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oli/github/Dark-Black/DarkBlack/app/media/app/"/>
    </mc:Choice>
  </mc:AlternateContent>
  <xr:revisionPtr revIDLastSave="0" documentId="8_{156C8FA0-8A9C-9A45-92B1-2C0BD5E82C5B}" xr6:coauthVersionLast="47" xr6:coauthVersionMax="47" xr10:uidLastSave="{00000000-0000-0000-0000-000000000000}"/>
  <bookViews>
    <workbookView xWindow="0" yWindow="500" windowWidth="28800" windowHeight="16460" activeTab="2" xr2:uid="{00000000-000D-0000-FFFF-FFFF00000000}"/>
  </bookViews>
  <sheets>
    <sheet name="Facility and contact details" sheetId="8" r:id="rId1"/>
    <sheet name="Gross embodied CO2 calculator" sheetId="4" r:id="rId2"/>
    <sheet name="CORC Summary" sheetId="7" r:id="rId3"/>
    <sheet name="info" sheetId="3" r:id="rId4"/>
    <sheet name="sensitivity" sheetId="6" r:id="rId5"/>
    <sheet name="Fperm_SI_Woolf2021" sheetId="5" state="hidden" r:id="rId6"/>
  </sheets>
  <externalReferences>
    <externalReference r:id="rId7"/>
    <externalReference r:id="rId8"/>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7" l="1"/>
  <c r="C20" i="8"/>
  <c r="C18" i="8"/>
  <c r="P15" i="7" l="1"/>
  <c r="N5" i="7"/>
  <c r="M5" i="7"/>
  <c r="L5" i="7"/>
  <c r="J5" i="7"/>
  <c r="F5" i="7"/>
  <c r="P3" i="7"/>
  <c r="D5" i="7"/>
  <c r="G5" i="7" l="1"/>
  <c r="K5" i="7"/>
  <c r="H5" i="7"/>
  <c r="I5" i="7"/>
  <c r="O5" i="7"/>
  <c r="O14" i="7" s="1"/>
  <c r="M14" i="7"/>
  <c r="N14" i="7"/>
  <c r="E5" i="7"/>
  <c r="P5" i="7" l="1"/>
  <c r="I16" i="7"/>
  <c r="F16" i="7"/>
  <c r="K16" i="7"/>
  <c r="J16" i="7"/>
  <c r="L16" i="7"/>
  <c r="P13" i="7"/>
  <c r="P12" i="7"/>
  <c r="P10" i="7"/>
  <c r="P11" i="7"/>
  <c r="O16" i="7"/>
  <c r="G16" i="7"/>
  <c r="P14" i="7"/>
  <c r="H16" i="7"/>
  <c r="N16" i="7"/>
  <c r="M16" i="7"/>
  <c r="E16" i="7" l="1"/>
  <c r="P16" i="7"/>
  <c r="E60" i="6" l="1" a="1"/>
  <c r="E60" i="6"/>
  <c r="F60" i="6" a="1"/>
  <c r="F60" i="6"/>
  <c r="G60" i="6" a="1"/>
  <c r="G60" i="6"/>
  <c r="H60" i="6" a="1"/>
  <c r="H60" i="6"/>
  <c r="I60" i="6" a="1"/>
  <c r="I60" i="6"/>
  <c r="J60" i="6" a="1"/>
  <c r="J60" i="6"/>
  <c r="K60" i="6" a="1"/>
  <c r="K60" i="6"/>
  <c r="L60" i="6" a="1"/>
  <c r="L60" i="6"/>
  <c r="M60" i="6" a="1"/>
  <c r="M60" i="6"/>
  <c r="N60" i="6" a="1"/>
  <c r="N60" i="6"/>
  <c r="O60" i="6" a="1"/>
  <c r="O60" i="6"/>
  <c r="P60" i="6" a="1"/>
  <c r="P60" i="6"/>
  <c r="Q60" i="6" a="1"/>
  <c r="Q60" i="6"/>
  <c r="R60" i="6" a="1"/>
  <c r="R60" i="6"/>
  <c r="S60" i="6" a="1"/>
  <c r="S60" i="6"/>
  <c r="T60" i="6" a="1"/>
  <c r="T60" i="6"/>
  <c r="U60" i="6" a="1"/>
  <c r="U60" i="6"/>
  <c r="V60" i="6" a="1"/>
  <c r="V60" i="6"/>
  <c r="W60" i="6" a="1"/>
  <c r="W60" i="6"/>
  <c r="X60" i="6" a="1"/>
  <c r="X60" i="6"/>
  <c r="Y60" i="6" a="1"/>
  <c r="Y60" i="6"/>
  <c r="Z60" i="6" a="1"/>
  <c r="Z60" i="6"/>
  <c r="AA60" i="6" a="1"/>
  <c r="AA60" i="6"/>
  <c r="AB60" i="6" a="1"/>
  <c r="AB60" i="6"/>
  <c r="AC60" i="6" a="1"/>
  <c r="AC60" i="6"/>
  <c r="AD60" i="6" a="1"/>
  <c r="AD60" i="6"/>
  <c r="AE60" i="6" a="1"/>
  <c r="AE60" i="6"/>
  <c r="AF60" i="6" a="1"/>
  <c r="AF60" i="6"/>
  <c r="AG60" i="6" a="1"/>
  <c r="AG60" i="6"/>
  <c r="AH60" i="6" a="1"/>
  <c r="AH60" i="6"/>
  <c r="AI60" i="6" a="1"/>
  <c r="AI60" i="6"/>
  <c r="AJ60" i="6" a="1"/>
  <c r="AJ60" i="6"/>
  <c r="AK60" i="6" a="1"/>
  <c r="AK60" i="6"/>
  <c r="AL60" i="6" a="1"/>
  <c r="AL60" i="6"/>
  <c r="AM60" i="6" a="1"/>
  <c r="AM60" i="6"/>
  <c r="AN60" i="6" a="1"/>
  <c r="AN60" i="6"/>
  <c r="AO60" i="6" a="1"/>
  <c r="AO60" i="6"/>
  <c r="AP60" i="6" a="1"/>
  <c r="AP60" i="6"/>
  <c r="AQ60" i="6" a="1"/>
  <c r="AQ60" i="6"/>
  <c r="AR60" i="6" a="1"/>
  <c r="AR60" i="6"/>
  <c r="AS60" i="6" a="1"/>
  <c r="AS60" i="6"/>
  <c r="AT60" i="6" a="1"/>
  <c r="AT60" i="6"/>
  <c r="AU60" i="6" a="1"/>
  <c r="AU60" i="6"/>
  <c r="AV60" i="6" a="1"/>
  <c r="AV60" i="6"/>
  <c r="AW60" i="6" a="1"/>
  <c r="AW60" i="6"/>
  <c r="AX60" i="6" a="1"/>
  <c r="AX60" i="6"/>
  <c r="AY60" i="6" a="1"/>
  <c r="AY60" i="6"/>
  <c r="AZ60" i="6" a="1"/>
  <c r="AZ60" i="6"/>
  <c r="BA60" i="6" a="1"/>
  <c r="BA60" i="6"/>
  <c r="BB60" i="6" a="1"/>
  <c r="BB60" i="6"/>
  <c r="BC60" i="6" a="1"/>
  <c r="BC60" i="6"/>
  <c r="BD60" i="6" a="1"/>
  <c r="BD60" i="6"/>
  <c r="BE60" i="6" a="1"/>
  <c r="BE60" i="6"/>
  <c r="BF60" i="6" a="1"/>
  <c r="BF60" i="6"/>
  <c r="BG60" i="6" a="1"/>
  <c r="BG60" i="6"/>
  <c r="BH60" i="6" a="1"/>
  <c r="BH60" i="6"/>
  <c r="BI60" i="6" a="1"/>
  <c r="BI60" i="6"/>
  <c r="BJ60" i="6" a="1"/>
  <c r="BJ60" i="6"/>
  <c r="BK60" i="6" a="1"/>
  <c r="BK60" i="6"/>
  <c r="BL60" i="6" a="1"/>
  <c r="BL60" i="6"/>
  <c r="BM60" i="6" a="1"/>
  <c r="BM60" i="6"/>
  <c r="BN60" i="6" a="1"/>
  <c r="BN60" i="6"/>
  <c r="BO60" i="6" a="1"/>
  <c r="BO60" i="6"/>
  <c r="BP60" i="6" a="1"/>
  <c r="BP60" i="6"/>
  <c r="BQ60" i="6" a="1"/>
  <c r="BQ60" i="6"/>
  <c r="BR60" i="6" a="1"/>
  <c r="BR60" i="6"/>
  <c r="BS60" i="6" a="1"/>
  <c r="BS60" i="6"/>
  <c r="BT60" i="6" a="1"/>
  <c r="BT60" i="6"/>
  <c r="BU60" i="6" a="1"/>
  <c r="BU60" i="6"/>
  <c r="BV60" i="6" a="1"/>
  <c r="BV60" i="6"/>
  <c r="BW60" i="6" a="1"/>
  <c r="BW60" i="6"/>
  <c r="BX60" i="6" a="1"/>
  <c r="BX60" i="6"/>
  <c r="BY60" i="6" a="1"/>
  <c r="BY60" i="6"/>
  <c r="BZ60" i="6" a="1"/>
  <c r="BZ60" i="6"/>
  <c r="E61" i="6" a="1"/>
  <c r="E61" i="6"/>
  <c r="F61" i="6" a="1"/>
  <c r="F61" i="6"/>
  <c r="G61" i="6" a="1"/>
  <c r="G61" i="6"/>
  <c r="H61" i="6" a="1"/>
  <c r="H61" i="6"/>
  <c r="I61" i="6" a="1"/>
  <c r="I61" i="6"/>
  <c r="J61" i="6" a="1"/>
  <c r="J61" i="6"/>
  <c r="K61" i="6" a="1"/>
  <c r="K61" i="6"/>
  <c r="L61" i="6" a="1"/>
  <c r="L61" i="6"/>
  <c r="M61" i="6" a="1"/>
  <c r="M61" i="6"/>
  <c r="N61" i="6" a="1"/>
  <c r="N61" i="6"/>
  <c r="O61" i="6" a="1"/>
  <c r="O61" i="6"/>
  <c r="P61" i="6" a="1"/>
  <c r="P61" i="6"/>
  <c r="Q61" i="6" a="1"/>
  <c r="Q61" i="6"/>
  <c r="R61" i="6" a="1"/>
  <c r="R61" i="6"/>
  <c r="S61" i="6" a="1"/>
  <c r="S61" i="6"/>
  <c r="T61" i="6" a="1"/>
  <c r="T61" i="6"/>
  <c r="U61" i="6" a="1"/>
  <c r="U61" i="6"/>
  <c r="V61" i="6" a="1"/>
  <c r="V61" i="6"/>
  <c r="W61" i="6" a="1"/>
  <c r="W61" i="6"/>
  <c r="X61" i="6" a="1"/>
  <c r="X61" i="6"/>
  <c r="Y61" i="6" a="1"/>
  <c r="Y61" i="6"/>
  <c r="Z61" i="6" a="1"/>
  <c r="Z61" i="6"/>
  <c r="AA61" i="6" a="1"/>
  <c r="AA61" i="6"/>
  <c r="AB61" i="6" a="1"/>
  <c r="AB61" i="6"/>
  <c r="AC61" i="6" a="1"/>
  <c r="AC61" i="6"/>
  <c r="AD61" i="6" a="1"/>
  <c r="AD61" i="6"/>
  <c r="AE61" i="6" a="1"/>
  <c r="AE61" i="6"/>
  <c r="AF61" i="6" a="1"/>
  <c r="AF61" i="6"/>
  <c r="AG61" i="6" a="1"/>
  <c r="AG61" i="6"/>
  <c r="AH61" i="6" a="1"/>
  <c r="AH61" i="6"/>
  <c r="AI61" i="6" a="1"/>
  <c r="AI61" i="6"/>
  <c r="AJ61" i="6" a="1"/>
  <c r="AJ61" i="6"/>
  <c r="AK61" i="6" a="1"/>
  <c r="AK61" i="6"/>
  <c r="AL61" i="6" a="1"/>
  <c r="AL61" i="6"/>
  <c r="AM61" i="6" a="1"/>
  <c r="AM61" i="6"/>
  <c r="AN61" i="6" a="1"/>
  <c r="AN61" i="6"/>
  <c r="AO61" i="6" a="1"/>
  <c r="AO61" i="6"/>
  <c r="AP61" i="6" a="1"/>
  <c r="AP61" i="6"/>
  <c r="AQ61" i="6" a="1"/>
  <c r="AQ61" i="6"/>
  <c r="AR61" i="6" a="1"/>
  <c r="AR61" i="6"/>
  <c r="AS61" i="6" a="1"/>
  <c r="AS61" i="6"/>
  <c r="AT61" i="6" a="1"/>
  <c r="AT61" i="6"/>
  <c r="AU61" i="6" a="1"/>
  <c r="AU61" i="6"/>
  <c r="AV61" i="6" a="1"/>
  <c r="AV61" i="6"/>
  <c r="AW61" i="6" a="1"/>
  <c r="AW61" i="6"/>
  <c r="AX61" i="6" a="1"/>
  <c r="AX61" i="6"/>
  <c r="AY61" i="6" a="1"/>
  <c r="AY61" i="6"/>
  <c r="AZ61" i="6" a="1"/>
  <c r="AZ61" i="6"/>
  <c r="BA61" i="6" a="1"/>
  <c r="BA61" i="6"/>
  <c r="BB61" i="6" a="1"/>
  <c r="BB61" i="6"/>
  <c r="BC61" i="6" a="1"/>
  <c r="BC61" i="6"/>
  <c r="BD61" i="6" a="1"/>
  <c r="BD61" i="6"/>
  <c r="BE61" i="6" a="1"/>
  <c r="BE61" i="6"/>
  <c r="BF61" i="6" a="1"/>
  <c r="BF61" i="6"/>
  <c r="BG61" i="6" a="1"/>
  <c r="BG61" i="6"/>
  <c r="BH61" i="6" a="1"/>
  <c r="BH61" i="6"/>
  <c r="BI61" i="6" a="1"/>
  <c r="BI61" i="6"/>
  <c r="BJ61" i="6" a="1"/>
  <c r="BJ61" i="6"/>
  <c r="BK61" i="6" a="1"/>
  <c r="BK61" i="6"/>
  <c r="BL61" i="6" a="1"/>
  <c r="BL61" i="6"/>
  <c r="BM61" i="6" a="1"/>
  <c r="BM61" i="6"/>
  <c r="BN61" i="6" a="1"/>
  <c r="BN61" i="6"/>
  <c r="BO61" i="6" a="1"/>
  <c r="BO61" i="6"/>
  <c r="BP61" i="6" a="1"/>
  <c r="BP61" i="6"/>
  <c r="BQ61" i="6" a="1"/>
  <c r="BQ61" i="6"/>
  <c r="BR61" i="6" a="1"/>
  <c r="BR61" i="6"/>
  <c r="BS61" i="6" a="1"/>
  <c r="BS61" i="6"/>
  <c r="BT61" i="6" a="1"/>
  <c r="BT61" i="6"/>
  <c r="BU61" i="6" a="1"/>
  <c r="BU61" i="6"/>
  <c r="BV61" i="6" a="1"/>
  <c r="BV61" i="6"/>
  <c r="BW61" i="6" a="1"/>
  <c r="BW61" i="6"/>
  <c r="BX61" i="6" a="1"/>
  <c r="BX61" i="6"/>
  <c r="BY61" i="6" a="1"/>
  <c r="BY61" i="6"/>
  <c r="BZ61" i="6" a="1"/>
  <c r="BZ61" i="6"/>
  <c r="E62" i="6" a="1"/>
  <c r="E62" i="6"/>
  <c r="F62" i="6" a="1"/>
  <c r="F62" i="6"/>
  <c r="G62" i="6" a="1"/>
  <c r="G62" i="6"/>
  <c r="H62" i="6" a="1"/>
  <c r="H62" i="6"/>
  <c r="I62" i="6" a="1"/>
  <c r="I62" i="6"/>
  <c r="J62" i="6" a="1"/>
  <c r="J62" i="6"/>
  <c r="K62" i="6" a="1"/>
  <c r="K62" i="6"/>
  <c r="L62" i="6" a="1"/>
  <c r="L62" i="6"/>
  <c r="M62" i="6" a="1"/>
  <c r="M62" i="6"/>
  <c r="N62" i="6" a="1"/>
  <c r="N62" i="6"/>
  <c r="O62" i="6" a="1"/>
  <c r="O62" i="6"/>
  <c r="P62" i="6" a="1"/>
  <c r="P62" i="6"/>
  <c r="Q62" i="6" a="1"/>
  <c r="Q62" i="6"/>
  <c r="R62" i="6" a="1"/>
  <c r="R62" i="6"/>
  <c r="S62" i="6" a="1"/>
  <c r="S62" i="6"/>
  <c r="T62" i="6" a="1"/>
  <c r="T62" i="6"/>
  <c r="U62" i="6" a="1"/>
  <c r="U62" i="6"/>
  <c r="V62" i="6" a="1"/>
  <c r="V62" i="6"/>
  <c r="W62" i="6" a="1"/>
  <c r="W62" i="6"/>
  <c r="X62" i="6" a="1"/>
  <c r="X62" i="6"/>
  <c r="Y62" i="6" a="1"/>
  <c r="Y62" i="6"/>
  <c r="Z62" i="6" a="1"/>
  <c r="Z62" i="6"/>
  <c r="AA62" i="6" a="1"/>
  <c r="AA62" i="6"/>
  <c r="AB62" i="6" a="1"/>
  <c r="AB62" i="6"/>
  <c r="AC62" i="6" a="1"/>
  <c r="AC62" i="6"/>
  <c r="AD62" i="6" a="1"/>
  <c r="AD62" i="6"/>
  <c r="AE62" i="6" a="1"/>
  <c r="AE62" i="6"/>
  <c r="AF62" i="6" a="1"/>
  <c r="AF62" i="6"/>
  <c r="AG62" i="6" a="1"/>
  <c r="AG62" i="6"/>
  <c r="AH62" i="6" a="1"/>
  <c r="AH62" i="6"/>
  <c r="AI62" i="6" a="1"/>
  <c r="AI62" i="6"/>
  <c r="AJ62" i="6" a="1"/>
  <c r="AJ62" i="6"/>
  <c r="AK62" i="6" a="1"/>
  <c r="AK62" i="6"/>
  <c r="AL62" i="6" a="1"/>
  <c r="AL62" i="6"/>
  <c r="AM62" i="6" a="1"/>
  <c r="AM62" i="6"/>
  <c r="AN62" i="6" a="1"/>
  <c r="AN62" i="6"/>
  <c r="AO62" i="6" a="1"/>
  <c r="AO62" i="6"/>
  <c r="AP62" i="6" a="1"/>
  <c r="AP62" i="6"/>
  <c r="AQ62" i="6" a="1"/>
  <c r="AQ62" i="6"/>
  <c r="AR62" i="6" a="1"/>
  <c r="AR62" i="6"/>
  <c r="AS62" i="6" a="1"/>
  <c r="AS62" i="6"/>
  <c r="AT62" i="6" a="1"/>
  <c r="AT62" i="6"/>
  <c r="AU62" i="6" a="1"/>
  <c r="AU62" i="6"/>
  <c r="AV62" i="6" a="1"/>
  <c r="AV62" i="6"/>
  <c r="AW62" i="6" a="1"/>
  <c r="AW62" i="6"/>
  <c r="AX62" i="6" a="1"/>
  <c r="AX62" i="6"/>
  <c r="AY62" i="6" a="1"/>
  <c r="AY62" i="6"/>
  <c r="AZ62" i="6" a="1"/>
  <c r="AZ62" i="6"/>
  <c r="BA62" i="6" a="1"/>
  <c r="BA62" i="6"/>
  <c r="BB62" i="6" a="1"/>
  <c r="BB62" i="6"/>
  <c r="BC62" i="6" a="1"/>
  <c r="BC62" i="6"/>
  <c r="BD62" i="6" a="1"/>
  <c r="BD62" i="6"/>
  <c r="BE62" i="6" a="1"/>
  <c r="BE62" i="6"/>
  <c r="BF62" i="6" a="1"/>
  <c r="BF62" i="6"/>
  <c r="BG62" i="6" a="1"/>
  <c r="BG62" i="6"/>
  <c r="BH62" i="6" a="1"/>
  <c r="BH62" i="6"/>
  <c r="BI62" i="6" a="1"/>
  <c r="BI62" i="6"/>
  <c r="BJ62" i="6" a="1"/>
  <c r="BJ62" i="6"/>
  <c r="BK62" i="6" a="1"/>
  <c r="BK62" i="6"/>
  <c r="BL62" i="6" a="1"/>
  <c r="BL62" i="6"/>
  <c r="BM62" i="6" a="1"/>
  <c r="BM62" i="6"/>
  <c r="BN62" i="6" a="1"/>
  <c r="BN62" i="6"/>
  <c r="BO62" i="6" a="1"/>
  <c r="BO62" i="6"/>
  <c r="BP62" i="6" a="1"/>
  <c r="BP62" i="6"/>
  <c r="BQ62" i="6" a="1"/>
  <c r="BQ62" i="6"/>
  <c r="BR62" i="6" a="1"/>
  <c r="BR62" i="6"/>
  <c r="BS62" i="6" a="1"/>
  <c r="BS62" i="6"/>
  <c r="BT62" i="6" a="1"/>
  <c r="BT62" i="6"/>
  <c r="BU62" i="6" a="1"/>
  <c r="BU62" i="6"/>
  <c r="BV62" i="6" a="1"/>
  <c r="BV62" i="6"/>
  <c r="BW62" i="6" a="1"/>
  <c r="BW62" i="6"/>
  <c r="BX62" i="6" a="1"/>
  <c r="BX62" i="6"/>
  <c r="BY62" i="6" a="1"/>
  <c r="BY62" i="6"/>
  <c r="BZ62" i="6" a="1"/>
  <c r="BZ62" i="6"/>
  <c r="E63" i="6" a="1"/>
  <c r="E63" i="6"/>
  <c r="F63" i="6" a="1"/>
  <c r="F63" i="6"/>
  <c r="G63" i="6" a="1"/>
  <c r="G63" i="6"/>
  <c r="H63" i="6" a="1"/>
  <c r="H63" i="6"/>
  <c r="I63" i="6" a="1"/>
  <c r="I63" i="6"/>
  <c r="J63" i="6" a="1"/>
  <c r="J63" i="6"/>
  <c r="K63" i="6" a="1"/>
  <c r="K63" i="6"/>
  <c r="L63" i="6" a="1"/>
  <c r="L63" i="6"/>
  <c r="M63" i="6" a="1"/>
  <c r="M63" i="6"/>
  <c r="N63" i="6" a="1"/>
  <c r="N63" i="6"/>
  <c r="O63" i="6" a="1"/>
  <c r="O63" i="6"/>
  <c r="P63" i="6" a="1"/>
  <c r="P63" i="6"/>
  <c r="Q63" i="6" a="1"/>
  <c r="Q63" i="6"/>
  <c r="R63" i="6" a="1"/>
  <c r="R63" i="6"/>
  <c r="S63" i="6" a="1"/>
  <c r="S63" i="6"/>
  <c r="T63" i="6" a="1"/>
  <c r="T63" i="6"/>
  <c r="U63" i="6" a="1"/>
  <c r="U63" i="6"/>
  <c r="V63" i="6" a="1"/>
  <c r="V63" i="6"/>
  <c r="W63" i="6" a="1"/>
  <c r="W63" i="6"/>
  <c r="X63" i="6" a="1"/>
  <c r="X63" i="6"/>
  <c r="Y63" i="6" a="1"/>
  <c r="Y63" i="6"/>
  <c r="Z63" i="6" a="1"/>
  <c r="Z63" i="6"/>
  <c r="AA63" i="6" a="1"/>
  <c r="AA63" i="6"/>
  <c r="AB63" i="6" a="1"/>
  <c r="AB63" i="6"/>
  <c r="AC63" i="6" a="1"/>
  <c r="AC63" i="6"/>
  <c r="AD63" i="6" a="1"/>
  <c r="AD63" i="6"/>
  <c r="AE63" i="6" a="1"/>
  <c r="AE63" i="6"/>
  <c r="AF63" i="6" a="1"/>
  <c r="AF63" i="6"/>
  <c r="AG63" i="6" a="1"/>
  <c r="AG63" i="6"/>
  <c r="AH63" i="6" a="1"/>
  <c r="AH63" i="6"/>
  <c r="AI63" i="6" a="1"/>
  <c r="AI63" i="6"/>
  <c r="AJ63" i="6" a="1"/>
  <c r="AJ63" i="6"/>
  <c r="AK63" i="6" a="1"/>
  <c r="AK63" i="6"/>
  <c r="AL63" i="6" a="1"/>
  <c r="AL63" i="6"/>
  <c r="AM63" i="6" a="1"/>
  <c r="AM63" i="6"/>
  <c r="AN63" i="6" a="1"/>
  <c r="AN63" i="6"/>
  <c r="AO63" i="6" a="1"/>
  <c r="AO63" i="6"/>
  <c r="AP63" i="6" a="1"/>
  <c r="AP63" i="6"/>
  <c r="AQ63" i="6" a="1"/>
  <c r="AQ63" i="6"/>
  <c r="AR63" i="6" a="1"/>
  <c r="AR63" i="6"/>
  <c r="AS63" i="6" a="1"/>
  <c r="AS63" i="6"/>
  <c r="AT63" i="6" a="1"/>
  <c r="AT63" i="6"/>
  <c r="AU63" i="6" a="1"/>
  <c r="AU63" i="6"/>
  <c r="AV63" i="6" a="1"/>
  <c r="AV63" i="6"/>
  <c r="AW63" i="6" a="1"/>
  <c r="AW63" i="6"/>
  <c r="AX63" i="6" a="1"/>
  <c r="AX63" i="6"/>
  <c r="AY63" i="6" a="1"/>
  <c r="AY63" i="6"/>
  <c r="AZ63" i="6" a="1"/>
  <c r="AZ63" i="6"/>
  <c r="BA63" i="6" a="1"/>
  <c r="BA63" i="6"/>
  <c r="BB63" i="6" a="1"/>
  <c r="BB63" i="6"/>
  <c r="BC63" i="6" a="1"/>
  <c r="BC63" i="6"/>
  <c r="BD63" i="6" a="1"/>
  <c r="BD63" i="6"/>
  <c r="BE63" i="6" a="1"/>
  <c r="BE63" i="6"/>
  <c r="BF63" i="6" a="1"/>
  <c r="BF63" i="6"/>
  <c r="BG63" i="6" a="1"/>
  <c r="BG63" i="6"/>
  <c r="BH63" i="6" a="1"/>
  <c r="BH63" i="6"/>
  <c r="BI63" i="6" a="1"/>
  <c r="BI63" i="6"/>
  <c r="BJ63" i="6" a="1"/>
  <c r="BJ63" i="6"/>
  <c r="BK63" i="6" a="1"/>
  <c r="BK63" i="6"/>
  <c r="BL63" i="6" a="1"/>
  <c r="BL63" i="6"/>
  <c r="BM63" i="6" a="1"/>
  <c r="BM63" i="6"/>
  <c r="BN63" i="6" a="1"/>
  <c r="BN63" i="6"/>
  <c r="BO63" i="6" a="1"/>
  <c r="BO63" i="6"/>
  <c r="BP63" i="6" a="1"/>
  <c r="BP63" i="6"/>
  <c r="BQ63" i="6" a="1"/>
  <c r="BQ63" i="6"/>
  <c r="BR63" i="6" a="1"/>
  <c r="BR63" i="6"/>
  <c r="BS63" i="6" a="1"/>
  <c r="BS63" i="6"/>
  <c r="BT63" i="6" a="1"/>
  <c r="BT63" i="6"/>
  <c r="BU63" i="6" a="1"/>
  <c r="BU63" i="6"/>
  <c r="BV63" i="6" a="1"/>
  <c r="BV63" i="6"/>
  <c r="BW63" i="6" a="1"/>
  <c r="BW63" i="6"/>
  <c r="BX63" i="6" a="1"/>
  <c r="BX63" i="6"/>
  <c r="BY63" i="6" a="1"/>
  <c r="BY63" i="6"/>
  <c r="BZ63" i="6" a="1"/>
  <c r="BZ63" i="6"/>
  <c r="E64" i="6" a="1"/>
  <c r="E64" i="6"/>
  <c r="F64" i="6" a="1"/>
  <c r="F64" i="6"/>
  <c r="G64" i="6" a="1"/>
  <c r="G64" i="6"/>
  <c r="H64" i="6" a="1"/>
  <c r="H64" i="6"/>
  <c r="I64" i="6" a="1"/>
  <c r="I64" i="6"/>
  <c r="J64" i="6" a="1"/>
  <c r="J64" i="6"/>
  <c r="K64" i="6" a="1"/>
  <c r="K64" i="6"/>
  <c r="L64" i="6" a="1"/>
  <c r="L64" i="6"/>
  <c r="M64" i="6" a="1"/>
  <c r="M64" i="6"/>
  <c r="N64" i="6" a="1"/>
  <c r="N64" i="6"/>
  <c r="O64" i="6" a="1"/>
  <c r="O64" i="6"/>
  <c r="P64" i="6" a="1"/>
  <c r="P64" i="6"/>
  <c r="Q64" i="6" a="1"/>
  <c r="Q64" i="6"/>
  <c r="R64" i="6" a="1"/>
  <c r="R64" i="6"/>
  <c r="S64" i="6" a="1"/>
  <c r="S64" i="6"/>
  <c r="T64" i="6" a="1"/>
  <c r="T64" i="6"/>
  <c r="U64" i="6" a="1"/>
  <c r="U64" i="6"/>
  <c r="V64" i="6" a="1"/>
  <c r="V64" i="6"/>
  <c r="W64" i="6" a="1"/>
  <c r="W64" i="6"/>
  <c r="X64" i="6" a="1"/>
  <c r="X64" i="6"/>
  <c r="Y64" i="6" a="1"/>
  <c r="Y64" i="6"/>
  <c r="Z64" i="6" a="1"/>
  <c r="Z64" i="6"/>
  <c r="AA64" i="6" a="1"/>
  <c r="AA64" i="6"/>
  <c r="AB64" i="6" a="1"/>
  <c r="AB64" i="6"/>
  <c r="AC64" i="6" a="1"/>
  <c r="AC64" i="6"/>
  <c r="AD64" i="6" a="1"/>
  <c r="AD64" i="6"/>
  <c r="AE64" i="6" a="1"/>
  <c r="AE64" i="6"/>
  <c r="AF64" i="6" a="1"/>
  <c r="AF64" i="6"/>
  <c r="AG64" i="6" a="1"/>
  <c r="AG64" i="6"/>
  <c r="AH64" i="6" a="1"/>
  <c r="AH64" i="6"/>
  <c r="AI64" i="6" a="1"/>
  <c r="AI64" i="6"/>
  <c r="AJ64" i="6" a="1"/>
  <c r="AJ64" i="6"/>
  <c r="AK64" i="6" a="1"/>
  <c r="AK64" i="6"/>
  <c r="AL64" i="6" a="1"/>
  <c r="AL64" i="6"/>
  <c r="AM64" i="6" a="1"/>
  <c r="AM64" i="6"/>
  <c r="AN64" i="6" a="1"/>
  <c r="AN64" i="6"/>
  <c r="AO64" i="6" a="1"/>
  <c r="AO64" i="6"/>
  <c r="AP64" i="6" a="1"/>
  <c r="AP64" i="6"/>
  <c r="AQ64" i="6" a="1"/>
  <c r="AQ64" i="6"/>
  <c r="AR64" i="6" a="1"/>
  <c r="AR64" i="6"/>
  <c r="AS64" i="6" a="1"/>
  <c r="AS64" i="6"/>
  <c r="AT64" i="6" a="1"/>
  <c r="AT64" i="6"/>
  <c r="AU64" i="6" a="1"/>
  <c r="AU64" i="6"/>
  <c r="AV64" i="6" a="1"/>
  <c r="AV64" i="6"/>
  <c r="AW64" i="6" a="1"/>
  <c r="AW64" i="6"/>
  <c r="AX64" i="6" a="1"/>
  <c r="AX64" i="6"/>
  <c r="AY64" i="6" a="1"/>
  <c r="AY64" i="6"/>
  <c r="AZ64" i="6" a="1"/>
  <c r="AZ64" i="6"/>
  <c r="BA64" i="6" a="1"/>
  <c r="BA64" i="6"/>
  <c r="BB64" i="6" a="1"/>
  <c r="BB64" i="6"/>
  <c r="BC64" i="6" a="1"/>
  <c r="BC64" i="6"/>
  <c r="BD64" i="6" a="1"/>
  <c r="BD64" i="6"/>
  <c r="BE64" i="6" a="1"/>
  <c r="BE64" i="6"/>
  <c r="BF64" i="6" a="1"/>
  <c r="BF64" i="6"/>
  <c r="BG64" i="6" a="1"/>
  <c r="BG64" i="6"/>
  <c r="BH64" i="6" a="1"/>
  <c r="BH64" i="6"/>
  <c r="BI64" i="6" a="1"/>
  <c r="BI64" i="6"/>
  <c r="BJ64" i="6" a="1"/>
  <c r="BJ64" i="6"/>
  <c r="BK64" i="6" a="1"/>
  <c r="BK64" i="6"/>
  <c r="BL64" i="6" a="1"/>
  <c r="BL64" i="6"/>
  <c r="BM64" i="6" a="1"/>
  <c r="BM64" i="6"/>
  <c r="BN64" i="6" a="1"/>
  <c r="BN64" i="6"/>
  <c r="BO64" i="6" a="1"/>
  <c r="BO64" i="6"/>
  <c r="BP64" i="6" a="1"/>
  <c r="BP64" i="6"/>
  <c r="BQ64" i="6" a="1"/>
  <c r="BQ64" i="6"/>
  <c r="BR64" i="6" a="1"/>
  <c r="BR64" i="6"/>
  <c r="BS64" i="6" a="1"/>
  <c r="BS64" i="6"/>
  <c r="BT64" i="6" a="1"/>
  <c r="BT64" i="6"/>
  <c r="BU64" i="6" a="1"/>
  <c r="BU64" i="6"/>
  <c r="BV64" i="6" a="1"/>
  <c r="BV64" i="6"/>
  <c r="BW64" i="6" a="1"/>
  <c r="BW64" i="6"/>
  <c r="BX64" i="6" a="1"/>
  <c r="BX64" i="6"/>
  <c r="BY64" i="6" a="1"/>
  <c r="BY64" i="6"/>
  <c r="BZ64" i="6" a="1"/>
  <c r="BZ64" i="6"/>
  <c r="E65" i="6" a="1"/>
  <c r="E65" i="6"/>
  <c r="F65" i="6" a="1"/>
  <c r="F65" i="6"/>
  <c r="G65" i="6" a="1"/>
  <c r="G65" i="6"/>
  <c r="H65" i="6" a="1"/>
  <c r="H65" i="6"/>
  <c r="I65" i="6" a="1"/>
  <c r="I65" i="6"/>
  <c r="J65" i="6" a="1"/>
  <c r="J65" i="6"/>
  <c r="K65" i="6" a="1"/>
  <c r="K65" i="6"/>
  <c r="L65" i="6" a="1"/>
  <c r="L65" i="6"/>
  <c r="M65" i="6" a="1"/>
  <c r="M65" i="6"/>
  <c r="N65" i="6" a="1"/>
  <c r="N65" i="6"/>
  <c r="O65" i="6" a="1"/>
  <c r="O65" i="6"/>
  <c r="P65" i="6" a="1"/>
  <c r="P65" i="6"/>
  <c r="Q65" i="6" a="1"/>
  <c r="Q65" i="6"/>
  <c r="R65" i="6" a="1"/>
  <c r="R65" i="6"/>
  <c r="S65" i="6" a="1"/>
  <c r="S65" i="6"/>
  <c r="T65" i="6" a="1"/>
  <c r="T65" i="6"/>
  <c r="U65" i="6" a="1"/>
  <c r="U65" i="6"/>
  <c r="V65" i="6" a="1"/>
  <c r="V65" i="6"/>
  <c r="W65" i="6" a="1"/>
  <c r="W65" i="6"/>
  <c r="X65" i="6" a="1"/>
  <c r="X65" i="6"/>
  <c r="Y65" i="6" a="1"/>
  <c r="Y65" i="6"/>
  <c r="Z65" i="6" a="1"/>
  <c r="Z65" i="6"/>
  <c r="AA65" i="6" a="1"/>
  <c r="AA65" i="6"/>
  <c r="AB65" i="6" a="1"/>
  <c r="AB65" i="6"/>
  <c r="AC65" i="6" a="1"/>
  <c r="AC65" i="6"/>
  <c r="AD65" i="6" a="1"/>
  <c r="AD65" i="6"/>
  <c r="AE65" i="6" a="1"/>
  <c r="AE65" i="6"/>
  <c r="AF65" i="6" a="1"/>
  <c r="AF65" i="6"/>
  <c r="AG65" i="6" a="1"/>
  <c r="AG65" i="6"/>
  <c r="AH65" i="6" a="1"/>
  <c r="AH65" i="6"/>
  <c r="AI65" i="6" a="1"/>
  <c r="AI65" i="6"/>
  <c r="AJ65" i="6" a="1"/>
  <c r="AJ65" i="6"/>
  <c r="AK65" i="6" a="1"/>
  <c r="AK65" i="6"/>
  <c r="AL65" i="6" a="1"/>
  <c r="AL65" i="6"/>
  <c r="AM65" i="6" a="1"/>
  <c r="AM65" i="6"/>
  <c r="AN65" i="6" a="1"/>
  <c r="AN65" i="6"/>
  <c r="AO65" i="6" a="1"/>
  <c r="AO65" i="6"/>
  <c r="AP65" i="6" a="1"/>
  <c r="AP65" i="6"/>
  <c r="AQ65" i="6" a="1"/>
  <c r="AQ65" i="6"/>
  <c r="AR65" i="6" a="1"/>
  <c r="AR65" i="6"/>
  <c r="AS65" i="6" a="1"/>
  <c r="AS65" i="6"/>
  <c r="AT65" i="6" a="1"/>
  <c r="AT65" i="6"/>
  <c r="AU65" i="6" a="1"/>
  <c r="AU65" i="6"/>
  <c r="AV65" i="6" a="1"/>
  <c r="AV65" i="6"/>
  <c r="AW65" i="6" a="1"/>
  <c r="AW65" i="6"/>
  <c r="AX65" i="6" a="1"/>
  <c r="AX65" i="6"/>
  <c r="AY65" i="6" a="1"/>
  <c r="AY65" i="6"/>
  <c r="AZ65" i="6" a="1"/>
  <c r="AZ65" i="6"/>
  <c r="BA65" i="6" a="1"/>
  <c r="BA65" i="6"/>
  <c r="BB65" i="6" a="1"/>
  <c r="BB65" i="6"/>
  <c r="BC65" i="6" a="1"/>
  <c r="BC65" i="6"/>
  <c r="BD65" i="6" a="1"/>
  <c r="BD65" i="6"/>
  <c r="BE65" i="6" a="1"/>
  <c r="BE65" i="6"/>
  <c r="BF65" i="6" a="1"/>
  <c r="BF65" i="6"/>
  <c r="BG65" i="6" a="1"/>
  <c r="BG65" i="6"/>
  <c r="BH65" i="6" a="1"/>
  <c r="BH65" i="6"/>
  <c r="BI65" i="6" a="1"/>
  <c r="BI65" i="6"/>
  <c r="BJ65" i="6" a="1"/>
  <c r="BJ65" i="6"/>
  <c r="BK65" i="6" a="1"/>
  <c r="BK65" i="6"/>
  <c r="BL65" i="6" a="1"/>
  <c r="BL65" i="6"/>
  <c r="BM65" i="6" a="1"/>
  <c r="BM65" i="6"/>
  <c r="BN65" i="6" a="1"/>
  <c r="BN65" i="6"/>
  <c r="BO65" i="6" a="1"/>
  <c r="BO65" i="6"/>
  <c r="BP65" i="6" a="1"/>
  <c r="BP65" i="6"/>
  <c r="BQ65" i="6" a="1"/>
  <c r="BQ65" i="6"/>
  <c r="BR65" i="6" a="1"/>
  <c r="BR65" i="6"/>
  <c r="BS65" i="6" a="1"/>
  <c r="BS65" i="6"/>
  <c r="BT65" i="6" a="1"/>
  <c r="BT65" i="6"/>
  <c r="BU65" i="6" a="1"/>
  <c r="BU65" i="6"/>
  <c r="BV65" i="6" a="1"/>
  <c r="BV65" i="6"/>
  <c r="BW65" i="6" a="1"/>
  <c r="BW65" i="6"/>
  <c r="BX65" i="6" a="1"/>
  <c r="BX65" i="6"/>
  <c r="BY65" i="6" a="1"/>
  <c r="BY65" i="6"/>
  <c r="BZ65" i="6" a="1"/>
  <c r="BZ65" i="6"/>
  <c r="E66" i="6" a="1"/>
  <c r="E66" i="6"/>
  <c r="F66" i="6" a="1"/>
  <c r="F66" i="6"/>
  <c r="G66" i="6" a="1"/>
  <c r="G66" i="6"/>
  <c r="H66" i="6" a="1"/>
  <c r="H66" i="6"/>
  <c r="I66" i="6" a="1"/>
  <c r="I66" i="6"/>
  <c r="J66" i="6" a="1"/>
  <c r="J66" i="6"/>
  <c r="K66" i="6" a="1"/>
  <c r="K66" i="6"/>
  <c r="L66" i="6" a="1"/>
  <c r="L66" i="6"/>
  <c r="M66" i="6" a="1"/>
  <c r="M66" i="6"/>
  <c r="N66" i="6" a="1"/>
  <c r="N66" i="6"/>
  <c r="O66" i="6" a="1"/>
  <c r="O66" i="6"/>
  <c r="P66" i="6" a="1"/>
  <c r="P66" i="6"/>
  <c r="Q66" i="6" a="1"/>
  <c r="Q66" i="6"/>
  <c r="R66" i="6" a="1"/>
  <c r="R66" i="6"/>
  <c r="S66" i="6" a="1"/>
  <c r="S66" i="6"/>
  <c r="T66" i="6" a="1"/>
  <c r="T66" i="6"/>
  <c r="U66" i="6" a="1"/>
  <c r="U66" i="6"/>
  <c r="V66" i="6" a="1"/>
  <c r="V66" i="6"/>
  <c r="W66" i="6" a="1"/>
  <c r="W66" i="6"/>
  <c r="X66" i="6" a="1"/>
  <c r="X66" i="6"/>
  <c r="Y66" i="6" a="1"/>
  <c r="Y66" i="6"/>
  <c r="Z66" i="6" a="1"/>
  <c r="Z66" i="6"/>
  <c r="AA66" i="6" a="1"/>
  <c r="AA66" i="6"/>
  <c r="AB66" i="6" a="1"/>
  <c r="AB66" i="6"/>
  <c r="AC66" i="6" a="1"/>
  <c r="AC66" i="6"/>
  <c r="AD66" i="6" a="1"/>
  <c r="AD66" i="6"/>
  <c r="AE66" i="6" a="1"/>
  <c r="AE66" i="6"/>
  <c r="AF66" i="6" a="1"/>
  <c r="AF66" i="6"/>
  <c r="AG66" i="6" a="1"/>
  <c r="AG66" i="6"/>
  <c r="AH66" i="6" a="1"/>
  <c r="AH66" i="6"/>
  <c r="AI66" i="6" a="1"/>
  <c r="AI66" i="6"/>
  <c r="AJ66" i="6" a="1"/>
  <c r="AJ66" i="6"/>
  <c r="AK66" i="6" a="1"/>
  <c r="AK66" i="6"/>
  <c r="AL66" i="6" a="1"/>
  <c r="AL66" i="6"/>
  <c r="AM66" i="6" a="1"/>
  <c r="AM66" i="6"/>
  <c r="AN66" i="6" a="1"/>
  <c r="AN66" i="6"/>
  <c r="AO66" i="6" a="1"/>
  <c r="AO66" i="6"/>
  <c r="AP66" i="6" a="1"/>
  <c r="AP66" i="6"/>
  <c r="AQ66" i="6" a="1"/>
  <c r="AQ66" i="6"/>
  <c r="AR66" i="6" a="1"/>
  <c r="AR66" i="6"/>
  <c r="AS66" i="6" a="1"/>
  <c r="AS66" i="6"/>
  <c r="AT66" i="6" a="1"/>
  <c r="AT66" i="6"/>
  <c r="AU66" i="6" a="1"/>
  <c r="AU66" i="6"/>
  <c r="AV66" i="6" a="1"/>
  <c r="AV66" i="6"/>
  <c r="AW66" i="6" a="1"/>
  <c r="AW66" i="6"/>
  <c r="AX66" i="6" a="1"/>
  <c r="AX66" i="6"/>
  <c r="AY66" i="6" a="1"/>
  <c r="AY66" i="6"/>
  <c r="AZ66" i="6" a="1"/>
  <c r="AZ66" i="6"/>
  <c r="BA66" i="6" a="1"/>
  <c r="BA66" i="6"/>
  <c r="BB66" i="6" a="1"/>
  <c r="BB66" i="6"/>
  <c r="BC66" i="6" a="1"/>
  <c r="BC66" i="6"/>
  <c r="BD66" i="6" a="1"/>
  <c r="BD66" i="6"/>
  <c r="BE66" i="6" a="1"/>
  <c r="BE66" i="6"/>
  <c r="BF66" i="6" a="1"/>
  <c r="BF66" i="6"/>
  <c r="BG66" i="6" a="1"/>
  <c r="BG66" i="6"/>
  <c r="BH66" i="6" a="1"/>
  <c r="BH66" i="6"/>
  <c r="BI66" i="6" a="1"/>
  <c r="BI66" i="6"/>
  <c r="BJ66" i="6" a="1"/>
  <c r="BJ66" i="6"/>
  <c r="BK66" i="6" a="1"/>
  <c r="BK66" i="6"/>
  <c r="BL66" i="6" a="1"/>
  <c r="BL66" i="6"/>
  <c r="BM66" i="6" a="1"/>
  <c r="BM66" i="6"/>
  <c r="BN66" i="6" a="1"/>
  <c r="BN66" i="6"/>
  <c r="BO66" i="6" a="1"/>
  <c r="BO66" i="6"/>
  <c r="BP66" i="6" a="1"/>
  <c r="BP66" i="6"/>
  <c r="BQ66" i="6" a="1"/>
  <c r="BQ66" i="6"/>
  <c r="BR66" i="6" a="1"/>
  <c r="BR66" i="6"/>
  <c r="BS66" i="6" a="1"/>
  <c r="BS66" i="6"/>
  <c r="BT66" i="6" a="1"/>
  <c r="BT66" i="6"/>
  <c r="BU66" i="6" a="1"/>
  <c r="BU66" i="6"/>
  <c r="BV66" i="6" a="1"/>
  <c r="BV66" i="6"/>
  <c r="BW66" i="6" a="1"/>
  <c r="BW66" i="6"/>
  <c r="BX66" i="6" a="1"/>
  <c r="BX66" i="6"/>
  <c r="BY66" i="6" a="1"/>
  <c r="BY66" i="6"/>
  <c r="BZ66" i="6" a="1"/>
  <c r="BZ66" i="6"/>
  <c r="E67" i="6" a="1"/>
  <c r="E67" i="6"/>
  <c r="F67" i="6" a="1"/>
  <c r="F67" i="6"/>
  <c r="G67" i="6" a="1"/>
  <c r="G67" i="6"/>
  <c r="H67" i="6" a="1"/>
  <c r="H67" i="6"/>
  <c r="I67" i="6" a="1"/>
  <c r="I67" i="6"/>
  <c r="J67" i="6" a="1"/>
  <c r="J67" i="6"/>
  <c r="K67" i="6" a="1"/>
  <c r="K67" i="6"/>
  <c r="L67" i="6" a="1"/>
  <c r="L67" i="6"/>
  <c r="M67" i="6" a="1"/>
  <c r="M67" i="6"/>
  <c r="N67" i="6" a="1"/>
  <c r="N67" i="6"/>
  <c r="O67" i="6" a="1"/>
  <c r="O67" i="6"/>
  <c r="P67" i="6" a="1"/>
  <c r="P67" i="6"/>
  <c r="Q67" i="6" a="1"/>
  <c r="Q67" i="6"/>
  <c r="R67" i="6" a="1"/>
  <c r="R67" i="6"/>
  <c r="S67" i="6" a="1"/>
  <c r="S67" i="6"/>
  <c r="T67" i="6" a="1"/>
  <c r="T67" i="6"/>
  <c r="U67" i="6" a="1"/>
  <c r="U67" i="6"/>
  <c r="V67" i="6" a="1"/>
  <c r="V67" i="6"/>
  <c r="W67" i="6" a="1"/>
  <c r="W67" i="6"/>
  <c r="X67" i="6" a="1"/>
  <c r="X67" i="6"/>
  <c r="Y67" i="6" a="1"/>
  <c r="Y67" i="6"/>
  <c r="Z67" i="6" a="1"/>
  <c r="Z67" i="6"/>
  <c r="AA67" i="6" a="1"/>
  <c r="AA67" i="6"/>
  <c r="AB67" i="6" a="1"/>
  <c r="AB67" i="6"/>
  <c r="AC67" i="6" a="1"/>
  <c r="AC67" i="6"/>
  <c r="AD67" i="6" a="1"/>
  <c r="AD67" i="6"/>
  <c r="AE67" i="6" a="1"/>
  <c r="AE67" i="6"/>
  <c r="AF67" i="6" a="1"/>
  <c r="AF67" i="6"/>
  <c r="AG67" i="6" a="1"/>
  <c r="AG67" i="6"/>
  <c r="AH67" i="6" a="1"/>
  <c r="AH67" i="6"/>
  <c r="AI67" i="6" a="1"/>
  <c r="AI67" i="6"/>
  <c r="AJ67" i="6" a="1"/>
  <c r="AJ67" i="6"/>
  <c r="AK67" i="6" a="1"/>
  <c r="AK67" i="6"/>
  <c r="AL67" i="6" a="1"/>
  <c r="AL67" i="6"/>
  <c r="AM67" i="6" a="1"/>
  <c r="AM67" i="6"/>
  <c r="AN67" i="6" a="1"/>
  <c r="AN67" i="6"/>
  <c r="AO67" i="6" a="1"/>
  <c r="AO67" i="6"/>
  <c r="AP67" i="6" a="1"/>
  <c r="AP67" i="6"/>
  <c r="AQ67" i="6" a="1"/>
  <c r="AQ67" i="6"/>
  <c r="AR67" i="6" a="1"/>
  <c r="AR67" i="6"/>
  <c r="AS67" i="6" a="1"/>
  <c r="AS67" i="6"/>
  <c r="AT67" i="6" a="1"/>
  <c r="AT67" i="6"/>
  <c r="AU67" i="6" a="1"/>
  <c r="AU67" i="6"/>
  <c r="AV67" i="6" a="1"/>
  <c r="AV67" i="6"/>
  <c r="AW67" i="6" a="1"/>
  <c r="AW67" i="6"/>
  <c r="AX67" i="6" a="1"/>
  <c r="AX67" i="6"/>
  <c r="AY67" i="6" a="1"/>
  <c r="AY67" i="6"/>
  <c r="AZ67" i="6" a="1"/>
  <c r="AZ67" i="6"/>
  <c r="BA67" i="6" a="1"/>
  <c r="BA67" i="6"/>
  <c r="BB67" i="6" a="1"/>
  <c r="BB67" i="6"/>
  <c r="BC67" i="6" a="1"/>
  <c r="BC67" i="6"/>
  <c r="BD67" i="6" a="1"/>
  <c r="BD67" i="6"/>
  <c r="BE67" i="6" a="1"/>
  <c r="BE67" i="6"/>
  <c r="BF67" i="6" a="1"/>
  <c r="BF67" i="6"/>
  <c r="BG67" i="6" a="1"/>
  <c r="BG67" i="6"/>
  <c r="BH67" i="6" a="1"/>
  <c r="BH67" i="6"/>
  <c r="BI67" i="6" a="1"/>
  <c r="BI67" i="6"/>
  <c r="BJ67" i="6" a="1"/>
  <c r="BJ67" i="6"/>
  <c r="BK67" i="6" a="1"/>
  <c r="BK67" i="6"/>
  <c r="BL67" i="6" a="1"/>
  <c r="BL67" i="6"/>
  <c r="BM67" i="6" a="1"/>
  <c r="BM67" i="6"/>
  <c r="BN67" i="6" a="1"/>
  <c r="BN67" i="6"/>
  <c r="BO67" i="6" a="1"/>
  <c r="BO67" i="6"/>
  <c r="BP67" i="6" a="1"/>
  <c r="BP67" i="6"/>
  <c r="BQ67" i="6" a="1"/>
  <c r="BQ67" i="6"/>
  <c r="BR67" i="6" a="1"/>
  <c r="BR67" i="6"/>
  <c r="BS67" i="6" a="1"/>
  <c r="BS67" i="6"/>
  <c r="BT67" i="6" a="1"/>
  <c r="BT67" i="6"/>
  <c r="BU67" i="6" a="1"/>
  <c r="BU67" i="6"/>
  <c r="BV67" i="6" a="1"/>
  <c r="BV67" i="6"/>
  <c r="BW67" i="6" a="1"/>
  <c r="BW67" i="6"/>
  <c r="BX67" i="6" a="1"/>
  <c r="BX67" i="6"/>
  <c r="BY67" i="6" a="1"/>
  <c r="BY67" i="6"/>
  <c r="BZ67" i="6" a="1"/>
  <c r="BZ67" i="6"/>
  <c r="E68" i="6" a="1"/>
  <c r="E68" i="6"/>
  <c r="F68" i="6" a="1"/>
  <c r="F68" i="6"/>
  <c r="G68" i="6" a="1"/>
  <c r="G68" i="6"/>
  <c r="H68" i="6" a="1"/>
  <c r="H68" i="6"/>
  <c r="I68" i="6" a="1"/>
  <c r="I68" i="6"/>
  <c r="J68" i="6" a="1"/>
  <c r="J68" i="6"/>
  <c r="K68" i="6" a="1"/>
  <c r="K68" i="6"/>
  <c r="L68" i="6" a="1"/>
  <c r="L68" i="6"/>
  <c r="M68" i="6" a="1"/>
  <c r="M68" i="6"/>
  <c r="N68" i="6" a="1"/>
  <c r="N68" i="6"/>
  <c r="O68" i="6" a="1"/>
  <c r="O68" i="6"/>
  <c r="P68" i="6" a="1"/>
  <c r="P68" i="6"/>
  <c r="Q68" i="6" a="1"/>
  <c r="Q68" i="6"/>
  <c r="R68" i="6" a="1"/>
  <c r="R68" i="6"/>
  <c r="S68" i="6" a="1"/>
  <c r="S68" i="6"/>
  <c r="T68" i="6" a="1"/>
  <c r="T68" i="6"/>
  <c r="U68" i="6" a="1"/>
  <c r="U68" i="6"/>
  <c r="V68" i="6" a="1"/>
  <c r="V68" i="6"/>
  <c r="W68" i="6" a="1"/>
  <c r="W68" i="6"/>
  <c r="X68" i="6" a="1"/>
  <c r="X68" i="6"/>
  <c r="Y68" i="6" a="1"/>
  <c r="Y68" i="6"/>
  <c r="Z68" i="6" a="1"/>
  <c r="Z68" i="6"/>
  <c r="AA68" i="6" a="1"/>
  <c r="AA68" i="6"/>
  <c r="AB68" i="6" a="1"/>
  <c r="AB68" i="6"/>
  <c r="AC68" i="6" a="1"/>
  <c r="AC68" i="6"/>
  <c r="AD68" i="6" a="1"/>
  <c r="AD68" i="6"/>
  <c r="AE68" i="6" a="1"/>
  <c r="AE68" i="6"/>
  <c r="AF68" i="6" a="1"/>
  <c r="AF68" i="6"/>
  <c r="AG68" i="6" a="1"/>
  <c r="AG68" i="6"/>
  <c r="AH68" i="6" a="1"/>
  <c r="AH68" i="6"/>
  <c r="AI68" i="6" a="1"/>
  <c r="AI68" i="6"/>
  <c r="AJ68" i="6" a="1"/>
  <c r="AJ68" i="6"/>
  <c r="AK68" i="6" a="1"/>
  <c r="AK68" i="6"/>
  <c r="AL68" i="6" a="1"/>
  <c r="AL68" i="6"/>
  <c r="AM68" i="6" a="1"/>
  <c r="AM68" i="6"/>
  <c r="AN68" i="6" a="1"/>
  <c r="AN68" i="6"/>
  <c r="AO68" i="6" a="1"/>
  <c r="AO68" i="6"/>
  <c r="AP68" i="6" a="1"/>
  <c r="AP68" i="6"/>
  <c r="AQ68" i="6" a="1"/>
  <c r="AQ68" i="6"/>
  <c r="AR68" i="6" a="1"/>
  <c r="AR68" i="6"/>
  <c r="AS68" i="6" a="1"/>
  <c r="AS68" i="6"/>
  <c r="AT68" i="6" a="1"/>
  <c r="AT68" i="6"/>
  <c r="AU68" i="6" a="1"/>
  <c r="AU68" i="6"/>
  <c r="AV68" i="6" a="1"/>
  <c r="AV68" i="6"/>
  <c r="AW68" i="6" a="1"/>
  <c r="AW68" i="6"/>
  <c r="AX68" i="6" a="1"/>
  <c r="AX68" i="6"/>
  <c r="AY68" i="6" a="1"/>
  <c r="AY68" i="6"/>
  <c r="AZ68" i="6" a="1"/>
  <c r="AZ68" i="6"/>
  <c r="BA68" i="6" a="1"/>
  <c r="BA68" i="6"/>
  <c r="BB68" i="6" a="1"/>
  <c r="BB68" i="6"/>
  <c r="BC68" i="6" a="1"/>
  <c r="BC68" i="6"/>
  <c r="BD68" i="6" a="1"/>
  <c r="BD68" i="6"/>
  <c r="BE68" i="6" a="1"/>
  <c r="BE68" i="6"/>
  <c r="BF68" i="6" a="1"/>
  <c r="BF68" i="6"/>
  <c r="BG68" i="6" a="1"/>
  <c r="BG68" i="6"/>
  <c r="BH68" i="6" a="1"/>
  <c r="BH68" i="6"/>
  <c r="BI68" i="6" a="1"/>
  <c r="BI68" i="6"/>
  <c r="BJ68" i="6" a="1"/>
  <c r="BJ68" i="6"/>
  <c r="BK68" i="6" a="1"/>
  <c r="BK68" i="6"/>
  <c r="BL68" i="6" a="1"/>
  <c r="BL68" i="6"/>
  <c r="BM68" i="6" a="1"/>
  <c r="BM68" i="6"/>
  <c r="BN68" i="6" a="1"/>
  <c r="BN68" i="6"/>
  <c r="BO68" i="6" a="1"/>
  <c r="BO68" i="6"/>
  <c r="BP68" i="6" a="1"/>
  <c r="BP68" i="6"/>
  <c r="BQ68" i="6" a="1"/>
  <c r="BQ68" i="6"/>
  <c r="BR68" i="6" a="1"/>
  <c r="BR68" i="6"/>
  <c r="BS68" i="6" a="1"/>
  <c r="BS68" i="6"/>
  <c r="BT68" i="6" a="1"/>
  <c r="BT68" i="6"/>
  <c r="BU68" i="6" a="1"/>
  <c r="BU68" i="6"/>
  <c r="BV68" i="6" a="1"/>
  <c r="BV68" i="6"/>
  <c r="BW68" i="6" a="1"/>
  <c r="BW68" i="6"/>
  <c r="BX68" i="6" a="1"/>
  <c r="BX68" i="6"/>
  <c r="BY68" i="6" a="1"/>
  <c r="BY68" i="6"/>
  <c r="BZ68" i="6" a="1"/>
  <c r="BZ68" i="6"/>
  <c r="E69" i="6" a="1"/>
  <c r="E69" i="6"/>
  <c r="F69" i="6" a="1"/>
  <c r="F69" i="6"/>
  <c r="G69" i="6" a="1"/>
  <c r="G69" i="6"/>
  <c r="H69" i="6" a="1"/>
  <c r="H69" i="6"/>
  <c r="I69" i="6" a="1"/>
  <c r="I69" i="6"/>
  <c r="J69" i="6" a="1"/>
  <c r="J69" i="6"/>
  <c r="K69" i="6" a="1"/>
  <c r="K69" i="6"/>
  <c r="L69" i="6" a="1"/>
  <c r="L69" i="6"/>
  <c r="M69" i="6" a="1"/>
  <c r="M69" i="6"/>
  <c r="N69" i="6" a="1"/>
  <c r="N69" i="6"/>
  <c r="O69" i="6" a="1"/>
  <c r="O69" i="6"/>
  <c r="P69" i="6" a="1"/>
  <c r="P69" i="6"/>
  <c r="Q69" i="6" a="1"/>
  <c r="Q69" i="6"/>
  <c r="R69" i="6" a="1"/>
  <c r="R69" i="6"/>
  <c r="S69" i="6" a="1"/>
  <c r="S69" i="6"/>
  <c r="T69" i="6" a="1"/>
  <c r="T69" i="6"/>
  <c r="U69" i="6" a="1"/>
  <c r="U69" i="6"/>
  <c r="V69" i="6" a="1"/>
  <c r="V69" i="6"/>
  <c r="W69" i="6" a="1"/>
  <c r="W69" i="6"/>
  <c r="X69" i="6" a="1"/>
  <c r="X69" i="6"/>
  <c r="Y69" i="6" a="1"/>
  <c r="Y69" i="6"/>
  <c r="Z69" i="6" a="1"/>
  <c r="Z69" i="6"/>
  <c r="AA69" i="6" a="1"/>
  <c r="AA69" i="6"/>
  <c r="AB69" i="6" a="1"/>
  <c r="AB69" i="6"/>
  <c r="AC69" i="6" a="1"/>
  <c r="AC69" i="6"/>
  <c r="AD69" i="6" a="1"/>
  <c r="AD69" i="6"/>
  <c r="AE69" i="6" a="1"/>
  <c r="AE69" i="6"/>
  <c r="AF69" i="6" a="1"/>
  <c r="AF69" i="6"/>
  <c r="AG69" i="6" a="1"/>
  <c r="AG69" i="6"/>
  <c r="AH69" i="6" a="1"/>
  <c r="AH69" i="6"/>
  <c r="AI69" i="6" a="1"/>
  <c r="AI69" i="6"/>
  <c r="AJ69" i="6" a="1"/>
  <c r="AJ69" i="6"/>
  <c r="AK69" i="6" a="1"/>
  <c r="AK69" i="6"/>
  <c r="AL69" i="6" a="1"/>
  <c r="AL69" i="6"/>
  <c r="AM69" i="6" a="1"/>
  <c r="AM69" i="6"/>
  <c r="AN69" i="6" a="1"/>
  <c r="AN69" i="6"/>
  <c r="AO69" i="6" a="1"/>
  <c r="AO69" i="6"/>
  <c r="AP69" i="6" a="1"/>
  <c r="AP69" i="6"/>
  <c r="AQ69" i="6" a="1"/>
  <c r="AQ69" i="6"/>
  <c r="AR69" i="6" a="1"/>
  <c r="AR69" i="6"/>
  <c r="AS69" i="6" a="1"/>
  <c r="AS69" i="6"/>
  <c r="AT69" i="6" a="1"/>
  <c r="AT69" i="6"/>
  <c r="AU69" i="6" a="1"/>
  <c r="AU69" i="6"/>
  <c r="AV69" i="6" a="1"/>
  <c r="AV69" i="6"/>
  <c r="AW69" i="6" a="1"/>
  <c r="AW69" i="6"/>
  <c r="AX69" i="6" a="1"/>
  <c r="AX69" i="6"/>
  <c r="AY69" i="6" a="1"/>
  <c r="AY69" i="6"/>
  <c r="AZ69" i="6" a="1"/>
  <c r="AZ69" i="6"/>
  <c r="BA69" i="6" a="1"/>
  <c r="BA69" i="6"/>
  <c r="BB69" i="6" a="1"/>
  <c r="BB69" i="6"/>
  <c r="BC69" i="6" a="1"/>
  <c r="BC69" i="6"/>
  <c r="BD69" i="6" a="1"/>
  <c r="BD69" i="6"/>
  <c r="BE69" i="6" a="1"/>
  <c r="BE69" i="6"/>
  <c r="BF69" i="6" a="1"/>
  <c r="BF69" i="6"/>
  <c r="BG69" i="6" a="1"/>
  <c r="BG69" i="6"/>
  <c r="BH69" i="6" a="1"/>
  <c r="BH69" i="6"/>
  <c r="BI69" i="6" a="1"/>
  <c r="BI69" i="6"/>
  <c r="BJ69" i="6" a="1"/>
  <c r="BJ69" i="6"/>
  <c r="BK69" i="6" a="1"/>
  <c r="BK69" i="6"/>
  <c r="BL69" i="6" a="1"/>
  <c r="BL69" i="6"/>
  <c r="BM69" i="6" a="1"/>
  <c r="BM69" i="6"/>
  <c r="BN69" i="6" a="1"/>
  <c r="BN69" i="6"/>
  <c r="BO69" i="6" a="1"/>
  <c r="BO69" i="6"/>
  <c r="BP69" i="6" a="1"/>
  <c r="BP69" i="6"/>
  <c r="BQ69" i="6" a="1"/>
  <c r="BQ69" i="6"/>
  <c r="BR69" i="6" a="1"/>
  <c r="BR69" i="6"/>
  <c r="BS69" i="6" a="1"/>
  <c r="BS69" i="6"/>
  <c r="BT69" i="6" a="1"/>
  <c r="BT69" i="6"/>
  <c r="BU69" i="6" a="1"/>
  <c r="BU69" i="6"/>
  <c r="BV69" i="6" a="1"/>
  <c r="BV69" i="6"/>
  <c r="BW69" i="6" a="1"/>
  <c r="BW69" i="6"/>
  <c r="BX69" i="6" a="1"/>
  <c r="BX69" i="6"/>
  <c r="BY69" i="6" a="1"/>
  <c r="BY69" i="6"/>
  <c r="BZ69" i="6" a="1"/>
  <c r="BZ69" i="6"/>
  <c r="E70" i="6" a="1"/>
  <c r="E70" i="6"/>
  <c r="F70" i="6" a="1"/>
  <c r="F70" i="6"/>
  <c r="G70" i="6" a="1"/>
  <c r="G70" i="6"/>
  <c r="H70" i="6" a="1"/>
  <c r="H70" i="6"/>
  <c r="I70" i="6" a="1"/>
  <c r="I70" i="6"/>
  <c r="J70" i="6" a="1"/>
  <c r="J70" i="6"/>
  <c r="K70" i="6" a="1"/>
  <c r="K70" i="6"/>
  <c r="L70" i="6" a="1"/>
  <c r="L70" i="6"/>
  <c r="M70" i="6" a="1"/>
  <c r="M70" i="6"/>
  <c r="N70" i="6" a="1"/>
  <c r="N70" i="6"/>
  <c r="O70" i="6" a="1"/>
  <c r="O70" i="6"/>
  <c r="P70" i="6" a="1"/>
  <c r="P70" i="6"/>
  <c r="Q70" i="6" a="1"/>
  <c r="Q70" i="6"/>
  <c r="R70" i="6" a="1"/>
  <c r="R70" i="6"/>
  <c r="S70" i="6" a="1"/>
  <c r="S70" i="6"/>
  <c r="T70" i="6" a="1"/>
  <c r="T70" i="6"/>
  <c r="U70" i="6" a="1"/>
  <c r="U70" i="6"/>
  <c r="V70" i="6" a="1"/>
  <c r="V70" i="6"/>
  <c r="W70" i="6" a="1"/>
  <c r="W70" i="6"/>
  <c r="X70" i="6" a="1"/>
  <c r="X70" i="6"/>
  <c r="Y70" i="6" a="1"/>
  <c r="Y70" i="6"/>
  <c r="Z70" i="6" a="1"/>
  <c r="Z70" i="6"/>
  <c r="AA70" i="6" a="1"/>
  <c r="AA70" i="6"/>
  <c r="AB70" i="6" a="1"/>
  <c r="AB70" i="6"/>
  <c r="AC70" i="6" a="1"/>
  <c r="AC70" i="6"/>
  <c r="AD70" i="6" a="1"/>
  <c r="AD70" i="6"/>
  <c r="AE70" i="6" a="1"/>
  <c r="AE70" i="6"/>
  <c r="AF70" i="6" a="1"/>
  <c r="AF70" i="6"/>
  <c r="AG70" i="6" a="1"/>
  <c r="AG70" i="6"/>
  <c r="AH70" i="6" a="1"/>
  <c r="AH70" i="6"/>
  <c r="AI70" i="6" a="1"/>
  <c r="AI70" i="6"/>
  <c r="AJ70" i="6" a="1"/>
  <c r="AJ70" i="6"/>
  <c r="AK70" i="6" a="1"/>
  <c r="AK70" i="6"/>
  <c r="AL70" i="6" a="1"/>
  <c r="AL70" i="6"/>
  <c r="AM70" i="6" a="1"/>
  <c r="AM70" i="6"/>
  <c r="AN70" i="6" a="1"/>
  <c r="AN70" i="6"/>
  <c r="AO70" i="6" a="1"/>
  <c r="AO70" i="6"/>
  <c r="AP70" i="6" a="1"/>
  <c r="AP70" i="6"/>
  <c r="AQ70" i="6" a="1"/>
  <c r="AQ70" i="6"/>
  <c r="AR70" i="6" a="1"/>
  <c r="AR70" i="6"/>
  <c r="AS70" i="6" a="1"/>
  <c r="AS70" i="6"/>
  <c r="AT70" i="6" a="1"/>
  <c r="AT70" i="6"/>
  <c r="AU70" i="6" a="1"/>
  <c r="AU70" i="6"/>
  <c r="AV70" i="6" a="1"/>
  <c r="AV70" i="6"/>
  <c r="AW70" i="6" a="1"/>
  <c r="AW70" i="6"/>
  <c r="AX70" i="6" a="1"/>
  <c r="AX70" i="6"/>
  <c r="AY70" i="6" a="1"/>
  <c r="AY70" i="6"/>
  <c r="AZ70" i="6" a="1"/>
  <c r="AZ70" i="6"/>
  <c r="BA70" i="6" a="1"/>
  <c r="BA70" i="6"/>
  <c r="BB70" i="6" a="1"/>
  <c r="BB70" i="6"/>
  <c r="BC70" i="6" a="1"/>
  <c r="BC70" i="6"/>
  <c r="BD70" i="6" a="1"/>
  <c r="BD70" i="6"/>
  <c r="BE70" i="6" a="1"/>
  <c r="BE70" i="6"/>
  <c r="BF70" i="6" a="1"/>
  <c r="BF70" i="6"/>
  <c r="BG70" i="6" a="1"/>
  <c r="BG70" i="6"/>
  <c r="BH70" i="6" a="1"/>
  <c r="BH70" i="6"/>
  <c r="BI70" i="6" a="1"/>
  <c r="BI70" i="6"/>
  <c r="BJ70" i="6" a="1"/>
  <c r="BJ70" i="6"/>
  <c r="BK70" i="6" a="1"/>
  <c r="BK70" i="6"/>
  <c r="BL70" i="6" a="1"/>
  <c r="BL70" i="6"/>
  <c r="BM70" i="6" a="1"/>
  <c r="BM70" i="6"/>
  <c r="BN70" i="6" a="1"/>
  <c r="BN70" i="6"/>
  <c r="BO70" i="6" a="1"/>
  <c r="BO70" i="6"/>
  <c r="BP70" i="6" a="1"/>
  <c r="BP70" i="6"/>
  <c r="BQ70" i="6" a="1"/>
  <c r="BQ70" i="6"/>
  <c r="BR70" i="6" a="1"/>
  <c r="BR70" i="6"/>
  <c r="BS70" i="6" a="1"/>
  <c r="BS70" i="6"/>
  <c r="BT70" i="6" a="1"/>
  <c r="BT70" i="6"/>
  <c r="BU70" i="6" a="1"/>
  <c r="BU70" i="6"/>
  <c r="BV70" i="6" a="1"/>
  <c r="BV70" i="6"/>
  <c r="BW70" i="6" a="1"/>
  <c r="BW70" i="6"/>
  <c r="BX70" i="6" a="1"/>
  <c r="BX70" i="6"/>
  <c r="BY70" i="6" a="1"/>
  <c r="BY70" i="6"/>
  <c r="BZ70" i="6" a="1"/>
  <c r="BZ70" i="6"/>
  <c r="E71" i="6" a="1"/>
  <c r="E71" i="6"/>
  <c r="F71" i="6" a="1"/>
  <c r="F71" i="6"/>
  <c r="G71" i="6" a="1"/>
  <c r="G71" i="6"/>
  <c r="H71" i="6" a="1"/>
  <c r="H71" i="6"/>
  <c r="I71" i="6" a="1"/>
  <c r="I71" i="6"/>
  <c r="J71" i="6" a="1"/>
  <c r="J71" i="6"/>
  <c r="K71" i="6" a="1"/>
  <c r="K71" i="6"/>
  <c r="L71" i="6" a="1"/>
  <c r="L71" i="6"/>
  <c r="M71" i="6" a="1"/>
  <c r="M71" i="6"/>
  <c r="N71" i="6" a="1"/>
  <c r="N71" i="6"/>
  <c r="O71" i="6" a="1"/>
  <c r="O71" i="6"/>
  <c r="P71" i="6" a="1"/>
  <c r="P71" i="6"/>
  <c r="Q71" i="6" a="1"/>
  <c r="Q71" i="6"/>
  <c r="R71" i="6" a="1"/>
  <c r="R71" i="6"/>
  <c r="S71" i="6" a="1"/>
  <c r="S71" i="6"/>
  <c r="T71" i="6" a="1"/>
  <c r="T71" i="6"/>
  <c r="U71" i="6" a="1"/>
  <c r="U71" i="6"/>
  <c r="V71" i="6" a="1"/>
  <c r="V71" i="6"/>
  <c r="W71" i="6" a="1"/>
  <c r="W71" i="6"/>
  <c r="X71" i="6" a="1"/>
  <c r="X71" i="6"/>
  <c r="Y71" i="6" a="1"/>
  <c r="Y71" i="6"/>
  <c r="Z71" i="6" a="1"/>
  <c r="Z71" i="6"/>
  <c r="AA71" i="6" a="1"/>
  <c r="AA71" i="6"/>
  <c r="AB71" i="6" a="1"/>
  <c r="AB71" i="6"/>
  <c r="AC71" i="6" a="1"/>
  <c r="AC71" i="6"/>
  <c r="AD71" i="6" a="1"/>
  <c r="AD71" i="6"/>
  <c r="AE71" i="6" a="1"/>
  <c r="AE71" i="6"/>
  <c r="AF71" i="6" a="1"/>
  <c r="AF71" i="6"/>
  <c r="AG71" i="6" a="1"/>
  <c r="AG71" i="6"/>
  <c r="AH71" i="6" a="1"/>
  <c r="AH71" i="6"/>
  <c r="AI71" i="6" a="1"/>
  <c r="AI71" i="6"/>
  <c r="AJ71" i="6" a="1"/>
  <c r="AJ71" i="6"/>
  <c r="AK71" i="6" a="1"/>
  <c r="AK71" i="6"/>
  <c r="AL71" i="6" a="1"/>
  <c r="AL71" i="6"/>
  <c r="AM71" i="6" a="1"/>
  <c r="AM71" i="6"/>
  <c r="AN71" i="6" a="1"/>
  <c r="AN71" i="6"/>
  <c r="AO71" i="6" a="1"/>
  <c r="AO71" i="6"/>
  <c r="AP71" i="6" a="1"/>
  <c r="AP71" i="6"/>
  <c r="AQ71" i="6" a="1"/>
  <c r="AQ71" i="6"/>
  <c r="AR71" i="6" a="1"/>
  <c r="AR71" i="6"/>
  <c r="AS71" i="6" a="1"/>
  <c r="AS71" i="6"/>
  <c r="AT71" i="6" a="1"/>
  <c r="AT71" i="6"/>
  <c r="AU71" i="6" a="1"/>
  <c r="AU71" i="6"/>
  <c r="AV71" i="6" a="1"/>
  <c r="AV71" i="6"/>
  <c r="AW71" i="6" a="1"/>
  <c r="AW71" i="6"/>
  <c r="AX71" i="6" a="1"/>
  <c r="AX71" i="6"/>
  <c r="AY71" i="6" a="1"/>
  <c r="AY71" i="6"/>
  <c r="AZ71" i="6" a="1"/>
  <c r="AZ71" i="6"/>
  <c r="BA71" i="6" a="1"/>
  <c r="BA71" i="6"/>
  <c r="BB71" i="6" a="1"/>
  <c r="BB71" i="6"/>
  <c r="BC71" i="6" a="1"/>
  <c r="BC71" i="6"/>
  <c r="BD71" i="6" a="1"/>
  <c r="BD71" i="6"/>
  <c r="BE71" i="6" a="1"/>
  <c r="BE71" i="6"/>
  <c r="BF71" i="6" a="1"/>
  <c r="BF71" i="6"/>
  <c r="BG71" i="6" a="1"/>
  <c r="BG71" i="6"/>
  <c r="BH71" i="6" a="1"/>
  <c r="BH71" i="6"/>
  <c r="BI71" i="6" a="1"/>
  <c r="BI71" i="6"/>
  <c r="BJ71" i="6" a="1"/>
  <c r="BJ71" i="6"/>
  <c r="BK71" i="6" a="1"/>
  <c r="BK71" i="6"/>
  <c r="BL71" i="6" a="1"/>
  <c r="BL71" i="6"/>
  <c r="BM71" i="6" a="1"/>
  <c r="BM71" i="6"/>
  <c r="BN71" i="6" a="1"/>
  <c r="BN71" i="6"/>
  <c r="BO71" i="6" a="1"/>
  <c r="BO71" i="6"/>
  <c r="BP71" i="6" a="1"/>
  <c r="BP71" i="6"/>
  <c r="BQ71" i="6" a="1"/>
  <c r="BQ71" i="6"/>
  <c r="BR71" i="6" a="1"/>
  <c r="BR71" i="6"/>
  <c r="BS71" i="6" a="1"/>
  <c r="BS71" i="6"/>
  <c r="BT71" i="6" a="1"/>
  <c r="BT71" i="6"/>
  <c r="BU71" i="6" a="1"/>
  <c r="BU71" i="6"/>
  <c r="BV71" i="6" a="1"/>
  <c r="BV71" i="6"/>
  <c r="BW71" i="6" a="1"/>
  <c r="BW71" i="6"/>
  <c r="BX71" i="6" a="1"/>
  <c r="BX71" i="6"/>
  <c r="BY71" i="6" a="1"/>
  <c r="BY71" i="6"/>
  <c r="BZ71" i="6" a="1"/>
  <c r="BZ71" i="6"/>
  <c r="E72" i="6" a="1"/>
  <c r="E72" i="6"/>
  <c r="F72" i="6" a="1"/>
  <c r="F72" i="6"/>
  <c r="G72" i="6" a="1"/>
  <c r="G72" i="6"/>
  <c r="H72" i="6" a="1"/>
  <c r="H72" i="6"/>
  <c r="I72" i="6" a="1"/>
  <c r="I72" i="6"/>
  <c r="J72" i="6" a="1"/>
  <c r="J72" i="6"/>
  <c r="K72" i="6" a="1"/>
  <c r="K72" i="6"/>
  <c r="L72" i="6" a="1"/>
  <c r="L72" i="6"/>
  <c r="M72" i="6" a="1"/>
  <c r="M72" i="6"/>
  <c r="N72" i="6" a="1"/>
  <c r="N72" i="6"/>
  <c r="O72" i="6" a="1"/>
  <c r="O72" i="6"/>
  <c r="P72" i="6" a="1"/>
  <c r="P72" i="6"/>
  <c r="Q72" i="6" a="1"/>
  <c r="Q72" i="6"/>
  <c r="R72" i="6" a="1"/>
  <c r="R72" i="6"/>
  <c r="S72" i="6" a="1"/>
  <c r="S72" i="6"/>
  <c r="T72" i="6" a="1"/>
  <c r="T72" i="6"/>
  <c r="U72" i="6" a="1"/>
  <c r="U72" i="6"/>
  <c r="V72" i="6" a="1"/>
  <c r="V72" i="6"/>
  <c r="W72" i="6" a="1"/>
  <c r="W72" i="6"/>
  <c r="X72" i="6" a="1"/>
  <c r="X72" i="6"/>
  <c r="Y72" i="6" a="1"/>
  <c r="Y72" i="6"/>
  <c r="Z72" i="6" a="1"/>
  <c r="Z72" i="6"/>
  <c r="AA72" i="6" a="1"/>
  <c r="AA72" i="6"/>
  <c r="AB72" i="6" a="1"/>
  <c r="AB72" i="6"/>
  <c r="AC72" i="6" a="1"/>
  <c r="AC72" i="6"/>
  <c r="AD72" i="6" a="1"/>
  <c r="AD72" i="6"/>
  <c r="AE72" i="6" a="1"/>
  <c r="AE72" i="6"/>
  <c r="AF72" i="6" a="1"/>
  <c r="AF72" i="6"/>
  <c r="AG72" i="6" a="1"/>
  <c r="AG72" i="6"/>
  <c r="AH72" i="6" a="1"/>
  <c r="AH72" i="6"/>
  <c r="AI72" i="6" a="1"/>
  <c r="AI72" i="6"/>
  <c r="AJ72" i="6" a="1"/>
  <c r="AJ72" i="6"/>
  <c r="AK72" i="6" a="1"/>
  <c r="AK72" i="6"/>
  <c r="AL72" i="6" a="1"/>
  <c r="AL72" i="6"/>
  <c r="AM72" i="6" a="1"/>
  <c r="AM72" i="6"/>
  <c r="AN72" i="6" a="1"/>
  <c r="AN72" i="6"/>
  <c r="AO72" i="6" a="1"/>
  <c r="AO72" i="6"/>
  <c r="AP72" i="6" a="1"/>
  <c r="AP72" i="6"/>
  <c r="AQ72" i="6" a="1"/>
  <c r="AQ72" i="6"/>
  <c r="AR72" i="6" a="1"/>
  <c r="AR72" i="6"/>
  <c r="AS72" i="6" a="1"/>
  <c r="AS72" i="6"/>
  <c r="AT72" i="6" a="1"/>
  <c r="AT72" i="6"/>
  <c r="AU72" i="6" a="1"/>
  <c r="AU72" i="6"/>
  <c r="AV72" i="6" a="1"/>
  <c r="AV72" i="6"/>
  <c r="AW72" i="6" a="1"/>
  <c r="AW72" i="6"/>
  <c r="AX72" i="6" a="1"/>
  <c r="AX72" i="6"/>
  <c r="AY72" i="6" a="1"/>
  <c r="AY72" i="6"/>
  <c r="AZ72" i="6" a="1"/>
  <c r="AZ72" i="6"/>
  <c r="BA72" i="6" a="1"/>
  <c r="BA72" i="6"/>
  <c r="BB72" i="6" a="1"/>
  <c r="BB72" i="6"/>
  <c r="BC72" i="6" a="1"/>
  <c r="BC72" i="6"/>
  <c r="BD72" i="6" a="1"/>
  <c r="BD72" i="6"/>
  <c r="BE72" i="6" a="1"/>
  <c r="BE72" i="6"/>
  <c r="BF72" i="6" a="1"/>
  <c r="BF72" i="6"/>
  <c r="BG72" i="6" a="1"/>
  <c r="BG72" i="6"/>
  <c r="BH72" i="6" a="1"/>
  <c r="BH72" i="6"/>
  <c r="BI72" i="6" a="1"/>
  <c r="BI72" i="6"/>
  <c r="BJ72" i="6" a="1"/>
  <c r="BJ72" i="6"/>
  <c r="BK72" i="6" a="1"/>
  <c r="BK72" i="6"/>
  <c r="BL72" i="6" a="1"/>
  <c r="BL72" i="6"/>
  <c r="BM72" i="6" a="1"/>
  <c r="BM72" i="6"/>
  <c r="BN72" i="6" a="1"/>
  <c r="BN72" i="6"/>
  <c r="BO72" i="6" a="1"/>
  <c r="BO72" i="6"/>
  <c r="BP72" i="6" a="1"/>
  <c r="BP72" i="6"/>
  <c r="BQ72" i="6" a="1"/>
  <c r="BQ72" i="6"/>
  <c r="BR72" i="6" a="1"/>
  <c r="BR72" i="6"/>
  <c r="BS72" i="6" a="1"/>
  <c r="BS72" i="6"/>
  <c r="BT72" i="6" a="1"/>
  <c r="BT72" i="6"/>
  <c r="BU72" i="6" a="1"/>
  <c r="BU72" i="6"/>
  <c r="BV72" i="6" a="1"/>
  <c r="BV72" i="6"/>
  <c r="BW72" i="6" a="1"/>
  <c r="BW72" i="6"/>
  <c r="BX72" i="6" a="1"/>
  <c r="BX72" i="6"/>
  <c r="BY72" i="6" a="1"/>
  <c r="BY72" i="6"/>
  <c r="BZ72" i="6" a="1"/>
  <c r="BZ72" i="6"/>
  <c r="E73" i="6" a="1"/>
  <c r="E73" i="6"/>
  <c r="F73" i="6" a="1"/>
  <c r="F73" i="6"/>
  <c r="G73" i="6" a="1"/>
  <c r="G73" i="6"/>
  <c r="H73" i="6" a="1"/>
  <c r="H73" i="6"/>
  <c r="I73" i="6" a="1"/>
  <c r="I73" i="6"/>
  <c r="J73" i="6" a="1"/>
  <c r="J73" i="6"/>
  <c r="K73" i="6" a="1"/>
  <c r="K73" i="6"/>
  <c r="L73" i="6" a="1"/>
  <c r="L73" i="6"/>
  <c r="M73" i="6" a="1"/>
  <c r="M73" i="6"/>
  <c r="N73" i="6" a="1"/>
  <c r="N73" i="6"/>
  <c r="O73" i="6" a="1"/>
  <c r="O73" i="6"/>
  <c r="P73" i="6" a="1"/>
  <c r="P73" i="6"/>
  <c r="Q73" i="6" a="1"/>
  <c r="Q73" i="6"/>
  <c r="R73" i="6" a="1"/>
  <c r="R73" i="6"/>
  <c r="S73" i="6" a="1"/>
  <c r="S73" i="6"/>
  <c r="T73" i="6" a="1"/>
  <c r="T73" i="6"/>
  <c r="U73" i="6" a="1"/>
  <c r="U73" i="6"/>
  <c r="V73" i="6" a="1"/>
  <c r="V73" i="6"/>
  <c r="W73" i="6" a="1"/>
  <c r="W73" i="6"/>
  <c r="X73" i="6" a="1"/>
  <c r="X73" i="6"/>
  <c r="Y73" i="6" a="1"/>
  <c r="Y73" i="6"/>
  <c r="Z73" i="6" a="1"/>
  <c r="Z73" i="6"/>
  <c r="AA73" i="6" a="1"/>
  <c r="AA73" i="6"/>
  <c r="AB73" i="6" a="1"/>
  <c r="AB73" i="6"/>
  <c r="AC73" i="6" a="1"/>
  <c r="AC73" i="6"/>
  <c r="AD73" i="6" a="1"/>
  <c r="AD73" i="6"/>
  <c r="AE73" i="6" a="1"/>
  <c r="AE73" i="6"/>
  <c r="AF73" i="6" a="1"/>
  <c r="AF73" i="6"/>
  <c r="AG73" i="6" a="1"/>
  <c r="AG73" i="6"/>
  <c r="AH73" i="6" a="1"/>
  <c r="AH73" i="6"/>
  <c r="AI73" i="6" a="1"/>
  <c r="AI73" i="6"/>
  <c r="AJ73" i="6" a="1"/>
  <c r="AJ73" i="6"/>
  <c r="AK73" i="6" a="1"/>
  <c r="AK73" i="6"/>
  <c r="AL73" i="6" a="1"/>
  <c r="AL73" i="6"/>
  <c r="AM73" i="6" a="1"/>
  <c r="AM73" i="6"/>
  <c r="AN73" i="6" a="1"/>
  <c r="AN73" i="6"/>
  <c r="AO73" i="6" a="1"/>
  <c r="AO73" i="6"/>
  <c r="AP73" i="6" a="1"/>
  <c r="AP73" i="6"/>
  <c r="AQ73" i="6" a="1"/>
  <c r="AQ73" i="6"/>
  <c r="AR73" i="6" a="1"/>
  <c r="AR73" i="6"/>
  <c r="AS73" i="6" a="1"/>
  <c r="AS73" i="6"/>
  <c r="AT73" i="6" a="1"/>
  <c r="AT73" i="6"/>
  <c r="AU73" i="6" a="1"/>
  <c r="AU73" i="6"/>
  <c r="AV73" i="6" a="1"/>
  <c r="AV73" i="6"/>
  <c r="AW73" i="6" a="1"/>
  <c r="AW73" i="6"/>
  <c r="AX73" i="6" a="1"/>
  <c r="AX73" i="6"/>
  <c r="AY73" i="6" a="1"/>
  <c r="AY73" i="6"/>
  <c r="AZ73" i="6" a="1"/>
  <c r="AZ73" i="6"/>
  <c r="BA73" i="6" a="1"/>
  <c r="BA73" i="6"/>
  <c r="BB73" i="6" a="1"/>
  <c r="BB73" i="6"/>
  <c r="BC73" i="6" a="1"/>
  <c r="BC73" i="6"/>
  <c r="BD73" i="6" a="1"/>
  <c r="BD73" i="6"/>
  <c r="BE73" i="6" a="1"/>
  <c r="BE73" i="6"/>
  <c r="BF73" i="6" a="1"/>
  <c r="BF73" i="6"/>
  <c r="BG73" i="6" a="1"/>
  <c r="BG73" i="6"/>
  <c r="BH73" i="6" a="1"/>
  <c r="BH73" i="6"/>
  <c r="BI73" i="6" a="1"/>
  <c r="BI73" i="6"/>
  <c r="BJ73" i="6" a="1"/>
  <c r="BJ73" i="6"/>
  <c r="BK73" i="6" a="1"/>
  <c r="BK73" i="6"/>
  <c r="BL73" i="6" a="1"/>
  <c r="BL73" i="6"/>
  <c r="BM73" i="6" a="1"/>
  <c r="BM73" i="6"/>
  <c r="BN73" i="6" a="1"/>
  <c r="BN73" i="6"/>
  <c r="BO73" i="6" a="1"/>
  <c r="BO73" i="6"/>
  <c r="BP73" i="6" a="1"/>
  <c r="BP73" i="6"/>
  <c r="BQ73" i="6" a="1"/>
  <c r="BQ73" i="6"/>
  <c r="BR73" i="6" a="1"/>
  <c r="BR73" i="6"/>
  <c r="BS73" i="6" a="1"/>
  <c r="BS73" i="6"/>
  <c r="BT73" i="6" a="1"/>
  <c r="BT73" i="6"/>
  <c r="BU73" i="6" a="1"/>
  <c r="BU73" i="6"/>
  <c r="BV73" i="6" a="1"/>
  <c r="BV73" i="6"/>
  <c r="BW73" i="6" a="1"/>
  <c r="BW73" i="6"/>
  <c r="BX73" i="6" a="1"/>
  <c r="BX73" i="6"/>
  <c r="BY73" i="6" a="1"/>
  <c r="BY73" i="6"/>
  <c r="BZ73" i="6" a="1"/>
  <c r="BZ73" i="6"/>
  <c r="E74" i="6" a="1"/>
  <c r="E74" i="6"/>
  <c r="F74" i="6" a="1"/>
  <c r="F74" i="6"/>
  <c r="G74" i="6" a="1"/>
  <c r="G74" i="6"/>
  <c r="H74" i="6" a="1"/>
  <c r="H74" i="6"/>
  <c r="I74" i="6" a="1"/>
  <c r="I74" i="6"/>
  <c r="J74" i="6" a="1"/>
  <c r="J74" i="6"/>
  <c r="K74" i="6" a="1"/>
  <c r="K74" i="6"/>
  <c r="L74" i="6" a="1"/>
  <c r="L74" i="6"/>
  <c r="M74" i="6" a="1"/>
  <c r="M74" i="6"/>
  <c r="N74" i="6" a="1"/>
  <c r="N74" i="6"/>
  <c r="O74" i="6" a="1"/>
  <c r="O74" i="6"/>
  <c r="P74" i="6" a="1"/>
  <c r="P74" i="6"/>
  <c r="Q74" i="6" a="1"/>
  <c r="Q74" i="6"/>
  <c r="R74" i="6" a="1"/>
  <c r="R74" i="6"/>
  <c r="S74" i="6" a="1"/>
  <c r="S74" i="6"/>
  <c r="T74" i="6" a="1"/>
  <c r="T74" i="6"/>
  <c r="U74" i="6" a="1"/>
  <c r="U74" i="6"/>
  <c r="V74" i="6" a="1"/>
  <c r="V74" i="6"/>
  <c r="W74" i="6" a="1"/>
  <c r="W74" i="6"/>
  <c r="X74" i="6" a="1"/>
  <c r="X74" i="6"/>
  <c r="Y74" i="6" a="1"/>
  <c r="Y74" i="6"/>
  <c r="Z74" i="6" a="1"/>
  <c r="Z74" i="6"/>
  <c r="AA74" i="6" a="1"/>
  <c r="AA74" i="6"/>
  <c r="AB74" i="6" a="1"/>
  <c r="AB74" i="6"/>
  <c r="AC74" i="6" a="1"/>
  <c r="AC74" i="6"/>
  <c r="AD74" i="6" a="1"/>
  <c r="AD74" i="6"/>
  <c r="AE74" i="6" a="1"/>
  <c r="AE74" i="6"/>
  <c r="AF74" i="6" a="1"/>
  <c r="AF74" i="6"/>
  <c r="AG74" i="6" a="1"/>
  <c r="AG74" i="6"/>
  <c r="AH74" i="6" a="1"/>
  <c r="AH74" i="6"/>
  <c r="AI74" i="6" a="1"/>
  <c r="AI74" i="6"/>
  <c r="AJ74" i="6" a="1"/>
  <c r="AJ74" i="6"/>
  <c r="AK74" i="6" a="1"/>
  <c r="AK74" i="6"/>
  <c r="AL74" i="6" a="1"/>
  <c r="AL74" i="6"/>
  <c r="AM74" i="6" a="1"/>
  <c r="AM74" i="6"/>
  <c r="AN74" i="6" a="1"/>
  <c r="AN74" i="6"/>
  <c r="AO74" i="6" a="1"/>
  <c r="AO74" i="6"/>
  <c r="AP74" i="6" a="1"/>
  <c r="AP74" i="6"/>
  <c r="AQ74" i="6" a="1"/>
  <c r="AQ74" i="6"/>
  <c r="AR74" i="6" a="1"/>
  <c r="AR74" i="6"/>
  <c r="AS74" i="6" a="1"/>
  <c r="AS74" i="6"/>
  <c r="AT74" i="6" a="1"/>
  <c r="AT74" i="6"/>
  <c r="AU74" i="6" a="1"/>
  <c r="AU74" i="6"/>
  <c r="AV74" i="6" a="1"/>
  <c r="AV74" i="6"/>
  <c r="AW74" i="6" a="1"/>
  <c r="AW74" i="6"/>
  <c r="AX74" i="6" a="1"/>
  <c r="AX74" i="6"/>
  <c r="AY74" i="6" a="1"/>
  <c r="AY74" i="6"/>
  <c r="AZ74" i="6" a="1"/>
  <c r="AZ74" i="6"/>
  <c r="BA74" i="6" a="1"/>
  <c r="BA74" i="6"/>
  <c r="BB74" i="6" a="1"/>
  <c r="BB74" i="6"/>
  <c r="BC74" i="6" a="1"/>
  <c r="BC74" i="6"/>
  <c r="BD74" i="6" a="1"/>
  <c r="BD74" i="6"/>
  <c r="BE74" i="6" a="1"/>
  <c r="BE74" i="6"/>
  <c r="BF74" i="6" a="1"/>
  <c r="BF74" i="6"/>
  <c r="BG74" i="6" a="1"/>
  <c r="BG74" i="6"/>
  <c r="BH74" i="6" a="1"/>
  <c r="BH74" i="6"/>
  <c r="BI74" i="6" a="1"/>
  <c r="BI74" i="6"/>
  <c r="BJ74" i="6" a="1"/>
  <c r="BJ74" i="6"/>
  <c r="BK74" i="6" a="1"/>
  <c r="BK74" i="6"/>
  <c r="BL74" i="6" a="1"/>
  <c r="BL74" i="6"/>
  <c r="BM74" i="6" a="1"/>
  <c r="BM74" i="6"/>
  <c r="BN74" i="6" a="1"/>
  <c r="BN74" i="6"/>
  <c r="BO74" i="6" a="1"/>
  <c r="BO74" i="6"/>
  <c r="BP74" i="6" a="1"/>
  <c r="BP74" i="6"/>
  <c r="BQ74" i="6" a="1"/>
  <c r="BQ74" i="6"/>
  <c r="BR74" i="6" a="1"/>
  <c r="BR74" i="6"/>
  <c r="BS74" i="6" a="1"/>
  <c r="BS74" i="6"/>
  <c r="BT74" i="6" a="1"/>
  <c r="BT74" i="6"/>
  <c r="BU74" i="6" a="1"/>
  <c r="BU74" i="6"/>
  <c r="BV74" i="6" a="1"/>
  <c r="BV74" i="6"/>
  <c r="BW74" i="6" a="1"/>
  <c r="BW74" i="6"/>
  <c r="BX74" i="6" a="1"/>
  <c r="BX74" i="6"/>
  <c r="BY74" i="6" a="1"/>
  <c r="BY74" i="6"/>
  <c r="BZ74" i="6" a="1"/>
  <c r="BZ74" i="6"/>
  <c r="E75" i="6" a="1"/>
  <c r="E75" i="6"/>
  <c r="F75" i="6" a="1"/>
  <c r="F75" i="6"/>
  <c r="G75" i="6" a="1"/>
  <c r="G75" i="6"/>
  <c r="H75" i="6" a="1"/>
  <c r="H75" i="6"/>
  <c r="I75" i="6" a="1"/>
  <c r="I75" i="6"/>
  <c r="J75" i="6" a="1"/>
  <c r="J75" i="6"/>
  <c r="K75" i="6" a="1"/>
  <c r="K75" i="6"/>
  <c r="L75" i="6" a="1"/>
  <c r="L75" i="6"/>
  <c r="M75" i="6" a="1"/>
  <c r="M75" i="6"/>
  <c r="N75" i="6" a="1"/>
  <c r="N75" i="6"/>
  <c r="O75" i="6" a="1"/>
  <c r="O75" i="6"/>
  <c r="P75" i="6" a="1"/>
  <c r="P75" i="6"/>
  <c r="Q75" i="6" a="1"/>
  <c r="Q75" i="6"/>
  <c r="R75" i="6" a="1"/>
  <c r="R75" i="6"/>
  <c r="S75" i="6" a="1"/>
  <c r="S75" i="6"/>
  <c r="T75" i="6" a="1"/>
  <c r="T75" i="6"/>
  <c r="U75" i="6" a="1"/>
  <c r="U75" i="6"/>
  <c r="V75" i="6" a="1"/>
  <c r="V75" i="6"/>
  <c r="W75" i="6" a="1"/>
  <c r="W75" i="6"/>
  <c r="X75" i="6" a="1"/>
  <c r="X75" i="6"/>
  <c r="Y75" i="6" a="1"/>
  <c r="Y75" i="6"/>
  <c r="Z75" i="6" a="1"/>
  <c r="Z75" i="6"/>
  <c r="AA75" i="6" a="1"/>
  <c r="AA75" i="6"/>
  <c r="AB75" i="6" a="1"/>
  <c r="AB75" i="6"/>
  <c r="AC75" i="6" a="1"/>
  <c r="AC75" i="6"/>
  <c r="AD75" i="6" a="1"/>
  <c r="AD75" i="6"/>
  <c r="AE75" i="6" a="1"/>
  <c r="AE75" i="6"/>
  <c r="AF75" i="6" a="1"/>
  <c r="AF75" i="6"/>
  <c r="AG75" i="6" a="1"/>
  <c r="AG75" i="6"/>
  <c r="AH75" i="6" a="1"/>
  <c r="AH75" i="6"/>
  <c r="AI75" i="6" a="1"/>
  <c r="AI75" i="6"/>
  <c r="AJ75" i="6" a="1"/>
  <c r="AJ75" i="6"/>
  <c r="AK75" i="6" a="1"/>
  <c r="AK75" i="6"/>
  <c r="AL75" i="6" a="1"/>
  <c r="AL75" i="6"/>
  <c r="AM75" i="6" a="1"/>
  <c r="AM75" i="6"/>
  <c r="AN75" i="6" a="1"/>
  <c r="AN75" i="6"/>
  <c r="AO75" i="6" a="1"/>
  <c r="AO75" i="6"/>
  <c r="AP75" i="6" a="1"/>
  <c r="AP75" i="6"/>
  <c r="AQ75" i="6" a="1"/>
  <c r="AQ75" i="6"/>
  <c r="AR75" i="6" a="1"/>
  <c r="AR75" i="6"/>
  <c r="AS75" i="6" a="1"/>
  <c r="AS75" i="6"/>
  <c r="AT75" i="6" a="1"/>
  <c r="AT75" i="6"/>
  <c r="AU75" i="6" a="1"/>
  <c r="AU75" i="6"/>
  <c r="AV75" i="6" a="1"/>
  <c r="AV75" i="6"/>
  <c r="AW75" i="6" a="1"/>
  <c r="AW75" i="6"/>
  <c r="AX75" i="6" a="1"/>
  <c r="AX75" i="6"/>
  <c r="AY75" i="6" a="1"/>
  <c r="AY75" i="6"/>
  <c r="AZ75" i="6" a="1"/>
  <c r="AZ75" i="6"/>
  <c r="BA75" i="6" a="1"/>
  <c r="BA75" i="6"/>
  <c r="BB75" i="6" a="1"/>
  <c r="BB75" i="6"/>
  <c r="BC75" i="6" a="1"/>
  <c r="BC75" i="6"/>
  <c r="BD75" i="6" a="1"/>
  <c r="BD75" i="6"/>
  <c r="BE75" i="6" a="1"/>
  <c r="BE75" i="6"/>
  <c r="BF75" i="6" a="1"/>
  <c r="BF75" i="6"/>
  <c r="BG75" i="6" a="1"/>
  <c r="BG75" i="6"/>
  <c r="BH75" i="6" a="1"/>
  <c r="BH75" i="6"/>
  <c r="BI75" i="6" a="1"/>
  <c r="BI75" i="6"/>
  <c r="BJ75" i="6" a="1"/>
  <c r="BJ75" i="6"/>
  <c r="BK75" i="6" a="1"/>
  <c r="BK75" i="6"/>
  <c r="BL75" i="6" a="1"/>
  <c r="BL75" i="6"/>
  <c r="BM75" i="6" a="1"/>
  <c r="BM75" i="6"/>
  <c r="BN75" i="6" a="1"/>
  <c r="BN75" i="6"/>
  <c r="BO75" i="6" a="1"/>
  <c r="BO75" i="6"/>
  <c r="BP75" i="6" a="1"/>
  <c r="BP75" i="6"/>
  <c r="BQ75" i="6" a="1"/>
  <c r="BQ75" i="6"/>
  <c r="BR75" i="6" a="1"/>
  <c r="BR75" i="6"/>
  <c r="BS75" i="6" a="1"/>
  <c r="BS75" i="6"/>
  <c r="BT75" i="6" a="1"/>
  <c r="BT75" i="6"/>
  <c r="BU75" i="6" a="1"/>
  <c r="BU75" i="6"/>
  <c r="BV75" i="6" a="1"/>
  <c r="BV75" i="6"/>
  <c r="BW75" i="6" a="1"/>
  <c r="BW75" i="6"/>
  <c r="BX75" i="6" a="1"/>
  <c r="BX75" i="6"/>
  <c r="BY75" i="6" a="1"/>
  <c r="BY75" i="6"/>
  <c r="BZ75" i="6" a="1"/>
  <c r="BZ75" i="6"/>
  <c r="E76" i="6" a="1"/>
  <c r="E76" i="6"/>
  <c r="F76" i="6" a="1"/>
  <c r="F76" i="6"/>
  <c r="G76" i="6" a="1"/>
  <c r="G76" i="6"/>
  <c r="H76" i="6" a="1"/>
  <c r="H76" i="6"/>
  <c r="I76" i="6" a="1"/>
  <c r="I76" i="6"/>
  <c r="J76" i="6" a="1"/>
  <c r="J76" i="6"/>
  <c r="K76" i="6" a="1"/>
  <c r="K76" i="6"/>
  <c r="L76" i="6" a="1"/>
  <c r="L76" i="6"/>
  <c r="M76" i="6" a="1"/>
  <c r="M76" i="6"/>
  <c r="N76" i="6" a="1"/>
  <c r="N76" i="6"/>
  <c r="O76" i="6" a="1"/>
  <c r="O76" i="6"/>
  <c r="P76" i="6" a="1"/>
  <c r="P76" i="6"/>
  <c r="Q76" i="6" a="1"/>
  <c r="Q76" i="6"/>
  <c r="R76" i="6" a="1"/>
  <c r="R76" i="6"/>
  <c r="S76" i="6" a="1"/>
  <c r="S76" i="6"/>
  <c r="T76" i="6" a="1"/>
  <c r="T76" i="6"/>
  <c r="U76" i="6" a="1"/>
  <c r="U76" i="6"/>
  <c r="V76" i="6" a="1"/>
  <c r="V76" i="6"/>
  <c r="W76" i="6" a="1"/>
  <c r="W76" i="6"/>
  <c r="X76" i="6" a="1"/>
  <c r="X76" i="6"/>
  <c r="Y76" i="6" a="1"/>
  <c r="Y76" i="6"/>
  <c r="Z76" i="6" a="1"/>
  <c r="Z76" i="6"/>
  <c r="AA76" i="6" a="1"/>
  <c r="AA76" i="6"/>
  <c r="AB76" i="6" a="1"/>
  <c r="AB76" i="6"/>
  <c r="AC76" i="6" a="1"/>
  <c r="AC76" i="6"/>
  <c r="AD76" i="6" a="1"/>
  <c r="AD76" i="6"/>
  <c r="AE76" i="6" a="1"/>
  <c r="AE76" i="6"/>
  <c r="AF76" i="6" a="1"/>
  <c r="AF76" i="6"/>
  <c r="AG76" i="6" a="1"/>
  <c r="AG76" i="6"/>
  <c r="AH76" i="6" a="1"/>
  <c r="AH76" i="6"/>
  <c r="AI76" i="6" a="1"/>
  <c r="AI76" i="6"/>
  <c r="AJ76" i="6" a="1"/>
  <c r="AJ76" i="6"/>
  <c r="AK76" i="6" a="1"/>
  <c r="AK76" i="6"/>
  <c r="AL76" i="6" a="1"/>
  <c r="AL76" i="6"/>
  <c r="AM76" i="6" a="1"/>
  <c r="AM76" i="6"/>
  <c r="AN76" i="6" a="1"/>
  <c r="AN76" i="6"/>
  <c r="AO76" i="6" a="1"/>
  <c r="AO76" i="6"/>
  <c r="AP76" i="6" a="1"/>
  <c r="AP76" i="6"/>
  <c r="AQ76" i="6" a="1"/>
  <c r="AQ76" i="6"/>
  <c r="AR76" i="6" a="1"/>
  <c r="AR76" i="6"/>
  <c r="AS76" i="6" a="1"/>
  <c r="AS76" i="6"/>
  <c r="AT76" i="6" a="1"/>
  <c r="AT76" i="6"/>
  <c r="AU76" i="6" a="1"/>
  <c r="AU76" i="6"/>
  <c r="AV76" i="6" a="1"/>
  <c r="AV76" i="6"/>
  <c r="AW76" i="6" a="1"/>
  <c r="AW76" i="6"/>
  <c r="AX76" i="6" a="1"/>
  <c r="AX76" i="6"/>
  <c r="AY76" i="6" a="1"/>
  <c r="AY76" i="6"/>
  <c r="AZ76" i="6" a="1"/>
  <c r="AZ76" i="6"/>
  <c r="BA76" i="6" a="1"/>
  <c r="BA76" i="6"/>
  <c r="BB76" i="6" a="1"/>
  <c r="BB76" i="6"/>
  <c r="BC76" i="6" a="1"/>
  <c r="BC76" i="6"/>
  <c r="BD76" i="6" a="1"/>
  <c r="BD76" i="6"/>
  <c r="BE76" i="6" a="1"/>
  <c r="BE76" i="6"/>
  <c r="BF76" i="6" a="1"/>
  <c r="BF76" i="6"/>
  <c r="BG76" i="6" a="1"/>
  <c r="BG76" i="6"/>
  <c r="BH76" i="6" a="1"/>
  <c r="BH76" i="6"/>
  <c r="BI76" i="6" a="1"/>
  <c r="BI76" i="6"/>
  <c r="BJ76" i="6" a="1"/>
  <c r="BJ76" i="6"/>
  <c r="BK76" i="6" a="1"/>
  <c r="BK76" i="6"/>
  <c r="BL76" i="6" a="1"/>
  <c r="BL76" i="6"/>
  <c r="BM76" i="6" a="1"/>
  <c r="BM76" i="6"/>
  <c r="BN76" i="6" a="1"/>
  <c r="BN76" i="6"/>
  <c r="BO76" i="6" a="1"/>
  <c r="BO76" i="6"/>
  <c r="BP76" i="6" a="1"/>
  <c r="BP76" i="6"/>
  <c r="BQ76" i="6" a="1"/>
  <c r="BQ76" i="6"/>
  <c r="BR76" i="6" a="1"/>
  <c r="BR76" i="6"/>
  <c r="BS76" i="6" a="1"/>
  <c r="BS76" i="6"/>
  <c r="BT76" i="6" a="1"/>
  <c r="BT76" i="6"/>
  <c r="BU76" i="6" a="1"/>
  <c r="BU76" i="6"/>
  <c r="BV76" i="6" a="1"/>
  <c r="BV76" i="6"/>
  <c r="BW76" i="6" a="1"/>
  <c r="BW76" i="6"/>
  <c r="BX76" i="6" a="1"/>
  <c r="BX76" i="6"/>
  <c r="BY76" i="6" a="1"/>
  <c r="BY76" i="6"/>
  <c r="BZ76" i="6" a="1"/>
  <c r="BZ76" i="6"/>
  <c r="E77" i="6" a="1"/>
  <c r="E77" i="6"/>
  <c r="F77" i="6" a="1"/>
  <c r="F77" i="6"/>
  <c r="G77" i="6" a="1"/>
  <c r="G77" i="6"/>
  <c r="H77" i="6" a="1"/>
  <c r="H77" i="6"/>
  <c r="I77" i="6" a="1"/>
  <c r="I77" i="6"/>
  <c r="J77" i="6" a="1"/>
  <c r="J77" i="6"/>
  <c r="K77" i="6" a="1"/>
  <c r="K77" i="6"/>
  <c r="L77" i="6" a="1"/>
  <c r="L77" i="6"/>
  <c r="M77" i="6" a="1"/>
  <c r="M77" i="6"/>
  <c r="N77" i="6" a="1"/>
  <c r="N77" i="6"/>
  <c r="O77" i="6" a="1"/>
  <c r="O77" i="6"/>
  <c r="P77" i="6" a="1"/>
  <c r="P77" i="6"/>
  <c r="Q77" i="6" a="1"/>
  <c r="Q77" i="6"/>
  <c r="R77" i="6" a="1"/>
  <c r="R77" i="6"/>
  <c r="S77" i="6" a="1"/>
  <c r="S77" i="6"/>
  <c r="T77" i="6" a="1"/>
  <c r="T77" i="6"/>
  <c r="U77" i="6" a="1"/>
  <c r="U77" i="6"/>
  <c r="V77" i="6" a="1"/>
  <c r="V77" i="6"/>
  <c r="W77" i="6" a="1"/>
  <c r="W77" i="6"/>
  <c r="X77" i="6" a="1"/>
  <c r="X77" i="6"/>
  <c r="Y77" i="6" a="1"/>
  <c r="Y77" i="6"/>
  <c r="Z77" i="6" a="1"/>
  <c r="Z77" i="6"/>
  <c r="AA77" i="6" a="1"/>
  <c r="AA77" i="6"/>
  <c r="AB77" i="6" a="1"/>
  <c r="AB77" i="6"/>
  <c r="AC77" i="6" a="1"/>
  <c r="AC77" i="6"/>
  <c r="AD77" i="6" a="1"/>
  <c r="AD77" i="6"/>
  <c r="AE77" i="6" a="1"/>
  <c r="AE77" i="6"/>
  <c r="AF77" i="6" a="1"/>
  <c r="AF77" i="6"/>
  <c r="AG77" i="6" a="1"/>
  <c r="AG77" i="6"/>
  <c r="AH77" i="6" a="1"/>
  <c r="AH77" i="6"/>
  <c r="AI77" i="6" a="1"/>
  <c r="AI77" i="6"/>
  <c r="AJ77" i="6" a="1"/>
  <c r="AJ77" i="6"/>
  <c r="AK77" i="6" a="1"/>
  <c r="AK77" i="6"/>
  <c r="AL77" i="6" a="1"/>
  <c r="AL77" i="6"/>
  <c r="AM77" i="6" a="1"/>
  <c r="AM77" i="6"/>
  <c r="AN77" i="6" a="1"/>
  <c r="AN77" i="6"/>
  <c r="AO77" i="6" a="1"/>
  <c r="AO77" i="6"/>
  <c r="AP77" i="6" a="1"/>
  <c r="AP77" i="6"/>
  <c r="AQ77" i="6" a="1"/>
  <c r="AQ77" i="6"/>
  <c r="AR77" i="6" a="1"/>
  <c r="AR77" i="6"/>
  <c r="AS77" i="6" a="1"/>
  <c r="AS77" i="6"/>
  <c r="AT77" i="6" a="1"/>
  <c r="AT77" i="6"/>
  <c r="AU77" i="6" a="1"/>
  <c r="AU77" i="6"/>
  <c r="AV77" i="6" a="1"/>
  <c r="AV77" i="6"/>
  <c r="AW77" i="6" a="1"/>
  <c r="AW77" i="6"/>
  <c r="AX77" i="6" a="1"/>
  <c r="AX77" i="6"/>
  <c r="AY77" i="6" a="1"/>
  <c r="AY77" i="6"/>
  <c r="AZ77" i="6" a="1"/>
  <c r="AZ77" i="6"/>
  <c r="BA77" i="6" a="1"/>
  <c r="BA77" i="6"/>
  <c r="BB77" i="6" a="1"/>
  <c r="BB77" i="6"/>
  <c r="BC77" i="6" a="1"/>
  <c r="BC77" i="6"/>
  <c r="BD77" i="6" a="1"/>
  <c r="BD77" i="6"/>
  <c r="BE77" i="6" a="1"/>
  <c r="BE77" i="6"/>
  <c r="BF77" i="6" a="1"/>
  <c r="BF77" i="6"/>
  <c r="BG77" i="6" a="1"/>
  <c r="BG77" i="6"/>
  <c r="BH77" i="6" a="1"/>
  <c r="BH77" i="6"/>
  <c r="BI77" i="6" a="1"/>
  <c r="BI77" i="6"/>
  <c r="BJ77" i="6" a="1"/>
  <c r="BJ77" i="6"/>
  <c r="BK77" i="6" a="1"/>
  <c r="BK77" i="6"/>
  <c r="BL77" i="6" a="1"/>
  <c r="BL77" i="6"/>
  <c r="BM77" i="6" a="1"/>
  <c r="BM77" i="6"/>
  <c r="BN77" i="6" a="1"/>
  <c r="BN77" i="6"/>
  <c r="BO77" i="6" a="1"/>
  <c r="BO77" i="6"/>
  <c r="BP77" i="6" a="1"/>
  <c r="BP77" i="6"/>
  <c r="BQ77" i="6" a="1"/>
  <c r="BQ77" i="6"/>
  <c r="BR77" i="6" a="1"/>
  <c r="BR77" i="6"/>
  <c r="BS77" i="6" a="1"/>
  <c r="BS77" i="6"/>
  <c r="BT77" i="6" a="1"/>
  <c r="BT77" i="6"/>
  <c r="BU77" i="6" a="1"/>
  <c r="BU77" i="6"/>
  <c r="BV77" i="6" a="1"/>
  <c r="BV77" i="6"/>
  <c r="BW77" i="6" a="1"/>
  <c r="BW77" i="6"/>
  <c r="BX77" i="6" a="1"/>
  <c r="BX77" i="6"/>
  <c r="BY77" i="6" a="1"/>
  <c r="BY77" i="6"/>
  <c r="BZ77" i="6" a="1"/>
  <c r="BZ77" i="6"/>
  <c r="E78" i="6" a="1"/>
  <c r="E78" i="6"/>
  <c r="F78" i="6" a="1"/>
  <c r="F78" i="6"/>
  <c r="G78" i="6" a="1"/>
  <c r="G78" i="6"/>
  <c r="H78" i="6" a="1"/>
  <c r="H78" i="6"/>
  <c r="I78" i="6" a="1"/>
  <c r="I78" i="6"/>
  <c r="J78" i="6" a="1"/>
  <c r="J78" i="6"/>
  <c r="K78" i="6" a="1"/>
  <c r="K78" i="6"/>
  <c r="L78" i="6" a="1"/>
  <c r="L78" i="6"/>
  <c r="M78" i="6" a="1"/>
  <c r="M78" i="6"/>
  <c r="N78" i="6" a="1"/>
  <c r="N78" i="6"/>
  <c r="O78" i="6" a="1"/>
  <c r="O78" i="6"/>
  <c r="P78" i="6" a="1"/>
  <c r="P78" i="6"/>
  <c r="Q78" i="6" a="1"/>
  <c r="Q78" i="6"/>
  <c r="R78" i="6" a="1"/>
  <c r="R78" i="6"/>
  <c r="S78" i="6" a="1"/>
  <c r="S78" i="6"/>
  <c r="T78" i="6" a="1"/>
  <c r="T78" i="6"/>
  <c r="U78" i="6" a="1"/>
  <c r="U78" i="6"/>
  <c r="V78" i="6" a="1"/>
  <c r="V78" i="6"/>
  <c r="W78" i="6" a="1"/>
  <c r="W78" i="6"/>
  <c r="X78" i="6" a="1"/>
  <c r="X78" i="6"/>
  <c r="Y78" i="6" a="1"/>
  <c r="Y78" i="6"/>
  <c r="Z78" i="6" a="1"/>
  <c r="Z78" i="6"/>
  <c r="AA78" i="6" a="1"/>
  <c r="AA78" i="6"/>
  <c r="AB78" i="6" a="1"/>
  <c r="AB78" i="6"/>
  <c r="AC78" i="6" a="1"/>
  <c r="AC78" i="6"/>
  <c r="AD78" i="6" a="1"/>
  <c r="AD78" i="6"/>
  <c r="AE78" i="6" a="1"/>
  <c r="AE78" i="6"/>
  <c r="AF78" i="6" a="1"/>
  <c r="AF78" i="6"/>
  <c r="AG78" i="6" a="1"/>
  <c r="AG78" i="6"/>
  <c r="AH78" i="6" a="1"/>
  <c r="AH78" i="6"/>
  <c r="AI78" i="6" a="1"/>
  <c r="AI78" i="6"/>
  <c r="AJ78" i="6" a="1"/>
  <c r="AJ78" i="6"/>
  <c r="AK78" i="6" a="1"/>
  <c r="AK78" i="6"/>
  <c r="AL78" i="6" a="1"/>
  <c r="AL78" i="6"/>
  <c r="AM78" i="6" a="1"/>
  <c r="AM78" i="6"/>
  <c r="AN78" i="6" a="1"/>
  <c r="AN78" i="6"/>
  <c r="AO78" i="6" a="1"/>
  <c r="AO78" i="6"/>
  <c r="AP78" i="6" a="1"/>
  <c r="AP78" i="6"/>
  <c r="AQ78" i="6" a="1"/>
  <c r="AQ78" i="6"/>
  <c r="AR78" i="6" a="1"/>
  <c r="AR78" i="6"/>
  <c r="AS78" i="6" a="1"/>
  <c r="AS78" i="6"/>
  <c r="AT78" i="6" a="1"/>
  <c r="AT78" i="6"/>
  <c r="AU78" i="6" a="1"/>
  <c r="AU78" i="6"/>
  <c r="AV78" i="6" a="1"/>
  <c r="AV78" i="6"/>
  <c r="AW78" i="6" a="1"/>
  <c r="AW78" i="6"/>
  <c r="AX78" i="6" a="1"/>
  <c r="AX78" i="6"/>
  <c r="AY78" i="6" a="1"/>
  <c r="AY78" i="6"/>
  <c r="AZ78" i="6" a="1"/>
  <c r="AZ78" i="6"/>
  <c r="BA78" i="6" a="1"/>
  <c r="BA78" i="6"/>
  <c r="BB78" i="6" a="1"/>
  <c r="BB78" i="6"/>
  <c r="BC78" i="6" a="1"/>
  <c r="BC78" i="6"/>
  <c r="BD78" i="6" a="1"/>
  <c r="BD78" i="6"/>
  <c r="BE78" i="6" a="1"/>
  <c r="BE78" i="6"/>
  <c r="BF78" i="6" a="1"/>
  <c r="BF78" i="6"/>
  <c r="BG78" i="6" a="1"/>
  <c r="BG78" i="6"/>
  <c r="BH78" i="6" a="1"/>
  <c r="BH78" i="6"/>
  <c r="BI78" i="6" a="1"/>
  <c r="BI78" i="6"/>
  <c r="BJ78" i="6" a="1"/>
  <c r="BJ78" i="6"/>
  <c r="BK78" i="6" a="1"/>
  <c r="BK78" i="6"/>
  <c r="BL78" i="6" a="1"/>
  <c r="BL78" i="6"/>
  <c r="BM78" i="6" a="1"/>
  <c r="BM78" i="6"/>
  <c r="BN78" i="6" a="1"/>
  <c r="BN78" i="6"/>
  <c r="BO78" i="6" a="1"/>
  <c r="BO78" i="6"/>
  <c r="BP78" i="6" a="1"/>
  <c r="BP78" i="6"/>
  <c r="BQ78" i="6" a="1"/>
  <c r="BQ78" i="6"/>
  <c r="BR78" i="6" a="1"/>
  <c r="BR78" i="6"/>
  <c r="BS78" i="6" a="1"/>
  <c r="BS78" i="6"/>
  <c r="BT78" i="6" a="1"/>
  <c r="BT78" i="6"/>
  <c r="BU78" i="6" a="1"/>
  <c r="BU78" i="6"/>
  <c r="BV78" i="6" a="1"/>
  <c r="BV78" i="6"/>
  <c r="BW78" i="6" a="1"/>
  <c r="BW78" i="6"/>
  <c r="BX78" i="6" a="1"/>
  <c r="BX78" i="6"/>
  <c r="BY78" i="6" a="1"/>
  <c r="BY78" i="6"/>
  <c r="BZ78" i="6" a="1"/>
  <c r="BZ78" i="6"/>
  <c r="E79" i="6" a="1"/>
  <c r="E79" i="6"/>
  <c r="F79" i="6" a="1"/>
  <c r="F79" i="6"/>
  <c r="G79" i="6" a="1"/>
  <c r="G79" i="6"/>
  <c r="H79" i="6" a="1"/>
  <c r="H79" i="6"/>
  <c r="I79" i="6" a="1"/>
  <c r="I79" i="6"/>
  <c r="J79" i="6" a="1"/>
  <c r="J79" i="6"/>
  <c r="K79" i="6" a="1"/>
  <c r="K79" i="6"/>
  <c r="L79" i="6" a="1"/>
  <c r="L79" i="6"/>
  <c r="M79" i="6" a="1"/>
  <c r="M79" i="6"/>
  <c r="N79" i="6" a="1"/>
  <c r="N79" i="6"/>
  <c r="O79" i="6" a="1"/>
  <c r="O79" i="6"/>
  <c r="P79" i="6" a="1"/>
  <c r="P79" i="6"/>
  <c r="Q79" i="6" a="1"/>
  <c r="Q79" i="6"/>
  <c r="R79" i="6" a="1"/>
  <c r="R79" i="6"/>
  <c r="S79" i="6" a="1"/>
  <c r="S79" i="6"/>
  <c r="T79" i="6" a="1"/>
  <c r="T79" i="6"/>
  <c r="U79" i="6" a="1"/>
  <c r="U79" i="6"/>
  <c r="V79" i="6" a="1"/>
  <c r="V79" i="6"/>
  <c r="W79" i="6" a="1"/>
  <c r="W79" i="6"/>
  <c r="X79" i="6" a="1"/>
  <c r="X79" i="6"/>
  <c r="Y79" i="6" a="1"/>
  <c r="Y79" i="6"/>
  <c r="Z79" i="6" a="1"/>
  <c r="Z79" i="6"/>
  <c r="AA79" i="6" a="1"/>
  <c r="AA79" i="6"/>
  <c r="AB79" i="6" a="1"/>
  <c r="AB79" i="6"/>
  <c r="AC79" i="6" a="1"/>
  <c r="AC79" i="6"/>
  <c r="AD79" i="6" a="1"/>
  <c r="AD79" i="6"/>
  <c r="AE79" i="6" a="1"/>
  <c r="AE79" i="6"/>
  <c r="AF79" i="6" a="1"/>
  <c r="AF79" i="6"/>
  <c r="AG79" i="6" a="1"/>
  <c r="AG79" i="6"/>
  <c r="AH79" i="6" a="1"/>
  <c r="AH79" i="6"/>
  <c r="AI79" i="6" a="1"/>
  <c r="AI79" i="6"/>
  <c r="AJ79" i="6" a="1"/>
  <c r="AJ79" i="6"/>
  <c r="AK79" i="6" a="1"/>
  <c r="AK79" i="6"/>
  <c r="AL79" i="6" a="1"/>
  <c r="AL79" i="6"/>
  <c r="AM79" i="6" a="1"/>
  <c r="AM79" i="6"/>
  <c r="AN79" i="6" a="1"/>
  <c r="AN79" i="6"/>
  <c r="AO79" i="6" a="1"/>
  <c r="AO79" i="6"/>
  <c r="AP79" i="6" a="1"/>
  <c r="AP79" i="6"/>
  <c r="AQ79" i="6" a="1"/>
  <c r="AQ79" i="6"/>
  <c r="AR79" i="6" a="1"/>
  <c r="AR79" i="6"/>
  <c r="AS79" i="6" a="1"/>
  <c r="AS79" i="6"/>
  <c r="AT79" i="6" a="1"/>
  <c r="AT79" i="6"/>
  <c r="AU79" i="6" a="1"/>
  <c r="AU79" i="6"/>
  <c r="AV79" i="6" a="1"/>
  <c r="AV79" i="6"/>
  <c r="AW79" i="6" a="1"/>
  <c r="AW79" i="6"/>
  <c r="AX79" i="6" a="1"/>
  <c r="AX79" i="6"/>
  <c r="AY79" i="6" a="1"/>
  <c r="AY79" i="6"/>
  <c r="AZ79" i="6" a="1"/>
  <c r="AZ79" i="6"/>
  <c r="BA79" i="6" a="1"/>
  <c r="BA79" i="6"/>
  <c r="BB79" i="6" a="1"/>
  <c r="BB79" i="6"/>
  <c r="BC79" i="6" a="1"/>
  <c r="BC79" i="6"/>
  <c r="BD79" i="6" a="1"/>
  <c r="BD79" i="6"/>
  <c r="BE79" i="6" a="1"/>
  <c r="BE79" i="6"/>
  <c r="BF79" i="6" a="1"/>
  <c r="BF79" i="6"/>
  <c r="BG79" i="6" a="1"/>
  <c r="BG79" i="6"/>
  <c r="BH79" i="6" a="1"/>
  <c r="BH79" i="6"/>
  <c r="BI79" i="6" a="1"/>
  <c r="BI79" i="6"/>
  <c r="BJ79" i="6" a="1"/>
  <c r="BJ79" i="6"/>
  <c r="BK79" i="6" a="1"/>
  <c r="BK79" i="6"/>
  <c r="BL79" i="6" a="1"/>
  <c r="BL79" i="6"/>
  <c r="BM79" i="6" a="1"/>
  <c r="BM79" i="6"/>
  <c r="BN79" i="6" a="1"/>
  <c r="BN79" i="6"/>
  <c r="BO79" i="6" a="1"/>
  <c r="BO79" i="6"/>
  <c r="BP79" i="6" a="1"/>
  <c r="BP79" i="6"/>
  <c r="BQ79" i="6" a="1"/>
  <c r="BQ79" i="6"/>
  <c r="BR79" i="6" a="1"/>
  <c r="BR79" i="6"/>
  <c r="BS79" i="6" a="1"/>
  <c r="BS79" i="6"/>
  <c r="BT79" i="6" a="1"/>
  <c r="BT79" i="6"/>
  <c r="BU79" i="6" a="1"/>
  <c r="BU79" i="6"/>
  <c r="BV79" i="6" a="1"/>
  <c r="BV79" i="6"/>
  <c r="BW79" i="6" a="1"/>
  <c r="BW79" i="6"/>
  <c r="BX79" i="6" a="1"/>
  <c r="BX79" i="6"/>
  <c r="BY79" i="6" a="1"/>
  <c r="BY79" i="6"/>
  <c r="BZ79" i="6" a="1"/>
  <c r="BZ79" i="6"/>
  <c r="E80" i="6" a="1"/>
  <c r="E80" i="6"/>
  <c r="F80" i="6" a="1"/>
  <c r="F80" i="6"/>
  <c r="G80" i="6" a="1"/>
  <c r="G80" i="6"/>
  <c r="H80" i="6" a="1"/>
  <c r="H80" i="6"/>
  <c r="I80" i="6" a="1"/>
  <c r="I80" i="6"/>
  <c r="J80" i="6" a="1"/>
  <c r="J80" i="6"/>
  <c r="K80" i="6" a="1"/>
  <c r="K80" i="6"/>
  <c r="L80" i="6" a="1"/>
  <c r="L80" i="6"/>
  <c r="M80" i="6" a="1"/>
  <c r="M80" i="6"/>
  <c r="N80" i="6" a="1"/>
  <c r="N80" i="6"/>
  <c r="O80" i="6" a="1"/>
  <c r="O80" i="6"/>
  <c r="P80" i="6" a="1"/>
  <c r="P80" i="6"/>
  <c r="Q80" i="6" a="1"/>
  <c r="Q80" i="6"/>
  <c r="R80" i="6" a="1"/>
  <c r="R80" i="6"/>
  <c r="S80" i="6" a="1"/>
  <c r="S80" i="6"/>
  <c r="T80" i="6" a="1"/>
  <c r="T80" i="6"/>
  <c r="U80" i="6" a="1"/>
  <c r="U80" i="6"/>
  <c r="V80" i="6" a="1"/>
  <c r="V80" i="6"/>
  <c r="W80" i="6" a="1"/>
  <c r="W80" i="6"/>
  <c r="X80" i="6" a="1"/>
  <c r="X80" i="6"/>
  <c r="Y80" i="6" a="1"/>
  <c r="Y80" i="6"/>
  <c r="Z80" i="6" a="1"/>
  <c r="Z80" i="6"/>
  <c r="AA80" i="6" a="1"/>
  <c r="AA80" i="6"/>
  <c r="AB80" i="6" a="1"/>
  <c r="AB80" i="6"/>
  <c r="AC80" i="6" a="1"/>
  <c r="AC80" i="6"/>
  <c r="AD80" i="6" a="1"/>
  <c r="AD80" i="6"/>
  <c r="AE80" i="6" a="1"/>
  <c r="AE80" i="6"/>
  <c r="AF80" i="6" a="1"/>
  <c r="AF80" i="6"/>
  <c r="AG80" i="6" a="1"/>
  <c r="AG80" i="6"/>
  <c r="AH80" i="6" a="1"/>
  <c r="AH80" i="6"/>
  <c r="AI80" i="6" a="1"/>
  <c r="AI80" i="6"/>
  <c r="AJ80" i="6" a="1"/>
  <c r="AJ80" i="6"/>
  <c r="AK80" i="6" a="1"/>
  <c r="AK80" i="6"/>
  <c r="AL80" i="6" a="1"/>
  <c r="AL80" i="6"/>
  <c r="AM80" i="6" a="1"/>
  <c r="AM80" i="6"/>
  <c r="AN80" i="6" a="1"/>
  <c r="AN80" i="6"/>
  <c r="AO80" i="6" a="1"/>
  <c r="AO80" i="6"/>
  <c r="AP80" i="6" a="1"/>
  <c r="AP80" i="6"/>
  <c r="AQ80" i="6" a="1"/>
  <c r="AQ80" i="6"/>
  <c r="AR80" i="6" a="1"/>
  <c r="AR80" i="6"/>
  <c r="AS80" i="6" a="1"/>
  <c r="AS80" i="6"/>
  <c r="AT80" i="6" a="1"/>
  <c r="AT80" i="6"/>
  <c r="AU80" i="6" a="1"/>
  <c r="AU80" i="6"/>
  <c r="AV80" i="6" a="1"/>
  <c r="AV80" i="6"/>
  <c r="AW80" i="6" a="1"/>
  <c r="AW80" i="6"/>
  <c r="AX80" i="6" a="1"/>
  <c r="AX80" i="6"/>
  <c r="AY80" i="6" a="1"/>
  <c r="AY80" i="6"/>
  <c r="AZ80" i="6" a="1"/>
  <c r="AZ80" i="6"/>
  <c r="BA80" i="6" a="1"/>
  <c r="BA80" i="6"/>
  <c r="BB80" i="6" a="1"/>
  <c r="BB80" i="6"/>
  <c r="BC80" i="6" a="1"/>
  <c r="BC80" i="6"/>
  <c r="BD80" i="6" a="1"/>
  <c r="BD80" i="6"/>
  <c r="BE80" i="6" a="1"/>
  <c r="BE80" i="6"/>
  <c r="BF80" i="6" a="1"/>
  <c r="BF80" i="6"/>
  <c r="BG80" i="6" a="1"/>
  <c r="BG80" i="6"/>
  <c r="BH80" i="6" a="1"/>
  <c r="BH80" i="6"/>
  <c r="BI80" i="6" a="1"/>
  <c r="BI80" i="6"/>
  <c r="BJ80" i="6" a="1"/>
  <c r="BJ80" i="6"/>
  <c r="BK80" i="6" a="1"/>
  <c r="BK80" i="6"/>
  <c r="BL80" i="6" a="1"/>
  <c r="BL80" i="6"/>
  <c r="BM80" i="6" a="1"/>
  <c r="BM80" i="6"/>
  <c r="BN80" i="6" a="1"/>
  <c r="BN80" i="6"/>
  <c r="BO80" i="6" a="1"/>
  <c r="BO80" i="6"/>
  <c r="BP80" i="6" a="1"/>
  <c r="BP80" i="6"/>
  <c r="BQ80" i="6" a="1"/>
  <c r="BQ80" i="6"/>
  <c r="BR80" i="6" a="1"/>
  <c r="BR80" i="6"/>
  <c r="BS80" i="6" a="1"/>
  <c r="BS80" i="6"/>
  <c r="BT80" i="6" a="1"/>
  <c r="BT80" i="6"/>
  <c r="BU80" i="6" a="1"/>
  <c r="BU80" i="6"/>
  <c r="BV80" i="6" a="1"/>
  <c r="BV80" i="6"/>
  <c r="BW80" i="6" a="1"/>
  <c r="BW80" i="6"/>
  <c r="BX80" i="6" a="1"/>
  <c r="BX80" i="6"/>
  <c r="BY80" i="6" a="1"/>
  <c r="BY80" i="6"/>
  <c r="BZ80" i="6" a="1"/>
  <c r="BZ80" i="6"/>
  <c r="E81" i="6" a="1"/>
  <c r="E81" i="6"/>
  <c r="F81" i="6" a="1"/>
  <c r="F81" i="6"/>
  <c r="G81" i="6" a="1"/>
  <c r="G81" i="6"/>
  <c r="H81" i="6" a="1"/>
  <c r="H81" i="6"/>
  <c r="I81" i="6" a="1"/>
  <c r="I81" i="6"/>
  <c r="J81" i="6" a="1"/>
  <c r="J81" i="6"/>
  <c r="K81" i="6" a="1"/>
  <c r="K81" i="6"/>
  <c r="L81" i="6" a="1"/>
  <c r="L81" i="6"/>
  <c r="M81" i="6" a="1"/>
  <c r="M81" i="6"/>
  <c r="N81" i="6" a="1"/>
  <c r="N81" i="6"/>
  <c r="O81" i="6" a="1"/>
  <c r="O81" i="6"/>
  <c r="P81" i="6" a="1"/>
  <c r="P81" i="6"/>
  <c r="Q81" i="6" a="1"/>
  <c r="Q81" i="6"/>
  <c r="R81" i="6" a="1"/>
  <c r="R81" i="6"/>
  <c r="S81" i="6" a="1"/>
  <c r="S81" i="6"/>
  <c r="T81" i="6" a="1"/>
  <c r="T81" i="6"/>
  <c r="U81" i="6" a="1"/>
  <c r="U81" i="6"/>
  <c r="V81" i="6" a="1"/>
  <c r="V81" i="6"/>
  <c r="W81" i="6" a="1"/>
  <c r="W81" i="6"/>
  <c r="X81" i="6" a="1"/>
  <c r="X81" i="6"/>
  <c r="Y81" i="6" a="1"/>
  <c r="Y81" i="6"/>
  <c r="Z81" i="6" a="1"/>
  <c r="Z81" i="6"/>
  <c r="AA81" i="6" a="1"/>
  <c r="AA81" i="6"/>
  <c r="AB81" i="6" a="1"/>
  <c r="AB81" i="6"/>
  <c r="AC81" i="6" a="1"/>
  <c r="AC81" i="6"/>
  <c r="AD81" i="6" a="1"/>
  <c r="AD81" i="6"/>
  <c r="AE81" i="6" a="1"/>
  <c r="AE81" i="6"/>
  <c r="AF81" i="6" a="1"/>
  <c r="AF81" i="6"/>
  <c r="AG81" i="6" a="1"/>
  <c r="AG81" i="6"/>
  <c r="AH81" i="6" a="1"/>
  <c r="AH81" i="6"/>
  <c r="AI81" i="6" a="1"/>
  <c r="AI81" i="6"/>
  <c r="AJ81" i="6" a="1"/>
  <c r="AJ81" i="6"/>
  <c r="AK81" i="6" a="1"/>
  <c r="AK81" i="6"/>
  <c r="AL81" i="6" a="1"/>
  <c r="AL81" i="6"/>
  <c r="AM81" i="6" a="1"/>
  <c r="AM81" i="6"/>
  <c r="AN81" i="6" a="1"/>
  <c r="AN81" i="6"/>
  <c r="AO81" i="6" a="1"/>
  <c r="AO81" i="6"/>
  <c r="AP81" i="6" a="1"/>
  <c r="AP81" i="6"/>
  <c r="AQ81" i="6" a="1"/>
  <c r="AQ81" i="6"/>
  <c r="AR81" i="6" a="1"/>
  <c r="AR81" i="6"/>
  <c r="AS81" i="6" a="1"/>
  <c r="AS81" i="6"/>
  <c r="AT81" i="6" a="1"/>
  <c r="AT81" i="6"/>
  <c r="AU81" i="6" a="1"/>
  <c r="AU81" i="6"/>
  <c r="AV81" i="6" a="1"/>
  <c r="AV81" i="6"/>
  <c r="AW81" i="6" a="1"/>
  <c r="AW81" i="6"/>
  <c r="AX81" i="6" a="1"/>
  <c r="AX81" i="6"/>
  <c r="AY81" i="6" a="1"/>
  <c r="AY81" i="6"/>
  <c r="AZ81" i="6" a="1"/>
  <c r="AZ81" i="6"/>
  <c r="BA81" i="6" a="1"/>
  <c r="BA81" i="6"/>
  <c r="BB81" i="6" a="1"/>
  <c r="BB81" i="6"/>
  <c r="BC81" i="6" a="1"/>
  <c r="BC81" i="6"/>
  <c r="BD81" i="6" a="1"/>
  <c r="BD81" i="6"/>
  <c r="BE81" i="6" a="1"/>
  <c r="BE81" i="6"/>
  <c r="BF81" i="6" a="1"/>
  <c r="BF81" i="6"/>
  <c r="BG81" i="6" a="1"/>
  <c r="BG81" i="6"/>
  <c r="BH81" i="6" a="1"/>
  <c r="BH81" i="6"/>
  <c r="BI81" i="6" a="1"/>
  <c r="BI81" i="6"/>
  <c r="BJ81" i="6" a="1"/>
  <c r="BJ81" i="6"/>
  <c r="BK81" i="6" a="1"/>
  <c r="BK81" i="6"/>
  <c r="BL81" i="6" a="1"/>
  <c r="BL81" i="6"/>
  <c r="BM81" i="6" a="1"/>
  <c r="BM81" i="6"/>
  <c r="BN81" i="6" a="1"/>
  <c r="BN81" i="6"/>
  <c r="BO81" i="6" a="1"/>
  <c r="BO81" i="6"/>
  <c r="BP81" i="6" a="1"/>
  <c r="BP81" i="6"/>
  <c r="BQ81" i="6" a="1"/>
  <c r="BQ81" i="6"/>
  <c r="BR81" i="6" a="1"/>
  <c r="BR81" i="6"/>
  <c r="BS81" i="6" a="1"/>
  <c r="BS81" i="6"/>
  <c r="BT81" i="6" a="1"/>
  <c r="BT81" i="6"/>
  <c r="BU81" i="6" a="1"/>
  <c r="BU81" i="6"/>
  <c r="BV81" i="6" a="1"/>
  <c r="BV81" i="6"/>
  <c r="BW81" i="6" a="1"/>
  <c r="BW81" i="6"/>
  <c r="BX81" i="6" a="1"/>
  <c r="BX81" i="6"/>
  <c r="BY81" i="6" a="1"/>
  <c r="BY81" i="6"/>
  <c r="BZ81" i="6" a="1"/>
  <c r="BZ81" i="6"/>
  <c r="E82" i="6" a="1"/>
  <c r="E82" i="6"/>
  <c r="F82" i="6" a="1"/>
  <c r="F82" i="6"/>
  <c r="G82" i="6" a="1"/>
  <c r="G82" i="6"/>
  <c r="H82" i="6" a="1"/>
  <c r="H82" i="6"/>
  <c r="I82" i="6" a="1"/>
  <c r="I82" i="6"/>
  <c r="J82" i="6" a="1"/>
  <c r="J82" i="6"/>
  <c r="K82" i="6" a="1"/>
  <c r="K82" i="6"/>
  <c r="L82" i="6" a="1"/>
  <c r="L82" i="6"/>
  <c r="M82" i="6" a="1"/>
  <c r="M82" i="6"/>
  <c r="N82" i="6" a="1"/>
  <c r="N82" i="6"/>
  <c r="O82" i="6" a="1"/>
  <c r="O82" i="6"/>
  <c r="P82" i="6" a="1"/>
  <c r="P82" i="6"/>
  <c r="Q82" i="6" a="1"/>
  <c r="Q82" i="6"/>
  <c r="R82" i="6" a="1"/>
  <c r="R82" i="6"/>
  <c r="S82" i="6" a="1"/>
  <c r="S82" i="6"/>
  <c r="T82" i="6" a="1"/>
  <c r="T82" i="6"/>
  <c r="U82" i="6" a="1"/>
  <c r="U82" i="6"/>
  <c r="V82" i="6" a="1"/>
  <c r="V82" i="6"/>
  <c r="W82" i="6" a="1"/>
  <c r="W82" i="6"/>
  <c r="X82" i="6" a="1"/>
  <c r="X82" i="6"/>
  <c r="Y82" i="6" a="1"/>
  <c r="Y82" i="6"/>
  <c r="Z82" i="6" a="1"/>
  <c r="Z82" i="6"/>
  <c r="AA82" i="6" a="1"/>
  <c r="AA82" i="6"/>
  <c r="AB82" i="6" a="1"/>
  <c r="AB82" i="6"/>
  <c r="AC82" i="6" a="1"/>
  <c r="AC82" i="6"/>
  <c r="AD82" i="6" a="1"/>
  <c r="AD82" i="6"/>
  <c r="AE82" i="6" a="1"/>
  <c r="AE82" i="6"/>
  <c r="AF82" i="6" a="1"/>
  <c r="AF82" i="6"/>
  <c r="AG82" i="6" a="1"/>
  <c r="AG82" i="6"/>
  <c r="AH82" i="6" a="1"/>
  <c r="AH82" i="6"/>
  <c r="AI82" i="6" a="1"/>
  <c r="AI82" i="6"/>
  <c r="AJ82" i="6" a="1"/>
  <c r="AJ82" i="6"/>
  <c r="AK82" i="6" a="1"/>
  <c r="AK82" i="6"/>
  <c r="AL82" i="6" a="1"/>
  <c r="AL82" i="6"/>
  <c r="AM82" i="6" a="1"/>
  <c r="AM82" i="6"/>
  <c r="AN82" i="6" a="1"/>
  <c r="AN82" i="6"/>
  <c r="AO82" i="6" a="1"/>
  <c r="AO82" i="6"/>
  <c r="AP82" i="6" a="1"/>
  <c r="AP82" i="6"/>
  <c r="AQ82" i="6" a="1"/>
  <c r="AQ82" i="6"/>
  <c r="AR82" i="6" a="1"/>
  <c r="AR82" i="6"/>
  <c r="AS82" i="6" a="1"/>
  <c r="AS82" i="6"/>
  <c r="AT82" i="6" a="1"/>
  <c r="AT82" i="6"/>
  <c r="AU82" i="6" a="1"/>
  <c r="AU82" i="6"/>
  <c r="AV82" i="6" a="1"/>
  <c r="AV82" i="6"/>
  <c r="AW82" i="6" a="1"/>
  <c r="AW82" i="6"/>
  <c r="AX82" i="6" a="1"/>
  <c r="AX82" i="6"/>
  <c r="AY82" i="6" a="1"/>
  <c r="AY82" i="6"/>
  <c r="AZ82" i="6" a="1"/>
  <c r="AZ82" i="6"/>
  <c r="BA82" i="6" a="1"/>
  <c r="BA82" i="6"/>
  <c r="BB82" i="6" a="1"/>
  <c r="BB82" i="6"/>
  <c r="BC82" i="6" a="1"/>
  <c r="BC82" i="6"/>
  <c r="BD82" i="6" a="1"/>
  <c r="BD82" i="6"/>
  <c r="BE82" i="6" a="1"/>
  <c r="BE82" i="6"/>
  <c r="BF82" i="6" a="1"/>
  <c r="BF82" i="6"/>
  <c r="BG82" i="6" a="1"/>
  <c r="BG82" i="6"/>
  <c r="BH82" i="6" a="1"/>
  <c r="BH82" i="6"/>
  <c r="BI82" i="6" a="1"/>
  <c r="BI82" i="6"/>
  <c r="BJ82" i="6" a="1"/>
  <c r="BJ82" i="6"/>
  <c r="BK82" i="6" a="1"/>
  <c r="BK82" i="6"/>
  <c r="BL82" i="6" a="1"/>
  <c r="BL82" i="6"/>
  <c r="BM82" i="6" a="1"/>
  <c r="BM82" i="6"/>
  <c r="BN82" i="6" a="1"/>
  <c r="BN82" i="6"/>
  <c r="BO82" i="6" a="1"/>
  <c r="BO82" i="6"/>
  <c r="BP82" i="6" a="1"/>
  <c r="BP82" i="6"/>
  <c r="BQ82" i="6" a="1"/>
  <c r="BQ82" i="6"/>
  <c r="BR82" i="6" a="1"/>
  <c r="BR82" i="6"/>
  <c r="BS82" i="6" a="1"/>
  <c r="BS82" i="6"/>
  <c r="BT82" i="6" a="1"/>
  <c r="BT82" i="6"/>
  <c r="BU82" i="6" a="1"/>
  <c r="BU82" i="6"/>
  <c r="BV82" i="6" a="1"/>
  <c r="BV82" i="6"/>
  <c r="BW82" i="6" a="1"/>
  <c r="BW82" i="6"/>
  <c r="BX82" i="6" a="1"/>
  <c r="BX82" i="6"/>
  <c r="BY82" i="6" a="1"/>
  <c r="BY82" i="6"/>
  <c r="BZ82" i="6" a="1"/>
  <c r="BZ82" i="6"/>
  <c r="E83" i="6" a="1"/>
  <c r="E83" i="6"/>
  <c r="F83" i="6" a="1"/>
  <c r="F83" i="6"/>
  <c r="G83" i="6" a="1"/>
  <c r="G83" i="6"/>
  <c r="H83" i="6" a="1"/>
  <c r="H83" i="6"/>
  <c r="I83" i="6" a="1"/>
  <c r="I83" i="6"/>
  <c r="J83" i="6" a="1"/>
  <c r="J83" i="6"/>
  <c r="K83" i="6" a="1"/>
  <c r="K83" i="6"/>
  <c r="L83" i="6" a="1"/>
  <c r="L83" i="6"/>
  <c r="M83" i="6" a="1"/>
  <c r="M83" i="6"/>
  <c r="N83" i="6" a="1"/>
  <c r="N83" i="6"/>
  <c r="O83" i="6" a="1"/>
  <c r="O83" i="6"/>
  <c r="P83" i="6" a="1"/>
  <c r="P83" i="6"/>
  <c r="Q83" i="6" a="1"/>
  <c r="Q83" i="6"/>
  <c r="R83" i="6" a="1"/>
  <c r="R83" i="6"/>
  <c r="S83" i="6" a="1"/>
  <c r="S83" i="6"/>
  <c r="T83" i="6" a="1"/>
  <c r="T83" i="6"/>
  <c r="U83" i="6" a="1"/>
  <c r="U83" i="6"/>
  <c r="V83" i="6" a="1"/>
  <c r="V83" i="6"/>
  <c r="W83" i="6" a="1"/>
  <c r="W83" i="6"/>
  <c r="X83" i="6" a="1"/>
  <c r="X83" i="6"/>
  <c r="Y83" i="6" a="1"/>
  <c r="Y83" i="6"/>
  <c r="Z83" i="6" a="1"/>
  <c r="Z83" i="6"/>
  <c r="AA83" i="6" a="1"/>
  <c r="AA83" i="6"/>
  <c r="AB83" i="6" a="1"/>
  <c r="AB83" i="6"/>
  <c r="AC83" i="6" a="1"/>
  <c r="AC83" i="6"/>
  <c r="AD83" i="6" a="1"/>
  <c r="AD83" i="6"/>
  <c r="AE83" i="6" a="1"/>
  <c r="AE83" i="6"/>
  <c r="AF83" i="6" a="1"/>
  <c r="AF83" i="6"/>
  <c r="AG83" i="6" a="1"/>
  <c r="AG83" i="6"/>
  <c r="AH83" i="6" a="1"/>
  <c r="AH83" i="6"/>
  <c r="AI83" i="6" a="1"/>
  <c r="AI83" i="6"/>
  <c r="AJ83" i="6" a="1"/>
  <c r="AJ83" i="6"/>
  <c r="AK83" i="6" a="1"/>
  <c r="AK83" i="6"/>
  <c r="AL83" i="6" a="1"/>
  <c r="AL83" i="6"/>
  <c r="AM83" i="6" a="1"/>
  <c r="AM83" i="6"/>
  <c r="AN83" i="6" a="1"/>
  <c r="AN83" i="6"/>
  <c r="AO83" i="6" a="1"/>
  <c r="AO83" i="6"/>
  <c r="AP83" i="6" a="1"/>
  <c r="AP83" i="6"/>
  <c r="AQ83" i="6" a="1"/>
  <c r="AQ83" i="6"/>
  <c r="AR83" i="6" a="1"/>
  <c r="AR83" i="6"/>
  <c r="AS83" i="6" a="1"/>
  <c r="AS83" i="6"/>
  <c r="AT83" i="6" a="1"/>
  <c r="AT83" i="6"/>
  <c r="AU83" i="6" a="1"/>
  <c r="AU83" i="6"/>
  <c r="AV83" i="6" a="1"/>
  <c r="AV83" i="6"/>
  <c r="AW83" i="6" a="1"/>
  <c r="AW83" i="6"/>
  <c r="AX83" i="6" a="1"/>
  <c r="AX83" i="6"/>
  <c r="AY83" i="6" a="1"/>
  <c r="AY83" i="6"/>
  <c r="AZ83" i="6" a="1"/>
  <c r="AZ83" i="6"/>
  <c r="BA83" i="6" a="1"/>
  <c r="BA83" i="6"/>
  <c r="BB83" i="6" a="1"/>
  <c r="BB83" i="6"/>
  <c r="BC83" i="6" a="1"/>
  <c r="BC83" i="6"/>
  <c r="BD83" i="6" a="1"/>
  <c r="BD83" i="6"/>
  <c r="BE83" i="6" a="1"/>
  <c r="BE83" i="6"/>
  <c r="BF83" i="6" a="1"/>
  <c r="BF83" i="6"/>
  <c r="BG83" i="6" a="1"/>
  <c r="BG83" i="6"/>
  <c r="BH83" i="6" a="1"/>
  <c r="BH83" i="6"/>
  <c r="BI83" i="6" a="1"/>
  <c r="BI83" i="6"/>
  <c r="BJ83" i="6" a="1"/>
  <c r="BJ83" i="6"/>
  <c r="BK83" i="6" a="1"/>
  <c r="BK83" i="6"/>
  <c r="BL83" i="6" a="1"/>
  <c r="BL83" i="6"/>
  <c r="BM83" i="6" a="1"/>
  <c r="BM83" i="6"/>
  <c r="BN83" i="6" a="1"/>
  <c r="BN83" i="6"/>
  <c r="BO83" i="6" a="1"/>
  <c r="BO83" i="6"/>
  <c r="BP83" i="6" a="1"/>
  <c r="BP83" i="6"/>
  <c r="BQ83" i="6" a="1"/>
  <c r="BQ83" i="6"/>
  <c r="BR83" i="6" a="1"/>
  <c r="BR83" i="6"/>
  <c r="BS83" i="6" a="1"/>
  <c r="BS83" i="6"/>
  <c r="BT83" i="6" a="1"/>
  <c r="BT83" i="6"/>
  <c r="BU83" i="6" a="1"/>
  <c r="BU83" i="6"/>
  <c r="BV83" i="6" a="1"/>
  <c r="BV83" i="6"/>
  <c r="BW83" i="6" a="1"/>
  <c r="BW83" i="6"/>
  <c r="BX83" i="6" a="1"/>
  <c r="BX83" i="6"/>
  <c r="BY83" i="6" a="1"/>
  <c r="BY83" i="6"/>
  <c r="BZ83" i="6" a="1"/>
  <c r="BZ83" i="6"/>
  <c r="E84" i="6" a="1"/>
  <c r="E84" i="6"/>
  <c r="F84" i="6" a="1"/>
  <c r="F84" i="6"/>
  <c r="G84" i="6" a="1"/>
  <c r="G84" i="6"/>
  <c r="H84" i="6" a="1"/>
  <c r="H84" i="6"/>
  <c r="I84" i="6" a="1"/>
  <c r="I84" i="6"/>
  <c r="J84" i="6" a="1"/>
  <c r="J84" i="6"/>
  <c r="K84" i="6" a="1"/>
  <c r="K84" i="6"/>
  <c r="L84" i="6" a="1"/>
  <c r="L84" i="6"/>
  <c r="M84" i="6" a="1"/>
  <c r="M84" i="6"/>
  <c r="N84" i="6" a="1"/>
  <c r="N84" i="6"/>
  <c r="O84" i="6" a="1"/>
  <c r="O84" i="6"/>
  <c r="P84" i="6" a="1"/>
  <c r="P84" i="6"/>
  <c r="Q84" i="6" a="1"/>
  <c r="Q84" i="6"/>
  <c r="R84" i="6" a="1"/>
  <c r="R84" i="6"/>
  <c r="S84" i="6" a="1"/>
  <c r="S84" i="6"/>
  <c r="T84" i="6" a="1"/>
  <c r="T84" i="6"/>
  <c r="U84" i="6" a="1"/>
  <c r="U84" i="6"/>
  <c r="V84" i="6" a="1"/>
  <c r="V84" i="6"/>
  <c r="W84" i="6" a="1"/>
  <c r="W84" i="6"/>
  <c r="X84" i="6" a="1"/>
  <c r="X84" i="6"/>
  <c r="Y84" i="6" a="1"/>
  <c r="Y84" i="6"/>
  <c r="Z84" i="6" a="1"/>
  <c r="Z84" i="6"/>
  <c r="AA84" i="6" a="1"/>
  <c r="AA84" i="6"/>
  <c r="AB84" i="6" a="1"/>
  <c r="AB84" i="6"/>
  <c r="AC84" i="6" a="1"/>
  <c r="AC84" i="6"/>
  <c r="AD84" i="6" a="1"/>
  <c r="AD84" i="6"/>
  <c r="AE84" i="6" a="1"/>
  <c r="AE84" i="6"/>
  <c r="AF84" i="6" a="1"/>
  <c r="AF84" i="6"/>
  <c r="AG84" i="6" a="1"/>
  <c r="AG84" i="6"/>
  <c r="AH84" i="6" a="1"/>
  <c r="AH84" i="6"/>
  <c r="AI84" i="6" a="1"/>
  <c r="AI84" i="6"/>
  <c r="AJ84" i="6" a="1"/>
  <c r="AJ84" i="6"/>
  <c r="AK84" i="6" a="1"/>
  <c r="AK84" i="6"/>
  <c r="AL84" i="6" a="1"/>
  <c r="AL84" i="6"/>
  <c r="AM84" i="6" a="1"/>
  <c r="AM84" i="6"/>
  <c r="AN84" i="6" a="1"/>
  <c r="AN84" i="6"/>
  <c r="AO84" i="6" a="1"/>
  <c r="AO84" i="6"/>
  <c r="AP84" i="6" a="1"/>
  <c r="AP84" i="6"/>
  <c r="AQ84" i="6" a="1"/>
  <c r="AQ84" i="6"/>
  <c r="AR84" i="6" a="1"/>
  <c r="AR84" i="6"/>
  <c r="AS84" i="6" a="1"/>
  <c r="AS84" i="6"/>
  <c r="AT84" i="6" a="1"/>
  <c r="AT84" i="6"/>
  <c r="AU84" i="6" a="1"/>
  <c r="AU84" i="6"/>
  <c r="AV84" i="6" a="1"/>
  <c r="AV84" i="6"/>
  <c r="AW84" i="6" a="1"/>
  <c r="AW84" i="6"/>
  <c r="AX84" i="6" a="1"/>
  <c r="AX84" i="6"/>
  <c r="AY84" i="6" a="1"/>
  <c r="AY84" i="6"/>
  <c r="AZ84" i="6" a="1"/>
  <c r="AZ84" i="6"/>
  <c r="BA84" i="6" a="1"/>
  <c r="BA84" i="6"/>
  <c r="BB84" i="6" a="1"/>
  <c r="BB84" i="6"/>
  <c r="BC84" i="6" a="1"/>
  <c r="BC84" i="6"/>
  <c r="BD84" i="6" a="1"/>
  <c r="BD84" i="6"/>
  <c r="BE84" i="6" a="1"/>
  <c r="BE84" i="6"/>
  <c r="BF84" i="6" a="1"/>
  <c r="BF84" i="6"/>
  <c r="BG84" i="6" a="1"/>
  <c r="BG84" i="6"/>
  <c r="BH84" i="6" a="1"/>
  <c r="BH84" i="6"/>
  <c r="BI84" i="6" a="1"/>
  <c r="BI84" i="6"/>
  <c r="BJ84" i="6" a="1"/>
  <c r="BJ84" i="6"/>
  <c r="BK84" i="6" a="1"/>
  <c r="BK84" i="6"/>
  <c r="BL84" i="6" a="1"/>
  <c r="BL84" i="6"/>
  <c r="BM84" i="6" a="1"/>
  <c r="BM84" i="6"/>
  <c r="BN84" i="6" a="1"/>
  <c r="BN84" i="6"/>
  <c r="BO84" i="6" a="1"/>
  <c r="BO84" i="6"/>
  <c r="BP84" i="6" a="1"/>
  <c r="BP84" i="6"/>
  <c r="BQ84" i="6" a="1"/>
  <c r="BQ84" i="6"/>
  <c r="BR84" i="6" a="1"/>
  <c r="BR84" i="6"/>
  <c r="BS84" i="6" a="1"/>
  <c r="BS84" i="6"/>
  <c r="BT84" i="6" a="1"/>
  <c r="BT84" i="6"/>
  <c r="BU84" i="6" a="1"/>
  <c r="BU84" i="6"/>
  <c r="BV84" i="6" a="1"/>
  <c r="BV84" i="6"/>
  <c r="BW84" i="6" a="1"/>
  <c r="BW84" i="6"/>
  <c r="BX84" i="6" a="1"/>
  <c r="BX84" i="6"/>
  <c r="BY84" i="6" a="1"/>
  <c r="BY84" i="6"/>
  <c r="BZ84" i="6" a="1"/>
  <c r="BZ84" i="6"/>
  <c r="E85" i="6" a="1"/>
  <c r="E85" i="6"/>
  <c r="F85" i="6" a="1"/>
  <c r="F85" i="6"/>
  <c r="G85" i="6" a="1"/>
  <c r="G85" i="6"/>
  <c r="H85" i="6" a="1"/>
  <c r="H85" i="6"/>
  <c r="I85" i="6" a="1"/>
  <c r="I85" i="6"/>
  <c r="J85" i="6" a="1"/>
  <c r="J85" i="6"/>
  <c r="K85" i="6" a="1"/>
  <c r="K85" i="6"/>
  <c r="L85" i="6" a="1"/>
  <c r="L85" i="6"/>
  <c r="M85" i="6" a="1"/>
  <c r="M85" i="6"/>
  <c r="N85" i="6" a="1"/>
  <c r="N85" i="6"/>
  <c r="O85" i="6" a="1"/>
  <c r="O85" i="6"/>
  <c r="P85" i="6" a="1"/>
  <c r="P85" i="6"/>
  <c r="Q85" i="6" a="1"/>
  <c r="Q85" i="6"/>
  <c r="R85" i="6" a="1"/>
  <c r="R85" i="6"/>
  <c r="S85" i="6" a="1"/>
  <c r="S85" i="6"/>
  <c r="T85" i="6" a="1"/>
  <c r="T85" i="6"/>
  <c r="U85" i="6" a="1"/>
  <c r="U85" i="6"/>
  <c r="V85" i="6" a="1"/>
  <c r="V85" i="6"/>
  <c r="W85" i="6" a="1"/>
  <c r="W85" i="6"/>
  <c r="X85" i="6" a="1"/>
  <c r="X85" i="6"/>
  <c r="Y85" i="6" a="1"/>
  <c r="Y85" i="6"/>
  <c r="Z85" i="6" a="1"/>
  <c r="Z85" i="6"/>
  <c r="AA85" i="6" a="1"/>
  <c r="AA85" i="6"/>
  <c r="AB85" i="6" a="1"/>
  <c r="AB85" i="6"/>
  <c r="AC85" i="6" a="1"/>
  <c r="AC85" i="6"/>
  <c r="AD85" i="6" a="1"/>
  <c r="AD85" i="6"/>
  <c r="AE85" i="6" a="1"/>
  <c r="AE85" i="6"/>
  <c r="AF85" i="6" a="1"/>
  <c r="AF85" i="6"/>
  <c r="AG85" i="6" a="1"/>
  <c r="AG85" i="6"/>
  <c r="AH85" i="6" a="1"/>
  <c r="AH85" i="6"/>
  <c r="AI85" i="6" a="1"/>
  <c r="AI85" i="6"/>
  <c r="AJ85" i="6" a="1"/>
  <c r="AJ85" i="6"/>
  <c r="AK85" i="6" a="1"/>
  <c r="AK85" i="6"/>
  <c r="AL85" i="6" a="1"/>
  <c r="AL85" i="6"/>
  <c r="AM85" i="6" a="1"/>
  <c r="AM85" i="6"/>
  <c r="AN85" i="6" a="1"/>
  <c r="AN85" i="6"/>
  <c r="AO85" i="6" a="1"/>
  <c r="AO85" i="6"/>
  <c r="AP85" i="6" a="1"/>
  <c r="AP85" i="6"/>
  <c r="AQ85" i="6" a="1"/>
  <c r="AQ85" i="6"/>
  <c r="AR85" i="6" a="1"/>
  <c r="AR85" i="6"/>
  <c r="AS85" i="6" a="1"/>
  <c r="AS85" i="6"/>
  <c r="AT85" i="6" a="1"/>
  <c r="AT85" i="6"/>
  <c r="AU85" i="6" a="1"/>
  <c r="AU85" i="6"/>
  <c r="AV85" i="6" a="1"/>
  <c r="AV85" i="6"/>
  <c r="AW85" i="6" a="1"/>
  <c r="AW85" i="6"/>
  <c r="AX85" i="6" a="1"/>
  <c r="AX85" i="6"/>
  <c r="AY85" i="6" a="1"/>
  <c r="AY85" i="6"/>
  <c r="AZ85" i="6" a="1"/>
  <c r="AZ85" i="6"/>
  <c r="BA85" i="6" a="1"/>
  <c r="BA85" i="6"/>
  <c r="BB85" i="6" a="1"/>
  <c r="BB85" i="6"/>
  <c r="BC85" i="6" a="1"/>
  <c r="BC85" i="6"/>
  <c r="BD85" i="6" a="1"/>
  <c r="BD85" i="6"/>
  <c r="BE85" i="6" a="1"/>
  <c r="BE85" i="6"/>
  <c r="BF85" i="6" a="1"/>
  <c r="BF85" i="6"/>
  <c r="BG85" i="6" a="1"/>
  <c r="BG85" i="6"/>
  <c r="BH85" i="6" a="1"/>
  <c r="BH85" i="6"/>
  <c r="BI85" i="6" a="1"/>
  <c r="BI85" i="6"/>
  <c r="BJ85" i="6" a="1"/>
  <c r="BJ85" i="6"/>
  <c r="BK85" i="6" a="1"/>
  <c r="BK85" i="6"/>
  <c r="BL85" i="6" a="1"/>
  <c r="BL85" i="6"/>
  <c r="BM85" i="6" a="1"/>
  <c r="BM85" i="6"/>
  <c r="BN85" i="6" a="1"/>
  <c r="BN85" i="6"/>
  <c r="BO85" i="6" a="1"/>
  <c r="BO85" i="6"/>
  <c r="BP85" i="6" a="1"/>
  <c r="BP85" i="6"/>
  <c r="BQ85" i="6" a="1"/>
  <c r="BQ85" i="6"/>
  <c r="BR85" i="6" a="1"/>
  <c r="BR85" i="6"/>
  <c r="BS85" i="6" a="1"/>
  <c r="BS85" i="6"/>
  <c r="BT85" i="6" a="1"/>
  <c r="BT85" i="6"/>
  <c r="BU85" i="6" a="1"/>
  <c r="BU85" i="6"/>
  <c r="BV85" i="6" a="1"/>
  <c r="BV85" i="6"/>
  <c r="BW85" i="6" a="1"/>
  <c r="BW85" i="6"/>
  <c r="BX85" i="6" a="1"/>
  <c r="BX85" i="6"/>
  <c r="BY85" i="6" a="1"/>
  <c r="BY85" i="6"/>
  <c r="BZ85" i="6" a="1"/>
  <c r="BZ85" i="6"/>
  <c r="E86" i="6" a="1"/>
  <c r="E86" i="6"/>
  <c r="F86" i="6" a="1"/>
  <c r="F86" i="6"/>
  <c r="G86" i="6" a="1"/>
  <c r="G86" i="6"/>
  <c r="H86" i="6" a="1"/>
  <c r="H86" i="6"/>
  <c r="I86" i="6" a="1"/>
  <c r="I86" i="6"/>
  <c r="J86" i="6" a="1"/>
  <c r="J86" i="6"/>
  <c r="K86" i="6" a="1"/>
  <c r="K86" i="6"/>
  <c r="L86" i="6" a="1"/>
  <c r="L86" i="6"/>
  <c r="M86" i="6" a="1"/>
  <c r="M86" i="6"/>
  <c r="N86" i="6" a="1"/>
  <c r="N86" i="6"/>
  <c r="O86" i="6" a="1"/>
  <c r="O86" i="6"/>
  <c r="P86" i="6" a="1"/>
  <c r="P86" i="6"/>
  <c r="Q86" i="6" a="1"/>
  <c r="Q86" i="6"/>
  <c r="R86" i="6" a="1"/>
  <c r="R86" i="6"/>
  <c r="S86" i="6" a="1"/>
  <c r="S86" i="6"/>
  <c r="T86" i="6" a="1"/>
  <c r="T86" i="6"/>
  <c r="U86" i="6" a="1"/>
  <c r="U86" i="6"/>
  <c r="V86" i="6" a="1"/>
  <c r="V86" i="6"/>
  <c r="W86" i="6" a="1"/>
  <c r="W86" i="6"/>
  <c r="X86" i="6" a="1"/>
  <c r="X86" i="6"/>
  <c r="Y86" i="6" a="1"/>
  <c r="Y86" i="6"/>
  <c r="Z86" i="6" a="1"/>
  <c r="Z86" i="6"/>
  <c r="AA86" i="6" a="1"/>
  <c r="AA86" i="6"/>
  <c r="AB86" i="6" a="1"/>
  <c r="AB86" i="6"/>
  <c r="AC86" i="6" a="1"/>
  <c r="AC86" i="6"/>
  <c r="AD86" i="6" a="1"/>
  <c r="AD86" i="6"/>
  <c r="AE86" i="6" a="1"/>
  <c r="AE86" i="6"/>
  <c r="AF86" i="6" a="1"/>
  <c r="AF86" i="6"/>
  <c r="AG86" i="6" a="1"/>
  <c r="AG86" i="6"/>
  <c r="AH86" i="6" a="1"/>
  <c r="AH86" i="6"/>
  <c r="AI86" i="6" a="1"/>
  <c r="AI86" i="6"/>
  <c r="AJ86" i="6" a="1"/>
  <c r="AJ86" i="6"/>
  <c r="AK86" i="6" a="1"/>
  <c r="AK86" i="6"/>
  <c r="AL86" i="6" a="1"/>
  <c r="AL86" i="6"/>
  <c r="AM86" i="6" a="1"/>
  <c r="AM86" i="6"/>
  <c r="AN86" i="6" a="1"/>
  <c r="AN86" i="6"/>
  <c r="AO86" i="6" a="1"/>
  <c r="AO86" i="6"/>
  <c r="AP86" i="6" a="1"/>
  <c r="AP86" i="6"/>
  <c r="AQ86" i="6" a="1"/>
  <c r="AQ86" i="6"/>
  <c r="AR86" i="6" a="1"/>
  <c r="AR86" i="6"/>
  <c r="AS86" i="6" a="1"/>
  <c r="AS86" i="6"/>
  <c r="AT86" i="6" a="1"/>
  <c r="AT86" i="6"/>
  <c r="AU86" i="6" a="1"/>
  <c r="AU86" i="6"/>
  <c r="AV86" i="6" a="1"/>
  <c r="AV86" i="6"/>
  <c r="AW86" i="6" a="1"/>
  <c r="AW86" i="6"/>
  <c r="AX86" i="6" a="1"/>
  <c r="AX86" i="6"/>
  <c r="AY86" i="6" a="1"/>
  <c r="AY86" i="6"/>
  <c r="AZ86" i="6" a="1"/>
  <c r="AZ86" i="6"/>
  <c r="BA86" i="6" a="1"/>
  <c r="BA86" i="6"/>
  <c r="BB86" i="6" a="1"/>
  <c r="BB86" i="6"/>
  <c r="BC86" i="6" a="1"/>
  <c r="BC86" i="6"/>
  <c r="BD86" i="6" a="1"/>
  <c r="BD86" i="6"/>
  <c r="BE86" i="6" a="1"/>
  <c r="BE86" i="6"/>
  <c r="BF86" i="6" a="1"/>
  <c r="BF86" i="6"/>
  <c r="BG86" i="6" a="1"/>
  <c r="BG86" i="6"/>
  <c r="BH86" i="6" a="1"/>
  <c r="BH86" i="6"/>
  <c r="BI86" i="6" a="1"/>
  <c r="BI86" i="6"/>
  <c r="BJ86" i="6" a="1"/>
  <c r="BJ86" i="6"/>
  <c r="BK86" i="6" a="1"/>
  <c r="BK86" i="6"/>
  <c r="BL86" i="6" a="1"/>
  <c r="BL86" i="6"/>
  <c r="BM86" i="6" a="1"/>
  <c r="BM86" i="6"/>
  <c r="BN86" i="6" a="1"/>
  <c r="BN86" i="6"/>
  <c r="BO86" i="6" a="1"/>
  <c r="BO86" i="6"/>
  <c r="BP86" i="6" a="1"/>
  <c r="BP86" i="6"/>
  <c r="BQ86" i="6" a="1"/>
  <c r="BQ86" i="6"/>
  <c r="BR86" i="6" a="1"/>
  <c r="BR86" i="6"/>
  <c r="BS86" i="6" a="1"/>
  <c r="BS86" i="6"/>
  <c r="BT86" i="6" a="1"/>
  <c r="BT86" i="6"/>
  <c r="BU86" i="6" a="1"/>
  <c r="BU86" i="6"/>
  <c r="BV86" i="6" a="1"/>
  <c r="BV86" i="6"/>
  <c r="BW86" i="6" a="1"/>
  <c r="BW86" i="6"/>
  <c r="BX86" i="6" a="1"/>
  <c r="BX86" i="6"/>
  <c r="BY86" i="6" a="1"/>
  <c r="BY86" i="6"/>
  <c r="BZ86" i="6" a="1"/>
  <c r="BZ86" i="6"/>
  <c r="E87" i="6" a="1"/>
  <c r="E87" i="6"/>
  <c r="F87" i="6" a="1"/>
  <c r="F87" i="6"/>
  <c r="G87" i="6" a="1"/>
  <c r="G87" i="6"/>
  <c r="H87" i="6" a="1"/>
  <c r="H87" i="6"/>
  <c r="I87" i="6" a="1"/>
  <c r="I87" i="6"/>
  <c r="J87" i="6" a="1"/>
  <c r="J87" i="6"/>
  <c r="K87" i="6" a="1"/>
  <c r="K87" i="6"/>
  <c r="L87" i="6" a="1"/>
  <c r="L87" i="6"/>
  <c r="M87" i="6" a="1"/>
  <c r="M87" i="6"/>
  <c r="N87" i="6" a="1"/>
  <c r="N87" i="6"/>
  <c r="O87" i="6" a="1"/>
  <c r="O87" i="6"/>
  <c r="P87" i="6" a="1"/>
  <c r="P87" i="6"/>
  <c r="Q87" i="6" a="1"/>
  <c r="Q87" i="6"/>
  <c r="R87" i="6" a="1"/>
  <c r="R87" i="6"/>
  <c r="S87" i="6" a="1"/>
  <c r="S87" i="6"/>
  <c r="T87" i="6" a="1"/>
  <c r="T87" i="6"/>
  <c r="U87" i="6" a="1"/>
  <c r="U87" i="6"/>
  <c r="V87" i="6" a="1"/>
  <c r="V87" i="6"/>
  <c r="W87" i="6" a="1"/>
  <c r="W87" i="6"/>
  <c r="X87" i="6" a="1"/>
  <c r="X87" i="6"/>
  <c r="Y87" i="6" a="1"/>
  <c r="Y87" i="6"/>
  <c r="Z87" i="6" a="1"/>
  <c r="Z87" i="6"/>
  <c r="AA87" i="6" a="1"/>
  <c r="AA87" i="6"/>
  <c r="AB87" i="6" a="1"/>
  <c r="AB87" i="6"/>
  <c r="AC87" i="6" a="1"/>
  <c r="AC87" i="6"/>
  <c r="AD87" i="6" a="1"/>
  <c r="AD87" i="6"/>
  <c r="AE87" i="6" a="1"/>
  <c r="AE87" i="6"/>
  <c r="AF87" i="6" a="1"/>
  <c r="AF87" i="6"/>
  <c r="AG87" i="6" a="1"/>
  <c r="AG87" i="6"/>
  <c r="AH87" i="6" a="1"/>
  <c r="AH87" i="6"/>
  <c r="AI87" i="6" a="1"/>
  <c r="AI87" i="6"/>
  <c r="AJ87" i="6" a="1"/>
  <c r="AJ87" i="6"/>
  <c r="AK87" i="6" a="1"/>
  <c r="AK87" i="6"/>
  <c r="AL87" i="6" a="1"/>
  <c r="AL87" i="6"/>
  <c r="AM87" i="6" a="1"/>
  <c r="AM87" i="6"/>
  <c r="AN87" i="6" a="1"/>
  <c r="AN87" i="6"/>
  <c r="AO87" i="6" a="1"/>
  <c r="AO87" i="6"/>
  <c r="AP87" i="6" a="1"/>
  <c r="AP87" i="6"/>
  <c r="AQ87" i="6" a="1"/>
  <c r="AQ87" i="6"/>
  <c r="AR87" i="6" a="1"/>
  <c r="AR87" i="6"/>
  <c r="AS87" i="6" a="1"/>
  <c r="AS87" i="6"/>
  <c r="AT87" i="6" a="1"/>
  <c r="AT87" i="6"/>
  <c r="AU87" i="6" a="1"/>
  <c r="AU87" i="6"/>
  <c r="AV87" i="6" a="1"/>
  <c r="AV87" i="6"/>
  <c r="AW87" i="6" a="1"/>
  <c r="AW87" i="6"/>
  <c r="AX87" i="6" a="1"/>
  <c r="AX87" i="6"/>
  <c r="AY87" i="6" a="1"/>
  <c r="AY87" i="6"/>
  <c r="AZ87" i="6" a="1"/>
  <c r="AZ87" i="6"/>
  <c r="BA87" i="6" a="1"/>
  <c r="BA87" i="6"/>
  <c r="BB87" i="6" a="1"/>
  <c r="BB87" i="6"/>
  <c r="BC87" i="6" a="1"/>
  <c r="BC87" i="6"/>
  <c r="BD87" i="6" a="1"/>
  <c r="BD87" i="6"/>
  <c r="BE87" i="6" a="1"/>
  <c r="BE87" i="6"/>
  <c r="BF87" i="6" a="1"/>
  <c r="BF87" i="6"/>
  <c r="BG87" i="6" a="1"/>
  <c r="BG87" i="6"/>
  <c r="BH87" i="6" a="1"/>
  <c r="BH87" i="6"/>
  <c r="BI87" i="6" a="1"/>
  <c r="BI87" i="6"/>
  <c r="BJ87" i="6" a="1"/>
  <c r="BJ87" i="6"/>
  <c r="BK87" i="6" a="1"/>
  <c r="BK87" i="6"/>
  <c r="BL87" i="6" a="1"/>
  <c r="BL87" i="6"/>
  <c r="BM87" i="6" a="1"/>
  <c r="BM87" i="6"/>
  <c r="BN87" i="6" a="1"/>
  <c r="BN87" i="6"/>
  <c r="BO87" i="6" a="1"/>
  <c r="BO87" i="6"/>
  <c r="BP87" i="6" a="1"/>
  <c r="BP87" i="6"/>
  <c r="BQ87" i="6" a="1"/>
  <c r="BQ87" i="6"/>
  <c r="BR87" i="6" a="1"/>
  <c r="BR87" i="6"/>
  <c r="BS87" i="6" a="1"/>
  <c r="BS87" i="6"/>
  <c r="BT87" i="6" a="1"/>
  <c r="BT87" i="6"/>
  <c r="BU87" i="6" a="1"/>
  <c r="BU87" i="6"/>
  <c r="BV87" i="6" a="1"/>
  <c r="BV87" i="6"/>
  <c r="BW87" i="6" a="1"/>
  <c r="BW87" i="6"/>
  <c r="BX87" i="6" a="1"/>
  <c r="BX87" i="6"/>
  <c r="BY87" i="6" a="1"/>
  <c r="BY87" i="6"/>
  <c r="BZ87" i="6" a="1"/>
  <c r="BZ87" i="6"/>
  <c r="E88" i="6" a="1"/>
  <c r="E88" i="6"/>
  <c r="F88" i="6" a="1"/>
  <c r="F88" i="6"/>
  <c r="G88" i="6" a="1"/>
  <c r="G88" i="6"/>
  <c r="H88" i="6" a="1"/>
  <c r="H88" i="6"/>
  <c r="I88" i="6" a="1"/>
  <c r="I88" i="6"/>
  <c r="J88" i="6" a="1"/>
  <c r="J88" i="6"/>
  <c r="K88" i="6" a="1"/>
  <c r="K88" i="6"/>
  <c r="L88" i="6" a="1"/>
  <c r="L88" i="6"/>
  <c r="M88" i="6" a="1"/>
  <c r="M88" i="6"/>
  <c r="N88" i="6" a="1"/>
  <c r="N88" i="6"/>
  <c r="O88" i="6" a="1"/>
  <c r="O88" i="6"/>
  <c r="P88" i="6" a="1"/>
  <c r="P88" i="6"/>
  <c r="Q88" i="6" a="1"/>
  <c r="Q88" i="6"/>
  <c r="R88" i="6" a="1"/>
  <c r="R88" i="6"/>
  <c r="S88" i="6" a="1"/>
  <c r="S88" i="6"/>
  <c r="T88" i="6" a="1"/>
  <c r="T88" i="6"/>
  <c r="U88" i="6" a="1"/>
  <c r="U88" i="6"/>
  <c r="V88" i="6" a="1"/>
  <c r="V88" i="6"/>
  <c r="W88" i="6" a="1"/>
  <c r="W88" i="6"/>
  <c r="X88" i="6" a="1"/>
  <c r="X88" i="6"/>
  <c r="Y88" i="6" a="1"/>
  <c r="Y88" i="6"/>
  <c r="Z88" i="6" a="1"/>
  <c r="Z88" i="6"/>
  <c r="AA88" i="6" a="1"/>
  <c r="AA88" i="6"/>
  <c r="AB88" i="6" a="1"/>
  <c r="AB88" i="6"/>
  <c r="AC88" i="6" a="1"/>
  <c r="AC88" i="6"/>
  <c r="AD88" i="6" a="1"/>
  <c r="AD88" i="6"/>
  <c r="AE88" i="6" a="1"/>
  <c r="AE88" i="6"/>
  <c r="AF88" i="6" a="1"/>
  <c r="AF88" i="6"/>
  <c r="AG88" i="6" a="1"/>
  <c r="AG88" i="6"/>
  <c r="AH88" i="6" a="1"/>
  <c r="AH88" i="6"/>
  <c r="AI88" i="6" a="1"/>
  <c r="AI88" i="6"/>
  <c r="AJ88" i="6" a="1"/>
  <c r="AJ88" i="6"/>
  <c r="AK88" i="6" a="1"/>
  <c r="AK88" i="6"/>
  <c r="AL88" i="6" a="1"/>
  <c r="AL88" i="6"/>
  <c r="AM88" i="6" a="1"/>
  <c r="AM88" i="6"/>
  <c r="AN88" i="6" a="1"/>
  <c r="AN88" i="6"/>
  <c r="AO88" i="6" a="1"/>
  <c r="AO88" i="6"/>
  <c r="AP88" i="6" a="1"/>
  <c r="AP88" i="6"/>
  <c r="AQ88" i="6" a="1"/>
  <c r="AQ88" i="6"/>
  <c r="AR88" i="6" a="1"/>
  <c r="AR88" i="6"/>
  <c r="AS88" i="6" a="1"/>
  <c r="AS88" i="6"/>
  <c r="AT88" i="6" a="1"/>
  <c r="AT88" i="6"/>
  <c r="AU88" i="6" a="1"/>
  <c r="AU88" i="6"/>
  <c r="AV88" i="6" a="1"/>
  <c r="AV88" i="6"/>
  <c r="AW88" i="6" a="1"/>
  <c r="AW88" i="6"/>
  <c r="AX88" i="6" a="1"/>
  <c r="AX88" i="6"/>
  <c r="AY88" i="6" a="1"/>
  <c r="AY88" i="6"/>
  <c r="AZ88" i="6" a="1"/>
  <c r="AZ88" i="6"/>
  <c r="BA88" i="6" a="1"/>
  <c r="BA88" i="6"/>
  <c r="BB88" i="6" a="1"/>
  <c r="BB88" i="6"/>
  <c r="BC88" i="6" a="1"/>
  <c r="BC88" i="6"/>
  <c r="BD88" i="6" a="1"/>
  <c r="BD88" i="6"/>
  <c r="BE88" i="6" a="1"/>
  <c r="BE88" i="6"/>
  <c r="BF88" i="6" a="1"/>
  <c r="BF88" i="6"/>
  <c r="BG88" i="6" a="1"/>
  <c r="BG88" i="6"/>
  <c r="BH88" i="6" a="1"/>
  <c r="BH88" i="6"/>
  <c r="BI88" i="6" a="1"/>
  <c r="BI88" i="6"/>
  <c r="BJ88" i="6" a="1"/>
  <c r="BJ88" i="6"/>
  <c r="BK88" i="6" a="1"/>
  <c r="BK88" i="6"/>
  <c r="BL88" i="6" a="1"/>
  <c r="BL88" i="6"/>
  <c r="BM88" i="6" a="1"/>
  <c r="BM88" i="6"/>
  <c r="BN88" i="6" a="1"/>
  <c r="BN88" i="6"/>
  <c r="BO88" i="6" a="1"/>
  <c r="BO88" i="6"/>
  <c r="BP88" i="6" a="1"/>
  <c r="BP88" i="6"/>
  <c r="BQ88" i="6" a="1"/>
  <c r="BQ88" i="6"/>
  <c r="BR88" i="6" a="1"/>
  <c r="BR88" i="6"/>
  <c r="BS88" i="6" a="1"/>
  <c r="BS88" i="6"/>
  <c r="BT88" i="6" a="1"/>
  <c r="BT88" i="6"/>
  <c r="BU88" i="6" a="1"/>
  <c r="BU88" i="6"/>
  <c r="BV88" i="6" a="1"/>
  <c r="BV88" i="6"/>
  <c r="BW88" i="6" a="1"/>
  <c r="BW88" i="6"/>
  <c r="BX88" i="6" a="1"/>
  <c r="BX88" i="6"/>
  <c r="BY88" i="6" a="1"/>
  <c r="BY88" i="6"/>
  <c r="BZ88" i="6" a="1"/>
  <c r="BZ88" i="6"/>
  <c r="E89" i="6" a="1"/>
  <c r="E89" i="6"/>
  <c r="F89" i="6" a="1"/>
  <c r="F89" i="6"/>
  <c r="G89" i="6" a="1"/>
  <c r="G89" i="6"/>
  <c r="H89" i="6" a="1"/>
  <c r="H89" i="6"/>
  <c r="I89" i="6" a="1"/>
  <c r="I89" i="6"/>
  <c r="J89" i="6" a="1"/>
  <c r="J89" i="6"/>
  <c r="K89" i="6" a="1"/>
  <c r="K89" i="6"/>
  <c r="L89" i="6" a="1"/>
  <c r="L89" i="6"/>
  <c r="M89" i="6" a="1"/>
  <c r="M89" i="6"/>
  <c r="N89" i="6" a="1"/>
  <c r="N89" i="6"/>
  <c r="O89" i="6" a="1"/>
  <c r="O89" i="6"/>
  <c r="P89" i="6" a="1"/>
  <c r="P89" i="6"/>
  <c r="Q89" i="6" a="1"/>
  <c r="Q89" i="6"/>
  <c r="R89" i="6" a="1"/>
  <c r="R89" i="6"/>
  <c r="S89" i="6" a="1"/>
  <c r="S89" i="6"/>
  <c r="T89" i="6" a="1"/>
  <c r="T89" i="6"/>
  <c r="U89" i="6" a="1"/>
  <c r="U89" i="6"/>
  <c r="V89" i="6" a="1"/>
  <c r="V89" i="6"/>
  <c r="W89" i="6" a="1"/>
  <c r="W89" i="6"/>
  <c r="X89" i="6" a="1"/>
  <c r="X89" i="6"/>
  <c r="Y89" i="6" a="1"/>
  <c r="Y89" i="6"/>
  <c r="Z89" i="6" a="1"/>
  <c r="Z89" i="6"/>
  <c r="AA89" i="6" a="1"/>
  <c r="AA89" i="6"/>
  <c r="AB89" i="6" a="1"/>
  <c r="AB89" i="6"/>
  <c r="AC89" i="6" a="1"/>
  <c r="AC89" i="6"/>
  <c r="AD89" i="6" a="1"/>
  <c r="AD89" i="6"/>
  <c r="AE89" i="6" a="1"/>
  <c r="AE89" i="6"/>
  <c r="AF89" i="6" a="1"/>
  <c r="AF89" i="6"/>
  <c r="AG89" i="6" a="1"/>
  <c r="AG89" i="6"/>
  <c r="AH89" i="6" a="1"/>
  <c r="AH89" i="6"/>
  <c r="AI89" i="6" a="1"/>
  <c r="AI89" i="6"/>
  <c r="AJ89" i="6" a="1"/>
  <c r="AJ89" i="6"/>
  <c r="AK89" i="6" a="1"/>
  <c r="AK89" i="6"/>
  <c r="AL89" i="6" a="1"/>
  <c r="AL89" i="6"/>
  <c r="AM89" i="6" a="1"/>
  <c r="AM89" i="6"/>
  <c r="AN89" i="6" a="1"/>
  <c r="AN89" i="6"/>
  <c r="AO89" i="6" a="1"/>
  <c r="AO89" i="6"/>
  <c r="AP89" i="6" a="1"/>
  <c r="AP89" i="6"/>
  <c r="AQ89" i="6" a="1"/>
  <c r="AQ89" i="6"/>
  <c r="AR89" i="6" a="1"/>
  <c r="AR89" i="6"/>
  <c r="AS89" i="6" a="1"/>
  <c r="AS89" i="6"/>
  <c r="AT89" i="6" a="1"/>
  <c r="AT89" i="6"/>
  <c r="AU89" i="6" a="1"/>
  <c r="AU89" i="6"/>
  <c r="AV89" i="6" a="1"/>
  <c r="AV89" i="6"/>
  <c r="AW89" i="6" a="1"/>
  <c r="AW89" i="6"/>
  <c r="AX89" i="6" a="1"/>
  <c r="AX89" i="6"/>
  <c r="AY89" i="6" a="1"/>
  <c r="AY89" i="6"/>
  <c r="AZ89" i="6" a="1"/>
  <c r="AZ89" i="6"/>
  <c r="BA89" i="6" a="1"/>
  <c r="BA89" i="6"/>
  <c r="BB89" i="6" a="1"/>
  <c r="BB89" i="6"/>
  <c r="BC89" i="6" a="1"/>
  <c r="BC89" i="6"/>
  <c r="BD89" i="6" a="1"/>
  <c r="BD89" i="6"/>
  <c r="BE89" i="6" a="1"/>
  <c r="BE89" i="6"/>
  <c r="BF89" i="6" a="1"/>
  <c r="BF89" i="6"/>
  <c r="BG89" i="6" a="1"/>
  <c r="BG89" i="6"/>
  <c r="BH89" i="6" a="1"/>
  <c r="BH89" i="6"/>
  <c r="BI89" i="6" a="1"/>
  <c r="BI89" i="6"/>
  <c r="BJ89" i="6" a="1"/>
  <c r="BJ89" i="6"/>
  <c r="BK89" i="6" a="1"/>
  <c r="BK89" i="6"/>
  <c r="BL89" i="6" a="1"/>
  <c r="BL89" i="6"/>
  <c r="BM89" i="6" a="1"/>
  <c r="BM89" i="6"/>
  <c r="BN89" i="6" a="1"/>
  <c r="BN89" i="6"/>
  <c r="BO89" i="6" a="1"/>
  <c r="BO89" i="6"/>
  <c r="BP89" i="6" a="1"/>
  <c r="BP89" i="6"/>
  <c r="BQ89" i="6" a="1"/>
  <c r="BQ89" i="6"/>
  <c r="BR89" i="6" a="1"/>
  <c r="BR89" i="6"/>
  <c r="BS89" i="6" a="1"/>
  <c r="BS89" i="6"/>
  <c r="BT89" i="6" a="1"/>
  <c r="BT89" i="6"/>
  <c r="BU89" i="6" a="1"/>
  <c r="BU89" i="6"/>
  <c r="BV89" i="6" a="1"/>
  <c r="BV89" i="6"/>
  <c r="BW89" i="6" a="1"/>
  <c r="BW89" i="6"/>
  <c r="BX89" i="6" a="1"/>
  <c r="BX89" i="6"/>
  <c r="BY89" i="6" a="1"/>
  <c r="BY89" i="6"/>
  <c r="BZ89" i="6" a="1"/>
  <c r="BZ89" i="6"/>
  <c r="E90" i="6" a="1"/>
  <c r="E90" i="6"/>
  <c r="F90" i="6" a="1"/>
  <c r="F90" i="6"/>
  <c r="G90" i="6" a="1"/>
  <c r="G90" i="6"/>
  <c r="H90" i="6" a="1"/>
  <c r="H90" i="6"/>
  <c r="I90" i="6" a="1"/>
  <c r="I90" i="6"/>
  <c r="J90" i="6" a="1"/>
  <c r="J90" i="6"/>
  <c r="K90" i="6" a="1"/>
  <c r="K90" i="6"/>
  <c r="L90" i="6" a="1"/>
  <c r="L90" i="6"/>
  <c r="M90" i="6" a="1"/>
  <c r="M90" i="6"/>
  <c r="N90" i="6" a="1"/>
  <c r="N90" i="6"/>
  <c r="O90" i="6" a="1"/>
  <c r="O90" i="6"/>
  <c r="P90" i="6" a="1"/>
  <c r="P90" i="6"/>
  <c r="Q90" i="6" a="1"/>
  <c r="Q90" i="6"/>
  <c r="R90" i="6" a="1"/>
  <c r="R90" i="6"/>
  <c r="S90" i="6" a="1"/>
  <c r="S90" i="6"/>
  <c r="T90" i="6" a="1"/>
  <c r="T90" i="6"/>
  <c r="U90" i="6" a="1"/>
  <c r="U90" i="6"/>
  <c r="V90" i="6" a="1"/>
  <c r="V90" i="6"/>
  <c r="W90" i="6" a="1"/>
  <c r="W90" i="6"/>
  <c r="X90" i="6" a="1"/>
  <c r="X90" i="6"/>
  <c r="Y90" i="6" a="1"/>
  <c r="Y90" i="6"/>
  <c r="Z90" i="6" a="1"/>
  <c r="Z90" i="6"/>
  <c r="AA90" i="6" a="1"/>
  <c r="AA90" i="6"/>
  <c r="AB90" i="6" a="1"/>
  <c r="AB90" i="6"/>
  <c r="AC90" i="6" a="1"/>
  <c r="AC90" i="6"/>
  <c r="AD90" i="6" a="1"/>
  <c r="AD90" i="6"/>
  <c r="AE90" i="6" a="1"/>
  <c r="AE90" i="6"/>
  <c r="AF90" i="6" a="1"/>
  <c r="AF90" i="6"/>
  <c r="AG90" i="6" a="1"/>
  <c r="AG90" i="6"/>
  <c r="AH90" i="6" a="1"/>
  <c r="AH90" i="6"/>
  <c r="AI90" i="6" a="1"/>
  <c r="AI90" i="6"/>
  <c r="AJ90" i="6" a="1"/>
  <c r="AJ90" i="6"/>
  <c r="AK90" i="6" a="1"/>
  <c r="AK90" i="6"/>
  <c r="AL90" i="6" a="1"/>
  <c r="AL90" i="6"/>
  <c r="AM90" i="6" a="1"/>
  <c r="AM90" i="6"/>
  <c r="AN90" i="6" a="1"/>
  <c r="AN90" i="6"/>
  <c r="AO90" i="6" a="1"/>
  <c r="AO90" i="6"/>
  <c r="AP90" i="6" a="1"/>
  <c r="AP90" i="6"/>
  <c r="AQ90" i="6" a="1"/>
  <c r="AQ90" i="6"/>
  <c r="AR90" i="6" a="1"/>
  <c r="AR90" i="6"/>
  <c r="AS90" i="6" a="1"/>
  <c r="AS90" i="6"/>
  <c r="AT90" i="6" a="1"/>
  <c r="AT90" i="6"/>
  <c r="AU90" i="6" a="1"/>
  <c r="AU90" i="6"/>
  <c r="AV90" i="6" a="1"/>
  <c r="AV90" i="6"/>
  <c r="AW90" i="6" a="1"/>
  <c r="AW90" i="6"/>
  <c r="AX90" i="6" a="1"/>
  <c r="AX90" i="6"/>
  <c r="AY90" i="6" a="1"/>
  <c r="AY90" i="6"/>
  <c r="AZ90" i="6" a="1"/>
  <c r="AZ90" i="6"/>
  <c r="BA90" i="6" a="1"/>
  <c r="BA90" i="6"/>
  <c r="BB90" i="6" a="1"/>
  <c r="BB90" i="6"/>
  <c r="BC90" i="6" a="1"/>
  <c r="BC90" i="6"/>
  <c r="BD90" i="6" a="1"/>
  <c r="BD90" i="6"/>
  <c r="BE90" i="6" a="1"/>
  <c r="BE90" i="6"/>
  <c r="BF90" i="6" a="1"/>
  <c r="BF90" i="6"/>
  <c r="BG90" i="6" a="1"/>
  <c r="BG90" i="6"/>
  <c r="BH90" i="6" a="1"/>
  <c r="BH90" i="6"/>
  <c r="BI90" i="6" a="1"/>
  <c r="BI90" i="6"/>
  <c r="BJ90" i="6" a="1"/>
  <c r="BJ90" i="6"/>
  <c r="BK90" i="6" a="1"/>
  <c r="BK90" i="6"/>
  <c r="BL90" i="6" a="1"/>
  <c r="BL90" i="6"/>
  <c r="BM90" i="6" a="1"/>
  <c r="BM90" i="6"/>
  <c r="BN90" i="6" a="1"/>
  <c r="BN90" i="6"/>
  <c r="BO90" i="6" a="1"/>
  <c r="BO90" i="6"/>
  <c r="BP90" i="6" a="1"/>
  <c r="BP90" i="6"/>
  <c r="BQ90" i="6" a="1"/>
  <c r="BQ90" i="6"/>
  <c r="BR90" i="6" a="1"/>
  <c r="BR90" i="6"/>
  <c r="BS90" i="6" a="1"/>
  <c r="BS90" i="6"/>
  <c r="BT90" i="6" a="1"/>
  <c r="BT90" i="6"/>
  <c r="BU90" i="6" a="1"/>
  <c r="BU90" i="6"/>
  <c r="BV90" i="6" a="1"/>
  <c r="BV90" i="6"/>
  <c r="BW90" i="6" a="1"/>
  <c r="BW90" i="6"/>
  <c r="BX90" i="6" a="1"/>
  <c r="BX90" i="6"/>
  <c r="BY90" i="6" a="1"/>
  <c r="BY90" i="6"/>
  <c r="BZ90" i="6" a="1"/>
  <c r="BZ90" i="6"/>
  <c r="E91" i="6" a="1"/>
  <c r="E91" i="6"/>
  <c r="F91" i="6" a="1"/>
  <c r="F91" i="6"/>
  <c r="G91" i="6" a="1"/>
  <c r="G91" i="6"/>
  <c r="H91" i="6" a="1"/>
  <c r="H91" i="6"/>
  <c r="I91" i="6" a="1"/>
  <c r="I91" i="6"/>
  <c r="J91" i="6" a="1"/>
  <c r="J91" i="6"/>
  <c r="K91" i="6" a="1"/>
  <c r="K91" i="6"/>
  <c r="L91" i="6" a="1"/>
  <c r="L91" i="6"/>
  <c r="M91" i="6" a="1"/>
  <c r="M91" i="6"/>
  <c r="N91" i="6" a="1"/>
  <c r="N91" i="6"/>
  <c r="O91" i="6" a="1"/>
  <c r="O91" i="6"/>
  <c r="P91" i="6" a="1"/>
  <c r="P91" i="6"/>
  <c r="Q91" i="6" a="1"/>
  <c r="Q91" i="6"/>
  <c r="R91" i="6" a="1"/>
  <c r="R91" i="6"/>
  <c r="S91" i="6" a="1"/>
  <c r="S91" i="6"/>
  <c r="T91" i="6" a="1"/>
  <c r="T91" i="6"/>
  <c r="U91" i="6" a="1"/>
  <c r="U91" i="6"/>
  <c r="V91" i="6" a="1"/>
  <c r="V91" i="6"/>
  <c r="W91" i="6" a="1"/>
  <c r="W91" i="6"/>
  <c r="X91" i="6" a="1"/>
  <c r="X91" i="6"/>
  <c r="Y91" i="6" a="1"/>
  <c r="Y91" i="6"/>
  <c r="Z91" i="6" a="1"/>
  <c r="Z91" i="6"/>
  <c r="AA91" i="6" a="1"/>
  <c r="AA91" i="6"/>
  <c r="AB91" i="6" a="1"/>
  <c r="AB91" i="6"/>
  <c r="AC91" i="6" a="1"/>
  <c r="AC91" i="6"/>
  <c r="AD91" i="6" a="1"/>
  <c r="AD91" i="6"/>
  <c r="AE91" i="6" a="1"/>
  <c r="AE91" i="6"/>
  <c r="AF91" i="6" a="1"/>
  <c r="AF91" i="6"/>
  <c r="AG91" i="6" a="1"/>
  <c r="AG91" i="6"/>
  <c r="AH91" i="6" a="1"/>
  <c r="AH91" i="6"/>
  <c r="AI91" i="6" a="1"/>
  <c r="AI91" i="6"/>
  <c r="AJ91" i="6" a="1"/>
  <c r="AJ91" i="6"/>
  <c r="AK91" i="6" a="1"/>
  <c r="AK91" i="6"/>
  <c r="AL91" i="6" a="1"/>
  <c r="AL91" i="6"/>
  <c r="AM91" i="6" a="1"/>
  <c r="AM91" i="6"/>
  <c r="AN91" i="6" a="1"/>
  <c r="AN91" i="6"/>
  <c r="AO91" i="6" a="1"/>
  <c r="AO91" i="6"/>
  <c r="AP91" i="6" a="1"/>
  <c r="AP91" i="6"/>
  <c r="AQ91" i="6" a="1"/>
  <c r="AQ91" i="6"/>
  <c r="AR91" i="6" a="1"/>
  <c r="AR91" i="6"/>
  <c r="AS91" i="6" a="1"/>
  <c r="AS91" i="6"/>
  <c r="AT91" i="6" a="1"/>
  <c r="AT91" i="6"/>
  <c r="AU91" i="6" a="1"/>
  <c r="AU91" i="6"/>
  <c r="AV91" i="6" a="1"/>
  <c r="AV91" i="6"/>
  <c r="AW91" i="6" a="1"/>
  <c r="AW91" i="6"/>
  <c r="AX91" i="6" a="1"/>
  <c r="AX91" i="6"/>
  <c r="AY91" i="6" a="1"/>
  <c r="AY91" i="6"/>
  <c r="AZ91" i="6" a="1"/>
  <c r="AZ91" i="6"/>
  <c r="BA91" i="6" a="1"/>
  <c r="BA91" i="6"/>
  <c r="BB91" i="6" a="1"/>
  <c r="BB91" i="6"/>
  <c r="BC91" i="6" a="1"/>
  <c r="BC91" i="6"/>
  <c r="BD91" i="6" a="1"/>
  <c r="BD91" i="6"/>
  <c r="BE91" i="6" a="1"/>
  <c r="BE91" i="6"/>
  <c r="BF91" i="6" a="1"/>
  <c r="BF91" i="6"/>
  <c r="BG91" i="6" a="1"/>
  <c r="BG91" i="6"/>
  <c r="BH91" i="6" a="1"/>
  <c r="BH91" i="6"/>
  <c r="BI91" i="6" a="1"/>
  <c r="BI91" i="6"/>
  <c r="BJ91" i="6" a="1"/>
  <c r="BJ91" i="6"/>
  <c r="BK91" i="6" a="1"/>
  <c r="BK91" i="6"/>
  <c r="BL91" i="6" a="1"/>
  <c r="BL91" i="6"/>
  <c r="BM91" i="6" a="1"/>
  <c r="BM91" i="6"/>
  <c r="BN91" i="6" a="1"/>
  <c r="BN91" i="6"/>
  <c r="BO91" i="6" a="1"/>
  <c r="BO91" i="6"/>
  <c r="BP91" i="6" a="1"/>
  <c r="BP91" i="6"/>
  <c r="BQ91" i="6" a="1"/>
  <c r="BQ91" i="6"/>
  <c r="BR91" i="6" a="1"/>
  <c r="BR91" i="6"/>
  <c r="BS91" i="6" a="1"/>
  <c r="BS91" i="6"/>
  <c r="BT91" i="6" a="1"/>
  <c r="BT91" i="6"/>
  <c r="BU91" i="6" a="1"/>
  <c r="BU91" i="6"/>
  <c r="BV91" i="6" a="1"/>
  <c r="BV91" i="6"/>
  <c r="BW91" i="6" a="1"/>
  <c r="BW91" i="6"/>
  <c r="BX91" i="6" a="1"/>
  <c r="BX91" i="6"/>
  <c r="BY91" i="6" a="1"/>
  <c r="BY91" i="6"/>
  <c r="BZ91" i="6" a="1"/>
  <c r="BZ91" i="6"/>
  <c r="E92" i="6" a="1"/>
  <c r="E92" i="6"/>
  <c r="F92" i="6" a="1"/>
  <c r="F92" i="6"/>
  <c r="G92" i="6" a="1"/>
  <c r="G92" i="6"/>
  <c r="H92" i="6" a="1"/>
  <c r="H92" i="6"/>
  <c r="I92" i="6" a="1"/>
  <c r="I92" i="6"/>
  <c r="J92" i="6" a="1"/>
  <c r="J92" i="6"/>
  <c r="K92" i="6" a="1"/>
  <c r="K92" i="6"/>
  <c r="L92" i="6" a="1"/>
  <c r="L92" i="6"/>
  <c r="M92" i="6" a="1"/>
  <c r="M92" i="6"/>
  <c r="N92" i="6" a="1"/>
  <c r="N92" i="6"/>
  <c r="O92" i="6" a="1"/>
  <c r="O92" i="6"/>
  <c r="P92" i="6" a="1"/>
  <c r="P92" i="6"/>
  <c r="Q92" i="6" a="1"/>
  <c r="Q92" i="6"/>
  <c r="R92" i="6" a="1"/>
  <c r="R92" i="6"/>
  <c r="S92" i="6" a="1"/>
  <c r="S92" i="6"/>
  <c r="T92" i="6" a="1"/>
  <c r="T92" i="6"/>
  <c r="U92" i="6" a="1"/>
  <c r="U92" i="6"/>
  <c r="V92" i="6" a="1"/>
  <c r="V92" i="6"/>
  <c r="W92" i="6" a="1"/>
  <c r="W92" i="6"/>
  <c r="X92" i="6" a="1"/>
  <c r="X92" i="6"/>
  <c r="Y92" i="6" a="1"/>
  <c r="Y92" i="6"/>
  <c r="Z92" i="6" a="1"/>
  <c r="Z92" i="6"/>
  <c r="AA92" i="6" a="1"/>
  <c r="AA92" i="6"/>
  <c r="AB92" i="6" a="1"/>
  <c r="AB92" i="6"/>
  <c r="AC92" i="6" a="1"/>
  <c r="AC92" i="6"/>
  <c r="AD92" i="6" a="1"/>
  <c r="AD92" i="6"/>
  <c r="AE92" i="6" a="1"/>
  <c r="AE92" i="6"/>
  <c r="AF92" i="6" a="1"/>
  <c r="AF92" i="6"/>
  <c r="AG92" i="6" a="1"/>
  <c r="AG92" i="6"/>
  <c r="AH92" i="6" a="1"/>
  <c r="AH92" i="6"/>
  <c r="AI92" i="6" a="1"/>
  <c r="AI92" i="6"/>
  <c r="AJ92" i="6" a="1"/>
  <c r="AJ92" i="6"/>
  <c r="AK92" i="6" a="1"/>
  <c r="AK92" i="6"/>
  <c r="AL92" i="6" a="1"/>
  <c r="AL92" i="6"/>
  <c r="AM92" i="6" a="1"/>
  <c r="AM92" i="6"/>
  <c r="AN92" i="6" a="1"/>
  <c r="AN92" i="6"/>
  <c r="AO92" i="6" a="1"/>
  <c r="AO92" i="6"/>
  <c r="AP92" i="6" a="1"/>
  <c r="AP92" i="6"/>
  <c r="AQ92" i="6" a="1"/>
  <c r="AQ92" i="6"/>
  <c r="AR92" i="6" a="1"/>
  <c r="AR92" i="6"/>
  <c r="AS92" i="6" a="1"/>
  <c r="AS92" i="6"/>
  <c r="AT92" i="6" a="1"/>
  <c r="AT92" i="6"/>
  <c r="AU92" i="6" a="1"/>
  <c r="AU92" i="6"/>
  <c r="AV92" i="6" a="1"/>
  <c r="AV92" i="6"/>
  <c r="AW92" i="6" a="1"/>
  <c r="AW92" i="6"/>
  <c r="AX92" i="6" a="1"/>
  <c r="AX92" i="6"/>
  <c r="AY92" i="6" a="1"/>
  <c r="AY92" i="6"/>
  <c r="AZ92" i="6" a="1"/>
  <c r="AZ92" i="6"/>
  <c r="BA92" i="6" a="1"/>
  <c r="BA92" i="6"/>
  <c r="BB92" i="6" a="1"/>
  <c r="BB92" i="6"/>
  <c r="BC92" i="6" a="1"/>
  <c r="BC92" i="6"/>
  <c r="BD92" i="6" a="1"/>
  <c r="BD92" i="6"/>
  <c r="BE92" i="6" a="1"/>
  <c r="BE92" i="6"/>
  <c r="BF92" i="6" a="1"/>
  <c r="BF92" i="6"/>
  <c r="BG92" i="6" a="1"/>
  <c r="BG92" i="6"/>
  <c r="BH92" i="6" a="1"/>
  <c r="BH92" i="6"/>
  <c r="BI92" i="6" a="1"/>
  <c r="BI92" i="6"/>
  <c r="BJ92" i="6" a="1"/>
  <c r="BJ92" i="6"/>
  <c r="BK92" i="6" a="1"/>
  <c r="BK92" i="6"/>
  <c r="BL92" i="6" a="1"/>
  <c r="BL92" i="6"/>
  <c r="BM92" i="6" a="1"/>
  <c r="BM92" i="6"/>
  <c r="BN92" i="6" a="1"/>
  <c r="BN92" i="6"/>
  <c r="BO92" i="6" a="1"/>
  <c r="BO92" i="6"/>
  <c r="BP92" i="6" a="1"/>
  <c r="BP92" i="6"/>
  <c r="BQ92" i="6" a="1"/>
  <c r="BQ92" i="6"/>
  <c r="BR92" i="6" a="1"/>
  <c r="BR92" i="6"/>
  <c r="BS92" i="6" a="1"/>
  <c r="BS92" i="6"/>
  <c r="BT92" i="6" a="1"/>
  <c r="BT92" i="6"/>
  <c r="BU92" i="6" a="1"/>
  <c r="BU92" i="6"/>
  <c r="BV92" i="6" a="1"/>
  <c r="BV92" i="6"/>
  <c r="BW92" i="6" a="1"/>
  <c r="BW92" i="6"/>
  <c r="BX92" i="6" a="1"/>
  <c r="BX92" i="6"/>
  <c r="BY92" i="6" a="1"/>
  <c r="BY92" i="6"/>
  <c r="BZ92" i="6" a="1"/>
  <c r="BZ92" i="6"/>
  <c r="E93" i="6" a="1"/>
  <c r="E93" i="6"/>
  <c r="F93" i="6" a="1"/>
  <c r="F93" i="6"/>
  <c r="G93" i="6" a="1"/>
  <c r="G93" i="6"/>
  <c r="H93" i="6" a="1"/>
  <c r="H93" i="6"/>
  <c r="I93" i="6" a="1"/>
  <c r="I93" i="6"/>
  <c r="J93" i="6" a="1"/>
  <c r="J93" i="6"/>
  <c r="K93" i="6" a="1"/>
  <c r="K93" i="6"/>
  <c r="L93" i="6" a="1"/>
  <c r="L93" i="6"/>
  <c r="M93" i="6" a="1"/>
  <c r="M93" i="6"/>
  <c r="N93" i="6" a="1"/>
  <c r="N93" i="6"/>
  <c r="O93" i="6" a="1"/>
  <c r="O93" i="6"/>
  <c r="P93" i="6" a="1"/>
  <c r="P93" i="6"/>
  <c r="Q93" i="6" a="1"/>
  <c r="Q93" i="6"/>
  <c r="R93" i="6" a="1"/>
  <c r="R93" i="6"/>
  <c r="S93" i="6" a="1"/>
  <c r="S93" i="6"/>
  <c r="T93" i="6" a="1"/>
  <c r="T93" i="6"/>
  <c r="U93" i="6" a="1"/>
  <c r="U93" i="6"/>
  <c r="V93" i="6" a="1"/>
  <c r="V93" i="6"/>
  <c r="W93" i="6" a="1"/>
  <c r="W93" i="6"/>
  <c r="X93" i="6" a="1"/>
  <c r="X93" i="6"/>
  <c r="Y93" i="6" a="1"/>
  <c r="Y93" i="6"/>
  <c r="Z93" i="6" a="1"/>
  <c r="Z93" i="6"/>
  <c r="AA93" i="6" a="1"/>
  <c r="AA93" i="6"/>
  <c r="AB93" i="6" a="1"/>
  <c r="AB93" i="6"/>
  <c r="AC93" i="6" a="1"/>
  <c r="AC93" i="6"/>
  <c r="AD93" i="6" a="1"/>
  <c r="AD93" i="6"/>
  <c r="AE93" i="6" a="1"/>
  <c r="AE93" i="6"/>
  <c r="AF93" i="6" a="1"/>
  <c r="AF93" i="6"/>
  <c r="AG93" i="6" a="1"/>
  <c r="AG93" i="6"/>
  <c r="AH93" i="6" a="1"/>
  <c r="AH93" i="6"/>
  <c r="AI93" i="6" a="1"/>
  <c r="AI93" i="6"/>
  <c r="AJ93" i="6" a="1"/>
  <c r="AJ93" i="6"/>
  <c r="AK93" i="6" a="1"/>
  <c r="AK93" i="6"/>
  <c r="AL93" i="6" a="1"/>
  <c r="AL93" i="6"/>
  <c r="AM93" i="6" a="1"/>
  <c r="AM93" i="6"/>
  <c r="AN93" i="6" a="1"/>
  <c r="AN93" i="6"/>
  <c r="AO93" i="6" a="1"/>
  <c r="AO93" i="6"/>
  <c r="AP93" i="6" a="1"/>
  <c r="AP93" i="6"/>
  <c r="AQ93" i="6" a="1"/>
  <c r="AQ93" i="6"/>
  <c r="AR93" i="6" a="1"/>
  <c r="AR93" i="6"/>
  <c r="AS93" i="6" a="1"/>
  <c r="AS93" i="6"/>
  <c r="AT93" i="6" a="1"/>
  <c r="AT93" i="6"/>
  <c r="AU93" i="6" a="1"/>
  <c r="AU93" i="6"/>
  <c r="AV93" i="6" a="1"/>
  <c r="AV93" i="6"/>
  <c r="AW93" i="6" a="1"/>
  <c r="AW93" i="6"/>
  <c r="AX93" i="6" a="1"/>
  <c r="AX93" i="6"/>
  <c r="AY93" i="6" a="1"/>
  <c r="AY93" i="6"/>
  <c r="AZ93" i="6" a="1"/>
  <c r="AZ93" i="6"/>
  <c r="BA93" i="6" a="1"/>
  <c r="BA93" i="6"/>
  <c r="BB93" i="6" a="1"/>
  <c r="BB93" i="6"/>
  <c r="BC93" i="6" a="1"/>
  <c r="BC93" i="6"/>
  <c r="BD93" i="6" a="1"/>
  <c r="BD93" i="6"/>
  <c r="BE93" i="6" a="1"/>
  <c r="BE93" i="6"/>
  <c r="BF93" i="6" a="1"/>
  <c r="BF93" i="6"/>
  <c r="BG93" i="6" a="1"/>
  <c r="BG93" i="6"/>
  <c r="BH93" i="6" a="1"/>
  <c r="BH93" i="6"/>
  <c r="BI93" i="6" a="1"/>
  <c r="BI93" i="6"/>
  <c r="BJ93" i="6" a="1"/>
  <c r="BJ93" i="6"/>
  <c r="BK93" i="6" a="1"/>
  <c r="BK93" i="6"/>
  <c r="BL93" i="6" a="1"/>
  <c r="BL93" i="6"/>
  <c r="BM93" i="6" a="1"/>
  <c r="BM93" i="6"/>
  <c r="BN93" i="6" a="1"/>
  <c r="BN93" i="6"/>
  <c r="BO93" i="6" a="1"/>
  <c r="BO93" i="6"/>
  <c r="BP93" i="6" a="1"/>
  <c r="BP93" i="6"/>
  <c r="BQ93" i="6" a="1"/>
  <c r="BQ93" i="6"/>
  <c r="BR93" i="6" a="1"/>
  <c r="BR93" i="6"/>
  <c r="BS93" i="6" a="1"/>
  <c r="BS93" i="6"/>
  <c r="BT93" i="6" a="1"/>
  <c r="BT93" i="6"/>
  <c r="BU93" i="6" a="1"/>
  <c r="BU93" i="6"/>
  <c r="BV93" i="6" a="1"/>
  <c r="BV93" i="6"/>
  <c r="BW93" i="6" a="1"/>
  <c r="BW93" i="6"/>
  <c r="BX93" i="6" a="1"/>
  <c r="BX93" i="6"/>
  <c r="BY93" i="6" a="1"/>
  <c r="BY93" i="6"/>
  <c r="BZ93" i="6" a="1"/>
  <c r="BZ93" i="6"/>
  <c r="E94" i="6" a="1"/>
  <c r="E94" i="6"/>
  <c r="F94" i="6" a="1"/>
  <c r="F94" i="6"/>
  <c r="G94" i="6" a="1"/>
  <c r="G94" i="6"/>
  <c r="H94" i="6" a="1"/>
  <c r="H94" i="6"/>
  <c r="I94" i="6" a="1"/>
  <c r="I94" i="6"/>
  <c r="J94" i="6" a="1"/>
  <c r="J94" i="6"/>
  <c r="K94" i="6" a="1"/>
  <c r="K94" i="6"/>
  <c r="L94" i="6" a="1"/>
  <c r="L94" i="6"/>
  <c r="M94" i="6" a="1"/>
  <c r="M94" i="6"/>
  <c r="N94" i="6" a="1"/>
  <c r="N94" i="6"/>
  <c r="O94" i="6" a="1"/>
  <c r="O94" i="6"/>
  <c r="P94" i="6" a="1"/>
  <c r="P94" i="6"/>
  <c r="Q94" i="6" a="1"/>
  <c r="Q94" i="6"/>
  <c r="R94" i="6" a="1"/>
  <c r="R94" i="6"/>
  <c r="S94" i="6" a="1"/>
  <c r="S94" i="6"/>
  <c r="T94" i="6" a="1"/>
  <c r="T94" i="6"/>
  <c r="U94" i="6" a="1"/>
  <c r="U94" i="6"/>
  <c r="V94" i="6" a="1"/>
  <c r="V94" i="6"/>
  <c r="W94" i="6" a="1"/>
  <c r="W94" i="6"/>
  <c r="X94" i="6" a="1"/>
  <c r="X94" i="6"/>
  <c r="Y94" i="6" a="1"/>
  <c r="Y94" i="6"/>
  <c r="Z94" i="6" a="1"/>
  <c r="Z94" i="6"/>
  <c r="AA94" i="6" a="1"/>
  <c r="AA94" i="6"/>
  <c r="AB94" i="6" a="1"/>
  <c r="AB94" i="6"/>
  <c r="AC94" i="6" a="1"/>
  <c r="AC94" i="6"/>
  <c r="AD94" i="6" a="1"/>
  <c r="AD94" i="6"/>
  <c r="AE94" i="6" a="1"/>
  <c r="AE94" i="6"/>
  <c r="AF94" i="6" a="1"/>
  <c r="AF94" i="6"/>
  <c r="AG94" i="6" a="1"/>
  <c r="AG94" i="6"/>
  <c r="AH94" i="6" a="1"/>
  <c r="AH94" i="6"/>
  <c r="AI94" i="6" a="1"/>
  <c r="AI94" i="6"/>
  <c r="AJ94" i="6" a="1"/>
  <c r="AJ94" i="6"/>
  <c r="AK94" i="6" a="1"/>
  <c r="AK94" i="6"/>
  <c r="AL94" i="6" a="1"/>
  <c r="AL94" i="6"/>
  <c r="AM94" i="6" a="1"/>
  <c r="AM94" i="6"/>
  <c r="AN94" i="6" a="1"/>
  <c r="AN94" i="6"/>
  <c r="AO94" i="6" a="1"/>
  <c r="AO94" i="6"/>
  <c r="AP94" i="6" a="1"/>
  <c r="AP94" i="6"/>
  <c r="AQ94" i="6" a="1"/>
  <c r="AQ94" i="6"/>
  <c r="AR94" i="6" a="1"/>
  <c r="AR94" i="6"/>
  <c r="AS94" i="6" a="1"/>
  <c r="AS94" i="6"/>
  <c r="AT94" i="6" a="1"/>
  <c r="AT94" i="6"/>
  <c r="AU94" i="6" a="1"/>
  <c r="AU94" i="6"/>
  <c r="AV94" i="6" a="1"/>
  <c r="AV94" i="6"/>
  <c r="AW94" i="6" a="1"/>
  <c r="AW94" i="6"/>
  <c r="AX94" i="6" a="1"/>
  <c r="AX94" i="6"/>
  <c r="AY94" i="6" a="1"/>
  <c r="AY94" i="6"/>
  <c r="AZ94" i="6" a="1"/>
  <c r="AZ94" i="6"/>
  <c r="BA94" i="6" a="1"/>
  <c r="BA94" i="6"/>
  <c r="BB94" i="6" a="1"/>
  <c r="BB94" i="6"/>
  <c r="BC94" i="6" a="1"/>
  <c r="BC94" i="6"/>
  <c r="BD94" i="6" a="1"/>
  <c r="BD94" i="6"/>
  <c r="BE94" i="6" a="1"/>
  <c r="BE94" i="6"/>
  <c r="BF94" i="6" a="1"/>
  <c r="BF94" i="6"/>
  <c r="BG94" i="6" a="1"/>
  <c r="BG94" i="6"/>
  <c r="BH94" i="6" a="1"/>
  <c r="BH94" i="6"/>
  <c r="BI94" i="6" a="1"/>
  <c r="BI94" i="6"/>
  <c r="BJ94" i="6" a="1"/>
  <c r="BJ94" i="6"/>
  <c r="BK94" i="6" a="1"/>
  <c r="BK94" i="6"/>
  <c r="BL94" i="6" a="1"/>
  <c r="BL94" i="6"/>
  <c r="BM94" i="6" a="1"/>
  <c r="BM94" i="6"/>
  <c r="BN94" i="6" a="1"/>
  <c r="BN94" i="6"/>
  <c r="BO94" i="6" a="1"/>
  <c r="BO94" i="6"/>
  <c r="BP94" i="6" a="1"/>
  <c r="BP94" i="6"/>
  <c r="BQ94" i="6" a="1"/>
  <c r="BQ94" i="6"/>
  <c r="BR94" i="6" a="1"/>
  <c r="BR94" i="6"/>
  <c r="BS94" i="6" a="1"/>
  <c r="BS94" i="6"/>
  <c r="BT94" i="6" a="1"/>
  <c r="BT94" i="6"/>
  <c r="BU94" i="6" a="1"/>
  <c r="BU94" i="6"/>
  <c r="BV94" i="6" a="1"/>
  <c r="BV94" i="6"/>
  <c r="BW94" i="6" a="1"/>
  <c r="BW94" i="6"/>
  <c r="BX94" i="6" a="1"/>
  <c r="BX94" i="6"/>
  <c r="BY94" i="6" a="1"/>
  <c r="BY94" i="6"/>
  <c r="BZ94" i="6" a="1"/>
  <c r="BZ94" i="6"/>
  <c r="E95" i="6" a="1"/>
  <c r="E95" i="6"/>
  <c r="F95" i="6" a="1"/>
  <c r="F95" i="6"/>
  <c r="G95" i="6" a="1"/>
  <c r="G95" i="6"/>
  <c r="H95" i="6" a="1"/>
  <c r="H95" i="6"/>
  <c r="I95" i="6" a="1"/>
  <c r="I95" i="6"/>
  <c r="J95" i="6" a="1"/>
  <c r="J95" i="6"/>
  <c r="K95" i="6" a="1"/>
  <c r="K95" i="6"/>
  <c r="L95" i="6" a="1"/>
  <c r="L95" i="6"/>
  <c r="M95" i="6" a="1"/>
  <c r="M95" i="6"/>
  <c r="N95" i="6" a="1"/>
  <c r="N95" i="6"/>
  <c r="O95" i="6" a="1"/>
  <c r="O95" i="6"/>
  <c r="P95" i="6" a="1"/>
  <c r="P95" i="6"/>
  <c r="Q95" i="6" a="1"/>
  <c r="Q95" i="6"/>
  <c r="R95" i="6" a="1"/>
  <c r="R95" i="6"/>
  <c r="S95" i="6" a="1"/>
  <c r="S95" i="6"/>
  <c r="T95" i="6" a="1"/>
  <c r="T95" i="6"/>
  <c r="U95" i="6" a="1"/>
  <c r="U95" i="6"/>
  <c r="V95" i="6" a="1"/>
  <c r="V95" i="6"/>
  <c r="W95" i="6" a="1"/>
  <c r="W95" i="6"/>
  <c r="X95" i="6" a="1"/>
  <c r="X95" i="6"/>
  <c r="Y95" i="6" a="1"/>
  <c r="Y95" i="6"/>
  <c r="Z95" i="6" a="1"/>
  <c r="Z95" i="6"/>
  <c r="AA95" i="6" a="1"/>
  <c r="AA95" i="6"/>
  <c r="AB95" i="6" a="1"/>
  <c r="AB95" i="6"/>
  <c r="AC95" i="6" a="1"/>
  <c r="AC95" i="6"/>
  <c r="AD95" i="6" a="1"/>
  <c r="AD95" i="6"/>
  <c r="AE95" i="6" a="1"/>
  <c r="AE95" i="6"/>
  <c r="AF95" i="6" a="1"/>
  <c r="AF95" i="6"/>
  <c r="AG95" i="6" a="1"/>
  <c r="AG95" i="6"/>
  <c r="AH95" i="6" a="1"/>
  <c r="AH95" i="6"/>
  <c r="AI95" i="6" a="1"/>
  <c r="AI95" i="6"/>
  <c r="AJ95" i="6" a="1"/>
  <c r="AJ95" i="6"/>
  <c r="AK95" i="6" a="1"/>
  <c r="AK95" i="6"/>
  <c r="AL95" i="6" a="1"/>
  <c r="AL95" i="6"/>
  <c r="AM95" i="6" a="1"/>
  <c r="AM95" i="6"/>
  <c r="AN95" i="6" a="1"/>
  <c r="AN95" i="6"/>
  <c r="AO95" i="6" a="1"/>
  <c r="AO95" i="6"/>
  <c r="AP95" i="6" a="1"/>
  <c r="AP95" i="6"/>
  <c r="AQ95" i="6" a="1"/>
  <c r="AQ95" i="6"/>
  <c r="AR95" i="6" a="1"/>
  <c r="AR95" i="6"/>
  <c r="AS95" i="6" a="1"/>
  <c r="AS95" i="6"/>
  <c r="AT95" i="6" a="1"/>
  <c r="AT95" i="6"/>
  <c r="AU95" i="6" a="1"/>
  <c r="AU95" i="6"/>
  <c r="AV95" i="6" a="1"/>
  <c r="AV95" i="6"/>
  <c r="AW95" i="6" a="1"/>
  <c r="AW95" i="6"/>
  <c r="AX95" i="6" a="1"/>
  <c r="AX95" i="6"/>
  <c r="AY95" i="6" a="1"/>
  <c r="AY95" i="6"/>
  <c r="AZ95" i="6" a="1"/>
  <c r="AZ95" i="6"/>
  <c r="BA95" i="6" a="1"/>
  <c r="BA95" i="6"/>
  <c r="BB95" i="6" a="1"/>
  <c r="BB95" i="6"/>
  <c r="BC95" i="6" a="1"/>
  <c r="BC95" i="6"/>
  <c r="BD95" i="6" a="1"/>
  <c r="BD95" i="6"/>
  <c r="BE95" i="6" a="1"/>
  <c r="BE95" i="6"/>
  <c r="BF95" i="6" a="1"/>
  <c r="BF95" i="6"/>
  <c r="BG95" i="6" a="1"/>
  <c r="BG95" i="6"/>
  <c r="BH95" i="6" a="1"/>
  <c r="BH95" i="6"/>
  <c r="BI95" i="6" a="1"/>
  <c r="BI95" i="6"/>
  <c r="BJ95" i="6" a="1"/>
  <c r="BJ95" i="6"/>
  <c r="BK95" i="6" a="1"/>
  <c r="BK95" i="6"/>
  <c r="BL95" i="6" a="1"/>
  <c r="BL95" i="6"/>
  <c r="BM95" i="6" a="1"/>
  <c r="BM95" i="6"/>
  <c r="BN95" i="6" a="1"/>
  <c r="BN95" i="6"/>
  <c r="BO95" i="6" a="1"/>
  <c r="BO95" i="6"/>
  <c r="BP95" i="6" a="1"/>
  <c r="BP95" i="6"/>
  <c r="BQ95" i="6" a="1"/>
  <c r="BQ95" i="6"/>
  <c r="BR95" i="6" a="1"/>
  <c r="BR95" i="6"/>
  <c r="BS95" i="6" a="1"/>
  <c r="BS95" i="6"/>
  <c r="BT95" i="6" a="1"/>
  <c r="BT95" i="6"/>
  <c r="BU95" i="6" a="1"/>
  <c r="BU95" i="6"/>
  <c r="BV95" i="6" a="1"/>
  <c r="BV95" i="6"/>
  <c r="BW95" i="6" a="1"/>
  <c r="BW95" i="6"/>
  <c r="BX95" i="6" a="1"/>
  <c r="BX95" i="6"/>
  <c r="BY95" i="6" a="1"/>
  <c r="BY95" i="6"/>
  <c r="BZ95" i="6" a="1"/>
  <c r="BZ95" i="6"/>
  <c r="E96" i="6" a="1"/>
  <c r="E96" i="6"/>
  <c r="F96" i="6" a="1"/>
  <c r="F96" i="6"/>
  <c r="G96" i="6" a="1"/>
  <c r="G96" i="6"/>
  <c r="H96" i="6" a="1"/>
  <c r="H96" i="6"/>
  <c r="I96" i="6" a="1"/>
  <c r="I96" i="6"/>
  <c r="J96" i="6" a="1"/>
  <c r="J96" i="6"/>
  <c r="K96" i="6" a="1"/>
  <c r="K96" i="6"/>
  <c r="L96" i="6" a="1"/>
  <c r="L96" i="6"/>
  <c r="M96" i="6" a="1"/>
  <c r="M96" i="6"/>
  <c r="N96" i="6" a="1"/>
  <c r="N96" i="6"/>
  <c r="O96" i="6" a="1"/>
  <c r="O96" i="6"/>
  <c r="P96" i="6" a="1"/>
  <c r="P96" i="6"/>
  <c r="Q96" i="6" a="1"/>
  <c r="Q96" i="6"/>
  <c r="R96" i="6" a="1"/>
  <c r="R96" i="6"/>
  <c r="S96" i="6" a="1"/>
  <c r="S96" i="6"/>
  <c r="T96" i="6" a="1"/>
  <c r="T96" i="6"/>
  <c r="U96" i="6" a="1"/>
  <c r="U96" i="6"/>
  <c r="V96" i="6" a="1"/>
  <c r="V96" i="6"/>
  <c r="W96" i="6" a="1"/>
  <c r="W96" i="6"/>
  <c r="X96" i="6" a="1"/>
  <c r="X96" i="6"/>
  <c r="Y96" i="6" a="1"/>
  <c r="Y96" i="6"/>
  <c r="Z96" i="6" a="1"/>
  <c r="Z96" i="6"/>
  <c r="AA96" i="6" a="1"/>
  <c r="AA96" i="6"/>
  <c r="AB96" i="6" a="1"/>
  <c r="AB96" i="6"/>
  <c r="AC96" i="6" a="1"/>
  <c r="AC96" i="6"/>
  <c r="AD96" i="6" a="1"/>
  <c r="AD96" i="6"/>
  <c r="AE96" i="6" a="1"/>
  <c r="AE96" i="6"/>
  <c r="AF96" i="6" a="1"/>
  <c r="AF96" i="6"/>
  <c r="AG96" i="6" a="1"/>
  <c r="AG96" i="6"/>
  <c r="AH96" i="6" a="1"/>
  <c r="AH96" i="6"/>
  <c r="AI96" i="6" a="1"/>
  <c r="AI96" i="6"/>
  <c r="AJ96" i="6" a="1"/>
  <c r="AJ96" i="6"/>
  <c r="AK96" i="6" a="1"/>
  <c r="AK96" i="6"/>
  <c r="AL96" i="6" a="1"/>
  <c r="AL96" i="6"/>
  <c r="AM96" i="6" a="1"/>
  <c r="AM96" i="6"/>
  <c r="AN96" i="6" a="1"/>
  <c r="AN96" i="6"/>
  <c r="AO96" i="6" a="1"/>
  <c r="AO96" i="6"/>
  <c r="AP96" i="6" a="1"/>
  <c r="AP96" i="6"/>
  <c r="AQ96" i="6" a="1"/>
  <c r="AQ96" i="6"/>
  <c r="AR96" i="6" a="1"/>
  <c r="AR96" i="6"/>
  <c r="AS96" i="6" a="1"/>
  <c r="AS96" i="6"/>
  <c r="AT96" i="6" a="1"/>
  <c r="AT96" i="6"/>
  <c r="AU96" i="6" a="1"/>
  <c r="AU96" i="6"/>
  <c r="AV96" i="6" a="1"/>
  <c r="AV96" i="6"/>
  <c r="AW96" i="6" a="1"/>
  <c r="AW96" i="6"/>
  <c r="AX96" i="6" a="1"/>
  <c r="AX96" i="6"/>
  <c r="AY96" i="6" a="1"/>
  <c r="AY96" i="6"/>
  <c r="AZ96" i="6" a="1"/>
  <c r="AZ96" i="6"/>
  <c r="BA96" i="6" a="1"/>
  <c r="BA96" i="6"/>
  <c r="BB96" i="6" a="1"/>
  <c r="BB96" i="6"/>
  <c r="BC96" i="6" a="1"/>
  <c r="BC96" i="6"/>
  <c r="BD96" i="6" a="1"/>
  <c r="BD96" i="6"/>
  <c r="BE96" i="6" a="1"/>
  <c r="BE96" i="6"/>
  <c r="BF96" i="6" a="1"/>
  <c r="BF96" i="6"/>
  <c r="BG96" i="6" a="1"/>
  <c r="BG96" i="6"/>
  <c r="BH96" i="6" a="1"/>
  <c r="BH96" i="6"/>
  <c r="BI96" i="6" a="1"/>
  <c r="BI96" i="6"/>
  <c r="BJ96" i="6" a="1"/>
  <c r="BJ96" i="6"/>
  <c r="BK96" i="6" a="1"/>
  <c r="BK96" i="6"/>
  <c r="BL96" i="6" a="1"/>
  <c r="BL96" i="6"/>
  <c r="BM96" i="6" a="1"/>
  <c r="BM96" i="6"/>
  <c r="BN96" i="6" a="1"/>
  <c r="BN96" i="6"/>
  <c r="BO96" i="6" a="1"/>
  <c r="BO96" i="6"/>
  <c r="BP96" i="6" a="1"/>
  <c r="BP96" i="6"/>
  <c r="BQ96" i="6" a="1"/>
  <c r="BQ96" i="6"/>
  <c r="BR96" i="6" a="1"/>
  <c r="BR96" i="6"/>
  <c r="BS96" i="6" a="1"/>
  <c r="BS96" i="6"/>
  <c r="BT96" i="6" a="1"/>
  <c r="BT96" i="6"/>
  <c r="BU96" i="6" a="1"/>
  <c r="BU96" i="6"/>
  <c r="BV96" i="6" a="1"/>
  <c r="BV96" i="6"/>
  <c r="BW96" i="6" a="1"/>
  <c r="BW96" i="6"/>
  <c r="BX96" i="6" a="1"/>
  <c r="BX96" i="6"/>
  <c r="BY96" i="6" a="1"/>
  <c r="BY96" i="6"/>
  <c r="BZ96" i="6" a="1"/>
  <c r="BZ96" i="6"/>
  <c r="E97" i="6" a="1"/>
  <c r="E97" i="6"/>
  <c r="F97" i="6" a="1"/>
  <c r="F97" i="6"/>
  <c r="G97" i="6" a="1"/>
  <c r="G97" i="6"/>
  <c r="H97" i="6" a="1"/>
  <c r="H97" i="6"/>
  <c r="I97" i="6" a="1"/>
  <c r="I97" i="6"/>
  <c r="J97" i="6" a="1"/>
  <c r="J97" i="6"/>
  <c r="K97" i="6" a="1"/>
  <c r="K97" i="6"/>
  <c r="L97" i="6" a="1"/>
  <c r="L97" i="6"/>
  <c r="M97" i="6" a="1"/>
  <c r="M97" i="6"/>
  <c r="N97" i="6" a="1"/>
  <c r="N97" i="6"/>
  <c r="O97" i="6" a="1"/>
  <c r="O97" i="6"/>
  <c r="P97" i="6" a="1"/>
  <c r="P97" i="6"/>
  <c r="Q97" i="6" a="1"/>
  <c r="Q97" i="6"/>
  <c r="R97" i="6" a="1"/>
  <c r="R97" i="6"/>
  <c r="S97" i="6" a="1"/>
  <c r="S97" i="6"/>
  <c r="T97" i="6" a="1"/>
  <c r="T97" i="6"/>
  <c r="U97" i="6" a="1"/>
  <c r="U97" i="6"/>
  <c r="V97" i="6" a="1"/>
  <c r="V97" i="6"/>
  <c r="W97" i="6" a="1"/>
  <c r="W97" i="6"/>
  <c r="X97" i="6" a="1"/>
  <c r="X97" i="6"/>
  <c r="Y97" i="6" a="1"/>
  <c r="Y97" i="6"/>
  <c r="Z97" i="6" a="1"/>
  <c r="Z97" i="6"/>
  <c r="AA97" i="6" a="1"/>
  <c r="AA97" i="6"/>
  <c r="AB97" i="6" a="1"/>
  <c r="AB97" i="6"/>
  <c r="AC97" i="6" a="1"/>
  <c r="AC97" i="6"/>
  <c r="AD97" i="6" a="1"/>
  <c r="AD97" i="6"/>
  <c r="AE97" i="6" a="1"/>
  <c r="AE97" i="6"/>
  <c r="AF97" i="6" a="1"/>
  <c r="AF97" i="6"/>
  <c r="AG97" i="6" a="1"/>
  <c r="AG97" i="6"/>
  <c r="AH97" i="6" a="1"/>
  <c r="AH97" i="6"/>
  <c r="AI97" i="6" a="1"/>
  <c r="AI97" i="6"/>
  <c r="AJ97" i="6" a="1"/>
  <c r="AJ97" i="6"/>
  <c r="AK97" i="6" a="1"/>
  <c r="AK97" i="6"/>
  <c r="AL97" i="6" a="1"/>
  <c r="AL97" i="6"/>
  <c r="AM97" i="6" a="1"/>
  <c r="AM97" i="6"/>
  <c r="AN97" i="6" a="1"/>
  <c r="AN97" i="6"/>
  <c r="AO97" i="6" a="1"/>
  <c r="AO97" i="6"/>
  <c r="AP97" i="6" a="1"/>
  <c r="AP97" i="6"/>
  <c r="AQ97" i="6" a="1"/>
  <c r="AQ97" i="6"/>
  <c r="AR97" i="6" a="1"/>
  <c r="AR97" i="6"/>
  <c r="AS97" i="6" a="1"/>
  <c r="AS97" i="6"/>
  <c r="AT97" i="6" a="1"/>
  <c r="AT97" i="6"/>
  <c r="AU97" i="6" a="1"/>
  <c r="AU97" i="6"/>
  <c r="AV97" i="6" a="1"/>
  <c r="AV97" i="6"/>
  <c r="AW97" i="6" a="1"/>
  <c r="AW97" i="6"/>
  <c r="AX97" i="6" a="1"/>
  <c r="AX97" i="6"/>
  <c r="AY97" i="6" a="1"/>
  <c r="AY97" i="6"/>
  <c r="AZ97" i="6" a="1"/>
  <c r="AZ97" i="6"/>
  <c r="BA97" i="6" a="1"/>
  <c r="BA97" i="6"/>
  <c r="BB97" i="6" a="1"/>
  <c r="BB97" i="6"/>
  <c r="BC97" i="6" a="1"/>
  <c r="BC97" i="6"/>
  <c r="BD97" i="6" a="1"/>
  <c r="BD97" i="6"/>
  <c r="BE97" i="6" a="1"/>
  <c r="BE97" i="6"/>
  <c r="BF97" i="6" a="1"/>
  <c r="BF97" i="6"/>
  <c r="BG97" i="6" a="1"/>
  <c r="BG97" i="6"/>
  <c r="BH97" i="6" a="1"/>
  <c r="BH97" i="6"/>
  <c r="BI97" i="6" a="1"/>
  <c r="BI97" i="6"/>
  <c r="BJ97" i="6" a="1"/>
  <c r="BJ97" i="6"/>
  <c r="BK97" i="6" a="1"/>
  <c r="BK97" i="6"/>
  <c r="BL97" i="6" a="1"/>
  <c r="BL97" i="6"/>
  <c r="BM97" i="6" a="1"/>
  <c r="BM97" i="6"/>
  <c r="BN97" i="6" a="1"/>
  <c r="BN97" i="6"/>
  <c r="BO97" i="6" a="1"/>
  <c r="BO97" i="6"/>
  <c r="BP97" i="6" a="1"/>
  <c r="BP97" i="6"/>
  <c r="BQ97" i="6" a="1"/>
  <c r="BQ97" i="6"/>
  <c r="BR97" i="6" a="1"/>
  <c r="BR97" i="6"/>
  <c r="BS97" i="6" a="1"/>
  <c r="BS97" i="6"/>
  <c r="BT97" i="6" a="1"/>
  <c r="BT97" i="6"/>
  <c r="BU97" i="6" a="1"/>
  <c r="BU97" i="6"/>
  <c r="BV97" i="6" a="1"/>
  <c r="BV97" i="6"/>
  <c r="BW97" i="6" a="1"/>
  <c r="BW97" i="6"/>
  <c r="BX97" i="6" a="1"/>
  <c r="BX97" i="6"/>
  <c r="BY97" i="6" a="1"/>
  <c r="BY97" i="6"/>
  <c r="BZ97" i="6" a="1"/>
  <c r="BZ97" i="6"/>
  <c r="E98" i="6" a="1"/>
  <c r="E98" i="6"/>
  <c r="F98" i="6" a="1"/>
  <c r="F98" i="6"/>
  <c r="G98" i="6" a="1"/>
  <c r="G98" i="6"/>
  <c r="H98" i="6" a="1"/>
  <c r="H98" i="6"/>
  <c r="I98" i="6" a="1"/>
  <c r="I98" i="6"/>
  <c r="J98" i="6" a="1"/>
  <c r="J98" i="6"/>
  <c r="K98" i="6" a="1"/>
  <c r="K98" i="6"/>
  <c r="L98" i="6" a="1"/>
  <c r="L98" i="6"/>
  <c r="M98" i="6" a="1"/>
  <c r="M98" i="6"/>
  <c r="N98" i="6" a="1"/>
  <c r="N98" i="6"/>
  <c r="O98" i="6" a="1"/>
  <c r="O98" i="6"/>
  <c r="P98" i="6" a="1"/>
  <c r="P98" i="6"/>
  <c r="Q98" i="6" a="1"/>
  <c r="Q98" i="6"/>
  <c r="R98" i="6" a="1"/>
  <c r="R98" i="6"/>
  <c r="S98" i="6" a="1"/>
  <c r="S98" i="6"/>
  <c r="T98" i="6" a="1"/>
  <c r="T98" i="6"/>
  <c r="U98" i="6" a="1"/>
  <c r="U98" i="6"/>
  <c r="V98" i="6" a="1"/>
  <c r="V98" i="6"/>
  <c r="W98" i="6" a="1"/>
  <c r="W98" i="6"/>
  <c r="X98" i="6" a="1"/>
  <c r="X98" i="6"/>
  <c r="Y98" i="6" a="1"/>
  <c r="Y98" i="6"/>
  <c r="Z98" i="6" a="1"/>
  <c r="Z98" i="6"/>
  <c r="AA98" i="6" a="1"/>
  <c r="AA98" i="6"/>
  <c r="AB98" i="6" a="1"/>
  <c r="AB98" i="6"/>
  <c r="AC98" i="6" a="1"/>
  <c r="AC98" i="6"/>
  <c r="AD98" i="6" a="1"/>
  <c r="AD98" i="6"/>
  <c r="AE98" i="6" a="1"/>
  <c r="AE98" i="6"/>
  <c r="AF98" i="6" a="1"/>
  <c r="AF98" i="6"/>
  <c r="AG98" i="6" a="1"/>
  <c r="AG98" i="6"/>
  <c r="AH98" i="6" a="1"/>
  <c r="AH98" i="6"/>
  <c r="AI98" i="6" a="1"/>
  <c r="AI98" i="6"/>
  <c r="AJ98" i="6" a="1"/>
  <c r="AJ98" i="6"/>
  <c r="AK98" i="6" a="1"/>
  <c r="AK98" i="6"/>
  <c r="AL98" i="6" a="1"/>
  <c r="AL98" i="6"/>
  <c r="AM98" i="6" a="1"/>
  <c r="AM98" i="6"/>
  <c r="AN98" i="6" a="1"/>
  <c r="AN98" i="6"/>
  <c r="AO98" i="6" a="1"/>
  <c r="AO98" i="6"/>
  <c r="AP98" i="6" a="1"/>
  <c r="AP98" i="6"/>
  <c r="AQ98" i="6" a="1"/>
  <c r="AQ98" i="6"/>
  <c r="AR98" i="6" a="1"/>
  <c r="AR98" i="6"/>
  <c r="AS98" i="6" a="1"/>
  <c r="AS98" i="6"/>
  <c r="AT98" i="6" a="1"/>
  <c r="AT98" i="6"/>
  <c r="AU98" i="6" a="1"/>
  <c r="AU98" i="6"/>
  <c r="AV98" i="6" a="1"/>
  <c r="AV98" i="6"/>
  <c r="AW98" i="6" a="1"/>
  <c r="AW98" i="6"/>
  <c r="AX98" i="6" a="1"/>
  <c r="AX98" i="6"/>
  <c r="AY98" i="6" a="1"/>
  <c r="AY98" i="6"/>
  <c r="AZ98" i="6" a="1"/>
  <c r="AZ98" i="6"/>
  <c r="BA98" i="6" a="1"/>
  <c r="BA98" i="6"/>
  <c r="BB98" i="6" a="1"/>
  <c r="BB98" i="6"/>
  <c r="BC98" i="6" a="1"/>
  <c r="BC98" i="6"/>
  <c r="BD98" i="6" a="1"/>
  <c r="BD98" i="6"/>
  <c r="BE98" i="6" a="1"/>
  <c r="BE98" i="6"/>
  <c r="BF98" i="6" a="1"/>
  <c r="BF98" i="6"/>
  <c r="BG98" i="6" a="1"/>
  <c r="BG98" i="6"/>
  <c r="BH98" i="6" a="1"/>
  <c r="BH98" i="6"/>
  <c r="BI98" i="6" a="1"/>
  <c r="BI98" i="6"/>
  <c r="BJ98" i="6" a="1"/>
  <c r="BJ98" i="6"/>
  <c r="BK98" i="6" a="1"/>
  <c r="BK98" i="6"/>
  <c r="BL98" i="6" a="1"/>
  <c r="BL98" i="6"/>
  <c r="BM98" i="6" a="1"/>
  <c r="BM98" i="6"/>
  <c r="BN98" i="6" a="1"/>
  <c r="BN98" i="6"/>
  <c r="BO98" i="6" a="1"/>
  <c r="BO98" i="6"/>
  <c r="BP98" i="6" a="1"/>
  <c r="BP98" i="6"/>
  <c r="BQ98" i="6" a="1"/>
  <c r="BQ98" i="6"/>
  <c r="BR98" i="6" a="1"/>
  <c r="BR98" i="6"/>
  <c r="BS98" i="6" a="1"/>
  <c r="BS98" i="6"/>
  <c r="BT98" i="6" a="1"/>
  <c r="BT98" i="6"/>
  <c r="BU98" i="6" a="1"/>
  <c r="BU98" i="6"/>
  <c r="BV98" i="6" a="1"/>
  <c r="BV98" i="6"/>
  <c r="BW98" i="6" a="1"/>
  <c r="BW98" i="6"/>
  <c r="BX98" i="6" a="1"/>
  <c r="BX98" i="6"/>
  <c r="BY98" i="6" a="1"/>
  <c r="BY98" i="6"/>
  <c r="BZ98" i="6" a="1"/>
  <c r="BZ98" i="6"/>
  <c r="E99" i="6" a="1"/>
  <c r="E99" i="6"/>
  <c r="F99" i="6" a="1"/>
  <c r="F99" i="6"/>
  <c r="G99" i="6" a="1"/>
  <c r="G99" i="6"/>
  <c r="H99" i="6" a="1"/>
  <c r="H99" i="6"/>
  <c r="I99" i="6" a="1"/>
  <c r="I99" i="6"/>
  <c r="J99" i="6" a="1"/>
  <c r="J99" i="6"/>
  <c r="K99" i="6" a="1"/>
  <c r="K99" i="6"/>
  <c r="L99" i="6" a="1"/>
  <c r="L99" i="6"/>
  <c r="M99" i="6" a="1"/>
  <c r="M99" i="6"/>
  <c r="N99" i="6" a="1"/>
  <c r="N99" i="6"/>
  <c r="O99" i="6" a="1"/>
  <c r="O99" i="6"/>
  <c r="P99" i="6" a="1"/>
  <c r="P99" i="6"/>
  <c r="Q99" i="6" a="1"/>
  <c r="Q99" i="6"/>
  <c r="R99" i="6" a="1"/>
  <c r="R99" i="6"/>
  <c r="S99" i="6" a="1"/>
  <c r="S99" i="6"/>
  <c r="T99" i="6" a="1"/>
  <c r="T99" i="6"/>
  <c r="U99" i="6" a="1"/>
  <c r="U99" i="6"/>
  <c r="V99" i="6" a="1"/>
  <c r="V99" i="6"/>
  <c r="W99" i="6" a="1"/>
  <c r="W99" i="6"/>
  <c r="X99" i="6" a="1"/>
  <c r="X99" i="6"/>
  <c r="Y99" i="6" a="1"/>
  <c r="Y99" i="6"/>
  <c r="Z99" i="6" a="1"/>
  <c r="Z99" i="6"/>
  <c r="AA99" i="6" a="1"/>
  <c r="AA99" i="6"/>
  <c r="AB99" i="6" a="1"/>
  <c r="AB99" i="6"/>
  <c r="AC99" i="6" a="1"/>
  <c r="AC99" i="6"/>
  <c r="AD99" i="6" a="1"/>
  <c r="AD99" i="6"/>
  <c r="AE99" i="6" a="1"/>
  <c r="AE99" i="6"/>
  <c r="AF99" i="6" a="1"/>
  <c r="AF99" i="6"/>
  <c r="AG99" i="6" a="1"/>
  <c r="AG99" i="6"/>
  <c r="AH99" i="6" a="1"/>
  <c r="AH99" i="6"/>
  <c r="AI99" i="6" a="1"/>
  <c r="AI99" i="6"/>
  <c r="AJ99" i="6" a="1"/>
  <c r="AJ99" i="6"/>
  <c r="AK99" i="6" a="1"/>
  <c r="AK99" i="6"/>
  <c r="AL99" i="6" a="1"/>
  <c r="AL99" i="6"/>
  <c r="AM99" i="6" a="1"/>
  <c r="AM99" i="6"/>
  <c r="AN99" i="6" a="1"/>
  <c r="AN99" i="6"/>
  <c r="AO99" i="6" a="1"/>
  <c r="AO99" i="6"/>
  <c r="AP99" i="6" a="1"/>
  <c r="AP99" i="6"/>
  <c r="AQ99" i="6" a="1"/>
  <c r="AQ99" i="6"/>
  <c r="AR99" i="6" a="1"/>
  <c r="AR99" i="6"/>
  <c r="AS99" i="6" a="1"/>
  <c r="AS99" i="6"/>
  <c r="AT99" i="6" a="1"/>
  <c r="AT99" i="6"/>
  <c r="AU99" i="6" a="1"/>
  <c r="AU99" i="6"/>
  <c r="AV99" i="6" a="1"/>
  <c r="AV99" i="6"/>
  <c r="AW99" i="6" a="1"/>
  <c r="AW99" i="6"/>
  <c r="AX99" i="6" a="1"/>
  <c r="AX99" i="6"/>
  <c r="AY99" i="6" a="1"/>
  <c r="AY99" i="6"/>
  <c r="AZ99" i="6" a="1"/>
  <c r="AZ99" i="6"/>
  <c r="BA99" i="6" a="1"/>
  <c r="BA99" i="6"/>
  <c r="BB99" i="6" a="1"/>
  <c r="BB99" i="6"/>
  <c r="BC99" i="6" a="1"/>
  <c r="BC99" i="6"/>
  <c r="BD99" i="6" a="1"/>
  <c r="BD99" i="6"/>
  <c r="BE99" i="6" a="1"/>
  <c r="BE99" i="6"/>
  <c r="BF99" i="6" a="1"/>
  <c r="BF99" i="6"/>
  <c r="BG99" i="6" a="1"/>
  <c r="BG99" i="6"/>
  <c r="BH99" i="6" a="1"/>
  <c r="BH99" i="6"/>
  <c r="BI99" i="6" a="1"/>
  <c r="BI99" i="6"/>
  <c r="BJ99" i="6" a="1"/>
  <c r="BJ99" i="6"/>
  <c r="BK99" i="6" a="1"/>
  <c r="BK99" i="6"/>
  <c r="BL99" i="6" a="1"/>
  <c r="BL99" i="6"/>
  <c r="BM99" i="6" a="1"/>
  <c r="BM99" i="6"/>
  <c r="BN99" i="6" a="1"/>
  <c r="BN99" i="6"/>
  <c r="BO99" i="6" a="1"/>
  <c r="BO99" i="6"/>
  <c r="BP99" i="6" a="1"/>
  <c r="BP99" i="6"/>
  <c r="BQ99" i="6" a="1"/>
  <c r="BQ99" i="6"/>
  <c r="BR99" i="6" a="1"/>
  <c r="BR99" i="6"/>
  <c r="BS99" i="6" a="1"/>
  <c r="BS99" i="6"/>
  <c r="BT99" i="6" a="1"/>
  <c r="BT99" i="6"/>
  <c r="BU99" i="6" a="1"/>
  <c r="BU99" i="6"/>
  <c r="BV99" i="6" a="1"/>
  <c r="BV99" i="6"/>
  <c r="BW99" i="6" a="1"/>
  <c r="BW99" i="6"/>
  <c r="BX99" i="6" a="1"/>
  <c r="BX99" i="6"/>
  <c r="BY99" i="6" a="1"/>
  <c r="BY99" i="6"/>
  <c r="BZ99" i="6" a="1"/>
  <c r="BZ99" i="6"/>
  <c r="E100" i="6" a="1"/>
  <c r="E100" i="6"/>
  <c r="F100" i="6" a="1"/>
  <c r="F100" i="6"/>
  <c r="G100" i="6" a="1"/>
  <c r="G100" i="6"/>
  <c r="H100" i="6" a="1"/>
  <c r="H100" i="6"/>
  <c r="I100" i="6" a="1"/>
  <c r="I100" i="6"/>
  <c r="J100" i="6" a="1"/>
  <c r="J100" i="6"/>
  <c r="K100" i="6" a="1"/>
  <c r="K100" i="6"/>
  <c r="L100" i="6" a="1"/>
  <c r="L100" i="6"/>
  <c r="M100" i="6" a="1"/>
  <c r="M100" i="6"/>
  <c r="N100" i="6" a="1"/>
  <c r="N100" i="6"/>
  <c r="O100" i="6" a="1"/>
  <c r="O100" i="6"/>
  <c r="P100" i="6" a="1"/>
  <c r="P100" i="6"/>
  <c r="Q100" i="6" a="1"/>
  <c r="Q100" i="6"/>
  <c r="R100" i="6" a="1"/>
  <c r="R100" i="6"/>
  <c r="S100" i="6" a="1"/>
  <c r="S100" i="6"/>
  <c r="T100" i="6" a="1"/>
  <c r="T100" i="6"/>
  <c r="U100" i="6" a="1"/>
  <c r="U100" i="6"/>
  <c r="V100" i="6" a="1"/>
  <c r="V100" i="6"/>
  <c r="W100" i="6" a="1"/>
  <c r="W100" i="6"/>
  <c r="X100" i="6" a="1"/>
  <c r="X100" i="6"/>
  <c r="Y100" i="6" a="1"/>
  <c r="Y100" i="6"/>
  <c r="Z100" i="6" a="1"/>
  <c r="Z100" i="6"/>
  <c r="AA100" i="6" a="1"/>
  <c r="AA100" i="6"/>
  <c r="AB100" i="6" a="1"/>
  <c r="AB100" i="6"/>
  <c r="AC100" i="6" a="1"/>
  <c r="AC100" i="6"/>
  <c r="AD100" i="6" a="1"/>
  <c r="AD100" i="6"/>
  <c r="AE100" i="6" a="1"/>
  <c r="AE100" i="6"/>
  <c r="AF100" i="6" a="1"/>
  <c r="AF100" i="6"/>
  <c r="AG100" i="6" a="1"/>
  <c r="AG100" i="6"/>
  <c r="AH100" i="6" a="1"/>
  <c r="AH100" i="6"/>
  <c r="AI100" i="6" a="1"/>
  <c r="AI100" i="6"/>
  <c r="AJ100" i="6" a="1"/>
  <c r="AJ100" i="6"/>
  <c r="AK100" i="6" a="1"/>
  <c r="AK100" i="6"/>
  <c r="AL100" i="6" a="1"/>
  <c r="AL100" i="6"/>
  <c r="AM100" i="6" a="1"/>
  <c r="AM100" i="6"/>
  <c r="AN100" i="6" a="1"/>
  <c r="AN100" i="6"/>
  <c r="AO100" i="6" a="1"/>
  <c r="AO100" i="6"/>
  <c r="AP100" i="6" a="1"/>
  <c r="AP100" i="6"/>
  <c r="AQ100" i="6" a="1"/>
  <c r="AQ100" i="6"/>
  <c r="AR100" i="6" a="1"/>
  <c r="AR100" i="6"/>
  <c r="AS100" i="6" a="1"/>
  <c r="AS100" i="6"/>
  <c r="AT100" i="6" a="1"/>
  <c r="AT100" i="6"/>
  <c r="AU100" i="6" a="1"/>
  <c r="AU100" i="6"/>
  <c r="AV100" i="6" a="1"/>
  <c r="AV100" i="6"/>
  <c r="AW100" i="6" a="1"/>
  <c r="AW100" i="6"/>
  <c r="AX100" i="6" a="1"/>
  <c r="AX100" i="6"/>
  <c r="AY100" i="6" a="1"/>
  <c r="AY100" i="6"/>
  <c r="AZ100" i="6" a="1"/>
  <c r="AZ100" i="6"/>
  <c r="BA100" i="6" a="1"/>
  <c r="BA100" i="6"/>
  <c r="BB100" i="6" a="1"/>
  <c r="BB100" i="6"/>
  <c r="BC100" i="6" a="1"/>
  <c r="BC100" i="6"/>
  <c r="BD100" i="6" a="1"/>
  <c r="BD100" i="6"/>
  <c r="BE100" i="6" a="1"/>
  <c r="BE100" i="6"/>
  <c r="BF100" i="6" a="1"/>
  <c r="BF100" i="6"/>
  <c r="BG100" i="6" a="1"/>
  <c r="BG100" i="6"/>
  <c r="BH100" i="6" a="1"/>
  <c r="BH100" i="6"/>
  <c r="BI100" i="6" a="1"/>
  <c r="BI100" i="6"/>
  <c r="BJ100" i="6" a="1"/>
  <c r="BJ100" i="6"/>
  <c r="BK100" i="6" a="1"/>
  <c r="BK100" i="6"/>
  <c r="BL100" i="6" a="1"/>
  <c r="BL100" i="6"/>
  <c r="BM100" i="6" a="1"/>
  <c r="BM100" i="6"/>
  <c r="BN100" i="6" a="1"/>
  <c r="BN100" i="6"/>
  <c r="BO100" i="6" a="1"/>
  <c r="BO100" i="6"/>
  <c r="BP100" i="6" a="1"/>
  <c r="BP100" i="6"/>
  <c r="BQ100" i="6" a="1"/>
  <c r="BQ100" i="6"/>
  <c r="BR100" i="6" a="1"/>
  <c r="BR100" i="6"/>
  <c r="BS100" i="6" a="1"/>
  <c r="BS100" i="6"/>
  <c r="BT100" i="6" a="1"/>
  <c r="BT100" i="6"/>
  <c r="BU100" i="6" a="1"/>
  <c r="BU100" i="6"/>
  <c r="BV100" i="6" a="1"/>
  <c r="BV100" i="6"/>
  <c r="BW100" i="6" a="1"/>
  <c r="BW100" i="6"/>
  <c r="BX100" i="6" a="1"/>
  <c r="BX100" i="6"/>
  <c r="BY100" i="6" a="1"/>
  <c r="BY100" i="6"/>
  <c r="BZ100" i="6" a="1"/>
  <c r="BZ100" i="6"/>
  <c r="E101" i="6" a="1"/>
  <c r="E101" i="6"/>
  <c r="F101" i="6" a="1"/>
  <c r="F101" i="6"/>
  <c r="G101" i="6" a="1"/>
  <c r="G101" i="6"/>
  <c r="H101" i="6" a="1"/>
  <c r="H101" i="6"/>
  <c r="I101" i="6" a="1"/>
  <c r="I101" i="6"/>
  <c r="J101" i="6" a="1"/>
  <c r="J101" i="6"/>
  <c r="K101" i="6" a="1"/>
  <c r="K101" i="6"/>
  <c r="L101" i="6" a="1"/>
  <c r="L101" i="6"/>
  <c r="M101" i="6" a="1"/>
  <c r="M101" i="6"/>
  <c r="N101" i="6" a="1"/>
  <c r="N101" i="6"/>
  <c r="O101" i="6" a="1"/>
  <c r="O101" i="6"/>
  <c r="P101" i="6" a="1"/>
  <c r="P101" i="6"/>
  <c r="Q101" i="6" a="1"/>
  <c r="Q101" i="6"/>
  <c r="R101" i="6" a="1"/>
  <c r="R101" i="6"/>
  <c r="S101" i="6" a="1"/>
  <c r="S101" i="6"/>
  <c r="T101" i="6" a="1"/>
  <c r="T101" i="6"/>
  <c r="U101" i="6" a="1"/>
  <c r="U101" i="6"/>
  <c r="V101" i="6" a="1"/>
  <c r="V101" i="6"/>
  <c r="W101" i="6" a="1"/>
  <c r="W101" i="6"/>
  <c r="X101" i="6" a="1"/>
  <c r="X101" i="6"/>
  <c r="Y101" i="6" a="1"/>
  <c r="Y101" i="6"/>
  <c r="Z101" i="6" a="1"/>
  <c r="Z101" i="6"/>
  <c r="AA101" i="6" a="1"/>
  <c r="AA101" i="6"/>
  <c r="AB101" i="6" a="1"/>
  <c r="AB101" i="6"/>
  <c r="AC101" i="6" a="1"/>
  <c r="AC101" i="6"/>
  <c r="AD101" i="6" a="1"/>
  <c r="AD101" i="6"/>
  <c r="AE101" i="6" a="1"/>
  <c r="AE101" i="6"/>
  <c r="AF101" i="6" a="1"/>
  <c r="AF101" i="6"/>
  <c r="AG101" i="6" a="1"/>
  <c r="AG101" i="6"/>
  <c r="AH101" i="6" a="1"/>
  <c r="AH101" i="6"/>
  <c r="AI101" i="6" a="1"/>
  <c r="AI101" i="6"/>
  <c r="AJ101" i="6" a="1"/>
  <c r="AJ101" i="6"/>
  <c r="AK101" i="6" a="1"/>
  <c r="AK101" i="6"/>
  <c r="AL101" i="6" a="1"/>
  <c r="AL101" i="6"/>
  <c r="AM101" i="6" a="1"/>
  <c r="AM101" i="6"/>
  <c r="AN101" i="6" a="1"/>
  <c r="AN101" i="6"/>
  <c r="AO101" i="6" a="1"/>
  <c r="AO101" i="6"/>
  <c r="AP101" i="6" a="1"/>
  <c r="AP101" i="6"/>
  <c r="AQ101" i="6" a="1"/>
  <c r="AQ101" i="6"/>
  <c r="AR101" i="6" a="1"/>
  <c r="AR101" i="6"/>
  <c r="AS101" i="6" a="1"/>
  <c r="AS101" i="6"/>
  <c r="AT101" i="6" a="1"/>
  <c r="AT101" i="6"/>
  <c r="AU101" i="6" a="1"/>
  <c r="AU101" i="6"/>
  <c r="AV101" i="6" a="1"/>
  <c r="AV101" i="6"/>
  <c r="AW101" i="6" a="1"/>
  <c r="AW101" i="6"/>
  <c r="AX101" i="6" a="1"/>
  <c r="AX101" i="6"/>
  <c r="AY101" i="6" a="1"/>
  <c r="AY101" i="6"/>
  <c r="AZ101" i="6" a="1"/>
  <c r="AZ101" i="6"/>
  <c r="BA101" i="6" a="1"/>
  <c r="BA101" i="6"/>
  <c r="BB101" i="6" a="1"/>
  <c r="BB101" i="6"/>
  <c r="BC101" i="6" a="1"/>
  <c r="BC101" i="6"/>
  <c r="BD101" i="6" a="1"/>
  <c r="BD101" i="6"/>
  <c r="BE101" i="6" a="1"/>
  <c r="BE101" i="6"/>
  <c r="BF101" i="6" a="1"/>
  <c r="BF101" i="6"/>
  <c r="BG101" i="6" a="1"/>
  <c r="BG101" i="6"/>
  <c r="BH101" i="6" a="1"/>
  <c r="BH101" i="6"/>
  <c r="BI101" i="6" a="1"/>
  <c r="BI101" i="6"/>
  <c r="BJ101" i="6" a="1"/>
  <c r="BJ101" i="6"/>
  <c r="BK101" i="6" a="1"/>
  <c r="BK101" i="6"/>
  <c r="BL101" i="6" a="1"/>
  <c r="BL101" i="6"/>
  <c r="BM101" i="6" a="1"/>
  <c r="BM101" i="6"/>
  <c r="BN101" i="6" a="1"/>
  <c r="BN101" i="6"/>
  <c r="BO101" i="6" a="1"/>
  <c r="BO101" i="6"/>
  <c r="BP101" i="6" a="1"/>
  <c r="BP101" i="6"/>
  <c r="BQ101" i="6" a="1"/>
  <c r="BQ101" i="6"/>
  <c r="BR101" i="6" a="1"/>
  <c r="BR101" i="6"/>
  <c r="BS101" i="6" a="1"/>
  <c r="BS101" i="6"/>
  <c r="BT101" i="6" a="1"/>
  <c r="BT101" i="6"/>
  <c r="BU101" i="6" a="1"/>
  <c r="BU101" i="6"/>
  <c r="BV101" i="6" a="1"/>
  <c r="BV101" i="6"/>
  <c r="BW101" i="6" a="1"/>
  <c r="BW101" i="6"/>
  <c r="BX101" i="6" a="1"/>
  <c r="BX101" i="6"/>
  <c r="BY101" i="6" a="1"/>
  <c r="BY101" i="6"/>
  <c r="BZ101" i="6" a="1"/>
  <c r="BZ101" i="6"/>
  <c r="E102" i="6" a="1"/>
  <c r="E102" i="6"/>
  <c r="F102" i="6" a="1"/>
  <c r="F102" i="6"/>
  <c r="G102" i="6" a="1"/>
  <c r="G102" i="6"/>
  <c r="H102" i="6" a="1"/>
  <c r="H102" i="6"/>
  <c r="I102" i="6" a="1"/>
  <c r="I102" i="6"/>
  <c r="J102" i="6" a="1"/>
  <c r="J102" i="6"/>
  <c r="K102" i="6" a="1"/>
  <c r="K102" i="6"/>
  <c r="L102" i="6" a="1"/>
  <c r="L102" i="6"/>
  <c r="M102" i="6" a="1"/>
  <c r="M102" i="6"/>
  <c r="N102" i="6" a="1"/>
  <c r="N102" i="6"/>
  <c r="O102" i="6" a="1"/>
  <c r="O102" i="6"/>
  <c r="P102" i="6" a="1"/>
  <c r="P102" i="6"/>
  <c r="Q102" i="6" a="1"/>
  <c r="Q102" i="6"/>
  <c r="R102" i="6" a="1"/>
  <c r="R102" i="6"/>
  <c r="S102" i="6" a="1"/>
  <c r="S102" i="6"/>
  <c r="T102" i="6" a="1"/>
  <c r="T102" i="6"/>
  <c r="U102" i="6" a="1"/>
  <c r="U102" i="6"/>
  <c r="V102" i="6" a="1"/>
  <c r="V102" i="6"/>
  <c r="W102" i="6" a="1"/>
  <c r="W102" i="6"/>
  <c r="X102" i="6" a="1"/>
  <c r="X102" i="6"/>
  <c r="Y102" i="6" a="1"/>
  <c r="Y102" i="6"/>
  <c r="Z102" i="6" a="1"/>
  <c r="Z102" i="6"/>
  <c r="AA102" i="6" a="1"/>
  <c r="AA102" i="6"/>
  <c r="AB102" i="6" a="1"/>
  <c r="AB102" i="6"/>
  <c r="AC102" i="6" a="1"/>
  <c r="AC102" i="6"/>
  <c r="AD102" i="6" a="1"/>
  <c r="AD102" i="6"/>
  <c r="AE102" i="6" a="1"/>
  <c r="AE102" i="6"/>
  <c r="AF102" i="6" a="1"/>
  <c r="AF102" i="6"/>
  <c r="AG102" i="6" a="1"/>
  <c r="AG102" i="6"/>
  <c r="AH102" i="6" a="1"/>
  <c r="AH102" i="6"/>
  <c r="AI102" i="6" a="1"/>
  <c r="AI102" i="6"/>
  <c r="AJ102" i="6" a="1"/>
  <c r="AJ102" i="6"/>
  <c r="AK102" i="6" a="1"/>
  <c r="AK102" i="6"/>
  <c r="AL102" i="6" a="1"/>
  <c r="AL102" i="6"/>
  <c r="AM102" i="6" a="1"/>
  <c r="AM102" i="6"/>
  <c r="AN102" i="6" a="1"/>
  <c r="AN102" i="6"/>
  <c r="AO102" i="6" a="1"/>
  <c r="AO102" i="6"/>
  <c r="AP102" i="6" a="1"/>
  <c r="AP102" i="6"/>
  <c r="AQ102" i="6" a="1"/>
  <c r="AQ102" i="6"/>
  <c r="AR102" i="6" a="1"/>
  <c r="AR102" i="6"/>
  <c r="AS102" i="6" a="1"/>
  <c r="AS102" i="6"/>
  <c r="AT102" i="6" a="1"/>
  <c r="AT102" i="6"/>
  <c r="AU102" i="6" a="1"/>
  <c r="AU102" i="6"/>
  <c r="AV102" i="6" a="1"/>
  <c r="AV102" i="6"/>
  <c r="AW102" i="6" a="1"/>
  <c r="AW102" i="6"/>
  <c r="AX102" i="6" a="1"/>
  <c r="AX102" i="6"/>
  <c r="AY102" i="6" a="1"/>
  <c r="AY102" i="6"/>
  <c r="AZ102" i="6" a="1"/>
  <c r="AZ102" i="6"/>
  <c r="BA102" i="6" a="1"/>
  <c r="BA102" i="6"/>
  <c r="BB102" i="6" a="1"/>
  <c r="BB102" i="6"/>
  <c r="BC102" i="6" a="1"/>
  <c r="BC102" i="6"/>
  <c r="BD102" i="6" a="1"/>
  <c r="BD102" i="6"/>
  <c r="BE102" i="6" a="1"/>
  <c r="BE102" i="6"/>
  <c r="BF102" i="6" a="1"/>
  <c r="BF102" i="6"/>
  <c r="BG102" i="6" a="1"/>
  <c r="BG102" i="6"/>
  <c r="BH102" i="6" a="1"/>
  <c r="BH102" i="6"/>
  <c r="BI102" i="6" a="1"/>
  <c r="BI102" i="6"/>
  <c r="BJ102" i="6" a="1"/>
  <c r="BJ102" i="6"/>
  <c r="BK102" i="6" a="1"/>
  <c r="BK102" i="6"/>
  <c r="BL102" i="6" a="1"/>
  <c r="BL102" i="6"/>
  <c r="BM102" i="6" a="1"/>
  <c r="BM102" i="6"/>
  <c r="BN102" i="6" a="1"/>
  <c r="BN102" i="6"/>
  <c r="BO102" i="6" a="1"/>
  <c r="BO102" i="6"/>
  <c r="BP102" i="6" a="1"/>
  <c r="BP102" i="6"/>
  <c r="BQ102" i="6" a="1"/>
  <c r="BQ102" i="6"/>
  <c r="BR102" i="6" a="1"/>
  <c r="BR102" i="6"/>
  <c r="BS102" i="6" a="1"/>
  <c r="BS102" i="6"/>
  <c r="BT102" i="6" a="1"/>
  <c r="BT102" i="6"/>
  <c r="BU102" i="6" a="1"/>
  <c r="BU102" i="6"/>
  <c r="BV102" i="6" a="1"/>
  <c r="BV102" i="6"/>
  <c r="BW102" i="6" a="1"/>
  <c r="BW102" i="6"/>
  <c r="BX102" i="6" a="1"/>
  <c r="BX102" i="6"/>
  <c r="BY102" i="6" a="1"/>
  <c r="BY102" i="6"/>
  <c r="BZ102" i="6" a="1"/>
  <c r="BZ102" i="6"/>
  <c r="E103" i="6" a="1"/>
  <c r="E103" i="6"/>
  <c r="F103" i="6" a="1"/>
  <c r="F103" i="6"/>
  <c r="G103" i="6" a="1"/>
  <c r="G103" i="6"/>
  <c r="H103" i="6" a="1"/>
  <c r="H103" i="6"/>
  <c r="I103" i="6" a="1"/>
  <c r="I103" i="6"/>
  <c r="J103" i="6" a="1"/>
  <c r="J103" i="6"/>
  <c r="K103" i="6" a="1"/>
  <c r="K103" i="6"/>
  <c r="L103" i="6" a="1"/>
  <c r="L103" i="6"/>
  <c r="M103" i="6" a="1"/>
  <c r="M103" i="6"/>
  <c r="N103" i="6" a="1"/>
  <c r="N103" i="6"/>
  <c r="O103" i="6" a="1"/>
  <c r="O103" i="6"/>
  <c r="P103" i="6" a="1"/>
  <c r="P103" i="6"/>
  <c r="Q103" i="6" a="1"/>
  <c r="Q103" i="6"/>
  <c r="R103" i="6" a="1"/>
  <c r="R103" i="6"/>
  <c r="S103" i="6" a="1"/>
  <c r="S103" i="6"/>
  <c r="T103" i="6" a="1"/>
  <c r="T103" i="6"/>
  <c r="U103" i="6" a="1"/>
  <c r="U103" i="6"/>
  <c r="V103" i="6" a="1"/>
  <c r="V103" i="6"/>
  <c r="W103" i="6" a="1"/>
  <c r="W103" i="6"/>
  <c r="X103" i="6" a="1"/>
  <c r="X103" i="6"/>
  <c r="Y103" i="6" a="1"/>
  <c r="Y103" i="6"/>
  <c r="Z103" i="6" a="1"/>
  <c r="Z103" i="6"/>
  <c r="AA103" i="6" a="1"/>
  <c r="AA103" i="6"/>
  <c r="AB103" i="6" a="1"/>
  <c r="AB103" i="6"/>
  <c r="AC103" i="6" a="1"/>
  <c r="AC103" i="6"/>
  <c r="AD103" i="6" a="1"/>
  <c r="AD103" i="6"/>
  <c r="AE103" i="6" a="1"/>
  <c r="AE103" i="6"/>
  <c r="AF103" i="6" a="1"/>
  <c r="AF103" i="6"/>
  <c r="AG103" i="6" a="1"/>
  <c r="AG103" i="6"/>
  <c r="AH103" i="6" a="1"/>
  <c r="AH103" i="6"/>
  <c r="AI103" i="6" a="1"/>
  <c r="AI103" i="6"/>
  <c r="AJ103" i="6" a="1"/>
  <c r="AJ103" i="6"/>
  <c r="AK103" i="6" a="1"/>
  <c r="AK103" i="6"/>
  <c r="AL103" i="6" a="1"/>
  <c r="AL103" i="6"/>
  <c r="AM103" i="6" a="1"/>
  <c r="AM103" i="6"/>
  <c r="AN103" i="6" a="1"/>
  <c r="AN103" i="6"/>
  <c r="AO103" i="6" a="1"/>
  <c r="AO103" i="6"/>
  <c r="AP103" i="6" a="1"/>
  <c r="AP103" i="6"/>
  <c r="AQ103" i="6" a="1"/>
  <c r="AQ103" i="6"/>
  <c r="AR103" i="6" a="1"/>
  <c r="AR103" i="6"/>
  <c r="AS103" i="6" a="1"/>
  <c r="AS103" i="6"/>
  <c r="AT103" i="6" a="1"/>
  <c r="AT103" i="6"/>
  <c r="AU103" i="6" a="1"/>
  <c r="AU103" i="6"/>
  <c r="AV103" i="6" a="1"/>
  <c r="AV103" i="6"/>
  <c r="AW103" i="6" a="1"/>
  <c r="AW103" i="6"/>
  <c r="AX103" i="6" a="1"/>
  <c r="AX103" i="6"/>
  <c r="AY103" i="6" a="1"/>
  <c r="AY103" i="6"/>
  <c r="AZ103" i="6" a="1"/>
  <c r="AZ103" i="6"/>
  <c r="BA103" i="6" a="1"/>
  <c r="BA103" i="6"/>
  <c r="BB103" i="6" a="1"/>
  <c r="BB103" i="6"/>
  <c r="BC103" i="6" a="1"/>
  <c r="BC103" i="6"/>
  <c r="BD103" i="6" a="1"/>
  <c r="BD103" i="6"/>
  <c r="BE103" i="6" a="1"/>
  <c r="BE103" i="6"/>
  <c r="BF103" i="6" a="1"/>
  <c r="BF103" i="6"/>
  <c r="BG103" i="6" a="1"/>
  <c r="BG103" i="6"/>
  <c r="BH103" i="6" a="1"/>
  <c r="BH103" i="6"/>
  <c r="BI103" i="6" a="1"/>
  <c r="BI103" i="6"/>
  <c r="BJ103" i="6" a="1"/>
  <c r="BJ103" i="6"/>
  <c r="BK103" i="6" a="1"/>
  <c r="BK103" i="6"/>
  <c r="BL103" i="6" a="1"/>
  <c r="BL103" i="6"/>
  <c r="BM103" i="6" a="1"/>
  <c r="BM103" i="6"/>
  <c r="BN103" i="6" a="1"/>
  <c r="BN103" i="6"/>
  <c r="BO103" i="6" a="1"/>
  <c r="BO103" i="6"/>
  <c r="BP103" i="6" a="1"/>
  <c r="BP103" i="6"/>
  <c r="BQ103" i="6" a="1"/>
  <c r="BQ103" i="6"/>
  <c r="BR103" i="6" a="1"/>
  <c r="BR103" i="6"/>
  <c r="BS103" i="6" a="1"/>
  <c r="BS103" i="6"/>
  <c r="BT103" i="6" a="1"/>
  <c r="BT103" i="6"/>
  <c r="BU103" i="6" a="1"/>
  <c r="BU103" i="6"/>
  <c r="BV103" i="6" a="1"/>
  <c r="BV103" i="6"/>
  <c r="BW103" i="6" a="1"/>
  <c r="BW103" i="6"/>
  <c r="BX103" i="6" a="1"/>
  <c r="BX103" i="6"/>
  <c r="BY103" i="6" a="1"/>
  <c r="BY103" i="6"/>
  <c r="BZ103" i="6" a="1"/>
  <c r="BZ103" i="6"/>
  <c r="E104" i="6" a="1"/>
  <c r="E104" i="6"/>
  <c r="F104" i="6" a="1"/>
  <c r="F104" i="6"/>
  <c r="G104" i="6" a="1"/>
  <c r="G104" i="6"/>
  <c r="H104" i="6" a="1"/>
  <c r="H104" i="6"/>
  <c r="I104" i="6" a="1"/>
  <c r="I104" i="6"/>
  <c r="J104" i="6" a="1"/>
  <c r="J104" i="6"/>
  <c r="K104" i="6" a="1"/>
  <c r="K104" i="6"/>
  <c r="L104" i="6" a="1"/>
  <c r="L104" i="6"/>
  <c r="M104" i="6" a="1"/>
  <c r="M104" i="6"/>
  <c r="N104" i="6" a="1"/>
  <c r="N104" i="6"/>
  <c r="O104" i="6" a="1"/>
  <c r="O104" i="6"/>
  <c r="P104" i="6" a="1"/>
  <c r="P104" i="6"/>
  <c r="Q104" i="6" a="1"/>
  <c r="Q104" i="6"/>
  <c r="R104" i="6" a="1"/>
  <c r="R104" i="6"/>
  <c r="S104" i="6" a="1"/>
  <c r="S104" i="6"/>
  <c r="T104" i="6" a="1"/>
  <c r="T104" i="6"/>
  <c r="U104" i="6" a="1"/>
  <c r="U104" i="6"/>
  <c r="V104" i="6" a="1"/>
  <c r="V104" i="6"/>
  <c r="W104" i="6" a="1"/>
  <c r="W104" i="6"/>
  <c r="X104" i="6" a="1"/>
  <c r="X104" i="6"/>
  <c r="Y104" i="6" a="1"/>
  <c r="Y104" i="6"/>
  <c r="Z104" i="6" a="1"/>
  <c r="Z104" i="6"/>
  <c r="AA104" i="6" a="1"/>
  <c r="AA104" i="6"/>
  <c r="AB104" i="6" a="1"/>
  <c r="AB104" i="6"/>
  <c r="AC104" i="6" a="1"/>
  <c r="AC104" i="6"/>
  <c r="AD104" i="6" a="1"/>
  <c r="AD104" i="6"/>
  <c r="AE104" i="6" a="1"/>
  <c r="AE104" i="6"/>
  <c r="AF104" i="6" a="1"/>
  <c r="AF104" i="6"/>
  <c r="AG104" i="6" a="1"/>
  <c r="AG104" i="6"/>
  <c r="AH104" i="6" a="1"/>
  <c r="AH104" i="6"/>
  <c r="AI104" i="6" a="1"/>
  <c r="AI104" i="6"/>
  <c r="AJ104" i="6" a="1"/>
  <c r="AJ104" i="6"/>
  <c r="AK104" i="6" a="1"/>
  <c r="AK104" i="6"/>
  <c r="AL104" i="6" a="1"/>
  <c r="AL104" i="6"/>
  <c r="AM104" i="6" a="1"/>
  <c r="AM104" i="6"/>
  <c r="AN104" i="6" a="1"/>
  <c r="AN104" i="6"/>
  <c r="AO104" i="6" a="1"/>
  <c r="AO104" i="6"/>
  <c r="AP104" i="6" a="1"/>
  <c r="AP104" i="6"/>
  <c r="AQ104" i="6" a="1"/>
  <c r="AQ104" i="6"/>
  <c r="AR104" i="6" a="1"/>
  <c r="AR104" i="6"/>
  <c r="AS104" i="6" a="1"/>
  <c r="AS104" i="6"/>
  <c r="AT104" i="6" a="1"/>
  <c r="AT104" i="6"/>
  <c r="AU104" i="6" a="1"/>
  <c r="AU104" i="6"/>
  <c r="AV104" i="6" a="1"/>
  <c r="AV104" i="6"/>
  <c r="AW104" i="6" a="1"/>
  <c r="AW104" i="6"/>
  <c r="AX104" i="6" a="1"/>
  <c r="AX104" i="6"/>
  <c r="AY104" i="6" a="1"/>
  <c r="AY104" i="6"/>
  <c r="AZ104" i="6" a="1"/>
  <c r="AZ104" i="6"/>
  <c r="BA104" i="6" a="1"/>
  <c r="BA104" i="6"/>
  <c r="BB104" i="6" a="1"/>
  <c r="BB104" i="6"/>
  <c r="BC104" i="6" a="1"/>
  <c r="BC104" i="6"/>
  <c r="BD104" i="6" a="1"/>
  <c r="BD104" i="6"/>
  <c r="BE104" i="6" a="1"/>
  <c r="BE104" i="6"/>
  <c r="BF104" i="6" a="1"/>
  <c r="BF104" i="6"/>
  <c r="BG104" i="6" a="1"/>
  <c r="BG104" i="6"/>
  <c r="BH104" i="6" a="1"/>
  <c r="BH104" i="6"/>
  <c r="BI104" i="6" a="1"/>
  <c r="BI104" i="6"/>
  <c r="BJ104" i="6" a="1"/>
  <c r="BJ104" i="6"/>
  <c r="BK104" i="6" a="1"/>
  <c r="BK104" i="6"/>
  <c r="BL104" i="6" a="1"/>
  <c r="BL104" i="6"/>
  <c r="BM104" i="6" a="1"/>
  <c r="BM104" i="6"/>
  <c r="BN104" i="6" a="1"/>
  <c r="BN104" i="6"/>
  <c r="BO104" i="6" a="1"/>
  <c r="BO104" i="6"/>
  <c r="BP104" i="6" a="1"/>
  <c r="BP104" i="6"/>
  <c r="BQ104" i="6" a="1"/>
  <c r="BQ104" i="6"/>
  <c r="BR104" i="6" a="1"/>
  <c r="BR104" i="6"/>
  <c r="BS104" i="6" a="1"/>
  <c r="BS104" i="6"/>
  <c r="BT104" i="6" a="1"/>
  <c r="BT104" i="6"/>
  <c r="BU104" i="6" a="1"/>
  <c r="BU104" i="6"/>
  <c r="BV104" i="6" a="1"/>
  <c r="BV104" i="6"/>
  <c r="BW104" i="6" a="1"/>
  <c r="BW104" i="6"/>
  <c r="BX104" i="6" a="1"/>
  <c r="BX104" i="6"/>
  <c r="BY104" i="6" a="1"/>
  <c r="BY104" i="6"/>
  <c r="BZ104" i="6" a="1"/>
  <c r="BZ104" i="6"/>
  <c r="E105" i="6" a="1"/>
  <c r="E105" i="6"/>
  <c r="F105" i="6" a="1"/>
  <c r="F105" i="6"/>
  <c r="G105" i="6" a="1"/>
  <c r="G105" i="6"/>
  <c r="H105" i="6" a="1"/>
  <c r="H105" i="6"/>
  <c r="I105" i="6" a="1"/>
  <c r="I105" i="6"/>
  <c r="J105" i="6" a="1"/>
  <c r="J105" i="6"/>
  <c r="K105" i="6" a="1"/>
  <c r="K105" i="6"/>
  <c r="L105" i="6" a="1"/>
  <c r="L105" i="6"/>
  <c r="M105" i="6" a="1"/>
  <c r="M105" i="6"/>
  <c r="N105" i="6" a="1"/>
  <c r="N105" i="6"/>
  <c r="O105" i="6" a="1"/>
  <c r="O105" i="6"/>
  <c r="P105" i="6" a="1"/>
  <c r="P105" i="6"/>
  <c r="Q105" i="6" a="1"/>
  <c r="Q105" i="6"/>
  <c r="R105" i="6" a="1"/>
  <c r="R105" i="6"/>
  <c r="S105" i="6" a="1"/>
  <c r="S105" i="6"/>
  <c r="T105" i="6" a="1"/>
  <c r="T105" i="6"/>
  <c r="U105" i="6" a="1"/>
  <c r="U105" i="6"/>
  <c r="V105" i="6" a="1"/>
  <c r="V105" i="6"/>
  <c r="W105" i="6" a="1"/>
  <c r="W105" i="6"/>
  <c r="X105" i="6" a="1"/>
  <c r="X105" i="6"/>
  <c r="Y105" i="6" a="1"/>
  <c r="Y105" i="6"/>
  <c r="Z105" i="6" a="1"/>
  <c r="Z105" i="6"/>
  <c r="AA105" i="6" a="1"/>
  <c r="AA105" i="6"/>
  <c r="AB105" i="6" a="1"/>
  <c r="AB105" i="6"/>
  <c r="AC105" i="6" a="1"/>
  <c r="AC105" i="6"/>
  <c r="AD105" i="6" a="1"/>
  <c r="AD105" i="6"/>
  <c r="AE105" i="6" a="1"/>
  <c r="AE105" i="6"/>
  <c r="AF105" i="6" a="1"/>
  <c r="AF105" i="6"/>
  <c r="AG105" i="6" a="1"/>
  <c r="AG105" i="6"/>
  <c r="AH105" i="6" a="1"/>
  <c r="AH105" i="6"/>
  <c r="AI105" i="6" a="1"/>
  <c r="AI105" i="6"/>
  <c r="AJ105" i="6" a="1"/>
  <c r="AJ105" i="6"/>
  <c r="AK105" i="6" a="1"/>
  <c r="AK105" i="6"/>
  <c r="AL105" i="6" a="1"/>
  <c r="AL105" i="6"/>
  <c r="AM105" i="6" a="1"/>
  <c r="AM105" i="6"/>
  <c r="AN105" i="6" a="1"/>
  <c r="AN105" i="6"/>
  <c r="AO105" i="6" a="1"/>
  <c r="AO105" i="6"/>
  <c r="AP105" i="6" a="1"/>
  <c r="AP105" i="6"/>
  <c r="AQ105" i="6" a="1"/>
  <c r="AQ105" i="6"/>
  <c r="AR105" i="6" a="1"/>
  <c r="AR105" i="6"/>
  <c r="AS105" i="6" a="1"/>
  <c r="AS105" i="6"/>
  <c r="AT105" i="6" a="1"/>
  <c r="AT105" i="6"/>
  <c r="AU105" i="6" a="1"/>
  <c r="AU105" i="6"/>
  <c r="AV105" i="6" a="1"/>
  <c r="AV105" i="6"/>
  <c r="AW105" i="6" a="1"/>
  <c r="AW105" i="6"/>
  <c r="AX105" i="6" a="1"/>
  <c r="AX105" i="6"/>
  <c r="AY105" i="6" a="1"/>
  <c r="AY105" i="6"/>
  <c r="AZ105" i="6" a="1"/>
  <c r="AZ105" i="6"/>
  <c r="BA105" i="6" a="1"/>
  <c r="BA105" i="6"/>
  <c r="BB105" i="6" a="1"/>
  <c r="BB105" i="6"/>
  <c r="BC105" i="6" a="1"/>
  <c r="BC105" i="6"/>
  <c r="BD105" i="6" a="1"/>
  <c r="BD105" i="6"/>
  <c r="BE105" i="6" a="1"/>
  <c r="BE105" i="6"/>
  <c r="BF105" i="6" a="1"/>
  <c r="BF105" i="6"/>
  <c r="BG105" i="6" a="1"/>
  <c r="BG105" i="6"/>
  <c r="BH105" i="6" a="1"/>
  <c r="BH105" i="6"/>
  <c r="BI105" i="6" a="1"/>
  <c r="BI105" i="6"/>
  <c r="BJ105" i="6" a="1"/>
  <c r="BJ105" i="6"/>
  <c r="BK105" i="6" a="1"/>
  <c r="BK105" i="6"/>
  <c r="BL105" i="6" a="1"/>
  <c r="BL105" i="6"/>
  <c r="BM105" i="6" a="1"/>
  <c r="BM105" i="6"/>
  <c r="BN105" i="6" a="1"/>
  <c r="BN105" i="6"/>
  <c r="BO105" i="6" a="1"/>
  <c r="BO105" i="6"/>
  <c r="BP105" i="6" a="1"/>
  <c r="BP105" i="6"/>
  <c r="BQ105" i="6" a="1"/>
  <c r="BQ105" i="6"/>
  <c r="BR105" i="6" a="1"/>
  <c r="BR105" i="6"/>
  <c r="BS105" i="6" a="1"/>
  <c r="BS105" i="6"/>
  <c r="BT105" i="6" a="1"/>
  <c r="BT105" i="6"/>
  <c r="BU105" i="6" a="1"/>
  <c r="BU105" i="6"/>
  <c r="BV105" i="6" a="1"/>
  <c r="BV105" i="6"/>
  <c r="BW105" i="6" a="1"/>
  <c r="BW105" i="6"/>
  <c r="BX105" i="6" a="1"/>
  <c r="BX105" i="6"/>
  <c r="BY105" i="6" a="1"/>
  <c r="BY105" i="6"/>
  <c r="BZ105" i="6" a="1"/>
  <c r="BZ105" i="6"/>
  <c r="E106" i="6" a="1"/>
  <c r="E106" i="6"/>
  <c r="F106" i="6" a="1"/>
  <c r="F106" i="6"/>
  <c r="G106" i="6" a="1"/>
  <c r="G106" i="6"/>
  <c r="H106" i="6" a="1"/>
  <c r="H106" i="6"/>
  <c r="I106" i="6" a="1"/>
  <c r="I106" i="6"/>
  <c r="J106" i="6" a="1"/>
  <c r="J106" i="6"/>
  <c r="K106" i="6" a="1"/>
  <c r="K106" i="6"/>
  <c r="L106" i="6" a="1"/>
  <c r="L106" i="6"/>
  <c r="M106" i="6" a="1"/>
  <c r="M106" i="6"/>
  <c r="N106" i="6" a="1"/>
  <c r="N106" i="6"/>
  <c r="O106" i="6" a="1"/>
  <c r="O106" i="6"/>
  <c r="P106" i="6" a="1"/>
  <c r="P106" i="6"/>
  <c r="Q106" i="6" a="1"/>
  <c r="Q106" i="6"/>
  <c r="R106" i="6" a="1"/>
  <c r="R106" i="6"/>
  <c r="S106" i="6" a="1"/>
  <c r="S106" i="6"/>
  <c r="T106" i="6" a="1"/>
  <c r="T106" i="6"/>
  <c r="U106" i="6" a="1"/>
  <c r="U106" i="6"/>
  <c r="V106" i="6" a="1"/>
  <c r="V106" i="6"/>
  <c r="W106" i="6" a="1"/>
  <c r="W106" i="6"/>
  <c r="X106" i="6" a="1"/>
  <c r="X106" i="6"/>
  <c r="Y106" i="6" a="1"/>
  <c r="Y106" i="6"/>
  <c r="Z106" i="6" a="1"/>
  <c r="Z106" i="6"/>
  <c r="AA106" i="6" a="1"/>
  <c r="AA106" i="6"/>
  <c r="AB106" i="6" a="1"/>
  <c r="AB106" i="6"/>
  <c r="AC106" i="6" a="1"/>
  <c r="AC106" i="6"/>
  <c r="AD106" i="6" a="1"/>
  <c r="AD106" i="6"/>
  <c r="AE106" i="6" a="1"/>
  <c r="AE106" i="6"/>
  <c r="AF106" i="6" a="1"/>
  <c r="AF106" i="6"/>
  <c r="AG106" i="6" a="1"/>
  <c r="AG106" i="6"/>
  <c r="AH106" i="6" a="1"/>
  <c r="AH106" i="6"/>
  <c r="AI106" i="6" a="1"/>
  <c r="AI106" i="6"/>
  <c r="AJ106" i="6" a="1"/>
  <c r="AJ106" i="6"/>
  <c r="AK106" i="6" a="1"/>
  <c r="AK106" i="6"/>
  <c r="AL106" i="6" a="1"/>
  <c r="AL106" i="6"/>
  <c r="AM106" i="6" a="1"/>
  <c r="AM106" i="6"/>
  <c r="AN106" i="6" a="1"/>
  <c r="AN106" i="6"/>
  <c r="AO106" i="6" a="1"/>
  <c r="AO106" i="6"/>
  <c r="AP106" i="6" a="1"/>
  <c r="AP106" i="6"/>
  <c r="AQ106" i="6" a="1"/>
  <c r="AQ106" i="6"/>
  <c r="AR106" i="6" a="1"/>
  <c r="AR106" i="6"/>
  <c r="AS106" i="6" a="1"/>
  <c r="AS106" i="6"/>
  <c r="AT106" i="6" a="1"/>
  <c r="AT106" i="6"/>
  <c r="AU106" i="6" a="1"/>
  <c r="AU106" i="6"/>
  <c r="AV106" i="6" a="1"/>
  <c r="AV106" i="6"/>
  <c r="AW106" i="6" a="1"/>
  <c r="AW106" i="6"/>
  <c r="AX106" i="6" a="1"/>
  <c r="AX106" i="6"/>
  <c r="AY106" i="6" a="1"/>
  <c r="AY106" i="6"/>
  <c r="AZ106" i="6" a="1"/>
  <c r="AZ106" i="6"/>
  <c r="BA106" i="6" a="1"/>
  <c r="BA106" i="6"/>
  <c r="BB106" i="6" a="1"/>
  <c r="BB106" i="6"/>
  <c r="BC106" i="6" a="1"/>
  <c r="BC106" i="6"/>
  <c r="BD106" i="6" a="1"/>
  <c r="BD106" i="6"/>
  <c r="BE106" i="6" a="1"/>
  <c r="BE106" i="6"/>
  <c r="BF106" i="6" a="1"/>
  <c r="BF106" i="6"/>
  <c r="BG106" i="6" a="1"/>
  <c r="BG106" i="6"/>
  <c r="BH106" i="6" a="1"/>
  <c r="BH106" i="6"/>
  <c r="BI106" i="6" a="1"/>
  <c r="BI106" i="6"/>
  <c r="BJ106" i="6" a="1"/>
  <c r="BJ106" i="6"/>
  <c r="BK106" i="6" a="1"/>
  <c r="BK106" i="6"/>
  <c r="BL106" i="6" a="1"/>
  <c r="BL106" i="6"/>
  <c r="BM106" i="6" a="1"/>
  <c r="BM106" i="6"/>
  <c r="BN106" i="6" a="1"/>
  <c r="BN106" i="6"/>
  <c r="BO106" i="6" a="1"/>
  <c r="BO106" i="6"/>
  <c r="BP106" i="6" a="1"/>
  <c r="BP106" i="6"/>
  <c r="BQ106" i="6" a="1"/>
  <c r="BQ106" i="6"/>
  <c r="BR106" i="6" a="1"/>
  <c r="BR106" i="6"/>
  <c r="BS106" i="6" a="1"/>
  <c r="BS106" i="6"/>
  <c r="BT106" i="6" a="1"/>
  <c r="BT106" i="6"/>
  <c r="BU106" i="6" a="1"/>
  <c r="BU106" i="6"/>
  <c r="BV106" i="6" a="1"/>
  <c r="BV106" i="6"/>
  <c r="BW106" i="6" a="1"/>
  <c r="BW106" i="6"/>
  <c r="BX106" i="6" a="1"/>
  <c r="BX106" i="6"/>
  <c r="BY106" i="6" a="1"/>
  <c r="BY106" i="6"/>
  <c r="BZ106" i="6" a="1"/>
  <c r="BZ106" i="6"/>
  <c r="E107" i="6" a="1"/>
  <c r="E107" i="6"/>
  <c r="F107" i="6" a="1"/>
  <c r="F107" i="6"/>
  <c r="G107" i="6" a="1"/>
  <c r="G107" i="6"/>
  <c r="H107" i="6" a="1"/>
  <c r="H107" i="6"/>
  <c r="I107" i="6" a="1"/>
  <c r="I107" i="6"/>
  <c r="J107" i="6" a="1"/>
  <c r="J107" i="6"/>
  <c r="K107" i="6" a="1"/>
  <c r="K107" i="6"/>
  <c r="L107" i="6" a="1"/>
  <c r="L107" i="6"/>
  <c r="M107" i="6" a="1"/>
  <c r="M107" i="6"/>
  <c r="N107" i="6" a="1"/>
  <c r="N107" i="6"/>
  <c r="O107" i="6" a="1"/>
  <c r="O107" i="6"/>
  <c r="P107" i="6" a="1"/>
  <c r="P107" i="6"/>
  <c r="Q107" i="6" a="1"/>
  <c r="Q107" i="6"/>
  <c r="R107" i="6" a="1"/>
  <c r="R107" i="6"/>
  <c r="S107" i="6" a="1"/>
  <c r="S107" i="6"/>
  <c r="T107" i="6" a="1"/>
  <c r="T107" i="6"/>
  <c r="U107" i="6" a="1"/>
  <c r="U107" i="6"/>
  <c r="V107" i="6" a="1"/>
  <c r="V107" i="6"/>
  <c r="W107" i="6" a="1"/>
  <c r="W107" i="6"/>
  <c r="X107" i="6" a="1"/>
  <c r="X107" i="6"/>
  <c r="Y107" i="6" a="1"/>
  <c r="Y107" i="6"/>
  <c r="Z107" i="6" a="1"/>
  <c r="Z107" i="6"/>
  <c r="AA107" i="6" a="1"/>
  <c r="AA107" i="6"/>
  <c r="AB107" i="6" a="1"/>
  <c r="AB107" i="6"/>
  <c r="AC107" i="6" a="1"/>
  <c r="AC107" i="6"/>
  <c r="AD107" i="6" a="1"/>
  <c r="AD107" i="6"/>
  <c r="AE107" i="6" a="1"/>
  <c r="AE107" i="6"/>
  <c r="AF107" i="6" a="1"/>
  <c r="AF107" i="6"/>
  <c r="AG107" i="6" a="1"/>
  <c r="AG107" i="6"/>
  <c r="AH107" i="6" a="1"/>
  <c r="AH107" i="6"/>
  <c r="AI107" i="6" a="1"/>
  <c r="AI107" i="6"/>
  <c r="AJ107" i="6" a="1"/>
  <c r="AJ107" i="6"/>
  <c r="AK107" i="6" a="1"/>
  <c r="AK107" i="6"/>
  <c r="AL107" i="6" a="1"/>
  <c r="AL107" i="6"/>
  <c r="AM107" i="6" a="1"/>
  <c r="AM107" i="6"/>
  <c r="AN107" i="6" a="1"/>
  <c r="AN107" i="6"/>
  <c r="AO107" i="6" a="1"/>
  <c r="AO107" i="6"/>
  <c r="AP107" i="6" a="1"/>
  <c r="AP107" i="6"/>
  <c r="AQ107" i="6" a="1"/>
  <c r="AQ107" i="6"/>
  <c r="AR107" i="6" a="1"/>
  <c r="AR107" i="6"/>
  <c r="AS107" i="6" a="1"/>
  <c r="AS107" i="6"/>
  <c r="AT107" i="6" a="1"/>
  <c r="AT107" i="6"/>
  <c r="AU107" i="6" a="1"/>
  <c r="AU107" i="6"/>
  <c r="AV107" i="6" a="1"/>
  <c r="AV107" i="6"/>
  <c r="AW107" i="6" a="1"/>
  <c r="AW107" i="6"/>
  <c r="AX107" i="6" a="1"/>
  <c r="AX107" i="6"/>
  <c r="AY107" i="6" a="1"/>
  <c r="AY107" i="6"/>
  <c r="AZ107" i="6" a="1"/>
  <c r="AZ107" i="6"/>
  <c r="BA107" i="6" a="1"/>
  <c r="BA107" i="6"/>
  <c r="BB107" i="6" a="1"/>
  <c r="BB107" i="6"/>
  <c r="BC107" i="6" a="1"/>
  <c r="BC107" i="6"/>
  <c r="BD107" i="6" a="1"/>
  <c r="BD107" i="6"/>
  <c r="BE107" i="6" a="1"/>
  <c r="BE107" i="6"/>
  <c r="BF107" i="6" a="1"/>
  <c r="BF107" i="6"/>
  <c r="BG107" i="6" a="1"/>
  <c r="BG107" i="6"/>
  <c r="BH107" i="6" a="1"/>
  <c r="BH107" i="6"/>
  <c r="BI107" i="6" a="1"/>
  <c r="BI107" i="6"/>
  <c r="BJ107" i="6" a="1"/>
  <c r="BJ107" i="6"/>
  <c r="BK107" i="6" a="1"/>
  <c r="BK107" i="6"/>
  <c r="BL107" i="6" a="1"/>
  <c r="BL107" i="6"/>
  <c r="BM107" i="6" a="1"/>
  <c r="BM107" i="6"/>
  <c r="BN107" i="6" a="1"/>
  <c r="BN107" i="6"/>
  <c r="BO107" i="6" a="1"/>
  <c r="BO107" i="6"/>
  <c r="BP107" i="6" a="1"/>
  <c r="BP107" i="6"/>
  <c r="BQ107" i="6" a="1"/>
  <c r="BQ107" i="6"/>
  <c r="BR107" i="6" a="1"/>
  <c r="BR107" i="6"/>
  <c r="BS107" i="6" a="1"/>
  <c r="BS107" i="6"/>
  <c r="BT107" i="6" a="1"/>
  <c r="BT107" i="6"/>
  <c r="BU107" i="6" a="1"/>
  <c r="BU107" i="6"/>
  <c r="BV107" i="6" a="1"/>
  <c r="BV107" i="6"/>
  <c r="BW107" i="6" a="1"/>
  <c r="BW107" i="6"/>
  <c r="BX107" i="6" a="1"/>
  <c r="BX107" i="6"/>
  <c r="BY107" i="6" a="1"/>
  <c r="BY107" i="6"/>
  <c r="BZ107" i="6" a="1"/>
  <c r="BZ107" i="6"/>
  <c r="E108" i="6" a="1"/>
  <c r="E108" i="6"/>
  <c r="F108" i="6" a="1"/>
  <c r="F108" i="6"/>
  <c r="G108" i="6" a="1"/>
  <c r="G108" i="6"/>
  <c r="H108" i="6" a="1"/>
  <c r="H108" i="6"/>
  <c r="I108" i="6" a="1"/>
  <c r="I108" i="6"/>
  <c r="J108" i="6" a="1"/>
  <c r="J108" i="6"/>
  <c r="K108" i="6" a="1"/>
  <c r="K108" i="6"/>
  <c r="L108" i="6" a="1"/>
  <c r="L108" i="6"/>
  <c r="M108" i="6" a="1"/>
  <c r="M108" i="6"/>
  <c r="N108" i="6" a="1"/>
  <c r="N108" i="6"/>
  <c r="O108" i="6" a="1"/>
  <c r="O108" i="6"/>
  <c r="P108" i="6" a="1"/>
  <c r="P108" i="6"/>
  <c r="Q108" i="6" a="1"/>
  <c r="Q108" i="6"/>
  <c r="R108" i="6" a="1"/>
  <c r="R108" i="6"/>
  <c r="S108" i="6" a="1"/>
  <c r="S108" i="6"/>
  <c r="T108" i="6" a="1"/>
  <c r="T108" i="6"/>
  <c r="U108" i="6" a="1"/>
  <c r="U108" i="6"/>
  <c r="V108" i="6" a="1"/>
  <c r="V108" i="6"/>
  <c r="W108" i="6" a="1"/>
  <c r="W108" i="6"/>
  <c r="X108" i="6" a="1"/>
  <c r="X108" i="6"/>
  <c r="Y108" i="6" a="1"/>
  <c r="Y108" i="6"/>
  <c r="Z108" i="6" a="1"/>
  <c r="Z108" i="6"/>
  <c r="AA108" i="6" a="1"/>
  <c r="AA108" i="6"/>
  <c r="AB108" i="6" a="1"/>
  <c r="AB108" i="6"/>
  <c r="AC108" i="6" a="1"/>
  <c r="AC108" i="6"/>
  <c r="AD108" i="6" a="1"/>
  <c r="AD108" i="6"/>
  <c r="AE108" i="6" a="1"/>
  <c r="AE108" i="6"/>
  <c r="AF108" i="6" a="1"/>
  <c r="AF108" i="6"/>
  <c r="AG108" i="6" a="1"/>
  <c r="AG108" i="6"/>
  <c r="AH108" i="6" a="1"/>
  <c r="AH108" i="6"/>
  <c r="AI108" i="6" a="1"/>
  <c r="AI108" i="6"/>
  <c r="AJ108" i="6" a="1"/>
  <c r="AJ108" i="6"/>
  <c r="AK108" i="6" a="1"/>
  <c r="AK108" i="6"/>
  <c r="AL108" i="6" a="1"/>
  <c r="AL108" i="6"/>
  <c r="AM108" i="6" a="1"/>
  <c r="AM108" i="6"/>
  <c r="AN108" i="6" a="1"/>
  <c r="AN108" i="6"/>
  <c r="AO108" i="6" a="1"/>
  <c r="AO108" i="6"/>
  <c r="AP108" i="6" a="1"/>
  <c r="AP108" i="6"/>
  <c r="AQ108" i="6" a="1"/>
  <c r="AQ108" i="6"/>
  <c r="AR108" i="6" a="1"/>
  <c r="AR108" i="6"/>
  <c r="AS108" i="6" a="1"/>
  <c r="AS108" i="6"/>
  <c r="AT108" i="6" a="1"/>
  <c r="AT108" i="6"/>
  <c r="AU108" i="6" a="1"/>
  <c r="AU108" i="6"/>
  <c r="AV108" i="6" a="1"/>
  <c r="AV108" i="6"/>
  <c r="AW108" i="6" a="1"/>
  <c r="AW108" i="6"/>
  <c r="AX108" i="6" a="1"/>
  <c r="AX108" i="6"/>
  <c r="AY108" i="6" a="1"/>
  <c r="AY108" i="6"/>
  <c r="AZ108" i="6" a="1"/>
  <c r="AZ108" i="6"/>
  <c r="BA108" i="6" a="1"/>
  <c r="BA108" i="6"/>
  <c r="BB108" i="6" a="1"/>
  <c r="BB108" i="6"/>
  <c r="BC108" i="6" a="1"/>
  <c r="BC108" i="6"/>
  <c r="BD108" i="6" a="1"/>
  <c r="BD108" i="6"/>
  <c r="BE108" i="6" a="1"/>
  <c r="BE108" i="6"/>
  <c r="BF108" i="6" a="1"/>
  <c r="BF108" i="6"/>
  <c r="BG108" i="6" a="1"/>
  <c r="BG108" i="6"/>
  <c r="BH108" i="6" a="1"/>
  <c r="BH108" i="6"/>
  <c r="BI108" i="6" a="1"/>
  <c r="BI108" i="6"/>
  <c r="BJ108" i="6" a="1"/>
  <c r="BJ108" i="6"/>
  <c r="BK108" i="6" a="1"/>
  <c r="BK108" i="6"/>
  <c r="BL108" i="6" a="1"/>
  <c r="BL108" i="6"/>
  <c r="BM108" i="6" a="1"/>
  <c r="BM108" i="6"/>
  <c r="BN108" i="6" a="1"/>
  <c r="BN108" i="6"/>
  <c r="BO108" i="6" a="1"/>
  <c r="BO108" i="6"/>
  <c r="BP108" i="6" a="1"/>
  <c r="BP108" i="6"/>
  <c r="BQ108" i="6" a="1"/>
  <c r="BQ108" i="6"/>
  <c r="BR108" i="6" a="1"/>
  <c r="BR108" i="6"/>
  <c r="BS108" i="6" a="1"/>
  <c r="BS108" i="6"/>
  <c r="BT108" i="6" a="1"/>
  <c r="BT108" i="6"/>
  <c r="BU108" i="6" a="1"/>
  <c r="BU108" i="6"/>
  <c r="BV108" i="6" a="1"/>
  <c r="BV108" i="6"/>
  <c r="BW108" i="6" a="1"/>
  <c r="BW108" i="6"/>
  <c r="BX108" i="6" a="1"/>
  <c r="BX108" i="6"/>
  <c r="BY108" i="6" a="1"/>
  <c r="BY108" i="6"/>
  <c r="BZ108" i="6" a="1"/>
  <c r="BZ108" i="6"/>
  <c r="E109" i="6" a="1"/>
  <c r="E109" i="6"/>
  <c r="F109" i="6" a="1"/>
  <c r="F109" i="6"/>
  <c r="G109" i="6" a="1"/>
  <c r="G109" i="6"/>
  <c r="H109" i="6" a="1"/>
  <c r="H109" i="6"/>
  <c r="I109" i="6" a="1"/>
  <c r="I109" i="6"/>
  <c r="J109" i="6" a="1"/>
  <c r="J109" i="6"/>
  <c r="K109" i="6" a="1"/>
  <c r="K109" i="6"/>
  <c r="L109" i="6" a="1"/>
  <c r="L109" i="6"/>
  <c r="M109" i="6" a="1"/>
  <c r="M109" i="6"/>
  <c r="N109" i="6" a="1"/>
  <c r="N109" i="6"/>
  <c r="O109" i="6" a="1"/>
  <c r="O109" i="6"/>
  <c r="P109" i="6" a="1"/>
  <c r="P109" i="6"/>
  <c r="Q109" i="6" a="1"/>
  <c r="Q109" i="6"/>
  <c r="R109" i="6" a="1"/>
  <c r="R109" i="6"/>
  <c r="S109" i="6" a="1"/>
  <c r="S109" i="6"/>
  <c r="T109" i="6" a="1"/>
  <c r="T109" i="6"/>
  <c r="U109" i="6" a="1"/>
  <c r="U109" i="6"/>
  <c r="V109" i="6" a="1"/>
  <c r="V109" i="6"/>
  <c r="W109" i="6" a="1"/>
  <c r="W109" i="6"/>
  <c r="X109" i="6" a="1"/>
  <c r="X109" i="6"/>
  <c r="Y109" i="6" a="1"/>
  <c r="Y109" i="6"/>
  <c r="Z109" i="6" a="1"/>
  <c r="Z109" i="6"/>
  <c r="AA109" i="6" a="1"/>
  <c r="AA109" i="6"/>
  <c r="AB109" i="6" a="1"/>
  <c r="AB109" i="6"/>
  <c r="AC109" i="6" a="1"/>
  <c r="AC109" i="6"/>
  <c r="AD109" i="6" a="1"/>
  <c r="AD109" i="6"/>
  <c r="AE109" i="6" a="1"/>
  <c r="AE109" i="6"/>
  <c r="AF109" i="6" a="1"/>
  <c r="AF109" i="6"/>
  <c r="AG109" i="6" a="1"/>
  <c r="AG109" i="6"/>
  <c r="AH109" i="6" a="1"/>
  <c r="AH109" i="6"/>
  <c r="AI109" i="6" a="1"/>
  <c r="AI109" i="6"/>
  <c r="AJ109" i="6" a="1"/>
  <c r="AJ109" i="6"/>
  <c r="AK109" i="6" a="1"/>
  <c r="AK109" i="6"/>
  <c r="AL109" i="6" a="1"/>
  <c r="AL109" i="6"/>
  <c r="AM109" i="6" a="1"/>
  <c r="AM109" i="6"/>
  <c r="AN109" i="6" a="1"/>
  <c r="AN109" i="6"/>
  <c r="AO109" i="6" a="1"/>
  <c r="AO109" i="6"/>
  <c r="AP109" i="6" a="1"/>
  <c r="AP109" i="6"/>
  <c r="AQ109" i="6" a="1"/>
  <c r="AQ109" i="6"/>
  <c r="AR109" i="6" a="1"/>
  <c r="AR109" i="6"/>
  <c r="AS109" i="6" a="1"/>
  <c r="AS109" i="6"/>
  <c r="AT109" i="6" a="1"/>
  <c r="AT109" i="6"/>
  <c r="AU109" i="6" a="1"/>
  <c r="AU109" i="6"/>
  <c r="AV109" i="6" a="1"/>
  <c r="AV109" i="6"/>
  <c r="AW109" i="6" a="1"/>
  <c r="AW109" i="6"/>
  <c r="AX109" i="6" a="1"/>
  <c r="AX109" i="6"/>
  <c r="AY109" i="6" a="1"/>
  <c r="AY109" i="6"/>
  <c r="AZ109" i="6" a="1"/>
  <c r="AZ109" i="6"/>
  <c r="BA109" i="6" a="1"/>
  <c r="BA109" i="6"/>
  <c r="BB109" i="6" a="1"/>
  <c r="BB109" i="6"/>
  <c r="BC109" i="6" a="1"/>
  <c r="BC109" i="6"/>
  <c r="BD109" i="6" a="1"/>
  <c r="BD109" i="6"/>
  <c r="BE109" i="6" a="1"/>
  <c r="BE109" i="6"/>
  <c r="BF109" i="6" a="1"/>
  <c r="BF109" i="6"/>
  <c r="BG109" i="6" a="1"/>
  <c r="BG109" i="6"/>
  <c r="BH109" i="6" a="1"/>
  <c r="BH109" i="6"/>
  <c r="BI109" i="6" a="1"/>
  <c r="BI109" i="6"/>
  <c r="BJ109" i="6" a="1"/>
  <c r="BJ109" i="6"/>
  <c r="BK109" i="6" a="1"/>
  <c r="BK109" i="6"/>
  <c r="BL109" i="6" a="1"/>
  <c r="BL109" i="6"/>
  <c r="BM109" i="6" a="1"/>
  <c r="BM109" i="6"/>
  <c r="BN109" i="6" a="1"/>
  <c r="BN109" i="6"/>
  <c r="BO109" i="6" a="1"/>
  <c r="BO109" i="6"/>
  <c r="BP109" i="6" a="1"/>
  <c r="BP109" i="6"/>
  <c r="BQ109" i="6" a="1"/>
  <c r="BQ109" i="6"/>
  <c r="BR109" i="6" a="1"/>
  <c r="BR109" i="6"/>
  <c r="BS109" i="6" a="1"/>
  <c r="BS109" i="6"/>
  <c r="BT109" i="6" a="1"/>
  <c r="BT109" i="6"/>
  <c r="BU109" i="6" a="1"/>
  <c r="BU109" i="6"/>
  <c r="BV109" i="6" a="1"/>
  <c r="BV109" i="6"/>
  <c r="BW109" i="6" a="1"/>
  <c r="BW109" i="6"/>
  <c r="BX109" i="6" a="1"/>
  <c r="BX109" i="6"/>
  <c r="BY109" i="6" a="1"/>
  <c r="BY109" i="6"/>
  <c r="BZ109" i="6" a="1"/>
  <c r="BZ109" i="6"/>
  <c r="E110" i="6" a="1"/>
  <c r="E110" i="6"/>
  <c r="F110" i="6" a="1"/>
  <c r="F110" i="6"/>
  <c r="G110" i="6" a="1"/>
  <c r="G110" i="6"/>
  <c r="H110" i="6" a="1"/>
  <c r="H110" i="6"/>
  <c r="I110" i="6" a="1"/>
  <c r="I110" i="6"/>
  <c r="J110" i="6" a="1"/>
  <c r="J110" i="6"/>
  <c r="K110" i="6" a="1"/>
  <c r="K110" i="6"/>
  <c r="L110" i="6" a="1"/>
  <c r="L110" i="6"/>
  <c r="M110" i="6" a="1"/>
  <c r="M110" i="6"/>
  <c r="N110" i="6" a="1"/>
  <c r="N110" i="6"/>
  <c r="O110" i="6" a="1"/>
  <c r="O110" i="6"/>
  <c r="P110" i="6" a="1"/>
  <c r="P110" i="6"/>
  <c r="Q110" i="6" a="1"/>
  <c r="Q110" i="6"/>
  <c r="R110" i="6" a="1"/>
  <c r="R110" i="6"/>
  <c r="S110" i="6" a="1"/>
  <c r="S110" i="6"/>
  <c r="T110" i="6" a="1"/>
  <c r="T110" i="6"/>
  <c r="U110" i="6" a="1"/>
  <c r="U110" i="6"/>
  <c r="V110" i="6" a="1"/>
  <c r="V110" i="6"/>
  <c r="W110" i="6" a="1"/>
  <c r="W110" i="6"/>
  <c r="X110" i="6" a="1"/>
  <c r="X110" i="6"/>
  <c r="Y110" i="6" a="1"/>
  <c r="Y110" i="6"/>
  <c r="Z110" i="6" a="1"/>
  <c r="Z110" i="6"/>
  <c r="AA110" i="6" a="1"/>
  <c r="AA110" i="6"/>
  <c r="AB110" i="6" a="1"/>
  <c r="AB110" i="6"/>
  <c r="AC110" i="6" a="1"/>
  <c r="AC110" i="6"/>
  <c r="AD110" i="6" a="1"/>
  <c r="AD110" i="6"/>
  <c r="AE110" i="6" a="1"/>
  <c r="AE110" i="6"/>
  <c r="AF110" i="6" a="1"/>
  <c r="AF110" i="6"/>
  <c r="AG110" i="6" a="1"/>
  <c r="AG110" i="6"/>
  <c r="AH110" i="6" a="1"/>
  <c r="AH110" i="6"/>
  <c r="AI110" i="6" a="1"/>
  <c r="AI110" i="6"/>
  <c r="AJ110" i="6" a="1"/>
  <c r="AJ110" i="6"/>
  <c r="AK110" i="6" a="1"/>
  <c r="AK110" i="6"/>
  <c r="AL110" i="6" a="1"/>
  <c r="AL110" i="6"/>
  <c r="AM110" i="6" a="1"/>
  <c r="AM110" i="6"/>
  <c r="AN110" i="6" a="1"/>
  <c r="AN110" i="6"/>
  <c r="AO110" i="6" a="1"/>
  <c r="AO110" i="6"/>
  <c r="AP110" i="6" a="1"/>
  <c r="AP110" i="6"/>
  <c r="AQ110" i="6" a="1"/>
  <c r="AQ110" i="6"/>
  <c r="AR110" i="6" a="1"/>
  <c r="AR110" i="6"/>
  <c r="AS110" i="6" a="1"/>
  <c r="AS110" i="6"/>
  <c r="AT110" i="6" a="1"/>
  <c r="AT110" i="6"/>
  <c r="AU110" i="6" a="1"/>
  <c r="AU110" i="6"/>
  <c r="AV110" i="6" a="1"/>
  <c r="AV110" i="6"/>
  <c r="AW110" i="6" a="1"/>
  <c r="AW110" i="6"/>
  <c r="AX110" i="6" a="1"/>
  <c r="AX110" i="6"/>
  <c r="AY110" i="6" a="1"/>
  <c r="AY110" i="6"/>
  <c r="AZ110" i="6" a="1"/>
  <c r="AZ110" i="6"/>
  <c r="BA110" i="6" a="1"/>
  <c r="BA110" i="6"/>
  <c r="BB110" i="6" a="1"/>
  <c r="BB110" i="6"/>
  <c r="BC110" i="6" a="1"/>
  <c r="BC110" i="6"/>
  <c r="BD110" i="6" a="1"/>
  <c r="BD110" i="6"/>
  <c r="BE110" i="6" a="1"/>
  <c r="BE110" i="6"/>
  <c r="BF110" i="6" a="1"/>
  <c r="BF110" i="6"/>
  <c r="BG110" i="6" a="1"/>
  <c r="BG110" i="6"/>
  <c r="BH110" i="6" a="1"/>
  <c r="BH110" i="6"/>
  <c r="BI110" i="6" a="1"/>
  <c r="BI110" i="6"/>
  <c r="BJ110" i="6" a="1"/>
  <c r="BJ110" i="6"/>
  <c r="BK110" i="6" a="1"/>
  <c r="BK110" i="6"/>
  <c r="BL110" i="6" a="1"/>
  <c r="BL110" i="6"/>
  <c r="BM110" i="6" a="1"/>
  <c r="BM110" i="6"/>
  <c r="BN110" i="6" a="1"/>
  <c r="BN110" i="6"/>
  <c r="BO110" i="6" a="1"/>
  <c r="BO110" i="6"/>
  <c r="BP110" i="6" a="1"/>
  <c r="BP110" i="6"/>
  <c r="BQ110" i="6" a="1"/>
  <c r="BQ110" i="6"/>
  <c r="BR110" i="6" a="1"/>
  <c r="BR110" i="6"/>
  <c r="BS110" i="6" a="1"/>
  <c r="BS110" i="6"/>
  <c r="BT110" i="6" a="1"/>
  <c r="BT110" i="6"/>
  <c r="BU110" i="6" a="1"/>
  <c r="BU110" i="6"/>
  <c r="BV110" i="6" a="1"/>
  <c r="BV110" i="6"/>
  <c r="BW110" i="6" a="1"/>
  <c r="BW110" i="6"/>
  <c r="BX110" i="6" a="1"/>
  <c r="BX110" i="6"/>
  <c r="BY110" i="6" a="1"/>
  <c r="BY110" i="6"/>
  <c r="BZ110" i="6" a="1"/>
  <c r="BZ110" i="6"/>
  <c r="E111" i="6" a="1"/>
  <c r="E111" i="6"/>
  <c r="F111" i="6" a="1"/>
  <c r="F111" i="6"/>
  <c r="G111" i="6" a="1"/>
  <c r="G111" i="6"/>
  <c r="H111" i="6" a="1"/>
  <c r="H111" i="6"/>
  <c r="I111" i="6" a="1"/>
  <c r="I111" i="6"/>
  <c r="J111" i="6" a="1"/>
  <c r="J111" i="6"/>
  <c r="K111" i="6" a="1"/>
  <c r="K111" i="6"/>
  <c r="L111" i="6" a="1"/>
  <c r="L111" i="6"/>
  <c r="M111" i="6" a="1"/>
  <c r="M111" i="6"/>
  <c r="N111" i="6" a="1"/>
  <c r="N111" i="6"/>
  <c r="O111" i="6" a="1"/>
  <c r="O111" i="6"/>
  <c r="P111" i="6" a="1"/>
  <c r="P111" i="6"/>
  <c r="Q111" i="6" a="1"/>
  <c r="Q111" i="6"/>
  <c r="R111" i="6" a="1"/>
  <c r="R111" i="6"/>
  <c r="S111" i="6" a="1"/>
  <c r="S111" i="6"/>
  <c r="T111" i="6" a="1"/>
  <c r="T111" i="6"/>
  <c r="U111" i="6" a="1"/>
  <c r="U111" i="6"/>
  <c r="V111" i="6" a="1"/>
  <c r="V111" i="6"/>
  <c r="W111" i="6" a="1"/>
  <c r="W111" i="6"/>
  <c r="X111" i="6" a="1"/>
  <c r="X111" i="6"/>
  <c r="Y111" i="6" a="1"/>
  <c r="Y111" i="6"/>
  <c r="Z111" i="6" a="1"/>
  <c r="Z111" i="6"/>
  <c r="AA111" i="6" a="1"/>
  <c r="AA111" i="6"/>
  <c r="AB111" i="6" a="1"/>
  <c r="AB111" i="6"/>
  <c r="AC111" i="6" a="1"/>
  <c r="AC111" i="6"/>
  <c r="AD111" i="6" a="1"/>
  <c r="AD111" i="6"/>
  <c r="AE111" i="6" a="1"/>
  <c r="AE111" i="6"/>
  <c r="AF111" i="6" a="1"/>
  <c r="AF111" i="6"/>
  <c r="AG111" i="6" a="1"/>
  <c r="AG111" i="6"/>
  <c r="AH111" i="6" a="1"/>
  <c r="AH111" i="6"/>
  <c r="AI111" i="6" a="1"/>
  <c r="AI111" i="6"/>
  <c r="AJ111" i="6" a="1"/>
  <c r="AJ111" i="6"/>
  <c r="AK111" i="6" a="1"/>
  <c r="AK111" i="6"/>
  <c r="AL111" i="6" a="1"/>
  <c r="AL111" i="6"/>
  <c r="AM111" i="6" a="1"/>
  <c r="AM111" i="6"/>
  <c r="AN111" i="6" a="1"/>
  <c r="AN111" i="6"/>
  <c r="AO111" i="6" a="1"/>
  <c r="AO111" i="6"/>
  <c r="AP111" i="6" a="1"/>
  <c r="AP111" i="6"/>
  <c r="AQ111" i="6" a="1"/>
  <c r="AQ111" i="6"/>
  <c r="AR111" i="6" a="1"/>
  <c r="AR111" i="6"/>
  <c r="AS111" i="6" a="1"/>
  <c r="AS111" i="6"/>
  <c r="AT111" i="6" a="1"/>
  <c r="AT111" i="6"/>
  <c r="AU111" i="6" a="1"/>
  <c r="AU111" i="6"/>
  <c r="AV111" i="6" a="1"/>
  <c r="AV111" i="6"/>
  <c r="AW111" i="6" a="1"/>
  <c r="AW111" i="6"/>
  <c r="AX111" i="6" a="1"/>
  <c r="AX111" i="6"/>
  <c r="AY111" i="6" a="1"/>
  <c r="AY111" i="6"/>
  <c r="AZ111" i="6" a="1"/>
  <c r="AZ111" i="6"/>
  <c r="BA111" i="6" a="1"/>
  <c r="BA111" i="6"/>
  <c r="BB111" i="6" a="1"/>
  <c r="BB111" i="6"/>
  <c r="BC111" i="6" a="1"/>
  <c r="BC111" i="6"/>
  <c r="BD111" i="6" a="1"/>
  <c r="BD111" i="6"/>
  <c r="BE111" i="6" a="1"/>
  <c r="BE111" i="6"/>
  <c r="BF111" i="6" a="1"/>
  <c r="BF111" i="6"/>
  <c r="BG111" i="6" a="1"/>
  <c r="BG111" i="6"/>
  <c r="BH111" i="6" a="1"/>
  <c r="BH111" i="6"/>
  <c r="BI111" i="6" a="1"/>
  <c r="BI111" i="6"/>
  <c r="BJ111" i="6" a="1"/>
  <c r="BJ111" i="6"/>
  <c r="BK111" i="6" a="1"/>
  <c r="BK111" i="6"/>
  <c r="BL111" i="6" a="1"/>
  <c r="BL111" i="6"/>
  <c r="BM111" i="6" a="1"/>
  <c r="BM111" i="6"/>
  <c r="BN111" i="6" a="1"/>
  <c r="BN111" i="6"/>
  <c r="BO111" i="6" a="1"/>
  <c r="BO111" i="6"/>
  <c r="BP111" i="6" a="1"/>
  <c r="BP111" i="6"/>
  <c r="BQ111" i="6" a="1"/>
  <c r="BQ111" i="6"/>
  <c r="BR111" i="6" a="1"/>
  <c r="BR111" i="6"/>
  <c r="BS111" i="6" a="1"/>
  <c r="BS111" i="6"/>
  <c r="BT111" i="6" a="1"/>
  <c r="BT111" i="6"/>
  <c r="BU111" i="6" a="1"/>
  <c r="BU111" i="6"/>
  <c r="BV111" i="6" a="1"/>
  <c r="BV111" i="6"/>
  <c r="BW111" i="6" a="1"/>
  <c r="BW111" i="6"/>
  <c r="BX111" i="6" a="1"/>
  <c r="BX111" i="6"/>
  <c r="BY111" i="6" a="1"/>
  <c r="BY111" i="6"/>
  <c r="BZ111" i="6" a="1"/>
  <c r="BZ111" i="6"/>
  <c r="E112" i="6" a="1"/>
  <c r="E112" i="6"/>
  <c r="F112" i="6" a="1"/>
  <c r="F112" i="6"/>
  <c r="G112" i="6" a="1"/>
  <c r="G112" i="6"/>
  <c r="H112" i="6" a="1"/>
  <c r="H112" i="6"/>
  <c r="I112" i="6" a="1"/>
  <c r="I112" i="6"/>
  <c r="J112" i="6" a="1"/>
  <c r="J112" i="6"/>
  <c r="K112" i="6" a="1"/>
  <c r="K112" i="6"/>
  <c r="L112" i="6" a="1"/>
  <c r="L112" i="6"/>
  <c r="M112" i="6" a="1"/>
  <c r="M112" i="6"/>
  <c r="N112" i="6" a="1"/>
  <c r="N112" i="6"/>
  <c r="O112" i="6" a="1"/>
  <c r="O112" i="6"/>
  <c r="P112" i="6" a="1"/>
  <c r="P112" i="6"/>
  <c r="Q112" i="6" a="1"/>
  <c r="Q112" i="6"/>
  <c r="R112" i="6" a="1"/>
  <c r="R112" i="6"/>
  <c r="S112" i="6" a="1"/>
  <c r="S112" i="6"/>
  <c r="T112" i="6" a="1"/>
  <c r="T112" i="6"/>
  <c r="U112" i="6" a="1"/>
  <c r="U112" i="6"/>
  <c r="V112" i="6" a="1"/>
  <c r="V112" i="6"/>
  <c r="W112" i="6" a="1"/>
  <c r="W112" i="6"/>
  <c r="X112" i="6" a="1"/>
  <c r="X112" i="6"/>
  <c r="Y112" i="6" a="1"/>
  <c r="Y112" i="6"/>
  <c r="Z112" i="6" a="1"/>
  <c r="Z112" i="6"/>
  <c r="AA112" i="6" a="1"/>
  <c r="AA112" i="6"/>
  <c r="AB112" i="6" a="1"/>
  <c r="AB112" i="6"/>
  <c r="AC112" i="6" a="1"/>
  <c r="AC112" i="6"/>
  <c r="AD112" i="6" a="1"/>
  <c r="AD112" i="6"/>
  <c r="AE112" i="6" a="1"/>
  <c r="AE112" i="6"/>
  <c r="AF112" i="6" a="1"/>
  <c r="AF112" i="6"/>
  <c r="AG112" i="6" a="1"/>
  <c r="AG112" i="6"/>
  <c r="AH112" i="6" a="1"/>
  <c r="AH112" i="6"/>
  <c r="AI112" i="6" a="1"/>
  <c r="AI112" i="6"/>
  <c r="AJ112" i="6" a="1"/>
  <c r="AJ112" i="6"/>
  <c r="AK112" i="6" a="1"/>
  <c r="AK112" i="6"/>
  <c r="AL112" i="6" a="1"/>
  <c r="AL112" i="6"/>
  <c r="AM112" i="6" a="1"/>
  <c r="AM112" i="6"/>
  <c r="AN112" i="6" a="1"/>
  <c r="AN112" i="6"/>
  <c r="AO112" i="6" a="1"/>
  <c r="AO112" i="6"/>
  <c r="AP112" i="6" a="1"/>
  <c r="AP112" i="6"/>
  <c r="AQ112" i="6" a="1"/>
  <c r="AQ112" i="6"/>
  <c r="AR112" i="6" a="1"/>
  <c r="AR112" i="6"/>
  <c r="AS112" i="6" a="1"/>
  <c r="AS112" i="6"/>
  <c r="AT112" i="6" a="1"/>
  <c r="AT112" i="6"/>
  <c r="AU112" i="6" a="1"/>
  <c r="AU112" i="6"/>
  <c r="AV112" i="6" a="1"/>
  <c r="AV112" i="6"/>
  <c r="AW112" i="6" a="1"/>
  <c r="AW112" i="6"/>
  <c r="AX112" i="6" a="1"/>
  <c r="AX112" i="6"/>
  <c r="AY112" i="6" a="1"/>
  <c r="AY112" i="6"/>
  <c r="AZ112" i="6" a="1"/>
  <c r="AZ112" i="6"/>
  <c r="BA112" i="6" a="1"/>
  <c r="BA112" i="6"/>
  <c r="BB112" i="6" a="1"/>
  <c r="BB112" i="6"/>
  <c r="BC112" i="6" a="1"/>
  <c r="BC112" i="6"/>
  <c r="BD112" i="6" a="1"/>
  <c r="BD112" i="6"/>
  <c r="BE112" i="6" a="1"/>
  <c r="BE112" i="6"/>
  <c r="BF112" i="6" a="1"/>
  <c r="BF112" i="6"/>
  <c r="BG112" i="6" a="1"/>
  <c r="BG112" i="6"/>
  <c r="BH112" i="6" a="1"/>
  <c r="BH112" i="6"/>
  <c r="BI112" i="6" a="1"/>
  <c r="BI112" i="6"/>
  <c r="BJ112" i="6" a="1"/>
  <c r="BJ112" i="6"/>
  <c r="BK112" i="6" a="1"/>
  <c r="BK112" i="6"/>
  <c r="BL112" i="6" a="1"/>
  <c r="BL112" i="6"/>
  <c r="BM112" i="6" a="1"/>
  <c r="BM112" i="6"/>
  <c r="BN112" i="6" a="1"/>
  <c r="BN112" i="6"/>
  <c r="BO112" i="6" a="1"/>
  <c r="BO112" i="6"/>
  <c r="BP112" i="6" a="1"/>
  <c r="BP112" i="6"/>
  <c r="BQ112" i="6" a="1"/>
  <c r="BQ112" i="6"/>
  <c r="BR112" i="6" a="1"/>
  <c r="BR112" i="6"/>
  <c r="BS112" i="6" a="1"/>
  <c r="BS112" i="6"/>
  <c r="BT112" i="6" a="1"/>
  <c r="BT112" i="6"/>
  <c r="BU112" i="6" a="1"/>
  <c r="BU112" i="6"/>
  <c r="BV112" i="6" a="1"/>
  <c r="BV112" i="6"/>
  <c r="BW112" i="6" a="1"/>
  <c r="BW112" i="6"/>
  <c r="BX112" i="6" a="1"/>
  <c r="BX112" i="6"/>
  <c r="BY112" i="6" a="1"/>
  <c r="BY112" i="6"/>
  <c r="BZ112" i="6" a="1"/>
  <c r="BZ112" i="6"/>
  <c r="E113" i="6" a="1"/>
  <c r="E113" i="6"/>
  <c r="F113" i="6" a="1"/>
  <c r="F113" i="6"/>
  <c r="G113" i="6" a="1"/>
  <c r="G113" i="6"/>
  <c r="H113" i="6" a="1"/>
  <c r="H113" i="6"/>
  <c r="I113" i="6" a="1"/>
  <c r="I113" i="6"/>
  <c r="J113" i="6" a="1"/>
  <c r="J113" i="6"/>
  <c r="K113" i="6" a="1"/>
  <c r="K113" i="6"/>
  <c r="L113" i="6" a="1"/>
  <c r="L113" i="6"/>
  <c r="M113" i="6" a="1"/>
  <c r="M113" i="6"/>
  <c r="N113" i="6" a="1"/>
  <c r="N113" i="6"/>
  <c r="O113" i="6" a="1"/>
  <c r="O113" i="6"/>
  <c r="P113" i="6" a="1"/>
  <c r="P113" i="6"/>
  <c r="Q113" i="6" a="1"/>
  <c r="Q113" i="6"/>
  <c r="R113" i="6" a="1"/>
  <c r="R113" i="6"/>
  <c r="S113" i="6" a="1"/>
  <c r="S113" i="6"/>
  <c r="T113" i="6" a="1"/>
  <c r="T113" i="6"/>
  <c r="U113" i="6" a="1"/>
  <c r="U113" i="6"/>
  <c r="V113" i="6" a="1"/>
  <c r="V113" i="6"/>
  <c r="W113" i="6" a="1"/>
  <c r="W113" i="6"/>
  <c r="X113" i="6" a="1"/>
  <c r="X113" i="6"/>
  <c r="Y113" i="6" a="1"/>
  <c r="Y113" i="6"/>
  <c r="Z113" i="6" a="1"/>
  <c r="Z113" i="6"/>
  <c r="AA113" i="6" a="1"/>
  <c r="AA113" i="6"/>
  <c r="AB113" i="6" a="1"/>
  <c r="AB113" i="6"/>
  <c r="AC113" i="6" a="1"/>
  <c r="AC113" i="6"/>
  <c r="AD113" i="6" a="1"/>
  <c r="AD113" i="6"/>
  <c r="AE113" i="6" a="1"/>
  <c r="AE113" i="6"/>
  <c r="AF113" i="6" a="1"/>
  <c r="AF113" i="6"/>
  <c r="AG113" i="6" a="1"/>
  <c r="AG113" i="6"/>
  <c r="AH113" i="6" a="1"/>
  <c r="AH113" i="6"/>
  <c r="AI113" i="6" a="1"/>
  <c r="AI113" i="6"/>
  <c r="AJ113" i="6" a="1"/>
  <c r="AJ113" i="6"/>
  <c r="AK113" i="6" a="1"/>
  <c r="AK113" i="6"/>
  <c r="AL113" i="6" a="1"/>
  <c r="AL113" i="6"/>
  <c r="AM113" i="6" a="1"/>
  <c r="AM113" i="6"/>
  <c r="AN113" i="6" a="1"/>
  <c r="AN113" i="6"/>
  <c r="AO113" i="6" a="1"/>
  <c r="AO113" i="6"/>
  <c r="AP113" i="6" a="1"/>
  <c r="AP113" i="6"/>
  <c r="AQ113" i="6" a="1"/>
  <c r="AQ113" i="6"/>
  <c r="AR113" i="6" a="1"/>
  <c r="AR113" i="6"/>
  <c r="AS113" i="6" a="1"/>
  <c r="AS113" i="6"/>
  <c r="AT113" i="6" a="1"/>
  <c r="AT113" i="6"/>
  <c r="AU113" i="6" a="1"/>
  <c r="AU113" i="6"/>
  <c r="AV113" i="6" a="1"/>
  <c r="AV113" i="6"/>
  <c r="AW113" i="6" a="1"/>
  <c r="AW113" i="6"/>
  <c r="AX113" i="6" a="1"/>
  <c r="AX113" i="6"/>
  <c r="AY113" i="6" a="1"/>
  <c r="AY113" i="6"/>
  <c r="AZ113" i="6" a="1"/>
  <c r="AZ113" i="6"/>
  <c r="BA113" i="6" a="1"/>
  <c r="BA113" i="6"/>
  <c r="BB113" i="6" a="1"/>
  <c r="BB113" i="6"/>
  <c r="BC113" i="6" a="1"/>
  <c r="BC113" i="6"/>
  <c r="BD113" i="6" a="1"/>
  <c r="BD113" i="6"/>
  <c r="BE113" i="6" a="1"/>
  <c r="BE113" i="6"/>
  <c r="BF113" i="6" a="1"/>
  <c r="BF113" i="6"/>
  <c r="BG113" i="6" a="1"/>
  <c r="BG113" i="6"/>
  <c r="BH113" i="6" a="1"/>
  <c r="BH113" i="6"/>
  <c r="BI113" i="6" a="1"/>
  <c r="BI113" i="6"/>
  <c r="BJ113" i="6" a="1"/>
  <c r="BJ113" i="6"/>
  <c r="BK113" i="6" a="1"/>
  <c r="BK113" i="6"/>
  <c r="BL113" i="6" a="1"/>
  <c r="BL113" i="6"/>
  <c r="BM113" i="6" a="1"/>
  <c r="BM113" i="6"/>
  <c r="BN113" i="6" a="1"/>
  <c r="BN113" i="6"/>
  <c r="BO113" i="6" a="1"/>
  <c r="BO113" i="6"/>
  <c r="BP113" i="6" a="1"/>
  <c r="BP113" i="6"/>
  <c r="BQ113" i="6" a="1"/>
  <c r="BQ113" i="6"/>
  <c r="BR113" i="6" a="1"/>
  <c r="BR113" i="6"/>
  <c r="BS113" i="6" a="1"/>
  <c r="BS113" i="6"/>
  <c r="BT113" i="6" a="1"/>
  <c r="BT113" i="6"/>
  <c r="BU113" i="6" a="1"/>
  <c r="BU113" i="6"/>
  <c r="BV113" i="6" a="1"/>
  <c r="BV113" i="6"/>
  <c r="BW113" i="6" a="1"/>
  <c r="BW113" i="6"/>
  <c r="BX113" i="6" a="1"/>
  <c r="BX113" i="6"/>
  <c r="BY113" i="6" a="1"/>
  <c r="BY113" i="6"/>
  <c r="BZ113" i="6" a="1"/>
  <c r="BZ113" i="6"/>
  <c r="E114" i="6" a="1"/>
  <c r="E114" i="6"/>
  <c r="F114" i="6" a="1"/>
  <c r="F114" i="6"/>
  <c r="G114" i="6" a="1"/>
  <c r="G114" i="6"/>
  <c r="H114" i="6" a="1"/>
  <c r="H114" i="6"/>
  <c r="I114" i="6" a="1"/>
  <c r="I114" i="6"/>
  <c r="J114" i="6" a="1"/>
  <c r="J114" i="6"/>
  <c r="K114" i="6" a="1"/>
  <c r="K114" i="6"/>
  <c r="L114" i="6" a="1"/>
  <c r="L114" i="6"/>
  <c r="M114" i="6" a="1"/>
  <c r="M114" i="6"/>
  <c r="N114" i="6" a="1"/>
  <c r="N114" i="6"/>
  <c r="O114" i="6" a="1"/>
  <c r="O114" i="6"/>
  <c r="P114" i="6" a="1"/>
  <c r="P114" i="6"/>
  <c r="Q114" i="6" a="1"/>
  <c r="Q114" i="6"/>
  <c r="R114" i="6" a="1"/>
  <c r="R114" i="6"/>
  <c r="S114" i="6" a="1"/>
  <c r="S114" i="6"/>
  <c r="T114" i="6" a="1"/>
  <c r="T114" i="6"/>
  <c r="U114" i="6" a="1"/>
  <c r="U114" i="6"/>
  <c r="V114" i="6" a="1"/>
  <c r="V114" i="6"/>
  <c r="W114" i="6" a="1"/>
  <c r="W114" i="6"/>
  <c r="X114" i="6" a="1"/>
  <c r="X114" i="6"/>
  <c r="Y114" i="6" a="1"/>
  <c r="Y114" i="6"/>
  <c r="Z114" i="6" a="1"/>
  <c r="Z114" i="6"/>
  <c r="AA114" i="6" a="1"/>
  <c r="AA114" i="6"/>
  <c r="AB114" i="6" a="1"/>
  <c r="AB114" i="6"/>
  <c r="AC114" i="6" a="1"/>
  <c r="AC114" i="6"/>
  <c r="AD114" i="6" a="1"/>
  <c r="AD114" i="6"/>
  <c r="AE114" i="6" a="1"/>
  <c r="AE114" i="6"/>
  <c r="AF114" i="6" a="1"/>
  <c r="AF114" i="6"/>
  <c r="AG114" i="6" a="1"/>
  <c r="AG114" i="6"/>
  <c r="AH114" i="6" a="1"/>
  <c r="AH114" i="6"/>
  <c r="AI114" i="6" a="1"/>
  <c r="AI114" i="6"/>
  <c r="AJ114" i="6" a="1"/>
  <c r="AJ114" i="6"/>
  <c r="AK114" i="6" a="1"/>
  <c r="AK114" i="6"/>
  <c r="AL114" i="6" a="1"/>
  <c r="AL114" i="6"/>
  <c r="AM114" i="6" a="1"/>
  <c r="AM114" i="6"/>
  <c r="AN114" i="6" a="1"/>
  <c r="AN114" i="6"/>
  <c r="AO114" i="6" a="1"/>
  <c r="AO114" i="6"/>
  <c r="AP114" i="6" a="1"/>
  <c r="AP114" i="6"/>
  <c r="AQ114" i="6" a="1"/>
  <c r="AQ114" i="6"/>
  <c r="AR114" i="6" a="1"/>
  <c r="AR114" i="6"/>
  <c r="AS114" i="6" a="1"/>
  <c r="AS114" i="6"/>
  <c r="AT114" i="6" a="1"/>
  <c r="AT114" i="6"/>
  <c r="AU114" i="6" a="1"/>
  <c r="AU114" i="6"/>
  <c r="AV114" i="6" a="1"/>
  <c r="AV114" i="6"/>
  <c r="AW114" i="6" a="1"/>
  <c r="AW114" i="6"/>
  <c r="AX114" i="6" a="1"/>
  <c r="AX114" i="6"/>
  <c r="AY114" i="6" a="1"/>
  <c r="AY114" i="6"/>
  <c r="AZ114" i="6" a="1"/>
  <c r="AZ114" i="6"/>
  <c r="BA114" i="6" a="1"/>
  <c r="BA114" i="6"/>
  <c r="BB114" i="6" a="1"/>
  <c r="BB114" i="6"/>
  <c r="BC114" i="6" a="1"/>
  <c r="BC114" i="6"/>
  <c r="BD114" i="6" a="1"/>
  <c r="BD114" i="6"/>
  <c r="BE114" i="6" a="1"/>
  <c r="BE114" i="6"/>
  <c r="BF114" i="6" a="1"/>
  <c r="BF114" i="6"/>
  <c r="BG114" i="6" a="1"/>
  <c r="BG114" i="6"/>
  <c r="BH114" i="6" a="1"/>
  <c r="BH114" i="6"/>
  <c r="BI114" i="6" a="1"/>
  <c r="BI114" i="6"/>
  <c r="BJ114" i="6" a="1"/>
  <c r="BJ114" i="6"/>
  <c r="BK114" i="6" a="1"/>
  <c r="BK114" i="6"/>
  <c r="BL114" i="6" a="1"/>
  <c r="BL114" i="6"/>
  <c r="BM114" i="6" a="1"/>
  <c r="BM114" i="6"/>
  <c r="BN114" i="6" a="1"/>
  <c r="BN114" i="6"/>
  <c r="BO114" i="6" a="1"/>
  <c r="BO114" i="6"/>
  <c r="BP114" i="6" a="1"/>
  <c r="BP114" i="6"/>
  <c r="BQ114" i="6" a="1"/>
  <c r="BQ114" i="6"/>
  <c r="BR114" i="6" a="1"/>
  <c r="BR114" i="6"/>
  <c r="BS114" i="6" a="1"/>
  <c r="BS114" i="6"/>
  <c r="BT114" i="6" a="1"/>
  <c r="BT114" i="6"/>
  <c r="BU114" i="6" a="1"/>
  <c r="BU114" i="6"/>
  <c r="BV114" i="6" a="1"/>
  <c r="BV114" i="6"/>
  <c r="BW114" i="6" a="1"/>
  <c r="BW114" i="6"/>
  <c r="BX114" i="6" a="1"/>
  <c r="BX114" i="6"/>
  <c r="BY114" i="6" a="1"/>
  <c r="BY114" i="6"/>
  <c r="BZ114" i="6" a="1"/>
  <c r="BZ114" i="6"/>
  <c r="E115" i="6" a="1"/>
  <c r="E115" i="6"/>
  <c r="F115" i="6" a="1"/>
  <c r="F115" i="6"/>
  <c r="G115" i="6" a="1"/>
  <c r="G115" i="6"/>
  <c r="H115" i="6" a="1"/>
  <c r="H115" i="6"/>
  <c r="I115" i="6" a="1"/>
  <c r="I115" i="6"/>
  <c r="J115" i="6" a="1"/>
  <c r="J115" i="6"/>
  <c r="K115" i="6" a="1"/>
  <c r="K115" i="6"/>
  <c r="L115" i="6" a="1"/>
  <c r="L115" i="6"/>
  <c r="M115" i="6" a="1"/>
  <c r="M115" i="6"/>
  <c r="N115" i="6" a="1"/>
  <c r="N115" i="6"/>
  <c r="O115" i="6" a="1"/>
  <c r="O115" i="6"/>
  <c r="P115" i="6" a="1"/>
  <c r="P115" i="6"/>
  <c r="Q115" i="6" a="1"/>
  <c r="Q115" i="6"/>
  <c r="R115" i="6" a="1"/>
  <c r="R115" i="6"/>
  <c r="S115" i="6" a="1"/>
  <c r="S115" i="6"/>
  <c r="T115" i="6" a="1"/>
  <c r="T115" i="6"/>
  <c r="U115" i="6" a="1"/>
  <c r="U115" i="6"/>
  <c r="V115" i="6" a="1"/>
  <c r="V115" i="6"/>
  <c r="W115" i="6" a="1"/>
  <c r="W115" i="6"/>
  <c r="X115" i="6" a="1"/>
  <c r="X115" i="6"/>
  <c r="Y115" i="6" a="1"/>
  <c r="Y115" i="6"/>
  <c r="Z115" i="6" a="1"/>
  <c r="Z115" i="6"/>
  <c r="AA115" i="6" a="1"/>
  <c r="AA115" i="6"/>
  <c r="AB115" i="6" a="1"/>
  <c r="AB115" i="6"/>
  <c r="AC115" i="6" a="1"/>
  <c r="AC115" i="6"/>
  <c r="AD115" i="6" a="1"/>
  <c r="AD115" i="6"/>
  <c r="AE115" i="6" a="1"/>
  <c r="AE115" i="6"/>
  <c r="AF115" i="6" a="1"/>
  <c r="AF115" i="6"/>
  <c r="AG115" i="6" a="1"/>
  <c r="AG115" i="6"/>
  <c r="AH115" i="6" a="1"/>
  <c r="AH115" i="6"/>
  <c r="AI115" i="6" a="1"/>
  <c r="AI115" i="6"/>
  <c r="AJ115" i="6" a="1"/>
  <c r="AJ115" i="6"/>
  <c r="AK115" i="6" a="1"/>
  <c r="AK115" i="6"/>
  <c r="AL115" i="6" a="1"/>
  <c r="AL115" i="6"/>
  <c r="AM115" i="6" a="1"/>
  <c r="AM115" i="6"/>
  <c r="AN115" i="6" a="1"/>
  <c r="AN115" i="6"/>
  <c r="AO115" i="6" a="1"/>
  <c r="AO115" i="6"/>
  <c r="AP115" i="6" a="1"/>
  <c r="AP115" i="6"/>
  <c r="AQ115" i="6" a="1"/>
  <c r="AQ115" i="6"/>
  <c r="AR115" i="6" a="1"/>
  <c r="AR115" i="6"/>
  <c r="AS115" i="6" a="1"/>
  <c r="AS115" i="6"/>
  <c r="AT115" i="6" a="1"/>
  <c r="AT115" i="6"/>
  <c r="AU115" i="6" a="1"/>
  <c r="AU115" i="6"/>
  <c r="AV115" i="6" a="1"/>
  <c r="AV115" i="6"/>
  <c r="AW115" i="6" a="1"/>
  <c r="AW115" i="6"/>
  <c r="AX115" i="6" a="1"/>
  <c r="AX115" i="6"/>
  <c r="AY115" i="6" a="1"/>
  <c r="AY115" i="6"/>
  <c r="AZ115" i="6" a="1"/>
  <c r="AZ115" i="6"/>
  <c r="BA115" i="6" a="1"/>
  <c r="BA115" i="6"/>
  <c r="BB115" i="6" a="1"/>
  <c r="BB115" i="6"/>
  <c r="BC115" i="6" a="1"/>
  <c r="BC115" i="6"/>
  <c r="BD115" i="6" a="1"/>
  <c r="BD115" i="6"/>
  <c r="BE115" i="6" a="1"/>
  <c r="BE115" i="6"/>
  <c r="BF115" i="6" a="1"/>
  <c r="BF115" i="6"/>
  <c r="BG115" i="6" a="1"/>
  <c r="BG115" i="6"/>
  <c r="BH115" i="6" a="1"/>
  <c r="BH115" i="6"/>
  <c r="BI115" i="6" a="1"/>
  <c r="BI115" i="6"/>
  <c r="BJ115" i="6" a="1"/>
  <c r="BJ115" i="6"/>
  <c r="BK115" i="6" a="1"/>
  <c r="BK115" i="6"/>
  <c r="BL115" i="6" a="1"/>
  <c r="BL115" i="6"/>
  <c r="BM115" i="6" a="1"/>
  <c r="BM115" i="6"/>
  <c r="BN115" i="6" a="1"/>
  <c r="BN115" i="6"/>
  <c r="BO115" i="6" a="1"/>
  <c r="BO115" i="6"/>
  <c r="BP115" i="6" a="1"/>
  <c r="BP115" i="6"/>
  <c r="BQ115" i="6" a="1"/>
  <c r="BQ115" i="6"/>
  <c r="BR115" i="6" a="1"/>
  <c r="BR115" i="6"/>
  <c r="BS115" i="6" a="1"/>
  <c r="BS115" i="6"/>
  <c r="BT115" i="6" a="1"/>
  <c r="BT115" i="6"/>
  <c r="BU115" i="6" a="1"/>
  <c r="BU115" i="6"/>
  <c r="BV115" i="6" a="1"/>
  <c r="BV115" i="6"/>
  <c r="BW115" i="6" a="1"/>
  <c r="BW115" i="6"/>
  <c r="BX115" i="6" a="1"/>
  <c r="BX115" i="6"/>
  <c r="BY115" i="6" a="1"/>
  <c r="BY115" i="6"/>
  <c r="BZ115" i="6" a="1"/>
  <c r="BZ115" i="6"/>
  <c r="E116" i="6" a="1"/>
  <c r="E116" i="6"/>
  <c r="F116" i="6" a="1"/>
  <c r="F116" i="6"/>
  <c r="G116" i="6" a="1"/>
  <c r="G116" i="6"/>
  <c r="H116" i="6" a="1"/>
  <c r="H116" i="6"/>
  <c r="I116" i="6" a="1"/>
  <c r="I116" i="6"/>
  <c r="J116" i="6" a="1"/>
  <c r="J116" i="6"/>
  <c r="K116" i="6" a="1"/>
  <c r="K116" i="6"/>
  <c r="L116" i="6" a="1"/>
  <c r="L116" i="6"/>
  <c r="M116" i="6" a="1"/>
  <c r="M116" i="6"/>
  <c r="N116" i="6" a="1"/>
  <c r="N116" i="6"/>
  <c r="O116" i="6" a="1"/>
  <c r="O116" i="6"/>
  <c r="P116" i="6" a="1"/>
  <c r="P116" i="6"/>
  <c r="Q116" i="6" a="1"/>
  <c r="Q116" i="6"/>
  <c r="R116" i="6" a="1"/>
  <c r="R116" i="6"/>
  <c r="S116" i="6" a="1"/>
  <c r="S116" i="6"/>
  <c r="T116" i="6" a="1"/>
  <c r="T116" i="6"/>
  <c r="U116" i="6" a="1"/>
  <c r="U116" i="6"/>
  <c r="V116" i="6" a="1"/>
  <c r="V116" i="6"/>
  <c r="W116" i="6" a="1"/>
  <c r="W116" i="6"/>
  <c r="X116" i="6" a="1"/>
  <c r="X116" i="6"/>
  <c r="Y116" i="6" a="1"/>
  <c r="Y116" i="6"/>
  <c r="Z116" i="6" a="1"/>
  <c r="Z116" i="6"/>
  <c r="AA116" i="6" a="1"/>
  <c r="AA116" i="6"/>
  <c r="AB116" i="6" a="1"/>
  <c r="AB116" i="6"/>
  <c r="AC116" i="6" a="1"/>
  <c r="AC116" i="6"/>
  <c r="AD116" i="6" a="1"/>
  <c r="AD116" i="6"/>
  <c r="AE116" i="6" a="1"/>
  <c r="AE116" i="6"/>
  <c r="AF116" i="6" a="1"/>
  <c r="AF116" i="6"/>
  <c r="AG116" i="6" a="1"/>
  <c r="AG116" i="6"/>
  <c r="AH116" i="6" a="1"/>
  <c r="AH116" i="6"/>
  <c r="AI116" i="6" a="1"/>
  <c r="AI116" i="6"/>
  <c r="AJ116" i="6" a="1"/>
  <c r="AJ116" i="6"/>
  <c r="AK116" i="6" a="1"/>
  <c r="AK116" i="6"/>
  <c r="AL116" i="6" a="1"/>
  <c r="AL116" i="6"/>
  <c r="AM116" i="6" a="1"/>
  <c r="AM116" i="6"/>
  <c r="AN116" i="6" a="1"/>
  <c r="AN116" i="6"/>
  <c r="AO116" i="6" a="1"/>
  <c r="AO116" i="6"/>
  <c r="AP116" i="6" a="1"/>
  <c r="AP116" i="6"/>
  <c r="AQ116" i="6" a="1"/>
  <c r="AQ116" i="6"/>
  <c r="AR116" i="6" a="1"/>
  <c r="AR116" i="6"/>
  <c r="AS116" i="6" a="1"/>
  <c r="AS116" i="6"/>
  <c r="AT116" i="6" a="1"/>
  <c r="AT116" i="6"/>
  <c r="AU116" i="6" a="1"/>
  <c r="AU116" i="6"/>
  <c r="AV116" i="6" a="1"/>
  <c r="AV116" i="6"/>
  <c r="AW116" i="6" a="1"/>
  <c r="AW116" i="6"/>
  <c r="AX116" i="6" a="1"/>
  <c r="AX116" i="6"/>
  <c r="AY116" i="6" a="1"/>
  <c r="AY116" i="6"/>
  <c r="AZ116" i="6" a="1"/>
  <c r="AZ116" i="6"/>
  <c r="BA116" i="6" a="1"/>
  <c r="BA116" i="6"/>
  <c r="BB116" i="6" a="1"/>
  <c r="BB116" i="6"/>
  <c r="BC116" i="6" a="1"/>
  <c r="BC116" i="6"/>
  <c r="BD116" i="6" a="1"/>
  <c r="BD116" i="6"/>
  <c r="BE116" i="6" a="1"/>
  <c r="BE116" i="6"/>
  <c r="BF116" i="6" a="1"/>
  <c r="BF116" i="6"/>
  <c r="BG116" i="6" a="1"/>
  <c r="BG116" i="6"/>
  <c r="BH116" i="6" a="1"/>
  <c r="BH116" i="6"/>
  <c r="BI116" i="6" a="1"/>
  <c r="BI116" i="6"/>
  <c r="BJ116" i="6" a="1"/>
  <c r="BJ116" i="6"/>
  <c r="BK116" i="6" a="1"/>
  <c r="BK116" i="6"/>
  <c r="BL116" i="6" a="1"/>
  <c r="BL116" i="6"/>
  <c r="BM116" i="6" a="1"/>
  <c r="BM116" i="6"/>
  <c r="BN116" i="6" a="1"/>
  <c r="BN116" i="6"/>
  <c r="BO116" i="6" a="1"/>
  <c r="BO116" i="6"/>
  <c r="BP116" i="6" a="1"/>
  <c r="BP116" i="6"/>
  <c r="BQ116" i="6" a="1"/>
  <c r="BQ116" i="6"/>
  <c r="BR116" i="6" a="1"/>
  <c r="BR116" i="6"/>
  <c r="BS116" i="6" a="1"/>
  <c r="BS116" i="6"/>
  <c r="BT116" i="6" a="1"/>
  <c r="BT116" i="6"/>
  <c r="BU116" i="6" a="1"/>
  <c r="BU116" i="6"/>
  <c r="BV116" i="6" a="1"/>
  <c r="BV116" i="6"/>
  <c r="BW116" i="6" a="1"/>
  <c r="BW116" i="6"/>
  <c r="BX116" i="6" a="1"/>
  <c r="BX116" i="6"/>
  <c r="BY116" i="6" a="1"/>
  <c r="BY116" i="6"/>
  <c r="BZ116" i="6" a="1"/>
  <c r="BZ116" i="6"/>
  <c r="E117" i="6" a="1"/>
  <c r="E117" i="6"/>
  <c r="F117" i="6" a="1"/>
  <c r="F117" i="6"/>
  <c r="G117" i="6" a="1"/>
  <c r="G117" i="6"/>
  <c r="H117" i="6" a="1"/>
  <c r="H117" i="6"/>
  <c r="I117" i="6" a="1"/>
  <c r="I117" i="6"/>
  <c r="J117" i="6" a="1"/>
  <c r="J117" i="6"/>
  <c r="K117" i="6" a="1"/>
  <c r="K117" i="6"/>
  <c r="L117" i="6" a="1"/>
  <c r="L117" i="6"/>
  <c r="M117" i="6" a="1"/>
  <c r="M117" i="6"/>
  <c r="N117" i="6" a="1"/>
  <c r="N117" i="6"/>
  <c r="O117" i="6" a="1"/>
  <c r="O117" i="6"/>
  <c r="P117" i="6" a="1"/>
  <c r="P117" i="6"/>
  <c r="Q117" i="6" a="1"/>
  <c r="Q117" i="6"/>
  <c r="R117" i="6" a="1"/>
  <c r="R117" i="6"/>
  <c r="S117" i="6" a="1"/>
  <c r="S117" i="6"/>
  <c r="T117" i="6" a="1"/>
  <c r="T117" i="6"/>
  <c r="U117" i="6" a="1"/>
  <c r="U117" i="6"/>
  <c r="V117" i="6" a="1"/>
  <c r="V117" i="6"/>
  <c r="W117" i="6" a="1"/>
  <c r="W117" i="6"/>
  <c r="X117" i="6" a="1"/>
  <c r="X117" i="6"/>
  <c r="Y117" i="6" a="1"/>
  <c r="Y117" i="6"/>
  <c r="Z117" i="6" a="1"/>
  <c r="Z117" i="6"/>
  <c r="AA117" i="6" a="1"/>
  <c r="AA117" i="6"/>
  <c r="AB117" i="6" a="1"/>
  <c r="AB117" i="6"/>
  <c r="AC117" i="6" a="1"/>
  <c r="AC117" i="6"/>
  <c r="AD117" i="6" a="1"/>
  <c r="AD117" i="6"/>
  <c r="AE117" i="6" a="1"/>
  <c r="AE117" i="6"/>
  <c r="AF117" i="6" a="1"/>
  <c r="AF117" i="6"/>
  <c r="AG117" i="6" a="1"/>
  <c r="AG117" i="6"/>
  <c r="AH117" i="6" a="1"/>
  <c r="AH117" i="6"/>
  <c r="AI117" i="6" a="1"/>
  <c r="AI117" i="6"/>
  <c r="AJ117" i="6" a="1"/>
  <c r="AJ117" i="6"/>
  <c r="AK117" i="6" a="1"/>
  <c r="AK117" i="6"/>
  <c r="AL117" i="6" a="1"/>
  <c r="AL117" i="6"/>
  <c r="AM117" i="6" a="1"/>
  <c r="AM117" i="6"/>
  <c r="AN117" i="6" a="1"/>
  <c r="AN117" i="6"/>
  <c r="AO117" i="6" a="1"/>
  <c r="AO117" i="6"/>
  <c r="AP117" i="6" a="1"/>
  <c r="AP117" i="6"/>
  <c r="AQ117" i="6" a="1"/>
  <c r="AQ117" i="6"/>
  <c r="AR117" i="6" a="1"/>
  <c r="AR117" i="6"/>
  <c r="AS117" i="6" a="1"/>
  <c r="AS117" i="6"/>
  <c r="AT117" i="6" a="1"/>
  <c r="AT117" i="6"/>
  <c r="AU117" i="6" a="1"/>
  <c r="AU117" i="6"/>
  <c r="AV117" i="6" a="1"/>
  <c r="AV117" i="6"/>
  <c r="AW117" i="6" a="1"/>
  <c r="AW117" i="6"/>
  <c r="AX117" i="6" a="1"/>
  <c r="AX117" i="6"/>
  <c r="AY117" i="6" a="1"/>
  <c r="AY117" i="6"/>
  <c r="AZ117" i="6" a="1"/>
  <c r="AZ117" i="6"/>
  <c r="BA117" i="6" a="1"/>
  <c r="BA117" i="6"/>
  <c r="BB117" i="6" a="1"/>
  <c r="BB117" i="6"/>
  <c r="BC117" i="6" a="1"/>
  <c r="BC117" i="6"/>
  <c r="BD117" i="6" a="1"/>
  <c r="BD117" i="6"/>
  <c r="BE117" i="6" a="1"/>
  <c r="BE117" i="6"/>
  <c r="BF117" i="6" a="1"/>
  <c r="BF117" i="6"/>
  <c r="BG117" i="6" a="1"/>
  <c r="BG117" i="6"/>
  <c r="BH117" i="6" a="1"/>
  <c r="BH117" i="6"/>
  <c r="BI117" i="6" a="1"/>
  <c r="BI117" i="6"/>
  <c r="BJ117" i="6" a="1"/>
  <c r="BJ117" i="6"/>
  <c r="BK117" i="6" a="1"/>
  <c r="BK117" i="6"/>
  <c r="BL117" i="6" a="1"/>
  <c r="BL117" i="6"/>
  <c r="BM117" i="6" a="1"/>
  <c r="BM117" i="6"/>
  <c r="BN117" i="6" a="1"/>
  <c r="BN117" i="6"/>
  <c r="BO117" i="6" a="1"/>
  <c r="BO117" i="6"/>
  <c r="BP117" i="6" a="1"/>
  <c r="BP117" i="6"/>
  <c r="BQ117" i="6" a="1"/>
  <c r="BQ117" i="6"/>
  <c r="BR117" i="6" a="1"/>
  <c r="BR117" i="6"/>
  <c r="BS117" i="6" a="1"/>
  <c r="BS117" i="6"/>
  <c r="BT117" i="6" a="1"/>
  <c r="BT117" i="6"/>
  <c r="BU117" i="6" a="1"/>
  <c r="BU117" i="6"/>
  <c r="BV117" i="6" a="1"/>
  <c r="BV117" i="6"/>
  <c r="BW117" i="6" a="1"/>
  <c r="BW117" i="6"/>
  <c r="BX117" i="6" a="1"/>
  <c r="BX117" i="6"/>
  <c r="BY117" i="6" a="1"/>
  <c r="BY117" i="6"/>
  <c r="BZ117" i="6" a="1"/>
  <c r="BZ117" i="6"/>
  <c r="E118" i="6" a="1"/>
  <c r="E118" i="6"/>
  <c r="F118" i="6" a="1"/>
  <c r="F118" i="6"/>
  <c r="G118" i="6" a="1"/>
  <c r="G118" i="6"/>
  <c r="H118" i="6" a="1"/>
  <c r="H118" i="6"/>
  <c r="I118" i="6" a="1"/>
  <c r="I118" i="6"/>
  <c r="J118" i="6" a="1"/>
  <c r="J118" i="6"/>
  <c r="K118" i="6" a="1"/>
  <c r="K118" i="6"/>
  <c r="L118" i="6" a="1"/>
  <c r="L118" i="6"/>
  <c r="M118" i="6" a="1"/>
  <c r="M118" i="6"/>
  <c r="N118" i="6" a="1"/>
  <c r="N118" i="6"/>
  <c r="O118" i="6" a="1"/>
  <c r="O118" i="6"/>
  <c r="P118" i="6" a="1"/>
  <c r="P118" i="6"/>
  <c r="Q118" i="6" a="1"/>
  <c r="Q118" i="6"/>
  <c r="R118" i="6" a="1"/>
  <c r="R118" i="6"/>
  <c r="S118" i="6" a="1"/>
  <c r="S118" i="6"/>
  <c r="T118" i="6" a="1"/>
  <c r="T118" i="6"/>
  <c r="U118" i="6" a="1"/>
  <c r="U118" i="6"/>
  <c r="V118" i="6" a="1"/>
  <c r="V118" i="6"/>
  <c r="W118" i="6" a="1"/>
  <c r="W118" i="6"/>
  <c r="X118" i="6" a="1"/>
  <c r="X118" i="6"/>
  <c r="Y118" i="6" a="1"/>
  <c r="Y118" i="6"/>
  <c r="Z118" i="6" a="1"/>
  <c r="Z118" i="6"/>
  <c r="AA118" i="6" a="1"/>
  <c r="AA118" i="6"/>
  <c r="AB118" i="6" a="1"/>
  <c r="AB118" i="6"/>
  <c r="AC118" i="6" a="1"/>
  <c r="AC118" i="6"/>
  <c r="AD118" i="6" a="1"/>
  <c r="AD118" i="6"/>
  <c r="AE118" i="6" a="1"/>
  <c r="AE118" i="6"/>
  <c r="AF118" i="6" a="1"/>
  <c r="AF118" i="6"/>
  <c r="AG118" i="6" a="1"/>
  <c r="AG118" i="6"/>
  <c r="AH118" i="6" a="1"/>
  <c r="AH118" i="6"/>
  <c r="AI118" i="6" a="1"/>
  <c r="AI118" i="6"/>
  <c r="AJ118" i="6" a="1"/>
  <c r="AJ118" i="6"/>
  <c r="AK118" i="6" a="1"/>
  <c r="AK118" i="6"/>
  <c r="AL118" i="6" a="1"/>
  <c r="AL118" i="6"/>
  <c r="AM118" i="6" a="1"/>
  <c r="AM118" i="6"/>
  <c r="AN118" i="6" a="1"/>
  <c r="AN118" i="6"/>
  <c r="AO118" i="6" a="1"/>
  <c r="AO118" i="6"/>
  <c r="AP118" i="6" a="1"/>
  <c r="AP118" i="6"/>
  <c r="AQ118" i="6" a="1"/>
  <c r="AQ118" i="6"/>
  <c r="AR118" i="6" a="1"/>
  <c r="AR118" i="6"/>
  <c r="AS118" i="6" a="1"/>
  <c r="AS118" i="6"/>
  <c r="AT118" i="6" a="1"/>
  <c r="AT118" i="6"/>
  <c r="AU118" i="6" a="1"/>
  <c r="AU118" i="6"/>
  <c r="AV118" i="6" a="1"/>
  <c r="AV118" i="6"/>
  <c r="AW118" i="6" a="1"/>
  <c r="AW118" i="6"/>
  <c r="AX118" i="6" a="1"/>
  <c r="AX118" i="6"/>
  <c r="AY118" i="6" a="1"/>
  <c r="AY118" i="6"/>
  <c r="AZ118" i="6" a="1"/>
  <c r="AZ118" i="6"/>
  <c r="BA118" i="6" a="1"/>
  <c r="BA118" i="6"/>
  <c r="BB118" i="6" a="1"/>
  <c r="BB118" i="6"/>
  <c r="BC118" i="6" a="1"/>
  <c r="BC118" i="6"/>
  <c r="BD118" i="6" a="1"/>
  <c r="BD118" i="6"/>
  <c r="BE118" i="6" a="1"/>
  <c r="BE118" i="6"/>
  <c r="BF118" i="6" a="1"/>
  <c r="BF118" i="6"/>
  <c r="BG118" i="6" a="1"/>
  <c r="BG118" i="6"/>
  <c r="BH118" i="6" a="1"/>
  <c r="BH118" i="6"/>
  <c r="BI118" i="6" a="1"/>
  <c r="BI118" i="6"/>
  <c r="BJ118" i="6" a="1"/>
  <c r="BJ118" i="6"/>
  <c r="BK118" i="6" a="1"/>
  <c r="BK118" i="6"/>
  <c r="BL118" i="6" a="1"/>
  <c r="BL118" i="6"/>
  <c r="BM118" i="6" a="1"/>
  <c r="BM118" i="6"/>
  <c r="BN118" i="6" a="1"/>
  <c r="BN118" i="6"/>
  <c r="BO118" i="6" a="1"/>
  <c r="BO118" i="6"/>
  <c r="BP118" i="6" a="1"/>
  <c r="BP118" i="6"/>
  <c r="BQ118" i="6" a="1"/>
  <c r="BQ118" i="6"/>
  <c r="BR118" i="6" a="1"/>
  <c r="BR118" i="6"/>
  <c r="BS118" i="6" a="1"/>
  <c r="BS118" i="6"/>
  <c r="BT118" i="6" a="1"/>
  <c r="BT118" i="6"/>
  <c r="BU118" i="6" a="1"/>
  <c r="BU118" i="6"/>
  <c r="BV118" i="6" a="1"/>
  <c r="BV118" i="6"/>
  <c r="BW118" i="6" a="1"/>
  <c r="BW118" i="6"/>
  <c r="BX118" i="6" a="1"/>
  <c r="BX118" i="6"/>
  <c r="BY118" i="6" a="1"/>
  <c r="BY118" i="6"/>
  <c r="BZ118" i="6" a="1"/>
  <c r="BZ118" i="6"/>
  <c r="E119" i="6" a="1"/>
  <c r="E119" i="6"/>
  <c r="F119" i="6" a="1"/>
  <c r="F119" i="6"/>
  <c r="G119" i="6" a="1"/>
  <c r="G119" i="6"/>
  <c r="H119" i="6" a="1"/>
  <c r="H119" i="6"/>
  <c r="I119" i="6" a="1"/>
  <c r="I119" i="6"/>
  <c r="J119" i="6" a="1"/>
  <c r="J119" i="6"/>
  <c r="K119" i="6" a="1"/>
  <c r="K119" i="6"/>
  <c r="L119" i="6" a="1"/>
  <c r="L119" i="6"/>
  <c r="M119" i="6" a="1"/>
  <c r="M119" i="6"/>
  <c r="N119" i="6" a="1"/>
  <c r="N119" i="6"/>
  <c r="O119" i="6" a="1"/>
  <c r="O119" i="6"/>
  <c r="P119" i="6" a="1"/>
  <c r="P119" i="6"/>
  <c r="Q119" i="6" a="1"/>
  <c r="Q119" i="6"/>
  <c r="R119" i="6" a="1"/>
  <c r="R119" i="6"/>
  <c r="S119" i="6" a="1"/>
  <c r="S119" i="6"/>
  <c r="T119" i="6" a="1"/>
  <c r="T119" i="6"/>
  <c r="U119" i="6" a="1"/>
  <c r="U119" i="6"/>
  <c r="V119" i="6" a="1"/>
  <c r="V119" i="6"/>
  <c r="W119" i="6" a="1"/>
  <c r="W119" i="6"/>
  <c r="X119" i="6" a="1"/>
  <c r="X119" i="6"/>
  <c r="Y119" i="6" a="1"/>
  <c r="Y119" i="6"/>
  <c r="Z119" i="6" a="1"/>
  <c r="Z119" i="6"/>
  <c r="AA119" i="6" a="1"/>
  <c r="AA119" i="6"/>
  <c r="AB119" i="6" a="1"/>
  <c r="AB119" i="6"/>
  <c r="AC119" i="6" a="1"/>
  <c r="AC119" i="6"/>
  <c r="AD119" i="6" a="1"/>
  <c r="AD119" i="6"/>
  <c r="AE119" i="6" a="1"/>
  <c r="AE119" i="6"/>
  <c r="AF119" i="6" a="1"/>
  <c r="AF119" i="6"/>
  <c r="AG119" i="6" a="1"/>
  <c r="AG119" i="6"/>
  <c r="AH119" i="6" a="1"/>
  <c r="AH119" i="6"/>
  <c r="AI119" i="6" a="1"/>
  <c r="AI119" i="6"/>
  <c r="AJ119" i="6" a="1"/>
  <c r="AJ119" i="6"/>
  <c r="AK119" i="6" a="1"/>
  <c r="AK119" i="6"/>
  <c r="AL119" i="6" a="1"/>
  <c r="AL119" i="6"/>
  <c r="AM119" i="6" a="1"/>
  <c r="AM119" i="6"/>
  <c r="AN119" i="6" a="1"/>
  <c r="AN119" i="6"/>
  <c r="AO119" i="6" a="1"/>
  <c r="AO119" i="6"/>
  <c r="AP119" i="6" a="1"/>
  <c r="AP119" i="6"/>
  <c r="AQ119" i="6" a="1"/>
  <c r="AQ119" i="6"/>
  <c r="AR119" i="6" a="1"/>
  <c r="AR119" i="6"/>
  <c r="AS119" i="6" a="1"/>
  <c r="AS119" i="6"/>
  <c r="AT119" i="6" a="1"/>
  <c r="AT119" i="6"/>
  <c r="AU119" i="6" a="1"/>
  <c r="AU119" i="6"/>
  <c r="AV119" i="6" a="1"/>
  <c r="AV119" i="6"/>
  <c r="AW119" i="6" a="1"/>
  <c r="AW119" i="6"/>
  <c r="AX119" i="6" a="1"/>
  <c r="AX119" i="6"/>
  <c r="AY119" i="6" a="1"/>
  <c r="AY119" i="6"/>
  <c r="AZ119" i="6" a="1"/>
  <c r="AZ119" i="6"/>
  <c r="BA119" i="6" a="1"/>
  <c r="BA119" i="6"/>
  <c r="BB119" i="6" a="1"/>
  <c r="BB119" i="6"/>
  <c r="BC119" i="6" a="1"/>
  <c r="BC119" i="6"/>
  <c r="BD119" i="6" a="1"/>
  <c r="BD119" i="6"/>
  <c r="BE119" i="6" a="1"/>
  <c r="BE119" i="6"/>
  <c r="BF119" i="6" a="1"/>
  <c r="BF119" i="6"/>
  <c r="BG119" i="6" a="1"/>
  <c r="BG119" i="6"/>
  <c r="BH119" i="6" a="1"/>
  <c r="BH119" i="6"/>
  <c r="BI119" i="6" a="1"/>
  <c r="BI119" i="6"/>
  <c r="BJ119" i="6" a="1"/>
  <c r="BJ119" i="6"/>
  <c r="BK119" i="6" a="1"/>
  <c r="BK119" i="6"/>
  <c r="BL119" i="6" a="1"/>
  <c r="BL119" i="6"/>
  <c r="BM119" i="6" a="1"/>
  <c r="BM119" i="6"/>
  <c r="BN119" i="6" a="1"/>
  <c r="BN119" i="6"/>
  <c r="BO119" i="6" a="1"/>
  <c r="BO119" i="6"/>
  <c r="BP119" i="6" a="1"/>
  <c r="BP119" i="6"/>
  <c r="BQ119" i="6" a="1"/>
  <c r="BQ119" i="6"/>
  <c r="BR119" i="6" a="1"/>
  <c r="BR119" i="6"/>
  <c r="BS119" i="6" a="1"/>
  <c r="BS119" i="6"/>
  <c r="BT119" i="6" a="1"/>
  <c r="BT119" i="6"/>
  <c r="BU119" i="6" a="1"/>
  <c r="BU119" i="6"/>
  <c r="BV119" i="6" a="1"/>
  <c r="BV119" i="6"/>
  <c r="BW119" i="6" a="1"/>
  <c r="BW119" i="6"/>
  <c r="BX119" i="6" a="1"/>
  <c r="BX119" i="6"/>
  <c r="BY119" i="6" a="1"/>
  <c r="BY119" i="6"/>
  <c r="BZ119" i="6" a="1"/>
  <c r="BZ119" i="6"/>
  <c r="E120" i="6" a="1"/>
  <c r="E120" i="6"/>
  <c r="F120" i="6" a="1"/>
  <c r="F120" i="6"/>
  <c r="G120" i="6" a="1"/>
  <c r="G120" i="6"/>
  <c r="H120" i="6" a="1"/>
  <c r="H120" i="6"/>
  <c r="I120" i="6" a="1"/>
  <c r="I120" i="6"/>
  <c r="J120" i="6" a="1"/>
  <c r="J120" i="6"/>
  <c r="K120" i="6" a="1"/>
  <c r="K120" i="6"/>
  <c r="L120" i="6" a="1"/>
  <c r="L120" i="6"/>
  <c r="M120" i="6" a="1"/>
  <c r="M120" i="6"/>
  <c r="N120" i="6" a="1"/>
  <c r="N120" i="6"/>
  <c r="O120" i="6" a="1"/>
  <c r="O120" i="6"/>
  <c r="P120" i="6" a="1"/>
  <c r="P120" i="6"/>
  <c r="Q120" i="6" a="1"/>
  <c r="Q120" i="6"/>
  <c r="R120" i="6" a="1"/>
  <c r="R120" i="6"/>
  <c r="S120" i="6" a="1"/>
  <c r="S120" i="6"/>
  <c r="T120" i="6" a="1"/>
  <c r="T120" i="6"/>
  <c r="U120" i="6" a="1"/>
  <c r="U120" i="6"/>
  <c r="V120" i="6" a="1"/>
  <c r="V120" i="6"/>
  <c r="W120" i="6" a="1"/>
  <c r="W120" i="6"/>
  <c r="X120" i="6" a="1"/>
  <c r="X120" i="6"/>
  <c r="Y120" i="6" a="1"/>
  <c r="Y120" i="6"/>
  <c r="Z120" i="6" a="1"/>
  <c r="Z120" i="6"/>
  <c r="AA120" i="6" a="1"/>
  <c r="AA120" i="6"/>
  <c r="AB120" i="6" a="1"/>
  <c r="AB120" i="6"/>
  <c r="AC120" i="6" a="1"/>
  <c r="AC120" i="6"/>
  <c r="AD120" i="6" a="1"/>
  <c r="AD120" i="6"/>
  <c r="AE120" i="6" a="1"/>
  <c r="AE120" i="6"/>
  <c r="AF120" i="6" a="1"/>
  <c r="AF120" i="6"/>
  <c r="AG120" i="6" a="1"/>
  <c r="AG120" i="6"/>
  <c r="AH120" i="6" a="1"/>
  <c r="AH120" i="6"/>
  <c r="AI120" i="6" a="1"/>
  <c r="AI120" i="6"/>
  <c r="AJ120" i="6" a="1"/>
  <c r="AJ120" i="6"/>
  <c r="AK120" i="6" a="1"/>
  <c r="AK120" i="6"/>
  <c r="AL120" i="6" a="1"/>
  <c r="AL120" i="6"/>
  <c r="AM120" i="6" a="1"/>
  <c r="AM120" i="6"/>
  <c r="AN120" i="6" a="1"/>
  <c r="AN120" i="6"/>
  <c r="AO120" i="6" a="1"/>
  <c r="AO120" i="6"/>
  <c r="AP120" i="6" a="1"/>
  <c r="AP120" i="6"/>
  <c r="AQ120" i="6" a="1"/>
  <c r="AQ120" i="6"/>
  <c r="AR120" i="6" a="1"/>
  <c r="AR120" i="6"/>
  <c r="AS120" i="6" a="1"/>
  <c r="AS120" i="6"/>
  <c r="AT120" i="6" a="1"/>
  <c r="AT120" i="6"/>
  <c r="AU120" i="6" a="1"/>
  <c r="AU120" i="6"/>
  <c r="AV120" i="6" a="1"/>
  <c r="AV120" i="6"/>
  <c r="AW120" i="6" a="1"/>
  <c r="AW120" i="6"/>
  <c r="AX120" i="6" a="1"/>
  <c r="AX120" i="6"/>
  <c r="AY120" i="6" a="1"/>
  <c r="AY120" i="6"/>
  <c r="AZ120" i="6" a="1"/>
  <c r="AZ120" i="6"/>
  <c r="BA120" i="6" a="1"/>
  <c r="BA120" i="6"/>
  <c r="BB120" i="6" a="1"/>
  <c r="BB120" i="6"/>
  <c r="BC120" i="6" a="1"/>
  <c r="BC120" i="6"/>
  <c r="BD120" i="6" a="1"/>
  <c r="BD120" i="6"/>
  <c r="BE120" i="6" a="1"/>
  <c r="BE120" i="6"/>
  <c r="BF120" i="6" a="1"/>
  <c r="BF120" i="6"/>
  <c r="BG120" i="6" a="1"/>
  <c r="BG120" i="6"/>
  <c r="BH120" i="6" a="1"/>
  <c r="BH120" i="6"/>
  <c r="BI120" i="6" a="1"/>
  <c r="BI120" i="6"/>
  <c r="BJ120" i="6" a="1"/>
  <c r="BJ120" i="6"/>
  <c r="BK120" i="6" a="1"/>
  <c r="BK120" i="6"/>
  <c r="BL120" i="6" a="1"/>
  <c r="BL120" i="6"/>
  <c r="BM120" i="6" a="1"/>
  <c r="BM120" i="6"/>
  <c r="BN120" i="6" a="1"/>
  <c r="BN120" i="6"/>
  <c r="BO120" i="6" a="1"/>
  <c r="BO120" i="6"/>
  <c r="BP120" i="6" a="1"/>
  <c r="BP120" i="6"/>
  <c r="BQ120" i="6" a="1"/>
  <c r="BQ120" i="6"/>
  <c r="BR120" i="6" a="1"/>
  <c r="BR120" i="6"/>
  <c r="BS120" i="6" a="1"/>
  <c r="BS120" i="6"/>
  <c r="BT120" i="6" a="1"/>
  <c r="BT120" i="6"/>
  <c r="BU120" i="6" a="1"/>
  <c r="BU120" i="6"/>
  <c r="BV120" i="6" a="1"/>
  <c r="BV120" i="6"/>
  <c r="BW120" i="6" a="1"/>
  <c r="BW120" i="6"/>
  <c r="BX120" i="6" a="1"/>
  <c r="BX120" i="6"/>
  <c r="BY120" i="6" a="1"/>
  <c r="BY120" i="6"/>
  <c r="BZ120" i="6" a="1"/>
  <c r="BZ120" i="6"/>
  <c r="E121" i="6" a="1"/>
  <c r="E121" i="6"/>
  <c r="F121" i="6" a="1"/>
  <c r="F121" i="6"/>
  <c r="G121" i="6" a="1"/>
  <c r="G121" i="6"/>
  <c r="H121" i="6" a="1"/>
  <c r="H121" i="6"/>
  <c r="I121" i="6" a="1"/>
  <c r="I121" i="6"/>
  <c r="J121" i="6" a="1"/>
  <c r="J121" i="6"/>
  <c r="K121" i="6" a="1"/>
  <c r="K121" i="6"/>
  <c r="L121" i="6" a="1"/>
  <c r="L121" i="6"/>
  <c r="M121" i="6" a="1"/>
  <c r="M121" i="6"/>
  <c r="N121" i="6" a="1"/>
  <c r="N121" i="6"/>
  <c r="O121" i="6" a="1"/>
  <c r="O121" i="6"/>
  <c r="P121" i="6" a="1"/>
  <c r="P121" i="6"/>
  <c r="Q121" i="6" a="1"/>
  <c r="Q121" i="6"/>
  <c r="R121" i="6" a="1"/>
  <c r="R121" i="6"/>
  <c r="S121" i="6" a="1"/>
  <c r="S121" i="6"/>
  <c r="T121" i="6" a="1"/>
  <c r="T121" i="6"/>
  <c r="U121" i="6" a="1"/>
  <c r="U121" i="6"/>
  <c r="V121" i="6" a="1"/>
  <c r="V121" i="6"/>
  <c r="W121" i="6" a="1"/>
  <c r="W121" i="6"/>
  <c r="X121" i="6" a="1"/>
  <c r="X121" i="6"/>
  <c r="Y121" i="6" a="1"/>
  <c r="Y121" i="6"/>
  <c r="Z121" i="6" a="1"/>
  <c r="Z121" i="6"/>
  <c r="AA121" i="6" a="1"/>
  <c r="AA121" i="6"/>
  <c r="AB121" i="6" a="1"/>
  <c r="AB121" i="6"/>
  <c r="AC121" i="6" a="1"/>
  <c r="AC121" i="6"/>
  <c r="AD121" i="6" a="1"/>
  <c r="AD121" i="6"/>
  <c r="AE121" i="6" a="1"/>
  <c r="AE121" i="6"/>
  <c r="AF121" i="6" a="1"/>
  <c r="AF121" i="6"/>
  <c r="AG121" i="6" a="1"/>
  <c r="AG121" i="6"/>
  <c r="AH121" i="6" a="1"/>
  <c r="AH121" i="6"/>
  <c r="AI121" i="6" a="1"/>
  <c r="AI121" i="6"/>
  <c r="AJ121" i="6" a="1"/>
  <c r="AJ121" i="6"/>
  <c r="AK121" i="6" a="1"/>
  <c r="AK121" i="6"/>
  <c r="AL121" i="6" a="1"/>
  <c r="AL121" i="6"/>
  <c r="AM121" i="6" a="1"/>
  <c r="AM121" i="6"/>
  <c r="AN121" i="6" a="1"/>
  <c r="AN121" i="6"/>
  <c r="AO121" i="6" a="1"/>
  <c r="AO121" i="6"/>
  <c r="AP121" i="6" a="1"/>
  <c r="AP121" i="6"/>
  <c r="AQ121" i="6" a="1"/>
  <c r="AQ121" i="6"/>
  <c r="AR121" i="6" a="1"/>
  <c r="AR121" i="6"/>
  <c r="AS121" i="6" a="1"/>
  <c r="AS121" i="6"/>
  <c r="AT121" i="6" a="1"/>
  <c r="AT121" i="6"/>
  <c r="AU121" i="6" a="1"/>
  <c r="AU121" i="6"/>
  <c r="AV121" i="6" a="1"/>
  <c r="AV121" i="6"/>
  <c r="AW121" i="6" a="1"/>
  <c r="AW121" i="6"/>
  <c r="AX121" i="6" a="1"/>
  <c r="AX121" i="6"/>
  <c r="AY121" i="6" a="1"/>
  <c r="AY121" i="6"/>
  <c r="AZ121" i="6" a="1"/>
  <c r="AZ121" i="6"/>
  <c r="BA121" i="6" a="1"/>
  <c r="BA121" i="6"/>
  <c r="BB121" i="6" a="1"/>
  <c r="BB121" i="6"/>
  <c r="BC121" i="6" a="1"/>
  <c r="BC121" i="6"/>
  <c r="BD121" i="6" a="1"/>
  <c r="BD121" i="6"/>
  <c r="BE121" i="6" a="1"/>
  <c r="BE121" i="6"/>
  <c r="BF121" i="6" a="1"/>
  <c r="BF121" i="6"/>
  <c r="BG121" i="6" a="1"/>
  <c r="BG121" i="6"/>
  <c r="BH121" i="6" a="1"/>
  <c r="BH121" i="6"/>
  <c r="BI121" i="6" a="1"/>
  <c r="BI121" i="6"/>
  <c r="BJ121" i="6" a="1"/>
  <c r="BJ121" i="6"/>
  <c r="BK121" i="6" a="1"/>
  <c r="BK121" i="6"/>
  <c r="BL121" i="6" a="1"/>
  <c r="BL121" i="6"/>
  <c r="BM121" i="6" a="1"/>
  <c r="BM121" i="6"/>
  <c r="BN121" i="6" a="1"/>
  <c r="BN121" i="6"/>
  <c r="BO121" i="6" a="1"/>
  <c r="BO121" i="6"/>
  <c r="BP121" i="6" a="1"/>
  <c r="BP121" i="6"/>
  <c r="BQ121" i="6" a="1"/>
  <c r="BQ121" i="6"/>
  <c r="BR121" i="6" a="1"/>
  <c r="BR121" i="6"/>
  <c r="BS121" i="6" a="1"/>
  <c r="BS121" i="6"/>
  <c r="BT121" i="6" a="1"/>
  <c r="BT121" i="6"/>
  <c r="BU121" i="6" a="1"/>
  <c r="BU121" i="6"/>
  <c r="BV121" i="6" a="1"/>
  <c r="BV121" i="6"/>
  <c r="BW121" i="6" a="1"/>
  <c r="BW121" i="6"/>
  <c r="BX121" i="6" a="1"/>
  <c r="BX121" i="6"/>
  <c r="BY121" i="6" a="1"/>
  <c r="BY121" i="6"/>
  <c r="BZ121" i="6" a="1"/>
  <c r="BZ121" i="6"/>
  <c r="E122" i="6" a="1"/>
  <c r="E122" i="6"/>
  <c r="F122" i="6" a="1"/>
  <c r="F122" i="6"/>
  <c r="G122" i="6" a="1"/>
  <c r="G122" i="6"/>
  <c r="H122" i="6" a="1"/>
  <c r="H122" i="6"/>
  <c r="I122" i="6" a="1"/>
  <c r="I122" i="6"/>
  <c r="J122" i="6" a="1"/>
  <c r="J122" i="6"/>
  <c r="K122" i="6" a="1"/>
  <c r="K122" i="6"/>
  <c r="L122" i="6" a="1"/>
  <c r="L122" i="6"/>
  <c r="M122" i="6" a="1"/>
  <c r="M122" i="6"/>
  <c r="N122" i="6" a="1"/>
  <c r="N122" i="6"/>
  <c r="O122" i="6" a="1"/>
  <c r="O122" i="6"/>
  <c r="P122" i="6" a="1"/>
  <c r="P122" i="6"/>
  <c r="Q122" i="6" a="1"/>
  <c r="Q122" i="6"/>
  <c r="R122" i="6" a="1"/>
  <c r="R122" i="6"/>
  <c r="S122" i="6" a="1"/>
  <c r="S122" i="6"/>
  <c r="T122" i="6" a="1"/>
  <c r="T122" i="6"/>
  <c r="U122" i="6" a="1"/>
  <c r="U122" i="6"/>
  <c r="V122" i="6" a="1"/>
  <c r="V122" i="6"/>
  <c r="W122" i="6" a="1"/>
  <c r="W122" i="6"/>
  <c r="X122" i="6" a="1"/>
  <c r="X122" i="6"/>
  <c r="Y122" i="6" a="1"/>
  <c r="Y122" i="6"/>
  <c r="Z122" i="6" a="1"/>
  <c r="Z122" i="6"/>
  <c r="AA122" i="6" a="1"/>
  <c r="AA122" i="6"/>
  <c r="AB122" i="6" a="1"/>
  <c r="AB122" i="6"/>
  <c r="AC122" i="6" a="1"/>
  <c r="AC122" i="6"/>
  <c r="AD122" i="6" a="1"/>
  <c r="AD122" i="6"/>
  <c r="AE122" i="6" a="1"/>
  <c r="AE122" i="6"/>
  <c r="AF122" i="6" a="1"/>
  <c r="AF122" i="6"/>
  <c r="AG122" i="6" a="1"/>
  <c r="AG122" i="6"/>
  <c r="AH122" i="6" a="1"/>
  <c r="AH122" i="6"/>
  <c r="AI122" i="6" a="1"/>
  <c r="AI122" i="6"/>
  <c r="AJ122" i="6" a="1"/>
  <c r="AJ122" i="6"/>
  <c r="AK122" i="6" a="1"/>
  <c r="AK122" i="6"/>
  <c r="AL122" i="6" a="1"/>
  <c r="AL122" i="6"/>
  <c r="AM122" i="6" a="1"/>
  <c r="AM122" i="6"/>
  <c r="AN122" i="6" a="1"/>
  <c r="AN122" i="6"/>
  <c r="AO122" i="6" a="1"/>
  <c r="AO122" i="6"/>
  <c r="AP122" i="6" a="1"/>
  <c r="AP122" i="6"/>
  <c r="AQ122" i="6" a="1"/>
  <c r="AQ122" i="6"/>
  <c r="AR122" i="6" a="1"/>
  <c r="AR122" i="6"/>
  <c r="AS122" i="6" a="1"/>
  <c r="AS122" i="6"/>
  <c r="AT122" i="6" a="1"/>
  <c r="AT122" i="6"/>
  <c r="AU122" i="6" a="1"/>
  <c r="AU122" i="6"/>
  <c r="AV122" i="6" a="1"/>
  <c r="AV122" i="6"/>
  <c r="AW122" i="6" a="1"/>
  <c r="AW122" i="6"/>
  <c r="AX122" i="6" a="1"/>
  <c r="AX122" i="6"/>
  <c r="AY122" i="6" a="1"/>
  <c r="AY122" i="6"/>
  <c r="AZ122" i="6" a="1"/>
  <c r="AZ122" i="6"/>
  <c r="BA122" i="6" a="1"/>
  <c r="BA122" i="6"/>
  <c r="BB122" i="6" a="1"/>
  <c r="BB122" i="6"/>
  <c r="BC122" i="6" a="1"/>
  <c r="BC122" i="6"/>
  <c r="BD122" i="6" a="1"/>
  <c r="BD122" i="6"/>
  <c r="BE122" i="6" a="1"/>
  <c r="BE122" i="6"/>
  <c r="BF122" i="6" a="1"/>
  <c r="BF122" i="6"/>
  <c r="BG122" i="6" a="1"/>
  <c r="BG122" i="6"/>
  <c r="BH122" i="6" a="1"/>
  <c r="BH122" i="6"/>
  <c r="BI122" i="6" a="1"/>
  <c r="BI122" i="6"/>
  <c r="BJ122" i="6" a="1"/>
  <c r="BJ122" i="6"/>
  <c r="BK122" i="6" a="1"/>
  <c r="BK122" i="6"/>
  <c r="BL122" i="6" a="1"/>
  <c r="BL122" i="6"/>
  <c r="BM122" i="6" a="1"/>
  <c r="BM122" i="6"/>
  <c r="BN122" i="6" a="1"/>
  <c r="BN122" i="6"/>
  <c r="BO122" i="6" a="1"/>
  <c r="BO122" i="6"/>
  <c r="BP122" i="6" a="1"/>
  <c r="BP122" i="6"/>
  <c r="BQ122" i="6" a="1"/>
  <c r="BQ122" i="6"/>
  <c r="BR122" i="6" a="1"/>
  <c r="BR122" i="6"/>
  <c r="BS122" i="6" a="1"/>
  <c r="BS122" i="6"/>
  <c r="BT122" i="6" a="1"/>
  <c r="BT122" i="6"/>
  <c r="BU122" i="6" a="1"/>
  <c r="BU122" i="6"/>
  <c r="BV122" i="6" a="1"/>
  <c r="BV122" i="6"/>
  <c r="BW122" i="6" a="1"/>
  <c r="BW122" i="6"/>
  <c r="BX122" i="6" a="1"/>
  <c r="BX122" i="6"/>
  <c r="BY122" i="6" a="1"/>
  <c r="BY122" i="6"/>
  <c r="BZ122" i="6" a="1"/>
  <c r="BZ122" i="6"/>
  <c r="E123" i="6" a="1"/>
  <c r="E123" i="6"/>
  <c r="F123" i="6" a="1"/>
  <c r="F123" i="6"/>
  <c r="G123" i="6" a="1"/>
  <c r="G123" i="6"/>
  <c r="H123" i="6" a="1"/>
  <c r="H123" i="6"/>
  <c r="I123" i="6" a="1"/>
  <c r="I123" i="6"/>
  <c r="J123" i="6" a="1"/>
  <c r="J123" i="6"/>
  <c r="K123" i="6" a="1"/>
  <c r="K123" i="6"/>
  <c r="L123" i="6" a="1"/>
  <c r="L123" i="6"/>
  <c r="M123" i="6" a="1"/>
  <c r="M123" i="6"/>
  <c r="N123" i="6" a="1"/>
  <c r="N123" i="6"/>
  <c r="O123" i="6" a="1"/>
  <c r="O123" i="6"/>
  <c r="P123" i="6" a="1"/>
  <c r="P123" i="6"/>
  <c r="Q123" i="6" a="1"/>
  <c r="Q123" i="6"/>
  <c r="R123" i="6" a="1"/>
  <c r="R123" i="6"/>
  <c r="S123" i="6" a="1"/>
  <c r="S123" i="6"/>
  <c r="T123" i="6" a="1"/>
  <c r="T123" i="6"/>
  <c r="U123" i="6" a="1"/>
  <c r="U123" i="6"/>
  <c r="V123" i="6" a="1"/>
  <c r="V123" i="6"/>
  <c r="W123" i="6" a="1"/>
  <c r="W123" i="6"/>
  <c r="X123" i="6" a="1"/>
  <c r="X123" i="6"/>
  <c r="Y123" i="6" a="1"/>
  <c r="Y123" i="6"/>
  <c r="Z123" i="6" a="1"/>
  <c r="Z123" i="6"/>
  <c r="AA123" i="6" a="1"/>
  <c r="AA123" i="6"/>
  <c r="AB123" i="6" a="1"/>
  <c r="AB123" i="6"/>
  <c r="AC123" i="6" a="1"/>
  <c r="AC123" i="6"/>
  <c r="AD123" i="6" a="1"/>
  <c r="AD123" i="6"/>
  <c r="AE123" i="6" a="1"/>
  <c r="AE123" i="6"/>
  <c r="AF123" i="6" a="1"/>
  <c r="AF123" i="6"/>
  <c r="AG123" i="6" a="1"/>
  <c r="AG123" i="6"/>
  <c r="AH123" i="6" a="1"/>
  <c r="AH123" i="6"/>
  <c r="AI123" i="6" a="1"/>
  <c r="AI123" i="6"/>
  <c r="AJ123" i="6" a="1"/>
  <c r="AJ123" i="6"/>
  <c r="AK123" i="6" a="1"/>
  <c r="AK123" i="6"/>
  <c r="AL123" i="6" a="1"/>
  <c r="AL123" i="6"/>
  <c r="AM123" i="6" a="1"/>
  <c r="AM123" i="6"/>
  <c r="AN123" i="6" a="1"/>
  <c r="AN123" i="6"/>
  <c r="AO123" i="6" a="1"/>
  <c r="AO123" i="6"/>
  <c r="AP123" i="6" a="1"/>
  <c r="AP123" i="6"/>
  <c r="AQ123" i="6" a="1"/>
  <c r="AQ123" i="6"/>
  <c r="AR123" i="6" a="1"/>
  <c r="AR123" i="6"/>
  <c r="AS123" i="6" a="1"/>
  <c r="AS123" i="6"/>
  <c r="AT123" i="6" a="1"/>
  <c r="AT123" i="6"/>
  <c r="AU123" i="6" a="1"/>
  <c r="AU123" i="6"/>
  <c r="AV123" i="6" a="1"/>
  <c r="AV123" i="6"/>
  <c r="AW123" i="6" a="1"/>
  <c r="AW123" i="6"/>
  <c r="AX123" i="6" a="1"/>
  <c r="AX123" i="6"/>
  <c r="AY123" i="6" a="1"/>
  <c r="AY123" i="6"/>
  <c r="AZ123" i="6" a="1"/>
  <c r="AZ123" i="6"/>
  <c r="BA123" i="6" a="1"/>
  <c r="BA123" i="6"/>
  <c r="BB123" i="6" a="1"/>
  <c r="BB123" i="6"/>
  <c r="BC123" i="6" a="1"/>
  <c r="BC123" i="6"/>
  <c r="BD123" i="6" a="1"/>
  <c r="BD123" i="6"/>
  <c r="BE123" i="6" a="1"/>
  <c r="BE123" i="6"/>
  <c r="BF123" i="6" a="1"/>
  <c r="BF123" i="6"/>
  <c r="BG123" i="6" a="1"/>
  <c r="BG123" i="6"/>
  <c r="BH123" i="6" a="1"/>
  <c r="BH123" i="6"/>
  <c r="BI123" i="6" a="1"/>
  <c r="BI123" i="6"/>
  <c r="BJ123" i="6" a="1"/>
  <c r="BJ123" i="6"/>
  <c r="BK123" i="6" a="1"/>
  <c r="BK123" i="6"/>
  <c r="BL123" i="6" a="1"/>
  <c r="BL123" i="6"/>
  <c r="BM123" i="6" a="1"/>
  <c r="BM123" i="6"/>
  <c r="BN123" i="6" a="1"/>
  <c r="BN123" i="6"/>
  <c r="BO123" i="6" a="1"/>
  <c r="BO123" i="6"/>
  <c r="BP123" i="6" a="1"/>
  <c r="BP123" i="6"/>
  <c r="BQ123" i="6" a="1"/>
  <c r="BQ123" i="6"/>
  <c r="BR123" i="6" a="1"/>
  <c r="BR123" i="6"/>
  <c r="BS123" i="6" a="1"/>
  <c r="BS123" i="6"/>
  <c r="BT123" i="6" a="1"/>
  <c r="BT123" i="6"/>
  <c r="BU123" i="6" a="1"/>
  <c r="BU123" i="6"/>
  <c r="BV123" i="6" a="1"/>
  <c r="BV123" i="6"/>
  <c r="BW123" i="6" a="1"/>
  <c r="BW123" i="6"/>
  <c r="BX123" i="6" a="1"/>
  <c r="BX123" i="6"/>
  <c r="BY123" i="6" a="1"/>
  <c r="BY123" i="6"/>
  <c r="BZ123" i="6" a="1"/>
  <c r="BZ123" i="6"/>
  <c r="E124" i="6" a="1"/>
  <c r="E124" i="6"/>
  <c r="F124" i="6" a="1"/>
  <c r="F124" i="6"/>
  <c r="G124" i="6" a="1"/>
  <c r="G124" i="6"/>
  <c r="H124" i="6" a="1"/>
  <c r="H124" i="6"/>
  <c r="I124" i="6" a="1"/>
  <c r="I124" i="6"/>
  <c r="J124" i="6" a="1"/>
  <c r="J124" i="6"/>
  <c r="K124" i="6" a="1"/>
  <c r="K124" i="6"/>
  <c r="L124" i="6" a="1"/>
  <c r="L124" i="6"/>
  <c r="M124" i="6" a="1"/>
  <c r="M124" i="6"/>
  <c r="N124" i="6" a="1"/>
  <c r="N124" i="6"/>
  <c r="O124" i="6" a="1"/>
  <c r="O124" i="6"/>
  <c r="P124" i="6" a="1"/>
  <c r="P124" i="6"/>
  <c r="Q124" i="6" a="1"/>
  <c r="Q124" i="6"/>
  <c r="R124" i="6" a="1"/>
  <c r="R124" i="6"/>
  <c r="S124" i="6" a="1"/>
  <c r="S124" i="6"/>
  <c r="T124" i="6" a="1"/>
  <c r="T124" i="6"/>
  <c r="U124" i="6" a="1"/>
  <c r="U124" i="6"/>
  <c r="V124" i="6" a="1"/>
  <c r="V124" i="6"/>
  <c r="W124" i="6" a="1"/>
  <c r="W124" i="6"/>
  <c r="X124" i="6" a="1"/>
  <c r="X124" i="6"/>
  <c r="Y124" i="6" a="1"/>
  <c r="Y124" i="6"/>
  <c r="Z124" i="6" a="1"/>
  <c r="Z124" i="6"/>
  <c r="AA124" i="6" a="1"/>
  <c r="AA124" i="6"/>
  <c r="AB124" i="6" a="1"/>
  <c r="AB124" i="6"/>
  <c r="AC124" i="6" a="1"/>
  <c r="AC124" i="6"/>
  <c r="AD124" i="6" a="1"/>
  <c r="AD124" i="6"/>
  <c r="AE124" i="6" a="1"/>
  <c r="AE124" i="6"/>
  <c r="AF124" i="6" a="1"/>
  <c r="AF124" i="6"/>
  <c r="AG124" i="6" a="1"/>
  <c r="AG124" i="6"/>
  <c r="AH124" i="6" a="1"/>
  <c r="AH124" i="6"/>
  <c r="AI124" i="6" a="1"/>
  <c r="AI124" i="6"/>
  <c r="AJ124" i="6" a="1"/>
  <c r="AJ124" i="6"/>
  <c r="AK124" i="6" a="1"/>
  <c r="AK124" i="6"/>
  <c r="AL124" i="6" a="1"/>
  <c r="AL124" i="6"/>
  <c r="AM124" i="6" a="1"/>
  <c r="AM124" i="6"/>
  <c r="AN124" i="6" a="1"/>
  <c r="AN124" i="6"/>
  <c r="AO124" i="6" a="1"/>
  <c r="AO124" i="6"/>
  <c r="AP124" i="6" a="1"/>
  <c r="AP124" i="6"/>
  <c r="AQ124" i="6" a="1"/>
  <c r="AQ124" i="6"/>
  <c r="AR124" i="6" a="1"/>
  <c r="AR124" i="6"/>
  <c r="AS124" i="6" a="1"/>
  <c r="AS124" i="6"/>
  <c r="AT124" i="6" a="1"/>
  <c r="AT124" i="6"/>
  <c r="AU124" i="6" a="1"/>
  <c r="AU124" i="6"/>
  <c r="AV124" i="6" a="1"/>
  <c r="AV124" i="6"/>
  <c r="AW124" i="6" a="1"/>
  <c r="AW124" i="6"/>
  <c r="AX124" i="6" a="1"/>
  <c r="AX124" i="6"/>
  <c r="AY124" i="6" a="1"/>
  <c r="AY124" i="6"/>
  <c r="AZ124" i="6" a="1"/>
  <c r="AZ124" i="6"/>
  <c r="BA124" i="6" a="1"/>
  <c r="BA124" i="6"/>
  <c r="BB124" i="6" a="1"/>
  <c r="BB124" i="6"/>
  <c r="BC124" i="6" a="1"/>
  <c r="BC124" i="6"/>
  <c r="BD124" i="6" a="1"/>
  <c r="BD124" i="6"/>
  <c r="BE124" i="6" a="1"/>
  <c r="BE124" i="6"/>
  <c r="BF124" i="6" a="1"/>
  <c r="BF124" i="6"/>
  <c r="BG124" i="6" a="1"/>
  <c r="BG124" i="6"/>
  <c r="BH124" i="6" a="1"/>
  <c r="BH124" i="6"/>
  <c r="BI124" i="6" a="1"/>
  <c r="BI124" i="6"/>
  <c r="BJ124" i="6" a="1"/>
  <c r="BJ124" i="6"/>
  <c r="BK124" i="6" a="1"/>
  <c r="BK124" i="6"/>
  <c r="BL124" i="6" a="1"/>
  <c r="BL124" i="6"/>
  <c r="BM124" i="6" a="1"/>
  <c r="BM124" i="6"/>
  <c r="BN124" i="6" a="1"/>
  <c r="BN124" i="6"/>
  <c r="BO124" i="6" a="1"/>
  <c r="BO124" i="6"/>
  <c r="BP124" i="6" a="1"/>
  <c r="BP124" i="6"/>
  <c r="BQ124" i="6" a="1"/>
  <c r="BQ124" i="6"/>
  <c r="BR124" i="6" a="1"/>
  <c r="BR124" i="6"/>
  <c r="BS124" i="6" a="1"/>
  <c r="BS124" i="6"/>
  <c r="BT124" i="6" a="1"/>
  <c r="BT124" i="6"/>
  <c r="BU124" i="6" a="1"/>
  <c r="BU124" i="6"/>
  <c r="BV124" i="6" a="1"/>
  <c r="BV124" i="6"/>
  <c r="BW124" i="6" a="1"/>
  <c r="BW124" i="6"/>
  <c r="BX124" i="6" a="1"/>
  <c r="BX124" i="6"/>
  <c r="BY124" i="6" a="1"/>
  <c r="BY124" i="6"/>
  <c r="BZ124" i="6" a="1"/>
  <c r="BZ124" i="6"/>
  <c r="E125" i="6" a="1"/>
  <c r="E125" i="6"/>
  <c r="F125" i="6" a="1"/>
  <c r="F125" i="6"/>
  <c r="G125" i="6" a="1"/>
  <c r="G125" i="6"/>
  <c r="H125" i="6" a="1"/>
  <c r="H125" i="6"/>
  <c r="I125" i="6" a="1"/>
  <c r="I125" i="6"/>
  <c r="J125" i="6" a="1"/>
  <c r="J125" i="6"/>
  <c r="K125" i="6" a="1"/>
  <c r="K125" i="6"/>
  <c r="L125" i="6" a="1"/>
  <c r="L125" i="6"/>
  <c r="M125" i="6" a="1"/>
  <c r="M125" i="6"/>
  <c r="N125" i="6" a="1"/>
  <c r="N125" i="6"/>
  <c r="O125" i="6" a="1"/>
  <c r="O125" i="6"/>
  <c r="P125" i="6" a="1"/>
  <c r="P125" i="6"/>
  <c r="Q125" i="6" a="1"/>
  <c r="Q125" i="6"/>
  <c r="R125" i="6" a="1"/>
  <c r="R125" i="6"/>
  <c r="S125" i="6" a="1"/>
  <c r="S125" i="6"/>
  <c r="T125" i="6" a="1"/>
  <c r="T125" i="6"/>
  <c r="U125" i="6" a="1"/>
  <c r="U125" i="6"/>
  <c r="V125" i="6" a="1"/>
  <c r="V125" i="6"/>
  <c r="W125" i="6" a="1"/>
  <c r="W125" i="6"/>
  <c r="X125" i="6" a="1"/>
  <c r="X125" i="6"/>
  <c r="Y125" i="6" a="1"/>
  <c r="Y125" i="6"/>
  <c r="Z125" i="6" a="1"/>
  <c r="Z125" i="6"/>
  <c r="AA125" i="6" a="1"/>
  <c r="AA125" i="6"/>
  <c r="AB125" i="6" a="1"/>
  <c r="AB125" i="6"/>
  <c r="AC125" i="6" a="1"/>
  <c r="AC125" i="6"/>
  <c r="AD125" i="6" a="1"/>
  <c r="AD125" i="6"/>
  <c r="AE125" i="6" a="1"/>
  <c r="AE125" i="6"/>
  <c r="AF125" i="6" a="1"/>
  <c r="AF125" i="6"/>
  <c r="AG125" i="6" a="1"/>
  <c r="AG125" i="6"/>
  <c r="AH125" i="6" a="1"/>
  <c r="AH125" i="6"/>
  <c r="AI125" i="6" a="1"/>
  <c r="AI125" i="6"/>
  <c r="AJ125" i="6" a="1"/>
  <c r="AJ125" i="6"/>
  <c r="AK125" i="6" a="1"/>
  <c r="AK125" i="6"/>
  <c r="AL125" i="6" a="1"/>
  <c r="AL125" i="6"/>
  <c r="AM125" i="6" a="1"/>
  <c r="AM125" i="6"/>
  <c r="AN125" i="6" a="1"/>
  <c r="AN125" i="6"/>
  <c r="AO125" i="6" a="1"/>
  <c r="AO125" i="6"/>
  <c r="AP125" i="6" a="1"/>
  <c r="AP125" i="6"/>
  <c r="AQ125" i="6" a="1"/>
  <c r="AQ125" i="6"/>
  <c r="AR125" i="6" a="1"/>
  <c r="AR125" i="6"/>
  <c r="AS125" i="6" a="1"/>
  <c r="AS125" i="6"/>
  <c r="AT125" i="6" a="1"/>
  <c r="AT125" i="6"/>
  <c r="AU125" i="6" a="1"/>
  <c r="AU125" i="6"/>
  <c r="AV125" i="6" a="1"/>
  <c r="AV125" i="6"/>
  <c r="AW125" i="6" a="1"/>
  <c r="AW125" i="6"/>
  <c r="AX125" i="6" a="1"/>
  <c r="AX125" i="6"/>
  <c r="AY125" i="6" a="1"/>
  <c r="AY125" i="6"/>
  <c r="AZ125" i="6" a="1"/>
  <c r="AZ125" i="6"/>
  <c r="BA125" i="6" a="1"/>
  <c r="BA125" i="6"/>
  <c r="BB125" i="6" a="1"/>
  <c r="BB125" i="6"/>
  <c r="BC125" i="6" a="1"/>
  <c r="BC125" i="6"/>
  <c r="BD125" i="6" a="1"/>
  <c r="BD125" i="6"/>
  <c r="BE125" i="6" a="1"/>
  <c r="BE125" i="6"/>
  <c r="BF125" i="6" a="1"/>
  <c r="BF125" i="6"/>
  <c r="BG125" i="6" a="1"/>
  <c r="BG125" i="6"/>
  <c r="BH125" i="6" a="1"/>
  <c r="BH125" i="6"/>
  <c r="BI125" i="6" a="1"/>
  <c r="BI125" i="6"/>
  <c r="BJ125" i="6" a="1"/>
  <c r="BJ125" i="6"/>
  <c r="BK125" i="6" a="1"/>
  <c r="BK125" i="6"/>
  <c r="BL125" i="6" a="1"/>
  <c r="BL125" i="6"/>
  <c r="BM125" i="6" a="1"/>
  <c r="BM125" i="6"/>
  <c r="BN125" i="6" a="1"/>
  <c r="BN125" i="6"/>
  <c r="BO125" i="6" a="1"/>
  <c r="BO125" i="6"/>
  <c r="BP125" i="6" a="1"/>
  <c r="BP125" i="6"/>
  <c r="BQ125" i="6" a="1"/>
  <c r="BQ125" i="6"/>
  <c r="BR125" i="6" a="1"/>
  <c r="BR125" i="6"/>
  <c r="BS125" i="6" a="1"/>
  <c r="BS125" i="6"/>
  <c r="BT125" i="6" a="1"/>
  <c r="BT125" i="6"/>
  <c r="BU125" i="6" a="1"/>
  <c r="BU125" i="6"/>
  <c r="BV125" i="6" a="1"/>
  <c r="BV125" i="6"/>
  <c r="BW125" i="6" a="1"/>
  <c r="BW125" i="6"/>
  <c r="BX125" i="6" a="1"/>
  <c r="BX125" i="6"/>
  <c r="BY125" i="6" a="1"/>
  <c r="BY125" i="6"/>
  <c r="BZ125" i="6" a="1"/>
  <c r="BZ125" i="6"/>
  <c r="E126" i="6" a="1"/>
  <c r="E126" i="6"/>
  <c r="F126" i="6" a="1"/>
  <c r="F126" i="6"/>
  <c r="G126" i="6" a="1"/>
  <c r="G126" i="6"/>
  <c r="H126" i="6" a="1"/>
  <c r="H126" i="6"/>
  <c r="I126" i="6" a="1"/>
  <c r="I126" i="6"/>
  <c r="J126" i="6" a="1"/>
  <c r="J126" i="6"/>
  <c r="K126" i="6" a="1"/>
  <c r="K126" i="6"/>
  <c r="L126" i="6" a="1"/>
  <c r="L126" i="6"/>
  <c r="M126" i="6" a="1"/>
  <c r="M126" i="6"/>
  <c r="N126" i="6" a="1"/>
  <c r="N126" i="6"/>
  <c r="O126" i="6" a="1"/>
  <c r="O126" i="6"/>
  <c r="P126" i="6" a="1"/>
  <c r="P126" i="6"/>
  <c r="Q126" i="6" a="1"/>
  <c r="Q126" i="6"/>
  <c r="R126" i="6" a="1"/>
  <c r="R126" i="6"/>
  <c r="S126" i="6" a="1"/>
  <c r="S126" i="6"/>
  <c r="T126" i="6" a="1"/>
  <c r="T126" i="6"/>
  <c r="U126" i="6" a="1"/>
  <c r="U126" i="6"/>
  <c r="V126" i="6" a="1"/>
  <c r="V126" i="6"/>
  <c r="W126" i="6" a="1"/>
  <c r="W126" i="6"/>
  <c r="X126" i="6" a="1"/>
  <c r="X126" i="6"/>
  <c r="Y126" i="6" a="1"/>
  <c r="Y126" i="6"/>
  <c r="Z126" i="6" a="1"/>
  <c r="Z126" i="6"/>
  <c r="AA126" i="6" a="1"/>
  <c r="AA126" i="6"/>
  <c r="AB126" i="6" a="1"/>
  <c r="AB126" i="6"/>
  <c r="AC126" i="6" a="1"/>
  <c r="AC126" i="6"/>
  <c r="AD126" i="6" a="1"/>
  <c r="AD126" i="6"/>
  <c r="AE126" i="6" a="1"/>
  <c r="AE126" i="6"/>
  <c r="AF126" i="6" a="1"/>
  <c r="AF126" i="6"/>
  <c r="AG126" i="6" a="1"/>
  <c r="AG126" i="6"/>
  <c r="AH126" i="6" a="1"/>
  <c r="AH126" i="6"/>
  <c r="AI126" i="6" a="1"/>
  <c r="AI126" i="6"/>
  <c r="AJ126" i="6" a="1"/>
  <c r="AJ126" i="6"/>
  <c r="AK126" i="6" a="1"/>
  <c r="AK126" i="6"/>
  <c r="AL126" i="6" a="1"/>
  <c r="AL126" i="6"/>
  <c r="AM126" i="6" a="1"/>
  <c r="AM126" i="6"/>
  <c r="AN126" i="6" a="1"/>
  <c r="AN126" i="6"/>
  <c r="AO126" i="6" a="1"/>
  <c r="AO126" i="6"/>
  <c r="AP126" i="6" a="1"/>
  <c r="AP126" i="6"/>
  <c r="AQ126" i="6" a="1"/>
  <c r="AQ126" i="6"/>
  <c r="AR126" i="6" a="1"/>
  <c r="AR126" i="6"/>
  <c r="AS126" i="6" a="1"/>
  <c r="AS126" i="6"/>
  <c r="AT126" i="6" a="1"/>
  <c r="AT126" i="6"/>
  <c r="AU126" i="6" a="1"/>
  <c r="AU126" i="6"/>
  <c r="AV126" i="6" a="1"/>
  <c r="AV126" i="6"/>
  <c r="AW126" i="6" a="1"/>
  <c r="AW126" i="6"/>
  <c r="AX126" i="6" a="1"/>
  <c r="AX126" i="6"/>
  <c r="AY126" i="6" a="1"/>
  <c r="AY126" i="6"/>
  <c r="AZ126" i="6" a="1"/>
  <c r="AZ126" i="6"/>
  <c r="BA126" i="6" a="1"/>
  <c r="BA126" i="6"/>
  <c r="BB126" i="6" a="1"/>
  <c r="BB126" i="6"/>
  <c r="BC126" i="6" a="1"/>
  <c r="BC126" i="6"/>
  <c r="BD126" i="6" a="1"/>
  <c r="BD126" i="6"/>
  <c r="BE126" i="6" a="1"/>
  <c r="BE126" i="6"/>
  <c r="BF126" i="6" a="1"/>
  <c r="BF126" i="6"/>
  <c r="BG126" i="6" a="1"/>
  <c r="BG126" i="6"/>
  <c r="BH126" i="6" a="1"/>
  <c r="BH126" i="6"/>
  <c r="BI126" i="6" a="1"/>
  <c r="BI126" i="6"/>
  <c r="BJ126" i="6" a="1"/>
  <c r="BJ126" i="6"/>
  <c r="BK126" i="6" a="1"/>
  <c r="BK126" i="6"/>
  <c r="BL126" i="6" a="1"/>
  <c r="BL126" i="6"/>
  <c r="BM126" i="6" a="1"/>
  <c r="BM126" i="6"/>
  <c r="BN126" i="6" a="1"/>
  <c r="BN126" i="6"/>
  <c r="BO126" i="6" a="1"/>
  <c r="BO126" i="6"/>
  <c r="BP126" i="6" a="1"/>
  <c r="BP126" i="6"/>
  <c r="BQ126" i="6" a="1"/>
  <c r="BQ126" i="6"/>
  <c r="BR126" i="6" a="1"/>
  <c r="BR126" i="6"/>
  <c r="BS126" i="6" a="1"/>
  <c r="BS126" i="6"/>
  <c r="BT126" i="6" a="1"/>
  <c r="BT126" i="6"/>
  <c r="BU126" i="6" a="1"/>
  <c r="BU126" i="6"/>
  <c r="BV126" i="6" a="1"/>
  <c r="BV126" i="6"/>
  <c r="BW126" i="6" a="1"/>
  <c r="BW126" i="6"/>
  <c r="BX126" i="6" a="1"/>
  <c r="BX126" i="6"/>
  <c r="BY126" i="6" a="1"/>
  <c r="BY126" i="6"/>
  <c r="BZ126" i="6" a="1"/>
  <c r="BZ126" i="6"/>
  <c r="E127" i="6" a="1"/>
  <c r="E127" i="6"/>
  <c r="F127" i="6" a="1"/>
  <c r="F127" i="6"/>
  <c r="G127" i="6" a="1"/>
  <c r="G127" i="6"/>
  <c r="H127" i="6" a="1"/>
  <c r="H127" i="6"/>
  <c r="I127" i="6" a="1"/>
  <c r="I127" i="6"/>
  <c r="J127" i="6" a="1"/>
  <c r="J127" i="6"/>
  <c r="K127" i="6" a="1"/>
  <c r="K127" i="6"/>
  <c r="L127" i="6" a="1"/>
  <c r="L127" i="6"/>
  <c r="M127" i="6" a="1"/>
  <c r="M127" i="6"/>
  <c r="N127" i="6" a="1"/>
  <c r="N127" i="6"/>
  <c r="O127" i="6" a="1"/>
  <c r="O127" i="6"/>
  <c r="P127" i="6" a="1"/>
  <c r="P127" i="6"/>
  <c r="Q127" i="6" a="1"/>
  <c r="Q127" i="6"/>
  <c r="R127" i="6" a="1"/>
  <c r="R127" i="6"/>
  <c r="S127" i="6" a="1"/>
  <c r="S127" i="6"/>
  <c r="T127" i="6" a="1"/>
  <c r="T127" i="6"/>
  <c r="U127" i="6" a="1"/>
  <c r="U127" i="6"/>
  <c r="V127" i="6" a="1"/>
  <c r="V127" i="6"/>
  <c r="W127" i="6" a="1"/>
  <c r="W127" i="6"/>
  <c r="X127" i="6" a="1"/>
  <c r="X127" i="6"/>
  <c r="Y127" i="6" a="1"/>
  <c r="Y127" i="6"/>
  <c r="Z127" i="6" a="1"/>
  <c r="Z127" i="6"/>
  <c r="AA127" i="6" a="1"/>
  <c r="AA127" i="6"/>
  <c r="AB127" i="6" a="1"/>
  <c r="AB127" i="6"/>
  <c r="AC127" i="6" a="1"/>
  <c r="AC127" i="6"/>
  <c r="AD127" i="6" a="1"/>
  <c r="AD127" i="6"/>
  <c r="AE127" i="6" a="1"/>
  <c r="AE127" i="6"/>
  <c r="AF127" i="6" a="1"/>
  <c r="AF127" i="6"/>
  <c r="AG127" i="6" a="1"/>
  <c r="AG127" i="6"/>
  <c r="AH127" i="6" a="1"/>
  <c r="AH127" i="6"/>
  <c r="AI127" i="6" a="1"/>
  <c r="AI127" i="6"/>
  <c r="AJ127" i="6" a="1"/>
  <c r="AJ127" i="6"/>
  <c r="AK127" i="6" a="1"/>
  <c r="AK127" i="6"/>
  <c r="AL127" i="6" a="1"/>
  <c r="AL127" i="6"/>
  <c r="AM127" i="6" a="1"/>
  <c r="AM127" i="6"/>
  <c r="AN127" i="6" a="1"/>
  <c r="AN127" i="6"/>
  <c r="AO127" i="6" a="1"/>
  <c r="AO127" i="6"/>
  <c r="AP127" i="6" a="1"/>
  <c r="AP127" i="6"/>
  <c r="AQ127" i="6" a="1"/>
  <c r="AQ127" i="6"/>
  <c r="AR127" i="6" a="1"/>
  <c r="AR127" i="6"/>
  <c r="AS127" i="6" a="1"/>
  <c r="AS127" i="6"/>
  <c r="AT127" i="6" a="1"/>
  <c r="AT127" i="6"/>
  <c r="AU127" i="6" a="1"/>
  <c r="AU127" i="6"/>
  <c r="AV127" i="6" a="1"/>
  <c r="AV127" i="6"/>
  <c r="AW127" i="6" a="1"/>
  <c r="AW127" i="6"/>
  <c r="AX127" i="6" a="1"/>
  <c r="AX127" i="6"/>
  <c r="AY127" i="6" a="1"/>
  <c r="AY127" i="6"/>
  <c r="AZ127" i="6" a="1"/>
  <c r="AZ127" i="6"/>
  <c r="BA127" i="6" a="1"/>
  <c r="BA127" i="6"/>
  <c r="BB127" i="6" a="1"/>
  <c r="BB127" i="6"/>
  <c r="BC127" i="6" a="1"/>
  <c r="BC127" i="6"/>
  <c r="BD127" i="6" a="1"/>
  <c r="BD127" i="6"/>
  <c r="BE127" i="6" a="1"/>
  <c r="BE127" i="6"/>
  <c r="BF127" i="6" a="1"/>
  <c r="BF127" i="6"/>
  <c r="BG127" i="6" a="1"/>
  <c r="BG127" i="6"/>
  <c r="BH127" i="6" a="1"/>
  <c r="BH127" i="6"/>
  <c r="BI127" i="6" a="1"/>
  <c r="BI127" i="6"/>
  <c r="BJ127" i="6" a="1"/>
  <c r="BJ127" i="6"/>
  <c r="BK127" i="6" a="1"/>
  <c r="BK127" i="6"/>
  <c r="BL127" i="6" a="1"/>
  <c r="BL127" i="6"/>
  <c r="BM127" i="6" a="1"/>
  <c r="BM127" i="6"/>
  <c r="BN127" i="6" a="1"/>
  <c r="BN127" i="6"/>
  <c r="BO127" i="6" a="1"/>
  <c r="BO127" i="6"/>
  <c r="BP127" i="6" a="1"/>
  <c r="BP127" i="6"/>
  <c r="BQ127" i="6" a="1"/>
  <c r="BQ127" i="6"/>
  <c r="BR127" i="6" a="1"/>
  <c r="BR127" i="6"/>
  <c r="BS127" i="6" a="1"/>
  <c r="BS127" i="6"/>
  <c r="BT127" i="6" a="1"/>
  <c r="BT127" i="6"/>
  <c r="BU127" i="6" a="1"/>
  <c r="BU127" i="6"/>
  <c r="BV127" i="6" a="1"/>
  <c r="BV127" i="6"/>
  <c r="BW127" i="6" a="1"/>
  <c r="BW127" i="6"/>
  <c r="BX127" i="6" a="1"/>
  <c r="BX127" i="6"/>
  <c r="BY127" i="6" a="1"/>
  <c r="BY127" i="6"/>
  <c r="BZ127" i="6" a="1"/>
  <c r="BZ127" i="6"/>
  <c r="E128" i="6" a="1"/>
  <c r="E128" i="6"/>
  <c r="F128" i="6" a="1"/>
  <c r="F128" i="6"/>
  <c r="G128" i="6" a="1"/>
  <c r="G128" i="6"/>
  <c r="H128" i="6" a="1"/>
  <c r="H128" i="6"/>
  <c r="I128" i="6" a="1"/>
  <c r="I128" i="6"/>
  <c r="J128" i="6" a="1"/>
  <c r="J128" i="6"/>
  <c r="K128" i="6" a="1"/>
  <c r="K128" i="6"/>
  <c r="L128" i="6" a="1"/>
  <c r="L128" i="6"/>
  <c r="M128" i="6" a="1"/>
  <c r="M128" i="6"/>
  <c r="N128" i="6" a="1"/>
  <c r="N128" i="6"/>
  <c r="O128" i="6" a="1"/>
  <c r="O128" i="6"/>
  <c r="P128" i="6" a="1"/>
  <c r="P128" i="6"/>
  <c r="Q128" i="6" a="1"/>
  <c r="Q128" i="6"/>
  <c r="R128" i="6" a="1"/>
  <c r="R128" i="6"/>
  <c r="S128" i="6" a="1"/>
  <c r="S128" i="6"/>
  <c r="T128" i="6" a="1"/>
  <c r="T128" i="6"/>
  <c r="U128" i="6" a="1"/>
  <c r="U128" i="6"/>
  <c r="V128" i="6" a="1"/>
  <c r="V128" i="6"/>
  <c r="W128" i="6" a="1"/>
  <c r="W128" i="6"/>
  <c r="X128" i="6" a="1"/>
  <c r="X128" i="6"/>
  <c r="Y128" i="6" a="1"/>
  <c r="Y128" i="6"/>
  <c r="Z128" i="6" a="1"/>
  <c r="Z128" i="6"/>
  <c r="AA128" i="6" a="1"/>
  <c r="AA128" i="6"/>
  <c r="AB128" i="6" a="1"/>
  <c r="AB128" i="6"/>
  <c r="AC128" i="6" a="1"/>
  <c r="AC128" i="6"/>
  <c r="AD128" i="6" a="1"/>
  <c r="AD128" i="6"/>
  <c r="AE128" i="6" a="1"/>
  <c r="AE128" i="6"/>
  <c r="AF128" i="6" a="1"/>
  <c r="AF128" i="6"/>
  <c r="AG128" i="6" a="1"/>
  <c r="AG128" i="6"/>
  <c r="AH128" i="6" a="1"/>
  <c r="AH128" i="6"/>
  <c r="AI128" i="6" a="1"/>
  <c r="AI128" i="6"/>
  <c r="AJ128" i="6" a="1"/>
  <c r="AJ128" i="6"/>
  <c r="AK128" i="6" a="1"/>
  <c r="AK128" i="6"/>
  <c r="AL128" i="6" a="1"/>
  <c r="AL128" i="6"/>
  <c r="AM128" i="6" a="1"/>
  <c r="AM128" i="6"/>
  <c r="AN128" i="6" a="1"/>
  <c r="AN128" i="6"/>
  <c r="AO128" i="6" a="1"/>
  <c r="AO128" i="6"/>
  <c r="AP128" i="6" a="1"/>
  <c r="AP128" i="6"/>
  <c r="AQ128" i="6" a="1"/>
  <c r="AQ128" i="6"/>
  <c r="AR128" i="6" a="1"/>
  <c r="AR128" i="6"/>
  <c r="AS128" i="6" a="1"/>
  <c r="AS128" i="6"/>
  <c r="AT128" i="6" a="1"/>
  <c r="AT128" i="6"/>
  <c r="AU128" i="6" a="1"/>
  <c r="AU128" i="6"/>
  <c r="AV128" i="6" a="1"/>
  <c r="AV128" i="6"/>
  <c r="AW128" i="6" a="1"/>
  <c r="AW128" i="6"/>
  <c r="AX128" i="6" a="1"/>
  <c r="AX128" i="6"/>
  <c r="AY128" i="6" a="1"/>
  <c r="AY128" i="6"/>
  <c r="AZ128" i="6" a="1"/>
  <c r="AZ128" i="6"/>
  <c r="BA128" i="6" a="1"/>
  <c r="BA128" i="6"/>
  <c r="BB128" i="6" a="1"/>
  <c r="BB128" i="6"/>
  <c r="BC128" i="6" a="1"/>
  <c r="BC128" i="6"/>
  <c r="BD128" i="6" a="1"/>
  <c r="BD128" i="6"/>
  <c r="BE128" i="6" a="1"/>
  <c r="BE128" i="6"/>
  <c r="BF128" i="6" a="1"/>
  <c r="BF128" i="6"/>
  <c r="BG128" i="6" a="1"/>
  <c r="BG128" i="6"/>
  <c r="BH128" i="6" a="1"/>
  <c r="BH128" i="6"/>
  <c r="BI128" i="6" a="1"/>
  <c r="BI128" i="6"/>
  <c r="BJ128" i="6" a="1"/>
  <c r="BJ128" i="6"/>
  <c r="BK128" i="6" a="1"/>
  <c r="BK128" i="6"/>
  <c r="BL128" i="6" a="1"/>
  <c r="BL128" i="6"/>
  <c r="BM128" i="6" a="1"/>
  <c r="BM128" i="6"/>
  <c r="BN128" i="6" a="1"/>
  <c r="BN128" i="6"/>
  <c r="BO128" i="6" a="1"/>
  <c r="BO128" i="6"/>
  <c r="BP128" i="6" a="1"/>
  <c r="BP128" i="6"/>
  <c r="BQ128" i="6" a="1"/>
  <c r="BQ128" i="6"/>
  <c r="BR128" i="6" a="1"/>
  <c r="BR128" i="6"/>
  <c r="BS128" i="6" a="1"/>
  <c r="BS128" i="6"/>
  <c r="BT128" i="6" a="1"/>
  <c r="BT128" i="6"/>
  <c r="BU128" i="6" a="1"/>
  <c r="BU128" i="6"/>
  <c r="BV128" i="6" a="1"/>
  <c r="BV128" i="6"/>
  <c r="BW128" i="6" a="1"/>
  <c r="BW128" i="6"/>
  <c r="BX128" i="6" a="1"/>
  <c r="BX128" i="6"/>
  <c r="BY128" i="6" a="1"/>
  <c r="BY128" i="6"/>
  <c r="BZ128" i="6" a="1"/>
  <c r="BZ128" i="6"/>
  <c r="E129" i="6" a="1"/>
  <c r="E129" i="6"/>
  <c r="F129" i="6" a="1"/>
  <c r="F129" i="6"/>
  <c r="G129" i="6" a="1"/>
  <c r="G129" i="6"/>
  <c r="H129" i="6" a="1"/>
  <c r="H129" i="6"/>
  <c r="I129" i="6" a="1"/>
  <c r="I129" i="6"/>
  <c r="J129" i="6" a="1"/>
  <c r="J129" i="6"/>
  <c r="K129" i="6" a="1"/>
  <c r="K129" i="6"/>
  <c r="L129" i="6" a="1"/>
  <c r="L129" i="6"/>
  <c r="M129" i="6" a="1"/>
  <c r="M129" i="6"/>
  <c r="N129" i="6" a="1"/>
  <c r="N129" i="6"/>
  <c r="O129" i="6" a="1"/>
  <c r="O129" i="6"/>
  <c r="P129" i="6" a="1"/>
  <c r="P129" i="6"/>
  <c r="Q129" i="6" a="1"/>
  <c r="Q129" i="6"/>
  <c r="R129" i="6" a="1"/>
  <c r="R129" i="6"/>
  <c r="S129" i="6" a="1"/>
  <c r="S129" i="6"/>
  <c r="T129" i="6" a="1"/>
  <c r="T129" i="6"/>
  <c r="U129" i="6" a="1"/>
  <c r="U129" i="6"/>
  <c r="V129" i="6" a="1"/>
  <c r="V129" i="6"/>
  <c r="W129" i="6" a="1"/>
  <c r="W129" i="6"/>
  <c r="X129" i="6" a="1"/>
  <c r="X129" i="6"/>
  <c r="Y129" i="6" a="1"/>
  <c r="Y129" i="6"/>
  <c r="Z129" i="6" a="1"/>
  <c r="Z129" i="6"/>
  <c r="AA129" i="6" a="1"/>
  <c r="AA129" i="6"/>
  <c r="AB129" i="6" a="1"/>
  <c r="AB129" i="6"/>
  <c r="AC129" i="6" a="1"/>
  <c r="AC129" i="6"/>
  <c r="AD129" i="6" a="1"/>
  <c r="AD129" i="6"/>
  <c r="AE129" i="6" a="1"/>
  <c r="AE129" i="6"/>
  <c r="AF129" i="6" a="1"/>
  <c r="AF129" i="6"/>
  <c r="AG129" i="6" a="1"/>
  <c r="AG129" i="6"/>
  <c r="AH129" i="6" a="1"/>
  <c r="AH129" i="6"/>
  <c r="AI129" i="6" a="1"/>
  <c r="AI129" i="6"/>
  <c r="AJ129" i="6" a="1"/>
  <c r="AJ129" i="6"/>
  <c r="AK129" i="6" a="1"/>
  <c r="AK129" i="6"/>
  <c r="AL129" i="6" a="1"/>
  <c r="AL129" i="6"/>
  <c r="AM129" i="6" a="1"/>
  <c r="AM129" i="6"/>
  <c r="AN129" i="6" a="1"/>
  <c r="AN129" i="6"/>
  <c r="AO129" i="6" a="1"/>
  <c r="AO129" i="6"/>
  <c r="AP129" i="6" a="1"/>
  <c r="AP129" i="6"/>
  <c r="AQ129" i="6" a="1"/>
  <c r="AQ129" i="6"/>
  <c r="AR129" i="6" a="1"/>
  <c r="AR129" i="6"/>
  <c r="AS129" i="6" a="1"/>
  <c r="AS129" i="6"/>
  <c r="AT129" i="6" a="1"/>
  <c r="AT129" i="6"/>
  <c r="AU129" i="6" a="1"/>
  <c r="AU129" i="6"/>
  <c r="AV129" i="6" a="1"/>
  <c r="AV129" i="6"/>
  <c r="AW129" i="6" a="1"/>
  <c r="AW129" i="6"/>
  <c r="AX129" i="6" a="1"/>
  <c r="AX129" i="6"/>
  <c r="AY129" i="6" a="1"/>
  <c r="AY129" i="6"/>
  <c r="AZ129" i="6" a="1"/>
  <c r="AZ129" i="6"/>
  <c r="BA129" i="6" a="1"/>
  <c r="BA129" i="6"/>
  <c r="BB129" i="6" a="1"/>
  <c r="BB129" i="6"/>
  <c r="BC129" i="6" a="1"/>
  <c r="BC129" i="6"/>
  <c r="BD129" i="6" a="1"/>
  <c r="BD129" i="6"/>
  <c r="BE129" i="6" a="1"/>
  <c r="BE129" i="6"/>
  <c r="BF129" i="6" a="1"/>
  <c r="BF129" i="6"/>
  <c r="BG129" i="6" a="1"/>
  <c r="BG129" i="6"/>
  <c r="BH129" i="6" a="1"/>
  <c r="BH129" i="6"/>
  <c r="BI129" i="6" a="1"/>
  <c r="BI129" i="6"/>
  <c r="BJ129" i="6" a="1"/>
  <c r="BJ129" i="6"/>
  <c r="BK129" i="6" a="1"/>
  <c r="BK129" i="6"/>
  <c r="BL129" i="6" a="1"/>
  <c r="BL129" i="6"/>
  <c r="BM129" i="6" a="1"/>
  <c r="BM129" i="6"/>
  <c r="BN129" i="6" a="1"/>
  <c r="BN129" i="6"/>
  <c r="BO129" i="6" a="1"/>
  <c r="BO129" i="6"/>
  <c r="BP129" i="6" a="1"/>
  <c r="BP129" i="6"/>
  <c r="BQ129" i="6" a="1"/>
  <c r="BQ129" i="6"/>
  <c r="BR129" i="6" a="1"/>
  <c r="BR129" i="6"/>
  <c r="BS129" i="6" a="1"/>
  <c r="BS129" i="6"/>
  <c r="BT129" i="6" a="1"/>
  <c r="BT129" i="6"/>
  <c r="BU129" i="6" a="1"/>
  <c r="BU129" i="6"/>
  <c r="BV129" i="6" a="1"/>
  <c r="BV129" i="6"/>
  <c r="BW129" i="6" a="1"/>
  <c r="BW129" i="6"/>
  <c r="BX129" i="6" a="1"/>
  <c r="BX129" i="6"/>
  <c r="BY129" i="6" a="1"/>
  <c r="BY129" i="6"/>
  <c r="BZ129" i="6" a="1"/>
  <c r="BZ129" i="6"/>
  <c r="E130" i="6" a="1"/>
  <c r="E130" i="6"/>
  <c r="F130" i="6" a="1"/>
  <c r="F130" i="6"/>
  <c r="G130" i="6" a="1"/>
  <c r="G130" i="6"/>
  <c r="H130" i="6" a="1"/>
  <c r="H130" i="6"/>
  <c r="I130" i="6" a="1"/>
  <c r="I130" i="6"/>
  <c r="J130" i="6" a="1"/>
  <c r="J130" i="6"/>
  <c r="K130" i="6" a="1"/>
  <c r="K130" i="6"/>
  <c r="L130" i="6" a="1"/>
  <c r="L130" i="6"/>
  <c r="M130" i="6" a="1"/>
  <c r="M130" i="6"/>
  <c r="N130" i="6" a="1"/>
  <c r="N130" i="6"/>
  <c r="O130" i="6" a="1"/>
  <c r="O130" i="6"/>
  <c r="P130" i="6" a="1"/>
  <c r="P130" i="6"/>
  <c r="Q130" i="6" a="1"/>
  <c r="Q130" i="6"/>
  <c r="R130" i="6" a="1"/>
  <c r="R130" i="6"/>
  <c r="S130" i="6" a="1"/>
  <c r="S130" i="6"/>
  <c r="T130" i="6" a="1"/>
  <c r="T130" i="6"/>
  <c r="U130" i="6" a="1"/>
  <c r="U130" i="6"/>
  <c r="V130" i="6" a="1"/>
  <c r="V130" i="6"/>
  <c r="W130" i="6" a="1"/>
  <c r="W130" i="6"/>
  <c r="X130" i="6" a="1"/>
  <c r="X130" i="6"/>
  <c r="Y130" i="6" a="1"/>
  <c r="Y130" i="6"/>
  <c r="Z130" i="6" a="1"/>
  <c r="Z130" i="6"/>
  <c r="AA130" i="6" a="1"/>
  <c r="AA130" i="6"/>
  <c r="AB130" i="6" a="1"/>
  <c r="AB130" i="6"/>
  <c r="AC130" i="6" a="1"/>
  <c r="AC130" i="6"/>
  <c r="AD130" i="6" a="1"/>
  <c r="AD130" i="6"/>
  <c r="AE130" i="6" a="1"/>
  <c r="AE130" i="6"/>
  <c r="AF130" i="6" a="1"/>
  <c r="AF130" i="6"/>
  <c r="AG130" i="6" a="1"/>
  <c r="AG130" i="6"/>
  <c r="AH130" i="6" a="1"/>
  <c r="AH130" i="6"/>
  <c r="AI130" i="6" a="1"/>
  <c r="AI130" i="6"/>
  <c r="AJ130" i="6" a="1"/>
  <c r="AJ130" i="6"/>
  <c r="AK130" i="6" a="1"/>
  <c r="AK130" i="6"/>
  <c r="AL130" i="6" a="1"/>
  <c r="AL130" i="6"/>
  <c r="AM130" i="6" a="1"/>
  <c r="AM130" i="6"/>
  <c r="AN130" i="6" a="1"/>
  <c r="AN130" i="6"/>
  <c r="AO130" i="6" a="1"/>
  <c r="AO130" i="6"/>
  <c r="AP130" i="6" a="1"/>
  <c r="AP130" i="6"/>
  <c r="AQ130" i="6" a="1"/>
  <c r="AQ130" i="6"/>
  <c r="AR130" i="6" a="1"/>
  <c r="AR130" i="6"/>
  <c r="AS130" i="6" a="1"/>
  <c r="AS130" i="6"/>
  <c r="AT130" i="6" a="1"/>
  <c r="AT130" i="6"/>
  <c r="AU130" i="6" a="1"/>
  <c r="AU130" i="6"/>
  <c r="AV130" i="6" a="1"/>
  <c r="AV130" i="6"/>
  <c r="AW130" i="6" a="1"/>
  <c r="AW130" i="6"/>
  <c r="AX130" i="6" a="1"/>
  <c r="AX130" i="6"/>
  <c r="AY130" i="6" a="1"/>
  <c r="AY130" i="6"/>
  <c r="AZ130" i="6" a="1"/>
  <c r="AZ130" i="6"/>
  <c r="BA130" i="6" a="1"/>
  <c r="BA130" i="6"/>
  <c r="BB130" i="6" a="1"/>
  <c r="BB130" i="6"/>
  <c r="BC130" i="6" a="1"/>
  <c r="BC130" i="6"/>
  <c r="BD130" i="6" a="1"/>
  <c r="BD130" i="6"/>
  <c r="BE130" i="6" a="1"/>
  <c r="BE130" i="6"/>
  <c r="BF130" i="6" a="1"/>
  <c r="BF130" i="6"/>
  <c r="BG130" i="6" a="1"/>
  <c r="BG130" i="6"/>
  <c r="BH130" i="6" a="1"/>
  <c r="BH130" i="6"/>
  <c r="BI130" i="6" a="1"/>
  <c r="BI130" i="6"/>
  <c r="BJ130" i="6" a="1"/>
  <c r="BJ130" i="6"/>
  <c r="BK130" i="6" a="1"/>
  <c r="BK130" i="6"/>
  <c r="BL130" i="6" a="1"/>
  <c r="BL130" i="6"/>
  <c r="BM130" i="6" a="1"/>
  <c r="BM130" i="6"/>
  <c r="BN130" i="6" a="1"/>
  <c r="BN130" i="6"/>
  <c r="BO130" i="6" a="1"/>
  <c r="BO130" i="6"/>
  <c r="BP130" i="6" a="1"/>
  <c r="BP130" i="6"/>
  <c r="BQ130" i="6" a="1"/>
  <c r="BQ130" i="6"/>
  <c r="BR130" i="6" a="1"/>
  <c r="BR130" i="6"/>
  <c r="BS130" i="6" a="1"/>
  <c r="BS130" i="6"/>
  <c r="BT130" i="6" a="1"/>
  <c r="BT130" i="6"/>
  <c r="BU130" i="6" a="1"/>
  <c r="BU130" i="6"/>
  <c r="BV130" i="6" a="1"/>
  <c r="BV130" i="6"/>
  <c r="BW130" i="6" a="1"/>
  <c r="BW130" i="6"/>
  <c r="BX130" i="6" a="1"/>
  <c r="BX130" i="6"/>
  <c r="BY130" i="6" a="1"/>
  <c r="BY130" i="6"/>
  <c r="BZ130" i="6" a="1"/>
  <c r="BZ130" i="6"/>
  <c r="E131" i="6" a="1"/>
  <c r="E131" i="6"/>
  <c r="F131" i="6" a="1"/>
  <c r="F131" i="6"/>
  <c r="G131" i="6" a="1"/>
  <c r="G131" i="6"/>
  <c r="H131" i="6" a="1"/>
  <c r="H131" i="6"/>
  <c r="I131" i="6" a="1"/>
  <c r="I131" i="6"/>
  <c r="J131" i="6" a="1"/>
  <c r="J131" i="6"/>
  <c r="K131" i="6" a="1"/>
  <c r="K131" i="6"/>
  <c r="L131" i="6" a="1"/>
  <c r="L131" i="6"/>
  <c r="M131" i="6" a="1"/>
  <c r="M131" i="6"/>
  <c r="N131" i="6" a="1"/>
  <c r="N131" i="6"/>
  <c r="O131" i="6" a="1"/>
  <c r="O131" i="6"/>
  <c r="P131" i="6" a="1"/>
  <c r="P131" i="6"/>
  <c r="Q131" i="6" a="1"/>
  <c r="Q131" i="6"/>
  <c r="R131" i="6" a="1"/>
  <c r="R131" i="6"/>
  <c r="S131" i="6" a="1"/>
  <c r="S131" i="6"/>
  <c r="T131" i="6" a="1"/>
  <c r="T131" i="6"/>
  <c r="U131" i="6" a="1"/>
  <c r="U131" i="6"/>
  <c r="V131" i="6" a="1"/>
  <c r="V131" i="6"/>
  <c r="W131" i="6" a="1"/>
  <c r="W131" i="6"/>
  <c r="X131" i="6" a="1"/>
  <c r="X131" i="6"/>
  <c r="Y131" i="6" a="1"/>
  <c r="Y131" i="6"/>
  <c r="Z131" i="6" a="1"/>
  <c r="Z131" i="6"/>
  <c r="AA131" i="6" a="1"/>
  <c r="AA131" i="6"/>
  <c r="AB131" i="6" a="1"/>
  <c r="AB131" i="6"/>
  <c r="AC131" i="6" a="1"/>
  <c r="AC131" i="6"/>
  <c r="AD131" i="6" a="1"/>
  <c r="AD131" i="6"/>
  <c r="AE131" i="6" a="1"/>
  <c r="AE131" i="6"/>
  <c r="AF131" i="6" a="1"/>
  <c r="AF131" i="6"/>
  <c r="AG131" i="6" a="1"/>
  <c r="AG131" i="6"/>
  <c r="AH131" i="6" a="1"/>
  <c r="AH131" i="6"/>
  <c r="AI131" i="6" a="1"/>
  <c r="AI131" i="6"/>
  <c r="AJ131" i="6" a="1"/>
  <c r="AJ131" i="6"/>
  <c r="AK131" i="6" a="1"/>
  <c r="AK131" i="6"/>
  <c r="AL131" i="6" a="1"/>
  <c r="AL131" i="6"/>
  <c r="AM131" i="6" a="1"/>
  <c r="AM131" i="6"/>
  <c r="AN131" i="6" a="1"/>
  <c r="AN131" i="6"/>
  <c r="AO131" i="6" a="1"/>
  <c r="AO131" i="6"/>
  <c r="AP131" i="6" a="1"/>
  <c r="AP131" i="6"/>
  <c r="AQ131" i="6" a="1"/>
  <c r="AQ131" i="6"/>
  <c r="AR131" i="6" a="1"/>
  <c r="AR131" i="6"/>
  <c r="AS131" i="6" a="1"/>
  <c r="AS131" i="6"/>
  <c r="AT131" i="6" a="1"/>
  <c r="AT131" i="6"/>
  <c r="AU131" i="6" a="1"/>
  <c r="AU131" i="6"/>
  <c r="AV131" i="6" a="1"/>
  <c r="AV131" i="6"/>
  <c r="AW131" i="6" a="1"/>
  <c r="AW131" i="6"/>
  <c r="AX131" i="6" a="1"/>
  <c r="AX131" i="6"/>
  <c r="AY131" i="6" a="1"/>
  <c r="AY131" i="6"/>
  <c r="AZ131" i="6" a="1"/>
  <c r="AZ131" i="6"/>
  <c r="BA131" i="6" a="1"/>
  <c r="BA131" i="6"/>
  <c r="BB131" i="6" a="1"/>
  <c r="BB131" i="6"/>
  <c r="BC131" i="6" a="1"/>
  <c r="BC131" i="6"/>
  <c r="BD131" i="6" a="1"/>
  <c r="BD131" i="6"/>
  <c r="BE131" i="6" a="1"/>
  <c r="BE131" i="6"/>
  <c r="BF131" i="6" a="1"/>
  <c r="BF131" i="6"/>
  <c r="BG131" i="6" a="1"/>
  <c r="BG131" i="6"/>
  <c r="BH131" i="6" a="1"/>
  <c r="BH131" i="6"/>
  <c r="BI131" i="6" a="1"/>
  <c r="BI131" i="6"/>
  <c r="BJ131" i="6" a="1"/>
  <c r="BJ131" i="6"/>
  <c r="BK131" i="6" a="1"/>
  <c r="BK131" i="6"/>
  <c r="BL131" i="6" a="1"/>
  <c r="BL131" i="6"/>
  <c r="BM131" i="6" a="1"/>
  <c r="BM131" i="6"/>
  <c r="BN131" i="6" a="1"/>
  <c r="BN131" i="6"/>
  <c r="BO131" i="6" a="1"/>
  <c r="BO131" i="6"/>
  <c r="BP131" i="6" a="1"/>
  <c r="BP131" i="6"/>
  <c r="BQ131" i="6" a="1"/>
  <c r="BQ131" i="6"/>
  <c r="BR131" i="6" a="1"/>
  <c r="BR131" i="6"/>
  <c r="BS131" i="6" a="1"/>
  <c r="BS131" i="6"/>
  <c r="BT131" i="6" a="1"/>
  <c r="BT131" i="6"/>
  <c r="BU131" i="6" a="1"/>
  <c r="BU131" i="6"/>
  <c r="BV131" i="6" a="1"/>
  <c r="BV131" i="6"/>
  <c r="BW131" i="6" a="1"/>
  <c r="BW131" i="6"/>
  <c r="BX131" i="6" a="1"/>
  <c r="BX131" i="6"/>
  <c r="BY131" i="6" a="1"/>
  <c r="BY131" i="6"/>
  <c r="BZ131" i="6" a="1"/>
  <c r="BZ131" i="6"/>
  <c r="E132" i="6" a="1"/>
  <c r="E132" i="6"/>
  <c r="F132" i="6" a="1"/>
  <c r="F132" i="6"/>
  <c r="G132" i="6" a="1"/>
  <c r="G132" i="6"/>
  <c r="H132" i="6" a="1"/>
  <c r="H132" i="6"/>
  <c r="I132" i="6" a="1"/>
  <c r="I132" i="6"/>
  <c r="J132" i="6" a="1"/>
  <c r="J132" i="6"/>
  <c r="K132" i="6" a="1"/>
  <c r="K132" i="6"/>
  <c r="L132" i="6" a="1"/>
  <c r="L132" i="6"/>
  <c r="M132" i="6" a="1"/>
  <c r="M132" i="6"/>
  <c r="N132" i="6" a="1"/>
  <c r="N132" i="6"/>
  <c r="O132" i="6" a="1"/>
  <c r="O132" i="6"/>
  <c r="P132" i="6" a="1"/>
  <c r="P132" i="6"/>
  <c r="Q132" i="6" a="1"/>
  <c r="Q132" i="6"/>
  <c r="R132" i="6" a="1"/>
  <c r="R132" i="6"/>
  <c r="S132" i="6" a="1"/>
  <c r="S132" i="6"/>
  <c r="T132" i="6" a="1"/>
  <c r="T132" i="6"/>
  <c r="U132" i="6" a="1"/>
  <c r="U132" i="6"/>
  <c r="V132" i="6" a="1"/>
  <c r="V132" i="6"/>
  <c r="W132" i="6" a="1"/>
  <c r="W132" i="6"/>
  <c r="X132" i="6" a="1"/>
  <c r="X132" i="6"/>
  <c r="Y132" i="6" a="1"/>
  <c r="Y132" i="6"/>
  <c r="Z132" i="6" a="1"/>
  <c r="Z132" i="6"/>
  <c r="AA132" i="6" a="1"/>
  <c r="AA132" i="6"/>
  <c r="AB132" i="6" a="1"/>
  <c r="AB132" i="6"/>
  <c r="AC132" i="6" a="1"/>
  <c r="AC132" i="6"/>
  <c r="AD132" i="6" a="1"/>
  <c r="AD132" i="6"/>
  <c r="AE132" i="6" a="1"/>
  <c r="AE132" i="6"/>
  <c r="AF132" i="6" a="1"/>
  <c r="AF132" i="6"/>
  <c r="AG132" i="6" a="1"/>
  <c r="AG132" i="6"/>
  <c r="AH132" i="6" a="1"/>
  <c r="AH132" i="6"/>
  <c r="AI132" i="6" a="1"/>
  <c r="AI132" i="6"/>
  <c r="AJ132" i="6" a="1"/>
  <c r="AJ132" i="6"/>
  <c r="AK132" i="6" a="1"/>
  <c r="AK132" i="6"/>
  <c r="AL132" i="6" a="1"/>
  <c r="AL132" i="6"/>
  <c r="AM132" i="6" a="1"/>
  <c r="AM132" i="6"/>
  <c r="AN132" i="6" a="1"/>
  <c r="AN132" i="6"/>
  <c r="AO132" i="6" a="1"/>
  <c r="AO132" i="6"/>
  <c r="AP132" i="6" a="1"/>
  <c r="AP132" i="6"/>
  <c r="AQ132" i="6" a="1"/>
  <c r="AQ132" i="6"/>
  <c r="AR132" i="6" a="1"/>
  <c r="AR132" i="6"/>
  <c r="AS132" i="6" a="1"/>
  <c r="AS132" i="6"/>
  <c r="AT132" i="6" a="1"/>
  <c r="AT132" i="6"/>
  <c r="AU132" i="6" a="1"/>
  <c r="AU132" i="6"/>
  <c r="AV132" i="6" a="1"/>
  <c r="AV132" i="6"/>
  <c r="AW132" i="6" a="1"/>
  <c r="AW132" i="6"/>
  <c r="AX132" i="6" a="1"/>
  <c r="AX132" i="6"/>
  <c r="AY132" i="6" a="1"/>
  <c r="AY132" i="6"/>
  <c r="AZ132" i="6" a="1"/>
  <c r="AZ132" i="6"/>
  <c r="BA132" i="6" a="1"/>
  <c r="BA132" i="6"/>
  <c r="BB132" i="6" a="1"/>
  <c r="BB132" i="6"/>
  <c r="BC132" i="6" a="1"/>
  <c r="BC132" i="6"/>
  <c r="BD132" i="6" a="1"/>
  <c r="BD132" i="6"/>
  <c r="BE132" i="6" a="1"/>
  <c r="BE132" i="6"/>
  <c r="BF132" i="6" a="1"/>
  <c r="BF132" i="6"/>
  <c r="BG132" i="6" a="1"/>
  <c r="BG132" i="6"/>
  <c r="BH132" i="6" a="1"/>
  <c r="BH132" i="6"/>
  <c r="BI132" i="6" a="1"/>
  <c r="BI132" i="6"/>
  <c r="BJ132" i="6" a="1"/>
  <c r="BJ132" i="6"/>
  <c r="BK132" i="6" a="1"/>
  <c r="BK132" i="6"/>
  <c r="BL132" i="6" a="1"/>
  <c r="BL132" i="6"/>
  <c r="BM132" i="6" a="1"/>
  <c r="BM132" i="6"/>
  <c r="BN132" i="6" a="1"/>
  <c r="BN132" i="6"/>
  <c r="BO132" i="6" a="1"/>
  <c r="BO132" i="6"/>
  <c r="BP132" i="6" a="1"/>
  <c r="BP132" i="6"/>
  <c r="BQ132" i="6" a="1"/>
  <c r="BQ132" i="6"/>
  <c r="BR132" i="6" a="1"/>
  <c r="BR132" i="6"/>
  <c r="BS132" i="6" a="1"/>
  <c r="BS132" i="6"/>
  <c r="BT132" i="6" a="1"/>
  <c r="BT132" i="6"/>
  <c r="BU132" i="6" a="1"/>
  <c r="BU132" i="6"/>
  <c r="BV132" i="6" a="1"/>
  <c r="BV132" i="6"/>
  <c r="BW132" i="6" a="1"/>
  <c r="BW132" i="6"/>
  <c r="BX132" i="6" a="1"/>
  <c r="BX132" i="6"/>
  <c r="BY132" i="6" a="1"/>
  <c r="BY132" i="6"/>
  <c r="BZ132" i="6" a="1"/>
  <c r="BZ132" i="6"/>
  <c r="E133" i="6" a="1"/>
  <c r="E133" i="6"/>
  <c r="F133" i="6" a="1"/>
  <c r="F133" i="6"/>
  <c r="G133" i="6" a="1"/>
  <c r="G133" i="6"/>
  <c r="H133" i="6" a="1"/>
  <c r="H133" i="6"/>
  <c r="I133" i="6" a="1"/>
  <c r="I133" i="6"/>
  <c r="J133" i="6" a="1"/>
  <c r="J133" i="6"/>
  <c r="K133" i="6" a="1"/>
  <c r="K133" i="6"/>
  <c r="L133" i="6" a="1"/>
  <c r="L133" i="6"/>
  <c r="M133" i="6" a="1"/>
  <c r="M133" i="6"/>
  <c r="N133" i="6" a="1"/>
  <c r="N133" i="6"/>
  <c r="O133" i="6" a="1"/>
  <c r="O133" i="6"/>
  <c r="P133" i="6" a="1"/>
  <c r="P133" i="6"/>
  <c r="Q133" i="6" a="1"/>
  <c r="Q133" i="6"/>
  <c r="R133" i="6" a="1"/>
  <c r="R133" i="6"/>
  <c r="S133" i="6" a="1"/>
  <c r="S133" i="6"/>
  <c r="T133" i="6" a="1"/>
  <c r="T133" i="6"/>
  <c r="U133" i="6" a="1"/>
  <c r="U133" i="6"/>
  <c r="V133" i="6" a="1"/>
  <c r="V133" i="6"/>
  <c r="W133" i="6" a="1"/>
  <c r="W133" i="6"/>
  <c r="X133" i="6" a="1"/>
  <c r="X133" i="6"/>
  <c r="Y133" i="6" a="1"/>
  <c r="Y133" i="6"/>
  <c r="Z133" i="6" a="1"/>
  <c r="Z133" i="6"/>
  <c r="AA133" i="6" a="1"/>
  <c r="AA133" i="6"/>
  <c r="AB133" i="6" a="1"/>
  <c r="AB133" i="6"/>
  <c r="AC133" i="6" a="1"/>
  <c r="AC133" i="6"/>
  <c r="AD133" i="6" a="1"/>
  <c r="AD133" i="6"/>
  <c r="AE133" i="6" a="1"/>
  <c r="AE133" i="6"/>
  <c r="AF133" i="6" a="1"/>
  <c r="AF133" i="6"/>
  <c r="AG133" i="6" a="1"/>
  <c r="AG133" i="6"/>
  <c r="AH133" i="6" a="1"/>
  <c r="AH133" i="6"/>
  <c r="AI133" i="6" a="1"/>
  <c r="AI133" i="6"/>
  <c r="AJ133" i="6" a="1"/>
  <c r="AJ133" i="6"/>
  <c r="AK133" i="6" a="1"/>
  <c r="AK133" i="6"/>
  <c r="AL133" i="6" a="1"/>
  <c r="AL133" i="6"/>
  <c r="AM133" i="6" a="1"/>
  <c r="AM133" i="6"/>
  <c r="AN133" i="6" a="1"/>
  <c r="AN133" i="6"/>
  <c r="AO133" i="6" a="1"/>
  <c r="AO133" i="6"/>
  <c r="AP133" i="6" a="1"/>
  <c r="AP133" i="6"/>
  <c r="AQ133" i="6" a="1"/>
  <c r="AQ133" i="6"/>
  <c r="AR133" i="6" a="1"/>
  <c r="AR133" i="6"/>
  <c r="AS133" i="6" a="1"/>
  <c r="AS133" i="6"/>
  <c r="AT133" i="6" a="1"/>
  <c r="AT133" i="6"/>
  <c r="AU133" i="6" a="1"/>
  <c r="AU133" i="6"/>
  <c r="AV133" i="6" a="1"/>
  <c r="AV133" i="6"/>
  <c r="AW133" i="6" a="1"/>
  <c r="AW133" i="6"/>
  <c r="AX133" i="6" a="1"/>
  <c r="AX133" i="6"/>
  <c r="AY133" i="6" a="1"/>
  <c r="AY133" i="6"/>
  <c r="AZ133" i="6" a="1"/>
  <c r="AZ133" i="6"/>
  <c r="BA133" i="6" a="1"/>
  <c r="BA133" i="6"/>
  <c r="BB133" i="6" a="1"/>
  <c r="BB133" i="6"/>
  <c r="BC133" i="6" a="1"/>
  <c r="BC133" i="6"/>
  <c r="BD133" i="6" a="1"/>
  <c r="BD133" i="6"/>
  <c r="BE133" i="6" a="1"/>
  <c r="BE133" i="6"/>
  <c r="BF133" i="6" a="1"/>
  <c r="BF133" i="6"/>
  <c r="BG133" i="6" a="1"/>
  <c r="BG133" i="6"/>
  <c r="BH133" i="6" a="1"/>
  <c r="BH133" i="6"/>
  <c r="BI133" i="6" a="1"/>
  <c r="BI133" i="6"/>
  <c r="BJ133" i="6" a="1"/>
  <c r="BJ133" i="6"/>
  <c r="BK133" i="6" a="1"/>
  <c r="BK133" i="6"/>
  <c r="BL133" i="6" a="1"/>
  <c r="BL133" i="6"/>
  <c r="BM133" i="6" a="1"/>
  <c r="BM133" i="6"/>
  <c r="BN133" i="6" a="1"/>
  <c r="BN133" i="6"/>
  <c r="BO133" i="6" a="1"/>
  <c r="BO133" i="6"/>
  <c r="BP133" i="6" a="1"/>
  <c r="BP133" i="6"/>
  <c r="BQ133" i="6" a="1"/>
  <c r="BQ133" i="6"/>
  <c r="BR133" i="6" a="1"/>
  <c r="BR133" i="6"/>
  <c r="BS133" i="6" a="1"/>
  <c r="BS133" i="6"/>
  <c r="BT133" i="6" a="1"/>
  <c r="BT133" i="6"/>
  <c r="BU133" i="6" a="1"/>
  <c r="BU133" i="6"/>
  <c r="BV133" i="6" a="1"/>
  <c r="BV133" i="6"/>
  <c r="BW133" i="6" a="1"/>
  <c r="BW133" i="6"/>
  <c r="BX133" i="6" a="1"/>
  <c r="BX133" i="6"/>
  <c r="BY133" i="6" a="1"/>
  <c r="BY133" i="6"/>
  <c r="BZ133" i="6" a="1"/>
  <c r="BZ133" i="6"/>
  <c r="E134" i="6" a="1"/>
  <c r="E134" i="6"/>
  <c r="F134" i="6" a="1"/>
  <c r="F134" i="6"/>
  <c r="G134" i="6" a="1"/>
  <c r="G134" i="6"/>
  <c r="H134" i="6" a="1"/>
  <c r="H134" i="6"/>
  <c r="I134" i="6" a="1"/>
  <c r="I134" i="6"/>
  <c r="J134" i="6" a="1"/>
  <c r="J134" i="6"/>
  <c r="K134" i="6" a="1"/>
  <c r="K134" i="6"/>
  <c r="L134" i="6" a="1"/>
  <c r="L134" i="6"/>
  <c r="M134" i="6" a="1"/>
  <c r="M134" i="6"/>
  <c r="N134" i="6" a="1"/>
  <c r="N134" i="6"/>
  <c r="O134" i="6" a="1"/>
  <c r="O134" i="6"/>
  <c r="P134" i="6" a="1"/>
  <c r="P134" i="6"/>
  <c r="Q134" i="6" a="1"/>
  <c r="Q134" i="6"/>
  <c r="R134" i="6" a="1"/>
  <c r="R134" i="6"/>
  <c r="S134" i="6" a="1"/>
  <c r="S134" i="6"/>
  <c r="T134" i="6" a="1"/>
  <c r="T134" i="6"/>
  <c r="U134" i="6" a="1"/>
  <c r="U134" i="6"/>
  <c r="V134" i="6" a="1"/>
  <c r="V134" i="6"/>
  <c r="W134" i="6" a="1"/>
  <c r="W134" i="6"/>
  <c r="X134" i="6" a="1"/>
  <c r="X134" i="6"/>
  <c r="Y134" i="6" a="1"/>
  <c r="Y134" i="6"/>
  <c r="Z134" i="6" a="1"/>
  <c r="Z134" i="6"/>
  <c r="AA134" i="6" a="1"/>
  <c r="AA134" i="6"/>
  <c r="AB134" i="6" a="1"/>
  <c r="AB134" i="6"/>
  <c r="AC134" i="6" a="1"/>
  <c r="AC134" i="6"/>
  <c r="AD134" i="6" a="1"/>
  <c r="AD134" i="6"/>
  <c r="AE134" i="6" a="1"/>
  <c r="AE134" i="6"/>
  <c r="AF134" i="6" a="1"/>
  <c r="AF134" i="6"/>
  <c r="AG134" i="6" a="1"/>
  <c r="AG134" i="6"/>
  <c r="AH134" i="6" a="1"/>
  <c r="AH134" i="6"/>
  <c r="AI134" i="6" a="1"/>
  <c r="AI134" i="6"/>
  <c r="AJ134" i="6" a="1"/>
  <c r="AJ134" i="6"/>
  <c r="AK134" i="6" a="1"/>
  <c r="AK134" i="6"/>
  <c r="AL134" i="6" a="1"/>
  <c r="AL134" i="6"/>
  <c r="AM134" i="6" a="1"/>
  <c r="AM134" i="6"/>
  <c r="AN134" i="6" a="1"/>
  <c r="AN134" i="6"/>
  <c r="AO134" i="6" a="1"/>
  <c r="AO134" i="6"/>
  <c r="AP134" i="6" a="1"/>
  <c r="AP134" i="6"/>
  <c r="AQ134" i="6" a="1"/>
  <c r="AQ134" i="6"/>
  <c r="AR134" i="6" a="1"/>
  <c r="AR134" i="6"/>
  <c r="AS134" i="6" a="1"/>
  <c r="AS134" i="6"/>
  <c r="AT134" i="6" a="1"/>
  <c r="AT134" i="6"/>
  <c r="AU134" i="6" a="1"/>
  <c r="AU134" i="6"/>
  <c r="AV134" i="6" a="1"/>
  <c r="AV134" i="6"/>
  <c r="AW134" i="6" a="1"/>
  <c r="AW134" i="6"/>
  <c r="AX134" i="6" a="1"/>
  <c r="AX134" i="6"/>
  <c r="AY134" i="6" a="1"/>
  <c r="AY134" i="6"/>
  <c r="AZ134" i="6" a="1"/>
  <c r="AZ134" i="6"/>
  <c r="BA134" i="6" a="1"/>
  <c r="BA134" i="6"/>
  <c r="BB134" i="6" a="1"/>
  <c r="BB134" i="6"/>
  <c r="BC134" i="6" a="1"/>
  <c r="BC134" i="6"/>
  <c r="BD134" i="6" a="1"/>
  <c r="BD134" i="6"/>
  <c r="BE134" i="6" a="1"/>
  <c r="BE134" i="6"/>
  <c r="BF134" i="6" a="1"/>
  <c r="BF134" i="6"/>
  <c r="BG134" i="6" a="1"/>
  <c r="BG134" i="6"/>
  <c r="BH134" i="6" a="1"/>
  <c r="BH134" i="6"/>
  <c r="BI134" i="6" a="1"/>
  <c r="BI134" i="6"/>
  <c r="BJ134" i="6" a="1"/>
  <c r="BJ134" i="6"/>
  <c r="BK134" i="6" a="1"/>
  <c r="BK134" i="6"/>
  <c r="BL134" i="6" a="1"/>
  <c r="BL134" i="6"/>
  <c r="BM134" i="6" a="1"/>
  <c r="BM134" i="6"/>
  <c r="BN134" i="6" a="1"/>
  <c r="BN134" i="6"/>
  <c r="BO134" i="6" a="1"/>
  <c r="BO134" i="6"/>
  <c r="BP134" i="6" a="1"/>
  <c r="BP134" i="6"/>
  <c r="BQ134" i="6" a="1"/>
  <c r="BQ134" i="6"/>
  <c r="BR134" i="6" a="1"/>
  <c r="BR134" i="6"/>
  <c r="BS134" i="6" a="1"/>
  <c r="BS134" i="6"/>
  <c r="BT134" i="6" a="1"/>
  <c r="BT134" i="6"/>
  <c r="BU134" i="6" a="1"/>
  <c r="BU134" i="6"/>
  <c r="BV134" i="6" a="1"/>
  <c r="BV134" i="6"/>
  <c r="BW134" i="6" a="1"/>
  <c r="BW134" i="6"/>
  <c r="BX134" i="6" a="1"/>
  <c r="BX134" i="6"/>
  <c r="BY134" i="6" a="1"/>
  <c r="BY134" i="6"/>
  <c r="BZ134" i="6" a="1"/>
  <c r="BZ134" i="6"/>
  <c r="E135" i="6" a="1"/>
  <c r="E135" i="6"/>
  <c r="F135" i="6" a="1"/>
  <c r="F135" i="6"/>
  <c r="G135" i="6" a="1"/>
  <c r="G135" i="6"/>
  <c r="H135" i="6" a="1"/>
  <c r="H135" i="6"/>
  <c r="I135" i="6" a="1"/>
  <c r="I135" i="6"/>
  <c r="J135" i="6" a="1"/>
  <c r="J135" i="6"/>
  <c r="K135" i="6" a="1"/>
  <c r="K135" i="6"/>
  <c r="L135" i="6" a="1"/>
  <c r="L135" i="6"/>
  <c r="M135" i="6" a="1"/>
  <c r="M135" i="6"/>
  <c r="N135" i="6" a="1"/>
  <c r="N135" i="6"/>
  <c r="O135" i="6" a="1"/>
  <c r="O135" i="6"/>
  <c r="P135" i="6" a="1"/>
  <c r="P135" i="6"/>
  <c r="Q135" i="6" a="1"/>
  <c r="Q135" i="6"/>
  <c r="R135" i="6" a="1"/>
  <c r="R135" i="6"/>
  <c r="S135" i="6" a="1"/>
  <c r="S135" i="6"/>
  <c r="T135" i="6" a="1"/>
  <c r="T135" i="6"/>
  <c r="U135" i="6" a="1"/>
  <c r="U135" i="6"/>
  <c r="V135" i="6" a="1"/>
  <c r="V135" i="6"/>
  <c r="W135" i="6" a="1"/>
  <c r="W135" i="6"/>
  <c r="X135" i="6" a="1"/>
  <c r="X135" i="6"/>
  <c r="Y135" i="6" a="1"/>
  <c r="Y135" i="6"/>
  <c r="Z135" i="6" a="1"/>
  <c r="Z135" i="6"/>
  <c r="AA135" i="6" a="1"/>
  <c r="AA135" i="6"/>
  <c r="AB135" i="6" a="1"/>
  <c r="AB135" i="6"/>
  <c r="AC135" i="6" a="1"/>
  <c r="AC135" i="6"/>
  <c r="AD135" i="6" a="1"/>
  <c r="AD135" i="6"/>
  <c r="AE135" i="6" a="1"/>
  <c r="AE135" i="6"/>
  <c r="AF135" i="6" a="1"/>
  <c r="AF135" i="6"/>
  <c r="AG135" i="6" a="1"/>
  <c r="AG135" i="6"/>
  <c r="AH135" i="6" a="1"/>
  <c r="AH135" i="6"/>
  <c r="AI135" i="6" a="1"/>
  <c r="AI135" i="6"/>
  <c r="AJ135" i="6" a="1"/>
  <c r="AJ135" i="6"/>
  <c r="AK135" i="6" a="1"/>
  <c r="AK135" i="6"/>
  <c r="AL135" i="6" a="1"/>
  <c r="AL135" i="6"/>
  <c r="AM135" i="6" a="1"/>
  <c r="AM135" i="6"/>
  <c r="AN135" i="6" a="1"/>
  <c r="AN135" i="6"/>
  <c r="AO135" i="6" a="1"/>
  <c r="AO135" i="6"/>
  <c r="AP135" i="6" a="1"/>
  <c r="AP135" i="6"/>
  <c r="AQ135" i="6" a="1"/>
  <c r="AQ135" i="6"/>
  <c r="AR135" i="6" a="1"/>
  <c r="AR135" i="6"/>
  <c r="AS135" i="6" a="1"/>
  <c r="AS135" i="6"/>
  <c r="AT135" i="6" a="1"/>
  <c r="AT135" i="6"/>
  <c r="AU135" i="6" a="1"/>
  <c r="AU135" i="6"/>
  <c r="AV135" i="6" a="1"/>
  <c r="AV135" i="6"/>
  <c r="AW135" i="6" a="1"/>
  <c r="AW135" i="6"/>
  <c r="AX135" i="6" a="1"/>
  <c r="AX135" i="6"/>
  <c r="AY135" i="6" a="1"/>
  <c r="AY135" i="6"/>
  <c r="AZ135" i="6" a="1"/>
  <c r="AZ135" i="6"/>
  <c r="BA135" i="6" a="1"/>
  <c r="BA135" i="6"/>
  <c r="BB135" i="6" a="1"/>
  <c r="BB135" i="6"/>
  <c r="BC135" i="6" a="1"/>
  <c r="BC135" i="6"/>
  <c r="BD135" i="6" a="1"/>
  <c r="BD135" i="6"/>
  <c r="BE135" i="6" a="1"/>
  <c r="BE135" i="6"/>
  <c r="BF135" i="6" a="1"/>
  <c r="BF135" i="6"/>
  <c r="BG135" i="6" a="1"/>
  <c r="BG135" i="6"/>
  <c r="BH135" i="6" a="1"/>
  <c r="BH135" i="6"/>
  <c r="BI135" i="6" a="1"/>
  <c r="BI135" i="6"/>
  <c r="BJ135" i="6" a="1"/>
  <c r="BJ135" i="6"/>
  <c r="BK135" i="6" a="1"/>
  <c r="BK135" i="6"/>
  <c r="BL135" i="6" a="1"/>
  <c r="BL135" i="6"/>
  <c r="BM135" i="6" a="1"/>
  <c r="BM135" i="6"/>
  <c r="BN135" i="6" a="1"/>
  <c r="BN135" i="6"/>
  <c r="BO135" i="6" a="1"/>
  <c r="BO135" i="6"/>
  <c r="BP135" i="6" a="1"/>
  <c r="BP135" i="6"/>
  <c r="BQ135" i="6" a="1"/>
  <c r="BQ135" i="6"/>
  <c r="BR135" i="6" a="1"/>
  <c r="BR135" i="6"/>
  <c r="BS135" i="6" a="1"/>
  <c r="BS135" i="6"/>
  <c r="BT135" i="6" a="1"/>
  <c r="BT135" i="6"/>
  <c r="BU135" i="6" a="1"/>
  <c r="BU135" i="6"/>
  <c r="BV135" i="6" a="1"/>
  <c r="BV135" i="6"/>
  <c r="BW135" i="6" a="1"/>
  <c r="BW135" i="6"/>
  <c r="BX135" i="6" a="1"/>
  <c r="BX135" i="6"/>
  <c r="BY135" i="6" a="1"/>
  <c r="BY135" i="6"/>
  <c r="BZ135" i="6" a="1"/>
  <c r="BZ135" i="6"/>
  <c r="E136" i="6" a="1"/>
  <c r="E136" i="6"/>
  <c r="F136" i="6" a="1"/>
  <c r="F136" i="6"/>
  <c r="G136" i="6" a="1"/>
  <c r="G136" i="6"/>
  <c r="H136" i="6" a="1"/>
  <c r="H136" i="6"/>
  <c r="I136" i="6" a="1"/>
  <c r="I136" i="6"/>
  <c r="J136" i="6" a="1"/>
  <c r="J136" i="6"/>
  <c r="K136" i="6" a="1"/>
  <c r="K136" i="6"/>
  <c r="L136" i="6" a="1"/>
  <c r="L136" i="6"/>
  <c r="M136" i="6" a="1"/>
  <c r="M136" i="6"/>
  <c r="N136" i="6" a="1"/>
  <c r="N136" i="6"/>
  <c r="O136" i="6" a="1"/>
  <c r="O136" i="6"/>
  <c r="P136" i="6" a="1"/>
  <c r="P136" i="6"/>
  <c r="Q136" i="6" a="1"/>
  <c r="Q136" i="6"/>
  <c r="R136" i="6" a="1"/>
  <c r="R136" i="6"/>
  <c r="S136" i="6" a="1"/>
  <c r="S136" i="6"/>
  <c r="T136" i="6" a="1"/>
  <c r="T136" i="6"/>
  <c r="U136" i="6" a="1"/>
  <c r="U136" i="6"/>
  <c r="V136" i="6" a="1"/>
  <c r="V136" i="6"/>
  <c r="W136" i="6" a="1"/>
  <c r="W136" i="6"/>
  <c r="X136" i="6" a="1"/>
  <c r="X136" i="6"/>
  <c r="Y136" i="6" a="1"/>
  <c r="Y136" i="6"/>
  <c r="Z136" i="6" a="1"/>
  <c r="Z136" i="6"/>
  <c r="AA136" i="6" a="1"/>
  <c r="AA136" i="6"/>
  <c r="AB136" i="6" a="1"/>
  <c r="AB136" i="6"/>
  <c r="AC136" i="6" a="1"/>
  <c r="AC136" i="6"/>
  <c r="AD136" i="6" a="1"/>
  <c r="AD136" i="6"/>
  <c r="AE136" i="6" a="1"/>
  <c r="AE136" i="6"/>
  <c r="AF136" i="6" a="1"/>
  <c r="AF136" i="6"/>
  <c r="AG136" i="6" a="1"/>
  <c r="AG136" i="6"/>
  <c r="AH136" i="6" a="1"/>
  <c r="AH136" i="6"/>
  <c r="AI136" i="6" a="1"/>
  <c r="AI136" i="6"/>
  <c r="AJ136" i="6" a="1"/>
  <c r="AJ136" i="6"/>
  <c r="AK136" i="6" a="1"/>
  <c r="AK136" i="6"/>
  <c r="AL136" i="6" a="1"/>
  <c r="AL136" i="6"/>
  <c r="AM136" i="6" a="1"/>
  <c r="AM136" i="6"/>
  <c r="AN136" i="6" a="1"/>
  <c r="AN136" i="6"/>
  <c r="AO136" i="6" a="1"/>
  <c r="AO136" i="6"/>
  <c r="AP136" i="6" a="1"/>
  <c r="AP136" i="6"/>
  <c r="AQ136" i="6" a="1"/>
  <c r="AQ136" i="6"/>
  <c r="AR136" i="6" a="1"/>
  <c r="AR136" i="6"/>
  <c r="AS136" i="6" a="1"/>
  <c r="AS136" i="6"/>
  <c r="AT136" i="6" a="1"/>
  <c r="AT136" i="6"/>
  <c r="AU136" i="6" a="1"/>
  <c r="AU136" i="6"/>
  <c r="AV136" i="6" a="1"/>
  <c r="AV136" i="6"/>
  <c r="AW136" i="6" a="1"/>
  <c r="AW136" i="6"/>
  <c r="AX136" i="6" a="1"/>
  <c r="AX136" i="6"/>
  <c r="AY136" i="6" a="1"/>
  <c r="AY136" i="6"/>
  <c r="AZ136" i="6" a="1"/>
  <c r="AZ136" i="6"/>
  <c r="BA136" i="6" a="1"/>
  <c r="BA136" i="6"/>
  <c r="BB136" i="6" a="1"/>
  <c r="BB136" i="6"/>
  <c r="BC136" i="6" a="1"/>
  <c r="BC136" i="6"/>
  <c r="BD136" i="6" a="1"/>
  <c r="BD136" i="6"/>
  <c r="BE136" i="6" a="1"/>
  <c r="BE136" i="6"/>
  <c r="BF136" i="6" a="1"/>
  <c r="BF136" i="6"/>
  <c r="BG136" i="6" a="1"/>
  <c r="BG136" i="6"/>
  <c r="BH136" i="6" a="1"/>
  <c r="BH136" i="6"/>
  <c r="BI136" i="6" a="1"/>
  <c r="BI136" i="6"/>
  <c r="BJ136" i="6" a="1"/>
  <c r="BJ136" i="6"/>
  <c r="BK136" i="6" a="1"/>
  <c r="BK136" i="6"/>
  <c r="BL136" i="6" a="1"/>
  <c r="BL136" i="6"/>
  <c r="BM136" i="6" a="1"/>
  <c r="BM136" i="6"/>
  <c r="BN136" i="6" a="1"/>
  <c r="BN136" i="6"/>
  <c r="BO136" i="6" a="1"/>
  <c r="BO136" i="6"/>
  <c r="BP136" i="6" a="1"/>
  <c r="BP136" i="6"/>
  <c r="BQ136" i="6" a="1"/>
  <c r="BQ136" i="6"/>
  <c r="BR136" i="6" a="1"/>
  <c r="BR136" i="6"/>
  <c r="BS136" i="6" a="1"/>
  <c r="BS136" i="6"/>
  <c r="BT136" i="6" a="1"/>
  <c r="BT136" i="6"/>
  <c r="BU136" i="6" a="1"/>
  <c r="BU136" i="6"/>
  <c r="BV136" i="6" a="1"/>
  <c r="BV136" i="6"/>
  <c r="BW136" i="6" a="1"/>
  <c r="BW136" i="6"/>
  <c r="BX136" i="6" a="1"/>
  <c r="BX136" i="6"/>
  <c r="BY136" i="6" a="1"/>
  <c r="BY136" i="6"/>
  <c r="BZ136" i="6" a="1"/>
  <c r="BZ136" i="6"/>
  <c r="E137" i="6" a="1"/>
  <c r="E137" i="6"/>
  <c r="F137" i="6" a="1"/>
  <c r="F137" i="6"/>
  <c r="G137" i="6" a="1"/>
  <c r="G137" i="6"/>
  <c r="H137" i="6" a="1"/>
  <c r="H137" i="6"/>
  <c r="I137" i="6" a="1"/>
  <c r="I137" i="6"/>
  <c r="J137" i="6" a="1"/>
  <c r="J137" i="6"/>
  <c r="K137" i="6" a="1"/>
  <c r="K137" i="6"/>
  <c r="L137" i="6" a="1"/>
  <c r="L137" i="6"/>
  <c r="M137" i="6" a="1"/>
  <c r="M137" i="6"/>
  <c r="N137" i="6" a="1"/>
  <c r="N137" i="6"/>
  <c r="O137" i="6" a="1"/>
  <c r="O137" i="6"/>
  <c r="P137" i="6" a="1"/>
  <c r="P137" i="6"/>
  <c r="Q137" i="6" a="1"/>
  <c r="Q137" i="6"/>
  <c r="R137" i="6" a="1"/>
  <c r="R137" i="6"/>
  <c r="S137" i="6" a="1"/>
  <c r="S137" i="6"/>
  <c r="T137" i="6" a="1"/>
  <c r="T137" i="6"/>
  <c r="U137" i="6" a="1"/>
  <c r="U137" i="6"/>
  <c r="V137" i="6" a="1"/>
  <c r="V137" i="6"/>
  <c r="W137" i="6" a="1"/>
  <c r="W137" i="6"/>
  <c r="X137" i="6" a="1"/>
  <c r="X137" i="6"/>
  <c r="Y137" i="6" a="1"/>
  <c r="Y137" i="6"/>
  <c r="Z137" i="6" a="1"/>
  <c r="Z137" i="6"/>
  <c r="AA137" i="6" a="1"/>
  <c r="AA137" i="6"/>
  <c r="AB137" i="6" a="1"/>
  <c r="AB137" i="6"/>
  <c r="AC137" i="6" a="1"/>
  <c r="AC137" i="6"/>
  <c r="AD137" i="6" a="1"/>
  <c r="AD137" i="6"/>
  <c r="AE137" i="6" a="1"/>
  <c r="AE137" i="6"/>
  <c r="AF137" i="6" a="1"/>
  <c r="AF137" i="6"/>
  <c r="AG137" i="6" a="1"/>
  <c r="AG137" i="6"/>
  <c r="AH137" i="6" a="1"/>
  <c r="AH137" i="6"/>
  <c r="AI137" i="6" a="1"/>
  <c r="AI137" i="6"/>
  <c r="AJ137" i="6" a="1"/>
  <c r="AJ137" i="6"/>
  <c r="AK137" i="6" a="1"/>
  <c r="AK137" i="6"/>
  <c r="AL137" i="6" a="1"/>
  <c r="AL137" i="6"/>
  <c r="AM137" i="6" a="1"/>
  <c r="AM137" i="6"/>
  <c r="AN137" i="6" a="1"/>
  <c r="AN137" i="6"/>
  <c r="AO137" i="6" a="1"/>
  <c r="AO137" i="6"/>
  <c r="AP137" i="6" a="1"/>
  <c r="AP137" i="6"/>
  <c r="AQ137" i="6" a="1"/>
  <c r="AQ137" i="6"/>
  <c r="AR137" i="6" a="1"/>
  <c r="AR137" i="6"/>
  <c r="AS137" i="6" a="1"/>
  <c r="AS137" i="6"/>
  <c r="AT137" i="6" a="1"/>
  <c r="AT137" i="6"/>
  <c r="AU137" i="6" a="1"/>
  <c r="AU137" i="6"/>
  <c r="AV137" i="6" a="1"/>
  <c r="AV137" i="6"/>
  <c r="AW137" i="6" a="1"/>
  <c r="AW137" i="6"/>
  <c r="AX137" i="6" a="1"/>
  <c r="AX137" i="6"/>
  <c r="AY137" i="6" a="1"/>
  <c r="AY137" i="6"/>
  <c r="AZ137" i="6" a="1"/>
  <c r="AZ137" i="6"/>
  <c r="BA137" i="6" a="1"/>
  <c r="BA137" i="6"/>
  <c r="BB137" i="6" a="1"/>
  <c r="BB137" i="6"/>
  <c r="BC137" i="6" a="1"/>
  <c r="BC137" i="6"/>
  <c r="BD137" i="6" a="1"/>
  <c r="BD137" i="6"/>
  <c r="BE137" i="6" a="1"/>
  <c r="BE137" i="6"/>
  <c r="BF137" i="6" a="1"/>
  <c r="BF137" i="6"/>
  <c r="BG137" i="6" a="1"/>
  <c r="BG137" i="6"/>
  <c r="BH137" i="6" a="1"/>
  <c r="BH137" i="6"/>
  <c r="BI137" i="6" a="1"/>
  <c r="BI137" i="6"/>
  <c r="BJ137" i="6" a="1"/>
  <c r="BJ137" i="6"/>
  <c r="BK137" i="6" a="1"/>
  <c r="BK137" i="6"/>
  <c r="BL137" i="6" a="1"/>
  <c r="BL137" i="6"/>
  <c r="BM137" i="6" a="1"/>
  <c r="BM137" i="6"/>
  <c r="BN137" i="6" a="1"/>
  <c r="BN137" i="6"/>
  <c r="BO137" i="6" a="1"/>
  <c r="BO137" i="6"/>
  <c r="BP137" i="6" a="1"/>
  <c r="BP137" i="6"/>
  <c r="BQ137" i="6" a="1"/>
  <c r="BQ137" i="6"/>
  <c r="BR137" i="6" a="1"/>
  <c r="BR137" i="6"/>
  <c r="BS137" i="6" a="1"/>
  <c r="BS137" i="6"/>
  <c r="BT137" i="6" a="1"/>
  <c r="BT137" i="6"/>
  <c r="BU137" i="6" a="1"/>
  <c r="BU137" i="6"/>
  <c r="BV137" i="6" a="1"/>
  <c r="BV137" i="6"/>
  <c r="BW137" i="6" a="1"/>
  <c r="BW137" i="6"/>
  <c r="BX137" i="6" a="1"/>
  <c r="BX137" i="6"/>
  <c r="BY137" i="6" a="1"/>
  <c r="BY137" i="6"/>
  <c r="BZ137" i="6" a="1"/>
  <c r="BZ137" i="6"/>
  <c r="E138" i="6" a="1"/>
  <c r="E138" i="6"/>
  <c r="F138" i="6" a="1"/>
  <c r="F138" i="6"/>
  <c r="G138" i="6" a="1"/>
  <c r="G138" i="6"/>
  <c r="H138" i="6" a="1"/>
  <c r="H138" i="6"/>
  <c r="I138" i="6" a="1"/>
  <c r="I138" i="6"/>
  <c r="J138" i="6" a="1"/>
  <c r="J138" i="6"/>
  <c r="K138" i="6" a="1"/>
  <c r="K138" i="6"/>
  <c r="L138" i="6" a="1"/>
  <c r="L138" i="6"/>
  <c r="M138" i="6" a="1"/>
  <c r="M138" i="6"/>
  <c r="N138" i="6" a="1"/>
  <c r="N138" i="6"/>
  <c r="O138" i="6" a="1"/>
  <c r="O138" i="6"/>
  <c r="P138" i="6" a="1"/>
  <c r="P138" i="6"/>
  <c r="Q138" i="6" a="1"/>
  <c r="Q138" i="6"/>
  <c r="R138" i="6" a="1"/>
  <c r="R138" i="6"/>
  <c r="S138" i="6" a="1"/>
  <c r="S138" i="6"/>
  <c r="T138" i="6" a="1"/>
  <c r="T138" i="6"/>
  <c r="U138" i="6" a="1"/>
  <c r="U138" i="6"/>
  <c r="V138" i="6" a="1"/>
  <c r="V138" i="6"/>
  <c r="W138" i="6" a="1"/>
  <c r="W138" i="6"/>
  <c r="X138" i="6" a="1"/>
  <c r="X138" i="6"/>
  <c r="Y138" i="6" a="1"/>
  <c r="Y138" i="6"/>
  <c r="Z138" i="6" a="1"/>
  <c r="Z138" i="6"/>
  <c r="AA138" i="6" a="1"/>
  <c r="AA138" i="6"/>
  <c r="AB138" i="6" a="1"/>
  <c r="AB138" i="6"/>
  <c r="AC138" i="6" a="1"/>
  <c r="AC138" i="6"/>
  <c r="AD138" i="6" a="1"/>
  <c r="AD138" i="6"/>
  <c r="AE138" i="6" a="1"/>
  <c r="AE138" i="6"/>
  <c r="AF138" i="6" a="1"/>
  <c r="AF138" i="6"/>
  <c r="AG138" i="6" a="1"/>
  <c r="AG138" i="6"/>
  <c r="AH138" i="6" a="1"/>
  <c r="AH138" i="6"/>
  <c r="AI138" i="6" a="1"/>
  <c r="AI138" i="6"/>
  <c r="AJ138" i="6" a="1"/>
  <c r="AJ138" i="6"/>
  <c r="AK138" i="6" a="1"/>
  <c r="AK138" i="6"/>
  <c r="AL138" i="6" a="1"/>
  <c r="AL138" i="6"/>
  <c r="AM138" i="6" a="1"/>
  <c r="AM138" i="6"/>
  <c r="AN138" i="6" a="1"/>
  <c r="AN138" i="6"/>
  <c r="AO138" i="6" a="1"/>
  <c r="AO138" i="6"/>
  <c r="AP138" i="6" a="1"/>
  <c r="AP138" i="6"/>
  <c r="AQ138" i="6" a="1"/>
  <c r="AQ138" i="6"/>
  <c r="AR138" i="6" a="1"/>
  <c r="AR138" i="6"/>
  <c r="AS138" i="6" a="1"/>
  <c r="AS138" i="6"/>
  <c r="AT138" i="6" a="1"/>
  <c r="AT138" i="6"/>
  <c r="AU138" i="6" a="1"/>
  <c r="AU138" i="6"/>
  <c r="AV138" i="6" a="1"/>
  <c r="AV138" i="6"/>
  <c r="AW138" i="6" a="1"/>
  <c r="AW138" i="6"/>
  <c r="AX138" i="6" a="1"/>
  <c r="AX138" i="6"/>
  <c r="AY138" i="6" a="1"/>
  <c r="AY138" i="6"/>
  <c r="AZ138" i="6" a="1"/>
  <c r="AZ138" i="6"/>
  <c r="BA138" i="6" a="1"/>
  <c r="BA138" i="6"/>
  <c r="BB138" i="6" a="1"/>
  <c r="BB138" i="6"/>
  <c r="BC138" i="6" a="1"/>
  <c r="BC138" i="6"/>
  <c r="BD138" i="6" a="1"/>
  <c r="BD138" i="6"/>
  <c r="BE138" i="6" a="1"/>
  <c r="BE138" i="6"/>
  <c r="BF138" i="6" a="1"/>
  <c r="BF138" i="6"/>
  <c r="BG138" i="6" a="1"/>
  <c r="BG138" i="6"/>
  <c r="BH138" i="6" a="1"/>
  <c r="BH138" i="6"/>
  <c r="BI138" i="6" a="1"/>
  <c r="BI138" i="6"/>
  <c r="BJ138" i="6" a="1"/>
  <c r="BJ138" i="6"/>
  <c r="BK138" i="6" a="1"/>
  <c r="BK138" i="6"/>
  <c r="BL138" i="6" a="1"/>
  <c r="BL138" i="6"/>
  <c r="BM138" i="6" a="1"/>
  <c r="BM138" i="6"/>
  <c r="BN138" i="6" a="1"/>
  <c r="BN138" i="6"/>
  <c r="BO138" i="6" a="1"/>
  <c r="BO138" i="6"/>
  <c r="BP138" i="6" a="1"/>
  <c r="BP138" i="6"/>
  <c r="BQ138" i="6" a="1"/>
  <c r="BQ138" i="6"/>
  <c r="BR138" i="6" a="1"/>
  <c r="BR138" i="6"/>
  <c r="BS138" i="6" a="1"/>
  <c r="BS138" i="6"/>
  <c r="BT138" i="6" a="1"/>
  <c r="BT138" i="6"/>
  <c r="BU138" i="6" a="1"/>
  <c r="BU138" i="6"/>
  <c r="BV138" i="6" a="1"/>
  <c r="BV138" i="6"/>
  <c r="BW138" i="6" a="1"/>
  <c r="BW138" i="6"/>
  <c r="BX138" i="6" a="1"/>
  <c r="BX138" i="6"/>
  <c r="BY138" i="6" a="1"/>
  <c r="BY138" i="6"/>
  <c r="BZ138" i="6" a="1"/>
  <c r="BZ138" i="6"/>
  <c r="E139" i="6" a="1"/>
  <c r="E139" i="6"/>
  <c r="F139" i="6" a="1"/>
  <c r="F139" i="6"/>
  <c r="G139" i="6" a="1"/>
  <c r="G139" i="6"/>
  <c r="H139" i="6" a="1"/>
  <c r="H139" i="6"/>
  <c r="I139" i="6" a="1"/>
  <c r="I139" i="6"/>
  <c r="J139" i="6" a="1"/>
  <c r="J139" i="6"/>
  <c r="K139" i="6" a="1"/>
  <c r="K139" i="6"/>
  <c r="L139" i="6" a="1"/>
  <c r="L139" i="6"/>
  <c r="M139" i="6" a="1"/>
  <c r="M139" i="6"/>
  <c r="N139" i="6" a="1"/>
  <c r="N139" i="6"/>
  <c r="O139" i="6" a="1"/>
  <c r="O139" i="6"/>
  <c r="P139" i="6" a="1"/>
  <c r="P139" i="6"/>
  <c r="Q139" i="6" a="1"/>
  <c r="Q139" i="6"/>
  <c r="R139" i="6" a="1"/>
  <c r="R139" i="6"/>
  <c r="S139" i="6" a="1"/>
  <c r="S139" i="6"/>
  <c r="T139" i="6" a="1"/>
  <c r="T139" i="6"/>
  <c r="U139" i="6" a="1"/>
  <c r="U139" i="6"/>
  <c r="V139" i="6" a="1"/>
  <c r="V139" i="6"/>
  <c r="W139" i="6" a="1"/>
  <c r="W139" i="6"/>
  <c r="X139" i="6" a="1"/>
  <c r="X139" i="6"/>
  <c r="Y139" i="6" a="1"/>
  <c r="Y139" i="6"/>
  <c r="Z139" i="6" a="1"/>
  <c r="Z139" i="6"/>
  <c r="AA139" i="6" a="1"/>
  <c r="AA139" i="6"/>
  <c r="AB139" i="6" a="1"/>
  <c r="AB139" i="6"/>
  <c r="AC139" i="6" a="1"/>
  <c r="AC139" i="6"/>
  <c r="AD139" i="6" a="1"/>
  <c r="AD139" i="6"/>
  <c r="AE139" i="6" a="1"/>
  <c r="AE139" i="6"/>
  <c r="AF139" i="6" a="1"/>
  <c r="AF139" i="6"/>
  <c r="AG139" i="6" a="1"/>
  <c r="AG139" i="6"/>
  <c r="AH139" i="6" a="1"/>
  <c r="AH139" i="6"/>
  <c r="AI139" i="6" a="1"/>
  <c r="AI139" i="6"/>
  <c r="AJ139" i="6" a="1"/>
  <c r="AJ139" i="6"/>
  <c r="AK139" i="6" a="1"/>
  <c r="AK139" i="6"/>
  <c r="AL139" i="6" a="1"/>
  <c r="AL139" i="6"/>
  <c r="AM139" i="6" a="1"/>
  <c r="AM139" i="6"/>
  <c r="AN139" i="6" a="1"/>
  <c r="AN139" i="6"/>
  <c r="AO139" i="6" a="1"/>
  <c r="AO139" i="6"/>
  <c r="AP139" i="6" a="1"/>
  <c r="AP139" i="6"/>
  <c r="AQ139" i="6" a="1"/>
  <c r="AQ139" i="6"/>
  <c r="AR139" i="6" a="1"/>
  <c r="AR139" i="6"/>
  <c r="AS139" i="6" a="1"/>
  <c r="AS139" i="6"/>
  <c r="AT139" i="6" a="1"/>
  <c r="AT139" i="6"/>
  <c r="AU139" i="6" a="1"/>
  <c r="AU139" i="6"/>
  <c r="AV139" i="6" a="1"/>
  <c r="AV139" i="6"/>
  <c r="AW139" i="6" a="1"/>
  <c r="AW139" i="6"/>
  <c r="AX139" i="6" a="1"/>
  <c r="AX139" i="6"/>
  <c r="AY139" i="6" a="1"/>
  <c r="AY139" i="6"/>
  <c r="AZ139" i="6" a="1"/>
  <c r="AZ139" i="6"/>
  <c r="BA139" i="6" a="1"/>
  <c r="BA139" i="6"/>
  <c r="BB139" i="6" a="1"/>
  <c r="BB139" i="6"/>
  <c r="BC139" i="6" a="1"/>
  <c r="BC139" i="6"/>
  <c r="BD139" i="6" a="1"/>
  <c r="BD139" i="6"/>
  <c r="BE139" i="6" a="1"/>
  <c r="BE139" i="6"/>
  <c r="BF139" i="6" a="1"/>
  <c r="BF139" i="6"/>
  <c r="BG139" i="6" a="1"/>
  <c r="BG139" i="6"/>
  <c r="BH139" i="6" a="1"/>
  <c r="BH139" i="6"/>
  <c r="BI139" i="6" a="1"/>
  <c r="BI139" i="6"/>
  <c r="BJ139" i="6" a="1"/>
  <c r="BJ139" i="6"/>
  <c r="BK139" i="6" a="1"/>
  <c r="BK139" i="6"/>
  <c r="BL139" i="6" a="1"/>
  <c r="BL139" i="6"/>
  <c r="BM139" i="6" a="1"/>
  <c r="BM139" i="6"/>
  <c r="BN139" i="6" a="1"/>
  <c r="BN139" i="6"/>
  <c r="BO139" i="6" a="1"/>
  <c r="BO139" i="6"/>
  <c r="BP139" i="6" a="1"/>
  <c r="BP139" i="6"/>
  <c r="BQ139" i="6" a="1"/>
  <c r="BQ139" i="6"/>
  <c r="BR139" i="6" a="1"/>
  <c r="BR139" i="6"/>
  <c r="BS139" i="6" a="1"/>
  <c r="BS139" i="6"/>
  <c r="BT139" i="6" a="1"/>
  <c r="BT139" i="6"/>
  <c r="BU139" i="6" a="1"/>
  <c r="BU139" i="6"/>
  <c r="BV139" i="6" a="1"/>
  <c r="BV139" i="6"/>
  <c r="BW139" i="6" a="1"/>
  <c r="BW139" i="6"/>
  <c r="BX139" i="6" a="1"/>
  <c r="BX139" i="6"/>
  <c r="BY139" i="6" a="1"/>
  <c r="BY139" i="6"/>
  <c r="BZ139" i="6" a="1"/>
  <c r="BZ139" i="6"/>
  <c r="E140" i="6" a="1"/>
  <c r="E140" i="6"/>
  <c r="F140" i="6" a="1"/>
  <c r="F140" i="6"/>
  <c r="G140" i="6" a="1"/>
  <c r="G140" i="6"/>
  <c r="H140" i="6" a="1"/>
  <c r="H140" i="6"/>
  <c r="I140" i="6" a="1"/>
  <c r="I140" i="6"/>
  <c r="J140" i="6" a="1"/>
  <c r="J140" i="6"/>
  <c r="K140" i="6" a="1"/>
  <c r="K140" i="6"/>
  <c r="L140" i="6" a="1"/>
  <c r="L140" i="6"/>
  <c r="M140" i="6" a="1"/>
  <c r="M140" i="6"/>
  <c r="N140" i="6" a="1"/>
  <c r="N140" i="6"/>
  <c r="O140" i="6" a="1"/>
  <c r="O140" i="6"/>
  <c r="P140" i="6" a="1"/>
  <c r="P140" i="6"/>
  <c r="Q140" i="6" a="1"/>
  <c r="Q140" i="6"/>
  <c r="R140" i="6" a="1"/>
  <c r="R140" i="6"/>
  <c r="S140" i="6" a="1"/>
  <c r="S140" i="6"/>
  <c r="T140" i="6" a="1"/>
  <c r="T140" i="6"/>
  <c r="U140" i="6" a="1"/>
  <c r="U140" i="6"/>
  <c r="V140" i="6" a="1"/>
  <c r="V140" i="6"/>
  <c r="W140" i="6" a="1"/>
  <c r="W140" i="6"/>
  <c r="X140" i="6" a="1"/>
  <c r="X140" i="6"/>
  <c r="Y140" i="6" a="1"/>
  <c r="Y140" i="6"/>
  <c r="Z140" i="6" a="1"/>
  <c r="Z140" i="6"/>
  <c r="AA140" i="6" a="1"/>
  <c r="AA140" i="6"/>
  <c r="AB140" i="6" a="1"/>
  <c r="AB140" i="6"/>
  <c r="AC140" i="6" a="1"/>
  <c r="AC140" i="6"/>
  <c r="AD140" i="6" a="1"/>
  <c r="AD140" i="6"/>
  <c r="AE140" i="6" a="1"/>
  <c r="AE140" i="6"/>
  <c r="AF140" i="6" a="1"/>
  <c r="AF140" i="6"/>
  <c r="AG140" i="6" a="1"/>
  <c r="AG140" i="6"/>
  <c r="AH140" i="6" a="1"/>
  <c r="AH140" i="6"/>
  <c r="AI140" i="6" a="1"/>
  <c r="AI140" i="6"/>
  <c r="AJ140" i="6" a="1"/>
  <c r="AJ140" i="6"/>
  <c r="AK140" i="6" a="1"/>
  <c r="AK140" i="6"/>
  <c r="AL140" i="6" a="1"/>
  <c r="AL140" i="6"/>
  <c r="AM140" i="6" a="1"/>
  <c r="AM140" i="6"/>
  <c r="AN140" i="6" a="1"/>
  <c r="AN140" i="6"/>
  <c r="AO140" i="6" a="1"/>
  <c r="AO140" i="6"/>
  <c r="AP140" i="6" a="1"/>
  <c r="AP140" i="6"/>
  <c r="AQ140" i="6" a="1"/>
  <c r="AQ140" i="6"/>
  <c r="AR140" i="6" a="1"/>
  <c r="AR140" i="6"/>
  <c r="AS140" i="6" a="1"/>
  <c r="AS140" i="6"/>
  <c r="AT140" i="6" a="1"/>
  <c r="AT140" i="6"/>
  <c r="AU140" i="6" a="1"/>
  <c r="AU140" i="6"/>
  <c r="AV140" i="6" a="1"/>
  <c r="AV140" i="6"/>
  <c r="AW140" i="6" a="1"/>
  <c r="AW140" i="6"/>
  <c r="AX140" i="6" a="1"/>
  <c r="AX140" i="6"/>
  <c r="AY140" i="6" a="1"/>
  <c r="AY140" i="6"/>
  <c r="AZ140" i="6" a="1"/>
  <c r="AZ140" i="6"/>
  <c r="BA140" i="6" a="1"/>
  <c r="BA140" i="6"/>
  <c r="BB140" i="6" a="1"/>
  <c r="BB140" i="6"/>
  <c r="BC140" i="6" a="1"/>
  <c r="BC140" i="6"/>
  <c r="BD140" i="6" a="1"/>
  <c r="BD140" i="6"/>
  <c r="BE140" i="6" a="1"/>
  <c r="BE140" i="6"/>
  <c r="BF140" i="6" a="1"/>
  <c r="BF140" i="6"/>
  <c r="BG140" i="6" a="1"/>
  <c r="BG140" i="6"/>
  <c r="BH140" i="6" a="1"/>
  <c r="BH140" i="6"/>
  <c r="BI140" i="6" a="1"/>
  <c r="BI140" i="6"/>
  <c r="BJ140" i="6" a="1"/>
  <c r="BJ140" i="6"/>
  <c r="BK140" i="6" a="1"/>
  <c r="BK140" i="6"/>
  <c r="BL140" i="6" a="1"/>
  <c r="BL140" i="6"/>
  <c r="BM140" i="6" a="1"/>
  <c r="BM140" i="6"/>
  <c r="BN140" i="6" a="1"/>
  <c r="BN140" i="6"/>
  <c r="BO140" i="6" a="1"/>
  <c r="BO140" i="6"/>
  <c r="BP140" i="6" a="1"/>
  <c r="BP140" i="6"/>
  <c r="BQ140" i="6" a="1"/>
  <c r="BQ140" i="6"/>
  <c r="BR140" i="6" a="1"/>
  <c r="BR140" i="6"/>
  <c r="BS140" i="6" a="1"/>
  <c r="BS140" i="6"/>
  <c r="BT140" i="6" a="1"/>
  <c r="BT140" i="6"/>
  <c r="BU140" i="6" a="1"/>
  <c r="BU140" i="6"/>
  <c r="BV140" i="6" a="1"/>
  <c r="BV140" i="6"/>
  <c r="BW140" i="6" a="1"/>
  <c r="BW140" i="6"/>
  <c r="BX140" i="6" a="1"/>
  <c r="BX140" i="6"/>
  <c r="BY140" i="6" a="1"/>
  <c r="BY140" i="6"/>
  <c r="BZ140" i="6" a="1"/>
  <c r="BZ140" i="6"/>
  <c r="E141" i="6" a="1"/>
  <c r="E141" i="6"/>
  <c r="F141" i="6" a="1"/>
  <c r="F141" i="6"/>
  <c r="G141" i="6" a="1"/>
  <c r="G141" i="6"/>
  <c r="H141" i="6" a="1"/>
  <c r="H141" i="6"/>
  <c r="I141" i="6" a="1"/>
  <c r="I141" i="6"/>
  <c r="J141" i="6" a="1"/>
  <c r="J141" i="6"/>
  <c r="K141" i="6" a="1"/>
  <c r="K141" i="6"/>
  <c r="L141" i="6" a="1"/>
  <c r="L141" i="6"/>
  <c r="M141" i="6" a="1"/>
  <c r="M141" i="6"/>
  <c r="N141" i="6" a="1"/>
  <c r="N141" i="6"/>
  <c r="O141" i="6" a="1"/>
  <c r="O141" i="6"/>
  <c r="P141" i="6" a="1"/>
  <c r="P141" i="6"/>
  <c r="Q141" i="6" a="1"/>
  <c r="Q141" i="6"/>
  <c r="R141" i="6" a="1"/>
  <c r="R141" i="6"/>
  <c r="S141" i="6" a="1"/>
  <c r="S141" i="6"/>
  <c r="T141" i="6" a="1"/>
  <c r="T141" i="6"/>
  <c r="U141" i="6" a="1"/>
  <c r="U141" i="6"/>
  <c r="V141" i="6" a="1"/>
  <c r="V141" i="6"/>
  <c r="W141" i="6" a="1"/>
  <c r="W141" i="6"/>
  <c r="X141" i="6" a="1"/>
  <c r="X141" i="6"/>
  <c r="Y141" i="6" a="1"/>
  <c r="Y141" i="6"/>
  <c r="Z141" i="6" a="1"/>
  <c r="Z141" i="6"/>
  <c r="AA141" i="6" a="1"/>
  <c r="AA141" i="6"/>
  <c r="AB141" i="6" a="1"/>
  <c r="AB141" i="6"/>
  <c r="AC141" i="6" a="1"/>
  <c r="AC141" i="6"/>
  <c r="AD141" i="6" a="1"/>
  <c r="AD141" i="6"/>
  <c r="AE141" i="6" a="1"/>
  <c r="AE141" i="6"/>
  <c r="AF141" i="6" a="1"/>
  <c r="AF141" i="6"/>
  <c r="AG141" i="6" a="1"/>
  <c r="AG141" i="6"/>
  <c r="AH141" i="6" a="1"/>
  <c r="AH141" i="6"/>
  <c r="AI141" i="6" a="1"/>
  <c r="AI141" i="6"/>
  <c r="AJ141" i="6" a="1"/>
  <c r="AJ141" i="6"/>
  <c r="AK141" i="6" a="1"/>
  <c r="AK141" i="6"/>
  <c r="AL141" i="6" a="1"/>
  <c r="AL141" i="6"/>
  <c r="AM141" i="6" a="1"/>
  <c r="AM141" i="6"/>
  <c r="AN141" i="6" a="1"/>
  <c r="AN141" i="6"/>
  <c r="AO141" i="6" a="1"/>
  <c r="AO141" i="6"/>
  <c r="AP141" i="6" a="1"/>
  <c r="AP141" i="6"/>
  <c r="AQ141" i="6" a="1"/>
  <c r="AQ141" i="6"/>
  <c r="AR141" i="6" a="1"/>
  <c r="AR141" i="6"/>
  <c r="AS141" i="6" a="1"/>
  <c r="AS141" i="6"/>
  <c r="AT141" i="6" a="1"/>
  <c r="AT141" i="6"/>
  <c r="AU141" i="6" a="1"/>
  <c r="AU141" i="6"/>
  <c r="AV141" i="6" a="1"/>
  <c r="AV141" i="6"/>
  <c r="AW141" i="6" a="1"/>
  <c r="AW141" i="6"/>
  <c r="AX141" i="6" a="1"/>
  <c r="AX141" i="6"/>
  <c r="AY141" i="6" a="1"/>
  <c r="AY141" i="6"/>
  <c r="AZ141" i="6" a="1"/>
  <c r="AZ141" i="6"/>
  <c r="BA141" i="6" a="1"/>
  <c r="BA141" i="6"/>
  <c r="BB141" i="6" a="1"/>
  <c r="BB141" i="6"/>
  <c r="BC141" i="6" a="1"/>
  <c r="BC141" i="6"/>
  <c r="BD141" i="6" a="1"/>
  <c r="BD141" i="6"/>
  <c r="BE141" i="6" a="1"/>
  <c r="BE141" i="6"/>
  <c r="BF141" i="6" a="1"/>
  <c r="BF141" i="6"/>
  <c r="BG141" i="6" a="1"/>
  <c r="BG141" i="6"/>
  <c r="BH141" i="6" a="1"/>
  <c r="BH141" i="6"/>
  <c r="BI141" i="6" a="1"/>
  <c r="BI141" i="6"/>
  <c r="BJ141" i="6" a="1"/>
  <c r="BJ141" i="6"/>
  <c r="BK141" i="6" a="1"/>
  <c r="BK141" i="6"/>
  <c r="BL141" i="6" a="1"/>
  <c r="BL141" i="6"/>
  <c r="BM141" i="6" a="1"/>
  <c r="BM141" i="6"/>
  <c r="BN141" i="6" a="1"/>
  <c r="BN141" i="6"/>
  <c r="BO141" i="6" a="1"/>
  <c r="BO141" i="6"/>
  <c r="BP141" i="6" a="1"/>
  <c r="BP141" i="6"/>
  <c r="BQ141" i="6" a="1"/>
  <c r="BQ141" i="6"/>
  <c r="BR141" i="6" a="1"/>
  <c r="BR141" i="6"/>
  <c r="BS141" i="6" a="1"/>
  <c r="BS141" i="6"/>
  <c r="BT141" i="6" a="1"/>
  <c r="BT141" i="6"/>
  <c r="BU141" i="6" a="1"/>
  <c r="BU141" i="6"/>
  <c r="BV141" i="6" a="1"/>
  <c r="BV141" i="6"/>
  <c r="BW141" i="6" a="1"/>
  <c r="BW141" i="6"/>
  <c r="BX141" i="6" a="1"/>
  <c r="BX141" i="6"/>
  <c r="BY141" i="6" a="1"/>
  <c r="BY141" i="6"/>
  <c r="BZ141" i="6" a="1"/>
  <c r="BZ141" i="6"/>
  <c r="E142" i="6" a="1"/>
  <c r="E142" i="6"/>
  <c r="F142" i="6" a="1"/>
  <c r="F142" i="6"/>
  <c r="G142" i="6" a="1"/>
  <c r="G142" i="6"/>
  <c r="H142" i="6" a="1"/>
  <c r="H142" i="6"/>
  <c r="I142" i="6" a="1"/>
  <c r="I142" i="6"/>
  <c r="J142" i="6" a="1"/>
  <c r="J142" i="6"/>
  <c r="K142" i="6" a="1"/>
  <c r="K142" i="6"/>
  <c r="L142" i="6" a="1"/>
  <c r="L142" i="6"/>
  <c r="M142" i="6" a="1"/>
  <c r="M142" i="6"/>
  <c r="N142" i="6" a="1"/>
  <c r="N142" i="6"/>
  <c r="O142" i="6" a="1"/>
  <c r="O142" i="6"/>
  <c r="P142" i="6" a="1"/>
  <c r="P142" i="6"/>
  <c r="Q142" i="6" a="1"/>
  <c r="Q142" i="6"/>
  <c r="R142" i="6" a="1"/>
  <c r="R142" i="6"/>
  <c r="S142" i="6" a="1"/>
  <c r="S142" i="6"/>
  <c r="T142" i="6" a="1"/>
  <c r="T142" i="6"/>
  <c r="U142" i="6" a="1"/>
  <c r="U142" i="6"/>
  <c r="V142" i="6" a="1"/>
  <c r="V142" i="6"/>
  <c r="W142" i="6" a="1"/>
  <c r="W142" i="6"/>
  <c r="X142" i="6" a="1"/>
  <c r="X142" i="6"/>
  <c r="Y142" i="6" a="1"/>
  <c r="Y142" i="6"/>
  <c r="Z142" i="6" a="1"/>
  <c r="Z142" i="6"/>
  <c r="AA142" i="6" a="1"/>
  <c r="AA142" i="6"/>
  <c r="AB142" i="6" a="1"/>
  <c r="AB142" i="6"/>
  <c r="AC142" i="6" a="1"/>
  <c r="AC142" i="6"/>
  <c r="AD142" i="6" a="1"/>
  <c r="AD142" i="6"/>
  <c r="AE142" i="6" a="1"/>
  <c r="AE142" i="6"/>
  <c r="AF142" i="6" a="1"/>
  <c r="AF142" i="6"/>
  <c r="AG142" i="6" a="1"/>
  <c r="AG142" i="6"/>
  <c r="AH142" i="6" a="1"/>
  <c r="AH142" i="6"/>
  <c r="AI142" i="6" a="1"/>
  <c r="AI142" i="6"/>
  <c r="AJ142" i="6" a="1"/>
  <c r="AJ142" i="6"/>
  <c r="AK142" i="6" a="1"/>
  <c r="AK142" i="6"/>
  <c r="AL142" i="6" a="1"/>
  <c r="AL142" i="6"/>
  <c r="AM142" i="6" a="1"/>
  <c r="AM142" i="6"/>
  <c r="AN142" i="6" a="1"/>
  <c r="AN142" i="6"/>
  <c r="AO142" i="6" a="1"/>
  <c r="AO142" i="6"/>
  <c r="AP142" i="6" a="1"/>
  <c r="AP142" i="6"/>
  <c r="AQ142" i="6" a="1"/>
  <c r="AQ142" i="6"/>
  <c r="AR142" i="6" a="1"/>
  <c r="AR142" i="6"/>
  <c r="AS142" i="6" a="1"/>
  <c r="AS142" i="6"/>
  <c r="AT142" i="6" a="1"/>
  <c r="AT142" i="6"/>
  <c r="AU142" i="6" a="1"/>
  <c r="AU142" i="6"/>
  <c r="AV142" i="6" a="1"/>
  <c r="AV142" i="6"/>
  <c r="AW142" i="6" a="1"/>
  <c r="AW142" i="6"/>
  <c r="AX142" i="6" a="1"/>
  <c r="AX142" i="6"/>
  <c r="AY142" i="6" a="1"/>
  <c r="AY142" i="6"/>
  <c r="AZ142" i="6" a="1"/>
  <c r="AZ142" i="6"/>
  <c r="BA142" i="6" a="1"/>
  <c r="BA142" i="6"/>
  <c r="BB142" i="6" a="1"/>
  <c r="BB142" i="6"/>
  <c r="BC142" i="6" a="1"/>
  <c r="BC142" i="6"/>
  <c r="BD142" i="6" a="1"/>
  <c r="BD142" i="6"/>
  <c r="BE142" i="6" a="1"/>
  <c r="BE142" i="6"/>
  <c r="BF142" i="6" a="1"/>
  <c r="BF142" i="6"/>
  <c r="BG142" i="6" a="1"/>
  <c r="BG142" i="6"/>
  <c r="BH142" i="6" a="1"/>
  <c r="BH142" i="6"/>
  <c r="BI142" i="6" a="1"/>
  <c r="BI142" i="6"/>
  <c r="BJ142" i="6" a="1"/>
  <c r="BJ142" i="6"/>
  <c r="BK142" i="6" a="1"/>
  <c r="BK142" i="6"/>
  <c r="BL142" i="6" a="1"/>
  <c r="BL142" i="6"/>
  <c r="BM142" i="6" a="1"/>
  <c r="BM142" i="6"/>
  <c r="BN142" i="6" a="1"/>
  <c r="BN142" i="6"/>
  <c r="BO142" i="6" a="1"/>
  <c r="BO142" i="6"/>
  <c r="BP142" i="6" a="1"/>
  <c r="BP142" i="6"/>
  <c r="BQ142" i="6" a="1"/>
  <c r="BQ142" i="6"/>
  <c r="BR142" i="6" a="1"/>
  <c r="BR142" i="6"/>
  <c r="BS142" i="6" a="1"/>
  <c r="BS142" i="6"/>
  <c r="BT142" i="6" a="1"/>
  <c r="BT142" i="6"/>
  <c r="BU142" i="6" a="1"/>
  <c r="BU142" i="6"/>
  <c r="BV142" i="6" a="1"/>
  <c r="BV142" i="6"/>
  <c r="BW142" i="6" a="1"/>
  <c r="BW142" i="6"/>
  <c r="BX142" i="6" a="1"/>
  <c r="BX142" i="6"/>
  <c r="BY142" i="6" a="1"/>
  <c r="BY142" i="6"/>
  <c r="BZ142" i="6" a="1"/>
  <c r="BZ142" i="6"/>
  <c r="E143" i="6" a="1"/>
  <c r="E143" i="6"/>
  <c r="F143" i="6" a="1"/>
  <c r="F143" i="6"/>
  <c r="G143" i="6" a="1"/>
  <c r="G143" i="6"/>
  <c r="H143" i="6" a="1"/>
  <c r="H143" i="6"/>
  <c r="I143" i="6" a="1"/>
  <c r="I143" i="6"/>
  <c r="J143" i="6" a="1"/>
  <c r="J143" i="6"/>
  <c r="K143" i="6" a="1"/>
  <c r="K143" i="6"/>
  <c r="L143" i="6" a="1"/>
  <c r="L143" i="6"/>
  <c r="M143" i="6" a="1"/>
  <c r="M143" i="6"/>
  <c r="N143" i="6" a="1"/>
  <c r="N143" i="6"/>
  <c r="O143" i="6" a="1"/>
  <c r="O143" i="6"/>
  <c r="P143" i="6" a="1"/>
  <c r="P143" i="6"/>
  <c r="Q143" i="6" a="1"/>
  <c r="Q143" i="6"/>
  <c r="R143" i="6" a="1"/>
  <c r="R143" i="6"/>
  <c r="S143" i="6" a="1"/>
  <c r="S143" i="6"/>
  <c r="T143" i="6" a="1"/>
  <c r="T143" i="6"/>
  <c r="U143" i="6" a="1"/>
  <c r="U143" i="6"/>
  <c r="V143" i="6" a="1"/>
  <c r="V143" i="6"/>
  <c r="W143" i="6" a="1"/>
  <c r="W143" i="6"/>
  <c r="X143" i="6" a="1"/>
  <c r="X143" i="6"/>
  <c r="Y143" i="6" a="1"/>
  <c r="Y143" i="6"/>
  <c r="Z143" i="6" a="1"/>
  <c r="Z143" i="6"/>
  <c r="AA143" i="6" a="1"/>
  <c r="AA143" i="6"/>
  <c r="AB143" i="6" a="1"/>
  <c r="AB143" i="6"/>
  <c r="AC143" i="6" a="1"/>
  <c r="AC143" i="6"/>
  <c r="AD143" i="6" a="1"/>
  <c r="AD143" i="6"/>
  <c r="AE143" i="6" a="1"/>
  <c r="AE143" i="6"/>
  <c r="AF143" i="6" a="1"/>
  <c r="AF143" i="6"/>
  <c r="AG143" i="6" a="1"/>
  <c r="AG143" i="6"/>
  <c r="AH143" i="6" a="1"/>
  <c r="AH143" i="6"/>
  <c r="AI143" i="6" a="1"/>
  <c r="AI143" i="6"/>
  <c r="AJ143" i="6" a="1"/>
  <c r="AJ143" i="6"/>
  <c r="AK143" i="6" a="1"/>
  <c r="AK143" i="6"/>
  <c r="AL143" i="6" a="1"/>
  <c r="AL143" i="6"/>
  <c r="AM143" i="6" a="1"/>
  <c r="AM143" i="6"/>
  <c r="AN143" i="6" a="1"/>
  <c r="AN143" i="6"/>
  <c r="AO143" i="6" a="1"/>
  <c r="AO143" i="6"/>
  <c r="AP143" i="6" a="1"/>
  <c r="AP143" i="6"/>
  <c r="AQ143" i="6" a="1"/>
  <c r="AQ143" i="6"/>
  <c r="AR143" i="6" a="1"/>
  <c r="AR143" i="6"/>
  <c r="AS143" i="6" a="1"/>
  <c r="AS143" i="6"/>
  <c r="AT143" i="6" a="1"/>
  <c r="AT143" i="6"/>
  <c r="AU143" i="6" a="1"/>
  <c r="AU143" i="6"/>
  <c r="AV143" i="6" a="1"/>
  <c r="AV143" i="6"/>
  <c r="AW143" i="6" a="1"/>
  <c r="AW143" i="6"/>
  <c r="AX143" i="6" a="1"/>
  <c r="AX143" i="6"/>
  <c r="AY143" i="6" a="1"/>
  <c r="AY143" i="6"/>
  <c r="AZ143" i="6" a="1"/>
  <c r="AZ143" i="6"/>
  <c r="BA143" i="6" a="1"/>
  <c r="BA143" i="6"/>
  <c r="BB143" i="6" a="1"/>
  <c r="BB143" i="6"/>
  <c r="BC143" i="6" a="1"/>
  <c r="BC143" i="6"/>
  <c r="BD143" i="6" a="1"/>
  <c r="BD143" i="6"/>
  <c r="BE143" i="6" a="1"/>
  <c r="BE143" i="6"/>
  <c r="BF143" i="6" a="1"/>
  <c r="BF143" i="6"/>
  <c r="BG143" i="6" a="1"/>
  <c r="BG143" i="6"/>
  <c r="BH143" i="6" a="1"/>
  <c r="BH143" i="6"/>
  <c r="BI143" i="6" a="1"/>
  <c r="BI143" i="6"/>
  <c r="BJ143" i="6" a="1"/>
  <c r="BJ143" i="6"/>
  <c r="BK143" i="6" a="1"/>
  <c r="BK143" i="6"/>
  <c r="BL143" i="6" a="1"/>
  <c r="BL143" i="6"/>
  <c r="BM143" i="6" a="1"/>
  <c r="BM143" i="6"/>
  <c r="BN143" i="6" a="1"/>
  <c r="BN143" i="6"/>
  <c r="BO143" i="6" a="1"/>
  <c r="BO143" i="6"/>
  <c r="BP143" i="6" a="1"/>
  <c r="BP143" i="6"/>
  <c r="BQ143" i="6" a="1"/>
  <c r="BQ143" i="6"/>
  <c r="BR143" i="6" a="1"/>
  <c r="BR143" i="6"/>
  <c r="BS143" i="6" a="1"/>
  <c r="BS143" i="6"/>
  <c r="BT143" i="6" a="1"/>
  <c r="BT143" i="6"/>
  <c r="BU143" i="6" a="1"/>
  <c r="BU143" i="6"/>
  <c r="BV143" i="6" a="1"/>
  <c r="BV143" i="6"/>
  <c r="BW143" i="6" a="1"/>
  <c r="BW143" i="6"/>
  <c r="BX143" i="6" a="1"/>
  <c r="BX143" i="6"/>
  <c r="BY143" i="6" a="1"/>
  <c r="BY143" i="6"/>
  <c r="BZ143" i="6" a="1"/>
  <c r="BZ143" i="6"/>
  <c r="E144" i="6" a="1"/>
  <c r="E144" i="6"/>
  <c r="F144" i="6" a="1"/>
  <c r="F144" i="6"/>
  <c r="G144" i="6" a="1"/>
  <c r="G144" i="6"/>
  <c r="H144" i="6" a="1"/>
  <c r="H144" i="6"/>
  <c r="I144" i="6" a="1"/>
  <c r="I144" i="6"/>
  <c r="J144" i="6" a="1"/>
  <c r="J144" i="6"/>
  <c r="K144" i="6" a="1"/>
  <c r="K144" i="6"/>
  <c r="L144" i="6" a="1"/>
  <c r="L144" i="6"/>
  <c r="M144" i="6" a="1"/>
  <c r="M144" i="6"/>
  <c r="N144" i="6" a="1"/>
  <c r="N144" i="6"/>
  <c r="O144" i="6" a="1"/>
  <c r="O144" i="6"/>
  <c r="P144" i="6" a="1"/>
  <c r="P144" i="6"/>
  <c r="Q144" i="6" a="1"/>
  <c r="Q144" i="6"/>
  <c r="R144" i="6" a="1"/>
  <c r="R144" i="6"/>
  <c r="S144" i="6" a="1"/>
  <c r="S144" i="6"/>
  <c r="T144" i="6" a="1"/>
  <c r="T144" i="6"/>
  <c r="U144" i="6" a="1"/>
  <c r="U144" i="6"/>
  <c r="V144" i="6" a="1"/>
  <c r="V144" i="6"/>
  <c r="W144" i="6" a="1"/>
  <c r="W144" i="6"/>
  <c r="X144" i="6" a="1"/>
  <c r="X144" i="6"/>
  <c r="Y144" i="6" a="1"/>
  <c r="Y144" i="6"/>
  <c r="Z144" i="6" a="1"/>
  <c r="Z144" i="6"/>
  <c r="AA144" i="6" a="1"/>
  <c r="AA144" i="6"/>
  <c r="AB144" i="6" a="1"/>
  <c r="AB144" i="6"/>
  <c r="AC144" i="6" a="1"/>
  <c r="AC144" i="6"/>
  <c r="AD144" i="6" a="1"/>
  <c r="AD144" i="6"/>
  <c r="AE144" i="6" a="1"/>
  <c r="AE144" i="6"/>
  <c r="AF144" i="6" a="1"/>
  <c r="AF144" i="6"/>
  <c r="AG144" i="6" a="1"/>
  <c r="AG144" i="6"/>
  <c r="AH144" i="6" a="1"/>
  <c r="AH144" i="6"/>
  <c r="AI144" i="6" a="1"/>
  <c r="AI144" i="6"/>
  <c r="AJ144" i="6" a="1"/>
  <c r="AJ144" i="6"/>
  <c r="AK144" i="6" a="1"/>
  <c r="AK144" i="6"/>
  <c r="AL144" i="6" a="1"/>
  <c r="AL144" i="6"/>
  <c r="AM144" i="6" a="1"/>
  <c r="AM144" i="6"/>
  <c r="AN144" i="6" a="1"/>
  <c r="AN144" i="6"/>
  <c r="AO144" i="6" a="1"/>
  <c r="AO144" i="6"/>
  <c r="AP144" i="6" a="1"/>
  <c r="AP144" i="6"/>
  <c r="AQ144" i="6" a="1"/>
  <c r="AQ144" i="6"/>
  <c r="AR144" i="6" a="1"/>
  <c r="AR144" i="6"/>
  <c r="AS144" i="6" a="1"/>
  <c r="AS144" i="6"/>
  <c r="AT144" i="6" a="1"/>
  <c r="AT144" i="6"/>
  <c r="AU144" i="6" a="1"/>
  <c r="AU144" i="6"/>
  <c r="AV144" i="6" a="1"/>
  <c r="AV144" i="6"/>
  <c r="AW144" i="6" a="1"/>
  <c r="AW144" i="6"/>
  <c r="AX144" i="6" a="1"/>
  <c r="AX144" i="6"/>
  <c r="AY144" i="6" a="1"/>
  <c r="AY144" i="6"/>
  <c r="AZ144" i="6" a="1"/>
  <c r="AZ144" i="6"/>
  <c r="BA144" i="6" a="1"/>
  <c r="BA144" i="6"/>
  <c r="BB144" i="6" a="1"/>
  <c r="BB144" i="6"/>
  <c r="BC144" i="6" a="1"/>
  <c r="BC144" i="6"/>
  <c r="BD144" i="6" a="1"/>
  <c r="BD144" i="6"/>
  <c r="BE144" i="6" a="1"/>
  <c r="BE144" i="6"/>
  <c r="BF144" i="6" a="1"/>
  <c r="BF144" i="6"/>
  <c r="BG144" i="6" a="1"/>
  <c r="BG144" i="6"/>
  <c r="BH144" i="6" a="1"/>
  <c r="BH144" i="6"/>
  <c r="BI144" i="6" a="1"/>
  <c r="BI144" i="6"/>
  <c r="BJ144" i="6" a="1"/>
  <c r="BJ144" i="6"/>
  <c r="BK144" i="6" a="1"/>
  <c r="BK144" i="6"/>
  <c r="BL144" i="6" a="1"/>
  <c r="BL144" i="6"/>
  <c r="BM144" i="6" a="1"/>
  <c r="BM144" i="6"/>
  <c r="BN144" i="6" a="1"/>
  <c r="BN144" i="6"/>
  <c r="BO144" i="6" a="1"/>
  <c r="BO144" i="6"/>
  <c r="BP144" i="6" a="1"/>
  <c r="BP144" i="6"/>
  <c r="BQ144" i="6" a="1"/>
  <c r="BQ144" i="6"/>
  <c r="BR144" i="6" a="1"/>
  <c r="BR144" i="6"/>
  <c r="BS144" i="6" a="1"/>
  <c r="BS144" i="6"/>
  <c r="BT144" i="6" a="1"/>
  <c r="BT144" i="6"/>
  <c r="BU144" i="6" a="1"/>
  <c r="BU144" i="6"/>
  <c r="BV144" i="6" a="1"/>
  <c r="BV144" i="6"/>
  <c r="BW144" i="6" a="1"/>
  <c r="BW144" i="6"/>
  <c r="BX144" i="6" a="1"/>
  <c r="BX144" i="6"/>
  <c r="BY144" i="6" a="1"/>
  <c r="BY144" i="6"/>
  <c r="BZ144" i="6" a="1"/>
  <c r="BZ144" i="6"/>
  <c r="E145" i="6" a="1"/>
  <c r="E145" i="6"/>
  <c r="F145" i="6" a="1"/>
  <c r="F145" i="6"/>
  <c r="G145" i="6" a="1"/>
  <c r="G145" i="6"/>
  <c r="H145" i="6" a="1"/>
  <c r="H145" i="6"/>
  <c r="I145" i="6" a="1"/>
  <c r="I145" i="6"/>
  <c r="J145" i="6" a="1"/>
  <c r="J145" i="6"/>
  <c r="K145" i="6" a="1"/>
  <c r="K145" i="6"/>
  <c r="L145" i="6" a="1"/>
  <c r="L145" i="6"/>
  <c r="M145" i="6" a="1"/>
  <c r="M145" i="6"/>
  <c r="N145" i="6" a="1"/>
  <c r="N145" i="6"/>
  <c r="O145" i="6" a="1"/>
  <c r="O145" i="6"/>
  <c r="P145" i="6" a="1"/>
  <c r="P145" i="6"/>
  <c r="Q145" i="6" a="1"/>
  <c r="Q145" i="6"/>
  <c r="R145" i="6" a="1"/>
  <c r="R145" i="6"/>
  <c r="S145" i="6" a="1"/>
  <c r="S145" i="6"/>
  <c r="T145" i="6" a="1"/>
  <c r="T145" i="6"/>
  <c r="U145" i="6" a="1"/>
  <c r="U145" i="6"/>
  <c r="V145" i="6" a="1"/>
  <c r="V145" i="6"/>
  <c r="W145" i="6" a="1"/>
  <c r="W145" i="6"/>
  <c r="X145" i="6" a="1"/>
  <c r="X145" i="6"/>
  <c r="Y145" i="6" a="1"/>
  <c r="Y145" i="6"/>
  <c r="Z145" i="6" a="1"/>
  <c r="Z145" i="6"/>
  <c r="AA145" i="6" a="1"/>
  <c r="AA145" i="6"/>
  <c r="AB145" i="6" a="1"/>
  <c r="AB145" i="6"/>
  <c r="AC145" i="6" a="1"/>
  <c r="AC145" i="6"/>
  <c r="AD145" i="6" a="1"/>
  <c r="AD145" i="6"/>
  <c r="AE145" i="6" a="1"/>
  <c r="AE145" i="6"/>
  <c r="AF145" i="6" a="1"/>
  <c r="AF145" i="6"/>
  <c r="AG145" i="6" a="1"/>
  <c r="AG145" i="6"/>
  <c r="AH145" i="6" a="1"/>
  <c r="AH145" i="6"/>
  <c r="AI145" i="6" a="1"/>
  <c r="AI145" i="6"/>
  <c r="AJ145" i="6" a="1"/>
  <c r="AJ145" i="6"/>
  <c r="AK145" i="6" a="1"/>
  <c r="AK145" i="6"/>
  <c r="AL145" i="6" a="1"/>
  <c r="AL145" i="6"/>
  <c r="AM145" i="6" a="1"/>
  <c r="AM145" i="6"/>
  <c r="AN145" i="6" a="1"/>
  <c r="AN145" i="6"/>
  <c r="AO145" i="6" a="1"/>
  <c r="AO145" i="6"/>
  <c r="AP145" i="6" a="1"/>
  <c r="AP145" i="6"/>
  <c r="AQ145" i="6" a="1"/>
  <c r="AQ145" i="6"/>
  <c r="AR145" i="6" a="1"/>
  <c r="AR145" i="6"/>
  <c r="AS145" i="6" a="1"/>
  <c r="AS145" i="6"/>
  <c r="AT145" i="6" a="1"/>
  <c r="AT145" i="6"/>
  <c r="AU145" i="6" a="1"/>
  <c r="AU145" i="6"/>
  <c r="AV145" i="6" a="1"/>
  <c r="AV145" i="6"/>
  <c r="AW145" i="6" a="1"/>
  <c r="AW145" i="6"/>
  <c r="AX145" i="6" a="1"/>
  <c r="AX145" i="6"/>
  <c r="AY145" i="6" a="1"/>
  <c r="AY145" i="6"/>
  <c r="AZ145" i="6" a="1"/>
  <c r="AZ145" i="6"/>
  <c r="BA145" i="6" a="1"/>
  <c r="BA145" i="6"/>
  <c r="BB145" i="6" a="1"/>
  <c r="BB145" i="6"/>
  <c r="BC145" i="6" a="1"/>
  <c r="BC145" i="6"/>
  <c r="BD145" i="6" a="1"/>
  <c r="BD145" i="6"/>
  <c r="BE145" i="6" a="1"/>
  <c r="BE145" i="6"/>
  <c r="BF145" i="6" a="1"/>
  <c r="BF145" i="6"/>
  <c r="BG145" i="6" a="1"/>
  <c r="BG145" i="6"/>
  <c r="BH145" i="6" a="1"/>
  <c r="BH145" i="6"/>
  <c r="BI145" i="6" a="1"/>
  <c r="BI145" i="6"/>
  <c r="BJ145" i="6" a="1"/>
  <c r="BJ145" i="6"/>
  <c r="BK145" i="6" a="1"/>
  <c r="BK145" i="6"/>
  <c r="BL145" i="6" a="1"/>
  <c r="BL145" i="6"/>
  <c r="BM145" i="6" a="1"/>
  <c r="BM145" i="6"/>
  <c r="BN145" i="6" a="1"/>
  <c r="BN145" i="6"/>
  <c r="BO145" i="6" a="1"/>
  <c r="BO145" i="6"/>
  <c r="BP145" i="6" a="1"/>
  <c r="BP145" i="6"/>
  <c r="BQ145" i="6" a="1"/>
  <c r="BQ145" i="6"/>
  <c r="BR145" i="6" a="1"/>
  <c r="BR145" i="6"/>
  <c r="BS145" i="6" a="1"/>
  <c r="BS145" i="6"/>
  <c r="BT145" i="6" a="1"/>
  <c r="BT145" i="6"/>
  <c r="BU145" i="6" a="1"/>
  <c r="BU145" i="6"/>
  <c r="BV145" i="6" a="1"/>
  <c r="BV145" i="6"/>
  <c r="BW145" i="6" a="1"/>
  <c r="BW145" i="6"/>
  <c r="BX145" i="6" a="1"/>
  <c r="BX145" i="6"/>
  <c r="BY145" i="6" a="1"/>
  <c r="BY145" i="6"/>
  <c r="BZ145" i="6" a="1"/>
  <c r="BZ145" i="6"/>
  <c r="E146" i="6" a="1"/>
  <c r="E146" i="6"/>
  <c r="F146" i="6" a="1"/>
  <c r="F146" i="6"/>
  <c r="G146" i="6" a="1"/>
  <c r="G146" i="6"/>
  <c r="H146" i="6" a="1"/>
  <c r="H146" i="6"/>
  <c r="I146" i="6" a="1"/>
  <c r="I146" i="6"/>
  <c r="J146" i="6" a="1"/>
  <c r="J146" i="6"/>
  <c r="K146" i="6" a="1"/>
  <c r="K146" i="6"/>
  <c r="L146" i="6" a="1"/>
  <c r="L146" i="6"/>
  <c r="M146" i="6" a="1"/>
  <c r="M146" i="6"/>
  <c r="N146" i="6" a="1"/>
  <c r="N146" i="6"/>
  <c r="O146" i="6" a="1"/>
  <c r="O146" i="6"/>
  <c r="P146" i="6" a="1"/>
  <c r="P146" i="6"/>
  <c r="Q146" i="6" a="1"/>
  <c r="Q146" i="6"/>
  <c r="R146" i="6" a="1"/>
  <c r="R146" i="6"/>
  <c r="S146" i="6" a="1"/>
  <c r="S146" i="6"/>
  <c r="T146" i="6" a="1"/>
  <c r="T146" i="6"/>
  <c r="U146" i="6" a="1"/>
  <c r="U146" i="6"/>
  <c r="V146" i="6" a="1"/>
  <c r="V146" i="6"/>
  <c r="W146" i="6" a="1"/>
  <c r="W146" i="6"/>
  <c r="X146" i="6" a="1"/>
  <c r="X146" i="6"/>
  <c r="Y146" i="6" a="1"/>
  <c r="Y146" i="6"/>
  <c r="Z146" i="6" a="1"/>
  <c r="Z146" i="6"/>
  <c r="AA146" i="6" a="1"/>
  <c r="AA146" i="6"/>
  <c r="AB146" i="6" a="1"/>
  <c r="AB146" i="6"/>
  <c r="AC146" i="6" a="1"/>
  <c r="AC146" i="6"/>
  <c r="AD146" i="6" a="1"/>
  <c r="AD146" i="6"/>
  <c r="AE146" i="6" a="1"/>
  <c r="AE146" i="6"/>
  <c r="AF146" i="6" a="1"/>
  <c r="AF146" i="6"/>
  <c r="AG146" i="6" a="1"/>
  <c r="AG146" i="6"/>
  <c r="AH146" i="6" a="1"/>
  <c r="AH146" i="6"/>
  <c r="AI146" i="6" a="1"/>
  <c r="AI146" i="6"/>
  <c r="AJ146" i="6" a="1"/>
  <c r="AJ146" i="6"/>
  <c r="AK146" i="6" a="1"/>
  <c r="AK146" i="6"/>
  <c r="AL146" i="6" a="1"/>
  <c r="AL146" i="6"/>
  <c r="AM146" i="6" a="1"/>
  <c r="AM146" i="6"/>
  <c r="AN146" i="6" a="1"/>
  <c r="AN146" i="6"/>
  <c r="AO146" i="6" a="1"/>
  <c r="AO146" i="6"/>
  <c r="AP146" i="6" a="1"/>
  <c r="AP146" i="6"/>
  <c r="AQ146" i="6" a="1"/>
  <c r="AQ146" i="6"/>
  <c r="AR146" i="6" a="1"/>
  <c r="AR146" i="6"/>
  <c r="AS146" i="6" a="1"/>
  <c r="AS146" i="6"/>
  <c r="AT146" i="6" a="1"/>
  <c r="AT146" i="6"/>
  <c r="AU146" i="6" a="1"/>
  <c r="AU146" i="6"/>
  <c r="AV146" i="6" a="1"/>
  <c r="AV146" i="6"/>
  <c r="AW146" i="6" a="1"/>
  <c r="AW146" i="6"/>
  <c r="AX146" i="6" a="1"/>
  <c r="AX146" i="6"/>
  <c r="AY146" i="6" a="1"/>
  <c r="AY146" i="6"/>
  <c r="AZ146" i="6" a="1"/>
  <c r="AZ146" i="6"/>
  <c r="BA146" i="6" a="1"/>
  <c r="BA146" i="6"/>
  <c r="BB146" i="6" a="1"/>
  <c r="BB146" i="6"/>
  <c r="BC146" i="6" a="1"/>
  <c r="BC146" i="6"/>
  <c r="BD146" i="6" a="1"/>
  <c r="BD146" i="6"/>
  <c r="BE146" i="6" a="1"/>
  <c r="BE146" i="6"/>
  <c r="BF146" i="6" a="1"/>
  <c r="BF146" i="6"/>
  <c r="BG146" i="6" a="1"/>
  <c r="BG146" i="6"/>
  <c r="BH146" i="6" a="1"/>
  <c r="BH146" i="6"/>
  <c r="BI146" i="6" a="1"/>
  <c r="BI146" i="6"/>
  <c r="BJ146" i="6" a="1"/>
  <c r="BJ146" i="6"/>
  <c r="BK146" i="6" a="1"/>
  <c r="BK146" i="6"/>
  <c r="BL146" i="6" a="1"/>
  <c r="BL146" i="6"/>
  <c r="BM146" i="6" a="1"/>
  <c r="BM146" i="6"/>
  <c r="BN146" i="6" a="1"/>
  <c r="BN146" i="6"/>
  <c r="BO146" i="6" a="1"/>
  <c r="BO146" i="6"/>
  <c r="BP146" i="6" a="1"/>
  <c r="BP146" i="6"/>
  <c r="BQ146" i="6" a="1"/>
  <c r="BQ146" i="6"/>
  <c r="BR146" i="6" a="1"/>
  <c r="BR146" i="6"/>
  <c r="BS146" i="6" a="1"/>
  <c r="BS146" i="6"/>
  <c r="BT146" i="6" a="1"/>
  <c r="BT146" i="6"/>
  <c r="BU146" i="6" a="1"/>
  <c r="BU146" i="6"/>
  <c r="BV146" i="6" a="1"/>
  <c r="BV146" i="6"/>
  <c r="BW146" i="6" a="1"/>
  <c r="BW146" i="6"/>
  <c r="BX146" i="6" a="1"/>
  <c r="BX146" i="6"/>
  <c r="BY146" i="6" a="1"/>
  <c r="BY146" i="6"/>
  <c r="BZ146" i="6" a="1"/>
  <c r="BZ146" i="6"/>
  <c r="E147" i="6" a="1"/>
  <c r="E147" i="6"/>
  <c r="F147" i="6" a="1"/>
  <c r="F147" i="6"/>
  <c r="G147" i="6" a="1"/>
  <c r="G147" i="6"/>
  <c r="H147" i="6" a="1"/>
  <c r="H147" i="6"/>
  <c r="I147" i="6" a="1"/>
  <c r="I147" i="6"/>
  <c r="J147" i="6" a="1"/>
  <c r="J147" i="6"/>
  <c r="K147" i="6" a="1"/>
  <c r="K147" i="6"/>
  <c r="L147" i="6" a="1"/>
  <c r="L147" i="6"/>
  <c r="M147" i="6" a="1"/>
  <c r="M147" i="6"/>
  <c r="N147" i="6" a="1"/>
  <c r="N147" i="6"/>
  <c r="O147" i="6" a="1"/>
  <c r="O147" i="6"/>
  <c r="P147" i="6" a="1"/>
  <c r="P147" i="6"/>
  <c r="Q147" i="6" a="1"/>
  <c r="Q147" i="6"/>
  <c r="R147" i="6" a="1"/>
  <c r="R147" i="6"/>
  <c r="S147" i="6" a="1"/>
  <c r="S147" i="6"/>
  <c r="T147" i="6" a="1"/>
  <c r="T147" i="6"/>
  <c r="U147" i="6" a="1"/>
  <c r="U147" i="6"/>
  <c r="V147" i="6" a="1"/>
  <c r="V147" i="6"/>
  <c r="W147" i="6" a="1"/>
  <c r="W147" i="6"/>
  <c r="X147" i="6" a="1"/>
  <c r="X147" i="6"/>
  <c r="Y147" i="6" a="1"/>
  <c r="Y147" i="6"/>
  <c r="Z147" i="6" a="1"/>
  <c r="Z147" i="6"/>
  <c r="AA147" i="6" a="1"/>
  <c r="AA147" i="6"/>
  <c r="AB147" i="6" a="1"/>
  <c r="AB147" i="6"/>
  <c r="AC147" i="6" a="1"/>
  <c r="AC147" i="6"/>
  <c r="AD147" i="6" a="1"/>
  <c r="AD147" i="6"/>
  <c r="AE147" i="6" a="1"/>
  <c r="AE147" i="6"/>
  <c r="AF147" i="6" a="1"/>
  <c r="AF147" i="6"/>
  <c r="AG147" i="6" a="1"/>
  <c r="AG147" i="6"/>
  <c r="AH147" i="6" a="1"/>
  <c r="AH147" i="6"/>
  <c r="AI147" i="6" a="1"/>
  <c r="AI147" i="6"/>
  <c r="AJ147" i="6" a="1"/>
  <c r="AJ147" i="6"/>
  <c r="AK147" i="6" a="1"/>
  <c r="AK147" i="6"/>
  <c r="AL147" i="6" a="1"/>
  <c r="AL147" i="6"/>
  <c r="AM147" i="6" a="1"/>
  <c r="AM147" i="6"/>
  <c r="AN147" i="6" a="1"/>
  <c r="AN147" i="6"/>
  <c r="AO147" i="6" a="1"/>
  <c r="AO147" i="6"/>
  <c r="AP147" i="6" a="1"/>
  <c r="AP147" i="6"/>
  <c r="AQ147" i="6" a="1"/>
  <c r="AQ147" i="6"/>
  <c r="AR147" i="6" a="1"/>
  <c r="AR147" i="6"/>
  <c r="AS147" i="6" a="1"/>
  <c r="AS147" i="6"/>
  <c r="AT147" i="6" a="1"/>
  <c r="AT147" i="6"/>
  <c r="AU147" i="6" a="1"/>
  <c r="AU147" i="6"/>
  <c r="AV147" i="6" a="1"/>
  <c r="AV147" i="6"/>
  <c r="AW147" i="6" a="1"/>
  <c r="AW147" i="6"/>
  <c r="AX147" i="6" a="1"/>
  <c r="AX147" i="6"/>
  <c r="AY147" i="6" a="1"/>
  <c r="AY147" i="6"/>
  <c r="AZ147" i="6" a="1"/>
  <c r="AZ147" i="6"/>
  <c r="BA147" i="6" a="1"/>
  <c r="BA147" i="6"/>
  <c r="BB147" i="6" a="1"/>
  <c r="BB147" i="6"/>
  <c r="BC147" i="6" a="1"/>
  <c r="BC147" i="6"/>
  <c r="BD147" i="6" a="1"/>
  <c r="BD147" i="6"/>
  <c r="BE147" i="6" a="1"/>
  <c r="BE147" i="6"/>
  <c r="BF147" i="6" a="1"/>
  <c r="BF147" i="6"/>
  <c r="BG147" i="6" a="1"/>
  <c r="BG147" i="6"/>
  <c r="BH147" i="6" a="1"/>
  <c r="BH147" i="6"/>
  <c r="BI147" i="6" a="1"/>
  <c r="BI147" i="6"/>
  <c r="BJ147" i="6" a="1"/>
  <c r="BJ147" i="6"/>
  <c r="BK147" i="6" a="1"/>
  <c r="BK147" i="6"/>
  <c r="BL147" i="6" a="1"/>
  <c r="BL147" i="6"/>
  <c r="BM147" i="6" a="1"/>
  <c r="BM147" i="6"/>
  <c r="BN147" i="6" a="1"/>
  <c r="BN147" i="6"/>
  <c r="BO147" i="6" a="1"/>
  <c r="BO147" i="6"/>
  <c r="BP147" i="6" a="1"/>
  <c r="BP147" i="6"/>
  <c r="BQ147" i="6" a="1"/>
  <c r="BQ147" i="6"/>
  <c r="BR147" i="6" a="1"/>
  <c r="BR147" i="6"/>
  <c r="BS147" i="6" a="1"/>
  <c r="BS147" i="6"/>
  <c r="BT147" i="6" a="1"/>
  <c r="BT147" i="6"/>
  <c r="BU147" i="6" a="1"/>
  <c r="BU147" i="6"/>
  <c r="BV147" i="6" a="1"/>
  <c r="BV147" i="6"/>
  <c r="BW147" i="6" a="1"/>
  <c r="BW147" i="6"/>
  <c r="BX147" i="6" a="1"/>
  <c r="BX147" i="6"/>
  <c r="BY147" i="6" a="1"/>
  <c r="BY147" i="6"/>
  <c r="BZ147" i="6" a="1"/>
  <c r="BZ147" i="6"/>
  <c r="E148" i="6" a="1"/>
  <c r="E148" i="6"/>
  <c r="F148" i="6" a="1"/>
  <c r="F148" i="6"/>
  <c r="G148" i="6" a="1"/>
  <c r="G148" i="6"/>
  <c r="H148" i="6" a="1"/>
  <c r="H148" i="6"/>
  <c r="I148" i="6" a="1"/>
  <c r="I148" i="6"/>
  <c r="J148" i="6" a="1"/>
  <c r="J148" i="6"/>
  <c r="K148" i="6" a="1"/>
  <c r="K148" i="6"/>
  <c r="L148" i="6" a="1"/>
  <c r="L148" i="6"/>
  <c r="M148" i="6" a="1"/>
  <c r="M148" i="6"/>
  <c r="N148" i="6" a="1"/>
  <c r="N148" i="6"/>
  <c r="O148" i="6" a="1"/>
  <c r="O148" i="6"/>
  <c r="P148" i="6" a="1"/>
  <c r="P148" i="6"/>
  <c r="Q148" i="6" a="1"/>
  <c r="Q148" i="6"/>
  <c r="R148" i="6" a="1"/>
  <c r="R148" i="6"/>
  <c r="S148" i="6" a="1"/>
  <c r="S148" i="6"/>
  <c r="T148" i="6" a="1"/>
  <c r="T148" i="6"/>
  <c r="U148" i="6" a="1"/>
  <c r="U148" i="6"/>
  <c r="V148" i="6" a="1"/>
  <c r="V148" i="6"/>
  <c r="W148" i="6" a="1"/>
  <c r="W148" i="6"/>
  <c r="X148" i="6" a="1"/>
  <c r="X148" i="6"/>
  <c r="Y148" i="6" a="1"/>
  <c r="Y148" i="6"/>
  <c r="Z148" i="6" a="1"/>
  <c r="Z148" i="6"/>
  <c r="AA148" i="6" a="1"/>
  <c r="AA148" i="6"/>
  <c r="AB148" i="6" a="1"/>
  <c r="AB148" i="6"/>
  <c r="AC148" i="6" a="1"/>
  <c r="AC148" i="6"/>
  <c r="AD148" i="6" a="1"/>
  <c r="AD148" i="6"/>
  <c r="AE148" i="6" a="1"/>
  <c r="AE148" i="6"/>
  <c r="AF148" i="6" a="1"/>
  <c r="AF148" i="6"/>
  <c r="AG148" i="6" a="1"/>
  <c r="AG148" i="6"/>
  <c r="AH148" i="6" a="1"/>
  <c r="AH148" i="6"/>
  <c r="AI148" i="6" a="1"/>
  <c r="AI148" i="6"/>
  <c r="AJ148" i="6" a="1"/>
  <c r="AJ148" i="6"/>
  <c r="AK148" i="6" a="1"/>
  <c r="AK148" i="6"/>
  <c r="AL148" i="6" a="1"/>
  <c r="AL148" i="6"/>
  <c r="AM148" i="6" a="1"/>
  <c r="AM148" i="6"/>
  <c r="AN148" i="6" a="1"/>
  <c r="AN148" i="6"/>
  <c r="AO148" i="6" a="1"/>
  <c r="AO148" i="6"/>
  <c r="AP148" i="6" a="1"/>
  <c r="AP148" i="6"/>
  <c r="AQ148" i="6" a="1"/>
  <c r="AQ148" i="6"/>
  <c r="AR148" i="6" a="1"/>
  <c r="AR148" i="6"/>
  <c r="AS148" i="6" a="1"/>
  <c r="AS148" i="6"/>
  <c r="AT148" i="6" a="1"/>
  <c r="AT148" i="6"/>
  <c r="AU148" i="6" a="1"/>
  <c r="AU148" i="6"/>
  <c r="AV148" i="6" a="1"/>
  <c r="AV148" i="6"/>
  <c r="AW148" i="6" a="1"/>
  <c r="AW148" i="6"/>
  <c r="AX148" i="6" a="1"/>
  <c r="AX148" i="6"/>
  <c r="AY148" i="6" a="1"/>
  <c r="AY148" i="6"/>
  <c r="AZ148" i="6" a="1"/>
  <c r="AZ148" i="6"/>
  <c r="BA148" i="6" a="1"/>
  <c r="BA148" i="6"/>
  <c r="BB148" i="6" a="1"/>
  <c r="BB148" i="6"/>
  <c r="BC148" i="6" a="1"/>
  <c r="BC148" i="6"/>
  <c r="BD148" i="6" a="1"/>
  <c r="BD148" i="6"/>
  <c r="BE148" i="6" a="1"/>
  <c r="BE148" i="6"/>
  <c r="BF148" i="6" a="1"/>
  <c r="BF148" i="6"/>
  <c r="BG148" i="6" a="1"/>
  <c r="BG148" i="6"/>
  <c r="BH148" i="6" a="1"/>
  <c r="BH148" i="6"/>
  <c r="BI148" i="6" a="1"/>
  <c r="BI148" i="6"/>
  <c r="BJ148" i="6" a="1"/>
  <c r="BJ148" i="6"/>
  <c r="BK148" i="6" a="1"/>
  <c r="BK148" i="6"/>
  <c r="BL148" i="6" a="1"/>
  <c r="BL148" i="6"/>
  <c r="BM148" i="6" a="1"/>
  <c r="BM148" i="6"/>
  <c r="BN148" i="6" a="1"/>
  <c r="BN148" i="6"/>
  <c r="BO148" i="6" a="1"/>
  <c r="BO148" i="6"/>
  <c r="BP148" i="6" a="1"/>
  <c r="BP148" i="6"/>
  <c r="BQ148" i="6" a="1"/>
  <c r="BQ148" i="6"/>
  <c r="BR148" i="6" a="1"/>
  <c r="BR148" i="6"/>
  <c r="BS148" i="6" a="1"/>
  <c r="BS148" i="6"/>
  <c r="BT148" i="6" a="1"/>
  <c r="BT148" i="6"/>
  <c r="BU148" i="6" a="1"/>
  <c r="BU148" i="6"/>
  <c r="BV148" i="6" a="1"/>
  <c r="BV148" i="6"/>
  <c r="BW148" i="6" a="1"/>
  <c r="BW148" i="6"/>
  <c r="BX148" i="6" a="1"/>
  <c r="BX148" i="6"/>
  <c r="BY148" i="6" a="1"/>
  <c r="BY148" i="6"/>
  <c r="BZ148" i="6" a="1"/>
  <c r="BZ148" i="6"/>
  <c r="E149" i="6" a="1"/>
  <c r="E149" i="6"/>
  <c r="F149" i="6" a="1"/>
  <c r="F149" i="6"/>
  <c r="G149" i="6" a="1"/>
  <c r="G149" i="6"/>
  <c r="H149" i="6" a="1"/>
  <c r="H149" i="6"/>
  <c r="I149" i="6" a="1"/>
  <c r="I149" i="6"/>
  <c r="J149" i="6" a="1"/>
  <c r="J149" i="6"/>
  <c r="K149" i="6" a="1"/>
  <c r="K149" i="6"/>
  <c r="L149" i="6" a="1"/>
  <c r="L149" i="6"/>
  <c r="M149" i="6" a="1"/>
  <c r="M149" i="6"/>
  <c r="N149" i="6" a="1"/>
  <c r="N149" i="6"/>
  <c r="O149" i="6" a="1"/>
  <c r="O149" i="6"/>
  <c r="P149" i="6" a="1"/>
  <c r="P149" i="6"/>
  <c r="Q149" i="6" a="1"/>
  <c r="Q149" i="6"/>
  <c r="R149" i="6" a="1"/>
  <c r="R149" i="6"/>
  <c r="S149" i="6" a="1"/>
  <c r="S149" i="6"/>
  <c r="T149" i="6" a="1"/>
  <c r="T149" i="6"/>
  <c r="U149" i="6" a="1"/>
  <c r="U149" i="6"/>
  <c r="V149" i="6" a="1"/>
  <c r="V149" i="6"/>
  <c r="W149" i="6" a="1"/>
  <c r="W149" i="6"/>
  <c r="X149" i="6" a="1"/>
  <c r="X149" i="6"/>
  <c r="Y149" i="6" a="1"/>
  <c r="Y149" i="6"/>
  <c r="Z149" i="6" a="1"/>
  <c r="Z149" i="6"/>
  <c r="AA149" i="6" a="1"/>
  <c r="AA149" i="6"/>
  <c r="AB149" i="6" a="1"/>
  <c r="AB149" i="6"/>
  <c r="AC149" i="6" a="1"/>
  <c r="AC149" i="6"/>
  <c r="AD149" i="6" a="1"/>
  <c r="AD149" i="6"/>
  <c r="AE149" i="6" a="1"/>
  <c r="AE149" i="6"/>
  <c r="AF149" i="6" a="1"/>
  <c r="AF149" i="6"/>
  <c r="AG149" i="6" a="1"/>
  <c r="AG149" i="6"/>
  <c r="AH149" i="6" a="1"/>
  <c r="AH149" i="6"/>
  <c r="AI149" i="6" a="1"/>
  <c r="AI149" i="6"/>
  <c r="AJ149" i="6" a="1"/>
  <c r="AJ149" i="6"/>
  <c r="AK149" i="6" a="1"/>
  <c r="AK149" i="6"/>
  <c r="AL149" i="6" a="1"/>
  <c r="AL149" i="6"/>
  <c r="AM149" i="6" a="1"/>
  <c r="AM149" i="6"/>
  <c r="AN149" i="6" a="1"/>
  <c r="AN149" i="6"/>
  <c r="AO149" i="6" a="1"/>
  <c r="AO149" i="6"/>
  <c r="AP149" i="6" a="1"/>
  <c r="AP149" i="6"/>
  <c r="AQ149" i="6" a="1"/>
  <c r="AQ149" i="6"/>
  <c r="AR149" i="6" a="1"/>
  <c r="AR149" i="6"/>
  <c r="AS149" i="6" a="1"/>
  <c r="AS149" i="6"/>
  <c r="AT149" i="6" a="1"/>
  <c r="AT149" i="6"/>
  <c r="AU149" i="6" a="1"/>
  <c r="AU149" i="6"/>
  <c r="AV149" i="6" a="1"/>
  <c r="AV149" i="6"/>
  <c r="AW149" i="6" a="1"/>
  <c r="AW149" i="6"/>
  <c r="AX149" i="6" a="1"/>
  <c r="AX149" i="6"/>
  <c r="AY149" i="6" a="1"/>
  <c r="AY149" i="6"/>
  <c r="AZ149" i="6" a="1"/>
  <c r="AZ149" i="6"/>
  <c r="BA149" i="6" a="1"/>
  <c r="BA149" i="6"/>
  <c r="BB149" i="6" a="1"/>
  <c r="BB149" i="6"/>
  <c r="BC149" i="6" a="1"/>
  <c r="BC149" i="6"/>
  <c r="BD149" i="6" a="1"/>
  <c r="BD149" i="6"/>
  <c r="BE149" i="6" a="1"/>
  <c r="BE149" i="6"/>
  <c r="BF149" i="6" a="1"/>
  <c r="BF149" i="6"/>
  <c r="BG149" i="6" a="1"/>
  <c r="BG149" i="6"/>
  <c r="BH149" i="6" a="1"/>
  <c r="BH149" i="6"/>
  <c r="BI149" i="6" a="1"/>
  <c r="BI149" i="6"/>
  <c r="BJ149" i="6" a="1"/>
  <c r="BJ149" i="6"/>
  <c r="BK149" i="6" a="1"/>
  <c r="BK149" i="6"/>
  <c r="BL149" i="6" a="1"/>
  <c r="BL149" i="6"/>
  <c r="BM149" i="6" a="1"/>
  <c r="BM149" i="6"/>
  <c r="BN149" i="6" a="1"/>
  <c r="BN149" i="6"/>
  <c r="BO149" i="6" a="1"/>
  <c r="BO149" i="6"/>
  <c r="BP149" i="6" a="1"/>
  <c r="BP149" i="6"/>
  <c r="BQ149" i="6" a="1"/>
  <c r="BQ149" i="6"/>
  <c r="BR149" i="6" a="1"/>
  <c r="BR149" i="6"/>
  <c r="BS149" i="6" a="1"/>
  <c r="BS149" i="6"/>
  <c r="BT149" i="6" a="1"/>
  <c r="BT149" i="6"/>
  <c r="BU149" i="6" a="1"/>
  <c r="BU149" i="6"/>
  <c r="BV149" i="6" a="1"/>
  <c r="BV149" i="6"/>
  <c r="BW149" i="6" a="1"/>
  <c r="BW149" i="6"/>
  <c r="BX149" i="6" a="1"/>
  <c r="BX149" i="6"/>
  <c r="BY149" i="6" a="1"/>
  <c r="BY149" i="6"/>
  <c r="BZ149" i="6" a="1"/>
  <c r="BZ149" i="6"/>
  <c r="E150" i="6" a="1"/>
  <c r="E150" i="6"/>
  <c r="F150" i="6" a="1"/>
  <c r="F150" i="6"/>
  <c r="G150" i="6" a="1"/>
  <c r="G150" i="6"/>
  <c r="H150" i="6" a="1"/>
  <c r="H150" i="6"/>
  <c r="I150" i="6" a="1"/>
  <c r="I150" i="6"/>
  <c r="J150" i="6" a="1"/>
  <c r="J150" i="6"/>
  <c r="K150" i="6" a="1"/>
  <c r="K150" i="6"/>
  <c r="L150" i="6" a="1"/>
  <c r="L150" i="6"/>
  <c r="M150" i="6" a="1"/>
  <c r="M150" i="6"/>
  <c r="N150" i="6" a="1"/>
  <c r="N150" i="6"/>
  <c r="O150" i="6" a="1"/>
  <c r="O150" i="6"/>
  <c r="P150" i="6" a="1"/>
  <c r="P150" i="6"/>
  <c r="Q150" i="6" a="1"/>
  <c r="Q150" i="6"/>
  <c r="R150" i="6" a="1"/>
  <c r="R150" i="6"/>
  <c r="S150" i="6" a="1"/>
  <c r="S150" i="6"/>
  <c r="T150" i="6" a="1"/>
  <c r="T150" i="6"/>
  <c r="U150" i="6" a="1"/>
  <c r="U150" i="6"/>
  <c r="V150" i="6" a="1"/>
  <c r="V150" i="6"/>
  <c r="W150" i="6" a="1"/>
  <c r="W150" i="6"/>
  <c r="X150" i="6" a="1"/>
  <c r="X150" i="6"/>
  <c r="Y150" i="6" a="1"/>
  <c r="Y150" i="6"/>
  <c r="Z150" i="6" a="1"/>
  <c r="Z150" i="6"/>
  <c r="AA150" i="6" a="1"/>
  <c r="AA150" i="6"/>
  <c r="AB150" i="6" a="1"/>
  <c r="AB150" i="6"/>
  <c r="AC150" i="6" a="1"/>
  <c r="AC150" i="6"/>
  <c r="AD150" i="6" a="1"/>
  <c r="AD150" i="6"/>
  <c r="AE150" i="6" a="1"/>
  <c r="AE150" i="6"/>
  <c r="AF150" i="6" a="1"/>
  <c r="AF150" i="6"/>
  <c r="AG150" i="6" a="1"/>
  <c r="AG150" i="6"/>
  <c r="AH150" i="6" a="1"/>
  <c r="AH150" i="6"/>
  <c r="AI150" i="6" a="1"/>
  <c r="AI150" i="6"/>
  <c r="AJ150" i="6" a="1"/>
  <c r="AJ150" i="6"/>
  <c r="AK150" i="6" a="1"/>
  <c r="AK150" i="6"/>
  <c r="AL150" i="6" a="1"/>
  <c r="AL150" i="6"/>
  <c r="AM150" i="6" a="1"/>
  <c r="AM150" i="6"/>
  <c r="AN150" i="6" a="1"/>
  <c r="AN150" i="6"/>
  <c r="AO150" i="6" a="1"/>
  <c r="AO150" i="6"/>
  <c r="AP150" i="6" a="1"/>
  <c r="AP150" i="6"/>
  <c r="AQ150" i="6" a="1"/>
  <c r="AQ150" i="6"/>
  <c r="AR150" i="6" a="1"/>
  <c r="AR150" i="6"/>
  <c r="AS150" i="6" a="1"/>
  <c r="AS150" i="6"/>
  <c r="AT150" i="6" a="1"/>
  <c r="AT150" i="6"/>
  <c r="AU150" i="6" a="1"/>
  <c r="AU150" i="6"/>
  <c r="AV150" i="6" a="1"/>
  <c r="AV150" i="6"/>
  <c r="AW150" i="6" a="1"/>
  <c r="AW150" i="6"/>
  <c r="AX150" i="6" a="1"/>
  <c r="AX150" i="6"/>
  <c r="AY150" i="6" a="1"/>
  <c r="AY150" i="6"/>
  <c r="AZ150" i="6" a="1"/>
  <c r="AZ150" i="6"/>
  <c r="BA150" i="6" a="1"/>
  <c r="BA150" i="6"/>
  <c r="BB150" i="6" a="1"/>
  <c r="BB150" i="6"/>
  <c r="BC150" i="6" a="1"/>
  <c r="BC150" i="6"/>
  <c r="BD150" i="6" a="1"/>
  <c r="BD150" i="6"/>
  <c r="BE150" i="6" a="1"/>
  <c r="BE150" i="6"/>
  <c r="BF150" i="6" a="1"/>
  <c r="BF150" i="6"/>
  <c r="BG150" i="6" a="1"/>
  <c r="BG150" i="6"/>
  <c r="BH150" i="6" a="1"/>
  <c r="BH150" i="6"/>
  <c r="BI150" i="6" a="1"/>
  <c r="BI150" i="6"/>
  <c r="BJ150" i="6" a="1"/>
  <c r="BJ150" i="6"/>
  <c r="BK150" i="6" a="1"/>
  <c r="BK150" i="6"/>
  <c r="BL150" i="6" a="1"/>
  <c r="BL150" i="6"/>
  <c r="BM150" i="6" a="1"/>
  <c r="BM150" i="6"/>
  <c r="BN150" i="6" a="1"/>
  <c r="BN150" i="6"/>
  <c r="BO150" i="6" a="1"/>
  <c r="BO150" i="6"/>
  <c r="BP150" i="6" a="1"/>
  <c r="BP150" i="6"/>
  <c r="BQ150" i="6" a="1"/>
  <c r="BQ150" i="6"/>
  <c r="BR150" i="6" a="1"/>
  <c r="BR150" i="6"/>
  <c r="BS150" i="6" a="1"/>
  <c r="BS150" i="6"/>
  <c r="BT150" i="6" a="1"/>
  <c r="BT150" i="6"/>
  <c r="BU150" i="6" a="1"/>
  <c r="BU150" i="6"/>
  <c r="BV150" i="6" a="1"/>
  <c r="BV150" i="6"/>
  <c r="BW150" i="6" a="1"/>
  <c r="BW150" i="6"/>
  <c r="BX150" i="6" a="1"/>
  <c r="BX150" i="6"/>
  <c r="BY150" i="6" a="1"/>
  <c r="BY150" i="6"/>
  <c r="BZ150" i="6" a="1"/>
  <c r="BZ150" i="6"/>
  <c r="E151" i="6" a="1"/>
  <c r="E151" i="6"/>
  <c r="F151" i="6" a="1"/>
  <c r="F151" i="6"/>
  <c r="G151" i="6" a="1"/>
  <c r="G151" i="6"/>
  <c r="H151" i="6" a="1"/>
  <c r="H151" i="6"/>
  <c r="I151" i="6" a="1"/>
  <c r="I151" i="6"/>
  <c r="J151" i="6" a="1"/>
  <c r="J151" i="6"/>
  <c r="K151" i="6" a="1"/>
  <c r="K151" i="6"/>
  <c r="L151" i="6" a="1"/>
  <c r="L151" i="6"/>
  <c r="M151" i="6" a="1"/>
  <c r="M151" i="6"/>
  <c r="N151" i="6" a="1"/>
  <c r="N151" i="6"/>
  <c r="O151" i="6" a="1"/>
  <c r="O151" i="6"/>
  <c r="P151" i="6" a="1"/>
  <c r="P151" i="6"/>
  <c r="Q151" i="6" a="1"/>
  <c r="Q151" i="6"/>
  <c r="R151" i="6" a="1"/>
  <c r="R151" i="6"/>
  <c r="S151" i="6" a="1"/>
  <c r="S151" i="6"/>
  <c r="T151" i="6" a="1"/>
  <c r="T151" i="6"/>
  <c r="U151" i="6" a="1"/>
  <c r="U151" i="6"/>
  <c r="V151" i="6" a="1"/>
  <c r="V151" i="6"/>
  <c r="W151" i="6" a="1"/>
  <c r="W151" i="6"/>
  <c r="X151" i="6" a="1"/>
  <c r="X151" i="6"/>
  <c r="Y151" i="6" a="1"/>
  <c r="Y151" i="6"/>
  <c r="Z151" i="6" a="1"/>
  <c r="Z151" i="6"/>
  <c r="AA151" i="6" a="1"/>
  <c r="AA151" i="6"/>
  <c r="AB151" i="6" a="1"/>
  <c r="AB151" i="6"/>
  <c r="AC151" i="6" a="1"/>
  <c r="AC151" i="6"/>
  <c r="AD151" i="6" a="1"/>
  <c r="AD151" i="6"/>
  <c r="AE151" i="6" a="1"/>
  <c r="AE151" i="6"/>
  <c r="AF151" i="6" a="1"/>
  <c r="AF151" i="6"/>
  <c r="AG151" i="6" a="1"/>
  <c r="AG151" i="6"/>
  <c r="AH151" i="6" a="1"/>
  <c r="AH151" i="6"/>
  <c r="AI151" i="6" a="1"/>
  <c r="AI151" i="6"/>
  <c r="AJ151" i="6" a="1"/>
  <c r="AJ151" i="6"/>
  <c r="AK151" i="6" a="1"/>
  <c r="AK151" i="6"/>
  <c r="AL151" i="6" a="1"/>
  <c r="AL151" i="6"/>
  <c r="AM151" i="6" a="1"/>
  <c r="AM151" i="6"/>
  <c r="AN151" i="6" a="1"/>
  <c r="AN151" i="6"/>
  <c r="AO151" i="6" a="1"/>
  <c r="AO151" i="6"/>
  <c r="AP151" i="6" a="1"/>
  <c r="AP151" i="6"/>
  <c r="AQ151" i="6" a="1"/>
  <c r="AQ151" i="6"/>
  <c r="AR151" i="6" a="1"/>
  <c r="AR151" i="6"/>
  <c r="AS151" i="6" a="1"/>
  <c r="AS151" i="6"/>
  <c r="AT151" i="6" a="1"/>
  <c r="AT151" i="6"/>
  <c r="AU151" i="6" a="1"/>
  <c r="AU151" i="6"/>
  <c r="AV151" i="6" a="1"/>
  <c r="AV151" i="6"/>
  <c r="AW151" i="6" a="1"/>
  <c r="AW151" i="6"/>
  <c r="AX151" i="6" a="1"/>
  <c r="AX151" i="6"/>
  <c r="AY151" i="6" a="1"/>
  <c r="AY151" i="6"/>
  <c r="AZ151" i="6" a="1"/>
  <c r="AZ151" i="6"/>
  <c r="BA151" i="6" a="1"/>
  <c r="BA151" i="6"/>
  <c r="BB151" i="6" a="1"/>
  <c r="BB151" i="6"/>
  <c r="BC151" i="6" a="1"/>
  <c r="BC151" i="6"/>
  <c r="BD151" i="6" a="1"/>
  <c r="BD151" i="6"/>
  <c r="BE151" i="6" a="1"/>
  <c r="BE151" i="6"/>
  <c r="BF151" i="6" a="1"/>
  <c r="BF151" i="6"/>
  <c r="BG151" i="6" a="1"/>
  <c r="BG151" i="6"/>
  <c r="BH151" i="6" a="1"/>
  <c r="BH151" i="6"/>
  <c r="BI151" i="6" a="1"/>
  <c r="BI151" i="6"/>
  <c r="BJ151" i="6" a="1"/>
  <c r="BJ151" i="6"/>
  <c r="BK151" i="6" a="1"/>
  <c r="BK151" i="6"/>
  <c r="BL151" i="6" a="1"/>
  <c r="BL151" i="6"/>
  <c r="BM151" i="6" a="1"/>
  <c r="BM151" i="6"/>
  <c r="BN151" i="6" a="1"/>
  <c r="BN151" i="6"/>
  <c r="BO151" i="6" a="1"/>
  <c r="BO151" i="6"/>
  <c r="BP151" i="6" a="1"/>
  <c r="BP151" i="6"/>
  <c r="BQ151" i="6" a="1"/>
  <c r="BQ151" i="6"/>
  <c r="BR151" i="6" a="1"/>
  <c r="BR151" i="6"/>
  <c r="BS151" i="6" a="1"/>
  <c r="BS151" i="6"/>
  <c r="BT151" i="6" a="1"/>
  <c r="BT151" i="6"/>
  <c r="BU151" i="6" a="1"/>
  <c r="BU151" i="6"/>
  <c r="BV151" i="6" a="1"/>
  <c r="BV151" i="6"/>
  <c r="BW151" i="6" a="1"/>
  <c r="BW151" i="6"/>
  <c r="BX151" i="6" a="1"/>
  <c r="BX151" i="6"/>
  <c r="BY151" i="6" a="1"/>
  <c r="BY151" i="6"/>
  <c r="BZ151" i="6" a="1"/>
  <c r="BZ151" i="6"/>
  <c r="E152" i="6" a="1"/>
  <c r="E152" i="6"/>
  <c r="F152" i="6" a="1"/>
  <c r="F152" i="6"/>
  <c r="G152" i="6" a="1"/>
  <c r="G152" i="6"/>
  <c r="H152" i="6" a="1"/>
  <c r="H152" i="6"/>
  <c r="I152" i="6" a="1"/>
  <c r="I152" i="6"/>
  <c r="J152" i="6" a="1"/>
  <c r="J152" i="6"/>
  <c r="K152" i="6" a="1"/>
  <c r="K152" i="6"/>
  <c r="L152" i="6" a="1"/>
  <c r="L152" i="6"/>
  <c r="M152" i="6" a="1"/>
  <c r="M152" i="6"/>
  <c r="N152" i="6" a="1"/>
  <c r="N152" i="6"/>
  <c r="O152" i="6" a="1"/>
  <c r="O152" i="6"/>
  <c r="P152" i="6" a="1"/>
  <c r="P152" i="6"/>
  <c r="Q152" i="6" a="1"/>
  <c r="Q152" i="6"/>
  <c r="R152" i="6" a="1"/>
  <c r="R152" i="6"/>
  <c r="S152" i="6" a="1"/>
  <c r="S152" i="6"/>
  <c r="T152" i="6" a="1"/>
  <c r="T152" i="6"/>
  <c r="U152" i="6" a="1"/>
  <c r="U152" i="6"/>
  <c r="V152" i="6" a="1"/>
  <c r="V152" i="6"/>
  <c r="W152" i="6" a="1"/>
  <c r="W152" i="6"/>
  <c r="X152" i="6" a="1"/>
  <c r="X152" i="6"/>
  <c r="Y152" i="6" a="1"/>
  <c r="Y152" i="6"/>
  <c r="Z152" i="6" a="1"/>
  <c r="Z152" i="6"/>
  <c r="AA152" i="6" a="1"/>
  <c r="AA152" i="6"/>
  <c r="AB152" i="6" a="1"/>
  <c r="AB152" i="6"/>
  <c r="AC152" i="6" a="1"/>
  <c r="AC152" i="6"/>
  <c r="AD152" i="6" a="1"/>
  <c r="AD152" i="6"/>
  <c r="AE152" i="6" a="1"/>
  <c r="AE152" i="6"/>
  <c r="AF152" i="6" a="1"/>
  <c r="AF152" i="6"/>
  <c r="AG152" i="6" a="1"/>
  <c r="AG152" i="6"/>
  <c r="AH152" i="6" a="1"/>
  <c r="AH152" i="6"/>
  <c r="AI152" i="6" a="1"/>
  <c r="AI152" i="6"/>
  <c r="AJ152" i="6" a="1"/>
  <c r="AJ152" i="6"/>
  <c r="AK152" i="6" a="1"/>
  <c r="AK152" i="6"/>
  <c r="AL152" i="6" a="1"/>
  <c r="AL152" i="6"/>
  <c r="AM152" i="6" a="1"/>
  <c r="AM152" i="6"/>
  <c r="AN152" i="6" a="1"/>
  <c r="AN152" i="6"/>
  <c r="AO152" i="6" a="1"/>
  <c r="AO152" i="6"/>
  <c r="AP152" i="6" a="1"/>
  <c r="AP152" i="6"/>
  <c r="AQ152" i="6" a="1"/>
  <c r="AQ152" i="6"/>
  <c r="AR152" i="6" a="1"/>
  <c r="AR152" i="6"/>
  <c r="AS152" i="6" a="1"/>
  <c r="AS152" i="6"/>
  <c r="AT152" i="6" a="1"/>
  <c r="AT152" i="6"/>
  <c r="AU152" i="6" a="1"/>
  <c r="AU152" i="6"/>
  <c r="AV152" i="6" a="1"/>
  <c r="AV152" i="6"/>
  <c r="AW152" i="6" a="1"/>
  <c r="AW152" i="6"/>
  <c r="AX152" i="6" a="1"/>
  <c r="AX152" i="6"/>
  <c r="AY152" i="6" a="1"/>
  <c r="AY152" i="6"/>
  <c r="AZ152" i="6" a="1"/>
  <c r="AZ152" i="6"/>
  <c r="BA152" i="6" a="1"/>
  <c r="BA152" i="6"/>
  <c r="BB152" i="6" a="1"/>
  <c r="BB152" i="6"/>
  <c r="BC152" i="6" a="1"/>
  <c r="BC152" i="6"/>
  <c r="BD152" i="6" a="1"/>
  <c r="BD152" i="6"/>
  <c r="BE152" i="6" a="1"/>
  <c r="BE152" i="6"/>
  <c r="BF152" i="6" a="1"/>
  <c r="BF152" i="6"/>
  <c r="BG152" i="6" a="1"/>
  <c r="BG152" i="6"/>
  <c r="BH152" i="6" a="1"/>
  <c r="BH152" i="6"/>
  <c r="BI152" i="6" a="1"/>
  <c r="BI152" i="6"/>
  <c r="BJ152" i="6" a="1"/>
  <c r="BJ152" i="6"/>
  <c r="BK152" i="6" a="1"/>
  <c r="BK152" i="6"/>
  <c r="BL152" i="6" a="1"/>
  <c r="BL152" i="6"/>
  <c r="BM152" i="6" a="1"/>
  <c r="BM152" i="6"/>
  <c r="BN152" i="6" a="1"/>
  <c r="BN152" i="6"/>
  <c r="BO152" i="6" a="1"/>
  <c r="BO152" i="6"/>
  <c r="BP152" i="6" a="1"/>
  <c r="BP152" i="6"/>
  <c r="BQ152" i="6" a="1"/>
  <c r="BQ152" i="6"/>
  <c r="BR152" i="6" a="1"/>
  <c r="BR152" i="6"/>
  <c r="BS152" i="6" a="1"/>
  <c r="BS152" i="6"/>
  <c r="BT152" i="6" a="1"/>
  <c r="BT152" i="6"/>
  <c r="BU152" i="6" a="1"/>
  <c r="BU152" i="6"/>
  <c r="BV152" i="6" a="1"/>
  <c r="BV152" i="6"/>
  <c r="BW152" i="6" a="1"/>
  <c r="BW152" i="6"/>
  <c r="BX152" i="6" a="1"/>
  <c r="BX152" i="6"/>
  <c r="BY152" i="6" a="1"/>
  <c r="BY152" i="6"/>
  <c r="BZ152" i="6" a="1"/>
  <c r="BZ152" i="6"/>
  <c r="E153" i="6" a="1"/>
  <c r="E153" i="6"/>
  <c r="F153" i="6" a="1"/>
  <c r="F153" i="6"/>
  <c r="G153" i="6" a="1"/>
  <c r="G153" i="6"/>
  <c r="H153" i="6" a="1"/>
  <c r="H153" i="6"/>
  <c r="I153" i="6" a="1"/>
  <c r="I153" i="6"/>
  <c r="J153" i="6" a="1"/>
  <c r="J153" i="6"/>
  <c r="K153" i="6" a="1"/>
  <c r="K153" i="6"/>
  <c r="L153" i="6" a="1"/>
  <c r="L153" i="6"/>
  <c r="M153" i="6" a="1"/>
  <c r="M153" i="6"/>
  <c r="N153" i="6" a="1"/>
  <c r="N153" i="6"/>
  <c r="O153" i="6" a="1"/>
  <c r="O153" i="6"/>
  <c r="P153" i="6" a="1"/>
  <c r="P153" i="6"/>
  <c r="Q153" i="6" a="1"/>
  <c r="Q153" i="6"/>
  <c r="R153" i="6" a="1"/>
  <c r="R153" i="6"/>
  <c r="S153" i="6" a="1"/>
  <c r="S153" i="6"/>
  <c r="T153" i="6" a="1"/>
  <c r="T153" i="6"/>
  <c r="U153" i="6" a="1"/>
  <c r="U153" i="6"/>
  <c r="V153" i="6" a="1"/>
  <c r="V153" i="6"/>
  <c r="W153" i="6" a="1"/>
  <c r="W153" i="6"/>
  <c r="X153" i="6" a="1"/>
  <c r="X153" i="6"/>
  <c r="Y153" i="6" a="1"/>
  <c r="Y153" i="6"/>
  <c r="Z153" i="6" a="1"/>
  <c r="Z153" i="6"/>
  <c r="AA153" i="6" a="1"/>
  <c r="AA153" i="6"/>
  <c r="AB153" i="6" a="1"/>
  <c r="AB153" i="6"/>
  <c r="AC153" i="6" a="1"/>
  <c r="AC153" i="6"/>
  <c r="AD153" i="6" a="1"/>
  <c r="AD153" i="6"/>
  <c r="AE153" i="6" a="1"/>
  <c r="AE153" i="6"/>
  <c r="AF153" i="6" a="1"/>
  <c r="AF153" i="6"/>
  <c r="AG153" i="6" a="1"/>
  <c r="AG153" i="6"/>
  <c r="AH153" i="6" a="1"/>
  <c r="AH153" i="6"/>
  <c r="AI153" i="6" a="1"/>
  <c r="AI153" i="6"/>
  <c r="AJ153" i="6" a="1"/>
  <c r="AJ153" i="6"/>
  <c r="AK153" i="6" a="1"/>
  <c r="AK153" i="6"/>
  <c r="AL153" i="6" a="1"/>
  <c r="AL153" i="6"/>
  <c r="AM153" i="6" a="1"/>
  <c r="AM153" i="6"/>
  <c r="AN153" i="6" a="1"/>
  <c r="AN153" i="6"/>
  <c r="AO153" i="6" a="1"/>
  <c r="AO153" i="6"/>
  <c r="AP153" i="6" a="1"/>
  <c r="AP153" i="6"/>
  <c r="AQ153" i="6" a="1"/>
  <c r="AQ153" i="6"/>
  <c r="AR153" i="6" a="1"/>
  <c r="AR153" i="6"/>
  <c r="AS153" i="6" a="1"/>
  <c r="AS153" i="6"/>
  <c r="AT153" i="6" a="1"/>
  <c r="AT153" i="6"/>
  <c r="AU153" i="6" a="1"/>
  <c r="AU153" i="6"/>
  <c r="AV153" i="6" a="1"/>
  <c r="AV153" i="6"/>
  <c r="AW153" i="6" a="1"/>
  <c r="AW153" i="6"/>
  <c r="AX153" i="6" a="1"/>
  <c r="AX153" i="6"/>
  <c r="AY153" i="6" a="1"/>
  <c r="AY153" i="6"/>
  <c r="AZ153" i="6" a="1"/>
  <c r="AZ153" i="6"/>
  <c r="BA153" i="6" a="1"/>
  <c r="BA153" i="6"/>
  <c r="BB153" i="6" a="1"/>
  <c r="BB153" i="6"/>
  <c r="BC153" i="6" a="1"/>
  <c r="BC153" i="6"/>
  <c r="BD153" i="6" a="1"/>
  <c r="BD153" i="6"/>
  <c r="BE153" i="6" a="1"/>
  <c r="BE153" i="6"/>
  <c r="BF153" i="6" a="1"/>
  <c r="BF153" i="6"/>
  <c r="BG153" i="6" a="1"/>
  <c r="BG153" i="6"/>
  <c r="BH153" i="6" a="1"/>
  <c r="BH153" i="6"/>
  <c r="BI153" i="6" a="1"/>
  <c r="BI153" i="6"/>
  <c r="BJ153" i="6" a="1"/>
  <c r="BJ153" i="6"/>
  <c r="BK153" i="6" a="1"/>
  <c r="BK153" i="6"/>
  <c r="BL153" i="6" a="1"/>
  <c r="BL153" i="6"/>
  <c r="BM153" i="6" a="1"/>
  <c r="BM153" i="6"/>
  <c r="BN153" i="6" a="1"/>
  <c r="BN153" i="6"/>
  <c r="BO153" i="6" a="1"/>
  <c r="BO153" i="6"/>
  <c r="BP153" i="6" a="1"/>
  <c r="BP153" i="6"/>
  <c r="BQ153" i="6" a="1"/>
  <c r="BQ153" i="6"/>
  <c r="BR153" i="6" a="1"/>
  <c r="BR153" i="6"/>
  <c r="BS153" i="6" a="1"/>
  <c r="BS153" i="6"/>
  <c r="BT153" i="6" a="1"/>
  <c r="BT153" i="6"/>
  <c r="BU153" i="6" a="1"/>
  <c r="BU153" i="6"/>
  <c r="BV153" i="6" a="1"/>
  <c r="BV153" i="6"/>
  <c r="BW153" i="6" a="1"/>
  <c r="BW153" i="6"/>
  <c r="BX153" i="6" a="1"/>
  <c r="BX153" i="6"/>
  <c r="BY153" i="6" a="1"/>
  <c r="BY153" i="6"/>
  <c r="BZ153" i="6" a="1"/>
  <c r="BZ153" i="6"/>
  <c r="E154" i="6" a="1"/>
  <c r="E154" i="6"/>
  <c r="F154" i="6" a="1"/>
  <c r="F154" i="6"/>
  <c r="G154" i="6" a="1"/>
  <c r="G154" i="6"/>
  <c r="H154" i="6" a="1"/>
  <c r="H154" i="6"/>
  <c r="I154" i="6" a="1"/>
  <c r="I154" i="6"/>
  <c r="J154" i="6" a="1"/>
  <c r="J154" i="6"/>
  <c r="K154" i="6" a="1"/>
  <c r="K154" i="6"/>
  <c r="L154" i="6" a="1"/>
  <c r="L154" i="6"/>
  <c r="M154" i="6" a="1"/>
  <c r="M154" i="6"/>
  <c r="N154" i="6" a="1"/>
  <c r="N154" i="6"/>
  <c r="O154" i="6" a="1"/>
  <c r="O154" i="6"/>
  <c r="P154" i="6" a="1"/>
  <c r="P154" i="6"/>
  <c r="Q154" i="6" a="1"/>
  <c r="Q154" i="6"/>
  <c r="R154" i="6" a="1"/>
  <c r="R154" i="6"/>
  <c r="S154" i="6" a="1"/>
  <c r="S154" i="6"/>
  <c r="T154" i="6" a="1"/>
  <c r="T154" i="6"/>
  <c r="U154" i="6" a="1"/>
  <c r="U154" i="6"/>
  <c r="V154" i="6" a="1"/>
  <c r="V154" i="6"/>
  <c r="W154" i="6" a="1"/>
  <c r="W154" i="6"/>
  <c r="X154" i="6" a="1"/>
  <c r="X154" i="6"/>
  <c r="Y154" i="6" a="1"/>
  <c r="Y154" i="6"/>
  <c r="Z154" i="6" a="1"/>
  <c r="Z154" i="6"/>
  <c r="AA154" i="6" a="1"/>
  <c r="AA154" i="6"/>
  <c r="AB154" i="6" a="1"/>
  <c r="AB154" i="6"/>
  <c r="AC154" i="6" a="1"/>
  <c r="AC154" i="6"/>
  <c r="AD154" i="6" a="1"/>
  <c r="AD154" i="6"/>
  <c r="AE154" i="6" a="1"/>
  <c r="AE154" i="6"/>
  <c r="AF154" i="6" a="1"/>
  <c r="AF154" i="6"/>
  <c r="AG154" i="6" a="1"/>
  <c r="AG154" i="6"/>
  <c r="AH154" i="6" a="1"/>
  <c r="AH154" i="6"/>
  <c r="AI154" i="6" a="1"/>
  <c r="AI154" i="6"/>
  <c r="AJ154" i="6" a="1"/>
  <c r="AJ154" i="6"/>
  <c r="AK154" i="6" a="1"/>
  <c r="AK154" i="6"/>
  <c r="AL154" i="6" a="1"/>
  <c r="AL154" i="6"/>
  <c r="AM154" i="6" a="1"/>
  <c r="AM154" i="6"/>
  <c r="AN154" i="6" a="1"/>
  <c r="AN154" i="6"/>
  <c r="AO154" i="6" a="1"/>
  <c r="AO154" i="6"/>
  <c r="AP154" i="6" a="1"/>
  <c r="AP154" i="6"/>
  <c r="AQ154" i="6" a="1"/>
  <c r="AQ154" i="6"/>
  <c r="AR154" i="6" a="1"/>
  <c r="AR154" i="6"/>
  <c r="AS154" i="6" a="1"/>
  <c r="AS154" i="6"/>
  <c r="AT154" i="6" a="1"/>
  <c r="AT154" i="6"/>
  <c r="AU154" i="6" a="1"/>
  <c r="AU154" i="6"/>
  <c r="AV154" i="6" a="1"/>
  <c r="AV154" i="6"/>
  <c r="AW154" i="6" a="1"/>
  <c r="AW154" i="6"/>
  <c r="AX154" i="6" a="1"/>
  <c r="AX154" i="6"/>
  <c r="AY154" i="6" a="1"/>
  <c r="AY154" i="6"/>
  <c r="AZ154" i="6" a="1"/>
  <c r="AZ154" i="6"/>
  <c r="BA154" i="6" a="1"/>
  <c r="BA154" i="6"/>
  <c r="BB154" i="6" a="1"/>
  <c r="BB154" i="6"/>
  <c r="BC154" i="6" a="1"/>
  <c r="BC154" i="6"/>
  <c r="BD154" i="6" a="1"/>
  <c r="BD154" i="6"/>
  <c r="BE154" i="6" a="1"/>
  <c r="BE154" i="6"/>
  <c r="BF154" i="6" a="1"/>
  <c r="BF154" i="6"/>
  <c r="BG154" i="6" a="1"/>
  <c r="BG154" i="6"/>
  <c r="BH154" i="6" a="1"/>
  <c r="BH154" i="6"/>
  <c r="BI154" i="6" a="1"/>
  <c r="BI154" i="6"/>
  <c r="BJ154" i="6" a="1"/>
  <c r="BJ154" i="6"/>
  <c r="BK154" i="6" a="1"/>
  <c r="BK154" i="6"/>
  <c r="BL154" i="6" a="1"/>
  <c r="BL154" i="6"/>
  <c r="BM154" i="6" a="1"/>
  <c r="BM154" i="6"/>
  <c r="BN154" i="6" a="1"/>
  <c r="BN154" i="6"/>
  <c r="BO154" i="6" a="1"/>
  <c r="BO154" i="6"/>
  <c r="BP154" i="6" a="1"/>
  <c r="BP154" i="6"/>
  <c r="BQ154" i="6" a="1"/>
  <c r="BQ154" i="6"/>
  <c r="BR154" i="6" a="1"/>
  <c r="BR154" i="6"/>
  <c r="BS154" i="6" a="1"/>
  <c r="BS154" i="6"/>
  <c r="BT154" i="6" a="1"/>
  <c r="BT154" i="6"/>
  <c r="BU154" i="6" a="1"/>
  <c r="BU154" i="6"/>
  <c r="BV154" i="6" a="1"/>
  <c r="BV154" i="6"/>
  <c r="BW154" i="6" a="1"/>
  <c r="BW154" i="6"/>
  <c r="BX154" i="6" a="1"/>
  <c r="BX154" i="6"/>
  <c r="BY154" i="6" a="1"/>
  <c r="BY154" i="6"/>
  <c r="BZ154" i="6" a="1"/>
  <c r="BZ154" i="6"/>
  <c r="E155" i="6" a="1"/>
  <c r="E155" i="6"/>
  <c r="F155" i="6" a="1"/>
  <c r="F155" i="6"/>
  <c r="G155" i="6" a="1"/>
  <c r="G155" i="6"/>
  <c r="H155" i="6" a="1"/>
  <c r="H155" i="6"/>
  <c r="I155" i="6" a="1"/>
  <c r="I155" i="6"/>
  <c r="J155" i="6" a="1"/>
  <c r="J155" i="6"/>
  <c r="K155" i="6" a="1"/>
  <c r="K155" i="6"/>
  <c r="L155" i="6" a="1"/>
  <c r="L155" i="6"/>
  <c r="M155" i="6" a="1"/>
  <c r="M155" i="6"/>
  <c r="N155" i="6" a="1"/>
  <c r="N155" i="6"/>
  <c r="O155" i="6" a="1"/>
  <c r="O155" i="6"/>
  <c r="P155" i="6" a="1"/>
  <c r="P155" i="6"/>
  <c r="Q155" i="6" a="1"/>
  <c r="Q155" i="6"/>
  <c r="R155" i="6" a="1"/>
  <c r="R155" i="6"/>
  <c r="S155" i="6" a="1"/>
  <c r="S155" i="6"/>
  <c r="T155" i="6" a="1"/>
  <c r="T155" i="6"/>
  <c r="U155" i="6" a="1"/>
  <c r="U155" i="6"/>
  <c r="V155" i="6" a="1"/>
  <c r="V155" i="6"/>
  <c r="W155" i="6" a="1"/>
  <c r="W155" i="6"/>
  <c r="X155" i="6" a="1"/>
  <c r="X155" i="6"/>
  <c r="Y155" i="6" a="1"/>
  <c r="Y155" i="6"/>
  <c r="Z155" i="6" a="1"/>
  <c r="Z155" i="6"/>
  <c r="AA155" i="6" a="1"/>
  <c r="AA155" i="6"/>
  <c r="AB155" i="6" a="1"/>
  <c r="AB155" i="6"/>
  <c r="AC155" i="6" a="1"/>
  <c r="AC155" i="6"/>
  <c r="AD155" i="6" a="1"/>
  <c r="AD155" i="6"/>
  <c r="AE155" i="6" a="1"/>
  <c r="AE155" i="6"/>
  <c r="AF155" i="6" a="1"/>
  <c r="AF155" i="6"/>
  <c r="AG155" i="6" a="1"/>
  <c r="AG155" i="6"/>
  <c r="AH155" i="6" a="1"/>
  <c r="AH155" i="6"/>
  <c r="AI155" i="6" a="1"/>
  <c r="AI155" i="6"/>
  <c r="AJ155" i="6" a="1"/>
  <c r="AJ155" i="6"/>
  <c r="AK155" i="6" a="1"/>
  <c r="AK155" i="6"/>
  <c r="AL155" i="6" a="1"/>
  <c r="AL155" i="6"/>
  <c r="AM155" i="6" a="1"/>
  <c r="AM155" i="6"/>
  <c r="AN155" i="6" a="1"/>
  <c r="AN155" i="6"/>
  <c r="AO155" i="6" a="1"/>
  <c r="AO155" i="6"/>
  <c r="AP155" i="6" a="1"/>
  <c r="AP155" i="6"/>
  <c r="AQ155" i="6" a="1"/>
  <c r="AQ155" i="6"/>
  <c r="AR155" i="6" a="1"/>
  <c r="AR155" i="6"/>
  <c r="AS155" i="6" a="1"/>
  <c r="AS155" i="6"/>
  <c r="AT155" i="6" a="1"/>
  <c r="AT155" i="6"/>
  <c r="AU155" i="6" a="1"/>
  <c r="AU155" i="6"/>
  <c r="AV155" i="6" a="1"/>
  <c r="AV155" i="6"/>
  <c r="AW155" i="6" a="1"/>
  <c r="AW155" i="6"/>
  <c r="AX155" i="6" a="1"/>
  <c r="AX155" i="6"/>
  <c r="AY155" i="6" a="1"/>
  <c r="AY155" i="6"/>
  <c r="AZ155" i="6" a="1"/>
  <c r="AZ155" i="6"/>
  <c r="BA155" i="6" a="1"/>
  <c r="BA155" i="6"/>
  <c r="BB155" i="6" a="1"/>
  <c r="BB155" i="6"/>
  <c r="BC155" i="6" a="1"/>
  <c r="BC155" i="6"/>
  <c r="BD155" i="6" a="1"/>
  <c r="BD155" i="6"/>
  <c r="BE155" i="6" a="1"/>
  <c r="BE155" i="6"/>
  <c r="BF155" i="6" a="1"/>
  <c r="BF155" i="6"/>
  <c r="BG155" i="6" a="1"/>
  <c r="BG155" i="6"/>
  <c r="BH155" i="6" a="1"/>
  <c r="BH155" i="6"/>
  <c r="BI155" i="6" a="1"/>
  <c r="BI155" i="6"/>
  <c r="BJ155" i="6" a="1"/>
  <c r="BJ155" i="6"/>
  <c r="BK155" i="6" a="1"/>
  <c r="BK155" i="6"/>
  <c r="BL155" i="6" a="1"/>
  <c r="BL155" i="6"/>
  <c r="BM155" i="6" a="1"/>
  <c r="BM155" i="6"/>
  <c r="BN155" i="6" a="1"/>
  <c r="BN155" i="6"/>
  <c r="BO155" i="6" a="1"/>
  <c r="BO155" i="6"/>
  <c r="BP155" i="6" a="1"/>
  <c r="BP155" i="6"/>
  <c r="BQ155" i="6" a="1"/>
  <c r="BQ155" i="6"/>
  <c r="BR155" i="6" a="1"/>
  <c r="BR155" i="6"/>
  <c r="BS155" i="6" a="1"/>
  <c r="BS155" i="6"/>
  <c r="BT155" i="6" a="1"/>
  <c r="BT155" i="6"/>
  <c r="BU155" i="6" a="1"/>
  <c r="BU155" i="6"/>
  <c r="BV155" i="6" a="1"/>
  <c r="BV155" i="6"/>
  <c r="BW155" i="6" a="1"/>
  <c r="BW155" i="6"/>
  <c r="BX155" i="6" a="1"/>
  <c r="BX155" i="6"/>
  <c r="BY155" i="6" a="1"/>
  <c r="BY155" i="6"/>
  <c r="BZ155" i="6" a="1"/>
  <c r="BZ155" i="6"/>
  <c r="E156" i="6" a="1"/>
  <c r="E156" i="6"/>
  <c r="F156" i="6" a="1"/>
  <c r="F156" i="6"/>
  <c r="G156" i="6" a="1"/>
  <c r="G156" i="6"/>
  <c r="H156" i="6" a="1"/>
  <c r="H156" i="6"/>
  <c r="I156" i="6" a="1"/>
  <c r="I156" i="6"/>
  <c r="J156" i="6" a="1"/>
  <c r="J156" i="6"/>
  <c r="K156" i="6" a="1"/>
  <c r="K156" i="6"/>
  <c r="L156" i="6" a="1"/>
  <c r="L156" i="6"/>
  <c r="M156" i="6" a="1"/>
  <c r="M156" i="6"/>
  <c r="N156" i="6" a="1"/>
  <c r="N156" i="6"/>
  <c r="O156" i="6" a="1"/>
  <c r="O156" i="6"/>
  <c r="P156" i="6" a="1"/>
  <c r="P156" i="6"/>
  <c r="Q156" i="6" a="1"/>
  <c r="Q156" i="6"/>
  <c r="R156" i="6" a="1"/>
  <c r="R156" i="6"/>
  <c r="S156" i="6" a="1"/>
  <c r="S156" i="6"/>
  <c r="T156" i="6" a="1"/>
  <c r="T156" i="6"/>
  <c r="U156" i="6" a="1"/>
  <c r="U156" i="6"/>
  <c r="V156" i="6" a="1"/>
  <c r="V156" i="6"/>
  <c r="W156" i="6" a="1"/>
  <c r="W156" i="6"/>
  <c r="X156" i="6" a="1"/>
  <c r="X156" i="6"/>
  <c r="Y156" i="6" a="1"/>
  <c r="Y156" i="6"/>
  <c r="Z156" i="6" a="1"/>
  <c r="Z156" i="6"/>
  <c r="AA156" i="6" a="1"/>
  <c r="AA156" i="6"/>
  <c r="AB156" i="6" a="1"/>
  <c r="AB156" i="6"/>
  <c r="AC156" i="6" a="1"/>
  <c r="AC156" i="6"/>
  <c r="AD156" i="6" a="1"/>
  <c r="AD156" i="6"/>
  <c r="AE156" i="6" a="1"/>
  <c r="AE156" i="6"/>
  <c r="AF156" i="6" a="1"/>
  <c r="AF156" i="6"/>
  <c r="AG156" i="6" a="1"/>
  <c r="AG156" i="6"/>
  <c r="AH156" i="6" a="1"/>
  <c r="AH156" i="6"/>
  <c r="AI156" i="6" a="1"/>
  <c r="AI156" i="6"/>
  <c r="AJ156" i="6" a="1"/>
  <c r="AJ156" i="6"/>
  <c r="AK156" i="6" a="1"/>
  <c r="AK156" i="6"/>
  <c r="AL156" i="6" a="1"/>
  <c r="AL156" i="6"/>
  <c r="AM156" i="6" a="1"/>
  <c r="AM156" i="6"/>
  <c r="AN156" i="6" a="1"/>
  <c r="AN156" i="6"/>
  <c r="AO156" i="6" a="1"/>
  <c r="AO156" i="6"/>
  <c r="AP156" i="6" a="1"/>
  <c r="AP156" i="6"/>
  <c r="AQ156" i="6" a="1"/>
  <c r="AQ156" i="6"/>
  <c r="AR156" i="6" a="1"/>
  <c r="AR156" i="6"/>
  <c r="AS156" i="6" a="1"/>
  <c r="AS156" i="6"/>
  <c r="AT156" i="6" a="1"/>
  <c r="AT156" i="6"/>
  <c r="AU156" i="6" a="1"/>
  <c r="AU156" i="6"/>
  <c r="AV156" i="6" a="1"/>
  <c r="AV156" i="6"/>
  <c r="AW156" i="6" a="1"/>
  <c r="AW156" i="6"/>
  <c r="AX156" i="6" a="1"/>
  <c r="AX156" i="6"/>
  <c r="AY156" i="6" a="1"/>
  <c r="AY156" i="6"/>
  <c r="AZ156" i="6" a="1"/>
  <c r="AZ156" i="6"/>
  <c r="BA156" i="6" a="1"/>
  <c r="BA156" i="6"/>
  <c r="BB156" i="6" a="1"/>
  <c r="BB156" i="6"/>
  <c r="BC156" i="6" a="1"/>
  <c r="BC156" i="6"/>
  <c r="BD156" i="6" a="1"/>
  <c r="BD156" i="6"/>
  <c r="BE156" i="6" a="1"/>
  <c r="BE156" i="6"/>
  <c r="BF156" i="6" a="1"/>
  <c r="BF156" i="6"/>
  <c r="BG156" i="6" a="1"/>
  <c r="BG156" i="6"/>
  <c r="BH156" i="6" a="1"/>
  <c r="BH156" i="6"/>
  <c r="BI156" i="6" a="1"/>
  <c r="BI156" i="6"/>
  <c r="BJ156" i="6" a="1"/>
  <c r="BJ156" i="6"/>
  <c r="BK156" i="6" a="1"/>
  <c r="BK156" i="6"/>
  <c r="BL156" i="6" a="1"/>
  <c r="BL156" i="6"/>
  <c r="BM156" i="6" a="1"/>
  <c r="BM156" i="6"/>
  <c r="BN156" i="6" a="1"/>
  <c r="BN156" i="6"/>
  <c r="BO156" i="6" a="1"/>
  <c r="BO156" i="6"/>
  <c r="BP156" i="6" a="1"/>
  <c r="BP156" i="6"/>
  <c r="BQ156" i="6" a="1"/>
  <c r="BQ156" i="6"/>
  <c r="BR156" i="6" a="1"/>
  <c r="BR156" i="6"/>
  <c r="BS156" i="6" a="1"/>
  <c r="BS156" i="6"/>
  <c r="BT156" i="6" a="1"/>
  <c r="BT156" i="6"/>
  <c r="BU156" i="6" a="1"/>
  <c r="BU156" i="6"/>
  <c r="BV156" i="6" a="1"/>
  <c r="BV156" i="6"/>
  <c r="BW156" i="6" a="1"/>
  <c r="BW156" i="6"/>
  <c r="BX156" i="6" a="1"/>
  <c r="BX156" i="6"/>
  <c r="BY156" i="6" a="1"/>
  <c r="BY156" i="6"/>
  <c r="BZ156" i="6" a="1"/>
  <c r="BZ156" i="6"/>
  <c r="E157" i="6" a="1"/>
  <c r="E157" i="6"/>
  <c r="F157" i="6" a="1"/>
  <c r="F157" i="6"/>
  <c r="G157" i="6" a="1"/>
  <c r="G157" i="6"/>
  <c r="H157" i="6" a="1"/>
  <c r="H157" i="6"/>
  <c r="I157" i="6" a="1"/>
  <c r="I157" i="6"/>
  <c r="J157" i="6" a="1"/>
  <c r="J157" i="6"/>
  <c r="K157" i="6" a="1"/>
  <c r="K157" i="6"/>
  <c r="L157" i="6" a="1"/>
  <c r="L157" i="6"/>
  <c r="M157" i="6" a="1"/>
  <c r="M157" i="6"/>
  <c r="N157" i="6" a="1"/>
  <c r="N157" i="6"/>
  <c r="O157" i="6" a="1"/>
  <c r="O157" i="6"/>
  <c r="P157" i="6" a="1"/>
  <c r="P157" i="6"/>
  <c r="Q157" i="6" a="1"/>
  <c r="Q157" i="6"/>
  <c r="R157" i="6" a="1"/>
  <c r="R157" i="6"/>
  <c r="S157" i="6" a="1"/>
  <c r="S157" i="6"/>
  <c r="T157" i="6" a="1"/>
  <c r="T157" i="6"/>
  <c r="U157" i="6" a="1"/>
  <c r="U157" i="6"/>
  <c r="V157" i="6" a="1"/>
  <c r="V157" i="6"/>
  <c r="W157" i="6" a="1"/>
  <c r="W157" i="6"/>
  <c r="X157" i="6" a="1"/>
  <c r="X157" i="6"/>
  <c r="Y157" i="6" a="1"/>
  <c r="Y157" i="6"/>
  <c r="Z157" i="6" a="1"/>
  <c r="Z157" i="6"/>
  <c r="AA157" i="6" a="1"/>
  <c r="AA157" i="6"/>
  <c r="AB157" i="6" a="1"/>
  <c r="AB157" i="6"/>
  <c r="AC157" i="6" a="1"/>
  <c r="AC157" i="6"/>
  <c r="AD157" i="6" a="1"/>
  <c r="AD157" i="6"/>
  <c r="AE157" i="6" a="1"/>
  <c r="AE157" i="6"/>
  <c r="AF157" i="6" a="1"/>
  <c r="AF157" i="6"/>
  <c r="AG157" i="6" a="1"/>
  <c r="AG157" i="6"/>
  <c r="AH157" i="6" a="1"/>
  <c r="AH157" i="6"/>
  <c r="AI157" i="6" a="1"/>
  <c r="AI157" i="6"/>
  <c r="AJ157" i="6" a="1"/>
  <c r="AJ157" i="6"/>
  <c r="AK157" i="6" a="1"/>
  <c r="AK157" i="6"/>
  <c r="AL157" i="6" a="1"/>
  <c r="AL157" i="6"/>
  <c r="AM157" i="6" a="1"/>
  <c r="AM157" i="6"/>
  <c r="AN157" i="6" a="1"/>
  <c r="AN157" i="6"/>
  <c r="AO157" i="6" a="1"/>
  <c r="AO157" i="6"/>
  <c r="AP157" i="6" a="1"/>
  <c r="AP157" i="6"/>
  <c r="AQ157" i="6" a="1"/>
  <c r="AQ157" i="6"/>
  <c r="AR157" i="6" a="1"/>
  <c r="AR157" i="6"/>
  <c r="AS157" i="6" a="1"/>
  <c r="AS157" i="6"/>
  <c r="AT157" i="6" a="1"/>
  <c r="AT157" i="6"/>
  <c r="AU157" i="6" a="1"/>
  <c r="AU157" i="6"/>
  <c r="AV157" i="6" a="1"/>
  <c r="AV157" i="6"/>
  <c r="AW157" i="6" a="1"/>
  <c r="AW157" i="6"/>
  <c r="AX157" i="6" a="1"/>
  <c r="AX157" i="6"/>
  <c r="AY157" i="6" a="1"/>
  <c r="AY157" i="6"/>
  <c r="AZ157" i="6" a="1"/>
  <c r="AZ157" i="6"/>
  <c r="BA157" i="6" a="1"/>
  <c r="BA157" i="6"/>
  <c r="BB157" i="6" a="1"/>
  <c r="BB157" i="6"/>
  <c r="BC157" i="6" a="1"/>
  <c r="BC157" i="6"/>
  <c r="BD157" i="6" a="1"/>
  <c r="BD157" i="6"/>
  <c r="BE157" i="6" a="1"/>
  <c r="BE157" i="6"/>
  <c r="BF157" i="6" a="1"/>
  <c r="BF157" i="6"/>
  <c r="BG157" i="6" a="1"/>
  <c r="BG157" i="6"/>
  <c r="BH157" i="6" a="1"/>
  <c r="BH157" i="6"/>
  <c r="BI157" i="6" a="1"/>
  <c r="BI157" i="6"/>
  <c r="BJ157" i="6" a="1"/>
  <c r="BJ157" i="6"/>
  <c r="BK157" i="6" a="1"/>
  <c r="BK157" i="6"/>
  <c r="BL157" i="6" a="1"/>
  <c r="BL157" i="6"/>
  <c r="BM157" i="6" a="1"/>
  <c r="BM157" i="6"/>
  <c r="BN157" i="6" a="1"/>
  <c r="BN157" i="6"/>
  <c r="BO157" i="6" a="1"/>
  <c r="BO157" i="6"/>
  <c r="BP157" i="6" a="1"/>
  <c r="BP157" i="6"/>
  <c r="BQ157" i="6" a="1"/>
  <c r="BQ157" i="6"/>
  <c r="BR157" i="6" a="1"/>
  <c r="BR157" i="6"/>
  <c r="BS157" i="6" a="1"/>
  <c r="BS157" i="6"/>
  <c r="BT157" i="6" a="1"/>
  <c r="BT157" i="6"/>
  <c r="BU157" i="6" a="1"/>
  <c r="BU157" i="6"/>
  <c r="BV157" i="6" a="1"/>
  <c r="BV157" i="6"/>
  <c r="BW157" i="6" a="1"/>
  <c r="BW157" i="6"/>
  <c r="BX157" i="6" a="1"/>
  <c r="BX157" i="6"/>
  <c r="BY157" i="6" a="1"/>
  <c r="BY157" i="6"/>
  <c r="BZ157" i="6" a="1"/>
  <c r="BZ157" i="6"/>
  <c r="E158" i="6" a="1"/>
  <c r="E158" i="6"/>
  <c r="F158" i="6" a="1"/>
  <c r="F158" i="6"/>
  <c r="G158" i="6" a="1"/>
  <c r="G158" i="6"/>
  <c r="H158" i="6" a="1"/>
  <c r="H158" i="6"/>
  <c r="I158" i="6" a="1"/>
  <c r="I158" i="6"/>
  <c r="J158" i="6" a="1"/>
  <c r="J158" i="6"/>
  <c r="K158" i="6" a="1"/>
  <c r="K158" i="6"/>
  <c r="L158" i="6" a="1"/>
  <c r="L158" i="6"/>
  <c r="M158" i="6" a="1"/>
  <c r="M158" i="6"/>
  <c r="N158" i="6" a="1"/>
  <c r="N158" i="6"/>
  <c r="O158" i="6" a="1"/>
  <c r="O158" i="6"/>
  <c r="P158" i="6" a="1"/>
  <c r="P158" i="6"/>
  <c r="Q158" i="6" a="1"/>
  <c r="Q158" i="6"/>
  <c r="R158" i="6" a="1"/>
  <c r="R158" i="6"/>
  <c r="S158" i="6" a="1"/>
  <c r="S158" i="6"/>
  <c r="T158" i="6" a="1"/>
  <c r="T158" i="6"/>
  <c r="U158" i="6" a="1"/>
  <c r="U158" i="6"/>
  <c r="V158" i="6" a="1"/>
  <c r="V158" i="6"/>
  <c r="W158" i="6" a="1"/>
  <c r="W158" i="6"/>
  <c r="X158" i="6" a="1"/>
  <c r="X158" i="6"/>
  <c r="Y158" i="6" a="1"/>
  <c r="Y158" i="6"/>
  <c r="Z158" i="6" a="1"/>
  <c r="Z158" i="6"/>
  <c r="AA158" i="6" a="1"/>
  <c r="AA158" i="6"/>
  <c r="AB158" i="6" a="1"/>
  <c r="AB158" i="6"/>
  <c r="AC158" i="6" a="1"/>
  <c r="AC158" i="6"/>
  <c r="AD158" i="6" a="1"/>
  <c r="AD158" i="6"/>
  <c r="AE158" i="6" a="1"/>
  <c r="AE158" i="6"/>
  <c r="AF158" i="6" a="1"/>
  <c r="AF158" i="6"/>
  <c r="AG158" i="6" a="1"/>
  <c r="AG158" i="6"/>
  <c r="AH158" i="6" a="1"/>
  <c r="AH158" i="6"/>
  <c r="AI158" i="6" a="1"/>
  <c r="AI158" i="6"/>
  <c r="AJ158" i="6" a="1"/>
  <c r="AJ158" i="6"/>
  <c r="AK158" i="6" a="1"/>
  <c r="AK158" i="6"/>
  <c r="AL158" i="6" a="1"/>
  <c r="AL158" i="6"/>
  <c r="AM158" i="6" a="1"/>
  <c r="AM158" i="6"/>
  <c r="AN158" i="6" a="1"/>
  <c r="AN158" i="6"/>
  <c r="AO158" i="6" a="1"/>
  <c r="AO158" i="6"/>
  <c r="AP158" i="6" a="1"/>
  <c r="AP158" i="6"/>
  <c r="AQ158" i="6" a="1"/>
  <c r="AQ158" i="6"/>
  <c r="AR158" i="6" a="1"/>
  <c r="AR158" i="6"/>
  <c r="AS158" i="6" a="1"/>
  <c r="AS158" i="6"/>
  <c r="AT158" i="6" a="1"/>
  <c r="AT158" i="6"/>
  <c r="AU158" i="6" a="1"/>
  <c r="AU158" i="6"/>
  <c r="AV158" i="6" a="1"/>
  <c r="AV158" i="6"/>
  <c r="AW158" i="6" a="1"/>
  <c r="AW158" i="6"/>
  <c r="AX158" i="6" a="1"/>
  <c r="AX158" i="6"/>
  <c r="AY158" i="6" a="1"/>
  <c r="AY158" i="6"/>
  <c r="AZ158" i="6" a="1"/>
  <c r="AZ158" i="6"/>
  <c r="BA158" i="6" a="1"/>
  <c r="BA158" i="6"/>
  <c r="BB158" i="6" a="1"/>
  <c r="BB158" i="6"/>
  <c r="BC158" i="6" a="1"/>
  <c r="BC158" i="6"/>
  <c r="BD158" i="6" a="1"/>
  <c r="BD158" i="6"/>
  <c r="BE158" i="6" a="1"/>
  <c r="BE158" i="6"/>
  <c r="BF158" i="6" a="1"/>
  <c r="BF158" i="6"/>
  <c r="BG158" i="6" a="1"/>
  <c r="BG158" i="6"/>
  <c r="BH158" i="6" a="1"/>
  <c r="BH158" i="6"/>
  <c r="BI158" i="6" a="1"/>
  <c r="BI158" i="6"/>
  <c r="BJ158" i="6" a="1"/>
  <c r="BJ158" i="6"/>
  <c r="BK158" i="6" a="1"/>
  <c r="BK158" i="6"/>
  <c r="BL158" i="6" a="1"/>
  <c r="BL158" i="6"/>
  <c r="BM158" i="6" a="1"/>
  <c r="BM158" i="6"/>
  <c r="BN158" i="6" a="1"/>
  <c r="BN158" i="6"/>
  <c r="BO158" i="6" a="1"/>
  <c r="BO158" i="6"/>
  <c r="BP158" i="6" a="1"/>
  <c r="BP158" i="6"/>
  <c r="BQ158" i="6" a="1"/>
  <c r="BQ158" i="6"/>
  <c r="BR158" i="6" a="1"/>
  <c r="BR158" i="6"/>
  <c r="BS158" i="6" a="1"/>
  <c r="BS158" i="6"/>
  <c r="BT158" i="6" a="1"/>
  <c r="BT158" i="6"/>
  <c r="BU158" i="6" a="1"/>
  <c r="BU158" i="6"/>
  <c r="BV158" i="6" a="1"/>
  <c r="BV158" i="6"/>
  <c r="BW158" i="6" a="1"/>
  <c r="BW158" i="6"/>
  <c r="BX158" i="6" a="1"/>
  <c r="BX158" i="6"/>
  <c r="BY158" i="6" a="1"/>
  <c r="BY158" i="6"/>
  <c r="BZ158" i="6" a="1"/>
  <c r="BZ158" i="6"/>
  <c r="E159" i="6" a="1"/>
  <c r="E159" i="6"/>
  <c r="F159" i="6" a="1"/>
  <c r="F159" i="6"/>
  <c r="G159" i="6" a="1"/>
  <c r="G159" i="6"/>
  <c r="H159" i="6" a="1"/>
  <c r="H159" i="6"/>
  <c r="I159" i="6" a="1"/>
  <c r="I159" i="6"/>
  <c r="J159" i="6" a="1"/>
  <c r="J159" i="6"/>
  <c r="K159" i="6" a="1"/>
  <c r="K159" i="6"/>
  <c r="L159" i="6" a="1"/>
  <c r="L159" i="6"/>
  <c r="M159" i="6" a="1"/>
  <c r="M159" i="6"/>
  <c r="N159" i="6" a="1"/>
  <c r="N159" i="6"/>
  <c r="O159" i="6" a="1"/>
  <c r="O159" i="6"/>
  <c r="P159" i="6" a="1"/>
  <c r="P159" i="6"/>
  <c r="Q159" i="6" a="1"/>
  <c r="Q159" i="6"/>
  <c r="R159" i="6" a="1"/>
  <c r="R159" i="6"/>
  <c r="S159" i="6" a="1"/>
  <c r="S159" i="6"/>
  <c r="T159" i="6" a="1"/>
  <c r="T159" i="6"/>
  <c r="U159" i="6" a="1"/>
  <c r="U159" i="6"/>
  <c r="V159" i="6" a="1"/>
  <c r="V159" i="6"/>
  <c r="W159" i="6" a="1"/>
  <c r="W159" i="6"/>
  <c r="X159" i="6" a="1"/>
  <c r="X159" i="6"/>
  <c r="Y159" i="6" a="1"/>
  <c r="Y159" i="6"/>
  <c r="Z159" i="6" a="1"/>
  <c r="Z159" i="6"/>
  <c r="AA159" i="6" a="1"/>
  <c r="AA159" i="6"/>
  <c r="AB159" i="6" a="1"/>
  <c r="AB159" i="6"/>
  <c r="AC159" i="6" a="1"/>
  <c r="AC159" i="6"/>
  <c r="AD159" i="6" a="1"/>
  <c r="AD159" i="6"/>
  <c r="AE159" i="6" a="1"/>
  <c r="AE159" i="6"/>
  <c r="AF159" i="6" a="1"/>
  <c r="AF159" i="6"/>
  <c r="AG159" i="6" a="1"/>
  <c r="AG159" i="6"/>
  <c r="AH159" i="6" a="1"/>
  <c r="AH159" i="6"/>
  <c r="AI159" i="6" a="1"/>
  <c r="AI159" i="6"/>
  <c r="AJ159" i="6" a="1"/>
  <c r="AJ159" i="6"/>
  <c r="AK159" i="6" a="1"/>
  <c r="AK159" i="6"/>
  <c r="AL159" i="6" a="1"/>
  <c r="AL159" i="6"/>
  <c r="AM159" i="6" a="1"/>
  <c r="AM159" i="6"/>
  <c r="AN159" i="6" a="1"/>
  <c r="AN159" i="6"/>
  <c r="AO159" i="6" a="1"/>
  <c r="AO159" i="6"/>
  <c r="AP159" i="6" a="1"/>
  <c r="AP159" i="6"/>
  <c r="AQ159" i="6" a="1"/>
  <c r="AQ159" i="6"/>
  <c r="AR159" i="6" a="1"/>
  <c r="AR159" i="6"/>
  <c r="AS159" i="6" a="1"/>
  <c r="AS159" i="6"/>
  <c r="AT159" i="6" a="1"/>
  <c r="AT159" i="6"/>
  <c r="AU159" i="6" a="1"/>
  <c r="AU159" i="6"/>
  <c r="AV159" i="6" a="1"/>
  <c r="AV159" i="6"/>
  <c r="AW159" i="6" a="1"/>
  <c r="AW159" i="6"/>
  <c r="AX159" i="6" a="1"/>
  <c r="AX159" i="6"/>
  <c r="AY159" i="6" a="1"/>
  <c r="AY159" i="6"/>
  <c r="AZ159" i="6" a="1"/>
  <c r="AZ159" i="6"/>
  <c r="BA159" i="6" a="1"/>
  <c r="BA159" i="6"/>
  <c r="BB159" i="6" a="1"/>
  <c r="BB159" i="6"/>
  <c r="BC159" i="6" a="1"/>
  <c r="BC159" i="6"/>
  <c r="BD159" i="6" a="1"/>
  <c r="BD159" i="6"/>
  <c r="BE159" i="6" a="1"/>
  <c r="BE159" i="6"/>
  <c r="BF159" i="6" a="1"/>
  <c r="BF159" i="6"/>
  <c r="BG159" i="6" a="1"/>
  <c r="BG159" i="6"/>
  <c r="BH159" i="6" a="1"/>
  <c r="BH159" i="6"/>
  <c r="BI159" i="6" a="1"/>
  <c r="BI159" i="6"/>
  <c r="BJ159" i="6" a="1"/>
  <c r="BJ159" i="6"/>
  <c r="BK159" i="6" a="1"/>
  <c r="BK159" i="6"/>
  <c r="BL159" i="6" a="1"/>
  <c r="BL159" i="6"/>
  <c r="BM159" i="6" a="1"/>
  <c r="BM159" i="6"/>
  <c r="BN159" i="6" a="1"/>
  <c r="BN159" i="6"/>
  <c r="BO159" i="6" a="1"/>
  <c r="BO159" i="6"/>
  <c r="BP159" i="6" a="1"/>
  <c r="BP159" i="6"/>
  <c r="BQ159" i="6" a="1"/>
  <c r="BQ159" i="6"/>
  <c r="BR159" i="6" a="1"/>
  <c r="BR159" i="6"/>
  <c r="BS159" i="6" a="1"/>
  <c r="BS159" i="6"/>
  <c r="BT159" i="6" a="1"/>
  <c r="BT159" i="6"/>
  <c r="BU159" i="6" a="1"/>
  <c r="BU159" i="6"/>
  <c r="BV159" i="6" a="1"/>
  <c r="BV159" i="6"/>
  <c r="BW159" i="6" a="1"/>
  <c r="BW159" i="6"/>
  <c r="BX159" i="6" a="1"/>
  <c r="BX159" i="6"/>
  <c r="BY159" i="6" a="1"/>
  <c r="BY159" i="6"/>
  <c r="BZ159" i="6" a="1"/>
  <c r="BZ159" i="6"/>
  <c r="E160" i="6" a="1"/>
  <c r="E160" i="6"/>
  <c r="F160" i="6" a="1"/>
  <c r="F160" i="6"/>
  <c r="G160" i="6" a="1"/>
  <c r="G160" i="6"/>
  <c r="H160" i="6" a="1"/>
  <c r="H160" i="6"/>
  <c r="I160" i="6" a="1"/>
  <c r="I160" i="6"/>
  <c r="J160" i="6" a="1"/>
  <c r="J160" i="6"/>
  <c r="K160" i="6" a="1"/>
  <c r="K160" i="6"/>
  <c r="L160" i="6" a="1"/>
  <c r="L160" i="6"/>
  <c r="M160" i="6" a="1"/>
  <c r="M160" i="6"/>
  <c r="N160" i="6" a="1"/>
  <c r="N160" i="6"/>
  <c r="O160" i="6" a="1"/>
  <c r="O160" i="6"/>
  <c r="P160" i="6" a="1"/>
  <c r="P160" i="6"/>
  <c r="Q160" i="6" a="1"/>
  <c r="Q160" i="6"/>
  <c r="R160" i="6" a="1"/>
  <c r="R160" i="6"/>
  <c r="S160" i="6" a="1"/>
  <c r="S160" i="6"/>
  <c r="T160" i="6" a="1"/>
  <c r="T160" i="6"/>
  <c r="U160" i="6" a="1"/>
  <c r="U160" i="6"/>
  <c r="V160" i="6" a="1"/>
  <c r="V160" i="6"/>
  <c r="W160" i="6" a="1"/>
  <c r="W160" i="6"/>
  <c r="X160" i="6" a="1"/>
  <c r="X160" i="6"/>
  <c r="Y160" i="6" a="1"/>
  <c r="Y160" i="6"/>
  <c r="Z160" i="6" a="1"/>
  <c r="Z160" i="6"/>
  <c r="AA160" i="6" a="1"/>
  <c r="AA160" i="6"/>
  <c r="AB160" i="6" a="1"/>
  <c r="AB160" i="6"/>
  <c r="AC160" i="6" a="1"/>
  <c r="AC160" i="6"/>
  <c r="AD160" i="6" a="1"/>
  <c r="AD160" i="6"/>
  <c r="AE160" i="6" a="1"/>
  <c r="AE160" i="6"/>
  <c r="AF160" i="6" a="1"/>
  <c r="AF160" i="6"/>
  <c r="AG160" i="6" a="1"/>
  <c r="AG160" i="6"/>
  <c r="AH160" i="6" a="1"/>
  <c r="AH160" i="6"/>
  <c r="AI160" i="6" a="1"/>
  <c r="AI160" i="6"/>
  <c r="AJ160" i="6" a="1"/>
  <c r="AJ160" i="6"/>
  <c r="AK160" i="6" a="1"/>
  <c r="AK160" i="6"/>
  <c r="AL160" i="6" a="1"/>
  <c r="AL160" i="6"/>
  <c r="AM160" i="6" a="1"/>
  <c r="AM160" i="6"/>
  <c r="AN160" i="6" a="1"/>
  <c r="AN160" i="6"/>
  <c r="AO160" i="6" a="1"/>
  <c r="AO160" i="6"/>
  <c r="AP160" i="6" a="1"/>
  <c r="AP160" i="6"/>
  <c r="AQ160" i="6" a="1"/>
  <c r="AQ160" i="6"/>
  <c r="AR160" i="6" a="1"/>
  <c r="AR160" i="6"/>
  <c r="AS160" i="6" a="1"/>
  <c r="AS160" i="6"/>
  <c r="AT160" i="6" a="1"/>
  <c r="AT160" i="6"/>
  <c r="AU160" i="6" a="1"/>
  <c r="AU160" i="6"/>
  <c r="AV160" i="6" a="1"/>
  <c r="AV160" i="6"/>
  <c r="AW160" i="6" a="1"/>
  <c r="AW160" i="6"/>
  <c r="AX160" i="6" a="1"/>
  <c r="AX160" i="6"/>
  <c r="AY160" i="6" a="1"/>
  <c r="AY160" i="6"/>
  <c r="AZ160" i="6" a="1"/>
  <c r="AZ160" i="6"/>
  <c r="BA160" i="6" a="1"/>
  <c r="BA160" i="6"/>
  <c r="BB160" i="6" a="1"/>
  <c r="BB160" i="6"/>
  <c r="BC160" i="6" a="1"/>
  <c r="BC160" i="6"/>
  <c r="BD160" i="6" a="1"/>
  <c r="BD160" i="6"/>
  <c r="BE160" i="6" a="1"/>
  <c r="BE160" i="6"/>
  <c r="BF160" i="6" a="1"/>
  <c r="BF160" i="6"/>
  <c r="BG160" i="6" a="1"/>
  <c r="BG160" i="6"/>
  <c r="BH160" i="6" a="1"/>
  <c r="BH160" i="6"/>
  <c r="BI160" i="6" a="1"/>
  <c r="BI160" i="6"/>
  <c r="BJ160" i="6" a="1"/>
  <c r="BJ160" i="6"/>
  <c r="BK160" i="6" a="1"/>
  <c r="BK160" i="6"/>
  <c r="BL160" i="6" a="1"/>
  <c r="BL160" i="6"/>
  <c r="BM160" i="6" a="1"/>
  <c r="BM160" i="6"/>
  <c r="BN160" i="6" a="1"/>
  <c r="BN160" i="6"/>
  <c r="BO160" i="6" a="1"/>
  <c r="BO160" i="6"/>
  <c r="BP160" i="6" a="1"/>
  <c r="BP160" i="6"/>
  <c r="BQ160" i="6" a="1"/>
  <c r="BQ160" i="6"/>
  <c r="BR160" i="6" a="1"/>
  <c r="BR160" i="6"/>
  <c r="BS160" i="6" a="1"/>
  <c r="BS160" i="6"/>
  <c r="BT160" i="6" a="1"/>
  <c r="BT160" i="6"/>
  <c r="BU160" i="6" a="1"/>
  <c r="BU160" i="6"/>
  <c r="BV160" i="6" a="1"/>
  <c r="BV160" i="6"/>
  <c r="BW160" i="6" a="1"/>
  <c r="BW160" i="6"/>
  <c r="BX160" i="6" a="1"/>
  <c r="BX160" i="6"/>
  <c r="BY160" i="6" a="1"/>
  <c r="BY160" i="6"/>
  <c r="BZ160" i="6" a="1"/>
  <c r="BZ160" i="6"/>
  <c r="D61" i="6" a="1"/>
  <c r="D61" i="6"/>
  <c r="D62" i="6" a="1"/>
  <c r="D62" i="6"/>
  <c r="D63" i="6" a="1"/>
  <c r="D63" i="6"/>
  <c r="D64" i="6" a="1"/>
  <c r="D64" i="6"/>
  <c r="D65" i="6" a="1"/>
  <c r="D65" i="6"/>
  <c r="D66" i="6" a="1"/>
  <c r="D66" i="6"/>
  <c r="D67" i="6" a="1"/>
  <c r="D67" i="6"/>
  <c r="D68" i="6" a="1"/>
  <c r="D68" i="6"/>
  <c r="D69" i="6" a="1"/>
  <c r="D69" i="6"/>
  <c r="D70" i="6" a="1"/>
  <c r="D70" i="6"/>
  <c r="D71" i="6" a="1"/>
  <c r="D71" i="6"/>
  <c r="D72" i="6" a="1"/>
  <c r="D72" i="6"/>
  <c r="D73" i="6" a="1"/>
  <c r="D73" i="6"/>
  <c r="D74" i="6" a="1"/>
  <c r="D74" i="6"/>
  <c r="D75" i="6" a="1"/>
  <c r="D75" i="6"/>
  <c r="D76" i="6" a="1"/>
  <c r="D76" i="6"/>
  <c r="D77" i="6" a="1"/>
  <c r="D77" i="6"/>
  <c r="D78" i="6" a="1"/>
  <c r="D78" i="6"/>
  <c r="D79" i="6" a="1"/>
  <c r="D79" i="6"/>
  <c r="D80" i="6" a="1"/>
  <c r="D80" i="6"/>
  <c r="D81" i="6" a="1"/>
  <c r="D81" i="6"/>
  <c r="D82" i="6" a="1"/>
  <c r="D82" i="6"/>
  <c r="D83" i="6" a="1"/>
  <c r="D83" i="6"/>
  <c r="D84" i="6" a="1"/>
  <c r="D84" i="6"/>
  <c r="D85" i="6" a="1"/>
  <c r="D85" i="6"/>
  <c r="D86" i="6" a="1"/>
  <c r="D86" i="6"/>
  <c r="D87" i="6" a="1"/>
  <c r="D87" i="6"/>
  <c r="D88" i="6" a="1"/>
  <c r="D88" i="6"/>
  <c r="D89" i="6" a="1"/>
  <c r="D89" i="6"/>
  <c r="D90" i="6" a="1"/>
  <c r="D90" i="6"/>
  <c r="D91" i="6" a="1"/>
  <c r="D91" i="6"/>
  <c r="D92" i="6" a="1"/>
  <c r="D92" i="6"/>
  <c r="D93" i="6" a="1"/>
  <c r="D93" i="6"/>
  <c r="D94" i="6" a="1"/>
  <c r="D94" i="6"/>
  <c r="D95" i="6" a="1"/>
  <c r="D95" i="6"/>
  <c r="D96" i="6" a="1"/>
  <c r="D96" i="6"/>
  <c r="D97" i="6" a="1"/>
  <c r="D97" i="6"/>
  <c r="D98" i="6" a="1"/>
  <c r="D98" i="6"/>
  <c r="D99" i="6" a="1"/>
  <c r="D99" i="6"/>
  <c r="D100" i="6" a="1"/>
  <c r="D100" i="6"/>
  <c r="D101" i="6" a="1"/>
  <c r="D101" i="6"/>
  <c r="D102" i="6" a="1"/>
  <c r="D102" i="6"/>
  <c r="D103" i="6" a="1"/>
  <c r="D103" i="6"/>
  <c r="D104" i="6" a="1"/>
  <c r="D104" i="6"/>
  <c r="D105" i="6" a="1"/>
  <c r="D105" i="6"/>
  <c r="D106" i="6" a="1"/>
  <c r="D106" i="6"/>
  <c r="D107" i="6" a="1"/>
  <c r="D107" i="6"/>
  <c r="D108" i="6" a="1"/>
  <c r="D108" i="6"/>
  <c r="D109" i="6" a="1"/>
  <c r="D109" i="6"/>
  <c r="D110" i="6" a="1"/>
  <c r="D110" i="6"/>
  <c r="D111" i="6" a="1"/>
  <c r="D111" i="6"/>
  <c r="D112" i="6" a="1"/>
  <c r="D112" i="6"/>
  <c r="D113" i="6" a="1"/>
  <c r="D113" i="6"/>
  <c r="D114" i="6" a="1"/>
  <c r="D114" i="6"/>
  <c r="D115" i="6" a="1"/>
  <c r="D115" i="6"/>
  <c r="D116" i="6" a="1"/>
  <c r="D116" i="6"/>
  <c r="D117" i="6" a="1"/>
  <c r="D117" i="6"/>
  <c r="D118" i="6" a="1"/>
  <c r="D118" i="6"/>
  <c r="D119" i="6" a="1"/>
  <c r="D119" i="6"/>
  <c r="D120" i="6" a="1"/>
  <c r="D120" i="6"/>
  <c r="D121" i="6" a="1"/>
  <c r="D121" i="6"/>
  <c r="D122" i="6" a="1"/>
  <c r="D122" i="6"/>
  <c r="D123" i="6" a="1"/>
  <c r="D123" i="6"/>
  <c r="D124" i="6" a="1"/>
  <c r="D124" i="6"/>
  <c r="D125" i="6" a="1"/>
  <c r="D125" i="6"/>
  <c r="D126" i="6" a="1"/>
  <c r="D126" i="6"/>
  <c r="D127" i="6" a="1"/>
  <c r="D127" i="6"/>
  <c r="D128" i="6" a="1"/>
  <c r="D128" i="6"/>
  <c r="D129" i="6" a="1"/>
  <c r="D129" i="6"/>
  <c r="D130" i="6" a="1"/>
  <c r="D130" i="6"/>
  <c r="D131" i="6" a="1"/>
  <c r="D131" i="6"/>
  <c r="D132" i="6" a="1"/>
  <c r="D132" i="6"/>
  <c r="D133" i="6" a="1"/>
  <c r="D133" i="6"/>
  <c r="D134" i="6" a="1"/>
  <c r="D134" i="6"/>
  <c r="D135" i="6" a="1"/>
  <c r="D135" i="6"/>
  <c r="D136" i="6" a="1"/>
  <c r="D136" i="6"/>
  <c r="D137" i="6" a="1"/>
  <c r="D137" i="6"/>
  <c r="D138" i="6" a="1"/>
  <c r="D138" i="6"/>
  <c r="D139" i="6" a="1"/>
  <c r="D139" i="6"/>
  <c r="D140" i="6" a="1"/>
  <c r="D140" i="6"/>
  <c r="D141" i="6" a="1"/>
  <c r="D141" i="6"/>
  <c r="D142" i="6" a="1"/>
  <c r="D142" i="6"/>
  <c r="D143" i="6" a="1"/>
  <c r="D143" i="6"/>
  <c r="D144" i="6" a="1"/>
  <c r="D144" i="6"/>
  <c r="D145" i="6" a="1"/>
  <c r="D145" i="6"/>
  <c r="D146" i="6" a="1"/>
  <c r="D146" i="6"/>
  <c r="D147" i="6" a="1"/>
  <c r="D147" i="6"/>
  <c r="D148" i="6" a="1"/>
  <c r="D148" i="6"/>
  <c r="D149" i="6" a="1"/>
  <c r="D149" i="6"/>
  <c r="D150" i="6" a="1"/>
  <c r="D150" i="6"/>
  <c r="D151" i="6" a="1"/>
  <c r="D151" i="6"/>
  <c r="D152" i="6" a="1"/>
  <c r="D152" i="6"/>
  <c r="D153" i="6" a="1"/>
  <c r="D153" i="6"/>
  <c r="D154" i="6" a="1"/>
  <c r="D154" i="6"/>
  <c r="D155" i="6" a="1"/>
  <c r="D155" i="6"/>
  <c r="D156" i="6" a="1"/>
  <c r="D156" i="6"/>
  <c r="D157" i="6" a="1"/>
  <c r="D157" i="6"/>
  <c r="D158" i="6" a="1"/>
  <c r="D158" i="6"/>
  <c r="D159" i="6" a="1"/>
  <c r="D159" i="6"/>
  <c r="D160" i="6" a="1"/>
  <c r="D160" i="6"/>
  <c r="D60" i="6" a="1"/>
  <c r="D60" i="6"/>
  <c r="E59" i="6"/>
  <c r="F59" i="6"/>
  <c r="G59" i="6"/>
  <c r="H59" i="6"/>
  <c r="I59" i="6"/>
  <c r="J59" i="6"/>
  <c r="K59" i="6"/>
  <c r="L59" i="6"/>
  <c r="M59" i="6"/>
  <c r="N59" i="6"/>
  <c r="O59" i="6"/>
  <c r="P59" i="6"/>
  <c r="Q59" i="6"/>
  <c r="R59" i="6"/>
  <c r="S59" i="6"/>
  <c r="T59" i="6"/>
  <c r="U59" i="6"/>
  <c r="V59" i="6"/>
  <c r="W59" i="6"/>
  <c r="X59" i="6"/>
  <c r="Y59" i="6"/>
  <c r="Z59" i="6"/>
  <c r="AA59" i="6"/>
  <c r="AB59" i="6"/>
  <c r="AC59" i="6"/>
  <c r="AD59" i="6"/>
  <c r="AE59" i="6"/>
  <c r="AF59" i="6"/>
  <c r="AG59" i="6"/>
  <c r="AH59" i="6"/>
  <c r="AI59" i="6"/>
  <c r="AJ59" i="6"/>
  <c r="AK59" i="6"/>
  <c r="AL59" i="6"/>
  <c r="AM59" i="6"/>
  <c r="AN59" i="6"/>
  <c r="AO59" i="6"/>
  <c r="AP59" i="6"/>
  <c r="AQ59" i="6"/>
  <c r="AR59" i="6"/>
  <c r="AS59" i="6"/>
  <c r="AT59" i="6"/>
  <c r="AU59" i="6"/>
  <c r="AV59" i="6"/>
  <c r="AW59" i="6"/>
  <c r="AX59" i="6"/>
  <c r="AY59" i="6"/>
  <c r="AZ59" i="6"/>
  <c r="BA59" i="6"/>
  <c r="BB59" i="6"/>
  <c r="BC59" i="6"/>
  <c r="BD59" i="6"/>
  <c r="BE59" i="6"/>
  <c r="BF59" i="6"/>
  <c r="BG59" i="6"/>
  <c r="BH59" i="6"/>
  <c r="BI59" i="6"/>
  <c r="BJ59" i="6"/>
  <c r="BK59" i="6"/>
  <c r="BL59" i="6"/>
  <c r="BM59" i="6"/>
  <c r="BN59" i="6"/>
  <c r="BO59" i="6"/>
  <c r="BP59" i="6"/>
  <c r="BQ59" i="6"/>
  <c r="BR59" i="6"/>
  <c r="BS59" i="6"/>
  <c r="BT59" i="6"/>
  <c r="BU59" i="6"/>
  <c r="BV59" i="6"/>
  <c r="BW59" i="6"/>
  <c r="BX59" i="6"/>
  <c r="BY59" i="6"/>
  <c r="BZ59" i="6"/>
  <c r="D59" i="6"/>
  <c r="BM57" i="6"/>
  <c r="BN57" i="6"/>
  <c r="BO57" i="6"/>
  <c r="BP57" i="6"/>
  <c r="BQ57" i="6"/>
  <c r="BR57" i="6"/>
  <c r="BS57" i="6"/>
  <c r="BT57" i="6"/>
  <c r="BU57" i="6"/>
  <c r="BV57" i="6"/>
  <c r="BW57" i="6"/>
  <c r="BX57" i="6"/>
  <c r="BY57" i="6"/>
  <c r="BZ57" i="6"/>
  <c r="AX57" i="6"/>
  <c r="AY57" i="6"/>
  <c r="AZ57" i="6"/>
  <c r="BA57" i="6"/>
  <c r="BB57" i="6"/>
  <c r="BC57" i="6"/>
  <c r="BD57" i="6"/>
  <c r="BE57" i="6"/>
  <c r="BF57" i="6"/>
  <c r="BG57" i="6"/>
  <c r="BH57" i="6"/>
  <c r="BI57" i="6"/>
  <c r="BJ57" i="6"/>
  <c r="BK57" i="6"/>
  <c r="AI57" i="6"/>
  <c r="AJ57" i="6"/>
  <c r="AK57" i="6"/>
  <c r="AL57" i="6"/>
  <c r="AM57" i="6"/>
  <c r="AN57" i="6"/>
  <c r="AO57" i="6"/>
  <c r="AP57" i="6"/>
  <c r="AQ57" i="6"/>
  <c r="AR57" i="6"/>
  <c r="AS57" i="6"/>
  <c r="AT57" i="6"/>
  <c r="AU57" i="6"/>
  <c r="AV57" i="6"/>
  <c r="T57" i="6"/>
  <c r="U57" i="6"/>
  <c r="V57" i="6"/>
  <c r="W57" i="6"/>
  <c r="X57" i="6"/>
  <c r="Y57" i="6"/>
  <c r="Z57" i="6"/>
  <c r="AA57" i="6"/>
  <c r="AB57" i="6"/>
  <c r="AC57" i="6"/>
  <c r="AD57" i="6"/>
  <c r="AE57" i="6"/>
  <c r="AF57" i="6"/>
  <c r="AG57" i="6"/>
  <c r="P57" i="6"/>
  <c r="Q57" i="6"/>
  <c r="R57" i="6"/>
  <c r="F57" i="6"/>
  <c r="G57" i="6"/>
  <c r="H57" i="6"/>
  <c r="I57" i="6"/>
  <c r="J57" i="6"/>
  <c r="K57" i="6"/>
  <c r="L57" i="6"/>
  <c r="M57" i="6"/>
  <c r="N57" i="6"/>
  <c r="O57" i="6"/>
  <c r="E57" i="6"/>
  <c r="D7" i="6" a="1"/>
  <c r="D7" i="6"/>
  <c r="D6" i="6" a="1"/>
  <c r="D6" i="6"/>
  <c r="D8"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G7" i="6" a="1"/>
  <c r="AG7" i="6"/>
  <c r="AG6" i="6" a="1"/>
  <c r="AG6" i="6"/>
  <c r="AG8" i="6"/>
  <c r="AF11" i="6"/>
  <c r="C11"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M1" i="5"/>
  <c r="L13" i="5" s="1"/>
  <c r="M13" i="5" s="1"/>
  <c r="M2" i="5"/>
  <c r="S71" i="5" s="1"/>
  <c r="C14" i="4"/>
  <c r="L26" i="5" l="1"/>
  <c r="M26" i="5" s="1"/>
  <c r="P26" i="5" s="1"/>
  <c r="L30" i="5"/>
  <c r="M30" i="5" s="1"/>
  <c r="O30" i="5" s="1"/>
  <c r="L92" i="5"/>
  <c r="M92" i="5" s="1"/>
  <c r="N92" i="5" s="1"/>
  <c r="L32" i="5"/>
  <c r="M32" i="5" s="1"/>
  <c r="P32" i="5" s="1"/>
  <c r="L93" i="5"/>
  <c r="M93" i="5" s="1"/>
  <c r="N93" i="5" s="1"/>
  <c r="L79" i="5"/>
  <c r="M79" i="5" s="1"/>
  <c r="P79" i="5" s="1"/>
  <c r="L77" i="5"/>
  <c r="M77" i="5" s="1"/>
  <c r="O77" i="5" s="1"/>
  <c r="L76" i="5"/>
  <c r="M76" i="5" s="1"/>
  <c r="O76" i="5" s="1"/>
  <c r="L78" i="5"/>
  <c r="M78" i="5" s="1"/>
  <c r="N78" i="5" s="1"/>
  <c r="L64" i="5"/>
  <c r="M64" i="5" s="1"/>
  <c r="P64" i="5" s="1"/>
  <c r="L63" i="5"/>
  <c r="M63" i="5" s="1"/>
  <c r="N63" i="5" s="1"/>
  <c r="L62" i="5"/>
  <c r="M62" i="5" s="1"/>
  <c r="P62" i="5" s="1"/>
  <c r="L61" i="5"/>
  <c r="M61" i="5" s="1"/>
  <c r="O61" i="5" s="1"/>
  <c r="L60" i="5"/>
  <c r="M60" i="5" s="1"/>
  <c r="P60" i="5" s="1"/>
  <c r="L48" i="5"/>
  <c r="M48" i="5" s="1"/>
  <c r="P48" i="5" s="1"/>
  <c r="L47" i="5"/>
  <c r="M47" i="5" s="1"/>
  <c r="N47" i="5" s="1"/>
  <c r="L46" i="5"/>
  <c r="M46" i="5" s="1"/>
  <c r="N46" i="5" s="1"/>
  <c r="L45" i="5"/>
  <c r="M45" i="5" s="1"/>
  <c r="N45" i="5" s="1"/>
  <c r="S18" i="5"/>
  <c r="S20" i="5"/>
  <c r="S35" i="5"/>
  <c r="S36" i="5"/>
  <c r="S34" i="5"/>
  <c r="S98" i="5"/>
  <c r="S99" i="5"/>
  <c r="S19" i="5"/>
  <c r="S21" i="5"/>
  <c r="S62" i="5"/>
  <c r="S63" i="5"/>
  <c r="S64" i="5"/>
  <c r="L91" i="5"/>
  <c r="M91" i="5" s="1"/>
  <c r="P91" i="5" s="1"/>
  <c r="L74" i="5"/>
  <c r="M74" i="5" s="1"/>
  <c r="P74" i="5" s="1"/>
  <c r="L89" i="5"/>
  <c r="M89" i="5" s="1"/>
  <c r="O89" i="5" s="1"/>
  <c r="L72" i="5"/>
  <c r="M72" i="5" s="1"/>
  <c r="N72" i="5" s="1"/>
  <c r="L87" i="5"/>
  <c r="M87" i="5" s="1"/>
  <c r="N87" i="5" s="1"/>
  <c r="L71" i="5"/>
  <c r="M71" i="5" s="1"/>
  <c r="N71" i="5" s="1"/>
  <c r="L56" i="5"/>
  <c r="M56" i="5" s="1"/>
  <c r="P56" i="5" s="1"/>
  <c r="L40" i="5"/>
  <c r="M40" i="5" s="1"/>
  <c r="P40" i="5" s="1"/>
  <c r="L86" i="5"/>
  <c r="M86" i="5" s="1"/>
  <c r="P86" i="5" s="1"/>
  <c r="L70" i="5"/>
  <c r="M70" i="5" s="1"/>
  <c r="N70" i="5" s="1"/>
  <c r="L55" i="5"/>
  <c r="M55" i="5" s="1"/>
  <c r="N55" i="5" s="1"/>
  <c r="L39" i="5"/>
  <c r="M39" i="5" s="1"/>
  <c r="N39" i="5" s="1"/>
  <c r="L98" i="5"/>
  <c r="M98" i="5" s="1"/>
  <c r="N98" i="5" s="1"/>
  <c r="L85" i="5"/>
  <c r="M85" i="5" s="1"/>
  <c r="N85" i="5" s="1"/>
  <c r="L69" i="5"/>
  <c r="M69" i="5" s="1"/>
  <c r="P69" i="5" s="1"/>
  <c r="L54" i="5"/>
  <c r="M54" i="5" s="1"/>
  <c r="P54" i="5" s="1"/>
  <c r="L38" i="5"/>
  <c r="M38" i="5" s="1"/>
  <c r="N38" i="5" s="1"/>
  <c r="L43" i="5"/>
  <c r="M43" i="5" s="1"/>
  <c r="N43" i="5" s="1"/>
  <c r="L58" i="5"/>
  <c r="M58" i="5" s="1"/>
  <c r="P58" i="5" s="1"/>
  <c r="L57" i="5"/>
  <c r="M57" i="5" s="1"/>
  <c r="N57" i="5" s="1"/>
  <c r="L84" i="5"/>
  <c r="M84" i="5" s="1"/>
  <c r="O84" i="5" s="1"/>
  <c r="L68" i="5"/>
  <c r="M68" i="5" s="1"/>
  <c r="P68" i="5" s="1"/>
  <c r="L53" i="5"/>
  <c r="M53" i="5" s="1"/>
  <c r="N53" i="5" s="1"/>
  <c r="L37" i="5"/>
  <c r="M37" i="5" s="1"/>
  <c r="N37" i="5" s="1"/>
  <c r="L90" i="5"/>
  <c r="M90" i="5" s="1"/>
  <c r="P90" i="5" s="1"/>
  <c r="L42" i="5"/>
  <c r="M42" i="5" s="1"/>
  <c r="N42" i="5" s="1"/>
  <c r="L88" i="5"/>
  <c r="M88" i="5" s="1"/>
  <c r="N88" i="5" s="1"/>
  <c r="L99" i="5"/>
  <c r="M99" i="5" s="1"/>
  <c r="N99" i="5" s="1"/>
  <c r="L83" i="5"/>
  <c r="M83" i="5" s="1"/>
  <c r="P83" i="5" s="1"/>
  <c r="L52" i="5"/>
  <c r="M52" i="5" s="1"/>
  <c r="P52" i="5" s="1"/>
  <c r="L36" i="5"/>
  <c r="M36" i="5" s="1"/>
  <c r="P36" i="5" s="1"/>
  <c r="L82" i="5"/>
  <c r="M82" i="5" s="1"/>
  <c r="N82" i="5" s="1"/>
  <c r="L67" i="5"/>
  <c r="M67" i="5" s="1"/>
  <c r="N67" i="5" s="1"/>
  <c r="L51" i="5"/>
  <c r="M51" i="5" s="1"/>
  <c r="N51" i="5" s="1"/>
  <c r="L35" i="5"/>
  <c r="M35" i="5" s="1"/>
  <c r="N35" i="5" s="1"/>
  <c r="L81" i="5"/>
  <c r="M81" i="5" s="1"/>
  <c r="O81" i="5" s="1"/>
  <c r="L66" i="5"/>
  <c r="M66" i="5" s="1"/>
  <c r="N66" i="5" s="1"/>
  <c r="L50" i="5"/>
  <c r="M50" i="5" s="1"/>
  <c r="N50" i="5" s="1"/>
  <c r="L34" i="5"/>
  <c r="M34" i="5" s="1"/>
  <c r="N34" i="5" s="1"/>
  <c r="L75" i="5"/>
  <c r="M75" i="5" s="1"/>
  <c r="O75" i="5" s="1"/>
  <c r="L44" i="5"/>
  <c r="M44" i="5" s="1"/>
  <c r="P44" i="5" s="1"/>
  <c r="L59" i="5"/>
  <c r="M59" i="5" s="1"/>
  <c r="N59" i="5" s="1"/>
  <c r="L73" i="5"/>
  <c r="M73" i="5" s="1"/>
  <c r="O73" i="5" s="1"/>
  <c r="L41" i="5"/>
  <c r="M41" i="5" s="1"/>
  <c r="N41" i="5" s="1"/>
  <c r="L80" i="5"/>
  <c r="M80" i="5" s="1"/>
  <c r="P80" i="5" s="1"/>
  <c r="L65" i="5"/>
  <c r="M65" i="5" s="1"/>
  <c r="P65" i="5" s="1"/>
  <c r="L49" i="5"/>
  <c r="M49" i="5" s="1"/>
  <c r="N49" i="5" s="1"/>
  <c r="L33" i="5"/>
  <c r="M33" i="5" s="1"/>
  <c r="N33" i="5" s="1"/>
  <c r="S37" i="5"/>
  <c r="S65" i="5"/>
  <c r="S22" i="5"/>
  <c r="S50" i="5"/>
  <c r="S23" i="5"/>
  <c r="S52" i="5"/>
  <c r="S9" i="5"/>
  <c r="S53" i="5"/>
  <c r="S42" i="5"/>
  <c r="S55" i="5"/>
  <c r="S12" i="5"/>
  <c r="S56" i="5"/>
  <c r="S13" i="5"/>
  <c r="S29" i="5"/>
  <c r="S57" i="5"/>
  <c r="S78" i="5"/>
  <c r="S14" i="5"/>
  <c r="S30" i="5"/>
  <c r="S46" i="5"/>
  <c r="S58" i="5"/>
  <c r="S79" i="5"/>
  <c r="S15" i="5"/>
  <c r="S31" i="5"/>
  <c r="S47" i="5"/>
  <c r="S59" i="5"/>
  <c r="S80" i="5"/>
  <c r="S38" i="5"/>
  <c r="S66" i="5"/>
  <c r="S39" i="5"/>
  <c r="S51" i="5"/>
  <c r="S67" i="5"/>
  <c r="S24" i="5"/>
  <c r="S40" i="5"/>
  <c r="S68" i="5"/>
  <c r="S25" i="5"/>
  <c r="S41" i="5"/>
  <c r="S69" i="5"/>
  <c r="S10" i="5"/>
  <c r="S26" i="5"/>
  <c r="S54" i="5"/>
  <c r="S75" i="5"/>
  <c r="S11" i="5"/>
  <c r="S27" i="5"/>
  <c r="S43" i="5"/>
  <c r="S76" i="5"/>
  <c r="S28" i="5"/>
  <c r="S44" i="5"/>
  <c r="S77" i="5"/>
  <c r="S45" i="5"/>
  <c r="S16" i="5"/>
  <c r="S32" i="5"/>
  <c r="S48" i="5"/>
  <c r="S60" i="5"/>
  <c r="S85" i="5"/>
  <c r="S17" i="5"/>
  <c r="S33" i="5"/>
  <c r="S49" i="5"/>
  <c r="S61" i="5"/>
  <c r="S91" i="5"/>
  <c r="S81" i="5"/>
  <c r="S82" i="5"/>
  <c r="S83" i="5"/>
  <c r="S84" i="5"/>
  <c r="S87" i="5"/>
  <c r="S89" i="5"/>
  <c r="S90" i="5"/>
  <c r="S88" i="5"/>
  <c r="S74" i="5"/>
  <c r="S92" i="5"/>
  <c r="S73" i="5"/>
  <c r="S86" i="5"/>
  <c r="S70" i="5"/>
  <c r="S93" i="5"/>
  <c r="S72" i="5"/>
  <c r="L25" i="5"/>
  <c r="M25" i="5" s="1"/>
  <c r="P25" i="5" s="1"/>
  <c r="L24" i="5"/>
  <c r="M24" i="5" s="1"/>
  <c r="P24" i="5" s="1"/>
  <c r="L31" i="5"/>
  <c r="M31" i="5" s="1"/>
  <c r="N31" i="5" s="1"/>
  <c r="L29" i="5"/>
  <c r="M29" i="5" s="1"/>
  <c r="O29" i="5" s="1"/>
  <c r="L28" i="5"/>
  <c r="M28" i="5" s="1"/>
  <c r="P28" i="5" s="1"/>
  <c r="L27" i="5"/>
  <c r="M27" i="5" s="1"/>
  <c r="N27" i="5" s="1"/>
  <c r="L20" i="5"/>
  <c r="M20" i="5" s="1"/>
  <c r="P20" i="5" s="1"/>
  <c r="L19" i="5"/>
  <c r="M19" i="5" s="1"/>
  <c r="N19" i="5" s="1"/>
  <c r="L14" i="5"/>
  <c r="M14" i="5" s="1"/>
  <c r="O14" i="5" s="1"/>
  <c r="L23" i="5"/>
  <c r="M23" i="5" s="1"/>
  <c r="N23" i="5" s="1"/>
  <c r="L22" i="5"/>
  <c r="M22" i="5" s="1"/>
  <c r="P22" i="5" s="1"/>
  <c r="L21" i="5"/>
  <c r="M21" i="5" s="1"/>
  <c r="N21" i="5" s="1"/>
  <c r="L16" i="5"/>
  <c r="M16" i="5" s="1"/>
  <c r="P16" i="5" s="1"/>
  <c r="L11" i="5"/>
  <c r="M11" i="5" s="1"/>
  <c r="P11" i="5" s="1"/>
  <c r="L18" i="5"/>
  <c r="M18" i="5" s="1"/>
  <c r="O18" i="5" s="1"/>
  <c r="L17" i="5"/>
  <c r="M17" i="5" s="1"/>
  <c r="P17" i="5" s="1"/>
  <c r="N13" i="5"/>
  <c r="O13" i="5"/>
  <c r="P13" i="5"/>
  <c r="L15" i="5"/>
  <c r="M15" i="5" s="1"/>
  <c r="L12" i="5"/>
  <c r="M12" i="5" s="1"/>
  <c r="L9" i="5"/>
  <c r="M9" i="5" s="1"/>
  <c r="L10" i="5"/>
  <c r="M10" i="5" s="1"/>
  <c r="O79" i="5" l="1"/>
  <c r="O46" i="5"/>
  <c r="P89" i="5"/>
  <c r="O78" i="5"/>
  <c r="O58" i="5"/>
  <c r="O26" i="5"/>
  <c r="O62" i="5"/>
  <c r="N62" i="5"/>
  <c r="P85" i="5"/>
  <c r="O68" i="5"/>
  <c r="N30" i="5"/>
  <c r="N26" i="5"/>
  <c r="P46" i="5"/>
  <c r="Q46" i="5" s="1"/>
  <c r="T46" i="5" s="1"/>
  <c r="U46" i="5" s="1"/>
  <c r="N58" i="5"/>
  <c r="N89" i="5"/>
  <c r="Q89" i="5" s="1"/>
  <c r="T89" i="5" s="1"/>
  <c r="U89" i="5" s="1"/>
  <c r="O35" i="5"/>
  <c r="O47" i="5"/>
  <c r="P93" i="5"/>
  <c r="P73" i="5"/>
  <c r="N61" i="5"/>
  <c r="N75" i="5"/>
  <c r="P75" i="5"/>
  <c r="O40" i="5"/>
  <c r="O52" i="5"/>
  <c r="O32" i="5"/>
  <c r="N40" i="5"/>
  <c r="O93" i="5"/>
  <c r="N52" i="5"/>
  <c r="N32" i="5"/>
  <c r="P61" i="5"/>
  <c r="P63" i="5"/>
  <c r="P35" i="5"/>
  <c r="O92" i="5"/>
  <c r="N83" i="5"/>
  <c r="O63" i="5"/>
  <c r="O39" i="5"/>
  <c r="O45" i="5"/>
  <c r="N81" i="5"/>
  <c r="P72" i="5"/>
  <c r="O80" i="5"/>
  <c r="P78" i="5"/>
  <c r="O64" i="5"/>
  <c r="P30" i="5"/>
  <c r="Q30" i="5" s="1"/>
  <c r="T30" i="5" s="1"/>
  <c r="U30" i="5" s="1"/>
  <c r="O72" i="5"/>
  <c r="P66" i="5"/>
  <c r="O99" i="5"/>
  <c r="O24" i="5"/>
  <c r="P99" i="5"/>
  <c r="P92" i="5"/>
  <c r="N74" i="5"/>
  <c r="O70" i="5"/>
  <c r="N90" i="5"/>
  <c r="N77" i="5"/>
  <c r="O48" i="5"/>
  <c r="N76" i="5"/>
  <c r="P47" i="5"/>
  <c r="N48" i="5"/>
  <c r="N64" i="5"/>
  <c r="Q64" i="5" s="1"/>
  <c r="T64" i="5" s="1"/>
  <c r="U64" i="5" s="1"/>
  <c r="O83" i="5"/>
  <c r="N91" i="5"/>
  <c r="P43" i="5"/>
  <c r="O44" i="5"/>
  <c r="P51" i="5"/>
  <c r="O67" i="5"/>
  <c r="O43" i="5"/>
  <c r="O60" i="5"/>
  <c r="O91" i="5"/>
  <c r="N79" i="5"/>
  <c r="Q79" i="5" s="1"/>
  <c r="T79" i="5" s="1"/>
  <c r="U79" i="5" s="1"/>
  <c r="P77" i="5"/>
  <c r="P59" i="5"/>
  <c r="P38" i="5"/>
  <c r="N60" i="5"/>
  <c r="N80" i="5"/>
  <c r="P76" i="5"/>
  <c r="N86" i="5"/>
  <c r="O59" i="5"/>
  <c r="O38" i="5"/>
  <c r="O74" i="5"/>
  <c r="O66" i="5"/>
  <c r="P87" i="5"/>
  <c r="O22" i="5"/>
  <c r="N84" i="5"/>
  <c r="N68" i="5"/>
  <c r="O71" i="5"/>
  <c r="P84" i="5"/>
  <c r="N14" i="5"/>
  <c r="O20" i="5"/>
  <c r="O51" i="5"/>
  <c r="N20" i="5"/>
  <c r="P53" i="5"/>
  <c r="O87" i="5"/>
  <c r="P45" i="5"/>
  <c r="O53" i="5"/>
  <c r="O56" i="5"/>
  <c r="P57" i="5"/>
  <c r="N56" i="5"/>
  <c r="O57" i="5"/>
  <c r="P67" i="5"/>
  <c r="N44" i="5"/>
  <c r="P34" i="5"/>
  <c r="P81" i="5"/>
  <c r="O34" i="5"/>
  <c r="P27" i="5"/>
  <c r="O69" i="5"/>
  <c r="P70" i="5"/>
  <c r="O36" i="5"/>
  <c r="P71" i="5"/>
  <c r="N69" i="5"/>
  <c r="O90" i="5"/>
  <c r="Q90" i="5" s="1"/>
  <c r="T90" i="5" s="1"/>
  <c r="U90" i="5" s="1"/>
  <c r="P82" i="5"/>
  <c r="P49" i="5"/>
  <c r="O54" i="5"/>
  <c r="P98" i="5"/>
  <c r="N54" i="5"/>
  <c r="P31" i="5"/>
  <c r="P29" i="5"/>
  <c r="O55" i="5"/>
  <c r="O86" i="5"/>
  <c r="P41" i="5"/>
  <c r="P37" i="5"/>
  <c r="N28" i="5"/>
  <c r="O65" i="5"/>
  <c r="O88" i="5"/>
  <c r="O25" i="5"/>
  <c r="P88" i="5"/>
  <c r="O31" i="5"/>
  <c r="N29" i="5"/>
  <c r="O27" i="5"/>
  <c r="O82" i="5"/>
  <c r="N36" i="5"/>
  <c r="Q36" i="5" s="1"/>
  <c r="T36" i="5" s="1"/>
  <c r="U36" i="5" s="1"/>
  <c r="O28" i="5"/>
  <c r="O41" i="5"/>
  <c r="N73" i="5"/>
  <c r="P42" i="5"/>
  <c r="O37" i="5"/>
  <c r="P33" i="5"/>
  <c r="N65" i="5"/>
  <c r="O85" i="5"/>
  <c r="Q85" i="5" s="1"/>
  <c r="T85" i="5" s="1"/>
  <c r="U85" i="5" s="1"/>
  <c r="O49" i="5"/>
  <c r="O42" i="5"/>
  <c r="O33" i="5"/>
  <c r="P50" i="5"/>
  <c r="O50" i="5"/>
  <c r="P55" i="5"/>
  <c r="O98" i="5"/>
  <c r="P39" i="5"/>
  <c r="O16" i="5"/>
  <c r="O17" i="5"/>
  <c r="N25" i="5"/>
  <c r="Q58" i="5"/>
  <c r="T58" i="5" s="1"/>
  <c r="U58" i="5" s="1"/>
  <c r="N16" i="5"/>
  <c r="P21" i="5"/>
  <c r="O21" i="5"/>
  <c r="N24" i="5"/>
  <c r="N17" i="5"/>
  <c r="N22" i="5"/>
  <c r="P23" i="5"/>
  <c r="O11" i="5"/>
  <c r="P14" i="5"/>
  <c r="P19" i="5"/>
  <c r="O23" i="5"/>
  <c r="N18" i="5"/>
  <c r="O19" i="5"/>
  <c r="N11" i="5"/>
  <c r="P18" i="5"/>
  <c r="O15" i="5"/>
  <c r="P15" i="5"/>
  <c r="N15" i="5"/>
  <c r="P9" i="5"/>
  <c r="N9" i="5"/>
  <c r="O9" i="5"/>
  <c r="P12" i="5"/>
  <c r="N12" i="5"/>
  <c r="O12" i="5"/>
  <c r="N10" i="5"/>
  <c r="O10" i="5"/>
  <c r="P10" i="5"/>
  <c r="Q13" i="5"/>
  <c r="T13" i="5" s="1"/>
  <c r="U13" i="5" s="1"/>
  <c r="Q78" i="5" l="1"/>
  <c r="T78" i="5" s="1"/>
  <c r="U78" i="5" s="1"/>
  <c r="Q68" i="5"/>
  <c r="T68" i="5" s="1"/>
  <c r="U68" i="5" s="1"/>
  <c r="Q83" i="5"/>
  <c r="T83" i="5" s="1"/>
  <c r="U83" i="5" s="1"/>
  <c r="Q17" i="5"/>
  <c r="T17" i="5" s="1"/>
  <c r="U17" i="5" s="1"/>
  <c r="Q70" i="5"/>
  <c r="T70" i="5" s="1"/>
  <c r="U70" i="5" s="1"/>
  <c r="Q62" i="5"/>
  <c r="T62" i="5" s="1"/>
  <c r="U62" i="5" s="1"/>
  <c r="Q35" i="5"/>
  <c r="T35" i="5" s="1"/>
  <c r="U35" i="5" s="1"/>
  <c r="Q26" i="5"/>
  <c r="T26" i="5" s="1"/>
  <c r="U26" i="5" s="1"/>
  <c r="Q37" i="5"/>
  <c r="T37" i="5" s="1"/>
  <c r="U37" i="5" s="1"/>
  <c r="Q63" i="5"/>
  <c r="T63" i="5" s="1"/>
  <c r="U63" i="5" s="1"/>
  <c r="Q93" i="5"/>
  <c r="T93" i="5" s="1"/>
  <c r="U93" i="5" s="1"/>
  <c r="Q49" i="5"/>
  <c r="T49" i="5" s="1"/>
  <c r="U49" i="5" s="1"/>
  <c r="Q80" i="5"/>
  <c r="T80" i="5" s="1"/>
  <c r="U80" i="5" s="1"/>
  <c r="Q72" i="5"/>
  <c r="T72" i="5" s="1"/>
  <c r="U72" i="5" s="1"/>
  <c r="Q34" i="5"/>
  <c r="T34" i="5" s="1"/>
  <c r="U34" i="5" s="1"/>
  <c r="Q61" i="5"/>
  <c r="T61" i="5" s="1"/>
  <c r="U61" i="5" s="1"/>
  <c r="Q75" i="5"/>
  <c r="T75" i="5" s="1"/>
  <c r="U75" i="5" s="1"/>
  <c r="Q40" i="5"/>
  <c r="T40" i="5" s="1"/>
  <c r="U40" i="5" s="1"/>
  <c r="Q51" i="5"/>
  <c r="T51" i="5" s="1"/>
  <c r="U51" i="5" s="1"/>
  <c r="Q47" i="5"/>
  <c r="T47" i="5" s="1"/>
  <c r="U47" i="5" s="1"/>
  <c r="Q76" i="5"/>
  <c r="T76" i="5" s="1"/>
  <c r="U76" i="5" s="1"/>
  <c r="Q60" i="5"/>
  <c r="T60" i="5" s="1"/>
  <c r="U60" i="5" s="1"/>
  <c r="Q73" i="5"/>
  <c r="T73" i="5" s="1"/>
  <c r="U73" i="5" s="1"/>
  <c r="Q66" i="5"/>
  <c r="T66" i="5" s="1"/>
  <c r="U66" i="5" s="1"/>
  <c r="Q14" i="5"/>
  <c r="T14" i="5" s="1"/>
  <c r="U14" i="5" s="1"/>
  <c r="Q39" i="5"/>
  <c r="T39" i="5" s="1"/>
  <c r="U39" i="5" s="1"/>
  <c r="Q91" i="5"/>
  <c r="T91" i="5" s="1"/>
  <c r="U91" i="5" s="1"/>
  <c r="Q57" i="5"/>
  <c r="T57" i="5" s="1"/>
  <c r="U57" i="5" s="1"/>
  <c r="Q20" i="5"/>
  <c r="T20" i="5" s="1"/>
  <c r="U20" i="5" s="1"/>
  <c r="Q48" i="5"/>
  <c r="T48" i="5" s="1"/>
  <c r="U48" i="5" s="1"/>
  <c r="Q92" i="5"/>
  <c r="T92" i="5" s="1"/>
  <c r="U92" i="5" s="1"/>
  <c r="Q32" i="5"/>
  <c r="T32" i="5" s="1"/>
  <c r="U32" i="5" s="1"/>
  <c r="Q45" i="5"/>
  <c r="T45" i="5" s="1"/>
  <c r="U45" i="5" s="1"/>
  <c r="Q44" i="5"/>
  <c r="T44" i="5" s="1"/>
  <c r="U44" i="5" s="1"/>
  <c r="Q33" i="5"/>
  <c r="T33" i="5" s="1"/>
  <c r="U33" i="5" s="1"/>
  <c r="Q27" i="5"/>
  <c r="T27" i="5" s="1"/>
  <c r="U27" i="5" s="1"/>
  <c r="Q52" i="5"/>
  <c r="T52" i="5" s="1"/>
  <c r="U52" i="5" s="1"/>
  <c r="Q38" i="5"/>
  <c r="T38" i="5" s="1"/>
  <c r="U38" i="5" s="1"/>
  <c r="Q22" i="5"/>
  <c r="T22" i="5" s="1"/>
  <c r="U22" i="5" s="1"/>
  <c r="Q98" i="5"/>
  <c r="T98" i="5" s="1"/>
  <c r="U98" i="5" s="1"/>
  <c r="Q65" i="5"/>
  <c r="T65" i="5" s="1"/>
  <c r="U65" i="5" s="1"/>
  <c r="Q54" i="5"/>
  <c r="T54" i="5" s="1"/>
  <c r="U54" i="5" s="1"/>
  <c r="Q67" i="5"/>
  <c r="T67" i="5" s="1"/>
  <c r="U67" i="5" s="1"/>
  <c r="Q50" i="5"/>
  <c r="T50" i="5" s="1"/>
  <c r="U50" i="5" s="1"/>
  <c r="Q31" i="5"/>
  <c r="T31" i="5" s="1"/>
  <c r="U31" i="5" s="1"/>
  <c r="Q86" i="5"/>
  <c r="T86" i="5" s="1"/>
  <c r="U86" i="5" s="1"/>
  <c r="Q56" i="5"/>
  <c r="T56" i="5" s="1"/>
  <c r="U56" i="5" s="1"/>
  <c r="Q99" i="5"/>
  <c r="T99" i="5" s="1"/>
  <c r="U99" i="5" s="1"/>
  <c r="Q43" i="5"/>
  <c r="T43" i="5" s="1"/>
  <c r="U43" i="5" s="1"/>
  <c r="Q24" i="5"/>
  <c r="T24" i="5" s="1"/>
  <c r="U24" i="5" s="1"/>
  <c r="Q41" i="5"/>
  <c r="T41" i="5" s="1"/>
  <c r="U41" i="5" s="1"/>
  <c r="Q29" i="5"/>
  <c r="T29" i="5" s="1"/>
  <c r="U29" i="5" s="1"/>
  <c r="Q69" i="5"/>
  <c r="T69" i="5" s="1"/>
  <c r="U69" i="5" s="1"/>
  <c r="Q81" i="5"/>
  <c r="T81" i="5" s="1"/>
  <c r="U81" i="5" s="1"/>
  <c r="Q77" i="5"/>
  <c r="T77" i="5" s="1"/>
  <c r="U77" i="5" s="1"/>
  <c r="Q59" i="5"/>
  <c r="T59" i="5" s="1"/>
  <c r="U59" i="5" s="1"/>
  <c r="Q21" i="5"/>
  <c r="T21" i="5" s="1"/>
  <c r="U21" i="5" s="1"/>
  <c r="Q74" i="5"/>
  <c r="T74" i="5" s="1"/>
  <c r="U74" i="5" s="1"/>
  <c r="Q53" i="5"/>
  <c r="T53" i="5" s="1"/>
  <c r="U53" i="5" s="1"/>
  <c r="Q84" i="5"/>
  <c r="T84" i="5" s="1"/>
  <c r="U84" i="5" s="1"/>
  <c r="Q16" i="5"/>
  <c r="T16" i="5" s="1"/>
  <c r="U16" i="5" s="1"/>
  <c r="Q25" i="5"/>
  <c r="T25" i="5" s="1"/>
  <c r="U25" i="5" s="1"/>
  <c r="Q88" i="5"/>
  <c r="T88" i="5" s="1"/>
  <c r="U88" i="5" s="1"/>
  <c r="Q71" i="5"/>
  <c r="T71" i="5" s="1"/>
  <c r="U71" i="5" s="1"/>
  <c r="Q42" i="5"/>
  <c r="T42" i="5" s="1"/>
  <c r="U42" i="5" s="1"/>
  <c r="Q55" i="5"/>
  <c r="T55" i="5" s="1"/>
  <c r="U55" i="5" s="1"/>
  <c r="Q28" i="5"/>
  <c r="T28" i="5" s="1"/>
  <c r="U28" i="5" s="1"/>
  <c r="Q82" i="5"/>
  <c r="T82" i="5" s="1"/>
  <c r="U82" i="5" s="1"/>
  <c r="Q87" i="5"/>
  <c r="T87" i="5" s="1"/>
  <c r="U87" i="5" s="1"/>
  <c r="Q23" i="5"/>
  <c r="T23" i="5" s="1"/>
  <c r="U23" i="5" s="1"/>
  <c r="Q11" i="5"/>
  <c r="T11" i="5" s="1"/>
  <c r="U11" i="5" s="1"/>
  <c r="Q19" i="5"/>
  <c r="T19" i="5" s="1"/>
  <c r="U19" i="5" s="1"/>
  <c r="Q18" i="5"/>
  <c r="T18" i="5" s="1"/>
  <c r="U18" i="5" s="1"/>
  <c r="Q10" i="5"/>
  <c r="T10" i="5" s="1"/>
  <c r="U10" i="5" s="1"/>
  <c r="Q15" i="5"/>
  <c r="T15" i="5" s="1"/>
  <c r="U15" i="5" s="1"/>
  <c r="Q9" i="5"/>
  <c r="Q12" i="5"/>
  <c r="T12" i="5" s="1"/>
  <c r="U12" i="5" s="1"/>
  <c r="X2" i="5" l="1" a="1"/>
  <c r="U2" i="5"/>
  <c r="T9" i="5"/>
  <c r="U3" i="5"/>
  <c r="V8" i="5" l="1"/>
  <c r="U9" i="5"/>
  <c r="Y6" i="5"/>
  <c r="Y2" i="5"/>
  <c r="Y3" i="5"/>
  <c r="Y4" i="5"/>
  <c r="X3" i="5"/>
  <c r="Z2" i="5"/>
  <c r="X5" i="5"/>
  <c r="X2" i="5"/>
  <c r="Z4" i="5"/>
  <c r="X4" i="5"/>
  <c r="X6" i="5"/>
  <c r="Z6" i="5"/>
  <c r="Z5" i="5"/>
  <c r="Y5" i="5"/>
  <c r="Z3" i="5"/>
  <c r="C15" i="4" l="1"/>
  <c r="C17" i="4"/>
  <c r="C16" i="4"/>
  <c r="C23" i="4" l="1"/>
  <c r="C24" i="4" s="1"/>
  <c r="C25" i="4" l="1"/>
  <c r="G7" i="7"/>
  <c r="O7" i="7"/>
  <c r="O8" i="7" s="1"/>
  <c r="O18" i="7" s="1"/>
  <c r="O20" i="7" s="1"/>
  <c r="O22" i="7" s="1"/>
  <c r="D7" i="7"/>
  <c r="D8" i="7" s="1"/>
  <c r="J7" i="7"/>
  <c r="J8" i="7" s="1"/>
  <c r="J18" i="7" s="1"/>
  <c r="J20" i="7" s="1"/>
  <c r="J22" i="7" s="1"/>
  <c r="H7" i="7"/>
  <c r="H8" i="7" s="1"/>
  <c r="H18" i="7" s="1"/>
  <c r="H20" i="7" s="1"/>
  <c r="H22" i="7" s="1"/>
  <c r="K7" i="7"/>
  <c r="K8" i="7" s="1"/>
  <c r="K18" i="7" s="1"/>
  <c r="K20" i="7" s="1"/>
  <c r="K22" i="7" s="1"/>
  <c r="M7" i="7"/>
  <c r="M8" i="7" s="1"/>
  <c r="M18" i="7" s="1"/>
  <c r="M20" i="7" s="1"/>
  <c r="M22" i="7" s="1"/>
  <c r="I7" i="7"/>
  <c r="L7" i="7"/>
  <c r="E7" i="7"/>
  <c r="E8" i="7" s="1"/>
  <c r="E18" i="7" s="1"/>
  <c r="E20" i="7" s="1"/>
  <c r="E22" i="7" s="1"/>
  <c r="F7" i="7"/>
  <c r="F8" i="7" s="1"/>
  <c r="F18" i="7" s="1"/>
  <c r="F20" i="7" s="1"/>
  <c r="F22" i="7" s="1"/>
  <c r="N7" i="7"/>
  <c r="N8" i="7" s="1"/>
  <c r="N18" i="7" s="1"/>
  <c r="N20" i="7" s="1"/>
  <c r="N22" i="7" s="1"/>
  <c r="G8" i="7"/>
  <c r="G18" i="7" s="1"/>
  <c r="G20" i="7" s="1"/>
  <c r="G22" i="7" s="1"/>
  <c r="I8" i="7"/>
  <c r="I18" i="7" s="1"/>
  <c r="I20" i="7" s="1"/>
  <c r="I22" i="7" s="1"/>
  <c r="L8" i="7"/>
  <c r="L18" i="7" s="1"/>
  <c r="L20" i="7" s="1"/>
  <c r="L22" i="7" s="1"/>
  <c r="D18" i="7" l="1"/>
  <c r="P8" i="7"/>
  <c r="D20" i="7" l="1"/>
  <c r="D22" i="7" s="1"/>
  <c r="P22" i="7" s="1"/>
  <c r="P18"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tc={E96204B0-642A-FA4D-9959-387FE1DCB086}</author>
  </authors>
  <commentList>
    <comment ref="E6" authorId="0" shapeId="0" xr:uid="{E96204B0-642A-FA4D-9959-387FE1DCB0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https://www.metoffice.gov.uk/hadobs/hadcet/cet_info_mean.html
Average Central England Temperature - 10.27’C</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<sst xmlns="http://schemas.openxmlformats.org/spreadsheetml/2006/main" count="374" uniqueCount="196">
  <si>
    <t>Tool to calculate the amount of biochar carbon stored according to the Puro.Earth Biochar Methodology</t>
  </si>
  <si>
    <r>
      <t xml:space="preserve">
The Excel document contains the following sheets:
- </t>
    </r>
    <r>
      <rPr>
        <b/>
        <sz val="11"/>
        <color theme="1"/>
        <rFont val="Calibri"/>
        <family val="2"/>
        <scheme val="minor"/>
      </rPr>
      <t>info</t>
    </r>
    <r>
      <rPr>
        <sz val="11"/>
        <color theme="1"/>
        <rFont val="Calibri"/>
        <family val="2"/>
        <scheme val="minor"/>
      </rPr>
      <t xml:space="preserve"> : sheet explaining the contents of the file
- </t>
    </r>
    <r>
      <rPr>
        <b/>
        <sz val="11"/>
        <color theme="1"/>
        <rFont val="Calibri"/>
        <family val="2"/>
        <scheme val="minor"/>
      </rPr>
      <t>calculator</t>
    </r>
    <r>
      <rPr>
        <sz val="11"/>
        <color theme="1"/>
        <rFont val="Calibri"/>
        <family val="2"/>
        <scheme val="minor"/>
      </rPr>
      <t xml:space="preserve"> : sheet to perform calculation of biochar carbon stored, providing the required data is available
- </t>
    </r>
    <r>
      <rPr>
        <b/>
        <sz val="11"/>
        <color theme="1"/>
        <rFont val="Calibri"/>
        <family val="2"/>
        <scheme val="minor"/>
      </rPr>
      <t>sensitivity</t>
    </r>
    <r>
      <rPr>
        <sz val="11"/>
        <color theme="1"/>
        <rFont val="Calibri"/>
        <family val="2"/>
        <scheme val="minor"/>
      </rPr>
      <t xml:space="preserve"> : sheet showing the range of possible stability values for all combinations of parameters
Date of creation:
2022-03-17
Contact:
contact@puro.earth
</t>
    </r>
  </si>
  <si>
    <r>
      <rPr>
        <b/>
        <sz val="11"/>
        <color theme="1"/>
        <rFont val="Calibri"/>
        <family val="2"/>
        <scheme val="minor"/>
      </rPr>
      <t xml:space="preserve">
In brief</t>
    </r>
    <r>
      <rPr>
        <sz val="11"/>
        <color theme="1"/>
        <rFont val="Calibri"/>
        <family val="2"/>
        <scheme val="minor"/>
      </rPr>
      <t xml:space="preserve">
This Excel document allows to calculate the gross amount of biochar carbon stored (E</t>
    </r>
    <r>
      <rPr>
        <vertAlign val="subscript"/>
        <sz val="11"/>
        <color theme="1"/>
        <rFont val="Calibri"/>
        <family val="2"/>
        <scheme val="minor"/>
      </rPr>
      <t>stored</t>
    </r>
    <r>
      <rPr>
        <sz val="11"/>
        <color theme="1"/>
        <rFont val="Calibri"/>
        <family val="2"/>
        <scheme val="minor"/>
      </rPr>
      <t xml:space="preserve">) over a given timeframe, in a soil with a given annual average temperature. It is based on the Puro.Earth Biochar methodology (Chapter 4.2). The Excel document is meant to help potential suppliers in their process of becoming verified suppliers of CORCs.
</t>
    </r>
    <r>
      <rPr>
        <b/>
        <sz val="11"/>
        <color theme="1"/>
        <rFont val="Calibri"/>
        <family val="2"/>
        <scheme val="minor"/>
      </rPr>
      <t>Required information</t>
    </r>
    <r>
      <rPr>
        <sz val="11"/>
        <color theme="1"/>
        <rFont val="Calibri"/>
        <family val="2"/>
        <scheme val="minor"/>
      </rPr>
      <t xml:space="preserve">
The required information to use this calculator includes:
- biochar organic carbon content
- biochar hydrogen content
- location of biochar use, or ideally, annual average surface temperature of location of biochar use
- amount of biochar produced annually (or default set to 1 tonne)
- the time horizon (or default set to 100 years)
</t>
    </r>
    <r>
      <rPr>
        <b/>
        <sz val="11"/>
        <color theme="1"/>
        <rFont val="Calibri"/>
        <family val="2"/>
        <scheme val="minor"/>
      </rPr>
      <t>Color legend</t>
    </r>
    <r>
      <rPr>
        <sz val="11"/>
        <color theme="1"/>
        <rFont val="Calibri"/>
        <family val="2"/>
        <scheme val="minor"/>
      </rPr>
      <t xml:space="preserve">
- Value cells in section A, colored in orange, can be edited by the user. 
- Value cells in section B, colored in grey, are intermediary calculations which cannot be edited by the user. 
- Value cells in section C, colored in green, are final results which cannot be edited by the user. </t>
    </r>
  </si>
  <si>
    <t xml:space="preserve">Download the Biochar Puro Methodology here </t>
  </si>
  <si>
    <t>A. Input data [change with your own values]</t>
  </si>
  <si>
    <t>Parameter name</t>
  </si>
  <si>
    <t>Value</t>
  </si>
  <si>
    <t>Unit</t>
  </si>
  <si>
    <t>Comment</t>
  </si>
  <si>
    <r>
      <rPr>
        <i/>
        <sz val="11"/>
        <color theme="1"/>
        <rFont val="Calibri"/>
        <family val="2"/>
        <scheme val="minor"/>
      </rPr>
      <t>Organic</t>
    </r>
    <r>
      <rPr>
        <sz val="11"/>
        <color theme="1"/>
        <rFont val="Calibri"/>
        <family val="2"/>
        <scheme val="minor"/>
      </rPr>
      <t xml:space="preserve"> carbon content of biochar</t>
    </r>
  </si>
  <si>
    <t>%, dry weight</t>
  </si>
  <si>
    <t>As determined by laboratory analysis.</t>
  </si>
  <si>
    <t>Hydrogen content of biochar</t>
  </si>
  <si>
    <t>Annual average soil temperature at site of biochar use</t>
  </si>
  <si>
    <t>°C</t>
  </si>
  <si>
    <t>Default value: 14.9°C (global average for cropland). 
Value can be in the range 0 to 25°C depending on location.
It can be assumed to be equal to the annual average surface air temperature at the location. Alternatively, the map referenced in the methodology can be used (cf. comment).</t>
  </si>
  <si>
    <t>Time horizon of sequestration</t>
  </si>
  <si>
    <t>years</t>
  </si>
  <si>
    <t>Default value: 100 years. Can be set to longer time frames if needed.</t>
  </si>
  <si>
    <t>Biochar production over reporting period</t>
  </si>
  <si>
    <t>t, dry weight</t>
  </si>
  <si>
    <t>To be estimated by CORC supplier based on size of biochar production facility.</t>
  </si>
  <si>
    <t>B. Intermediary calculations [no change allowed]</t>
  </si>
  <si>
    <t>Hydrogen to organic carbon molar ratio</t>
  </si>
  <si>
    <t>mol / mol</t>
  </si>
  <si>
    <t>Calculated from input data (must be less than 0,7)</t>
  </si>
  <si>
    <t>Slope of linear regression</t>
  </si>
  <si>
    <t>no unit</t>
  </si>
  <si>
    <t>Calculated for selected soil temperature &amp; supporting information to Woolf et al. (2021)</t>
  </si>
  <si>
    <t>Intercept of linear regression</t>
  </si>
  <si>
    <t>Coefficient of regression of linear regression</t>
  </si>
  <si>
    <t>C. Output data [no change allowed]</t>
  </si>
  <si>
    <r>
      <t>Permanence factor F</t>
    </r>
    <r>
      <rPr>
        <vertAlign val="subscript"/>
        <sz val="11"/>
        <color theme="1"/>
        <rFont val="Calibri"/>
        <family val="2"/>
        <scheme val="minor"/>
      </rPr>
      <t>p</t>
    </r>
    <r>
      <rPr>
        <vertAlign val="superscript"/>
        <sz val="11"/>
        <color theme="1"/>
        <rFont val="Calibri"/>
        <family val="2"/>
        <scheme val="minor"/>
      </rPr>
      <t>TH,Ts</t>
    </r>
  </si>
  <si>
    <t>%</t>
  </si>
  <si>
    <t>At given soil temperature, and time horizon selected</t>
  </si>
  <si>
    <t>Carbon dioxide stored per tonne of biochar</t>
  </si>
  <si>
    <r>
      <t>t CO</t>
    </r>
    <r>
      <rPr>
        <vertAlign val="subscript"/>
        <sz val="11"/>
        <color theme="1"/>
        <rFont val="Calibri"/>
        <family val="2"/>
        <scheme val="minor"/>
      </rPr>
      <t>2</t>
    </r>
    <r>
      <rPr>
        <sz val="11"/>
        <color theme="1"/>
        <rFont val="Calibri"/>
        <family val="2"/>
        <scheme val="minor"/>
      </rPr>
      <t xml:space="preserve"> / t dry biochar</t>
    </r>
  </si>
  <si>
    <r>
      <t>Carbon dioxide stored over reporting period (E</t>
    </r>
    <r>
      <rPr>
        <vertAlign val="subscript"/>
        <sz val="11"/>
        <color theme="1"/>
        <rFont val="Calibri"/>
        <family val="2"/>
        <scheme val="minor"/>
      </rPr>
      <t>stored</t>
    </r>
    <r>
      <rPr>
        <sz val="11"/>
        <color theme="1"/>
        <rFont val="Calibri"/>
        <family val="2"/>
        <scheme val="minor"/>
      </rPr>
      <t>)</t>
    </r>
  </si>
  <si>
    <r>
      <t>t CO</t>
    </r>
    <r>
      <rPr>
        <vertAlign val="subscript"/>
        <sz val="11"/>
        <color theme="1"/>
        <rFont val="Calibri"/>
        <family val="2"/>
        <scheme val="minor"/>
      </rPr>
      <t>2</t>
    </r>
  </si>
  <si>
    <t>At given soil temperature, and time horizon selected, for given production period</t>
  </si>
  <si>
    <t>&gt; This sheet contains datatables; make sure that datatable calculations are activated; alternatively, in Forulas&gt;Calculation&gt; select Calculate Sheet</t>
  </si>
  <si>
    <t>soil temperature</t>
  </si>
  <si>
    <t>H/Corg</t>
  </si>
  <si>
    <t>time horizon</t>
  </si>
  <si>
    <t>slope</t>
  </si>
  <si>
    <t>intercept</t>
  </si>
  <si>
    <t>permanence</t>
  </si>
  <si>
    <t>Average soil temperature (°C)</t>
  </si>
  <si>
    <r>
      <t>H/C</t>
    </r>
    <r>
      <rPr>
        <b/>
        <vertAlign val="subscript"/>
        <sz val="11"/>
        <color theme="1"/>
        <rFont val="Calibri"/>
        <family val="2"/>
        <scheme val="minor"/>
      </rPr>
      <t xml:space="preserve">org </t>
    </r>
    <r>
      <rPr>
        <b/>
        <sz val="11"/>
        <color theme="1"/>
        <rFont val="Calibri"/>
        <family val="2"/>
        <scheme val="minor"/>
      </rPr>
      <t>(mol/mol)</t>
    </r>
  </si>
  <si>
    <r>
      <t>Biochar permanence factor (stability) for a time horizon of 100 years, as a function of soil temperature and H/C</t>
    </r>
    <r>
      <rPr>
        <b/>
        <vertAlign val="subscript"/>
        <sz val="12"/>
        <color theme="1"/>
        <rFont val="Calibri"/>
        <family val="2"/>
        <scheme val="minor"/>
      </rPr>
      <t>org</t>
    </r>
    <r>
      <rPr>
        <b/>
        <sz val="12"/>
        <color theme="1"/>
        <rFont val="Calibri"/>
        <family val="2"/>
        <scheme val="minor"/>
      </rPr>
      <t xml:space="preserve"> ratio</t>
    </r>
  </si>
  <si>
    <r>
      <t>Biochar permanence factor (stability) for a time horizon of selected, as a function of soil temperature and H/C</t>
    </r>
    <r>
      <rPr>
        <b/>
        <vertAlign val="subscript"/>
        <sz val="12"/>
        <color theme="1"/>
        <rFont val="Calibri"/>
        <family val="2"/>
        <scheme val="minor"/>
      </rPr>
      <t>org</t>
    </r>
    <r>
      <rPr>
        <b/>
        <sz val="12"/>
        <color theme="1"/>
        <rFont val="Calibri"/>
        <family val="2"/>
        <scheme val="minor"/>
      </rPr>
      <t xml:space="preserve"> ratio</t>
    </r>
  </si>
  <si>
    <t>Soil temperature</t>
  </si>
  <si>
    <t>Time</t>
  </si>
  <si>
    <t>Target soil temperature (°C), at which Fperm is calculated</t>
  </si>
  <si>
    <t>Linear regression for Fp = m * H/Corg + c</t>
  </si>
  <si>
    <t>Slope</t>
  </si>
  <si>
    <t>Intercept</t>
  </si>
  <si>
    <t>Time period over which Fperm is defined (years)</t>
  </si>
  <si>
    <t>c (intercept)</t>
  </si>
  <si>
    <t>m (slope)</t>
  </si>
  <si>
    <t>Std error</t>
  </si>
  <si>
    <t>R2</t>
  </si>
  <si>
    <t>F statistic</t>
  </si>
  <si>
    <t>These columns calculate Fperm (the fraction of biochar carbon remaining after the length of time specified in cell M2), at the soil temperature specified in cell M1.</t>
  </si>
  <si>
    <t>Regression sum square</t>
  </si>
  <si>
    <r>
      <t>These columns provide the multipool exponential decay coefficients, derived by regression of the experimental mineralization data. C1, C2 and C3 are the fractions of biochar carbon in each pool (dimensionless), and k1, k2 and k3 are their respective decay constants (year</t>
    </r>
    <r>
      <rPr>
        <vertAlign val="superscript"/>
        <sz val="10"/>
        <rFont val="Calibri"/>
        <family val="2"/>
        <scheme val="minor"/>
      </rPr>
      <t>-1</t>
    </r>
    <r>
      <rPr>
        <sz val="10"/>
        <rFont val="Calibri"/>
        <family val="2"/>
        <scheme val="minor"/>
      </rPr>
      <t>)</t>
    </r>
  </si>
  <si>
    <t>Q10 is calculated as the average value of Q10 over the temperature range from the experimental incubation temperature to the target soil temperature for Fperm.  This average is calculated by integrating the Q10 regression curve from Lehmann et al. (2015) over the temperature interval then dividing by the temperature interval</t>
  </si>
  <si>
    <t>fT is the ratio of the decay rate constant at the experimental temperature to the rate constant at the target temperature, as defined by the Q10 in the previous column</t>
  </si>
  <si>
    <t>These columns are the decay rate constants adjusted from the experimental temperature to the target soil temperature, using the ratio (fT) in the previous column</t>
  </si>
  <si>
    <t>Fperm is the fraction of biochar carbon remaining after the specifeid time, at the specified soil temperature</t>
  </si>
  <si>
    <t>Reference</t>
  </si>
  <si>
    <t>Feedstock</t>
  </si>
  <si>
    <t>Pyrolysis temperature (°C)</t>
  </si>
  <si>
    <t>Molar Hydrogen to organic carbon ratio of the biochar</t>
  </si>
  <si>
    <t>Temperature at which decomposition experiment was conducted (°C)</t>
  </si>
  <si>
    <t>C1</t>
  </si>
  <si>
    <t>C2</t>
  </si>
  <si>
    <t>C3</t>
  </si>
  <si>
    <t>k1</t>
  </si>
  <si>
    <t>k2</t>
  </si>
  <si>
    <t>k3</t>
  </si>
  <si>
    <t>Q10</t>
  </si>
  <si>
    <t>fT</t>
  </si>
  <si>
    <t>k1_fperm</t>
  </si>
  <si>
    <t>k2_fperm</t>
  </si>
  <si>
    <t>k3_fperm</t>
  </si>
  <si>
    <t>Fperm</t>
  </si>
  <si>
    <t>Fperm,initial</t>
  </si>
  <si>
    <t>DeltaFperm</t>
  </si>
  <si>
    <t>RelativeChange</t>
  </si>
  <si>
    <r>
      <t xml:space="preserve">Budai, A., Rasse, D. P., Lagomarsino, A., Lerch, T. Z. &amp; Paruch, L. Biochar persistence, priming and microbial responses to pyrolysis temperature series. </t>
    </r>
    <r>
      <rPr>
        <i/>
        <sz val="10"/>
        <rFont val="Calibri"/>
        <family val="2"/>
        <scheme val="minor"/>
      </rPr>
      <t>Biol. Fertil. Soils</t>
    </r>
    <r>
      <rPr>
        <sz val="10"/>
        <rFont val="Calibri"/>
        <family val="2"/>
        <scheme val="minor"/>
      </rPr>
      <t xml:space="preserve"> 52, 749-761 (2016).</t>
    </r>
  </si>
  <si>
    <t>Corn cob</t>
  </si>
  <si>
    <t>Miscanthus</t>
  </si>
  <si>
    <t>Dharmakeerthi, R. S., Hanley, K., Whitman, T., Woolf, D., &amp; Lehmann, J. (2015). Organic carbon dynamics in soils with pyrogenic organic matter that received plant residue additions over seven years. Soil Biology and Biochemistry, 88, 268-274.</t>
  </si>
  <si>
    <t>mango wood</t>
  </si>
  <si>
    <t>Fang, Y., Singh, B., Singh, B. P., &amp; Krull, E. (2014). Biochar carbon stability in four contrasting soils. European Journal of Soil Science, 65(1), 60-71.</t>
  </si>
  <si>
    <t>Eucalyptus wood 450C</t>
  </si>
  <si>
    <t>Eucalyptus wood 550C</t>
  </si>
  <si>
    <r>
      <t xml:space="preserve">Fang, Y. et al. Interactive carbon priming, microbial response and biochar persistence in a Vertisol with varied inputs of biochar and labile organic matter. </t>
    </r>
    <r>
      <rPr>
        <i/>
        <sz val="10"/>
        <rFont val="Calibri"/>
        <family val="2"/>
        <scheme val="minor"/>
      </rPr>
      <t>Eur. J. Soil Sci.</t>
    </r>
    <r>
      <rPr>
        <sz val="10"/>
        <rFont val="Calibri"/>
        <family val="2"/>
        <scheme val="minor"/>
      </rPr>
      <t xml:space="preserve"> 70, 960-974 (2019)</t>
    </r>
  </si>
  <si>
    <t>Eucalyptus saligna wood</t>
  </si>
  <si>
    <t>Herath, H. M. S. K., Camps‐Arbestain, M., Hedley, M. J., Kirschbaum, M. U. F., Wang, T., &amp; Van Hale, R. (2015). Experimental evidence for sequestering C with biochar by avoidance of CO 2 emissions from original feedstock and protection of native soil organic matter. Gcb Bioenergy, 7(3), 512-526.</t>
  </si>
  <si>
    <t>corn stover, 350C,  36°C min</t>
  </si>
  <si>
    <t>corn stover., 550C, 51 °C min</t>
  </si>
  <si>
    <r>
      <t xml:space="preserve">Liu, B. et al. A fast chemical oxidation method for predicting the long-term mineralization of biochar in soils. </t>
    </r>
    <r>
      <rPr>
        <i/>
        <sz val="10"/>
        <rFont val="Calibri"/>
        <family val="2"/>
        <scheme val="minor"/>
      </rPr>
      <t>Sci. Tot. Environ.</t>
    </r>
    <r>
      <rPr>
        <sz val="10"/>
        <rFont val="Calibri"/>
        <family val="2"/>
        <scheme val="minor"/>
      </rPr>
      <t xml:space="preserve"> 718, 137390 (2020)</t>
    </r>
  </si>
  <si>
    <t>wheat straw</t>
  </si>
  <si>
    <t>Major, J., Lehmann, J., Rondon, M., &amp; Goodale, C. (2010). Fate of soil‐applied black carbon: downward migration, leaching and soil respiration. Global Change Biology, 16(4), 1366-1379.</t>
  </si>
  <si>
    <t>Liu, B. et al. A fast chemical oxidation method for predicting the long-term mineralization of biochar in soils. Sci. Tot. Environ. 718, 137390 (2020)</t>
  </si>
  <si>
    <t>Singh, B. P., Cowie, A. L., &amp; Smernik, R. J. (2012). Biochar carbon stability in a clayey soil as a function of feedstock and pyrolysis temperature. Environmental science &amp; technology, 46(21), 11770-11778.</t>
  </si>
  <si>
    <t>Eucalyptus wood 400</t>
  </si>
  <si>
    <t>Eucalyptus wood 550</t>
  </si>
  <si>
    <t>Eucalyptus leaves 400</t>
  </si>
  <si>
    <t>Eucalyptus leaves 550</t>
  </si>
  <si>
    <t>Papermill sludge 550</t>
  </si>
  <si>
    <t>Poultry litter</t>
  </si>
  <si>
    <t>Poultry litter 550</t>
  </si>
  <si>
    <t>Cow manure</t>
  </si>
  <si>
    <t>Cow manure 550</t>
  </si>
  <si>
    <t>Wu, M., Han, X., Zhong, T., Yuan, M., &amp; Wu, W. (2016). Soil organic carbon content affects the stability of biochar in paddy soil. Agriculture, Ecosystems &amp; Environment, 223, 59-66.</t>
  </si>
  <si>
    <t>Rice straw</t>
  </si>
  <si>
    <t>Zimmerman, A. R. &amp; Gao, B. (2013) The stability of biochar in the environment,. In: Biochar and Soil Biota, eds. N. Ladygina &amp; F. Rineau, pp. 1-40. Boca Raton, USA: CRC Press</t>
  </si>
  <si>
    <t>grass</t>
  </si>
  <si>
    <t>oak</t>
  </si>
  <si>
    <t>Zimmerman, A. R. (2010). Abiotic and microbial oxidation of laboratory-produced black carbon (biochar). Environmental science &amp; technology, 44(4), 1295-1301.</t>
  </si>
  <si>
    <t>cedar</t>
  </si>
  <si>
    <t>bubinga</t>
  </si>
  <si>
    <t>sugar cane</t>
  </si>
  <si>
    <t>pine (all biotic)</t>
  </si>
  <si>
    <t>pine</t>
  </si>
  <si>
    <t>Kuzyakov, Y., Bogomolova, I., &amp; Glaser, B. (2014). Biochar stability in soil: decomposition during eight years and transformation as assessed by compound-specific 14C analysis. Soil Biology and Biochemistry, 70, 229-236.</t>
  </si>
  <si>
    <t>Lolium Perenne</t>
  </si>
  <si>
    <t>tonnes</t>
  </si>
  <si>
    <t>Average Moisture content</t>
  </si>
  <si>
    <t>Gross embodied CO2</t>
  </si>
  <si>
    <t>tonnes CO2/unit</t>
  </si>
  <si>
    <t>tonnes CO2</t>
  </si>
  <si>
    <t>A1 Emissions from feedstock processing</t>
  </si>
  <si>
    <t>A1 Emissions from feedstock storage</t>
  </si>
  <si>
    <t>A2 Emssions from transport from to production site</t>
  </si>
  <si>
    <t xml:space="preserve">A3 Emissions from manufacturing </t>
  </si>
  <si>
    <t>A4 Transport to customer</t>
  </si>
  <si>
    <t>B1 Application</t>
  </si>
  <si>
    <t xml:space="preserve">Emissions from process </t>
  </si>
  <si>
    <t>Net embodied CO2</t>
  </si>
  <si>
    <t>mtCO2e/unit</t>
  </si>
  <si>
    <t>CORCs</t>
  </si>
  <si>
    <t>kg CO2e</t>
  </si>
  <si>
    <t>Produced and shipped biochar (dry)</t>
  </si>
  <si>
    <t>Produced and shipped biochar (wet)</t>
  </si>
  <si>
    <t>Complete the sections on the yellow background</t>
  </si>
  <si>
    <t>Company name</t>
  </si>
  <si>
    <t>Facility name:</t>
  </si>
  <si>
    <t>Member code:</t>
  </si>
  <si>
    <t>GSRN number:</t>
  </si>
  <si>
    <t>Address</t>
  </si>
  <si>
    <t>Postal Code</t>
  </si>
  <si>
    <t>City</t>
  </si>
  <si>
    <t>Country</t>
  </si>
  <si>
    <t>Trade register number</t>
  </si>
  <si>
    <t>Contact person</t>
  </si>
  <si>
    <t>e-mail</t>
  </si>
  <si>
    <t>phone</t>
  </si>
  <si>
    <t xml:space="preserve">PURO Methodology </t>
  </si>
  <si>
    <t>Biochar</t>
  </si>
  <si>
    <t>Unit (m3/kg/%)</t>
  </si>
  <si>
    <t>Remarks</t>
  </si>
  <si>
    <t>Production (sales) period</t>
  </si>
  <si>
    <t>1.4 Shipped product volume</t>
  </si>
  <si>
    <t>FSC/PFS certified raw material (%) (if applicable)</t>
  </si>
  <si>
    <t>PEFC certified wood chip</t>
  </si>
  <si>
    <t>1.8 Shipped eligible production volume</t>
  </si>
  <si>
    <t xml:space="preserve">2.4 Shipped biochar dry stat </t>
  </si>
  <si>
    <t>tn</t>
  </si>
  <si>
    <t>3.4 Carbon content per product unit</t>
  </si>
  <si>
    <t>kg Co2/kg biochar dry</t>
  </si>
  <si>
    <t>4.4 CORC Factor (Net CO2 sequestered)</t>
  </si>
  <si>
    <t>ton CO2eq. per 1 ton of output product</t>
  </si>
  <si>
    <t>Process changes since facility audit (please be specific):</t>
  </si>
  <si>
    <t>·</t>
  </si>
  <si>
    <t>Changes in other material used in production (packing material etc.)</t>
  </si>
  <si>
    <r>
      <t>·</t>
    </r>
    <r>
      <rPr>
        <sz val="7"/>
        <color theme="1"/>
        <rFont val="Times New Roman"/>
        <family val="1"/>
      </rPr>
      <t> </t>
    </r>
  </si>
  <si>
    <t>Date:</t>
  </si>
  <si>
    <t>Place:</t>
  </si>
  <si>
    <t>Signature:</t>
  </si>
  <si>
    <t>Signature in block letters:</t>
  </si>
  <si>
    <t>Position in the organisation:</t>
  </si>
  <si>
    <t>e-mail address:</t>
  </si>
  <si>
    <t>phone:</t>
  </si>
  <si>
    <t>Total</t>
  </si>
  <si>
    <t>DarkBlack Carbon</t>
  </si>
  <si>
    <t>DarkBlack Carbon - Wellend_Waste_1</t>
  </si>
  <si>
    <t>LE17 6NJ</t>
  </si>
  <si>
    <t>United Kingdom</t>
  </si>
  <si>
    <t>Wellend Waste Management Ltd, Theddingworth Rd</t>
  </si>
  <si>
    <t>Lutterworth</t>
  </si>
  <si>
    <t>Liz Casely</t>
  </si>
  <si>
    <t>liz.casely@darkblackcarbon.com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</si>
</sst>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000"/>
    <numFmt numFmtId="165" formatCode="0.000"/>
    <numFmt numFmtId="166" formatCode="0.0%"/>
    <numFmt numFmtId="167" formatCode="&quot; &quot;#,##0.00&quot; &quot;;&quot;-&quot;#,##0.00&quot; &quot;;&quot; -&quot;00&quot; &quot;;&quot; &quot;@&quot; &quot;"/>
    <numFmt numFmtId="168" formatCode="&quot; &quot;#,##0&quot; &quot;;&quot;-&quot;#,##0&quot; &quot;;&quot; -&quot;00&quot; &quot;;&quot; &quot;@&quot; &quot;"/>
    <numFmt numFmtId="169" formatCode="mmm&quot;.&quot;yy"/>
    <numFmt numFmtId="170" formatCode="0&quot; &quot;%"/>
    <numFmt numFmtId="171" formatCode="0.0&quot; &quot;%"/>
    <numFmt numFmtId="172" formatCode="&quot; &quot;#,##0.000&quot; &quot;;&quot;-&quot;#,##0.000&quot; &quot;;&quot; -&quot;00.000&quot; &quot;;&quot; &quot;@&quot; &quot;"/>
    <numFmt numFmtId="173" formatCode="&quot; &quot;#,##0.0000&quot; &quot;;&quot;-&quot;#,##0.0000&quot; &quot;;&quot; -&quot;00.0000&quot; &quot;;&quot; &quot;@&quot; &quot;"/>
    <numFmt numFmtId="174" formatCode="&quot; &quot;#,##0.00&quot; &quot;;&quot;-&quot;#,##0.00&quot; &quot;;&quot; -&quot;00.00&quot; &quot;;&quot; &quot;@&quot; &quot;"/>
    <numFmt numFmtId="175" formatCode="&quot; &quot;#,##0.0&quot; &quot;;&quot;-&quot;#,##0.0&quot; &quot;;&quot; -&quot;00.0&quot; &quot;;&quot; &quot;@&quot; &quot;"/>
    <numFmt numFmtId="176" formatCode="&quot; &quot;#,##0.000&quot; &quot;;&quot;-&quot;#,##0.000&quot; &quot;;&quot; -&quot;00.00&quot; &quot;;&quot; &quot;@&quot; &quot;"/>
    <numFmt numFmtId="177" formatCode="&quot; &quot;#,##0.00&quot; &quot;;&quot;-&quot;#,##0.00&quot; &quot;;&quot; -&quot;00.0&quot; &quot;;&quot; &quot;@&quot; &quot;"/>
    <numFmt numFmtId="178" formatCode="#,##0.000"/>
  </numFmts>
  <fonts count="37" x14ac:knownFonts="1">
    <font>
      <sz val="11"/>
      <color theme="1"/>
      <name val="Calibri"/>
      <family val="2"/>
      <scheme val="minor"/>
    </font>
    <font>
      <sz val="11"/>
      <color theme="1"/>
      <name val="Calibri"/>
      <family val="2"/>
      <scheme val="minor"/>
    </font>
    <font>
      <b/>
      <sz val="11"/>
      <color theme="1"/>
      <name val="Calibri"/>
      <family val="2"/>
      <scheme val="minor"/>
    </font>
    <font>
      <sz val="18"/>
      <color theme="0"/>
      <name val="Calibri"/>
      <family val="2"/>
      <scheme val="minor"/>
    </font>
    <font>
      <b/>
      <sz val="16"/>
      <color theme="1"/>
      <name val="Calibri"/>
      <family val="2"/>
      <scheme val="minor"/>
    </font>
    <font>
      <sz val="16"/>
      <color theme="1"/>
      <name val="Calibri"/>
      <family val="2"/>
      <scheme val="minor"/>
    </font>
    <font>
      <vertAlign val="subscript"/>
      <sz val="11"/>
      <color theme="1"/>
      <name val="Calibri"/>
      <family val="2"/>
      <scheme val="minor"/>
    </font>
    <font>
      <vertAlign val="superscript"/>
      <sz val="11"/>
      <color theme="1"/>
      <name val="Calibri"/>
      <family val="2"/>
      <scheme val="minor"/>
    </font>
    <font>
      <sz val="11"/>
      <color theme="8" tint="0.79998168889431442"/>
      <name val="Calibri"/>
      <family val="2"/>
      <scheme val="minor"/>
    </font>
    <font>
      <sz val="10"/>
      <name val="Calibri"/>
      <family val="2"/>
      <scheme val="minor"/>
    </font>
    <font>
      <i/>
      <sz val="10"/>
      <name val="Calibri"/>
      <family val="2"/>
      <scheme val="minor"/>
    </font>
    <font>
      <vertAlign val="superscript"/>
      <sz val="10"/>
      <name val="Calibri"/>
      <family val="2"/>
      <scheme val="minor"/>
    </font>
    <font>
      <i/>
      <sz val="11"/>
      <color theme="1"/>
      <name val="Calibri"/>
      <family val="2"/>
      <scheme val="minor"/>
    </font>
    <font>
      <u/>
      <sz val="11"/>
      <color theme="10"/>
      <name val="Calibri"/>
      <family val="2"/>
      <scheme val="minor"/>
    </font>
    <font>
      <sz val="9"/>
      <color theme="1"/>
      <name val="Calibri"/>
      <family val="2"/>
      <scheme val="minor"/>
    </font>
    <font>
      <b/>
      <vertAlign val="subscript"/>
      <sz val="11"/>
      <color theme="1"/>
      <name val="Calibri"/>
      <family val="2"/>
      <scheme val="minor"/>
    </font>
    <font>
      <sz val="11"/>
      <color rgb="FFFF0000"/>
      <name val="Calibri"/>
      <family val="2"/>
      <scheme val="minor"/>
    </font>
    <font>
      <sz val="8"/>
      <color theme="1"/>
      <name val="Calibri"/>
      <family val="2"/>
      <scheme val="minor"/>
    </font>
    <font>
      <b/>
      <sz val="9"/>
      <color theme="1"/>
      <name val="Calibri"/>
      <family val="2"/>
      <scheme val="minor"/>
    </font>
    <font>
      <b/>
      <sz val="12"/>
      <color theme="1"/>
      <name val="Calibri"/>
      <family val="2"/>
      <scheme val="minor"/>
    </font>
    <font>
      <b/>
      <vertAlign val="subscript"/>
      <sz val="12"/>
      <color theme="1"/>
      <name val="Calibri"/>
      <family val="2"/>
      <scheme val="minor"/>
    </font>
    <font>
      <b/>
      <sz val="8"/>
      <color theme="1"/>
      <name val="Calibri"/>
      <family val="2"/>
      <scheme val="minor"/>
    </font>
    <font>
      <sz val="11"/>
      <color rgb="FF000000"/>
      <name val="Calibri"/>
      <family val="2"/>
    </font>
    <font>
      <b/>
      <sz val="11"/>
      <color rgb="FF000000"/>
      <name val="Calibri"/>
      <family val="2"/>
    </font>
    <font>
      <b/>
      <sz val="11"/>
      <name val="Calibri"/>
      <family val="2"/>
    </font>
    <font>
      <sz val="11"/>
      <name val="Calibri"/>
      <family val="2"/>
    </font>
    <font>
      <sz val="11"/>
      <color rgb="FFFF0000"/>
      <name val="Calibri"/>
      <family val="2"/>
    </font>
    <font>
      <b/>
      <sz val="14"/>
      <color rgb="FF000000"/>
      <name val="Calibri"/>
      <family val="2"/>
    </font>
    <font>
      <b/>
      <sz val="14"/>
      <color theme="1"/>
      <name val="Calibri"/>
      <family val="2"/>
      <scheme val="minor"/>
    </font>
    <font>
      <i/>
      <sz val="12"/>
      <color theme="1"/>
      <name val="Calibri"/>
      <family val="2"/>
    </font>
    <font>
      <b/>
      <sz val="12"/>
      <color theme="1"/>
      <name val="Calibri"/>
      <family val="2"/>
    </font>
    <font>
      <sz val="12"/>
      <color theme="1"/>
      <name val="Calibri"/>
      <family val="2"/>
      <scheme val="minor"/>
    </font>
    <font>
      <sz val="12"/>
      <color rgb="FF000000"/>
      <name val="Calibri"/>
      <family val="2"/>
      <scheme val="minor"/>
    </font>
    <font>
      <i/>
      <sz val="12"/>
      <color theme="1"/>
      <name val="Calibri"/>
      <family val="2"/>
      <scheme val="minor"/>
    </font>
    <font>
      <i/>
      <sz val="12"/>
      <name val="Calibri"/>
      <family val="2"/>
      <scheme val="minor"/>
    </font>
    <font>
      <sz val="12"/>
      <color theme="1"/>
      <name val="Symbol"/>
      <family val="1"/>
      <charset val="2"/>
    </font>
    <font>
      <sz val="7"/>
      <color theme="1"/>
      <name val="Times New Roman"/>
      <family val="1"/>
    </font>
  </fonts>
  <fills count="8">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s>
  <cellStyleXfs count="6">
    <xf numFmtId="0" fontId="0" fillId="0" borderId="0"/>
    <xf numFmtId="9" fontId="1" fillId="0" borderId="0" applyFont="0" applyFill="0" applyBorder="0" applyAlignment="0" applyProtection="0"/>
    <xf numFmtId="0" fontId="13" fillId="0" borderId="0" applyNumberFormat="0" applyFill="0" applyBorder="0" applyAlignment="0" applyProtection="0"/>
    <xf numFmtId="0" fontId="22" fillId="0" borderId="0"/>
    <xf numFmtId="167" fontId="22" fillId="0" borderId="0" applyFont="0" applyFill="0" applyBorder="0" applyAlignment="0" applyProtection="0"/>
    <xf numFmtId="170" fontId="22" fillId="0" borderId="0" applyFont="0" applyFill="0" applyBorder="0" applyAlignment="0" applyProtection="0"/>
  </cellStyleXfs>
  <cellXfs count="201">
    <xf numFmtId="0" fontId="0" fillId="0" borderId="0" xfId="0"/>
    <xf numFmtId="0" fontId="9" fillId="0" borderId="0" xfId="0" applyFont="1"/>
    <xf numFmtId="0" fontId="9" fillId="0" borderId="0" xfId="0" applyFont="1" applyAlignment="1">
      <alignment horizontal="right"/>
    </xf>
    <xf numFmtId="9" fontId="9" fillId="0" borderId="0" xfId="1" applyFont="1" applyFill="1"/>
    <xf numFmtId="164" fontId="9" fillId="0" borderId="0" xfId="0" applyNumberFormat="1" applyFont="1"/>
    <xf numFmtId="2" fontId="9" fillId="0" borderId="0" xfId="0" applyNumberFormat="1" applyFont="1" applyAlignment="1">
      <alignment horizontal="center"/>
    </xf>
    <xf numFmtId="0" fontId="0" fillId="4" borderId="1" xfId="0" applyFill="1" applyBorder="1" applyAlignment="1">
      <alignment horizontal="right" vertical="center"/>
    </xf>
    <xf numFmtId="0" fontId="0" fillId="2" borderId="1" xfId="0" applyFill="1" applyBorder="1" applyAlignment="1">
      <alignment horizontal="center" vertical="center"/>
    </xf>
    <xf numFmtId="0" fontId="0" fillId="4" borderId="1" xfId="0" applyFill="1" applyBorder="1" applyAlignment="1">
      <alignment horizontal="center" vertical="center"/>
    </xf>
    <xf numFmtId="0" fontId="8" fillId="3" borderId="0" xfId="0" applyFont="1" applyFill="1" applyAlignment="1">
      <alignment vertical="center"/>
    </xf>
    <xf numFmtId="0" fontId="0" fillId="0" borderId="0" xfId="0" applyAlignment="1">
      <alignment vertical="center"/>
    </xf>
    <xf numFmtId="0" fontId="0" fillId="4" borderId="0" xfId="0" applyFill="1" applyAlignment="1">
      <alignment vertical="center"/>
    </xf>
    <xf numFmtId="0" fontId="0" fillId="3" borderId="0" xfId="0" applyFill="1" applyAlignment="1">
      <alignment vertical="center"/>
    </xf>
    <xf numFmtId="0" fontId="2" fillId="4" borderId="1" xfId="0" applyFont="1" applyFill="1" applyBorder="1" applyAlignment="1">
      <alignment horizontal="right" vertical="center"/>
    </xf>
    <xf numFmtId="0" fontId="2" fillId="4" borderId="1" xfId="0" applyFont="1" applyFill="1" applyBorder="1" applyAlignment="1">
      <alignment horizontal="center" vertical="center"/>
    </xf>
    <xf numFmtId="10" fontId="0" fillId="2" borderId="1" xfId="0" applyNumberFormat="1" applyFill="1" applyBorder="1" applyAlignment="1">
      <alignment horizontal="center" vertical="center"/>
    </xf>
    <xf numFmtId="165" fontId="0" fillId="5" borderId="1" xfId="0" applyNumberFormat="1" applyFill="1" applyBorder="1" applyAlignment="1">
      <alignment horizontal="center" vertical="center"/>
    </xf>
    <xf numFmtId="0" fontId="0" fillId="4" borderId="0" xfId="0" applyFill="1" applyAlignment="1">
      <alignment horizontal="right" vertical="center"/>
    </xf>
    <xf numFmtId="0" fontId="0" fillId="4" borderId="0" xfId="0" applyFill="1" applyAlignment="1">
      <alignment horizontal="center" vertical="center"/>
    </xf>
    <xf numFmtId="0" fontId="0" fillId="4" borderId="0" xfId="0" applyFill="1" applyAlignment="1">
      <alignment horizontal="left" vertical="center"/>
    </xf>
    <xf numFmtId="10" fontId="0" fillId="6" borderId="1" xfId="1" applyNumberFormat="1" applyFont="1" applyFill="1" applyBorder="1" applyAlignment="1">
      <alignment horizontal="center" vertical="center"/>
    </xf>
    <xf numFmtId="165" fontId="0" fillId="6" borderId="1" xfId="1" applyNumberFormat="1" applyFont="1" applyFill="1" applyBorder="1" applyAlignment="1">
      <alignment horizontal="center" vertical="center"/>
    </xf>
    <xf numFmtId="2" fontId="0" fillId="6" borderId="1" xfId="1" applyNumberFormat="1" applyFont="1" applyFill="1" applyBorder="1" applyAlignment="1">
      <alignment horizontal="center" vertical="center"/>
    </xf>
    <xf numFmtId="164" fontId="0" fillId="5" borderId="1" xfId="0" applyNumberFormat="1" applyFill="1" applyBorder="1"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2" fontId="14" fillId="0" borderId="0" xfId="0" applyNumberFormat="1" applyFont="1" applyAlignment="1">
      <alignment horizontal="center" vertical="center"/>
    </xf>
    <xf numFmtId="166" fontId="14" fillId="0" borderId="0" xfId="0" applyNumberFormat="1" applyFont="1" applyAlignment="1">
      <alignment horizontal="center" vertical="center"/>
    </xf>
    <xf numFmtId="0" fontId="0" fillId="0" borderId="0" xfId="0" applyAlignment="1">
      <alignment horizontal="right" vertical="center"/>
    </xf>
    <xf numFmtId="166" fontId="14" fillId="0" borderId="0" xfId="1" applyNumberFormat="1" applyFont="1" applyAlignment="1">
      <alignment horizontal="center" vertical="center"/>
    </xf>
    <xf numFmtId="0" fontId="16" fillId="0" borderId="0" xfId="0" applyFont="1"/>
    <xf numFmtId="2" fontId="17" fillId="0" borderId="0" xfId="0" applyNumberFormat="1" applyFont="1" applyAlignment="1">
      <alignment horizontal="center" vertical="center"/>
    </xf>
    <xf numFmtId="0" fontId="17" fillId="0" borderId="0" xfId="0" applyFont="1" applyAlignment="1">
      <alignment vertical="center"/>
    </xf>
    <xf numFmtId="0" fontId="2" fillId="0" borderId="0" xfId="0" applyFont="1" applyAlignment="1">
      <alignment horizontal="right" vertical="center"/>
    </xf>
    <xf numFmtId="0" fontId="18" fillId="0" borderId="0" xfId="0" applyFont="1" applyAlignment="1">
      <alignment horizontal="center" vertical="center"/>
    </xf>
    <xf numFmtId="0" fontId="2" fillId="0" borderId="0" xfId="0" applyFont="1"/>
    <xf numFmtId="0" fontId="14" fillId="0" borderId="1" xfId="0" applyFont="1" applyBorder="1" applyAlignment="1">
      <alignment horizontal="center" vertical="center"/>
    </xf>
    <xf numFmtId="2" fontId="17" fillId="0" borderId="1" xfId="0" applyNumberFormat="1" applyFont="1" applyBorder="1" applyAlignment="1">
      <alignment horizontal="center" vertical="center"/>
    </xf>
    <xf numFmtId="0" fontId="17" fillId="0" borderId="2" xfId="0" applyFont="1" applyBorder="1" applyAlignment="1">
      <alignment vertical="center"/>
    </xf>
    <xf numFmtId="0" fontId="17" fillId="0" borderId="3" xfId="0" applyFont="1" applyBorder="1" applyAlignment="1">
      <alignment vertical="center"/>
    </xf>
    <xf numFmtId="0" fontId="17" fillId="0" borderId="4" xfId="0" applyFont="1" applyBorder="1" applyAlignment="1">
      <alignment vertical="center"/>
    </xf>
    <xf numFmtId="0" fontId="17" fillId="0" borderId="8" xfId="0" applyFont="1" applyBorder="1" applyAlignment="1">
      <alignment vertical="center"/>
    </xf>
    <xf numFmtId="0" fontId="17" fillId="0" borderId="9" xfId="0" applyFont="1" applyBorder="1" applyAlignment="1">
      <alignment vertical="center"/>
    </xf>
    <xf numFmtId="0" fontId="17" fillId="0" borderId="5" xfId="0" applyFont="1" applyBorder="1" applyAlignment="1">
      <alignment vertical="center"/>
    </xf>
    <xf numFmtId="0" fontId="17" fillId="0" borderId="6" xfId="0" applyFont="1" applyBorder="1" applyAlignment="1">
      <alignment vertical="center"/>
    </xf>
    <xf numFmtId="0" fontId="17" fillId="0" borderId="7" xfId="0" applyFont="1" applyBorder="1" applyAlignment="1">
      <alignment vertical="center"/>
    </xf>
    <xf numFmtId="0" fontId="18" fillId="0" borderId="1" xfId="0" applyFont="1" applyBorder="1" applyAlignment="1">
      <alignment horizontal="center" vertical="center"/>
    </xf>
    <xf numFmtId="2" fontId="21" fillId="0" borderId="1" xfId="0" applyNumberFormat="1" applyFont="1" applyBorder="1" applyAlignment="1">
      <alignment horizontal="center" vertical="center"/>
    </xf>
    <xf numFmtId="0" fontId="17" fillId="0" borderId="0" xfId="0" applyFont="1" applyAlignment="1">
      <alignment horizontal="center"/>
    </xf>
    <xf numFmtId="0" fontId="17" fillId="0" borderId="0" xfId="0" applyFont="1" applyAlignment="1">
      <alignment horizontal="center" vertical="center"/>
    </xf>
    <xf numFmtId="0" fontId="17" fillId="0" borderId="0" xfId="0" applyFont="1" applyAlignment="1">
      <alignment horizontal="right"/>
    </xf>
    <xf numFmtId="9" fontId="17" fillId="0" borderId="0" xfId="1" applyFont="1"/>
    <xf numFmtId="2" fontId="17" fillId="0" borderId="10" xfId="0" applyNumberFormat="1" applyFont="1" applyBorder="1" applyAlignment="1">
      <alignment horizontal="center" vertical="center"/>
    </xf>
    <xf numFmtId="2" fontId="21" fillId="0" borderId="10" xfId="0" applyNumberFormat="1" applyFont="1" applyBorder="1" applyAlignment="1">
      <alignment horizontal="center" vertical="center"/>
    </xf>
    <xf numFmtId="0" fontId="14" fillId="0" borderId="11" xfId="0" applyFont="1" applyBorder="1" applyAlignment="1">
      <alignment horizontal="center" vertical="center"/>
    </xf>
    <xf numFmtId="0" fontId="18" fillId="0" borderId="11" xfId="0" applyFont="1" applyBorder="1" applyAlignment="1">
      <alignment horizontal="center" vertical="center"/>
    </xf>
    <xf numFmtId="0" fontId="22" fillId="3" borderId="0" xfId="3" applyFill="1"/>
    <xf numFmtId="168" fontId="23" fillId="3" borderId="0" xfId="4" applyNumberFormat="1" applyFont="1" applyFill="1"/>
    <xf numFmtId="169" fontId="23" fillId="3" borderId="0" xfId="3" applyNumberFormat="1" applyFont="1" applyFill="1"/>
    <xf numFmtId="0" fontId="23" fillId="3" borderId="0" xfId="3" applyFont="1" applyFill="1"/>
    <xf numFmtId="171" fontId="22" fillId="3" borderId="0" xfId="5" applyNumberFormat="1" applyFill="1"/>
    <xf numFmtId="1" fontId="23" fillId="3" borderId="0" xfId="3" applyNumberFormat="1" applyFont="1" applyFill="1"/>
    <xf numFmtId="168" fontId="23" fillId="3" borderId="0" xfId="3" applyNumberFormat="1" applyFont="1" applyFill="1"/>
    <xf numFmtId="167" fontId="23" fillId="3" borderId="0" xfId="4" applyFont="1" applyFill="1" applyBorder="1"/>
    <xf numFmtId="168" fontId="22" fillId="3" borderId="0" xfId="4" applyNumberFormat="1" applyFill="1"/>
    <xf numFmtId="173" fontId="22" fillId="3" borderId="0" xfId="4" applyNumberFormat="1" applyFill="1"/>
    <xf numFmtId="174" fontId="22" fillId="3" borderId="0" xfId="4" applyNumberFormat="1" applyFill="1"/>
    <xf numFmtId="2" fontId="22" fillId="3" borderId="0" xfId="3" applyNumberFormat="1" applyFill="1"/>
    <xf numFmtId="172" fontId="22" fillId="3" borderId="0" xfId="4" applyNumberFormat="1" applyFill="1"/>
    <xf numFmtId="167" fontId="22" fillId="3" borderId="0" xfId="4" applyFill="1"/>
    <xf numFmtId="170" fontId="22" fillId="3" borderId="0" xfId="5" applyFill="1"/>
    <xf numFmtId="167" fontId="23" fillId="3" borderId="0" xfId="4" applyFont="1" applyFill="1"/>
    <xf numFmtId="174" fontId="23" fillId="3" borderId="0" xfId="4" applyNumberFormat="1" applyFont="1" applyFill="1"/>
    <xf numFmtId="174" fontId="23" fillId="3" borderId="0" xfId="3" applyNumberFormat="1" applyFont="1" applyFill="1"/>
    <xf numFmtId="167" fontId="22" fillId="3" borderId="0" xfId="4" applyFill="1" applyBorder="1"/>
    <xf numFmtId="175" fontId="23" fillId="3" borderId="0" xfId="4" applyNumberFormat="1" applyFont="1" applyFill="1" applyBorder="1"/>
    <xf numFmtId="172" fontId="23" fillId="3" borderId="0" xfId="4" applyNumberFormat="1" applyFont="1" applyFill="1"/>
    <xf numFmtId="175" fontId="23" fillId="3" borderId="0" xfId="4" applyNumberFormat="1" applyFont="1" applyFill="1"/>
    <xf numFmtId="176" fontId="23" fillId="3" borderId="0" xfId="4" applyNumberFormat="1" applyFont="1" applyFill="1" applyBorder="1"/>
    <xf numFmtId="174" fontId="23" fillId="3" borderId="0" xfId="4" applyNumberFormat="1" applyFont="1" applyFill="1" applyBorder="1"/>
    <xf numFmtId="177" fontId="23" fillId="3" borderId="0" xfId="4" applyNumberFormat="1" applyFont="1" applyFill="1" applyBorder="1"/>
    <xf numFmtId="2" fontId="23" fillId="3" borderId="0" xfId="3" applyNumberFormat="1" applyFont="1" applyFill="1"/>
    <xf numFmtId="172" fontId="22" fillId="3" borderId="0" xfId="3" applyNumberFormat="1" applyFill="1"/>
    <xf numFmtId="168" fontId="23" fillId="3" borderId="18" xfId="4" applyNumberFormat="1" applyFont="1" applyFill="1" applyBorder="1"/>
    <xf numFmtId="173" fontId="23" fillId="3" borderId="0" xfId="4" applyNumberFormat="1" applyFont="1" applyFill="1" applyBorder="1"/>
    <xf numFmtId="168" fontId="0" fillId="3" borderId="0" xfId="4" applyNumberFormat="1" applyFont="1" applyFill="1"/>
    <xf numFmtId="0" fontId="27" fillId="3" borderId="0" xfId="3" applyFont="1" applyFill="1"/>
    <xf numFmtId="0" fontId="28" fillId="2" borderId="19" xfId="0" applyFont="1" applyFill="1" applyBorder="1" applyAlignment="1">
      <alignment horizontal="left" vertical="center" wrapText="1"/>
    </xf>
    <xf numFmtId="0" fontId="19" fillId="0" borderId="17" xfId="0" applyFont="1" applyBorder="1" applyAlignment="1">
      <alignment vertical="center" wrapText="1"/>
    </xf>
    <xf numFmtId="0" fontId="32" fillId="2" borderId="17" xfId="0" applyFont="1" applyFill="1" applyBorder="1" applyAlignment="1">
      <alignment vertical="center"/>
    </xf>
    <xf numFmtId="0" fontId="32" fillId="0" borderId="17" xfId="0" applyFont="1" applyBorder="1" applyAlignment="1">
      <alignment vertical="center" wrapText="1"/>
    </xf>
    <xf numFmtId="178" fontId="32" fillId="7" borderId="17" xfId="0" applyNumberFormat="1" applyFont="1" applyFill="1" applyBorder="1" applyAlignment="1">
      <alignment horizontal="center" vertical="center" wrapText="1"/>
    </xf>
    <xf numFmtId="0" fontId="33" fillId="7" borderId="17" xfId="0" applyFont="1" applyFill="1" applyBorder="1" applyAlignment="1">
      <alignment horizontal="center" vertical="center" wrapText="1"/>
    </xf>
    <xf numFmtId="10" fontId="34" fillId="7" borderId="17" xfId="0" applyNumberFormat="1" applyFont="1" applyFill="1" applyBorder="1" applyAlignment="1">
      <alignment horizontal="center" vertical="center" wrapText="1"/>
    </xf>
    <xf numFmtId="0" fontId="31" fillId="7" borderId="17" xfId="0" applyFont="1" applyFill="1" applyBorder="1" applyAlignment="1">
      <alignment horizontal="center" vertical="center" wrapText="1"/>
    </xf>
    <xf numFmtId="0" fontId="0" fillId="4" borderId="0" xfId="0" applyFill="1"/>
    <xf numFmtId="167" fontId="24" fillId="2" borderId="0" xfId="4" applyFont="1" applyFill="1" applyBorder="1"/>
    <xf numFmtId="167" fontId="23" fillId="2" borderId="0" xfId="4" applyFont="1" applyFill="1" applyBorder="1"/>
    <xf numFmtId="168" fontId="25" fillId="2" borderId="0" xfId="4" applyNumberFormat="1" applyFont="1" applyFill="1" applyBorder="1"/>
    <xf numFmtId="168" fontId="26" fillId="2" borderId="0" xfId="4" applyNumberFormat="1" applyFont="1" applyFill="1" applyBorder="1"/>
    <xf numFmtId="167" fontId="25" fillId="2" borderId="0" xfId="4" applyFont="1" applyFill="1" applyBorder="1"/>
    <xf numFmtId="167" fontId="24" fillId="2" borderId="9" xfId="4" applyFont="1" applyFill="1" applyBorder="1"/>
    <xf numFmtId="167" fontId="23" fillId="2" borderId="9" xfId="4" applyFont="1" applyFill="1" applyBorder="1"/>
    <xf numFmtId="168" fontId="25" fillId="2" borderId="9" xfId="4" applyNumberFormat="1" applyFont="1" applyFill="1" applyBorder="1"/>
    <xf numFmtId="168" fontId="26" fillId="2" borderId="9" xfId="4" applyNumberFormat="1" applyFont="1" applyFill="1" applyBorder="1"/>
    <xf numFmtId="167" fontId="25" fillId="2" borderId="9" xfId="4" applyFont="1" applyFill="1" applyBorder="1"/>
    <xf numFmtId="167" fontId="23" fillId="3" borderId="9" xfId="4" applyFont="1" applyFill="1" applyBorder="1"/>
    <xf numFmtId="167" fontId="22" fillId="3" borderId="9" xfId="4" applyFill="1" applyBorder="1"/>
    <xf numFmtId="175" fontId="23" fillId="3" borderId="9" xfId="4" applyNumberFormat="1" applyFont="1" applyFill="1" applyBorder="1"/>
    <xf numFmtId="176" fontId="23" fillId="3" borderId="9" xfId="4" applyNumberFormat="1" applyFont="1" applyFill="1" applyBorder="1"/>
    <xf numFmtId="0" fontId="22" fillId="3" borderId="9" xfId="3" applyFill="1" applyBorder="1"/>
    <xf numFmtId="167" fontId="0" fillId="2" borderId="0" xfId="4" applyFont="1" applyFill="1" applyBorder="1"/>
    <xf numFmtId="171" fontId="22" fillId="2" borderId="0" xfId="5" applyNumberFormat="1" applyFill="1" applyBorder="1"/>
    <xf numFmtId="172" fontId="23" fillId="3" borderId="0" xfId="4" applyNumberFormat="1" applyFont="1" applyFill="1" applyBorder="1"/>
    <xf numFmtId="167" fontId="0" fillId="2" borderId="8" xfId="4" applyFont="1" applyFill="1" applyBorder="1"/>
    <xf numFmtId="167" fontId="0" fillId="2" borderId="9" xfId="4" applyFont="1" applyFill="1" applyBorder="1"/>
    <xf numFmtId="171" fontId="22" fillId="2" borderId="8" xfId="5" applyNumberFormat="1" applyFill="1" applyBorder="1"/>
    <xf numFmtId="171" fontId="22" fillId="2" borderId="9" xfId="5" applyNumberFormat="1" applyFill="1" applyBorder="1"/>
    <xf numFmtId="167" fontId="24" fillId="2" borderId="8" xfId="4" applyFont="1" applyFill="1" applyBorder="1"/>
    <xf numFmtId="167" fontId="23" fillId="2" borderId="8" xfId="4" applyFont="1" applyFill="1" applyBorder="1"/>
    <xf numFmtId="172" fontId="23" fillId="3" borderId="8" xfId="4" applyNumberFormat="1" applyFont="1" applyFill="1" applyBorder="1"/>
    <xf numFmtId="172" fontId="23" fillId="3" borderId="9" xfId="4" applyNumberFormat="1" applyFont="1" applyFill="1" applyBorder="1"/>
    <xf numFmtId="168" fontId="25" fillId="2" borderId="8" xfId="4" applyNumberFormat="1" applyFont="1" applyFill="1" applyBorder="1"/>
    <xf numFmtId="168" fontId="26" fillId="2" borderId="8" xfId="4" applyNumberFormat="1" applyFont="1" applyFill="1" applyBorder="1"/>
    <xf numFmtId="167" fontId="25" fillId="2" borderId="8" xfId="4" applyFont="1" applyFill="1" applyBorder="1"/>
    <xf numFmtId="167" fontId="23" fillId="3" borderId="8" xfId="4" applyFont="1" applyFill="1" applyBorder="1"/>
    <xf numFmtId="167" fontId="22" fillId="3" borderId="8" xfId="4" applyFill="1" applyBorder="1"/>
    <xf numFmtId="175" fontId="23" fillId="3" borderId="8" xfId="4" applyNumberFormat="1" applyFont="1" applyFill="1" applyBorder="1"/>
    <xf numFmtId="176" fontId="23" fillId="3" borderId="8" xfId="4" applyNumberFormat="1" applyFont="1" applyFill="1" applyBorder="1"/>
    <xf numFmtId="0" fontId="22" fillId="3" borderId="8" xfId="3" applyFill="1" applyBorder="1"/>
    <xf numFmtId="168" fontId="23" fillId="3" borderId="5" xfId="4" applyNumberFormat="1" applyFont="1" applyFill="1" applyBorder="1"/>
    <xf numFmtId="168" fontId="23" fillId="3" borderId="6" xfId="4" applyNumberFormat="1" applyFont="1" applyFill="1" applyBorder="1"/>
    <xf numFmtId="168" fontId="23" fillId="3" borderId="7" xfId="4" applyNumberFormat="1" applyFont="1" applyFill="1" applyBorder="1"/>
    <xf numFmtId="169" fontId="23" fillId="2" borderId="10" xfId="3" applyNumberFormat="1" applyFont="1" applyFill="1" applyBorder="1"/>
    <xf numFmtId="169" fontId="23" fillId="2" borderId="24" xfId="3" applyNumberFormat="1" applyFont="1" applyFill="1" applyBorder="1"/>
    <xf numFmtId="0" fontId="19" fillId="4" borderId="19" xfId="0" applyFont="1" applyFill="1" applyBorder="1" applyAlignment="1">
      <alignment vertical="center" wrapText="1"/>
    </xf>
    <xf numFmtId="0" fontId="19" fillId="4" borderId="22" xfId="0" applyFont="1" applyFill="1" applyBorder="1" applyAlignment="1">
      <alignment vertical="center" wrapText="1"/>
    </xf>
    <xf numFmtId="0" fontId="30" fillId="4" borderId="22" xfId="0" applyFont="1" applyFill="1" applyBorder="1" applyAlignment="1">
      <alignment vertical="center" wrapText="1"/>
    </xf>
    <xf numFmtId="0" fontId="31" fillId="4" borderId="22" xfId="0" applyFont="1" applyFill="1" applyBorder="1" applyAlignment="1">
      <alignment vertical="center" wrapText="1"/>
    </xf>
    <xf numFmtId="0" fontId="19" fillId="4" borderId="17" xfId="0" applyFont="1" applyFill="1" applyBorder="1" applyAlignment="1">
      <alignment vertical="center" wrapText="1"/>
    </xf>
    <xf numFmtId="0" fontId="19" fillId="4" borderId="20" xfId="0" applyFont="1" applyFill="1" applyBorder="1" applyAlignment="1">
      <alignment vertical="center" wrapText="1"/>
    </xf>
    <xf numFmtId="0" fontId="19" fillId="4" borderId="18" xfId="0" applyFont="1" applyFill="1" applyBorder="1" applyAlignment="1">
      <alignment vertical="center" wrapText="1"/>
    </xf>
    <xf numFmtId="49" fontId="19" fillId="2" borderId="20" xfId="0" applyNumberFormat="1" applyFont="1" applyFill="1" applyBorder="1" applyAlignment="1">
      <alignment horizontal="center" vertical="center" wrapText="1"/>
    </xf>
    <xf numFmtId="49" fontId="19" fillId="2" borderId="18" xfId="0" applyNumberFormat="1" applyFont="1" applyFill="1" applyBorder="1" applyAlignment="1">
      <alignment horizontal="center" vertical="center" wrapText="1"/>
    </xf>
    <xf numFmtId="0" fontId="19" fillId="2" borderId="20" xfId="0" applyFont="1" applyFill="1" applyBorder="1" applyAlignment="1">
      <alignment horizontal="center" vertical="center" wrapText="1"/>
    </xf>
    <xf numFmtId="0" fontId="19" fillId="2" borderId="18" xfId="0" applyFont="1" applyFill="1" applyBorder="1" applyAlignment="1">
      <alignment horizontal="center" vertical="center" wrapText="1"/>
    </xf>
    <xf numFmtId="0" fontId="13" fillId="2" borderId="20" xfId="2" applyFill="1" applyBorder="1" applyAlignment="1">
      <alignment horizontal="center" vertical="center" wrapText="1"/>
    </xf>
    <xf numFmtId="0" fontId="35" fillId="2" borderId="20" xfId="0" applyFont="1" applyFill="1" applyBorder="1" applyAlignment="1">
      <alignment horizontal="left" vertical="center" wrapText="1"/>
    </xf>
    <xf numFmtId="0" fontId="35" fillId="2" borderId="21" xfId="0" applyFont="1" applyFill="1" applyBorder="1" applyAlignment="1">
      <alignment horizontal="left" vertical="center" wrapText="1"/>
    </xf>
    <xf numFmtId="0" fontId="35" fillId="2" borderId="18" xfId="0" applyFont="1" applyFill="1" applyBorder="1" applyAlignment="1">
      <alignment horizontal="left" vertical="center" wrapText="1"/>
    </xf>
    <xf numFmtId="0" fontId="19" fillId="4" borderId="20" xfId="0" applyFont="1" applyFill="1" applyBorder="1" applyAlignment="1">
      <alignment horizontal="center" vertical="center" wrapText="1"/>
    </xf>
    <xf numFmtId="0" fontId="19" fillId="4" borderId="21" xfId="0" applyFont="1" applyFill="1" applyBorder="1" applyAlignment="1">
      <alignment horizontal="center" vertical="center" wrapText="1"/>
    </xf>
    <xf numFmtId="0" fontId="19" fillId="4" borderId="18" xfId="0" applyFont="1" applyFill="1" applyBorder="1" applyAlignment="1">
      <alignment horizontal="center" vertical="center" wrapText="1"/>
    </xf>
    <xf numFmtId="14" fontId="19" fillId="2" borderId="20" xfId="0" applyNumberFormat="1" applyFont="1" applyFill="1" applyBorder="1" applyAlignment="1">
      <alignment horizontal="center" vertical="center" wrapText="1"/>
    </xf>
    <xf numFmtId="0" fontId="29" fillId="2" borderId="20" xfId="0" applyFont="1" applyFill="1" applyBorder="1" applyAlignment="1">
      <alignment horizontal="left" vertical="center" wrapText="1"/>
    </xf>
    <xf numFmtId="0" fontId="29" fillId="2" borderId="21" xfId="0" applyFont="1" applyFill="1" applyBorder="1" applyAlignment="1">
      <alignment horizontal="left" vertical="center" wrapText="1"/>
    </xf>
    <xf numFmtId="0" fontId="29" fillId="2" borderId="18" xfId="0" applyFont="1" applyFill="1" applyBorder="1" applyAlignment="1">
      <alignment horizontal="left" vertical="center" wrapText="1"/>
    </xf>
    <xf numFmtId="0" fontId="29" fillId="2" borderId="20" xfId="0" applyFont="1" applyFill="1" applyBorder="1" applyAlignment="1">
      <alignment vertical="center" wrapText="1"/>
    </xf>
    <xf numFmtId="0" fontId="29" fillId="2" borderId="21" xfId="0" applyFont="1" applyFill="1" applyBorder="1" applyAlignment="1">
      <alignment vertical="center" wrapText="1"/>
    </xf>
    <xf numFmtId="0" fontId="29" fillId="2" borderId="18" xfId="0" applyFont="1" applyFill="1" applyBorder="1" applyAlignment="1">
      <alignment vertical="center" wrapText="1"/>
    </xf>
    <xf numFmtId="0" fontId="19" fillId="4" borderId="23" xfId="0" applyFont="1" applyFill="1" applyBorder="1" applyAlignment="1">
      <alignment vertical="center" wrapText="1"/>
    </xf>
    <xf numFmtId="0" fontId="19" fillId="4" borderId="22" xfId="0" applyFont="1" applyFill="1" applyBorder="1" applyAlignment="1">
      <alignment vertical="center" wrapText="1"/>
    </xf>
    <xf numFmtId="0" fontId="13" fillId="2" borderId="12" xfId="2" applyFill="1" applyBorder="1" applyAlignment="1">
      <alignment vertical="center" wrapText="1"/>
    </xf>
    <xf numFmtId="0" fontId="29" fillId="2" borderId="13" xfId="0" applyFont="1" applyFill="1" applyBorder="1" applyAlignment="1">
      <alignment vertical="center" wrapText="1"/>
    </xf>
    <xf numFmtId="0" fontId="29" fillId="2" borderId="14" xfId="0" applyFont="1" applyFill="1" applyBorder="1" applyAlignment="1">
      <alignment vertical="center" wrapText="1"/>
    </xf>
    <xf numFmtId="0" fontId="29" fillId="2" borderId="15" xfId="0" applyFont="1" applyFill="1" applyBorder="1" applyAlignment="1">
      <alignment vertical="center" wrapText="1"/>
    </xf>
    <xf numFmtId="0" fontId="29" fillId="2" borderId="16" xfId="0" applyFont="1" applyFill="1" applyBorder="1" applyAlignment="1">
      <alignment vertical="center" wrapText="1"/>
    </xf>
    <xf numFmtId="0" fontId="29" fillId="2" borderId="17" xfId="0" applyFont="1" applyFill="1" applyBorder="1" applyAlignment="1">
      <alignment vertical="center" wrapText="1"/>
    </xf>
    <xf numFmtId="0" fontId="19" fillId="4" borderId="20" xfId="0" applyFont="1" applyFill="1" applyBorder="1" applyAlignment="1">
      <alignment horizontal="left" vertical="center" wrapText="1"/>
    </xf>
    <xf numFmtId="0" fontId="19" fillId="4" borderId="21" xfId="0" applyFont="1" applyFill="1" applyBorder="1" applyAlignment="1">
      <alignment horizontal="left" vertical="center" wrapText="1"/>
    </xf>
    <xf numFmtId="0" fontId="19" fillId="4" borderId="18" xfId="0" applyFont="1" applyFill="1" applyBorder="1" applyAlignment="1">
      <alignment horizontal="left" vertical="center" wrapText="1"/>
    </xf>
    <xf numFmtId="0" fontId="31" fillId="2" borderId="20" xfId="0" applyFont="1" applyFill="1" applyBorder="1" applyAlignment="1">
      <alignment horizontal="left" vertical="top" wrapText="1"/>
    </xf>
    <xf numFmtId="0" fontId="31" fillId="2" borderId="21" xfId="0" applyFont="1" applyFill="1" applyBorder="1" applyAlignment="1">
      <alignment horizontal="left" vertical="top" wrapText="1"/>
    </xf>
    <xf numFmtId="0" fontId="31" fillId="2" borderId="18" xfId="0" applyFont="1" applyFill="1" applyBorder="1" applyAlignment="1">
      <alignment horizontal="left" vertical="top" wrapText="1"/>
    </xf>
    <xf numFmtId="0" fontId="0" fillId="0" borderId="15" xfId="0" applyBorder="1" applyAlignment="1">
      <alignment horizontal="center"/>
    </xf>
    <xf numFmtId="0" fontId="0" fillId="0" borderId="16" xfId="0" applyBorder="1" applyAlignment="1">
      <alignment horizontal="center"/>
    </xf>
    <xf numFmtId="0" fontId="29" fillId="2" borderId="20" xfId="0" applyFont="1" applyFill="1" applyBorder="1" applyAlignment="1">
      <alignment horizontal="center" vertical="center" wrapText="1"/>
    </xf>
    <xf numFmtId="0" fontId="29" fillId="2" borderId="21" xfId="0" applyFont="1" applyFill="1" applyBorder="1" applyAlignment="1">
      <alignment horizontal="center" vertical="center" wrapText="1"/>
    </xf>
    <xf numFmtId="0" fontId="29" fillId="2" borderId="18" xfId="0" applyFont="1" applyFill="1" applyBorder="1" applyAlignment="1">
      <alignment horizontal="center" vertical="center" wrapText="1"/>
    </xf>
    <xf numFmtId="0" fontId="5" fillId="3" borderId="0" xfId="0" applyFont="1" applyFill="1" applyAlignment="1">
      <alignment horizontal="left" vertical="center"/>
    </xf>
    <xf numFmtId="0" fontId="2" fillId="4" borderId="1" xfId="0" applyFont="1" applyFill="1" applyBorder="1" applyAlignment="1">
      <alignment horizontal="left" vertical="center"/>
    </xf>
    <xf numFmtId="0" fontId="0" fillId="4" borderId="0" xfId="0" applyFill="1" applyAlignment="1">
      <alignment horizontal="left" vertical="center"/>
    </xf>
    <xf numFmtId="0" fontId="0" fillId="4" borderId="1" xfId="0" applyFill="1" applyBorder="1" applyAlignment="1">
      <alignment horizontal="left" vertical="center"/>
    </xf>
    <xf numFmtId="0" fontId="0" fillId="4" borderId="1" xfId="0" applyFill="1" applyBorder="1" applyAlignment="1">
      <alignment horizontal="left"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13" fillId="3" borderId="0" xfId="2" applyFill="1" applyAlignment="1">
      <alignment horizontal="center" vertical="center" wrapText="1"/>
    </xf>
    <xf numFmtId="0" fontId="2" fillId="0" borderId="1" xfId="0" applyFont="1" applyBorder="1" applyAlignment="1">
      <alignment horizontal="center" vertical="center" textRotation="90" wrapText="1"/>
    </xf>
    <xf numFmtId="0" fontId="2" fillId="0" borderId="1" xfId="0" applyFont="1" applyBorder="1" applyAlignment="1">
      <alignment horizontal="center"/>
    </xf>
    <xf numFmtId="0" fontId="19" fillId="0" borderId="2" xfId="0" applyFont="1" applyBorder="1" applyAlignment="1">
      <alignment horizontal="center" vertical="center"/>
    </xf>
    <xf numFmtId="0" fontId="19" fillId="0" borderId="3" xfId="0" applyFont="1" applyBorder="1" applyAlignment="1">
      <alignment horizontal="center" vertical="center"/>
    </xf>
    <xf numFmtId="0" fontId="19" fillId="0" borderId="4" xfId="0" applyFont="1" applyBorder="1" applyAlignment="1">
      <alignment horizontal="center" vertical="center"/>
    </xf>
    <xf numFmtId="0" fontId="19" fillId="0" borderId="5" xfId="0" applyFont="1" applyBorder="1" applyAlignment="1">
      <alignment horizontal="center" vertical="center"/>
    </xf>
    <xf numFmtId="0" fontId="19" fillId="0" borderId="6" xfId="0" applyFont="1" applyBorder="1" applyAlignment="1">
      <alignment horizontal="center" vertical="center"/>
    </xf>
    <xf numFmtId="0" fontId="19" fillId="0" borderId="7" xfId="0" applyFont="1" applyBorder="1" applyAlignment="1">
      <alignment horizontal="center" vertical="center"/>
    </xf>
    <xf numFmtId="0" fontId="19" fillId="0" borderId="8" xfId="0" applyFont="1" applyBorder="1" applyAlignment="1">
      <alignment horizontal="center" vertical="center"/>
    </xf>
    <xf numFmtId="0" fontId="19" fillId="0" borderId="0" xfId="0" applyFont="1" applyAlignment="1">
      <alignment horizontal="center" vertical="center"/>
    </xf>
    <xf numFmtId="0" fontId="19" fillId="0" borderId="9" xfId="0" applyFont="1" applyBorder="1" applyAlignment="1">
      <alignment horizontal="center" vertical="center"/>
    </xf>
    <xf numFmtId="0" fontId="9" fillId="0" borderId="0" xfId="0" applyFont="1"/>
  </cellXfs>
  <cellStyles count="6">
    <cellStyle name="Comma 2" xfId="4" xr:uid="{9E32AF32-E801-4B0F-9DA3-B0F7858F5DD5}"/>
    <cellStyle name="Hyperlink" xfId="2" builtinId="8"/>
    <cellStyle name="Normal" xfId="0" builtinId="0"/>
    <cellStyle name="Normal 2" xfId="3" xr:uid="{C70D7942-F8D6-4E1B-91E6-4D2C9ECD1115}"/>
    <cellStyle name="Per cent" xfId="1" builtinId="5"/>
    <cellStyle name="Percent 2" xfId="5" xr:uid="{869F7B13-1406-41DE-9460-89690255FF0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eetMetadata" Target="metadata.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fr-FR" sz="1800" b="1"/>
              <a:t>Biochar decay over time (0</a:t>
            </a:r>
            <a:r>
              <a:rPr lang="fr-FR" sz="1800" b="1" baseline="0"/>
              <a:t> to 1000 years) at different soil temperatures &amp; biochar H/C</a:t>
            </a:r>
            <a:r>
              <a:rPr lang="fr-FR" sz="1800" b="1" baseline="-25000"/>
              <a:t>org </a:t>
            </a:r>
            <a:r>
              <a:rPr lang="fr-FR" sz="1800" b="1" baseline="0"/>
              <a:t>ratios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JE"/>
        </a:p>
      </c:txPr>
    </c:title>
    <c:autoTitleDeleted val="0"/>
    <c:plotArea>
      <c:layout>
        <c:manualLayout>
          <c:layoutTarget val="inner"/>
          <c:xMode val="edge"/>
          <c:yMode val="edge"/>
          <c:x val="2.7150777919332805E-2"/>
          <c:y val="5.5327585328022254E-2"/>
          <c:w val="0.80781414327170509"/>
          <c:h val="0.90928964815028201"/>
        </c:manualLayout>
      </c:layout>
      <c:scatterChart>
        <c:scatterStyle val="smoothMarker"/>
        <c:varyColors val="0"/>
        <c:ser>
          <c:idx val="0"/>
          <c:order val="0"/>
          <c:tx>
            <c:strRef>
              <c:f>sensitivity!$D$59</c:f>
              <c:strCache>
                <c:ptCount val="1"/>
                <c:pt idx="0">
                  <c:v>BC_0,05_T05</c:v>
                </c:pt>
              </c:strCache>
            </c:strRef>
          </c:tx>
          <c:spPr>
            <a:ln w="28575" cap="rnd">
              <a:solidFill>
                <a:schemeClr val="accent1"/>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sensitivity!$D$60:$D$160</c:f>
              <c:numCache>
                <c:formatCode>0%</c:formatCode>
                <c:ptCount val="101"/>
                <c:pt idx="0">
                  <c:v>0.99998381806018088</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0.99922466846441527</c:v>
                </c:pt>
                <c:pt idx="41">
                  <c:v>0.99504300151295122</c:v>
                </c:pt>
                <c:pt idx="42">
                  <c:v>0.99086580981183336</c:v>
                </c:pt>
                <c:pt idx="43">
                  <c:v>0.98669445671587497</c:v>
                </c:pt>
                <c:pt idx="44">
                  <c:v>0.98253016765720014</c:v>
                </c:pt>
                <c:pt idx="45">
                  <c:v>0.9783740440651103</c:v>
                </c:pt>
                <c:pt idx="46">
                  <c:v>0.9742270758437197</c:v>
                </c:pt>
                <c:pt idx="47">
                  <c:v>0.97009015256277631</c:v>
                </c:pt>
                <c:pt idx="48">
                  <c:v>0.96596407349862823</c:v>
                </c:pt>
                <c:pt idx="49">
                  <c:v>0.96184955664649963</c:v>
                </c:pt>
                <c:pt idx="50">
                  <c:v>0.95774724681163825</c:v>
                </c:pt>
                <c:pt idx="51">
                  <c:v>0.95365772287506456</c:v>
                </c:pt>
                <c:pt idx="52">
                  <c:v>0.94958150431929644</c:v>
                </c:pt>
                <c:pt idx="53">
                  <c:v>0.9455190570903319</c:v>
                </c:pt>
                <c:pt idx="54">
                  <c:v>0.94147079886410734</c:v>
                </c:pt>
                <c:pt idx="55">
                  <c:v>0.93743710377851552</c:v>
                </c:pt>
                <c:pt idx="56">
                  <c:v>0.93341830668571613</c:v>
                </c:pt>
                <c:pt idx="57">
                  <c:v>0.92941470697381168</c:v>
                </c:pt>
                <c:pt idx="58">
                  <c:v>0.92542657200189449</c:v>
                </c:pt>
                <c:pt idx="59">
                  <c:v>0.92145414018796212</c:v>
                </c:pt>
                <c:pt idx="60">
                  <c:v>0.91749762378513533</c:v>
                </c:pt>
                <c:pt idx="61">
                  <c:v>0.91355721137799373</c:v>
                </c:pt>
                <c:pt idx="62">
                  <c:v>0.90963307012758698</c:v>
                </c:pt>
                <c:pt idx="63">
                  <c:v>0.90572534779076175</c:v>
                </c:pt>
                <c:pt idx="64">
                  <c:v>0.90183417453682357</c:v>
                </c:pt>
                <c:pt idx="65">
                  <c:v>0.89795966458221033</c:v>
                </c:pt>
                <c:pt idx="66">
                  <c:v>0.89410191766173397</c:v>
                </c:pt>
                <c:pt idx="67">
                  <c:v>0.89026102035305921</c:v>
                </c:pt>
                <c:pt idx="68">
                  <c:v>0.88643704726938133</c:v>
                </c:pt>
                <c:pt idx="69">
                  <c:v>0.8826300621337444</c:v>
                </c:pt>
                <c:pt idx="70">
                  <c:v>0.8788401187470618</c:v>
                </c:pt>
                <c:pt idx="71">
                  <c:v>0.87506726186067518</c:v>
                </c:pt>
                <c:pt idx="72">
                  <c:v>0.87131152796317357</c:v>
                </c:pt>
                <c:pt idx="73">
                  <c:v>0.86757294599020796</c:v>
                </c:pt>
                <c:pt idx="74">
                  <c:v>0.86385153796514247</c:v>
                </c:pt>
                <c:pt idx="75">
                  <c:v>0.86014731957757329</c:v>
                </c:pt>
                <c:pt idx="76">
                  <c:v>0.85646030070604418</c:v>
                </c:pt>
                <c:pt idx="77">
                  <c:v>0.85279048589062401</c:v>
                </c:pt>
                <c:pt idx="78">
                  <c:v>0.84913787476043201</c:v>
                </c:pt>
                <c:pt idx="79">
                  <c:v>0.84550246242069726</c:v>
                </c:pt>
                <c:pt idx="80">
                  <c:v>0.84188423980343841</c:v>
                </c:pt>
                <c:pt idx="81">
                  <c:v>0.83828319398545825</c:v>
                </c:pt>
                <c:pt idx="82">
                  <c:v>0.8346993084769454</c:v>
                </c:pt>
                <c:pt idx="83">
                  <c:v>0.8311325634836656</c:v>
                </c:pt>
                <c:pt idx="84">
                  <c:v>0.8275829361453888</c:v>
                </c:pt>
                <c:pt idx="85">
                  <c:v>0.82405040075295533</c:v>
                </c:pt>
                <c:pt idx="86">
                  <c:v>0.82053492894611246</c:v>
                </c:pt>
                <c:pt idx="87">
                  <c:v>0.8170364898940623</c:v>
                </c:pt>
                <c:pt idx="88">
                  <c:v>0.81355505046042931</c:v>
                </c:pt>
                <c:pt idx="89">
                  <c:v>0.81009057535421325</c:v>
                </c:pt>
                <c:pt idx="90">
                  <c:v>0.8066430272681161</c:v>
                </c:pt>
                <c:pt idx="91">
                  <c:v>0.8032123670054786</c:v>
                </c:pt>
                <c:pt idx="92">
                  <c:v>0.79979855359696639</c:v>
                </c:pt>
                <c:pt idx="93">
                  <c:v>0.79640154440799982</c:v>
                </c:pt>
                <c:pt idx="94">
                  <c:v>0.79302129523782761</c:v>
                </c:pt>
                <c:pt idx="95">
                  <c:v>0.78965776041106572</c:v>
                </c:pt>
                <c:pt idx="96">
                  <c:v>0.78631089286242029</c:v>
                </c:pt>
                <c:pt idx="97">
                  <c:v>0.78298064421524449</c:v>
                </c:pt>
                <c:pt idx="98">
                  <c:v>0.77966696485452947</c:v>
                </c:pt>
                <c:pt idx="99">
                  <c:v>0.77636980399483757</c:v>
                </c:pt>
                <c:pt idx="100">
                  <c:v>0.77308910974366363</c:v>
                </c:pt>
              </c:numCache>
            </c:numRef>
          </c:yVal>
          <c:smooth val="1"/>
          <c:extLst>
            <c:ext xmlns:c16="http://schemas.microsoft.com/office/drawing/2014/chart" uri="{C3380CC4-5D6E-409C-BE32-E72D297353CC}">
              <c16:uniqueId val="{00000000-B815-46D8-B93E-C7019F705802}"/>
            </c:ext>
          </c:extLst>
        </c:ser>
        <c:ser>
          <c:idx val="1"/>
          <c:order val="1"/>
          <c:tx>
            <c:strRef>
              <c:f>sensitivity!$E$59</c:f>
              <c:strCache>
                <c:ptCount val="1"/>
                <c:pt idx="0">
                  <c:v>BC_0,10_T05</c:v>
                </c:pt>
              </c:strCache>
            </c:strRef>
          </c:tx>
          <c:spPr>
            <a:ln w="28575" cap="rnd">
              <a:solidFill>
                <a:schemeClr val="accent2"/>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sensitivity!$E$60:$E$160</c:f>
              <c:numCache>
                <c:formatCode>0%</c:formatCode>
                <c:ptCount val="101"/>
                <c:pt idx="0">
                  <c:v>0.9999856518125162</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0.99742018015913703</c:v>
                </c:pt>
                <c:pt idx="34">
                  <c:v>0.99312942361877499</c:v>
                </c:pt>
                <c:pt idx="35">
                  <c:v>0.98883682638109205</c:v>
                </c:pt>
                <c:pt idx="36">
                  <c:v>0.98454478075161311</c:v>
                </c:pt>
                <c:pt idx="37">
                  <c:v>0.98025542458021875</c:v>
                </c:pt>
                <c:pt idx="38">
                  <c:v>0.97597066820267109</c:v>
                </c:pt>
                <c:pt idx="39">
                  <c:v>0.97169221832199237</c:v>
                </c:pt>
                <c:pt idx="40">
                  <c:v>0.96742159923810478</c:v>
                </c:pt>
                <c:pt idx="41">
                  <c:v>0.96316017176302249</c:v>
                </c:pt>
                <c:pt idx="42">
                  <c:v>0.95890915010394284</c:v>
                </c:pt>
                <c:pt idx="43">
                  <c:v>0.9546696169535186</c:v>
                </c:pt>
                <c:pt idx="44">
                  <c:v>0.95044253699225922</c:v>
                </c:pt>
                <c:pt idx="45">
                  <c:v>0.9462287689801957</c:v>
                </c:pt>
                <c:pt idx="46">
                  <c:v>0.94202907659215251</c:v>
                </c:pt>
                <c:pt idx="47">
                  <c:v>0.93784413813189149</c:v>
                </c:pt>
                <c:pt idx="48">
                  <c:v>0.93367455524435583</c:v>
                </c:pt>
                <c:pt idx="49">
                  <c:v>0.92952086073150841</c:v>
                </c:pt>
                <c:pt idx="50">
                  <c:v>0.92538352556544723</c:v>
                </c:pt>
                <c:pt idx="51">
                  <c:v>0.92126296518219275</c:v>
                </c:pt>
                <c:pt idx="52">
                  <c:v>0.91715954513054265</c:v>
                </c:pt>
                <c:pt idx="53">
                  <c:v>0.91307358614248624</c:v>
                </c:pt>
                <c:pt idx="54">
                  <c:v>0.9090053686846562</c:v>
                </c:pt>
                <c:pt idx="55">
                  <c:v>0.90495513704409081</c:v>
                </c:pt>
                <c:pt idx="56">
                  <c:v>0.90092310299604961</c:v>
                </c:pt>
                <c:pt idx="57">
                  <c:v>0.89690944909670145</c:v>
                </c:pt>
                <c:pt idx="58">
                  <c:v>0.89291433163908651</c:v>
                </c:pt>
                <c:pt idx="59">
                  <c:v>0.88893788330682855</c:v>
                </c:pt>
                <c:pt idx="60">
                  <c:v>0.88498021555652928</c:v>
                </c:pt>
                <c:pt idx="61">
                  <c:v>0.88104142075662351</c:v>
                </c:pt>
                <c:pt idx="62">
                  <c:v>0.87712157410762837</c:v>
                </c:pt>
                <c:pt idx="63">
                  <c:v>0.87322073536618017</c:v>
                </c:pt>
                <c:pt idx="64">
                  <c:v>0.86933895039295561</c:v>
                </c:pt>
                <c:pt idx="65">
                  <c:v>0.86547625254253757</c:v>
                </c:pt>
                <c:pt idx="66">
                  <c:v>0.86163266391142868</c:v>
                </c:pt>
                <c:pt idx="67">
                  <c:v>0.85780819645876549</c:v>
                </c:pt>
                <c:pt idx="68">
                  <c:v>0.8540028530128011</c:v>
                </c:pt>
                <c:pt idx="69">
                  <c:v>0.85021662817488663</c:v>
                </c:pt>
                <c:pt idx="70">
                  <c:v>0.84644950913148254</c:v>
                </c:pt>
                <c:pt idx="71">
                  <c:v>0.84270147638365456</c:v>
                </c:pt>
                <c:pt idx="72">
                  <c:v>0.83897250440253879</c:v>
                </c:pt>
                <c:pt idx="73">
                  <c:v>0.8352625622183929</c:v>
                </c:pt>
                <c:pt idx="74">
                  <c:v>0.83157161395007217</c:v>
                </c:pt>
                <c:pt idx="75">
                  <c:v>0.82789961928105893</c:v>
                </c:pt>
                <c:pt idx="76">
                  <c:v>0.82424653388756042</c:v>
                </c:pt>
                <c:pt idx="77">
                  <c:v>0.82061230982360855</c:v>
                </c:pt>
                <c:pt idx="78">
                  <c:v>0.81699689586758784</c:v>
                </c:pt>
                <c:pt idx="79">
                  <c:v>0.81340023783418514</c:v>
                </c:pt>
                <c:pt idx="80">
                  <c:v>0.80982227885531077</c:v>
                </c:pt>
                <c:pt idx="81">
                  <c:v>0.80626295963320194</c:v>
                </c:pt>
                <c:pt idx="82">
                  <c:v>0.80272221866856974</c:v>
                </c:pt>
                <c:pt idx="83">
                  <c:v>0.79919999246637285</c:v>
                </c:pt>
                <c:pt idx="84">
                  <c:v>0.79569621572151794</c:v>
                </c:pt>
                <c:pt idx="85">
                  <c:v>0.79221082148656174</c:v>
                </c:pt>
                <c:pt idx="86">
                  <c:v>0.78874374132326475</c:v>
                </c:pt>
                <c:pt idx="87">
                  <c:v>0.78529490543966995</c:v>
                </c:pt>
                <c:pt idx="88">
                  <c:v>0.78186424281418387</c:v>
                </c:pt>
                <c:pt idx="89">
                  <c:v>0.77845168130800846</c:v>
                </c:pt>
                <c:pt idx="90">
                  <c:v>0.7750571477671222</c:v>
                </c:pt>
                <c:pt idx="91">
                  <c:v>0.77168056811486807</c:v>
                </c:pt>
                <c:pt idx="92">
                  <c:v>0.7683218674361324</c:v>
                </c:pt>
                <c:pt idx="93">
                  <c:v>0.76498097005396404</c:v>
                </c:pt>
                <c:pt idx="94">
                  <c:v>0.76165779959940227</c:v>
                </c:pt>
                <c:pt idx="95">
                  <c:v>0.75835227907521974</c:v>
                </c:pt>
                <c:pt idx="96">
                  <c:v>0.75506433091418812</c:v>
                </c:pt>
                <c:pt idx="97">
                  <c:v>0.75179387703242162</c:v>
                </c:pt>
                <c:pt idx="98">
                  <c:v>0.7485408388783068</c:v>
                </c:pt>
                <c:pt idx="99">
                  <c:v>0.74530513747744986</c:v>
                </c:pt>
                <c:pt idx="100">
                  <c:v>0.74208669347404899</c:v>
                </c:pt>
              </c:numCache>
            </c:numRef>
          </c:yVal>
          <c:smooth val="1"/>
          <c:extLst>
            <c:ext xmlns:c16="http://schemas.microsoft.com/office/drawing/2014/chart" uri="{C3380CC4-5D6E-409C-BE32-E72D297353CC}">
              <c16:uniqueId val="{00000001-B815-46D8-B93E-C7019F705802}"/>
            </c:ext>
          </c:extLst>
        </c:ser>
        <c:ser>
          <c:idx val="2"/>
          <c:order val="2"/>
          <c:tx>
            <c:strRef>
              <c:f>sensitivity!$F$59</c:f>
              <c:strCache>
                <c:ptCount val="1"/>
                <c:pt idx="0">
                  <c:v>BC_0,15_T05</c:v>
                </c:pt>
              </c:strCache>
            </c:strRef>
          </c:tx>
          <c:spPr>
            <a:ln w="28575" cap="rnd">
              <a:solidFill>
                <a:schemeClr val="accent3"/>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sensitivity!$F$60:$F$160</c:f>
              <c:numCache>
                <c:formatCode>0%</c:formatCode>
                <c:ptCount val="101"/>
                <c:pt idx="0">
                  <c:v>0.99998748556485162</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0.99729715927391405</c:v>
                </c:pt>
                <c:pt idx="27">
                  <c:v>0.9929050733063175</c:v>
                </c:pt>
                <c:pt idx="28">
                  <c:v>0.98849777850193843</c:v>
                </c:pt>
                <c:pt idx="29">
                  <c:v>0.98407966042044714</c:v>
                </c:pt>
                <c:pt idx="30">
                  <c:v>0.97965460145955563</c:v>
                </c:pt>
                <c:pt idx="31">
                  <c:v>0.97522604366767596</c:v>
                </c:pt>
                <c:pt idx="32">
                  <c:v>0.970797041714208</c:v>
                </c:pt>
                <c:pt idx="33">
                  <c:v>0.96637030806248514</c:v>
                </c:pt>
                <c:pt idx="34">
                  <c:v>0.96194825186771404</c:v>
                </c:pt>
                <c:pt idx="35">
                  <c:v>0.95753301274724689</c:v>
                </c:pt>
                <c:pt idx="36">
                  <c:v>0.95312649029984753</c:v>
                </c:pt>
                <c:pt idx="37">
                  <c:v>0.94873037005380945</c:v>
                </c:pt>
                <c:pt idx="38">
                  <c:v>0.94434614637947145</c:v>
                </c:pt>
                <c:pt idx="39">
                  <c:v>0.93997514279470862</c:v>
                </c:pt>
                <c:pt idx="40">
                  <c:v>0.93561853001179429</c:v>
                </c:pt>
                <c:pt idx="41">
                  <c:v>0.93127734201309365</c:v>
                </c:pt>
                <c:pt idx="42">
                  <c:v>0.92695249039605232</c:v>
                </c:pt>
                <c:pt idx="43">
                  <c:v>0.92264477719116234</c:v>
                </c:pt>
                <c:pt idx="44">
                  <c:v>0.91835490632731842</c:v>
                </c:pt>
                <c:pt idx="45">
                  <c:v>0.9140834938952811</c:v>
                </c:pt>
                <c:pt idx="46">
                  <c:v>0.90983107734058521</c:v>
                </c:pt>
                <c:pt idx="47">
                  <c:v>0.90559812370100667</c:v>
                </c:pt>
                <c:pt idx="48">
                  <c:v>0.90138503699008354</c:v>
                </c:pt>
                <c:pt idx="49">
                  <c:v>0.8971921648165172</c:v>
                </c:pt>
                <c:pt idx="50">
                  <c:v>0.89301980431925609</c:v>
                </c:pt>
                <c:pt idx="51">
                  <c:v>0.88886820748932083</c:v>
                </c:pt>
                <c:pt idx="52">
                  <c:v>0.88473758594178875</c:v>
                </c:pt>
                <c:pt idx="53">
                  <c:v>0.88062811519464046</c:v>
                </c:pt>
                <c:pt idx="54">
                  <c:v>0.87653993850520506</c:v>
                </c:pt>
                <c:pt idx="55">
                  <c:v>0.87247317030966609</c:v>
                </c:pt>
                <c:pt idx="56">
                  <c:v>0.86842789930638309</c:v>
                </c:pt>
                <c:pt idx="57">
                  <c:v>0.86440419121959111</c:v>
                </c:pt>
                <c:pt idx="58">
                  <c:v>0.86040209127627842</c:v>
                </c:pt>
                <c:pt idx="59">
                  <c:v>0.85642162642569486</c:v>
                </c:pt>
                <c:pt idx="60">
                  <c:v>0.85246280732792323</c:v>
                </c:pt>
                <c:pt idx="61">
                  <c:v>0.84852563013525317</c:v>
                </c:pt>
                <c:pt idx="62">
                  <c:v>0.84461007808766975</c:v>
                </c:pt>
                <c:pt idx="63">
                  <c:v>0.84071612294159859</c:v>
                </c:pt>
                <c:pt idx="64">
                  <c:v>0.83684372624908754</c:v>
                </c:pt>
                <c:pt idx="65">
                  <c:v>0.83299284050286493</c:v>
                </c:pt>
                <c:pt idx="66">
                  <c:v>0.82916341016112327</c:v>
                </c:pt>
                <c:pt idx="67">
                  <c:v>0.82535537256447167</c:v>
                </c:pt>
                <c:pt idx="68">
                  <c:v>0.82156865875622087</c:v>
                </c:pt>
                <c:pt idx="69">
                  <c:v>0.81780319421602887</c:v>
                </c:pt>
                <c:pt idx="70">
                  <c:v>0.81405889951590316</c:v>
                </c:pt>
                <c:pt idx="71">
                  <c:v>0.81033569090663393</c:v>
                </c:pt>
                <c:pt idx="72">
                  <c:v>0.806633480841904</c:v>
                </c:pt>
                <c:pt idx="73">
                  <c:v>0.80295217844657785</c:v>
                </c:pt>
                <c:pt idx="74">
                  <c:v>0.79929168993500177</c:v>
                </c:pt>
                <c:pt idx="75">
                  <c:v>0.79565191898454457</c:v>
                </c:pt>
                <c:pt idx="76">
                  <c:v>0.79203276706907677</c:v>
                </c:pt>
                <c:pt idx="77">
                  <c:v>0.78843413375659299</c:v>
                </c:pt>
                <c:pt idx="78">
                  <c:v>0.78485591697474355</c:v>
                </c:pt>
                <c:pt idx="79">
                  <c:v>0.78129801324767301</c:v>
                </c:pt>
                <c:pt idx="80">
                  <c:v>0.77776031790718303</c:v>
                </c:pt>
                <c:pt idx="81">
                  <c:v>0.77424272528094573</c:v>
                </c:pt>
                <c:pt idx="82">
                  <c:v>0.77074512886019397</c:v>
                </c:pt>
                <c:pt idx="83">
                  <c:v>0.76726742144908022</c:v>
                </c:pt>
                <c:pt idx="84">
                  <c:v>0.76380949529764697</c:v>
                </c:pt>
                <c:pt idx="85">
                  <c:v>0.76037124222016828</c:v>
                </c:pt>
                <c:pt idx="86">
                  <c:v>0.75695255370041703</c:v>
                </c:pt>
                <c:pt idx="87">
                  <c:v>0.75355332098527761</c:v>
                </c:pt>
                <c:pt idx="88">
                  <c:v>0.75017343516793833</c:v>
                </c:pt>
                <c:pt idx="89">
                  <c:v>0.74681278726180378</c:v>
                </c:pt>
                <c:pt idx="90">
                  <c:v>0.7434712682661283</c:v>
                </c:pt>
                <c:pt idx="91">
                  <c:v>0.74014876922425754</c:v>
                </c:pt>
                <c:pt idx="92">
                  <c:v>0.73684518127529852</c:v>
                </c:pt>
                <c:pt idx="93">
                  <c:v>0.73356039569992815</c:v>
                </c:pt>
                <c:pt idx="94">
                  <c:v>0.73029430396097694</c:v>
                </c:pt>
                <c:pt idx="95">
                  <c:v>0.72704679773937375</c:v>
                </c:pt>
                <c:pt idx="96">
                  <c:v>0.72381776896595595</c:v>
                </c:pt>
                <c:pt idx="97">
                  <c:v>0.72060710984959864</c:v>
                </c:pt>
                <c:pt idx="98">
                  <c:v>0.71741471290208414</c:v>
                </c:pt>
                <c:pt idx="99">
                  <c:v>0.71424047096006227</c:v>
                </c:pt>
                <c:pt idx="100">
                  <c:v>0.71108427720443423</c:v>
                </c:pt>
              </c:numCache>
            </c:numRef>
          </c:yVal>
          <c:smooth val="1"/>
          <c:extLst>
            <c:ext xmlns:c16="http://schemas.microsoft.com/office/drawing/2014/chart" uri="{C3380CC4-5D6E-409C-BE32-E72D297353CC}">
              <c16:uniqueId val="{00000002-B815-46D8-B93E-C7019F705802}"/>
            </c:ext>
          </c:extLst>
        </c:ser>
        <c:ser>
          <c:idx val="3"/>
          <c:order val="3"/>
          <c:tx>
            <c:strRef>
              <c:f>sensitivity!$G$59</c:f>
              <c:strCache>
                <c:ptCount val="1"/>
                <c:pt idx="0">
                  <c:v>BC_0,20_T05</c:v>
                </c:pt>
              </c:strCache>
            </c:strRef>
          </c:tx>
          <c:spPr>
            <a:ln w="28575" cap="rnd">
              <a:solidFill>
                <a:schemeClr val="accent4"/>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sensitivity!$G$60:$G$160</c:f>
              <c:numCache>
                <c:formatCode>0%</c:formatCode>
                <c:ptCount val="101"/>
                <c:pt idx="0">
                  <c:v>0.99998931931718693</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0.99922305073646078</c:v>
                </c:pt>
                <c:pt idx="20">
                  <c:v>0.99477987805440016</c:v>
                </c:pt>
                <c:pt idx="21">
                  <c:v>0.99029187535100494</c:v>
                </c:pt>
                <c:pt idx="22">
                  <c:v>0.98576831991020319</c:v>
                </c:pt>
                <c:pt idx="23">
                  <c:v>0.98121711658992128</c:v>
                </c:pt>
                <c:pt idx="24">
                  <c:v>0.97664505689091219</c:v>
                </c:pt>
                <c:pt idx="25">
                  <c:v>0.97205801584314233</c:v>
                </c:pt>
                <c:pt idx="26">
                  <c:v>0.96746110379242001</c:v>
                </c:pt>
                <c:pt idx="27">
                  <c:v>0.96285878521088575</c:v>
                </c:pt>
                <c:pt idx="28">
                  <c:v>0.95825497316302799</c:v>
                </c:pt>
                <c:pt idx="29">
                  <c:v>0.95365310559748873</c:v>
                </c:pt>
                <c:pt idx="30">
                  <c:v>0.94905620789780498</c:v>
                </c:pt>
                <c:pt idx="31">
                  <c:v>0.94446694489703076</c:v>
                </c:pt>
                <c:pt idx="32">
                  <c:v>0.9398876646909109</c:v>
                </c:pt>
                <c:pt idx="33">
                  <c:v>0.93532043596583325</c:v>
                </c:pt>
                <c:pt idx="34">
                  <c:v>0.9307670801166531</c:v>
                </c:pt>
                <c:pt idx="35">
                  <c:v>0.92622919911340185</c:v>
                </c:pt>
                <c:pt idx="36">
                  <c:v>0.92170819984808205</c:v>
                </c:pt>
                <c:pt idx="37">
                  <c:v>0.91720531552740003</c:v>
                </c:pt>
                <c:pt idx="38">
                  <c:v>0.9127216245562717</c:v>
                </c:pt>
                <c:pt idx="39">
                  <c:v>0.90825806726742497</c:v>
                </c:pt>
                <c:pt idx="40">
                  <c:v>0.9038154607854838</c:v>
                </c:pt>
                <c:pt idx="41">
                  <c:v>0.89939451226316491</c:v>
                </c:pt>
                <c:pt idx="42">
                  <c:v>0.8949958306881618</c:v>
                </c:pt>
                <c:pt idx="43">
                  <c:v>0.89061993742880596</c:v>
                </c:pt>
                <c:pt idx="44">
                  <c:v>0.88626727566237751</c:v>
                </c:pt>
                <c:pt idx="45">
                  <c:v>0.8819382188103666</c:v>
                </c:pt>
                <c:pt idx="46">
                  <c:v>0.87763307808901792</c:v>
                </c:pt>
                <c:pt idx="47">
                  <c:v>0.87335210927012197</c:v>
                </c:pt>
                <c:pt idx="48">
                  <c:v>0.86909551873581115</c:v>
                </c:pt>
                <c:pt idx="49">
                  <c:v>0.86486346890152599</c:v>
                </c:pt>
                <c:pt idx="50">
                  <c:v>0.86065608307306496</c:v>
                </c:pt>
                <c:pt idx="51">
                  <c:v>0.8564734497964489</c:v>
                </c:pt>
                <c:pt idx="52">
                  <c:v>0.85231562675303496</c:v>
                </c:pt>
                <c:pt idx="53">
                  <c:v>0.84818264424679468</c:v>
                </c:pt>
                <c:pt idx="54">
                  <c:v>0.84407450832575392</c:v>
                </c:pt>
                <c:pt idx="55">
                  <c:v>0.83999120357524137</c:v>
                </c:pt>
                <c:pt idx="56">
                  <c:v>0.83593269561671657</c:v>
                </c:pt>
                <c:pt idx="57">
                  <c:v>0.83189893334248088</c:v>
                </c:pt>
                <c:pt idx="58">
                  <c:v>0.82788985091347034</c:v>
                </c:pt>
                <c:pt idx="59">
                  <c:v>0.82390536954456128</c:v>
                </c:pt>
                <c:pt idx="60">
                  <c:v>0.81994539909931718</c:v>
                </c:pt>
                <c:pt idx="61">
                  <c:v>0.81600983951388284</c:v>
                </c:pt>
                <c:pt idx="62">
                  <c:v>0.81209858206771113</c:v>
                </c:pt>
                <c:pt idx="63">
                  <c:v>0.80821151051701701</c:v>
                </c:pt>
                <c:pt idx="64">
                  <c:v>0.80434850210521958</c:v>
                </c:pt>
                <c:pt idx="65">
                  <c:v>0.80050942846319217</c:v>
                </c:pt>
                <c:pt idx="66">
                  <c:v>0.79669415641081787</c:v>
                </c:pt>
                <c:pt idx="67">
                  <c:v>0.79290254867017795</c:v>
                </c:pt>
                <c:pt idx="68">
                  <c:v>0.78913446449964064</c:v>
                </c:pt>
                <c:pt idx="69">
                  <c:v>0.78538976025717122</c:v>
                </c:pt>
                <c:pt idx="70">
                  <c:v>0.78166828990032389</c:v>
                </c:pt>
                <c:pt idx="71">
                  <c:v>0.77796990542961331</c:v>
                </c:pt>
                <c:pt idx="72">
                  <c:v>0.77429445728126933</c:v>
                </c:pt>
                <c:pt idx="73">
                  <c:v>0.77064179467476279</c:v>
                </c:pt>
                <c:pt idx="74">
                  <c:v>0.76701176591993148</c:v>
                </c:pt>
                <c:pt idx="75">
                  <c:v>0.76340421868803021</c:v>
                </c:pt>
                <c:pt idx="76">
                  <c:v>0.75981900025059312</c:v>
                </c:pt>
                <c:pt idx="77">
                  <c:v>0.75625595768957754</c:v>
                </c:pt>
                <c:pt idx="78">
                  <c:v>0.75271493808189927</c:v>
                </c:pt>
                <c:pt idx="79">
                  <c:v>0.74919578866116099</c:v>
                </c:pt>
                <c:pt idx="80">
                  <c:v>0.7456983569590554</c:v>
                </c:pt>
                <c:pt idx="81">
                  <c:v>0.74222249092868953</c:v>
                </c:pt>
                <c:pt idx="82">
                  <c:v>0.7387680390518182</c:v>
                </c:pt>
                <c:pt idx="83">
                  <c:v>0.73533485043178748</c:v>
                </c:pt>
                <c:pt idx="84">
                  <c:v>0.73192277487377611</c:v>
                </c:pt>
                <c:pt idx="85">
                  <c:v>0.72853166295377469</c:v>
                </c:pt>
                <c:pt idx="86">
                  <c:v>0.72516136607756931</c:v>
                </c:pt>
                <c:pt idx="87">
                  <c:v>0.72181173653088526</c:v>
                </c:pt>
                <c:pt idx="88">
                  <c:v>0.71848262752169278</c:v>
                </c:pt>
                <c:pt idx="89">
                  <c:v>0.71517389321559899</c:v>
                </c:pt>
                <c:pt idx="90">
                  <c:v>0.71188538876513441</c:v>
                </c:pt>
                <c:pt idx="91">
                  <c:v>0.70861697033364701</c:v>
                </c:pt>
                <c:pt idx="92">
                  <c:v>0.70536849511446464</c:v>
                </c:pt>
                <c:pt idx="93">
                  <c:v>0.70213982134589237</c:v>
                </c:pt>
                <c:pt idx="94">
                  <c:v>0.69893080832255161</c:v>
                </c:pt>
                <c:pt idx="95">
                  <c:v>0.69574131640352777</c:v>
                </c:pt>
                <c:pt idx="96">
                  <c:v>0.6925712070177239</c:v>
                </c:pt>
                <c:pt idx="97">
                  <c:v>0.68942034266677565</c:v>
                </c:pt>
                <c:pt idx="98">
                  <c:v>0.68628858692586148</c:v>
                </c:pt>
                <c:pt idx="99">
                  <c:v>0.68317580444267456</c:v>
                </c:pt>
                <c:pt idx="100">
                  <c:v>0.68008186093481948</c:v>
                </c:pt>
              </c:numCache>
            </c:numRef>
          </c:yVal>
          <c:smooth val="1"/>
          <c:extLst>
            <c:ext xmlns:c16="http://schemas.microsoft.com/office/drawing/2014/chart" uri="{C3380CC4-5D6E-409C-BE32-E72D297353CC}">
              <c16:uniqueId val="{00000003-B815-46D8-B93E-C7019F705802}"/>
            </c:ext>
          </c:extLst>
        </c:ser>
        <c:ser>
          <c:idx val="4"/>
          <c:order val="4"/>
          <c:tx>
            <c:strRef>
              <c:f>sensitivity!$H$59</c:f>
              <c:strCache>
                <c:ptCount val="1"/>
                <c:pt idx="0">
                  <c:v>BC_0,25_T05</c:v>
                </c:pt>
              </c:strCache>
            </c:strRef>
          </c:tx>
          <c:spPr>
            <a:ln w="28575" cap="rnd">
              <a:solidFill>
                <a:schemeClr val="accent5"/>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sensitivity!$H$60:$H$160</c:f>
              <c:numCache>
                <c:formatCode>0%</c:formatCode>
                <c:ptCount val="101"/>
                <c:pt idx="0">
                  <c:v>0.99999115306952224</c:v>
                </c:pt>
                <c:pt idx="1">
                  <c:v>1</c:v>
                </c:pt>
                <c:pt idx="2">
                  <c:v>1</c:v>
                </c:pt>
                <c:pt idx="3">
                  <c:v>1</c:v>
                </c:pt>
                <c:pt idx="4">
                  <c:v>1</c:v>
                </c:pt>
                <c:pt idx="5">
                  <c:v>1</c:v>
                </c:pt>
                <c:pt idx="6">
                  <c:v>1</c:v>
                </c:pt>
                <c:pt idx="7">
                  <c:v>1</c:v>
                </c:pt>
                <c:pt idx="8">
                  <c:v>1</c:v>
                </c:pt>
                <c:pt idx="9">
                  <c:v>1</c:v>
                </c:pt>
                <c:pt idx="10">
                  <c:v>1</c:v>
                </c:pt>
                <c:pt idx="11">
                  <c:v>1</c:v>
                </c:pt>
                <c:pt idx="12">
                  <c:v>1</c:v>
                </c:pt>
                <c:pt idx="13">
                  <c:v>0.99901135607570624</c:v>
                </c:pt>
                <c:pt idx="14">
                  <c:v>0.99460852986124415</c:v>
                </c:pt>
                <c:pt idx="15">
                  <c:v>0.99009445602102375</c:v>
                </c:pt>
                <c:pt idx="16">
                  <c:v>0.98549389849672031</c:v>
                </c:pt>
                <c:pt idx="17">
                  <c:v>0.98082628713334197</c:v>
                </c:pt>
                <c:pt idx="18">
                  <c:v>0.97610709067275958</c:v>
                </c:pt>
                <c:pt idx="19">
                  <c:v>0.97134880162361004</c:v>
                </c:pt>
                <c:pt idx="20">
                  <c:v>0.9665616466992093</c:v>
                </c:pt>
                <c:pt idx="21">
                  <c:v>0.96175410283594309</c:v>
                </c:pt>
                <c:pt idx="22">
                  <c:v>0.95693327512666437</c:v>
                </c:pt>
                <c:pt idx="23">
                  <c:v>0.95210517635910752</c:v>
                </c:pt>
                <c:pt idx="24">
                  <c:v>0.94727493614935154</c:v>
                </c:pt>
                <c:pt idx="25">
                  <c:v>0.94244695943523094</c:v>
                </c:pt>
                <c:pt idx="26">
                  <c:v>0.93762504831092586</c:v>
                </c:pt>
                <c:pt idx="27">
                  <c:v>0.932812497115454</c:v>
                </c:pt>
                <c:pt idx="28">
                  <c:v>0.92801216782411744</c:v>
                </c:pt>
                <c:pt idx="29">
                  <c:v>0.92322655077453031</c:v>
                </c:pt>
                <c:pt idx="30">
                  <c:v>0.91845781433605433</c:v>
                </c:pt>
                <c:pt idx="31">
                  <c:v>0.91370784612638567</c:v>
                </c:pt>
                <c:pt idx="32">
                  <c:v>0.90897828766761379</c:v>
                </c:pt>
                <c:pt idx="33">
                  <c:v>0.90427056386918125</c:v>
                </c:pt>
                <c:pt idx="34">
                  <c:v>0.89958590836559216</c:v>
                </c:pt>
                <c:pt idx="35">
                  <c:v>0.8949253854795568</c:v>
                </c:pt>
                <c:pt idx="36">
                  <c:v>0.89028990939631658</c:v>
                </c:pt>
                <c:pt idx="37">
                  <c:v>0.88568026100099073</c:v>
                </c:pt>
                <c:pt idx="38">
                  <c:v>0.88109710273307207</c:v>
                </c:pt>
                <c:pt idx="39">
                  <c:v>0.87654099174014122</c:v>
                </c:pt>
                <c:pt idx="40">
                  <c:v>0.87201239155917332</c:v>
                </c:pt>
                <c:pt idx="41">
                  <c:v>0.86751168251323618</c:v>
                </c:pt>
                <c:pt idx="42">
                  <c:v>0.86303917098027139</c:v>
                </c:pt>
                <c:pt idx="43">
                  <c:v>0.8585950976664497</c:v>
                </c:pt>
                <c:pt idx="44">
                  <c:v>0.8541796449974367</c:v>
                </c:pt>
                <c:pt idx="45">
                  <c:v>0.84979294372545211</c:v>
                </c:pt>
                <c:pt idx="46">
                  <c:v>0.84543507883745073</c:v>
                </c:pt>
                <c:pt idx="47">
                  <c:v>0.84110609483923726</c:v>
                </c:pt>
                <c:pt idx="48">
                  <c:v>0.83680600048153886</c:v>
                </c:pt>
                <c:pt idx="49">
                  <c:v>0.83253477298653478</c:v>
                </c:pt>
                <c:pt idx="50">
                  <c:v>0.82829236182687382</c:v>
                </c:pt>
                <c:pt idx="51">
                  <c:v>0.82407869210357698</c:v>
                </c:pt>
                <c:pt idx="52">
                  <c:v>0.81989366756428106</c:v>
                </c:pt>
                <c:pt idx="53">
                  <c:v>0.8157371732989489</c:v>
                </c:pt>
                <c:pt idx="54">
                  <c:v>0.81160907814630279</c:v>
                </c:pt>
                <c:pt idx="55">
                  <c:v>0.80750923684081666</c:v>
                </c:pt>
                <c:pt idx="56">
                  <c:v>0.80343749192705005</c:v>
                </c:pt>
                <c:pt idx="57">
                  <c:v>0.79939367546537055</c:v>
                </c:pt>
                <c:pt idx="58">
                  <c:v>0.79537761055066236</c:v>
                </c:pt>
                <c:pt idx="59">
                  <c:v>0.7913891126634276</c:v>
                </c:pt>
                <c:pt idx="60">
                  <c:v>0.78742799087071114</c:v>
                </c:pt>
                <c:pt idx="61">
                  <c:v>0.78349404889251262</c:v>
                </c:pt>
                <c:pt idx="62">
                  <c:v>0.77958708604775251</c:v>
                </c:pt>
                <c:pt idx="63">
                  <c:v>0.77570689809243543</c:v>
                </c:pt>
                <c:pt idx="64">
                  <c:v>0.77185327796135161</c:v>
                </c:pt>
                <c:pt idx="65">
                  <c:v>0.76802601642351953</c:v>
                </c:pt>
                <c:pt idx="66">
                  <c:v>0.76422490266051257</c:v>
                </c:pt>
                <c:pt idx="67">
                  <c:v>0.76044972477588413</c:v>
                </c:pt>
                <c:pt idx="68">
                  <c:v>0.75670027024306041</c:v>
                </c:pt>
                <c:pt idx="69">
                  <c:v>0.75297632629831357</c:v>
                </c:pt>
                <c:pt idx="70">
                  <c:v>0.74927768028474462</c:v>
                </c:pt>
                <c:pt idx="71">
                  <c:v>0.74560411995259268</c:v>
                </c:pt>
                <c:pt idx="72">
                  <c:v>0.74195543372063466</c:v>
                </c:pt>
                <c:pt idx="73">
                  <c:v>0.73833141090294774</c:v>
                </c:pt>
                <c:pt idx="74">
                  <c:v>0.73473184190486118</c:v>
                </c:pt>
                <c:pt idx="75">
                  <c:v>0.73115651839151585</c:v>
                </c:pt>
                <c:pt idx="76">
                  <c:v>0.72760523343210937</c:v>
                </c:pt>
                <c:pt idx="77">
                  <c:v>0.72407778162256198</c:v>
                </c:pt>
                <c:pt idx="78">
                  <c:v>0.72057395918905498</c:v>
                </c:pt>
                <c:pt idx="79">
                  <c:v>0.71709356407464886</c:v>
                </c:pt>
                <c:pt idx="80">
                  <c:v>0.71363639601092765</c:v>
                </c:pt>
                <c:pt idx="81">
                  <c:v>0.71020225657643321</c:v>
                </c:pt>
                <c:pt idx="82">
                  <c:v>0.70679094924344255</c:v>
                </c:pt>
                <c:pt idx="83">
                  <c:v>0.70340227941449474</c:v>
                </c:pt>
                <c:pt idx="84">
                  <c:v>0.70003605444990513</c:v>
                </c:pt>
                <c:pt idx="85">
                  <c:v>0.69669208368738111</c:v>
                </c:pt>
                <c:pt idx="86">
                  <c:v>0.6933701784547216</c:v>
                </c:pt>
                <c:pt idx="87">
                  <c:v>0.69007015207649292</c:v>
                </c:pt>
                <c:pt idx="88">
                  <c:v>0.68679181987544724</c:v>
                </c:pt>
                <c:pt idx="89">
                  <c:v>0.6835349991693942</c:v>
                </c:pt>
                <c:pt idx="90">
                  <c:v>0.68029950926414051</c:v>
                </c:pt>
                <c:pt idx="91">
                  <c:v>0.67708517144303648</c:v>
                </c:pt>
                <c:pt idx="92">
                  <c:v>0.67389180895363077</c:v>
                </c:pt>
                <c:pt idx="93">
                  <c:v>0.67071924699185659</c:v>
                </c:pt>
                <c:pt idx="94">
                  <c:v>0.66756731268412628</c:v>
                </c:pt>
                <c:pt idx="95">
                  <c:v>0.66443583506768178</c:v>
                </c:pt>
                <c:pt idx="96">
                  <c:v>0.66132464506949185</c:v>
                </c:pt>
                <c:pt idx="97">
                  <c:v>0.65823357548395278</c:v>
                </c:pt>
                <c:pt idx="98">
                  <c:v>0.65516246094963893</c:v>
                </c:pt>
                <c:pt idx="99">
                  <c:v>0.65211113792528697</c:v>
                </c:pt>
                <c:pt idx="100">
                  <c:v>0.64907944466520484</c:v>
                </c:pt>
              </c:numCache>
            </c:numRef>
          </c:yVal>
          <c:smooth val="1"/>
          <c:extLst>
            <c:ext xmlns:c16="http://schemas.microsoft.com/office/drawing/2014/chart" uri="{C3380CC4-5D6E-409C-BE32-E72D297353CC}">
              <c16:uniqueId val="{00000004-B815-46D8-B93E-C7019F705802}"/>
            </c:ext>
          </c:extLst>
        </c:ser>
        <c:ser>
          <c:idx val="5"/>
          <c:order val="5"/>
          <c:tx>
            <c:strRef>
              <c:f>sensitivity!$I$59</c:f>
              <c:strCache>
                <c:ptCount val="1"/>
                <c:pt idx="0">
                  <c:v>BC_0,30_T05</c:v>
                </c:pt>
              </c:strCache>
            </c:strRef>
          </c:tx>
          <c:spPr>
            <a:ln w="28575" cap="rnd">
              <a:solidFill>
                <a:schemeClr val="accent6"/>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sensitivity!$I$60:$I$160</c:f>
              <c:numCache>
                <c:formatCode>0%</c:formatCode>
                <c:ptCount val="101"/>
                <c:pt idx="0">
                  <c:v>0.99999298682185755</c:v>
                </c:pt>
                <c:pt idx="1">
                  <c:v>1</c:v>
                </c:pt>
                <c:pt idx="2">
                  <c:v>1</c:v>
                </c:pt>
                <c:pt idx="3">
                  <c:v>1</c:v>
                </c:pt>
                <c:pt idx="4">
                  <c:v>1</c:v>
                </c:pt>
                <c:pt idx="5">
                  <c:v>1</c:v>
                </c:pt>
                <c:pt idx="6">
                  <c:v>1</c:v>
                </c:pt>
                <c:pt idx="7">
                  <c:v>1</c:v>
                </c:pt>
                <c:pt idx="8">
                  <c:v>0.9966178635712033</c:v>
                </c:pt>
                <c:pt idx="9">
                  <c:v>0.9925266963911199</c:v>
                </c:pt>
                <c:pt idx="10">
                  <c:v>0.98814058749868194</c:v>
                </c:pt>
                <c:pt idx="11">
                  <c:v>0.9835374337969115</c:v>
                </c:pt>
                <c:pt idx="12">
                  <c:v>0.97877436096924142</c:v>
                </c:pt>
                <c:pt idx="13">
                  <c:v>0.97389365262748306</c:v>
                </c:pt>
                <c:pt idx="14">
                  <c:v>0.96892694113208577</c:v>
                </c:pt>
                <c:pt idx="15">
                  <c:v>0.96389817319891946</c:v>
                </c:pt>
                <c:pt idx="16">
                  <c:v>0.95882571222219215</c:v>
                </c:pt>
                <c:pt idx="17">
                  <c:v>0.95372383224750978</c:v>
                </c:pt>
                <c:pt idx="18">
                  <c:v>0.94860378303969328</c:v>
                </c:pt>
                <c:pt idx="19">
                  <c:v>0.94347455251075929</c:v>
                </c:pt>
                <c:pt idx="20">
                  <c:v>0.93834341534401844</c:v>
                </c:pt>
                <c:pt idx="21">
                  <c:v>0.93321633032088136</c:v>
                </c:pt>
                <c:pt idx="22">
                  <c:v>0.92809823034312566</c:v>
                </c:pt>
                <c:pt idx="23">
                  <c:v>0.92299323612829365</c:v>
                </c:pt>
                <c:pt idx="24">
                  <c:v>0.91790481540779079</c:v>
                </c:pt>
                <c:pt idx="25">
                  <c:v>0.91283590302731943</c:v>
                </c:pt>
                <c:pt idx="26">
                  <c:v>0.90778899282943182</c:v>
                </c:pt>
                <c:pt idx="27">
                  <c:v>0.90276620902002214</c:v>
                </c:pt>
                <c:pt idx="28">
                  <c:v>0.89776936248520689</c:v>
                </c:pt>
                <c:pt idx="29">
                  <c:v>0.89279999595157189</c:v>
                </c:pt>
                <c:pt idx="30">
                  <c:v>0.8878594207743038</c:v>
                </c:pt>
                <c:pt idx="31">
                  <c:v>0.88294874735574047</c:v>
                </c:pt>
                <c:pt idx="32">
                  <c:v>0.87806891064431669</c:v>
                </c:pt>
                <c:pt idx="33">
                  <c:v>0.87322069177252937</c:v>
                </c:pt>
                <c:pt idx="34">
                  <c:v>0.86840473661453133</c:v>
                </c:pt>
                <c:pt idx="35">
                  <c:v>0.86362157184571176</c:v>
                </c:pt>
                <c:pt idx="36">
                  <c:v>0.858871618944551</c:v>
                </c:pt>
                <c:pt idx="37">
                  <c:v>0.85415520647458143</c:v>
                </c:pt>
                <c:pt idx="38">
                  <c:v>0.84947258090987243</c:v>
                </c:pt>
                <c:pt idx="39">
                  <c:v>0.84482391621285746</c:v>
                </c:pt>
                <c:pt idx="40">
                  <c:v>0.84020932233286283</c:v>
                </c:pt>
                <c:pt idx="41">
                  <c:v>0.83562885276330745</c:v>
                </c:pt>
                <c:pt idx="42">
                  <c:v>0.83108251127238086</c:v>
                </c:pt>
                <c:pt idx="43">
                  <c:v>0.82657025790409333</c:v>
                </c:pt>
                <c:pt idx="44">
                  <c:v>0.8220920143324959</c:v>
                </c:pt>
                <c:pt idx="45">
                  <c:v>0.81764766864053751</c:v>
                </c:pt>
                <c:pt idx="46">
                  <c:v>0.81323707958588343</c:v>
                </c:pt>
                <c:pt idx="47">
                  <c:v>0.80886008040835244</c:v>
                </c:pt>
                <c:pt idx="48">
                  <c:v>0.80451648222726657</c:v>
                </c:pt>
                <c:pt idx="49">
                  <c:v>0.80020607707154356</c:v>
                </c:pt>
                <c:pt idx="50">
                  <c:v>0.79592864058068269</c:v>
                </c:pt>
                <c:pt idx="51">
                  <c:v>0.79168393441070517</c:v>
                </c:pt>
                <c:pt idx="52">
                  <c:v>0.78747170837552716</c:v>
                </c:pt>
                <c:pt idx="53">
                  <c:v>0.78329170235110324</c:v>
                </c:pt>
                <c:pt idx="54">
                  <c:v>0.77914364796685165</c:v>
                </c:pt>
                <c:pt idx="55">
                  <c:v>0.77502727010639194</c:v>
                </c:pt>
                <c:pt idx="56">
                  <c:v>0.77094228823738353</c:v>
                </c:pt>
                <c:pt idx="57">
                  <c:v>0.76688841758826032</c:v>
                </c:pt>
                <c:pt idx="58">
                  <c:v>0.76286537018785427</c:v>
                </c:pt>
                <c:pt idx="59">
                  <c:v>0.75887285578229391</c:v>
                </c:pt>
                <c:pt idx="60">
                  <c:v>0.7549105826421052</c:v>
                </c:pt>
                <c:pt idx="61">
                  <c:v>0.75097825827114228</c:v>
                </c:pt>
                <c:pt idx="62">
                  <c:v>0.74707559002779389</c:v>
                </c:pt>
                <c:pt idx="63">
                  <c:v>0.74320228566785385</c:v>
                </c:pt>
                <c:pt idx="64">
                  <c:v>0.73935805381748354</c:v>
                </c:pt>
                <c:pt idx="65">
                  <c:v>0.73554260438384689</c:v>
                </c:pt>
                <c:pt idx="66">
                  <c:v>0.73175564891020728</c:v>
                </c:pt>
                <c:pt idx="67">
                  <c:v>0.7279969008815903</c:v>
                </c:pt>
                <c:pt idx="68">
                  <c:v>0.72426607598648018</c:v>
                </c:pt>
                <c:pt idx="69">
                  <c:v>0.72056289233945581</c:v>
                </c:pt>
                <c:pt idx="70">
                  <c:v>0.71688707066916535</c:v>
                </c:pt>
                <c:pt idx="71">
                  <c:v>0.71323833447557206</c:v>
                </c:pt>
                <c:pt idx="72">
                  <c:v>0.70961641015999988</c:v>
                </c:pt>
                <c:pt idx="73">
                  <c:v>0.70602102713113268</c:v>
                </c:pt>
                <c:pt idx="74">
                  <c:v>0.70245191788979089</c:v>
                </c:pt>
                <c:pt idx="75">
                  <c:v>0.6989088180950016</c:v>
                </c:pt>
                <c:pt idx="76">
                  <c:v>0.69539146661362572</c:v>
                </c:pt>
                <c:pt idx="77">
                  <c:v>0.69189960555554642</c:v>
                </c:pt>
                <c:pt idx="78">
                  <c:v>0.68843298029621081</c:v>
                </c:pt>
                <c:pt idx="79">
                  <c:v>0.68499133948813673</c:v>
                </c:pt>
                <c:pt idx="80">
                  <c:v>0.68157443506280002</c:v>
                </c:pt>
                <c:pt idx="81">
                  <c:v>0.67818202222417701</c:v>
                </c:pt>
                <c:pt idx="82">
                  <c:v>0.67481385943506678</c:v>
                </c:pt>
                <c:pt idx="83">
                  <c:v>0.67146970839720199</c:v>
                </c:pt>
                <c:pt idx="84">
                  <c:v>0.66814933402603427</c:v>
                </c:pt>
                <c:pt idx="85">
                  <c:v>0.66485250442098764</c:v>
                </c:pt>
                <c:pt idx="86">
                  <c:v>0.66157899083187388</c:v>
                </c:pt>
                <c:pt idx="87">
                  <c:v>0.65832856762210057</c:v>
                </c:pt>
                <c:pt idx="88">
                  <c:v>0.65510101222920181</c:v>
                </c:pt>
                <c:pt idx="89">
                  <c:v>0.65189610512318952</c:v>
                </c:pt>
                <c:pt idx="90">
                  <c:v>0.64871362976314662</c:v>
                </c:pt>
                <c:pt idx="91">
                  <c:v>0.64555337255242595</c:v>
                </c:pt>
                <c:pt idx="92">
                  <c:v>0.64241512279279678</c:v>
                </c:pt>
                <c:pt idx="93">
                  <c:v>0.6392986726378207</c:v>
                </c:pt>
                <c:pt idx="94">
                  <c:v>0.63620381704570095</c:v>
                </c:pt>
                <c:pt idx="95">
                  <c:v>0.63313035373183579</c:v>
                </c:pt>
                <c:pt idx="96">
                  <c:v>0.63007808312125968</c:v>
                </c:pt>
                <c:pt idx="97">
                  <c:v>0.6270468083011298</c:v>
                </c:pt>
                <c:pt idx="98">
                  <c:v>0.62403633497341626</c:v>
                </c:pt>
                <c:pt idx="99">
                  <c:v>0.62104647140789937</c:v>
                </c:pt>
                <c:pt idx="100">
                  <c:v>0.61807702839559009</c:v>
                </c:pt>
              </c:numCache>
            </c:numRef>
          </c:yVal>
          <c:smooth val="1"/>
          <c:extLst>
            <c:ext xmlns:c16="http://schemas.microsoft.com/office/drawing/2014/chart" uri="{C3380CC4-5D6E-409C-BE32-E72D297353CC}">
              <c16:uniqueId val="{00000005-B815-46D8-B93E-C7019F705802}"/>
            </c:ext>
          </c:extLst>
        </c:ser>
        <c:ser>
          <c:idx val="6"/>
          <c:order val="6"/>
          <c:tx>
            <c:strRef>
              <c:f>sensitivity!$J$59</c:f>
              <c:strCache>
                <c:ptCount val="1"/>
                <c:pt idx="0">
                  <c:v>BC_0,35_T05</c:v>
                </c:pt>
              </c:strCache>
            </c:strRef>
          </c:tx>
          <c:spPr>
            <a:ln w="28575" cap="rnd">
              <a:solidFill>
                <a:schemeClr val="accent1">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sensitivity!$J$60:$J$160</c:f>
              <c:numCache>
                <c:formatCode>0%</c:formatCode>
                <c:ptCount val="101"/>
                <c:pt idx="0">
                  <c:v>0.99999482057419287</c:v>
                </c:pt>
                <c:pt idx="1">
                  <c:v>0.99484287437480767</c:v>
                </c:pt>
                <c:pt idx="2">
                  <c:v>0.99531232279602733</c:v>
                </c:pt>
                <c:pt idx="3">
                  <c:v>0.99433623107782687</c:v>
                </c:pt>
                <c:pt idx="4">
                  <c:v>0.99203047921556475</c:v>
                </c:pt>
                <c:pt idx="5">
                  <c:v>0.98874463757450282</c:v>
                </c:pt>
                <c:pt idx="6">
                  <c:v>0.98475839668605858</c:v>
                </c:pt>
                <c:pt idx="7">
                  <c:v>0.98027493927745635</c:v>
                </c:pt>
                <c:pt idx="8">
                  <c:v>0.97543984739752032</c:v>
                </c:pt>
                <c:pt idx="9">
                  <c:v>0.97035742199711228</c:v>
                </c:pt>
                <c:pt idx="10">
                  <c:v>0.96510263555786757</c:v>
                </c:pt>
                <c:pt idx="11">
                  <c:v>0.95972964379035652</c:v>
                </c:pt>
                <c:pt idx="12">
                  <c:v>0.95427780801347173</c:v>
                </c:pt>
                <c:pt idx="13">
                  <c:v>0.94877594917925989</c:v>
                </c:pt>
                <c:pt idx="14">
                  <c:v>0.9432453524029274</c:v>
                </c:pt>
                <c:pt idx="15">
                  <c:v>0.93770189037681506</c:v>
                </c:pt>
                <c:pt idx="16">
                  <c:v>0.9321575259476641</c:v>
                </c:pt>
                <c:pt idx="17">
                  <c:v>0.92662137736167771</c:v>
                </c:pt>
                <c:pt idx="18">
                  <c:v>0.92110047540662698</c:v>
                </c:pt>
                <c:pt idx="19">
                  <c:v>0.91560030339790865</c:v>
                </c:pt>
                <c:pt idx="20">
                  <c:v>0.91012518398882747</c:v>
                </c:pt>
                <c:pt idx="21">
                  <c:v>0.90467855780581963</c:v>
                </c:pt>
                <c:pt idx="22">
                  <c:v>0.89926318555958684</c:v>
                </c:pt>
                <c:pt idx="23">
                  <c:v>0.89388129589747978</c:v>
                </c:pt>
                <c:pt idx="24">
                  <c:v>0.88853469466623014</c:v>
                </c:pt>
                <c:pt idx="25">
                  <c:v>0.88322484661940792</c:v>
                </c:pt>
                <c:pt idx="26">
                  <c:v>0.87795293734793778</c:v>
                </c:pt>
                <c:pt idx="27">
                  <c:v>0.87271992092459039</c:v>
                </c:pt>
                <c:pt idx="28">
                  <c:v>0.86752655714629645</c:v>
                </c:pt>
                <c:pt idx="29">
                  <c:v>0.86237344112861347</c:v>
                </c:pt>
                <c:pt idx="30">
                  <c:v>0.85726102721255315</c:v>
                </c:pt>
                <c:pt idx="31">
                  <c:v>0.85218964858509527</c:v>
                </c:pt>
                <c:pt idx="32">
                  <c:v>0.84715953362101959</c:v>
                </c:pt>
                <c:pt idx="33">
                  <c:v>0.84217081967587748</c:v>
                </c:pt>
                <c:pt idx="34">
                  <c:v>0.83722356486347038</c:v>
                </c:pt>
                <c:pt idx="35">
                  <c:v>0.83231775821186671</c:v>
                </c:pt>
                <c:pt idx="36">
                  <c:v>0.82745332849278552</c:v>
                </c:pt>
                <c:pt idx="37">
                  <c:v>0.82263015194817213</c:v>
                </c:pt>
                <c:pt idx="38">
                  <c:v>0.8178480590866728</c:v>
                </c:pt>
                <c:pt idx="39">
                  <c:v>0.81310684068557382</c:v>
                </c:pt>
                <c:pt idx="40">
                  <c:v>0.80840625310655234</c:v>
                </c:pt>
                <c:pt idx="41">
                  <c:v>0.80374602301337872</c:v>
                </c:pt>
                <c:pt idx="42">
                  <c:v>0.79912585156449034</c:v>
                </c:pt>
                <c:pt idx="43">
                  <c:v>0.79454541814173707</c:v>
                </c:pt>
                <c:pt idx="44">
                  <c:v>0.79000438366755499</c:v>
                </c:pt>
                <c:pt idx="45">
                  <c:v>0.78550239355562301</c:v>
                </c:pt>
                <c:pt idx="46">
                  <c:v>0.78103908033431613</c:v>
                </c:pt>
                <c:pt idx="47">
                  <c:v>0.77661406597746774</c:v>
                </c:pt>
                <c:pt idx="48">
                  <c:v>0.77222696397299428</c:v>
                </c:pt>
                <c:pt idx="49">
                  <c:v>0.76787738115655246</c:v>
                </c:pt>
                <c:pt idx="50">
                  <c:v>0.76356491933449167</c:v>
                </c:pt>
                <c:pt idx="51">
                  <c:v>0.75928917671783325</c:v>
                </c:pt>
                <c:pt idx="52">
                  <c:v>0.75504974918677337</c:v>
                </c:pt>
                <c:pt idx="53">
                  <c:v>0.75084623140325746</c:v>
                </c:pt>
                <c:pt idx="54">
                  <c:v>0.74667821778740051</c:v>
                </c:pt>
                <c:pt idx="55">
                  <c:v>0.74254530337196734</c:v>
                </c:pt>
                <c:pt idx="56">
                  <c:v>0.73844708454771701</c:v>
                </c:pt>
                <c:pt idx="57">
                  <c:v>0.73438315971114998</c:v>
                </c:pt>
                <c:pt idx="58">
                  <c:v>0.7303531298250463</c:v>
                </c:pt>
                <c:pt idx="59">
                  <c:v>0.72635659890116033</c:v>
                </c:pt>
                <c:pt idx="60">
                  <c:v>0.72239317441349915</c:v>
                </c:pt>
                <c:pt idx="61">
                  <c:v>0.71846246764977195</c:v>
                </c:pt>
                <c:pt idx="62">
                  <c:v>0.71456409400783527</c:v>
                </c:pt>
                <c:pt idx="63">
                  <c:v>0.71069767324327238</c:v>
                </c:pt>
                <c:pt idx="64">
                  <c:v>0.70686282967361569</c:v>
                </c:pt>
                <c:pt idx="65">
                  <c:v>0.70305919234417424</c:v>
                </c:pt>
                <c:pt idx="66">
                  <c:v>0.69928639515990187</c:v>
                </c:pt>
                <c:pt idx="67">
                  <c:v>0.69554407698729659</c:v>
                </c:pt>
                <c:pt idx="68">
                  <c:v>0.69183188172989996</c:v>
                </c:pt>
                <c:pt idx="69">
                  <c:v>0.68814945838059816</c:v>
                </c:pt>
                <c:pt idx="70">
                  <c:v>0.68449646105358608</c:v>
                </c:pt>
                <c:pt idx="71">
                  <c:v>0.68087254899855143</c:v>
                </c:pt>
                <c:pt idx="72">
                  <c:v>0.67727738659936521</c:v>
                </c:pt>
                <c:pt idx="73">
                  <c:v>0.67371064335931763</c:v>
                </c:pt>
                <c:pt idx="74">
                  <c:v>0.6701719938747206</c:v>
                </c:pt>
                <c:pt idx="75">
                  <c:v>0.66666111779848725</c:v>
                </c:pt>
                <c:pt idx="76">
                  <c:v>0.66317769979514207</c:v>
                </c:pt>
                <c:pt idx="77">
                  <c:v>0.65972142948853096</c:v>
                </c:pt>
                <c:pt idx="78">
                  <c:v>0.65629200140336652</c:v>
                </c:pt>
                <c:pt idx="79">
                  <c:v>0.65288911490162471</c:v>
                </c:pt>
                <c:pt idx="80">
                  <c:v>0.64951247411467228</c:v>
                </c:pt>
                <c:pt idx="81">
                  <c:v>0.6461617878719208</c:v>
                </c:pt>
                <c:pt idx="82">
                  <c:v>0.64283676962669101</c:v>
                </c:pt>
                <c:pt idx="83">
                  <c:v>0.63953713737990925</c:v>
                </c:pt>
                <c:pt idx="84">
                  <c:v>0.6362626136021633</c:v>
                </c:pt>
                <c:pt idx="85">
                  <c:v>0.63301292515459406</c:v>
                </c:pt>
                <c:pt idx="86">
                  <c:v>0.62978780320902628</c:v>
                </c:pt>
                <c:pt idx="87">
                  <c:v>0.62658698316770822</c:v>
                </c:pt>
                <c:pt idx="88">
                  <c:v>0.62341020458295626</c:v>
                </c:pt>
                <c:pt idx="89">
                  <c:v>0.62025721107698473</c:v>
                </c:pt>
                <c:pt idx="90">
                  <c:v>0.61712775026215272</c:v>
                </c:pt>
                <c:pt idx="91">
                  <c:v>0.61402157366181542</c:v>
                </c:pt>
                <c:pt idx="92">
                  <c:v>0.6109384366319629</c:v>
                </c:pt>
                <c:pt idx="93">
                  <c:v>0.60787809828378503</c:v>
                </c:pt>
                <c:pt idx="94">
                  <c:v>0.60484032140727562</c:v>
                </c:pt>
                <c:pt idx="95">
                  <c:v>0.60182487239598981</c:v>
                </c:pt>
                <c:pt idx="96">
                  <c:v>0.59883152117302751</c:v>
                </c:pt>
                <c:pt idx="97">
                  <c:v>0.59586004111830682</c:v>
                </c:pt>
                <c:pt idx="98">
                  <c:v>0.5929102089971936</c:v>
                </c:pt>
                <c:pt idx="99">
                  <c:v>0.58998180489051177</c:v>
                </c:pt>
                <c:pt idx="100">
                  <c:v>0.58707461212597534</c:v>
                </c:pt>
              </c:numCache>
            </c:numRef>
          </c:yVal>
          <c:smooth val="1"/>
          <c:extLst>
            <c:ext xmlns:c16="http://schemas.microsoft.com/office/drawing/2014/chart" uri="{C3380CC4-5D6E-409C-BE32-E72D297353CC}">
              <c16:uniqueId val="{00000006-B815-46D8-B93E-C7019F705802}"/>
            </c:ext>
          </c:extLst>
        </c:ser>
        <c:ser>
          <c:idx val="7"/>
          <c:order val="7"/>
          <c:tx>
            <c:strRef>
              <c:f>sensitivity!$K$59</c:f>
              <c:strCache>
                <c:ptCount val="1"/>
                <c:pt idx="0">
                  <c:v>BC_0,40_T05</c:v>
                </c:pt>
              </c:strCache>
            </c:strRef>
          </c:tx>
          <c:spPr>
            <a:ln w="28575" cap="rnd">
              <a:solidFill>
                <a:schemeClr val="accent2">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sensitivity!$K$60:$K$160</c:f>
              <c:numCache>
                <c:formatCode>0%</c:formatCode>
                <c:ptCount val="101"/>
                <c:pt idx="0">
                  <c:v>0.99999665432652829</c:v>
                </c:pt>
                <c:pt idx="1">
                  <c:v>0.9890284073503115</c:v>
                </c:pt>
                <c:pt idx="2">
                  <c:v>0.98560559402004588</c:v>
                </c:pt>
                <c:pt idx="3">
                  <c:v>0.98160149030738009</c:v>
                </c:pt>
                <c:pt idx="4">
                  <c:v>0.97689134359529806</c:v>
                </c:pt>
                <c:pt idx="5">
                  <c:v>0.97166007076117555</c:v>
                </c:pt>
                <c:pt idx="6">
                  <c:v>0.96607069902703202</c:v>
                </c:pt>
                <c:pt idx="7">
                  <c:v>0.9602428502529281</c:v>
                </c:pt>
                <c:pt idx="8">
                  <c:v>0.95426183122383734</c:v>
                </c:pt>
                <c:pt idx="9">
                  <c:v>0.94818814760310477</c:v>
                </c:pt>
                <c:pt idx="10">
                  <c:v>0.9420646836170532</c:v>
                </c:pt>
                <c:pt idx="11">
                  <c:v>0.93592185378380155</c:v>
                </c:pt>
                <c:pt idx="12">
                  <c:v>0.92978125505770215</c:v>
                </c:pt>
                <c:pt idx="13">
                  <c:v>0.92365824573103672</c:v>
                </c:pt>
                <c:pt idx="14">
                  <c:v>0.91756376367376913</c:v>
                </c:pt>
                <c:pt idx="15">
                  <c:v>0.91150560755471077</c:v>
                </c:pt>
                <c:pt idx="16">
                  <c:v>0.90548933967313594</c:v>
                </c:pt>
                <c:pt idx="17">
                  <c:v>0.89951892247584553</c:v>
                </c:pt>
                <c:pt idx="18">
                  <c:v>0.8935971677735608</c:v>
                </c:pt>
                <c:pt idx="19">
                  <c:v>0.88772605428505791</c:v>
                </c:pt>
                <c:pt idx="20">
                  <c:v>0.88190695263363661</c:v>
                </c:pt>
                <c:pt idx="21">
                  <c:v>0.8761407852907579</c:v>
                </c:pt>
                <c:pt idx="22">
                  <c:v>0.87042814077604813</c:v>
                </c:pt>
                <c:pt idx="23">
                  <c:v>0.86476935566666602</c:v>
                </c:pt>
                <c:pt idx="24">
                  <c:v>0.85916457392466938</c:v>
                </c:pt>
                <c:pt idx="25">
                  <c:v>0.85361379021149641</c:v>
                </c:pt>
                <c:pt idx="26">
                  <c:v>0.84811688186644374</c:v>
                </c:pt>
                <c:pt idx="27">
                  <c:v>0.84267363282915864</c:v>
                </c:pt>
                <c:pt idx="28">
                  <c:v>0.8372837518073859</c:v>
                </c:pt>
                <c:pt idx="29">
                  <c:v>0.83194688630565516</c:v>
                </c:pt>
                <c:pt idx="30">
                  <c:v>0.8266626336508025</c:v>
                </c:pt>
                <c:pt idx="31">
                  <c:v>0.82143054981445018</c:v>
                </c:pt>
                <c:pt idx="32">
                  <c:v>0.81625015659772249</c:v>
                </c:pt>
                <c:pt idx="33">
                  <c:v>0.81112094757922559</c:v>
                </c:pt>
                <c:pt idx="34">
                  <c:v>0.80604239311240944</c:v>
                </c:pt>
                <c:pt idx="35">
                  <c:v>0.80101394457802166</c:v>
                </c:pt>
                <c:pt idx="36">
                  <c:v>0.79603503804101994</c:v>
                </c:pt>
                <c:pt idx="37">
                  <c:v>0.79110509742176283</c:v>
                </c:pt>
                <c:pt idx="38">
                  <c:v>0.78622353726347316</c:v>
                </c:pt>
                <c:pt idx="39">
                  <c:v>0.78138976515829017</c:v>
                </c:pt>
                <c:pt idx="40">
                  <c:v>0.77660318388024185</c:v>
                </c:pt>
                <c:pt idx="41">
                  <c:v>0.77186319326344988</c:v>
                </c:pt>
                <c:pt idx="42">
                  <c:v>0.76716919185659993</c:v>
                </c:pt>
                <c:pt idx="43">
                  <c:v>0.7625205783793807</c:v>
                </c:pt>
                <c:pt idx="44">
                  <c:v>0.75791675300261419</c:v>
                </c:pt>
                <c:pt idx="45">
                  <c:v>0.75335711847070841</c:v>
                </c:pt>
                <c:pt idx="46">
                  <c:v>0.74884108108274894</c:v>
                </c:pt>
                <c:pt idx="47">
                  <c:v>0.74436805154658292</c:v>
                </c:pt>
                <c:pt idx="48">
                  <c:v>0.739937445718722</c:v>
                </c:pt>
                <c:pt idx="49">
                  <c:v>0.73554868524156114</c:v>
                </c:pt>
                <c:pt idx="50">
                  <c:v>0.73120119808830053</c:v>
                </c:pt>
                <c:pt idx="51">
                  <c:v>0.72689441902496132</c:v>
                </c:pt>
                <c:pt idx="52">
                  <c:v>0.72262778999801958</c:v>
                </c:pt>
                <c:pt idx="53">
                  <c:v>0.71840076045541168</c:v>
                </c:pt>
                <c:pt idx="54">
                  <c:v>0.71421278760794937</c:v>
                </c:pt>
                <c:pt idx="55">
                  <c:v>0.71006333663754262</c:v>
                </c:pt>
                <c:pt idx="56">
                  <c:v>0.7059518808580505</c:v>
                </c:pt>
                <c:pt idx="57">
                  <c:v>0.70187790183403975</c:v>
                </c:pt>
                <c:pt idx="58">
                  <c:v>0.69784088946223821</c:v>
                </c:pt>
                <c:pt idx="59">
                  <c:v>0.69384034202002676</c:v>
                </c:pt>
                <c:pt idx="60">
                  <c:v>0.6898757661848931</c:v>
                </c:pt>
                <c:pt idx="61">
                  <c:v>0.68594667702840173</c:v>
                </c:pt>
                <c:pt idx="62">
                  <c:v>0.68205259798787665</c:v>
                </c:pt>
                <c:pt idx="63">
                  <c:v>0.6781930608186908</c:v>
                </c:pt>
                <c:pt idx="64">
                  <c:v>0.67436760552974762</c:v>
                </c:pt>
                <c:pt idx="65">
                  <c:v>0.6705757803045016</c:v>
                </c:pt>
                <c:pt idx="66">
                  <c:v>0.66681714140959647</c:v>
                </c:pt>
                <c:pt idx="67">
                  <c:v>0.66309125309300287</c:v>
                </c:pt>
                <c:pt idx="68">
                  <c:v>0.65939768747331973</c:v>
                </c:pt>
                <c:pt idx="69">
                  <c:v>0.6557360244217405</c:v>
                </c:pt>
                <c:pt idx="70">
                  <c:v>0.65210585143800681</c:v>
                </c:pt>
                <c:pt idx="71">
                  <c:v>0.64850676352153092</c:v>
                </c:pt>
                <c:pt idx="72">
                  <c:v>0.64493836303873042</c:v>
                </c:pt>
                <c:pt idx="73">
                  <c:v>0.64140025958750257</c:v>
                </c:pt>
                <c:pt idx="74">
                  <c:v>0.6378920698596503</c:v>
                </c:pt>
                <c:pt idx="75">
                  <c:v>0.63441341750197289</c:v>
                </c:pt>
                <c:pt idx="76">
                  <c:v>0.63096393297665831</c:v>
                </c:pt>
                <c:pt idx="77">
                  <c:v>0.62754325342151551</c:v>
                </c:pt>
                <c:pt idx="78">
                  <c:v>0.62415102251052224</c:v>
                </c:pt>
                <c:pt idx="79">
                  <c:v>0.62078689031511258</c:v>
                </c:pt>
                <c:pt idx="80">
                  <c:v>0.61745051316654465</c:v>
                </c:pt>
                <c:pt idx="81">
                  <c:v>0.6141415535196646</c:v>
                </c:pt>
                <c:pt idx="82">
                  <c:v>0.61085967981831535</c:v>
                </c:pt>
                <c:pt idx="83">
                  <c:v>0.60760456636261662</c:v>
                </c:pt>
                <c:pt idx="84">
                  <c:v>0.60437589317829243</c:v>
                </c:pt>
                <c:pt idx="85">
                  <c:v>0.60117334588820048</c:v>
                </c:pt>
                <c:pt idx="86">
                  <c:v>0.59799661558617845</c:v>
                </c:pt>
                <c:pt idx="87">
                  <c:v>0.59484539871331588</c:v>
                </c:pt>
                <c:pt idx="88">
                  <c:v>0.59171939693671072</c:v>
                </c:pt>
                <c:pt idx="89">
                  <c:v>0.58861831703077994</c:v>
                </c:pt>
                <c:pt idx="90">
                  <c:v>0.58554187076115882</c:v>
                </c:pt>
                <c:pt idx="91">
                  <c:v>0.58248977477120489</c:v>
                </c:pt>
                <c:pt idx="92">
                  <c:v>0.57946175047112902</c:v>
                </c:pt>
                <c:pt idx="93">
                  <c:v>0.57645752392974914</c:v>
                </c:pt>
                <c:pt idx="94">
                  <c:v>0.57347682576885028</c:v>
                </c:pt>
                <c:pt idx="95">
                  <c:v>0.57051939106014382</c:v>
                </c:pt>
                <c:pt idx="96">
                  <c:v>0.56758495922479546</c:v>
                </c:pt>
                <c:pt idx="97">
                  <c:v>0.56467327393548383</c:v>
                </c:pt>
                <c:pt idx="98">
                  <c:v>0.56178408302097094</c:v>
                </c:pt>
                <c:pt idx="99">
                  <c:v>0.55891713837312418</c:v>
                </c:pt>
                <c:pt idx="100">
                  <c:v>0.5560721958563607</c:v>
                </c:pt>
              </c:numCache>
            </c:numRef>
          </c:yVal>
          <c:smooth val="1"/>
          <c:extLst>
            <c:ext xmlns:c16="http://schemas.microsoft.com/office/drawing/2014/chart" uri="{C3380CC4-5D6E-409C-BE32-E72D297353CC}">
              <c16:uniqueId val="{00000007-B815-46D8-B93E-C7019F705802}"/>
            </c:ext>
          </c:extLst>
        </c:ser>
        <c:ser>
          <c:idx val="8"/>
          <c:order val="8"/>
          <c:tx>
            <c:strRef>
              <c:f>sensitivity!$L$59</c:f>
              <c:strCache>
                <c:ptCount val="1"/>
                <c:pt idx="0">
                  <c:v>BC_0,45_T05</c:v>
                </c:pt>
              </c:strCache>
            </c:strRef>
          </c:tx>
          <c:spPr>
            <a:ln w="28575" cap="rnd">
              <a:solidFill>
                <a:schemeClr val="accent3">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sensitivity!$L$60:$L$160</c:f>
              <c:numCache>
                <c:formatCode>0%</c:formatCode>
                <c:ptCount val="101"/>
                <c:pt idx="0">
                  <c:v>0.9999984880788636</c:v>
                </c:pt>
                <c:pt idx="1">
                  <c:v>0.98321394032581533</c:v>
                </c:pt>
                <c:pt idx="2">
                  <c:v>0.97589886524406444</c:v>
                </c:pt>
                <c:pt idx="3">
                  <c:v>0.9688667495369333</c:v>
                </c:pt>
                <c:pt idx="4">
                  <c:v>0.96175220797503136</c:v>
                </c:pt>
                <c:pt idx="5">
                  <c:v>0.9545755039478484</c:v>
                </c:pt>
                <c:pt idx="6">
                  <c:v>0.94738300136800546</c:v>
                </c:pt>
                <c:pt idx="7">
                  <c:v>0.94021076122839997</c:v>
                </c:pt>
                <c:pt idx="8">
                  <c:v>0.93308381505015436</c:v>
                </c:pt>
                <c:pt idx="9">
                  <c:v>0.92601887320909726</c:v>
                </c:pt>
                <c:pt idx="10">
                  <c:v>0.91902673167623894</c:v>
                </c:pt>
                <c:pt idx="11">
                  <c:v>0.91211406377724669</c:v>
                </c:pt>
                <c:pt idx="12">
                  <c:v>0.90528470210193246</c:v>
                </c:pt>
                <c:pt idx="13">
                  <c:v>0.89854054228281355</c:v>
                </c:pt>
                <c:pt idx="14">
                  <c:v>0.89188217494461075</c:v>
                </c:pt>
                <c:pt idx="15">
                  <c:v>0.88530932473260637</c:v>
                </c:pt>
                <c:pt idx="16">
                  <c:v>0.87882115339860789</c:v>
                </c:pt>
                <c:pt idx="17">
                  <c:v>0.87241646759001346</c:v>
                </c:pt>
                <c:pt idx="18">
                  <c:v>0.8660938601404945</c:v>
                </c:pt>
                <c:pt idx="19">
                  <c:v>0.85985180517220727</c:v>
                </c:pt>
                <c:pt idx="20">
                  <c:v>0.85368872127844564</c:v>
                </c:pt>
                <c:pt idx="21">
                  <c:v>0.84760301277569616</c:v>
                </c:pt>
                <c:pt idx="22">
                  <c:v>0.84159309599250931</c:v>
                </c:pt>
                <c:pt idx="23">
                  <c:v>0.83565741543585226</c:v>
                </c:pt>
                <c:pt idx="24">
                  <c:v>0.82979445318310874</c:v>
                </c:pt>
                <c:pt idx="25">
                  <c:v>0.82400273380358502</c:v>
                </c:pt>
                <c:pt idx="26">
                  <c:v>0.8182808263849497</c:v>
                </c:pt>
                <c:pt idx="27">
                  <c:v>0.81262734473372689</c:v>
                </c:pt>
                <c:pt idx="28">
                  <c:v>0.80704094646847535</c:v>
                </c:pt>
                <c:pt idx="29">
                  <c:v>0.80152033148269675</c:v>
                </c:pt>
                <c:pt idx="30">
                  <c:v>0.79606424008905186</c:v>
                </c:pt>
                <c:pt idx="31">
                  <c:v>0.7906714510438051</c:v>
                </c:pt>
                <c:pt idx="32">
                  <c:v>0.78534077957442538</c:v>
                </c:pt>
                <c:pt idx="33">
                  <c:v>0.78007107548257371</c:v>
                </c:pt>
                <c:pt idx="34">
                  <c:v>0.77486122136134861</c:v>
                </c:pt>
                <c:pt idx="35">
                  <c:v>0.76971013094417662</c:v>
                </c:pt>
                <c:pt idx="36">
                  <c:v>0.76461674758925446</c:v>
                </c:pt>
                <c:pt idx="37">
                  <c:v>0.75958004289535341</c:v>
                </c:pt>
                <c:pt idx="38">
                  <c:v>0.75459901544027341</c:v>
                </c:pt>
                <c:pt idx="39">
                  <c:v>0.74967268963100642</c:v>
                </c:pt>
                <c:pt idx="40">
                  <c:v>0.74480011465393137</c:v>
                </c:pt>
                <c:pt idx="41">
                  <c:v>0.73998036351352114</c:v>
                </c:pt>
                <c:pt idx="42">
                  <c:v>0.7352125321487093</c:v>
                </c:pt>
                <c:pt idx="43">
                  <c:v>0.73049573861702444</c:v>
                </c:pt>
                <c:pt idx="44">
                  <c:v>0.72582912233767338</c:v>
                </c:pt>
                <c:pt idx="45">
                  <c:v>0.72121184338579392</c:v>
                </c:pt>
                <c:pt idx="46">
                  <c:v>0.71664308183118175</c:v>
                </c:pt>
                <c:pt idx="47">
                  <c:v>0.71212203711569821</c:v>
                </c:pt>
                <c:pt idx="48">
                  <c:v>0.7076479274644496</c:v>
                </c:pt>
                <c:pt idx="49">
                  <c:v>0.70321998932657004</c:v>
                </c:pt>
                <c:pt idx="50">
                  <c:v>0.69883747684210951</c:v>
                </c:pt>
                <c:pt idx="51">
                  <c:v>0.69449966133208951</c:v>
                </c:pt>
                <c:pt idx="52">
                  <c:v>0.69020583080926567</c:v>
                </c:pt>
                <c:pt idx="53">
                  <c:v>0.68595528950756601</c:v>
                </c:pt>
                <c:pt idx="54">
                  <c:v>0.68174735742849824</c:v>
                </c:pt>
                <c:pt idx="55">
                  <c:v>0.6775813699031179</c:v>
                </c:pt>
                <c:pt idx="56">
                  <c:v>0.67345667716838409</c:v>
                </c:pt>
                <c:pt idx="57">
                  <c:v>0.66937264395692941</c:v>
                </c:pt>
                <c:pt idx="58">
                  <c:v>0.66532864909943012</c:v>
                </c:pt>
                <c:pt idx="59">
                  <c:v>0.66132408513889307</c:v>
                </c:pt>
                <c:pt idx="60">
                  <c:v>0.65735835795628705</c:v>
                </c:pt>
                <c:pt idx="61">
                  <c:v>0.6534308864070314</c:v>
                </c:pt>
                <c:pt idx="62">
                  <c:v>0.64954110196791803</c:v>
                </c:pt>
                <c:pt idx="63">
                  <c:v>0.64568844839410922</c:v>
                </c:pt>
                <c:pt idx="64">
                  <c:v>0.64187238138587965</c:v>
                </c:pt>
                <c:pt idx="65">
                  <c:v>0.63809236826482885</c:v>
                </c:pt>
                <c:pt idx="66">
                  <c:v>0.63434788765929118</c:v>
                </c:pt>
                <c:pt idx="67">
                  <c:v>0.63063842919870905</c:v>
                </c:pt>
                <c:pt idx="68">
                  <c:v>0.6269634932167395</c:v>
                </c:pt>
                <c:pt idx="69">
                  <c:v>0.62332259046288274</c:v>
                </c:pt>
                <c:pt idx="70">
                  <c:v>0.61971524182242754</c:v>
                </c:pt>
                <c:pt idx="71">
                  <c:v>0.61614097804451018</c:v>
                </c:pt>
                <c:pt idx="72">
                  <c:v>0.61259933947809575</c:v>
                </c:pt>
                <c:pt idx="73">
                  <c:v>0.60908987581568752</c:v>
                </c:pt>
                <c:pt idx="74">
                  <c:v>0.60561214584458001</c:v>
                </c:pt>
                <c:pt idx="75">
                  <c:v>0.60216571720545853</c:v>
                </c:pt>
                <c:pt idx="76">
                  <c:v>0.59875016615817467</c:v>
                </c:pt>
                <c:pt idx="77">
                  <c:v>0.59536507735449995</c:v>
                </c:pt>
                <c:pt idx="78">
                  <c:v>0.59201004361767806</c:v>
                </c:pt>
                <c:pt idx="79">
                  <c:v>0.58868466572860045</c:v>
                </c:pt>
                <c:pt idx="80">
                  <c:v>0.58538855221841701</c:v>
                </c:pt>
                <c:pt idx="81">
                  <c:v>0.58212131916740839</c:v>
                </c:pt>
                <c:pt idx="82">
                  <c:v>0.57888259000993969</c:v>
                </c:pt>
                <c:pt idx="83">
                  <c:v>0.57567199534532387</c:v>
                </c:pt>
                <c:pt idx="84">
                  <c:v>0.57248917275442146</c:v>
                </c:pt>
                <c:pt idx="85">
                  <c:v>0.56933376662180701</c:v>
                </c:pt>
                <c:pt idx="86">
                  <c:v>0.56620542796333084</c:v>
                </c:pt>
                <c:pt idx="87">
                  <c:v>0.56310381425892353</c:v>
                </c:pt>
                <c:pt idx="88">
                  <c:v>0.56002858929046528</c:v>
                </c:pt>
                <c:pt idx="89">
                  <c:v>0.55697942298457526</c:v>
                </c:pt>
                <c:pt idx="90">
                  <c:v>0.55395599126016504</c:v>
                </c:pt>
                <c:pt idx="91">
                  <c:v>0.55095797588059447</c:v>
                </c:pt>
                <c:pt idx="92">
                  <c:v>0.54798506431029503</c:v>
                </c:pt>
                <c:pt idx="93">
                  <c:v>0.54503694957571336</c:v>
                </c:pt>
                <c:pt idx="94">
                  <c:v>0.54211333013042495</c:v>
                </c:pt>
                <c:pt idx="95">
                  <c:v>0.53921390972429784</c:v>
                </c:pt>
                <c:pt idx="96">
                  <c:v>0.53633839727656341</c:v>
                </c:pt>
                <c:pt idx="97">
                  <c:v>0.53348650675266096</c:v>
                </c:pt>
                <c:pt idx="98">
                  <c:v>0.53065795704474827</c:v>
                </c:pt>
                <c:pt idx="99">
                  <c:v>0.52785247185573647</c:v>
                </c:pt>
                <c:pt idx="100">
                  <c:v>0.52506977958674605</c:v>
                </c:pt>
              </c:numCache>
            </c:numRef>
          </c:yVal>
          <c:smooth val="1"/>
          <c:extLst>
            <c:ext xmlns:c16="http://schemas.microsoft.com/office/drawing/2014/chart" uri="{C3380CC4-5D6E-409C-BE32-E72D297353CC}">
              <c16:uniqueId val="{00000008-B815-46D8-B93E-C7019F705802}"/>
            </c:ext>
          </c:extLst>
        </c:ser>
        <c:ser>
          <c:idx val="9"/>
          <c:order val="9"/>
          <c:tx>
            <c:strRef>
              <c:f>sensitivity!$M$59</c:f>
              <c:strCache>
                <c:ptCount val="1"/>
                <c:pt idx="0">
                  <c:v>BC_0,50_T05</c:v>
                </c:pt>
              </c:strCache>
            </c:strRef>
          </c:tx>
          <c:spPr>
            <a:ln w="28575" cap="rnd">
              <a:solidFill>
                <a:schemeClr val="accent4">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sensitivity!$M$60:$M$160</c:f>
              <c:numCache>
                <c:formatCode>0%</c:formatCode>
                <c:ptCount val="101"/>
                <c:pt idx="0">
                  <c:v>1</c:v>
                </c:pt>
                <c:pt idx="1">
                  <c:v>0.97739947330131915</c:v>
                </c:pt>
                <c:pt idx="2">
                  <c:v>0.966192136468083</c:v>
                </c:pt>
                <c:pt idx="3">
                  <c:v>0.95613200876648652</c:v>
                </c:pt>
                <c:pt idx="4">
                  <c:v>0.94661307235476477</c:v>
                </c:pt>
                <c:pt idx="5">
                  <c:v>0.93749093713452125</c:v>
                </c:pt>
                <c:pt idx="6">
                  <c:v>0.9286953037089789</c:v>
                </c:pt>
                <c:pt idx="7">
                  <c:v>0.92017867220387184</c:v>
                </c:pt>
                <c:pt idx="8">
                  <c:v>0.91190579887647139</c:v>
                </c:pt>
                <c:pt idx="9">
                  <c:v>0.90384959881508975</c:v>
                </c:pt>
                <c:pt idx="10">
                  <c:v>0.89598877973542457</c:v>
                </c:pt>
                <c:pt idx="11">
                  <c:v>0.88830627377069171</c:v>
                </c:pt>
                <c:pt idx="12">
                  <c:v>0.88078814914616288</c:v>
                </c:pt>
                <c:pt idx="13">
                  <c:v>0.87342283883459038</c:v>
                </c:pt>
                <c:pt idx="14">
                  <c:v>0.86620058621545248</c:v>
                </c:pt>
                <c:pt idx="15">
                  <c:v>0.85911304191050208</c:v>
                </c:pt>
                <c:pt idx="16">
                  <c:v>0.85215296712407973</c:v>
                </c:pt>
                <c:pt idx="17">
                  <c:v>0.84531401270418138</c:v>
                </c:pt>
                <c:pt idx="18">
                  <c:v>0.8385905525074282</c:v>
                </c:pt>
                <c:pt idx="19">
                  <c:v>0.83197755605935653</c:v>
                </c:pt>
                <c:pt idx="20">
                  <c:v>0.82547048992325478</c:v>
                </c:pt>
                <c:pt idx="21">
                  <c:v>0.81906524026063443</c:v>
                </c:pt>
                <c:pt idx="22">
                  <c:v>0.8127580512089706</c:v>
                </c:pt>
                <c:pt idx="23">
                  <c:v>0.8065454752050385</c:v>
                </c:pt>
                <c:pt idx="24">
                  <c:v>0.80042433244154809</c:v>
                </c:pt>
                <c:pt idx="25">
                  <c:v>0.79439167739567362</c:v>
                </c:pt>
                <c:pt idx="26">
                  <c:v>0.78844477090345566</c:v>
                </c:pt>
                <c:pt idx="27">
                  <c:v>0.78258105663829514</c:v>
                </c:pt>
                <c:pt idx="28">
                  <c:v>0.7767981411295648</c:v>
                </c:pt>
                <c:pt idx="29">
                  <c:v>0.77109377665973833</c:v>
                </c:pt>
                <c:pt idx="30">
                  <c:v>0.76546584652730132</c:v>
                </c:pt>
                <c:pt idx="31">
                  <c:v>0.7599123522731599</c:v>
                </c:pt>
                <c:pt idx="32">
                  <c:v>0.75443140255112828</c:v>
                </c:pt>
                <c:pt idx="33">
                  <c:v>0.74902120338592182</c:v>
                </c:pt>
                <c:pt idx="34">
                  <c:v>0.74368004961028777</c:v>
                </c:pt>
                <c:pt idx="35">
                  <c:v>0.73840631731033157</c:v>
                </c:pt>
                <c:pt idx="36">
                  <c:v>0.73319845713748899</c:v>
                </c:pt>
                <c:pt idx="37">
                  <c:v>0.72805498836894411</c:v>
                </c:pt>
                <c:pt idx="38">
                  <c:v>0.72297449361707378</c:v>
                </c:pt>
                <c:pt idx="39">
                  <c:v>0.71795561410372266</c:v>
                </c:pt>
                <c:pt idx="40">
                  <c:v>0.71299704542762088</c:v>
                </c:pt>
                <c:pt idx="41">
                  <c:v>0.70809753376359241</c:v>
                </c:pt>
                <c:pt idx="42">
                  <c:v>0.70325587244081889</c:v>
                </c:pt>
                <c:pt idx="43">
                  <c:v>0.69847089885466818</c:v>
                </c:pt>
                <c:pt idx="44">
                  <c:v>0.69374149167273247</c:v>
                </c:pt>
                <c:pt idx="45">
                  <c:v>0.68906656830087942</c:v>
                </c:pt>
                <c:pt idx="46">
                  <c:v>0.68444508257961445</c:v>
                </c:pt>
                <c:pt idx="47">
                  <c:v>0.67987602268481351</c:v>
                </c:pt>
                <c:pt idx="48">
                  <c:v>0.67535840921017731</c:v>
                </c:pt>
                <c:pt idx="49">
                  <c:v>0.67089129341157883</c:v>
                </c:pt>
                <c:pt idx="50">
                  <c:v>0.66647375559591837</c:v>
                </c:pt>
                <c:pt idx="51">
                  <c:v>0.6621049036392177</c:v>
                </c:pt>
                <c:pt idx="52">
                  <c:v>0.65778387162051177</c:v>
                </c:pt>
                <c:pt idx="53">
                  <c:v>0.65350981855972035</c:v>
                </c:pt>
                <c:pt idx="54">
                  <c:v>0.6492819272490471</c:v>
                </c:pt>
                <c:pt idx="55">
                  <c:v>0.64509940316869319</c:v>
                </c:pt>
                <c:pt idx="56">
                  <c:v>0.64096147347871746</c:v>
                </c:pt>
                <c:pt idx="57">
                  <c:v>0.63686738607981919</c:v>
                </c:pt>
                <c:pt idx="58">
                  <c:v>0.63281640873662215</c:v>
                </c:pt>
                <c:pt idx="59">
                  <c:v>0.62880782825775938</c:v>
                </c:pt>
                <c:pt idx="60">
                  <c:v>0.62484094972768101</c:v>
                </c:pt>
                <c:pt idx="61">
                  <c:v>0.62091509578566106</c:v>
                </c:pt>
                <c:pt idx="62">
                  <c:v>0.61702960594795953</c:v>
                </c:pt>
                <c:pt idx="63">
                  <c:v>0.61318383596952764</c:v>
                </c:pt>
                <c:pt idx="64">
                  <c:v>0.60937715724201169</c:v>
                </c:pt>
                <c:pt idx="65">
                  <c:v>0.6056089562251562</c:v>
                </c:pt>
                <c:pt idx="66">
                  <c:v>0.60187863390898588</c:v>
                </c:pt>
                <c:pt idx="67">
                  <c:v>0.59818560530441522</c:v>
                </c:pt>
                <c:pt idx="68">
                  <c:v>0.59452929896015927</c:v>
                </c:pt>
                <c:pt idx="69">
                  <c:v>0.59090915650402509</c:v>
                </c:pt>
                <c:pt idx="70">
                  <c:v>0.58732463220684827</c:v>
                </c:pt>
                <c:pt idx="71">
                  <c:v>0.58377519256748966</c:v>
                </c:pt>
                <c:pt idx="72">
                  <c:v>0.58026031591746108</c:v>
                </c:pt>
                <c:pt idx="73">
                  <c:v>0.57677949204387258</c:v>
                </c:pt>
                <c:pt idx="74">
                  <c:v>0.57333222182950971</c:v>
                </c:pt>
                <c:pt idx="75">
                  <c:v>0.56991801690894417</c:v>
                </c:pt>
                <c:pt idx="76">
                  <c:v>0.56653639933969102</c:v>
                </c:pt>
                <c:pt idx="77">
                  <c:v>0.56318690128748439</c:v>
                </c:pt>
                <c:pt idx="78">
                  <c:v>0.55986906472483389</c:v>
                </c:pt>
                <c:pt idx="79">
                  <c:v>0.55658244114208832</c:v>
                </c:pt>
                <c:pt idx="80">
                  <c:v>0.55332659127028927</c:v>
                </c:pt>
                <c:pt idx="81">
                  <c:v>0.55010108481515219</c:v>
                </c:pt>
                <c:pt idx="82">
                  <c:v>0.54690550020156392</c:v>
                </c:pt>
                <c:pt idx="83">
                  <c:v>0.54373942432803113</c:v>
                </c:pt>
                <c:pt idx="84">
                  <c:v>0.5406024523305506</c:v>
                </c:pt>
                <c:pt idx="85">
                  <c:v>0.53749418735541343</c:v>
                </c:pt>
                <c:pt idx="86">
                  <c:v>0.53441424034048313</c:v>
                </c:pt>
                <c:pt idx="87">
                  <c:v>0.53136222980453129</c:v>
                </c:pt>
                <c:pt idx="88">
                  <c:v>0.52833778164421985</c:v>
                </c:pt>
                <c:pt idx="89">
                  <c:v>0.52534052893837047</c:v>
                </c:pt>
                <c:pt idx="90">
                  <c:v>0.52237011175917103</c:v>
                </c:pt>
                <c:pt idx="91">
                  <c:v>0.51942617698998395</c:v>
                </c:pt>
                <c:pt idx="92">
                  <c:v>0.51650837814946127</c:v>
                </c:pt>
                <c:pt idx="93">
                  <c:v>0.51361637522167758</c:v>
                </c:pt>
                <c:pt idx="94">
                  <c:v>0.51074983449199962</c:v>
                </c:pt>
                <c:pt idx="95">
                  <c:v>0.50790842838845196</c:v>
                </c:pt>
                <c:pt idx="96">
                  <c:v>0.50509183532833135</c:v>
                </c:pt>
                <c:pt idx="97">
                  <c:v>0.50229973956983809</c:v>
                </c:pt>
                <c:pt idx="98">
                  <c:v>0.49953183106852567</c:v>
                </c:pt>
                <c:pt idx="99">
                  <c:v>0.49678780533834888</c:v>
                </c:pt>
                <c:pt idx="100">
                  <c:v>0.4940673633171313</c:v>
                </c:pt>
              </c:numCache>
            </c:numRef>
          </c:yVal>
          <c:smooth val="1"/>
          <c:extLst>
            <c:ext xmlns:c16="http://schemas.microsoft.com/office/drawing/2014/chart" uri="{C3380CC4-5D6E-409C-BE32-E72D297353CC}">
              <c16:uniqueId val="{00000009-B815-46D8-B93E-C7019F705802}"/>
            </c:ext>
          </c:extLst>
        </c:ser>
        <c:ser>
          <c:idx val="10"/>
          <c:order val="10"/>
          <c:tx>
            <c:strRef>
              <c:f>sensitivity!$N$59</c:f>
              <c:strCache>
                <c:ptCount val="1"/>
                <c:pt idx="0">
                  <c:v>BC_0,55_T05</c:v>
                </c:pt>
              </c:strCache>
            </c:strRef>
          </c:tx>
          <c:spPr>
            <a:ln w="28575" cap="rnd">
              <a:solidFill>
                <a:schemeClr val="accent5">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sensitivity!$N$60:$N$160</c:f>
              <c:numCache>
                <c:formatCode>0%</c:formatCode>
                <c:ptCount val="101"/>
                <c:pt idx="0">
                  <c:v>1</c:v>
                </c:pt>
                <c:pt idx="1">
                  <c:v>0.97158500627682298</c:v>
                </c:pt>
                <c:pt idx="2">
                  <c:v>0.95648540769210155</c:v>
                </c:pt>
                <c:pt idx="3">
                  <c:v>0.94339726799603962</c:v>
                </c:pt>
                <c:pt idx="4">
                  <c:v>0.93147393673449808</c:v>
                </c:pt>
                <c:pt idx="5">
                  <c:v>0.9204063703211941</c:v>
                </c:pt>
                <c:pt idx="6">
                  <c:v>0.91000760604995246</c:v>
                </c:pt>
                <c:pt idx="7">
                  <c:v>0.90014658317934371</c:v>
                </c:pt>
                <c:pt idx="8">
                  <c:v>0.89072778270278841</c:v>
                </c:pt>
                <c:pt idx="9">
                  <c:v>0.88168032442108224</c:v>
                </c:pt>
                <c:pt idx="10">
                  <c:v>0.87295082779461031</c:v>
                </c:pt>
                <c:pt idx="11">
                  <c:v>0.86449848376413674</c:v>
                </c:pt>
                <c:pt idx="12">
                  <c:v>0.85629159619039319</c:v>
                </c:pt>
                <c:pt idx="13">
                  <c:v>0.84830513538636731</c:v>
                </c:pt>
                <c:pt idx="14">
                  <c:v>0.84051899748629411</c:v>
                </c:pt>
                <c:pt idx="15">
                  <c:v>0.83291675908839768</c:v>
                </c:pt>
                <c:pt idx="16">
                  <c:v>0.82548478084955157</c:v>
                </c:pt>
                <c:pt idx="17">
                  <c:v>0.81821155781834931</c:v>
                </c:pt>
                <c:pt idx="18">
                  <c:v>0.81108724487436201</c:v>
                </c:pt>
                <c:pt idx="19">
                  <c:v>0.80410330694650578</c:v>
                </c:pt>
                <c:pt idx="20">
                  <c:v>0.79725225856806392</c:v>
                </c:pt>
                <c:pt idx="21">
                  <c:v>0.79052746774557259</c:v>
                </c:pt>
                <c:pt idx="22">
                  <c:v>0.78392300642543189</c:v>
                </c:pt>
                <c:pt idx="23">
                  <c:v>0.77743353497422463</c:v>
                </c:pt>
                <c:pt idx="24">
                  <c:v>0.77105421169998745</c:v>
                </c:pt>
                <c:pt idx="25">
                  <c:v>0.76478062098776212</c:v>
                </c:pt>
                <c:pt idx="26">
                  <c:v>0.75860871542196151</c:v>
                </c:pt>
                <c:pt idx="27">
                  <c:v>0.75253476854286339</c:v>
                </c:pt>
                <c:pt idx="28">
                  <c:v>0.74655533579065425</c:v>
                </c:pt>
                <c:pt idx="29">
                  <c:v>0.74066722183678002</c:v>
                </c:pt>
                <c:pt idx="30">
                  <c:v>0.73486745296555067</c:v>
                </c:pt>
                <c:pt idx="31">
                  <c:v>0.7291532535025147</c:v>
                </c:pt>
                <c:pt idx="32">
                  <c:v>0.72352202552783118</c:v>
                </c:pt>
                <c:pt idx="33">
                  <c:v>0.71797133128926982</c:v>
                </c:pt>
                <c:pt idx="34">
                  <c:v>0.71249887785922672</c:v>
                </c:pt>
                <c:pt idx="35">
                  <c:v>0.70710250367648642</c:v>
                </c:pt>
                <c:pt idx="36">
                  <c:v>0.70178016668572352</c:v>
                </c:pt>
                <c:pt idx="37">
                  <c:v>0.69652993384253481</c:v>
                </c:pt>
                <c:pt idx="38">
                  <c:v>0.69134997179387403</c:v>
                </c:pt>
                <c:pt idx="39">
                  <c:v>0.68623853857643902</c:v>
                </c:pt>
                <c:pt idx="40">
                  <c:v>0.68119397620131039</c:v>
                </c:pt>
                <c:pt idx="41">
                  <c:v>0.67621470401366368</c:v>
                </c:pt>
                <c:pt idx="42">
                  <c:v>0.67129921273292836</c:v>
                </c:pt>
                <c:pt idx="43">
                  <c:v>0.6664460590923118</c:v>
                </c:pt>
                <c:pt idx="44">
                  <c:v>0.66165386100779167</c:v>
                </c:pt>
                <c:pt idx="45">
                  <c:v>0.65692129321596493</c:v>
                </c:pt>
                <c:pt idx="46">
                  <c:v>0.65224708332804715</c:v>
                </c:pt>
                <c:pt idx="47">
                  <c:v>0.6476300082539288</c:v>
                </c:pt>
                <c:pt idx="48">
                  <c:v>0.64306889095590503</c:v>
                </c:pt>
                <c:pt idx="49">
                  <c:v>0.63856259749658761</c:v>
                </c:pt>
                <c:pt idx="50">
                  <c:v>0.63411003434972724</c:v>
                </c:pt>
                <c:pt idx="51">
                  <c:v>0.62971014594634567</c:v>
                </c:pt>
                <c:pt idx="52">
                  <c:v>0.62536191243175798</c:v>
                </c:pt>
                <c:pt idx="53">
                  <c:v>0.62106434761187446</c:v>
                </c:pt>
                <c:pt idx="54">
                  <c:v>0.61681649706959596</c:v>
                </c:pt>
                <c:pt idx="55">
                  <c:v>0.61261743643426847</c:v>
                </c:pt>
                <c:pt idx="56">
                  <c:v>0.60846626978905105</c:v>
                </c:pt>
                <c:pt idx="57">
                  <c:v>0.60436212820270896</c:v>
                </c:pt>
                <c:pt idx="58">
                  <c:v>0.60030416837381406</c:v>
                </c:pt>
                <c:pt idx="59">
                  <c:v>0.59629157137662581</c:v>
                </c:pt>
                <c:pt idx="60">
                  <c:v>0.59232354149907507</c:v>
                </c:pt>
                <c:pt idx="61">
                  <c:v>0.58839930516429084</c:v>
                </c:pt>
                <c:pt idx="62">
                  <c:v>0.58451810992800091</c:v>
                </c:pt>
                <c:pt idx="63">
                  <c:v>0.58067922354494605</c:v>
                </c:pt>
                <c:pt idx="64">
                  <c:v>0.57688193309814362</c:v>
                </c:pt>
                <c:pt idx="65">
                  <c:v>0.57312554418548345</c:v>
                </c:pt>
                <c:pt idx="66">
                  <c:v>0.56940938015868048</c:v>
                </c:pt>
                <c:pt idx="67">
                  <c:v>0.56573278141012151</c:v>
                </c:pt>
                <c:pt idx="68">
                  <c:v>0.56209510470357904</c:v>
                </c:pt>
                <c:pt idx="69">
                  <c:v>0.55849572254516744</c:v>
                </c:pt>
                <c:pt idx="70">
                  <c:v>0.55493402259126889</c:v>
                </c:pt>
                <c:pt idx="71">
                  <c:v>0.55140940709046904</c:v>
                </c:pt>
                <c:pt idx="72">
                  <c:v>0.54792129235682629</c:v>
                </c:pt>
                <c:pt idx="73">
                  <c:v>0.54446910827205752</c:v>
                </c:pt>
                <c:pt idx="74">
                  <c:v>0.54105229781443942</c:v>
                </c:pt>
                <c:pt idx="75">
                  <c:v>0.53767031661242992</c:v>
                </c:pt>
                <c:pt idx="76">
                  <c:v>0.53432263252120737</c:v>
                </c:pt>
                <c:pt idx="77">
                  <c:v>0.53100872522046894</c:v>
                </c:pt>
                <c:pt idx="78">
                  <c:v>0.52772808583198949</c:v>
                </c:pt>
                <c:pt idx="79">
                  <c:v>0.5244802165555762</c:v>
                </c:pt>
                <c:pt idx="80">
                  <c:v>0.52126463032216153</c:v>
                </c:pt>
                <c:pt idx="81">
                  <c:v>0.51808085046289587</c:v>
                </c:pt>
                <c:pt idx="82">
                  <c:v>0.51492841039318815</c:v>
                </c:pt>
                <c:pt idx="83">
                  <c:v>0.5118068533107385</c:v>
                </c:pt>
                <c:pt idx="84">
                  <c:v>0.50871573190667974</c:v>
                </c:pt>
                <c:pt idx="85">
                  <c:v>0.50565460808901985</c:v>
                </c:pt>
                <c:pt idx="86">
                  <c:v>0.50262305271763541</c:v>
                </c:pt>
                <c:pt idx="87">
                  <c:v>0.49962064535013889</c:v>
                </c:pt>
                <c:pt idx="88">
                  <c:v>0.49664697399797425</c:v>
                </c:pt>
                <c:pt idx="89">
                  <c:v>0.49370163489216567</c:v>
                </c:pt>
                <c:pt idx="90">
                  <c:v>0.49078423225817719</c:v>
                </c:pt>
                <c:pt idx="91">
                  <c:v>0.48789437809937336</c:v>
                </c:pt>
                <c:pt idx="92">
                  <c:v>0.48503169198862728</c:v>
                </c:pt>
                <c:pt idx="93">
                  <c:v>0.48219580086764174</c:v>
                </c:pt>
                <c:pt idx="94">
                  <c:v>0.47938633885357429</c:v>
                </c:pt>
                <c:pt idx="95">
                  <c:v>0.47660294705260597</c:v>
                </c:pt>
                <c:pt idx="96">
                  <c:v>0.47384527338009919</c:v>
                </c:pt>
                <c:pt idx="97">
                  <c:v>0.47111297238701505</c:v>
                </c:pt>
                <c:pt idx="98">
                  <c:v>0.468405705092303</c:v>
                </c:pt>
                <c:pt idx="99">
                  <c:v>0.46572313882096122</c:v>
                </c:pt>
                <c:pt idx="100">
                  <c:v>0.46306494704751655</c:v>
                </c:pt>
              </c:numCache>
            </c:numRef>
          </c:yVal>
          <c:smooth val="1"/>
          <c:extLst>
            <c:ext xmlns:c16="http://schemas.microsoft.com/office/drawing/2014/chart" uri="{C3380CC4-5D6E-409C-BE32-E72D297353CC}">
              <c16:uniqueId val="{0000000A-B815-46D8-B93E-C7019F705802}"/>
            </c:ext>
          </c:extLst>
        </c:ser>
        <c:ser>
          <c:idx val="11"/>
          <c:order val="11"/>
          <c:tx>
            <c:strRef>
              <c:f>sensitivity!$O$59</c:f>
              <c:strCache>
                <c:ptCount val="1"/>
                <c:pt idx="0">
                  <c:v>BC_0,60_T05</c:v>
                </c:pt>
              </c:strCache>
            </c:strRef>
          </c:tx>
          <c:spPr>
            <a:ln w="28575" cap="rnd">
              <a:solidFill>
                <a:schemeClr val="accent6">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sensitivity!$O$60:$O$160</c:f>
              <c:numCache>
                <c:formatCode>0%</c:formatCode>
                <c:ptCount val="101"/>
                <c:pt idx="0">
                  <c:v>1</c:v>
                </c:pt>
                <c:pt idx="1">
                  <c:v>0.96577053925232681</c:v>
                </c:pt>
                <c:pt idx="2">
                  <c:v>0.94677867891612011</c:v>
                </c:pt>
                <c:pt idx="3">
                  <c:v>0.93066252722559284</c:v>
                </c:pt>
                <c:pt idx="4">
                  <c:v>0.91633480111423138</c:v>
                </c:pt>
                <c:pt idx="5">
                  <c:v>0.90332180350786684</c:v>
                </c:pt>
                <c:pt idx="6">
                  <c:v>0.8913199083909259</c:v>
                </c:pt>
                <c:pt idx="7">
                  <c:v>0.88011449415481557</c:v>
                </c:pt>
                <c:pt idx="8">
                  <c:v>0.86954976652910532</c:v>
                </c:pt>
                <c:pt idx="9">
                  <c:v>0.85951105002707473</c:v>
                </c:pt>
                <c:pt idx="10">
                  <c:v>0.84991287585379593</c:v>
                </c:pt>
                <c:pt idx="11">
                  <c:v>0.84069069375758176</c:v>
                </c:pt>
                <c:pt idx="12">
                  <c:v>0.8317950432346235</c:v>
                </c:pt>
                <c:pt idx="13">
                  <c:v>0.82318743193814403</c:v>
                </c:pt>
                <c:pt idx="14">
                  <c:v>0.81483740875713573</c:v>
                </c:pt>
                <c:pt idx="15">
                  <c:v>0.8067204762662934</c:v>
                </c:pt>
                <c:pt idx="16">
                  <c:v>0.79881659457502352</c:v>
                </c:pt>
                <c:pt idx="17">
                  <c:v>0.79110910293251702</c:v>
                </c:pt>
                <c:pt idx="18">
                  <c:v>0.7835839372412956</c:v>
                </c:pt>
                <c:pt idx="19">
                  <c:v>0.77622905783365514</c:v>
                </c:pt>
                <c:pt idx="20">
                  <c:v>0.76903402721287306</c:v>
                </c:pt>
                <c:pt idx="21">
                  <c:v>0.76198969523051074</c:v>
                </c:pt>
                <c:pt idx="22">
                  <c:v>0.75508796164189307</c:v>
                </c:pt>
                <c:pt idx="23">
                  <c:v>0.74832159474341076</c:v>
                </c:pt>
                <c:pt idx="24">
                  <c:v>0.74168409095842658</c:v>
                </c:pt>
                <c:pt idx="25">
                  <c:v>0.73516956457985061</c:v>
                </c:pt>
                <c:pt idx="26">
                  <c:v>0.72877265994046736</c:v>
                </c:pt>
                <c:pt idx="27">
                  <c:v>0.72248848044743152</c:v>
                </c:pt>
                <c:pt idx="28">
                  <c:v>0.7163125304517437</c:v>
                </c:pt>
                <c:pt idx="29">
                  <c:v>0.71024066701382149</c:v>
                </c:pt>
                <c:pt idx="30">
                  <c:v>0.70426905940380002</c:v>
                </c:pt>
                <c:pt idx="31">
                  <c:v>0.6983941547318695</c:v>
                </c:pt>
                <c:pt idx="32">
                  <c:v>0.69261264850453397</c:v>
                </c:pt>
                <c:pt idx="33">
                  <c:v>0.68692145919261782</c:v>
                </c:pt>
                <c:pt idx="34">
                  <c:v>0.68131770610816589</c:v>
                </c:pt>
                <c:pt idx="35">
                  <c:v>0.67579869004264137</c:v>
                </c:pt>
                <c:pt idx="36">
                  <c:v>0.67036187623395782</c:v>
                </c:pt>
                <c:pt idx="37">
                  <c:v>0.6650048793161254</c:v>
                </c:pt>
                <c:pt idx="38">
                  <c:v>0.65972544997067439</c:v>
                </c:pt>
                <c:pt idx="39">
                  <c:v>0.65452146304915526</c:v>
                </c:pt>
                <c:pt idx="40">
                  <c:v>0.6493909069749999</c:v>
                </c:pt>
                <c:pt idx="41">
                  <c:v>0.64433187426373495</c:v>
                </c:pt>
                <c:pt idx="42">
                  <c:v>0.63934255302503784</c:v>
                </c:pt>
                <c:pt idx="43">
                  <c:v>0.63442121932995543</c:v>
                </c:pt>
                <c:pt idx="44">
                  <c:v>0.62956623034285086</c:v>
                </c:pt>
                <c:pt idx="45">
                  <c:v>0.62477601813105021</c:v>
                </c:pt>
                <c:pt idx="46">
                  <c:v>0.62004908407647985</c:v>
                </c:pt>
                <c:pt idx="47">
                  <c:v>0.61538399382304387</c:v>
                </c:pt>
                <c:pt idx="48">
                  <c:v>0.61077937270163263</c:v>
                </c:pt>
                <c:pt idx="49">
                  <c:v>0.60623390158159629</c:v>
                </c:pt>
                <c:pt idx="50">
                  <c:v>0.6017463131035361</c:v>
                </c:pt>
                <c:pt idx="51">
                  <c:v>0.59731538825347386</c:v>
                </c:pt>
                <c:pt idx="52">
                  <c:v>0.59293995324300408</c:v>
                </c:pt>
                <c:pt idx="53">
                  <c:v>0.58861887666402879</c:v>
                </c:pt>
                <c:pt idx="54">
                  <c:v>0.58435106689014482</c:v>
                </c:pt>
                <c:pt idx="55">
                  <c:v>0.58013546969984375</c:v>
                </c:pt>
                <c:pt idx="56">
                  <c:v>0.57597106609938442</c:v>
                </c:pt>
                <c:pt idx="57">
                  <c:v>0.57185687032559862</c:v>
                </c:pt>
                <c:pt idx="58">
                  <c:v>0.56779192801100598</c:v>
                </c:pt>
                <c:pt idx="59">
                  <c:v>0.56377531449549212</c:v>
                </c:pt>
                <c:pt idx="60">
                  <c:v>0.55980613327046891</c:v>
                </c:pt>
                <c:pt idx="61">
                  <c:v>0.5558835145429204</c:v>
                </c:pt>
                <c:pt idx="62">
                  <c:v>0.55200661390804218</c:v>
                </c:pt>
                <c:pt idx="63">
                  <c:v>0.54817461112036447</c:v>
                </c:pt>
                <c:pt idx="64">
                  <c:v>0.54438670895427566</c:v>
                </c:pt>
                <c:pt idx="65">
                  <c:v>0.54064213214581081</c:v>
                </c:pt>
                <c:pt idx="66">
                  <c:v>0.53694012640837507</c:v>
                </c:pt>
                <c:pt idx="67">
                  <c:v>0.53327995751582769</c:v>
                </c:pt>
                <c:pt idx="68">
                  <c:v>0.5296609104469987</c:v>
                </c:pt>
                <c:pt idx="69">
                  <c:v>0.52608228858630968</c:v>
                </c:pt>
                <c:pt idx="70">
                  <c:v>0.52254341297568963</c:v>
                </c:pt>
                <c:pt idx="71">
                  <c:v>0.51904362161344841</c:v>
                </c:pt>
                <c:pt idx="72">
                  <c:v>0.51558226879619151</c:v>
                </c:pt>
                <c:pt idx="73">
                  <c:v>0.51215872450024236</c:v>
                </c:pt>
                <c:pt idx="74">
                  <c:v>0.50877237379936902</c:v>
                </c:pt>
                <c:pt idx="75">
                  <c:v>0.50542261631591545</c:v>
                </c:pt>
                <c:pt idx="76">
                  <c:v>0.50210886570272362</c:v>
                </c:pt>
                <c:pt idx="77">
                  <c:v>0.49883054915345337</c:v>
                </c:pt>
                <c:pt idx="78">
                  <c:v>0.49558710693914526</c:v>
                </c:pt>
                <c:pt idx="79">
                  <c:v>0.49237799196906412</c:v>
                </c:pt>
                <c:pt idx="80">
                  <c:v>0.48920266937403384</c:v>
                </c:pt>
                <c:pt idx="81">
                  <c:v>0.48606061611063961</c:v>
                </c:pt>
                <c:pt idx="82">
                  <c:v>0.48295132058481244</c:v>
                </c:pt>
                <c:pt idx="83">
                  <c:v>0.4798742822934457</c:v>
                </c:pt>
                <c:pt idx="84">
                  <c:v>0.47682901148280871</c:v>
                </c:pt>
                <c:pt idx="85">
                  <c:v>0.47381502882262627</c:v>
                </c:pt>
                <c:pt idx="86">
                  <c:v>0.47083186509478764</c:v>
                </c:pt>
                <c:pt idx="87">
                  <c:v>0.46787906089574649</c:v>
                </c:pt>
                <c:pt idx="88">
                  <c:v>0.46495616635172871</c:v>
                </c:pt>
                <c:pt idx="89">
                  <c:v>0.46206274084596088</c:v>
                </c:pt>
                <c:pt idx="90">
                  <c:v>0.45919835275718324</c:v>
                </c:pt>
                <c:pt idx="91">
                  <c:v>0.45636257920876278</c:v>
                </c:pt>
                <c:pt idx="92">
                  <c:v>0.45355500582779334</c:v>
                </c:pt>
                <c:pt idx="93">
                  <c:v>0.45077522651360591</c:v>
                </c:pt>
                <c:pt idx="94">
                  <c:v>0.4480228432151489</c:v>
                </c:pt>
                <c:pt idx="95">
                  <c:v>0.44529746571675993</c:v>
                </c:pt>
                <c:pt idx="96">
                  <c:v>0.44259871143186702</c:v>
                </c:pt>
                <c:pt idx="97">
                  <c:v>0.43992620520419207</c:v>
                </c:pt>
                <c:pt idx="98">
                  <c:v>0.43727957911608034</c:v>
                </c:pt>
                <c:pt idx="99">
                  <c:v>0.43465847230357357</c:v>
                </c:pt>
                <c:pt idx="100">
                  <c:v>0.43206253077790185</c:v>
                </c:pt>
              </c:numCache>
            </c:numRef>
          </c:yVal>
          <c:smooth val="1"/>
          <c:extLst>
            <c:ext xmlns:c16="http://schemas.microsoft.com/office/drawing/2014/chart" uri="{C3380CC4-5D6E-409C-BE32-E72D297353CC}">
              <c16:uniqueId val="{0000000B-B815-46D8-B93E-C7019F705802}"/>
            </c:ext>
          </c:extLst>
        </c:ser>
        <c:ser>
          <c:idx val="12"/>
          <c:order val="12"/>
          <c:tx>
            <c:strRef>
              <c:f>sensitivity!$P$59</c:f>
              <c:strCache>
                <c:ptCount val="1"/>
                <c:pt idx="0">
                  <c:v>BC_0,65_T05</c:v>
                </c:pt>
              </c:strCache>
            </c:strRef>
          </c:tx>
          <c:spPr>
            <a:ln w="28575" cap="rnd">
              <a:solidFill>
                <a:schemeClr val="accent1">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sensitivity!$P$60:$P$160</c:f>
              <c:numCache>
                <c:formatCode>0%</c:formatCode>
                <c:ptCount val="101"/>
                <c:pt idx="0">
                  <c:v>1</c:v>
                </c:pt>
                <c:pt idx="1">
                  <c:v>0.95995607222783064</c:v>
                </c:pt>
                <c:pt idx="2">
                  <c:v>0.93707195014013867</c:v>
                </c:pt>
                <c:pt idx="3">
                  <c:v>0.91792778645514606</c:v>
                </c:pt>
                <c:pt idx="4">
                  <c:v>0.90119566549396479</c:v>
                </c:pt>
                <c:pt idx="5">
                  <c:v>0.88623723669453969</c:v>
                </c:pt>
                <c:pt idx="6">
                  <c:v>0.87263221073189934</c:v>
                </c:pt>
                <c:pt idx="7">
                  <c:v>0.86008240513028733</c:v>
                </c:pt>
                <c:pt idx="8">
                  <c:v>0.84837175035542234</c:v>
                </c:pt>
                <c:pt idx="9">
                  <c:v>0.83734177563306722</c:v>
                </c:pt>
                <c:pt idx="10">
                  <c:v>0.82687492391298156</c:v>
                </c:pt>
                <c:pt idx="11">
                  <c:v>0.81688290375102679</c:v>
                </c:pt>
                <c:pt idx="12">
                  <c:v>0.80729849027885381</c:v>
                </c:pt>
                <c:pt idx="13">
                  <c:v>0.79806972848992086</c:v>
                </c:pt>
                <c:pt idx="14">
                  <c:v>0.78915582002797735</c:v>
                </c:pt>
                <c:pt idx="15">
                  <c:v>0.78052419344418889</c:v>
                </c:pt>
                <c:pt idx="16">
                  <c:v>0.77214840830049536</c:v>
                </c:pt>
                <c:pt idx="17">
                  <c:v>0.76400664804668494</c:v>
                </c:pt>
                <c:pt idx="18">
                  <c:v>0.75608062960822942</c:v>
                </c:pt>
                <c:pt idx="19">
                  <c:v>0.7483548087208044</c:v>
                </c:pt>
                <c:pt idx="20">
                  <c:v>0.74081579585768198</c:v>
                </c:pt>
                <c:pt idx="21">
                  <c:v>0.73345192271544901</c:v>
                </c:pt>
                <c:pt idx="22">
                  <c:v>0.72625291685835425</c:v>
                </c:pt>
                <c:pt idx="23">
                  <c:v>0.719209654512597</c:v>
                </c:pt>
                <c:pt idx="24">
                  <c:v>0.71231397021686593</c:v>
                </c:pt>
                <c:pt idx="25">
                  <c:v>0.7055585081719391</c:v>
                </c:pt>
                <c:pt idx="26">
                  <c:v>0.69893660445897332</c:v>
                </c:pt>
                <c:pt idx="27">
                  <c:v>0.69244219235199966</c:v>
                </c:pt>
                <c:pt idx="28">
                  <c:v>0.68606972511283315</c:v>
                </c:pt>
                <c:pt idx="29">
                  <c:v>0.67981411219086318</c:v>
                </c:pt>
                <c:pt idx="30">
                  <c:v>0.67367066584204938</c:v>
                </c:pt>
                <c:pt idx="31">
                  <c:v>0.6676350559612243</c:v>
                </c:pt>
                <c:pt idx="32">
                  <c:v>0.66170327148123675</c:v>
                </c:pt>
                <c:pt idx="33">
                  <c:v>0.65587158709596594</c:v>
                </c:pt>
                <c:pt idx="34">
                  <c:v>0.65013653435710494</c:v>
                </c:pt>
                <c:pt idx="35">
                  <c:v>0.64449487640879632</c:v>
                </c:pt>
                <c:pt idx="36">
                  <c:v>0.63894358578219235</c:v>
                </c:pt>
                <c:pt idx="37">
                  <c:v>0.63347982478971598</c:v>
                </c:pt>
                <c:pt idx="38">
                  <c:v>0.62810092814747476</c:v>
                </c:pt>
                <c:pt idx="39">
                  <c:v>0.62280438752187151</c:v>
                </c:pt>
                <c:pt idx="40">
                  <c:v>0.61758783774868942</c:v>
                </c:pt>
                <c:pt idx="41">
                  <c:v>0.61244904451380622</c:v>
                </c:pt>
                <c:pt idx="42">
                  <c:v>0.60738589331714732</c:v>
                </c:pt>
                <c:pt idx="43">
                  <c:v>0.60239637956759917</c:v>
                </c:pt>
                <c:pt idx="44">
                  <c:v>0.59747859967790995</c:v>
                </c:pt>
                <c:pt idx="45">
                  <c:v>0.59263074304613572</c:v>
                </c:pt>
                <c:pt idx="46">
                  <c:v>0.58785108482491255</c:v>
                </c:pt>
                <c:pt idx="47">
                  <c:v>0.58313797939215917</c:v>
                </c:pt>
                <c:pt idx="48">
                  <c:v>0.57848985444736023</c:v>
                </c:pt>
                <c:pt idx="49">
                  <c:v>0.57390520566660519</c:v>
                </c:pt>
                <c:pt idx="50">
                  <c:v>0.56938259185734497</c:v>
                </c:pt>
                <c:pt idx="51">
                  <c:v>0.56492063056060193</c:v>
                </c:pt>
                <c:pt idx="52">
                  <c:v>0.56051799405425018</c:v>
                </c:pt>
                <c:pt idx="53">
                  <c:v>0.55617340571618301</c:v>
                </c:pt>
                <c:pt idx="54">
                  <c:v>0.55188563671069368</c:v>
                </c:pt>
                <c:pt idx="55">
                  <c:v>0.54765350296541904</c:v>
                </c:pt>
                <c:pt idx="56">
                  <c:v>0.5434758624097179</c:v>
                </c:pt>
                <c:pt idx="57">
                  <c:v>0.53935161244848828</c:v>
                </c:pt>
                <c:pt idx="58">
                  <c:v>0.535279687648198</c:v>
                </c:pt>
                <c:pt idx="59">
                  <c:v>0.53125905761435843</c:v>
                </c:pt>
                <c:pt idx="60">
                  <c:v>0.52728872504186286</c:v>
                </c:pt>
                <c:pt idx="61">
                  <c:v>0.52336772392155018</c:v>
                </c:pt>
                <c:pt idx="62">
                  <c:v>0.51949511788808356</c:v>
                </c:pt>
                <c:pt idx="63">
                  <c:v>0.51566999869578289</c:v>
                </c:pt>
                <c:pt idx="64">
                  <c:v>0.51189148481040769</c:v>
                </c:pt>
                <c:pt idx="65">
                  <c:v>0.50815872010613816</c:v>
                </c:pt>
                <c:pt idx="66">
                  <c:v>0.50447087265806967</c:v>
                </c:pt>
                <c:pt idx="67">
                  <c:v>0.50082713362153386</c:v>
                </c:pt>
                <c:pt idx="68">
                  <c:v>0.49722671619041847</c:v>
                </c:pt>
                <c:pt idx="69">
                  <c:v>0.49366885462745191</c:v>
                </c:pt>
                <c:pt idx="70">
                  <c:v>0.49015280336011036</c:v>
                </c:pt>
                <c:pt idx="71">
                  <c:v>0.48667783613642773</c:v>
                </c:pt>
                <c:pt idx="72">
                  <c:v>0.48324324523555678</c:v>
                </c:pt>
                <c:pt idx="73">
                  <c:v>0.47984834072842736</c:v>
                </c:pt>
                <c:pt idx="74">
                  <c:v>0.47649244978429872</c:v>
                </c:pt>
                <c:pt idx="75">
                  <c:v>0.47317491601940109</c:v>
                </c:pt>
                <c:pt idx="76">
                  <c:v>0.46989509888423991</c:v>
                </c:pt>
                <c:pt idx="77">
                  <c:v>0.46665237308643781</c:v>
                </c:pt>
                <c:pt idx="78">
                  <c:v>0.46344612804630103</c:v>
                </c:pt>
                <c:pt idx="79">
                  <c:v>0.46027576738255199</c:v>
                </c:pt>
                <c:pt idx="80">
                  <c:v>0.45714070842590609</c:v>
                </c:pt>
                <c:pt idx="81">
                  <c:v>0.45404038175838335</c:v>
                </c:pt>
                <c:pt idx="82">
                  <c:v>0.45097423077643667</c:v>
                </c:pt>
                <c:pt idx="83">
                  <c:v>0.44794171127615295</c:v>
                </c:pt>
                <c:pt idx="84">
                  <c:v>0.44494229105893773</c:v>
                </c:pt>
                <c:pt idx="85">
                  <c:v>0.44197544955623269</c:v>
                </c:pt>
                <c:pt idx="86">
                  <c:v>0.43904067747193992</c:v>
                </c:pt>
                <c:pt idx="87">
                  <c:v>0.43613747644135414</c:v>
                </c:pt>
                <c:pt idx="88">
                  <c:v>0.43326535870548322</c:v>
                </c:pt>
                <c:pt idx="89">
                  <c:v>0.43042384679975609</c:v>
                </c:pt>
                <c:pt idx="90">
                  <c:v>0.42761247325618934</c:v>
                </c:pt>
                <c:pt idx="91">
                  <c:v>0.42483078031815225</c:v>
                </c:pt>
                <c:pt idx="92">
                  <c:v>0.42207831966695941</c:v>
                </c:pt>
                <c:pt idx="93">
                  <c:v>0.41935465215957007</c:v>
                </c:pt>
                <c:pt idx="94">
                  <c:v>0.41665934757672352</c:v>
                </c:pt>
                <c:pt idx="95">
                  <c:v>0.41399198438091395</c:v>
                </c:pt>
                <c:pt idx="96">
                  <c:v>0.41135214948363491</c:v>
                </c:pt>
                <c:pt idx="97">
                  <c:v>0.40873943802136914</c:v>
                </c:pt>
                <c:pt idx="98">
                  <c:v>0.40615345313985762</c:v>
                </c:pt>
                <c:pt idx="99">
                  <c:v>0.40359380578618592</c:v>
                </c:pt>
                <c:pt idx="100">
                  <c:v>0.4010601145082871</c:v>
                </c:pt>
              </c:numCache>
            </c:numRef>
          </c:yVal>
          <c:smooth val="1"/>
          <c:extLst>
            <c:ext xmlns:c16="http://schemas.microsoft.com/office/drawing/2014/chart" uri="{C3380CC4-5D6E-409C-BE32-E72D297353CC}">
              <c16:uniqueId val="{0000000C-B815-46D8-B93E-C7019F705802}"/>
            </c:ext>
          </c:extLst>
        </c:ser>
        <c:ser>
          <c:idx val="13"/>
          <c:order val="13"/>
          <c:tx>
            <c:strRef>
              <c:f>sensitivity!$Q$59</c:f>
              <c:strCache>
                <c:ptCount val="1"/>
                <c:pt idx="0">
                  <c:v>BC_0,70_T05</c:v>
                </c:pt>
              </c:strCache>
            </c:strRef>
          </c:tx>
          <c:spPr>
            <a:ln w="28575" cap="rnd">
              <a:solidFill>
                <a:schemeClr val="accent2">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sensitivity!$Q$60:$Q$160</c:f>
              <c:numCache>
                <c:formatCode>0%</c:formatCode>
                <c:ptCount val="101"/>
                <c:pt idx="0">
                  <c:v>1</c:v>
                </c:pt>
                <c:pt idx="1">
                  <c:v>0.95414160520333446</c:v>
                </c:pt>
                <c:pt idx="2">
                  <c:v>0.92736522136415722</c:v>
                </c:pt>
                <c:pt idx="3">
                  <c:v>0.90519304568469927</c:v>
                </c:pt>
                <c:pt idx="4">
                  <c:v>0.8860565298736981</c:v>
                </c:pt>
                <c:pt idx="5">
                  <c:v>0.86915266988121254</c:v>
                </c:pt>
                <c:pt idx="6">
                  <c:v>0.85394451307287278</c:v>
                </c:pt>
                <c:pt idx="7">
                  <c:v>0.8400503161057592</c:v>
                </c:pt>
                <c:pt idx="8">
                  <c:v>0.82719373418173925</c:v>
                </c:pt>
                <c:pt idx="9">
                  <c:v>0.8151725012390596</c:v>
                </c:pt>
                <c:pt idx="10">
                  <c:v>0.80383697197216719</c:v>
                </c:pt>
                <c:pt idx="11">
                  <c:v>0.79307511374447182</c:v>
                </c:pt>
                <c:pt idx="12">
                  <c:v>0.78280193732308412</c:v>
                </c:pt>
                <c:pt idx="13">
                  <c:v>0.77295202504169769</c:v>
                </c:pt>
                <c:pt idx="14">
                  <c:v>0.76347423129881897</c:v>
                </c:pt>
                <c:pt idx="15">
                  <c:v>0.7543279106220846</c:v>
                </c:pt>
                <c:pt idx="16">
                  <c:v>0.74548022202596731</c:v>
                </c:pt>
                <c:pt idx="17">
                  <c:v>0.73690419316085287</c:v>
                </c:pt>
                <c:pt idx="18">
                  <c:v>0.72857732197516301</c:v>
                </c:pt>
                <c:pt idx="19">
                  <c:v>0.72048055960795376</c:v>
                </c:pt>
                <c:pt idx="20">
                  <c:v>0.71259756450249112</c:v>
                </c:pt>
                <c:pt idx="21">
                  <c:v>0.70491415020038728</c:v>
                </c:pt>
                <c:pt idx="22">
                  <c:v>0.69741787207481543</c:v>
                </c:pt>
                <c:pt idx="23">
                  <c:v>0.69009771428178301</c:v>
                </c:pt>
                <c:pt idx="24">
                  <c:v>0.68294384947530529</c:v>
                </c:pt>
                <c:pt idx="25">
                  <c:v>0.6759474517640276</c:v>
                </c:pt>
                <c:pt idx="26">
                  <c:v>0.66910054897747928</c:v>
                </c:pt>
                <c:pt idx="27">
                  <c:v>0.66239590425656791</c:v>
                </c:pt>
                <c:pt idx="28">
                  <c:v>0.6558269197739226</c:v>
                </c:pt>
                <c:pt idx="29">
                  <c:v>0.64938755736790466</c:v>
                </c:pt>
                <c:pt idx="30">
                  <c:v>0.64307227228029873</c:v>
                </c:pt>
                <c:pt idx="31">
                  <c:v>0.6368759571905791</c:v>
                </c:pt>
                <c:pt idx="32">
                  <c:v>0.63079389445793965</c:v>
                </c:pt>
                <c:pt idx="33">
                  <c:v>0.62482171499931405</c:v>
                </c:pt>
                <c:pt idx="34">
                  <c:v>0.618955362606044</c:v>
                </c:pt>
                <c:pt idx="35">
                  <c:v>0.61319106277495128</c:v>
                </c:pt>
                <c:pt idx="36">
                  <c:v>0.60752529533042687</c:v>
                </c:pt>
                <c:pt idx="37">
                  <c:v>0.60195477026330657</c:v>
                </c:pt>
                <c:pt idx="38">
                  <c:v>0.5964764063242749</c:v>
                </c:pt>
                <c:pt idx="39">
                  <c:v>0.59108731199458775</c:v>
                </c:pt>
                <c:pt idx="40">
                  <c:v>0.58578476852237893</c:v>
                </c:pt>
                <c:pt idx="41">
                  <c:v>0.58056621476387738</c:v>
                </c:pt>
                <c:pt idx="42">
                  <c:v>0.5754292336092568</c:v>
                </c:pt>
                <c:pt idx="43">
                  <c:v>0.57037153980524291</c:v>
                </c:pt>
                <c:pt idx="44">
                  <c:v>0.56539096901296904</c:v>
                </c:pt>
                <c:pt idx="45">
                  <c:v>0.56048546796122123</c:v>
                </c:pt>
                <c:pt idx="46">
                  <c:v>0.55565308557334525</c:v>
                </c:pt>
                <c:pt idx="47">
                  <c:v>0.55089196496127446</c:v>
                </c:pt>
                <c:pt idx="48">
                  <c:v>0.54620033619308783</c:v>
                </c:pt>
                <c:pt idx="49">
                  <c:v>0.54157650975161387</c:v>
                </c:pt>
                <c:pt idx="50">
                  <c:v>0.53701887061115383</c:v>
                </c:pt>
                <c:pt idx="51">
                  <c:v>0.53252587286773001</c:v>
                </c:pt>
                <c:pt idx="52">
                  <c:v>0.52809603486549628</c:v>
                </c:pt>
                <c:pt idx="53">
                  <c:v>0.52372793476833723</c:v>
                </c:pt>
                <c:pt idx="54">
                  <c:v>0.51942020653124255</c:v>
                </c:pt>
                <c:pt idx="55">
                  <c:v>0.51517153623099432</c:v>
                </c:pt>
                <c:pt idx="56">
                  <c:v>0.51098065872005138</c:v>
                </c:pt>
                <c:pt idx="57">
                  <c:v>0.50684635457137794</c:v>
                </c:pt>
                <c:pt idx="58">
                  <c:v>0.5027674472853898</c:v>
                </c:pt>
                <c:pt idx="59">
                  <c:v>0.49874280073322474</c:v>
                </c:pt>
                <c:pt idx="60">
                  <c:v>0.49477131681325681</c:v>
                </c:pt>
                <c:pt idx="61">
                  <c:v>0.49085193330017984</c:v>
                </c:pt>
                <c:pt idx="62">
                  <c:v>0.48698362186812499</c:v>
                </c:pt>
                <c:pt idx="63">
                  <c:v>0.48316538627120126</c:v>
                </c:pt>
                <c:pt idx="64">
                  <c:v>0.47939626066653962</c:v>
                </c:pt>
                <c:pt idx="65">
                  <c:v>0.47567530806646535</c:v>
                </c:pt>
                <c:pt idx="66">
                  <c:v>0.47200161890776426</c:v>
                </c:pt>
                <c:pt idx="67">
                  <c:v>0.46837430972724003</c:v>
                </c:pt>
                <c:pt idx="68">
                  <c:v>0.46479252193383824</c:v>
                </c:pt>
                <c:pt idx="69">
                  <c:v>0.46125542066859421</c:v>
                </c:pt>
                <c:pt idx="70">
                  <c:v>0.45776219374453103</c:v>
                </c:pt>
                <c:pt idx="71">
                  <c:v>0.45431205065940711</c:v>
                </c:pt>
                <c:pt idx="72">
                  <c:v>0.450904221674922</c:v>
                </c:pt>
                <c:pt idx="73">
                  <c:v>0.4475379569566123</c:v>
                </c:pt>
                <c:pt idx="74">
                  <c:v>0.44421252576922837</c:v>
                </c:pt>
                <c:pt idx="75">
                  <c:v>0.44092721572288673</c:v>
                </c:pt>
                <c:pt idx="76">
                  <c:v>0.43768133206575616</c:v>
                </c:pt>
                <c:pt idx="77">
                  <c:v>0.43447419701942225</c:v>
                </c:pt>
                <c:pt idx="78">
                  <c:v>0.43130514915345675</c:v>
                </c:pt>
                <c:pt idx="79">
                  <c:v>0.42817354279603986</c:v>
                </c:pt>
                <c:pt idx="80">
                  <c:v>0.42507874747777841</c:v>
                </c:pt>
                <c:pt idx="81">
                  <c:v>0.42202014740612709</c:v>
                </c:pt>
                <c:pt idx="82">
                  <c:v>0.4189971409680609</c:v>
                </c:pt>
                <c:pt idx="83">
                  <c:v>0.41600914025886021</c:v>
                </c:pt>
                <c:pt idx="84">
                  <c:v>0.41305557063506682</c:v>
                </c:pt>
                <c:pt idx="85">
                  <c:v>0.41013587028983911</c:v>
                </c:pt>
                <c:pt idx="86">
                  <c:v>0.40724948984909221</c:v>
                </c:pt>
                <c:pt idx="87">
                  <c:v>0.40439589198696174</c:v>
                </c:pt>
                <c:pt idx="88">
                  <c:v>0.40157455105923767</c:v>
                </c:pt>
                <c:pt idx="89">
                  <c:v>0.3987849527535513</c:v>
                </c:pt>
                <c:pt idx="90">
                  <c:v>0.39602659375519539</c:v>
                </c:pt>
                <c:pt idx="91">
                  <c:v>0.39329898142754166</c:v>
                </c:pt>
                <c:pt idx="92">
                  <c:v>0.39060163350612548</c:v>
                </c:pt>
                <c:pt idx="93">
                  <c:v>0.38793407780553424</c:v>
                </c:pt>
                <c:pt idx="94">
                  <c:v>0.38529585193829818</c:v>
                </c:pt>
                <c:pt idx="95">
                  <c:v>0.38268650304506796</c:v>
                </c:pt>
                <c:pt idx="96">
                  <c:v>0.38010558753540274</c:v>
                </c:pt>
                <c:pt idx="97">
                  <c:v>0.37755267083854616</c:v>
                </c:pt>
                <c:pt idx="98">
                  <c:v>0.37502732716363496</c:v>
                </c:pt>
                <c:pt idx="99">
                  <c:v>0.37252913926879822</c:v>
                </c:pt>
                <c:pt idx="100">
                  <c:v>0.37005769823867235</c:v>
                </c:pt>
              </c:numCache>
            </c:numRef>
          </c:yVal>
          <c:smooth val="1"/>
          <c:extLst>
            <c:ext xmlns:c16="http://schemas.microsoft.com/office/drawing/2014/chart" uri="{C3380CC4-5D6E-409C-BE32-E72D297353CC}">
              <c16:uniqueId val="{0000000D-B815-46D8-B93E-C7019F705802}"/>
            </c:ext>
          </c:extLst>
        </c:ser>
        <c:ser>
          <c:idx val="14"/>
          <c:order val="14"/>
          <c:tx>
            <c:strRef>
              <c:f>sensitivity!$R$59</c:f>
              <c:strCache>
                <c:ptCount val="1"/>
                <c:pt idx="0">
                  <c:v>BC_0,75_T05</c:v>
                </c:pt>
              </c:strCache>
            </c:strRef>
          </c:tx>
          <c:spPr>
            <a:ln w="28575" cap="rnd">
              <a:solidFill>
                <a:schemeClr val="accent3">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sensitivity!$R$60:$R$160</c:f>
              <c:numCache>
                <c:formatCode>0%</c:formatCode>
                <c:ptCount val="101"/>
                <c:pt idx="0">
                  <c:v>1</c:v>
                </c:pt>
                <c:pt idx="1">
                  <c:v>0.94832713817883829</c:v>
                </c:pt>
                <c:pt idx="2">
                  <c:v>0.91765849258817567</c:v>
                </c:pt>
                <c:pt idx="3">
                  <c:v>0.89245830491425249</c:v>
                </c:pt>
                <c:pt idx="4">
                  <c:v>0.8709173942534314</c:v>
                </c:pt>
                <c:pt idx="5">
                  <c:v>0.85206810306788539</c:v>
                </c:pt>
                <c:pt idx="6">
                  <c:v>0.83525681541384622</c:v>
                </c:pt>
                <c:pt idx="7">
                  <c:v>0.82001822708123107</c:v>
                </c:pt>
                <c:pt idx="8">
                  <c:v>0.80601571800805627</c:v>
                </c:pt>
                <c:pt idx="9">
                  <c:v>0.79300322684505209</c:v>
                </c:pt>
                <c:pt idx="10">
                  <c:v>0.78079902003135282</c:v>
                </c:pt>
                <c:pt idx="11">
                  <c:v>0.76926732373791684</c:v>
                </c:pt>
                <c:pt idx="12">
                  <c:v>0.75830538436731454</c:v>
                </c:pt>
                <c:pt idx="13">
                  <c:v>0.7478343215934744</c:v>
                </c:pt>
                <c:pt idx="14">
                  <c:v>0.73779264256966059</c:v>
                </c:pt>
                <c:pt idx="15">
                  <c:v>0.7281316277999802</c:v>
                </c:pt>
                <c:pt idx="16">
                  <c:v>0.71881203575143915</c:v>
                </c:pt>
                <c:pt idx="17">
                  <c:v>0.70980173827502058</c:v>
                </c:pt>
                <c:pt idx="18">
                  <c:v>0.70107401434209682</c:v>
                </c:pt>
                <c:pt idx="19">
                  <c:v>0.69260631049510302</c:v>
                </c:pt>
                <c:pt idx="20">
                  <c:v>0.68437933314730026</c:v>
                </c:pt>
                <c:pt idx="21">
                  <c:v>0.67637637768532544</c:v>
                </c:pt>
                <c:pt idx="22">
                  <c:v>0.6685828272912766</c:v>
                </c:pt>
                <c:pt idx="23">
                  <c:v>0.66098577405096925</c:v>
                </c:pt>
                <c:pt idx="24">
                  <c:v>0.65357372873374442</c:v>
                </c:pt>
                <c:pt idx="25">
                  <c:v>0.64633639535611609</c:v>
                </c:pt>
                <c:pt idx="26">
                  <c:v>0.63926449349598513</c:v>
                </c:pt>
                <c:pt idx="27">
                  <c:v>0.63234961616113616</c:v>
                </c:pt>
                <c:pt idx="28">
                  <c:v>0.62558411443501205</c:v>
                </c:pt>
                <c:pt idx="29">
                  <c:v>0.61896100254494635</c:v>
                </c:pt>
                <c:pt idx="30">
                  <c:v>0.61247387871854808</c:v>
                </c:pt>
                <c:pt idx="31">
                  <c:v>0.6061168584199339</c:v>
                </c:pt>
                <c:pt idx="32">
                  <c:v>0.59988451743464255</c:v>
                </c:pt>
                <c:pt idx="33">
                  <c:v>0.59377184290266205</c:v>
                </c:pt>
                <c:pt idx="34">
                  <c:v>0.58777419085498306</c:v>
                </c:pt>
                <c:pt idx="35">
                  <c:v>0.58188724914110612</c:v>
                </c:pt>
                <c:pt idx="36">
                  <c:v>0.57610700487866118</c:v>
                </c:pt>
                <c:pt idx="37">
                  <c:v>0.57042971573689727</c:v>
                </c:pt>
                <c:pt idx="38">
                  <c:v>0.56485188450107526</c:v>
                </c:pt>
                <c:pt idx="39">
                  <c:v>0.5593702364673041</c:v>
                </c:pt>
                <c:pt idx="40">
                  <c:v>0.55398169929606844</c:v>
                </c:pt>
                <c:pt idx="41">
                  <c:v>0.54868338501394853</c:v>
                </c:pt>
                <c:pt idx="42">
                  <c:v>0.54347257390136616</c:v>
                </c:pt>
                <c:pt idx="43">
                  <c:v>0.53834670004288654</c:v>
                </c:pt>
                <c:pt idx="44">
                  <c:v>0.53330333834802812</c:v>
                </c:pt>
                <c:pt idx="45">
                  <c:v>0.52834019287630651</c:v>
                </c:pt>
                <c:pt idx="46">
                  <c:v>0.52345508632177795</c:v>
                </c:pt>
                <c:pt idx="47">
                  <c:v>0.51864595053038953</c:v>
                </c:pt>
                <c:pt idx="48">
                  <c:v>0.51391081793881555</c:v>
                </c:pt>
                <c:pt idx="49">
                  <c:v>0.50924781383662265</c:v>
                </c:pt>
                <c:pt idx="50">
                  <c:v>0.5046551493649627</c:v>
                </c:pt>
                <c:pt idx="51">
                  <c:v>0.50013111517485809</c:v>
                </c:pt>
                <c:pt idx="52">
                  <c:v>0.49567407567674243</c:v>
                </c:pt>
                <c:pt idx="53">
                  <c:v>0.49128246382049146</c:v>
                </c:pt>
                <c:pt idx="54">
                  <c:v>0.48695477635179135</c:v>
                </c:pt>
                <c:pt idx="55">
                  <c:v>0.48268956949656949</c:v>
                </c:pt>
                <c:pt idx="56">
                  <c:v>0.47848545503038481</c:v>
                </c:pt>
                <c:pt idx="57">
                  <c:v>0.47434109669426761</c:v>
                </c:pt>
                <c:pt idx="58">
                  <c:v>0.47025520692258177</c:v>
                </c:pt>
                <c:pt idx="59">
                  <c:v>0.46622654385209111</c:v>
                </c:pt>
                <c:pt idx="60">
                  <c:v>0.46225390858465076</c:v>
                </c:pt>
                <c:pt idx="61">
                  <c:v>0.45833614267880951</c:v>
                </c:pt>
                <c:pt idx="62">
                  <c:v>0.45447212584816632</c:v>
                </c:pt>
                <c:pt idx="63">
                  <c:v>0.45066077384661962</c:v>
                </c:pt>
                <c:pt idx="64">
                  <c:v>0.4469010365226716</c:v>
                </c:pt>
                <c:pt idx="65">
                  <c:v>0.44319189602679265</c:v>
                </c:pt>
                <c:pt idx="66">
                  <c:v>0.43953236515745892</c:v>
                </c:pt>
                <c:pt idx="67">
                  <c:v>0.43592148583294626</c:v>
                </c:pt>
                <c:pt idx="68">
                  <c:v>0.43235832767725796</c:v>
                </c:pt>
                <c:pt idx="69">
                  <c:v>0.42884198670973644</c:v>
                </c:pt>
                <c:pt idx="70">
                  <c:v>0.42537158412895171</c:v>
                </c:pt>
                <c:pt idx="71">
                  <c:v>0.42194626518238643</c:v>
                </c:pt>
                <c:pt idx="72">
                  <c:v>0.41856519811428727</c:v>
                </c:pt>
                <c:pt idx="73">
                  <c:v>0.41522757318479719</c:v>
                </c:pt>
                <c:pt idx="74">
                  <c:v>0.41193260175415802</c:v>
                </c:pt>
                <c:pt idx="75">
                  <c:v>0.40867951542637238</c:v>
                </c:pt>
                <c:pt idx="76">
                  <c:v>0.40546756524727245</c:v>
                </c:pt>
                <c:pt idx="77">
                  <c:v>0.40229602095240674</c:v>
                </c:pt>
                <c:pt idx="78">
                  <c:v>0.39916417026061246</c:v>
                </c:pt>
                <c:pt idx="79">
                  <c:v>0.39607131820952773</c:v>
                </c:pt>
                <c:pt idx="80">
                  <c:v>0.39301678652965066</c:v>
                </c:pt>
                <c:pt idx="81">
                  <c:v>0.38999991305387083</c:v>
                </c:pt>
                <c:pt idx="82">
                  <c:v>0.38702005115968513</c:v>
                </c:pt>
                <c:pt idx="83">
                  <c:v>0.38407656924156747</c:v>
                </c:pt>
                <c:pt idx="84">
                  <c:v>0.38116885021119584</c:v>
                </c:pt>
                <c:pt idx="85">
                  <c:v>0.37829629102344553</c:v>
                </c:pt>
                <c:pt idx="86">
                  <c:v>0.37545830222624443</c:v>
                </c:pt>
                <c:pt idx="87">
                  <c:v>0.3726543075325694</c:v>
                </c:pt>
                <c:pt idx="88">
                  <c:v>0.36988374341299213</c:v>
                </c:pt>
                <c:pt idx="89">
                  <c:v>0.36714605870734651</c:v>
                </c:pt>
                <c:pt idx="90">
                  <c:v>0.36444071425420149</c:v>
                </c:pt>
                <c:pt idx="91">
                  <c:v>0.36176718253693113</c:v>
                </c:pt>
                <c:pt idx="92">
                  <c:v>0.35912494734529155</c:v>
                </c:pt>
                <c:pt idx="93">
                  <c:v>0.3565135034514984</c:v>
                </c:pt>
                <c:pt idx="94">
                  <c:v>0.3539323562998728</c:v>
                </c:pt>
                <c:pt idx="95">
                  <c:v>0.35138102170922192</c:v>
                </c:pt>
                <c:pt idx="96">
                  <c:v>0.34885902558717063</c:v>
                </c:pt>
                <c:pt idx="97">
                  <c:v>0.34636590365572317</c:v>
                </c:pt>
                <c:pt idx="98">
                  <c:v>0.3439012011874123</c:v>
                </c:pt>
                <c:pt idx="99">
                  <c:v>0.34146447275141056</c:v>
                </c:pt>
                <c:pt idx="100">
                  <c:v>0.3390552819690576</c:v>
                </c:pt>
              </c:numCache>
            </c:numRef>
          </c:yVal>
          <c:smooth val="1"/>
          <c:extLst>
            <c:ext xmlns:c16="http://schemas.microsoft.com/office/drawing/2014/chart" uri="{C3380CC4-5D6E-409C-BE32-E72D297353CC}">
              <c16:uniqueId val="{0000000E-B815-46D8-B93E-C7019F705802}"/>
            </c:ext>
          </c:extLst>
        </c:ser>
        <c:ser>
          <c:idx val="15"/>
          <c:order val="15"/>
          <c:tx>
            <c:strRef>
              <c:f>sensitivity!$S$59</c:f>
              <c:strCache>
                <c:ptCount val="1"/>
                <c:pt idx="0">
                  <c:v>BC_0,05_T10</c:v>
                </c:pt>
              </c:strCache>
            </c:strRef>
          </c:tx>
          <c:spPr>
            <a:ln w="28575" cap="rnd">
              <a:solidFill>
                <a:schemeClr val="accent4">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sensitivity!$S$60:$S$160</c:f>
              <c:numCache>
                <c:formatCode>0%</c:formatCode>
                <c:ptCount val="101"/>
                <c:pt idx="0">
                  <c:v>0.99998381806018088</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0.99781519271589947</c:v>
                </c:pt>
                <c:pt idx="18">
                  <c:v>0.98789665192230136</c:v>
                </c:pt>
                <c:pt idx="19">
                  <c:v>0.97801203438077799</c:v>
                </c:pt>
                <c:pt idx="20">
                  <c:v>0.96817596795221039</c:v>
                </c:pt>
                <c:pt idx="21">
                  <c:v>0.9583998587167184</c:v>
                </c:pt>
                <c:pt idx="22">
                  <c:v>0.94869259507877102</c:v>
                </c:pt>
                <c:pt idx="23">
                  <c:v>0.93906109408002802</c:v>
                </c:pt>
                <c:pt idx="24">
                  <c:v>0.92951072604428253</c:v>
                </c:pt>
                <c:pt idx="25">
                  <c:v>0.92004564505389308</c:v>
                </c:pt>
                <c:pt idx="26">
                  <c:v>0.91066904638437263</c:v>
                </c:pt>
                <c:pt idx="27">
                  <c:v>0.90138336721492252</c:v>
                </c:pt>
                <c:pt idx="28">
                  <c:v>0.89219044325698182</c:v>
                </c:pt>
                <c:pt idx="29">
                  <c:v>0.88309163111169053</c:v>
                </c:pt>
                <c:pt idx="30">
                  <c:v>0.87408790397698544</c:v>
                </c:pt>
                <c:pt idx="31">
                  <c:v>0.86517992662643728</c:v>
                </c:pt>
                <c:pt idx="32">
                  <c:v>0.85636811426283932</c:v>
                </c:pt>
                <c:pt idx="33">
                  <c:v>0.84765267882441031</c:v>
                </c:pt>
                <c:pt idx="34">
                  <c:v>0.83903366552453496</c:v>
                </c:pt>
                <c:pt idx="35">
                  <c:v>0.83051098178635585</c:v>
                </c:pt>
                <c:pt idx="36">
                  <c:v>0.82208442025178807</c:v>
                </c:pt>
                <c:pt idx="37">
                  <c:v>0.81375367717002745</c:v>
                </c:pt>
                <c:pt idx="38">
                  <c:v>0.80551836717952485</c:v>
                </c:pt>
                <c:pt idx="39">
                  <c:v>0.79737803527116669</c:v>
                </c:pt>
                <c:pt idx="40">
                  <c:v>0.78933216654460769</c:v>
                </c:pt>
                <c:pt idx="41">
                  <c:v>0.78138019423315197</c:v>
                </c:pt>
                <c:pt idx="42">
                  <c:v>0.77352150636651917</c:v>
                </c:pt>
                <c:pt idx="43">
                  <c:v>0.76575545135846135</c:v>
                </c:pt>
                <c:pt idx="44">
                  <c:v>0.75808134274229511</c:v>
                </c:pt>
                <c:pt idx="45">
                  <c:v>0.75049846322775848</c:v>
                </c:pt>
                <c:pt idx="46">
                  <c:v>0.74300606821415227</c:v>
                </c:pt>
                <c:pt idx="47">
                  <c:v>0.73560338886482257</c:v>
                </c:pt>
                <c:pt idx="48">
                  <c:v>0.7282896348249267</c:v>
                </c:pt>
                <c:pt idx="49">
                  <c:v>0.72106399664644349</c:v>
                </c:pt>
                <c:pt idx="50">
                  <c:v>0.71392564797049496</c:v>
                </c:pt>
                <c:pt idx="51">
                  <c:v>0.70687374750625875</c:v>
                </c:pt>
                <c:pt idx="52">
                  <c:v>0.69990744083739831</c:v>
                </c:pt>
                <c:pt idx="53">
                  <c:v>0.69302586208046479</c:v>
                </c:pt>
                <c:pt idx="54">
                  <c:v>0.68622813541471428</c:v>
                </c:pt>
                <c:pt idx="55">
                  <c:v>0.6795133764988881</c:v>
                </c:pt>
                <c:pt idx="56">
                  <c:v>0.67288069378750415</c:v>
                </c:pt>
                <c:pt idx="57">
                  <c:v>0.6663291897568534</c:v>
                </c:pt>
                <c:pt idx="58">
                  <c:v>0.65985796204909486</c:v>
                </c:pt>
                <c:pt idx="59">
                  <c:v>0.65346610454140963</c:v>
                </c:pt>
                <c:pt idx="60">
                  <c:v>0.64715270834609095</c:v>
                </c:pt>
                <c:pt idx="61">
                  <c:v>0.64091686274657167</c:v>
                </c:pt>
                <c:pt idx="62">
                  <c:v>0.63475765607371659</c:v>
                </c:pt>
                <c:pt idx="63">
                  <c:v>0.62867417652616997</c:v>
                </c:pt>
                <c:pt idx="64">
                  <c:v>0.62266551293812611</c:v>
                </c:pt>
                <c:pt idx="65">
                  <c:v>0.61673075549754408</c:v>
                </c:pt>
                <c:pt idx="66">
                  <c:v>0.61086899641755765</c:v>
                </c:pt>
                <c:pt idx="67">
                  <c:v>0.60507933056359908</c:v>
                </c:pt>
                <c:pt idx="68">
                  <c:v>0.59936085603857125</c:v>
                </c:pt>
                <c:pt idx="69">
                  <c:v>0.59371267472824141</c:v>
                </c:pt>
                <c:pt idx="70">
                  <c:v>0.5881338928089006</c:v>
                </c:pt>
                <c:pt idx="71">
                  <c:v>0.5826236212192073</c:v>
                </c:pt>
                <c:pt idx="72">
                  <c:v>0.57718097609803654</c:v>
                </c:pt>
                <c:pt idx="73">
                  <c:v>0.57180507919005885</c:v>
                </c:pt>
                <c:pt idx="74">
                  <c:v>0.56649505822069501</c:v>
                </c:pt>
                <c:pt idx="75">
                  <c:v>0.56125004724200755</c:v>
                </c:pt>
                <c:pt idx="76">
                  <c:v>0.55606918695102592</c:v>
                </c:pt>
                <c:pt idx="77">
                  <c:v>0.55095162498192829</c:v>
                </c:pt>
                <c:pt idx="78">
                  <c:v>0.54589651617344681</c:v>
                </c:pt>
                <c:pt idx="79">
                  <c:v>0.54090302281279368</c:v>
                </c:pt>
                <c:pt idx="80">
                  <c:v>0.53597031485736313</c:v>
                </c:pt>
                <c:pt idx="81">
                  <c:v>0.53109757013538716</c:v>
                </c:pt>
                <c:pt idx="82">
                  <c:v>0.52628397452669529</c:v>
                </c:pt>
                <c:pt idx="83">
                  <c:v>0.52152872212466006</c:v>
                </c:pt>
                <c:pt idx="84">
                  <c:v>0.51683101538036891</c:v>
                </c:pt>
                <c:pt idx="85">
                  <c:v>0.51219006523001653</c:v>
                </c:pt>
                <c:pt idx="86">
                  <c:v>0.50760509120646458</c:v>
                </c:pt>
                <c:pt idx="87">
                  <c:v>0.50307532153587409</c:v>
                </c:pt>
                <c:pt idx="88">
                  <c:v>0.49859999322027398</c:v>
                </c:pt>
                <c:pt idx="89">
                  <c:v>0.49417835210688871</c:v>
                </c:pt>
                <c:pt idx="90">
                  <c:v>0.48980965294500939</c:v>
                </c:pt>
                <c:pt idx="91">
                  <c:v>0.48549315943115751</c:v>
                </c:pt>
                <c:pt idx="92">
                  <c:v>0.48122814424325144</c:v>
                </c:pt>
                <c:pt idx="93">
                  <c:v>0.47701388906445563</c:v>
                </c:pt>
                <c:pt idx="94">
                  <c:v>0.47284968459735555</c:v>
                </c:pt>
                <c:pt idx="95">
                  <c:v>0.46873483056907517</c:v>
                </c:pt>
                <c:pt idx="96">
                  <c:v>0.46466863572791678</c:v>
                </c:pt>
                <c:pt idx="97">
                  <c:v>0.46065041783207988</c:v>
                </c:pt>
                <c:pt idx="98">
                  <c:v>0.45667950363098575</c:v>
                </c:pt>
                <c:pt idx="99">
                  <c:v>0.45275522883970715</c:v>
                </c:pt>
                <c:pt idx="100">
                  <c:v>0.44887693810697871</c:v>
                </c:pt>
              </c:numCache>
            </c:numRef>
          </c:yVal>
          <c:smooth val="1"/>
          <c:extLst>
            <c:ext xmlns:c16="http://schemas.microsoft.com/office/drawing/2014/chart" uri="{C3380CC4-5D6E-409C-BE32-E72D297353CC}">
              <c16:uniqueId val="{0000000F-B815-46D8-B93E-C7019F705802}"/>
            </c:ext>
          </c:extLst>
        </c:ser>
        <c:ser>
          <c:idx val="16"/>
          <c:order val="16"/>
          <c:tx>
            <c:strRef>
              <c:f>sensitivity!$T$59</c:f>
              <c:strCache>
                <c:ptCount val="1"/>
                <c:pt idx="0">
                  <c:v>BC_0,10_T10</c:v>
                </c:pt>
              </c:strCache>
            </c:strRef>
          </c:tx>
          <c:spPr>
            <a:ln w="28575" cap="rnd">
              <a:solidFill>
                <a:schemeClr val="accent5">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sensitivity!$T$60:$T$160</c:f>
              <c:numCache>
                <c:formatCode>0%</c:formatCode>
                <c:ptCount val="101"/>
                <c:pt idx="0">
                  <c:v>0.9999856518125162</c:v>
                </c:pt>
                <c:pt idx="1">
                  <c:v>1</c:v>
                </c:pt>
                <c:pt idx="2">
                  <c:v>1</c:v>
                </c:pt>
                <c:pt idx="3">
                  <c:v>1</c:v>
                </c:pt>
                <c:pt idx="4">
                  <c:v>1</c:v>
                </c:pt>
                <c:pt idx="5">
                  <c:v>1</c:v>
                </c:pt>
                <c:pt idx="6">
                  <c:v>1</c:v>
                </c:pt>
                <c:pt idx="7">
                  <c:v>1</c:v>
                </c:pt>
                <c:pt idx="8">
                  <c:v>1</c:v>
                </c:pt>
                <c:pt idx="9">
                  <c:v>1</c:v>
                </c:pt>
                <c:pt idx="10">
                  <c:v>1</c:v>
                </c:pt>
                <c:pt idx="11">
                  <c:v>1</c:v>
                </c:pt>
                <c:pt idx="12">
                  <c:v>1</c:v>
                </c:pt>
                <c:pt idx="13">
                  <c:v>1</c:v>
                </c:pt>
                <c:pt idx="14">
                  <c:v>0.99630629822491312</c:v>
                </c:pt>
                <c:pt idx="15">
                  <c:v>0.98611353054175599</c:v>
                </c:pt>
                <c:pt idx="16">
                  <c:v>0.97592708187262911</c:v>
                </c:pt>
                <c:pt idx="17">
                  <c:v>0.96577230124732982</c:v>
                </c:pt>
                <c:pt idx="18">
                  <c:v>0.95566863333057583</c:v>
                </c:pt>
                <c:pt idx="19">
                  <c:v>0.94563096551262604</c:v>
                </c:pt>
                <c:pt idx="20">
                  <c:v>0.93567065578233577</c:v>
                </c:pt>
                <c:pt idx="21">
                  <c:v>0.92579632321935701</c:v>
                </c:pt>
                <c:pt idx="22">
                  <c:v>0.91601445870873976</c:v>
                </c:pt>
                <c:pt idx="23">
                  <c:v>0.90632989799245056</c:v>
                </c:pt>
                <c:pt idx="24">
                  <c:v>0.89674618862393018</c:v>
                </c:pt>
                <c:pt idx="25">
                  <c:v>0.88726587485314867</c:v>
                </c:pt>
                <c:pt idx="26">
                  <c:v>0.8778907189002948</c:v>
                </c:pt>
                <c:pt idx="27">
                  <c:v>0.86862187287343084</c:v>
                </c:pt>
                <c:pt idx="28">
                  <c:v>0.8594600123725693</c:v>
                </c:pt>
                <c:pt idx="29">
                  <c:v>0.85040544034758403</c:v>
                </c:pt>
                <c:pt idx="30">
                  <c:v>0.84145816786244643</c:v>
                </c:pt>
                <c:pt idx="31">
                  <c:v>0.83261797693301831</c:v>
                </c:pt>
                <c:pt idx="32">
                  <c:v>0.82388446945219018</c:v>
                </c:pt>
                <c:pt idx="33">
                  <c:v>0.81525710531979578</c:v>
                </c:pt>
                <c:pt idx="34">
                  <c:v>0.8067352321980048</c:v>
                </c:pt>
                <c:pt idx="35">
                  <c:v>0.79831810877132103</c:v>
                </c:pt>
                <c:pt idx="36">
                  <c:v>0.79000492296938463</c:v>
                </c:pt>
                <c:pt idx="37">
                  <c:v>0.78179480628369402</c:v>
                </c:pt>
                <c:pt idx="38">
                  <c:v>0.77368684505527663</c:v>
                </c:pt>
                <c:pt idx="39">
                  <c:v>0.76568008941300503</c:v>
                </c:pt>
                <c:pt idx="40">
                  <c:v>0.7577735603890613</c:v>
                </c:pt>
                <c:pt idx="41">
                  <c:v>0.74996625561918262</c:v>
                </c:pt>
                <c:pt idx="42">
                  <c:v>0.74225715394311353</c:v>
                </c:pt>
                <c:pt idx="43">
                  <c:v>0.73464521914919467</c:v>
                </c:pt>
                <c:pt idx="44">
                  <c:v>0.72712940305164586</c:v>
                </c:pt>
                <c:pt idx="45">
                  <c:v>0.71970864804617518</c:v>
                </c:pt>
                <c:pt idx="46">
                  <c:v>0.71238188925638957</c:v>
                </c:pt>
                <c:pt idx="47">
                  <c:v>0.70514805635776945</c:v>
                </c:pt>
                <c:pt idx="48">
                  <c:v>0.69800607514617485</c:v>
                </c:pt>
                <c:pt idx="49">
                  <c:v>0.69095486890250024</c:v>
                </c:pt>
                <c:pt idx="50">
                  <c:v>0.6839933595933102</c:v>
                </c:pt>
                <c:pt idx="51">
                  <c:v>0.6771204689381719</c:v>
                </c:pt>
                <c:pt idx="52">
                  <c:v>0.67033511936740608</c:v>
                </c:pt>
                <c:pt idx="53">
                  <c:v>0.66363623488858769</c:v>
                </c:pt>
                <c:pt idx="54">
                  <c:v>0.65702274187600351</c:v>
                </c:pt>
                <c:pt idx="55">
                  <c:v>0.65049356979409612</c:v>
                </c:pt>
                <c:pt idx="56">
                  <c:v>0.64404765186351209</c:v>
                </c:pt>
                <c:pt idx="57">
                  <c:v>0.63768392567650889</c:v>
                </c:pt>
                <c:pt idx="58">
                  <c:v>0.63140133376707297</c:v>
                </c:pt>
                <c:pt idx="59">
                  <c:v>0.62519882414001049</c:v>
                </c:pt>
                <c:pt idx="60">
                  <c:v>0.61907535076247266</c:v>
                </c:pt>
                <c:pt idx="61">
                  <c:v>0.61302987402074227</c:v>
                </c:pt>
                <c:pt idx="62">
                  <c:v>0.60706136114463982</c:v>
                </c:pt>
                <c:pt idx="63">
                  <c:v>0.60116878660155371</c:v>
                </c:pt>
                <c:pt idx="64">
                  <c:v>0.59535113246182281</c:v>
                </c:pt>
                <c:pt idx="65">
                  <c:v>0.58960738873699803</c:v>
                </c:pt>
                <c:pt idx="66">
                  <c:v>0.5839365536923482</c:v>
                </c:pt>
                <c:pt idx="67">
                  <c:v>0.5783376341348565</c:v>
                </c:pt>
                <c:pt idx="68">
                  <c:v>0.57280964567786197</c:v>
                </c:pt>
                <c:pt idx="69">
                  <c:v>0.56735161298341952</c:v>
                </c:pt>
                <c:pt idx="70">
                  <c:v>0.56196256998340544</c:v>
                </c:pt>
                <c:pt idx="71">
                  <c:v>0.55664156008033427</c:v>
                </c:pt>
                <c:pt idx="72">
                  <c:v>0.55138763632881993</c:v>
                </c:pt>
                <c:pt idx="73">
                  <c:v>0.54619986159857703</c:v>
                </c:pt>
                <c:pt idx="74">
                  <c:v>0.54107730871982684</c:v>
                </c:pt>
                <c:pt idx="75">
                  <c:v>0.53601906061194304</c:v>
                </c:pt>
                <c:pt idx="76">
                  <c:v>0.531024210396149</c:v>
                </c:pt>
                <c:pt idx="77">
                  <c:v>0.52609186149304543</c:v>
                </c:pt>
                <c:pt idx="78">
                  <c:v>0.52122112770573259</c:v>
                </c:pt>
                <c:pt idx="79">
                  <c:v>0.5164111332892567</c:v>
                </c:pt>
                <c:pt idx="80">
                  <c:v>0.51166101300709743</c:v>
                </c:pt>
                <c:pt idx="81">
                  <c:v>0.50696991217537579</c:v>
                </c:pt>
                <c:pt idx="82">
                  <c:v>0.50233698669545168</c:v>
                </c:pt>
                <c:pt idx="83">
                  <c:v>0.49776140307555194</c:v>
                </c:pt>
                <c:pt idx="84">
                  <c:v>0.49324233844204146</c:v>
                </c:pt>
                <c:pt idx="85">
                  <c:v>0.48877898054093716</c:v>
                </c:pt>
                <c:pt idx="86">
                  <c:v>0.48437052773023509</c:v>
                </c:pt>
                <c:pt idx="87">
                  <c:v>0.48001618896359932</c:v>
                </c:pt>
                <c:pt idx="88">
                  <c:v>0.47571518376594424</c:v>
                </c:pt>
                <c:pt idx="89">
                  <c:v>0.4714667422014136</c:v>
                </c:pt>
                <c:pt idx="90">
                  <c:v>0.46727010483424392</c:v>
                </c:pt>
                <c:pt idx="91">
                  <c:v>0.46312452268297694</c:v>
                </c:pt>
                <c:pt idx="92">
                  <c:v>0.45902925716846621</c:v>
                </c:pt>
                <c:pt idx="93">
                  <c:v>0.45498358005610268</c:v>
                </c:pt>
                <c:pt idx="94">
                  <c:v>0.45098677339266585</c:v>
                </c:pt>
                <c:pt idx="95">
                  <c:v>0.44703812943818955</c:v>
                </c:pt>
                <c:pt idx="96">
                  <c:v>0.44313695059320957</c:v>
                </c:pt>
                <c:pt idx="97">
                  <c:v>0.43928254932174693</c:v>
                </c:pt>
                <c:pt idx="98">
                  <c:v>0.43547424807036245</c:v>
                </c:pt>
                <c:pt idx="99">
                  <c:v>0.43171137918360081</c:v>
                </c:pt>
                <c:pt idx="100">
                  <c:v>0.42799328481612864</c:v>
                </c:pt>
              </c:numCache>
            </c:numRef>
          </c:yVal>
          <c:smooth val="1"/>
          <c:extLst>
            <c:ext xmlns:c16="http://schemas.microsoft.com/office/drawing/2014/chart" uri="{C3380CC4-5D6E-409C-BE32-E72D297353CC}">
              <c16:uniqueId val="{00000010-B815-46D8-B93E-C7019F705802}"/>
            </c:ext>
          </c:extLst>
        </c:ser>
        <c:ser>
          <c:idx val="17"/>
          <c:order val="17"/>
          <c:tx>
            <c:strRef>
              <c:f>sensitivity!$U$59</c:f>
              <c:strCache>
                <c:ptCount val="1"/>
                <c:pt idx="0">
                  <c:v>BC_0,15_T10</c:v>
                </c:pt>
              </c:strCache>
            </c:strRef>
          </c:tx>
          <c:spPr>
            <a:ln w="28575" cap="rnd">
              <a:solidFill>
                <a:schemeClr val="accent6">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sensitivity!$U$60:$U$160</c:f>
              <c:numCache>
                <c:formatCode>0%</c:formatCode>
                <c:ptCount val="101"/>
                <c:pt idx="0">
                  <c:v>0.99998748556485162</c:v>
                </c:pt>
                <c:pt idx="1">
                  <c:v>1</c:v>
                </c:pt>
                <c:pt idx="2">
                  <c:v>1</c:v>
                </c:pt>
                <c:pt idx="3">
                  <c:v>1</c:v>
                </c:pt>
                <c:pt idx="4">
                  <c:v>1</c:v>
                </c:pt>
                <c:pt idx="5">
                  <c:v>1</c:v>
                </c:pt>
                <c:pt idx="6">
                  <c:v>1</c:v>
                </c:pt>
                <c:pt idx="7">
                  <c:v>1</c:v>
                </c:pt>
                <c:pt idx="8">
                  <c:v>1</c:v>
                </c:pt>
                <c:pt idx="9">
                  <c:v>1</c:v>
                </c:pt>
                <c:pt idx="10">
                  <c:v>1</c:v>
                </c:pt>
                <c:pt idx="11">
                  <c:v>0.99656260965780474</c:v>
                </c:pt>
                <c:pt idx="12">
                  <c:v>0.98609908588043071</c:v>
                </c:pt>
                <c:pt idx="13">
                  <c:v>0.97558078801373105</c:v>
                </c:pt>
                <c:pt idx="14">
                  <c:v>0.96505395552953877</c:v>
                </c:pt>
                <c:pt idx="15">
                  <c:v>0.95455336974465499</c:v>
                </c:pt>
                <c:pt idx="16">
                  <c:v>0.94410526671010941</c:v>
                </c:pt>
                <c:pt idx="17">
                  <c:v>0.93372940977876018</c:v>
                </c:pt>
                <c:pt idx="18">
                  <c:v>0.9234406147388502</c:v>
                </c:pt>
                <c:pt idx="19">
                  <c:v>0.91324989664447409</c:v>
                </c:pt>
                <c:pt idx="20">
                  <c:v>0.90316534361246115</c:v>
                </c:pt>
                <c:pt idx="21">
                  <c:v>0.89319278772199551</c:v>
                </c:pt>
                <c:pt idx="22">
                  <c:v>0.88333632233870851</c:v>
                </c:pt>
                <c:pt idx="23">
                  <c:v>0.8735987019048731</c:v>
                </c:pt>
                <c:pt idx="24">
                  <c:v>0.86398165120357784</c:v>
                </c:pt>
                <c:pt idx="25">
                  <c:v>0.85448610465240415</c:v>
                </c:pt>
                <c:pt idx="26">
                  <c:v>0.84511239141621686</c:v>
                </c:pt>
                <c:pt idx="27">
                  <c:v>0.83586037853193906</c:v>
                </c:pt>
                <c:pt idx="28">
                  <c:v>0.82672958148815678</c:v>
                </c:pt>
                <c:pt idx="29">
                  <c:v>0.81771924958347741</c:v>
                </c:pt>
                <c:pt idx="30">
                  <c:v>0.80882843174790742</c:v>
                </c:pt>
                <c:pt idx="31">
                  <c:v>0.80005602723959934</c:v>
                </c:pt>
                <c:pt idx="32">
                  <c:v>0.79140082464154116</c:v>
                </c:pt>
                <c:pt idx="33">
                  <c:v>0.78286153181518126</c:v>
                </c:pt>
                <c:pt idx="34">
                  <c:v>0.77443679887147454</c:v>
                </c:pt>
                <c:pt idx="35">
                  <c:v>0.76612523575628622</c:v>
                </c:pt>
                <c:pt idx="36">
                  <c:v>0.75792542568698129</c:v>
                </c:pt>
                <c:pt idx="37">
                  <c:v>0.74983593539736071</c:v>
                </c:pt>
                <c:pt idx="38">
                  <c:v>0.7418553229310284</c:v>
                </c:pt>
                <c:pt idx="39">
                  <c:v>0.73398214355484326</c:v>
                </c:pt>
                <c:pt idx="40">
                  <c:v>0.72621495423351501</c:v>
                </c:pt>
                <c:pt idx="41">
                  <c:v>0.71855231700521316</c:v>
                </c:pt>
                <c:pt idx="42">
                  <c:v>0.71099280151970778</c:v>
                </c:pt>
                <c:pt idx="43">
                  <c:v>0.70353498693992789</c:v>
                </c:pt>
                <c:pt idx="44">
                  <c:v>0.69617746336099651</c:v>
                </c:pt>
                <c:pt idx="45">
                  <c:v>0.68891883286459177</c:v>
                </c:pt>
                <c:pt idx="46">
                  <c:v>0.68175771029862675</c:v>
                </c:pt>
                <c:pt idx="47">
                  <c:v>0.67469272385071632</c:v>
                </c:pt>
                <c:pt idx="48">
                  <c:v>0.66772251546742289</c:v>
                </c:pt>
                <c:pt idx="49">
                  <c:v>0.66084574115855699</c:v>
                </c:pt>
                <c:pt idx="50">
                  <c:v>0.65406107121612544</c:v>
                </c:pt>
                <c:pt idx="51">
                  <c:v>0.64736719037008517</c:v>
                </c:pt>
                <c:pt idx="52">
                  <c:v>0.64076279789741397</c:v>
                </c:pt>
                <c:pt idx="53">
                  <c:v>0.6342466076967106</c:v>
                </c:pt>
                <c:pt idx="54">
                  <c:v>0.62781734833729275</c:v>
                </c:pt>
                <c:pt idx="55">
                  <c:v>0.62147376308930402</c:v>
                </c:pt>
                <c:pt idx="56">
                  <c:v>0.61521460993951993</c:v>
                </c:pt>
                <c:pt idx="57">
                  <c:v>0.60903866159616449</c:v>
                </c:pt>
                <c:pt idx="58">
                  <c:v>0.60294470548505108</c:v>
                </c:pt>
                <c:pt idx="59">
                  <c:v>0.59693154373861124</c:v>
                </c:pt>
                <c:pt idx="60">
                  <c:v>0.59099799317885437</c:v>
                </c:pt>
                <c:pt idx="61">
                  <c:v>0.58514288529491276</c:v>
                </c:pt>
                <c:pt idx="62">
                  <c:v>0.57936506621556316</c:v>
                </c:pt>
                <c:pt idx="63">
                  <c:v>0.57366339667693733</c:v>
                </c:pt>
                <c:pt idx="64">
                  <c:v>0.56803675198551951</c:v>
                </c:pt>
                <c:pt idx="65">
                  <c:v>0.56248402197645209</c:v>
                </c:pt>
                <c:pt idx="66">
                  <c:v>0.55700411096713864</c:v>
                </c:pt>
                <c:pt idx="67">
                  <c:v>0.55159593770611381</c:v>
                </c:pt>
                <c:pt idx="68">
                  <c:v>0.54625843531715268</c:v>
                </c:pt>
                <c:pt idx="69">
                  <c:v>0.54099055123859763</c:v>
                </c:pt>
                <c:pt idx="70">
                  <c:v>0.53579124715791027</c:v>
                </c:pt>
                <c:pt idx="71">
                  <c:v>0.53065949894146114</c:v>
                </c:pt>
                <c:pt idx="72">
                  <c:v>0.52559429655960332</c:v>
                </c:pt>
                <c:pt idx="73">
                  <c:v>0.52059464400709521</c:v>
                </c:pt>
                <c:pt idx="74">
                  <c:v>0.51565955921895856</c:v>
                </c:pt>
                <c:pt idx="75">
                  <c:v>0.51078807398187853</c:v>
                </c:pt>
                <c:pt idx="76">
                  <c:v>0.50597923384127208</c:v>
                </c:pt>
                <c:pt idx="77">
                  <c:v>0.50123209800416246</c:v>
                </c:pt>
                <c:pt idx="78">
                  <c:v>0.49654573923801848</c:v>
                </c:pt>
                <c:pt idx="79">
                  <c:v>0.49191924376571966</c:v>
                </c:pt>
                <c:pt idx="80">
                  <c:v>0.48735171115683185</c:v>
                </c:pt>
                <c:pt idx="81">
                  <c:v>0.48284225421536431</c:v>
                </c:pt>
                <c:pt idx="82">
                  <c:v>0.47838999886420808</c:v>
                </c:pt>
                <c:pt idx="83">
                  <c:v>0.47399408402644388</c:v>
                </c:pt>
                <c:pt idx="84">
                  <c:v>0.46965366150371396</c:v>
                </c:pt>
                <c:pt idx="85">
                  <c:v>0.46536789585185789</c:v>
                </c:pt>
                <c:pt idx="86">
                  <c:v>0.4611359642540056</c:v>
                </c:pt>
                <c:pt idx="87">
                  <c:v>0.4569570563913245</c:v>
                </c:pt>
                <c:pt idx="88">
                  <c:v>0.45283037431161444</c:v>
                </c:pt>
                <c:pt idx="89">
                  <c:v>0.44875513229593855</c:v>
                </c:pt>
                <c:pt idx="90">
                  <c:v>0.44473055672347839</c:v>
                </c:pt>
                <c:pt idx="91">
                  <c:v>0.44075588593479642</c:v>
                </c:pt>
                <c:pt idx="92">
                  <c:v>0.43683037009368098</c:v>
                </c:pt>
                <c:pt idx="93">
                  <c:v>0.43295327104774972</c:v>
                </c:pt>
                <c:pt idx="94">
                  <c:v>0.42912386218797616</c:v>
                </c:pt>
                <c:pt idx="95">
                  <c:v>0.42534142830730393</c:v>
                </c:pt>
                <c:pt idx="96">
                  <c:v>0.42160526545850241</c:v>
                </c:pt>
                <c:pt idx="97">
                  <c:v>0.41791468081141397</c:v>
                </c:pt>
                <c:pt idx="98">
                  <c:v>0.41426899250973909</c:v>
                </c:pt>
                <c:pt idx="99">
                  <c:v>0.41066752952749452</c:v>
                </c:pt>
                <c:pt idx="100">
                  <c:v>0.40710963152527851</c:v>
                </c:pt>
              </c:numCache>
            </c:numRef>
          </c:yVal>
          <c:smooth val="1"/>
          <c:extLst>
            <c:ext xmlns:c16="http://schemas.microsoft.com/office/drawing/2014/chart" uri="{C3380CC4-5D6E-409C-BE32-E72D297353CC}">
              <c16:uniqueId val="{00000011-B815-46D8-B93E-C7019F705802}"/>
            </c:ext>
          </c:extLst>
        </c:ser>
        <c:ser>
          <c:idx val="18"/>
          <c:order val="18"/>
          <c:tx>
            <c:strRef>
              <c:f>sensitivity!$V$59</c:f>
              <c:strCache>
                <c:ptCount val="1"/>
                <c:pt idx="0">
                  <c:v>BC_0,20_T10</c:v>
                </c:pt>
              </c:strCache>
            </c:strRef>
          </c:tx>
          <c:spPr>
            <a:ln w="28575" cap="rnd">
              <a:solidFill>
                <a:schemeClr val="accent1">
                  <a:lumMod val="8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sensitivity!$V$60:$V$160</c:f>
              <c:numCache>
                <c:formatCode>0%</c:formatCode>
                <c:ptCount val="101"/>
                <c:pt idx="0">
                  <c:v>0.99998931931718693</c:v>
                </c:pt>
                <c:pt idx="1">
                  <c:v>1</c:v>
                </c:pt>
                <c:pt idx="2">
                  <c:v>1</c:v>
                </c:pt>
                <c:pt idx="3">
                  <c:v>1</c:v>
                </c:pt>
                <c:pt idx="4">
                  <c:v>1</c:v>
                </c:pt>
                <c:pt idx="5">
                  <c:v>1</c:v>
                </c:pt>
                <c:pt idx="6">
                  <c:v>1</c:v>
                </c:pt>
                <c:pt idx="7">
                  <c:v>1</c:v>
                </c:pt>
                <c:pt idx="8">
                  <c:v>0.99897141724689531</c:v>
                </c:pt>
                <c:pt idx="9">
                  <c:v>0.98833949491926665</c:v>
                </c:pt>
                <c:pt idx="10">
                  <c:v>0.9775128718730729</c:v>
                </c:pt>
                <c:pt idx="11">
                  <c:v>0.9665871374270425</c:v>
                </c:pt>
                <c:pt idx="12">
                  <c:v>0.95562967136080335</c:v>
                </c:pt>
                <c:pt idx="13">
                  <c:v>0.94468923345905109</c:v>
                </c:pt>
                <c:pt idx="14">
                  <c:v>0.93380161283416441</c:v>
                </c:pt>
                <c:pt idx="15">
                  <c:v>0.92299320894755399</c:v>
                </c:pt>
                <c:pt idx="16">
                  <c:v>0.91228345154758983</c:v>
                </c:pt>
                <c:pt idx="17">
                  <c:v>0.90168651831019053</c:v>
                </c:pt>
                <c:pt idx="18">
                  <c:v>0.89121259614712467</c:v>
                </c:pt>
                <c:pt idx="19">
                  <c:v>0.88086882777632214</c:v>
                </c:pt>
                <c:pt idx="20">
                  <c:v>0.87066003144258652</c:v>
                </c:pt>
                <c:pt idx="21">
                  <c:v>0.86058925222463412</c:v>
                </c:pt>
                <c:pt idx="22">
                  <c:v>0.85065818596867737</c:v>
                </c:pt>
                <c:pt idx="23">
                  <c:v>0.84086750581729564</c:v>
                </c:pt>
                <c:pt idx="24">
                  <c:v>0.83121711378322549</c:v>
                </c:pt>
                <c:pt idx="25">
                  <c:v>0.82170633445165975</c:v>
                </c:pt>
                <c:pt idx="26">
                  <c:v>0.81233406393213892</c:v>
                </c:pt>
                <c:pt idx="27">
                  <c:v>0.80309888419044739</c:v>
                </c:pt>
                <c:pt idx="28">
                  <c:v>0.79399915060374426</c:v>
                </c:pt>
                <c:pt idx="29">
                  <c:v>0.78503305881937091</c:v>
                </c:pt>
                <c:pt idx="30">
                  <c:v>0.77619869563336841</c:v>
                </c:pt>
                <c:pt idx="31">
                  <c:v>0.76749407754618049</c:v>
                </c:pt>
                <c:pt idx="32">
                  <c:v>0.75891717983089202</c:v>
                </c:pt>
                <c:pt idx="33">
                  <c:v>0.75046595831056684</c:v>
                </c:pt>
                <c:pt idx="34">
                  <c:v>0.74213836554494439</c:v>
                </c:pt>
                <c:pt idx="35">
                  <c:v>0.7339323627412514</c:v>
                </c:pt>
                <c:pt idx="36">
                  <c:v>0.72584592840457784</c:v>
                </c:pt>
                <c:pt idx="37">
                  <c:v>0.71787706451102729</c:v>
                </c:pt>
                <c:pt idx="38">
                  <c:v>0.71002380080678018</c:v>
                </c:pt>
                <c:pt idx="39">
                  <c:v>0.7022841976966816</c:v>
                </c:pt>
                <c:pt idx="40">
                  <c:v>0.69465634807796861</c:v>
                </c:pt>
                <c:pt idx="41">
                  <c:v>0.68713837839124381</c:v>
                </c:pt>
                <c:pt idx="42">
                  <c:v>0.67972844909630215</c:v>
                </c:pt>
                <c:pt idx="43">
                  <c:v>0.6724247547306611</c:v>
                </c:pt>
                <c:pt idx="44">
                  <c:v>0.66522552367034715</c:v>
                </c:pt>
                <c:pt idx="45">
                  <c:v>0.65812901768300847</c:v>
                </c:pt>
                <c:pt idx="46">
                  <c:v>0.65113353134086394</c:v>
                </c:pt>
                <c:pt idx="47">
                  <c:v>0.6442373913436632</c:v>
                </c:pt>
                <c:pt idx="48">
                  <c:v>0.63743895578867105</c:v>
                </c:pt>
                <c:pt idx="49">
                  <c:v>0.63073661341461373</c:v>
                </c:pt>
                <c:pt idx="50">
                  <c:v>0.62412878283894069</c:v>
                </c:pt>
                <c:pt idx="51">
                  <c:v>0.61761391180199843</c:v>
                </c:pt>
                <c:pt idx="52">
                  <c:v>0.61119047642742175</c:v>
                </c:pt>
                <c:pt idx="53">
                  <c:v>0.6048569805048335</c:v>
                </c:pt>
                <c:pt idx="54">
                  <c:v>0.59861195479858198</c:v>
                </c:pt>
                <c:pt idx="55">
                  <c:v>0.59245395638451193</c:v>
                </c:pt>
                <c:pt idx="56">
                  <c:v>0.58638156801552788</c:v>
                </c:pt>
                <c:pt idx="57">
                  <c:v>0.58039339751582009</c:v>
                </c:pt>
                <c:pt idx="58">
                  <c:v>0.57448807720302919</c:v>
                </c:pt>
                <c:pt idx="59">
                  <c:v>0.56866426333721198</c:v>
                </c:pt>
                <c:pt idx="60">
                  <c:v>0.56292063559523609</c:v>
                </c:pt>
                <c:pt idx="61">
                  <c:v>0.55725589656908336</c:v>
                </c:pt>
                <c:pt idx="62">
                  <c:v>0.55166877128648639</c:v>
                </c:pt>
                <c:pt idx="63">
                  <c:v>0.54615800675232096</c:v>
                </c:pt>
                <c:pt idx="64">
                  <c:v>0.5407223715092162</c:v>
                </c:pt>
                <c:pt idx="65">
                  <c:v>0.53536065521590603</c:v>
                </c:pt>
                <c:pt idx="66">
                  <c:v>0.53007166824192908</c:v>
                </c:pt>
                <c:pt idx="67">
                  <c:v>0.52485424127737124</c:v>
                </c:pt>
                <c:pt idx="68">
                  <c:v>0.51970722495644328</c:v>
                </c:pt>
                <c:pt idx="69">
                  <c:v>0.51462948949377574</c:v>
                </c:pt>
                <c:pt idx="70">
                  <c:v>0.50961992433241521</c:v>
                </c:pt>
                <c:pt idx="71">
                  <c:v>0.504677437802588</c:v>
                </c:pt>
                <c:pt idx="72">
                  <c:v>0.49980095679038677</c:v>
                </c:pt>
                <c:pt idx="73">
                  <c:v>0.49498942641561344</c:v>
                </c:pt>
                <c:pt idx="74">
                  <c:v>0.49024180971809034</c:v>
                </c:pt>
                <c:pt idx="75">
                  <c:v>0.48555708735181402</c:v>
                </c:pt>
                <c:pt idx="76">
                  <c:v>0.48093425728639522</c:v>
                </c:pt>
                <c:pt idx="77">
                  <c:v>0.47637233451527961</c:v>
                </c:pt>
                <c:pt idx="78">
                  <c:v>0.47187035077030437</c:v>
                </c:pt>
                <c:pt idx="79">
                  <c:v>0.46742735424218268</c:v>
                </c:pt>
                <c:pt idx="80">
                  <c:v>0.46304240930656621</c:v>
                </c:pt>
                <c:pt idx="81">
                  <c:v>0.45871459625535288</c:v>
                </c:pt>
                <c:pt idx="82">
                  <c:v>0.45444301103296447</c:v>
                </c:pt>
                <c:pt idx="83">
                  <c:v>0.45022676497733577</c:v>
                </c:pt>
                <c:pt idx="84">
                  <c:v>0.44606498456538651</c:v>
                </c:pt>
                <c:pt idx="85">
                  <c:v>0.44195681116277857</c:v>
                </c:pt>
                <c:pt idx="86">
                  <c:v>0.43790140077777606</c:v>
                </c:pt>
                <c:pt idx="87">
                  <c:v>0.43389792381904974</c:v>
                </c:pt>
                <c:pt idx="88">
                  <c:v>0.42994556485728469</c:v>
                </c:pt>
                <c:pt idx="89">
                  <c:v>0.42604352239046345</c:v>
                </c:pt>
                <c:pt idx="90">
                  <c:v>0.42219100861271291</c:v>
                </c:pt>
                <c:pt idx="91">
                  <c:v>0.41838724918661591</c:v>
                </c:pt>
                <c:pt idx="92">
                  <c:v>0.41463148301889574</c:v>
                </c:pt>
                <c:pt idx="93">
                  <c:v>0.41092296203939677</c:v>
                </c:pt>
                <c:pt idx="94">
                  <c:v>0.40726095098328641</c:v>
                </c:pt>
                <c:pt idx="95">
                  <c:v>0.40364472717641831</c:v>
                </c:pt>
                <c:pt idx="96">
                  <c:v>0.4000735803237952</c:v>
                </c:pt>
                <c:pt idx="97">
                  <c:v>0.39654681230108102</c:v>
                </c:pt>
                <c:pt idx="98">
                  <c:v>0.39306373694911578</c:v>
                </c:pt>
                <c:pt idx="99">
                  <c:v>0.38962367987138818</c:v>
                </c:pt>
                <c:pt idx="100">
                  <c:v>0.38622597823442845</c:v>
                </c:pt>
              </c:numCache>
            </c:numRef>
          </c:yVal>
          <c:smooth val="1"/>
          <c:extLst>
            <c:ext xmlns:c16="http://schemas.microsoft.com/office/drawing/2014/chart" uri="{C3380CC4-5D6E-409C-BE32-E72D297353CC}">
              <c16:uniqueId val="{00000012-B815-46D8-B93E-C7019F705802}"/>
            </c:ext>
          </c:extLst>
        </c:ser>
        <c:ser>
          <c:idx val="19"/>
          <c:order val="19"/>
          <c:tx>
            <c:strRef>
              <c:f>sensitivity!$W$59</c:f>
              <c:strCache>
                <c:ptCount val="1"/>
                <c:pt idx="0">
                  <c:v>BC_0,25_T10</c:v>
                </c:pt>
              </c:strCache>
            </c:strRef>
          </c:tx>
          <c:spPr>
            <a:ln w="28575" cap="rnd">
              <a:solidFill>
                <a:schemeClr val="accent2">
                  <a:lumMod val="8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sensitivity!$W$60:$W$160</c:f>
              <c:numCache>
                <c:formatCode>0%</c:formatCode>
                <c:ptCount val="101"/>
                <c:pt idx="0">
                  <c:v>0.99999115306952224</c:v>
                </c:pt>
                <c:pt idx="1">
                  <c:v>1</c:v>
                </c:pt>
                <c:pt idx="2">
                  <c:v>1</c:v>
                </c:pt>
                <c:pt idx="3">
                  <c:v>1</c:v>
                </c:pt>
                <c:pt idx="4">
                  <c:v>1</c:v>
                </c:pt>
                <c:pt idx="5">
                  <c:v>1</c:v>
                </c:pt>
                <c:pt idx="6">
                  <c:v>0.99322734711028737</c:v>
                </c:pt>
                <c:pt idx="7">
                  <c:v>0.98232125767975886</c:v>
                </c:pt>
                <c:pt idx="8">
                  <c:v>0.97106224890168269</c:v>
                </c:pt>
                <c:pt idx="9">
                  <c:v>0.95962415024597791</c:v>
                </c:pt>
                <c:pt idx="10">
                  <c:v>0.94811637991485875</c:v>
                </c:pt>
                <c:pt idx="11">
                  <c:v>0.93661166519628014</c:v>
                </c:pt>
                <c:pt idx="12">
                  <c:v>0.92516025684117609</c:v>
                </c:pt>
                <c:pt idx="13">
                  <c:v>0.91379767890437114</c:v>
                </c:pt>
                <c:pt idx="14">
                  <c:v>0.90254927013879005</c:v>
                </c:pt>
                <c:pt idx="15">
                  <c:v>0.8914330481504531</c:v>
                </c:pt>
                <c:pt idx="16">
                  <c:v>0.88046163638507025</c:v>
                </c:pt>
                <c:pt idx="17">
                  <c:v>0.86964362684162089</c:v>
                </c:pt>
                <c:pt idx="18">
                  <c:v>0.85898457755539903</c:v>
                </c:pt>
                <c:pt idx="19">
                  <c:v>0.8484877589081703</c:v>
                </c:pt>
                <c:pt idx="20">
                  <c:v>0.8381547192727119</c:v>
                </c:pt>
                <c:pt idx="21">
                  <c:v>0.82798571672727261</c:v>
                </c:pt>
                <c:pt idx="22">
                  <c:v>0.81798004959864623</c:v>
                </c:pt>
                <c:pt idx="23">
                  <c:v>0.80813630972971817</c:v>
                </c:pt>
                <c:pt idx="24">
                  <c:v>0.79845257636287315</c:v>
                </c:pt>
                <c:pt idx="25">
                  <c:v>0.78892656425091534</c:v>
                </c:pt>
                <c:pt idx="26">
                  <c:v>0.77955573644806098</c:v>
                </c:pt>
                <c:pt idx="27">
                  <c:v>0.77033738984895561</c:v>
                </c:pt>
                <c:pt idx="28">
                  <c:v>0.76126871971933174</c:v>
                </c:pt>
                <c:pt idx="29">
                  <c:v>0.75234686805526441</c:v>
                </c:pt>
                <c:pt idx="30">
                  <c:v>0.74356895951882929</c:v>
                </c:pt>
                <c:pt idx="31">
                  <c:v>0.73493212785276163</c:v>
                </c:pt>
                <c:pt idx="32">
                  <c:v>0.72643353502024288</c:v>
                </c:pt>
                <c:pt idx="33">
                  <c:v>0.71807038480595231</c:v>
                </c:pt>
                <c:pt idx="34">
                  <c:v>0.70983993221841413</c:v>
                </c:pt>
                <c:pt idx="35">
                  <c:v>0.70173948972621658</c:v>
                </c:pt>
                <c:pt idx="36">
                  <c:v>0.6937664311221744</c:v>
                </c:pt>
                <c:pt idx="37">
                  <c:v>0.68591819362469397</c:v>
                </c:pt>
                <c:pt idx="38">
                  <c:v>0.67819227868253196</c:v>
                </c:pt>
                <c:pt idx="39">
                  <c:v>0.67058625183851983</c:v>
                </c:pt>
                <c:pt idx="40">
                  <c:v>0.66309774192242232</c:v>
                </c:pt>
                <c:pt idx="41">
                  <c:v>0.65572443977727446</c:v>
                </c:pt>
                <c:pt idx="42">
                  <c:v>0.64846409667289651</c:v>
                </c:pt>
                <c:pt idx="43">
                  <c:v>0.64131452252139431</c:v>
                </c:pt>
                <c:pt idx="44">
                  <c:v>0.6342735839796978</c:v>
                </c:pt>
                <c:pt idx="45">
                  <c:v>0.62733920250142516</c:v>
                </c:pt>
                <c:pt idx="46">
                  <c:v>0.62050935238310123</c:v>
                </c:pt>
                <c:pt idx="47">
                  <c:v>0.61378205883661008</c:v>
                </c:pt>
                <c:pt idx="48">
                  <c:v>0.60715539610991909</c:v>
                </c:pt>
                <c:pt idx="49">
                  <c:v>0.60062748567067048</c:v>
                </c:pt>
                <c:pt idx="50">
                  <c:v>0.59419649446175593</c:v>
                </c:pt>
                <c:pt idx="51">
                  <c:v>0.58786063323391158</c:v>
                </c:pt>
                <c:pt idx="52">
                  <c:v>0.58161815495742963</c:v>
                </c:pt>
                <c:pt idx="53">
                  <c:v>0.5754673533129564</c:v>
                </c:pt>
                <c:pt idx="54">
                  <c:v>0.56940656125987121</c:v>
                </c:pt>
                <c:pt idx="55">
                  <c:v>0.56343414967971994</c:v>
                </c:pt>
                <c:pt idx="56">
                  <c:v>0.55754852609153582</c:v>
                </c:pt>
                <c:pt idx="57">
                  <c:v>0.55174813343547569</c:v>
                </c:pt>
                <c:pt idx="58">
                  <c:v>0.5460314489210073</c:v>
                </c:pt>
                <c:pt idx="59">
                  <c:v>0.54039698293581284</c:v>
                </c:pt>
                <c:pt idx="60">
                  <c:v>0.53484327801161791</c:v>
                </c:pt>
                <c:pt idx="61">
                  <c:v>0.52936890784325397</c:v>
                </c:pt>
                <c:pt idx="62">
                  <c:v>0.52397247635740973</c:v>
                </c:pt>
                <c:pt idx="63">
                  <c:v>0.51865261682770469</c:v>
                </c:pt>
                <c:pt idx="64">
                  <c:v>0.5134079910329129</c:v>
                </c:pt>
                <c:pt idx="65">
                  <c:v>0.50823728845536009</c:v>
                </c:pt>
                <c:pt idx="66">
                  <c:v>0.50313922551671963</c:v>
                </c:pt>
                <c:pt idx="67">
                  <c:v>0.49811254484862866</c:v>
                </c:pt>
                <c:pt idx="68">
                  <c:v>0.49315601459573399</c:v>
                </c:pt>
                <c:pt idx="69">
                  <c:v>0.48826842774895385</c:v>
                </c:pt>
                <c:pt idx="70">
                  <c:v>0.48344860150692004</c:v>
                </c:pt>
                <c:pt idx="71">
                  <c:v>0.47869537666371487</c:v>
                </c:pt>
                <c:pt idx="72">
                  <c:v>0.47400761702117022</c:v>
                </c:pt>
                <c:pt idx="73">
                  <c:v>0.46938420882413162</c:v>
                </c:pt>
                <c:pt idx="74">
                  <c:v>0.46482406021722211</c:v>
                </c:pt>
                <c:pt idx="75">
                  <c:v>0.46032610072174951</c:v>
                </c:pt>
                <c:pt idx="76">
                  <c:v>0.45588928073151835</c:v>
                </c:pt>
                <c:pt idx="77">
                  <c:v>0.45151257102639675</c:v>
                </c:pt>
                <c:pt idx="78">
                  <c:v>0.4471949623025902</c:v>
                </c:pt>
                <c:pt idx="79">
                  <c:v>0.4429354647186457</c:v>
                </c:pt>
                <c:pt idx="80">
                  <c:v>0.43873310745630056</c:v>
                </c:pt>
                <c:pt idx="81">
                  <c:v>0.43458693829534145</c:v>
                </c:pt>
                <c:pt idx="82">
                  <c:v>0.43049602320172087</c:v>
                </c:pt>
                <c:pt idx="83">
                  <c:v>0.42645944592822771</c:v>
                </c:pt>
                <c:pt idx="84">
                  <c:v>0.42247630762705907</c:v>
                </c:pt>
                <c:pt idx="85">
                  <c:v>0.41854572647369925</c:v>
                </c:pt>
                <c:pt idx="86">
                  <c:v>0.41466683730154658</c:v>
                </c:pt>
                <c:pt idx="87">
                  <c:v>0.41083879124677497</c:v>
                </c:pt>
                <c:pt idx="88">
                  <c:v>0.40706075540295494</c:v>
                </c:pt>
                <c:pt idx="89">
                  <c:v>0.40333191248498834</c:v>
                </c:pt>
                <c:pt idx="90">
                  <c:v>0.39965146050194744</c:v>
                </c:pt>
                <c:pt idx="91">
                  <c:v>0.39601861243843539</c:v>
                </c:pt>
                <c:pt idx="92">
                  <c:v>0.39243259594411051</c:v>
                </c:pt>
                <c:pt idx="93">
                  <c:v>0.38889265303104381</c:v>
                </c:pt>
                <c:pt idx="94">
                  <c:v>0.38539803977859671</c:v>
                </c:pt>
                <c:pt idx="95">
                  <c:v>0.38194802604553274</c:v>
                </c:pt>
                <c:pt idx="96">
                  <c:v>0.37854189518908798</c:v>
                </c:pt>
                <c:pt idx="97">
                  <c:v>0.37517894379074807</c:v>
                </c:pt>
                <c:pt idx="98">
                  <c:v>0.37185848138849242</c:v>
                </c:pt>
                <c:pt idx="99">
                  <c:v>0.36857983021528185</c:v>
                </c:pt>
                <c:pt idx="100">
                  <c:v>0.36534232494357832</c:v>
                </c:pt>
              </c:numCache>
            </c:numRef>
          </c:yVal>
          <c:smooth val="1"/>
          <c:extLst>
            <c:ext xmlns:c16="http://schemas.microsoft.com/office/drawing/2014/chart" uri="{C3380CC4-5D6E-409C-BE32-E72D297353CC}">
              <c16:uniqueId val="{00000013-B815-46D8-B93E-C7019F705802}"/>
            </c:ext>
          </c:extLst>
        </c:ser>
        <c:ser>
          <c:idx val="20"/>
          <c:order val="20"/>
          <c:tx>
            <c:strRef>
              <c:f>sensitivity!$X$59</c:f>
              <c:strCache>
                <c:ptCount val="1"/>
                <c:pt idx="0">
                  <c:v>BC_0,30_T10</c:v>
                </c:pt>
              </c:strCache>
            </c:strRef>
          </c:tx>
          <c:spPr>
            <a:ln w="28575" cap="rnd">
              <a:solidFill>
                <a:schemeClr val="accent3">
                  <a:lumMod val="8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sensitivity!$X$60:$X$160</c:f>
              <c:numCache>
                <c:formatCode>0%</c:formatCode>
                <c:ptCount val="101"/>
                <c:pt idx="0">
                  <c:v>0.99999298682185755</c:v>
                </c:pt>
                <c:pt idx="1">
                  <c:v>1</c:v>
                </c:pt>
                <c:pt idx="2">
                  <c:v>1</c:v>
                </c:pt>
                <c:pt idx="3">
                  <c:v>0.99944788399443185</c:v>
                </c:pt>
                <c:pt idx="4">
                  <c:v>0.99008353379254399</c:v>
                </c:pt>
                <c:pt idx="5">
                  <c:v>0.97915315883470433</c:v>
                </c:pt>
                <c:pt idx="6">
                  <c:v>0.96744845198863305</c:v>
                </c:pt>
                <c:pt idx="7">
                  <c:v>0.95537517826239726</c:v>
                </c:pt>
                <c:pt idx="8">
                  <c:v>0.94315308055647007</c:v>
                </c:pt>
                <c:pt idx="9">
                  <c:v>0.93090880557268929</c:v>
                </c:pt>
                <c:pt idx="10">
                  <c:v>0.91871988795664461</c:v>
                </c:pt>
                <c:pt idx="11">
                  <c:v>0.90663619296551778</c:v>
                </c:pt>
                <c:pt idx="12">
                  <c:v>0.89469084232154872</c:v>
                </c:pt>
                <c:pt idx="13">
                  <c:v>0.88290612434969107</c:v>
                </c:pt>
                <c:pt idx="14">
                  <c:v>0.87129692744341569</c:v>
                </c:pt>
                <c:pt idx="15">
                  <c:v>0.8598728873533521</c:v>
                </c:pt>
                <c:pt idx="16">
                  <c:v>0.84863982122255066</c:v>
                </c:pt>
                <c:pt idx="17">
                  <c:v>0.83760073537305124</c:v>
                </c:pt>
                <c:pt idx="18">
                  <c:v>0.8267565589636735</c:v>
                </c:pt>
                <c:pt idx="19">
                  <c:v>0.81610669004001835</c:v>
                </c:pt>
                <c:pt idx="20">
                  <c:v>0.80564940710283728</c:v>
                </c:pt>
                <c:pt idx="21">
                  <c:v>0.79538218122991122</c:v>
                </c:pt>
                <c:pt idx="22">
                  <c:v>0.78530191322861498</c:v>
                </c:pt>
                <c:pt idx="23">
                  <c:v>0.77540511364214071</c:v>
                </c:pt>
                <c:pt idx="24">
                  <c:v>0.7656880389425208</c:v>
                </c:pt>
                <c:pt idx="25">
                  <c:v>0.75614679405017093</c:v>
                </c:pt>
                <c:pt idx="26">
                  <c:v>0.74677740896398315</c:v>
                </c:pt>
                <c:pt idx="27">
                  <c:v>0.73757589550746383</c:v>
                </c:pt>
                <c:pt idx="28">
                  <c:v>0.72853828883491933</c:v>
                </c:pt>
                <c:pt idx="29">
                  <c:v>0.7196606772911579</c:v>
                </c:pt>
                <c:pt idx="30">
                  <c:v>0.71093922340429039</c:v>
                </c:pt>
                <c:pt idx="31">
                  <c:v>0.70237017815934266</c:v>
                </c:pt>
                <c:pt idx="32">
                  <c:v>0.69394989020959374</c:v>
                </c:pt>
                <c:pt idx="33">
                  <c:v>0.68567481130133778</c:v>
                </c:pt>
                <c:pt idx="34">
                  <c:v>0.67754149889188398</c:v>
                </c:pt>
                <c:pt idx="35">
                  <c:v>0.66954661671118176</c:v>
                </c:pt>
                <c:pt idx="36">
                  <c:v>0.66168693383977106</c:v>
                </c:pt>
                <c:pt idx="37">
                  <c:v>0.65395932273836066</c:v>
                </c:pt>
                <c:pt idx="38">
                  <c:v>0.64636075655828373</c:v>
                </c:pt>
                <c:pt idx="39">
                  <c:v>0.63888830598035817</c:v>
                </c:pt>
                <c:pt idx="40">
                  <c:v>0.63153913576687604</c:v>
                </c:pt>
                <c:pt idx="41">
                  <c:v>0.624310501163305</c:v>
                </c:pt>
                <c:pt idx="42">
                  <c:v>0.61719974424949076</c:v>
                </c:pt>
                <c:pt idx="43">
                  <c:v>0.61020429031212764</c:v>
                </c:pt>
                <c:pt idx="44">
                  <c:v>0.60332164428904855</c:v>
                </c:pt>
                <c:pt idx="45">
                  <c:v>0.59654938731984186</c:v>
                </c:pt>
                <c:pt idx="46">
                  <c:v>0.58988517342533842</c:v>
                </c:pt>
                <c:pt idx="47">
                  <c:v>0.58332672632955707</c:v>
                </c:pt>
                <c:pt idx="48">
                  <c:v>0.57687183643116713</c:v>
                </c:pt>
                <c:pt idx="49">
                  <c:v>0.57051835792672723</c:v>
                </c:pt>
                <c:pt idx="50">
                  <c:v>0.56426420608457128</c:v>
                </c:pt>
                <c:pt idx="51">
                  <c:v>0.55810735466582484</c:v>
                </c:pt>
                <c:pt idx="52">
                  <c:v>0.55204583348743752</c:v>
                </c:pt>
                <c:pt idx="53">
                  <c:v>0.5460777261210793</c:v>
                </c:pt>
                <c:pt idx="54">
                  <c:v>0.54020116772116045</c:v>
                </c:pt>
                <c:pt idx="55">
                  <c:v>0.53441434297492785</c:v>
                </c:pt>
                <c:pt idx="56">
                  <c:v>0.52871548416754377</c:v>
                </c:pt>
                <c:pt idx="57">
                  <c:v>0.52310286935513117</c:v>
                </c:pt>
                <c:pt idx="58">
                  <c:v>0.51757482063898541</c:v>
                </c:pt>
                <c:pt idx="59">
                  <c:v>0.51212970253441359</c:v>
                </c:pt>
                <c:pt idx="60">
                  <c:v>0.50676592042799962</c:v>
                </c:pt>
                <c:pt idx="61">
                  <c:v>0.50148191911742457</c:v>
                </c:pt>
                <c:pt idx="62">
                  <c:v>0.49627618142833296</c:v>
                </c:pt>
                <c:pt idx="63">
                  <c:v>0.49114722690308832</c:v>
                </c:pt>
                <c:pt idx="64">
                  <c:v>0.4860936105566096</c:v>
                </c:pt>
                <c:pt idx="65">
                  <c:v>0.48111392169481415</c:v>
                </c:pt>
                <c:pt idx="66">
                  <c:v>0.47620678279151007</c:v>
                </c:pt>
                <c:pt idx="67">
                  <c:v>0.47137084841988608</c:v>
                </c:pt>
                <c:pt idx="68">
                  <c:v>0.46660480423502471</c:v>
                </c:pt>
                <c:pt idx="69">
                  <c:v>0.46190736600413196</c:v>
                </c:pt>
                <c:pt idx="70">
                  <c:v>0.45727727868142487</c:v>
                </c:pt>
                <c:pt idx="71">
                  <c:v>0.45271331552484179</c:v>
                </c:pt>
                <c:pt idx="72">
                  <c:v>0.44821427725195362</c:v>
                </c:pt>
                <c:pt idx="73">
                  <c:v>0.44377899123264986</c:v>
                </c:pt>
                <c:pt idx="74">
                  <c:v>0.43940631071635383</c:v>
                </c:pt>
                <c:pt idx="75">
                  <c:v>0.435095114091685</c:v>
                </c:pt>
                <c:pt idx="76">
                  <c:v>0.43084430417664143</c:v>
                </c:pt>
                <c:pt idx="77">
                  <c:v>0.42665280753751389</c:v>
                </c:pt>
                <c:pt idx="78">
                  <c:v>0.42251957383487609</c:v>
                </c:pt>
                <c:pt idx="79">
                  <c:v>0.41844357519510872</c:v>
                </c:pt>
                <c:pt idx="80">
                  <c:v>0.41442380560603498</c:v>
                </c:pt>
                <c:pt idx="81">
                  <c:v>0.41045928033532997</c:v>
                </c:pt>
                <c:pt idx="82">
                  <c:v>0.40654903537047726</c:v>
                </c:pt>
                <c:pt idx="83">
                  <c:v>0.40269212687911959</c:v>
                </c:pt>
                <c:pt idx="84">
                  <c:v>0.39888763068873156</c:v>
                </c:pt>
                <c:pt idx="85">
                  <c:v>0.39513464178461999</c:v>
                </c:pt>
                <c:pt idx="86">
                  <c:v>0.39143227382531709</c:v>
                </c:pt>
                <c:pt idx="87">
                  <c:v>0.38777965867450015</c:v>
                </c:pt>
                <c:pt idx="88">
                  <c:v>0.38417594594862514</c:v>
                </c:pt>
                <c:pt idx="89">
                  <c:v>0.38062030257951329</c:v>
                </c:pt>
                <c:pt idx="90">
                  <c:v>0.37711191239118191</c:v>
                </c:pt>
                <c:pt idx="91">
                  <c:v>0.37364997569025482</c:v>
                </c:pt>
                <c:pt idx="92">
                  <c:v>0.37023370886932527</c:v>
                </c:pt>
                <c:pt idx="93">
                  <c:v>0.36686234402269086</c:v>
                </c:pt>
                <c:pt idx="94">
                  <c:v>0.36353512857390702</c:v>
                </c:pt>
                <c:pt idx="95">
                  <c:v>0.36025132491464712</c:v>
                </c:pt>
                <c:pt idx="96">
                  <c:v>0.35701021005438083</c:v>
                </c:pt>
                <c:pt idx="97">
                  <c:v>0.35381107528041511</c:v>
                </c:pt>
                <c:pt idx="98">
                  <c:v>0.35065322582786912</c:v>
                </c:pt>
                <c:pt idx="99">
                  <c:v>0.34753598055917556</c:v>
                </c:pt>
                <c:pt idx="100">
                  <c:v>0.34445867165272825</c:v>
                </c:pt>
              </c:numCache>
            </c:numRef>
          </c:yVal>
          <c:smooth val="1"/>
          <c:extLst>
            <c:ext xmlns:c16="http://schemas.microsoft.com/office/drawing/2014/chart" uri="{C3380CC4-5D6E-409C-BE32-E72D297353CC}">
              <c16:uniqueId val="{00000014-B815-46D8-B93E-C7019F705802}"/>
            </c:ext>
          </c:extLst>
        </c:ser>
        <c:ser>
          <c:idx val="21"/>
          <c:order val="21"/>
          <c:tx>
            <c:strRef>
              <c:f>sensitivity!$Y$59</c:f>
              <c:strCache>
                <c:ptCount val="1"/>
                <c:pt idx="0">
                  <c:v>BC_0,35_T10</c:v>
                </c:pt>
              </c:strCache>
            </c:strRef>
          </c:tx>
          <c:spPr>
            <a:ln w="28575" cap="rnd">
              <a:solidFill>
                <a:schemeClr val="accent4">
                  <a:lumMod val="8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sensitivity!$Y$60:$Y$160</c:f>
              <c:numCache>
                <c:formatCode>0%</c:formatCode>
                <c:ptCount val="101"/>
                <c:pt idx="0">
                  <c:v>0.99999482057419287</c:v>
                </c:pt>
                <c:pt idx="1">
                  <c:v>0.99467395667427339</c:v>
                </c:pt>
                <c:pt idx="2">
                  <c:v>0.98928317932176191</c:v>
                </c:pt>
                <c:pt idx="3">
                  <c:v>0.97947333474018095</c:v>
                </c:pt>
                <c:pt idx="4">
                  <c:v>0.96760590802899216</c:v>
                </c:pt>
                <c:pt idx="5">
                  <c:v>0.9548206428788597</c:v>
                </c:pt>
                <c:pt idx="6">
                  <c:v>0.94166955686697884</c:v>
                </c:pt>
                <c:pt idx="7">
                  <c:v>0.92842909884503566</c:v>
                </c:pt>
                <c:pt idx="8">
                  <c:v>0.91524391221125745</c:v>
                </c:pt>
                <c:pt idx="9">
                  <c:v>0.90219346089940056</c:v>
                </c:pt>
                <c:pt idx="10">
                  <c:v>0.88932339599843058</c:v>
                </c:pt>
                <c:pt idx="11">
                  <c:v>0.87666072073475554</c:v>
                </c:pt>
                <c:pt idx="12">
                  <c:v>0.86422142780192135</c:v>
                </c:pt>
                <c:pt idx="13">
                  <c:v>0.85201456979501111</c:v>
                </c:pt>
                <c:pt idx="14">
                  <c:v>0.84004458474804133</c:v>
                </c:pt>
                <c:pt idx="15">
                  <c:v>0.8283127265562511</c:v>
                </c:pt>
                <c:pt idx="16">
                  <c:v>0.81681800606003108</c:v>
                </c:pt>
                <c:pt idx="17">
                  <c:v>0.80555784390448171</c:v>
                </c:pt>
                <c:pt idx="18">
                  <c:v>0.79452854037194787</c:v>
                </c:pt>
                <c:pt idx="19">
                  <c:v>0.78372562117186639</c:v>
                </c:pt>
                <c:pt idx="20">
                  <c:v>0.77314409493296266</c:v>
                </c:pt>
                <c:pt idx="21">
                  <c:v>0.76277864573254983</c:v>
                </c:pt>
                <c:pt idx="22">
                  <c:v>0.75262377685858384</c:v>
                </c:pt>
                <c:pt idx="23">
                  <c:v>0.74267391755456325</c:v>
                </c:pt>
                <c:pt idx="24">
                  <c:v>0.73292350152216845</c:v>
                </c:pt>
                <c:pt idx="25">
                  <c:v>0.72336702384942653</c:v>
                </c:pt>
                <c:pt idx="26">
                  <c:v>0.71399908147990521</c:v>
                </c:pt>
                <c:pt idx="27">
                  <c:v>0.70481440116597216</c:v>
                </c:pt>
                <c:pt idx="28">
                  <c:v>0.69580785795050681</c:v>
                </c:pt>
                <c:pt idx="29">
                  <c:v>0.6869744865270514</c:v>
                </c:pt>
                <c:pt idx="30">
                  <c:v>0.67830948728975127</c:v>
                </c:pt>
                <c:pt idx="31">
                  <c:v>0.66980822846592381</c:v>
                </c:pt>
                <c:pt idx="32">
                  <c:v>0.66146624539894461</c:v>
                </c:pt>
                <c:pt idx="33">
                  <c:v>0.65327923779672326</c:v>
                </c:pt>
                <c:pt idx="34">
                  <c:v>0.64524306556535382</c:v>
                </c:pt>
                <c:pt idx="35">
                  <c:v>0.63735374369614695</c:v>
                </c:pt>
                <c:pt idx="36">
                  <c:v>0.62960743655736762</c:v>
                </c:pt>
                <c:pt idx="37">
                  <c:v>0.62200045185202724</c:v>
                </c:pt>
                <c:pt idx="38">
                  <c:v>0.61452923443403562</c:v>
                </c:pt>
                <c:pt idx="39">
                  <c:v>0.6071903601221964</c:v>
                </c:pt>
                <c:pt idx="40">
                  <c:v>0.59998052961132975</c:v>
                </c:pt>
                <c:pt idx="41">
                  <c:v>0.59289656254933565</c:v>
                </c:pt>
                <c:pt idx="42">
                  <c:v>0.58593539182608523</c:v>
                </c:pt>
                <c:pt idx="43">
                  <c:v>0.57909405810286085</c:v>
                </c:pt>
                <c:pt idx="44">
                  <c:v>0.5723697045983992</c:v>
                </c:pt>
                <c:pt idx="45">
                  <c:v>0.56575957213825856</c:v>
                </c:pt>
                <c:pt idx="46">
                  <c:v>0.55926099446757571</c:v>
                </c:pt>
                <c:pt idx="47">
                  <c:v>0.55287139382250394</c:v>
                </c:pt>
                <c:pt idx="48">
                  <c:v>0.54658827675241528</c:v>
                </c:pt>
                <c:pt idx="49">
                  <c:v>0.54040923018278408</c:v>
                </c:pt>
                <c:pt idx="50">
                  <c:v>0.53433191770738653</c:v>
                </c:pt>
                <c:pt idx="51">
                  <c:v>0.5283540760977381</c:v>
                </c:pt>
                <c:pt idx="52">
                  <c:v>0.5224735120174453</c:v>
                </c:pt>
                <c:pt idx="53">
                  <c:v>0.5166880989292022</c:v>
                </c:pt>
                <c:pt idx="54">
                  <c:v>0.51099577418244979</c:v>
                </c:pt>
                <c:pt idx="55">
                  <c:v>0.50539453627013575</c:v>
                </c:pt>
                <c:pt idx="56">
                  <c:v>0.49988244224355172</c:v>
                </c:pt>
                <c:pt idx="57">
                  <c:v>0.49445760527478677</c:v>
                </c:pt>
                <c:pt idx="58">
                  <c:v>0.48911819235696358</c:v>
                </c:pt>
                <c:pt idx="59">
                  <c:v>0.48386242213301434</c:v>
                </c:pt>
                <c:pt idx="60">
                  <c:v>0.47868856284438133</c:v>
                </c:pt>
                <c:pt idx="61">
                  <c:v>0.47359493039159517</c:v>
                </c:pt>
                <c:pt idx="62">
                  <c:v>0.4685798864992563</c:v>
                </c:pt>
                <c:pt idx="63">
                  <c:v>0.463641836978472</c:v>
                </c:pt>
                <c:pt idx="64">
                  <c:v>0.4587792300803063</c:v>
                </c:pt>
                <c:pt idx="65">
                  <c:v>0.4539905549342681</c:v>
                </c:pt>
                <c:pt idx="66">
                  <c:v>0.44927434006630057</c:v>
                </c:pt>
                <c:pt idx="67">
                  <c:v>0.4446291519911435</c:v>
                </c:pt>
                <c:pt idx="68">
                  <c:v>0.44005359387431542</c:v>
                </c:pt>
                <c:pt idx="69">
                  <c:v>0.43554630425931007</c:v>
                </c:pt>
                <c:pt idx="70">
                  <c:v>0.43110595585592976</c:v>
                </c:pt>
                <c:pt idx="71">
                  <c:v>0.42673125438596871</c:v>
                </c:pt>
                <c:pt idx="72">
                  <c:v>0.42242093748273701</c:v>
                </c:pt>
                <c:pt idx="73">
                  <c:v>0.41817377364116803</c:v>
                </c:pt>
                <c:pt idx="74">
                  <c:v>0.41398856121548561</c:v>
                </c:pt>
                <c:pt idx="75">
                  <c:v>0.40986412746162049</c:v>
                </c:pt>
                <c:pt idx="76">
                  <c:v>0.40579932762176452</c:v>
                </c:pt>
                <c:pt idx="77">
                  <c:v>0.40179304404863098</c:v>
                </c:pt>
                <c:pt idx="78">
                  <c:v>0.39784418536716193</c:v>
                </c:pt>
                <c:pt idx="79">
                  <c:v>0.39395168567157174</c:v>
                </c:pt>
                <c:pt idx="80">
                  <c:v>0.39011450375576934</c:v>
                </c:pt>
                <c:pt idx="81">
                  <c:v>0.38633162237531854</c:v>
                </c:pt>
                <c:pt idx="82">
                  <c:v>0.38260204753923366</c:v>
                </c:pt>
                <c:pt idx="83">
                  <c:v>0.37892480783001148</c:v>
                </c:pt>
                <c:pt idx="84">
                  <c:v>0.37529895375040412</c:v>
                </c:pt>
                <c:pt idx="85">
                  <c:v>0.37172355709554061</c:v>
                </c:pt>
                <c:pt idx="86">
                  <c:v>0.36819771034908755</c:v>
                </c:pt>
                <c:pt idx="87">
                  <c:v>0.36472052610222538</c:v>
                </c:pt>
                <c:pt idx="88">
                  <c:v>0.36129113649429545</c:v>
                </c:pt>
                <c:pt idx="89">
                  <c:v>0.35790869267403824</c:v>
                </c:pt>
                <c:pt idx="90">
                  <c:v>0.3545723642804165</c:v>
                </c:pt>
                <c:pt idx="91">
                  <c:v>0.35128133894207431</c:v>
                </c:pt>
                <c:pt idx="92">
                  <c:v>0.34803482179454004</c:v>
                </c:pt>
                <c:pt idx="93">
                  <c:v>0.3448320350143379</c:v>
                </c:pt>
                <c:pt idx="94">
                  <c:v>0.34167221736921727</c:v>
                </c:pt>
                <c:pt idx="95">
                  <c:v>0.3385546237837615</c:v>
                </c:pt>
                <c:pt idx="96">
                  <c:v>0.33547852491967362</c:v>
                </c:pt>
                <c:pt idx="97">
                  <c:v>0.33244320677008216</c:v>
                </c:pt>
                <c:pt idx="98">
                  <c:v>0.32944797026724582</c:v>
                </c:pt>
                <c:pt idx="99">
                  <c:v>0.32649213090306917</c:v>
                </c:pt>
                <c:pt idx="100">
                  <c:v>0.32357501836187819</c:v>
                </c:pt>
              </c:numCache>
            </c:numRef>
          </c:yVal>
          <c:smooth val="1"/>
          <c:extLst>
            <c:ext xmlns:c16="http://schemas.microsoft.com/office/drawing/2014/chart" uri="{C3380CC4-5D6E-409C-BE32-E72D297353CC}">
              <c16:uniqueId val="{00000015-B815-46D8-B93E-C7019F705802}"/>
            </c:ext>
          </c:extLst>
        </c:ser>
        <c:ser>
          <c:idx val="22"/>
          <c:order val="22"/>
          <c:tx>
            <c:strRef>
              <c:f>sensitivity!$Z$59</c:f>
              <c:strCache>
                <c:ptCount val="1"/>
                <c:pt idx="0">
                  <c:v>BC_0,40_T10</c:v>
                </c:pt>
              </c:strCache>
            </c:strRef>
          </c:tx>
          <c:spPr>
            <a:ln w="28575" cap="rnd">
              <a:solidFill>
                <a:schemeClr val="accent5">
                  <a:lumMod val="8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sensitivity!$Z$60:$Z$160</c:f>
              <c:numCache>
                <c:formatCode>0%</c:formatCode>
                <c:ptCount val="101"/>
                <c:pt idx="0">
                  <c:v>0.99999665432652829</c:v>
                </c:pt>
                <c:pt idx="1">
                  <c:v>0.98403689115891924</c:v>
                </c:pt>
                <c:pt idx="2">
                  <c:v>0.97293162041210401</c:v>
                </c:pt>
                <c:pt idx="3">
                  <c:v>0.95949878548593004</c:v>
                </c:pt>
                <c:pt idx="4">
                  <c:v>0.94512828226544032</c:v>
                </c:pt>
                <c:pt idx="5">
                  <c:v>0.93048812692301519</c:v>
                </c:pt>
                <c:pt idx="6">
                  <c:v>0.91589066174532441</c:v>
                </c:pt>
                <c:pt idx="7">
                  <c:v>0.90148301942767406</c:v>
                </c:pt>
                <c:pt idx="8">
                  <c:v>0.88733474386604483</c:v>
                </c:pt>
                <c:pt idx="9">
                  <c:v>0.87347811622611182</c:v>
                </c:pt>
                <c:pt idx="10">
                  <c:v>0.85992690404021643</c:v>
                </c:pt>
                <c:pt idx="11">
                  <c:v>0.84668524850399329</c:v>
                </c:pt>
                <c:pt idx="12">
                  <c:v>0.83375201328229398</c:v>
                </c:pt>
                <c:pt idx="13">
                  <c:v>0.82112301524033104</c:v>
                </c:pt>
                <c:pt idx="14">
                  <c:v>0.80879224205266698</c:v>
                </c:pt>
                <c:pt idx="15">
                  <c:v>0.7967525657591501</c:v>
                </c:pt>
                <c:pt idx="16">
                  <c:v>0.78499619089751138</c:v>
                </c:pt>
                <c:pt idx="17">
                  <c:v>0.77351495243591195</c:v>
                </c:pt>
                <c:pt idx="18">
                  <c:v>0.76230052178022234</c:v>
                </c:pt>
                <c:pt idx="19">
                  <c:v>0.75134455230371455</c:v>
                </c:pt>
                <c:pt idx="20">
                  <c:v>0.74063878276308803</c:v>
                </c:pt>
                <c:pt idx="21">
                  <c:v>0.73017511023518833</c:v>
                </c:pt>
                <c:pt idx="22">
                  <c:v>0.71994564048855259</c:v>
                </c:pt>
                <c:pt idx="23">
                  <c:v>0.70994272146698578</c:v>
                </c:pt>
                <c:pt idx="24">
                  <c:v>0.70015896410181622</c:v>
                </c:pt>
                <c:pt idx="25">
                  <c:v>0.69058725364868212</c:v>
                </c:pt>
                <c:pt idx="26">
                  <c:v>0.68122075399582727</c:v>
                </c:pt>
                <c:pt idx="27">
                  <c:v>0.67205290682448049</c:v>
                </c:pt>
                <c:pt idx="28">
                  <c:v>0.66307742706609429</c:v>
                </c:pt>
                <c:pt idx="29">
                  <c:v>0.65428829576294478</c:v>
                </c:pt>
                <c:pt idx="30">
                  <c:v>0.64567975117521237</c:v>
                </c:pt>
                <c:pt idx="31">
                  <c:v>0.63724627877250484</c:v>
                </c:pt>
                <c:pt idx="32">
                  <c:v>0.62898260058829558</c:v>
                </c:pt>
                <c:pt idx="33">
                  <c:v>0.62088366429210873</c:v>
                </c:pt>
                <c:pt idx="34">
                  <c:v>0.61294463223882356</c:v>
                </c:pt>
                <c:pt idx="35">
                  <c:v>0.60516087068111224</c:v>
                </c:pt>
                <c:pt idx="36">
                  <c:v>0.59752793927496417</c:v>
                </c:pt>
                <c:pt idx="37">
                  <c:v>0.59004158096569392</c:v>
                </c:pt>
                <c:pt idx="38">
                  <c:v>0.5826977123097874</c:v>
                </c:pt>
                <c:pt idx="39">
                  <c:v>0.57549241426403475</c:v>
                </c:pt>
                <c:pt idx="40">
                  <c:v>0.56842192345578346</c:v>
                </c:pt>
                <c:pt idx="41">
                  <c:v>0.5614826239353663</c:v>
                </c:pt>
                <c:pt idx="42">
                  <c:v>0.55467103940267948</c:v>
                </c:pt>
                <c:pt idx="43">
                  <c:v>0.54798382589359407</c:v>
                </c:pt>
                <c:pt idx="44">
                  <c:v>0.54141776490774984</c:v>
                </c:pt>
                <c:pt idx="45">
                  <c:v>0.53496975695667515</c:v>
                </c:pt>
                <c:pt idx="46">
                  <c:v>0.5286368155098129</c:v>
                </c:pt>
                <c:pt idx="47">
                  <c:v>0.52241606131545082</c:v>
                </c:pt>
                <c:pt idx="48">
                  <c:v>0.51630471707366343</c:v>
                </c:pt>
                <c:pt idx="49">
                  <c:v>0.51030010243884072</c:v>
                </c:pt>
                <c:pt idx="50">
                  <c:v>0.50439962933020177</c:v>
                </c:pt>
                <c:pt idx="51">
                  <c:v>0.49860079752965136</c:v>
                </c:pt>
                <c:pt idx="52">
                  <c:v>0.49290119054745318</c:v>
                </c:pt>
                <c:pt idx="53">
                  <c:v>0.48729847173732516</c:v>
                </c:pt>
                <c:pt idx="54">
                  <c:v>0.48179038064373897</c:v>
                </c:pt>
                <c:pt idx="55">
                  <c:v>0.47637472956534371</c:v>
                </c:pt>
                <c:pt idx="56">
                  <c:v>0.47104940031955961</c:v>
                </c:pt>
                <c:pt idx="57">
                  <c:v>0.46581234119444237</c:v>
                </c:pt>
                <c:pt idx="58">
                  <c:v>0.46066156407494169</c:v>
                </c:pt>
                <c:pt idx="59">
                  <c:v>0.45559514173161514</c:v>
                </c:pt>
                <c:pt idx="60">
                  <c:v>0.45061120526076304</c:v>
                </c:pt>
                <c:pt idx="61">
                  <c:v>0.44570794166576572</c:v>
                </c:pt>
                <c:pt idx="62">
                  <c:v>0.44088359157017959</c:v>
                </c:pt>
                <c:pt idx="63">
                  <c:v>0.43613644705385568</c:v>
                </c:pt>
                <c:pt idx="64">
                  <c:v>0.431464849604003</c:v>
                </c:pt>
                <c:pt idx="65">
                  <c:v>0.42686718817372216</c:v>
                </c:pt>
                <c:pt idx="66">
                  <c:v>0.42234189734109107</c:v>
                </c:pt>
                <c:pt idx="67">
                  <c:v>0.41788745556240087</c:v>
                </c:pt>
                <c:pt idx="68">
                  <c:v>0.41350238351360613</c:v>
                </c:pt>
                <c:pt idx="69">
                  <c:v>0.40918524251448818</c:v>
                </c:pt>
                <c:pt idx="70">
                  <c:v>0.40493463303043464</c:v>
                </c:pt>
                <c:pt idx="71">
                  <c:v>0.40074919324709557</c:v>
                </c:pt>
                <c:pt idx="72">
                  <c:v>0.39662759771352041</c:v>
                </c:pt>
                <c:pt idx="73">
                  <c:v>0.39256855604968621</c:v>
                </c:pt>
                <c:pt idx="74">
                  <c:v>0.38857081171461738</c:v>
                </c:pt>
                <c:pt idx="75">
                  <c:v>0.38463314083155598</c:v>
                </c:pt>
                <c:pt idx="76">
                  <c:v>0.3807543510668876</c:v>
                </c:pt>
                <c:pt idx="77">
                  <c:v>0.37693328055974806</c:v>
                </c:pt>
                <c:pt idx="78">
                  <c:v>0.37316879689944782</c:v>
                </c:pt>
                <c:pt idx="79">
                  <c:v>0.3694597961480347</c:v>
                </c:pt>
                <c:pt idx="80">
                  <c:v>0.3658052019055037</c:v>
                </c:pt>
                <c:pt idx="81">
                  <c:v>0.36220396441530711</c:v>
                </c:pt>
                <c:pt idx="82">
                  <c:v>0.35865505970799005</c:v>
                </c:pt>
                <c:pt idx="83">
                  <c:v>0.35515748878090336</c:v>
                </c:pt>
                <c:pt idx="84">
                  <c:v>0.35171027681207667</c:v>
                </c:pt>
                <c:pt idx="85">
                  <c:v>0.34831247240646135</c:v>
                </c:pt>
                <c:pt idx="86">
                  <c:v>0.34496314687285806</c:v>
                </c:pt>
                <c:pt idx="87">
                  <c:v>0.34166139352995062</c:v>
                </c:pt>
                <c:pt idx="88">
                  <c:v>0.33840632703996565</c:v>
                </c:pt>
                <c:pt idx="89">
                  <c:v>0.33519708276856308</c:v>
                </c:pt>
                <c:pt idx="90">
                  <c:v>0.33203281616965097</c:v>
                </c:pt>
                <c:pt idx="91">
                  <c:v>0.32891270219389379</c:v>
                </c:pt>
                <c:pt idx="92">
                  <c:v>0.32583593471975481</c:v>
                </c:pt>
                <c:pt idx="93">
                  <c:v>0.322801726005985</c:v>
                </c:pt>
                <c:pt idx="94">
                  <c:v>0.31980930616452752</c:v>
                </c:pt>
                <c:pt idx="95">
                  <c:v>0.31685792265287593</c:v>
                </c:pt>
                <c:pt idx="96">
                  <c:v>0.3139468397849664</c:v>
                </c:pt>
                <c:pt idx="97">
                  <c:v>0.3110753382597492</c:v>
                </c:pt>
                <c:pt idx="98">
                  <c:v>0.30824271470662246</c:v>
                </c:pt>
                <c:pt idx="99">
                  <c:v>0.30544828124696288</c:v>
                </c:pt>
                <c:pt idx="100">
                  <c:v>0.30269136507102812</c:v>
                </c:pt>
              </c:numCache>
            </c:numRef>
          </c:yVal>
          <c:smooth val="1"/>
          <c:extLst>
            <c:ext xmlns:c16="http://schemas.microsoft.com/office/drawing/2014/chart" uri="{C3380CC4-5D6E-409C-BE32-E72D297353CC}">
              <c16:uniqueId val="{00000016-B815-46D8-B93E-C7019F705802}"/>
            </c:ext>
          </c:extLst>
        </c:ser>
        <c:ser>
          <c:idx val="23"/>
          <c:order val="23"/>
          <c:tx>
            <c:strRef>
              <c:f>sensitivity!$AA$59</c:f>
              <c:strCache>
                <c:ptCount val="1"/>
                <c:pt idx="0">
                  <c:v>BC_0,45_T10</c:v>
                </c:pt>
              </c:strCache>
            </c:strRef>
          </c:tx>
          <c:spPr>
            <a:ln w="28575" cap="rnd">
              <a:solidFill>
                <a:schemeClr val="accent6">
                  <a:lumMod val="8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sensitivity!$AA$60:$AA$160</c:f>
              <c:numCache>
                <c:formatCode>0%</c:formatCode>
                <c:ptCount val="101"/>
                <c:pt idx="0">
                  <c:v>0.9999984880788636</c:v>
                </c:pt>
                <c:pt idx="1">
                  <c:v>0.97339982564356498</c:v>
                </c:pt>
                <c:pt idx="2">
                  <c:v>0.95658006150244612</c:v>
                </c:pt>
                <c:pt idx="3">
                  <c:v>0.93952423623167913</c:v>
                </c:pt>
                <c:pt idx="4">
                  <c:v>0.9226506565018886</c:v>
                </c:pt>
                <c:pt idx="5">
                  <c:v>0.90615561096717068</c:v>
                </c:pt>
                <c:pt idx="6">
                  <c:v>0.8901117666236702</c:v>
                </c:pt>
                <c:pt idx="7">
                  <c:v>0.87453694001031246</c:v>
                </c:pt>
                <c:pt idx="8">
                  <c:v>0.85942557552083221</c:v>
                </c:pt>
                <c:pt idx="9">
                  <c:v>0.8447627715528232</c:v>
                </c:pt>
                <c:pt idx="10">
                  <c:v>0.83053041208200229</c:v>
                </c:pt>
                <c:pt idx="11">
                  <c:v>0.81670977627323094</c:v>
                </c:pt>
                <c:pt idx="12">
                  <c:v>0.80328259876266672</c:v>
                </c:pt>
                <c:pt idx="13">
                  <c:v>0.79023146068565109</c:v>
                </c:pt>
                <c:pt idx="14">
                  <c:v>0.77753989935729262</c:v>
                </c:pt>
                <c:pt idx="15">
                  <c:v>0.76519240496204921</c:v>
                </c:pt>
                <c:pt idx="16">
                  <c:v>0.7531743757349918</c:v>
                </c:pt>
                <c:pt idx="17">
                  <c:v>0.74147206096734242</c:v>
                </c:pt>
                <c:pt idx="18">
                  <c:v>0.7300725031884967</c:v>
                </c:pt>
                <c:pt idx="19">
                  <c:v>0.71896348343556249</c:v>
                </c:pt>
                <c:pt idx="20">
                  <c:v>0.70813347059321341</c:v>
                </c:pt>
                <c:pt idx="21">
                  <c:v>0.69757157473782694</c:v>
                </c:pt>
                <c:pt idx="22">
                  <c:v>0.68726750411852144</c:v>
                </c:pt>
                <c:pt idx="23">
                  <c:v>0.67721152537940832</c:v>
                </c:pt>
                <c:pt idx="24">
                  <c:v>0.66739442668146376</c:v>
                </c:pt>
                <c:pt idx="25">
                  <c:v>0.65780748344793771</c:v>
                </c:pt>
                <c:pt idx="26">
                  <c:v>0.64844242651174944</c:v>
                </c:pt>
                <c:pt idx="27">
                  <c:v>0.63929141248298871</c:v>
                </c:pt>
                <c:pt idx="28">
                  <c:v>0.63034699618168177</c:v>
                </c:pt>
                <c:pt idx="29">
                  <c:v>0.62160210499883828</c:v>
                </c:pt>
                <c:pt idx="30">
                  <c:v>0.61305001506067325</c:v>
                </c:pt>
                <c:pt idx="31">
                  <c:v>0.60468432907908598</c:v>
                </c:pt>
                <c:pt idx="32">
                  <c:v>0.59649895577764644</c:v>
                </c:pt>
                <c:pt idx="33">
                  <c:v>0.58848809078749431</c:v>
                </c:pt>
                <c:pt idx="34">
                  <c:v>0.58064619891229341</c:v>
                </c:pt>
                <c:pt idx="35">
                  <c:v>0.57296799766607731</c:v>
                </c:pt>
                <c:pt idx="36">
                  <c:v>0.56544844199256072</c:v>
                </c:pt>
                <c:pt idx="37">
                  <c:v>0.55808271007936061</c:v>
                </c:pt>
                <c:pt idx="38">
                  <c:v>0.55086619018553917</c:v>
                </c:pt>
                <c:pt idx="39">
                  <c:v>0.54379446840587309</c:v>
                </c:pt>
                <c:pt idx="40">
                  <c:v>0.53686331730023706</c:v>
                </c:pt>
                <c:pt idx="41">
                  <c:v>0.53006868532139695</c:v>
                </c:pt>
                <c:pt idx="42">
                  <c:v>0.52340668697927384</c:v>
                </c:pt>
                <c:pt idx="43">
                  <c:v>0.51687359368432739</c:v>
                </c:pt>
                <c:pt idx="44">
                  <c:v>0.5104658252171006</c:v>
                </c:pt>
                <c:pt idx="45">
                  <c:v>0.50417994177509184</c:v>
                </c:pt>
                <c:pt idx="46">
                  <c:v>0.49801263655205014</c:v>
                </c:pt>
                <c:pt idx="47">
                  <c:v>0.4919607288083977</c:v>
                </c:pt>
                <c:pt idx="48">
                  <c:v>0.48602115739491147</c:v>
                </c:pt>
                <c:pt idx="49">
                  <c:v>0.48019097469489752</c:v>
                </c:pt>
                <c:pt idx="50">
                  <c:v>0.47446734095301701</c:v>
                </c:pt>
                <c:pt idx="51">
                  <c:v>0.46884751896156457</c:v>
                </c:pt>
                <c:pt idx="52">
                  <c:v>0.46332886907746101</c:v>
                </c:pt>
                <c:pt idx="53">
                  <c:v>0.45790884454544806</c:v>
                </c:pt>
                <c:pt idx="54">
                  <c:v>0.4525849871050282</c:v>
                </c:pt>
                <c:pt idx="55">
                  <c:v>0.44735492286055167</c:v>
                </c:pt>
                <c:pt idx="56">
                  <c:v>0.44221635839556755</c:v>
                </c:pt>
                <c:pt idx="57">
                  <c:v>0.43716707711409791</c:v>
                </c:pt>
                <c:pt idx="58">
                  <c:v>0.4322049357929198</c:v>
                </c:pt>
                <c:pt idx="59">
                  <c:v>0.42732786133021594</c:v>
                </c:pt>
                <c:pt idx="60">
                  <c:v>0.42253384767714475</c:v>
                </c:pt>
                <c:pt idx="61">
                  <c:v>0.41782095293993632</c:v>
                </c:pt>
                <c:pt idx="62">
                  <c:v>0.41318729664110287</c:v>
                </c:pt>
                <c:pt idx="63">
                  <c:v>0.40863105712923931</c:v>
                </c:pt>
                <c:pt idx="64">
                  <c:v>0.4041504691276997</c:v>
                </c:pt>
                <c:pt idx="65">
                  <c:v>0.39974382141317616</c:v>
                </c:pt>
                <c:pt idx="66">
                  <c:v>0.39540945461588151</c:v>
                </c:pt>
                <c:pt idx="67">
                  <c:v>0.39114575913365829</c:v>
                </c:pt>
                <c:pt idx="68">
                  <c:v>0.38695117315289684</c:v>
                </c:pt>
                <c:pt idx="69">
                  <c:v>0.38282418076966629</c:v>
                </c:pt>
                <c:pt idx="70">
                  <c:v>0.37876331020493947</c:v>
                </c:pt>
                <c:pt idx="71">
                  <c:v>0.37476713210822249</c:v>
                </c:pt>
                <c:pt idx="72">
                  <c:v>0.37083425794430386</c:v>
                </c:pt>
                <c:pt idx="73">
                  <c:v>0.36696333845820439</c:v>
                </c:pt>
                <c:pt idx="74">
                  <c:v>0.3631530622137491</c:v>
                </c:pt>
                <c:pt idx="75">
                  <c:v>0.35940215420149146</c:v>
                </c:pt>
                <c:pt idx="76">
                  <c:v>0.35570937451201073</c:v>
                </c:pt>
                <c:pt idx="77">
                  <c:v>0.35207351707086521</c:v>
                </c:pt>
                <c:pt idx="78">
                  <c:v>0.34849340843173371</c:v>
                </c:pt>
                <c:pt idx="79">
                  <c:v>0.34496790662449772</c:v>
                </c:pt>
                <c:pt idx="80">
                  <c:v>0.34149590005523811</c:v>
                </c:pt>
                <c:pt idx="81">
                  <c:v>0.33807630645529563</c:v>
                </c:pt>
                <c:pt idx="82">
                  <c:v>0.3347080718767465</c:v>
                </c:pt>
                <c:pt idx="83">
                  <c:v>0.3313901697317953</c:v>
                </c:pt>
                <c:pt idx="84">
                  <c:v>0.32812159987374923</c:v>
                </c:pt>
                <c:pt idx="85">
                  <c:v>0.32490138771738203</c:v>
                </c:pt>
                <c:pt idx="86">
                  <c:v>0.32172858339662858</c:v>
                </c:pt>
                <c:pt idx="87">
                  <c:v>0.31860226095767585</c:v>
                </c:pt>
                <c:pt idx="88">
                  <c:v>0.3155215175856359</c:v>
                </c:pt>
                <c:pt idx="89">
                  <c:v>0.31248547286308803</c:v>
                </c:pt>
                <c:pt idx="90">
                  <c:v>0.3094932680588855</c:v>
                </c:pt>
                <c:pt idx="91">
                  <c:v>0.30654406544571322</c:v>
                </c:pt>
                <c:pt idx="92">
                  <c:v>0.30363704764496957</c:v>
                </c:pt>
                <c:pt idx="93">
                  <c:v>0.30077141699763199</c:v>
                </c:pt>
                <c:pt idx="94">
                  <c:v>0.29794639495983788</c:v>
                </c:pt>
                <c:pt idx="95">
                  <c:v>0.29516122152199031</c:v>
                </c:pt>
                <c:pt idx="96">
                  <c:v>0.29241515465025925</c:v>
                </c:pt>
                <c:pt idx="97">
                  <c:v>0.2897074697494163</c:v>
                </c:pt>
                <c:pt idx="98">
                  <c:v>0.28703745914599915</c:v>
                </c:pt>
                <c:pt idx="99">
                  <c:v>0.28440443159085654</c:v>
                </c:pt>
                <c:pt idx="100">
                  <c:v>0.28180771178017799</c:v>
                </c:pt>
              </c:numCache>
            </c:numRef>
          </c:yVal>
          <c:smooth val="1"/>
          <c:extLst>
            <c:ext xmlns:c16="http://schemas.microsoft.com/office/drawing/2014/chart" uri="{C3380CC4-5D6E-409C-BE32-E72D297353CC}">
              <c16:uniqueId val="{00000017-B815-46D8-B93E-C7019F705802}"/>
            </c:ext>
          </c:extLst>
        </c:ser>
        <c:ser>
          <c:idx val="24"/>
          <c:order val="24"/>
          <c:tx>
            <c:strRef>
              <c:f>sensitivity!$AB$59</c:f>
              <c:strCache>
                <c:ptCount val="1"/>
                <c:pt idx="0">
                  <c:v>BC_0,50_T10</c:v>
                </c:pt>
              </c:strCache>
            </c:strRef>
          </c:tx>
          <c:spPr>
            <a:ln w="28575" cap="rnd">
              <a:solidFill>
                <a:schemeClr val="accent1">
                  <a:lumMod val="60000"/>
                  <a:lumOff val="4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sensitivity!$AB$60:$AB$160</c:f>
              <c:numCache>
                <c:formatCode>0%</c:formatCode>
                <c:ptCount val="101"/>
                <c:pt idx="0">
                  <c:v>1</c:v>
                </c:pt>
                <c:pt idx="1">
                  <c:v>0.96276276012821094</c:v>
                </c:pt>
                <c:pt idx="2">
                  <c:v>0.94022850259278834</c:v>
                </c:pt>
                <c:pt idx="3">
                  <c:v>0.91954968697742823</c:v>
                </c:pt>
                <c:pt idx="4">
                  <c:v>0.90017303073833677</c:v>
                </c:pt>
                <c:pt idx="5">
                  <c:v>0.88182309501132605</c:v>
                </c:pt>
                <c:pt idx="6">
                  <c:v>0.86433287150201588</c:v>
                </c:pt>
                <c:pt idx="7">
                  <c:v>0.84759086059295097</c:v>
                </c:pt>
                <c:pt idx="8">
                  <c:v>0.8315164071756197</c:v>
                </c:pt>
                <c:pt idx="9">
                  <c:v>0.81604742687953458</c:v>
                </c:pt>
                <c:pt idx="10">
                  <c:v>0.80113392012378815</c:v>
                </c:pt>
                <c:pt idx="11">
                  <c:v>0.78673430404246858</c:v>
                </c:pt>
                <c:pt idx="12">
                  <c:v>0.77281318424303946</c:v>
                </c:pt>
                <c:pt idx="13">
                  <c:v>0.75933990613097113</c:v>
                </c:pt>
                <c:pt idx="14">
                  <c:v>0.74628755666191826</c:v>
                </c:pt>
                <c:pt idx="15">
                  <c:v>0.73363224416494832</c:v>
                </c:pt>
                <c:pt idx="16">
                  <c:v>0.72135256057247221</c:v>
                </c:pt>
                <c:pt idx="17">
                  <c:v>0.70942916949877277</c:v>
                </c:pt>
                <c:pt idx="18">
                  <c:v>0.69784448459677118</c:v>
                </c:pt>
                <c:pt idx="19">
                  <c:v>0.68658241456741065</c:v>
                </c:pt>
                <c:pt idx="20">
                  <c:v>0.6756281584233389</c:v>
                </c:pt>
                <c:pt idx="21">
                  <c:v>0.66496803924046555</c:v>
                </c:pt>
                <c:pt idx="22">
                  <c:v>0.65458936774849019</c:v>
                </c:pt>
                <c:pt idx="23">
                  <c:v>0.64448032929183086</c:v>
                </c:pt>
                <c:pt idx="24">
                  <c:v>0.63462988926111152</c:v>
                </c:pt>
                <c:pt idx="25">
                  <c:v>0.62502771324719331</c:v>
                </c:pt>
                <c:pt idx="26">
                  <c:v>0.61566409902767161</c:v>
                </c:pt>
                <c:pt idx="27">
                  <c:v>0.60652991814149693</c:v>
                </c:pt>
                <c:pt idx="28">
                  <c:v>0.59761656529726936</c:v>
                </c:pt>
                <c:pt idx="29">
                  <c:v>0.58891591423473177</c:v>
                </c:pt>
                <c:pt idx="30">
                  <c:v>0.58042027894613435</c:v>
                </c:pt>
                <c:pt idx="31">
                  <c:v>0.57212237938566712</c:v>
                </c:pt>
                <c:pt idx="32">
                  <c:v>0.56401531096699742</c:v>
                </c:pt>
                <c:pt idx="33">
                  <c:v>0.55609251728287978</c:v>
                </c:pt>
                <c:pt idx="34">
                  <c:v>0.54834776558576315</c:v>
                </c:pt>
                <c:pt idx="35">
                  <c:v>0.5407751246510426</c:v>
                </c:pt>
                <c:pt idx="36">
                  <c:v>0.53336894471015739</c:v>
                </c:pt>
                <c:pt idx="37">
                  <c:v>0.52612383919302719</c:v>
                </c:pt>
                <c:pt idx="38">
                  <c:v>0.51903466806129095</c:v>
                </c:pt>
                <c:pt idx="39">
                  <c:v>0.51209652254771132</c:v>
                </c:pt>
                <c:pt idx="40">
                  <c:v>0.50530471114469078</c:v>
                </c:pt>
                <c:pt idx="41">
                  <c:v>0.4986547467074276</c:v>
                </c:pt>
                <c:pt idx="42">
                  <c:v>0.4921423345558682</c:v>
                </c:pt>
                <c:pt idx="43">
                  <c:v>0.48576336147506066</c:v>
                </c:pt>
                <c:pt idx="44">
                  <c:v>0.4795138855264513</c:v>
                </c:pt>
                <c:pt idx="45">
                  <c:v>0.4733901265935086</c:v>
                </c:pt>
                <c:pt idx="46">
                  <c:v>0.46738845759428738</c:v>
                </c:pt>
                <c:pt idx="47">
                  <c:v>0.46150539630134463</c:v>
                </c:pt>
                <c:pt idx="48">
                  <c:v>0.45573759771615957</c:v>
                </c:pt>
                <c:pt idx="49">
                  <c:v>0.45008184695095432</c:v>
                </c:pt>
                <c:pt idx="50">
                  <c:v>0.44453505257583231</c:v>
                </c:pt>
                <c:pt idx="51">
                  <c:v>0.43909424039347783</c:v>
                </c:pt>
                <c:pt idx="52">
                  <c:v>0.4337565476074689</c:v>
                </c:pt>
                <c:pt idx="53">
                  <c:v>0.42851921735357101</c:v>
                </c:pt>
                <c:pt idx="54">
                  <c:v>0.42337959356631749</c:v>
                </c:pt>
                <c:pt idx="55">
                  <c:v>0.41833511615575963</c:v>
                </c:pt>
                <c:pt idx="56">
                  <c:v>0.4133833164715755</c:v>
                </c:pt>
                <c:pt idx="57">
                  <c:v>0.40852181303375351</c:v>
                </c:pt>
                <c:pt idx="58">
                  <c:v>0.40374830751089796</c:v>
                </c:pt>
                <c:pt idx="59">
                  <c:v>0.39906058092881674</c:v>
                </c:pt>
                <c:pt idx="60">
                  <c:v>0.39445649009352651</c:v>
                </c:pt>
                <c:pt idx="61">
                  <c:v>0.38993396421410692</c:v>
                </c:pt>
                <c:pt idx="62">
                  <c:v>0.38549100171202622</c:v>
                </c:pt>
                <c:pt idx="63">
                  <c:v>0.38112566720462304</c:v>
                </c:pt>
                <c:pt idx="64">
                  <c:v>0.37683608865139645</c:v>
                </c:pt>
                <c:pt idx="65">
                  <c:v>0.37262045465263022</c:v>
                </c:pt>
                <c:pt idx="66">
                  <c:v>0.36847701189067206</c:v>
                </c:pt>
                <c:pt idx="67">
                  <c:v>0.36440406270491571</c:v>
                </c:pt>
                <c:pt idx="68">
                  <c:v>0.36039996279218756</c:v>
                </c:pt>
                <c:pt idx="69">
                  <c:v>0.35646311902484445</c:v>
                </c:pt>
                <c:pt idx="70">
                  <c:v>0.35259198737944436</c:v>
                </c:pt>
                <c:pt idx="71">
                  <c:v>0.34878507096934941</c:v>
                </c:pt>
                <c:pt idx="72">
                  <c:v>0.34504091817508731</c:v>
                </c:pt>
                <c:pt idx="73">
                  <c:v>0.34135812086672263</c:v>
                </c:pt>
                <c:pt idx="74">
                  <c:v>0.33773531271288093</c:v>
                </c:pt>
                <c:pt idx="75">
                  <c:v>0.33417116757142701</c:v>
                </c:pt>
                <c:pt idx="76">
                  <c:v>0.33066439795713387</c:v>
                </c:pt>
                <c:pt idx="77">
                  <c:v>0.32721375358198235</c:v>
                </c:pt>
                <c:pt idx="78">
                  <c:v>0.32381801996401954</c:v>
                </c:pt>
                <c:pt idx="79">
                  <c:v>0.32047601710096074</c:v>
                </c:pt>
                <c:pt idx="80">
                  <c:v>0.31718659820497247</c:v>
                </c:pt>
                <c:pt idx="81">
                  <c:v>0.31394864849528425</c:v>
                </c:pt>
                <c:pt idx="82">
                  <c:v>0.3107610840455029</c:v>
                </c:pt>
                <c:pt idx="83">
                  <c:v>0.30762285068268724</c:v>
                </c:pt>
                <c:pt idx="84">
                  <c:v>0.30453292293542178</c:v>
                </c:pt>
                <c:pt idx="85">
                  <c:v>0.30149030302830271</c:v>
                </c:pt>
                <c:pt idx="86">
                  <c:v>0.29849401992039903</c:v>
                </c:pt>
                <c:pt idx="87">
                  <c:v>0.29554312838540109</c:v>
                </c:pt>
                <c:pt idx="88">
                  <c:v>0.29263670813130616</c:v>
                </c:pt>
                <c:pt idx="89">
                  <c:v>0.28977386295761298</c:v>
                </c:pt>
                <c:pt idx="90">
                  <c:v>0.28695371994812002</c:v>
                </c:pt>
                <c:pt idx="91">
                  <c:v>0.28417542869753276</c:v>
                </c:pt>
                <c:pt idx="92">
                  <c:v>0.28143816057018434</c:v>
                </c:pt>
                <c:pt idx="93">
                  <c:v>0.27874110798927909</c:v>
                </c:pt>
                <c:pt idx="94">
                  <c:v>0.27608348375514813</c:v>
                </c:pt>
                <c:pt idx="95">
                  <c:v>0.27346452039110469</c:v>
                </c:pt>
                <c:pt idx="96">
                  <c:v>0.27088346951555203</c:v>
                </c:pt>
                <c:pt idx="97">
                  <c:v>0.26833960123908329</c:v>
                </c:pt>
                <c:pt idx="98">
                  <c:v>0.26583220358537585</c:v>
                </c:pt>
                <c:pt idx="99">
                  <c:v>0.2633605819347502</c:v>
                </c:pt>
                <c:pt idx="100">
                  <c:v>0.26092405848932787</c:v>
                </c:pt>
              </c:numCache>
            </c:numRef>
          </c:yVal>
          <c:smooth val="1"/>
          <c:extLst>
            <c:ext xmlns:c16="http://schemas.microsoft.com/office/drawing/2014/chart" uri="{C3380CC4-5D6E-409C-BE32-E72D297353CC}">
              <c16:uniqueId val="{00000018-B815-46D8-B93E-C7019F705802}"/>
            </c:ext>
          </c:extLst>
        </c:ser>
        <c:ser>
          <c:idx val="25"/>
          <c:order val="25"/>
          <c:tx>
            <c:strRef>
              <c:f>sensitivity!$AC$59</c:f>
              <c:strCache>
                <c:ptCount val="1"/>
                <c:pt idx="0">
                  <c:v>BC_0,55_T10</c:v>
                </c:pt>
              </c:strCache>
            </c:strRef>
          </c:tx>
          <c:spPr>
            <a:ln w="28575" cap="rnd">
              <a:solidFill>
                <a:schemeClr val="accent2">
                  <a:lumMod val="60000"/>
                  <a:lumOff val="4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sensitivity!$AC$60:$AC$160</c:f>
              <c:numCache>
                <c:formatCode>0%</c:formatCode>
                <c:ptCount val="101"/>
                <c:pt idx="0">
                  <c:v>1</c:v>
                </c:pt>
                <c:pt idx="1">
                  <c:v>0.95212569461285668</c:v>
                </c:pt>
                <c:pt idx="2">
                  <c:v>0.92387694368313045</c:v>
                </c:pt>
                <c:pt idx="3">
                  <c:v>0.89957513772317732</c:v>
                </c:pt>
                <c:pt idx="4">
                  <c:v>0.87769540497478493</c:v>
                </c:pt>
                <c:pt idx="5">
                  <c:v>0.85749057905548154</c:v>
                </c:pt>
                <c:pt idx="6">
                  <c:v>0.83855397638036155</c:v>
                </c:pt>
                <c:pt idx="7">
                  <c:v>0.82064478117558937</c:v>
                </c:pt>
                <c:pt idx="8">
                  <c:v>0.80360723883040708</c:v>
                </c:pt>
                <c:pt idx="9">
                  <c:v>0.78733208220624573</c:v>
                </c:pt>
                <c:pt idx="10">
                  <c:v>0.771737428165574</c:v>
                </c:pt>
                <c:pt idx="11">
                  <c:v>0.75675883181170633</c:v>
                </c:pt>
                <c:pt idx="12">
                  <c:v>0.74234376972341209</c:v>
                </c:pt>
                <c:pt idx="13">
                  <c:v>0.72844835157629118</c:v>
                </c:pt>
                <c:pt idx="14">
                  <c:v>0.7150352139665439</c:v>
                </c:pt>
                <c:pt idx="15">
                  <c:v>0.70207208336784732</c:v>
                </c:pt>
                <c:pt idx="16">
                  <c:v>0.68953074540995263</c:v>
                </c:pt>
                <c:pt idx="17">
                  <c:v>0.67738627803020313</c:v>
                </c:pt>
                <c:pt idx="18">
                  <c:v>0.66561646600504565</c:v>
                </c:pt>
                <c:pt idx="19">
                  <c:v>0.6542013456992587</c:v>
                </c:pt>
                <c:pt idx="20">
                  <c:v>0.64312284625346428</c:v>
                </c:pt>
                <c:pt idx="21">
                  <c:v>0.63236450374310404</c:v>
                </c:pt>
                <c:pt idx="22">
                  <c:v>0.62191123137845905</c:v>
                </c:pt>
                <c:pt idx="23">
                  <c:v>0.61174913320425339</c:v>
                </c:pt>
                <c:pt idx="24">
                  <c:v>0.60186535184075918</c:v>
                </c:pt>
                <c:pt idx="25">
                  <c:v>0.5922479430464489</c:v>
                </c:pt>
                <c:pt idx="26">
                  <c:v>0.58288577154359356</c:v>
                </c:pt>
                <c:pt idx="27">
                  <c:v>0.57376842380000526</c:v>
                </c:pt>
                <c:pt idx="28">
                  <c:v>0.56488613441285684</c:v>
                </c:pt>
                <c:pt idx="29">
                  <c:v>0.55622972347062527</c:v>
                </c:pt>
                <c:pt idx="30">
                  <c:v>0.54779054283159523</c:v>
                </c:pt>
                <c:pt idx="31">
                  <c:v>0.53956042969224816</c:v>
                </c:pt>
                <c:pt idx="32">
                  <c:v>0.53153166615634828</c:v>
                </c:pt>
                <c:pt idx="33">
                  <c:v>0.52369694377826526</c:v>
                </c:pt>
                <c:pt idx="34">
                  <c:v>0.516049332259233</c:v>
                </c:pt>
                <c:pt idx="35">
                  <c:v>0.50858225163600779</c:v>
                </c:pt>
                <c:pt idx="36">
                  <c:v>0.50128944742775394</c:v>
                </c:pt>
                <c:pt idx="37">
                  <c:v>0.49416496830669387</c:v>
                </c:pt>
                <c:pt idx="38">
                  <c:v>0.48720314593704273</c:v>
                </c:pt>
                <c:pt idx="39">
                  <c:v>0.48039857668954961</c:v>
                </c:pt>
                <c:pt idx="40">
                  <c:v>0.47374610498914443</c:v>
                </c:pt>
                <c:pt idx="41">
                  <c:v>0.46724080809345819</c:v>
                </c:pt>
                <c:pt idx="42">
                  <c:v>0.4608779821324625</c:v>
                </c:pt>
                <c:pt idx="43">
                  <c:v>0.45465312926579388</c:v>
                </c:pt>
                <c:pt idx="44">
                  <c:v>0.44856194583580195</c:v>
                </c:pt>
                <c:pt idx="45">
                  <c:v>0.44260031141192524</c:v>
                </c:pt>
                <c:pt idx="46">
                  <c:v>0.43676427863652456</c:v>
                </c:pt>
                <c:pt idx="47">
                  <c:v>0.4310500637942915</c:v>
                </c:pt>
                <c:pt idx="48">
                  <c:v>0.42545403803740767</c:v>
                </c:pt>
                <c:pt idx="49">
                  <c:v>0.41997271920701107</c:v>
                </c:pt>
                <c:pt idx="50">
                  <c:v>0.41460276419864756</c:v>
                </c:pt>
                <c:pt idx="51">
                  <c:v>0.40934096182539104</c:v>
                </c:pt>
                <c:pt idx="52">
                  <c:v>0.40418422613747673</c:v>
                </c:pt>
                <c:pt idx="53">
                  <c:v>0.39912959016169391</c:v>
                </c:pt>
                <c:pt idx="54">
                  <c:v>0.39417420002760672</c:v>
                </c:pt>
                <c:pt idx="55">
                  <c:v>0.38931530945096754</c:v>
                </c:pt>
                <c:pt idx="56">
                  <c:v>0.38455027454758339</c:v>
                </c:pt>
                <c:pt idx="57">
                  <c:v>0.37987654895340905</c:v>
                </c:pt>
                <c:pt idx="58">
                  <c:v>0.37529167922887607</c:v>
                </c:pt>
                <c:pt idx="59">
                  <c:v>0.37079330052741749</c:v>
                </c:pt>
                <c:pt idx="60">
                  <c:v>0.36637913250990822</c:v>
                </c:pt>
                <c:pt idx="61">
                  <c:v>0.36204697548827747</c:v>
                </c:pt>
                <c:pt idx="62">
                  <c:v>0.3577947067829495</c:v>
                </c:pt>
                <c:pt idx="63">
                  <c:v>0.35362027728000667</c:v>
                </c:pt>
                <c:pt idx="64">
                  <c:v>0.34952170817509315</c:v>
                </c:pt>
                <c:pt idx="65">
                  <c:v>0.34549708789208422</c:v>
                </c:pt>
                <c:pt idx="66">
                  <c:v>0.3415445691654625</c:v>
                </c:pt>
                <c:pt idx="67">
                  <c:v>0.33766236627617308</c:v>
                </c:pt>
                <c:pt idx="68">
                  <c:v>0.33384875243147821</c:v>
                </c:pt>
                <c:pt idx="69">
                  <c:v>0.33010205728002256</c:v>
                </c:pt>
                <c:pt idx="70">
                  <c:v>0.32642066455394919</c:v>
                </c:pt>
                <c:pt idx="71">
                  <c:v>0.32280300983047627</c:v>
                </c:pt>
                <c:pt idx="72">
                  <c:v>0.3192475784058707</c:v>
                </c:pt>
                <c:pt idx="73">
                  <c:v>0.3157529032752408</c:v>
                </c:pt>
                <c:pt idx="74">
                  <c:v>0.31231756321201265</c:v>
                </c:pt>
                <c:pt idx="75">
                  <c:v>0.3089401809413625</c:v>
                </c:pt>
                <c:pt idx="76">
                  <c:v>0.30561942140225695</c:v>
                </c:pt>
                <c:pt idx="77">
                  <c:v>0.30235399009309949</c:v>
                </c:pt>
                <c:pt idx="78">
                  <c:v>0.29914263149630543</c:v>
                </c:pt>
                <c:pt idx="79">
                  <c:v>0.29598412757742376</c:v>
                </c:pt>
                <c:pt idx="80">
                  <c:v>0.29287729635470683</c:v>
                </c:pt>
                <c:pt idx="81">
                  <c:v>0.28982099053527277</c:v>
                </c:pt>
                <c:pt idx="82">
                  <c:v>0.2868140962142593</c:v>
                </c:pt>
                <c:pt idx="83">
                  <c:v>0.28385553163357913</c:v>
                </c:pt>
                <c:pt idx="84">
                  <c:v>0.28094424599709433</c:v>
                </c:pt>
                <c:pt idx="85">
                  <c:v>0.27807921833922344</c:v>
                </c:pt>
                <c:pt idx="86">
                  <c:v>0.27525945644416955</c:v>
                </c:pt>
                <c:pt idx="87">
                  <c:v>0.27248399581312632</c:v>
                </c:pt>
                <c:pt idx="88">
                  <c:v>0.26975189867697641</c:v>
                </c:pt>
                <c:pt idx="89">
                  <c:v>0.26706225305213788</c:v>
                </c:pt>
                <c:pt idx="90">
                  <c:v>0.26441417183735455</c:v>
                </c:pt>
                <c:pt idx="91">
                  <c:v>0.26180679194935219</c:v>
                </c:pt>
                <c:pt idx="92">
                  <c:v>0.2592392734953991</c:v>
                </c:pt>
                <c:pt idx="93">
                  <c:v>0.25671079898092608</c:v>
                </c:pt>
                <c:pt idx="94">
                  <c:v>0.25422057255045838</c:v>
                </c:pt>
                <c:pt idx="95">
                  <c:v>0.25176781926021907</c:v>
                </c:pt>
                <c:pt idx="96">
                  <c:v>0.24935178438084485</c:v>
                </c:pt>
                <c:pt idx="97">
                  <c:v>0.24697173272875036</c:v>
                </c:pt>
                <c:pt idx="98">
                  <c:v>0.24462694802475249</c:v>
                </c:pt>
                <c:pt idx="99">
                  <c:v>0.24231673227864389</c:v>
                </c:pt>
                <c:pt idx="100">
                  <c:v>0.2400404051984778</c:v>
                </c:pt>
              </c:numCache>
            </c:numRef>
          </c:yVal>
          <c:smooth val="1"/>
          <c:extLst>
            <c:ext xmlns:c16="http://schemas.microsoft.com/office/drawing/2014/chart" uri="{C3380CC4-5D6E-409C-BE32-E72D297353CC}">
              <c16:uniqueId val="{00000019-B815-46D8-B93E-C7019F705802}"/>
            </c:ext>
          </c:extLst>
        </c:ser>
        <c:ser>
          <c:idx val="26"/>
          <c:order val="26"/>
          <c:tx>
            <c:strRef>
              <c:f>sensitivity!$AD$59</c:f>
              <c:strCache>
                <c:ptCount val="1"/>
                <c:pt idx="0">
                  <c:v>BC_0,60_T10</c:v>
                </c:pt>
              </c:strCache>
            </c:strRef>
          </c:tx>
          <c:spPr>
            <a:ln w="28575" cap="rnd">
              <a:solidFill>
                <a:schemeClr val="accent3">
                  <a:lumMod val="60000"/>
                  <a:lumOff val="4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sensitivity!$AD$60:$AD$160</c:f>
              <c:numCache>
                <c:formatCode>0%</c:formatCode>
                <c:ptCount val="101"/>
                <c:pt idx="0">
                  <c:v>1</c:v>
                </c:pt>
                <c:pt idx="1">
                  <c:v>0.94148862909750253</c:v>
                </c:pt>
                <c:pt idx="2">
                  <c:v>0.90752538477347255</c:v>
                </c:pt>
                <c:pt idx="3">
                  <c:v>0.8796005884689263</c:v>
                </c:pt>
                <c:pt idx="4">
                  <c:v>0.85521777921123321</c:v>
                </c:pt>
                <c:pt idx="5">
                  <c:v>0.83315806309963691</c:v>
                </c:pt>
                <c:pt idx="6">
                  <c:v>0.81277508125870712</c:v>
                </c:pt>
                <c:pt idx="7">
                  <c:v>0.79369870175822776</c:v>
                </c:pt>
                <c:pt idx="8">
                  <c:v>0.77569807048519435</c:v>
                </c:pt>
                <c:pt idx="9">
                  <c:v>0.75861673753295711</c:v>
                </c:pt>
                <c:pt idx="10">
                  <c:v>0.74234093620735986</c:v>
                </c:pt>
                <c:pt idx="11">
                  <c:v>0.72678335958094398</c:v>
                </c:pt>
                <c:pt idx="12">
                  <c:v>0.71187435520378473</c:v>
                </c:pt>
                <c:pt idx="13">
                  <c:v>0.697556797021611</c:v>
                </c:pt>
                <c:pt idx="14">
                  <c:v>0.68378287127116943</c:v>
                </c:pt>
                <c:pt idx="15">
                  <c:v>0.67051192257074632</c:v>
                </c:pt>
                <c:pt idx="16">
                  <c:v>0.65770893024743304</c:v>
                </c:pt>
                <c:pt idx="17">
                  <c:v>0.64534338656163337</c:v>
                </c:pt>
                <c:pt idx="18">
                  <c:v>0.63338844741332001</c:v>
                </c:pt>
                <c:pt idx="19">
                  <c:v>0.62182027683110674</c:v>
                </c:pt>
                <c:pt idx="20">
                  <c:v>0.61061753408358954</c:v>
                </c:pt>
                <c:pt idx="21">
                  <c:v>0.59976096824574254</c:v>
                </c:pt>
                <c:pt idx="22">
                  <c:v>0.5892330950084278</c:v>
                </c:pt>
                <c:pt idx="23">
                  <c:v>0.57901793711667593</c:v>
                </c:pt>
                <c:pt idx="24">
                  <c:v>0.56910081442040683</c:v>
                </c:pt>
                <c:pt idx="25">
                  <c:v>0.55946817284570449</c:v>
                </c:pt>
                <c:pt idx="26">
                  <c:v>0.55010744405951573</c:v>
                </c:pt>
                <c:pt idx="27">
                  <c:v>0.54100692945851347</c:v>
                </c:pt>
                <c:pt idx="28">
                  <c:v>0.53215570352844432</c:v>
                </c:pt>
                <c:pt idx="29">
                  <c:v>0.52354353270651877</c:v>
                </c:pt>
                <c:pt idx="30">
                  <c:v>0.51516080671705622</c:v>
                </c:pt>
                <c:pt idx="31">
                  <c:v>0.50699847999882919</c:v>
                </c:pt>
                <c:pt idx="32">
                  <c:v>0.49904802134569909</c:v>
                </c:pt>
                <c:pt idx="33">
                  <c:v>0.49130137027365073</c:v>
                </c:pt>
                <c:pt idx="34">
                  <c:v>0.48375089893270273</c:v>
                </c:pt>
                <c:pt idx="35">
                  <c:v>0.47638937862097291</c:v>
                </c:pt>
                <c:pt idx="36">
                  <c:v>0.4692099501453505</c:v>
                </c:pt>
                <c:pt idx="37">
                  <c:v>0.46220609742036051</c:v>
                </c:pt>
                <c:pt idx="38">
                  <c:v>0.45537162381279445</c:v>
                </c:pt>
                <c:pt idx="39">
                  <c:v>0.44870063083138784</c:v>
                </c:pt>
                <c:pt idx="40">
                  <c:v>0.44218749883359809</c:v>
                </c:pt>
                <c:pt idx="41">
                  <c:v>0.43582686947948879</c:v>
                </c:pt>
                <c:pt idx="42">
                  <c:v>0.42961362970905681</c:v>
                </c:pt>
                <c:pt idx="43">
                  <c:v>0.42354289705652709</c:v>
                </c:pt>
                <c:pt idx="44">
                  <c:v>0.41761000614515259</c:v>
                </c:pt>
                <c:pt idx="45">
                  <c:v>0.41181049623034188</c:v>
                </c:pt>
                <c:pt idx="46">
                  <c:v>0.4061400996787618</c:v>
                </c:pt>
                <c:pt idx="47">
                  <c:v>0.40059473128723838</c:v>
                </c:pt>
                <c:pt idx="48">
                  <c:v>0.39517047835865571</c:v>
                </c:pt>
                <c:pt idx="49">
                  <c:v>0.38986359146306776</c:v>
                </c:pt>
                <c:pt idx="50">
                  <c:v>0.3846704758214628</c:v>
                </c:pt>
                <c:pt idx="51">
                  <c:v>0.37958768325730424</c:v>
                </c:pt>
                <c:pt idx="52">
                  <c:v>0.37461190466748456</c:v>
                </c:pt>
                <c:pt idx="53">
                  <c:v>0.36973996296981676</c:v>
                </c:pt>
                <c:pt idx="54">
                  <c:v>0.3649688064888959</c:v>
                </c:pt>
                <c:pt idx="55">
                  <c:v>0.36029550274617544</c:v>
                </c:pt>
                <c:pt idx="56">
                  <c:v>0.35571723262359128</c:v>
                </c:pt>
                <c:pt idx="57">
                  <c:v>0.3512312848730646</c:v>
                </c:pt>
                <c:pt idx="58">
                  <c:v>0.34683505094685413</c:v>
                </c:pt>
                <c:pt idx="59">
                  <c:v>0.34252602012601824</c:v>
                </c:pt>
                <c:pt idx="60">
                  <c:v>0.33830177492628993</c:v>
                </c:pt>
                <c:pt idx="61">
                  <c:v>0.33415998676244801</c:v>
                </c:pt>
                <c:pt idx="62">
                  <c:v>0.33009841185387273</c:v>
                </c:pt>
                <c:pt idx="63">
                  <c:v>0.32611488735539035</c:v>
                </c:pt>
                <c:pt idx="64">
                  <c:v>0.32220732769878979</c:v>
                </c:pt>
                <c:pt idx="65">
                  <c:v>0.31837372113153822</c:v>
                </c:pt>
                <c:pt idx="66">
                  <c:v>0.31461212644025299</c:v>
                </c:pt>
                <c:pt idx="67">
                  <c:v>0.31092066984743044</c:v>
                </c:pt>
                <c:pt idx="68">
                  <c:v>0.30729754207076893</c:v>
                </c:pt>
                <c:pt idx="69">
                  <c:v>0.30374099553520062</c:v>
                </c:pt>
                <c:pt idx="70">
                  <c:v>0.30024934172845402</c:v>
                </c:pt>
                <c:pt idx="71">
                  <c:v>0.29682094869160314</c:v>
                </c:pt>
                <c:pt idx="72">
                  <c:v>0.2934542386366541</c:v>
                </c:pt>
                <c:pt idx="73">
                  <c:v>0.29014768568375898</c:v>
                </c:pt>
                <c:pt idx="74">
                  <c:v>0.28689981371114442</c:v>
                </c:pt>
                <c:pt idx="75">
                  <c:v>0.28370919431129793</c:v>
                </c:pt>
                <c:pt idx="76">
                  <c:v>0.28057444484738003</c:v>
                </c:pt>
                <c:pt idx="77">
                  <c:v>0.27749422660421658</c:v>
                </c:pt>
                <c:pt idx="78">
                  <c:v>0.27446724302859127</c:v>
                </c:pt>
                <c:pt idx="79">
                  <c:v>0.27149223805388678</c:v>
                </c:pt>
                <c:pt idx="80">
                  <c:v>0.26856799450444119</c:v>
                </c:pt>
                <c:pt idx="81">
                  <c:v>0.26569333257526134</c:v>
                </c:pt>
                <c:pt idx="82">
                  <c:v>0.26286710838301569</c:v>
                </c:pt>
                <c:pt idx="83">
                  <c:v>0.26008821258447101</c:v>
                </c:pt>
                <c:pt idx="84">
                  <c:v>0.25735556905876683</c:v>
                </c:pt>
                <c:pt idx="85">
                  <c:v>0.25466813365014412</c:v>
                </c:pt>
                <c:pt idx="86">
                  <c:v>0.25202489296794001</c:v>
                </c:pt>
                <c:pt idx="87">
                  <c:v>0.2494248632408515</c:v>
                </c:pt>
                <c:pt idx="88">
                  <c:v>0.24686708922264661</c:v>
                </c:pt>
                <c:pt idx="89">
                  <c:v>0.24435064314666277</c:v>
                </c:pt>
                <c:pt idx="90">
                  <c:v>0.24187462372658902</c:v>
                </c:pt>
                <c:pt idx="91">
                  <c:v>0.23943815520117168</c:v>
                </c:pt>
                <c:pt idx="92">
                  <c:v>0.23704038642061387</c:v>
                </c:pt>
                <c:pt idx="93">
                  <c:v>0.23468048997257313</c:v>
                </c:pt>
                <c:pt idx="94">
                  <c:v>0.23235766134576868</c:v>
                </c:pt>
                <c:pt idx="95">
                  <c:v>0.23007111812933345</c:v>
                </c:pt>
                <c:pt idx="96">
                  <c:v>0.22782009924613761</c:v>
                </c:pt>
                <c:pt idx="97">
                  <c:v>0.22560386421841738</c:v>
                </c:pt>
                <c:pt idx="98">
                  <c:v>0.22342169246412913</c:v>
                </c:pt>
                <c:pt idx="99">
                  <c:v>0.22127288262253758</c:v>
                </c:pt>
                <c:pt idx="100">
                  <c:v>0.21915675190762768</c:v>
                </c:pt>
              </c:numCache>
            </c:numRef>
          </c:yVal>
          <c:smooth val="1"/>
          <c:extLst>
            <c:ext xmlns:c16="http://schemas.microsoft.com/office/drawing/2014/chart" uri="{C3380CC4-5D6E-409C-BE32-E72D297353CC}">
              <c16:uniqueId val="{0000001A-B815-46D8-B93E-C7019F705802}"/>
            </c:ext>
          </c:extLst>
        </c:ser>
        <c:ser>
          <c:idx val="27"/>
          <c:order val="27"/>
          <c:tx>
            <c:strRef>
              <c:f>sensitivity!$AE$59</c:f>
              <c:strCache>
                <c:ptCount val="1"/>
                <c:pt idx="0">
                  <c:v>BC_0,65_T10</c:v>
                </c:pt>
              </c:strCache>
            </c:strRef>
          </c:tx>
          <c:spPr>
            <a:ln w="28575" cap="rnd">
              <a:solidFill>
                <a:schemeClr val="accent4">
                  <a:lumMod val="60000"/>
                  <a:lumOff val="4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sensitivity!$AE$60:$AE$160</c:f>
              <c:numCache>
                <c:formatCode>0%</c:formatCode>
                <c:ptCount val="101"/>
                <c:pt idx="0">
                  <c:v>1</c:v>
                </c:pt>
                <c:pt idx="1">
                  <c:v>0.93085156358214838</c:v>
                </c:pt>
                <c:pt idx="2">
                  <c:v>0.89117382586381466</c:v>
                </c:pt>
                <c:pt idx="3">
                  <c:v>0.85962603921467529</c:v>
                </c:pt>
                <c:pt idx="4">
                  <c:v>0.83274015344768137</c:v>
                </c:pt>
                <c:pt idx="5">
                  <c:v>0.8088255471437924</c:v>
                </c:pt>
                <c:pt idx="6">
                  <c:v>0.78699618613705291</c:v>
                </c:pt>
                <c:pt idx="7">
                  <c:v>0.76675262234086616</c:v>
                </c:pt>
                <c:pt idx="8">
                  <c:v>0.74778890213998173</c:v>
                </c:pt>
                <c:pt idx="9">
                  <c:v>0.72990139285966837</c:v>
                </c:pt>
                <c:pt idx="10">
                  <c:v>0.71294444424914571</c:v>
                </c:pt>
                <c:pt idx="11">
                  <c:v>0.69680788735018162</c:v>
                </c:pt>
                <c:pt idx="12">
                  <c:v>0.68140494068415736</c:v>
                </c:pt>
                <c:pt idx="13">
                  <c:v>0.66666524246693104</c:v>
                </c:pt>
                <c:pt idx="14">
                  <c:v>0.65253052857579497</c:v>
                </c:pt>
                <c:pt idx="15">
                  <c:v>0.63895176177364532</c:v>
                </c:pt>
                <c:pt idx="16">
                  <c:v>0.62588711508491346</c:v>
                </c:pt>
                <c:pt idx="17">
                  <c:v>0.61330049509306384</c:v>
                </c:pt>
                <c:pt idx="18">
                  <c:v>0.60116042882159437</c:v>
                </c:pt>
                <c:pt idx="19">
                  <c:v>0.58943920796295479</c:v>
                </c:pt>
                <c:pt idx="20">
                  <c:v>0.57811222191371492</c:v>
                </c:pt>
                <c:pt idx="21">
                  <c:v>0.56715743274838104</c:v>
                </c:pt>
                <c:pt idx="22">
                  <c:v>0.55655495863839666</c:v>
                </c:pt>
                <c:pt idx="23">
                  <c:v>0.54628674102909835</c:v>
                </c:pt>
                <c:pt idx="24">
                  <c:v>0.53633627700005437</c:v>
                </c:pt>
                <c:pt idx="25">
                  <c:v>0.52668840264495997</c:v>
                </c:pt>
                <c:pt idx="26">
                  <c:v>0.51732911657543779</c:v>
                </c:pt>
                <c:pt idx="27">
                  <c:v>0.50824543511702169</c:v>
                </c:pt>
                <c:pt idx="28">
                  <c:v>0.49942527264403169</c:v>
                </c:pt>
                <c:pt idx="29">
                  <c:v>0.49085734194241221</c:v>
                </c:pt>
                <c:pt idx="30">
                  <c:v>0.48253107060251715</c:v>
                </c:pt>
                <c:pt idx="31">
                  <c:v>0.47443653030541028</c:v>
                </c:pt>
                <c:pt idx="32">
                  <c:v>0.46656437653504995</c:v>
                </c:pt>
                <c:pt idx="33">
                  <c:v>0.4589057967690362</c:v>
                </c:pt>
                <c:pt idx="34">
                  <c:v>0.45145246560617253</c:v>
                </c:pt>
                <c:pt idx="35">
                  <c:v>0.4441965056059381</c:v>
                </c:pt>
                <c:pt idx="36">
                  <c:v>0.43713045286294705</c:v>
                </c:pt>
                <c:pt idx="37">
                  <c:v>0.43024722653402708</c:v>
                </c:pt>
                <c:pt idx="38">
                  <c:v>0.42354010168854622</c:v>
                </c:pt>
                <c:pt idx="39">
                  <c:v>0.41700268497322607</c:v>
                </c:pt>
                <c:pt idx="40">
                  <c:v>0.41062889267805175</c:v>
                </c:pt>
                <c:pt idx="41">
                  <c:v>0.40441293086551938</c:v>
                </c:pt>
                <c:pt idx="42">
                  <c:v>0.39834927728565112</c:v>
                </c:pt>
                <c:pt idx="43">
                  <c:v>0.39243266484726036</c:v>
                </c:pt>
                <c:pt idx="44">
                  <c:v>0.38665806645450329</c:v>
                </c:pt>
                <c:pt idx="45">
                  <c:v>0.38102068104875858</c:v>
                </c:pt>
                <c:pt idx="46">
                  <c:v>0.37551592072099899</c:v>
                </c:pt>
                <c:pt idx="47">
                  <c:v>0.3701393987801852</c:v>
                </c:pt>
                <c:pt idx="48">
                  <c:v>0.36488691867990375</c:v>
                </c:pt>
                <c:pt idx="49">
                  <c:v>0.35975446371912451</c:v>
                </c:pt>
                <c:pt idx="50">
                  <c:v>0.35473818744427799</c:v>
                </c:pt>
                <c:pt idx="51">
                  <c:v>0.34983440468921745</c:v>
                </c:pt>
                <c:pt idx="52">
                  <c:v>0.34503958319749234</c:v>
                </c:pt>
                <c:pt idx="53">
                  <c:v>0.34035033577793966</c:v>
                </c:pt>
                <c:pt idx="54">
                  <c:v>0.33576341295018514</c:v>
                </c:pt>
                <c:pt idx="55">
                  <c:v>0.33127569604138341</c:v>
                </c:pt>
                <c:pt idx="56">
                  <c:v>0.32688419069959923</c:v>
                </c:pt>
                <c:pt idx="57">
                  <c:v>0.32258602079272014</c:v>
                </c:pt>
                <c:pt idx="58">
                  <c:v>0.31837842266483224</c:v>
                </c:pt>
                <c:pt idx="59">
                  <c:v>0.31425873972461904</c:v>
                </c:pt>
                <c:pt idx="60">
                  <c:v>0.31022441734267159</c:v>
                </c:pt>
                <c:pt idx="61">
                  <c:v>0.30627299803661862</c:v>
                </c:pt>
                <c:pt idx="62">
                  <c:v>0.30240211692479602</c:v>
                </c:pt>
                <c:pt idx="63">
                  <c:v>0.29860949743077397</c:v>
                </c:pt>
                <c:pt idx="64">
                  <c:v>0.29489294722248649</c:v>
                </c:pt>
                <c:pt idx="65">
                  <c:v>0.29125035437099217</c:v>
                </c:pt>
                <c:pt idx="66">
                  <c:v>0.28767968371504343</c:v>
                </c:pt>
                <c:pt idx="67">
                  <c:v>0.28417897341868786</c:v>
                </c:pt>
                <c:pt idx="68">
                  <c:v>0.28074633171005958</c:v>
                </c:pt>
                <c:pt idx="69">
                  <c:v>0.27737993379037873</c:v>
                </c:pt>
                <c:pt idx="70">
                  <c:v>0.27407801890295885</c:v>
                </c:pt>
                <c:pt idx="71">
                  <c:v>0.27083888755273</c:v>
                </c:pt>
                <c:pt idx="72">
                  <c:v>0.26766089886743749</c:v>
                </c:pt>
                <c:pt idx="73">
                  <c:v>0.26454246809227711</c:v>
                </c:pt>
                <c:pt idx="74">
                  <c:v>0.26148206421027614</c:v>
                </c:pt>
                <c:pt idx="75">
                  <c:v>0.25847820768123342</c:v>
                </c:pt>
                <c:pt idx="76">
                  <c:v>0.25552946829250311</c:v>
                </c:pt>
                <c:pt idx="77">
                  <c:v>0.25263446311533366</c:v>
                </c:pt>
                <c:pt idx="78">
                  <c:v>0.2497918545608771</c:v>
                </c:pt>
                <c:pt idx="79">
                  <c:v>0.24700034853034974</c:v>
                </c:pt>
                <c:pt idx="80">
                  <c:v>0.24425869265417555</c:v>
                </c:pt>
                <c:pt idx="81">
                  <c:v>0.24156567461524986</c:v>
                </c:pt>
                <c:pt idx="82">
                  <c:v>0.23892012055177203</c:v>
                </c:pt>
                <c:pt idx="83">
                  <c:v>0.2363208935353629</c:v>
                </c:pt>
                <c:pt idx="84">
                  <c:v>0.23376689212043938</c:v>
                </c:pt>
                <c:pt idx="85">
                  <c:v>0.23125704896106475</c:v>
                </c:pt>
                <c:pt idx="86">
                  <c:v>0.22879032949171052</c:v>
                </c:pt>
                <c:pt idx="87">
                  <c:v>0.22636573066857674</c:v>
                </c:pt>
                <c:pt idx="88">
                  <c:v>0.22398227976831686</c:v>
                </c:pt>
                <c:pt idx="89">
                  <c:v>0.22163903324118767</c:v>
                </c:pt>
                <c:pt idx="90">
                  <c:v>0.21933507561582355</c:v>
                </c:pt>
                <c:pt idx="91">
                  <c:v>0.21706951845299111</c:v>
                </c:pt>
                <c:pt idx="92">
                  <c:v>0.21484149934582863</c:v>
                </c:pt>
                <c:pt idx="93">
                  <c:v>0.21265018096422017</c:v>
                </c:pt>
                <c:pt idx="94">
                  <c:v>0.21049475014107893</c:v>
                </c:pt>
                <c:pt idx="95">
                  <c:v>0.20837441699844783</c:v>
                </c:pt>
                <c:pt idx="96">
                  <c:v>0.2062884141114304</c:v>
                </c:pt>
                <c:pt idx="97">
                  <c:v>0.20423599570808443</c:v>
                </c:pt>
                <c:pt idx="98">
                  <c:v>0.20221643690350577</c:v>
                </c:pt>
                <c:pt idx="99">
                  <c:v>0.20022903296643119</c:v>
                </c:pt>
                <c:pt idx="100">
                  <c:v>0.19827309861677755</c:v>
                </c:pt>
              </c:numCache>
            </c:numRef>
          </c:yVal>
          <c:smooth val="1"/>
          <c:extLst>
            <c:ext xmlns:c16="http://schemas.microsoft.com/office/drawing/2014/chart" uri="{C3380CC4-5D6E-409C-BE32-E72D297353CC}">
              <c16:uniqueId val="{0000001B-B815-46D8-B93E-C7019F705802}"/>
            </c:ext>
          </c:extLst>
        </c:ser>
        <c:ser>
          <c:idx val="28"/>
          <c:order val="28"/>
          <c:tx>
            <c:strRef>
              <c:f>sensitivity!$AF$59</c:f>
              <c:strCache>
                <c:ptCount val="1"/>
                <c:pt idx="0">
                  <c:v>BC_0,70_T10</c:v>
                </c:pt>
              </c:strCache>
            </c:strRef>
          </c:tx>
          <c:spPr>
            <a:ln w="28575" cap="rnd">
              <a:solidFill>
                <a:schemeClr val="accent5">
                  <a:lumMod val="60000"/>
                  <a:lumOff val="4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sensitivity!$AF$60:$AF$160</c:f>
              <c:numCache>
                <c:formatCode>0%</c:formatCode>
                <c:ptCount val="101"/>
                <c:pt idx="0">
                  <c:v>1</c:v>
                </c:pt>
                <c:pt idx="1">
                  <c:v>0.92021449806679423</c:v>
                </c:pt>
                <c:pt idx="2">
                  <c:v>0.87482226695415677</c:v>
                </c:pt>
                <c:pt idx="3">
                  <c:v>0.83965148996042438</c:v>
                </c:pt>
                <c:pt idx="4">
                  <c:v>0.81026252768412954</c:v>
                </c:pt>
                <c:pt idx="5">
                  <c:v>0.78449303118794766</c:v>
                </c:pt>
                <c:pt idx="6">
                  <c:v>0.76121729101539848</c:v>
                </c:pt>
                <c:pt idx="7">
                  <c:v>0.73980654292350456</c:v>
                </c:pt>
                <c:pt idx="8">
                  <c:v>0.71987973379476911</c:v>
                </c:pt>
                <c:pt idx="9">
                  <c:v>0.70118604818637964</c:v>
                </c:pt>
                <c:pt idx="10">
                  <c:v>0.68354795229093157</c:v>
                </c:pt>
                <c:pt idx="11">
                  <c:v>0.66683241511941926</c:v>
                </c:pt>
                <c:pt idx="12">
                  <c:v>0.65093552616452999</c:v>
                </c:pt>
                <c:pt idx="13">
                  <c:v>0.63577368791225108</c:v>
                </c:pt>
                <c:pt idx="14">
                  <c:v>0.62127818588042061</c:v>
                </c:pt>
                <c:pt idx="15">
                  <c:v>0.60739160097654432</c:v>
                </c:pt>
                <c:pt idx="16">
                  <c:v>0.59406529992239376</c:v>
                </c:pt>
                <c:pt idx="17">
                  <c:v>0.58125760362449408</c:v>
                </c:pt>
                <c:pt idx="18">
                  <c:v>0.56893241022986873</c:v>
                </c:pt>
                <c:pt idx="19">
                  <c:v>0.55705813909480284</c:v>
                </c:pt>
                <c:pt idx="20">
                  <c:v>0.5456069097438403</c:v>
                </c:pt>
                <c:pt idx="21">
                  <c:v>0.53455389725101954</c:v>
                </c:pt>
                <c:pt idx="22">
                  <c:v>0.52387682226836541</c:v>
                </c:pt>
                <c:pt idx="23">
                  <c:v>0.51355554494152089</c:v>
                </c:pt>
                <c:pt idx="24">
                  <c:v>0.50357173957970214</c:v>
                </c:pt>
                <c:pt idx="25">
                  <c:v>0.49390863244421551</c:v>
                </c:pt>
                <c:pt idx="26">
                  <c:v>0.48455078909135985</c:v>
                </c:pt>
                <c:pt idx="27">
                  <c:v>0.47548394077552991</c:v>
                </c:pt>
                <c:pt idx="28">
                  <c:v>0.46669484175961917</c:v>
                </c:pt>
                <c:pt idx="29">
                  <c:v>0.45817115117830565</c:v>
                </c:pt>
                <c:pt idx="30">
                  <c:v>0.44990133448797809</c:v>
                </c:pt>
                <c:pt idx="31">
                  <c:v>0.44187458061199131</c:v>
                </c:pt>
                <c:pt idx="32">
                  <c:v>0.43408073172440081</c:v>
                </c:pt>
                <c:pt idx="33">
                  <c:v>0.42651022326442162</c:v>
                </c:pt>
                <c:pt idx="34">
                  <c:v>0.41915403227964226</c:v>
                </c:pt>
                <c:pt idx="35">
                  <c:v>0.41200363259090328</c:v>
                </c:pt>
                <c:pt idx="36">
                  <c:v>0.4050509555805436</c:v>
                </c:pt>
                <c:pt idx="37">
                  <c:v>0.39828835564769371</c:v>
                </c:pt>
                <c:pt idx="38">
                  <c:v>0.391708579564298</c:v>
                </c:pt>
                <c:pt idx="39">
                  <c:v>0.38530473911506435</c:v>
                </c:pt>
                <c:pt idx="40">
                  <c:v>0.37907028652250535</c:v>
                </c:pt>
                <c:pt idx="41">
                  <c:v>0.37299899225154998</c:v>
                </c:pt>
                <c:pt idx="42">
                  <c:v>0.36708492486224542</c:v>
                </c:pt>
                <c:pt idx="43">
                  <c:v>0.36132243263799357</c:v>
                </c:pt>
                <c:pt idx="44">
                  <c:v>0.35570612676385394</c:v>
                </c:pt>
                <c:pt idx="45">
                  <c:v>0.35023086586717522</c:v>
                </c:pt>
                <c:pt idx="46">
                  <c:v>0.34489174176323617</c:v>
                </c:pt>
                <c:pt idx="47">
                  <c:v>0.33968406627313208</c:v>
                </c:pt>
                <c:pt idx="48">
                  <c:v>0.33460335900115179</c:v>
                </c:pt>
                <c:pt idx="49">
                  <c:v>0.32964533597518125</c:v>
                </c:pt>
                <c:pt idx="50">
                  <c:v>0.32480589906709323</c:v>
                </c:pt>
                <c:pt idx="51">
                  <c:v>0.32008112612113065</c:v>
                </c:pt>
                <c:pt idx="52">
                  <c:v>0.31546726172750017</c:v>
                </c:pt>
                <c:pt idx="53">
                  <c:v>0.31096070858606256</c:v>
                </c:pt>
                <c:pt idx="54">
                  <c:v>0.30655801941147437</c:v>
                </c:pt>
                <c:pt idx="55">
                  <c:v>0.30225588933659131</c:v>
                </c:pt>
                <c:pt idx="56">
                  <c:v>0.29805114877560712</c:v>
                </c:pt>
                <c:pt idx="57">
                  <c:v>0.29394075671237568</c:v>
                </c:pt>
                <c:pt idx="58">
                  <c:v>0.28992179438281035</c:v>
                </c:pt>
                <c:pt idx="59">
                  <c:v>0.28599145932321979</c:v>
                </c:pt>
                <c:pt idx="60">
                  <c:v>0.2821470597590533</c:v>
                </c:pt>
                <c:pt idx="61">
                  <c:v>0.27838600931078916</c:v>
                </c:pt>
                <c:pt idx="62">
                  <c:v>0.2747058219957193</c:v>
                </c:pt>
                <c:pt idx="63">
                  <c:v>0.2711041075061576</c:v>
                </c:pt>
                <c:pt idx="64">
                  <c:v>0.26757856674618313</c:v>
                </c:pt>
                <c:pt idx="65">
                  <c:v>0.26412698761044617</c:v>
                </c:pt>
                <c:pt idx="66">
                  <c:v>0.26074724098983387</c:v>
                </c:pt>
                <c:pt idx="67">
                  <c:v>0.25743727698994523</c:v>
                </c:pt>
                <c:pt idx="68">
                  <c:v>0.25419512134935024</c:v>
                </c:pt>
                <c:pt idx="69">
                  <c:v>0.25101887204555678</c:v>
                </c:pt>
                <c:pt idx="70">
                  <c:v>0.24790669607746368</c:v>
                </c:pt>
                <c:pt idx="71">
                  <c:v>0.24485682641385687</c:v>
                </c:pt>
                <c:pt idx="72">
                  <c:v>0.24186755909822089</c:v>
                </c:pt>
                <c:pt idx="73">
                  <c:v>0.23893725050079528</c:v>
                </c:pt>
                <c:pt idx="74">
                  <c:v>0.23606431470940786</c:v>
                </c:pt>
                <c:pt idx="75">
                  <c:v>0.23324722105116885</c:v>
                </c:pt>
                <c:pt idx="76">
                  <c:v>0.2304844917376262</c:v>
                </c:pt>
                <c:pt idx="77">
                  <c:v>0.22777469962645075</c:v>
                </c:pt>
                <c:pt idx="78">
                  <c:v>0.22511646609316294</c:v>
                </c:pt>
                <c:pt idx="79">
                  <c:v>0.22250845900681276</c:v>
                </c:pt>
                <c:pt idx="80">
                  <c:v>0.21994939080390991</c:v>
                </c:pt>
                <c:pt idx="81">
                  <c:v>0.21743801665523838</c:v>
                </c:pt>
                <c:pt idx="82">
                  <c:v>0.21497313272052843</c:v>
                </c:pt>
                <c:pt idx="83">
                  <c:v>0.21255357448625478</c:v>
                </c:pt>
                <c:pt idx="84">
                  <c:v>0.21017821518211188</c:v>
                </c:pt>
                <c:pt idx="85">
                  <c:v>0.20784596427198543</c:v>
                </c:pt>
                <c:pt idx="86">
                  <c:v>0.20555576601548098</c:v>
                </c:pt>
                <c:pt idx="87">
                  <c:v>0.20330659809630192</c:v>
                </c:pt>
                <c:pt idx="88">
                  <c:v>0.20109747031398706</c:v>
                </c:pt>
                <c:pt idx="89">
                  <c:v>0.19892742333571256</c:v>
                </c:pt>
                <c:pt idx="90">
                  <c:v>0.19679552750505802</c:v>
                </c:pt>
                <c:pt idx="91">
                  <c:v>0.19470088170481054</c:v>
                </c:pt>
                <c:pt idx="92">
                  <c:v>0.19264261227104335</c:v>
                </c:pt>
                <c:pt idx="93">
                  <c:v>0.19061987195586716</c:v>
                </c:pt>
                <c:pt idx="94">
                  <c:v>0.18863183893638918</c:v>
                </c:pt>
                <c:pt idx="95">
                  <c:v>0.18667771586756221</c:v>
                </c:pt>
                <c:pt idx="96">
                  <c:v>0.18475672897672318</c:v>
                </c:pt>
                <c:pt idx="97">
                  <c:v>0.18286812719775142</c:v>
                </c:pt>
                <c:pt idx="98">
                  <c:v>0.18101118134288241</c:v>
                </c:pt>
                <c:pt idx="99">
                  <c:v>0.17918518331032485</c:v>
                </c:pt>
                <c:pt idx="100">
                  <c:v>0.17738944532592743</c:v>
                </c:pt>
              </c:numCache>
            </c:numRef>
          </c:yVal>
          <c:smooth val="1"/>
          <c:extLst>
            <c:ext xmlns:c16="http://schemas.microsoft.com/office/drawing/2014/chart" uri="{C3380CC4-5D6E-409C-BE32-E72D297353CC}">
              <c16:uniqueId val="{0000001C-B815-46D8-B93E-C7019F705802}"/>
            </c:ext>
          </c:extLst>
        </c:ser>
        <c:ser>
          <c:idx val="29"/>
          <c:order val="29"/>
          <c:tx>
            <c:strRef>
              <c:f>sensitivity!$AG$59</c:f>
              <c:strCache>
                <c:ptCount val="1"/>
                <c:pt idx="0">
                  <c:v>BC_0,75_T10</c:v>
                </c:pt>
              </c:strCache>
            </c:strRef>
          </c:tx>
          <c:spPr>
            <a:ln w="28575" cap="rnd">
              <a:solidFill>
                <a:schemeClr val="accent6">
                  <a:lumMod val="60000"/>
                  <a:lumOff val="4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sensitivity!$AG$60:$AG$160</c:f>
              <c:numCache>
                <c:formatCode>0%</c:formatCode>
                <c:ptCount val="101"/>
                <c:pt idx="0">
                  <c:v>1</c:v>
                </c:pt>
                <c:pt idx="1">
                  <c:v>0.90957743255144008</c:v>
                </c:pt>
                <c:pt idx="2">
                  <c:v>0.85847070804449888</c:v>
                </c:pt>
                <c:pt idx="3">
                  <c:v>0.81967694070617347</c:v>
                </c:pt>
                <c:pt idx="4">
                  <c:v>0.78778490192057771</c:v>
                </c:pt>
                <c:pt idx="5">
                  <c:v>0.76016051523210315</c:v>
                </c:pt>
                <c:pt idx="6">
                  <c:v>0.73543839589374416</c:v>
                </c:pt>
                <c:pt idx="7">
                  <c:v>0.71286046350614285</c:v>
                </c:pt>
                <c:pt idx="8">
                  <c:v>0.69197056544955649</c:v>
                </c:pt>
                <c:pt idx="9">
                  <c:v>0.67247070351309091</c:v>
                </c:pt>
                <c:pt idx="10">
                  <c:v>0.65415146033271743</c:v>
                </c:pt>
                <c:pt idx="11">
                  <c:v>0.63685694288865702</c:v>
                </c:pt>
                <c:pt idx="12">
                  <c:v>0.62046611164490262</c:v>
                </c:pt>
                <c:pt idx="13">
                  <c:v>0.60488213335757091</c:v>
                </c:pt>
                <c:pt idx="14">
                  <c:v>0.59002584318504625</c:v>
                </c:pt>
                <c:pt idx="15">
                  <c:v>0.57583144017944332</c:v>
                </c:pt>
                <c:pt idx="16">
                  <c:v>0.56224348475987407</c:v>
                </c:pt>
                <c:pt idx="17">
                  <c:v>0.54921471215592443</c:v>
                </c:pt>
                <c:pt idx="18">
                  <c:v>0.5367043916381431</c:v>
                </c:pt>
                <c:pt idx="19">
                  <c:v>0.52467707022665078</c:v>
                </c:pt>
                <c:pt idx="20">
                  <c:v>0.51310159757396567</c:v>
                </c:pt>
                <c:pt idx="21">
                  <c:v>0.50195036175365815</c:v>
                </c:pt>
                <c:pt idx="22">
                  <c:v>0.49119868589833415</c:v>
                </c:pt>
                <c:pt idx="23">
                  <c:v>0.48082434885394337</c:v>
                </c:pt>
                <c:pt idx="24">
                  <c:v>0.47080720215934968</c:v>
                </c:pt>
                <c:pt idx="25">
                  <c:v>0.46112886224347105</c:v>
                </c:pt>
                <c:pt idx="26">
                  <c:v>0.45177246160728191</c:v>
                </c:pt>
                <c:pt idx="27">
                  <c:v>0.44272244643403819</c:v>
                </c:pt>
                <c:pt idx="28">
                  <c:v>0.43396441087520665</c:v>
                </c:pt>
                <c:pt idx="29">
                  <c:v>0.42548496041419909</c:v>
                </c:pt>
                <c:pt idx="30">
                  <c:v>0.41727159837343908</c:v>
                </c:pt>
                <c:pt idx="31">
                  <c:v>0.4093126309185724</c:v>
                </c:pt>
                <c:pt idx="32">
                  <c:v>0.40159708691375168</c:v>
                </c:pt>
                <c:pt idx="33">
                  <c:v>0.39411464975980709</c:v>
                </c:pt>
                <c:pt idx="34">
                  <c:v>0.38685559895311206</c:v>
                </c:pt>
                <c:pt idx="35">
                  <c:v>0.37981075957586841</c:v>
                </c:pt>
                <c:pt idx="36">
                  <c:v>0.37297145829814016</c:v>
                </c:pt>
                <c:pt idx="37">
                  <c:v>0.36632948476136035</c:v>
                </c:pt>
                <c:pt idx="38">
                  <c:v>0.35987705744004972</c:v>
                </c:pt>
                <c:pt idx="39">
                  <c:v>0.35360679325690259</c:v>
                </c:pt>
                <c:pt idx="40">
                  <c:v>0.34751168036695901</c:v>
                </c:pt>
                <c:pt idx="41">
                  <c:v>0.34158505363758057</c:v>
                </c:pt>
                <c:pt idx="42">
                  <c:v>0.33582057243883973</c:v>
                </c:pt>
                <c:pt idx="43">
                  <c:v>0.33021220042872679</c:v>
                </c:pt>
                <c:pt idx="44">
                  <c:v>0.32475418707320458</c:v>
                </c:pt>
                <c:pt idx="45">
                  <c:v>0.31944105068559187</c:v>
                </c:pt>
                <c:pt idx="46">
                  <c:v>0.31426756280547335</c:v>
                </c:pt>
                <c:pt idx="47">
                  <c:v>0.30922873376607896</c:v>
                </c:pt>
                <c:pt idx="48">
                  <c:v>0.30431979932239989</c:v>
                </c:pt>
                <c:pt idx="49">
                  <c:v>0.29953620823123794</c:v>
                </c:pt>
                <c:pt idx="50">
                  <c:v>0.29487361068990847</c:v>
                </c:pt>
                <c:pt idx="51">
                  <c:v>0.29032784755304386</c:v>
                </c:pt>
                <c:pt idx="52">
                  <c:v>0.285894940257508</c:v>
                </c:pt>
                <c:pt idx="53">
                  <c:v>0.28157108139418541</c:v>
                </c:pt>
                <c:pt idx="54">
                  <c:v>0.27735262587276355</c:v>
                </c:pt>
                <c:pt idx="55">
                  <c:v>0.27323608263179922</c:v>
                </c:pt>
                <c:pt idx="56">
                  <c:v>0.26921810685161501</c:v>
                </c:pt>
                <c:pt idx="57">
                  <c:v>0.26529549263203123</c:v>
                </c:pt>
                <c:pt idx="58">
                  <c:v>0.2614651661007884</c:v>
                </c:pt>
                <c:pt idx="59">
                  <c:v>0.25772417892182053</c:v>
                </c:pt>
                <c:pt idx="60">
                  <c:v>0.25406970217543501</c:v>
                </c:pt>
                <c:pt idx="61">
                  <c:v>0.25049902058495971</c:v>
                </c:pt>
                <c:pt idx="62">
                  <c:v>0.24700952706664253</c:v>
                </c:pt>
                <c:pt idx="63">
                  <c:v>0.24359871758154122</c:v>
                </c:pt>
                <c:pt idx="64">
                  <c:v>0.24026418626987983</c:v>
                </c:pt>
                <c:pt idx="65">
                  <c:v>0.23700362084990018</c:v>
                </c:pt>
                <c:pt idx="66">
                  <c:v>0.23381479826462431</c:v>
                </c:pt>
                <c:pt idx="67">
                  <c:v>0.2306955805612026</c:v>
                </c:pt>
                <c:pt idx="68">
                  <c:v>0.2276439109886409</c:v>
                </c:pt>
                <c:pt idx="69">
                  <c:v>0.22465781030073489</c:v>
                </c:pt>
                <c:pt idx="70">
                  <c:v>0.22173537325196851</c:v>
                </c:pt>
                <c:pt idx="71">
                  <c:v>0.21887476527498373</c:v>
                </c:pt>
                <c:pt idx="72">
                  <c:v>0.21607421932900422</c:v>
                </c:pt>
                <c:pt idx="73">
                  <c:v>0.21333203290931346</c:v>
                </c:pt>
                <c:pt idx="74">
                  <c:v>0.21064656520853958</c:v>
                </c:pt>
                <c:pt idx="75">
                  <c:v>0.20801623442110434</c:v>
                </c:pt>
                <c:pt idx="76">
                  <c:v>0.20543951518274922</c:v>
                </c:pt>
                <c:pt idx="77">
                  <c:v>0.20291493613756784</c:v>
                </c:pt>
                <c:pt idx="78">
                  <c:v>0.20044107762544877</c:v>
                </c:pt>
                <c:pt idx="79">
                  <c:v>0.19801656948327573</c:v>
                </c:pt>
                <c:pt idx="80">
                  <c:v>0.19564008895364426</c:v>
                </c:pt>
                <c:pt idx="81">
                  <c:v>0.19331035869522695</c:v>
                </c:pt>
                <c:pt idx="82">
                  <c:v>0.19102614488928482</c:v>
                </c:pt>
                <c:pt idx="83">
                  <c:v>0.18878625543714667</c:v>
                </c:pt>
                <c:pt idx="84">
                  <c:v>0.18658953824378438</c:v>
                </c:pt>
                <c:pt idx="85">
                  <c:v>0.18443487958290611</c:v>
                </c:pt>
                <c:pt idx="86">
                  <c:v>0.18232120253925144</c:v>
                </c:pt>
                <c:pt idx="87">
                  <c:v>0.1802474655240271</c:v>
                </c:pt>
                <c:pt idx="88">
                  <c:v>0.17821266085965726</c:v>
                </c:pt>
                <c:pt idx="89">
                  <c:v>0.17621581343023746</c:v>
                </c:pt>
                <c:pt idx="90">
                  <c:v>0.17425597939429249</c:v>
                </c:pt>
                <c:pt idx="91">
                  <c:v>0.17233224495663002</c:v>
                </c:pt>
                <c:pt idx="92">
                  <c:v>0.17044372519625811</c:v>
                </c:pt>
                <c:pt idx="93">
                  <c:v>0.1685895629475142</c:v>
                </c:pt>
                <c:pt idx="94">
                  <c:v>0.16676892773169943</c:v>
                </c:pt>
                <c:pt idx="95">
                  <c:v>0.16498101473667653</c:v>
                </c:pt>
                <c:pt idx="96">
                  <c:v>0.16322504384201597</c:v>
                </c:pt>
                <c:pt idx="97">
                  <c:v>0.16150025868741846</c:v>
                </c:pt>
                <c:pt idx="98">
                  <c:v>0.15980592578225911</c:v>
                </c:pt>
                <c:pt idx="99">
                  <c:v>0.15814133365421851</c:v>
                </c:pt>
                <c:pt idx="100">
                  <c:v>0.15650579203507736</c:v>
                </c:pt>
              </c:numCache>
            </c:numRef>
          </c:yVal>
          <c:smooth val="1"/>
          <c:extLst>
            <c:ext xmlns:c16="http://schemas.microsoft.com/office/drawing/2014/chart" uri="{C3380CC4-5D6E-409C-BE32-E72D297353CC}">
              <c16:uniqueId val="{0000001D-B815-46D8-B93E-C7019F705802}"/>
            </c:ext>
          </c:extLst>
        </c:ser>
        <c:ser>
          <c:idx val="30"/>
          <c:order val="30"/>
          <c:tx>
            <c:strRef>
              <c:f>sensitivity!$AH$59</c:f>
              <c:strCache>
                <c:ptCount val="1"/>
                <c:pt idx="0">
                  <c:v>BC_0,05_T15</c:v>
                </c:pt>
              </c:strCache>
            </c:strRef>
          </c:tx>
          <c:spPr>
            <a:ln w="28575" cap="rnd">
              <a:solidFill>
                <a:schemeClr val="accent1">
                  <a:lumMod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sensitivity!$AH$60:$AH$160</c:f>
              <c:numCache>
                <c:formatCode>0%</c:formatCode>
                <c:ptCount val="101"/>
                <c:pt idx="0">
                  <c:v>0.99998381806018088</c:v>
                </c:pt>
                <c:pt idx="1">
                  <c:v>1</c:v>
                </c:pt>
                <c:pt idx="2">
                  <c:v>1</c:v>
                </c:pt>
                <c:pt idx="3">
                  <c:v>1</c:v>
                </c:pt>
                <c:pt idx="4">
                  <c:v>1</c:v>
                </c:pt>
                <c:pt idx="5">
                  <c:v>1</c:v>
                </c:pt>
                <c:pt idx="6">
                  <c:v>1</c:v>
                </c:pt>
                <c:pt idx="7">
                  <c:v>1</c:v>
                </c:pt>
                <c:pt idx="8">
                  <c:v>1</c:v>
                </c:pt>
                <c:pt idx="9">
                  <c:v>1</c:v>
                </c:pt>
                <c:pt idx="10">
                  <c:v>1</c:v>
                </c:pt>
                <c:pt idx="11">
                  <c:v>0.99631838323110122</c:v>
                </c:pt>
                <c:pt idx="12">
                  <c:v>0.98087967319613745</c:v>
                </c:pt>
                <c:pt idx="13">
                  <c:v>0.96554608429447175</c:v>
                </c:pt>
                <c:pt idx="14">
                  <c:v>0.95036189697111162</c:v>
                </c:pt>
                <c:pt idx="15">
                  <c:v>0.93535717983980327</c:v>
                </c:pt>
                <c:pt idx="16">
                  <c:v>0.92055226638407062</c:v>
                </c:pt>
                <c:pt idx="17">
                  <c:v>0.90596078535198565</c:v>
                </c:pt>
                <c:pt idx="18">
                  <c:v>0.8915917178456283</c:v>
                </c:pt>
                <c:pt idx="19">
                  <c:v>0.87745079698829176</c:v>
                </c:pt>
                <c:pt idx="20">
                  <c:v>0.86354146282712851</c:v>
                </c:pt>
                <c:pt idx="21">
                  <c:v>0.84986551610854533</c:v>
                </c:pt>
                <c:pt idx="22">
                  <c:v>0.83642356806207985</c:v>
                </c:pt>
                <c:pt idx="23">
                  <c:v>0.82321535190176709</c:v>
                </c:pt>
                <c:pt idx="24">
                  <c:v>0.81023994049169934</c:v>
                </c:pt>
                <c:pt idx="25">
                  <c:v>0.79749590023375871</c:v>
                </c:pt>
                <c:pt idx="26">
                  <c:v>0.78498140149989071</c:v>
                </c:pt>
                <c:pt idx="27">
                  <c:v>0.77269429934639489</c:v>
                </c:pt>
                <c:pt idx="28">
                  <c:v>0.76063219379600955</c:v>
                </c:pt>
                <c:pt idx="29">
                  <c:v>0.74879247596561538</c:v>
                </c:pt>
                <c:pt idx="30">
                  <c:v>0.73717236428627275</c:v>
                </c:pt>
                <c:pt idx="31">
                  <c:v>0.72576893369168483</c:v>
                </c:pt>
                <c:pt idx="32">
                  <c:v>0.71457913972693543</c:v>
                </c:pt>
                <c:pt idx="33">
                  <c:v>0.70359983890655231</c:v>
                </c:pt>
                <c:pt idx="34">
                  <c:v>0.69282780623157225</c:v>
                </c:pt>
                <c:pt idx="35">
                  <c:v>0.6822597504930118</c:v>
                </c:pt>
                <c:pt idx="36">
                  <c:v>0.67189232779925034</c:v>
                </c:pt>
                <c:pt idx="37">
                  <c:v>0.66172215363701536</c:v>
                </c:pt>
                <c:pt idx="38">
                  <c:v>0.65174581368958362</c:v>
                </c:pt>
                <c:pt idx="39">
                  <c:v>0.64195987357768503</c:v>
                </c:pt>
                <c:pt idx="40">
                  <c:v>0.63236088764921572</c:v>
                </c:pt>
                <c:pt idx="41">
                  <c:v>0.62294540691699218</c:v>
                </c:pt>
                <c:pt idx="42">
                  <c:v>0.61370998622523631</c:v>
                </c:pt>
                <c:pt idx="43">
                  <c:v>0.60465119071252216</c:v>
                </c:pt>
                <c:pt idx="44">
                  <c:v>0.59576560162962433</c:v>
                </c:pt>
                <c:pt idx="45">
                  <c:v>0.58704982156388674</c:v>
                </c:pt>
                <c:pt idx="46">
                  <c:v>0.57850047911653635</c:v>
                </c:pt>
                <c:pt idx="47">
                  <c:v>0.57011423307526321</c:v>
                </c:pt>
                <c:pt idx="48">
                  <c:v>0.56188777612102259</c:v>
                </c:pt>
                <c:pt idx="49">
                  <c:v>0.55381783810513219</c:v>
                </c:pt>
                <c:pt idx="50">
                  <c:v>0.54590118893023032</c:v>
                </c:pt>
                <c:pt idx="51">
                  <c:v>0.53813464106637432</c:v>
                </c:pt>
                <c:pt idx="52">
                  <c:v>0.53051505173148383</c:v>
                </c:pt>
                <c:pt idx="53">
                  <c:v>0.52303932476338677</c:v>
                </c:pt>
                <c:pt idx="54">
                  <c:v>0.51570441220891994</c:v>
                </c:pt>
                <c:pt idx="55">
                  <c:v>0.50850731565382001</c:v>
                </c:pt>
                <c:pt idx="56">
                  <c:v>0.50144508731553328</c:v>
                </c:pt>
                <c:pt idx="57">
                  <c:v>0.4945148309195459</c:v>
                </c:pt>
                <c:pt idx="58">
                  <c:v>0.48771370237840089</c:v>
                </c:pt>
                <c:pt idx="59">
                  <c:v>0.48103891029120466</c:v>
                </c:pt>
                <c:pt idx="60">
                  <c:v>0.47448771628015229</c:v>
                </c:pt>
                <c:pt idx="61">
                  <c:v>0.4680574351793908</c:v>
                </c:pt>
                <c:pt idx="62">
                  <c:v>0.46174543509040517</c:v>
                </c:pt>
                <c:pt idx="63">
                  <c:v>0.45554913731705265</c:v>
                </c:pt>
                <c:pt idx="64">
                  <c:v>0.44946601619236876</c:v>
                </c:pt>
                <c:pt idx="65">
                  <c:v>0.44349359880833533</c:v>
                </c:pt>
                <c:pt idx="66">
                  <c:v>0.43762946465893088</c:v>
                </c:pt>
                <c:pt idx="67">
                  <c:v>0.43187124520596365</c:v>
                </c:pt>
                <c:pt idx="68">
                  <c:v>0.42621662337642896</c:v>
                </c:pt>
                <c:pt idx="69">
                  <c:v>0.4206633329994276</c:v>
                </c:pt>
                <c:pt idx="70">
                  <c:v>0.41520915819001558</c:v>
                </c:pt>
                <c:pt idx="71">
                  <c:v>0.40985193268674913</c:v>
                </c:pt>
                <c:pt idx="72">
                  <c:v>0.404589539149116</c:v>
                </c:pt>
                <c:pt idx="73">
                  <c:v>0.39941990842051739</c:v>
                </c:pt>
                <c:pt idx="74">
                  <c:v>0.39434101876197408</c:v>
                </c:pt>
                <c:pt idx="75">
                  <c:v>0.3893508950612759</c:v>
                </c:pt>
                <c:pt idx="76">
                  <c:v>0.38444760802187694</c:v>
                </c:pt>
                <c:pt idx="77">
                  <c:v>0.37962927333544766</c:v>
                </c:pt>
                <c:pt idx="78">
                  <c:v>0.37489405084163618</c:v>
                </c:pt>
                <c:pt idx="79">
                  <c:v>0.37024014367826036</c:v>
                </c:pt>
                <c:pt idx="80">
                  <c:v>0.36566579742484751</c:v>
                </c:pt>
                <c:pt idx="81">
                  <c:v>0.36116929924215485</c:v>
                </c:pt>
                <c:pt idx="82">
                  <c:v>0.35674897701004549</c:v>
                </c:pt>
                <c:pt idx="83">
                  <c:v>0.35240319846585194</c:v>
                </c:pt>
                <c:pt idx="84">
                  <c:v>0.34813037034514799</c:v>
                </c:pt>
                <c:pt idx="85">
                  <c:v>0.34392893752663445</c:v>
                </c:pt>
                <c:pt idx="86">
                  <c:v>0.33979738218267158</c:v>
                </c:pt>
                <c:pt idx="87">
                  <c:v>0.3357342229368121</c:v>
                </c:pt>
                <c:pt idx="88">
                  <c:v>0.33173801402953645</c:v>
                </c:pt>
                <c:pt idx="89">
                  <c:v>0.32780734449324478</c:v>
                </c:pt>
                <c:pt idx="90">
                  <c:v>0.32394083733743756</c:v>
                </c:pt>
                <c:pt idx="91">
                  <c:v>0.32013714874488475</c:v>
                </c:pt>
                <c:pt idx="92">
                  <c:v>0.31639496727948585</c:v>
                </c:pt>
                <c:pt idx="93">
                  <c:v>0.31271301310641592</c:v>
                </c:pt>
                <c:pt idx="94">
                  <c:v>0.30909003722506456</c:v>
                </c:pt>
                <c:pt idx="95">
                  <c:v>0.30552482071519099</c:v>
                </c:pt>
                <c:pt idx="96">
                  <c:v>0.30201617399664554</c:v>
                </c:pt>
                <c:pt idx="97">
                  <c:v>0.29856293610293561</c:v>
                </c:pt>
                <c:pt idx="98">
                  <c:v>0.29516397396885485</c:v>
                </c:pt>
                <c:pt idx="99">
                  <c:v>0.29181818173233987</c:v>
                </c:pt>
                <c:pt idx="100">
                  <c:v>0.28852448005066378</c:v>
                </c:pt>
              </c:numCache>
            </c:numRef>
          </c:yVal>
          <c:smooth val="1"/>
          <c:extLst>
            <c:ext xmlns:c16="http://schemas.microsoft.com/office/drawing/2014/chart" uri="{C3380CC4-5D6E-409C-BE32-E72D297353CC}">
              <c16:uniqueId val="{0000001E-B815-46D8-B93E-C7019F705802}"/>
            </c:ext>
          </c:extLst>
        </c:ser>
        <c:ser>
          <c:idx val="31"/>
          <c:order val="31"/>
          <c:tx>
            <c:strRef>
              <c:f>sensitivity!$AI$59</c:f>
              <c:strCache>
                <c:ptCount val="1"/>
                <c:pt idx="0">
                  <c:v>BC_0,10_T15</c:v>
                </c:pt>
              </c:strCache>
            </c:strRef>
          </c:tx>
          <c:spPr>
            <a:ln w="28575" cap="rnd">
              <a:solidFill>
                <a:schemeClr val="accent2">
                  <a:lumMod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sensitivity!$AI$60:$AI$160</c:f>
              <c:numCache>
                <c:formatCode>0%</c:formatCode>
                <c:ptCount val="101"/>
                <c:pt idx="0">
                  <c:v>0.9999856518125162</c:v>
                </c:pt>
                <c:pt idx="1">
                  <c:v>1</c:v>
                </c:pt>
                <c:pt idx="2">
                  <c:v>1</c:v>
                </c:pt>
                <c:pt idx="3">
                  <c:v>1</c:v>
                </c:pt>
                <c:pt idx="4">
                  <c:v>1</c:v>
                </c:pt>
                <c:pt idx="5">
                  <c:v>1</c:v>
                </c:pt>
                <c:pt idx="6">
                  <c:v>1</c:v>
                </c:pt>
                <c:pt idx="7">
                  <c:v>1</c:v>
                </c:pt>
                <c:pt idx="8">
                  <c:v>1</c:v>
                </c:pt>
                <c:pt idx="9">
                  <c:v>0.99590403864805743</c:v>
                </c:pt>
                <c:pt idx="10">
                  <c:v>0.98001724118014977</c:v>
                </c:pt>
                <c:pt idx="11">
                  <c:v>0.96417989070939725</c:v>
                </c:pt>
                <c:pt idx="12">
                  <c:v>0.94846968075041715</c:v>
                </c:pt>
                <c:pt idx="13">
                  <c:v>0.93293788458397853</c:v>
                </c:pt>
                <c:pt idx="14">
                  <c:v>0.91761801538114429</c:v>
                </c:pt>
                <c:pt idx="15">
                  <c:v>0.90253159154297913</c:v>
                </c:pt>
                <c:pt idx="16">
                  <c:v>0.88769200979945417</c:v>
                </c:pt>
                <c:pt idx="17">
                  <c:v>0.87310715713893972</c:v>
                </c:pt>
                <c:pt idx="18">
                  <c:v>0.85878117513246666</c:v>
                </c:pt>
                <c:pt idx="19">
                  <c:v>0.84471565273078153</c:v>
                </c:pt>
                <c:pt idx="20">
                  <c:v>0.83091043329227265</c:v>
                </c:pt>
                <c:pt idx="21">
                  <c:v>0.81736416121189648</c:v>
                </c:pt>
                <c:pt idx="22">
                  <c:v>0.80407465284129165</c:v>
                </c:pt>
                <c:pt idx="23">
                  <c:v>0.79103914890568006</c:v>
                </c:pt>
                <c:pt idx="24">
                  <c:v>0.77825448703670097</c:v>
                </c:pt>
                <c:pt idx="25">
                  <c:v>0.7657172204712166</c:v>
                </c:pt>
                <c:pt idx="26">
                  <c:v>0.75342370047004614</c:v>
                </c:pt>
                <c:pt idx="27">
                  <c:v>0.74137013427168252</c:v>
                </c:pt>
                <c:pt idx="28">
                  <c:v>0.72955262652307762</c:v>
                </c:pt>
                <c:pt idx="29">
                  <c:v>0.71796720951861992</c:v>
                </c:pt>
                <c:pt idx="30">
                  <c:v>0.70660986582057961</c:v>
                </c:pt>
                <c:pt idx="31">
                  <c:v>0.69547654565254646</c:v>
                </c:pt>
                <c:pt idx="32">
                  <c:v>0.6845631806643615</c:v>
                </c:pt>
                <c:pt idx="33">
                  <c:v>0.67386569513598371</c:v>
                </c:pt>
                <c:pt idx="34">
                  <c:v>0.66338001533297142</c:v>
                </c:pt>
                <c:pt idx="35">
                  <c:v>0.65310207748991811</c:v>
                </c:pt>
                <c:pt idx="36">
                  <c:v>0.64302783474127856</c:v>
                </c:pt>
                <c:pt idx="37">
                  <c:v>0.63315326321520959</c:v>
                </c:pt>
                <c:pt idx="38">
                  <c:v>0.62347436743768103</c:v>
                </c:pt>
                <c:pt idx="39">
                  <c:v>0.61398718514925332</c:v>
                </c:pt>
                <c:pt idx="40">
                  <c:v>0.60468779160766284</c:v>
                </c:pt>
                <c:pt idx="41">
                  <c:v>0.59557230343032419</c:v>
                </c:pt>
                <c:pt idx="42">
                  <c:v>0.58663688201853126</c:v>
                </c:pt>
                <c:pt idx="43">
                  <c:v>0.5778777365971649</c:v>
                </c:pt>
                <c:pt idx="44">
                  <c:v>0.56929112689852002</c:v>
                </c:pt>
                <c:pt idx="45">
                  <c:v>0.56087336551543943</c:v>
                </c:pt>
                <c:pt idx="46">
                  <c:v>0.55262081994661694</c:v>
                </c:pt>
                <c:pt idx="47">
                  <c:v>0.54452991435528786</c:v>
                </c:pt>
                <c:pt idx="48">
                  <c:v>0.53659713106127205</c:v>
                </c:pt>
                <c:pt idx="49">
                  <c:v>0.52881901178530821</c:v>
                </c:pt>
                <c:pt idx="50">
                  <c:v>0.52119215866373503</c:v>
                </c:pt>
                <c:pt idx="51">
                  <c:v>0.51371323505073019</c:v>
                </c:pt>
                <c:pt idx="52">
                  <c:v>0.50637896612452438</c:v>
                </c:pt>
                <c:pt idx="53">
                  <c:v>0.49918613931321276</c:v>
                </c:pt>
                <c:pt idx="54">
                  <c:v>0.49213160455500343</c:v>
                </c:pt>
                <c:pt idx="55">
                  <c:v>0.48521227440696257</c:v>
                </c:pt>
                <c:pt idx="56">
                  <c:v>0.47842512401553861</c:v>
                </c:pt>
                <c:pt idx="57">
                  <c:v>0.47176719096138703</c:v>
                </c:pt>
                <c:pt idx="58">
                  <c:v>0.46523557499026424</c:v>
                </c:pt>
                <c:pt idx="59">
                  <c:v>0.45882743764102391</c:v>
                </c:pt>
                <c:pt idx="60">
                  <c:v>0.45254000178104348</c:v>
                </c:pt>
                <c:pt idx="61">
                  <c:v>0.44637055105871548</c:v>
                </c:pt>
                <c:pt idx="62">
                  <c:v>0.44031642928197601</c:v>
                </c:pt>
                <c:pt idx="63">
                  <c:v>0.43437503973121583</c:v>
                </c:pt>
                <c:pt idx="64">
                  <c:v>0.42854384441430887</c:v>
                </c:pt>
                <c:pt idx="65">
                  <c:v>0.42282036327092015</c:v>
                </c:pt>
                <c:pt idx="66">
                  <c:v>0.41720217333271459</c:v>
                </c:pt>
                <c:pt idx="67">
                  <c:v>0.41168690784556816</c:v>
                </c:pt>
                <c:pt idx="68">
                  <c:v>0.40627225535939981</c:v>
                </c:pt>
                <c:pt idx="69">
                  <c:v>0.40095595879079127</c:v>
                </c:pt>
                <c:pt idx="70">
                  <c:v>0.39573581446312456</c:v>
                </c:pt>
                <c:pt idx="71">
                  <c:v>0.39060967112857498</c:v>
                </c:pt>
                <c:pt idx="72">
                  <c:v>0.38557542897591768</c:v>
                </c:pt>
                <c:pt idx="73">
                  <c:v>0.38063103862775755</c:v>
                </c:pt>
                <c:pt idx="74">
                  <c:v>0.37577450013046643</c:v>
                </c:pt>
                <c:pt idx="75">
                  <c:v>0.37100386193980706</c:v>
                </c:pt>
                <c:pt idx="76">
                  <c:v>0.36631721990494348</c:v>
                </c:pt>
                <c:pt idx="77">
                  <c:v>0.36171271625327572</c:v>
                </c:pt>
                <c:pt idx="78">
                  <c:v>0.35718853857829203</c:v>
                </c:pt>
                <c:pt idx="79">
                  <c:v>0.35274291883241027</c:v>
                </c:pt>
                <c:pt idx="80">
                  <c:v>0.34837413232657255</c:v>
                </c:pt>
                <c:pt idx="81">
                  <c:v>0.34408049673816554</c:v>
                </c:pt>
                <c:pt idx="82">
                  <c:v>0.33986037112866235</c:v>
                </c:pt>
                <c:pt idx="83">
                  <c:v>0.33571215497221785</c:v>
                </c:pt>
                <c:pt idx="84">
                  <c:v>0.3316342871963065</c:v>
                </c:pt>
                <c:pt idx="85">
                  <c:v>0.32762524523534425</c:v>
                </c:pt>
                <c:pt idx="86">
                  <c:v>0.32368354409812</c:v>
                </c:pt>
                <c:pt idx="87">
                  <c:v>0.31980773544974167</c:v>
                </c:pt>
                <c:pt idx="88">
                  <c:v>0.31599640670869705</c:v>
                </c:pt>
                <c:pt idx="89">
                  <c:v>0.31224818015953348</c:v>
                </c:pt>
                <c:pt idx="90">
                  <c:v>0.30856171208157579</c:v>
                </c:pt>
                <c:pt idx="91">
                  <c:v>0.3049356918940142</c:v>
                </c:pt>
                <c:pt idx="92">
                  <c:v>0.30136884131763053</c:v>
                </c:pt>
                <c:pt idx="93">
                  <c:v>0.297859913553358</c:v>
                </c:pt>
                <c:pt idx="94">
                  <c:v>0.29440769247781268</c:v>
                </c:pt>
                <c:pt idx="95">
                  <c:v>0.29101099185588114</c:v>
                </c:pt>
                <c:pt idx="96">
                  <c:v>0.28766865457039886</c:v>
                </c:pt>
                <c:pt idx="97">
                  <c:v>0.28437955186891101</c:v>
                </c:pt>
                <c:pt idx="98">
                  <c:v>0.28114258262746583</c:v>
                </c:pt>
                <c:pt idx="99">
                  <c:v>0.27795667263135965</c:v>
                </c:pt>
                <c:pt idx="100">
                  <c:v>0.27482077387271697</c:v>
                </c:pt>
              </c:numCache>
            </c:numRef>
          </c:yVal>
          <c:smooth val="1"/>
          <c:extLst>
            <c:ext xmlns:c16="http://schemas.microsoft.com/office/drawing/2014/chart" uri="{C3380CC4-5D6E-409C-BE32-E72D297353CC}">
              <c16:uniqueId val="{0000001F-B815-46D8-B93E-C7019F705802}"/>
            </c:ext>
          </c:extLst>
        </c:ser>
        <c:ser>
          <c:idx val="32"/>
          <c:order val="32"/>
          <c:tx>
            <c:strRef>
              <c:f>sensitivity!$AJ$59</c:f>
              <c:strCache>
                <c:ptCount val="1"/>
                <c:pt idx="0">
                  <c:v>BC_0,15_T15</c:v>
                </c:pt>
              </c:strCache>
            </c:strRef>
          </c:tx>
          <c:spPr>
            <a:ln w="28575" cap="rnd">
              <a:solidFill>
                <a:schemeClr val="accent3">
                  <a:lumMod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sensitivity!$AJ$60:$AJ$160</c:f>
              <c:numCache>
                <c:formatCode>0%</c:formatCode>
                <c:ptCount val="101"/>
                <c:pt idx="0">
                  <c:v>0.99998748556485162</c:v>
                </c:pt>
                <c:pt idx="1">
                  <c:v>1</c:v>
                </c:pt>
                <c:pt idx="2">
                  <c:v>1</c:v>
                </c:pt>
                <c:pt idx="3">
                  <c:v>1</c:v>
                </c:pt>
                <c:pt idx="4">
                  <c:v>1</c:v>
                </c:pt>
                <c:pt idx="5">
                  <c:v>1</c:v>
                </c:pt>
                <c:pt idx="6">
                  <c:v>1</c:v>
                </c:pt>
                <c:pt idx="7">
                  <c:v>0.99733192967132034</c:v>
                </c:pt>
                <c:pt idx="8">
                  <c:v>0.98100121770961257</c:v>
                </c:pt>
                <c:pt idx="9">
                  <c:v>0.96458827178836548</c:v>
                </c:pt>
                <c:pt idx="10">
                  <c:v>0.94823740473175355</c:v>
                </c:pt>
                <c:pt idx="11">
                  <c:v>0.93204139818769327</c:v>
                </c:pt>
                <c:pt idx="12">
                  <c:v>0.91605968830469686</c:v>
                </c:pt>
                <c:pt idx="13">
                  <c:v>0.90032968487348541</c:v>
                </c:pt>
                <c:pt idx="14">
                  <c:v>0.88487413379117685</c:v>
                </c:pt>
                <c:pt idx="15">
                  <c:v>0.86970600324615488</c:v>
                </c:pt>
                <c:pt idx="16">
                  <c:v>0.85483175321483762</c:v>
                </c:pt>
                <c:pt idx="17">
                  <c:v>0.84025352892589389</c:v>
                </c:pt>
                <c:pt idx="18">
                  <c:v>0.82597063241930513</c:v>
                </c:pt>
                <c:pt idx="19">
                  <c:v>0.81198050847327119</c:v>
                </c:pt>
                <c:pt idx="20">
                  <c:v>0.79827940375741668</c:v>
                </c:pt>
                <c:pt idx="21">
                  <c:v>0.78486280631524752</c:v>
                </c:pt>
                <c:pt idx="22">
                  <c:v>0.77172573762050345</c:v>
                </c:pt>
                <c:pt idx="23">
                  <c:v>0.75886294590959313</c:v>
                </c:pt>
                <c:pt idx="24">
                  <c:v>0.74626903358170249</c:v>
                </c:pt>
                <c:pt idx="25">
                  <c:v>0.73393854070867437</c:v>
                </c:pt>
                <c:pt idx="26">
                  <c:v>0.72186599944020147</c:v>
                </c:pt>
                <c:pt idx="27">
                  <c:v>0.71004596919697027</c:v>
                </c:pt>
                <c:pt idx="28">
                  <c:v>0.69847305925014569</c:v>
                </c:pt>
                <c:pt idx="29">
                  <c:v>0.68714194307162435</c:v>
                </c:pt>
                <c:pt idx="30">
                  <c:v>0.67604736735488646</c:v>
                </c:pt>
                <c:pt idx="31">
                  <c:v>0.6651841576134081</c:v>
                </c:pt>
                <c:pt idx="32">
                  <c:v>0.65454722160178758</c:v>
                </c:pt>
                <c:pt idx="33">
                  <c:v>0.64413155136541511</c:v>
                </c:pt>
                <c:pt idx="34">
                  <c:v>0.63393222443437069</c:v>
                </c:pt>
                <c:pt idx="35">
                  <c:v>0.62394440448682453</c:v>
                </c:pt>
                <c:pt idx="36">
                  <c:v>0.61416334168330666</c:v>
                </c:pt>
                <c:pt idx="37">
                  <c:v>0.60458437279340393</c:v>
                </c:pt>
                <c:pt idx="38">
                  <c:v>0.59520292118577844</c:v>
                </c:pt>
                <c:pt idx="39">
                  <c:v>0.58601449672082162</c:v>
                </c:pt>
                <c:pt idx="40">
                  <c:v>0.57701469556610985</c:v>
                </c:pt>
                <c:pt idx="41">
                  <c:v>0.5681991999436562</c:v>
                </c:pt>
                <c:pt idx="42">
                  <c:v>0.5595637778118262</c:v>
                </c:pt>
                <c:pt idx="43">
                  <c:v>0.55110428248180754</c:v>
                </c:pt>
                <c:pt idx="44">
                  <c:v>0.54281665216741581</c:v>
                </c:pt>
                <c:pt idx="45">
                  <c:v>0.53469690946699211</c:v>
                </c:pt>
                <c:pt idx="46">
                  <c:v>0.52674116077669764</c:v>
                </c:pt>
                <c:pt idx="47">
                  <c:v>0.51894559563531262</c:v>
                </c:pt>
                <c:pt idx="48">
                  <c:v>0.5113064860015214</c:v>
                </c:pt>
                <c:pt idx="49">
                  <c:v>0.50382018546548413</c:v>
                </c:pt>
                <c:pt idx="50">
                  <c:v>0.49648312839723974</c:v>
                </c:pt>
                <c:pt idx="51">
                  <c:v>0.48929182903508595</c:v>
                </c:pt>
                <c:pt idx="52">
                  <c:v>0.48224288051756492</c:v>
                </c:pt>
                <c:pt idx="53">
                  <c:v>0.47533295386303864</c:v>
                </c:pt>
                <c:pt idx="54">
                  <c:v>0.46855879690108687</c:v>
                </c:pt>
                <c:pt idx="55">
                  <c:v>0.46191723316010508</c:v>
                </c:pt>
                <c:pt idx="56">
                  <c:v>0.45540516071554388</c:v>
                </c:pt>
                <c:pt idx="57">
                  <c:v>0.44901955100322821</c:v>
                </c:pt>
                <c:pt idx="58">
                  <c:v>0.44275744760212754</c:v>
                </c:pt>
                <c:pt idx="59">
                  <c:v>0.4366159649908431</c:v>
                </c:pt>
                <c:pt idx="60">
                  <c:v>0.43059228728193472</c:v>
                </c:pt>
                <c:pt idx="61">
                  <c:v>0.42468366693804016</c:v>
                </c:pt>
                <c:pt idx="62">
                  <c:v>0.41888742347354685</c:v>
                </c:pt>
                <c:pt idx="63">
                  <c:v>0.41320094214537906</c:v>
                </c:pt>
                <c:pt idx="64">
                  <c:v>0.40762167263624893</c:v>
                </c:pt>
                <c:pt idx="65">
                  <c:v>0.40214712773350497</c:v>
                </c:pt>
                <c:pt idx="66">
                  <c:v>0.39677488200649835</c:v>
                </c:pt>
                <c:pt idx="67">
                  <c:v>0.39150257048517262</c:v>
                </c:pt>
                <c:pt idx="68">
                  <c:v>0.38632788734237067</c:v>
                </c:pt>
                <c:pt idx="69">
                  <c:v>0.38124858458215488</c:v>
                </c:pt>
                <c:pt idx="70">
                  <c:v>0.37626247073623348</c:v>
                </c:pt>
                <c:pt idx="71">
                  <c:v>0.37136740957040082</c:v>
                </c:pt>
                <c:pt idx="72">
                  <c:v>0.36656131880271936</c:v>
                </c:pt>
                <c:pt idx="73">
                  <c:v>0.36184216883499765</c:v>
                </c:pt>
                <c:pt idx="74">
                  <c:v>0.35720798149895883</c:v>
                </c:pt>
                <c:pt idx="75">
                  <c:v>0.35265682881833821</c:v>
                </c:pt>
                <c:pt idx="76">
                  <c:v>0.34818683178801002</c:v>
                </c:pt>
                <c:pt idx="77">
                  <c:v>0.34379615917110379</c:v>
                </c:pt>
                <c:pt idx="78">
                  <c:v>0.33948302631494787</c:v>
                </c:pt>
                <c:pt idx="79">
                  <c:v>0.33524569398656012</c:v>
                </c:pt>
                <c:pt idx="80">
                  <c:v>0.33108246722829759</c:v>
                </c:pt>
                <c:pt idx="81">
                  <c:v>0.32699169423417623</c:v>
                </c:pt>
                <c:pt idx="82">
                  <c:v>0.32297176524727922</c:v>
                </c:pt>
                <c:pt idx="83">
                  <c:v>0.31902111147858375</c:v>
                </c:pt>
                <c:pt idx="84">
                  <c:v>0.31513820404746501</c:v>
                </c:pt>
                <c:pt idx="85">
                  <c:v>0.31132155294405406</c:v>
                </c:pt>
                <c:pt idx="86">
                  <c:v>0.30756970601356848</c:v>
                </c:pt>
                <c:pt idx="87">
                  <c:v>0.30388124796267119</c:v>
                </c:pt>
                <c:pt idx="88">
                  <c:v>0.30025479938785765</c:v>
                </c:pt>
                <c:pt idx="89">
                  <c:v>0.29668901582582219</c:v>
                </c:pt>
                <c:pt idx="90">
                  <c:v>0.29318258682571396</c:v>
                </c:pt>
                <c:pt idx="91">
                  <c:v>0.28973423504314361</c:v>
                </c:pt>
                <c:pt idx="92">
                  <c:v>0.28634271535577521</c:v>
                </c:pt>
                <c:pt idx="93">
                  <c:v>0.28300681400030003</c:v>
                </c:pt>
                <c:pt idx="94">
                  <c:v>0.27972534773056085</c:v>
                </c:pt>
                <c:pt idx="95">
                  <c:v>0.27649716299657129</c:v>
                </c:pt>
                <c:pt idx="96">
                  <c:v>0.27332113514415213</c:v>
                </c:pt>
                <c:pt idx="97">
                  <c:v>0.27019616763488641</c:v>
                </c:pt>
                <c:pt idx="98">
                  <c:v>0.26712119128607675</c:v>
                </c:pt>
                <c:pt idx="99">
                  <c:v>0.26409516353037948</c:v>
                </c:pt>
                <c:pt idx="100">
                  <c:v>0.26111706769477022</c:v>
                </c:pt>
              </c:numCache>
            </c:numRef>
          </c:yVal>
          <c:smooth val="1"/>
          <c:extLst>
            <c:ext xmlns:c16="http://schemas.microsoft.com/office/drawing/2014/chart" uri="{C3380CC4-5D6E-409C-BE32-E72D297353CC}">
              <c16:uniqueId val="{00000020-B815-46D8-B93E-C7019F705802}"/>
            </c:ext>
          </c:extLst>
        </c:ser>
        <c:ser>
          <c:idx val="33"/>
          <c:order val="33"/>
          <c:tx>
            <c:strRef>
              <c:f>sensitivity!$AK$59</c:f>
              <c:strCache>
                <c:ptCount val="1"/>
                <c:pt idx="0">
                  <c:v>BC_0,20_T15</c:v>
                </c:pt>
              </c:strCache>
            </c:strRef>
          </c:tx>
          <c:spPr>
            <a:ln w="28575" cap="rnd">
              <a:solidFill>
                <a:schemeClr val="accent4">
                  <a:lumMod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sensitivity!$AK$60:$AK$160</c:f>
              <c:numCache>
                <c:formatCode>0%</c:formatCode>
                <c:ptCount val="101"/>
                <c:pt idx="0">
                  <c:v>0.99998931931718693</c:v>
                </c:pt>
                <c:pt idx="1">
                  <c:v>1</c:v>
                </c:pt>
                <c:pt idx="2">
                  <c:v>1</c:v>
                </c:pt>
                <c:pt idx="3">
                  <c:v>1</c:v>
                </c:pt>
                <c:pt idx="4">
                  <c:v>1</c:v>
                </c:pt>
                <c:pt idx="5">
                  <c:v>1</c:v>
                </c:pt>
                <c:pt idx="6">
                  <c:v>0.98436030330299784</c:v>
                </c:pt>
                <c:pt idx="7">
                  <c:v>0.9673684326371198</c:v>
                </c:pt>
                <c:pt idx="8">
                  <c:v>0.95027954496860167</c:v>
                </c:pt>
                <c:pt idx="9">
                  <c:v>0.93327250492867364</c:v>
                </c:pt>
                <c:pt idx="10">
                  <c:v>0.91645756828335734</c:v>
                </c:pt>
                <c:pt idx="11">
                  <c:v>0.89990290566598929</c:v>
                </c:pt>
                <c:pt idx="12">
                  <c:v>0.88364969585897657</c:v>
                </c:pt>
                <c:pt idx="13">
                  <c:v>0.86772148516299219</c:v>
                </c:pt>
                <c:pt idx="14">
                  <c:v>0.85213025220120941</c:v>
                </c:pt>
                <c:pt idx="15">
                  <c:v>0.83688041494933074</c:v>
                </c:pt>
                <c:pt idx="16">
                  <c:v>0.82197149663022107</c:v>
                </c:pt>
                <c:pt idx="17">
                  <c:v>0.80739990071284795</c:v>
                </c:pt>
                <c:pt idx="18">
                  <c:v>0.79316008970614349</c:v>
                </c:pt>
                <c:pt idx="19">
                  <c:v>0.77924536421576096</c:v>
                </c:pt>
                <c:pt idx="20">
                  <c:v>0.76564837422256071</c:v>
                </c:pt>
                <c:pt idx="21">
                  <c:v>0.75236145141859867</c:v>
                </c:pt>
                <c:pt idx="22">
                  <c:v>0.73937682239971525</c:v>
                </c:pt>
                <c:pt idx="23">
                  <c:v>0.7266867429135061</c:v>
                </c:pt>
                <c:pt idx="24">
                  <c:v>0.71428358012670412</c:v>
                </c:pt>
                <c:pt idx="25">
                  <c:v>0.70215986094613225</c:v>
                </c:pt>
                <c:pt idx="26">
                  <c:v>0.6903082984103569</c:v>
                </c:pt>
                <c:pt idx="27">
                  <c:v>0.67872180412225802</c:v>
                </c:pt>
                <c:pt idx="28">
                  <c:v>0.66739349197721376</c:v>
                </c:pt>
                <c:pt idx="29">
                  <c:v>0.65631667662462878</c:v>
                </c:pt>
                <c:pt idx="30">
                  <c:v>0.64548486888919332</c:v>
                </c:pt>
                <c:pt idx="31">
                  <c:v>0.63489176957426974</c:v>
                </c:pt>
                <c:pt idx="32">
                  <c:v>0.62453126253921365</c:v>
                </c:pt>
                <c:pt idx="33">
                  <c:v>0.61439740759484651</c:v>
                </c:pt>
                <c:pt idx="34">
                  <c:v>0.60448443353576997</c:v>
                </c:pt>
                <c:pt idx="35">
                  <c:v>0.59478673148373096</c:v>
                </c:pt>
                <c:pt idx="36">
                  <c:v>0.58529884862533488</c:v>
                </c:pt>
                <c:pt idx="37">
                  <c:v>0.57601548237159816</c:v>
                </c:pt>
                <c:pt idx="38">
                  <c:v>0.56693147493387586</c:v>
                </c:pt>
                <c:pt idx="39">
                  <c:v>0.55804180829238992</c:v>
                </c:pt>
                <c:pt idx="40">
                  <c:v>0.54934159952455686</c:v>
                </c:pt>
                <c:pt idx="41">
                  <c:v>0.5408260964569882</c:v>
                </c:pt>
                <c:pt idx="42">
                  <c:v>0.53249067360512115</c:v>
                </c:pt>
                <c:pt idx="43">
                  <c:v>0.52433082836645029</c:v>
                </c:pt>
                <c:pt idx="44">
                  <c:v>0.51634217743631161</c:v>
                </c:pt>
                <c:pt idx="45">
                  <c:v>0.50852045341854479</c:v>
                </c:pt>
                <c:pt idx="46">
                  <c:v>0.50086150160677823</c:v>
                </c:pt>
                <c:pt idx="47">
                  <c:v>0.49336127691533727</c:v>
                </c:pt>
                <c:pt idx="48">
                  <c:v>0.48601584094177086</c:v>
                </c:pt>
                <c:pt idx="49">
                  <c:v>0.4788213591456601</c:v>
                </c:pt>
                <c:pt idx="50">
                  <c:v>0.47177409813074445</c:v>
                </c:pt>
                <c:pt idx="51">
                  <c:v>0.46487042301944176</c:v>
                </c:pt>
                <c:pt idx="52">
                  <c:v>0.45810679491060546</c:v>
                </c:pt>
                <c:pt idx="53">
                  <c:v>0.45147976841286458</c:v>
                </c:pt>
                <c:pt idx="54">
                  <c:v>0.44498598924717037</c:v>
                </c:pt>
                <c:pt idx="55">
                  <c:v>0.43862219191324758</c:v>
                </c:pt>
                <c:pt idx="56">
                  <c:v>0.43238519741554921</c:v>
                </c:pt>
                <c:pt idx="57">
                  <c:v>0.42627191104506934</c:v>
                </c:pt>
                <c:pt idx="58">
                  <c:v>0.42027932021399089</c:v>
                </c:pt>
                <c:pt idx="59">
                  <c:v>0.41440449234066234</c:v>
                </c:pt>
                <c:pt idx="60">
                  <c:v>0.40864457278282595</c:v>
                </c:pt>
                <c:pt idx="61">
                  <c:v>0.4029967828173649</c:v>
                </c:pt>
                <c:pt idx="62">
                  <c:v>0.39745841766511769</c:v>
                </c:pt>
                <c:pt idx="63">
                  <c:v>0.39202684455954223</c:v>
                </c:pt>
                <c:pt idx="64">
                  <c:v>0.38669950085818905</c:v>
                </c:pt>
                <c:pt idx="65">
                  <c:v>0.38147389219608979</c:v>
                </c:pt>
                <c:pt idx="66">
                  <c:v>0.37634759068028206</c:v>
                </c:pt>
                <c:pt idx="67">
                  <c:v>0.37131823312477713</c:v>
                </c:pt>
                <c:pt idx="68">
                  <c:v>0.36638351932534152</c:v>
                </c:pt>
                <c:pt idx="69">
                  <c:v>0.36154121037351855</c:v>
                </c:pt>
                <c:pt idx="70">
                  <c:v>0.3567891270093424</c:v>
                </c:pt>
                <c:pt idx="71">
                  <c:v>0.35212514801222666</c:v>
                </c:pt>
                <c:pt idx="72">
                  <c:v>0.34754720862952104</c:v>
                </c:pt>
                <c:pt idx="73">
                  <c:v>0.3430532990422378</c:v>
                </c:pt>
                <c:pt idx="74">
                  <c:v>0.33864146286745117</c:v>
                </c:pt>
                <c:pt idx="75">
                  <c:v>0.33430979569686936</c:v>
                </c:pt>
                <c:pt idx="76">
                  <c:v>0.33005644367107662</c:v>
                </c:pt>
                <c:pt idx="77">
                  <c:v>0.32587960208893185</c:v>
                </c:pt>
                <c:pt idx="78">
                  <c:v>0.32177751405160371</c:v>
                </c:pt>
                <c:pt idx="79">
                  <c:v>0.31774846914070998</c:v>
                </c:pt>
                <c:pt idx="80">
                  <c:v>0.31379080213002264</c:v>
                </c:pt>
                <c:pt idx="81">
                  <c:v>0.30990289173018692</c:v>
                </c:pt>
                <c:pt idx="82">
                  <c:v>0.30608315936589614</c:v>
                </c:pt>
                <c:pt idx="83">
                  <c:v>0.30233006798494966</c:v>
                </c:pt>
                <c:pt idx="84">
                  <c:v>0.29864212089862352</c:v>
                </c:pt>
                <c:pt idx="85">
                  <c:v>0.29501786065276381</c:v>
                </c:pt>
                <c:pt idx="86">
                  <c:v>0.2914558679290169</c:v>
                </c:pt>
                <c:pt idx="87">
                  <c:v>0.28795476047560076</c:v>
                </c:pt>
                <c:pt idx="88">
                  <c:v>0.28451319206701825</c:v>
                </c:pt>
                <c:pt idx="89">
                  <c:v>0.28112985149211089</c:v>
                </c:pt>
                <c:pt idx="90">
                  <c:v>0.27780346156985219</c:v>
                </c:pt>
                <c:pt idx="91">
                  <c:v>0.27453277819227301</c:v>
                </c:pt>
                <c:pt idx="92">
                  <c:v>0.27131658939391989</c:v>
                </c:pt>
                <c:pt idx="93">
                  <c:v>0.26815371444724206</c:v>
                </c:pt>
                <c:pt idx="94">
                  <c:v>0.26504300298330902</c:v>
                </c:pt>
                <c:pt idx="95">
                  <c:v>0.26198333413726144</c:v>
                </c:pt>
                <c:pt idx="96">
                  <c:v>0.25897361571790545</c:v>
                </c:pt>
                <c:pt idx="97">
                  <c:v>0.25601278340086181</c:v>
                </c:pt>
                <c:pt idx="98">
                  <c:v>0.25309979994468773</c:v>
                </c:pt>
                <c:pt idx="99">
                  <c:v>0.25023365442939927</c:v>
                </c:pt>
                <c:pt idx="100">
                  <c:v>0.24741336151682344</c:v>
                </c:pt>
              </c:numCache>
            </c:numRef>
          </c:yVal>
          <c:smooth val="1"/>
          <c:extLst>
            <c:ext xmlns:c16="http://schemas.microsoft.com/office/drawing/2014/chart" uri="{C3380CC4-5D6E-409C-BE32-E72D297353CC}">
              <c16:uniqueId val="{00000021-B815-46D8-B93E-C7019F705802}"/>
            </c:ext>
          </c:extLst>
        </c:ser>
        <c:ser>
          <c:idx val="34"/>
          <c:order val="34"/>
          <c:tx>
            <c:strRef>
              <c:f>sensitivity!$AL$59</c:f>
              <c:strCache>
                <c:ptCount val="1"/>
                <c:pt idx="0">
                  <c:v>BC_0,25_T15</c:v>
                </c:pt>
              </c:strCache>
            </c:strRef>
          </c:tx>
          <c:spPr>
            <a:ln w="28575" cap="rnd">
              <a:solidFill>
                <a:schemeClr val="accent5">
                  <a:lumMod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sensitivity!$AL$60:$AL$160</c:f>
              <c:numCache>
                <c:formatCode>0%</c:formatCode>
                <c:ptCount val="101"/>
                <c:pt idx="0">
                  <c:v>0.99999115306952224</c:v>
                </c:pt>
                <c:pt idx="1">
                  <c:v>1</c:v>
                </c:pt>
                <c:pt idx="2">
                  <c:v>1</c:v>
                </c:pt>
                <c:pt idx="3">
                  <c:v>1</c:v>
                </c:pt>
                <c:pt idx="4">
                  <c:v>0.99053235206806822</c:v>
                </c:pt>
                <c:pt idx="5">
                  <c:v>0.97321957974334561</c:v>
                </c:pt>
                <c:pt idx="6">
                  <c:v>0.9553678624162999</c:v>
                </c:pt>
                <c:pt idx="7">
                  <c:v>0.93740493560291926</c:v>
                </c:pt>
                <c:pt idx="8">
                  <c:v>0.91955787222759067</c:v>
                </c:pt>
                <c:pt idx="9">
                  <c:v>0.90195673806898169</c:v>
                </c:pt>
                <c:pt idx="10">
                  <c:v>0.88467773183496123</c:v>
                </c:pt>
                <c:pt idx="11">
                  <c:v>0.86776441314428521</c:v>
                </c:pt>
                <c:pt idx="12">
                  <c:v>0.85123970341325639</c:v>
                </c:pt>
                <c:pt idx="13">
                  <c:v>0.83511328545249908</c:v>
                </c:pt>
                <c:pt idx="14">
                  <c:v>0.81938637061124209</c:v>
                </c:pt>
                <c:pt idx="15">
                  <c:v>0.80405482665250649</c:v>
                </c:pt>
                <c:pt idx="16">
                  <c:v>0.78911124004560462</c:v>
                </c:pt>
                <c:pt idx="17">
                  <c:v>0.77454627249980212</c:v>
                </c:pt>
                <c:pt idx="18">
                  <c:v>0.76034954699298196</c:v>
                </c:pt>
                <c:pt idx="19">
                  <c:v>0.74651021995825073</c:v>
                </c:pt>
                <c:pt idx="20">
                  <c:v>0.73301734468770485</c:v>
                </c:pt>
                <c:pt idx="21">
                  <c:v>0.71986009652194982</c:v>
                </c:pt>
                <c:pt idx="22">
                  <c:v>0.70702790717892705</c:v>
                </c:pt>
                <c:pt idx="23">
                  <c:v>0.69451053991741918</c:v>
                </c:pt>
                <c:pt idx="24">
                  <c:v>0.68229812667170575</c:v>
                </c:pt>
                <c:pt idx="25">
                  <c:v>0.67038118118359014</c:v>
                </c:pt>
                <c:pt idx="26">
                  <c:v>0.65875059738051234</c:v>
                </c:pt>
                <c:pt idx="27">
                  <c:v>0.64739763904754577</c:v>
                </c:pt>
                <c:pt idx="28">
                  <c:v>0.63631392470428194</c:v>
                </c:pt>
                <c:pt idx="29">
                  <c:v>0.62549141017763332</c:v>
                </c:pt>
                <c:pt idx="30">
                  <c:v>0.61492237042350018</c:v>
                </c:pt>
                <c:pt idx="31">
                  <c:v>0.60459938153513137</c:v>
                </c:pt>
                <c:pt idx="32">
                  <c:v>0.59451530347663983</c:v>
                </c:pt>
                <c:pt idx="33">
                  <c:v>0.58466326382427791</c:v>
                </c:pt>
                <c:pt idx="34">
                  <c:v>0.57503664263716914</c:v>
                </c:pt>
                <c:pt idx="35">
                  <c:v>0.56562905848063738</c:v>
                </c:pt>
                <c:pt idx="36">
                  <c:v>0.55643435556736309</c:v>
                </c:pt>
                <c:pt idx="37">
                  <c:v>0.5474465919497925</c:v>
                </c:pt>
                <c:pt idx="38">
                  <c:v>0.53866002868197327</c:v>
                </c:pt>
                <c:pt idx="39">
                  <c:v>0.53006911986395822</c:v>
                </c:pt>
                <c:pt idx="40">
                  <c:v>0.52166850348300398</c:v>
                </c:pt>
                <c:pt idx="41">
                  <c:v>0.51345299297032032</c:v>
                </c:pt>
                <c:pt idx="42">
                  <c:v>0.50541756939841598</c:v>
                </c:pt>
                <c:pt idx="43">
                  <c:v>0.49755737425109292</c:v>
                </c:pt>
                <c:pt idx="44">
                  <c:v>0.48986770270520735</c:v>
                </c:pt>
                <c:pt idx="45">
                  <c:v>0.48234399737009753</c:v>
                </c:pt>
                <c:pt idx="46">
                  <c:v>0.47498184243685881</c:v>
                </c:pt>
                <c:pt idx="47">
                  <c:v>0.46777695819536191</c:v>
                </c:pt>
                <c:pt idx="48">
                  <c:v>0.46072519588202032</c:v>
                </c:pt>
                <c:pt idx="49">
                  <c:v>0.45382253282583607</c:v>
                </c:pt>
                <c:pt idx="50">
                  <c:v>0.44706506786424915</c:v>
                </c:pt>
                <c:pt idx="51">
                  <c:v>0.44044901700379757</c:v>
                </c:pt>
                <c:pt idx="52">
                  <c:v>0.43397070930364601</c:v>
                </c:pt>
                <c:pt idx="53">
                  <c:v>0.42762658296269052</c:v>
                </c:pt>
                <c:pt idx="54">
                  <c:v>0.4214131815932538</c:v>
                </c:pt>
                <c:pt idx="55">
                  <c:v>0.41532715066639009</c:v>
                </c:pt>
                <c:pt idx="56">
                  <c:v>0.40936523411555453</c:v>
                </c:pt>
                <c:pt idx="57">
                  <c:v>0.40352427108691052</c:v>
                </c:pt>
                <c:pt idx="58">
                  <c:v>0.39780119282585424</c:v>
                </c:pt>
                <c:pt idx="59">
                  <c:v>0.39219301969048154</c:v>
                </c:pt>
                <c:pt idx="60">
                  <c:v>0.38669685828371714</c:v>
                </c:pt>
                <c:pt idx="61">
                  <c:v>0.38130989869668958</c:v>
                </c:pt>
                <c:pt idx="62">
                  <c:v>0.37602941185668853</c:v>
                </c:pt>
                <c:pt idx="63">
                  <c:v>0.3708527469737054</c:v>
                </c:pt>
                <c:pt idx="64">
                  <c:v>0.36577732908012917</c:v>
                </c:pt>
                <c:pt idx="65">
                  <c:v>0.36080065665867467</c:v>
                </c:pt>
                <c:pt idx="66">
                  <c:v>0.35592029935406577</c:v>
                </c:pt>
                <c:pt idx="67">
                  <c:v>0.35113389576438164</c:v>
                </c:pt>
                <c:pt idx="68">
                  <c:v>0.34643915130831238</c:v>
                </c:pt>
                <c:pt idx="69">
                  <c:v>0.34183383616488217</c:v>
                </c:pt>
                <c:pt idx="70">
                  <c:v>0.33731578328245138</c:v>
                </c:pt>
                <c:pt idx="71">
                  <c:v>0.33288288645405251</c:v>
                </c:pt>
                <c:pt idx="72">
                  <c:v>0.32853309845632273</c:v>
                </c:pt>
                <c:pt idx="73">
                  <c:v>0.3242644292494779</c:v>
                </c:pt>
                <c:pt idx="74">
                  <c:v>0.32007494423594351</c:v>
                </c:pt>
                <c:pt idx="75">
                  <c:v>0.31596276257540057</c:v>
                </c:pt>
                <c:pt idx="76">
                  <c:v>0.31192605555414316</c:v>
                </c:pt>
                <c:pt idx="77">
                  <c:v>0.30796304500675992</c:v>
                </c:pt>
                <c:pt idx="78">
                  <c:v>0.3040720017882596</c:v>
                </c:pt>
                <c:pt idx="79">
                  <c:v>0.30025124429485989</c:v>
                </c:pt>
                <c:pt idx="80">
                  <c:v>0.29649913703174768</c:v>
                </c:pt>
                <c:pt idx="81">
                  <c:v>0.29281408922619767</c:v>
                </c:pt>
                <c:pt idx="82">
                  <c:v>0.28919455348451306</c:v>
                </c:pt>
                <c:pt idx="83">
                  <c:v>0.28563902449131556</c:v>
                </c:pt>
                <c:pt idx="84">
                  <c:v>0.28214603774978203</c:v>
                </c:pt>
                <c:pt idx="85">
                  <c:v>0.27871416836147367</c:v>
                </c:pt>
                <c:pt idx="86">
                  <c:v>0.27534202984446537</c:v>
                </c:pt>
                <c:pt idx="87">
                  <c:v>0.27202827298853027</c:v>
                </c:pt>
                <c:pt idx="88">
                  <c:v>0.2687715847461789</c:v>
                </c:pt>
                <c:pt idx="89">
                  <c:v>0.26557068715839965</c:v>
                </c:pt>
                <c:pt idx="90">
                  <c:v>0.26242433631399043</c:v>
                </c:pt>
                <c:pt idx="91">
                  <c:v>0.25933132134140247</c:v>
                </c:pt>
                <c:pt idx="92">
                  <c:v>0.25629046343206452</c:v>
                </c:pt>
                <c:pt idx="93">
                  <c:v>0.2533006148941841</c:v>
                </c:pt>
                <c:pt idx="94">
                  <c:v>0.25036065823605713</c:v>
                </c:pt>
                <c:pt idx="95">
                  <c:v>0.24746950527795158</c:v>
                </c:pt>
                <c:pt idx="96">
                  <c:v>0.24462609629165877</c:v>
                </c:pt>
                <c:pt idx="97">
                  <c:v>0.24182939916683721</c:v>
                </c:pt>
                <c:pt idx="98">
                  <c:v>0.23907840860329871</c:v>
                </c:pt>
                <c:pt idx="99">
                  <c:v>0.2363721453284191</c:v>
                </c:pt>
                <c:pt idx="100">
                  <c:v>0.23370965533887667</c:v>
                </c:pt>
              </c:numCache>
            </c:numRef>
          </c:yVal>
          <c:smooth val="1"/>
          <c:extLst>
            <c:ext xmlns:c16="http://schemas.microsoft.com/office/drawing/2014/chart" uri="{C3380CC4-5D6E-409C-BE32-E72D297353CC}">
              <c16:uniqueId val="{00000022-B815-46D8-B93E-C7019F705802}"/>
            </c:ext>
          </c:extLst>
        </c:ser>
        <c:ser>
          <c:idx val="35"/>
          <c:order val="35"/>
          <c:tx>
            <c:strRef>
              <c:f>sensitivity!$AM$59</c:f>
              <c:strCache>
                <c:ptCount val="1"/>
                <c:pt idx="0">
                  <c:v>BC_0,30_T15</c:v>
                </c:pt>
              </c:strCache>
            </c:strRef>
          </c:tx>
          <c:spPr>
            <a:ln w="28575" cap="rnd">
              <a:solidFill>
                <a:schemeClr val="accent6">
                  <a:lumMod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sensitivity!$AM$60:$AM$160</c:f>
              <c:numCache>
                <c:formatCode>0%</c:formatCode>
                <c:ptCount val="101"/>
                <c:pt idx="0">
                  <c:v>0.99999298682185755</c:v>
                </c:pt>
                <c:pt idx="1">
                  <c:v>1</c:v>
                </c:pt>
                <c:pt idx="2">
                  <c:v>0.99825326106368883</c:v>
                </c:pt>
                <c:pt idx="3">
                  <c:v>0.98263613118450832</c:v>
                </c:pt>
                <c:pt idx="4">
                  <c:v>0.96446527170038554</c:v>
                </c:pt>
                <c:pt idx="5">
                  <c:v>0.9454849697022587</c:v>
                </c:pt>
                <c:pt idx="6">
                  <c:v>0.92637542152960184</c:v>
                </c:pt>
                <c:pt idx="7">
                  <c:v>0.90744143856871873</c:v>
                </c:pt>
                <c:pt idx="8">
                  <c:v>0.88883619948657966</c:v>
                </c:pt>
                <c:pt idx="9">
                  <c:v>0.87064097120928985</c:v>
                </c:pt>
                <c:pt idx="10">
                  <c:v>0.85289789538656502</c:v>
                </c:pt>
                <c:pt idx="11">
                  <c:v>0.83562592062258134</c:v>
                </c:pt>
                <c:pt idx="12">
                  <c:v>0.8188297109675361</c:v>
                </c:pt>
                <c:pt idx="13">
                  <c:v>0.80250508574200596</c:v>
                </c:pt>
                <c:pt idx="14">
                  <c:v>0.78664248902127465</c:v>
                </c:pt>
                <c:pt idx="15">
                  <c:v>0.77122923835568225</c:v>
                </c:pt>
                <c:pt idx="16">
                  <c:v>0.75625098346098807</c:v>
                </c:pt>
                <c:pt idx="17">
                  <c:v>0.74169264428675619</c:v>
                </c:pt>
                <c:pt idx="18">
                  <c:v>0.72753900427982043</c:v>
                </c:pt>
                <c:pt idx="19">
                  <c:v>0.71377507570074039</c:v>
                </c:pt>
                <c:pt idx="20">
                  <c:v>0.70038631515284888</c:v>
                </c:pt>
                <c:pt idx="21">
                  <c:v>0.68735874162530097</c:v>
                </c:pt>
                <c:pt idx="22">
                  <c:v>0.67467899195813885</c:v>
                </c:pt>
                <c:pt idx="23">
                  <c:v>0.66233433692133226</c:v>
                </c:pt>
                <c:pt idx="24">
                  <c:v>0.65031267321670738</c:v>
                </c:pt>
                <c:pt idx="25">
                  <c:v>0.63860250142104802</c:v>
                </c:pt>
                <c:pt idx="26">
                  <c:v>0.62719289635066777</c:v>
                </c:pt>
                <c:pt idx="27">
                  <c:v>0.61607347397283341</c:v>
                </c:pt>
                <c:pt idx="28">
                  <c:v>0.60523435743135001</c:v>
                </c:pt>
                <c:pt idx="29">
                  <c:v>0.59466614373063775</c:v>
                </c:pt>
                <c:pt idx="30">
                  <c:v>0.58435987195780703</c:v>
                </c:pt>
                <c:pt idx="31">
                  <c:v>0.57430699349599301</c:v>
                </c:pt>
                <c:pt idx="32">
                  <c:v>0.56449934441406591</c:v>
                </c:pt>
                <c:pt idx="33">
                  <c:v>0.55492912005370931</c:v>
                </c:pt>
                <c:pt idx="34">
                  <c:v>0.54558885173856841</c:v>
                </c:pt>
                <c:pt idx="35">
                  <c:v>0.53647138547754369</c:v>
                </c:pt>
                <c:pt idx="36">
                  <c:v>0.52756986250939131</c:v>
                </c:pt>
                <c:pt idx="37">
                  <c:v>0.51887770152798685</c:v>
                </c:pt>
                <c:pt idx="38">
                  <c:v>0.51038858243007068</c:v>
                </c:pt>
                <c:pt idx="39">
                  <c:v>0.50209643143552651</c:v>
                </c:pt>
                <c:pt idx="40">
                  <c:v>0.49399540744145098</c:v>
                </c:pt>
                <c:pt idx="41">
                  <c:v>0.48607988948365233</c:v>
                </c:pt>
                <c:pt idx="42">
                  <c:v>0.47834446519171098</c:v>
                </c:pt>
                <c:pt idx="43">
                  <c:v>0.47078392013573567</c:v>
                </c:pt>
                <c:pt idx="44">
                  <c:v>0.46339322797410309</c:v>
                </c:pt>
                <c:pt idx="45">
                  <c:v>0.45616754132165027</c:v>
                </c:pt>
                <c:pt idx="46">
                  <c:v>0.4491021832669394</c:v>
                </c:pt>
                <c:pt idx="47">
                  <c:v>0.44219263947538656</c:v>
                </c:pt>
                <c:pt idx="48">
                  <c:v>0.43543455082226973</c:v>
                </c:pt>
                <c:pt idx="49">
                  <c:v>0.42882370650601204</c:v>
                </c:pt>
                <c:pt idx="50">
                  <c:v>0.42235603759775386</c:v>
                </c:pt>
                <c:pt idx="51">
                  <c:v>0.41602761098815338</c:v>
                </c:pt>
                <c:pt idx="52">
                  <c:v>0.40983462369668655</c:v>
                </c:pt>
                <c:pt idx="53">
                  <c:v>0.4037733975125164</c:v>
                </c:pt>
                <c:pt idx="54">
                  <c:v>0.3978403739393373</c:v>
                </c:pt>
                <c:pt idx="55">
                  <c:v>0.39203210941953259</c:v>
                </c:pt>
                <c:pt idx="56">
                  <c:v>0.3863452708155598</c:v>
                </c:pt>
                <c:pt idx="57">
                  <c:v>0.38077663112875171</c:v>
                </c:pt>
                <c:pt idx="58">
                  <c:v>0.3753230654377176</c:v>
                </c:pt>
                <c:pt idx="59">
                  <c:v>0.36998154704030078</c:v>
                </c:pt>
                <c:pt idx="60">
                  <c:v>0.36474914378460838</c:v>
                </c:pt>
                <c:pt idx="61">
                  <c:v>0.35962301457601431</c:v>
                </c:pt>
                <c:pt idx="62">
                  <c:v>0.35460040604825938</c:v>
                </c:pt>
                <c:pt idx="63">
                  <c:v>0.34967864938786863</c:v>
                </c:pt>
                <c:pt idx="64">
                  <c:v>0.34485515730206928</c:v>
                </c:pt>
                <c:pt idx="65">
                  <c:v>0.34012742112125949</c:v>
                </c:pt>
                <c:pt idx="66">
                  <c:v>0.33549300802784954</c:v>
                </c:pt>
                <c:pt idx="67">
                  <c:v>0.33094955840398615</c:v>
                </c:pt>
                <c:pt idx="68">
                  <c:v>0.32649478329128323</c:v>
                </c:pt>
                <c:pt idx="69">
                  <c:v>0.32212646195624584</c:v>
                </c:pt>
                <c:pt idx="70">
                  <c:v>0.3178424395555603</c:v>
                </c:pt>
                <c:pt idx="71">
                  <c:v>0.31364062489587841</c:v>
                </c:pt>
                <c:pt idx="72">
                  <c:v>0.30951898828312441</c:v>
                </c:pt>
                <c:pt idx="73">
                  <c:v>0.30547555945671806</c:v>
                </c:pt>
                <c:pt idx="74">
                  <c:v>0.30150842560443586</c:v>
                </c:pt>
                <c:pt idx="75">
                  <c:v>0.29761572945393172</c:v>
                </c:pt>
                <c:pt idx="76">
                  <c:v>0.2937956674372097</c:v>
                </c:pt>
                <c:pt idx="77">
                  <c:v>0.29004648792458798</c:v>
                </c:pt>
                <c:pt idx="78">
                  <c:v>0.28636648952491545</c:v>
                </c:pt>
                <c:pt idx="79">
                  <c:v>0.2827540194490098</c:v>
                </c:pt>
                <c:pt idx="80">
                  <c:v>0.27920747193347273</c:v>
                </c:pt>
                <c:pt idx="81">
                  <c:v>0.27572528672220836</c:v>
                </c:pt>
                <c:pt idx="82">
                  <c:v>0.27230594760312993</c:v>
                </c:pt>
                <c:pt idx="83">
                  <c:v>0.26894798099768147</c:v>
                </c:pt>
                <c:pt idx="84">
                  <c:v>0.26564995460094054</c:v>
                </c:pt>
                <c:pt idx="85">
                  <c:v>0.26241047607018342</c:v>
                </c:pt>
                <c:pt idx="86">
                  <c:v>0.25922819175991385</c:v>
                </c:pt>
                <c:pt idx="87">
                  <c:v>0.25610178550145984</c:v>
                </c:pt>
                <c:pt idx="88">
                  <c:v>0.2530299774253395</c:v>
                </c:pt>
                <c:pt idx="89">
                  <c:v>0.25001152282468836</c:v>
                </c:pt>
                <c:pt idx="90">
                  <c:v>0.24704521105812866</c:v>
                </c:pt>
                <c:pt idx="91">
                  <c:v>0.24412986449053187</c:v>
                </c:pt>
                <c:pt idx="92">
                  <c:v>0.24126433747020923</c:v>
                </c:pt>
                <c:pt idx="93">
                  <c:v>0.23844751534112618</c:v>
                </c:pt>
                <c:pt idx="94">
                  <c:v>0.2356783134888053</c:v>
                </c:pt>
                <c:pt idx="95">
                  <c:v>0.23295567641864173</c:v>
                </c:pt>
                <c:pt idx="96">
                  <c:v>0.23027857686541209</c:v>
                </c:pt>
                <c:pt idx="97">
                  <c:v>0.22764601493281261</c:v>
                </c:pt>
                <c:pt idx="98">
                  <c:v>0.22505701726190966</c:v>
                </c:pt>
                <c:pt idx="99">
                  <c:v>0.22251063622743894</c:v>
                </c:pt>
                <c:pt idx="100">
                  <c:v>0.22000594916092991</c:v>
                </c:pt>
              </c:numCache>
            </c:numRef>
          </c:yVal>
          <c:smooth val="1"/>
          <c:extLst>
            <c:ext xmlns:c16="http://schemas.microsoft.com/office/drawing/2014/chart" uri="{C3380CC4-5D6E-409C-BE32-E72D297353CC}">
              <c16:uniqueId val="{00000023-B815-46D8-B93E-C7019F705802}"/>
            </c:ext>
          </c:extLst>
        </c:ser>
        <c:ser>
          <c:idx val="36"/>
          <c:order val="36"/>
          <c:tx>
            <c:strRef>
              <c:f>sensitivity!$AN$59</c:f>
              <c:strCache>
                <c:ptCount val="1"/>
                <c:pt idx="0">
                  <c:v>BC_0,35_T15</c:v>
                </c:pt>
              </c:strCache>
            </c:strRef>
          </c:tx>
          <c:spPr>
            <a:ln w="28575" cap="rnd">
              <a:solidFill>
                <a:schemeClr val="accent1">
                  <a:lumMod val="70000"/>
                  <a:lumOff val="3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sensitivity!$AN$60:$AN$160</c:f>
              <c:numCache>
                <c:formatCode>0%</c:formatCode>
                <c:ptCount val="101"/>
                <c:pt idx="0">
                  <c:v>0.99999482057419287</c:v>
                </c:pt>
                <c:pt idx="1">
                  <c:v>0.99221378074912581</c:v>
                </c:pt>
                <c:pt idx="2">
                  <c:v>0.9780050763235818</c:v>
                </c:pt>
                <c:pt idx="3">
                  <c:v>0.95888289162818041</c:v>
                </c:pt>
                <c:pt idx="4">
                  <c:v>0.93839819133270286</c:v>
                </c:pt>
                <c:pt idx="5">
                  <c:v>0.91775035966117191</c:v>
                </c:pt>
                <c:pt idx="6">
                  <c:v>0.89738298064290389</c:v>
                </c:pt>
                <c:pt idx="7">
                  <c:v>0.87747794153451819</c:v>
                </c:pt>
                <c:pt idx="8">
                  <c:v>0.85811452674556876</c:v>
                </c:pt>
                <c:pt idx="9">
                  <c:v>0.83932520434959801</c:v>
                </c:pt>
                <c:pt idx="10">
                  <c:v>0.8211180589381688</c:v>
                </c:pt>
                <c:pt idx="11">
                  <c:v>0.80348742810087725</c:v>
                </c:pt>
                <c:pt idx="12">
                  <c:v>0.7864197185218158</c:v>
                </c:pt>
                <c:pt idx="13">
                  <c:v>0.76989688603151285</c:v>
                </c:pt>
                <c:pt idx="14">
                  <c:v>0.75389860743130721</c:v>
                </c:pt>
                <c:pt idx="15">
                  <c:v>0.73840365005885811</c:v>
                </c:pt>
                <c:pt idx="16">
                  <c:v>0.72339072687637151</c:v>
                </c:pt>
                <c:pt idx="17">
                  <c:v>0.70883901607371036</c:v>
                </c:pt>
                <c:pt idx="18">
                  <c:v>0.69472846156665879</c:v>
                </c:pt>
                <c:pt idx="19">
                  <c:v>0.68103993144323027</c:v>
                </c:pt>
                <c:pt idx="20">
                  <c:v>0.66775528561799291</c:v>
                </c:pt>
                <c:pt idx="21">
                  <c:v>0.65485738672865212</c:v>
                </c:pt>
                <c:pt idx="22">
                  <c:v>0.64233007673735076</c:v>
                </c:pt>
                <c:pt idx="23">
                  <c:v>0.63015813392524522</c:v>
                </c:pt>
                <c:pt idx="24">
                  <c:v>0.61832721976170901</c:v>
                </c:pt>
                <c:pt idx="25">
                  <c:v>0.6068238216585059</c:v>
                </c:pt>
                <c:pt idx="26">
                  <c:v>0.59563519532082321</c:v>
                </c:pt>
                <c:pt idx="27">
                  <c:v>0.58474930889812116</c:v>
                </c:pt>
                <c:pt idx="28">
                  <c:v>0.57415479015841808</c:v>
                </c:pt>
                <c:pt idx="29">
                  <c:v>0.56384087728364229</c:v>
                </c:pt>
                <c:pt idx="30">
                  <c:v>0.55379737349211389</c:v>
                </c:pt>
                <c:pt idx="31">
                  <c:v>0.54401460545685465</c:v>
                </c:pt>
                <c:pt idx="32">
                  <c:v>0.53448338535149198</c:v>
                </c:pt>
                <c:pt idx="33">
                  <c:v>0.52519497628314071</c:v>
                </c:pt>
                <c:pt idx="34">
                  <c:v>0.51614106083996769</c:v>
                </c:pt>
                <c:pt idx="35">
                  <c:v>0.50731371247445012</c:v>
                </c:pt>
                <c:pt idx="36">
                  <c:v>0.49870536945141952</c:v>
                </c:pt>
                <c:pt idx="37">
                  <c:v>0.49030881110618119</c:v>
                </c:pt>
                <c:pt idx="38">
                  <c:v>0.48211713617816809</c:v>
                </c:pt>
                <c:pt idx="39">
                  <c:v>0.47412374300709481</c:v>
                </c:pt>
                <c:pt idx="40">
                  <c:v>0.46632231139989799</c:v>
                </c:pt>
                <c:pt idx="41">
                  <c:v>0.45870678599698433</c:v>
                </c:pt>
                <c:pt idx="42">
                  <c:v>0.45127136098500592</c:v>
                </c:pt>
                <c:pt idx="43">
                  <c:v>0.4440104660203783</c:v>
                </c:pt>
                <c:pt idx="44">
                  <c:v>0.43691875324299889</c:v>
                </c:pt>
                <c:pt idx="45">
                  <c:v>0.42999108527320296</c:v>
                </c:pt>
                <c:pt idx="46">
                  <c:v>0.42322252409702005</c:v>
                </c:pt>
                <c:pt idx="47">
                  <c:v>0.41660832075541127</c:v>
                </c:pt>
                <c:pt idx="48">
                  <c:v>0.41014390576251913</c:v>
                </c:pt>
                <c:pt idx="49">
                  <c:v>0.40382488018618801</c:v>
                </c:pt>
                <c:pt idx="50">
                  <c:v>0.39764700733125857</c:v>
                </c:pt>
                <c:pt idx="51">
                  <c:v>0.3916062049725092</c:v>
                </c:pt>
                <c:pt idx="52">
                  <c:v>0.38569853808972709</c:v>
                </c:pt>
                <c:pt idx="53">
                  <c:v>0.37992021206234239</c:v>
                </c:pt>
                <c:pt idx="54">
                  <c:v>0.37426756628542079</c:v>
                </c:pt>
                <c:pt idx="55">
                  <c:v>0.3687370681726751</c:v>
                </c:pt>
                <c:pt idx="56">
                  <c:v>0.36332530751556513</c:v>
                </c:pt>
                <c:pt idx="57">
                  <c:v>0.35802899117059284</c:v>
                </c:pt>
                <c:pt idx="58">
                  <c:v>0.35284493804958095</c:v>
                </c:pt>
                <c:pt idx="59">
                  <c:v>0.34777007439011998</c:v>
                </c:pt>
                <c:pt idx="60">
                  <c:v>0.34280142928549961</c:v>
                </c:pt>
                <c:pt idx="61">
                  <c:v>0.33793613045533899</c:v>
                </c:pt>
                <c:pt idx="62">
                  <c:v>0.33317140023983022</c:v>
                </c:pt>
                <c:pt idx="63">
                  <c:v>0.32850455180203186</c:v>
                </c:pt>
                <c:pt idx="64">
                  <c:v>0.3239329855240094</c:v>
                </c:pt>
                <c:pt idx="65">
                  <c:v>0.31945418558384431</c:v>
                </c:pt>
                <c:pt idx="66">
                  <c:v>0.3150657167016333</c:v>
                </c:pt>
                <c:pt idx="67">
                  <c:v>0.31076522104359067</c:v>
                </c:pt>
                <c:pt idx="68">
                  <c:v>0.30655041527425408</c:v>
                </c:pt>
                <c:pt idx="69">
                  <c:v>0.30241908774760951</c:v>
                </c:pt>
                <c:pt idx="70">
                  <c:v>0.29836909582866922</c:v>
                </c:pt>
                <c:pt idx="71">
                  <c:v>0.29439836333770425</c:v>
                </c:pt>
                <c:pt idx="72">
                  <c:v>0.29050487810992609</c:v>
                </c:pt>
                <c:pt idx="73">
                  <c:v>0.28668668966395816</c:v>
                </c:pt>
                <c:pt idx="74">
                  <c:v>0.2829419069729282</c:v>
                </c:pt>
                <c:pt idx="75">
                  <c:v>0.27926869633246287</c:v>
                </c:pt>
                <c:pt idx="76">
                  <c:v>0.27566527932027629</c:v>
                </c:pt>
                <c:pt idx="77">
                  <c:v>0.27212993084241605</c:v>
                </c:pt>
                <c:pt idx="78">
                  <c:v>0.26866097726157129</c:v>
                </c:pt>
                <c:pt idx="79">
                  <c:v>0.26525679460315965</c:v>
                </c:pt>
                <c:pt idx="80">
                  <c:v>0.26191580683519777</c:v>
                </c:pt>
                <c:pt idx="81">
                  <c:v>0.25863648421821905</c:v>
                </c:pt>
                <c:pt idx="82">
                  <c:v>0.25541734172174685</c:v>
                </c:pt>
                <c:pt idx="83">
                  <c:v>0.25225693750404737</c:v>
                </c:pt>
                <c:pt idx="84">
                  <c:v>0.24915387145209908</c:v>
                </c:pt>
                <c:pt idx="85">
                  <c:v>0.24610678377889325</c:v>
                </c:pt>
                <c:pt idx="86">
                  <c:v>0.24311435367536233</c:v>
                </c:pt>
                <c:pt idx="87">
                  <c:v>0.24017529801438942</c:v>
                </c:pt>
                <c:pt idx="88">
                  <c:v>0.2372883701045001</c:v>
                </c:pt>
                <c:pt idx="89">
                  <c:v>0.23445235849097706</c:v>
                </c:pt>
                <c:pt idx="90">
                  <c:v>0.23166608580226689</c:v>
                </c:pt>
                <c:pt idx="91">
                  <c:v>0.2289284076396613</c:v>
                </c:pt>
                <c:pt idx="92">
                  <c:v>0.22623821150835391</c:v>
                </c:pt>
                <c:pt idx="93">
                  <c:v>0.22359441578806821</c:v>
                </c:pt>
                <c:pt idx="94">
                  <c:v>0.22099596874155347</c:v>
                </c:pt>
                <c:pt idx="95">
                  <c:v>0.21844184755933188</c:v>
                </c:pt>
                <c:pt idx="96">
                  <c:v>0.21593105743916541</c:v>
                </c:pt>
                <c:pt idx="97">
                  <c:v>0.21346263069878801</c:v>
                </c:pt>
                <c:pt idx="98">
                  <c:v>0.21103562592052061</c:v>
                </c:pt>
                <c:pt idx="99">
                  <c:v>0.20864912712645878</c:v>
                </c:pt>
                <c:pt idx="100">
                  <c:v>0.20630224298298311</c:v>
                </c:pt>
              </c:numCache>
            </c:numRef>
          </c:yVal>
          <c:smooth val="1"/>
          <c:extLst>
            <c:ext xmlns:c16="http://schemas.microsoft.com/office/drawing/2014/chart" uri="{C3380CC4-5D6E-409C-BE32-E72D297353CC}">
              <c16:uniqueId val="{00000024-B815-46D8-B93E-C7019F705802}"/>
            </c:ext>
          </c:extLst>
        </c:ser>
        <c:ser>
          <c:idx val="37"/>
          <c:order val="37"/>
          <c:tx>
            <c:strRef>
              <c:f>sensitivity!$AO$59</c:f>
              <c:strCache>
                <c:ptCount val="1"/>
                <c:pt idx="0">
                  <c:v>BC_0,40_T15</c:v>
                </c:pt>
              </c:strCache>
            </c:strRef>
          </c:tx>
          <c:spPr>
            <a:ln w="28575" cap="rnd">
              <a:solidFill>
                <a:schemeClr val="accent2">
                  <a:lumMod val="70000"/>
                  <a:lumOff val="3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sensitivity!$AO$60:$AO$160</c:f>
              <c:numCache>
                <c:formatCode>0%</c:formatCode>
                <c:ptCount val="101"/>
                <c:pt idx="0">
                  <c:v>0.99999665432652829</c:v>
                </c:pt>
                <c:pt idx="1">
                  <c:v>0.97813742685317195</c:v>
                </c:pt>
                <c:pt idx="2">
                  <c:v>0.95775689158347488</c:v>
                </c:pt>
                <c:pt idx="3">
                  <c:v>0.93512965207185239</c:v>
                </c:pt>
                <c:pt idx="4">
                  <c:v>0.91233111096502006</c:v>
                </c:pt>
                <c:pt idx="5">
                  <c:v>0.89001574962008501</c:v>
                </c:pt>
                <c:pt idx="6">
                  <c:v>0.86839053975620595</c:v>
                </c:pt>
                <c:pt idx="7">
                  <c:v>0.84751444450031754</c:v>
                </c:pt>
                <c:pt idx="8">
                  <c:v>0.82739285400455787</c:v>
                </c:pt>
                <c:pt idx="9">
                  <c:v>0.80800943748990606</c:v>
                </c:pt>
                <c:pt idx="10">
                  <c:v>0.7893382224897727</c:v>
                </c:pt>
                <c:pt idx="11">
                  <c:v>0.77134893557917339</c:v>
                </c:pt>
                <c:pt idx="12">
                  <c:v>0.75400972607609551</c:v>
                </c:pt>
                <c:pt idx="13">
                  <c:v>0.73728868632101974</c:v>
                </c:pt>
                <c:pt idx="14">
                  <c:v>0.72115472584133977</c:v>
                </c:pt>
                <c:pt idx="15">
                  <c:v>0.70557806176203397</c:v>
                </c:pt>
                <c:pt idx="16">
                  <c:v>0.69053047029175507</c:v>
                </c:pt>
                <c:pt idx="17">
                  <c:v>0.67598538786066453</c:v>
                </c:pt>
                <c:pt idx="18">
                  <c:v>0.66191791885349727</c:v>
                </c:pt>
                <c:pt idx="19">
                  <c:v>0.64830478718571993</c:v>
                </c:pt>
                <c:pt idx="20">
                  <c:v>0.63512425608313705</c:v>
                </c:pt>
                <c:pt idx="21">
                  <c:v>0.62235603183200316</c:v>
                </c:pt>
                <c:pt idx="22">
                  <c:v>0.60998116151656245</c:v>
                </c:pt>
                <c:pt idx="23">
                  <c:v>0.5979819309291583</c:v>
                </c:pt>
                <c:pt idx="24">
                  <c:v>0.58634176630671064</c:v>
                </c:pt>
                <c:pt idx="25">
                  <c:v>0.57504514189596367</c:v>
                </c:pt>
                <c:pt idx="26">
                  <c:v>0.56407749429097853</c:v>
                </c:pt>
                <c:pt idx="27">
                  <c:v>0.5534251438234089</c:v>
                </c:pt>
                <c:pt idx="28">
                  <c:v>0.54307522288548626</c:v>
                </c:pt>
                <c:pt idx="29">
                  <c:v>0.53301561083664672</c:v>
                </c:pt>
                <c:pt idx="30">
                  <c:v>0.52323487502642074</c:v>
                </c:pt>
                <c:pt idx="31">
                  <c:v>0.51372221741771629</c:v>
                </c:pt>
                <c:pt idx="32">
                  <c:v>0.50446742628891816</c:v>
                </c:pt>
                <c:pt idx="33">
                  <c:v>0.49546083251257217</c:v>
                </c:pt>
                <c:pt idx="34">
                  <c:v>0.48669326994136697</c:v>
                </c:pt>
                <c:pt idx="35">
                  <c:v>0.47815603947135654</c:v>
                </c:pt>
                <c:pt idx="36">
                  <c:v>0.46984087639344768</c:v>
                </c:pt>
                <c:pt idx="37">
                  <c:v>0.46173992068437542</c:v>
                </c:pt>
                <c:pt idx="38">
                  <c:v>0.45384568992626551</c:v>
                </c:pt>
                <c:pt idx="39">
                  <c:v>0.44615105457866311</c:v>
                </c:pt>
                <c:pt idx="40">
                  <c:v>0.43864921535834506</c:v>
                </c:pt>
                <c:pt idx="41">
                  <c:v>0.43133368251031634</c:v>
                </c:pt>
                <c:pt idx="42">
                  <c:v>0.42419825677830081</c:v>
                </c:pt>
                <c:pt idx="43">
                  <c:v>0.41723701190502105</c:v>
                </c:pt>
                <c:pt idx="44">
                  <c:v>0.41044427851189469</c:v>
                </c:pt>
                <c:pt idx="45">
                  <c:v>0.40381462922475564</c:v>
                </c:pt>
                <c:pt idx="46">
                  <c:v>0.39734286492710069</c:v>
                </c:pt>
                <c:pt idx="47">
                  <c:v>0.39102400203543597</c:v>
                </c:pt>
                <c:pt idx="48">
                  <c:v>0.3848532607027686</c:v>
                </c:pt>
                <c:pt idx="49">
                  <c:v>0.37882605386636398</c:v>
                </c:pt>
                <c:pt idx="50">
                  <c:v>0.37293797706476328</c:v>
                </c:pt>
                <c:pt idx="51">
                  <c:v>0.36718479895686496</c:v>
                </c:pt>
                <c:pt idx="52">
                  <c:v>0.36156245248276764</c:v>
                </c:pt>
                <c:pt idx="53">
                  <c:v>0.35606702661216827</c:v>
                </c:pt>
                <c:pt idx="54">
                  <c:v>0.35069475863150423</c:v>
                </c:pt>
                <c:pt idx="55">
                  <c:v>0.3454420269258176</c:v>
                </c:pt>
                <c:pt idx="56">
                  <c:v>0.34030534421557046</c:v>
                </c:pt>
                <c:pt idx="57">
                  <c:v>0.33528135121243402</c:v>
                </c:pt>
                <c:pt idx="58">
                  <c:v>0.33036681066144424</c:v>
                </c:pt>
                <c:pt idx="59">
                  <c:v>0.32555860173993922</c:v>
                </c:pt>
                <c:pt idx="60">
                  <c:v>0.3208537147863908</c:v>
                </c:pt>
                <c:pt idx="61">
                  <c:v>0.31624924633466367</c:v>
                </c:pt>
                <c:pt idx="62">
                  <c:v>0.31174239443140106</c:v>
                </c:pt>
                <c:pt idx="63">
                  <c:v>0.30733045421619498</c:v>
                </c:pt>
                <c:pt idx="64">
                  <c:v>0.30301081374594951</c:v>
                </c:pt>
                <c:pt idx="65">
                  <c:v>0.29878095004642913</c:v>
                </c:pt>
                <c:pt idx="66">
                  <c:v>0.29463842537541696</c:v>
                </c:pt>
                <c:pt idx="67">
                  <c:v>0.29058088368319512</c:v>
                </c:pt>
                <c:pt idx="68">
                  <c:v>0.28660604725722494</c:v>
                </c:pt>
                <c:pt idx="69">
                  <c:v>0.28271171353897312</c:v>
                </c:pt>
                <c:pt idx="70">
                  <c:v>0.27889575210177819</c:v>
                </c:pt>
                <c:pt idx="71">
                  <c:v>0.27515610177953009</c:v>
                </c:pt>
                <c:pt idx="72">
                  <c:v>0.27149076793672777</c:v>
                </c:pt>
                <c:pt idx="73">
                  <c:v>0.26789781987119832</c:v>
                </c:pt>
                <c:pt idx="74">
                  <c:v>0.2643753883414206</c:v>
                </c:pt>
                <c:pt idx="75">
                  <c:v>0.26092166321099403</c:v>
                </c:pt>
                <c:pt idx="76">
                  <c:v>0.25753489120334283</c:v>
                </c:pt>
                <c:pt idx="77">
                  <c:v>0.25421337376024411</c:v>
                </c:pt>
                <c:pt idx="78">
                  <c:v>0.25095546499822718</c:v>
                </c:pt>
                <c:pt idx="79">
                  <c:v>0.24775956975730953</c:v>
                </c:pt>
                <c:pt idx="80">
                  <c:v>0.24462414173692282</c:v>
                </c:pt>
                <c:pt idx="81">
                  <c:v>0.24154768171422977</c:v>
                </c:pt>
                <c:pt idx="82">
                  <c:v>0.23852873584036374</c:v>
                </c:pt>
                <c:pt idx="83">
                  <c:v>0.23556589401041328</c:v>
                </c:pt>
                <c:pt idx="84">
                  <c:v>0.23265778830325759</c:v>
                </c:pt>
                <c:pt idx="85">
                  <c:v>0.22980309148760306</c:v>
                </c:pt>
                <c:pt idx="86">
                  <c:v>0.22700051559081078</c:v>
                </c:pt>
                <c:pt idx="87">
                  <c:v>0.22424881052731893</c:v>
                </c:pt>
                <c:pt idx="88">
                  <c:v>0.2215467627836607</c:v>
                </c:pt>
                <c:pt idx="89">
                  <c:v>0.2188931941572658</c:v>
                </c:pt>
                <c:pt idx="90">
                  <c:v>0.21628696054640509</c:v>
                </c:pt>
                <c:pt idx="91">
                  <c:v>0.21372695078879073</c:v>
                </c:pt>
                <c:pt idx="92">
                  <c:v>0.21121208554649859</c:v>
                </c:pt>
                <c:pt idx="93">
                  <c:v>0.20874131623501027</c:v>
                </c:pt>
                <c:pt idx="94">
                  <c:v>0.20631362399430164</c:v>
                </c:pt>
                <c:pt idx="95">
                  <c:v>0.20392801870002203</c:v>
                </c:pt>
                <c:pt idx="96">
                  <c:v>0.20158353801291873</c:v>
                </c:pt>
                <c:pt idx="97">
                  <c:v>0.19927924646476342</c:v>
                </c:pt>
                <c:pt idx="98">
                  <c:v>0.19701423457913159</c:v>
                </c:pt>
                <c:pt idx="99">
                  <c:v>0.19478761802547856</c:v>
                </c:pt>
                <c:pt idx="100">
                  <c:v>0.19259853680503636</c:v>
                </c:pt>
              </c:numCache>
            </c:numRef>
          </c:yVal>
          <c:smooth val="1"/>
          <c:extLst>
            <c:ext xmlns:c16="http://schemas.microsoft.com/office/drawing/2014/chart" uri="{C3380CC4-5D6E-409C-BE32-E72D297353CC}">
              <c16:uniqueId val="{00000025-B815-46D8-B93E-C7019F705802}"/>
            </c:ext>
          </c:extLst>
        </c:ser>
        <c:ser>
          <c:idx val="38"/>
          <c:order val="38"/>
          <c:tx>
            <c:strRef>
              <c:f>sensitivity!$AP$59</c:f>
              <c:strCache>
                <c:ptCount val="1"/>
                <c:pt idx="0">
                  <c:v>BC_0,45_T15</c:v>
                </c:pt>
              </c:strCache>
            </c:strRef>
          </c:tx>
          <c:spPr>
            <a:ln w="28575" cap="rnd">
              <a:solidFill>
                <a:schemeClr val="accent3">
                  <a:lumMod val="70000"/>
                  <a:lumOff val="3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sensitivity!$AP$60:$AP$160</c:f>
              <c:numCache>
                <c:formatCode>0%</c:formatCode>
                <c:ptCount val="101"/>
                <c:pt idx="0">
                  <c:v>0.9999984880788636</c:v>
                </c:pt>
                <c:pt idx="1">
                  <c:v>0.9640610729572181</c:v>
                </c:pt>
                <c:pt idx="2">
                  <c:v>0.93750870684336784</c:v>
                </c:pt>
                <c:pt idx="3">
                  <c:v>0.91137641251552448</c:v>
                </c:pt>
                <c:pt idx="4">
                  <c:v>0.88626403059733749</c:v>
                </c:pt>
                <c:pt idx="5">
                  <c:v>0.86228113957899821</c:v>
                </c:pt>
                <c:pt idx="6">
                  <c:v>0.839398098869508</c:v>
                </c:pt>
                <c:pt idx="7">
                  <c:v>0.81755094746611712</c:v>
                </c:pt>
                <c:pt idx="8">
                  <c:v>0.79667118126354686</c:v>
                </c:pt>
                <c:pt idx="9">
                  <c:v>0.77669367063021422</c:v>
                </c:pt>
                <c:pt idx="10">
                  <c:v>0.75755838604137637</c:v>
                </c:pt>
                <c:pt idx="11">
                  <c:v>0.7392104430574693</c:v>
                </c:pt>
                <c:pt idx="12">
                  <c:v>0.72159973363037522</c:v>
                </c:pt>
                <c:pt idx="13">
                  <c:v>0.70468048661052651</c:v>
                </c:pt>
                <c:pt idx="14">
                  <c:v>0.68841084425137244</c:v>
                </c:pt>
                <c:pt idx="15">
                  <c:v>0.67275247346520972</c:v>
                </c:pt>
                <c:pt idx="16">
                  <c:v>0.65767021370713863</c:v>
                </c:pt>
                <c:pt idx="17">
                  <c:v>0.64313175964761859</c:v>
                </c:pt>
                <c:pt idx="18">
                  <c:v>0.62910737614033563</c:v>
                </c:pt>
                <c:pt idx="19">
                  <c:v>0.6155696429282097</c:v>
                </c:pt>
                <c:pt idx="20">
                  <c:v>0.60249322654828119</c:v>
                </c:pt>
                <c:pt idx="21">
                  <c:v>0.58985467693535432</c:v>
                </c:pt>
                <c:pt idx="22">
                  <c:v>0.57763224629577437</c:v>
                </c:pt>
                <c:pt idx="23">
                  <c:v>0.56580572793307127</c:v>
                </c:pt>
                <c:pt idx="24">
                  <c:v>0.55435631285171227</c:v>
                </c:pt>
                <c:pt idx="25">
                  <c:v>0.54326646213342156</c:v>
                </c:pt>
                <c:pt idx="26">
                  <c:v>0.53251979326113408</c:v>
                </c:pt>
                <c:pt idx="27">
                  <c:v>0.52210097874869654</c:v>
                </c:pt>
                <c:pt idx="28">
                  <c:v>0.51199565561255422</c:v>
                </c:pt>
                <c:pt idx="29">
                  <c:v>0.50219034438965116</c:v>
                </c:pt>
                <c:pt idx="30">
                  <c:v>0.4926723765607276</c:v>
                </c:pt>
                <c:pt idx="31">
                  <c:v>0.48342982937857798</c:v>
                </c:pt>
                <c:pt idx="32">
                  <c:v>0.47445146722634418</c:v>
                </c:pt>
                <c:pt idx="33">
                  <c:v>0.46572668874200357</c:v>
                </c:pt>
                <c:pt idx="34">
                  <c:v>0.45724547904276619</c:v>
                </c:pt>
                <c:pt idx="35">
                  <c:v>0.44899836646826291</c:v>
                </c:pt>
                <c:pt idx="36">
                  <c:v>0.4409763833354759</c:v>
                </c:pt>
                <c:pt idx="37">
                  <c:v>0.43317103026256976</c:v>
                </c:pt>
                <c:pt idx="38">
                  <c:v>0.42557424367436292</c:v>
                </c:pt>
                <c:pt idx="39">
                  <c:v>0.41817836615023141</c:v>
                </c:pt>
                <c:pt idx="40">
                  <c:v>0.41097611931679212</c:v>
                </c:pt>
                <c:pt idx="41">
                  <c:v>0.4039605790236484</c:v>
                </c:pt>
                <c:pt idx="42">
                  <c:v>0.39712515257159575</c:v>
                </c:pt>
                <c:pt idx="43">
                  <c:v>0.39046355778966368</c:v>
                </c:pt>
                <c:pt idx="44">
                  <c:v>0.38396980378079043</c:v>
                </c:pt>
                <c:pt idx="45">
                  <c:v>0.37763817317630832</c:v>
                </c:pt>
                <c:pt idx="46">
                  <c:v>0.37146320575718128</c:v>
                </c:pt>
                <c:pt idx="47">
                  <c:v>0.36543968331546062</c:v>
                </c:pt>
                <c:pt idx="48">
                  <c:v>0.35956261564301806</c:v>
                </c:pt>
                <c:pt idx="49">
                  <c:v>0.35382722754653995</c:v>
                </c:pt>
                <c:pt idx="50">
                  <c:v>0.34822894679826805</c:v>
                </c:pt>
                <c:pt idx="51">
                  <c:v>0.34276339294122082</c:v>
                </c:pt>
                <c:pt idx="52">
                  <c:v>0.33742636687580818</c:v>
                </c:pt>
                <c:pt idx="53">
                  <c:v>0.33221384116199421</c:v>
                </c:pt>
                <c:pt idx="54">
                  <c:v>0.32712195097758767</c:v>
                </c:pt>
                <c:pt idx="55">
                  <c:v>0.32214698567896011</c:v>
                </c:pt>
                <c:pt idx="56">
                  <c:v>0.31728538091557579</c:v>
                </c:pt>
                <c:pt idx="57">
                  <c:v>0.3125337112542752</c:v>
                </c:pt>
                <c:pt idx="58">
                  <c:v>0.30788868327330765</c:v>
                </c:pt>
                <c:pt idx="59">
                  <c:v>0.30334712908975847</c:v>
                </c:pt>
                <c:pt idx="60">
                  <c:v>0.29890600028728204</c:v>
                </c:pt>
                <c:pt idx="61">
                  <c:v>0.29456236221398835</c:v>
                </c:pt>
                <c:pt idx="62">
                  <c:v>0.29031338862297196</c:v>
                </c:pt>
                <c:pt idx="63">
                  <c:v>0.28615635663035821</c:v>
                </c:pt>
                <c:pt idx="64">
                  <c:v>0.28208864196788963</c:v>
                </c:pt>
                <c:pt idx="65">
                  <c:v>0.27810771450901395</c:v>
                </c:pt>
                <c:pt idx="66">
                  <c:v>0.27421113404920072</c:v>
                </c:pt>
                <c:pt idx="67">
                  <c:v>0.27039654632279964</c:v>
                </c:pt>
                <c:pt idx="68">
                  <c:v>0.26666167924019579</c:v>
                </c:pt>
                <c:pt idx="69">
                  <c:v>0.26300433933033679</c:v>
                </c:pt>
                <c:pt idx="70">
                  <c:v>0.25942240837488711</c:v>
                </c:pt>
                <c:pt idx="71">
                  <c:v>0.25591384022135594</c:v>
                </c:pt>
                <c:pt idx="72">
                  <c:v>0.25247665776352951</c:v>
                </c:pt>
                <c:pt idx="73">
                  <c:v>0.24910895007843845</c:v>
                </c:pt>
                <c:pt idx="74">
                  <c:v>0.24580886970991295</c:v>
                </c:pt>
                <c:pt idx="75">
                  <c:v>0.24257463008952518</c:v>
                </c:pt>
                <c:pt idx="76">
                  <c:v>0.23940450308640937</c:v>
                </c:pt>
                <c:pt idx="77">
                  <c:v>0.23629681667807217</c:v>
                </c:pt>
                <c:pt idx="78">
                  <c:v>0.233249952734883</c:v>
                </c:pt>
                <c:pt idx="79">
                  <c:v>0.23026234491145942</c:v>
                </c:pt>
                <c:pt idx="80">
                  <c:v>0.22733247663864789</c:v>
                </c:pt>
                <c:pt idx="81">
                  <c:v>0.22445887921024046</c:v>
                </c:pt>
                <c:pt idx="82">
                  <c:v>0.22164012995898064</c:v>
                </c:pt>
                <c:pt idx="83">
                  <c:v>0.21887485051677918</c:v>
                </c:pt>
                <c:pt idx="84">
                  <c:v>0.2161617051544161</c:v>
                </c:pt>
                <c:pt idx="85">
                  <c:v>0.21349939919631286</c:v>
                </c:pt>
                <c:pt idx="86">
                  <c:v>0.21088667750625922</c:v>
                </c:pt>
                <c:pt idx="87">
                  <c:v>0.2083223230402485</c:v>
                </c:pt>
                <c:pt idx="88">
                  <c:v>0.2058051554628213</c:v>
                </c:pt>
                <c:pt idx="89">
                  <c:v>0.2033340298235545</c:v>
                </c:pt>
                <c:pt idx="90">
                  <c:v>0.20090783529054332</c:v>
                </c:pt>
                <c:pt idx="91">
                  <c:v>0.19852549393792016</c:v>
                </c:pt>
                <c:pt idx="92">
                  <c:v>0.19618595958464327</c:v>
                </c:pt>
                <c:pt idx="93">
                  <c:v>0.19388821668195233</c:v>
                </c:pt>
                <c:pt idx="94">
                  <c:v>0.19163127924704978</c:v>
                </c:pt>
                <c:pt idx="95">
                  <c:v>0.18941418984071218</c:v>
                </c:pt>
                <c:pt idx="96">
                  <c:v>0.18723601858667205</c:v>
                </c:pt>
                <c:pt idx="97">
                  <c:v>0.18509586223073882</c:v>
                </c:pt>
                <c:pt idx="98">
                  <c:v>0.18299284323774256</c:v>
                </c:pt>
                <c:pt idx="99">
                  <c:v>0.1809261089244984</c:v>
                </c:pt>
                <c:pt idx="100">
                  <c:v>0.17889483062708958</c:v>
                </c:pt>
              </c:numCache>
            </c:numRef>
          </c:yVal>
          <c:smooth val="1"/>
          <c:extLst>
            <c:ext xmlns:c16="http://schemas.microsoft.com/office/drawing/2014/chart" uri="{C3380CC4-5D6E-409C-BE32-E72D297353CC}">
              <c16:uniqueId val="{00000026-B815-46D8-B93E-C7019F705802}"/>
            </c:ext>
          </c:extLst>
        </c:ser>
        <c:ser>
          <c:idx val="39"/>
          <c:order val="39"/>
          <c:tx>
            <c:strRef>
              <c:f>sensitivity!$AQ$59</c:f>
              <c:strCache>
                <c:ptCount val="1"/>
                <c:pt idx="0">
                  <c:v>BC_0,50_T15</c:v>
                </c:pt>
              </c:strCache>
            </c:strRef>
          </c:tx>
          <c:spPr>
            <a:ln w="28575" cap="rnd">
              <a:solidFill>
                <a:schemeClr val="accent4">
                  <a:lumMod val="70000"/>
                  <a:lumOff val="3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sensitivity!$AQ$60:$AQ$160</c:f>
              <c:numCache>
                <c:formatCode>0%</c:formatCode>
                <c:ptCount val="101"/>
                <c:pt idx="0">
                  <c:v>1</c:v>
                </c:pt>
                <c:pt idx="1">
                  <c:v>0.94998471906126414</c:v>
                </c:pt>
                <c:pt idx="2">
                  <c:v>0.91726052210326092</c:v>
                </c:pt>
                <c:pt idx="3">
                  <c:v>0.88762317295919657</c:v>
                </c:pt>
                <c:pt idx="4">
                  <c:v>0.8601969502296547</c:v>
                </c:pt>
                <c:pt idx="5">
                  <c:v>0.83454652953791131</c:v>
                </c:pt>
                <c:pt idx="6">
                  <c:v>0.81040565798281006</c:v>
                </c:pt>
                <c:pt idx="7">
                  <c:v>0.78758745043191647</c:v>
                </c:pt>
                <c:pt idx="8">
                  <c:v>0.76594950852253585</c:v>
                </c:pt>
                <c:pt idx="9">
                  <c:v>0.74537790377052238</c:v>
                </c:pt>
                <c:pt idx="10">
                  <c:v>0.72577854959298027</c:v>
                </c:pt>
                <c:pt idx="11">
                  <c:v>0.70707195053576544</c:v>
                </c:pt>
                <c:pt idx="12">
                  <c:v>0.68918974118465504</c:v>
                </c:pt>
                <c:pt idx="13">
                  <c:v>0.6720722869000334</c:v>
                </c:pt>
                <c:pt idx="14">
                  <c:v>0.65566696266140512</c:v>
                </c:pt>
                <c:pt idx="15">
                  <c:v>0.63992688516838547</c:v>
                </c:pt>
                <c:pt idx="16">
                  <c:v>0.62480995712252207</c:v>
                </c:pt>
                <c:pt idx="17">
                  <c:v>0.61027813143457277</c:v>
                </c:pt>
                <c:pt idx="18">
                  <c:v>0.5962968334271741</c:v>
                </c:pt>
                <c:pt idx="19">
                  <c:v>0.58283449867069947</c:v>
                </c:pt>
                <c:pt idx="20">
                  <c:v>0.56986219701342522</c:v>
                </c:pt>
                <c:pt idx="21">
                  <c:v>0.55735332203870547</c:v>
                </c:pt>
                <c:pt idx="22">
                  <c:v>0.54528333107498617</c:v>
                </c:pt>
                <c:pt idx="23">
                  <c:v>0.53362952493698446</c:v>
                </c:pt>
                <c:pt idx="24">
                  <c:v>0.5223708593967139</c:v>
                </c:pt>
                <c:pt idx="25">
                  <c:v>0.51148778237087944</c:v>
                </c:pt>
                <c:pt idx="26">
                  <c:v>0.5009620922312894</c:v>
                </c:pt>
                <c:pt idx="27">
                  <c:v>0.49077681367398435</c:v>
                </c:pt>
                <c:pt idx="28">
                  <c:v>0.48091608833962241</c:v>
                </c:pt>
                <c:pt idx="29">
                  <c:v>0.4713650779426557</c:v>
                </c:pt>
                <c:pt idx="30">
                  <c:v>0.46210987809503451</c:v>
                </c:pt>
                <c:pt idx="31">
                  <c:v>0.45313744133943967</c:v>
                </c:pt>
                <c:pt idx="32">
                  <c:v>0.44443550816377031</c:v>
                </c:pt>
                <c:pt idx="33">
                  <c:v>0.43599254497143503</c:v>
                </c:pt>
                <c:pt idx="34">
                  <c:v>0.42779768814416547</c:v>
                </c:pt>
                <c:pt idx="35">
                  <c:v>0.41984069346516933</c:v>
                </c:pt>
                <c:pt idx="36">
                  <c:v>0.41211189027750411</c:v>
                </c:pt>
                <c:pt idx="37">
                  <c:v>0.4046021398407641</c:v>
                </c:pt>
                <c:pt idx="38">
                  <c:v>0.39730279742246033</c:v>
                </c:pt>
                <c:pt idx="39">
                  <c:v>0.39020567772179976</c:v>
                </c:pt>
                <c:pt idx="40">
                  <c:v>0.38330302327523919</c:v>
                </c:pt>
                <c:pt idx="41">
                  <c:v>0.37658747553698046</c:v>
                </c:pt>
                <c:pt idx="42">
                  <c:v>0.37005204836489075</c:v>
                </c:pt>
                <c:pt idx="43">
                  <c:v>0.36369010367430643</c:v>
                </c:pt>
                <c:pt idx="44">
                  <c:v>0.35749532904968623</c:v>
                </c:pt>
                <c:pt idx="45">
                  <c:v>0.35146171712786106</c:v>
                </c:pt>
                <c:pt idx="46">
                  <c:v>0.34558354658726192</c:v>
                </c:pt>
                <c:pt idx="47">
                  <c:v>0.33985536459548532</c:v>
                </c:pt>
                <c:pt idx="48">
                  <c:v>0.33427197058326752</c:v>
                </c:pt>
                <c:pt idx="49">
                  <c:v>0.32882840122671592</c:v>
                </c:pt>
                <c:pt idx="50">
                  <c:v>0.32351991653177276</c:v>
                </c:pt>
                <c:pt idx="51">
                  <c:v>0.31834198692557658</c:v>
                </c:pt>
                <c:pt idx="52">
                  <c:v>0.31329028126884872</c:v>
                </c:pt>
                <c:pt idx="53">
                  <c:v>0.30836065571182014</c:v>
                </c:pt>
                <c:pt idx="54">
                  <c:v>0.30354914332367117</c:v>
                </c:pt>
                <c:pt idx="55">
                  <c:v>0.29885194443210261</c:v>
                </c:pt>
                <c:pt idx="56">
                  <c:v>0.29426541761558112</c:v>
                </c:pt>
                <c:pt idx="57">
                  <c:v>0.28978607129611633</c:v>
                </c:pt>
                <c:pt idx="58">
                  <c:v>0.28541055588517095</c:v>
                </c:pt>
                <c:pt idx="59">
                  <c:v>0.28113565643957766</c:v>
                </c:pt>
                <c:pt idx="60">
                  <c:v>0.27695828578817328</c:v>
                </c:pt>
                <c:pt idx="61">
                  <c:v>0.27287547809331303</c:v>
                </c:pt>
                <c:pt idx="62">
                  <c:v>0.26888438281454274</c:v>
                </c:pt>
                <c:pt idx="63">
                  <c:v>0.26498225904452144</c:v>
                </c:pt>
                <c:pt idx="64">
                  <c:v>0.26116647018982975</c:v>
                </c:pt>
                <c:pt idx="65">
                  <c:v>0.25743447897159877</c:v>
                </c:pt>
                <c:pt idx="66">
                  <c:v>0.25378384272298449</c:v>
                </c:pt>
                <c:pt idx="67">
                  <c:v>0.25021220896240415</c:v>
                </c:pt>
                <c:pt idx="68">
                  <c:v>0.24671731122316662</c:v>
                </c:pt>
                <c:pt idx="69">
                  <c:v>0.24329696512170043</c:v>
                </c:pt>
                <c:pt idx="70">
                  <c:v>0.23994906464799606</c:v>
                </c:pt>
                <c:pt idx="71">
                  <c:v>0.23667157866318181</c:v>
                </c:pt>
                <c:pt idx="72">
                  <c:v>0.23346254759033119</c:v>
                </c:pt>
                <c:pt idx="73">
                  <c:v>0.23032008028567857</c:v>
                </c:pt>
                <c:pt idx="74">
                  <c:v>0.22724235107840532</c:v>
                </c:pt>
                <c:pt idx="75">
                  <c:v>0.22422759696805636</c:v>
                </c:pt>
                <c:pt idx="76">
                  <c:v>0.22127411496947594</c:v>
                </c:pt>
                <c:pt idx="77">
                  <c:v>0.21838025959590024</c:v>
                </c:pt>
                <c:pt idx="78">
                  <c:v>0.21554444047153887</c:v>
                </c:pt>
                <c:pt idx="79">
                  <c:v>0.2127651200656093</c:v>
                </c:pt>
                <c:pt idx="80">
                  <c:v>0.21004081154037293</c:v>
                </c:pt>
                <c:pt idx="81">
                  <c:v>0.20737007670625118</c:v>
                </c:pt>
                <c:pt idx="82">
                  <c:v>0.20475152407759756</c:v>
                </c:pt>
                <c:pt idx="83">
                  <c:v>0.20218380702314509</c:v>
                </c:pt>
                <c:pt idx="84">
                  <c:v>0.19966562200557464</c:v>
                </c:pt>
                <c:pt idx="85">
                  <c:v>0.19719570690502267</c:v>
                </c:pt>
                <c:pt idx="86">
                  <c:v>0.1947728394217077</c:v>
                </c:pt>
                <c:pt idx="87">
                  <c:v>0.19239583555317805</c:v>
                </c:pt>
                <c:pt idx="88">
                  <c:v>0.19006354814198193</c:v>
                </c:pt>
                <c:pt idx="89">
                  <c:v>0.18777486548984323</c:v>
                </c:pt>
                <c:pt idx="90">
                  <c:v>0.18552871003468155</c:v>
                </c:pt>
                <c:pt idx="91">
                  <c:v>0.18332403708704959</c:v>
                </c:pt>
                <c:pt idx="92">
                  <c:v>0.18115983362278795</c:v>
                </c:pt>
                <c:pt idx="93">
                  <c:v>0.17903511712889439</c:v>
                </c:pt>
                <c:pt idx="94">
                  <c:v>0.17694893449979796</c:v>
                </c:pt>
                <c:pt idx="95">
                  <c:v>0.17490036098140233</c:v>
                </c:pt>
                <c:pt idx="96">
                  <c:v>0.17288849916042537</c:v>
                </c:pt>
                <c:pt idx="97">
                  <c:v>0.17091247799671422</c:v>
                </c:pt>
                <c:pt idx="98">
                  <c:v>0.16897145189635354</c:v>
                </c:pt>
                <c:pt idx="99">
                  <c:v>0.16706459982351823</c:v>
                </c:pt>
                <c:pt idx="100">
                  <c:v>0.16519112444914283</c:v>
                </c:pt>
              </c:numCache>
            </c:numRef>
          </c:yVal>
          <c:smooth val="1"/>
          <c:extLst>
            <c:ext xmlns:c16="http://schemas.microsoft.com/office/drawing/2014/chart" uri="{C3380CC4-5D6E-409C-BE32-E72D297353CC}">
              <c16:uniqueId val="{00000027-B815-46D8-B93E-C7019F705802}"/>
            </c:ext>
          </c:extLst>
        </c:ser>
        <c:ser>
          <c:idx val="40"/>
          <c:order val="40"/>
          <c:tx>
            <c:strRef>
              <c:f>sensitivity!$AR$59</c:f>
              <c:strCache>
                <c:ptCount val="1"/>
                <c:pt idx="0">
                  <c:v>BC_0,55_T15</c:v>
                </c:pt>
              </c:strCache>
            </c:strRef>
          </c:tx>
          <c:spPr>
            <a:ln w="28575" cap="rnd">
              <a:solidFill>
                <a:schemeClr val="accent5">
                  <a:lumMod val="70000"/>
                  <a:lumOff val="3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sensitivity!$AR$60:$AR$160</c:f>
              <c:numCache>
                <c:formatCode>0%</c:formatCode>
                <c:ptCount val="101"/>
                <c:pt idx="0">
                  <c:v>1</c:v>
                </c:pt>
                <c:pt idx="1">
                  <c:v>0.93590836516531029</c:v>
                </c:pt>
                <c:pt idx="2">
                  <c:v>0.89701233736315389</c:v>
                </c:pt>
                <c:pt idx="3">
                  <c:v>0.86386993340286855</c:v>
                </c:pt>
                <c:pt idx="4">
                  <c:v>0.83412986986197202</c:v>
                </c:pt>
                <c:pt idx="5">
                  <c:v>0.8068119194968244</c:v>
                </c:pt>
                <c:pt idx="6">
                  <c:v>0.78141321709611211</c:v>
                </c:pt>
                <c:pt idx="7">
                  <c:v>0.75762395339771593</c:v>
                </c:pt>
                <c:pt idx="8">
                  <c:v>0.73522783578152495</c:v>
                </c:pt>
                <c:pt idx="9">
                  <c:v>0.71406213691083043</c:v>
                </c:pt>
                <c:pt idx="10">
                  <c:v>0.69399871314458406</c:v>
                </c:pt>
                <c:pt idx="11">
                  <c:v>0.67493345801406135</c:v>
                </c:pt>
                <c:pt idx="12">
                  <c:v>0.65677974873893463</c:v>
                </c:pt>
                <c:pt idx="13">
                  <c:v>0.63946408718954029</c:v>
                </c:pt>
                <c:pt idx="14">
                  <c:v>0.62292308107143768</c:v>
                </c:pt>
                <c:pt idx="15">
                  <c:v>0.60710129687156134</c:v>
                </c:pt>
                <c:pt idx="16">
                  <c:v>0.59194970053790552</c:v>
                </c:pt>
                <c:pt idx="17">
                  <c:v>0.57742450322152683</c:v>
                </c:pt>
                <c:pt idx="18">
                  <c:v>0.56348629071401257</c:v>
                </c:pt>
                <c:pt idx="19">
                  <c:v>0.55009935441318913</c:v>
                </c:pt>
                <c:pt idx="20">
                  <c:v>0.53723116747856925</c:v>
                </c:pt>
                <c:pt idx="21">
                  <c:v>0.52485196714205662</c:v>
                </c:pt>
                <c:pt idx="22">
                  <c:v>0.51293441585419797</c:v>
                </c:pt>
                <c:pt idx="23">
                  <c:v>0.50145332194089742</c:v>
                </c:pt>
                <c:pt idx="24">
                  <c:v>0.49038540594171548</c:v>
                </c:pt>
                <c:pt idx="25">
                  <c:v>0.47970910260833732</c:v>
                </c:pt>
                <c:pt idx="26">
                  <c:v>0.46940439120144484</c:v>
                </c:pt>
                <c:pt idx="27">
                  <c:v>0.45945264859927204</c:v>
                </c:pt>
                <c:pt idx="28">
                  <c:v>0.44983652106669048</c:v>
                </c:pt>
                <c:pt idx="29">
                  <c:v>0.44053981149566013</c:v>
                </c:pt>
                <c:pt idx="30">
                  <c:v>0.43154737962934137</c:v>
                </c:pt>
                <c:pt idx="31">
                  <c:v>0.42284505330030131</c:v>
                </c:pt>
                <c:pt idx="32">
                  <c:v>0.41441954910119638</c:v>
                </c:pt>
                <c:pt idx="33">
                  <c:v>0.40625840120086643</c:v>
                </c:pt>
                <c:pt idx="34">
                  <c:v>0.39834989724556469</c:v>
                </c:pt>
                <c:pt idx="35">
                  <c:v>0.3906830204620757</c:v>
                </c:pt>
                <c:pt idx="36">
                  <c:v>0.38324739721953227</c:v>
                </c:pt>
                <c:pt idx="37">
                  <c:v>0.37603324941895838</c:v>
                </c:pt>
                <c:pt idx="38">
                  <c:v>0.36903135117055774</c:v>
                </c:pt>
                <c:pt idx="39">
                  <c:v>0.36223298929336806</c:v>
                </c:pt>
                <c:pt idx="40">
                  <c:v>0.35562992723368619</c:v>
                </c:pt>
                <c:pt idx="41">
                  <c:v>0.34921437205031247</c:v>
                </c:pt>
                <c:pt idx="42">
                  <c:v>0.34297894415818564</c:v>
                </c:pt>
                <c:pt idx="43">
                  <c:v>0.33691664955894912</c:v>
                </c:pt>
                <c:pt idx="44">
                  <c:v>0.33102085431858197</c:v>
                </c:pt>
                <c:pt idx="45">
                  <c:v>0.32528526107941375</c:v>
                </c:pt>
                <c:pt idx="46">
                  <c:v>0.31970388741734251</c:v>
                </c:pt>
                <c:pt idx="47">
                  <c:v>0.31427104587550997</c:v>
                </c:pt>
                <c:pt idx="48">
                  <c:v>0.30898132552351693</c:v>
                </c:pt>
                <c:pt idx="49">
                  <c:v>0.30382957490689189</c:v>
                </c:pt>
                <c:pt idx="50">
                  <c:v>0.29881088626527746</c:v>
                </c:pt>
                <c:pt idx="51">
                  <c:v>0.29392058090993239</c:v>
                </c:pt>
                <c:pt idx="52">
                  <c:v>0.28915419566188921</c:v>
                </c:pt>
                <c:pt idx="53">
                  <c:v>0.28450747026164608</c:v>
                </c:pt>
                <c:pt idx="54">
                  <c:v>0.27997633566975466</c:v>
                </c:pt>
                <c:pt idx="55">
                  <c:v>0.27555690318524512</c:v>
                </c:pt>
                <c:pt idx="56">
                  <c:v>0.27124545431558644</c:v>
                </c:pt>
                <c:pt idx="57">
                  <c:v>0.26703843133795752</c:v>
                </c:pt>
                <c:pt idx="58">
                  <c:v>0.26293242849703435</c:v>
                </c:pt>
                <c:pt idx="59">
                  <c:v>0.25892418378939686</c:v>
                </c:pt>
                <c:pt idx="60">
                  <c:v>0.25501057128906446</c:v>
                </c:pt>
                <c:pt idx="61">
                  <c:v>0.25118859397263771</c:v>
                </c:pt>
                <c:pt idx="62">
                  <c:v>0.24745537700611361</c:v>
                </c:pt>
                <c:pt idx="63">
                  <c:v>0.24380816145868461</c:v>
                </c:pt>
                <c:pt idx="64">
                  <c:v>0.24024429841176989</c:v>
                </c:pt>
                <c:pt idx="65">
                  <c:v>0.23676124343418362</c:v>
                </c:pt>
                <c:pt idx="66">
                  <c:v>0.2333565513967682</c:v>
                </c:pt>
                <c:pt idx="67">
                  <c:v>0.23002787160200869</c:v>
                </c:pt>
                <c:pt idx="68">
                  <c:v>0.22677294320613747</c:v>
                </c:pt>
                <c:pt idx="69">
                  <c:v>0.22358959091306407</c:v>
                </c:pt>
                <c:pt idx="70">
                  <c:v>0.22047572092110501</c:v>
                </c:pt>
                <c:pt idx="71">
                  <c:v>0.21742931710500765</c:v>
                </c:pt>
                <c:pt idx="72">
                  <c:v>0.21444843741713288</c:v>
                </c:pt>
                <c:pt idx="73">
                  <c:v>0.2115312104929187</c:v>
                </c:pt>
                <c:pt idx="74">
                  <c:v>0.20867583244689766</c:v>
                </c:pt>
                <c:pt idx="75">
                  <c:v>0.20588056384658751</c:v>
                </c:pt>
                <c:pt idx="76">
                  <c:v>0.20314372685254248</c:v>
                </c:pt>
                <c:pt idx="77">
                  <c:v>0.2004637025137283</c:v>
                </c:pt>
                <c:pt idx="78">
                  <c:v>0.19783892820819471</c:v>
                </c:pt>
                <c:pt idx="79">
                  <c:v>0.19526789521975918</c:v>
                </c:pt>
                <c:pt idx="80">
                  <c:v>0.19274914644209798</c:v>
                </c:pt>
                <c:pt idx="81">
                  <c:v>0.19028127420226187</c:v>
                </c:pt>
                <c:pt idx="82">
                  <c:v>0.18786291819621445</c:v>
                </c:pt>
                <c:pt idx="83">
                  <c:v>0.185492763529511</c:v>
                </c:pt>
                <c:pt idx="84">
                  <c:v>0.18316953885673315</c:v>
                </c:pt>
                <c:pt idx="85">
                  <c:v>0.18089201461373247</c:v>
                </c:pt>
                <c:pt idx="86">
                  <c:v>0.17865900133715615</c:v>
                </c:pt>
                <c:pt idx="87">
                  <c:v>0.17646934806610759</c:v>
                </c:pt>
                <c:pt idx="88">
                  <c:v>0.17432194082114252</c:v>
                </c:pt>
                <c:pt idx="89">
                  <c:v>0.17221570115613194</c:v>
                </c:pt>
                <c:pt idx="90">
                  <c:v>0.17014958477881975</c:v>
                </c:pt>
                <c:pt idx="91">
                  <c:v>0.16812258023617899</c:v>
                </c:pt>
                <c:pt idx="92">
                  <c:v>0.16613370766093263</c:v>
                </c:pt>
                <c:pt idx="93">
                  <c:v>0.16418201757583642</c:v>
                </c:pt>
                <c:pt idx="94">
                  <c:v>0.1622665897525461</c:v>
                </c:pt>
                <c:pt idx="95">
                  <c:v>0.16038653212209247</c:v>
                </c:pt>
                <c:pt idx="96">
                  <c:v>0.15854097973417866</c:v>
                </c:pt>
                <c:pt idx="97">
                  <c:v>0.15672909376268962</c:v>
                </c:pt>
                <c:pt idx="98">
                  <c:v>0.15495006055496449</c:v>
                </c:pt>
                <c:pt idx="99">
                  <c:v>0.15320309072253804</c:v>
                </c:pt>
                <c:pt idx="100">
                  <c:v>0.15148741827119605</c:v>
                </c:pt>
              </c:numCache>
            </c:numRef>
          </c:yVal>
          <c:smooth val="1"/>
          <c:extLst>
            <c:ext xmlns:c16="http://schemas.microsoft.com/office/drawing/2014/chart" uri="{C3380CC4-5D6E-409C-BE32-E72D297353CC}">
              <c16:uniqueId val="{00000028-B815-46D8-B93E-C7019F705802}"/>
            </c:ext>
          </c:extLst>
        </c:ser>
        <c:ser>
          <c:idx val="41"/>
          <c:order val="41"/>
          <c:tx>
            <c:strRef>
              <c:f>sensitivity!$AS$59</c:f>
              <c:strCache>
                <c:ptCount val="1"/>
                <c:pt idx="0">
                  <c:v>BC_0,60_T15</c:v>
                </c:pt>
              </c:strCache>
            </c:strRef>
          </c:tx>
          <c:spPr>
            <a:ln w="28575" cap="rnd">
              <a:solidFill>
                <a:schemeClr val="accent6">
                  <a:lumMod val="70000"/>
                  <a:lumOff val="3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sensitivity!$AS$60:$AS$160</c:f>
              <c:numCache>
                <c:formatCode>0%</c:formatCode>
                <c:ptCount val="101"/>
                <c:pt idx="0">
                  <c:v>1</c:v>
                </c:pt>
                <c:pt idx="1">
                  <c:v>0.92183201126935632</c:v>
                </c:pt>
                <c:pt idx="2">
                  <c:v>0.87676415262304697</c:v>
                </c:pt>
                <c:pt idx="3">
                  <c:v>0.84011669384654053</c:v>
                </c:pt>
                <c:pt idx="4">
                  <c:v>0.80806278949428934</c:v>
                </c:pt>
                <c:pt idx="5">
                  <c:v>0.77907730945573761</c:v>
                </c:pt>
                <c:pt idx="6">
                  <c:v>0.75242077620941406</c:v>
                </c:pt>
                <c:pt idx="7">
                  <c:v>0.7276604563635154</c:v>
                </c:pt>
                <c:pt idx="8">
                  <c:v>0.70450616304051394</c:v>
                </c:pt>
                <c:pt idx="9">
                  <c:v>0.68274637005113847</c:v>
                </c:pt>
                <c:pt idx="10">
                  <c:v>0.66221887669618784</c:v>
                </c:pt>
                <c:pt idx="11">
                  <c:v>0.64279496549235737</c:v>
                </c:pt>
                <c:pt idx="12">
                  <c:v>0.62436975629321445</c:v>
                </c:pt>
                <c:pt idx="13">
                  <c:v>0.60685588747904706</c:v>
                </c:pt>
                <c:pt idx="14">
                  <c:v>0.59017919948147024</c:v>
                </c:pt>
                <c:pt idx="15">
                  <c:v>0.57427570857473709</c:v>
                </c:pt>
                <c:pt idx="16">
                  <c:v>0.55908944395328897</c:v>
                </c:pt>
                <c:pt idx="17">
                  <c:v>0.544570875008481</c:v>
                </c:pt>
                <c:pt idx="18">
                  <c:v>0.53067574800085104</c:v>
                </c:pt>
                <c:pt idx="19">
                  <c:v>0.51736421015567891</c:v>
                </c:pt>
                <c:pt idx="20">
                  <c:v>0.50460013794371328</c:v>
                </c:pt>
                <c:pt idx="21">
                  <c:v>0.49235061224540771</c:v>
                </c:pt>
                <c:pt idx="22">
                  <c:v>0.48058550063340971</c:v>
                </c:pt>
                <c:pt idx="23">
                  <c:v>0.46927711894481045</c:v>
                </c:pt>
                <c:pt idx="24">
                  <c:v>0.45839995248671711</c:v>
                </c:pt>
                <c:pt idx="25">
                  <c:v>0.44793042284579515</c:v>
                </c:pt>
                <c:pt idx="26">
                  <c:v>0.43784669017160022</c:v>
                </c:pt>
                <c:pt idx="27">
                  <c:v>0.42812848352455973</c:v>
                </c:pt>
                <c:pt idx="28">
                  <c:v>0.41875695379375855</c:v>
                </c:pt>
                <c:pt idx="29">
                  <c:v>0.40971454504866461</c:v>
                </c:pt>
                <c:pt idx="30">
                  <c:v>0.40098488116364817</c:v>
                </c:pt>
                <c:pt idx="31">
                  <c:v>0.39255266526116289</c:v>
                </c:pt>
                <c:pt idx="32">
                  <c:v>0.38440359003862246</c:v>
                </c:pt>
                <c:pt idx="33">
                  <c:v>0.37652425743029777</c:v>
                </c:pt>
                <c:pt idx="34">
                  <c:v>0.36890210634696391</c:v>
                </c:pt>
                <c:pt idx="35">
                  <c:v>0.36152534745898207</c:v>
                </c:pt>
                <c:pt idx="36">
                  <c:v>0.35438290416156043</c:v>
                </c:pt>
                <c:pt idx="37">
                  <c:v>0.34746435899715267</c:v>
                </c:pt>
                <c:pt idx="38">
                  <c:v>0.3407599049186551</c:v>
                </c:pt>
                <c:pt idx="39">
                  <c:v>0.3342603008649363</c:v>
                </c:pt>
                <c:pt idx="40">
                  <c:v>0.3279568311921332</c:v>
                </c:pt>
                <c:pt idx="41">
                  <c:v>0.32184126856364448</c:v>
                </c:pt>
                <c:pt idx="42">
                  <c:v>0.31590583995148058</c:v>
                </c:pt>
                <c:pt idx="43">
                  <c:v>0.31014319544359176</c:v>
                </c:pt>
                <c:pt idx="44">
                  <c:v>0.30454637958747771</c:v>
                </c:pt>
                <c:pt idx="45">
                  <c:v>0.29910880503096643</c:v>
                </c:pt>
                <c:pt idx="46">
                  <c:v>0.2938242282474231</c:v>
                </c:pt>
                <c:pt idx="47">
                  <c:v>0.28868672715553462</c:v>
                </c:pt>
                <c:pt idx="48">
                  <c:v>0.28369068046376633</c:v>
                </c:pt>
                <c:pt idx="49">
                  <c:v>0.2788307485870678</c:v>
                </c:pt>
                <c:pt idx="50">
                  <c:v>0.27410185599878217</c:v>
                </c:pt>
                <c:pt idx="51">
                  <c:v>0.26949917489428821</c:v>
                </c:pt>
                <c:pt idx="52">
                  <c:v>0.26501811005492976</c:v>
                </c:pt>
                <c:pt idx="53">
                  <c:v>0.26065428481147196</c:v>
                </c:pt>
                <c:pt idx="54">
                  <c:v>0.2564035280158381</c:v>
                </c:pt>
                <c:pt idx="55">
                  <c:v>0.25226186193838762</c:v>
                </c:pt>
                <c:pt idx="56">
                  <c:v>0.24822549101559171</c:v>
                </c:pt>
                <c:pt idx="57">
                  <c:v>0.24429079137979864</c:v>
                </c:pt>
                <c:pt idx="58">
                  <c:v>0.24045430110889765</c:v>
                </c:pt>
                <c:pt idx="59">
                  <c:v>0.2367127111392161</c:v>
                </c:pt>
                <c:pt idx="60">
                  <c:v>0.2330628567899557</c:v>
                </c:pt>
                <c:pt idx="61">
                  <c:v>0.22950170985196244</c:v>
                </c:pt>
                <c:pt idx="62">
                  <c:v>0.22602637119768443</c:v>
                </c:pt>
                <c:pt idx="63">
                  <c:v>0.22263406387284779</c:v>
                </c:pt>
                <c:pt idx="64">
                  <c:v>0.21932212663370998</c:v>
                </c:pt>
                <c:pt idx="65">
                  <c:v>0.21608800789676844</c:v>
                </c:pt>
                <c:pt idx="66">
                  <c:v>0.21292926007055191</c:v>
                </c:pt>
                <c:pt idx="67">
                  <c:v>0.20984353424161317</c:v>
                </c:pt>
                <c:pt idx="68">
                  <c:v>0.2068285751891083</c:v>
                </c:pt>
                <c:pt idx="69">
                  <c:v>0.20388221670442769</c:v>
                </c:pt>
                <c:pt idx="70">
                  <c:v>0.20100237719421393</c:v>
                </c:pt>
                <c:pt idx="71">
                  <c:v>0.1981870555468335</c:v>
                </c:pt>
                <c:pt idx="72">
                  <c:v>0.19543432724393456</c:v>
                </c:pt>
                <c:pt idx="73">
                  <c:v>0.1927423407001588</c:v>
                </c:pt>
                <c:pt idx="74">
                  <c:v>0.19010931381539001</c:v>
                </c:pt>
                <c:pt idx="75">
                  <c:v>0.18753353072511866</c:v>
                </c:pt>
                <c:pt idx="76">
                  <c:v>0.18501333873560902</c:v>
                </c:pt>
                <c:pt idx="77">
                  <c:v>0.18254714543155634</c:v>
                </c:pt>
                <c:pt idx="78">
                  <c:v>0.18013341594485055</c:v>
                </c:pt>
                <c:pt idx="79">
                  <c:v>0.17777067037390903</c:v>
                </c:pt>
                <c:pt idx="80">
                  <c:v>0.175457481343823</c:v>
                </c:pt>
                <c:pt idx="81">
                  <c:v>0.17319247169827257</c:v>
                </c:pt>
                <c:pt idx="82">
                  <c:v>0.17097431231483132</c:v>
                </c:pt>
                <c:pt idx="83">
                  <c:v>0.16880172003587687</c:v>
                </c:pt>
                <c:pt idx="84">
                  <c:v>0.16667345570789163</c:v>
                </c:pt>
                <c:pt idx="85">
                  <c:v>0.16458832232244225</c:v>
                </c:pt>
                <c:pt idx="86">
                  <c:v>0.1625451632526046</c:v>
                </c:pt>
                <c:pt idx="87">
                  <c:v>0.16054286057903711</c:v>
                </c:pt>
                <c:pt idx="88">
                  <c:v>0.15858033350030312</c:v>
                </c:pt>
                <c:pt idx="89">
                  <c:v>0.15665653682242064</c:v>
                </c:pt>
                <c:pt idx="90">
                  <c:v>0.15477045952295795</c:v>
                </c:pt>
                <c:pt idx="91">
                  <c:v>0.15292112338530842</c:v>
                </c:pt>
                <c:pt idx="92">
                  <c:v>0.15110758169907729</c:v>
                </c:pt>
                <c:pt idx="93">
                  <c:v>0.14932891802277845</c:v>
                </c:pt>
                <c:pt idx="94">
                  <c:v>0.14758424500529424</c:v>
                </c:pt>
                <c:pt idx="95">
                  <c:v>0.14587270326278259</c:v>
                </c:pt>
                <c:pt idx="96">
                  <c:v>0.14419346030793198</c:v>
                </c:pt>
                <c:pt idx="97">
                  <c:v>0.14254570952866499</c:v>
                </c:pt>
                <c:pt idx="98">
                  <c:v>0.14092866921357544</c:v>
                </c:pt>
                <c:pt idx="99">
                  <c:v>0.13934158162155785</c:v>
                </c:pt>
                <c:pt idx="100">
                  <c:v>0.13778371209324927</c:v>
                </c:pt>
              </c:numCache>
            </c:numRef>
          </c:yVal>
          <c:smooth val="1"/>
          <c:extLst>
            <c:ext xmlns:c16="http://schemas.microsoft.com/office/drawing/2014/chart" uri="{C3380CC4-5D6E-409C-BE32-E72D297353CC}">
              <c16:uniqueId val="{00000029-B815-46D8-B93E-C7019F705802}"/>
            </c:ext>
          </c:extLst>
        </c:ser>
        <c:ser>
          <c:idx val="42"/>
          <c:order val="42"/>
          <c:tx>
            <c:strRef>
              <c:f>sensitivity!$AT$59</c:f>
              <c:strCache>
                <c:ptCount val="1"/>
                <c:pt idx="0">
                  <c:v>BC_0,65_T15</c:v>
                </c:pt>
              </c:strCache>
            </c:strRef>
          </c:tx>
          <c:spPr>
            <a:ln w="28575" cap="rnd">
              <a:solidFill>
                <a:schemeClr val="accent1">
                  <a:lumMod val="7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sensitivity!$AT$60:$AT$160</c:f>
              <c:numCache>
                <c:formatCode>0%</c:formatCode>
                <c:ptCount val="101"/>
                <c:pt idx="0">
                  <c:v>1</c:v>
                </c:pt>
                <c:pt idx="1">
                  <c:v>0.90775565737340247</c:v>
                </c:pt>
                <c:pt idx="2">
                  <c:v>0.85651596788293993</c:v>
                </c:pt>
                <c:pt idx="3">
                  <c:v>0.81636345429021262</c:v>
                </c:pt>
                <c:pt idx="4">
                  <c:v>0.78199570912660654</c:v>
                </c:pt>
                <c:pt idx="5">
                  <c:v>0.75134269941465071</c:v>
                </c:pt>
                <c:pt idx="6">
                  <c:v>0.723428335322716</c:v>
                </c:pt>
                <c:pt idx="7">
                  <c:v>0.69769695932931475</c:v>
                </c:pt>
                <c:pt idx="8">
                  <c:v>0.67378449029950294</c:v>
                </c:pt>
                <c:pt idx="9">
                  <c:v>0.65143060319144652</c:v>
                </c:pt>
                <c:pt idx="10">
                  <c:v>0.63043904024779163</c:v>
                </c:pt>
                <c:pt idx="11">
                  <c:v>0.6106564729706534</c:v>
                </c:pt>
                <c:pt idx="12">
                  <c:v>0.59195976384749405</c:v>
                </c:pt>
                <c:pt idx="13">
                  <c:v>0.57424768776855384</c:v>
                </c:pt>
                <c:pt idx="14">
                  <c:v>0.5574353178915028</c:v>
                </c:pt>
                <c:pt idx="15">
                  <c:v>0.54145012027791284</c:v>
                </c:pt>
                <c:pt idx="16">
                  <c:v>0.52622918736867241</c:v>
                </c:pt>
                <c:pt idx="17">
                  <c:v>0.51171724679543507</c:v>
                </c:pt>
                <c:pt idx="18">
                  <c:v>0.49786520528768935</c:v>
                </c:pt>
                <c:pt idx="19">
                  <c:v>0.48462906589816862</c:v>
                </c:pt>
                <c:pt idx="20">
                  <c:v>0.47196910840885736</c:v>
                </c:pt>
                <c:pt idx="21">
                  <c:v>0.45984925734875887</c:v>
                </c:pt>
                <c:pt idx="22">
                  <c:v>0.44823658541262151</c:v>
                </c:pt>
                <c:pt idx="23">
                  <c:v>0.43710091594872341</c:v>
                </c:pt>
                <c:pt idx="24">
                  <c:v>0.42641449903171869</c:v>
                </c:pt>
                <c:pt idx="25">
                  <c:v>0.41615174308325303</c:v>
                </c:pt>
                <c:pt idx="26">
                  <c:v>0.40628898914175565</c:v>
                </c:pt>
                <c:pt idx="27">
                  <c:v>0.39680431844984743</c:v>
                </c:pt>
                <c:pt idx="28">
                  <c:v>0.38767738652082662</c:v>
                </c:pt>
                <c:pt idx="29">
                  <c:v>0.37888927860166904</c:v>
                </c:pt>
                <c:pt idx="30">
                  <c:v>0.37042238269795502</c:v>
                </c:pt>
                <c:pt idx="31">
                  <c:v>0.36226027722202453</c:v>
                </c:pt>
                <c:pt idx="32">
                  <c:v>0.35438763097604853</c:v>
                </c:pt>
                <c:pt idx="33">
                  <c:v>0.34679011365972917</c:v>
                </c:pt>
                <c:pt idx="34">
                  <c:v>0.33945431544836313</c:v>
                </c:pt>
                <c:pt idx="35">
                  <c:v>0.33236767445588844</c:v>
                </c:pt>
                <c:pt idx="36">
                  <c:v>0.32551841110358865</c:v>
                </c:pt>
                <c:pt idx="37">
                  <c:v>0.31889546857534695</c:v>
                </c:pt>
                <c:pt idx="38">
                  <c:v>0.31248845866675246</c:v>
                </c:pt>
                <c:pt idx="39">
                  <c:v>0.3062876124365046</c:v>
                </c:pt>
                <c:pt idx="40">
                  <c:v>0.30028373515058027</c:v>
                </c:pt>
                <c:pt idx="41">
                  <c:v>0.29446816507697648</c:v>
                </c:pt>
                <c:pt idx="42">
                  <c:v>0.28883273574477547</c:v>
                </c:pt>
                <c:pt idx="43">
                  <c:v>0.28336974132823439</c:v>
                </c:pt>
                <c:pt idx="44">
                  <c:v>0.27807190485637345</c:v>
                </c:pt>
                <c:pt idx="45">
                  <c:v>0.27293234898251906</c:v>
                </c:pt>
                <c:pt idx="46">
                  <c:v>0.26794456907750369</c:v>
                </c:pt>
                <c:pt idx="47">
                  <c:v>0.26310240843555927</c:v>
                </c:pt>
                <c:pt idx="48">
                  <c:v>0.25840003540401574</c:v>
                </c:pt>
                <c:pt idx="49">
                  <c:v>0.25383192226724377</c:v>
                </c:pt>
                <c:pt idx="50">
                  <c:v>0.24939282573228683</c:v>
                </c:pt>
                <c:pt idx="51">
                  <c:v>0.24507776887864396</c:v>
                </c:pt>
                <c:pt idx="52">
                  <c:v>0.2408820244479703</c:v>
                </c:pt>
                <c:pt idx="53">
                  <c:v>0.2368010993612979</c:v>
                </c:pt>
                <c:pt idx="54">
                  <c:v>0.23283072036192154</c:v>
                </c:pt>
                <c:pt idx="55">
                  <c:v>0.22896682069153007</c:v>
                </c:pt>
                <c:pt idx="56">
                  <c:v>0.22520552771559704</c:v>
                </c:pt>
                <c:pt idx="57">
                  <c:v>0.22154315142163983</c:v>
                </c:pt>
                <c:pt idx="58">
                  <c:v>0.21797617372076095</c:v>
                </c:pt>
                <c:pt idx="59">
                  <c:v>0.2145012384890353</c:v>
                </c:pt>
                <c:pt idx="60">
                  <c:v>0.21111514229084688</c:v>
                </c:pt>
                <c:pt idx="61">
                  <c:v>0.20781482573128707</c:v>
                </c:pt>
                <c:pt idx="62">
                  <c:v>0.20459736538925527</c:v>
                </c:pt>
                <c:pt idx="63">
                  <c:v>0.20145996628701096</c:v>
                </c:pt>
                <c:pt idx="64">
                  <c:v>0.1983999548556501</c:v>
                </c:pt>
                <c:pt idx="65">
                  <c:v>0.19541477235935323</c:v>
                </c:pt>
                <c:pt idx="66">
                  <c:v>0.19250196874433562</c:v>
                </c:pt>
                <c:pt idx="67">
                  <c:v>0.18965919688121763</c:v>
                </c:pt>
                <c:pt idx="68">
                  <c:v>0.18688420717207915</c:v>
                </c:pt>
                <c:pt idx="69">
                  <c:v>0.1841748424957913</c:v>
                </c:pt>
                <c:pt idx="70">
                  <c:v>0.18152903346732285</c:v>
                </c:pt>
                <c:pt idx="71">
                  <c:v>0.17894479398865931</c:v>
                </c:pt>
                <c:pt idx="72">
                  <c:v>0.17642021707073621</c:v>
                </c:pt>
                <c:pt idx="73">
                  <c:v>0.1739534709073989</c:v>
                </c:pt>
                <c:pt idx="74">
                  <c:v>0.17154279518388235</c:v>
                </c:pt>
                <c:pt idx="75">
                  <c:v>0.16918649760364979</c:v>
                </c:pt>
                <c:pt idx="76">
                  <c:v>0.16688295061867556</c:v>
                </c:pt>
                <c:pt idx="77">
                  <c:v>0.16463058834938438</c:v>
                </c:pt>
                <c:pt idx="78">
                  <c:v>0.16242790368150639</c:v>
                </c:pt>
                <c:pt idx="79">
                  <c:v>0.16027344552805889</c:v>
                </c:pt>
                <c:pt idx="80">
                  <c:v>0.15816581624554804</c:v>
                </c:pt>
                <c:pt idx="81">
                  <c:v>0.15610366919428326</c:v>
                </c:pt>
                <c:pt idx="82">
                  <c:v>0.15408570643344821</c:v>
                </c:pt>
                <c:pt idx="83">
                  <c:v>0.15211067654224275</c:v>
                </c:pt>
                <c:pt idx="84">
                  <c:v>0.15017737255905014</c:v>
                </c:pt>
                <c:pt idx="85">
                  <c:v>0.14828463003115203</c:v>
                </c:pt>
                <c:pt idx="86">
                  <c:v>0.14643132516805304</c:v>
                </c:pt>
                <c:pt idx="87">
                  <c:v>0.14461637309196665</c:v>
                </c:pt>
                <c:pt idx="88">
                  <c:v>0.14283872617946369</c:v>
                </c:pt>
                <c:pt idx="89">
                  <c:v>0.14109737248870935</c:v>
                </c:pt>
                <c:pt idx="90">
                  <c:v>0.13939133426709618</c:v>
                </c:pt>
                <c:pt idx="91">
                  <c:v>0.13771966653443782</c:v>
                </c:pt>
                <c:pt idx="92">
                  <c:v>0.13608145573722194</c:v>
                </c:pt>
                <c:pt idx="93">
                  <c:v>0.13447581846972051</c:v>
                </c:pt>
                <c:pt idx="94">
                  <c:v>0.13290190025804238</c:v>
                </c:pt>
                <c:pt idx="95">
                  <c:v>0.13135887440347271</c:v>
                </c:pt>
                <c:pt idx="96">
                  <c:v>0.12984594088168527</c:v>
                </c:pt>
                <c:pt idx="97">
                  <c:v>0.12836232529464037</c:v>
                </c:pt>
                <c:pt idx="98">
                  <c:v>0.12690727787218639</c:v>
                </c:pt>
                <c:pt idx="99">
                  <c:v>0.12548007252057766</c:v>
                </c:pt>
                <c:pt idx="100">
                  <c:v>0.12408000591530247</c:v>
                </c:pt>
              </c:numCache>
            </c:numRef>
          </c:yVal>
          <c:smooth val="1"/>
          <c:extLst>
            <c:ext xmlns:c16="http://schemas.microsoft.com/office/drawing/2014/chart" uri="{C3380CC4-5D6E-409C-BE32-E72D297353CC}">
              <c16:uniqueId val="{0000002A-B815-46D8-B93E-C7019F705802}"/>
            </c:ext>
          </c:extLst>
        </c:ser>
        <c:ser>
          <c:idx val="43"/>
          <c:order val="43"/>
          <c:tx>
            <c:strRef>
              <c:f>sensitivity!$AU$59</c:f>
              <c:strCache>
                <c:ptCount val="1"/>
                <c:pt idx="0">
                  <c:v>BC_0,70_T15</c:v>
                </c:pt>
              </c:strCache>
            </c:strRef>
          </c:tx>
          <c:spPr>
            <a:ln w="28575" cap="rnd">
              <a:solidFill>
                <a:schemeClr val="accent2">
                  <a:lumMod val="7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sensitivity!$AU$60:$AU$160</c:f>
              <c:numCache>
                <c:formatCode>0%</c:formatCode>
                <c:ptCount val="101"/>
                <c:pt idx="0">
                  <c:v>1</c:v>
                </c:pt>
                <c:pt idx="1">
                  <c:v>0.89367930347744851</c:v>
                </c:pt>
                <c:pt idx="2">
                  <c:v>0.8362677831428329</c:v>
                </c:pt>
                <c:pt idx="3">
                  <c:v>0.79261021473388471</c:v>
                </c:pt>
                <c:pt idx="4">
                  <c:v>0.75592862875892386</c:v>
                </c:pt>
                <c:pt idx="5">
                  <c:v>0.72360808937356391</c:v>
                </c:pt>
                <c:pt idx="6">
                  <c:v>0.69443589443601805</c:v>
                </c:pt>
                <c:pt idx="7">
                  <c:v>0.66773346229511421</c:v>
                </c:pt>
                <c:pt idx="8">
                  <c:v>0.64306281755849193</c:v>
                </c:pt>
                <c:pt idx="9">
                  <c:v>0.62011483633175457</c:v>
                </c:pt>
                <c:pt idx="10">
                  <c:v>0.59865920379939541</c:v>
                </c:pt>
                <c:pt idx="11">
                  <c:v>0.57851798044894931</c:v>
                </c:pt>
                <c:pt idx="12">
                  <c:v>0.55954977140177375</c:v>
                </c:pt>
                <c:pt idx="13">
                  <c:v>0.54163948805806061</c:v>
                </c:pt>
                <c:pt idx="14">
                  <c:v>0.52469143630153536</c:v>
                </c:pt>
                <c:pt idx="15">
                  <c:v>0.50862453198108859</c:v>
                </c:pt>
                <c:pt idx="16">
                  <c:v>0.49336893078405591</c:v>
                </c:pt>
                <c:pt idx="17">
                  <c:v>0.47886361858238918</c:v>
                </c:pt>
                <c:pt idx="18">
                  <c:v>0.46505466257452777</c:v>
                </c:pt>
                <c:pt idx="19">
                  <c:v>0.45189392164065834</c:v>
                </c:pt>
                <c:pt idx="20">
                  <c:v>0.43933807887400139</c:v>
                </c:pt>
                <c:pt idx="21">
                  <c:v>0.42734790245210996</c:v>
                </c:pt>
                <c:pt idx="22">
                  <c:v>0.41588767019183331</c:v>
                </c:pt>
                <c:pt idx="23">
                  <c:v>0.40492471295263643</c:v>
                </c:pt>
                <c:pt idx="24">
                  <c:v>0.39442904557672026</c:v>
                </c:pt>
                <c:pt idx="25">
                  <c:v>0.38437306332071086</c:v>
                </c:pt>
                <c:pt idx="26">
                  <c:v>0.37473128811191103</c:v>
                </c:pt>
                <c:pt idx="27">
                  <c:v>0.36548015337513512</c:v>
                </c:pt>
                <c:pt idx="28">
                  <c:v>0.35659781924789463</c:v>
                </c:pt>
                <c:pt idx="29">
                  <c:v>0.34806401215467347</c:v>
                </c:pt>
                <c:pt idx="30">
                  <c:v>0.33985988423226182</c:v>
                </c:pt>
                <c:pt idx="31">
                  <c:v>0.33196788918288617</c:v>
                </c:pt>
                <c:pt idx="32">
                  <c:v>0.32437167191347455</c:v>
                </c:pt>
                <c:pt idx="33">
                  <c:v>0.31705596988916057</c:v>
                </c:pt>
                <c:pt idx="34">
                  <c:v>0.31000652454976235</c:v>
                </c:pt>
                <c:pt idx="35">
                  <c:v>0.30321000145279481</c:v>
                </c:pt>
                <c:pt idx="36">
                  <c:v>0.2966539180456168</c:v>
                </c:pt>
                <c:pt idx="37">
                  <c:v>0.29032657815354124</c:v>
                </c:pt>
                <c:pt idx="38">
                  <c:v>0.28421701241484987</c:v>
                </c:pt>
                <c:pt idx="39">
                  <c:v>0.27831492400807284</c:v>
                </c:pt>
                <c:pt idx="40">
                  <c:v>0.27261063910902728</c:v>
                </c:pt>
                <c:pt idx="41">
                  <c:v>0.26709506159030849</c:v>
                </c:pt>
                <c:pt idx="42">
                  <c:v>0.26175963153807041</c:v>
                </c:pt>
                <c:pt idx="43">
                  <c:v>0.25659628721287708</c:v>
                </c:pt>
                <c:pt idx="44">
                  <c:v>0.25159743012526919</c:v>
                </c:pt>
                <c:pt idx="45">
                  <c:v>0.24675589293407174</c:v>
                </c:pt>
                <c:pt idx="46">
                  <c:v>0.24206490990758428</c:v>
                </c:pt>
                <c:pt idx="47">
                  <c:v>0.23751808971558391</c:v>
                </c:pt>
                <c:pt idx="48">
                  <c:v>0.23310939034426514</c:v>
                </c:pt>
                <c:pt idx="49">
                  <c:v>0.22883309594741968</c:v>
                </c:pt>
                <c:pt idx="50">
                  <c:v>0.22468379546579154</c:v>
                </c:pt>
                <c:pt idx="51">
                  <c:v>0.22065636286299978</c:v>
                </c:pt>
                <c:pt idx="52">
                  <c:v>0.21674593884101079</c:v>
                </c:pt>
                <c:pt idx="53">
                  <c:v>0.21294791391112378</c:v>
                </c:pt>
                <c:pt idx="54">
                  <c:v>0.20925791270800498</c:v>
                </c:pt>
                <c:pt idx="55">
                  <c:v>0.20567177944467258</c:v>
                </c:pt>
                <c:pt idx="56">
                  <c:v>0.20218556441560231</c:v>
                </c:pt>
                <c:pt idx="57">
                  <c:v>0.19879551146348096</c:v>
                </c:pt>
                <c:pt idx="58">
                  <c:v>0.1954980463326243</c:v>
                </c:pt>
                <c:pt idx="59">
                  <c:v>0.19228976583885449</c:v>
                </c:pt>
                <c:pt idx="60">
                  <c:v>0.18916742779173812</c:v>
                </c:pt>
                <c:pt idx="61">
                  <c:v>0.18612794161061175</c:v>
                </c:pt>
                <c:pt idx="62">
                  <c:v>0.18316835958082606</c:v>
                </c:pt>
                <c:pt idx="63">
                  <c:v>0.18028586870117413</c:v>
                </c:pt>
                <c:pt idx="64">
                  <c:v>0.17747778307759016</c:v>
                </c:pt>
                <c:pt idx="65">
                  <c:v>0.17474153682193805</c:v>
                </c:pt>
                <c:pt idx="66">
                  <c:v>0.17207467741811933</c:v>
                </c:pt>
                <c:pt idx="67">
                  <c:v>0.16947485952082214</c:v>
                </c:pt>
                <c:pt idx="68">
                  <c:v>0.16693983915504995</c:v>
                </c:pt>
                <c:pt idx="69">
                  <c:v>0.16446746828715497</c:v>
                </c:pt>
                <c:pt idx="70">
                  <c:v>0.16205568974043177</c:v>
                </c:pt>
                <c:pt idx="71">
                  <c:v>0.15970253243048516</c:v>
                </c:pt>
                <c:pt idx="72">
                  <c:v>0.15740610689753787</c:v>
                </c:pt>
                <c:pt idx="73">
                  <c:v>0.15516460111463903</c:v>
                </c:pt>
                <c:pt idx="74">
                  <c:v>0.15297627655237467</c:v>
                </c:pt>
                <c:pt idx="75">
                  <c:v>0.15083946448218094</c:v>
                </c:pt>
                <c:pt idx="76">
                  <c:v>0.14875256250174207</c:v>
                </c:pt>
                <c:pt idx="77">
                  <c:v>0.14671403126721244</c:v>
                </c:pt>
                <c:pt idx="78">
                  <c:v>0.14472239141816221</c:v>
                </c:pt>
                <c:pt idx="79">
                  <c:v>0.14277622068220874</c:v>
                </c:pt>
                <c:pt idx="80">
                  <c:v>0.14087415114727306</c:v>
                </c:pt>
                <c:pt idx="81">
                  <c:v>0.13901486669029392</c:v>
                </c:pt>
                <c:pt idx="82">
                  <c:v>0.1371971005520651</c:v>
                </c:pt>
                <c:pt idx="83">
                  <c:v>0.13541963304860866</c:v>
                </c:pt>
                <c:pt idx="84">
                  <c:v>0.13368128941020865</c:v>
                </c:pt>
                <c:pt idx="85">
                  <c:v>0.1319809377398618</c:v>
                </c:pt>
                <c:pt idx="86">
                  <c:v>0.13031748708350147</c:v>
                </c:pt>
                <c:pt idx="87">
                  <c:v>0.12868988560489616</c:v>
                </c:pt>
                <c:pt idx="88">
                  <c:v>0.12709711885862429</c:v>
                </c:pt>
                <c:pt idx="89">
                  <c:v>0.12553820815499803</c:v>
                </c:pt>
                <c:pt idx="90">
                  <c:v>0.12401220901123439</c:v>
                </c:pt>
                <c:pt idx="91">
                  <c:v>0.12251820968356722</c:v>
                </c:pt>
                <c:pt idx="92">
                  <c:v>0.12105532977536659</c:v>
                </c:pt>
                <c:pt idx="93">
                  <c:v>0.11962271891666254</c:v>
                </c:pt>
                <c:pt idx="94">
                  <c:v>0.11821955551079052</c:v>
                </c:pt>
                <c:pt idx="95">
                  <c:v>0.11684504554416286</c:v>
                </c:pt>
                <c:pt idx="96">
                  <c:v>0.11549842145543857</c:v>
                </c:pt>
                <c:pt idx="97">
                  <c:v>0.11417894106061577</c:v>
                </c:pt>
                <c:pt idx="98">
                  <c:v>0.11288588653079734</c:v>
                </c:pt>
                <c:pt idx="99">
                  <c:v>0.11161856341959747</c:v>
                </c:pt>
                <c:pt idx="100">
                  <c:v>0.11037629973735569</c:v>
                </c:pt>
              </c:numCache>
            </c:numRef>
          </c:yVal>
          <c:smooth val="1"/>
          <c:extLst>
            <c:ext xmlns:c16="http://schemas.microsoft.com/office/drawing/2014/chart" uri="{C3380CC4-5D6E-409C-BE32-E72D297353CC}">
              <c16:uniqueId val="{0000002B-B815-46D8-B93E-C7019F705802}"/>
            </c:ext>
          </c:extLst>
        </c:ser>
        <c:ser>
          <c:idx val="44"/>
          <c:order val="44"/>
          <c:tx>
            <c:strRef>
              <c:f>sensitivity!$AV$59</c:f>
              <c:strCache>
                <c:ptCount val="1"/>
                <c:pt idx="0">
                  <c:v>BC_0,75_T15</c:v>
                </c:pt>
              </c:strCache>
            </c:strRef>
          </c:tx>
          <c:spPr>
            <a:ln w="28575" cap="rnd">
              <a:solidFill>
                <a:schemeClr val="accent3">
                  <a:lumMod val="7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sensitivity!$AV$60:$AV$160</c:f>
              <c:numCache>
                <c:formatCode>0%</c:formatCode>
                <c:ptCount val="101"/>
                <c:pt idx="0">
                  <c:v>1</c:v>
                </c:pt>
                <c:pt idx="1">
                  <c:v>0.87960294958149454</c:v>
                </c:pt>
                <c:pt idx="2">
                  <c:v>0.81601959840272587</c:v>
                </c:pt>
                <c:pt idx="3">
                  <c:v>0.76885697517755669</c:v>
                </c:pt>
                <c:pt idx="4">
                  <c:v>0.72986154839124118</c:v>
                </c:pt>
                <c:pt idx="5">
                  <c:v>0.69587347933247701</c:v>
                </c:pt>
                <c:pt idx="6">
                  <c:v>0.66544345354932011</c:v>
                </c:pt>
                <c:pt idx="7">
                  <c:v>0.63776996526091367</c:v>
                </c:pt>
                <c:pt idx="8">
                  <c:v>0.61234114481748092</c:v>
                </c:pt>
                <c:pt idx="9">
                  <c:v>0.58879906947206273</c:v>
                </c:pt>
                <c:pt idx="10">
                  <c:v>0.56687936735099909</c:v>
                </c:pt>
                <c:pt idx="11">
                  <c:v>0.54637948792724533</c:v>
                </c:pt>
                <c:pt idx="12">
                  <c:v>0.52713977895605346</c:v>
                </c:pt>
                <c:pt idx="13">
                  <c:v>0.5090312883475675</c:v>
                </c:pt>
                <c:pt idx="14">
                  <c:v>0.49194755471156792</c:v>
                </c:pt>
                <c:pt idx="15">
                  <c:v>0.4757989436842644</c:v>
                </c:pt>
                <c:pt idx="16">
                  <c:v>0.46050867419943936</c:v>
                </c:pt>
                <c:pt idx="17">
                  <c:v>0.44600999036934325</c:v>
                </c:pt>
                <c:pt idx="18">
                  <c:v>0.43224411986136618</c:v>
                </c:pt>
                <c:pt idx="19">
                  <c:v>0.41915877738314805</c:v>
                </c:pt>
                <c:pt idx="20">
                  <c:v>0.40670704933914542</c:v>
                </c:pt>
                <c:pt idx="21">
                  <c:v>0.39484654755546106</c:v>
                </c:pt>
                <c:pt idx="22">
                  <c:v>0.38353875497104506</c:v>
                </c:pt>
                <c:pt idx="23">
                  <c:v>0.37274850995654946</c:v>
                </c:pt>
                <c:pt idx="24">
                  <c:v>0.36244359212172184</c:v>
                </c:pt>
                <c:pt idx="25">
                  <c:v>0.35259438355816869</c:v>
                </c:pt>
                <c:pt idx="26">
                  <c:v>0.34317358708206641</c:v>
                </c:pt>
                <c:pt idx="27">
                  <c:v>0.33415598830042281</c:v>
                </c:pt>
                <c:pt idx="28">
                  <c:v>0.3255182519749627</c:v>
                </c:pt>
                <c:pt idx="29">
                  <c:v>0.3172387457076779</c:v>
                </c:pt>
                <c:pt idx="30">
                  <c:v>0.30929738576656868</c:v>
                </c:pt>
                <c:pt idx="31">
                  <c:v>0.30167550114374775</c:v>
                </c:pt>
                <c:pt idx="32">
                  <c:v>0.29435571285090062</c:v>
                </c:pt>
                <c:pt idx="33">
                  <c:v>0.28732182611859192</c:v>
                </c:pt>
                <c:pt idx="34">
                  <c:v>0.28055873365116157</c:v>
                </c:pt>
                <c:pt idx="35">
                  <c:v>0.27405232844970118</c:v>
                </c:pt>
                <c:pt idx="36">
                  <c:v>0.26778942498764496</c:v>
                </c:pt>
                <c:pt idx="37">
                  <c:v>0.26175768773173547</c:v>
                </c:pt>
                <c:pt idx="38">
                  <c:v>0.25594556616294722</c:v>
                </c:pt>
                <c:pt idx="39">
                  <c:v>0.25034223557964114</c:v>
                </c:pt>
                <c:pt idx="40">
                  <c:v>0.24493754306747428</c:v>
                </c:pt>
                <c:pt idx="41">
                  <c:v>0.23972195810364044</c:v>
                </c:pt>
                <c:pt idx="42">
                  <c:v>0.2346865273313653</c:v>
                </c:pt>
                <c:pt idx="43">
                  <c:v>0.22982283309751972</c:v>
                </c:pt>
                <c:pt idx="44">
                  <c:v>0.22512295539416494</c:v>
                </c:pt>
                <c:pt idx="45">
                  <c:v>0.22057943688562442</c:v>
                </c:pt>
                <c:pt idx="46">
                  <c:v>0.21618525073766487</c:v>
                </c:pt>
                <c:pt idx="47">
                  <c:v>0.21193377099560856</c:v>
                </c:pt>
                <c:pt idx="48">
                  <c:v>0.20781874528451455</c:v>
                </c:pt>
                <c:pt idx="49">
                  <c:v>0.20383426962759565</c:v>
                </c:pt>
                <c:pt idx="50">
                  <c:v>0.19997476519929624</c:v>
                </c:pt>
                <c:pt idx="51">
                  <c:v>0.19623495684735554</c:v>
                </c:pt>
                <c:pt idx="52">
                  <c:v>0.19260985323405133</c:v>
                </c:pt>
                <c:pt idx="53">
                  <c:v>0.18909472846094966</c:v>
                </c:pt>
                <c:pt idx="54">
                  <c:v>0.18568510505408842</c:v>
                </c:pt>
                <c:pt idx="55">
                  <c:v>0.18237673819781502</c:v>
                </c:pt>
                <c:pt idx="56">
                  <c:v>0.17916560111560759</c:v>
                </c:pt>
                <c:pt idx="57">
                  <c:v>0.17604787150532208</c:v>
                </c:pt>
                <c:pt idx="58">
                  <c:v>0.17301991894448759</c:v>
                </c:pt>
                <c:pt idx="59">
                  <c:v>0.17007829318867368</c:v>
                </c:pt>
                <c:pt idx="60">
                  <c:v>0.1672197132926293</c:v>
                </c:pt>
                <c:pt idx="61">
                  <c:v>0.16444105748993643</c:v>
                </c:pt>
                <c:pt idx="62">
                  <c:v>0.1617393537723969</c:v>
                </c:pt>
                <c:pt idx="63">
                  <c:v>0.15911177111533731</c:v>
                </c:pt>
                <c:pt idx="64">
                  <c:v>0.15655561129953027</c:v>
                </c:pt>
                <c:pt idx="65">
                  <c:v>0.15406830128452287</c:v>
                </c:pt>
                <c:pt idx="66">
                  <c:v>0.15164738609190304</c:v>
                </c:pt>
                <c:pt idx="67">
                  <c:v>0.1492905221604266</c:v>
                </c:pt>
                <c:pt idx="68">
                  <c:v>0.14699547113802081</c:v>
                </c:pt>
                <c:pt idx="69">
                  <c:v>0.14476009407851859</c:v>
                </c:pt>
                <c:pt idx="70">
                  <c:v>0.1425823460135407</c:v>
                </c:pt>
                <c:pt idx="71">
                  <c:v>0.140460270872311</c:v>
                </c:pt>
                <c:pt idx="72">
                  <c:v>0.13839199672433955</c:v>
                </c:pt>
                <c:pt idx="73">
                  <c:v>0.13637573132187913</c:v>
                </c:pt>
                <c:pt idx="74">
                  <c:v>0.13440975792086701</c:v>
                </c:pt>
                <c:pt idx="75">
                  <c:v>0.13249243136071209</c:v>
                </c:pt>
                <c:pt idx="76">
                  <c:v>0.13062217438480861</c:v>
                </c:pt>
                <c:pt idx="77">
                  <c:v>0.12879747418504051</c:v>
                </c:pt>
                <c:pt idx="78">
                  <c:v>0.12701687915481807</c:v>
                </c:pt>
                <c:pt idx="79">
                  <c:v>0.1252789958363586</c:v>
                </c:pt>
                <c:pt idx="80">
                  <c:v>0.12358248604899807</c:v>
                </c:pt>
                <c:pt idx="81">
                  <c:v>0.12192606418630464</c:v>
                </c:pt>
                <c:pt idx="82">
                  <c:v>0.120308494670682</c:v>
                </c:pt>
                <c:pt idx="83">
                  <c:v>0.11872858955497456</c:v>
                </c:pt>
                <c:pt idx="84">
                  <c:v>0.11718520626136714</c:v>
                </c:pt>
                <c:pt idx="85">
                  <c:v>0.11567724544857161</c:v>
                </c:pt>
                <c:pt idx="86">
                  <c:v>0.11420364899894991</c:v>
                </c:pt>
                <c:pt idx="87">
                  <c:v>0.11276339811782571</c:v>
                </c:pt>
                <c:pt idx="88">
                  <c:v>0.11135551153778489</c:v>
                </c:pt>
                <c:pt idx="89">
                  <c:v>0.10997904382128673</c:v>
                </c:pt>
                <c:pt idx="90">
                  <c:v>0.10863308375537259</c:v>
                </c:pt>
                <c:pt idx="91">
                  <c:v>0.10731675283269662</c:v>
                </c:pt>
                <c:pt idx="92">
                  <c:v>0.10602920381351127</c:v>
                </c:pt>
                <c:pt idx="93">
                  <c:v>0.10476961936360457</c:v>
                </c:pt>
                <c:pt idx="94">
                  <c:v>0.10353721076353867</c:v>
                </c:pt>
                <c:pt idx="95">
                  <c:v>0.10233121668485298</c:v>
                </c:pt>
                <c:pt idx="96">
                  <c:v>0.10115090202919186</c:v>
                </c:pt>
                <c:pt idx="97">
                  <c:v>9.9995556826591142E-2</c:v>
                </c:pt>
                <c:pt idx="98">
                  <c:v>9.8864495189408291E-2</c:v>
                </c:pt>
                <c:pt idx="99">
                  <c:v>9.7757054318617254E-2</c:v>
                </c:pt>
                <c:pt idx="100">
                  <c:v>9.6672593559408909E-2</c:v>
                </c:pt>
              </c:numCache>
            </c:numRef>
          </c:yVal>
          <c:smooth val="1"/>
          <c:extLst>
            <c:ext xmlns:c16="http://schemas.microsoft.com/office/drawing/2014/chart" uri="{C3380CC4-5D6E-409C-BE32-E72D297353CC}">
              <c16:uniqueId val="{0000002C-B815-46D8-B93E-C7019F705802}"/>
            </c:ext>
          </c:extLst>
        </c:ser>
        <c:ser>
          <c:idx val="45"/>
          <c:order val="45"/>
          <c:tx>
            <c:strRef>
              <c:f>sensitivity!$AW$59</c:f>
              <c:strCache>
                <c:ptCount val="1"/>
                <c:pt idx="0">
                  <c:v>BC_0,05_T20</c:v>
                </c:pt>
              </c:strCache>
            </c:strRef>
          </c:tx>
          <c:spPr>
            <a:ln w="28575" cap="rnd">
              <a:solidFill>
                <a:schemeClr val="accent4">
                  <a:lumMod val="7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sensitivity!$AW$60:$AW$160</c:f>
              <c:numCache>
                <c:formatCode>0%</c:formatCode>
                <c:ptCount val="101"/>
                <c:pt idx="0">
                  <c:v>0.99998381806018088</c:v>
                </c:pt>
                <c:pt idx="1">
                  <c:v>1</c:v>
                </c:pt>
                <c:pt idx="2">
                  <c:v>1</c:v>
                </c:pt>
                <c:pt idx="3">
                  <c:v>1</c:v>
                </c:pt>
                <c:pt idx="4">
                  <c:v>1</c:v>
                </c:pt>
                <c:pt idx="5">
                  <c:v>1</c:v>
                </c:pt>
                <c:pt idx="6">
                  <c:v>1</c:v>
                </c:pt>
                <c:pt idx="7">
                  <c:v>1</c:v>
                </c:pt>
                <c:pt idx="8">
                  <c:v>1</c:v>
                </c:pt>
                <c:pt idx="9">
                  <c:v>0.99240603901576141</c:v>
                </c:pt>
                <c:pt idx="10">
                  <c:v>0.97315286639018184</c:v>
                </c:pt>
                <c:pt idx="11">
                  <c:v>0.95409981935240096</c:v>
                </c:pt>
                <c:pt idx="12">
                  <c:v>0.93531574585946142</c:v>
                </c:pt>
                <c:pt idx="13">
                  <c:v>0.91684296393745535</c:v>
                </c:pt>
                <c:pt idx="14">
                  <c:v>0.89870715648714028</c:v>
                </c:pt>
                <c:pt idx="15">
                  <c:v>0.88092347054198117</c:v>
                </c:pt>
                <c:pt idx="16">
                  <c:v>0.86350029144807194</c:v>
                </c:pt>
                <c:pt idx="17">
                  <c:v>0.8464415889783734</c:v>
                </c:pt>
                <c:pt idx="18">
                  <c:v>0.8297483853267088</c:v>
                </c:pt>
                <c:pt idx="19">
                  <c:v>0.81341968261037356</c:v>
                </c:pt>
                <c:pt idx="20">
                  <c:v>0.79745305718343573</c:v>
                </c:pt>
                <c:pt idx="21">
                  <c:v>0.7818450480031407</c:v>
                </c:pt>
                <c:pt idx="22">
                  <c:v>0.76659141712178314</c:v>
                </c:pt>
                <c:pt idx="23">
                  <c:v>0.75168733019632039</c:v>
                </c:pt>
                <c:pt idx="24">
                  <c:v>0.73712748639912251</c:v>
                </c:pt>
                <c:pt idx="25">
                  <c:v>0.72290621577306247</c:v>
                </c:pt>
                <c:pt idx="26">
                  <c:v>0.70901755513378617</c:v>
                </c:pt>
                <c:pt idx="27">
                  <c:v>0.69545530937921285</c:v>
                </c:pt>
                <c:pt idx="28">
                  <c:v>0.68221310247563549</c:v>
                </c:pt>
                <c:pt idx="29">
                  <c:v>0.66928442080931438</c:v>
                </c:pt>
                <c:pt idx="30">
                  <c:v>0.65666265062879159</c:v>
                </c:pt>
                <c:pt idx="31">
                  <c:v>0.64434111071516476</c:v>
                </c:pt>
                <c:pt idx="32">
                  <c:v>0.63231308105799888</c:v>
                </c:pt>
                <c:pt idx="33">
                  <c:v>0.62057182809335243</c:v>
                </c:pt>
                <c:pt idx="34">
                  <c:v>0.60911062692289974</c:v>
                </c:pt>
                <c:pt idx="35">
                  <c:v>0.59792278084599826</c:v>
                </c:pt>
                <c:pt idx="36">
                  <c:v>0.58700163847970221</c:v>
                </c:pt>
                <c:pt idx="37">
                  <c:v>0.57634060870305526</c:v>
                </c:pt>
                <c:pt idx="38">
                  <c:v>0.56593317363421325</c:v>
                </c:pt>
                <c:pt idx="39">
                  <c:v>0.55577289982777178</c:v>
                </c:pt>
                <c:pt idx="40">
                  <c:v>0.5458534478625322</c:v>
                </c:pt>
                <c:pt idx="41">
                  <c:v>0.5361685804753622</c:v>
                </c:pt>
                <c:pt idx="42">
                  <c:v>0.52671216938390542</c:v>
                </c:pt>
                <c:pt idx="43">
                  <c:v>0.51747820092923524</c:v>
                </c:pt>
                <c:pt idx="44">
                  <c:v>0.50846078065877143</c:v>
                </c:pt>
                <c:pt idx="45">
                  <c:v>0.49965413695981031</c:v>
                </c:pt>
                <c:pt idx="46">
                  <c:v>0.49105262384471854</c:v>
                </c:pt>
                <c:pt idx="47">
                  <c:v>0.48265072298017198</c:v>
                </c:pt>
                <c:pt idx="48">
                  <c:v>0.47444304504474671</c:v>
                </c:pt>
                <c:pt idx="49">
                  <c:v>0.46642433049167198</c:v>
                </c:pt>
                <c:pt idx="50">
                  <c:v>0.45858944978658644</c:v>
                </c:pt>
                <c:pt idx="51">
                  <c:v>0.45093340318369579</c:v>
                </c:pt>
                <c:pt idx="52">
                  <c:v>0.44345132009778704</c:v>
                </c:pt>
                <c:pt idx="53">
                  <c:v>0.4361384581240661</c:v>
                </c:pt>
                <c:pt idx="54">
                  <c:v>0.42899020175275387</c:v>
                </c:pt>
                <c:pt idx="55">
                  <c:v>0.42200206082074854</c:v>
                </c:pt>
                <c:pt idx="56">
                  <c:v>0.41516966873842553</c:v>
                </c:pt>
                <c:pt idx="57">
                  <c:v>0.40848878052578685</c:v>
                </c:pt>
                <c:pt idx="58">
                  <c:v>0.40195527068862363</c:v>
                </c:pt>
                <c:pt idx="59">
                  <c:v>0.39556513096214646</c:v>
                </c:pt>
                <c:pt idx="60">
                  <c:v>0.38931446794660174</c:v>
                </c:pt>
                <c:pt idx="61">
                  <c:v>0.38319950065673031</c:v>
                </c:pt>
                <c:pt idx="62">
                  <c:v>0.37721655800450676</c:v>
                </c:pt>
                <c:pt idx="63">
                  <c:v>0.37136207623240375</c:v>
                </c:pt>
                <c:pt idx="64">
                  <c:v>0.36563259631244455</c:v>
                </c:pt>
                <c:pt idx="65">
                  <c:v>0.360024761324508</c:v>
                </c:pt>
                <c:pt idx="66">
                  <c:v>0.35453531382573045</c:v>
                </c:pt>
                <c:pt idx="67">
                  <c:v>0.34916109322138689</c:v>
                </c:pt>
                <c:pt idx="68">
                  <c:v>0.34389903314631637</c:v>
                </c:pt>
                <c:pt idx="69">
                  <c:v>0.338746158864766</c:v>
                </c:pt>
                <c:pt idx="70">
                  <c:v>0.33369958469546762</c:v>
                </c:pt>
                <c:pt idx="71">
                  <c:v>0.32875651146780016</c:v>
                </c:pt>
                <c:pt idx="72">
                  <c:v>0.32391422401403563</c:v>
                </c:pt>
                <c:pt idx="73">
                  <c:v>0.31917008870189473</c:v>
                </c:pt>
                <c:pt idx="74">
                  <c:v>0.31452155101095802</c:v>
                </c:pt>
                <c:pt idx="75">
                  <c:v>0.30996613315586136</c:v>
                </c:pt>
                <c:pt idx="76">
                  <c:v>0.30550143175866223</c:v>
                </c:pt>
                <c:pt idx="77">
                  <c:v>0.30112511557227489</c:v>
                </c:pt>
                <c:pt idx="78">
                  <c:v>0.29683492325645017</c:v>
                </c:pt>
                <c:pt idx="79">
                  <c:v>0.29262866120738679</c:v>
                </c:pt>
                <c:pt idx="80">
                  <c:v>0.28850420144172928</c:v>
                </c:pt>
                <c:pt idx="81">
                  <c:v>0.28445947953541378</c:v>
                </c:pt>
                <c:pt idx="82">
                  <c:v>0.28049249261755965</c:v>
                </c:pt>
                <c:pt idx="83">
                  <c:v>0.27660129741937972</c:v>
                </c:pt>
                <c:pt idx="84">
                  <c:v>0.27278400837788463</c:v>
                </c:pt>
                <c:pt idx="85">
                  <c:v>0.26903879579398582</c:v>
                </c:pt>
                <c:pt idx="86">
                  <c:v>0.26536388404445121</c:v>
                </c:pt>
                <c:pt idx="87">
                  <c:v>0.26175754984704347</c:v>
                </c:pt>
                <c:pt idx="88">
                  <c:v>0.2582181205780627</c:v>
                </c:pt>
                <c:pt idx="89">
                  <c:v>0.25474397264142196</c:v>
                </c:pt>
                <c:pt idx="90">
                  <c:v>0.25133352988831059</c:v>
                </c:pt>
                <c:pt idx="91">
                  <c:v>0.24798526208643709</c:v>
                </c:pt>
                <c:pt idx="92">
                  <c:v>0.24469768343778894</c:v>
                </c:pt>
                <c:pt idx="93">
                  <c:v>0.24146935114381413</c:v>
                </c:pt>
                <c:pt idx="94">
                  <c:v>0.23829886401688946</c:v>
                </c:pt>
                <c:pt idx="95">
                  <c:v>0.23518486113692419</c:v>
                </c:pt>
                <c:pt idx="96">
                  <c:v>0.2321260205519298</c:v>
                </c:pt>
                <c:pt idx="97">
                  <c:v>0.22912105802137817</c:v>
                </c:pt>
                <c:pt idx="98">
                  <c:v>0.22616872580116554</c:v>
                </c:pt>
                <c:pt idx="99">
                  <c:v>0.22326781146900504</c:v>
                </c:pt>
                <c:pt idx="100">
                  <c:v>0.22041713678907068</c:v>
                </c:pt>
              </c:numCache>
            </c:numRef>
          </c:yVal>
          <c:smooth val="1"/>
          <c:extLst>
            <c:ext xmlns:c16="http://schemas.microsoft.com/office/drawing/2014/chart" uri="{C3380CC4-5D6E-409C-BE32-E72D297353CC}">
              <c16:uniqueId val="{0000002D-B815-46D8-B93E-C7019F705802}"/>
            </c:ext>
          </c:extLst>
        </c:ser>
        <c:ser>
          <c:idx val="46"/>
          <c:order val="46"/>
          <c:tx>
            <c:strRef>
              <c:f>sensitivity!$AX$59</c:f>
              <c:strCache>
                <c:ptCount val="1"/>
                <c:pt idx="0">
                  <c:v>BC_0,10_T20</c:v>
                </c:pt>
              </c:strCache>
            </c:strRef>
          </c:tx>
          <c:spPr>
            <a:ln w="28575" cap="rnd">
              <a:solidFill>
                <a:schemeClr val="accent5">
                  <a:lumMod val="7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sensitivity!$AX$60:$AX$160</c:f>
              <c:numCache>
                <c:formatCode>0%</c:formatCode>
                <c:ptCount val="101"/>
                <c:pt idx="0">
                  <c:v>0.9999856518125162</c:v>
                </c:pt>
                <c:pt idx="1">
                  <c:v>1</c:v>
                </c:pt>
                <c:pt idx="2">
                  <c:v>1</c:v>
                </c:pt>
                <c:pt idx="3">
                  <c:v>1</c:v>
                </c:pt>
                <c:pt idx="4">
                  <c:v>1</c:v>
                </c:pt>
                <c:pt idx="5">
                  <c:v>1</c:v>
                </c:pt>
                <c:pt idx="6">
                  <c:v>1</c:v>
                </c:pt>
                <c:pt idx="7">
                  <c:v>0.99980491675304584</c:v>
                </c:pt>
                <c:pt idx="8">
                  <c:v>0.97995415833253519</c:v>
                </c:pt>
                <c:pt idx="9">
                  <c:v>0.96017677166693804</c:v>
                </c:pt>
                <c:pt idx="10">
                  <c:v>0.94061884550461961</c:v>
                </c:pt>
                <c:pt idx="11">
                  <c:v>0.92136712751144545</c:v>
                </c:pt>
                <c:pt idx="12">
                  <c:v>0.90247216510313</c:v>
                </c:pt>
                <c:pt idx="13">
                  <c:v>0.88396228696715939</c:v>
                </c:pt>
                <c:pt idx="14">
                  <c:v>0.86585213885240353</c:v>
                </c:pt>
                <c:pt idx="15">
                  <c:v>0.84814791345690455</c:v>
                </c:pt>
                <c:pt idx="16">
                  <c:v>0.83085055957842902</c:v>
                </c:pt>
                <c:pt idx="17">
                  <c:v>0.81395775394861747</c:v>
                </c:pt>
                <c:pt idx="18">
                  <c:v>0.79746511553007537</c:v>
                </c:pt>
                <c:pt idx="19">
                  <c:v>0.78136695634705988</c:v>
                </c:pt>
                <c:pt idx="20">
                  <c:v>0.7656567489826297</c:v>
                </c:pt>
                <c:pt idx="21">
                  <c:v>0.75032742094238658</c:v>
                </c:pt>
                <c:pt idx="22">
                  <c:v>0.73537154319025622</c:v>
                </c:pt>
                <c:pt idx="23">
                  <c:v>0.72078145388299175</c:v>
                </c:pt>
                <c:pt idx="24">
                  <c:v>0.70654934225643362</c:v>
                </c:pt>
                <c:pt idx="25">
                  <c:v>0.69266730780441388</c:v>
                </c:pt>
                <c:pt idx="26">
                  <c:v>0.67912740391605986</c:v>
                </c:pt>
                <c:pt idx="27">
                  <c:v>0.66592167150949944</c:v>
                </c:pt>
                <c:pt idx="28">
                  <c:v>0.65304216600549236</c:v>
                </c:pt>
                <c:pt idx="29">
                  <c:v>0.64048097966284434</c:v>
                </c:pt>
                <c:pt idx="30">
                  <c:v>0.62823026050574271</c:v>
                </c:pt>
                <c:pt idx="31">
                  <c:v>0.61628222860176218</c:v>
                </c:pt>
                <c:pt idx="32">
                  <c:v>0.60462919017068872</c:v>
                </c:pt>
                <c:pt idx="33">
                  <c:v>0.59326354984080509</c:v>
                </c:pt>
                <c:pt idx="34">
                  <c:v>0.58217782127408968</c:v>
                </c:pt>
                <c:pt idx="35">
                  <c:v>0.57136463632653456</c:v>
                </c:pt>
                <c:pt idx="36">
                  <c:v>0.56081675287765531</c:v>
                </c:pt>
                <c:pt idx="37">
                  <c:v>0.55052706144423436</c:v>
                </c:pt>
                <c:pt idx="38">
                  <c:v>0.54048859068150767</c:v>
                </c:pt>
                <c:pt idx="39">
                  <c:v>0.53069451186704142</c:v>
                </c:pt>
                <c:pt idx="40">
                  <c:v>0.52113814245650902</c:v>
                </c:pt>
                <c:pt idx="41">
                  <c:v>0.51181294879546635</c:v>
                </c:pt>
                <c:pt idx="42">
                  <c:v>0.50271254806646293</c:v>
                </c:pt>
                <c:pt idx="43">
                  <c:v>0.49383070954623348</c:v>
                </c:pt>
                <c:pt idx="44">
                  <c:v>0.48516135524310272</c:v>
                </c:pt>
                <c:pt idx="45">
                  <c:v>0.47669855998018462</c:v>
                </c:pt>
                <c:pt idx="46">
                  <c:v>0.46843655098542342</c:v>
                </c:pt>
                <c:pt idx="47">
                  <c:v>0.46036970704507407</c:v>
                </c:pt>
                <c:pt idx="48">
                  <c:v>0.45249255727288257</c:v>
                </c:pt>
                <c:pt idx="49">
                  <c:v>0.44479977954305133</c:v>
                </c:pt>
                <c:pt idx="50">
                  <c:v>0.43728619863106111</c:v>
                </c:pt>
                <c:pt idx="51">
                  <c:v>0.42994678410261455</c:v>
                </c:pt>
                <c:pt idx="52">
                  <c:v>0.42277664798737641</c:v>
                </c:pt>
                <c:pt idx="53">
                  <c:v>0.41577104227079698</c:v>
                </c:pt>
                <c:pt idx="54">
                  <c:v>0.4089253562341591</c:v>
                </c:pt>
                <c:pt idx="55">
                  <c:v>0.40223511367004189</c:v>
                </c:pt>
                <c:pt idx="56">
                  <c:v>0.39569596999767132</c:v>
                </c:pt>
                <c:pt idx="57">
                  <c:v>0.38930370930011915</c:v>
                </c:pt>
                <c:pt idx="58">
                  <c:v>0.38305424130298138</c:v>
                </c:pt>
                <c:pt idx="59">
                  <c:v>0.3769435983120466</c:v>
                </c:pt>
                <c:pt idx="60">
                  <c:v>0.37096793212551221</c:v>
                </c:pt>
                <c:pt idx="61">
                  <c:v>0.36512351093452172</c:v>
                </c:pt>
                <c:pt idx="62">
                  <c:v>0.35940671622417492</c:v>
                </c:pt>
                <c:pt idx="63">
                  <c:v>0.3538140396856797</c:v>
                </c:pt>
                <c:pt idx="64">
                  <c:v>0.34834208014897505</c:v>
                </c:pt>
                <c:pt idx="65">
                  <c:v>0.34298754054393638</c:v>
                </c:pt>
                <c:pt idx="66">
                  <c:v>0.3377472248971724</c:v>
                </c:pt>
                <c:pt idx="67">
                  <c:v>0.33261803537043255</c:v>
                </c:pt>
                <c:pt idx="68">
                  <c:v>0.32759696934574728</c:v>
                </c:pt>
                <c:pt idx="69">
                  <c:v>0.32268111656161819</c:v>
                </c:pt>
                <c:pt idx="70">
                  <c:v>0.31786765630385438</c:v>
                </c:pt>
                <c:pt idx="71">
                  <c:v>0.3131538546540048</c:v>
                </c:pt>
                <c:pt idx="72">
                  <c:v>0.30853706179775969</c:v>
                </c:pt>
                <c:pt idx="73">
                  <c:v>0.30401470939517555</c:v>
                </c:pt>
                <c:pt idx="74">
                  <c:v>0.29958430801412683</c:v>
                </c:pt>
                <c:pt idx="75">
                  <c:v>0.29524344462797664</c:v>
                </c:pt>
                <c:pt idx="76">
                  <c:v>0.29098978017810373</c:v>
                </c:pt>
                <c:pt idx="77">
                  <c:v>0.28682104720160095</c:v>
                </c:pt>
                <c:pt idx="78">
                  <c:v>0.28273504752419298</c:v>
                </c:pt>
                <c:pt idx="79">
                  <c:v>0.2787296500181683</c:v>
                </c:pt>
                <c:pt idx="80">
                  <c:v>0.27480278842491301</c:v>
                </c:pt>
                <c:pt idx="81">
                  <c:v>0.27095245924145389</c:v>
                </c:pt>
                <c:pt idx="82">
                  <c:v>0.26717671967025519</c:v>
                </c:pt>
                <c:pt idx="83">
                  <c:v>0.26347368563138163</c:v>
                </c:pt>
                <c:pt idx="84">
                  <c:v>0.25984152983602532</c:v>
                </c:pt>
                <c:pt idx="85">
                  <c:v>0.2562784799202989</c:v>
                </c:pt>
                <c:pt idx="86">
                  <c:v>0.2527828166381153</c:v>
                </c:pt>
                <c:pt idx="87">
                  <c:v>0.24935287211191112</c:v>
                </c:pt>
                <c:pt idx="88">
                  <c:v>0.2459870281399191</c:v>
                </c:pt>
                <c:pt idx="89">
                  <c:v>0.24268371455865204</c:v>
                </c:pt>
                <c:pt idx="90">
                  <c:v>0.23944140765923305</c:v>
                </c:pt>
                <c:pt idx="91">
                  <c:v>0.23625862865618374</c:v>
                </c:pt>
                <c:pt idx="92">
                  <c:v>0.23313394220726766</c:v>
                </c:pt>
                <c:pt idx="93">
                  <c:v>0.23006595498298485</c:v>
                </c:pt>
                <c:pt idx="94">
                  <c:v>0.22705331428430589</c:v>
                </c:pt>
                <c:pt idx="95">
                  <c:v>0.22409470670724502</c:v>
                </c:pt>
                <c:pt idx="96">
                  <c:v>0.22118885685287809</c:v>
                </c:pt>
                <c:pt idx="97">
                  <c:v>0.21833452608142698</c:v>
                </c:pt>
                <c:pt idx="98">
                  <c:v>0.21553051130904621</c:v>
                </c:pt>
                <c:pt idx="99">
                  <c:v>0.21277564384597272</c:v>
                </c:pt>
                <c:pt idx="100">
                  <c:v>0.21006878827471565</c:v>
                </c:pt>
              </c:numCache>
            </c:numRef>
          </c:yVal>
          <c:smooth val="1"/>
          <c:extLst>
            <c:ext xmlns:c16="http://schemas.microsoft.com/office/drawing/2014/chart" uri="{C3380CC4-5D6E-409C-BE32-E72D297353CC}">
              <c16:uniqueId val="{0000002E-B815-46D8-B93E-C7019F705802}"/>
            </c:ext>
          </c:extLst>
        </c:ser>
        <c:ser>
          <c:idx val="47"/>
          <c:order val="47"/>
          <c:tx>
            <c:strRef>
              <c:f>sensitivity!$AY$59</c:f>
              <c:strCache>
                <c:ptCount val="1"/>
                <c:pt idx="0">
                  <c:v>BC_0,15_T20</c:v>
                </c:pt>
              </c:strCache>
            </c:strRef>
          </c:tx>
          <c:spPr>
            <a:ln w="28575" cap="rnd">
              <a:solidFill>
                <a:schemeClr val="accent6">
                  <a:lumMod val="7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sensitivity!$AY$60:$AY$160</c:f>
              <c:numCache>
                <c:formatCode>0%</c:formatCode>
                <c:ptCount val="101"/>
                <c:pt idx="0">
                  <c:v>0.99998748556485162</c:v>
                </c:pt>
                <c:pt idx="1">
                  <c:v>1</c:v>
                </c:pt>
                <c:pt idx="2">
                  <c:v>1</c:v>
                </c:pt>
                <c:pt idx="3">
                  <c:v>1</c:v>
                </c:pt>
                <c:pt idx="4">
                  <c:v>1</c:v>
                </c:pt>
                <c:pt idx="5">
                  <c:v>1</c:v>
                </c:pt>
                <c:pt idx="6">
                  <c:v>0.98910892739592327</c:v>
                </c:pt>
                <c:pt idx="7">
                  <c:v>0.96861242605145581</c:v>
                </c:pt>
                <c:pt idx="8">
                  <c:v>0.94816049482824005</c:v>
                </c:pt>
                <c:pt idx="9">
                  <c:v>0.92794750431811468</c:v>
                </c:pt>
                <c:pt idx="10">
                  <c:v>0.90808482461905737</c:v>
                </c:pt>
                <c:pt idx="11">
                  <c:v>0.88863443567049005</c:v>
                </c:pt>
                <c:pt idx="12">
                  <c:v>0.86962858434679846</c:v>
                </c:pt>
                <c:pt idx="13">
                  <c:v>0.85108160999686344</c:v>
                </c:pt>
                <c:pt idx="14">
                  <c:v>0.83299712121766678</c:v>
                </c:pt>
                <c:pt idx="15">
                  <c:v>0.81537235637182781</c:v>
                </c:pt>
                <c:pt idx="16">
                  <c:v>0.79820082770878598</c:v>
                </c:pt>
                <c:pt idx="17">
                  <c:v>0.78147391891886142</c:v>
                </c:pt>
                <c:pt idx="18">
                  <c:v>0.76518184573344183</c:v>
                </c:pt>
                <c:pt idx="19">
                  <c:v>0.74931423008374609</c:v>
                </c:pt>
                <c:pt idx="20">
                  <c:v>0.73386044078182366</c:v>
                </c:pt>
                <c:pt idx="21">
                  <c:v>0.71880979388163235</c:v>
                </c:pt>
                <c:pt idx="22">
                  <c:v>0.7041516692587293</c:v>
                </c:pt>
                <c:pt idx="23">
                  <c:v>0.689875577569663</c:v>
                </c:pt>
                <c:pt idx="24">
                  <c:v>0.67597119811374484</c:v>
                </c:pt>
                <c:pt idx="25">
                  <c:v>0.66242839983576529</c:v>
                </c:pt>
                <c:pt idx="26">
                  <c:v>0.64923725269833354</c:v>
                </c:pt>
                <c:pt idx="27">
                  <c:v>0.63638803363978602</c:v>
                </c:pt>
                <c:pt idx="28">
                  <c:v>0.62387122953534924</c:v>
                </c:pt>
                <c:pt idx="29">
                  <c:v>0.61167753851637441</c:v>
                </c:pt>
                <c:pt idx="30">
                  <c:v>0.59979787038269372</c:v>
                </c:pt>
                <c:pt idx="31">
                  <c:v>0.5882233464883595</c:v>
                </c:pt>
                <c:pt idx="32">
                  <c:v>0.57694529928337845</c:v>
                </c:pt>
                <c:pt idx="33">
                  <c:v>0.56595527158825765</c:v>
                </c:pt>
                <c:pt idx="34">
                  <c:v>0.55524501562527961</c:v>
                </c:pt>
                <c:pt idx="35">
                  <c:v>0.54480649180707086</c:v>
                </c:pt>
                <c:pt idx="36">
                  <c:v>0.53463186727560852</c:v>
                </c:pt>
                <c:pt idx="37">
                  <c:v>0.52471351418541345</c:v>
                </c:pt>
                <c:pt idx="38">
                  <c:v>0.51504400772880199</c:v>
                </c:pt>
                <c:pt idx="39">
                  <c:v>0.50561612390631105</c:v>
                </c:pt>
                <c:pt idx="40">
                  <c:v>0.49642283705048595</c:v>
                </c:pt>
                <c:pt idx="41">
                  <c:v>0.48745731711557055</c:v>
                </c:pt>
                <c:pt idx="42">
                  <c:v>0.4787129267490205</c:v>
                </c:pt>
                <c:pt idx="43">
                  <c:v>0.47018321816323172</c:v>
                </c:pt>
                <c:pt idx="44">
                  <c:v>0.46186192982743401</c:v>
                </c:pt>
                <c:pt idx="45">
                  <c:v>0.45374298300055893</c:v>
                </c:pt>
                <c:pt idx="46">
                  <c:v>0.44582047812612835</c:v>
                </c:pt>
                <c:pt idx="47">
                  <c:v>0.43808869110997617</c:v>
                </c:pt>
                <c:pt idx="48">
                  <c:v>0.43054206950101848</c:v>
                </c:pt>
                <c:pt idx="49">
                  <c:v>0.42317522859443074</c:v>
                </c:pt>
                <c:pt idx="50">
                  <c:v>0.41598294747553571</c:v>
                </c:pt>
                <c:pt idx="51">
                  <c:v>0.40896016502153332</c:v>
                </c:pt>
                <c:pt idx="52">
                  <c:v>0.40210197587696572</c:v>
                </c:pt>
                <c:pt idx="53">
                  <c:v>0.3954036264175278</c:v>
                </c:pt>
                <c:pt idx="54">
                  <c:v>0.38886051071556427</c:v>
                </c:pt>
                <c:pt idx="55">
                  <c:v>0.38246816651933524</c:v>
                </c:pt>
                <c:pt idx="56">
                  <c:v>0.3762222712569171</c:v>
                </c:pt>
                <c:pt idx="57">
                  <c:v>0.3701186380744515</c:v>
                </c:pt>
                <c:pt idx="58">
                  <c:v>0.36415321191733907</c:v>
                </c:pt>
                <c:pt idx="59">
                  <c:v>0.35832206566194674</c:v>
                </c:pt>
                <c:pt idx="60">
                  <c:v>0.35262139630442263</c:v>
                </c:pt>
                <c:pt idx="61">
                  <c:v>0.34704752121231308</c:v>
                </c:pt>
                <c:pt idx="62">
                  <c:v>0.34159687444384312</c:v>
                </c:pt>
                <c:pt idx="63">
                  <c:v>0.33626600313895566</c:v>
                </c:pt>
                <c:pt idx="64">
                  <c:v>0.3310515639855055</c:v>
                </c:pt>
                <c:pt idx="65">
                  <c:v>0.32595031976336475</c:v>
                </c:pt>
                <c:pt idx="66">
                  <c:v>0.32095913596861442</c:v>
                </c:pt>
                <c:pt idx="67">
                  <c:v>0.31607497751947822</c:v>
                </c:pt>
                <c:pt idx="68">
                  <c:v>0.31129490554517825</c:v>
                </c:pt>
                <c:pt idx="69">
                  <c:v>0.30661607425847043</c:v>
                </c:pt>
                <c:pt idx="70">
                  <c:v>0.30203572791224115</c:v>
                </c:pt>
                <c:pt idx="71">
                  <c:v>0.29755119784020945</c:v>
                </c:pt>
                <c:pt idx="72">
                  <c:v>0.29315989958148381</c:v>
                </c:pt>
                <c:pt idx="73">
                  <c:v>0.28885933008845643</c:v>
                </c:pt>
                <c:pt idx="74">
                  <c:v>0.28464706501729559</c:v>
                </c:pt>
                <c:pt idx="75">
                  <c:v>0.28052075610009192</c:v>
                </c:pt>
                <c:pt idx="76">
                  <c:v>0.27647812859754528</c:v>
                </c:pt>
                <c:pt idx="77">
                  <c:v>0.27251697883092701</c:v>
                </c:pt>
                <c:pt idx="78">
                  <c:v>0.2686351717919358</c:v>
                </c:pt>
                <c:pt idx="79">
                  <c:v>0.2648306388289498</c:v>
                </c:pt>
                <c:pt idx="80">
                  <c:v>0.26110137540809669</c:v>
                </c:pt>
                <c:pt idx="81">
                  <c:v>0.257445438947494</c:v>
                </c:pt>
                <c:pt idx="82">
                  <c:v>0.25386094672295079</c:v>
                </c:pt>
                <c:pt idx="83">
                  <c:v>0.25034607384338359</c:v>
                </c:pt>
                <c:pt idx="84">
                  <c:v>0.24689905129416603</c:v>
                </c:pt>
                <c:pt idx="85">
                  <c:v>0.24351816404661203</c:v>
                </c:pt>
                <c:pt idx="86">
                  <c:v>0.24020174923177945</c:v>
                </c:pt>
                <c:pt idx="87">
                  <c:v>0.23694819437677878</c:v>
                </c:pt>
                <c:pt idx="88">
                  <c:v>0.23375593570177547</c:v>
                </c:pt>
                <c:pt idx="89">
                  <c:v>0.23062345647588212</c:v>
                </c:pt>
                <c:pt idx="90">
                  <c:v>0.22754928543015551</c:v>
                </c:pt>
                <c:pt idx="91">
                  <c:v>0.2245319952259304</c:v>
                </c:pt>
                <c:pt idx="92">
                  <c:v>0.2215702009767464</c:v>
                </c:pt>
                <c:pt idx="93">
                  <c:v>0.21866255882215554</c:v>
                </c:pt>
                <c:pt idx="94">
                  <c:v>0.21580776455172232</c:v>
                </c:pt>
                <c:pt idx="95">
                  <c:v>0.21300455227756582</c:v>
                </c:pt>
                <c:pt idx="96">
                  <c:v>0.21025169315382636</c:v>
                </c:pt>
                <c:pt idx="97">
                  <c:v>0.20754799414147576</c:v>
                </c:pt>
                <c:pt idx="98">
                  <c:v>0.20489229681692689</c:v>
                </c:pt>
                <c:pt idx="99">
                  <c:v>0.20228347622294043</c:v>
                </c:pt>
                <c:pt idx="100">
                  <c:v>0.19972043976036058</c:v>
                </c:pt>
              </c:numCache>
            </c:numRef>
          </c:yVal>
          <c:smooth val="1"/>
          <c:extLst>
            <c:ext xmlns:c16="http://schemas.microsoft.com/office/drawing/2014/chart" uri="{C3380CC4-5D6E-409C-BE32-E72D297353CC}">
              <c16:uniqueId val="{0000002F-B815-46D8-B93E-C7019F705802}"/>
            </c:ext>
          </c:extLst>
        </c:ser>
        <c:ser>
          <c:idx val="48"/>
          <c:order val="48"/>
          <c:tx>
            <c:strRef>
              <c:f>sensitivity!$AZ$59</c:f>
              <c:strCache>
                <c:ptCount val="1"/>
                <c:pt idx="0">
                  <c:v>BC_0,20_T20</c:v>
                </c:pt>
              </c:strCache>
            </c:strRef>
          </c:tx>
          <c:spPr>
            <a:ln w="28575" cap="rnd">
              <a:solidFill>
                <a:schemeClr val="accent1">
                  <a:lumMod val="50000"/>
                  <a:lumOff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sensitivity!$AZ$60:$AZ$160</c:f>
              <c:numCache>
                <c:formatCode>0%</c:formatCode>
                <c:ptCount val="101"/>
                <c:pt idx="0">
                  <c:v>0.99998931931718693</c:v>
                </c:pt>
                <c:pt idx="1">
                  <c:v>1</c:v>
                </c:pt>
                <c:pt idx="2">
                  <c:v>1</c:v>
                </c:pt>
                <c:pt idx="3">
                  <c:v>1</c:v>
                </c:pt>
                <c:pt idx="4">
                  <c:v>1</c:v>
                </c:pt>
                <c:pt idx="5">
                  <c:v>0.98004548950292492</c:v>
                </c:pt>
                <c:pt idx="6">
                  <c:v>0.95873366854256836</c:v>
                </c:pt>
                <c:pt idx="7">
                  <c:v>0.9374199353498659</c:v>
                </c:pt>
                <c:pt idx="8">
                  <c:v>0.91636683132394503</c:v>
                </c:pt>
                <c:pt idx="9">
                  <c:v>0.89571823696929131</c:v>
                </c:pt>
                <c:pt idx="10">
                  <c:v>0.87555080373349514</c:v>
                </c:pt>
                <c:pt idx="11">
                  <c:v>0.85590174382953454</c:v>
                </c:pt>
                <c:pt idx="12">
                  <c:v>0.83678500359046704</c:v>
                </c:pt>
                <c:pt idx="13">
                  <c:v>0.81820093302656749</c:v>
                </c:pt>
                <c:pt idx="14">
                  <c:v>0.80014210358293014</c:v>
                </c:pt>
                <c:pt idx="15">
                  <c:v>0.78259679928675119</c:v>
                </c:pt>
                <c:pt idx="16">
                  <c:v>0.76555109583914305</c:v>
                </c:pt>
                <c:pt idx="17">
                  <c:v>0.74899008388910548</c:v>
                </c:pt>
                <c:pt idx="18">
                  <c:v>0.73289857593680829</c:v>
                </c:pt>
                <c:pt idx="19">
                  <c:v>0.71726150382043241</c:v>
                </c:pt>
                <c:pt idx="20">
                  <c:v>0.70206413258101774</c:v>
                </c:pt>
                <c:pt idx="21">
                  <c:v>0.68729216682087813</c:v>
                </c:pt>
                <c:pt idx="22">
                  <c:v>0.67293179532720249</c:v>
                </c:pt>
                <c:pt idx="23">
                  <c:v>0.65896970125633436</c:v>
                </c:pt>
                <c:pt idx="24">
                  <c:v>0.64539305397105595</c:v>
                </c:pt>
                <c:pt idx="25">
                  <c:v>0.6321894918671167</c:v>
                </c:pt>
                <c:pt idx="26">
                  <c:v>0.61934710148060734</c:v>
                </c:pt>
                <c:pt idx="27">
                  <c:v>0.60685439577007261</c:v>
                </c:pt>
                <c:pt idx="28">
                  <c:v>0.59470029306520611</c:v>
                </c:pt>
                <c:pt idx="29">
                  <c:v>0.58287409736990448</c:v>
                </c:pt>
                <c:pt idx="30">
                  <c:v>0.57136548025964484</c:v>
                </c:pt>
                <c:pt idx="31">
                  <c:v>0.56016446437495693</c:v>
                </c:pt>
                <c:pt idx="32">
                  <c:v>0.5492614083960683</c:v>
                </c:pt>
                <c:pt idx="33">
                  <c:v>0.5386469933357102</c:v>
                </c:pt>
                <c:pt idx="34">
                  <c:v>0.52831220997646955</c:v>
                </c:pt>
                <c:pt idx="35">
                  <c:v>0.51824834728760716</c:v>
                </c:pt>
                <c:pt idx="36">
                  <c:v>0.50844698167356162</c:v>
                </c:pt>
                <c:pt idx="37">
                  <c:v>0.49889996692659261</c:v>
                </c:pt>
                <c:pt idx="38">
                  <c:v>0.48959942477609641</c:v>
                </c:pt>
                <c:pt idx="39">
                  <c:v>0.48053773594558075</c:v>
                </c:pt>
                <c:pt idx="40">
                  <c:v>0.47170753164446283</c:v>
                </c:pt>
                <c:pt idx="41">
                  <c:v>0.46310168543567476</c:v>
                </c:pt>
                <c:pt idx="42">
                  <c:v>0.45471330543157806</c:v>
                </c:pt>
                <c:pt idx="43">
                  <c:v>0.44653572678022996</c:v>
                </c:pt>
                <c:pt idx="44">
                  <c:v>0.43856250441176525</c:v>
                </c:pt>
                <c:pt idx="45">
                  <c:v>0.43078740602093329</c:v>
                </c:pt>
                <c:pt idx="46">
                  <c:v>0.42320440526683323</c:v>
                </c:pt>
                <c:pt idx="47">
                  <c:v>0.41580767517487827</c:v>
                </c:pt>
                <c:pt idx="48">
                  <c:v>0.40859158172915433</c:v>
                </c:pt>
                <c:pt idx="49">
                  <c:v>0.40155067764581009</c:v>
                </c:pt>
                <c:pt idx="50">
                  <c:v>0.39467969632001038</c:v>
                </c:pt>
                <c:pt idx="51">
                  <c:v>0.38797354594045208</c:v>
                </c:pt>
                <c:pt idx="52">
                  <c:v>0.38142730376655509</c:v>
                </c:pt>
                <c:pt idx="53">
                  <c:v>0.37503621056425873</c:v>
                </c:pt>
                <c:pt idx="54">
                  <c:v>0.36879566519696949</c:v>
                </c:pt>
                <c:pt idx="55">
                  <c:v>0.36270121936862854</c:v>
                </c:pt>
                <c:pt idx="56">
                  <c:v>0.35674857251616288</c:v>
                </c:pt>
                <c:pt idx="57">
                  <c:v>0.35093356684878385</c:v>
                </c:pt>
                <c:pt idx="58">
                  <c:v>0.34525218253169682</c:v>
                </c:pt>
                <c:pt idx="59">
                  <c:v>0.33970053301184688</c:v>
                </c:pt>
                <c:pt idx="60">
                  <c:v>0.3342748604833331</c:v>
                </c:pt>
                <c:pt idx="61">
                  <c:v>0.32897153149010444</c:v>
                </c:pt>
                <c:pt idx="62">
                  <c:v>0.32378703266351133</c:v>
                </c:pt>
                <c:pt idx="63">
                  <c:v>0.31871796659223162</c:v>
                </c:pt>
                <c:pt idx="64">
                  <c:v>0.31376104782203601</c:v>
                </c:pt>
                <c:pt idx="65">
                  <c:v>0.30891309898279307</c:v>
                </c:pt>
                <c:pt idx="66">
                  <c:v>0.30417104704005637</c:v>
                </c:pt>
                <c:pt idx="67">
                  <c:v>0.29953191966852388</c:v>
                </c:pt>
                <c:pt idx="68">
                  <c:v>0.29499284174460916</c:v>
                </c:pt>
                <c:pt idx="69">
                  <c:v>0.29055103195532261</c:v>
                </c:pt>
                <c:pt idx="70">
                  <c:v>0.28620379952062791</c:v>
                </c:pt>
                <c:pt idx="71">
                  <c:v>0.28194854102641409</c:v>
                </c:pt>
                <c:pt idx="72">
                  <c:v>0.27778273736520792</c:v>
                </c:pt>
                <c:pt idx="73">
                  <c:v>0.27370395078173726</c:v>
                </c:pt>
                <c:pt idx="74">
                  <c:v>0.2697098220204644</c:v>
                </c:pt>
                <c:pt idx="75">
                  <c:v>0.26579806757220725</c:v>
                </c:pt>
                <c:pt idx="76">
                  <c:v>0.26196647701698678</c:v>
                </c:pt>
                <c:pt idx="77">
                  <c:v>0.25821291046025308</c:v>
                </c:pt>
                <c:pt idx="78">
                  <c:v>0.25453529605967862</c:v>
                </c:pt>
                <c:pt idx="79">
                  <c:v>0.25093162763973131</c:v>
                </c:pt>
                <c:pt idx="80">
                  <c:v>0.24739996239128043</c:v>
                </c:pt>
                <c:pt idx="81">
                  <c:v>0.24393841865353408</c:v>
                </c:pt>
                <c:pt idx="82">
                  <c:v>0.24054517377564633</c:v>
                </c:pt>
                <c:pt idx="83">
                  <c:v>0.23721846205538552</c:v>
                </c:pt>
                <c:pt idx="84">
                  <c:v>0.23395657275230675</c:v>
                </c:pt>
                <c:pt idx="85">
                  <c:v>0.23075784817292516</c:v>
                </c:pt>
                <c:pt idx="86">
                  <c:v>0.22762068182544359</c:v>
                </c:pt>
                <c:pt idx="87">
                  <c:v>0.22454351664164646</c:v>
                </c:pt>
                <c:pt idx="88">
                  <c:v>0.22152484326363187</c:v>
                </c:pt>
                <c:pt idx="89">
                  <c:v>0.21856319839311222</c:v>
                </c:pt>
                <c:pt idx="90">
                  <c:v>0.21565716320107797</c:v>
                </c:pt>
                <c:pt idx="91">
                  <c:v>0.21280536179567705</c:v>
                </c:pt>
                <c:pt idx="92">
                  <c:v>0.21000645974622512</c:v>
                </c:pt>
                <c:pt idx="93">
                  <c:v>0.20725916266132627</c:v>
                </c:pt>
                <c:pt idx="94">
                  <c:v>0.20456221481913878</c:v>
                </c:pt>
                <c:pt idx="95">
                  <c:v>0.20191439784788665</c:v>
                </c:pt>
                <c:pt idx="96">
                  <c:v>0.19931452945477465</c:v>
                </c:pt>
                <c:pt idx="97">
                  <c:v>0.19676146220152457</c:v>
                </c:pt>
                <c:pt idx="98">
                  <c:v>0.19425408232480759</c:v>
                </c:pt>
                <c:pt idx="99">
                  <c:v>0.19179130859990812</c:v>
                </c:pt>
                <c:pt idx="100">
                  <c:v>0.18937209124600551</c:v>
                </c:pt>
              </c:numCache>
            </c:numRef>
          </c:yVal>
          <c:smooth val="1"/>
          <c:extLst>
            <c:ext xmlns:c16="http://schemas.microsoft.com/office/drawing/2014/chart" uri="{C3380CC4-5D6E-409C-BE32-E72D297353CC}">
              <c16:uniqueId val="{00000030-B815-46D8-B93E-C7019F705802}"/>
            </c:ext>
          </c:extLst>
        </c:ser>
        <c:ser>
          <c:idx val="49"/>
          <c:order val="49"/>
          <c:tx>
            <c:strRef>
              <c:f>sensitivity!$BA$59</c:f>
              <c:strCache>
                <c:ptCount val="1"/>
                <c:pt idx="0">
                  <c:v>BC_0,25_T20</c:v>
                </c:pt>
              </c:strCache>
            </c:strRef>
          </c:tx>
          <c:spPr>
            <a:ln w="28575" cap="rnd">
              <a:solidFill>
                <a:schemeClr val="accent2">
                  <a:lumMod val="50000"/>
                  <a:lumOff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sensitivity!$BA$60:$BA$160</c:f>
              <c:numCache>
                <c:formatCode>0%</c:formatCode>
                <c:ptCount val="101"/>
                <c:pt idx="0">
                  <c:v>0.99999115306952224</c:v>
                </c:pt>
                <c:pt idx="1">
                  <c:v>1</c:v>
                </c:pt>
                <c:pt idx="2">
                  <c:v>1</c:v>
                </c:pt>
                <c:pt idx="3">
                  <c:v>0.99459085008484838</c:v>
                </c:pt>
                <c:pt idx="4">
                  <c:v>0.97312495324461068</c:v>
                </c:pt>
                <c:pt idx="5">
                  <c:v>0.95078025169038916</c:v>
                </c:pt>
                <c:pt idx="6">
                  <c:v>0.92835840968921346</c:v>
                </c:pt>
                <c:pt idx="7">
                  <c:v>0.90622744464827598</c:v>
                </c:pt>
                <c:pt idx="8">
                  <c:v>0.8845731678196499</c:v>
                </c:pt>
                <c:pt idx="9">
                  <c:v>0.86348896962046795</c:v>
                </c:pt>
                <c:pt idx="10">
                  <c:v>0.84301678284793291</c:v>
                </c:pt>
                <c:pt idx="11">
                  <c:v>0.82316905198857904</c:v>
                </c:pt>
                <c:pt idx="12">
                  <c:v>0.80394142283413561</c:v>
                </c:pt>
                <c:pt idx="13">
                  <c:v>0.78532025605627154</c:v>
                </c:pt>
                <c:pt idx="14">
                  <c:v>0.7672870859481935</c:v>
                </c:pt>
                <c:pt idx="15">
                  <c:v>0.74982124220167456</c:v>
                </c:pt>
                <c:pt idx="16">
                  <c:v>0.73290136396950012</c:v>
                </c:pt>
                <c:pt idx="17">
                  <c:v>0.71650624885934944</c:v>
                </c:pt>
                <c:pt idx="18">
                  <c:v>0.70061530614017486</c:v>
                </c:pt>
                <c:pt idx="19">
                  <c:v>0.68520877755711862</c:v>
                </c:pt>
                <c:pt idx="20">
                  <c:v>0.67026782438021182</c:v>
                </c:pt>
                <c:pt idx="21">
                  <c:v>0.65577453976012401</c:v>
                </c:pt>
                <c:pt idx="22">
                  <c:v>0.64171192139567568</c:v>
                </c:pt>
                <c:pt idx="23">
                  <c:v>0.62806382494300572</c:v>
                </c:pt>
                <c:pt idx="24">
                  <c:v>0.61481490982836717</c:v>
                </c:pt>
                <c:pt idx="25">
                  <c:v>0.60195058389846823</c:v>
                </c:pt>
                <c:pt idx="26">
                  <c:v>0.58945695026288103</c:v>
                </c:pt>
                <c:pt idx="27">
                  <c:v>0.57732075790035919</c:v>
                </c:pt>
                <c:pt idx="28">
                  <c:v>0.56552935659506298</c:v>
                </c:pt>
                <c:pt idx="29">
                  <c:v>0.55407065622343454</c:v>
                </c:pt>
                <c:pt idx="30">
                  <c:v>0.54293309013659585</c:v>
                </c:pt>
                <c:pt idx="31">
                  <c:v>0.53210558226155436</c:v>
                </c:pt>
                <c:pt idx="32">
                  <c:v>0.52157751750875803</c:v>
                </c:pt>
                <c:pt idx="33">
                  <c:v>0.51133871508316275</c:v>
                </c:pt>
                <c:pt idx="34">
                  <c:v>0.50137940432765948</c:v>
                </c:pt>
                <c:pt idx="35">
                  <c:v>0.49169020276814346</c:v>
                </c:pt>
                <c:pt idx="36">
                  <c:v>0.48226209607151482</c:v>
                </c:pt>
                <c:pt idx="37">
                  <c:v>0.47308641966777171</c:v>
                </c:pt>
                <c:pt idx="38">
                  <c:v>0.46415484182339084</c:v>
                </c:pt>
                <c:pt idx="39">
                  <c:v>0.45545934798485038</c:v>
                </c:pt>
                <c:pt idx="40">
                  <c:v>0.4469922262384397</c:v>
                </c:pt>
                <c:pt idx="41">
                  <c:v>0.43874605375577891</c:v>
                </c:pt>
                <c:pt idx="42">
                  <c:v>0.43071368411413558</c:v>
                </c:pt>
                <c:pt idx="43">
                  <c:v>0.4228882353972282</c:v>
                </c:pt>
                <c:pt idx="44">
                  <c:v>0.41526307899609655</c:v>
                </c:pt>
                <c:pt idx="45">
                  <c:v>0.4078318290413076</c:v>
                </c:pt>
                <c:pt idx="46">
                  <c:v>0.40058833240753816</c:v>
                </c:pt>
                <c:pt idx="47">
                  <c:v>0.39352665923978036</c:v>
                </c:pt>
                <c:pt idx="48">
                  <c:v>0.38664109395729024</c:v>
                </c:pt>
                <c:pt idx="49">
                  <c:v>0.3799261266971895</c:v>
                </c:pt>
                <c:pt idx="50">
                  <c:v>0.37337644516448498</c:v>
                </c:pt>
                <c:pt idx="51">
                  <c:v>0.36698692685937084</c:v>
                </c:pt>
                <c:pt idx="52">
                  <c:v>0.36075263165614441</c:v>
                </c:pt>
                <c:pt idx="53">
                  <c:v>0.35466879471098955</c:v>
                </c:pt>
                <c:pt idx="54">
                  <c:v>0.34873081967837471</c:v>
                </c:pt>
                <c:pt idx="55">
                  <c:v>0.34293427221792194</c:v>
                </c:pt>
                <c:pt idx="56">
                  <c:v>0.33727487377540866</c:v>
                </c:pt>
                <c:pt idx="57">
                  <c:v>0.33174849562311615</c:v>
                </c:pt>
                <c:pt idx="58">
                  <c:v>0.32635115314605456</c:v>
                </c:pt>
                <c:pt idx="59">
                  <c:v>0.32107900036174702</c:v>
                </c:pt>
                <c:pt idx="60">
                  <c:v>0.31592832466224352</c:v>
                </c:pt>
                <c:pt idx="61">
                  <c:v>0.31089554176789586</c:v>
                </c:pt>
                <c:pt idx="62">
                  <c:v>0.30597719088317954</c:v>
                </c:pt>
                <c:pt idx="63">
                  <c:v>0.30116993004550757</c:v>
                </c:pt>
                <c:pt idx="64">
                  <c:v>0.29647053165856652</c:v>
                </c:pt>
                <c:pt idx="65">
                  <c:v>0.29187587820222149</c:v>
                </c:pt>
                <c:pt idx="66">
                  <c:v>0.28738295811149839</c:v>
                </c:pt>
                <c:pt idx="67">
                  <c:v>0.28298886181756955</c:v>
                </c:pt>
                <c:pt idx="68">
                  <c:v>0.27869077794404012</c:v>
                </c:pt>
                <c:pt idx="69">
                  <c:v>0.27448598965217486</c:v>
                </c:pt>
                <c:pt idx="70">
                  <c:v>0.27037187112901462</c:v>
                </c:pt>
                <c:pt idx="71">
                  <c:v>0.26634588421261873</c:v>
                </c:pt>
                <c:pt idx="72">
                  <c:v>0.26240557514893204</c:v>
                </c:pt>
                <c:pt idx="73">
                  <c:v>0.25854857147501814</c:v>
                </c:pt>
                <c:pt idx="74">
                  <c:v>0.25477257902363321</c:v>
                </c:pt>
                <c:pt idx="75">
                  <c:v>0.25107537904432253</c:v>
                </c:pt>
                <c:pt idx="76">
                  <c:v>0.24745482543642827</c:v>
                </c:pt>
                <c:pt idx="77">
                  <c:v>0.24390884208957914</c:v>
                </c:pt>
                <c:pt idx="78">
                  <c:v>0.24043542032742146</c:v>
                </c:pt>
                <c:pt idx="79">
                  <c:v>0.23703261645051282</c:v>
                </c:pt>
                <c:pt idx="80">
                  <c:v>0.23369854937446416</c:v>
                </c:pt>
                <c:pt idx="81">
                  <c:v>0.23043139835957419</c:v>
                </c:pt>
                <c:pt idx="82">
                  <c:v>0.22722940082834187</c:v>
                </c:pt>
                <c:pt idx="83">
                  <c:v>0.22409085026738745</c:v>
                </c:pt>
                <c:pt idx="84">
                  <c:v>0.22101409421044746</c:v>
                </c:pt>
                <c:pt idx="85">
                  <c:v>0.21799753229923827</c:v>
                </c:pt>
                <c:pt idx="86">
                  <c:v>0.21503961441910774</c:v>
                </c:pt>
                <c:pt idx="87">
                  <c:v>0.21213883890651414</c:v>
                </c:pt>
                <c:pt idx="88">
                  <c:v>0.20929375082548823</c:v>
                </c:pt>
                <c:pt idx="89">
                  <c:v>0.20650294031034233</c:v>
                </c:pt>
                <c:pt idx="90">
                  <c:v>0.20376504097200046</c:v>
                </c:pt>
                <c:pt idx="91">
                  <c:v>0.20107872836542373</c:v>
                </c:pt>
                <c:pt idx="92">
                  <c:v>0.19844271851570386</c:v>
                </c:pt>
                <c:pt idx="93">
                  <c:v>0.19585576650049696</c:v>
                </c:pt>
                <c:pt idx="94">
                  <c:v>0.19331666508655521</c:v>
                </c:pt>
                <c:pt idx="95">
                  <c:v>0.19082424341820747</c:v>
                </c:pt>
                <c:pt idx="96">
                  <c:v>0.18837736575572295</c:v>
                </c:pt>
                <c:pt idx="97">
                  <c:v>0.18597493026157336</c:v>
                </c:pt>
                <c:pt idx="98">
                  <c:v>0.18361586783268827</c:v>
                </c:pt>
                <c:pt idx="99">
                  <c:v>0.18129914097687583</c:v>
                </c:pt>
                <c:pt idx="100">
                  <c:v>0.17902374273165045</c:v>
                </c:pt>
              </c:numCache>
            </c:numRef>
          </c:yVal>
          <c:smooth val="1"/>
          <c:extLst>
            <c:ext xmlns:c16="http://schemas.microsoft.com/office/drawing/2014/chart" uri="{C3380CC4-5D6E-409C-BE32-E72D297353CC}">
              <c16:uniqueId val="{00000031-B815-46D8-B93E-C7019F705802}"/>
            </c:ext>
          </c:extLst>
        </c:ser>
        <c:ser>
          <c:idx val="50"/>
          <c:order val="50"/>
          <c:tx>
            <c:strRef>
              <c:f>sensitivity!$BB$59</c:f>
              <c:strCache>
                <c:ptCount val="1"/>
                <c:pt idx="0">
                  <c:v>BC_0,30_T20</c:v>
                </c:pt>
              </c:strCache>
            </c:strRef>
          </c:tx>
          <c:spPr>
            <a:ln w="28575" cap="rnd">
              <a:solidFill>
                <a:schemeClr val="accent3">
                  <a:lumMod val="50000"/>
                  <a:lumOff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sensitivity!$BB$60:$BB$160</c:f>
              <c:numCache>
                <c:formatCode>0%</c:formatCode>
                <c:ptCount val="101"/>
                <c:pt idx="0">
                  <c:v>0.99999298682185755</c:v>
                </c:pt>
                <c:pt idx="1">
                  <c:v>1</c:v>
                </c:pt>
                <c:pt idx="2">
                  <c:v>0.99085586447640273</c:v>
                </c:pt>
                <c:pt idx="3">
                  <c:v>0.96903030480893371</c:v>
                </c:pt>
                <c:pt idx="4">
                  <c:v>0.9453874348223813</c:v>
                </c:pt>
                <c:pt idx="5">
                  <c:v>0.92151501387785351</c:v>
                </c:pt>
                <c:pt idx="6">
                  <c:v>0.89798315083585867</c:v>
                </c:pt>
                <c:pt idx="7">
                  <c:v>0.87503495394668596</c:v>
                </c:pt>
                <c:pt idx="8">
                  <c:v>0.85277950431535487</c:v>
                </c:pt>
                <c:pt idx="9">
                  <c:v>0.83125970227164458</c:v>
                </c:pt>
                <c:pt idx="10">
                  <c:v>0.81048276196237068</c:v>
                </c:pt>
                <c:pt idx="11">
                  <c:v>0.79043636014762364</c:v>
                </c:pt>
                <c:pt idx="12">
                  <c:v>0.77109784207780419</c:v>
                </c:pt>
                <c:pt idx="13">
                  <c:v>0.75243957908597559</c:v>
                </c:pt>
                <c:pt idx="14">
                  <c:v>0.73443206831345675</c:v>
                </c:pt>
                <c:pt idx="15">
                  <c:v>0.71704568511659783</c:v>
                </c:pt>
                <c:pt idx="16">
                  <c:v>0.70025163209985708</c:v>
                </c:pt>
                <c:pt idx="17">
                  <c:v>0.6840224138295935</c:v>
                </c:pt>
                <c:pt idx="18">
                  <c:v>0.66833203634354144</c:v>
                </c:pt>
                <c:pt idx="19">
                  <c:v>0.65315605129380483</c:v>
                </c:pt>
                <c:pt idx="20">
                  <c:v>0.63847151617940578</c:v>
                </c:pt>
                <c:pt idx="21">
                  <c:v>0.62425691269936978</c:v>
                </c:pt>
                <c:pt idx="22">
                  <c:v>0.61049204746414876</c:v>
                </c:pt>
                <c:pt idx="23">
                  <c:v>0.59715794862967697</c:v>
                </c:pt>
                <c:pt idx="24">
                  <c:v>0.58423676568567839</c:v>
                </c:pt>
                <c:pt idx="25">
                  <c:v>0.57171167592981964</c:v>
                </c:pt>
                <c:pt idx="26">
                  <c:v>0.55956679904515472</c:v>
                </c:pt>
                <c:pt idx="27">
                  <c:v>0.54778712003064578</c:v>
                </c:pt>
                <c:pt idx="28">
                  <c:v>0.53635842012491985</c:v>
                </c:pt>
                <c:pt idx="29">
                  <c:v>0.52526721507696461</c:v>
                </c:pt>
                <c:pt idx="30">
                  <c:v>0.51450070001354697</c:v>
                </c:pt>
                <c:pt idx="31">
                  <c:v>0.50404670014815167</c:v>
                </c:pt>
                <c:pt idx="32">
                  <c:v>0.49389362662144787</c:v>
                </c:pt>
                <c:pt idx="33">
                  <c:v>0.48403043683061542</c:v>
                </c:pt>
                <c:pt idx="34">
                  <c:v>0.47444659867884942</c:v>
                </c:pt>
                <c:pt idx="35">
                  <c:v>0.46513205824867976</c:v>
                </c:pt>
                <c:pt idx="36">
                  <c:v>0.45607721046946792</c:v>
                </c:pt>
                <c:pt idx="37">
                  <c:v>0.44727287240895086</c:v>
                </c:pt>
                <c:pt idx="38">
                  <c:v>0.43871025887068527</c:v>
                </c:pt>
                <c:pt idx="39">
                  <c:v>0.43038096002412007</c:v>
                </c:pt>
                <c:pt idx="40">
                  <c:v>0.42227692083241664</c:v>
                </c:pt>
                <c:pt idx="41">
                  <c:v>0.41439042207588311</c:v>
                </c:pt>
                <c:pt idx="42">
                  <c:v>0.40671406279669314</c:v>
                </c:pt>
                <c:pt idx="43">
                  <c:v>0.39924074401422638</c:v>
                </c:pt>
                <c:pt idx="44">
                  <c:v>0.39196365358042784</c:v>
                </c:pt>
                <c:pt idx="45">
                  <c:v>0.38487625206168197</c:v>
                </c:pt>
                <c:pt idx="46">
                  <c:v>0.37797225954824309</c:v>
                </c:pt>
                <c:pt idx="47">
                  <c:v>0.37124564330468246</c:v>
                </c:pt>
                <c:pt idx="48">
                  <c:v>0.36469060618542615</c:v>
                </c:pt>
                <c:pt idx="49">
                  <c:v>0.35830157574856891</c:v>
                </c:pt>
                <c:pt idx="50">
                  <c:v>0.35207319400895964</c:v>
                </c:pt>
                <c:pt idx="51">
                  <c:v>0.34600030777828961</c:v>
                </c:pt>
                <c:pt idx="52">
                  <c:v>0.34007795954573378</c:v>
                </c:pt>
                <c:pt idx="53">
                  <c:v>0.33430137885772049</c:v>
                </c:pt>
                <c:pt idx="54">
                  <c:v>0.32866597415977994</c:v>
                </c:pt>
                <c:pt idx="55">
                  <c:v>0.32316732506721524</c:v>
                </c:pt>
                <c:pt idx="56">
                  <c:v>0.31780117503465444</c:v>
                </c:pt>
                <c:pt idx="57">
                  <c:v>0.3125634243974485</c:v>
                </c:pt>
                <c:pt idx="58">
                  <c:v>0.30745012376041231</c:v>
                </c:pt>
                <c:pt idx="59">
                  <c:v>0.30245746771164717</c:v>
                </c:pt>
                <c:pt idx="60">
                  <c:v>0.29758178884115399</c:v>
                </c:pt>
                <c:pt idx="61">
                  <c:v>0.29281955204568721</c:v>
                </c:pt>
                <c:pt idx="62">
                  <c:v>0.28816734910284769</c:v>
                </c:pt>
                <c:pt idx="63">
                  <c:v>0.28362189349878353</c:v>
                </c:pt>
                <c:pt idx="64">
                  <c:v>0.27918001549509702</c:v>
                </c:pt>
                <c:pt idx="65">
                  <c:v>0.27483865742164981</c:v>
                </c:pt>
                <c:pt idx="66">
                  <c:v>0.2705948691829404</c:v>
                </c:pt>
                <c:pt idx="67">
                  <c:v>0.26644580396661521</c:v>
                </c:pt>
                <c:pt idx="68">
                  <c:v>0.26238871414347109</c:v>
                </c:pt>
                <c:pt idx="69">
                  <c:v>0.2584209473490271</c:v>
                </c:pt>
                <c:pt idx="70">
                  <c:v>0.25453994273740144</c:v>
                </c:pt>
                <c:pt idx="71">
                  <c:v>0.25074322739882338</c:v>
                </c:pt>
                <c:pt idx="72">
                  <c:v>0.24702841293265609</c:v>
                </c:pt>
                <c:pt idx="73">
                  <c:v>0.24339319216829897</c:v>
                </c:pt>
                <c:pt idx="74">
                  <c:v>0.23983533602680199</c:v>
                </c:pt>
                <c:pt idx="75">
                  <c:v>0.23635269051643781</c:v>
                </c:pt>
                <c:pt idx="76">
                  <c:v>0.2329431738558698</c:v>
                </c:pt>
                <c:pt idx="77">
                  <c:v>0.2296047737189052</c:v>
                </c:pt>
                <c:pt idx="78">
                  <c:v>0.22633554459516431</c:v>
                </c:pt>
                <c:pt idx="79">
                  <c:v>0.22313360526129433</c:v>
                </c:pt>
                <c:pt idx="80">
                  <c:v>0.21999713635764789</c:v>
                </c:pt>
                <c:pt idx="81">
                  <c:v>0.21692437806561429</c:v>
                </c:pt>
                <c:pt idx="82">
                  <c:v>0.2139136278810374</c:v>
                </c:pt>
                <c:pt idx="83">
                  <c:v>0.21096323847938941</c:v>
                </c:pt>
                <c:pt idx="84">
                  <c:v>0.20807161566858817</c:v>
                </c:pt>
                <c:pt idx="85">
                  <c:v>0.20523721642555137</c:v>
                </c:pt>
                <c:pt idx="86">
                  <c:v>0.20245854701277186</c:v>
                </c:pt>
                <c:pt idx="87">
                  <c:v>0.19973416117138182</c:v>
                </c:pt>
                <c:pt idx="88">
                  <c:v>0.1970626583873446</c:v>
                </c:pt>
                <c:pt idx="89">
                  <c:v>0.19444268222757244</c:v>
                </c:pt>
                <c:pt idx="90">
                  <c:v>0.19187291874292292</c:v>
                </c:pt>
                <c:pt idx="91">
                  <c:v>0.18935209493517038</c:v>
                </c:pt>
                <c:pt idx="92">
                  <c:v>0.1868789772851826</c:v>
                </c:pt>
                <c:pt idx="93">
                  <c:v>0.18445237033966769</c:v>
                </c:pt>
                <c:pt idx="94">
                  <c:v>0.18207111535397164</c:v>
                </c:pt>
                <c:pt idx="95">
                  <c:v>0.1797340889885283</c:v>
                </c:pt>
                <c:pt idx="96">
                  <c:v>0.17744020205667124</c:v>
                </c:pt>
                <c:pt idx="97">
                  <c:v>0.17518839832162217</c:v>
                </c:pt>
                <c:pt idx="98">
                  <c:v>0.17297765334056897</c:v>
                </c:pt>
                <c:pt idx="99">
                  <c:v>0.17080697335384354</c:v>
                </c:pt>
                <c:pt idx="100">
                  <c:v>0.16867539421729541</c:v>
                </c:pt>
              </c:numCache>
            </c:numRef>
          </c:yVal>
          <c:smooth val="1"/>
          <c:extLst>
            <c:ext xmlns:c16="http://schemas.microsoft.com/office/drawing/2014/chart" uri="{C3380CC4-5D6E-409C-BE32-E72D297353CC}">
              <c16:uniqueId val="{00000032-B815-46D8-B93E-C7019F705802}"/>
            </c:ext>
          </c:extLst>
        </c:ser>
        <c:ser>
          <c:idx val="51"/>
          <c:order val="51"/>
          <c:tx>
            <c:strRef>
              <c:f>sensitivity!$BC$59</c:f>
              <c:strCache>
                <c:ptCount val="1"/>
                <c:pt idx="0">
                  <c:v>BC_0,35_T20</c:v>
                </c:pt>
              </c:strCache>
            </c:strRef>
          </c:tx>
          <c:spPr>
            <a:ln w="28575" cap="rnd">
              <a:solidFill>
                <a:schemeClr val="accent4">
                  <a:lumMod val="50000"/>
                  <a:lumOff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sensitivity!$BC$60:$BC$160</c:f>
              <c:numCache>
                <c:formatCode>0%</c:formatCode>
                <c:ptCount val="101"/>
                <c:pt idx="0">
                  <c:v>0.99999482057419287</c:v>
                </c:pt>
                <c:pt idx="1">
                  <c:v>0.98941926493669019</c:v>
                </c:pt>
                <c:pt idx="2">
                  <c:v>0.96865902913045909</c:v>
                </c:pt>
                <c:pt idx="3">
                  <c:v>0.94346975953301904</c:v>
                </c:pt>
                <c:pt idx="4">
                  <c:v>0.91764991640015192</c:v>
                </c:pt>
                <c:pt idx="5">
                  <c:v>0.89224977606531775</c:v>
                </c:pt>
                <c:pt idx="6">
                  <c:v>0.86760789198250376</c:v>
                </c:pt>
                <c:pt idx="7">
                  <c:v>0.84384246324509604</c:v>
                </c:pt>
                <c:pt idx="8">
                  <c:v>0.82098584081105974</c:v>
                </c:pt>
                <c:pt idx="9">
                  <c:v>0.79903043492282122</c:v>
                </c:pt>
                <c:pt idx="10">
                  <c:v>0.77794874107680845</c:v>
                </c:pt>
                <c:pt idx="11">
                  <c:v>0.75770366830666813</c:v>
                </c:pt>
                <c:pt idx="12">
                  <c:v>0.73825426132147276</c:v>
                </c:pt>
                <c:pt idx="13">
                  <c:v>0.71955890211567963</c:v>
                </c:pt>
                <c:pt idx="14">
                  <c:v>0.70157705067872012</c:v>
                </c:pt>
                <c:pt idx="15">
                  <c:v>0.68427012803152132</c:v>
                </c:pt>
                <c:pt idx="16">
                  <c:v>0.66760190023021426</c:v>
                </c:pt>
                <c:pt idx="17">
                  <c:v>0.65153857879983745</c:v>
                </c:pt>
                <c:pt idx="18">
                  <c:v>0.6360487665469079</c:v>
                </c:pt>
                <c:pt idx="19">
                  <c:v>0.62110332503049115</c:v>
                </c:pt>
                <c:pt idx="20">
                  <c:v>0.60667520797859986</c:v>
                </c:pt>
                <c:pt idx="21">
                  <c:v>0.59273928563861555</c:v>
                </c:pt>
                <c:pt idx="22">
                  <c:v>0.57927217353262184</c:v>
                </c:pt>
                <c:pt idx="23">
                  <c:v>0.56625207231634833</c:v>
                </c:pt>
                <c:pt idx="24">
                  <c:v>0.5536586215429895</c:v>
                </c:pt>
                <c:pt idx="25">
                  <c:v>0.54147276796117105</c:v>
                </c:pt>
                <c:pt idx="26">
                  <c:v>0.5296766478274284</c:v>
                </c:pt>
                <c:pt idx="27">
                  <c:v>0.51825348216093237</c:v>
                </c:pt>
                <c:pt idx="28">
                  <c:v>0.50718748365477673</c:v>
                </c:pt>
                <c:pt idx="29">
                  <c:v>0.49646377393049457</c:v>
                </c:pt>
                <c:pt idx="30">
                  <c:v>0.48606830989049804</c:v>
                </c:pt>
                <c:pt idx="31">
                  <c:v>0.4759878180347491</c:v>
                </c:pt>
                <c:pt idx="32">
                  <c:v>0.4662097357341376</c:v>
                </c:pt>
                <c:pt idx="33">
                  <c:v>0.45672215857806797</c:v>
                </c:pt>
                <c:pt idx="34">
                  <c:v>0.44751379303003935</c:v>
                </c:pt>
                <c:pt idx="35">
                  <c:v>0.43857391372921606</c:v>
                </c:pt>
                <c:pt idx="36">
                  <c:v>0.42989232486742113</c:v>
                </c:pt>
                <c:pt idx="37">
                  <c:v>0.42145932515012996</c:v>
                </c:pt>
                <c:pt idx="38">
                  <c:v>0.41326567591797969</c:v>
                </c:pt>
                <c:pt idx="39">
                  <c:v>0.40530257206338971</c:v>
                </c:pt>
                <c:pt idx="40">
                  <c:v>0.39756161542639357</c:v>
                </c:pt>
                <c:pt idx="41">
                  <c:v>0.39003479039598732</c:v>
                </c:pt>
                <c:pt idx="42">
                  <c:v>0.38271444147925071</c:v>
                </c:pt>
                <c:pt idx="43">
                  <c:v>0.37559325263122462</c:v>
                </c:pt>
                <c:pt idx="44">
                  <c:v>0.36866422816475908</c:v>
                </c:pt>
                <c:pt idx="45">
                  <c:v>0.36192067508205628</c:v>
                </c:pt>
                <c:pt idx="46">
                  <c:v>0.35535618668894797</c:v>
                </c:pt>
                <c:pt idx="47">
                  <c:v>0.34896462736958456</c:v>
                </c:pt>
                <c:pt idx="48">
                  <c:v>0.342740118413562</c:v>
                </c:pt>
                <c:pt idx="49">
                  <c:v>0.33667702479994832</c:v>
                </c:pt>
                <c:pt idx="50">
                  <c:v>0.33076994285343431</c:v>
                </c:pt>
                <c:pt idx="51">
                  <c:v>0.32501368869720842</c:v>
                </c:pt>
                <c:pt idx="52">
                  <c:v>0.31940328743532309</c:v>
                </c:pt>
                <c:pt idx="53">
                  <c:v>0.31393396300445131</c:v>
                </c:pt>
                <c:pt idx="54">
                  <c:v>0.30860112864118516</c:v>
                </c:pt>
                <c:pt idx="55">
                  <c:v>0.30340037791650865</c:v>
                </c:pt>
                <c:pt idx="56">
                  <c:v>0.29832747629390022</c:v>
                </c:pt>
                <c:pt idx="57">
                  <c:v>0.29337835317178085</c:v>
                </c:pt>
                <c:pt idx="58">
                  <c:v>0.28854909437477005</c:v>
                </c:pt>
                <c:pt idx="59">
                  <c:v>0.28383593506154731</c:v>
                </c:pt>
                <c:pt idx="60">
                  <c:v>0.27923525302006447</c:v>
                </c:pt>
                <c:pt idx="61">
                  <c:v>0.27474356232347863</c:v>
                </c:pt>
                <c:pt idx="62">
                  <c:v>0.2703575073225159</c:v>
                </c:pt>
                <c:pt idx="63">
                  <c:v>0.26607385695205948</c:v>
                </c:pt>
                <c:pt idx="64">
                  <c:v>0.26188949933162753</c:v>
                </c:pt>
                <c:pt idx="65">
                  <c:v>0.25780143664107824</c:v>
                </c:pt>
                <c:pt idx="66">
                  <c:v>0.25380678025438236</c:v>
                </c:pt>
                <c:pt idx="67">
                  <c:v>0.24990274611566091</c:v>
                </c:pt>
                <c:pt idx="68">
                  <c:v>0.24608665034290206</c:v>
                </c:pt>
                <c:pt idx="69">
                  <c:v>0.24235590504587928</c:v>
                </c:pt>
                <c:pt idx="70">
                  <c:v>0.23870801434578817</c:v>
                </c:pt>
                <c:pt idx="71">
                  <c:v>0.23514057058502805</c:v>
                </c:pt>
                <c:pt idx="72">
                  <c:v>0.23165125071638021</c:v>
                </c:pt>
                <c:pt idx="73">
                  <c:v>0.22823781286157985</c:v>
                </c:pt>
                <c:pt idx="74">
                  <c:v>0.22489809302997077</c:v>
                </c:pt>
                <c:pt idx="75">
                  <c:v>0.22163000198855309</c:v>
                </c:pt>
                <c:pt idx="76">
                  <c:v>0.21843152227531132</c:v>
                </c:pt>
                <c:pt idx="77">
                  <c:v>0.21530070534823126</c:v>
                </c:pt>
                <c:pt idx="78">
                  <c:v>0.21223566886290712</c:v>
                </c:pt>
                <c:pt idx="79">
                  <c:v>0.20923459407207584</c:v>
                </c:pt>
                <c:pt idx="80">
                  <c:v>0.20629572334083163</c:v>
                </c:pt>
                <c:pt idx="81">
                  <c:v>0.2034173577716544</c:v>
                </c:pt>
                <c:pt idx="82">
                  <c:v>0.20059785493373297</c:v>
                </c:pt>
                <c:pt idx="83">
                  <c:v>0.19783562669139132</c:v>
                </c:pt>
                <c:pt idx="84">
                  <c:v>0.19512913712672889</c:v>
                </c:pt>
                <c:pt idx="85">
                  <c:v>0.1924769005518645</c:v>
                </c:pt>
                <c:pt idx="86">
                  <c:v>0.18987747960643597</c:v>
                </c:pt>
                <c:pt idx="87">
                  <c:v>0.18732948343624947</c:v>
                </c:pt>
                <c:pt idx="88">
                  <c:v>0.184831565949201</c:v>
                </c:pt>
                <c:pt idx="89">
                  <c:v>0.18238242414480252</c:v>
                </c:pt>
                <c:pt idx="90">
                  <c:v>0.17998079651384538</c:v>
                </c:pt>
                <c:pt idx="91">
                  <c:v>0.17762546150491704</c:v>
                </c:pt>
                <c:pt idx="92">
                  <c:v>0.17531523605466132</c:v>
                </c:pt>
                <c:pt idx="93">
                  <c:v>0.17304897417883841</c:v>
                </c:pt>
                <c:pt idx="94">
                  <c:v>0.17082556562138806</c:v>
                </c:pt>
                <c:pt idx="95">
                  <c:v>0.16864393455884913</c:v>
                </c:pt>
                <c:pt idx="96">
                  <c:v>0.16650303835761954</c:v>
                </c:pt>
                <c:pt idx="97">
                  <c:v>0.16440186638167098</c:v>
                </c:pt>
                <c:pt idx="98">
                  <c:v>0.16233943884844965</c:v>
                </c:pt>
                <c:pt idx="99">
                  <c:v>0.16031480573081125</c:v>
                </c:pt>
                <c:pt idx="100">
                  <c:v>0.15832704570294037</c:v>
                </c:pt>
              </c:numCache>
            </c:numRef>
          </c:yVal>
          <c:smooth val="1"/>
          <c:extLst>
            <c:ext xmlns:c16="http://schemas.microsoft.com/office/drawing/2014/chart" uri="{C3380CC4-5D6E-409C-BE32-E72D297353CC}">
              <c16:uniqueId val="{00000033-B815-46D8-B93E-C7019F705802}"/>
            </c:ext>
          </c:extLst>
        </c:ser>
        <c:ser>
          <c:idx val="52"/>
          <c:order val="52"/>
          <c:tx>
            <c:strRef>
              <c:f>sensitivity!$BD$59</c:f>
              <c:strCache>
                <c:ptCount val="1"/>
                <c:pt idx="0">
                  <c:v>BC_0,40_T20</c:v>
                </c:pt>
              </c:strCache>
            </c:strRef>
          </c:tx>
          <c:spPr>
            <a:ln w="28575" cap="rnd">
              <a:solidFill>
                <a:schemeClr val="accent5">
                  <a:lumMod val="50000"/>
                  <a:lumOff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sensitivity!$BD$60:$BD$160</c:f>
              <c:numCache>
                <c:formatCode>0%</c:formatCode>
                <c:ptCount val="101"/>
                <c:pt idx="0">
                  <c:v>0.99999665432652829</c:v>
                </c:pt>
                <c:pt idx="1">
                  <c:v>0.97341469895875232</c:v>
                </c:pt>
                <c:pt idx="2">
                  <c:v>0.94646219378451535</c:v>
                </c:pt>
                <c:pt idx="3">
                  <c:v>0.91790921425710448</c:v>
                </c:pt>
                <c:pt idx="4">
                  <c:v>0.88991239797792265</c:v>
                </c:pt>
                <c:pt idx="5">
                  <c:v>0.86298453825278199</c:v>
                </c:pt>
                <c:pt idx="6">
                  <c:v>0.83723263312914886</c:v>
                </c:pt>
                <c:pt idx="7">
                  <c:v>0.81264997254350613</c:v>
                </c:pt>
                <c:pt idx="8">
                  <c:v>0.78919217730676472</c:v>
                </c:pt>
                <c:pt idx="9">
                  <c:v>0.76680116757399785</c:v>
                </c:pt>
                <c:pt idx="10">
                  <c:v>0.74541472019124622</c:v>
                </c:pt>
                <c:pt idx="11">
                  <c:v>0.72497097646571262</c:v>
                </c:pt>
                <c:pt idx="12">
                  <c:v>0.70541068056514133</c:v>
                </c:pt>
                <c:pt idx="13">
                  <c:v>0.68667822514538368</c:v>
                </c:pt>
                <c:pt idx="14">
                  <c:v>0.66872203304398337</c:v>
                </c:pt>
                <c:pt idx="15">
                  <c:v>0.65149457094644458</c:v>
                </c:pt>
                <c:pt idx="16">
                  <c:v>0.63495216836057122</c:v>
                </c:pt>
                <c:pt idx="17">
                  <c:v>0.61905474377008152</c:v>
                </c:pt>
                <c:pt idx="18">
                  <c:v>0.60376549675027436</c:v>
                </c:pt>
                <c:pt idx="19">
                  <c:v>0.58905059876717747</c:v>
                </c:pt>
                <c:pt idx="20">
                  <c:v>0.57487889977779383</c:v>
                </c:pt>
                <c:pt idx="21">
                  <c:v>0.56122165857786133</c:v>
                </c:pt>
                <c:pt idx="22">
                  <c:v>0.54805229960109503</c:v>
                </c:pt>
                <c:pt idx="23">
                  <c:v>0.53534619600301969</c:v>
                </c:pt>
                <c:pt idx="24">
                  <c:v>0.52308047740030073</c:v>
                </c:pt>
                <c:pt idx="25">
                  <c:v>0.51123385999252247</c:v>
                </c:pt>
                <c:pt idx="26">
                  <c:v>0.49978649660970215</c:v>
                </c:pt>
                <c:pt idx="27">
                  <c:v>0.48871984429121901</c:v>
                </c:pt>
                <c:pt idx="28">
                  <c:v>0.47801654718463366</c:v>
                </c:pt>
                <c:pt idx="29">
                  <c:v>0.46766033278402463</c:v>
                </c:pt>
                <c:pt idx="30">
                  <c:v>0.45763591976744911</c:v>
                </c:pt>
                <c:pt idx="31">
                  <c:v>0.44792893592134653</c:v>
                </c:pt>
                <c:pt idx="32">
                  <c:v>0.43852584484682744</c:v>
                </c:pt>
                <c:pt idx="33">
                  <c:v>0.42941388032552058</c:v>
                </c:pt>
                <c:pt idx="34">
                  <c:v>0.42058098738122929</c:v>
                </c:pt>
                <c:pt idx="35">
                  <c:v>0.41201576920975236</c:v>
                </c:pt>
                <c:pt idx="36">
                  <c:v>0.40370743926537428</c:v>
                </c:pt>
                <c:pt idx="37">
                  <c:v>0.39564577789130906</c:v>
                </c:pt>
                <c:pt idx="38">
                  <c:v>0.38782109296527406</c:v>
                </c:pt>
                <c:pt idx="39">
                  <c:v>0.38022418410265935</c:v>
                </c:pt>
                <c:pt idx="40">
                  <c:v>0.37284631002037039</c:v>
                </c:pt>
                <c:pt idx="41">
                  <c:v>0.36567915871609147</c:v>
                </c:pt>
                <c:pt idx="42">
                  <c:v>0.35871482016180822</c:v>
                </c:pt>
                <c:pt idx="43">
                  <c:v>0.35194576124822285</c:v>
                </c:pt>
                <c:pt idx="44">
                  <c:v>0.34536480274909032</c:v>
                </c:pt>
                <c:pt idx="45">
                  <c:v>0.33896509810243058</c:v>
                </c:pt>
                <c:pt idx="46">
                  <c:v>0.33274011382965296</c:v>
                </c:pt>
                <c:pt idx="47">
                  <c:v>0.32668361143448665</c:v>
                </c:pt>
                <c:pt idx="48">
                  <c:v>0.32078963064169791</c:v>
                </c:pt>
                <c:pt idx="49">
                  <c:v>0.31505247385132773</c:v>
                </c:pt>
                <c:pt idx="50">
                  <c:v>0.30946669169790897</c:v>
                </c:pt>
                <c:pt idx="51">
                  <c:v>0.30402706961612719</c:v>
                </c:pt>
                <c:pt idx="52">
                  <c:v>0.29872861532491246</c:v>
                </c:pt>
                <c:pt idx="53">
                  <c:v>0.29356654715118224</c:v>
                </c:pt>
                <c:pt idx="54">
                  <c:v>0.28853628312259039</c:v>
                </c:pt>
                <c:pt idx="55">
                  <c:v>0.28363343076580194</c:v>
                </c:pt>
                <c:pt idx="56">
                  <c:v>0.278853777553146</c:v>
                </c:pt>
                <c:pt idx="57">
                  <c:v>0.2741932819461132</c:v>
                </c:pt>
                <c:pt idx="58">
                  <c:v>0.2696480649891278</c:v>
                </c:pt>
                <c:pt idx="59">
                  <c:v>0.26521440241144745</c:v>
                </c:pt>
                <c:pt idx="60">
                  <c:v>0.26088871719897488</c:v>
                </c:pt>
                <c:pt idx="61">
                  <c:v>0.25666757260126999</c:v>
                </c:pt>
                <c:pt idx="62">
                  <c:v>0.25254766554218411</c:v>
                </c:pt>
                <c:pt idx="63">
                  <c:v>0.24852582040533544</c:v>
                </c:pt>
                <c:pt idx="64">
                  <c:v>0.24459898316815801</c:v>
                </c:pt>
                <c:pt idx="65">
                  <c:v>0.24076421586050659</c:v>
                </c:pt>
                <c:pt idx="66">
                  <c:v>0.23701869132582437</c:v>
                </c:pt>
                <c:pt idx="67">
                  <c:v>0.23335968826470657</c:v>
                </c:pt>
                <c:pt idx="68">
                  <c:v>0.229784586542333</c:v>
                </c:pt>
                <c:pt idx="69">
                  <c:v>0.22629086274273152</c:v>
                </c:pt>
                <c:pt idx="70">
                  <c:v>0.22287608595417494</c:v>
                </c:pt>
                <c:pt idx="71">
                  <c:v>0.21953791377123269</c:v>
                </c:pt>
                <c:pt idx="72">
                  <c:v>0.21627408850010432</c:v>
                </c:pt>
                <c:pt idx="73">
                  <c:v>0.2130824335548607</c:v>
                </c:pt>
                <c:pt idx="74">
                  <c:v>0.20996085003313958</c:v>
                </c:pt>
                <c:pt idx="75">
                  <c:v>0.2069073134606684</c:v>
                </c:pt>
                <c:pt idx="76">
                  <c:v>0.20391987069475281</c:v>
                </c:pt>
                <c:pt idx="77">
                  <c:v>0.20099663697755732</c:v>
                </c:pt>
                <c:pt idx="78">
                  <c:v>0.19813579313064994</c:v>
                </c:pt>
                <c:pt idx="79">
                  <c:v>0.19533558288285735</c:v>
                </c:pt>
                <c:pt idx="80">
                  <c:v>0.19259431032401533</c:v>
                </c:pt>
                <c:pt idx="81">
                  <c:v>0.18991033747769448</c:v>
                </c:pt>
                <c:pt idx="82">
                  <c:v>0.18728208198642854</c:v>
                </c:pt>
                <c:pt idx="83">
                  <c:v>0.18470801490339328</c:v>
                </c:pt>
                <c:pt idx="84">
                  <c:v>0.1821866585848696</c:v>
                </c:pt>
                <c:pt idx="85">
                  <c:v>0.17971658467817764</c:v>
                </c:pt>
                <c:pt idx="86">
                  <c:v>0.17729641220010012</c:v>
                </c:pt>
                <c:pt idx="87">
                  <c:v>0.17492480570111713</c:v>
                </c:pt>
                <c:pt idx="88">
                  <c:v>0.1726004735110574</c:v>
                </c:pt>
                <c:pt idx="89">
                  <c:v>0.1703221660620326</c:v>
                </c:pt>
                <c:pt idx="90">
                  <c:v>0.16808867428476787</c:v>
                </c:pt>
                <c:pt idx="91">
                  <c:v>0.16589882807466372</c:v>
                </c:pt>
                <c:pt idx="92">
                  <c:v>0.16375149482414009</c:v>
                </c:pt>
                <c:pt idx="93">
                  <c:v>0.16164557801800911</c:v>
                </c:pt>
                <c:pt idx="94">
                  <c:v>0.15958001588880449</c:v>
                </c:pt>
                <c:pt idx="95">
                  <c:v>0.15755378012916993</c:v>
                </c:pt>
                <c:pt idx="96">
                  <c:v>0.15556587465856783</c:v>
                </c:pt>
                <c:pt idx="97">
                  <c:v>0.15361533444171976</c:v>
                </c:pt>
                <c:pt idx="98">
                  <c:v>0.15170122435633032</c:v>
                </c:pt>
                <c:pt idx="99">
                  <c:v>0.14982263810777896</c:v>
                </c:pt>
                <c:pt idx="100">
                  <c:v>0.14797869718858531</c:v>
                </c:pt>
              </c:numCache>
            </c:numRef>
          </c:yVal>
          <c:smooth val="1"/>
          <c:extLst>
            <c:ext xmlns:c16="http://schemas.microsoft.com/office/drawing/2014/chart" uri="{C3380CC4-5D6E-409C-BE32-E72D297353CC}">
              <c16:uniqueId val="{00000034-B815-46D8-B93E-C7019F705802}"/>
            </c:ext>
          </c:extLst>
        </c:ser>
        <c:ser>
          <c:idx val="53"/>
          <c:order val="53"/>
          <c:tx>
            <c:strRef>
              <c:f>sensitivity!$BE$59</c:f>
              <c:strCache>
                <c:ptCount val="1"/>
                <c:pt idx="0">
                  <c:v>BC_0,45_T20</c:v>
                </c:pt>
              </c:strCache>
            </c:strRef>
          </c:tx>
          <c:spPr>
            <a:ln w="28575" cap="rnd">
              <a:solidFill>
                <a:schemeClr val="accent6">
                  <a:lumMod val="50000"/>
                  <a:lumOff val="5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sensitivity!$BE$60:$BE$160</c:f>
              <c:numCache>
                <c:formatCode>0%</c:formatCode>
                <c:ptCount val="101"/>
                <c:pt idx="0">
                  <c:v>0.9999984880788636</c:v>
                </c:pt>
                <c:pt idx="1">
                  <c:v>0.95741013298081434</c:v>
                </c:pt>
                <c:pt idx="2">
                  <c:v>0.92426535843857172</c:v>
                </c:pt>
                <c:pt idx="3">
                  <c:v>0.89234866898118981</c:v>
                </c:pt>
                <c:pt idx="4">
                  <c:v>0.86217487955569327</c:v>
                </c:pt>
                <c:pt idx="5">
                  <c:v>0.83371930044024622</c:v>
                </c:pt>
                <c:pt idx="6">
                  <c:v>0.80685737427579407</c:v>
                </c:pt>
                <c:pt idx="7">
                  <c:v>0.78145748184191621</c:v>
                </c:pt>
                <c:pt idx="8">
                  <c:v>0.7573985138024697</c:v>
                </c:pt>
                <c:pt idx="9">
                  <c:v>0.73457190022517449</c:v>
                </c:pt>
                <c:pt idx="10">
                  <c:v>0.71288069930568398</c:v>
                </c:pt>
                <c:pt idx="11">
                  <c:v>0.69223828462475723</c:v>
                </c:pt>
                <c:pt idx="12">
                  <c:v>0.67256709980880991</c:v>
                </c:pt>
                <c:pt idx="13">
                  <c:v>0.65379754817508773</c:v>
                </c:pt>
                <c:pt idx="14">
                  <c:v>0.63586701540924673</c:v>
                </c:pt>
                <c:pt idx="15">
                  <c:v>0.61871901386136796</c:v>
                </c:pt>
                <c:pt idx="16">
                  <c:v>0.60230243649092829</c:v>
                </c:pt>
                <c:pt idx="17">
                  <c:v>0.58657090874032547</c:v>
                </c:pt>
                <c:pt idx="18">
                  <c:v>0.57148222695364093</c:v>
                </c:pt>
                <c:pt idx="19">
                  <c:v>0.55699787250386368</c:v>
                </c:pt>
                <c:pt idx="20">
                  <c:v>0.54308259157698791</c:v>
                </c:pt>
                <c:pt idx="21">
                  <c:v>0.52970403151710721</c:v>
                </c:pt>
                <c:pt idx="22">
                  <c:v>0.51683242566956822</c:v>
                </c:pt>
                <c:pt idx="23">
                  <c:v>0.50444031968969105</c:v>
                </c:pt>
                <c:pt idx="24">
                  <c:v>0.49250233325761189</c:v>
                </c:pt>
                <c:pt idx="25">
                  <c:v>0.48099495202387388</c:v>
                </c:pt>
                <c:pt idx="26">
                  <c:v>0.46989634539197583</c:v>
                </c:pt>
                <c:pt idx="27">
                  <c:v>0.45918620642150559</c:v>
                </c:pt>
                <c:pt idx="28">
                  <c:v>0.44884561071449053</c:v>
                </c:pt>
                <c:pt idx="29">
                  <c:v>0.4388568916375547</c:v>
                </c:pt>
                <c:pt idx="30">
                  <c:v>0.42920352964440017</c:v>
                </c:pt>
                <c:pt idx="31">
                  <c:v>0.41987005380794395</c:v>
                </c:pt>
                <c:pt idx="32">
                  <c:v>0.41084195395951717</c:v>
                </c:pt>
                <c:pt idx="33">
                  <c:v>0.40210560207297319</c:v>
                </c:pt>
                <c:pt idx="34">
                  <c:v>0.39364818173241922</c:v>
                </c:pt>
                <c:pt idx="35">
                  <c:v>0.38545762469028866</c:v>
                </c:pt>
                <c:pt idx="36">
                  <c:v>0.37752255366332743</c:v>
                </c:pt>
                <c:pt idx="37">
                  <c:v>0.36983223063248816</c:v>
                </c:pt>
                <c:pt idx="38">
                  <c:v>0.36237651001256849</c:v>
                </c:pt>
                <c:pt idx="39">
                  <c:v>0.35514579614192898</c:v>
                </c:pt>
                <c:pt idx="40">
                  <c:v>0.34813100461434732</c:v>
                </c:pt>
                <c:pt idx="41">
                  <c:v>0.34132352703619567</c:v>
                </c:pt>
                <c:pt idx="42">
                  <c:v>0.33471519884436574</c:v>
                </c:pt>
                <c:pt idx="43">
                  <c:v>0.32829826986522104</c:v>
                </c:pt>
                <c:pt idx="44">
                  <c:v>0.32206537733342167</c:v>
                </c:pt>
                <c:pt idx="45">
                  <c:v>0.31600952112280489</c:v>
                </c:pt>
                <c:pt idx="46">
                  <c:v>0.31012404097035784</c:v>
                </c:pt>
                <c:pt idx="47">
                  <c:v>0.30440259549938875</c:v>
                </c:pt>
                <c:pt idx="48">
                  <c:v>0.29883914286983382</c:v>
                </c:pt>
                <c:pt idx="49">
                  <c:v>0.29342792290270708</c:v>
                </c:pt>
                <c:pt idx="50">
                  <c:v>0.28816344054238358</c:v>
                </c:pt>
                <c:pt idx="51">
                  <c:v>0.28304045053504595</c:v>
                </c:pt>
                <c:pt idx="52">
                  <c:v>0.27805394321450183</c:v>
                </c:pt>
                <c:pt idx="53">
                  <c:v>0.27319913129791307</c:v>
                </c:pt>
                <c:pt idx="54">
                  <c:v>0.26847143760399561</c:v>
                </c:pt>
                <c:pt idx="55">
                  <c:v>0.26386648361509535</c:v>
                </c:pt>
                <c:pt idx="56">
                  <c:v>0.25938007881239178</c:v>
                </c:pt>
                <c:pt idx="57">
                  <c:v>0.25500821072044555</c:v>
                </c:pt>
                <c:pt idx="58">
                  <c:v>0.25074703560348555</c:v>
                </c:pt>
                <c:pt idx="59">
                  <c:v>0.24659286976134762</c:v>
                </c:pt>
                <c:pt idx="60">
                  <c:v>0.24254218137788533</c:v>
                </c:pt>
                <c:pt idx="61">
                  <c:v>0.23859158287906138</c:v>
                </c:pt>
                <c:pt idx="62">
                  <c:v>0.23473782376185229</c:v>
                </c:pt>
                <c:pt idx="63">
                  <c:v>0.23097778385861142</c:v>
                </c:pt>
                <c:pt idx="64">
                  <c:v>0.22730846700468851</c:v>
                </c:pt>
                <c:pt idx="65">
                  <c:v>0.22372699507993496</c:v>
                </c:pt>
                <c:pt idx="66">
                  <c:v>0.22023060239726636</c:v>
                </c:pt>
                <c:pt idx="67">
                  <c:v>0.21681663041375224</c:v>
                </c:pt>
                <c:pt idx="68">
                  <c:v>0.21348252274176394</c:v>
                </c:pt>
                <c:pt idx="69">
                  <c:v>0.21022582043958374</c:v>
                </c:pt>
                <c:pt idx="70">
                  <c:v>0.2070441575625617</c:v>
                </c:pt>
                <c:pt idx="71">
                  <c:v>0.20393525695743733</c:v>
                </c:pt>
                <c:pt idx="72">
                  <c:v>0.20089692628382841</c:v>
                </c:pt>
                <c:pt idx="73">
                  <c:v>0.19792705424814155</c:v>
                </c:pt>
                <c:pt idx="74">
                  <c:v>0.19502360703630839</c:v>
                </c:pt>
                <c:pt idx="75">
                  <c:v>0.19218462493278368</c:v>
                </c:pt>
                <c:pt idx="76">
                  <c:v>0.18940821911419434</c:v>
                </c:pt>
                <c:pt idx="77">
                  <c:v>0.18669256860688338</c:v>
                </c:pt>
                <c:pt idx="78">
                  <c:v>0.18403591739839276</c:v>
                </c:pt>
                <c:pt idx="79">
                  <c:v>0.18143657169363886</c:v>
                </c:pt>
                <c:pt idx="80">
                  <c:v>0.17889289730719907</c:v>
                </c:pt>
                <c:pt idx="81">
                  <c:v>0.17640331718373459</c:v>
                </c:pt>
                <c:pt idx="82">
                  <c:v>0.17396630903912408</c:v>
                </c:pt>
                <c:pt idx="83">
                  <c:v>0.17158040311539521</c:v>
                </c:pt>
                <c:pt idx="84">
                  <c:v>0.16924418004301034</c:v>
                </c:pt>
                <c:pt idx="85">
                  <c:v>0.16695626880449074</c:v>
                </c:pt>
                <c:pt idx="86">
                  <c:v>0.16471534479376426</c:v>
                </c:pt>
                <c:pt idx="87">
                  <c:v>0.16252012796598481</c:v>
                </c:pt>
                <c:pt idx="88">
                  <c:v>0.16036938107291376</c:v>
                </c:pt>
                <c:pt idx="89">
                  <c:v>0.15826190797926271</c:v>
                </c:pt>
                <c:pt idx="90">
                  <c:v>0.15619655205569033</c:v>
                </c:pt>
                <c:pt idx="91">
                  <c:v>0.15417219464441034</c:v>
                </c:pt>
                <c:pt idx="92">
                  <c:v>0.1521877535936188</c:v>
                </c:pt>
                <c:pt idx="93">
                  <c:v>0.15024218185717983</c:v>
                </c:pt>
                <c:pt idx="94">
                  <c:v>0.14833446615622092</c:v>
                </c:pt>
                <c:pt idx="95">
                  <c:v>0.14646362569949078</c:v>
                </c:pt>
                <c:pt idx="96">
                  <c:v>0.14462871095951613</c:v>
                </c:pt>
                <c:pt idx="97">
                  <c:v>0.14282880250176858</c:v>
                </c:pt>
                <c:pt idx="98">
                  <c:v>0.141063009864211</c:v>
                </c:pt>
                <c:pt idx="99">
                  <c:v>0.13933047048474664</c:v>
                </c:pt>
                <c:pt idx="100">
                  <c:v>0.13763034867423024</c:v>
                </c:pt>
              </c:numCache>
            </c:numRef>
          </c:yVal>
          <c:smooth val="1"/>
          <c:extLst>
            <c:ext xmlns:c16="http://schemas.microsoft.com/office/drawing/2014/chart" uri="{C3380CC4-5D6E-409C-BE32-E72D297353CC}">
              <c16:uniqueId val="{00000035-B815-46D8-B93E-C7019F705802}"/>
            </c:ext>
          </c:extLst>
        </c:ser>
        <c:ser>
          <c:idx val="54"/>
          <c:order val="54"/>
          <c:tx>
            <c:strRef>
              <c:f>sensitivity!$BF$59</c:f>
              <c:strCache>
                <c:ptCount val="1"/>
                <c:pt idx="0">
                  <c:v>BC_0,50_T20</c:v>
                </c:pt>
              </c:strCache>
            </c:strRef>
          </c:tx>
          <c:spPr>
            <a:ln w="28575" cap="rnd">
              <a:solidFill>
                <a:schemeClr val="accent1"/>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sensitivity!$BF$60:$BF$160</c:f>
              <c:numCache>
                <c:formatCode>0%</c:formatCode>
                <c:ptCount val="101"/>
                <c:pt idx="0">
                  <c:v>1</c:v>
                </c:pt>
                <c:pt idx="1">
                  <c:v>0.94140556700287648</c:v>
                </c:pt>
                <c:pt idx="2">
                  <c:v>0.90206852309262797</c:v>
                </c:pt>
                <c:pt idx="3">
                  <c:v>0.86678812370527525</c:v>
                </c:pt>
                <c:pt idx="4">
                  <c:v>0.8344373611334639</c:v>
                </c:pt>
                <c:pt idx="5">
                  <c:v>0.80445406262771058</c:v>
                </c:pt>
                <c:pt idx="6">
                  <c:v>0.77648211542243928</c:v>
                </c:pt>
                <c:pt idx="7">
                  <c:v>0.7502649911403263</c:v>
                </c:pt>
                <c:pt idx="8">
                  <c:v>0.72560485029817456</c:v>
                </c:pt>
                <c:pt idx="9">
                  <c:v>0.70234263287635113</c:v>
                </c:pt>
                <c:pt idx="10">
                  <c:v>0.68034667842012186</c:v>
                </c:pt>
                <c:pt idx="11">
                  <c:v>0.65950559278380172</c:v>
                </c:pt>
                <c:pt idx="12">
                  <c:v>0.63972351905247848</c:v>
                </c:pt>
                <c:pt idx="13">
                  <c:v>0.62091687120479189</c:v>
                </c:pt>
                <c:pt idx="14">
                  <c:v>0.60301199777451009</c:v>
                </c:pt>
                <c:pt idx="15">
                  <c:v>0.58594345677629134</c:v>
                </c:pt>
                <c:pt idx="16">
                  <c:v>0.56965270462128537</c:v>
                </c:pt>
                <c:pt idx="17">
                  <c:v>0.55408707371056953</c:v>
                </c:pt>
                <c:pt idx="18">
                  <c:v>0.5391989571570075</c:v>
                </c:pt>
                <c:pt idx="19">
                  <c:v>0.52494514624054989</c:v>
                </c:pt>
                <c:pt idx="20">
                  <c:v>0.51128628337618198</c:v>
                </c:pt>
                <c:pt idx="21">
                  <c:v>0.49818640445635304</c:v>
                </c:pt>
                <c:pt idx="22">
                  <c:v>0.48561255173804135</c:v>
                </c:pt>
                <c:pt idx="23">
                  <c:v>0.47353444337636241</c:v>
                </c:pt>
                <c:pt idx="24">
                  <c:v>0.46192418911492311</c:v>
                </c:pt>
                <c:pt idx="25">
                  <c:v>0.45075604405522535</c:v>
                </c:pt>
                <c:pt idx="26">
                  <c:v>0.44000619417424958</c:v>
                </c:pt>
                <c:pt idx="27">
                  <c:v>0.42965256855179224</c:v>
                </c:pt>
                <c:pt idx="28">
                  <c:v>0.41967467424434746</c:v>
                </c:pt>
                <c:pt idx="29">
                  <c:v>0.41005345049108477</c:v>
                </c:pt>
                <c:pt idx="30">
                  <c:v>0.40077113952135129</c:v>
                </c:pt>
                <c:pt idx="31">
                  <c:v>0.39181117169454138</c:v>
                </c:pt>
                <c:pt idx="32">
                  <c:v>0.38315806307220701</c:v>
                </c:pt>
                <c:pt idx="33">
                  <c:v>0.3747973238204258</c:v>
                </c:pt>
                <c:pt idx="34">
                  <c:v>0.36671537608360921</c:v>
                </c:pt>
                <c:pt idx="35">
                  <c:v>0.35889948017082496</c:v>
                </c:pt>
                <c:pt idx="36">
                  <c:v>0.35133766806128064</c:v>
                </c:pt>
                <c:pt idx="37">
                  <c:v>0.34401868337366731</c:v>
                </c:pt>
                <c:pt idx="38">
                  <c:v>0.33693192705986291</c:v>
                </c:pt>
                <c:pt idx="39">
                  <c:v>0.33006740818119867</c:v>
                </c:pt>
                <c:pt idx="40">
                  <c:v>0.32341569920832425</c:v>
                </c:pt>
                <c:pt idx="41">
                  <c:v>0.31696789535629988</c:v>
                </c:pt>
                <c:pt idx="42">
                  <c:v>0.3107155775269233</c:v>
                </c:pt>
                <c:pt idx="43">
                  <c:v>0.30465077848221933</c:v>
                </c:pt>
                <c:pt idx="44">
                  <c:v>0.2987659519177529</c:v>
                </c:pt>
                <c:pt idx="45">
                  <c:v>0.2930539441431792</c:v>
                </c:pt>
                <c:pt idx="46">
                  <c:v>0.28750796811106277</c:v>
                </c:pt>
                <c:pt idx="47">
                  <c:v>0.28212157956429085</c:v>
                </c:pt>
                <c:pt idx="48">
                  <c:v>0.27688865509796967</c:v>
                </c:pt>
                <c:pt idx="49">
                  <c:v>0.27180337195408649</c:v>
                </c:pt>
                <c:pt idx="50">
                  <c:v>0.26686018938685818</c:v>
                </c:pt>
                <c:pt idx="51">
                  <c:v>0.26205383145396477</c:v>
                </c:pt>
                <c:pt idx="52">
                  <c:v>0.25737927110409115</c:v>
                </c:pt>
                <c:pt idx="53">
                  <c:v>0.252831715444644</c:v>
                </c:pt>
                <c:pt idx="54">
                  <c:v>0.24840659208540086</c:v>
                </c:pt>
                <c:pt idx="55">
                  <c:v>0.24409953646438867</c:v>
                </c:pt>
                <c:pt idx="56">
                  <c:v>0.23990638007163756</c:v>
                </c:pt>
                <c:pt idx="57">
                  <c:v>0.23582313949477787</c:v>
                </c:pt>
                <c:pt idx="58">
                  <c:v>0.23184600621784329</c:v>
                </c:pt>
                <c:pt idx="59">
                  <c:v>0.22797133711124776</c:v>
                </c:pt>
                <c:pt idx="60">
                  <c:v>0.22419564555679578</c:v>
                </c:pt>
                <c:pt idx="61">
                  <c:v>0.22051559315685276</c:v>
                </c:pt>
                <c:pt idx="62">
                  <c:v>0.2169279819815205</c:v>
                </c:pt>
                <c:pt idx="63">
                  <c:v>0.21342974731188738</c:v>
                </c:pt>
                <c:pt idx="64">
                  <c:v>0.21001795084121902</c:v>
                </c:pt>
                <c:pt idx="65">
                  <c:v>0.20668977429936333</c:v>
                </c:pt>
                <c:pt idx="66">
                  <c:v>0.20344251346870837</c:v>
                </c:pt>
                <c:pt idx="67">
                  <c:v>0.20027357256279793</c:v>
                </c:pt>
                <c:pt idx="68">
                  <c:v>0.1971804589411949</c:v>
                </c:pt>
                <c:pt idx="69">
                  <c:v>0.19416077813643598</c:v>
                </c:pt>
                <c:pt idx="70">
                  <c:v>0.19121222917094846</c:v>
                </c:pt>
                <c:pt idx="71">
                  <c:v>0.188332600143642</c:v>
                </c:pt>
                <c:pt idx="72">
                  <c:v>0.18551976406755252</c:v>
                </c:pt>
                <c:pt idx="73">
                  <c:v>0.18277167494142244</c:v>
                </c:pt>
                <c:pt idx="74">
                  <c:v>0.1800863640394772</c:v>
                </c:pt>
                <c:pt idx="75">
                  <c:v>0.17746193640489899</c:v>
                </c:pt>
                <c:pt idx="76">
                  <c:v>0.17489656753363586</c:v>
                </c:pt>
                <c:pt idx="77">
                  <c:v>0.17238850023620944</c:v>
                </c:pt>
                <c:pt idx="78">
                  <c:v>0.1699360416661356</c:v>
                </c:pt>
                <c:pt idx="79">
                  <c:v>0.1675375605044204</c:v>
                </c:pt>
                <c:pt idx="80">
                  <c:v>0.1651914842903828</c:v>
                </c:pt>
                <c:pt idx="81">
                  <c:v>0.16289629688977472</c:v>
                </c:pt>
                <c:pt idx="82">
                  <c:v>0.16065053609181965</c:v>
                </c:pt>
                <c:pt idx="83">
                  <c:v>0.15845279132739717</c:v>
                </c:pt>
                <c:pt idx="84">
                  <c:v>0.15630170150115105</c:v>
                </c:pt>
                <c:pt idx="85">
                  <c:v>0.15419595293080388</c:v>
                </c:pt>
                <c:pt idx="86">
                  <c:v>0.15213427738742841</c:v>
                </c:pt>
                <c:pt idx="87">
                  <c:v>0.15011545023085249</c:v>
                </c:pt>
                <c:pt idx="88">
                  <c:v>0.14813828863477013</c:v>
                </c:pt>
                <c:pt idx="89">
                  <c:v>0.14620164989649281</c:v>
                </c:pt>
                <c:pt idx="90">
                  <c:v>0.14430442982661279</c:v>
                </c:pt>
                <c:pt idx="91">
                  <c:v>0.14244556121415702</c:v>
                </c:pt>
                <c:pt idx="92">
                  <c:v>0.14062401236309754</c:v>
                </c:pt>
                <c:pt idx="93">
                  <c:v>0.13883878569635055</c:v>
                </c:pt>
                <c:pt idx="94">
                  <c:v>0.13708891642363738</c:v>
                </c:pt>
                <c:pt idx="95">
                  <c:v>0.13537347126981158</c:v>
                </c:pt>
                <c:pt idx="96">
                  <c:v>0.13369154726046442</c:v>
                </c:pt>
                <c:pt idx="97">
                  <c:v>0.13204227056181739</c:v>
                </c:pt>
                <c:pt idx="98">
                  <c:v>0.1304247953720917</c:v>
                </c:pt>
                <c:pt idx="99">
                  <c:v>0.12883830286171435</c:v>
                </c:pt>
                <c:pt idx="100">
                  <c:v>0.12728200015987517</c:v>
                </c:pt>
              </c:numCache>
            </c:numRef>
          </c:yVal>
          <c:smooth val="1"/>
          <c:extLst>
            <c:ext xmlns:c16="http://schemas.microsoft.com/office/drawing/2014/chart" uri="{C3380CC4-5D6E-409C-BE32-E72D297353CC}">
              <c16:uniqueId val="{00000036-B815-46D8-B93E-C7019F705802}"/>
            </c:ext>
          </c:extLst>
        </c:ser>
        <c:ser>
          <c:idx val="55"/>
          <c:order val="55"/>
          <c:tx>
            <c:strRef>
              <c:f>sensitivity!$BG$59</c:f>
              <c:strCache>
                <c:ptCount val="1"/>
                <c:pt idx="0">
                  <c:v>BC_0,55_T20</c:v>
                </c:pt>
              </c:strCache>
            </c:strRef>
          </c:tx>
          <c:spPr>
            <a:ln w="28575" cap="rnd">
              <a:solidFill>
                <a:schemeClr val="accent2"/>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sensitivity!$BG$60:$BG$160</c:f>
              <c:numCache>
                <c:formatCode>0%</c:formatCode>
                <c:ptCount val="101"/>
                <c:pt idx="0">
                  <c:v>1</c:v>
                </c:pt>
                <c:pt idx="1">
                  <c:v>0.9254010010249385</c:v>
                </c:pt>
                <c:pt idx="2">
                  <c:v>0.87987168774668434</c:v>
                </c:pt>
                <c:pt idx="3">
                  <c:v>0.84122757842936058</c:v>
                </c:pt>
                <c:pt idx="4">
                  <c:v>0.80669984271123463</c:v>
                </c:pt>
                <c:pt idx="5">
                  <c:v>0.77518882481517482</c:v>
                </c:pt>
                <c:pt idx="6">
                  <c:v>0.74610685656908426</c:v>
                </c:pt>
                <c:pt idx="7">
                  <c:v>0.71907250043873638</c:v>
                </c:pt>
                <c:pt idx="8">
                  <c:v>0.69381118679387943</c:v>
                </c:pt>
                <c:pt idx="9">
                  <c:v>0.67011336552752776</c:v>
                </c:pt>
                <c:pt idx="10">
                  <c:v>0.64781265753455963</c:v>
                </c:pt>
                <c:pt idx="11">
                  <c:v>0.62677290094284621</c:v>
                </c:pt>
                <c:pt idx="12">
                  <c:v>0.60687993829614695</c:v>
                </c:pt>
                <c:pt idx="13">
                  <c:v>0.58803619423449582</c:v>
                </c:pt>
                <c:pt idx="14">
                  <c:v>0.57015698013977345</c:v>
                </c:pt>
                <c:pt idx="15">
                  <c:v>0.5531678996912146</c:v>
                </c:pt>
                <c:pt idx="16">
                  <c:v>0.53700297275164233</c:v>
                </c:pt>
                <c:pt idx="17">
                  <c:v>0.5216032386808136</c:v>
                </c:pt>
                <c:pt idx="18">
                  <c:v>0.50691568736037396</c:v>
                </c:pt>
                <c:pt idx="19">
                  <c:v>0.49289241997723621</c:v>
                </c:pt>
                <c:pt idx="20">
                  <c:v>0.479489975175376</c:v>
                </c:pt>
                <c:pt idx="21">
                  <c:v>0.46666877739559881</c:v>
                </c:pt>
                <c:pt idx="22">
                  <c:v>0.45439267780651449</c:v>
                </c:pt>
                <c:pt idx="23">
                  <c:v>0.44262856706303372</c:v>
                </c:pt>
                <c:pt idx="24">
                  <c:v>0.43134604497223428</c:v>
                </c:pt>
                <c:pt idx="25">
                  <c:v>0.42051713608657676</c:v>
                </c:pt>
                <c:pt idx="26">
                  <c:v>0.41011604295652326</c:v>
                </c:pt>
                <c:pt idx="27">
                  <c:v>0.40011893068207882</c:v>
                </c:pt>
                <c:pt idx="28">
                  <c:v>0.39050373777420433</c:v>
                </c:pt>
                <c:pt idx="29">
                  <c:v>0.38125000934461478</c:v>
                </c:pt>
                <c:pt idx="30">
                  <c:v>0.37233874939830236</c:v>
                </c:pt>
                <c:pt idx="31">
                  <c:v>0.36375228958113875</c:v>
                </c:pt>
                <c:pt idx="32">
                  <c:v>0.3554741721848968</c:v>
                </c:pt>
                <c:pt idx="33">
                  <c:v>0.34748904556787835</c:v>
                </c:pt>
                <c:pt idx="34">
                  <c:v>0.33978257043479915</c:v>
                </c:pt>
                <c:pt idx="35">
                  <c:v>0.33234133565136126</c:v>
                </c:pt>
                <c:pt idx="36">
                  <c:v>0.32515278245923379</c:v>
                </c:pt>
                <c:pt idx="37">
                  <c:v>0.31820513611484641</c:v>
                </c:pt>
                <c:pt idx="38">
                  <c:v>0.31148734410715728</c:v>
                </c:pt>
                <c:pt idx="39">
                  <c:v>0.30498902022046831</c:v>
                </c:pt>
                <c:pt idx="40">
                  <c:v>0.29870039380230112</c:v>
                </c:pt>
                <c:pt idx="41">
                  <c:v>0.29261226367640403</c:v>
                </c:pt>
                <c:pt idx="42">
                  <c:v>0.28671595620948087</c:v>
                </c:pt>
                <c:pt idx="43">
                  <c:v>0.28100328709921751</c:v>
                </c:pt>
                <c:pt idx="44">
                  <c:v>0.2754665265020842</c:v>
                </c:pt>
                <c:pt idx="45">
                  <c:v>0.27009836716355357</c:v>
                </c:pt>
                <c:pt idx="46">
                  <c:v>0.26489189525176771</c:v>
                </c:pt>
                <c:pt idx="47">
                  <c:v>0.25984056362919294</c:v>
                </c:pt>
                <c:pt idx="48">
                  <c:v>0.25493816732610558</c:v>
                </c:pt>
                <c:pt idx="49">
                  <c:v>0.25017882100546585</c:v>
                </c:pt>
                <c:pt idx="50">
                  <c:v>0.24555693823133284</c:v>
                </c:pt>
                <c:pt idx="51">
                  <c:v>0.2410672123728835</c:v>
                </c:pt>
                <c:pt idx="52">
                  <c:v>0.23670459899368049</c:v>
                </c:pt>
                <c:pt idx="53">
                  <c:v>0.23246429959137485</c:v>
                </c:pt>
                <c:pt idx="54">
                  <c:v>0.22834174656680609</c:v>
                </c:pt>
                <c:pt idx="55">
                  <c:v>0.22433258931368202</c:v>
                </c:pt>
                <c:pt idx="56">
                  <c:v>0.22043268133088334</c:v>
                </c:pt>
                <c:pt idx="57">
                  <c:v>0.2166380682691102</c:v>
                </c:pt>
                <c:pt idx="58">
                  <c:v>0.21294497683220104</c:v>
                </c:pt>
                <c:pt idx="59">
                  <c:v>0.2093498044611479</c:v>
                </c:pt>
                <c:pt idx="60">
                  <c:v>0.20584910973570622</c:v>
                </c:pt>
                <c:pt idx="61">
                  <c:v>0.20243960343464415</c:v>
                </c:pt>
                <c:pt idx="62">
                  <c:v>0.19911814020118868</c:v>
                </c:pt>
                <c:pt idx="63">
                  <c:v>0.19588171076516334</c:v>
                </c:pt>
                <c:pt idx="64">
                  <c:v>0.1927274346777495</c:v>
                </c:pt>
                <c:pt idx="65">
                  <c:v>0.18965255351879171</c:v>
                </c:pt>
                <c:pt idx="66">
                  <c:v>0.18665442454015035</c:v>
                </c:pt>
                <c:pt idx="67">
                  <c:v>0.1837305147118436</c:v>
                </c:pt>
                <c:pt idx="68">
                  <c:v>0.18087839514062584</c:v>
                </c:pt>
                <c:pt idx="69">
                  <c:v>0.17809573583328819</c:v>
                </c:pt>
                <c:pt idx="70">
                  <c:v>0.17538030077933522</c:v>
                </c:pt>
                <c:pt idx="71">
                  <c:v>0.17272994332984665</c:v>
                </c:pt>
                <c:pt idx="72">
                  <c:v>0.17014260185127661</c:v>
                </c:pt>
                <c:pt idx="73">
                  <c:v>0.16761629563470329</c:v>
                </c:pt>
                <c:pt idx="74">
                  <c:v>0.16514912104264598</c:v>
                </c:pt>
                <c:pt idx="75">
                  <c:v>0.16273924787701427</c:v>
                </c:pt>
                <c:pt idx="76">
                  <c:v>0.16038491595307736</c:v>
                </c:pt>
                <c:pt idx="77">
                  <c:v>0.1580844318655355</c:v>
                </c:pt>
                <c:pt idx="78">
                  <c:v>0.15583616593387842</c:v>
                </c:pt>
                <c:pt idx="79">
                  <c:v>0.15363854931520191</c:v>
                </c:pt>
                <c:pt idx="80">
                  <c:v>0.15149007127356651</c:v>
                </c:pt>
                <c:pt idx="81">
                  <c:v>0.1493892765958148</c:v>
                </c:pt>
                <c:pt idx="82">
                  <c:v>0.14733476314451519</c:v>
                </c:pt>
                <c:pt idx="83">
                  <c:v>0.14532517953939911</c:v>
                </c:pt>
                <c:pt idx="84">
                  <c:v>0.14335922295929177</c:v>
                </c:pt>
                <c:pt idx="85">
                  <c:v>0.14143563705711698</c:v>
                </c:pt>
                <c:pt idx="86">
                  <c:v>0.13955320998109252</c:v>
                </c:pt>
                <c:pt idx="87">
                  <c:v>0.13771077249572017</c:v>
                </c:pt>
                <c:pt idx="88">
                  <c:v>0.13590719619662653</c:v>
                </c:pt>
                <c:pt idx="89">
                  <c:v>0.13414139181372292</c:v>
                </c:pt>
                <c:pt idx="90">
                  <c:v>0.13241230759753525</c:v>
                </c:pt>
                <c:pt idx="91">
                  <c:v>0.13071892778390368</c:v>
                </c:pt>
                <c:pt idx="92">
                  <c:v>0.12906027113257629</c:v>
                </c:pt>
                <c:pt idx="93">
                  <c:v>0.12743538953552125</c:v>
                </c:pt>
                <c:pt idx="94">
                  <c:v>0.12584336669105381</c:v>
                </c:pt>
                <c:pt idx="95">
                  <c:v>0.12428331684013243</c:v>
                </c:pt>
                <c:pt idx="96">
                  <c:v>0.12275438356141272</c:v>
                </c:pt>
                <c:pt idx="97">
                  <c:v>0.12125573862186617</c:v>
                </c:pt>
                <c:pt idx="98">
                  <c:v>0.11978658087997239</c:v>
                </c:pt>
                <c:pt idx="99">
                  <c:v>0.11834613523868205</c:v>
                </c:pt>
                <c:pt idx="100">
                  <c:v>0.11693365164552014</c:v>
                </c:pt>
              </c:numCache>
            </c:numRef>
          </c:yVal>
          <c:smooth val="1"/>
          <c:extLst>
            <c:ext xmlns:c16="http://schemas.microsoft.com/office/drawing/2014/chart" uri="{C3380CC4-5D6E-409C-BE32-E72D297353CC}">
              <c16:uniqueId val="{00000037-B815-46D8-B93E-C7019F705802}"/>
            </c:ext>
          </c:extLst>
        </c:ser>
        <c:ser>
          <c:idx val="56"/>
          <c:order val="56"/>
          <c:tx>
            <c:strRef>
              <c:f>sensitivity!$BH$59</c:f>
              <c:strCache>
                <c:ptCount val="1"/>
                <c:pt idx="0">
                  <c:v>BC_0,60_T20</c:v>
                </c:pt>
              </c:strCache>
            </c:strRef>
          </c:tx>
          <c:spPr>
            <a:ln w="28575" cap="rnd">
              <a:solidFill>
                <a:schemeClr val="accent3"/>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sensitivity!$BH$60:$BH$160</c:f>
              <c:numCache>
                <c:formatCode>0%</c:formatCode>
                <c:ptCount val="101"/>
                <c:pt idx="0">
                  <c:v>1</c:v>
                </c:pt>
                <c:pt idx="1">
                  <c:v>0.90939643504700052</c:v>
                </c:pt>
                <c:pt idx="2">
                  <c:v>0.85767485240074071</c:v>
                </c:pt>
                <c:pt idx="3">
                  <c:v>0.81566703315344591</c:v>
                </c:pt>
                <c:pt idx="4">
                  <c:v>0.77896232428900514</c:v>
                </c:pt>
                <c:pt idx="5">
                  <c:v>0.74592358700263905</c:v>
                </c:pt>
                <c:pt idx="6">
                  <c:v>0.71573159771572947</c:v>
                </c:pt>
                <c:pt idx="7">
                  <c:v>0.68788000973714636</c:v>
                </c:pt>
                <c:pt idx="8">
                  <c:v>0.66201752328958441</c:v>
                </c:pt>
                <c:pt idx="9">
                  <c:v>0.63788409817870428</c:v>
                </c:pt>
                <c:pt idx="10">
                  <c:v>0.61527863664899729</c:v>
                </c:pt>
                <c:pt idx="11">
                  <c:v>0.5940402091018907</c:v>
                </c:pt>
                <c:pt idx="12">
                  <c:v>0.57403635753981552</c:v>
                </c:pt>
                <c:pt idx="13">
                  <c:v>0.55515551726419987</c:v>
                </c:pt>
                <c:pt idx="14">
                  <c:v>0.53730196250503659</c:v>
                </c:pt>
                <c:pt idx="15">
                  <c:v>0.52039234260613798</c:v>
                </c:pt>
                <c:pt idx="16">
                  <c:v>0.5043532408819994</c:v>
                </c:pt>
                <c:pt idx="17">
                  <c:v>0.48911940365105749</c:v>
                </c:pt>
                <c:pt idx="18">
                  <c:v>0.47463241756374042</c:v>
                </c:pt>
                <c:pt idx="19">
                  <c:v>0.46083969371392242</c:v>
                </c:pt>
                <c:pt idx="20">
                  <c:v>0.44769366697456997</c:v>
                </c:pt>
                <c:pt idx="21">
                  <c:v>0.43515115033484458</c:v>
                </c:pt>
                <c:pt idx="22">
                  <c:v>0.42317280387498757</c:v>
                </c:pt>
                <c:pt idx="23">
                  <c:v>0.41172269074970502</c:v>
                </c:pt>
                <c:pt idx="24">
                  <c:v>0.40076790082954544</c:v>
                </c:pt>
                <c:pt idx="25">
                  <c:v>0.39027822811792817</c:v>
                </c:pt>
                <c:pt idx="26">
                  <c:v>0.38022589173879695</c:v>
                </c:pt>
                <c:pt idx="27">
                  <c:v>0.37058529281236535</c:v>
                </c:pt>
                <c:pt idx="28">
                  <c:v>0.36133280130406115</c:v>
                </c:pt>
                <c:pt idx="29">
                  <c:v>0.35244656819814479</c:v>
                </c:pt>
                <c:pt idx="30">
                  <c:v>0.34390635927525337</c:v>
                </c:pt>
                <c:pt idx="31">
                  <c:v>0.33569340746773613</c:v>
                </c:pt>
                <c:pt idx="32">
                  <c:v>0.32779028129758653</c:v>
                </c:pt>
                <c:pt idx="33">
                  <c:v>0.32018076731533091</c:v>
                </c:pt>
                <c:pt idx="34">
                  <c:v>0.31284976478598903</c:v>
                </c:pt>
                <c:pt idx="35">
                  <c:v>0.3057831911318975</c:v>
                </c:pt>
                <c:pt idx="36">
                  <c:v>0.29896789685718689</c:v>
                </c:pt>
                <c:pt idx="37">
                  <c:v>0.29239158885602551</c:v>
                </c:pt>
                <c:pt idx="38">
                  <c:v>0.28604276115445165</c:v>
                </c:pt>
                <c:pt idx="39">
                  <c:v>0.27991063225973795</c:v>
                </c:pt>
                <c:pt idx="40">
                  <c:v>0.273985088396278</c:v>
                </c:pt>
                <c:pt idx="41">
                  <c:v>0.26825663199650818</c:v>
                </c:pt>
                <c:pt idx="42">
                  <c:v>0.26271633489203838</c:v>
                </c:pt>
                <c:pt idx="43">
                  <c:v>0.25735579571621575</c:v>
                </c:pt>
                <c:pt idx="44">
                  <c:v>0.25216710108641543</c:v>
                </c:pt>
                <c:pt idx="45">
                  <c:v>0.24714279018392787</c:v>
                </c:pt>
                <c:pt idx="46">
                  <c:v>0.24227582239247258</c:v>
                </c:pt>
                <c:pt idx="47">
                  <c:v>0.23755954769409504</c:v>
                </c:pt>
                <c:pt idx="48">
                  <c:v>0.23298767955424143</c:v>
                </c:pt>
                <c:pt idx="49">
                  <c:v>0.22855427005684525</c:v>
                </c:pt>
                <c:pt idx="50">
                  <c:v>0.22425368707580745</c:v>
                </c:pt>
                <c:pt idx="51">
                  <c:v>0.22008059329180224</c:v>
                </c:pt>
                <c:pt idx="52">
                  <c:v>0.2160299268832698</c:v>
                </c:pt>
                <c:pt idx="53">
                  <c:v>0.2120968837381057</c:v>
                </c:pt>
                <c:pt idx="54">
                  <c:v>0.20827690104821128</c:v>
                </c:pt>
                <c:pt idx="55">
                  <c:v>0.20456564216297535</c:v>
                </c:pt>
                <c:pt idx="56">
                  <c:v>0.20095898259012909</c:v>
                </c:pt>
                <c:pt idx="57">
                  <c:v>0.19745299704344252</c:v>
                </c:pt>
                <c:pt idx="58">
                  <c:v>0.19404394744655876</c:v>
                </c:pt>
                <c:pt idx="59">
                  <c:v>0.19072827181104801</c:v>
                </c:pt>
                <c:pt idx="60">
                  <c:v>0.18750257391461664</c:v>
                </c:pt>
                <c:pt idx="61">
                  <c:v>0.18436361371243551</c:v>
                </c:pt>
                <c:pt idx="62">
                  <c:v>0.18130829842085686</c:v>
                </c:pt>
                <c:pt idx="63">
                  <c:v>0.17833367421843926</c:v>
                </c:pt>
                <c:pt idx="64">
                  <c:v>0.17543691851427998</c:v>
                </c:pt>
                <c:pt idx="65">
                  <c:v>0.17261533273822005</c:v>
                </c:pt>
                <c:pt idx="66">
                  <c:v>0.16986633561159234</c:v>
                </c:pt>
                <c:pt idx="67">
                  <c:v>0.16718745686088923</c:v>
                </c:pt>
                <c:pt idx="68">
                  <c:v>0.16457633134005678</c:v>
                </c:pt>
                <c:pt idx="69">
                  <c:v>0.16203069353014041</c:v>
                </c:pt>
                <c:pt idx="70">
                  <c:v>0.15954837238772196</c:v>
                </c:pt>
                <c:pt idx="71">
                  <c:v>0.15712728651605126</c:v>
                </c:pt>
                <c:pt idx="72">
                  <c:v>0.1547654396350007</c:v>
                </c:pt>
                <c:pt idx="73">
                  <c:v>0.15246091632798411</c:v>
                </c:pt>
                <c:pt idx="74">
                  <c:v>0.15021187804581476</c:v>
                </c:pt>
                <c:pt idx="75">
                  <c:v>0.14801655934912955</c:v>
                </c:pt>
                <c:pt idx="76">
                  <c:v>0.14587326437251885</c:v>
                </c:pt>
                <c:pt idx="77">
                  <c:v>0.14378036349486154</c:v>
                </c:pt>
                <c:pt idx="78">
                  <c:v>0.14173629020162123</c:v>
                </c:pt>
                <c:pt idx="79">
                  <c:v>0.13973953812598339</c:v>
                </c:pt>
                <c:pt idx="80">
                  <c:v>0.13778865825675021</c:v>
                </c:pt>
                <c:pt idx="81">
                  <c:v>0.13588225630185491</c:v>
                </c:pt>
                <c:pt idx="82">
                  <c:v>0.13401899019721072</c:v>
                </c:pt>
                <c:pt idx="83">
                  <c:v>0.13219756775140104</c:v>
                </c:pt>
                <c:pt idx="84">
                  <c:v>0.13041674441743245</c:v>
                </c:pt>
                <c:pt idx="85">
                  <c:v>0.12867532118343009</c:v>
                </c:pt>
                <c:pt idx="86">
                  <c:v>0.12697214257475664</c:v>
                </c:pt>
                <c:pt idx="87">
                  <c:v>0.12530609476058782</c:v>
                </c:pt>
                <c:pt idx="88">
                  <c:v>0.1236761037584829</c:v>
                </c:pt>
                <c:pt idx="89">
                  <c:v>0.122081133730953</c:v>
                </c:pt>
                <c:pt idx="90">
                  <c:v>0.12052018536845771</c:v>
                </c:pt>
                <c:pt idx="91">
                  <c:v>0.11899229435365033</c:v>
                </c:pt>
                <c:pt idx="92">
                  <c:v>0.117496529902055</c:v>
                </c:pt>
                <c:pt idx="93">
                  <c:v>0.11603199337469194</c:v>
                </c:pt>
                <c:pt idx="94">
                  <c:v>0.11459781695847024</c:v>
                </c:pt>
                <c:pt idx="95">
                  <c:v>0.11319316241045324</c:v>
                </c:pt>
                <c:pt idx="96">
                  <c:v>0.11181721986236098</c:v>
                </c:pt>
                <c:pt idx="97">
                  <c:v>0.11046920668191496</c:v>
                </c:pt>
                <c:pt idx="98">
                  <c:v>0.10914836638785305</c:v>
                </c:pt>
                <c:pt idx="99">
                  <c:v>0.10785396761564975</c:v>
                </c:pt>
                <c:pt idx="100">
                  <c:v>0.10658530313116507</c:v>
                </c:pt>
              </c:numCache>
            </c:numRef>
          </c:yVal>
          <c:smooth val="1"/>
          <c:extLst>
            <c:ext xmlns:c16="http://schemas.microsoft.com/office/drawing/2014/chart" uri="{C3380CC4-5D6E-409C-BE32-E72D297353CC}">
              <c16:uniqueId val="{00000038-B815-46D8-B93E-C7019F705802}"/>
            </c:ext>
          </c:extLst>
        </c:ser>
        <c:ser>
          <c:idx val="57"/>
          <c:order val="57"/>
          <c:tx>
            <c:strRef>
              <c:f>sensitivity!$BI$59</c:f>
              <c:strCache>
                <c:ptCount val="1"/>
                <c:pt idx="0">
                  <c:v>BC_0,65_T20</c:v>
                </c:pt>
              </c:strCache>
            </c:strRef>
          </c:tx>
          <c:spPr>
            <a:ln w="28575" cap="rnd">
              <a:solidFill>
                <a:schemeClr val="accent4"/>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sensitivity!$BI$60:$BI$160</c:f>
              <c:numCache>
                <c:formatCode>0%</c:formatCode>
                <c:ptCount val="101"/>
                <c:pt idx="0">
                  <c:v>1</c:v>
                </c:pt>
                <c:pt idx="1">
                  <c:v>0.89339186906906254</c:v>
                </c:pt>
                <c:pt idx="2">
                  <c:v>0.83547801705479696</c:v>
                </c:pt>
                <c:pt idx="3">
                  <c:v>0.79010648787753124</c:v>
                </c:pt>
                <c:pt idx="4">
                  <c:v>0.75122480586677587</c:v>
                </c:pt>
                <c:pt idx="5">
                  <c:v>0.71665834919010318</c:v>
                </c:pt>
                <c:pt idx="6">
                  <c:v>0.68535633886237457</c:v>
                </c:pt>
                <c:pt idx="7">
                  <c:v>0.65668751903555633</c:v>
                </c:pt>
                <c:pt idx="8">
                  <c:v>0.63022385978528916</c:v>
                </c:pt>
                <c:pt idx="9">
                  <c:v>0.60565483082988081</c:v>
                </c:pt>
                <c:pt idx="10">
                  <c:v>0.58274461576343506</c:v>
                </c:pt>
                <c:pt idx="11">
                  <c:v>0.5613075172609352</c:v>
                </c:pt>
                <c:pt idx="12">
                  <c:v>0.5411927767834841</c:v>
                </c:pt>
                <c:pt idx="13">
                  <c:v>0.52227484029390392</c:v>
                </c:pt>
                <c:pt idx="14">
                  <c:v>0.50444694487029995</c:v>
                </c:pt>
                <c:pt idx="15">
                  <c:v>0.4876167855210613</c:v>
                </c:pt>
                <c:pt idx="16">
                  <c:v>0.47170350901235641</c:v>
                </c:pt>
                <c:pt idx="17">
                  <c:v>0.45663556862130145</c:v>
                </c:pt>
                <c:pt idx="18">
                  <c:v>0.44234914776710688</c:v>
                </c:pt>
                <c:pt idx="19">
                  <c:v>0.42878696745060862</c:v>
                </c:pt>
                <c:pt idx="20">
                  <c:v>0.41589735877376399</c:v>
                </c:pt>
                <c:pt idx="21">
                  <c:v>0.40363352327409041</c:v>
                </c:pt>
                <c:pt idx="22">
                  <c:v>0.3919529299434607</c:v>
                </c:pt>
                <c:pt idx="23">
                  <c:v>0.38081681443637633</c:v>
                </c:pt>
                <c:pt idx="24">
                  <c:v>0.37018975668685655</c:v>
                </c:pt>
                <c:pt idx="25">
                  <c:v>0.36003932014927953</c:v>
                </c:pt>
                <c:pt idx="26">
                  <c:v>0.35033574052107064</c:v>
                </c:pt>
                <c:pt idx="27">
                  <c:v>0.34105165494265194</c:v>
                </c:pt>
                <c:pt idx="28">
                  <c:v>0.33216186483391802</c:v>
                </c:pt>
                <c:pt idx="29">
                  <c:v>0.32364312705167481</c:v>
                </c:pt>
                <c:pt idx="30">
                  <c:v>0.31547396915220444</c:v>
                </c:pt>
                <c:pt idx="31">
                  <c:v>0.3076345253543335</c:v>
                </c:pt>
                <c:pt idx="32">
                  <c:v>0.30010639041027626</c:v>
                </c:pt>
                <c:pt idx="33">
                  <c:v>0.29287248906278351</c:v>
                </c:pt>
                <c:pt idx="34">
                  <c:v>0.28591695913717896</c:v>
                </c:pt>
                <c:pt idx="35">
                  <c:v>0.27922504661243375</c:v>
                </c:pt>
                <c:pt idx="36">
                  <c:v>0.27278301125514004</c:v>
                </c:pt>
                <c:pt idx="37">
                  <c:v>0.26657804159720455</c:v>
                </c:pt>
                <c:pt idx="38">
                  <c:v>0.26059817820174608</c:v>
                </c:pt>
                <c:pt idx="39">
                  <c:v>0.25483224429900753</c:v>
                </c:pt>
                <c:pt idx="40">
                  <c:v>0.24926978299025487</c:v>
                </c:pt>
                <c:pt idx="41">
                  <c:v>0.24390100031661233</c:v>
                </c:pt>
                <c:pt idx="42">
                  <c:v>0.2387167135745959</c:v>
                </c:pt>
                <c:pt idx="43">
                  <c:v>0.23370830433321393</c:v>
                </c:pt>
                <c:pt idx="44">
                  <c:v>0.22886767567074667</c:v>
                </c:pt>
                <c:pt idx="45">
                  <c:v>0.22418721320430213</c:v>
                </c:pt>
                <c:pt idx="46">
                  <c:v>0.21965974953317746</c:v>
                </c:pt>
                <c:pt idx="47">
                  <c:v>0.21527853175899714</c:v>
                </c:pt>
                <c:pt idx="48">
                  <c:v>0.21103719178237734</c:v>
                </c:pt>
                <c:pt idx="49">
                  <c:v>0.20692971910822461</c:v>
                </c:pt>
                <c:pt idx="50">
                  <c:v>0.20295043592028206</c:v>
                </c:pt>
                <c:pt idx="51">
                  <c:v>0.199093974210721</c:v>
                </c:pt>
                <c:pt idx="52">
                  <c:v>0.19535525477285914</c:v>
                </c:pt>
                <c:pt idx="53">
                  <c:v>0.19172946788483658</c:v>
                </c:pt>
                <c:pt idx="54">
                  <c:v>0.18821205552961651</c:v>
                </c:pt>
                <c:pt idx="55">
                  <c:v>0.1847986950122687</c:v>
                </c:pt>
                <c:pt idx="56">
                  <c:v>0.18148528384937485</c:v>
                </c:pt>
                <c:pt idx="57">
                  <c:v>0.17826792581777484</c:v>
                </c:pt>
                <c:pt idx="58">
                  <c:v>0.17514291806091647</c:v>
                </c:pt>
                <c:pt idx="59">
                  <c:v>0.17210673916094815</c:v>
                </c:pt>
                <c:pt idx="60">
                  <c:v>0.16915603809352706</c:v>
                </c:pt>
                <c:pt idx="61">
                  <c:v>0.16628762399022687</c:v>
                </c:pt>
                <c:pt idx="62">
                  <c:v>0.16349845664052504</c:v>
                </c:pt>
                <c:pt idx="63">
                  <c:v>0.16078563767171522</c:v>
                </c:pt>
                <c:pt idx="64">
                  <c:v>0.15814640235081048</c:v>
                </c:pt>
                <c:pt idx="65">
                  <c:v>0.1555781119576484</c:v>
                </c:pt>
                <c:pt idx="66">
                  <c:v>0.1530782466830343</c:v>
                </c:pt>
                <c:pt idx="67">
                  <c:v>0.1506443990099349</c:v>
                </c:pt>
                <c:pt idx="68">
                  <c:v>0.14827426753948772</c:v>
                </c:pt>
                <c:pt idx="69">
                  <c:v>0.14596565122699259</c:v>
                </c:pt>
                <c:pt idx="70">
                  <c:v>0.14371644399610869</c:v>
                </c:pt>
                <c:pt idx="71">
                  <c:v>0.14152462970225591</c:v>
                </c:pt>
                <c:pt idx="72">
                  <c:v>0.13938827741872478</c:v>
                </c:pt>
                <c:pt idx="73">
                  <c:v>0.13730553702126497</c:v>
                </c:pt>
                <c:pt idx="74">
                  <c:v>0.13527463504898354</c:v>
                </c:pt>
                <c:pt idx="75">
                  <c:v>0.13329387082124483</c:v>
                </c:pt>
                <c:pt idx="76">
                  <c:v>0.13136161279196035</c:v>
                </c:pt>
                <c:pt idx="77">
                  <c:v>0.12947629512418757</c:v>
                </c:pt>
                <c:pt idx="78">
                  <c:v>0.12763641446936402</c:v>
                </c:pt>
                <c:pt idx="79">
                  <c:v>0.1258405269367649</c:v>
                </c:pt>
                <c:pt idx="80">
                  <c:v>0.12408724523993395</c:v>
                </c:pt>
                <c:pt idx="81">
                  <c:v>0.12237523600789499</c:v>
                </c:pt>
                <c:pt idx="82">
                  <c:v>0.12070321724990626</c:v>
                </c:pt>
                <c:pt idx="83">
                  <c:v>0.11906995596340295</c:v>
                </c:pt>
                <c:pt idx="84">
                  <c:v>0.11747426587557316</c:v>
                </c:pt>
                <c:pt idx="85">
                  <c:v>0.11591500530974319</c:v>
                </c:pt>
                <c:pt idx="86">
                  <c:v>0.11439107516842076</c:v>
                </c:pt>
                <c:pt idx="87">
                  <c:v>0.11290141702545547</c:v>
                </c:pt>
                <c:pt idx="88">
                  <c:v>0.11144501132033927</c:v>
                </c:pt>
                <c:pt idx="89">
                  <c:v>0.11002087564818308</c:v>
                </c:pt>
                <c:pt idx="90">
                  <c:v>0.10862806313938017</c:v>
                </c:pt>
                <c:pt idx="91">
                  <c:v>0.10726566092339698</c:v>
                </c:pt>
                <c:pt idx="92">
                  <c:v>0.10593278867153372</c:v>
                </c:pt>
                <c:pt idx="93">
                  <c:v>0.10462859721386264</c:v>
                </c:pt>
                <c:pt idx="94">
                  <c:v>0.10335226722588667</c:v>
                </c:pt>
                <c:pt idx="95">
                  <c:v>0.10210300798077404</c:v>
                </c:pt>
                <c:pt idx="96">
                  <c:v>0.10088005616330928</c:v>
                </c:pt>
                <c:pt idx="97">
                  <c:v>9.9682674741963739E-2</c:v>
                </c:pt>
                <c:pt idx="98">
                  <c:v>9.8510151895733727E-2</c:v>
                </c:pt>
                <c:pt idx="99">
                  <c:v>9.7361799992617432E-2</c:v>
                </c:pt>
                <c:pt idx="100">
                  <c:v>9.6236954616810005E-2</c:v>
                </c:pt>
              </c:numCache>
            </c:numRef>
          </c:yVal>
          <c:smooth val="1"/>
          <c:extLst>
            <c:ext xmlns:c16="http://schemas.microsoft.com/office/drawing/2014/chart" uri="{C3380CC4-5D6E-409C-BE32-E72D297353CC}">
              <c16:uniqueId val="{00000039-B815-46D8-B93E-C7019F705802}"/>
            </c:ext>
          </c:extLst>
        </c:ser>
        <c:ser>
          <c:idx val="58"/>
          <c:order val="58"/>
          <c:tx>
            <c:strRef>
              <c:f>sensitivity!$BJ$59</c:f>
              <c:strCache>
                <c:ptCount val="1"/>
                <c:pt idx="0">
                  <c:v>BC_0,70_T20</c:v>
                </c:pt>
              </c:strCache>
            </c:strRef>
          </c:tx>
          <c:spPr>
            <a:ln w="28575" cap="rnd">
              <a:solidFill>
                <a:schemeClr val="accent5"/>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sensitivity!$BJ$60:$BJ$160</c:f>
              <c:numCache>
                <c:formatCode>0%</c:formatCode>
                <c:ptCount val="101"/>
                <c:pt idx="0">
                  <c:v>1</c:v>
                </c:pt>
                <c:pt idx="1">
                  <c:v>0.87738730309112456</c:v>
                </c:pt>
                <c:pt idx="2">
                  <c:v>0.81328118170885322</c:v>
                </c:pt>
                <c:pt idx="3">
                  <c:v>0.76454594260161657</c:v>
                </c:pt>
                <c:pt idx="4">
                  <c:v>0.72348728744454638</c:v>
                </c:pt>
                <c:pt idx="5">
                  <c:v>0.68739311137756742</c:v>
                </c:pt>
                <c:pt idx="6">
                  <c:v>0.65498108000901967</c:v>
                </c:pt>
                <c:pt idx="7">
                  <c:v>0.62549502833396642</c:v>
                </c:pt>
                <c:pt idx="8">
                  <c:v>0.59843019628099414</c:v>
                </c:pt>
                <c:pt idx="9">
                  <c:v>0.57342556348105744</c:v>
                </c:pt>
                <c:pt idx="10">
                  <c:v>0.55021059487787283</c:v>
                </c:pt>
                <c:pt idx="11">
                  <c:v>0.52857482541997969</c:v>
                </c:pt>
                <c:pt idx="12">
                  <c:v>0.50834919602715267</c:v>
                </c:pt>
                <c:pt idx="13">
                  <c:v>0.48939416332360791</c:v>
                </c:pt>
                <c:pt idx="14">
                  <c:v>0.47159192723556326</c:v>
                </c:pt>
                <c:pt idx="15">
                  <c:v>0.45484122843598462</c:v>
                </c:pt>
                <c:pt idx="16">
                  <c:v>0.43905377714271343</c:v>
                </c:pt>
                <c:pt idx="17">
                  <c:v>0.42415173359154545</c:v>
                </c:pt>
                <c:pt idx="18">
                  <c:v>0.41006587797047334</c:v>
                </c:pt>
                <c:pt idx="19">
                  <c:v>0.39673424118729483</c:v>
                </c:pt>
                <c:pt idx="20">
                  <c:v>0.38410105057295801</c:v>
                </c:pt>
                <c:pt idx="21">
                  <c:v>0.37211589621333618</c:v>
                </c:pt>
                <c:pt idx="22">
                  <c:v>0.36073305601193378</c:v>
                </c:pt>
                <c:pt idx="23">
                  <c:v>0.34991093812304763</c:v>
                </c:pt>
                <c:pt idx="24">
                  <c:v>0.33961161254416772</c:v>
                </c:pt>
                <c:pt idx="25">
                  <c:v>0.32980041218063094</c:v>
                </c:pt>
                <c:pt idx="26">
                  <c:v>0.32044558930334427</c:v>
                </c:pt>
                <c:pt idx="27">
                  <c:v>0.31151801707293852</c:v>
                </c:pt>
                <c:pt idx="28">
                  <c:v>0.30299092836377489</c:v>
                </c:pt>
                <c:pt idx="29">
                  <c:v>0.29483968590520482</c:v>
                </c:pt>
                <c:pt idx="30">
                  <c:v>0.28704157902915545</c:v>
                </c:pt>
                <c:pt idx="31">
                  <c:v>0.27957564324093087</c:v>
                </c:pt>
                <c:pt idx="32">
                  <c:v>0.27242249952296604</c:v>
                </c:pt>
                <c:pt idx="33">
                  <c:v>0.26556421081023607</c:v>
                </c:pt>
                <c:pt idx="34">
                  <c:v>0.25898415348836884</c:v>
                </c:pt>
                <c:pt idx="35">
                  <c:v>0.25266690209297005</c:v>
                </c:pt>
                <c:pt idx="36">
                  <c:v>0.24659812565309319</c:v>
                </c:pt>
                <c:pt idx="37">
                  <c:v>0.24076449433838365</c:v>
                </c:pt>
                <c:pt idx="38">
                  <c:v>0.23515359524904045</c:v>
                </c:pt>
                <c:pt idx="39">
                  <c:v>0.22975385633827716</c:v>
                </c:pt>
                <c:pt idx="40">
                  <c:v>0.22455447758423175</c:v>
                </c:pt>
                <c:pt idx="41">
                  <c:v>0.21954536863671648</c:v>
                </c:pt>
                <c:pt idx="42">
                  <c:v>0.21471709225715341</c:v>
                </c:pt>
                <c:pt idx="43">
                  <c:v>0.21006081295021212</c:v>
                </c:pt>
                <c:pt idx="44">
                  <c:v>0.20556825025507791</c:v>
                </c:pt>
                <c:pt idx="45">
                  <c:v>0.20123163622467644</c:v>
                </c:pt>
                <c:pt idx="46">
                  <c:v>0.1970436766738824</c:v>
                </c:pt>
                <c:pt idx="47">
                  <c:v>0.19299751582389918</c:v>
                </c:pt>
                <c:pt idx="48">
                  <c:v>0.1890867040105132</c:v>
                </c:pt>
                <c:pt idx="49">
                  <c:v>0.18530516815960402</c:v>
                </c:pt>
                <c:pt idx="50">
                  <c:v>0.18164718476475666</c:v>
                </c:pt>
                <c:pt idx="51">
                  <c:v>0.17810735512963977</c:v>
                </c:pt>
                <c:pt idx="52">
                  <c:v>0.17468058266244846</c:v>
                </c:pt>
                <c:pt idx="53">
                  <c:v>0.1713620520315674</c:v>
                </c:pt>
                <c:pt idx="54">
                  <c:v>0.16814721001102167</c:v>
                </c:pt>
                <c:pt idx="55">
                  <c:v>0.16503174786156199</c:v>
                </c:pt>
                <c:pt idx="56">
                  <c:v>0.16201158510862063</c:v>
                </c:pt>
                <c:pt idx="57">
                  <c:v>0.15908285459210714</c:v>
                </c:pt>
                <c:pt idx="58">
                  <c:v>0.15624188867527417</c:v>
                </c:pt>
                <c:pt idx="59">
                  <c:v>0.15348520651084829</c:v>
                </c:pt>
                <c:pt idx="60">
                  <c:v>0.1508095022724375</c:v>
                </c:pt>
                <c:pt idx="61">
                  <c:v>0.1482116342680182</c:v>
                </c:pt>
                <c:pt idx="62">
                  <c:v>0.14568861486019322</c:v>
                </c:pt>
                <c:pt idx="63">
                  <c:v>0.14323760112499115</c:v>
                </c:pt>
                <c:pt idx="64">
                  <c:v>0.14085588618734096</c:v>
                </c:pt>
                <c:pt idx="65">
                  <c:v>0.13854089117707674</c:v>
                </c:pt>
                <c:pt idx="66">
                  <c:v>0.13629015775447628</c:v>
                </c:pt>
                <c:pt idx="67">
                  <c:v>0.13410134115898056</c:v>
                </c:pt>
                <c:pt idx="68">
                  <c:v>0.13197220373891863</c:v>
                </c:pt>
                <c:pt idx="69">
                  <c:v>0.12990060892384481</c:v>
                </c:pt>
                <c:pt idx="70">
                  <c:v>0.12788451560449543</c:v>
                </c:pt>
                <c:pt idx="71">
                  <c:v>0.12592197288846055</c:v>
                </c:pt>
                <c:pt idx="72">
                  <c:v>0.12401111520244887</c:v>
                </c:pt>
                <c:pt idx="73">
                  <c:v>0.12215015771454582</c:v>
                </c:pt>
                <c:pt idx="74">
                  <c:v>0.12033739205215233</c:v>
                </c:pt>
                <c:pt idx="75">
                  <c:v>0.11857118229336008</c:v>
                </c:pt>
                <c:pt idx="76">
                  <c:v>0.11684996121140184</c:v>
                </c:pt>
                <c:pt idx="77">
                  <c:v>0.11517222675351363</c:v>
                </c:pt>
                <c:pt idx="78">
                  <c:v>0.11353653873710684</c:v>
                </c:pt>
                <c:pt idx="79">
                  <c:v>0.11194151574754638</c:v>
                </c:pt>
                <c:pt idx="80">
                  <c:v>0.11038583222311765</c:v>
                </c:pt>
                <c:pt idx="81">
                  <c:v>0.1088682157139351</c:v>
                </c:pt>
                <c:pt idx="82">
                  <c:v>0.1073874443026018</c:v>
                </c:pt>
                <c:pt idx="83">
                  <c:v>0.10594234417540488</c:v>
                </c:pt>
                <c:pt idx="84">
                  <c:v>0.10453178733371385</c:v>
                </c:pt>
                <c:pt idx="85">
                  <c:v>0.1031546894360563</c:v>
                </c:pt>
                <c:pt idx="86">
                  <c:v>0.10181000776208488</c:v>
                </c:pt>
                <c:pt idx="87">
                  <c:v>0.10049673929032313</c:v>
                </c:pt>
                <c:pt idx="88">
                  <c:v>9.9213918882195634E-2</c:v>
                </c:pt>
                <c:pt idx="89">
                  <c:v>9.7960617565413161E-2</c:v>
                </c:pt>
                <c:pt idx="90">
                  <c:v>9.6735940910302631E-2</c:v>
                </c:pt>
                <c:pt idx="91">
                  <c:v>9.5539027493143636E-2</c:v>
                </c:pt>
                <c:pt idx="92">
                  <c:v>9.436904744101246E-2</c:v>
                </c:pt>
                <c:pt idx="93">
                  <c:v>9.3225201053033335E-2</c:v>
                </c:pt>
                <c:pt idx="94">
                  <c:v>9.2106717493303097E-2</c:v>
                </c:pt>
                <c:pt idx="95">
                  <c:v>9.1012853551094869E-2</c:v>
                </c:pt>
                <c:pt idx="96">
                  <c:v>8.9942892464257546E-2</c:v>
                </c:pt>
                <c:pt idx="97">
                  <c:v>8.8896142802012523E-2</c:v>
                </c:pt>
                <c:pt idx="98">
                  <c:v>8.7871937403614403E-2</c:v>
                </c:pt>
                <c:pt idx="99">
                  <c:v>8.6869632369585142E-2</c:v>
                </c:pt>
                <c:pt idx="100">
                  <c:v>8.588860610245494E-2</c:v>
                </c:pt>
              </c:numCache>
            </c:numRef>
          </c:yVal>
          <c:smooth val="1"/>
          <c:extLst>
            <c:ext xmlns:c16="http://schemas.microsoft.com/office/drawing/2014/chart" uri="{C3380CC4-5D6E-409C-BE32-E72D297353CC}">
              <c16:uniqueId val="{0000003A-B815-46D8-B93E-C7019F705802}"/>
            </c:ext>
          </c:extLst>
        </c:ser>
        <c:ser>
          <c:idx val="59"/>
          <c:order val="59"/>
          <c:tx>
            <c:strRef>
              <c:f>sensitivity!$BK$59</c:f>
              <c:strCache>
                <c:ptCount val="1"/>
                <c:pt idx="0">
                  <c:v>BC_0,75_T20</c:v>
                </c:pt>
              </c:strCache>
            </c:strRef>
          </c:tx>
          <c:spPr>
            <a:ln w="28575" cap="rnd">
              <a:solidFill>
                <a:schemeClr val="accent6"/>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sensitivity!$BK$60:$BK$160</c:f>
              <c:numCache>
                <c:formatCode>0%</c:formatCode>
                <c:ptCount val="101"/>
                <c:pt idx="0">
                  <c:v>1</c:v>
                </c:pt>
                <c:pt idx="1">
                  <c:v>0.86138273711318658</c:v>
                </c:pt>
                <c:pt idx="2">
                  <c:v>0.79108434636290959</c:v>
                </c:pt>
                <c:pt idx="3">
                  <c:v>0.7389853973257019</c:v>
                </c:pt>
                <c:pt idx="4">
                  <c:v>0.69574976902231711</c:v>
                </c:pt>
                <c:pt idx="5">
                  <c:v>0.65812787356503166</c:v>
                </c:pt>
                <c:pt idx="6">
                  <c:v>0.62460582115566476</c:v>
                </c:pt>
                <c:pt idx="7">
                  <c:v>0.5943025376323765</c:v>
                </c:pt>
                <c:pt idx="8">
                  <c:v>0.56663653277669901</c:v>
                </c:pt>
                <c:pt idx="9">
                  <c:v>0.54119629613223408</c:v>
                </c:pt>
                <c:pt idx="10">
                  <c:v>0.5176765739923106</c:v>
                </c:pt>
                <c:pt idx="11">
                  <c:v>0.49584213357902418</c:v>
                </c:pt>
                <c:pt idx="12">
                  <c:v>0.47550561527082114</c:v>
                </c:pt>
                <c:pt idx="13">
                  <c:v>0.45651348635331196</c:v>
                </c:pt>
                <c:pt idx="14">
                  <c:v>0.43873690960082651</c:v>
                </c:pt>
                <c:pt idx="15">
                  <c:v>0.42206567135090794</c:v>
                </c:pt>
                <c:pt idx="16">
                  <c:v>0.40640404527307045</c:v>
                </c:pt>
                <c:pt idx="17">
                  <c:v>0.39166789856178941</c:v>
                </c:pt>
                <c:pt idx="18">
                  <c:v>0.37778260817383985</c:v>
                </c:pt>
                <c:pt idx="19">
                  <c:v>0.3646815149239811</c:v>
                </c:pt>
                <c:pt idx="20">
                  <c:v>0.35230474237215198</c:v>
                </c:pt>
                <c:pt idx="21">
                  <c:v>0.34059826915258196</c:v>
                </c:pt>
                <c:pt idx="22">
                  <c:v>0.32951318208040692</c:v>
                </c:pt>
                <c:pt idx="23">
                  <c:v>0.31900506180971894</c:v>
                </c:pt>
                <c:pt idx="24">
                  <c:v>0.30903346840147888</c:v>
                </c:pt>
                <c:pt idx="25">
                  <c:v>0.29956150421198235</c:v>
                </c:pt>
                <c:pt idx="26">
                  <c:v>0.29055543808561796</c:v>
                </c:pt>
                <c:pt idx="27">
                  <c:v>0.28198437920322506</c:v>
                </c:pt>
                <c:pt idx="28">
                  <c:v>0.27381999189363171</c:v>
                </c:pt>
                <c:pt idx="29">
                  <c:v>0.26603624475873483</c:v>
                </c:pt>
                <c:pt idx="30">
                  <c:v>0.25860918890610651</c:v>
                </c:pt>
                <c:pt idx="31">
                  <c:v>0.25151676112752824</c:v>
                </c:pt>
                <c:pt idx="32">
                  <c:v>0.24473860863565577</c:v>
                </c:pt>
                <c:pt idx="33">
                  <c:v>0.23825593255768862</c:v>
                </c:pt>
                <c:pt idx="34">
                  <c:v>0.23205134783955877</c:v>
                </c:pt>
                <c:pt idx="35">
                  <c:v>0.22610875757350629</c:v>
                </c:pt>
                <c:pt idx="36">
                  <c:v>0.22041324005104629</c:v>
                </c:pt>
                <c:pt idx="37">
                  <c:v>0.21495094707956275</c:v>
                </c:pt>
                <c:pt idx="38">
                  <c:v>0.20970901229633482</c:v>
                </c:pt>
                <c:pt idx="39">
                  <c:v>0.2046754683775468</c:v>
                </c:pt>
                <c:pt idx="40">
                  <c:v>0.19983917217820862</c:v>
                </c:pt>
                <c:pt idx="41">
                  <c:v>0.19518973695682068</c:v>
                </c:pt>
                <c:pt idx="42">
                  <c:v>0.19071747093971092</c:v>
                </c:pt>
                <c:pt idx="43">
                  <c:v>0.18641332156721035</c:v>
                </c:pt>
                <c:pt idx="44">
                  <c:v>0.18226882483940915</c:v>
                </c:pt>
                <c:pt idx="45">
                  <c:v>0.17827605924505074</c:v>
                </c:pt>
                <c:pt idx="46">
                  <c:v>0.17442760381458727</c:v>
                </c:pt>
                <c:pt idx="47">
                  <c:v>0.17071649988880128</c:v>
                </c:pt>
                <c:pt idx="48">
                  <c:v>0.16713621623864905</c:v>
                </c:pt>
                <c:pt idx="49">
                  <c:v>0.16368061721098337</c:v>
                </c:pt>
                <c:pt idx="50">
                  <c:v>0.16034393360923133</c:v>
                </c:pt>
                <c:pt idx="51">
                  <c:v>0.15712073604855853</c:v>
                </c:pt>
                <c:pt idx="52">
                  <c:v>0.15400591055203777</c:v>
                </c:pt>
                <c:pt idx="53">
                  <c:v>0.15099463617829828</c:v>
                </c:pt>
                <c:pt idx="54">
                  <c:v>0.1480823644924269</c:v>
                </c:pt>
                <c:pt idx="55">
                  <c:v>0.14526480071085535</c:v>
                </c:pt>
                <c:pt idx="56">
                  <c:v>0.14253788636786635</c:v>
                </c:pt>
                <c:pt idx="57">
                  <c:v>0.13989778336643949</c:v>
                </c:pt>
                <c:pt idx="58">
                  <c:v>0.13734085928963191</c:v>
                </c:pt>
                <c:pt idx="59">
                  <c:v>0.13486367386074838</c:v>
                </c:pt>
                <c:pt idx="60">
                  <c:v>0.13246296645134792</c:v>
                </c:pt>
                <c:pt idx="61">
                  <c:v>0.13013564454580961</c:v>
                </c:pt>
                <c:pt idx="62">
                  <c:v>0.1278787730798614</c:v>
                </c:pt>
                <c:pt idx="63">
                  <c:v>0.12568956457826708</c:v>
                </c:pt>
                <c:pt idx="64">
                  <c:v>0.12356537002387141</c:v>
                </c:pt>
                <c:pt idx="65">
                  <c:v>0.12150367039650511</c:v>
                </c:pt>
                <c:pt idx="66">
                  <c:v>0.11950206882591824</c:v>
                </c:pt>
                <c:pt idx="67">
                  <c:v>0.1175582833080262</c:v>
                </c:pt>
                <c:pt idx="68">
                  <c:v>0.11567013993834957</c:v>
                </c:pt>
                <c:pt idx="69">
                  <c:v>0.11383556662069702</c:v>
                </c:pt>
                <c:pt idx="70">
                  <c:v>0.11205258721288219</c:v>
                </c:pt>
                <c:pt idx="71">
                  <c:v>0.11031931607466516</c:v>
                </c:pt>
                <c:pt idx="72">
                  <c:v>0.10863395298617295</c:v>
                </c:pt>
                <c:pt idx="73">
                  <c:v>0.10699477840782665</c:v>
                </c:pt>
                <c:pt idx="74">
                  <c:v>0.10540014905532111</c:v>
                </c:pt>
                <c:pt idx="75">
                  <c:v>0.10384849376547536</c:v>
                </c:pt>
                <c:pt idx="76">
                  <c:v>0.10233830963084334</c:v>
                </c:pt>
                <c:pt idx="77">
                  <c:v>0.10086815838283966</c:v>
                </c:pt>
                <c:pt idx="78">
                  <c:v>9.9436663004849657E-2</c:v>
                </c:pt>
                <c:pt idx="79">
                  <c:v>9.8042504558327886E-2</c:v>
                </c:pt>
                <c:pt idx="80">
                  <c:v>9.6684419206301359E-2</c:v>
                </c:pt>
                <c:pt idx="81">
                  <c:v>9.5361195419975175E-2</c:v>
                </c:pt>
                <c:pt idx="82">
                  <c:v>9.4071671355297343E-2</c:v>
                </c:pt>
                <c:pt idx="83">
                  <c:v>9.2814732387406812E-2</c:v>
                </c:pt>
                <c:pt idx="84">
                  <c:v>9.1589308791854562E-2</c:v>
                </c:pt>
                <c:pt idx="85">
                  <c:v>9.0394373562369401E-2</c:v>
                </c:pt>
                <c:pt idx="86">
                  <c:v>8.9228940355748992E-2</c:v>
                </c:pt>
                <c:pt idx="87">
                  <c:v>8.8092061555190782E-2</c:v>
                </c:pt>
                <c:pt idx="88">
                  <c:v>8.6982826444052003E-2</c:v>
                </c:pt>
                <c:pt idx="89">
                  <c:v>8.590035948264324E-2</c:v>
                </c:pt>
                <c:pt idx="90">
                  <c:v>8.4843818681225064E-2</c:v>
                </c:pt>
                <c:pt idx="91">
                  <c:v>8.3812394062890261E-2</c:v>
                </c:pt>
                <c:pt idx="92">
                  <c:v>8.2805306210491175E-2</c:v>
                </c:pt>
                <c:pt idx="93">
                  <c:v>8.1821804892204059E-2</c:v>
                </c:pt>
                <c:pt idx="94">
                  <c:v>8.0861167760719499E-2</c:v>
                </c:pt>
                <c:pt idx="95">
                  <c:v>7.9922699121415669E-2</c:v>
                </c:pt>
                <c:pt idx="96">
                  <c:v>7.900572876520584E-2</c:v>
                </c:pt>
                <c:pt idx="97">
                  <c:v>7.8109610862061335E-2</c:v>
                </c:pt>
                <c:pt idx="98">
                  <c:v>7.7233722911495079E-2</c:v>
                </c:pt>
                <c:pt idx="99">
                  <c:v>7.6377464746552826E-2</c:v>
                </c:pt>
                <c:pt idx="100">
                  <c:v>7.5540257588099874E-2</c:v>
                </c:pt>
              </c:numCache>
            </c:numRef>
          </c:yVal>
          <c:smooth val="1"/>
          <c:extLst>
            <c:ext xmlns:c16="http://schemas.microsoft.com/office/drawing/2014/chart" uri="{C3380CC4-5D6E-409C-BE32-E72D297353CC}">
              <c16:uniqueId val="{0000003B-B815-46D8-B93E-C7019F705802}"/>
            </c:ext>
          </c:extLst>
        </c:ser>
        <c:ser>
          <c:idx val="60"/>
          <c:order val="60"/>
          <c:tx>
            <c:strRef>
              <c:f>sensitivity!$BL$59</c:f>
              <c:strCache>
                <c:ptCount val="1"/>
                <c:pt idx="0">
                  <c:v>BC_0,05_T25</c:v>
                </c:pt>
              </c:strCache>
            </c:strRef>
          </c:tx>
          <c:spPr>
            <a:ln w="28575" cap="rnd">
              <a:solidFill>
                <a:schemeClr val="accent1">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sensitivity!$BL$60:$BL$160</c:f>
              <c:numCache>
                <c:formatCode>0%</c:formatCode>
                <c:ptCount val="101"/>
                <c:pt idx="0">
                  <c:v>0.99998381806018088</c:v>
                </c:pt>
                <c:pt idx="1">
                  <c:v>1</c:v>
                </c:pt>
                <c:pt idx="2">
                  <c:v>1</c:v>
                </c:pt>
                <c:pt idx="3">
                  <c:v>1</c:v>
                </c:pt>
                <c:pt idx="4">
                  <c:v>1</c:v>
                </c:pt>
                <c:pt idx="5">
                  <c:v>1</c:v>
                </c:pt>
                <c:pt idx="6">
                  <c:v>1</c:v>
                </c:pt>
                <c:pt idx="7">
                  <c:v>1</c:v>
                </c:pt>
                <c:pt idx="8">
                  <c:v>0.99175092499022133</c:v>
                </c:pt>
                <c:pt idx="9">
                  <c:v>0.97003620525208967</c:v>
                </c:pt>
                <c:pt idx="10">
                  <c:v>0.94859235339009496</c:v>
                </c:pt>
                <c:pt idx="11">
                  <c:v>0.92750899965827494</c:v>
                </c:pt>
                <c:pt idx="12">
                  <c:v>0.9068377292265567</c:v>
                </c:pt>
                <c:pt idx="13">
                  <c:v>0.8866075832714474</c:v>
                </c:pt>
                <c:pt idx="14">
                  <c:v>0.86683405444650152</c:v>
                </c:pt>
                <c:pt idx="15">
                  <c:v>0.84752433401929617</c:v>
                </c:pt>
                <c:pt idx="16">
                  <c:v>0.82868039430572216</c:v>
                </c:pt>
                <c:pt idx="17">
                  <c:v>0.81030081939899057</c:v>
                </c:pt>
                <c:pt idx="18">
                  <c:v>0.79238191088027565</c:v>
                </c:pt>
                <c:pt idx="19">
                  <c:v>0.77491837224698146</c:v>
                </c:pt>
                <c:pt idx="20">
                  <c:v>0.75790374713414477</c:v>
                </c:pt>
                <c:pt idx="21">
                  <c:v>0.74133071221475555</c:v>
                </c:pt>
                <c:pt idx="22">
                  <c:v>0.72519128293155055</c:v>
                </c:pt>
                <c:pt idx="23">
                  <c:v>0.70947696563058282</c:v>
                </c:pt>
                <c:pt idx="24">
                  <c:v>0.69417887554654378</c:v>
                </c:pt>
                <c:pt idx="25">
                  <c:v>0.67928783199108866</c:v>
                </c:pt>
                <c:pt idx="26">
                  <c:v>0.66479443745676825</c:v>
                </c:pt>
                <c:pt idx="27">
                  <c:v>0.65068914469439887</c:v>
                </c:pt>
                <c:pt idx="28">
                  <c:v>0.63696231430164796</c:v>
                </c:pt>
                <c:pt idx="29">
                  <c:v>0.62360426448750084</c:v>
                </c:pt>
                <c:pt idx="30">
                  <c:v>0.61060531417179631</c:v>
                </c:pt>
                <c:pt idx="31">
                  <c:v>0.59795582028156113</c:v>
                </c:pt>
                <c:pt idx="32">
                  <c:v>0.58564620992572602</c:v>
                </c:pt>
                <c:pt idx="33">
                  <c:v>0.57366700801556425</c:v>
                </c:pt>
                <c:pt idx="34">
                  <c:v>0.56200886082100332</c:v>
                </c:pt>
                <c:pt idx="35">
                  <c:v>0.55066255589667867</c:v>
                </c:pt>
                <c:pt idx="36">
                  <c:v>0.53961903876733941</c:v>
                </c:pt>
                <c:pt idx="37">
                  <c:v>0.52886942672514037</c:v>
                </c:pt>
                <c:pt idx="38">
                  <c:v>0.51840502005882327</c:v>
                </c:pt>
                <c:pt idx="39">
                  <c:v>0.50821731100546086</c:v>
                </c:pt>
                <c:pt idx="40">
                  <c:v>0.49829799068856029</c:v>
                </c:pt>
                <c:pt idx="41">
                  <c:v>0.48863895428153103</c:v>
                </c:pt>
                <c:pt idx="42">
                  <c:v>0.47923230461262178</c:v>
                </c:pt>
                <c:pt idx="43">
                  <c:v>0.47007035440627898</c:v>
                </c:pt>
                <c:pt idx="44">
                  <c:v>0.4611456273363912</c:v>
                </c:pt>
                <c:pt idx="45">
                  <c:v>0.45245085804899687</c:v>
                </c:pt>
                <c:pt idx="46">
                  <c:v>0.44397899129562413</c:v>
                </c:pt>
                <c:pt idx="47">
                  <c:v>0.43572318030348162</c:v>
                </c:pt>
                <c:pt idx="48">
                  <c:v>0.42767678449507346</c:v>
                </c:pt>
                <c:pt idx="49">
                  <c:v>0.41983336665744159</c:v>
                </c:pt>
                <c:pt idx="50">
                  <c:v>0.41218668965001781</c:v>
                </c:pt>
                <c:pt idx="51">
                  <c:v>0.40473071272993222</c:v>
                </c:pt>
                <c:pt idx="52">
                  <c:v>0.39745958756447125</c:v>
                </c:pt>
                <c:pt idx="53">
                  <c:v>0.39036765399214923</c:v>
                </c:pt>
                <c:pt idx="54">
                  <c:v>0.38344943558644617</c:v>
                </c:pt>
                <c:pt idx="55">
                  <c:v>0.37669963506962822</c:v>
                </c:pt>
                <c:pt idx="56">
                  <c:v>0.37011312961811133</c:v>
                </c:pt>
                <c:pt idx="57">
                  <c:v>0.36368496609551032</c:v>
                </c:pt>
                <c:pt idx="58">
                  <c:v>0.35741035624475981</c:v>
                </c:pt>
                <c:pt idx="59">
                  <c:v>0.35128467186645856</c:v>
                </c:pt>
                <c:pt idx="60">
                  <c:v>0.34530344000681368</c:v>
                </c:pt>
                <c:pt idx="61">
                  <c:v>0.33946233817521093</c:v>
                </c:pt>
                <c:pt idx="62">
                  <c:v>0.33375718960845863</c:v>
                </c:pt>
                <c:pt idx="63">
                  <c:v>0.32818395859612076</c:v>
                </c:pt>
                <c:pt idx="64">
                  <c:v>0.32273874587901868</c:v>
                </c:pt>
                <c:pt idx="65">
                  <c:v>0.31741778413092986</c:v>
                </c:pt>
                <c:pt idx="66">
                  <c:v>0.31221743353168896</c:v>
                </c:pt>
                <c:pt idx="67">
                  <c:v>0.30713417743831573</c:v>
                </c:pt>
                <c:pt idx="68">
                  <c:v>0.30216461815938378</c:v>
                </c:pt>
                <c:pt idx="69">
                  <c:v>0.29730547283662867</c:v>
                </c:pt>
                <c:pt idx="70">
                  <c:v>0.29255356943672378</c:v>
                </c:pt>
                <c:pt idx="71">
                  <c:v>0.2879058428552253</c:v>
                </c:pt>
                <c:pt idx="72">
                  <c:v>0.28335933113388023</c:v>
                </c:pt>
                <c:pt idx="73">
                  <c:v>0.27891117179179814</c:v>
                </c:pt>
                <c:pt idx="74">
                  <c:v>0.27455859827039059</c:v>
                </c:pt>
                <c:pt idx="75">
                  <c:v>0.27029893649146675</c:v>
                </c:pt>
                <c:pt idx="76">
                  <c:v>0.26612960152744425</c:v>
                </c:pt>
                <c:pt idx="77">
                  <c:v>0.26204809438226223</c:v>
                </c:pt>
                <c:pt idx="78">
                  <c:v>0.25805199888127817</c:v>
                </c:pt>
                <c:pt idx="79">
                  <c:v>0.25413897866817475</c:v>
                </c:pt>
                <c:pt idx="80">
                  <c:v>0.25030677430669407</c:v>
                </c:pt>
                <c:pt idx="81">
                  <c:v>0.24655320048484597</c:v>
                </c:pt>
                <c:pt idx="82">
                  <c:v>0.24287614331910773</c:v>
                </c:pt>
                <c:pt idx="83">
                  <c:v>0.23927355775602874</c:v>
                </c:pt>
                <c:pt idx="84">
                  <c:v>0.2357434650685763</c:v>
                </c:pt>
                <c:pt idx="85">
                  <c:v>0.23228395044451383</c:v>
                </c:pt>
                <c:pt idx="86">
                  <c:v>0.22889316066406359</c:v>
                </c:pt>
                <c:pt idx="87">
                  <c:v>0.22556930186410015</c:v>
                </c:pt>
                <c:pt idx="88">
                  <c:v>0.22231063738611523</c:v>
                </c:pt>
                <c:pt idx="89">
                  <c:v>0.21911548570521569</c:v>
                </c:pt>
                <c:pt idx="90">
                  <c:v>0.21598221843743612</c:v>
                </c:pt>
                <c:pt idx="91">
                  <c:v>0.2129092584226856</c:v>
                </c:pt>
                <c:pt idx="92">
                  <c:v>0.2098950778806892</c:v>
                </c:pt>
                <c:pt idx="93">
                  <c:v>0.20693819663733287</c:v>
                </c:pt>
                <c:pt idx="94">
                  <c:v>0.20403718041887534</c:v>
                </c:pt>
                <c:pt idx="95">
                  <c:v>0.20119063921154837</c:v>
                </c:pt>
                <c:pt idx="96">
                  <c:v>0.19839722568412826</c:v>
                </c:pt>
                <c:pt idx="97">
                  <c:v>0.19565563367112337</c:v>
                </c:pt>
                <c:pt idx="98">
                  <c:v>0.19296459671429242</c:v>
                </c:pt>
                <c:pt idx="99">
                  <c:v>0.19032288666027192</c:v>
                </c:pt>
                <c:pt idx="100">
                  <c:v>0.18772931231215836</c:v>
                </c:pt>
              </c:numCache>
            </c:numRef>
          </c:yVal>
          <c:smooth val="1"/>
          <c:extLst>
            <c:ext xmlns:c16="http://schemas.microsoft.com/office/drawing/2014/chart" uri="{C3380CC4-5D6E-409C-BE32-E72D297353CC}">
              <c16:uniqueId val="{0000003C-B815-46D8-B93E-C7019F705802}"/>
            </c:ext>
          </c:extLst>
        </c:ser>
        <c:ser>
          <c:idx val="61"/>
          <c:order val="61"/>
          <c:tx>
            <c:strRef>
              <c:f>sensitivity!$BM$59</c:f>
              <c:strCache>
                <c:ptCount val="1"/>
                <c:pt idx="0">
                  <c:v>BC_0,10_T25</c:v>
                </c:pt>
              </c:strCache>
            </c:strRef>
          </c:tx>
          <c:spPr>
            <a:ln w="28575" cap="rnd">
              <a:solidFill>
                <a:schemeClr val="accent2">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sensitivity!$BM$60:$BM$160</c:f>
              <c:numCache>
                <c:formatCode>0%</c:formatCode>
                <c:ptCount val="101"/>
                <c:pt idx="0">
                  <c:v>0.9999856518125162</c:v>
                </c:pt>
                <c:pt idx="1">
                  <c:v>1</c:v>
                </c:pt>
                <c:pt idx="2">
                  <c:v>1</c:v>
                </c:pt>
                <c:pt idx="3">
                  <c:v>1</c:v>
                </c:pt>
                <c:pt idx="4">
                  <c:v>1</c:v>
                </c:pt>
                <c:pt idx="5">
                  <c:v>1</c:v>
                </c:pt>
                <c:pt idx="6">
                  <c:v>1</c:v>
                </c:pt>
                <c:pt idx="7">
                  <c:v>0.98183854003127236</c:v>
                </c:pt>
                <c:pt idx="8">
                  <c:v>0.95950980592574764</c:v>
                </c:pt>
                <c:pt idx="9">
                  <c:v>0.93746325346563042</c:v>
                </c:pt>
                <c:pt idx="10">
                  <c:v>0.91581871836078488</c:v>
                </c:pt>
                <c:pt idx="11">
                  <c:v>0.89464102800568235</c:v>
                </c:pt>
                <c:pt idx="12">
                  <c:v>0.87396327064508217</c:v>
                </c:pt>
                <c:pt idx="13">
                  <c:v>0.85380014681825789</c:v>
                </c:pt>
                <c:pt idx="14">
                  <c:v>0.83415565830835636</c:v>
                </c:pt>
                <c:pt idx="15">
                  <c:v>0.8150275435542581</c:v>
                </c:pt>
                <c:pt idx="16">
                  <c:v>0.79640984187350372</c:v>
                </c:pt>
                <c:pt idx="17">
                  <c:v>0.77829438226167824</c:v>
                </c:pt>
                <c:pt idx="18">
                  <c:v>0.76067165475262188</c:v>
                </c:pt>
                <c:pt idx="19">
                  <c:v>0.74353132752969986</c:v>
                </c:pt>
                <c:pt idx="20">
                  <c:v>0.72686256071655098</c:v>
                </c:pt>
                <c:pt idx="21">
                  <c:v>0.71065420317718486</c:v>
                </c:pt>
                <c:pt idx="22">
                  <c:v>0.69489492156206845</c:v>
                </c:pt>
                <c:pt idx="23">
                  <c:v>0.67957328959493468</c:v>
                </c:pt>
                <c:pt idx="24">
                  <c:v>0.66467785347192465</c:v>
                </c:pt>
                <c:pt idx="25">
                  <c:v>0.65019718235518043</c:v>
                </c:pt>
                <c:pt idx="26">
                  <c:v>0.63611990904853788</c:v>
                </c:pt>
                <c:pt idx="27">
                  <c:v>0.62243476375580808</c:v>
                </c:pt>
                <c:pt idx="28">
                  <c:v>0.60913060260351215</c:v>
                </c:pt>
                <c:pt idx="29">
                  <c:v>0.5961964319370936</c:v>
                </c:pt>
                <c:pt idx="30">
                  <c:v>0.58362142903179792</c:v>
                </c:pt>
                <c:pt idx="31">
                  <c:v>0.57139495966000786</c:v>
                </c:pt>
                <c:pt idx="32">
                  <c:v>0.55950659284906057</c:v>
                </c:pt>
                <c:pt idx="33">
                  <c:v>0.54794611310458752</c:v>
                </c:pt>
                <c:pt idx="34">
                  <c:v>0.53670353034066187</c:v>
                </c:pt>
                <c:pt idx="35">
                  <c:v>0.525769087736769</c:v>
                </c:pt>
                <c:pt idx="36">
                  <c:v>0.5151332677261562</c:v>
                </c:pt>
                <c:pt idx="37">
                  <c:v>0.50478679630709999</c:v>
                </c:pt>
                <c:pt idx="38">
                  <c:v>0.49472064585647407</c:v>
                </c:pt>
                <c:pt idx="39">
                  <c:v>0.48492603661306094</c:v>
                </c:pt>
                <c:pt idx="40">
                  <c:v>0.47539443698615763</c:v>
                </c:pt>
                <c:pt idx="41">
                  <c:v>0.46611756283319261</c:v>
                </c:pt>
                <c:pt idx="42">
                  <c:v>0.45708737583844594</c:v>
                </c:pt>
                <c:pt idx="43">
                  <c:v>0.4482960811136496</c:v>
                </c:pt>
                <c:pt idx="44">
                  <c:v>0.43973612413036312</c:v>
                </c:pt>
                <c:pt idx="45">
                  <c:v>0.43140018708368544</c:v>
                </c:pt>
                <c:pt idx="46">
                  <c:v>0.42328118477709076</c:v>
                </c:pt>
                <c:pt idx="47">
                  <c:v>0.41537226010906725</c:v>
                </c:pt>
                <c:pt idx="48">
                  <c:v>0.40766677923374189</c:v>
                </c:pt>
                <c:pt idx="49">
                  <c:v>0.40015832645985061</c:v>
                </c:pt>
                <c:pt idx="50">
                  <c:v>0.39284069894520568</c:v>
                </c:pt>
                <c:pt idx="51">
                  <c:v>0.38570790123722892</c:v>
                </c:pt>
                <c:pt idx="52">
                  <c:v>0.37875413970411032</c:v>
                </c:pt>
                <c:pt idx="53">
                  <c:v>0.37197381689570375</c:v>
                </c:pt>
                <c:pt idx="54">
                  <c:v>0.36536152586833098</c:v>
                </c:pt>
                <c:pt idx="55">
                  <c:v>0.35891204450321712</c:v>
                </c:pt>
                <c:pt idx="56">
                  <c:v>0.35262032984426694</c:v>
                </c:pt>
                <c:pt idx="57">
                  <c:v>0.34648151247729897</c:v>
                </c:pt>
                <c:pt idx="58">
                  <c:v>0.34049089096963153</c:v>
                </c:pt>
                <c:pt idx="59">
                  <c:v>0.3346439263860424</c:v>
                </c:pt>
                <c:pt idx="60">
                  <c:v>0.32893623689455892</c:v>
                </c:pt>
                <c:pt idx="61">
                  <c:v>0.32336359247326574</c:v>
                </c:pt>
                <c:pt idx="62">
                  <c:v>0.31792190972729467</c:v>
                </c:pt>
                <c:pt idx="63">
                  <c:v>0.31260724682338642</c:v>
                </c:pt>
                <c:pt idx="64">
                  <c:v>0.30741579854783657</c:v>
                </c:pt>
                <c:pt idx="65">
                  <c:v>0.30234389149226415</c:v>
                </c:pt>
                <c:pt idx="66">
                  <c:v>0.29738797937042594</c:v>
                </c:pt>
                <c:pt idx="67">
                  <c:v>0.29254463846825213</c:v>
                </c:pt>
                <c:pt idx="68">
                  <c:v>0.28781056322835208</c:v>
                </c:pt>
                <c:pt idx="69">
                  <c:v>0.28318256196945113</c:v>
                </c:pt>
                <c:pt idx="70">
                  <c:v>0.27865755274052995</c:v>
                </c:pt>
                <c:pt idx="71">
                  <c:v>0.27423255930885421</c:v>
                </c:pt>
                <c:pt idx="72">
                  <c:v>0.26990470728057603</c:v>
                </c:pt>
                <c:pt idx="73">
                  <c:v>0.26567122035217094</c:v>
                </c:pt>
                <c:pt idx="74">
                  <c:v>0.26152941669061619</c:v>
                </c:pt>
                <c:pt idx="75">
                  <c:v>0.25747670543992007</c:v>
                </c:pt>
                <c:pt idx="76">
                  <c:v>0.25351058335137527</c:v>
                </c:pt>
                <c:pt idx="77">
                  <c:v>0.24962863153470774</c:v>
                </c:pt>
                <c:pt idx="78">
                  <c:v>0.24582851232714642</c:v>
                </c:pt>
                <c:pt idx="79">
                  <c:v>0.24210796627731612</c:v>
                </c:pt>
                <c:pt idx="80">
                  <c:v>0.23846480924077423</c:v>
                </c:pt>
                <c:pt idx="81">
                  <c:v>0.23489692958394967</c:v>
                </c:pt>
                <c:pt idx="82">
                  <c:v>0.23140228549321173</c:v>
                </c:pt>
                <c:pt idx="83">
                  <c:v>0.22797890238578042</c:v>
                </c:pt>
                <c:pt idx="84">
                  <c:v>0.2246248704191916</c:v>
                </c:pt>
                <c:pt idx="85">
                  <c:v>0.22133834209605491</c:v>
                </c:pt>
                <c:pt idx="86">
                  <c:v>0.21811752996086581</c:v>
                </c:pt>
                <c:pt idx="87">
                  <c:v>0.21496070438568413</c:v>
                </c:pt>
                <c:pt idx="88">
                  <c:v>0.21186619144153473</c:v>
                </c:pt>
                <c:pt idx="89">
                  <c:v>0.20883237085245232</c:v>
                </c:pt>
                <c:pt idx="90">
                  <c:v>0.20585767402915214</c:v>
                </c:pt>
                <c:pt idx="91">
                  <c:v>0.20294058217938099</c:v>
                </c:pt>
                <c:pt idx="92">
                  <c:v>0.20007962449207711</c:v>
                </c:pt>
                <c:pt idx="93">
                  <c:v>0.19727337639254264</c:v>
                </c:pt>
                <c:pt idx="94">
                  <c:v>0.19452045786591338</c:v>
                </c:pt>
                <c:pt idx="95">
                  <c:v>0.19181953184629041</c:v>
                </c:pt>
                <c:pt idx="96">
                  <c:v>0.18916930266897949</c:v>
                </c:pt>
                <c:pt idx="97">
                  <c:v>0.1865685145833646</c:v>
                </c:pt>
                <c:pt idx="98">
                  <c:v>0.18401595032402721</c:v>
                </c:pt>
                <c:pt idx="99">
                  <c:v>0.18151042973780074</c:v>
                </c:pt>
                <c:pt idx="100">
                  <c:v>0.17905080846452964</c:v>
                </c:pt>
              </c:numCache>
            </c:numRef>
          </c:yVal>
          <c:smooth val="1"/>
          <c:extLst>
            <c:ext xmlns:c16="http://schemas.microsoft.com/office/drawing/2014/chart" uri="{C3380CC4-5D6E-409C-BE32-E72D297353CC}">
              <c16:uniqueId val="{0000003D-B815-46D8-B93E-C7019F705802}"/>
            </c:ext>
          </c:extLst>
        </c:ser>
        <c:ser>
          <c:idx val="62"/>
          <c:order val="62"/>
          <c:tx>
            <c:strRef>
              <c:f>sensitivity!$BN$59</c:f>
              <c:strCache>
                <c:ptCount val="1"/>
                <c:pt idx="0">
                  <c:v>BC_0,15_T25</c:v>
                </c:pt>
              </c:strCache>
            </c:strRef>
          </c:tx>
          <c:spPr>
            <a:ln w="28575" cap="rnd">
              <a:solidFill>
                <a:schemeClr val="accent3">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sensitivity!$BN$60:$BN$160</c:f>
              <c:numCache>
                <c:formatCode>0%</c:formatCode>
                <c:ptCount val="101"/>
                <c:pt idx="0">
                  <c:v>0.99998748556485162</c:v>
                </c:pt>
                <c:pt idx="1">
                  <c:v>1</c:v>
                </c:pt>
                <c:pt idx="2">
                  <c:v>1</c:v>
                </c:pt>
                <c:pt idx="3">
                  <c:v>1</c:v>
                </c:pt>
                <c:pt idx="4">
                  <c:v>1</c:v>
                </c:pt>
                <c:pt idx="5">
                  <c:v>0.99628772012830769</c:v>
                </c:pt>
                <c:pt idx="6">
                  <c:v>0.97320451847072931</c:v>
                </c:pt>
                <c:pt idx="7">
                  <c:v>0.95009511751182885</c:v>
                </c:pt>
                <c:pt idx="8">
                  <c:v>0.92726868686127384</c:v>
                </c:pt>
                <c:pt idx="9">
                  <c:v>0.90489030167917117</c:v>
                </c:pt>
                <c:pt idx="10">
                  <c:v>0.8830450833314748</c:v>
                </c:pt>
                <c:pt idx="11">
                  <c:v>0.86177305635308987</c:v>
                </c:pt>
                <c:pt idx="12">
                  <c:v>0.84108881206360764</c:v>
                </c:pt>
                <c:pt idx="13">
                  <c:v>0.82099271036506838</c:v>
                </c:pt>
                <c:pt idx="14">
                  <c:v>0.80147726217021109</c:v>
                </c:pt>
                <c:pt idx="15">
                  <c:v>0.78253075308921993</c:v>
                </c:pt>
                <c:pt idx="16">
                  <c:v>0.76413928944128517</c:v>
                </c:pt>
                <c:pt idx="17">
                  <c:v>0.7462879451243658</c:v>
                </c:pt>
                <c:pt idx="18">
                  <c:v>0.72896139862496823</c:v>
                </c:pt>
                <c:pt idx="19">
                  <c:v>0.71214428281241815</c:v>
                </c:pt>
                <c:pt idx="20">
                  <c:v>0.69582137429895707</c:v>
                </c:pt>
                <c:pt idx="21">
                  <c:v>0.67997769413961406</c:v>
                </c:pt>
                <c:pt idx="22">
                  <c:v>0.66459856019258645</c:v>
                </c:pt>
                <c:pt idx="23">
                  <c:v>0.64966961355928654</c:v>
                </c:pt>
                <c:pt idx="24">
                  <c:v>0.63517683139730552</c:v>
                </c:pt>
                <c:pt idx="25">
                  <c:v>0.62110653271927219</c:v>
                </c:pt>
                <c:pt idx="26">
                  <c:v>0.60744538064030751</c:v>
                </c:pt>
                <c:pt idx="27">
                  <c:v>0.5941803828172173</c:v>
                </c:pt>
                <c:pt idx="28">
                  <c:v>0.58129889090537645</c:v>
                </c:pt>
                <c:pt idx="29">
                  <c:v>0.56878859938668636</c:v>
                </c:pt>
                <c:pt idx="30">
                  <c:v>0.55663754389179954</c:v>
                </c:pt>
                <c:pt idx="31">
                  <c:v>0.54483409903845448</c:v>
                </c:pt>
                <c:pt idx="32">
                  <c:v>0.533366975772395</c:v>
                </c:pt>
                <c:pt idx="33">
                  <c:v>0.5222252181936109</c:v>
                </c:pt>
                <c:pt idx="34">
                  <c:v>0.51139819986032031</c:v>
                </c:pt>
                <c:pt idx="35">
                  <c:v>0.50087561957685933</c:v>
                </c:pt>
                <c:pt idx="36">
                  <c:v>0.49064749668497298</c:v>
                </c:pt>
                <c:pt idx="37">
                  <c:v>0.48070416588905973</c:v>
                </c:pt>
                <c:pt idx="38">
                  <c:v>0.47103627165412487</c:v>
                </c:pt>
                <c:pt idx="39">
                  <c:v>0.46163476222066102</c:v>
                </c:pt>
                <c:pt idx="40">
                  <c:v>0.45249088328375497</c:v>
                </c:pt>
                <c:pt idx="41">
                  <c:v>0.44359617138485419</c:v>
                </c:pt>
                <c:pt idx="42">
                  <c:v>0.4349424470642701</c:v>
                </c:pt>
                <c:pt idx="43">
                  <c:v>0.42652180782102017</c:v>
                </c:pt>
                <c:pt idx="44">
                  <c:v>0.41832662092433498</c:v>
                </c:pt>
                <c:pt idx="45">
                  <c:v>0.410349516118374</c:v>
                </c:pt>
                <c:pt idx="46">
                  <c:v>0.40258337825855739</c:v>
                </c:pt>
                <c:pt idx="47">
                  <c:v>0.39502133991465282</c:v>
                </c:pt>
                <c:pt idx="48">
                  <c:v>0.38765677397241027</c:v>
                </c:pt>
                <c:pt idx="49">
                  <c:v>0.38048328626225958</c:v>
                </c:pt>
                <c:pt idx="50">
                  <c:v>0.37349470824039349</c:v>
                </c:pt>
                <c:pt idx="51">
                  <c:v>0.36668508974452563</c:v>
                </c:pt>
                <c:pt idx="52">
                  <c:v>0.36004869184374944</c:v>
                </c:pt>
                <c:pt idx="53">
                  <c:v>0.35357997979925826</c:v>
                </c:pt>
                <c:pt idx="54">
                  <c:v>0.34727361615021574</c:v>
                </c:pt>
                <c:pt idx="55">
                  <c:v>0.34112445393680602</c:v>
                </c:pt>
                <c:pt idx="56">
                  <c:v>0.33512753007042262</c:v>
                </c:pt>
                <c:pt idx="57">
                  <c:v>0.32927805885908762</c:v>
                </c:pt>
                <c:pt idx="58">
                  <c:v>0.32357142569450331</c:v>
                </c:pt>
                <c:pt idx="59">
                  <c:v>0.31800318090562629</c:v>
                </c:pt>
                <c:pt idx="60">
                  <c:v>0.31256903378230422</c:v>
                </c:pt>
                <c:pt idx="61">
                  <c:v>0.30726484677132054</c:v>
                </c:pt>
                <c:pt idx="62">
                  <c:v>0.30208662984613066</c:v>
                </c:pt>
                <c:pt idx="63">
                  <c:v>0.29703053505065213</c:v>
                </c:pt>
                <c:pt idx="64">
                  <c:v>0.2920928512166544</c:v>
                </c:pt>
                <c:pt idx="65">
                  <c:v>0.28726999885359839</c:v>
                </c:pt>
                <c:pt idx="66">
                  <c:v>0.28255852520916291</c:v>
                </c:pt>
                <c:pt idx="67">
                  <c:v>0.27795509949818853</c:v>
                </c:pt>
                <c:pt idx="68">
                  <c:v>0.27345650829732043</c:v>
                </c:pt>
                <c:pt idx="69">
                  <c:v>0.26905965110227353</c:v>
                </c:pt>
                <c:pt idx="70">
                  <c:v>0.26476153604433617</c:v>
                </c:pt>
                <c:pt idx="71">
                  <c:v>0.26055927576248311</c:v>
                </c:pt>
                <c:pt idx="72">
                  <c:v>0.25645008342727182</c:v>
                </c:pt>
                <c:pt idx="73">
                  <c:v>0.2524312689125438</c:v>
                </c:pt>
                <c:pt idx="74">
                  <c:v>0.24850023511084174</c:v>
                </c:pt>
                <c:pt idx="75">
                  <c:v>0.24465447438837343</c:v>
                </c:pt>
                <c:pt idx="76">
                  <c:v>0.24089156517530624</c:v>
                </c:pt>
                <c:pt idx="77">
                  <c:v>0.23720916868715322</c:v>
                </c:pt>
                <c:pt idx="78">
                  <c:v>0.23360502577301465</c:v>
                </c:pt>
                <c:pt idx="79">
                  <c:v>0.23007695388645749</c:v>
                </c:pt>
                <c:pt idx="80">
                  <c:v>0.2266228441748544</c:v>
                </c:pt>
                <c:pt idx="81">
                  <c:v>0.22324065868305337</c:v>
                </c:pt>
                <c:pt idx="82">
                  <c:v>0.21992842766731574</c:v>
                </c:pt>
                <c:pt idx="83">
                  <c:v>0.21668424701553207</c:v>
                </c:pt>
                <c:pt idx="84">
                  <c:v>0.21350627576980691</c:v>
                </c:pt>
                <c:pt idx="85">
                  <c:v>0.21039273374759598</c:v>
                </c:pt>
                <c:pt idx="86">
                  <c:v>0.20734189925766805</c:v>
                </c:pt>
                <c:pt idx="87">
                  <c:v>0.2043521069072681</c:v>
                </c:pt>
                <c:pt idx="88">
                  <c:v>0.20142174549695421</c:v>
                </c:pt>
                <c:pt idx="89">
                  <c:v>0.19854925599968898</c:v>
                </c:pt>
                <c:pt idx="90">
                  <c:v>0.1957331296208682</c:v>
                </c:pt>
                <c:pt idx="91">
                  <c:v>0.19297190593607641</c:v>
                </c:pt>
                <c:pt idx="92">
                  <c:v>0.190264171103465</c:v>
                </c:pt>
                <c:pt idx="93">
                  <c:v>0.18760855614775238</c:v>
                </c:pt>
                <c:pt idx="94">
                  <c:v>0.18500373531295139</c:v>
                </c:pt>
                <c:pt idx="95">
                  <c:v>0.18244842448103249</c:v>
                </c:pt>
                <c:pt idx="96">
                  <c:v>0.17994137965383072</c:v>
                </c:pt>
                <c:pt idx="97">
                  <c:v>0.17748139549560582</c:v>
                </c:pt>
                <c:pt idx="98">
                  <c:v>0.17506730393376196</c:v>
                </c:pt>
                <c:pt idx="99">
                  <c:v>0.17269797281532956</c:v>
                </c:pt>
                <c:pt idx="100">
                  <c:v>0.17037230461690092</c:v>
                </c:pt>
              </c:numCache>
            </c:numRef>
          </c:yVal>
          <c:smooth val="1"/>
          <c:extLst>
            <c:ext xmlns:c16="http://schemas.microsoft.com/office/drawing/2014/chart" uri="{C3380CC4-5D6E-409C-BE32-E72D297353CC}">
              <c16:uniqueId val="{0000003E-B815-46D8-B93E-C7019F705802}"/>
            </c:ext>
          </c:extLst>
        </c:ser>
        <c:ser>
          <c:idx val="63"/>
          <c:order val="63"/>
          <c:tx>
            <c:strRef>
              <c:f>sensitivity!$BO$59</c:f>
              <c:strCache>
                <c:ptCount val="1"/>
                <c:pt idx="0">
                  <c:v>BC_0,20_T25</c:v>
                </c:pt>
              </c:strCache>
            </c:strRef>
          </c:tx>
          <c:spPr>
            <a:ln w="28575" cap="rnd">
              <a:solidFill>
                <a:schemeClr val="accent4">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sensitivity!$BO$60:$BO$160</c:f>
              <c:numCache>
                <c:formatCode>0%</c:formatCode>
                <c:ptCount val="101"/>
                <c:pt idx="0">
                  <c:v>0.99998931931718693</c:v>
                </c:pt>
                <c:pt idx="1">
                  <c:v>1</c:v>
                </c:pt>
                <c:pt idx="2">
                  <c:v>1</c:v>
                </c:pt>
                <c:pt idx="3">
                  <c:v>1</c:v>
                </c:pt>
                <c:pt idx="4">
                  <c:v>0.99017100208939912</c:v>
                </c:pt>
                <c:pt idx="5">
                  <c:v>0.96626773592075188</c:v>
                </c:pt>
                <c:pt idx="6">
                  <c:v>0.94217547021927572</c:v>
                </c:pt>
                <c:pt idx="7">
                  <c:v>0.91835169499238534</c:v>
                </c:pt>
                <c:pt idx="8">
                  <c:v>0.89502756779680015</c:v>
                </c:pt>
                <c:pt idx="9">
                  <c:v>0.87231734989271204</c:v>
                </c:pt>
                <c:pt idx="10">
                  <c:v>0.85027144830216472</c:v>
                </c:pt>
                <c:pt idx="11">
                  <c:v>0.82890508470049729</c:v>
                </c:pt>
                <c:pt idx="12">
                  <c:v>0.80821435348213311</c:v>
                </c:pt>
                <c:pt idx="13">
                  <c:v>0.78818527391187887</c:v>
                </c:pt>
                <c:pt idx="14">
                  <c:v>0.76879886603206582</c:v>
                </c:pt>
                <c:pt idx="15">
                  <c:v>0.75003396262418187</c:v>
                </c:pt>
                <c:pt idx="16">
                  <c:v>0.73186873700906674</c:v>
                </c:pt>
                <c:pt idx="17">
                  <c:v>0.71428150798705337</c:v>
                </c:pt>
                <c:pt idx="18">
                  <c:v>0.69725114249731446</c:v>
                </c:pt>
                <c:pt idx="19">
                  <c:v>0.68075723809513655</c:v>
                </c:pt>
                <c:pt idx="20">
                  <c:v>0.66478018788136328</c:v>
                </c:pt>
                <c:pt idx="21">
                  <c:v>0.64930118510204338</c:v>
                </c:pt>
                <c:pt idx="22">
                  <c:v>0.63430219882310446</c:v>
                </c:pt>
                <c:pt idx="23">
                  <c:v>0.6197659375236384</c:v>
                </c:pt>
                <c:pt idx="24">
                  <c:v>0.60567580932268639</c:v>
                </c:pt>
                <c:pt idx="25">
                  <c:v>0.59201588308336395</c:v>
                </c:pt>
                <c:pt idx="26">
                  <c:v>0.57877085223207714</c:v>
                </c:pt>
                <c:pt idx="27">
                  <c:v>0.56592600187862652</c:v>
                </c:pt>
                <c:pt idx="28">
                  <c:v>0.55346717920724064</c:v>
                </c:pt>
                <c:pt idx="29">
                  <c:v>0.54138076683627911</c:v>
                </c:pt>
                <c:pt idx="30">
                  <c:v>0.52965365875180115</c:v>
                </c:pt>
                <c:pt idx="31">
                  <c:v>0.51827323841690109</c:v>
                </c:pt>
                <c:pt idx="32">
                  <c:v>0.50722735869572955</c:v>
                </c:pt>
                <c:pt idx="33">
                  <c:v>0.49650432328263416</c:v>
                </c:pt>
                <c:pt idx="34">
                  <c:v>0.48609286937997881</c:v>
                </c:pt>
                <c:pt idx="35">
                  <c:v>0.47598215141694977</c:v>
                </c:pt>
                <c:pt idx="36">
                  <c:v>0.46616172564378977</c:v>
                </c:pt>
                <c:pt idx="37">
                  <c:v>0.45662153547101941</c:v>
                </c:pt>
                <c:pt idx="38">
                  <c:v>0.44735189745177573</c:v>
                </c:pt>
                <c:pt idx="39">
                  <c:v>0.43834348782826116</c:v>
                </c:pt>
                <c:pt idx="40">
                  <c:v>0.42958732958135237</c:v>
                </c:pt>
                <c:pt idx="41">
                  <c:v>0.42107477993651576</c:v>
                </c:pt>
                <c:pt idx="42">
                  <c:v>0.41279751829009426</c:v>
                </c:pt>
                <c:pt idx="43">
                  <c:v>0.4047475345283908</c:v>
                </c:pt>
                <c:pt idx="44">
                  <c:v>0.39691711771830684</c:v>
                </c:pt>
                <c:pt idx="45">
                  <c:v>0.38929884515306257</c:v>
                </c:pt>
                <c:pt idx="46">
                  <c:v>0.38188557174002408</c:v>
                </c:pt>
                <c:pt idx="47">
                  <c:v>0.37467041972023846</c:v>
                </c:pt>
                <c:pt idx="48">
                  <c:v>0.36764676871107865</c:v>
                </c:pt>
                <c:pt idx="49">
                  <c:v>0.3608082460646686</c:v>
                </c:pt>
                <c:pt idx="50">
                  <c:v>0.3541487175355813</c:v>
                </c:pt>
                <c:pt idx="51">
                  <c:v>0.34766227825182233</c:v>
                </c:pt>
                <c:pt idx="52">
                  <c:v>0.34134324398338856</c:v>
                </c:pt>
                <c:pt idx="53">
                  <c:v>0.33518614270281277</c:v>
                </c:pt>
                <c:pt idx="54">
                  <c:v>0.32918570643210054</c:v>
                </c:pt>
                <c:pt idx="55">
                  <c:v>0.32333686337039497</c:v>
                </c:pt>
                <c:pt idx="56">
                  <c:v>0.31763473029657824</c:v>
                </c:pt>
                <c:pt idx="57">
                  <c:v>0.31207460524087627</c:v>
                </c:pt>
                <c:pt idx="58">
                  <c:v>0.30665196041937509</c:v>
                </c:pt>
                <c:pt idx="59">
                  <c:v>0.30136243542521013</c:v>
                </c:pt>
                <c:pt idx="60">
                  <c:v>0.29620183067004946</c:v>
                </c:pt>
                <c:pt idx="61">
                  <c:v>0.29116610106937535</c:v>
                </c:pt>
                <c:pt idx="62">
                  <c:v>0.28625134996496665</c:v>
                </c:pt>
                <c:pt idx="63">
                  <c:v>0.28145382327791779</c:v>
                </c:pt>
                <c:pt idx="64">
                  <c:v>0.27676990388547229</c:v>
                </c:pt>
                <c:pt idx="65">
                  <c:v>0.27219610621493262</c:v>
                </c:pt>
                <c:pt idx="66">
                  <c:v>0.26772907104789995</c:v>
                </c:pt>
                <c:pt idx="67">
                  <c:v>0.26336556052812493</c:v>
                </c:pt>
                <c:pt idx="68">
                  <c:v>0.25910245336628873</c:v>
                </c:pt>
                <c:pt idx="69">
                  <c:v>0.25493674023509599</c:v>
                </c:pt>
                <c:pt idx="70">
                  <c:v>0.25086551934814233</c:v>
                </c:pt>
                <c:pt idx="71">
                  <c:v>0.24688599221611204</c:v>
                </c:pt>
                <c:pt idx="72">
                  <c:v>0.24299545957396768</c:v>
                </c:pt>
                <c:pt idx="73">
                  <c:v>0.23919131747291661</c:v>
                </c:pt>
                <c:pt idx="74">
                  <c:v>0.23547105353106734</c:v>
                </c:pt>
                <c:pt idx="75">
                  <c:v>0.23183224333682678</c:v>
                </c:pt>
                <c:pt idx="76">
                  <c:v>0.22827254699923724</c:v>
                </c:pt>
                <c:pt idx="77">
                  <c:v>0.2247897058395987</c:v>
                </c:pt>
                <c:pt idx="78">
                  <c:v>0.2213815392188829</c:v>
                </c:pt>
                <c:pt idx="79">
                  <c:v>0.21804594149559886</c:v>
                </c:pt>
                <c:pt idx="80">
                  <c:v>0.21478087910893456</c:v>
                </c:pt>
                <c:pt idx="81">
                  <c:v>0.2115843877821571</c:v>
                </c:pt>
                <c:pt idx="82">
                  <c:v>0.20845456984141975</c:v>
                </c:pt>
                <c:pt idx="83">
                  <c:v>0.20538959164528375</c:v>
                </c:pt>
                <c:pt idx="84">
                  <c:v>0.20238768112042224</c:v>
                </c:pt>
                <c:pt idx="85">
                  <c:v>0.19944712539913706</c:v>
                </c:pt>
                <c:pt idx="86">
                  <c:v>0.19656626855447026</c:v>
                </c:pt>
                <c:pt idx="87">
                  <c:v>0.19374350942885207</c:v>
                </c:pt>
                <c:pt idx="88">
                  <c:v>0.19097729955237369</c:v>
                </c:pt>
                <c:pt idx="89">
                  <c:v>0.18826614114692564</c:v>
                </c:pt>
                <c:pt idx="90">
                  <c:v>0.18560858521258425</c:v>
                </c:pt>
                <c:pt idx="91">
                  <c:v>0.18300322969277183</c:v>
                </c:pt>
                <c:pt idx="92">
                  <c:v>0.18044871771485291</c:v>
                </c:pt>
                <c:pt idx="93">
                  <c:v>0.17794373590296211</c:v>
                </c:pt>
                <c:pt idx="94">
                  <c:v>0.17548701275998943</c:v>
                </c:pt>
                <c:pt idx="95">
                  <c:v>0.17307731711577454</c:v>
                </c:pt>
                <c:pt idx="96">
                  <c:v>0.17071345663868195</c:v>
                </c:pt>
                <c:pt idx="97">
                  <c:v>0.16839427640784704</c:v>
                </c:pt>
                <c:pt idx="98">
                  <c:v>0.16611865754349675</c:v>
                </c:pt>
                <c:pt idx="99">
                  <c:v>0.16388551589285841</c:v>
                </c:pt>
                <c:pt idx="100">
                  <c:v>0.1616938007692722</c:v>
                </c:pt>
              </c:numCache>
            </c:numRef>
          </c:yVal>
          <c:smooth val="1"/>
          <c:extLst>
            <c:ext xmlns:c16="http://schemas.microsoft.com/office/drawing/2014/chart" uri="{C3380CC4-5D6E-409C-BE32-E72D297353CC}">
              <c16:uniqueId val="{0000003F-B815-46D8-B93E-C7019F705802}"/>
            </c:ext>
          </c:extLst>
        </c:ser>
        <c:ser>
          <c:idx val="64"/>
          <c:order val="64"/>
          <c:tx>
            <c:strRef>
              <c:f>sensitivity!$BP$59</c:f>
              <c:strCache>
                <c:ptCount val="1"/>
                <c:pt idx="0">
                  <c:v>BC_0,25_T25</c:v>
                </c:pt>
              </c:strCache>
            </c:strRef>
          </c:tx>
          <c:spPr>
            <a:ln w="28575" cap="rnd">
              <a:solidFill>
                <a:schemeClr val="accent5">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sensitivity!$BP$60:$BP$160</c:f>
              <c:numCache>
                <c:formatCode>0%</c:formatCode>
                <c:ptCount val="101"/>
                <c:pt idx="0">
                  <c:v>0.99999115306952224</c:v>
                </c:pt>
                <c:pt idx="1">
                  <c:v>1</c:v>
                </c:pt>
                <c:pt idx="2">
                  <c:v>1</c:v>
                </c:pt>
                <c:pt idx="3">
                  <c:v>0.98641139002432177</c:v>
                </c:pt>
                <c:pt idx="4">
                  <c:v>0.96158212876411198</c:v>
                </c:pt>
                <c:pt idx="5">
                  <c:v>0.93624775171319596</c:v>
                </c:pt>
                <c:pt idx="6">
                  <c:v>0.91114642196782203</c:v>
                </c:pt>
                <c:pt idx="7">
                  <c:v>0.88660827247294183</c:v>
                </c:pt>
                <c:pt idx="8">
                  <c:v>0.86278644873232646</c:v>
                </c:pt>
                <c:pt idx="9">
                  <c:v>0.83974439810625279</c:v>
                </c:pt>
                <c:pt idx="10">
                  <c:v>0.81749781327285465</c:v>
                </c:pt>
                <c:pt idx="11">
                  <c:v>0.79603711304790481</c:v>
                </c:pt>
                <c:pt idx="12">
                  <c:v>0.77533989490065869</c:v>
                </c:pt>
                <c:pt idx="13">
                  <c:v>0.75537783745868947</c:v>
                </c:pt>
                <c:pt idx="14">
                  <c:v>0.73612046989392055</c:v>
                </c:pt>
                <c:pt idx="15">
                  <c:v>0.7175371721591437</c:v>
                </c:pt>
                <c:pt idx="16">
                  <c:v>0.6995981845768483</c:v>
                </c:pt>
                <c:pt idx="17">
                  <c:v>0.68227507084974093</c:v>
                </c:pt>
                <c:pt idx="18">
                  <c:v>0.6655408863696608</c:v>
                </c:pt>
                <c:pt idx="19">
                  <c:v>0.64937019337785484</c:v>
                </c:pt>
                <c:pt idx="20">
                  <c:v>0.63373900146376938</c:v>
                </c:pt>
                <c:pt idx="21">
                  <c:v>0.61862467606447258</c:v>
                </c:pt>
                <c:pt idx="22">
                  <c:v>0.60400583745362235</c:v>
                </c:pt>
                <c:pt idx="23">
                  <c:v>0.58986226148799026</c:v>
                </c:pt>
                <c:pt idx="24">
                  <c:v>0.57617478724806714</c:v>
                </c:pt>
                <c:pt idx="25">
                  <c:v>0.56292523344745571</c:v>
                </c:pt>
                <c:pt idx="26">
                  <c:v>0.55009632382384677</c:v>
                </c:pt>
                <c:pt idx="27">
                  <c:v>0.53767162094003573</c:v>
                </c:pt>
                <c:pt idx="28">
                  <c:v>0.52563546750910484</c:v>
                </c:pt>
                <c:pt idx="29">
                  <c:v>0.51397293428587187</c:v>
                </c:pt>
                <c:pt idx="30">
                  <c:v>0.50266977361180276</c:v>
                </c:pt>
                <c:pt idx="31">
                  <c:v>0.49171237779534771</c:v>
                </c:pt>
                <c:pt idx="32">
                  <c:v>0.48108774161906398</c:v>
                </c:pt>
                <c:pt idx="33">
                  <c:v>0.47078342837165743</c:v>
                </c:pt>
                <c:pt idx="34">
                  <c:v>0.46078753889963731</c:v>
                </c:pt>
                <c:pt idx="35">
                  <c:v>0.45108868325704016</c:v>
                </c:pt>
                <c:pt idx="36">
                  <c:v>0.44167595460260656</c:v>
                </c:pt>
                <c:pt idx="37">
                  <c:v>0.43253890505297909</c:v>
                </c:pt>
                <c:pt idx="38">
                  <c:v>0.42366752324942658</c:v>
                </c:pt>
                <c:pt idx="39">
                  <c:v>0.41505221343586124</c:v>
                </c:pt>
                <c:pt idx="40">
                  <c:v>0.40668377587894977</c:v>
                </c:pt>
                <c:pt idx="41">
                  <c:v>0.39855338848817734</c:v>
                </c:pt>
                <c:pt idx="42">
                  <c:v>0.39065258951591841</c:v>
                </c:pt>
                <c:pt idx="43">
                  <c:v>0.38297326123576142</c:v>
                </c:pt>
                <c:pt idx="44">
                  <c:v>0.37550761451227876</c:v>
                </c:pt>
                <c:pt idx="45">
                  <c:v>0.36824817418775113</c:v>
                </c:pt>
                <c:pt idx="46">
                  <c:v>0.36118776522149076</c:v>
                </c:pt>
                <c:pt idx="47">
                  <c:v>0.35431949952582409</c:v>
                </c:pt>
                <c:pt idx="48">
                  <c:v>0.34763676344974709</c:v>
                </c:pt>
                <c:pt idx="49">
                  <c:v>0.34113320586707763</c:v>
                </c:pt>
                <c:pt idx="50">
                  <c:v>0.33480272683076917</c:v>
                </c:pt>
                <c:pt idx="51">
                  <c:v>0.32863946675911904</c:v>
                </c:pt>
                <c:pt idx="52">
                  <c:v>0.32263779612302768</c:v>
                </c:pt>
                <c:pt idx="53">
                  <c:v>0.31679230560636729</c:v>
                </c:pt>
                <c:pt idx="54">
                  <c:v>0.3110977967139853</c:v>
                </c:pt>
                <c:pt idx="55">
                  <c:v>0.30554927280398386</c:v>
                </c:pt>
                <c:pt idx="56">
                  <c:v>0.30014193052273386</c:v>
                </c:pt>
                <c:pt idx="57">
                  <c:v>0.29487115162266492</c:v>
                </c:pt>
                <c:pt idx="58">
                  <c:v>0.28973249514424682</c:v>
                </c:pt>
                <c:pt idx="59">
                  <c:v>0.28472168994479402</c:v>
                </c:pt>
                <c:pt idx="60">
                  <c:v>0.27983462755779476</c:v>
                </c:pt>
                <c:pt idx="61">
                  <c:v>0.27506735536743016</c:v>
                </c:pt>
                <c:pt idx="62">
                  <c:v>0.2704160700838027</c:v>
                </c:pt>
                <c:pt idx="63">
                  <c:v>0.26587711150518351</c:v>
                </c:pt>
                <c:pt idx="64">
                  <c:v>0.26144695655429012</c:v>
                </c:pt>
                <c:pt idx="65">
                  <c:v>0.25712221357626691</c:v>
                </c:pt>
                <c:pt idx="66">
                  <c:v>0.25289961688663692</c:v>
                </c:pt>
                <c:pt idx="67">
                  <c:v>0.24877602155806133</c:v>
                </c:pt>
                <c:pt idx="68">
                  <c:v>0.24474839843525703</c:v>
                </c:pt>
                <c:pt idx="69">
                  <c:v>0.2408138293679184</c:v>
                </c:pt>
                <c:pt idx="70">
                  <c:v>0.23696950265194849</c:v>
                </c:pt>
                <c:pt idx="71">
                  <c:v>0.23321270866974098</c:v>
                </c:pt>
                <c:pt idx="72">
                  <c:v>0.22954083572066353</c:v>
                </c:pt>
                <c:pt idx="73">
                  <c:v>0.22595136603328941</c:v>
                </c:pt>
                <c:pt idx="74">
                  <c:v>0.22244187195129289</c:v>
                </c:pt>
                <c:pt idx="75">
                  <c:v>0.21901001228528016</c:v>
                </c:pt>
                <c:pt idx="76">
                  <c:v>0.21565352882316824</c:v>
                </c:pt>
                <c:pt idx="77">
                  <c:v>0.21237024299204421</c:v>
                </c:pt>
                <c:pt idx="78">
                  <c:v>0.20915805266475115</c:v>
                </c:pt>
                <c:pt idx="79">
                  <c:v>0.20601492910474023</c:v>
                </c:pt>
                <c:pt idx="80">
                  <c:v>0.20293891404301473</c:v>
                </c:pt>
                <c:pt idx="81">
                  <c:v>0.19992811688126083</c:v>
                </c:pt>
                <c:pt idx="82">
                  <c:v>0.19698071201552375</c:v>
                </c:pt>
                <c:pt idx="83">
                  <c:v>0.19409493627503541</c:v>
                </c:pt>
                <c:pt idx="84">
                  <c:v>0.19126908647103755</c:v>
                </c:pt>
                <c:pt idx="85">
                  <c:v>0.18850151705067814</c:v>
                </c:pt>
                <c:pt idx="86">
                  <c:v>0.18579063785127248</c:v>
                </c:pt>
                <c:pt idx="87">
                  <c:v>0.18313491195043605</c:v>
                </c:pt>
                <c:pt idx="88">
                  <c:v>0.1805328536077932</c:v>
                </c:pt>
                <c:pt idx="89">
                  <c:v>0.17798302629416229</c:v>
                </c:pt>
                <c:pt idx="90">
                  <c:v>0.1754840408043003</c:v>
                </c:pt>
                <c:pt idx="91">
                  <c:v>0.17303455344946722</c:v>
                </c:pt>
                <c:pt idx="92">
                  <c:v>0.17063326432624082</c:v>
                </c:pt>
                <c:pt idx="93">
                  <c:v>0.16827891565817188</c:v>
                </c:pt>
                <c:pt idx="94">
                  <c:v>0.16597029020702747</c:v>
                </c:pt>
                <c:pt idx="95">
                  <c:v>0.16370620975051658</c:v>
                </c:pt>
                <c:pt idx="96">
                  <c:v>0.16148553362353318</c:v>
                </c:pt>
                <c:pt idx="97">
                  <c:v>0.15930715732008827</c:v>
                </c:pt>
                <c:pt idx="98">
                  <c:v>0.15717001115323154</c:v>
                </c:pt>
                <c:pt idx="99">
                  <c:v>0.15507305897038723</c:v>
                </c:pt>
                <c:pt idx="100">
                  <c:v>0.15301529692164351</c:v>
                </c:pt>
              </c:numCache>
            </c:numRef>
          </c:yVal>
          <c:smooth val="1"/>
          <c:extLst>
            <c:ext xmlns:c16="http://schemas.microsoft.com/office/drawing/2014/chart" uri="{C3380CC4-5D6E-409C-BE32-E72D297353CC}">
              <c16:uniqueId val="{00000040-B815-46D8-B93E-C7019F705802}"/>
            </c:ext>
          </c:extLst>
        </c:ser>
        <c:ser>
          <c:idx val="65"/>
          <c:order val="65"/>
          <c:tx>
            <c:strRef>
              <c:f>sensitivity!$BQ$59</c:f>
              <c:strCache>
                <c:ptCount val="1"/>
                <c:pt idx="0">
                  <c:v>BC_0,30_T25</c:v>
                </c:pt>
              </c:strCache>
            </c:strRef>
          </c:tx>
          <c:spPr>
            <a:ln w="28575" cap="rnd">
              <a:solidFill>
                <a:schemeClr val="accent6">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sensitivity!$BQ$60:$BQ$160</c:f>
              <c:numCache>
                <c:formatCode>0%</c:formatCode>
                <c:ptCount val="101"/>
                <c:pt idx="0">
                  <c:v>0.99999298682185755</c:v>
                </c:pt>
                <c:pt idx="1">
                  <c:v>1</c:v>
                </c:pt>
                <c:pt idx="2">
                  <c:v>0.98551135312606075</c:v>
                </c:pt>
                <c:pt idx="3">
                  <c:v>0.9599078867995452</c:v>
                </c:pt>
                <c:pt idx="4">
                  <c:v>0.93299325543882472</c:v>
                </c:pt>
                <c:pt idx="5">
                  <c:v>0.90622776750564027</c:v>
                </c:pt>
                <c:pt idx="6">
                  <c:v>0.88011737371636845</c:v>
                </c:pt>
                <c:pt idx="7">
                  <c:v>0.85486484995349843</c:v>
                </c:pt>
                <c:pt idx="8">
                  <c:v>0.83054532966785277</c:v>
                </c:pt>
                <c:pt idx="9">
                  <c:v>0.80717144631979354</c:v>
                </c:pt>
                <c:pt idx="10">
                  <c:v>0.78472417824354457</c:v>
                </c:pt>
                <c:pt idx="11">
                  <c:v>0.76316914139531222</c:v>
                </c:pt>
                <c:pt idx="12">
                  <c:v>0.74246543631918416</c:v>
                </c:pt>
                <c:pt idx="13">
                  <c:v>0.72257040100549996</c:v>
                </c:pt>
                <c:pt idx="14">
                  <c:v>0.70344207375577539</c:v>
                </c:pt>
                <c:pt idx="15">
                  <c:v>0.68504038169410564</c:v>
                </c:pt>
                <c:pt idx="16">
                  <c:v>0.66732763214462987</c:v>
                </c:pt>
                <c:pt idx="17">
                  <c:v>0.6502686337124286</c:v>
                </c:pt>
                <c:pt idx="18">
                  <c:v>0.63383063024200714</c:v>
                </c:pt>
                <c:pt idx="19">
                  <c:v>0.61798314866057324</c:v>
                </c:pt>
                <c:pt idx="20">
                  <c:v>0.60269781504617559</c:v>
                </c:pt>
                <c:pt idx="21">
                  <c:v>0.58794816702690189</c:v>
                </c:pt>
                <c:pt idx="22">
                  <c:v>0.57370947608414036</c:v>
                </c:pt>
                <c:pt idx="23">
                  <c:v>0.55995858545234223</c:v>
                </c:pt>
                <c:pt idx="24">
                  <c:v>0.54667376517344812</c:v>
                </c:pt>
                <c:pt idx="25">
                  <c:v>0.53383458381154747</c:v>
                </c:pt>
                <c:pt idx="26">
                  <c:v>0.5214217954156164</c:v>
                </c:pt>
                <c:pt idx="27">
                  <c:v>0.50941724000144495</c:v>
                </c:pt>
                <c:pt idx="28">
                  <c:v>0.49780375581096908</c:v>
                </c:pt>
                <c:pt idx="29">
                  <c:v>0.48656510173546463</c:v>
                </c:pt>
                <c:pt idx="30">
                  <c:v>0.47568588847180437</c:v>
                </c:pt>
                <c:pt idx="31">
                  <c:v>0.46515151717379438</c:v>
                </c:pt>
                <c:pt idx="32">
                  <c:v>0.45494812454239852</c:v>
                </c:pt>
                <c:pt idx="33">
                  <c:v>0.4450625334606807</c:v>
                </c:pt>
                <c:pt idx="34">
                  <c:v>0.4354822084192958</c:v>
                </c:pt>
                <c:pt idx="35">
                  <c:v>0.42619521509713054</c:v>
                </c:pt>
                <c:pt idx="36">
                  <c:v>0.41719018356142334</c:v>
                </c:pt>
                <c:pt idx="37">
                  <c:v>0.40845627463493883</c:v>
                </c:pt>
                <c:pt idx="38">
                  <c:v>0.39998314904707738</c:v>
                </c:pt>
                <c:pt idx="39">
                  <c:v>0.39176093904346132</c:v>
                </c:pt>
                <c:pt idx="40">
                  <c:v>0.38378022217654711</c:v>
                </c:pt>
                <c:pt idx="41">
                  <c:v>0.37603199703983892</c:v>
                </c:pt>
                <c:pt idx="42">
                  <c:v>0.36850766074174257</c:v>
                </c:pt>
                <c:pt idx="43">
                  <c:v>0.36119898794313199</c:v>
                </c:pt>
                <c:pt idx="44">
                  <c:v>0.35409811130625063</c:v>
                </c:pt>
                <c:pt idx="45">
                  <c:v>0.3471975032224397</c:v>
                </c:pt>
                <c:pt idx="46">
                  <c:v>0.3404899587029574</c:v>
                </c:pt>
                <c:pt idx="47">
                  <c:v>0.33396857933140967</c:v>
                </c:pt>
                <c:pt idx="48">
                  <c:v>0.32762675818841547</c:v>
                </c:pt>
                <c:pt idx="49">
                  <c:v>0.32145816566948665</c:v>
                </c:pt>
                <c:pt idx="50">
                  <c:v>0.31545673612595698</c:v>
                </c:pt>
                <c:pt idx="51">
                  <c:v>0.30961665526641574</c:v>
                </c:pt>
                <c:pt idx="52">
                  <c:v>0.30393234826266674</c:v>
                </c:pt>
                <c:pt idx="53">
                  <c:v>0.2983984685099218</c:v>
                </c:pt>
                <c:pt idx="54">
                  <c:v>0.29300988699587011</c:v>
                </c:pt>
                <c:pt idx="55">
                  <c:v>0.28776168223757276</c:v>
                </c:pt>
                <c:pt idx="56">
                  <c:v>0.28264913074888948</c:v>
                </c:pt>
                <c:pt idx="57">
                  <c:v>0.27766769800445357</c:v>
                </c:pt>
                <c:pt idx="58">
                  <c:v>0.2728130298691186</c:v>
                </c:pt>
                <c:pt idx="59">
                  <c:v>0.26808094446437786</c:v>
                </c:pt>
                <c:pt idx="60">
                  <c:v>0.26346742444554005</c:v>
                </c:pt>
                <c:pt idx="61">
                  <c:v>0.25896860966548496</c:v>
                </c:pt>
                <c:pt idx="62">
                  <c:v>0.25458079020263868</c:v>
                </c:pt>
                <c:pt idx="63">
                  <c:v>0.25030039973244922</c:v>
                </c:pt>
                <c:pt idx="64">
                  <c:v>0.24612400922310801</c:v>
                </c:pt>
                <c:pt idx="65">
                  <c:v>0.24204832093760115</c:v>
                </c:pt>
                <c:pt idx="66">
                  <c:v>0.2380701627253739</c:v>
                </c:pt>
                <c:pt idx="67">
                  <c:v>0.23418648258799774</c:v>
                </c:pt>
                <c:pt idx="68">
                  <c:v>0.23039434350422536</c:v>
                </c:pt>
                <c:pt idx="69">
                  <c:v>0.22669091850074086</c:v>
                </c:pt>
                <c:pt idx="70">
                  <c:v>0.22307348595575469</c:v>
                </c:pt>
                <c:pt idx="71">
                  <c:v>0.21953942512336988</c:v>
                </c:pt>
                <c:pt idx="72">
                  <c:v>0.21608621186735932</c:v>
                </c:pt>
                <c:pt idx="73">
                  <c:v>0.21271141459366225</c:v>
                </c:pt>
                <c:pt idx="74">
                  <c:v>0.2094126903715185</c:v>
                </c:pt>
                <c:pt idx="75">
                  <c:v>0.20618778123373349</c:v>
                </c:pt>
                <c:pt idx="76">
                  <c:v>0.20303451064709921</c:v>
                </c:pt>
                <c:pt idx="77">
                  <c:v>0.19995078014448969</c:v>
                </c:pt>
                <c:pt idx="78">
                  <c:v>0.19693456611061941</c:v>
                </c:pt>
                <c:pt idx="79">
                  <c:v>0.1939839167138816</c:v>
                </c:pt>
                <c:pt idx="80">
                  <c:v>0.19109694897709489</c:v>
                </c:pt>
                <c:pt idx="81">
                  <c:v>0.18827184598036453</c:v>
                </c:pt>
                <c:pt idx="82">
                  <c:v>0.18550685418962776</c:v>
                </c:pt>
                <c:pt idx="83">
                  <c:v>0.18280028090478706</c:v>
                </c:pt>
                <c:pt idx="84">
                  <c:v>0.18015049182165288</c:v>
                </c:pt>
                <c:pt idx="85">
                  <c:v>0.17755590870221921</c:v>
                </c:pt>
                <c:pt idx="86">
                  <c:v>0.17501500714807472</c:v>
                </c:pt>
                <c:pt idx="87">
                  <c:v>0.17252631447202005</c:v>
                </c:pt>
                <c:pt idx="88">
                  <c:v>0.17008840766321268</c:v>
                </c:pt>
                <c:pt idx="89">
                  <c:v>0.16769991144139892</c:v>
                </c:pt>
                <c:pt idx="90">
                  <c:v>0.16535949639601633</c:v>
                </c:pt>
                <c:pt idx="91">
                  <c:v>0.16306587720616264</c:v>
                </c:pt>
                <c:pt idx="92">
                  <c:v>0.1608178109376287</c:v>
                </c:pt>
                <c:pt idx="93">
                  <c:v>0.15861409541338162</c:v>
                </c:pt>
                <c:pt idx="94">
                  <c:v>0.15645356765406551</c:v>
                </c:pt>
                <c:pt idx="95">
                  <c:v>0.15433510238525866</c:v>
                </c:pt>
                <c:pt idx="96">
                  <c:v>0.15225761060838444</c:v>
                </c:pt>
                <c:pt idx="97">
                  <c:v>0.15022003823232949</c:v>
                </c:pt>
                <c:pt idx="98">
                  <c:v>0.14822136476296632</c:v>
                </c:pt>
                <c:pt idx="99">
                  <c:v>0.14626060204791605</c:v>
                </c:pt>
                <c:pt idx="100">
                  <c:v>0.14433679307401479</c:v>
                </c:pt>
              </c:numCache>
            </c:numRef>
          </c:yVal>
          <c:smooth val="1"/>
          <c:extLst>
            <c:ext xmlns:c16="http://schemas.microsoft.com/office/drawing/2014/chart" uri="{C3380CC4-5D6E-409C-BE32-E72D297353CC}">
              <c16:uniqueId val="{00000041-B815-46D8-B93E-C7019F705802}"/>
            </c:ext>
          </c:extLst>
        </c:ser>
        <c:ser>
          <c:idx val="66"/>
          <c:order val="66"/>
          <c:tx>
            <c:strRef>
              <c:f>sensitivity!$BR$59</c:f>
              <c:strCache>
                <c:ptCount val="1"/>
                <c:pt idx="0">
                  <c:v>BC_0,35_T25</c:v>
                </c:pt>
              </c:strCache>
            </c:strRef>
          </c:tx>
          <c:spPr>
            <a:ln w="28575" cap="rnd">
              <a:solidFill>
                <a:schemeClr val="accent1">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sensitivity!$BR$60:$BR$160</c:f>
              <c:numCache>
                <c:formatCode>0%</c:formatCode>
                <c:ptCount val="101"/>
                <c:pt idx="0">
                  <c:v>0.99999482057419287</c:v>
                </c:pt>
                <c:pt idx="1">
                  <c:v>0.98724903861789381</c:v>
                </c:pt>
                <c:pt idx="2">
                  <c:v>0.96227673037758454</c:v>
                </c:pt>
                <c:pt idx="3">
                  <c:v>0.93340438357476874</c:v>
                </c:pt>
                <c:pt idx="4">
                  <c:v>0.90440438211353746</c:v>
                </c:pt>
                <c:pt idx="5">
                  <c:v>0.87620778329808435</c:v>
                </c:pt>
                <c:pt idx="6">
                  <c:v>0.84908832546491486</c:v>
                </c:pt>
                <c:pt idx="7">
                  <c:v>0.82312142743405492</c:v>
                </c:pt>
                <c:pt idx="8">
                  <c:v>0.79830421060337908</c:v>
                </c:pt>
                <c:pt idx="9">
                  <c:v>0.7745984945333344</c:v>
                </c:pt>
                <c:pt idx="10">
                  <c:v>0.75195054321423449</c:v>
                </c:pt>
                <c:pt idx="11">
                  <c:v>0.73030116974271975</c:v>
                </c:pt>
                <c:pt idx="12">
                  <c:v>0.70959097773770963</c:v>
                </c:pt>
                <c:pt idx="13">
                  <c:v>0.68976296455231045</c:v>
                </c:pt>
                <c:pt idx="14">
                  <c:v>0.67076367761763012</c:v>
                </c:pt>
                <c:pt idx="15">
                  <c:v>0.65254359122906758</c:v>
                </c:pt>
                <c:pt idx="16">
                  <c:v>0.63505707971241143</c:v>
                </c:pt>
                <c:pt idx="17">
                  <c:v>0.61826219657511616</c:v>
                </c:pt>
                <c:pt idx="18">
                  <c:v>0.60212037411435348</c:v>
                </c:pt>
                <c:pt idx="19">
                  <c:v>0.58659610394329165</c:v>
                </c:pt>
                <c:pt idx="20">
                  <c:v>0.57165662862858169</c:v>
                </c:pt>
                <c:pt idx="21">
                  <c:v>0.55727165798933109</c:v>
                </c:pt>
                <c:pt idx="22">
                  <c:v>0.54341311471465836</c:v>
                </c:pt>
                <c:pt idx="23">
                  <c:v>0.53005490941669409</c:v>
                </c:pt>
                <c:pt idx="24">
                  <c:v>0.51717274309882888</c:v>
                </c:pt>
                <c:pt idx="25">
                  <c:v>0.50474393417563923</c:v>
                </c:pt>
                <c:pt idx="26">
                  <c:v>0.49274726700738603</c:v>
                </c:pt>
                <c:pt idx="27">
                  <c:v>0.48116285906285416</c:v>
                </c:pt>
                <c:pt idx="28">
                  <c:v>0.46997204411283333</c:v>
                </c:pt>
                <c:pt idx="29">
                  <c:v>0.45915726918505745</c:v>
                </c:pt>
                <c:pt idx="30">
                  <c:v>0.44870200333180604</c:v>
                </c:pt>
                <c:pt idx="31">
                  <c:v>0.43859065655224105</c:v>
                </c:pt>
                <c:pt idx="32">
                  <c:v>0.42880850746573296</c:v>
                </c:pt>
                <c:pt idx="33">
                  <c:v>0.41934163854970402</c:v>
                </c:pt>
                <c:pt idx="34">
                  <c:v>0.4101768779389543</c:v>
                </c:pt>
                <c:pt idx="35">
                  <c:v>0.40130174693722093</c:v>
                </c:pt>
                <c:pt idx="36">
                  <c:v>0.39270441252024019</c:v>
                </c:pt>
                <c:pt idx="37">
                  <c:v>0.38437364421689851</c:v>
                </c:pt>
                <c:pt idx="38">
                  <c:v>0.37629877484472818</c:v>
                </c:pt>
                <c:pt idx="39">
                  <c:v>0.36846966465106146</c:v>
                </c:pt>
                <c:pt idx="40">
                  <c:v>0.36087666847414446</c:v>
                </c:pt>
                <c:pt idx="41">
                  <c:v>0.35351060559150049</c:v>
                </c:pt>
                <c:pt idx="42">
                  <c:v>0.34636273196756678</c:v>
                </c:pt>
                <c:pt idx="43">
                  <c:v>0.33942471465050261</c:v>
                </c:pt>
                <c:pt idx="44">
                  <c:v>0.33268860810022249</c:v>
                </c:pt>
                <c:pt idx="45">
                  <c:v>0.32614683225712826</c:v>
                </c:pt>
                <c:pt idx="46">
                  <c:v>0.31979215218442408</c:v>
                </c:pt>
                <c:pt idx="47">
                  <c:v>0.31361765913699535</c:v>
                </c:pt>
                <c:pt idx="48">
                  <c:v>0.3076167529270839</c:v>
                </c:pt>
                <c:pt idx="49">
                  <c:v>0.30178312547189567</c:v>
                </c:pt>
                <c:pt idx="50">
                  <c:v>0.29611074542114479</c:v>
                </c:pt>
                <c:pt idx="51">
                  <c:v>0.29059384377371245</c:v>
                </c:pt>
                <c:pt idx="52">
                  <c:v>0.28522690040230586</c:v>
                </c:pt>
                <c:pt idx="53">
                  <c:v>0.28000463141347631</c:v>
                </c:pt>
                <c:pt idx="54">
                  <c:v>0.27492197727775491</c:v>
                </c:pt>
                <c:pt idx="55">
                  <c:v>0.26997409167116171</c:v>
                </c:pt>
                <c:pt idx="56">
                  <c:v>0.2651563309750451</c:v>
                </c:pt>
                <c:pt idx="57">
                  <c:v>0.26046424438624227</c:v>
                </c:pt>
                <c:pt idx="58">
                  <c:v>0.25589356459399037</c:v>
                </c:pt>
                <c:pt idx="59">
                  <c:v>0.25144019898396175</c:v>
                </c:pt>
                <c:pt idx="60">
                  <c:v>0.24710022133328535</c:v>
                </c:pt>
                <c:pt idx="61">
                  <c:v>0.24286986396353977</c:v>
                </c:pt>
                <c:pt idx="62">
                  <c:v>0.2387455103214747</c:v>
                </c:pt>
                <c:pt idx="63">
                  <c:v>0.23472368795971493</c:v>
                </c:pt>
                <c:pt idx="64">
                  <c:v>0.23080106189192584</c:v>
                </c:pt>
                <c:pt idx="65">
                  <c:v>0.22697442829893541</c:v>
                </c:pt>
                <c:pt idx="66">
                  <c:v>0.22324070856411091</c:v>
                </c:pt>
                <c:pt idx="67">
                  <c:v>0.21959694361793416</c:v>
                </c:pt>
                <c:pt idx="68">
                  <c:v>0.21604028857319368</c:v>
                </c:pt>
                <c:pt idx="69">
                  <c:v>0.21256800763356326</c:v>
                </c:pt>
                <c:pt idx="70">
                  <c:v>0.20917746925956088</c:v>
                </c:pt>
                <c:pt idx="71">
                  <c:v>0.20586614157699878</c:v>
                </c:pt>
                <c:pt idx="72">
                  <c:v>0.20263158801405518</c:v>
                </c:pt>
                <c:pt idx="73">
                  <c:v>0.19947146315403508</c:v>
                </c:pt>
                <c:pt idx="74">
                  <c:v>0.19638350879174404</c:v>
                </c:pt>
                <c:pt idx="75">
                  <c:v>0.19336555018218687</c:v>
                </c:pt>
                <c:pt idx="76">
                  <c:v>0.19041549247103021</c:v>
                </c:pt>
                <c:pt idx="77">
                  <c:v>0.18753131729693517</c:v>
                </c:pt>
                <c:pt idx="78">
                  <c:v>0.18471107955648766</c:v>
                </c:pt>
                <c:pt idx="79">
                  <c:v>0.18195290432302297</c:v>
                </c:pt>
                <c:pt idx="80">
                  <c:v>0.17925498391117506</c:v>
                </c:pt>
                <c:pt idx="81">
                  <c:v>0.17661557507946823</c:v>
                </c:pt>
                <c:pt idx="82">
                  <c:v>0.17403299636373176</c:v>
                </c:pt>
                <c:pt idx="83">
                  <c:v>0.17150562553453874</c:v>
                </c:pt>
                <c:pt idx="84">
                  <c:v>0.16903189717226819</c:v>
                </c:pt>
                <c:pt idx="85">
                  <c:v>0.16661030035376032</c:v>
                </c:pt>
                <c:pt idx="86">
                  <c:v>0.16423937644487691</c:v>
                </c:pt>
                <c:pt idx="87">
                  <c:v>0.16191771699360402</c:v>
                </c:pt>
                <c:pt idx="88">
                  <c:v>0.15964396171863215</c:v>
                </c:pt>
                <c:pt idx="89">
                  <c:v>0.15741679658863558</c:v>
                </c:pt>
                <c:pt idx="90">
                  <c:v>0.15523495198773238</c:v>
                </c:pt>
                <c:pt idx="91">
                  <c:v>0.15309720096285806</c:v>
                </c:pt>
                <c:pt idx="92">
                  <c:v>0.15100235754901664</c:v>
                </c:pt>
                <c:pt idx="93">
                  <c:v>0.14894927516859136</c:v>
                </c:pt>
                <c:pt idx="94">
                  <c:v>0.14693684510110355</c:v>
                </c:pt>
                <c:pt idx="95">
                  <c:v>0.14496399502000071</c:v>
                </c:pt>
                <c:pt idx="96">
                  <c:v>0.14302968759323567</c:v>
                </c:pt>
                <c:pt idx="97">
                  <c:v>0.14113291914457071</c:v>
                </c:pt>
                <c:pt idx="98">
                  <c:v>0.13927271837270111</c:v>
                </c:pt>
                <c:pt idx="99">
                  <c:v>0.1374481451254449</c:v>
                </c:pt>
                <c:pt idx="100">
                  <c:v>0.13565828922638606</c:v>
                </c:pt>
              </c:numCache>
            </c:numRef>
          </c:yVal>
          <c:smooth val="1"/>
          <c:extLst>
            <c:ext xmlns:c16="http://schemas.microsoft.com/office/drawing/2014/chart" uri="{C3380CC4-5D6E-409C-BE32-E72D297353CC}">
              <c16:uniqueId val="{00000042-B815-46D8-B93E-C7019F705802}"/>
            </c:ext>
          </c:extLst>
        </c:ser>
        <c:ser>
          <c:idx val="67"/>
          <c:order val="67"/>
          <c:tx>
            <c:strRef>
              <c:f>sensitivity!$BS$59</c:f>
              <c:strCache>
                <c:ptCount val="1"/>
                <c:pt idx="0">
                  <c:v>BC_0,40_T25</c:v>
                </c:pt>
              </c:strCache>
            </c:strRef>
          </c:tx>
          <c:spPr>
            <a:ln w="28575" cap="rnd">
              <a:solidFill>
                <a:schemeClr val="accent2">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sensitivity!$BS$60:$BS$160</c:f>
              <c:numCache>
                <c:formatCode>0%</c:formatCode>
                <c:ptCount val="101"/>
                <c:pt idx="0">
                  <c:v>0.99999665432652829</c:v>
                </c:pt>
                <c:pt idx="1">
                  <c:v>0.97015797439563944</c:v>
                </c:pt>
                <c:pt idx="2">
                  <c:v>0.93904210762910845</c:v>
                </c:pt>
                <c:pt idx="3">
                  <c:v>0.90690088034999217</c:v>
                </c:pt>
                <c:pt idx="4">
                  <c:v>0.87581550878825032</c:v>
                </c:pt>
                <c:pt idx="5">
                  <c:v>0.84618779909052866</c:v>
                </c:pt>
                <c:pt idx="6">
                  <c:v>0.81805927721346117</c:v>
                </c:pt>
                <c:pt idx="7">
                  <c:v>0.79137800491461141</c:v>
                </c:pt>
                <c:pt idx="8">
                  <c:v>0.76606309153890539</c:v>
                </c:pt>
                <c:pt idx="9">
                  <c:v>0.74202554274687516</c:v>
                </c:pt>
                <c:pt idx="10">
                  <c:v>0.71917690818492441</c:v>
                </c:pt>
                <c:pt idx="11">
                  <c:v>0.69743319809012716</c:v>
                </c:pt>
                <c:pt idx="12">
                  <c:v>0.67671651915623521</c:v>
                </c:pt>
                <c:pt idx="13">
                  <c:v>0.65695552809912106</c:v>
                </c:pt>
                <c:pt idx="14">
                  <c:v>0.63808528147948484</c:v>
                </c:pt>
                <c:pt idx="15">
                  <c:v>0.6200468007640294</c:v>
                </c:pt>
                <c:pt idx="16">
                  <c:v>0.602786527280193</c:v>
                </c:pt>
                <c:pt idx="17">
                  <c:v>0.58625575943780373</c:v>
                </c:pt>
                <c:pt idx="18">
                  <c:v>0.57041011798669983</c:v>
                </c:pt>
                <c:pt idx="19">
                  <c:v>0.55520905922600994</c:v>
                </c:pt>
                <c:pt idx="20">
                  <c:v>0.5406154422109879</c:v>
                </c:pt>
                <c:pt idx="21">
                  <c:v>0.52659514895176041</c:v>
                </c:pt>
                <c:pt idx="22">
                  <c:v>0.51311675334517637</c:v>
                </c:pt>
                <c:pt idx="23">
                  <c:v>0.50015123338104595</c:v>
                </c:pt>
                <c:pt idx="24">
                  <c:v>0.4876717210242098</c:v>
                </c:pt>
                <c:pt idx="25">
                  <c:v>0.47565328453973088</c:v>
                </c:pt>
                <c:pt idx="26">
                  <c:v>0.46407273859915565</c:v>
                </c:pt>
                <c:pt idx="27">
                  <c:v>0.45290847812426338</c:v>
                </c:pt>
                <c:pt idx="28">
                  <c:v>0.44214033241469752</c:v>
                </c:pt>
                <c:pt idx="29">
                  <c:v>0.43174943663465021</c:v>
                </c:pt>
                <c:pt idx="30">
                  <c:v>0.42171811819180766</c:v>
                </c:pt>
                <c:pt idx="31">
                  <c:v>0.41202979593068767</c:v>
                </c:pt>
                <c:pt idx="32">
                  <c:v>0.4026688903890675</c:v>
                </c:pt>
                <c:pt idx="33">
                  <c:v>0.39362074363872734</c:v>
                </c:pt>
                <c:pt idx="34">
                  <c:v>0.38487154745861274</c:v>
                </c:pt>
                <c:pt idx="35">
                  <c:v>0.37640827877731131</c:v>
                </c:pt>
                <c:pt idx="36">
                  <c:v>0.36821864147905697</c:v>
                </c:pt>
                <c:pt idx="37">
                  <c:v>0.3602910137988582</c:v>
                </c:pt>
                <c:pt idx="38">
                  <c:v>0.35261440064237903</c:v>
                </c:pt>
                <c:pt idx="39">
                  <c:v>0.34517839025866159</c:v>
                </c:pt>
                <c:pt idx="40">
                  <c:v>0.33797311477174186</c:v>
                </c:pt>
                <c:pt idx="41">
                  <c:v>0.33098921414316207</c:v>
                </c:pt>
                <c:pt idx="42">
                  <c:v>0.32421780319339094</c:v>
                </c:pt>
                <c:pt idx="43">
                  <c:v>0.31765044135787324</c:v>
                </c:pt>
                <c:pt idx="44">
                  <c:v>0.31127910489419441</c:v>
                </c:pt>
                <c:pt idx="45">
                  <c:v>0.30509616129181683</c:v>
                </c:pt>
                <c:pt idx="46">
                  <c:v>0.29909434566589077</c:v>
                </c:pt>
                <c:pt idx="47">
                  <c:v>0.29326673894258093</c:v>
                </c:pt>
                <c:pt idx="48">
                  <c:v>0.28760674766575228</c:v>
                </c:pt>
                <c:pt idx="49">
                  <c:v>0.28210808527430464</c:v>
                </c:pt>
                <c:pt idx="50">
                  <c:v>0.27676475471633266</c:v>
                </c:pt>
                <c:pt idx="51">
                  <c:v>0.27157103228100915</c:v>
                </c:pt>
                <c:pt idx="52">
                  <c:v>0.26652145254194498</c:v>
                </c:pt>
                <c:pt idx="53">
                  <c:v>0.26161079431703083</c:v>
                </c:pt>
                <c:pt idx="54">
                  <c:v>0.25683406755963967</c:v>
                </c:pt>
                <c:pt idx="55">
                  <c:v>0.2521865011047506</c:v>
                </c:pt>
                <c:pt idx="56">
                  <c:v>0.24766353120120077</c:v>
                </c:pt>
                <c:pt idx="57">
                  <c:v>0.24326079076803089</c:v>
                </c:pt>
                <c:pt idx="58">
                  <c:v>0.23897409931886215</c:v>
                </c:pt>
                <c:pt idx="59">
                  <c:v>0.23479945350354561</c:v>
                </c:pt>
                <c:pt idx="60">
                  <c:v>0.23073301822103062</c:v>
                </c:pt>
                <c:pt idx="61">
                  <c:v>0.22677111826159457</c:v>
                </c:pt>
                <c:pt idx="62">
                  <c:v>0.22291023044031072</c:v>
                </c:pt>
                <c:pt idx="63">
                  <c:v>0.21914697618698062</c:v>
                </c:pt>
                <c:pt idx="64">
                  <c:v>0.21547811456074373</c:v>
                </c:pt>
                <c:pt idx="65">
                  <c:v>0.21190053566026967</c:v>
                </c:pt>
                <c:pt idx="66">
                  <c:v>0.20841125440284791</c:v>
                </c:pt>
                <c:pt idx="67">
                  <c:v>0.20500740464787057</c:v>
                </c:pt>
                <c:pt idx="68">
                  <c:v>0.20168623364216198</c:v>
                </c:pt>
                <c:pt idx="69">
                  <c:v>0.19844509676638572</c:v>
                </c:pt>
                <c:pt idx="70">
                  <c:v>0.19528145256336704</c:v>
                </c:pt>
                <c:pt idx="71">
                  <c:v>0.19219285803062769</c:v>
                </c:pt>
                <c:pt idx="72">
                  <c:v>0.189176964160751</c:v>
                </c:pt>
                <c:pt idx="73">
                  <c:v>0.18623151171440788</c:v>
                </c:pt>
                <c:pt idx="74">
                  <c:v>0.18335432721196965</c:v>
                </c:pt>
                <c:pt idx="75">
                  <c:v>0.18054331913064023</c:v>
                </c:pt>
                <c:pt idx="76">
                  <c:v>0.1777964742949612</c:v>
                </c:pt>
                <c:pt idx="77">
                  <c:v>0.17511185444938068</c:v>
                </c:pt>
                <c:pt idx="78">
                  <c:v>0.17248759300235589</c:v>
                </c:pt>
                <c:pt idx="79">
                  <c:v>0.16992189193216434</c:v>
                </c:pt>
                <c:pt idx="80">
                  <c:v>0.16741301884525522</c:v>
                </c:pt>
                <c:pt idx="81">
                  <c:v>0.16495930417857196</c:v>
                </c:pt>
                <c:pt idx="82">
                  <c:v>0.16255913853783577</c:v>
                </c:pt>
                <c:pt idx="83">
                  <c:v>0.16021097016429042</c:v>
                </c:pt>
                <c:pt idx="84">
                  <c:v>0.15791330252288349</c:v>
                </c:pt>
                <c:pt idx="85">
                  <c:v>0.15566469200530139</c:v>
                </c:pt>
                <c:pt idx="86">
                  <c:v>0.15346374574167915</c:v>
                </c:pt>
                <c:pt idx="87">
                  <c:v>0.151309119515188</c:v>
                </c:pt>
                <c:pt idx="88">
                  <c:v>0.14919951577405166</c:v>
                </c:pt>
                <c:pt idx="89">
                  <c:v>0.14713368173587224</c:v>
                </c:pt>
                <c:pt idx="90">
                  <c:v>0.14511040757944843</c:v>
                </c:pt>
                <c:pt idx="91">
                  <c:v>0.14312852471955348</c:v>
                </c:pt>
                <c:pt idx="92">
                  <c:v>0.14118690416040452</c:v>
                </c:pt>
                <c:pt idx="93">
                  <c:v>0.13928445492380112</c:v>
                </c:pt>
                <c:pt idx="94">
                  <c:v>0.13742012254814159</c:v>
                </c:pt>
                <c:pt idx="95">
                  <c:v>0.13559288765474276</c:v>
                </c:pt>
                <c:pt idx="96">
                  <c:v>0.1338017645780869</c:v>
                </c:pt>
                <c:pt idx="97">
                  <c:v>0.13204580005681193</c:v>
                </c:pt>
                <c:pt idx="98">
                  <c:v>0.1303240719824359</c:v>
                </c:pt>
                <c:pt idx="99">
                  <c:v>0.12863568820297372</c:v>
                </c:pt>
                <c:pt idx="100">
                  <c:v>0.12697978537875734</c:v>
                </c:pt>
              </c:numCache>
            </c:numRef>
          </c:yVal>
          <c:smooth val="1"/>
          <c:extLst>
            <c:ext xmlns:c16="http://schemas.microsoft.com/office/drawing/2014/chart" uri="{C3380CC4-5D6E-409C-BE32-E72D297353CC}">
              <c16:uniqueId val="{00000043-B815-46D8-B93E-C7019F705802}"/>
            </c:ext>
          </c:extLst>
        </c:ser>
        <c:ser>
          <c:idx val="68"/>
          <c:order val="68"/>
          <c:tx>
            <c:strRef>
              <c:f>sensitivity!$BT$59</c:f>
              <c:strCache>
                <c:ptCount val="1"/>
                <c:pt idx="0">
                  <c:v>BC_0,45_T25</c:v>
                </c:pt>
              </c:strCache>
            </c:strRef>
          </c:tx>
          <c:spPr>
            <a:ln w="28575" cap="rnd">
              <a:solidFill>
                <a:schemeClr val="accent3">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sensitivity!$BT$60:$BT$160</c:f>
              <c:numCache>
                <c:formatCode>0%</c:formatCode>
                <c:ptCount val="101"/>
                <c:pt idx="0">
                  <c:v>0.9999984880788636</c:v>
                </c:pt>
                <c:pt idx="1">
                  <c:v>0.95306691017338518</c:v>
                </c:pt>
                <c:pt idx="2">
                  <c:v>0.91580748488063235</c:v>
                </c:pt>
                <c:pt idx="3">
                  <c:v>0.8803973771252156</c:v>
                </c:pt>
                <c:pt idx="4">
                  <c:v>0.84722663546296317</c:v>
                </c:pt>
                <c:pt idx="5">
                  <c:v>0.81616781488297274</c:v>
                </c:pt>
                <c:pt idx="6">
                  <c:v>0.78703022896200747</c:v>
                </c:pt>
                <c:pt idx="7">
                  <c:v>0.7596345823951679</c:v>
                </c:pt>
                <c:pt idx="8">
                  <c:v>0.73382197247443171</c:v>
                </c:pt>
                <c:pt idx="9">
                  <c:v>0.70945259096041591</c:v>
                </c:pt>
                <c:pt idx="10">
                  <c:v>0.68640327315561434</c:v>
                </c:pt>
                <c:pt idx="11">
                  <c:v>0.66456522643753468</c:v>
                </c:pt>
                <c:pt idx="12">
                  <c:v>0.64384206057476057</c:v>
                </c:pt>
                <c:pt idx="13">
                  <c:v>0.62414809164593144</c:v>
                </c:pt>
                <c:pt idx="14">
                  <c:v>0.60540688534133968</c:v>
                </c:pt>
                <c:pt idx="15">
                  <c:v>0.58755001029899134</c:v>
                </c:pt>
                <c:pt idx="16">
                  <c:v>0.57051597484797456</c:v>
                </c:pt>
                <c:pt idx="17">
                  <c:v>0.5542493223004914</c:v>
                </c:pt>
                <c:pt idx="18">
                  <c:v>0.53869986185904606</c:v>
                </c:pt>
                <c:pt idx="19">
                  <c:v>0.52382201450872834</c:v>
                </c:pt>
                <c:pt idx="20">
                  <c:v>0.50957425579339399</c:v>
                </c:pt>
                <c:pt idx="21">
                  <c:v>0.49591863991418966</c:v>
                </c:pt>
                <c:pt idx="22">
                  <c:v>0.48282039197569432</c:v>
                </c:pt>
                <c:pt idx="23">
                  <c:v>0.4702475573453978</c:v>
                </c:pt>
                <c:pt idx="24">
                  <c:v>0.45817069894959067</c:v>
                </c:pt>
                <c:pt idx="25">
                  <c:v>0.4465626349038227</c:v>
                </c:pt>
                <c:pt idx="26">
                  <c:v>0.43539821019092528</c:v>
                </c:pt>
                <c:pt idx="27">
                  <c:v>0.4246540971856726</c:v>
                </c:pt>
                <c:pt idx="28">
                  <c:v>0.41430862071656177</c:v>
                </c:pt>
                <c:pt idx="29">
                  <c:v>0.40434160408424302</c:v>
                </c:pt>
                <c:pt idx="30">
                  <c:v>0.39473423305180932</c:v>
                </c:pt>
                <c:pt idx="31">
                  <c:v>0.38546893530913434</c:v>
                </c:pt>
                <c:pt idx="32">
                  <c:v>0.37652927331240194</c:v>
                </c:pt>
                <c:pt idx="33">
                  <c:v>0.36789984872775061</c:v>
                </c:pt>
                <c:pt idx="34">
                  <c:v>0.35956621697827129</c:v>
                </c:pt>
                <c:pt idx="35">
                  <c:v>0.35151481061740175</c:v>
                </c:pt>
                <c:pt idx="36">
                  <c:v>0.34373287043787382</c:v>
                </c:pt>
                <c:pt idx="37">
                  <c:v>0.33620838338081793</c:v>
                </c:pt>
                <c:pt idx="38">
                  <c:v>0.32893002644002989</c:v>
                </c:pt>
                <c:pt idx="39">
                  <c:v>0.32188711586626167</c:v>
                </c:pt>
                <c:pt idx="40">
                  <c:v>0.31506956106933925</c:v>
                </c:pt>
                <c:pt idx="41">
                  <c:v>0.3084678226948237</c:v>
                </c:pt>
                <c:pt idx="42">
                  <c:v>0.30207287441921515</c:v>
                </c:pt>
                <c:pt idx="43">
                  <c:v>0.29587616806524386</c:v>
                </c:pt>
                <c:pt idx="44">
                  <c:v>0.28986960168816633</c:v>
                </c:pt>
                <c:pt idx="45">
                  <c:v>0.28404549032650539</c:v>
                </c:pt>
                <c:pt idx="46">
                  <c:v>0.2783965391473574</c:v>
                </c:pt>
                <c:pt idx="47">
                  <c:v>0.27291581874816656</c:v>
                </c:pt>
                <c:pt idx="48">
                  <c:v>0.26759674240442066</c:v>
                </c:pt>
                <c:pt idx="49">
                  <c:v>0.26243304507671372</c:v>
                </c:pt>
                <c:pt idx="50">
                  <c:v>0.25741876401152053</c:v>
                </c:pt>
                <c:pt idx="51">
                  <c:v>0.25254822078830585</c:v>
                </c:pt>
                <c:pt idx="52">
                  <c:v>0.24781600468158407</c:v>
                </c:pt>
                <c:pt idx="53">
                  <c:v>0.24321695722058531</c:v>
                </c:pt>
                <c:pt idx="54">
                  <c:v>0.23874615784152448</c:v>
                </c:pt>
                <c:pt idx="55">
                  <c:v>0.2343989105383395</c:v>
                </c:pt>
                <c:pt idx="56">
                  <c:v>0.23017073142735639</c:v>
                </c:pt>
                <c:pt idx="57">
                  <c:v>0.22605733714981954</c:v>
                </c:pt>
                <c:pt idx="58">
                  <c:v>0.22205463404373391</c:v>
                </c:pt>
                <c:pt idx="59">
                  <c:v>0.21815870802312948</c:v>
                </c:pt>
                <c:pt idx="60">
                  <c:v>0.21436581510877589</c:v>
                </c:pt>
                <c:pt idx="61">
                  <c:v>0.21067237255964938</c:v>
                </c:pt>
                <c:pt idx="62">
                  <c:v>0.20707495055914674</c:v>
                </c:pt>
                <c:pt idx="63">
                  <c:v>0.2035702644142463</c:v>
                </c:pt>
                <c:pt idx="64">
                  <c:v>0.20015516722956159</c:v>
                </c:pt>
                <c:pt idx="65">
                  <c:v>0.19682664302160394</c:v>
                </c:pt>
                <c:pt idx="66">
                  <c:v>0.19358180024158489</c:v>
                </c:pt>
                <c:pt idx="67">
                  <c:v>0.19041786567780697</c:v>
                </c:pt>
                <c:pt idx="68">
                  <c:v>0.18733217871113031</c:v>
                </c:pt>
                <c:pt idx="69">
                  <c:v>0.18432218589920815</c:v>
                </c:pt>
                <c:pt idx="70">
                  <c:v>0.18138543586717323</c:v>
                </c:pt>
                <c:pt idx="71">
                  <c:v>0.17851957448425662</c:v>
                </c:pt>
                <c:pt idx="72">
                  <c:v>0.17572234030744682</c:v>
                </c:pt>
                <c:pt idx="73">
                  <c:v>0.17299156027478071</c:v>
                </c:pt>
                <c:pt idx="74">
                  <c:v>0.1703251456321952</c:v>
                </c:pt>
                <c:pt idx="75">
                  <c:v>0.16772108807909358</c:v>
                </c:pt>
                <c:pt idx="76">
                  <c:v>0.16517745611889217</c:v>
                </c:pt>
                <c:pt idx="77">
                  <c:v>0.16269239160182619</c:v>
                </c:pt>
                <c:pt idx="78">
                  <c:v>0.16026410644822414</c:v>
                </c:pt>
                <c:pt idx="79">
                  <c:v>0.15789087954130573</c:v>
                </c:pt>
                <c:pt idx="80">
                  <c:v>0.15557105377933542</c:v>
                </c:pt>
                <c:pt idx="81">
                  <c:v>0.15330303327767569</c:v>
                </c:pt>
                <c:pt idx="82">
                  <c:v>0.15108528071193977</c:v>
                </c:pt>
                <c:pt idx="83">
                  <c:v>0.14891631479404208</c:v>
                </c:pt>
                <c:pt idx="84">
                  <c:v>0.1467947078734988</c:v>
                </c:pt>
                <c:pt idx="85">
                  <c:v>0.1447190836568425</c:v>
                </c:pt>
                <c:pt idx="86">
                  <c:v>0.14268811503848136</c:v>
                </c:pt>
                <c:pt idx="87">
                  <c:v>0.14070052203677197</c:v>
                </c:pt>
                <c:pt idx="88">
                  <c:v>0.13875506982947117</c:v>
                </c:pt>
                <c:pt idx="89">
                  <c:v>0.13685056688310887</c:v>
                </c:pt>
                <c:pt idx="90">
                  <c:v>0.13498586317116446</c:v>
                </c:pt>
                <c:pt idx="91">
                  <c:v>0.1331598484762489</c:v>
                </c:pt>
                <c:pt idx="92">
                  <c:v>0.13137145077179244</c:v>
                </c:pt>
                <c:pt idx="93">
                  <c:v>0.12961963467901089</c:v>
                </c:pt>
                <c:pt idx="94">
                  <c:v>0.12790339999517963</c:v>
                </c:pt>
                <c:pt idx="95">
                  <c:v>0.12622178028948483</c:v>
                </c:pt>
                <c:pt idx="96">
                  <c:v>0.12457384156293813</c:v>
                </c:pt>
                <c:pt idx="97">
                  <c:v>0.12295868096905317</c:v>
                </c:pt>
                <c:pt idx="98">
                  <c:v>0.1213754255921707</c:v>
                </c:pt>
                <c:pt idx="99">
                  <c:v>0.11982323128050254</c:v>
                </c:pt>
                <c:pt idx="100">
                  <c:v>0.11830128153112862</c:v>
                </c:pt>
              </c:numCache>
            </c:numRef>
          </c:yVal>
          <c:smooth val="1"/>
          <c:extLst>
            <c:ext xmlns:c16="http://schemas.microsoft.com/office/drawing/2014/chart" uri="{C3380CC4-5D6E-409C-BE32-E72D297353CC}">
              <c16:uniqueId val="{00000044-B815-46D8-B93E-C7019F705802}"/>
            </c:ext>
          </c:extLst>
        </c:ser>
        <c:ser>
          <c:idx val="69"/>
          <c:order val="69"/>
          <c:tx>
            <c:strRef>
              <c:f>sensitivity!$BU$59</c:f>
              <c:strCache>
                <c:ptCount val="1"/>
                <c:pt idx="0">
                  <c:v>BC_0,50_T25</c:v>
                </c:pt>
              </c:strCache>
            </c:strRef>
          </c:tx>
          <c:spPr>
            <a:ln w="28575" cap="rnd">
              <a:solidFill>
                <a:schemeClr val="accent4">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sensitivity!$BU$60:$BU$160</c:f>
              <c:numCache>
                <c:formatCode>0%</c:formatCode>
                <c:ptCount val="101"/>
                <c:pt idx="0">
                  <c:v>1</c:v>
                </c:pt>
                <c:pt idx="1">
                  <c:v>0.93597584595113081</c:v>
                </c:pt>
                <c:pt idx="2">
                  <c:v>0.89257286213215614</c:v>
                </c:pt>
                <c:pt idx="3">
                  <c:v>0.85389387390043914</c:v>
                </c:pt>
                <c:pt idx="4">
                  <c:v>0.81863776213767592</c:v>
                </c:pt>
                <c:pt idx="5">
                  <c:v>0.78614783067541705</c:v>
                </c:pt>
                <c:pt idx="6">
                  <c:v>0.756001180710554</c:v>
                </c:pt>
                <c:pt idx="7">
                  <c:v>0.7278911598757245</c:v>
                </c:pt>
                <c:pt idx="8">
                  <c:v>0.70158085340995802</c:v>
                </c:pt>
                <c:pt idx="9">
                  <c:v>0.67687963917395666</c:v>
                </c:pt>
                <c:pt idx="10">
                  <c:v>0.65362963812630426</c:v>
                </c:pt>
                <c:pt idx="11">
                  <c:v>0.63169725478494221</c:v>
                </c:pt>
                <c:pt idx="12">
                  <c:v>0.61096760199328615</c:v>
                </c:pt>
                <c:pt idx="13">
                  <c:v>0.59134065519274204</c:v>
                </c:pt>
                <c:pt idx="14">
                  <c:v>0.57272848920319452</c:v>
                </c:pt>
                <c:pt idx="15">
                  <c:v>0.55505321983395328</c:v>
                </c:pt>
                <c:pt idx="16">
                  <c:v>0.53824542241575613</c:v>
                </c:pt>
                <c:pt idx="17">
                  <c:v>0.52224288516317907</c:v>
                </c:pt>
                <c:pt idx="18">
                  <c:v>0.5069896057313924</c:v>
                </c:pt>
                <c:pt idx="19">
                  <c:v>0.49243496979144669</c:v>
                </c:pt>
                <c:pt idx="20">
                  <c:v>0.4785330693758002</c:v>
                </c:pt>
                <c:pt idx="21">
                  <c:v>0.46524213087661892</c:v>
                </c:pt>
                <c:pt idx="22">
                  <c:v>0.45252403060621232</c:v>
                </c:pt>
                <c:pt idx="23">
                  <c:v>0.44034388130974972</c:v>
                </c:pt>
                <c:pt idx="24">
                  <c:v>0.42866967687497154</c:v>
                </c:pt>
                <c:pt idx="25">
                  <c:v>0.41747198526791446</c:v>
                </c:pt>
                <c:pt idx="26">
                  <c:v>0.40672368178269491</c:v>
                </c:pt>
                <c:pt idx="27">
                  <c:v>0.39639971624708181</c:v>
                </c:pt>
                <c:pt idx="28">
                  <c:v>0.38647690901842602</c:v>
                </c:pt>
                <c:pt idx="29">
                  <c:v>0.37693377153383578</c:v>
                </c:pt>
                <c:pt idx="30">
                  <c:v>0.36775034791181094</c:v>
                </c:pt>
                <c:pt idx="31">
                  <c:v>0.35890807468758101</c:v>
                </c:pt>
                <c:pt idx="32">
                  <c:v>0.35038965623573648</c:v>
                </c:pt>
                <c:pt idx="33">
                  <c:v>0.34217895381677393</c:v>
                </c:pt>
                <c:pt idx="34">
                  <c:v>0.33426088649792979</c:v>
                </c:pt>
                <c:pt idx="35">
                  <c:v>0.32662134245749208</c:v>
                </c:pt>
                <c:pt idx="36">
                  <c:v>0.3192470993966906</c:v>
                </c:pt>
                <c:pt idx="37">
                  <c:v>0.31212575296277761</c:v>
                </c:pt>
                <c:pt idx="38">
                  <c:v>0.30524565223768074</c:v>
                </c:pt>
                <c:pt idx="39">
                  <c:v>0.29859584147386176</c:v>
                </c:pt>
                <c:pt idx="40">
                  <c:v>0.29216600736693665</c:v>
                </c:pt>
                <c:pt idx="41">
                  <c:v>0.28594643124648528</c:v>
                </c:pt>
                <c:pt idx="42">
                  <c:v>0.27992794564503931</c:v>
                </c:pt>
                <c:pt idx="43">
                  <c:v>0.27410189477261448</c:v>
                </c:pt>
                <c:pt idx="44">
                  <c:v>0.2684600984821382</c:v>
                </c:pt>
                <c:pt idx="45">
                  <c:v>0.26299481936119395</c:v>
                </c:pt>
                <c:pt idx="46">
                  <c:v>0.25769873262882409</c:v>
                </c:pt>
                <c:pt idx="47">
                  <c:v>0.25256489855375219</c:v>
                </c:pt>
                <c:pt idx="48">
                  <c:v>0.2475867371430891</c:v>
                </c:pt>
                <c:pt idx="49">
                  <c:v>0.24275800487912272</c:v>
                </c:pt>
                <c:pt idx="50">
                  <c:v>0.23807277330670834</c:v>
                </c:pt>
                <c:pt idx="51">
                  <c:v>0.23352540929560259</c:v>
                </c:pt>
                <c:pt idx="52">
                  <c:v>0.22911055682122319</c:v>
                </c:pt>
                <c:pt idx="53">
                  <c:v>0.22482312012413982</c:v>
                </c:pt>
                <c:pt idx="54">
                  <c:v>0.22065824812340926</c:v>
                </c:pt>
                <c:pt idx="55">
                  <c:v>0.21661131997192842</c:v>
                </c:pt>
                <c:pt idx="56">
                  <c:v>0.21267793165351204</c:v>
                </c:pt>
                <c:pt idx="57">
                  <c:v>0.20885388353160822</c:v>
                </c:pt>
                <c:pt idx="58">
                  <c:v>0.20513516876860569</c:v>
                </c:pt>
                <c:pt idx="59">
                  <c:v>0.20151796254271337</c:v>
                </c:pt>
                <c:pt idx="60">
                  <c:v>0.19799861199652119</c:v>
                </c:pt>
                <c:pt idx="61">
                  <c:v>0.19457362685770418</c:v>
                </c:pt>
                <c:pt idx="62">
                  <c:v>0.19123967067798275</c:v>
                </c:pt>
                <c:pt idx="63">
                  <c:v>0.18799355264151202</c:v>
                </c:pt>
                <c:pt idx="64">
                  <c:v>0.18483221989837945</c:v>
                </c:pt>
                <c:pt idx="65">
                  <c:v>0.1817527503829382</c:v>
                </c:pt>
                <c:pt idx="66">
                  <c:v>0.17875234608032189</c:v>
                </c:pt>
                <c:pt idx="67">
                  <c:v>0.1758283267077434</c:v>
                </c:pt>
                <c:pt idx="68">
                  <c:v>0.17297812378009864</c:v>
                </c:pt>
                <c:pt idx="69">
                  <c:v>0.17019927503203058</c:v>
                </c:pt>
                <c:pt idx="70">
                  <c:v>0.16748941917097943</c:v>
                </c:pt>
                <c:pt idx="71">
                  <c:v>0.16484629093788555</c:v>
                </c:pt>
                <c:pt idx="72">
                  <c:v>0.16226771645414267</c:v>
                </c:pt>
                <c:pt idx="73">
                  <c:v>0.15975160883515355</c:v>
                </c:pt>
                <c:pt idx="74">
                  <c:v>0.1572959640524208</c:v>
                </c:pt>
                <c:pt idx="75">
                  <c:v>0.15489885702754697</c:v>
                </c:pt>
                <c:pt idx="76">
                  <c:v>0.1525584379428232</c:v>
                </c:pt>
                <c:pt idx="77">
                  <c:v>0.15027292875427167</c:v>
                </c:pt>
                <c:pt idx="78">
                  <c:v>0.1480406198940924</c:v>
                </c:pt>
                <c:pt idx="79">
                  <c:v>0.1458598671504471</c:v>
                </c:pt>
                <c:pt idx="80">
                  <c:v>0.14372908871341558</c:v>
                </c:pt>
                <c:pt idx="81">
                  <c:v>0.14164676237677942</c:v>
                </c:pt>
                <c:pt idx="82">
                  <c:v>0.13961142288604378</c:v>
                </c:pt>
                <c:pt idx="83">
                  <c:v>0.13762165942379373</c:v>
                </c:pt>
                <c:pt idx="84">
                  <c:v>0.1356761132241141</c:v>
                </c:pt>
                <c:pt idx="85">
                  <c:v>0.13377347530838357</c:v>
                </c:pt>
                <c:pt idx="86">
                  <c:v>0.13191248433528358</c:v>
                </c:pt>
                <c:pt idx="87">
                  <c:v>0.13009192455835594</c:v>
                </c:pt>
                <c:pt idx="88">
                  <c:v>0.12831062388489065</c:v>
                </c:pt>
                <c:pt idx="89">
                  <c:v>0.12656745203034553</c:v>
                </c:pt>
                <c:pt idx="90">
                  <c:v>0.12486131876288052</c:v>
                </c:pt>
                <c:pt idx="91">
                  <c:v>0.1231911722329443</c:v>
                </c:pt>
                <c:pt idx="92">
                  <c:v>0.12155599738318035</c:v>
                </c:pt>
                <c:pt idx="93">
                  <c:v>0.11995481443422062</c:v>
                </c:pt>
                <c:pt idx="94">
                  <c:v>0.11838667744221767</c:v>
                </c:pt>
                <c:pt idx="95">
                  <c:v>0.11685067292422688</c:v>
                </c:pt>
                <c:pt idx="96">
                  <c:v>0.11534591854778938</c:v>
                </c:pt>
                <c:pt idx="97">
                  <c:v>0.11387156188129441</c:v>
                </c:pt>
                <c:pt idx="98">
                  <c:v>0.11242677920190548</c:v>
                </c:pt>
                <c:pt idx="99">
                  <c:v>0.11101077435803137</c:v>
                </c:pt>
                <c:pt idx="100">
                  <c:v>0.10962277768349991</c:v>
                </c:pt>
              </c:numCache>
            </c:numRef>
          </c:yVal>
          <c:smooth val="1"/>
          <c:extLst>
            <c:ext xmlns:c16="http://schemas.microsoft.com/office/drawing/2014/chart" uri="{C3380CC4-5D6E-409C-BE32-E72D297353CC}">
              <c16:uniqueId val="{00000045-B815-46D8-B93E-C7019F705802}"/>
            </c:ext>
          </c:extLst>
        </c:ser>
        <c:ser>
          <c:idx val="70"/>
          <c:order val="70"/>
          <c:tx>
            <c:strRef>
              <c:f>sensitivity!$BV$59</c:f>
              <c:strCache>
                <c:ptCount val="1"/>
                <c:pt idx="0">
                  <c:v>BC_0,55_T25</c:v>
                </c:pt>
              </c:strCache>
            </c:strRef>
          </c:tx>
          <c:spPr>
            <a:ln w="28575" cap="rnd">
              <a:solidFill>
                <a:schemeClr val="accent5">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sensitivity!$BV$60:$BV$160</c:f>
              <c:numCache>
                <c:formatCode>0%</c:formatCode>
                <c:ptCount val="101"/>
                <c:pt idx="0">
                  <c:v>1</c:v>
                </c:pt>
                <c:pt idx="1">
                  <c:v>0.91888478172887655</c:v>
                </c:pt>
                <c:pt idx="2">
                  <c:v>0.86933823938368004</c:v>
                </c:pt>
                <c:pt idx="3">
                  <c:v>0.82739037067566257</c:v>
                </c:pt>
                <c:pt idx="4">
                  <c:v>0.79004888881238866</c:v>
                </c:pt>
                <c:pt idx="5">
                  <c:v>0.75612784646786113</c:v>
                </c:pt>
                <c:pt idx="6">
                  <c:v>0.7249721324591003</c:v>
                </c:pt>
                <c:pt idx="7">
                  <c:v>0.69614773735628099</c:v>
                </c:pt>
                <c:pt idx="8">
                  <c:v>0.66933973434548433</c:v>
                </c:pt>
                <c:pt idx="9">
                  <c:v>0.64430668738749741</c:v>
                </c:pt>
                <c:pt idx="10">
                  <c:v>0.62085600309699418</c:v>
                </c:pt>
                <c:pt idx="11">
                  <c:v>0.59882928313234962</c:v>
                </c:pt>
                <c:pt idx="12">
                  <c:v>0.57809314341181162</c:v>
                </c:pt>
                <c:pt idx="13">
                  <c:v>0.55853321873955253</c:v>
                </c:pt>
                <c:pt idx="14">
                  <c:v>0.54005009306504914</c:v>
                </c:pt>
                <c:pt idx="15">
                  <c:v>0.52255642936891511</c:v>
                </c:pt>
                <c:pt idx="16">
                  <c:v>0.50597486998353758</c:v>
                </c:pt>
                <c:pt idx="17">
                  <c:v>0.49023644802586658</c:v>
                </c:pt>
                <c:pt idx="18">
                  <c:v>0.47527934960373869</c:v>
                </c:pt>
                <c:pt idx="19">
                  <c:v>0.46104792507416503</c:v>
                </c:pt>
                <c:pt idx="20">
                  <c:v>0.44749188295820636</c:v>
                </c:pt>
                <c:pt idx="21">
                  <c:v>0.43456562183904818</c:v>
                </c:pt>
                <c:pt idx="22">
                  <c:v>0.42222766923673027</c:v>
                </c:pt>
                <c:pt idx="23">
                  <c:v>0.41044020527410158</c:v>
                </c:pt>
                <c:pt idx="24">
                  <c:v>0.39916865480035241</c:v>
                </c:pt>
                <c:pt idx="25">
                  <c:v>0.38838133563200616</c:v>
                </c:pt>
                <c:pt idx="26">
                  <c:v>0.37804915337446454</c:v>
                </c:pt>
                <c:pt idx="27">
                  <c:v>0.36814533530849103</c:v>
                </c:pt>
                <c:pt idx="28">
                  <c:v>0.35864519732029021</c:v>
                </c:pt>
                <c:pt idx="29">
                  <c:v>0.34952593898342854</c:v>
                </c:pt>
                <c:pt idx="30">
                  <c:v>0.34076646277181255</c:v>
                </c:pt>
                <c:pt idx="31">
                  <c:v>0.33234721406602763</c:v>
                </c:pt>
                <c:pt idx="32">
                  <c:v>0.32425003915907097</c:v>
                </c:pt>
                <c:pt idx="33">
                  <c:v>0.3164580589057972</c:v>
                </c:pt>
                <c:pt idx="34">
                  <c:v>0.30895555601758823</c:v>
                </c:pt>
                <c:pt idx="35">
                  <c:v>0.30172787429758252</c:v>
                </c:pt>
                <c:pt idx="36">
                  <c:v>0.29476132835550739</c:v>
                </c:pt>
                <c:pt idx="37">
                  <c:v>0.2880431225447373</c:v>
                </c:pt>
                <c:pt idx="38">
                  <c:v>0.28156127803533154</c:v>
                </c:pt>
                <c:pt idx="39">
                  <c:v>0.27530456708146189</c:v>
                </c:pt>
                <c:pt idx="40">
                  <c:v>0.269262453664534</c:v>
                </c:pt>
                <c:pt idx="41">
                  <c:v>0.26342503979814685</c:v>
                </c:pt>
                <c:pt idx="42">
                  <c:v>0.25778301687086347</c:v>
                </c:pt>
                <c:pt idx="43">
                  <c:v>0.25232762147998511</c:v>
                </c:pt>
                <c:pt idx="44">
                  <c:v>0.24705059527611009</c:v>
                </c:pt>
                <c:pt idx="45">
                  <c:v>0.24194414839588249</c:v>
                </c:pt>
                <c:pt idx="46">
                  <c:v>0.23700092611029075</c:v>
                </c:pt>
                <c:pt idx="47">
                  <c:v>0.2322139783593378</c:v>
                </c:pt>
                <c:pt idx="48">
                  <c:v>0.2275767318817575</c:v>
                </c:pt>
                <c:pt idx="49">
                  <c:v>0.22308296468153174</c:v>
                </c:pt>
                <c:pt idx="50">
                  <c:v>0.21872678260189618</c:v>
                </c:pt>
                <c:pt idx="51">
                  <c:v>0.21450259780289929</c:v>
                </c:pt>
                <c:pt idx="52">
                  <c:v>0.21040510896086229</c:v>
                </c:pt>
                <c:pt idx="53">
                  <c:v>0.20642928302769434</c:v>
                </c:pt>
                <c:pt idx="54">
                  <c:v>0.20257033840529404</c:v>
                </c:pt>
                <c:pt idx="55">
                  <c:v>0.19882372940551732</c:v>
                </c:pt>
                <c:pt idx="56">
                  <c:v>0.19518513187966766</c:v>
                </c:pt>
                <c:pt idx="57">
                  <c:v>0.19165042991339687</c:v>
                </c:pt>
                <c:pt idx="58">
                  <c:v>0.18821570349347744</c:v>
                </c:pt>
                <c:pt idx="59">
                  <c:v>0.18487721706229723</c:v>
                </c:pt>
                <c:pt idx="60">
                  <c:v>0.18163140888426646</c:v>
                </c:pt>
                <c:pt idx="61">
                  <c:v>0.17847488115575899</c:v>
                </c:pt>
                <c:pt idx="62">
                  <c:v>0.17540439079681874</c:v>
                </c:pt>
                <c:pt idx="63">
                  <c:v>0.1724168408687777</c:v>
                </c:pt>
                <c:pt idx="64">
                  <c:v>0.16950927256719731</c:v>
                </c:pt>
                <c:pt idx="65">
                  <c:v>0.16667885774427244</c:v>
                </c:pt>
                <c:pt idx="66">
                  <c:v>0.16392289191905887</c:v>
                </c:pt>
                <c:pt idx="67">
                  <c:v>0.1612387877376798</c:v>
                </c:pt>
                <c:pt idx="68">
                  <c:v>0.15862406884906693</c:v>
                </c:pt>
                <c:pt idx="69">
                  <c:v>0.15607636416485302</c:v>
                </c:pt>
                <c:pt idx="70">
                  <c:v>0.15359340247478559</c:v>
                </c:pt>
                <c:pt idx="71">
                  <c:v>0.15117300739151446</c:v>
                </c:pt>
                <c:pt idx="72">
                  <c:v>0.1488130926008385</c:v>
                </c:pt>
                <c:pt idx="73">
                  <c:v>0.14651165739552635</c:v>
                </c:pt>
                <c:pt idx="74">
                  <c:v>0.14426678247264638</c:v>
                </c:pt>
                <c:pt idx="75">
                  <c:v>0.14207662597600032</c:v>
                </c:pt>
                <c:pt idx="76">
                  <c:v>0.13993941976675417</c:v>
                </c:pt>
                <c:pt idx="77">
                  <c:v>0.13785346590671715</c:v>
                </c:pt>
                <c:pt idx="78">
                  <c:v>0.13581713333996065</c:v>
                </c:pt>
                <c:pt idx="79">
                  <c:v>0.13382885475958847</c:v>
                </c:pt>
                <c:pt idx="80">
                  <c:v>0.13188712364749575</c:v>
                </c:pt>
                <c:pt idx="81">
                  <c:v>0.12999049147588312</c:v>
                </c:pt>
                <c:pt idx="82">
                  <c:v>0.12813756506014776</c:v>
                </c:pt>
                <c:pt idx="83">
                  <c:v>0.12632700405354541</c:v>
                </c:pt>
                <c:pt idx="84">
                  <c:v>0.12455751857472942</c:v>
                </c:pt>
                <c:pt idx="85">
                  <c:v>0.12282786695992463</c:v>
                </c:pt>
                <c:pt idx="86">
                  <c:v>0.1211368536320858</c:v>
                </c:pt>
                <c:pt idx="87">
                  <c:v>0.11948332707993992</c:v>
                </c:pt>
                <c:pt idx="88">
                  <c:v>0.11786617794031014</c:v>
                </c:pt>
                <c:pt idx="89">
                  <c:v>0.11628433717758219</c:v>
                </c:pt>
                <c:pt idx="90">
                  <c:v>0.11473677435459656</c:v>
                </c:pt>
                <c:pt idx="91">
                  <c:v>0.11322249598963971</c:v>
                </c:pt>
                <c:pt idx="92">
                  <c:v>0.11174054399456824</c:v>
                </c:pt>
                <c:pt idx="93">
                  <c:v>0.11028999418943038</c:v>
                </c:pt>
                <c:pt idx="94">
                  <c:v>0.10886995488925572</c:v>
                </c:pt>
                <c:pt idx="95">
                  <c:v>0.10747956555896893</c:v>
                </c:pt>
                <c:pt idx="96">
                  <c:v>0.1061179955326406</c:v>
                </c:pt>
                <c:pt idx="97">
                  <c:v>0.10478444279353563</c:v>
                </c:pt>
                <c:pt idx="98">
                  <c:v>0.10347813281164027</c:v>
                </c:pt>
                <c:pt idx="99">
                  <c:v>0.1021983174355602</c:v>
                </c:pt>
                <c:pt idx="100">
                  <c:v>0.10094427383587119</c:v>
                </c:pt>
              </c:numCache>
            </c:numRef>
          </c:yVal>
          <c:smooth val="1"/>
          <c:extLst>
            <c:ext xmlns:c16="http://schemas.microsoft.com/office/drawing/2014/chart" uri="{C3380CC4-5D6E-409C-BE32-E72D297353CC}">
              <c16:uniqueId val="{00000046-B815-46D8-B93E-C7019F705802}"/>
            </c:ext>
          </c:extLst>
        </c:ser>
        <c:ser>
          <c:idx val="71"/>
          <c:order val="71"/>
          <c:tx>
            <c:strRef>
              <c:f>sensitivity!$BW$59</c:f>
              <c:strCache>
                <c:ptCount val="1"/>
                <c:pt idx="0">
                  <c:v>BC_0,60_T25</c:v>
                </c:pt>
              </c:strCache>
            </c:strRef>
          </c:tx>
          <c:spPr>
            <a:ln w="28575" cap="rnd">
              <a:solidFill>
                <a:schemeClr val="accent6">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sensitivity!$BW$60:$BW$160</c:f>
              <c:numCache>
                <c:formatCode>0%</c:formatCode>
                <c:ptCount val="101"/>
                <c:pt idx="0">
                  <c:v>1</c:v>
                </c:pt>
                <c:pt idx="1">
                  <c:v>0.90179371750662218</c:v>
                </c:pt>
                <c:pt idx="2">
                  <c:v>0.84610361663520384</c:v>
                </c:pt>
                <c:pt idx="3">
                  <c:v>0.800886867450886</c:v>
                </c:pt>
                <c:pt idx="4">
                  <c:v>0.7614600154871014</c:v>
                </c:pt>
                <c:pt idx="5">
                  <c:v>0.72610786226030533</c:v>
                </c:pt>
                <c:pt idx="6">
                  <c:v>0.69394308420764661</c:v>
                </c:pt>
                <c:pt idx="7">
                  <c:v>0.66440431483683748</c:v>
                </c:pt>
                <c:pt idx="8">
                  <c:v>0.63709861528101053</c:v>
                </c:pt>
                <c:pt idx="9">
                  <c:v>0.61173373560103816</c:v>
                </c:pt>
                <c:pt idx="10">
                  <c:v>0.5880823680676841</c:v>
                </c:pt>
                <c:pt idx="11">
                  <c:v>0.56596131147975703</c:v>
                </c:pt>
                <c:pt idx="12">
                  <c:v>0.54521868483033709</c:v>
                </c:pt>
                <c:pt idx="13">
                  <c:v>0.52572578228636302</c:v>
                </c:pt>
                <c:pt idx="14">
                  <c:v>0.50737169692690398</c:v>
                </c:pt>
                <c:pt idx="15">
                  <c:v>0.49005963890387694</c:v>
                </c:pt>
                <c:pt idx="16">
                  <c:v>0.4737043175513192</c:v>
                </c:pt>
                <c:pt idx="17">
                  <c:v>0.45823001088855414</c:v>
                </c:pt>
                <c:pt idx="18">
                  <c:v>0.44356909347608497</c:v>
                </c:pt>
                <c:pt idx="19">
                  <c:v>0.42966088035688332</c:v>
                </c:pt>
                <c:pt idx="20">
                  <c:v>0.41645069654061245</c:v>
                </c:pt>
                <c:pt idx="21">
                  <c:v>0.40388911280147738</c:v>
                </c:pt>
                <c:pt idx="22">
                  <c:v>0.39193130786724822</c:v>
                </c:pt>
                <c:pt idx="23">
                  <c:v>0.38053652923845344</c:v>
                </c:pt>
                <c:pt idx="24">
                  <c:v>0.36966763272573322</c:v>
                </c:pt>
                <c:pt idx="25">
                  <c:v>0.35929068599609792</c:v>
                </c:pt>
                <c:pt idx="26">
                  <c:v>0.34937462496623412</c:v>
                </c:pt>
                <c:pt idx="27">
                  <c:v>0.33989095436990019</c:v>
                </c:pt>
                <c:pt idx="28">
                  <c:v>0.3308134856221544</c:v>
                </c:pt>
                <c:pt idx="29">
                  <c:v>0.32211810643302125</c:v>
                </c:pt>
                <c:pt idx="30">
                  <c:v>0.31378257763181411</c:v>
                </c:pt>
                <c:pt idx="31">
                  <c:v>0.30578635344447425</c:v>
                </c:pt>
                <c:pt idx="32">
                  <c:v>0.2981104220824054</c:v>
                </c:pt>
                <c:pt idx="33">
                  <c:v>0.29073716399482047</c:v>
                </c:pt>
                <c:pt idx="34">
                  <c:v>0.28365022553724673</c:v>
                </c:pt>
                <c:pt idx="35">
                  <c:v>0.27683440613767285</c:v>
                </c:pt>
                <c:pt idx="36">
                  <c:v>0.27027555731432412</c:v>
                </c:pt>
                <c:pt idx="37">
                  <c:v>0.26396049212669698</c:v>
                </c:pt>
                <c:pt idx="38">
                  <c:v>0.25787690383298234</c:v>
                </c:pt>
                <c:pt idx="39">
                  <c:v>0.25201329268906197</c:v>
                </c:pt>
                <c:pt idx="40">
                  <c:v>0.24635889996213134</c:v>
                </c:pt>
                <c:pt idx="41">
                  <c:v>0.24090364834980843</c:v>
                </c:pt>
                <c:pt idx="42">
                  <c:v>0.23563808809668757</c:v>
                </c:pt>
                <c:pt idx="43">
                  <c:v>0.23055334818735568</c:v>
                </c:pt>
                <c:pt idx="44">
                  <c:v>0.22564109207008193</c:v>
                </c:pt>
                <c:pt idx="45">
                  <c:v>0.22089347743057103</c:v>
                </c:pt>
                <c:pt idx="46">
                  <c:v>0.21630311959175741</c:v>
                </c:pt>
                <c:pt idx="47">
                  <c:v>0.2118630581649234</c:v>
                </c:pt>
                <c:pt idx="48">
                  <c:v>0.20756672662042588</c:v>
                </c:pt>
                <c:pt idx="49">
                  <c:v>0.20340792448394074</c:v>
                </c:pt>
                <c:pt idx="50">
                  <c:v>0.19938079189708399</c:v>
                </c:pt>
                <c:pt idx="51">
                  <c:v>0.19547978631019597</c:v>
                </c:pt>
                <c:pt idx="52">
                  <c:v>0.19169966110050138</c:v>
                </c:pt>
                <c:pt idx="53">
                  <c:v>0.18803544593124882</c:v>
                </c:pt>
                <c:pt idx="54">
                  <c:v>0.18448242868717879</c:v>
                </c:pt>
                <c:pt idx="55">
                  <c:v>0.18103613883910621</c:v>
                </c:pt>
                <c:pt idx="56">
                  <c:v>0.17769233210582328</c:v>
                </c:pt>
                <c:pt idx="57">
                  <c:v>0.17444697629518549</c:v>
                </c:pt>
                <c:pt idx="58">
                  <c:v>0.17129623821834919</c:v>
                </c:pt>
                <c:pt idx="59">
                  <c:v>0.16823647158188107</c:v>
                </c:pt>
                <c:pt idx="60">
                  <c:v>0.16526420577201173</c:v>
                </c:pt>
                <c:pt idx="61">
                  <c:v>0.16237613545381377</c:v>
                </c:pt>
                <c:pt idx="62">
                  <c:v>0.15956911091565476</c:v>
                </c:pt>
                <c:pt idx="63">
                  <c:v>0.15684012909604339</c:v>
                </c:pt>
                <c:pt idx="64">
                  <c:v>0.15418632523601514</c:v>
                </c:pt>
                <c:pt idx="65">
                  <c:v>0.1516049651056067</c:v>
                </c:pt>
                <c:pt idx="66">
                  <c:v>0.14909343775779585</c:v>
                </c:pt>
                <c:pt idx="67">
                  <c:v>0.14664924876761617</c:v>
                </c:pt>
                <c:pt idx="68">
                  <c:v>0.14427001391803523</c:v>
                </c:pt>
                <c:pt idx="69">
                  <c:v>0.14195345329767542</c:v>
                </c:pt>
                <c:pt idx="70">
                  <c:v>0.13969738577859175</c:v>
                </c:pt>
                <c:pt idx="71">
                  <c:v>0.13749972384514336</c:v>
                </c:pt>
                <c:pt idx="72">
                  <c:v>0.13535846874753429</c:v>
                </c:pt>
                <c:pt idx="73">
                  <c:v>0.13327170595589916</c:v>
                </c:pt>
                <c:pt idx="74">
                  <c:v>0.13123760089287193</c:v>
                </c:pt>
                <c:pt idx="75">
                  <c:v>0.12925439492445365</c:v>
                </c:pt>
                <c:pt idx="76">
                  <c:v>0.12732040159068517</c:v>
                </c:pt>
                <c:pt idx="77">
                  <c:v>0.12543400305916264</c:v>
                </c:pt>
                <c:pt idx="78">
                  <c:v>0.1235936467858289</c:v>
                </c:pt>
                <c:pt idx="79">
                  <c:v>0.12179784236872984</c:v>
                </c:pt>
                <c:pt idx="80">
                  <c:v>0.12004515858157591</c:v>
                </c:pt>
                <c:pt idx="81">
                  <c:v>0.11833422057498683</c:v>
                </c:pt>
                <c:pt idx="82">
                  <c:v>0.11666370723425176</c:v>
                </c:pt>
                <c:pt idx="83">
                  <c:v>0.11503234868329706</c:v>
                </c:pt>
                <c:pt idx="84">
                  <c:v>0.11343892392534474</c:v>
                </c:pt>
                <c:pt idx="85">
                  <c:v>0.1118822586114657</c:v>
                </c:pt>
                <c:pt idx="86">
                  <c:v>0.11036122292888803</c:v>
                </c:pt>
                <c:pt idx="87">
                  <c:v>0.10887472960152389</c:v>
                </c:pt>
                <c:pt idx="88">
                  <c:v>0.1074217319957296</c:v>
                </c:pt>
                <c:pt idx="89">
                  <c:v>0.10600122232481883</c:v>
                </c:pt>
                <c:pt idx="90">
                  <c:v>0.1046122299463126</c:v>
                </c:pt>
                <c:pt idx="91">
                  <c:v>0.10325381974633512</c:v>
                </c:pt>
                <c:pt idx="92">
                  <c:v>0.10192509060595614</c:v>
                </c:pt>
                <c:pt idx="93">
                  <c:v>0.10062517394464011</c:v>
                </c:pt>
                <c:pt idx="94">
                  <c:v>9.9353232336293743E-2</c:v>
                </c:pt>
                <c:pt idx="95">
                  <c:v>9.8108458193710973E-2</c:v>
                </c:pt>
                <c:pt idx="96">
                  <c:v>9.6890072517491835E-2</c:v>
                </c:pt>
                <c:pt idx="97">
                  <c:v>9.5697323705776841E-2</c:v>
                </c:pt>
                <c:pt idx="98">
                  <c:v>9.4529486421375042E-2</c:v>
                </c:pt>
                <c:pt idx="99">
                  <c:v>9.3385860513089017E-2</c:v>
                </c:pt>
                <c:pt idx="100">
                  <c:v>9.2265769988242471E-2</c:v>
                </c:pt>
              </c:numCache>
            </c:numRef>
          </c:yVal>
          <c:smooth val="1"/>
          <c:extLst>
            <c:ext xmlns:c16="http://schemas.microsoft.com/office/drawing/2014/chart" uri="{C3380CC4-5D6E-409C-BE32-E72D297353CC}">
              <c16:uniqueId val="{00000047-B815-46D8-B93E-C7019F705802}"/>
            </c:ext>
          </c:extLst>
        </c:ser>
        <c:ser>
          <c:idx val="72"/>
          <c:order val="72"/>
          <c:tx>
            <c:strRef>
              <c:f>sensitivity!$BX$59</c:f>
              <c:strCache>
                <c:ptCount val="1"/>
                <c:pt idx="0">
                  <c:v>BC_0,65_T25</c:v>
                </c:pt>
              </c:strCache>
            </c:strRef>
          </c:tx>
          <c:spPr>
            <a:ln w="28575" cap="rnd">
              <a:solidFill>
                <a:schemeClr val="accent1">
                  <a:lumMod val="8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sensitivity!$BX$60:$BX$160</c:f>
              <c:numCache>
                <c:formatCode>0%</c:formatCode>
                <c:ptCount val="101"/>
                <c:pt idx="0">
                  <c:v>1</c:v>
                </c:pt>
                <c:pt idx="1">
                  <c:v>0.88470265328436781</c:v>
                </c:pt>
                <c:pt idx="2">
                  <c:v>0.82286899388672774</c:v>
                </c:pt>
                <c:pt idx="3">
                  <c:v>0.77438336422610954</c:v>
                </c:pt>
                <c:pt idx="4">
                  <c:v>0.73287114216181415</c:v>
                </c:pt>
                <c:pt idx="5">
                  <c:v>0.69608787805274952</c:v>
                </c:pt>
                <c:pt idx="6">
                  <c:v>0.66291403595619292</c:v>
                </c:pt>
                <c:pt idx="7">
                  <c:v>0.63266089231739386</c:v>
                </c:pt>
                <c:pt idx="8">
                  <c:v>0.60485749621653684</c:v>
                </c:pt>
                <c:pt idx="9">
                  <c:v>0.57916078381457892</c:v>
                </c:pt>
                <c:pt idx="10">
                  <c:v>0.55530873303837391</c:v>
                </c:pt>
                <c:pt idx="11">
                  <c:v>0.53309333982716456</c:v>
                </c:pt>
                <c:pt idx="12">
                  <c:v>0.51234422624886256</c:v>
                </c:pt>
                <c:pt idx="13">
                  <c:v>0.49291834583317351</c:v>
                </c:pt>
                <c:pt idx="14">
                  <c:v>0.47469330078875871</c:v>
                </c:pt>
                <c:pt idx="15">
                  <c:v>0.45756284843883882</c:v>
                </c:pt>
                <c:pt idx="16">
                  <c:v>0.44143376511910071</c:v>
                </c:pt>
                <c:pt idx="17">
                  <c:v>0.42622357375124176</c:v>
                </c:pt>
                <c:pt idx="18">
                  <c:v>0.41185883734843126</c:v>
                </c:pt>
                <c:pt idx="19">
                  <c:v>0.39827383563960167</c:v>
                </c:pt>
                <c:pt idx="20">
                  <c:v>0.38540951012301855</c:v>
                </c:pt>
                <c:pt idx="21">
                  <c:v>0.37321260376390658</c:v>
                </c:pt>
                <c:pt idx="22">
                  <c:v>0.36163494649776617</c:v>
                </c:pt>
                <c:pt idx="23">
                  <c:v>0.35063285320280524</c:v>
                </c:pt>
                <c:pt idx="24">
                  <c:v>0.34016661065111403</c:v>
                </c:pt>
                <c:pt idx="25">
                  <c:v>0.33020003636018963</c:v>
                </c:pt>
                <c:pt idx="26">
                  <c:v>0.32070009655800369</c:v>
                </c:pt>
                <c:pt idx="27">
                  <c:v>0.31163657343130935</c:v>
                </c:pt>
                <c:pt idx="28">
                  <c:v>0.30298177392401859</c:v>
                </c:pt>
                <c:pt idx="29">
                  <c:v>0.294710273882614</c:v>
                </c:pt>
                <c:pt idx="30">
                  <c:v>0.28679869249181572</c:v>
                </c:pt>
                <c:pt idx="31">
                  <c:v>0.27922549282292086</c:v>
                </c:pt>
                <c:pt idx="32">
                  <c:v>0.27197080500573984</c:v>
                </c:pt>
                <c:pt idx="33">
                  <c:v>0.26501626908384374</c:v>
                </c:pt>
                <c:pt idx="34">
                  <c:v>0.25834489505690517</c:v>
                </c:pt>
                <c:pt idx="35">
                  <c:v>0.25194093797776324</c:v>
                </c:pt>
                <c:pt idx="36">
                  <c:v>0.24578978627314091</c:v>
                </c:pt>
                <c:pt idx="37">
                  <c:v>0.23987786170865666</c:v>
                </c:pt>
                <c:pt idx="38">
                  <c:v>0.23419252963063314</c:v>
                </c:pt>
                <c:pt idx="39">
                  <c:v>0.22872201829666206</c:v>
                </c:pt>
                <c:pt idx="40">
                  <c:v>0.22345534625972868</c:v>
                </c:pt>
                <c:pt idx="41">
                  <c:v>0.21838225690146995</c:v>
                </c:pt>
                <c:pt idx="42">
                  <c:v>0.21349315932251173</c:v>
                </c:pt>
                <c:pt idx="43">
                  <c:v>0.2087790748947263</c:v>
                </c:pt>
                <c:pt idx="44">
                  <c:v>0.20423158886405379</c:v>
                </c:pt>
                <c:pt idx="45">
                  <c:v>0.19984280646525959</c:v>
                </c:pt>
                <c:pt idx="46">
                  <c:v>0.19560531307322404</c:v>
                </c:pt>
                <c:pt idx="47">
                  <c:v>0.19151213797050903</c:v>
                </c:pt>
                <c:pt idx="48">
                  <c:v>0.18755672135909424</c:v>
                </c:pt>
                <c:pt idx="49">
                  <c:v>0.18373288428634971</c:v>
                </c:pt>
                <c:pt idx="50">
                  <c:v>0.18003480119227178</c:v>
                </c:pt>
                <c:pt idx="51">
                  <c:v>0.17645697481749267</c:v>
                </c:pt>
                <c:pt idx="52">
                  <c:v>0.17299421324014047</c:v>
                </c:pt>
                <c:pt idx="53">
                  <c:v>0.16964160883480331</c:v>
                </c:pt>
                <c:pt idx="54">
                  <c:v>0.16639451896906357</c:v>
                </c:pt>
                <c:pt idx="55">
                  <c:v>0.16324854827269511</c:v>
                </c:pt>
                <c:pt idx="56">
                  <c:v>0.16019953233197889</c:v>
                </c:pt>
                <c:pt idx="57">
                  <c:v>0.15724352267697414</c:v>
                </c:pt>
                <c:pt idx="58">
                  <c:v>0.15437677294322094</c:v>
                </c:pt>
                <c:pt idx="59">
                  <c:v>0.15159572610146493</c:v>
                </c:pt>
                <c:pt idx="60">
                  <c:v>0.148897002659757</c:v>
                </c:pt>
                <c:pt idx="61">
                  <c:v>0.14627738975186855</c:v>
                </c:pt>
                <c:pt idx="62">
                  <c:v>0.14373383103449075</c:v>
                </c:pt>
                <c:pt idx="63">
                  <c:v>0.14126341732330908</c:v>
                </c:pt>
                <c:pt idx="64">
                  <c:v>0.13886337790483297</c:v>
                </c:pt>
                <c:pt idx="65">
                  <c:v>0.13653107246694093</c:v>
                </c:pt>
                <c:pt idx="66">
                  <c:v>0.13426398359653283</c:v>
                </c:pt>
                <c:pt idx="67">
                  <c:v>0.13205970979755258</c:v>
                </c:pt>
                <c:pt idx="68">
                  <c:v>0.12991595898700353</c:v>
                </c:pt>
                <c:pt idx="69">
                  <c:v>0.12783054243049782</c:v>
                </c:pt>
                <c:pt idx="70">
                  <c:v>0.12580136908239792</c:v>
                </c:pt>
                <c:pt idx="71">
                  <c:v>0.12382644029877227</c:v>
                </c:pt>
                <c:pt idx="72">
                  <c:v>0.12190384489423012</c:v>
                </c:pt>
                <c:pt idx="73">
                  <c:v>0.12003175451627196</c:v>
                </c:pt>
                <c:pt idx="74">
                  <c:v>0.11820841931309747</c:v>
                </c:pt>
                <c:pt idx="75">
                  <c:v>0.116432163872907</c:v>
                </c:pt>
                <c:pt idx="76">
                  <c:v>0.11470138341461614</c:v>
                </c:pt>
                <c:pt idx="77">
                  <c:v>0.11301454021160812</c:v>
                </c:pt>
                <c:pt idx="78">
                  <c:v>0.11137016023169713</c:v>
                </c:pt>
                <c:pt idx="79">
                  <c:v>0.10976682997787118</c:v>
                </c:pt>
                <c:pt idx="80">
                  <c:v>0.10820319351565605</c:v>
                </c:pt>
                <c:pt idx="81">
                  <c:v>0.10667794967409053</c:v>
                </c:pt>
                <c:pt idx="82">
                  <c:v>0.10518984940835577</c:v>
                </c:pt>
                <c:pt idx="83">
                  <c:v>0.10373769331304872</c:v>
                </c:pt>
                <c:pt idx="84">
                  <c:v>0.10232032927596002</c:v>
                </c:pt>
                <c:pt idx="85">
                  <c:v>0.10093665026300677</c:v>
                </c:pt>
                <c:pt idx="86">
                  <c:v>9.9585592225690217E-2</c:v>
                </c:pt>
                <c:pt idx="87">
                  <c:v>9.8266132123107836E-2</c:v>
                </c:pt>
                <c:pt idx="88">
                  <c:v>9.6977286051149081E-2</c:v>
                </c:pt>
                <c:pt idx="89">
                  <c:v>9.5718107472055475E-2</c:v>
                </c:pt>
                <c:pt idx="90">
                  <c:v>9.4487685538028637E-2</c:v>
                </c:pt>
                <c:pt idx="91">
                  <c:v>9.3285143503030521E-2</c:v>
                </c:pt>
                <c:pt idx="92">
                  <c:v>9.2109637217344054E-2</c:v>
                </c:pt>
                <c:pt idx="93">
                  <c:v>9.0960353699849839E-2</c:v>
                </c:pt>
                <c:pt idx="94">
                  <c:v>8.9836509783331769E-2</c:v>
                </c:pt>
                <c:pt idx="95">
                  <c:v>8.8737350828453021E-2</c:v>
                </c:pt>
                <c:pt idx="96">
                  <c:v>8.7662149502343051E-2</c:v>
                </c:pt>
                <c:pt idx="97">
                  <c:v>8.6610204618018063E-2</c:v>
                </c:pt>
                <c:pt idx="98">
                  <c:v>8.5580840031109814E-2</c:v>
                </c:pt>
                <c:pt idx="99">
                  <c:v>8.4573403590617838E-2</c:v>
                </c:pt>
                <c:pt idx="100">
                  <c:v>8.3587266140613736E-2</c:v>
                </c:pt>
              </c:numCache>
            </c:numRef>
          </c:yVal>
          <c:smooth val="1"/>
          <c:extLst>
            <c:ext xmlns:c16="http://schemas.microsoft.com/office/drawing/2014/chart" uri="{C3380CC4-5D6E-409C-BE32-E72D297353CC}">
              <c16:uniqueId val="{00000048-B815-46D8-B93E-C7019F705802}"/>
            </c:ext>
          </c:extLst>
        </c:ser>
        <c:ser>
          <c:idx val="73"/>
          <c:order val="73"/>
          <c:tx>
            <c:strRef>
              <c:f>sensitivity!$BY$59</c:f>
              <c:strCache>
                <c:ptCount val="1"/>
                <c:pt idx="0">
                  <c:v>BC_0,70_T25</c:v>
                </c:pt>
              </c:strCache>
            </c:strRef>
          </c:tx>
          <c:spPr>
            <a:ln w="28575" cap="rnd">
              <a:solidFill>
                <a:schemeClr val="accent2">
                  <a:lumMod val="8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sensitivity!$BY$60:$BY$160</c:f>
              <c:numCache>
                <c:formatCode>0%</c:formatCode>
                <c:ptCount val="101"/>
                <c:pt idx="0">
                  <c:v>1</c:v>
                </c:pt>
                <c:pt idx="1">
                  <c:v>0.86761158906211355</c:v>
                </c:pt>
                <c:pt idx="2">
                  <c:v>0.79963437113825142</c:v>
                </c:pt>
                <c:pt idx="3">
                  <c:v>0.74787986100133286</c:v>
                </c:pt>
                <c:pt idx="4">
                  <c:v>0.70428226883652689</c:v>
                </c:pt>
                <c:pt idx="5">
                  <c:v>0.6660678938451936</c:v>
                </c:pt>
                <c:pt idx="6">
                  <c:v>0.63188498770473922</c:v>
                </c:pt>
                <c:pt idx="7">
                  <c:v>0.60091746979795035</c:v>
                </c:pt>
                <c:pt idx="8">
                  <c:v>0.57261637715206315</c:v>
                </c:pt>
                <c:pt idx="9">
                  <c:v>0.54658783202811967</c:v>
                </c:pt>
                <c:pt idx="10">
                  <c:v>0.52253509800906384</c:v>
                </c:pt>
                <c:pt idx="11">
                  <c:v>0.50022536817457208</c:v>
                </c:pt>
                <c:pt idx="12">
                  <c:v>0.47946976766738797</c:v>
                </c:pt>
                <c:pt idx="13">
                  <c:v>0.46011090937998395</c:v>
                </c:pt>
                <c:pt idx="14">
                  <c:v>0.44201490465061344</c:v>
                </c:pt>
                <c:pt idx="15">
                  <c:v>0.42506605797380065</c:v>
                </c:pt>
                <c:pt idx="16">
                  <c:v>0.40916321268688222</c:v>
                </c:pt>
                <c:pt idx="17">
                  <c:v>0.39421713661392932</c:v>
                </c:pt>
                <c:pt idx="18">
                  <c:v>0.38014858122077749</c:v>
                </c:pt>
                <c:pt idx="19">
                  <c:v>0.36688679092231996</c:v>
                </c:pt>
                <c:pt idx="20">
                  <c:v>0.3543683237054247</c:v>
                </c:pt>
                <c:pt idx="21">
                  <c:v>0.34253609472633584</c:v>
                </c:pt>
                <c:pt idx="22">
                  <c:v>0.33133858512828412</c:v>
                </c:pt>
                <c:pt idx="23">
                  <c:v>0.3207291771671571</c:v>
                </c:pt>
                <c:pt idx="24">
                  <c:v>0.31066558857649484</c:v>
                </c:pt>
                <c:pt idx="25">
                  <c:v>0.30110938672428139</c:v>
                </c:pt>
                <c:pt idx="26">
                  <c:v>0.29202556814977332</c:v>
                </c:pt>
                <c:pt idx="27">
                  <c:v>0.28338219249271857</c:v>
                </c:pt>
                <c:pt idx="28">
                  <c:v>0.27515006222588279</c:v>
                </c:pt>
                <c:pt idx="29">
                  <c:v>0.26730244133220676</c:v>
                </c:pt>
                <c:pt idx="30">
                  <c:v>0.25981480735181733</c:v>
                </c:pt>
                <c:pt idx="31">
                  <c:v>0.25266463220136748</c:v>
                </c:pt>
                <c:pt idx="32">
                  <c:v>0.24583118792907432</c:v>
                </c:pt>
                <c:pt idx="33">
                  <c:v>0.239295374172867</c:v>
                </c:pt>
                <c:pt idx="34">
                  <c:v>0.23303956457656366</c:v>
                </c:pt>
                <c:pt idx="35">
                  <c:v>0.22704746981785356</c:v>
                </c:pt>
                <c:pt idx="36">
                  <c:v>0.2213040152319577</c:v>
                </c:pt>
                <c:pt idx="37">
                  <c:v>0.21579523129061634</c:v>
                </c:pt>
                <c:pt idx="38">
                  <c:v>0.21050815542828394</c:v>
                </c:pt>
                <c:pt idx="39">
                  <c:v>0.20543074390426214</c:v>
                </c:pt>
                <c:pt idx="40">
                  <c:v>0.20055179255732603</c:v>
                </c:pt>
                <c:pt idx="41">
                  <c:v>0.19586086545313153</c:v>
                </c:pt>
                <c:pt idx="42">
                  <c:v>0.19134823054833588</c:v>
                </c:pt>
                <c:pt idx="43">
                  <c:v>0.18700480160209687</c:v>
                </c:pt>
                <c:pt idx="44">
                  <c:v>0.18282208565802566</c:v>
                </c:pt>
                <c:pt idx="45">
                  <c:v>0.1787921354999481</c:v>
                </c:pt>
                <c:pt idx="46">
                  <c:v>0.17490750655469067</c:v>
                </c:pt>
                <c:pt idx="47">
                  <c:v>0.17116121777609461</c:v>
                </c:pt>
                <c:pt idx="48">
                  <c:v>0.16754671609776262</c:v>
                </c:pt>
                <c:pt idx="49">
                  <c:v>0.16405784408875873</c:v>
                </c:pt>
                <c:pt idx="50">
                  <c:v>0.16068881048745959</c:v>
                </c:pt>
                <c:pt idx="51">
                  <c:v>0.15743416332478938</c:v>
                </c:pt>
                <c:pt idx="52">
                  <c:v>0.15428876537977954</c:v>
                </c:pt>
                <c:pt idx="53">
                  <c:v>0.15124777173835779</c:v>
                </c:pt>
                <c:pt idx="54">
                  <c:v>0.14830660925094835</c:v>
                </c:pt>
                <c:pt idx="55">
                  <c:v>0.14546095770628401</c:v>
                </c:pt>
                <c:pt idx="56">
                  <c:v>0.14270673255813451</c:v>
                </c:pt>
                <c:pt idx="57">
                  <c:v>0.14004006905876279</c:v>
                </c:pt>
                <c:pt idx="58">
                  <c:v>0.13745730766809269</c:v>
                </c:pt>
                <c:pt idx="59">
                  <c:v>0.1349549806210488</c:v>
                </c:pt>
                <c:pt idx="60">
                  <c:v>0.13252979954750224</c:v>
                </c:pt>
                <c:pt idx="61">
                  <c:v>0.13017864404992335</c:v>
                </c:pt>
                <c:pt idx="62">
                  <c:v>0.12789855115332674</c:v>
                </c:pt>
                <c:pt idx="63">
                  <c:v>0.12568670555057473</c:v>
                </c:pt>
                <c:pt idx="64">
                  <c:v>0.12354043057365083</c:v>
                </c:pt>
                <c:pt idx="65">
                  <c:v>0.12145717982827517</c:v>
                </c:pt>
                <c:pt idx="66">
                  <c:v>0.1194345294352698</c:v>
                </c:pt>
                <c:pt idx="67">
                  <c:v>0.11747017082748898</c:v>
                </c:pt>
                <c:pt idx="68">
                  <c:v>0.11556190405597183</c:v>
                </c:pt>
                <c:pt idx="69">
                  <c:v>0.11370763156332026</c:v>
                </c:pt>
                <c:pt idx="70">
                  <c:v>0.11190535238620408</c:v>
                </c:pt>
                <c:pt idx="71">
                  <c:v>0.11015315675240117</c:v>
                </c:pt>
                <c:pt idx="72">
                  <c:v>0.10844922104092594</c:v>
                </c:pt>
                <c:pt idx="73">
                  <c:v>0.10679180307664476</c:v>
                </c:pt>
                <c:pt idx="74">
                  <c:v>0.10517923773332305</c:v>
                </c:pt>
                <c:pt idx="75">
                  <c:v>0.10360993282136036</c:v>
                </c:pt>
                <c:pt idx="76">
                  <c:v>0.10208236523854711</c:v>
                </c:pt>
                <c:pt idx="77">
                  <c:v>0.1005950773640536</c:v>
                </c:pt>
                <c:pt idx="78">
                  <c:v>9.9146673677565383E-2</c:v>
                </c:pt>
                <c:pt idx="79">
                  <c:v>9.7735817587012552E-2</c:v>
                </c:pt>
                <c:pt idx="80">
                  <c:v>9.6361228449736214E-2</c:v>
                </c:pt>
                <c:pt idx="81">
                  <c:v>9.5021678773194229E-2</c:v>
                </c:pt>
                <c:pt idx="82">
                  <c:v>9.3715991582459746E-2</c:v>
                </c:pt>
                <c:pt idx="83">
                  <c:v>9.2443037942800371E-2</c:v>
                </c:pt>
                <c:pt idx="84">
                  <c:v>9.1201734626575326E-2</c:v>
                </c:pt>
                <c:pt idx="85">
                  <c:v>8.9991041914547848E-2</c:v>
                </c:pt>
                <c:pt idx="86">
                  <c:v>8.8809961522492431E-2</c:v>
                </c:pt>
                <c:pt idx="87">
                  <c:v>8.7657534644691809E-2</c:v>
                </c:pt>
                <c:pt idx="88">
                  <c:v>8.6532840106568559E-2</c:v>
                </c:pt>
                <c:pt idx="89">
                  <c:v>8.5434992619292105E-2</c:v>
                </c:pt>
                <c:pt idx="90">
                  <c:v>8.4363141129744662E-2</c:v>
                </c:pt>
                <c:pt idx="91">
                  <c:v>8.3316467259725913E-2</c:v>
                </c:pt>
                <c:pt idx="92">
                  <c:v>8.2294183828731937E-2</c:v>
                </c:pt>
                <c:pt idx="93">
                  <c:v>8.1295533455059577E-2</c:v>
                </c:pt>
                <c:pt idx="94">
                  <c:v>8.0319787230369782E-2</c:v>
                </c:pt>
                <c:pt idx="95">
                  <c:v>7.9366243463195069E-2</c:v>
                </c:pt>
                <c:pt idx="96">
                  <c:v>7.8434226487194281E-2</c:v>
                </c:pt>
                <c:pt idx="97">
                  <c:v>7.7523085530259273E-2</c:v>
                </c:pt>
                <c:pt idx="98">
                  <c:v>7.6632193640844587E-2</c:v>
                </c:pt>
                <c:pt idx="99">
                  <c:v>7.5760946668146659E-2</c:v>
                </c:pt>
                <c:pt idx="100">
                  <c:v>7.4908762292985015E-2</c:v>
                </c:pt>
              </c:numCache>
            </c:numRef>
          </c:yVal>
          <c:smooth val="1"/>
          <c:extLst>
            <c:ext xmlns:c16="http://schemas.microsoft.com/office/drawing/2014/chart" uri="{C3380CC4-5D6E-409C-BE32-E72D297353CC}">
              <c16:uniqueId val="{00000049-B815-46D8-B93E-C7019F705802}"/>
            </c:ext>
          </c:extLst>
        </c:ser>
        <c:ser>
          <c:idx val="74"/>
          <c:order val="74"/>
          <c:tx>
            <c:strRef>
              <c:f>sensitivity!$BZ$59</c:f>
              <c:strCache>
                <c:ptCount val="1"/>
                <c:pt idx="0">
                  <c:v>BC_0,75_T25</c:v>
                </c:pt>
              </c:strCache>
            </c:strRef>
          </c:tx>
          <c:spPr>
            <a:ln w="28575" cap="rnd">
              <a:solidFill>
                <a:schemeClr val="accent3">
                  <a:lumMod val="8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sensitivity!$BZ$60:$BZ$160</c:f>
              <c:numCache>
                <c:formatCode>0%</c:formatCode>
                <c:ptCount val="101"/>
                <c:pt idx="0">
                  <c:v>1</c:v>
                </c:pt>
                <c:pt idx="1">
                  <c:v>0.85052052483985918</c:v>
                </c:pt>
                <c:pt idx="2">
                  <c:v>0.77639974838977532</c:v>
                </c:pt>
                <c:pt idx="3">
                  <c:v>0.7213763577765564</c:v>
                </c:pt>
                <c:pt idx="4">
                  <c:v>0.67569339551123964</c:v>
                </c:pt>
                <c:pt idx="5">
                  <c:v>0.6360479096376378</c:v>
                </c:pt>
                <c:pt idx="6">
                  <c:v>0.60085593945328564</c:v>
                </c:pt>
                <c:pt idx="7">
                  <c:v>0.56917404727850684</c:v>
                </c:pt>
                <c:pt idx="8">
                  <c:v>0.54037525808758935</c:v>
                </c:pt>
                <c:pt idx="9">
                  <c:v>0.51401488024166042</c:v>
                </c:pt>
                <c:pt idx="10">
                  <c:v>0.4897614629797537</c:v>
                </c:pt>
                <c:pt idx="11">
                  <c:v>0.46735739652197944</c:v>
                </c:pt>
                <c:pt idx="12">
                  <c:v>0.44659530908591344</c:v>
                </c:pt>
                <c:pt idx="13">
                  <c:v>0.42730347292679444</c:v>
                </c:pt>
                <c:pt idx="14">
                  <c:v>0.40933650851246817</c:v>
                </c:pt>
                <c:pt idx="15">
                  <c:v>0.39256926750876253</c:v>
                </c:pt>
                <c:pt idx="16">
                  <c:v>0.37689266025466373</c:v>
                </c:pt>
                <c:pt idx="17">
                  <c:v>0.36221069947661688</c:v>
                </c:pt>
                <c:pt idx="18">
                  <c:v>0.34843832509312378</c:v>
                </c:pt>
                <c:pt idx="19">
                  <c:v>0.33549974620503831</c:v>
                </c:pt>
                <c:pt idx="20">
                  <c:v>0.3233271372878308</c:v>
                </c:pt>
                <c:pt idx="21">
                  <c:v>0.31185958568876504</c:v>
                </c:pt>
                <c:pt idx="22">
                  <c:v>0.30104222375880207</c:v>
                </c:pt>
                <c:pt idx="23">
                  <c:v>0.29082550113150896</c:v>
                </c:pt>
                <c:pt idx="24">
                  <c:v>0.28116456650187571</c:v>
                </c:pt>
                <c:pt idx="25">
                  <c:v>0.2720187370883731</c:v>
                </c:pt>
                <c:pt idx="26">
                  <c:v>0.26335103974154289</c:v>
                </c:pt>
                <c:pt idx="27">
                  <c:v>0.25512781155412773</c:v>
                </c:pt>
                <c:pt idx="28">
                  <c:v>0.24731835052774698</c:v>
                </c:pt>
                <c:pt idx="29">
                  <c:v>0.23989460878179947</c:v>
                </c:pt>
                <c:pt idx="30">
                  <c:v>0.23283092221181889</c:v>
                </c:pt>
                <c:pt idx="31">
                  <c:v>0.22610377157981409</c:v>
                </c:pt>
                <c:pt idx="32">
                  <c:v>0.21969157085240876</c:v>
                </c:pt>
                <c:pt idx="33">
                  <c:v>0.21357447926189027</c:v>
                </c:pt>
                <c:pt idx="34">
                  <c:v>0.2077342340962221</c:v>
                </c:pt>
                <c:pt idx="35">
                  <c:v>0.20215400165794395</c:v>
                </c:pt>
                <c:pt idx="36">
                  <c:v>0.19681824419077448</c:v>
                </c:pt>
                <c:pt idx="37">
                  <c:v>0.19171260087257602</c:v>
                </c:pt>
                <c:pt idx="38">
                  <c:v>0.18682378122593479</c:v>
                </c:pt>
                <c:pt idx="39">
                  <c:v>0.18213946951186222</c:v>
                </c:pt>
                <c:pt idx="40">
                  <c:v>0.17764823885492342</c:v>
                </c:pt>
                <c:pt idx="41">
                  <c:v>0.1733394740047931</c:v>
                </c:pt>
                <c:pt idx="42">
                  <c:v>0.16920330177416004</c:v>
                </c:pt>
                <c:pt idx="43">
                  <c:v>0.16523052830946744</c:v>
                </c:pt>
                <c:pt idx="44">
                  <c:v>0.16141258245199752</c:v>
                </c:pt>
                <c:pt idx="45">
                  <c:v>0.15774146453463667</c:v>
                </c:pt>
                <c:pt idx="46">
                  <c:v>0.1542097000361573</c:v>
                </c:pt>
                <c:pt idx="47">
                  <c:v>0.15081029758168019</c:v>
                </c:pt>
                <c:pt idx="48">
                  <c:v>0.147536710836431</c:v>
                </c:pt>
                <c:pt idx="49">
                  <c:v>0.1443828038911677</c:v>
                </c:pt>
                <c:pt idx="50">
                  <c:v>0.1413428197826474</c:v>
                </c:pt>
                <c:pt idx="51">
                  <c:v>0.13841135183208603</c:v>
                </c:pt>
                <c:pt idx="52">
                  <c:v>0.13558331751941866</c:v>
                </c:pt>
                <c:pt idx="53">
                  <c:v>0.13285393464191231</c:v>
                </c:pt>
                <c:pt idx="54">
                  <c:v>0.1302186995328331</c:v>
                </c:pt>
                <c:pt idx="55">
                  <c:v>0.12767336713987287</c:v>
                </c:pt>
                <c:pt idx="56">
                  <c:v>0.12521393278429011</c:v>
                </c:pt>
                <c:pt idx="57">
                  <c:v>0.12283661544055141</c:v>
                </c:pt>
                <c:pt idx="58">
                  <c:v>0.12053784239296444</c:v>
                </c:pt>
                <c:pt idx="59">
                  <c:v>0.11831423514063263</c:v>
                </c:pt>
                <c:pt idx="60">
                  <c:v>0.11616259643524751</c:v>
                </c:pt>
                <c:pt idx="61">
                  <c:v>0.11407989834797813</c:v>
                </c:pt>
                <c:pt idx="62">
                  <c:v>0.11206327127216273</c:v>
                </c:pt>
                <c:pt idx="63">
                  <c:v>0.11010999377784042</c:v>
                </c:pt>
                <c:pt idx="64">
                  <c:v>0.10821748324246866</c:v>
                </c:pt>
                <c:pt idx="65">
                  <c:v>0.1063832871896094</c:v>
                </c:pt>
                <c:pt idx="66">
                  <c:v>0.10460507527400678</c:v>
                </c:pt>
                <c:pt idx="67">
                  <c:v>0.10288063185742535</c:v>
                </c:pt>
                <c:pt idx="68">
                  <c:v>0.10120784912494013</c:v>
                </c:pt>
                <c:pt idx="69">
                  <c:v>9.9584720696142659E-2</c:v>
                </c:pt>
                <c:pt idx="70">
                  <c:v>9.8009335690010246E-2</c:v>
                </c:pt>
                <c:pt idx="71">
                  <c:v>9.6479873206030048E-2</c:v>
                </c:pt>
                <c:pt idx="72">
                  <c:v>9.4994597187621738E-2</c:v>
                </c:pt>
                <c:pt idx="73">
                  <c:v>9.3551851637017569E-2</c:v>
                </c:pt>
                <c:pt idx="74">
                  <c:v>9.2150056153548598E-2</c:v>
                </c:pt>
                <c:pt idx="75">
                  <c:v>9.0787701769813683E-2</c:v>
                </c:pt>
                <c:pt idx="76">
                  <c:v>8.9463347062478077E-2</c:v>
                </c:pt>
                <c:pt idx="77">
                  <c:v>8.8175614516499079E-2</c:v>
                </c:pt>
                <c:pt idx="78">
                  <c:v>8.692318712343361E-2</c:v>
                </c:pt>
                <c:pt idx="79">
                  <c:v>8.5704805196153921E-2</c:v>
                </c:pt>
                <c:pt idx="80">
                  <c:v>8.4519263383816379E-2</c:v>
                </c:pt>
                <c:pt idx="81">
                  <c:v>8.3365407872297959E-2</c:v>
                </c:pt>
                <c:pt idx="82">
                  <c:v>8.2242133756563751E-2</c:v>
                </c:pt>
                <c:pt idx="83">
                  <c:v>8.1148382572552025E-2</c:v>
                </c:pt>
                <c:pt idx="84">
                  <c:v>8.0083139977190632E-2</c:v>
                </c:pt>
                <c:pt idx="85">
                  <c:v>7.9045433566088924E-2</c:v>
                </c:pt>
                <c:pt idx="86">
                  <c:v>7.8034330819294645E-2</c:v>
                </c:pt>
                <c:pt idx="87">
                  <c:v>7.7048937166275783E-2</c:v>
                </c:pt>
                <c:pt idx="88">
                  <c:v>7.6088394161988038E-2</c:v>
                </c:pt>
                <c:pt idx="89">
                  <c:v>7.5151877766528763E-2</c:v>
                </c:pt>
                <c:pt idx="90">
                  <c:v>7.4238596721460715E-2</c:v>
                </c:pt>
                <c:pt idx="91">
                  <c:v>7.3347791016421332E-2</c:v>
                </c:pt>
                <c:pt idx="92">
                  <c:v>7.2478730440119821E-2</c:v>
                </c:pt>
                <c:pt idx="93">
                  <c:v>7.1630713210269314E-2</c:v>
                </c:pt>
                <c:pt idx="94">
                  <c:v>7.0803064677407823E-2</c:v>
                </c:pt>
                <c:pt idx="95">
                  <c:v>6.9995136097937116E-2</c:v>
                </c:pt>
                <c:pt idx="96">
                  <c:v>6.9206303472045511E-2</c:v>
                </c:pt>
                <c:pt idx="97">
                  <c:v>6.8435966442500495E-2</c:v>
                </c:pt>
                <c:pt idx="98">
                  <c:v>6.7683547250579373E-2</c:v>
                </c:pt>
                <c:pt idx="99">
                  <c:v>6.6948489745675466E-2</c:v>
                </c:pt>
                <c:pt idx="100">
                  <c:v>6.6230258445356294E-2</c:v>
                </c:pt>
              </c:numCache>
            </c:numRef>
          </c:yVal>
          <c:smooth val="1"/>
          <c:extLst>
            <c:ext xmlns:c16="http://schemas.microsoft.com/office/drawing/2014/chart" uri="{C3380CC4-5D6E-409C-BE32-E72D297353CC}">
              <c16:uniqueId val="{0000004A-B815-46D8-B93E-C7019F705802}"/>
            </c:ext>
          </c:extLst>
        </c:ser>
        <c:dLbls>
          <c:showLegendKey val="0"/>
          <c:showVal val="0"/>
          <c:showCatName val="0"/>
          <c:showSerName val="0"/>
          <c:showPercent val="0"/>
          <c:showBubbleSize val="0"/>
        </c:dLbls>
        <c:axId val="1879469568"/>
        <c:axId val="1879464992"/>
      </c:scatterChart>
      <c:valAx>
        <c:axId val="1879469568"/>
        <c:scaling>
          <c:orientation val="minMax"/>
          <c:max val="1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JE"/>
          </a:p>
        </c:txPr>
        <c:crossAx val="1879464992"/>
        <c:crosses val="autoZero"/>
        <c:crossBetween val="midCat"/>
      </c:valAx>
      <c:valAx>
        <c:axId val="18794649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JE"/>
          </a:p>
        </c:txPr>
        <c:crossAx val="1879469568"/>
        <c:crosses val="autoZero"/>
        <c:crossBetween val="midCat"/>
      </c:valAx>
      <c:spPr>
        <a:noFill/>
        <a:ln>
          <a:noFill/>
        </a:ln>
        <a:effectLst/>
      </c:spPr>
    </c:plotArea>
    <c:legend>
      <c:legendPos val="r"/>
      <c:layout>
        <c:manualLayout>
          <c:xMode val="edge"/>
          <c:yMode val="edge"/>
          <c:x val="0.85435224055120162"/>
          <c:y val="2.5751223714291463E-2"/>
          <c:w val="0.13506065666574482"/>
          <c:h val="0.94982353755058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fr-FR" sz="1800" b="1"/>
              <a:t>Biochar decay over time (0</a:t>
            </a:r>
            <a:r>
              <a:rPr lang="fr-FR" sz="1800" b="1" baseline="0"/>
              <a:t> to 1000 years) at different biochar H/C</a:t>
            </a:r>
            <a:r>
              <a:rPr lang="fr-FR" sz="1800" b="1" baseline="-25000"/>
              <a:t>org </a:t>
            </a:r>
            <a:r>
              <a:rPr lang="fr-FR" sz="1800" b="1" baseline="0"/>
              <a:t>ratios &amp; at 5°C</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JE"/>
        </a:p>
      </c:txPr>
    </c:title>
    <c:autoTitleDeleted val="0"/>
    <c:plotArea>
      <c:layout>
        <c:manualLayout>
          <c:layoutTarget val="inner"/>
          <c:xMode val="edge"/>
          <c:yMode val="edge"/>
          <c:x val="0.15947572884034109"/>
          <c:y val="0.1862937378536331"/>
          <c:w val="0.60131019331718827"/>
          <c:h val="0.71267770211292114"/>
        </c:manualLayout>
      </c:layout>
      <c:scatterChart>
        <c:scatterStyle val="smoothMarker"/>
        <c:varyColors val="0"/>
        <c:ser>
          <c:idx val="0"/>
          <c:order val="0"/>
          <c:tx>
            <c:strRef>
              <c:f>sensitivity!$D$59</c:f>
              <c:strCache>
                <c:ptCount val="1"/>
                <c:pt idx="0">
                  <c:v>BC_0,05_T05</c:v>
                </c:pt>
              </c:strCache>
            </c:strRef>
          </c:tx>
          <c:spPr>
            <a:ln w="28575" cap="rnd">
              <a:solidFill>
                <a:schemeClr val="accent1"/>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sensitivity!$D$60:$D$160</c:f>
              <c:numCache>
                <c:formatCode>0%</c:formatCode>
                <c:ptCount val="101"/>
                <c:pt idx="0">
                  <c:v>0.99998381806018088</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0.99922466846441527</c:v>
                </c:pt>
                <c:pt idx="41">
                  <c:v>0.99504300151295122</c:v>
                </c:pt>
                <c:pt idx="42">
                  <c:v>0.99086580981183336</c:v>
                </c:pt>
                <c:pt idx="43">
                  <c:v>0.98669445671587497</c:v>
                </c:pt>
                <c:pt idx="44">
                  <c:v>0.98253016765720014</c:v>
                </c:pt>
                <c:pt idx="45">
                  <c:v>0.9783740440651103</c:v>
                </c:pt>
                <c:pt idx="46">
                  <c:v>0.9742270758437197</c:v>
                </c:pt>
                <c:pt idx="47">
                  <c:v>0.97009015256277631</c:v>
                </c:pt>
                <c:pt idx="48">
                  <c:v>0.96596407349862823</c:v>
                </c:pt>
                <c:pt idx="49">
                  <c:v>0.96184955664649963</c:v>
                </c:pt>
                <c:pt idx="50">
                  <c:v>0.95774724681163825</c:v>
                </c:pt>
                <c:pt idx="51">
                  <c:v>0.95365772287506456</c:v>
                </c:pt>
                <c:pt idx="52">
                  <c:v>0.94958150431929644</c:v>
                </c:pt>
                <c:pt idx="53">
                  <c:v>0.9455190570903319</c:v>
                </c:pt>
                <c:pt idx="54">
                  <c:v>0.94147079886410734</c:v>
                </c:pt>
                <c:pt idx="55">
                  <c:v>0.93743710377851552</c:v>
                </c:pt>
                <c:pt idx="56">
                  <c:v>0.93341830668571613</c:v>
                </c:pt>
                <c:pt idx="57">
                  <c:v>0.92941470697381168</c:v>
                </c:pt>
                <c:pt idx="58">
                  <c:v>0.92542657200189449</c:v>
                </c:pt>
                <c:pt idx="59">
                  <c:v>0.92145414018796212</c:v>
                </c:pt>
                <c:pt idx="60">
                  <c:v>0.91749762378513533</c:v>
                </c:pt>
                <c:pt idx="61">
                  <c:v>0.91355721137799373</c:v>
                </c:pt>
                <c:pt idx="62">
                  <c:v>0.90963307012758698</c:v>
                </c:pt>
                <c:pt idx="63">
                  <c:v>0.90572534779076175</c:v>
                </c:pt>
                <c:pt idx="64">
                  <c:v>0.90183417453682357</c:v>
                </c:pt>
                <c:pt idx="65">
                  <c:v>0.89795966458221033</c:v>
                </c:pt>
                <c:pt idx="66">
                  <c:v>0.89410191766173397</c:v>
                </c:pt>
                <c:pt idx="67">
                  <c:v>0.89026102035305921</c:v>
                </c:pt>
                <c:pt idx="68">
                  <c:v>0.88643704726938133</c:v>
                </c:pt>
                <c:pt idx="69">
                  <c:v>0.8826300621337444</c:v>
                </c:pt>
                <c:pt idx="70">
                  <c:v>0.8788401187470618</c:v>
                </c:pt>
                <c:pt idx="71">
                  <c:v>0.87506726186067518</c:v>
                </c:pt>
                <c:pt idx="72">
                  <c:v>0.87131152796317357</c:v>
                </c:pt>
                <c:pt idx="73">
                  <c:v>0.86757294599020796</c:v>
                </c:pt>
                <c:pt idx="74">
                  <c:v>0.86385153796514247</c:v>
                </c:pt>
                <c:pt idx="75">
                  <c:v>0.86014731957757329</c:v>
                </c:pt>
                <c:pt idx="76">
                  <c:v>0.85646030070604418</c:v>
                </c:pt>
                <c:pt idx="77">
                  <c:v>0.85279048589062401</c:v>
                </c:pt>
                <c:pt idx="78">
                  <c:v>0.84913787476043201</c:v>
                </c:pt>
                <c:pt idx="79">
                  <c:v>0.84550246242069726</c:v>
                </c:pt>
                <c:pt idx="80">
                  <c:v>0.84188423980343841</c:v>
                </c:pt>
                <c:pt idx="81">
                  <c:v>0.83828319398545825</c:v>
                </c:pt>
                <c:pt idx="82">
                  <c:v>0.8346993084769454</c:v>
                </c:pt>
                <c:pt idx="83">
                  <c:v>0.8311325634836656</c:v>
                </c:pt>
                <c:pt idx="84">
                  <c:v>0.8275829361453888</c:v>
                </c:pt>
                <c:pt idx="85">
                  <c:v>0.82405040075295533</c:v>
                </c:pt>
                <c:pt idx="86">
                  <c:v>0.82053492894611246</c:v>
                </c:pt>
                <c:pt idx="87">
                  <c:v>0.8170364898940623</c:v>
                </c:pt>
                <c:pt idx="88">
                  <c:v>0.81355505046042931</c:v>
                </c:pt>
                <c:pt idx="89">
                  <c:v>0.81009057535421325</c:v>
                </c:pt>
                <c:pt idx="90">
                  <c:v>0.8066430272681161</c:v>
                </c:pt>
                <c:pt idx="91">
                  <c:v>0.8032123670054786</c:v>
                </c:pt>
                <c:pt idx="92">
                  <c:v>0.79979855359696639</c:v>
                </c:pt>
                <c:pt idx="93">
                  <c:v>0.79640154440799982</c:v>
                </c:pt>
                <c:pt idx="94">
                  <c:v>0.79302129523782761</c:v>
                </c:pt>
                <c:pt idx="95">
                  <c:v>0.78965776041106572</c:v>
                </c:pt>
                <c:pt idx="96">
                  <c:v>0.78631089286242029</c:v>
                </c:pt>
                <c:pt idx="97">
                  <c:v>0.78298064421524449</c:v>
                </c:pt>
                <c:pt idx="98">
                  <c:v>0.77966696485452947</c:v>
                </c:pt>
                <c:pt idx="99">
                  <c:v>0.77636980399483757</c:v>
                </c:pt>
                <c:pt idx="100">
                  <c:v>0.77308910974366363</c:v>
                </c:pt>
              </c:numCache>
            </c:numRef>
          </c:yVal>
          <c:smooth val="1"/>
          <c:extLst>
            <c:ext xmlns:c16="http://schemas.microsoft.com/office/drawing/2014/chart" uri="{C3380CC4-5D6E-409C-BE32-E72D297353CC}">
              <c16:uniqueId val="{00000000-C799-4BDB-808E-D1E819F9EED3}"/>
            </c:ext>
          </c:extLst>
        </c:ser>
        <c:ser>
          <c:idx val="1"/>
          <c:order val="1"/>
          <c:tx>
            <c:strRef>
              <c:f>sensitivity!$E$59</c:f>
              <c:strCache>
                <c:ptCount val="1"/>
                <c:pt idx="0">
                  <c:v>BC_0,10_T05</c:v>
                </c:pt>
              </c:strCache>
            </c:strRef>
          </c:tx>
          <c:spPr>
            <a:ln w="28575" cap="rnd">
              <a:solidFill>
                <a:schemeClr val="accent2"/>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sensitivity!$E$60:$E$160</c:f>
              <c:numCache>
                <c:formatCode>0%</c:formatCode>
                <c:ptCount val="101"/>
                <c:pt idx="0">
                  <c:v>0.9999856518125162</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0.99742018015913703</c:v>
                </c:pt>
                <c:pt idx="34">
                  <c:v>0.99312942361877499</c:v>
                </c:pt>
                <c:pt idx="35">
                  <c:v>0.98883682638109205</c:v>
                </c:pt>
                <c:pt idx="36">
                  <c:v>0.98454478075161311</c:v>
                </c:pt>
                <c:pt idx="37">
                  <c:v>0.98025542458021875</c:v>
                </c:pt>
                <c:pt idx="38">
                  <c:v>0.97597066820267109</c:v>
                </c:pt>
                <c:pt idx="39">
                  <c:v>0.97169221832199237</c:v>
                </c:pt>
                <c:pt idx="40">
                  <c:v>0.96742159923810478</c:v>
                </c:pt>
                <c:pt idx="41">
                  <c:v>0.96316017176302249</c:v>
                </c:pt>
                <c:pt idx="42">
                  <c:v>0.95890915010394284</c:v>
                </c:pt>
                <c:pt idx="43">
                  <c:v>0.9546696169535186</c:v>
                </c:pt>
                <c:pt idx="44">
                  <c:v>0.95044253699225922</c:v>
                </c:pt>
                <c:pt idx="45">
                  <c:v>0.9462287689801957</c:v>
                </c:pt>
                <c:pt idx="46">
                  <c:v>0.94202907659215251</c:v>
                </c:pt>
                <c:pt idx="47">
                  <c:v>0.93784413813189149</c:v>
                </c:pt>
                <c:pt idx="48">
                  <c:v>0.93367455524435583</c:v>
                </c:pt>
                <c:pt idx="49">
                  <c:v>0.92952086073150841</c:v>
                </c:pt>
                <c:pt idx="50">
                  <c:v>0.92538352556544723</c:v>
                </c:pt>
                <c:pt idx="51">
                  <c:v>0.92126296518219275</c:v>
                </c:pt>
                <c:pt idx="52">
                  <c:v>0.91715954513054265</c:v>
                </c:pt>
                <c:pt idx="53">
                  <c:v>0.91307358614248624</c:v>
                </c:pt>
                <c:pt idx="54">
                  <c:v>0.9090053686846562</c:v>
                </c:pt>
                <c:pt idx="55">
                  <c:v>0.90495513704409081</c:v>
                </c:pt>
                <c:pt idx="56">
                  <c:v>0.90092310299604961</c:v>
                </c:pt>
                <c:pt idx="57">
                  <c:v>0.89690944909670145</c:v>
                </c:pt>
                <c:pt idx="58">
                  <c:v>0.89291433163908651</c:v>
                </c:pt>
                <c:pt idx="59">
                  <c:v>0.88893788330682855</c:v>
                </c:pt>
                <c:pt idx="60">
                  <c:v>0.88498021555652928</c:v>
                </c:pt>
                <c:pt idx="61">
                  <c:v>0.88104142075662351</c:v>
                </c:pt>
                <c:pt idx="62">
                  <c:v>0.87712157410762837</c:v>
                </c:pt>
                <c:pt idx="63">
                  <c:v>0.87322073536618017</c:v>
                </c:pt>
                <c:pt idx="64">
                  <c:v>0.86933895039295561</c:v>
                </c:pt>
                <c:pt idx="65">
                  <c:v>0.86547625254253757</c:v>
                </c:pt>
                <c:pt idx="66">
                  <c:v>0.86163266391142868</c:v>
                </c:pt>
                <c:pt idx="67">
                  <c:v>0.85780819645876549</c:v>
                </c:pt>
                <c:pt idx="68">
                  <c:v>0.8540028530128011</c:v>
                </c:pt>
                <c:pt idx="69">
                  <c:v>0.85021662817488663</c:v>
                </c:pt>
                <c:pt idx="70">
                  <c:v>0.84644950913148254</c:v>
                </c:pt>
                <c:pt idx="71">
                  <c:v>0.84270147638365456</c:v>
                </c:pt>
                <c:pt idx="72">
                  <c:v>0.83897250440253879</c:v>
                </c:pt>
                <c:pt idx="73">
                  <c:v>0.8352625622183929</c:v>
                </c:pt>
                <c:pt idx="74">
                  <c:v>0.83157161395007217</c:v>
                </c:pt>
                <c:pt idx="75">
                  <c:v>0.82789961928105893</c:v>
                </c:pt>
                <c:pt idx="76">
                  <c:v>0.82424653388756042</c:v>
                </c:pt>
                <c:pt idx="77">
                  <c:v>0.82061230982360855</c:v>
                </c:pt>
                <c:pt idx="78">
                  <c:v>0.81699689586758784</c:v>
                </c:pt>
                <c:pt idx="79">
                  <c:v>0.81340023783418514</c:v>
                </c:pt>
                <c:pt idx="80">
                  <c:v>0.80982227885531077</c:v>
                </c:pt>
                <c:pt idx="81">
                  <c:v>0.80626295963320194</c:v>
                </c:pt>
                <c:pt idx="82">
                  <c:v>0.80272221866856974</c:v>
                </c:pt>
                <c:pt idx="83">
                  <c:v>0.79919999246637285</c:v>
                </c:pt>
                <c:pt idx="84">
                  <c:v>0.79569621572151794</c:v>
                </c:pt>
                <c:pt idx="85">
                  <c:v>0.79221082148656174</c:v>
                </c:pt>
                <c:pt idx="86">
                  <c:v>0.78874374132326475</c:v>
                </c:pt>
                <c:pt idx="87">
                  <c:v>0.78529490543966995</c:v>
                </c:pt>
                <c:pt idx="88">
                  <c:v>0.78186424281418387</c:v>
                </c:pt>
                <c:pt idx="89">
                  <c:v>0.77845168130800846</c:v>
                </c:pt>
                <c:pt idx="90">
                  <c:v>0.7750571477671222</c:v>
                </c:pt>
                <c:pt idx="91">
                  <c:v>0.77168056811486807</c:v>
                </c:pt>
                <c:pt idx="92">
                  <c:v>0.7683218674361324</c:v>
                </c:pt>
                <c:pt idx="93">
                  <c:v>0.76498097005396404</c:v>
                </c:pt>
                <c:pt idx="94">
                  <c:v>0.76165779959940227</c:v>
                </c:pt>
                <c:pt idx="95">
                  <c:v>0.75835227907521974</c:v>
                </c:pt>
                <c:pt idx="96">
                  <c:v>0.75506433091418812</c:v>
                </c:pt>
                <c:pt idx="97">
                  <c:v>0.75179387703242162</c:v>
                </c:pt>
                <c:pt idx="98">
                  <c:v>0.7485408388783068</c:v>
                </c:pt>
                <c:pt idx="99">
                  <c:v>0.74530513747744986</c:v>
                </c:pt>
                <c:pt idx="100">
                  <c:v>0.74208669347404899</c:v>
                </c:pt>
              </c:numCache>
            </c:numRef>
          </c:yVal>
          <c:smooth val="1"/>
          <c:extLst>
            <c:ext xmlns:c16="http://schemas.microsoft.com/office/drawing/2014/chart" uri="{C3380CC4-5D6E-409C-BE32-E72D297353CC}">
              <c16:uniqueId val="{00000001-C799-4BDB-808E-D1E819F9EED3}"/>
            </c:ext>
          </c:extLst>
        </c:ser>
        <c:ser>
          <c:idx val="2"/>
          <c:order val="2"/>
          <c:tx>
            <c:strRef>
              <c:f>sensitivity!$F$59</c:f>
              <c:strCache>
                <c:ptCount val="1"/>
                <c:pt idx="0">
                  <c:v>BC_0,15_T05</c:v>
                </c:pt>
              </c:strCache>
            </c:strRef>
          </c:tx>
          <c:spPr>
            <a:ln w="28575" cap="rnd">
              <a:solidFill>
                <a:schemeClr val="accent3"/>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sensitivity!$F$60:$F$160</c:f>
              <c:numCache>
                <c:formatCode>0%</c:formatCode>
                <c:ptCount val="101"/>
                <c:pt idx="0">
                  <c:v>0.99998748556485162</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0.99729715927391405</c:v>
                </c:pt>
                <c:pt idx="27">
                  <c:v>0.9929050733063175</c:v>
                </c:pt>
                <c:pt idx="28">
                  <c:v>0.98849777850193843</c:v>
                </c:pt>
                <c:pt idx="29">
                  <c:v>0.98407966042044714</c:v>
                </c:pt>
                <c:pt idx="30">
                  <c:v>0.97965460145955563</c:v>
                </c:pt>
                <c:pt idx="31">
                  <c:v>0.97522604366767596</c:v>
                </c:pt>
                <c:pt idx="32">
                  <c:v>0.970797041714208</c:v>
                </c:pt>
                <c:pt idx="33">
                  <c:v>0.96637030806248514</c:v>
                </c:pt>
                <c:pt idx="34">
                  <c:v>0.96194825186771404</c:v>
                </c:pt>
                <c:pt idx="35">
                  <c:v>0.95753301274724689</c:v>
                </c:pt>
                <c:pt idx="36">
                  <c:v>0.95312649029984753</c:v>
                </c:pt>
                <c:pt idx="37">
                  <c:v>0.94873037005380945</c:v>
                </c:pt>
                <c:pt idx="38">
                  <c:v>0.94434614637947145</c:v>
                </c:pt>
                <c:pt idx="39">
                  <c:v>0.93997514279470862</c:v>
                </c:pt>
                <c:pt idx="40">
                  <c:v>0.93561853001179429</c:v>
                </c:pt>
                <c:pt idx="41">
                  <c:v>0.93127734201309365</c:v>
                </c:pt>
                <c:pt idx="42">
                  <c:v>0.92695249039605232</c:v>
                </c:pt>
                <c:pt idx="43">
                  <c:v>0.92264477719116234</c:v>
                </c:pt>
                <c:pt idx="44">
                  <c:v>0.91835490632731842</c:v>
                </c:pt>
                <c:pt idx="45">
                  <c:v>0.9140834938952811</c:v>
                </c:pt>
                <c:pt idx="46">
                  <c:v>0.90983107734058521</c:v>
                </c:pt>
                <c:pt idx="47">
                  <c:v>0.90559812370100667</c:v>
                </c:pt>
                <c:pt idx="48">
                  <c:v>0.90138503699008354</c:v>
                </c:pt>
                <c:pt idx="49">
                  <c:v>0.8971921648165172</c:v>
                </c:pt>
                <c:pt idx="50">
                  <c:v>0.89301980431925609</c:v>
                </c:pt>
                <c:pt idx="51">
                  <c:v>0.88886820748932083</c:v>
                </c:pt>
                <c:pt idx="52">
                  <c:v>0.88473758594178875</c:v>
                </c:pt>
                <c:pt idx="53">
                  <c:v>0.88062811519464046</c:v>
                </c:pt>
                <c:pt idx="54">
                  <c:v>0.87653993850520506</c:v>
                </c:pt>
                <c:pt idx="55">
                  <c:v>0.87247317030966609</c:v>
                </c:pt>
                <c:pt idx="56">
                  <c:v>0.86842789930638309</c:v>
                </c:pt>
                <c:pt idx="57">
                  <c:v>0.86440419121959111</c:v>
                </c:pt>
                <c:pt idx="58">
                  <c:v>0.86040209127627842</c:v>
                </c:pt>
                <c:pt idx="59">
                  <c:v>0.85642162642569486</c:v>
                </c:pt>
                <c:pt idx="60">
                  <c:v>0.85246280732792323</c:v>
                </c:pt>
                <c:pt idx="61">
                  <c:v>0.84852563013525317</c:v>
                </c:pt>
                <c:pt idx="62">
                  <c:v>0.84461007808766975</c:v>
                </c:pt>
                <c:pt idx="63">
                  <c:v>0.84071612294159859</c:v>
                </c:pt>
                <c:pt idx="64">
                  <c:v>0.83684372624908754</c:v>
                </c:pt>
                <c:pt idx="65">
                  <c:v>0.83299284050286493</c:v>
                </c:pt>
                <c:pt idx="66">
                  <c:v>0.82916341016112327</c:v>
                </c:pt>
                <c:pt idx="67">
                  <c:v>0.82535537256447167</c:v>
                </c:pt>
                <c:pt idx="68">
                  <c:v>0.82156865875622087</c:v>
                </c:pt>
                <c:pt idx="69">
                  <c:v>0.81780319421602887</c:v>
                </c:pt>
                <c:pt idx="70">
                  <c:v>0.81405889951590316</c:v>
                </c:pt>
                <c:pt idx="71">
                  <c:v>0.81033569090663393</c:v>
                </c:pt>
                <c:pt idx="72">
                  <c:v>0.806633480841904</c:v>
                </c:pt>
                <c:pt idx="73">
                  <c:v>0.80295217844657785</c:v>
                </c:pt>
                <c:pt idx="74">
                  <c:v>0.79929168993500177</c:v>
                </c:pt>
                <c:pt idx="75">
                  <c:v>0.79565191898454457</c:v>
                </c:pt>
                <c:pt idx="76">
                  <c:v>0.79203276706907677</c:v>
                </c:pt>
                <c:pt idx="77">
                  <c:v>0.78843413375659299</c:v>
                </c:pt>
                <c:pt idx="78">
                  <c:v>0.78485591697474355</c:v>
                </c:pt>
                <c:pt idx="79">
                  <c:v>0.78129801324767301</c:v>
                </c:pt>
                <c:pt idx="80">
                  <c:v>0.77776031790718303</c:v>
                </c:pt>
                <c:pt idx="81">
                  <c:v>0.77424272528094573</c:v>
                </c:pt>
                <c:pt idx="82">
                  <c:v>0.77074512886019397</c:v>
                </c:pt>
                <c:pt idx="83">
                  <c:v>0.76726742144908022</c:v>
                </c:pt>
                <c:pt idx="84">
                  <c:v>0.76380949529764697</c:v>
                </c:pt>
                <c:pt idx="85">
                  <c:v>0.76037124222016828</c:v>
                </c:pt>
                <c:pt idx="86">
                  <c:v>0.75695255370041703</c:v>
                </c:pt>
                <c:pt idx="87">
                  <c:v>0.75355332098527761</c:v>
                </c:pt>
                <c:pt idx="88">
                  <c:v>0.75017343516793833</c:v>
                </c:pt>
                <c:pt idx="89">
                  <c:v>0.74681278726180378</c:v>
                </c:pt>
                <c:pt idx="90">
                  <c:v>0.7434712682661283</c:v>
                </c:pt>
                <c:pt idx="91">
                  <c:v>0.74014876922425754</c:v>
                </c:pt>
                <c:pt idx="92">
                  <c:v>0.73684518127529852</c:v>
                </c:pt>
                <c:pt idx="93">
                  <c:v>0.73356039569992815</c:v>
                </c:pt>
                <c:pt idx="94">
                  <c:v>0.73029430396097694</c:v>
                </c:pt>
                <c:pt idx="95">
                  <c:v>0.72704679773937375</c:v>
                </c:pt>
                <c:pt idx="96">
                  <c:v>0.72381776896595595</c:v>
                </c:pt>
                <c:pt idx="97">
                  <c:v>0.72060710984959864</c:v>
                </c:pt>
                <c:pt idx="98">
                  <c:v>0.71741471290208414</c:v>
                </c:pt>
                <c:pt idx="99">
                  <c:v>0.71424047096006227</c:v>
                </c:pt>
                <c:pt idx="100">
                  <c:v>0.71108427720443423</c:v>
                </c:pt>
              </c:numCache>
            </c:numRef>
          </c:yVal>
          <c:smooth val="1"/>
          <c:extLst>
            <c:ext xmlns:c16="http://schemas.microsoft.com/office/drawing/2014/chart" uri="{C3380CC4-5D6E-409C-BE32-E72D297353CC}">
              <c16:uniqueId val="{00000002-C799-4BDB-808E-D1E819F9EED3}"/>
            </c:ext>
          </c:extLst>
        </c:ser>
        <c:ser>
          <c:idx val="3"/>
          <c:order val="3"/>
          <c:tx>
            <c:strRef>
              <c:f>sensitivity!$G$59</c:f>
              <c:strCache>
                <c:ptCount val="1"/>
                <c:pt idx="0">
                  <c:v>BC_0,20_T05</c:v>
                </c:pt>
              </c:strCache>
            </c:strRef>
          </c:tx>
          <c:spPr>
            <a:ln w="28575" cap="rnd">
              <a:solidFill>
                <a:schemeClr val="accent4"/>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sensitivity!$G$60:$G$160</c:f>
              <c:numCache>
                <c:formatCode>0%</c:formatCode>
                <c:ptCount val="101"/>
                <c:pt idx="0">
                  <c:v>0.99998931931718693</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0.99922305073646078</c:v>
                </c:pt>
                <c:pt idx="20">
                  <c:v>0.99477987805440016</c:v>
                </c:pt>
                <c:pt idx="21">
                  <c:v>0.99029187535100494</c:v>
                </c:pt>
                <c:pt idx="22">
                  <c:v>0.98576831991020319</c:v>
                </c:pt>
                <c:pt idx="23">
                  <c:v>0.98121711658992128</c:v>
                </c:pt>
                <c:pt idx="24">
                  <c:v>0.97664505689091219</c:v>
                </c:pt>
                <c:pt idx="25">
                  <c:v>0.97205801584314233</c:v>
                </c:pt>
                <c:pt idx="26">
                  <c:v>0.96746110379242001</c:v>
                </c:pt>
                <c:pt idx="27">
                  <c:v>0.96285878521088575</c:v>
                </c:pt>
                <c:pt idx="28">
                  <c:v>0.95825497316302799</c:v>
                </c:pt>
                <c:pt idx="29">
                  <c:v>0.95365310559748873</c:v>
                </c:pt>
                <c:pt idx="30">
                  <c:v>0.94905620789780498</c:v>
                </c:pt>
                <c:pt idx="31">
                  <c:v>0.94446694489703076</c:v>
                </c:pt>
                <c:pt idx="32">
                  <c:v>0.9398876646909109</c:v>
                </c:pt>
                <c:pt idx="33">
                  <c:v>0.93532043596583325</c:v>
                </c:pt>
                <c:pt idx="34">
                  <c:v>0.9307670801166531</c:v>
                </c:pt>
                <c:pt idx="35">
                  <c:v>0.92622919911340185</c:v>
                </c:pt>
                <c:pt idx="36">
                  <c:v>0.92170819984808205</c:v>
                </c:pt>
                <c:pt idx="37">
                  <c:v>0.91720531552740003</c:v>
                </c:pt>
                <c:pt idx="38">
                  <c:v>0.9127216245562717</c:v>
                </c:pt>
                <c:pt idx="39">
                  <c:v>0.90825806726742497</c:v>
                </c:pt>
                <c:pt idx="40">
                  <c:v>0.9038154607854838</c:v>
                </c:pt>
                <c:pt idx="41">
                  <c:v>0.89939451226316491</c:v>
                </c:pt>
                <c:pt idx="42">
                  <c:v>0.8949958306881618</c:v>
                </c:pt>
                <c:pt idx="43">
                  <c:v>0.89061993742880596</c:v>
                </c:pt>
                <c:pt idx="44">
                  <c:v>0.88626727566237751</c:v>
                </c:pt>
                <c:pt idx="45">
                  <c:v>0.8819382188103666</c:v>
                </c:pt>
                <c:pt idx="46">
                  <c:v>0.87763307808901792</c:v>
                </c:pt>
                <c:pt idx="47">
                  <c:v>0.87335210927012197</c:v>
                </c:pt>
                <c:pt idx="48">
                  <c:v>0.86909551873581115</c:v>
                </c:pt>
                <c:pt idx="49">
                  <c:v>0.86486346890152599</c:v>
                </c:pt>
                <c:pt idx="50">
                  <c:v>0.86065608307306496</c:v>
                </c:pt>
                <c:pt idx="51">
                  <c:v>0.8564734497964489</c:v>
                </c:pt>
                <c:pt idx="52">
                  <c:v>0.85231562675303496</c:v>
                </c:pt>
                <c:pt idx="53">
                  <c:v>0.84818264424679468</c:v>
                </c:pt>
                <c:pt idx="54">
                  <c:v>0.84407450832575392</c:v>
                </c:pt>
                <c:pt idx="55">
                  <c:v>0.83999120357524137</c:v>
                </c:pt>
                <c:pt idx="56">
                  <c:v>0.83593269561671657</c:v>
                </c:pt>
                <c:pt idx="57">
                  <c:v>0.83189893334248088</c:v>
                </c:pt>
                <c:pt idx="58">
                  <c:v>0.82788985091347034</c:v>
                </c:pt>
                <c:pt idx="59">
                  <c:v>0.82390536954456128</c:v>
                </c:pt>
                <c:pt idx="60">
                  <c:v>0.81994539909931718</c:v>
                </c:pt>
                <c:pt idx="61">
                  <c:v>0.81600983951388284</c:v>
                </c:pt>
                <c:pt idx="62">
                  <c:v>0.81209858206771113</c:v>
                </c:pt>
                <c:pt idx="63">
                  <c:v>0.80821151051701701</c:v>
                </c:pt>
                <c:pt idx="64">
                  <c:v>0.80434850210521958</c:v>
                </c:pt>
                <c:pt idx="65">
                  <c:v>0.80050942846319217</c:v>
                </c:pt>
                <c:pt idx="66">
                  <c:v>0.79669415641081787</c:v>
                </c:pt>
                <c:pt idx="67">
                  <c:v>0.79290254867017795</c:v>
                </c:pt>
                <c:pt idx="68">
                  <c:v>0.78913446449964064</c:v>
                </c:pt>
                <c:pt idx="69">
                  <c:v>0.78538976025717122</c:v>
                </c:pt>
                <c:pt idx="70">
                  <c:v>0.78166828990032389</c:v>
                </c:pt>
                <c:pt idx="71">
                  <c:v>0.77796990542961331</c:v>
                </c:pt>
                <c:pt idx="72">
                  <c:v>0.77429445728126933</c:v>
                </c:pt>
                <c:pt idx="73">
                  <c:v>0.77064179467476279</c:v>
                </c:pt>
                <c:pt idx="74">
                  <c:v>0.76701176591993148</c:v>
                </c:pt>
                <c:pt idx="75">
                  <c:v>0.76340421868803021</c:v>
                </c:pt>
                <c:pt idx="76">
                  <c:v>0.75981900025059312</c:v>
                </c:pt>
                <c:pt idx="77">
                  <c:v>0.75625595768957754</c:v>
                </c:pt>
                <c:pt idx="78">
                  <c:v>0.75271493808189927</c:v>
                </c:pt>
                <c:pt idx="79">
                  <c:v>0.74919578866116099</c:v>
                </c:pt>
                <c:pt idx="80">
                  <c:v>0.7456983569590554</c:v>
                </c:pt>
                <c:pt idx="81">
                  <c:v>0.74222249092868953</c:v>
                </c:pt>
                <c:pt idx="82">
                  <c:v>0.7387680390518182</c:v>
                </c:pt>
                <c:pt idx="83">
                  <c:v>0.73533485043178748</c:v>
                </c:pt>
                <c:pt idx="84">
                  <c:v>0.73192277487377611</c:v>
                </c:pt>
                <c:pt idx="85">
                  <c:v>0.72853166295377469</c:v>
                </c:pt>
                <c:pt idx="86">
                  <c:v>0.72516136607756931</c:v>
                </c:pt>
                <c:pt idx="87">
                  <c:v>0.72181173653088526</c:v>
                </c:pt>
                <c:pt idx="88">
                  <c:v>0.71848262752169278</c:v>
                </c:pt>
                <c:pt idx="89">
                  <c:v>0.71517389321559899</c:v>
                </c:pt>
                <c:pt idx="90">
                  <c:v>0.71188538876513441</c:v>
                </c:pt>
                <c:pt idx="91">
                  <c:v>0.70861697033364701</c:v>
                </c:pt>
                <c:pt idx="92">
                  <c:v>0.70536849511446464</c:v>
                </c:pt>
                <c:pt idx="93">
                  <c:v>0.70213982134589237</c:v>
                </c:pt>
                <c:pt idx="94">
                  <c:v>0.69893080832255161</c:v>
                </c:pt>
                <c:pt idx="95">
                  <c:v>0.69574131640352777</c:v>
                </c:pt>
                <c:pt idx="96">
                  <c:v>0.6925712070177239</c:v>
                </c:pt>
                <c:pt idx="97">
                  <c:v>0.68942034266677565</c:v>
                </c:pt>
                <c:pt idx="98">
                  <c:v>0.68628858692586148</c:v>
                </c:pt>
                <c:pt idx="99">
                  <c:v>0.68317580444267456</c:v>
                </c:pt>
                <c:pt idx="100">
                  <c:v>0.68008186093481948</c:v>
                </c:pt>
              </c:numCache>
            </c:numRef>
          </c:yVal>
          <c:smooth val="1"/>
          <c:extLst>
            <c:ext xmlns:c16="http://schemas.microsoft.com/office/drawing/2014/chart" uri="{C3380CC4-5D6E-409C-BE32-E72D297353CC}">
              <c16:uniqueId val="{00000003-C799-4BDB-808E-D1E819F9EED3}"/>
            </c:ext>
          </c:extLst>
        </c:ser>
        <c:ser>
          <c:idx val="4"/>
          <c:order val="4"/>
          <c:tx>
            <c:strRef>
              <c:f>sensitivity!$H$59</c:f>
              <c:strCache>
                <c:ptCount val="1"/>
                <c:pt idx="0">
                  <c:v>BC_0,25_T05</c:v>
                </c:pt>
              </c:strCache>
            </c:strRef>
          </c:tx>
          <c:spPr>
            <a:ln w="28575" cap="rnd">
              <a:solidFill>
                <a:schemeClr val="accent5"/>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sensitivity!$H$60:$H$160</c:f>
              <c:numCache>
                <c:formatCode>0%</c:formatCode>
                <c:ptCount val="101"/>
                <c:pt idx="0">
                  <c:v>0.99999115306952224</c:v>
                </c:pt>
                <c:pt idx="1">
                  <c:v>1</c:v>
                </c:pt>
                <c:pt idx="2">
                  <c:v>1</c:v>
                </c:pt>
                <c:pt idx="3">
                  <c:v>1</c:v>
                </c:pt>
                <c:pt idx="4">
                  <c:v>1</c:v>
                </c:pt>
                <c:pt idx="5">
                  <c:v>1</c:v>
                </c:pt>
                <c:pt idx="6">
                  <c:v>1</c:v>
                </c:pt>
                <c:pt idx="7">
                  <c:v>1</c:v>
                </c:pt>
                <c:pt idx="8">
                  <c:v>1</c:v>
                </c:pt>
                <c:pt idx="9">
                  <c:v>1</c:v>
                </c:pt>
                <c:pt idx="10">
                  <c:v>1</c:v>
                </c:pt>
                <c:pt idx="11">
                  <c:v>1</c:v>
                </c:pt>
                <c:pt idx="12">
                  <c:v>1</c:v>
                </c:pt>
                <c:pt idx="13">
                  <c:v>0.99901135607570624</c:v>
                </c:pt>
                <c:pt idx="14">
                  <c:v>0.99460852986124415</c:v>
                </c:pt>
                <c:pt idx="15">
                  <c:v>0.99009445602102375</c:v>
                </c:pt>
                <c:pt idx="16">
                  <c:v>0.98549389849672031</c:v>
                </c:pt>
                <c:pt idx="17">
                  <c:v>0.98082628713334197</c:v>
                </c:pt>
                <c:pt idx="18">
                  <c:v>0.97610709067275958</c:v>
                </c:pt>
                <c:pt idx="19">
                  <c:v>0.97134880162361004</c:v>
                </c:pt>
                <c:pt idx="20">
                  <c:v>0.9665616466992093</c:v>
                </c:pt>
                <c:pt idx="21">
                  <c:v>0.96175410283594309</c:v>
                </c:pt>
                <c:pt idx="22">
                  <c:v>0.95693327512666437</c:v>
                </c:pt>
                <c:pt idx="23">
                  <c:v>0.95210517635910752</c:v>
                </c:pt>
                <c:pt idx="24">
                  <c:v>0.94727493614935154</c:v>
                </c:pt>
                <c:pt idx="25">
                  <c:v>0.94244695943523094</c:v>
                </c:pt>
                <c:pt idx="26">
                  <c:v>0.93762504831092586</c:v>
                </c:pt>
                <c:pt idx="27">
                  <c:v>0.932812497115454</c:v>
                </c:pt>
                <c:pt idx="28">
                  <c:v>0.92801216782411744</c:v>
                </c:pt>
                <c:pt idx="29">
                  <c:v>0.92322655077453031</c:v>
                </c:pt>
                <c:pt idx="30">
                  <c:v>0.91845781433605433</c:v>
                </c:pt>
                <c:pt idx="31">
                  <c:v>0.91370784612638567</c:v>
                </c:pt>
                <c:pt idx="32">
                  <c:v>0.90897828766761379</c:v>
                </c:pt>
                <c:pt idx="33">
                  <c:v>0.90427056386918125</c:v>
                </c:pt>
                <c:pt idx="34">
                  <c:v>0.89958590836559216</c:v>
                </c:pt>
                <c:pt idx="35">
                  <c:v>0.8949253854795568</c:v>
                </c:pt>
                <c:pt idx="36">
                  <c:v>0.89028990939631658</c:v>
                </c:pt>
                <c:pt idx="37">
                  <c:v>0.88568026100099073</c:v>
                </c:pt>
                <c:pt idx="38">
                  <c:v>0.88109710273307207</c:v>
                </c:pt>
                <c:pt idx="39">
                  <c:v>0.87654099174014122</c:v>
                </c:pt>
                <c:pt idx="40">
                  <c:v>0.87201239155917332</c:v>
                </c:pt>
                <c:pt idx="41">
                  <c:v>0.86751168251323618</c:v>
                </c:pt>
                <c:pt idx="42">
                  <c:v>0.86303917098027139</c:v>
                </c:pt>
                <c:pt idx="43">
                  <c:v>0.8585950976664497</c:v>
                </c:pt>
                <c:pt idx="44">
                  <c:v>0.8541796449974367</c:v>
                </c:pt>
                <c:pt idx="45">
                  <c:v>0.84979294372545211</c:v>
                </c:pt>
                <c:pt idx="46">
                  <c:v>0.84543507883745073</c:v>
                </c:pt>
                <c:pt idx="47">
                  <c:v>0.84110609483923726</c:v>
                </c:pt>
                <c:pt idx="48">
                  <c:v>0.83680600048153886</c:v>
                </c:pt>
                <c:pt idx="49">
                  <c:v>0.83253477298653478</c:v>
                </c:pt>
                <c:pt idx="50">
                  <c:v>0.82829236182687382</c:v>
                </c:pt>
                <c:pt idx="51">
                  <c:v>0.82407869210357698</c:v>
                </c:pt>
                <c:pt idx="52">
                  <c:v>0.81989366756428106</c:v>
                </c:pt>
                <c:pt idx="53">
                  <c:v>0.8157371732989489</c:v>
                </c:pt>
                <c:pt idx="54">
                  <c:v>0.81160907814630279</c:v>
                </c:pt>
                <c:pt idx="55">
                  <c:v>0.80750923684081666</c:v>
                </c:pt>
                <c:pt idx="56">
                  <c:v>0.80343749192705005</c:v>
                </c:pt>
                <c:pt idx="57">
                  <c:v>0.79939367546537055</c:v>
                </c:pt>
                <c:pt idx="58">
                  <c:v>0.79537761055066236</c:v>
                </c:pt>
                <c:pt idx="59">
                  <c:v>0.7913891126634276</c:v>
                </c:pt>
                <c:pt idx="60">
                  <c:v>0.78742799087071114</c:v>
                </c:pt>
                <c:pt idx="61">
                  <c:v>0.78349404889251262</c:v>
                </c:pt>
                <c:pt idx="62">
                  <c:v>0.77958708604775251</c:v>
                </c:pt>
                <c:pt idx="63">
                  <c:v>0.77570689809243543</c:v>
                </c:pt>
                <c:pt idx="64">
                  <c:v>0.77185327796135161</c:v>
                </c:pt>
                <c:pt idx="65">
                  <c:v>0.76802601642351953</c:v>
                </c:pt>
                <c:pt idx="66">
                  <c:v>0.76422490266051257</c:v>
                </c:pt>
                <c:pt idx="67">
                  <c:v>0.76044972477588413</c:v>
                </c:pt>
                <c:pt idx="68">
                  <c:v>0.75670027024306041</c:v>
                </c:pt>
                <c:pt idx="69">
                  <c:v>0.75297632629831357</c:v>
                </c:pt>
                <c:pt idx="70">
                  <c:v>0.74927768028474462</c:v>
                </c:pt>
                <c:pt idx="71">
                  <c:v>0.74560411995259268</c:v>
                </c:pt>
                <c:pt idx="72">
                  <c:v>0.74195543372063466</c:v>
                </c:pt>
                <c:pt idx="73">
                  <c:v>0.73833141090294774</c:v>
                </c:pt>
                <c:pt idx="74">
                  <c:v>0.73473184190486118</c:v>
                </c:pt>
                <c:pt idx="75">
                  <c:v>0.73115651839151585</c:v>
                </c:pt>
                <c:pt idx="76">
                  <c:v>0.72760523343210937</c:v>
                </c:pt>
                <c:pt idx="77">
                  <c:v>0.72407778162256198</c:v>
                </c:pt>
                <c:pt idx="78">
                  <c:v>0.72057395918905498</c:v>
                </c:pt>
                <c:pt idx="79">
                  <c:v>0.71709356407464886</c:v>
                </c:pt>
                <c:pt idx="80">
                  <c:v>0.71363639601092765</c:v>
                </c:pt>
                <c:pt idx="81">
                  <c:v>0.71020225657643321</c:v>
                </c:pt>
                <c:pt idx="82">
                  <c:v>0.70679094924344255</c:v>
                </c:pt>
                <c:pt idx="83">
                  <c:v>0.70340227941449474</c:v>
                </c:pt>
                <c:pt idx="84">
                  <c:v>0.70003605444990513</c:v>
                </c:pt>
                <c:pt idx="85">
                  <c:v>0.69669208368738111</c:v>
                </c:pt>
                <c:pt idx="86">
                  <c:v>0.6933701784547216</c:v>
                </c:pt>
                <c:pt idx="87">
                  <c:v>0.69007015207649292</c:v>
                </c:pt>
                <c:pt idx="88">
                  <c:v>0.68679181987544724</c:v>
                </c:pt>
                <c:pt idx="89">
                  <c:v>0.6835349991693942</c:v>
                </c:pt>
                <c:pt idx="90">
                  <c:v>0.68029950926414051</c:v>
                </c:pt>
                <c:pt idx="91">
                  <c:v>0.67708517144303648</c:v>
                </c:pt>
                <c:pt idx="92">
                  <c:v>0.67389180895363077</c:v>
                </c:pt>
                <c:pt idx="93">
                  <c:v>0.67071924699185659</c:v>
                </c:pt>
                <c:pt idx="94">
                  <c:v>0.66756731268412628</c:v>
                </c:pt>
                <c:pt idx="95">
                  <c:v>0.66443583506768178</c:v>
                </c:pt>
                <c:pt idx="96">
                  <c:v>0.66132464506949185</c:v>
                </c:pt>
                <c:pt idx="97">
                  <c:v>0.65823357548395278</c:v>
                </c:pt>
                <c:pt idx="98">
                  <c:v>0.65516246094963893</c:v>
                </c:pt>
                <c:pt idx="99">
                  <c:v>0.65211113792528697</c:v>
                </c:pt>
                <c:pt idx="100">
                  <c:v>0.64907944466520484</c:v>
                </c:pt>
              </c:numCache>
            </c:numRef>
          </c:yVal>
          <c:smooth val="1"/>
          <c:extLst>
            <c:ext xmlns:c16="http://schemas.microsoft.com/office/drawing/2014/chart" uri="{C3380CC4-5D6E-409C-BE32-E72D297353CC}">
              <c16:uniqueId val="{00000004-C799-4BDB-808E-D1E819F9EED3}"/>
            </c:ext>
          </c:extLst>
        </c:ser>
        <c:ser>
          <c:idx val="5"/>
          <c:order val="5"/>
          <c:tx>
            <c:strRef>
              <c:f>sensitivity!$I$59</c:f>
              <c:strCache>
                <c:ptCount val="1"/>
                <c:pt idx="0">
                  <c:v>BC_0,30_T05</c:v>
                </c:pt>
              </c:strCache>
            </c:strRef>
          </c:tx>
          <c:spPr>
            <a:ln w="28575" cap="rnd">
              <a:solidFill>
                <a:schemeClr val="accent6"/>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sensitivity!$I$60:$I$160</c:f>
              <c:numCache>
                <c:formatCode>0%</c:formatCode>
                <c:ptCount val="101"/>
                <c:pt idx="0">
                  <c:v>0.99999298682185755</c:v>
                </c:pt>
                <c:pt idx="1">
                  <c:v>1</c:v>
                </c:pt>
                <c:pt idx="2">
                  <c:v>1</c:v>
                </c:pt>
                <c:pt idx="3">
                  <c:v>1</c:v>
                </c:pt>
                <c:pt idx="4">
                  <c:v>1</c:v>
                </c:pt>
                <c:pt idx="5">
                  <c:v>1</c:v>
                </c:pt>
                <c:pt idx="6">
                  <c:v>1</c:v>
                </c:pt>
                <c:pt idx="7">
                  <c:v>1</c:v>
                </c:pt>
                <c:pt idx="8">
                  <c:v>0.9966178635712033</c:v>
                </c:pt>
                <c:pt idx="9">
                  <c:v>0.9925266963911199</c:v>
                </c:pt>
                <c:pt idx="10">
                  <c:v>0.98814058749868194</c:v>
                </c:pt>
                <c:pt idx="11">
                  <c:v>0.9835374337969115</c:v>
                </c:pt>
                <c:pt idx="12">
                  <c:v>0.97877436096924142</c:v>
                </c:pt>
                <c:pt idx="13">
                  <c:v>0.97389365262748306</c:v>
                </c:pt>
                <c:pt idx="14">
                  <c:v>0.96892694113208577</c:v>
                </c:pt>
                <c:pt idx="15">
                  <c:v>0.96389817319891946</c:v>
                </c:pt>
                <c:pt idx="16">
                  <c:v>0.95882571222219215</c:v>
                </c:pt>
                <c:pt idx="17">
                  <c:v>0.95372383224750978</c:v>
                </c:pt>
                <c:pt idx="18">
                  <c:v>0.94860378303969328</c:v>
                </c:pt>
                <c:pt idx="19">
                  <c:v>0.94347455251075929</c:v>
                </c:pt>
                <c:pt idx="20">
                  <c:v>0.93834341534401844</c:v>
                </c:pt>
                <c:pt idx="21">
                  <c:v>0.93321633032088136</c:v>
                </c:pt>
                <c:pt idx="22">
                  <c:v>0.92809823034312566</c:v>
                </c:pt>
                <c:pt idx="23">
                  <c:v>0.92299323612829365</c:v>
                </c:pt>
                <c:pt idx="24">
                  <c:v>0.91790481540779079</c:v>
                </c:pt>
                <c:pt idx="25">
                  <c:v>0.91283590302731943</c:v>
                </c:pt>
                <c:pt idx="26">
                  <c:v>0.90778899282943182</c:v>
                </c:pt>
                <c:pt idx="27">
                  <c:v>0.90276620902002214</c:v>
                </c:pt>
                <c:pt idx="28">
                  <c:v>0.89776936248520689</c:v>
                </c:pt>
                <c:pt idx="29">
                  <c:v>0.89279999595157189</c:v>
                </c:pt>
                <c:pt idx="30">
                  <c:v>0.8878594207743038</c:v>
                </c:pt>
                <c:pt idx="31">
                  <c:v>0.88294874735574047</c:v>
                </c:pt>
                <c:pt idx="32">
                  <c:v>0.87806891064431669</c:v>
                </c:pt>
                <c:pt idx="33">
                  <c:v>0.87322069177252937</c:v>
                </c:pt>
                <c:pt idx="34">
                  <c:v>0.86840473661453133</c:v>
                </c:pt>
                <c:pt idx="35">
                  <c:v>0.86362157184571176</c:v>
                </c:pt>
                <c:pt idx="36">
                  <c:v>0.858871618944551</c:v>
                </c:pt>
                <c:pt idx="37">
                  <c:v>0.85415520647458143</c:v>
                </c:pt>
                <c:pt idx="38">
                  <c:v>0.84947258090987243</c:v>
                </c:pt>
                <c:pt idx="39">
                  <c:v>0.84482391621285746</c:v>
                </c:pt>
                <c:pt idx="40">
                  <c:v>0.84020932233286283</c:v>
                </c:pt>
                <c:pt idx="41">
                  <c:v>0.83562885276330745</c:v>
                </c:pt>
                <c:pt idx="42">
                  <c:v>0.83108251127238086</c:v>
                </c:pt>
                <c:pt idx="43">
                  <c:v>0.82657025790409333</c:v>
                </c:pt>
                <c:pt idx="44">
                  <c:v>0.8220920143324959</c:v>
                </c:pt>
                <c:pt idx="45">
                  <c:v>0.81764766864053751</c:v>
                </c:pt>
                <c:pt idx="46">
                  <c:v>0.81323707958588343</c:v>
                </c:pt>
                <c:pt idx="47">
                  <c:v>0.80886008040835244</c:v>
                </c:pt>
                <c:pt idx="48">
                  <c:v>0.80451648222726657</c:v>
                </c:pt>
                <c:pt idx="49">
                  <c:v>0.80020607707154356</c:v>
                </c:pt>
                <c:pt idx="50">
                  <c:v>0.79592864058068269</c:v>
                </c:pt>
                <c:pt idx="51">
                  <c:v>0.79168393441070517</c:v>
                </c:pt>
                <c:pt idx="52">
                  <c:v>0.78747170837552716</c:v>
                </c:pt>
                <c:pt idx="53">
                  <c:v>0.78329170235110324</c:v>
                </c:pt>
                <c:pt idx="54">
                  <c:v>0.77914364796685165</c:v>
                </c:pt>
                <c:pt idx="55">
                  <c:v>0.77502727010639194</c:v>
                </c:pt>
                <c:pt idx="56">
                  <c:v>0.77094228823738353</c:v>
                </c:pt>
                <c:pt idx="57">
                  <c:v>0.76688841758826032</c:v>
                </c:pt>
                <c:pt idx="58">
                  <c:v>0.76286537018785427</c:v>
                </c:pt>
                <c:pt idx="59">
                  <c:v>0.75887285578229391</c:v>
                </c:pt>
                <c:pt idx="60">
                  <c:v>0.7549105826421052</c:v>
                </c:pt>
                <c:pt idx="61">
                  <c:v>0.75097825827114228</c:v>
                </c:pt>
                <c:pt idx="62">
                  <c:v>0.74707559002779389</c:v>
                </c:pt>
                <c:pt idx="63">
                  <c:v>0.74320228566785385</c:v>
                </c:pt>
                <c:pt idx="64">
                  <c:v>0.73935805381748354</c:v>
                </c:pt>
                <c:pt idx="65">
                  <c:v>0.73554260438384689</c:v>
                </c:pt>
                <c:pt idx="66">
                  <c:v>0.73175564891020728</c:v>
                </c:pt>
                <c:pt idx="67">
                  <c:v>0.7279969008815903</c:v>
                </c:pt>
                <c:pt idx="68">
                  <c:v>0.72426607598648018</c:v>
                </c:pt>
                <c:pt idx="69">
                  <c:v>0.72056289233945581</c:v>
                </c:pt>
                <c:pt idx="70">
                  <c:v>0.71688707066916535</c:v>
                </c:pt>
                <c:pt idx="71">
                  <c:v>0.71323833447557206</c:v>
                </c:pt>
                <c:pt idx="72">
                  <c:v>0.70961641015999988</c:v>
                </c:pt>
                <c:pt idx="73">
                  <c:v>0.70602102713113268</c:v>
                </c:pt>
                <c:pt idx="74">
                  <c:v>0.70245191788979089</c:v>
                </c:pt>
                <c:pt idx="75">
                  <c:v>0.6989088180950016</c:v>
                </c:pt>
                <c:pt idx="76">
                  <c:v>0.69539146661362572</c:v>
                </c:pt>
                <c:pt idx="77">
                  <c:v>0.69189960555554642</c:v>
                </c:pt>
                <c:pt idx="78">
                  <c:v>0.68843298029621081</c:v>
                </c:pt>
                <c:pt idx="79">
                  <c:v>0.68499133948813673</c:v>
                </c:pt>
                <c:pt idx="80">
                  <c:v>0.68157443506280002</c:v>
                </c:pt>
                <c:pt idx="81">
                  <c:v>0.67818202222417701</c:v>
                </c:pt>
                <c:pt idx="82">
                  <c:v>0.67481385943506678</c:v>
                </c:pt>
                <c:pt idx="83">
                  <c:v>0.67146970839720199</c:v>
                </c:pt>
                <c:pt idx="84">
                  <c:v>0.66814933402603427</c:v>
                </c:pt>
                <c:pt idx="85">
                  <c:v>0.66485250442098764</c:v>
                </c:pt>
                <c:pt idx="86">
                  <c:v>0.66157899083187388</c:v>
                </c:pt>
                <c:pt idx="87">
                  <c:v>0.65832856762210057</c:v>
                </c:pt>
                <c:pt idx="88">
                  <c:v>0.65510101222920181</c:v>
                </c:pt>
                <c:pt idx="89">
                  <c:v>0.65189610512318952</c:v>
                </c:pt>
                <c:pt idx="90">
                  <c:v>0.64871362976314662</c:v>
                </c:pt>
                <c:pt idx="91">
                  <c:v>0.64555337255242595</c:v>
                </c:pt>
                <c:pt idx="92">
                  <c:v>0.64241512279279678</c:v>
                </c:pt>
                <c:pt idx="93">
                  <c:v>0.6392986726378207</c:v>
                </c:pt>
                <c:pt idx="94">
                  <c:v>0.63620381704570095</c:v>
                </c:pt>
                <c:pt idx="95">
                  <c:v>0.63313035373183579</c:v>
                </c:pt>
                <c:pt idx="96">
                  <c:v>0.63007808312125968</c:v>
                </c:pt>
                <c:pt idx="97">
                  <c:v>0.6270468083011298</c:v>
                </c:pt>
                <c:pt idx="98">
                  <c:v>0.62403633497341626</c:v>
                </c:pt>
                <c:pt idx="99">
                  <c:v>0.62104647140789937</c:v>
                </c:pt>
                <c:pt idx="100">
                  <c:v>0.61807702839559009</c:v>
                </c:pt>
              </c:numCache>
            </c:numRef>
          </c:yVal>
          <c:smooth val="1"/>
          <c:extLst>
            <c:ext xmlns:c16="http://schemas.microsoft.com/office/drawing/2014/chart" uri="{C3380CC4-5D6E-409C-BE32-E72D297353CC}">
              <c16:uniqueId val="{00000005-C799-4BDB-808E-D1E819F9EED3}"/>
            </c:ext>
          </c:extLst>
        </c:ser>
        <c:ser>
          <c:idx val="6"/>
          <c:order val="6"/>
          <c:tx>
            <c:strRef>
              <c:f>sensitivity!$J$59</c:f>
              <c:strCache>
                <c:ptCount val="1"/>
                <c:pt idx="0">
                  <c:v>BC_0,35_T05</c:v>
                </c:pt>
              </c:strCache>
            </c:strRef>
          </c:tx>
          <c:spPr>
            <a:ln w="28575" cap="rnd">
              <a:solidFill>
                <a:schemeClr val="accent1">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sensitivity!$J$60:$J$160</c:f>
              <c:numCache>
                <c:formatCode>0%</c:formatCode>
                <c:ptCount val="101"/>
                <c:pt idx="0">
                  <c:v>0.99999482057419287</c:v>
                </c:pt>
                <c:pt idx="1">
                  <c:v>0.99484287437480767</c:v>
                </c:pt>
                <c:pt idx="2">
                  <c:v>0.99531232279602733</c:v>
                </c:pt>
                <c:pt idx="3">
                  <c:v>0.99433623107782687</c:v>
                </c:pt>
                <c:pt idx="4">
                  <c:v>0.99203047921556475</c:v>
                </c:pt>
                <c:pt idx="5">
                  <c:v>0.98874463757450282</c:v>
                </c:pt>
                <c:pt idx="6">
                  <c:v>0.98475839668605858</c:v>
                </c:pt>
                <c:pt idx="7">
                  <c:v>0.98027493927745635</c:v>
                </c:pt>
                <c:pt idx="8">
                  <c:v>0.97543984739752032</c:v>
                </c:pt>
                <c:pt idx="9">
                  <c:v>0.97035742199711228</c:v>
                </c:pt>
                <c:pt idx="10">
                  <c:v>0.96510263555786757</c:v>
                </c:pt>
                <c:pt idx="11">
                  <c:v>0.95972964379035652</c:v>
                </c:pt>
                <c:pt idx="12">
                  <c:v>0.95427780801347173</c:v>
                </c:pt>
                <c:pt idx="13">
                  <c:v>0.94877594917925989</c:v>
                </c:pt>
                <c:pt idx="14">
                  <c:v>0.9432453524029274</c:v>
                </c:pt>
                <c:pt idx="15">
                  <c:v>0.93770189037681506</c:v>
                </c:pt>
                <c:pt idx="16">
                  <c:v>0.9321575259476641</c:v>
                </c:pt>
                <c:pt idx="17">
                  <c:v>0.92662137736167771</c:v>
                </c:pt>
                <c:pt idx="18">
                  <c:v>0.92110047540662698</c:v>
                </c:pt>
                <c:pt idx="19">
                  <c:v>0.91560030339790865</c:v>
                </c:pt>
                <c:pt idx="20">
                  <c:v>0.91012518398882747</c:v>
                </c:pt>
                <c:pt idx="21">
                  <c:v>0.90467855780581963</c:v>
                </c:pt>
                <c:pt idx="22">
                  <c:v>0.89926318555958684</c:v>
                </c:pt>
                <c:pt idx="23">
                  <c:v>0.89388129589747978</c:v>
                </c:pt>
                <c:pt idx="24">
                  <c:v>0.88853469466623014</c:v>
                </c:pt>
                <c:pt idx="25">
                  <c:v>0.88322484661940792</c:v>
                </c:pt>
                <c:pt idx="26">
                  <c:v>0.87795293734793778</c:v>
                </c:pt>
                <c:pt idx="27">
                  <c:v>0.87271992092459039</c:v>
                </c:pt>
                <c:pt idx="28">
                  <c:v>0.86752655714629645</c:v>
                </c:pt>
                <c:pt idx="29">
                  <c:v>0.86237344112861347</c:v>
                </c:pt>
                <c:pt idx="30">
                  <c:v>0.85726102721255315</c:v>
                </c:pt>
                <c:pt idx="31">
                  <c:v>0.85218964858509527</c:v>
                </c:pt>
                <c:pt idx="32">
                  <c:v>0.84715953362101959</c:v>
                </c:pt>
                <c:pt idx="33">
                  <c:v>0.84217081967587748</c:v>
                </c:pt>
                <c:pt idx="34">
                  <c:v>0.83722356486347038</c:v>
                </c:pt>
                <c:pt idx="35">
                  <c:v>0.83231775821186671</c:v>
                </c:pt>
                <c:pt idx="36">
                  <c:v>0.82745332849278552</c:v>
                </c:pt>
                <c:pt idx="37">
                  <c:v>0.82263015194817213</c:v>
                </c:pt>
                <c:pt idx="38">
                  <c:v>0.8178480590866728</c:v>
                </c:pt>
                <c:pt idx="39">
                  <c:v>0.81310684068557382</c:v>
                </c:pt>
                <c:pt idx="40">
                  <c:v>0.80840625310655234</c:v>
                </c:pt>
                <c:pt idx="41">
                  <c:v>0.80374602301337872</c:v>
                </c:pt>
                <c:pt idx="42">
                  <c:v>0.79912585156449034</c:v>
                </c:pt>
                <c:pt idx="43">
                  <c:v>0.79454541814173707</c:v>
                </c:pt>
                <c:pt idx="44">
                  <c:v>0.79000438366755499</c:v>
                </c:pt>
                <c:pt idx="45">
                  <c:v>0.78550239355562301</c:v>
                </c:pt>
                <c:pt idx="46">
                  <c:v>0.78103908033431613</c:v>
                </c:pt>
                <c:pt idx="47">
                  <c:v>0.77661406597746774</c:v>
                </c:pt>
                <c:pt idx="48">
                  <c:v>0.77222696397299428</c:v>
                </c:pt>
                <c:pt idx="49">
                  <c:v>0.76787738115655246</c:v>
                </c:pt>
                <c:pt idx="50">
                  <c:v>0.76356491933449167</c:v>
                </c:pt>
                <c:pt idx="51">
                  <c:v>0.75928917671783325</c:v>
                </c:pt>
                <c:pt idx="52">
                  <c:v>0.75504974918677337</c:v>
                </c:pt>
                <c:pt idx="53">
                  <c:v>0.75084623140325746</c:v>
                </c:pt>
                <c:pt idx="54">
                  <c:v>0.74667821778740051</c:v>
                </c:pt>
                <c:pt idx="55">
                  <c:v>0.74254530337196734</c:v>
                </c:pt>
                <c:pt idx="56">
                  <c:v>0.73844708454771701</c:v>
                </c:pt>
                <c:pt idx="57">
                  <c:v>0.73438315971114998</c:v>
                </c:pt>
                <c:pt idx="58">
                  <c:v>0.7303531298250463</c:v>
                </c:pt>
                <c:pt idx="59">
                  <c:v>0.72635659890116033</c:v>
                </c:pt>
                <c:pt idx="60">
                  <c:v>0.72239317441349915</c:v>
                </c:pt>
                <c:pt idx="61">
                  <c:v>0.71846246764977195</c:v>
                </c:pt>
                <c:pt idx="62">
                  <c:v>0.71456409400783527</c:v>
                </c:pt>
                <c:pt idx="63">
                  <c:v>0.71069767324327238</c:v>
                </c:pt>
                <c:pt idx="64">
                  <c:v>0.70686282967361569</c:v>
                </c:pt>
                <c:pt idx="65">
                  <c:v>0.70305919234417424</c:v>
                </c:pt>
                <c:pt idx="66">
                  <c:v>0.69928639515990187</c:v>
                </c:pt>
                <c:pt idx="67">
                  <c:v>0.69554407698729659</c:v>
                </c:pt>
                <c:pt idx="68">
                  <c:v>0.69183188172989996</c:v>
                </c:pt>
                <c:pt idx="69">
                  <c:v>0.68814945838059816</c:v>
                </c:pt>
                <c:pt idx="70">
                  <c:v>0.68449646105358608</c:v>
                </c:pt>
                <c:pt idx="71">
                  <c:v>0.68087254899855143</c:v>
                </c:pt>
                <c:pt idx="72">
                  <c:v>0.67727738659936521</c:v>
                </c:pt>
                <c:pt idx="73">
                  <c:v>0.67371064335931763</c:v>
                </c:pt>
                <c:pt idx="74">
                  <c:v>0.6701719938747206</c:v>
                </c:pt>
                <c:pt idx="75">
                  <c:v>0.66666111779848725</c:v>
                </c:pt>
                <c:pt idx="76">
                  <c:v>0.66317769979514207</c:v>
                </c:pt>
                <c:pt idx="77">
                  <c:v>0.65972142948853096</c:v>
                </c:pt>
                <c:pt idx="78">
                  <c:v>0.65629200140336652</c:v>
                </c:pt>
                <c:pt idx="79">
                  <c:v>0.65288911490162471</c:v>
                </c:pt>
                <c:pt idx="80">
                  <c:v>0.64951247411467228</c:v>
                </c:pt>
                <c:pt idx="81">
                  <c:v>0.6461617878719208</c:v>
                </c:pt>
                <c:pt idx="82">
                  <c:v>0.64283676962669101</c:v>
                </c:pt>
                <c:pt idx="83">
                  <c:v>0.63953713737990925</c:v>
                </c:pt>
                <c:pt idx="84">
                  <c:v>0.6362626136021633</c:v>
                </c:pt>
                <c:pt idx="85">
                  <c:v>0.63301292515459406</c:v>
                </c:pt>
                <c:pt idx="86">
                  <c:v>0.62978780320902628</c:v>
                </c:pt>
                <c:pt idx="87">
                  <c:v>0.62658698316770822</c:v>
                </c:pt>
                <c:pt idx="88">
                  <c:v>0.62341020458295626</c:v>
                </c:pt>
                <c:pt idx="89">
                  <c:v>0.62025721107698473</c:v>
                </c:pt>
                <c:pt idx="90">
                  <c:v>0.61712775026215272</c:v>
                </c:pt>
                <c:pt idx="91">
                  <c:v>0.61402157366181542</c:v>
                </c:pt>
                <c:pt idx="92">
                  <c:v>0.6109384366319629</c:v>
                </c:pt>
                <c:pt idx="93">
                  <c:v>0.60787809828378503</c:v>
                </c:pt>
                <c:pt idx="94">
                  <c:v>0.60484032140727562</c:v>
                </c:pt>
                <c:pt idx="95">
                  <c:v>0.60182487239598981</c:v>
                </c:pt>
                <c:pt idx="96">
                  <c:v>0.59883152117302751</c:v>
                </c:pt>
                <c:pt idx="97">
                  <c:v>0.59586004111830682</c:v>
                </c:pt>
                <c:pt idx="98">
                  <c:v>0.5929102089971936</c:v>
                </c:pt>
                <c:pt idx="99">
                  <c:v>0.58998180489051177</c:v>
                </c:pt>
                <c:pt idx="100">
                  <c:v>0.58707461212597534</c:v>
                </c:pt>
              </c:numCache>
            </c:numRef>
          </c:yVal>
          <c:smooth val="1"/>
          <c:extLst>
            <c:ext xmlns:c16="http://schemas.microsoft.com/office/drawing/2014/chart" uri="{C3380CC4-5D6E-409C-BE32-E72D297353CC}">
              <c16:uniqueId val="{00000006-C799-4BDB-808E-D1E819F9EED3}"/>
            </c:ext>
          </c:extLst>
        </c:ser>
        <c:ser>
          <c:idx val="7"/>
          <c:order val="7"/>
          <c:tx>
            <c:strRef>
              <c:f>sensitivity!$K$59</c:f>
              <c:strCache>
                <c:ptCount val="1"/>
                <c:pt idx="0">
                  <c:v>BC_0,40_T05</c:v>
                </c:pt>
              </c:strCache>
            </c:strRef>
          </c:tx>
          <c:spPr>
            <a:ln w="28575" cap="rnd">
              <a:solidFill>
                <a:schemeClr val="accent2">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sensitivity!$K$60:$K$160</c:f>
              <c:numCache>
                <c:formatCode>0%</c:formatCode>
                <c:ptCount val="101"/>
                <c:pt idx="0">
                  <c:v>0.99999665432652829</c:v>
                </c:pt>
                <c:pt idx="1">
                  <c:v>0.9890284073503115</c:v>
                </c:pt>
                <c:pt idx="2">
                  <c:v>0.98560559402004588</c:v>
                </c:pt>
                <c:pt idx="3">
                  <c:v>0.98160149030738009</c:v>
                </c:pt>
                <c:pt idx="4">
                  <c:v>0.97689134359529806</c:v>
                </c:pt>
                <c:pt idx="5">
                  <c:v>0.97166007076117555</c:v>
                </c:pt>
                <c:pt idx="6">
                  <c:v>0.96607069902703202</c:v>
                </c:pt>
                <c:pt idx="7">
                  <c:v>0.9602428502529281</c:v>
                </c:pt>
                <c:pt idx="8">
                  <c:v>0.95426183122383734</c:v>
                </c:pt>
                <c:pt idx="9">
                  <c:v>0.94818814760310477</c:v>
                </c:pt>
                <c:pt idx="10">
                  <c:v>0.9420646836170532</c:v>
                </c:pt>
                <c:pt idx="11">
                  <c:v>0.93592185378380155</c:v>
                </c:pt>
                <c:pt idx="12">
                  <c:v>0.92978125505770215</c:v>
                </c:pt>
                <c:pt idx="13">
                  <c:v>0.92365824573103672</c:v>
                </c:pt>
                <c:pt idx="14">
                  <c:v>0.91756376367376913</c:v>
                </c:pt>
                <c:pt idx="15">
                  <c:v>0.91150560755471077</c:v>
                </c:pt>
                <c:pt idx="16">
                  <c:v>0.90548933967313594</c:v>
                </c:pt>
                <c:pt idx="17">
                  <c:v>0.89951892247584553</c:v>
                </c:pt>
                <c:pt idx="18">
                  <c:v>0.8935971677735608</c:v>
                </c:pt>
                <c:pt idx="19">
                  <c:v>0.88772605428505791</c:v>
                </c:pt>
                <c:pt idx="20">
                  <c:v>0.88190695263363661</c:v>
                </c:pt>
                <c:pt idx="21">
                  <c:v>0.8761407852907579</c:v>
                </c:pt>
                <c:pt idx="22">
                  <c:v>0.87042814077604813</c:v>
                </c:pt>
                <c:pt idx="23">
                  <c:v>0.86476935566666602</c:v>
                </c:pt>
                <c:pt idx="24">
                  <c:v>0.85916457392466938</c:v>
                </c:pt>
                <c:pt idx="25">
                  <c:v>0.85361379021149641</c:v>
                </c:pt>
                <c:pt idx="26">
                  <c:v>0.84811688186644374</c:v>
                </c:pt>
                <c:pt idx="27">
                  <c:v>0.84267363282915864</c:v>
                </c:pt>
                <c:pt idx="28">
                  <c:v>0.8372837518073859</c:v>
                </c:pt>
                <c:pt idx="29">
                  <c:v>0.83194688630565516</c:v>
                </c:pt>
                <c:pt idx="30">
                  <c:v>0.8266626336508025</c:v>
                </c:pt>
                <c:pt idx="31">
                  <c:v>0.82143054981445018</c:v>
                </c:pt>
                <c:pt idx="32">
                  <c:v>0.81625015659772249</c:v>
                </c:pt>
                <c:pt idx="33">
                  <c:v>0.81112094757922559</c:v>
                </c:pt>
                <c:pt idx="34">
                  <c:v>0.80604239311240944</c:v>
                </c:pt>
                <c:pt idx="35">
                  <c:v>0.80101394457802166</c:v>
                </c:pt>
                <c:pt idx="36">
                  <c:v>0.79603503804101994</c:v>
                </c:pt>
                <c:pt idx="37">
                  <c:v>0.79110509742176283</c:v>
                </c:pt>
                <c:pt idx="38">
                  <c:v>0.78622353726347316</c:v>
                </c:pt>
                <c:pt idx="39">
                  <c:v>0.78138976515829017</c:v>
                </c:pt>
                <c:pt idx="40">
                  <c:v>0.77660318388024185</c:v>
                </c:pt>
                <c:pt idx="41">
                  <c:v>0.77186319326344988</c:v>
                </c:pt>
                <c:pt idx="42">
                  <c:v>0.76716919185659993</c:v>
                </c:pt>
                <c:pt idx="43">
                  <c:v>0.7625205783793807</c:v>
                </c:pt>
                <c:pt idx="44">
                  <c:v>0.75791675300261419</c:v>
                </c:pt>
                <c:pt idx="45">
                  <c:v>0.75335711847070841</c:v>
                </c:pt>
                <c:pt idx="46">
                  <c:v>0.74884108108274894</c:v>
                </c:pt>
                <c:pt idx="47">
                  <c:v>0.74436805154658292</c:v>
                </c:pt>
                <c:pt idx="48">
                  <c:v>0.739937445718722</c:v>
                </c:pt>
                <c:pt idx="49">
                  <c:v>0.73554868524156114</c:v>
                </c:pt>
                <c:pt idx="50">
                  <c:v>0.73120119808830053</c:v>
                </c:pt>
                <c:pt idx="51">
                  <c:v>0.72689441902496132</c:v>
                </c:pt>
                <c:pt idx="52">
                  <c:v>0.72262778999801958</c:v>
                </c:pt>
                <c:pt idx="53">
                  <c:v>0.71840076045541168</c:v>
                </c:pt>
                <c:pt idx="54">
                  <c:v>0.71421278760794937</c:v>
                </c:pt>
                <c:pt idx="55">
                  <c:v>0.71006333663754262</c:v>
                </c:pt>
                <c:pt idx="56">
                  <c:v>0.7059518808580505</c:v>
                </c:pt>
                <c:pt idx="57">
                  <c:v>0.70187790183403975</c:v>
                </c:pt>
                <c:pt idx="58">
                  <c:v>0.69784088946223821</c:v>
                </c:pt>
                <c:pt idx="59">
                  <c:v>0.69384034202002676</c:v>
                </c:pt>
                <c:pt idx="60">
                  <c:v>0.6898757661848931</c:v>
                </c:pt>
                <c:pt idx="61">
                  <c:v>0.68594667702840173</c:v>
                </c:pt>
                <c:pt idx="62">
                  <c:v>0.68205259798787665</c:v>
                </c:pt>
                <c:pt idx="63">
                  <c:v>0.6781930608186908</c:v>
                </c:pt>
                <c:pt idx="64">
                  <c:v>0.67436760552974762</c:v>
                </c:pt>
                <c:pt idx="65">
                  <c:v>0.6705757803045016</c:v>
                </c:pt>
                <c:pt idx="66">
                  <c:v>0.66681714140959647</c:v>
                </c:pt>
                <c:pt idx="67">
                  <c:v>0.66309125309300287</c:v>
                </c:pt>
                <c:pt idx="68">
                  <c:v>0.65939768747331973</c:v>
                </c:pt>
                <c:pt idx="69">
                  <c:v>0.6557360244217405</c:v>
                </c:pt>
                <c:pt idx="70">
                  <c:v>0.65210585143800681</c:v>
                </c:pt>
                <c:pt idx="71">
                  <c:v>0.64850676352153092</c:v>
                </c:pt>
                <c:pt idx="72">
                  <c:v>0.64493836303873042</c:v>
                </c:pt>
                <c:pt idx="73">
                  <c:v>0.64140025958750257</c:v>
                </c:pt>
                <c:pt idx="74">
                  <c:v>0.6378920698596503</c:v>
                </c:pt>
                <c:pt idx="75">
                  <c:v>0.63441341750197289</c:v>
                </c:pt>
                <c:pt idx="76">
                  <c:v>0.63096393297665831</c:v>
                </c:pt>
                <c:pt idx="77">
                  <c:v>0.62754325342151551</c:v>
                </c:pt>
                <c:pt idx="78">
                  <c:v>0.62415102251052224</c:v>
                </c:pt>
                <c:pt idx="79">
                  <c:v>0.62078689031511258</c:v>
                </c:pt>
                <c:pt idx="80">
                  <c:v>0.61745051316654465</c:v>
                </c:pt>
                <c:pt idx="81">
                  <c:v>0.6141415535196646</c:v>
                </c:pt>
                <c:pt idx="82">
                  <c:v>0.61085967981831535</c:v>
                </c:pt>
                <c:pt idx="83">
                  <c:v>0.60760456636261662</c:v>
                </c:pt>
                <c:pt idx="84">
                  <c:v>0.60437589317829243</c:v>
                </c:pt>
                <c:pt idx="85">
                  <c:v>0.60117334588820048</c:v>
                </c:pt>
                <c:pt idx="86">
                  <c:v>0.59799661558617845</c:v>
                </c:pt>
                <c:pt idx="87">
                  <c:v>0.59484539871331588</c:v>
                </c:pt>
                <c:pt idx="88">
                  <c:v>0.59171939693671072</c:v>
                </c:pt>
                <c:pt idx="89">
                  <c:v>0.58861831703077994</c:v>
                </c:pt>
                <c:pt idx="90">
                  <c:v>0.58554187076115882</c:v>
                </c:pt>
                <c:pt idx="91">
                  <c:v>0.58248977477120489</c:v>
                </c:pt>
                <c:pt idx="92">
                  <c:v>0.57946175047112902</c:v>
                </c:pt>
                <c:pt idx="93">
                  <c:v>0.57645752392974914</c:v>
                </c:pt>
                <c:pt idx="94">
                  <c:v>0.57347682576885028</c:v>
                </c:pt>
                <c:pt idx="95">
                  <c:v>0.57051939106014382</c:v>
                </c:pt>
                <c:pt idx="96">
                  <c:v>0.56758495922479546</c:v>
                </c:pt>
                <c:pt idx="97">
                  <c:v>0.56467327393548383</c:v>
                </c:pt>
                <c:pt idx="98">
                  <c:v>0.56178408302097094</c:v>
                </c:pt>
                <c:pt idx="99">
                  <c:v>0.55891713837312418</c:v>
                </c:pt>
                <c:pt idx="100">
                  <c:v>0.5560721958563607</c:v>
                </c:pt>
              </c:numCache>
            </c:numRef>
          </c:yVal>
          <c:smooth val="1"/>
          <c:extLst>
            <c:ext xmlns:c16="http://schemas.microsoft.com/office/drawing/2014/chart" uri="{C3380CC4-5D6E-409C-BE32-E72D297353CC}">
              <c16:uniqueId val="{00000007-C799-4BDB-808E-D1E819F9EED3}"/>
            </c:ext>
          </c:extLst>
        </c:ser>
        <c:ser>
          <c:idx val="8"/>
          <c:order val="8"/>
          <c:tx>
            <c:strRef>
              <c:f>sensitivity!$L$59</c:f>
              <c:strCache>
                <c:ptCount val="1"/>
                <c:pt idx="0">
                  <c:v>BC_0,45_T05</c:v>
                </c:pt>
              </c:strCache>
            </c:strRef>
          </c:tx>
          <c:spPr>
            <a:ln w="28575" cap="rnd">
              <a:solidFill>
                <a:schemeClr val="accent3">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sensitivity!$L$60:$L$160</c:f>
              <c:numCache>
                <c:formatCode>0%</c:formatCode>
                <c:ptCount val="101"/>
                <c:pt idx="0">
                  <c:v>0.9999984880788636</c:v>
                </c:pt>
                <c:pt idx="1">
                  <c:v>0.98321394032581533</c:v>
                </c:pt>
                <c:pt idx="2">
                  <c:v>0.97589886524406444</c:v>
                </c:pt>
                <c:pt idx="3">
                  <c:v>0.9688667495369333</c:v>
                </c:pt>
                <c:pt idx="4">
                  <c:v>0.96175220797503136</c:v>
                </c:pt>
                <c:pt idx="5">
                  <c:v>0.9545755039478484</c:v>
                </c:pt>
                <c:pt idx="6">
                  <c:v>0.94738300136800546</c:v>
                </c:pt>
                <c:pt idx="7">
                  <c:v>0.94021076122839997</c:v>
                </c:pt>
                <c:pt idx="8">
                  <c:v>0.93308381505015436</c:v>
                </c:pt>
                <c:pt idx="9">
                  <c:v>0.92601887320909726</c:v>
                </c:pt>
                <c:pt idx="10">
                  <c:v>0.91902673167623894</c:v>
                </c:pt>
                <c:pt idx="11">
                  <c:v>0.91211406377724669</c:v>
                </c:pt>
                <c:pt idx="12">
                  <c:v>0.90528470210193246</c:v>
                </c:pt>
                <c:pt idx="13">
                  <c:v>0.89854054228281355</c:v>
                </c:pt>
                <c:pt idx="14">
                  <c:v>0.89188217494461075</c:v>
                </c:pt>
                <c:pt idx="15">
                  <c:v>0.88530932473260637</c:v>
                </c:pt>
                <c:pt idx="16">
                  <c:v>0.87882115339860789</c:v>
                </c:pt>
                <c:pt idx="17">
                  <c:v>0.87241646759001346</c:v>
                </c:pt>
                <c:pt idx="18">
                  <c:v>0.8660938601404945</c:v>
                </c:pt>
                <c:pt idx="19">
                  <c:v>0.85985180517220727</c:v>
                </c:pt>
                <c:pt idx="20">
                  <c:v>0.85368872127844564</c:v>
                </c:pt>
                <c:pt idx="21">
                  <c:v>0.84760301277569616</c:v>
                </c:pt>
                <c:pt idx="22">
                  <c:v>0.84159309599250931</c:v>
                </c:pt>
                <c:pt idx="23">
                  <c:v>0.83565741543585226</c:v>
                </c:pt>
                <c:pt idx="24">
                  <c:v>0.82979445318310874</c:v>
                </c:pt>
                <c:pt idx="25">
                  <c:v>0.82400273380358502</c:v>
                </c:pt>
                <c:pt idx="26">
                  <c:v>0.8182808263849497</c:v>
                </c:pt>
                <c:pt idx="27">
                  <c:v>0.81262734473372689</c:v>
                </c:pt>
                <c:pt idx="28">
                  <c:v>0.80704094646847535</c:v>
                </c:pt>
                <c:pt idx="29">
                  <c:v>0.80152033148269675</c:v>
                </c:pt>
                <c:pt idx="30">
                  <c:v>0.79606424008905186</c:v>
                </c:pt>
                <c:pt idx="31">
                  <c:v>0.7906714510438051</c:v>
                </c:pt>
                <c:pt idx="32">
                  <c:v>0.78534077957442538</c:v>
                </c:pt>
                <c:pt idx="33">
                  <c:v>0.78007107548257371</c:v>
                </c:pt>
                <c:pt idx="34">
                  <c:v>0.77486122136134861</c:v>
                </c:pt>
                <c:pt idx="35">
                  <c:v>0.76971013094417662</c:v>
                </c:pt>
                <c:pt idx="36">
                  <c:v>0.76461674758925446</c:v>
                </c:pt>
                <c:pt idx="37">
                  <c:v>0.75958004289535341</c:v>
                </c:pt>
                <c:pt idx="38">
                  <c:v>0.75459901544027341</c:v>
                </c:pt>
                <c:pt idx="39">
                  <c:v>0.74967268963100642</c:v>
                </c:pt>
                <c:pt idx="40">
                  <c:v>0.74480011465393137</c:v>
                </c:pt>
                <c:pt idx="41">
                  <c:v>0.73998036351352114</c:v>
                </c:pt>
                <c:pt idx="42">
                  <c:v>0.7352125321487093</c:v>
                </c:pt>
                <c:pt idx="43">
                  <c:v>0.73049573861702444</c:v>
                </c:pt>
                <c:pt idx="44">
                  <c:v>0.72582912233767338</c:v>
                </c:pt>
                <c:pt idx="45">
                  <c:v>0.72121184338579392</c:v>
                </c:pt>
                <c:pt idx="46">
                  <c:v>0.71664308183118175</c:v>
                </c:pt>
                <c:pt idx="47">
                  <c:v>0.71212203711569821</c:v>
                </c:pt>
                <c:pt idx="48">
                  <c:v>0.7076479274644496</c:v>
                </c:pt>
                <c:pt idx="49">
                  <c:v>0.70321998932657004</c:v>
                </c:pt>
                <c:pt idx="50">
                  <c:v>0.69883747684210951</c:v>
                </c:pt>
                <c:pt idx="51">
                  <c:v>0.69449966133208951</c:v>
                </c:pt>
                <c:pt idx="52">
                  <c:v>0.69020583080926567</c:v>
                </c:pt>
                <c:pt idx="53">
                  <c:v>0.68595528950756601</c:v>
                </c:pt>
                <c:pt idx="54">
                  <c:v>0.68174735742849824</c:v>
                </c:pt>
                <c:pt idx="55">
                  <c:v>0.6775813699031179</c:v>
                </c:pt>
                <c:pt idx="56">
                  <c:v>0.67345667716838409</c:v>
                </c:pt>
                <c:pt idx="57">
                  <c:v>0.66937264395692941</c:v>
                </c:pt>
                <c:pt idx="58">
                  <c:v>0.66532864909943012</c:v>
                </c:pt>
                <c:pt idx="59">
                  <c:v>0.66132408513889307</c:v>
                </c:pt>
                <c:pt idx="60">
                  <c:v>0.65735835795628705</c:v>
                </c:pt>
                <c:pt idx="61">
                  <c:v>0.6534308864070314</c:v>
                </c:pt>
                <c:pt idx="62">
                  <c:v>0.64954110196791803</c:v>
                </c:pt>
                <c:pt idx="63">
                  <c:v>0.64568844839410922</c:v>
                </c:pt>
                <c:pt idx="64">
                  <c:v>0.64187238138587965</c:v>
                </c:pt>
                <c:pt idx="65">
                  <c:v>0.63809236826482885</c:v>
                </c:pt>
                <c:pt idx="66">
                  <c:v>0.63434788765929118</c:v>
                </c:pt>
                <c:pt idx="67">
                  <c:v>0.63063842919870905</c:v>
                </c:pt>
                <c:pt idx="68">
                  <c:v>0.6269634932167395</c:v>
                </c:pt>
                <c:pt idx="69">
                  <c:v>0.62332259046288274</c:v>
                </c:pt>
                <c:pt idx="70">
                  <c:v>0.61971524182242754</c:v>
                </c:pt>
                <c:pt idx="71">
                  <c:v>0.61614097804451018</c:v>
                </c:pt>
                <c:pt idx="72">
                  <c:v>0.61259933947809575</c:v>
                </c:pt>
                <c:pt idx="73">
                  <c:v>0.60908987581568752</c:v>
                </c:pt>
                <c:pt idx="74">
                  <c:v>0.60561214584458001</c:v>
                </c:pt>
                <c:pt idx="75">
                  <c:v>0.60216571720545853</c:v>
                </c:pt>
                <c:pt idx="76">
                  <c:v>0.59875016615817467</c:v>
                </c:pt>
                <c:pt idx="77">
                  <c:v>0.59536507735449995</c:v>
                </c:pt>
                <c:pt idx="78">
                  <c:v>0.59201004361767806</c:v>
                </c:pt>
                <c:pt idx="79">
                  <c:v>0.58868466572860045</c:v>
                </c:pt>
                <c:pt idx="80">
                  <c:v>0.58538855221841701</c:v>
                </c:pt>
                <c:pt idx="81">
                  <c:v>0.58212131916740839</c:v>
                </c:pt>
                <c:pt idx="82">
                  <c:v>0.57888259000993969</c:v>
                </c:pt>
                <c:pt idx="83">
                  <c:v>0.57567199534532387</c:v>
                </c:pt>
                <c:pt idx="84">
                  <c:v>0.57248917275442146</c:v>
                </c:pt>
                <c:pt idx="85">
                  <c:v>0.56933376662180701</c:v>
                </c:pt>
                <c:pt idx="86">
                  <c:v>0.56620542796333084</c:v>
                </c:pt>
                <c:pt idx="87">
                  <c:v>0.56310381425892353</c:v>
                </c:pt>
                <c:pt idx="88">
                  <c:v>0.56002858929046528</c:v>
                </c:pt>
                <c:pt idx="89">
                  <c:v>0.55697942298457526</c:v>
                </c:pt>
                <c:pt idx="90">
                  <c:v>0.55395599126016504</c:v>
                </c:pt>
                <c:pt idx="91">
                  <c:v>0.55095797588059447</c:v>
                </c:pt>
                <c:pt idx="92">
                  <c:v>0.54798506431029503</c:v>
                </c:pt>
                <c:pt idx="93">
                  <c:v>0.54503694957571336</c:v>
                </c:pt>
                <c:pt idx="94">
                  <c:v>0.54211333013042495</c:v>
                </c:pt>
                <c:pt idx="95">
                  <c:v>0.53921390972429784</c:v>
                </c:pt>
                <c:pt idx="96">
                  <c:v>0.53633839727656341</c:v>
                </c:pt>
                <c:pt idx="97">
                  <c:v>0.53348650675266096</c:v>
                </c:pt>
                <c:pt idx="98">
                  <c:v>0.53065795704474827</c:v>
                </c:pt>
                <c:pt idx="99">
                  <c:v>0.52785247185573647</c:v>
                </c:pt>
                <c:pt idx="100">
                  <c:v>0.52506977958674605</c:v>
                </c:pt>
              </c:numCache>
            </c:numRef>
          </c:yVal>
          <c:smooth val="1"/>
          <c:extLst>
            <c:ext xmlns:c16="http://schemas.microsoft.com/office/drawing/2014/chart" uri="{C3380CC4-5D6E-409C-BE32-E72D297353CC}">
              <c16:uniqueId val="{00000008-C799-4BDB-808E-D1E819F9EED3}"/>
            </c:ext>
          </c:extLst>
        </c:ser>
        <c:ser>
          <c:idx val="9"/>
          <c:order val="9"/>
          <c:tx>
            <c:strRef>
              <c:f>sensitivity!$M$59</c:f>
              <c:strCache>
                <c:ptCount val="1"/>
                <c:pt idx="0">
                  <c:v>BC_0,50_T05</c:v>
                </c:pt>
              </c:strCache>
            </c:strRef>
          </c:tx>
          <c:spPr>
            <a:ln w="28575" cap="rnd">
              <a:solidFill>
                <a:schemeClr val="accent4">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sensitivity!$M$60:$M$160</c:f>
              <c:numCache>
                <c:formatCode>0%</c:formatCode>
                <c:ptCount val="101"/>
                <c:pt idx="0">
                  <c:v>1</c:v>
                </c:pt>
                <c:pt idx="1">
                  <c:v>0.97739947330131915</c:v>
                </c:pt>
                <c:pt idx="2">
                  <c:v>0.966192136468083</c:v>
                </c:pt>
                <c:pt idx="3">
                  <c:v>0.95613200876648652</c:v>
                </c:pt>
                <c:pt idx="4">
                  <c:v>0.94661307235476477</c:v>
                </c:pt>
                <c:pt idx="5">
                  <c:v>0.93749093713452125</c:v>
                </c:pt>
                <c:pt idx="6">
                  <c:v>0.9286953037089789</c:v>
                </c:pt>
                <c:pt idx="7">
                  <c:v>0.92017867220387184</c:v>
                </c:pt>
                <c:pt idx="8">
                  <c:v>0.91190579887647139</c:v>
                </c:pt>
                <c:pt idx="9">
                  <c:v>0.90384959881508975</c:v>
                </c:pt>
                <c:pt idx="10">
                  <c:v>0.89598877973542457</c:v>
                </c:pt>
                <c:pt idx="11">
                  <c:v>0.88830627377069171</c:v>
                </c:pt>
                <c:pt idx="12">
                  <c:v>0.88078814914616288</c:v>
                </c:pt>
                <c:pt idx="13">
                  <c:v>0.87342283883459038</c:v>
                </c:pt>
                <c:pt idx="14">
                  <c:v>0.86620058621545248</c:v>
                </c:pt>
                <c:pt idx="15">
                  <c:v>0.85911304191050208</c:v>
                </c:pt>
                <c:pt idx="16">
                  <c:v>0.85215296712407973</c:v>
                </c:pt>
                <c:pt idx="17">
                  <c:v>0.84531401270418138</c:v>
                </c:pt>
                <c:pt idx="18">
                  <c:v>0.8385905525074282</c:v>
                </c:pt>
                <c:pt idx="19">
                  <c:v>0.83197755605935653</c:v>
                </c:pt>
                <c:pt idx="20">
                  <c:v>0.82547048992325478</c:v>
                </c:pt>
                <c:pt idx="21">
                  <c:v>0.81906524026063443</c:v>
                </c:pt>
                <c:pt idx="22">
                  <c:v>0.8127580512089706</c:v>
                </c:pt>
                <c:pt idx="23">
                  <c:v>0.8065454752050385</c:v>
                </c:pt>
                <c:pt idx="24">
                  <c:v>0.80042433244154809</c:v>
                </c:pt>
                <c:pt idx="25">
                  <c:v>0.79439167739567362</c:v>
                </c:pt>
                <c:pt idx="26">
                  <c:v>0.78844477090345566</c:v>
                </c:pt>
                <c:pt idx="27">
                  <c:v>0.78258105663829514</c:v>
                </c:pt>
                <c:pt idx="28">
                  <c:v>0.7767981411295648</c:v>
                </c:pt>
                <c:pt idx="29">
                  <c:v>0.77109377665973833</c:v>
                </c:pt>
                <c:pt idx="30">
                  <c:v>0.76546584652730132</c:v>
                </c:pt>
                <c:pt idx="31">
                  <c:v>0.7599123522731599</c:v>
                </c:pt>
                <c:pt idx="32">
                  <c:v>0.75443140255112828</c:v>
                </c:pt>
                <c:pt idx="33">
                  <c:v>0.74902120338592182</c:v>
                </c:pt>
                <c:pt idx="34">
                  <c:v>0.74368004961028777</c:v>
                </c:pt>
                <c:pt idx="35">
                  <c:v>0.73840631731033157</c:v>
                </c:pt>
                <c:pt idx="36">
                  <c:v>0.73319845713748899</c:v>
                </c:pt>
                <c:pt idx="37">
                  <c:v>0.72805498836894411</c:v>
                </c:pt>
                <c:pt idx="38">
                  <c:v>0.72297449361707378</c:v>
                </c:pt>
                <c:pt idx="39">
                  <c:v>0.71795561410372266</c:v>
                </c:pt>
                <c:pt idx="40">
                  <c:v>0.71299704542762088</c:v>
                </c:pt>
                <c:pt idx="41">
                  <c:v>0.70809753376359241</c:v>
                </c:pt>
                <c:pt idx="42">
                  <c:v>0.70325587244081889</c:v>
                </c:pt>
                <c:pt idx="43">
                  <c:v>0.69847089885466818</c:v>
                </c:pt>
                <c:pt idx="44">
                  <c:v>0.69374149167273247</c:v>
                </c:pt>
                <c:pt idx="45">
                  <c:v>0.68906656830087942</c:v>
                </c:pt>
                <c:pt idx="46">
                  <c:v>0.68444508257961445</c:v>
                </c:pt>
                <c:pt idx="47">
                  <c:v>0.67987602268481351</c:v>
                </c:pt>
                <c:pt idx="48">
                  <c:v>0.67535840921017731</c:v>
                </c:pt>
                <c:pt idx="49">
                  <c:v>0.67089129341157883</c:v>
                </c:pt>
                <c:pt idx="50">
                  <c:v>0.66647375559591837</c:v>
                </c:pt>
                <c:pt idx="51">
                  <c:v>0.6621049036392177</c:v>
                </c:pt>
                <c:pt idx="52">
                  <c:v>0.65778387162051177</c:v>
                </c:pt>
                <c:pt idx="53">
                  <c:v>0.65350981855972035</c:v>
                </c:pt>
                <c:pt idx="54">
                  <c:v>0.6492819272490471</c:v>
                </c:pt>
                <c:pt idx="55">
                  <c:v>0.64509940316869319</c:v>
                </c:pt>
                <c:pt idx="56">
                  <c:v>0.64096147347871746</c:v>
                </c:pt>
                <c:pt idx="57">
                  <c:v>0.63686738607981919</c:v>
                </c:pt>
                <c:pt idx="58">
                  <c:v>0.63281640873662215</c:v>
                </c:pt>
                <c:pt idx="59">
                  <c:v>0.62880782825775938</c:v>
                </c:pt>
                <c:pt idx="60">
                  <c:v>0.62484094972768101</c:v>
                </c:pt>
                <c:pt idx="61">
                  <c:v>0.62091509578566106</c:v>
                </c:pt>
                <c:pt idx="62">
                  <c:v>0.61702960594795953</c:v>
                </c:pt>
                <c:pt idx="63">
                  <c:v>0.61318383596952764</c:v>
                </c:pt>
                <c:pt idx="64">
                  <c:v>0.60937715724201169</c:v>
                </c:pt>
                <c:pt idx="65">
                  <c:v>0.6056089562251562</c:v>
                </c:pt>
                <c:pt idx="66">
                  <c:v>0.60187863390898588</c:v>
                </c:pt>
                <c:pt idx="67">
                  <c:v>0.59818560530441522</c:v>
                </c:pt>
                <c:pt idx="68">
                  <c:v>0.59452929896015927</c:v>
                </c:pt>
                <c:pt idx="69">
                  <c:v>0.59090915650402509</c:v>
                </c:pt>
                <c:pt idx="70">
                  <c:v>0.58732463220684827</c:v>
                </c:pt>
                <c:pt idx="71">
                  <c:v>0.58377519256748966</c:v>
                </c:pt>
                <c:pt idx="72">
                  <c:v>0.58026031591746108</c:v>
                </c:pt>
                <c:pt idx="73">
                  <c:v>0.57677949204387258</c:v>
                </c:pt>
                <c:pt idx="74">
                  <c:v>0.57333222182950971</c:v>
                </c:pt>
                <c:pt idx="75">
                  <c:v>0.56991801690894417</c:v>
                </c:pt>
                <c:pt idx="76">
                  <c:v>0.56653639933969102</c:v>
                </c:pt>
                <c:pt idx="77">
                  <c:v>0.56318690128748439</c:v>
                </c:pt>
                <c:pt idx="78">
                  <c:v>0.55986906472483389</c:v>
                </c:pt>
                <c:pt idx="79">
                  <c:v>0.55658244114208832</c:v>
                </c:pt>
                <c:pt idx="80">
                  <c:v>0.55332659127028927</c:v>
                </c:pt>
                <c:pt idx="81">
                  <c:v>0.55010108481515219</c:v>
                </c:pt>
                <c:pt idx="82">
                  <c:v>0.54690550020156392</c:v>
                </c:pt>
                <c:pt idx="83">
                  <c:v>0.54373942432803113</c:v>
                </c:pt>
                <c:pt idx="84">
                  <c:v>0.5406024523305506</c:v>
                </c:pt>
                <c:pt idx="85">
                  <c:v>0.53749418735541343</c:v>
                </c:pt>
                <c:pt idx="86">
                  <c:v>0.53441424034048313</c:v>
                </c:pt>
                <c:pt idx="87">
                  <c:v>0.53136222980453129</c:v>
                </c:pt>
                <c:pt idx="88">
                  <c:v>0.52833778164421985</c:v>
                </c:pt>
                <c:pt idx="89">
                  <c:v>0.52534052893837047</c:v>
                </c:pt>
                <c:pt idx="90">
                  <c:v>0.52237011175917103</c:v>
                </c:pt>
                <c:pt idx="91">
                  <c:v>0.51942617698998395</c:v>
                </c:pt>
                <c:pt idx="92">
                  <c:v>0.51650837814946127</c:v>
                </c:pt>
                <c:pt idx="93">
                  <c:v>0.51361637522167758</c:v>
                </c:pt>
                <c:pt idx="94">
                  <c:v>0.51074983449199962</c:v>
                </c:pt>
                <c:pt idx="95">
                  <c:v>0.50790842838845196</c:v>
                </c:pt>
                <c:pt idx="96">
                  <c:v>0.50509183532833135</c:v>
                </c:pt>
                <c:pt idx="97">
                  <c:v>0.50229973956983809</c:v>
                </c:pt>
                <c:pt idx="98">
                  <c:v>0.49953183106852567</c:v>
                </c:pt>
                <c:pt idx="99">
                  <c:v>0.49678780533834888</c:v>
                </c:pt>
                <c:pt idx="100">
                  <c:v>0.4940673633171313</c:v>
                </c:pt>
              </c:numCache>
            </c:numRef>
          </c:yVal>
          <c:smooth val="1"/>
          <c:extLst>
            <c:ext xmlns:c16="http://schemas.microsoft.com/office/drawing/2014/chart" uri="{C3380CC4-5D6E-409C-BE32-E72D297353CC}">
              <c16:uniqueId val="{00000009-C799-4BDB-808E-D1E819F9EED3}"/>
            </c:ext>
          </c:extLst>
        </c:ser>
        <c:ser>
          <c:idx val="10"/>
          <c:order val="10"/>
          <c:tx>
            <c:strRef>
              <c:f>sensitivity!$N$59</c:f>
              <c:strCache>
                <c:ptCount val="1"/>
                <c:pt idx="0">
                  <c:v>BC_0,55_T05</c:v>
                </c:pt>
              </c:strCache>
            </c:strRef>
          </c:tx>
          <c:spPr>
            <a:ln w="28575" cap="rnd">
              <a:solidFill>
                <a:schemeClr val="accent5">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sensitivity!$N$60:$N$160</c:f>
              <c:numCache>
                <c:formatCode>0%</c:formatCode>
                <c:ptCount val="101"/>
                <c:pt idx="0">
                  <c:v>1</c:v>
                </c:pt>
                <c:pt idx="1">
                  <c:v>0.97158500627682298</c:v>
                </c:pt>
                <c:pt idx="2">
                  <c:v>0.95648540769210155</c:v>
                </c:pt>
                <c:pt idx="3">
                  <c:v>0.94339726799603962</c:v>
                </c:pt>
                <c:pt idx="4">
                  <c:v>0.93147393673449808</c:v>
                </c:pt>
                <c:pt idx="5">
                  <c:v>0.9204063703211941</c:v>
                </c:pt>
                <c:pt idx="6">
                  <c:v>0.91000760604995246</c:v>
                </c:pt>
                <c:pt idx="7">
                  <c:v>0.90014658317934371</c:v>
                </c:pt>
                <c:pt idx="8">
                  <c:v>0.89072778270278841</c:v>
                </c:pt>
                <c:pt idx="9">
                  <c:v>0.88168032442108224</c:v>
                </c:pt>
                <c:pt idx="10">
                  <c:v>0.87295082779461031</c:v>
                </c:pt>
                <c:pt idx="11">
                  <c:v>0.86449848376413674</c:v>
                </c:pt>
                <c:pt idx="12">
                  <c:v>0.85629159619039319</c:v>
                </c:pt>
                <c:pt idx="13">
                  <c:v>0.84830513538636731</c:v>
                </c:pt>
                <c:pt idx="14">
                  <c:v>0.84051899748629411</c:v>
                </c:pt>
                <c:pt idx="15">
                  <c:v>0.83291675908839768</c:v>
                </c:pt>
                <c:pt idx="16">
                  <c:v>0.82548478084955157</c:v>
                </c:pt>
                <c:pt idx="17">
                  <c:v>0.81821155781834931</c:v>
                </c:pt>
                <c:pt idx="18">
                  <c:v>0.81108724487436201</c:v>
                </c:pt>
                <c:pt idx="19">
                  <c:v>0.80410330694650578</c:v>
                </c:pt>
                <c:pt idx="20">
                  <c:v>0.79725225856806392</c:v>
                </c:pt>
                <c:pt idx="21">
                  <c:v>0.79052746774557259</c:v>
                </c:pt>
                <c:pt idx="22">
                  <c:v>0.78392300642543189</c:v>
                </c:pt>
                <c:pt idx="23">
                  <c:v>0.77743353497422463</c:v>
                </c:pt>
                <c:pt idx="24">
                  <c:v>0.77105421169998745</c:v>
                </c:pt>
                <c:pt idx="25">
                  <c:v>0.76478062098776212</c:v>
                </c:pt>
                <c:pt idx="26">
                  <c:v>0.75860871542196151</c:v>
                </c:pt>
                <c:pt idx="27">
                  <c:v>0.75253476854286339</c:v>
                </c:pt>
                <c:pt idx="28">
                  <c:v>0.74655533579065425</c:v>
                </c:pt>
                <c:pt idx="29">
                  <c:v>0.74066722183678002</c:v>
                </c:pt>
                <c:pt idx="30">
                  <c:v>0.73486745296555067</c:v>
                </c:pt>
                <c:pt idx="31">
                  <c:v>0.7291532535025147</c:v>
                </c:pt>
                <c:pt idx="32">
                  <c:v>0.72352202552783118</c:v>
                </c:pt>
                <c:pt idx="33">
                  <c:v>0.71797133128926982</c:v>
                </c:pt>
                <c:pt idx="34">
                  <c:v>0.71249887785922672</c:v>
                </c:pt>
                <c:pt idx="35">
                  <c:v>0.70710250367648642</c:v>
                </c:pt>
                <c:pt idx="36">
                  <c:v>0.70178016668572352</c:v>
                </c:pt>
                <c:pt idx="37">
                  <c:v>0.69652993384253481</c:v>
                </c:pt>
                <c:pt idx="38">
                  <c:v>0.69134997179387403</c:v>
                </c:pt>
                <c:pt idx="39">
                  <c:v>0.68623853857643902</c:v>
                </c:pt>
                <c:pt idx="40">
                  <c:v>0.68119397620131039</c:v>
                </c:pt>
                <c:pt idx="41">
                  <c:v>0.67621470401366368</c:v>
                </c:pt>
                <c:pt idx="42">
                  <c:v>0.67129921273292836</c:v>
                </c:pt>
                <c:pt idx="43">
                  <c:v>0.6664460590923118</c:v>
                </c:pt>
                <c:pt idx="44">
                  <c:v>0.66165386100779167</c:v>
                </c:pt>
                <c:pt idx="45">
                  <c:v>0.65692129321596493</c:v>
                </c:pt>
                <c:pt idx="46">
                  <c:v>0.65224708332804715</c:v>
                </c:pt>
                <c:pt idx="47">
                  <c:v>0.6476300082539288</c:v>
                </c:pt>
                <c:pt idx="48">
                  <c:v>0.64306889095590503</c:v>
                </c:pt>
                <c:pt idx="49">
                  <c:v>0.63856259749658761</c:v>
                </c:pt>
                <c:pt idx="50">
                  <c:v>0.63411003434972724</c:v>
                </c:pt>
                <c:pt idx="51">
                  <c:v>0.62971014594634567</c:v>
                </c:pt>
                <c:pt idx="52">
                  <c:v>0.62536191243175798</c:v>
                </c:pt>
                <c:pt idx="53">
                  <c:v>0.62106434761187446</c:v>
                </c:pt>
                <c:pt idx="54">
                  <c:v>0.61681649706959596</c:v>
                </c:pt>
                <c:pt idx="55">
                  <c:v>0.61261743643426847</c:v>
                </c:pt>
                <c:pt idx="56">
                  <c:v>0.60846626978905105</c:v>
                </c:pt>
                <c:pt idx="57">
                  <c:v>0.60436212820270896</c:v>
                </c:pt>
                <c:pt idx="58">
                  <c:v>0.60030416837381406</c:v>
                </c:pt>
                <c:pt idx="59">
                  <c:v>0.59629157137662581</c:v>
                </c:pt>
                <c:pt idx="60">
                  <c:v>0.59232354149907507</c:v>
                </c:pt>
                <c:pt idx="61">
                  <c:v>0.58839930516429084</c:v>
                </c:pt>
                <c:pt idx="62">
                  <c:v>0.58451810992800091</c:v>
                </c:pt>
                <c:pt idx="63">
                  <c:v>0.58067922354494605</c:v>
                </c:pt>
                <c:pt idx="64">
                  <c:v>0.57688193309814362</c:v>
                </c:pt>
                <c:pt idx="65">
                  <c:v>0.57312554418548345</c:v>
                </c:pt>
                <c:pt idx="66">
                  <c:v>0.56940938015868048</c:v>
                </c:pt>
                <c:pt idx="67">
                  <c:v>0.56573278141012151</c:v>
                </c:pt>
                <c:pt idx="68">
                  <c:v>0.56209510470357904</c:v>
                </c:pt>
                <c:pt idx="69">
                  <c:v>0.55849572254516744</c:v>
                </c:pt>
                <c:pt idx="70">
                  <c:v>0.55493402259126889</c:v>
                </c:pt>
                <c:pt idx="71">
                  <c:v>0.55140940709046904</c:v>
                </c:pt>
                <c:pt idx="72">
                  <c:v>0.54792129235682629</c:v>
                </c:pt>
                <c:pt idx="73">
                  <c:v>0.54446910827205752</c:v>
                </c:pt>
                <c:pt idx="74">
                  <c:v>0.54105229781443942</c:v>
                </c:pt>
                <c:pt idx="75">
                  <c:v>0.53767031661242992</c:v>
                </c:pt>
                <c:pt idx="76">
                  <c:v>0.53432263252120737</c:v>
                </c:pt>
                <c:pt idx="77">
                  <c:v>0.53100872522046894</c:v>
                </c:pt>
                <c:pt idx="78">
                  <c:v>0.52772808583198949</c:v>
                </c:pt>
                <c:pt idx="79">
                  <c:v>0.5244802165555762</c:v>
                </c:pt>
                <c:pt idx="80">
                  <c:v>0.52126463032216153</c:v>
                </c:pt>
                <c:pt idx="81">
                  <c:v>0.51808085046289587</c:v>
                </c:pt>
                <c:pt idx="82">
                  <c:v>0.51492841039318815</c:v>
                </c:pt>
                <c:pt idx="83">
                  <c:v>0.5118068533107385</c:v>
                </c:pt>
                <c:pt idx="84">
                  <c:v>0.50871573190667974</c:v>
                </c:pt>
                <c:pt idx="85">
                  <c:v>0.50565460808901985</c:v>
                </c:pt>
                <c:pt idx="86">
                  <c:v>0.50262305271763541</c:v>
                </c:pt>
                <c:pt idx="87">
                  <c:v>0.49962064535013889</c:v>
                </c:pt>
                <c:pt idx="88">
                  <c:v>0.49664697399797425</c:v>
                </c:pt>
                <c:pt idx="89">
                  <c:v>0.49370163489216567</c:v>
                </c:pt>
                <c:pt idx="90">
                  <c:v>0.49078423225817719</c:v>
                </c:pt>
                <c:pt idx="91">
                  <c:v>0.48789437809937336</c:v>
                </c:pt>
                <c:pt idx="92">
                  <c:v>0.48503169198862728</c:v>
                </c:pt>
                <c:pt idx="93">
                  <c:v>0.48219580086764174</c:v>
                </c:pt>
                <c:pt idx="94">
                  <c:v>0.47938633885357429</c:v>
                </c:pt>
                <c:pt idx="95">
                  <c:v>0.47660294705260597</c:v>
                </c:pt>
                <c:pt idx="96">
                  <c:v>0.47384527338009919</c:v>
                </c:pt>
                <c:pt idx="97">
                  <c:v>0.47111297238701505</c:v>
                </c:pt>
                <c:pt idx="98">
                  <c:v>0.468405705092303</c:v>
                </c:pt>
                <c:pt idx="99">
                  <c:v>0.46572313882096122</c:v>
                </c:pt>
                <c:pt idx="100">
                  <c:v>0.46306494704751655</c:v>
                </c:pt>
              </c:numCache>
            </c:numRef>
          </c:yVal>
          <c:smooth val="1"/>
          <c:extLst>
            <c:ext xmlns:c16="http://schemas.microsoft.com/office/drawing/2014/chart" uri="{C3380CC4-5D6E-409C-BE32-E72D297353CC}">
              <c16:uniqueId val="{0000000A-C799-4BDB-808E-D1E819F9EED3}"/>
            </c:ext>
          </c:extLst>
        </c:ser>
        <c:ser>
          <c:idx val="11"/>
          <c:order val="11"/>
          <c:tx>
            <c:strRef>
              <c:f>sensitivity!$O$59</c:f>
              <c:strCache>
                <c:ptCount val="1"/>
                <c:pt idx="0">
                  <c:v>BC_0,60_T05</c:v>
                </c:pt>
              </c:strCache>
            </c:strRef>
          </c:tx>
          <c:spPr>
            <a:ln w="28575" cap="rnd">
              <a:solidFill>
                <a:schemeClr val="accent6">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sensitivity!$O$60:$O$160</c:f>
              <c:numCache>
                <c:formatCode>0%</c:formatCode>
                <c:ptCount val="101"/>
                <c:pt idx="0">
                  <c:v>1</c:v>
                </c:pt>
                <c:pt idx="1">
                  <c:v>0.96577053925232681</c:v>
                </c:pt>
                <c:pt idx="2">
                  <c:v>0.94677867891612011</c:v>
                </c:pt>
                <c:pt idx="3">
                  <c:v>0.93066252722559284</c:v>
                </c:pt>
                <c:pt idx="4">
                  <c:v>0.91633480111423138</c:v>
                </c:pt>
                <c:pt idx="5">
                  <c:v>0.90332180350786684</c:v>
                </c:pt>
                <c:pt idx="6">
                  <c:v>0.8913199083909259</c:v>
                </c:pt>
                <c:pt idx="7">
                  <c:v>0.88011449415481557</c:v>
                </c:pt>
                <c:pt idx="8">
                  <c:v>0.86954976652910532</c:v>
                </c:pt>
                <c:pt idx="9">
                  <c:v>0.85951105002707473</c:v>
                </c:pt>
                <c:pt idx="10">
                  <c:v>0.84991287585379593</c:v>
                </c:pt>
                <c:pt idx="11">
                  <c:v>0.84069069375758176</c:v>
                </c:pt>
                <c:pt idx="12">
                  <c:v>0.8317950432346235</c:v>
                </c:pt>
                <c:pt idx="13">
                  <c:v>0.82318743193814403</c:v>
                </c:pt>
                <c:pt idx="14">
                  <c:v>0.81483740875713573</c:v>
                </c:pt>
                <c:pt idx="15">
                  <c:v>0.8067204762662934</c:v>
                </c:pt>
                <c:pt idx="16">
                  <c:v>0.79881659457502352</c:v>
                </c:pt>
                <c:pt idx="17">
                  <c:v>0.79110910293251702</c:v>
                </c:pt>
                <c:pt idx="18">
                  <c:v>0.7835839372412956</c:v>
                </c:pt>
                <c:pt idx="19">
                  <c:v>0.77622905783365514</c:v>
                </c:pt>
                <c:pt idx="20">
                  <c:v>0.76903402721287306</c:v>
                </c:pt>
                <c:pt idx="21">
                  <c:v>0.76198969523051074</c:v>
                </c:pt>
                <c:pt idx="22">
                  <c:v>0.75508796164189307</c:v>
                </c:pt>
                <c:pt idx="23">
                  <c:v>0.74832159474341076</c:v>
                </c:pt>
                <c:pt idx="24">
                  <c:v>0.74168409095842658</c:v>
                </c:pt>
                <c:pt idx="25">
                  <c:v>0.73516956457985061</c:v>
                </c:pt>
                <c:pt idx="26">
                  <c:v>0.72877265994046736</c:v>
                </c:pt>
                <c:pt idx="27">
                  <c:v>0.72248848044743152</c:v>
                </c:pt>
                <c:pt idx="28">
                  <c:v>0.7163125304517437</c:v>
                </c:pt>
                <c:pt idx="29">
                  <c:v>0.71024066701382149</c:v>
                </c:pt>
                <c:pt idx="30">
                  <c:v>0.70426905940380002</c:v>
                </c:pt>
                <c:pt idx="31">
                  <c:v>0.6983941547318695</c:v>
                </c:pt>
                <c:pt idx="32">
                  <c:v>0.69261264850453397</c:v>
                </c:pt>
                <c:pt idx="33">
                  <c:v>0.68692145919261782</c:v>
                </c:pt>
                <c:pt idx="34">
                  <c:v>0.68131770610816589</c:v>
                </c:pt>
                <c:pt idx="35">
                  <c:v>0.67579869004264137</c:v>
                </c:pt>
                <c:pt idx="36">
                  <c:v>0.67036187623395782</c:v>
                </c:pt>
                <c:pt idx="37">
                  <c:v>0.6650048793161254</c:v>
                </c:pt>
                <c:pt idx="38">
                  <c:v>0.65972544997067439</c:v>
                </c:pt>
                <c:pt idx="39">
                  <c:v>0.65452146304915526</c:v>
                </c:pt>
                <c:pt idx="40">
                  <c:v>0.6493909069749999</c:v>
                </c:pt>
                <c:pt idx="41">
                  <c:v>0.64433187426373495</c:v>
                </c:pt>
                <c:pt idx="42">
                  <c:v>0.63934255302503784</c:v>
                </c:pt>
                <c:pt idx="43">
                  <c:v>0.63442121932995543</c:v>
                </c:pt>
                <c:pt idx="44">
                  <c:v>0.62956623034285086</c:v>
                </c:pt>
                <c:pt idx="45">
                  <c:v>0.62477601813105021</c:v>
                </c:pt>
                <c:pt idx="46">
                  <c:v>0.62004908407647985</c:v>
                </c:pt>
                <c:pt idx="47">
                  <c:v>0.61538399382304387</c:v>
                </c:pt>
                <c:pt idx="48">
                  <c:v>0.61077937270163263</c:v>
                </c:pt>
                <c:pt idx="49">
                  <c:v>0.60623390158159629</c:v>
                </c:pt>
                <c:pt idx="50">
                  <c:v>0.6017463131035361</c:v>
                </c:pt>
                <c:pt idx="51">
                  <c:v>0.59731538825347386</c:v>
                </c:pt>
                <c:pt idx="52">
                  <c:v>0.59293995324300408</c:v>
                </c:pt>
                <c:pt idx="53">
                  <c:v>0.58861887666402879</c:v>
                </c:pt>
                <c:pt idx="54">
                  <c:v>0.58435106689014482</c:v>
                </c:pt>
                <c:pt idx="55">
                  <c:v>0.58013546969984375</c:v>
                </c:pt>
                <c:pt idx="56">
                  <c:v>0.57597106609938442</c:v>
                </c:pt>
                <c:pt idx="57">
                  <c:v>0.57185687032559862</c:v>
                </c:pt>
                <c:pt idx="58">
                  <c:v>0.56779192801100598</c:v>
                </c:pt>
                <c:pt idx="59">
                  <c:v>0.56377531449549212</c:v>
                </c:pt>
                <c:pt idx="60">
                  <c:v>0.55980613327046891</c:v>
                </c:pt>
                <c:pt idx="61">
                  <c:v>0.5558835145429204</c:v>
                </c:pt>
                <c:pt idx="62">
                  <c:v>0.55200661390804218</c:v>
                </c:pt>
                <c:pt idx="63">
                  <c:v>0.54817461112036447</c:v>
                </c:pt>
                <c:pt idx="64">
                  <c:v>0.54438670895427566</c:v>
                </c:pt>
                <c:pt idx="65">
                  <c:v>0.54064213214581081</c:v>
                </c:pt>
                <c:pt idx="66">
                  <c:v>0.53694012640837507</c:v>
                </c:pt>
                <c:pt idx="67">
                  <c:v>0.53327995751582769</c:v>
                </c:pt>
                <c:pt idx="68">
                  <c:v>0.5296609104469987</c:v>
                </c:pt>
                <c:pt idx="69">
                  <c:v>0.52608228858630968</c:v>
                </c:pt>
                <c:pt idx="70">
                  <c:v>0.52254341297568963</c:v>
                </c:pt>
                <c:pt idx="71">
                  <c:v>0.51904362161344841</c:v>
                </c:pt>
                <c:pt idx="72">
                  <c:v>0.51558226879619151</c:v>
                </c:pt>
                <c:pt idx="73">
                  <c:v>0.51215872450024236</c:v>
                </c:pt>
                <c:pt idx="74">
                  <c:v>0.50877237379936902</c:v>
                </c:pt>
                <c:pt idx="75">
                  <c:v>0.50542261631591545</c:v>
                </c:pt>
                <c:pt idx="76">
                  <c:v>0.50210886570272362</c:v>
                </c:pt>
                <c:pt idx="77">
                  <c:v>0.49883054915345337</c:v>
                </c:pt>
                <c:pt idx="78">
                  <c:v>0.49558710693914526</c:v>
                </c:pt>
                <c:pt idx="79">
                  <c:v>0.49237799196906412</c:v>
                </c:pt>
                <c:pt idx="80">
                  <c:v>0.48920266937403384</c:v>
                </c:pt>
                <c:pt idx="81">
                  <c:v>0.48606061611063961</c:v>
                </c:pt>
                <c:pt idx="82">
                  <c:v>0.48295132058481244</c:v>
                </c:pt>
                <c:pt idx="83">
                  <c:v>0.4798742822934457</c:v>
                </c:pt>
                <c:pt idx="84">
                  <c:v>0.47682901148280871</c:v>
                </c:pt>
                <c:pt idx="85">
                  <c:v>0.47381502882262627</c:v>
                </c:pt>
                <c:pt idx="86">
                  <c:v>0.47083186509478764</c:v>
                </c:pt>
                <c:pt idx="87">
                  <c:v>0.46787906089574649</c:v>
                </c:pt>
                <c:pt idx="88">
                  <c:v>0.46495616635172871</c:v>
                </c:pt>
                <c:pt idx="89">
                  <c:v>0.46206274084596088</c:v>
                </c:pt>
                <c:pt idx="90">
                  <c:v>0.45919835275718324</c:v>
                </c:pt>
                <c:pt idx="91">
                  <c:v>0.45636257920876278</c:v>
                </c:pt>
                <c:pt idx="92">
                  <c:v>0.45355500582779334</c:v>
                </c:pt>
                <c:pt idx="93">
                  <c:v>0.45077522651360591</c:v>
                </c:pt>
                <c:pt idx="94">
                  <c:v>0.4480228432151489</c:v>
                </c:pt>
                <c:pt idx="95">
                  <c:v>0.44529746571675993</c:v>
                </c:pt>
                <c:pt idx="96">
                  <c:v>0.44259871143186702</c:v>
                </c:pt>
                <c:pt idx="97">
                  <c:v>0.43992620520419207</c:v>
                </c:pt>
                <c:pt idx="98">
                  <c:v>0.43727957911608034</c:v>
                </c:pt>
                <c:pt idx="99">
                  <c:v>0.43465847230357357</c:v>
                </c:pt>
                <c:pt idx="100">
                  <c:v>0.43206253077790185</c:v>
                </c:pt>
              </c:numCache>
            </c:numRef>
          </c:yVal>
          <c:smooth val="1"/>
          <c:extLst>
            <c:ext xmlns:c16="http://schemas.microsoft.com/office/drawing/2014/chart" uri="{C3380CC4-5D6E-409C-BE32-E72D297353CC}">
              <c16:uniqueId val="{0000000B-C799-4BDB-808E-D1E819F9EED3}"/>
            </c:ext>
          </c:extLst>
        </c:ser>
        <c:ser>
          <c:idx val="12"/>
          <c:order val="12"/>
          <c:tx>
            <c:strRef>
              <c:f>sensitivity!$P$59</c:f>
              <c:strCache>
                <c:ptCount val="1"/>
                <c:pt idx="0">
                  <c:v>BC_0,65_T05</c:v>
                </c:pt>
              </c:strCache>
            </c:strRef>
          </c:tx>
          <c:spPr>
            <a:ln w="28575" cap="rnd">
              <a:solidFill>
                <a:schemeClr val="accent1">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sensitivity!$P$60:$P$160</c:f>
              <c:numCache>
                <c:formatCode>0%</c:formatCode>
                <c:ptCount val="101"/>
                <c:pt idx="0">
                  <c:v>1</c:v>
                </c:pt>
                <c:pt idx="1">
                  <c:v>0.95995607222783064</c:v>
                </c:pt>
                <c:pt idx="2">
                  <c:v>0.93707195014013867</c:v>
                </c:pt>
                <c:pt idx="3">
                  <c:v>0.91792778645514606</c:v>
                </c:pt>
                <c:pt idx="4">
                  <c:v>0.90119566549396479</c:v>
                </c:pt>
                <c:pt idx="5">
                  <c:v>0.88623723669453969</c:v>
                </c:pt>
                <c:pt idx="6">
                  <c:v>0.87263221073189934</c:v>
                </c:pt>
                <c:pt idx="7">
                  <c:v>0.86008240513028733</c:v>
                </c:pt>
                <c:pt idx="8">
                  <c:v>0.84837175035542234</c:v>
                </c:pt>
                <c:pt idx="9">
                  <c:v>0.83734177563306722</c:v>
                </c:pt>
                <c:pt idx="10">
                  <c:v>0.82687492391298156</c:v>
                </c:pt>
                <c:pt idx="11">
                  <c:v>0.81688290375102679</c:v>
                </c:pt>
                <c:pt idx="12">
                  <c:v>0.80729849027885381</c:v>
                </c:pt>
                <c:pt idx="13">
                  <c:v>0.79806972848992086</c:v>
                </c:pt>
                <c:pt idx="14">
                  <c:v>0.78915582002797735</c:v>
                </c:pt>
                <c:pt idx="15">
                  <c:v>0.78052419344418889</c:v>
                </c:pt>
                <c:pt idx="16">
                  <c:v>0.77214840830049536</c:v>
                </c:pt>
                <c:pt idx="17">
                  <c:v>0.76400664804668494</c:v>
                </c:pt>
                <c:pt idx="18">
                  <c:v>0.75608062960822942</c:v>
                </c:pt>
                <c:pt idx="19">
                  <c:v>0.7483548087208044</c:v>
                </c:pt>
                <c:pt idx="20">
                  <c:v>0.74081579585768198</c:v>
                </c:pt>
                <c:pt idx="21">
                  <c:v>0.73345192271544901</c:v>
                </c:pt>
                <c:pt idx="22">
                  <c:v>0.72625291685835425</c:v>
                </c:pt>
                <c:pt idx="23">
                  <c:v>0.719209654512597</c:v>
                </c:pt>
                <c:pt idx="24">
                  <c:v>0.71231397021686593</c:v>
                </c:pt>
                <c:pt idx="25">
                  <c:v>0.7055585081719391</c:v>
                </c:pt>
                <c:pt idx="26">
                  <c:v>0.69893660445897332</c:v>
                </c:pt>
                <c:pt idx="27">
                  <c:v>0.69244219235199966</c:v>
                </c:pt>
                <c:pt idx="28">
                  <c:v>0.68606972511283315</c:v>
                </c:pt>
                <c:pt idx="29">
                  <c:v>0.67981411219086318</c:v>
                </c:pt>
                <c:pt idx="30">
                  <c:v>0.67367066584204938</c:v>
                </c:pt>
                <c:pt idx="31">
                  <c:v>0.6676350559612243</c:v>
                </c:pt>
                <c:pt idx="32">
                  <c:v>0.66170327148123675</c:v>
                </c:pt>
                <c:pt idx="33">
                  <c:v>0.65587158709596594</c:v>
                </c:pt>
                <c:pt idx="34">
                  <c:v>0.65013653435710494</c:v>
                </c:pt>
                <c:pt idx="35">
                  <c:v>0.64449487640879632</c:v>
                </c:pt>
                <c:pt idx="36">
                  <c:v>0.63894358578219235</c:v>
                </c:pt>
                <c:pt idx="37">
                  <c:v>0.63347982478971598</c:v>
                </c:pt>
                <c:pt idx="38">
                  <c:v>0.62810092814747476</c:v>
                </c:pt>
                <c:pt idx="39">
                  <c:v>0.62280438752187151</c:v>
                </c:pt>
                <c:pt idx="40">
                  <c:v>0.61758783774868942</c:v>
                </c:pt>
                <c:pt idx="41">
                  <c:v>0.61244904451380622</c:v>
                </c:pt>
                <c:pt idx="42">
                  <c:v>0.60738589331714732</c:v>
                </c:pt>
                <c:pt idx="43">
                  <c:v>0.60239637956759917</c:v>
                </c:pt>
                <c:pt idx="44">
                  <c:v>0.59747859967790995</c:v>
                </c:pt>
                <c:pt idx="45">
                  <c:v>0.59263074304613572</c:v>
                </c:pt>
                <c:pt idx="46">
                  <c:v>0.58785108482491255</c:v>
                </c:pt>
                <c:pt idx="47">
                  <c:v>0.58313797939215917</c:v>
                </c:pt>
                <c:pt idx="48">
                  <c:v>0.57848985444736023</c:v>
                </c:pt>
                <c:pt idx="49">
                  <c:v>0.57390520566660519</c:v>
                </c:pt>
                <c:pt idx="50">
                  <c:v>0.56938259185734497</c:v>
                </c:pt>
                <c:pt idx="51">
                  <c:v>0.56492063056060193</c:v>
                </c:pt>
                <c:pt idx="52">
                  <c:v>0.56051799405425018</c:v>
                </c:pt>
                <c:pt idx="53">
                  <c:v>0.55617340571618301</c:v>
                </c:pt>
                <c:pt idx="54">
                  <c:v>0.55188563671069368</c:v>
                </c:pt>
                <c:pt idx="55">
                  <c:v>0.54765350296541904</c:v>
                </c:pt>
                <c:pt idx="56">
                  <c:v>0.5434758624097179</c:v>
                </c:pt>
                <c:pt idx="57">
                  <c:v>0.53935161244848828</c:v>
                </c:pt>
                <c:pt idx="58">
                  <c:v>0.535279687648198</c:v>
                </c:pt>
                <c:pt idx="59">
                  <c:v>0.53125905761435843</c:v>
                </c:pt>
                <c:pt idx="60">
                  <c:v>0.52728872504186286</c:v>
                </c:pt>
                <c:pt idx="61">
                  <c:v>0.52336772392155018</c:v>
                </c:pt>
                <c:pt idx="62">
                  <c:v>0.51949511788808356</c:v>
                </c:pt>
                <c:pt idx="63">
                  <c:v>0.51566999869578289</c:v>
                </c:pt>
                <c:pt idx="64">
                  <c:v>0.51189148481040769</c:v>
                </c:pt>
                <c:pt idx="65">
                  <c:v>0.50815872010613816</c:v>
                </c:pt>
                <c:pt idx="66">
                  <c:v>0.50447087265806967</c:v>
                </c:pt>
                <c:pt idx="67">
                  <c:v>0.50082713362153386</c:v>
                </c:pt>
                <c:pt idx="68">
                  <c:v>0.49722671619041847</c:v>
                </c:pt>
                <c:pt idx="69">
                  <c:v>0.49366885462745191</c:v>
                </c:pt>
                <c:pt idx="70">
                  <c:v>0.49015280336011036</c:v>
                </c:pt>
                <c:pt idx="71">
                  <c:v>0.48667783613642773</c:v>
                </c:pt>
                <c:pt idx="72">
                  <c:v>0.48324324523555678</c:v>
                </c:pt>
                <c:pt idx="73">
                  <c:v>0.47984834072842736</c:v>
                </c:pt>
                <c:pt idx="74">
                  <c:v>0.47649244978429872</c:v>
                </c:pt>
                <c:pt idx="75">
                  <c:v>0.47317491601940109</c:v>
                </c:pt>
                <c:pt idx="76">
                  <c:v>0.46989509888423991</c:v>
                </c:pt>
                <c:pt idx="77">
                  <c:v>0.46665237308643781</c:v>
                </c:pt>
                <c:pt idx="78">
                  <c:v>0.46344612804630103</c:v>
                </c:pt>
                <c:pt idx="79">
                  <c:v>0.46027576738255199</c:v>
                </c:pt>
                <c:pt idx="80">
                  <c:v>0.45714070842590609</c:v>
                </c:pt>
                <c:pt idx="81">
                  <c:v>0.45404038175838335</c:v>
                </c:pt>
                <c:pt idx="82">
                  <c:v>0.45097423077643667</c:v>
                </c:pt>
                <c:pt idx="83">
                  <c:v>0.44794171127615295</c:v>
                </c:pt>
                <c:pt idx="84">
                  <c:v>0.44494229105893773</c:v>
                </c:pt>
                <c:pt idx="85">
                  <c:v>0.44197544955623269</c:v>
                </c:pt>
                <c:pt idx="86">
                  <c:v>0.43904067747193992</c:v>
                </c:pt>
                <c:pt idx="87">
                  <c:v>0.43613747644135414</c:v>
                </c:pt>
                <c:pt idx="88">
                  <c:v>0.43326535870548322</c:v>
                </c:pt>
                <c:pt idx="89">
                  <c:v>0.43042384679975609</c:v>
                </c:pt>
                <c:pt idx="90">
                  <c:v>0.42761247325618934</c:v>
                </c:pt>
                <c:pt idx="91">
                  <c:v>0.42483078031815225</c:v>
                </c:pt>
                <c:pt idx="92">
                  <c:v>0.42207831966695941</c:v>
                </c:pt>
                <c:pt idx="93">
                  <c:v>0.41935465215957007</c:v>
                </c:pt>
                <c:pt idx="94">
                  <c:v>0.41665934757672352</c:v>
                </c:pt>
                <c:pt idx="95">
                  <c:v>0.41399198438091395</c:v>
                </c:pt>
                <c:pt idx="96">
                  <c:v>0.41135214948363491</c:v>
                </c:pt>
                <c:pt idx="97">
                  <c:v>0.40873943802136914</c:v>
                </c:pt>
                <c:pt idx="98">
                  <c:v>0.40615345313985762</c:v>
                </c:pt>
                <c:pt idx="99">
                  <c:v>0.40359380578618592</c:v>
                </c:pt>
                <c:pt idx="100">
                  <c:v>0.4010601145082871</c:v>
                </c:pt>
              </c:numCache>
            </c:numRef>
          </c:yVal>
          <c:smooth val="1"/>
          <c:extLst>
            <c:ext xmlns:c16="http://schemas.microsoft.com/office/drawing/2014/chart" uri="{C3380CC4-5D6E-409C-BE32-E72D297353CC}">
              <c16:uniqueId val="{0000000C-C799-4BDB-808E-D1E819F9EED3}"/>
            </c:ext>
          </c:extLst>
        </c:ser>
        <c:ser>
          <c:idx val="13"/>
          <c:order val="13"/>
          <c:tx>
            <c:strRef>
              <c:f>sensitivity!$Q$59</c:f>
              <c:strCache>
                <c:ptCount val="1"/>
                <c:pt idx="0">
                  <c:v>BC_0,70_T05</c:v>
                </c:pt>
              </c:strCache>
            </c:strRef>
          </c:tx>
          <c:spPr>
            <a:ln w="28575" cap="rnd">
              <a:solidFill>
                <a:schemeClr val="accent2">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sensitivity!$Q$60:$Q$160</c:f>
              <c:numCache>
                <c:formatCode>0%</c:formatCode>
                <c:ptCount val="101"/>
                <c:pt idx="0">
                  <c:v>1</c:v>
                </c:pt>
                <c:pt idx="1">
                  <c:v>0.95414160520333446</c:v>
                </c:pt>
                <c:pt idx="2">
                  <c:v>0.92736522136415722</c:v>
                </c:pt>
                <c:pt idx="3">
                  <c:v>0.90519304568469927</c:v>
                </c:pt>
                <c:pt idx="4">
                  <c:v>0.8860565298736981</c:v>
                </c:pt>
                <c:pt idx="5">
                  <c:v>0.86915266988121254</c:v>
                </c:pt>
                <c:pt idx="6">
                  <c:v>0.85394451307287278</c:v>
                </c:pt>
                <c:pt idx="7">
                  <c:v>0.8400503161057592</c:v>
                </c:pt>
                <c:pt idx="8">
                  <c:v>0.82719373418173925</c:v>
                </c:pt>
                <c:pt idx="9">
                  <c:v>0.8151725012390596</c:v>
                </c:pt>
                <c:pt idx="10">
                  <c:v>0.80383697197216719</c:v>
                </c:pt>
                <c:pt idx="11">
                  <c:v>0.79307511374447182</c:v>
                </c:pt>
                <c:pt idx="12">
                  <c:v>0.78280193732308412</c:v>
                </c:pt>
                <c:pt idx="13">
                  <c:v>0.77295202504169769</c:v>
                </c:pt>
                <c:pt idx="14">
                  <c:v>0.76347423129881897</c:v>
                </c:pt>
                <c:pt idx="15">
                  <c:v>0.7543279106220846</c:v>
                </c:pt>
                <c:pt idx="16">
                  <c:v>0.74548022202596731</c:v>
                </c:pt>
                <c:pt idx="17">
                  <c:v>0.73690419316085287</c:v>
                </c:pt>
                <c:pt idx="18">
                  <c:v>0.72857732197516301</c:v>
                </c:pt>
                <c:pt idx="19">
                  <c:v>0.72048055960795376</c:v>
                </c:pt>
                <c:pt idx="20">
                  <c:v>0.71259756450249112</c:v>
                </c:pt>
                <c:pt idx="21">
                  <c:v>0.70491415020038728</c:v>
                </c:pt>
                <c:pt idx="22">
                  <c:v>0.69741787207481543</c:v>
                </c:pt>
                <c:pt idx="23">
                  <c:v>0.69009771428178301</c:v>
                </c:pt>
                <c:pt idx="24">
                  <c:v>0.68294384947530529</c:v>
                </c:pt>
                <c:pt idx="25">
                  <c:v>0.6759474517640276</c:v>
                </c:pt>
                <c:pt idx="26">
                  <c:v>0.66910054897747928</c:v>
                </c:pt>
                <c:pt idx="27">
                  <c:v>0.66239590425656791</c:v>
                </c:pt>
                <c:pt idx="28">
                  <c:v>0.6558269197739226</c:v>
                </c:pt>
                <c:pt idx="29">
                  <c:v>0.64938755736790466</c:v>
                </c:pt>
                <c:pt idx="30">
                  <c:v>0.64307227228029873</c:v>
                </c:pt>
                <c:pt idx="31">
                  <c:v>0.6368759571905791</c:v>
                </c:pt>
                <c:pt idx="32">
                  <c:v>0.63079389445793965</c:v>
                </c:pt>
                <c:pt idx="33">
                  <c:v>0.62482171499931405</c:v>
                </c:pt>
                <c:pt idx="34">
                  <c:v>0.618955362606044</c:v>
                </c:pt>
                <c:pt idx="35">
                  <c:v>0.61319106277495128</c:v>
                </c:pt>
                <c:pt idx="36">
                  <c:v>0.60752529533042687</c:v>
                </c:pt>
                <c:pt idx="37">
                  <c:v>0.60195477026330657</c:v>
                </c:pt>
                <c:pt idx="38">
                  <c:v>0.5964764063242749</c:v>
                </c:pt>
                <c:pt idx="39">
                  <c:v>0.59108731199458775</c:v>
                </c:pt>
                <c:pt idx="40">
                  <c:v>0.58578476852237893</c:v>
                </c:pt>
                <c:pt idx="41">
                  <c:v>0.58056621476387738</c:v>
                </c:pt>
                <c:pt idx="42">
                  <c:v>0.5754292336092568</c:v>
                </c:pt>
                <c:pt idx="43">
                  <c:v>0.57037153980524291</c:v>
                </c:pt>
                <c:pt idx="44">
                  <c:v>0.56539096901296904</c:v>
                </c:pt>
                <c:pt idx="45">
                  <c:v>0.56048546796122123</c:v>
                </c:pt>
                <c:pt idx="46">
                  <c:v>0.55565308557334525</c:v>
                </c:pt>
                <c:pt idx="47">
                  <c:v>0.55089196496127446</c:v>
                </c:pt>
                <c:pt idx="48">
                  <c:v>0.54620033619308783</c:v>
                </c:pt>
                <c:pt idx="49">
                  <c:v>0.54157650975161387</c:v>
                </c:pt>
                <c:pt idx="50">
                  <c:v>0.53701887061115383</c:v>
                </c:pt>
                <c:pt idx="51">
                  <c:v>0.53252587286773001</c:v>
                </c:pt>
                <c:pt idx="52">
                  <c:v>0.52809603486549628</c:v>
                </c:pt>
                <c:pt idx="53">
                  <c:v>0.52372793476833723</c:v>
                </c:pt>
                <c:pt idx="54">
                  <c:v>0.51942020653124255</c:v>
                </c:pt>
                <c:pt idx="55">
                  <c:v>0.51517153623099432</c:v>
                </c:pt>
                <c:pt idx="56">
                  <c:v>0.51098065872005138</c:v>
                </c:pt>
                <c:pt idx="57">
                  <c:v>0.50684635457137794</c:v>
                </c:pt>
                <c:pt idx="58">
                  <c:v>0.5027674472853898</c:v>
                </c:pt>
                <c:pt idx="59">
                  <c:v>0.49874280073322474</c:v>
                </c:pt>
                <c:pt idx="60">
                  <c:v>0.49477131681325681</c:v>
                </c:pt>
                <c:pt idx="61">
                  <c:v>0.49085193330017984</c:v>
                </c:pt>
                <c:pt idx="62">
                  <c:v>0.48698362186812499</c:v>
                </c:pt>
                <c:pt idx="63">
                  <c:v>0.48316538627120126</c:v>
                </c:pt>
                <c:pt idx="64">
                  <c:v>0.47939626066653962</c:v>
                </c:pt>
                <c:pt idx="65">
                  <c:v>0.47567530806646535</c:v>
                </c:pt>
                <c:pt idx="66">
                  <c:v>0.47200161890776426</c:v>
                </c:pt>
                <c:pt idx="67">
                  <c:v>0.46837430972724003</c:v>
                </c:pt>
                <c:pt idx="68">
                  <c:v>0.46479252193383824</c:v>
                </c:pt>
                <c:pt idx="69">
                  <c:v>0.46125542066859421</c:v>
                </c:pt>
                <c:pt idx="70">
                  <c:v>0.45776219374453103</c:v>
                </c:pt>
                <c:pt idx="71">
                  <c:v>0.45431205065940711</c:v>
                </c:pt>
                <c:pt idx="72">
                  <c:v>0.450904221674922</c:v>
                </c:pt>
                <c:pt idx="73">
                  <c:v>0.4475379569566123</c:v>
                </c:pt>
                <c:pt idx="74">
                  <c:v>0.44421252576922837</c:v>
                </c:pt>
                <c:pt idx="75">
                  <c:v>0.44092721572288673</c:v>
                </c:pt>
                <c:pt idx="76">
                  <c:v>0.43768133206575616</c:v>
                </c:pt>
                <c:pt idx="77">
                  <c:v>0.43447419701942225</c:v>
                </c:pt>
                <c:pt idx="78">
                  <c:v>0.43130514915345675</c:v>
                </c:pt>
                <c:pt idx="79">
                  <c:v>0.42817354279603986</c:v>
                </c:pt>
                <c:pt idx="80">
                  <c:v>0.42507874747777841</c:v>
                </c:pt>
                <c:pt idx="81">
                  <c:v>0.42202014740612709</c:v>
                </c:pt>
                <c:pt idx="82">
                  <c:v>0.4189971409680609</c:v>
                </c:pt>
                <c:pt idx="83">
                  <c:v>0.41600914025886021</c:v>
                </c:pt>
                <c:pt idx="84">
                  <c:v>0.41305557063506682</c:v>
                </c:pt>
                <c:pt idx="85">
                  <c:v>0.41013587028983911</c:v>
                </c:pt>
                <c:pt idx="86">
                  <c:v>0.40724948984909221</c:v>
                </c:pt>
                <c:pt idx="87">
                  <c:v>0.40439589198696174</c:v>
                </c:pt>
                <c:pt idx="88">
                  <c:v>0.40157455105923767</c:v>
                </c:pt>
                <c:pt idx="89">
                  <c:v>0.3987849527535513</c:v>
                </c:pt>
                <c:pt idx="90">
                  <c:v>0.39602659375519539</c:v>
                </c:pt>
                <c:pt idx="91">
                  <c:v>0.39329898142754166</c:v>
                </c:pt>
                <c:pt idx="92">
                  <c:v>0.39060163350612548</c:v>
                </c:pt>
                <c:pt idx="93">
                  <c:v>0.38793407780553424</c:v>
                </c:pt>
                <c:pt idx="94">
                  <c:v>0.38529585193829818</c:v>
                </c:pt>
                <c:pt idx="95">
                  <c:v>0.38268650304506796</c:v>
                </c:pt>
                <c:pt idx="96">
                  <c:v>0.38010558753540274</c:v>
                </c:pt>
                <c:pt idx="97">
                  <c:v>0.37755267083854616</c:v>
                </c:pt>
                <c:pt idx="98">
                  <c:v>0.37502732716363496</c:v>
                </c:pt>
                <c:pt idx="99">
                  <c:v>0.37252913926879822</c:v>
                </c:pt>
                <c:pt idx="100">
                  <c:v>0.37005769823867235</c:v>
                </c:pt>
              </c:numCache>
            </c:numRef>
          </c:yVal>
          <c:smooth val="1"/>
          <c:extLst>
            <c:ext xmlns:c16="http://schemas.microsoft.com/office/drawing/2014/chart" uri="{C3380CC4-5D6E-409C-BE32-E72D297353CC}">
              <c16:uniqueId val="{0000000D-C799-4BDB-808E-D1E819F9EED3}"/>
            </c:ext>
          </c:extLst>
        </c:ser>
        <c:ser>
          <c:idx val="14"/>
          <c:order val="14"/>
          <c:tx>
            <c:strRef>
              <c:f>sensitivity!$R$59</c:f>
              <c:strCache>
                <c:ptCount val="1"/>
                <c:pt idx="0">
                  <c:v>BC_0,75_T05</c:v>
                </c:pt>
              </c:strCache>
            </c:strRef>
          </c:tx>
          <c:spPr>
            <a:ln w="28575" cap="rnd">
              <a:solidFill>
                <a:schemeClr val="accent3">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sensitivity!$R$60:$R$160</c:f>
              <c:numCache>
                <c:formatCode>0%</c:formatCode>
                <c:ptCount val="101"/>
                <c:pt idx="0">
                  <c:v>1</c:v>
                </c:pt>
                <c:pt idx="1">
                  <c:v>0.94832713817883829</c:v>
                </c:pt>
                <c:pt idx="2">
                  <c:v>0.91765849258817567</c:v>
                </c:pt>
                <c:pt idx="3">
                  <c:v>0.89245830491425249</c:v>
                </c:pt>
                <c:pt idx="4">
                  <c:v>0.8709173942534314</c:v>
                </c:pt>
                <c:pt idx="5">
                  <c:v>0.85206810306788539</c:v>
                </c:pt>
                <c:pt idx="6">
                  <c:v>0.83525681541384622</c:v>
                </c:pt>
                <c:pt idx="7">
                  <c:v>0.82001822708123107</c:v>
                </c:pt>
                <c:pt idx="8">
                  <c:v>0.80601571800805627</c:v>
                </c:pt>
                <c:pt idx="9">
                  <c:v>0.79300322684505209</c:v>
                </c:pt>
                <c:pt idx="10">
                  <c:v>0.78079902003135282</c:v>
                </c:pt>
                <c:pt idx="11">
                  <c:v>0.76926732373791684</c:v>
                </c:pt>
                <c:pt idx="12">
                  <c:v>0.75830538436731454</c:v>
                </c:pt>
                <c:pt idx="13">
                  <c:v>0.7478343215934744</c:v>
                </c:pt>
                <c:pt idx="14">
                  <c:v>0.73779264256966059</c:v>
                </c:pt>
                <c:pt idx="15">
                  <c:v>0.7281316277999802</c:v>
                </c:pt>
                <c:pt idx="16">
                  <c:v>0.71881203575143915</c:v>
                </c:pt>
                <c:pt idx="17">
                  <c:v>0.70980173827502058</c:v>
                </c:pt>
                <c:pt idx="18">
                  <c:v>0.70107401434209682</c:v>
                </c:pt>
                <c:pt idx="19">
                  <c:v>0.69260631049510302</c:v>
                </c:pt>
                <c:pt idx="20">
                  <c:v>0.68437933314730026</c:v>
                </c:pt>
                <c:pt idx="21">
                  <c:v>0.67637637768532544</c:v>
                </c:pt>
                <c:pt idx="22">
                  <c:v>0.6685828272912766</c:v>
                </c:pt>
                <c:pt idx="23">
                  <c:v>0.66098577405096925</c:v>
                </c:pt>
                <c:pt idx="24">
                  <c:v>0.65357372873374442</c:v>
                </c:pt>
                <c:pt idx="25">
                  <c:v>0.64633639535611609</c:v>
                </c:pt>
                <c:pt idx="26">
                  <c:v>0.63926449349598513</c:v>
                </c:pt>
                <c:pt idx="27">
                  <c:v>0.63234961616113616</c:v>
                </c:pt>
                <c:pt idx="28">
                  <c:v>0.62558411443501205</c:v>
                </c:pt>
                <c:pt idx="29">
                  <c:v>0.61896100254494635</c:v>
                </c:pt>
                <c:pt idx="30">
                  <c:v>0.61247387871854808</c:v>
                </c:pt>
                <c:pt idx="31">
                  <c:v>0.6061168584199339</c:v>
                </c:pt>
                <c:pt idx="32">
                  <c:v>0.59988451743464255</c:v>
                </c:pt>
                <c:pt idx="33">
                  <c:v>0.59377184290266205</c:v>
                </c:pt>
                <c:pt idx="34">
                  <c:v>0.58777419085498306</c:v>
                </c:pt>
                <c:pt idx="35">
                  <c:v>0.58188724914110612</c:v>
                </c:pt>
                <c:pt idx="36">
                  <c:v>0.57610700487866118</c:v>
                </c:pt>
                <c:pt idx="37">
                  <c:v>0.57042971573689727</c:v>
                </c:pt>
                <c:pt idx="38">
                  <c:v>0.56485188450107526</c:v>
                </c:pt>
                <c:pt idx="39">
                  <c:v>0.5593702364673041</c:v>
                </c:pt>
                <c:pt idx="40">
                  <c:v>0.55398169929606844</c:v>
                </c:pt>
                <c:pt idx="41">
                  <c:v>0.54868338501394853</c:v>
                </c:pt>
                <c:pt idx="42">
                  <c:v>0.54347257390136616</c:v>
                </c:pt>
                <c:pt idx="43">
                  <c:v>0.53834670004288654</c:v>
                </c:pt>
                <c:pt idx="44">
                  <c:v>0.53330333834802812</c:v>
                </c:pt>
                <c:pt idx="45">
                  <c:v>0.52834019287630651</c:v>
                </c:pt>
                <c:pt idx="46">
                  <c:v>0.52345508632177795</c:v>
                </c:pt>
                <c:pt idx="47">
                  <c:v>0.51864595053038953</c:v>
                </c:pt>
                <c:pt idx="48">
                  <c:v>0.51391081793881555</c:v>
                </c:pt>
                <c:pt idx="49">
                  <c:v>0.50924781383662265</c:v>
                </c:pt>
                <c:pt idx="50">
                  <c:v>0.5046551493649627</c:v>
                </c:pt>
                <c:pt idx="51">
                  <c:v>0.50013111517485809</c:v>
                </c:pt>
                <c:pt idx="52">
                  <c:v>0.49567407567674243</c:v>
                </c:pt>
                <c:pt idx="53">
                  <c:v>0.49128246382049146</c:v>
                </c:pt>
                <c:pt idx="54">
                  <c:v>0.48695477635179135</c:v>
                </c:pt>
                <c:pt idx="55">
                  <c:v>0.48268956949656949</c:v>
                </c:pt>
                <c:pt idx="56">
                  <c:v>0.47848545503038481</c:v>
                </c:pt>
                <c:pt idx="57">
                  <c:v>0.47434109669426761</c:v>
                </c:pt>
                <c:pt idx="58">
                  <c:v>0.47025520692258177</c:v>
                </c:pt>
                <c:pt idx="59">
                  <c:v>0.46622654385209111</c:v>
                </c:pt>
                <c:pt idx="60">
                  <c:v>0.46225390858465076</c:v>
                </c:pt>
                <c:pt idx="61">
                  <c:v>0.45833614267880951</c:v>
                </c:pt>
                <c:pt idx="62">
                  <c:v>0.45447212584816632</c:v>
                </c:pt>
                <c:pt idx="63">
                  <c:v>0.45066077384661962</c:v>
                </c:pt>
                <c:pt idx="64">
                  <c:v>0.4469010365226716</c:v>
                </c:pt>
                <c:pt idx="65">
                  <c:v>0.44319189602679265</c:v>
                </c:pt>
                <c:pt idx="66">
                  <c:v>0.43953236515745892</c:v>
                </c:pt>
                <c:pt idx="67">
                  <c:v>0.43592148583294626</c:v>
                </c:pt>
                <c:pt idx="68">
                  <c:v>0.43235832767725796</c:v>
                </c:pt>
                <c:pt idx="69">
                  <c:v>0.42884198670973644</c:v>
                </c:pt>
                <c:pt idx="70">
                  <c:v>0.42537158412895171</c:v>
                </c:pt>
                <c:pt idx="71">
                  <c:v>0.42194626518238643</c:v>
                </c:pt>
                <c:pt idx="72">
                  <c:v>0.41856519811428727</c:v>
                </c:pt>
                <c:pt idx="73">
                  <c:v>0.41522757318479719</c:v>
                </c:pt>
                <c:pt idx="74">
                  <c:v>0.41193260175415802</c:v>
                </c:pt>
                <c:pt idx="75">
                  <c:v>0.40867951542637238</c:v>
                </c:pt>
                <c:pt idx="76">
                  <c:v>0.40546756524727245</c:v>
                </c:pt>
                <c:pt idx="77">
                  <c:v>0.40229602095240674</c:v>
                </c:pt>
                <c:pt idx="78">
                  <c:v>0.39916417026061246</c:v>
                </c:pt>
                <c:pt idx="79">
                  <c:v>0.39607131820952773</c:v>
                </c:pt>
                <c:pt idx="80">
                  <c:v>0.39301678652965066</c:v>
                </c:pt>
                <c:pt idx="81">
                  <c:v>0.38999991305387083</c:v>
                </c:pt>
                <c:pt idx="82">
                  <c:v>0.38702005115968513</c:v>
                </c:pt>
                <c:pt idx="83">
                  <c:v>0.38407656924156747</c:v>
                </c:pt>
                <c:pt idx="84">
                  <c:v>0.38116885021119584</c:v>
                </c:pt>
                <c:pt idx="85">
                  <c:v>0.37829629102344553</c:v>
                </c:pt>
                <c:pt idx="86">
                  <c:v>0.37545830222624443</c:v>
                </c:pt>
                <c:pt idx="87">
                  <c:v>0.3726543075325694</c:v>
                </c:pt>
                <c:pt idx="88">
                  <c:v>0.36988374341299213</c:v>
                </c:pt>
                <c:pt idx="89">
                  <c:v>0.36714605870734651</c:v>
                </c:pt>
                <c:pt idx="90">
                  <c:v>0.36444071425420149</c:v>
                </c:pt>
                <c:pt idx="91">
                  <c:v>0.36176718253693113</c:v>
                </c:pt>
                <c:pt idx="92">
                  <c:v>0.35912494734529155</c:v>
                </c:pt>
                <c:pt idx="93">
                  <c:v>0.3565135034514984</c:v>
                </c:pt>
                <c:pt idx="94">
                  <c:v>0.3539323562998728</c:v>
                </c:pt>
                <c:pt idx="95">
                  <c:v>0.35138102170922192</c:v>
                </c:pt>
                <c:pt idx="96">
                  <c:v>0.34885902558717063</c:v>
                </c:pt>
                <c:pt idx="97">
                  <c:v>0.34636590365572317</c:v>
                </c:pt>
                <c:pt idx="98">
                  <c:v>0.3439012011874123</c:v>
                </c:pt>
                <c:pt idx="99">
                  <c:v>0.34146447275141056</c:v>
                </c:pt>
                <c:pt idx="100">
                  <c:v>0.3390552819690576</c:v>
                </c:pt>
              </c:numCache>
            </c:numRef>
          </c:yVal>
          <c:smooth val="1"/>
          <c:extLst>
            <c:ext xmlns:c16="http://schemas.microsoft.com/office/drawing/2014/chart" uri="{C3380CC4-5D6E-409C-BE32-E72D297353CC}">
              <c16:uniqueId val="{0000000E-C799-4BDB-808E-D1E819F9EED3}"/>
            </c:ext>
          </c:extLst>
        </c:ser>
        <c:dLbls>
          <c:showLegendKey val="0"/>
          <c:showVal val="0"/>
          <c:showCatName val="0"/>
          <c:showSerName val="0"/>
          <c:showPercent val="0"/>
          <c:showBubbleSize val="0"/>
        </c:dLbls>
        <c:axId val="1879469568"/>
        <c:axId val="1879464992"/>
      </c:scatterChart>
      <c:valAx>
        <c:axId val="1879469568"/>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fr-FR" sz="1800"/>
                  <a:t>Time (years)</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J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JE"/>
          </a:p>
        </c:txPr>
        <c:crossAx val="1879464992"/>
        <c:crosses val="autoZero"/>
        <c:crossBetween val="midCat"/>
        <c:majorUnit val="100"/>
      </c:valAx>
      <c:valAx>
        <c:axId val="187946499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fr-FR" sz="1600"/>
                  <a:t>Carbon remaining (%)</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J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JE"/>
          </a:p>
        </c:txPr>
        <c:crossAx val="1879469568"/>
        <c:crosses val="autoZero"/>
        <c:crossBetween val="midCat"/>
      </c:valAx>
      <c:spPr>
        <a:noFill/>
        <a:ln>
          <a:noFill/>
        </a:ln>
        <a:effectLst/>
      </c:spPr>
    </c:plotArea>
    <c:legend>
      <c:legendPos val="r"/>
      <c:layout>
        <c:manualLayout>
          <c:xMode val="edge"/>
          <c:yMode val="edge"/>
          <c:x val="0.7710755354727562"/>
          <c:y val="0.18692714191504584"/>
          <c:w val="0.22121941754799201"/>
          <c:h val="0.7661689462332487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J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fr-FR" sz="1800" b="1"/>
              <a:t>Biochar decay over time (0</a:t>
            </a:r>
            <a:r>
              <a:rPr lang="fr-FR" sz="1800" b="1" baseline="0"/>
              <a:t> to 1000 years) </a:t>
            </a:r>
            <a:r>
              <a:rPr lang="fr-FR" sz="1800" b="1" i="0" u="none" strike="noStrike" baseline="0">
                <a:effectLst/>
              </a:rPr>
              <a:t>at different biochar H/C</a:t>
            </a:r>
            <a:r>
              <a:rPr lang="fr-FR" sz="1800" b="1" i="0" u="none" strike="noStrike" baseline="-25000">
                <a:effectLst/>
              </a:rPr>
              <a:t>org </a:t>
            </a:r>
            <a:r>
              <a:rPr lang="fr-FR" sz="1800" b="1" i="0" u="none" strike="noStrike" baseline="0">
                <a:effectLst/>
              </a:rPr>
              <a:t>ratios &amp; at 10°C</a:t>
            </a:r>
            <a:endParaRPr lang="fr-FR" sz="1800" b="1" baseline="0"/>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JE"/>
        </a:p>
      </c:txPr>
    </c:title>
    <c:autoTitleDeleted val="0"/>
    <c:plotArea>
      <c:layout>
        <c:manualLayout>
          <c:layoutTarget val="inner"/>
          <c:xMode val="edge"/>
          <c:yMode val="edge"/>
          <c:x val="0.15947572884034109"/>
          <c:y val="0.1862937378536331"/>
          <c:w val="0.60131019331718827"/>
          <c:h val="0.71267770211292114"/>
        </c:manualLayout>
      </c:layout>
      <c:scatterChart>
        <c:scatterStyle val="smoothMarker"/>
        <c:varyColors val="0"/>
        <c:ser>
          <c:idx val="0"/>
          <c:order val="0"/>
          <c:tx>
            <c:strRef>
              <c:f>sensitivity!$S$59</c:f>
              <c:strCache>
                <c:ptCount val="1"/>
                <c:pt idx="0">
                  <c:v>BC_0,05_T10</c:v>
                </c:pt>
              </c:strCache>
            </c:strRef>
          </c:tx>
          <c:spPr>
            <a:ln w="28575" cap="rnd">
              <a:solidFill>
                <a:schemeClr val="accent1"/>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sensitivity!$S$60:$S$160</c:f>
              <c:numCache>
                <c:formatCode>0%</c:formatCode>
                <c:ptCount val="101"/>
                <c:pt idx="0">
                  <c:v>0.99998381806018088</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0.99781519271589947</c:v>
                </c:pt>
                <c:pt idx="18">
                  <c:v>0.98789665192230136</c:v>
                </c:pt>
                <c:pt idx="19">
                  <c:v>0.97801203438077799</c:v>
                </c:pt>
                <c:pt idx="20">
                  <c:v>0.96817596795221039</c:v>
                </c:pt>
                <c:pt idx="21">
                  <c:v>0.9583998587167184</c:v>
                </c:pt>
                <c:pt idx="22">
                  <c:v>0.94869259507877102</c:v>
                </c:pt>
                <c:pt idx="23">
                  <c:v>0.93906109408002802</c:v>
                </c:pt>
                <c:pt idx="24">
                  <c:v>0.92951072604428253</c:v>
                </c:pt>
                <c:pt idx="25">
                  <c:v>0.92004564505389308</c:v>
                </c:pt>
                <c:pt idx="26">
                  <c:v>0.91066904638437263</c:v>
                </c:pt>
                <c:pt idx="27">
                  <c:v>0.90138336721492252</c:v>
                </c:pt>
                <c:pt idx="28">
                  <c:v>0.89219044325698182</c:v>
                </c:pt>
                <c:pt idx="29">
                  <c:v>0.88309163111169053</c:v>
                </c:pt>
                <c:pt idx="30">
                  <c:v>0.87408790397698544</c:v>
                </c:pt>
                <c:pt idx="31">
                  <c:v>0.86517992662643728</c:v>
                </c:pt>
                <c:pt idx="32">
                  <c:v>0.85636811426283932</c:v>
                </c:pt>
                <c:pt idx="33">
                  <c:v>0.84765267882441031</c:v>
                </c:pt>
                <c:pt idx="34">
                  <c:v>0.83903366552453496</c:v>
                </c:pt>
                <c:pt idx="35">
                  <c:v>0.83051098178635585</c:v>
                </c:pt>
                <c:pt idx="36">
                  <c:v>0.82208442025178807</c:v>
                </c:pt>
                <c:pt idx="37">
                  <c:v>0.81375367717002745</c:v>
                </c:pt>
                <c:pt idx="38">
                  <c:v>0.80551836717952485</c:v>
                </c:pt>
                <c:pt idx="39">
                  <c:v>0.79737803527116669</c:v>
                </c:pt>
                <c:pt idx="40">
                  <c:v>0.78933216654460769</c:v>
                </c:pt>
                <c:pt idx="41">
                  <c:v>0.78138019423315197</c:v>
                </c:pt>
                <c:pt idx="42">
                  <c:v>0.77352150636651917</c:v>
                </c:pt>
                <c:pt idx="43">
                  <c:v>0.76575545135846135</c:v>
                </c:pt>
                <c:pt idx="44">
                  <c:v>0.75808134274229511</c:v>
                </c:pt>
                <c:pt idx="45">
                  <c:v>0.75049846322775848</c:v>
                </c:pt>
                <c:pt idx="46">
                  <c:v>0.74300606821415227</c:v>
                </c:pt>
                <c:pt idx="47">
                  <c:v>0.73560338886482257</c:v>
                </c:pt>
                <c:pt idx="48">
                  <c:v>0.7282896348249267</c:v>
                </c:pt>
                <c:pt idx="49">
                  <c:v>0.72106399664644349</c:v>
                </c:pt>
                <c:pt idx="50">
                  <c:v>0.71392564797049496</c:v>
                </c:pt>
                <c:pt idx="51">
                  <c:v>0.70687374750625875</c:v>
                </c:pt>
                <c:pt idx="52">
                  <c:v>0.69990744083739831</c:v>
                </c:pt>
                <c:pt idx="53">
                  <c:v>0.69302586208046479</c:v>
                </c:pt>
                <c:pt idx="54">
                  <c:v>0.68622813541471428</c:v>
                </c:pt>
                <c:pt idx="55">
                  <c:v>0.6795133764988881</c:v>
                </c:pt>
                <c:pt idx="56">
                  <c:v>0.67288069378750415</c:v>
                </c:pt>
                <c:pt idx="57">
                  <c:v>0.6663291897568534</c:v>
                </c:pt>
                <c:pt idx="58">
                  <c:v>0.65985796204909486</c:v>
                </c:pt>
                <c:pt idx="59">
                  <c:v>0.65346610454140963</c:v>
                </c:pt>
                <c:pt idx="60">
                  <c:v>0.64715270834609095</c:v>
                </c:pt>
                <c:pt idx="61">
                  <c:v>0.64091686274657167</c:v>
                </c:pt>
                <c:pt idx="62">
                  <c:v>0.63475765607371659</c:v>
                </c:pt>
                <c:pt idx="63">
                  <c:v>0.62867417652616997</c:v>
                </c:pt>
                <c:pt idx="64">
                  <c:v>0.62266551293812611</c:v>
                </c:pt>
                <c:pt idx="65">
                  <c:v>0.61673075549754408</c:v>
                </c:pt>
                <c:pt idx="66">
                  <c:v>0.61086899641755765</c:v>
                </c:pt>
                <c:pt idx="67">
                  <c:v>0.60507933056359908</c:v>
                </c:pt>
                <c:pt idx="68">
                  <c:v>0.59936085603857125</c:v>
                </c:pt>
                <c:pt idx="69">
                  <c:v>0.59371267472824141</c:v>
                </c:pt>
                <c:pt idx="70">
                  <c:v>0.5881338928089006</c:v>
                </c:pt>
                <c:pt idx="71">
                  <c:v>0.5826236212192073</c:v>
                </c:pt>
                <c:pt idx="72">
                  <c:v>0.57718097609803654</c:v>
                </c:pt>
                <c:pt idx="73">
                  <c:v>0.57180507919005885</c:v>
                </c:pt>
                <c:pt idx="74">
                  <c:v>0.56649505822069501</c:v>
                </c:pt>
                <c:pt idx="75">
                  <c:v>0.56125004724200755</c:v>
                </c:pt>
                <c:pt idx="76">
                  <c:v>0.55606918695102592</c:v>
                </c:pt>
                <c:pt idx="77">
                  <c:v>0.55095162498192829</c:v>
                </c:pt>
                <c:pt idx="78">
                  <c:v>0.54589651617344681</c:v>
                </c:pt>
                <c:pt idx="79">
                  <c:v>0.54090302281279368</c:v>
                </c:pt>
                <c:pt idx="80">
                  <c:v>0.53597031485736313</c:v>
                </c:pt>
                <c:pt idx="81">
                  <c:v>0.53109757013538716</c:v>
                </c:pt>
                <c:pt idx="82">
                  <c:v>0.52628397452669529</c:v>
                </c:pt>
                <c:pt idx="83">
                  <c:v>0.52152872212466006</c:v>
                </c:pt>
                <c:pt idx="84">
                  <c:v>0.51683101538036891</c:v>
                </c:pt>
                <c:pt idx="85">
                  <c:v>0.51219006523001653</c:v>
                </c:pt>
                <c:pt idx="86">
                  <c:v>0.50760509120646458</c:v>
                </c:pt>
                <c:pt idx="87">
                  <c:v>0.50307532153587409</c:v>
                </c:pt>
                <c:pt idx="88">
                  <c:v>0.49859999322027398</c:v>
                </c:pt>
                <c:pt idx="89">
                  <c:v>0.49417835210688871</c:v>
                </c:pt>
                <c:pt idx="90">
                  <c:v>0.48980965294500939</c:v>
                </c:pt>
                <c:pt idx="91">
                  <c:v>0.48549315943115751</c:v>
                </c:pt>
                <c:pt idx="92">
                  <c:v>0.48122814424325144</c:v>
                </c:pt>
                <c:pt idx="93">
                  <c:v>0.47701388906445563</c:v>
                </c:pt>
                <c:pt idx="94">
                  <c:v>0.47284968459735555</c:v>
                </c:pt>
                <c:pt idx="95">
                  <c:v>0.46873483056907517</c:v>
                </c:pt>
                <c:pt idx="96">
                  <c:v>0.46466863572791678</c:v>
                </c:pt>
                <c:pt idx="97">
                  <c:v>0.46065041783207988</c:v>
                </c:pt>
                <c:pt idx="98">
                  <c:v>0.45667950363098575</c:v>
                </c:pt>
                <c:pt idx="99">
                  <c:v>0.45275522883970715</c:v>
                </c:pt>
                <c:pt idx="100">
                  <c:v>0.44887693810697871</c:v>
                </c:pt>
              </c:numCache>
            </c:numRef>
          </c:yVal>
          <c:smooth val="1"/>
          <c:extLst>
            <c:ext xmlns:c16="http://schemas.microsoft.com/office/drawing/2014/chart" uri="{C3380CC4-5D6E-409C-BE32-E72D297353CC}">
              <c16:uniqueId val="{00000000-0C97-4A6B-8047-1C7F6EEC8660}"/>
            </c:ext>
          </c:extLst>
        </c:ser>
        <c:ser>
          <c:idx val="1"/>
          <c:order val="1"/>
          <c:tx>
            <c:strRef>
              <c:f>sensitivity!$T$59</c:f>
              <c:strCache>
                <c:ptCount val="1"/>
                <c:pt idx="0">
                  <c:v>BC_0,10_T10</c:v>
                </c:pt>
              </c:strCache>
            </c:strRef>
          </c:tx>
          <c:spPr>
            <a:ln w="28575" cap="rnd">
              <a:solidFill>
                <a:schemeClr val="accent2"/>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sensitivity!$T$60:$T$160</c:f>
              <c:numCache>
                <c:formatCode>0%</c:formatCode>
                <c:ptCount val="101"/>
                <c:pt idx="0">
                  <c:v>0.9999856518125162</c:v>
                </c:pt>
                <c:pt idx="1">
                  <c:v>1</c:v>
                </c:pt>
                <c:pt idx="2">
                  <c:v>1</c:v>
                </c:pt>
                <c:pt idx="3">
                  <c:v>1</c:v>
                </c:pt>
                <c:pt idx="4">
                  <c:v>1</c:v>
                </c:pt>
                <c:pt idx="5">
                  <c:v>1</c:v>
                </c:pt>
                <c:pt idx="6">
                  <c:v>1</c:v>
                </c:pt>
                <c:pt idx="7">
                  <c:v>1</c:v>
                </c:pt>
                <c:pt idx="8">
                  <c:v>1</c:v>
                </c:pt>
                <c:pt idx="9">
                  <c:v>1</c:v>
                </c:pt>
                <c:pt idx="10">
                  <c:v>1</c:v>
                </c:pt>
                <c:pt idx="11">
                  <c:v>1</c:v>
                </c:pt>
                <c:pt idx="12">
                  <c:v>1</c:v>
                </c:pt>
                <c:pt idx="13">
                  <c:v>1</c:v>
                </c:pt>
                <c:pt idx="14">
                  <c:v>0.99630629822491312</c:v>
                </c:pt>
                <c:pt idx="15">
                  <c:v>0.98611353054175599</c:v>
                </c:pt>
                <c:pt idx="16">
                  <c:v>0.97592708187262911</c:v>
                </c:pt>
                <c:pt idx="17">
                  <c:v>0.96577230124732982</c:v>
                </c:pt>
                <c:pt idx="18">
                  <c:v>0.95566863333057583</c:v>
                </c:pt>
                <c:pt idx="19">
                  <c:v>0.94563096551262604</c:v>
                </c:pt>
                <c:pt idx="20">
                  <c:v>0.93567065578233577</c:v>
                </c:pt>
                <c:pt idx="21">
                  <c:v>0.92579632321935701</c:v>
                </c:pt>
                <c:pt idx="22">
                  <c:v>0.91601445870873976</c:v>
                </c:pt>
                <c:pt idx="23">
                  <c:v>0.90632989799245056</c:v>
                </c:pt>
                <c:pt idx="24">
                  <c:v>0.89674618862393018</c:v>
                </c:pt>
                <c:pt idx="25">
                  <c:v>0.88726587485314867</c:v>
                </c:pt>
                <c:pt idx="26">
                  <c:v>0.8778907189002948</c:v>
                </c:pt>
                <c:pt idx="27">
                  <c:v>0.86862187287343084</c:v>
                </c:pt>
                <c:pt idx="28">
                  <c:v>0.8594600123725693</c:v>
                </c:pt>
                <c:pt idx="29">
                  <c:v>0.85040544034758403</c:v>
                </c:pt>
                <c:pt idx="30">
                  <c:v>0.84145816786244643</c:v>
                </c:pt>
                <c:pt idx="31">
                  <c:v>0.83261797693301831</c:v>
                </c:pt>
                <c:pt idx="32">
                  <c:v>0.82388446945219018</c:v>
                </c:pt>
                <c:pt idx="33">
                  <c:v>0.81525710531979578</c:v>
                </c:pt>
                <c:pt idx="34">
                  <c:v>0.8067352321980048</c:v>
                </c:pt>
                <c:pt idx="35">
                  <c:v>0.79831810877132103</c:v>
                </c:pt>
                <c:pt idx="36">
                  <c:v>0.79000492296938463</c:v>
                </c:pt>
                <c:pt idx="37">
                  <c:v>0.78179480628369402</c:v>
                </c:pt>
                <c:pt idx="38">
                  <c:v>0.77368684505527663</c:v>
                </c:pt>
                <c:pt idx="39">
                  <c:v>0.76568008941300503</c:v>
                </c:pt>
                <c:pt idx="40">
                  <c:v>0.7577735603890613</c:v>
                </c:pt>
                <c:pt idx="41">
                  <c:v>0.74996625561918262</c:v>
                </c:pt>
                <c:pt idx="42">
                  <c:v>0.74225715394311353</c:v>
                </c:pt>
                <c:pt idx="43">
                  <c:v>0.73464521914919467</c:v>
                </c:pt>
                <c:pt idx="44">
                  <c:v>0.72712940305164586</c:v>
                </c:pt>
                <c:pt idx="45">
                  <c:v>0.71970864804617518</c:v>
                </c:pt>
                <c:pt idx="46">
                  <c:v>0.71238188925638957</c:v>
                </c:pt>
                <c:pt idx="47">
                  <c:v>0.70514805635776945</c:v>
                </c:pt>
                <c:pt idx="48">
                  <c:v>0.69800607514617485</c:v>
                </c:pt>
                <c:pt idx="49">
                  <c:v>0.69095486890250024</c:v>
                </c:pt>
                <c:pt idx="50">
                  <c:v>0.6839933595933102</c:v>
                </c:pt>
                <c:pt idx="51">
                  <c:v>0.6771204689381719</c:v>
                </c:pt>
                <c:pt idx="52">
                  <c:v>0.67033511936740608</c:v>
                </c:pt>
                <c:pt idx="53">
                  <c:v>0.66363623488858769</c:v>
                </c:pt>
                <c:pt idx="54">
                  <c:v>0.65702274187600351</c:v>
                </c:pt>
                <c:pt idx="55">
                  <c:v>0.65049356979409612</c:v>
                </c:pt>
                <c:pt idx="56">
                  <c:v>0.64404765186351209</c:v>
                </c:pt>
                <c:pt idx="57">
                  <c:v>0.63768392567650889</c:v>
                </c:pt>
                <c:pt idx="58">
                  <c:v>0.63140133376707297</c:v>
                </c:pt>
                <c:pt idx="59">
                  <c:v>0.62519882414001049</c:v>
                </c:pt>
                <c:pt idx="60">
                  <c:v>0.61907535076247266</c:v>
                </c:pt>
                <c:pt idx="61">
                  <c:v>0.61302987402074227</c:v>
                </c:pt>
                <c:pt idx="62">
                  <c:v>0.60706136114463982</c:v>
                </c:pt>
                <c:pt idx="63">
                  <c:v>0.60116878660155371</c:v>
                </c:pt>
                <c:pt idx="64">
                  <c:v>0.59535113246182281</c:v>
                </c:pt>
                <c:pt idx="65">
                  <c:v>0.58960738873699803</c:v>
                </c:pt>
                <c:pt idx="66">
                  <c:v>0.5839365536923482</c:v>
                </c:pt>
                <c:pt idx="67">
                  <c:v>0.5783376341348565</c:v>
                </c:pt>
                <c:pt idx="68">
                  <c:v>0.57280964567786197</c:v>
                </c:pt>
                <c:pt idx="69">
                  <c:v>0.56735161298341952</c:v>
                </c:pt>
                <c:pt idx="70">
                  <c:v>0.56196256998340544</c:v>
                </c:pt>
                <c:pt idx="71">
                  <c:v>0.55664156008033427</c:v>
                </c:pt>
                <c:pt idx="72">
                  <c:v>0.55138763632881993</c:v>
                </c:pt>
                <c:pt idx="73">
                  <c:v>0.54619986159857703</c:v>
                </c:pt>
                <c:pt idx="74">
                  <c:v>0.54107730871982684</c:v>
                </c:pt>
                <c:pt idx="75">
                  <c:v>0.53601906061194304</c:v>
                </c:pt>
                <c:pt idx="76">
                  <c:v>0.531024210396149</c:v>
                </c:pt>
                <c:pt idx="77">
                  <c:v>0.52609186149304543</c:v>
                </c:pt>
                <c:pt idx="78">
                  <c:v>0.52122112770573259</c:v>
                </c:pt>
                <c:pt idx="79">
                  <c:v>0.5164111332892567</c:v>
                </c:pt>
                <c:pt idx="80">
                  <c:v>0.51166101300709743</c:v>
                </c:pt>
                <c:pt idx="81">
                  <c:v>0.50696991217537579</c:v>
                </c:pt>
                <c:pt idx="82">
                  <c:v>0.50233698669545168</c:v>
                </c:pt>
                <c:pt idx="83">
                  <c:v>0.49776140307555194</c:v>
                </c:pt>
                <c:pt idx="84">
                  <c:v>0.49324233844204146</c:v>
                </c:pt>
                <c:pt idx="85">
                  <c:v>0.48877898054093716</c:v>
                </c:pt>
                <c:pt idx="86">
                  <c:v>0.48437052773023509</c:v>
                </c:pt>
                <c:pt idx="87">
                  <c:v>0.48001618896359932</c:v>
                </c:pt>
                <c:pt idx="88">
                  <c:v>0.47571518376594424</c:v>
                </c:pt>
                <c:pt idx="89">
                  <c:v>0.4714667422014136</c:v>
                </c:pt>
                <c:pt idx="90">
                  <c:v>0.46727010483424392</c:v>
                </c:pt>
                <c:pt idx="91">
                  <c:v>0.46312452268297694</c:v>
                </c:pt>
                <c:pt idx="92">
                  <c:v>0.45902925716846621</c:v>
                </c:pt>
                <c:pt idx="93">
                  <c:v>0.45498358005610268</c:v>
                </c:pt>
                <c:pt idx="94">
                  <c:v>0.45098677339266585</c:v>
                </c:pt>
                <c:pt idx="95">
                  <c:v>0.44703812943818955</c:v>
                </c:pt>
                <c:pt idx="96">
                  <c:v>0.44313695059320957</c:v>
                </c:pt>
                <c:pt idx="97">
                  <c:v>0.43928254932174693</c:v>
                </c:pt>
                <c:pt idx="98">
                  <c:v>0.43547424807036245</c:v>
                </c:pt>
                <c:pt idx="99">
                  <c:v>0.43171137918360081</c:v>
                </c:pt>
                <c:pt idx="100">
                  <c:v>0.42799328481612864</c:v>
                </c:pt>
              </c:numCache>
            </c:numRef>
          </c:yVal>
          <c:smooth val="1"/>
          <c:extLst>
            <c:ext xmlns:c16="http://schemas.microsoft.com/office/drawing/2014/chart" uri="{C3380CC4-5D6E-409C-BE32-E72D297353CC}">
              <c16:uniqueId val="{00000001-0C97-4A6B-8047-1C7F6EEC8660}"/>
            </c:ext>
          </c:extLst>
        </c:ser>
        <c:ser>
          <c:idx val="2"/>
          <c:order val="2"/>
          <c:tx>
            <c:strRef>
              <c:f>sensitivity!$U$59</c:f>
              <c:strCache>
                <c:ptCount val="1"/>
                <c:pt idx="0">
                  <c:v>BC_0,15_T10</c:v>
                </c:pt>
              </c:strCache>
            </c:strRef>
          </c:tx>
          <c:spPr>
            <a:ln w="28575" cap="rnd">
              <a:solidFill>
                <a:schemeClr val="accent3"/>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sensitivity!$U$60:$U$160</c:f>
              <c:numCache>
                <c:formatCode>0%</c:formatCode>
                <c:ptCount val="101"/>
                <c:pt idx="0">
                  <c:v>0.99998748556485162</c:v>
                </c:pt>
                <c:pt idx="1">
                  <c:v>1</c:v>
                </c:pt>
                <c:pt idx="2">
                  <c:v>1</c:v>
                </c:pt>
                <c:pt idx="3">
                  <c:v>1</c:v>
                </c:pt>
                <c:pt idx="4">
                  <c:v>1</c:v>
                </c:pt>
                <c:pt idx="5">
                  <c:v>1</c:v>
                </c:pt>
                <c:pt idx="6">
                  <c:v>1</c:v>
                </c:pt>
                <c:pt idx="7">
                  <c:v>1</c:v>
                </c:pt>
                <c:pt idx="8">
                  <c:v>1</c:v>
                </c:pt>
                <c:pt idx="9">
                  <c:v>1</c:v>
                </c:pt>
                <c:pt idx="10">
                  <c:v>1</c:v>
                </c:pt>
                <c:pt idx="11">
                  <c:v>0.99656260965780474</c:v>
                </c:pt>
                <c:pt idx="12">
                  <c:v>0.98609908588043071</c:v>
                </c:pt>
                <c:pt idx="13">
                  <c:v>0.97558078801373105</c:v>
                </c:pt>
                <c:pt idx="14">
                  <c:v>0.96505395552953877</c:v>
                </c:pt>
                <c:pt idx="15">
                  <c:v>0.95455336974465499</c:v>
                </c:pt>
                <c:pt idx="16">
                  <c:v>0.94410526671010941</c:v>
                </c:pt>
                <c:pt idx="17">
                  <c:v>0.93372940977876018</c:v>
                </c:pt>
                <c:pt idx="18">
                  <c:v>0.9234406147388502</c:v>
                </c:pt>
                <c:pt idx="19">
                  <c:v>0.91324989664447409</c:v>
                </c:pt>
                <c:pt idx="20">
                  <c:v>0.90316534361246115</c:v>
                </c:pt>
                <c:pt idx="21">
                  <c:v>0.89319278772199551</c:v>
                </c:pt>
                <c:pt idx="22">
                  <c:v>0.88333632233870851</c:v>
                </c:pt>
                <c:pt idx="23">
                  <c:v>0.8735987019048731</c:v>
                </c:pt>
                <c:pt idx="24">
                  <c:v>0.86398165120357784</c:v>
                </c:pt>
                <c:pt idx="25">
                  <c:v>0.85448610465240415</c:v>
                </c:pt>
                <c:pt idx="26">
                  <c:v>0.84511239141621686</c:v>
                </c:pt>
                <c:pt idx="27">
                  <c:v>0.83586037853193906</c:v>
                </c:pt>
                <c:pt idx="28">
                  <c:v>0.82672958148815678</c:v>
                </c:pt>
                <c:pt idx="29">
                  <c:v>0.81771924958347741</c:v>
                </c:pt>
                <c:pt idx="30">
                  <c:v>0.80882843174790742</c:v>
                </c:pt>
                <c:pt idx="31">
                  <c:v>0.80005602723959934</c:v>
                </c:pt>
                <c:pt idx="32">
                  <c:v>0.79140082464154116</c:v>
                </c:pt>
                <c:pt idx="33">
                  <c:v>0.78286153181518126</c:v>
                </c:pt>
                <c:pt idx="34">
                  <c:v>0.77443679887147454</c:v>
                </c:pt>
                <c:pt idx="35">
                  <c:v>0.76612523575628622</c:v>
                </c:pt>
                <c:pt idx="36">
                  <c:v>0.75792542568698129</c:v>
                </c:pt>
                <c:pt idx="37">
                  <c:v>0.74983593539736071</c:v>
                </c:pt>
                <c:pt idx="38">
                  <c:v>0.7418553229310284</c:v>
                </c:pt>
                <c:pt idx="39">
                  <c:v>0.73398214355484326</c:v>
                </c:pt>
                <c:pt idx="40">
                  <c:v>0.72621495423351501</c:v>
                </c:pt>
                <c:pt idx="41">
                  <c:v>0.71855231700521316</c:v>
                </c:pt>
                <c:pt idx="42">
                  <c:v>0.71099280151970778</c:v>
                </c:pt>
                <c:pt idx="43">
                  <c:v>0.70353498693992789</c:v>
                </c:pt>
                <c:pt idx="44">
                  <c:v>0.69617746336099651</c:v>
                </c:pt>
                <c:pt idx="45">
                  <c:v>0.68891883286459177</c:v>
                </c:pt>
                <c:pt idx="46">
                  <c:v>0.68175771029862675</c:v>
                </c:pt>
                <c:pt idx="47">
                  <c:v>0.67469272385071632</c:v>
                </c:pt>
                <c:pt idx="48">
                  <c:v>0.66772251546742289</c:v>
                </c:pt>
                <c:pt idx="49">
                  <c:v>0.66084574115855699</c:v>
                </c:pt>
                <c:pt idx="50">
                  <c:v>0.65406107121612544</c:v>
                </c:pt>
                <c:pt idx="51">
                  <c:v>0.64736719037008517</c:v>
                </c:pt>
                <c:pt idx="52">
                  <c:v>0.64076279789741397</c:v>
                </c:pt>
                <c:pt idx="53">
                  <c:v>0.6342466076967106</c:v>
                </c:pt>
                <c:pt idx="54">
                  <c:v>0.62781734833729275</c:v>
                </c:pt>
                <c:pt idx="55">
                  <c:v>0.62147376308930402</c:v>
                </c:pt>
                <c:pt idx="56">
                  <c:v>0.61521460993951993</c:v>
                </c:pt>
                <c:pt idx="57">
                  <c:v>0.60903866159616449</c:v>
                </c:pt>
                <c:pt idx="58">
                  <c:v>0.60294470548505108</c:v>
                </c:pt>
                <c:pt idx="59">
                  <c:v>0.59693154373861124</c:v>
                </c:pt>
                <c:pt idx="60">
                  <c:v>0.59099799317885437</c:v>
                </c:pt>
                <c:pt idx="61">
                  <c:v>0.58514288529491276</c:v>
                </c:pt>
                <c:pt idx="62">
                  <c:v>0.57936506621556316</c:v>
                </c:pt>
                <c:pt idx="63">
                  <c:v>0.57366339667693733</c:v>
                </c:pt>
                <c:pt idx="64">
                  <c:v>0.56803675198551951</c:v>
                </c:pt>
                <c:pt idx="65">
                  <c:v>0.56248402197645209</c:v>
                </c:pt>
                <c:pt idx="66">
                  <c:v>0.55700411096713864</c:v>
                </c:pt>
                <c:pt idx="67">
                  <c:v>0.55159593770611381</c:v>
                </c:pt>
                <c:pt idx="68">
                  <c:v>0.54625843531715268</c:v>
                </c:pt>
                <c:pt idx="69">
                  <c:v>0.54099055123859763</c:v>
                </c:pt>
                <c:pt idx="70">
                  <c:v>0.53579124715791027</c:v>
                </c:pt>
                <c:pt idx="71">
                  <c:v>0.53065949894146114</c:v>
                </c:pt>
                <c:pt idx="72">
                  <c:v>0.52559429655960332</c:v>
                </c:pt>
                <c:pt idx="73">
                  <c:v>0.52059464400709521</c:v>
                </c:pt>
                <c:pt idx="74">
                  <c:v>0.51565955921895856</c:v>
                </c:pt>
                <c:pt idx="75">
                  <c:v>0.51078807398187853</c:v>
                </c:pt>
                <c:pt idx="76">
                  <c:v>0.50597923384127208</c:v>
                </c:pt>
                <c:pt idx="77">
                  <c:v>0.50123209800416246</c:v>
                </c:pt>
                <c:pt idx="78">
                  <c:v>0.49654573923801848</c:v>
                </c:pt>
                <c:pt idx="79">
                  <c:v>0.49191924376571966</c:v>
                </c:pt>
                <c:pt idx="80">
                  <c:v>0.48735171115683185</c:v>
                </c:pt>
                <c:pt idx="81">
                  <c:v>0.48284225421536431</c:v>
                </c:pt>
                <c:pt idx="82">
                  <c:v>0.47838999886420808</c:v>
                </c:pt>
                <c:pt idx="83">
                  <c:v>0.47399408402644388</c:v>
                </c:pt>
                <c:pt idx="84">
                  <c:v>0.46965366150371396</c:v>
                </c:pt>
                <c:pt idx="85">
                  <c:v>0.46536789585185789</c:v>
                </c:pt>
                <c:pt idx="86">
                  <c:v>0.4611359642540056</c:v>
                </c:pt>
                <c:pt idx="87">
                  <c:v>0.4569570563913245</c:v>
                </c:pt>
                <c:pt idx="88">
                  <c:v>0.45283037431161444</c:v>
                </c:pt>
                <c:pt idx="89">
                  <c:v>0.44875513229593855</c:v>
                </c:pt>
                <c:pt idx="90">
                  <c:v>0.44473055672347839</c:v>
                </c:pt>
                <c:pt idx="91">
                  <c:v>0.44075588593479642</c:v>
                </c:pt>
                <c:pt idx="92">
                  <c:v>0.43683037009368098</c:v>
                </c:pt>
                <c:pt idx="93">
                  <c:v>0.43295327104774972</c:v>
                </c:pt>
                <c:pt idx="94">
                  <c:v>0.42912386218797616</c:v>
                </c:pt>
                <c:pt idx="95">
                  <c:v>0.42534142830730393</c:v>
                </c:pt>
                <c:pt idx="96">
                  <c:v>0.42160526545850241</c:v>
                </c:pt>
                <c:pt idx="97">
                  <c:v>0.41791468081141397</c:v>
                </c:pt>
                <c:pt idx="98">
                  <c:v>0.41426899250973909</c:v>
                </c:pt>
                <c:pt idx="99">
                  <c:v>0.41066752952749452</c:v>
                </c:pt>
                <c:pt idx="100">
                  <c:v>0.40710963152527851</c:v>
                </c:pt>
              </c:numCache>
            </c:numRef>
          </c:yVal>
          <c:smooth val="1"/>
          <c:extLst>
            <c:ext xmlns:c16="http://schemas.microsoft.com/office/drawing/2014/chart" uri="{C3380CC4-5D6E-409C-BE32-E72D297353CC}">
              <c16:uniqueId val="{00000002-0C97-4A6B-8047-1C7F6EEC8660}"/>
            </c:ext>
          </c:extLst>
        </c:ser>
        <c:ser>
          <c:idx val="3"/>
          <c:order val="3"/>
          <c:tx>
            <c:strRef>
              <c:f>sensitivity!$V$59</c:f>
              <c:strCache>
                <c:ptCount val="1"/>
                <c:pt idx="0">
                  <c:v>BC_0,20_T10</c:v>
                </c:pt>
              </c:strCache>
            </c:strRef>
          </c:tx>
          <c:spPr>
            <a:ln w="28575" cap="rnd">
              <a:solidFill>
                <a:schemeClr val="accent4"/>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sensitivity!$V$60:$V$160</c:f>
              <c:numCache>
                <c:formatCode>0%</c:formatCode>
                <c:ptCount val="101"/>
                <c:pt idx="0">
                  <c:v>0.99998931931718693</c:v>
                </c:pt>
                <c:pt idx="1">
                  <c:v>1</c:v>
                </c:pt>
                <c:pt idx="2">
                  <c:v>1</c:v>
                </c:pt>
                <c:pt idx="3">
                  <c:v>1</c:v>
                </c:pt>
                <c:pt idx="4">
                  <c:v>1</c:v>
                </c:pt>
                <c:pt idx="5">
                  <c:v>1</c:v>
                </c:pt>
                <c:pt idx="6">
                  <c:v>1</c:v>
                </c:pt>
                <c:pt idx="7">
                  <c:v>1</c:v>
                </c:pt>
                <c:pt idx="8">
                  <c:v>0.99897141724689531</c:v>
                </c:pt>
                <c:pt idx="9">
                  <c:v>0.98833949491926665</c:v>
                </c:pt>
                <c:pt idx="10">
                  <c:v>0.9775128718730729</c:v>
                </c:pt>
                <c:pt idx="11">
                  <c:v>0.9665871374270425</c:v>
                </c:pt>
                <c:pt idx="12">
                  <c:v>0.95562967136080335</c:v>
                </c:pt>
                <c:pt idx="13">
                  <c:v>0.94468923345905109</c:v>
                </c:pt>
                <c:pt idx="14">
                  <c:v>0.93380161283416441</c:v>
                </c:pt>
                <c:pt idx="15">
                  <c:v>0.92299320894755399</c:v>
                </c:pt>
                <c:pt idx="16">
                  <c:v>0.91228345154758983</c:v>
                </c:pt>
                <c:pt idx="17">
                  <c:v>0.90168651831019053</c:v>
                </c:pt>
                <c:pt idx="18">
                  <c:v>0.89121259614712467</c:v>
                </c:pt>
                <c:pt idx="19">
                  <c:v>0.88086882777632214</c:v>
                </c:pt>
                <c:pt idx="20">
                  <c:v>0.87066003144258652</c:v>
                </c:pt>
                <c:pt idx="21">
                  <c:v>0.86058925222463412</c:v>
                </c:pt>
                <c:pt idx="22">
                  <c:v>0.85065818596867737</c:v>
                </c:pt>
                <c:pt idx="23">
                  <c:v>0.84086750581729564</c:v>
                </c:pt>
                <c:pt idx="24">
                  <c:v>0.83121711378322549</c:v>
                </c:pt>
                <c:pt idx="25">
                  <c:v>0.82170633445165975</c:v>
                </c:pt>
                <c:pt idx="26">
                  <c:v>0.81233406393213892</c:v>
                </c:pt>
                <c:pt idx="27">
                  <c:v>0.80309888419044739</c:v>
                </c:pt>
                <c:pt idx="28">
                  <c:v>0.79399915060374426</c:v>
                </c:pt>
                <c:pt idx="29">
                  <c:v>0.78503305881937091</c:v>
                </c:pt>
                <c:pt idx="30">
                  <c:v>0.77619869563336841</c:v>
                </c:pt>
                <c:pt idx="31">
                  <c:v>0.76749407754618049</c:v>
                </c:pt>
                <c:pt idx="32">
                  <c:v>0.75891717983089202</c:v>
                </c:pt>
                <c:pt idx="33">
                  <c:v>0.75046595831056684</c:v>
                </c:pt>
                <c:pt idx="34">
                  <c:v>0.74213836554494439</c:v>
                </c:pt>
                <c:pt idx="35">
                  <c:v>0.7339323627412514</c:v>
                </c:pt>
                <c:pt idx="36">
                  <c:v>0.72584592840457784</c:v>
                </c:pt>
                <c:pt idx="37">
                  <c:v>0.71787706451102729</c:v>
                </c:pt>
                <c:pt idx="38">
                  <c:v>0.71002380080678018</c:v>
                </c:pt>
                <c:pt idx="39">
                  <c:v>0.7022841976966816</c:v>
                </c:pt>
                <c:pt idx="40">
                  <c:v>0.69465634807796861</c:v>
                </c:pt>
                <c:pt idx="41">
                  <c:v>0.68713837839124381</c:v>
                </c:pt>
                <c:pt idx="42">
                  <c:v>0.67972844909630215</c:v>
                </c:pt>
                <c:pt idx="43">
                  <c:v>0.6724247547306611</c:v>
                </c:pt>
                <c:pt idx="44">
                  <c:v>0.66522552367034715</c:v>
                </c:pt>
                <c:pt idx="45">
                  <c:v>0.65812901768300847</c:v>
                </c:pt>
                <c:pt idx="46">
                  <c:v>0.65113353134086394</c:v>
                </c:pt>
                <c:pt idx="47">
                  <c:v>0.6442373913436632</c:v>
                </c:pt>
                <c:pt idx="48">
                  <c:v>0.63743895578867105</c:v>
                </c:pt>
                <c:pt idx="49">
                  <c:v>0.63073661341461373</c:v>
                </c:pt>
                <c:pt idx="50">
                  <c:v>0.62412878283894069</c:v>
                </c:pt>
                <c:pt idx="51">
                  <c:v>0.61761391180199843</c:v>
                </c:pt>
                <c:pt idx="52">
                  <c:v>0.61119047642742175</c:v>
                </c:pt>
                <c:pt idx="53">
                  <c:v>0.6048569805048335</c:v>
                </c:pt>
                <c:pt idx="54">
                  <c:v>0.59861195479858198</c:v>
                </c:pt>
                <c:pt idx="55">
                  <c:v>0.59245395638451193</c:v>
                </c:pt>
                <c:pt idx="56">
                  <c:v>0.58638156801552788</c:v>
                </c:pt>
                <c:pt idx="57">
                  <c:v>0.58039339751582009</c:v>
                </c:pt>
                <c:pt idx="58">
                  <c:v>0.57448807720302919</c:v>
                </c:pt>
                <c:pt idx="59">
                  <c:v>0.56866426333721198</c:v>
                </c:pt>
                <c:pt idx="60">
                  <c:v>0.56292063559523609</c:v>
                </c:pt>
                <c:pt idx="61">
                  <c:v>0.55725589656908336</c:v>
                </c:pt>
                <c:pt idx="62">
                  <c:v>0.55166877128648639</c:v>
                </c:pt>
                <c:pt idx="63">
                  <c:v>0.54615800675232096</c:v>
                </c:pt>
                <c:pt idx="64">
                  <c:v>0.5407223715092162</c:v>
                </c:pt>
                <c:pt idx="65">
                  <c:v>0.53536065521590603</c:v>
                </c:pt>
                <c:pt idx="66">
                  <c:v>0.53007166824192908</c:v>
                </c:pt>
                <c:pt idx="67">
                  <c:v>0.52485424127737124</c:v>
                </c:pt>
                <c:pt idx="68">
                  <c:v>0.51970722495644328</c:v>
                </c:pt>
                <c:pt idx="69">
                  <c:v>0.51462948949377574</c:v>
                </c:pt>
                <c:pt idx="70">
                  <c:v>0.50961992433241521</c:v>
                </c:pt>
                <c:pt idx="71">
                  <c:v>0.504677437802588</c:v>
                </c:pt>
                <c:pt idx="72">
                  <c:v>0.49980095679038677</c:v>
                </c:pt>
                <c:pt idx="73">
                  <c:v>0.49498942641561344</c:v>
                </c:pt>
                <c:pt idx="74">
                  <c:v>0.49024180971809034</c:v>
                </c:pt>
                <c:pt idx="75">
                  <c:v>0.48555708735181402</c:v>
                </c:pt>
                <c:pt idx="76">
                  <c:v>0.48093425728639522</c:v>
                </c:pt>
                <c:pt idx="77">
                  <c:v>0.47637233451527961</c:v>
                </c:pt>
                <c:pt idx="78">
                  <c:v>0.47187035077030437</c:v>
                </c:pt>
                <c:pt idx="79">
                  <c:v>0.46742735424218268</c:v>
                </c:pt>
                <c:pt idx="80">
                  <c:v>0.46304240930656621</c:v>
                </c:pt>
                <c:pt idx="81">
                  <c:v>0.45871459625535288</c:v>
                </c:pt>
                <c:pt idx="82">
                  <c:v>0.45444301103296447</c:v>
                </c:pt>
                <c:pt idx="83">
                  <c:v>0.45022676497733577</c:v>
                </c:pt>
                <c:pt idx="84">
                  <c:v>0.44606498456538651</c:v>
                </c:pt>
                <c:pt idx="85">
                  <c:v>0.44195681116277857</c:v>
                </c:pt>
                <c:pt idx="86">
                  <c:v>0.43790140077777606</c:v>
                </c:pt>
                <c:pt idx="87">
                  <c:v>0.43389792381904974</c:v>
                </c:pt>
                <c:pt idx="88">
                  <c:v>0.42994556485728469</c:v>
                </c:pt>
                <c:pt idx="89">
                  <c:v>0.42604352239046345</c:v>
                </c:pt>
                <c:pt idx="90">
                  <c:v>0.42219100861271291</c:v>
                </c:pt>
                <c:pt idx="91">
                  <c:v>0.41838724918661591</c:v>
                </c:pt>
                <c:pt idx="92">
                  <c:v>0.41463148301889574</c:v>
                </c:pt>
                <c:pt idx="93">
                  <c:v>0.41092296203939677</c:v>
                </c:pt>
                <c:pt idx="94">
                  <c:v>0.40726095098328641</c:v>
                </c:pt>
                <c:pt idx="95">
                  <c:v>0.40364472717641831</c:v>
                </c:pt>
                <c:pt idx="96">
                  <c:v>0.4000735803237952</c:v>
                </c:pt>
                <c:pt idx="97">
                  <c:v>0.39654681230108102</c:v>
                </c:pt>
                <c:pt idx="98">
                  <c:v>0.39306373694911578</c:v>
                </c:pt>
                <c:pt idx="99">
                  <c:v>0.38962367987138818</c:v>
                </c:pt>
                <c:pt idx="100">
                  <c:v>0.38622597823442845</c:v>
                </c:pt>
              </c:numCache>
            </c:numRef>
          </c:yVal>
          <c:smooth val="1"/>
          <c:extLst>
            <c:ext xmlns:c16="http://schemas.microsoft.com/office/drawing/2014/chart" uri="{C3380CC4-5D6E-409C-BE32-E72D297353CC}">
              <c16:uniqueId val="{00000003-0C97-4A6B-8047-1C7F6EEC8660}"/>
            </c:ext>
          </c:extLst>
        </c:ser>
        <c:ser>
          <c:idx val="4"/>
          <c:order val="4"/>
          <c:tx>
            <c:strRef>
              <c:f>sensitivity!$W$59</c:f>
              <c:strCache>
                <c:ptCount val="1"/>
                <c:pt idx="0">
                  <c:v>BC_0,25_T10</c:v>
                </c:pt>
              </c:strCache>
            </c:strRef>
          </c:tx>
          <c:spPr>
            <a:ln w="28575" cap="rnd">
              <a:solidFill>
                <a:schemeClr val="accent5"/>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sensitivity!$W$60:$W$160</c:f>
              <c:numCache>
                <c:formatCode>0%</c:formatCode>
                <c:ptCount val="101"/>
                <c:pt idx="0">
                  <c:v>0.99999115306952224</c:v>
                </c:pt>
                <c:pt idx="1">
                  <c:v>1</c:v>
                </c:pt>
                <c:pt idx="2">
                  <c:v>1</c:v>
                </c:pt>
                <c:pt idx="3">
                  <c:v>1</c:v>
                </c:pt>
                <c:pt idx="4">
                  <c:v>1</c:v>
                </c:pt>
                <c:pt idx="5">
                  <c:v>1</c:v>
                </c:pt>
                <c:pt idx="6">
                  <c:v>0.99322734711028737</c:v>
                </c:pt>
                <c:pt idx="7">
                  <c:v>0.98232125767975886</c:v>
                </c:pt>
                <c:pt idx="8">
                  <c:v>0.97106224890168269</c:v>
                </c:pt>
                <c:pt idx="9">
                  <c:v>0.95962415024597791</c:v>
                </c:pt>
                <c:pt idx="10">
                  <c:v>0.94811637991485875</c:v>
                </c:pt>
                <c:pt idx="11">
                  <c:v>0.93661166519628014</c:v>
                </c:pt>
                <c:pt idx="12">
                  <c:v>0.92516025684117609</c:v>
                </c:pt>
                <c:pt idx="13">
                  <c:v>0.91379767890437114</c:v>
                </c:pt>
                <c:pt idx="14">
                  <c:v>0.90254927013879005</c:v>
                </c:pt>
                <c:pt idx="15">
                  <c:v>0.8914330481504531</c:v>
                </c:pt>
                <c:pt idx="16">
                  <c:v>0.88046163638507025</c:v>
                </c:pt>
                <c:pt idx="17">
                  <c:v>0.86964362684162089</c:v>
                </c:pt>
                <c:pt idx="18">
                  <c:v>0.85898457755539903</c:v>
                </c:pt>
                <c:pt idx="19">
                  <c:v>0.8484877589081703</c:v>
                </c:pt>
                <c:pt idx="20">
                  <c:v>0.8381547192727119</c:v>
                </c:pt>
                <c:pt idx="21">
                  <c:v>0.82798571672727261</c:v>
                </c:pt>
                <c:pt idx="22">
                  <c:v>0.81798004959864623</c:v>
                </c:pt>
                <c:pt idx="23">
                  <c:v>0.80813630972971817</c:v>
                </c:pt>
                <c:pt idx="24">
                  <c:v>0.79845257636287315</c:v>
                </c:pt>
                <c:pt idx="25">
                  <c:v>0.78892656425091534</c:v>
                </c:pt>
                <c:pt idx="26">
                  <c:v>0.77955573644806098</c:v>
                </c:pt>
                <c:pt idx="27">
                  <c:v>0.77033738984895561</c:v>
                </c:pt>
                <c:pt idx="28">
                  <c:v>0.76126871971933174</c:v>
                </c:pt>
                <c:pt idx="29">
                  <c:v>0.75234686805526441</c:v>
                </c:pt>
                <c:pt idx="30">
                  <c:v>0.74356895951882929</c:v>
                </c:pt>
                <c:pt idx="31">
                  <c:v>0.73493212785276163</c:v>
                </c:pt>
                <c:pt idx="32">
                  <c:v>0.72643353502024288</c:v>
                </c:pt>
                <c:pt idx="33">
                  <c:v>0.71807038480595231</c:v>
                </c:pt>
                <c:pt idx="34">
                  <c:v>0.70983993221841413</c:v>
                </c:pt>
                <c:pt idx="35">
                  <c:v>0.70173948972621658</c:v>
                </c:pt>
                <c:pt idx="36">
                  <c:v>0.6937664311221744</c:v>
                </c:pt>
                <c:pt idx="37">
                  <c:v>0.68591819362469397</c:v>
                </c:pt>
                <c:pt idx="38">
                  <c:v>0.67819227868253196</c:v>
                </c:pt>
                <c:pt idx="39">
                  <c:v>0.67058625183851983</c:v>
                </c:pt>
                <c:pt idx="40">
                  <c:v>0.66309774192242232</c:v>
                </c:pt>
                <c:pt idx="41">
                  <c:v>0.65572443977727446</c:v>
                </c:pt>
                <c:pt idx="42">
                  <c:v>0.64846409667289651</c:v>
                </c:pt>
                <c:pt idx="43">
                  <c:v>0.64131452252139431</c:v>
                </c:pt>
                <c:pt idx="44">
                  <c:v>0.6342735839796978</c:v>
                </c:pt>
                <c:pt idx="45">
                  <c:v>0.62733920250142516</c:v>
                </c:pt>
                <c:pt idx="46">
                  <c:v>0.62050935238310123</c:v>
                </c:pt>
                <c:pt idx="47">
                  <c:v>0.61378205883661008</c:v>
                </c:pt>
                <c:pt idx="48">
                  <c:v>0.60715539610991909</c:v>
                </c:pt>
                <c:pt idx="49">
                  <c:v>0.60062748567067048</c:v>
                </c:pt>
                <c:pt idx="50">
                  <c:v>0.59419649446175593</c:v>
                </c:pt>
                <c:pt idx="51">
                  <c:v>0.58786063323391158</c:v>
                </c:pt>
                <c:pt idx="52">
                  <c:v>0.58161815495742963</c:v>
                </c:pt>
                <c:pt idx="53">
                  <c:v>0.5754673533129564</c:v>
                </c:pt>
                <c:pt idx="54">
                  <c:v>0.56940656125987121</c:v>
                </c:pt>
                <c:pt idx="55">
                  <c:v>0.56343414967971994</c:v>
                </c:pt>
                <c:pt idx="56">
                  <c:v>0.55754852609153582</c:v>
                </c:pt>
                <c:pt idx="57">
                  <c:v>0.55174813343547569</c:v>
                </c:pt>
                <c:pt idx="58">
                  <c:v>0.5460314489210073</c:v>
                </c:pt>
                <c:pt idx="59">
                  <c:v>0.54039698293581284</c:v>
                </c:pt>
                <c:pt idx="60">
                  <c:v>0.53484327801161791</c:v>
                </c:pt>
                <c:pt idx="61">
                  <c:v>0.52936890784325397</c:v>
                </c:pt>
                <c:pt idx="62">
                  <c:v>0.52397247635740973</c:v>
                </c:pt>
                <c:pt idx="63">
                  <c:v>0.51865261682770469</c:v>
                </c:pt>
                <c:pt idx="64">
                  <c:v>0.5134079910329129</c:v>
                </c:pt>
                <c:pt idx="65">
                  <c:v>0.50823728845536009</c:v>
                </c:pt>
                <c:pt idx="66">
                  <c:v>0.50313922551671963</c:v>
                </c:pt>
                <c:pt idx="67">
                  <c:v>0.49811254484862866</c:v>
                </c:pt>
                <c:pt idx="68">
                  <c:v>0.49315601459573399</c:v>
                </c:pt>
                <c:pt idx="69">
                  <c:v>0.48826842774895385</c:v>
                </c:pt>
                <c:pt idx="70">
                  <c:v>0.48344860150692004</c:v>
                </c:pt>
                <c:pt idx="71">
                  <c:v>0.47869537666371487</c:v>
                </c:pt>
                <c:pt idx="72">
                  <c:v>0.47400761702117022</c:v>
                </c:pt>
                <c:pt idx="73">
                  <c:v>0.46938420882413162</c:v>
                </c:pt>
                <c:pt idx="74">
                  <c:v>0.46482406021722211</c:v>
                </c:pt>
                <c:pt idx="75">
                  <c:v>0.46032610072174951</c:v>
                </c:pt>
                <c:pt idx="76">
                  <c:v>0.45588928073151835</c:v>
                </c:pt>
                <c:pt idx="77">
                  <c:v>0.45151257102639675</c:v>
                </c:pt>
                <c:pt idx="78">
                  <c:v>0.4471949623025902</c:v>
                </c:pt>
                <c:pt idx="79">
                  <c:v>0.4429354647186457</c:v>
                </c:pt>
                <c:pt idx="80">
                  <c:v>0.43873310745630056</c:v>
                </c:pt>
                <c:pt idx="81">
                  <c:v>0.43458693829534145</c:v>
                </c:pt>
                <c:pt idx="82">
                  <c:v>0.43049602320172087</c:v>
                </c:pt>
                <c:pt idx="83">
                  <c:v>0.42645944592822771</c:v>
                </c:pt>
                <c:pt idx="84">
                  <c:v>0.42247630762705907</c:v>
                </c:pt>
                <c:pt idx="85">
                  <c:v>0.41854572647369925</c:v>
                </c:pt>
                <c:pt idx="86">
                  <c:v>0.41466683730154658</c:v>
                </c:pt>
                <c:pt idx="87">
                  <c:v>0.41083879124677497</c:v>
                </c:pt>
                <c:pt idx="88">
                  <c:v>0.40706075540295494</c:v>
                </c:pt>
                <c:pt idx="89">
                  <c:v>0.40333191248498834</c:v>
                </c:pt>
                <c:pt idx="90">
                  <c:v>0.39965146050194744</c:v>
                </c:pt>
                <c:pt idx="91">
                  <c:v>0.39601861243843539</c:v>
                </c:pt>
                <c:pt idx="92">
                  <c:v>0.39243259594411051</c:v>
                </c:pt>
                <c:pt idx="93">
                  <c:v>0.38889265303104381</c:v>
                </c:pt>
                <c:pt idx="94">
                  <c:v>0.38539803977859671</c:v>
                </c:pt>
                <c:pt idx="95">
                  <c:v>0.38194802604553274</c:v>
                </c:pt>
                <c:pt idx="96">
                  <c:v>0.37854189518908798</c:v>
                </c:pt>
                <c:pt idx="97">
                  <c:v>0.37517894379074807</c:v>
                </c:pt>
                <c:pt idx="98">
                  <c:v>0.37185848138849242</c:v>
                </c:pt>
                <c:pt idx="99">
                  <c:v>0.36857983021528185</c:v>
                </c:pt>
                <c:pt idx="100">
                  <c:v>0.36534232494357832</c:v>
                </c:pt>
              </c:numCache>
            </c:numRef>
          </c:yVal>
          <c:smooth val="1"/>
          <c:extLst>
            <c:ext xmlns:c16="http://schemas.microsoft.com/office/drawing/2014/chart" uri="{C3380CC4-5D6E-409C-BE32-E72D297353CC}">
              <c16:uniqueId val="{00000004-0C97-4A6B-8047-1C7F6EEC8660}"/>
            </c:ext>
          </c:extLst>
        </c:ser>
        <c:ser>
          <c:idx val="5"/>
          <c:order val="5"/>
          <c:tx>
            <c:strRef>
              <c:f>sensitivity!$X$59</c:f>
              <c:strCache>
                <c:ptCount val="1"/>
                <c:pt idx="0">
                  <c:v>BC_0,30_T10</c:v>
                </c:pt>
              </c:strCache>
            </c:strRef>
          </c:tx>
          <c:spPr>
            <a:ln w="28575" cap="rnd">
              <a:solidFill>
                <a:schemeClr val="accent6"/>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sensitivity!$X$60:$X$160</c:f>
              <c:numCache>
                <c:formatCode>0%</c:formatCode>
                <c:ptCount val="101"/>
                <c:pt idx="0">
                  <c:v>0.99999298682185755</c:v>
                </c:pt>
                <c:pt idx="1">
                  <c:v>1</c:v>
                </c:pt>
                <c:pt idx="2">
                  <c:v>1</c:v>
                </c:pt>
                <c:pt idx="3">
                  <c:v>0.99944788399443185</c:v>
                </c:pt>
                <c:pt idx="4">
                  <c:v>0.99008353379254399</c:v>
                </c:pt>
                <c:pt idx="5">
                  <c:v>0.97915315883470433</c:v>
                </c:pt>
                <c:pt idx="6">
                  <c:v>0.96744845198863305</c:v>
                </c:pt>
                <c:pt idx="7">
                  <c:v>0.95537517826239726</c:v>
                </c:pt>
                <c:pt idx="8">
                  <c:v>0.94315308055647007</c:v>
                </c:pt>
                <c:pt idx="9">
                  <c:v>0.93090880557268929</c:v>
                </c:pt>
                <c:pt idx="10">
                  <c:v>0.91871988795664461</c:v>
                </c:pt>
                <c:pt idx="11">
                  <c:v>0.90663619296551778</c:v>
                </c:pt>
                <c:pt idx="12">
                  <c:v>0.89469084232154872</c:v>
                </c:pt>
                <c:pt idx="13">
                  <c:v>0.88290612434969107</c:v>
                </c:pt>
                <c:pt idx="14">
                  <c:v>0.87129692744341569</c:v>
                </c:pt>
                <c:pt idx="15">
                  <c:v>0.8598728873533521</c:v>
                </c:pt>
                <c:pt idx="16">
                  <c:v>0.84863982122255066</c:v>
                </c:pt>
                <c:pt idx="17">
                  <c:v>0.83760073537305124</c:v>
                </c:pt>
                <c:pt idx="18">
                  <c:v>0.8267565589636735</c:v>
                </c:pt>
                <c:pt idx="19">
                  <c:v>0.81610669004001835</c:v>
                </c:pt>
                <c:pt idx="20">
                  <c:v>0.80564940710283728</c:v>
                </c:pt>
                <c:pt idx="21">
                  <c:v>0.79538218122991122</c:v>
                </c:pt>
                <c:pt idx="22">
                  <c:v>0.78530191322861498</c:v>
                </c:pt>
                <c:pt idx="23">
                  <c:v>0.77540511364214071</c:v>
                </c:pt>
                <c:pt idx="24">
                  <c:v>0.7656880389425208</c:v>
                </c:pt>
                <c:pt idx="25">
                  <c:v>0.75614679405017093</c:v>
                </c:pt>
                <c:pt idx="26">
                  <c:v>0.74677740896398315</c:v>
                </c:pt>
                <c:pt idx="27">
                  <c:v>0.73757589550746383</c:v>
                </c:pt>
                <c:pt idx="28">
                  <c:v>0.72853828883491933</c:v>
                </c:pt>
                <c:pt idx="29">
                  <c:v>0.7196606772911579</c:v>
                </c:pt>
                <c:pt idx="30">
                  <c:v>0.71093922340429039</c:v>
                </c:pt>
                <c:pt idx="31">
                  <c:v>0.70237017815934266</c:v>
                </c:pt>
                <c:pt idx="32">
                  <c:v>0.69394989020959374</c:v>
                </c:pt>
                <c:pt idx="33">
                  <c:v>0.68567481130133778</c:v>
                </c:pt>
                <c:pt idx="34">
                  <c:v>0.67754149889188398</c:v>
                </c:pt>
                <c:pt idx="35">
                  <c:v>0.66954661671118176</c:v>
                </c:pt>
                <c:pt idx="36">
                  <c:v>0.66168693383977106</c:v>
                </c:pt>
                <c:pt idx="37">
                  <c:v>0.65395932273836066</c:v>
                </c:pt>
                <c:pt idx="38">
                  <c:v>0.64636075655828373</c:v>
                </c:pt>
                <c:pt idx="39">
                  <c:v>0.63888830598035817</c:v>
                </c:pt>
                <c:pt idx="40">
                  <c:v>0.63153913576687604</c:v>
                </c:pt>
                <c:pt idx="41">
                  <c:v>0.624310501163305</c:v>
                </c:pt>
                <c:pt idx="42">
                  <c:v>0.61719974424949076</c:v>
                </c:pt>
                <c:pt idx="43">
                  <c:v>0.61020429031212764</c:v>
                </c:pt>
                <c:pt idx="44">
                  <c:v>0.60332164428904855</c:v>
                </c:pt>
                <c:pt idx="45">
                  <c:v>0.59654938731984186</c:v>
                </c:pt>
                <c:pt idx="46">
                  <c:v>0.58988517342533842</c:v>
                </c:pt>
                <c:pt idx="47">
                  <c:v>0.58332672632955707</c:v>
                </c:pt>
                <c:pt idx="48">
                  <c:v>0.57687183643116713</c:v>
                </c:pt>
                <c:pt idx="49">
                  <c:v>0.57051835792672723</c:v>
                </c:pt>
                <c:pt idx="50">
                  <c:v>0.56426420608457128</c:v>
                </c:pt>
                <c:pt idx="51">
                  <c:v>0.55810735466582484</c:v>
                </c:pt>
                <c:pt idx="52">
                  <c:v>0.55204583348743752</c:v>
                </c:pt>
                <c:pt idx="53">
                  <c:v>0.5460777261210793</c:v>
                </c:pt>
                <c:pt idx="54">
                  <c:v>0.54020116772116045</c:v>
                </c:pt>
                <c:pt idx="55">
                  <c:v>0.53441434297492785</c:v>
                </c:pt>
                <c:pt idx="56">
                  <c:v>0.52871548416754377</c:v>
                </c:pt>
                <c:pt idx="57">
                  <c:v>0.52310286935513117</c:v>
                </c:pt>
                <c:pt idx="58">
                  <c:v>0.51757482063898541</c:v>
                </c:pt>
                <c:pt idx="59">
                  <c:v>0.51212970253441359</c:v>
                </c:pt>
                <c:pt idx="60">
                  <c:v>0.50676592042799962</c:v>
                </c:pt>
                <c:pt idx="61">
                  <c:v>0.50148191911742457</c:v>
                </c:pt>
                <c:pt idx="62">
                  <c:v>0.49627618142833296</c:v>
                </c:pt>
                <c:pt idx="63">
                  <c:v>0.49114722690308832</c:v>
                </c:pt>
                <c:pt idx="64">
                  <c:v>0.4860936105566096</c:v>
                </c:pt>
                <c:pt idx="65">
                  <c:v>0.48111392169481415</c:v>
                </c:pt>
                <c:pt idx="66">
                  <c:v>0.47620678279151007</c:v>
                </c:pt>
                <c:pt idx="67">
                  <c:v>0.47137084841988608</c:v>
                </c:pt>
                <c:pt idx="68">
                  <c:v>0.46660480423502471</c:v>
                </c:pt>
                <c:pt idx="69">
                  <c:v>0.46190736600413196</c:v>
                </c:pt>
                <c:pt idx="70">
                  <c:v>0.45727727868142487</c:v>
                </c:pt>
                <c:pt idx="71">
                  <c:v>0.45271331552484179</c:v>
                </c:pt>
                <c:pt idx="72">
                  <c:v>0.44821427725195362</c:v>
                </c:pt>
                <c:pt idx="73">
                  <c:v>0.44377899123264986</c:v>
                </c:pt>
                <c:pt idx="74">
                  <c:v>0.43940631071635383</c:v>
                </c:pt>
                <c:pt idx="75">
                  <c:v>0.435095114091685</c:v>
                </c:pt>
                <c:pt idx="76">
                  <c:v>0.43084430417664143</c:v>
                </c:pt>
                <c:pt idx="77">
                  <c:v>0.42665280753751389</c:v>
                </c:pt>
                <c:pt idx="78">
                  <c:v>0.42251957383487609</c:v>
                </c:pt>
                <c:pt idx="79">
                  <c:v>0.41844357519510872</c:v>
                </c:pt>
                <c:pt idx="80">
                  <c:v>0.41442380560603498</c:v>
                </c:pt>
                <c:pt idx="81">
                  <c:v>0.41045928033532997</c:v>
                </c:pt>
                <c:pt idx="82">
                  <c:v>0.40654903537047726</c:v>
                </c:pt>
                <c:pt idx="83">
                  <c:v>0.40269212687911959</c:v>
                </c:pt>
                <c:pt idx="84">
                  <c:v>0.39888763068873156</c:v>
                </c:pt>
                <c:pt idx="85">
                  <c:v>0.39513464178461999</c:v>
                </c:pt>
                <c:pt idx="86">
                  <c:v>0.39143227382531709</c:v>
                </c:pt>
                <c:pt idx="87">
                  <c:v>0.38777965867450015</c:v>
                </c:pt>
                <c:pt idx="88">
                  <c:v>0.38417594594862514</c:v>
                </c:pt>
                <c:pt idx="89">
                  <c:v>0.38062030257951329</c:v>
                </c:pt>
                <c:pt idx="90">
                  <c:v>0.37711191239118191</c:v>
                </c:pt>
                <c:pt idx="91">
                  <c:v>0.37364997569025482</c:v>
                </c:pt>
                <c:pt idx="92">
                  <c:v>0.37023370886932527</c:v>
                </c:pt>
                <c:pt idx="93">
                  <c:v>0.36686234402269086</c:v>
                </c:pt>
                <c:pt idx="94">
                  <c:v>0.36353512857390702</c:v>
                </c:pt>
                <c:pt idx="95">
                  <c:v>0.36025132491464712</c:v>
                </c:pt>
                <c:pt idx="96">
                  <c:v>0.35701021005438083</c:v>
                </c:pt>
                <c:pt idx="97">
                  <c:v>0.35381107528041511</c:v>
                </c:pt>
                <c:pt idx="98">
                  <c:v>0.35065322582786912</c:v>
                </c:pt>
                <c:pt idx="99">
                  <c:v>0.34753598055917556</c:v>
                </c:pt>
                <c:pt idx="100">
                  <c:v>0.34445867165272825</c:v>
                </c:pt>
              </c:numCache>
            </c:numRef>
          </c:yVal>
          <c:smooth val="1"/>
          <c:extLst>
            <c:ext xmlns:c16="http://schemas.microsoft.com/office/drawing/2014/chart" uri="{C3380CC4-5D6E-409C-BE32-E72D297353CC}">
              <c16:uniqueId val="{00000005-0C97-4A6B-8047-1C7F6EEC8660}"/>
            </c:ext>
          </c:extLst>
        </c:ser>
        <c:ser>
          <c:idx val="6"/>
          <c:order val="6"/>
          <c:tx>
            <c:strRef>
              <c:f>sensitivity!$Y$59</c:f>
              <c:strCache>
                <c:ptCount val="1"/>
                <c:pt idx="0">
                  <c:v>BC_0,35_T10</c:v>
                </c:pt>
              </c:strCache>
            </c:strRef>
          </c:tx>
          <c:spPr>
            <a:ln w="28575" cap="rnd">
              <a:solidFill>
                <a:schemeClr val="accent1">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sensitivity!$Y$60:$Y$160</c:f>
              <c:numCache>
                <c:formatCode>0%</c:formatCode>
                <c:ptCount val="101"/>
                <c:pt idx="0">
                  <c:v>0.99999482057419287</c:v>
                </c:pt>
                <c:pt idx="1">
                  <c:v>0.99467395667427339</c:v>
                </c:pt>
                <c:pt idx="2">
                  <c:v>0.98928317932176191</c:v>
                </c:pt>
                <c:pt idx="3">
                  <c:v>0.97947333474018095</c:v>
                </c:pt>
                <c:pt idx="4">
                  <c:v>0.96760590802899216</c:v>
                </c:pt>
                <c:pt idx="5">
                  <c:v>0.9548206428788597</c:v>
                </c:pt>
                <c:pt idx="6">
                  <c:v>0.94166955686697884</c:v>
                </c:pt>
                <c:pt idx="7">
                  <c:v>0.92842909884503566</c:v>
                </c:pt>
                <c:pt idx="8">
                  <c:v>0.91524391221125745</c:v>
                </c:pt>
                <c:pt idx="9">
                  <c:v>0.90219346089940056</c:v>
                </c:pt>
                <c:pt idx="10">
                  <c:v>0.88932339599843058</c:v>
                </c:pt>
                <c:pt idx="11">
                  <c:v>0.87666072073475554</c:v>
                </c:pt>
                <c:pt idx="12">
                  <c:v>0.86422142780192135</c:v>
                </c:pt>
                <c:pt idx="13">
                  <c:v>0.85201456979501111</c:v>
                </c:pt>
                <c:pt idx="14">
                  <c:v>0.84004458474804133</c:v>
                </c:pt>
                <c:pt idx="15">
                  <c:v>0.8283127265562511</c:v>
                </c:pt>
                <c:pt idx="16">
                  <c:v>0.81681800606003108</c:v>
                </c:pt>
                <c:pt idx="17">
                  <c:v>0.80555784390448171</c:v>
                </c:pt>
                <c:pt idx="18">
                  <c:v>0.79452854037194787</c:v>
                </c:pt>
                <c:pt idx="19">
                  <c:v>0.78372562117186639</c:v>
                </c:pt>
                <c:pt idx="20">
                  <c:v>0.77314409493296266</c:v>
                </c:pt>
                <c:pt idx="21">
                  <c:v>0.76277864573254983</c:v>
                </c:pt>
                <c:pt idx="22">
                  <c:v>0.75262377685858384</c:v>
                </c:pt>
                <c:pt idx="23">
                  <c:v>0.74267391755456325</c:v>
                </c:pt>
                <c:pt idx="24">
                  <c:v>0.73292350152216845</c:v>
                </c:pt>
                <c:pt idx="25">
                  <c:v>0.72336702384942653</c:v>
                </c:pt>
                <c:pt idx="26">
                  <c:v>0.71399908147990521</c:v>
                </c:pt>
                <c:pt idx="27">
                  <c:v>0.70481440116597216</c:v>
                </c:pt>
                <c:pt idx="28">
                  <c:v>0.69580785795050681</c:v>
                </c:pt>
                <c:pt idx="29">
                  <c:v>0.6869744865270514</c:v>
                </c:pt>
                <c:pt idx="30">
                  <c:v>0.67830948728975127</c:v>
                </c:pt>
                <c:pt idx="31">
                  <c:v>0.66980822846592381</c:v>
                </c:pt>
                <c:pt idx="32">
                  <c:v>0.66146624539894461</c:v>
                </c:pt>
                <c:pt idx="33">
                  <c:v>0.65327923779672326</c:v>
                </c:pt>
                <c:pt idx="34">
                  <c:v>0.64524306556535382</c:v>
                </c:pt>
                <c:pt idx="35">
                  <c:v>0.63735374369614695</c:v>
                </c:pt>
                <c:pt idx="36">
                  <c:v>0.62960743655736762</c:v>
                </c:pt>
                <c:pt idx="37">
                  <c:v>0.62200045185202724</c:v>
                </c:pt>
                <c:pt idx="38">
                  <c:v>0.61452923443403562</c:v>
                </c:pt>
                <c:pt idx="39">
                  <c:v>0.6071903601221964</c:v>
                </c:pt>
                <c:pt idx="40">
                  <c:v>0.59998052961132975</c:v>
                </c:pt>
                <c:pt idx="41">
                  <c:v>0.59289656254933565</c:v>
                </c:pt>
                <c:pt idx="42">
                  <c:v>0.58593539182608523</c:v>
                </c:pt>
                <c:pt idx="43">
                  <c:v>0.57909405810286085</c:v>
                </c:pt>
                <c:pt idx="44">
                  <c:v>0.5723697045983992</c:v>
                </c:pt>
                <c:pt idx="45">
                  <c:v>0.56575957213825856</c:v>
                </c:pt>
                <c:pt idx="46">
                  <c:v>0.55926099446757571</c:v>
                </c:pt>
                <c:pt idx="47">
                  <c:v>0.55287139382250394</c:v>
                </c:pt>
                <c:pt idx="48">
                  <c:v>0.54658827675241528</c:v>
                </c:pt>
                <c:pt idx="49">
                  <c:v>0.54040923018278408</c:v>
                </c:pt>
                <c:pt idx="50">
                  <c:v>0.53433191770738653</c:v>
                </c:pt>
                <c:pt idx="51">
                  <c:v>0.5283540760977381</c:v>
                </c:pt>
                <c:pt idx="52">
                  <c:v>0.5224735120174453</c:v>
                </c:pt>
                <c:pt idx="53">
                  <c:v>0.5166880989292022</c:v>
                </c:pt>
                <c:pt idx="54">
                  <c:v>0.51099577418244979</c:v>
                </c:pt>
                <c:pt idx="55">
                  <c:v>0.50539453627013575</c:v>
                </c:pt>
                <c:pt idx="56">
                  <c:v>0.49988244224355172</c:v>
                </c:pt>
                <c:pt idx="57">
                  <c:v>0.49445760527478677</c:v>
                </c:pt>
                <c:pt idx="58">
                  <c:v>0.48911819235696358</c:v>
                </c:pt>
                <c:pt idx="59">
                  <c:v>0.48386242213301434</c:v>
                </c:pt>
                <c:pt idx="60">
                  <c:v>0.47868856284438133</c:v>
                </c:pt>
                <c:pt idx="61">
                  <c:v>0.47359493039159517</c:v>
                </c:pt>
                <c:pt idx="62">
                  <c:v>0.4685798864992563</c:v>
                </c:pt>
                <c:pt idx="63">
                  <c:v>0.463641836978472</c:v>
                </c:pt>
                <c:pt idx="64">
                  <c:v>0.4587792300803063</c:v>
                </c:pt>
                <c:pt idx="65">
                  <c:v>0.4539905549342681</c:v>
                </c:pt>
                <c:pt idx="66">
                  <c:v>0.44927434006630057</c:v>
                </c:pt>
                <c:pt idx="67">
                  <c:v>0.4446291519911435</c:v>
                </c:pt>
                <c:pt idx="68">
                  <c:v>0.44005359387431542</c:v>
                </c:pt>
                <c:pt idx="69">
                  <c:v>0.43554630425931007</c:v>
                </c:pt>
                <c:pt idx="70">
                  <c:v>0.43110595585592976</c:v>
                </c:pt>
                <c:pt idx="71">
                  <c:v>0.42673125438596871</c:v>
                </c:pt>
                <c:pt idx="72">
                  <c:v>0.42242093748273701</c:v>
                </c:pt>
                <c:pt idx="73">
                  <c:v>0.41817377364116803</c:v>
                </c:pt>
                <c:pt idx="74">
                  <c:v>0.41398856121548561</c:v>
                </c:pt>
                <c:pt idx="75">
                  <c:v>0.40986412746162049</c:v>
                </c:pt>
                <c:pt idx="76">
                  <c:v>0.40579932762176452</c:v>
                </c:pt>
                <c:pt idx="77">
                  <c:v>0.40179304404863098</c:v>
                </c:pt>
                <c:pt idx="78">
                  <c:v>0.39784418536716193</c:v>
                </c:pt>
                <c:pt idx="79">
                  <c:v>0.39395168567157174</c:v>
                </c:pt>
                <c:pt idx="80">
                  <c:v>0.39011450375576934</c:v>
                </c:pt>
                <c:pt idx="81">
                  <c:v>0.38633162237531854</c:v>
                </c:pt>
                <c:pt idx="82">
                  <c:v>0.38260204753923366</c:v>
                </c:pt>
                <c:pt idx="83">
                  <c:v>0.37892480783001148</c:v>
                </c:pt>
                <c:pt idx="84">
                  <c:v>0.37529895375040412</c:v>
                </c:pt>
                <c:pt idx="85">
                  <c:v>0.37172355709554061</c:v>
                </c:pt>
                <c:pt idx="86">
                  <c:v>0.36819771034908755</c:v>
                </c:pt>
                <c:pt idx="87">
                  <c:v>0.36472052610222538</c:v>
                </c:pt>
                <c:pt idx="88">
                  <c:v>0.36129113649429545</c:v>
                </c:pt>
                <c:pt idx="89">
                  <c:v>0.35790869267403824</c:v>
                </c:pt>
                <c:pt idx="90">
                  <c:v>0.3545723642804165</c:v>
                </c:pt>
                <c:pt idx="91">
                  <c:v>0.35128133894207431</c:v>
                </c:pt>
                <c:pt idx="92">
                  <c:v>0.34803482179454004</c:v>
                </c:pt>
                <c:pt idx="93">
                  <c:v>0.3448320350143379</c:v>
                </c:pt>
                <c:pt idx="94">
                  <c:v>0.34167221736921727</c:v>
                </c:pt>
                <c:pt idx="95">
                  <c:v>0.3385546237837615</c:v>
                </c:pt>
                <c:pt idx="96">
                  <c:v>0.33547852491967362</c:v>
                </c:pt>
                <c:pt idx="97">
                  <c:v>0.33244320677008216</c:v>
                </c:pt>
                <c:pt idx="98">
                  <c:v>0.32944797026724582</c:v>
                </c:pt>
                <c:pt idx="99">
                  <c:v>0.32649213090306917</c:v>
                </c:pt>
                <c:pt idx="100">
                  <c:v>0.32357501836187819</c:v>
                </c:pt>
              </c:numCache>
            </c:numRef>
          </c:yVal>
          <c:smooth val="1"/>
          <c:extLst>
            <c:ext xmlns:c16="http://schemas.microsoft.com/office/drawing/2014/chart" uri="{C3380CC4-5D6E-409C-BE32-E72D297353CC}">
              <c16:uniqueId val="{00000006-0C97-4A6B-8047-1C7F6EEC8660}"/>
            </c:ext>
          </c:extLst>
        </c:ser>
        <c:ser>
          <c:idx val="7"/>
          <c:order val="7"/>
          <c:tx>
            <c:strRef>
              <c:f>sensitivity!$Z$59</c:f>
              <c:strCache>
                <c:ptCount val="1"/>
                <c:pt idx="0">
                  <c:v>BC_0,40_T10</c:v>
                </c:pt>
              </c:strCache>
            </c:strRef>
          </c:tx>
          <c:spPr>
            <a:ln w="28575" cap="rnd">
              <a:solidFill>
                <a:schemeClr val="accent2">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sensitivity!$Z$60:$Z$160</c:f>
              <c:numCache>
                <c:formatCode>0%</c:formatCode>
                <c:ptCount val="101"/>
                <c:pt idx="0">
                  <c:v>0.99999665432652829</c:v>
                </c:pt>
                <c:pt idx="1">
                  <c:v>0.98403689115891924</c:v>
                </c:pt>
                <c:pt idx="2">
                  <c:v>0.97293162041210401</c:v>
                </c:pt>
                <c:pt idx="3">
                  <c:v>0.95949878548593004</c:v>
                </c:pt>
                <c:pt idx="4">
                  <c:v>0.94512828226544032</c:v>
                </c:pt>
                <c:pt idx="5">
                  <c:v>0.93048812692301519</c:v>
                </c:pt>
                <c:pt idx="6">
                  <c:v>0.91589066174532441</c:v>
                </c:pt>
                <c:pt idx="7">
                  <c:v>0.90148301942767406</c:v>
                </c:pt>
                <c:pt idx="8">
                  <c:v>0.88733474386604483</c:v>
                </c:pt>
                <c:pt idx="9">
                  <c:v>0.87347811622611182</c:v>
                </c:pt>
                <c:pt idx="10">
                  <c:v>0.85992690404021643</c:v>
                </c:pt>
                <c:pt idx="11">
                  <c:v>0.84668524850399329</c:v>
                </c:pt>
                <c:pt idx="12">
                  <c:v>0.83375201328229398</c:v>
                </c:pt>
                <c:pt idx="13">
                  <c:v>0.82112301524033104</c:v>
                </c:pt>
                <c:pt idx="14">
                  <c:v>0.80879224205266698</c:v>
                </c:pt>
                <c:pt idx="15">
                  <c:v>0.7967525657591501</c:v>
                </c:pt>
                <c:pt idx="16">
                  <c:v>0.78499619089751138</c:v>
                </c:pt>
                <c:pt idx="17">
                  <c:v>0.77351495243591195</c:v>
                </c:pt>
                <c:pt idx="18">
                  <c:v>0.76230052178022234</c:v>
                </c:pt>
                <c:pt idx="19">
                  <c:v>0.75134455230371455</c:v>
                </c:pt>
                <c:pt idx="20">
                  <c:v>0.74063878276308803</c:v>
                </c:pt>
                <c:pt idx="21">
                  <c:v>0.73017511023518833</c:v>
                </c:pt>
                <c:pt idx="22">
                  <c:v>0.71994564048855259</c:v>
                </c:pt>
                <c:pt idx="23">
                  <c:v>0.70994272146698578</c:v>
                </c:pt>
                <c:pt idx="24">
                  <c:v>0.70015896410181622</c:v>
                </c:pt>
                <c:pt idx="25">
                  <c:v>0.69058725364868212</c:v>
                </c:pt>
                <c:pt idx="26">
                  <c:v>0.68122075399582727</c:v>
                </c:pt>
                <c:pt idx="27">
                  <c:v>0.67205290682448049</c:v>
                </c:pt>
                <c:pt idx="28">
                  <c:v>0.66307742706609429</c:v>
                </c:pt>
                <c:pt idx="29">
                  <c:v>0.65428829576294478</c:v>
                </c:pt>
                <c:pt idx="30">
                  <c:v>0.64567975117521237</c:v>
                </c:pt>
                <c:pt idx="31">
                  <c:v>0.63724627877250484</c:v>
                </c:pt>
                <c:pt idx="32">
                  <c:v>0.62898260058829558</c:v>
                </c:pt>
                <c:pt idx="33">
                  <c:v>0.62088366429210873</c:v>
                </c:pt>
                <c:pt idx="34">
                  <c:v>0.61294463223882356</c:v>
                </c:pt>
                <c:pt idx="35">
                  <c:v>0.60516087068111224</c:v>
                </c:pt>
                <c:pt idx="36">
                  <c:v>0.59752793927496417</c:v>
                </c:pt>
                <c:pt idx="37">
                  <c:v>0.59004158096569392</c:v>
                </c:pt>
                <c:pt idx="38">
                  <c:v>0.5826977123097874</c:v>
                </c:pt>
                <c:pt idx="39">
                  <c:v>0.57549241426403475</c:v>
                </c:pt>
                <c:pt idx="40">
                  <c:v>0.56842192345578346</c:v>
                </c:pt>
                <c:pt idx="41">
                  <c:v>0.5614826239353663</c:v>
                </c:pt>
                <c:pt idx="42">
                  <c:v>0.55467103940267948</c:v>
                </c:pt>
                <c:pt idx="43">
                  <c:v>0.54798382589359407</c:v>
                </c:pt>
                <c:pt idx="44">
                  <c:v>0.54141776490774984</c:v>
                </c:pt>
                <c:pt idx="45">
                  <c:v>0.53496975695667515</c:v>
                </c:pt>
                <c:pt idx="46">
                  <c:v>0.5286368155098129</c:v>
                </c:pt>
                <c:pt idx="47">
                  <c:v>0.52241606131545082</c:v>
                </c:pt>
                <c:pt idx="48">
                  <c:v>0.51630471707366343</c:v>
                </c:pt>
                <c:pt idx="49">
                  <c:v>0.51030010243884072</c:v>
                </c:pt>
                <c:pt idx="50">
                  <c:v>0.50439962933020177</c:v>
                </c:pt>
                <c:pt idx="51">
                  <c:v>0.49860079752965136</c:v>
                </c:pt>
                <c:pt idx="52">
                  <c:v>0.49290119054745318</c:v>
                </c:pt>
                <c:pt idx="53">
                  <c:v>0.48729847173732516</c:v>
                </c:pt>
                <c:pt idx="54">
                  <c:v>0.48179038064373897</c:v>
                </c:pt>
                <c:pt idx="55">
                  <c:v>0.47637472956534371</c:v>
                </c:pt>
                <c:pt idx="56">
                  <c:v>0.47104940031955961</c:v>
                </c:pt>
                <c:pt idx="57">
                  <c:v>0.46581234119444237</c:v>
                </c:pt>
                <c:pt idx="58">
                  <c:v>0.46066156407494169</c:v>
                </c:pt>
                <c:pt idx="59">
                  <c:v>0.45559514173161514</c:v>
                </c:pt>
                <c:pt idx="60">
                  <c:v>0.45061120526076304</c:v>
                </c:pt>
                <c:pt idx="61">
                  <c:v>0.44570794166576572</c:v>
                </c:pt>
                <c:pt idx="62">
                  <c:v>0.44088359157017959</c:v>
                </c:pt>
                <c:pt idx="63">
                  <c:v>0.43613644705385568</c:v>
                </c:pt>
                <c:pt idx="64">
                  <c:v>0.431464849604003</c:v>
                </c:pt>
                <c:pt idx="65">
                  <c:v>0.42686718817372216</c:v>
                </c:pt>
                <c:pt idx="66">
                  <c:v>0.42234189734109107</c:v>
                </c:pt>
                <c:pt idx="67">
                  <c:v>0.41788745556240087</c:v>
                </c:pt>
                <c:pt idx="68">
                  <c:v>0.41350238351360613</c:v>
                </c:pt>
                <c:pt idx="69">
                  <c:v>0.40918524251448818</c:v>
                </c:pt>
                <c:pt idx="70">
                  <c:v>0.40493463303043464</c:v>
                </c:pt>
                <c:pt idx="71">
                  <c:v>0.40074919324709557</c:v>
                </c:pt>
                <c:pt idx="72">
                  <c:v>0.39662759771352041</c:v>
                </c:pt>
                <c:pt idx="73">
                  <c:v>0.39256855604968621</c:v>
                </c:pt>
                <c:pt idx="74">
                  <c:v>0.38857081171461738</c:v>
                </c:pt>
                <c:pt idx="75">
                  <c:v>0.38463314083155598</c:v>
                </c:pt>
                <c:pt idx="76">
                  <c:v>0.3807543510668876</c:v>
                </c:pt>
                <c:pt idx="77">
                  <c:v>0.37693328055974806</c:v>
                </c:pt>
                <c:pt idx="78">
                  <c:v>0.37316879689944782</c:v>
                </c:pt>
                <c:pt idx="79">
                  <c:v>0.3694597961480347</c:v>
                </c:pt>
                <c:pt idx="80">
                  <c:v>0.3658052019055037</c:v>
                </c:pt>
                <c:pt idx="81">
                  <c:v>0.36220396441530711</c:v>
                </c:pt>
                <c:pt idx="82">
                  <c:v>0.35865505970799005</c:v>
                </c:pt>
                <c:pt idx="83">
                  <c:v>0.35515748878090336</c:v>
                </c:pt>
                <c:pt idx="84">
                  <c:v>0.35171027681207667</c:v>
                </c:pt>
                <c:pt idx="85">
                  <c:v>0.34831247240646135</c:v>
                </c:pt>
                <c:pt idx="86">
                  <c:v>0.34496314687285806</c:v>
                </c:pt>
                <c:pt idx="87">
                  <c:v>0.34166139352995062</c:v>
                </c:pt>
                <c:pt idx="88">
                  <c:v>0.33840632703996565</c:v>
                </c:pt>
                <c:pt idx="89">
                  <c:v>0.33519708276856308</c:v>
                </c:pt>
                <c:pt idx="90">
                  <c:v>0.33203281616965097</c:v>
                </c:pt>
                <c:pt idx="91">
                  <c:v>0.32891270219389379</c:v>
                </c:pt>
                <c:pt idx="92">
                  <c:v>0.32583593471975481</c:v>
                </c:pt>
                <c:pt idx="93">
                  <c:v>0.322801726005985</c:v>
                </c:pt>
                <c:pt idx="94">
                  <c:v>0.31980930616452752</c:v>
                </c:pt>
                <c:pt idx="95">
                  <c:v>0.31685792265287593</c:v>
                </c:pt>
                <c:pt idx="96">
                  <c:v>0.3139468397849664</c:v>
                </c:pt>
                <c:pt idx="97">
                  <c:v>0.3110753382597492</c:v>
                </c:pt>
                <c:pt idx="98">
                  <c:v>0.30824271470662246</c:v>
                </c:pt>
                <c:pt idx="99">
                  <c:v>0.30544828124696288</c:v>
                </c:pt>
                <c:pt idx="100">
                  <c:v>0.30269136507102812</c:v>
                </c:pt>
              </c:numCache>
            </c:numRef>
          </c:yVal>
          <c:smooth val="1"/>
          <c:extLst>
            <c:ext xmlns:c16="http://schemas.microsoft.com/office/drawing/2014/chart" uri="{C3380CC4-5D6E-409C-BE32-E72D297353CC}">
              <c16:uniqueId val="{00000007-0C97-4A6B-8047-1C7F6EEC8660}"/>
            </c:ext>
          </c:extLst>
        </c:ser>
        <c:ser>
          <c:idx val="8"/>
          <c:order val="8"/>
          <c:tx>
            <c:strRef>
              <c:f>sensitivity!$AA$59</c:f>
              <c:strCache>
                <c:ptCount val="1"/>
                <c:pt idx="0">
                  <c:v>BC_0,45_T10</c:v>
                </c:pt>
              </c:strCache>
            </c:strRef>
          </c:tx>
          <c:spPr>
            <a:ln w="28575" cap="rnd">
              <a:solidFill>
                <a:schemeClr val="accent3">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sensitivity!$AA$60:$AA$160</c:f>
              <c:numCache>
                <c:formatCode>0%</c:formatCode>
                <c:ptCount val="101"/>
                <c:pt idx="0">
                  <c:v>0.9999984880788636</c:v>
                </c:pt>
                <c:pt idx="1">
                  <c:v>0.97339982564356498</c:v>
                </c:pt>
                <c:pt idx="2">
                  <c:v>0.95658006150244612</c:v>
                </c:pt>
                <c:pt idx="3">
                  <c:v>0.93952423623167913</c:v>
                </c:pt>
                <c:pt idx="4">
                  <c:v>0.9226506565018886</c:v>
                </c:pt>
                <c:pt idx="5">
                  <c:v>0.90615561096717068</c:v>
                </c:pt>
                <c:pt idx="6">
                  <c:v>0.8901117666236702</c:v>
                </c:pt>
                <c:pt idx="7">
                  <c:v>0.87453694001031246</c:v>
                </c:pt>
                <c:pt idx="8">
                  <c:v>0.85942557552083221</c:v>
                </c:pt>
                <c:pt idx="9">
                  <c:v>0.8447627715528232</c:v>
                </c:pt>
                <c:pt idx="10">
                  <c:v>0.83053041208200229</c:v>
                </c:pt>
                <c:pt idx="11">
                  <c:v>0.81670977627323094</c:v>
                </c:pt>
                <c:pt idx="12">
                  <c:v>0.80328259876266672</c:v>
                </c:pt>
                <c:pt idx="13">
                  <c:v>0.79023146068565109</c:v>
                </c:pt>
                <c:pt idx="14">
                  <c:v>0.77753989935729262</c:v>
                </c:pt>
                <c:pt idx="15">
                  <c:v>0.76519240496204921</c:v>
                </c:pt>
                <c:pt idx="16">
                  <c:v>0.7531743757349918</c:v>
                </c:pt>
                <c:pt idx="17">
                  <c:v>0.74147206096734242</c:v>
                </c:pt>
                <c:pt idx="18">
                  <c:v>0.7300725031884967</c:v>
                </c:pt>
                <c:pt idx="19">
                  <c:v>0.71896348343556249</c:v>
                </c:pt>
                <c:pt idx="20">
                  <c:v>0.70813347059321341</c:v>
                </c:pt>
                <c:pt idx="21">
                  <c:v>0.69757157473782694</c:v>
                </c:pt>
                <c:pt idx="22">
                  <c:v>0.68726750411852144</c:v>
                </c:pt>
                <c:pt idx="23">
                  <c:v>0.67721152537940832</c:v>
                </c:pt>
                <c:pt idx="24">
                  <c:v>0.66739442668146376</c:v>
                </c:pt>
                <c:pt idx="25">
                  <c:v>0.65780748344793771</c:v>
                </c:pt>
                <c:pt idx="26">
                  <c:v>0.64844242651174944</c:v>
                </c:pt>
                <c:pt idx="27">
                  <c:v>0.63929141248298871</c:v>
                </c:pt>
                <c:pt idx="28">
                  <c:v>0.63034699618168177</c:v>
                </c:pt>
                <c:pt idx="29">
                  <c:v>0.62160210499883828</c:v>
                </c:pt>
                <c:pt idx="30">
                  <c:v>0.61305001506067325</c:v>
                </c:pt>
                <c:pt idx="31">
                  <c:v>0.60468432907908598</c:v>
                </c:pt>
                <c:pt idx="32">
                  <c:v>0.59649895577764644</c:v>
                </c:pt>
                <c:pt idx="33">
                  <c:v>0.58848809078749431</c:v>
                </c:pt>
                <c:pt idx="34">
                  <c:v>0.58064619891229341</c:v>
                </c:pt>
                <c:pt idx="35">
                  <c:v>0.57296799766607731</c:v>
                </c:pt>
                <c:pt idx="36">
                  <c:v>0.56544844199256072</c:v>
                </c:pt>
                <c:pt idx="37">
                  <c:v>0.55808271007936061</c:v>
                </c:pt>
                <c:pt idx="38">
                  <c:v>0.55086619018553917</c:v>
                </c:pt>
                <c:pt idx="39">
                  <c:v>0.54379446840587309</c:v>
                </c:pt>
                <c:pt idx="40">
                  <c:v>0.53686331730023706</c:v>
                </c:pt>
                <c:pt idx="41">
                  <c:v>0.53006868532139695</c:v>
                </c:pt>
                <c:pt idx="42">
                  <c:v>0.52340668697927384</c:v>
                </c:pt>
                <c:pt idx="43">
                  <c:v>0.51687359368432739</c:v>
                </c:pt>
                <c:pt idx="44">
                  <c:v>0.5104658252171006</c:v>
                </c:pt>
                <c:pt idx="45">
                  <c:v>0.50417994177509184</c:v>
                </c:pt>
                <c:pt idx="46">
                  <c:v>0.49801263655205014</c:v>
                </c:pt>
                <c:pt idx="47">
                  <c:v>0.4919607288083977</c:v>
                </c:pt>
                <c:pt idx="48">
                  <c:v>0.48602115739491147</c:v>
                </c:pt>
                <c:pt idx="49">
                  <c:v>0.48019097469489752</c:v>
                </c:pt>
                <c:pt idx="50">
                  <c:v>0.47446734095301701</c:v>
                </c:pt>
                <c:pt idx="51">
                  <c:v>0.46884751896156457</c:v>
                </c:pt>
                <c:pt idx="52">
                  <c:v>0.46332886907746101</c:v>
                </c:pt>
                <c:pt idx="53">
                  <c:v>0.45790884454544806</c:v>
                </c:pt>
                <c:pt idx="54">
                  <c:v>0.4525849871050282</c:v>
                </c:pt>
                <c:pt idx="55">
                  <c:v>0.44735492286055167</c:v>
                </c:pt>
                <c:pt idx="56">
                  <c:v>0.44221635839556755</c:v>
                </c:pt>
                <c:pt idx="57">
                  <c:v>0.43716707711409791</c:v>
                </c:pt>
                <c:pt idx="58">
                  <c:v>0.4322049357929198</c:v>
                </c:pt>
                <c:pt idx="59">
                  <c:v>0.42732786133021594</c:v>
                </c:pt>
                <c:pt idx="60">
                  <c:v>0.42253384767714475</c:v>
                </c:pt>
                <c:pt idx="61">
                  <c:v>0.41782095293993632</c:v>
                </c:pt>
                <c:pt idx="62">
                  <c:v>0.41318729664110287</c:v>
                </c:pt>
                <c:pt idx="63">
                  <c:v>0.40863105712923931</c:v>
                </c:pt>
                <c:pt idx="64">
                  <c:v>0.4041504691276997</c:v>
                </c:pt>
                <c:pt idx="65">
                  <c:v>0.39974382141317616</c:v>
                </c:pt>
                <c:pt idx="66">
                  <c:v>0.39540945461588151</c:v>
                </c:pt>
                <c:pt idx="67">
                  <c:v>0.39114575913365829</c:v>
                </c:pt>
                <c:pt idx="68">
                  <c:v>0.38695117315289684</c:v>
                </c:pt>
                <c:pt idx="69">
                  <c:v>0.38282418076966629</c:v>
                </c:pt>
                <c:pt idx="70">
                  <c:v>0.37876331020493947</c:v>
                </c:pt>
                <c:pt idx="71">
                  <c:v>0.37476713210822249</c:v>
                </c:pt>
                <c:pt idx="72">
                  <c:v>0.37083425794430386</c:v>
                </c:pt>
                <c:pt idx="73">
                  <c:v>0.36696333845820439</c:v>
                </c:pt>
                <c:pt idx="74">
                  <c:v>0.3631530622137491</c:v>
                </c:pt>
                <c:pt idx="75">
                  <c:v>0.35940215420149146</c:v>
                </c:pt>
                <c:pt idx="76">
                  <c:v>0.35570937451201073</c:v>
                </c:pt>
                <c:pt idx="77">
                  <c:v>0.35207351707086521</c:v>
                </c:pt>
                <c:pt idx="78">
                  <c:v>0.34849340843173371</c:v>
                </c:pt>
                <c:pt idx="79">
                  <c:v>0.34496790662449772</c:v>
                </c:pt>
                <c:pt idx="80">
                  <c:v>0.34149590005523811</c:v>
                </c:pt>
                <c:pt idx="81">
                  <c:v>0.33807630645529563</c:v>
                </c:pt>
                <c:pt idx="82">
                  <c:v>0.3347080718767465</c:v>
                </c:pt>
                <c:pt idx="83">
                  <c:v>0.3313901697317953</c:v>
                </c:pt>
                <c:pt idx="84">
                  <c:v>0.32812159987374923</c:v>
                </c:pt>
                <c:pt idx="85">
                  <c:v>0.32490138771738203</c:v>
                </c:pt>
                <c:pt idx="86">
                  <c:v>0.32172858339662858</c:v>
                </c:pt>
                <c:pt idx="87">
                  <c:v>0.31860226095767585</c:v>
                </c:pt>
                <c:pt idx="88">
                  <c:v>0.3155215175856359</c:v>
                </c:pt>
                <c:pt idx="89">
                  <c:v>0.31248547286308803</c:v>
                </c:pt>
                <c:pt idx="90">
                  <c:v>0.3094932680588855</c:v>
                </c:pt>
                <c:pt idx="91">
                  <c:v>0.30654406544571322</c:v>
                </c:pt>
                <c:pt idx="92">
                  <c:v>0.30363704764496957</c:v>
                </c:pt>
                <c:pt idx="93">
                  <c:v>0.30077141699763199</c:v>
                </c:pt>
                <c:pt idx="94">
                  <c:v>0.29794639495983788</c:v>
                </c:pt>
                <c:pt idx="95">
                  <c:v>0.29516122152199031</c:v>
                </c:pt>
                <c:pt idx="96">
                  <c:v>0.29241515465025925</c:v>
                </c:pt>
                <c:pt idx="97">
                  <c:v>0.2897074697494163</c:v>
                </c:pt>
                <c:pt idx="98">
                  <c:v>0.28703745914599915</c:v>
                </c:pt>
                <c:pt idx="99">
                  <c:v>0.28440443159085654</c:v>
                </c:pt>
                <c:pt idx="100">
                  <c:v>0.28180771178017799</c:v>
                </c:pt>
              </c:numCache>
            </c:numRef>
          </c:yVal>
          <c:smooth val="1"/>
          <c:extLst>
            <c:ext xmlns:c16="http://schemas.microsoft.com/office/drawing/2014/chart" uri="{C3380CC4-5D6E-409C-BE32-E72D297353CC}">
              <c16:uniqueId val="{00000008-0C97-4A6B-8047-1C7F6EEC8660}"/>
            </c:ext>
          </c:extLst>
        </c:ser>
        <c:ser>
          <c:idx val="9"/>
          <c:order val="9"/>
          <c:tx>
            <c:strRef>
              <c:f>sensitivity!$AB$59</c:f>
              <c:strCache>
                <c:ptCount val="1"/>
                <c:pt idx="0">
                  <c:v>BC_0,50_T10</c:v>
                </c:pt>
              </c:strCache>
            </c:strRef>
          </c:tx>
          <c:spPr>
            <a:ln w="28575" cap="rnd">
              <a:solidFill>
                <a:schemeClr val="accent4">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sensitivity!$AB$60:$AB$160</c:f>
              <c:numCache>
                <c:formatCode>0%</c:formatCode>
                <c:ptCount val="101"/>
                <c:pt idx="0">
                  <c:v>1</c:v>
                </c:pt>
                <c:pt idx="1">
                  <c:v>0.96276276012821094</c:v>
                </c:pt>
                <c:pt idx="2">
                  <c:v>0.94022850259278834</c:v>
                </c:pt>
                <c:pt idx="3">
                  <c:v>0.91954968697742823</c:v>
                </c:pt>
                <c:pt idx="4">
                  <c:v>0.90017303073833677</c:v>
                </c:pt>
                <c:pt idx="5">
                  <c:v>0.88182309501132605</c:v>
                </c:pt>
                <c:pt idx="6">
                  <c:v>0.86433287150201588</c:v>
                </c:pt>
                <c:pt idx="7">
                  <c:v>0.84759086059295097</c:v>
                </c:pt>
                <c:pt idx="8">
                  <c:v>0.8315164071756197</c:v>
                </c:pt>
                <c:pt idx="9">
                  <c:v>0.81604742687953458</c:v>
                </c:pt>
                <c:pt idx="10">
                  <c:v>0.80113392012378815</c:v>
                </c:pt>
                <c:pt idx="11">
                  <c:v>0.78673430404246858</c:v>
                </c:pt>
                <c:pt idx="12">
                  <c:v>0.77281318424303946</c:v>
                </c:pt>
                <c:pt idx="13">
                  <c:v>0.75933990613097113</c:v>
                </c:pt>
                <c:pt idx="14">
                  <c:v>0.74628755666191826</c:v>
                </c:pt>
                <c:pt idx="15">
                  <c:v>0.73363224416494832</c:v>
                </c:pt>
                <c:pt idx="16">
                  <c:v>0.72135256057247221</c:v>
                </c:pt>
                <c:pt idx="17">
                  <c:v>0.70942916949877277</c:v>
                </c:pt>
                <c:pt idx="18">
                  <c:v>0.69784448459677118</c:v>
                </c:pt>
                <c:pt idx="19">
                  <c:v>0.68658241456741065</c:v>
                </c:pt>
                <c:pt idx="20">
                  <c:v>0.6756281584233389</c:v>
                </c:pt>
                <c:pt idx="21">
                  <c:v>0.66496803924046555</c:v>
                </c:pt>
                <c:pt idx="22">
                  <c:v>0.65458936774849019</c:v>
                </c:pt>
                <c:pt idx="23">
                  <c:v>0.64448032929183086</c:v>
                </c:pt>
                <c:pt idx="24">
                  <c:v>0.63462988926111152</c:v>
                </c:pt>
                <c:pt idx="25">
                  <c:v>0.62502771324719331</c:v>
                </c:pt>
                <c:pt idx="26">
                  <c:v>0.61566409902767161</c:v>
                </c:pt>
                <c:pt idx="27">
                  <c:v>0.60652991814149693</c:v>
                </c:pt>
                <c:pt idx="28">
                  <c:v>0.59761656529726936</c:v>
                </c:pt>
                <c:pt idx="29">
                  <c:v>0.58891591423473177</c:v>
                </c:pt>
                <c:pt idx="30">
                  <c:v>0.58042027894613435</c:v>
                </c:pt>
                <c:pt idx="31">
                  <c:v>0.57212237938566712</c:v>
                </c:pt>
                <c:pt idx="32">
                  <c:v>0.56401531096699742</c:v>
                </c:pt>
                <c:pt idx="33">
                  <c:v>0.55609251728287978</c:v>
                </c:pt>
                <c:pt idx="34">
                  <c:v>0.54834776558576315</c:v>
                </c:pt>
                <c:pt idx="35">
                  <c:v>0.5407751246510426</c:v>
                </c:pt>
                <c:pt idx="36">
                  <c:v>0.53336894471015739</c:v>
                </c:pt>
                <c:pt idx="37">
                  <c:v>0.52612383919302719</c:v>
                </c:pt>
                <c:pt idx="38">
                  <c:v>0.51903466806129095</c:v>
                </c:pt>
                <c:pt idx="39">
                  <c:v>0.51209652254771132</c:v>
                </c:pt>
                <c:pt idx="40">
                  <c:v>0.50530471114469078</c:v>
                </c:pt>
                <c:pt idx="41">
                  <c:v>0.4986547467074276</c:v>
                </c:pt>
                <c:pt idx="42">
                  <c:v>0.4921423345558682</c:v>
                </c:pt>
                <c:pt idx="43">
                  <c:v>0.48576336147506066</c:v>
                </c:pt>
                <c:pt idx="44">
                  <c:v>0.4795138855264513</c:v>
                </c:pt>
                <c:pt idx="45">
                  <c:v>0.4733901265935086</c:v>
                </c:pt>
                <c:pt idx="46">
                  <c:v>0.46738845759428738</c:v>
                </c:pt>
                <c:pt idx="47">
                  <c:v>0.46150539630134463</c:v>
                </c:pt>
                <c:pt idx="48">
                  <c:v>0.45573759771615957</c:v>
                </c:pt>
                <c:pt idx="49">
                  <c:v>0.45008184695095432</c:v>
                </c:pt>
                <c:pt idx="50">
                  <c:v>0.44453505257583231</c:v>
                </c:pt>
                <c:pt idx="51">
                  <c:v>0.43909424039347783</c:v>
                </c:pt>
                <c:pt idx="52">
                  <c:v>0.4337565476074689</c:v>
                </c:pt>
                <c:pt idx="53">
                  <c:v>0.42851921735357101</c:v>
                </c:pt>
                <c:pt idx="54">
                  <c:v>0.42337959356631749</c:v>
                </c:pt>
                <c:pt idx="55">
                  <c:v>0.41833511615575963</c:v>
                </c:pt>
                <c:pt idx="56">
                  <c:v>0.4133833164715755</c:v>
                </c:pt>
                <c:pt idx="57">
                  <c:v>0.40852181303375351</c:v>
                </c:pt>
                <c:pt idx="58">
                  <c:v>0.40374830751089796</c:v>
                </c:pt>
                <c:pt idx="59">
                  <c:v>0.39906058092881674</c:v>
                </c:pt>
                <c:pt idx="60">
                  <c:v>0.39445649009352651</c:v>
                </c:pt>
                <c:pt idx="61">
                  <c:v>0.38993396421410692</c:v>
                </c:pt>
                <c:pt idx="62">
                  <c:v>0.38549100171202622</c:v>
                </c:pt>
                <c:pt idx="63">
                  <c:v>0.38112566720462304</c:v>
                </c:pt>
                <c:pt idx="64">
                  <c:v>0.37683608865139645</c:v>
                </c:pt>
                <c:pt idx="65">
                  <c:v>0.37262045465263022</c:v>
                </c:pt>
                <c:pt idx="66">
                  <c:v>0.36847701189067206</c:v>
                </c:pt>
                <c:pt idx="67">
                  <c:v>0.36440406270491571</c:v>
                </c:pt>
                <c:pt idx="68">
                  <c:v>0.36039996279218756</c:v>
                </c:pt>
                <c:pt idx="69">
                  <c:v>0.35646311902484445</c:v>
                </c:pt>
                <c:pt idx="70">
                  <c:v>0.35259198737944436</c:v>
                </c:pt>
                <c:pt idx="71">
                  <c:v>0.34878507096934941</c:v>
                </c:pt>
                <c:pt idx="72">
                  <c:v>0.34504091817508731</c:v>
                </c:pt>
                <c:pt idx="73">
                  <c:v>0.34135812086672263</c:v>
                </c:pt>
                <c:pt idx="74">
                  <c:v>0.33773531271288093</c:v>
                </c:pt>
                <c:pt idx="75">
                  <c:v>0.33417116757142701</c:v>
                </c:pt>
                <c:pt idx="76">
                  <c:v>0.33066439795713387</c:v>
                </c:pt>
                <c:pt idx="77">
                  <c:v>0.32721375358198235</c:v>
                </c:pt>
                <c:pt idx="78">
                  <c:v>0.32381801996401954</c:v>
                </c:pt>
                <c:pt idx="79">
                  <c:v>0.32047601710096074</c:v>
                </c:pt>
                <c:pt idx="80">
                  <c:v>0.31718659820497247</c:v>
                </c:pt>
                <c:pt idx="81">
                  <c:v>0.31394864849528425</c:v>
                </c:pt>
                <c:pt idx="82">
                  <c:v>0.3107610840455029</c:v>
                </c:pt>
                <c:pt idx="83">
                  <c:v>0.30762285068268724</c:v>
                </c:pt>
                <c:pt idx="84">
                  <c:v>0.30453292293542178</c:v>
                </c:pt>
                <c:pt idx="85">
                  <c:v>0.30149030302830271</c:v>
                </c:pt>
                <c:pt idx="86">
                  <c:v>0.29849401992039903</c:v>
                </c:pt>
                <c:pt idx="87">
                  <c:v>0.29554312838540109</c:v>
                </c:pt>
                <c:pt idx="88">
                  <c:v>0.29263670813130616</c:v>
                </c:pt>
                <c:pt idx="89">
                  <c:v>0.28977386295761298</c:v>
                </c:pt>
                <c:pt idx="90">
                  <c:v>0.28695371994812002</c:v>
                </c:pt>
                <c:pt idx="91">
                  <c:v>0.28417542869753276</c:v>
                </c:pt>
                <c:pt idx="92">
                  <c:v>0.28143816057018434</c:v>
                </c:pt>
                <c:pt idx="93">
                  <c:v>0.27874110798927909</c:v>
                </c:pt>
                <c:pt idx="94">
                  <c:v>0.27608348375514813</c:v>
                </c:pt>
                <c:pt idx="95">
                  <c:v>0.27346452039110469</c:v>
                </c:pt>
                <c:pt idx="96">
                  <c:v>0.27088346951555203</c:v>
                </c:pt>
                <c:pt idx="97">
                  <c:v>0.26833960123908329</c:v>
                </c:pt>
                <c:pt idx="98">
                  <c:v>0.26583220358537585</c:v>
                </c:pt>
                <c:pt idx="99">
                  <c:v>0.2633605819347502</c:v>
                </c:pt>
                <c:pt idx="100">
                  <c:v>0.26092405848932787</c:v>
                </c:pt>
              </c:numCache>
            </c:numRef>
          </c:yVal>
          <c:smooth val="1"/>
          <c:extLst>
            <c:ext xmlns:c16="http://schemas.microsoft.com/office/drawing/2014/chart" uri="{C3380CC4-5D6E-409C-BE32-E72D297353CC}">
              <c16:uniqueId val="{00000009-0C97-4A6B-8047-1C7F6EEC8660}"/>
            </c:ext>
          </c:extLst>
        </c:ser>
        <c:ser>
          <c:idx val="10"/>
          <c:order val="10"/>
          <c:tx>
            <c:strRef>
              <c:f>sensitivity!$AC$59</c:f>
              <c:strCache>
                <c:ptCount val="1"/>
                <c:pt idx="0">
                  <c:v>BC_0,55_T10</c:v>
                </c:pt>
              </c:strCache>
            </c:strRef>
          </c:tx>
          <c:spPr>
            <a:ln w="28575" cap="rnd">
              <a:solidFill>
                <a:schemeClr val="accent5">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sensitivity!$AC$60:$AC$160</c:f>
              <c:numCache>
                <c:formatCode>0%</c:formatCode>
                <c:ptCount val="101"/>
                <c:pt idx="0">
                  <c:v>1</c:v>
                </c:pt>
                <c:pt idx="1">
                  <c:v>0.95212569461285668</c:v>
                </c:pt>
                <c:pt idx="2">
                  <c:v>0.92387694368313045</c:v>
                </c:pt>
                <c:pt idx="3">
                  <c:v>0.89957513772317732</c:v>
                </c:pt>
                <c:pt idx="4">
                  <c:v>0.87769540497478493</c:v>
                </c:pt>
                <c:pt idx="5">
                  <c:v>0.85749057905548154</c:v>
                </c:pt>
                <c:pt idx="6">
                  <c:v>0.83855397638036155</c:v>
                </c:pt>
                <c:pt idx="7">
                  <c:v>0.82064478117558937</c:v>
                </c:pt>
                <c:pt idx="8">
                  <c:v>0.80360723883040708</c:v>
                </c:pt>
                <c:pt idx="9">
                  <c:v>0.78733208220624573</c:v>
                </c:pt>
                <c:pt idx="10">
                  <c:v>0.771737428165574</c:v>
                </c:pt>
                <c:pt idx="11">
                  <c:v>0.75675883181170633</c:v>
                </c:pt>
                <c:pt idx="12">
                  <c:v>0.74234376972341209</c:v>
                </c:pt>
                <c:pt idx="13">
                  <c:v>0.72844835157629118</c:v>
                </c:pt>
                <c:pt idx="14">
                  <c:v>0.7150352139665439</c:v>
                </c:pt>
                <c:pt idx="15">
                  <c:v>0.70207208336784732</c:v>
                </c:pt>
                <c:pt idx="16">
                  <c:v>0.68953074540995263</c:v>
                </c:pt>
                <c:pt idx="17">
                  <c:v>0.67738627803020313</c:v>
                </c:pt>
                <c:pt idx="18">
                  <c:v>0.66561646600504565</c:v>
                </c:pt>
                <c:pt idx="19">
                  <c:v>0.6542013456992587</c:v>
                </c:pt>
                <c:pt idx="20">
                  <c:v>0.64312284625346428</c:v>
                </c:pt>
                <c:pt idx="21">
                  <c:v>0.63236450374310404</c:v>
                </c:pt>
                <c:pt idx="22">
                  <c:v>0.62191123137845905</c:v>
                </c:pt>
                <c:pt idx="23">
                  <c:v>0.61174913320425339</c:v>
                </c:pt>
                <c:pt idx="24">
                  <c:v>0.60186535184075918</c:v>
                </c:pt>
                <c:pt idx="25">
                  <c:v>0.5922479430464489</c:v>
                </c:pt>
                <c:pt idx="26">
                  <c:v>0.58288577154359356</c:v>
                </c:pt>
                <c:pt idx="27">
                  <c:v>0.57376842380000526</c:v>
                </c:pt>
                <c:pt idx="28">
                  <c:v>0.56488613441285684</c:v>
                </c:pt>
                <c:pt idx="29">
                  <c:v>0.55622972347062527</c:v>
                </c:pt>
                <c:pt idx="30">
                  <c:v>0.54779054283159523</c:v>
                </c:pt>
                <c:pt idx="31">
                  <c:v>0.53956042969224816</c:v>
                </c:pt>
                <c:pt idx="32">
                  <c:v>0.53153166615634828</c:v>
                </c:pt>
                <c:pt idx="33">
                  <c:v>0.52369694377826526</c:v>
                </c:pt>
                <c:pt idx="34">
                  <c:v>0.516049332259233</c:v>
                </c:pt>
                <c:pt idx="35">
                  <c:v>0.50858225163600779</c:v>
                </c:pt>
                <c:pt idx="36">
                  <c:v>0.50128944742775394</c:v>
                </c:pt>
                <c:pt idx="37">
                  <c:v>0.49416496830669387</c:v>
                </c:pt>
                <c:pt idx="38">
                  <c:v>0.48720314593704273</c:v>
                </c:pt>
                <c:pt idx="39">
                  <c:v>0.48039857668954961</c:v>
                </c:pt>
                <c:pt idx="40">
                  <c:v>0.47374610498914443</c:v>
                </c:pt>
                <c:pt idx="41">
                  <c:v>0.46724080809345819</c:v>
                </c:pt>
                <c:pt idx="42">
                  <c:v>0.4608779821324625</c:v>
                </c:pt>
                <c:pt idx="43">
                  <c:v>0.45465312926579388</c:v>
                </c:pt>
                <c:pt idx="44">
                  <c:v>0.44856194583580195</c:v>
                </c:pt>
                <c:pt idx="45">
                  <c:v>0.44260031141192524</c:v>
                </c:pt>
                <c:pt idx="46">
                  <c:v>0.43676427863652456</c:v>
                </c:pt>
                <c:pt idx="47">
                  <c:v>0.4310500637942915</c:v>
                </c:pt>
                <c:pt idx="48">
                  <c:v>0.42545403803740767</c:v>
                </c:pt>
                <c:pt idx="49">
                  <c:v>0.41997271920701107</c:v>
                </c:pt>
                <c:pt idx="50">
                  <c:v>0.41460276419864756</c:v>
                </c:pt>
                <c:pt idx="51">
                  <c:v>0.40934096182539104</c:v>
                </c:pt>
                <c:pt idx="52">
                  <c:v>0.40418422613747673</c:v>
                </c:pt>
                <c:pt idx="53">
                  <c:v>0.39912959016169391</c:v>
                </c:pt>
                <c:pt idx="54">
                  <c:v>0.39417420002760672</c:v>
                </c:pt>
                <c:pt idx="55">
                  <c:v>0.38931530945096754</c:v>
                </c:pt>
                <c:pt idx="56">
                  <c:v>0.38455027454758339</c:v>
                </c:pt>
                <c:pt idx="57">
                  <c:v>0.37987654895340905</c:v>
                </c:pt>
                <c:pt idx="58">
                  <c:v>0.37529167922887607</c:v>
                </c:pt>
                <c:pt idx="59">
                  <c:v>0.37079330052741749</c:v>
                </c:pt>
                <c:pt idx="60">
                  <c:v>0.36637913250990822</c:v>
                </c:pt>
                <c:pt idx="61">
                  <c:v>0.36204697548827747</c:v>
                </c:pt>
                <c:pt idx="62">
                  <c:v>0.3577947067829495</c:v>
                </c:pt>
                <c:pt idx="63">
                  <c:v>0.35362027728000667</c:v>
                </c:pt>
                <c:pt idx="64">
                  <c:v>0.34952170817509315</c:v>
                </c:pt>
                <c:pt idx="65">
                  <c:v>0.34549708789208422</c:v>
                </c:pt>
                <c:pt idx="66">
                  <c:v>0.3415445691654625</c:v>
                </c:pt>
                <c:pt idx="67">
                  <c:v>0.33766236627617308</c:v>
                </c:pt>
                <c:pt idx="68">
                  <c:v>0.33384875243147821</c:v>
                </c:pt>
                <c:pt idx="69">
                  <c:v>0.33010205728002256</c:v>
                </c:pt>
                <c:pt idx="70">
                  <c:v>0.32642066455394919</c:v>
                </c:pt>
                <c:pt idx="71">
                  <c:v>0.32280300983047627</c:v>
                </c:pt>
                <c:pt idx="72">
                  <c:v>0.3192475784058707</c:v>
                </c:pt>
                <c:pt idx="73">
                  <c:v>0.3157529032752408</c:v>
                </c:pt>
                <c:pt idx="74">
                  <c:v>0.31231756321201265</c:v>
                </c:pt>
                <c:pt idx="75">
                  <c:v>0.3089401809413625</c:v>
                </c:pt>
                <c:pt idx="76">
                  <c:v>0.30561942140225695</c:v>
                </c:pt>
                <c:pt idx="77">
                  <c:v>0.30235399009309949</c:v>
                </c:pt>
                <c:pt idx="78">
                  <c:v>0.29914263149630543</c:v>
                </c:pt>
                <c:pt idx="79">
                  <c:v>0.29598412757742376</c:v>
                </c:pt>
                <c:pt idx="80">
                  <c:v>0.29287729635470683</c:v>
                </c:pt>
                <c:pt idx="81">
                  <c:v>0.28982099053527277</c:v>
                </c:pt>
                <c:pt idx="82">
                  <c:v>0.2868140962142593</c:v>
                </c:pt>
                <c:pt idx="83">
                  <c:v>0.28385553163357913</c:v>
                </c:pt>
                <c:pt idx="84">
                  <c:v>0.28094424599709433</c:v>
                </c:pt>
                <c:pt idx="85">
                  <c:v>0.27807921833922344</c:v>
                </c:pt>
                <c:pt idx="86">
                  <c:v>0.27525945644416955</c:v>
                </c:pt>
                <c:pt idx="87">
                  <c:v>0.27248399581312632</c:v>
                </c:pt>
                <c:pt idx="88">
                  <c:v>0.26975189867697641</c:v>
                </c:pt>
                <c:pt idx="89">
                  <c:v>0.26706225305213788</c:v>
                </c:pt>
                <c:pt idx="90">
                  <c:v>0.26441417183735455</c:v>
                </c:pt>
                <c:pt idx="91">
                  <c:v>0.26180679194935219</c:v>
                </c:pt>
                <c:pt idx="92">
                  <c:v>0.2592392734953991</c:v>
                </c:pt>
                <c:pt idx="93">
                  <c:v>0.25671079898092608</c:v>
                </c:pt>
                <c:pt idx="94">
                  <c:v>0.25422057255045838</c:v>
                </c:pt>
                <c:pt idx="95">
                  <c:v>0.25176781926021907</c:v>
                </c:pt>
                <c:pt idx="96">
                  <c:v>0.24935178438084485</c:v>
                </c:pt>
                <c:pt idx="97">
                  <c:v>0.24697173272875036</c:v>
                </c:pt>
                <c:pt idx="98">
                  <c:v>0.24462694802475249</c:v>
                </c:pt>
                <c:pt idx="99">
                  <c:v>0.24231673227864389</c:v>
                </c:pt>
                <c:pt idx="100">
                  <c:v>0.2400404051984778</c:v>
                </c:pt>
              </c:numCache>
            </c:numRef>
          </c:yVal>
          <c:smooth val="1"/>
          <c:extLst>
            <c:ext xmlns:c16="http://schemas.microsoft.com/office/drawing/2014/chart" uri="{C3380CC4-5D6E-409C-BE32-E72D297353CC}">
              <c16:uniqueId val="{0000000A-0C97-4A6B-8047-1C7F6EEC8660}"/>
            </c:ext>
          </c:extLst>
        </c:ser>
        <c:ser>
          <c:idx val="11"/>
          <c:order val="11"/>
          <c:tx>
            <c:strRef>
              <c:f>sensitivity!$AD$59</c:f>
              <c:strCache>
                <c:ptCount val="1"/>
                <c:pt idx="0">
                  <c:v>BC_0,60_T10</c:v>
                </c:pt>
              </c:strCache>
            </c:strRef>
          </c:tx>
          <c:spPr>
            <a:ln w="28575" cap="rnd">
              <a:solidFill>
                <a:schemeClr val="accent6">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sensitivity!$AD$60:$AD$160</c:f>
              <c:numCache>
                <c:formatCode>0%</c:formatCode>
                <c:ptCount val="101"/>
                <c:pt idx="0">
                  <c:v>1</c:v>
                </c:pt>
                <c:pt idx="1">
                  <c:v>0.94148862909750253</c:v>
                </c:pt>
                <c:pt idx="2">
                  <c:v>0.90752538477347255</c:v>
                </c:pt>
                <c:pt idx="3">
                  <c:v>0.8796005884689263</c:v>
                </c:pt>
                <c:pt idx="4">
                  <c:v>0.85521777921123321</c:v>
                </c:pt>
                <c:pt idx="5">
                  <c:v>0.83315806309963691</c:v>
                </c:pt>
                <c:pt idx="6">
                  <c:v>0.81277508125870712</c:v>
                </c:pt>
                <c:pt idx="7">
                  <c:v>0.79369870175822776</c:v>
                </c:pt>
                <c:pt idx="8">
                  <c:v>0.77569807048519435</c:v>
                </c:pt>
                <c:pt idx="9">
                  <c:v>0.75861673753295711</c:v>
                </c:pt>
                <c:pt idx="10">
                  <c:v>0.74234093620735986</c:v>
                </c:pt>
                <c:pt idx="11">
                  <c:v>0.72678335958094398</c:v>
                </c:pt>
                <c:pt idx="12">
                  <c:v>0.71187435520378473</c:v>
                </c:pt>
                <c:pt idx="13">
                  <c:v>0.697556797021611</c:v>
                </c:pt>
                <c:pt idx="14">
                  <c:v>0.68378287127116943</c:v>
                </c:pt>
                <c:pt idx="15">
                  <c:v>0.67051192257074632</c:v>
                </c:pt>
                <c:pt idx="16">
                  <c:v>0.65770893024743304</c:v>
                </c:pt>
                <c:pt idx="17">
                  <c:v>0.64534338656163337</c:v>
                </c:pt>
                <c:pt idx="18">
                  <c:v>0.63338844741332001</c:v>
                </c:pt>
                <c:pt idx="19">
                  <c:v>0.62182027683110674</c:v>
                </c:pt>
                <c:pt idx="20">
                  <c:v>0.61061753408358954</c:v>
                </c:pt>
                <c:pt idx="21">
                  <c:v>0.59976096824574254</c:v>
                </c:pt>
                <c:pt idx="22">
                  <c:v>0.5892330950084278</c:v>
                </c:pt>
                <c:pt idx="23">
                  <c:v>0.57901793711667593</c:v>
                </c:pt>
                <c:pt idx="24">
                  <c:v>0.56910081442040683</c:v>
                </c:pt>
                <c:pt idx="25">
                  <c:v>0.55946817284570449</c:v>
                </c:pt>
                <c:pt idx="26">
                  <c:v>0.55010744405951573</c:v>
                </c:pt>
                <c:pt idx="27">
                  <c:v>0.54100692945851347</c:v>
                </c:pt>
                <c:pt idx="28">
                  <c:v>0.53215570352844432</c:v>
                </c:pt>
                <c:pt idx="29">
                  <c:v>0.52354353270651877</c:v>
                </c:pt>
                <c:pt idx="30">
                  <c:v>0.51516080671705622</c:v>
                </c:pt>
                <c:pt idx="31">
                  <c:v>0.50699847999882919</c:v>
                </c:pt>
                <c:pt idx="32">
                  <c:v>0.49904802134569909</c:v>
                </c:pt>
                <c:pt idx="33">
                  <c:v>0.49130137027365073</c:v>
                </c:pt>
                <c:pt idx="34">
                  <c:v>0.48375089893270273</c:v>
                </c:pt>
                <c:pt idx="35">
                  <c:v>0.47638937862097291</c:v>
                </c:pt>
                <c:pt idx="36">
                  <c:v>0.4692099501453505</c:v>
                </c:pt>
                <c:pt idx="37">
                  <c:v>0.46220609742036051</c:v>
                </c:pt>
                <c:pt idx="38">
                  <c:v>0.45537162381279445</c:v>
                </c:pt>
                <c:pt idx="39">
                  <c:v>0.44870063083138784</c:v>
                </c:pt>
                <c:pt idx="40">
                  <c:v>0.44218749883359809</c:v>
                </c:pt>
                <c:pt idx="41">
                  <c:v>0.43582686947948879</c:v>
                </c:pt>
                <c:pt idx="42">
                  <c:v>0.42961362970905681</c:v>
                </c:pt>
                <c:pt idx="43">
                  <c:v>0.42354289705652709</c:v>
                </c:pt>
                <c:pt idx="44">
                  <c:v>0.41761000614515259</c:v>
                </c:pt>
                <c:pt idx="45">
                  <c:v>0.41181049623034188</c:v>
                </c:pt>
                <c:pt idx="46">
                  <c:v>0.4061400996787618</c:v>
                </c:pt>
                <c:pt idx="47">
                  <c:v>0.40059473128723838</c:v>
                </c:pt>
                <c:pt idx="48">
                  <c:v>0.39517047835865571</c:v>
                </c:pt>
                <c:pt idx="49">
                  <c:v>0.38986359146306776</c:v>
                </c:pt>
                <c:pt idx="50">
                  <c:v>0.3846704758214628</c:v>
                </c:pt>
                <c:pt idx="51">
                  <c:v>0.37958768325730424</c:v>
                </c:pt>
                <c:pt idx="52">
                  <c:v>0.37461190466748456</c:v>
                </c:pt>
                <c:pt idx="53">
                  <c:v>0.36973996296981676</c:v>
                </c:pt>
                <c:pt idx="54">
                  <c:v>0.3649688064888959</c:v>
                </c:pt>
                <c:pt idx="55">
                  <c:v>0.36029550274617544</c:v>
                </c:pt>
                <c:pt idx="56">
                  <c:v>0.35571723262359128</c:v>
                </c:pt>
                <c:pt idx="57">
                  <c:v>0.3512312848730646</c:v>
                </c:pt>
                <c:pt idx="58">
                  <c:v>0.34683505094685413</c:v>
                </c:pt>
                <c:pt idx="59">
                  <c:v>0.34252602012601824</c:v>
                </c:pt>
                <c:pt idx="60">
                  <c:v>0.33830177492628993</c:v>
                </c:pt>
                <c:pt idx="61">
                  <c:v>0.33415998676244801</c:v>
                </c:pt>
                <c:pt idx="62">
                  <c:v>0.33009841185387273</c:v>
                </c:pt>
                <c:pt idx="63">
                  <c:v>0.32611488735539035</c:v>
                </c:pt>
                <c:pt idx="64">
                  <c:v>0.32220732769878979</c:v>
                </c:pt>
                <c:pt idx="65">
                  <c:v>0.31837372113153822</c:v>
                </c:pt>
                <c:pt idx="66">
                  <c:v>0.31461212644025299</c:v>
                </c:pt>
                <c:pt idx="67">
                  <c:v>0.31092066984743044</c:v>
                </c:pt>
                <c:pt idx="68">
                  <c:v>0.30729754207076893</c:v>
                </c:pt>
                <c:pt idx="69">
                  <c:v>0.30374099553520062</c:v>
                </c:pt>
                <c:pt idx="70">
                  <c:v>0.30024934172845402</c:v>
                </c:pt>
                <c:pt idx="71">
                  <c:v>0.29682094869160314</c:v>
                </c:pt>
                <c:pt idx="72">
                  <c:v>0.2934542386366541</c:v>
                </c:pt>
                <c:pt idx="73">
                  <c:v>0.29014768568375898</c:v>
                </c:pt>
                <c:pt idx="74">
                  <c:v>0.28689981371114442</c:v>
                </c:pt>
                <c:pt idx="75">
                  <c:v>0.28370919431129793</c:v>
                </c:pt>
                <c:pt idx="76">
                  <c:v>0.28057444484738003</c:v>
                </c:pt>
                <c:pt idx="77">
                  <c:v>0.27749422660421658</c:v>
                </c:pt>
                <c:pt idx="78">
                  <c:v>0.27446724302859127</c:v>
                </c:pt>
                <c:pt idx="79">
                  <c:v>0.27149223805388678</c:v>
                </c:pt>
                <c:pt idx="80">
                  <c:v>0.26856799450444119</c:v>
                </c:pt>
                <c:pt idx="81">
                  <c:v>0.26569333257526134</c:v>
                </c:pt>
                <c:pt idx="82">
                  <c:v>0.26286710838301569</c:v>
                </c:pt>
                <c:pt idx="83">
                  <c:v>0.26008821258447101</c:v>
                </c:pt>
                <c:pt idx="84">
                  <c:v>0.25735556905876683</c:v>
                </c:pt>
                <c:pt idx="85">
                  <c:v>0.25466813365014412</c:v>
                </c:pt>
                <c:pt idx="86">
                  <c:v>0.25202489296794001</c:v>
                </c:pt>
                <c:pt idx="87">
                  <c:v>0.2494248632408515</c:v>
                </c:pt>
                <c:pt idx="88">
                  <c:v>0.24686708922264661</c:v>
                </c:pt>
                <c:pt idx="89">
                  <c:v>0.24435064314666277</c:v>
                </c:pt>
                <c:pt idx="90">
                  <c:v>0.24187462372658902</c:v>
                </c:pt>
                <c:pt idx="91">
                  <c:v>0.23943815520117168</c:v>
                </c:pt>
                <c:pt idx="92">
                  <c:v>0.23704038642061387</c:v>
                </c:pt>
                <c:pt idx="93">
                  <c:v>0.23468048997257313</c:v>
                </c:pt>
                <c:pt idx="94">
                  <c:v>0.23235766134576868</c:v>
                </c:pt>
                <c:pt idx="95">
                  <c:v>0.23007111812933345</c:v>
                </c:pt>
                <c:pt idx="96">
                  <c:v>0.22782009924613761</c:v>
                </c:pt>
                <c:pt idx="97">
                  <c:v>0.22560386421841738</c:v>
                </c:pt>
                <c:pt idx="98">
                  <c:v>0.22342169246412913</c:v>
                </c:pt>
                <c:pt idx="99">
                  <c:v>0.22127288262253758</c:v>
                </c:pt>
                <c:pt idx="100">
                  <c:v>0.21915675190762768</c:v>
                </c:pt>
              </c:numCache>
            </c:numRef>
          </c:yVal>
          <c:smooth val="1"/>
          <c:extLst>
            <c:ext xmlns:c16="http://schemas.microsoft.com/office/drawing/2014/chart" uri="{C3380CC4-5D6E-409C-BE32-E72D297353CC}">
              <c16:uniqueId val="{0000000B-0C97-4A6B-8047-1C7F6EEC8660}"/>
            </c:ext>
          </c:extLst>
        </c:ser>
        <c:ser>
          <c:idx val="12"/>
          <c:order val="12"/>
          <c:tx>
            <c:strRef>
              <c:f>sensitivity!$AE$59</c:f>
              <c:strCache>
                <c:ptCount val="1"/>
                <c:pt idx="0">
                  <c:v>BC_0,65_T10</c:v>
                </c:pt>
              </c:strCache>
            </c:strRef>
          </c:tx>
          <c:spPr>
            <a:ln w="28575" cap="rnd">
              <a:solidFill>
                <a:schemeClr val="accent1">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sensitivity!$AE$60:$AE$160</c:f>
              <c:numCache>
                <c:formatCode>0%</c:formatCode>
                <c:ptCount val="101"/>
                <c:pt idx="0">
                  <c:v>1</c:v>
                </c:pt>
                <c:pt idx="1">
                  <c:v>0.93085156358214838</c:v>
                </c:pt>
                <c:pt idx="2">
                  <c:v>0.89117382586381466</c:v>
                </c:pt>
                <c:pt idx="3">
                  <c:v>0.85962603921467529</c:v>
                </c:pt>
                <c:pt idx="4">
                  <c:v>0.83274015344768137</c:v>
                </c:pt>
                <c:pt idx="5">
                  <c:v>0.8088255471437924</c:v>
                </c:pt>
                <c:pt idx="6">
                  <c:v>0.78699618613705291</c:v>
                </c:pt>
                <c:pt idx="7">
                  <c:v>0.76675262234086616</c:v>
                </c:pt>
                <c:pt idx="8">
                  <c:v>0.74778890213998173</c:v>
                </c:pt>
                <c:pt idx="9">
                  <c:v>0.72990139285966837</c:v>
                </c:pt>
                <c:pt idx="10">
                  <c:v>0.71294444424914571</c:v>
                </c:pt>
                <c:pt idx="11">
                  <c:v>0.69680788735018162</c:v>
                </c:pt>
                <c:pt idx="12">
                  <c:v>0.68140494068415736</c:v>
                </c:pt>
                <c:pt idx="13">
                  <c:v>0.66666524246693104</c:v>
                </c:pt>
                <c:pt idx="14">
                  <c:v>0.65253052857579497</c:v>
                </c:pt>
                <c:pt idx="15">
                  <c:v>0.63895176177364532</c:v>
                </c:pt>
                <c:pt idx="16">
                  <c:v>0.62588711508491346</c:v>
                </c:pt>
                <c:pt idx="17">
                  <c:v>0.61330049509306384</c:v>
                </c:pt>
                <c:pt idx="18">
                  <c:v>0.60116042882159437</c:v>
                </c:pt>
                <c:pt idx="19">
                  <c:v>0.58943920796295479</c:v>
                </c:pt>
                <c:pt idx="20">
                  <c:v>0.57811222191371492</c:v>
                </c:pt>
                <c:pt idx="21">
                  <c:v>0.56715743274838104</c:v>
                </c:pt>
                <c:pt idx="22">
                  <c:v>0.55655495863839666</c:v>
                </c:pt>
                <c:pt idx="23">
                  <c:v>0.54628674102909835</c:v>
                </c:pt>
                <c:pt idx="24">
                  <c:v>0.53633627700005437</c:v>
                </c:pt>
                <c:pt idx="25">
                  <c:v>0.52668840264495997</c:v>
                </c:pt>
                <c:pt idx="26">
                  <c:v>0.51732911657543779</c:v>
                </c:pt>
                <c:pt idx="27">
                  <c:v>0.50824543511702169</c:v>
                </c:pt>
                <c:pt idx="28">
                  <c:v>0.49942527264403169</c:v>
                </c:pt>
                <c:pt idx="29">
                  <c:v>0.49085734194241221</c:v>
                </c:pt>
                <c:pt idx="30">
                  <c:v>0.48253107060251715</c:v>
                </c:pt>
                <c:pt idx="31">
                  <c:v>0.47443653030541028</c:v>
                </c:pt>
                <c:pt idx="32">
                  <c:v>0.46656437653504995</c:v>
                </c:pt>
                <c:pt idx="33">
                  <c:v>0.4589057967690362</c:v>
                </c:pt>
                <c:pt idx="34">
                  <c:v>0.45145246560617253</c:v>
                </c:pt>
                <c:pt idx="35">
                  <c:v>0.4441965056059381</c:v>
                </c:pt>
                <c:pt idx="36">
                  <c:v>0.43713045286294705</c:v>
                </c:pt>
                <c:pt idx="37">
                  <c:v>0.43024722653402708</c:v>
                </c:pt>
                <c:pt idx="38">
                  <c:v>0.42354010168854622</c:v>
                </c:pt>
                <c:pt idx="39">
                  <c:v>0.41700268497322607</c:v>
                </c:pt>
                <c:pt idx="40">
                  <c:v>0.41062889267805175</c:v>
                </c:pt>
                <c:pt idx="41">
                  <c:v>0.40441293086551938</c:v>
                </c:pt>
                <c:pt idx="42">
                  <c:v>0.39834927728565112</c:v>
                </c:pt>
                <c:pt idx="43">
                  <c:v>0.39243266484726036</c:v>
                </c:pt>
                <c:pt idx="44">
                  <c:v>0.38665806645450329</c:v>
                </c:pt>
                <c:pt idx="45">
                  <c:v>0.38102068104875858</c:v>
                </c:pt>
                <c:pt idx="46">
                  <c:v>0.37551592072099899</c:v>
                </c:pt>
                <c:pt idx="47">
                  <c:v>0.3701393987801852</c:v>
                </c:pt>
                <c:pt idx="48">
                  <c:v>0.36488691867990375</c:v>
                </c:pt>
                <c:pt idx="49">
                  <c:v>0.35975446371912451</c:v>
                </c:pt>
                <c:pt idx="50">
                  <c:v>0.35473818744427799</c:v>
                </c:pt>
                <c:pt idx="51">
                  <c:v>0.34983440468921745</c:v>
                </c:pt>
                <c:pt idx="52">
                  <c:v>0.34503958319749234</c:v>
                </c:pt>
                <c:pt idx="53">
                  <c:v>0.34035033577793966</c:v>
                </c:pt>
                <c:pt idx="54">
                  <c:v>0.33576341295018514</c:v>
                </c:pt>
                <c:pt idx="55">
                  <c:v>0.33127569604138341</c:v>
                </c:pt>
                <c:pt idx="56">
                  <c:v>0.32688419069959923</c:v>
                </c:pt>
                <c:pt idx="57">
                  <c:v>0.32258602079272014</c:v>
                </c:pt>
                <c:pt idx="58">
                  <c:v>0.31837842266483224</c:v>
                </c:pt>
                <c:pt idx="59">
                  <c:v>0.31425873972461904</c:v>
                </c:pt>
                <c:pt idx="60">
                  <c:v>0.31022441734267159</c:v>
                </c:pt>
                <c:pt idx="61">
                  <c:v>0.30627299803661862</c:v>
                </c:pt>
                <c:pt idx="62">
                  <c:v>0.30240211692479602</c:v>
                </c:pt>
                <c:pt idx="63">
                  <c:v>0.29860949743077397</c:v>
                </c:pt>
                <c:pt idx="64">
                  <c:v>0.29489294722248649</c:v>
                </c:pt>
                <c:pt idx="65">
                  <c:v>0.29125035437099217</c:v>
                </c:pt>
                <c:pt idx="66">
                  <c:v>0.28767968371504343</c:v>
                </c:pt>
                <c:pt idx="67">
                  <c:v>0.28417897341868786</c:v>
                </c:pt>
                <c:pt idx="68">
                  <c:v>0.28074633171005958</c:v>
                </c:pt>
                <c:pt idx="69">
                  <c:v>0.27737993379037873</c:v>
                </c:pt>
                <c:pt idx="70">
                  <c:v>0.27407801890295885</c:v>
                </c:pt>
                <c:pt idx="71">
                  <c:v>0.27083888755273</c:v>
                </c:pt>
                <c:pt idx="72">
                  <c:v>0.26766089886743749</c:v>
                </c:pt>
                <c:pt idx="73">
                  <c:v>0.26454246809227711</c:v>
                </c:pt>
                <c:pt idx="74">
                  <c:v>0.26148206421027614</c:v>
                </c:pt>
                <c:pt idx="75">
                  <c:v>0.25847820768123342</c:v>
                </c:pt>
                <c:pt idx="76">
                  <c:v>0.25552946829250311</c:v>
                </c:pt>
                <c:pt idx="77">
                  <c:v>0.25263446311533366</c:v>
                </c:pt>
                <c:pt idx="78">
                  <c:v>0.2497918545608771</c:v>
                </c:pt>
                <c:pt idx="79">
                  <c:v>0.24700034853034974</c:v>
                </c:pt>
                <c:pt idx="80">
                  <c:v>0.24425869265417555</c:v>
                </c:pt>
                <c:pt idx="81">
                  <c:v>0.24156567461524986</c:v>
                </c:pt>
                <c:pt idx="82">
                  <c:v>0.23892012055177203</c:v>
                </c:pt>
                <c:pt idx="83">
                  <c:v>0.2363208935353629</c:v>
                </c:pt>
                <c:pt idx="84">
                  <c:v>0.23376689212043938</c:v>
                </c:pt>
                <c:pt idx="85">
                  <c:v>0.23125704896106475</c:v>
                </c:pt>
                <c:pt idx="86">
                  <c:v>0.22879032949171052</c:v>
                </c:pt>
                <c:pt idx="87">
                  <c:v>0.22636573066857674</c:v>
                </c:pt>
                <c:pt idx="88">
                  <c:v>0.22398227976831686</c:v>
                </c:pt>
                <c:pt idx="89">
                  <c:v>0.22163903324118767</c:v>
                </c:pt>
                <c:pt idx="90">
                  <c:v>0.21933507561582355</c:v>
                </c:pt>
                <c:pt idx="91">
                  <c:v>0.21706951845299111</c:v>
                </c:pt>
                <c:pt idx="92">
                  <c:v>0.21484149934582863</c:v>
                </c:pt>
                <c:pt idx="93">
                  <c:v>0.21265018096422017</c:v>
                </c:pt>
                <c:pt idx="94">
                  <c:v>0.21049475014107893</c:v>
                </c:pt>
                <c:pt idx="95">
                  <c:v>0.20837441699844783</c:v>
                </c:pt>
                <c:pt idx="96">
                  <c:v>0.2062884141114304</c:v>
                </c:pt>
                <c:pt idx="97">
                  <c:v>0.20423599570808443</c:v>
                </c:pt>
                <c:pt idx="98">
                  <c:v>0.20221643690350577</c:v>
                </c:pt>
                <c:pt idx="99">
                  <c:v>0.20022903296643119</c:v>
                </c:pt>
                <c:pt idx="100">
                  <c:v>0.19827309861677755</c:v>
                </c:pt>
              </c:numCache>
            </c:numRef>
          </c:yVal>
          <c:smooth val="1"/>
          <c:extLst>
            <c:ext xmlns:c16="http://schemas.microsoft.com/office/drawing/2014/chart" uri="{C3380CC4-5D6E-409C-BE32-E72D297353CC}">
              <c16:uniqueId val="{0000000C-0C97-4A6B-8047-1C7F6EEC8660}"/>
            </c:ext>
          </c:extLst>
        </c:ser>
        <c:ser>
          <c:idx val="13"/>
          <c:order val="13"/>
          <c:tx>
            <c:strRef>
              <c:f>sensitivity!$AF$59</c:f>
              <c:strCache>
                <c:ptCount val="1"/>
                <c:pt idx="0">
                  <c:v>BC_0,70_T10</c:v>
                </c:pt>
              </c:strCache>
            </c:strRef>
          </c:tx>
          <c:spPr>
            <a:ln w="28575" cap="rnd">
              <a:solidFill>
                <a:schemeClr val="accent2">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sensitivity!$AF$60:$AF$160</c:f>
              <c:numCache>
                <c:formatCode>0%</c:formatCode>
                <c:ptCount val="101"/>
                <c:pt idx="0">
                  <c:v>1</c:v>
                </c:pt>
                <c:pt idx="1">
                  <c:v>0.92021449806679423</c:v>
                </c:pt>
                <c:pt idx="2">
                  <c:v>0.87482226695415677</c:v>
                </c:pt>
                <c:pt idx="3">
                  <c:v>0.83965148996042438</c:v>
                </c:pt>
                <c:pt idx="4">
                  <c:v>0.81026252768412954</c:v>
                </c:pt>
                <c:pt idx="5">
                  <c:v>0.78449303118794766</c:v>
                </c:pt>
                <c:pt idx="6">
                  <c:v>0.76121729101539848</c:v>
                </c:pt>
                <c:pt idx="7">
                  <c:v>0.73980654292350456</c:v>
                </c:pt>
                <c:pt idx="8">
                  <c:v>0.71987973379476911</c:v>
                </c:pt>
                <c:pt idx="9">
                  <c:v>0.70118604818637964</c:v>
                </c:pt>
                <c:pt idx="10">
                  <c:v>0.68354795229093157</c:v>
                </c:pt>
                <c:pt idx="11">
                  <c:v>0.66683241511941926</c:v>
                </c:pt>
                <c:pt idx="12">
                  <c:v>0.65093552616452999</c:v>
                </c:pt>
                <c:pt idx="13">
                  <c:v>0.63577368791225108</c:v>
                </c:pt>
                <c:pt idx="14">
                  <c:v>0.62127818588042061</c:v>
                </c:pt>
                <c:pt idx="15">
                  <c:v>0.60739160097654432</c:v>
                </c:pt>
                <c:pt idx="16">
                  <c:v>0.59406529992239376</c:v>
                </c:pt>
                <c:pt idx="17">
                  <c:v>0.58125760362449408</c:v>
                </c:pt>
                <c:pt idx="18">
                  <c:v>0.56893241022986873</c:v>
                </c:pt>
                <c:pt idx="19">
                  <c:v>0.55705813909480284</c:v>
                </c:pt>
                <c:pt idx="20">
                  <c:v>0.5456069097438403</c:v>
                </c:pt>
                <c:pt idx="21">
                  <c:v>0.53455389725101954</c:v>
                </c:pt>
                <c:pt idx="22">
                  <c:v>0.52387682226836541</c:v>
                </c:pt>
                <c:pt idx="23">
                  <c:v>0.51355554494152089</c:v>
                </c:pt>
                <c:pt idx="24">
                  <c:v>0.50357173957970214</c:v>
                </c:pt>
                <c:pt idx="25">
                  <c:v>0.49390863244421551</c:v>
                </c:pt>
                <c:pt idx="26">
                  <c:v>0.48455078909135985</c:v>
                </c:pt>
                <c:pt idx="27">
                  <c:v>0.47548394077552991</c:v>
                </c:pt>
                <c:pt idx="28">
                  <c:v>0.46669484175961917</c:v>
                </c:pt>
                <c:pt idx="29">
                  <c:v>0.45817115117830565</c:v>
                </c:pt>
                <c:pt idx="30">
                  <c:v>0.44990133448797809</c:v>
                </c:pt>
                <c:pt idx="31">
                  <c:v>0.44187458061199131</c:v>
                </c:pt>
                <c:pt idx="32">
                  <c:v>0.43408073172440081</c:v>
                </c:pt>
                <c:pt idx="33">
                  <c:v>0.42651022326442162</c:v>
                </c:pt>
                <c:pt idx="34">
                  <c:v>0.41915403227964226</c:v>
                </c:pt>
                <c:pt idx="35">
                  <c:v>0.41200363259090328</c:v>
                </c:pt>
                <c:pt idx="36">
                  <c:v>0.4050509555805436</c:v>
                </c:pt>
                <c:pt idx="37">
                  <c:v>0.39828835564769371</c:v>
                </c:pt>
                <c:pt idx="38">
                  <c:v>0.391708579564298</c:v>
                </c:pt>
                <c:pt idx="39">
                  <c:v>0.38530473911506435</c:v>
                </c:pt>
                <c:pt idx="40">
                  <c:v>0.37907028652250535</c:v>
                </c:pt>
                <c:pt idx="41">
                  <c:v>0.37299899225154998</c:v>
                </c:pt>
                <c:pt idx="42">
                  <c:v>0.36708492486224542</c:v>
                </c:pt>
                <c:pt idx="43">
                  <c:v>0.36132243263799357</c:v>
                </c:pt>
                <c:pt idx="44">
                  <c:v>0.35570612676385394</c:v>
                </c:pt>
                <c:pt idx="45">
                  <c:v>0.35023086586717522</c:v>
                </c:pt>
                <c:pt idx="46">
                  <c:v>0.34489174176323617</c:v>
                </c:pt>
                <c:pt idx="47">
                  <c:v>0.33968406627313208</c:v>
                </c:pt>
                <c:pt idx="48">
                  <c:v>0.33460335900115179</c:v>
                </c:pt>
                <c:pt idx="49">
                  <c:v>0.32964533597518125</c:v>
                </c:pt>
                <c:pt idx="50">
                  <c:v>0.32480589906709323</c:v>
                </c:pt>
                <c:pt idx="51">
                  <c:v>0.32008112612113065</c:v>
                </c:pt>
                <c:pt idx="52">
                  <c:v>0.31546726172750017</c:v>
                </c:pt>
                <c:pt idx="53">
                  <c:v>0.31096070858606256</c:v>
                </c:pt>
                <c:pt idx="54">
                  <c:v>0.30655801941147437</c:v>
                </c:pt>
                <c:pt idx="55">
                  <c:v>0.30225588933659131</c:v>
                </c:pt>
                <c:pt idx="56">
                  <c:v>0.29805114877560712</c:v>
                </c:pt>
                <c:pt idx="57">
                  <c:v>0.29394075671237568</c:v>
                </c:pt>
                <c:pt idx="58">
                  <c:v>0.28992179438281035</c:v>
                </c:pt>
                <c:pt idx="59">
                  <c:v>0.28599145932321979</c:v>
                </c:pt>
                <c:pt idx="60">
                  <c:v>0.2821470597590533</c:v>
                </c:pt>
                <c:pt idx="61">
                  <c:v>0.27838600931078916</c:v>
                </c:pt>
                <c:pt idx="62">
                  <c:v>0.2747058219957193</c:v>
                </c:pt>
                <c:pt idx="63">
                  <c:v>0.2711041075061576</c:v>
                </c:pt>
                <c:pt idx="64">
                  <c:v>0.26757856674618313</c:v>
                </c:pt>
                <c:pt idx="65">
                  <c:v>0.26412698761044617</c:v>
                </c:pt>
                <c:pt idx="66">
                  <c:v>0.26074724098983387</c:v>
                </c:pt>
                <c:pt idx="67">
                  <c:v>0.25743727698994523</c:v>
                </c:pt>
                <c:pt idx="68">
                  <c:v>0.25419512134935024</c:v>
                </c:pt>
                <c:pt idx="69">
                  <c:v>0.25101887204555678</c:v>
                </c:pt>
                <c:pt idx="70">
                  <c:v>0.24790669607746368</c:v>
                </c:pt>
                <c:pt idx="71">
                  <c:v>0.24485682641385687</c:v>
                </c:pt>
                <c:pt idx="72">
                  <c:v>0.24186755909822089</c:v>
                </c:pt>
                <c:pt idx="73">
                  <c:v>0.23893725050079528</c:v>
                </c:pt>
                <c:pt idx="74">
                  <c:v>0.23606431470940786</c:v>
                </c:pt>
                <c:pt idx="75">
                  <c:v>0.23324722105116885</c:v>
                </c:pt>
                <c:pt idx="76">
                  <c:v>0.2304844917376262</c:v>
                </c:pt>
                <c:pt idx="77">
                  <c:v>0.22777469962645075</c:v>
                </c:pt>
                <c:pt idx="78">
                  <c:v>0.22511646609316294</c:v>
                </c:pt>
                <c:pt idx="79">
                  <c:v>0.22250845900681276</c:v>
                </c:pt>
                <c:pt idx="80">
                  <c:v>0.21994939080390991</c:v>
                </c:pt>
                <c:pt idx="81">
                  <c:v>0.21743801665523838</c:v>
                </c:pt>
                <c:pt idx="82">
                  <c:v>0.21497313272052843</c:v>
                </c:pt>
                <c:pt idx="83">
                  <c:v>0.21255357448625478</c:v>
                </c:pt>
                <c:pt idx="84">
                  <c:v>0.21017821518211188</c:v>
                </c:pt>
                <c:pt idx="85">
                  <c:v>0.20784596427198543</c:v>
                </c:pt>
                <c:pt idx="86">
                  <c:v>0.20555576601548098</c:v>
                </c:pt>
                <c:pt idx="87">
                  <c:v>0.20330659809630192</c:v>
                </c:pt>
                <c:pt idx="88">
                  <c:v>0.20109747031398706</c:v>
                </c:pt>
                <c:pt idx="89">
                  <c:v>0.19892742333571256</c:v>
                </c:pt>
                <c:pt idx="90">
                  <c:v>0.19679552750505802</c:v>
                </c:pt>
                <c:pt idx="91">
                  <c:v>0.19470088170481054</c:v>
                </c:pt>
                <c:pt idx="92">
                  <c:v>0.19264261227104335</c:v>
                </c:pt>
                <c:pt idx="93">
                  <c:v>0.19061987195586716</c:v>
                </c:pt>
                <c:pt idx="94">
                  <c:v>0.18863183893638918</c:v>
                </c:pt>
                <c:pt idx="95">
                  <c:v>0.18667771586756221</c:v>
                </c:pt>
                <c:pt idx="96">
                  <c:v>0.18475672897672318</c:v>
                </c:pt>
                <c:pt idx="97">
                  <c:v>0.18286812719775142</c:v>
                </c:pt>
                <c:pt idx="98">
                  <c:v>0.18101118134288241</c:v>
                </c:pt>
                <c:pt idx="99">
                  <c:v>0.17918518331032485</c:v>
                </c:pt>
                <c:pt idx="100">
                  <c:v>0.17738944532592743</c:v>
                </c:pt>
              </c:numCache>
            </c:numRef>
          </c:yVal>
          <c:smooth val="1"/>
          <c:extLst>
            <c:ext xmlns:c16="http://schemas.microsoft.com/office/drawing/2014/chart" uri="{C3380CC4-5D6E-409C-BE32-E72D297353CC}">
              <c16:uniqueId val="{0000000D-0C97-4A6B-8047-1C7F6EEC8660}"/>
            </c:ext>
          </c:extLst>
        </c:ser>
        <c:ser>
          <c:idx val="14"/>
          <c:order val="14"/>
          <c:tx>
            <c:strRef>
              <c:f>sensitivity!$AG$59</c:f>
              <c:strCache>
                <c:ptCount val="1"/>
                <c:pt idx="0">
                  <c:v>BC_0,75_T10</c:v>
                </c:pt>
              </c:strCache>
            </c:strRef>
          </c:tx>
          <c:spPr>
            <a:ln w="28575" cap="rnd">
              <a:solidFill>
                <a:schemeClr val="accent3">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sensitivity!$AG$60:$AG$160</c:f>
              <c:numCache>
                <c:formatCode>0%</c:formatCode>
                <c:ptCount val="101"/>
                <c:pt idx="0">
                  <c:v>1</c:v>
                </c:pt>
                <c:pt idx="1">
                  <c:v>0.90957743255144008</c:v>
                </c:pt>
                <c:pt idx="2">
                  <c:v>0.85847070804449888</c:v>
                </c:pt>
                <c:pt idx="3">
                  <c:v>0.81967694070617347</c:v>
                </c:pt>
                <c:pt idx="4">
                  <c:v>0.78778490192057771</c:v>
                </c:pt>
                <c:pt idx="5">
                  <c:v>0.76016051523210315</c:v>
                </c:pt>
                <c:pt idx="6">
                  <c:v>0.73543839589374416</c:v>
                </c:pt>
                <c:pt idx="7">
                  <c:v>0.71286046350614285</c:v>
                </c:pt>
                <c:pt idx="8">
                  <c:v>0.69197056544955649</c:v>
                </c:pt>
                <c:pt idx="9">
                  <c:v>0.67247070351309091</c:v>
                </c:pt>
                <c:pt idx="10">
                  <c:v>0.65415146033271743</c:v>
                </c:pt>
                <c:pt idx="11">
                  <c:v>0.63685694288865702</c:v>
                </c:pt>
                <c:pt idx="12">
                  <c:v>0.62046611164490262</c:v>
                </c:pt>
                <c:pt idx="13">
                  <c:v>0.60488213335757091</c:v>
                </c:pt>
                <c:pt idx="14">
                  <c:v>0.59002584318504625</c:v>
                </c:pt>
                <c:pt idx="15">
                  <c:v>0.57583144017944332</c:v>
                </c:pt>
                <c:pt idx="16">
                  <c:v>0.56224348475987407</c:v>
                </c:pt>
                <c:pt idx="17">
                  <c:v>0.54921471215592443</c:v>
                </c:pt>
                <c:pt idx="18">
                  <c:v>0.5367043916381431</c:v>
                </c:pt>
                <c:pt idx="19">
                  <c:v>0.52467707022665078</c:v>
                </c:pt>
                <c:pt idx="20">
                  <c:v>0.51310159757396567</c:v>
                </c:pt>
                <c:pt idx="21">
                  <c:v>0.50195036175365815</c:v>
                </c:pt>
                <c:pt idx="22">
                  <c:v>0.49119868589833415</c:v>
                </c:pt>
                <c:pt idx="23">
                  <c:v>0.48082434885394337</c:v>
                </c:pt>
                <c:pt idx="24">
                  <c:v>0.47080720215934968</c:v>
                </c:pt>
                <c:pt idx="25">
                  <c:v>0.46112886224347105</c:v>
                </c:pt>
                <c:pt idx="26">
                  <c:v>0.45177246160728191</c:v>
                </c:pt>
                <c:pt idx="27">
                  <c:v>0.44272244643403819</c:v>
                </c:pt>
                <c:pt idx="28">
                  <c:v>0.43396441087520665</c:v>
                </c:pt>
                <c:pt idx="29">
                  <c:v>0.42548496041419909</c:v>
                </c:pt>
                <c:pt idx="30">
                  <c:v>0.41727159837343908</c:v>
                </c:pt>
                <c:pt idx="31">
                  <c:v>0.4093126309185724</c:v>
                </c:pt>
                <c:pt idx="32">
                  <c:v>0.40159708691375168</c:v>
                </c:pt>
                <c:pt idx="33">
                  <c:v>0.39411464975980709</c:v>
                </c:pt>
                <c:pt idx="34">
                  <c:v>0.38685559895311206</c:v>
                </c:pt>
                <c:pt idx="35">
                  <c:v>0.37981075957586841</c:v>
                </c:pt>
                <c:pt idx="36">
                  <c:v>0.37297145829814016</c:v>
                </c:pt>
                <c:pt idx="37">
                  <c:v>0.36632948476136035</c:v>
                </c:pt>
                <c:pt idx="38">
                  <c:v>0.35987705744004972</c:v>
                </c:pt>
                <c:pt idx="39">
                  <c:v>0.35360679325690259</c:v>
                </c:pt>
                <c:pt idx="40">
                  <c:v>0.34751168036695901</c:v>
                </c:pt>
                <c:pt idx="41">
                  <c:v>0.34158505363758057</c:v>
                </c:pt>
                <c:pt idx="42">
                  <c:v>0.33582057243883973</c:v>
                </c:pt>
                <c:pt idx="43">
                  <c:v>0.33021220042872679</c:v>
                </c:pt>
                <c:pt idx="44">
                  <c:v>0.32475418707320458</c:v>
                </c:pt>
                <c:pt idx="45">
                  <c:v>0.31944105068559187</c:v>
                </c:pt>
                <c:pt idx="46">
                  <c:v>0.31426756280547335</c:v>
                </c:pt>
                <c:pt idx="47">
                  <c:v>0.30922873376607896</c:v>
                </c:pt>
                <c:pt idx="48">
                  <c:v>0.30431979932239989</c:v>
                </c:pt>
                <c:pt idx="49">
                  <c:v>0.29953620823123794</c:v>
                </c:pt>
                <c:pt idx="50">
                  <c:v>0.29487361068990847</c:v>
                </c:pt>
                <c:pt idx="51">
                  <c:v>0.29032784755304386</c:v>
                </c:pt>
                <c:pt idx="52">
                  <c:v>0.285894940257508</c:v>
                </c:pt>
                <c:pt idx="53">
                  <c:v>0.28157108139418541</c:v>
                </c:pt>
                <c:pt idx="54">
                  <c:v>0.27735262587276355</c:v>
                </c:pt>
                <c:pt idx="55">
                  <c:v>0.27323608263179922</c:v>
                </c:pt>
                <c:pt idx="56">
                  <c:v>0.26921810685161501</c:v>
                </c:pt>
                <c:pt idx="57">
                  <c:v>0.26529549263203123</c:v>
                </c:pt>
                <c:pt idx="58">
                  <c:v>0.2614651661007884</c:v>
                </c:pt>
                <c:pt idx="59">
                  <c:v>0.25772417892182053</c:v>
                </c:pt>
                <c:pt idx="60">
                  <c:v>0.25406970217543501</c:v>
                </c:pt>
                <c:pt idx="61">
                  <c:v>0.25049902058495971</c:v>
                </c:pt>
                <c:pt idx="62">
                  <c:v>0.24700952706664253</c:v>
                </c:pt>
                <c:pt idx="63">
                  <c:v>0.24359871758154122</c:v>
                </c:pt>
                <c:pt idx="64">
                  <c:v>0.24026418626987983</c:v>
                </c:pt>
                <c:pt idx="65">
                  <c:v>0.23700362084990018</c:v>
                </c:pt>
                <c:pt idx="66">
                  <c:v>0.23381479826462431</c:v>
                </c:pt>
                <c:pt idx="67">
                  <c:v>0.2306955805612026</c:v>
                </c:pt>
                <c:pt idx="68">
                  <c:v>0.2276439109886409</c:v>
                </c:pt>
                <c:pt idx="69">
                  <c:v>0.22465781030073489</c:v>
                </c:pt>
                <c:pt idx="70">
                  <c:v>0.22173537325196851</c:v>
                </c:pt>
                <c:pt idx="71">
                  <c:v>0.21887476527498373</c:v>
                </c:pt>
                <c:pt idx="72">
                  <c:v>0.21607421932900422</c:v>
                </c:pt>
                <c:pt idx="73">
                  <c:v>0.21333203290931346</c:v>
                </c:pt>
                <c:pt idx="74">
                  <c:v>0.21064656520853958</c:v>
                </c:pt>
                <c:pt idx="75">
                  <c:v>0.20801623442110434</c:v>
                </c:pt>
                <c:pt idx="76">
                  <c:v>0.20543951518274922</c:v>
                </c:pt>
                <c:pt idx="77">
                  <c:v>0.20291493613756784</c:v>
                </c:pt>
                <c:pt idx="78">
                  <c:v>0.20044107762544877</c:v>
                </c:pt>
                <c:pt idx="79">
                  <c:v>0.19801656948327573</c:v>
                </c:pt>
                <c:pt idx="80">
                  <c:v>0.19564008895364426</c:v>
                </c:pt>
                <c:pt idx="81">
                  <c:v>0.19331035869522695</c:v>
                </c:pt>
                <c:pt idx="82">
                  <c:v>0.19102614488928482</c:v>
                </c:pt>
                <c:pt idx="83">
                  <c:v>0.18878625543714667</c:v>
                </c:pt>
                <c:pt idx="84">
                  <c:v>0.18658953824378438</c:v>
                </c:pt>
                <c:pt idx="85">
                  <c:v>0.18443487958290611</c:v>
                </c:pt>
                <c:pt idx="86">
                  <c:v>0.18232120253925144</c:v>
                </c:pt>
                <c:pt idx="87">
                  <c:v>0.1802474655240271</c:v>
                </c:pt>
                <c:pt idx="88">
                  <c:v>0.17821266085965726</c:v>
                </c:pt>
                <c:pt idx="89">
                  <c:v>0.17621581343023746</c:v>
                </c:pt>
                <c:pt idx="90">
                  <c:v>0.17425597939429249</c:v>
                </c:pt>
                <c:pt idx="91">
                  <c:v>0.17233224495663002</c:v>
                </c:pt>
                <c:pt idx="92">
                  <c:v>0.17044372519625811</c:v>
                </c:pt>
                <c:pt idx="93">
                  <c:v>0.1685895629475142</c:v>
                </c:pt>
                <c:pt idx="94">
                  <c:v>0.16676892773169943</c:v>
                </c:pt>
                <c:pt idx="95">
                  <c:v>0.16498101473667653</c:v>
                </c:pt>
                <c:pt idx="96">
                  <c:v>0.16322504384201597</c:v>
                </c:pt>
                <c:pt idx="97">
                  <c:v>0.16150025868741846</c:v>
                </c:pt>
                <c:pt idx="98">
                  <c:v>0.15980592578225911</c:v>
                </c:pt>
                <c:pt idx="99">
                  <c:v>0.15814133365421851</c:v>
                </c:pt>
                <c:pt idx="100">
                  <c:v>0.15650579203507736</c:v>
                </c:pt>
              </c:numCache>
            </c:numRef>
          </c:yVal>
          <c:smooth val="1"/>
          <c:extLst>
            <c:ext xmlns:c16="http://schemas.microsoft.com/office/drawing/2014/chart" uri="{C3380CC4-5D6E-409C-BE32-E72D297353CC}">
              <c16:uniqueId val="{0000000E-0C97-4A6B-8047-1C7F6EEC8660}"/>
            </c:ext>
          </c:extLst>
        </c:ser>
        <c:dLbls>
          <c:showLegendKey val="0"/>
          <c:showVal val="0"/>
          <c:showCatName val="0"/>
          <c:showSerName val="0"/>
          <c:showPercent val="0"/>
          <c:showBubbleSize val="0"/>
        </c:dLbls>
        <c:axId val="1879469568"/>
        <c:axId val="1879464992"/>
      </c:scatterChart>
      <c:valAx>
        <c:axId val="1879469568"/>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fr-FR" sz="1800"/>
                  <a:t>Time (years)</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J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JE"/>
          </a:p>
        </c:txPr>
        <c:crossAx val="1879464992"/>
        <c:crosses val="autoZero"/>
        <c:crossBetween val="midCat"/>
        <c:majorUnit val="100"/>
      </c:valAx>
      <c:valAx>
        <c:axId val="187946499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fr-FR" sz="1600"/>
                  <a:t>Carbon remaining (%)</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J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JE"/>
          </a:p>
        </c:txPr>
        <c:crossAx val="1879469568"/>
        <c:crosses val="autoZero"/>
        <c:crossBetween val="midCat"/>
      </c:valAx>
      <c:spPr>
        <a:noFill/>
        <a:ln>
          <a:noFill/>
        </a:ln>
        <a:effectLst/>
      </c:spPr>
    </c:plotArea>
    <c:legend>
      <c:legendPos val="r"/>
      <c:layout>
        <c:manualLayout>
          <c:xMode val="edge"/>
          <c:yMode val="edge"/>
          <c:x val="0.7710755354727562"/>
          <c:y val="0.18692714191504584"/>
          <c:w val="0.22121941754799201"/>
          <c:h val="0.7661689462332487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J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fr-FR" sz="1800" b="1"/>
              <a:t>Biochar decay over time (0</a:t>
            </a:r>
            <a:r>
              <a:rPr lang="fr-FR" sz="1800" b="1" baseline="0"/>
              <a:t> to 1000 years) </a:t>
            </a:r>
            <a:r>
              <a:rPr lang="fr-FR" sz="1800" b="1" i="0" u="none" strike="noStrike" baseline="0">
                <a:effectLst/>
              </a:rPr>
              <a:t>at different biochar H/C</a:t>
            </a:r>
            <a:r>
              <a:rPr lang="fr-FR" sz="1800" b="1" i="0" u="none" strike="noStrike" baseline="-25000">
                <a:effectLst/>
              </a:rPr>
              <a:t>org </a:t>
            </a:r>
            <a:r>
              <a:rPr lang="fr-FR" sz="1800" b="1" i="0" u="none" strike="noStrike" baseline="0">
                <a:effectLst/>
              </a:rPr>
              <a:t>ratios &amp; at 15°C</a:t>
            </a:r>
            <a:endParaRPr lang="fr-FR" sz="1800" b="1" baseline="0"/>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JE"/>
        </a:p>
      </c:txPr>
    </c:title>
    <c:autoTitleDeleted val="0"/>
    <c:plotArea>
      <c:layout>
        <c:manualLayout>
          <c:layoutTarget val="inner"/>
          <c:xMode val="edge"/>
          <c:yMode val="edge"/>
          <c:x val="0.15947572884034109"/>
          <c:y val="0.1862937378536331"/>
          <c:w val="0.60131019331718827"/>
          <c:h val="0.71267770211292114"/>
        </c:manualLayout>
      </c:layout>
      <c:scatterChart>
        <c:scatterStyle val="smoothMarker"/>
        <c:varyColors val="0"/>
        <c:ser>
          <c:idx val="0"/>
          <c:order val="0"/>
          <c:tx>
            <c:strRef>
              <c:f>sensitivity!$AH$59</c:f>
              <c:strCache>
                <c:ptCount val="1"/>
                <c:pt idx="0">
                  <c:v>BC_0,05_T15</c:v>
                </c:pt>
              </c:strCache>
            </c:strRef>
          </c:tx>
          <c:spPr>
            <a:ln w="28575" cap="rnd">
              <a:solidFill>
                <a:schemeClr val="accent1"/>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sensitivity!$AH$60:$AH$160</c:f>
              <c:numCache>
                <c:formatCode>0%</c:formatCode>
                <c:ptCount val="101"/>
                <c:pt idx="0">
                  <c:v>0.99998381806018088</c:v>
                </c:pt>
                <c:pt idx="1">
                  <c:v>1</c:v>
                </c:pt>
                <c:pt idx="2">
                  <c:v>1</c:v>
                </c:pt>
                <c:pt idx="3">
                  <c:v>1</c:v>
                </c:pt>
                <c:pt idx="4">
                  <c:v>1</c:v>
                </c:pt>
                <c:pt idx="5">
                  <c:v>1</c:v>
                </c:pt>
                <c:pt idx="6">
                  <c:v>1</c:v>
                </c:pt>
                <c:pt idx="7">
                  <c:v>1</c:v>
                </c:pt>
                <c:pt idx="8">
                  <c:v>1</c:v>
                </c:pt>
                <c:pt idx="9">
                  <c:v>1</c:v>
                </c:pt>
                <c:pt idx="10">
                  <c:v>1</c:v>
                </c:pt>
                <c:pt idx="11">
                  <c:v>0.99631838323110122</c:v>
                </c:pt>
                <c:pt idx="12">
                  <c:v>0.98087967319613745</c:v>
                </c:pt>
                <c:pt idx="13">
                  <c:v>0.96554608429447175</c:v>
                </c:pt>
                <c:pt idx="14">
                  <c:v>0.95036189697111162</c:v>
                </c:pt>
                <c:pt idx="15">
                  <c:v>0.93535717983980327</c:v>
                </c:pt>
                <c:pt idx="16">
                  <c:v>0.92055226638407062</c:v>
                </c:pt>
                <c:pt idx="17">
                  <c:v>0.90596078535198565</c:v>
                </c:pt>
                <c:pt idx="18">
                  <c:v>0.8915917178456283</c:v>
                </c:pt>
                <c:pt idx="19">
                  <c:v>0.87745079698829176</c:v>
                </c:pt>
                <c:pt idx="20">
                  <c:v>0.86354146282712851</c:v>
                </c:pt>
                <c:pt idx="21">
                  <c:v>0.84986551610854533</c:v>
                </c:pt>
                <c:pt idx="22">
                  <c:v>0.83642356806207985</c:v>
                </c:pt>
                <c:pt idx="23">
                  <c:v>0.82321535190176709</c:v>
                </c:pt>
                <c:pt idx="24">
                  <c:v>0.81023994049169934</c:v>
                </c:pt>
                <c:pt idx="25">
                  <c:v>0.79749590023375871</c:v>
                </c:pt>
                <c:pt idx="26">
                  <c:v>0.78498140149989071</c:v>
                </c:pt>
                <c:pt idx="27">
                  <c:v>0.77269429934639489</c:v>
                </c:pt>
                <c:pt idx="28">
                  <c:v>0.76063219379600955</c:v>
                </c:pt>
                <c:pt idx="29">
                  <c:v>0.74879247596561538</c:v>
                </c:pt>
                <c:pt idx="30">
                  <c:v>0.73717236428627275</c:v>
                </c:pt>
                <c:pt idx="31">
                  <c:v>0.72576893369168483</c:v>
                </c:pt>
                <c:pt idx="32">
                  <c:v>0.71457913972693543</c:v>
                </c:pt>
                <c:pt idx="33">
                  <c:v>0.70359983890655231</c:v>
                </c:pt>
                <c:pt idx="34">
                  <c:v>0.69282780623157225</c:v>
                </c:pt>
                <c:pt idx="35">
                  <c:v>0.6822597504930118</c:v>
                </c:pt>
                <c:pt idx="36">
                  <c:v>0.67189232779925034</c:v>
                </c:pt>
                <c:pt idx="37">
                  <c:v>0.66172215363701536</c:v>
                </c:pt>
                <c:pt idx="38">
                  <c:v>0.65174581368958362</c:v>
                </c:pt>
                <c:pt idx="39">
                  <c:v>0.64195987357768503</c:v>
                </c:pt>
                <c:pt idx="40">
                  <c:v>0.63236088764921572</c:v>
                </c:pt>
                <c:pt idx="41">
                  <c:v>0.62294540691699218</c:v>
                </c:pt>
                <c:pt idx="42">
                  <c:v>0.61370998622523631</c:v>
                </c:pt>
                <c:pt idx="43">
                  <c:v>0.60465119071252216</c:v>
                </c:pt>
                <c:pt idx="44">
                  <c:v>0.59576560162962433</c:v>
                </c:pt>
                <c:pt idx="45">
                  <c:v>0.58704982156388674</c:v>
                </c:pt>
                <c:pt idx="46">
                  <c:v>0.57850047911653635</c:v>
                </c:pt>
                <c:pt idx="47">
                  <c:v>0.57011423307526321</c:v>
                </c:pt>
                <c:pt idx="48">
                  <c:v>0.56188777612102259</c:v>
                </c:pt>
                <c:pt idx="49">
                  <c:v>0.55381783810513219</c:v>
                </c:pt>
                <c:pt idx="50">
                  <c:v>0.54590118893023032</c:v>
                </c:pt>
                <c:pt idx="51">
                  <c:v>0.53813464106637432</c:v>
                </c:pt>
                <c:pt idx="52">
                  <c:v>0.53051505173148383</c:v>
                </c:pt>
                <c:pt idx="53">
                  <c:v>0.52303932476338677</c:v>
                </c:pt>
                <c:pt idx="54">
                  <c:v>0.51570441220891994</c:v>
                </c:pt>
                <c:pt idx="55">
                  <c:v>0.50850731565382001</c:v>
                </c:pt>
                <c:pt idx="56">
                  <c:v>0.50144508731553328</c:v>
                </c:pt>
                <c:pt idx="57">
                  <c:v>0.4945148309195459</c:v>
                </c:pt>
                <c:pt idx="58">
                  <c:v>0.48771370237840089</c:v>
                </c:pt>
                <c:pt idx="59">
                  <c:v>0.48103891029120466</c:v>
                </c:pt>
                <c:pt idx="60">
                  <c:v>0.47448771628015229</c:v>
                </c:pt>
                <c:pt idx="61">
                  <c:v>0.4680574351793908</c:v>
                </c:pt>
                <c:pt idx="62">
                  <c:v>0.46174543509040517</c:v>
                </c:pt>
                <c:pt idx="63">
                  <c:v>0.45554913731705265</c:v>
                </c:pt>
                <c:pt idx="64">
                  <c:v>0.44946601619236876</c:v>
                </c:pt>
                <c:pt idx="65">
                  <c:v>0.44349359880833533</c:v>
                </c:pt>
                <c:pt idx="66">
                  <c:v>0.43762946465893088</c:v>
                </c:pt>
                <c:pt idx="67">
                  <c:v>0.43187124520596365</c:v>
                </c:pt>
                <c:pt idx="68">
                  <c:v>0.42621662337642896</c:v>
                </c:pt>
                <c:pt idx="69">
                  <c:v>0.4206633329994276</c:v>
                </c:pt>
                <c:pt idx="70">
                  <c:v>0.41520915819001558</c:v>
                </c:pt>
                <c:pt idx="71">
                  <c:v>0.40985193268674913</c:v>
                </c:pt>
                <c:pt idx="72">
                  <c:v>0.404589539149116</c:v>
                </c:pt>
                <c:pt idx="73">
                  <c:v>0.39941990842051739</c:v>
                </c:pt>
                <c:pt idx="74">
                  <c:v>0.39434101876197408</c:v>
                </c:pt>
                <c:pt idx="75">
                  <c:v>0.3893508950612759</c:v>
                </c:pt>
                <c:pt idx="76">
                  <c:v>0.38444760802187694</c:v>
                </c:pt>
                <c:pt idx="77">
                  <c:v>0.37962927333544766</c:v>
                </c:pt>
                <c:pt idx="78">
                  <c:v>0.37489405084163618</c:v>
                </c:pt>
                <c:pt idx="79">
                  <c:v>0.37024014367826036</c:v>
                </c:pt>
                <c:pt idx="80">
                  <c:v>0.36566579742484751</c:v>
                </c:pt>
                <c:pt idx="81">
                  <c:v>0.36116929924215485</c:v>
                </c:pt>
                <c:pt idx="82">
                  <c:v>0.35674897701004549</c:v>
                </c:pt>
                <c:pt idx="83">
                  <c:v>0.35240319846585194</c:v>
                </c:pt>
                <c:pt idx="84">
                  <c:v>0.34813037034514799</c:v>
                </c:pt>
                <c:pt idx="85">
                  <c:v>0.34392893752663445</c:v>
                </c:pt>
                <c:pt idx="86">
                  <c:v>0.33979738218267158</c:v>
                </c:pt>
                <c:pt idx="87">
                  <c:v>0.3357342229368121</c:v>
                </c:pt>
                <c:pt idx="88">
                  <c:v>0.33173801402953645</c:v>
                </c:pt>
                <c:pt idx="89">
                  <c:v>0.32780734449324478</c:v>
                </c:pt>
                <c:pt idx="90">
                  <c:v>0.32394083733743756</c:v>
                </c:pt>
                <c:pt idx="91">
                  <c:v>0.32013714874488475</c:v>
                </c:pt>
                <c:pt idx="92">
                  <c:v>0.31639496727948585</c:v>
                </c:pt>
                <c:pt idx="93">
                  <c:v>0.31271301310641592</c:v>
                </c:pt>
                <c:pt idx="94">
                  <c:v>0.30909003722506456</c:v>
                </c:pt>
                <c:pt idx="95">
                  <c:v>0.30552482071519099</c:v>
                </c:pt>
                <c:pt idx="96">
                  <c:v>0.30201617399664554</c:v>
                </c:pt>
                <c:pt idx="97">
                  <c:v>0.29856293610293561</c:v>
                </c:pt>
                <c:pt idx="98">
                  <c:v>0.29516397396885485</c:v>
                </c:pt>
                <c:pt idx="99">
                  <c:v>0.29181818173233987</c:v>
                </c:pt>
                <c:pt idx="100">
                  <c:v>0.28852448005066378</c:v>
                </c:pt>
              </c:numCache>
            </c:numRef>
          </c:yVal>
          <c:smooth val="1"/>
          <c:extLst>
            <c:ext xmlns:c16="http://schemas.microsoft.com/office/drawing/2014/chart" uri="{C3380CC4-5D6E-409C-BE32-E72D297353CC}">
              <c16:uniqueId val="{00000000-87A7-4DFC-88F6-332DA52AE40A}"/>
            </c:ext>
          </c:extLst>
        </c:ser>
        <c:ser>
          <c:idx val="1"/>
          <c:order val="1"/>
          <c:tx>
            <c:strRef>
              <c:f>sensitivity!$AI$59</c:f>
              <c:strCache>
                <c:ptCount val="1"/>
                <c:pt idx="0">
                  <c:v>BC_0,10_T15</c:v>
                </c:pt>
              </c:strCache>
            </c:strRef>
          </c:tx>
          <c:spPr>
            <a:ln w="28575" cap="rnd">
              <a:solidFill>
                <a:schemeClr val="accent2"/>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sensitivity!$AI$60:$AI$160</c:f>
              <c:numCache>
                <c:formatCode>0%</c:formatCode>
                <c:ptCount val="101"/>
                <c:pt idx="0">
                  <c:v>0.9999856518125162</c:v>
                </c:pt>
                <c:pt idx="1">
                  <c:v>1</c:v>
                </c:pt>
                <c:pt idx="2">
                  <c:v>1</c:v>
                </c:pt>
                <c:pt idx="3">
                  <c:v>1</c:v>
                </c:pt>
                <c:pt idx="4">
                  <c:v>1</c:v>
                </c:pt>
                <c:pt idx="5">
                  <c:v>1</c:v>
                </c:pt>
                <c:pt idx="6">
                  <c:v>1</c:v>
                </c:pt>
                <c:pt idx="7">
                  <c:v>1</c:v>
                </c:pt>
                <c:pt idx="8">
                  <c:v>1</c:v>
                </c:pt>
                <c:pt idx="9">
                  <c:v>0.99590403864805743</c:v>
                </c:pt>
                <c:pt idx="10">
                  <c:v>0.98001724118014977</c:v>
                </c:pt>
                <c:pt idx="11">
                  <c:v>0.96417989070939725</c:v>
                </c:pt>
                <c:pt idx="12">
                  <c:v>0.94846968075041715</c:v>
                </c:pt>
                <c:pt idx="13">
                  <c:v>0.93293788458397853</c:v>
                </c:pt>
                <c:pt idx="14">
                  <c:v>0.91761801538114429</c:v>
                </c:pt>
                <c:pt idx="15">
                  <c:v>0.90253159154297913</c:v>
                </c:pt>
                <c:pt idx="16">
                  <c:v>0.88769200979945417</c:v>
                </c:pt>
                <c:pt idx="17">
                  <c:v>0.87310715713893972</c:v>
                </c:pt>
                <c:pt idx="18">
                  <c:v>0.85878117513246666</c:v>
                </c:pt>
                <c:pt idx="19">
                  <c:v>0.84471565273078153</c:v>
                </c:pt>
                <c:pt idx="20">
                  <c:v>0.83091043329227265</c:v>
                </c:pt>
                <c:pt idx="21">
                  <c:v>0.81736416121189648</c:v>
                </c:pt>
                <c:pt idx="22">
                  <c:v>0.80407465284129165</c:v>
                </c:pt>
                <c:pt idx="23">
                  <c:v>0.79103914890568006</c:v>
                </c:pt>
                <c:pt idx="24">
                  <c:v>0.77825448703670097</c:v>
                </c:pt>
                <c:pt idx="25">
                  <c:v>0.7657172204712166</c:v>
                </c:pt>
                <c:pt idx="26">
                  <c:v>0.75342370047004614</c:v>
                </c:pt>
                <c:pt idx="27">
                  <c:v>0.74137013427168252</c:v>
                </c:pt>
                <c:pt idx="28">
                  <c:v>0.72955262652307762</c:v>
                </c:pt>
                <c:pt idx="29">
                  <c:v>0.71796720951861992</c:v>
                </c:pt>
                <c:pt idx="30">
                  <c:v>0.70660986582057961</c:v>
                </c:pt>
                <c:pt idx="31">
                  <c:v>0.69547654565254646</c:v>
                </c:pt>
                <c:pt idx="32">
                  <c:v>0.6845631806643615</c:v>
                </c:pt>
                <c:pt idx="33">
                  <c:v>0.67386569513598371</c:v>
                </c:pt>
                <c:pt idx="34">
                  <c:v>0.66338001533297142</c:v>
                </c:pt>
                <c:pt idx="35">
                  <c:v>0.65310207748991811</c:v>
                </c:pt>
                <c:pt idx="36">
                  <c:v>0.64302783474127856</c:v>
                </c:pt>
                <c:pt idx="37">
                  <c:v>0.63315326321520959</c:v>
                </c:pt>
                <c:pt idx="38">
                  <c:v>0.62347436743768103</c:v>
                </c:pt>
                <c:pt idx="39">
                  <c:v>0.61398718514925332</c:v>
                </c:pt>
                <c:pt idx="40">
                  <c:v>0.60468779160766284</c:v>
                </c:pt>
                <c:pt idx="41">
                  <c:v>0.59557230343032419</c:v>
                </c:pt>
                <c:pt idx="42">
                  <c:v>0.58663688201853126</c:v>
                </c:pt>
                <c:pt idx="43">
                  <c:v>0.5778777365971649</c:v>
                </c:pt>
                <c:pt idx="44">
                  <c:v>0.56929112689852002</c:v>
                </c:pt>
                <c:pt idx="45">
                  <c:v>0.56087336551543943</c:v>
                </c:pt>
                <c:pt idx="46">
                  <c:v>0.55262081994661694</c:v>
                </c:pt>
                <c:pt idx="47">
                  <c:v>0.54452991435528786</c:v>
                </c:pt>
                <c:pt idx="48">
                  <c:v>0.53659713106127205</c:v>
                </c:pt>
                <c:pt idx="49">
                  <c:v>0.52881901178530821</c:v>
                </c:pt>
                <c:pt idx="50">
                  <c:v>0.52119215866373503</c:v>
                </c:pt>
                <c:pt idx="51">
                  <c:v>0.51371323505073019</c:v>
                </c:pt>
                <c:pt idx="52">
                  <c:v>0.50637896612452438</c:v>
                </c:pt>
                <c:pt idx="53">
                  <c:v>0.49918613931321276</c:v>
                </c:pt>
                <c:pt idx="54">
                  <c:v>0.49213160455500343</c:v>
                </c:pt>
                <c:pt idx="55">
                  <c:v>0.48521227440696257</c:v>
                </c:pt>
                <c:pt idx="56">
                  <c:v>0.47842512401553861</c:v>
                </c:pt>
                <c:pt idx="57">
                  <c:v>0.47176719096138703</c:v>
                </c:pt>
                <c:pt idx="58">
                  <c:v>0.46523557499026424</c:v>
                </c:pt>
                <c:pt idx="59">
                  <c:v>0.45882743764102391</c:v>
                </c:pt>
                <c:pt idx="60">
                  <c:v>0.45254000178104348</c:v>
                </c:pt>
                <c:pt idx="61">
                  <c:v>0.44637055105871548</c:v>
                </c:pt>
                <c:pt idx="62">
                  <c:v>0.44031642928197601</c:v>
                </c:pt>
                <c:pt idx="63">
                  <c:v>0.43437503973121583</c:v>
                </c:pt>
                <c:pt idx="64">
                  <c:v>0.42854384441430887</c:v>
                </c:pt>
                <c:pt idx="65">
                  <c:v>0.42282036327092015</c:v>
                </c:pt>
                <c:pt idx="66">
                  <c:v>0.41720217333271459</c:v>
                </c:pt>
                <c:pt idx="67">
                  <c:v>0.41168690784556816</c:v>
                </c:pt>
                <c:pt idx="68">
                  <c:v>0.40627225535939981</c:v>
                </c:pt>
                <c:pt idx="69">
                  <c:v>0.40095595879079127</c:v>
                </c:pt>
                <c:pt idx="70">
                  <c:v>0.39573581446312456</c:v>
                </c:pt>
                <c:pt idx="71">
                  <c:v>0.39060967112857498</c:v>
                </c:pt>
                <c:pt idx="72">
                  <c:v>0.38557542897591768</c:v>
                </c:pt>
                <c:pt idx="73">
                  <c:v>0.38063103862775755</c:v>
                </c:pt>
                <c:pt idx="74">
                  <c:v>0.37577450013046643</c:v>
                </c:pt>
                <c:pt idx="75">
                  <c:v>0.37100386193980706</c:v>
                </c:pt>
                <c:pt idx="76">
                  <c:v>0.36631721990494348</c:v>
                </c:pt>
                <c:pt idx="77">
                  <c:v>0.36171271625327572</c:v>
                </c:pt>
                <c:pt idx="78">
                  <c:v>0.35718853857829203</c:v>
                </c:pt>
                <c:pt idx="79">
                  <c:v>0.35274291883241027</c:v>
                </c:pt>
                <c:pt idx="80">
                  <c:v>0.34837413232657255</c:v>
                </c:pt>
                <c:pt idx="81">
                  <c:v>0.34408049673816554</c:v>
                </c:pt>
                <c:pt idx="82">
                  <c:v>0.33986037112866235</c:v>
                </c:pt>
                <c:pt idx="83">
                  <c:v>0.33571215497221785</c:v>
                </c:pt>
                <c:pt idx="84">
                  <c:v>0.3316342871963065</c:v>
                </c:pt>
                <c:pt idx="85">
                  <c:v>0.32762524523534425</c:v>
                </c:pt>
                <c:pt idx="86">
                  <c:v>0.32368354409812</c:v>
                </c:pt>
                <c:pt idx="87">
                  <c:v>0.31980773544974167</c:v>
                </c:pt>
                <c:pt idx="88">
                  <c:v>0.31599640670869705</c:v>
                </c:pt>
                <c:pt idx="89">
                  <c:v>0.31224818015953348</c:v>
                </c:pt>
                <c:pt idx="90">
                  <c:v>0.30856171208157579</c:v>
                </c:pt>
                <c:pt idx="91">
                  <c:v>0.3049356918940142</c:v>
                </c:pt>
                <c:pt idx="92">
                  <c:v>0.30136884131763053</c:v>
                </c:pt>
                <c:pt idx="93">
                  <c:v>0.297859913553358</c:v>
                </c:pt>
                <c:pt idx="94">
                  <c:v>0.29440769247781268</c:v>
                </c:pt>
                <c:pt idx="95">
                  <c:v>0.29101099185588114</c:v>
                </c:pt>
                <c:pt idx="96">
                  <c:v>0.28766865457039886</c:v>
                </c:pt>
                <c:pt idx="97">
                  <c:v>0.28437955186891101</c:v>
                </c:pt>
                <c:pt idx="98">
                  <c:v>0.28114258262746583</c:v>
                </c:pt>
                <c:pt idx="99">
                  <c:v>0.27795667263135965</c:v>
                </c:pt>
                <c:pt idx="100">
                  <c:v>0.27482077387271697</c:v>
                </c:pt>
              </c:numCache>
            </c:numRef>
          </c:yVal>
          <c:smooth val="1"/>
          <c:extLst>
            <c:ext xmlns:c16="http://schemas.microsoft.com/office/drawing/2014/chart" uri="{C3380CC4-5D6E-409C-BE32-E72D297353CC}">
              <c16:uniqueId val="{00000001-87A7-4DFC-88F6-332DA52AE40A}"/>
            </c:ext>
          </c:extLst>
        </c:ser>
        <c:ser>
          <c:idx val="2"/>
          <c:order val="2"/>
          <c:tx>
            <c:strRef>
              <c:f>sensitivity!$AJ$59</c:f>
              <c:strCache>
                <c:ptCount val="1"/>
                <c:pt idx="0">
                  <c:v>BC_0,15_T15</c:v>
                </c:pt>
              </c:strCache>
            </c:strRef>
          </c:tx>
          <c:spPr>
            <a:ln w="28575" cap="rnd">
              <a:solidFill>
                <a:schemeClr val="accent3"/>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sensitivity!$AJ$60:$AJ$160</c:f>
              <c:numCache>
                <c:formatCode>0%</c:formatCode>
                <c:ptCount val="101"/>
                <c:pt idx="0">
                  <c:v>0.99998748556485162</c:v>
                </c:pt>
                <c:pt idx="1">
                  <c:v>1</c:v>
                </c:pt>
                <c:pt idx="2">
                  <c:v>1</c:v>
                </c:pt>
                <c:pt idx="3">
                  <c:v>1</c:v>
                </c:pt>
                <c:pt idx="4">
                  <c:v>1</c:v>
                </c:pt>
                <c:pt idx="5">
                  <c:v>1</c:v>
                </c:pt>
                <c:pt idx="6">
                  <c:v>1</c:v>
                </c:pt>
                <c:pt idx="7">
                  <c:v>0.99733192967132034</c:v>
                </c:pt>
                <c:pt idx="8">
                  <c:v>0.98100121770961257</c:v>
                </c:pt>
                <c:pt idx="9">
                  <c:v>0.96458827178836548</c:v>
                </c:pt>
                <c:pt idx="10">
                  <c:v>0.94823740473175355</c:v>
                </c:pt>
                <c:pt idx="11">
                  <c:v>0.93204139818769327</c:v>
                </c:pt>
                <c:pt idx="12">
                  <c:v>0.91605968830469686</c:v>
                </c:pt>
                <c:pt idx="13">
                  <c:v>0.90032968487348541</c:v>
                </c:pt>
                <c:pt idx="14">
                  <c:v>0.88487413379117685</c:v>
                </c:pt>
                <c:pt idx="15">
                  <c:v>0.86970600324615488</c:v>
                </c:pt>
                <c:pt idx="16">
                  <c:v>0.85483175321483762</c:v>
                </c:pt>
                <c:pt idx="17">
                  <c:v>0.84025352892589389</c:v>
                </c:pt>
                <c:pt idx="18">
                  <c:v>0.82597063241930513</c:v>
                </c:pt>
                <c:pt idx="19">
                  <c:v>0.81198050847327119</c:v>
                </c:pt>
                <c:pt idx="20">
                  <c:v>0.79827940375741668</c:v>
                </c:pt>
                <c:pt idx="21">
                  <c:v>0.78486280631524752</c:v>
                </c:pt>
                <c:pt idx="22">
                  <c:v>0.77172573762050345</c:v>
                </c:pt>
                <c:pt idx="23">
                  <c:v>0.75886294590959313</c:v>
                </c:pt>
                <c:pt idx="24">
                  <c:v>0.74626903358170249</c:v>
                </c:pt>
                <c:pt idx="25">
                  <c:v>0.73393854070867437</c:v>
                </c:pt>
                <c:pt idx="26">
                  <c:v>0.72186599944020147</c:v>
                </c:pt>
                <c:pt idx="27">
                  <c:v>0.71004596919697027</c:v>
                </c:pt>
                <c:pt idx="28">
                  <c:v>0.69847305925014569</c:v>
                </c:pt>
                <c:pt idx="29">
                  <c:v>0.68714194307162435</c:v>
                </c:pt>
                <c:pt idx="30">
                  <c:v>0.67604736735488646</c:v>
                </c:pt>
                <c:pt idx="31">
                  <c:v>0.6651841576134081</c:v>
                </c:pt>
                <c:pt idx="32">
                  <c:v>0.65454722160178758</c:v>
                </c:pt>
                <c:pt idx="33">
                  <c:v>0.64413155136541511</c:v>
                </c:pt>
                <c:pt idx="34">
                  <c:v>0.63393222443437069</c:v>
                </c:pt>
                <c:pt idx="35">
                  <c:v>0.62394440448682453</c:v>
                </c:pt>
                <c:pt idx="36">
                  <c:v>0.61416334168330666</c:v>
                </c:pt>
                <c:pt idx="37">
                  <c:v>0.60458437279340393</c:v>
                </c:pt>
                <c:pt idx="38">
                  <c:v>0.59520292118577844</c:v>
                </c:pt>
                <c:pt idx="39">
                  <c:v>0.58601449672082162</c:v>
                </c:pt>
                <c:pt idx="40">
                  <c:v>0.57701469556610985</c:v>
                </c:pt>
                <c:pt idx="41">
                  <c:v>0.5681991999436562</c:v>
                </c:pt>
                <c:pt idx="42">
                  <c:v>0.5595637778118262</c:v>
                </c:pt>
                <c:pt idx="43">
                  <c:v>0.55110428248180754</c:v>
                </c:pt>
                <c:pt idx="44">
                  <c:v>0.54281665216741581</c:v>
                </c:pt>
                <c:pt idx="45">
                  <c:v>0.53469690946699211</c:v>
                </c:pt>
                <c:pt idx="46">
                  <c:v>0.52674116077669764</c:v>
                </c:pt>
                <c:pt idx="47">
                  <c:v>0.51894559563531262</c:v>
                </c:pt>
                <c:pt idx="48">
                  <c:v>0.5113064860015214</c:v>
                </c:pt>
                <c:pt idx="49">
                  <c:v>0.50382018546548413</c:v>
                </c:pt>
                <c:pt idx="50">
                  <c:v>0.49648312839723974</c:v>
                </c:pt>
                <c:pt idx="51">
                  <c:v>0.48929182903508595</c:v>
                </c:pt>
                <c:pt idx="52">
                  <c:v>0.48224288051756492</c:v>
                </c:pt>
                <c:pt idx="53">
                  <c:v>0.47533295386303864</c:v>
                </c:pt>
                <c:pt idx="54">
                  <c:v>0.46855879690108687</c:v>
                </c:pt>
                <c:pt idx="55">
                  <c:v>0.46191723316010508</c:v>
                </c:pt>
                <c:pt idx="56">
                  <c:v>0.45540516071554388</c:v>
                </c:pt>
                <c:pt idx="57">
                  <c:v>0.44901955100322821</c:v>
                </c:pt>
                <c:pt idx="58">
                  <c:v>0.44275744760212754</c:v>
                </c:pt>
                <c:pt idx="59">
                  <c:v>0.4366159649908431</c:v>
                </c:pt>
                <c:pt idx="60">
                  <c:v>0.43059228728193472</c:v>
                </c:pt>
                <c:pt idx="61">
                  <c:v>0.42468366693804016</c:v>
                </c:pt>
                <c:pt idx="62">
                  <c:v>0.41888742347354685</c:v>
                </c:pt>
                <c:pt idx="63">
                  <c:v>0.41320094214537906</c:v>
                </c:pt>
                <c:pt idx="64">
                  <c:v>0.40762167263624893</c:v>
                </c:pt>
                <c:pt idx="65">
                  <c:v>0.40214712773350497</c:v>
                </c:pt>
                <c:pt idx="66">
                  <c:v>0.39677488200649835</c:v>
                </c:pt>
                <c:pt idx="67">
                  <c:v>0.39150257048517262</c:v>
                </c:pt>
                <c:pt idx="68">
                  <c:v>0.38632788734237067</c:v>
                </c:pt>
                <c:pt idx="69">
                  <c:v>0.38124858458215488</c:v>
                </c:pt>
                <c:pt idx="70">
                  <c:v>0.37626247073623348</c:v>
                </c:pt>
                <c:pt idx="71">
                  <c:v>0.37136740957040082</c:v>
                </c:pt>
                <c:pt idx="72">
                  <c:v>0.36656131880271936</c:v>
                </c:pt>
                <c:pt idx="73">
                  <c:v>0.36184216883499765</c:v>
                </c:pt>
                <c:pt idx="74">
                  <c:v>0.35720798149895883</c:v>
                </c:pt>
                <c:pt idx="75">
                  <c:v>0.35265682881833821</c:v>
                </c:pt>
                <c:pt idx="76">
                  <c:v>0.34818683178801002</c:v>
                </c:pt>
                <c:pt idx="77">
                  <c:v>0.34379615917110379</c:v>
                </c:pt>
                <c:pt idx="78">
                  <c:v>0.33948302631494787</c:v>
                </c:pt>
                <c:pt idx="79">
                  <c:v>0.33524569398656012</c:v>
                </c:pt>
                <c:pt idx="80">
                  <c:v>0.33108246722829759</c:v>
                </c:pt>
                <c:pt idx="81">
                  <c:v>0.32699169423417623</c:v>
                </c:pt>
                <c:pt idx="82">
                  <c:v>0.32297176524727922</c:v>
                </c:pt>
                <c:pt idx="83">
                  <c:v>0.31902111147858375</c:v>
                </c:pt>
                <c:pt idx="84">
                  <c:v>0.31513820404746501</c:v>
                </c:pt>
                <c:pt idx="85">
                  <c:v>0.31132155294405406</c:v>
                </c:pt>
                <c:pt idx="86">
                  <c:v>0.30756970601356848</c:v>
                </c:pt>
                <c:pt idx="87">
                  <c:v>0.30388124796267119</c:v>
                </c:pt>
                <c:pt idx="88">
                  <c:v>0.30025479938785765</c:v>
                </c:pt>
                <c:pt idx="89">
                  <c:v>0.29668901582582219</c:v>
                </c:pt>
                <c:pt idx="90">
                  <c:v>0.29318258682571396</c:v>
                </c:pt>
                <c:pt idx="91">
                  <c:v>0.28973423504314361</c:v>
                </c:pt>
                <c:pt idx="92">
                  <c:v>0.28634271535577521</c:v>
                </c:pt>
                <c:pt idx="93">
                  <c:v>0.28300681400030003</c:v>
                </c:pt>
                <c:pt idx="94">
                  <c:v>0.27972534773056085</c:v>
                </c:pt>
                <c:pt idx="95">
                  <c:v>0.27649716299657129</c:v>
                </c:pt>
                <c:pt idx="96">
                  <c:v>0.27332113514415213</c:v>
                </c:pt>
                <c:pt idx="97">
                  <c:v>0.27019616763488641</c:v>
                </c:pt>
                <c:pt idx="98">
                  <c:v>0.26712119128607675</c:v>
                </c:pt>
                <c:pt idx="99">
                  <c:v>0.26409516353037948</c:v>
                </c:pt>
                <c:pt idx="100">
                  <c:v>0.26111706769477022</c:v>
                </c:pt>
              </c:numCache>
            </c:numRef>
          </c:yVal>
          <c:smooth val="1"/>
          <c:extLst>
            <c:ext xmlns:c16="http://schemas.microsoft.com/office/drawing/2014/chart" uri="{C3380CC4-5D6E-409C-BE32-E72D297353CC}">
              <c16:uniqueId val="{00000002-87A7-4DFC-88F6-332DA52AE40A}"/>
            </c:ext>
          </c:extLst>
        </c:ser>
        <c:ser>
          <c:idx val="3"/>
          <c:order val="3"/>
          <c:tx>
            <c:strRef>
              <c:f>sensitivity!$AK$59</c:f>
              <c:strCache>
                <c:ptCount val="1"/>
                <c:pt idx="0">
                  <c:v>BC_0,20_T15</c:v>
                </c:pt>
              </c:strCache>
            </c:strRef>
          </c:tx>
          <c:spPr>
            <a:ln w="28575" cap="rnd">
              <a:solidFill>
                <a:schemeClr val="accent4"/>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sensitivity!$AK$60:$AK$160</c:f>
              <c:numCache>
                <c:formatCode>0%</c:formatCode>
                <c:ptCount val="101"/>
                <c:pt idx="0">
                  <c:v>0.99998931931718693</c:v>
                </c:pt>
                <c:pt idx="1">
                  <c:v>1</c:v>
                </c:pt>
                <c:pt idx="2">
                  <c:v>1</c:v>
                </c:pt>
                <c:pt idx="3">
                  <c:v>1</c:v>
                </c:pt>
                <c:pt idx="4">
                  <c:v>1</c:v>
                </c:pt>
                <c:pt idx="5">
                  <c:v>1</c:v>
                </c:pt>
                <c:pt idx="6">
                  <c:v>0.98436030330299784</c:v>
                </c:pt>
                <c:pt idx="7">
                  <c:v>0.9673684326371198</c:v>
                </c:pt>
                <c:pt idx="8">
                  <c:v>0.95027954496860167</c:v>
                </c:pt>
                <c:pt idx="9">
                  <c:v>0.93327250492867364</c:v>
                </c:pt>
                <c:pt idx="10">
                  <c:v>0.91645756828335734</c:v>
                </c:pt>
                <c:pt idx="11">
                  <c:v>0.89990290566598929</c:v>
                </c:pt>
                <c:pt idx="12">
                  <c:v>0.88364969585897657</c:v>
                </c:pt>
                <c:pt idx="13">
                  <c:v>0.86772148516299219</c:v>
                </c:pt>
                <c:pt idx="14">
                  <c:v>0.85213025220120941</c:v>
                </c:pt>
                <c:pt idx="15">
                  <c:v>0.83688041494933074</c:v>
                </c:pt>
                <c:pt idx="16">
                  <c:v>0.82197149663022107</c:v>
                </c:pt>
                <c:pt idx="17">
                  <c:v>0.80739990071284795</c:v>
                </c:pt>
                <c:pt idx="18">
                  <c:v>0.79316008970614349</c:v>
                </c:pt>
                <c:pt idx="19">
                  <c:v>0.77924536421576096</c:v>
                </c:pt>
                <c:pt idx="20">
                  <c:v>0.76564837422256071</c:v>
                </c:pt>
                <c:pt idx="21">
                  <c:v>0.75236145141859867</c:v>
                </c:pt>
                <c:pt idx="22">
                  <c:v>0.73937682239971525</c:v>
                </c:pt>
                <c:pt idx="23">
                  <c:v>0.7266867429135061</c:v>
                </c:pt>
                <c:pt idx="24">
                  <c:v>0.71428358012670412</c:v>
                </c:pt>
                <c:pt idx="25">
                  <c:v>0.70215986094613225</c:v>
                </c:pt>
                <c:pt idx="26">
                  <c:v>0.6903082984103569</c:v>
                </c:pt>
                <c:pt idx="27">
                  <c:v>0.67872180412225802</c:v>
                </c:pt>
                <c:pt idx="28">
                  <c:v>0.66739349197721376</c:v>
                </c:pt>
                <c:pt idx="29">
                  <c:v>0.65631667662462878</c:v>
                </c:pt>
                <c:pt idx="30">
                  <c:v>0.64548486888919332</c:v>
                </c:pt>
                <c:pt idx="31">
                  <c:v>0.63489176957426974</c:v>
                </c:pt>
                <c:pt idx="32">
                  <c:v>0.62453126253921365</c:v>
                </c:pt>
                <c:pt idx="33">
                  <c:v>0.61439740759484651</c:v>
                </c:pt>
                <c:pt idx="34">
                  <c:v>0.60448443353576997</c:v>
                </c:pt>
                <c:pt idx="35">
                  <c:v>0.59478673148373096</c:v>
                </c:pt>
                <c:pt idx="36">
                  <c:v>0.58529884862533488</c:v>
                </c:pt>
                <c:pt idx="37">
                  <c:v>0.57601548237159816</c:v>
                </c:pt>
                <c:pt idx="38">
                  <c:v>0.56693147493387586</c:v>
                </c:pt>
                <c:pt idx="39">
                  <c:v>0.55804180829238992</c:v>
                </c:pt>
                <c:pt idx="40">
                  <c:v>0.54934159952455686</c:v>
                </c:pt>
                <c:pt idx="41">
                  <c:v>0.5408260964569882</c:v>
                </c:pt>
                <c:pt idx="42">
                  <c:v>0.53249067360512115</c:v>
                </c:pt>
                <c:pt idx="43">
                  <c:v>0.52433082836645029</c:v>
                </c:pt>
                <c:pt idx="44">
                  <c:v>0.51634217743631161</c:v>
                </c:pt>
                <c:pt idx="45">
                  <c:v>0.50852045341854479</c:v>
                </c:pt>
                <c:pt idx="46">
                  <c:v>0.50086150160677823</c:v>
                </c:pt>
                <c:pt idx="47">
                  <c:v>0.49336127691533727</c:v>
                </c:pt>
                <c:pt idx="48">
                  <c:v>0.48601584094177086</c:v>
                </c:pt>
                <c:pt idx="49">
                  <c:v>0.4788213591456601</c:v>
                </c:pt>
                <c:pt idx="50">
                  <c:v>0.47177409813074445</c:v>
                </c:pt>
                <c:pt idx="51">
                  <c:v>0.46487042301944176</c:v>
                </c:pt>
                <c:pt idx="52">
                  <c:v>0.45810679491060546</c:v>
                </c:pt>
                <c:pt idx="53">
                  <c:v>0.45147976841286458</c:v>
                </c:pt>
                <c:pt idx="54">
                  <c:v>0.44498598924717037</c:v>
                </c:pt>
                <c:pt idx="55">
                  <c:v>0.43862219191324758</c:v>
                </c:pt>
                <c:pt idx="56">
                  <c:v>0.43238519741554921</c:v>
                </c:pt>
                <c:pt idx="57">
                  <c:v>0.42627191104506934</c:v>
                </c:pt>
                <c:pt idx="58">
                  <c:v>0.42027932021399089</c:v>
                </c:pt>
                <c:pt idx="59">
                  <c:v>0.41440449234066234</c:v>
                </c:pt>
                <c:pt idx="60">
                  <c:v>0.40864457278282595</c:v>
                </c:pt>
                <c:pt idx="61">
                  <c:v>0.4029967828173649</c:v>
                </c:pt>
                <c:pt idx="62">
                  <c:v>0.39745841766511769</c:v>
                </c:pt>
                <c:pt idx="63">
                  <c:v>0.39202684455954223</c:v>
                </c:pt>
                <c:pt idx="64">
                  <c:v>0.38669950085818905</c:v>
                </c:pt>
                <c:pt idx="65">
                  <c:v>0.38147389219608979</c:v>
                </c:pt>
                <c:pt idx="66">
                  <c:v>0.37634759068028206</c:v>
                </c:pt>
                <c:pt idx="67">
                  <c:v>0.37131823312477713</c:v>
                </c:pt>
                <c:pt idx="68">
                  <c:v>0.36638351932534152</c:v>
                </c:pt>
                <c:pt idx="69">
                  <c:v>0.36154121037351855</c:v>
                </c:pt>
                <c:pt idx="70">
                  <c:v>0.3567891270093424</c:v>
                </c:pt>
                <c:pt idx="71">
                  <c:v>0.35212514801222666</c:v>
                </c:pt>
                <c:pt idx="72">
                  <c:v>0.34754720862952104</c:v>
                </c:pt>
                <c:pt idx="73">
                  <c:v>0.3430532990422378</c:v>
                </c:pt>
                <c:pt idx="74">
                  <c:v>0.33864146286745117</c:v>
                </c:pt>
                <c:pt idx="75">
                  <c:v>0.33430979569686936</c:v>
                </c:pt>
                <c:pt idx="76">
                  <c:v>0.33005644367107662</c:v>
                </c:pt>
                <c:pt idx="77">
                  <c:v>0.32587960208893185</c:v>
                </c:pt>
                <c:pt idx="78">
                  <c:v>0.32177751405160371</c:v>
                </c:pt>
                <c:pt idx="79">
                  <c:v>0.31774846914070998</c:v>
                </c:pt>
                <c:pt idx="80">
                  <c:v>0.31379080213002264</c:v>
                </c:pt>
                <c:pt idx="81">
                  <c:v>0.30990289173018692</c:v>
                </c:pt>
                <c:pt idx="82">
                  <c:v>0.30608315936589614</c:v>
                </c:pt>
                <c:pt idx="83">
                  <c:v>0.30233006798494966</c:v>
                </c:pt>
                <c:pt idx="84">
                  <c:v>0.29864212089862352</c:v>
                </c:pt>
                <c:pt idx="85">
                  <c:v>0.29501786065276381</c:v>
                </c:pt>
                <c:pt idx="86">
                  <c:v>0.2914558679290169</c:v>
                </c:pt>
                <c:pt idx="87">
                  <c:v>0.28795476047560076</c:v>
                </c:pt>
                <c:pt idx="88">
                  <c:v>0.28451319206701825</c:v>
                </c:pt>
                <c:pt idx="89">
                  <c:v>0.28112985149211089</c:v>
                </c:pt>
                <c:pt idx="90">
                  <c:v>0.27780346156985219</c:v>
                </c:pt>
                <c:pt idx="91">
                  <c:v>0.27453277819227301</c:v>
                </c:pt>
                <c:pt idx="92">
                  <c:v>0.27131658939391989</c:v>
                </c:pt>
                <c:pt idx="93">
                  <c:v>0.26815371444724206</c:v>
                </c:pt>
                <c:pt idx="94">
                  <c:v>0.26504300298330902</c:v>
                </c:pt>
                <c:pt idx="95">
                  <c:v>0.26198333413726144</c:v>
                </c:pt>
                <c:pt idx="96">
                  <c:v>0.25897361571790545</c:v>
                </c:pt>
                <c:pt idx="97">
                  <c:v>0.25601278340086181</c:v>
                </c:pt>
                <c:pt idx="98">
                  <c:v>0.25309979994468773</c:v>
                </c:pt>
                <c:pt idx="99">
                  <c:v>0.25023365442939927</c:v>
                </c:pt>
                <c:pt idx="100">
                  <c:v>0.24741336151682344</c:v>
                </c:pt>
              </c:numCache>
            </c:numRef>
          </c:yVal>
          <c:smooth val="1"/>
          <c:extLst>
            <c:ext xmlns:c16="http://schemas.microsoft.com/office/drawing/2014/chart" uri="{C3380CC4-5D6E-409C-BE32-E72D297353CC}">
              <c16:uniqueId val="{00000003-87A7-4DFC-88F6-332DA52AE40A}"/>
            </c:ext>
          </c:extLst>
        </c:ser>
        <c:ser>
          <c:idx val="4"/>
          <c:order val="4"/>
          <c:tx>
            <c:strRef>
              <c:f>sensitivity!$AL$59</c:f>
              <c:strCache>
                <c:ptCount val="1"/>
                <c:pt idx="0">
                  <c:v>BC_0,25_T15</c:v>
                </c:pt>
              </c:strCache>
            </c:strRef>
          </c:tx>
          <c:spPr>
            <a:ln w="28575" cap="rnd">
              <a:solidFill>
                <a:schemeClr val="accent5"/>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sensitivity!$AL$60:$AL$160</c:f>
              <c:numCache>
                <c:formatCode>0%</c:formatCode>
                <c:ptCount val="101"/>
                <c:pt idx="0">
                  <c:v>0.99999115306952224</c:v>
                </c:pt>
                <c:pt idx="1">
                  <c:v>1</c:v>
                </c:pt>
                <c:pt idx="2">
                  <c:v>1</c:v>
                </c:pt>
                <c:pt idx="3">
                  <c:v>1</c:v>
                </c:pt>
                <c:pt idx="4">
                  <c:v>0.99053235206806822</c:v>
                </c:pt>
                <c:pt idx="5">
                  <c:v>0.97321957974334561</c:v>
                </c:pt>
                <c:pt idx="6">
                  <c:v>0.9553678624162999</c:v>
                </c:pt>
                <c:pt idx="7">
                  <c:v>0.93740493560291926</c:v>
                </c:pt>
                <c:pt idx="8">
                  <c:v>0.91955787222759067</c:v>
                </c:pt>
                <c:pt idx="9">
                  <c:v>0.90195673806898169</c:v>
                </c:pt>
                <c:pt idx="10">
                  <c:v>0.88467773183496123</c:v>
                </c:pt>
                <c:pt idx="11">
                  <c:v>0.86776441314428521</c:v>
                </c:pt>
                <c:pt idx="12">
                  <c:v>0.85123970341325639</c:v>
                </c:pt>
                <c:pt idx="13">
                  <c:v>0.83511328545249908</c:v>
                </c:pt>
                <c:pt idx="14">
                  <c:v>0.81938637061124209</c:v>
                </c:pt>
                <c:pt idx="15">
                  <c:v>0.80405482665250649</c:v>
                </c:pt>
                <c:pt idx="16">
                  <c:v>0.78911124004560462</c:v>
                </c:pt>
                <c:pt idx="17">
                  <c:v>0.77454627249980212</c:v>
                </c:pt>
                <c:pt idx="18">
                  <c:v>0.76034954699298196</c:v>
                </c:pt>
                <c:pt idx="19">
                  <c:v>0.74651021995825073</c:v>
                </c:pt>
                <c:pt idx="20">
                  <c:v>0.73301734468770485</c:v>
                </c:pt>
                <c:pt idx="21">
                  <c:v>0.71986009652194982</c:v>
                </c:pt>
                <c:pt idx="22">
                  <c:v>0.70702790717892705</c:v>
                </c:pt>
                <c:pt idx="23">
                  <c:v>0.69451053991741918</c:v>
                </c:pt>
                <c:pt idx="24">
                  <c:v>0.68229812667170575</c:v>
                </c:pt>
                <c:pt idx="25">
                  <c:v>0.67038118118359014</c:v>
                </c:pt>
                <c:pt idx="26">
                  <c:v>0.65875059738051234</c:v>
                </c:pt>
                <c:pt idx="27">
                  <c:v>0.64739763904754577</c:v>
                </c:pt>
                <c:pt idx="28">
                  <c:v>0.63631392470428194</c:v>
                </c:pt>
                <c:pt idx="29">
                  <c:v>0.62549141017763332</c:v>
                </c:pt>
                <c:pt idx="30">
                  <c:v>0.61492237042350018</c:v>
                </c:pt>
                <c:pt idx="31">
                  <c:v>0.60459938153513137</c:v>
                </c:pt>
                <c:pt idx="32">
                  <c:v>0.59451530347663983</c:v>
                </c:pt>
                <c:pt idx="33">
                  <c:v>0.58466326382427791</c:v>
                </c:pt>
                <c:pt idx="34">
                  <c:v>0.57503664263716914</c:v>
                </c:pt>
                <c:pt idx="35">
                  <c:v>0.56562905848063738</c:v>
                </c:pt>
                <c:pt idx="36">
                  <c:v>0.55643435556736309</c:v>
                </c:pt>
                <c:pt idx="37">
                  <c:v>0.5474465919497925</c:v>
                </c:pt>
                <c:pt idx="38">
                  <c:v>0.53866002868197327</c:v>
                </c:pt>
                <c:pt idx="39">
                  <c:v>0.53006911986395822</c:v>
                </c:pt>
                <c:pt idx="40">
                  <c:v>0.52166850348300398</c:v>
                </c:pt>
                <c:pt idx="41">
                  <c:v>0.51345299297032032</c:v>
                </c:pt>
                <c:pt idx="42">
                  <c:v>0.50541756939841598</c:v>
                </c:pt>
                <c:pt idx="43">
                  <c:v>0.49755737425109292</c:v>
                </c:pt>
                <c:pt idx="44">
                  <c:v>0.48986770270520735</c:v>
                </c:pt>
                <c:pt idx="45">
                  <c:v>0.48234399737009753</c:v>
                </c:pt>
                <c:pt idx="46">
                  <c:v>0.47498184243685881</c:v>
                </c:pt>
                <c:pt idx="47">
                  <c:v>0.46777695819536191</c:v>
                </c:pt>
                <c:pt idx="48">
                  <c:v>0.46072519588202032</c:v>
                </c:pt>
                <c:pt idx="49">
                  <c:v>0.45382253282583607</c:v>
                </c:pt>
                <c:pt idx="50">
                  <c:v>0.44706506786424915</c:v>
                </c:pt>
                <c:pt idx="51">
                  <c:v>0.44044901700379757</c:v>
                </c:pt>
                <c:pt idx="52">
                  <c:v>0.43397070930364601</c:v>
                </c:pt>
                <c:pt idx="53">
                  <c:v>0.42762658296269052</c:v>
                </c:pt>
                <c:pt idx="54">
                  <c:v>0.4214131815932538</c:v>
                </c:pt>
                <c:pt idx="55">
                  <c:v>0.41532715066639009</c:v>
                </c:pt>
                <c:pt idx="56">
                  <c:v>0.40936523411555453</c:v>
                </c:pt>
                <c:pt idx="57">
                  <c:v>0.40352427108691052</c:v>
                </c:pt>
                <c:pt idx="58">
                  <c:v>0.39780119282585424</c:v>
                </c:pt>
                <c:pt idx="59">
                  <c:v>0.39219301969048154</c:v>
                </c:pt>
                <c:pt idx="60">
                  <c:v>0.38669685828371714</c:v>
                </c:pt>
                <c:pt idx="61">
                  <c:v>0.38130989869668958</c:v>
                </c:pt>
                <c:pt idx="62">
                  <c:v>0.37602941185668853</c:v>
                </c:pt>
                <c:pt idx="63">
                  <c:v>0.3708527469737054</c:v>
                </c:pt>
                <c:pt idx="64">
                  <c:v>0.36577732908012917</c:v>
                </c:pt>
                <c:pt idx="65">
                  <c:v>0.36080065665867467</c:v>
                </c:pt>
                <c:pt idx="66">
                  <c:v>0.35592029935406577</c:v>
                </c:pt>
                <c:pt idx="67">
                  <c:v>0.35113389576438164</c:v>
                </c:pt>
                <c:pt idx="68">
                  <c:v>0.34643915130831238</c:v>
                </c:pt>
                <c:pt idx="69">
                  <c:v>0.34183383616488217</c:v>
                </c:pt>
                <c:pt idx="70">
                  <c:v>0.33731578328245138</c:v>
                </c:pt>
                <c:pt idx="71">
                  <c:v>0.33288288645405251</c:v>
                </c:pt>
                <c:pt idx="72">
                  <c:v>0.32853309845632273</c:v>
                </c:pt>
                <c:pt idx="73">
                  <c:v>0.3242644292494779</c:v>
                </c:pt>
                <c:pt idx="74">
                  <c:v>0.32007494423594351</c:v>
                </c:pt>
                <c:pt idx="75">
                  <c:v>0.31596276257540057</c:v>
                </c:pt>
                <c:pt idx="76">
                  <c:v>0.31192605555414316</c:v>
                </c:pt>
                <c:pt idx="77">
                  <c:v>0.30796304500675992</c:v>
                </c:pt>
                <c:pt idx="78">
                  <c:v>0.3040720017882596</c:v>
                </c:pt>
                <c:pt idx="79">
                  <c:v>0.30025124429485989</c:v>
                </c:pt>
                <c:pt idx="80">
                  <c:v>0.29649913703174768</c:v>
                </c:pt>
                <c:pt idx="81">
                  <c:v>0.29281408922619767</c:v>
                </c:pt>
                <c:pt idx="82">
                  <c:v>0.28919455348451306</c:v>
                </c:pt>
                <c:pt idx="83">
                  <c:v>0.28563902449131556</c:v>
                </c:pt>
                <c:pt idx="84">
                  <c:v>0.28214603774978203</c:v>
                </c:pt>
                <c:pt idx="85">
                  <c:v>0.27871416836147367</c:v>
                </c:pt>
                <c:pt idx="86">
                  <c:v>0.27534202984446537</c:v>
                </c:pt>
                <c:pt idx="87">
                  <c:v>0.27202827298853027</c:v>
                </c:pt>
                <c:pt idx="88">
                  <c:v>0.2687715847461789</c:v>
                </c:pt>
                <c:pt idx="89">
                  <c:v>0.26557068715839965</c:v>
                </c:pt>
                <c:pt idx="90">
                  <c:v>0.26242433631399043</c:v>
                </c:pt>
                <c:pt idx="91">
                  <c:v>0.25933132134140247</c:v>
                </c:pt>
                <c:pt idx="92">
                  <c:v>0.25629046343206452</c:v>
                </c:pt>
                <c:pt idx="93">
                  <c:v>0.2533006148941841</c:v>
                </c:pt>
                <c:pt idx="94">
                  <c:v>0.25036065823605713</c:v>
                </c:pt>
                <c:pt idx="95">
                  <c:v>0.24746950527795158</c:v>
                </c:pt>
                <c:pt idx="96">
                  <c:v>0.24462609629165877</c:v>
                </c:pt>
                <c:pt idx="97">
                  <c:v>0.24182939916683721</c:v>
                </c:pt>
                <c:pt idx="98">
                  <c:v>0.23907840860329871</c:v>
                </c:pt>
                <c:pt idx="99">
                  <c:v>0.2363721453284191</c:v>
                </c:pt>
                <c:pt idx="100">
                  <c:v>0.23370965533887667</c:v>
                </c:pt>
              </c:numCache>
            </c:numRef>
          </c:yVal>
          <c:smooth val="1"/>
          <c:extLst>
            <c:ext xmlns:c16="http://schemas.microsoft.com/office/drawing/2014/chart" uri="{C3380CC4-5D6E-409C-BE32-E72D297353CC}">
              <c16:uniqueId val="{00000004-87A7-4DFC-88F6-332DA52AE40A}"/>
            </c:ext>
          </c:extLst>
        </c:ser>
        <c:ser>
          <c:idx val="5"/>
          <c:order val="5"/>
          <c:tx>
            <c:strRef>
              <c:f>sensitivity!$AM$59</c:f>
              <c:strCache>
                <c:ptCount val="1"/>
                <c:pt idx="0">
                  <c:v>BC_0,30_T15</c:v>
                </c:pt>
              </c:strCache>
            </c:strRef>
          </c:tx>
          <c:spPr>
            <a:ln w="28575" cap="rnd">
              <a:solidFill>
                <a:schemeClr val="accent6"/>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sensitivity!$AM$60:$AM$160</c:f>
              <c:numCache>
                <c:formatCode>0%</c:formatCode>
                <c:ptCount val="101"/>
                <c:pt idx="0">
                  <c:v>0.99999298682185755</c:v>
                </c:pt>
                <c:pt idx="1">
                  <c:v>1</c:v>
                </c:pt>
                <c:pt idx="2">
                  <c:v>0.99825326106368883</c:v>
                </c:pt>
                <c:pt idx="3">
                  <c:v>0.98263613118450832</c:v>
                </c:pt>
                <c:pt idx="4">
                  <c:v>0.96446527170038554</c:v>
                </c:pt>
                <c:pt idx="5">
                  <c:v>0.9454849697022587</c:v>
                </c:pt>
                <c:pt idx="6">
                  <c:v>0.92637542152960184</c:v>
                </c:pt>
                <c:pt idx="7">
                  <c:v>0.90744143856871873</c:v>
                </c:pt>
                <c:pt idx="8">
                  <c:v>0.88883619948657966</c:v>
                </c:pt>
                <c:pt idx="9">
                  <c:v>0.87064097120928985</c:v>
                </c:pt>
                <c:pt idx="10">
                  <c:v>0.85289789538656502</c:v>
                </c:pt>
                <c:pt idx="11">
                  <c:v>0.83562592062258134</c:v>
                </c:pt>
                <c:pt idx="12">
                  <c:v>0.8188297109675361</c:v>
                </c:pt>
                <c:pt idx="13">
                  <c:v>0.80250508574200596</c:v>
                </c:pt>
                <c:pt idx="14">
                  <c:v>0.78664248902127465</c:v>
                </c:pt>
                <c:pt idx="15">
                  <c:v>0.77122923835568225</c:v>
                </c:pt>
                <c:pt idx="16">
                  <c:v>0.75625098346098807</c:v>
                </c:pt>
                <c:pt idx="17">
                  <c:v>0.74169264428675619</c:v>
                </c:pt>
                <c:pt idx="18">
                  <c:v>0.72753900427982043</c:v>
                </c:pt>
                <c:pt idx="19">
                  <c:v>0.71377507570074039</c:v>
                </c:pt>
                <c:pt idx="20">
                  <c:v>0.70038631515284888</c:v>
                </c:pt>
                <c:pt idx="21">
                  <c:v>0.68735874162530097</c:v>
                </c:pt>
                <c:pt idx="22">
                  <c:v>0.67467899195813885</c:v>
                </c:pt>
                <c:pt idx="23">
                  <c:v>0.66233433692133226</c:v>
                </c:pt>
                <c:pt idx="24">
                  <c:v>0.65031267321670738</c:v>
                </c:pt>
                <c:pt idx="25">
                  <c:v>0.63860250142104802</c:v>
                </c:pt>
                <c:pt idx="26">
                  <c:v>0.62719289635066777</c:v>
                </c:pt>
                <c:pt idx="27">
                  <c:v>0.61607347397283341</c:v>
                </c:pt>
                <c:pt idx="28">
                  <c:v>0.60523435743135001</c:v>
                </c:pt>
                <c:pt idx="29">
                  <c:v>0.59466614373063775</c:v>
                </c:pt>
                <c:pt idx="30">
                  <c:v>0.58435987195780703</c:v>
                </c:pt>
                <c:pt idx="31">
                  <c:v>0.57430699349599301</c:v>
                </c:pt>
                <c:pt idx="32">
                  <c:v>0.56449934441406591</c:v>
                </c:pt>
                <c:pt idx="33">
                  <c:v>0.55492912005370931</c:v>
                </c:pt>
                <c:pt idx="34">
                  <c:v>0.54558885173856841</c:v>
                </c:pt>
                <c:pt idx="35">
                  <c:v>0.53647138547754369</c:v>
                </c:pt>
                <c:pt idx="36">
                  <c:v>0.52756986250939131</c:v>
                </c:pt>
                <c:pt idx="37">
                  <c:v>0.51887770152798685</c:v>
                </c:pt>
                <c:pt idx="38">
                  <c:v>0.51038858243007068</c:v>
                </c:pt>
                <c:pt idx="39">
                  <c:v>0.50209643143552651</c:v>
                </c:pt>
                <c:pt idx="40">
                  <c:v>0.49399540744145098</c:v>
                </c:pt>
                <c:pt idx="41">
                  <c:v>0.48607988948365233</c:v>
                </c:pt>
                <c:pt idx="42">
                  <c:v>0.47834446519171098</c:v>
                </c:pt>
                <c:pt idx="43">
                  <c:v>0.47078392013573567</c:v>
                </c:pt>
                <c:pt idx="44">
                  <c:v>0.46339322797410309</c:v>
                </c:pt>
                <c:pt idx="45">
                  <c:v>0.45616754132165027</c:v>
                </c:pt>
                <c:pt idx="46">
                  <c:v>0.4491021832669394</c:v>
                </c:pt>
                <c:pt idx="47">
                  <c:v>0.44219263947538656</c:v>
                </c:pt>
                <c:pt idx="48">
                  <c:v>0.43543455082226973</c:v>
                </c:pt>
                <c:pt idx="49">
                  <c:v>0.42882370650601204</c:v>
                </c:pt>
                <c:pt idx="50">
                  <c:v>0.42235603759775386</c:v>
                </c:pt>
                <c:pt idx="51">
                  <c:v>0.41602761098815338</c:v>
                </c:pt>
                <c:pt idx="52">
                  <c:v>0.40983462369668655</c:v>
                </c:pt>
                <c:pt idx="53">
                  <c:v>0.4037733975125164</c:v>
                </c:pt>
                <c:pt idx="54">
                  <c:v>0.3978403739393373</c:v>
                </c:pt>
                <c:pt idx="55">
                  <c:v>0.39203210941953259</c:v>
                </c:pt>
                <c:pt idx="56">
                  <c:v>0.3863452708155598</c:v>
                </c:pt>
                <c:pt idx="57">
                  <c:v>0.38077663112875171</c:v>
                </c:pt>
                <c:pt idx="58">
                  <c:v>0.3753230654377176</c:v>
                </c:pt>
                <c:pt idx="59">
                  <c:v>0.36998154704030078</c:v>
                </c:pt>
                <c:pt idx="60">
                  <c:v>0.36474914378460838</c:v>
                </c:pt>
                <c:pt idx="61">
                  <c:v>0.35962301457601431</c:v>
                </c:pt>
                <c:pt idx="62">
                  <c:v>0.35460040604825938</c:v>
                </c:pt>
                <c:pt idx="63">
                  <c:v>0.34967864938786863</c:v>
                </c:pt>
                <c:pt idx="64">
                  <c:v>0.34485515730206928</c:v>
                </c:pt>
                <c:pt idx="65">
                  <c:v>0.34012742112125949</c:v>
                </c:pt>
                <c:pt idx="66">
                  <c:v>0.33549300802784954</c:v>
                </c:pt>
                <c:pt idx="67">
                  <c:v>0.33094955840398615</c:v>
                </c:pt>
                <c:pt idx="68">
                  <c:v>0.32649478329128323</c:v>
                </c:pt>
                <c:pt idx="69">
                  <c:v>0.32212646195624584</c:v>
                </c:pt>
                <c:pt idx="70">
                  <c:v>0.3178424395555603</c:v>
                </c:pt>
                <c:pt idx="71">
                  <c:v>0.31364062489587841</c:v>
                </c:pt>
                <c:pt idx="72">
                  <c:v>0.30951898828312441</c:v>
                </c:pt>
                <c:pt idx="73">
                  <c:v>0.30547555945671806</c:v>
                </c:pt>
                <c:pt idx="74">
                  <c:v>0.30150842560443586</c:v>
                </c:pt>
                <c:pt idx="75">
                  <c:v>0.29761572945393172</c:v>
                </c:pt>
                <c:pt idx="76">
                  <c:v>0.2937956674372097</c:v>
                </c:pt>
                <c:pt idx="77">
                  <c:v>0.29004648792458798</c:v>
                </c:pt>
                <c:pt idx="78">
                  <c:v>0.28636648952491545</c:v>
                </c:pt>
                <c:pt idx="79">
                  <c:v>0.2827540194490098</c:v>
                </c:pt>
                <c:pt idx="80">
                  <c:v>0.27920747193347273</c:v>
                </c:pt>
                <c:pt idx="81">
                  <c:v>0.27572528672220836</c:v>
                </c:pt>
                <c:pt idx="82">
                  <c:v>0.27230594760312993</c:v>
                </c:pt>
                <c:pt idx="83">
                  <c:v>0.26894798099768147</c:v>
                </c:pt>
                <c:pt idx="84">
                  <c:v>0.26564995460094054</c:v>
                </c:pt>
                <c:pt idx="85">
                  <c:v>0.26241047607018342</c:v>
                </c:pt>
                <c:pt idx="86">
                  <c:v>0.25922819175991385</c:v>
                </c:pt>
                <c:pt idx="87">
                  <c:v>0.25610178550145984</c:v>
                </c:pt>
                <c:pt idx="88">
                  <c:v>0.2530299774253395</c:v>
                </c:pt>
                <c:pt idx="89">
                  <c:v>0.25001152282468836</c:v>
                </c:pt>
                <c:pt idx="90">
                  <c:v>0.24704521105812866</c:v>
                </c:pt>
                <c:pt idx="91">
                  <c:v>0.24412986449053187</c:v>
                </c:pt>
                <c:pt idx="92">
                  <c:v>0.24126433747020923</c:v>
                </c:pt>
                <c:pt idx="93">
                  <c:v>0.23844751534112618</c:v>
                </c:pt>
                <c:pt idx="94">
                  <c:v>0.2356783134888053</c:v>
                </c:pt>
                <c:pt idx="95">
                  <c:v>0.23295567641864173</c:v>
                </c:pt>
                <c:pt idx="96">
                  <c:v>0.23027857686541209</c:v>
                </c:pt>
                <c:pt idx="97">
                  <c:v>0.22764601493281261</c:v>
                </c:pt>
                <c:pt idx="98">
                  <c:v>0.22505701726190966</c:v>
                </c:pt>
                <c:pt idx="99">
                  <c:v>0.22251063622743894</c:v>
                </c:pt>
                <c:pt idx="100">
                  <c:v>0.22000594916092991</c:v>
                </c:pt>
              </c:numCache>
            </c:numRef>
          </c:yVal>
          <c:smooth val="1"/>
          <c:extLst>
            <c:ext xmlns:c16="http://schemas.microsoft.com/office/drawing/2014/chart" uri="{C3380CC4-5D6E-409C-BE32-E72D297353CC}">
              <c16:uniqueId val="{00000005-87A7-4DFC-88F6-332DA52AE40A}"/>
            </c:ext>
          </c:extLst>
        </c:ser>
        <c:ser>
          <c:idx val="6"/>
          <c:order val="6"/>
          <c:tx>
            <c:strRef>
              <c:f>sensitivity!$AN$59</c:f>
              <c:strCache>
                <c:ptCount val="1"/>
                <c:pt idx="0">
                  <c:v>BC_0,35_T15</c:v>
                </c:pt>
              </c:strCache>
            </c:strRef>
          </c:tx>
          <c:spPr>
            <a:ln w="28575" cap="rnd">
              <a:solidFill>
                <a:schemeClr val="accent1">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sensitivity!$AN$60:$AN$160</c:f>
              <c:numCache>
                <c:formatCode>0%</c:formatCode>
                <c:ptCount val="101"/>
                <c:pt idx="0">
                  <c:v>0.99999482057419287</c:v>
                </c:pt>
                <c:pt idx="1">
                  <c:v>0.99221378074912581</c:v>
                </c:pt>
                <c:pt idx="2">
                  <c:v>0.9780050763235818</c:v>
                </c:pt>
                <c:pt idx="3">
                  <c:v>0.95888289162818041</c:v>
                </c:pt>
                <c:pt idx="4">
                  <c:v>0.93839819133270286</c:v>
                </c:pt>
                <c:pt idx="5">
                  <c:v>0.91775035966117191</c:v>
                </c:pt>
                <c:pt idx="6">
                  <c:v>0.89738298064290389</c:v>
                </c:pt>
                <c:pt idx="7">
                  <c:v>0.87747794153451819</c:v>
                </c:pt>
                <c:pt idx="8">
                  <c:v>0.85811452674556876</c:v>
                </c:pt>
                <c:pt idx="9">
                  <c:v>0.83932520434959801</c:v>
                </c:pt>
                <c:pt idx="10">
                  <c:v>0.8211180589381688</c:v>
                </c:pt>
                <c:pt idx="11">
                  <c:v>0.80348742810087725</c:v>
                </c:pt>
                <c:pt idx="12">
                  <c:v>0.7864197185218158</c:v>
                </c:pt>
                <c:pt idx="13">
                  <c:v>0.76989688603151285</c:v>
                </c:pt>
                <c:pt idx="14">
                  <c:v>0.75389860743130721</c:v>
                </c:pt>
                <c:pt idx="15">
                  <c:v>0.73840365005885811</c:v>
                </c:pt>
                <c:pt idx="16">
                  <c:v>0.72339072687637151</c:v>
                </c:pt>
                <c:pt idx="17">
                  <c:v>0.70883901607371036</c:v>
                </c:pt>
                <c:pt idx="18">
                  <c:v>0.69472846156665879</c:v>
                </c:pt>
                <c:pt idx="19">
                  <c:v>0.68103993144323027</c:v>
                </c:pt>
                <c:pt idx="20">
                  <c:v>0.66775528561799291</c:v>
                </c:pt>
                <c:pt idx="21">
                  <c:v>0.65485738672865212</c:v>
                </c:pt>
                <c:pt idx="22">
                  <c:v>0.64233007673735076</c:v>
                </c:pt>
                <c:pt idx="23">
                  <c:v>0.63015813392524522</c:v>
                </c:pt>
                <c:pt idx="24">
                  <c:v>0.61832721976170901</c:v>
                </c:pt>
                <c:pt idx="25">
                  <c:v>0.6068238216585059</c:v>
                </c:pt>
                <c:pt idx="26">
                  <c:v>0.59563519532082321</c:v>
                </c:pt>
                <c:pt idx="27">
                  <c:v>0.58474930889812116</c:v>
                </c:pt>
                <c:pt idx="28">
                  <c:v>0.57415479015841808</c:v>
                </c:pt>
                <c:pt idx="29">
                  <c:v>0.56384087728364229</c:v>
                </c:pt>
                <c:pt idx="30">
                  <c:v>0.55379737349211389</c:v>
                </c:pt>
                <c:pt idx="31">
                  <c:v>0.54401460545685465</c:v>
                </c:pt>
                <c:pt idx="32">
                  <c:v>0.53448338535149198</c:v>
                </c:pt>
                <c:pt idx="33">
                  <c:v>0.52519497628314071</c:v>
                </c:pt>
                <c:pt idx="34">
                  <c:v>0.51614106083996769</c:v>
                </c:pt>
                <c:pt idx="35">
                  <c:v>0.50731371247445012</c:v>
                </c:pt>
                <c:pt idx="36">
                  <c:v>0.49870536945141952</c:v>
                </c:pt>
                <c:pt idx="37">
                  <c:v>0.49030881110618119</c:v>
                </c:pt>
                <c:pt idx="38">
                  <c:v>0.48211713617816809</c:v>
                </c:pt>
                <c:pt idx="39">
                  <c:v>0.47412374300709481</c:v>
                </c:pt>
                <c:pt idx="40">
                  <c:v>0.46632231139989799</c:v>
                </c:pt>
                <c:pt idx="41">
                  <c:v>0.45870678599698433</c:v>
                </c:pt>
                <c:pt idx="42">
                  <c:v>0.45127136098500592</c:v>
                </c:pt>
                <c:pt idx="43">
                  <c:v>0.4440104660203783</c:v>
                </c:pt>
                <c:pt idx="44">
                  <c:v>0.43691875324299889</c:v>
                </c:pt>
                <c:pt idx="45">
                  <c:v>0.42999108527320296</c:v>
                </c:pt>
                <c:pt idx="46">
                  <c:v>0.42322252409702005</c:v>
                </c:pt>
                <c:pt idx="47">
                  <c:v>0.41660832075541127</c:v>
                </c:pt>
                <c:pt idx="48">
                  <c:v>0.41014390576251913</c:v>
                </c:pt>
                <c:pt idx="49">
                  <c:v>0.40382488018618801</c:v>
                </c:pt>
                <c:pt idx="50">
                  <c:v>0.39764700733125857</c:v>
                </c:pt>
                <c:pt idx="51">
                  <c:v>0.3916062049725092</c:v>
                </c:pt>
                <c:pt idx="52">
                  <c:v>0.38569853808972709</c:v>
                </c:pt>
                <c:pt idx="53">
                  <c:v>0.37992021206234239</c:v>
                </c:pt>
                <c:pt idx="54">
                  <c:v>0.37426756628542079</c:v>
                </c:pt>
                <c:pt idx="55">
                  <c:v>0.3687370681726751</c:v>
                </c:pt>
                <c:pt idx="56">
                  <c:v>0.36332530751556513</c:v>
                </c:pt>
                <c:pt idx="57">
                  <c:v>0.35802899117059284</c:v>
                </c:pt>
                <c:pt idx="58">
                  <c:v>0.35284493804958095</c:v>
                </c:pt>
                <c:pt idx="59">
                  <c:v>0.34777007439011998</c:v>
                </c:pt>
                <c:pt idx="60">
                  <c:v>0.34280142928549961</c:v>
                </c:pt>
                <c:pt idx="61">
                  <c:v>0.33793613045533899</c:v>
                </c:pt>
                <c:pt idx="62">
                  <c:v>0.33317140023983022</c:v>
                </c:pt>
                <c:pt idx="63">
                  <c:v>0.32850455180203186</c:v>
                </c:pt>
                <c:pt idx="64">
                  <c:v>0.3239329855240094</c:v>
                </c:pt>
                <c:pt idx="65">
                  <c:v>0.31945418558384431</c:v>
                </c:pt>
                <c:pt idx="66">
                  <c:v>0.3150657167016333</c:v>
                </c:pt>
                <c:pt idx="67">
                  <c:v>0.31076522104359067</c:v>
                </c:pt>
                <c:pt idx="68">
                  <c:v>0.30655041527425408</c:v>
                </c:pt>
                <c:pt idx="69">
                  <c:v>0.30241908774760951</c:v>
                </c:pt>
                <c:pt idx="70">
                  <c:v>0.29836909582866922</c:v>
                </c:pt>
                <c:pt idx="71">
                  <c:v>0.29439836333770425</c:v>
                </c:pt>
                <c:pt idx="72">
                  <c:v>0.29050487810992609</c:v>
                </c:pt>
                <c:pt idx="73">
                  <c:v>0.28668668966395816</c:v>
                </c:pt>
                <c:pt idx="74">
                  <c:v>0.2829419069729282</c:v>
                </c:pt>
                <c:pt idx="75">
                  <c:v>0.27926869633246287</c:v>
                </c:pt>
                <c:pt idx="76">
                  <c:v>0.27566527932027629</c:v>
                </c:pt>
                <c:pt idx="77">
                  <c:v>0.27212993084241605</c:v>
                </c:pt>
                <c:pt idx="78">
                  <c:v>0.26866097726157129</c:v>
                </c:pt>
                <c:pt idx="79">
                  <c:v>0.26525679460315965</c:v>
                </c:pt>
                <c:pt idx="80">
                  <c:v>0.26191580683519777</c:v>
                </c:pt>
                <c:pt idx="81">
                  <c:v>0.25863648421821905</c:v>
                </c:pt>
                <c:pt idx="82">
                  <c:v>0.25541734172174685</c:v>
                </c:pt>
                <c:pt idx="83">
                  <c:v>0.25225693750404737</c:v>
                </c:pt>
                <c:pt idx="84">
                  <c:v>0.24915387145209908</c:v>
                </c:pt>
                <c:pt idx="85">
                  <c:v>0.24610678377889325</c:v>
                </c:pt>
                <c:pt idx="86">
                  <c:v>0.24311435367536233</c:v>
                </c:pt>
                <c:pt idx="87">
                  <c:v>0.24017529801438942</c:v>
                </c:pt>
                <c:pt idx="88">
                  <c:v>0.2372883701045001</c:v>
                </c:pt>
                <c:pt idx="89">
                  <c:v>0.23445235849097706</c:v>
                </c:pt>
                <c:pt idx="90">
                  <c:v>0.23166608580226689</c:v>
                </c:pt>
                <c:pt idx="91">
                  <c:v>0.2289284076396613</c:v>
                </c:pt>
                <c:pt idx="92">
                  <c:v>0.22623821150835391</c:v>
                </c:pt>
                <c:pt idx="93">
                  <c:v>0.22359441578806821</c:v>
                </c:pt>
                <c:pt idx="94">
                  <c:v>0.22099596874155347</c:v>
                </c:pt>
                <c:pt idx="95">
                  <c:v>0.21844184755933188</c:v>
                </c:pt>
                <c:pt idx="96">
                  <c:v>0.21593105743916541</c:v>
                </c:pt>
                <c:pt idx="97">
                  <c:v>0.21346263069878801</c:v>
                </c:pt>
                <c:pt idx="98">
                  <c:v>0.21103562592052061</c:v>
                </c:pt>
                <c:pt idx="99">
                  <c:v>0.20864912712645878</c:v>
                </c:pt>
                <c:pt idx="100">
                  <c:v>0.20630224298298311</c:v>
                </c:pt>
              </c:numCache>
            </c:numRef>
          </c:yVal>
          <c:smooth val="1"/>
          <c:extLst>
            <c:ext xmlns:c16="http://schemas.microsoft.com/office/drawing/2014/chart" uri="{C3380CC4-5D6E-409C-BE32-E72D297353CC}">
              <c16:uniqueId val="{00000006-87A7-4DFC-88F6-332DA52AE40A}"/>
            </c:ext>
          </c:extLst>
        </c:ser>
        <c:ser>
          <c:idx val="7"/>
          <c:order val="7"/>
          <c:tx>
            <c:strRef>
              <c:f>sensitivity!$AO$59</c:f>
              <c:strCache>
                <c:ptCount val="1"/>
                <c:pt idx="0">
                  <c:v>BC_0,40_T15</c:v>
                </c:pt>
              </c:strCache>
            </c:strRef>
          </c:tx>
          <c:spPr>
            <a:ln w="28575" cap="rnd">
              <a:solidFill>
                <a:schemeClr val="accent2">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sensitivity!$AO$60:$AO$160</c:f>
              <c:numCache>
                <c:formatCode>0%</c:formatCode>
                <c:ptCount val="101"/>
                <c:pt idx="0">
                  <c:v>0.99999665432652829</c:v>
                </c:pt>
                <c:pt idx="1">
                  <c:v>0.97813742685317195</c:v>
                </c:pt>
                <c:pt idx="2">
                  <c:v>0.95775689158347488</c:v>
                </c:pt>
                <c:pt idx="3">
                  <c:v>0.93512965207185239</c:v>
                </c:pt>
                <c:pt idx="4">
                  <c:v>0.91233111096502006</c:v>
                </c:pt>
                <c:pt idx="5">
                  <c:v>0.89001574962008501</c:v>
                </c:pt>
                <c:pt idx="6">
                  <c:v>0.86839053975620595</c:v>
                </c:pt>
                <c:pt idx="7">
                  <c:v>0.84751444450031754</c:v>
                </c:pt>
                <c:pt idx="8">
                  <c:v>0.82739285400455787</c:v>
                </c:pt>
                <c:pt idx="9">
                  <c:v>0.80800943748990606</c:v>
                </c:pt>
                <c:pt idx="10">
                  <c:v>0.7893382224897727</c:v>
                </c:pt>
                <c:pt idx="11">
                  <c:v>0.77134893557917339</c:v>
                </c:pt>
                <c:pt idx="12">
                  <c:v>0.75400972607609551</c:v>
                </c:pt>
                <c:pt idx="13">
                  <c:v>0.73728868632101974</c:v>
                </c:pt>
                <c:pt idx="14">
                  <c:v>0.72115472584133977</c:v>
                </c:pt>
                <c:pt idx="15">
                  <c:v>0.70557806176203397</c:v>
                </c:pt>
                <c:pt idx="16">
                  <c:v>0.69053047029175507</c:v>
                </c:pt>
                <c:pt idx="17">
                  <c:v>0.67598538786066453</c:v>
                </c:pt>
                <c:pt idx="18">
                  <c:v>0.66191791885349727</c:v>
                </c:pt>
                <c:pt idx="19">
                  <c:v>0.64830478718571993</c:v>
                </c:pt>
                <c:pt idx="20">
                  <c:v>0.63512425608313705</c:v>
                </c:pt>
                <c:pt idx="21">
                  <c:v>0.62235603183200316</c:v>
                </c:pt>
                <c:pt idx="22">
                  <c:v>0.60998116151656245</c:v>
                </c:pt>
                <c:pt idx="23">
                  <c:v>0.5979819309291583</c:v>
                </c:pt>
                <c:pt idx="24">
                  <c:v>0.58634176630671064</c:v>
                </c:pt>
                <c:pt idx="25">
                  <c:v>0.57504514189596367</c:v>
                </c:pt>
                <c:pt idx="26">
                  <c:v>0.56407749429097853</c:v>
                </c:pt>
                <c:pt idx="27">
                  <c:v>0.5534251438234089</c:v>
                </c:pt>
                <c:pt idx="28">
                  <c:v>0.54307522288548626</c:v>
                </c:pt>
                <c:pt idx="29">
                  <c:v>0.53301561083664672</c:v>
                </c:pt>
                <c:pt idx="30">
                  <c:v>0.52323487502642074</c:v>
                </c:pt>
                <c:pt idx="31">
                  <c:v>0.51372221741771629</c:v>
                </c:pt>
                <c:pt idx="32">
                  <c:v>0.50446742628891816</c:v>
                </c:pt>
                <c:pt idx="33">
                  <c:v>0.49546083251257217</c:v>
                </c:pt>
                <c:pt idx="34">
                  <c:v>0.48669326994136697</c:v>
                </c:pt>
                <c:pt idx="35">
                  <c:v>0.47815603947135654</c:v>
                </c:pt>
                <c:pt idx="36">
                  <c:v>0.46984087639344768</c:v>
                </c:pt>
                <c:pt idx="37">
                  <c:v>0.46173992068437542</c:v>
                </c:pt>
                <c:pt idx="38">
                  <c:v>0.45384568992626551</c:v>
                </c:pt>
                <c:pt idx="39">
                  <c:v>0.44615105457866311</c:v>
                </c:pt>
                <c:pt idx="40">
                  <c:v>0.43864921535834506</c:v>
                </c:pt>
                <c:pt idx="41">
                  <c:v>0.43133368251031634</c:v>
                </c:pt>
                <c:pt idx="42">
                  <c:v>0.42419825677830081</c:v>
                </c:pt>
                <c:pt idx="43">
                  <c:v>0.41723701190502105</c:v>
                </c:pt>
                <c:pt idx="44">
                  <c:v>0.41044427851189469</c:v>
                </c:pt>
                <c:pt idx="45">
                  <c:v>0.40381462922475564</c:v>
                </c:pt>
                <c:pt idx="46">
                  <c:v>0.39734286492710069</c:v>
                </c:pt>
                <c:pt idx="47">
                  <c:v>0.39102400203543597</c:v>
                </c:pt>
                <c:pt idx="48">
                  <c:v>0.3848532607027686</c:v>
                </c:pt>
                <c:pt idx="49">
                  <c:v>0.37882605386636398</c:v>
                </c:pt>
                <c:pt idx="50">
                  <c:v>0.37293797706476328</c:v>
                </c:pt>
                <c:pt idx="51">
                  <c:v>0.36718479895686496</c:v>
                </c:pt>
                <c:pt idx="52">
                  <c:v>0.36156245248276764</c:v>
                </c:pt>
                <c:pt idx="53">
                  <c:v>0.35606702661216827</c:v>
                </c:pt>
                <c:pt idx="54">
                  <c:v>0.35069475863150423</c:v>
                </c:pt>
                <c:pt idx="55">
                  <c:v>0.3454420269258176</c:v>
                </c:pt>
                <c:pt idx="56">
                  <c:v>0.34030534421557046</c:v>
                </c:pt>
                <c:pt idx="57">
                  <c:v>0.33528135121243402</c:v>
                </c:pt>
                <c:pt idx="58">
                  <c:v>0.33036681066144424</c:v>
                </c:pt>
                <c:pt idx="59">
                  <c:v>0.32555860173993922</c:v>
                </c:pt>
                <c:pt idx="60">
                  <c:v>0.3208537147863908</c:v>
                </c:pt>
                <c:pt idx="61">
                  <c:v>0.31624924633466367</c:v>
                </c:pt>
                <c:pt idx="62">
                  <c:v>0.31174239443140106</c:v>
                </c:pt>
                <c:pt idx="63">
                  <c:v>0.30733045421619498</c:v>
                </c:pt>
                <c:pt idx="64">
                  <c:v>0.30301081374594951</c:v>
                </c:pt>
                <c:pt idx="65">
                  <c:v>0.29878095004642913</c:v>
                </c:pt>
                <c:pt idx="66">
                  <c:v>0.29463842537541696</c:v>
                </c:pt>
                <c:pt idx="67">
                  <c:v>0.29058088368319512</c:v>
                </c:pt>
                <c:pt idx="68">
                  <c:v>0.28660604725722494</c:v>
                </c:pt>
                <c:pt idx="69">
                  <c:v>0.28271171353897312</c:v>
                </c:pt>
                <c:pt idx="70">
                  <c:v>0.27889575210177819</c:v>
                </c:pt>
                <c:pt idx="71">
                  <c:v>0.27515610177953009</c:v>
                </c:pt>
                <c:pt idx="72">
                  <c:v>0.27149076793672777</c:v>
                </c:pt>
                <c:pt idx="73">
                  <c:v>0.26789781987119832</c:v>
                </c:pt>
                <c:pt idx="74">
                  <c:v>0.2643753883414206</c:v>
                </c:pt>
                <c:pt idx="75">
                  <c:v>0.26092166321099403</c:v>
                </c:pt>
                <c:pt idx="76">
                  <c:v>0.25753489120334283</c:v>
                </c:pt>
                <c:pt idx="77">
                  <c:v>0.25421337376024411</c:v>
                </c:pt>
                <c:pt idx="78">
                  <c:v>0.25095546499822718</c:v>
                </c:pt>
                <c:pt idx="79">
                  <c:v>0.24775956975730953</c:v>
                </c:pt>
                <c:pt idx="80">
                  <c:v>0.24462414173692282</c:v>
                </c:pt>
                <c:pt idx="81">
                  <c:v>0.24154768171422977</c:v>
                </c:pt>
                <c:pt idx="82">
                  <c:v>0.23852873584036374</c:v>
                </c:pt>
                <c:pt idx="83">
                  <c:v>0.23556589401041328</c:v>
                </c:pt>
                <c:pt idx="84">
                  <c:v>0.23265778830325759</c:v>
                </c:pt>
                <c:pt idx="85">
                  <c:v>0.22980309148760306</c:v>
                </c:pt>
                <c:pt idx="86">
                  <c:v>0.22700051559081078</c:v>
                </c:pt>
                <c:pt idx="87">
                  <c:v>0.22424881052731893</c:v>
                </c:pt>
                <c:pt idx="88">
                  <c:v>0.2215467627836607</c:v>
                </c:pt>
                <c:pt idx="89">
                  <c:v>0.2188931941572658</c:v>
                </c:pt>
                <c:pt idx="90">
                  <c:v>0.21628696054640509</c:v>
                </c:pt>
                <c:pt idx="91">
                  <c:v>0.21372695078879073</c:v>
                </c:pt>
                <c:pt idx="92">
                  <c:v>0.21121208554649859</c:v>
                </c:pt>
                <c:pt idx="93">
                  <c:v>0.20874131623501027</c:v>
                </c:pt>
                <c:pt idx="94">
                  <c:v>0.20631362399430164</c:v>
                </c:pt>
                <c:pt idx="95">
                  <c:v>0.20392801870002203</c:v>
                </c:pt>
                <c:pt idx="96">
                  <c:v>0.20158353801291873</c:v>
                </c:pt>
                <c:pt idx="97">
                  <c:v>0.19927924646476342</c:v>
                </c:pt>
                <c:pt idx="98">
                  <c:v>0.19701423457913159</c:v>
                </c:pt>
                <c:pt idx="99">
                  <c:v>0.19478761802547856</c:v>
                </c:pt>
                <c:pt idx="100">
                  <c:v>0.19259853680503636</c:v>
                </c:pt>
              </c:numCache>
            </c:numRef>
          </c:yVal>
          <c:smooth val="1"/>
          <c:extLst>
            <c:ext xmlns:c16="http://schemas.microsoft.com/office/drawing/2014/chart" uri="{C3380CC4-5D6E-409C-BE32-E72D297353CC}">
              <c16:uniqueId val="{00000007-87A7-4DFC-88F6-332DA52AE40A}"/>
            </c:ext>
          </c:extLst>
        </c:ser>
        <c:ser>
          <c:idx val="8"/>
          <c:order val="8"/>
          <c:tx>
            <c:strRef>
              <c:f>sensitivity!$AP$59</c:f>
              <c:strCache>
                <c:ptCount val="1"/>
                <c:pt idx="0">
                  <c:v>BC_0,45_T15</c:v>
                </c:pt>
              </c:strCache>
            </c:strRef>
          </c:tx>
          <c:spPr>
            <a:ln w="28575" cap="rnd">
              <a:solidFill>
                <a:schemeClr val="accent3">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sensitivity!$AP$60:$AP$160</c:f>
              <c:numCache>
                <c:formatCode>0%</c:formatCode>
                <c:ptCount val="101"/>
                <c:pt idx="0">
                  <c:v>0.9999984880788636</c:v>
                </c:pt>
                <c:pt idx="1">
                  <c:v>0.9640610729572181</c:v>
                </c:pt>
                <c:pt idx="2">
                  <c:v>0.93750870684336784</c:v>
                </c:pt>
                <c:pt idx="3">
                  <c:v>0.91137641251552448</c:v>
                </c:pt>
                <c:pt idx="4">
                  <c:v>0.88626403059733749</c:v>
                </c:pt>
                <c:pt idx="5">
                  <c:v>0.86228113957899821</c:v>
                </c:pt>
                <c:pt idx="6">
                  <c:v>0.839398098869508</c:v>
                </c:pt>
                <c:pt idx="7">
                  <c:v>0.81755094746611712</c:v>
                </c:pt>
                <c:pt idx="8">
                  <c:v>0.79667118126354686</c:v>
                </c:pt>
                <c:pt idx="9">
                  <c:v>0.77669367063021422</c:v>
                </c:pt>
                <c:pt idx="10">
                  <c:v>0.75755838604137637</c:v>
                </c:pt>
                <c:pt idx="11">
                  <c:v>0.7392104430574693</c:v>
                </c:pt>
                <c:pt idx="12">
                  <c:v>0.72159973363037522</c:v>
                </c:pt>
                <c:pt idx="13">
                  <c:v>0.70468048661052651</c:v>
                </c:pt>
                <c:pt idx="14">
                  <c:v>0.68841084425137244</c:v>
                </c:pt>
                <c:pt idx="15">
                  <c:v>0.67275247346520972</c:v>
                </c:pt>
                <c:pt idx="16">
                  <c:v>0.65767021370713863</c:v>
                </c:pt>
                <c:pt idx="17">
                  <c:v>0.64313175964761859</c:v>
                </c:pt>
                <c:pt idx="18">
                  <c:v>0.62910737614033563</c:v>
                </c:pt>
                <c:pt idx="19">
                  <c:v>0.6155696429282097</c:v>
                </c:pt>
                <c:pt idx="20">
                  <c:v>0.60249322654828119</c:v>
                </c:pt>
                <c:pt idx="21">
                  <c:v>0.58985467693535432</c:v>
                </c:pt>
                <c:pt idx="22">
                  <c:v>0.57763224629577437</c:v>
                </c:pt>
                <c:pt idx="23">
                  <c:v>0.56580572793307127</c:v>
                </c:pt>
                <c:pt idx="24">
                  <c:v>0.55435631285171227</c:v>
                </c:pt>
                <c:pt idx="25">
                  <c:v>0.54326646213342156</c:v>
                </c:pt>
                <c:pt idx="26">
                  <c:v>0.53251979326113408</c:v>
                </c:pt>
                <c:pt idx="27">
                  <c:v>0.52210097874869654</c:v>
                </c:pt>
                <c:pt idx="28">
                  <c:v>0.51199565561255422</c:v>
                </c:pt>
                <c:pt idx="29">
                  <c:v>0.50219034438965116</c:v>
                </c:pt>
                <c:pt idx="30">
                  <c:v>0.4926723765607276</c:v>
                </c:pt>
                <c:pt idx="31">
                  <c:v>0.48342982937857798</c:v>
                </c:pt>
                <c:pt idx="32">
                  <c:v>0.47445146722634418</c:v>
                </c:pt>
                <c:pt idx="33">
                  <c:v>0.46572668874200357</c:v>
                </c:pt>
                <c:pt idx="34">
                  <c:v>0.45724547904276619</c:v>
                </c:pt>
                <c:pt idx="35">
                  <c:v>0.44899836646826291</c:v>
                </c:pt>
                <c:pt idx="36">
                  <c:v>0.4409763833354759</c:v>
                </c:pt>
                <c:pt idx="37">
                  <c:v>0.43317103026256976</c:v>
                </c:pt>
                <c:pt idx="38">
                  <c:v>0.42557424367436292</c:v>
                </c:pt>
                <c:pt idx="39">
                  <c:v>0.41817836615023141</c:v>
                </c:pt>
                <c:pt idx="40">
                  <c:v>0.41097611931679212</c:v>
                </c:pt>
                <c:pt idx="41">
                  <c:v>0.4039605790236484</c:v>
                </c:pt>
                <c:pt idx="42">
                  <c:v>0.39712515257159575</c:v>
                </c:pt>
                <c:pt idx="43">
                  <c:v>0.39046355778966368</c:v>
                </c:pt>
                <c:pt idx="44">
                  <c:v>0.38396980378079043</c:v>
                </c:pt>
                <c:pt idx="45">
                  <c:v>0.37763817317630832</c:v>
                </c:pt>
                <c:pt idx="46">
                  <c:v>0.37146320575718128</c:v>
                </c:pt>
                <c:pt idx="47">
                  <c:v>0.36543968331546062</c:v>
                </c:pt>
                <c:pt idx="48">
                  <c:v>0.35956261564301806</c:v>
                </c:pt>
                <c:pt idx="49">
                  <c:v>0.35382722754653995</c:v>
                </c:pt>
                <c:pt idx="50">
                  <c:v>0.34822894679826805</c:v>
                </c:pt>
                <c:pt idx="51">
                  <c:v>0.34276339294122082</c:v>
                </c:pt>
                <c:pt idx="52">
                  <c:v>0.33742636687580818</c:v>
                </c:pt>
                <c:pt idx="53">
                  <c:v>0.33221384116199421</c:v>
                </c:pt>
                <c:pt idx="54">
                  <c:v>0.32712195097758767</c:v>
                </c:pt>
                <c:pt idx="55">
                  <c:v>0.32214698567896011</c:v>
                </c:pt>
                <c:pt idx="56">
                  <c:v>0.31728538091557579</c:v>
                </c:pt>
                <c:pt idx="57">
                  <c:v>0.3125337112542752</c:v>
                </c:pt>
                <c:pt idx="58">
                  <c:v>0.30788868327330765</c:v>
                </c:pt>
                <c:pt idx="59">
                  <c:v>0.30334712908975847</c:v>
                </c:pt>
                <c:pt idx="60">
                  <c:v>0.29890600028728204</c:v>
                </c:pt>
                <c:pt idx="61">
                  <c:v>0.29456236221398835</c:v>
                </c:pt>
                <c:pt idx="62">
                  <c:v>0.29031338862297196</c:v>
                </c:pt>
                <c:pt idx="63">
                  <c:v>0.28615635663035821</c:v>
                </c:pt>
                <c:pt idx="64">
                  <c:v>0.28208864196788963</c:v>
                </c:pt>
                <c:pt idx="65">
                  <c:v>0.27810771450901395</c:v>
                </c:pt>
                <c:pt idx="66">
                  <c:v>0.27421113404920072</c:v>
                </c:pt>
                <c:pt idx="67">
                  <c:v>0.27039654632279964</c:v>
                </c:pt>
                <c:pt idx="68">
                  <c:v>0.26666167924019579</c:v>
                </c:pt>
                <c:pt idx="69">
                  <c:v>0.26300433933033679</c:v>
                </c:pt>
                <c:pt idx="70">
                  <c:v>0.25942240837488711</c:v>
                </c:pt>
                <c:pt idx="71">
                  <c:v>0.25591384022135594</c:v>
                </c:pt>
                <c:pt idx="72">
                  <c:v>0.25247665776352951</c:v>
                </c:pt>
                <c:pt idx="73">
                  <c:v>0.24910895007843845</c:v>
                </c:pt>
                <c:pt idx="74">
                  <c:v>0.24580886970991295</c:v>
                </c:pt>
                <c:pt idx="75">
                  <c:v>0.24257463008952518</c:v>
                </c:pt>
                <c:pt idx="76">
                  <c:v>0.23940450308640937</c:v>
                </c:pt>
                <c:pt idx="77">
                  <c:v>0.23629681667807217</c:v>
                </c:pt>
                <c:pt idx="78">
                  <c:v>0.233249952734883</c:v>
                </c:pt>
                <c:pt idx="79">
                  <c:v>0.23026234491145942</c:v>
                </c:pt>
                <c:pt idx="80">
                  <c:v>0.22733247663864789</c:v>
                </c:pt>
                <c:pt idx="81">
                  <c:v>0.22445887921024046</c:v>
                </c:pt>
                <c:pt idx="82">
                  <c:v>0.22164012995898064</c:v>
                </c:pt>
                <c:pt idx="83">
                  <c:v>0.21887485051677918</c:v>
                </c:pt>
                <c:pt idx="84">
                  <c:v>0.2161617051544161</c:v>
                </c:pt>
                <c:pt idx="85">
                  <c:v>0.21349939919631286</c:v>
                </c:pt>
                <c:pt idx="86">
                  <c:v>0.21088667750625922</c:v>
                </c:pt>
                <c:pt idx="87">
                  <c:v>0.2083223230402485</c:v>
                </c:pt>
                <c:pt idx="88">
                  <c:v>0.2058051554628213</c:v>
                </c:pt>
                <c:pt idx="89">
                  <c:v>0.2033340298235545</c:v>
                </c:pt>
                <c:pt idx="90">
                  <c:v>0.20090783529054332</c:v>
                </c:pt>
                <c:pt idx="91">
                  <c:v>0.19852549393792016</c:v>
                </c:pt>
                <c:pt idx="92">
                  <c:v>0.19618595958464327</c:v>
                </c:pt>
                <c:pt idx="93">
                  <c:v>0.19388821668195233</c:v>
                </c:pt>
                <c:pt idx="94">
                  <c:v>0.19163127924704978</c:v>
                </c:pt>
                <c:pt idx="95">
                  <c:v>0.18941418984071218</c:v>
                </c:pt>
                <c:pt idx="96">
                  <c:v>0.18723601858667205</c:v>
                </c:pt>
                <c:pt idx="97">
                  <c:v>0.18509586223073882</c:v>
                </c:pt>
                <c:pt idx="98">
                  <c:v>0.18299284323774256</c:v>
                </c:pt>
                <c:pt idx="99">
                  <c:v>0.1809261089244984</c:v>
                </c:pt>
                <c:pt idx="100">
                  <c:v>0.17889483062708958</c:v>
                </c:pt>
              </c:numCache>
            </c:numRef>
          </c:yVal>
          <c:smooth val="1"/>
          <c:extLst>
            <c:ext xmlns:c16="http://schemas.microsoft.com/office/drawing/2014/chart" uri="{C3380CC4-5D6E-409C-BE32-E72D297353CC}">
              <c16:uniqueId val="{00000008-87A7-4DFC-88F6-332DA52AE40A}"/>
            </c:ext>
          </c:extLst>
        </c:ser>
        <c:ser>
          <c:idx val="9"/>
          <c:order val="9"/>
          <c:tx>
            <c:strRef>
              <c:f>sensitivity!$AQ$59</c:f>
              <c:strCache>
                <c:ptCount val="1"/>
                <c:pt idx="0">
                  <c:v>BC_0,50_T15</c:v>
                </c:pt>
              </c:strCache>
            </c:strRef>
          </c:tx>
          <c:spPr>
            <a:ln w="28575" cap="rnd">
              <a:solidFill>
                <a:schemeClr val="accent4">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sensitivity!$AQ$60:$AQ$160</c:f>
              <c:numCache>
                <c:formatCode>0%</c:formatCode>
                <c:ptCount val="101"/>
                <c:pt idx="0">
                  <c:v>1</c:v>
                </c:pt>
                <c:pt idx="1">
                  <c:v>0.94998471906126414</c:v>
                </c:pt>
                <c:pt idx="2">
                  <c:v>0.91726052210326092</c:v>
                </c:pt>
                <c:pt idx="3">
                  <c:v>0.88762317295919657</c:v>
                </c:pt>
                <c:pt idx="4">
                  <c:v>0.8601969502296547</c:v>
                </c:pt>
                <c:pt idx="5">
                  <c:v>0.83454652953791131</c:v>
                </c:pt>
                <c:pt idx="6">
                  <c:v>0.81040565798281006</c:v>
                </c:pt>
                <c:pt idx="7">
                  <c:v>0.78758745043191647</c:v>
                </c:pt>
                <c:pt idx="8">
                  <c:v>0.76594950852253585</c:v>
                </c:pt>
                <c:pt idx="9">
                  <c:v>0.74537790377052238</c:v>
                </c:pt>
                <c:pt idx="10">
                  <c:v>0.72577854959298027</c:v>
                </c:pt>
                <c:pt idx="11">
                  <c:v>0.70707195053576544</c:v>
                </c:pt>
                <c:pt idx="12">
                  <c:v>0.68918974118465504</c:v>
                </c:pt>
                <c:pt idx="13">
                  <c:v>0.6720722869000334</c:v>
                </c:pt>
                <c:pt idx="14">
                  <c:v>0.65566696266140512</c:v>
                </c:pt>
                <c:pt idx="15">
                  <c:v>0.63992688516838547</c:v>
                </c:pt>
                <c:pt idx="16">
                  <c:v>0.62480995712252207</c:v>
                </c:pt>
                <c:pt idx="17">
                  <c:v>0.61027813143457277</c:v>
                </c:pt>
                <c:pt idx="18">
                  <c:v>0.5962968334271741</c:v>
                </c:pt>
                <c:pt idx="19">
                  <c:v>0.58283449867069947</c:v>
                </c:pt>
                <c:pt idx="20">
                  <c:v>0.56986219701342522</c:v>
                </c:pt>
                <c:pt idx="21">
                  <c:v>0.55735332203870547</c:v>
                </c:pt>
                <c:pt idx="22">
                  <c:v>0.54528333107498617</c:v>
                </c:pt>
                <c:pt idx="23">
                  <c:v>0.53362952493698446</c:v>
                </c:pt>
                <c:pt idx="24">
                  <c:v>0.5223708593967139</c:v>
                </c:pt>
                <c:pt idx="25">
                  <c:v>0.51148778237087944</c:v>
                </c:pt>
                <c:pt idx="26">
                  <c:v>0.5009620922312894</c:v>
                </c:pt>
                <c:pt idx="27">
                  <c:v>0.49077681367398435</c:v>
                </c:pt>
                <c:pt idx="28">
                  <c:v>0.48091608833962241</c:v>
                </c:pt>
                <c:pt idx="29">
                  <c:v>0.4713650779426557</c:v>
                </c:pt>
                <c:pt idx="30">
                  <c:v>0.46210987809503451</c:v>
                </c:pt>
                <c:pt idx="31">
                  <c:v>0.45313744133943967</c:v>
                </c:pt>
                <c:pt idx="32">
                  <c:v>0.44443550816377031</c:v>
                </c:pt>
                <c:pt idx="33">
                  <c:v>0.43599254497143503</c:v>
                </c:pt>
                <c:pt idx="34">
                  <c:v>0.42779768814416547</c:v>
                </c:pt>
                <c:pt idx="35">
                  <c:v>0.41984069346516933</c:v>
                </c:pt>
                <c:pt idx="36">
                  <c:v>0.41211189027750411</c:v>
                </c:pt>
                <c:pt idx="37">
                  <c:v>0.4046021398407641</c:v>
                </c:pt>
                <c:pt idx="38">
                  <c:v>0.39730279742246033</c:v>
                </c:pt>
                <c:pt idx="39">
                  <c:v>0.39020567772179976</c:v>
                </c:pt>
                <c:pt idx="40">
                  <c:v>0.38330302327523919</c:v>
                </c:pt>
                <c:pt idx="41">
                  <c:v>0.37658747553698046</c:v>
                </c:pt>
                <c:pt idx="42">
                  <c:v>0.37005204836489075</c:v>
                </c:pt>
                <c:pt idx="43">
                  <c:v>0.36369010367430643</c:v>
                </c:pt>
                <c:pt idx="44">
                  <c:v>0.35749532904968623</c:v>
                </c:pt>
                <c:pt idx="45">
                  <c:v>0.35146171712786106</c:v>
                </c:pt>
                <c:pt idx="46">
                  <c:v>0.34558354658726192</c:v>
                </c:pt>
                <c:pt idx="47">
                  <c:v>0.33985536459548532</c:v>
                </c:pt>
                <c:pt idx="48">
                  <c:v>0.33427197058326752</c:v>
                </c:pt>
                <c:pt idx="49">
                  <c:v>0.32882840122671592</c:v>
                </c:pt>
                <c:pt idx="50">
                  <c:v>0.32351991653177276</c:v>
                </c:pt>
                <c:pt idx="51">
                  <c:v>0.31834198692557658</c:v>
                </c:pt>
                <c:pt idx="52">
                  <c:v>0.31329028126884872</c:v>
                </c:pt>
                <c:pt idx="53">
                  <c:v>0.30836065571182014</c:v>
                </c:pt>
                <c:pt idx="54">
                  <c:v>0.30354914332367117</c:v>
                </c:pt>
                <c:pt idx="55">
                  <c:v>0.29885194443210261</c:v>
                </c:pt>
                <c:pt idx="56">
                  <c:v>0.29426541761558112</c:v>
                </c:pt>
                <c:pt idx="57">
                  <c:v>0.28978607129611633</c:v>
                </c:pt>
                <c:pt idx="58">
                  <c:v>0.28541055588517095</c:v>
                </c:pt>
                <c:pt idx="59">
                  <c:v>0.28113565643957766</c:v>
                </c:pt>
                <c:pt idx="60">
                  <c:v>0.27695828578817328</c:v>
                </c:pt>
                <c:pt idx="61">
                  <c:v>0.27287547809331303</c:v>
                </c:pt>
                <c:pt idx="62">
                  <c:v>0.26888438281454274</c:v>
                </c:pt>
                <c:pt idx="63">
                  <c:v>0.26498225904452144</c:v>
                </c:pt>
                <c:pt idx="64">
                  <c:v>0.26116647018982975</c:v>
                </c:pt>
                <c:pt idx="65">
                  <c:v>0.25743447897159877</c:v>
                </c:pt>
                <c:pt idx="66">
                  <c:v>0.25378384272298449</c:v>
                </c:pt>
                <c:pt idx="67">
                  <c:v>0.25021220896240415</c:v>
                </c:pt>
                <c:pt idx="68">
                  <c:v>0.24671731122316662</c:v>
                </c:pt>
                <c:pt idx="69">
                  <c:v>0.24329696512170043</c:v>
                </c:pt>
                <c:pt idx="70">
                  <c:v>0.23994906464799606</c:v>
                </c:pt>
                <c:pt idx="71">
                  <c:v>0.23667157866318181</c:v>
                </c:pt>
                <c:pt idx="72">
                  <c:v>0.23346254759033119</c:v>
                </c:pt>
                <c:pt idx="73">
                  <c:v>0.23032008028567857</c:v>
                </c:pt>
                <c:pt idx="74">
                  <c:v>0.22724235107840532</c:v>
                </c:pt>
                <c:pt idx="75">
                  <c:v>0.22422759696805636</c:v>
                </c:pt>
                <c:pt idx="76">
                  <c:v>0.22127411496947594</c:v>
                </c:pt>
                <c:pt idx="77">
                  <c:v>0.21838025959590024</c:v>
                </c:pt>
                <c:pt idx="78">
                  <c:v>0.21554444047153887</c:v>
                </c:pt>
                <c:pt idx="79">
                  <c:v>0.2127651200656093</c:v>
                </c:pt>
                <c:pt idx="80">
                  <c:v>0.21004081154037293</c:v>
                </c:pt>
                <c:pt idx="81">
                  <c:v>0.20737007670625118</c:v>
                </c:pt>
                <c:pt idx="82">
                  <c:v>0.20475152407759756</c:v>
                </c:pt>
                <c:pt idx="83">
                  <c:v>0.20218380702314509</c:v>
                </c:pt>
                <c:pt idx="84">
                  <c:v>0.19966562200557464</c:v>
                </c:pt>
                <c:pt idx="85">
                  <c:v>0.19719570690502267</c:v>
                </c:pt>
                <c:pt idx="86">
                  <c:v>0.1947728394217077</c:v>
                </c:pt>
                <c:pt idx="87">
                  <c:v>0.19239583555317805</c:v>
                </c:pt>
                <c:pt idx="88">
                  <c:v>0.19006354814198193</c:v>
                </c:pt>
                <c:pt idx="89">
                  <c:v>0.18777486548984323</c:v>
                </c:pt>
                <c:pt idx="90">
                  <c:v>0.18552871003468155</c:v>
                </c:pt>
                <c:pt idx="91">
                  <c:v>0.18332403708704959</c:v>
                </c:pt>
                <c:pt idx="92">
                  <c:v>0.18115983362278795</c:v>
                </c:pt>
                <c:pt idx="93">
                  <c:v>0.17903511712889439</c:v>
                </c:pt>
                <c:pt idx="94">
                  <c:v>0.17694893449979796</c:v>
                </c:pt>
                <c:pt idx="95">
                  <c:v>0.17490036098140233</c:v>
                </c:pt>
                <c:pt idx="96">
                  <c:v>0.17288849916042537</c:v>
                </c:pt>
                <c:pt idx="97">
                  <c:v>0.17091247799671422</c:v>
                </c:pt>
                <c:pt idx="98">
                  <c:v>0.16897145189635354</c:v>
                </c:pt>
                <c:pt idx="99">
                  <c:v>0.16706459982351823</c:v>
                </c:pt>
                <c:pt idx="100">
                  <c:v>0.16519112444914283</c:v>
                </c:pt>
              </c:numCache>
            </c:numRef>
          </c:yVal>
          <c:smooth val="1"/>
          <c:extLst>
            <c:ext xmlns:c16="http://schemas.microsoft.com/office/drawing/2014/chart" uri="{C3380CC4-5D6E-409C-BE32-E72D297353CC}">
              <c16:uniqueId val="{00000009-87A7-4DFC-88F6-332DA52AE40A}"/>
            </c:ext>
          </c:extLst>
        </c:ser>
        <c:ser>
          <c:idx val="10"/>
          <c:order val="10"/>
          <c:tx>
            <c:strRef>
              <c:f>sensitivity!$AR$59</c:f>
              <c:strCache>
                <c:ptCount val="1"/>
                <c:pt idx="0">
                  <c:v>BC_0,55_T15</c:v>
                </c:pt>
              </c:strCache>
            </c:strRef>
          </c:tx>
          <c:spPr>
            <a:ln w="28575" cap="rnd">
              <a:solidFill>
                <a:schemeClr val="accent5">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sensitivity!$AR$60:$AR$160</c:f>
              <c:numCache>
                <c:formatCode>0%</c:formatCode>
                <c:ptCount val="101"/>
                <c:pt idx="0">
                  <c:v>1</c:v>
                </c:pt>
                <c:pt idx="1">
                  <c:v>0.93590836516531029</c:v>
                </c:pt>
                <c:pt idx="2">
                  <c:v>0.89701233736315389</c:v>
                </c:pt>
                <c:pt idx="3">
                  <c:v>0.86386993340286855</c:v>
                </c:pt>
                <c:pt idx="4">
                  <c:v>0.83412986986197202</c:v>
                </c:pt>
                <c:pt idx="5">
                  <c:v>0.8068119194968244</c:v>
                </c:pt>
                <c:pt idx="6">
                  <c:v>0.78141321709611211</c:v>
                </c:pt>
                <c:pt idx="7">
                  <c:v>0.75762395339771593</c:v>
                </c:pt>
                <c:pt idx="8">
                  <c:v>0.73522783578152495</c:v>
                </c:pt>
                <c:pt idx="9">
                  <c:v>0.71406213691083043</c:v>
                </c:pt>
                <c:pt idx="10">
                  <c:v>0.69399871314458406</c:v>
                </c:pt>
                <c:pt idx="11">
                  <c:v>0.67493345801406135</c:v>
                </c:pt>
                <c:pt idx="12">
                  <c:v>0.65677974873893463</c:v>
                </c:pt>
                <c:pt idx="13">
                  <c:v>0.63946408718954029</c:v>
                </c:pt>
                <c:pt idx="14">
                  <c:v>0.62292308107143768</c:v>
                </c:pt>
                <c:pt idx="15">
                  <c:v>0.60710129687156134</c:v>
                </c:pt>
                <c:pt idx="16">
                  <c:v>0.59194970053790552</c:v>
                </c:pt>
                <c:pt idx="17">
                  <c:v>0.57742450322152683</c:v>
                </c:pt>
                <c:pt idx="18">
                  <c:v>0.56348629071401257</c:v>
                </c:pt>
                <c:pt idx="19">
                  <c:v>0.55009935441318913</c:v>
                </c:pt>
                <c:pt idx="20">
                  <c:v>0.53723116747856925</c:v>
                </c:pt>
                <c:pt idx="21">
                  <c:v>0.52485196714205662</c:v>
                </c:pt>
                <c:pt idx="22">
                  <c:v>0.51293441585419797</c:v>
                </c:pt>
                <c:pt idx="23">
                  <c:v>0.50145332194089742</c:v>
                </c:pt>
                <c:pt idx="24">
                  <c:v>0.49038540594171548</c:v>
                </c:pt>
                <c:pt idx="25">
                  <c:v>0.47970910260833732</c:v>
                </c:pt>
                <c:pt idx="26">
                  <c:v>0.46940439120144484</c:v>
                </c:pt>
                <c:pt idx="27">
                  <c:v>0.45945264859927204</c:v>
                </c:pt>
                <c:pt idx="28">
                  <c:v>0.44983652106669048</c:v>
                </c:pt>
                <c:pt idx="29">
                  <c:v>0.44053981149566013</c:v>
                </c:pt>
                <c:pt idx="30">
                  <c:v>0.43154737962934137</c:v>
                </c:pt>
                <c:pt idx="31">
                  <c:v>0.42284505330030131</c:v>
                </c:pt>
                <c:pt idx="32">
                  <c:v>0.41441954910119638</c:v>
                </c:pt>
                <c:pt idx="33">
                  <c:v>0.40625840120086643</c:v>
                </c:pt>
                <c:pt idx="34">
                  <c:v>0.39834989724556469</c:v>
                </c:pt>
                <c:pt idx="35">
                  <c:v>0.3906830204620757</c:v>
                </c:pt>
                <c:pt idx="36">
                  <c:v>0.38324739721953227</c:v>
                </c:pt>
                <c:pt idx="37">
                  <c:v>0.37603324941895838</c:v>
                </c:pt>
                <c:pt idx="38">
                  <c:v>0.36903135117055774</c:v>
                </c:pt>
                <c:pt idx="39">
                  <c:v>0.36223298929336806</c:v>
                </c:pt>
                <c:pt idx="40">
                  <c:v>0.35562992723368619</c:v>
                </c:pt>
                <c:pt idx="41">
                  <c:v>0.34921437205031247</c:v>
                </c:pt>
                <c:pt idx="42">
                  <c:v>0.34297894415818564</c:v>
                </c:pt>
                <c:pt idx="43">
                  <c:v>0.33691664955894912</c:v>
                </c:pt>
                <c:pt idx="44">
                  <c:v>0.33102085431858197</c:v>
                </c:pt>
                <c:pt idx="45">
                  <c:v>0.32528526107941375</c:v>
                </c:pt>
                <c:pt idx="46">
                  <c:v>0.31970388741734251</c:v>
                </c:pt>
                <c:pt idx="47">
                  <c:v>0.31427104587550997</c:v>
                </c:pt>
                <c:pt idx="48">
                  <c:v>0.30898132552351693</c:v>
                </c:pt>
                <c:pt idx="49">
                  <c:v>0.30382957490689189</c:v>
                </c:pt>
                <c:pt idx="50">
                  <c:v>0.29881088626527746</c:v>
                </c:pt>
                <c:pt idx="51">
                  <c:v>0.29392058090993239</c:v>
                </c:pt>
                <c:pt idx="52">
                  <c:v>0.28915419566188921</c:v>
                </c:pt>
                <c:pt idx="53">
                  <c:v>0.28450747026164608</c:v>
                </c:pt>
                <c:pt idx="54">
                  <c:v>0.27997633566975466</c:v>
                </c:pt>
                <c:pt idx="55">
                  <c:v>0.27555690318524512</c:v>
                </c:pt>
                <c:pt idx="56">
                  <c:v>0.27124545431558644</c:v>
                </c:pt>
                <c:pt idx="57">
                  <c:v>0.26703843133795752</c:v>
                </c:pt>
                <c:pt idx="58">
                  <c:v>0.26293242849703435</c:v>
                </c:pt>
                <c:pt idx="59">
                  <c:v>0.25892418378939686</c:v>
                </c:pt>
                <c:pt idx="60">
                  <c:v>0.25501057128906446</c:v>
                </c:pt>
                <c:pt idx="61">
                  <c:v>0.25118859397263771</c:v>
                </c:pt>
                <c:pt idx="62">
                  <c:v>0.24745537700611361</c:v>
                </c:pt>
                <c:pt idx="63">
                  <c:v>0.24380816145868461</c:v>
                </c:pt>
                <c:pt idx="64">
                  <c:v>0.24024429841176989</c:v>
                </c:pt>
                <c:pt idx="65">
                  <c:v>0.23676124343418362</c:v>
                </c:pt>
                <c:pt idx="66">
                  <c:v>0.2333565513967682</c:v>
                </c:pt>
                <c:pt idx="67">
                  <c:v>0.23002787160200869</c:v>
                </c:pt>
                <c:pt idx="68">
                  <c:v>0.22677294320613747</c:v>
                </c:pt>
                <c:pt idx="69">
                  <c:v>0.22358959091306407</c:v>
                </c:pt>
                <c:pt idx="70">
                  <c:v>0.22047572092110501</c:v>
                </c:pt>
                <c:pt idx="71">
                  <c:v>0.21742931710500765</c:v>
                </c:pt>
                <c:pt idx="72">
                  <c:v>0.21444843741713288</c:v>
                </c:pt>
                <c:pt idx="73">
                  <c:v>0.2115312104929187</c:v>
                </c:pt>
                <c:pt idx="74">
                  <c:v>0.20867583244689766</c:v>
                </c:pt>
                <c:pt idx="75">
                  <c:v>0.20588056384658751</c:v>
                </c:pt>
                <c:pt idx="76">
                  <c:v>0.20314372685254248</c:v>
                </c:pt>
                <c:pt idx="77">
                  <c:v>0.2004637025137283</c:v>
                </c:pt>
                <c:pt idx="78">
                  <c:v>0.19783892820819471</c:v>
                </c:pt>
                <c:pt idx="79">
                  <c:v>0.19526789521975918</c:v>
                </c:pt>
                <c:pt idx="80">
                  <c:v>0.19274914644209798</c:v>
                </c:pt>
                <c:pt idx="81">
                  <c:v>0.19028127420226187</c:v>
                </c:pt>
                <c:pt idx="82">
                  <c:v>0.18786291819621445</c:v>
                </c:pt>
                <c:pt idx="83">
                  <c:v>0.185492763529511</c:v>
                </c:pt>
                <c:pt idx="84">
                  <c:v>0.18316953885673315</c:v>
                </c:pt>
                <c:pt idx="85">
                  <c:v>0.18089201461373247</c:v>
                </c:pt>
                <c:pt idx="86">
                  <c:v>0.17865900133715615</c:v>
                </c:pt>
                <c:pt idx="87">
                  <c:v>0.17646934806610759</c:v>
                </c:pt>
                <c:pt idx="88">
                  <c:v>0.17432194082114252</c:v>
                </c:pt>
                <c:pt idx="89">
                  <c:v>0.17221570115613194</c:v>
                </c:pt>
                <c:pt idx="90">
                  <c:v>0.17014958477881975</c:v>
                </c:pt>
                <c:pt idx="91">
                  <c:v>0.16812258023617899</c:v>
                </c:pt>
                <c:pt idx="92">
                  <c:v>0.16613370766093263</c:v>
                </c:pt>
                <c:pt idx="93">
                  <c:v>0.16418201757583642</c:v>
                </c:pt>
                <c:pt idx="94">
                  <c:v>0.1622665897525461</c:v>
                </c:pt>
                <c:pt idx="95">
                  <c:v>0.16038653212209247</c:v>
                </c:pt>
                <c:pt idx="96">
                  <c:v>0.15854097973417866</c:v>
                </c:pt>
                <c:pt idx="97">
                  <c:v>0.15672909376268962</c:v>
                </c:pt>
                <c:pt idx="98">
                  <c:v>0.15495006055496449</c:v>
                </c:pt>
                <c:pt idx="99">
                  <c:v>0.15320309072253804</c:v>
                </c:pt>
                <c:pt idx="100">
                  <c:v>0.15148741827119605</c:v>
                </c:pt>
              </c:numCache>
            </c:numRef>
          </c:yVal>
          <c:smooth val="1"/>
          <c:extLst>
            <c:ext xmlns:c16="http://schemas.microsoft.com/office/drawing/2014/chart" uri="{C3380CC4-5D6E-409C-BE32-E72D297353CC}">
              <c16:uniqueId val="{0000000A-87A7-4DFC-88F6-332DA52AE40A}"/>
            </c:ext>
          </c:extLst>
        </c:ser>
        <c:ser>
          <c:idx val="11"/>
          <c:order val="11"/>
          <c:tx>
            <c:strRef>
              <c:f>sensitivity!$AS$59</c:f>
              <c:strCache>
                <c:ptCount val="1"/>
                <c:pt idx="0">
                  <c:v>BC_0,60_T15</c:v>
                </c:pt>
              </c:strCache>
            </c:strRef>
          </c:tx>
          <c:spPr>
            <a:ln w="28575" cap="rnd">
              <a:solidFill>
                <a:schemeClr val="accent6">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sensitivity!$AS$60:$AS$160</c:f>
              <c:numCache>
                <c:formatCode>0%</c:formatCode>
                <c:ptCount val="101"/>
                <c:pt idx="0">
                  <c:v>1</c:v>
                </c:pt>
                <c:pt idx="1">
                  <c:v>0.92183201126935632</c:v>
                </c:pt>
                <c:pt idx="2">
                  <c:v>0.87676415262304697</c:v>
                </c:pt>
                <c:pt idx="3">
                  <c:v>0.84011669384654053</c:v>
                </c:pt>
                <c:pt idx="4">
                  <c:v>0.80806278949428934</c:v>
                </c:pt>
                <c:pt idx="5">
                  <c:v>0.77907730945573761</c:v>
                </c:pt>
                <c:pt idx="6">
                  <c:v>0.75242077620941406</c:v>
                </c:pt>
                <c:pt idx="7">
                  <c:v>0.7276604563635154</c:v>
                </c:pt>
                <c:pt idx="8">
                  <c:v>0.70450616304051394</c:v>
                </c:pt>
                <c:pt idx="9">
                  <c:v>0.68274637005113847</c:v>
                </c:pt>
                <c:pt idx="10">
                  <c:v>0.66221887669618784</c:v>
                </c:pt>
                <c:pt idx="11">
                  <c:v>0.64279496549235737</c:v>
                </c:pt>
                <c:pt idx="12">
                  <c:v>0.62436975629321445</c:v>
                </c:pt>
                <c:pt idx="13">
                  <c:v>0.60685588747904706</c:v>
                </c:pt>
                <c:pt idx="14">
                  <c:v>0.59017919948147024</c:v>
                </c:pt>
                <c:pt idx="15">
                  <c:v>0.57427570857473709</c:v>
                </c:pt>
                <c:pt idx="16">
                  <c:v>0.55908944395328897</c:v>
                </c:pt>
                <c:pt idx="17">
                  <c:v>0.544570875008481</c:v>
                </c:pt>
                <c:pt idx="18">
                  <c:v>0.53067574800085104</c:v>
                </c:pt>
                <c:pt idx="19">
                  <c:v>0.51736421015567891</c:v>
                </c:pt>
                <c:pt idx="20">
                  <c:v>0.50460013794371328</c:v>
                </c:pt>
                <c:pt idx="21">
                  <c:v>0.49235061224540771</c:v>
                </c:pt>
                <c:pt idx="22">
                  <c:v>0.48058550063340971</c:v>
                </c:pt>
                <c:pt idx="23">
                  <c:v>0.46927711894481045</c:v>
                </c:pt>
                <c:pt idx="24">
                  <c:v>0.45839995248671711</c:v>
                </c:pt>
                <c:pt idx="25">
                  <c:v>0.44793042284579515</c:v>
                </c:pt>
                <c:pt idx="26">
                  <c:v>0.43784669017160022</c:v>
                </c:pt>
                <c:pt idx="27">
                  <c:v>0.42812848352455973</c:v>
                </c:pt>
                <c:pt idx="28">
                  <c:v>0.41875695379375855</c:v>
                </c:pt>
                <c:pt idx="29">
                  <c:v>0.40971454504866461</c:v>
                </c:pt>
                <c:pt idx="30">
                  <c:v>0.40098488116364817</c:v>
                </c:pt>
                <c:pt idx="31">
                  <c:v>0.39255266526116289</c:v>
                </c:pt>
                <c:pt idx="32">
                  <c:v>0.38440359003862246</c:v>
                </c:pt>
                <c:pt idx="33">
                  <c:v>0.37652425743029777</c:v>
                </c:pt>
                <c:pt idx="34">
                  <c:v>0.36890210634696391</c:v>
                </c:pt>
                <c:pt idx="35">
                  <c:v>0.36152534745898207</c:v>
                </c:pt>
                <c:pt idx="36">
                  <c:v>0.35438290416156043</c:v>
                </c:pt>
                <c:pt idx="37">
                  <c:v>0.34746435899715267</c:v>
                </c:pt>
                <c:pt idx="38">
                  <c:v>0.3407599049186551</c:v>
                </c:pt>
                <c:pt idx="39">
                  <c:v>0.3342603008649363</c:v>
                </c:pt>
                <c:pt idx="40">
                  <c:v>0.3279568311921332</c:v>
                </c:pt>
                <c:pt idx="41">
                  <c:v>0.32184126856364448</c:v>
                </c:pt>
                <c:pt idx="42">
                  <c:v>0.31590583995148058</c:v>
                </c:pt>
                <c:pt idx="43">
                  <c:v>0.31014319544359176</c:v>
                </c:pt>
                <c:pt idx="44">
                  <c:v>0.30454637958747771</c:v>
                </c:pt>
                <c:pt idx="45">
                  <c:v>0.29910880503096643</c:v>
                </c:pt>
                <c:pt idx="46">
                  <c:v>0.2938242282474231</c:v>
                </c:pt>
                <c:pt idx="47">
                  <c:v>0.28868672715553462</c:v>
                </c:pt>
                <c:pt idx="48">
                  <c:v>0.28369068046376633</c:v>
                </c:pt>
                <c:pt idx="49">
                  <c:v>0.2788307485870678</c:v>
                </c:pt>
                <c:pt idx="50">
                  <c:v>0.27410185599878217</c:v>
                </c:pt>
                <c:pt idx="51">
                  <c:v>0.26949917489428821</c:v>
                </c:pt>
                <c:pt idx="52">
                  <c:v>0.26501811005492976</c:v>
                </c:pt>
                <c:pt idx="53">
                  <c:v>0.26065428481147196</c:v>
                </c:pt>
                <c:pt idx="54">
                  <c:v>0.2564035280158381</c:v>
                </c:pt>
                <c:pt idx="55">
                  <c:v>0.25226186193838762</c:v>
                </c:pt>
                <c:pt idx="56">
                  <c:v>0.24822549101559171</c:v>
                </c:pt>
                <c:pt idx="57">
                  <c:v>0.24429079137979864</c:v>
                </c:pt>
                <c:pt idx="58">
                  <c:v>0.24045430110889765</c:v>
                </c:pt>
                <c:pt idx="59">
                  <c:v>0.2367127111392161</c:v>
                </c:pt>
                <c:pt idx="60">
                  <c:v>0.2330628567899557</c:v>
                </c:pt>
                <c:pt idx="61">
                  <c:v>0.22950170985196244</c:v>
                </c:pt>
                <c:pt idx="62">
                  <c:v>0.22602637119768443</c:v>
                </c:pt>
                <c:pt idx="63">
                  <c:v>0.22263406387284779</c:v>
                </c:pt>
                <c:pt idx="64">
                  <c:v>0.21932212663370998</c:v>
                </c:pt>
                <c:pt idx="65">
                  <c:v>0.21608800789676844</c:v>
                </c:pt>
                <c:pt idx="66">
                  <c:v>0.21292926007055191</c:v>
                </c:pt>
                <c:pt idx="67">
                  <c:v>0.20984353424161317</c:v>
                </c:pt>
                <c:pt idx="68">
                  <c:v>0.2068285751891083</c:v>
                </c:pt>
                <c:pt idx="69">
                  <c:v>0.20388221670442769</c:v>
                </c:pt>
                <c:pt idx="70">
                  <c:v>0.20100237719421393</c:v>
                </c:pt>
                <c:pt idx="71">
                  <c:v>0.1981870555468335</c:v>
                </c:pt>
                <c:pt idx="72">
                  <c:v>0.19543432724393456</c:v>
                </c:pt>
                <c:pt idx="73">
                  <c:v>0.1927423407001588</c:v>
                </c:pt>
                <c:pt idx="74">
                  <c:v>0.19010931381539001</c:v>
                </c:pt>
                <c:pt idx="75">
                  <c:v>0.18753353072511866</c:v>
                </c:pt>
                <c:pt idx="76">
                  <c:v>0.18501333873560902</c:v>
                </c:pt>
                <c:pt idx="77">
                  <c:v>0.18254714543155634</c:v>
                </c:pt>
                <c:pt idx="78">
                  <c:v>0.18013341594485055</c:v>
                </c:pt>
                <c:pt idx="79">
                  <c:v>0.17777067037390903</c:v>
                </c:pt>
                <c:pt idx="80">
                  <c:v>0.175457481343823</c:v>
                </c:pt>
                <c:pt idx="81">
                  <c:v>0.17319247169827257</c:v>
                </c:pt>
                <c:pt idx="82">
                  <c:v>0.17097431231483132</c:v>
                </c:pt>
                <c:pt idx="83">
                  <c:v>0.16880172003587687</c:v>
                </c:pt>
                <c:pt idx="84">
                  <c:v>0.16667345570789163</c:v>
                </c:pt>
                <c:pt idx="85">
                  <c:v>0.16458832232244225</c:v>
                </c:pt>
                <c:pt idx="86">
                  <c:v>0.1625451632526046</c:v>
                </c:pt>
                <c:pt idx="87">
                  <c:v>0.16054286057903711</c:v>
                </c:pt>
                <c:pt idx="88">
                  <c:v>0.15858033350030312</c:v>
                </c:pt>
                <c:pt idx="89">
                  <c:v>0.15665653682242064</c:v>
                </c:pt>
                <c:pt idx="90">
                  <c:v>0.15477045952295795</c:v>
                </c:pt>
                <c:pt idx="91">
                  <c:v>0.15292112338530842</c:v>
                </c:pt>
                <c:pt idx="92">
                  <c:v>0.15110758169907729</c:v>
                </c:pt>
                <c:pt idx="93">
                  <c:v>0.14932891802277845</c:v>
                </c:pt>
                <c:pt idx="94">
                  <c:v>0.14758424500529424</c:v>
                </c:pt>
                <c:pt idx="95">
                  <c:v>0.14587270326278259</c:v>
                </c:pt>
                <c:pt idx="96">
                  <c:v>0.14419346030793198</c:v>
                </c:pt>
                <c:pt idx="97">
                  <c:v>0.14254570952866499</c:v>
                </c:pt>
                <c:pt idx="98">
                  <c:v>0.14092866921357544</c:v>
                </c:pt>
                <c:pt idx="99">
                  <c:v>0.13934158162155785</c:v>
                </c:pt>
                <c:pt idx="100">
                  <c:v>0.13778371209324927</c:v>
                </c:pt>
              </c:numCache>
            </c:numRef>
          </c:yVal>
          <c:smooth val="1"/>
          <c:extLst>
            <c:ext xmlns:c16="http://schemas.microsoft.com/office/drawing/2014/chart" uri="{C3380CC4-5D6E-409C-BE32-E72D297353CC}">
              <c16:uniqueId val="{0000000B-87A7-4DFC-88F6-332DA52AE40A}"/>
            </c:ext>
          </c:extLst>
        </c:ser>
        <c:ser>
          <c:idx val="12"/>
          <c:order val="12"/>
          <c:tx>
            <c:strRef>
              <c:f>sensitivity!$AT$59</c:f>
              <c:strCache>
                <c:ptCount val="1"/>
                <c:pt idx="0">
                  <c:v>BC_0,65_T15</c:v>
                </c:pt>
              </c:strCache>
            </c:strRef>
          </c:tx>
          <c:spPr>
            <a:ln w="28575" cap="rnd">
              <a:solidFill>
                <a:schemeClr val="accent1">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sensitivity!$AT$60:$AT$160</c:f>
              <c:numCache>
                <c:formatCode>0%</c:formatCode>
                <c:ptCount val="101"/>
                <c:pt idx="0">
                  <c:v>1</c:v>
                </c:pt>
                <c:pt idx="1">
                  <c:v>0.90775565737340247</c:v>
                </c:pt>
                <c:pt idx="2">
                  <c:v>0.85651596788293993</c:v>
                </c:pt>
                <c:pt idx="3">
                  <c:v>0.81636345429021262</c:v>
                </c:pt>
                <c:pt idx="4">
                  <c:v>0.78199570912660654</c:v>
                </c:pt>
                <c:pt idx="5">
                  <c:v>0.75134269941465071</c:v>
                </c:pt>
                <c:pt idx="6">
                  <c:v>0.723428335322716</c:v>
                </c:pt>
                <c:pt idx="7">
                  <c:v>0.69769695932931475</c:v>
                </c:pt>
                <c:pt idx="8">
                  <c:v>0.67378449029950294</c:v>
                </c:pt>
                <c:pt idx="9">
                  <c:v>0.65143060319144652</c:v>
                </c:pt>
                <c:pt idx="10">
                  <c:v>0.63043904024779163</c:v>
                </c:pt>
                <c:pt idx="11">
                  <c:v>0.6106564729706534</c:v>
                </c:pt>
                <c:pt idx="12">
                  <c:v>0.59195976384749405</c:v>
                </c:pt>
                <c:pt idx="13">
                  <c:v>0.57424768776855384</c:v>
                </c:pt>
                <c:pt idx="14">
                  <c:v>0.5574353178915028</c:v>
                </c:pt>
                <c:pt idx="15">
                  <c:v>0.54145012027791284</c:v>
                </c:pt>
                <c:pt idx="16">
                  <c:v>0.52622918736867241</c:v>
                </c:pt>
                <c:pt idx="17">
                  <c:v>0.51171724679543507</c:v>
                </c:pt>
                <c:pt idx="18">
                  <c:v>0.49786520528768935</c:v>
                </c:pt>
                <c:pt idx="19">
                  <c:v>0.48462906589816862</c:v>
                </c:pt>
                <c:pt idx="20">
                  <c:v>0.47196910840885736</c:v>
                </c:pt>
                <c:pt idx="21">
                  <c:v>0.45984925734875887</c:v>
                </c:pt>
                <c:pt idx="22">
                  <c:v>0.44823658541262151</c:v>
                </c:pt>
                <c:pt idx="23">
                  <c:v>0.43710091594872341</c:v>
                </c:pt>
                <c:pt idx="24">
                  <c:v>0.42641449903171869</c:v>
                </c:pt>
                <c:pt idx="25">
                  <c:v>0.41615174308325303</c:v>
                </c:pt>
                <c:pt idx="26">
                  <c:v>0.40628898914175565</c:v>
                </c:pt>
                <c:pt idx="27">
                  <c:v>0.39680431844984743</c:v>
                </c:pt>
                <c:pt idx="28">
                  <c:v>0.38767738652082662</c:v>
                </c:pt>
                <c:pt idx="29">
                  <c:v>0.37888927860166904</c:v>
                </c:pt>
                <c:pt idx="30">
                  <c:v>0.37042238269795502</c:v>
                </c:pt>
                <c:pt idx="31">
                  <c:v>0.36226027722202453</c:v>
                </c:pt>
                <c:pt idx="32">
                  <c:v>0.35438763097604853</c:v>
                </c:pt>
                <c:pt idx="33">
                  <c:v>0.34679011365972917</c:v>
                </c:pt>
                <c:pt idx="34">
                  <c:v>0.33945431544836313</c:v>
                </c:pt>
                <c:pt idx="35">
                  <c:v>0.33236767445588844</c:v>
                </c:pt>
                <c:pt idx="36">
                  <c:v>0.32551841110358865</c:v>
                </c:pt>
                <c:pt idx="37">
                  <c:v>0.31889546857534695</c:v>
                </c:pt>
                <c:pt idx="38">
                  <c:v>0.31248845866675246</c:v>
                </c:pt>
                <c:pt idx="39">
                  <c:v>0.3062876124365046</c:v>
                </c:pt>
                <c:pt idx="40">
                  <c:v>0.30028373515058027</c:v>
                </c:pt>
                <c:pt idx="41">
                  <c:v>0.29446816507697648</c:v>
                </c:pt>
                <c:pt idx="42">
                  <c:v>0.28883273574477547</c:v>
                </c:pt>
                <c:pt idx="43">
                  <c:v>0.28336974132823439</c:v>
                </c:pt>
                <c:pt idx="44">
                  <c:v>0.27807190485637345</c:v>
                </c:pt>
                <c:pt idx="45">
                  <c:v>0.27293234898251906</c:v>
                </c:pt>
                <c:pt idx="46">
                  <c:v>0.26794456907750369</c:v>
                </c:pt>
                <c:pt idx="47">
                  <c:v>0.26310240843555927</c:v>
                </c:pt>
                <c:pt idx="48">
                  <c:v>0.25840003540401574</c:v>
                </c:pt>
                <c:pt idx="49">
                  <c:v>0.25383192226724377</c:v>
                </c:pt>
                <c:pt idx="50">
                  <c:v>0.24939282573228683</c:v>
                </c:pt>
                <c:pt idx="51">
                  <c:v>0.24507776887864396</c:v>
                </c:pt>
                <c:pt idx="52">
                  <c:v>0.2408820244479703</c:v>
                </c:pt>
                <c:pt idx="53">
                  <c:v>0.2368010993612979</c:v>
                </c:pt>
                <c:pt idx="54">
                  <c:v>0.23283072036192154</c:v>
                </c:pt>
                <c:pt idx="55">
                  <c:v>0.22896682069153007</c:v>
                </c:pt>
                <c:pt idx="56">
                  <c:v>0.22520552771559704</c:v>
                </c:pt>
                <c:pt idx="57">
                  <c:v>0.22154315142163983</c:v>
                </c:pt>
                <c:pt idx="58">
                  <c:v>0.21797617372076095</c:v>
                </c:pt>
                <c:pt idx="59">
                  <c:v>0.2145012384890353</c:v>
                </c:pt>
                <c:pt idx="60">
                  <c:v>0.21111514229084688</c:v>
                </c:pt>
                <c:pt idx="61">
                  <c:v>0.20781482573128707</c:v>
                </c:pt>
                <c:pt idx="62">
                  <c:v>0.20459736538925527</c:v>
                </c:pt>
                <c:pt idx="63">
                  <c:v>0.20145996628701096</c:v>
                </c:pt>
                <c:pt idx="64">
                  <c:v>0.1983999548556501</c:v>
                </c:pt>
                <c:pt idx="65">
                  <c:v>0.19541477235935323</c:v>
                </c:pt>
                <c:pt idx="66">
                  <c:v>0.19250196874433562</c:v>
                </c:pt>
                <c:pt idx="67">
                  <c:v>0.18965919688121763</c:v>
                </c:pt>
                <c:pt idx="68">
                  <c:v>0.18688420717207915</c:v>
                </c:pt>
                <c:pt idx="69">
                  <c:v>0.1841748424957913</c:v>
                </c:pt>
                <c:pt idx="70">
                  <c:v>0.18152903346732285</c:v>
                </c:pt>
                <c:pt idx="71">
                  <c:v>0.17894479398865931</c:v>
                </c:pt>
                <c:pt idx="72">
                  <c:v>0.17642021707073621</c:v>
                </c:pt>
                <c:pt idx="73">
                  <c:v>0.1739534709073989</c:v>
                </c:pt>
                <c:pt idx="74">
                  <c:v>0.17154279518388235</c:v>
                </c:pt>
                <c:pt idx="75">
                  <c:v>0.16918649760364979</c:v>
                </c:pt>
                <c:pt idx="76">
                  <c:v>0.16688295061867556</c:v>
                </c:pt>
                <c:pt idx="77">
                  <c:v>0.16463058834938438</c:v>
                </c:pt>
                <c:pt idx="78">
                  <c:v>0.16242790368150639</c:v>
                </c:pt>
                <c:pt idx="79">
                  <c:v>0.16027344552805889</c:v>
                </c:pt>
                <c:pt idx="80">
                  <c:v>0.15816581624554804</c:v>
                </c:pt>
                <c:pt idx="81">
                  <c:v>0.15610366919428326</c:v>
                </c:pt>
                <c:pt idx="82">
                  <c:v>0.15408570643344821</c:v>
                </c:pt>
                <c:pt idx="83">
                  <c:v>0.15211067654224275</c:v>
                </c:pt>
                <c:pt idx="84">
                  <c:v>0.15017737255905014</c:v>
                </c:pt>
                <c:pt idx="85">
                  <c:v>0.14828463003115203</c:v>
                </c:pt>
                <c:pt idx="86">
                  <c:v>0.14643132516805304</c:v>
                </c:pt>
                <c:pt idx="87">
                  <c:v>0.14461637309196665</c:v>
                </c:pt>
                <c:pt idx="88">
                  <c:v>0.14283872617946369</c:v>
                </c:pt>
                <c:pt idx="89">
                  <c:v>0.14109737248870935</c:v>
                </c:pt>
                <c:pt idx="90">
                  <c:v>0.13939133426709618</c:v>
                </c:pt>
                <c:pt idx="91">
                  <c:v>0.13771966653443782</c:v>
                </c:pt>
                <c:pt idx="92">
                  <c:v>0.13608145573722194</c:v>
                </c:pt>
                <c:pt idx="93">
                  <c:v>0.13447581846972051</c:v>
                </c:pt>
                <c:pt idx="94">
                  <c:v>0.13290190025804238</c:v>
                </c:pt>
                <c:pt idx="95">
                  <c:v>0.13135887440347271</c:v>
                </c:pt>
                <c:pt idx="96">
                  <c:v>0.12984594088168527</c:v>
                </c:pt>
                <c:pt idx="97">
                  <c:v>0.12836232529464037</c:v>
                </c:pt>
                <c:pt idx="98">
                  <c:v>0.12690727787218639</c:v>
                </c:pt>
                <c:pt idx="99">
                  <c:v>0.12548007252057766</c:v>
                </c:pt>
                <c:pt idx="100">
                  <c:v>0.12408000591530247</c:v>
                </c:pt>
              </c:numCache>
            </c:numRef>
          </c:yVal>
          <c:smooth val="1"/>
          <c:extLst>
            <c:ext xmlns:c16="http://schemas.microsoft.com/office/drawing/2014/chart" uri="{C3380CC4-5D6E-409C-BE32-E72D297353CC}">
              <c16:uniqueId val="{0000000C-87A7-4DFC-88F6-332DA52AE40A}"/>
            </c:ext>
          </c:extLst>
        </c:ser>
        <c:ser>
          <c:idx val="13"/>
          <c:order val="13"/>
          <c:tx>
            <c:strRef>
              <c:f>sensitivity!$AU$59</c:f>
              <c:strCache>
                <c:ptCount val="1"/>
                <c:pt idx="0">
                  <c:v>BC_0,70_T15</c:v>
                </c:pt>
              </c:strCache>
            </c:strRef>
          </c:tx>
          <c:spPr>
            <a:ln w="28575" cap="rnd">
              <a:solidFill>
                <a:schemeClr val="accent2">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sensitivity!$AU$60:$AU$160</c:f>
              <c:numCache>
                <c:formatCode>0%</c:formatCode>
                <c:ptCount val="101"/>
                <c:pt idx="0">
                  <c:v>1</c:v>
                </c:pt>
                <c:pt idx="1">
                  <c:v>0.89367930347744851</c:v>
                </c:pt>
                <c:pt idx="2">
                  <c:v>0.8362677831428329</c:v>
                </c:pt>
                <c:pt idx="3">
                  <c:v>0.79261021473388471</c:v>
                </c:pt>
                <c:pt idx="4">
                  <c:v>0.75592862875892386</c:v>
                </c:pt>
                <c:pt idx="5">
                  <c:v>0.72360808937356391</c:v>
                </c:pt>
                <c:pt idx="6">
                  <c:v>0.69443589443601805</c:v>
                </c:pt>
                <c:pt idx="7">
                  <c:v>0.66773346229511421</c:v>
                </c:pt>
                <c:pt idx="8">
                  <c:v>0.64306281755849193</c:v>
                </c:pt>
                <c:pt idx="9">
                  <c:v>0.62011483633175457</c:v>
                </c:pt>
                <c:pt idx="10">
                  <c:v>0.59865920379939541</c:v>
                </c:pt>
                <c:pt idx="11">
                  <c:v>0.57851798044894931</c:v>
                </c:pt>
                <c:pt idx="12">
                  <c:v>0.55954977140177375</c:v>
                </c:pt>
                <c:pt idx="13">
                  <c:v>0.54163948805806061</c:v>
                </c:pt>
                <c:pt idx="14">
                  <c:v>0.52469143630153536</c:v>
                </c:pt>
                <c:pt idx="15">
                  <c:v>0.50862453198108859</c:v>
                </c:pt>
                <c:pt idx="16">
                  <c:v>0.49336893078405591</c:v>
                </c:pt>
                <c:pt idx="17">
                  <c:v>0.47886361858238918</c:v>
                </c:pt>
                <c:pt idx="18">
                  <c:v>0.46505466257452777</c:v>
                </c:pt>
                <c:pt idx="19">
                  <c:v>0.45189392164065834</c:v>
                </c:pt>
                <c:pt idx="20">
                  <c:v>0.43933807887400139</c:v>
                </c:pt>
                <c:pt idx="21">
                  <c:v>0.42734790245210996</c:v>
                </c:pt>
                <c:pt idx="22">
                  <c:v>0.41588767019183331</c:v>
                </c:pt>
                <c:pt idx="23">
                  <c:v>0.40492471295263643</c:v>
                </c:pt>
                <c:pt idx="24">
                  <c:v>0.39442904557672026</c:v>
                </c:pt>
                <c:pt idx="25">
                  <c:v>0.38437306332071086</c:v>
                </c:pt>
                <c:pt idx="26">
                  <c:v>0.37473128811191103</c:v>
                </c:pt>
                <c:pt idx="27">
                  <c:v>0.36548015337513512</c:v>
                </c:pt>
                <c:pt idx="28">
                  <c:v>0.35659781924789463</c:v>
                </c:pt>
                <c:pt idx="29">
                  <c:v>0.34806401215467347</c:v>
                </c:pt>
                <c:pt idx="30">
                  <c:v>0.33985988423226182</c:v>
                </c:pt>
                <c:pt idx="31">
                  <c:v>0.33196788918288617</c:v>
                </c:pt>
                <c:pt idx="32">
                  <c:v>0.32437167191347455</c:v>
                </c:pt>
                <c:pt idx="33">
                  <c:v>0.31705596988916057</c:v>
                </c:pt>
                <c:pt idx="34">
                  <c:v>0.31000652454976235</c:v>
                </c:pt>
                <c:pt idx="35">
                  <c:v>0.30321000145279481</c:v>
                </c:pt>
                <c:pt idx="36">
                  <c:v>0.2966539180456168</c:v>
                </c:pt>
                <c:pt idx="37">
                  <c:v>0.29032657815354124</c:v>
                </c:pt>
                <c:pt idx="38">
                  <c:v>0.28421701241484987</c:v>
                </c:pt>
                <c:pt idx="39">
                  <c:v>0.27831492400807284</c:v>
                </c:pt>
                <c:pt idx="40">
                  <c:v>0.27261063910902728</c:v>
                </c:pt>
                <c:pt idx="41">
                  <c:v>0.26709506159030849</c:v>
                </c:pt>
                <c:pt idx="42">
                  <c:v>0.26175963153807041</c:v>
                </c:pt>
                <c:pt idx="43">
                  <c:v>0.25659628721287708</c:v>
                </c:pt>
                <c:pt idx="44">
                  <c:v>0.25159743012526919</c:v>
                </c:pt>
                <c:pt idx="45">
                  <c:v>0.24675589293407174</c:v>
                </c:pt>
                <c:pt idx="46">
                  <c:v>0.24206490990758428</c:v>
                </c:pt>
                <c:pt idx="47">
                  <c:v>0.23751808971558391</c:v>
                </c:pt>
                <c:pt idx="48">
                  <c:v>0.23310939034426514</c:v>
                </c:pt>
                <c:pt idx="49">
                  <c:v>0.22883309594741968</c:v>
                </c:pt>
                <c:pt idx="50">
                  <c:v>0.22468379546579154</c:v>
                </c:pt>
                <c:pt idx="51">
                  <c:v>0.22065636286299978</c:v>
                </c:pt>
                <c:pt idx="52">
                  <c:v>0.21674593884101079</c:v>
                </c:pt>
                <c:pt idx="53">
                  <c:v>0.21294791391112378</c:v>
                </c:pt>
                <c:pt idx="54">
                  <c:v>0.20925791270800498</c:v>
                </c:pt>
                <c:pt idx="55">
                  <c:v>0.20567177944467258</c:v>
                </c:pt>
                <c:pt idx="56">
                  <c:v>0.20218556441560231</c:v>
                </c:pt>
                <c:pt idx="57">
                  <c:v>0.19879551146348096</c:v>
                </c:pt>
                <c:pt idx="58">
                  <c:v>0.1954980463326243</c:v>
                </c:pt>
                <c:pt idx="59">
                  <c:v>0.19228976583885449</c:v>
                </c:pt>
                <c:pt idx="60">
                  <c:v>0.18916742779173812</c:v>
                </c:pt>
                <c:pt idx="61">
                  <c:v>0.18612794161061175</c:v>
                </c:pt>
                <c:pt idx="62">
                  <c:v>0.18316835958082606</c:v>
                </c:pt>
                <c:pt idx="63">
                  <c:v>0.18028586870117413</c:v>
                </c:pt>
                <c:pt idx="64">
                  <c:v>0.17747778307759016</c:v>
                </c:pt>
                <c:pt idx="65">
                  <c:v>0.17474153682193805</c:v>
                </c:pt>
                <c:pt idx="66">
                  <c:v>0.17207467741811933</c:v>
                </c:pt>
                <c:pt idx="67">
                  <c:v>0.16947485952082214</c:v>
                </c:pt>
                <c:pt idx="68">
                  <c:v>0.16693983915504995</c:v>
                </c:pt>
                <c:pt idx="69">
                  <c:v>0.16446746828715497</c:v>
                </c:pt>
                <c:pt idx="70">
                  <c:v>0.16205568974043177</c:v>
                </c:pt>
                <c:pt idx="71">
                  <c:v>0.15970253243048516</c:v>
                </c:pt>
                <c:pt idx="72">
                  <c:v>0.15740610689753787</c:v>
                </c:pt>
                <c:pt idx="73">
                  <c:v>0.15516460111463903</c:v>
                </c:pt>
                <c:pt idx="74">
                  <c:v>0.15297627655237467</c:v>
                </c:pt>
                <c:pt idx="75">
                  <c:v>0.15083946448218094</c:v>
                </c:pt>
                <c:pt idx="76">
                  <c:v>0.14875256250174207</c:v>
                </c:pt>
                <c:pt idx="77">
                  <c:v>0.14671403126721244</c:v>
                </c:pt>
                <c:pt idx="78">
                  <c:v>0.14472239141816221</c:v>
                </c:pt>
                <c:pt idx="79">
                  <c:v>0.14277622068220874</c:v>
                </c:pt>
                <c:pt idx="80">
                  <c:v>0.14087415114727306</c:v>
                </c:pt>
                <c:pt idx="81">
                  <c:v>0.13901486669029392</c:v>
                </c:pt>
                <c:pt idx="82">
                  <c:v>0.1371971005520651</c:v>
                </c:pt>
                <c:pt idx="83">
                  <c:v>0.13541963304860866</c:v>
                </c:pt>
                <c:pt idx="84">
                  <c:v>0.13368128941020865</c:v>
                </c:pt>
                <c:pt idx="85">
                  <c:v>0.1319809377398618</c:v>
                </c:pt>
                <c:pt idx="86">
                  <c:v>0.13031748708350147</c:v>
                </c:pt>
                <c:pt idx="87">
                  <c:v>0.12868988560489616</c:v>
                </c:pt>
                <c:pt idx="88">
                  <c:v>0.12709711885862429</c:v>
                </c:pt>
                <c:pt idx="89">
                  <c:v>0.12553820815499803</c:v>
                </c:pt>
                <c:pt idx="90">
                  <c:v>0.12401220901123439</c:v>
                </c:pt>
                <c:pt idx="91">
                  <c:v>0.12251820968356722</c:v>
                </c:pt>
                <c:pt idx="92">
                  <c:v>0.12105532977536659</c:v>
                </c:pt>
                <c:pt idx="93">
                  <c:v>0.11962271891666254</c:v>
                </c:pt>
                <c:pt idx="94">
                  <c:v>0.11821955551079052</c:v>
                </c:pt>
                <c:pt idx="95">
                  <c:v>0.11684504554416286</c:v>
                </c:pt>
                <c:pt idx="96">
                  <c:v>0.11549842145543857</c:v>
                </c:pt>
                <c:pt idx="97">
                  <c:v>0.11417894106061577</c:v>
                </c:pt>
                <c:pt idx="98">
                  <c:v>0.11288588653079734</c:v>
                </c:pt>
                <c:pt idx="99">
                  <c:v>0.11161856341959747</c:v>
                </c:pt>
                <c:pt idx="100">
                  <c:v>0.11037629973735569</c:v>
                </c:pt>
              </c:numCache>
            </c:numRef>
          </c:yVal>
          <c:smooth val="1"/>
          <c:extLst>
            <c:ext xmlns:c16="http://schemas.microsoft.com/office/drawing/2014/chart" uri="{C3380CC4-5D6E-409C-BE32-E72D297353CC}">
              <c16:uniqueId val="{0000000D-87A7-4DFC-88F6-332DA52AE40A}"/>
            </c:ext>
          </c:extLst>
        </c:ser>
        <c:ser>
          <c:idx val="14"/>
          <c:order val="14"/>
          <c:tx>
            <c:strRef>
              <c:f>sensitivity!$AV$59</c:f>
              <c:strCache>
                <c:ptCount val="1"/>
                <c:pt idx="0">
                  <c:v>BC_0,75_T15</c:v>
                </c:pt>
              </c:strCache>
            </c:strRef>
          </c:tx>
          <c:spPr>
            <a:ln w="28575" cap="rnd">
              <a:solidFill>
                <a:schemeClr val="accent3">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sensitivity!$AV$60:$AV$160</c:f>
              <c:numCache>
                <c:formatCode>0%</c:formatCode>
                <c:ptCount val="101"/>
                <c:pt idx="0">
                  <c:v>1</c:v>
                </c:pt>
                <c:pt idx="1">
                  <c:v>0.87960294958149454</c:v>
                </c:pt>
                <c:pt idx="2">
                  <c:v>0.81601959840272587</c:v>
                </c:pt>
                <c:pt idx="3">
                  <c:v>0.76885697517755669</c:v>
                </c:pt>
                <c:pt idx="4">
                  <c:v>0.72986154839124118</c:v>
                </c:pt>
                <c:pt idx="5">
                  <c:v>0.69587347933247701</c:v>
                </c:pt>
                <c:pt idx="6">
                  <c:v>0.66544345354932011</c:v>
                </c:pt>
                <c:pt idx="7">
                  <c:v>0.63776996526091367</c:v>
                </c:pt>
                <c:pt idx="8">
                  <c:v>0.61234114481748092</c:v>
                </c:pt>
                <c:pt idx="9">
                  <c:v>0.58879906947206273</c:v>
                </c:pt>
                <c:pt idx="10">
                  <c:v>0.56687936735099909</c:v>
                </c:pt>
                <c:pt idx="11">
                  <c:v>0.54637948792724533</c:v>
                </c:pt>
                <c:pt idx="12">
                  <c:v>0.52713977895605346</c:v>
                </c:pt>
                <c:pt idx="13">
                  <c:v>0.5090312883475675</c:v>
                </c:pt>
                <c:pt idx="14">
                  <c:v>0.49194755471156792</c:v>
                </c:pt>
                <c:pt idx="15">
                  <c:v>0.4757989436842644</c:v>
                </c:pt>
                <c:pt idx="16">
                  <c:v>0.46050867419943936</c:v>
                </c:pt>
                <c:pt idx="17">
                  <c:v>0.44600999036934325</c:v>
                </c:pt>
                <c:pt idx="18">
                  <c:v>0.43224411986136618</c:v>
                </c:pt>
                <c:pt idx="19">
                  <c:v>0.41915877738314805</c:v>
                </c:pt>
                <c:pt idx="20">
                  <c:v>0.40670704933914542</c:v>
                </c:pt>
                <c:pt idx="21">
                  <c:v>0.39484654755546106</c:v>
                </c:pt>
                <c:pt idx="22">
                  <c:v>0.38353875497104506</c:v>
                </c:pt>
                <c:pt idx="23">
                  <c:v>0.37274850995654946</c:v>
                </c:pt>
                <c:pt idx="24">
                  <c:v>0.36244359212172184</c:v>
                </c:pt>
                <c:pt idx="25">
                  <c:v>0.35259438355816869</c:v>
                </c:pt>
                <c:pt idx="26">
                  <c:v>0.34317358708206641</c:v>
                </c:pt>
                <c:pt idx="27">
                  <c:v>0.33415598830042281</c:v>
                </c:pt>
                <c:pt idx="28">
                  <c:v>0.3255182519749627</c:v>
                </c:pt>
                <c:pt idx="29">
                  <c:v>0.3172387457076779</c:v>
                </c:pt>
                <c:pt idx="30">
                  <c:v>0.30929738576656868</c:v>
                </c:pt>
                <c:pt idx="31">
                  <c:v>0.30167550114374775</c:v>
                </c:pt>
                <c:pt idx="32">
                  <c:v>0.29435571285090062</c:v>
                </c:pt>
                <c:pt idx="33">
                  <c:v>0.28732182611859192</c:v>
                </c:pt>
                <c:pt idx="34">
                  <c:v>0.28055873365116157</c:v>
                </c:pt>
                <c:pt idx="35">
                  <c:v>0.27405232844970118</c:v>
                </c:pt>
                <c:pt idx="36">
                  <c:v>0.26778942498764496</c:v>
                </c:pt>
                <c:pt idx="37">
                  <c:v>0.26175768773173547</c:v>
                </c:pt>
                <c:pt idx="38">
                  <c:v>0.25594556616294722</c:v>
                </c:pt>
                <c:pt idx="39">
                  <c:v>0.25034223557964114</c:v>
                </c:pt>
                <c:pt idx="40">
                  <c:v>0.24493754306747428</c:v>
                </c:pt>
                <c:pt idx="41">
                  <c:v>0.23972195810364044</c:v>
                </c:pt>
                <c:pt idx="42">
                  <c:v>0.2346865273313653</c:v>
                </c:pt>
                <c:pt idx="43">
                  <c:v>0.22982283309751972</c:v>
                </c:pt>
                <c:pt idx="44">
                  <c:v>0.22512295539416494</c:v>
                </c:pt>
                <c:pt idx="45">
                  <c:v>0.22057943688562442</c:v>
                </c:pt>
                <c:pt idx="46">
                  <c:v>0.21618525073766487</c:v>
                </c:pt>
                <c:pt idx="47">
                  <c:v>0.21193377099560856</c:v>
                </c:pt>
                <c:pt idx="48">
                  <c:v>0.20781874528451455</c:v>
                </c:pt>
                <c:pt idx="49">
                  <c:v>0.20383426962759565</c:v>
                </c:pt>
                <c:pt idx="50">
                  <c:v>0.19997476519929624</c:v>
                </c:pt>
                <c:pt idx="51">
                  <c:v>0.19623495684735554</c:v>
                </c:pt>
                <c:pt idx="52">
                  <c:v>0.19260985323405133</c:v>
                </c:pt>
                <c:pt idx="53">
                  <c:v>0.18909472846094966</c:v>
                </c:pt>
                <c:pt idx="54">
                  <c:v>0.18568510505408842</c:v>
                </c:pt>
                <c:pt idx="55">
                  <c:v>0.18237673819781502</c:v>
                </c:pt>
                <c:pt idx="56">
                  <c:v>0.17916560111560759</c:v>
                </c:pt>
                <c:pt idx="57">
                  <c:v>0.17604787150532208</c:v>
                </c:pt>
                <c:pt idx="58">
                  <c:v>0.17301991894448759</c:v>
                </c:pt>
                <c:pt idx="59">
                  <c:v>0.17007829318867368</c:v>
                </c:pt>
                <c:pt idx="60">
                  <c:v>0.1672197132926293</c:v>
                </c:pt>
                <c:pt idx="61">
                  <c:v>0.16444105748993643</c:v>
                </c:pt>
                <c:pt idx="62">
                  <c:v>0.1617393537723969</c:v>
                </c:pt>
                <c:pt idx="63">
                  <c:v>0.15911177111533731</c:v>
                </c:pt>
                <c:pt idx="64">
                  <c:v>0.15655561129953027</c:v>
                </c:pt>
                <c:pt idx="65">
                  <c:v>0.15406830128452287</c:v>
                </c:pt>
                <c:pt idx="66">
                  <c:v>0.15164738609190304</c:v>
                </c:pt>
                <c:pt idx="67">
                  <c:v>0.1492905221604266</c:v>
                </c:pt>
                <c:pt idx="68">
                  <c:v>0.14699547113802081</c:v>
                </c:pt>
                <c:pt idx="69">
                  <c:v>0.14476009407851859</c:v>
                </c:pt>
                <c:pt idx="70">
                  <c:v>0.1425823460135407</c:v>
                </c:pt>
                <c:pt idx="71">
                  <c:v>0.140460270872311</c:v>
                </c:pt>
                <c:pt idx="72">
                  <c:v>0.13839199672433955</c:v>
                </c:pt>
                <c:pt idx="73">
                  <c:v>0.13637573132187913</c:v>
                </c:pt>
                <c:pt idx="74">
                  <c:v>0.13440975792086701</c:v>
                </c:pt>
                <c:pt idx="75">
                  <c:v>0.13249243136071209</c:v>
                </c:pt>
                <c:pt idx="76">
                  <c:v>0.13062217438480861</c:v>
                </c:pt>
                <c:pt idx="77">
                  <c:v>0.12879747418504051</c:v>
                </c:pt>
                <c:pt idx="78">
                  <c:v>0.12701687915481807</c:v>
                </c:pt>
                <c:pt idx="79">
                  <c:v>0.1252789958363586</c:v>
                </c:pt>
                <c:pt idx="80">
                  <c:v>0.12358248604899807</c:v>
                </c:pt>
                <c:pt idx="81">
                  <c:v>0.12192606418630464</c:v>
                </c:pt>
                <c:pt idx="82">
                  <c:v>0.120308494670682</c:v>
                </c:pt>
                <c:pt idx="83">
                  <c:v>0.11872858955497456</c:v>
                </c:pt>
                <c:pt idx="84">
                  <c:v>0.11718520626136714</c:v>
                </c:pt>
                <c:pt idx="85">
                  <c:v>0.11567724544857161</c:v>
                </c:pt>
                <c:pt idx="86">
                  <c:v>0.11420364899894991</c:v>
                </c:pt>
                <c:pt idx="87">
                  <c:v>0.11276339811782571</c:v>
                </c:pt>
                <c:pt idx="88">
                  <c:v>0.11135551153778489</c:v>
                </c:pt>
                <c:pt idx="89">
                  <c:v>0.10997904382128673</c:v>
                </c:pt>
                <c:pt idx="90">
                  <c:v>0.10863308375537259</c:v>
                </c:pt>
                <c:pt idx="91">
                  <c:v>0.10731675283269662</c:v>
                </c:pt>
                <c:pt idx="92">
                  <c:v>0.10602920381351127</c:v>
                </c:pt>
                <c:pt idx="93">
                  <c:v>0.10476961936360457</c:v>
                </c:pt>
                <c:pt idx="94">
                  <c:v>0.10353721076353867</c:v>
                </c:pt>
                <c:pt idx="95">
                  <c:v>0.10233121668485298</c:v>
                </c:pt>
                <c:pt idx="96">
                  <c:v>0.10115090202919186</c:v>
                </c:pt>
                <c:pt idx="97">
                  <c:v>9.9995556826591142E-2</c:v>
                </c:pt>
                <c:pt idx="98">
                  <c:v>9.8864495189408291E-2</c:v>
                </c:pt>
                <c:pt idx="99">
                  <c:v>9.7757054318617254E-2</c:v>
                </c:pt>
                <c:pt idx="100">
                  <c:v>9.6672593559408909E-2</c:v>
                </c:pt>
              </c:numCache>
            </c:numRef>
          </c:yVal>
          <c:smooth val="1"/>
          <c:extLst>
            <c:ext xmlns:c16="http://schemas.microsoft.com/office/drawing/2014/chart" uri="{C3380CC4-5D6E-409C-BE32-E72D297353CC}">
              <c16:uniqueId val="{0000000E-87A7-4DFC-88F6-332DA52AE40A}"/>
            </c:ext>
          </c:extLst>
        </c:ser>
        <c:dLbls>
          <c:showLegendKey val="0"/>
          <c:showVal val="0"/>
          <c:showCatName val="0"/>
          <c:showSerName val="0"/>
          <c:showPercent val="0"/>
          <c:showBubbleSize val="0"/>
        </c:dLbls>
        <c:axId val="1879469568"/>
        <c:axId val="1879464992"/>
      </c:scatterChart>
      <c:valAx>
        <c:axId val="1879469568"/>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fr-FR" sz="1800"/>
                  <a:t>Time (years)</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J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JE"/>
          </a:p>
        </c:txPr>
        <c:crossAx val="1879464992"/>
        <c:crosses val="autoZero"/>
        <c:crossBetween val="midCat"/>
        <c:majorUnit val="100"/>
      </c:valAx>
      <c:valAx>
        <c:axId val="187946499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fr-FR" sz="1600"/>
                  <a:t>Carbon remaining (%)</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J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JE"/>
          </a:p>
        </c:txPr>
        <c:crossAx val="1879469568"/>
        <c:crosses val="autoZero"/>
        <c:crossBetween val="midCat"/>
      </c:valAx>
      <c:spPr>
        <a:noFill/>
        <a:ln>
          <a:noFill/>
        </a:ln>
        <a:effectLst/>
      </c:spPr>
    </c:plotArea>
    <c:legend>
      <c:legendPos val="r"/>
      <c:layout>
        <c:manualLayout>
          <c:xMode val="edge"/>
          <c:yMode val="edge"/>
          <c:x val="0.7710755354727562"/>
          <c:y val="0.18692714191504584"/>
          <c:w val="0.22121941754799201"/>
          <c:h val="0.7661689462332487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J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fr-FR" sz="1800" b="1"/>
              <a:t>Biochar decay over time (0</a:t>
            </a:r>
            <a:r>
              <a:rPr lang="fr-FR" sz="1800" b="1" baseline="0"/>
              <a:t> to 1000 years) </a:t>
            </a:r>
            <a:r>
              <a:rPr lang="fr-FR" sz="1800" b="1" i="0" u="none" strike="noStrike" baseline="0">
                <a:effectLst/>
              </a:rPr>
              <a:t>at different biochar H/C</a:t>
            </a:r>
            <a:r>
              <a:rPr lang="fr-FR" sz="1800" b="1" i="0" u="none" strike="noStrike" baseline="-25000">
                <a:effectLst/>
              </a:rPr>
              <a:t>org </a:t>
            </a:r>
            <a:r>
              <a:rPr lang="fr-FR" sz="1800" b="1" i="0" u="none" strike="noStrike" baseline="0">
                <a:effectLst/>
              </a:rPr>
              <a:t>ratios &amp; at 20°C</a:t>
            </a:r>
            <a:endParaRPr lang="fr-FR" sz="1800" b="1" baseline="0"/>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JE"/>
        </a:p>
      </c:txPr>
    </c:title>
    <c:autoTitleDeleted val="0"/>
    <c:plotArea>
      <c:layout>
        <c:manualLayout>
          <c:layoutTarget val="inner"/>
          <c:xMode val="edge"/>
          <c:yMode val="edge"/>
          <c:x val="0.15947572884034109"/>
          <c:y val="0.1862937378536331"/>
          <c:w val="0.60131019331718827"/>
          <c:h val="0.71267770211292114"/>
        </c:manualLayout>
      </c:layout>
      <c:scatterChart>
        <c:scatterStyle val="smoothMarker"/>
        <c:varyColors val="0"/>
        <c:ser>
          <c:idx val="0"/>
          <c:order val="0"/>
          <c:tx>
            <c:strRef>
              <c:f>sensitivity!$AW$59</c:f>
              <c:strCache>
                <c:ptCount val="1"/>
                <c:pt idx="0">
                  <c:v>BC_0,05_T20</c:v>
                </c:pt>
              </c:strCache>
            </c:strRef>
          </c:tx>
          <c:spPr>
            <a:ln w="28575" cap="rnd">
              <a:solidFill>
                <a:schemeClr val="accent1"/>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sensitivity!$AW$60:$AW$160</c:f>
              <c:numCache>
                <c:formatCode>0%</c:formatCode>
                <c:ptCount val="101"/>
                <c:pt idx="0">
                  <c:v>0.99998381806018088</c:v>
                </c:pt>
                <c:pt idx="1">
                  <c:v>1</c:v>
                </c:pt>
                <c:pt idx="2">
                  <c:v>1</c:v>
                </c:pt>
                <c:pt idx="3">
                  <c:v>1</c:v>
                </c:pt>
                <c:pt idx="4">
                  <c:v>1</c:v>
                </c:pt>
                <c:pt idx="5">
                  <c:v>1</c:v>
                </c:pt>
                <c:pt idx="6">
                  <c:v>1</c:v>
                </c:pt>
                <c:pt idx="7">
                  <c:v>1</c:v>
                </c:pt>
                <c:pt idx="8">
                  <c:v>1</c:v>
                </c:pt>
                <c:pt idx="9">
                  <c:v>0.99240603901576141</c:v>
                </c:pt>
                <c:pt idx="10">
                  <c:v>0.97315286639018184</c:v>
                </c:pt>
                <c:pt idx="11">
                  <c:v>0.95409981935240096</c:v>
                </c:pt>
                <c:pt idx="12">
                  <c:v>0.93531574585946142</c:v>
                </c:pt>
                <c:pt idx="13">
                  <c:v>0.91684296393745535</c:v>
                </c:pt>
                <c:pt idx="14">
                  <c:v>0.89870715648714028</c:v>
                </c:pt>
                <c:pt idx="15">
                  <c:v>0.88092347054198117</c:v>
                </c:pt>
                <c:pt idx="16">
                  <c:v>0.86350029144807194</c:v>
                </c:pt>
                <c:pt idx="17">
                  <c:v>0.8464415889783734</c:v>
                </c:pt>
                <c:pt idx="18">
                  <c:v>0.8297483853267088</c:v>
                </c:pt>
                <c:pt idx="19">
                  <c:v>0.81341968261037356</c:v>
                </c:pt>
                <c:pt idx="20">
                  <c:v>0.79745305718343573</c:v>
                </c:pt>
                <c:pt idx="21">
                  <c:v>0.7818450480031407</c:v>
                </c:pt>
                <c:pt idx="22">
                  <c:v>0.76659141712178314</c:v>
                </c:pt>
                <c:pt idx="23">
                  <c:v>0.75168733019632039</c:v>
                </c:pt>
                <c:pt idx="24">
                  <c:v>0.73712748639912251</c:v>
                </c:pt>
                <c:pt idx="25">
                  <c:v>0.72290621577306247</c:v>
                </c:pt>
                <c:pt idx="26">
                  <c:v>0.70901755513378617</c:v>
                </c:pt>
                <c:pt idx="27">
                  <c:v>0.69545530937921285</c:v>
                </c:pt>
                <c:pt idx="28">
                  <c:v>0.68221310247563549</c:v>
                </c:pt>
                <c:pt idx="29">
                  <c:v>0.66928442080931438</c:v>
                </c:pt>
                <c:pt idx="30">
                  <c:v>0.65666265062879159</c:v>
                </c:pt>
                <c:pt idx="31">
                  <c:v>0.64434111071516476</c:v>
                </c:pt>
                <c:pt idx="32">
                  <c:v>0.63231308105799888</c:v>
                </c:pt>
                <c:pt idx="33">
                  <c:v>0.62057182809335243</c:v>
                </c:pt>
                <c:pt idx="34">
                  <c:v>0.60911062692289974</c:v>
                </c:pt>
                <c:pt idx="35">
                  <c:v>0.59792278084599826</c:v>
                </c:pt>
                <c:pt idx="36">
                  <c:v>0.58700163847970221</c:v>
                </c:pt>
                <c:pt idx="37">
                  <c:v>0.57634060870305526</c:v>
                </c:pt>
                <c:pt idx="38">
                  <c:v>0.56593317363421325</c:v>
                </c:pt>
                <c:pt idx="39">
                  <c:v>0.55577289982777178</c:v>
                </c:pt>
                <c:pt idx="40">
                  <c:v>0.5458534478625322</c:v>
                </c:pt>
                <c:pt idx="41">
                  <c:v>0.5361685804753622</c:v>
                </c:pt>
                <c:pt idx="42">
                  <c:v>0.52671216938390542</c:v>
                </c:pt>
                <c:pt idx="43">
                  <c:v>0.51747820092923524</c:v>
                </c:pt>
                <c:pt idx="44">
                  <c:v>0.50846078065877143</c:v>
                </c:pt>
                <c:pt idx="45">
                  <c:v>0.49965413695981031</c:v>
                </c:pt>
                <c:pt idx="46">
                  <c:v>0.49105262384471854</c:v>
                </c:pt>
                <c:pt idx="47">
                  <c:v>0.48265072298017198</c:v>
                </c:pt>
                <c:pt idx="48">
                  <c:v>0.47444304504474671</c:v>
                </c:pt>
                <c:pt idx="49">
                  <c:v>0.46642433049167198</c:v>
                </c:pt>
                <c:pt idx="50">
                  <c:v>0.45858944978658644</c:v>
                </c:pt>
                <c:pt idx="51">
                  <c:v>0.45093340318369579</c:v>
                </c:pt>
                <c:pt idx="52">
                  <c:v>0.44345132009778704</c:v>
                </c:pt>
                <c:pt idx="53">
                  <c:v>0.4361384581240661</c:v>
                </c:pt>
                <c:pt idx="54">
                  <c:v>0.42899020175275387</c:v>
                </c:pt>
                <c:pt idx="55">
                  <c:v>0.42200206082074854</c:v>
                </c:pt>
                <c:pt idx="56">
                  <c:v>0.41516966873842553</c:v>
                </c:pt>
                <c:pt idx="57">
                  <c:v>0.40848878052578685</c:v>
                </c:pt>
                <c:pt idx="58">
                  <c:v>0.40195527068862363</c:v>
                </c:pt>
                <c:pt idx="59">
                  <c:v>0.39556513096214646</c:v>
                </c:pt>
                <c:pt idx="60">
                  <c:v>0.38931446794660174</c:v>
                </c:pt>
                <c:pt idx="61">
                  <c:v>0.38319950065673031</c:v>
                </c:pt>
                <c:pt idx="62">
                  <c:v>0.37721655800450676</c:v>
                </c:pt>
                <c:pt idx="63">
                  <c:v>0.37136207623240375</c:v>
                </c:pt>
                <c:pt idx="64">
                  <c:v>0.36563259631244455</c:v>
                </c:pt>
                <c:pt idx="65">
                  <c:v>0.360024761324508</c:v>
                </c:pt>
                <c:pt idx="66">
                  <c:v>0.35453531382573045</c:v>
                </c:pt>
                <c:pt idx="67">
                  <c:v>0.34916109322138689</c:v>
                </c:pt>
                <c:pt idx="68">
                  <c:v>0.34389903314631637</c:v>
                </c:pt>
                <c:pt idx="69">
                  <c:v>0.338746158864766</c:v>
                </c:pt>
                <c:pt idx="70">
                  <c:v>0.33369958469546762</c:v>
                </c:pt>
                <c:pt idx="71">
                  <c:v>0.32875651146780016</c:v>
                </c:pt>
                <c:pt idx="72">
                  <c:v>0.32391422401403563</c:v>
                </c:pt>
                <c:pt idx="73">
                  <c:v>0.31917008870189473</c:v>
                </c:pt>
                <c:pt idx="74">
                  <c:v>0.31452155101095802</c:v>
                </c:pt>
                <c:pt idx="75">
                  <c:v>0.30996613315586136</c:v>
                </c:pt>
                <c:pt idx="76">
                  <c:v>0.30550143175866223</c:v>
                </c:pt>
                <c:pt idx="77">
                  <c:v>0.30112511557227489</c:v>
                </c:pt>
                <c:pt idx="78">
                  <c:v>0.29683492325645017</c:v>
                </c:pt>
                <c:pt idx="79">
                  <c:v>0.29262866120738679</c:v>
                </c:pt>
                <c:pt idx="80">
                  <c:v>0.28850420144172928</c:v>
                </c:pt>
                <c:pt idx="81">
                  <c:v>0.28445947953541378</c:v>
                </c:pt>
                <c:pt idx="82">
                  <c:v>0.28049249261755965</c:v>
                </c:pt>
                <c:pt idx="83">
                  <c:v>0.27660129741937972</c:v>
                </c:pt>
                <c:pt idx="84">
                  <c:v>0.27278400837788463</c:v>
                </c:pt>
                <c:pt idx="85">
                  <c:v>0.26903879579398582</c:v>
                </c:pt>
                <c:pt idx="86">
                  <c:v>0.26536388404445121</c:v>
                </c:pt>
                <c:pt idx="87">
                  <c:v>0.26175754984704347</c:v>
                </c:pt>
                <c:pt idx="88">
                  <c:v>0.2582181205780627</c:v>
                </c:pt>
                <c:pt idx="89">
                  <c:v>0.25474397264142196</c:v>
                </c:pt>
                <c:pt idx="90">
                  <c:v>0.25133352988831059</c:v>
                </c:pt>
                <c:pt idx="91">
                  <c:v>0.24798526208643709</c:v>
                </c:pt>
                <c:pt idx="92">
                  <c:v>0.24469768343778894</c:v>
                </c:pt>
                <c:pt idx="93">
                  <c:v>0.24146935114381413</c:v>
                </c:pt>
                <c:pt idx="94">
                  <c:v>0.23829886401688946</c:v>
                </c:pt>
                <c:pt idx="95">
                  <c:v>0.23518486113692419</c:v>
                </c:pt>
                <c:pt idx="96">
                  <c:v>0.2321260205519298</c:v>
                </c:pt>
                <c:pt idx="97">
                  <c:v>0.22912105802137817</c:v>
                </c:pt>
                <c:pt idx="98">
                  <c:v>0.22616872580116554</c:v>
                </c:pt>
                <c:pt idx="99">
                  <c:v>0.22326781146900504</c:v>
                </c:pt>
                <c:pt idx="100">
                  <c:v>0.22041713678907068</c:v>
                </c:pt>
              </c:numCache>
            </c:numRef>
          </c:yVal>
          <c:smooth val="1"/>
          <c:extLst>
            <c:ext xmlns:c16="http://schemas.microsoft.com/office/drawing/2014/chart" uri="{C3380CC4-5D6E-409C-BE32-E72D297353CC}">
              <c16:uniqueId val="{00000000-683F-4C49-AA33-6EAB6189BA8F}"/>
            </c:ext>
          </c:extLst>
        </c:ser>
        <c:ser>
          <c:idx val="1"/>
          <c:order val="1"/>
          <c:tx>
            <c:strRef>
              <c:f>sensitivity!$AX$59</c:f>
              <c:strCache>
                <c:ptCount val="1"/>
                <c:pt idx="0">
                  <c:v>BC_0,10_T20</c:v>
                </c:pt>
              </c:strCache>
            </c:strRef>
          </c:tx>
          <c:spPr>
            <a:ln w="28575" cap="rnd">
              <a:solidFill>
                <a:schemeClr val="accent2"/>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sensitivity!$AX$60:$AX$160</c:f>
              <c:numCache>
                <c:formatCode>0%</c:formatCode>
                <c:ptCount val="101"/>
                <c:pt idx="0">
                  <c:v>0.9999856518125162</c:v>
                </c:pt>
                <c:pt idx="1">
                  <c:v>1</c:v>
                </c:pt>
                <c:pt idx="2">
                  <c:v>1</c:v>
                </c:pt>
                <c:pt idx="3">
                  <c:v>1</c:v>
                </c:pt>
                <c:pt idx="4">
                  <c:v>1</c:v>
                </c:pt>
                <c:pt idx="5">
                  <c:v>1</c:v>
                </c:pt>
                <c:pt idx="6">
                  <c:v>1</c:v>
                </c:pt>
                <c:pt idx="7">
                  <c:v>0.99980491675304584</c:v>
                </c:pt>
                <c:pt idx="8">
                  <c:v>0.97995415833253519</c:v>
                </c:pt>
                <c:pt idx="9">
                  <c:v>0.96017677166693804</c:v>
                </c:pt>
                <c:pt idx="10">
                  <c:v>0.94061884550461961</c:v>
                </c:pt>
                <c:pt idx="11">
                  <c:v>0.92136712751144545</c:v>
                </c:pt>
                <c:pt idx="12">
                  <c:v>0.90247216510313</c:v>
                </c:pt>
                <c:pt idx="13">
                  <c:v>0.88396228696715939</c:v>
                </c:pt>
                <c:pt idx="14">
                  <c:v>0.86585213885240353</c:v>
                </c:pt>
                <c:pt idx="15">
                  <c:v>0.84814791345690455</c:v>
                </c:pt>
                <c:pt idx="16">
                  <c:v>0.83085055957842902</c:v>
                </c:pt>
                <c:pt idx="17">
                  <c:v>0.81395775394861747</c:v>
                </c:pt>
                <c:pt idx="18">
                  <c:v>0.79746511553007537</c:v>
                </c:pt>
                <c:pt idx="19">
                  <c:v>0.78136695634705988</c:v>
                </c:pt>
                <c:pt idx="20">
                  <c:v>0.7656567489826297</c:v>
                </c:pt>
                <c:pt idx="21">
                  <c:v>0.75032742094238658</c:v>
                </c:pt>
                <c:pt idx="22">
                  <c:v>0.73537154319025622</c:v>
                </c:pt>
                <c:pt idx="23">
                  <c:v>0.72078145388299175</c:v>
                </c:pt>
                <c:pt idx="24">
                  <c:v>0.70654934225643362</c:v>
                </c:pt>
                <c:pt idx="25">
                  <c:v>0.69266730780441388</c:v>
                </c:pt>
                <c:pt idx="26">
                  <c:v>0.67912740391605986</c:v>
                </c:pt>
                <c:pt idx="27">
                  <c:v>0.66592167150949944</c:v>
                </c:pt>
                <c:pt idx="28">
                  <c:v>0.65304216600549236</c:v>
                </c:pt>
                <c:pt idx="29">
                  <c:v>0.64048097966284434</c:v>
                </c:pt>
                <c:pt idx="30">
                  <c:v>0.62823026050574271</c:v>
                </c:pt>
                <c:pt idx="31">
                  <c:v>0.61628222860176218</c:v>
                </c:pt>
                <c:pt idx="32">
                  <c:v>0.60462919017068872</c:v>
                </c:pt>
                <c:pt idx="33">
                  <c:v>0.59326354984080509</c:v>
                </c:pt>
                <c:pt idx="34">
                  <c:v>0.58217782127408968</c:v>
                </c:pt>
                <c:pt idx="35">
                  <c:v>0.57136463632653456</c:v>
                </c:pt>
                <c:pt idx="36">
                  <c:v>0.56081675287765531</c:v>
                </c:pt>
                <c:pt idx="37">
                  <c:v>0.55052706144423436</c:v>
                </c:pt>
                <c:pt idx="38">
                  <c:v>0.54048859068150767</c:v>
                </c:pt>
                <c:pt idx="39">
                  <c:v>0.53069451186704142</c:v>
                </c:pt>
                <c:pt idx="40">
                  <c:v>0.52113814245650902</c:v>
                </c:pt>
                <c:pt idx="41">
                  <c:v>0.51181294879546635</c:v>
                </c:pt>
                <c:pt idx="42">
                  <c:v>0.50271254806646293</c:v>
                </c:pt>
                <c:pt idx="43">
                  <c:v>0.49383070954623348</c:v>
                </c:pt>
                <c:pt idx="44">
                  <c:v>0.48516135524310272</c:v>
                </c:pt>
                <c:pt idx="45">
                  <c:v>0.47669855998018462</c:v>
                </c:pt>
                <c:pt idx="46">
                  <c:v>0.46843655098542342</c:v>
                </c:pt>
                <c:pt idx="47">
                  <c:v>0.46036970704507407</c:v>
                </c:pt>
                <c:pt idx="48">
                  <c:v>0.45249255727288257</c:v>
                </c:pt>
                <c:pt idx="49">
                  <c:v>0.44479977954305133</c:v>
                </c:pt>
                <c:pt idx="50">
                  <c:v>0.43728619863106111</c:v>
                </c:pt>
                <c:pt idx="51">
                  <c:v>0.42994678410261455</c:v>
                </c:pt>
                <c:pt idx="52">
                  <c:v>0.42277664798737641</c:v>
                </c:pt>
                <c:pt idx="53">
                  <c:v>0.41577104227079698</c:v>
                </c:pt>
                <c:pt idx="54">
                  <c:v>0.4089253562341591</c:v>
                </c:pt>
                <c:pt idx="55">
                  <c:v>0.40223511367004189</c:v>
                </c:pt>
                <c:pt idx="56">
                  <c:v>0.39569596999767132</c:v>
                </c:pt>
                <c:pt idx="57">
                  <c:v>0.38930370930011915</c:v>
                </c:pt>
                <c:pt idx="58">
                  <c:v>0.38305424130298138</c:v>
                </c:pt>
                <c:pt idx="59">
                  <c:v>0.3769435983120466</c:v>
                </c:pt>
                <c:pt idx="60">
                  <c:v>0.37096793212551221</c:v>
                </c:pt>
                <c:pt idx="61">
                  <c:v>0.36512351093452172</c:v>
                </c:pt>
                <c:pt idx="62">
                  <c:v>0.35940671622417492</c:v>
                </c:pt>
                <c:pt idx="63">
                  <c:v>0.3538140396856797</c:v>
                </c:pt>
                <c:pt idx="64">
                  <c:v>0.34834208014897505</c:v>
                </c:pt>
                <c:pt idx="65">
                  <c:v>0.34298754054393638</c:v>
                </c:pt>
                <c:pt idx="66">
                  <c:v>0.3377472248971724</c:v>
                </c:pt>
                <c:pt idx="67">
                  <c:v>0.33261803537043255</c:v>
                </c:pt>
                <c:pt idx="68">
                  <c:v>0.32759696934574728</c:v>
                </c:pt>
                <c:pt idx="69">
                  <c:v>0.32268111656161819</c:v>
                </c:pt>
                <c:pt idx="70">
                  <c:v>0.31786765630385438</c:v>
                </c:pt>
                <c:pt idx="71">
                  <c:v>0.3131538546540048</c:v>
                </c:pt>
                <c:pt idx="72">
                  <c:v>0.30853706179775969</c:v>
                </c:pt>
                <c:pt idx="73">
                  <c:v>0.30401470939517555</c:v>
                </c:pt>
                <c:pt idx="74">
                  <c:v>0.29958430801412683</c:v>
                </c:pt>
                <c:pt idx="75">
                  <c:v>0.29524344462797664</c:v>
                </c:pt>
                <c:pt idx="76">
                  <c:v>0.29098978017810373</c:v>
                </c:pt>
                <c:pt idx="77">
                  <c:v>0.28682104720160095</c:v>
                </c:pt>
                <c:pt idx="78">
                  <c:v>0.28273504752419298</c:v>
                </c:pt>
                <c:pt idx="79">
                  <c:v>0.2787296500181683</c:v>
                </c:pt>
                <c:pt idx="80">
                  <c:v>0.27480278842491301</c:v>
                </c:pt>
                <c:pt idx="81">
                  <c:v>0.27095245924145389</c:v>
                </c:pt>
                <c:pt idx="82">
                  <c:v>0.26717671967025519</c:v>
                </c:pt>
                <c:pt idx="83">
                  <c:v>0.26347368563138163</c:v>
                </c:pt>
                <c:pt idx="84">
                  <c:v>0.25984152983602532</c:v>
                </c:pt>
                <c:pt idx="85">
                  <c:v>0.2562784799202989</c:v>
                </c:pt>
                <c:pt idx="86">
                  <c:v>0.2527828166381153</c:v>
                </c:pt>
                <c:pt idx="87">
                  <c:v>0.24935287211191112</c:v>
                </c:pt>
                <c:pt idx="88">
                  <c:v>0.2459870281399191</c:v>
                </c:pt>
                <c:pt idx="89">
                  <c:v>0.24268371455865204</c:v>
                </c:pt>
                <c:pt idx="90">
                  <c:v>0.23944140765923305</c:v>
                </c:pt>
                <c:pt idx="91">
                  <c:v>0.23625862865618374</c:v>
                </c:pt>
                <c:pt idx="92">
                  <c:v>0.23313394220726766</c:v>
                </c:pt>
                <c:pt idx="93">
                  <c:v>0.23006595498298485</c:v>
                </c:pt>
                <c:pt idx="94">
                  <c:v>0.22705331428430589</c:v>
                </c:pt>
                <c:pt idx="95">
                  <c:v>0.22409470670724502</c:v>
                </c:pt>
                <c:pt idx="96">
                  <c:v>0.22118885685287809</c:v>
                </c:pt>
                <c:pt idx="97">
                  <c:v>0.21833452608142698</c:v>
                </c:pt>
                <c:pt idx="98">
                  <c:v>0.21553051130904621</c:v>
                </c:pt>
                <c:pt idx="99">
                  <c:v>0.21277564384597272</c:v>
                </c:pt>
                <c:pt idx="100">
                  <c:v>0.21006878827471565</c:v>
                </c:pt>
              </c:numCache>
            </c:numRef>
          </c:yVal>
          <c:smooth val="1"/>
          <c:extLst>
            <c:ext xmlns:c16="http://schemas.microsoft.com/office/drawing/2014/chart" uri="{C3380CC4-5D6E-409C-BE32-E72D297353CC}">
              <c16:uniqueId val="{00000001-683F-4C49-AA33-6EAB6189BA8F}"/>
            </c:ext>
          </c:extLst>
        </c:ser>
        <c:ser>
          <c:idx val="2"/>
          <c:order val="2"/>
          <c:tx>
            <c:strRef>
              <c:f>sensitivity!$AY$59</c:f>
              <c:strCache>
                <c:ptCount val="1"/>
                <c:pt idx="0">
                  <c:v>BC_0,15_T20</c:v>
                </c:pt>
              </c:strCache>
            </c:strRef>
          </c:tx>
          <c:spPr>
            <a:ln w="28575" cap="rnd">
              <a:solidFill>
                <a:schemeClr val="accent3"/>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sensitivity!$AY$60:$AY$160</c:f>
              <c:numCache>
                <c:formatCode>0%</c:formatCode>
                <c:ptCount val="101"/>
                <c:pt idx="0">
                  <c:v>0.99998748556485162</c:v>
                </c:pt>
                <c:pt idx="1">
                  <c:v>1</c:v>
                </c:pt>
                <c:pt idx="2">
                  <c:v>1</c:v>
                </c:pt>
                <c:pt idx="3">
                  <c:v>1</c:v>
                </c:pt>
                <c:pt idx="4">
                  <c:v>1</c:v>
                </c:pt>
                <c:pt idx="5">
                  <c:v>1</c:v>
                </c:pt>
                <c:pt idx="6">
                  <c:v>0.98910892739592327</c:v>
                </c:pt>
                <c:pt idx="7">
                  <c:v>0.96861242605145581</c:v>
                </c:pt>
                <c:pt idx="8">
                  <c:v>0.94816049482824005</c:v>
                </c:pt>
                <c:pt idx="9">
                  <c:v>0.92794750431811468</c:v>
                </c:pt>
                <c:pt idx="10">
                  <c:v>0.90808482461905737</c:v>
                </c:pt>
                <c:pt idx="11">
                  <c:v>0.88863443567049005</c:v>
                </c:pt>
                <c:pt idx="12">
                  <c:v>0.86962858434679846</c:v>
                </c:pt>
                <c:pt idx="13">
                  <c:v>0.85108160999686344</c:v>
                </c:pt>
                <c:pt idx="14">
                  <c:v>0.83299712121766678</c:v>
                </c:pt>
                <c:pt idx="15">
                  <c:v>0.81537235637182781</c:v>
                </c:pt>
                <c:pt idx="16">
                  <c:v>0.79820082770878598</c:v>
                </c:pt>
                <c:pt idx="17">
                  <c:v>0.78147391891886142</c:v>
                </c:pt>
                <c:pt idx="18">
                  <c:v>0.76518184573344183</c:v>
                </c:pt>
                <c:pt idx="19">
                  <c:v>0.74931423008374609</c:v>
                </c:pt>
                <c:pt idx="20">
                  <c:v>0.73386044078182366</c:v>
                </c:pt>
                <c:pt idx="21">
                  <c:v>0.71880979388163235</c:v>
                </c:pt>
                <c:pt idx="22">
                  <c:v>0.7041516692587293</c:v>
                </c:pt>
                <c:pt idx="23">
                  <c:v>0.689875577569663</c:v>
                </c:pt>
                <c:pt idx="24">
                  <c:v>0.67597119811374484</c:v>
                </c:pt>
                <c:pt idx="25">
                  <c:v>0.66242839983576529</c:v>
                </c:pt>
                <c:pt idx="26">
                  <c:v>0.64923725269833354</c:v>
                </c:pt>
                <c:pt idx="27">
                  <c:v>0.63638803363978602</c:v>
                </c:pt>
                <c:pt idx="28">
                  <c:v>0.62387122953534924</c:v>
                </c:pt>
                <c:pt idx="29">
                  <c:v>0.61167753851637441</c:v>
                </c:pt>
                <c:pt idx="30">
                  <c:v>0.59979787038269372</c:v>
                </c:pt>
                <c:pt idx="31">
                  <c:v>0.5882233464883595</c:v>
                </c:pt>
                <c:pt idx="32">
                  <c:v>0.57694529928337845</c:v>
                </c:pt>
                <c:pt idx="33">
                  <c:v>0.56595527158825765</c:v>
                </c:pt>
                <c:pt idx="34">
                  <c:v>0.55524501562527961</c:v>
                </c:pt>
                <c:pt idx="35">
                  <c:v>0.54480649180707086</c:v>
                </c:pt>
                <c:pt idx="36">
                  <c:v>0.53463186727560852</c:v>
                </c:pt>
                <c:pt idx="37">
                  <c:v>0.52471351418541345</c:v>
                </c:pt>
                <c:pt idx="38">
                  <c:v>0.51504400772880199</c:v>
                </c:pt>
                <c:pt idx="39">
                  <c:v>0.50561612390631105</c:v>
                </c:pt>
                <c:pt idx="40">
                  <c:v>0.49642283705048595</c:v>
                </c:pt>
                <c:pt idx="41">
                  <c:v>0.48745731711557055</c:v>
                </c:pt>
                <c:pt idx="42">
                  <c:v>0.4787129267490205</c:v>
                </c:pt>
                <c:pt idx="43">
                  <c:v>0.47018321816323172</c:v>
                </c:pt>
                <c:pt idx="44">
                  <c:v>0.46186192982743401</c:v>
                </c:pt>
                <c:pt idx="45">
                  <c:v>0.45374298300055893</c:v>
                </c:pt>
                <c:pt idx="46">
                  <c:v>0.44582047812612835</c:v>
                </c:pt>
                <c:pt idx="47">
                  <c:v>0.43808869110997617</c:v>
                </c:pt>
                <c:pt idx="48">
                  <c:v>0.43054206950101848</c:v>
                </c:pt>
                <c:pt idx="49">
                  <c:v>0.42317522859443074</c:v>
                </c:pt>
                <c:pt idx="50">
                  <c:v>0.41598294747553571</c:v>
                </c:pt>
                <c:pt idx="51">
                  <c:v>0.40896016502153332</c:v>
                </c:pt>
                <c:pt idx="52">
                  <c:v>0.40210197587696572</c:v>
                </c:pt>
                <c:pt idx="53">
                  <c:v>0.3954036264175278</c:v>
                </c:pt>
                <c:pt idx="54">
                  <c:v>0.38886051071556427</c:v>
                </c:pt>
                <c:pt idx="55">
                  <c:v>0.38246816651933524</c:v>
                </c:pt>
                <c:pt idx="56">
                  <c:v>0.3762222712569171</c:v>
                </c:pt>
                <c:pt idx="57">
                  <c:v>0.3701186380744515</c:v>
                </c:pt>
                <c:pt idx="58">
                  <c:v>0.36415321191733907</c:v>
                </c:pt>
                <c:pt idx="59">
                  <c:v>0.35832206566194674</c:v>
                </c:pt>
                <c:pt idx="60">
                  <c:v>0.35262139630442263</c:v>
                </c:pt>
                <c:pt idx="61">
                  <c:v>0.34704752121231308</c:v>
                </c:pt>
                <c:pt idx="62">
                  <c:v>0.34159687444384312</c:v>
                </c:pt>
                <c:pt idx="63">
                  <c:v>0.33626600313895566</c:v>
                </c:pt>
                <c:pt idx="64">
                  <c:v>0.3310515639855055</c:v>
                </c:pt>
                <c:pt idx="65">
                  <c:v>0.32595031976336475</c:v>
                </c:pt>
                <c:pt idx="66">
                  <c:v>0.32095913596861442</c:v>
                </c:pt>
                <c:pt idx="67">
                  <c:v>0.31607497751947822</c:v>
                </c:pt>
                <c:pt idx="68">
                  <c:v>0.31129490554517825</c:v>
                </c:pt>
                <c:pt idx="69">
                  <c:v>0.30661607425847043</c:v>
                </c:pt>
                <c:pt idx="70">
                  <c:v>0.30203572791224115</c:v>
                </c:pt>
                <c:pt idx="71">
                  <c:v>0.29755119784020945</c:v>
                </c:pt>
                <c:pt idx="72">
                  <c:v>0.29315989958148381</c:v>
                </c:pt>
                <c:pt idx="73">
                  <c:v>0.28885933008845643</c:v>
                </c:pt>
                <c:pt idx="74">
                  <c:v>0.28464706501729559</c:v>
                </c:pt>
                <c:pt idx="75">
                  <c:v>0.28052075610009192</c:v>
                </c:pt>
                <c:pt idx="76">
                  <c:v>0.27647812859754528</c:v>
                </c:pt>
                <c:pt idx="77">
                  <c:v>0.27251697883092701</c:v>
                </c:pt>
                <c:pt idx="78">
                  <c:v>0.2686351717919358</c:v>
                </c:pt>
                <c:pt idx="79">
                  <c:v>0.2648306388289498</c:v>
                </c:pt>
                <c:pt idx="80">
                  <c:v>0.26110137540809669</c:v>
                </c:pt>
                <c:pt idx="81">
                  <c:v>0.257445438947494</c:v>
                </c:pt>
                <c:pt idx="82">
                  <c:v>0.25386094672295079</c:v>
                </c:pt>
                <c:pt idx="83">
                  <c:v>0.25034607384338359</c:v>
                </c:pt>
                <c:pt idx="84">
                  <c:v>0.24689905129416603</c:v>
                </c:pt>
                <c:pt idx="85">
                  <c:v>0.24351816404661203</c:v>
                </c:pt>
                <c:pt idx="86">
                  <c:v>0.24020174923177945</c:v>
                </c:pt>
                <c:pt idx="87">
                  <c:v>0.23694819437677878</c:v>
                </c:pt>
                <c:pt idx="88">
                  <c:v>0.23375593570177547</c:v>
                </c:pt>
                <c:pt idx="89">
                  <c:v>0.23062345647588212</c:v>
                </c:pt>
                <c:pt idx="90">
                  <c:v>0.22754928543015551</c:v>
                </c:pt>
                <c:pt idx="91">
                  <c:v>0.2245319952259304</c:v>
                </c:pt>
                <c:pt idx="92">
                  <c:v>0.2215702009767464</c:v>
                </c:pt>
                <c:pt idx="93">
                  <c:v>0.21866255882215554</c:v>
                </c:pt>
                <c:pt idx="94">
                  <c:v>0.21580776455172232</c:v>
                </c:pt>
                <c:pt idx="95">
                  <c:v>0.21300455227756582</c:v>
                </c:pt>
                <c:pt idx="96">
                  <c:v>0.21025169315382636</c:v>
                </c:pt>
                <c:pt idx="97">
                  <c:v>0.20754799414147576</c:v>
                </c:pt>
                <c:pt idx="98">
                  <c:v>0.20489229681692689</c:v>
                </c:pt>
                <c:pt idx="99">
                  <c:v>0.20228347622294043</c:v>
                </c:pt>
                <c:pt idx="100">
                  <c:v>0.19972043976036058</c:v>
                </c:pt>
              </c:numCache>
            </c:numRef>
          </c:yVal>
          <c:smooth val="1"/>
          <c:extLst>
            <c:ext xmlns:c16="http://schemas.microsoft.com/office/drawing/2014/chart" uri="{C3380CC4-5D6E-409C-BE32-E72D297353CC}">
              <c16:uniqueId val="{00000002-683F-4C49-AA33-6EAB6189BA8F}"/>
            </c:ext>
          </c:extLst>
        </c:ser>
        <c:ser>
          <c:idx val="3"/>
          <c:order val="3"/>
          <c:tx>
            <c:strRef>
              <c:f>sensitivity!$AZ$59</c:f>
              <c:strCache>
                <c:ptCount val="1"/>
                <c:pt idx="0">
                  <c:v>BC_0,20_T20</c:v>
                </c:pt>
              </c:strCache>
            </c:strRef>
          </c:tx>
          <c:spPr>
            <a:ln w="28575" cap="rnd">
              <a:solidFill>
                <a:schemeClr val="accent4"/>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sensitivity!$AZ$60:$AZ$160</c:f>
              <c:numCache>
                <c:formatCode>0%</c:formatCode>
                <c:ptCount val="101"/>
                <c:pt idx="0">
                  <c:v>0.99998931931718693</c:v>
                </c:pt>
                <c:pt idx="1">
                  <c:v>1</c:v>
                </c:pt>
                <c:pt idx="2">
                  <c:v>1</c:v>
                </c:pt>
                <c:pt idx="3">
                  <c:v>1</c:v>
                </c:pt>
                <c:pt idx="4">
                  <c:v>1</c:v>
                </c:pt>
                <c:pt idx="5">
                  <c:v>0.98004548950292492</c:v>
                </c:pt>
                <c:pt idx="6">
                  <c:v>0.95873366854256836</c:v>
                </c:pt>
                <c:pt idx="7">
                  <c:v>0.9374199353498659</c:v>
                </c:pt>
                <c:pt idx="8">
                  <c:v>0.91636683132394503</c:v>
                </c:pt>
                <c:pt idx="9">
                  <c:v>0.89571823696929131</c:v>
                </c:pt>
                <c:pt idx="10">
                  <c:v>0.87555080373349514</c:v>
                </c:pt>
                <c:pt idx="11">
                  <c:v>0.85590174382953454</c:v>
                </c:pt>
                <c:pt idx="12">
                  <c:v>0.83678500359046704</c:v>
                </c:pt>
                <c:pt idx="13">
                  <c:v>0.81820093302656749</c:v>
                </c:pt>
                <c:pt idx="14">
                  <c:v>0.80014210358293014</c:v>
                </c:pt>
                <c:pt idx="15">
                  <c:v>0.78259679928675119</c:v>
                </c:pt>
                <c:pt idx="16">
                  <c:v>0.76555109583914305</c:v>
                </c:pt>
                <c:pt idx="17">
                  <c:v>0.74899008388910548</c:v>
                </c:pt>
                <c:pt idx="18">
                  <c:v>0.73289857593680829</c:v>
                </c:pt>
                <c:pt idx="19">
                  <c:v>0.71726150382043241</c:v>
                </c:pt>
                <c:pt idx="20">
                  <c:v>0.70206413258101774</c:v>
                </c:pt>
                <c:pt idx="21">
                  <c:v>0.68729216682087813</c:v>
                </c:pt>
                <c:pt idx="22">
                  <c:v>0.67293179532720249</c:v>
                </c:pt>
                <c:pt idx="23">
                  <c:v>0.65896970125633436</c:v>
                </c:pt>
                <c:pt idx="24">
                  <c:v>0.64539305397105595</c:v>
                </c:pt>
                <c:pt idx="25">
                  <c:v>0.6321894918671167</c:v>
                </c:pt>
                <c:pt idx="26">
                  <c:v>0.61934710148060734</c:v>
                </c:pt>
                <c:pt idx="27">
                  <c:v>0.60685439577007261</c:v>
                </c:pt>
                <c:pt idx="28">
                  <c:v>0.59470029306520611</c:v>
                </c:pt>
                <c:pt idx="29">
                  <c:v>0.58287409736990448</c:v>
                </c:pt>
                <c:pt idx="30">
                  <c:v>0.57136548025964484</c:v>
                </c:pt>
                <c:pt idx="31">
                  <c:v>0.56016446437495693</c:v>
                </c:pt>
                <c:pt idx="32">
                  <c:v>0.5492614083960683</c:v>
                </c:pt>
                <c:pt idx="33">
                  <c:v>0.5386469933357102</c:v>
                </c:pt>
                <c:pt idx="34">
                  <c:v>0.52831220997646955</c:v>
                </c:pt>
                <c:pt idx="35">
                  <c:v>0.51824834728760716</c:v>
                </c:pt>
                <c:pt idx="36">
                  <c:v>0.50844698167356162</c:v>
                </c:pt>
                <c:pt idx="37">
                  <c:v>0.49889996692659261</c:v>
                </c:pt>
                <c:pt idx="38">
                  <c:v>0.48959942477609641</c:v>
                </c:pt>
                <c:pt idx="39">
                  <c:v>0.48053773594558075</c:v>
                </c:pt>
                <c:pt idx="40">
                  <c:v>0.47170753164446283</c:v>
                </c:pt>
                <c:pt idx="41">
                  <c:v>0.46310168543567476</c:v>
                </c:pt>
                <c:pt idx="42">
                  <c:v>0.45471330543157806</c:v>
                </c:pt>
                <c:pt idx="43">
                  <c:v>0.44653572678022996</c:v>
                </c:pt>
                <c:pt idx="44">
                  <c:v>0.43856250441176525</c:v>
                </c:pt>
                <c:pt idx="45">
                  <c:v>0.43078740602093329</c:v>
                </c:pt>
                <c:pt idx="46">
                  <c:v>0.42320440526683323</c:v>
                </c:pt>
                <c:pt idx="47">
                  <c:v>0.41580767517487827</c:v>
                </c:pt>
                <c:pt idx="48">
                  <c:v>0.40859158172915433</c:v>
                </c:pt>
                <c:pt idx="49">
                  <c:v>0.40155067764581009</c:v>
                </c:pt>
                <c:pt idx="50">
                  <c:v>0.39467969632001038</c:v>
                </c:pt>
                <c:pt idx="51">
                  <c:v>0.38797354594045208</c:v>
                </c:pt>
                <c:pt idx="52">
                  <c:v>0.38142730376655509</c:v>
                </c:pt>
                <c:pt idx="53">
                  <c:v>0.37503621056425873</c:v>
                </c:pt>
                <c:pt idx="54">
                  <c:v>0.36879566519696949</c:v>
                </c:pt>
                <c:pt idx="55">
                  <c:v>0.36270121936862854</c:v>
                </c:pt>
                <c:pt idx="56">
                  <c:v>0.35674857251616288</c:v>
                </c:pt>
                <c:pt idx="57">
                  <c:v>0.35093356684878385</c:v>
                </c:pt>
                <c:pt idx="58">
                  <c:v>0.34525218253169682</c:v>
                </c:pt>
                <c:pt idx="59">
                  <c:v>0.33970053301184688</c:v>
                </c:pt>
                <c:pt idx="60">
                  <c:v>0.3342748604833331</c:v>
                </c:pt>
                <c:pt idx="61">
                  <c:v>0.32897153149010444</c:v>
                </c:pt>
                <c:pt idx="62">
                  <c:v>0.32378703266351133</c:v>
                </c:pt>
                <c:pt idx="63">
                  <c:v>0.31871796659223162</c:v>
                </c:pt>
                <c:pt idx="64">
                  <c:v>0.31376104782203601</c:v>
                </c:pt>
                <c:pt idx="65">
                  <c:v>0.30891309898279307</c:v>
                </c:pt>
                <c:pt idx="66">
                  <c:v>0.30417104704005637</c:v>
                </c:pt>
                <c:pt idx="67">
                  <c:v>0.29953191966852388</c:v>
                </c:pt>
                <c:pt idx="68">
                  <c:v>0.29499284174460916</c:v>
                </c:pt>
                <c:pt idx="69">
                  <c:v>0.29055103195532261</c:v>
                </c:pt>
                <c:pt idx="70">
                  <c:v>0.28620379952062791</c:v>
                </c:pt>
                <c:pt idx="71">
                  <c:v>0.28194854102641409</c:v>
                </c:pt>
                <c:pt idx="72">
                  <c:v>0.27778273736520792</c:v>
                </c:pt>
                <c:pt idx="73">
                  <c:v>0.27370395078173726</c:v>
                </c:pt>
                <c:pt idx="74">
                  <c:v>0.2697098220204644</c:v>
                </c:pt>
                <c:pt idx="75">
                  <c:v>0.26579806757220725</c:v>
                </c:pt>
                <c:pt idx="76">
                  <c:v>0.26196647701698678</c:v>
                </c:pt>
                <c:pt idx="77">
                  <c:v>0.25821291046025308</c:v>
                </c:pt>
                <c:pt idx="78">
                  <c:v>0.25453529605967862</c:v>
                </c:pt>
                <c:pt idx="79">
                  <c:v>0.25093162763973131</c:v>
                </c:pt>
                <c:pt idx="80">
                  <c:v>0.24739996239128043</c:v>
                </c:pt>
                <c:pt idx="81">
                  <c:v>0.24393841865353408</c:v>
                </c:pt>
                <c:pt idx="82">
                  <c:v>0.24054517377564633</c:v>
                </c:pt>
                <c:pt idx="83">
                  <c:v>0.23721846205538552</c:v>
                </c:pt>
                <c:pt idx="84">
                  <c:v>0.23395657275230675</c:v>
                </c:pt>
                <c:pt idx="85">
                  <c:v>0.23075784817292516</c:v>
                </c:pt>
                <c:pt idx="86">
                  <c:v>0.22762068182544359</c:v>
                </c:pt>
                <c:pt idx="87">
                  <c:v>0.22454351664164646</c:v>
                </c:pt>
                <c:pt idx="88">
                  <c:v>0.22152484326363187</c:v>
                </c:pt>
                <c:pt idx="89">
                  <c:v>0.21856319839311222</c:v>
                </c:pt>
                <c:pt idx="90">
                  <c:v>0.21565716320107797</c:v>
                </c:pt>
                <c:pt idx="91">
                  <c:v>0.21280536179567705</c:v>
                </c:pt>
                <c:pt idx="92">
                  <c:v>0.21000645974622512</c:v>
                </c:pt>
                <c:pt idx="93">
                  <c:v>0.20725916266132627</c:v>
                </c:pt>
                <c:pt idx="94">
                  <c:v>0.20456221481913878</c:v>
                </c:pt>
                <c:pt idx="95">
                  <c:v>0.20191439784788665</c:v>
                </c:pt>
                <c:pt idx="96">
                  <c:v>0.19931452945477465</c:v>
                </c:pt>
                <c:pt idx="97">
                  <c:v>0.19676146220152457</c:v>
                </c:pt>
                <c:pt idx="98">
                  <c:v>0.19425408232480759</c:v>
                </c:pt>
                <c:pt idx="99">
                  <c:v>0.19179130859990812</c:v>
                </c:pt>
                <c:pt idx="100">
                  <c:v>0.18937209124600551</c:v>
                </c:pt>
              </c:numCache>
            </c:numRef>
          </c:yVal>
          <c:smooth val="1"/>
          <c:extLst>
            <c:ext xmlns:c16="http://schemas.microsoft.com/office/drawing/2014/chart" uri="{C3380CC4-5D6E-409C-BE32-E72D297353CC}">
              <c16:uniqueId val="{00000003-683F-4C49-AA33-6EAB6189BA8F}"/>
            </c:ext>
          </c:extLst>
        </c:ser>
        <c:ser>
          <c:idx val="4"/>
          <c:order val="4"/>
          <c:tx>
            <c:strRef>
              <c:f>sensitivity!$BA$59</c:f>
              <c:strCache>
                <c:ptCount val="1"/>
                <c:pt idx="0">
                  <c:v>BC_0,25_T20</c:v>
                </c:pt>
              </c:strCache>
            </c:strRef>
          </c:tx>
          <c:spPr>
            <a:ln w="28575" cap="rnd">
              <a:solidFill>
                <a:schemeClr val="accent5"/>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sensitivity!$BA$60:$BA$160</c:f>
              <c:numCache>
                <c:formatCode>0%</c:formatCode>
                <c:ptCount val="101"/>
                <c:pt idx="0">
                  <c:v>0.99999115306952224</c:v>
                </c:pt>
                <c:pt idx="1">
                  <c:v>1</c:v>
                </c:pt>
                <c:pt idx="2">
                  <c:v>1</c:v>
                </c:pt>
                <c:pt idx="3">
                  <c:v>0.99459085008484838</c:v>
                </c:pt>
                <c:pt idx="4">
                  <c:v>0.97312495324461068</c:v>
                </c:pt>
                <c:pt idx="5">
                  <c:v>0.95078025169038916</c:v>
                </c:pt>
                <c:pt idx="6">
                  <c:v>0.92835840968921346</c:v>
                </c:pt>
                <c:pt idx="7">
                  <c:v>0.90622744464827598</c:v>
                </c:pt>
                <c:pt idx="8">
                  <c:v>0.8845731678196499</c:v>
                </c:pt>
                <c:pt idx="9">
                  <c:v>0.86348896962046795</c:v>
                </c:pt>
                <c:pt idx="10">
                  <c:v>0.84301678284793291</c:v>
                </c:pt>
                <c:pt idx="11">
                  <c:v>0.82316905198857904</c:v>
                </c:pt>
                <c:pt idx="12">
                  <c:v>0.80394142283413561</c:v>
                </c:pt>
                <c:pt idx="13">
                  <c:v>0.78532025605627154</c:v>
                </c:pt>
                <c:pt idx="14">
                  <c:v>0.7672870859481935</c:v>
                </c:pt>
                <c:pt idx="15">
                  <c:v>0.74982124220167456</c:v>
                </c:pt>
                <c:pt idx="16">
                  <c:v>0.73290136396950012</c:v>
                </c:pt>
                <c:pt idx="17">
                  <c:v>0.71650624885934944</c:v>
                </c:pt>
                <c:pt idx="18">
                  <c:v>0.70061530614017486</c:v>
                </c:pt>
                <c:pt idx="19">
                  <c:v>0.68520877755711862</c:v>
                </c:pt>
                <c:pt idx="20">
                  <c:v>0.67026782438021182</c:v>
                </c:pt>
                <c:pt idx="21">
                  <c:v>0.65577453976012401</c:v>
                </c:pt>
                <c:pt idx="22">
                  <c:v>0.64171192139567568</c:v>
                </c:pt>
                <c:pt idx="23">
                  <c:v>0.62806382494300572</c:v>
                </c:pt>
                <c:pt idx="24">
                  <c:v>0.61481490982836717</c:v>
                </c:pt>
                <c:pt idx="25">
                  <c:v>0.60195058389846823</c:v>
                </c:pt>
                <c:pt idx="26">
                  <c:v>0.58945695026288103</c:v>
                </c:pt>
                <c:pt idx="27">
                  <c:v>0.57732075790035919</c:v>
                </c:pt>
                <c:pt idx="28">
                  <c:v>0.56552935659506298</c:v>
                </c:pt>
                <c:pt idx="29">
                  <c:v>0.55407065622343454</c:v>
                </c:pt>
                <c:pt idx="30">
                  <c:v>0.54293309013659585</c:v>
                </c:pt>
                <c:pt idx="31">
                  <c:v>0.53210558226155436</c:v>
                </c:pt>
                <c:pt idx="32">
                  <c:v>0.52157751750875803</c:v>
                </c:pt>
                <c:pt idx="33">
                  <c:v>0.51133871508316275</c:v>
                </c:pt>
                <c:pt idx="34">
                  <c:v>0.50137940432765948</c:v>
                </c:pt>
                <c:pt idx="35">
                  <c:v>0.49169020276814346</c:v>
                </c:pt>
                <c:pt idx="36">
                  <c:v>0.48226209607151482</c:v>
                </c:pt>
                <c:pt idx="37">
                  <c:v>0.47308641966777171</c:v>
                </c:pt>
                <c:pt idx="38">
                  <c:v>0.46415484182339084</c:v>
                </c:pt>
                <c:pt idx="39">
                  <c:v>0.45545934798485038</c:v>
                </c:pt>
                <c:pt idx="40">
                  <c:v>0.4469922262384397</c:v>
                </c:pt>
                <c:pt idx="41">
                  <c:v>0.43874605375577891</c:v>
                </c:pt>
                <c:pt idx="42">
                  <c:v>0.43071368411413558</c:v>
                </c:pt>
                <c:pt idx="43">
                  <c:v>0.4228882353972282</c:v>
                </c:pt>
                <c:pt idx="44">
                  <c:v>0.41526307899609655</c:v>
                </c:pt>
                <c:pt idx="45">
                  <c:v>0.4078318290413076</c:v>
                </c:pt>
                <c:pt idx="46">
                  <c:v>0.40058833240753816</c:v>
                </c:pt>
                <c:pt idx="47">
                  <c:v>0.39352665923978036</c:v>
                </c:pt>
                <c:pt idx="48">
                  <c:v>0.38664109395729024</c:v>
                </c:pt>
                <c:pt idx="49">
                  <c:v>0.3799261266971895</c:v>
                </c:pt>
                <c:pt idx="50">
                  <c:v>0.37337644516448498</c:v>
                </c:pt>
                <c:pt idx="51">
                  <c:v>0.36698692685937084</c:v>
                </c:pt>
                <c:pt idx="52">
                  <c:v>0.36075263165614441</c:v>
                </c:pt>
                <c:pt idx="53">
                  <c:v>0.35466879471098955</c:v>
                </c:pt>
                <c:pt idx="54">
                  <c:v>0.34873081967837471</c:v>
                </c:pt>
                <c:pt idx="55">
                  <c:v>0.34293427221792194</c:v>
                </c:pt>
                <c:pt idx="56">
                  <c:v>0.33727487377540866</c:v>
                </c:pt>
                <c:pt idx="57">
                  <c:v>0.33174849562311615</c:v>
                </c:pt>
                <c:pt idx="58">
                  <c:v>0.32635115314605456</c:v>
                </c:pt>
                <c:pt idx="59">
                  <c:v>0.32107900036174702</c:v>
                </c:pt>
                <c:pt idx="60">
                  <c:v>0.31592832466224352</c:v>
                </c:pt>
                <c:pt idx="61">
                  <c:v>0.31089554176789586</c:v>
                </c:pt>
                <c:pt idx="62">
                  <c:v>0.30597719088317954</c:v>
                </c:pt>
                <c:pt idx="63">
                  <c:v>0.30116993004550757</c:v>
                </c:pt>
                <c:pt idx="64">
                  <c:v>0.29647053165856652</c:v>
                </c:pt>
                <c:pt idx="65">
                  <c:v>0.29187587820222149</c:v>
                </c:pt>
                <c:pt idx="66">
                  <c:v>0.28738295811149839</c:v>
                </c:pt>
                <c:pt idx="67">
                  <c:v>0.28298886181756955</c:v>
                </c:pt>
                <c:pt idx="68">
                  <c:v>0.27869077794404012</c:v>
                </c:pt>
                <c:pt idx="69">
                  <c:v>0.27448598965217486</c:v>
                </c:pt>
                <c:pt idx="70">
                  <c:v>0.27037187112901462</c:v>
                </c:pt>
                <c:pt idx="71">
                  <c:v>0.26634588421261873</c:v>
                </c:pt>
                <c:pt idx="72">
                  <c:v>0.26240557514893204</c:v>
                </c:pt>
                <c:pt idx="73">
                  <c:v>0.25854857147501814</c:v>
                </c:pt>
                <c:pt idx="74">
                  <c:v>0.25477257902363321</c:v>
                </c:pt>
                <c:pt idx="75">
                  <c:v>0.25107537904432253</c:v>
                </c:pt>
                <c:pt idx="76">
                  <c:v>0.24745482543642827</c:v>
                </c:pt>
                <c:pt idx="77">
                  <c:v>0.24390884208957914</c:v>
                </c:pt>
                <c:pt idx="78">
                  <c:v>0.24043542032742146</c:v>
                </c:pt>
                <c:pt idx="79">
                  <c:v>0.23703261645051282</c:v>
                </c:pt>
                <c:pt idx="80">
                  <c:v>0.23369854937446416</c:v>
                </c:pt>
                <c:pt idx="81">
                  <c:v>0.23043139835957419</c:v>
                </c:pt>
                <c:pt idx="82">
                  <c:v>0.22722940082834187</c:v>
                </c:pt>
                <c:pt idx="83">
                  <c:v>0.22409085026738745</c:v>
                </c:pt>
                <c:pt idx="84">
                  <c:v>0.22101409421044746</c:v>
                </c:pt>
                <c:pt idx="85">
                  <c:v>0.21799753229923827</c:v>
                </c:pt>
                <c:pt idx="86">
                  <c:v>0.21503961441910774</c:v>
                </c:pt>
                <c:pt idx="87">
                  <c:v>0.21213883890651414</c:v>
                </c:pt>
                <c:pt idx="88">
                  <c:v>0.20929375082548823</c:v>
                </c:pt>
                <c:pt idx="89">
                  <c:v>0.20650294031034233</c:v>
                </c:pt>
                <c:pt idx="90">
                  <c:v>0.20376504097200046</c:v>
                </c:pt>
                <c:pt idx="91">
                  <c:v>0.20107872836542373</c:v>
                </c:pt>
                <c:pt idx="92">
                  <c:v>0.19844271851570386</c:v>
                </c:pt>
                <c:pt idx="93">
                  <c:v>0.19585576650049696</c:v>
                </c:pt>
                <c:pt idx="94">
                  <c:v>0.19331666508655521</c:v>
                </c:pt>
                <c:pt idx="95">
                  <c:v>0.19082424341820747</c:v>
                </c:pt>
                <c:pt idx="96">
                  <c:v>0.18837736575572295</c:v>
                </c:pt>
                <c:pt idx="97">
                  <c:v>0.18597493026157336</c:v>
                </c:pt>
                <c:pt idx="98">
                  <c:v>0.18361586783268827</c:v>
                </c:pt>
                <c:pt idx="99">
                  <c:v>0.18129914097687583</c:v>
                </c:pt>
                <c:pt idx="100">
                  <c:v>0.17902374273165045</c:v>
                </c:pt>
              </c:numCache>
            </c:numRef>
          </c:yVal>
          <c:smooth val="1"/>
          <c:extLst>
            <c:ext xmlns:c16="http://schemas.microsoft.com/office/drawing/2014/chart" uri="{C3380CC4-5D6E-409C-BE32-E72D297353CC}">
              <c16:uniqueId val="{00000004-683F-4C49-AA33-6EAB6189BA8F}"/>
            </c:ext>
          </c:extLst>
        </c:ser>
        <c:ser>
          <c:idx val="5"/>
          <c:order val="5"/>
          <c:tx>
            <c:strRef>
              <c:f>sensitivity!$BB$59</c:f>
              <c:strCache>
                <c:ptCount val="1"/>
                <c:pt idx="0">
                  <c:v>BC_0,30_T20</c:v>
                </c:pt>
              </c:strCache>
            </c:strRef>
          </c:tx>
          <c:spPr>
            <a:ln w="28575" cap="rnd">
              <a:solidFill>
                <a:schemeClr val="accent6"/>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sensitivity!$BB$60:$BB$160</c:f>
              <c:numCache>
                <c:formatCode>0%</c:formatCode>
                <c:ptCount val="101"/>
                <c:pt idx="0">
                  <c:v>0.99999298682185755</c:v>
                </c:pt>
                <c:pt idx="1">
                  <c:v>1</c:v>
                </c:pt>
                <c:pt idx="2">
                  <c:v>0.99085586447640273</c:v>
                </c:pt>
                <c:pt idx="3">
                  <c:v>0.96903030480893371</c:v>
                </c:pt>
                <c:pt idx="4">
                  <c:v>0.9453874348223813</c:v>
                </c:pt>
                <c:pt idx="5">
                  <c:v>0.92151501387785351</c:v>
                </c:pt>
                <c:pt idx="6">
                  <c:v>0.89798315083585867</c:v>
                </c:pt>
                <c:pt idx="7">
                  <c:v>0.87503495394668596</c:v>
                </c:pt>
                <c:pt idx="8">
                  <c:v>0.85277950431535487</c:v>
                </c:pt>
                <c:pt idx="9">
                  <c:v>0.83125970227164458</c:v>
                </c:pt>
                <c:pt idx="10">
                  <c:v>0.81048276196237068</c:v>
                </c:pt>
                <c:pt idx="11">
                  <c:v>0.79043636014762364</c:v>
                </c:pt>
                <c:pt idx="12">
                  <c:v>0.77109784207780419</c:v>
                </c:pt>
                <c:pt idx="13">
                  <c:v>0.75243957908597559</c:v>
                </c:pt>
                <c:pt idx="14">
                  <c:v>0.73443206831345675</c:v>
                </c:pt>
                <c:pt idx="15">
                  <c:v>0.71704568511659783</c:v>
                </c:pt>
                <c:pt idx="16">
                  <c:v>0.70025163209985708</c:v>
                </c:pt>
                <c:pt idx="17">
                  <c:v>0.6840224138295935</c:v>
                </c:pt>
                <c:pt idx="18">
                  <c:v>0.66833203634354144</c:v>
                </c:pt>
                <c:pt idx="19">
                  <c:v>0.65315605129380483</c:v>
                </c:pt>
                <c:pt idx="20">
                  <c:v>0.63847151617940578</c:v>
                </c:pt>
                <c:pt idx="21">
                  <c:v>0.62425691269936978</c:v>
                </c:pt>
                <c:pt idx="22">
                  <c:v>0.61049204746414876</c:v>
                </c:pt>
                <c:pt idx="23">
                  <c:v>0.59715794862967697</c:v>
                </c:pt>
                <c:pt idx="24">
                  <c:v>0.58423676568567839</c:v>
                </c:pt>
                <c:pt idx="25">
                  <c:v>0.57171167592981964</c:v>
                </c:pt>
                <c:pt idx="26">
                  <c:v>0.55956679904515472</c:v>
                </c:pt>
                <c:pt idx="27">
                  <c:v>0.54778712003064578</c:v>
                </c:pt>
                <c:pt idx="28">
                  <c:v>0.53635842012491985</c:v>
                </c:pt>
                <c:pt idx="29">
                  <c:v>0.52526721507696461</c:v>
                </c:pt>
                <c:pt idx="30">
                  <c:v>0.51450070001354697</c:v>
                </c:pt>
                <c:pt idx="31">
                  <c:v>0.50404670014815167</c:v>
                </c:pt>
                <c:pt idx="32">
                  <c:v>0.49389362662144787</c:v>
                </c:pt>
                <c:pt idx="33">
                  <c:v>0.48403043683061542</c:v>
                </c:pt>
                <c:pt idx="34">
                  <c:v>0.47444659867884942</c:v>
                </c:pt>
                <c:pt idx="35">
                  <c:v>0.46513205824867976</c:v>
                </c:pt>
                <c:pt idx="36">
                  <c:v>0.45607721046946792</c:v>
                </c:pt>
                <c:pt idx="37">
                  <c:v>0.44727287240895086</c:v>
                </c:pt>
                <c:pt idx="38">
                  <c:v>0.43871025887068527</c:v>
                </c:pt>
                <c:pt idx="39">
                  <c:v>0.43038096002412007</c:v>
                </c:pt>
                <c:pt idx="40">
                  <c:v>0.42227692083241664</c:v>
                </c:pt>
                <c:pt idx="41">
                  <c:v>0.41439042207588311</c:v>
                </c:pt>
                <c:pt idx="42">
                  <c:v>0.40671406279669314</c:v>
                </c:pt>
                <c:pt idx="43">
                  <c:v>0.39924074401422638</c:v>
                </c:pt>
                <c:pt idx="44">
                  <c:v>0.39196365358042784</c:v>
                </c:pt>
                <c:pt idx="45">
                  <c:v>0.38487625206168197</c:v>
                </c:pt>
                <c:pt idx="46">
                  <c:v>0.37797225954824309</c:v>
                </c:pt>
                <c:pt idx="47">
                  <c:v>0.37124564330468246</c:v>
                </c:pt>
                <c:pt idx="48">
                  <c:v>0.36469060618542615</c:v>
                </c:pt>
                <c:pt idx="49">
                  <c:v>0.35830157574856891</c:v>
                </c:pt>
                <c:pt idx="50">
                  <c:v>0.35207319400895964</c:v>
                </c:pt>
                <c:pt idx="51">
                  <c:v>0.34600030777828961</c:v>
                </c:pt>
                <c:pt idx="52">
                  <c:v>0.34007795954573378</c:v>
                </c:pt>
                <c:pt idx="53">
                  <c:v>0.33430137885772049</c:v>
                </c:pt>
                <c:pt idx="54">
                  <c:v>0.32866597415977994</c:v>
                </c:pt>
                <c:pt idx="55">
                  <c:v>0.32316732506721524</c:v>
                </c:pt>
                <c:pt idx="56">
                  <c:v>0.31780117503465444</c:v>
                </c:pt>
                <c:pt idx="57">
                  <c:v>0.3125634243974485</c:v>
                </c:pt>
                <c:pt idx="58">
                  <c:v>0.30745012376041231</c:v>
                </c:pt>
                <c:pt idx="59">
                  <c:v>0.30245746771164717</c:v>
                </c:pt>
                <c:pt idx="60">
                  <c:v>0.29758178884115399</c:v>
                </c:pt>
                <c:pt idx="61">
                  <c:v>0.29281955204568721</c:v>
                </c:pt>
                <c:pt idx="62">
                  <c:v>0.28816734910284769</c:v>
                </c:pt>
                <c:pt idx="63">
                  <c:v>0.28362189349878353</c:v>
                </c:pt>
                <c:pt idx="64">
                  <c:v>0.27918001549509702</c:v>
                </c:pt>
                <c:pt idx="65">
                  <c:v>0.27483865742164981</c:v>
                </c:pt>
                <c:pt idx="66">
                  <c:v>0.2705948691829404</c:v>
                </c:pt>
                <c:pt idx="67">
                  <c:v>0.26644580396661521</c:v>
                </c:pt>
                <c:pt idx="68">
                  <c:v>0.26238871414347109</c:v>
                </c:pt>
                <c:pt idx="69">
                  <c:v>0.2584209473490271</c:v>
                </c:pt>
                <c:pt idx="70">
                  <c:v>0.25453994273740144</c:v>
                </c:pt>
                <c:pt idx="71">
                  <c:v>0.25074322739882338</c:v>
                </c:pt>
                <c:pt idx="72">
                  <c:v>0.24702841293265609</c:v>
                </c:pt>
                <c:pt idx="73">
                  <c:v>0.24339319216829897</c:v>
                </c:pt>
                <c:pt idx="74">
                  <c:v>0.23983533602680199</c:v>
                </c:pt>
                <c:pt idx="75">
                  <c:v>0.23635269051643781</c:v>
                </c:pt>
                <c:pt idx="76">
                  <c:v>0.2329431738558698</c:v>
                </c:pt>
                <c:pt idx="77">
                  <c:v>0.2296047737189052</c:v>
                </c:pt>
                <c:pt idx="78">
                  <c:v>0.22633554459516431</c:v>
                </c:pt>
                <c:pt idx="79">
                  <c:v>0.22313360526129433</c:v>
                </c:pt>
                <c:pt idx="80">
                  <c:v>0.21999713635764789</c:v>
                </c:pt>
                <c:pt idx="81">
                  <c:v>0.21692437806561429</c:v>
                </c:pt>
                <c:pt idx="82">
                  <c:v>0.2139136278810374</c:v>
                </c:pt>
                <c:pt idx="83">
                  <c:v>0.21096323847938941</c:v>
                </c:pt>
                <c:pt idx="84">
                  <c:v>0.20807161566858817</c:v>
                </c:pt>
                <c:pt idx="85">
                  <c:v>0.20523721642555137</c:v>
                </c:pt>
                <c:pt idx="86">
                  <c:v>0.20245854701277186</c:v>
                </c:pt>
                <c:pt idx="87">
                  <c:v>0.19973416117138182</c:v>
                </c:pt>
                <c:pt idx="88">
                  <c:v>0.1970626583873446</c:v>
                </c:pt>
                <c:pt idx="89">
                  <c:v>0.19444268222757244</c:v>
                </c:pt>
                <c:pt idx="90">
                  <c:v>0.19187291874292292</c:v>
                </c:pt>
                <c:pt idx="91">
                  <c:v>0.18935209493517038</c:v>
                </c:pt>
                <c:pt idx="92">
                  <c:v>0.1868789772851826</c:v>
                </c:pt>
                <c:pt idx="93">
                  <c:v>0.18445237033966769</c:v>
                </c:pt>
                <c:pt idx="94">
                  <c:v>0.18207111535397164</c:v>
                </c:pt>
                <c:pt idx="95">
                  <c:v>0.1797340889885283</c:v>
                </c:pt>
                <c:pt idx="96">
                  <c:v>0.17744020205667124</c:v>
                </c:pt>
                <c:pt idx="97">
                  <c:v>0.17518839832162217</c:v>
                </c:pt>
                <c:pt idx="98">
                  <c:v>0.17297765334056897</c:v>
                </c:pt>
                <c:pt idx="99">
                  <c:v>0.17080697335384354</c:v>
                </c:pt>
                <c:pt idx="100">
                  <c:v>0.16867539421729541</c:v>
                </c:pt>
              </c:numCache>
            </c:numRef>
          </c:yVal>
          <c:smooth val="1"/>
          <c:extLst>
            <c:ext xmlns:c16="http://schemas.microsoft.com/office/drawing/2014/chart" uri="{C3380CC4-5D6E-409C-BE32-E72D297353CC}">
              <c16:uniqueId val="{00000005-683F-4C49-AA33-6EAB6189BA8F}"/>
            </c:ext>
          </c:extLst>
        </c:ser>
        <c:ser>
          <c:idx val="6"/>
          <c:order val="6"/>
          <c:tx>
            <c:strRef>
              <c:f>sensitivity!$BC$59</c:f>
              <c:strCache>
                <c:ptCount val="1"/>
                <c:pt idx="0">
                  <c:v>BC_0,35_T20</c:v>
                </c:pt>
              </c:strCache>
            </c:strRef>
          </c:tx>
          <c:spPr>
            <a:ln w="28575" cap="rnd">
              <a:solidFill>
                <a:schemeClr val="accent1">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sensitivity!$BC$60:$BC$160</c:f>
              <c:numCache>
                <c:formatCode>0%</c:formatCode>
                <c:ptCount val="101"/>
                <c:pt idx="0">
                  <c:v>0.99999482057419287</c:v>
                </c:pt>
                <c:pt idx="1">
                  <c:v>0.98941926493669019</c:v>
                </c:pt>
                <c:pt idx="2">
                  <c:v>0.96865902913045909</c:v>
                </c:pt>
                <c:pt idx="3">
                  <c:v>0.94346975953301904</c:v>
                </c:pt>
                <c:pt idx="4">
                  <c:v>0.91764991640015192</c:v>
                </c:pt>
                <c:pt idx="5">
                  <c:v>0.89224977606531775</c:v>
                </c:pt>
                <c:pt idx="6">
                  <c:v>0.86760789198250376</c:v>
                </c:pt>
                <c:pt idx="7">
                  <c:v>0.84384246324509604</c:v>
                </c:pt>
                <c:pt idx="8">
                  <c:v>0.82098584081105974</c:v>
                </c:pt>
                <c:pt idx="9">
                  <c:v>0.79903043492282122</c:v>
                </c:pt>
                <c:pt idx="10">
                  <c:v>0.77794874107680845</c:v>
                </c:pt>
                <c:pt idx="11">
                  <c:v>0.75770366830666813</c:v>
                </c:pt>
                <c:pt idx="12">
                  <c:v>0.73825426132147276</c:v>
                </c:pt>
                <c:pt idx="13">
                  <c:v>0.71955890211567963</c:v>
                </c:pt>
                <c:pt idx="14">
                  <c:v>0.70157705067872012</c:v>
                </c:pt>
                <c:pt idx="15">
                  <c:v>0.68427012803152132</c:v>
                </c:pt>
                <c:pt idx="16">
                  <c:v>0.66760190023021426</c:v>
                </c:pt>
                <c:pt idx="17">
                  <c:v>0.65153857879983745</c:v>
                </c:pt>
                <c:pt idx="18">
                  <c:v>0.6360487665469079</c:v>
                </c:pt>
                <c:pt idx="19">
                  <c:v>0.62110332503049115</c:v>
                </c:pt>
                <c:pt idx="20">
                  <c:v>0.60667520797859986</c:v>
                </c:pt>
                <c:pt idx="21">
                  <c:v>0.59273928563861555</c:v>
                </c:pt>
                <c:pt idx="22">
                  <c:v>0.57927217353262184</c:v>
                </c:pt>
                <c:pt idx="23">
                  <c:v>0.56625207231634833</c:v>
                </c:pt>
                <c:pt idx="24">
                  <c:v>0.5536586215429895</c:v>
                </c:pt>
                <c:pt idx="25">
                  <c:v>0.54147276796117105</c:v>
                </c:pt>
                <c:pt idx="26">
                  <c:v>0.5296766478274284</c:v>
                </c:pt>
                <c:pt idx="27">
                  <c:v>0.51825348216093237</c:v>
                </c:pt>
                <c:pt idx="28">
                  <c:v>0.50718748365477673</c:v>
                </c:pt>
                <c:pt idx="29">
                  <c:v>0.49646377393049457</c:v>
                </c:pt>
                <c:pt idx="30">
                  <c:v>0.48606830989049804</c:v>
                </c:pt>
                <c:pt idx="31">
                  <c:v>0.4759878180347491</c:v>
                </c:pt>
                <c:pt idx="32">
                  <c:v>0.4662097357341376</c:v>
                </c:pt>
                <c:pt idx="33">
                  <c:v>0.45672215857806797</c:v>
                </c:pt>
                <c:pt idx="34">
                  <c:v>0.44751379303003935</c:v>
                </c:pt>
                <c:pt idx="35">
                  <c:v>0.43857391372921606</c:v>
                </c:pt>
                <c:pt idx="36">
                  <c:v>0.42989232486742113</c:v>
                </c:pt>
                <c:pt idx="37">
                  <c:v>0.42145932515012996</c:v>
                </c:pt>
                <c:pt idx="38">
                  <c:v>0.41326567591797969</c:v>
                </c:pt>
                <c:pt idx="39">
                  <c:v>0.40530257206338971</c:v>
                </c:pt>
                <c:pt idx="40">
                  <c:v>0.39756161542639357</c:v>
                </c:pt>
                <c:pt idx="41">
                  <c:v>0.39003479039598732</c:v>
                </c:pt>
                <c:pt idx="42">
                  <c:v>0.38271444147925071</c:v>
                </c:pt>
                <c:pt idx="43">
                  <c:v>0.37559325263122462</c:v>
                </c:pt>
                <c:pt idx="44">
                  <c:v>0.36866422816475908</c:v>
                </c:pt>
                <c:pt idx="45">
                  <c:v>0.36192067508205628</c:v>
                </c:pt>
                <c:pt idx="46">
                  <c:v>0.35535618668894797</c:v>
                </c:pt>
                <c:pt idx="47">
                  <c:v>0.34896462736958456</c:v>
                </c:pt>
                <c:pt idx="48">
                  <c:v>0.342740118413562</c:v>
                </c:pt>
                <c:pt idx="49">
                  <c:v>0.33667702479994832</c:v>
                </c:pt>
                <c:pt idx="50">
                  <c:v>0.33076994285343431</c:v>
                </c:pt>
                <c:pt idx="51">
                  <c:v>0.32501368869720842</c:v>
                </c:pt>
                <c:pt idx="52">
                  <c:v>0.31940328743532309</c:v>
                </c:pt>
                <c:pt idx="53">
                  <c:v>0.31393396300445131</c:v>
                </c:pt>
                <c:pt idx="54">
                  <c:v>0.30860112864118516</c:v>
                </c:pt>
                <c:pt idx="55">
                  <c:v>0.30340037791650865</c:v>
                </c:pt>
                <c:pt idx="56">
                  <c:v>0.29832747629390022</c:v>
                </c:pt>
                <c:pt idx="57">
                  <c:v>0.29337835317178085</c:v>
                </c:pt>
                <c:pt idx="58">
                  <c:v>0.28854909437477005</c:v>
                </c:pt>
                <c:pt idx="59">
                  <c:v>0.28383593506154731</c:v>
                </c:pt>
                <c:pt idx="60">
                  <c:v>0.27923525302006447</c:v>
                </c:pt>
                <c:pt idx="61">
                  <c:v>0.27474356232347863</c:v>
                </c:pt>
                <c:pt idx="62">
                  <c:v>0.2703575073225159</c:v>
                </c:pt>
                <c:pt idx="63">
                  <c:v>0.26607385695205948</c:v>
                </c:pt>
                <c:pt idx="64">
                  <c:v>0.26188949933162753</c:v>
                </c:pt>
                <c:pt idx="65">
                  <c:v>0.25780143664107824</c:v>
                </c:pt>
                <c:pt idx="66">
                  <c:v>0.25380678025438236</c:v>
                </c:pt>
                <c:pt idx="67">
                  <c:v>0.24990274611566091</c:v>
                </c:pt>
                <c:pt idx="68">
                  <c:v>0.24608665034290206</c:v>
                </c:pt>
                <c:pt idx="69">
                  <c:v>0.24235590504587928</c:v>
                </c:pt>
                <c:pt idx="70">
                  <c:v>0.23870801434578817</c:v>
                </c:pt>
                <c:pt idx="71">
                  <c:v>0.23514057058502805</c:v>
                </c:pt>
                <c:pt idx="72">
                  <c:v>0.23165125071638021</c:v>
                </c:pt>
                <c:pt idx="73">
                  <c:v>0.22823781286157985</c:v>
                </c:pt>
                <c:pt idx="74">
                  <c:v>0.22489809302997077</c:v>
                </c:pt>
                <c:pt idx="75">
                  <c:v>0.22163000198855309</c:v>
                </c:pt>
                <c:pt idx="76">
                  <c:v>0.21843152227531132</c:v>
                </c:pt>
                <c:pt idx="77">
                  <c:v>0.21530070534823126</c:v>
                </c:pt>
                <c:pt idx="78">
                  <c:v>0.21223566886290712</c:v>
                </c:pt>
                <c:pt idx="79">
                  <c:v>0.20923459407207584</c:v>
                </c:pt>
                <c:pt idx="80">
                  <c:v>0.20629572334083163</c:v>
                </c:pt>
                <c:pt idx="81">
                  <c:v>0.2034173577716544</c:v>
                </c:pt>
                <c:pt idx="82">
                  <c:v>0.20059785493373297</c:v>
                </c:pt>
                <c:pt idx="83">
                  <c:v>0.19783562669139132</c:v>
                </c:pt>
                <c:pt idx="84">
                  <c:v>0.19512913712672889</c:v>
                </c:pt>
                <c:pt idx="85">
                  <c:v>0.1924769005518645</c:v>
                </c:pt>
                <c:pt idx="86">
                  <c:v>0.18987747960643597</c:v>
                </c:pt>
                <c:pt idx="87">
                  <c:v>0.18732948343624947</c:v>
                </c:pt>
                <c:pt idx="88">
                  <c:v>0.184831565949201</c:v>
                </c:pt>
                <c:pt idx="89">
                  <c:v>0.18238242414480252</c:v>
                </c:pt>
                <c:pt idx="90">
                  <c:v>0.17998079651384538</c:v>
                </c:pt>
                <c:pt idx="91">
                  <c:v>0.17762546150491704</c:v>
                </c:pt>
                <c:pt idx="92">
                  <c:v>0.17531523605466132</c:v>
                </c:pt>
                <c:pt idx="93">
                  <c:v>0.17304897417883841</c:v>
                </c:pt>
                <c:pt idx="94">
                  <c:v>0.17082556562138806</c:v>
                </c:pt>
                <c:pt idx="95">
                  <c:v>0.16864393455884913</c:v>
                </c:pt>
                <c:pt idx="96">
                  <c:v>0.16650303835761954</c:v>
                </c:pt>
                <c:pt idx="97">
                  <c:v>0.16440186638167098</c:v>
                </c:pt>
                <c:pt idx="98">
                  <c:v>0.16233943884844965</c:v>
                </c:pt>
                <c:pt idx="99">
                  <c:v>0.16031480573081125</c:v>
                </c:pt>
                <c:pt idx="100">
                  <c:v>0.15832704570294037</c:v>
                </c:pt>
              </c:numCache>
            </c:numRef>
          </c:yVal>
          <c:smooth val="1"/>
          <c:extLst>
            <c:ext xmlns:c16="http://schemas.microsoft.com/office/drawing/2014/chart" uri="{C3380CC4-5D6E-409C-BE32-E72D297353CC}">
              <c16:uniqueId val="{00000006-683F-4C49-AA33-6EAB6189BA8F}"/>
            </c:ext>
          </c:extLst>
        </c:ser>
        <c:ser>
          <c:idx val="7"/>
          <c:order val="7"/>
          <c:tx>
            <c:strRef>
              <c:f>sensitivity!$BD$59</c:f>
              <c:strCache>
                <c:ptCount val="1"/>
                <c:pt idx="0">
                  <c:v>BC_0,40_T20</c:v>
                </c:pt>
              </c:strCache>
            </c:strRef>
          </c:tx>
          <c:spPr>
            <a:ln w="28575" cap="rnd">
              <a:solidFill>
                <a:schemeClr val="accent2">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sensitivity!$BD$60:$BD$160</c:f>
              <c:numCache>
                <c:formatCode>0%</c:formatCode>
                <c:ptCount val="101"/>
                <c:pt idx="0">
                  <c:v>0.99999665432652829</c:v>
                </c:pt>
                <c:pt idx="1">
                  <c:v>0.97341469895875232</c:v>
                </c:pt>
                <c:pt idx="2">
                  <c:v>0.94646219378451535</c:v>
                </c:pt>
                <c:pt idx="3">
                  <c:v>0.91790921425710448</c:v>
                </c:pt>
                <c:pt idx="4">
                  <c:v>0.88991239797792265</c:v>
                </c:pt>
                <c:pt idx="5">
                  <c:v>0.86298453825278199</c:v>
                </c:pt>
                <c:pt idx="6">
                  <c:v>0.83723263312914886</c:v>
                </c:pt>
                <c:pt idx="7">
                  <c:v>0.81264997254350613</c:v>
                </c:pt>
                <c:pt idx="8">
                  <c:v>0.78919217730676472</c:v>
                </c:pt>
                <c:pt idx="9">
                  <c:v>0.76680116757399785</c:v>
                </c:pt>
                <c:pt idx="10">
                  <c:v>0.74541472019124622</c:v>
                </c:pt>
                <c:pt idx="11">
                  <c:v>0.72497097646571262</c:v>
                </c:pt>
                <c:pt idx="12">
                  <c:v>0.70541068056514133</c:v>
                </c:pt>
                <c:pt idx="13">
                  <c:v>0.68667822514538368</c:v>
                </c:pt>
                <c:pt idx="14">
                  <c:v>0.66872203304398337</c:v>
                </c:pt>
                <c:pt idx="15">
                  <c:v>0.65149457094644458</c:v>
                </c:pt>
                <c:pt idx="16">
                  <c:v>0.63495216836057122</c:v>
                </c:pt>
                <c:pt idx="17">
                  <c:v>0.61905474377008152</c:v>
                </c:pt>
                <c:pt idx="18">
                  <c:v>0.60376549675027436</c:v>
                </c:pt>
                <c:pt idx="19">
                  <c:v>0.58905059876717747</c:v>
                </c:pt>
                <c:pt idx="20">
                  <c:v>0.57487889977779383</c:v>
                </c:pt>
                <c:pt idx="21">
                  <c:v>0.56122165857786133</c:v>
                </c:pt>
                <c:pt idx="22">
                  <c:v>0.54805229960109503</c:v>
                </c:pt>
                <c:pt idx="23">
                  <c:v>0.53534619600301969</c:v>
                </c:pt>
                <c:pt idx="24">
                  <c:v>0.52308047740030073</c:v>
                </c:pt>
                <c:pt idx="25">
                  <c:v>0.51123385999252247</c:v>
                </c:pt>
                <c:pt idx="26">
                  <c:v>0.49978649660970215</c:v>
                </c:pt>
                <c:pt idx="27">
                  <c:v>0.48871984429121901</c:v>
                </c:pt>
                <c:pt idx="28">
                  <c:v>0.47801654718463366</c:v>
                </c:pt>
                <c:pt idx="29">
                  <c:v>0.46766033278402463</c:v>
                </c:pt>
                <c:pt idx="30">
                  <c:v>0.45763591976744911</c:v>
                </c:pt>
                <c:pt idx="31">
                  <c:v>0.44792893592134653</c:v>
                </c:pt>
                <c:pt idx="32">
                  <c:v>0.43852584484682744</c:v>
                </c:pt>
                <c:pt idx="33">
                  <c:v>0.42941388032552058</c:v>
                </c:pt>
                <c:pt idx="34">
                  <c:v>0.42058098738122929</c:v>
                </c:pt>
                <c:pt idx="35">
                  <c:v>0.41201576920975236</c:v>
                </c:pt>
                <c:pt idx="36">
                  <c:v>0.40370743926537428</c:v>
                </c:pt>
                <c:pt idx="37">
                  <c:v>0.39564577789130906</c:v>
                </c:pt>
                <c:pt idx="38">
                  <c:v>0.38782109296527406</c:v>
                </c:pt>
                <c:pt idx="39">
                  <c:v>0.38022418410265935</c:v>
                </c:pt>
                <c:pt idx="40">
                  <c:v>0.37284631002037039</c:v>
                </c:pt>
                <c:pt idx="41">
                  <c:v>0.36567915871609147</c:v>
                </c:pt>
                <c:pt idx="42">
                  <c:v>0.35871482016180822</c:v>
                </c:pt>
                <c:pt idx="43">
                  <c:v>0.35194576124822285</c:v>
                </c:pt>
                <c:pt idx="44">
                  <c:v>0.34536480274909032</c:v>
                </c:pt>
                <c:pt idx="45">
                  <c:v>0.33896509810243058</c:v>
                </c:pt>
                <c:pt idx="46">
                  <c:v>0.33274011382965296</c:v>
                </c:pt>
                <c:pt idx="47">
                  <c:v>0.32668361143448665</c:v>
                </c:pt>
                <c:pt idx="48">
                  <c:v>0.32078963064169791</c:v>
                </c:pt>
                <c:pt idx="49">
                  <c:v>0.31505247385132773</c:v>
                </c:pt>
                <c:pt idx="50">
                  <c:v>0.30946669169790897</c:v>
                </c:pt>
                <c:pt idx="51">
                  <c:v>0.30402706961612719</c:v>
                </c:pt>
                <c:pt idx="52">
                  <c:v>0.29872861532491246</c:v>
                </c:pt>
                <c:pt idx="53">
                  <c:v>0.29356654715118224</c:v>
                </c:pt>
                <c:pt idx="54">
                  <c:v>0.28853628312259039</c:v>
                </c:pt>
                <c:pt idx="55">
                  <c:v>0.28363343076580194</c:v>
                </c:pt>
                <c:pt idx="56">
                  <c:v>0.278853777553146</c:v>
                </c:pt>
                <c:pt idx="57">
                  <c:v>0.2741932819461132</c:v>
                </c:pt>
                <c:pt idx="58">
                  <c:v>0.2696480649891278</c:v>
                </c:pt>
                <c:pt idx="59">
                  <c:v>0.26521440241144745</c:v>
                </c:pt>
                <c:pt idx="60">
                  <c:v>0.26088871719897488</c:v>
                </c:pt>
                <c:pt idx="61">
                  <c:v>0.25666757260126999</c:v>
                </c:pt>
                <c:pt idx="62">
                  <c:v>0.25254766554218411</c:v>
                </c:pt>
                <c:pt idx="63">
                  <c:v>0.24852582040533544</c:v>
                </c:pt>
                <c:pt idx="64">
                  <c:v>0.24459898316815801</c:v>
                </c:pt>
                <c:pt idx="65">
                  <c:v>0.24076421586050659</c:v>
                </c:pt>
                <c:pt idx="66">
                  <c:v>0.23701869132582437</c:v>
                </c:pt>
                <c:pt idx="67">
                  <c:v>0.23335968826470657</c:v>
                </c:pt>
                <c:pt idx="68">
                  <c:v>0.229784586542333</c:v>
                </c:pt>
                <c:pt idx="69">
                  <c:v>0.22629086274273152</c:v>
                </c:pt>
                <c:pt idx="70">
                  <c:v>0.22287608595417494</c:v>
                </c:pt>
                <c:pt idx="71">
                  <c:v>0.21953791377123269</c:v>
                </c:pt>
                <c:pt idx="72">
                  <c:v>0.21627408850010432</c:v>
                </c:pt>
                <c:pt idx="73">
                  <c:v>0.2130824335548607</c:v>
                </c:pt>
                <c:pt idx="74">
                  <c:v>0.20996085003313958</c:v>
                </c:pt>
                <c:pt idx="75">
                  <c:v>0.2069073134606684</c:v>
                </c:pt>
                <c:pt idx="76">
                  <c:v>0.20391987069475281</c:v>
                </c:pt>
                <c:pt idx="77">
                  <c:v>0.20099663697755732</c:v>
                </c:pt>
                <c:pt idx="78">
                  <c:v>0.19813579313064994</c:v>
                </c:pt>
                <c:pt idx="79">
                  <c:v>0.19533558288285735</c:v>
                </c:pt>
                <c:pt idx="80">
                  <c:v>0.19259431032401533</c:v>
                </c:pt>
                <c:pt idx="81">
                  <c:v>0.18991033747769448</c:v>
                </c:pt>
                <c:pt idx="82">
                  <c:v>0.18728208198642854</c:v>
                </c:pt>
                <c:pt idx="83">
                  <c:v>0.18470801490339328</c:v>
                </c:pt>
                <c:pt idx="84">
                  <c:v>0.1821866585848696</c:v>
                </c:pt>
                <c:pt idx="85">
                  <c:v>0.17971658467817764</c:v>
                </c:pt>
                <c:pt idx="86">
                  <c:v>0.17729641220010012</c:v>
                </c:pt>
                <c:pt idx="87">
                  <c:v>0.17492480570111713</c:v>
                </c:pt>
                <c:pt idx="88">
                  <c:v>0.1726004735110574</c:v>
                </c:pt>
                <c:pt idx="89">
                  <c:v>0.1703221660620326</c:v>
                </c:pt>
                <c:pt idx="90">
                  <c:v>0.16808867428476787</c:v>
                </c:pt>
                <c:pt idx="91">
                  <c:v>0.16589882807466372</c:v>
                </c:pt>
                <c:pt idx="92">
                  <c:v>0.16375149482414009</c:v>
                </c:pt>
                <c:pt idx="93">
                  <c:v>0.16164557801800911</c:v>
                </c:pt>
                <c:pt idx="94">
                  <c:v>0.15958001588880449</c:v>
                </c:pt>
                <c:pt idx="95">
                  <c:v>0.15755378012916993</c:v>
                </c:pt>
                <c:pt idx="96">
                  <c:v>0.15556587465856783</c:v>
                </c:pt>
                <c:pt idx="97">
                  <c:v>0.15361533444171976</c:v>
                </c:pt>
                <c:pt idx="98">
                  <c:v>0.15170122435633032</c:v>
                </c:pt>
                <c:pt idx="99">
                  <c:v>0.14982263810777896</c:v>
                </c:pt>
                <c:pt idx="100">
                  <c:v>0.14797869718858531</c:v>
                </c:pt>
              </c:numCache>
            </c:numRef>
          </c:yVal>
          <c:smooth val="1"/>
          <c:extLst>
            <c:ext xmlns:c16="http://schemas.microsoft.com/office/drawing/2014/chart" uri="{C3380CC4-5D6E-409C-BE32-E72D297353CC}">
              <c16:uniqueId val="{00000007-683F-4C49-AA33-6EAB6189BA8F}"/>
            </c:ext>
          </c:extLst>
        </c:ser>
        <c:ser>
          <c:idx val="8"/>
          <c:order val="8"/>
          <c:tx>
            <c:strRef>
              <c:f>sensitivity!$BE$59</c:f>
              <c:strCache>
                <c:ptCount val="1"/>
                <c:pt idx="0">
                  <c:v>BC_0,45_T20</c:v>
                </c:pt>
              </c:strCache>
            </c:strRef>
          </c:tx>
          <c:spPr>
            <a:ln w="28575" cap="rnd">
              <a:solidFill>
                <a:schemeClr val="accent3">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sensitivity!$BE$60:$BE$160</c:f>
              <c:numCache>
                <c:formatCode>0%</c:formatCode>
                <c:ptCount val="101"/>
                <c:pt idx="0">
                  <c:v>0.9999984880788636</c:v>
                </c:pt>
                <c:pt idx="1">
                  <c:v>0.95741013298081434</c:v>
                </c:pt>
                <c:pt idx="2">
                  <c:v>0.92426535843857172</c:v>
                </c:pt>
                <c:pt idx="3">
                  <c:v>0.89234866898118981</c:v>
                </c:pt>
                <c:pt idx="4">
                  <c:v>0.86217487955569327</c:v>
                </c:pt>
                <c:pt idx="5">
                  <c:v>0.83371930044024622</c:v>
                </c:pt>
                <c:pt idx="6">
                  <c:v>0.80685737427579407</c:v>
                </c:pt>
                <c:pt idx="7">
                  <c:v>0.78145748184191621</c:v>
                </c:pt>
                <c:pt idx="8">
                  <c:v>0.7573985138024697</c:v>
                </c:pt>
                <c:pt idx="9">
                  <c:v>0.73457190022517449</c:v>
                </c:pt>
                <c:pt idx="10">
                  <c:v>0.71288069930568398</c:v>
                </c:pt>
                <c:pt idx="11">
                  <c:v>0.69223828462475723</c:v>
                </c:pt>
                <c:pt idx="12">
                  <c:v>0.67256709980880991</c:v>
                </c:pt>
                <c:pt idx="13">
                  <c:v>0.65379754817508773</c:v>
                </c:pt>
                <c:pt idx="14">
                  <c:v>0.63586701540924673</c:v>
                </c:pt>
                <c:pt idx="15">
                  <c:v>0.61871901386136796</c:v>
                </c:pt>
                <c:pt idx="16">
                  <c:v>0.60230243649092829</c:v>
                </c:pt>
                <c:pt idx="17">
                  <c:v>0.58657090874032547</c:v>
                </c:pt>
                <c:pt idx="18">
                  <c:v>0.57148222695364093</c:v>
                </c:pt>
                <c:pt idx="19">
                  <c:v>0.55699787250386368</c:v>
                </c:pt>
                <c:pt idx="20">
                  <c:v>0.54308259157698791</c:v>
                </c:pt>
                <c:pt idx="21">
                  <c:v>0.52970403151710721</c:v>
                </c:pt>
                <c:pt idx="22">
                  <c:v>0.51683242566956822</c:v>
                </c:pt>
                <c:pt idx="23">
                  <c:v>0.50444031968969105</c:v>
                </c:pt>
                <c:pt idx="24">
                  <c:v>0.49250233325761189</c:v>
                </c:pt>
                <c:pt idx="25">
                  <c:v>0.48099495202387388</c:v>
                </c:pt>
                <c:pt idx="26">
                  <c:v>0.46989634539197583</c:v>
                </c:pt>
                <c:pt idx="27">
                  <c:v>0.45918620642150559</c:v>
                </c:pt>
                <c:pt idx="28">
                  <c:v>0.44884561071449053</c:v>
                </c:pt>
                <c:pt idx="29">
                  <c:v>0.4388568916375547</c:v>
                </c:pt>
                <c:pt idx="30">
                  <c:v>0.42920352964440017</c:v>
                </c:pt>
                <c:pt idx="31">
                  <c:v>0.41987005380794395</c:v>
                </c:pt>
                <c:pt idx="32">
                  <c:v>0.41084195395951717</c:v>
                </c:pt>
                <c:pt idx="33">
                  <c:v>0.40210560207297319</c:v>
                </c:pt>
                <c:pt idx="34">
                  <c:v>0.39364818173241922</c:v>
                </c:pt>
                <c:pt idx="35">
                  <c:v>0.38545762469028866</c:v>
                </c:pt>
                <c:pt idx="36">
                  <c:v>0.37752255366332743</c:v>
                </c:pt>
                <c:pt idx="37">
                  <c:v>0.36983223063248816</c:v>
                </c:pt>
                <c:pt idx="38">
                  <c:v>0.36237651001256849</c:v>
                </c:pt>
                <c:pt idx="39">
                  <c:v>0.35514579614192898</c:v>
                </c:pt>
                <c:pt idx="40">
                  <c:v>0.34813100461434732</c:v>
                </c:pt>
                <c:pt idx="41">
                  <c:v>0.34132352703619567</c:v>
                </c:pt>
                <c:pt idx="42">
                  <c:v>0.33471519884436574</c:v>
                </c:pt>
                <c:pt idx="43">
                  <c:v>0.32829826986522104</c:v>
                </c:pt>
                <c:pt idx="44">
                  <c:v>0.32206537733342167</c:v>
                </c:pt>
                <c:pt idx="45">
                  <c:v>0.31600952112280489</c:v>
                </c:pt>
                <c:pt idx="46">
                  <c:v>0.31012404097035784</c:v>
                </c:pt>
                <c:pt idx="47">
                  <c:v>0.30440259549938875</c:v>
                </c:pt>
                <c:pt idx="48">
                  <c:v>0.29883914286983382</c:v>
                </c:pt>
                <c:pt idx="49">
                  <c:v>0.29342792290270708</c:v>
                </c:pt>
                <c:pt idx="50">
                  <c:v>0.28816344054238358</c:v>
                </c:pt>
                <c:pt idx="51">
                  <c:v>0.28304045053504595</c:v>
                </c:pt>
                <c:pt idx="52">
                  <c:v>0.27805394321450183</c:v>
                </c:pt>
                <c:pt idx="53">
                  <c:v>0.27319913129791307</c:v>
                </c:pt>
                <c:pt idx="54">
                  <c:v>0.26847143760399561</c:v>
                </c:pt>
                <c:pt idx="55">
                  <c:v>0.26386648361509535</c:v>
                </c:pt>
                <c:pt idx="56">
                  <c:v>0.25938007881239178</c:v>
                </c:pt>
                <c:pt idx="57">
                  <c:v>0.25500821072044555</c:v>
                </c:pt>
                <c:pt idx="58">
                  <c:v>0.25074703560348555</c:v>
                </c:pt>
                <c:pt idx="59">
                  <c:v>0.24659286976134762</c:v>
                </c:pt>
                <c:pt idx="60">
                  <c:v>0.24254218137788533</c:v>
                </c:pt>
                <c:pt idx="61">
                  <c:v>0.23859158287906138</c:v>
                </c:pt>
                <c:pt idx="62">
                  <c:v>0.23473782376185229</c:v>
                </c:pt>
                <c:pt idx="63">
                  <c:v>0.23097778385861142</c:v>
                </c:pt>
                <c:pt idx="64">
                  <c:v>0.22730846700468851</c:v>
                </c:pt>
                <c:pt idx="65">
                  <c:v>0.22372699507993496</c:v>
                </c:pt>
                <c:pt idx="66">
                  <c:v>0.22023060239726636</c:v>
                </c:pt>
                <c:pt idx="67">
                  <c:v>0.21681663041375224</c:v>
                </c:pt>
                <c:pt idx="68">
                  <c:v>0.21348252274176394</c:v>
                </c:pt>
                <c:pt idx="69">
                  <c:v>0.21022582043958374</c:v>
                </c:pt>
                <c:pt idx="70">
                  <c:v>0.2070441575625617</c:v>
                </c:pt>
                <c:pt idx="71">
                  <c:v>0.20393525695743733</c:v>
                </c:pt>
                <c:pt idx="72">
                  <c:v>0.20089692628382841</c:v>
                </c:pt>
                <c:pt idx="73">
                  <c:v>0.19792705424814155</c:v>
                </c:pt>
                <c:pt idx="74">
                  <c:v>0.19502360703630839</c:v>
                </c:pt>
                <c:pt idx="75">
                  <c:v>0.19218462493278368</c:v>
                </c:pt>
                <c:pt idx="76">
                  <c:v>0.18940821911419434</c:v>
                </c:pt>
                <c:pt idx="77">
                  <c:v>0.18669256860688338</c:v>
                </c:pt>
                <c:pt idx="78">
                  <c:v>0.18403591739839276</c:v>
                </c:pt>
                <c:pt idx="79">
                  <c:v>0.18143657169363886</c:v>
                </c:pt>
                <c:pt idx="80">
                  <c:v>0.17889289730719907</c:v>
                </c:pt>
                <c:pt idx="81">
                  <c:v>0.17640331718373459</c:v>
                </c:pt>
                <c:pt idx="82">
                  <c:v>0.17396630903912408</c:v>
                </c:pt>
                <c:pt idx="83">
                  <c:v>0.17158040311539521</c:v>
                </c:pt>
                <c:pt idx="84">
                  <c:v>0.16924418004301034</c:v>
                </c:pt>
                <c:pt idx="85">
                  <c:v>0.16695626880449074</c:v>
                </c:pt>
                <c:pt idx="86">
                  <c:v>0.16471534479376426</c:v>
                </c:pt>
                <c:pt idx="87">
                  <c:v>0.16252012796598481</c:v>
                </c:pt>
                <c:pt idx="88">
                  <c:v>0.16036938107291376</c:v>
                </c:pt>
                <c:pt idx="89">
                  <c:v>0.15826190797926271</c:v>
                </c:pt>
                <c:pt idx="90">
                  <c:v>0.15619655205569033</c:v>
                </c:pt>
                <c:pt idx="91">
                  <c:v>0.15417219464441034</c:v>
                </c:pt>
                <c:pt idx="92">
                  <c:v>0.1521877535936188</c:v>
                </c:pt>
                <c:pt idx="93">
                  <c:v>0.15024218185717983</c:v>
                </c:pt>
                <c:pt idx="94">
                  <c:v>0.14833446615622092</c:v>
                </c:pt>
                <c:pt idx="95">
                  <c:v>0.14646362569949078</c:v>
                </c:pt>
                <c:pt idx="96">
                  <c:v>0.14462871095951613</c:v>
                </c:pt>
                <c:pt idx="97">
                  <c:v>0.14282880250176858</c:v>
                </c:pt>
                <c:pt idx="98">
                  <c:v>0.141063009864211</c:v>
                </c:pt>
                <c:pt idx="99">
                  <c:v>0.13933047048474664</c:v>
                </c:pt>
                <c:pt idx="100">
                  <c:v>0.13763034867423024</c:v>
                </c:pt>
              </c:numCache>
            </c:numRef>
          </c:yVal>
          <c:smooth val="1"/>
          <c:extLst>
            <c:ext xmlns:c16="http://schemas.microsoft.com/office/drawing/2014/chart" uri="{C3380CC4-5D6E-409C-BE32-E72D297353CC}">
              <c16:uniqueId val="{00000008-683F-4C49-AA33-6EAB6189BA8F}"/>
            </c:ext>
          </c:extLst>
        </c:ser>
        <c:ser>
          <c:idx val="9"/>
          <c:order val="9"/>
          <c:tx>
            <c:strRef>
              <c:f>sensitivity!$BF$59</c:f>
              <c:strCache>
                <c:ptCount val="1"/>
                <c:pt idx="0">
                  <c:v>BC_0,50_T20</c:v>
                </c:pt>
              </c:strCache>
            </c:strRef>
          </c:tx>
          <c:spPr>
            <a:ln w="28575" cap="rnd">
              <a:solidFill>
                <a:schemeClr val="accent4">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sensitivity!$BF$60:$BF$160</c:f>
              <c:numCache>
                <c:formatCode>0%</c:formatCode>
                <c:ptCount val="101"/>
                <c:pt idx="0">
                  <c:v>1</c:v>
                </c:pt>
                <c:pt idx="1">
                  <c:v>0.94140556700287648</c:v>
                </c:pt>
                <c:pt idx="2">
                  <c:v>0.90206852309262797</c:v>
                </c:pt>
                <c:pt idx="3">
                  <c:v>0.86678812370527525</c:v>
                </c:pt>
                <c:pt idx="4">
                  <c:v>0.8344373611334639</c:v>
                </c:pt>
                <c:pt idx="5">
                  <c:v>0.80445406262771058</c:v>
                </c:pt>
                <c:pt idx="6">
                  <c:v>0.77648211542243928</c:v>
                </c:pt>
                <c:pt idx="7">
                  <c:v>0.7502649911403263</c:v>
                </c:pt>
                <c:pt idx="8">
                  <c:v>0.72560485029817456</c:v>
                </c:pt>
                <c:pt idx="9">
                  <c:v>0.70234263287635113</c:v>
                </c:pt>
                <c:pt idx="10">
                  <c:v>0.68034667842012186</c:v>
                </c:pt>
                <c:pt idx="11">
                  <c:v>0.65950559278380172</c:v>
                </c:pt>
                <c:pt idx="12">
                  <c:v>0.63972351905247848</c:v>
                </c:pt>
                <c:pt idx="13">
                  <c:v>0.62091687120479189</c:v>
                </c:pt>
                <c:pt idx="14">
                  <c:v>0.60301199777451009</c:v>
                </c:pt>
                <c:pt idx="15">
                  <c:v>0.58594345677629134</c:v>
                </c:pt>
                <c:pt idx="16">
                  <c:v>0.56965270462128537</c:v>
                </c:pt>
                <c:pt idx="17">
                  <c:v>0.55408707371056953</c:v>
                </c:pt>
                <c:pt idx="18">
                  <c:v>0.5391989571570075</c:v>
                </c:pt>
                <c:pt idx="19">
                  <c:v>0.52494514624054989</c:v>
                </c:pt>
                <c:pt idx="20">
                  <c:v>0.51128628337618198</c:v>
                </c:pt>
                <c:pt idx="21">
                  <c:v>0.49818640445635304</c:v>
                </c:pt>
                <c:pt idx="22">
                  <c:v>0.48561255173804135</c:v>
                </c:pt>
                <c:pt idx="23">
                  <c:v>0.47353444337636241</c:v>
                </c:pt>
                <c:pt idx="24">
                  <c:v>0.46192418911492311</c:v>
                </c:pt>
                <c:pt idx="25">
                  <c:v>0.45075604405522535</c:v>
                </c:pt>
                <c:pt idx="26">
                  <c:v>0.44000619417424958</c:v>
                </c:pt>
                <c:pt idx="27">
                  <c:v>0.42965256855179224</c:v>
                </c:pt>
                <c:pt idx="28">
                  <c:v>0.41967467424434746</c:v>
                </c:pt>
                <c:pt idx="29">
                  <c:v>0.41005345049108477</c:v>
                </c:pt>
                <c:pt idx="30">
                  <c:v>0.40077113952135129</c:v>
                </c:pt>
                <c:pt idx="31">
                  <c:v>0.39181117169454138</c:v>
                </c:pt>
                <c:pt idx="32">
                  <c:v>0.38315806307220701</c:v>
                </c:pt>
                <c:pt idx="33">
                  <c:v>0.3747973238204258</c:v>
                </c:pt>
                <c:pt idx="34">
                  <c:v>0.36671537608360921</c:v>
                </c:pt>
                <c:pt idx="35">
                  <c:v>0.35889948017082496</c:v>
                </c:pt>
                <c:pt idx="36">
                  <c:v>0.35133766806128064</c:v>
                </c:pt>
                <c:pt idx="37">
                  <c:v>0.34401868337366731</c:v>
                </c:pt>
                <c:pt idx="38">
                  <c:v>0.33693192705986291</c:v>
                </c:pt>
                <c:pt idx="39">
                  <c:v>0.33006740818119867</c:v>
                </c:pt>
                <c:pt idx="40">
                  <c:v>0.32341569920832425</c:v>
                </c:pt>
                <c:pt idx="41">
                  <c:v>0.31696789535629988</c:v>
                </c:pt>
                <c:pt idx="42">
                  <c:v>0.3107155775269233</c:v>
                </c:pt>
                <c:pt idx="43">
                  <c:v>0.30465077848221933</c:v>
                </c:pt>
                <c:pt idx="44">
                  <c:v>0.2987659519177529</c:v>
                </c:pt>
                <c:pt idx="45">
                  <c:v>0.2930539441431792</c:v>
                </c:pt>
                <c:pt idx="46">
                  <c:v>0.28750796811106277</c:v>
                </c:pt>
                <c:pt idx="47">
                  <c:v>0.28212157956429085</c:v>
                </c:pt>
                <c:pt idx="48">
                  <c:v>0.27688865509796967</c:v>
                </c:pt>
                <c:pt idx="49">
                  <c:v>0.27180337195408649</c:v>
                </c:pt>
                <c:pt idx="50">
                  <c:v>0.26686018938685818</c:v>
                </c:pt>
                <c:pt idx="51">
                  <c:v>0.26205383145396477</c:v>
                </c:pt>
                <c:pt idx="52">
                  <c:v>0.25737927110409115</c:v>
                </c:pt>
                <c:pt idx="53">
                  <c:v>0.252831715444644</c:v>
                </c:pt>
                <c:pt idx="54">
                  <c:v>0.24840659208540086</c:v>
                </c:pt>
                <c:pt idx="55">
                  <c:v>0.24409953646438867</c:v>
                </c:pt>
                <c:pt idx="56">
                  <c:v>0.23990638007163756</c:v>
                </c:pt>
                <c:pt idx="57">
                  <c:v>0.23582313949477787</c:v>
                </c:pt>
                <c:pt idx="58">
                  <c:v>0.23184600621784329</c:v>
                </c:pt>
                <c:pt idx="59">
                  <c:v>0.22797133711124776</c:v>
                </c:pt>
                <c:pt idx="60">
                  <c:v>0.22419564555679578</c:v>
                </c:pt>
                <c:pt idx="61">
                  <c:v>0.22051559315685276</c:v>
                </c:pt>
                <c:pt idx="62">
                  <c:v>0.2169279819815205</c:v>
                </c:pt>
                <c:pt idx="63">
                  <c:v>0.21342974731188738</c:v>
                </c:pt>
                <c:pt idx="64">
                  <c:v>0.21001795084121902</c:v>
                </c:pt>
                <c:pt idx="65">
                  <c:v>0.20668977429936333</c:v>
                </c:pt>
                <c:pt idx="66">
                  <c:v>0.20344251346870837</c:v>
                </c:pt>
                <c:pt idx="67">
                  <c:v>0.20027357256279793</c:v>
                </c:pt>
                <c:pt idx="68">
                  <c:v>0.1971804589411949</c:v>
                </c:pt>
                <c:pt idx="69">
                  <c:v>0.19416077813643598</c:v>
                </c:pt>
                <c:pt idx="70">
                  <c:v>0.19121222917094846</c:v>
                </c:pt>
                <c:pt idx="71">
                  <c:v>0.188332600143642</c:v>
                </c:pt>
                <c:pt idx="72">
                  <c:v>0.18551976406755252</c:v>
                </c:pt>
                <c:pt idx="73">
                  <c:v>0.18277167494142244</c:v>
                </c:pt>
                <c:pt idx="74">
                  <c:v>0.1800863640394772</c:v>
                </c:pt>
                <c:pt idx="75">
                  <c:v>0.17746193640489899</c:v>
                </c:pt>
                <c:pt idx="76">
                  <c:v>0.17489656753363586</c:v>
                </c:pt>
                <c:pt idx="77">
                  <c:v>0.17238850023620944</c:v>
                </c:pt>
                <c:pt idx="78">
                  <c:v>0.1699360416661356</c:v>
                </c:pt>
                <c:pt idx="79">
                  <c:v>0.1675375605044204</c:v>
                </c:pt>
                <c:pt idx="80">
                  <c:v>0.1651914842903828</c:v>
                </c:pt>
                <c:pt idx="81">
                  <c:v>0.16289629688977472</c:v>
                </c:pt>
                <c:pt idx="82">
                  <c:v>0.16065053609181965</c:v>
                </c:pt>
                <c:pt idx="83">
                  <c:v>0.15845279132739717</c:v>
                </c:pt>
                <c:pt idx="84">
                  <c:v>0.15630170150115105</c:v>
                </c:pt>
                <c:pt idx="85">
                  <c:v>0.15419595293080388</c:v>
                </c:pt>
                <c:pt idx="86">
                  <c:v>0.15213427738742841</c:v>
                </c:pt>
                <c:pt idx="87">
                  <c:v>0.15011545023085249</c:v>
                </c:pt>
                <c:pt idx="88">
                  <c:v>0.14813828863477013</c:v>
                </c:pt>
                <c:pt idx="89">
                  <c:v>0.14620164989649281</c:v>
                </c:pt>
                <c:pt idx="90">
                  <c:v>0.14430442982661279</c:v>
                </c:pt>
                <c:pt idx="91">
                  <c:v>0.14244556121415702</c:v>
                </c:pt>
                <c:pt idx="92">
                  <c:v>0.14062401236309754</c:v>
                </c:pt>
                <c:pt idx="93">
                  <c:v>0.13883878569635055</c:v>
                </c:pt>
                <c:pt idx="94">
                  <c:v>0.13708891642363738</c:v>
                </c:pt>
                <c:pt idx="95">
                  <c:v>0.13537347126981158</c:v>
                </c:pt>
                <c:pt idx="96">
                  <c:v>0.13369154726046442</c:v>
                </c:pt>
                <c:pt idx="97">
                  <c:v>0.13204227056181739</c:v>
                </c:pt>
                <c:pt idx="98">
                  <c:v>0.1304247953720917</c:v>
                </c:pt>
                <c:pt idx="99">
                  <c:v>0.12883830286171435</c:v>
                </c:pt>
                <c:pt idx="100">
                  <c:v>0.12728200015987517</c:v>
                </c:pt>
              </c:numCache>
            </c:numRef>
          </c:yVal>
          <c:smooth val="1"/>
          <c:extLst>
            <c:ext xmlns:c16="http://schemas.microsoft.com/office/drawing/2014/chart" uri="{C3380CC4-5D6E-409C-BE32-E72D297353CC}">
              <c16:uniqueId val="{00000009-683F-4C49-AA33-6EAB6189BA8F}"/>
            </c:ext>
          </c:extLst>
        </c:ser>
        <c:ser>
          <c:idx val="10"/>
          <c:order val="10"/>
          <c:tx>
            <c:strRef>
              <c:f>sensitivity!$BG$59</c:f>
              <c:strCache>
                <c:ptCount val="1"/>
                <c:pt idx="0">
                  <c:v>BC_0,55_T20</c:v>
                </c:pt>
              </c:strCache>
            </c:strRef>
          </c:tx>
          <c:spPr>
            <a:ln w="28575" cap="rnd">
              <a:solidFill>
                <a:schemeClr val="accent5">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sensitivity!$BG$60:$BG$160</c:f>
              <c:numCache>
                <c:formatCode>0%</c:formatCode>
                <c:ptCount val="101"/>
                <c:pt idx="0">
                  <c:v>1</c:v>
                </c:pt>
                <c:pt idx="1">
                  <c:v>0.9254010010249385</c:v>
                </c:pt>
                <c:pt idx="2">
                  <c:v>0.87987168774668434</c:v>
                </c:pt>
                <c:pt idx="3">
                  <c:v>0.84122757842936058</c:v>
                </c:pt>
                <c:pt idx="4">
                  <c:v>0.80669984271123463</c:v>
                </c:pt>
                <c:pt idx="5">
                  <c:v>0.77518882481517482</c:v>
                </c:pt>
                <c:pt idx="6">
                  <c:v>0.74610685656908426</c:v>
                </c:pt>
                <c:pt idx="7">
                  <c:v>0.71907250043873638</c:v>
                </c:pt>
                <c:pt idx="8">
                  <c:v>0.69381118679387943</c:v>
                </c:pt>
                <c:pt idx="9">
                  <c:v>0.67011336552752776</c:v>
                </c:pt>
                <c:pt idx="10">
                  <c:v>0.64781265753455963</c:v>
                </c:pt>
                <c:pt idx="11">
                  <c:v>0.62677290094284621</c:v>
                </c:pt>
                <c:pt idx="12">
                  <c:v>0.60687993829614695</c:v>
                </c:pt>
                <c:pt idx="13">
                  <c:v>0.58803619423449582</c:v>
                </c:pt>
                <c:pt idx="14">
                  <c:v>0.57015698013977345</c:v>
                </c:pt>
                <c:pt idx="15">
                  <c:v>0.5531678996912146</c:v>
                </c:pt>
                <c:pt idx="16">
                  <c:v>0.53700297275164233</c:v>
                </c:pt>
                <c:pt idx="17">
                  <c:v>0.5216032386808136</c:v>
                </c:pt>
                <c:pt idx="18">
                  <c:v>0.50691568736037396</c:v>
                </c:pt>
                <c:pt idx="19">
                  <c:v>0.49289241997723621</c:v>
                </c:pt>
                <c:pt idx="20">
                  <c:v>0.479489975175376</c:v>
                </c:pt>
                <c:pt idx="21">
                  <c:v>0.46666877739559881</c:v>
                </c:pt>
                <c:pt idx="22">
                  <c:v>0.45439267780651449</c:v>
                </c:pt>
                <c:pt idx="23">
                  <c:v>0.44262856706303372</c:v>
                </c:pt>
                <c:pt idx="24">
                  <c:v>0.43134604497223428</c:v>
                </c:pt>
                <c:pt idx="25">
                  <c:v>0.42051713608657676</c:v>
                </c:pt>
                <c:pt idx="26">
                  <c:v>0.41011604295652326</c:v>
                </c:pt>
                <c:pt idx="27">
                  <c:v>0.40011893068207882</c:v>
                </c:pt>
                <c:pt idx="28">
                  <c:v>0.39050373777420433</c:v>
                </c:pt>
                <c:pt idx="29">
                  <c:v>0.38125000934461478</c:v>
                </c:pt>
                <c:pt idx="30">
                  <c:v>0.37233874939830236</c:v>
                </c:pt>
                <c:pt idx="31">
                  <c:v>0.36375228958113875</c:v>
                </c:pt>
                <c:pt idx="32">
                  <c:v>0.3554741721848968</c:v>
                </c:pt>
                <c:pt idx="33">
                  <c:v>0.34748904556787835</c:v>
                </c:pt>
                <c:pt idx="34">
                  <c:v>0.33978257043479915</c:v>
                </c:pt>
                <c:pt idx="35">
                  <c:v>0.33234133565136126</c:v>
                </c:pt>
                <c:pt idx="36">
                  <c:v>0.32515278245923379</c:v>
                </c:pt>
                <c:pt idx="37">
                  <c:v>0.31820513611484641</c:v>
                </c:pt>
                <c:pt idx="38">
                  <c:v>0.31148734410715728</c:v>
                </c:pt>
                <c:pt idx="39">
                  <c:v>0.30498902022046831</c:v>
                </c:pt>
                <c:pt idx="40">
                  <c:v>0.29870039380230112</c:v>
                </c:pt>
                <c:pt idx="41">
                  <c:v>0.29261226367640403</c:v>
                </c:pt>
                <c:pt idx="42">
                  <c:v>0.28671595620948087</c:v>
                </c:pt>
                <c:pt idx="43">
                  <c:v>0.28100328709921751</c:v>
                </c:pt>
                <c:pt idx="44">
                  <c:v>0.2754665265020842</c:v>
                </c:pt>
                <c:pt idx="45">
                  <c:v>0.27009836716355357</c:v>
                </c:pt>
                <c:pt idx="46">
                  <c:v>0.26489189525176771</c:v>
                </c:pt>
                <c:pt idx="47">
                  <c:v>0.25984056362919294</c:v>
                </c:pt>
                <c:pt idx="48">
                  <c:v>0.25493816732610558</c:v>
                </c:pt>
                <c:pt idx="49">
                  <c:v>0.25017882100546585</c:v>
                </c:pt>
                <c:pt idx="50">
                  <c:v>0.24555693823133284</c:v>
                </c:pt>
                <c:pt idx="51">
                  <c:v>0.2410672123728835</c:v>
                </c:pt>
                <c:pt idx="52">
                  <c:v>0.23670459899368049</c:v>
                </c:pt>
                <c:pt idx="53">
                  <c:v>0.23246429959137485</c:v>
                </c:pt>
                <c:pt idx="54">
                  <c:v>0.22834174656680609</c:v>
                </c:pt>
                <c:pt idx="55">
                  <c:v>0.22433258931368202</c:v>
                </c:pt>
                <c:pt idx="56">
                  <c:v>0.22043268133088334</c:v>
                </c:pt>
                <c:pt idx="57">
                  <c:v>0.2166380682691102</c:v>
                </c:pt>
                <c:pt idx="58">
                  <c:v>0.21294497683220104</c:v>
                </c:pt>
                <c:pt idx="59">
                  <c:v>0.2093498044611479</c:v>
                </c:pt>
                <c:pt idx="60">
                  <c:v>0.20584910973570622</c:v>
                </c:pt>
                <c:pt idx="61">
                  <c:v>0.20243960343464415</c:v>
                </c:pt>
                <c:pt idx="62">
                  <c:v>0.19911814020118868</c:v>
                </c:pt>
                <c:pt idx="63">
                  <c:v>0.19588171076516334</c:v>
                </c:pt>
                <c:pt idx="64">
                  <c:v>0.1927274346777495</c:v>
                </c:pt>
                <c:pt idx="65">
                  <c:v>0.18965255351879171</c:v>
                </c:pt>
                <c:pt idx="66">
                  <c:v>0.18665442454015035</c:v>
                </c:pt>
                <c:pt idx="67">
                  <c:v>0.1837305147118436</c:v>
                </c:pt>
                <c:pt idx="68">
                  <c:v>0.18087839514062584</c:v>
                </c:pt>
                <c:pt idx="69">
                  <c:v>0.17809573583328819</c:v>
                </c:pt>
                <c:pt idx="70">
                  <c:v>0.17538030077933522</c:v>
                </c:pt>
                <c:pt idx="71">
                  <c:v>0.17272994332984665</c:v>
                </c:pt>
                <c:pt idx="72">
                  <c:v>0.17014260185127661</c:v>
                </c:pt>
                <c:pt idx="73">
                  <c:v>0.16761629563470329</c:v>
                </c:pt>
                <c:pt idx="74">
                  <c:v>0.16514912104264598</c:v>
                </c:pt>
                <c:pt idx="75">
                  <c:v>0.16273924787701427</c:v>
                </c:pt>
                <c:pt idx="76">
                  <c:v>0.16038491595307736</c:v>
                </c:pt>
                <c:pt idx="77">
                  <c:v>0.1580844318655355</c:v>
                </c:pt>
                <c:pt idx="78">
                  <c:v>0.15583616593387842</c:v>
                </c:pt>
                <c:pt idx="79">
                  <c:v>0.15363854931520191</c:v>
                </c:pt>
                <c:pt idx="80">
                  <c:v>0.15149007127356651</c:v>
                </c:pt>
                <c:pt idx="81">
                  <c:v>0.1493892765958148</c:v>
                </c:pt>
                <c:pt idx="82">
                  <c:v>0.14733476314451519</c:v>
                </c:pt>
                <c:pt idx="83">
                  <c:v>0.14532517953939911</c:v>
                </c:pt>
                <c:pt idx="84">
                  <c:v>0.14335922295929177</c:v>
                </c:pt>
                <c:pt idx="85">
                  <c:v>0.14143563705711698</c:v>
                </c:pt>
                <c:pt idx="86">
                  <c:v>0.13955320998109252</c:v>
                </c:pt>
                <c:pt idx="87">
                  <c:v>0.13771077249572017</c:v>
                </c:pt>
                <c:pt idx="88">
                  <c:v>0.13590719619662653</c:v>
                </c:pt>
                <c:pt idx="89">
                  <c:v>0.13414139181372292</c:v>
                </c:pt>
                <c:pt idx="90">
                  <c:v>0.13241230759753525</c:v>
                </c:pt>
                <c:pt idx="91">
                  <c:v>0.13071892778390368</c:v>
                </c:pt>
                <c:pt idx="92">
                  <c:v>0.12906027113257629</c:v>
                </c:pt>
                <c:pt idx="93">
                  <c:v>0.12743538953552125</c:v>
                </c:pt>
                <c:pt idx="94">
                  <c:v>0.12584336669105381</c:v>
                </c:pt>
                <c:pt idx="95">
                  <c:v>0.12428331684013243</c:v>
                </c:pt>
                <c:pt idx="96">
                  <c:v>0.12275438356141272</c:v>
                </c:pt>
                <c:pt idx="97">
                  <c:v>0.12125573862186617</c:v>
                </c:pt>
                <c:pt idx="98">
                  <c:v>0.11978658087997239</c:v>
                </c:pt>
                <c:pt idx="99">
                  <c:v>0.11834613523868205</c:v>
                </c:pt>
                <c:pt idx="100">
                  <c:v>0.11693365164552014</c:v>
                </c:pt>
              </c:numCache>
            </c:numRef>
          </c:yVal>
          <c:smooth val="1"/>
          <c:extLst>
            <c:ext xmlns:c16="http://schemas.microsoft.com/office/drawing/2014/chart" uri="{C3380CC4-5D6E-409C-BE32-E72D297353CC}">
              <c16:uniqueId val="{0000000A-683F-4C49-AA33-6EAB6189BA8F}"/>
            </c:ext>
          </c:extLst>
        </c:ser>
        <c:ser>
          <c:idx val="11"/>
          <c:order val="11"/>
          <c:tx>
            <c:strRef>
              <c:f>sensitivity!$BH$59</c:f>
              <c:strCache>
                <c:ptCount val="1"/>
                <c:pt idx="0">
                  <c:v>BC_0,60_T20</c:v>
                </c:pt>
              </c:strCache>
            </c:strRef>
          </c:tx>
          <c:spPr>
            <a:ln w="28575" cap="rnd">
              <a:solidFill>
                <a:schemeClr val="accent6">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sensitivity!$BH$60:$BH$160</c:f>
              <c:numCache>
                <c:formatCode>0%</c:formatCode>
                <c:ptCount val="101"/>
                <c:pt idx="0">
                  <c:v>1</c:v>
                </c:pt>
                <c:pt idx="1">
                  <c:v>0.90939643504700052</c:v>
                </c:pt>
                <c:pt idx="2">
                  <c:v>0.85767485240074071</c:v>
                </c:pt>
                <c:pt idx="3">
                  <c:v>0.81566703315344591</c:v>
                </c:pt>
                <c:pt idx="4">
                  <c:v>0.77896232428900514</c:v>
                </c:pt>
                <c:pt idx="5">
                  <c:v>0.74592358700263905</c:v>
                </c:pt>
                <c:pt idx="6">
                  <c:v>0.71573159771572947</c:v>
                </c:pt>
                <c:pt idx="7">
                  <c:v>0.68788000973714636</c:v>
                </c:pt>
                <c:pt idx="8">
                  <c:v>0.66201752328958441</c:v>
                </c:pt>
                <c:pt idx="9">
                  <c:v>0.63788409817870428</c:v>
                </c:pt>
                <c:pt idx="10">
                  <c:v>0.61527863664899729</c:v>
                </c:pt>
                <c:pt idx="11">
                  <c:v>0.5940402091018907</c:v>
                </c:pt>
                <c:pt idx="12">
                  <c:v>0.57403635753981552</c:v>
                </c:pt>
                <c:pt idx="13">
                  <c:v>0.55515551726419987</c:v>
                </c:pt>
                <c:pt idx="14">
                  <c:v>0.53730196250503659</c:v>
                </c:pt>
                <c:pt idx="15">
                  <c:v>0.52039234260613798</c:v>
                </c:pt>
                <c:pt idx="16">
                  <c:v>0.5043532408819994</c:v>
                </c:pt>
                <c:pt idx="17">
                  <c:v>0.48911940365105749</c:v>
                </c:pt>
                <c:pt idx="18">
                  <c:v>0.47463241756374042</c:v>
                </c:pt>
                <c:pt idx="19">
                  <c:v>0.46083969371392242</c:v>
                </c:pt>
                <c:pt idx="20">
                  <c:v>0.44769366697456997</c:v>
                </c:pt>
                <c:pt idx="21">
                  <c:v>0.43515115033484458</c:v>
                </c:pt>
                <c:pt idx="22">
                  <c:v>0.42317280387498757</c:v>
                </c:pt>
                <c:pt idx="23">
                  <c:v>0.41172269074970502</c:v>
                </c:pt>
                <c:pt idx="24">
                  <c:v>0.40076790082954544</c:v>
                </c:pt>
                <c:pt idx="25">
                  <c:v>0.39027822811792817</c:v>
                </c:pt>
                <c:pt idx="26">
                  <c:v>0.38022589173879695</c:v>
                </c:pt>
                <c:pt idx="27">
                  <c:v>0.37058529281236535</c:v>
                </c:pt>
                <c:pt idx="28">
                  <c:v>0.36133280130406115</c:v>
                </c:pt>
                <c:pt idx="29">
                  <c:v>0.35244656819814479</c:v>
                </c:pt>
                <c:pt idx="30">
                  <c:v>0.34390635927525337</c:v>
                </c:pt>
                <c:pt idx="31">
                  <c:v>0.33569340746773613</c:v>
                </c:pt>
                <c:pt idx="32">
                  <c:v>0.32779028129758653</c:v>
                </c:pt>
                <c:pt idx="33">
                  <c:v>0.32018076731533091</c:v>
                </c:pt>
                <c:pt idx="34">
                  <c:v>0.31284976478598903</c:v>
                </c:pt>
                <c:pt idx="35">
                  <c:v>0.3057831911318975</c:v>
                </c:pt>
                <c:pt idx="36">
                  <c:v>0.29896789685718689</c:v>
                </c:pt>
                <c:pt idx="37">
                  <c:v>0.29239158885602551</c:v>
                </c:pt>
                <c:pt idx="38">
                  <c:v>0.28604276115445165</c:v>
                </c:pt>
                <c:pt idx="39">
                  <c:v>0.27991063225973795</c:v>
                </c:pt>
                <c:pt idx="40">
                  <c:v>0.273985088396278</c:v>
                </c:pt>
                <c:pt idx="41">
                  <c:v>0.26825663199650818</c:v>
                </c:pt>
                <c:pt idx="42">
                  <c:v>0.26271633489203838</c:v>
                </c:pt>
                <c:pt idx="43">
                  <c:v>0.25735579571621575</c:v>
                </c:pt>
                <c:pt idx="44">
                  <c:v>0.25216710108641543</c:v>
                </c:pt>
                <c:pt idx="45">
                  <c:v>0.24714279018392787</c:v>
                </c:pt>
                <c:pt idx="46">
                  <c:v>0.24227582239247258</c:v>
                </c:pt>
                <c:pt idx="47">
                  <c:v>0.23755954769409504</c:v>
                </c:pt>
                <c:pt idx="48">
                  <c:v>0.23298767955424143</c:v>
                </c:pt>
                <c:pt idx="49">
                  <c:v>0.22855427005684525</c:v>
                </c:pt>
                <c:pt idx="50">
                  <c:v>0.22425368707580745</c:v>
                </c:pt>
                <c:pt idx="51">
                  <c:v>0.22008059329180224</c:v>
                </c:pt>
                <c:pt idx="52">
                  <c:v>0.2160299268832698</c:v>
                </c:pt>
                <c:pt idx="53">
                  <c:v>0.2120968837381057</c:v>
                </c:pt>
                <c:pt idx="54">
                  <c:v>0.20827690104821128</c:v>
                </c:pt>
                <c:pt idx="55">
                  <c:v>0.20456564216297535</c:v>
                </c:pt>
                <c:pt idx="56">
                  <c:v>0.20095898259012909</c:v>
                </c:pt>
                <c:pt idx="57">
                  <c:v>0.19745299704344252</c:v>
                </c:pt>
                <c:pt idx="58">
                  <c:v>0.19404394744655876</c:v>
                </c:pt>
                <c:pt idx="59">
                  <c:v>0.19072827181104801</c:v>
                </c:pt>
                <c:pt idx="60">
                  <c:v>0.18750257391461664</c:v>
                </c:pt>
                <c:pt idx="61">
                  <c:v>0.18436361371243551</c:v>
                </c:pt>
                <c:pt idx="62">
                  <c:v>0.18130829842085686</c:v>
                </c:pt>
                <c:pt idx="63">
                  <c:v>0.17833367421843926</c:v>
                </c:pt>
                <c:pt idx="64">
                  <c:v>0.17543691851427998</c:v>
                </c:pt>
                <c:pt idx="65">
                  <c:v>0.17261533273822005</c:v>
                </c:pt>
                <c:pt idx="66">
                  <c:v>0.16986633561159234</c:v>
                </c:pt>
                <c:pt idx="67">
                  <c:v>0.16718745686088923</c:v>
                </c:pt>
                <c:pt idx="68">
                  <c:v>0.16457633134005678</c:v>
                </c:pt>
                <c:pt idx="69">
                  <c:v>0.16203069353014041</c:v>
                </c:pt>
                <c:pt idx="70">
                  <c:v>0.15954837238772196</c:v>
                </c:pt>
                <c:pt idx="71">
                  <c:v>0.15712728651605126</c:v>
                </c:pt>
                <c:pt idx="72">
                  <c:v>0.1547654396350007</c:v>
                </c:pt>
                <c:pt idx="73">
                  <c:v>0.15246091632798411</c:v>
                </c:pt>
                <c:pt idx="74">
                  <c:v>0.15021187804581476</c:v>
                </c:pt>
                <c:pt idx="75">
                  <c:v>0.14801655934912955</c:v>
                </c:pt>
                <c:pt idx="76">
                  <c:v>0.14587326437251885</c:v>
                </c:pt>
                <c:pt idx="77">
                  <c:v>0.14378036349486154</c:v>
                </c:pt>
                <c:pt idx="78">
                  <c:v>0.14173629020162123</c:v>
                </c:pt>
                <c:pt idx="79">
                  <c:v>0.13973953812598339</c:v>
                </c:pt>
                <c:pt idx="80">
                  <c:v>0.13778865825675021</c:v>
                </c:pt>
                <c:pt idx="81">
                  <c:v>0.13588225630185491</c:v>
                </c:pt>
                <c:pt idx="82">
                  <c:v>0.13401899019721072</c:v>
                </c:pt>
                <c:pt idx="83">
                  <c:v>0.13219756775140104</c:v>
                </c:pt>
                <c:pt idx="84">
                  <c:v>0.13041674441743245</c:v>
                </c:pt>
                <c:pt idx="85">
                  <c:v>0.12867532118343009</c:v>
                </c:pt>
                <c:pt idx="86">
                  <c:v>0.12697214257475664</c:v>
                </c:pt>
                <c:pt idx="87">
                  <c:v>0.12530609476058782</c:v>
                </c:pt>
                <c:pt idx="88">
                  <c:v>0.1236761037584829</c:v>
                </c:pt>
                <c:pt idx="89">
                  <c:v>0.122081133730953</c:v>
                </c:pt>
                <c:pt idx="90">
                  <c:v>0.12052018536845771</c:v>
                </c:pt>
                <c:pt idx="91">
                  <c:v>0.11899229435365033</c:v>
                </c:pt>
                <c:pt idx="92">
                  <c:v>0.117496529902055</c:v>
                </c:pt>
                <c:pt idx="93">
                  <c:v>0.11603199337469194</c:v>
                </c:pt>
                <c:pt idx="94">
                  <c:v>0.11459781695847024</c:v>
                </c:pt>
                <c:pt idx="95">
                  <c:v>0.11319316241045324</c:v>
                </c:pt>
                <c:pt idx="96">
                  <c:v>0.11181721986236098</c:v>
                </c:pt>
                <c:pt idx="97">
                  <c:v>0.11046920668191496</c:v>
                </c:pt>
                <c:pt idx="98">
                  <c:v>0.10914836638785305</c:v>
                </c:pt>
                <c:pt idx="99">
                  <c:v>0.10785396761564975</c:v>
                </c:pt>
                <c:pt idx="100">
                  <c:v>0.10658530313116507</c:v>
                </c:pt>
              </c:numCache>
            </c:numRef>
          </c:yVal>
          <c:smooth val="1"/>
          <c:extLst>
            <c:ext xmlns:c16="http://schemas.microsoft.com/office/drawing/2014/chart" uri="{C3380CC4-5D6E-409C-BE32-E72D297353CC}">
              <c16:uniqueId val="{0000000B-683F-4C49-AA33-6EAB6189BA8F}"/>
            </c:ext>
          </c:extLst>
        </c:ser>
        <c:ser>
          <c:idx val="12"/>
          <c:order val="12"/>
          <c:tx>
            <c:strRef>
              <c:f>sensitivity!$BI$59</c:f>
              <c:strCache>
                <c:ptCount val="1"/>
                <c:pt idx="0">
                  <c:v>BC_0,65_T20</c:v>
                </c:pt>
              </c:strCache>
            </c:strRef>
          </c:tx>
          <c:spPr>
            <a:ln w="28575" cap="rnd">
              <a:solidFill>
                <a:schemeClr val="accent1">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sensitivity!$BI$60:$BI$160</c:f>
              <c:numCache>
                <c:formatCode>0%</c:formatCode>
                <c:ptCount val="101"/>
                <c:pt idx="0">
                  <c:v>1</c:v>
                </c:pt>
                <c:pt idx="1">
                  <c:v>0.89339186906906254</c:v>
                </c:pt>
                <c:pt idx="2">
                  <c:v>0.83547801705479696</c:v>
                </c:pt>
                <c:pt idx="3">
                  <c:v>0.79010648787753124</c:v>
                </c:pt>
                <c:pt idx="4">
                  <c:v>0.75122480586677587</c:v>
                </c:pt>
                <c:pt idx="5">
                  <c:v>0.71665834919010318</c:v>
                </c:pt>
                <c:pt idx="6">
                  <c:v>0.68535633886237457</c:v>
                </c:pt>
                <c:pt idx="7">
                  <c:v>0.65668751903555633</c:v>
                </c:pt>
                <c:pt idx="8">
                  <c:v>0.63022385978528916</c:v>
                </c:pt>
                <c:pt idx="9">
                  <c:v>0.60565483082988081</c:v>
                </c:pt>
                <c:pt idx="10">
                  <c:v>0.58274461576343506</c:v>
                </c:pt>
                <c:pt idx="11">
                  <c:v>0.5613075172609352</c:v>
                </c:pt>
                <c:pt idx="12">
                  <c:v>0.5411927767834841</c:v>
                </c:pt>
                <c:pt idx="13">
                  <c:v>0.52227484029390392</c:v>
                </c:pt>
                <c:pt idx="14">
                  <c:v>0.50444694487029995</c:v>
                </c:pt>
                <c:pt idx="15">
                  <c:v>0.4876167855210613</c:v>
                </c:pt>
                <c:pt idx="16">
                  <c:v>0.47170350901235641</c:v>
                </c:pt>
                <c:pt idx="17">
                  <c:v>0.45663556862130145</c:v>
                </c:pt>
                <c:pt idx="18">
                  <c:v>0.44234914776710688</c:v>
                </c:pt>
                <c:pt idx="19">
                  <c:v>0.42878696745060862</c:v>
                </c:pt>
                <c:pt idx="20">
                  <c:v>0.41589735877376399</c:v>
                </c:pt>
                <c:pt idx="21">
                  <c:v>0.40363352327409041</c:v>
                </c:pt>
                <c:pt idx="22">
                  <c:v>0.3919529299434607</c:v>
                </c:pt>
                <c:pt idx="23">
                  <c:v>0.38081681443637633</c:v>
                </c:pt>
                <c:pt idx="24">
                  <c:v>0.37018975668685655</c:v>
                </c:pt>
                <c:pt idx="25">
                  <c:v>0.36003932014927953</c:v>
                </c:pt>
                <c:pt idx="26">
                  <c:v>0.35033574052107064</c:v>
                </c:pt>
                <c:pt idx="27">
                  <c:v>0.34105165494265194</c:v>
                </c:pt>
                <c:pt idx="28">
                  <c:v>0.33216186483391802</c:v>
                </c:pt>
                <c:pt idx="29">
                  <c:v>0.32364312705167481</c:v>
                </c:pt>
                <c:pt idx="30">
                  <c:v>0.31547396915220444</c:v>
                </c:pt>
                <c:pt idx="31">
                  <c:v>0.3076345253543335</c:v>
                </c:pt>
                <c:pt idx="32">
                  <c:v>0.30010639041027626</c:v>
                </c:pt>
                <c:pt idx="33">
                  <c:v>0.29287248906278351</c:v>
                </c:pt>
                <c:pt idx="34">
                  <c:v>0.28591695913717896</c:v>
                </c:pt>
                <c:pt idx="35">
                  <c:v>0.27922504661243375</c:v>
                </c:pt>
                <c:pt idx="36">
                  <c:v>0.27278301125514004</c:v>
                </c:pt>
                <c:pt idx="37">
                  <c:v>0.26657804159720455</c:v>
                </c:pt>
                <c:pt idx="38">
                  <c:v>0.26059817820174608</c:v>
                </c:pt>
                <c:pt idx="39">
                  <c:v>0.25483224429900753</c:v>
                </c:pt>
                <c:pt idx="40">
                  <c:v>0.24926978299025487</c:v>
                </c:pt>
                <c:pt idx="41">
                  <c:v>0.24390100031661233</c:v>
                </c:pt>
                <c:pt idx="42">
                  <c:v>0.2387167135745959</c:v>
                </c:pt>
                <c:pt idx="43">
                  <c:v>0.23370830433321393</c:v>
                </c:pt>
                <c:pt idx="44">
                  <c:v>0.22886767567074667</c:v>
                </c:pt>
                <c:pt idx="45">
                  <c:v>0.22418721320430213</c:v>
                </c:pt>
                <c:pt idx="46">
                  <c:v>0.21965974953317746</c:v>
                </c:pt>
                <c:pt idx="47">
                  <c:v>0.21527853175899714</c:v>
                </c:pt>
                <c:pt idx="48">
                  <c:v>0.21103719178237734</c:v>
                </c:pt>
                <c:pt idx="49">
                  <c:v>0.20692971910822461</c:v>
                </c:pt>
                <c:pt idx="50">
                  <c:v>0.20295043592028206</c:v>
                </c:pt>
                <c:pt idx="51">
                  <c:v>0.199093974210721</c:v>
                </c:pt>
                <c:pt idx="52">
                  <c:v>0.19535525477285914</c:v>
                </c:pt>
                <c:pt idx="53">
                  <c:v>0.19172946788483658</c:v>
                </c:pt>
                <c:pt idx="54">
                  <c:v>0.18821205552961651</c:v>
                </c:pt>
                <c:pt idx="55">
                  <c:v>0.1847986950122687</c:v>
                </c:pt>
                <c:pt idx="56">
                  <c:v>0.18148528384937485</c:v>
                </c:pt>
                <c:pt idx="57">
                  <c:v>0.17826792581777484</c:v>
                </c:pt>
                <c:pt idx="58">
                  <c:v>0.17514291806091647</c:v>
                </c:pt>
                <c:pt idx="59">
                  <c:v>0.17210673916094815</c:v>
                </c:pt>
                <c:pt idx="60">
                  <c:v>0.16915603809352706</c:v>
                </c:pt>
                <c:pt idx="61">
                  <c:v>0.16628762399022687</c:v>
                </c:pt>
                <c:pt idx="62">
                  <c:v>0.16349845664052504</c:v>
                </c:pt>
                <c:pt idx="63">
                  <c:v>0.16078563767171522</c:v>
                </c:pt>
                <c:pt idx="64">
                  <c:v>0.15814640235081048</c:v>
                </c:pt>
                <c:pt idx="65">
                  <c:v>0.1555781119576484</c:v>
                </c:pt>
                <c:pt idx="66">
                  <c:v>0.1530782466830343</c:v>
                </c:pt>
                <c:pt idx="67">
                  <c:v>0.1506443990099349</c:v>
                </c:pt>
                <c:pt idx="68">
                  <c:v>0.14827426753948772</c:v>
                </c:pt>
                <c:pt idx="69">
                  <c:v>0.14596565122699259</c:v>
                </c:pt>
                <c:pt idx="70">
                  <c:v>0.14371644399610869</c:v>
                </c:pt>
                <c:pt idx="71">
                  <c:v>0.14152462970225591</c:v>
                </c:pt>
                <c:pt idx="72">
                  <c:v>0.13938827741872478</c:v>
                </c:pt>
                <c:pt idx="73">
                  <c:v>0.13730553702126497</c:v>
                </c:pt>
                <c:pt idx="74">
                  <c:v>0.13527463504898354</c:v>
                </c:pt>
                <c:pt idx="75">
                  <c:v>0.13329387082124483</c:v>
                </c:pt>
                <c:pt idx="76">
                  <c:v>0.13136161279196035</c:v>
                </c:pt>
                <c:pt idx="77">
                  <c:v>0.12947629512418757</c:v>
                </c:pt>
                <c:pt idx="78">
                  <c:v>0.12763641446936402</c:v>
                </c:pt>
                <c:pt idx="79">
                  <c:v>0.1258405269367649</c:v>
                </c:pt>
                <c:pt idx="80">
                  <c:v>0.12408724523993395</c:v>
                </c:pt>
                <c:pt idx="81">
                  <c:v>0.12237523600789499</c:v>
                </c:pt>
                <c:pt idx="82">
                  <c:v>0.12070321724990626</c:v>
                </c:pt>
                <c:pt idx="83">
                  <c:v>0.11906995596340295</c:v>
                </c:pt>
                <c:pt idx="84">
                  <c:v>0.11747426587557316</c:v>
                </c:pt>
                <c:pt idx="85">
                  <c:v>0.11591500530974319</c:v>
                </c:pt>
                <c:pt idx="86">
                  <c:v>0.11439107516842076</c:v>
                </c:pt>
                <c:pt idx="87">
                  <c:v>0.11290141702545547</c:v>
                </c:pt>
                <c:pt idx="88">
                  <c:v>0.11144501132033927</c:v>
                </c:pt>
                <c:pt idx="89">
                  <c:v>0.11002087564818308</c:v>
                </c:pt>
                <c:pt idx="90">
                  <c:v>0.10862806313938017</c:v>
                </c:pt>
                <c:pt idx="91">
                  <c:v>0.10726566092339698</c:v>
                </c:pt>
                <c:pt idx="92">
                  <c:v>0.10593278867153372</c:v>
                </c:pt>
                <c:pt idx="93">
                  <c:v>0.10462859721386264</c:v>
                </c:pt>
                <c:pt idx="94">
                  <c:v>0.10335226722588667</c:v>
                </c:pt>
                <c:pt idx="95">
                  <c:v>0.10210300798077404</c:v>
                </c:pt>
                <c:pt idx="96">
                  <c:v>0.10088005616330928</c:v>
                </c:pt>
                <c:pt idx="97">
                  <c:v>9.9682674741963739E-2</c:v>
                </c:pt>
                <c:pt idx="98">
                  <c:v>9.8510151895733727E-2</c:v>
                </c:pt>
                <c:pt idx="99">
                  <c:v>9.7361799992617432E-2</c:v>
                </c:pt>
                <c:pt idx="100">
                  <c:v>9.6236954616810005E-2</c:v>
                </c:pt>
              </c:numCache>
            </c:numRef>
          </c:yVal>
          <c:smooth val="1"/>
          <c:extLst>
            <c:ext xmlns:c16="http://schemas.microsoft.com/office/drawing/2014/chart" uri="{C3380CC4-5D6E-409C-BE32-E72D297353CC}">
              <c16:uniqueId val="{0000000C-683F-4C49-AA33-6EAB6189BA8F}"/>
            </c:ext>
          </c:extLst>
        </c:ser>
        <c:ser>
          <c:idx val="13"/>
          <c:order val="13"/>
          <c:tx>
            <c:strRef>
              <c:f>sensitivity!$BJ$59</c:f>
              <c:strCache>
                <c:ptCount val="1"/>
                <c:pt idx="0">
                  <c:v>BC_0,70_T20</c:v>
                </c:pt>
              </c:strCache>
            </c:strRef>
          </c:tx>
          <c:spPr>
            <a:ln w="28575" cap="rnd">
              <a:solidFill>
                <a:schemeClr val="accent2">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sensitivity!$BJ$60:$BJ$160</c:f>
              <c:numCache>
                <c:formatCode>0%</c:formatCode>
                <c:ptCount val="101"/>
                <c:pt idx="0">
                  <c:v>1</c:v>
                </c:pt>
                <c:pt idx="1">
                  <c:v>0.87738730309112456</c:v>
                </c:pt>
                <c:pt idx="2">
                  <c:v>0.81328118170885322</c:v>
                </c:pt>
                <c:pt idx="3">
                  <c:v>0.76454594260161657</c:v>
                </c:pt>
                <c:pt idx="4">
                  <c:v>0.72348728744454638</c:v>
                </c:pt>
                <c:pt idx="5">
                  <c:v>0.68739311137756742</c:v>
                </c:pt>
                <c:pt idx="6">
                  <c:v>0.65498108000901967</c:v>
                </c:pt>
                <c:pt idx="7">
                  <c:v>0.62549502833396642</c:v>
                </c:pt>
                <c:pt idx="8">
                  <c:v>0.59843019628099414</c:v>
                </c:pt>
                <c:pt idx="9">
                  <c:v>0.57342556348105744</c:v>
                </c:pt>
                <c:pt idx="10">
                  <c:v>0.55021059487787283</c:v>
                </c:pt>
                <c:pt idx="11">
                  <c:v>0.52857482541997969</c:v>
                </c:pt>
                <c:pt idx="12">
                  <c:v>0.50834919602715267</c:v>
                </c:pt>
                <c:pt idx="13">
                  <c:v>0.48939416332360791</c:v>
                </c:pt>
                <c:pt idx="14">
                  <c:v>0.47159192723556326</c:v>
                </c:pt>
                <c:pt idx="15">
                  <c:v>0.45484122843598462</c:v>
                </c:pt>
                <c:pt idx="16">
                  <c:v>0.43905377714271343</c:v>
                </c:pt>
                <c:pt idx="17">
                  <c:v>0.42415173359154545</c:v>
                </c:pt>
                <c:pt idx="18">
                  <c:v>0.41006587797047334</c:v>
                </c:pt>
                <c:pt idx="19">
                  <c:v>0.39673424118729483</c:v>
                </c:pt>
                <c:pt idx="20">
                  <c:v>0.38410105057295801</c:v>
                </c:pt>
                <c:pt idx="21">
                  <c:v>0.37211589621333618</c:v>
                </c:pt>
                <c:pt idx="22">
                  <c:v>0.36073305601193378</c:v>
                </c:pt>
                <c:pt idx="23">
                  <c:v>0.34991093812304763</c:v>
                </c:pt>
                <c:pt idx="24">
                  <c:v>0.33961161254416772</c:v>
                </c:pt>
                <c:pt idx="25">
                  <c:v>0.32980041218063094</c:v>
                </c:pt>
                <c:pt idx="26">
                  <c:v>0.32044558930334427</c:v>
                </c:pt>
                <c:pt idx="27">
                  <c:v>0.31151801707293852</c:v>
                </c:pt>
                <c:pt idx="28">
                  <c:v>0.30299092836377489</c:v>
                </c:pt>
                <c:pt idx="29">
                  <c:v>0.29483968590520482</c:v>
                </c:pt>
                <c:pt idx="30">
                  <c:v>0.28704157902915545</c:v>
                </c:pt>
                <c:pt idx="31">
                  <c:v>0.27957564324093087</c:v>
                </c:pt>
                <c:pt idx="32">
                  <c:v>0.27242249952296604</c:v>
                </c:pt>
                <c:pt idx="33">
                  <c:v>0.26556421081023607</c:v>
                </c:pt>
                <c:pt idx="34">
                  <c:v>0.25898415348836884</c:v>
                </c:pt>
                <c:pt idx="35">
                  <c:v>0.25266690209297005</c:v>
                </c:pt>
                <c:pt idx="36">
                  <c:v>0.24659812565309319</c:v>
                </c:pt>
                <c:pt idx="37">
                  <c:v>0.24076449433838365</c:v>
                </c:pt>
                <c:pt idx="38">
                  <c:v>0.23515359524904045</c:v>
                </c:pt>
                <c:pt idx="39">
                  <c:v>0.22975385633827716</c:v>
                </c:pt>
                <c:pt idx="40">
                  <c:v>0.22455447758423175</c:v>
                </c:pt>
                <c:pt idx="41">
                  <c:v>0.21954536863671648</c:v>
                </c:pt>
                <c:pt idx="42">
                  <c:v>0.21471709225715341</c:v>
                </c:pt>
                <c:pt idx="43">
                  <c:v>0.21006081295021212</c:v>
                </c:pt>
                <c:pt idx="44">
                  <c:v>0.20556825025507791</c:v>
                </c:pt>
                <c:pt idx="45">
                  <c:v>0.20123163622467644</c:v>
                </c:pt>
                <c:pt idx="46">
                  <c:v>0.1970436766738824</c:v>
                </c:pt>
                <c:pt idx="47">
                  <c:v>0.19299751582389918</c:v>
                </c:pt>
                <c:pt idx="48">
                  <c:v>0.1890867040105132</c:v>
                </c:pt>
                <c:pt idx="49">
                  <c:v>0.18530516815960402</c:v>
                </c:pt>
                <c:pt idx="50">
                  <c:v>0.18164718476475666</c:v>
                </c:pt>
                <c:pt idx="51">
                  <c:v>0.17810735512963977</c:v>
                </c:pt>
                <c:pt idx="52">
                  <c:v>0.17468058266244846</c:v>
                </c:pt>
                <c:pt idx="53">
                  <c:v>0.1713620520315674</c:v>
                </c:pt>
                <c:pt idx="54">
                  <c:v>0.16814721001102167</c:v>
                </c:pt>
                <c:pt idx="55">
                  <c:v>0.16503174786156199</c:v>
                </c:pt>
                <c:pt idx="56">
                  <c:v>0.16201158510862063</c:v>
                </c:pt>
                <c:pt idx="57">
                  <c:v>0.15908285459210714</c:v>
                </c:pt>
                <c:pt idx="58">
                  <c:v>0.15624188867527417</c:v>
                </c:pt>
                <c:pt idx="59">
                  <c:v>0.15348520651084829</c:v>
                </c:pt>
                <c:pt idx="60">
                  <c:v>0.1508095022724375</c:v>
                </c:pt>
                <c:pt idx="61">
                  <c:v>0.1482116342680182</c:v>
                </c:pt>
                <c:pt idx="62">
                  <c:v>0.14568861486019322</c:v>
                </c:pt>
                <c:pt idx="63">
                  <c:v>0.14323760112499115</c:v>
                </c:pt>
                <c:pt idx="64">
                  <c:v>0.14085588618734096</c:v>
                </c:pt>
                <c:pt idx="65">
                  <c:v>0.13854089117707674</c:v>
                </c:pt>
                <c:pt idx="66">
                  <c:v>0.13629015775447628</c:v>
                </c:pt>
                <c:pt idx="67">
                  <c:v>0.13410134115898056</c:v>
                </c:pt>
                <c:pt idx="68">
                  <c:v>0.13197220373891863</c:v>
                </c:pt>
                <c:pt idx="69">
                  <c:v>0.12990060892384481</c:v>
                </c:pt>
                <c:pt idx="70">
                  <c:v>0.12788451560449543</c:v>
                </c:pt>
                <c:pt idx="71">
                  <c:v>0.12592197288846055</c:v>
                </c:pt>
                <c:pt idx="72">
                  <c:v>0.12401111520244887</c:v>
                </c:pt>
                <c:pt idx="73">
                  <c:v>0.12215015771454582</c:v>
                </c:pt>
                <c:pt idx="74">
                  <c:v>0.12033739205215233</c:v>
                </c:pt>
                <c:pt idx="75">
                  <c:v>0.11857118229336008</c:v>
                </c:pt>
                <c:pt idx="76">
                  <c:v>0.11684996121140184</c:v>
                </c:pt>
                <c:pt idx="77">
                  <c:v>0.11517222675351363</c:v>
                </c:pt>
                <c:pt idx="78">
                  <c:v>0.11353653873710684</c:v>
                </c:pt>
                <c:pt idx="79">
                  <c:v>0.11194151574754638</c:v>
                </c:pt>
                <c:pt idx="80">
                  <c:v>0.11038583222311765</c:v>
                </c:pt>
                <c:pt idx="81">
                  <c:v>0.1088682157139351</c:v>
                </c:pt>
                <c:pt idx="82">
                  <c:v>0.1073874443026018</c:v>
                </c:pt>
                <c:pt idx="83">
                  <c:v>0.10594234417540488</c:v>
                </c:pt>
                <c:pt idx="84">
                  <c:v>0.10453178733371385</c:v>
                </c:pt>
                <c:pt idx="85">
                  <c:v>0.1031546894360563</c:v>
                </c:pt>
                <c:pt idx="86">
                  <c:v>0.10181000776208488</c:v>
                </c:pt>
                <c:pt idx="87">
                  <c:v>0.10049673929032313</c:v>
                </c:pt>
                <c:pt idx="88">
                  <c:v>9.9213918882195634E-2</c:v>
                </c:pt>
                <c:pt idx="89">
                  <c:v>9.7960617565413161E-2</c:v>
                </c:pt>
                <c:pt idx="90">
                  <c:v>9.6735940910302631E-2</c:v>
                </c:pt>
                <c:pt idx="91">
                  <c:v>9.5539027493143636E-2</c:v>
                </c:pt>
                <c:pt idx="92">
                  <c:v>9.436904744101246E-2</c:v>
                </c:pt>
                <c:pt idx="93">
                  <c:v>9.3225201053033335E-2</c:v>
                </c:pt>
                <c:pt idx="94">
                  <c:v>9.2106717493303097E-2</c:v>
                </c:pt>
                <c:pt idx="95">
                  <c:v>9.1012853551094869E-2</c:v>
                </c:pt>
                <c:pt idx="96">
                  <c:v>8.9942892464257546E-2</c:v>
                </c:pt>
                <c:pt idx="97">
                  <c:v>8.8896142802012523E-2</c:v>
                </c:pt>
                <c:pt idx="98">
                  <c:v>8.7871937403614403E-2</c:v>
                </c:pt>
                <c:pt idx="99">
                  <c:v>8.6869632369585142E-2</c:v>
                </c:pt>
                <c:pt idx="100">
                  <c:v>8.588860610245494E-2</c:v>
                </c:pt>
              </c:numCache>
            </c:numRef>
          </c:yVal>
          <c:smooth val="1"/>
          <c:extLst>
            <c:ext xmlns:c16="http://schemas.microsoft.com/office/drawing/2014/chart" uri="{C3380CC4-5D6E-409C-BE32-E72D297353CC}">
              <c16:uniqueId val="{0000000D-683F-4C49-AA33-6EAB6189BA8F}"/>
            </c:ext>
          </c:extLst>
        </c:ser>
        <c:ser>
          <c:idx val="14"/>
          <c:order val="14"/>
          <c:tx>
            <c:strRef>
              <c:f>sensitivity!$BK$59</c:f>
              <c:strCache>
                <c:ptCount val="1"/>
                <c:pt idx="0">
                  <c:v>BC_0,75_T20</c:v>
                </c:pt>
              </c:strCache>
            </c:strRef>
          </c:tx>
          <c:spPr>
            <a:ln w="28575" cap="rnd">
              <a:solidFill>
                <a:schemeClr val="accent3">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sensitivity!$BK$60:$BK$160</c:f>
              <c:numCache>
                <c:formatCode>0%</c:formatCode>
                <c:ptCount val="101"/>
                <c:pt idx="0">
                  <c:v>1</c:v>
                </c:pt>
                <c:pt idx="1">
                  <c:v>0.86138273711318658</c:v>
                </c:pt>
                <c:pt idx="2">
                  <c:v>0.79108434636290959</c:v>
                </c:pt>
                <c:pt idx="3">
                  <c:v>0.7389853973257019</c:v>
                </c:pt>
                <c:pt idx="4">
                  <c:v>0.69574976902231711</c:v>
                </c:pt>
                <c:pt idx="5">
                  <c:v>0.65812787356503166</c:v>
                </c:pt>
                <c:pt idx="6">
                  <c:v>0.62460582115566476</c:v>
                </c:pt>
                <c:pt idx="7">
                  <c:v>0.5943025376323765</c:v>
                </c:pt>
                <c:pt idx="8">
                  <c:v>0.56663653277669901</c:v>
                </c:pt>
                <c:pt idx="9">
                  <c:v>0.54119629613223408</c:v>
                </c:pt>
                <c:pt idx="10">
                  <c:v>0.5176765739923106</c:v>
                </c:pt>
                <c:pt idx="11">
                  <c:v>0.49584213357902418</c:v>
                </c:pt>
                <c:pt idx="12">
                  <c:v>0.47550561527082114</c:v>
                </c:pt>
                <c:pt idx="13">
                  <c:v>0.45651348635331196</c:v>
                </c:pt>
                <c:pt idx="14">
                  <c:v>0.43873690960082651</c:v>
                </c:pt>
                <c:pt idx="15">
                  <c:v>0.42206567135090794</c:v>
                </c:pt>
                <c:pt idx="16">
                  <c:v>0.40640404527307045</c:v>
                </c:pt>
                <c:pt idx="17">
                  <c:v>0.39166789856178941</c:v>
                </c:pt>
                <c:pt idx="18">
                  <c:v>0.37778260817383985</c:v>
                </c:pt>
                <c:pt idx="19">
                  <c:v>0.3646815149239811</c:v>
                </c:pt>
                <c:pt idx="20">
                  <c:v>0.35230474237215198</c:v>
                </c:pt>
                <c:pt idx="21">
                  <c:v>0.34059826915258196</c:v>
                </c:pt>
                <c:pt idx="22">
                  <c:v>0.32951318208040692</c:v>
                </c:pt>
                <c:pt idx="23">
                  <c:v>0.31900506180971894</c:v>
                </c:pt>
                <c:pt idx="24">
                  <c:v>0.30903346840147888</c:v>
                </c:pt>
                <c:pt idx="25">
                  <c:v>0.29956150421198235</c:v>
                </c:pt>
                <c:pt idx="26">
                  <c:v>0.29055543808561796</c:v>
                </c:pt>
                <c:pt idx="27">
                  <c:v>0.28198437920322506</c:v>
                </c:pt>
                <c:pt idx="28">
                  <c:v>0.27381999189363171</c:v>
                </c:pt>
                <c:pt idx="29">
                  <c:v>0.26603624475873483</c:v>
                </c:pt>
                <c:pt idx="30">
                  <c:v>0.25860918890610651</c:v>
                </c:pt>
                <c:pt idx="31">
                  <c:v>0.25151676112752824</c:v>
                </c:pt>
                <c:pt idx="32">
                  <c:v>0.24473860863565577</c:v>
                </c:pt>
                <c:pt idx="33">
                  <c:v>0.23825593255768862</c:v>
                </c:pt>
                <c:pt idx="34">
                  <c:v>0.23205134783955877</c:v>
                </c:pt>
                <c:pt idx="35">
                  <c:v>0.22610875757350629</c:v>
                </c:pt>
                <c:pt idx="36">
                  <c:v>0.22041324005104629</c:v>
                </c:pt>
                <c:pt idx="37">
                  <c:v>0.21495094707956275</c:v>
                </c:pt>
                <c:pt idx="38">
                  <c:v>0.20970901229633482</c:v>
                </c:pt>
                <c:pt idx="39">
                  <c:v>0.2046754683775468</c:v>
                </c:pt>
                <c:pt idx="40">
                  <c:v>0.19983917217820862</c:v>
                </c:pt>
                <c:pt idx="41">
                  <c:v>0.19518973695682068</c:v>
                </c:pt>
                <c:pt idx="42">
                  <c:v>0.19071747093971092</c:v>
                </c:pt>
                <c:pt idx="43">
                  <c:v>0.18641332156721035</c:v>
                </c:pt>
                <c:pt idx="44">
                  <c:v>0.18226882483940915</c:v>
                </c:pt>
                <c:pt idx="45">
                  <c:v>0.17827605924505074</c:v>
                </c:pt>
                <c:pt idx="46">
                  <c:v>0.17442760381458727</c:v>
                </c:pt>
                <c:pt idx="47">
                  <c:v>0.17071649988880128</c:v>
                </c:pt>
                <c:pt idx="48">
                  <c:v>0.16713621623864905</c:v>
                </c:pt>
                <c:pt idx="49">
                  <c:v>0.16368061721098337</c:v>
                </c:pt>
                <c:pt idx="50">
                  <c:v>0.16034393360923133</c:v>
                </c:pt>
                <c:pt idx="51">
                  <c:v>0.15712073604855853</c:v>
                </c:pt>
                <c:pt idx="52">
                  <c:v>0.15400591055203777</c:v>
                </c:pt>
                <c:pt idx="53">
                  <c:v>0.15099463617829828</c:v>
                </c:pt>
                <c:pt idx="54">
                  <c:v>0.1480823644924269</c:v>
                </c:pt>
                <c:pt idx="55">
                  <c:v>0.14526480071085535</c:v>
                </c:pt>
                <c:pt idx="56">
                  <c:v>0.14253788636786635</c:v>
                </c:pt>
                <c:pt idx="57">
                  <c:v>0.13989778336643949</c:v>
                </c:pt>
                <c:pt idx="58">
                  <c:v>0.13734085928963191</c:v>
                </c:pt>
                <c:pt idx="59">
                  <c:v>0.13486367386074838</c:v>
                </c:pt>
                <c:pt idx="60">
                  <c:v>0.13246296645134792</c:v>
                </c:pt>
                <c:pt idx="61">
                  <c:v>0.13013564454580961</c:v>
                </c:pt>
                <c:pt idx="62">
                  <c:v>0.1278787730798614</c:v>
                </c:pt>
                <c:pt idx="63">
                  <c:v>0.12568956457826708</c:v>
                </c:pt>
                <c:pt idx="64">
                  <c:v>0.12356537002387141</c:v>
                </c:pt>
                <c:pt idx="65">
                  <c:v>0.12150367039650511</c:v>
                </c:pt>
                <c:pt idx="66">
                  <c:v>0.11950206882591824</c:v>
                </c:pt>
                <c:pt idx="67">
                  <c:v>0.1175582833080262</c:v>
                </c:pt>
                <c:pt idx="68">
                  <c:v>0.11567013993834957</c:v>
                </c:pt>
                <c:pt idx="69">
                  <c:v>0.11383556662069702</c:v>
                </c:pt>
                <c:pt idx="70">
                  <c:v>0.11205258721288219</c:v>
                </c:pt>
                <c:pt idx="71">
                  <c:v>0.11031931607466516</c:v>
                </c:pt>
                <c:pt idx="72">
                  <c:v>0.10863395298617295</c:v>
                </c:pt>
                <c:pt idx="73">
                  <c:v>0.10699477840782665</c:v>
                </c:pt>
                <c:pt idx="74">
                  <c:v>0.10540014905532111</c:v>
                </c:pt>
                <c:pt idx="75">
                  <c:v>0.10384849376547536</c:v>
                </c:pt>
                <c:pt idx="76">
                  <c:v>0.10233830963084334</c:v>
                </c:pt>
                <c:pt idx="77">
                  <c:v>0.10086815838283966</c:v>
                </c:pt>
                <c:pt idx="78">
                  <c:v>9.9436663004849657E-2</c:v>
                </c:pt>
                <c:pt idx="79">
                  <c:v>9.8042504558327886E-2</c:v>
                </c:pt>
                <c:pt idx="80">
                  <c:v>9.6684419206301359E-2</c:v>
                </c:pt>
                <c:pt idx="81">
                  <c:v>9.5361195419975175E-2</c:v>
                </c:pt>
                <c:pt idx="82">
                  <c:v>9.4071671355297343E-2</c:v>
                </c:pt>
                <c:pt idx="83">
                  <c:v>9.2814732387406812E-2</c:v>
                </c:pt>
                <c:pt idx="84">
                  <c:v>9.1589308791854562E-2</c:v>
                </c:pt>
                <c:pt idx="85">
                  <c:v>9.0394373562369401E-2</c:v>
                </c:pt>
                <c:pt idx="86">
                  <c:v>8.9228940355748992E-2</c:v>
                </c:pt>
                <c:pt idx="87">
                  <c:v>8.8092061555190782E-2</c:v>
                </c:pt>
                <c:pt idx="88">
                  <c:v>8.6982826444052003E-2</c:v>
                </c:pt>
                <c:pt idx="89">
                  <c:v>8.590035948264324E-2</c:v>
                </c:pt>
                <c:pt idx="90">
                  <c:v>8.4843818681225064E-2</c:v>
                </c:pt>
                <c:pt idx="91">
                  <c:v>8.3812394062890261E-2</c:v>
                </c:pt>
                <c:pt idx="92">
                  <c:v>8.2805306210491175E-2</c:v>
                </c:pt>
                <c:pt idx="93">
                  <c:v>8.1821804892204059E-2</c:v>
                </c:pt>
                <c:pt idx="94">
                  <c:v>8.0861167760719499E-2</c:v>
                </c:pt>
                <c:pt idx="95">
                  <c:v>7.9922699121415669E-2</c:v>
                </c:pt>
                <c:pt idx="96">
                  <c:v>7.900572876520584E-2</c:v>
                </c:pt>
                <c:pt idx="97">
                  <c:v>7.8109610862061335E-2</c:v>
                </c:pt>
                <c:pt idx="98">
                  <c:v>7.7233722911495079E-2</c:v>
                </c:pt>
                <c:pt idx="99">
                  <c:v>7.6377464746552826E-2</c:v>
                </c:pt>
                <c:pt idx="100">
                  <c:v>7.5540257588099874E-2</c:v>
                </c:pt>
              </c:numCache>
            </c:numRef>
          </c:yVal>
          <c:smooth val="1"/>
          <c:extLst>
            <c:ext xmlns:c16="http://schemas.microsoft.com/office/drawing/2014/chart" uri="{C3380CC4-5D6E-409C-BE32-E72D297353CC}">
              <c16:uniqueId val="{0000000E-683F-4C49-AA33-6EAB6189BA8F}"/>
            </c:ext>
          </c:extLst>
        </c:ser>
        <c:dLbls>
          <c:showLegendKey val="0"/>
          <c:showVal val="0"/>
          <c:showCatName val="0"/>
          <c:showSerName val="0"/>
          <c:showPercent val="0"/>
          <c:showBubbleSize val="0"/>
        </c:dLbls>
        <c:axId val="1879469568"/>
        <c:axId val="1879464992"/>
      </c:scatterChart>
      <c:valAx>
        <c:axId val="1879469568"/>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fr-FR" sz="1800"/>
                  <a:t>Time (years)</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J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JE"/>
          </a:p>
        </c:txPr>
        <c:crossAx val="1879464992"/>
        <c:crosses val="autoZero"/>
        <c:crossBetween val="midCat"/>
        <c:majorUnit val="100"/>
      </c:valAx>
      <c:valAx>
        <c:axId val="187946499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fr-FR" sz="1600"/>
                  <a:t>Carbon remaining (%)</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J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JE"/>
          </a:p>
        </c:txPr>
        <c:crossAx val="1879469568"/>
        <c:crosses val="autoZero"/>
        <c:crossBetween val="midCat"/>
      </c:valAx>
      <c:spPr>
        <a:noFill/>
        <a:ln>
          <a:noFill/>
        </a:ln>
        <a:effectLst/>
      </c:spPr>
    </c:plotArea>
    <c:legend>
      <c:legendPos val="r"/>
      <c:layout>
        <c:manualLayout>
          <c:xMode val="edge"/>
          <c:yMode val="edge"/>
          <c:x val="0.7710755354727562"/>
          <c:y val="0.18692714191504584"/>
          <c:w val="0.22121941754799201"/>
          <c:h val="0.7661689462332487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J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fr-FR" sz="1800" b="1"/>
              <a:t>Biochar decay over time (0</a:t>
            </a:r>
            <a:r>
              <a:rPr lang="fr-FR" sz="1800" b="1" baseline="0"/>
              <a:t> to 1000 years) </a:t>
            </a:r>
            <a:r>
              <a:rPr lang="fr-FR" sz="1800" b="1" i="0" u="none" strike="noStrike" baseline="0">
                <a:effectLst/>
              </a:rPr>
              <a:t>at different biochar H/C</a:t>
            </a:r>
            <a:r>
              <a:rPr lang="fr-FR" sz="1800" b="1" i="0" u="none" strike="noStrike" baseline="-25000">
                <a:effectLst/>
              </a:rPr>
              <a:t>org </a:t>
            </a:r>
            <a:r>
              <a:rPr lang="fr-FR" sz="1800" b="1" i="0" u="none" strike="noStrike" baseline="0">
                <a:effectLst/>
              </a:rPr>
              <a:t>ratios &amp; at 25°C</a:t>
            </a:r>
            <a:endParaRPr lang="fr-FR" sz="1800" b="1" baseline="0"/>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JE"/>
        </a:p>
      </c:txPr>
    </c:title>
    <c:autoTitleDeleted val="0"/>
    <c:plotArea>
      <c:layout>
        <c:manualLayout>
          <c:layoutTarget val="inner"/>
          <c:xMode val="edge"/>
          <c:yMode val="edge"/>
          <c:x val="0.15947572884034109"/>
          <c:y val="0.1862937378536331"/>
          <c:w val="0.60131019331718827"/>
          <c:h val="0.71267770211292114"/>
        </c:manualLayout>
      </c:layout>
      <c:scatterChart>
        <c:scatterStyle val="smoothMarker"/>
        <c:varyColors val="0"/>
        <c:ser>
          <c:idx val="0"/>
          <c:order val="0"/>
          <c:tx>
            <c:strRef>
              <c:f>sensitivity!$BL$59</c:f>
              <c:strCache>
                <c:ptCount val="1"/>
                <c:pt idx="0">
                  <c:v>BC_0,05_T25</c:v>
                </c:pt>
              </c:strCache>
            </c:strRef>
          </c:tx>
          <c:spPr>
            <a:ln w="28575" cap="rnd">
              <a:solidFill>
                <a:schemeClr val="accent1"/>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sensitivity!$BL$60:$BL$160</c:f>
              <c:numCache>
                <c:formatCode>0%</c:formatCode>
                <c:ptCount val="101"/>
                <c:pt idx="0">
                  <c:v>0.99998381806018088</c:v>
                </c:pt>
                <c:pt idx="1">
                  <c:v>1</c:v>
                </c:pt>
                <c:pt idx="2">
                  <c:v>1</c:v>
                </c:pt>
                <c:pt idx="3">
                  <c:v>1</c:v>
                </c:pt>
                <c:pt idx="4">
                  <c:v>1</c:v>
                </c:pt>
                <c:pt idx="5">
                  <c:v>1</c:v>
                </c:pt>
                <c:pt idx="6">
                  <c:v>1</c:v>
                </c:pt>
                <c:pt idx="7">
                  <c:v>1</c:v>
                </c:pt>
                <c:pt idx="8">
                  <c:v>0.99175092499022133</c:v>
                </c:pt>
                <c:pt idx="9">
                  <c:v>0.97003620525208967</c:v>
                </c:pt>
                <c:pt idx="10">
                  <c:v>0.94859235339009496</c:v>
                </c:pt>
                <c:pt idx="11">
                  <c:v>0.92750899965827494</c:v>
                </c:pt>
                <c:pt idx="12">
                  <c:v>0.9068377292265567</c:v>
                </c:pt>
                <c:pt idx="13">
                  <c:v>0.8866075832714474</c:v>
                </c:pt>
                <c:pt idx="14">
                  <c:v>0.86683405444650152</c:v>
                </c:pt>
                <c:pt idx="15">
                  <c:v>0.84752433401929617</c:v>
                </c:pt>
                <c:pt idx="16">
                  <c:v>0.82868039430572216</c:v>
                </c:pt>
                <c:pt idx="17">
                  <c:v>0.81030081939899057</c:v>
                </c:pt>
                <c:pt idx="18">
                  <c:v>0.79238191088027565</c:v>
                </c:pt>
                <c:pt idx="19">
                  <c:v>0.77491837224698146</c:v>
                </c:pt>
                <c:pt idx="20">
                  <c:v>0.75790374713414477</c:v>
                </c:pt>
                <c:pt idx="21">
                  <c:v>0.74133071221475555</c:v>
                </c:pt>
                <c:pt idx="22">
                  <c:v>0.72519128293155055</c:v>
                </c:pt>
                <c:pt idx="23">
                  <c:v>0.70947696563058282</c:v>
                </c:pt>
                <c:pt idx="24">
                  <c:v>0.69417887554654378</c:v>
                </c:pt>
                <c:pt idx="25">
                  <c:v>0.67928783199108866</c:v>
                </c:pt>
                <c:pt idx="26">
                  <c:v>0.66479443745676825</c:v>
                </c:pt>
                <c:pt idx="27">
                  <c:v>0.65068914469439887</c:v>
                </c:pt>
                <c:pt idx="28">
                  <c:v>0.63696231430164796</c:v>
                </c:pt>
                <c:pt idx="29">
                  <c:v>0.62360426448750084</c:v>
                </c:pt>
                <c:pt idx="30">
                  <c:v>0.61060531417179631</c:v>
                </c:pt>
                <c:pt idx="31">
                  <c:v>0.59795582028156113</c:v>
                </c:pt>
                <c:pt idx="32">
                  <c:v>0.58564620992572602</c:v>
                </c:pt>
                <c:pt idx="33">
                  <c:v>0.57366700801556425</c:v>
                </c:pt>
                <c:pt idx="34">
                  <c:v>0.56200886082100332</c:v>
                </c:pt>
                <c:pt idx="35">
                  <c:v>0.55066255589667867</c:v>
                </c:pt>
                <c:pt idx="36">
                  <c:v>0.53961903876733941</c:v>
                </c:pt>
                <c:pt idx="37">
                  <c:v>0.52886942672514037</c:v>
                </c:pt>
                <c:pt idx="38">
                  <c:v>0.51840502005882327</c:v>
                </c:pt>
                <c:pt idx="39">
                  <c:v>0.50821731100546086</c:v>
                </c:pt>
                <c:pt idx="40">
                  <c:v>0.49829799068856029</c:v>
                </c:pt>
                <c:pt idx="41">
                  <c:v>0.48863895428153103</c:v>
                </c:pt>
                <c:pt idx="42">
                  <c:v>0.47923230461262178</c:v>
                </c:pt>
                <c:pt idx="43">
                  <c:v>0.47007035440627898</c:v>
                </c:pt>
                <c:pt idx="44">
                  <c:v>0.4611456273363912</c:v>
                </c:pt>
                <c:pt idx="45">
                  <c:v>0.45245085804899687</c:v>
                </c:pt>
                <c:pt idx="46">
                  <c:v>0.44397899129562413</c:v>
                </c:pt>
                <c:pt idx="47">
                  <c:v>0.43572318030348162</c:v>
                </c:pt>
                <c:pt idx="48">
                  <c:v>0.42767678449507346</c:v>
                </c:pt>
                <c:pt idx="49">
                  <c:v>0.41983336665744159</c:v>
                </c:pt>
                <c:pt idx="50">
                  <c:v>0.41218668965001781</c:v>
                </c:pt>
                <c:pt idx="51">
                  <c:v>0.40473071272993222</c:v>
                </c:pt>
                <c:pt idx="52">
                  <c:v>0.39745958756447125</c:v>
                </c:pt>
                <c:pt idx="53">
                  <c:v>0.39036765399214923</c:v>
                </c:pt>
                <c:pt idx="54">
                  <c:v>0.38344943558644617</c:v>
                </c:pt>
                <c:pt idx="55">
                  <c:v>0.37669963506962822</c:v>
                </c:pt>
                <c:pt idx="56">
                  <c:v>0.37011312961811133</c:v>
                </c:pt>
                <c:pt idx="57">
                  <c:v>0.36368496609551032</c:v>
                </c:pt>
                <c:pt idx="58">
                  <c:v>0.35741035624475981</c:v>
                </c:pt>
                <c:pt idx="59">
                  <c:v>0.35128467186645856</c:v>
                </c:pt>
                <c:pt idx="60">
                  <c:v>0.34530344000681368</c:v>
                </c:pt>
                <c:pt idx="61">
                  <c:v>0.33946233817521093</c:v>
                </c:pt>
                <c:pt idx="62">
                  <c:v>0.33375718960845863</c:v>
                </c:pt>
                <c:pt idx="63">
                  <c:v>0.32818395859612076</c:v>
                </c:pt>
                <c:pt idx="64">
                  <c:v>0.32273874587901868</c:v>
                </c:pt>
                <c:pt idx="65">
                  <c:v>0.31741778413092986</c:v>
                </c:pt>
                <c:pt idx="66">
                  <c:v>0.31221743353168896</c:v>
                </c:pt>
                <c:pt idx="67">
                  <c:v>0.30713417743831573</c:v>
                </c:pt>
                <c:pt idx="68">
                  <c:v>0.30216461815938378</c:v>
                </c:pt>
                <c:pt idx="69">
                  <c:v>0.29730547283662867</c:v>
                </c:pt>
                <c:pt idx="70">
                  <c:v>0.29255356943672378</c:v>
                </c:pt>
                <c:pt idx="71">
                  <c:v>0.2879058428552253</c:v>
                </c:pt>
                <c:pt idx="72">
                  <c:v>0.28335933113388023</c:v>
                </c:pt>
                <c:pt idx="73">
                  <c:v>0.27891117179179814</c:v>
                </c:pt>
                <c:pt idx="74">
                  <c:v>0.27455859827039059</c:v>
                </c:pt>
                <c:pt idx="75">
                  <c:v>0.27029893649146675</c:v>
                </c:pt>
                <c:pt idx="76">
                  <c:v>0.26612960152744425</c:v>
                </c:pt>
                <c:pt idx="77">
                  <c:v>0.26204809438226223</c:v>
                </c:pt>
                <c:pt idx="78">
                  <c:v>0.25805199888127817</c:v>
                </c:pt>
                <c:pt idx="79">
                  <c:v>0.25413897866817475</c:v>
                </c:pt>
                <c:pt idx="80">
                  <c:v>0.25030677430669407</c:v>
                </c:pt>
                <c:pt idx="81">
                  <c:v>0.24655320048484597</c:v>
                </c:pt>
                <c:pt idx="82">
                  <c:v>0.24287614331910773</c:v>
                </c:pt>
                <c:pt idx="83">
                  <c:v>0.23927355775602874</c:v>
                </c:pt>
                <c:pt idx="84">
                  <c:v>0.2357434650685763</c:v>
                </c:pt>
                <c:pt idx="85">
                  <c:v>0.23228395044451383</c:v>
                </c:pt>
                <c:pt idx="86">
                  <c:v>0.22889316066406359</c:v>
                </c:pt>
                <c:pt idx="87">
                  <c:v>0.22556930186410015</c:v>
                </c:pt>
                <c:pt idx="88">
                  <c:v>0.22231063738611523</c:v>
                </c:pt>
                <c:pt idx="89">
                  <c:v>0.21911548570521569</c:v>
                </c:pt>
                <c:pt idx="90">
                  <c:v>0.21598221843743612</c:v>
                </c:pt>
                <c:pt idx="91">
                  <c:v>0.2129092584226856</c:v>
                </c:pt>
                <c:pt idx="92">
                  <c:v>0.2098950778806892</c:v>
                </c:pt>
                <c:pt idx="93">
                  <c:v>0.20693819663733287</c:v>
                </c:pt>
                <c:pt idx="94">
                  <c:v>0.20403718041887534</c:v>
                </c:pt>
                <c:pt idx="95">
                  <c:v>0.20119063921154837</c:v>
                </c:pt>
                <c:pt idx="96">
                  <c:v>0.19839722568412826</c:v>
                </c:pt>
                <c:pt idx="97">
                  <c:v>0.19565563367112337</c:v>
                </c:pt>
                <c:pt idx="98">
                  <c:v>0.19296459671429242</c:v>
                </c:pt>
                <c:pt idx="99">
                  <c:v>0.19032288666027192</c:v>
                </c:pt>
                <c:pt idx="100">
                  <c:v>0.18772931231215836</c:v>
                </c:pt>
              </c:numCache>
            </c:numRef>
          </c:yVal>
          <c:smooth val="1"/>
          <c:extLst>
            <c:ext xmlns:c16="http://schemas.microsoft.com/office/drawing/2014/chart" uri="{C3380CC4-5D6E-409C-BE32-E72D297353CC}">
              <c16:uniqueId val="{00000000-307E-4BFE-92FB-8296A6E1CA1D}"/>
            </c:ext>
          </c:extLst>
        </c:ser>
        <c:ser>
          <c:idx val="1"/>
          <c:order val="1"/>
          <c:tx>
            <c:strRef>
              <c:f>sensitivity!$BM$59</c:f>
              <c:strCache>
                <c:ptCount val="1"/>
                <c:pt idx="0">
                  <c:v>BC_0,10_T25</c:v>
                </c:pt>
              </c:strCache>
            </c:strRef>
          </c:tx>
          <c:spPr>
            <a:ln w="28575" cap="rnd">
              <a:solidFill>
                <a:schemeClr val="accent2"/>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sensitivity!$BM$60:$BM$160</c:f>
              <c:numCache>
                <c:formatCode>0%</c:formatCode>
                <c:ptCount val="101"/>
                <c:pt idx="0">
                  <c:v>0.9999856518125162</c:v>
                </c:pt>
                <c:pt idx="1">
                  <c:v>1</c:v>
                </c:pt>
                <c:pt idx="2">
                  <c:v>1</c:v>
                </c:pt>
                <c:pt idx="3">
                  <c:v>1</c:v>
                </c:pt>
                <c:pt idx="4">
                  <c:v>1</c:v>
                </c:pt>
                <c:pt idx="5">
                  <c:v>1</c:v>
                </c:pt>
                <c:pt idx="6">
                  <c:v>1</c:v>
                </c:pt>
                <c:pt idx="7">
                  <c:v>0.98183854003127236</c:v>
                </c:pt>
                <c:pt idx="8">
                  <c:v>0.95950980592574764</c:v>
                </c:pt>
                <c:pt idx="9">
                  <c:v>0.93746325346563042</c:v>
                </c:pt>
                <c:pt idx="10">
                  <c:v>0.91581871836078488</c:v>
                </c:pt>
                <c:pt idx="11">
                  <c:v>0.89464102800568235</c:v>
                </c:pt>
                <c:pt idx="12">
                  <c:v>0.87396327064508217</c:v>
                </c:pt>
                <c:pt idx="13">
                  <c:v>0.85380014681825789</c:v>
                </c:pt>
                <c:pt idx="14">
                  <c:v>0.83415565830835636</c:v>
                </c:pt>
                <c:pt idx="15">
                  <c:v>0.8150275435542581</c:v>
                </c:pt>
                <c:pt idx="16">
                  <c:v>0.79640984187350372</c:v>
                </c:pt>
                <c:pt idx="17">
                  <c:v>0.77829438226167824</c:v>
                </c:pt>
                <c:pt idx="18">
                  <c:v>0.76067165475262188</c:v>
                </c:pt>
                <c:pt idx="19">
                  <c:v>0.74353132752969986</c:v>
                </c:pt>
                <c:pt idx="20">
                  <c:v>0.72686256071655098</c:v>
                </c:pt>
                <c:pt idx="21">
                  <c:v>0.71065420317718486</c:v>
                </c:pt>
                <c:pt idx="22">
                  <c:v>0.69489492156206845</c:v>
                </c:pt>
                <c:pt idx="23">
                  <c:v>0.67957328959493468</c:v>
                </c:pt>
                <c:pt idx="24">
                  <c:v>0.66467785347192465</c:v>
                </c:pt>
                <c:pt idx="25">
                  <c:v>0.65019718235518043</c:v>
                </c:pt>
                <c:pt idx="26">
                  <c:v>0.63611990904853788</c:v>
                </c:pt>
                <c:pt idx="27">
                  <c:v>0.62243476375580808</c:v>
                </c:pt>
                <c:pt idx="28">
                  <c:v>0.60913060260351215</c:v>
                </c:pt>
                <c:pt idx="29">
                  <c:v>0.5961964319370936</c:v>
                </c:pt>
                <c:pt idx="30">
                  <c:v>0.58362142903179792</c:v>
                </c:pt>
                <c:pt idx="31">
                  <c:v>0.57139495966000786</c:v>
                </c:pt>
                <c:pt idx="32">
                  <c:v>0.55950659284906057</c:v>
                </c:pt>
                <c:pt idx="33">
                  <c:v>0.54794611310458752</c:v>
                </c:pt>
                <c:pt idx="34">
                  <c:v>0.53670353034066187</c:v>
                </c:pt>
                <c:pt idx="35">
                  <c:v>0.525769087736769</c:v>
                </c:pt>
                <c:pt idx="36">
                  <c:v>0.5151332677261562</c:v>
                </c:pt>
                <c:pt idx="37">
                  <c:v>0.50478679630709999</c:v>
                </c:pt>
                <c:pt idx="38">
                  <c:v>0.49472064585647407</c:v>
                </c:pt>
                <c:pt idx="39">
                  <c:v>0.48492603661306094</c:v>
                </c:pt>
                <c:pt idx="40">
                  <c:v>0.47539443698615763</c:v>
                </c:pt>
                <c:pt idx="41">
                  <c:v>0.46611756283319261</c:v>
                </c:pt>
                <c:pt idx="42">
                  <c:v>0.45708737583844594</c:v>
                </c:pt>
                <c:pt idx="43">
                  <c:v>0.4482960811136496</c:v>
                </c:pt>
                <c:pt idx="44">
                  <c:v>0.43973612413036312</c:v>
                </c:pt>
                <c:pt idx="45">
                  <c:v>0.43140018708368544</c:v>
                </c:pt>
                <c:pt idx="46">
                  <c:v>0.42328118477709076</c:v>
                </c:pt>
                <c:pt idx="47">
                  <c:v>0.41537226010906725</c:v>
                </c:pt>
                <c:pt idx="48">
                  <c:v>0.40766677923374189</c:v>
                </c:pt>
                <c:pt idx="49">
                  <c:v>0.40015832645985061</c:v>
                </c:pt>
                <c:pt idx="50">
                  <c:v>0.39284069894520568</c:v>
                </c:pt>
                <c:pt idx="51">
                  <c:v>0.38570790123722892</c:v>
                </c:pt>
                <c:pt idx="52">
                  <c:v>0.37875413970411032</c:v>
                </c:pt>
                <c:pt idx="53">
                  <c:v>0.37197381689570375</c:v>
                </c:pt>
                <c:pt idx="54">
                  <c:v>0.36536152586833098</c:v>
                </c:pt>
                <c:pt idx="55">
                  <c:v>0.35891204450321712</c:v>
                </c:pt>
                <c:pt idx="56">
                  <c:v>0.35262032984426694</c:v>
                </c:pt>
                <c:pt idx="57">
                  <c:v>0.34648151247729897</c:v>
                </c:pt>
                <c:pt idx="58">
                  <c:v>0.34049089096963153</c:v>
                </c:pt>
                <c:pt idx="59">
                  <c:v>0.3346439263860424</c:v>
                </c:pt>
                <c:pt idx="60">
                  <c:v>0.32893623689455892</c:v>
                </c:pt>
                <c:pt idx="61">
                  <c:v>0.32336359247326574</c:v>
                </c:pt>
                <c:pt idx="62">
                  <c:v>0.31792190972729467</c:v>
                </c:pt>
                <c:pt idx="63">
                  <c:v>0.31260724682338642</c:v>
                </c:pt>
                <c:pt idx="64">
                  <c:v>0.30741579854783657</c:v>
                </c:pt>
                <c:pt idx="65">
                  <c:v>0.30234389149226415</c:v>
                </c:pt>
                <c:pt idx="66">
                  <c:v>0.29738797937042594</c:v>
                </c:pt>
                <c:pt idx="67">
                  <c:v>0.29254463846825213</c:v>
                </c:pt>
                <c:pt idx="68">
                  <c:v>0.28781056322835208</c:v>
                </c:pt>
                <c:pt idx="69">
                  <c:v>0.28318256196945113</c:v>
                </c:pt>
                <c:pt idx="70">
                  <c:v>0.27865755274052995</c:v>
                </c:pt>
                <c:pt idx="71">
                  <c:v>0.27423255930885421</c:v>
                </c:pt>
                <c:pt idx="72">
                  <c:v>0.26990470728057603</c:v>
                </c:pt>
                <c:pt idx="73">
                  <c:v>0.26567122035217094</c:v>
                </c:pt>
                <c:pt idx="74">
                  <c:v>0.26152941669061619</c:v>
                </c:pt>
                <c:pt idx="75">
                  <c:v>0.25747670543992007</c:v>
                </c:pt>
                <c:pt idx="76">
                  <c:v>0.25351058335137527</c:v>
                </c:pt>
                <c:pt idx="77">
                  <c:v>0.24962863153470774</c:v>
                </c:pt>
                <c:pt idx="78">
                  <c:v>0.24582851232714642</c:v>
                </c:pt>
                <c:pt idx="79">
                  <c:v>0.24210796627731612</c:v>
                </c:pt>
                <c:pt idx="80">
                  <c:v>0.23846480924077423</c:v>
                </c:pt>
                <c:pt idx="81">
                  <c:v>0.23489692958394967</c:v>
                </c:pt>
                <c:pt idx="82">
                  <c:v>0.23140228549321173</c:v>
                </c:pt>
                <c:pt idx="83">
                  <c:v>0.22797890238578042</c:v>
                </c:pt>
                <c:pt idx="84">
                  <c:v>0.2246248704191916</c:v>
                </c:pt>
                <c:pt idx="85">
                  <c:v>0.22133834209605491</c:v>
                </c:pt>
                <c:pt idx="86">
                  <c:v>0.21811752996086581</c:v>
                </c:pt>
                <c:pt idx="87">
                  <c:v>0.21496070438568413</c:v>
                </c:pt>
                <c:pt idx="88">
                  <c:v>0.21186619144153473</c:v>
                </c:pt>
                <c:pt idx="89">
                  <c:v>0.20883237085245232</c:v>
                </c:pt>
                <c:pt idx="90">
                  <c:v>0.20585767402915214</c:v>
                </c:pt>
                <c:pt idx="91">
                  <c:v>0.20294058217938099</c:v>
                </c:pt>
                <c:pt idx="92">
                  <c:v>0.20007962449207711</c:v>
                </c:pt>
                <c:pt idx="93">
                  <c:v>0.19727337639254264</c:v>
                </c:pt>
                <c:pt idx="94">
                  <c:v>0.19452045786591338</c:v>
                </c:pt>
                <c:pt idx="95">
                  <c:v>0.19181953184629041</c:v>
                </c:pt>
                <c:pt idx="96">
                  <c:v>0.18916930266897949</c:v>
                </c:pt>
                <c:pt idx="97">
                  <c:v>0.1865685145833646</c:v>
                </c:pt>
                <c:pt idx="98">
                  <c:v>0.18401595032402721</c:v>
                </c:pt>
                <c:pt idx="99">
                  <c:v>0.18151042973780074</c:v>
                </c:pt>
                <c:pt idx="100">
                  <c:v>0.17905080846452964</c:v>
                </c:pt>
              </c:numCache>
            </c:numRef>
          </c:yVal>
          <c:smooth val="1"/>
          <c:extLst>
            <c:ext xmlns:c16="http://schemas.microsoft.com/office/drawing/2014/chart" uri="{C3380CC4-5D6E-409C-BE32-E72D297353CC}">
              <c16:uniqueId val="{00000001-307E-4BFE-92FB-8296A6E1CA1D}"/>
            </c:ext>
          </c:extLst>
        </c:ser>
        <c:ser>
          <c:idx val="2"/>
          <c:order val="2"/>
          <c:tx>
            <c:strRef>
              <c:f>sensitivity!$BN$59</c:f>
              <c:strCache>
                <c:ptCount val="1"/>
                <c:pt idx="0">
                  <c:v>BC_0,15_T25</c:v>
                </c:pt>
              </c:strCache>
            </c:strRef>
          </c:tx>
          <c:spPr>
            <a:ln w="28575" cap="rnd">
              <a:solidFill>
                <a:schemeClr val="accent3"/>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sensitivity!$BN$60:$BN$160</c:f>
              <c:numCache>
                <c:formatCode>0%</c:formatCode>
                <c:ptCount val="101"/>
                <c:pt idx="0">
                  <c:v>0.99998748556485162</c:v>
                </c:pt>
                <c:pt idx="1">
                  <c:v>1</c:v>
                </c:pt>
                <c:pt idx="2">
                  <c:v>1</c:v>
                </c:pt>
                <c:pt idx="3">
                  <c:v>1</c:v>
                </c:pt>
                <c:pt idx="4">
                  <c:v>1</c:v>
                </c:pt>
                <c:pt idx="5">
                  <c:v>0.99628772012830769</c:v>
                </c:pt>
                <c:pt idx="6">
                  <c:v>0.97320451847072931</c:v>
                </c:pt>
                <c:pt idx="7">
                  <c:v>0.95009511751182885</c:v>
                </c:pt>
                <c:pt idx="8">
                  <c:v>0.92726868686127384</c:v>
                </c:pt>
                <c:pt idx="9">
                  <c:v>0.90489030167917117</c:v>
                </c:pt>
                <c:pt idx="10">
                  <c:v>0.8830450833314748</c:v>
                </c:pt>
                <c:pt idx="11">
                  <c:v>0.86177305635308987</c:v>
                </c:pt>
                <c:pt idx="12">
                  <c:v>0.84108881206360764</c:v>
                </c:pt>
                <c:pt idx="13">
                  <c:v>0.82099271036506838</c:v>
                </c:pt>
                <c:pt idx="14">
                  <c:v>0.80147726217021109</c:v>
                </c:pt>
                <c:pt idx="15">
                  <c:v>0.78253075308921993</c:v>
                </c:pt>
                <c:pt idx="16">
                  <c:v>0.76413928944128517</c:v>
                </c:pt>
                <c:pt idx="17">
                  <c:v>0.7462879451243658</c:v>
                </c:pt>
                <c:pt idx="18">
                  <c:v>0.72896139862496823</c:v>
                </c:pt>
                <c:pt idx="19">
                  <c:v>0.71214428281241815</c:v>
                </c:pt>
                <c:pt idx="20">
                  <c:v>0.69582137429895707</c:v>
                </c:pt>
                <c:pt idx="21">
                  <c:v>0.67997769413961406</c:v>
                </c:pt>
                <c:pt idx="22">
                  <c:v>0.66459856019258645</c:v>
                </c:pt>
                <c:pt idx="23">
                  <c:v>0.64966961355928654</c:v>
                </c:pt>
                <c:pt idx="24">
                  <c:v>0.63517683139730552</c:v>
                </c:pt>
                <c:pt idx="25">
                  <c:v>0.62110653271927219</c:v>
                </c:pt>
                <c:pt idx="26">
                  <c:v>0.60744538064030751</c:v>
                </c:pt>
                <c:pt idx="27">
                  <c:v>0.5941803828172173</c:v>
                </c:pt>
                <c:pt idx="28">
                  <c:v>0.58129889090537645</c:v>
                </c:pt>
                <c:pt idx="29">
                  <c:v>0.56878859938668636</c:v>
                </c:pt>
                <c:pt idx="30">
                  <c:v>0.55663754389179954</c:v>
                </c:pt>
                <c:pt idx="31">
                  <c:v>0.54483409903845448</c:v>
                </c:pt>
                <c:pt idx="32">
                  <c:v>0.533366975772395</c:v>
                </c:pt>
                <c:pt idx="33">
                  <c:v>0.5222252181936109</c:v>
                </c:pt>
                <c:pt idx="34">
                  <c:v>0.51139819986032031</c:v>
                </c:pt>
                <c:pt idx="35">
                  <c:v>0.50087561957685933</c:v>
                </c:pt>
                <c:pt idx="36">
                  <c:v>0.49064749668497298</c:v>
                </c:pt>
                <c:pt idx="37">
                  <c:v>0.48070416588905973</c:v>
                </c:pt>
                <c:pt idx="38">
                  <c:v>0.47103627165412487</c:v>
                </c:pt>
                <c:pt idx="39">
                  <c:v>0.46163476222066102</c:v>
                </c:pt>
                <c:pt idx="40">
                  <c:v>0.45249088328375497</c:v>
                </c:pt>
                <c:pt idx="41">
                  <c:v>0.44359617138485419</c:v>
                </c:pt>
                <c:pt idx="42">
                  <c:v>0.4349424470642701</c:v>
                </c:pt>
                <c:pt idx="43">
                  <c:v>0.42652180782102017</c:v>
                </c:pt>
                <c:pt idx="44">
                  <c:v>0.41832662092433498</c:v>
                </c:pt>
                <c:pt idx="45">
                  <c:v>0.410349516118374</c:v>
                </c:pt>
                <c:pt idx="46">
                  <c:v>0.40258337825855739</c:v>
                </c:pt>
                <c:pt idx="47">
                  <c:v>0.39502133991465282</c:v>
                </c:pt>
                <c:pt idx="48">
                  <c:v>0.38765677397241027</c:v>
                </c:pt>
                <c:pt idx="49">
                  <c:v>0.38048328626225958</c:v>
                </c:pt>
                <c:pt idx="50">
                  <c:v>0.37349470824039349</c:v>
                </c:pt>
                <c:pt idx="51">
                  <c:v>0.36668508974452563</c:v>
                </c:pt>
                <c:pt idx="52">
                  <c:v>0.36004869184374944</c:v>
                </c:pt>
                <c:pt idx="53">
                  <c:v>0.35357997979925826</c:v>
                </c:pt>
                <c:pt idx="54">
                  <c:v>0.34727361615021574</c:v>
                </c:pt>
                <c:pt idx="55">
                  <c:v>0.34112445393680602</c:v>
                </c:pt>
                <c:pt idx="56">
                  <c:v>0.33512753007042262</c:v>
                </c:pt>
                <c:pt idx="57">
                  <c:v>0.32927805885908762</c:v>
                </c:pt>
                <c:pt idx="58">
                  <c:v>0.32357142569450331</c:v>
                </c:pt>
                <c:pt idx="59">
                  <c:v>0.31800318090562629</c:v>
                </c:pt>
                <c:pt idx="60">
                  <c:v>0.31256903378230422</c:v>
                </c:pt>
                <c:pt idx="61">
                  <c:v>0.30726484677132054</c:v>
                </c:pt>
                <c:pt idx="62">
                  <c:v>0.30208662984613066</c:v>
                </c:pt>
                <c:pt idx="63">
                  <c:v>0.29703053505065213</c:v>
                </c:pt>
                <c:pt idx="64">
                  <c:v>0.2920928512166544</c:v>
                </c:pt>
                <c:pt idx="65">
                  <c:v>0.28726999885359839</c:v>
                </c:pt>
                <c:pt idx="66">
                  <c:v>0.28255852520916291</c:v>
                </c:pt>
                <c:pt idx="67">
                  <c:v>0.27795509949818853</c:v>
                </c:pt>
                <c:pt idx="68">
                  <c:v>0.27345650829732043</c:v>
                </c:pt>
                <c:pt idx="69">
                  <c:v>0.26905965110227353</c:v>
                </c:pt>
                <c:pt idx="70">
                  <c:v>0.26476153604433617</c:v>
                </c:pt>
                <c:pt idx="71">
                  <c:v>0.26055927576248311</c:v>
                </c:pt>
                <c:pt idx="72">
                  <c:v>0.25645008342727182</c:v>
                </c:pt>
                <c:pt idx="73">
                  <c:v>0.2524312689125438</c:v>
                </c:pt>
                <c:pt idx="74">
                  <c:v>0.24850023511084174</c:v>
                </c:pt>
                <c:pt idx="75">
                  <c:v>0.24465447438837343</c:v>
                </c:pt>
                <c:pt idx="76">
                  <c:v>0.24089156517530624</c:v>
                </c:pt>
                <c:pt idx="77">
                  <c:v>0.23720916868715322</c:v>
                </c:pt>
                <c:pt idx="78">
                  <c:v>0.23360502577301465</c:v>
                </c:pt>
                <c:pt idx="79">
                  <c:v>0.23007695388645749</c:v>
                </c:pt>
                <c:pt idx="80">
                  <c:v>0.2266228441748544</c:v>
                </c:pt>
                <c:pt idx="81">
                  <c:v>0.22324065868305337</c:v>
                </c:pt>
                <c:pt idx="82">
                  <c:v>0.21992842766731574</c:v>
                </c:pt>
                <c:pt idx="83">
                  <c:v>0.21668424701553207</c:v>
                </c:pt>
                <c:pt idx="84">
                  <c:v>0.21350627576980691</c:v>
                </c:pt>
                <c:pt idx="85">
                  <c:v>0.21039273374759598</c:v>
                </c:pt>
                <c:pt idx="86">
                  <c:v>0.20734189925766805</c:v>
                </c:pt>
                <c:pt idx="87">
                  <c:v>0.2043521069072681</c:v>
                </c:pt>
                <c:pt idx="88">
                  <c:v>0.20142174549695421</c:v>
                </c:pt>
                <c:pt idx="89">
                  <c:v>0.19854925599968898</c:v>
                </c:pt>
                <c:pt idx="90">
                  <c:v>0.1957331296208682</c:v>
                </c:pt>
                <c:pt idx="91">
                  <c:v>0.19297190593607641</c:v>
                </c:pt>
                <c:pt idx="92">
                  <c:v>0.190264171103465</c:v>
                </c:pt>
                <c:pt idx="93">
                  <c:v>0.18760855614775238</c:v>
                </c:pt>
                <c:pt idx="94">
                  <c:v>0.18500373531295139</c:v>
                </c:pt>
                <c:pt idx="95">
                  <c:v>0.18244842448103249</c:v>
                </c:pt>
                <c:pt idx="96">
                  <c:v>0.17994137965383072</c:v>
                </c:pt>
                <c:pt idx="97">
                  <c:v>0.17748139549560582</c:v>
                </c:pt>
                <c:pt idx="98">
                  <c:v>0.17506730393376196</c:v>
                </c:pt>
                <c:pt idx="99">
                  <c:v>0.17269797281532956</c:v>
                </c:pt>
                <c:pt idx="100">
                  <c:v>0.17037230461690092</c:v>
                </c:pt>
              </c:numCache>
            </c:numRef>
          </c:yVal>
          <c:smooth val="1"/>
          <c:extLst>
            <c:ext xmlns:c16="http://schemas.microsoft.com/office/drawing/2014/chart" uri="{C3380CC4-5D6E-409C-BE32-E72D297353CC}">
              <c16:uniqueId val="{00000002-307E-4BFE-92FB-8296A6E1CA1D}"/>
            </c:ext>
          </c:extLst>
        </c:ser>
        <c:ser>
          <c:idx val="3"/>
          <c:order val="3"/>
          <c:tx>
            <c:strRef>
              <c:f>sensitivity!$BO$59</c:f>
              <c:strCache>
                <c:ptCount val="1"/>
                <c:pt idx="0">
                  <c:v>BC_0,20_T25</c:v>
                </c:pt>
              </c:strCache>
            </c:strRef>
          </c:tx>
          <c:spPr>
            <a:ln w="28575" cap="rnd">
              <a:solidFill>
                <a:schemeClr val="accent4"/>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sensitivity!$BO$60:$BO$160</c:f>
              <c:numCache>
                <c:formatCode>0%</c:formatCode>
                <c:ptCount val="101"/>
                <c:pt idx="0">
                  <c:v>0.99998931931718693</c:v>
                </c:pt>
                <c:pt idx="1">
                  <c:v>1</c:v>
                </c:pt>
                <c:pt idx="2">
                  <c:v>1</c:v>
                </c:pt>
                <c:pt idx="3">
                  <c:v>1</c:v>
                </c:pt>
                <c:pt idx="4">
                  <c:v>0.99017100208939912</c:v>
                </c:pt>
                <c:pt idx="5">
                  <c:v>0.96626773592075188</c:v>
                </c:pt>
                <c:pt idx="6">
                  <c:v>0.94217547021927572</c:v>
                </c:pt>
                <c:pt idx="7">
                  <c:v>0.91835169499238534</c:v>
                </c:pt>
                <c:pt idx="8">
                  <c:v>0.89502756779680015</c:v>
                </c:pt>
                <c:pt idx="9">
                  <c:v>0.87231734989271204</c:v>
                </c:pt>
                <c:pt idx="10">
                  <c:v>0.85027144830216472</c:v>
                </c:pt>
                <c:pt idx="11">
                  <c:v>0.82890508470049729</c:v>
                </c:pt>
                <c:pt idx="12">
                  <c:v>0.80821435348213311</c:v>
                </c:pt>
                <c:pt idx="13">
                  <c:v>0.78818527391187887</c:v>
                </c:pt>
                <c:pt idx="14">
                  <c:v>0.76879886603206582</c:v>
                </c:pt>
                <c:pt idx="15">
                  <c:v>0.75003396262418187</c:v>
                </c:pt>
                <c:pt idx="16">
                  <c:v>0.73186873700906674</c:v>
                </c:pt>
                <c:pt idx="17">
                  <c:v>0.71428150798705337</c:v>
                </c:pt>
                <c:pt idx="18">
                  <c:v>0.69725114249731446</c:v>
                </c:pt>
                <c:pt idx="19">
                  <c:v>0.68075723809513655</c:v>
                </c:pt>
                <c:pt idx="20">
                  <c:v>0.66478018788136328</c:v>
                </c:pt>
                <c:pt idx="21">
                  <c:v>0.64930118510204338</c:v>
                </c:pt>
                <c:pt idx="22">
                  <c:v>0.63430219882310446</c:v>
                </c:pt>
                <c:pt idx="23">
                  <c:v>0.6197659375236384</c:v>
                </c:pt>
                <c:pt idx="24">
                  <c:v>0.60567580932268639</c:v>
                </c:pt>
                <c:pt idx="25">
                  <c:v>0.59201588308336395</c:v>
                </c:pt>
                <c:pt idx="26">
                  <c:v>0.57877085223207714</c:v>
                </c:pt>
                <c:pt idx="27">
                  <c:v>0.56592600187862652</c:v>
                </c:pt>
                <c:pt idx="28">
                  <c:v>0.55346717920724064</c:v>
                </c:pt>
                <c:pt idx="29">
                  <c:v>0.54138076683627911</c:v>
                </c:pt>
                <c:pt idx="30">
                  <c:v>0.52965365875180115</c:v>
                </c:pt>
                <c:pt idx="31">
                  <c:v>0.51827323841690109</c:v>
                </c:pt>
                <c:pt idx="32">
                  <c:v>0.50722735869572955</c:v>
                </c:pt>
                <c:pt idx="33">
                  <c:v>0.49650432328263416</c:v>
                </c:pt>
                <c:pt idx="34">
                  <c:v>0.48609286937997881</c:v>
                </c:pt>
                <c:pt idx="35">
                  <c:v>0.47598215141694977</c:v>
                </c:pt>
                <c:pt idx="36">
                  <c:v>0.46616172564378977</c:v>
                </c:pt>
                <c:pt idx="37">
                  <c:v>0.45662153547101941</c:v>
                </c:pt>
                <c:pt idx="38">
                  <c:v>0.44735189745177573</c:v>
                </c:pt>
                <c:pt idx="39">
                  <c:v>0.43834348782826116</c:v>
                </c:pt>
                <c:pt idx="40">
                  <c:v>0.42958732958135237</c:v>
                </c:pt>
                <c:pt idx="41">
                  <c:v>0.42107477993651576</c:v>
                </c:pt>
                <c:pt idx="42">
                  <c:v>0.41279751829009426</c:v>
                </c:pt>
                <c:pt idx="43">
                  <c:v>0.4047475345283908</c:v>
                </c:pt>
                <c:pt idx="44">
                  <c:v>0.39691711771830684</c:v>
                </c:pt>
                <c:pt idx="45">
                  <c:v>0.38929884515306257</c:v>
                </c:pt>
                <c:pt idx="46">
                  <c:v>0.38188557174002408</c:v>
                </c:pt>
                <c:pt idx="47">
                  <c:v>0.37467041972023846</c:v>
                </c:pt>
                <c:pt idx="48">
                  <c:v>0.36764676871107865</c:v>
                </c:pt>
                <c:pt idx="49">
                  <c:v>0.3608082460646686</c:v>
                </c:pt>
                <c:pt idx="50">
                  <c:v>0.3541487175355813</c:v>
                </c:pt>
                <c:pt idx="51">
                  <c:v>0.34766227825182233</c:v>
                </c:pt>
                <c:pt idx="52">
                  <c:v>0.34134324398338856</c:v>
                </c:pt>
                <c:pt idx="53">
                  <c:v>0.33518614270281277</c:v>
                </c:pt>
                <c:pt idx="54">
                  <c:v>0.32918570643210054</c:v>
                </c:pt>
                <c:pt idx="55">
                  <c:v>0.32333686337039497</c:v>
                </c:pt>
                <c:pt idx="56">
                  <c:v>0.31763473029657824</c:v>
                </c:pt>
                <c:pt idx="57">
                  <c:v>0.31207460524087627</c:v>
                </c:pt>
                <c:pt idx="58">
                  <c:v>0.30665196041937509</c:v>
                </c:pt>
                <c:pt idx="59">
                  <c:v>0.30136243542521013</c:v>
                </c:pt>
                <c:pt idx="60">
                  <c:v>0.29620183067004946</c:v>
                </c:pt>
                <c:pt idx="61">
                  <c:v>0.29116610106937535</c:v>
                </c:pt>
                <c:pt idx="62">
                  <c:v>0.28625134996496665</c:v>
                </c:pt>
                <c:pt idx="63">
                  <c:v>0.28145382327791779</c:v>
                </c:pt>
                <c:pt idx="64">
                  <c:v>0.27676990388547229</c:v>
                </c:pt>
                <c:pt idx="65">
                  <c:v>0.27219610621493262</c:v>
                </c:pt>
                <c:pt idx="66">
                  <c:v>0.26772907104789995</c:v>
                </c:pt>
                <c:pt idx="67">
                  <c:v>0.26336556052812493</c:v>
                </c:pt>
                <c:pt idx="68">
                  <c:v>0.25910245336628873</c:v>
                </c:pt>
                <c:pt idx="69">
                  <c:v>0.25493674023509599</c:v>
                </c:pt>
                <c:pt idx="70">
                  <c:v>0.25086551934814233</c:v>
                </c:pt>
                <c:pt idx="71">
                  <c:v>0.24688599221611204</c:v>
                </c:pt>
                <c:pt idx="72">
                  <c:v>0.24299545957396768</c:v>
                </c:pt>
                <c:pt idx="73">
                  <c:v>0.23919131747291661</c:v>
                </c:pt>
                <c:pt idx="74">
                  <c:v>0.23547105353106734</c:v>
                </c:pt>
                <c:pt idx="75">
                  <c:v>0.23183224333682678</c:v>
                </c:pt>
                <c:pt idx="76">
                  <c:v>0.22827254699923724</c:v>
                </c:pt>
                <c:pt idx="77">
                  <c:v>0.2247897058395987</c:v>
                </c:pt>
                <c:pt idx="78">
                  <c:v>0.2213815392188829</c:v>
                </c:pt>
                <c:pt idx="79">
                  <c:v>0.21804594149559886</c:v>
                </c:pt>
                <c:pt idx="80">
                  <c:v>0.21478087910893456</c:v>
                </c:pt>
                <c:pt idx="81">
                  <c:v>0.2115843877821571</c:v>
                </c:pt>
                <c:pt idx="82">
                  <c:v>0.20845456984141975</c:v>
                </c:pt>
                <c:pt idx="83">
                  <c:v>0.20538959164528375</c:v>
                </c:pt>
                <c:pt idx="84">
                  <c:v>0.20238768112042224</c:v>
                </c:pt>
                <c:pt idx="85">
                  <c:v>0.19944712539913706</c:v>
                </c:pt>
                <c:pt idx="86">
                  <c:v>0.19656626855447026</c:v>
                </c:pt>
                <c:pt idx="87">
                  <c:v>0.19374350942885207</c:v>
                </c:pt>
                <c:pt idx="88">
                  <c:v>0.19097729955237369</c:v>
                </c:pt>
                <c:pt idx="89">
                  <c:v>0.18826614114692564</c:v>
                </c:pt>
                <c:pt idx="90">
                  <c:v>0.18560858521258425</c:v>
                </c:pt>
                <c:pt idx="91">
                  <c:v>0.18300322969277183</c:v>
                </c:pt>
                <c:pt idx="92">
                  <c:v>0.18044871771485291</c:v>
                </c:pt>
                <c:pt idx="93">
                  <c:v>0.17794373590296211</c:v>
                </c:pt>
                <c:pt idx="94">
                  <c:v>0.17548701275998943</c:v>
                </c:pt>
                <c:pt idx="95">
                  <c:v>0.17307731711577454</c:v>
                </c:pt>
                <c:pt idx="96">
                  <c:v>0.17071345663868195</c:v>
                </c:pt>
                <c:pt idx="97">
                  <c:v>0.16839427640784704</c:v>
                </c:pt>
                <c:pt idx="98">
                  <c:v>0.16611865754349675</c:v>
                </c:pt>
                <c:pt idx="99">
                  <c:v>0.16388551589285841</c:v>
                </c:pt>
                <c:pt idx="100">
                  <c:v>0.1616938007692722</c:v>
                </c:pt>
              </c:numCache>
            </c:numRef>
          </c:yVal>
          <c:smooth val="1"/>
          <c:extLst>
            <c:ext xmlns:c16="http://schemas.microsoft.com/office/drawing/2014/chart" uri="{C3380CC4-5D6E-409C-BE32-E72D297353CC}">
              <c16:uniqueId val="{00000003-307E-4BFE-92FB-8296A6E1CA1D}"/>
            </c:ext>
          </c:extLst>
        </c:ser>
        <c:ser>
          <c:idx val="4"/>
          <c:order val="4"/>
          <c:tx>
            <c:strRef>
              <c:f>sensitivity!$BP$59</c:f>
              <c:strCache>
                <c:ptCount val="1"/>
                <c:pt idx="0">
                  <c:v>BC_0,25_T25</c:v>
                </c:pt>
              </c:strCache>
            </c:strRef>
          </c:tx>
          <c:spPr>
            <a:ln w="28575" cap="rnd">
              <a:solidFill>
                <a:schemeClr val="accent5"/>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sensitivity!$BP$60:$BP$160</c:f>
              <c:numCache>
                <c:formatCode>0%</c:formatCode>
                <c:ptCount val="101"/>
                <c:pt idx="0">
                  <c:v>0.99999115306952224</c:v>
                </c:pt>
                <c:pt idx="1">
                  <c:v>1</c:v>
                </c:pt>
                <c:pt idx="2">
                  <c:v>1</c:v>
                </c:pt>
                <c:pt idx="3">
                  <c:v>0.98641139002432177</c:v>
                </c:pt>
                <c:pt idx="4">
                  <c:v>0.96158212876411198</c:v>
                </c:pt>
                <c:pt idx="5">
                  <c:v>0.93624775171319596</c:v>
                </c:pt>
                <c:pt idx="6">
                  <c:v>0.91114642196782203</c:v>
                </c:pt>
                <c:pt idx="7">
                  <c:v>0.88660827247294183</c:v>
                </c:pt>
                <c:pt idx="8">
                  <c:v>0.86278644873232646</c:v>
                </c:pt>
                <c:pt idx="9">
                  <c:v>0.83974439810625279</c:v>
                </c:pt>
                <c:pt idx="10">
                  <c:v>0.81749781327285465</c:v>
                </c:pt>
                <c:pt idx="11">
                  <c:v>0.79603711304790481</c:v>
                </c:pt>
                <c:pt idx="12">
                  <c:v>0.77533989490065869</c:v>
                </c:pt>
                <c:pt idx="13">
                  <c:v>0.75537783745868947</c:v>
                </c:pt>
                <c:pt idx="14">
                  <c:v>0.73612046989392055</c:v>
                </c:pt>
                <c:pt idx="15">
                  <c:v>0.7175371721591437</c:v>
                </c:pt>
                <c:pt idx="16">
                  <c:v>0.6995981845768483</c:v>
                </c:pt>
                <c:pt idx="17">
                  <c:v>0.68227507084974093</c:v>
                </c:pt>
                <c:pt idx="18">
                  <c:v>0.6655408863696608</c:v>
                </c:pt>
                <c:pt idx="19">
                  <c:v>0.64937019337785484</c:v>
                </c:pt>
                <c:pt idx="20">
                  <c:v>0.63373900146376938</c:v>
                </c:pt>
                <c:pt idx="21">
                  <c:v>0.61862467606447258</c:v>
                </c:pt>
                <c:pt idx="22">
                  <c:v>0.60400583745362235</c:v>
                </c:pt>
                <c:pt idx="23">
                  <c:v>0.58986226148799026</c:v>
                </c:pt>
                <c:pt idx="24">
                  <c:v>0.57617478724806714</c:v>
                </c:pt>
                <c:pt idx="25">
                  <c:v>0.56292523344745571</c:v>
                </c:pt>
                <c:pt idx="26">
                  <c:v>0.55009632382384677</c:v>
                </c:pt>
                <c:pt idx="27">
                  <c:v>0.53767162094003573</c:v>
                </c:pt>
                <c:pt idx="28">
                  <c:v>0.52563546750910484</c:v>
                </c:pt>
                <c:pt idx="29">
                  <c:v>0.51397293428587187</c:v>
                </c:pt>
                <c:pt idx="30">
                  <c:v>0.50266977361180276</c:v>
                </c:pt>
                <c:pt idx="31">
                  <c:v>0.49171237779534771</c:v>
                </c:pt>
                <c:pt idx="32">
                  <c:v>0.48108774161906398</c:v>
                </c:pt>
                <c:pt idx="33">
                  <c:v>0.47078342837165743</c:v>
                </c:pt>
                <c:pt idx="34">
                  <c:v>0.46078753889963731</c:v>
                </c:pt>
                <c:pt idx="35">
                  <c:v>0.45108868325704016</c:v>
                </c:pt>
                <c:pt idx="36">
                  <c:v>0.44167595460260656</c:v>
                </c:pt>
                <c:pt idx="37">
                  <c:v>0.43253890505297909</c:v>
                </c:pt>
                <c:pt idx="38">
                  <c:v>0.42366752324942658</c:v>
                </c:pt>
                <c:pt idx="39">
                  <c:v>0.41505221343586124</c:v>
                </c:pt>
                <c:pt idx="40">
                  <c:v>0.40668377587894977</c:v>
                </c:pt>
                <c:pt idx="41">
                  <c:v>0.39855338848817734</c:v>
                </c:pt>
                <c:pt idx="42">
                  <c:v>0.39065258951591841</c:v>
                </c:pt>
                <c:pt idx="43">
                  <c:v>0.38297326123576142</c:v>
                </c:pt>
                <c:pt idx="44">
                  <c:v>0.37550761451227876</c:v>
                </c:pt>
                <c:pt idx="45">
                  <c:v>0.36824817418775113</c:v>
                </c:pt>
                <c:pt idx="46">
                  <c:v>0.36118776522149076</c:v>
                </c:pt>
                <c:pt idx="47">
                  <c:v>0.35431949952582409</c:v>
                </c:pt>
                <c:pt idx="48">
                  <c:v>0.34763676344974709</c:v>
                </c:pt>
                <c:pt idx="49">
                  <c:v>0.34113320586707763</c:v>
                </c:pt>
                <c:pt idx="50">
                  <c:v>0.33480272683076917</c:v>
                </c:pt>
                <c:pt idx="51">
                  <c:v>0.32863946675911904</c:v>
                </c:pt>
                <c:pt idx="52">
                  <c:v>0.32263779612302768</c:v>
                </c:pt>
                <c:pt idx="53">
                  <c:v>0.31679230560636729</c:v>
                </c:pt>
                <c:pt idx="54">
                  <c:v>0.3110977967139853</c:v>
                </c:pt>
                <c:pt idx="55">
                  <c:v>0.30554927280398386</c:v>
                </c:pt>
                <c:pt idx="56">
                  <c:v>0.30014193052273386</c:v>
                </c:pt>
                <c:pt idx="57">
                  <c:v>0.29487115162266492</c:v>
                </c:pt>
                <c:pt idx="58">
                  <c:v>0.28973249514424682</c:v>
                </c:pt>
                <c:pt idx="59">
                  <c:v>0.28472168994479402</c:v>
                </c:pt>
                <c:pt idx="60">
                  <c:v>0.27983462755779476</c:v>
                </c:pt>
                <c:pt idx="61">
                  <c:v>0.27506735536743016</c:v>
                </c:pt>
                <c:pt idx="62">
                  <c:v>0.2704160700838027</c:v>
                </c:pt>
                <c:pt idx="63">
                  <c:v>0.26587711150518351</c:v>
                </c:pt>
                <c:pt idx="64">
                  <c:v>0.26144695655429012</c:v>
                </c:pt>
                <c:pt idx="65">
                  <c:v>0.25712221357626691</c:v>
                </c:pt>
                <c:pt idx="66">
                  <c:v>0.25289961688663692</c:v>
                </c:pt>
                <c:pt idx="67">
                  <c:v>0.24877602155806133</c:v>
                </c:pt>
                <c:pt idx="68">
                  <c:v>0.24474839843525703</c:v>
                </c:pt>
                <c:pt idx="69">
                  <c:v>0.2408138293679184</c:v>
                </c:pt>
                <c:pt idx="70">
                  <c:v>0.23696950265194849</c:v>
                </c:pt>
                <c:pt idx="71">
                  <c:v>0.23321270866974098</c:v>
                </c:pt>
                <c:pt idx="72">
                  <c:v>0.22954083572066353</c:v>
                </c:pt>
                <c:pt idx="73">
                  <c:v>0.22595136603328941</c:v>
                </c:pt>
                <c:pt idx="74">
                  <c:v>0.22244187195129289</c:v>
                </c:pt>
                <c:pt idx="75">
                  <c:v>0.21901001228528016</c:v>
                </c:pt>
                <c:pt idx="76">
                  <c:v>0.21565352882316824</c:v>
                </c:pt>
                <c:pt idx="77">
                  <c:v>0.21237024299204421</c:v>
                </c:pt>
                <c:pt idx="78">
                  <c:v>0.20915805266475115</c:v>
                </c:pt>
                <c:pt idx="79">
                  <c:v>0.20601492910474023</c:v>
                </c:pt>
                <c:pt idx="80">
                  <c:v>0.20293891404301473</c:v>
                </c:pt>
                <c:pt idx="81">
                  <c:v>0.19992811688126083</c:v>
                </c:pt>
                <c:pt idx="82">
                  <c:v>0.19698071201552375</c:v>
                </c:pt>
                <c:pt idx="83">
                  <c:v>0.19409493627503541</c:v>
                </c:pt>
                <c:pt idx="84">
                  <c:v>0.19126908647103755</c:v>
                </c:pt>
                <c:pt idx="85">
                  <c:v>0.18850151705067814</c:v>
                </c:pt>
                <c:pt idx="86">
                  <c:v>0.18579063785127248</c:v>
                </c:pt>
                <c:pt idx="87">
                  <c:v>0.18313491195043605</c:v>
                </c:pt>
                <c:pt idx="88">
                  <c:v>0.1805328536077932</c:v>
                </c:pt>
                <c:pt idx="89">
                  <c:v>0.17798302629416229</c:v>
                </c:pt>
                <c:pt idx="90">
                  <c:v>0.1754840408043003</c:v>
                </c:pt>
                <c:pt idx="91">
                  <c:v>0.17303455344946722</c:v>
                </c:pt>
                <c:pt idx="92">
                  <c:v>0.17063326432624082</c:v>
                </c:pt>
                <c:pt idx="93">
                  <c:v>0.16827891565817188</c:v>
                </c:pt>
                <c:pt idx="94">
                  <c:v>0.16597029020702747</c:v>
                </c:pt>
                <c:pt idx="95">
                  <c:v>0.16370620975051658</c:v>
                </c:pt>
                <c:pt idx="96">
                  <c:v>0.16148553362353318</c:v>
                </c:pt>
                <c:pt idx="97">
                  <c:v>0.15930715732008827</c:v>
                </c:pt>
                <c:pt idx="98">
                  <c:v>0.15717001115323154</c:v>
                </c:pt>
                <c:pt idx="99">
                  <c:v>0.15507305897038723</c:v>
                </c:pt>
                <c:pt idx="100">
                  <c:v>0.15301529692164351</c:v>
                </c:pt>
              </c:numCache>
            </c:numRef>
          </c:yVal>
          <c:smooth val="1"/>
          <c:extLst>
            <c:ext xmlns:c16="http://schemas.microsoft.com/office/drawing/2014/chart" uri="{C3380CC4-5D6E-409C-BE32-E72D297353CC}">
              <c16:uniqueId val="{00000004-307E-4BFE-92FB-8296A6E1CA1D}"/>
            </c:ext>
          </c:extLst>
        </c:ser>
        <c:ser>
          <c:idx val="5"/>
          <c:order val="5"/>
          <c:tx>
            <c:strRef>
              <c:f>sensitivity!$BQ$59</c:f>
              <c:strCache>
                <c:ptCount val="1"/>
                <c:pt idx="0">
                  <c:v>BC_0,30_T25</c:v>
                </c:pt>
              </c:strCache>
            </c:strRef>
          </c:tx>
          <c:spPr>
            <a:ln w="28575" cap="rnd">
              <a:solidFill>
                <a:schemeClr val="accent6"/>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sensitivity!$BQ$60:$BQ$160</c:f>
              <c:numCache>
                <c:formatCode>0%</c:formatCode>
                <c:ptCount val="101"/>
                <c:pt idx="0">
                  <c:v>0.99999298682185755</c:v>
                </c:pt>
                <c:pt idx="1">
                  <c:v>1</c:v>
                </c:pt>
                <c:pt idx="2">
                  <c:v>0.98551135312606075</c:v>
                </c:pt>
                <c:pt idx="3">
                  <c:v>0.9599078867995452</c:v>
                </c:pt>
                <c:pt idx="4">
                  <c:v>0.93299325543882472</c:v>
                </c:pt>
                <c:pt idx="5">
                  <c:v>0.90622776750564027</c:v>
                </c:pt>
                <c:pt idx="6">
                  <c:v>0.88011737371636845</c:v>
                </c:pt>
                <c:pt idx="7">
                  <c:v>0.85486484995349843</c:v>
                </c:pt>
                <c:pt idx="8">
                  <c:v>0.83054532966785277</c:v>
                </c:pt>
                <c:pt idx="9">
                  <c:v>0.80717144631979354</c:v>
                </c:pt>
                <c:pt idx="10">
                  <c:v>0.78472417824354457</c:v>
                </c:pt>
                <c:pt idx="11">
                  <c:v>0.76316914139531222</c:v>
                </c:pt>
                <c:pt idx="12">
                  <c:v>0.74246543631918416</c:v>
                </c:pt>
                <c:pt idx="13">
                  <c:v>0.72257040100549996</c:v>
                </c:pt>
                <c:pt idx="14">
                  <c:v>0.70344207375577539</c:v>
                </c:pt>
                <c:pt idx="15">
                  <c:v>0.68504038169410564</c:v>
                </c:pt>
                <c:pt idx="16">
                  <c:v>0.66732763214462987</c:v>
                </c:pt>
                <c:pt idx="17">
                  <c:v>0.6502686337124286</c:v>
                </c:pt>
                <c:pt idx="18">
                  <c:v>0.63383063024200714</c:v>
                </c:pt>
                <c:pt idx="19">
                  <c:v>0.61798314866057324</c:v>
                </c:pt>
                <c:pt idx="20">
                  <c:v>0.60269781504617559</c:v>
                </c:pt>
                <c:pt idx="21">
                  <c:v>0.58794816702690189</c:v>
                </c:pt>
                <c:pt idx="22">
                  <c:v>0.57370947608414036</c:v>
                </c:pt>
                <c:pt idx="23">
                  <c:v>0.55995858545234223</c:v>
                </c:pt>
                <c:pt idx="24">
                  <c:v>0.54667376517344812</c:v>
                </c:pt>
                <c:pt idx="25">
                  <c:v>0.53383458381154747</c:v>
                </c:pt>
                <c:pt idx="26">
                  <c:v>0.5214217954156164</c:v>
                </c:pt>
                <c:pt idx="27">
                  <c:v>0.50941724000144495</c:v>
                </c:pt>
                <c:pt idx="28">
                  <c:v>0.49780375581096908</c:v>
                </c:pt>
                <c:pt idx="29">
                  <c:v>0.48656510173546463</c:v>
                </c:pt>
                <c:pt idx="30">
                  <c:v>0.47568588847180437</c:v>
                </c:pt>
                <c:pt idx="31">
                  <c:v>0.46515151717379438</c:v>
                </c:pt>
                <c:pt idx="32">
                  <c:v>0.45494812454239852</c:v>
                </c:pt>
                <c:pt idx="33">
                  <c:v>0.4450625334606807</c:v>
                </c:pt>
                <c:pt idx="34">
                  <c:v>0.4354822084192958</c:v>
                </c:pt>
                <c:pt idx="35">
                  <c:v>0.42619521509713054</c:v>
                </c:pt>
                <c:pt idx="36">
                  <c:v>0.41719018356142334</c:v>
                </c:pt>
                <c:pt idx="37">
                  <c:v>0.40845627463493883</c:v>
                </c:pt>
                <c:pt idx="38">
                  <c:v>0.39998314904707738</c:v>
                </c:pt>
                <c:pt idx="39">
                  <c:v>0.39176093904346132</c:v>
                </c:pt>
                <c:pt idx="40">
                  <c:v>0.38378022217654711</c:v>
                </c:pt>
                <c:pt idx="41">
                  <c:v>0.37603199703983892</c:v>
                </c:pt>
                <c:pt idx="42">
                  <c:v>0.36850766074174257</c:v>
                </c:pt>
                <c:pt idx="43">
                  <c:v>0.36119898794313199</c:v>
                </c:pt>
                <c:pt idx="44">
                  <c:v>0.35409811130625063</c:v>
                </c:pt>
                <c:pt idx="45">
                  <c:v>0.3471975032224397</c:v>
                </c:pt>
                <c:pt idx="46">
                  <c:v>0.3404899587029574</c:v>
                </c:pt>
                <c:pt idx="47">
                  <c:v>0.33396857933140967</c:v>
                </c:pt>
                <c:pt idx="48">
                  <c:v>0.32762675818841547</c:v>
                </c:pt>
                <c:pt idx="49">
                  <c:v>0.32145816566948665</c:v>
                </c:pt>
                <c:pt idx="50">
                  <c:v>0.31545673612595698</c:v>
                </c:pt>
                <c:pt idx="51">
                  <c:v>0.30961665526641574</c:v>
                </c:pt>
                <c:pt idx="52">
                  <c:v>0.30393234826266674</c:v>
                </c:pt>
                <c:pt idx="53">
                  <c:v>0.2983984685099218</c:v>
                </c:pt>
                <c:pt idx="54">
                  <c:v>0.29300988699587011</c:v>
                </c:pt>
                <c:pt idx="55">
                  <c:v>0.28776168223757276</c:v>
                </c:pt>
                <c:pt idx="56">
                  <c:v>0.28264913074888948</c:v>
                </c:pt>
                <c:pt idx="57">
                  <c:v>0.27766769800445357</c:v>
                </c:pt>
                <c:pt idx="58">
                  <c:v>0.2728130298691186</c:v>
                </c:pt>
                <c:pt idx="59">
                  <c:v>0.26808094446437786</c:v>
                </c:pt>
                <c:pt idx="60">
                  <c:v>0.26346742444554005</c:v>
                </c:pt>
                <c:pt idx="61">
                  <c:v>0.25896860966548496</c:v>
                </c:pt>
                <c:pt idx="62">
                  <c:v>0.25458079020263868</c:v>
                </c:pt>
                <c:pt idx="63">
                  <c:v>0.25030039973244922</c:v>
                </c:pt>
                <c:pt idx="64">
                  <c:v>0.24612400922310801</c:v>
                </c:pt>
                <c:pt idx="65">
                  <c:v>0.24204832093760115</c:v>
                </c:pt>
                <c:pt idx="66">
                  <c:v>0.2380701627253739</c:v>
                </c:pt>
                <c:pt idx="67">
                  <c:v>0.23418648258799774</c:v>
                </c:pt>
                <c:pt idx="68">
                  <c:v>0.23039434350422536</c:v>
                </c:pt>
                <c:pt idx="69">
                  <c:v>0.22669091850074086</c:v>
                </c:pt>
                <c:pt idx="70">
                  <c:v>0.22307348595575469</c:v>
                </c:pt>
                <c:pt idx="71">
                  <c:v>0.21953942512336988</c:v>
                </c:pt>
                <c:pt idx="72">
                  <c:v>0.21608621186735932</c:v>
                </c:pt>
                <c:pt idx="73">
                  <c:v>0.21271141459366225</c:v>
                </c:pt>
                <c:pt idx="74">
                  <c:v>0.2094126903715185</c:v>
                </c:pt>
                <c:pt idx="75">
                  <c:v>0.20618778123373349</c:v>
                </c:pt>
                <c:pt idx="76">
                  <c:v>0.20303451064709921</c:v>
                </c:pt>
                <c:pt idx="77">
                  <c:v>0.19995078014448969</c:v>
                </c:pt>
                <c:pt idx="78">
                  <c:v>0.19693456611061941</c:v>
                </c:pt>
                <c:pt idx="79">
                  <c:v>0.1939839167138816</c:v>
                </c:pt>
                <c:pt idx="80">
                  <c:v>0.19109694897709489</c:v>
                </c:pt>
                <c:pt idx="81">
                  <c:v>0.18827184598036453</c:v>
                </c:pt>
                <c:pt idx="82">
                  <c:v>0.18550685418962776</c:v>
                </c:pt>
                <c:pt idx="83">
                  <c:v>0.18280028090478706</c:v>
                </c:pt>
                <c:pt idx="84">
                  <c:v>0.18015049182165288</c:v>
                </c:pt>
                <c:pt idx="85">
                  <c:v>0.17755590870221921</c:v>
                </c:pt>
                <c:pt idx="86">
                  <c:v>0.17501500714807472</c:v>
                </c:pt>
                <c:pt idx="87">
                  <c:v>0.17252631447202005</c:v>
                </c:pt>
                <c:pt idx="88">
                  <c:v>0.17008840766321268</c:v>
                </c:pt>
                <c:pt idx="89">
                  <c:v>0.16769991144139892</c:v>
                </c:pt>
                <c:pt idx="90">
                  <c:v>0.16535949639601633</c:v>
                </c:pt>
                <c:pt idx="91">
                  <c:v>0.16306587720616264</c:v>
                </c:pt>
                <c:pt idx="92">
                  <c:v>0.1608178109376287</c:v>
                </c:pt>
                <c:pt idx="93">
                  <c:v>0.15861409541338162</c:v>
                </c:pt>
                <c:pt idx="94">
                  <c:v>0.15645356765406551</c:v>
                </c:pt>
                <c:pt idx="95">
                  <c:v>0.15433510238525866</c:v>
                </c:pt>
                <c:pt idx="96">
                  <c:v>0.15225761060838444</c:v>
                </c:pt>
                <c:pt idx="97">
                  <c:v>0.15022003823232949</c:v>
                </c:pt>
                <c:pt idx="98">
                  <c:v>0.14822136476296632</c:v>
                </c:pt>
                <c:pt idx="99">
                  <c:v>0.14626060204791605</c:v>
                </c:pt>
                <c:pt idx="100">
                  <c:v>0.14433679307401479</c:v>
                </c:pt>
              </c:numCache>
            </c:numRef>
          </c:yVal>
          <c:smooth val="1"/>
          <c:extLst>
            <c:ext xmlns:c16="http://schemas.microsoft.com/office/drawing/2014/chart" uri="{C3380CC4-5D6E-409C-BE32-E72D297353CC}">
              <c16:uniqueId val="{00000005-307E-4BFE-92FB-8296A6E1CA1D}"/>
            </c:ext>
          </c:extLst>
        </c:ser>
        <c:ser>
          <c:idx val="6"/>
          <c:order val="6"/>
          <c:tx>
            <c:strRef>
              <c:f>sensitivity!$BR$59</c:f>
              <c:strCache>
                <c:ptCount val="1"/>
                <c:pt idx="0">
                  <c:v>BC_0,35_T25</c:v>
                </c:pt>
              </c:strCache>
            </c:strRef>
          </c:tx>
          <c:spPr>
            <a:ln w="28575" cap="rnd">
              <a:solidFill>
                <a:schemeClr val="accent1">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sensitivity!$BR$60:$BR$160</c:f>
              <c:numCache>
                <c:formatCode>0%</c:formatCode>
                <c:ptCount val="101"/>
                <c:pt idx="0">
                  <c:v>0.99999482057419287</c:v>
                </c:pt>
                <c:pt idx="1">
                  <c:v>0.98724903861789381</c:v>
                </c:pt>
                <c:pt idx="2">
                  <c:v>0.96227673037758454</c:v>
                </c:pt>
                <c:pt idx="3">
                  <c:v>0.93340438357476874</c:v>
                </c:pt>
                <c:pt idx="4">
                  <c:v>0.90440438211353746</c:v>
                </c:pt>
                <c:pt idx="5">
                  <c:v>0.87620778329808435</c:v>
                </c:pt>
                <c:pt idx="6">
                  <c:v>0.84908832546491486</c:v>
                </c:pt>
                <c:pt idx="7">
                  <c:v>0.82312142743405492</c:v>
                </c:pt>
                <c:pt idx="8">
                  <c:v>0.79830421060337908</c:v>
                </c:pt>
                <c:pt idx="9">
                  <c:v>0.7745984945333344</c:v>
                </c:pt>
                <c:pt idx="10">
                  <c:v>0.75195054321423449</c:v>
                </c:pt>
                <c:pt idx="11">
                  <c:v>0.73030116974271975</c:v>
                </c:pt>
                <c:pt idx="12">
                  <c:v>0.70959097773770963</c:v>
                </c:pt>
                <c:pt idx="13">
                  <c:v>0.68976296455231045</c:v>
                </c:pt>
                <c:pt idx="14">
                  <c:v>0.67076367761763012</c:v>
                </c:pt>
                <c:pt idx="15">
                  <c:v>0.65254359122906758</c:v>
                </c:pt>
                <c:pt idx="16">
                  <c:v>0.63505707971241143</c:v>
                </c:pt>
                <c:pt idx="17">
                  <c:v>0.61826219657511616</c:v>
                </c:pt>
                <c:pt idx="18">
                  <c:v>0.60212037411435348</c:v>
                </c:pt>
                <c:pt idx="19">
                  <c:v>0.58659610394329165</c:v>
                </c:pt>
                <c:pt idx="20">
                  <c:v>0.57165662862858169</c:v>
                </c:pt>
                <c:pt idx="21">
                  <c:v>0.55727165798933109</c:v>
                </c:pt>
                <c:pt idx="22">
                  <c:v>0.54341311471465836</c:v>
                </c:pt>
                <c:pt idx="23">
                  <c:v>0.53005490941669409</c:v>
                </c:pt>
                <c:pt idx="24">
                  <c:v>0.51717274309882888</c:v>
                </c:pt>
                <c:pt idx="25">
                  <c:v>0.50474393417563923</c:v>
                </c:pt>
                <c:pt idx="26">
                  <c:v>0.49274726700738603</c:v>
                </c:pt>
                <c:pt idx="27">
                  <c:v>0.48116285906285416</c:v>
                </c:pt>
                <c:pt idx="28">
                  <c:v>0.46997204411283333</c:v>
                </c:pt>
                <c:pt idx="29">
                  <c:v>0.45915726918505745</c:v>
                </c:pt>
                <c:pt idx="30">
                  <c:v>0.44870200333180604</c:v>
                </c:pt>
                <c:pt idx="31">
                  <c:v>0.43859065655224105</c:v>
                </c:pt>
                <c:pt idx="32">
                  <c:v>0.42880850746573296</c:v>
                </c:pt>
                <c:pt idx="33">
                  <c:v>0.41934163854970402</c:v>
                </c:pt>
                <c:pt idx="34">
                  <c:v>0.4101768779389543</c:v>
                </c:pt>
                <c:pt idx="35">
                  <c:v>0.40130174693722093</c:v>
                </c:pt>
                <c:pt idx="36">
                  <c:v>0.39270441252024019</c:v>
                </c:pt>
                <c:pt idx="37">
                  <c:v>0.38437364421689851</c:v>
                </c:pt>
                <c:pt idx="38">
                  <c:v>0.37629877484472818</c:v>
                </c:pt>
                <c:pt idx="39">
                  <c:v>0.36846966465106146</c:v>
                </c:pt>
                <c:pt idx="40">
                  <c:v>0.36087666847414446</c:v>
                </c:pt>
                <c:pt idx="41">
                  <c:v>0.35351060559150049</c:v>
                </c:pt>
                <c:pt idx="42">
                  <c:v>0.34636273196756678</c:v>
                </c:pt>
                <c:pt idx="43">
                  <c:v>0.33942471465050261</c:v>
                </c:pt>
                <c:pt idx="44">
                  <c:v>0.33268860810022249</c:v>
                </c:pt>
                <c:pt idx="45">
                  <c:v>0.32614683225712826</c:v>
                </c:pt>
                <c:pt idx="46">
                  <c:v>0.31979215218442408</c:v>
                </c:pt>
                <c:pt idx="47">
                  <c:v>0.31361765913699535</c:v>
                </c:pt>
                <c:pt idx="48">
                  <c:v>0.3076167529270839</c:v>
                </c:pt>
                <c:pt idx="49">
                  <c:v>0.30178312547189567</c:v>
                </c:pt>
                <c:pt idx="50">
                  <c:v>0.29611074542114479</c:v>
                </c:pt>
                <c:pt idx="51">
                  <c:v>0.29059384377371245</c:v>
                </c:pt>
                <c:pt idx="52">
                  <c:v>0.28522690040230586</c:v>
                </c:pt>
                <c:pt idx="53">
                  <c:v>0.28000463141347631</c:v>
                </c:pt>
                <c:pt idx="54">
                  <c:v>0.27492197727775491</c:v>
                </c:pt>
                <c:pt idx="55">
                  <c:v>0.26997409167116171</c:v>
                </c:pt>
                <c:pt idx="56">
                  <c:v>0.2651563309750451</c:v>
                </c:pt>
                <c:pt idx="57">
                  <c:v>0.26046424438624227</c:v>
                </c:pt>
                <c:pt idx="58">
                  <c:v>0.25589356459399037</c:v>
                </c:pt>
                <c:pt idx="59">
                  <c:v>0.25144019898396175</c:v>
                </c:pt>
                <c:pt idx="60">
                  <c:v>0.24710022133328535</c:v>
                </c:pt>
                <c:pt idx="61">
                  <c:v>0.24286986396353977</c:v>
                </c:pt>
                <c:pt idx="62">
                  <c:v>0.2387455103214747</c:v>
                </c:pt>
                <c:pt idx="63">
                  <c:v>0.23472368795971493</c:v>
                </c:pt>
                <c:pt idx="64">
                  <c:v>0.23080106189192584</c:v>
                </c:pt>
                <c:pt idx="65">
                  <c:v>0.22697442829893541</c:v>
                </c:pt>
                <c:pt idx="66">
                  <c:v>0.22324070856411091</c:v>
                </c:pt>
                <c:pt idx="67">
                  <c:v>0.21959694361793416</c:v>
                </c:pt>
                <c:pt idx="68">
                  <c:v>0.21604028857319368</c:v>
                </c:pt>
                <c:pt idx="69">
                  <c:v>0.21256800763356326</c:v>
                </c:pt>
                <c:pt idx="70">
                  <c:v>0.20917746925956088</c:v>
                </c:pt>
                <c:pt idx="71">
                  <c:v>0.20586614157699878</c:v>
                </c:pt>
                <c:pt idx="72">
                  <c:v>0.20263158801405518</c:v>
                </c:pt>
                <c:pt idx="73">
                  <c:v>0.19947146315403508</c:v>
                </c:pt>
                <c:pt idx="74">
                  <c:v>0.19638350879174404</c:v>
                </c:pt>
                <c:pt idx="75">
                  <c:v>0.19336555018218687</c:v>
                </c:pt>
                <c:pt idx="76">
                  <c:v>0.19041549247103021</c:v>
                </c:pt>
                <c:pt idx="77">
                  <c:v>0.18753131729693517</c:v>
                </c:pt>
                <c:pt idx="78">
                  <c:v>0.18471107955648766</c:v>
                </c:pt>
                <c:pt idx="79">
                  <c:v>0.18195290432302297</c:v>
                </c:pt>
                <c:pt idx="80">
                  <c:v>0.17925498391117506</c:v>
                </c:pt>
                <c:pt idx="81">
                  <c:v>0.17661557507946823</c:v>
                </c:pt>
                <c:pt idx="82">
                  <c:v>0.17403299636373176</c:v>
                </c:pt>
                <c:pt idx="83">
                  <c:v>0.17150562553453874</c:v>
                </c:pt>
                <c:pt idx="84">
                  <c:v>0.16903189717226819</c:v>
                </c:pt>
                <c:pt idx="85">
                  <c:v>0.16661030035376032</c:v>
                </c:pt>
                <c:pt idx="86">
                  <c:v>0.16423937644487691</c:v>
                </c:pt>
                <c:pt idx="87">
                  <c:v>0.16191771699360402</c:v>
                </c:pt>
                <c:pt idx="88">
                  <c:v>0.15964396171863215</c:v>
                </c:pt>
                <c:pt idx="89">
                  <c:v>0.15741679658863558</c:v>
                </c:pt>
                <c:pt idx="90">
                  <c:v>0.15523495198773238</c:v>
                </c:pt>
                <c:pt idx="91">
                  <c:v>0.15309720096285806</c:v>
                </c:pt>
                <c:pt idx="92">
                  <c:v>0.15100235754901664</c:v>
                </c:pt>
                <c:pt idx="93">
                  <c:v>0.14894927516859136</c:v>
                </c:pt>
                <c:pt idx="94">
                  <c:v>0.14693684510110355</c:v>
                </c:pt>
                <c:pt idx="95">
                  <c:v>0.14496399502000071</c:v>
                </c:pt>
                <c:pt idx="96">
                  <c:v>0.14302968759323567</c:v>
                </c:pt>
                <c:pt idx="97">
                  <c:v>0.14113291914457071</c:v>
                </c:pt>
                <c:pt idx="98">
                  <c:v>0.13927271837270111</c:v>
                </c:pt>
                <c:pt idx="99">
                  <c:v>0.1374481451254449</c:v>
                </c:pt>
                <c:pt idx="100">
                  <c:v>0.13565828922638606</c:v>
                </c:pt>
              </c:numCache>
            </c:numRef>
          </c:yVal>
          <c:smooth val="1"/>
          <c:extLst>
            <c:ext xmlns:c16="http://schemas.microsoft.com/office/drawing/2014/chart" uri="{C3380CC4-5D6E-409C-BE32-E72D297353CC}">
              <c16:uniqueId val="{00000006-307E-4BFE-92FB-8296A6E1CA1D}"/>
            </c:ext>
          </c:extLst>
        </c:ser>
        <c:ser>
          <c:idx val="7"/>
          <c:order val="7"/>
          <c:tx>
            <c:strRef>
              <c:f>sensitivity!$BS$59</c:f>
              <c:strCache>
                <c:ptCount val="1"/>
                <c:pt idx="0">
                  <c:v>BC_0,40_T25</c:v>
                </c:pt>
              </c:strCache>
            </c:strRef>
          </c:tx>
          <c:spPr>
            <a:ln w="28575" cap="rnd">
              <a:solidFill>
                <a:schemeClr val="accent2">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sensitivity!$BS$60:$BS$160</c:f>
              <c:numCache>
                <c:formatCode>0%</c:formatCode>
                <c:ptCount val="101"/>
                <c:pt idx="0">
                  <c:v>0.99999665432652829</c:v>
                </c:pt>
                <c:pt idx="1">
                  <c:v>0.97015797439563944</c:v>
                </c:pt>
                <c:pt idx="2">
                  <c:v>0.93904210762910845</c:v>
                </c:pt>
                <c:pt idx="3">
                  <c:v>0.90690088034999217</c:v>
                </c:pt>
                <c:pt idx="4">
                  <c:v>0.87581550878825032</c:v>
                </c:pt>
                <c:pt idx="5">
                  <c:v>0.84618779909052866</c:v>
                </c:pt>
                <c:pt idx="6">
                  <c:v>0.81805927721346117</c:v>
                </c:pt>
                <c:pt idx="7">
                  <c:v>0.79137800491461141</c:v>
                </c:pt>
                <c:pt idx="8">
                  <c:v>0.76606309153890539</c:v>
                </c:pt>
                <c:pt idx="9">
                  <c:v>0.74202554274687516</c:v>
                </c:pt>
                <c:pt idx="10">
                  <c:v>0.71917690818492441</c:v>
                </c:pt>
                <c:pt idx="11">
                  <c:v>0.69743319809012716</c:v>
                </c:pt>
                <c:pt idx="12">
                  <c:v>0.67671651915623521</c:v>
                </c:pt>
                <c:pt idx="13">
                  <c:v>0.65695552809912106</c:v>
                </c:pt>
                <c:pt idx="14">
                  <c:v>0.63808528147948484</c:v>
                </c:pt>
                <c:pt idx="15">
                  <c:v>0.6200468007640294</c:v>
                </c:pt>
                <c:pt idx="16">
                  <c:v>0.602786527280193</c:v>
                </c:pt>
                <c:pt idx="17">
                  <c:v>0.58625575943780373</c:v>
                </c:pt>
                <c:pt idx="18">
                  <c:v>0.57041011798669983</c:v>
                </c:pt>
                <c:pt idx="19">
                  <c:v>0.55520905922600994</c:v>
                </c:pt>
                <c:pt idx="20">
                  <c:v>0.5406154422109879</c:v>
                </c:pt>
                <c:pt idx="21">
                  <c:v>0.52659514895176041</c:v>
                </c:pt>
                <c:pt idx="22">
                  <c:v>0.51311675334517637</c:v>
                </c:pt>
                <c:pt idx="23">
                  <c:v>0.50015123338104595</c:v>
                </c:pt>
                <c:pt idx="24">
                  <c:v>0.4876717210242098</c:v>
                </c:pt>
                <c:pt idx="25">
                  <c:v>0.47565328453973088</c:v>
                </c:pt>
                <c:pt idx="26">
                  <c:v>0.46407273859915565</c:v>
                </c:pt>
                <c:pt idx="27">
                  <c:v>0.45290847812426338</c:v>
                </c:pt>
                <c:pt idx="28">
                  <c:v>0.44214033241469752</c:v>
                </c:pt>
                <c:pt idx="29">
                  <c:v>0.43174943663465021</c:v>
                </c:pt>
                <c:pt idx="30">
                  <c:v>0.42171811819180766</c:v>
                </c:pt>
                <c:pt idx="31">
                  <c:v>0.41202979593068767</c:v>
                </c:pt>
                <c:pt idx="32">
                  <c:v>0.4026688903890675</c:v>
                </c:pt>
                <c:pt idx="33">
                  <c:v>0.39362074363872734</c:v>
                </c:pt>
                <c:pt idx="34">
                  <c:v>0.38487154745861274</c:v>
                </c:pt>
                <c:pt idx="35">
                  <c:v>0.37640827877731131</c:v>
                </c:pt>
                <c:pt idx="36">
                  <c:v>0.36821864147905697</c:v>
                </c:pt>
                <c:pt idx="37">
                  <c:v>0.3602910137988582</c:v>
                </c:pt>
                <c:pt idx="38">
                  <c:v>0.35261440064237903</c:v>
                </c:pt>
                <c:pt idx="39">
                  <c:v>0.34517839025866159</c:v>
                </c:pt>
                <c:pt idx="40">
                  <c:v>0.33797311477174186</c:v>
                </c:pt>
                <c:pt idx="41">
                  <c:v>0.33098921414316207</c:v>
                </c:pt>
                <c:pt idx="42">
                  <c:v>0.32421780319339094</c:v>
                </c:pt>
                <c:pt idx="43">
                  <c:v>0.31765044135787324</c:v>
                </c:pt>
                <c:pt idx="44">
                  <c:v>0.31127910489419441</c:v>
                </c:pt>
                <c:pt idx="45">
                  <c:v>0.30509616129181683</c:v>
                </c:pt>
                <c:pt idx="46">
                  <c:v>0.29909434566589077</c:v>
                </c:pt>
                <c:pt idx="47">
                  <c:v>0.29326673894258093</c:v>
                </c:pt>
                <c:pt idx="48">
                  <c:v>0.28760674766575228</c:v>
                </c:pt>
                <c:pt idx="49">
                  <c:v>0.28210808527430464</c:v>
                </c:pt>
                <c:pt idx="50">
                  <c:v>0.27676475471633266</c:v>
                </c:pt>
                <c:pt idx="51">
                  <c:v>0.27157103228100915</c:v>
                </c:pt>
                <c:pt idx="52">
                  <c:v>0.26652145254194498</c:v>
                </c:pt>
                <c:pt idx="53">
                  <c:v>0.26161079431703083</c:v>
                </c:pt>
                <c:pt idx="54">
                  <c:v>0.25683406755963967</c:v>
                </c:pt>
                <c:pt idx="55">
                  <c:v>0.2521865011047506</c:v>
                </c:pt>
                <c:pt idx="56">
                  <c:v>0.24766353120120077</c:v>
                </c:pt>
                <c:pt idx="57">
                  <c:v>0.24326079076803089</c:v>
                </c:pt>
                <c:pt idx="58">
                  <c:v>0.23897409931886215</c:v>
                </c:pt>
                <c:pt idx="59">
                  <c:v>0.23479945350354561</c:v>
                </c:pt>
                <c:pt idx="60">
                  <c:v>0.23073301822103062</c:v>
                </c:pt>
                <c:pt idx="61">
                  <c:v>0.22677111826159457</c:v>
                </c:pt>
                <c:pt idx="62">
                  <c:v>0.22291023044031072</c:v>
                </c:pt>
                <c:pt idx="63">
                  <c:v>0.21914697618698062</c:v>
                </c:pt>
                <c:pt idx="64">
                  <c:v>0.21547811456074373</c:v>
                </c:pt>
                <c:pt idx="65">
                  <c:v>0.21190053566026967</c:v>
                </c:pt>
                <c:pt idx="66">
                  <c:v>0.20841125440284791</c:v>
                </c:pt>
                <c:pt idx="67">
                  <c:v>0.20500740464787057</c:v>
                </c:pt>
                <c:pt idx="68">
                  <c:v>0.20168623364216198</c:v>
                </c:pt>
                <c:pt idx="69">
                  <c:v>0.19844509676638572</c:v>
                </c:pt>
                <c:pt idx="70">
                  <c:v>0.19528145256336704</c:v>
                </c:pt>
                <c:pt idx="71">
                  <c:v>0.19219285803062769</c:v>
                </c:pt>
                <c:pt idx="72">
                  <c:v>0.189176964160751</c:v>
                </c:pt>
                <c:pt idx="73">
                  <c:v>0.18623151171440788</c:v>
                </c:pt>
                <c:pt idx="74">
                  <c:v>0.18335432721196965</c:v>
                </c:pt>
                <c:pt idx="75">
                  <c:v>0.18054331913064023</c:v>
                </c:pt>
                <c:pt idx="76">
                  <c:v>0.1777964742949612</c:v>
                </c:pt>
                <c:pt idx="77">
                  <c:v>0.17511185444938068</c:v>
                </c:pt>
                <c:pt idx="78">
                  <c:v>0.17248759300235589</c:v>
                </c:pt>
                <c:pt idx="79">
                  <c:v>0.16992189193216434</c:v>
                </c:pt>
                <c:pt idx="80">
                  <c:v>0.16741301884525522</c:v>
                </c:pt>
                <c:pt idx="81">
                  <c:v>0.16495930417857196</c:v>
                </c:pt>
                <c:pt idx="82">
                  <c:v>0.16255913853783577</c:v>
                </c:pt>
                <c:pt idx="83">
                  <c:v>0.16021097016429042</c:v>
                </c:pt>
                <c:pt idx="84">
                  <c:v>0.15791330252288349</c:v>
                </c:pt>
                <c:pt idx="85">
                  <c:v>0.15566469200530139</c:v>
                </c:pt>
                <c:pt idx="86">
                  <c:v>0.15346374574167915</c:v>
                </c:pt>
                <c:pt idx="87">
                  <c:v>0.151309119515188</c:v>
                </c:pt>
                <c:pt idx="88">
                  <c:v>0.14919951577405166</c:v>
                </c:pt>
                <c:pt idx="89">
                  <c:v>0.14713368173587224</c:v>
                </c:pt>
                <c:pt idx="90">
                  <c:v>0.14511040757944843</c:v>
                </c:pt>
                <c:pt idx="91">
                  <c:v>0.14312852471955348</c:v>
                </c:pt>
                <c:pt idx="92">
                  <c:v>0.14118690416040452</c:v>
                </c:pt>
                <c:pt idx="93">
                  <c:v>0.13928445492380112</c:v>
                </c:pt>
                <c:pt idx="94">
                  <c:v>0.13742012254814159</c:v>
                </c:pt>
                <c:pt idx="95">
                  <c:v>0.13559288765474276</c:v>
                </c:pt>
                <c:pt idx="96">
                  <c:v>0.1338017645780869</c:v>
                </c:pt>
                <c:pt idx="97">
                  <c:v>0.13204580005681193</c:v>
                </c:pt>
                <c:pt idx="98">
                  <c:v>0.1303240719824359</c:v>
                </c:pt>
                <c:pt idx="99">
                  <c:v>0.12863568820297372</c:v>
                </c:pt>
                <c:pt idx="100">
                  <c:v>0.12697978537875734</c:v>
                </c:pt>
              </c:numCache>
            </c:numRef>
          </c:yVal>
          <c:smooth val="1"/>
          <c:extLst>
            <c:ext xmlns:c16="http://schemas.microsoft.com/office/drawing/2014/chart" uri="{C3380CC4-5D6E-409C-BE32-E72D297353CC}">
              <c16:uniqueId val="{00000007-307E-4BFE-92FB-8296A6E1CA1D}"/>
            </c:ext>
          </c:extLst>
        </c:ser>
        <c:ser>
          <c:idx val="8"/>
          <c:order val="8"/>
          <c:tx>
            <c:strRef>
              <c:f>sensitivity!$BT$59</c:f>
              <c:strCache>
                <c:ptCount val="1"/>
                <c:pt idx="0">
                  <c:v>BC_0,45_T25</c:v>
                </c:pt>
              </c:strCache>
            </c:strRef>
          </c:tx>
          <c:spPr>
            <a:ln w="28575" cap="rnd">
              <a:solidFill>
                <a:schemeClr val="accent3">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sensitivity!$BT$60:$BT$160</c:f>
              <c:numCache>
                <c:formatCode>0%</c:formatCode>
                <c:ptCount val="101"/>
                <c:pt idx="0">
                  <c:v>0.9999984880788636</c:v>
                </c:pt>
                <c:pt idx="1">
                  <c:v>0.95306691017338518</c:v>
                </c:pt>
                <c:pt idx="2">
                  <c:v>0.91580748488063235</c:v>
                </c:pt>
                <c:pt idx="3">
                  <c:v>0.8803973771252156</c:v>
                </c:pt>
                <c:pt idx="4">
                  <c:v>0.84722663546296317</c:v>
                </c:pt>
                <c:pt idx="5">
                  <c:v>0.81616781488297274</c:v>
                </c:pt>
                <c:pt idx="6">
                  <c:v>0.78703022896200747</c:v>
                </c:pt>
                <c:pt idx="7">
                  <c:v>0.7596345823951679</c:v>
                </c:pt>
                <c:pt idx="8">
                  <c:v>0.73382197247443171</c:v>
                </c:pt>
                <c:pt idx="9">
                  <c:v>0.70945259096041591</c:v>
                </c:pt>
                <c:pt idx="10">
                  <c:v>0.68640327315561434</c:v>
                </c:pt>
                <c:pt idx="11">
                  <c:v>0.66456522643753468</c:v>
                </c:pt>
                <c:pt idx="12">
                  <c:v>0.64384206057476057</c:v>
                </c:pt>
                <c:pt idx="13">
                  <c:v>0.62414809164593144</c:v>
                </c:pt>
                <c:pt idx="14">
                  <c:v>0.60540688534133968</c:v>
                </c:pt>
                <c:pt idx="15">
                  <c:v>0.58755001029899134</c:v>
                </c:pt>
                <c:pt idx="16">
                  <c:v>0.57051597484797456</c:v>
                </c:pt>
                <c:pt idx="17">
                  <c:v>0.5542493223004914</c:v>
                </c:pt>
                <c:pt idx="18">
                  <c:v>0.53869986185904606</c:v>
                </c:pt>
                <c:pt idx="19">
                  <c:v>0.52382201450872834</c:v>
                </c:pt>
                <c:pt idx="20">
                  <c:v>0.50957425579339399</c:v>
                </c:pt>
                <c:pt idx="21">
                  <c:v>0.49591863991418966</c:v>
                </c:pt>
                <c:pt idx="22">
                  <c:v>0.48282039197569432</c:v>
                </c:pt>
                <c:pt idx="23">
                  <c:v>0.4702475573453978</c:v>
                </c:pt>
                <c:pt idx="24">
                  <c:v>0.45817069894959067</c:v>
                </c:pt>
                <c:pt idx="25">
                  <c:v>0.4465626349038227</c:v>
                </c:pt>
                <c:pt idx="26">
                  <c:v>0.43539821019092528</c:v>
                </c:pt>
                <c:pt idx="27">
                  <c:v>0.4246540971856726</c:v>
                </c:pt>
                <c:pt idx="28">
                  <c:v>0.41430862071656177</c:v>
                </c:pt>
                <c:pt idx="29">
                  <c:v>0.40434160408424302</c:v>
                </c:pt>
                <c:pt idx="30">
                  <c:v>0.39473423305180932</c:v>
                </c:pt>
                <c:pt idx="31">
                  <c:v>0.38546893530913434</c:v>
                </c:pt>
                <c:pt idx="32">
                  <c:v>0.37652927331240194</c:v>
                </c:pt>
                <c:pt idx="33">
                  <c:v>0.36789984872775061</c:v>
                </c:pt>
                <c:pt idx="34">
                  <c:v>0.35956621697827129</c:v>
                </c:pt>
                <c:pt idx="35">
                  <c:v>0.35151481061740175</c:v>
                </c:pt>
                <c:pt idx="36">
                  <c:v>0.34373287043787382</c:v>
                </c:pt>
                <c:pt idx="37">
                  <c:v>0.33620838338081793</c:v>
                </c:pt>
                <c:pt idx="38">
                  <c:v>0.32893002644002989</c:v>
                </c:pt>
                <c:pt idx="39">
                  <c:v>0.32188711586626167</c:v>
                </c:pt>
                <c:pt idx="40">
                  <c:v>0.31506956106933925</c:v>
                </c:pt>
                <c:pt idx="41">
                  <c:v>0.3084678226948237</c:v>
                </c:pt>
                <c:pt idx="42">
                  <c:v>0.30207287441921515</c:v>
                </c:pt>
                <c:pt idx="43">
                  <c:v>0.29587616806524386</c:v>
                </c:pt>
                <c:pt idx="44">
                  <c:v>0.28986960168816633</c:v>
                </c:pt>
                <c:pt idx="45">
                  <c:v>0.28404549032650539</c:v>
                </c:pt>
                <c:pt idx="46">
                  <c:v>0.2783965391473574</c:v>
                </c:pt>
                <c:pt idx="47">
                  <c:v>0.27291581874816656</c:v>
                </c:pt>
                <c:pt idx="48">
                  <c:v>0.26759674240442066</c:v>
                </c:pt>
                <c:pt idx="49">
                  <c:v>0.26243304507671372</c:v>
                </c:pt>
                <c:pt idx="50">
                  <c:v>0.25741876401152053</c:v>
                </c:pt>
                <c:pt idx="51">
                  <c:v>0.25254822078830585</c:v>
                </c:pt>
                <c:pt idx="52">
                  <c:v>0.24781600468158407</c:v>
                </c:pt>
                <c:pt idx="53">
                  <c:v>0.24321695722058531</c:v>
                </c:pt>
                <c:pt idx="54">
                  <c:v>0.23874615784152448</c:v>
                </c:pt>
                <c:pt idx="55">
                  <c:v>0.2343989105383395</c:v>
                </c:pt>
                <c:pt idx="56">
                  <c:v>0.23017073142735639</c:v>
                </c:pt>
                <c:pt idx="57">
                  <c:v>0.22605733714981954</c:v>
                </c:pt>
                <c:pt idx="58">
                  <c:v>0.22205463404373391</c:v>
                </c:pt>
                <c:pt idx="59">
                  <c:v>0.21815870802312948</c:v>
                </c:pt>
                <c:pt idx="60">
                  <c:v>0.21436581510877589</c:v>
                </c:pt>
                <c:pt idx="61">
                  <c:v>0.21067237255964938</c:v>
                </c:pt>
                <c:pt idx="62">
                  <c:v>0.20707495055914674</c:v>
                </c:pt>
                <c:pt idx="63">
                  <c:v>0.2035702644142463</c:v>
                </c:pt>
                <c:pt idx="64">
                  <c:v>0.20015516722956159</c:v>
                </c:pt>
                <c:pt idx="65">
                  <c:v>0.19682664302160394</c:v>
                </c:pt>
                <c:pt idx="66">
                  <c:v>0.19358180024158489</c:v>
                </c:pt>
                <c:pt idx="67">
                  <c:v>0.19041786567780697</c:v>
                </c:pt>
                <c:pt idx="68">
                  <c:v>0.18733217871113031</c:v>
                </c:pt>
                <c:pt idx="69">
                  <c:v>0.18432218589920815</c:v>
                </c:pt>
                <c:pt idx="70">
                  <c:v>0.18138543586717323</c:v>
                </c:pt>
                <c:pt idx="71">
                  <c:v>0.17851957448425662</c:v>
                </c:pt>
                <c:pt idx="72">
                  <c:v>0.17572234030744682</c:v>
                </c:pt>
                <c:pt idx="73">
                  <c:v>0.17299156027478071</c:v>
                </c:pt>
                <c:pt idx="74">
                  <c:v>0.1703251456321952</c:v>
                </c:pt>
                <c:pt idx="75">
                  <c:v>0.16772108807909358</c:v>
                </c:pt>
                <c:pt idx="76">
                  <c:v>0.16517745611889217</c:v>
                </c:pt>
                <c:pt idx="77">
                  <c:v>0.16269239160182619</c:v>
                </c:pt>
                <c:pt idx="78">
                  <c:v>0.16026410644822414</c:v>
                </c:pt>
                <c:pt idx="79">
                  <c:v>0.15789087954130573</c:v>
                </c:pt>
                <c:pt idx="80">
                  <c:v>0.15557105377933542</c:v>
                </c:pt>
                <c:pt idx="81">
                  <c:v>0.15330303327767569</c:v>
                </c:pt>
                <c:pt idx="82">
                  <c:v>0.15108528071193977</c:v>
                </c:pt>
                <c:pt idx="83">
                  <c:v>0.14891631479404208</c:v>
                </c:pt>
                <c:pt idx="84">
                  <c:v>0.1467947078734988</c:v>
                </c:pt>
                <c:pt idx="85">
                  <c:v>0.1447190836568425</c:v>
                </c:pt>
                <c:pt idx="86">
                  <c:v>0.14268811503848136</c:v>
                </c:pt>
                <c:pt idx="87">
                  <c:v>0.14070052203677197</c:v>
                </c:pt>
                <c:pt idx="88">
                  <c:v>0.13875506982947117</c:v>
                </c:pt>
                <c:pt idx="89">
                  <c:v>0.13685056688310887</c:v>
                </c:pt>
                <c:pt idx="90">
                  <c:v>0.13498586317116446</c:v>
                </c:pt>
                <c:pt idx="91">
                  <c:v>0.1331598484762489</c:v>
                </c:pt>
                <c:pt idx="92">
                  <c:v>0.13137145077179244</c:v>
                </c:pt>
                <c:pt idx="93">
                  <c:v>0.12961963467901089</c:v>
                </c:pt>
                <c:pt idx="94">
                  <c:v>0.12790339999517963</c:v>
                </c:pt>
                <c:pt idx="95">
                  <c:v>0.12622178028948483</c:v>
                </c:pt>
                <c:pt idx="96">
                  <c:v>0.12457384156293813</c:v>
                </c:pt>
                <c:pt idx="97">
                  <c:v>0.12295868096905317</c:v>
                </c:pt>
                <c:pt idx="98">
                  <c:v>0.1213754255921707</c:v>
                </c:pt>
                <c:pt idx="99">
                  <c:v>0.11982323128050254</c:v>
                </c:pt>
                <c:pt idx="100">
                  <c:v>0.11830128153112862</c:v>
                </c:pt>
              </c:numCache>
            </c:numRef>
          </c:yVal>
          <c:smooth val="1"/>
          <c:extLst>
            <c:ext xmlns:c16="http://schemas.microsoft.com/office/drawing/2014/chart" uri="{C3380CC4-5D6E-409C-BE32-E72D297353CC}">
              <c16:uniqueId val="{00000008-307E-4BFE-92FB-8296A6E1CA1D}"/>
            </c:ext>
          </c:extLst>
        </c:ser>
        <c:ser>
          <c:idx val="9"/>
          <c:order val="9"/>
          <c:tx>
            <c:strRef>
              <c:f>sensitivity!$BU$59</c:f>
              <c:strCache>
                <c:ptCount val="1"/>
                <c:pt idx="0">
                  <c:v>BC_0,50_T25</c:v>
                </c:pt>
              </c:strCache>
            </c:strRef>
          </c:tx>
          <c:spPr>
            <a:ln w="28575" cap="rnd">
              <a:solidFill>
                <a:schemeClr val="accent4">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sensitivity!$BU$60:$BU$160</c:f>
              <c:numCache>
                <c:formatCode>0%</c:formatCode>
                <c:ptCount val="101"/>
                <c:pt idx="0">
                  <c:v>1</c:v>
                </c:pt>
                <c:pt idx="1">
                  <c:v>0.93597584595113081</c:v>
                </c:pt>
                <c:pt idx="2">
                  <c:v>0.89257286213215614</c:v>
                </c:pt>
                <c:pt idx="3">
                  <c:v>0.85389387390043914</c:v>
                </c:pt>
                <c:pt idx="4">
                  <c:v>0.81863776213767592</c:v>
                </c:pt>
                <c:pt idx="5">
                  <c:v>0.78614783067541705</c:v>
                </c:pt>
                <c:pt idx="6">
                  <c:v>0.756001180710554</c:v>
                </c:pt>
                <c:pt idx="7">
                  <c:v>0.7278911598757245</c:v>
                </c:pt>
                <c:pt idx="8">
                  <c:v>0.70158085340995802</c:v>
                </c:pt>
                <c:pt idx="9">
                  <c:v>0.67687963917395666</c:v>
                </c:pt>
                <c:pt idx="10">
                  <c:v>0.65362963812630426</c:v>
                </c:pt>
                <c:pt idx="11">
                  <c:v>0.63169725478494221</c:v>
                </c:pt>
                <c:pt idx="12">
                  <c:v>0.61096760199328615</c:v>
                </c:pt>
                <c:pt idx="13">
                  <c:v>0.59134065519274204</c:v>
                </c:pt>
                <c:pt idx="14">
                  <c:v>0.57272848920319452</c:v>
                </c:pt>
                <c:pt idx="15">
                  <c:v>0.55505321983395328</c:v>
                </c:pt>
                <c:pt idx="16">
                  <c:v>0.53824542241575613</c:v>
                </c:pt>
                <c:pt idx="17">
                  <c:v>0.52224288516317907</c:v>
                </c:pt>
                <c:pt idx="18">
                  <c:v>0.5069896057313924</c:v>
                </c:pt>
                <c:pt idx="19">
                  <c:v>0.49243496979144669</c:v>
                </c:pt>
                <c:pt idx="20">
                  <c:v>0.4785330693758002</c:v>
                </c:pt>
                <c:pt idx="21">
                  <c:v>0.46524213087661892</c:v>
                </c:pt>
                <c:pt idx="22">
                  <c:v>0.45252403060621232</c:v>
                </c:pt>
                <c:pt idx="23">
                  <c:v>0.44034388130974972</c:v>
                </c:pt>
                <c:pt idx="24">
                  <c:v>0.42866967687497154</c:v>
                </c:pt>
                <c:pt idx="25">
                  <c:v>0.41747198526791446</c:v>
                </c:pt>
                <c:pt idx="26">
                  <c:v>0.40672368178269491</c:v>
                </c:pt>
                <c:pt idx="27">
                  <c:v>0.39639971624708181</c:v>
                </c:pt>
                <c:pt idx="28">
                  <c:v>0.38647690901842602</c:v>
                </c:pt>
                <c:pt idx="29">
                  <c:v>0.37693377153383578</c:v>
                </c:pt>
                <c:pt idx="30">
                  <c:v>0.36775034791181094</c:v>
                </c:pt>
                <c:pt idx="31">
                  <c:v>0.35890807468758101</c:v>
                </c:pt>
                <c:pt idx="32">
                  <c:v>0.35038965623573648</c:v>
                </c:pt>
                <c:pt idx="33">
                  <c:v>0.34217895381677393</c:v>
                </c:pt>
                <c:pt idx="34">
                  <c:v>0.33426088649792979</c:v>
                </c:pt>
                <c:pt idx="35">
                  <c:v>0.32662134245749208</c:v>
                </c:pt>
                <c:pt idx="36">
                  <c:v>0.3192470993966906</c:v>
                </c:pt>
                <c:pt idx="37">
                  <c:v>0.31212575296277761</c:v>
                </c:pt>
                <c:pt idx="38">
                  <c:v>0.30524565223768074</c:v>
                </c:pt>
                <c:pt idx="39">
                  <c:v>0.29859584147386176</c:v>
                </c:pt>
                <c:pt idx="40">
                  <c:v>0.29216600736693665</c:v>
                </c:pt>
                <c:pt idx="41">
                  <c:v>0.28594643124648528</c:v>
                </c:pt>
                <c:pt idx="42">
                  <c:v>0.27992794564503931</c:v>
                </c:pt>
                <c:pt idx="43">
                  <c:v>0.27410189477261448</c:v>
                </c:pt>
                <c:pt idx="44">
                  <c:v>0.2684600984821382</c:v>
                </c:pt>
                <c:pt idx="45">
                  <c:v>0.26299481936119395</c:v>
                </c:pt>
                <c:pt idx="46">
                  <c:v>0.25769873262882409</c:v>
                </c:pt>
                <c:pt idx="47">
                  <c:v>0.25256489855375219</c:v>
                </c:pt>
                <c:pt idx="48">
                  <c:v>0.2475867371430891</c:v>
                </c:pt>
                <c:pt idx="49">
                  <c:v>0.24275800487912272</c:v>
                </c:pt>
                <c:pt idx="50">
                  <c:v>0.23807277330670834</c:v>
                </c:pt>
                <c:pt idx="51">
                  <c:v>0.23352540929560259</c:v>
                </c:pt>
                <c:pt idx="52">
                  <c:v>0.22911055682122319</c:v>
                </c:pt>
                <c:pt idx="53">
                  <c:v>0.22482312012413982</c:v>
                </c:pt>
                <c:pt idx="54">
                  <c:v>0.22065824812340926</c:v>
                </c:pt>
                <c:pt idx="55">
                  <c:v>0.21661131997192842</c:v>
                </c:pt>
                <c:pt idx="56">
                  <c:v>0.21267793165351204</c:v>
                </c:pt>
                <c:pt idx="57">
                  <c:v>0.20885388353160822</c:v>
                </c:pt>
                <c:pt idx="58">
                  <c:v>0.20513516876860569</c:v>
                </c:pt>
                <c:pt idx="59">
                  <c:v>0.20151796254271337</c:v>
                </c:pt>
                <c:pt idx="60">
                  <c:v>0.19799861199652119</c:v>
                </c:pt>
                <c:pt idx="61">
                  <c:v>0.19457362685770418</c:v>
                </c:pt>
                <c:pt idx="62">
                  <c:v>0.19123967067798275</c:v>
                </c:pt>
                <c:pt idx="63">
                  <c:v>0.18799355264151202</c:v>
                </c:pt>
                <c:pt idx="64">
                  <c:v>0.18483221989837945</c:v>
                </c:pt>
                <c:pt idx="65">
                  <c:v>0.1817527503829382</c:v>
                </c:pt>
                <c:pt idx="66">
                  <c:v>0.17875234608032189</c:v>
                </c:pt>
                <c:pt idx="67">
                  <c:v>0.1758283267077434</c:v>
                </c:pt>
                <c:pt idx="68">
                  <c:v>0.17297812378009864</c:v>
                </c:pt>
                <c:pt idx="69">
                  <c:v>0.17019927503203058</c:v>
                </c:pt>
                <c:pt idx="70">
                  <c:v>0.16748941917097943</c:v>
                </c:pt>
                <c:pt idx="71">
                  <c:v>0.16484629093788555</c:v>
                </c:pt>
                <c:pt idx="72">
                  <c:v>0.16226771645414267</c:v>
                </c:pt>
                <c:pt idx="73">
                  <c:v>0.15975160883515355</c:v>
                </c:pt>
                <c:pt idx="74">
                  <c:v>0.1572959640524208</c:v>
                </c:pt>
                <c:pt idx="75">
                  <c:v>0.15489885702754697</c:v>
                </c:pt>
                <c:pt idx="76">
                  <c:v>0.1525584379428232</c:v>
                </c:pt>
                <c:pt idx="77">
                  <c:v>0.15027292875427167</c:v>
                </c:pt>
                <c:pt idx="78">
                  <c:v>0.1480406198940924</c:v>
                </c:pt>
                <c:pt idx="79">
                  <c:v>0.1458598671504471</c:v>
                </c:pt>
                <c:pt idx="80">
                  <c:v>0.14372908871341558</c:v>
                </c:pt>
                <c:pt idx="81">
                  <c:v>0.14164676237677942</c:v>
                </c:pt>
                <c:pt idx="82">
                  <c:v>0.13961142288604378</c:v>
                </c:pt>
                <c:pt idx="83">
                  <c:v>0.13762165942379373</c:v>
                </c:pt>
                <c:pt idx="84">
                  <c:v>0.1356761132241141</c:v>
                </c:pt>
                <c:pt idx="85">
                  <c:v>0.13377347530838357</c:v>
                </c:pt>
                <c:pt idx="86">
                  <c:v>0.13191248433528358</c:v>
                </c:pt>
                <c:pt idx="87">
                  <c:v>0.13009192455835594</c:v>
                </c:pt>
                <c:pt idx="88">
                  <c:v>0.12831062388489065</c:v>
                </c:pt>
                <c:pt idx="89">
                  <c:v>0.12656745203034553</c:v>
                </c:pt>
                <c:pt idx="90">
                  <c:v>0.12486131876288052</c:v>
                </c:pt>
                <c:pt idx="91">
                  <c:v>0.1231911722329443</c:v>
                </c:pt>
                <c:pt idx="92">
                  <c:v>0.12155599738318035</c:v>
                </c:pt>
                <c:pt idx="93">
                  <c:v>0.11995481443422062</c:v>
                </c:pt>
                <c:pt idx="94">
                  <c:v>0.11838667744221767</c:v>
                </c:pt>
                <c:pt idx="95">
                  <c:v>0.11685067292422688</c:v>
                </c:pt>
                <c:pt idx="96">
                  <c:v>0.11534591854778938</c:v>
                </c:pt>
                <c:pt idx="97">
                  <c:v>0.11387156188129441</c:v>
                </c:pt>
                <c:pt idx="98">
                  <c:v>0.11242677920190548</c:v>
                </c:pt>
                <c:pt idx="99">
                  <c:v>0.11101077435803137</c:v>
                </c:pt>
                <c:pt idx="100">
                  <c:v>0.10962277768349991</c:v>
                </c:pt>
              </c:numCache>
            </c:numRef>
          </c:yVal>
          <c:smooth val="1"/>
          <c:extLst>
            <c:ext xmlns:c16="http://schemas.microsoft.com/office/drawing/2014/chart" uri="{C3380CC4-5D6E-409C-BE32-E72D297353CC}">
              <c16:uniqueId val="{00000009-307E-4BFE-92FB-8296A6E1CA1D}"/>
            </c:ext>
          </c:extLst>
        </c:ser>
        <c:ser>
          <c:idx val="10"/>
          <c:order val="10"/>
          <c:tx>
            <c:strRef>
              <c:f>sensitivity!$BV$59</c:f>
              <c:strCache>
                <c:ptCount val="1"/>
                <c:pt idx="0">
                  <c:v>BC_0,55_T25</c:v>
                </c:pt>
              </c:strCache>
            </c:strRef>
          </c:tx>
          <c:spPr>
            <a:ln w="28575" cap="rnd">
              <a:solidFill>
                <a:schemeClr val="accent5">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sensitivity!$BV$60:$BV$160</c:f>
              <c:numCache>
                <c:formatCode>0%</c:formatCode>
                <c:ptCount val="101"/>
                <c:pt idx="0">
                  <c:v>1</c:v>
                </c:pt>
                <c:pt idx="1">
                  <c:v>0.91888478172887655</c:v>
                </c:pt>
                <c:pt idx="2">
                  <c:v>0.86933823938368004</c:v>
                </c:pt>
                <c:pt idx="3">
                  <c:v>0.82739037067566257</c:v>
                </c:pt>
                <c:pt idx="4">
                  <c:v>0.79004888881238866</c:v>
                </c:pt>
                <c:pt idx="5">
                  <c:v>0.75612784646786113</c:v>
                </c:pt>
                <c:pt idx="6">
                  <c:v>0.7249721324591003</c:v>
                </c:pt>
                <c:pt idx="7">
                  <c:v>0.69614773735628099</c:v>
                </c:pt>
                <c:pt idx="8">
                  <c:v>0.66933973434548433</c:v>
                </c:pt>
                <c:pt idx="9">
                  <c:v>0.64430668738749741</c:v>
                </c:pt>
                <c:pt idx="10">
                  <c:v>0.62085600309699418</c:v>
                </c:pt>
                <c:pt idx="11">
                  <c:v>0.59882928313234962</c:v>
                </c:pt>
                <c:pt idx="12">
                  <c:v>0.57809314341181162</c:v>
                </c:pt>
                <c:pt idx="13">
                  <c:v>0.55853321873955253</c:v>
                </c:pt>
                <c:pt idx="14">
                  <c:v>0.54005009306504914</c:v>
                </c:pt>
                <c:pt idx="15">
                  <c:v>0.52255642936891511</c:v>
                </c:pt>
                <c:pt idx="16">
                  <c:v>0.50597486998353758</c:v>
                </c:pt>
                <c:pt idx="17">
                  <c:v>0.49023644802586658</c:v>
                </c:pt>
                <c:pt idx="18">
                  <c:v>0.47527934960373869</c:v>
                </c:pt>
                <c:pt idx="19">
                  <c:v>0.46104792507416503</c:v>
                </c:pt>
                <c:pt idx="20">
                  <c:v>0.44749188295820636</c:v>
                </c:pt>
                <c:pt idx="21">
                  <c:v>0.43456562183904818</c:v>
                </c:pt>
                <c:pt idx="22">
                  <c:v>0.42222766923673027</c:v>
                </c:pt>
                <c:pt idx="23">
                  <c:v>0.41044020527410158</c:v>
                </c:pt>
                <c:pt idx="24">
                  <c:v>0.39916865480035241</c:v>
                </c:pt>
                <c:pt idx="25">
                  <c:v>0.38838133563200616</c:v>
                </c:pt>
                <c:pt idx="26">
                  <c:v>0.37804915337446454</c:v>
                </c:pt>
                <c:pt idx="27">
                  <c:v>0.36814533530849103</c:v>
                </c:pt>
                <c:pt idx="28">
                  <c:v>0.35864519732029021</c:v>
                </c:pt>
                <c:pt idx="29">
                  <c:v>0.34952593898342854</c:v>
                </c:pt>
                <c:pt idx="30">
                  <c:v>0.34076646277181255</c:v>
                </c:pt>
                <c:pt idx="31">
                  <c:v>0.33234721406602763</c:v>
                </c:pt>
                <c:pt idx="32">
                  <c:v>0.32425003915907097</c:v>
                </c:pt>
                <c:pt idx="33">
                  <c:v>0.3164580589057972</c:v>
                </c:pt>
                <c:pt idx="34">
                  <c:v>0.30895555601758823</c:v>
                </c:pt>
                <c:pt idx="35">
                  <c:v>0.30172787429758252</c:v>
                </c:pt>
                <c:pt idx="36">
                  <c:v>0.29476132835550739</c:v>
                </c:pt>
                <c:pt idx="37">
                  <c:v>0.2880431225447373</c:v>
                </c:pt>
                <c:pt idx="38">
                  <c:v>0.28156127803533154</c:v>
                </c:pt>
                <c:pt idx="39">
                  <c:v>0.27530456708146189</c:v>
                </c:pt>
                <c:pt idx="40">
                  <c:v>0.269262453664534</c:v>
                </c:pt>
                <c:pt idx="41">
                  <c:v>0.26342503979814685</c:v>
                </c:pt>
                <c:pt idx="42">
                  <c:v>0.25778301687086347</c:v>
                </c:pt>
                <c:pt idx="43">
                  <c:v>0.25232762147998511</c:v>
                </c:pt>
                <c:pt idx="44">
                  <c:v>0.24705059527611009</c:v>
                </c:pt>
                <c:pt idx="45">
                  <c:v>0.24194414839588249</c:v>
                </c:pt>
                <c:pt idx="46">
                  <c:v>0.23700092611029075</c:v>
                </c:pt>
                <c:pt idx="47">
                  <c:v>0.2322139783593378</c:v>
                </c:pt>
                <c:pt idx="48">
                  <c:v>0.2275767318817575</c:v>
                </c:pt>
                <c:pt idx="49">
                  <c:v>0.22308296468153174</c:v>
                </c:pt>
                <c:pt idx="50">
                  <c:v>0.21872678260189618</c:v>
                </c:pt>
                <c:pt idx="51">
                  <c:v>0.21450259780289929</c:v>
                </c:pt>
                <c:pt idx="52">
                  <c:v>0.21040510896086229</c:v>
                </c:pt>
                <c:pt idx="53">
                  <c:v>0.20642928302769434</c:v>
                </c:pt>
                <c:pt idx="54">
                  <c:v>0.20257033840529404</c:v>
                </c:pt>
                <c:pt idx="55">
                  <c:v>0.19882372940551732</c:v>
                </c:pt>
                <c:pt idx="56">
                  <c:v>0.19518513187966766</c:v>
                </c:pt>
                <c:pt idx="57">
                  <c:v>0.19165042991339687</c:v>
                </c:pt>
                <c:pt idx="58">
                  <c:v>0.18821570349347744</c:v>
                </c:pt>
                <c:pt idx="59">
                  <c:v>0.18487721706229723</c:v>
                </c:pt>
                <c:pt idx="60">
                  <c:v>0.18163140888426646</c:v>
                </c:pt>
                <c:pt idx="61">
                  <c:v>0.17847488115575899</c:v>
                </c:pt>
                <c:pt idx="62">
                  <c:v>0.17540439079681874</c:v>
                </c:pt>
                <c:pt idx="63">
                  <c:v>0.1724168408687777</c:v>
                </c:pt>
                <c:pt idx="64">
                  <c:v>0.16950927256719731</c:v>
                </c:pt>
                <c:pt idx="65">
                  <c:v>0.16667885774427244</c:v>
                </c:pt>
                <c:pt idx="66">
                  <c:v>0.16392289191905887</c:v>
                </c:pt>
                <c:pt idx="67">
                  <c:v>0.1612387877376798</c:v>
                </c:pt>
                <c:pt idx="68">
                  <c:v>0.15862406884906693</c:v>
                </c:pt>
                <c:pt idx="69">
                  <c:v>0.15607636416485302</c:v>
                </c:pt>
                <c:pt idx="70">
                  <c:v>0.15359340247478559</c:v>
                </c:pt>
                <c:pt idx="71">
                  <c:v>0.15117300739151446</c:v>
                </c:pt>
                <c:pt idx="72">
                  <c:v>0.1488130926008385</c:v>
                </c:pt>
                <c:pt idx="73">
                  <c:v>0.14651165739552635</c:v>
                </c:pt>
                <c:pt idx="74">
                  <c:v>0.14426678247264638</c:v>
                </c:pt>
                <c:pt idx="75">
                  <c:v>0.14207662597600032</c:v>
                </c:pt>
                <c:pt idx="76">
                  <c:v>0.13993941976675417</c:v>
                </c:pt>
                <c:pt idx="77">
                  <c:v>0.13785346590671715</c:v>
                </c:pt>
                <c:pt idx="78">
                  <c:v>0.13581713333996065</c:v>
                </c:pt>
                <c:pt idx="79">
                  <c:v>0.13382885475958847</c:v>
                </c:pt>
                <c:pt idx="80">
                  <c:v>0.13188712364749575</c:v>
                </c:pt>
                <c:pt idx="81">
                  <c:v>0.12999049147588312</c:v>
                </c:pt>
                <c:pt idx="82">
                  <c:v>0.12813756506014776</c:v>
                </c:pt>
                <c:pt idx="83">
                  <c:v>0.12632700405354541</c:v>
                </c:pt>
                <c:pt idx="84">
                  <c:v>0.12455751857472942</c:v>
                </c:pt>
                <c:pt idx="85">
                  <c:v>0.12282786695992463</c:v>
                </c:pt>
                <c:pt idx="86">
                  <c:v>0.1211368536320858</c:v>
                </c:pt>
                <c:pt idx="87">
                  <c:v>0.11948332707993992</c:v>
                </c:pt>
                <c:pt idx="88">
                  <c:v>0.11786617794031014</c:v>
                </c:pt>
                <c:pt idx="89">
                  <c:v>0.11628433717758219</c:v>
                </c:pt>
                <c:pt idx="90">
                  <c:v>0.11473677435459656</c:v>
                </c:pt>
                <c:pt idx="91">
                  <c:v>0.11322249598963971</c:v>
                </c:pt>
                <c:pt idx="92">
                  <c:v>0.11174054399456824</c:v>
                </c:pt>
                <c:pt idx="93">
                  <c:v>0.11028999418943038</c:v>
                </c:pt>
                <c:pt idx="94">
                  <c:v>0.10886995488925572</c:v>
                </c:pt>
                <c:pt idx="95">
                  <c:v>0.10747956555896893</c:v>
                </c:pt>
                <c:pt idx="96">
                  <c:v>0.1061179955326406</c:v>
                </c:pt>
                <c:pt idx="97">
                  <c:v>0.10478444279353563</c:v>
                </c:pt>
                <c:pt idx="98">
                  <c:v>0.10347813281164027</c:v>
                </c:pt>
                <c:pt idx="99">
                  <c:v>0.1021983174355602</c:v>
                </c:pt>
                <c:pt idx="100">
                  <c:v>0.10094427383587119</c:v>
                </c:pt>
              </c:numCache>
            </c:numRef>
          </c:yVal>
          <c:smooth val="1"/>
          <c:extLst>
            <c:ext xmlns:c16="http://schemas.microsoft.com/office/drawing/2014/chart" uri="{C3380CC4-5D6E-409C-BE32-E72D297353CC}">
              <c16:uniqueId val="{0000000A-307E-4BFE-92FB-8296A6E1CA1D}"/>
            </c:ext>
          </c:extLst>
        </c:ser>
        <c:ser>
          <c:idx val="11"/>
          <c:order val="11"/>
          <c:tx>
            <c:strRef>
              <c:f>sensitivity!$BW$59</c:f>
              <c:strCache>
                <c:ptCount val="1"/>
                <c:pt idx="0">
                  <c:v>BC_0,60_T25</c:v>
                </c:pt>
              </c:strCache>
            </c:strRef>
          </c:tx>
          <c:spPr>
            <a:ln w="28575" cap="rnd">
              <a:solidFill>
                <a:schemeClr val="accent6">
                  <a:lumMod val="6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sensitivity!$BW$60:$BW$160</c:f>
              <c:numCache>
                <c:formatCode>0%</c:formatCode>
                <c:ptCount val="101"/>
                <c:pt idx="0">
                  <c:v>1</c:v>
                </c:pt>
                <c:pt idx="1">
                  <c:v>0.90179371750662218</c:v>
                </c:pt>
                <c:pt idx="2">
                  <c:v>0.84610361663520384</c:v>
                </c:pt>
                <c:pt idx="3">
                  <c:v>0.800886867450886</c:v>
                </c:pt>
                <c:pt idx="4">
                  <c:v>0.7614600154871014</c:v>
                </c:pt>
                <c:pt idx="5">
                  <c:v>0.72610786226030533</c:v>
                </c:pt>
                <c:pt idx="6">
                  <c:v>0.69394308420764661</c:v>
                </c:pt>
                <c:pt idx="7">
                  <c:v>0.66440431483683748</c:v>
                </c:pt>
                <c:pt idx="8">
                  <c:v>0.63709861528101053</c:v>
                </c:pt>
                <c:pt idx="9">
                  <c:v>0.61173373560103816</c:v>
                </c:pt>
                <c:pt idx="10">
                  <c:v>0.5880823680676841</c:v>
                </c:pt>
                <c:pt idx="11">
                  <c:v>0.56596131147975703</c:v>
                </c:pt>
                <c:pt idx="12">
                  <c:v>0.54521868483033709</c:v>
                </c:pt>
                <c:pt idx="13">
                  <c:v>0.52572578228636302</c:v>
                </c:pt>
                <c:pt idx="14">
                  <c:v>0.50737169692690398</c:v>
                </c:pt>
                <c:pt idx="15">
                  <c:v>0.49005963890387694</c:v>
                </c:pt>
                <c:pt idx="16">
                  <c:v>0.4737043175513192</c:v>
                </c:pt>
                <c:pt idx="17">
                  <c:v>0.45823001088855414</c:v>
                </c:pt>
                <c:pt idx="18">
                  <c:v>0.44356909347608497</c:v>
                </c:pt>
                <c:pt idx="19">
                  <c:v>0.42966088035688332</c:v>
                </c:pt>
                <c:pt idx="20">
                  <c:v>0.41645069654061245</c:v>
                </c:pt>
                <c:pt idx="21">
                  <c:v>0.40388911280147738</c:v>
                </c:pt>
                <c:pt idx="22">
                  <c:v>0.39193130786724822</c:v>
                </c:pt>
                <c:pt idx="23">
                  <c:v>0.38053652923845344</c:v>
                </c:pt>
                <c:pt idx="24">
                  <c:v>0.36966763272573322</c:v>
                </c:pt>
                <c:pt idx="25">
                  <c:v>0.35929068599609792</c:v>
                </c:pt>
                <c:pt idx="26">
                  <c:v>0.34937462496623412</c:v>
                </c:pt>
                <c:pt idx="27">
                  <c:v>0.33989095436990019</c:v>
                </c:pt>
                <c:pt idx="28">
                  <c:v>0.3308134856221544</c:v>
                </c:pt>
                <c:pt idx="29">
                  <c:v>0.32211810643302125</c:v>
                </c:pt>
                <c:pt idx="30">
                  <c:v>0.31378257763181411</c:v>
                </c:pt>
                <c:pt idx="31">
                  <c:v>0.30578635344447425</c:v>
                </c:pt>
                <c:pt idx="32">
                  <c:v>0.2981104220824054</c:v>
                </c:pt>
                <c:pt idx="33">
                  <c:v>0.29073716399482047</c:v>
                </c:pt>
                <c:pt idx="34">
                  <c:v>0.28365022553724673</c:v>
                </c:pt>
                <c:pt idx="35">
                  <c:v>0.27683440613767285</c:v>
                </c:pt>
                <c:pt idx="36">
                  <c:v>0.27027555731432412</c:v>
                </c:pt>
                <c:pt idx="37">
                  <c:v>0.26396049212669698</c:v>
                </c:pt>
                <c:pt idx="38">
                  <c:v>0.25787690383298234</c:v>
                </c:pt>
                <c:pt idx="39">
                  <c:v>0.25201329268906197</c:v>
                </c:pt>
                <c:pt idx="40">
                  <c:v>0.24635889996213134</c:v>
                </c:pt>
                <c:pt idx="41">
                  <c:v>0.24090364834980843</c:v>
                </c:pt>
                <c:pt idx="42">
                  <c:v>0.23563808809668757</c:v>
                </c:pt>
                <c:pt idx="43">
                  <c:v>0.23055334818735568</c:v>
                </c:pt>
                <c:pt idx="44">
                  <c:v>0.22564109207008193</c:v>
                </c:pt>
                <c:pt idx="45">
                  <c:v>0.22089347743057103</c:v>
                </c:pt>
                <c:pt idx="46">
                  <c:v>0.21630311959175741</c:v>
                </c:pt>
                <c:pt idx="47">
                  <c:v>0.2118630581649234</c:v>
                </c:pt>
                <c:pt idx="48">
                  <c:v>0.20756672662042588</c:v>
                </c:pt>
                <c:pt idx="49">
                  <c:v>0.20340792448394074</c:v>
                </c:pt>
                <c:pt idx="50">
                  <c:v>0.19938079189708399</c:v>
                </c:pt>
                <c:pt idx="51">
                  <c:v>0.19547978631019597</c:v>
                </c:pt>
                <c:pt idx="52">
                  <c:v>0.19169966110050138</c:v>
                </c:pt>
                <c:pt idx="53">
                  <c:v>0.18803544593124882</c:v>
                </c:pt>
                <c:pt idx="54">
                  <c:v>0.18448242868717879</c:v>
                </c:pt>
                <c:pt idx="55">
                  <c:v>0.18103613883910621</c:v>
                </c:pt>
                <c:pt idx="56">
                  <c:v>0.17769233210582328</c:v>
                </c:pt>
                <c:pt idx="57">
                  <c:v>0.17444697629518549</c:v>
                </c:pt>
                <c:pt idx="58">
                  <c:v>0.17129623821834919</c:v>
                </c:pt>
                <c:pt idx="59">
                  <c:v>0.16823647158188107</c:v>
                </c:pt>
                <c:pt idx="60">
                  <c:v>0.16526420577201173</c:v>
                </c:pt>
                <c:pt idx="61">
                  <c:v>0.16237613545381377</c:v>
                </c:pt>
                <c:pt idx="62">
                  <c:v>0.15956911091565476</c:v>
                </c:pt>
                <c:pt idx="63">
                  <c:v>0.15684012909604339</c:v>
                </c:pt>
                <c:pt idx="64">
                  <c:v>0.15418632523601514</c:v>
                </c:pt>
                <c:pt idx="65">
                  <c:v>0.1516049651056067</c:v>
                </c:pt>
                <c:pt idx="66">
                  <c:v>0.14909343775779585</c:v>
                </c:pt>
                <c:pt idx="67">
                  <c:v>0.14664924876761617</c:v>
                </c:pt>
                <c:pt idx="68">
                  <c:v>0.14427001391803523</c:v>
                </c:pt>
                <c:pt idx="69">
                  <c:v>0.14195345329767542</c:v>
                </c:pt>
                <c:pt idx="70">
                  <c:v>0.13969738577859175</c:v>
                </c:pt>
                <c:pt idx="71">
                  <c:v>0.13749972384514336</c:v>
                </c:pt>
                <c:pt idx="72">
                  <c:v>0.13535846874753429</c:v>
                </c:pt>
                <c:pt idx="73">
                  <c:v>0.13327170595589916</c:v>
                </c:pt>
                <c:pt idx="74">
                  <c:v>0.13123760089287193</c:v>
                </c:pt>
                <c:pt idx="75">
                  <c:v>0.12925439492445365</c:v>
                </c:pt>
                <c:pt idx="76">
                  <c:v>0.12732040159068517</c:v>
                </c:pt>
                <c:pt idx="77">
                  <c:v>0.12543400305916264</c:v>
                </c:pt>
                <c:pt idx="78">
                  <c:v>0.1235936467858289</c:v>
                </c:pt>
                <c:pt idx="79">
                  <c:v>0.12179784236872984</c:v>
                </c:pt>
                <c:pt idx="80">
                  <c:v>0.12004515858157591</c:v>
                </c:pt>
                <c:pt idx="81">
                  <c:v>0.11833422057498683</c:v>
                </c:pt>
                <c:pt idx="82">
                  <c:v>0.11666370723425176</c:v>
                </c:pt>
                <c:pt idx="83">
                  <c:v>0.11503234868329706</c:v>
                </c:pt>
                <c:pt idx="84">
                  <c:v>0.11343892392534474</c:v>
                </c:pt>
                <c:pt idx="85">
                  <c:v>0.1118822586114657</c:v>
                </c:pt>
                <c:pt idx="86">
                  <c:v>0.11036122292888803</c:v>
                </c:pt>
                <c:pt idx="87">
                  <c:v>0.10887472960152389</c:v>
                </c:pt>
                <c:pt idx="88">
                  <c:v>0.1074217319957296</c:v>
                </c:pt>
                <c:pt idx="89">
                  <c:v>0.10600122232481883</c:v>
                </c:pt>
                <c:pt idx="90">
                  <c:v>0.1046122299463126</c:v>
                </c:pt>
                <c:pt idx="91">
                  <c:v>0.10325381974633512</c:v>
                </c:pt>
                <c:pt idx="92">
                  <c:v>0.10192509060595614</c:v>
                </c:pt>
                <c:pt idx="93">
                  <c:v>0.10062517394464011</c:v>
                </c:pt>
                <c:pt idx="94">
                  <c:v>9.9353232336293743E-2</c:v>
                </c:pt>
                <c:pt idx="95">
                  <c:v>9.8108458193710973E-2</c:v>
                </c:pt>
                <c:pt idx="96">
                  <c:v>9.6890072517491835E-2</c:v>
                </c:pt>
                <c:pt idx="97">
                  <c:v>9.5697323705776841E-2</c:v>
                </c:pt>
                <c:pt idx="98">
                  <c:v>9.4529486421375042E-2</c:v>
                </c:pt>
                <c:pt idx="99">
                  <c:v>9.3385860513089017E-2</c:v>
                </c:pt>
                <c:pt idx="100">
                  <c:v>9.2265769988242471E-2</c:v>
                </c:pt>
              </c:numCache>
            </c:numRef>
          </c:yVal>
          <c:smooth val="1"/>
          <c:extLst>
            <c:ext xmlns:c16="http://schemas.microsoft.com/office/drawing/2014/chart" uri="{C3380CC4-5D6E-409C-BE32-E72D297353CC}">
              <c16:uniqueId val="{0000000B-307E-4BFE-92FB-8296A6E1CA1D}"/>
            </c:ext>
          </c:extLst>
        </c:ser>
        <c:ser>
          <c:idx val="12"/>
          <c:order val="12"/>
          <c:tx>
            <c:strRef>
              <c:f>sensitivity!$BX$59</c:f>
              <c:strCache>
                <c:ptCount val="1"/>
                <c:pt idx="0">
                  <c:v>BC_0,65_T25</c:v>
                </c:pt>
              </c:strCache>
            </c:strRef>
          </c:tx>
          <c:spPr>
            <a:ln w="28575" cap="rnd">
              <a:solidFill>
                <a:schemeClr val="accent1">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sensitivity!$BX$60:$BX$160</c:f>
              <c:numCache>
                <c:formatCode>0%</c:formatCode>
                <c:ptCount val="101"/>
                <c:pt idx="0">
                  <c:v>1</c:v>
                </c:pt>
                <c:pt idx="1">
                  <c:v>0.88470265328436781</c:v>
                </c:pt>
                <c:pt idx="2">
                  <c:v>0.82286899388672774</c:v>
                </c:pt>
                <c:pt idx="3">
                  <c:v>0.77438336422610954</c:v>
                </c:pt>
                <c:pt idx="4">
                  <c:v>0.73287114216181415</c:v>
                </c:pt>
                <c:pt idx="5">
                  <c:v>0.69608787805274952</c:v>
                </c:pt>
                <c:pt idx="6">
                  <c:v>0.66291403595619292</c:v>
                </c:pt>
                <c:pt idx="7">
                  <c:v>0.63266089231739386</c:v>
                </c:pt>
                <c:pt idx="8">
                  <c:v>0.60485749621653684</c:v>
                </c:pt>
                <c:pt idx="9">
                  <c:v>0.57916078381457892</c:v>
                </c:pt>
                <c:pt idx="10">
                  <c:v>0.55530873303837391</c:v>
                </c:pt>
                <c:pt idx="11">
                  <c:v>0.53309333982716456</c:v>
                </c:pt>
                <c:pt idx="12">
                  <c:v>0.51234422624886256</c:v>
                </c:pt>
                <c:pt idx="13">
                  <c:v>0.49291834583317351</c:v>
                </c:pt>
                <c:pt idx="14">
                  <c:v>0.47469330078875871</c:v>
                </c:pt>
                <c:pt idx="15">
                  <c:v>0.45756284843883882</c:v>
                </c:pt>
                <c:pt idx="16">
                  <c:v>0.44143376511910071</c:v>
                </c:pt>
                <c:pt idx="17">
                  <c:v>0.42622357375124176</c:v>
                </c:pt>
                <c:pt idx="18">
                  <c:v>0.41185883734843126</c:v>
                </c:pt>
                <c:pt idx="19">
                  <c:v>0.39827383563960167</c:v>
                </c:pt>
                <c:pt idx="20">
                  <c:v>0.38540951012301855</c:v>
                </c:pt>
                <c:pt idx="21">
                  <c:v>0.37321260376390658</c:v>
                </c:pt>
                <c:pt idx="22">
                  <c:v>0.36163494649776617</c:v>
                </c:pt>
                <c:pt idx="23">
                  <c:v>0.35063285320280524</c:v>
                </c:pt>
                <c:pt idx="24">
                  <c:v>0.34016661065111403</c:v>
                </c:pt>
                <c:pt idx="25">
                  <c:v>0.33020003636018963</c:v>
                </c:pt>
                <c:pt idx="26">
                  <c:v>0.32070009655800369</c:v>
                </c:pt>
                <c:pt idx="27">
                  <c:v>0.31163657343130935</c:v>
                </c:pt>
                <c:pt idx="28">
                  <c:v>0.30298177392401859</c:v>
                </c:pt>
                <c:pt idx="29">
                  <c:v>0.294710273882614</c:v>
                </c:pt>
                <c:pt idx="30">
                  <c:v>0.28679869249181572</c:v>
                </c:pt>
                <c:pt idx="31">
                  <c:v>0.27922549282292086</c:v>
                </c:pt>
                <c:pt idx="32">
                  <c:v>0.27197080500573984</c:v>
                </c:pt>
                <c:pt idx="33">
                  <c:v>0.26501626908384374</c:v>
                </c:pt>
                <c:pt idx="34">
                  <c:v>0.25834489505690517</c:v>
                </c:pt>
                <c:pt idx="35">
                  <c:v>0.25194093797776324</c:v>
                </c:pt>
                <c:pt idx="36">
                  <c:v>0.24578978627314091</c:v>
                </c:pt>
                <c:pt idx="37">
                  <c:v>0.23987786170865666</c:v>
                </c:pt>
                <c:pt idx="38">
                  <c:v>0.23419252963063314</c:v>
                </c:pt>
                <c:pt idx="39">
                  <c:v>0.22872201829666206</c:v>
                </c:pt>
                <c:pt idx="40">
                  <c:v>0.22345534625972868</c:v>
                </c:pt>
                <c:pt idx="41">
                  <c:v>0.21838225690146995</c:v>
                </c:pt>
                <c:pt idx="42">
                  <c:v>0.21349315932251173</c:v>
                </c:pt>
                <c:pt idx="43">
                  <c:v>0.2087790748947263</c:v>
                </c:pt>
                <c:pt idx="44">
                  <c:v>0.20423158886405379</c:v>
                </c:pt>
                <c:pt idx="45">
                  <c:v>0.19984280646525959</c:v>
                </c:pt>
                <c:pt idx="46">
                  <c:v>0.19560531307322404</c:v>
                </c:pt>
                <c:pt idx="47">
                  <c:v>0.19151213797050903</c:v>
                </c:pt>
                <c:pt idx="48">
                  <c:v>0.18755672135909424</c:v>
                </c:pt>
                <c:pt idx="49">
                  <c:v>0.18373288428634971</c:v>
                </c:pt>
                <c:pt idx="50">
                  <c:v>0.18003480119227178</c:v>
                </c:pt>
                <c:pt idx="51">
                  <c:v>0.17645697481749267</c:v>
                </c:pt>
                <c:pt idx="52">
                  <c:v>0.17299421324014047</c:v>
                </c:pt>
                <c:pt idx="53">
                  <c:v>0.16964160883480331</c:v>
                </c:pt>
                <c:pt idx="54">
                  <c:v>0.16639451896906357</c:v>
                </c:pt>
                <c:pt idx="55">
                  <c:v>0.16324854827269511</c:v>
                </c:pt>
                <c:pt idx="56">
                  <c:v>0.16019953233197889</c:v>
                </c:pt>
                <c:pt idx="57">
                  <c:v>0.15724352267697414</c:v>
                </c:pt>
                <c:pt idx="58">
                  <c:v>0.15437677294322094</c:v>
                </c:pt>
                <c:pt idx="59">
                  <c:v>0.15159572610146493</c:v>
                </c:pt>
                <c:pt idx="60">
                  <c:v>0.148897002659757</c:v>
                </c:pt>
                <c:pt idx="61">
                  <c:v>0.14627738975186855</c:v>
                </c:pt>
                <c:pt idx="62">
                  <c:v>0.14373383103449075</c:v>
                </c:pt>
                <c:pt idx="63">
                  <c:v>0.14126341732330908</c:v>
                </c:pt>
                <c:pt idx="64">
                  <c:v>0.13886337790483297</c:v>
                </c:pt>
                <c:pt idx="65">
                  <c:v>0.13653107246694093</c:v>
                </c:pt>
                <c:pt idx="66">
                  <c:v>0.13426398359653283</c:v>
                </c:pt>
                <c:pt idx="67">
                  <c:v>0.13205970979755258</c:v>
                </c:pt>
                <c:pt idx="68">
                  <c:v>0.12991595898700353</c:v>
                </c:pt>
                <c:pt idx="69">
                  <c:v>0.12783054243049782</c:v>
                </c:pt>
                <c:pt idx="70">
                  <c:v>0.12580136908239792</c:v>
                </c:pt>
                <c:pt idx="71">
                  <c:v>0.12382644029877227</c:v>
                </c:pt>
                <c:pt idx="72">
                  <c:v>0.12190384489423012</c:v>
                </c:pt>
                <c:pt idx="73">
                  <c:v>0.12003175451627196</c:v>
                </c:pt>
                <c:pt idx="74">
                  <c:v>0.11820841931309747</c:v>
                </c:pt>
                <c:pt idx="75">
                  <c:v>0.116432163872907</c:v>
                </c:pt>
                <c:pt idx="76">
                  <c:v>0.11470138341461614</c:v>
                </c:pt>
                <c:pt idx="77">
                  <c:v>0.11301454021160812</c:v>
                </c:pt>
                <c:pt idx="78">
                  <c:v>0.11137016023169713</c:v>
                </c:pt>
                <c:pt idx="79">
                  <c:v>0.10976682997787118</c:v>
                </c:pt>
                <c:pt idx="80">
                  <c:v>0.10820319351565605</c:v>
                </c:pt>
                <c:pt idx="81">
                  <c:v>0.10667794967409053</c:v>
                </c:pt>
                <c:pt idx="82">
                  <c:v>0.10518984940835577</c:v>
                </c:pt>
                <c:pt idx="83">
                  <c:v>0.10373769331304872</c:v>
                </c:pt>
                <c:pt idx="84">
                  <c:v>0.10232032927596002</c:v>
                </c:pt>
                <c:pt idx="85">
                  <c:v>0.10093665026300677</c:v>
                </c:pt>
                <c:pt idx="86">
                  <c:v>9.9585592225690217E-2</c:v>
                </c:pt>
                <c:pt idx="87">
                  <c:v>9.8266132123107836E-2</c:v>
                </c:pt>
                <c:pt idx="88">
                  <c:v>9.6977286051149081E-2</c:v>
                </c:pt>
                <c:pt idx="89">
                  <c:v>9.5718107472055475E-2</c:v>
                </c:pt>
                <c:pt idx="90">
                  <c:v>9.4487685538028637E-2</c:v>
                </c:pt>
                <c:pt idx="91">
                  <c:v>9.3285143503030521E-2</c:v>
                </c:pt>
                <c:pt idx="92">
                  <c:v>9.2109637217344054E-2</c:v>
                </c:pt>
                <c:pt idx="93">
                  <c:v>9.0960353699849839E-2</c:v>
                </c:pt>
                <c:pt idx="94">
                  <c:v>8.9836509783331769E-2</c:v>
                </c:pt>
                <c:pt idx="95">
                  <c:v>8.8737350828453021E-2</c:v>
                </c:pt>
                <c:pt idx="96">
                  <c:v>8.7662149502343051E-2</c:v>
                </c:pt>
                <c:pt idx="97">
                  <c:v>8.6610204618018063E-2</c:v>
                </c:pt>
                <c:pt idx="98">
                  <c:v>8.5580840031109814E-2</c:v>
                </c:pt>
                <c:pt idx="99">
                  <c:v>8.4573403590617838E-2</c:v>
                </c:pt>
                <c:pt idx="100">
                  <c:v>8.3587266140613736E-2</c:v>
                </c:pt>
              </c:numCache>
            </c:numRef>
          </c:yVal>
          <c:smooth val="1"/>
          <c:extLst>
            <c:ext xmlns:c16="http://schemas.microsoft.com/office/drawing/2014/chart" uri="{C3380CC4-5D6E-409C-BE32-E72D297353CC}">
              <c16:uniqueId val="{0000000C-307E-4BFE-92FB-8296A6E1CA1D}"/>
            </c:ext>
          </c:extLst>
        </c:ser>
        <c:ser>
          <c:idx val="13"/>
          <c:order val="13"/>
          <c:tx>
            <c:strRef>
              <c:f>sensitivity!$BY$59</c:f>
              <c:strCache>
                <c:ptCount val="1"/>
                <c:pt idx="0">
                  <c:v>BC_0,70_T25</c:v>
                </c:pt>
              </c:strCache>
            </c:strRef>
          </c:tx>
          <c:spPr>
            <a:ln w="28575" cap="rnd">
              <a:solidFill>
                <a:schemeClr val="accent2">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sensitivity!$BY$60:$BY$160</c:f>
              <c:numCache>
                <c:formatCode>0%</c:formatCode>
                <c:ptCount val="101"/>
                <c:pt idx="0">
                  <c:v>1</c:v>
                </c:pt>
                <c:pt idx="1">
                  <c:v>0.86761158906211355</c:v>
                </c:pt>
                <c:pt idx="2">
                  <c:v>0.79963437113825142</c:v>
                </c:pt>
                <c:pt idx="3">
                  <c:v>0.74787986100133286</c:v>
                </c:pt>
                <c:pt idx="4">
                  <c:v>0.70428226883652689</c:v>
                </c:pt>
                <c:pt idx="5">
                  <c:v>0.6660678938451936</c:v>
                </c:pt>
                <c:pt idx="6">
                  <c:v>0.63188498770473922</c:v>
                </c:pt>
                <c:pt idx="7">
                  <c:v>0.60091746979795035</c:v>
                </c:pt>
                <c:pt idx="8">
                  <c:v>0.57261637715206315</c:v>
                </c:pt>
                <c:pt idx="9">
                  <c:v>0.54658783202811967</c:v>
                </c:pt>
                <c:pt idx="10">
                  <c:v>0.52253509800906384</c:v>
                </c:pt>
                <c:pt idx="11">
                  <c:v>0.50022536817457208</c:v>
                </c:pt>
                <c:pt idx="12">
                  <c:v>0.47946976766738797</c:v>
                </c:pt>
                <c:pt idx="13">
                  <c:v>0.46011090937998395</c:v>
                </c:pt>
                <c:pt idx="14">
                  <c:v>0.44201490465061344</c:v>
                </c:pt>
                <c:pt idx="15">
                  <c:v>0.42506605797380065</c:v>
                </c:pt>
                <c:pt idx="16">
                  <c:v>0.40916321268688222</c:v>
                </c:pt>
                <c:pt idx="17">
                  <c:v>0.39421713661392932</c:v>
                </c:pt>
                <c:pt idx="18">
                  <c:v>0.38014858122077749</c:v>
                </c:pt>
                <c:pt idx="19">
                  <c:v>0.36688679092231996</c:v>
                </c:pt>
                <c:pt idx="20">
                  <c:v>0.3543683237054247</c:v>
                </c:pt>
                <c:pt idx="21">
                  <c:v>0.34253609472633584</c:v>
                </c:pt>
                <c:pt idx="22">
                  <c:v>0.33133858512828412</c:v>
                </c:pt>
                <c:pt idx="23">
                  <c:v>0.3207291771671571</c:v>
                </c:pt>
                <c:pt idx="24">
                  <c:v>0.31066558857649484</c:v>
                </c:pt>
                <c:pt idx="25">
                  <c:v>0.30110938672428139</c:v>
                </c:pt>
                <c:pt idx="26">
                  <c:v>0.29202556814977332</c:v>
                </c:pt>
                <c:pt idx="27">
                  <c:v>0.28338219249271857</c:v>
                </c:pt>
                <c:pt idx="28">
                  <c:v>0.27515006222588279</c:v>
                </c:pt>
                <c:pt idx="29">
                  <c:v>0.26730244133220676</c:v>
                </c:pt>
                <c:pt idx="30">
                  <c:v>0.25981480735181733</c:v>
                </c:pt>
                <c:pt idx="31">
                  <c:v>0.25266463220136748</c:v>
                </c:pt>
                <c:pt idx="32">
                  <c:v>0.24583118792907432</c:v>
                </c:pt>
                <c:pt idx="33">
                  <c:v>0.239295374172867</c:v>
                </c:pt>
                <c:pt idx="34">
                  <c:v>0.23303956457656366</c:v>
                </c:pt>
                <c:pt idx="35">
                  <c:v>0.22704746981785356</c:v>
                </c:pt>
                <c:pt idx="36">
                  <c:v>0.2213040152319577</c:v>
                </c:pt>
                <c:pt idx="37">
                  <c:v>0.21579523129061634</c:v>
                </c:pt>
                <c:pt idx="38">
                  <c:v>0.21050815542828394</c:v>
                </c:pt>
                <c:pt idx="39">
                  <c:v>0.20543074390426214</c:v>
                </c:pt>
                <c:pt idx="40">
                  <c:v>0.20055179255732603</c:v>
                </c:pt>
                <c:pt idx="41">
                  <c:v>0.19586086545313153</c:v>
                </c:pt>
                <c:pt idx="42">
                  <c:v>0.19134823054833588</c:v>
                </c:pt>
                <c:pt idx="43">
                  <c:v>0.18700480160209687</c:v>
                </c:pt>
                <c:pt idx="44">
                  <c:v>0.18282208565802566</c:v>
                </c:pt>
                <c:pt idx="45">
                  <c:v>0.1787921354999481</c:v>
                </c:pt>
                <c:pt idx="46">
                  <c:v>0.17490750655469067</c:v>
                </c:pt>
                <c:pt idx="47">
                  <c:v>0.17116121777609461</c:v>
                </c:pt>
                <c:pt idx="48">
                  <c:v>0.16754671609776262</c:v>
                </c:pt>
                <c:pt idx="49">
                  <c:v>0.16405784408875873</c:v>
                </c:pt>
                <c:pt idx="50">
                  <c:v>0.16068881048745959</c:v>
                </c:pt>
                <c:pt idx="51">
                  <c:v>0.15743416332478938</c:v>
                </c:pt>
                <c:pt idx="52">
                  <c:v>0.15428876537977954</c:v>
                </c:pt>
                <c:pt idx="53">
                  <c:v>0.15124777173835779</c:v>
                </c:pt>
                <c:pt idx="54">
                  <c:v>0.14830660925094835</c:v>
                </c:pt>
                <c:pt idx="55">
                  <c:v>0.14546095770628401</c:v>
                </c:pt>
                <c:pt idx="56">
                  <c:v>0.14270673255813451</c:v>
                </c:pt>
                <c:pt idx="57">
                  <c:v>0.14004006905876279</c:v>
                </c:pt>
                <c:pt idx="58">
                  <c:v>0.13745730766809269</c:v>
                </c:pt>
                <c:pt idx="59">
                  <c:v>0.1349549806210488</c:v>
                </c:pt>
                <c:pt idx="60">
                  <c:v>0.13252979954750224</c:v>
                </c:pt>
                <c:pt idx="61">
                  <c:v>0.13017864404992335</c:v>
                </c:pt>
                <c:pt idx="62">
                  <c:v>0.12789855115332674</c:v>
                </c:pt>
                <c:pt idx="63">
                  <c:v>0.12568670555057473</c:v>
                </c:pt>
                <c:pt idx="64">
                  <c:v>0.12354043057365083</c:v>
                </c:pt>
                <c:pt idx="65">
                  <c:v>0.12145717982827517</c:v>
                </c:pt>
                <c:pt idx="66">
                  <c:v>0.1194345294352698</c:v>
                </c:pt>
                <c:pt idx="67">
                  <c:v>0.11747017082748898</c:v>
                </c:pt>
                <c:pt idx="68">
                  <c:v>0.11556190405597183</c:v>
                </c:pt>
                <c:pt idx="69">
                  <c:v>0.11370763156332026</c:v>
                </c:pt>
                <c:pt idx="70">
                  <c:v>0.11190535238620408</c:v>
                </c:pt>
                <c:pt idx="71">
                  <c:v>0.11015315675240117</c:v>
                </c:pt>
                <c:pt idx="72">
                  <c:v>0.10844922104092594</c:v>
                </c:pt>
                <c:pt idx="73">
                  <c:v>0.10679180307664476</c:v>
                </c:pt>
                <c:pt idx="74">
                  <c:v>0.10517923773332305</c:v>
                </c:pt>
                <c:pt idx="75">
                  <c:v>0.10360993282136036</c:v>
                </c:pt>
                <c:pt idx="76">
                  <c:v>0.10208236523854711</c:v>
                </c:pt>
                <c:pt idx="77">
                  <c:v>0.1005950773640536</c:v>
                </c:pt>
                <c:pt idx="78">
                  <c:v>9.9146673677565383E-2</c:v>
                </c:pt>
                <c:pt idx="79">
                  <c:v>9.7735817587012552E-2</c:v>
                </c:pt>
                <c:pt idx="80">
                  <c:v>9.6361228449736214E-2</c:v>
                </c:pt>
                <c:pt idx="81">
                  <c:v>9.5021678773194229E-2</c:v>
                </c:pt>
                <c:pt idx="82">
                  <c:v>9.3715991582459746E-2</c:v>
                </c:pt>
                <c:pt idx="83">
                  <c:v>9.2443037942800371E-2</c:v>
                </c:pt>
                <c:pt idx="84">
                  <c:v>9.1201734626575326E-2</c:v>
                </c:pt>
                <c:pt idx="85">
                  <c:v>8.9991041914547848E-2</c:v>
                </c:pt>
                <c:pt idx="86">
                  <c:v>8.8809961522492431E-2</c:v>
                </c:pt>
                <c:pt idx="87">
                  <c:v>8.7657534644691809E-2</c:v>
                </c:pt>
                <c:pt idx="88">
                  <c:v>8.6532840106568559E-2</c:v>
                </c:pt>
                <c:pt idx="89">
                  <c:v>8.5434992619292105E-2</c:v>
                </c:pt>
                <c:pt idx="90">
                  <c:v>8.4363141129744662E-2</c:v>
                </c:pt>
                <c:pt idx="91">
                  <c:v>8.3316467259725913E-2</c:v>
                </c:pt>
                <c:pt idx="92">
                  <c:v>8.2294183828731937E-2</c:v>
                </c:pt>
                <c:pt idx="93">
                  <c:v>8.1295533455059577E-2</c:v>
                </c:pt>
                <c:pt idx="94">
                  <c:v>8.0319787230369782E-2</c:v>
                </c:pt>
                <c:pt idx="95">
                  <c:v>7.9366243463195069E-2</c:v>
                </c:pt>
                <c:pt idx="96">
                  <c:v>7.8434226487194281E-2</c:v>
                </c:pt>
                <c:pt idx="97">
                  <c:v>7.7523085530259273E-2</c:v>
                </c:pt>
                <c:pt idx="98">
                  <c:v>7.6632193640844587E-2</c:v>
                </c:pt>
                <c:pt idx="99">
                  <c:v>7.5760946668146659E-2</c:v>
                </c:pt>
                <c:pt idx="100">
                  <c:v>7.4908762292985015E-2</c:v>
                </c:pt>
              </c:numCache>
            </c:numRef>
          </c:yVal>
          <c:smooth val="1"/>
          <c:extLst>
            <c:ext xmlns:c16="http://schemas.microsoft.com/office/drawing/2014/chart" uri="{C3380CC4-5D6E-409C-BE32-E72D297353CC}">
              <c16:uniqueId val="{0000000D-307E-4BFE-92FB-8296A6E1CA1D}"/>
            </c:ext>
          </c:extLst>
        </c:ser>
        <c:ser>
          <c:idx val="14"/>
          <c:order val="14"/>
          <c:tx>
            <c:strRef>
              <c:f>sensitivity!$BZ$59</c:f>
              <c:strCache>
                <c:ptCount val="1"/>
                <c:pt idx="0">
                  <c:v>BC_0,75_T25</c:v>
                </c:pt>
              </c:strCache>
            </c:strRef>
          </c:tx>
          <c:spPr>
            <a:ln w="28575" cap="rnd">
              <a:solidFill>
                <a:schemeClr val="accent3">
                  <a:lumMod val="80000"/>
                  <a:lumOff val="20000"/>
                </a:schemeClr>
              </a:solidFill>
              <a:round/>
            </a:ln>
            <a:effectLst/>
          </c:spPr>
          <c:marker>
            <c:symbol val="none"/>
          </c:marker>
          <c:xVal>
            <c:numRef>
              <c:f>sensitivity!$C$60:$C$160</c:f>
              <c:numCache>
                <c:formatCode>General</c:formatCode>
                <c:ptCount val="10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xVal>
          <c:yVal>
            <c:numRef>
              <c:f>sensitivity!$BZ$60:$BZ$160</c:f>
              <c:numCache>
                <c:formatCode>0%</c:formatCode>
                <c:ptCount val="101"/>
                <c:pt idx="0">
                  <c:v>1</c:v>
                </c:pt>
                <c:pt idx="1">
                  <c:v>0.85052052483985918</c:v>
                </c:pt>
                <c:pt idx="2">
                  <c:v>0.77639974838977532</c:v>
                </c:pt>
                <c:pt idx="3">
                  <c:v>0.7213763577765564</c:v>
                </c:pt>
                <c:pt idx="4">
                  <c:v>0.67569339551123964</c:v>
                </c:pt>
                <c:pt idx="5">
                  <c:v>0.6360479096376378</c:v>
                </c:pt>
                <c:pt idx="6">
                  <c:v>0.60085593945328564</c:v>
                </c:pt>
                <c:pt idx="7">
                  <c:v>0.56917404727850684</c:v>
                </c:pt>
                <c:pt idx="8">
                  <c:v>0.54037525808758935</c:v>
                </c:pt>
                <c:pt idx="9">
                  <c:v>0.51401488024166042</c:v>
                </c:pt>
                <c:pt idx="10">
                  <c:v>0.4897614629797537</c:v>
                </c:pt>
                <c:pt idx="11">
                  <c:v>0.46735739652197944</c:v>
                </c:pt>
                <c:pt idx="12">
                  <c:v>0.44659530908591344</c:v>
                </c:pt>
                <c:pt idx="13">
                  <c:v>0.42730347292679444</c:v>
                </c:pt>
                <c:pt idx="14">
                  <c:v>0.40933650851246817</c:v>
                </c:pt>
                <c:pt idx="15">
                  <c:v>0.39256926750876253</c:v>
                </c:pt>
                <c:pt idx="16">
                  <c:v>0.37689266025466373</c:v>
                </c:pt>
                <c:pt idx="17">
                  <c:v>0.36221069947661688</c:v>
                </c:pt>
                <c:pt idx="18">
                  <c:v>0.34843832509312378</c:v>
                </c:pt>
                <c:pt idx="19">
                  <c:v>0.33549974620503831</c:v>
                </c:pt>
                <c:pt idx="20">
                  <c:v>0.3233271372878308</c:v>
                </c:pt>
                <c:pt idx="21">
                  <c:v>0.31185958568876504</c:v>
                </c:pt>
                <c:pt idx="22">
                  <c:v>0.30104222375880207</c:v>
                </c:pt>
                <c:pt idx="23">
                  <c:v>0.29082550113150896</c:v>
                </c:pt>
                <c:pt idx="24">
                  <c:v>0.28116456650187571</c:v>
                </c:pt>
                <c:pt idx="25">
                  <c:v>0.2720187370883731</c:v>
                </c:pt>
                <c:pt idx="26">
                  <c:v>0.26335103974154289</c:v>
                </c:pt>
                <c:pt idx="27">
                  <c:v>0.25512781155412773</c:v>
                </c:pt>
                <c:pt idx="28">
                  <c:v>0.24731835052774698</c:v>
                </c:pt>
                <c:pt idx="29">
                  <c:v>0.23989460878179947</c:v>
                </c:pt>
                <c:pt idx="30">
                  <c:v>0.23283092221181889</c:v>
                </c:pt>
                <c:pt idx="31">
                  <c:v>0.22610377157981409</c:v>
                </c:pt>
                <c:pt idx="32">
                  <c:v>0.21969157085240876</c:v>
                </c:pt>
                <c:pt idx="33">
                  <c:v>0.21357447926189027</c:v>
                </c:pt>
                <c:pt idx="34">
                  <c:v>0.2077342340962221</c:v>
                </c:pt>
                <c:pt idx="35">
                  <c:v>0.20215400165794395</c:v>
                </c:pt>
                <c:pt idx="36">
                  <c:v>0.19681824419077448</c:v>
                </c:pt>
                <c:pt idx="37">
                  <c:v>0.19171260087257602</c:v>
                </c:pt>
                <c:pt idx="38">
                  <c:v>0.18682378122593479</c:v>
                </c:pt>
                <c:pt idx="39">
                  <c:v>0.18213946951186222</c:v>
                </c:pt>
                <c:pt idx="40">
                  <c:v>0.17764823885492342</c:v>
                </c:pt>
                <c:pt idx="41">
                  <c:v>0.1733394740047931</c:v>
                </c:pt>
                <c:pt idx="42">
                  <c:v>0.16920330177416004</c:v>
                </c:pt>
                <c:pt idx="43">
                  <c:v>0.16523052830946744</c:v>
                </c:pt>
                <c:pt idx="44">
                  <c:v>0.16141258245199752</c:v>
                </c:pt>
                <c:pt idx="45">
                  <c:v>0.15774146453463667</c:v>
                </c:pt>
                <c:pt idx="46">
                  <c:v>0.1542097000361573</c:v>
                </c:pt>
                <c:pt idx="47">
                  <c:v>0.15081029758168019</c:v>
                </c:pt>
                <c:pt idx="48">
                  <c:v>0.147536710836431</c:v>
                </c:pt>
                <c:pt idx="49">
                  <c:v>0.1443828038911677</c:v>
                </c:pt>
                <c:pt idx="50">
                  <c:v>0.1413428197826474</c:v>
                </c:pt>
                <c:pt idx="51">
                  <c:v>0.13841135183208603</c:v>
                </c:pt>
                <c:pt idx="52">
                  <c:v>0.13558331751941866</c:v>
                </c:pt>
                <c:pt idx="53">
                  <c:v>0.13285393464191231</c:v>
                </c:pt>
                <c:pt idx="54">
                  <c:v>0.1302186995328331</c:v>
                </c:pt>
                <c:pt idx="55">
                  <c:v>0.12767336713987287</c:v>
                </c:pt>
                <c:pt idx="56">
                  <c:v>0.12521393278429011</c:v>
                </c:pt>
                <c:pt idx="57">
                  <c:v>0.12283661544055141</c:v>
                </c:pt>
                <c:pt idx="58">
                  <c:v>0.12053784239296444</c:v>
                </c:pt>
                <c:pt idx="59">
                  <c:v>0.11831423514063263</c:v>
                </c:pt>
                <c:pt idx="60">
                  <c:v>0.11616259643524751</c:v>
                </c:pt>
                <c:pt idx="61">
                  <c:v>0.11407989834797813</c:v>
                </c:pt>
                <c:pt idx="62">
                  <c:v>0.11206327127216273</c:v>
                </c:pt>
                <c:pt idx="63">
                  <c:v>0.11010999377784042</c:v>
                </c:pt>
                <c:pt idx="64">
                  <c:v>0.10821748324246866</c:v>
                </c:pt>
                <c:pt idx="65">
                  <c:v>0.1063832871896094</c:v>
                </c:pt>
                <c:pt idx="66">
                  <c:v>0.10460507527400678</c:v>
                </c:pt>
                <c:pt idx="67">
                  <c:v>0.10288063185742535</c:v>
                </c:pt>
                <c:pt idx="68">
                  <c:v>0.10120784912494013</c:v>
                </c:pt>
                <c:pt idx="69">
                  <c:v>9.9584720696142659E-2</c:v>
                </c:pt>
                <c:pt idx="70">
                  <c:v>9.8009335690010246E-2</c:v>
                </c:pt>
                <c:pt idx="71">
                  <c:v>9.6479873206030048E-2</c:v>
                </c:pt>
                <c:pt idx="72">
                  <c:v>9.4994597187621738E-2</c:v>
                </c:pt>
                <c:pt idx="73">
                  <c:v>9.3551851637017569E-2</c:v>
                </c:pt>
                <c:pt idx="74">
                  <c:v>9.2150056153548598E-2</c:v>
                </c:pt>
                <c:pt idx="75">
                  <c:v>9.0787701769813683E-2</c:v>
                </c:pt>
                <c:pt idx="76">
                  <c:v>8.9463347062478077E-2</c:v>
                </c:pt>
                <c:pt idx="77">
                  <c:v>8.8175614516499079E-2</c:v>
                </c:pt>
                <c:pt idx="78">
                  <c:v>8.692318712343361E-2</c:v>
                </c:pt>
                <c:pt idx="79">
                  <c:v>8.5704805196153921E-2</c:v>
                </c:pt>
                <c:pt idx="80">
                  <c:v>8.4519263383816379E-2</c:v>
                </c:pt>
                <c:pt idx="81">
                  <c:v>8.3365407872297959E-2</c:v>
                </c:pt>
                <c:pt idx="82">
                  <c:v>8.2242133756563751E-2</c:v>
                </c:pt>
                <c:pt idx="83">
                  <c:v>8.1148382572552025E-2</c:v>
                </c:pt>
                <c:pt idx="84">
                  <c:v>8.0083139977190632E-2</c:v>
                </c:pt>
                <c:pt idx="85">
                  <c:v>7.9045433566088924E-2</c:v>
                </c:pt>
                <c:pt idx="86">
                  <c:v>7.8034330819294645E-2</c:v>
                </c:pt>
                <c:pt idx="87">
                  <c:v>7.7048937166275783E-2</c:v>
                </c:pt>
                <c:pt idx="88">
                  <c:v>7.6088394161988038E-2</c:v>
                </c:pt>
                <c:pt idx="89">
                  <c:v>7.5151877766528763E-2</c:v>
                </c:pt>
                <c:pt idx="90">
                  <c:v>7.4238596721460715E-2</c:v>
                </c:pt>
                <c:pt idx="91">
                  <c:v>7.3347791016421332E-2</c:v>
                </c:pt>
                <c:pt idx="92">
                  <c:v>7.2478730440119821E-2</c:v>
                </c:pt>
                <c:pt idx="93">
                  <c:v>7.1630713210269314E-2</c:v>
                </c:pt>
                <c:pt idx="94">
                  <c:v>7.0803064677407823E-2</c:v>
                </c:pt>
                <c:pt idx="95">
                  <c:v>6.9995136097937116E-2</c:v>
                </c:pt>
                <c:pt idx="96">
                  <c:v>6.9206303472045511E-2</c:v>
                </c:pt>
                <c:pt idx="97">
                  <c:v>6.8435966442500495E-2</c:v>
                </c:pt>
                <c:pt idx="98">
                  <c:v>6.7683547250579373E-2</c:v>
                </c:pt>
                <c:pt idx="99">
                  <c:v>6.6948489745675466E-2</c:v>
                </c:pt>
                <c:pt idx="100">
                  <c:v>6.6230258445356294E-2</c:v>
                </c:pt>
              </c:numCache>
            </c:numRef>
          </c:yVal>
          <c:smooth val="1"/>
          <c:extLst>
            <c:ext xmlns:c16="http://schemas.microsoft.com/office/drawing/2014/chart" uri="{C3380CC4-5D6E-409C-BE32-E72D297353CC}">
              <c16:uniqueId val="{0000000E-307E-4BFE-92FB-8296A6E1CA1D}"/>
            </c:ext>
          </c:extLst>
        </c:ser>
        <c:dLbls>
          <c:showLegendKey val="0"/>
          <c:showVal val="0"/>
          <c:showCatName val="0"/>
          <c:showSerName val="0"/>
          <c:showPercent val="0"/>
          <c:showBubbleSize val="0"/>
        </c:dLbls>
        <c:axId val="1879469568"/>
        <c:axId val="1879464992"/>
      </c:scatterChart>
      <c:valAx>
        <c:axId val="1879469568"/>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fr-FR" sz="1800"/>
                  <a:t>Time (years)</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J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JE"/>
          </a:p>
        </c:txPr>
        <c:crossAx val="1879464992"/>
        <c:crosses val="autoZero"/>
        <c:crossBetween val="midCat"/>
        <c:majorUnit val="100"/>
      </c:valAx>
      <c:valAx>
        <c:axId val="187946499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fr-FR" sz="1600"/>
                  <a:t>Carbon remaining (%)</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J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JE"/>
          </a:p>
        </c:txPr>
        <c:crossAx val="1879469568"/>
        <c:crosses val="autoZero"/>
        <c:crossBetween val="midCat"/>
      </c:valAx>
      <c:spPr>
        <a:noFill/>
        <a:ln>
          <a:noFill/>
        </a:ln>
        <a:effectLst/>
      </c:spPr>
    </c:plotArea>
    <c:legend>
      <c:legendPos val="r"/>
      <c:layout>
        <c:manualLayout>
          <c:xMode val="edge"/>
          <c:yMode val="edge"/>
          <c:x val="0.7710755354727562"/>
          <c:y val="0.18692714191504584"/>
          <c:w val="0.22121941754799201"/>
          <c:h val="0.7661689462332487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J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JE"/>
        </a:p>
      </c:txPr>
    </c:title>
    <c:autoTitleDeleted val="0"/>
    <c:plotArea>
      <c:layout/>
      <c:scatterChart>
        <c:scatterStyle val="lineMarker"/>
        <c:varyColors val="0"/>
        <c:ser>
          <c:idx val="0"/>
          <c:order val="0"/>
          <c:tx>
            <c:strRef>
              <c:f>Fperm_SI_Woolf2021!$Q$8</c:f>
              <c:strCache>
                <c:ptCount val="1"/>
                <c:pt idx="0">
                  <c:v>Fperm</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39322614066319E-2"/>
                  <c:y val="-0.5219582226535893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E"/>
                </a:p>
              </c:txPr>
            </c:trendlineLbl>
          </c:trendline>
          <c:xVal>
            <c:numRef>
              <c:f>Fperm_SI_Woolf2021!$D$9:$D$93</c:f>
              <c:numCache>
                <c:formatCode>General</c:formatCode>
                <c:ptCount val="85"/>
                <c:pt idx="0">
                  <c:v>0.30080000000000001</c:v>
                </c:pt>
                <c:pt idx="1">
                  <c:v>0.73870000000000002</c:v>
                </c:pt>
                <c:pt idx="2">
                  <c:v>0.5897</c:v>
                </c:pt>
                <c:pt idx="3">
                  <c:v>0.37069999999999997</c:v>
                </c:pt>
                <c:pt idx="4">
                  <c:v>0.13020000000000001</c:v>
                </c:pt>
                <c:pt idx="5">
                  <c:v>1.3957999999999999</c:v>
                </c:pt>
                <c:pt idx="6">
                  <c:v>0.80510000000000004</c:v>
                </c:pt>
                <c:pt idx="7">
                  <c:v>0.5343</c:v>
                </c:pt>
                <c:pt idx="8">
                  <c:v>0.44340000000000002</c:v>
                </c:pt>
                <c:pt idx="9">
                  <c:v>0.33150000000000002</c:v>
                </c:pt>
                <c:pt idx="10">
                  <c:v>0.2364</c:v>
                </c:pt>
                <c:pt idx="11">
                  <c:v>0.26</c:v>
                </c:pt>
                <c:pt idx="12">
                  <c:v>0.26</c:v>
                </c:pt>
                <c:pt idx="13">
                  <c:v>0.60355479439668303</c:v>
                </c:pt>
                <c:pt idx="14">
                  <c:v>0.48025943147781502</c:v>
                </c:pt>
                <c:pt idx="15">
                  <c:v>0.60355479439668303</c:v>
                </c:pt>
                <c:pt idx="16">
                  <c:v>0.48025943147781502</c:v>
                </c:pt>
                <c:pt idx="17">
                  <c:v>0.60355479439668303</c:v>
                </c:pt>
                <c:pt idx="18">
                  <c:v>0.48025943147781502</c:v>
                </c:pt>
                <c:pt idx="19">
                  <c:v>0.60355479439668303</c:v>
                </c:pt>
                <c:pt idx="20">
                  <c:v>0.48025943147781502</c:v>
                </c:pt>
                <c:pt idx="21">
                  <c:v>0.60355479439668303</c:v>
                </c:pt>
                <c:pt idx="22">
                  <c:v>0.48025943147781502</c:v>
                </c:pt>
                <c:pt idx="23">
                  <c:v>0.60355479439668303</c:v>
                </c:pt>
                <c:pt idx="24">
                  <c:v>0.48025943147781502</c:v>
                </c:pt>
                <c:pt idx="25">
                  <c:v>0.60355479439668303</c:v>
                </c:pt>
                <c:pt idx="26">
                  <c:v>0.48025943147781502</c:v>
                </c:pt>
                <c:pt idx="27">
                  <c:v>0.60355479439668303</c:v>
                </c:pt>
                <c:pt idx="28">
                  <c:v>0.48025943147781502</c:v>
                </c:pt>
                <c:pt idx="29">
                  <c:v>0.60355479439668303</c:v>
                </c:pt>
                <c:pt idx="30">
                  <c:v>0.60355479439668303</c:v>
                </c:pt>
                <c:pt idx="31">
                  <c:v>0.60355479439668303</c:v>
                </c:pt>
                <c:pt idx="32">
                  <c:v>0.60355479439668303</c:v>
                </c:pt>
                <c:pt idx="33">
                  <c:v>0.48025943147781502</c:v>
                </c:pt>
                <c:pt idx="34">
                  <c:v>0.48025943147781502</c:v>
                </c:pt>
                <c:pt idx="35">
                  <c:v>0.48025943147781502</c:v>
                </c:pt>
                <c:pt idx="36">
                  <c:v>0.48025943147781502</c:v>
                </c:pt>
                <c:pt idx="37">
                  <c:v>0.68</c:v>
                </c:pt>
                <c:pt idx="38">
                  <c:v>0.47</c:v>
                </c:pt>
                <c:pt idx="39">
                  <c:v>0.68</c:v>
                </c:pt>
                <c:pt idx="40">
                  <c:v>0.47</c:v>
                </c:pt>
                <c:pt idx="41">
                  <c:v>1.3682000000000001</c:v>
                </c:pt>
                <c:pt idx="42">
                  <c:v>0.84630000000000005</c:v>
                </c:pt>
                <c:pt idx="43">
                  <c:v>0.81669999999999998</c:v>
                </c:pt>
                <c:pt idx="44">
                  <c:v>0.49509999999999998</c:v>
                </c:pt>
                <c:pt idx="45">
                  <c:v>0.52759999999999996</c:v>
                </c:pt>
                <c:pt idx="46">
                  <c:v>0.28799999999999998</c:v>
                </c:pt>
                <c:pt idx="47">
                  <c:v>0.63</c:v>
                </c:pt>
                <c:pt idx="48">
                  <c:v>0.63</c:v>
                </c:pt>
                <c:pt idx="49">
                  <c:v>0.63</c:v>
                </c:pt>
                <c:pt idx="50">
                  <c:v>0.53582313005308302</c:v>
                </c:pt>
                <c:pt idx="51">
                  <c:v>0.37041627013954698</c:v>
                </c:pt>
                <c:pt idx="52">
                  <c:v>0.58121660001694597</c:v>
                </c:pt>
                <c:pt idx="53">
                  <c:v>0.375729953983233</c:v>
                </c:pt>
                <c:pt idx="54">
                  <c:v>0.66233669259611505</c:v>
                </c:pt>
                <c:pt idx="55">
                  <c:v>0.49106593090268902</c:v>
                </c:pt>
                <c:pt idx="56">
                  <c:v>0.65326179980072097</c:v>
                </c:pt>
                <c:pt idx="57">
                  <c:v>0.909666199752311</c:v>
                </c:pt>
                <c:pt idx="58">
                  <c:v>0.54881517119437695</c:v>
                </c:pt>
                <c:pt idx="59">
                  <c:v>1.0907156284675501</c:v>
                </c:pt>
                <c:pt idx="60">
                  <c:v>0.72024451302013903</c:v>
                </c:pt>
                <c:pt idx="61">
                  <c:v>0.35930000000000001</c:v>
                </c:pt>
                <c:pt idx="62">
                  <c:v>0.35930000000000001</c:v>
                </c:pt>
                <c:pt idx="63">
                  <c:v>0.35930000000000001</c:v>
                </c:pt>
                <c:pt idx="64">
                  <c:v>0.35930000000000001</c:v>
                </c:pt>
                <c:pt idx="65">
                  <c:v>0.35930000000000001</c:v>
                </c:pt>
                <c:pt idx="66">
                  <c:v>0.92100000000000004</c:v>
                </c:pt>
                <c:pt idx="67">
                  <c:v>0.63700000000000001</c:v>
                </c:pt>
                <c:pt idx="68">
                  <c:v>0.53881744849885005</c:v>
                </c:pt>
                <c:pt idx="69">
                  <c:v>0.71399999999999997</c:v>
                </c:pt>
                <c:pt idx="70">
                  <c:v>0.45500000000000002</c:v>
                </c:pt>
                <c:pt idx="71">
                  <c:v>0.41833774250440903</c:v>
                </c:pt>
                <c:pt idx="72">
                  <c:v>0.35047714995833701</c:v>
                </c:pt>
                <c:pt idx="73">
                  <c:v>0.62</c:v>
                </c:pt>
                <c:pt idx="74">
                  <c:v>0.59</c:v>
                </c:pt>
                <c:pt idx="75">
                  <c:v>0.43</c:v>
                </c:pt>
                <c:pt idx="76">
                  <c:v>0.56000000000000005</c:v>
                </c:pt>
                <c:pt idx="77">
                  <c:v>0.44</c:v>
                </c:pt>
                <c:pt idx="78">
                  <c:v>0.91</c:v>
                </c:pt>
                <c:pt idx="79">
                  <c:v>0.57999999999999996</c:v>
                </c:pt>
                <c:pt idx="80">
                  <c:v>0.51</c:v>
                </c:pt>
                <c:pt idx="81">
                  <c:v>0.91698161663907596</c:v>
                </c:pt>
                <c:pt idx="82">
                  <c:v>0.75733301804065301</c:v>
                </c:pt>
                <c:pt idx="83">
                  <c:v>0.65861856876188196</c:v>
                </c:pt>
                <c:pt idx="84">
                  <c:v>0.42957256929716497</c:v>
                </c:pt>
              </c:numCache>
            </c:numRef>
          </c:xVal>
          <c:yVal>
            <c:numRef>
              <c:f>Fperm_SI_Woolf2021!$Q$9:$Q$93</c:f>
              <c:numCache>
                <c:formatCode>0.00</c:formatCode>
                <c:ptCount val="85"/>
                <c:pt idx="0">
                  <c:v>0.74774674132885188</c:v>
                </c:pt>
                <c:pt idx="1">
                  <c:v>0.86379149916665832</c:v>
                </c:pt>
                <c:pt idx="2">
                  <c:v>0.76684512222335244</c:v>
                </c:pt>
                <c:pt idx="3">
                  <c:v>0.81395094833446313</c:v>
                </c:pt>
                <c:pt idx="4">
                  <c:v>0.75888976275286557</c:v>
                </c:pt>
                <c:pt idx="5">
                  <c:v>2.6092362318668323E-4</c:v>
                </c:pt>
                <c:pt idx="6">
                  <c:v>0.98417396146778902</c:v>
                </c:pt>
                <c:pt idx="7">
                  <c:v>0.72774685782321757</c:v>
                </c:pt>
                <c:pt idx="8">
                  <c:v>0.91037195698668916</c:v>
                </c:pt>
                <c:pt idx="9">
                  <c:v>0.83070895373059306</c:v>
                </c:pt>
                <c:pt idx="10">
                  <c:v>0.85346931965095663</c:v>
                </c:pt>
                <c:pt idx="11">
                  <c:v>0.85025831589939826</c:v>
                </c:pt>
                <c:pt idx="12">
                  <c:v>0.83316347875720242</c:v>
                </c:pt>
                <c:pt idx="13">
                  <c:v>0.80829617057379255</c:v>
                </c:pt>
                <c:pt idx="14">
                  <c:v>0.8525245598070792</c:v>
                </c:pt>
                <c:pt idx="15">
                  <c:v>0.77021180612473306</c:v>
                </c:pt>
                <c:pt idx="16">
                  <c:v>0.91298772119779581</c:v>
                </c:pt>
                <c:pt idx="17">
                  <c:v>0.79004079574438679</c:v>
                </c:pt>
                <c:pt idx="18">
                  <c:v>0.90882328022065739</c:v>
                </c:pt>
                <c:pt idx="19">
                  <c:v>0.77661607549858114</c:v>
                </c:pt>
                <c:pt idx="20">
                  <c:v>0.88539404742425498</c:v>
                </c:pt>
                <c:pt idx="21">
                  <c:v>0.68841687353093117</c:v>
                </c:pt>
                <c:pt idx="22">
                  <c:v>0.91192159964474673</c:v>
                </c:pt>
                <c:pt idx="23">
                  <c:v>0.54684795091092486</c:v>
                </c:pt>
                <c:pt idx="24">
                  <c:v>0.80969609728104597</c:v>
                </c:pt>
                <c:pt idx="25">
                  <c:v>0.70274264134567055</c:v>
                </c:pt>
                <c:pt idx="26">
                  <c:v>0.81994405615469901</c:v>
                </c:pt>
                <c:pt idx="27">
                  <c:v>0.43085872650222296</c:v>
                </c:pt>
                <c:pt idx="28">
                  <c:v>0.74486277561115377</c:v>
                </c:pt>
                <c:pt idx="29">
                  <c:v>0.91763874989462757</c:v>
                </c:pt>
                <c:pt idx="30">
                  <c:v>0.83947298846192375</c:v>
                </c:pt>
                <c:pt idx="31">
                  <c:v>0.83762496878631254</c:v>
                </c:pt>
                <c:pt idx="32">
                  <c:v>0.83221274254284694</c:v>
                </c:pt>
                <c:pt idx="33">
                  <c:v>0.94161502729799307</c:v>
                </c:pt>
                <c:pt idx="34">
                  <c:v>0.91628418957796254</c:v>
                </c:pt>
                <c:pt idx="35">
                  <c:v>0.90804006820085192</c:v>
                </c:pt>
                <c:pt idx="36">
                  <c:v>0.90295877784491529</c:v>
                </c:pt>
                <c:pt idx="37">
                  <c:v>0.1753231482934392</c:v>
                </c:pt>
                <c:pt idx="38">
                  <c:v>0.46616275774538479</c:v>
                </c:pt>
                <c:pt idx="39">
                  <c:v>0.43652235118353955</c:v>
                </c:pt>
                <c:pt idx="40">
                  <c:v>0.43005535338822787</c:v>
                </c:pt>
                <c:pt idx="41">
                  <c:v>7.2938102153299447E-2</c:v>
                </c:pt>
                <c:pt idx="42">
                  <c:v>0.54187397807390691</c:v>
                </c:pt>
                <c:pt idx="43">
                  <c:v>0.60394504394752158</c:v>
                </c:pt>
                <c:pt idx="44">
                  <c:v>0.80205267411241976</c:v>
                </c:pt>
                <c:pt idx="45">
                  <c:v>0.81425375054378202</c:v>
                </c:pt>
                <c:pt idx="46">
                  <c:v>0.87626709452583618</c:v>
                </c:pt>
                <c:pt idx="47">
                  <c:v>0.42313036063783077</c:v>
                </c:pt>
                <c:pt idx="48">
                  <c:v>0.20702549728165145</c:v>
                </c:pt>
                <c:pt idx="49">
                  <c:v>5.1224532231156139E-2</c:v>
                </c:pt>
                <c:pt idx="50">
                  <c:v>0.85331420746051323</c:v>
                </c:pt>
                <c:pt idx="51">
                  <c:v>0.95604213660821347</c:v>
                </c:pt>
                <c:pt idx="52">
                  <c:v>0.84186669616350374</c:v>
                </c:pt>
                <c:pt idx="53">
                  <c:v>0.95774092414457568</c:v>
                </c:pt>
                <c:pt idx="54">
                  <c:v>0.81190476528224065</c:v>
                </c:pt>
                <c:pt idx="55">
                  <c:v>0.90626182522541288</c:v>
                </c:pt>
                <c:pt idx="56">
                  <c:v>0.55622659988500589</c:v>
                </c:pt>
                <c:pt idx="57">
                  <c:v>0.63133368880599705</c:v>
                </c:pt>
                <c:pt idx="58">
                  <c:v>0.8367003822132919</c:v>
                </c:pt>
                <c:pt idx="59">
                  <c:v>0.53538990207304427</c:v>
                </c:pt>
                <c:pt idx="60">
                  <c:v>0.87043768272778388</c:v>
                </c:pt>
                <c:pt idx="61">
                  <c:v>0.94524080988591519</c:v>
                </c:pt>
                <c:pt idx="62">
                  <c:v>0.98192851507739554</c:v>
                </c:pt>
                <c:pt idx="63">
                  <c:v>0.97441087020224371</c:v>
                </c:pt>
                <c:pt idx="64">
                  <c:v>0.95144995273417454</c:v>
                </c:pt>
                <c:pt idx="65">
                  <c:v>0.92544931630437455</c:v>
                </c:pt>
                <c:pt idx="66">
                  <c:v>0.64950876882307951</c:v>
                </c:pt>
                <c:pt idx="67">
                  <c:v>0.83945555668696548</c:v>
                </c:pt>
                <c:pt idx="68">
                  <c:v>0.95718557848550689</c:v>
                </c:pt>
                <c:pt idx="69">
                  <c:v>0.74830111727299231</c:v>
                </c:pt>
                <c:pt idx="70">
                  <c:v>0.87328966177509593</c:v>
                </c:pt>
                <c:pt idx="71">
                  <c:v>0.90107711577332894</c:v>
                </c:pt>
                <c:pt idx="72">
                  <c:v>0.94056890161907447</c:v>
                </c:pt>
                <c:pt idx="73">
                  <c:v>0.75097324587045178</c:v>
                </c:pt>
                <c:pt idx="74">
                  <c:v>0.69224838785772402</c:v>
                </c:pt>
                <c:pt idx="75">
                  <c:v>0.85691543695942285</c:v>
                </c:pt>
                <c:pt idx="76">
                  <c:v>0.71010434592431193</c:v>
                </c:pt>
                <c:pt idx="77">
                  <c:v>0.83138000046167804</c:v>
                </c:pt>
                <c:pt idx="78">
                  <c:v>0.63857903635975699</c:v>
                </c:pt>
                <c:pt idx="79">
                  <c:v>0.74185185531689513</c:v>
                </c:pt>
                <c:pt idx="80">
                  <c:v>0.81082711744082048</c:v>
                </c:pt>
                <c:pt idx="81">
                  <c:v>0.81184499628597029</c:v>
                </c:pt>
                <c:pt idx="82">
                  <c:v>0.85158335010325159</c:v>
                </c:pt>
                <c:pt idx="83">
                  <c:v>0.95793423561178126</c:v>
                </c:pt>
                <c:pt idx="84">
                  <c:v>0.91859724906968909</c:v>
                </c:pt>
              </c:numCache>
            </c:numRef>
          </c:yVal>
          <c:smooth val="0"/>
          <c:extLst>
            <c:ext xmlns:c16="http://schemas.microsoft.com/office/drawing/2014/chart" uri="{C3380CC4-5D6E-409C-BE32-E72D297353CC}">
              <c16:uniqueId val="{00000001-0CB7-42B0-A869-61D0675D28A7}"/>
            </c:ext>
          </c:extLst>
        </c:ser>
        <c:dLbls>
          <c:showLegendKey val="0"/>
          <c:showVal val="0"/>
          <c:showCatName val="0"/>
          <c:showSerName val="0"/>
          <c:showPercent val="0"/>
          <c:showBubbleSize val="0"/>
        </c:dLbls>
        <c:axId val="1816556320"/>
        <c:axId val="1816557568"/>
      </c:scatterChart>
      <c:valAx>
        <c:axId val="1816556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E"/>
          </a:p>
        </c:txPr>
        <c:crossAx val="1816557568"/>
        <c:crosses val="autoZero"/>
        <c:crossBetween val="midCat"/>
      </c:valAx>
      <c:valAx>
        <c:axId val="18165575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E"/>
          </a:p>
        </c:txPr>
        <c:crossAx val="1816556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xdr:col>
      <xdr:colOff>1195387</xdr:colOff>
      <xdr:row>0</xdr:row>
      <xdr:rowOff>311151</xdr:rowOff>
    </xdr:from>
    <xdr:to>
      <xdr:col>3</xdr:col>
      <xdr:colOff>512762</xdr:colOff>
      <xdr:row>0</xdr:row>
      <xdr:rowOff>702946</xdr:rowOff>
    </xdr:to>
    <xdr:pic>
      <xdr:nvPicPr>
        <xdr:cNvPr id="2" name="Picture 1">
          <a:extLst>
            <a:ext uri="{FF2B5EF4-FFF2-40B4-BE49-F238E27FC236}">
              <a16:creationId xmlns:a16="http://schemas.microsoft.com/office/drawing/2014/main" id="{9E79B0B7-3274-45CC-89E8-AE5EEE0BFA0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0487" y="314326"/>
          <a:ext cx="2197100" cy="3886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137160</xdr:colOff>
      <xdr:row>1</xdr:row>
      <xdr:rowOff>45720</xdr:rowOff>
    </xdr:from>
    <xdr:to>
      <xdr:col>2</xdr:col>
      <xdr:colOff>822960</xdr:colOff>
      <xdr:row>3</xdr:row>
      <xdr:rowOff>32385</xdr:rowOff>
    </xdr:to>
    <xdr:pic>
      <xdr:nvPicPr>
        <xdr:cNvPr id="2" name="Picture 1">
          <a:extLst>
            <a:ext uri="{FF2B5EF4-FFF2-40B4-BE49-F238E27FC236}">
              <a16:creationId xmlns:a16="http://schemas.microsoft.com/office/drawing/2014/main" id="{6043B470-02B5-4EDF-A146-1188FFAC2EF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160" y="228600"/>
          <a:ext cx="1905000" cy="35242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18</xdr:col>
      <xdr:colOff>343938</xdr:colOff>
      <xdr:row>92</xdr:row>
      <xdr:rowOff>103216</xdr:rowOff>
    </xdr:from>
    <xdr:to>
      <xdr:col>58</xdr:col>
      <xdr:colOff>290945</xdr:colOff>
      <xdr:row>152</xdr:row>
      <xdr:rowOff>110836</xdr:rowOff>
    </xdr:to>
    <xdr:graphicFrame macro="">
      <xdr:nvGraphicFramePr>
        <xdr:cNvPr id="2" name="Chart 1">
          <a:extLst>
            <a:ext uri="{FF2B5EF4-FFF2-40B4-BE49-F238E27FC236}">
              <a16:creationId xmlns:a16="http://schemas.microsoft.com/office/drawing/2014/main" id="{1DE40EBD-559E-479B-A8BE-8EB61CBE08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991</xdr:colOff>
      <xdr:row>59</xdr:row>
      <xdr:rowOff>52203</xdr:rowOff>
    </xdr:from>
    <xdr:to>
      <xdr:col>17</xdr:col>
      <xdr:colOff>312965</xdr:colOff>
      <xdr:row>91</xdr:row>
      <xdr:rowOff>5442</xdr:rowOff>
    </xdr:to>
    <xdr:graphicFrame macro="">
      <xdr:nvGraphicFramePr>
        <xdr:cNvPr id="3" name="Chart 2">
          <a:extLst>
            <a:ext uri="{FF2B5EF4-FFF2-40B4-BE49-F238E27FC236}">
              <a16:creationId xmlns:a16="http://schemas.microsoft.com/office/drawing/2014/main" id="{AA203008-EA75-4C1C-A777-238FA8169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326573</xdr:colOff>
      <xdr:row>59</xdr:row>
      <xdr:rowOff>54430</xdr:rowOff>
    </xdr:from>
    <xdr:to>
      <xdr:col>33</xdr:col>
      <xdr:colOff>61604</xdr:colOff>
      <xdr:row>91</xdr:row>
      <xdr:rowOff>7669</xdr:rowOff>
    </xdr:to>
    <xdr:graphicFrame macro="">
      <xdr:nvGraphicFramePr>
        <xdr:cNvPr id="7" name="Chart 6">
          <a:extLst>
            <a:ext uri="{FF2B5EF4-FFF2-40B4-BE49-F238E27FC236}">
              <a16:creationId xmlns:a16="http://schemas.microsoft.com/office/drawing/2014/main" id="{683E328F-32F9-4275-B022-D62638EF7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65314</xdr:colOff>
      <xdr:row>59</xdr:row>
      <xdr:rowOff>54430</xdr:rowOff>
    </xdr:from>
    <xdr:to>
      <xdr:col>48</xdr:col>
      <xdr:colOff>28945</xdr:colOff>
      <xdr:row>91</xdr:row>
      <xdr:rowOff>7669</xdr:rowOff>
    </xdr:to>
    <xdr:graphicFrame macro="">
      <xdr:nvGraphicFramePr>
        <xdr:cNvPr id="8" name="Chart 7">
          <a:extLst>
            <a:ext uri="{FF2B5EF4-FFF2-40B4-BE49-F238E27FC236}">
              <a16:creationId xmlns:a16="http://schemas.microsoft.com/office/drawing/2014/main" id="{F084B781-6343-461C-B30C-4D6D2645E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21772</xdr:colOff>
      <xdr:row>59</xdr:row>
      <xdr:rowOff>54430</xdr:rowOff>
    </xdr:from>
    <xdr:to>
      <xdr:col>62</xdr:col>
      <xdr:colOff>333746</xdr:colOff>
      <xdr:row>91</xdr:row>
      <xdr:rowOff>7669</xdr:rowOff>
    </xdr:to>
    <xdr:graphicFrame macro="">
      <xdr:nvGraphicFramePr>
        <xdr:cNvPr id="9" name="Chart 8">
          <a:extLst>
            <a:ext uri="{FF2B5EF4-FFF2-40B4-BE49-F238E27FC236}">
              <a16:creationId xmlns:a16="http://schemas.microsoft.com/office/drawing/2014/main" id="{3A8FCF2D-7C08-4FAE-84B8-43B59F776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63</xdr:col>
      <xdr:colOff>10885</xdr:colOff>
      <xdr:row>59</xdr:row>
      <xdr:rowOff>43544</xdr:rowOff>
    </xdr:from>
    <xdr:to>
      <xdr:col>77</xdr:col>
      <xdr:colOff>322859</xdr:colOff>
      <xdr:row>90</xdr:row>
      <xdr:rowOff>181840</xdr:rowOff>
    </xdr:to>
    <xdr:graphicFrame macro="">
      <xdr:nvGraphicFramePr>
        <xdr:cNvPr id="10" name="Chart 9">
          <a:extLst>
            <a:ext uri="{FF2B5EF4-FFF2-40B4-BE49-F238E27FC236}">
              <a16:creationId xmlns:a16="http://schemas.microsoft.com/office/drawing/2014/main" id="{C7D79184-0EE8-487A-8B8B-9FCF0F68B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21</xdr:col>
      <xdr:colOff>285387</xdr:colOff>
      <xdr:row>8</xdr:row>
      <xdr:rowOff>42782</xdr:rowOff>
    </xdr:from>
    <xdr:to>
      <xdr:col>31</xdr:col>
      <xdr:colOff>450591</xdr:colOff>
      <xdr:row>37</xdr:row>
      <xdr:rowOff>149006</xdr:rowOff>
    </xdr:to>
    <xdr:graphicFrame macro="">
      <xdr:nvGraphicFramePr>
        <xdr:cNvPr id="2" name="Chart 1">
          <a:extLst>
            <a:ext uri="{FF2B5EF4-FFF2-40B4-BE49-F238E27FC236}">
              <a16:creationId xmlns:a16="http://schemas.microsoft.com/office/drawing/2014/main" id="{21F43617-F815-40E5-B692-45ADF1DFF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uroearth.sharepoint.com/Supply/_Suppliers%20SIGNED/Accend%20AS%20(Norway%20agent)/Oplandske%20Bio/Production%20reports/Output%20report%20CORC%20calculation%20(biochar)%20-%20Oplandsk%20May%20-%20August%20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oosaR&#228;is&#228;ne_04kmgk1/AppData/Local/Temp/Temp1_2022%20Audit%20Package.zip/LCA%20calculation%20Freres%20Lumber%20v1.0%2025.06.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ion Output Verification "/>
      <sheetName val="Production Output"/>
      <sheetName val="CORC calculation"/>
      <sheetName val="List"/>
    </sheetNames>
    <sheetDataSet>
      <sheetData sheetId="0"/>
      <sheetData sheetId="1">
        <row r="4">
          <cell r="A4" t="str">
            <v>m³</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iagrams"/>
      <sheetName val="Physical analysis"/>
      <sheetName val="A1_Materials"/>
      <sheetName val="A1_Feestock storage emissions"/>
      <sheetName val="A2_A4 Transport"/>
      <sheetName val="A3_Manufacturing"/>
      <sheetName val="Allocation key El_BC"/>
      <sheetName val="Notes, steam"/>
      <sheetName val="Notes, equipment"/>
      <sheetName val="Notes power consumption"/>
      <sheetName val="Notes stack emissions"/>
      <sheetName val="Notes, Shipment data"/>
      <sheetName val="Notes, feedstock"/>
      <sheetName val="US Metric conversions"/>
    </sheetNames>
    <sheetDataSet>
      <sheetData sheetId="0"/>
      <sheetData sheetId="1"/>
      <sheetData sheetId="2"/>
      <sheetData sheetId="3"/>
      <sheetData sheetId="4"/>
      <sheetData sheetId="5">
        <row r="33">
          <cell r="B33">
            <v>9.7058823529411753E-3</v>
          </cell>
        </row>
      </sheetData>
      <sheetData sheetId="6"/>
      <sheetData sheetId="7"/>
      <sheetData sheetId="8"/>
      <sheetData sheetId="9"/>
      <sheetData sheetId="10"/>
      <sheetData sheetId="11"/>
      <sheetData sheetId="12"/>
      <sheetData sheetId="13"/>
      <sheetData sheetId="14"/>
    </sheetDataSet>
  </externalBook>
</externalLink>
</file>

<file path=xl/persons/person.xml><?xml version="1.0" encoding="utf-8"?>
<personList xmlns="http://schemas.microsoft.com/office/spreadsheetml/2018/threadedcomments" xmlns:x="http://schemas.openxmlformats.org/spreadsheetml/2006/main">
  <person displayName="Rob Palmer" id="{F4C8B486-3AE5-7A40-A92E-BAAABAB86261}" userId="4983565cccda7c9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6" dT="2022-11-08T19:05:32.01" personId="{F4C8B486-3AE5-7A40-A92E-BAAABAB86261}" id="{E96204B0-642A-FA4D-9959-387FE1DCB086}">
    <text>https://www.metoffice.gov.uk/hadobs/hadcet/cet_info_mean.html
Average Central England Temperature - 10.27’C</text>
    <extLst>
      <x:ext xmlns:xltc2="http://schemas.microsoft.com/office/spreadsheetml/2020/threadedcomments2" uri="{F7C98A9C-CBB3-438F-8F68-D28B6AF4A901}">
        <xltc2:checksum>3914493634</xltc2:checksum>
        <xltc2:hyperlink startIndex="0" length="61" url="https://www.metoffice.gov.uk/hadobs/hadcet/cet_info_mean.html"/>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liz.casely@darkblackcarbon.com" TargetMode="Externa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fs.hubspotusercontent00.net/hubfs/7518557/Supplier%20Documents/Puro.earth%20Biochar%20Methodology.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6F2D-ACAE-49F5-BBAD-FB8C240CB275}">
  <dimension ref="A1:AO56"/>
  <sheetViews>
    <sheetView zoomScale="70" zoomScaleNormal="70" workbookViewId="0">
      <selection activeCell="L29" sqref="L29"/>
    </sheetView>
  </sheetViews>
  <sheetFormatPr baseColWidth="10" defaultColWidth="8.6640625" defaultRowHeight="15" x14ac:dyDescent="0.2"/>
  <cols>
    <col min="1" max="4" width="20.5" customWidth="1"/>
  </cols>
  <sheetData>
    <row r="1" spans="1:41" ht="61" thickBot="1" x14ac:dyDescent="0.25">
      <c r="A1" s="87" t="s">
        <v>148</v>
      </c>
      <c r="B1" s="174"/>
      <c r="C1" s="175"/>
      <c r="D1" s="17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row>
    <row r="2" spans="1:41" ht="18" thickBot="1" x14ac:dyDescent="0.25">
      <c r="A2" s="135" t="s">
        <v>149</v>
      </c>
      <c r="B2" s="157" t="s">
        <v>188</v>
      </c>
      <c r="C2" s="158"/>
      <c r="D2" s="159"/>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row>
    <row r="3" spans="1:41" ht="18" thickBot="1" x14ac:dyDescent="0.25">
      <c r="A3" s="136" t="s">
        <v>150</v>
      </c>
      <c r="B3" s="157" t="s">
        <v>189</v>
      </c>
      <c r="C3" s="158"/>
      <c r="D3" s="159"/>
      <c r="E3" s="95"/>
      <c r="F3" s="95"/>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row>
    <row r="4" spans="1:41" ht="18" thickBot="1" x14ac:dyDescent="0.25">
      <c r="A4" s="136" t="s">
        <v>151</v>
      </c>
      <c r="B4" s="157"/>
      <c r="C4" s="158"/>
      <c r="D4" s="159"/>
      <c r="E4" s="95"/>
      <c r="F4" s="95"/>
      <c r="G4" s="95"/>
      <c r="H4" s="95"/>
      <c r="I4" s="95"/>
      <c r="J4" s="95"/>
      <c r="K4" s="95"/>
      <c r="L4" s="95"/>
      <c r="M4" s="95"/>
      <c r="N4" s="95"/>
      <c r="O4" s="95"/>
      <c r="P4" s="95"/>
      <c r="Q4" s="95"/>
      <c r="R4" s="95"/>
      <c r="S4" s="95"/>
      <c r="T4" s="95"/>
      <c r="U4" s="95"/>
      <c r="V4" s="95"/>
      <c r="W4" s="95"/>
      <c r="X4" s="95"/>
      <c r="Y4" s="95"/>
      <c r="Z4" s="95"/>
      <c r="AA4" s="95"/>
      <c r="AB4" s="95"/>
      <c r="AC4" s="95"/>
      <c r="AD4" s="95"/>
      <c r="AE4" s="95"/>
      <c r="AF4" s="95"/>
      <c r="AG4" s="95"/>
      <c r="AH4" s="95"/>
      <c r="AI4" s="95"/>
      <c r="AJ4" s="95"/>
      <c r="AK4" s="95"/>
      <c r="AL4" s="95"/>
      <c r="AM4" s="95"/>
      <c r="AN4" s="95"/>
      <c r="AO4" s="95"/>
    </row>
    <row r="5" spans="1:41" ht="18" thickBot="1" x14ac:dyDescent="0.25">
      <c r="A5" s="136" t="s">
        <v>152</v>
      </c>
      <c r="B5" s="176"/>
      <c r="C5" s="177"/>
      <c r="D5" s="178"/>
      <c r="E5" s="95"/>
      <c r="F5" s="95"/>
      <c r="G5" s="95"/>
      <c r="H5" s="95"/>
      <c r="I5" s="95"/>
      <c r="J5" s="95"/>
      <c r="K5" s="95"/>
      <c r="L5" s="95"/>
      <c r="M5" s="95"/>
      <c r="N5" s="95"/>
      <c r="O5" s="95"/>
      <c r="P5" s="95"/>
      <c r="Q5" s="95"/>
      <c r="R5" s="95"/>
      <c r="S5" s="95"/>
      <c r="T5" s="95"/>
      <c r="U5" s="95"/>
      <c r="V5" s="95"/>
      <c r="W5" s="95"/>
      <c r="X5" s="95"/>
      <c r="Y5" s="95"/>
      <c r="Z5" s="95"/>
      <c r="AA5" s="95"/>
      <c r="AB5" s="95"/>
      <c r="AC5" s="95"/>
      <c r="AD5" s="95"/>
      <c r="AE5" s="95"/>
      <c r="AF5" s="95"/>
      <c r="AG5" s="95"/>
      <c r="AH5" s="95"/>
      <c r="AI5" s="95"/>
      <c r="AJ5" s="95"/>
      <c r="AK5" s="95"/>
      <c r="AL5" s="95"/>
      <c r="AM5" s="95"/>
      <c r="AN5" s="95"/>
      <c r="AO5" s="95"/>
    </row>
    <row r="6" spans="1:41" ht="16" customHeight="1" thickBot="1" x14ac:dyDescent="0.25">
      <c r="A6" s="136" t="s">
        <v>153</v>
      </c>
      <c r="B6" s="157" t="s">
        <v>192</v>
      </c>
      <c r="C6" s="158"/>
      <c r="D6" s="159"/>
      <c r="E6" s="95"/>
      <c r="F6" s="95"/>
      <c r="G6" s="95"/>
      <c r="H6" s="95"/>
      <c r="I6" s="95"/>
      <c r="J6" s="95"/>
      <c r="K6" s="95"/>
      <c r="L6" s="95"/>
      <c r="M6" s="95"/>
      <c r="N6" s="95"/>
      <c r="O6" s="95"/>
      <c r="P6" s="95"/>
      <c r="Q6" s="95"/>
      <c r="R6" s="95"/>
      <c r="S6" s="95"/>
      <c r="T6" s="95"/>
      <c r="U6" s="95"/>
      <c r="V6" s="95"/>
      <c r="W6" s="95"/>
      <c r="X6" s="95"/>
      <c r="Y6" s="95"/>
      <c r="Z6" s="95"/>
      <c r="AA6" s="95"/>
      <c r="AB6" s="95"/>
      <c r="AC6" s="95"/>
      <c r="AD6" s="95"/>
      <c r="AE6" s="95"/>
      <c r="AF6" s="95"/>
      <c r="AG6" s="95"/>
      <c r="AH6" s="95"/>
      <c r="AI6" s="95"/>
      <c r="AJ6" s="95"/>
      <c r="AK6" s="95"/>
      <c r="AL6" s="95"/>
      <c r="AM6" s="95"/>
      <c r="AN6" s="95"/>
      <c r="AO6" s="95"/>
    </row>
    <row r="7" spans="1:41" ht="18" thickBot="1" x14ac:dyDescent="0.25">
      <c r="A7" s="136" t="s">
        <v>154</v>
      </c>
      <c r="B7" s="154" t="s">
        <v>190</v>
      </c>
      <c r="C7" s="155"/>
      <c r="D7" s="156"/>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95"/>
      <c r="AN7" s="95"/>
      <c r="AO7" s="95"/>
    </row>
    <row r="8" spans="1:41" ht="16" customHeight="1" thickBot="1" x14ac:dyDescent="0.25">
      <c r="A8" s="136" t="s">
        <v>155</v>
      </c>
      <c r="B8" s="157" t="s">
        <v>193</v>
      </c>
      <c r="C8" s="158"/>
      <c r="D8" s="159"/>
      <c r="E8" s="95"/>
      <c r="F8" s="95"/>
      <c r="G8" s="95"/>
      <c r="H8" s="95"/>
      <c r="I8" s="95"/>
      <c r="J8" s="95"/>
      <c r="K8" s="95"/>
      <c r="L8" s="95"/>
      <c r="M8" s="95"/>
      <c r="N8" s="95"/>
      <c r="O8" s="95"/>
      <c r="P8" s="95"/>
      <c r="Q8" s="95"/>
      <c r="R8" s="95"/>
      <c r="S8" s="95"/>
      <c r="T8" s="95"/>
      <c r="U8" s="95"/>
      <c r="V8" s="95"/>
      <c r="W8" s="95"/>
      <c r="X8" s="95"/>
      <c r="Y8" s="95"/>
      <c r="Z8" s="95"/>
      <c r="AA8" s="95"/>
      <c r="AB8" s="95"/>
      <c r="AC8" s="95"/>
      <c r="AD8" s="95"/>
      <c r="AE8" s="95"/>
      <c r="AF8" s="95"/>
      <c r="AG8" s="95"/>
      <c r="AH8" s="95"/>
      <c r="AI8" s="95"/>
      <c r="AJ8" s="95"/>
      <c r="AK8" s="95"/>
      <c r="AL8" s="95"/>
      <c r="AM8" s="95"/>
      <c r="AN8" s="95"/>
      <c r="AO8" s="95"/>
    </row>
    <row r="9" spans="1:41" ht="18" thickBot="1" x14ac:dyDescent="0.25">
      <c r="A9" s="136" t="s">
        <v>156</v>
      </c>
      <c r="B9" s="157" t="s">
        <v>191</v>
      </c>
      <c r="C9" s="158"/>
      <c r="D9" s="159"/>
      <c r="E9" s="95"/>
      <c r="F9" s="95"/>
      <c r="G9" s="95"/>
      <c r="H9" s="95"/>
      <c r="I9" s="95"/>
      <c r="J9" s="95"/>
      <c r="K9" s="95"/>
      <c r="L9" s="95"/>
      <c r="M9" s="95"/>
      <c r="N9" s="95"/>
      <c r="O9" s="95"/>
      <c r="P9" s="95"/>
      <c r="Q9" s="95"/>
      <c r="R9" s="95"/>
      <c r="S9" s="95"/>
      <c r="T9" s="95"/>
      <c r="U9" s="95"/>
      <c r="V9" s="95"/>
      <c r="W9" s="95"/>
      <c r="X9" s="95"/>
      <c r="Y9" s="95"/>
      <c r="Z9" s="95"/>
      <c r="AA9" s="95"/>
      <c r="AB9" s="95"/>
      <c r="AC9" s="95"/>
      <c r="AD9" s="95"/>
      <c r="AE9" s="95"/>
      <c r="AF9" s="95"/>
      <c r="AG9" s="95"/>
      <c r="AH9" s="95"/>
      <c r="AI9" s="95"/>
      <c r="AJ9" s="95"/>
      <c r="AK9" s="95"/>
      <c r="AL9" s="95"/>
      <c r="AM9" s="95"/>
      <c r="AN9" s="95"/>
      <c r="AO9" s="95"/>
    </row>
    <row r="10" spans="1:41" ht="47.25" customHeight="1" thickBot="1" x14ac:dyDescent="0.25">
      <c r="A10" s="136" t="s">
        <v>157</v>
      </c>
      <c r="B10" s="157">
        <v>14353604</v>
      </c>
      <c r="C10" s="158"/>
      <c r="D10" s="159"/>
      <c r="E10" s="95"/>
      <c r="F10" s="95"/>
      <c r="G10" s="95"/>
      <c r="H10" s="95"/>
      <c r="I10" s="95"/>
      <c r="J10" s="95"/>
      <c r="K10" s="95"/>
      <c r="L10" s="95"/>
      <c r="M10" s="95"/>
      <c r="N10" s="95"/>
      <c r="O10" s="95"/>
      <c r="P10" s="95"/>
      <c r="Q10" s="95"/>
      <c r="R10" s="95"/>
      <c r="S10" s="95"/>
      <c r="T10" s="95"/>
      <c r="U10" s="95"/>
      <c r="V10" s="95"/>
      <c r="W10" s="95"/>
      <c r="X10" s="95"/>
      <c r="Y10" s="95"/>
      <c r="Z10" s="95"/>
      <c r="AA10" s="95"/>
      <c r="AB10" s="95"/>
      <c r="AC10" s="95"/>
      <c r="AD10" s="95"/>
      <c r="AE10" s="95"/>
      <c r="AF10" s="95"/>
      <c r="AG10" s="95"/>
      <c r="AH10" s="95"/>
      <c r="AI10" s="95"/>
      <c r="AJ10" s="95"/>
      <c r="AK10" s="95"/>
      <c r="AL10" s="95"/>
      <c r="AM10" s="95"/>
      <c r="AN10" s="95"/>
      <c r="AO10" s="95"/>
    </row>
    <row r="11" spans="1:41" ht="31.5" customHeight="1" thickBot="1" x14ac:dyDescent="0.25">
      <c r="A11" s="136" t="s">
        <v>158</v>
      </c>
      <c r="B11" s="157" t="s">
        <v>194</v>
      </c>
      <c r="C11" s="158"/>
      <c r="D11" s="159"/>
      <c r="E11" s="95"/>
      <c r="F11" s="95"/>
      <c r="G11" s="95"/>
      <c r="H11" s="95"/>
      <c r="I11" s="95"/>
      <c r="J11" s="95"/>
      <c r="K11" s="95"/>
      <c r="L11" s="95"/>
      <c r="M11" s="95"/>
      <c r="N11" s="95"/>
      <c r="O11" s="95"/>
      <c r="P11" s="95"/>
      <c r="Q11" s="95"/>
      <c r="R11" s="95"/>
      <c r="S11" s="95"/>
      <c r="T11" s="95"/>
      <c r="U11" s="95"/>
      <c r="V11" s="95"/>
      <c r="W11" s="95"/>
      <c r="X11" s="95"/>
      <c r="Y11" s="95"/>
      <c r="Z11" s="95"/>
      <c r="AA11" s="95"/>
      <c r="AB11" s="95"/>
      <c r="AC11" s="95"/>
      <c r="AD11" s="95"/>
      <c r="AE11" s="95"/>
      <c r="AF11" s="95"/>
      <c r="AG11" s="95"/>
      <c r="AH11" s="95"/>
      <c r="AI11" s="95"/>
      <c r="AJ11" s="95"/>
      <c r="AK11" s="95"/>
      <c r="AL11" s="95"/>
      <c r="AM11" s="95"/>
      <c r="AN11" s="95"/>
      <c r="AO11" s="95"/>
    </row>
    <row r="12" spans="1:41" ht="16" customHeight="1" x14ac:dyDescent="0.2">
      <c r="A12" s="160" t="s">
        <v>159</v>
      </c>
      <c r="B12" s="162" t="s">
        <v>195</v>
      </c>
      <c r="C12" s="163"/>
      <c r="D12" s="164"/>
      <c r="E12" s="95"/>
      <c r="F12" s="95"/>
      <c r="G12" s="95"/>
      <c r="H12" s="95"/>
      <c r="I12" s="95"/>
      <c r="J12" s="95"/>
      <c r="K12" s="95"/>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row>
    <row r="13" spans="1:41" ht="15" customHeight="1" thickBot="1" x14ac:dyDescent="0.25">
      <c r="A13" s="161"/>
      <c r="B13" s="165"/>
      <c r="C13" s="166"/>
      <c r="D13" s="167"/>
      <c r="E13" s="95"/>
      <c r="F13" s="95"/>
      <c r="G13" s="95"/>
      <c r="H13" s="95"/>
      <c r="I13" s="95"/>
      <c r="J13" s="95"/>
      <c r="K13" s="95"/>
      <c r="L13" s="95"/>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row>
    <row r="14" spans="1:41" ht="16" customHeight="1" thickBot="1" x14ac:dyDescent="0.25">
      <c r="A14" s="136" t="s">
        <v>160</v>
      </c>
      <c r="B14" s="157"/>
      <c r="C14" s="158"/>
      <c r="D14" s="159"/>
      <c r="E14" s="95"/>
      <c r="F14" s="95"/>
      <c r="G14" s="95"/>
      <c r="H14" s="95"/>
      <c r="I14" s="95"/>
      <c r="J14" s="95"/>
      <c r="K14" s="95"/>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row>
    <row r="15" spans="1:41" ht="18" thickBot="1" x14ac:dyDescent="0.25">
      <c r="A15" s="137" t="s">
        <v>161</v>
      </c>
      <c r="B15" s="168" t="s">
        <v>162</v>
      </c>
      <c r="C15" s="169"/>
      <c r="D15" s="170"/>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row>
    <row r="16" spans="1:41" ht="18" thickBot="1" x14ac:dyDescent="0.25">
      <c r="A16" s="138"/>
      <c r="B16" s="139"/>
      <c r="C16" s="139" t="s">
        <v>163</v>
      </c>
      <c r="D16" s="139" t="s">
        <v>164</v>
      </c>
      <c r="E16" s="95"/>
      <c r="F16" s="95"/>
      <c r="G16" s="95"/>
      <c r="H16" s="95"/>
      <c r="I16" s="95"/>
      <c r="J16" s="95"/>
      <c r="K16" s="95"/>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row>
    <row r="17" spans="1:41" ht="35" thickBot="1" x14ac:dyDescent="0.25">
      <c r="A17" s="136" t="s">
        <v>165</v>
      </c>
      <c r="B17" s="89"/>
      <c r="C17" s="90"/>
      <c r="D17" s="88"/>
      <c r="E17" s="95"/>
      <c r="F17" s="95"/>
      <c r="G17" s="95"/>
      <c r="H17" s="95"/>
      <c r="I17" s="95"/>
      <c r="J17" s="95"/>
      <c r="K17" s="95"/>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row>
    <row r="18" spans="1:41" ht="35" thickBot="1" x14ac:dyDescent="0.25">
      <c r="A18" s="136" t="s">
        <v>166</v>
      </c>
      <c r="B18" s="91">
        <v>0</v>
      </c>
      <c r="C18" s="92" t="str">
        <f>'[1]Production Output'!A4</f>
        <v>m³</v>
      </c>
      <c r="D18" s="88"/>
      <c r="E18" s="95"/>
      <c r="F18" s="95"/>
      <c r="G18" s="95"/>
      <c r="H18" s="95"/>
      <c r="I18" s="95"/>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row>
    <row r="19" spans="1:41" ht="52" thickBot="1" x14ac:dyDescent="0.25">
      <c r="A19" s="136" t="s">
        <v>167</v>
      </c>
      <c r="B19" s="93">
        <v>0</v>
      </c>
      <c r="C19" s="92" t="s">
        <v>33</v>
      </c>
      <c r="D19" s="88" t="s">
        <v>168</v>
      </c>
      <c r="E19" s="95"/>
      <c r="F19" s="95"/>
      <c r="G19" s="95"/>
      <c r="H19" s="95"/>
      <c r="I19" s="95"/>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row>
    <row r="20" spans="1:41" ht="35" thickBot="1" x14ac:dyDescent="0.25">
      <c r="A20" s="136" t="s">
        <v>169</v>
      </c>
      <c r="B20" s="91">
        <v>0</v>
      </c>
      <c r="C20" s="92" t="str">
        <f>'[1]Production Output'!A4</f>
        <v>m³</v>
      </c>
      <c r="D20" s="88"/>
      <c r="E20" s="95"/>
      <c r="F20" s="95"/>
      <c r="G20" s="95"/>
      <c r="H20" s="95"/>
      <c r="I20" s="95"/>
      <c r="J20" s="95"/>
      <c r="K20" s="95"/>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row>
    <row r="21" spans="1:41" ht="35" thickBot="1" x14ac:dyDescent="0.25">
      <c r="A21" s="136" t="s">
        <v>170</v>
      </c>
      <c r="B21" s="91">
        <v>0</v>
      </c>
      <c r="C21" s="92" t="s">
        <v>171</v>
      </c>
      <c r="D21" s="88"/>
      <c r="E21" s="95"/>
      <c r="F21" s="95"/>
      <c r="G21" s="95"/>
      <c r="H21" s="95"/>
      <c r="I21" s="95"/>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row>
    <row r="22" spans="1:41" ht="35" thickBot="1" x14ac:dyDescent="0.25">
      <c r="A22" s="136" t="s">
        <v>172</v>
      </c>
      <c r="B22" s="94">
        <v>0</v>
      </c>
      <c r="C22" s="94" t="s">
        <v>173</v>
      </c>
      <c r="D22" s="88"/>
      <c r="E22" s="95"/>
      <c r="F22" s="95"/>
      <c r="G22" s="95"/>
      <c r="H22" s="95"/>
      <c r="I22" s="95"/>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row>
    <row r="23" spans="1:41" ht="35" thickBot="1" x14ac:dyDescent="0.25">
      <c r="A23" s="136" t="s">
        <v>174</v>
      </c>
      <c r="B23" s="94">
        <v>0</v>
      </c>
      <c r="C23" s="94" t="s">
        <v>175</v>
      </c>
      <c r="D23" s="88"/>
      <c r="E23" s="95"/>
      <c r="F23" s="95"/>
      <c r="G23" s="95"/>
      <c r="H23" s="95"/>
      <c r="I23" s="95"/>
      <c r="J23" s="95"/>
      <c r="K23" s="95"/>
      <c r="L23" s="95"/>
      <c r="M23" s="95"/>
      <c r="N23" s="95"/>
      <c r="O23" s="95"/>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row>
    <row r="24" spans="1:41" ht="31" customHeight="1" thickBot="1" x14ac:dyDescent="0.25">
      <c r="A24" s="150" t="s">
        <v>176</v>
      </c>
      <c r="B24" s="151"/>
      <c r="C24" s="151"/>
      <c r="D24" s="152"/>
      <c r="E24" s="95"/>
      <c r="F24" s="95"/>
      <c r="G24" s="95"/>
      <c r="H24" s="95"/>
      <c r="I24" s="95"/>
      <c r="J24" s="95"/>
      <c r="K24" s="95"/>
      <c r="L24" s="95"/>
      <c r="M24" s="95"/>
      <c r="N24" s="95"/>
      <c r="O24" s="95"/>
      <c r="P24" s="95"/>
      <c r="Q24" s="95"/>
      <c r="R24" s="95"/>
      <c r="S24" s="95"/>
      <c r="T24" s="95"/>
      <c r="U24" s="95"/>
      <c r="V24" s="95"/>
      <c r="W24" s="95"/>
      <c r="X24" s="95"/>
      <c r="Y24" s="95"/>
      <c r="Z24" s="95"/>
      <c r="AA24" s="95"/>
      <c r="AB24" s="95"/>
      <c r="AC24" s="95"/>
      <c r="AD24" s="95"/>
      <c r="AE24" s="95"/>
      <c r="AF24" s="95"/>
      <c r="AG24" s="95"/>
      <c r="AH24" s="95"/>
      <c r="AI24" s="95"/>
      <c r="AJ24" s="95"/>
      <c r="AK24" s="95"/>
      <c r="AL24" s="95"/>
      <c r="AM24" s="95"/>
      <c r="AN24" s="95"/>
      <c r="AO24" s="95"/>
    </row>
    <row r="25" spans="1:41" ht="16" customHeight="1" thickBot="1" x14ac:dyDescent="0.25">
      <c r="A25" s="171"/>
      <c r="B25" s="172"/>
      <c r="C25" s="172"/>
      <c r="D25" s="173"/>
      <c r="E25" s="95"/>
      <c r="F25" s="95"/>
      <c r="G25" s="95"/>
      <c r="H25" s="95"/>
      <c r="I25" s="95"/>
      <c r="J25" s="95"/>
      <c r="K25" s="95"/>
      <c r="L25" s="95"/>
      <c r="M25" s="95"/>
      <c r="N25" s="95"/>
      <c r="O25" s="95"/>
      <c r="P25" s="95"/>
      <c r="Q25" s="95"/>
      <c r="R25" s="95"/>
      <c r="S25" s="95"/>
      <c r="T25" s="95"/>
      <c r="U25" s="95"/>
      <c r="V25" s="95"/>
      <c r="W25" s="95"/>
      <c r="X25" s="95"/>
      <c r="Y25" s="95"/>
      <c r="Z25" s="95"/>
      <c r="AA25" s="95"/>
      <c r="AB25" s="95"/>
      <c r="AC25" s="95"/>
      <c r="AD25" s="95"/>
      <c r="AE25" s="95"/>
      <c r="AF25" s="95"/>
      <c r="AG25" s="95"/>
      <c r="AH25" s="95"/>
      <c r="AI25" s="95"/>
      <c r="AJ25" s="95"/>
      <c r="AK25" s="95"/>
      <c r="AL25" s="95"/>
      <c r="AM25" s="95"/>
      <c r="AN25" s="95"/>
      <c r="AO25" s="95"/>
    </row>
    <row r="26" spans="1:41" ht="16" customHeight="1" thickBot="1" x14ac:dyDescent="0.25">
      <c r="A26" s="147"/>
      <c r="B26" s="148"/>
      <c r="C26" s="148"/>
      <c r="D26" s="149"/>
      <c r="E26" s="95"/>
      <c r="F26" s="95"/>
      <c r="G26" s="95"/>
      <c r="H26" s="95"/>
      <c r="I26" s="95"/>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row>
    <row r="27" spans="1:41" ht="16" customHeight="1" thickBot="1" x14ac:dyDescent="0.25">
      <c r="A27" s="147" t="s">
        <v>177</v>
      </c>
      <c r="B27" s="148"/>
      <c r="C27" s="148"/>
      <c r="D27" s="149"/>
      <c r="E27" s="95"/>
      <c r="F27" s="95"/>
      <c r="G27" s="95"/>
      <c r="H27" s="95"/>
      <c r="I27" s="95"/>
      <c r="J27" s="95"/>
      <c r="K27" s="95"/>
      <c r="L27" s="95"/>
      <c r="M27" s="95"/>
      <c r="N27" s="95"/>
      <c r="O27" s="95"/>
      <c r="P27" s="95"/>
      <c r="Q27" s="95"/>
      <c r="R27" s="95"/>
      <c r="S27" s="95"/>
      <c r="T27" s="95"/>
      <c r="U27" s="95"/>
      <c r="V27" s="95"/>
      <c r="W27" s="95"/>
      <c r="X27" s="95"/>
      <c r="Y27" s="95"/>
      <c r="Z27" s="95"/>
      <c r="AA27" s="95"/>
      <c r="AB27" s="95"/>
      <c r="AC27" s="95"/>
      <c r="AD27" s="95"/>
      <c r="AE27" s="95"/>
      <c r="AF27" s="95"/>
      <c r="AG27" s="95"/>
      <c r="AH27" s="95"/>
      <c r="AI27" s="95"/>
      <c r="AJ27" s="95"/>
      <c r="AK27" s="95"/>
      <c r="AL27" s="95"/>
      <c r="AM27" s="95"/>
      <c r="AN27" s="95"/>
      <c r="AO27" s="95"/>
    </row>
    <row r="28" spans="1:41" ht="16" customHeight="1" thickBot="1" x14ac:dyDescent="0.25">
      <c r="A28" s="147" t="s">
        <v>177</v>
      </c>
      <c r="B28" s="148"/>
      <c r="C28" s="148"/>
      <c r="D28" s="149"/>
      <c r="E28" s="95"/>
      <c r="F28" s="95"/>
      <c r="G28" s="95"/>
      <c r="H28" s="95"/>
      <c r="I28" s="95"/>
      <c r="J28" s="95"/>
      <c r="K28" s="95"/>
      <c r="L28" s="95"/>
      <c r="M28" s="95"/>
      <c r="N28" s="95"/>
      <c r="O28" s="95"/>
      <c r="P28" s="95"/>
      <c r="Q28" s="95"/>
      <c r="R28" s="95"/>
      <c r="S28" s="95"/>
      <c r="T28" s="95"/>
      <c r="U28" s="95"/>
      <c r="V28" s="95"/>
      <c r="W28" s="95"/>
      <c r="X28" s="95"/>
      <c r="Y28" s="95"/>
      <c r="Z28" s="95"/>
      <c r="AA28" s="95"/>
      <c r="AB28" s="95"/>
      <c r="AC28" s="95"/>
      <c r="AD28" s="95"/>
      <c r="AE28" s="95"/>
      <c r="AF28" s="95"/>
      <c r="AG28" s="95"/>
      <c r="AH28" s="95"/>
      <c r="AI28" s="95"/>
      <c r="AJ28" s="95"/>
      <c r="AK28" s="95"/>
      <c r="AL28" s="95"/>
      <c r="AM28" s="95"/>
      <c r="AN28" s="95"/>
      <c r="AO28" s="95"/>
    </row>
    <row r="29" spans="1:41" ht="16" customHeight="1" thickBot="1" x14ac:dyDescent="0.25">
      <c r="A29" s="147" t="s">
        <v>177</v>
      </c>
      <c r="B29" s="148"/>
      <c r="C29" s="148"/>
      <c r="D29" s="149"/>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row>
    <row r="30" spans="1:41" ht="31" customHeight="1" thickBot="1" x14ac:dyDescent="0.25">
      <c r="A30" s="150" t="s">
        <v>178</v>
      </c>
      <c r="B30" s="151"/>
      <c r="C30" s="151"/>
      <c r="D30" s="152"/>
      <c r="E30" s="95"/>
      <c r="F30" s="95"/>
      <c r="G30" s="95"/>
      <c r="H30" s="95"/>
      <c r="I30" s="95"/>
      <c r="J30" s="95"/>
      <c r="K30" s="95"/>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row>
    <row r="31" spans="1:41" ht="16" customHeight="1" thickBot="1" x14ac:dyDescent="0.25">
      <c r="A31" s="147" t="s">
        <v>179</v>
      </c>
      <c r="B31" s="148"/>
      <c r="C31" s="148"/>
      <c r="D31" s="149"/>
      <c r="E31" s="95"/>
      <c r="F31" s="95"/>
      <c r="G31" s="95"/>
      <c r="H31" s="95"/>
      <c r="I31" s="95"/>
      <c r="J31" s="95"/>
      <c r="K31" s="95"/>
      <c r="L31" s="95"/>
      <c r="M31" s="95"/>
      <c r="N31" s="95"/>
      <c r="O31" s="95"/>
      <c r="P31" s="95"/>
      <c r="Q31" s="95"/>
      <c r="R31" s="95"/>
      <c r="S31" s="95"/>
      <c r="T31" s="95"/>
      <c r="U31" s="95"/>
      <c r="V31" s="95"/>
      <c r="W31" s="95"/>
      <c r="X31" s="95"/>
      <c r="Y31" s="95"/>
      <c r="Z31" s="95"/>
      <c r="AA31" s="95"/>
      <c r="AB31" s="95"/>
      <c r="AC31" s="95"/>
      <c r="AD31" s="95"/>
      <c r="AE31" s="95"/>
      <c r="AF31" s="95"/>
      <c r="AG31" s="95"/>
      <c r="AH31" s="95"/>
      <c r="AI31" s="95"/>
      <c r="AJ31" s="95"/>
      <c r="AK31" s="95"/>
      <c r="AL31" s="95"/>
      <c r="AM31" s="95"/>
      <c r="AN31" s="95"/>
      <c r="AO31" s="95"/>
    </row>
    <row r="32" spans="1:41" ht="16" customHeight="1" thickBot="1" x14ac:dyDescent="0.25">
      <c r="A32" s="147" t="s">
        <v>177</v>
      </c>
      <c r="B32" s="148"/>
      <c r="C32" s="148"/>
      <c r="D32" s="149"/>
      <c r="E32" s="95"/>
      <c r="F32" s="95"/>
      <c r="G32" s="95"/>
      <c r="H32" s="95"/>
      <c r="I32" s="95"/>
      <c r="J32" s="95"/>
      <c r="K32" s="95"/>
      <c r="L32" s="95"/>
      <c r="M32" s="95"/>
      <c r="N32" s="95"/>
      <c r="O32" s="95"/>
      <c r="P32" s="95"/>
      <c r="Q32" s="95"/>
      <c r="R32" s="95"/>
      <c r="S32" s="95"/>
      <c r="T32" s="95"/>
      <c r="U32" s="95"/>
      <c r="V32" s="95"/>
      <c r="W32" s="95"/>
      <c r="X32" s="95"/>
      <c r="Y32" s="95"/>
      <c r="Z32" s="95"/>
      <c r="AA32" s="95"/>
      <c r="AB32" s="95"/>
      <c r="AC32" s="95"/>
      <c r="AD32" s="95"/>
      <c r="AE32" s="95"/>
      <c r="AF32" s="95"/>
      <c r="AG32" s="95"/>
      <c r="AH32" s="95"/>
      <c r="AI32" s="95"/>
      <c r="AJ32" s="95"/>
      <c r="AK32" s="95"/>
      <c r="AL32" s="95"/>
      <c r="AM32" s="95"/>
      <c r="AN32" s="95"/>
      <c r="AO32" s="95"/>
    </row>
    <row r="33" spans="1:41" ht="16" customHeight="1" thickBot="1" x14ac:dyDescent="0.25">
      <c r="A33" s="147" t="s">
        <v>177</v>
      </c>
      <c r="B33" s="148"/>
      <c r="C33" s="148"/>
      <c r="D33" s="149"/>
      <c r="E33" s="95"/>
      <c r="F33" s="95"/>
      <c r="G33" s="95"/>
      <c r="H33" s="95"/>
      <c r="I33" s="95"/>
      <c r="J33" s="95"/>
      <c r="K33" s="95"/>
      <c r="L33" s="95"/>
      <c r="M33" s="95"/>
      <c r="N33" s="95"/>
      <c r="O33" s="95"/>
      <c r="P33" s="95"/>
      <c r="Q33" s="95"/>
      <c r="R33" s="95"/>
      <c r="S33" s="95"/>
      <c r="T33" s="95"/>
      <c r="U33" s="95"/>
      <c r="V33" s="95"/>
      <c r="W33" s="95"/>
      <c r="X33" s="95"/>
      <c r="Y33" s="95"/>
      <c r="Z33" s="95"/>
      <c r="AA33" s="95"/>
      <c r="AB33" s="95"/>
      <c r="AC33" s="95"/>
      <c r="AD33" s="95"/>
      <c r="AE33" s="95"/>
      <c r="AF33" s="95"/>
      <c r="AG33" s="95"/>
      <c r="AH33" s="95"/>
      <c r="AI33" s="95"/>
      <c r="AJ33" s="95"/>
      <c r="AK33" s="95"/>
      <c r="AL33" s="95"/>
      <c r="AM33" s="95"/>
      <c r="AN33" s="95"/>
      <c r="AO33" s="95"/>
    </row>
    <row r="34" spans="1:41" ht="16" customHeight="1" thickBot="1" x14ac:dyDescent="0.25">
      <c r="A34" s="147" t="s">
        <v>177</v>
      </c>
      <c r="B34" s="148"/>
      <c r="C34" s="148"/>
      <c r="D34" s="149"/>
      <c r="E34" s="95"/>
      <c r="F34" s="95"/>
      <c r="G34" s="95"/>
      <c r="H34" s="95"/>
      <c r="I34" s="95"/>
      <c r="J34" s="95"/>
      <c r="K34" s="95"/>
      <c r="L34" s="95"/>
      <c r="M34" s="95"/>
      <c r="N34" s="95"/>
      <c r="O34" s="95"/>
      <c r="P34" s="95"/>
      <c r="Q34" s="95"/>
      <c r="R34" s="95"/>
      <c r="S34" s="95"/>
      <c r="T34" s="95"/>
      <c r="U34" s="95"/>
      <c r="V34" s="95"/>
      <c r="W34" s="95"/>
      <c r="X34" s="95"/>
      <c r="Y34" s="95"/>
      <c r="Z34" s="95"/>
      <c r="AA34" s="95"/>
      <c r="AB34" s="95"/>
      <c r="AC34" s="95"/>
      <c r="AD34" s="95"/>
      <c r="AE34" s="95"/>
      <c r="AF34" s="95"/>
      <c r="AG34" s="95"/>
      <c r="AH34" s="95"/>
      <c r="AI34" s="95"/>
      <c r="AJ34" s="95"/>
      <c r="AK34" s="95"/>
      <c r="AL34" s="95"/>
      <c r="AM34" s="95"/>
      <c r="AN34" s="95"/>
      <c r="AO34" s="95"/>
    </row>
    <row r="35" spans="1:41" ht="17" thickBot="1" x14ac:dyDescent="0.25">
      <c r="A35" s="140" t="s">
        <v>180</v>
      </c>
      <c r="B35" s="141"/>
      <c r="C35" s="153"/>
      <c r="D35" s="145"/>
      <c r="E35" s="95"/>
      <c r="F35" s="95"/>
      <c r="G35" s="95"/>
      <c r="H35" s="95"/>
      <c r="I35" s="95"/>
      <c r="J35" s="95"/>
      <c r="K35" s="95"/>
      <c r="L35" s="95"/>
      <c r="M35" s="95"/>
      <c r="N35" s="95"/>
      <c r="O35" s="95"/>
      <c r="P35" s="95"/>
      <c r="Q35" s="95"/>
      <c r="R35" s="95"/>
      <c r="S35" s="95"/>
      <c r="T35" s="95"/>
      <c r="U35" s="95"/>
      <c r="V35" s="95"/>
      <c r="W35" s="95"/>
      <c r="X35" s="95"/>
      <c r="Y35" s="95"/>
      <c r="Z35" s="95"/>
      <c r="AA35" s="95"/>
      <c r="AB35" s="95"/>
      <c r="AC35" s="95"/>
      <c r="AD35" s="95"/>
      <c r="AE35" s="95"/>
      <c r="AF35" s="95"/>
      <c r="AG35" s="95"/>
      <c r="AH35" s="95"/>
      <c r="AI35" s="95"/>
      <c r="AJ35" s="95"/>
      <c r="AK35" s="95"/>
      <c r="AL35" s="95"/>
      <c r="AM35" s="95"/>
      <c r="AN35" s="95"/>
      <c r="AO35" s="95"/>
    </row>
    <row r="36" spans="1:41" ht="17" thickBot="1" x14ac:dyDescent="0.25">
      <c r="A36" s="140" t="s">
        <v>181</v>
      </c>
      <c r="B36" s="141"/>
      <c r="C36" s="144"/>
      <c r="D36" s="145"/>
      <c r="E36" s="95"/>
      <c r="F36" s="95"/>
      <c r="G36" s="95"/>
      <c r="H36" s="95"/>
      <c r="I36" s="95"/>
      <c r="J36" s="95"/>
      <c r="K36" s="95"/>
      <c r="L36" s="95"/>
      <c r="M36" s="95"/>
      <c r="N36" s="95"/>
      <c r="O36" s="95"/>
      <c r="P36" s="95"/>
      <c r="Q36" s="95"/>
      <c r="R36" s="95"/>
      <c r="S36" s="95"/>
      <c r="T36" s="95"/>
      <c r="U36" s="95"/>
      <c r="V36" s="95"/>
      <c r="W36" s="95"/>
      <c r="X36" s="95"/>
      <c r="Y36" s="95"/>
      <c r="Z36" s="95"/>
      <c r="AA36" s="95"/>
      <c r="AB36" s="95"/>
      <c r="AC36" s="95"/>
      <c r="AD36" s="95"/>
      <c r="AE36" s="95"/>
      <c r="AF36" s="95"/>
      <c r="AG36" s="95"/>
      <c r="AH36" s="95"/>
      <c r="AI36" s="95"/>
      <c r="AJ36" s="95"/>
      <c r="AK36" s="95"/>
      <c r="AL36" s="95"/>
      <c r="AM36" s="95"/>
      <c r="AN36" s="95"/>
      <c r="AO36" s="95"/>
    </row>
    <row r="37" spans="1:41" ht="16" customHeight="1" thickBot="1" x14ac:dyDescent="0.25">
      <c r="A37" s="140" t="s">
        <v>182</v>
      </c>
      <c r="B37" s="141"/>
      <c r="C37" s="144"/>
      <c r="D37" s="145"/>
      <c r="E37" s="95"/>
      <c r="F37" s="95"/>
      <c r="G37" s="95"/>
      <c r="H37" s="95"/>
      <c r="I37" s="95"/>
      <c r="J37" s="95"/>
      <c r="K37" s="95"/>
      <c r="L37" s="95"/>
      <c r="M37" s="95"/>
      <c r="N37" s="95"/>
      <c r="O37" s="95"/>
      <c r="P37" s="95"/>
      <c r="Q37" s="95"/>
      <c r="R37" s="95"/>
      <c r="S37" s="95"/>
      <c r="T37" s="95"/>
      <c r="U37" s="95"/>
      <c r="V37" s="95"/>
      <c r="W37" s="95"/>
      <c r="X37" s="95"/>
      <c r="Y37" s="95"/>
      <c r="Z37" s="95"/>
      <c r="AA37" s="95"/>
      <c r="AB37" s="95"/>
      <c r="AC37" s="95"/>
      <c r="AD37" s="95"/>
      <c r="AE37" s="95"/>
      <c r="AF37" s="95"/>
      <c r="AG37" s="95"/>
      <c r="AH37" s="95"/>
      <c r="AI37" s="95"/>
      <c r="AJ37" s="95"/>
      <c r="AK37" s="95"/>
      <c r="AL37" s="95"/>
      <c r="AM37" s="95"/>
      <c r="AN37" s="95"/>
      <c r="AO37" s="95"/>
    </row>
    <row r="38" spans="1:41" ht="31" customHeight="1" thickBot="1" x14ac:dyDescent="0.25">
      <c r="A38" s="140" t="s">
        <v>183</v>
      </c>
      <c r="B38" s="141"/>
      <c r="C38" s="144"/>
      <c r="D38" s="145"/>
      <c r="E38" s="95"/>
      <c r="F38" s="95"/>
      <c r="G38" s="95"/>
      <c r="H38" s="95"/>
      <c r="I38" s="95"/>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row>
    <row r="39" spans="1:41" ht="31" customHeight="1" thickBot="1" x14ac:dyDescent="0.25">
      <c r="A39" s="140" t="s">
        <v>184</v>
      </c>
      <c r="B39" s="141"/>
      <c r="C39" s="144"/>
      <c r="D39" s="145"/>
      <c r="E39" s="95"/>
      <c r="F39" s="95"/>
      <c r="G39" s="95"/>
      <c r="H39" s="95"/>
      <c r="I39" s="95"/>
      <c r="J39" s="95"/>
      <c r="K39" s="95"/>
      <c r="L39" s="95"/>
      <c r="M39" s="95"/>
      <c r="N39" s="95"/>
      <c r="O39" s="95"/>
      <c r="P39" s="95"/>
      <c r="Q39" s="95"/>
      <c r="R39" s="95"/>
      <c r="S39" s="95"/>
      <c r="T39" s="95"/>
      <c r="U39" s="95"/>
      <c r="V39" s="95"/>
      <c r="W39" s="95"/>
      <c r="X39" s="95"/>
      <c r="Y39" s="95"/>
      <c r="Z39" s="95"/>
      <c r="AA39" s="95"/>
      <c r="AB39" s="95"/>
      <c r="AC39" s="95"/>
      <c r="AD39" s="95"/>
      <c r="AE39" s="95"/>
      <c r="AF39" s="95"/>
      <c r="AG39" s="95"/>
      <c r="AH39" s="95"/>
      <c r="AI39" s="95"/>
      <c r="AJ39" s="95"/>
      <c r="AK39" s="95"/>
      <c r="AL39" s="95"/>
      <c r="AM39" s="95"/>
      <c r="AN39" s="95"/>
      <c r="AO39" s="95"/>
    </row>
    <row r="40" spans="1:41" ht="31" customHeight="1" thickBot="1" x14ac:dyDescent="0.25">
      <c r="A40" s="140" t="s">
        <v>185</v>
      </c>
      <c r="B40" s="141"/>
      <c r="C40" s="146"/>
      <c r="D40" s="145"/>
      <c r="E40" s="95"/>
      <c r="F40" s="95"/>
      <c r="G40" s="95"/>
      <c r="H40" s="95"/>
      <c r="I40" s="95"/>
      <c r="J40" s="95"/>
      <c r="K40" s="95"/>
      <c r="L40" s="95"/>
      <c r="M40" s="95"/>
      <c r="N40" s="95"/>
      <c r="O40" s="95"/>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row>
    <row r="41" spans="1:41" ht="16" customHeight="1" thickBot="1" x14ac:dyDescent="0.25">
      <c r="A41" s="140" t="s">
        <v>186</v>
      </c>
      <c r="B41" s="141"/>
      <c r="C41" s="142"/>
      <c r="D41" s="143"/>
      <c r="E41" s="95"/>
      <c r="F41" s="95"/>
      <c r="G41" s="95"/>
      <c r="H41" s="95"/>
      <c r="I41" s="95"/>
      <c r="J41" s="95"/>
      <c r="K41" s="95"/>
      <c r="L41" s="95"/>
      <c r="M41" s="95"/>
      <c r="N41" s="95"/>
      <c r="O41" s="95"/>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row>
    <row r="42" spans="1:41" x14ac:dyDescent="0.2">
      <c r="A42" s="95"/>
      <c r="B42" s="95"/>
      <c r="C42" s="95"/>
      <c r="D42" s="95"/>
      <c r="E42" s="95"/>
      <c r="F42" s="95"/>
      <c r="G42" s="95"/>
      <c r="H42" s="95"/>
      <c r="I42" s="95"/>
      <c r="J42" s="95"/>
      <c r="K42" s="95"/>
      <c r="L42" s="95"/>
      <c r="M42" s="95"/>
      <c r="N42" s="95"/>
      <c r="O42" s="95"/>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row>
    <row r="43" spans="1:41" x14ac:dyDescent="0.2">
      <c r="A43" s="95"/>
      <c r="B43" s="95"/>
      <c r="C43" s="95"/>
      <c r="D43" s="95"/>
      <c r="E43" s="95"/>
      <c r="F43" s="95"/>
      <c r="G43" s="95"/>
      <c r="H43" s="95"/>
      <c r="I43" s="95"/>
      <c r="J43" s="95"/>
      <c r="K43" s="95"/>
      <c r="L43" s="95"/>
      <c r="M43" s="95"/>
      <c r="N43" s="95"/>
      <c r="O43" s="95"/>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row>
    <row r="44" spans="1:41" x14ac:dyDescent="0.2">
      <c r="A44" s="95"/>
      <c r="B44" s="95"/>
      <c r="C44" s="95"/>
      <c r="D44" s="95"/>
      <c r="E44" s="95"/>
      <c r="F44" s="95"/>
      <c r="G44" s="95"/>
      <c r="H44" s="95"/>
      <c r="I44" s="95"/>
      <c r="J44" s="95"/>
      <c r="K44" s="95"/>
      <c r="L44" s="95"/>
      <c r="M44" s="95"/>
      <c r="N44" s="95"/>
      <c r="O44" s="95"/>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row>
    <row r="45" spans="1:41" x14ac:dyDescent="0.2">
      <c r="A45" s="95"/>
      <c r="B45" s="95"/>
      <c r="C45" s="95"/>
      <c r="D45" s="95"/>
      <c r="E45" s="95"/>
      <c r="F45" s="95"/>
      <c r="G45" s="95"/>
      <c r="H45" s="95"/>
      <c r="I45" s="95"/>
      <c r="J45" s="95"/>
      <c r="K45" s="95"/>
      <c r="L45" s="95"/>
      <c r="M45" s="95"/>
      <c r="N45" s="95"/>
      <c r="O45" s="95"/>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row>
    <row r="46" spans="1:41" x14ac:dyDescent="0.2">
      <c r="A46" s="95"/>
      <c r="B46" s="95"/>
      <c r="C46" s="95"/>
      <c r="D46" s="95"/>
      <c r="E46" s="95"/>
      <c r="F46" s="95"/>
      <c r="G46" s="95"/>
      <c r="H46" s="95"/>
      <c r="I46" s="95"/>
      <c r="J46" s="95"/>
      <c r="K46" s="95"/>
      <c r="L46" s="95"/>
      <c r="M46" s="95"/>
      <c r="N46" s="95"/>
      <c r="O46" s="95"/>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row>
    <row r="47" spans="1:41" x14ac:dyDescent="0.2">
      <c r="A47" s="95"/>
      <c r="B47" s="95"/>
      <c r="C47" s="95"/>
      <c r="D47" s="95"/>
      <c r="E47" s="95"/>
      <c r="F47" s="95"/>
      <c r="G47" s="95"/>
      <c r="H47" s="95"/>
      <c r="I47" s="95"/>
      <c r="J47" s="95"/>
      <c r="K47" s="95"/>
      <c r="L47" s="95"/>
      <c r="M47" s="95"/>
      <c r="N47" s="95"/>
      <c r="O47" s="95"/>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row>
    <row r="48" spans="1:41" x14ac:dyDescent="0.2">
      <c r="A48" s="95"/>
      <c r="B48" s="95"/>
      <c r="C48" s="95"/>
      <c r="D48" s="95"/>
      <c r="E48" s="95"/>
      <c r="F48" s="95"/>
      <c r="G48" s="95"/>
      <c r="H48" s="95"/>
      <c r="I48" s="95"/>
      <c r="J48" s="95"/>
      <c r="K48" s="95"/>
      <c r="L48" s="95"/>
      <c r="M48" s="95"/>
      <c r="N48" s="95"/>
      <c r="O48" s="95"/>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row>
    <row r="49" spans="1:41" x14ac:dyDescent="0.2">
      <c r="A49" s="95"/>
      <c r="B49" s="95"/>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row>
    <row r="50" spans="1:41" x14ac:dyDescent="0.2">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row>
    <row r="51" spans="1:41" x14ac:dyDescent="0.2">
      <c r="A51" s="95"/>
      <c r="B51" s="95"/>
      <c r="C51" s="95"/>
      <c r="D51" s="95"/>
      <c r="E51" s="95"/>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row>
    <row r="52" spans="1:41" x14ac:dyDescent="0.2">
      <c r="A52" s="95"/>
      <c r="B52" s="95"/>
      <c r="C52" s="95"/>
      <c r="D52" s="95"/>
      <c r="E52" s="95"/>
      <c r="F52" s="95"/>
      <c r="G52" s="95"/>
      <c r="H52" s="95"/>
      <c r="I52" s="95"/>
      <c r="J52" s="95"/>
      <c r="K52" s="95"/>
      <c r="L52" s="95"/>
      <c r="M52" s="95"/>
      <c r="N52" s="95"/>
      <c r="O52" s="95"/>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row>
    <row r="53" spans="1:41" x14ac:dyDescent="0.2">
      <c r="A53" s="95"/>
      <c r="B53" s="95"/>
      <c r="C53" s="95"/>
      <c r="D53" s="95"/>
      <c r="E53" s="95"/>
      <c r="F53" s="95"/>
      <c r="G53" s="95"/>
      <c r="H53" s="95"/>
      <c r="I53" s="95"/>
      <c r="J53" s="95"/>
      <c r="K53" s="95"/>
      <c r="L53" s="95"/>
      <c r="M53" s="95"/>
      <c r="N53" s="95"/>
      <c r="O53" s="95"/>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row>
    <row r="54" spans="1:41" x14ac:dyDescent="0.2">
      <c r="A54" s="95"/>
      <c r="B54" s="95"/>
      <c r="C54" s="95"/>
      <c r="D54" s="95"/>
      <c r="E54" s="95"/>
      <c r="F54" s="95"/>
      <c r="G54" s="95"/>
      <c r="H54" s="95"/>
      <c r="I54" s="95"/>
      <c r="J54" s="95"/>
      <c r="K54" s="95"/>
      <c r="L54" s="95"/>
      <c r="M54" s="95"/>
      <c r="N54" s="95"/>
      <c r="O54" s="95"/>
      <c r="P54" s="95"/>
      <c r="Q54" s="95"/>
      <c r="R54" s="95"/>
      <c r="S54" s="95"/>
      <c r="T54" s="95"/>
      <c r="U54" s="95"/>
      <c r="V54" s="95"/>
      <c r="W54" s="95"/>
      <c r="X54" s="95"/>
      <c r="Y54" s="95"/>
      <c r="Z54" s="95"/>
      <c r="AA54" s="95"/>
      <c r="AB54" s="95"/>
      <c r="AC54" s="95"/>
      <c r="AD54" s="95"/>
      <c r="AE54" s="95"/>
      <c r="AF54" s="95"/>
      <c r="AG54" s="95"/>
      <c r="AH54" s="95"/>
      <c r="AI54" s="95"/>
      <c r="AJ54" s="95"/>
      <c r="AK54" s="95"/>
      <c r="AL54" s="95"/>
      <c r="AM54" s="95"/>
      <c r="AN54" s="95"/>
      <c r="AO54" s="95"/>
    </row>
    <row r="55" spans="1:41" x14ac:dyDescent="0.2">
      <c r="A55" s="95"/>
      <c r="B55" s="95"/>
      <c r="C55" s="95"/>
      <c r="D55" s="95"/>
      <c r="E55" s="95"/>
      <c r="F55" s="95"/>
      <c r="G55" s="95"/>
      <c r="H55" s="95"/>
      <c r="I55" s="95"/>
      <c r="J55" s="95"/>
      <c r="K55" s="95"/>
      <c r="L55" s="95"/>
      <c r="M55" s="95"/>
      <c r="N55" s="95"/>
      <c r="O55" s="95"/>
      <c r="P55" s="95"/>
      <c r="Q55" s="95"/>
      <c r="R55" s="95"/>
      <c r="S55" s="95"/>
      <c r="T55" s="95"/>
      <c r="U55" s="95"/>
      <c r="V55" s="95"/>
      <c r="W55" s="95"/>
      <c r="X55" s="95"/>
      <c r="Y55" s="95"/>
      <c r="Z55" s="95"/>
      <c r="AA55" s="95"/>
      <c r="AB55" s="95"/>
      <c r="AC55" s="95"/>
      <c r="AD55" s="95"/>
      <c r="AE55" s="95"/>
      <c r="AF55" s="95"/>
      <c r="AG55" s="95"/>
      <c r="AH55" s="95"/>
      <c r="AI55" s="95"/>
      <c r="AJ55" s="95"/>
      <c r="AK55" s="95"/>
      <c r="AL55" s="95"/>
      <c r="AM55" s="95"/>
      <c r="AN55" s="95"/>
      <c r="AO55" s="95"/>
    </row>
    <row r="56" spans="1:41" x14ac:dyDescent="0.2">
      <c r="A56" s="95"/>
      <c r="B56" s="95"/>
      <c r="C56" s="95"/>
      <c r="D56" s="95"/>
      <c r="E56" s="95"/>
    </row>
  </sheetData>
  <mergeCells count="40">
    <mergeCell ref="B6:D6"/>
    <mergeCell ref="B1:D1"/>
    <mergeCell ref="B2:D2"/>
    <mergeCell ref="B3:D3"/>
    <mergeCell ref="B4:D4"/>
    <mergeCell ref="B5:D5"/>
    <mergeCell ref="A27:D27"/>
    <mergeCell ref="B7:D7"/>
    <mergeCell ref="B8:D8"/>
    <mergeCell ref="B9:D9"/>
    <mergeCell ref="B10:D10"/>
    <mergeCell ref="B11:D11"/>
    <mergeCell ref="A12:A13"/>
    <mergeCell ref="B12:D13"/>
    <mergeCell ref="B14:D14"/>
    <mergeCell ref="B15:D15"/>
    <mergeCell ref="A24:D24"/>
    <mergeCell ref="A25:D25"/>
    <mergeCell ref="A26:D26"/>
    <mergeCell ref="A37:B37"/>
    <mergeCell ref="C37:D37"/>
    <mergeCell ref="A28:D28"/>
    <mergeCell ref="A29:D29"/>
    <mergeCell ref="A30:D30"/>
    <mergeCell ref="A31:D31"/>
    <mergeCell ref="A32:D32"/>
    <mergeCell ref="A33:D33"/>
    <mergeCell ref="A34:D34"/>
    <mergeCell ref="A35:B35"/>
    <mergeCell ref="C35:D35"/>
    <mergeCell ref="A36:B36"/>
    <mergeCell ref="C36:D36"/>
    <mergeCell ref="A41:B41"/>
    <mergeCell ref="C41:D41"/>
    <mergeCell ref="A38:B38"/>
    <mergeCell ref="C38:D38"/>
    <mergeCell ref="A39:B39"/>
    <mergeCell ref="C39:D39"/>
    <mergeCell ref="A40:B40"/>
    <mergeCell ref="C40:D40"/>
  </mergeCells>
  <hyperlinks>
    <hyperlink ref="B12" r:id="rId1" xr:uid="{5D0926B0-AD88-BC4B-A38E-E452057C0D03}"/>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70B05-9C0F-45F7-8D8A-758899123427}">
  <dimension ref="A1:M28"/>
  <sheetViews>
    <sheetView zoomScale="90" zoomScaleNormal="90" workbookViewId="0">
      <selection activeCell="D24" sqref="D24"/>
    </sheetView>
  </sheetViews>
  <sheetFormatPr baseColWidth="10" defaultColWidth="8.83203125" defaultRowHeight="15" x14ac:dyDescent="0.2"/>
  <cols>
    <col min="1" max="1" width="4.5" style="10" customWidth="1"/>
    <col min="2" max="2" width="53.5" style="10" customWidth="1"/>
    <col min="3" max="3" width="11.5" style="10" customWidth="1"/>
    <col min="4" max="4" width="19.5" style="10" customWidth="1"/>
    <col min="5" max="11" width="8.83203125" style="10"/>
    <col min="12" max="12" width="18.5" style="10" customWidth="1"/>
    <col min="13" max="13" width="4.5" style="10" customWidth="1"/>
    <col min="14" max="16384" width="8.83203125" style="10"/>
  </cols>
  <sheetData>
    <row r="1" spans="1:13" ht="21" x14ac:dyDescent="0.2">
      <c r="A1" s="9"/>
      <c r="B1" s="179" t="s">
        <v>4</v>
      </c>
      <c r="C1" s="179"/>
      <c r="D1" s="179"/>
      <c r="E1" s="179"/>
      <c r="F1" s="179"/>
      <c r="G1" s="179"/>
      <c r="H1" s="179"/>
      <c r="I1" s="179"/>
      <c r="J1" s="179"/>
      <c r="K1" s="179"/>
      <c r="L1" s="179"/>
      <c r="M1" s="179"/>
    </row>
    <row r="2" spans="1:13" x14ac:dyDescent="0.2">
      <c r="A2" s="9"/>
      <c r="B2" s="11"/>
      <c r="C2" s="11"/>
      <c r="D2" s="11"/>
      <c r="E2" s="11"/>
      <c r="F2" s="11"/>
      <c r="G2" s="11"/>
      <c r="H2" s="11"/>
      <c r="I2" s="11"/>
      <c r="J2" s="11"/>
      <c r="K2" s="11"/>
      <c r="L2" s="11"/>
      <c r="M2" s="12"/>
    </row>
    <row r="3" spans="1:13" x14ac:dyDescent="0.2">
      <c r="A3" s="9"/>
      <c r="B3" s="13" t="s">
        <v>5</v>
      </c>
      <c r="C3" s="14" t="s">
        <v>6</v>
      </c>
      <c r="D3" s="14" t="s">
        <v>7</v>
      </c>
      <c r="E3" s="180" t="s">
        <v>8</v>
      </c>
      <c r="F3" s="180"/>
      <c r="G3" s="180"/>
      <c r="H3" s="180"/>
      <c r="I3" s="180"/>
      <c r="J3" s="180"/>
      <c r="K3" s="180"/>
      <c r="L3" s="180"/>
      <c r="M3" s="12"/>
    </row>
    <row r="4" spans="1:13" x14ac:dyDescent="0.2">
      <c r="A4" s="9"/>
      <c r="B4" s="6" t="s">
        <v>9</v>
      </c>
      <c r="C4" s="15">
        <v>0.89</v>
      </c>
      <c r="D4" s="8" t="s">
        <v>10</v>
      </c>
      <c r="E4" s="182" t="s">
        <v>11</v>
      </c>
      <c r="F4" s="182"/>
      <c r="G4" s="182"/>
      <c r="H4" s="182"/>
      <c r="I4" s="182"/>
      <c r="J4" s="182"/>
      <c r="K4" s="182"/>
      <c r="L4" s="182"/>
      <c r="M4" s="12"/>
    </row>
    <row r="5" spans="1:13" x14ac:dyDescent="0.2">
      <c r="A5" s="9"/>
      <c r="B5" s="6" t="s">
        <v>12</v>
      </c>
      <c r="C5" s="15">
        <v>1.4999999999999999E-2</v>
      </c>
      <c r="D5" s="8" t="s">
        <v>10</v>
      </c>
      <c r="E5" s="182" t="s">
        <v>11</v>
      </c>
      <c r="F5" s="182"/>
      <c r="G5" s="182"/>
      <c r="H5" s="182"/>
      <c r="I5" s="182"/>
      <c r="J5" s="182"/>
      <c r="K5" s="182"/>
      <c r="L5" s="182"/>
      <c r="M5" s="12"/>
    </row>
    <row r="6" spans="1:13" ht="62.25" customHeight="1" x14ac:dyDescent="0.2">
      <c r="A6" s="9"/>
      <c r="B6" s="6" t="s">
        <v>13</v>
      </c>
      <c r="C6" s="7">
        <v>10.3</v>
      </c>
      <c r="D6" s="8" t="s">
        <v>14</v>
      </c>
      <c r="E6" s="183" t="s">
        <v>15</v>
      </c>
      <c r="F6" s="183"/>
      <c r="G6" s="183"/>
      <c r="H6" s="183"/>
      <c r="I6" s="183"/>
      <c r="J6" s="183"/>
      <c r="K6" s="183"/>
      <c r="L6" s="183"/>
      <c r="M6" s="12"/>
    </row>
    <row r="7" spans="1:13" x14ac:dyDescent="0.2">
      <c r="A7" s="9"/>
      <c r="B7" s="6" t="s">
        <v>16</v>
      </c>
      <c r="C7" s="7">
        <v>100</v>
      </c>
      <c r="D7" s="8" t="s">
        <v>17</v>
      </c>
      <c r="E7" s="182" t="s">
        <v>18</v>
      </c>
      <c r="F7" s="182"/>
      <c r="G7" s="182"/>
      <c r="H7" s="182"/>
      <c r="I7" s="182"/>
      <c r="J7" s="182"/>
      <c r="K7" s="182"/>
      <c r="L7" s="182"/>
      <c r="M7" s="12"/>
    </row>
    <row r="8" spans="1:13" x14ac:dyDescent="0.2">
      <c r="A8" s="9"/>
      <c r="B8" s="6" t="s">
        <v>19</v>
      </c>
      <c r="C8" s="7">
        <v>1</v>
      </c>
      <c r="D8" s="8" t="s">
        <v>20</v>
      </c>
      <c r="E8" s="182" t="s">
        <v>21</v>
      </c>
      <c r="F8" s="182"/>
      <c r="G8" s="182"/>
      <c r="H8" s="182"/>
      <c r="I8" s="182"/>
      <c r="J8" s="182"/>
      <c r="K8" s="182"/>
      <c r="L8" s="182"/>
      <c r="M8" s="12"/>
    </row>
    <row r="9" spans="1:13" x14ac:dyDescent="0.2">
      <c r="A9" s="9"/>
      <c r="B9" s="11"/>
      <c r="C9" s="11"/>
      <c r="D9" s="11"/>
      <c r="E9" s="181"/>
      <c r="F9" s="181"/>
      <c r="G9" s="181"/>
      <c r="H9" s="181"/>
      <c r="I9" s="181"/>
      <c r="J9" s="181"/>
      <c r="K9" s="181"/>
      <c r="L9" s="181"/>
      <c r="M9" s="12"/>
    </row>
    <row r="10" spans="1:13" x14ac:dyDescent="0.2">
      <c r="A10" s="9"/>
      <c r="B10" s="11"/>
      <c r="C10" s="11"/>
      <c r="D10" s="11"/>
      <c r="E10" s="11"/>
      <c r="F10" s="11"/>
      <c r="G10" s="11"/>
      <c r="H10" s="11"/>
      <c r="I10" s="11"/>
      <c r="J10" s="11"/>
      <c r="K10" s="11"/>
      <c r="L10" s="11"/>
      <c r="M10" s="12"/>
    </row>
    <row r="11" spans="1:13" ht="21" x14ac:dyDescent="0.2">
      <c r="A11" s="9"/>
      <c r="B11" s="179" t="s">
        <v>22</v>
      </c>
      <c r="C11" s="179"/>
      <c r="D11" s="179"/>
      <c r="E11" s="179"/>
      <c r="F11" s="179"/>
      <c r="G11" s="179"/>
      <c r="H11" s="179"/>
      <c r="I11" s="179"/>
      <c r="J11" s="179"/>
      <c r="K11" s="179"/>
      <c r="L11" s="179"/>
      <c r="M11" s="179"/>
    </row>
    <row r="12" spans="1:13" x14ac:dyDescent="0.2">
      <c r="A12" s="9"/>
      <c r="B12" s="11"/>
      <c r="C12" s="11"/>
      <c r="D12" s="11"/>
      <c r="E12" s="11"/>
      <c r="F12" s="11"/>
      <c r="G12" s="11"/>
      <c r="H12" s="11"/>
      <c r="I12" s="11"/>
      <c r="J12" s="11"/>
      <c r="K12" s="11"/>
      <c r="L12" s="11"/>
      <c r="M12" s="12"/>
    </row>
    <row r="13" spans="1:13" x14ac:dyDescent="0.2">
      <c r="A13" s="9"/>
      <c r="B13" s="13" t="s">
        <v>5</v>
      </c>
      <c r="C13" s="14" t="s">
        <v>6</v>
      </c>
      <c r="D13" s="14" t="s">
        <v>7</v>
      </c>
      <c r="E13" s="180" t="s">
        <v>8</v>
      </c>
      <c r="F13" s="180"/>
      <c r="G13" s="180"/>
      <c r="H13" s="180"/>
      <c r="I13" s="180"/>
      <c r="J13" s="180"/>
      <c r="K13" s="180"/>
      <c r="L13" s="180"/>
      <c r="M13" s="12"/>
    </row>
    <row r="14" spans="1:13" x14ac:dyDescent="0.2">
      <c r="A14" s="9"/>
      <c r="B14" s="6" t="s">
        <v>23</v>
      </c>
      <c r="C14" s="23">
        <f>C5/C4*12/1</f>
        <v>0.20224719101123595</v>
      </c>
      <c r="D14" s="8" t="s">
        <v>24</v>
      </c>
      <c r="E14" s="182" t="s">
        <v>25</v>
      </c>
      <c r="F14" s="182"/>
      <c r="G14" s="182"/>
      <c r="H14" s="182"/>
      <c r="I14" s="182"/>
      <c r="J14" s="182"/>
      <c r="K14" s="182"/>
      <c r="L14" s="182"/>
      <c r="M14" s="12"/>
    </row>
    <row r="15" spans="1:13" x14ac:dyDescent="0.2">
      <c r="A15" s="9"/>
      <c r="B15" s="6" t="s">
        <v>26</v>
      </c>
      <c r="C15" s="16">
        <f>Fperm_SI_Woolf2021!X2</f>
        <v>-0.5924711625471053</v>
      </c>
      <c r="D15" s="8" t="s">
        <v>27</v>
      </c>
      <c r="E15" s="182" t="s">
        <v>28</v>
      </c>
      <c r="F15" s="182"/>
      <c r="G15" s="182"/>
      <c r="H15" s="182"/>
      <c r="I15" s="182"/>
      <c r="J15" s="182"/>
      <c r="K15" s="182"/>
      <c r="L15" s="182"/>
      <c r="M15" s="12"/>
    </row>
    <row r="16" spans="1:13" x14ac:dyDescent="0.2">
      <c r="A16" s="9"/>
      <c r="B16" s="6" t="s">
        <v>29</v>
      </c>
      <c r="C16" s="16">
        <f>Fperm_SI_Woolf2021!Y2</f>
        <v>1.0919792769707883</v>
      </c>
      <c r="D16" s="8" t="s">
        <v>27</v>
      </c>
      <c r="E16" s="182" t="s">
        <v>28</v>
      </c>
      <c r="F16" s="182"/>
      <c r="G16" s="182"/>
      <c r="H16" s="182"/>
      <c r="I16" s="182"/>
      <c r="J16" s="182"/>
      <c r="K16" s="182"/>
      <c r="L16" s="182"/>
      <c r="M16" s="12"/>
    </row>
    <row r="17" spans="1:13" x14ac:dyDescent="0.2">
      <c r="A17" s="9"/>
      <c r="B17" s="6" t="s">
        <v>30</v>
      </c>
      <c r="C17" s="16">
        <f>Fperm_SI_Woolf2021!X4</f>
        <v>0.34052026471315539</v>
      </c>
      <c r="D17" s="8" t="s">
        <v>27</v>
      </c>
      <c r="E17" s="182" t="s">
        <v>28</v>
      </c>
      <c r="F17" s="182"/>
      <c r="G17" s="182"/>
      <c r="H17" s="182"/>
      <c r="I17" s="182"/>
      <c r="J17" s="182"/>
      <c r="K17" s="182"/>
      <c r="L17" s="182"/>
      <c r="M17" s="12"/>
    </row>
    <row r="18" spans="1:13" x14ac:dyDescent="0.2">
      <c r="A18" s="9"/>
      <c r="B18" s="17"/>
      <c r="C18" s="18"/>
      <c r="D18" s="18"/>
      <c r="E18" s="19"/>
      <c r="F18" s="19"/>
      <c r="G18" s="19"/>
      <c r="H18" s="19"/>
      <c r="I18" s="19"/>
      <c r="J18" s="19"/>
      <c r="K18" s="19"/>
      <c r="L18" s="19"/>
      <c r="M18" s="12"/>
    </row>
    <row r="19" spans="1:13" x14ac:dyDescent="0.2">
      <c r="A19" s="9"/>
      <c r="B19" s="11"/>
      <c r="C19" s="11"/>
      <c r="D19" s="11"/>
      <c r="E19" s="11"/>
      <c r="F19" s="11"/>
      <c r="G19" s="11"/>
      <c r="H19" s="11"/>
      <c r="I19" s="11"/>
      <c r="J19" s="11"/>
      <c r="K19" s="11"/>
      <c r="L19" s="11"/>
      <c r="M19" s="12"/>
    </row>
    <row r="20" spans="1:13" ht="21" x14ac:dyDescent="0.2">
      <c r="A20" s="9"/>
      <c r="B20" s="179" t="s">
        <v>31</v>
      </c>
      <c r="C20" s="179"/>
      <c r="D20" s="179"/>
      <c r="E20" s="179"/>
      <c r="F20" s="179"/>
      <c r="G20" s="179"/>
      <c r="H20" s="179"/>
      <c r="I20" s="179"/>
      <c r="J20" s="179"/>
      <c r="K20" s="179"/>
      <c r="L20" s="179"/>
      <c r="M20" s="179"/>
    </row>
    <row r="21" spans="1:13" x14ac:dyDescent="0.2">
      <c r="A21" s="9"/>
      <c r="B21" s="11"/>
      <c r="C21" s="11"/>
      <c r="D21" s="11"/>
      <c r="E21" s="11"/>
      <c r="F21" s="11"/>
      <c r="G21" s="11"/>
      <c r="H21" s="11"/>
      <c r="I21" s="11"/>
      <c r="J21" s="11"/>
      <c r="K21" s="11"/>
      <c r="L21" s="11"/>
      <c r="M21" s="12"/>
    </row>
    <row r="22" spans="1:13" x14ac:dyDescent="0.2">
      <c r="A22" s="9"/>
      <c r="B22" s="13" t="s">
        <v>5</v>
      </c>
      <c r="C22" s="14" t="s">
        <v>6</v>
      </c>
      <c r="D22" s="14" t="s">
        <v>7</v>
      </c>
      <c r="E22" s="180" t="s">
        <v>8</v>
      </c>
      <c r="F22" s="180"/>
      <c r="G22" s="180"/>
      <c r="H22" s="180"/>
      <c r="I22" s="180"/>
      <c r="J22" s="180"/>
      <c r="K22" s="180"/>
      <c r="L22" s="180"/>
      <c r="M22" s="12"/>
    </row>
    <row r="23" spans="1:13" ht="17" x14ac:dyDescent="0.2">
      <c r="A23" s="9"/>
      <c r="B23" s="6" t="s">
        <v>32</v>
      </c>
      <c r="C23" s="20">
        <f>MIN($C$16+$C$15*C14,100%)</f>
        <v>0.97215364859047493</v>
      </c>
      <c r="D23" s="8" t="s">
        <v>33</v>
      </c>
      <c r="E23" s="182" t="s">
        <v>34</v>
      </c>
      <c r="F23" s="182"/>
      <c r="G23" s="182"/>
      <c r="H23" s="182"/>
      <c r="I23" s="182"/>
      <c r="J23" s="182"/>
      <c r="K23" s="182"/>
      <c r="L23" s="182"/>
      <c r="M23" s="12"/>
    </row>
    <row r="24" spans="1:13" ht="17" x14ac:dyDescent="0.2">
      <c r="A24" s="9"/>
      <c r="B24" s="6" t="s">
        <v>35</v>
      </c>
      <c r="C24" s="21">
        <f>1*C4*C23*44/12</f>
        <v>3.1724614065669168</v>
      </c>
      <c r="D24" s="8" t="s">
        <v>36</v>
      </c>
      <c r="E24" s="182" t="s">
        <v>34</v>
      </c>
      <c r="F24" s="182"/>
      <c r="G24" s="182"/>
      <c r="H24" s="182"/>
      <c r="I24" s="182"/>
      <c r="J24" s="182"/>
      <c r="K24" s="182"/>
      <c r="L24" s="182"/>
      <c r="M24" s="12"/>
    </row>
    <row r="25" spans="1:13" ht="17" x14ac:dyDescent="0.2">
      <c r="A25" s="9"/>
      <c r="B25" s="6" t="s">
        <v>37</v>
      </c>
      <c r="C25" s="22">
        <f>C24*C8</f>
        <v>3.1724614065669168</v>
      </c>
      <c r="D25" s="8" t="s">
        <v>38</v>
      </c>
      <c r="E25" s="182" t="s">
        <v>39</v>
      </c>
      <c r="F25" s="182"/>
      <c r="G25" s="182"/>
      <c r="H25" s="182"/>
      <c r="I25" s="182"/>
      <c r="J25" s="182"/>
      <c r="K25" s="182"/>
      <c r="L25" s="182"/>
      <c r="M25" s="12"/>
    </row>
    <row r="26" spans="1:13" x14ac:dyDescent="0.2">
      <c r="A26" s="9"/>
      <c r="B26" s="11"/>
      <c r="C26" s="11"/>
      <c r="D26" s="11"/>
      <c r="E26" s="11"/>
      <c r="F26" s="11"/>
      <c r="G26" s="11"/>
      <c r="H26" s="11"/>
      <c r="I26" s="11"/>
      <c r="J26" s="11"/>
      <c r="K26" s="11"/>
      <c r="L26" s="11"/>
      <c r="M26" s="12"/>
    </row>
    <row r="27" spans="1:13" x14ac:dyDescent="0.2">
      <c r="A27" s="9"/>
      <c r="B27" s="11"/>
      <c r="C27" s="11"/>
      <c r="D27" s="11"/>
      <c r="E27" s="11"/>
      <c r="F27" s="11"/>
      <c r="G27" s="11"/>
      <c r="H27" s="11"/>
      <c r="I27" s="11"/>
      <c r="J27" s="11"/>
      <c r="K27" s="11"/>
      <c r="L27" s="11"/>
      <c r="M27" s="12"/>
    </row>
    <row r="28" spans="1:13" ht="21" x14ac:dyDescent="0.2">
      <c r="A28" s="9"/>
      <c r="B28" s="179"/>
      <c r="C28" s="179"/>
      <c r="D28" s="179"/>
      <c r="E28" s="179"/>
      <c r="F28" s="179"/>
      <c r="G28" s="179"/>
      <c r="H28" s="179"/>
      <c r="I28" s="179"/>
      <c r="J28" s="179"/>
      <c r="K28" s="179"/>
      <c r="L28" s="179"/>
      <c r="M28" s="179"/>
    </row>
  </sheetData>
  <mergeCells count="20">
    <mergeCell ref="B28:M28"/>
    <mergeCell ref="E23:L23"/>
    <mergeCell ref="E24:L24"/>
    <mergeCell ref="E25:L25"/>
    <mergeCell ref="E4:L4"/>
    <mergeCell ref="E8:L8"/>
    <mergeCell ref="E14:L14"/>
    <mergeCell ref="E16:L16"/>
    <mergeCell ref="E17:L17"/>
    <mergeCell ref="E6:L6"/>
    <mergeCell ref="E5:L5"/>
    <mergeCell ref="E22:L22"/>
    <mergeCell ref="B1:M1"/>
    <mergeCell ref="B11:M11"/>
    <mergeCell ref="B20:M20"/>
    <mergeCell ref="E3:L3"/>
    <mergeCell ref="E9:L9"/>
    <mergeCell ref="E7:L7"/>
    <mergeCell ref="E13:L13"/>
    <mergeCell ref="E15:L1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D670E-2052-4701-B48B-38A9F2B150FB}">
  <sheetPr>
    <tabColor theme="2"/>
  </sheetPr>
  <dimension ref="A1:U1048568"/>
  <sheetViews>
    <sheetView tabSelected="1" zoomScale="88" zoomScaleNormal="85" workbookViewId="0">
      <selection activeCell="J29" sqref="J29"/>
    </sheetView>
  </sheetViews>
  <sheetFormatPr baseColWidth="10" defaultColWidth="10.83203125" defaultRowHeight="19" x14ac:dyDescent="0.25"/>
  <cols>
    <col min="1" max="1" width="45.6640625" style="56" customWidth="1"/>
    <col min="2" max="2" width="14.83203125" style="56" customWidth="1"/>
    <col min="3" max="3" width="4.1640625" style="56" customWidth="1"/>
    <col min="4" max="12" width="8" style="56" bestFit="1" customWidth="1"/>
    <col min="13" max="15" width="8" style="86" bestFit="1" customWidth="1"/>
    <col min="16" max="16" width="15" style="57" customWidth="1"/>
    <col min="17" max="17" width="5.5" style="57" customWidth="1"/>
    <col min="18" max="18" width="15.5" style="56" customWidth="1"/>
    <col min="19" max="16384" width="10.83203125" style="56"/>
  </cols>
  <sheetData>
    <row r="1" spans="1:21" ht="15" x14ac:dyDescent="0.2">
      <c r="M1" s="56"/>
      <c r="N1" s="56"/>
      <c r="O1" s="56"/>
    </row>
    <row r="2" spans="1:21" ht="15" x14ac:dyDescent="0.2">
      <c r="B2" s="58"/>
      <c r="C2" s="58"/>
      <c r="D2" s="133">
        <v>44927</v>
      </c>
      <c r="E2" s="134">
        <v>44958</v>
      </c>
      <c r="F2" s="133">
        <v>44986</v>
      </c>
      <c r="G2" s="134">
        <v>45017</v>
      </c>
      <c r="H2" s="133">
        <v>45047</v>
      </c>
      <c r="I2" s="134">
        <v>45078</v>
      </c>
      <c r="J2" s="133">
        <v>45108</v>
      </c>
      <c r="K2" s="134">
        <v>45139</v>
      </c>
      <c r="L2" s="133">
        <v>45170</v>
      </c>
      <c r="M2" s="134">
        <v>45200</v>
      </c>
      <c r="N2" s="133">
        <v>45231</v>
      </c>
      <c r="O2" s="134">
        <v>45261</v>
      </c>
      <c r="P2" s="57" t="s">
        <v>187</v>
      </c>
      <c r="R2" s="58"/>
      <c r="S2" s="58"/>
      <c r="T2" s="59"/>
      <c r="U2" s="59"/>
    </row>
    <row r="3" spans="1:21" ht="15" x14ac:dyDescent="0.2">
      <c r="A3" s="59" t="s">
        <v>147</v>
      </c>
      <c r="B3" s="56" t="s">
        <v>130</v>
      </c>
      <c r="D3" s="114">
        <v>1</v>
      </c>
      <c r="E3" s="111">
        <v>1</v>
      </c>
      <c r="F3" s="111">
        <v>1</v>
      </c>
      <c r="G3" s="111">
        <v>1</v>
      </c>
      <c r="H3" s="111">
        <v>1</v>
      </c>
      <c r="I3" s="111">
        <v>1</v>
      </c>
      <c r="J3" s="111">
        <v>1</v>
      </c>
      <c r="K3" s="111">
        <v>1</v>
      </c>
      <c r="L3" s="111">
        <v>1</v>
      </c>
      <c r="M3" s="111">
        <v>1</v>
      </c>
      <c r="N3" s="111">
        <v>1</v>
      </c>
      <c r="O3" s="115">
        <v>1</v>
      </c>
      <c r="P3" s="57">
        <f>SUM(D3:O3)</f>
        <v>12</v>
      </c>
    </row>
    <row r="4" spans="1:21" ht="15" x14ac:dyDescent="0.2">
      <c r="A4" s="59" t="s">
        <v>131</v>
      </c>
      <c r="B4" s="60" t="s">
        <v>33</v>
      </c>
      <c r="C4" s="60"/>
      <c r="D4" s="116">
        <v>0</v>
      </c>
      <c r="E4" s="112">
        <v>0</v>
      </c>
      <c r="F4" s="112">
        <v>0</v>
      </c>
      <c r="G4" s="112">
        <v>0</v>
      </c>
      <c r="H4" s="112">
        <v>0</v>
      </c>
      <c r="I4" s="112">
        <v>0</v>
      </c>
      <c r="J4" s="112">
        <v>0</v>
      </c>
      <c r="K4" s="112">
        <v>0</v>
      </c>
      <c r="L4" s="112">
        <v>0</v>
      </c>
      <c r="M4" s="112">
        <v>0</v>
      </c>
      <c r="N4" s="112">
        <v>0</v>
      </c>
      <c r="O4" s="117">
        <v>0</v>
      </c>
      <c r="R4" s="60"/>
      <c r="S4" s="60"/>
    </row>
    <row r="5" spans="1:21" ht="15" x14ac:dyDescent="0.2">
      <c r="A5" s="59" t="s">
        <v>146</v>
      </c>
      <c r="B5" s="56" t="s">
        <v>130</v>
      </c>
      <c r="D5" s="118">
        <f>D3*(1-D4)</f>
        <v>1</v>
      </c>
      <c r="E5" s="96">
        <f t="shared" ref="E5:F5" si="0">E3*(1-E4)</f>
        <v>1</v>
      </c>
      <c r="F5" s="96">
        <f t="shared" si="0"/>
        <v>1</v>
      </c>
      <c r="G5" s="96">
        <f>G3*(1-G4)</f>
        <v>1</v>
      </c>
      <c r="H5" s="96">
        <f t="shared" ref="H5:O5" si="1">H3*(1-H4)</f>
        <v>1</v>
      </c>
      <c r="I5" s="96">
        <f t="shared" si="1"/>
        <v>1</v>
      </c>
      <c r="J5" s="96">
        <f t="shared" si="1"/>
        <v>1</v>
      </c>
      <c r="K5" s="96">
        <f t="shared" si="1"/>
        <v>1</v>
      </c>
      <c r="L5" s="96">
        <f t="shared" si="1"/>
        <v>1</v>
      </c>
      <c r="M5" s="96">
        <f t="shared" si="1"/>
        <v>1</v>
      </c>
      <c r="N5" s="96">
        <f t="shared" si="1"/>
        <v>1</v>
      </c>
      <c r="O5" s="101">
        <f t="shared" si="1"/>
        <v>1</v>
      </c>
      <c r="P5" s="57">
        <f>SUM(D5:O5)</f>
        <v>12</v>
      </c>
      <c r="T5" s="61"/>
      <c r="U5" s="62"/>
    </row>
    <row r="6" spans="1:21" ht="15" x14ac:dyDescent="0.2">
      <c r="A6" s="59"/>
      <c r="D6" s="119"/>
      <c r="E6" s="97"/>
      <c r="F6" s="97"/>
      <c r="G6" s="97"/>
      <c r="H6" s="97"/>
      <c r="I6" s="97"/>
      <c r="J6" s="97"/>
      <c r="K6" s="97"/>
      <c r="L6" s="97"/>
      <c r="M6" s="97"/>
      <c r="N6" s="97"/>
      <c r="O6" s="102"/>
    </row>
    <row r="7" spans="1:21" ht="15" x14ac:dyDescent="0.2">
      <c r="A7" s="59" t="s">
        <v>132</v>
      </c>
      <c r="B7" s="64" t="s">
        <v>133</v>
      </c>
      <c r="C7" s="64"/>
      <c r="D7" s="120">
        <f>'Gross embodied CO2 calculator'!$C$24</f>
        <v>3.1724614065669168</v>
      </c>
      <c r="E7" s="113">
        <f>'Gross embodied CO2 calculator'!$C$24</f>
        <v>3.1724614065669168</v>
      </c>
      <c r="F7" s="113">
        <f>'Gross embodied CO2 calculator'!$C$24</f>
        <v>3.1724614065669168</v>
      </c>
      <c r="G7" s="113">
        <f>'Gross embodied CO2 calculator'!$C$24</f>
        <v>3.1724614065669168</v>
      </c>
      <c r="H7" s="113">
        <f>'Gross embodied CO2 calculator'!$C$24</f>
        <v>3.1724614065669168</v>
      </c>
      <c r="I7" s="113">
        <f>'Gross embodied CO2 calculator'!$C$24</f>
        <v>3.1724614065669168</v>
      </c>
      <c r="J7" s="113">
        <f>'Gross embodied CO2 calculator'!$C$24</f>
        <v>3.1724614065669168</v>
      </c>
      <c r="K7" s="113">
        <f>'Gross embodied CO2 calculator'!$C$24</f>
        <v>3.1724614065669168</v>
      </c>
      <c r="L7" s="113">
        <f>'Gross embodied CO2 calculator'!$C$24</f>
        <v>3.1724614065669168</v>
      </c>
      <c r="M7" s="113">
        <f>'Gross embodied CO2 calculator'!$C$24</f>
        <v>3.1724614065669168</v>
      </c>
      <c r="N7" s="113">
        <f>'Gross embodied CO2 calculator'!$C$24</f>
        <v>3.1724614065669168</v>
      </c>
      <c r="O7" s="121">
        <f>'Gross embodied CO2 calculator'!$C$24</f>
        <v>3.1724614065669168</v>
      </c>
      <c r="R7" s="65"/>
      <c r="S7" s="66"/>
      <c r="T7" s="67"/>
      <c r="U7" s="67"/>
    </row>
    <row r="8" spans="1:21" ht="15" x14ac:dyDescent="0.2">
      <c r="A8" s="59" t="s">
        <v>132</v>
      </c>
      <c r="B8" s="64" t="s">
        <v>134</v>
      </c>
      <c r="C8" s="64"/>
      <c r="D8" s="122">
        <f>D5*D7</f>
        <v>3.1724614065669168</v>
      </c>
      <c r="E8" s="98">
        <f t="shared" ref="E8:O8" si="2">E5*E7</f>
        <v>3.1724614065669168</v>
      </c>
      <c r="F8" s="98">
        <f t="shared" si="2"/>
        <v>3.1724614065669168</v>
      </c>
      <c r="G8" s="98">
        <f t="shared" si="2"/>
        <v>3.1724614065669168</v>
      </c>
      <c r="H8" s="98">
        <f t="shared" si="2"/>
        <v>3.1724614065669168</v>
      </c>
      <c r="I8" s="98">
        <f t="shared" si="2"/>
        <v>3.1724614065669168</v>
      </c>
      <c r="J8" s="98">
        <f t="shared" si="2"/>
        <v>3.1724614065669168</v>
      </c>
      <c r="K8" s="98">
        <f t="shared" si="2"/>
        <v>3.1724614065669168</v>
      </c>
      <c r="L8" s="98">
        <f t="shared" si="2"/>
        <v>3.1724614065669168</v>
      </c>
      <c r="M8" s="98">
        <f t="shared" si="2"/>
        <v>3.1724614065669168</v>
      </c>
      <c r="N8" s="98">
        <f t="shared" si="2"/>
        <v>3.1724614065669168</v>
      </c>
      <c r="O8" s="103">
        <f t="shared" si="2"/>
        <v>3.1724614065669168</v>
      </c>
      <c r="P8" s="57">
        <f>SUM(D8:O8)</f>
        <v>38.069536878803</v>
      </c>
      <c r="R8" s="64"/>
    </row>
    <row r="9" spans="1:21" ht="15" x14ac:dyDescent="0.2">
      <c r="B9" s="64"/>
      <c r="C9" s="64"/>
      <c r="D9" s="123"/>
      <c r="E9" s="99"/>
      <c r="F9" s="99"/>
      <c r="G9" s="99"/>
      <c r="H9" s="99"/>
      <c r="I9" s="99"/>
      <c r="J9" s="99"/>
      <c r="K9" s="99"/>
      <c r="L9" s="99"/>
      <c r="M9" s="99"/>
      <c r="N9" s="99"/>
      <c r="O9" s="104"/>
      <c r="R9" s="64"/>
    </row>
    <row r="10" spans="1:21" s="68" customFormat="1" ht="15" x14ac:dyDescent="0.2">
      <c r="A10" s="68" t="s">
        <v>135</v>
      </c>
      <c r="B10" s="68" t="s">
        <v>134</v>
      </c>
      <c r="D10" s="124">
        <v>0</v>
      </c>
      <c r="E10" s="100">
        <v>0</v>
      </c>
      <c r="F10" s="100">
        <v>0</v>
      </c>
      <c r="G10" s="100">
        <v>0</v>
      </c>
      <c r="H10" s="100">
        <v>0</v>
      </c>
      <c r="I10" s="100">
        <v>0</v>
      </c>
      <c r="J10" s="100">
        <v>0</v>
      </c>
      <c r="K10" s="100">
        <v>0</v>
      </c>
      <c r="L10" s="100">
        <v>0</v>
      </c>
      <c r="M10" s="100">
        <v>0</v>
      </c>
      <c r="N10" s="100">
        <v>0</v>
      </c>
      <c r="O10" s="105">
        <v>0</v>
      </c>
      <c r="P10" s="68">
        <f>SUM(D10:O10)</f>
        <v>0</v>
      </c>
      <c r="R10" s="69"/>
      <c r="S10" s="66"/>
    </row>
    <row r="11" spans="1:21" s="68" customFormat="1" ht="15" x14ac:dyDescent="0.2">
      <c r="A11" s="68" t="s">
        <v>136</v>
      </c>
      <c r="B11" s="68" t="s">
        <v>134</v>
      </c>
      <c r="D11" s="124">
        <v>0</v>
      </c>
      <c r="E11" s="100">
        <v>0</v>
      </c>
      <c r="F11" s="100">
        <v>0</v>
      </c>
      <c r="G11" s="100">
        <v>0</v>
      </c>
      <c r="H11" s="100">
        <v>0</v>
      </c>
      <c r="I11" s="100">
        <v>0</v>
      </c>
      <c r="J11" s="100">
        <v>0</v>
      </c>
      <c r="K11" s="100">
        <v>0</v>
      </c>
      <c r="L11" s="100">
        <v>0</v>
      </c>
      <c r="M11" s="100">
        <v>0</v>
      </c>
      <c r="N11" s="100">
        <v>0</v>
      </c>
      <c r="O11" s="105">
        <v>0</v>
      </c>
      <c r="P11" s="68">
        <f>SUM(D11:O11)</f>
        <v>0</v>
      </c>
      <c r="R11" s="69"/>
      <c r="S11" s="66"/>
    </row>
    <row r="12" spans="1:21" s="68" customFormat="1" ht="15" x14ac:dyDescent="0.2">
      <c r="A12" s="68" t="s">
        <v>137</v>
      </c>
      <c r="B12" s="68" t="s">
        <v>134</v>
      </c>
      <c r="D12" s="124">
        <v>0.13</v>
      </c>
      <c r="E12" s="100">
        <v>0</v>
      </c>
      <c r="F12" s="100">
        <v>0</v>
      </c>
      <c r="G12" s="100">
        <v>0</v>
      </c>
      <c r="H12" s="100">
        <v>0</v>
      </c>
      <c r="I12" s="100">
        <v>0</v>
      </c>
      <c r="J12" s="100">
        <v>0</v>
      </c>
      <c r="K12" s="100">
        <v>0</v>
      </c>
      <c r="L12" s="100">
        <v>0</v>
      </c>
      <c r="M12" s="100">
        <v>0</v>
      </c>
      <c r="N12" s="100">
        <v>0</v>
      </c>
      <c r="O12" s="105">
        <v>0</v>
      </c>
      <c r="P12" s="68">
        <f>SUM(D12:O12)</f>
        <v>0.13</v>
      </c>
      <c r="R12" s="69"/>
      <c r="S12" s="66"/>
    </row>
    <row r="13" spans="1:21" s="68" customFormat="1" ht="15" x14ac:dyDescent="0.2">
      <c r="A13" s="68" t="s">
        <v>138</v>
      </c>
      <c r="B13" s="68" t="s">
        <v>134</v>
      </c>
      <c r="D13" s="124">
        <v>1.46</v>
      </c>
      <c r="E13" s="100">
        <v>0</v>
      </c>
      <c r="F13" s="100">
        <v>0</v>
      </c>
      <c r="G13" s="100">
        <v>0</v>
      </c>
      <c r="H13" s="100">
        <v>0</v>
      </c>
      <c r="I13" s="100">
        <v>0</v>
      </c>
      <c r="J13" s="100">
        <v>0</v>
      </c>
      <c r="K13" s="100">
        <v>0</v>
      </c>
      <c r="L13" s="100">
        <v>0</v>
      </c>
      <c r="M13" s="100">
        <v>0</v>
      </c>
      <c r="N13" s="100">
        <v>0</v>
      </c>
      <c r="O13" s="105">
        <v>0</v>
      </c>
      <c r="P13" s="68">
        <f>SUM(D13:O13)</f>
        <v>1.46</v>
      </c>
      <c r="R13" s="69"/>
      <c r="S13" s="66"/>
    </row>
    <row r="14" spans="1:21" s="68" customFormat="1" ht="15" x14ac:dyDescent="0.2">
      <c r="A14" s="68" t="s">
        <v>139</v>
      </c>
      <c r="B14" s="68" t="s">
        <v>134</v>
      </c>
      <c r="D14" s="124">
        <v>0.13</v>
      </c>
      <c r="E14" s="100"/>
      <c r="F14" s="100"/>
      <c r="G14" s="100"/>
      <c r="H14" s="100"/>
      <c r="I14" s="100"/>
      <c r="J14" s="100"/>
      <c r="K14" s="100"/>
      <c r="L14" s="100"/>
      <c r="M14" s="100">
        <f>M5*'[2]A2_A4 Transport'!$B$33</f>
        <v>9.7058823529411753E-3</v>
      </c>
      <c r="N14" s="100">
        <f>N5*'[2]A2_A4 Transport'!$B$33</f>
        <v>9.7058823529411753E-3</v>
      </c>
      <c r="O14" s="105">
        <f>O5*'[2]A2_A4 Transport'!$B$33</f>
        <v>9.7058823529411753E-3</v>
      </c>
      <c r="P14" s="68">
        <f t="shared" ref="P14:P15" si="3">SUM(D14:O14)</f>
        <v>0.15911764705882353</v>
      </c>
      <c r="R14" s="69"/>
    </row>
    <row r="15" spans="1:21" s="68" customFormat="1" ht="15" x14ac:dyDescent="0.2">
      <c r="A15" s="68" t="s">
        <v>140</v>
      </c>
      <c r="B15" s="68" t="s">
        <v>134</v>
      </c>
      <c r="D15" s="124"/>
      <c r="E15" s="100"/>
      <c r="F15" s="100"/>
      <c r="G15" s="100"/>
      <c r="H15" s="100"/>
      <c r="I15" s="100"/>
      <c r="J15" s="100"/>
      <c r="K15" s="100"/>
      <c r="L15" s="100"/>
      <c r="M15" s="100">
        <v>0</v>
      </c>
      <c r="N15" s="100">
        <v>0</v>
      </c>
      <c r="O15" s="105">
        <v>0</v>
      </c>
      <c r="P15" s="68">
        <f t="shared" si="3"/>
        <v>0</v>
      </c>
      <c r="R15" s="69"/>
      <c r="S15" s="70"/>
    </row>
    <row r="16" spans="1:21" ht="15" x14ac:dyDescent="0.2">
      <c r="A16" s="59" t="s">
        <v>141</v>
      </c>
      <c r="B16" s="64" t="s">
        <v>134</v>
      </c>
      <c r="C16" s="57"/>
      <c r="D16" s="125">
        <f>SUM(D10:D14)</f>
        <v>1.7199999999999998</v>
      </c>
      <c r="E16" s="63">
        <f t="shared" ref="E16:O16" si="4">SUM(E10:E13)</f>
        <v>0</v>
      </c>
      <c r="F16" s="63">
        <f t="shared" si="4"/>
        <v>0</v>
      </c>
      <c r="G16" s="63">
        <f t="shared" si="4"/>
        <v>0</v>
      </c>
      <c r="H16" s="63">
        <f t="shared" si="4"/>
        <v>0</v>
      </c>
      <c r="I16" s="63">
        <f t="shared" si="4"/>
        <v>0</v>
      </c>
      <c r="J16" s="63">
        <f t="shared" si="4"/>
        <v>0</v>
      </c>
      <c r="K16" s="63">
        <f t="shared" si="4"/>
        <v>0</v>
      </c>
      <c r="L16" s="63">
        <f t="shared" si="4"/>
        <v>0</v>
      </c>
      <c r="M16" s="63">
        <f t="shared" si="4"/>
        <v>0</v>
      </c>
      <c r="N16" s="63">
        <f t="shared" si="4"/>
        <v>0</v>
      </c>
      <c r="O16" s="106">
        <f t="shared" si="4"/>
        <v>0</v>
      </c>
      <c r="P16" s="57">
        <f>SUM(P10:P15)</f>
        <v>1.7491176470588234</v>
      </c>
      <c r="R16" s="71"/>
      <c r="S16" s="72"/>
      <c r="T16" s="73"/>
      <c r="U16" s="73"/>
    </row>
    <row r="17" spans="1:21" s="59" customFormat="1" ht="15" x14ac:dyDescent="0.2">
      <c r="A17" s="56"/>
      <c r="B17" s="64"/>
      <c r="C17" s="64"/>
      <c r="D17" s="126"/>
      <c r="E17" s="74"/>
      <c r="F17" s="74"/>
      <c r="G17" s="74"/>
      <c r="H17" s="74"/>
      <c r="I17" s="74"/>
      <c r="J17" s="74"/>
      <c r="K17" s="74"/>
      <c r="L17" s="74"/>
      <c r="M17" s="74"/>
      <c r="N17" s="74"/>
      <c r="O17" s="107"/>
      <c r="P17" s="57"/>
      <c r="Q17" s="57"/>
      <c r="R17" s="68"/>
      <c r="S17" s="64"/>
    </row>
    <row r="18" spans="1:21" ht="15" x14ac:dyDescent="0.2">
      <c r="A18" s="59" t="s">
        <v>142</v>
      </c>
      <c r="B18" s="64" t="s">
        <v>134</v>
      </c>
      <c r="C18" s="57"/>
      <c r="D18" s="127">
        <f t="shared" ref="D18:O18" si="5">D8-D16</f>
        <v>1.452461406566917</v>
      </c>
      <c r="E18" s="75">
        <f t="shared" si="5"/>
        <v>3.1724614065669168</v>
      </c>
      <c r="F18" s="75">
        <f t="shared" si="5"/>
        <v>3.1724614065669168</v>
      </c>
      <c r="G18" s="75">
        <f t="shared" si="5"/>
        <v>3.1724614065669168</v>
      </c>
      <c r="H18" s="75">
        <f t="shared" si="5"/>
        <v>3.1724614065669168</v>
      </c>
      <c r="I18" s="75">
        <f t="shared" si="5"/>
        <v>3.1724614065669168</v>
      </c>
      <c r="J18" s="75">
        <f t="shared" si="5"/>
        <v>3.1724614065669168</v>
      </c>
      <c r="K18" s="75">
        <f t="shared" si="5"/>
        <v>3.1724614065669168</v>
      </c>
      <c r="L18" s="75">
        <f t="shared" si="5"/>
        <v>3.1724614065669168</v>
      </c>
      <c r="M18" s="75">
        <f t="shared" si="5"/>
        <v>3.1724614065669168</v>
      </c>
      <c r="N18" s="75">
        <f t="shared" si="5"/>
        <v>3.1724614065669168</v>
      </c>
      <c r="O18" s="108">
        <f t="shared" si="5"/>
        <v>3.1724614065669168</v>
      </c>
      <c r="P18" s="57">
        <f>SUM(D18:O18)</f>
        <v>36.349536878803001</v>
      </c>
      <c r="R18" s="76"/>
      <c r="S18" s="77"/>
    </row>
    <row r="19" spans="1:21" ht="15" x14ac:dyDescent="0.2">
      <c r="B19" s="69"/>
      <c r="C19" s="69"/>
      <c r="D19" s="126"/>
      <c r="E19" s="74"/>
      <c r="F19" s="74"/>
      <c r="G19" s="74"/>
      <c r="H19" s="74"/>
      <c r="I19" s="74"/>
      <c r="J19" s="74"/>
      <c r="K19" s="74"/>
      <c r="L19" s="74"/>
      <c r="M19" s="74"/>
      <c r="N19" s="74"/>
      <c r="O19" s="107"/>
      <c r="R19" s="68"/>
      <c r="S19" s="69"/>
    </row>
    <row r="20" spans="1:21" ht="15" x14ac:dyDescent="0.2">
      <c r="A20" s="59" t="s">
        <v>142</v>
      </c>
      <c r="B20" s="64" t="s">
        <v>143</v>
      </c>
      <c r="C20" s="71"/>
      <c r="D20" s="128">
        <f t="shared" ref="D20:O20" si="6">D18/D5</f>
        <v>1.452461406566917</v>
      </c>
      <c r="E20" s="78">
        <f t="shared" si="6"/>
        <v>3.1724614065669168</v>
      </c>
      <c r="F20" s="78">
        <f t="shared" si="6"/>
        <v>3.1724614065669168</v>
      </c>
      <c r="G20" s="78">
        <f t="shared" si="6"/>
        <v>3.1724614065669168</v>
      </c>
      <c r="H20" s="78">
        <f t="shared" si="6"/>
        <v>3.1724614065669168</v>
      </c>
      <c r="I20" s="78">
        <f t="shared" si="6"/>
        <v>3.1724614065669168</v>
      </c>
      <c r="J20" s="78">
        <f t="shared" si="6"/>
        <v>3.1724614065669168</v>
      </c>
      <c r="K20" s="78">
        <f t="shared" si="6"/>
        <v>3.1724614065669168</v>
      </c>
      <c r="L20" s="78">
        <f t="shared" si="6"/>
        <v>3.1724614065669168</v>
      </c>
      <c r="M20" s="78">
        <f t="shared" si="6"/>
        <v>3.1724614065669168</v>
      </c>
      <c r="N20" s="78">
        <f t="shared" si="6"/>
        <v>3.1724614065669168</v>
      </c>
      <c r="O20" s="109">
        <f t="shared" si="6"/>
        <v>3.1724614065669168</v>
      </c>
      <c r="R20" s="79"/>
      <c r="S20" s="80"/>
      <c r="T20" s="81"/>
      <c r="U20" s="81"/>
    </row>
    <row r="21" spans="1:21" ht="16" thickBot="1" x14ac:dyDescent="0.25">
      <c r="D21" s="129"/>
      <c r="M21" s="56"/>
      <c r="N21" s="56"/>
      <c r="O21" s="110"/>
      <c r="R21" s="82"/>
    </row>
    <row r="22" spans="1:21" ht="16" thickBot="1" x14ac:dyDescent="0.25">
      <c r="A22" s="59" t="s">
        <v>144</v>
      </c>
      <c r="B22" s="57"/>
      <c r="C22" s="57"/>
      <c r="D22" s="130">
        <f t="shared" ref="D22:O22" si="7">D20*D5</f>
        <v>1.452461406566917</v>
      </c>
      <c r="E22" s="131">
        <f t="shared" si="7"/>
        <v>3.1724614065669168</v>
      </c>
      <c r="F22" s="131">
        <f t="shared" si="7"/>
        <v>3.1724614065669168</v>
      </c>
      <c r="G22" s="131">
        <f t="shared" si="7"/>
        <v>3.1724614065669168</v>
      </c>
      <c r="H22" s="131">
        <f t="shared" si="7"/>
        <v>3.1724614065669168</v>
      </c>
      <c r="I22" s="131">
        <f t="shared" si="7"/>
        <v>3.1724614065669168</v>
      </c>
      <c r="J22" s="131">
        <f t="shared" si="7"/>
        <v>3.1724614065669168</v>
      </c>
      <c r="K22" s="131">
        <f t="shared" si="7"/>
        <v>3.1724614065669168</v>
      </c>
      <c r="L22" s="131">
        <f t="shared" si="7"/>
        <v>3.1724614065669168</v>
      </c>
      <c r="M22" s="131">
        <f t="shared" si="7"/>
        <v>3.1724614065669168</v>
      </c>
      <c r="N22" s="131">
        <f t="shared" si="7"/>
        <v>3.1724614065669168</v>
      </c>
      <c r="O22" s="132">
        <f t="shared" si="7"/>
        <v>3.1724614065669168</v>
      </c>
      <c r="P22" s="83">
        <f>SUM(D22:O22)</f>
        <v>36.349536878803001</v>
      </c>
      <c r="Q22" s="75"/>
      <c r="R22" s="84"/>
      <c r="S22" s="75"/>
    </row>
    <row r="23" spans="1:21" ht="15" x14ac:dyDescent="0.2">
      <c r="A23" s="59"/>
      <c r="F23" s="62"/>
      <c r="G23" s="59"/>
      <c r="H23" s="59"/>
      <c r="I23" s="59"/>
      <c r="J23" s="59"/>
      <c r="K23" s="62"/>
      <c r="M23" s="56"/>
      <c r="N23" s="62"/>
      <c r="O23" s="59"/>
    </row>
    <row r="24" spans="1:21" ht="15" x14ac:dyDescent="0.2">
      <c r="D24" s="85"/>
      <c r="E24" s="85"/>
      <c r="F24" s="85"/>
      <c r="G24" s="85"/>
      <c r="H24" s="85"/>
      <c r="I24" s="85"/>
      <c r="J24" s="85"/>
      <c r="K24" s="85"/>
      <c r="L24" s="85"/>
      <c r="M24" s="85"/>
      <c r="N24" s="85"/>
      <c r="O24" s="85"/>
      <c r="P24" s="85"/>
      <c r="Q24" s="85"/>
    </row>
    <row r="46" spans="1:17" x14ac:dyDescent="0.25">
      <c r="A46" s="59"/>
      <c r="B46" s="68"/>
      <c r="L46" s="86"/>
      <c r="O46" s="56"/>
      <c r="P46" s="56"/>
      <c r="Q46" s="56"/>
    </row>
    <row r="47" spans="1:17" x14ac:dyDescent="0.25">
      <c r="A47" s="59"/>
      <c r="B47" s="68"/>
      <c r="L47" s="86"/>
      <c r="O47" s="56"/>
      <c r="P47" s="56"/>
      <c r="Q47" s="56"/>
    </row>
    <row r="48" spans="1:17" x14ac:dyDescent="0.25">
      <c r="L48" s="86"/>
      <c r="O48" s="56"/>
      <c r="P48" s="56"/>
      <c r="Q48" s="56"/>
    </row>
    <row r="49" spans="1:17" x14ac:dyDescent="0.25">
      <c r="A49" s="68"/>
      <c r="B49" s="68"/>
      <c r="L49" s="86"/>
      <c r="O49" s="56"/>
      <c r="P49" s="56"/>
      <c r="Q49" s="56"/>
    </row>
    <row r="50" spans="1:17" x14ac:dyDescent="0.25">
      <c r="A50" s="68"/>
      <c r="B50" s="68"/>
      <c r="L50" s="86"/>
      <c r="O50" s="56"/>
      <c r="P50" s="56"/>
      <c r="Q50" s="56"/>
    </row>
    <row r="51" spans="1:17" x14ac:dyDescent="0.25">
      <c r="A51" s="68"/>
      <c r="B51" s="68"/>
      <c r="L51" s="86"/>
      <c r="O51" s="56"/>
      <c r="P51" s="56"/>
      <c r="Q51" s="56"/>
    </row>
    <row r="52" spans="1:17" x14ac:dyDescent="0.25">
      <c r="A52" s="68"/>
      <c r="B52" s="68"/>
      <c r="L52" s="86"/>
      <c r="O52" s="56"/>
      <c r="P52" s="56"/>
      <c r="Q52" s="56"/>
    </row>
    <row r="53" spans="1:17" x14ac:dyDescent="0.25">
      <c r="A53" s="59"/>
      <c r="B53" s="68"/>
      <c r="L53" s="86"/>
      <c r="O53" s="56"/>
      <c r="P53" s="56"/>
      <c r="Q53" s="56"/>
    </row>
    <row r="54" spans="1:17" x14ac:dyDescent="0.25">
      <c r="B54" s="68"/>
      <c r="L54" s="86"/>
      <c r="O54" s="56"/>
      <c r="P54" s="56"/>
      <c r="Q54" s="56"/>
    </row>
    <row r="55" spans="1:17" x14ac:dyDescent="0.25">
      <c r="A55" s="59"/>
      <c r="B55" s="68"/>
      <c r="L55" s="86"/>
      <c r="O55" s="56"/>
      <c r="P55" s="56"/>
      <c r="Q55" s="56"/>
    </row>
    <row r="56" spans="1:17" x14ac:dyDescent="0.25">
      <c r="B56" s="69"/>
      <c r="C56" s="69"/>
    </row>
    <row r="57" spans="1:17" x14ac:dyDescent="0.25">
      <c r="A57" s="59"/>
      <c r="B57" s="64"/>
      <c r="C57" s="71"/>
    </row>
    <row r="59" spans="1:17" x14ac:dyDescent="0.25">
      <c r="A59" s="59"/>
      <c r="B59" s="57"/>
      <c r="C59" s="57"/>
    </row>
    <row r="1048568" spans="2:2" x14ac:dyDescent="0.25">
      <c r="B1048568" s="64" t="s">
        <v>145</v>
      </c>
    </row>
  </sheetData>
  <pageMargins left="0.70000000000000007" right="0.70000000000000007" top="0.75" bottom="0.75" header="0.30000000000000004" footer="0.30000000000000004"/>
  <pageSetup paperSize="9"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66D9A-DF27-40DB-AD40-DC6709E793C9}">
  <dimension ref="A1:L30"/>
  <sheetViews>
    <sheetView zoomScale="85" zoomScaleNormal="85" workbookViewId="0">
      <selection activeCell="D5" sqref="D5:L30"/>
    </sheetView>
  </sheetViews>
  <sheetFormatPr baseColWidth="10" defaultColWidth="8.83203125" defaultRowHeight="15" x14ac:dyDescent="0.2"/>
  <cols>
    <col min="3" max="3" width="14.1640625" customWidth="1"/>
  </cols>
  <sheetData>
    <row r="1" spans="1:12" x14ac:dyDescent="0.2">
      <c r="A1" s="184"/>
      <c r="B1" s="184"/>
      <c r="C1" s="184"/>
      <c r="D1" s="185" t="s">
        <v>0</v>
      </c>
      <c r="E1" s="185"/>
      <c r="F1" s="185"/>
      <c r="G1" s="185"/>
      <c r="H1" s="185"/>
      <c r="I1" s="185"/>
      <c r="J1" s="185"/>
      <c r="K1" s="185"/>
      <c r="L1" s="185"/>
    </row>
    <row r="2" spans="1:12" x14ac:dyDescent="0.2">
      <c r="A2" s="184"/>
      <c r="B2" s="184"/>
      <c r="C2" s="184"/>
      <c r="D2" s="185"/>
      <c r="E2" s="185"/>
      <c r="F2" s="185"/>
      <c r="G2" s="185"/>
      <c r="H2" s="185"/>
      <c r="I2" s="185"/>
      <c r="J2" s="185"/>
      <c r="K2" s="185"/>
      <c r="L2" s="185"/>
    </row>
    <row r="3" spans="1:12" x14ac:dyDescent="0.2">
      <c r="A3" s="184"/>
      <c r="B3" s="184"/>
      <c r="C3" s="184"/>
      <c r="D3" s="185"/>
      <c r="E3" s="185"/>
      <c r="F3" s="185"/>
      <c r="G3" s="185"/>
      <c r="H3" s="185"/>
      <c r="I3" s="185"/>
      <c r="J3" s="185"/>
      <c r="K3" s="185"/>
      <c r="L3" s="185"/>
    </row>
    <row r="4" spans="1:12" x14ac:dyDescent="0.2">
      <c r="A4" s="184"/>
      <c r="B4" s="184"/>
      <c r="C4" s="184"/>
      <c r="D4" s="185"/>
      <c r="E4" s="185"/>
      <c r="F4" s="185"/>
      <c r="G4" s="185"/>
      <c r="H4" s="185"/>
      <c r="I4" s="185"/>
      <c r="J4" s="185"/>
      <c r="K4" s="185"/>
      <c r="L4" s="185"/>
    </row>
    <row r="5" spans="1:12" ht="14.5" customHeight="1" x14ac:dyDescent="0.2">
      <c r="A5" s="186" t="s">
        <v>1</v>
      </c>
      <c r="B5" s="186"/>
      <c r="C5" s="186"/>
      <c r="D5" s="186" t="s">
        <v>2</v>
      </c>
      <c r="E5" s="187"/>
      <c r="F5" s="187"/>
      <c r="G5" s="187"/>
      <c r="H5" s="187"/>
      <c r="I5" s="187"/>
      <c r="J5" s="187"/>
      <c r="K5" s="187"/>
      <c r="L5" s="187"/>
    </row>
    <row r="6" spans="1:12" x14ac:dyDescent="0.2">
      <c r="A6" s="186"/>
      <c r="B6" s="186"/>
      <c r="C6" s="186"/>
      <c r="D6" s="187"/>
      <c r="E6" s="187"/>
      <c r="F6" s="187"/>
      <c r="G6" s="187"/>
      <c r="H6" s="187"/>
      <c r="I6" s="187"/>
      <c r="J6" s="187"/>
      <c r="K6" s="187"/>
      <c r="L6" s="187"/>
    </row>
    <row r="7" spans="1:12" x14ac:dyDescent="0.2">
      <c r="A7" s="186"/>
      <c r="B7" s="186"/>
      <c r="C7" s="186"/>
      <c r="D7" s="187"/>
      <c r="E7" s="187"/>
      <c r="F7" s="187"/>
      <c r="G7" s="187"/>
      <c r="H7" s="187"/>
      <c r="I7" s="187"/>
      <c r="J7" s="187"/>
      <c r="K7" s="187"/>
      <c r="L7" s="187"/>
    </row>
    <row r="8" spans="1:12" x14ac:dyDescent="0.2">
      <c r="A8" s="186"/>
      <c r="B8" s="186"/>
      <c r="C8" s="186"/>
      <c r="D8" s="187"/>
      <c r="E8" s="187"/>
      <c r="F8" s="187"/>
      <c r="G8" s="187"/>
      <c r="H8" s="187"/>
      <c r="I8" s="187"/>
      <c r="J8" s="187"/>
      <c r="K8" s="187"/>
      <c r="L8" s="187"/>
    </row>
    <row r="9" spans="1:12" x14ac:dyDescent="0.2">
      <c r="A9" s="186"/>
      <c r="B9" s="186"/>
      <c r="C9" s="186"/>
      <c r="D9" s="187"/>
      <c r="E9" s="187"/>
      <c r="F9" s="187"/>
      <c r="G9" s="187"/>
      <c r="H9" s="187"/>
      <c r="I9" s="187"/>
      <c r="J9" s="187"/>
      <c r="K9" s="187"/>
      <c r="L9" s="187"/>
    </row>
    <row r="10" spans="1:12" x14ac:dyDescent="0.2">
      <c r="A10" s="186"/>
      <c r="B10" s="186"/>
      <c r="C10" s="186"/>
      <c r="D10" s="187"/>
      <c r="E10" s="187"/>
      <c r="F10" s="187"/>
      <c r="G10" s="187"/>
      <c r="H10" s="187"/>
      <c r="I10" s="187"/>
      <c r="J10" s="187"/>
      <c r="K10" s="187"/>
      <c r="L10" s="187"/>
    </row>
    <row r="11" spans="1:12" x14ac:dyDescent="0.2">
      <c r="A11" s="186"/>
      <c r="B11" s="186"/>
      <c r="C11" s="186"/>
      <c r="D11" s="187"/>
      <c r="E11" s="187"/>
      <c r="F11" s="187"/>
      <c r="G11" s="187"/>
      <c r="H11" s="187"/>
      <c r="I11" s="187"/>
      <c r="J11" s="187"/>
      <c r="K11" s="187"/>
      <c r="L11" s="187"/>
    </row>
    <row r="12" spans="1:12" x14ac:dyDescent="0.2">
      <c r="A12" s="186"/>
      <c r="B12" s="186"/>
      <c r="C12" s="186"/>
      <c r="D12" s="187"/>
      <c r="E12" s="187"/>
      <c r="F12" s="187"/>
      <c r="G12" s="187"/>
      <c r="H12" s="187"/>
      <c r="I12" s="187"/>
      <c r="J12" s="187"/>
      <c r="K12" s="187"/>
      <c r="L12" s="187"/>
    </row>
    <row r="13" spans="1:12" x14ac:dyDescent="0.2">
      <c r="A13" s="186"/>
      <c r="B13" s="186"/>
      <c r="C13" s="186"/>
      <c r="D13" s="187"/>
      <c r="E13" s="187"/>
      <c r="F13" s="187"/>
      <c r="G13" s="187"/>
      <c r="H13" s="187"/>
      <c r="I13" s="187"/>
      <c r="J13" s="187"/>
      <c r="K13" s="187"/>
      <c r="L13" s="187"/>
    </row>
    <row r="14" spans="1:12" x14ac:dyDescent="0.2">
      <c r="A14" s="186"/>
      <c r="B14" s="186"/>
      <c r="C14" s="186"/>
      <c r="D14" s="187"/>
      <c r="E14" s="187"/>
      <c r="F14" s="187"/>
      <c r="G14" s="187"/>
      <c r="H14" s="187"/>
      <c r="I14" s="187"/>
      <c r="J14" s="187"/>
      <c r="K14" s="187"/>
      <c r="L14" s="187"/>
    </row>
    <row r="15" spans="1:12" x14ac:dyDescent="0.2">
      <c r="A15" s="186"/>
      <c r="B15" s="186"/>
      <c r="C15" s="186"/>
      <c r="D15" s="187"/>
      <c r="E15" s="187"/>
      <c r="F15" s="187"/>
      <c r="G15" s="187"/>
      <c r="H15" s="187"/>
      <c r="I15" s="187"/>
      <c r="J15" s="187"/>
      <c r="K15" s="187"/>
      <c r="L15" s="187"/>
    </row>
    <row r="16" spans="1:12" x14ac:dyDescent="0.2">
      <c r="A16" s="186"/>
      <c r="B16" s="186"/>
      <c r="C16" s="186"/>
      <c r="D16" s="187"/>
      <c r="E16" s="187"/>
      <c r="F16" s="187"/>
      <c r="G16" s="187"/>
      <c r="H16" s="187"/>
      <c r="I16" s="187"/>
      <c r="J16" s="187"/>
      <c r="K16" s="187"/>
      <c r="L16" s="187"/>
    </row>
    <row r="17" spans="1:12" x14ac:dyDescent="0.2">
      <c r="A17" s="186"/>
      <c r="B17" s="186"/>
      <c r="C17" s="186"/>
      <c r="D17" s="187"/>
      <c r="E17" s="187"/>
      <c r="F17" s="187"/>
      <c r="G17" s="187"/>
      <c r="H17" s="187"/>
      <c r="I17" s="187"/>
      <c r="J17" s="187"/>
      <c r="K17" s="187"/>
      <c r="L17" s="187"/>
    </row>
    <row r="18" spans="1:12" x14ac:dyDescent="0.2">
      <c r="A18" s="186"/>
      <c r="B18" s="186"/>
      <c r="C18" s="186"/>
      <c r="D18" s="187"/>
      <c r="E18" s="187"/>
      <c r="F18" s="187"/>
      <c r="G18" s="187"/>
      <c r="H18" s="187"/>
      <c r="I18" s="187"/>
      <c r="J18" s="187"/>
      <c r="K18" s="187"/>
      <c r="L18" s="187"/>
    </row>
    <row r="19" spans="1:12" x14ac:dyDescent="0.2">
      <c r="A19" s="186"/>
      <c r="B19" s="186"/>
      <c r="C19" s="186"/>
      <c r="D19" s="187"/>
      <c r="E19" s="187"/>
      <c r="F19" s="187"/>
      <c r="G19" s="187"/>
      <c r="H19" s="187"/>
      <c r="I19" s="187"/>
      <c r="J19" s="187"/>
      <c r="K19" s="187"/>
      <c r="L19" s="187"/>
    </row>
    <row r="20" spans="1:12" x14ac:dyDescent="0.2">
      <c r="A20" s="186"/>
      <c r="B20" s="186"/>
      <c r="C20" s="186"/>
      <c r="D20" s="187"/>
      <c r="E20" s="187"/>
      <c r="F20" s="187"/>
      <c r="G20" s="187"/>
      <c r="H20" s="187"/>
      <c r="I20" s="187"/>
      <c r="J20" s="187"/>
      <c r="K20" s="187"/>
      <c r="L20" s="187"/>
    </row>
    <row r="21" spans="1:12" x14ac:dyDescent="0.2">
      <c r="A21" s="186"/>
      <c r="B21" s="186"/>
      <c r="C21" s="186"/>
      <c r="D21" s="187"/>
      <c r="E21" s="187"/>
      <c r="F21" s="187"/>
      <c r="G21" s="187"/>
      <c r="H21" s="187"/>
      <c r="I21" s="187"/>
      <c r="J21" s="187"/>
      <c r="K21" s="187"/>
      <c r="L21" s="187"/>
    </row>
    <row r="22" spans="1:12" x14ac:dyDescent="0.2">
      <c r="A22" s="186"/>
      <c r="B22" s="186"/>
      <c r="C22" s="186"/>
      <c r="D22" s="187"/>
      <c r="E22" s="187"/>
      <c r="F22" s="187"/>
      <c r="G22" s="187"/>
      <c r="H22" s="187"/>
      <c r="I22" s="187"/>
      <c r="J22" s="187"/>
      <c r="K22" s="187"/>
      <c r="L22" s="187"/>
    </row>
    <row r="23" spans="1:12" x14ac:dyDescent="0.2">
      <c r="A23" s="186"/>
      <c r="B23" s="186"/>
      <c r="C23" s="186"/>
      <c r="D23" s="187"/>
      <c r="E23" s="187"/>
      <c r="F23" s="187"/>
      <c r="G23" s="187"/>
      <c r="H23" s="187"/>
      <c r="I23" s="187"/>
      <c r="J23" s="187"/>
      <c r="K23" s="187"/>
      <c r="L23" s="187"/>
    </row>
    <row r="24" spans="1:12" x14ac:dyDescent="0.2">
      <c r="A24" s="186"/>
      <c r="B24" s="186"/>
      <c r="C24" s="186"/>
      <c r="D24" s="187"/>
      <c r="E24" s="187"/>
      <c r="F24" s="187"/>
      <c r="G24" s="187"/>
      <c r="H24" s="187"/>
      <c r="I24" s="187"/>
      <c r="J24" s="187"/>
      <c r="K24" s="187"/>
      <c r="L24" s="187"/>
    </row>
    <row r="25" spans="1:12" x14ac:dyDescent="0.2">
      <c r="A25" s="186"/>
      <c r="B25" s="186"/>
      <c r="C25" s="186"/>
      <c r="D25" s="187"/>
      <c r="E25" s="187"/>
      <c r="F25" s="187"/>
      <c r="G25" s="187"/>
      <c r="H25" s="187"/>
      <c r="I25" s="187"/>
      <c r="J25" s="187"/>
      <c r="K25" s="187"/>
      <c r="L25" s="187"/>
    </row>
    <row r="26" spans="1:12" x14ac:dyDescent="0.2">
      <c r="A26" s="186"/>
      <c r="B26" s="186"/>
      <c r="C26" s="186"/>
      <c r="D26" s="187"/>
      <c r="E26" s="187"/>
      <c r="F26" s="187"/>
      <c r="G26" s="187"/>
      <c r="H26" s="187"/>
      <c r="I26" s="187"/>
      <c r="J26" s="187"/>
      <c r="K26" s="187"/>
      <c r="L26" s="187"/>
    </row>
    <row r="27" spans="1:12" x14ac:dyDescent="0.2">
      <c r="A27" s="186"/>
      <c r="B27" s="186"/>
      <c r="C27" s="186"/>
      <c r="D27" s="187"/>
      <c r="E27" s="187"/>
      <c r="F27" s="187"/>
      <c r="G27" s="187"/>
      <c r="H27" s="187"/>
      <c r="I27" s="187"/>
      <c r="J27" s="187"/>
      <c r="K27" s="187"/>
      <c r="L27" s="187"/>
    </row>
    <row r="28" spans="1:12" x14ac:dyDescent="0.2">
      <c r="A28" s="188" t="s">
        <v>3</v>
      </c>
      <c r="B28" s="188"/>
      <c r="C28" s="188"/>
      <c r="D28" s="187"/>
      <c r="E28" s="187"/>
      <c r="F28" s="187"/>
      <c r="G28" s="187"/>
      <c r="H28" s="187"/>
      <c r="I28" s="187"/>
      <c r="J28" s="187"/>
      <c r="K28" s="187"/>
      <c r="L28" s="187"/>
    </row>
    <row r="29" spans="1:12" x14ac:dyDescent="0.2">
      <c r="A29" s="188"/>
      <c r="B29" s="188"/>
      <c r="C29" s="188"/>
      <c r="D29" s="187"/>
      <c r="E29" s="187"/>
      <c r="F29" s="187"/>
      <c r="G29" s="187"/>
      <c r="H29" s="187"/>
      <c r="I29" s="187"/>
      <c r="J29" s="187"/>
      <c r="K29" s="187"/>
      <c r="L29" s="187"/>
    </row>
    <row r="30" spans="1:12" x14ac:dyDescent="0.2">
      <c r="A30" s="188"/>
      <c r="B30" s="188"/>
      <c r="C30" s="188"/>
      <c r="D30" s="187"/>
      <c r="E30" s="187"/>
      <c r="F30" s="187"/>
      <c r="G30" s="187"/>
      <c r="H30" s="187"/>
      <c r="I30" s="187"/>
      <c r="J30" s="187"/>
      <c r="K30" s="187"/>
      <c r="L30" s="187"/>
    </row>
  </sheetData>
  <mergeCells count="5">
    <mergeCell ref="A1:C4"/>
    <mergeCell ref="D1:L4"/>
    <mergeCell ref="D5:L30"/>
    <mergeCell ref="A5:C27"/>
    <mergeCell ref="A28:C30"/>
  </mergeCells>
  <hyperlinks>
    <hyperlink ref="A28:C30" r:id="rId1" display="Download the Biochar Puro Methodology here " xr:uid="{23D683B2-5253-4E3D-A887-196C0F8FA7B7}"/>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3D9A9-4588-400D-93EE-B929A5650B29}">
  <dimension ref="A1:BZ160"/>
  <sheetViews>
    <sheetView topLeftCell="A11" zoomScaleNormal="100" workbookViewId="0">
      <selection activeCell="A31" sqref="A31"/>
    </sheetView>
  </sheetViews>
  <sheetFormatPr baseColWidth="10" defaultColWidth="8.83203125" defaultRowHeight="15" x14ac:dyDescent="0.2"/>
  <cols>
    <col min="2" max="2" width="4.5" customWidth="1"/>
    <col min="3" max="3" width="6.5" style="24" customWidth="1"/>
    <col min="4" max="29" width="5" customWidth="1"/>
    <col min="30" max="30" width="4.5" customWidth="1"/>
    <col min="31" max="31" width="4" customWidth="1"/>
    <col min="32" max="78" width="5" customWidth="1"/>
  </cols>
  <sheetData>
    <row r="1" spans="1:58" x14ac:dyDescent="0.2">
      <c r="A1" s="30" t="s">
        <v>40</v>
      </c>
      <c r="C1" s="28"/>
      <c r="D1" s="29"/>
    </row>
    <row r="2" spans="1:58" x14ac:dyDescent="0.2">
      <c r="A2" s="30"/>
      <c r="C2" s="28"/>
      <c r="D2" s="29"/>
    </row>
    <row r="3" spans="1:58" x14ac:dyDescent="0.2">
      <c r="C3" s="28" t="s">
        <v>41</v>
      </c>
      <c r="D3" s="25">
        <v>14.9</v>
      </c>
      <c r="AF3" s="28" t="s">
        <v>41</v>
      </c>
      <c r="AG3" s="25">
        <v>14.9</v>
      </c>
    </row>
    <row r="4" spans="1:58" x14ac:dyDescent="0.2">
      <c r="C4" s="28" t="s">
        <v>42</v>
      </c>
      <c r="D4" s="25">
        <v>0.12</v>
      </c>
      <c r="AF4" s="28" t="s">
        <v>42</v>
      </c>
      <c r="AG4" s="25">
        <v>0.12</v>
      </c>
    </row>
    <row r="5" spans="1:58" x14ac:dyDescent="0.2">
      <c r="C5" s="33" t="s">
        <v>43</v>
      </c>
      <c r="D5" s="34">
        <v>100</v>
      </c>
      <c r="E5" s="35" t="s">
        <v>17</v>
      </c>
      <c r="AF5" s="33" t="s">
        <v>43</v>
      </c>
      <c r="AG5" s="34">
        <v>500</v>
      </c>
      <c r="AH5" s="35" t="s">
        <v>17</v>
      </c>
    </row>
    <row r="6" spans="1:58" x14ac:dyDescent="0.2">
      <c r="C6" s="28" t="s">
        <v>44</v>
      </c>
      <c r="D6" s="25" cm="1">
        <f t="array" ref="D6">SLOPE(Fperm_SI_Woolf2021!$F$9:$F$93*EXP(-Fperm_SI_Woolf2021!$I$9:$I$93*D5*IF(D3=Fperm_SI_Woolf2021!$E$9:$E$93,1,EXP(LN((1.1*(Fperm_SI_Woolf2021!$E$9:$E$93-D3)-63.1579*EXP(-0.19*Fperm_SI_Woolf2021!$E$9:$E$93)+63.1579*EXP(-0.19*D3))/(Fperm_SI_Woolf2021!$E$9:$E$93-D3))*(D3-Fperm_SI_Woolf2021!$E$9:$E$93)/10))) + Fperm_SI_Woolf2021!$G$9:$G$93*EXP(-Fperm_SI_Woolf2021!$J$9:$J$93*D5*IF(D3=Fperm_SI_Woolf2021!$E$9:$E$93,1,EXP(LN((1.1*(Fperm_SI_Woolf2021!$E$9:$E$93-D3)-63.1579*EXP(-0.19*Fperm_SI_Woolf2021!$E$9:$E$93)+63.1579*EXP(-0.19*D3))/(Fperm_SI_Woolf2021!$E$9:$E$93-D3))*(D3-Fperm_SI_Woolf2021!$E$9:$E$93)/10))) + Fperm_SI_Woolf2021!$H$9:$H$93*EXP(-Fperm_SI_Woolf2021!$K$9:$K$93*D5*IF(D3=Fperm_SI_Woolf2021!$E$9:$E$93,1,EXP(LN((1.1*(Fperm_SI_Woolf2021!$E$9:$E$93-D3)-63.1579*EXP(-0.19*Fperm_SI_Woolf2021!$E$9:$E$93)+63.1579*EXP(-0.19*D3))/(Fperm_SI_Woolf2021!$E$9:$E$93-D3))*(D3-Fperm_SI_Woolf2021!$E$9:$E$93)/10))),Fperm_SI_Woolf2021!$D$9:$D$93)</f>
        <v>-0.63507816131215233</v>
      </c>
      <c r="AF6" s="28" t="s">
        <v>44</v>
      </c>
      <c r="AG6" s="25" cm="1">
        <f t="array" ref="AG6">SLOPE(Fperm_SI_Woolf2021!$F$9:$F$93*EXP(-Fperm_SI_Woolf2021!$I$9:$I$93*AG5*IF(AG3=Fperm_SI_Woolf2021!$E$9:$E$93,1,EXP(LN((1.1*(Fperm_SI_Woolf2021!$E$9:$E$93-AG3)-63.1579*EXP(-0.19*Fperm_SI_Woolf2021!$E$9:$E$93)+63.1579*EXP(-0.19*AG3))/(Fperm_SI_Woolf2021!$E$9:$E$93-AG3))*(AG3-Fperm_SI_Woolf2021!$E$9:$E$93)/10))) + Fperm_SI_Woolf2021!$G$9:$G$93*EXP(-Fperm_SI_Woolf2021!$J$9:$J$93*AG5*IF(AG3=Fperm_SI_Woolf2021!$E$9:$E$93,1,EXP(LN((1.1*(Fperm_SI_Woolf2021!$E$9:$E$93-AG3)-63.1579*EXP(-0.19*Fperm_SI_Woolf2021!$E$9:$E$93)+63.1579*EXP(-0.19*AG3))/(Fperm_SI_Woolf2021!$E$9:$E$93-AG3))*(AG3-Fperm_SI_Woolf2021!$E$9:$E$93)/10))) + Fperm_SI_Woolf2021!$H$9:$H$93*EXP(-Fperm_SI_Woolf2021!$K$9:$K$93*AG5*IF(AG3=Fperm_SI_Woolf2021!$E$9:$E$93,1,EXP(LN((1.1*(Fperm_SI_Woolf2021!$E$9:$E$93-AG3)-63.1579*EXP(-0.19*Fperm_SI_Woolf2021!$E$9:$E$93)+63.1579*EXP(-0.19*AG3))/(Fperm_SI_Woolf2021!$E$9:$E$93-AG3))*(AG3-Fperm_SI_Woolf2021!$E$9:$E$93)/10))),Fperm_SI_Woolf2021!$D$9:$D$93)</f>
        <v>-0.49595849291918515</v>
      </c>
    </row>
    <row r="7" spans="1:58" x14ac:dyDescent="0.2">
      <c r="C7" s="28" t="s">
        <v>45</v>
      </c>
      <c r="D7" s="26" cm="1">
        <f t="array" ref="D7">INTERCEPT(Fperm_SI_Woolf2021!$F$9:$F$93*EXP(-Fperm_SI_Woolf2021!$I$9:$I$93*D5*IF(D3=Fperm_SI_Woolf2021!$E$9:$E$93,1,EXP(LN((1.1*(Fperm_SI_Woolf2021!$E$9:$E$93-D3)-63.1579*EXP(-0.19*Fperm_SI_Woolf2021!$E$9:$E$93)+63.1579*EXP(-0.19*D3))/(Fperm_SI_Woolf2021!$E$9:$E$93-D3))*(D3-Fperm_SI_Woolf2021!$E$9:$E$93)/10))) + Fperm_SI_Woolf2021!$G$9:$G$93*EXP(-Fperm_SI_Woolf2021!$J$9:$J$93*D5*IF(D3=Fperm_SI_Woolf2021!$E$9:$E$93,1,EXP(LN((1.1*(Fperm_SI_Woolf2021!$E$9:$E$93-D3)-63.1579*EXP(-0.19*Fperm_SI_Woolf2021!$E$9:$E$93)+63.1579*EXP(-0.19*D3))/(Fperm_SI_Woolf2021!$E$9:$E$93-D3))*(D3-Fperm_SI_Woolf2021!$E$9:$E$93)/10))) + Fperm_SI_Woolf2021!$H$9:$H$93*EXP(-Fperm_SI_Woolf2021!$K$9:$K$93*D5*IF(D3=Fperm_SI_Woolf2021!$E$9:$E$93,1,EXP(LN((1.1*(Fperm_SI_Woolf2021!$E$9:$E$93-D3)-63.1579*EXP(-0.19*Fperm_SI_Woolf2021!$E$9:$E$93)+63.1579*EXP(-0.19*D3))/(Fperm_SI_Woolf2021!$E$9:$E$93-D3))*(D3-Fperm_SI_Woolf2021!$E$9:$E$93)/10))),Fperm_SI_Woolf2021!$D$9:$D$93)</f>
        <v>1.0445057944212819</v>
      </c>
      <c r="AF7" s="28" t="s">
        <v>45</v>
      </c>
      <c r="AG7" s="26" cm="1">
        <f t="array" ref="AG7">INTERCEPT(Fperm_SI_Woolf2021!$F$9:$F$93*EXP(-Fperm_SI_Woolf2021!$I$9:$I$93*AG5*IF(AG3=Fperm_SI_Woolf2021!$E$9:$E$93,1,EXP(LN((1.1*(Fperm_SI_Woolf2021!$E$9:$E$93-AG3)-63.1579*EXP(-0.19*Fperm_SI_Woolf2021!$E$9:$E$93)+63.1579*EXP(-0.19*AG3))/(Fperm_SI_Woolf2021!$E$9:$E$93-AG3))*(AG3-Fperm_SI_Woolf2021!$E$9:$E$93)/10))) + Fperm_SI_Woolf2021!$G$9:$G$93*EXP(-Fperm_SI_Woolf2021!$J$9:$J$93*AG5*IF(AG3=Fperm_SI_Woolf2021!$E$9:$E$93,1,EXP(LN((1.1*(Fperm_SI_Woolf2021!$E$9:$E$93-AG3)-63.1579*EXP(-0.19*Fperm_SI_Woolf2021!$E$9:$E$93)+63.1579*EXP(-0.19*AG3))/(Fperm_SI_Woolf2021!$E$9:$E$93-AG3))*(AG3-Fperm_SI_Woolf2021!$E$9:$E$93)/10))) + Fperm_SI_Woolf2021!$H$9:$H$93*EXP(-Fperm_SI_Woolf2021!$K$9:$K$93*AG5*IF(AG3=Fperm_SI_Woolf2021!$E$9:$E$93,1,EXP(LN((1.1*(Fperm_SI_Woolf2021!$E$9:$E$93-AG3)-63.1579*EXP(-0.19*Fperm_SI_Woolf2021!$E$9:$E$93)+63.1579*EXP(-0.19*AG3))/(Fperm_SI_Woolf2021!$E$9:$E$93-AG3))*(AG3-Fperm_SI_Woolf2021!$E$9:$E$93)/10))),Fperm_SI_Woolf2021!$D$9:$D$93)</f>
        <v>0.57312622523726509</v>
      </c>
    </row>
    <row r="8" spans="1:58" x14ac:dyDescent="0.2">
      <c r="C8" s="28" t="s">
        <v>46</v>
      </c>
      <c r="D8" s="25">
        <f>MIN(1,D7+D4*D6)</f>
        <v>0.96829641506382358</v>
      </c>
      <c r="AF8" s="28" t="s">
        <v>46</v>
      </c>
      <c r="AG8" s="25">
        <f>MIN(1,AG7+AG4*AG6)</f>
        <v>0.51361120608696287</v>
      </c>
    </row>
    <row r="9" spans="1:58" x14ac:dyDescent="0.2">
      <c r="C9" s="28"/>
      <c r="D9" s="25"/>
      <c r="AF9" s="28"/>
      <c r="AG9" s="25"/>
    </row>
    <row r="10" spans="1:58" x14ac:dyDescent="0.2">
      <c r="D10" s="190" t="s">
        <v>47</v>
      </c>
      <c r="E10" s="190"/>
      <c r="F10" s="190"/>
      <c r="G10" s="190"/>
      <c r="H10" s="190"/>
      <c r="I10" s="190"/>
      <c r="J10" s="190"/>
      <c r="K10" s="190"/>
      <c r="L10" s="190"/>
      <c r="M10" s="190"/>
      <c r="N10" s="190"/>
      <c r="O10" s="190"/>
      <c r="P10" s="190"/>
      <c r="Q10" s="190"/>
      <c r="R10" s="190"/>
      <c r="S10" s="190"/>
      <c r="T10" s="190"/>
      <c r="U10" s="190"/>
      <c r="V10" s="190"/>
      <c r="W10" s="190"/>
      <c r="X10" s="190"/>
      <c r="Y10" s="190"/>
      <c r="Z10" s="190"/>
      <c r="AA10" s="190"/>
      <c r="AB10" s="190"/>
      <c r="AC10" s="190"/>
      <c r="AF10" s="24"/>
      <c r="AG10" s="190" t="s">
        <v>47</v>
      </c>
      <c r="AH10" s="190"/>
      <c r="AI10" s="190"/>
      <c r="AJ10" s="190"/>
      <c r="AK10" s="190"/>
      <c r="AL10" s="190"/>
      <c r="AM10" s="190"/>
      <c r="AN10" s="190"/>
      <c r="AO10" s="190"/>
      <c r="AP10" s="190"/>
      <c r="AQ10" s="190"/>
      <c r="AR10" s="190"/>
      <c r="AS10" s="190"/>
      <c r="AT10" s="190"/>
      <c r="AU10" s="190"/>
      <c r="AV10" s="190"/>
      <c r="AW10" s="190"/>
      <c r="AX10" s="190"/>
      <c r="AY10" s="190"/>
      <c r="AZ10" s="190"/>
      <c r="BA10" s="190"/>
      <c r="BB10" s="190"/>
      <c r="BC10" s="190"/>
      <c r="BD10" s="190"/>
      <c r="BE10" s="190"/>
      <c r="BF10" s="190"/>
    </row>
    <row r="11" spans="1:58" x14ac:dyDescent="0.2">
      <c r="C11" s="27">
        <f>D8</f>
        <v>0.96829641506382358</v>
      </c>
      <c r="D11" s="36">
        <v>0</v>
      </c>
      <c r="E11" s="36">
        <v>1</v>
      </c>
      <c r="F11" s="36">
        <v>2</v>
      </c>
      <c r="G11" s="36">
        <v>3</v>
      </c>
      <c r="H11" s="36">
        <v>4</v>
      </c>
      <c r="I11" s="36">
        <v>5</v>
      </c>
      <c r="J11" s="36">
        <v>6</v>
      </c>
      <c r="K11" s="36">
        <v>7</v>
      </c>
      <c r="L11" s="36">
        <v>8</v>
      </c>
      <c r="M11" s="36">
        <v>9</v>
      </c>
      <c r="N11" s="46">
        <v>10</v>
      </c>
      <c r="O11" s="46">
        <v>11</v>
      </c>
      <c r="P11" s="46">
        <v>12</v>
      </c>
      <c r="Q11" s="46">
        <v>13</v>
      </c>
      <c r="R11" s="46">
        <v>14</v>
      </c>
      <c r="S11" s="46">
        <v>15</v>
      </c>
      <c r="T11" s="46">
        <v>16</v>
      </c>
      <c r="U11" s="46">
        <v>17</v>
      </c>
      <c r="V11" s="46">
        <v>18</v>
      </c>
      <c r="W11" s="46">
        <v>19</v>
      </c>
      <c r="X11" s="46">
        <v>20</v>
      </c>
      <c r="Y11" s="46">
        <v>21</v>
      </c>
      <c r="Z11" s="46">
        <v>22</v>
      </c>
      <c r="AA11" s="46">
        <v>23</v>
      </c>
      <c r="AB11" s="46">
        <v>24</v>
      </c>
      <c r="AC11" s="46">
        <v>25</v>
      </c>
      <c r="AF11" s="27">
        <f>AG8</f>
        <v>0.51361120608696287</v>
      </c>
      <c r="AG11" s="54">
        <v>0</v>
      </c>
      <c r="AH11" s="54">
        <v>1</v>
      </c>
      <c r="AI11" s="54">
        <v>2</v>
      </c>
      <c r="AJ11" s="54">
        <v>3</v>
      </c>
      <c r="AK11" s="54">
        <v>4</v>
      </c>
      <c r="AL11" s="54">
        <v>5</v>
      </c>
      <c r="AM11" s="54">
        <v>6</v>
      </c>
      <c r="AN11" s="54">
        <v>7</v>
      </c>
      <c r="AO11" s="54">
        <v>8</v>
      </c>
      <c r="AP11" s="54">
        <v>9</v>
      </c>
      <c r="AQ11" s="55">
        <v>10</v>
      </c>
      <c r="AR11" s="55">
        <v>11</v>
      </c>
      <c r="AS11" s="55">
        <v>12</v>
      </c>
      <c r="AT11" s="55">
        <v>13</v>
      </c>
      <c r="AU11" s="55">
        <v>14</v>
      </c>
      <c r="AV11" s="55">
        <v>15</v>
      </c>
      <c r="AW11" s="55">
        <v>16</v>
      </c>
      <c r="AX11" s="55">
        <v>17</v>
      </c>
      <c r="AY11" s="55">
        <v>18</v>
      </c>
      <c r="AZ11" s="55">
        <v>19</v>
      </c>
      <c r="BA11" s="55">
        <v>20</v>
      </c>
      <c r="BB11" s="55">
        <v>21</v>
      </c>
      <c r="BC11" s="55">
        <v>22</v>
      </c>
      <c r="BD11" s="55">
        <v>23</v>
      </c>
      <c r="BE11" s="55">
        <v>24</v>
      </c>
      <c r="BF11" s="55">
        <v>25</v>
      </c>
    </row>
    <row r="12" spans="1:58" ht="11.5" customHeight="1" x14ac:dyDescent="0.2">
      <c r="B12" s="189" t="s">
        <v>48</v>
      </c>
      <c r="C12" s="37">
        <v>0</v>
      </c>
      <c r="D12" s="38">
        <f t="dataTable" ref="D12:AC52" dt2D="1" dtr="1" r1="D3" r2="D4"/>
        <v>1</v>
      </c>
      <c r="E12" s="39">
        <v>1</v>
      </c>
      <c r="F12" s="39">
        <v>1</v>
      </c>
      <c r="G12" s="39">
        <v>1</v>
      </c>
      <c r="H12" s="39">
        <v>1</v>
      </c>
      <c r="I12" s="39">
        <v>1</v>
      </c>
      <c r="J12" s="39">
        <v>1</v>
      </c>
      <c r="K12" s="39">
        <v>1</v>
      </c>
      <c r="L12" s="39">
        <v>1</v>
      </c>
      <c r="M12" s="39">
        <v>1</v>
      </c>
      <c r="N12" s="39">
        <v>1</v>
      </c>
      <c r="O12" s="39">
        <v>1</v>
      </c>
      <c r="P12" s="39">
        <v>1</v>
      </c>
      <c r="Q12" s="39">
        <v>1</v>
      </c>
      <c r="R12" s="39">
        <v>1</v>
      </c>
      <c r="S12" s="39">
        <v>1</v>
      </c>
      <c r="T12" s="39">
        <v>1</v>
      </c>
      <c r="U12" s="39">
        <v>1</v>
      </c>
      <c r="V12" s="39">
        <v>1</v>
      </c>
      <c r="W12" s="39">
        <v>1</v>
      </c>
      <c r="X12" s="39">
        <v>1</v>
      </c>
      <c r="Y12" s="39">
        <v>0.99994816831999112</v>
      </c>
      <c r="Z12" s="39">
        <v>0.99470320788276811</v>
      </c>
      <c r="AA12" s="39">
        <v>0.98989410557182334</v>
      </c>
      <c r="AB12" s="39">
        <v>0.98546550553683798</v>
      </c>
      <c r="AC12" s="40">
        <v>0.98136598841940503</v>
      </c>
      <c r="AE12" s="189" t="s">
        <v>48</v>
      </c>
      <c r="AF12" s="52">
        <v>0</v>
      </c>
      <c r="AG12" s="38">
        <f t="dataTable" ref="AG12:BF52" dt2D="1" dtr="1" r1="AG3" r2="AG4"/>
        <v>1</v>
      </c>
      <c r="AH12" s="39">
        <v>1</v>
      </c>
      <c r="AI12" s="39">
        <v>1</v>
      </c>
      <c r="AJ12" s="39">
        <v>1</v>
      </c>
      <c r="AK12" s="39">
        <v>1</v>
      </c>
      <c r="AL12" s="39">
        <v>0.99011096805782939</v>
      </c>
      <c r="AM12" s="39">
        <v>0.94141644921176448</v>
      </c>
      <c r="AN12" s="39">
        <v>0.89059963569594691</v>
      </c>
      <c r="AO12" s="39">
        <v>0.83967686175160317</v>
      </c>
      <c r="AP12" s="39">
        <v>0.79033852972989971</v>
      </c>
      <c r="AQ12" s="39">
        <v>0.74385793634767972</v>
      </c>
      <c r="AR12" s="39">
        <v>0.70105997911814488</v>
      </c>
      <c r="AS12" s="39">
        <v>0.66235854561771013</v>
      </c>
      <c r="AT12" s="39">
        <v>0.62783876158977336</v>
      </c>
      <c r="AU12" s="39">
        <v>0.59735324391955746</v>
      </c>
      <c r="AV12" s="39">
        <v>0.57061021919672561</v>
      </c>
      <c r="AW12" s="39">
        <v>0.54724313049990136</v>
      </c>
      <c r="AX12" s="39">
        <v>0.52685999022824492</v>
      </c>
      <c r="AY12" s="39">
        <v>0.5090752266480103</v>
      </c>
      <c r="AZ12" s="39">
        <v>0.49352823741188012</v>
      </c>
      <c r="BA12" s="39">
        <v>0.47989270094211184</v>
      </c>
      <c r="BB12" s="39">
        <v>0.46787990086024445</v>
      </c>
      <c r="BC12" s="39">
        <v>0.45723842844701179</v>
      </c>
      <c r="BD12" s="39">
        <v>0.44775186890447227</v>
      </c>
      <c r="BE12" s="39">
        <v>0.43923550597641547</v>
      </c>
      <c r="BF12" s="40">
        <v>0.43153268035483</v>
      </c>
    </row>
    <row r="13" spans="1:58" ht="11.5" customHeight="1" x14ac:dyDescent="0.2">
      <c r="B13" s="189"/>
      <c r="C13" s="37">
        <f>C12+0.02</f>
        <v>0.02</v>
      </c>
      <c r="D13" s="41">
        <v>1</v>
      </c>
      <c r="E13" s="32">
        <v>1</v>
      </c>
      <c r="F13" s="32">
        <v>1</v>
      </c>
      <c r="G13" s="32">
        <v>1</v>
      </c>
      <c r="H13" s="32">
        <v>1</v>
      </c>
      <c r="I13" s="32">
        <v>1</v>
      </c>
      <c r="J13" s="32">
        <v>1</v>
      </c>
      <c r="K13" s="32">
        <v>1</v>
      </c>
      <c r="L13" s="32">
        <v>1</v>
      </c>
      <c r="M13" s="32">
        <v>1</v>
      </c>
      <c r="N13" s="32">
        <v>1</v>
      </c>
      <c r="O13" s="32">
        <v>1</v>
      </c>
      <c r="P13" s="32">
        <v>1</v>
      </c>
      <c r="Q13" s="32">
        <v>1</v>
      </c>
      <c r="R13" s="32">
        <v>1</v>
      </c>
      <c r="S13" s="32">
        <v>1</v>
      </c>
      <c r="T13" s="32">
        <v>1</v>
      </c>
      <c r="U13" s="32">
        <v>1</v>
      </c>
      <c r="V13" s="32">
        <v>1</v>
      </c>
      <c r="W13" s="32">
        <v>0.9989996962042399</v>
      </c>
      <c r="X13" s="32">
        <v>0.99267327892151913</v>
      </c>
      <c r="Y13" s="32">
        <v>0.98690606639414691</v>
      </c>
      <c r="Z13" s="32">
        <v>0.98163837017020583</v>
      </c>
      <c r="AA13" s="32">
        <v>0.97681106267687579</v>
      </c>
      <c r="AB13" s="32">
        <v>0.9723678360856608</v>
      </c>
      <c r="AC13" s="42">
        <v>0.968256534407681</v>
      </c>
      <c r="AE13" s="189"/>
      <c r="AF13" s="52">
        <f>AF12+0.02</f>
        <v>0.02</v>
      </c>
      <c r="AG13" s="41">
        <v>1</v>
      </c>
      <c r="AH13" s="32">
        <v>1</v>
      </c>
      <c r="AI13" s="32">
        <v>1</v>
      </c>
      <c r="AJ13" s="32">
        <v>1</v>
      </c>
      <c r="AK13" s="32">
        <v>1</v>
      </c>
      <c r="AL13" s="32">
        <v>0.97716547955935296</v>
      </c>
      <c r="AM13" s="32">
        <v>0.92838113579388781</v>
      </c>
      <c r="AN13" s="32">
        <v>0.8776497953764496</v>
      </c>
      <c r="AO13" s="32">
        <v>0.8269581699514813</v>
      </c>
      <c r="AP13" s="32">
        <v>0.77795870162052194</v>
      </c>
      <c r="AQ13" s="32">
        <v>0.73188502099680586</v>
      </c>
      <c r="AR13" s="32">
        <v>0.68952667176933069</v>
      </c>
      <c r="AS13" s="32">
        <v>0.6512698250655673</v>
      </c>
      <c r="AT13" s="32">
        <v>0.61718022600356504</v>
      </c>
      <c r="AU13" s="32">
        <v>0.5870984937250725</v>
      </c>
      <c r="AV13" s="32">
        <v>0.56072660709012745</v>
      </c>
      <c r="AW13" s="32">
        <v>0.53769583362411333</v>
      </c>
      <c r="AX13" s="32">
        <v>0.51761466327035233</v>
      </c>
      <c r="AY13" s="32">
        <v>0.50009958054225667</v>
      </c>
      <c r="AZ13" s="32">
        <v>0.48479286412714778</v>
      </c>
      <c r="BA13" s="32">
        <v>0.47137140047990167</v>
      </c>
      <c r="BB13" s="32">
        <v>0.45954969819036884</v>
      </c>
      <c r="BC13" s="32">
        <v>0.44907941022951253</v>
      </c>
      <c r="BD13" s="32">
        <v>0.43974692591438674</v>
      </c>
      <c r="BE13" s="32">
        <v>0.43137003586949779</v>
      </c>
      <c r="BF13" s="42">
        <v>0.42379428407290515</v>
      </c>
    </row>
    <row r="14" spans="1:58" ht="11.5" customHeight="1" x14ac:dyDescent="0.2">
      <c r="B14" s="189"/>
      <c r="C14" s="37">
        <f t="shared" ref="C14:C43" si="0">C13+0.02</f>
        <v>0.04</v>
      </c>
      <c r="D14" s="41">
        <v>1</v>
      </c>
      <c r="E14" s="32">
        <v>1</v>
      </c>
      <c r="F14" s="32">
        <v>1</v>
      </c>
      <c r="G14" s="32">
        <v>1</v>
      </c>
      <c r="H14" s="32">
        <v>1</v>
      </c>
      <c r="I14" s="32">
        <v>1</v>
      </c>
      <c r="J14" s="32">
        <v>1</v>
      </c>
      <c r="K14" s="32">
        <v>1</v>
      </c>
      <c r="L14" s="32">
        <v>1</v>
      </c>
      <c r="M14" s="32">
        <v>1</v>
      </c>
      <c r="N14" s="32">
        <v>1</v>
      </c>
      <c r="O14" s="32">
        <v>1</v>
      </c>
      <c r="P14" s="32">
        <v>1</v>
      </c>
      <c r="Q14" s="32">
        <v>1</v>
      </c>
      <c r="R14" s="32">
        <v>1</v>
      </c>
      <c r="S14" s="32">
        <v>1</v>
      </c>
      <c r="T14" s="32">
        <v>1</v>
      </c>
      <c r="U14" s="32">
        <v>1</v>
      </c>
      <c r="V14" s="32">
        <v>0.9930094505139645</v>
      </c>
      <c r="W14" s="32">
        <v>0.98602191554123819</v>
      </c>
      <c r="X14" s="32">
        <v>0.97965967056729431</v>
      </c>
      <c r="Y14" s="32">
        <v>0.9738639644683027</v>
      </c>
      <c r="Z14" s="32">
        <v>0.96857353245764355</v>
      </c>
      <c r="AA14" s="32">
        <v>0.96372801978192812</v>
      </c>
      <c r="AB14" s="32">
        <v>0.9592701666344835</v>
      </c>
      <c r="AC14" s="42">
        <v>0.95514708039595697</v>
      </c>
      <c r="AE14" s="189"/>
      <c r="AF14" s="52">
        <f t="shared" ref="AF14:AF43" si="1">AF13+0.02</f>
        <v>0.04</v>
      </c>
      <c r="AG14" s="41">
        <v>1</v>
      </c>
      <c r="AH14" s="32">
        <v>1</v>
      </c>
      <c r="AI14" s="32">
        <v>1</v>
      </c>
      <c r="AJ14" s="32">
        <v>1</v>
      </c>
      <c r="AK14" s="32">
        <v>1</v>
      </c>
      <c r="AL14" s="32">
        <v>0.96421999106087652</v>
      </c>
      <c r="AM14" s="32">
        <v>0.91534582237601103</v>
      </c>
      <c r="AN14" s="32">
        <v>0.8646999550569523</v>
      </c>
      <c r="AO14" s="32">
        <v>0.81423947815135955</v>
      </c>
      <c r="AP14" s="32">
        <v>0.76557887351114418</v>
      </c>
      <c r="AQ14" s="32">
        <v>0.71991210564593189</v>
      </c>
      <c r="AR14" s="32">
        <v>0.6779933644205165</v>
      </c>
      <c r="AS14" s="32">
        <v>0.64018110451342458</v>
      </c>
      <c r="AT14" s="32">
        <v>0.60652169041735671</v>
      </c>
      <c r="AU14" s="32">
        <v>0.57684374353058743</v>
      </c>
      <c r="AV14" s="32">
        <v>0.5508429949835294</v>
      </c>
      <c r="AW14" s="32">
        <v>0.52814853674832518</v>
      </c>
      <c r="AX14" s="32">
        <v>0.50836933631245973</v>
      </c>
      <c r="AY14" s="32">
        <v>0.4911239344365031</v>
      </c>
      <c r="AZ14" s="32">
        <v>0.47605749084241544</v>
      </c>
      <c r="BA14" s="32">
        <v>0.46285010001769156</v>
      </c>
      <c r="BB14" s="32">
        <v>0.45121949552049329</v>
      </c>
      <c r="BC14" s="32">
        <v>0.44092039201201327</v>
      </c>
      <c r="BD14" s="32">
        <v>0.43174198292430122</v>
      </c>
      <c r="BE14" s="32">
        <v>0.42350456576258011</v>
      </c>
      <c r="BF14" s="42">
        <v>0.41605588779098024</v>
      </c>
    </row>
    <row r="15" spans="1:58" ht="11.5" customHeight="1" x14ac:dyDescent="0.2">
      <c r="B15" s="189"/>
      <c r="C15" s="37">
        <f t="shared" si="0"/>
        <v>0.06</v>
      </c>
      <c r="D15" s="41">
        <v>1</v>
      </c>
      <c r="E15" s="32">
        <v>1</v>
      </c>
      <c r="F15" s="32">
        <v>1</v>
      </c>
      <c r="G15" s="32">
        <v>1</v>
      </c>
      <c r="H15" s="32">
        <v>1</v>
      </c>
      <c r="I15" s="32">
        <v>1</v>
      </c>
      <c r="J15" s="32">
        <v>1</v>
      </c>
      <c r="K15" s="32">
        <v>1</v>
      </c>
      <c r="L15" s="32">
        <v>1</v>
      </c>
      <c r="M15" s="32">
        <v>1</v>
      </c>
      <c r="N15" s="32">
        <v>1</v>
      </c>
      <c r="O15" s="32">
        <v>1</v>
      </c>
      <c r="P15" s="32">
        <v>1</v>
      </c>
      <c r="Q15" s="32">
        <v>1</v>
      </c>
      <c r="R15" s="32">
        <v>1</v>
      </c>
      <c r="S15" s="32">
        <v>1</v>
      </c>
      <c r="T15" s="32">
        <v>0.99624722423857193</v>
      </c>
      <c r="U15" s="32">
        <v>0.98779794986415437</v>
      </c>
      <c r="V15" s="32">
        <v>0.98007684670491024</v>
      </c>
      <c r="W15" s="32">
        <v>0.97304413487823638</v>
      </c>
      <c r="X15" s="32">
        <v>0.96664606221306937</v>
      </c>
      <c r="Y15" s="32">
        <v>0.96082186254245849</v>
      </c>
      <c r="Z15" s="32">
        <v>0.95550869474508127</v>
      </c>
      <c r="AA15" s="32">
        <v>0.95064497688698057</v>
      </c>
      <c r="AB15" s="32">
        <v>0.94617249718330632</v>
      </c>
      <c r="AC15" s="42">
        <v>0.94203762638423294</v>
      </c>
      <c r="AE15" s="189"/>
      <c r="AF15" s="52">
        <f t="shared" si="1"/>
        <v>0.06</v>
      </c>
      <c r="AG15" s="41">
        <v>1</v>
      </c>
      <c r="AH15" s="32">
        <v>1</v>
      </c>
      <c r="AI15" s="32">
        <v>1</v>
      </c>
      <c r="AJ15" s="32">
        <v>1</v>
      </c>
      <c r="AK15" s="32">
        <v>0.99646215116431869</v>
      </c>
      <c r="AL15" s="32">
        <v>0.95127450256240009</v>
      </c>
      <c r="AM15" s="32">
        <v>0.90231050895813436</v>
      </c>
      <c r="AN15" s="32">
        <v>0.85175011473745488</v>
      </c>
      <c r="AO15" s="32">
        <v>0.80152078635123769</v>
      </c>
      <c r="AP15" s="32">
        <v>0.75319904540176641</v>
      </c>
      <c r="AQ15" s="32">
        <v>0.70793919029505803</v>
      </c>
      <c r="AR15" s="32">
        <v>0.66646005707170231</v>
      </c>
      <c r="AS15" s="32">
        <v>0.62909238396128175</v>
      </c>
      <c r="AT15" s="32">
        <v>0.59586315483114838</v>
      </c>
      <c r="AU15" s="32">
        <v>0.56658899333610246</v>
      </c>
      <c r="AV15" s="32">
        <v>0.54095938287693124</v>
      </c>
      <c r="AW15" s="32">
        <v>0.51860123987253715</v>
      </c>
      <c r="AX15" s="32">
        <v>0.49912400935456719</v>
      </c>
      <c r="AY15" s="32">
        <v>0.48214828833074952</v>
      </c>
      <c r="AZ15" s="32">
        <v>0.46732211755768316</v>
      </c>
      <c r="BA15" s="32">
        <v>0.45432879955548139</v>
      </c>
      <c r="BB15" s="32">
        <v>0.44288929285061768</v>
      </c>
      <c r="BC15" s="32">
        <v>0.43276137379451407</v>
      </c>
      <c r="BD15" s="32">
        <v>0.42373703993421569</v>
      </c>
      <c r="BE15" s="32">
        <v>0.41563909565566248</v>
      </c>
      <c r="BF15" s="42">
        <v>0.40831749150905539</v>
      </c>
    </row>
    <row r="16" spans="1:58" ht="11.5" customHeight="1" x14ac:dyDescent="0.2">
      <c r="B16" s="189"/>
      <c r="C16" s="37">
        <f t="shared" si="0"/>
        <v>0.08</v>
      </c>
      <c r="D16" s="41">
        <v>1</v>
      </c>
      <c r="E16" s="32">
        <v>1</v>
      </c>
      <c r="F16" s="32">
        <v>1</v>
      </c>
      <c r="G16" s="32">
        <v>1</v>
      </c>
      <c r="H16" s="32">
        <v>1</v>
      </c>
      <c r="I16" s="32">
        <v>1</v>
      </c>
      <c r="J16" s="32">
        <v>1</v>
      </c>
      <c r="K16" s="32">
        <v>1</v>
      </c>
      <c r="L16" s="32">
        <v>1</v>
      </c>
      <c r="M16" s="32">
        <v>1</v>
      </c>
      <c r="N16" s="32">
        <v>1</v>
      </c>
      <c r="O16" s="32">
        <v>1</v>
      </c>
      <c r="P16" s="32">
        <v>1</v>
      </c>
      <c r="Q16" s="32">
        <v>1</v>
      </c>
      <c r="R16" s="32">
        <v>1</v>
      </c>
      <c r="S16" s="32">
        <v>0.99272917575950825</v>
      </c>
      <c r="T16" s="32">
        <v>0.98344392317687723</v>
      </c>
      <c r="U16" s="32">
        <v>0.97492243139908341</v>
      </c>
      <c r="V16" s="32">
        <v>0.96714424289585588</v>
      </c>
      <c r="W16" s="32">
        <v>0.96006635421523467</v>
      </c>
      <c r="X16" s="32">
        <v>0.95363245385884454</v>
      </c>
      <c r="Y16" s="32">
        <v>0.94777976061661429</v>
      </c>
      <c r="Z16" s="32">
        <v>0.94244385703251909</v>
      </c>
      <c r="AA16" s="32">
        <v>0.93756193399203291</v>
      </c>
      <c r="AB16" s="32">
        <v>0.93307482773212913</v>
      </c>
      <c r="AC16" s="42">
        <v>0.92892817237250891</v>
      </c>
      <c r="AE16" s="189"/>
      <c r="AF16" s="52">
        <f t="shared" si="1"/>
        <v>0.08</v>
      </c>
      <c r="AG16" s="41">
        <v>1</v>
      </c>
      <c r="AH16" s="32">
        <v>1</v>
      </c>
      <c r="AI16" s="32">
        <v>1</v>
      </c>
      <c r="AJ16" s="32">
        <v>1</v>
      </c>
      <c r="AK16" s="32">
        <v>0.98379991609858897</v>
      </c>
      <c r="AL16" s="32">
        <v>0.93832901406392366</v>
      </c>
      <c r="AM16" s="32">
        <v>0.88927519554025769</v>
      </c>
      <c r="AN16" s="32">
        <v>0.83880027441795757</v>
      </c>
      <c r="AO16" s="32">
        <v>0.78880209455111594</v>
      </c>
      <c r="AP16" s="32">
        <v>0.74081921729238864</v>
      </c>
      <c r="AQ16" s="32">
        <v>0.69596627494418417</v>
      </c>
      <c r="AR16" s="32">
        <v>0.65492674972288822</v>
      </c>
      <c r="AS16" s="32">
        <v>0.61800366340913893</v>
      </c>
      <c r="AT16" s="32">
        <v>0.58520461924494005</v>
      </c>
      <c r="AU16" s="32">
        <v>0.5563342431416175</v>
      </c>
      <c r="AV16" s="32">
        <v>0.53107577077033319</v>
      </c>
      <c r="AW16" s="32">
        <v>0.509053942996749</v>
      </c>
      <c r="AX16" s="32">
        <v>0.48987868239667459</v>
      </c>
      <c r="AY16" s="32">
        <v>0.47317264222499594</v>
      </c>
      <c r="AZ16" s="32">
        <v>0.45858674427295082</v>
      </c>
      <c r="BA16" s="32">
        <v>0.44580749909327128</v>
      </c>
      <c r="BB16" s="32">
        <v>0.43455909018074207</v>
      </c>
      <c r="BC16" s="32">
        <v>0.42460235557701481</v>
      </c>
      <c r="BD16" s="32">
        <v>0.41573209694413016</v>
      </c>
      <c r="BE16" s="32">
        <v>0.4077736255487448</v>
      </c>
      <c r="BF16" s="42">
        <v>0.40057909522713053</v>
      </c>
    </row>
    <row r="17" spans="2:58" ht="11.5" customHeight="1" x14ac:dyDescent="0.2">
      <c r="B17" s="189"/>
      <c r="C17" s="37">
        <f t="shared" si="0"/>
        <v>0.1</v>
      </c>
      <c r="D17" s="41">
        <v>1</v>
      </c>
      <c r="E17" s="32">
        <v>1</v>
      </c>
      <c r="F17" s="32">
        <v>1</v>
      </c>
      <c r="G17" s="32">
        <v>1</v>
      </c>
      <c r="H17" s="32">
        <v>1</v>
      </c>
      <c r="I17" s="32">
        <v>1</v>
      </c>
      <c r="J17" s="32">
        <v>1</v>
      </c>
      <c r="K17" s="32">
        <v>1</v>
      </c>
      <c r="L17" s="32">
        <v>1</v>
      </c>
      <c r="M17" s="32">
        <v>1</v>
      </c>
      <c r="N17" s="32">
        <v>1</v>
      </c>
      <c r="O17" s="32">
        <v>1</v>
      </c>
      <c r="P17" s="32">
        <v>1</v>
      </c>
      <c r="Q17" s="32">
        <v>1</v>
      </c>
      <c r="R17" s="32">
        <v>0.99016771870868592</v>
      </c>
      <c r="S17" s="32">
        <v>0.98001724118014977</v>
      </c>
      <c r="T17" s="32">
        <v>0.97064062211518254</v>
      </c>
      <c r="U17" s="32">
        <v>0.96204691293401245</v>
      </c>
      <c r="V17" s="32">
        <v>0.95421163908680162</v>
      </c>
      <c r="W17" s="32">
        <v>0.94708857355223297</v>
      </c>
      <c r="X17" s="32">
        <v>0.94061884550461961</v>
      </c>
      <c r="Y17" s="32">
        <v>0.93473765869077008</v>
      </c>
      <c r="Z17" s="32">
        <v>0.92937901931995681</v>
      </c>
      <c r="AA17" s="32">
        <v>0.92447889109708536</v>
      </c>
      <c r="AB17" s="32">
        <v>0.91997715828095183</v>
      </c>
      <c r="AC17" s="42">
        <v>0.91581871836078488</v>
      </c>
      <c r="AE17" s="189"/>
      <c r="AF17" s="52">
        <f t="shared" si="1"/>
        <v>0.1</v>
      </c>
      <c r="AG17" s="41">
        <v>1</v>
      </c>
      <c r="AH17" s="32">
        <v>1</v>
      </c>
      <c r="AI17" s="32">
        <v>1</v>
      </c>
      <c r="AJ17" s="32">
        <v>1</v>
      </c>
      <c r="AK17" s="32">
        <v>0.97113768103285913</v>
      </c>
      <c r="AL17" s="32">
        <v>0.92538352556544723</v>
      </c>
      <c r="AM17" s="32">
        <v>0.87623988212238102</v>
      </c>
      <c r="AN17" s="32">
        <v>0.82585043409846026</v>
      </c>
      <c r="AO17" s="32">
        <v>0.77608340275099408</v>
      </c>
      <c r="AP17" s="32">
        <v>0.72843938918301088</v>
      </c>
      <c r="AQ17" s="32">
        <v>0.6839933595933102</v>
      </c>
      <c r="AR17" s="32">
        <v>0.64339344237407403</v>
      </c>
      <c r="AS17" s="32">
        <v>0.60691494285699621</v>
      </c>
      <c r="AT17" s="32">
        <v>0.57454608365873172</v>
      </c>
      <c r="AU17" s="32">
        <v>0.54607949294713254</v>
      </c>
      <c r="AV17" s="32">
        <v>0.52119215866373503</v>
      </c>
      <c r="AW17" s="32">
        <v>0.49950664612096096</v>
      </c>
      <c r="AX17" s="32">
        <v>0.480633355438782</v>
      </c>
      <c r="AY17" s="32">
        <v>0.46419699611924231</v>
      </c>
      <c r="AZ17" s="32">
        <v>0.44985137098821848</v>
      </c>
      <c r="BA17" s="32">
        <v>0.43728619863106111</v>
      </c>
      <c r="BB17" s="32">
        <v>0.42622888751086652</v>
      </c>
      <c r="BC17" s="32">
        <v>0.41644333735951555</v>
      </c>
      <c r="BD17" s="32">
        <v>0.40772715395404463</v>
      </c>
      <c r="BE17" s="32">
        <v>0.39990815544182712</v>
      </c>
      <c r="BF17" s="42">
        <v>0.39284069894520568</v>
      </c>
    </row>
    <row r="18" spans="2:58" ht="11.5" customHeight="1" x14ac:dyDescent="0.2">
      <c r="B18" s="189"/>
      <c r="C18" s="37">
        <f t="shared" si="0"/>
        <v>0.12000000000000001</v>
      </c>
      <c r="D18" s="41">
        <v>1</v>
      </c>
      <c r="E18" s="32">
        <v>1</v>
      </c>
      <c r="F18" s="32">
        <v>1</v>
      </c>
      <c r="G18" s="32">
        <v>1</v>
      </c>
      <c r="H18" s="32">
        <v>1</v>
      </c>
      <c r="I18" s="32">
        <v>1</v>
      </c>
      <c r="J18" s="32">
        <v>1</v>
      </c>
      <c r="K18" s="32">
        <v>1</v>
      </c>
      <c r="L18" s="32">
        <v>1</v>
      </c>
      <c r="M18" s="32">
        <v>1</v>
      </c>
      <c r="N18" s="32">
        <v>1</v>
      </c>
      <c r="O18" s="32">
        <v>1</v>
      </c>
      <c r="P18" s="32">
        <v>1</v>
      </c>
      <c r="Q18" s="32">
        <v>0.98858410390020846</v>
      </c>
      <c r="R18" s="32">
        <v>0.97757123793496081</v>
      </c>
      <c r="S18" s="32">
        <v>0.96730530660079128</v>
      </c>
      <c r="T18" s="32">
        <v>0.95783732105348784</v>
      </c>
      <c r="U18" s="32">
        <v>0.9491713944689415</v>
      </c>
      <c r="V18" s="32">
        <v>0.94127903527774737</v>
      </c>
      <c r="W18" s="32">
        <v>0.93411079288923127</v>
      </c>
      <c r="X18" s="32">
        <v>0.92760523715039467</v>
      </c>
      <c r="Y18" s="32">
        <v>0.92169555676492587</v>
      </c>
      <c r="Z18" s="32">
        <v>0.91631418160739453</v>
      </c>
      <c r="AA18" s="32">
        <v>0.9113958482021377</v>
      </c>
      <c r="AB18" s="32">
        <v>0.90687948882977465</v>
      </c>
      <c r="AC18" s="42">
        <v>0.90270926434906085</v>
      </c>
      <c r="AE18" s="189"/>
      <c r="AF18" s="52">
        <f t="shared" si="1"/>
        <v>0.12000000000000001</v>
      </c>
      <c r="AG18" s="41">
        <v>1</v>
      </c>
      <c r="AH18" s="32">
        <v>1</v>
      </c>
      <c r="AI18" s="32">
        <v>1</v>
      </c>
      <c r="AJ18" s="32">
        <v>0.99904233575280865</v>
      </c>
      <c r="AK18" s="32">
        <v>0.95847544596712941</v>
      </c>
      <c r="AL18" s="32">
        <v>0.91243803706697069</v>
      </c>
      <c r="AM18" s="32">
        <v>0.86320456870450424</v>
      </c>
      <c r="AN18" s="32">
        <v>0.81290059377896284</v>
      </c>
      <c r="AO18" s="32">
        <v>0.76336471095087233</v>
      </c>
      <c r="AP18" s="32">
        <v>0.71605956107363311</v>
      </c>
      <c r="AQ18" s="32">
        <v>0.67202044424243634</v>
      </c>
      <c r="AR18" s="32">
        <v>0.63186013502525984</v>
      </c>
      <c r="AS18" s="32">
        <v>0.59582622230485338</v>
      </c>
      <c r="AT18" s="32">
        <v>0.56388754807252339</v>
      </c>
      <c r="AU18" s="32">
        <v>0.53582474275264746</v>
      </c>
      <c r="AV18" s="32">
        <v>0.51130854655713687</v>
      </c>
      <c r="AW18" s="32">
        <v>0.48995934924517287</v>
      </c>
      <c r="AX18" s="32">
        <v>0.4713880284808894</v>
      </c>
      <c r="AY18" s="32">
        <v>0.45522135001348873</v>
      </c>
      <c r="AZ18" s="32">
        <v>0.44111599770348614</v>
      </c>
      <c r="BA18" s="32">
        <v>0.42876489816885094</v>
      </c>
      <c r="BB18" s="32">
        <v>0.41789868484099091</v>
      </c>
      <c r="BC18" s="32">
        <v>0.40828431914201629</v>
      </c>
      <c r="BD18" s="32">
        <v>0.3997222109639591</v>
      </c>
      <c r="BE18" s="32">
        <v>0.39204268533490944</v>
      </c>
      <c r="BF18" s="42">
        <v>0.38510230266328077</v>
      </c>
    </row>
    <row r="19" spans="2:58" ht="11.5" customHeight="1" x14ac:dyDescent="0.2">
      <c r="B19" s="189"/>
      <c r="C19" s="37">
        <f t="shared" si="0"/>
        <v>0.14000000000000001</v>
      </c>
      <c r="D19" s="41">
        <v>1</v>
      </c>
      <c r="E19" s="32">
        <v>1</v>
      </c>
      <c r="F19" s="32">
        <v>1</v>
      </c>
      <c r="G19" s="32">
        <v>1</v>
      </c>
      <c r="H19" s="32">
        <v>1</v>
      </c>
      <c r="I19" s="32">
        <v>1</v>
      </c>
      <c r="J19" s="32">
        <v>1</v>
      </c>
      <c r="K19" s="32">
        <v>1</v>
      </c>
      <c r="L19" s="32">
        <v>1</v>
      </c>
      <c r="M19" s="32">
        <v>1</v>
      </c>
      <c r="N19" s="32">
        <v>1</v>
      </c>
      <c r="O19" s="32">
        <v>1</v>
      </c>
      <c r="P19" s="32">
        <v>0.98796130267362925</v>
      </c>
      <c r="Q19" s="32">
        <v>0.97613313096882093</v>
      </c>
      <c r="R19" s="32">
        <v>0.96497475716123571</v>
      </c>
      <c r="S19" s="32">
        <v>0.9545933720214328</v>
      </c>
      <c r="T19" s="32">
        <v>0.94503401999179304</v>
      </c>
      <c r="U19" s="32">
        <v>0.93629587600387054</v>
      </c>
      <c r="V19" s="32">
        <v>0.928346431468693</v>
      </c>
      <c r="W19" s="32">
        <v>0.92113301222622956</v>
      </c>
      <c r="X19" s="32">
        <v>0.91459162879616984</v>
      </c>
      <c r="Y19" s="32">
        <v>0.90865345483908166</v>
      </c>
      <c r="Z19" s="32">
        <v>0.90324934389483225</v>
      </c>
      <c r="AA19" s="32">
        <v>0.89831280530719004</v>
      </c>
      <c r="AB19" s="32">
        <v>0.89378181937859735</v>
      </c>
      <c r="AC19" s="42">
        <v>0.88959981033733682</v>
      </c>
      <c r="AE19" s="189"/>
      <c r="AF19" s="52">
        <f t="shared" si="1"/>
        <v>0.14000000000000001</v>
      </c>
      <c r="AG19" s="41">
        <v>1</v>
      </c>
      <c r="AH19" s="32">
        <v>1</v>
      </c>
      <c r="AI19" s="32">
        <v>1</v>
      </c>
      <c r="AJ19" s="32">
        <v>0.98686573735284211</v>
      </c>
      <c r="AK19" s="32">
        <v>0.94581321090139969</v>
      </c>
      <c r="AL19" s="32">
        <v>0.89949254856849425</v>
      </c>
      <c r="AM19" s="32">
        <v>0.85016925528662757</v>
      </c>
      <c r="AN19" s="32">
        <v>0.79995075345946554</v>
      </c>
      <c r="AO19" s="32">
        <v>0.75064601915075047</v>
      </c>
      <c r="AP19" s="32">
        <v>0.70367973296425534</v>
      </c>
      <c r="AQ19" s="32">
        <v>0.66004752889156237</v>
      </c>
      <c r="AR19" s="32">
        <v>0.62032682767644565</v>
      </c>
      <c r="AS19" s="32">
        <v>0.58473750175271055</v>
      </c>
      <c r="AT19" s="32">
        <v>0.55322901248631506</v>
      </c>
      <c r="AU19" s="32">
        <v>0.5255699925581625</v>
      </c>
      <c r="AV19" s="32">
        <v>0.50142493445053882</v>
      </c>
      <c r="AW19" s="32">
        <v>0.48041205236938478</v>
      </c>
      <c r="AX19" s="32">
        <v>0.46214270152299686</v>
      </c>
      <c r="AY19" s="32">
        <v>0.44624570390773516</v>
      </c>
      <c r="AZ19" s="32">
        <v>0.4323806244187538</v>
      </c>
      <c r="BA19" s="32">
        <v>0.42024359770664083</v>
      </c>
      <c r="BB19" s="32">
        <v>0.4095684821711153</v>
      </c>
      <c r="BC19" s="32">
        <v>0.40012530092451704</v>
      </c>
      <c r="BD19" s="32">
        <v>0.39171726797387357</v>
      </c>
      <c r="BE19" s="32">
        <v>0.38417721522799175</v>
      </c>
      <c r="BF19" s="42">
        <v>0.37736390638135592</v>
      </c>
    </row>
    <row r="20" spans="2:58" ht="11.5" customHeight="1" x14ac:dyDescent="0.2">
      <c r="B20" s="189"/>
      <c r="C20" s="37">
        <f t="shared" si="0"/>
        <v>0.16</v>
      </c>
      <c r="D20" s="41">
        <v>1</v>
      </c>
      <c r="E20" s="32">
        <v>1</v>
      </c>
      <c r="F20" s="32">
        <v>1</v>
      </c>
      <c r="G20" s="32">
        <v>1</v>
      </c>
      <c r="H20" s="32">
        <v>1</v>
      </c>
      <c r="I20" s="32">
        <v>1</v>
      </c>
      <c r="J20" s="32">
        <v>1</v>
      </c>
      <c r="K20" s="32">
        <v>1</v>
      </c>
      <c r="L20" s="32">
        <v>1</v>
      </c>
      <c r="M20" s="32">
        <v>1</v>
      </c>
      <c r="N20" s="32">
        <v>1</v>
      </c>
      <c r="O20" s="32">
        <v>0.98823253883259832</v>
      </c>
      <c r="P20" s="32">
        <v>0.97569294247382865</v>
      </c>
      <c r="Q20" s="32">
        <v>0.9636821580374334</v>
      </c>
      <c r="R20" s="32">
        <v>0.9523782763875106</v>
      </c>
      <c r="S20" s="32">
        <v>0.94188143744207431</v>
      </c>
      <c r="T20" s="32">
        <v>0.93223071893009846</v>
      </c>
      <c r="U20" s="32">
        <v>0.92342035753879959</v>
      </c>
      <c r="V20" s="32">
        <v>0.91541382765963875</v>
      </c>
      <c r="W20" s="32">
        <v>0.90815523156322775</v>
      </c>
      <c r="X20" s="32">
        <v>0.90157802044194491</v>
      </c>
      <c r="Y20" s="32">
        <v>0.89561135291323746</v>
      </c>
      <c r="Z20" s="32">
        <v>0.89018450618226996</v>
      </c>
      <c r="AA20" s="32">
        <v>0.88522976241224249</v>
      </c>
      <c r="AB20" s="32">
        <v>0.88068414992742017</v>
      </c>
      <c r="AC20" s="42">
        <v>0.87649035632561278</v>
      </c>
      <c r="AE20" s="189"/>
      <c r="AF20" s="52">
        <f t="shared" si="1"/>
        <v>0.16</v>
      </c>
      <c r="AG20" s="41">
        <v>1</v>
      </c>
      <c r="AH20" s="32">
        <v>1</v>
      </c>
      <c r="AI20" s="32">
        <v>1</v>
      </c>
      <c r="AJ20" s="32">
        <v>0.97468913895287557</v>
      </c>
      <c r="AK20" s="32">
        <v>0.93315097583566986</v>
      </c>
      <c r="AL20" s="32">
        <v>0.88654706007001782</v>
      </c>
      <c r="AM20" s="32">
        <v>0.8371339418687509</v>
      </c>
      <c r="AN20" s="32">
        <v>0.78700091313996823</v>
      </c>
      <c r="AO20" s="32">
        <v>0.73792732735062871</v>
      </c>
      <c r="AP20" s="32">
        <v>0.69129990485487758</v>
      </c>
      <c r="AQ20" s="32">
        <v>0.64807461354068852</v>
      </c>
      <c r="AR20" s="32">
        <v>0.60879352032763145</v>
      </c>
      <c r="AS20" s="32">
        <v>0.57364878120056773</v>
      </c>
      <c r="AT20" s="32">
        <v>0.54257047690010674</v>
      </c>
      <c r="AU20" s="32">
        <v>0.51531524236367754</v>
      </c>
      <c r="AV20" s="32">
        <v>0.49154132234394066</v>
      </c>
      <c r="AW20" s="32">
        <v>0.47086475549359674</v>
      </c>
      <c r="AX20" s="32">
        <v>0.45289737456510426</v>
      </c>
      <c r="AY20" s="32">
        <v>0.43727005780198158</v>
      </c>
      <c r="AZ20" s="32">
        <v>0.42364525113402146</v>
      </c>
      <c r="BA20" s="32">
        <v>0.41172229724443066</v>
      </c>
      <c r="BB20" s="32">
        <v>0.40123827950123975</v>
      </c>
      <c r="BC20" s="32">
        <v>0.39196628270701783</v>
      </c>
      <c r="BD20" s="32">
        <v>0.38371232498378804</v>
      </c>
      <c r="BE20" s="32">
        <v>0.37631174512107413</v>
      </c>
      <c r="BF20" s="42">
        <v>0.36962551009943106</v>
      </c>
    </row>
    <row r="21" spans="2:58" ht="11.5" customHeight="1" x14ac:dyDescent="0.2">
      <c r="B21" s="189"/>
      <c r="C21" s="37">
        <f t="shared" si="0"/>
        <v>0.18</v>
      </c>
      <c r="D21" s="41">
        <v>1</v>
      </c>
      <c r="E21" s="32">
        <v>1</v>
      </c>
      <c r="F21" s="32">
        <v>1</v>
      </c>
      <c r="G21" s="32">
        <v>1</v>
      </c>
      <c r="H21" s="32">
        <v>1</v>
      </c>
      <c r="I21" s="32">
        <v>1</v>
      </c>
      <c r="J21" s="32">
        <v>1</v>
      </c>
      <c r="K21" s="32">
        <v>1</v>
      </c>
      <c r="L21" s="32">
        <v>1</v>
      </c>
      <c r="M21" s="32">
        <v>1</v>
      </c>
      <c r="N21" s="32">
        <v>0.98927146865635851</v>
      </c>
      <c r="O21" s="32">
        <v>0.97619198981678079</v>
      </c>
      <c r="P21" s="32">
        <v>0.96342458227402816</v>
      </c>
      <c r="Q21" s="32">
        <v>0.95123118510604587</v>
      </c>
      <c r="R21" s="32">
        <v>0.9397817956137855</v>
      </c>
      <c r="S21" s="32">
        <v>0.92916950286271593</v>
      </c>
      <c r="T21" s="32">
        <v>0.91942741786840365</v>
      </c>
      <c r="U21" s="32">
        <v>0.91054483907372863</v>
      </c>
      <c r="V21" s="32">
        <v>0.90248122385058449</v>
      </c>
      <c r="W21" s="32">
        <v>0.89517745090022605</v>
      </c>
      <c r="X21" s="32">
        <v>0.88856441208772008</v>
      </c>
      <c r="Y21" s="32">
        <v>0.88256925098739325</v>
      </c>
      <c r="Z21" s="32">
        <v>0.87711966846970768</v>
      </c>
      <c r="AA21" s="32">
        <v>0.87214671951729494</v>
      </c>
      <c r="AB21" s="32">
        <v>0.86758648047624298</v>
      </c>
      <c r="AC21" s="42">
        <v>0.86338090231388875</v>
      </c>
      <c r="AE21" s="189"/>
      <c r="AF21" s="52">
        <f t="shared" si="1"/>
        <v>0.18</v>
      </c>
      <c r="AG21" s="41">
        <v>1</v>
      </c>
      <c r="AH21" s="32">
        <v>1</v>
      </c>
      <c r="AI21" s="32">
        <v>0.99754474664211989</v>
      </c>
      <c r="AJ21" s="32">
        <v>0.96251254055290902</v>
      </c>
      <c r="AK21" s="32">
        <v>0.92048874076994014</v>
      </c>
      <c r="AL21" s="32">
        <v>0.87360157157154139</v>
      </c>
      <c r="AM21" s="32">
        <v>0.82409862845087423</v>
      </c>
      <c r="AN21" s="32">
        <v>0.77405107282047092</v>
      </c>
      <c r="AO21" s="32">
        <v>0.72520863555050685</v>
      </c>
      <c r="AP21" s="32">
        <v>0.67892007674549981</v>
      </c>
      <c r="AQ21" s="32">
        <v>0.63610169818981466</v>
      </c>
      <c r="AR21" s="32">
        <v>0.59726021297881726</v>
      </c>
      <c r="AS21" s="32">
        <v>0.56256006064842501</v>
      </c>
      <c r="AT21" s="32">
        <v>0.53191194131389841</v>
      </c>
      <c r="AU21" s="32">
        <v>0.50506049216919258</v>
      </c>
      <c r="AV21" s="32">
        <v>0.48165771023734261</v>
      </c>
      <c r="AW21" s="32">
        <v>0.46131745861780865</v>
      </c>
      <c r="AX21" s="32">
        <v>0.44365204760721166</v>
      </c>
      <c r="AY21" s="32">
        <v>0.42829441169622795</v>
      </c>
      <c r="AZ21" s="32">
        <v>0.41490987784928912</v>
      </c>
      <c r="BA21" s="32">
        <v>0.40320099678222054</v>
      </c>
      <c r="BB21" s="32">
        <v>0.39290807683136414</v>
      </c>
      <c r="BC21" s="32">
        <v>0.38380726448951857</v>
      </c>
      <c r="BD21" s="32">
        <v>0.37570738199370252</v>
      </c>
      <c r="BE21" s="32">
        <v>0.36844627501415644</v>
      </c>
      <c r="BF21" s="42">
        <v>0.36188711381750621</v>
      </c>
    </row>
    <row r="22" spans="2:58" ht="11.5" customHeight="1" x14ac:dyDescent="0.2">
      <c r="B22" s="189"/>
      <c r="C22" s="47">
        <f>C21+0.02</f>
        <v>0.19999999999999998</v>
      </c>
      <c r="D22" s="41">
        <v>1</v>
      </c>
      <c r="E22" s="32">
        <v>1</v>
      </c>
      <c r="F22" s="32">
        <v>1</v>
      </c>
      <c r="G22" s="32">
        <v>1</v>
      </c>
      <c r="H22" s="32">
        <v>1</v>
      </c>
      <c r="I22" s="32">
        <v>1</v>
      </c>
      <c r="J22" s="32">
        <v>1</v>
      </c>
      <c r="K22" s="32">
        <v>1</v>
      </c>
      <c r="L22" s="32">
        <v>1</v>
      </c>
      <c r="M22" s="32">
        <v>0.99088672018083035</v>
      </c>
      <c r="N22" s="32">
        <v>0.9775128718730729</v>
      </c>
      <c r="O22" s="32">
        <v>0.96415144080096338</v>
      </c>
      <c r="P22" s="32">
        <v>0.95115622207422756</v>
      </c>
      <c r="Q22" s="32">
        <v>0.93878021217465824</v>
      </c>
      <c r="R22" s="32">
        <v>0.92718531484006039</v>
      </c>
      <c r="S22" s="32">
        <v>0.91645756828335745</v>
      </c>
      <c r="T22" s="32">
        <v>0.90662411680670907</v>
      </c>
      <c r="U22" s="32">
        <v>0.89766932060865767</v>
      </c>
      <c r="V22" s="32">
        <v>0.88954862004153012</v>
      </c>
      <c r="W22" s="32">
        <v>0.88219967023722434</v>
      </c>
      <c r="X22" s="32">
        <v>0.87555080373349514</v>
      </c>
      <c r="Y22" s="32">
        <v>0.86952714906154904</v>
      </c>
      <c r="Z22" s="32">
        <v>0.8640548307571454</v>
      </c>
      <c r="AA22" s="32">
        <v>0.85906367662234728</v>
      </c>
      <c r="AB22" s="32">
        <v>0.8544888110250658</v>
      </c>
      <c r="AC22" s="42">
        <v>0.85027144830216472</v>
      </c>
      <c r="AE22" s="189"/>
      <c r="AF22" s="53">
        <f>AF21+0.02</f>
        <v>0.19999999999999998</v>
      </c>
      <c r="AG22" s="41">
        <v>1</v>
      </c>
      <c r="AH22" s="32">
        <v>1</v>
      </c>
      <c r="AI22" s="32">
        <v>0.98605811372134999</v>
      </c>
      <c r="AJ22" s="32">
        <v>0.95033594215294248</v>
      </c>
      <c r="AK22" s="32">
        <v>0.90782650570421042</v>
      </c>
      <c r="AL22" s="32">
        <v>0.86065608307306496</v>
      </c>
      <c r="AM22" s="32">
        <v>0.81106331503299745</v>
      </c>
      <c r="AN22" s="32">
        <v>0.76110123250097361</v>
      </c>
      <c r="AO22" s="32">
        <v>0.7124899437503851</v>
      </c>
      <c r="AP22" s="32">
        <v>0.66654024863612205</v>
      </c>
      <c r="AQ22" s="32">
        <v>0.6241287828389408</v>
      </c>
      <c r="AR22" s="32">
        <v>0.58572690563000318</v>
      </c>
      <c r="AS22" s="32">
        <v>0.55147134009628218</v>
      </c>
      <c r="AT22" s="32">
        <v>0.52125340572769008</v>
      </c>
      <c r="AU22" s="32">
        <v>0.49480574197470756</v>
      </c>
      <c r="AV22" s="32">
        <v>0.47177409813074445</v>
      </c>
      <c r="AW22" s="32">
        <v>0.45177016174202056</v>
      </c>
      <c r="AX22" s="32">
        <v>0.43440672064931907</v>
      </c>
      <c r="AY22" s="32">
        <v>0.41931876559047437</v>
      </c>
      <c r="AZ22" s="32">
        <v>0.40617450456455684</v>
      </c>
      <c r="BA22" s="32">
        <v>0.39467969632001038</v>
      </c>
      <c r="BB22" s="32">
        <v>0.38457787416148859</v>
      </c>
      <c r="BC22" s="32">
        <v>0.37564824627201931</v>
      </c>
      <c r="BD22" s="32">
        <v>0.36770243900361699</v>
      </c>
      <c r="BE22" s="32">
        <v>0.36058080490723876</v>
      </c>
      <c r="BF22" s="42">
        <v>0.3541487175355813</v>
      </c>
    </row>
    <row r="23" spans="2:58" ht="11.5" customHeight="1" x14ac:dyDescent="0.2">
      <c r="B23" s="189"/>
      <c r="C23" s="47">
        <f t="shared" si="0"/>
        <v>0.21999999999999997</v>
      </c>
      <c r="D23" s="41">
        <v>1</v>
      </c>
      <c r="E23" s="32">
        <v>1</v>
      </c>
      <c r="F23" s="32">
        <v>1</v>
      </c>
      <c r="G23" s="32">
        <v>1</v>
      </c>
      <c r="H23" s="32">
        <v>1</v>
      </c>
      <c r="I23" s="32">
        <v>1</v>
      </c>
      <c r="J23" s="32">
        <v>1</v>
      </c>
      <c r="K23" s="32">
        <v>1</v>
      </c>
      <c r="L23" s="32">
        <v>0.99282350234272632</v>
      </c>
      <c r="M23" s="32">
        <v>0.97947362518149506</v>
      </c>
      <c r="N23" s="32">
        <v>0.96575427508978717</v>
      </c>
      <c r="O23" s="32">
        <v>0.95211089178514596</v>
      </c>
      <c r="P23" s="32">
        <v>0.93888786187442697</v>
      </c>
      <c r="Q23" s="32">
        <v>0.92632923924327071</v>
      </c>
      <c r="R23" s="32">
        <v>0.91458883406633529</v>
      </c>
      <c r="S23" s="32">
        <v>0.90374563370399896</v>
      </c>
      <c r="T23" s="32">
        <v>0.89382081574501426</v>
      </c>
      <c r="U23" s="32">
        <v>0.88479380214358672</v>
      </c>
      <c r="V23" s="32">
        <v>0.87661601623247587</v>
      </c>
      <c r="W23" s="32">
        <v>0.86922188957422264</v>
      </c>
      <c r="X23" s="32">
        <v>0.86253719537927032</v>
      </c>
      <c r="Y23" s="32">
        <v>0.85648504713570484</v>
      </c>
      <c r="Z23" s="32">
        <v>0.85098999304458323</v>
      </c>
      <c r="AA23" s="32">
        <v>0.84598063372739973</v>
      </c>
      <c r="AB23" s="32">
        <v>0.84139114157388861</v>
      </c>
      <c r="AC23" s="42">
        <v>0.83716199429044069</v>
      </c>
      <c r="AE23" s="189"/>
      <c r="AF23" s="53">
        <f t="shared" si="1"/>
        <v>0.21999999999999997</v>
      </c>
      <c r="AG23" s="41">
        <v>1</v>
      </c>
      <c r="AH23" s="32">
        <v>1</v>
      </c>
      <c r="AI23" s="32">
        <v>0.97457148080058009</v>
      </c>
      <c r="AJ23" s="32">
        <v>0.93815934375297594</v>
      </c>
      <c r="AK23" s="32">
        <v>0.89516427063848059</v>
      </c>
      <c r="AL23" s="32">
        <v>0.84771059457458853</v>
      </c>
      <c r="AM23" s="32">
        <v>0.79802800161512077</v>
      </c>
      <c r="AN23" s="32">
        <v>0.74815139218147619</v>
      </c>
      <c r="AO23" s="32">
        <v>0.69977125195026324</v>
      </c>
      <c r="AP23" s="32">
        <v>0.65416042052674428</v>
      </c>
      <c r="AQ23" s="32">
        <v>0.61215586748806683</v>
      </c>
      <c r="AR23" s="32">
        <v>0.57419359828118899</v>
      </c>
      <c r="AS23" s="32">
        <v>0.54038261954413935</v>
      </c>
      <c r="AT23" s="32">
        <v>0.51059487014148175</v>
      </c>
      <c r="AU23" s="32">
        <v>0.48455099178022254</v>
      </c>
      <c r="AV23" s="32">
        <v>0.46189048602414634</v>
      </c>
      <c r="AW23" s="32">
        <v>0.44222286486623252</v>
      </c>
      <c r="AX23" s="32">
        <v>0.42516139369142653</v>
      </c>
      <c r="AY23" s="32">
        <v>0.4103431194847208</v>
      </c>
      <c r="AZ23" s="32">
        <v>0.3974391312798245</v>
      </c>
      <c r="BA23" s="32">
        <v>0.38615839585780021</v>
      </c>
      <c r="BB23" s="32">
        <v>0.37624767149161298</v>
      </c>
      <c r="BC23" s="32">
        <v>0.36748922805452006</v>
      </c>
      <c r="BD23" s="32">
        <v>0.35969749601353146</v>
      </c>
      <c r="BE23" s="32">
        <v>0.35271533480032108</v>
      </c>
      <c r="BF23" s="42">
        <v>0.34641032125365645</v>
      </c>
    </row>
    <row r="24" spans="2:58" ht="11.5" customHeight="1" x14ac:dyDescent="0.2">
      <c r="B24" s="189"/>
      <c r="C24" s="47">
        <f t="shared" si="0"/>
        <v>0.23999999999999996</v>
      </c>
      <c r="D24" s="41">
        <v>1</v>
      </c>
      <c r="E24" s="32">
        <v>1</v>
      </c>
      <c r="F24" s="32">
        <v>1</v>
      </c>
      <c r="G24" s="32">
        <v>1</v>
      </c>
      <c r="H24" s="32">
        <v>1</v>
      </c>
      <c r="I24" s="32">
        <v>1</v>
      </c>
      <c r="J24" s="32">
        <v>1</v>
      </c>
      <c r="K24" s="32">
        <v>0.99477399101778496</v>
      </c>
      <c r="L24" s="32">
        <v>0.98182881100957942</v>
      </c>
      <c r="M24" s="32">
        <v>0.96806053018215976</v>
      </c>
      <c r="N24" s="32">
        <v>0.95399567830650156</v>
      </c>
      <c r="O24" s="32">
        <v>0.94007034276932844</v>
      </c>
      <c r="P24" s="32">
        <v>0.92661950167462648</v>
      </c>
      <c r="Q24" s="32">
        <v>0.91387826631188318</v>
      </c>
      <c r="R24" s="32">
        <v>0.90199235329261018</v>
      </c>
      <c r="S24" s="32">
        <v>0.89103369912464048</v>
      </c>
      <c r="T24" s="32">
        <v>0.88101751468331968</v>
      </c>
      <c r="U24" s="32">
        <v>0.87191828367851576</v>
      </c>
      <c r="V24" s="32">
        <v>0.86368341242342161</v>
      </c>
      <c r="W24" s="32">
        <v>0.85624410891122094</v>
      </c>
      <c r="X24" s="32">
        <v>0.84952358702504538</v>
      </c>
      <c r="Y24" s="32">
        <v>0.84344294520986063</v>
      </c>
      <c r="Z24" s="32">
        <v>0.83792515533202094</v>
      </c>
      <c r="AA24" s="32">
        <v>0.83289759083245207</v>
      </c>
      <c r="AB24" s="32">
        <v>0.82829347212271132</v>
      </c>
      <c r="AC24" s="42">
        <v>0.82405254027871666</v>
      </c>
      <c r="AE24" s="189"/>
      <c r="AF24" s="53">
        <f t="shared" si="1"/>
        <v>0.23999999999999996</v>
      </c>
      <c r="AG24" s="41">
        <v>1</v>
      </c>
      <c r="AH24" s="32">
        <v>0.99223472951148084</v>
      </c>
      <c r="AI24" s="32">
        <v>0.96308484787981019</v>
      </c>
      <c r="AJ24" s="32">
        <v>0.9259827453530094</v>
      </c>
      <c r="AK24" s="32">
        <v>0.88250203557275086</v>
      </c>
      <c r="AL24" s="32">
        <v>0.8347651060761121</v>
      </c>
      <c r="AM24" s="32">
        <v>0.7849926881972441</v>
      </c>
      <c r="AN24" s="32">
        <v>0.73520155186197889</v>
      </c>
      <c r="AO24" s="32">
        <v>0.68705256015014149</v>
      </c>
      <c r="AP24" s="32">
        <v>0.64178059241736651</v>
      </c>
      <c r="AQ24" s="32">
        <v>0.60018295213719297</v>
      </c>
      <c r="AR24" s="32">
        <v>0.5626602909323748</v>
      </c>
      <c r="AS24" s="32">
        <v>0.52929389899199664</v>
      </c>
      <c r="AT24" s="32">
        <v>0.49993633455527337</v>
      </c>
      <c r="AU24" s="32">
        <v>0.47429624158573758</v>
      </c>
      <c r="AV24" s="32">
        <v>0.45200687391754824</v>
      </c>
      <c r="AW24" s="32">
        <v>0.43267556799044443</v>
      </c>
      <c r="AX24" s="32">
        <v>0.41591606673353393</v>
      </c>
      <c r="AY24" s="32">
        <v>0.40136747337896717</v>
      </c>
      <c r="AZ24" s="32">
        <v>0.38870375799509216</v>
      </c>
      <c r="BA24" s="32">
        <v>0.37763709539559009</v>
      </c>
      <c r="BB24" s="32">
        <v>0.36791746882173737</v>
      </c>
      <c r="BC24" s="32">
        <v>0.3593302098370208</v>
      </c>
      <c r="BD24" s="32">
        <v>0.35169255302344593</v>
      </c>
      <c r="BE24" s="32">
        <v>0.3448498646934034</v>
      </c>
      <c r="BF24" s="42">
        <v>0.3386719249717316</v>
      </c>
    </row>
    <row r="25" spans="2:58" ht="11.5" customHeight="1" x14ac:dyDescent="0.2">
      <c r="B25" s="189"/>
      <c r="C25" s="47">
        <f t="shared" si="0"/>
        <v>0.25999999999999995</v>
      </c>
      <c r="D25" s="41">
        <v>1</v>
      </c>
      <c r="E25" s="32">
        <v>1</v>
      </c>
      <c r="F25" s="32">
        <v>1</v>
      </c>
      <c r="G25" s="32">
        <v>1</v>
      </c>
      <c r="H25" s="32">
        <v>1</v>
      </c>
      <c r="I25" s="32">
        <v>1</v>
      </c>
      <c r="J25" s="32">
        <v>0.9963976320213026</v>
      </c>
      <c r="K25" s="32">
        <v>0.98427947130798321</v>
      </c>
      <c r="L25" s="32">
        <v>0.97083411967643241</v>
      </c>
      <c r="M25" s="32">
        <v>0.95664743518282447</v>
      </c>
      <c r="N25" s="32">
        <v>0.94223708152321595</v>
      </c>
      <c r="O25" s="32">
        <v>0.92802979375351102</v>
      </c>
      <c r="P25" s="32">
        <v>0.91435114147482588</v>
      </c>
      <c r="Q25" s="32">
        <v>0.90142729338049565</v>
      </c>
      <c r="R25" s="32">
        <v>0.88939587251888508</v>
      </c>
      <c r="S25" s="32">
        <v>0.87832176454528199</v>
      </c>
      <c r="T25" s="32">
        <v>0.86821421362162488</v>
      </c>
      <c r="U25" s="32">
        <v>0.8590427652134448</v>
      </c>
      <c r="V25" s="32">
        <v>0.85075080861436725</v>
      </c>
      <c r="W25" s="32">
        <v>0.84326632824821923</v>
      </c>
      <c r="X25" s="32">
        <v>0.83650997867082055</v>
      </c>
      <c r="Y25" s="32">
        <v>0.83040084328401642</v>
      </c>
      <c r="Z25" s="32">
        <v>0.82486031761945866</v>
      </c>
      <c r="AA25" s="32">
        <v>0.81981454793750452</v>
      </c>
      <c r="AB25" s="32">
        <v>0.81519580267153413</v>
      </c>
      <c r="AC25" s="42">
        <v>0.81094308626699263</v>
      </c>
      <c r="AE25" s="189"/>
      <c r="AF25" s="53">
        <f t="shared" si="1"/>
        <v>0.25999999999999995</v>
      </c>
      <c r="AG25" s="41">
        <v>1</v>
      </c>
      <c r="AH25" s="32">
        <v>0.98163270045468387</v>
      </c>
      <c r="AI25" s="32">
        <v>0.95159821495904029</v>
      </c>
      <c r="AJ25" s="32">
        <v>0.91380614695304285</v>
      </c>
      <c r="AK25" s="32">
        <v>0.86983980050702114</v>
      </c>
      <c r="AL25" s="32">
        <v>0.82181961757763566</v>
      </c>
      <c r="AM25" s="32">
        <v>0.77195737477936743</v>
      </c>
      <c r="AN25" s="32">
        <v>0.72225171154248158</v>
      </c>
      <c r="AO25" s="32">
        <v>0.67433386835001963</v>
      </c>
      <c r="AP25" s="32">
        <v>0.62940076430798886</v>
      </c>
      <c r="AQ25" s="32">
        <v>0.588210036786319</v>
      </c>
      <c r="AR25" s="32">
        <v>0.5511269835835606</v>
      </c>
      <c r="AS25" s="32">
        <v>0.51820517843985381</v>
      </c>
      <c r="AT25" s="32">
        <v>0.48927779896906504</v>
      </c>
      <c r="AU25" s="32">
        <v>0.46404149139125261</v>
      </c>
      <c r="AV25" s="32">
        <v>0.44212326181095013</v>
      </c>
      <c r="AW25" s="32">
        <v>0.42312827111465634</v>
      </c>
      <c r="AX25" s="32">
        <v>0.40667073977564133</v>
      </c>
      <c r="AY25" s="32">
        <v>0.39239182727321359</v>
      </c>
      <c r="AZ25" s="32">
        <v>0.37996838471035987</v>
      </c>
      <c r="BA25" s="32">
        <v>0.36911579493337998</v>
      </c>
      <c r="BB25" s="32">
        <v>0.35958726615186182</v>
      </c>
      <c r="BC25" s="32">
        <v>0.35117119161952159</v>
      </c>
      <c r="BD25" s="32">
        <v>0.3436876100333604</v>
      </c>
      <c r="BE25" s="32">
        <v>0.33698439458648577</v>
      </c>
      <c r="BF25" s="42">
        <v>0.33093352868980674</v>
      </c>
    </row>
    <row r="26" spans="2:58" ht="11.5" customHeight="1" x14ac:dyDescent="0.2">
      <c r="B26" s="189"/>
      <c r="C26" s="47">
        <f t="shared" si="0"/>
        <v>0.27999999999999997</v>
      </c>
      <c r="D26" s="41">
        <v>1</v>
      </c>
      <c r="E26" s="32">
        <v>1</v>
      </c>
      <c r="F26" s="32">
        <v>1</v>
      </c>
      <c r="G26" s="32">
        <v>1</v>
      </c>
      <c r="H26" s="32">
        <v>1</v>
      </c>
      <c r="I26" s="32">
        <v>0.9973557682750076</v>
      </c>
      <c r="J26" s="32">
        <v>0.98649346299298857</v>
      </c>
      <c r="K26" s="32">
        <v>0.97378495159818146</v>
      </c>
      <c r="L26" s="32">
        <v>0.95983942834328539</v>
      </c>
      <c r="M26" s="32">
        <v>0.94523434018348929</v>
      </c>
      <c r="N26" s="32">
        <v>0.93047848473993033</v>
      </c>
      <c r="O26" s="32">
        <v>0.91598924473769361</v>
      </c>
      <c r="P26" s="32">
        <v>0.90208278127502539</v>
      </c>
      <c r="Q26" s="32">
        <v>0.88897632044910813</v>
      </c>
      <c r="R26" s="32">
        <v>0.87679939174515997</v>
      </c>
      <c r="S26" s="32">
        <v>0.86560982996592351</v>
      </c>
      <c r="T26" s="32">
        <v>0.85541091255993018</v>
      </c>
      <c r="U26" s="32">
        <v>0.84616724674837385</v>
      </c>
      <c r="V26" s="32">
        <v>0.83781820480531299</v>
      </c>
      <c r="W26" s="32">
        <v>0.83028854758521753</v>
      </c>
      <c r="X26" s="32">
        <v>0.82349637031659562</v>
      </c>
      <c r="Y26" s="32">
        <v>0.81735874135817221</v>
      </c>
      <c r="Z26" s="32">
        <v>0.81179547990689638</v>
      </c>
      <c r="AA26" s="32">
        <v>0.80673150504255697</v>
      </c>
      <c r="AB26" s="32">
        <v>0.80209813322035695</v>
      </c>
      <c r="AC26" s="42">
        <v>0.7978336322552686</v>
      </c>
      <c r="AE26" s="189"/>
      <c r="AF26" s="53">
        <f t="shared" si="1"/>
        <v>0.27999999999999997</v>
      </c>
      <c r="AG26" s="41">
        <v>0.99361802906562946</v>
      </c>
      <c r="AH26" s="32">
        <v>0.9710306713978869</v>
      </c>
      <c r="AI26" s="32">
        <v>0.94011158203827039</v>
      </c>
      <c r="AJ26" s="32">
        <v>0.90162954855307631</v>
      </c>
      <c r="AK26" s="32">
        <v>0.85717756544129142</v>
      </c>
      <c r="AL26" s="32">
        <v>0.80887412907915923</v>
      </c>
      <c r="AM26" s="32">
        <v>0.75892206136149065</v>
      </c>
      <c r="AN26" s="32">
        <v>0.70930187122298427</v>
      </c>
      <c r="AO26" s="32">
        <v>0.66161517654989788</v>
      </c>
      <c r="AP26" s="32">
        <v>0.61702093619861098</v>
      </c>
      <c r="AQ26" s="32">
        <v>0.57623712143544514</v>
      </c>
      <c r="AR26" s="32">
        <v>0.53959367623474641</v>
      </c>
      <c r="AS26" s="32">
        <v>0.50711645788771098</v>
      </c>
      <c r="AT26" s="32">
        <v>0.47861926338285665</v>
      </c>
      <c r="AU26" s="32">
        <v>0.4537867411967676</v>
      </c>
      <c r="AV26" s="32">
        <v>0.43223964970435202</v>
      </c>
      <c r="AW26" s="32">
        <v>0.4135809742388683</v>
      </c>
      <c r="AX26" s="32">
        <v>0.39742541281774879</v>
      </c>
      <c r="AY26" s="32">
        <v>0.38341618116746001</v>
      </c>
      <c r="AZ26" s="32">
        <v>0.37123301142562748</v>
      </c>
      <c r="BA26" s="32">
        <v>0.36059449447116981</v>
      </c>
      <c r="BB26" s="32">
        <v>0.35125706348198621</v>
      </c>
      <c r="BC26" s="32">
        <v>0.34301217340202234</v>
      </c>
      <c r="BD26" s="32">
        <v>0.33568266704327487</v>
      </c>
      <c r="BE26" s="32">
        <v>0.32911892447956809</v>
      </c>
      <c r="BF26" s="42">
        <v>0.32319513240788189</v>
      </c>
    </row>
    <row r="27" spans="2:58" ht="11.5" customHeight="1" x14ac:dyDescent="0.2">
      <c r="B27" s="189"/>
      <c r="C27" s="47">
        <f t="shared" si="0"/>
        <v>0.3</v>
      </c>
      <c r="D27" s="41">
        <v>1</v>
      </c>
      <c r="E27" s="32">
        <v>1</v>
      </c>
      <c r="F27" s="32">
        <v>1</v>
      </c>
      <c r="G27" s="32">
        <v>1</v>
      </c>
      <c r="H27" s="32">
        <v>0.99737168657469788</v>
      </c>
      <c r="I27" s="32">
        <v>0.98814058749868194</v>
      </c>
      <c r="J27" s="32">
        <v>0.97658929396467453</v>
      </c>
      <c r="K27" s="32">
        <v>0.96329043188837971</v>
      </c>
      <c r="L27" s="32">
        <v>0.94884473701013849</v>
      </c>
      <c r="M27" s="32">
        <v>0.93382124518415399</v>
      </c>
      <c r="N27" s="32">
        <v>0.91871988795664461</v>
      </c>
      <c r="O27" s="32">
        <v>0.90394869572187608</v>
      </c>
      <c r="P27" s="32">
        <v>0.88981442107522479</v>
      </c>
      <c r="Q27" s="32">
        <v>0.8765253475177206</v>
      </c>
      <c r="R27" s="32">
        <v>0.86420291097143487</v>
      </c>
      <c r="S27" s="32">
        <v>0.85289789538656502</v>
      </c>
      <c r="T27" s="32">
        <v>0.84260761149823549</v>
      </c>
      <c r="U27" s="32">
        <v>0.83329172828330289</v>
      </c>
      <c r="V27" s="32">
        <v>0.82488560099625863</v>
      </c>
      <c r="W27" s="32">
        <v>0.81731076692221571</v>
      </c>
      <c r="X27" s="32">
        <v>0.81048276196237068</v>
      </c>
      <c r="Y27" s="32">
        <v>0.80431663943232801</v>
      </c>
      <c r="Z27" s="32">
        <v>0.7987306421943341</v>
      </c>
      <c r="AA27" s="32">
        <v>0.79364846214760931</v>
      </c>
      <c r="AB27" s="32">
        <v>0.78900046376917965</v>
      </c>
      <c r="AC27" s="42">
        <v>0.78472417824354457</v>
      </c>
      <c r="AE27" s="189"/>
      <c r="AF27" s="53">
        <f t="shared" si="1"/>
        <v>0.3</v>
      </c>
      <c r="AG27" s="41">
        <v>0.9840745889197815</v>
      </c>
      <c r="AH27" s="32">
        <v>0.96042864234109004</v>
      </c>
      <c r="AI27" s="32">
        <v>0.92862494911750049</v>
      </c>
      <c r="AJ27" s="32">
        <v>0.88945295015310977</v>
      </c>
      <c r="AK27" s="32">
        <v>0.84451533037556159</v>
      </c>
      <c r="AL27" s="32">
        <v>0.79592864058068269</v>
      </c>
      <c r="AM27" s="32">
        <v>0.74588674794361398</v>
      </c>
      <c r="AN27" s="32">
        <v>0.69635203090348696</v>
      </c>
      <c r="AO27" s="32">
        <v>0.64889648474977601</v>
      </c>
      <c r="AP27" s="32">
        <v>0.60464110808923321</v>
      </c>
      <c r="AQ27" s="32">
        <v>0.56426420608457128</v>
      </c>
      <c r="AR27" s="32">
        <v>0.52806036888593222</v>
      </c>
      <c r="AS27" s="32">
        <v>0.49602773733556821</v>
      </c>
      <c r="AT27" s="32">
        <v>0.46796072779664832</v>
      </c>
      <c r="AU27" s="32">
        <v>0.44353199100228258</v>
      </c>
      <c r="AV27" s="32">
        <v>0.42235603759775386</v>
      </c>
      <c r="AW27" s="32">
        <v>0.40403367736308016</v>
      </c>
      <c r="AX27" s="32">
        <v>0.38818008585985619</v>
      </c>
      <c r="AY27" s="32">
        <v>0.37444053506170638</v>
      </c>
      <c r="AZ27" s="32">
        <v>0.3624976381408952</v>
      </c>
      <c r="BA27" s="32">
        <v>0.35207319400895964</v>
      </c>
      <c r="BB27" s="32">
        <v>0.3429268608121106</v>
      </c>
      <c r="BC27" s="32">
        <v>0.33485315518452308</v>
      </c>
      <c r="BD27" s="32">
        <v>0.32767772405318935</v>
      </c>
      <c r="BE27" s="32">
        <v>0.3212534543726504</v>
      </c>
      <c r="BF27" s="42">
        <v>0.31545673612595698</v>
      </c>
    </row>
    <row r="28" spans="2:58" ht="11.5" customHeight="1" x14ac:dyDescent="0.2">
      <c r="B28" s="189"/>
      <c r="C28" s="47">
        <f t="shared" si="0"/>
        <v>0.32</v>
      </c>
      <c r="D28" s="41">
        <v>1</v>
      </c>
      <c r="E28" s="32">
        <v>1</v>
      </c>
      <c r="F28" s="32">
        <v>1</v>
      </c>
      <c r="G28" s="32">
        <v>0.99632295247358882</v>
      </c>
      <c r="H28" s="32">
        <v>0.9889522845681562</v>
      </c>
      <c r="I28" s="32">
        <v>0.97892540672235617</v>
      </c>
      <c r="J28" s="32">
        <v>0.96668512493636061</v>
      </c>
      <c r="K28" s="32">
        <v>0.95279591217857784</v>
      </c>
      <c r="L28" s="32">
        <v>0.93785004567699148</v>
      </c>
      <c r="M28" s="32">
        <v>0.9224081501848187</v>
      </c>
      <c r="N28" s="32">
        <v>0.906961291173359</v>
      </c>
      <c r="O28" s="32">
        <v>0.89190814670605867</v>
      </c>
      <c r="P28" s="32">
        <v>0.87754606087542419</v>
      </c>
      <c r="Q28" s="32">
        <v>0.86407437458633307</v>
      </c>
      <c r="R28" s="32">
        <v>0.85160643019770976</v>
      </c>
      <c r="S28" s="32">
        <v>0.84018596080720653</v>
      </c>
      <c r="T28" s="32">
        <v>0.82980431043654079</v>
      </c>
      <c r="U28" s="32">
        <v>0.82041620981823193</v>
      </c>
      <c r="V28" s="32">
        <v>0.81195299718720437</v>
      </c>
      <c r="W28" s="32">
        <v>0.80433298625921401</v>
      </c>
      <c r="X28" s="32">
        <v>0.79746915360814585</v>
      </c>
      <c r="Y28" s="32">
        <v>0.7912745375064838</v>
      </c>
      <c r="Z28" s="32">
        <v>0.78566580448177181</v>
      </c>
      <c r="AA28" s="32">
        <v>0.78056541925266165</v>
      </c>
      <c r="AB28" s="32">
        <v>0.77590279431800235</v>
      </c>
      <c r="AC28" s="42">
        <v>0.77161472423182054</v>
      </c>
      <c r="AE28" s="189"/>
      <c r="AF28" s="53">
        <f t="shared" si="1"/>
        <v>0.32</v>
      </c>
      <c r="AG28" s="41">
        <v>0.97453114877393354</v>
      </c>
      <c r="AH28" s="32">
        <v>0.94982661328429308</v>
      </c>
      <c r="AI28" s="32">
        <v>0.91713831619673047</v>
      </c>
      <c r="AJ28" s="32">
        <v>0.87727635175314322</v>
      </c>
      <c r="AK28" s="32">
        <v>0.83185309530983176</v>
      </c>
      <c r="AL28" s="32">
        <v>0.78298315208220626</v>
      </c>
      <c r="AM28" s="32">
        <v>0.73285143452573731</v>
      </c>
      <c r="AN28" s="32">
        <v>0.68340219058398954</v>
      </c>
      <c r="AO28" s="32">
        <v>0.63617779294965415</v>
      </c>
      <c r="AP28" s="32">
        <v>0.59226127997985545</v>
      </c>
      <c r="AQ28" s="32">
        <v>0.55229129073369732</v>
      </c>
      <c r="AR28" s="32">
        <v>0.51652706153711803</v>
      </c>
      <c r="AS28" s="32">
        <v>0.48493901678342544</v>
      </c>
      <c r="AT28" s="32">
        <v>0.45730219221044</v>
      </c>
      <c r="AU28" s="32">
        <v>0.43327724080779761</v>
      </c>
      <c r="AV28" s="32">
        <v>0.41247242549115576</v>
      </c>
      <c r="AW28" s="32">
        <v>0.39448638048729212</v>
      </c>
      <c r="AX28" s="32">
        <v>0.3789347589019636</v>
      </c>
      <c r="AY28" s="32">
        <v>0.3654648889559528</v>
      </c>
      <c r="AZ28" s="32">
        <v>0.3537622648561628</v>
      </c>
      <c r="BA28" s="32">
        <v>0.34355189354674953</v>
      </c>
      <c r="BB28" s="32">
        <v>0.33459665814223505</v>
      </c>
      <c r="BC28" s="32">
        <v>0.32669413696702382</v>
      </c>
      <c r="BD28" s="32">
        <v>0.31967278106310382</v>
      </c>
      <c r="BE28" s="32">
        <v>0.31338798426573272</v>
      </c>
      <c r="BF28" s="42">
        <v>0.30771833984403213</v>
      </c>
    </row>
    <row r="29" spans="2:58" ht="11.5" customHeight="1" x14ac:dyDescent="0.2">
      <c r="B29" s="189"/>
      <c r="C29" s="47">
        <f>C28+0.02</f>
        <v>0.34</v>
      </c>
      <c r="D29" s="41">
        <v>0.99806916443970839</v>
      </c>
      <c r="E29" s="32">
        <v>0.99725661129013377</v>
      </c>
      <c r="F29" s="32">
        <v>0.99433814447299784</v>
      </c>
      <c r="G29" s="32">
        <v>0.98880990210590325</v>
      </c>
      <c r="H29" s="32">
        <v>0.98053288256161453</v>
      </c>
      <c r="I29" s="32">
        <v>0.9697102259460304</v>
      </c>
      <c r="J29" s="32">
        <v>0.95678095590804668</v>
      </c>
      <c r="K29" s="32">
        <v>0.94230139246877609</v>
      </c>
      <c r="L29" s="32">
        <v>0.92685535434384458</v>
      </c>
      <c r="M29" s="32">
        <v>0.9109950551854834</v>
      </c>
      <c r="N29" s="32">
        <v>0.89520269439007327</v>
      </c>
      <c r="O29" s="32">
        <v>0.87986759769024125</v>
      </c>
      <c r="P29" s="32">
        <v>0.8652777006756236</v>
      </c>
      <c r="Q29" s="32">
        <v>0.85162340165494543</v>
      </c>
      <c r="R29" s="32">
        <v>0.83900994942398466</v>
      </c>
      <c r="S29" s="32">
        <v>0.82747402622784805</v>
      </c>
      <c r="T29" s="32">
        <v>0.8170010093748461</v>
      </c>
      <c r="U29" s="32">
        <v>0.80754069135316087</v>
      </c>
      <c r="V29" s="32">
        <v>0.79902039337815012</v>
      </c>
      <c r="W29" s="32">
        <v>0.79135520559621231</v>
      </c>
      <c r="X29" s="32">
        <v>0.78445554525392092</v>
      </c>
      <c r="Y29" s="32">
        <v>0.77823243558063959</v>
      </c>
      <c r="Z29" s="32">
        <v>0.77260096676920953</v>
      </c>
      <c r="AA29" s="32">
        <v>0.7674823763577141</v>
      </c>
      <c r="AB29" s="32">
        <v>0.76280512486682517</v>
      </c>
      <c r="AC29" s="42">
        <v>0.75850527022009651</v>
      </c>
      <c r="AE29" s="189"/>
      <c r="AF29" s="53">
        <f>AF28+0.02</f>
        <v>0.34</v>
      </c>
      <c r="AG29" s="41">
        <v>0.96498770862808558</v>
      </c>
      <c r="AH29" s="32">
        <v>0.93922458422749622</v>
      </c>
      <c r="AI29" s="32">
        <v>0.90565168327596057</v>
      </c>
      <c r="AJ29" s="32">
        <v>0.86509975335317657</v>
      </c>
      <c r="AK29" s="32">
        <v>0.81919086024410204</v>
      </c>
      <c r="AL29" s="32">
        <v>0.77003766358372983</v>
      </c>
      <c r="AM29" s="32">
        <v>0.71981612110786053</v>
      </c>
      <c r="AN29" s="32">
        <v>0.67045235026449224</v>
      </c>
      <c r="AO29" s="32">
        <v>0.6234591011495324</v>
      </c>
      <c r="AP29" s="32">
        <v>0.57988145187047768</v>
      </c>
      <c r="AQ29" s="32">
        <v>0.54031837538282346</v>
      </c>
      <c r="AR29" s="32">
        <v>0.50499375418830383</v>
      </c>
      <c r="AS29" s="32">
        <v>0.47385029623128261</v>
      </c>
      <c r="AT29" s="32">
        <v>0.44664365662423167</v>
      </c>
      <c r="AU29" s="32">
        <v>0.4230224906133126</v>
      </c>
      <c r="AV29" s="32">
        <v>0.40258881338455765</v>
      </c>
      <c r="AW29" s="32">
        <v>0.38493908361150397</v>
      </c>
      <c r="AX29" s="32">
        <v>0.369689431944071</v>
      </c>
      <c r="AY29" s="32">
        <v>0.35648924285019923</v>
      </c>
      <c r="AZ29" s="32">
        <v>0.34502689157143052</v>
      </c>
      <c r="BA29" s="32">
        <v>0.33503059308453931</v>
      </c>
      <c r="BB29" s="32">
        <v>0.32626645547235944</v>
      </c>
      <c r="BC29" s="32">
        <v>0.31853511874952456</v>
      </c>
      <c r="BD29" s="32">
        <v>0.31166783807301823</v>
      </c>
      <c r="BE29" s="32">
        <v>0.30552251415881504</v>
      </c>
      <c r="BF29" s="42">
        <v>0.29997994356210722</v>
      </c>
    </row>
    <row r="30" spans="2:58" ht="11.5" customHeight="1" x14ac:dyDescent="0.2">
      <c r="B30" s="189"/>
      <c r="C30" s="47">
        <f t="shared" si="0"/>
        <v>0.36000000000000004</v>
      </c>
      <c r="D30" s="41">
        <v>0.99371427536817669</v>
      </c>
      <c r="E30" s="32">
        <v>0.99182343402886375</v>
      </c>
      <c r="F30" s="32">
        <v>0.98783199122066634</v>
      </c>
      <c r="G30" s="32">
        <v>0.98129685173821768</v>
      </c>
      <c r="H30" s="32">
        <v>0.97211348055507285</v>
      </c>
      <c r="I30" s="32">
        <v>0.96049504516970474</v>
      </c>
      <c r="J30" s="32">
        <v>0.94687678687973265</v>
      </c>
      <c r="K30" s="32">
        <v>0.93180687275897434</v>
      </c>
      <c r="L30" s="32">
        <v>0.91586066301069757</v>
      </c>
      <c r="M30" s="32">
        <v>0.89958196018614811</v>
      </c>
      <c r="N30" s="32">
        <v>0.88344409760678766</v>
      </c>
      <c r="O30" s="32">
        <v>0.86782704867442373</v>
      </c>
      <c r="P30" s="32">
        <v>0.853009340475823</v>
      </c>
      <c r="Q30" s="32">
        <v>0.83917242872355791</v>
      </c>
      <c r="R30" s="32">
        <v>0.82641346865025955</v>
      </c>
      <c r="S30" s="32">
        <v>0.81476209164848956</v>
      </c>
      <c r="T30" s="32">
        <v>0.8041977083131514</v>
      </c>
      <c r="U30" s="32">
        <v>0.79466517288809002</v>
      </c>
      <c r="V30" s="32">
        <v>0.78608778956909575</v>
      </c>
      <c r="W30" s="32">
        <v>0.77837742493321049</v>
      </c>
      <c r="X30" s="32">
        <v>0.77144193689969598</v>
      </c>
      <c r="Y30" s="32">
        <v>0.76519033365479538</v>
      </c>
      <c r="Z30" s="32">
        <v>0.75953612905664725</v>
      </c>
      <c r="AA30" s="32">
        <v>0.75439933346276644</v>
      </c>
      <c r="AB30" s="32">
        <v>0.74970745541564798</v>
      </c>
      <c r="AC30" s="42">
        <v>0.74539581620837247</v>
      </c>
      <c r="AE30" s="189"/>
      <c r="AF30" s="53">
        <f t="shared" si="1"/>
        <v>0.36000000000000004</v>
      </c>
      <c r="AG30" s="41">
        <v>0.95544426848223774</v>
      </c>
      <c r="AH30" s="32">
        <v>0.92862255517069925</v>
      </c>
      <c r="AI30" s="32">
        <v>0.89416505035519067</v>
      </c>
      <c r="AJ30" s="32">
        <v>0.85292315495321014</v>
      </c>
      <c r="AK30" s="32">
        <v>0.80652862517837232</v>
      </c>
      <c r="AL30" s="32">
        <v>0.75709217508525339</v>
      </c>
      <c r="AM30" s="32">
        <v>0.70678080768998386</v>
      </c>
      <c r="AN30" s="32">
        <v>0.65750250994499493</v>
      </c>
      <c r="AO30" s="32">
        <v>0.61074040934941054</v>
      </c>
      <c r="AP30" s="32">
        <v>0.56750162376109992</v>
      </c>
      <c r="AQ30" s="32">
        <v>0.52834546003194949</v>
      </c>
      <c r="AR30" s="32">
        <v>0.49346044683948964</v>
      </c>
      <c r="AS30" s="32">
        <v>0.46276157567913978</v>
      </c>
      <c r="AT30" s="32">
        <v>0.43598512103802334</v>
      </c>
      <c r="AU30" s="32">
        <v>0.41276774041882758</v>
      </c>
      <c r="AV30" s="32">
        <v>0.39270520127795949</v>
      </c>
      <c r="AW30" s="32">
        <v>0.37539178673571594</v>
      </c>
      <c r="AX30" s="32">
        <v>0.3604441049861784</v>
      </c>
      <c r="AY30" s="32">
        <v>0.3475135967444456</v>
      </c>
      <c r="AZ30" s="32">
        <v>0.33629151828669812</v>
      </c>
      <c r="BA30" s="32">
        <v>0.32650929262232919</v>
      </c>
      <c r="BB30" s="32">
        <v>0.31793625280248383</v>
      </c>
      <c r="BC30" s="32">
        <v>0.3103761005320253</v>
      </c>
      <c r="BD30" s="32">
        <v>0.30366289508293276</v>
      </c>
      <c r="BE30" s="32">
        <v>0.29765704405189736</v>
      </c>
      <c r="BF30" s="42">
        <v>0.29224154728018237</v>
      </c>
    </row>
    <row r="31" spans="2:58" ht="11.5" customHeight="1" x14ac:dyDescent="0.2">
      <c r="B31" s="189"/>
      <c r="C31" s="47">
        <f t="shared" si="0"/>
        <v>0.38000000000000006</v>
      </c>
      <c r="D31" s="41">
        <v>0.98935938629664499</v>
      </c>
      <c r="E31" s="32">
        <v>0.98639025676759373</v>
      </c>
      <c r="F31" s="32">
        <v>0.98132583796833484</v>
      </c>
      <c r="G31" s="32">
        <v>0.97378380137053222</v>
      </c>
      <c r="H31" s="32">
        <v>0.96369407854853129</v>
      </c>
      <c r="I31" s="32">
        <v>0.95127986439337897</v>
      </c>
      <c r="J31" s="32">
        <v>0.93697261785141872</v>
      </c>
      <c r="K31" s="32">
        <v>0.92131235304917247</v>
      </c>
      <c r="L31" s="32">
        <v>0.90486597167755067</v>
      </c>
      <c r="M31" s="32">
        <v>0.88816886518681293</v>
      </c>
      <c r="N31" s="32">
        <v>0.87168550082350205</v>
      </c>
      <c r="O31" s="32">
        <v>0.85578649965860631</v>
      </c>
      <c r="P31" s="32">
        <v>0.84074098027602251</v>
      </c>
      <c r="Q31" s="32">
        <v>0.82672145579217027</v>
      </c>
      <c r="R31" s="32">
        <v>0.81381698787653445</v>
      </c>
      <c r="S31" s="32">
        <v>0.80205015706913108</v>
      </c>
      <c r="T31" s="32">
        <v>0.79139440725145671</v>
      </c>
      <c r="U31" s="32">
        <v>0.78178965442301895</v>
      </c>
      <c r="V31" s="32">
        <v>0.77315518576004139</v>
      </c>
      <c r="W31" s="32">
        <v>0.76539964427020879</v>
      </c>
      <c r="X31" s="32">
        <v>0.75842832854547115</v>
      </c>
      <c r="Y31" s="32">
        <v>0.75214823172895107</v>
      </c>
      <c r="Z31" s="32">
        <v>0.74647129134408496</v>
      </c>
      <c r="AA31" s="32">
        <v>0.74131629056781878</v>
      </c>
      <c r="AB31" s="32">
        <v>0.73660978596447069</v>
      </c>
      <c r="AC31" s="42">
        <v>0.73228636219664833</v>
      </c>
      <c r="AE31" s="189"/>
      <c r="AF31" s="53">
        <f t="shared" si="1"/>
        <v>0.38000000000000006</v>
      </c>
      <c r="AG31" s="41">
        <v>0.94590082833638978</v>
      </c>
      <c r="AH31" s="32">
        <v>0.91802052611390228</v>
      </c>
      <c r="AI31" s="32">
        <v>0.88267841743442077</v>
      </c>
      <c r="AJ31" s="32">
        <v>0.84074655655324348</v>
      </c>
      <c r="AK31" s="32">
        <v>0.79386639011264248</v>
      </c>
      <c r="AL31" s="32">
        <v>0.74414668658677696</v>
      </c>
      <c r="AM31" s="32">
        <v>0.69374549427210708</v>
      </c>
      <c r="AN31" s="32">
        <v>0.64455266962549751</v>
      </c>
      <c r="AO31" s="32">
        <v>0.59802171754928879</v>
      </c>
      <c r="AP31" s="32">
        <v>0.55512179565172215</v>
      </c>
      <c r="AQ31" s="32">
        <v>0.51637254468107563</v>
      </c>
      <c r="AR31" s="32">
        <v>0.48192713949067545</v>
      </c>
      <c r="AS31" s="32">
        <v>0.45167285512699701</v>
      </c>
      <c r="AT31" s="32">
        <v>0.42532658545181495</v>
      </c>
      <c r="AU31" s="32">
        <v>0.40251299022434261</v>
      </c>
      <c r="AV31" s="32">
        <v>0.38282158917136139</v>
      </c>
      <c r="AW31" s="32">
        <v>0.36584448985992779</v>
      </c>
      <c r="AX31" s="32">
        <v>0.35119877802828581</v>
      </c>
      <c r="AY31" s="32">
        <v>0.33853795063869196</v>
      </c>
      <c r="AZ31" s="32">
        <v>0.32755614500196584</v>
      </c>
      <c r="BA31" s="32">
        <v>0.31798799216011903</v>
      </c>
      <c r="BB31" s="32">
        <v>0.30960605013260822</v>
      </c>
      <c r="BC31" s="32">
        <v>0.30221708231452604</v>
      </c>
      <c r="BD31" s="32">
        <v>0.29565795209284718</v>
      </c>
      <c r="BE31" s="32">
        <v>0.28979157394497967</v>
      </c>
      <c r="BF31" s="42">
        <v>0.28450315099825751</v>
      </c>
    </row>
    <row r="32" spans="2:58" ht="11.5" customHeight="1" x14ac:dyDescent="0.2">
      <c r="B32" s="189"/>
      <c r="C32" s="47">
        <f t="shared" si="0"/>
        <v>0.40000000000000008</v>
      </c>
      <c r="D32" s="41">
        <v>0.9850044972251133</v>
      </c>
      <c r="E32" s="32">
        <v>0.98095707950632371</v>
      </c>
      <c r="F32" s="32">
        <v>0.97481968471600333</v>
      </c>
      <c r="G32" s="32">
        <v>0.96627075100284665</v>
      </c>
      <c r="H32" s="32">
        <v>0.95527467654198961</v>
      </c>
      <c r="I32" s="32">
        <v>0.9420646836170532</v>
      </c>
      <c r="J32" s="32">
        <v>0.92706844882310468</v>
      </c>
      <c r="K32" s="32">
        <v>0.91081783333937072</v>
      </c>
      <c r="L32" s="32">
        <v>0.89387128034440366</v>
      </c>
      <c r="M32" s="32">
        <v>0.87675577018747763</v>
      </c>
      <c r="N32" s="32">
        <v>0.85992690404021632</v>
      </c>
      <c r="O32" s="32">
        <v>0.8437459506427889</v>
      </c>
      <c r="P32" s="32">
        <v>0.82847262007622191</v>
      </c>
      <c r="Q32" s="32">
        <v>0.81427048286078274</v>
      </c>
      <c r="R32" s="32">
        <v>0.80122050710280934</v>
      </c>
      <c r="S32" s="32">
        <v>0.78933822248977259</v>
      </c>
      <c r="T32" s="32">
        <v>0.77859110618976191</v>
      </c>
      <c r="U32" s="32">
        <v>0.768914135957948</v>
      </c>
      <c r="V32" s="32">
        <v>0.76022258195098713</v>
      </c>
      <c r="W32" s="32">
        <v>0.75242186360720709</v>
      </c>
      <c r="X32" s="32">
        <v>0.74541472019124622</v>
      </c>
      <c r="Y32" s="32">
        <v>0.73910612980310686</v>
      </c>
      <c r="Z32" s="32">
        <v>0.73340645363152268</v>
      </c>
      <c r="AA32" s="32">
        <v>0.72823324767287123</v>
      </c>
      <c r="AB32" s="32">
        <v>0.72351211651329339</v>
      </c>
      <c r="AC32" s="42">
        <v>0.7191769081849243</v>
      </c>
      <c r="AE32" s="189"/>
      <c r="AF32" s="53">
        <f t="shared" si="1"/>
        <v>0.40000000000000008</v>
      </c>
      <c r="AG32" s="41">
        <v>0.93635738819054182</v>
      </c>
      <c r="AH32" s="32">
        <v>0.90741849705710542</v>
      </c>
      <c r="AI32" s="32">
        <v>0.87119178451365087</v>
      </c>
      <c r="AJ32" s="32">
        <v>0.82856995815327694</v>
      </c>
      <c r="AK32" s="32">
        <v>0.78120415504691276</v>
      </c>
      <c r="AL32" s="32">
        <v>0.73120119808830042</v>
      </c>
      <c r="AM32" s="32">
        <v>0.68071018085423041</v>
      </c>
      <c r="AN32" s="32">
        <v>0.63160282930600009</v>
      </c>
      <c r="AO32" s="32">
        <v>0.58530302574916693</v>
      </c>
      <c r="AP32" s="32">
        <v>0.54274196754234438</v>
      </c>
      <c r="AQ32" s="32">
        <v>0.50439962933020177</v>
      </c>
      <c r="AR32" s="32">
        <v>0.47039383214186131</v>
      </c>
      <c r="AS32" s="32">
        <v>0.44058413457485418</v>
      </c>
      <c r="AT32" s="32">
        <v>0.41466804986560662</v>
      </c>
      <c r="AU32" s="32">
        <v>0.3922582400298576</v>
      </c>
      <c r="AV32" s="32">
        <v>0.37293797706476328</v>
      </c>
      <c r="AW32" s="32">
        <v>0.35629719298413975</v>
      </c>
      <c r="AX32" s="32">
        <v>0.34195345107039321</v>
      </c>
      <c r="AY32" s="32">
        <v>0.32956230453293839</v>
      </c>
      <c r="AZ32" s="32">
        <v>0.31882077171723344</v>
      </c>
      <c r="BA32" s="32">
        <v>0.30946669169790886</v>
      </c>
      <c r="BB32" s="32">
        <v>0.30127584746273262</v>
      </c>
      <c r="BC32" s="32">
        <v>0.29405806409702678</v>
      </c>
      <c r="BD32" s="32">
        <v>0.28765300910276165</v>
      </c>
      <c r="BE32" s="32">
        <v>0.28192610383806199</v>
      </c>
      <c r="BF32" s="42">
        <v>0.27676475471633266</v>
      </c>
    </row>
    <row r="33" spans="2:58" ht="11.5" customHeight="1" x14ac:dyDescent="0.2">
      <c r="B33" s="189"/>
      <c r="C33" s="47">
        <f t="shared" si="0"/>
        <v>0.4200000000000001</v>
      </c>
      <c r="D33" s="41">
        <v>0.98064960815358171</v>
      </c>
      <c r="E33" s="32">
        <v>0.9755239022450537</v>
      </c>
      <c r="F33" s="32">
        <v>0.96831353146367183</v>
      </c>
      <c r="G33" s="32">
        <v>0.95875770063516108</v>
      </c>
      <c r="H33" s="32">
        <v>0.94685527453544793</v>
      </c>
      <c r="I33" s="32">
        <v>0.93284950284072743</v>
      </c>
      <c r="J33" s="32">
        <v>0.91716427979479076</v>
      </c>
      <c r="K33" s="32">
        <v>0.90032331362956897</v>
      </c>
      <c r="L33" s="32">
        <v>0.88287658901125665</v>
      </c>
      <c r="M33" s="32">
        <v>0.86534267518814234</v>
      </c>
      <c r="N33" s="32">
        <v>0.84816830725693071</v>
      </c>
      <c r="O33" s="32">
        <v>0.83170540162697137</v>
      </c>
      <c r="P33" s="32">
        <v>0.81620425987642142</v>
      </c>
      <c r="Q33" s="32">
        <v>0.80181950992939521</v>
      </c>
      <c r="R33" s="32">
        <v>0.78862402632908424</v>
      </c>
      <c r="S33" s="32">
        <v>0.77662628791041399</v>
      </c>
      <c r="T33" s="32">
        <v>0.76578780512806721</v>
      </c>
      <c r="U33" s="32">
        <v>0.75603861749287704</v>
      </c>
      <c r="V33" s="32">
        <v>0.74728997814193288</v>
      </c>
      <c r="W33" s="32">
        <v>0.73944408294420527</v>
      </c>
      <c r="X33" s="32">
        <v>0.73240111183702128</v>
      </c>
      <c r="Y33" s="32">
        <v>0.72606402787726265</v>
      </c>
      <c r="Z33" s="32">
        <v>0.7203416159189604</v>
      </c>
      <c r="AA33" s="32">
        <v>0.71515020477792368</v>
      </c>
      <c r="AB33" s="32">
        <v>0.71041444706211632</v>
      </c>
      <c r="AC33" s="42">
        <v>0.70606745417320027</v>
      </c>
      <c r="AE33" s="189"/>
      <c r="AF33" s="53">
        <f t="shared" si="1"/>
        <v>0.4200000000000001</v>
      </c>
      <c r="AG33" s="41">
        <v>0.92681394804469397</v>
      </c>
      <c r="AH33" s="32">
        <v>0.89681646800030845</v>
      </c>
      <c r="AI33" s="32">
        <v>0.85970515159288097</v>
      </c>
      <c r="AJ33" s="32">
        <v>0.8163933597533104</v>
      </c>
      <c r="AK33" s="32">
        <v>0.76854191998118293</v>
      </c>
      <c r="AL33" s="32">
        <v>0.7182557095898241</v>
      </c>
      <c r="AM33" s="32">
        <v>0.66767486743635374</v>
      </c>
      <c r="AN33" s="32">
        <v>0.61865298898650289</v>
      </c>
      <c r="AO33" s="32">
        <v>0.57258433394904507</v>
      </c>
      <c r="AP33" s="32">
        <v>0.53036213943296662</v>
      </c>
      <c r="AQ33" s="32">
        <v>0.4924267139793278</v>
      </c>
      <c r="AR33" s="32">
        <v>0.45886052479304712</v>
      </c>
      <c r="AS33" s="32">
        <v>0.42949541402271141</v>
      </c>
      <c r="AT33" s="32">
        <v>0.40400951427939824</v>
      </c>
      <c r="AU33" s="32">
        <v>0.38200348983537258</v>
      </c>
      <c r="AV33" s="32">
        <v>0.36305436495816512</v>
      </c>
      <c r="AW33" s="32">
        <v>0.34674989610835166</v>
      </c>
      <c r="AX33" s="32">
        <v>0.33270812411250061</v>
      </c>
      <c r="AY33" s="32">
        <v>0.32058665842718481</v>
      </c>
      <c r="AZ33" s="32">
        <v>0.31008539843250116</v>
      </c>
      <c r="BA33" s="32">
        <v>0.30094539123569874</v>
      </c>
      <c r="BB33" s="32">
        <v>0.29294564479285701</v>
      </c>
      <c r="BC33" s="32">
        <v>0.28589904587952752</v>
      </c>
      <c r="BD33" s="32">
        <v>0.27964806611267612</v>
      </c>
      <c r="BE33" s="32">
        <v>0.27406063373114431</v>
      </c>
      <c r="BF33" s="42">
        <v>0.26902635843440775</v>
      </c>
    </row>
    <row r="34" spans="2:58" ht="11.5" customHeight="1" x14ac:dyDescent="0.2">
      <c r="B34" s="189"/>
      <c r="C34" s="47">
        <f t="shared" si="0"/>
        <v>0.44000000000000011</v>
      </c>
      <c r="D34" s="41">
        <v>0.97629471908205001</v>
      </c>
      <c r="E34" s="32">
        <v>0.97009072498378379</v>
      </c>
      <c r="F34" s="32">
        <v>0.96180737821134032</v>
      </c>
      <c r="G34" s="32">
        <v>0.95124465026747562</v>
      </c>
      <c r="H34" s="32">
        <v>0.93843587252890626</v>
      </c>
      <c r="I34" s="32">
        <v>0.92363432206440166</v>
      </c>
      <c r="J34" s="32">
        <v>0.90726011076647672</v>
      </c>
      <c r="K34" s="32">
        <v>0.8898287939197671</v>
      </c>
      <c r="L34" s="32">
        <v>0.87188189767810975</v>
      </c>
      <c r="M34" s="32">
        <v>0.85392958018880705</v>
      </c>
      <c r="N34" s="32">
        <v>0.83640971047364499</v>
      </c>
      <c r="O34" s="32">
        <v>0.81966485261115396</v>
      </c>
      <c r="P34" s="32">
        <v>0.80393589967662082</v>
      </c>
      <c r="Q34" s="32">
        <v>0.78936853699800769</v>
      </c>
      <c r="R34" s="32">
        <v>0.77602754555535913</v>
      </c>
      <c r="S34" s="32">
        <v>0.76391435333105551</v>
      </c>
      <c r="T34" s="32">
        <v>0.75298450406637252</v>
      </c>
      <c r="U34" s="32">
        <v>0.74316309902780608</v>
      </c>
      <c r="V34" s="32">
        <v>0.73435737433287851</v>
      </c>
      <c r="W34" s="32">
        <v>0.72646630228120368</v>
      </c>
      <c r="X34" s="32">
        <v>0.71938750348279634</v>
      </c>
      <c r="Y34" s="32">
        <v>0.71302192595141844</v>
      </c>
      <c r="Z34" s="32">
        <v>0.70727677820639812</v>
      </c>
      <c r="AA34" s="32">
        <v>0.70206716188297602</v>
      </c>
      <c r="AB34" s="32">
        <v>0.69731677761093902</v>
      </c>
      <c r="AC34" s="42">
        <v>0.69295800016147624</v>
      </c>
      <c r="AE34" s="189"/>
      <c r="AF34" s="53">
        <f t="shared" si="1"/>
        <v>0.44000000000000011</v>
      </c>
      <c r="AG34" s="41">
        <v>0.91727050789884601</v>
      </c>
      <c r="AH34" s="32">
        <v>0.8862144389435116</v>
      </c>
      <c r="AI34" s="32">
        <v>0.84821851867211095</v>
      </c>
      <c r="AJ34" s="32">
        <v>0.80421676135334386</v>
      </c>
      <c r="AK34" s="32">
        <v>0.75587968491545321</v>
      </c>
      <c r="AL34" s="32">
        <v>0.70531022109134756</v>
      </c>
      <c r="AM34" s="32">
        <v>0.65463955401847695</v>
      </c>
      <c r="AN34" s="32">
        <v>0.60570314866700548</v>
      </c>
      <c r="AO34" s="32">
        <v>0.5598656421489232</v>
      </c>
      <c r="AP34" s="32">
        <v>0.51798231132358885</v>
      </c>
      <c r="AQ34" s="32">
        <v>0.48045379862845389</v>
      </c>
      <c r="AR34" s="32">
        <v>0.44732721744423293</v>
      </c>
      <c r="AS34" s="32">
        <v>0.41840669347056858</v>
      </c>
      <c r="AT34" s="32">
        <v>0.39335097869318991</v>
      </c>
      <c r="AU34" s="32">
        <v>0.37174873964088762</v>
      </c>
      <c r="AV34" s="32">
        <v>0.35317075285156702</v>
      </c>
      <c r="AW34" s="32">
        <v>0.33720259923256357</v>
      </c>
      <c r="AX34" s="32">
        <v>0.32346279715460802</v>
      </c>
      <c r="AY34" s="32">
        <v>0.31161101232143118</v>
      </c>
      <c r="AZ34" s="32">
        <v>0.30135002514776876</v>
      </c>
      <c r="BA34" s="32">
        <v>0.29242409077348858</v>
      </c>
      <c r="BB34" s="32">
        <v>0.2846154421229814</v>
      </c>
      <c r="BC34" s="32">
        <v>0.27774002766202827</v>
      </c>
      <c r="BD34" s="32">
        <v>0.27164312312259054</v>
      </c>
      <c r="BE34" s="32">
        <v>0.26619516362422663</v>
      </c>
      <c r="BF34" s="42">
        <v>0.26128796215248284</v>
      </c>
    </row>
    <row r="35" spans="2:58" ht="11.5" customHeight="1" x14ac:dyDescent="0.2">
      <c r="B35" s="189"/>
      <c r="C35" s="47">
        <f>C34+0.02</f>
        <v>0.46000000000000013</v>
      </c>
      <c r="D35" s="41">
        <v>0.97193983001051842</v>
      </c>
      <c r="E35" s="32">
        <v>0.96465754772251378</v>
      </c>
      <c r="F35" s="32">
        <v>0.95530122495900893</v>
      </c>
      <c r="G35" s="32">
        <v>0.94373159989979005</v>
      </c>
      <c r="H35" s="32">
        <v>0.93001647052236458</v>
      </c>
      <c r="I35" s="32">
        <v>0.914419141288076</v>
      </c>
      <c r="J35" s="32">
        <v>0.8973559417381628</v>
      </c>
      <c r="K35" s="32">
        <v>0.87933427420996535</v>
      </c>
      <c r="L35" s="32">
        <v>0.86088720634496274</v>
      </c>
      <c r="M35" s="32">
        <v>0.84251648518947175</v>
      </c>
      <c r="N35" s="32">
        <v>0.82465111369035937</v>
      </c>
      <c r="O35" s="32">
        <v>0.80762430359533655</v>
      </c>
      <c r="P35" s="32">
        <v>0.79166753947682023</v>
      </c>
      <c r="Q35" s="32">
        <v>0.77691756406662016</v>
      </c>
      <c r="R35" s="32">
        <v>0.76343106478163403</v>
      </c>
      <c r="S35" s="32">
        <v>0.75120241875169702</v>
      </c>
      <c r="T35" s="32">
        <v>0.74018120300467782</v>
      </c>
      <c r="U35" s="32">
        <v>0.73028758056273513</v>
      </c>
      <c r="V35" s="32">
        <v>0.72142477052382414</v>
      </c>
      <c r="W35" s="32">
        <v>0.71348852161820187</v>
      </c>
      <c r="X35" s="32">
        <v>0.70637389512857152</v>
      </c>
      <c r="Y35" s="32">
        <v>0.69997982402557424</v>
      </c>
      <c r="Z35" s="32">
        <v>0.69421194049383583</v>
      </c>
      <c r="AA35" s="32">
        <v>0.68898411898802836</v>
      </c>
      <c r="AB35" s="32">
        <v>0.68421910815976172</v>
      </c>
      <c r="AC35" s="42">
        <v>0.67984854614975221</v>
      </c>
      <c r="AE35" s="189"/>
      <c r="AF35" s="53">
        <f>AF34+0.02</f>
        <v>0.46000000000000013</v>
      </c>
      <c r="AG35" s="41">
        <v>0.90772706775299805</v>
      </c>
      <c r="AH35" s="32">
        <v>0.87561240988671463</v>
      </c>
      <c r="AI35" s="32">
        <v>0.83673188575134105</v>
      </c>
      <c r="AJ35" s="32">
        <v>0.79204016295337731</v>
      </c>
      <c r="AK35" s="32">
        <v>0.74321744984972349</v>
      </c>
      <c r="AL35" s="32">
        <v>0.69236473259287112</v>
      </c>
      <c r="AM35" s="32">
        <v>0.64160424060060028</v>
      </c>
      <c r="AN35" s="32">
        <v>0.59275330834750806</v>
      </c>
      <c r="AO35" s="32">
        <v>0.54714695034880145</v>
      </c>
      <c r="AP35" s="32">
        <v>0.50560248321421097</v>
      </c>
      <c r="AQ35" s="32">
        <v>0.46848088327757997</v>
      </c>
      <c r="AR35" s="32">
        <v>0.43579391009541874</v>
      </c>
      <c r="AS35" s="32">
        <v>0.40731797291842575</v>
      </c>
      <c r="AT35" s="32">
        <v>0.38269244310698158</v>
      </c>
      <c r="AU35" s="32">
        <v>0.3614939894464026</v>
      </c>
      <c r="AV35" s="32">
        <v>0.34328714074496891</v>
      </c>
      <c r="AW35" s="32">
        <v>0.32765530235677548</v>
      </c>
      <c r="AX35" s="32">
        <v>0.31421747019671542</v>
      </c>
      <c r="AY35" s="32">
        <v>0.30263536621567755</v>
      </c>
      <c r="AZ35" s="32">
        <v>0.29261465186303648</v>
      </c>
      <c r="BA35" s="32">
        <v>0.28390279031127841</v>
      </c>
      <c r="BB35" s="32">
        <v>0.27628523945310585</v>
      </c>
      <c r="BC35" s="32">
        <v>0.26958100944452901</v>
      </c>
      <c r="BD35" s="32">
        <v>0.26363818013250506</v>
      </c>
      <c r="BE35" s="32">
        <v>0.25832969351730894</v>
      </c>
      <c r="BF35" s="42">
        <v>0.25354956587055799</v>
      </c>
    </row>
    <row r="36" spans="2:58" ht="11.5" customHeight="1" x14ac:dyDescent="0.2">
      <c r="B36" s="189"/>
      <c r="C36" s="47">
        <f t="shared" si="0"/>
        <v>0.48000000000000015</v>
      </c>
      <c r="D36" s="41">
        <v>0.96758494093898673</v>
      </c>
      <c r="E36" s="32">
        <v>0.95922437046124376</v>
      </c>
      <c r="F36" s="32">
        <v>0.94879507170667743</v>
      </c>
      <c r="G36" s="32">
        <v>0.93621854953210459</v>
      </c>
      <c r="H36" s="32">
        <v>0.92159706851582301</v>
      </c>
      <c r="I36" s="32">
        <v>0.90520396051175023</v>
      </c>
      <c r="J36" s="32">
        <v>0.88745177270984876</v>
      </c>
      <c r="K36" s="32">
        <v>0.8688397545001636</v>
      </c>
      <c r="L36" s="32">
        <v>0.84989251501181573</v>
      </c>
      <c r="M36" s="32">
        <v>0.83110339019013657</v>
      </c>
      <c r="N36" s="32">
        <v>0.81289251690707376</v>
      </c>
      <c r="O36" s="32">
        <v>0.79558375457951902</v>
      </c>
      <c r="P36" s="32">
        <v>0.77939917927701963</v>
      </c>
      <c r="Q36" s="32">
        <v>0.76446659113523263</v>
      </c>
      <c r="R36" s="32">
        <v>0.75083458400790892</v>
      </c>
      <c r="S36" s="32">
        <v>0.73849048417233853</v>
      </c>
      <c r="T36" s="32">
        <v>0.72737790194298313</v>
      </c>
      <c r="U36" s="32">
        <v>0.71741206209766406</v>
      </c>
      <c r="V36" s="32">
        <v>0.70849216671476989</v>
      </c>
      <c r="W36" s="32">
        <v>0.70051074095520016</v>
      </c>
      <c r="X36" s="32">
        <v>0.69336028677434658</v>
      </c>
      <c r="Y36" s="32">
        <v>0.68693772209972992</v>
      </c>
      <c r="Z36" s="32">
        <v>0.68114710278127355</v>
      </c>
      <c r="AA36" s="32">
        <v>0.67590107609308081</v>
      </c>
      <c r="AB36" s="32">
        <v>0.67112143870858454</v>
      </c>
      <c r="AC36" s="42">
        <v>0.66673909213802807</v>
      </c>
      <c r="AE36" s="189"/>
      <c r="AF36" s="53">
        <f t="shared" si="1"/>
        <v>0.48000000000000015</v>
      </c>
      <c r="AG36" s="41">
        <v>0.89818362760715009</v>
      </c>
      <c r="AH36" s="32">
        <v>0.86501038082991766</v>
      </c>
      <c r="AI36" s="32">
        <v>0.82524525283057115</v>
      </c>
      <c r="AJ36" s="32">
        <v>0.77986356455341066</v>
      </c>
      <c r="AK36" s="32">
        <v>0.73055521478399366</v>
      </c>
      <c r="AL36" s="32">
        <v>0.67941924409439469</v>
      </c>
      <c r="AM36" s="32">
        <v>0.6285689271827235</v>
      </c>
      <c r="AN36" s="32">
        <v>0.57980346802801086</v>
      </c>
      <c r="AO36" s="32">
        <v>0.53442825854867959</v>
      </c>
      <c r="AP36" s="32">
        <v>0.49322265510483326</v>
      </c>
      <c r="AQ36" s="32">
        <v>0.45650796792670606</v>
      </c>
      <c r="AR36" s="32">
        <v>0.42426060274660454</v>
      </c>
      <c r="AS36" s="32">
        <v>0.39622925236628298</v>
      </c>
      <c r="AT36" s="32">
        <v>0.37203390752077325</v>
      </c>
      <c r="AU36" s="32">
        <v>0.35123923925191758</v>
      </c>
      <c r="AV36" s="32">
        <v>0.33340352863837075</v>
      </c>
      <c r="AW36" s="32">
        <v>0.31810800548098739</v>
      </c>
      <c r="AX36" s="32">
        <v>0.30497214323882282</v>
      </c>
      <c r="AY36" s="32">
        <v>0.29365972010992397</v>
      </c>
      <c r="AZ36" s="32">
        <v>0.28387927857830408</v>
      </c>
      <c r="BA36" s="32">
        <v>0.27538148984906829</v>
      </c>
      <c r="BB36" s="32">
        <v>0.26795503678323024</v>
      </c>
      <c r="BC36" s="32">
        <v>0.26142199122702975</v>
      </c>
      <c r="BD36" s="32">
        <v>0.25563323714241948</v>
      </c>
      <c r="BE36" s="32">
        <v>0.25046422341039132</v>
      </c>
      <c r="BF36" s="42">
        <v>0.24581116958863311</v>
      </c>
    </row>
    <row r="37" spans="2:58" ht="11.5" customHeight="1" x14ac:dyDescent="0.2">
      <c r="B37" s="189"/>
      <c r="C37" s="47">
        <f t="shared" si="0"/>
        <v>0.50000000000000011</v>
      </c>
      <c r="D37" s="41">
        <v>0.96323005186745503</v>
      </c>
      <c r="E37" s="32">
        <v>0.95379119319997374</v>
      </c>
      <c r="F37" s="32">
        <v>0.94228891845434593</v>
      </c>
      <c r="G37" s="32">
        <v>0.92870549916441902</v>
      </c>
      <c r="H37" s="32">
        <v>0.91317766650928134</v>
      </c>
      <c r="I37" s="32">
        <v>0.89598877973542446</v>
      </c>
      <c r="J37" s="32">
        <v>0.87754760368153484</v>
      </c>
      <c r="K37" s="32">
        <v>0.85834523479036173</v>
      </c>
      <c r="L37" s="32">
        <v>0.83889782367866883</v>
      </c>
      <c r="M37" s="32">
        <v>0.81969029519080128</v>
      </c>
      <c r="N37" s="32">
        <v>0.80113392012378815</v>
      </c>
      <c r="O37" s="32">
        <v>0.78354320556370161</v>
      </c>
      <c r="P37" s="32">
        <v>0.76713081907721914</v>
      </c>
      <c r="Q37" s="32">
        <v>0.7520156182038451</v>
      </c>
      <c r="R37" s="32">
        <v>0.73823810323418382</v>
      </c>
      <c r="S37" s="32">
        <v>0.72577854959298016</v>
      </c>
      <c r="T37" s="32">
        <v>0.71457460088128844</v>
      </c>
      <c r="U37" s="32">
        <v>0.70453654363259322</v>
      </c>
      <c r="V37" s="32">
        <v>0.69555956290571563</v>
      </c>
      <c r="W37" s="32">
        <v>0.68753296029219846</v>
      </c>
      <c r="X37" s="32">
        <v>0.68034667842012175</v>
      </c>
      <c r="Y37" s="32">
        <v>0.67389562017388582</v>
      </c>
      <c r="Z37" s="32">
        <v>0.66808226506871127</v>
      </c>
      <c r="AA37" s="32">
        <v>0.66281803319813326</v>
      </c>
      <c r="AB37" s="32">
        <v>0.65802376925740735</v>
      </c>
      <c r="AC37" s="42">
        <v>0.65362963812630415</v>
      </c>
      <c r="AE37" s="189"/>
      <c r="AF37" s="53">
        <f t="shared" si="1"/>
        <v>0.50000000000000011</v>
      </c>
      <c r="AG37" s="41">
        <v>0.88864018746130224</v>
      </c>
      <c r="AH37" s="32">
        <v>0.8544083517731208</v>
      </c>
      <c r="AI37" s="32">
        <v>0.81375861990980125</v>
      </c>
      <c r="AJ37" s="32">
        <v>0.76768696615344423</v>
      </c>
      <c r="AK37" s="32">
        <v>0.71789297971826393</v>
      </c>
      <c r="AL37" s="32">
        <v>0.66647375559591826</v>
      </c>
      <c r="AM37" s="32">
        <v>0.61553361376484683</v>
      </c>
      <c r="AN37" s="32">
        <v>0.56685362770851344</v>
      </c>
      <c r="AO37" s="32">
        <v>0.52170956674855784</v>
      </c>
      <c r="AP37" s="32">
        <v>0.48084282699545555</v>
      </c>
      <c r="AQ37" s="32">
        <v>0.4445350525758322</v>
      </c>
      <c r="AR37" s="32">
        <v>0.41272729539779041</v>
      </c>
      <c r="AS37" s="32">
        <v>0.38514053181414021</v>
      </c>
      <c r="AT37" s="32">
        <v>0.36137537193456493</v>
      </c>
      <c r="AU37" s="32">
        <v>0.34098448905743262</v>
      </c>
      <c r="AV37" s="32">
        <v>0.3235199165317727</v>
      </c>
      <c r="AW37" s="32">
        <v>0.30856070860519935</v>
      </c>
      <c r="AX37" s="32">
        <v>0.29572681628093023</v>
      </c>
      <c r="AY37" s="32">
        <v>0.2846840740041704</v>
      </c>
      <c r="AZ37" s="32">
        <v>0.2751439052935718</v>
      </c>
      <c r="BA37" s="32">
        <v>0.26686018938685813</v>
      </c>
      <c r="BB37" s="32">
        <v>0.25962483411335469</v>
      </c>
      <c r="BC37" s="32">
        <v>0.25326297300953049</v>
      </c>
      <c r="BD37" s="32">
        <v>0.24762829415233398</v>
      </c>
      <c r="BE37" s="32">
        <v>0.24259875330347361</v>
      </c>
      <c r="BF37" s="42">
        <v>0.23807277330670826</v>
      </c>
    </row>
    <row r="38" spans="2:58" ht="11.5" customHeight="1" x14ac:dyDescent="0.2">
      <c r="B38" s="189"/>
      <c r="C38" s="47">
        <f t="shared" si="0"/>
        <v>0.52000000000000013</v>
      </c>
      <c r="D38" s="41">
        <v>0.95887516279592333</v>
      </c>
      <c r="E38" s="32">
        <v>0.94835801593870372</v>
      </c>
      <c r="F38" s="32">
        <v>0.93578276520201442</v>
      </c>
      <c r="G38" s="32">
        <v>0.92119244879673357</v>
      </c>
      <c r="H38" s="32">
        <v>0.90475826450273966</v>
      </c>
      <c r="I38" s="32">
        <v>0.8867735989590988</v>
      </c>
      <c r="J38" s="32">
        <v>0.86764343465322091</v>
      </c>
      <c r="K38" s="32">
        <v>0.84785071508055998</v>
      </c>
      <c r="L38" s="32">
        <v>0.82790313234552193</v>
      </c>
      <c r="M38" s="32">
        <v>0.80827720019146598</v>
      </c>
      <c r="N38" s="32">
        <v>0.78937532334050242</v>
      </c>
      <c r="O38" s="32">
        <v>0.77150265654788419</v>
      </c>
      <c r="P38" s="32">
        <v>0.75486245887741854</v>
      </c>
      <c r="Q38" s="32">
        <v>0.73956464527245747</v>
      </c>
      <c r="R38" s="32">
        <v>0.72564162246045871</v>
      </c>
      <c r="S38" s="32">
        <v>0.71306661501362167</v>
      </c>
      <c r="T38" s="32">
        <v>0.70177129981959374</v>
      </c>
      <c r="U38" s="32">
        <v>0.69166102516752215</v>
      </c>
      <c r="V38" s="32">
        <v>0.68262695909666138</v>
      </c>
      <c r="W38" s="32">
        <v>0.67455517962919664</v>
      </c>
      <c r="X38" s="32">
        <v>0.66733307006589682</v>
      </c>
      <c r="Y38" s="32">
        <v>0.6608535182480415</v>
      </c>
      <c r="Z38" s="32">
        <v>0.6550174273561491</v>
      </c>
      <c r="AA38" s="32">
        <v>0.6497349903031856</v>
      </c>
      <c r="AB38" s="32">
        <v>0.64492609980623006</v>
      </c>
      <c r="AC38" s="42">
        <v>0.64052018411458</v>
      </c>
      <c r="AE38" s="189"/>
      <c r="AF38" s="53">
        <f t="shared" si="1"/>
        <v>0.52000000000000013</v>
      </c>
      <c r="AG38" s="41">
        <v>0.87909674731545429</v>
      </c>
      <c r="AH38" s="32">
        <v>0.84380632271632394</v>
      </c>
      <c r="AI38" s="32">
        <v>0.80227198698903135</v>
      </c>
      <c r="AJ38" s="32">
        <v>0.75551036775347769</v>
      </c>
      <c r="AK38" s="32">
        <v>0.7052307446525341</v>
      </c>
      <c r="AL38" s="32">
        <v>0.65352826709744183</v>
      </c>
      <c r="AM38" s="32">
        <v>0.60249830034697016</v>
      </c>
      <c r="AN38" s="32">
        <v>0.55390378738901613</v>
      </c>
      <c r="AO38" s="32">
        <v>0.50899087494843598</v>
      </c>
      <c r="AP38" s="32">
        <v>0.46846299888607779</v>
      </c>
      <c r="AQ38" s="32">
        <v>0.43256213722495829</v>
      </c>
      <c r="AR38" s="32">
        <v>0.40119398804897621</v>
      </c>
      <c r="AS38" s="32">
        <v>0.37405181126199738</v>
      </c>
      <c r="AT38" s="32">
        <v>0.3507168363483566</v>
      </c>
      <c r="AU38" s="32">
        <v>0.3307297388629476</v>
      </c>
      <c r="AV38" s="32">
        <v>0.31363630442517454</v>
      </c>
      <c r="AW38" s="32">
        <v>0.2990134117294112</v>
      </c>
      <c r="AX38" s="32">
        <v>0.28648148932303763</v>
      </c>
      <c r="AY38" s="32">
        <v>0.27570842789841676</v>
      </c>
      <c r="AZ38" s="32">
        <v>0.26640853200883946</v>
      </c>
      <c r="BA38" s="32">
        <v>0.25833888892464796</v>
      </c>
      <c r="BB38" s="32">
        <v>0.25129463144347908</v>
      </c>
      <c r="BC38" s="32">
        <v>0.24510395479203126</v>
      </c>
      <c r="BD38" s="32">
        <v>0.23962335116224845</v>
      </c>
      <c r="BE38" s="32">
        <v>0.23473328319655595</v>
      </c>
      <c r="BF38" s="42">
        <v>0.2303343770247834</v>
      </c>
    </row>
    <row r="39" spans="2:58" ht="11.5" customHeight="1" x14ac:dyDescent="0.2">
      <c r="B39" s="189"/>
      <c r="C39" s="47">
        <f t="shared" si="0"/>
        <v>0.54000000000000015</v>
      </c>
      <c r="D39" s="41">
        <v>0.95452027372439174</v>
      </c>
      <c r="E39" s="32">
        <v>0.94292483867743371</v>
      </c>
      <c r="F39" s="32">
        <v>0.92927661194968292</v>
      </c>
      <c r="G39" s="32">
        <v>0.913679398429048</v>
      </c>
      <c r="H39" s="32">
        <v>0.89633886249619799</v>
      </c>
      <c r="I39" s="32">
        <v>0.87755841818277303</v>
      </c>
      <c r="J39" s="32">
        <v>0.85773926562490699</v>
      </c>
      <c r="K39" s="32">
        <v>0.83735619537075823</v>
      </c>
      <c r="L39" s="32">
        <v>0.81690844101237481</v>
      </c>
      <c r="M39" s="32">
        <v>0.7968641051921308</v>
      </c>
      <c r="N39" s="32">
        <v>0.7776167265572167</v>
      </c>
      <c r="O39" s="32">
        <v>0.75946210753206667</v>
      </c>
      <c r="P39" s="32">
        <v>0.74259409867761805</v>
      </c>
      <c r="Q39" s="32">
        <v>0.72711367234106994</v>
      </c>
      <c r="R39" s="32">
        <v>0.71304514168673361</v>
      </c>
      <c r="S39" s="32">
        <v>0.70035468043426319</v>
      </c>
      <c r="T39" s="32">
        <v>0.68896799875789894</v>
      </c>
      <c r="U39" s="32">
        <v>0.6787855067024513</v>
      </c>
      <c r="V39" s="32">
        <v>0.66969435528760701</v>
      </c>
      <c r="W39" s="32">
        <v>0.66157739896619505</v>
      </c>
      <c r="X39" s="32">
        <v>0.65431946171167188</v>
      </c>
      <c r="Y39" s="32">
        <v>0.6478114163221973</v>
      </c>
      <c r="Z39" s="32">
        <v>0.6419525896435867</v>
      </c>
      <c r="AA39" s="32">
        <v>0.63665194740823794</v>
      </c>
      <c r="AB39" s="32">
        <v>0.63182843035505287</v>
      </c>
      <c r="AC39" s="42">
        <v>0.62741073010285597</v>
      </c>
      <c r="AE39" s="189"/>
      <c r="AF39" s="53">
        <f t="shared" si="1"/>
        <v>0.54000000000000015</v>
      </c>
      <c r="AG39" s="41">
        <v>0.86955330716960644</v>
      </c>
      <c r="AH39" s="32">
        <v>0.83320429365952697</v>
      </c>
      <c r="AI39" s="32">
        <v>0.79078535406826145</v>
      </c>
      <c r="AJ39" s="32">
        <v>0.74333376935351114</v>
      </c>
      <c r="AK39" s="32">
        <v>0.69256850958680438</v>
      </c>
      <c r="AL39" s="32">
        <v>0.64058277859896529</v>
      </c>
      <c r="AM39" s="32">
        <v>0.58946298692909349</v>
      </c>
      <c r="AN39" s="32">
        <v>0.54095394706951883</v>
      </c>
      <c r="AO39" s="32">
        <v>0.49627218314831417</v>
      </c>
      <c r="AP39" s="32">
        <v>0.45608317077669996</v>
      </c>
      <c r="AQ39" s="32">
        <v>0.42058922187408437</v>
      </c>
      <c r="AR39" s="32">
        <v>0.38966068070016202</v>
      </c>
      <c r="AS39" s="32">
        <v>0.36296309070985461</v>
      </c>
      <c r="AT39" s="32">
        <v>0.34005830076214821</v>
      </c>
      <c r="AU39" s="32">
        <v>0.32047498866846263</v>
      </c>
      <c r="AV39" s="32">
        <v>0.30375269231857643</v>
      </c>
      <c r="AW39" s="32">
        <v>0.28946611485362317</v>
      </c>
      <c r="AX39" s="32">
        <v>0.27723616236514503</v>
      </c>
      <c r="AY39" s="32">
        <v>0.26673278179266319</v>
      </c>
      <c r="AZ39" s="32">
        <v>0.25767315872410712</v>
      </c>
      <c r="BA39" s="32">
        <v>0.24981758846243782</v>
      </c>
      <c r="BB39" s="32">
        <v>0.24296442877360347</v>
      </c>
      <c r="BC39" s="32">
        <v>0.23694493657453203</v>
      </c>
      <c r="BD39" s="32">
        <v>0.23161840817216292</v>
      </c>
      <c r="BE39" s="32">
        <v>0.22686781308963827</v>
      </c>
      <c r="BF39" s="42">
        <v>0.22259598074285852</v>
      </c>
    </row>
    <row r="40" spans="2:58" ht="11.5" customHeight="1" x14ac:dyDescent="0.2">
      <c r="B40" s="189"/>
      <c r="C40" s="47">
        <f t="shared" si="0"/>
        <v>0.56000000000000016</v>
      </c>
      <c r="D40" s="41">
        <v>0.95016538465286005</v>
      </c>
      <c r="E40" s="32">
        <v>0.93749166141616369</v>
      </c>
      <c r="F40" s="32">
        <v>0.92277045869735153</v>
      </c>
      <c r="G40" s="32">
        <v>0.90616634806136243</v>
      </c>
      <c r="H40" s="32">
        <v>0.88791946048965631</v>
      </c>
      <c r="I40" s="32">
        <v>0.86834323740644725</v>
      </c>
      <c r="J40" s="32">
        <v>0.84783509659659295</v>
      </c>
      <c r="K40" s="32">
        <v>0.82686167566095636</v>
      </c>
      <c r="L40" s="32">
        <v>0.80591374967922791</v>
      </c>
      <c r="M40" s="32">
        <v>0.7854510101927954</v>
      </c>
      <c r="N40" s="32">
        <v>0.76585812977393108</v>
      </c>
      <c r="O40" s="32">
        <v>0.74742155851624914</v>
      </c>
      <c r="P40" s="32">
        <v>0.73032573847781745</v>
      </c>
      <c r="Q40" s="32">
        <v>0.7146626994096823</v>
      </c>
      <c r="R40" s="32">
        <v>0.7004486609130085</v>
      </c>
      <c r="S40" s="32">
        <v>0.68764274585490459</v>
      </c>
      <c r="T40" s="32">
        <v>0.67616469769620435</v>
      </c>
      <c r="U40" s="32">
        <v>0.66590998823738023</v>
      </c>
      <c r="V40" s="32">
        <v>0.65676175147855265</v>
      </c>
      <c r="W40" s="32">
        <v>0.64859961830319324</v>
      </c>
      <c r="X40" s="32">
        <v>0.64130585335744705</v>
      </c>
      <c r="Y40" s="32">
        <v>0.63476931439635309</v>
      </c>
      <c r="Z40" s="32">
        <v>0.62888775193102453</v>
      </c>
      <c r="AA40" s="32">
        <v>0.62356890451329039</v>
      </c>
      <c r="AB40" s="32">
        <v>0.61873076090387569</v>
      </c>
      <c r="AC40" s="42">
        <v>0.61430127609113194</v>
      </c>
      <c r="AE40" s="189"/>
      <c r="AF40" s="53">
        <f t="shared" si="1"/>
        <v>0.56000000000000016</v>
      </c>
      <c r="AG40" s="41">
        <v>0.86000986702375837</v>
      </c>
      <c r="AH40" s="32">
        <v>0.82260226460273</v>
      </c>
      <c r="AI40" s="32">
        <v>0.77929872114749155</v>
      </c>
      <c r="AJ40" s="32">
        <v>0.73115717095354449</v>
      </c>
      <c r="AK40" s="32">
        <v>0.67990627452107466</v>
      </c>
      <c r="AL40" s="32">
        <v>0.62763729010048885</v>
      </c>
      <c r="AM40" s="32">
        <v>0.57642767351121671</v>
      </c>
      <c r="AN40" s="32">
        <v>0.52800410675002141</v>
      </c>
      <c r="AO40" s="32">
        <v>0.48355349134819237</v>
      </c>
      <c r="AP40" s="32">
        <v>0.4437033426673222</v>
      </c>
      <c r="AQ40" s="32">
        <v>0.40861630652321046</v>
      </c>
      <c r="AR40" s="32">
        <v>0.37812737335134783</v>
      </c>
      <c r="AS40" s="32">
        <v>0.35187437015771178</v>
      </c>
      <c r="AT40" s="32">
        <v>0.32939976517593988</v>
      </c>
      <c r="AU40" s="32">
        <v>0.31022023847397762</v>
      </c>
      <c r="AV40" s="32">
        <v>0.29386908021197827</v>
      </c>
      <c r="AW40" s="32">
        <v>0.27991881797783508</v>
      </c>
      <c r="AX40" s="32">
        <v>0.26799083540725249</v>
      </c>
      <c r="AY40" s="32">
        <v>0.25775713568690961</v>
      </c>
      <c r="AZ40" s="32">
        <v>0.24893778543937478</v>
      </c>
      <c r="BA40" s="32">
        <v>0.24129628800022768</v>
      </c>
      <c r="BB40" s="32">
        <v>0.23463422610372789</v>
      </c>
      <c r="BC40" s="32">
        <v>0.22878591835703277</v>
      </c>
      <c r="BD40" s="32">
        <v>0.22361346518207739</v>
      </c>
      <c r="BE40" s="32">
        <v>0.21900234298272059</v>
      </c>
      <c r="BF40" s="42">
        <v>0.21485758446093364</v>
      </c>
    </row>
    <row r="41" spans="2:58" ht="11.5" customHeight="1" x14ac:dyDescent="0.2">
      <c r="B41" s="189"/>
      <c r="C41" s="47">
        <f t="shared" si="0"/>
        <v>0.58000000000000018</v>
      </c>
      <c r="D41" s="41">
        <v>0.94581049558132835</v>
      </c>
      <c r="E41" s="32">
        <v>0.93205848415489378</v>
      </c>
      <c r="F41" s="32">
        <v>0.91626430544502002</v>
      </c>
      <c r="G41" s="32">
        <v>0.89865329769367697</v>
      </c>
      <c r="H41" s="32">
        <v>0.87950005848311474</v>
      </c>
      <c r="I41" s="32">
        <v>0.85912805663012159</v>
      </c>
      <c r="J41" s="32">
        <v>0.83793092756827892</v>
      </c>
      <c r="K41" s="32">
        <v>0.81636715595115461</v>
      </c>
      <c r="L41" s="32">
        <v>0.79491905834608101</v>
      </c>
      <c r="M41" s="32">
        <v>0.77403791519346021</v>
      </c>
      <c r="N41" s="32">
        <v>0.75409953299064547</v>
      </c>
      <c r="O41" s="32">
        <v>0.73538100950043184</v>
      </c>
      <c r="P41" s="32">
        <v>0.71805737827801686</v>
      </c>
      <c r="Q41" s="32">
        <v>0.70221172647829477</v>
      </c>
      <c r="R41" s="32">
        <v>0.6878521801392834</v>
      </c>
      <c r="S41" s="32">
        <v>0.67493081127554611</v>
      </c>
      <c r="T41" s="32">
        <v>0.66336139663450955</v>
      </c>
      <c r="U41" s="32">
        <v>0.65303446977230939</v>
      </c>
      <c r="V41" s="32">
        <v>0.64382914766949839</v>
      </c>
      <c r="W41" s="32">
        <v>0.63562183764019142</v>
      </c>
      <c r="X41" s="32">
        <v>0.62829224500322212</v>
      </c>
      <c r="Y41" s="32">
        <v>0.62172721247050888</v>
      </c>
      <c r="Z41" s="32">
        <v>0.61582291421846214</v>
      </c>
      <c r="AA41" s="32">
        <v>0.61048586161834273</v>
      </c>
      <c r="AB41" s="32">
        <v>0.60563309145269839</v>
      </c>
      <c r="AC41" s="42">
        <v>0.60119182207940791</v>
      </c>
      <c r="AE41" s="189"/>
      <c r="AF41" s="53">
        <f t="shared" si="1"/>
        <v>0.58000000000000018</v>
      </c>
      <c r="AG41" s="41">
        <v>0.85046642687791052</v>
      </c>
      <c r="AH41" s="32">
        <v>0.81200023554593304</v>
      </c>
      <c r="AI41" s="32">
        <v>0.76781208822672165</v>
      </c>
      <c r="AJ41" s="32">
        <v>0.71898057255357806</v>
      </c>
      <c r="AK41" s="32">
        <v>0.66724403945534483</v>
      </c>
      <c r="AL41" s="32">
        <v>0.61469180160201242</v>
      </c>
      <c r="AM41" s="32">
        <v>0.56339236009334004</v>
      </c>
      <c r="AN41" s="32">
        <v>0.5150542664305241</v>
      </c>
      <c r="AO41" s="32">
        <v>0.47083479954807056</v>
      </c>
      <c r="AP41" s="32">
        <v>0.43132351455794443</v>
      </c>
      <c r="AQ41" s="32">
        <v>0.39664339117233655</v>
      </c>
      <c r="AR41" s="32">
        <v>0.36659406600253364</v>
      </c>
      <c r="AS41" s="32">
        <v>0.34078564960556901</v>
      </c>
      <c r="AT41" s="32">
        <v>0.31874122958973156</v>
      </c>
      <c r="AU41" s="32">
        <v>0.2999654882794926</v>
      </c>
      <c r="AV41" s="32">
        <v>0.28398546810538017</v>
      </c>
      <c r="AW41" s="32">
        <v>0.27037152110204699</v>
      </c>
      <c r="AX41" s="32">
        <v>0.2587455084493599</v>
      </c>
      <c r="AY41" s="32">
        <v>0.24878148958115598</v>
      </c>
      <c r="AZ41" s="32">
        <v>0.24020241215464244</v>
      </c>
      <c r="BA41" s="32">
        <v>0.23277498753801751</v>
      </c>
      <c r="BB41" s="32">
        <v>0.22630402343385228</v>
      </c>
      <c r="BC41" s="32">
        <v>0.22062690013953351</v>
      </c>
      <c r="BD41" s="32">
        <v>0.21560852219199184</v>
      </c>
      <c r="BE41" s="32">
        <v>0.21113687287580291</v>
      </c>
      <c r="BF41" s="42">
        <v>0.20711918817900876</v>
      </c>
    </row>
    <row r="42" spans="2:58" ht="11.5" customHeight="1" x14ac:dyDescent="0.2">
      <c r="B42" s="189"/>
      <c r="C42" s="47">
        <f t="shared" si="0"/>
        <v>0.6000000000000002</v>
      </c>
      <c r="D42" s="41">
        <v>0.94145560650979676</v>
      </c>
      <c r="E42" s="32">
        <v>0.92662530689362366</v>
      </c>
      <c r="F42" s="32">
        <v>0.90975815219268852</v>
      </c>
      <c r="G42" s="32">
        <v>0.89114024732599151</v>
      </c>
      <c r="H42" s="32">
        <v>0.87108065647657296</v>
      </c>
      <c r="I42" s="32">
        <v>0.84991287585379582</v>
      </c>
      <c r="J42" s="32">
        <v>0.82802675853996499</v>
      </c>
      <c r="K42" s="32">
        <v>0.80587263624135286</v>
      </c>
      <c r="L42" s="32">
        <v>0.783924367012934</v>
      </c>
      <c r="M42" s="32">
        <v>0.76262482019412492</v>
      </c>
      <c r="N42" s="32">
        <v>0.74234093620735986</v>
      </c>
      <c r="O42" s="32">
        <v>0.72334046048461431</v>
      </c>
      <c r="P42" s="32">
        <v>0.70578901807821626</v>
      </c>
      <c r="Q42" s="32">
        <v>0.68976075354690725</v>
      </c>
      <c r="R42" s="32">
        <v>0.67525569936555829</v>
      </c>
      <c r="S42" s="32">
        <v>0.66221887669618762</v>
      </c>
      <c r="T42" s="32">
        <v>0.65055809557281485</v>
      </c>
      <c r="U42" s="32">
        <v>0.64015895130723832</v>
      </c>
      <c r="V42" s="32">
        <v>0.63089654386044414</v>
      </c>
      <c r="W42" s="32">
        <v>0.62264405697718983</v>
      </c>
      <c r="X42" s="32">
        <v>0.61527863664899729</v>
      </c>
      <c r="Y42" s="32">
        <v>0.60868511054466468</v>
      </c>
      <c r="Z42" s="32">
        <v>0.60275807650589996</v>
      </c>
      <c r="AA42" s="32">
        <v>0.59740281872339507</v>
      </c>
      <c r="AB42" s="32">
        <v>0.59253542200152109</v>
      </c>
      <c r="AC42" s="42">
        <v>0.58808236806768388</v>
      </c>
      <c r="AE42" s="189"/>
      <c r="AF42" s="53">
        <f t="shared" si="1"/>
        <v>0.6000000000000002</v>
      </c>
      <c r="AG42" s="41">
        <v>0.84092298673206256</v>
      </c>
      <c r="AH42" s="32">
        <v>0.80139820648913618</v>
      </c>
      <c r="AI42" s="32">
        <v>0.75632545530595174</v>
      </c>
      <c r="AJ42" s="32">
        <v>0.7068039741536114</v>
      </c>
      <c r="AK42" s="32">
        <v>0.654581804389615</v>
      </c>
      <c r="AL42" s="32">
        <v>0.60174631310353599</v>
      </c>
      <c r="AM42" s="32">
        <v>0.55035704667546326</v>
      </c>
      <c r="AN42" s="32">
        <v>0.50210442611102679</v>
      </c>
      <c r="AO42" s="32">
        <v>0.4581161077479487</v>
      </c>
      <c r="AP42" s="32">
        <v>0.41894368644856667</v>
      </c>
      <c r="AQ42" s="32">
        <v>0.38467047582146263</v>
      </c>
      <c r="AR42" s="32">
        <v>0.35506075865371944</v>
      </c>
      <c r="AS42" s="32">
        <v>0.32969692905342618</v>
      </c>
      <c r="AT42" s="32">
        <v>0.30808269400352317</v>
      </c>
      <c r="AU42" s="32">
        <v>0.28971073808500764</v>
      </c>
      <c r="AV42" s="32">
        <v>0.27410185599878206</v>
      </c>
      <c r="AW42" s="32">
        <v>0.26082422422625889</v>
      </c>
      <c r="AX42" s="32">
        <v>0.2495001814914673</v>
      </c>
      <c r="AY42" s="32">
        <v>0.2398058434754024</v>
      </c>
      <c r="AZ42" s="32">
        <v>0.2314670388699101</v>
      </c>
      <c r="BA42" s="32">
        <v>0.22425368707580734</v>
      </c>
      <c r="BB42" s="32">
        <v>0.21797382076397667</v>
      </c>
      <c r="BC42" s="32">
        <v>0.21246788192203425</v>
      </c>
      <c r="BD42" s="32">
        <v>0.20760357920190631</v>
      </c>
      <c r="BE42" s="32">
        <v>0.20327140276888522</v>
      </c>
      <c r="BF42" s="42">
        <v>0.19938079189708391</v>
      </c>
    </row>
    <row r="43" spans="2:58" ht="11.5" customHeight="1" x14ac:dyDescent="0.2">
      <c r="B43" s="189"/>
      <c r="C43" s="47">
        <f t="shared" si="0"/>
        <v>0.62000000000000022</v>
      </c>
      <c r="D43" s="41">
        <v>0.93710071743826506</v>
      </c>
      <c r="E43" s="32">
        <v>0.92119212963235375</v>
      </c>
      <c r="F43" s="32">
        <v>0.90325199894035701</v>
      </c>
      <c r="G43" s="32">
        <v>0.88362719695830594</v>
      </c>
      <c r="H43" s="32">
        <v>0.86266125447003139</v>
      </c>
      <c r="I43" s="32">
        <v>0.84069769507747005</v>
      </c>
      <c r="J43" s="32">
        <v>0.81812258951165107</v>
      </c>
      <c r="K43" s="32">
        <v>0.79537811653155099</v>
      </c>
      <c r="L43" s="32">
        <v>0.77292967567978699</v>
      </c>
      <c r="M43" s="32">
        <v>0.75121172519478963</v>
      </c>
      <c r="N43" s="32">
        <v>0.73058233942407413</v>
      </c>
      <c r="O43" s="32">
        <v>0.71129991146879679</v>
      </c>
      <c r="P43" s="32">
        <v>0.69352065787841566</v>
      </c>
      <c r="Q43" s="32">
        <v>0.67730978061551972</v>
      </c>
      <c r="R43" s="32">
        <v>0.66265921859183319</v>
      </c>
      <c r="S43" s="32">
        <v>0.64950694211682913</v>
      </c>
      <c r="T43" s="32">
        <v>0.63775479451112016</v>
      </c>
      <c r="U43" s="32">
        <v>0.62728343284216737</v>
      </c>
      <c r="V43" s="32">
        <v>0.61796394005138977</v>
      </c>
      <c r="W43" s="32">
        <v>0.60966627631418802</v>
      </c>
      <c r="X43" s="32">
        <v>0.60226502829477235</v>
      </c>
      <c r="Y43" s="32">
        <v>0.59564300861882047</v>
      </c>
      <c r="Z43" s="32">
        <v>0.58969323879333757</v>
      </c>
      <c r="AA43" s="32">
        <v>0.58431977582844752</v>
      </c>
      <c r="AB43" s="32">
        <v>0.57943775255034391</v>
      </c>
      <c r="AC43" s="42">
        <v>0.57497291405595985</v>
      </c>
      <c r="AE43" s="189"/>
      <c r="AF43" s="53">
        <f t="shared" si="1"/>
        <v>0.62000000000000022</v>
      </c>
      <c r="AG43" s="41">
        <v>0.8313795465862146</v>
      </c>
      <c r="AH43" s="32">
        <v>0.79079617743233921</v>
      </c>
      <c r="AI43" s="32">
        <v>0.74483882238518184</v>
      </c>
      <c r="AJ43" s="32">
        <v>0.69462737575364486</v>
      </c>
      <c r="AK43" s="32">
        <v>0.64191956932388528</v>
      </c>
      <c r="AL43" s="32">
        <v>0.58880082460505956</v>
      </c>
      <c r="AM43" s="32">
        <v>0.53732173325758659</v>
      </c>
      <c r="AN43" s="32">
        <v>0.48915458579152943</v>
      </c>
      <c r="AO43" s="32">
        <v>0.44539741594782689</v>
      </c>
      <c r="AP43" s="32">
        <v>0.4065638583391889</v>
      </c>
      <c r="AQ43" s="32">
        <v>0.37269756047058872</v>
      </c>
      <c r="AR43" s="32">
        <v>0.34352745130490525</v>
      </c>
      <c r="AS43" s="32">
        <v>0.31860820850128335</v>
      </c>
      <c r="AT43" s="32">
        <v>0.29742415841731484</v>
      </c>
      <c r="AU43" s="32">
        <v>0.27945598789052262</v>
      </c>
      <c r="AV43" s="32">
        <v>0.2642182438921839</v>
      </c>
      <c r="AW43" s="32">
        <v>0.2512769273504708</v>
      </c>
      <c r="AX43" s="32">
        <v>0.2402548545335747</v>
      </c>
      <c r="AY43" s="32">
        <v>0.23083019736964877</v>
      </c>
      <c r="AZ43" s="32">
        <v>0.22273166558517776</v>
      </c>
      <c r="BA43" s="32">
        <v>0.21573238661359723</v>
      </c>
      <c r="BB43" s="32">
        <v>0.20964361809410109</v>
      </c>
      <c r="BC43" s="32">
        <v>0.20430886370453499</v>
      </c>
      <c r="BD43" s="32">
        <v>0.19959863621182078</v>
      </c>
      <c r="BE43" s="32">
        <v>0.19540593266196754</v>
      </c>
      <c r="BF43" s="42">
        <v>0.19164239561515903</v>
      </c>
    </row>
    <row r="44" spans="2:58" ht="11.5" customHeight="1" x14ac:dyDescent="0.2">
      <c r="B44" s="189"/>
      <c r="C44" s="47">
        <f>C43+0.02</f>
        <v>0.64000000000000024</v>
      </c>
      <c r="D44" s="41">
        <v>0.93274582836673336</v>
      </c>
      <c r="E44" s="32">
        <v>0.91575895237108373</v>
      </c>
      <c r="F44" s="32">
        <v>0.89674584568802551</v>
      </c>
      <c r="G44" s="32">
        <v>0.87611414659062037</v>
      </c>
      <c r="H44" s="32">
        <v>0.85424185246348971</v>
      </c>
      <c r="I44" s="32">
        <v>0.83148251430114439</v>
      </c>
      <c r="J44" s="32">
        <v>0.80821842048333703</v>
      </c>
      <c r="K44" s="32">
        <v>0.78488359682174924</v>
      </c>
      <c r="L44" s="32">
        <v>0.76193498434664009</v>
      </c>
      <c r="M44" s="32">
        <v>0.73979863019545433</v>
      </c>
      <c r="N44" s="32">
        <v>0.71882374264078841</v>
      </c>
      <c r="O44" s="32">
        <v>0.69925936245297937</v>
      </c>
      <c r="P44" s="32">
        <v>0.68125229767861517</v>
      </c>
      <c r="Q44" s="32">
        <v>0.66485880768413219</v>
      </c>
      <c r="R44" s="32">
        <v>0.65006273781810808</v>
      </c>
      <c r="S44" s="32">
        <v>0.63679500753747065</v>
      </c>
      <c r="T44" s="32">
        <v>0.62495149344942535</v>
      </c>
      <c r="U44" s="32">
        <v>0.61440791437709641</v>
      </c>
      <c r="V44" s="32">
        <v>0.6050313362423354</v>
      </c>
      <c r="W44" s="32">
        <v>0.59668849565118631</v>
      </c>
      <c r="X44" s="32">
        <v>0.58925141994054742</v>
      </c>
      <c r="Y44" s="32">
        <v>0.58260090669297626</v>
      </c>
      <c r="Z44" s="32">
        <v>0.5766284010807754</v>
      </c>
      <c r="AA44" s="32">
        <v>0.57123673293349997</v>
      </c>
      <c r="AB44" s="32">
        <v>0.56634008309916672</v>
      </c>
      <c r="AC44" s="42">
        <v>0.56186346004423582</v>
      </c>
      <c r="AE44" s="189"/>
      <c r="AF44" s="53">
        <f>AF43+0.02</f>
        <v>0.64000000000000024</v>
      </c>
      <c r="AG44" s="41">
        <v>0.82183610644036675</v>
      </c>
      <c r="AH44" s="32">
        <v>0.78019414837554235</v>
      </c>
      <c r="AI44" s="32">
        <v>0.73335218946441194</v>
      </c>
      <c r="AJ44" s="32">
        <v>0.68245077735367832</v>
      </c>
      <c r="AK44" s="32">
        <v>0.62925733425815555</v>
      </c>
      <c r="AL44" s="32">
        <v>0.57585533610658302</v>
      </c>
      <c r="AM44" s="32">
        <v>0.52428641983970992</v>
      </c>
      <c r="AN44" s="32">
        <v>0.47620474547203206</v>
      </c>
      <c r="AO44" s="32">
        <v>0.43267872414770508</v>
      </c>
      <c r="AP44" s="32">
        <v>0.39418403022981113</v>
      </c>
      <c r="AQ44" s="32">
        <v>0.3607246451197148</v>
      </c>
      <c r="AR44" s="32">
        <v>0.33199414395609111</v>
      </c>
      <c r="AS44" s="32">
        <v>0.30751948794914058</v>
      </c>
      <c r="AT44" s="32">
        <v>0.28676562283110651</v>
      </c>
      <c r="AU44" s="32">
        <v>0.2692012376960376</v>
      </c>
      <c r="AV44" s="32">
        <v>0.2543346317855858</v>
      </c>
      <c r="AW44" s="32">
        <v>0.24172963047468271</v>
      </c>
      <c r="AX44" s="32">
        <v>0.23100952757568211</v>
      </c>
      <c r="AY44" s="32">
        <v>0.22185455126389519</v>
      </c>
      <c r="AZ44" s="32">
        <v>0.21399629230044542</v>
      </c>
      <c r="BA44" s="32">
        <v>0.20721108615138706</v>
      </c>
      <c r="BB44" s="32">
        <v>0.20131341542422548</v>
      </c>
      <c r="BC44" s="32">
        <v>0.19614984548703573</v>
      </c>
      <c r="BD44" s="32">
        <v>0.19159369322173525</v>
      </c>
      <c r="BE44" s="32">
        <v>0.18754046255504986</v>
      </c>
      <c r="BF44" s="42">
        <v>0.18390399933323415</v>
      </c>
    </row>
    <row r="45" spans="2:58" ht="11.5" customHeight="1" x14ac:dyDescent="0.2">
      <c r="B45" s="189"/>
      <c r="C45" s="47">
        <f>C44+0.02</f>
        <v>0.66000000000000025</v>
      </c>
      <c r="D45" s="41">
        <v>0.92839093929520167</v>
      </c>
      <c r="E45" s="32">
        <v>0.91032577510981372</v>
      </c>
      <c r="F45" s="32">
        <v>0.89023969243569412</v>
      </c>
      <c r="G45" s="32">
        <v>0.86860109622293491</v>
      </c>
      <c r="H45" s="32">
        <v>0.84582245045694804</v>
      </c>
      <c r="I45" s="32">
        <v>0.82226733352481851</v>
      </c>
      <c r="J45" s="32">
        <v>0.79831425145502299</v>
      </c>
      <c r="K45" s="32">
        <v>0.77438907711194749</v>
      </c>
      <c r="L45" s="32">
        <v>0.75094029301349308</v>
      </c>
      <c r="M45" s="32">
        <v>0.72838553519611904</v>
      </c>
      <c r="N45" s="32">
        <v>0.7070651458575028</v>
      </c>
      <c r="O45" s="32">
        <v>0.68721881343716196</v>
      </c>
      <c r="P45" s="32">
        <v>0.66898393747881457</v>
      </c>
      <c r="Q45" s="32">
        <v>0.65240783475274466</v>
      </c>
      <c r="R45" s="32">
        <v>0.63746625704438287</v>
      </c>
      <c r="S45" s="32">
        <v>0.62408307295811216</v>
      </c>
      <c r="T45" s="32">
        <v>0.61214819238773077</v>
      </c>
      <c r="U45" s="32">
        <v>0.60153239591202545</v>
      </c>
      <c r="V45" s="32">
        <v>0.59209873243328115</v>
      </c>
      <c r="W45" s="32">
        <v>0.58371071498818461</v>
      </c>
      <c r="X45" s="32">
        <v>0.57623781158632248</v>
      </c>
      <c r="Y45" s="32">
        <v>0.56955880476713205</v>
      </c>
      <c r="Z45" s="32">
        <v>0.56356356336821301</v>
      </c>
      <c r="AA45" s="32">
        <v>0.5581536900385522</v>
      </c>
      <c r="AB45" s="32">
        <v>0.55324241364798943</v>
      </c>
      <c r="AC45" s="42">
        <v>0.54875400603251179</v>
      </c>
      <c r="AE45" s="189"/>
      <c r="AF45" s="53">
        <f>AF44+0.02</f>
        <v>0.66000000000000025</v>
      </c>
      <c r="AG45" s="41">
        <v>0.81229266629451879</v>
      </c>
      <c r="AH45" s="32">
        <v>0.76959211931874538</v>
      </c>
      <c r="AI45" s="32">
        <v>0.72186555654364204</v>
      </c>
      <c r="AJ45" s="32">
        <v>0.67027417895371177</v>
      </c>
      <c r="AK45" s="32">
        <v>0.61659509919242583</v>
      </c>
      <c r="AL45" s="32">
        <v>0.56290984760810658</v>
      </c>
      <c r="AM45" s="32">
        <v>0.51125110642183325</v>
      </c>
      <c r="AN45" s="32">
        <v>0.4632549051525347</v>
      </c>
      <c r="AO45" s="32">
        <v>0.41996003234758322</v>
      </c>
      <c r="AP45" s="32">
        <v>0.38180420212043331</v>
      </c>
      <c r="AQ45" s="32">
        <v>0.34875172976884095</v>
      </c>
      <c r="AR45" s="32">
        <v>0.32046083660727692</v>
      </c>
      <c r="AS45" s="32">
        <v>0.29643076739699775</v>
      </c>
      <c r="AT45" s="32">
        <v>0.27610708724489819</v>
      </c>
      <c r="AU45" s="32">
        <v>0.25894648750155264</v>
      </c>
      <c r="AV45" s="32">
        <v>0.24445101967898769</v>
      </c>
      <c r="AW45" s="32">
        <v>0.23218233359889462</v>
      </c>
      <c r="AX45" s="32">
        <v>0.22176420061778951</v>
      </c>
      <c r="AY45" s="32">
        <v>0.21287890515814156</v>
      </c>
      <c r="AZ45" s="32">
        <v>0.20526091901571308</v>
      </c>
      <c r="BA45" s="32">
        <v>0.19868978568917689</v>
      </c>
      <c r="BB45" s="32">
        <v>0.19298321275434988</v>
      </c>
      <c r="BC45" s="32">
        <v>0.18799082726953648</v>
      </c>
      <c r="BD45" s="32">
        <v>0.18358875023164972</v>
      </c>
      <c r="BE45" s="32">
        <v>0.17967499244813218</v>
      </c>
      <c r="BF45" s="42">
        <v>0.17616560305130929</v>
      </c>
    </row>
    <row r="46" spans="2:58" ht="11.5" customHeight="1" x14ac:dyDescent="0.2">
      <c r="B46" s="189"/>
      <c r="C46" s="47">
        <f t="shared" ref="C46:C49" si="2">C45+0.02</f>
        <v>0.68000000000000027</v>
      </c>
      <c r="D46" s="41">
        <v>0.92403605022367008</v>
      </c>
      <c r="E46" s="32">
        <v>0.9048925978485437</v>
      </c>
      <c r="F46" s="32">
        <v>0.88373353918336262</v>
      </c>
      <c r="G46" s="32">
        <v>0.86108804585524934</v>
      </c>
      <c r="H46" s="32">
        <v>0.83740304845040647</v>
      </c>
      <c r="I46" s="32">
        <v>0.81305215274849285</v>
      </c>
      <c r="J46" s="32">
        <v>0.78841008242670907</v>
      </c>
      <c r="K46" s="32">
        <v>0.76389455740214562</v>
      </c>
      <c r="L46" s="32">
        <v>0.73994560168034607</v>
      </c>
      <c r="M46" s="32">
        <v>0.71697244019678386</v>
      </c>
      <c r="N46" s="32">
        <v>0.69530654907421718</v>
      </c>
      <c r="O46" s="32">
        <v>0.67517826442134443</v>
      </c>
      <c r="P46" s="32">
        <v>0.65671557727901408</v>
      </c>
      <c r="Q46" s="32">
        <v>0.63995686182135703</v>
      </c>
      <c r="R46" s="32">
        <v>0.62486977627065776</v>
      </c>
      <c r="S46" s="32">
        <v>0.61137113837875368</v>
      </c>
      <c r="T46" s="32">
        <v>0.59934489132603597</v>
      </c>
      <c r="U46" s="32">
        <v>0.5886568774469545</v>
      </c>
      <c r="V46" s="32">
        <v>0.57916612862422689</v>
      </c>
      <c r="W46" s="32">
        <v>0.57073293432518279</v>
      </c>
      <c r="X46" s="32">
        <v>0.56322420323209754</v>
      </c>
      <c r="Y46" s="32">
        <v>0.55651670284128785</v>
      </c>
      <c r="Z46" s="32">
        <v>0.55049872565565083</v>
      </c>
      <c r="AA46" s="32">
        <v>0.54507064714360465</v>
      </c>
      <c r="AB46" s="32">
        <v>0.54014474419681224</v>
      </c>
      <c r="AC46" s="42">
        <v>0.53564455202078776</v>
      </c>
      <c r="AE46" s="189"/>
      <c r="AF46" s="53">
        <f t="shared" ref="AF46:AF49" si="3">AF45+0.02</f>
        <v>0.68000000000000027</v>
      </c>
      <c r="AG46" s="41">
        <v>0.80274922614867084</v>
      </c>
      <c r="AH46" s="32">
        <v>0.75899009026194841</v>
      </c>
      <c r="AI46" s="32">
        <v>0.71037892362287203</v>
      </c>
      <c r="AJ46" s="32">
        <v>0.65809758055374523</v>
      </c>
      <c r="AK46" s="32">
        <v>0.603932864126696</v>
      </c>
      <c r="AL46" s="32">
        <v>0.54996435910963015</v>
      </c>
      <c r="AM46" s="32">
        <v>0.49821579300395646</v>
      </c>
      <c r="AN46" s="32">
        <v>0.45030506483303739</v>
      </c>
      <c r="AO46" s="32">
        <v>0.40724134054746142</v>
      </c>
      <c r="AP46" s="32">
        <v>0.36942437401105555</v>
      </c>
      <c r="AQ46" s="32">
        <v>0.33677881441796703</v>
      </c>
      <c r="AR46" s="32">
        <v>0.30892752925846273</v>
      </c>
      <c r="AS46" s="32">
        <v>0.28534204684485498</v>
      </c>
      <c r="AT46" s="32">
        <v>0.2654485516586898</v>
      </c>
      <c r="AU46" s="32">
        <v>0.24869173730706762</v>
      </c>
      <c r="AV46" s="32">
        <v>0.23456740757238953</v>
      </c>
      <c r="AW46" s="32">
        <v>0.22263503672310653</v>
      </c>
      <c r="AX46" s="32">
        <v>0.21251887365989691</v>
      </c>
      <c r="AY46" s="32">
        <v>0.20390325905238799</v>
      </c>
      <c r="AZ46" s="32">
        <v>0.19652554573098074</v>
      </c>
      <c r="BA46" s="32">
        <v>0.19016848522696678</v>
      </c>
      <c r="BB46" s="32">
        <v>0.18465301008447432</v>
      </c>
      <c r="BC46" s="32">
        <v>0.17983180905203722</v>
      </c>
      <c r="BD46" s="32">
        <v>0.17558380724156414</v>
      </c>
      <c r="BE46" s="32">
        <v>0.17180952234121449</v>
      </c>
      <c r="BF46" s="42">
        <v>0.16842720676938439</v>
      </c>
    </row>
    <row r="47" spans="2:58" ht="11.5" customHeight="1" x14ac:dyDescent="0.2">
      <c r="B47" s="189"/>
      <c r="C47" s="37">
        <f t="shared" si="2"/>
        <v>0.70000000000000029</v>
      </c>
      <c r="D47" s="41">
        <v>0.91968116115213838</v>
      </c>
      <c r="E47" s="32">
        <v>0.89945942058727368</v>
      </c>
      <c r="F47" s="32">
        <v>0.87722738593103111</v>
      </c>
      <c r="G47" s="32">
        <v>0.85357499548756377</v>
      </c>
      <c r="H47" s="32">
        <v>0.82898364644386469</v>
      </c>
      <c r="I47" s="32">
        <v>0.80383697197216708</v>
      </c>
      <c r="J47" s="32">
        <v>0.77850591339839514</v>
      </c>
      <c r="K47" s="32">
        <v>0.75340003769234387</v>
      </c>
      <c r="L47" s="32">
        <v>0.72895091034719917</v>
      </c>
      <c r="M47" s="32">
        <v>0.70555934519744845</v>
      </c>
      <c r="N47" s="32">
        <v>0.68354795229093157</v>
      </c>
      <c r="O47" s="32">
        <v>0.66313771540552702</v>
      </c>
      <c r="P47" s="32">
        <v>0.64444721707921349</v>
      </c>
      <c r="Q47" s="32">
        <v>0.6275058888899695</v>
      </c>
      <c r="R47" s="32">
        <v>0.61227329549693266</v>
      </c>
      <c r="S47" s="32">
        <v>0.59865920379939519</v>
      </c>
      <c r="T47" s="32">
        <v>0.58654159026434127</v>
      </c>
      <c r="U47" s="32">
        <v>0.57578135898188343</v>
      </c>
      <c r="V47" s="32">
        <v>0.56623352481517253</v>
      </c>
      <c r="W47" s="32">
        <v>0.55775515366218109</v>
      </c>
      <c r="X47" s="32">
        <v>0.55021059487787272</v>
      </c>
      <c r="Y47" s="32">
        <v>0.54347460091544364</v>
      </c>
      <c r="Z47" s="32">
        <v>0.53743388794308844</v>
      </c>
      <c r="AA47" s="32">
        <v>0.5319876042486571</v>
      </c>
      <c r="AB47" s="32">
        <v>0.52704707474563506</v>
      </c>
      <c r="AC47" s="42">
        <v>0.52253509800906373</v>
      </c>
      <c r="AE47" s="189"/>
      <c r="AF47" s="52">
        <f t="shared" si="3"/>
        <v>0.70000000000000029</v>
      </c>
      <c r="AG47" s="41">
        <v>0.79320578600282299</v>
      </c>
      <c r="AH47" s="32">
        <v>0.74838806120515144</v>
      </c>
      <c r="AI47" s="32">
        <v>0.69889229070210213</v>
      </c>
      <c r="AJ47" s="32">
        <v>0.64592098215377858</v>
      </c>
      <c r="AK47" s="32">
        <v>0.59127062906096617</v>
      </c>
      <c r="AL47" s="32">
        <v>0.53701887061115372</v>
      </c>
      <c r="AM47" s="32">
        <v>0.48518047958607974</v>
      </c>
      <c r="AN47" s="32">
        <v>0.43735522451354003</v>
      </c>
      <c r="AO47" s="32">
        <v>0.39452264874733961</v>
      </c>
      <c r="AP47" s="32">
        <v>0.35704454590167778</v>
      </c>
      <c r="AQ47" s="32">
        <v>0.32480589906709312</v>
      </c>
      <c r="AR47" s="32">
        <v>0.29739422190964854</v>
      </c>
      <c r="AS47" s="32">
        <v>0.27425332629271215</v>
      </c>
      <c r="AT47" s="32">
        <v>0.25479001607248147</v>
      </c>
      <c r="AU47" s="32">
        <v>0.2384369871125826</v>
      </c>
      <c r="AV47" s="32">
        <v>0.22468379546579142</v>
      </c>
      <c r="AW47" s="32">
        <v>0.21308773984731844</v>
      </c>
      <c r="AX47" s="32">
        <v>0.20327354670200432</v>
      </c>
      <c r="AY47" s="32">
        <v>0.19492761294663435</v>
      </c>
      <c r="AZ47" s="32">
        <v>0.1877901724462484</v>
      </c>
      <c r="BA47" s="32">
        <v>0.18164718476475661</v>
      </c>
      <c r="BB47" s="32">
        <v>0.17632280741459871</v>
      </c>
      <c r="BC47" s="32">
        <v>0.17167279083453796</v>
      </c>
      <c r="BD47" s="32">
        <v>0.16757886425147861</v>
      </c>
      <c r="BE47" s="32">
        <v>0.16394405223429681</v>
      </c>
      <c r="BF47" s="42">
        <v>0.16068881048745953</v>
      </c>
    </row>
    <row r="48" spans="2:58" ht="11.5" customHeight="1" x14ac:dyDescent="0.2">
      <c r="B48" s="189"/>
      <c r="C48" s="37">
        <f t="shared" si="2"/>
        <v>0.72000000000000031</v>
      </c>
      <c r="D48" s="41">
        <v>0.9153262720806068</v>
      </c>
      <c r="E48" s="32">
        <v>0.89402624332600367</v>
      </c>
      <c r="F48" s="32">
        <v>0.87072123267869961</v>
      </c>
      <c r="G48" s="32">
        <v>0.84606194511987831</v>
      </c>
      <c r="H48" s="32">
        <v>0.82056424443732312</v>
      </c>
      <c r="I48" s="32">
        <v>0.79462179119584131</v>
      </c>
      <c r="J48" s="32">
        <v>0.76860174437008122</v>
      </c>
      <c r="K48" s="32">
        <v>0.74290551798254212</v>
      </c>
      <c r="L48" s="32">
        <v>0.71795621901405215</v>
      </c>
      <c r="M48" s="32">
        <v>0.69414625019811327</v>
      </c>
      <c r="N48" s="32">
        <v>0.67178935550764585</v>
      </c>
      <c r="O48" s="32">
        <v>0.6510971663897096</v>
      </c>
      <c r="P48" s="32">
        <v>0.63217885687941289</v>
      </c>
      <c r="Q48" s="32">
        <v>0.61505491595858186</v>
      </c>
      <c r="R48" s="32">
        <v>0.59967681472320755</v>
      </c>
      <c r="S48" s="32">
        <v>0.5859472692200367</v>
      </c>
      <c r="T48" s="32">
        <v>0.57373828920264658</v>
      </c>
      <c r="U48" s="32">
        <v>0.56290584051681258</v>
      </c>
      <c r="V48" s="32">
        <v>0.55330092100611816</v>
      </c>
      <c r="W48" s="32">
        <v>0.54477737299917939</v>
      </c>
      <c r="X48" s="32">
        <v>0.53719698652364789</v>
      </c>
      <c r="Y48" s="32">
        <v>0.53043249898959943</v>
      </c>
      <c r="Z48" s="32">
        <v>0.52436905023052627</v>
      </c>
      <c r="AA48" s="32">
        <v>0.51890456135370944</v>
      </c>
      <c r="AB48" s="32">
        <v>0.51394940529445776</v>
      </c>
      <c r="AC48" s="42">
        <v>0.50942564399733969</v>
      </c>
      <c r="AE48" s="189"/>
      <c r="AF48" s="52">
        <f t="shared" si="3"/>
        <v>0.72000000000000031</v>
      </c>
      <c r="AG48" s="41">
        <v>0.78366234585697492</v>
      </c>
      <c r="AH48" s="32">
        <v>0.73778603214835459</v>
      </c>
      <c r="AI48" s="32">
        <v>0.68740565778133222</v>
      </c>
      <c r="AJ48" s="32">
        <v>0.63374438375381215</v>
      </c>
      <c r="AK48" s="32">
        <v>0.57860839399523645</v>
      </c>
      <c r="AL48" s="32">
        <v>0.52407338211267729</v>
      </c>
      <c r="AM48" s="32">
        <v>0.47214516616820301</v>
      </c>
      <c r="AN48" s="32">
        <v>0.42440538419404267</v>
      </c>
      <c r="AO48" s="32">
        <v>0.3818039569472178</v>
      </c>
      <c r="AP48" s="32">
        <v>0.34466471779230001</v>
      </c>
      <c r="AQ48" s="32">
        <v>0.3128329837162192</v>
      </c>
      <c r="AR48" s="32">
        <v>0.28586091456083434</v>
      </c>
      <c r="AS48" s="32">
        <v>0.26316460574056938</v>
      </c>
      <c r="AT48" s="32">
        <v>0.24413148048627314</v>
      </c>
      <c r="AU48" s="32">
        <v>0.22818223691809758</v>
      </c>
      <c r="AV48" s="32">
        <v>0.21480018335919332</v>
      </c>
      <c r="AW48" s="32">
        <v>0.20354044297153034</v>
      </c>
      <c r="AX48" s="32">
        <v>0.19402821974411172</v>
      </c>
      <c r="AY48" s="32">
        <v>0.18595196684088078</v>
      </c>
      <c r="AZ48" s="32">
        <v>0.17905479916151607</v>
      </c>
      <c r="BA48" s="32">
        <v>0.17312588430254644</v>
      </c>
      <c r="BB48" s="32">
        <v>0.16799260474472311</v>
      </c>
      <c r="BC48" s="32">
        <v>0.1635137726170387</v>
      </c>
      <c r="BD48" s="32">
        <v>0.15957392126139308</v>
      </c>
      <c r="BE48" s="32">
        <v>0.15607858212737913</v>
      </c>
      <c r="BF48" s="42">
        <v>0.15295041420553468</v>
      </c>
    </row>
    <row r="49" spans="2:78" ht="11.5" customHeight="1" x14ac:dyDescent="0.2">
      <c r="B49" s="189"/>
      <c r="C49" s="37">
        <f t="shared" si="2"/>
        <v>0.74000000000000032</v>
      </c>
      <c r="D49" s="41">
        <v>0.9109713830090751</v>
      </c>
      <c r="E49" s="32">
        <v>0.88859306606473365</v>
      </c>
      <c r="F49" s="32">
        <v>0.8642150794263681</v>
      </c>
      <c r="G49" s="32">
        <v>0.83854889475219285</v>
      </c>
      <c r="H49" s="32">
        <v>0.81214484243078144</v>
      </c>
      <c r="I49" s="32">
        <v>0.78540661041951565</v>
      </c>
      <c r="J49" s="32">
        <v>0.75869757534176718</v>
      </c>
      <c r="K49" s="32">
        <v>0.73241099827274025</v>
      </c>
      <c r="L49" s="32">
        <v>0.70696152768090514</v>
      </c>
      <c r="M49" s="32">
        <v>0.68273315519877797</v>
      </c>
      <c r="N49" s="32">
        <v>0.66003075872436012</v>
      </c>
      <c r="O49" s="32">
        <v>0.63905661737389208</v>
      </c>
      <c r="P49" s="32">
        <v>0.61991049667961229</v>
      </c>
      <c r="Q49" s="32">
        <v>0.60260394302719433</v>
      </c>
      <c r="R49" s="32">
        <v>0.58708033394948245</v>
      </c>
      <c r="S49" s="32">
        <v>0.57323533464067822</v>
      </c>
      <c r="T49" s="32">
        <v>0.56093498814095188</v>
      </c>
      <c r="U49" s="32">
        <v>0.55003032205174152</v>
      </c>
      <c r="V49" s="32">
        <v>0.54036831719706391</v>
      </c>
      <c r="W49" s="32">
        <v>0.53179959233617757</v>
      </c>
      <c r="X49" s="32">
        <v>0.52418337816942295</v>
      </c>
      <c r="Y49" s="32">
        <v>0.51739039706375523</v>
      </c>
      <c r="Z49" s="32">
        <v>0.51130421251796387</v>
      </c>
      <c r="AA49" s="32">
        <v>0.50582151845876178</v>
      </c>
      <c r="AB49" s="32">
        <v>0.50085173584328047</v>
      </c>
      <c r="AC49" s="42">
        <v>0.49631618998561561</v>
      </c>
      <c r="AE49" s="189"/>
      <c r="AF49" s="52">
        <f t="shared" si="3"/>
        <v>0.74000000000000032</v>
      </c>
      <c r="AG49" s="41">
        <v>0.77411890571112707</v>
      </c>
      <c r="AH49" s="32">
        <v>0.72718400309155773</v>
      </c>
      <c r="AI49" s="32">
        <v>0.67591902486056232</v>
      </c>
      <c r="AJ49" s="32">
        <v>0.62156778535384549</v>
      </c>
      <c r="AK49" s="32">
        <v>0.56594615892950673</v>
      </c>
      <c r="AL49" s="32">
        <v>0.51112789361420075</v>
      </c>
      <c r="AM49" s="32">
        <v>0.45910985275032629</v>
      </c>
      <c r="AN49" s="32">
        <v>0.4114555438745453</v>
      </c>
      <c r="AO49" s="32">
        <v>0.36908526514709594</v>
      </c>
      <c r="AP49" s="32">
        <v>0.33228488968292225</v>
      </c>
      <c r="AQ49" s="32">
        <v>0.30086006836534529</v>
      </c>
      <c r="AR49" s="32">
        <v>0.27432760721202015</v>
      </c>
      <c r="AS49" s="32">
        <v>0.25207588518842655</v>
      </c>
      <c r="AT49" s="32">
        <v>0.23347294490006476</v>
      </c>
      <c r="AU49" s="32">
        <v>0.21792748672361262</v>
      </c>
      <c r="AV49" s="32">
        <v>0.20491657125259516</v>
      </c>
      <c r="AW49" s="32">
        <v>0.19399314609574225</v>
      </c>
      <c r="AX49" s="32">
        <v>0.18478289278621912</v>
      </c>
      <c r="AY49" s="32">
        <v>0.1769763207351272</v>
      </c>
      <c r="AZ49" s="32">
        <v>0.17031942587678373</v>
      </c>
      <c r="BA49" s="32">
        <v>0.16460458384033627</v>
      </c>
      <c r="BB49" s="32">
        <v>0.1596624020748475</v>
      </c>
      <c r="BC49" s="32">
        <v>0.15535475439953944</v>
      </c>
      <c r="BD49" s="32">
        <v>0.15156897827130755</v>
      </c>
      <c r="BE49" s="32">
        <v>0.14821311202046145</v>
      </c>
      <c r="BF49" s="42">
        <v>0.14521201792360977</v>
      </c>
    </row>
    <row r="50" spans="2:78" ht="11.5" customHeight="1" x14ac:dyDescent="0.2">
      <c r="B50" s="189"/>
      <c r="C50" s="37">
        <f>C49+0.02</f>
        <v>0.76000000000000034</v>
      </c>
      <c r="D50" s="41">
        <v>0.9066164939375434</v>
      </c>
      <c r="E50" s="32">
        <v>0.88315988880346374</v>
      </c>
      <c r="F50" s="32">
        <v>0.8577089261740366</v>
      </c>
      <c r="G50" s="32">
        <v>0.83103584438450717</v>
      </c>
      <c r="H50" s="32">
        <v>0.80372544042423977</v>
      </c>
      <c r="I50" s="32">
        <v>0.77619142964318977</v>
      </c>
      <c r="J50" s="32">
        <v>0.74879340631345315</v>
      </c>
      <c r="K50" s="32">
        <v>0.72191647856293861</v>
      </c>
      <c r="L50" s="32">
        <v>0.69596683634775824</v>
      </c>
      <c r="M50" s="32">
        <v>0.67132006019944268</v>
      </c>
      <c r="N50" s="32">
        <v>0.64827216194107451</v>
      </c>
      <c r="O50" s="32">
        <v>0.62701606835807455</v>
      </c>
      <c r="P50" s="32">
        <v>0.60764213647981169</v>
      </c>
      <c r="Q50" s="32">
        <v>0.59015297009580681</v>
      </c>
      <c r="R50" s="32">
        <v>0.57448385317575734</v>
      </c>
      <c r="S50" s="32">
        <v>0.56052340006131973</v>
      </c>
      <c r="T50" s="32">
        <v>0.54813168707925719</v>
      </c>
      <c r="U50" s="32">
        <v>0.53715480358667067</v>
      </c>
      <c r="V50" s="32">
        <v>0.52743571338800965</v>
      </c>
      <c r="W50" s="32">
        <v>0.51882181167317587</v>
      </c>
      <c r="X50" s="32">
        <v>0.51116976981519802</v>
      </c>
      <c r="Y50" s="32">
        <v>0.50434829513791091</v>
      </c>
      <c r="Z50" s="32">
        <v>0.49823937480540165</v>
      </c>
      <c r="AA50" s="32">
        <v>0.49273847556381417</v>
      </c>
      <c r="AB50" s="32">
        <v>0.48775406639210328</v>
      </c>
      <c r="AC50" s="42">
        <v>0.48320673597389152</v>
      </c>
      <c r="AE50" s="189"/>
      <c r="AF50" s="52">
        <f>AF49+0.02</f>
        <v>0.76000000000000034</v>
      </c>
      <c r="AG50" s="41">
        <v>0.76457546556527911</v>
      </c>
      <c r="AH50" s="32">
        <v>0.71658197403476076</v>
      </c>
      <c r="AI50" s="32">
        <v>0.66443239193979231</v>
      </c>
      <c r="AJ50" s="32">
        <v>0.60939118695387906</v>
      </c>
      <c r="AK50" s="32">
        <v>0.55328392386377689</v>
      </c>
      <c r="AL50" s="32">
        <v>0.49818240511572431</v>
      </c>
      <c r="AM50" s="32">
        <v>0.44607453933244962</v>
      </c>
      <c r="AN50" s="32">
        <v>0.398505703555048</v>
      </c>
      <c r="AO50" s="32">
        <v>0.35636657334697414</v>
      </c>
      <c r="AP50" s="32">
        <v>0.31990506157354448</v>
      </c>
      <c r="AQ50" s="32">
        <v>0.28888715301447138</v>
      </c>
      <c r="AR50" s="32">
        <v>0.26279429986320596</v>
      </c>
      <c r="AS50" s="32">
        <v>0.24098716463628372</v>
      </c>
      <c r="AT50" s="32">
        <v>0.22281440931385643</v>
      </c>
      <c r="AU50" s="32">
        <v>0.2076727365291276</v>
      </c>
      <c r="AV50" s="32">
        <v>0.19503295914599705</v>
      </c>
      <c r="AW50" s="32">
        <v>0.18444584921995416</v>
      </c>
      <c r="AX50" s="32">
        <v>0.17553756582832658</v>
      </c>
      <c r="AY50" s="32">
        <v>0.16800067462937357</v>
      </c>
      <c r="AZ50" s="32">
        <v>0.16158405259205139</v>
      </c>
      <c r="BA50" s="32">
        <v>0.15608328337812616</v>
      </c>
      <c r="BB50" s="32">
        <v>0.15133219940497189</v>
      </c>
      <c r="BC50" s="32">
        <v>0.14719573618204018</v>
      </c>
      <c r="BD50" s="32">
        <v>0.14356403528122202</v>
      </c>
      <c r="BE50" s="32">
        <v>0.14034764191354376</v>
      </c>
      <c r="BF50" s="42">
        <v>0.13747362164168492</v>
      </c>
    </row>
    <row r="51" spans="2:78" ht="11.5" customHeight="1" x14ac:dyDescent="0.2">
      <c r="B51" s="189"/>
      <c r="C51" s="37">
        <f t="shared" ref="C51:C52" si="4">C50+0.02</f>
        <v>0.78000000000000036</v>
      </c>
      <c r="D51" s="41">
        <v>0.9022616048660117</v>
      </c>
      <c r="E51" s="32">
        <v>0.87772671154219373</v>
      </c>
      <c r="F51" s="32">
        <v>0.8512027729217051</v>
      </c>
      <c r="G51" s="32">
        <v>0.82352279401682171</v>
      </c>
      <c r="H51" s="32">
        <v>0.7953060384176982</v>
      </c>
      <c r="I51" s="32">
        <v>0.76697624886686411</v>
      </c>
      <c r="J51" s="32">
        <v>0.73888923728513922</v>
      </c>
      <c r="K51" s="32">
        <v>0.71142195885313675</v>
      </c>
      <c r="L51" s="32">
        <v>0.68497214501461123</v>
      </c>
      <c r="M51" s="32">
        <v>0.6599069652001075</v>
      </c>
      <c r="N51" s="32">
        <v>0.6365135651577889</v>
      </c>
      <c r="O51" s="32">
        <v>0.61497551934225725</v>
      </c>
      <c r="P51" s="32">
        <v>0.5953737762800112</v>
      </c>
      <c r="Q51" s="32">
        <v>0.57770199716441928</v>
      </c>
      <c r="R51" s="32">
        <v>0.56188737240203213</v>
      </c>
      <c r="S51" s="32">
        <v>0.54781146548196125</v>
      </c>
      <c r="T51" s="32">
        <v>0.53532838601756239</v>
      </c>
      <c r="U51" s="32">
        <v>0.5242792851215996</v>
      </c>
      <c r="V51" s="32">
        <v>0.51450310957895529</v>
      </c>
      <c r="W51" s="32">
        <v>0.50584403101017417</v>
      </c>
      <c r="X51" s="32">
        <v>0.49815616146097308</v>
      </c>
      <c r="Y51" s="32">
        <v>0.4913061932120667</v>
      </c>
      <c r="Z51" s="32">
        <v>0.48517453709283942</v>
      </c>
      <c r="AA51" s="32">
        <v>0.47965543266886657</v>
      </c>
      <c r="AB51" s="32">
        <v>0.4746563969409261</v>
      </c>
      <c r="AC51" s="42">
        <v>0.47009728196216749</v>
      </c>
      <c r="AE51" s="189"/>
      <c r="AF51" s="52">
        <f t="shared" ref="AF51:AF52" si="5">AF50+0.02</f>
        <v>0.78000000000000036</v>
      </c>
      <c r="AG51" s="41">
        <v>0.75503202541943115</v>
      </c>
      <c r="AH51" s="32">
        <v>0.70597994497796379</v>
      </c>
      <c r="AI51" s="32">
        <v>0.65294575901902241</v>
      </c>
      <c r="AJ51" s="32">
        <v>0.59721458855391241</v>
      </c>
      <c r="AK51" s="32">
        <v>0.54062168879804706</v>
      </c>
      <c r="AL51" s="32">
        <v>0.48523691661724788</v>
      </c>
      <c r="AM51" s="32">
        <v>0.43303922591457289</v>
      </c>
      <c r="AN51" s="32">
        <v>0.38555586323555069</v>
      </c>
      <c r="AO51" s="32">
        <v>0.34364788154685233</v>
      </c>
      <c r="AP51" s="32">
        <v>0.30752523346416671</v>
      </c>
      <c r="AQ51" s="32">
        <v>0.27691423766359746</v>
      </c>
      <c r="AR51" s="32">
        <v>0.25126099251439177</v>
      </c>
      <c r="AS51" s="32">
        <v>0.22989844408414095</v>
      </c>
      <c r="AT51" s="32">
        <v>0.2121558737276481</v>
      </c>
      <c r="AU51" s="32">
        <v>0.19741798633464258</v>
      </c>
      <c r="AV51" s="32">
        <v>0.18514934703939895</v>
      </c>
      <c r="AW51" s="32">
        <v>0.17489855234416607</v>
      </c>
      <c r="AX51" s="32">
        <v>0.16629223887043398</v>
      </c>
      <c r="AY51" s="32">
        <v>0.15902502852361999</v>
      </c>
      <c r="AZ51" s="32">
        <v>0.15284867930731905</v>
      </c>
      <c r="BA51" s="32">
        <v>0.14756198291591599</v>
      </c>
      <c r="BB51" s="32">
        <v>0.14300199673509634</v>
      </c>
      <c r="BC51" s="32">
        <v>0.13903671796454092</v>
      </c>
      <c r="BD51" s="32">
        <v>0.1355590922911365</v>
      </c>
      <c r="BE51" s="32">
        <v>0.13248217180662608</v>
      </c>
      <c r="BF51" s="42">
        <v>0.12973522535976001</v>
      </c>
    </row>
    <row r="52" spans="2:78" ht="11.5" customHeight="1" x14ac:dyDescent="0.2">
      <c r="B52" s="189"/>
      <c r="C52" s="37">
        <f t="shared" si="4"/>
        <v>0.80000000000000038</v>
      </c>
      <c r="D52" s="43">
        <v>0.89790671579448011</v>
      </c>
      <c r="E52" s="44">
        <v>0.87229353428092371</v>
      </c>
      <c r="F52" s="44">
        <v>0.84469661966937371</v>
      </c>
      <c r="G52" s="44">
        <v>0.81600974364913625</v>
      </c>
      <c r="H52" s="44">
        <v>0.78688663641115641</v>
      </c>
      <c r="I52" s="44">
        <v>0.75776106809053834</v>
      </c>
      <c r="J52" s="44">
        <v>0.7289850682568253</v>
      </c>
      <c r="K52" s="44">
        <v>0.70092743914333488</v>
      </c>
      <c r="L52" s="44">
        <v>0.67397745368146422</v>
      </c>
      <c r="M52" s="44">
        <v>0.64849387020077209</v>
      </c>
      <c r="N52" s="44">
        <v>0.62475496837450317</v>
      </c>
      <c r="O52" s="44">
        <v>0.60293497032643972</v>
      </c>
      <c r="P52" s="44">
        <v>0.5831054160802106</v>
      </c>
      <c r="Q52" s="44">
        <v>0.56525102423303175</v>
      </c>
      <c r="R52" s="44">
        <v>0.54929089162830713</v>
      </c>
      <c r="S52" s="44">
        <v>0.53509953090260276</v>
      </c>
      <c r="T52" s="44">
        <v>0.52252508495586769</v>
      </c>
      <c r="U52" s="44">
        <v>0.51140376665652865</v>
      </c>
      <c r="V52" s="44">
        <v>0.50157050576990103</v>
      </c>
      <c r="W52" s="44">
        <v>0.49286625034717246</v>
      </c>
      <c r="X52" s="44">
        <v>0.48514255310674825</v>
      </c>
      <c r="Y52" s="44">
        <v>0.47826409128622249</v>
      </c>
      <c r="Z52" s="44">
        <v>0.47210969938027714</v>
      </c>
      <c r="AA52" s="44">
        <v>0.46657238977391902</v>
      </c>
      <c r="AB52" s="44">
        <v>0.4615587274897488</v>
      </c>
      <c r="AC52" s="45">
        <v>0.45698782795044346</v>
      </c>
      <c r="AE52" s="189"/>
      <c r="AF52" s="52">
        <f t="shared" si="5"/>
        <v>0.80000000000000038</v>
      </c>
      <c r="AG52" s="43">
        <v>0.7454885852735833</v>
      </c>
      <c r="AH52" s="44">
        <v>0.69537791592116682</v>
      </c>
      <c r="AI52" s="44">
        <v>0.64145912609825251</v>
      </c>
      <c r="AJ52" s="44">
        <v>0.58503799015394586</v>
      </c>
      <c r="AK52" s="44">
        <v>0.52795945373231734</v>
      </c>
      <c r="AL52" s="44">
        <v>0.47229142811877145</v>
      </c>
      <c r="AM52" s="44">
        <v>0.42000391249669622</v>
      </c>
      <c r="AN52" s="44">
        <v>0.37260602291605327</v>
      </c>
      <c r="AO52" s="44">
        <v>0.33092918974673047</v>
      </c>
      <c r="AP52" s="44">
        <v>0.29514540535478889</v>
      </c>
      <c r="AQ52" s="44">
        <v>0.26494132231272355</v>
      </c>
      <c r="AR52" s="44">
        <v>0.23972768516557758</v>
      </c>
      <c r="AS52" s="44">
        <v>0.21880972353199812</v>
      </c>
      <c r="AT52" s="44">
        <v>0.20149733814143977</v>
      </c>
      <c r="AU52" s="44">
        <v>0.18716323614015762</v>
      </c>
      <c r="AV52" s="44">
        <v>0.17526573493280079</v>
      </c>
      <c r="AW52" s="44">
        <v>0.16535125546837803</v>
      </c>
      <c r="AX52" s="44">
        <v>0.15704691191254139</v>
      </c>
      <c r="AY52" s="44">
        <v>0.15004938241786636</v>
      </c>
      <c r="AZ52" s="44">
        <v>0.14411330602258671</v>
      </c>
      <c r="BA52" s="44">
        <v>0.13904068245370582</v>
      </c>
      <c r="BB52" s="44">
        <v>0.13467179406522073</v>
      </c>
      <c r="BC52" s="44">
        <v>0.13087769974704166</v>
      </c>
      <c r="BD52" s="44">
        <v>0.12755414930105091</v>
      </c>
      <c r="BE52" s="44">
        <v>0.12461670169970845</v>
      </c>
      <c r="BF52" s="45">
        <v>0.12199682907783516</v>
      </c>
    </row>
    <row r="53" spans="2:78" x14ac:dyDescent="0.2">
      <c r="D53" s="191" t="s">
        <v>49</v>
      </c>
      <c r="E53" s="192"/>
      <c r="F53" s="192"/>
      <c r="G53" s="192"/>
      <c r="H53" s="192"/>
      <c r="I53" s="192"/>
      <c r="J53" s="192"/>
      <c r="K53" s="192"/>
      <c r="L53" s="192"/>
      <c r="M53" s="192"/>
      <c r="N53" s="192"/>
      <c r="O53" s="192"/>
      <c r="P53" s="192"/>
      <c r="Q53" s="192"/>
      <c r="R53" s="192"/>
      <c r="S53" s="192"/>
      <c r="T53" s="192"/>
      <c r="U53" s="192"/>
      <c r="V53" s="192"/>
      <c r="W53" s="192"/>
      <c r="X53" s="192"/>
      <c r="Y53" s="192"/>
      <c r="Z53" s="192"/>
      <c r="AA53" s="192"/>
      <c r="AB53" s="192"/>
      <c r="AC53" s="193"/>
      <c r="AF53" s="24"/>
      <c r="AG53" s="197" t="s">
        <v>50</v>
      </c>
      <c r="AH53" s="198"/>
      <c r="AI53" s="198"/>
      <c r="AJ53" s="198"/>
      <c r="AK53" s="198"/>
      <c r="AL53" s="198"/>
      <c r="AM53" s="198"/>
      <c r="AN53" s="198"/>
      <c r="AO53" s="198"/>
      <c r="AP53" s="198"/>
      <c r="AQ53" s="198"/>
      <c r="AR53" s="198"/>
      <c r="AS53" s="198"/>
      <c r="AT53" s="198"/>
      <c r="AU53" s="198"/>
      <c r="AV53" s="198"/>
      <c r="AW53" s="198"/>
      <c r="AX53" s="198"/>
      <c r="AY53" s="198"/>
      <c r="AZ53" s="198"/>
      <c r="BA53" s="198"/>
      <c r="BB53" s="198"/>
      <c r="BC53" s="198"/>
      <c r="BD53" s="198"/>
      <c r="BE53" s="198"/>
      <c r="BF53" s="199"/>
    </row>
    <row r="54" spans="2:78" x14ac:dyDescent="0.2">
      <c r="D54" s="194"/>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6"/>
      <c r="AF54" s="24"/>
      <c r="AG54" s="194"/>
      <c r="AH54" s="195"/>
      <c r="AI54" s="195"/>
      <c r="AJ54" s="195"/>
      <c r="AK54" s="195"/>
      <c r="AL54" s="195"/>
      <c r="AM54" s="195"/>
      <c r="AN54" s="195"/>
      <c r="AO54" s="195"/>
      <c r="AP54" s="195"/>
      <c r="AQ54" s="195"/>
      <c r="AR54" s="195"/>
      <c r="AS54" s="195"/>
      <c r="AT54" s="195"/>
      <c r="AU54" s="195"/>
      <c r="AV54" s="195"/>
      <c r="AW54" s="195"/>
      <c r="AX54" s="195"/>
      <c r="AY54" s="195"/>
      <c r="AZ54" s="195"/>
      <c r="BA54" s="195"/>
      <c r="BB54" s="195"/>
      <c r="BC54" s="195"/>
      <c r="BD54" s="195"/>
      <c r="BE54" s="195"/>
      <c r="BF54" s="196"/>
    </row>
    <row r="57" spans="2:78" x14ac:dyDescent="0.2">
      <c r="C57" s="50" t="s">
        <v>42</v>
      </c>
      <c r="D57" s="31">
        <v>0.05</v>
      </c>
      <c r="E57" s="31">
        <f>D57+0.05</f>
        <v>0.1</v>
      </c>
      <c r="F57" s="31">
        <f t="shared" ref="F57:R57" si="6">E57+0.05</f>
        <v>0.15000000000000002</v>
      </c>
      <c r="G57" s="31">
        <f t="shared" si="6"/>
        <v>0.2</v>
      </c>
      <c r="H57" s="31">
        <f t="shared" si="6"/>
        <v>0.25</v>
      </c>
      <c r="I57" s="31">
        <f t="shared" si="6"/>
        <v>0.3</v>
      </c>
      <c r="J57" s="31">
        <f t="shared" si="6"/>
        <v>0.35</v>
      </c>
      <c r="K57" s="31">
        <f t="shared" si="6"/>
        <v>0.39999999999999997</v>
      </c>
      <c r="L57" s="31">
        <f t="shared" si="6"/>
        <v>0.44999999999999996</v>
      </c>
      <c r="M57" s="31">
        <f t="shared" si="6"/>
        <v>0.49999999999999994</v>
      </c>
      <c r="N57" s="31">
        <f t="shared" si="6"/>
        <v>0.54999999999999993</v>
      </c>
      <c r="O57" s="31">
        <f t="shared" si="6"/>
        <v>0.6</v>
      </c>
      <c r="P57" s="31">
        <f>O57+0.05</f>
        <v>0.65</v>
      </c>
      <c r="Q57" s="31">
        <f t="shared" si="6"/>
        <v>0.70000000000000007</v>
      </c>
      <c r="R57" s="31">
        <f t="shared" si="6"/>
        <v>0.75000000000000011</v>
      </c>
      <c r="S57" s="31">
        <v>0.05</v>
      </c>
      <c r="T57" s="31">
        <f>S57+0.05</f>
        <v>0.1</v>
      </c>
      <c r="U57" s="31">
        <f t="shared" ref="U57:AD57" si="7">T57+0.05</f>
        <v>0.15000000000000002</v>
      </c>
      <c r="V57" s="31">
        <f t="shared" si="7"/>
        <v>0.2</v>
      </c>
      <c r="W57" s="31">
        <f t="shared" si="7"/>
        <v>0.25</v>
      </c>
      <c r="X57" s="31">
        <f t="shared" si="7"/>
        <v>0.3</v>
      </c>
      <c r="Y57" s="31">
        <f t="shared" si="7"/>
        <v>0.35</v>
      </c>
      <c r="Z57" s="31">
        <f t="shared" si="7"/>
        <v>0.39999999999999997</v>
      </c>
      <c r="AA57" s="31">
        <f t="shared" si="7"/>
        <v>0.44999999999999996</v>
      </c>
      <c r="AB57" s="31">
        <f t="shared" si="7"/>
        <v>0.49999999999999994</v>
      </c>
      <c r="AC57" s="31">
        <f t="shared" si="7"/>
        <v>0.54999999999999993</v>
      </c>
      <c r="AD57" s="31">
        <f t="shared" si="7"/>
        <v>0.6</v>
      </c>
      <c r="AE57" s="31">
        <f>AD57+0.05</f>
        <v>0.65</v>
      </c>
      <c r="AF57" s="31">
        <f t="shared" ref="AF57:AG57" si="8">AE57+0.05</f>
        <v>0.70000000000000007</v>
      </c>
      <c r="AG57" s="31">
        <f t="shared" si="8"/>
        <v>0.75000000000000011</v>
      </c>
      <c r="AH57" s="31">
        <v>0.05</v>
      </c>
      <c r="AI57" s="31">
        <f>AH57+0.05</f>
        <v>0.1</v>
      </c>
      <c r="AJ57" s="31">
        <f t="shared" ref="AJ57:AS57" si="9">AI57+0.05</f>
        <v>0.15000000000000002</v>
      </c>
      <c r="AK57" s="31">
        <f t="shared" si="9"/>
        <v>0.2</v>
      </c>
      <c r="AL57" s="31">
        <f t="shared" si="9"/>
        <v>0.25</v>
      </c>
      <c r="AM57" s="31">
        <f t="shared" si="9"/>
        <v>0.3</v>
      </c>
      <c r="AN57" s="31">
        <f t="shared" si="9"/>
        <v>0.35</v>
      </c>
      <c r="AO57" s="31">
        <f t="shared" si="9"/>
        <v>0.39999999999999997</v>
      </c>
      <c r="AP57" s="31">
        <f t="shared" si="9"/>
        <v>0.44999999999999996</v>
      </c>
      <c r="AQ57" s="31">
        <f t="shared" si="9"/>
        <v>0.49999999999999994</v>
      </c>
      <c r="AR57" s="31">
        <f t="shared" si="9"/>
        <v>0.54999999999999993</v>
      </c>
      <c r="AS57" s="31">
        <f t="shared" si="9"/>
        <v>0.6</v>
      </c>
      <c r="AT57" s="31">
        <f>AS57+0.05</f>
        <v>0.65</v>
      </c>
      <c r="AU57" s="31">
        <f t="shared" ref="AU57:AV57" si="10">AT57+0.05</f>
        <v>0.70000000000000007</v>
      </c>
      <c r="AV57" s="31">
        <f t="shared" si="10"/>
        <v>0.75000000000000011</v>
      </c>
      <c r="AW57" s="31">
        <v>0.05</v>
      </c>
      <c r="AX57" s="31">
        <f>AW57+0.05</f>
        <v>0.1</v>
      </c>
      <c r="AY57" s="31">
        <f t="shared" ref="AY57:BH57" si="11">AX57+0.05</f>
        <v>0.15000000000000002</v>
      </c>
      <c r="AZ57" s="31">
        <f t="shared" si="11"/>
        <v>0.2</v>
      </c>
      <c r="BA57" s="31">
        <f t="shared" si="11"/>
        <v>0.25</v>
      </c>
      <c r="BB57" s="31">
        <f t="shared" si="11"/>
        <v>0.3</v>
      </c>
      <c r="BC57" s="31">
        <f t="shared" si="11"/>
        <v>0.35</v>
      </c>
      <c r="BD57" s="31">
        <f t="shared" si="11"/>
        <v>0.39999999999999997</v>
      </c>
      <c r="BE57" s="31">
        <f t="shared" si="11"/>
        <v>0.44999999999999996</v>
      </c>
      <c r="BF57" s="31">
        <f t="shared" si="11"/>
        <v>0.49999999999999994</v>
      </c>
      <c r="BG57" s="31">
        <f t="shared" si="11"/>
        <v>0.54999999999999993</v>
      </c>
      <c r="BH57" s="31">
        <f t="shared" si="11"/>
        <v>0.6</v>
      </c>
      <c r="BI57" s="31">
        <f>BH57+0.05</f>
        <v>0.65</v>
      </c>
      <c r="BJ57" s="31">
        <f t="shared" ref="BJ57:BK57" si="12">BI57+0.05</f>
        <v>0.70000000000000007</v>
      </c>
      <c r="BK57" s="31">
        <f t="shared" si="12"/>
        <v>0.75000000000000011</v>
      </c>
      <c r="BL57" s="31">
        <v>0.05</v>
      </c>
      <c r="BM57" s="31">
        <f>BL57+0.05</f>
        <v>0.1</v>
      </c>
      <c r="BN57" s="31">
        <f t="shared" ref="BN57:BW57" si="13">BM57+0.05</f>
        <v>0.15000000000000002</v>
      </c>
      <c r="BO57" s="31">
        <f t="shared" si="13"/>
        <v>0.2</v>
      </c>
      <c r="BP57" s="31">
        <f t="shared" si="13"/>
        <v>0.25</v>
      </c>
      <c r="BQ57" s="31">
        <f t="shared" si="13"/>
        <v>0.3</v>
      </c>
      <c r="BR57" s="31">
        <f t="shared" si="13"/>
        <v>0.35</v>
      </c>
      <c r="BS57" s="31">
        <f t="shared" si="13"/>
        <v>0.39999999999999997</v>
      </c>
      <c r="BT57" s="31">
        <f t="shared" si="13"/>
        <v>0.44999999999999996</v>
      </c>
      <c r="BU57" s="31">
        <f t="shared" si="13"/>
        <v>0.49999999999999994</v>
      </c>
      <c r="BV57" s="31">
        <f t="shared" si="13"/>
        <v>0.54999999999999993</v>
      </c>
      <c r="BW57" s="31">
        <f t="shared" si="13"/>
        <v>0.6</v>
      </c>
      <c r="BX57" s="31">
        <f>BW57+0.05</f>
        <v>0.65</v>
      </c>
      <c r="BY57" s="31">
        <f t="shared" ref="BY57:BZ57" si="14">BX57+0.05</f>
        <v>0.70000000000000007</v>
      </c>
      <c r="BZ57" s="31">
        <f t="shared" si="14"/>
        <v>0.75000000000000011</v>
      </c>
    </row>
    <row r="58" spans="2:78" x14ac:dyDescent="0.2">
      <c r="C58" s="50" t="s">
        <v>51</v>
      </c>
      <c r="D58" s="49">
        <v>5</v>
      </c>
      <c r="E58" s="49">
        <v>5</v>
      </c>
      <c r="F58" s="49">
        <v>5</v>
      </c>
      <c r="G58" s="49">
        <v>5</v>
      </c>
      <c r="H58" s="49">
        <v>5</v>
      </c>
      <c r="I58" s="49">
        <v>5</v>
      </c>
      <c r="J58" s="49">
        <v>5</v>
      </c>
      <c r="K58" s="49">
        <v>5</v>
      </c>
      <c r="L58" s="49">
        <v>5</v>
      </c>
      <c r="M58" s="49">
        <v>5</v>
      </c>
      <c r="N58" s="49">
        <v>5</v>
      </c>
      <c r="O58" s="49">
        <v>5</v>
      </c>
      <c r="P58" s="49">
        <v>5</v>
      </c>
      <c r="Q58" s="49">
        <v>5</v>
      </c>
      <c r="R58" s="49">
        <v>5</v>
      </c>
      <c r="S58" s="49">
        <v>10</v>
      </c>
      <c r="T58" s="49">
        <v>10</v>
      </c>
      <c r="U58" s="49">
        <v>10</v>
      </c>
      <c r="V58" s="49">
        <v>10</v>
      </c>
      <c r="W58" s="49">
        <v>10</v>
      </c>
      <c r="X58" s="49">
        <v>10</v>
      </c>
      <c r="Y58" s="49">
        <v>10</v>
      </c>
      <c r="Z58" s="49">
        <v>10</v>
      </c>
      <c r="AA58" s="49">
        <v>10</v>
      </c>
      <c r="AB58" s="49">
        <v>10</v>
      </c>
      <c r="AC58" s="49">
        <v>10</v>
      </c>
      <c r="AD58" s="49">
        <v>10</v>
      </c>
      <c r="AE58" s="49">
        <v>10</v>
      </c>
      <c r="AF58" s="49">
        <v>10</v>
      </c>
      <c r="AG58" s="49">
        <v>10</v>
      </c>
      <c r="AH58" s="49">
        <v>15</v>
      </c>
      <c r="AI58" s="49">
        <v>15</v>
      </c>
      <c r="AJ58" s="49">
        <v>15</v>
      </c>
      <c r="AK58" s="49">
        <v>15</v>
      </c>
      <c r="AL58" s="49">
        <v>15</v>
      </c>
      <c r="AM58" s="49">
        <v>15</v>
      </c>
      <c r="AN58" s="49">
        <v>15</v>
      </c>
      <c r="AO58" s="49">
        <v>15</v>
      </c>
      <c r="AP58" s="49">
        <v>15</v>
      </c>
      <c r="AQ58" s="49">
        <v>15</v>
      </c>
      <c r="AR58" s="49">
        <v>15</v>
      </c>
      <c r="AS58" s="49">
        <v>15</v>
      </c>
      <c r="AT58" s="49">
        <v>15</v>
      </c>
      <c r="AU58" s="49">
        <v>15</v>
      </c>
      <c r="AV58" s="49">
        <v>15</v>
      </c>
      <c r="AW58" s="49">
        <v>20</v>
      </c>
      <c r="AX58" s="49">
        <v>20</v>
      </c>
      <c r="AY58" s="49">
        <v>20</v>
      </c>
      <c r="AZ58" s="49">
        <v>20</v>
      </c>
      <c r="BA58" s="49">
        <v>20</v>
      </c>
      <c r="BB58" s="49">
        <v>20</v>
      </c>
      <c r="BC58" s="49">
        <v>20</v>
      </c>
      <c r="BD58" s="49">
        <v>20</v>
      </c>
      <c r="BE58" s="49">
        <v>20</v>
      </c>
      <c r="BF58" s="49">
        <v>20</v>
      </c>
      <c r="BG58" s="49">
        <v>20</v>
      </c>
      <c r="BH58" s="49">
        <v>20</v>
      </c>
      <c r="BI58" s="49">
        <v>20</v>
      </c>
      <c r="BJ58" s="49">
        <v>20</v>
      </c>
      <c r="BK58" s="49">
        <v>20</v>
      </c>
      <c r="BL58" s="49">
        <v>25</v>
      </c>
      <c r="BM58" s="49">
        <v>25</v>
      </c>
      <c r="BN58" s="49">
        <v>25</v>
      </c>
      <c r="BO58" s="49">
        <v>25</v>
      </c>
      <c r="BP58" s="49">
        <v>25</v>
      </c>
      <c r="BQ58" s="49">
        <v>25</v>
      </c>
      <c r="BR58" s="49">
        <v>25</v>
      </c>
      <c r="BS58" s="49">
        <v>25</v>
      </c>
      <c r="BT58" s="49">
        <v>25</v>
      </c>
      <c r="BU58" s="49">
        <v>25</v>
      </c>
      <c r="BV58" s="49">
        <v>25</v>
      </c>
      <c r="BW58" s="49">
        <v>25</v>
      </c>
      <c r="BX58" s="49">
        <v>25</v>
      </c>
      <c r="BY58" s="49">
        <v>25</v>
      </c>
      <c r="BZ58" s="49">
        <v>25</v>
      </c>
    </row>
    <row r="59" spans="2:78" s="10" customFormat="1" x14ac:dyDescent="0.2">
      <c r="C59" s="49" t="s">
        <v>52</v>
      </c>
      <c r="D59" s="32" t="str">
        <f>_xlfn.CONCAT("BC_",TEXT(D57,"0,00"),"_T",TEXT(D58,"00"))</f>
        <v>BC_0,05_T05</v>
      </c>
      <c r="E59" s="32" t="str">
        <f t="shared" ref="E59:BP59" si="15">_xlfn.CONCAT("BC_",TEXT(E57,"0,00"),"_T",TEXT(E58,"00"))</f>
        <v>BC_0,10_T05</v>
      </c>
      <c r="F59" s="32" t="str">
        <f t="shared" si="15"/>
        <v>BC_0,15_T05</v>
      </c>
      <c r="G59" s="32" t="str">
        <f t="shared" si="15"/>
        <v>BC_0,20_T05</v>
      </c>
      <c r="H59" s="32" t="str">
        <f t="shared" si="15"/>
        <v>BC_0,25_T05</v>
      </c>
      <c r="I59" s="32" t="str">
        <f t="shared" si="15"/>
        <v>BC_0,30_T05</v>
      </c>
      <c r="J59" s="32" t="str">
        <f t="shared" si="15"/>
        <v>BC_0,35_T05</v>
      </c>
      <c r="K59" s="32" t="str">
        <f t="shared" si="15"/>
        <v>BC_0,40_T05</v>
      </c>
      <c r="L59" s="32" t="str">
        <f t="shared" si="15"/>
        <v>BC_0,45_T05</v>
      </c>
      <c r="M59" s="32" t="str">
        <f t="shared" si="15"/>
        <v>BC_0,50_T05</v>
      </c>
      <c r="N59" s="32" t="str">
        <f t="shared" si="15"/>
        <v>BC_0,55_T05</v>
      </c>
      <c r="O59" s="32" t="str">
        <f t="shared" si="15"/>
        <v>BC_0,60_T05</v>
      </c>
      <c r="P59" s="32" t="str">
        <f t="shared" si="15"/>
        <v>BC_0,65_T05</v>
      </c>
      <c r="Q59" s="32" t="str">
        <f t="shared" si="15"/>
        <v>BC_0,70_T05</v>
      </c>
      <c r="R59" s="32" t="str">
        <f t="shared" si="15"/>
        <v>BC_0,75_T05</v>
      </c>
      <c r="S59" s="32" t="str">
        <f t="shared" si="15"/>
        <v>BC_0,05_T10</v>
      </c>
      <c r="T59" s="32" t="str">
        <f t="shared" si="15"/>
        <v>BC_0,10_T10</v>
      </c>
      <c r="U59" s="32" t="str">
        <f t="shared" si="15"/>
        <v>BC_0,15_T10</v>
      </c>
      <c r="V59" s="32" t="str">
        <f t="shared" si="15"/>
        <v>BC_0,20_T10</v>
      </c>
      <c r="W59" s="32" t="str">
        <f t="shared" si="15"/>
        <v>BC_0,25_T10</v>
      </c>
      <c r="X59" s="32" t="str">
        <f t="shared" si="15"/>
        <v>BC_0,30_T10</v>
      </c>
      <c r="Y59" s="32" t="str">
        <f t="shared" si="15"/>
        <v>BC_0,35_T10</v>
      </c>
      <c r="Z59" s="32" t="str">
        <f t="shared" si="15"/>
        <v>BC_0,40_T10</v>
      </c>
      <c r="AA59" s="32" t="str">
        <f t="shared" si="15"/>
        <v>BC_0,45_T10</v>
      </c>
      <c r="AB59" s="32" t="str">
        <f t="shared" si="15"/>
        <v>BC_0,50_T10</v>
      </c>
      <c r="AC59" s="32" t="str">
        <f t="shared" si="15"/>
        <v>BC_0,55_T10</v>
      </c>
      <c r="AD59" s="32" t="str">
        <f t="shared" si="15"/>
        <v>BC_0,60_T10</v>
      </c>
      <c r="AE59" s="32" t="str">
        <f t="shared" si="15"/>
        <v>BC_0,65_T10</v>
      </c>
      <c r="AF59" s="32" t="str">
        <f t="shared" si="15"/>
        <v>BC_0,70_T10</v>
      </c>
      <c r="AG59" s="32" t="str">
        <f t="shared" si="15"/>
        <v>BC_0,75_T10</v>
      </c>
      <c r="AH59" s="32" t="str">
        <f t="shared" si="15"/>
        <v>BC_0,05_T15</v>
      </c>
      <c r="AI59" s="32" t="str">
        <f t="shared" si="15"/>
        <v>BC_0,10_T15</v>
      </c>
      <c r="AJ59" s="32" t="str">
        <f t="shared" si="15"/>
        <v>BC_0,15_T15</v>
      </c>
      <c r="AK59" s="32" t="str">
        <f t="shared" si="15"/>
        <v>BC_0,20_T15</v>
      </c>
      <c r="AL59" s="32" t="str">
        <f t="shared" si="15"/>
        <v>BC_0,25_T15</v>
      </c>
      <c r="AM59" s="32" t="str">
        <f t="shared" si="15"/>
        <v>BC_0,30_T15</v>
      </c>
      <c r="AN59" s="32" t="str">
        <f t="shared" si="15"/>
        <v>BC_0,35_T15</v>
      </c>
      <c r="AO59" s="32" t="str">
        <f t="shared" si="15"/>
        <v>BC_0,40_T15</v>
      </c>
      <c r="AP59" s="32" t="str">
        <f t="shared" si="15"/>
        <v>BC_0,45_T15</v>
      </c>
      <c r="AQ59" s="32" t="str">
        <f t="shared" si="15"/>
        <v>BC_0,50_T15</v>
      </c>
      <c r="AR59" s="32" t="str">
        <f t="shared" si="15"/>
        <v>BC_0,55_T15</v>
      </c>
      <c r="AS59" s="32" t="str">
        <f t="shared" si="15"/>
        <v>BC_0,60_T15</v>
      </c>
      <c r="AT59" s="32" t="str">
        <f t="shared" si="15"/>
        <v>BC_0,65_T15</v>
      </c>
      <c r="AU59" s="32" t="str">
        <f t="shared" si="15"/>
        <v>BC_0,70_T15</v>
      </c>
      <c r="AV59" s="32" t="str">
        <f t="shared" si="15"/>
        <v>BC_0,75_T15</v>
      </c>
      <c r="AW59" s="32" t="str">
        <f t="shared" si="15"/>
        <v>BC_0,05_T20</v>
      </c>
      <c r="AX59" s="32" t="str">
        <f t="shared" si="15"/>
        <v>BC_0,10_T20</v>
      </c>
      <c r="AY59" s="32" t="str">
        <f t="shared" si="15"/>
        <v>BC_0,15_T20</v>
      </c>
      <c r="AZ59" s="32" t="str">
        <f t="shared" si="15"/>
        <v>BC_0,20_T20</v>
      </c>
      <c r="BA59" s="32" t="str">
        <f t="shared" si="15"/>
        <v>BC_0,25_T20</v>
      </c>
      <c r="BB59" s="32" t="str">
        <f t="shared" si="15"/>
        <v>BC_0,30_T20</v>
      </c>
      <c r="BC59" s="32" t="str">
        <f t="shared" si="15"/>
        <v>BC_0,35_T20</v>
      </c>
      <c r="BD59" s="32" t="str">
        <f t="shared" si="15"/>
        <v>BC_0,40_T20</v>
      </c>
      <c r="BE59" s="32" t="str">
        <f t="shared" si="15"/>
        <v>BC_0,45_T20</v>
      </c>
      <c r="BF59" s="32" t="str">
        <f t="shared" si="15"/>
        <v>BC_0,50_T20</v>
      </c>
      <c r="BG59" s="32" t="str">
        <f t="shared" si="15"/>
        <v>BC_0,55_T20</v>
      </c>
      <c r="BH59" s="32" t="str">
        <f t="shared" si="15"/>
        <v>BC_0,60_T20</v>
      </c>
      <c r="BI59" s="32" t="str">
        <f t="shared" si="15"/>
        <v>BC_0,65_T20</v>
      </c>
      <c r="BJ59" s="32" t="str">
        <f t="shared" si="15"/>
        <v>BC_0,70_T20</v>
      </c>
      <c r="BK59" s="32" t="str">
        <f t="shared" si="15"/>
        <v>BC_0,75_T20</v>
      </c>
      <c r="BL59" s="32" t="str">
        <f t="shared" si="15"/>
        <v>BC_0,05_T25</v>
      </c>
      <c r="BM59" s="32" t="str">
        <f t="shared" si="15"/>
        <v>BC_0,10_T25</v>
      </c>
      <c r="BN59" s="32" t="str">
        <f t="shared" si="15"/>
        <v>BC_0,15_T25</v>
      </c>
      <c r="BO59" s="32" t="str">
        <f t="shared" si="15"/>
        <v>BC_0,20_T25</v>
      </c>
      <c r="BP59" s="32" t="str">
        <f t="shared" si="15"/>
        <v>BC_0,25_T25</v>
      </c>
      <c r="BQ59" s="32" t="str">
        <f t="shared" ref="BQ59:BZ59" si="16">_xlfn.CONCAT("BC_",TEXT(BQ57,"0,00"),"_T",TEXT(BQ58,"00"))</f>
        <v>BC_0,30_T25</v>
      </c>
      <c r="BR59" s="32" t="str">
        <f t="shared" si="16"/>
        <v>BC_0,35_T25</v>
      </c>
      <c r="BS59" s="32" t="str">
        <f t="shared" si="16"/>
        <v>BC_0,40_T25</v>
      </c>
      <c r="BT59" s="32" t="str">
        <f t="shared" si="16"/>
        <v>BC_0,45_T25</v>
      </c>
      <c r="BU59" s="32" t="str">
        <f t="shared" si="16"/>
        <v>BC_0,50_T25</v>
      </c>
      <c r="BV59" s="32" t="str">
        <f t="shared" si="16"/>
        <v>BC_0,55_T25</v>
      </c>
      <c r="BW59" s="32" t="str">
        <f t="shared" si="16"/>
        <v>BC_0,60_T25</v>
      </c>
      <c r="BX59" s="32" t="str">
        <f t="shared" si="16"/>
        <v>BC_0,65_T25</v>
      </c>
      <c r="BY59" s="32" t="str">
        <f t="shared" si="16"/>
        <v>BC_0,70_T25</v>
      </c>
      <c r="BZ59" s="32" t="str">
        <f t="shared" si="16"/>
        <v>BC_0,75_T25</v>
      </c>
    </row>
    <row r="60" spans="2:78" x14ac:dyDescent="0.2">
      <c r="C60" s="48">
        <v>0</v>
      </c>
      <c r="D60" s="51" cm="1">
        <f t="array" ref="D60">MIN(1,SLOPE(Fperm_SI_Woolf2021!$F$9:$F$93*EXP(-Fperm_SI_Woolf2021!$I$9:$I$93*$C60*IF(D$58=Fperm_SI_Woolf2021!$E$9:$E$93,1,EXP(LN((1.1*(Fperm_SI_Woolf2021!$E$9:$E$93-D$58)-63.1579*EXP(-0.19*Fperm_SI_Woolf2021!$E$9:$E$93)+63.1579*EXP(-0.19*D$58))/(Fperm_SI_Woolf2021!$E$9:$E$93-D$58))*(D$58-Fperm_SI_Woolf2021!$E$9:$E$93)/10))) + Fperm_SI_Woolf2021!$G$9:$G$93*EXP(-Fperm_SI_Woolf2021!$J$9:$J$93*$C60*IF(D$58=Fperm_SI_Woolf2021!$E$9:$E$93,1,EXP(LN((1.1*(Fperm_SI_Woolf2021!$E$9:$E$93-D$58)-63.1579*EXP(-0.19*Fperm_SI_Woolf2021!$E$9:$E$93)+63.1579*EXP(-0.19*D$58))/(Fperm_SI_Woolf2021!$E$9:$E$93-D$58))*(D$58-Fperm_SI_Woolf2021!$E$9:$E$93)/10))) + Fperm_SI_Woolf2021!$H$9:$H$93*EXP(-Fperm_SI_Woolf2021!$K$9:$K$93*$C60*IF(D$58=Fperm_SI_Woolf2021!$E$9:$E$93,1,EXP(LN((1.1*(Fperm_SI_Woolf2021!$E$9:$E$93-D$58)-63.1579*EXP(-0.19*Fperm_SI_Woolf2021!$E$9:$E$93)+63.1579*EXP(-0.19*D$58))/(Fperm_SI_Woolf2021!$E$9:$E$93-D$58))*(D$58-Fperm_SI_Woolf2021!$E$9:$E$93)/10))),Fperm_SI_Woolf2021!$D$9:$D$93)*D$57+INTERCEPT(Fperm_SI_Woolf2021!$F$9:$F$93*EXP(-Fperm_SI_Woolf2021!$I$9:$I$93*$C60*IF(D$58=Fperm_SI_Woolf2021!$E$9:$E$93,1,EXP(LN((1.1*(Fperm_SI_Woolf2021!$E$9:$E$93-D$58)-63.1579*EXP(-0.19*Fperm_SI_Woolf2021!$E$9:$E$93)+63.1579*EXP(-0.19*D$58))/(Fperm_SI_Woolf2021!$E$9:$E$93-D$58))*(D$58-Fperm_SI_Woolf2021!$E$9:$E$93)/10))) + Fperm_SI_Woolf2021!$G$9:$G$93*EXP(-Fperm_SI_Woolf2021!$J$9:$J$93*$C60*IF(D$58=Fperm_SI_Woolf2021!$E$9:$E$93,1,EXP(LN((1.1*(Fperm_SI_Woolf2021!$E$9:$E$93-D$58)-63.1579*EXP(-0.19*Fperm_SI_Woolf2021!$E$9:$E$93)+63.1579*EXP(-0.19*D$58))/(Fperm_SI_Woolf2021!$E$9:$E$93-D$58))*(D$58-Fperm_SI_Woolf2021!$E$9:$E$93)/10))) + Fperm_SI_Woolf2021!$H$9:$H$93*EXP(-Fperm_SI_Woolf2021!$K$9:$K$93*$C60*IF(D$58=Fperm_SI_Woolf2021!$E$9:$E$93,1,EXP(LN((1.1*(Fperm_SI_Woolf2021!$E$9:$E$93-D$58)-63.1579*EXP(-0.19*Fperm_SI_Woolf2021!$E$9:$E$93)+63.1579*EXP(-0.19*D$58))/(Fperm_SI_Woolf2021!$E$9:$E$93-D$58))*(D$58-Fperm_SI_Woolf2021!$E$9:$E$93)/10))),Fperm_SI_Woolf2021!$D$9:$D$93))</f>
        <v>0.99998381806018088</v>
      </c>
      <c r="E60" s="51" cm="1">
        <f t="array" ref="E60">MIN(1,SLOPE(Fperm_SI_Woolf2021!$F$9:$F$93*EXP(-Fperm_SI_Woolf2021!$I$9:$I$93*$C60*IF(E$58=Fperm_SI_Woolf2021!$E$9:$E$93,1,EXP(LN((1.1*(Fperm_SI_Woolf2021!$E$9:$E$93-E$58)-63.1579*EXP(-0.19*Fperm_SI_Woolf2021!$E$9:$E$93)+63.1579*EXP(-0.19*E$58))/(Fperm_SI_Woolf2021!$E$9:$E$93-E$58))*(E$58-Fperm_SI_Woolf2021!$E$9:$E$93)/10))) + Fperm_SI_Woolf2021!$G$9:$G$93*EXP(-Fperm_SI_Woolf2021!$J$9:$J$93*$C60*IF(E$58=Fperm_SI_Woolf2021!$E$9:$E$93,1,EXP(LN((1.1*(Fperm_SI_Woolf2021!$E$9:$E$93-E$58)-63.1579*EXP(-0.19*Fperm_SI_Woolf2021!$E$9:$E$93)+63.1579*EXP(-0.19*E$58))/(Fperm_SI_Woolf2021!$E$9:$E$93-E$58))*(E$58-Fperm_SI_Woolf2021!$E$9:$E$93)/10))) + Fperm_SI_Woolf2021!$H$9:$H$93*EXP(-Fperm_SI_Woolf2021!$K$9:$K$93*$C60*IF(E$58=Fperm_SI_Woolf2021!$E$9:$E$93,1,EXP(LN((1.1*(Fperm_SI_Woolf2021!$E$9:$E$93-E$58)-63.1579*EXP(-0.19*Fperm_SI_Woolf2021!$E$9:$E$93)+63.1579*EXP(-0.19*E$58))/(Fperm_SI_Woolf2021!$E$9:$E$93-E$58))*(E$58-Fperm_SI_Woolf2021!$E$9:$E$93)/10))),Fperm_SI_Woolf2021!$D$9:$D$93)*E$57+INTERCEPT(Fperm_SI_Woolf2021!$F$9:$F$93*EXP(-Fperm_SI_Woolf2021!$I$9:$I$93*$C60*IF(E$58=Fperm_SI_Woolf2021!$E$9:$E$93,1,EXP(LN((1.1*(Fperm_SI_Woolf2021!$E$9:$E$93-E$58)-63.1579*EXP(-0.19*Fperm_SI_Woolf2021!$E$9:$E$93)+63.1579*EXP(-0.19*E$58))/(Fperm_SI_Woolf2021!$E$9:$E$93-E$58))*(E$58-Fperm_SI_Woolf2021!$E$9:$E$93)/10))) + Fperm_SI_Woolf2021!$G$9:$G$93*EXP(-Fperm_SI_Woolf2021!$J$9:$J$93*$C60*IF(E$58=Fperm_SI_Woolf2021!$E$9:$E$93,1,EXP(LN((1.1*(Fperm_SI_Woolf2021!$E$9:$E$93-E$58)-63.1579*EXP(-0.19*Fperm_SI_Woolf2021!$E$9:$E$93)+63.1579*EXP(-0.19*E$58))/(Fperm_SI_Woolf2021!$E$9:$E$93-E$58))*(E$58-Fperm_SI_Woolf2021!$E$9:$E$93)/10))) + Fperm_SI_Woolf2021!$H$9:$H$93*EXP(-Fperm_SI_Woolf2021!$K$9:$K$93*$C60*IF(E$58=Fperm_SI_Woolf2021!$E$9:$E$93,1,EXP(LN((1.1*(Fperm_SI_Woolf2021!$E$9:$E$93-E$58)-63.1579*EXP(-0.19*Fperm_SI_Woolf2021!$E$9:$E$93)+63.1579*EXP(-0.19*E$58))/(Fperm_SI_Woolf2021!$E$9:$E$93-E$58))*(E$58-Fperm_SI_Woolf2021!$E$9:$E$93)/10))),Fperm_SI_Woolf2021!$D$9:$D$93))</f>
        <v>0.9999856518125162</v>
      </c>
      <c r="F60" s="51" cm="1">
        <f t="array" ref="F60">MIN(1,SLOPE(Fperm_SI_Woolf2021!$F$9:$F$93*EXP(-Fperm_SI_Woolf2021!$I$9:$I$93*$C60*IF(F$58=Fperm_SI_Woolf2021!$E$9:$E$93,1,EXP(LN((1.1*(Fperm_SI_Woolf2021!$E$9:$E$93-F$58)-63.1579*EXP(-0.19*Fperm_SI_Woolf2021!$E$9:$E$93)+63.1579*EXP(-0.19*F$58))/(Fperm_SI_Woolf2021!$E$9:$E$93-F$58))*(F$58-Fperm_SI_Woolf2021!$E$9:$E$93)/10))) + Fperm_SI_Woolf2021!$G$9:$G$93*EXP(-Fperm_SI_Woolf2021!$J$9:$J$93*$C60*IF(F$58=Fperm_SI_Woolf2021!$E$9:$E$93,1,EXP(LN((1.1*(Fperm_SI_Woolf2021!$E$9:$E$93-F$58)-63.1579*EXP(-0.19*Fperm_SI_Woolf2021!$E$9:$E$93)+63.1579*EXP(-0.19*F$58))/(Fperm_SI_Woolf2021!$E$9:$E$93-F$58))*(F$58-Fperm_SI_Woolf2021!$E$9:$E$93)/10))) + Fperm_SI_Woolf2021!$H$9:$H$93*EXP(-Fperm_SI_Woolf2021!$K$9:$K$93*$C60*IF(F$58=Fperm_SI_Woolf2021!$E$9:$E$93,1,EXP(LN((1.1*(Fperm_SI_Woolf2021!$E$9:$E$93-F$58)-63.1579*EXP(-0.19*Fperm_SI_Woolf2021!$E$9:$E$93)+63.1579*EXP(-0.19*F$58))/(Fperm_SI_Woolf2021!$E$9:$E$93-F$58))*(F$58-Fperm_SI_Woolf2021!$E$9:$E$93)/10))),Fperm_SI_Woolf2021!$D$9:$D$93)*F$57+INTERCEPT(Fperm_SI_Woolf2021!$F$9:$F$93*EXP(-Fperm_SI_Woolf2021!$I$9:$I$93*$C60*IF(F$58=Fperm_SI_Woolf2021!$E$9:$E$93,1,EXP(LN((1.1*(Fperm_SI_Woolf2021!$E$9:$E$93-F$58)-63.1579*EXP(-0.19*Fperm_SI_Woolf2021!$E$9:$E$93)+63.1579*EXP(-0.19*F$58))/(Fperm_SI_Woolf2021!$E$9:$E$93-F$58))*(F$58-Fperm_SI_Woolf2021!$E$9:$E$93)/10))) + Fperm_SI_Woolf2021!$G$9:$G$93*EXP(-Fperm_SI_Woolf2021!$J$9:$J$93*$C60*IF(F$58=Fperm_SI_Woolf2021!$E$9:$E$93,1,EXP(LN((1.1*(Fperm_SI_Woolf2021!$E$9:$E$93-F$58)-63.1579*EXP(-0.19*Fperm_SI_Woolf2021!$E$9:$E$93)+63.1579*EXP(-0.19*F$58))/(Fperm_SI_Woolf2021!$E$9:$E$93-F$58))*(F$58-Fperm_SI_Woolf2021!$E$9:$E$93)/10))) + Fperm_SI_Woolf2021!$H$9:$H$93*EXP(-Fperm_SI_Woolf2021!$K$9:$K$93*$C60*IF(F$58=Fperm_SI_Woolf2021!$E$9:$E$93,1,EXP(LN((1.1*(Fperm_SI_Woolf2021!$E$9:$E$93-F$58)-63.1579*EXP(-0.19*Fperm_SI_Woolf2021!$E$9:$E$93)+63.1579*EXP(-0.19*F$58))/(Fperm_SI_Woolf2021!$E$9:$E$93-F$58))*(F$58-Fperm_SI_Woolf2021!$E$9:$E$93)/10))),Fperm_SI_Woolf2021!$D$9:$D$93))</f>
        <v>0.99998748556485162</v>
      </c>
      <c r="G60" s="51" cm="1">
        <f t="array" ref="G60">MIN(1,SLOPE(Fperm_SI_Woolf2021!$F$9:$F$93*EXP(-Fperm_SI_Woolf2021!$I$9:$I$93*$C60*IF(G$58=Fperm_SI_Woolf2021!$E$9:$E$93,1,EXP(LN((1.1*(Fperm_SI_Woolf2021!$E$9:$E$93-G$58)-63.1579*EXP(-0.19*Fperm_SI_Woolf2021!$E$9:$E$93)+63.1579*EXP(-0.19*G$58))/(Fperm_SI_Woolf2021!$E$9:$E$93-G$58))*(G$58-Fperm_SI_Woolf2021!$E$9:$E$93)/10))) + Fperm_SI_Woolf2021!$G$9:$G$93*EXP(-Fperm_SI_Woolf2021!$J$9:$J$93*$C60*IF(G$58=Fperm_SI_Woolf2021!$E$9:$E$93,1,EXP(LN((1.1*(Fperm_SI_Woolf2021!$E$9:$E$93-G$58)-63.1579*EXP(-0.19*Fperm_SI_Woolf2021!$E$9:$E$93)+63.1579*EXP(-0.19*G$58))/(Fperm_SI_Woolf2021!$E$9:$E$93-G$58))*(G$58-Fperm_SI_Woolf2021!$E$9:$E$93)/10))) + Fperm_SI_Woolf2021!$H$9:$H$93*EXP(-Fperm_SI_Woolf2021!$K$9:$K$93*$C60*IF(G$58=Fperm_SI_Woolf2021!$E$9:$E$93,1,EXP(LN((1.1*(Fperm_SI_Woolf2021!$E$9:$E$93-G$58)-63.1579*EXP(-0.19*Fperm_SI_Woolf2021!$E$9:$E$93)+63.1579*EXP(-0.19*G$58))/(Fperm_SI_Woolf2021!$E$9:$E$93-G$58))*(G$58-Fperm_SI_Woolf2021!$E$9:$E$93)/10))),Fperm_SI_Woolf2021!$D$9:$D$93)*G$57+INTERCEPT(Fperm_SI_Woolf2021!$F$9:$F$93*EXP(-Fperm_SI_Woolf2021!$I$9:$I$93*$C60*IF(G$58=Fperm_SI_Woolf2021!$E$9:$E$93,1,EXP(LN((1.1*(Fperm_SI_Woolf2021!$E$9:$E$93-G$58)-63.1579*EXP(-0.19*Fperm_SI_Woolf2021!$E$9:$E$93)+63.1579*EXP(-0.19*G$58))/(Fperm_SI_Woolf2021!$E$9:$E$93-G$58))*(G$58-Fperm_SI_Woolf2021!$E$9:$E$93)/10))) + Fperm_SI_Woolf2021!$G$9:$G$93*EXP(-Fperm_SI_Woolf2021!$J$9:$J$93*$C60*IF(G$58=Fperm_SI_Woolf2021!$E$9:$E$93,1,EXP(LN((1.1*(Fperm_SI_Woolf2021!$E$9:$E$93-G$58)-63.1579*EXP(-0.19*Fperm_SI_Woolf2021!$E$9:$E$93)+63.1579*EXP(-0.19*G$58))/(Fperm_SI_Woolf2021!$E$9:$E$93-G$58))*(G$58-Fperm_SI_Woolf2021!$E$9:$E$93)/10))) + Fperm_SI_Woolf2021!$H$9:$H$93*EXP(-Fperm_SI_Woolf2021!$K$9:$K$93*$C60*IF(G$58=Fperm_SI_Woolf2021!$E$9:$E$93,1,EXP(LN((1.1*(Fperm_SI_Woolf2021!$E$9:$E$93-G$58)-63.1579*EXP(-0.19*Fperm_SI_Woolf2021!$E$9:$E$93)+63.1579*EXP(-0.19*G$58))/(Fperm_SI_Woolf2021!$E$9:$E$93-G$58))*(G$58-Fperm_SI_Woolf2021!$E$9:$E$93)/10))),Fperm_SI_Woolf2021!$D$9:$D$93))</f>
        <v>0.99998931931718693</v>
      </c>
      <c r="H60" s="51" cm="1">
        <f t="array" ref="H60">MIN(1,SLOPE(Fperm_SI_Woolf2021!$F$9:$F$93*EXP(-Fperm_SI_Woolf2021!$I$9:$I$93*$C60*IF(H$58=Fperm_SI_Woolf2021!$E$9:$E$93,1,EXP(LN((1.1*(Fperm_SI_Woolf2021!$E$9:$E$93-H$58)-63.1579*EXP(-0.19*Fperm_SI_Woolf2021!$E$9:$E$93)+63.1579*EXP(-0.19*H$58))/(Fperm_SI_Woolf2021!$E$9:$E$93-H$58))*(H$58-Fperm_SI_Woolf2021!$E$9:$E$93)/10))) + Fperm_SI_Woolf2021!$G$9:$G$93*EXP(-Fperm_SI_Woolf2021!$J$9:$J$93*$C60*IF(H$58=Fperm_SI_Woolf2021!$E$9:$E$93,1,EXP(LN((1.1*(Fperm_SI_Woolf2021!$E$9:$E$93-H$58)-63.1579*EXP(-0.19*Fperm_SI_Woolf2021!$E$9:$E$93)+63.1579*EXP(-0.19*H$58))/(Fperm_SI_Woolf2021!$E$9:$E$93-H$58))*(H$58-Fperm_SI_Woolf2021!$E$9:$E$93)/10))) + Fperm_SI_Woolf2021!$H$9:$H$93*EXP(-Fperm_SI_Woolf2021!$K$9:$K$93*$C60*IF(H$58=Fperm_SI_Woolf2021!$E$9:$E$93,1,EXP(LN((1.1*(Fperm_SI_Woolf2021!$E$9:$E$93-H$58)-63.1579*EXP(-0.19*Fperm_SI_Woolf2021!$E$9:$E$93)+63.1579*EXP(-0.19*H$58))/(Fperm_SI_Woolf2021!$E$9:$E$93-H$58))*(H$58-Fperm_SI_Woolf2021!$E$9:$E$93)/10))),Fperm_SI_Woolf2021!$D$9:$D$93)*H$57+INTERCEPT(Fperm_SI_Woolf2021!$F$9:$F$93*EXP(-Fperm_SI_Woolf2021!$I$9:$I$93*$C60*IF(H$58=Fperm_SI_Woolf2021!$E$9:$E$93,1,EXP(LN((1.1*(Fperm_SI_Woolf2021!$E$9:$E$93-H$58)-63.1579*EXP(-0.19*Fperm_SI_Woolf2021!$E$9:$E$93)+63.1579*EXP(-0.19*H$58))/(Fperm_SI_Woolf2021!$E$9:$E$93-H$58))*(H$58-Fperm_SI_Woolf2021!$E$9:$E$93)/10))) + Fperm_SI_Woolf2021!$G$9:$G$93*EXP(-Fperm_SI_Woolf2021!$J$9:$J$93*$C60*IF(H$58=Fperm_SI_Woolf2021!$E$9:$E$93,1,EXP(LN((1.1*(Fperm_SI_Woolf2021!$E$9:$E$93-H$58)-63.1579*EXP(-0.19*Fperm_SI_Woolf2021!$E$9:$E$93)+63.1579*EXP(-0.19*H$58))/(Fperm_SI_Woolf2021!$E$9:$E$93-H$58))*(H$58-Fperm_SI_Woolf2021!$E$9:$E$93)/10))) + Fperm_SI_Woolf2021!$H$9:$H$93*EXP(-Fperm_SI_Woolf2021!$K$9:$K$93*$C60*IF(H$58=Fperm_SI_Woolf2021!$E$9:$E$93,1,EXP(LN((1.1*(Fperm_SI_Woolf2021!$E$9:$E$93-H$58)-63.1579*EXP(-0.19*Fperm_SI_Woolf2021!$E$9:$E$93)+63.1579*EXP(-0.19*H$58))/(Fperm_SI_Woolf2021!$E$9:$E$93-H$58))*(H$58-Fperm_SI_Woolf2021!$E$9:$E$93)/10))),Fperm_SI_Woolf2021!$D$9:$D$93))</f>
        <v>0.99999115306952224</v>
      </c>
      <c r="I60" s="51" cm="1">
        <f t="array" ref="I60">MIN(1,SLOPE(Fperm_SI_Woolf2021!$F$9:$F$93*EXP(-Fperm_SI_Woolf2021!$I$9:$I$93*$C60*IF(I$58=Fperm_SI_Woolf2021!$E$9:$E$93,1,EXP(LN((1.1*(Fperm_SI_Woolf2021!$E$9:$E$93-I$58)-63.1579*EXP(-0.19*Fperm_SI_Woolf2021!$E$9:$E$93)+63.1579*EXP(-0.19*I$58))/(Fperm_SI_Woolf2021!$E$9:$E$93-I$58))*(I$58-Fperm_SI_Woolf2021!$E$9:$E$93)/10))) + Fperm_SI_Woolf2021!$G$9:$G$93*EXP(-Fperm_SI_Woolf2021!$J$9:$J$93*$C60*IF(I$58=Fperm_SI_Woolf2021!$E$9:$E$93,1,EXP(LN((1.1*(Fperm_SI_Woolf2021!$E$9:$E$93-I$58)-63.1579*EXP(-0.19*Fperm_SI_Woolf2021!$E$9:$E$93)+63.1579*EXP(-0.19*I$58))/(Fperm_SI_Woolf2021!$E$9:$E$93-I$58))*(I$58-Fperm_SI_Woolf2021!$E$9:$E$93)/10))) + Fperm_SI_Woolf2021!$H$9:$H$93*EXP(-Fperm_SI_Woolf2021!$K$9:$K$93*$C60*IF(I$58=Fperm_SI_Woolf2021!$E$9:$E$93,1,EXP(LN((1.1*(Fperm_SI_Woolf2021!$E$9:$E$93-I$58)-63.1579*EXP(-0.19*Fperm_SI_Woolf2021!$E$9:$E$93)+63.1579*EXP(-0.19*I$58))/(Fperm_SI_Woolf2021!$E$9:$E$93-I$58))*(I$58-Fperm_SI_Woolf2021!$E$9:$E$93)/10))),Fperm_SI_Woolf2021!$D$9:$D$93)*I$57+INTERCEPT(Fperm_SI_Woolf2021!$F$9:$F$93*EXP(-Fperm_SI_Woolf2021!$I$9:$I$93*$C60*IF(I$58=Fperm_SI_Woolf2021!$E$9:$E$93,1,EXP(LN((1.1*(Fperm_SI_Woolf2021!$E$9:$E$93-I$58)-63.1579*EXP(-0.19*Fperm_SI_Woolf2021!$E$9:$E$93)+63.1579*EXP(-0.19*I$58))/(Fperm_SI_Woolf2021!$E$9:$E$93-I$58))*(I$58-Fperm_SI_Woolf2021!$E$9:$E$93)/10))) + Fperm_SI_Woolf2021!$G$9:$G$93*EXP(-Fperm_SI_Woolf2021!$J$9:$J$93*$C60*IF(I$58=Fperm_SI_Woolf2021!$E$9:$E$93,1,EXP(LN((1.1*(Fperm_SI_Woolf2021!$E$9:$E$93-I$58)-63.1579*EXP(-0.19*Fperm_SI_Woolf2021!$E$9:$E$93)+63.1579*EXP(-0.19*I$58))/(Fperm_SI_Woolf2021!$E$9:$E$93-I$58))*(I$58-Fperm_SI_Woolf2021!$E$9:$E$93)/10))) + Fperm_SI_Woolf2021!$H$9:$H$93*EXP(-Fperm_SI_Woolf2021!$K$9:$K$93*$C60*IF(I$58=Fperm_SI_Woolf2021!$E$9:$E$93,1,EXP(LN((1.1*(Fperm_SI_Woolf2021!$E$9:$E$93-I$58)-63.1579*EXP(-0.19*Fperm_SI_Woolf2021!$E$9:$E$93)+63.1579*EXP(-0.19*I$58))/(Fperm_SI_Woolf2021!$E$9:$E$93-I$58))*(I$58-Fperm_SI_Woolf2021!$E$9:$E$93)/10))),Fperm_SI_Woolf2021!$D$9:$D$93))</f>
        <v>0.99999298682185755</v>
      </c>
      <c r="J60" s="51" cm="1">
        <f t="array" ref="J60">MIN(1,SLOPE(Fperm_SI_Woolf2021!$F$9:$F$93*EXP(-Fperm_SI_Woolf2021!$I$9:$I$93*$C60*IF(J$58=Fperm_SI_Woolf2021!$E$9:$E$93,1,EXP(LN((1.1*(Fperm_SI_Woolf2021!$E$9:$E$93-J$58)-63.1579*EXP(-0.19*Fperm_SI_Woolf2021!$E$9:$E$93)+63.1579*EXP(-0.19*J$58))/(Fperm_SI_Woolf2021!$E$9:$E$93-J$58))*(J$58-Fperm_SI_Woolf2021!$E$9:$E$93)/10))) + Fperm_SI_Woolf2021!$G$9:$G$93*EXP(-Fperm_SI_Woolf2021!$J$9:$J$93*$C60*IF(J$58=Fperm_SI_Woolf2021!$E$9:$E$93,1,EXP(LN((1.1*(Fperm_SI_Woolf2021!$E$9:$E$93-J$58)-63.1579*EXP(-0.19*Fperm_SI_Woolf2021!$E$9:$E$93)+63.1579*EXP(-0.19*J$58))/(Fperm_SI_Woolf2021!$E$9:$E$93-J$58))*(J$58-Fperm_SI_Woolf2021!$E$9:$E$93)/10))) + Fperm_SI_Woolf2021!$H$9:$H$93*EXP(-Fperm_SI_Woolf2021!$K$9:$K$93*$C60*IF(J$58=Fperm_SI_Woolf2021!$E$9:$E$93,1,EXP(LN((1.1*(Fperm_SI_Woolf2021!$E$9:$E$93-J$58)-63.1579*EXP(-0.19*Fperm_SI_Woolf2021!$E$9:$E$93)+63.1579*EXP(-0.19*J$58))/(Fperm_SI_Woolf2021!$E$9:$E$93-J$58))*(J$58-Fperm_SI_Woolf2021!$E$9:$E$93)/10))),Fperm_SI_Woolf2021!$D$9:$D$93)*J$57+INTERCEPT(Fperm_SI_Woolf2021!$F$9:$F$93*EXP(-Fperm_SI_Woolf2021!$I$9:$I$93*$C60*IF(J$58=Fperm_SI_Woolf2021!$E$9:$E$93,1,EXP(LN((1.1*(Fperm_SI_Woolf2021!$E$9:$E$93-J$58)-63.1579*EXP(-0.19*Fperm_SI_Woolf2021!$E$9:$E$93)+63.1579*EXP(-0.19*J$58))/(Fperm_SI_Woolf2021!$E$9:$E$93-J$58))*(J$58-Fperm_SI_Woolf2021!$E$9:$E$93)/10))) + Fperm_SI_Woolf2021!$G$9:$G$93*EXP(-Fperm_SI_Woolf2021!$J$9:$J$93*$C60*IF(J$58=Fperm_SI_Woolf2021!$E$9:$E$93,1,EXP(LN((1.1*(Fperm_SI_Woolf2021!$E$9:$E$93-J$58)-63.1579*EXP(-0.19*Fperm_SI_Woolf2021!$E$9:$E$93)+63.1579*EXP(-0.19*J$58))/(Fperm_SI_Woolf2021!$E$9:$E$93-J$58))*(J$58-Fperm_SI_Woolf2021!$E$9:$E$93)/10))) + Fperm_SI_Woolf2021!$H$9:$H$93*EXP(-Fperm_SI_Woolf2021!$K$9:$K$93*$C60*IF(J$58=Fperm_SI_Woolf2021!$E$9:$E$93,1,EXP(LN((1.1*(Fperm_SI_Woolf2021!$E$9:$E$93-J$58)-63.1579*EXP(-0.19*Fperm_SI_Woolf2021!$E$9:$E$93)+63.1579*EXP(-0.19*J$58))/(Fperm_SI_Woolf2021!$E$9:$E$93-J$58))*(J$58-Fperm_SI_Woolf2021!$E$9:$E$93)/10))),Fperm_SI_Woolf2021!$D$9:$D$93))</f>
        <v>0.99999482057419287</v>
      </c>
      <c r="K60" s="51" cm="1">
        <f t="array" ref="K60">MIN(1,SLOPE(Fperm_SI_Woolf2021!$F$9:$F$93*EXP(-Fperm_SI_Woolf2021!$I$9:$I$93*$C60*IF(K$58=Fperm_SI_Woolf2021!$E$9:$E$93,1,EXP(LN((1.1*(Fperm_SI_Woolf2021!$E$9:$E$93-K$58)-63.1579*EXP(-0.19*Fperm_SI_Woolf2021!$E$9:$E$93)+63.1579*EXP(-0.19*K$58))/(Fperm_SI_Woolf2021!$E$9:$E$93-K$58))*(K$58-Fperm_SI_Woolf2021!$E$9:$E$93)/10))) + Fperm_SI_Woolf2021!$G$9:$G$93*EXP(-Fperm_SI_Woolf2021!$J$9:$J$93*$C60*IF(K$58=Fperm_SI_Woolf2021!$E$9:$E$93,1,EXP(LN((1.1*(Fperm_SI_Woolf2021!$E$9:$E$93-K$58)-63.1579*EXP(-0.19*Fperm_SI_Woolf2021!$E$9:$E$93)+63.1579*EXP(-0.19*K$58))/(Fperm_SI_Woolf2021!$E$9:$E$93-K$58))*(K$58-Fperm_SI_Woolf2021!$E$9:$E$93)/10))) + Fperm_SI_Woolf2021!$H$9:$H$93*EXP(-Fperm_SI_Woolf2021!$K$9:$K$93*$C60*IF(K$58=Fperm_SI_Woolf2021!$E$9:$E$93,1,EXP(LN((1.1*(Fperm_SI_Woolf2021!$E$9:$E$93-K$58)-63.1579*EXP(-0.19*Fperm_SI_Woolf2021!$E$9:$E$93)+63.1579*EXP(-0.19*K$58))/(Fperm_SI_Woolf2021!$E$9:$E$93-K$58))*(K$58-Fperm_SI_Woolf2021!$E$9:$E$93)/10))),Fperm_SI_Woolf2021!$D$9:$D$93)*K$57+INTERCEPT(Fperm_SI_Woolf2021!$F$9:$F$93*EXP(-Fperm_SI_Woolf2021!$I$9:$I$93*$C60*IF(K$58=Fperm_SI_Woolf2021!$E$9:$E$93,1,EXP(LN((1.1*(Fperm_SI_Woolf2021!$E$9:$E$93-K$58)-63.1579*EXP(-0.19*Fperm_SI_Woolf2021!$E$9:$E$93)+63.1579*EXP(-0.19*K$58))/(Fperm_SI_Woolf2021!$E$9:$E$93-K$58))*(K$58-Fperm_SI_Woolf2021!$E$9:$E$93)/10))) + Fperm_SI_Woolf2021!$G$9:$G$93*EXP(-Fperm_SI_Woolf2021!$J$9:$J$93*$C60*IF(K$58=Fperm_SI_Woolf2021!$E$9:$E$93,1,EXP(LN((1.1*(Fperm_SI_Woolf2021!$E$9:$E$93-K$58)-63.1579*EXP(-0.19*Fperm_SI_Woolf2021!$E$9:$E$93)+63.1579*EXP(-0.19*K$58))/(Fperm_SI_Woolf2021!$E$9:$E$93-K$58))*(K$58-Fperm_SI_Woolf2021!$E$9:$E$93)/10))) + Fperm_SI_Woolf2021!$H$9:$H$93*EXP(-Fperm_SI_Woolf2021!$K$9:$K$93*$C60*IF(K$58=Fperm_SI_Woolf2021!$E$9:$E$93,1,EXP(LN((1.1*(Fperm_SI_Woolf2021!$E$9:$E$93-K$58)-63.1579*EXP(-0.19*Fperm_SI_Woolf2021!$E$9:$E$93)+63.1579*EXP(-0.19*K$58))/(Fperm_SI_Woolf2021!$E$9:$E$93-K$58))*(K$58-Fperm_SI_Woolf2021!$E$9:$E$93)/10))),Fperm_SI_Woolf2021!$D$9:$D$93))</f>
        <v>0.99999665432652829</v>
      </c>
      <c r="L60" s="51" cm="1">
        <f t="array" ref="L60">MIN(1,SLOPE(Fperm_SI_Woolf2021!$F$9:$F$93*EXP(-Fperm_SI_Woolf2021!$I$9:$I$93*$C60*IF(L$58=Fperm_SI_Woolf2021!$E$9:$E$93,1,EXP(LN((1.1*(Fperm_SI_Woolf2021!$E$9:$E$93-L$58)-63.1579*EXP(-0.19*Fperm_SI_Woolf2021!$E$9:$E$93)+63.1579*EXP(-0.19*L$58))/(Fperm_SI_Woolf2021!$E$9:$E$93-L$58))*(L$58-Fperm_SI_Woolf2021!$E$9:$E$93)/10))) + Fperm_SI_Woolf2021!$G$9:$G$93*EXP(-Fperm_SI_Woolf2021!$J$9:$J$93*$C60*IF(L$58=Fperm_SI_Woolf2021!$E$9:$E$93,1,EXP(LN((1.1*(Fperm_SI_Woolf2021!$E$9:$E$93-L$58)-63.1579*EXP(-0.19*Fperm_SI_Woolf2021!$E$9:$E$93)+63.1579*EXP(-0.19*L$58))/(Fperm_SI_Woolf2021!$E$9:$E$93-L$58))*(L$58-Fperm_SI_Woolf2021!$E$9:$E$93)/10))) + Fperm_SI_Woolf2021!$H$9:$H$93*EXP(-Fperm_SI_Woolf2021!$K$9:$K$93*$C60*IF(L$58=Fperm_SI_Woolf2021!$E$9:$E$93,1,EXP(LN((1.1*(Fperm_SI_Woolf2021!$E$9:$E$93-L$58)-63.1579*EXP(-0.19*Fperm_SI_Woolf2021!$E$9:$E$93)+63.1579*EXP(-0.19*L$58))/(Fperm_SI_Woolf2021!$E$9:$E$93-L$58))*(L$58-Fperm_SI_Woolf2021!$E$9:$E$93)/10))),Fperm_SI_Woolf2021!$D$9:$D$93)*L$57+INTERCEPT(Fperm_SI_Woolf2021!$F$9:$F$93*EXP(-Fperm_SI_Woolf2021!$I$9:$I$93*$C60*IF(L$58=Fperm_SI_Woolf2021!$E$9:$E$93,1,EXP(LN((1.1*(Fperm_SI_Woolf2021!$E$9:$E$93-L$58)-63.1579*EXP(-0.19*Fperm_SI_Woolf2021!$E$9:$E$93)+63.1579*EXP(-0.19*L$58))/(Fperm_SI_Woolf2021!$E$9:$E$93-L$58))*(L$58-Fperm_SI_Woolf2021!$E$9:$E$93)/10))) + Fperm_SI_Woolf2021!$G$9:$G$93*EXP(-Fperm_SI_Woolf2021!$J$9:$J$93*$C60*IF(L$58=Fperm_SI_Woolf2021!$E$9:$E$93,1,EXP(LN((1.1*(Fperm_SI_Woolf2021!$E$9:$E$93-L$58)-63.1579*EXP(-0.19*Fperm_SI_Woolf2021!$E$9:$E$93)+63.1579*EXP(-0.19*L$58))/(Fperm_SI_Woolf2021!$E$9:$E$93-L$58))*(L$58-Fperm_SI_Woolf2021!$E$9:$E$93)/10))) + Fperm_SI_Woolf2021!$H$9:$H$93*EXP(-Fperm_SI_Woolf2021!$K$9:$K$93*$C60*IF(L$58=Fperm_SI_Woolf2021!$E$9:$E$93,1,EXP(LN((1.1*(Fperm_SI_Woolf2021!$E$9:$E$93-L$58)-63.1579*EXP(-0.19*Fperm_SI_Woolf2021!$E$9:$E$93)+63.1579*EXP(-0.19*L$58))/(Fperm_SI_Woolf2021!$E$9:$E$93-L$58))*(L$58-Fperm_SI_Woolf2021!$E$9:$E$93)/10))),Fperm_SI_Woolf2021!$D$9:$D$93))</f>
        <v>0.9999984880788636</v>
      </c>
      <c r="M60" s="51" cm="1">
        <f t="array" ref="M60">MIN(1,SLOPE(Fperm_SI_Woolf2021!$F$9:$F$93*EXP(-Fperm_SI_Woolf2021!$I$9:$I$93*$C60*IF(M$58=Fperm_SI_Woolf2021!$E$9:$E$93,1,EXP(LN((1.1*(Fperm_SI_Woolf2021!$E$9:$E$93-M$58)-63.1579*EXP(-0.19*Fperm_SI_Woolf2021!$E$9:$E$93)+63.1579*EXP(-0.19*M$58))/(Fperm_SI_Woolf2021!$E$9:$E$93-M$58))*(M$58-Fperm_SI_Woolf2021!$E$9:$E$93)/10))) + Fperm_SI_Woolf2021!$G$9:$G$93*EXP(-Fperm_SI_Woolf2021!$J$9:$J$93*$C60*IF(M$58=Fperm_SI_Woolf2021!$E$9:$E$93,1,EXP(LN((1.1*(Fperm_SI_Woolf2021!$E$9:$E$93-M$58)-63.1579*EXP(-0.19*Fperm_SI_Woolf2021!$E$9:$E$93)+63.1579*EXP(-0.19*M$58))/(Fperm_SI_Woolf2021!$E$9:$E$93-M$58))*(M$58-Fperm_SI_Woolf2021!$E$9:$E$93)/10))) + Fperm_SI_Woolf2021!$H$9:$H$93*EXP(-Fperm_SI_Woolf2021!$K$9:$K$93*$C60*IF(M$58=Fperm_SI_Woolf2021!$E$9:$E$93,1,EXP(LN((1.1*(Fperm_SI_Woolf2021!$E$9:$E$93-M$58)-63.1579*EXP(-0.19*Fperm_SI_Woolf2021!$E$9:$E$93)+63.1579*EXP(-0.19*M$58))/(Fperm_SI_Woolf2021!$E$9:$E$93-M$58))*(M$58-Fperm_SI_Woolf2021!$E$9:$E$93)/10))),Fperm_SI_Woolf2021!$D$9:$D$93)*M$57+INTERCEPT(Fperm_SI_Woolf2021!$F$9:$F$93*EXP(-Fperm_SI_Woolf2021!$I$9:$I$93*$C60*IF(M$58=Fperm_SI_Woolf2021!$E$9:$E$93,1,EXP(LN((1.1*(Fperm_SI_Woolf2021!$E$9:$E$93-M$58)-63.1579*EXP(-0.19*Fperm_SI_Woolf2021!$E$9:$E$93)+63.1579*EXP(-0.19*M$58))/(Fperm_SI_Woolf2021!$E$9:$E$93-M$58))*(M$58-Fperm_SI_Woolf2021!$E$9:$E$93)/10))) + Fperm_SI_Woolf2021!$G$9:$G$93*EXP(-Fperm_SI_Woolf2021!$J$9:$J$93*$C60*IF(M$58=Fperm_SI_Woolf2021!$E$9:$E$93,1,EXP(LN((1.1*(Fperm_SI_Woolf2021!$E$9:$E$93-M$58)-63.1579*EXP(-0.19*Fperm_SI_Woolf2021!$E$9:$E$93)+63.1579*EXP(-0.19*M$58))/(Fperm_SI_Woolf2021!$E$9:$E$93-M$58))*(M$58-Fperm_SI_Woolf2021!$E$9:$E$93)/10))) + Fperm_SI_Woolf2021!$H$9:$H$93*EXP(-Fperm_SI_Woolf2021!$K$9:$K$93*$C60*IF(M$58=Fperm_SI_Woolf2021!$E$9:$E$93,1,EXP(LN((1.1*(Fperm_SI_Woolf2021!$E$9:$E$93-M$58)-63.1579*EXP(-0.19*Fperm_SI_Woolf2021!$E$9:$E$93)+63.1579*EXP(-0.19*M$58))/(Fperm_SI_Woolf2021!$E$9:$E$93-M$58))*(M$58-Fperm_SI_Woolf2021!$E$9:$E$93)/10))),Fperm_SI_Woolf2021!$D$9:$D$93))</f>
        <v>1</v>
      </c>
      <c r="N60" s="51" cm="1">
        <f t="array" ref="N60">MIN(1,SLOPE(Fperm_SI_Woolf2021!$F$9:$F$93*EXP(-Fperm_SI_Woolf2021!$I$9:$I$93*$C60*IF(N$58=Fperm_SI_Woolf2021!$E$9:$E$93,1,EXP(LN((1.1*(Fperm_SI_Woolf2021!$E$9:$E$93-N$58)-63.1579*EXP(-0.19*Fperm_SI_Woolf2021!$E$9:$E$93)+63.1579*EXP(-0.19*N$58))/(Fperm_SI_Woolf2021!$E$9:$E$93-N$58))*(N$58-Fperm_SI_Woolf2021!$E$9:$E$93)/10))) + Fperm_SI_Woolf2021!$G$9:$G$93*EXP(-Fperm_SI_Woolf2021!$J$9:$J$93*$C60*IF(N$58=Fperm_SI_Woolf2021!$E$9:$E$93,1,EXP(LN((1.1*(Fperm_SI_Woolf2021!$E$9:$E$93-N$58)-63.1579*EXP(-0.19*Fperm_SI_Woolf2021!$E$9:$E$93)+63.1579*EXP(-0.19*N$58))/(Fperm_SI_Woolf2021!$E$9:$E$93-N$58))*(N$58-Fperm_SI_Woolf2021!$E$9:$E$93)/10))) + Fperm_SI_Woolf2021!$H$9:$H$93*EXP(-Fperm_SI_Woolf2021!$K$9:$K$93*$C60*IF(N$58=Fperm_SI_Woolf2021!$E$9:$E$93,1,EXP(LN((1.1*(Fperm_SI_Woolf2021!$E$9:$E$93-N$58)-63.1579*EXP(-0.19*Fperm_SI_Woolf2021!$E$9:$E$93)+63.1579*EXP(-0.19*N$58))/(Fperm_SI_Woolf2021!$E$9:$E$93-N$58))*(N$58-Fperm_SI_Woolf2021!$E$9:$E$93)/10))),Fperm_SI_Woolf2021!$D$9:$D$93)*N$57+INTERCEPT(Fperm_SI_Woolf2021!$F$9:$F$93*EXP(-Fperm_SI_Woolf2021!$I$9:$I$93*$C60*IF(N$58=Fperm_SI_Woolf2021!$E$9:$E$93,1,EXP(LN((1.1*(Fperm_SI_Woolf2021!$E$9:$E$93-N$58)-63.1579*EXP(-0.19*Fperm_SI_Woolf2021!$E$9:$E$93)+63.1579*EXP(-0.19*N$58))/(Fperm_SI_Woolf2021!$E$9:$E$93-N$58))*(N$58-Fperm_SI_Woolf2021!$E$9:$E$93)/10))) + Fperm_SI_Woolf2021!$G$9:$G$93*EXP(-Fperm_SI_Woolf2021!$J$9:$J$93*$C60*IF(N$58=Fperm_SI_Woolf2021!$E$9:$E$93,1,EXP(LN((1.1*(Fperm_SI_Woolf2021!$E$9:$E$93-N$58)-63.1579*EXP(-0.19*Fperm_SI_Woolf2021!$E$9:$E$93)+63.1579*EXP(-0.19*N$58))/(Fperm_SI_Woolf2021!$E$9:$E$93-N$58))*(N$58-Fperm_SI_Woolf2021!$E$9:$E$93)/10))) + Fperm_SI_Woolf2021!$H$9:$H$93*EXP(-Fperm_SI_Woolf2021!$K$9:$K$93*$C60*IF(N$58=Fperm_SI_Woolf2021!$E$9:$E$93,1,EXP(LN((1.1*(Fperm_SI_Woolf2021!$E$9:$E$93-N$58)-63.1579*EXP(-0.19*Fperm_SI_Woolf2021!$E$9:$E$93)+63.1579*EXP(-0.19*N$58))/(Fperm_SI_Woolf2021!$E$9:$E$93-N$58))*(N$58-Fperm_SI_Woolf2021!$E$9:$E$93)/10))),Fperm_SI_Woolf2021!$D$9:$D$93))</f>
        <v>1</v>
      </c>
      <c r="O60" s="51" cm="1">
        <f t="array" ref="O60">MIN(1,SLOPE(Fperm_SI_Woolf2021!$F$9:$F$93*EXP(-Fperm_SI_Woolf2021!$I$9:$I$93*$C60*IF(O$58=Fperm_SI_Woolf2021!$E$9:$E$93,1,EXP(LN((1.1*(Fperm_SI_Woolf2021!$E$9:$E$93-O$58)-63.1579*EXP(-0.19*Fperm_SI_Woolf2021!$E$9:$E$93)+63.1579*EXP(-0.19*O$58))/(Fperm_SI_Woolf2021!$E$9:$E$93-O$58))*(O$58-Fperm_SI_Woolf2021!$E$9:$E$93)/10))) + Fperm_SI_Woolf2021!$G$9:$G$93*EXP(-Fperm_SI_Woolf2021!$J$9:$J$93*$C60*IF(O$58=Fperm_SI_Woolf2021!$E$9:$E$93,1,EXP(LN((1.1*(Fperm_SI_Woolf2021!$E$9:$E$93-O$58)-63.1579*EXP(-0.19*Fperm_SI_Woolf2021!$E$9:$E$93)+63.1579*EXP(-0.19*O$58))/(Fperm_SI_Woolf2021!$E$9:$E$93-O$58))*(O$58-Fperm_SI_Woolf2021!$E$9:$E$93)/10))) + Fperm_SI_Woolf2021!$H$9:$H$93*EXP(-Fperm_SI_Woolf2021!$K$9:$K$93*$C60*IF(O$58=Fperm_SI_Woolf2021!$E$9:$E$93,1,EXP(LN((1.1*(Fperm_SI_Woolf2021!$E$9:$E$93-O$58)-63.1579*EXP(-0.19*Fperm_SI_Woolf2021!$E$9:$E$93)+63.1579*EXP(-0.19*O$58))/(Fperm_SI_Woolf2021!$E$9:$E$93-O$58))*(O$58-Fperm_SI_Woolf2021!$E$9:$E$93)/10))),Fperm_SI_Woolf2021!$D$9:$D$93)*O$57+INTERCEPT(Fperm_SI_Woolf2021!$F$9:$F$93*EXP(-Fperm_SI_Woolf2021!$I$9:$I$93*$C60*IF(O$58=Fperm_SI_Woolf2021!$E$9:$E$93,1,EXP(LN((1.1*(Fperm_SI_Woolf2021!$E$9:$E$93-O$58)-63.1579*EXP(-0.19*Fperm_SI_Woolf2021!$E$9:$E$93)+63.1579*EXP(-0.19*O$58))/(Fperm_SI_Woolf2021!$E$9:$E$93-O$58))*(O$58-Fperm_SI_Woolf2021!$E$9:$E$93)/10))) + Fperm_SI_Woolf2021!$G$9:$G$93*EXP(-Fperm_SI_Woolf2021!$J$9:$J$93*$C60*IF(O$58=Fperm_SI_Woolf2021!$E$9:$E$93,1,EXP(LN((1.1*(Fperm_SI_Woolf2021!$E$9:$E$93-O$58)-63.1579*EXP(-0.19*Fperm_SI_Woolf2021!$E$9:$E$93)+63.1579*EXP(-0.19*O$58))/(Fperm_SI_Woolf2021!$E$9:$E$93-O$58))*(O$58-Fperm_SI_Woolf2021!$E$9:$E$93)/10))) + Fperm_SI_Woolf2021!$H$9:$H$93*EXP(-Fperm_SI_Woolf2021!$K$9:$K$93*$C60*IF(O$58=Fperm_SI_Woolf2021!$E$9:$E$93,1,EXP(LN((1.1*(Fperm_SI_Woolf2021!$E$9:$E$93-O$58)-63.1579*EXP(-0.19*Fperm_SI_Woolf2021!$E$9:$E$93)+63.1579*EXP(-0.19*O$58))/(Fperm_SI_Woolf2021!$E$9:$E$93-O$58))*(O$58-Fperm_SI_Woolf2021!$E$9:$E$93)/10))),Fperm_SI_Woolf2021!$D$9:$D$93))</f>
        <v>1</v>
      </c>
      <c r="P60" s="51" cm="1">
        <f t="array" ref="P60">MIN(1,SLOPE(Fperm_SI_Woolf2021!$F$9:$F$93*EXP(-Fperm_SI_Woolf2021!$I$9:$I$93*$C60*IF(P$58=Fperm_SI_Woolf2021!$E$9:$E$93,1,EXP(LN((1.1*(Fperm_SI_Woolf2021!$E$9:$E$93-P$58)-63.1579*EXP(-0.19*Fperm_SI_Woolf2021!$E$9:$E$93)+63.1579*EXP(-0.19*P$58))/(Fperm_SI_Woolf2021!$E$9:$E$93-P$58))*(P$58-Fperm_SI_Woolf2021!$E$9:$E$93)/10))) + Fperm_SI_Woolf2021!$G$9:$G$93*EXP(-Fperm_SI_Woolf2021!$J$9:$J$93*$C60*IF(P$58=Fperm_SI_Woolf2021!$E$9:$E$93,1,EXP(LN((1.1*(Fperm_SI_Woolf2021!$E$9:$E$93-P$58)-63.1579*EXP(-0.19*Fperm_SI_Woolf2021!$E$9:$E$93)+63.1579*EXP(-0.19*P$58))/(Fperm_SI_Woolf2021!$E$9:$E$93-P$58))*(P$58-Fperm_SI_Woolf2021!$E$9:$E$93)/10))) + Fperm_SI_Woolf2021!$H$9:$H$93*EXP(-Fperm_SI_Woolf2021!$K$9:$K$93*$C60*IF(P$58=Fperm_SI_Woolf2021!$E$9:$E$93,1,EXP(LN((1.1*(Fperm_SI_Woolf2021!$E$9:$E$93-P$58)-63.1579*EXP(-0.19*Fperm_SI_Woolf2021!$E$9:$E$93)+63.1579*EXP(-0.19*P$58))/(Fperm_SI_Woolf2021!$E$9:$E$93-P$58))*(P$58-Fperm_SI_Woolf2021!$E$9:$E$93)/10))),Fperm_SI_Woolf2021!$D$9:$D$93)*P$57+INTERCEPT(Fperm_SI_Woolf2021!$F$9:$F$93*EXP(-Fperm_SI_Woolf2021!$I$9:$I$93*$C60*IF(P$58=Fperm_SI_Woolf2021!$E$9:$E$93,1,EXP(LN((1.1*(Fperm_SI_Woolf2021!$E$9:$E$93-P$58)-63.1579*EXP(-0.19*Fperm_SI_Woolf2021!$E$9:$E$93)+63.1579*EXP(-0.19*P$58))/(Fperm_SI_Woolf2021!$E$9:$E$93-P$58))*(P$58-Fperm_SI_Woolf2021!$E$9:$E$93)/10))) + Fperm_SI_Woolf2021!$G$9:$G$93*EXP(-Fperm_SI_Woolf2021!$J$9:$J$93*$C60*IF(P$58=Fperm_SI_Woolf2021!$E$9:$E$93,1,EXP(LN((1.1*(Fperm_SI_Woolf2021!$E$9:$E$93-P$58)-63.1579*EXP(-0.19*Fperm_SI_Woolf2021!$E$9:$E$93)+63.1579*EXP(-0.19*P$58))/(Fperm_SI_Woolf2021!$E$9:$E$93-P$58))*(P$58-Fperm_SI_Woolf2021!$E$9:$E$93)/10))) + Fperm_SI_Woolf2021!$H$9:$H$93*EXP(-Fperm_SI_Woolf2021!$K$9:$K$93*$C60*IF(P$58=Fperm_SI_Woolf2021!$E$9:$E$93,1,EXP(LN((1.1*(Fperm_SI_Woolf2021!$E$9:$E$93-P$58)-63.1579*EXP(-0.19*Fperm_SI_Woolf2021!$E$9:$E$93)+63.1579*EXP(-0.19*P$58))/(Fperm_SI_Woolf2021!$E$9:$E$93-P$58))*(P$58-Fperm_SI_Woolf2021!$E$9:$E$93)/10))),Fperm_SI_Woolf2021!$D$9:$D$93))</f>
        <v>1</v>
      </c>
      <c r="Q60" s="51" cm="1">
        <f t="array" ref="Q60">MIN(1,SLOPE(Fperm_SI_Woolf2021!$F$9:$F$93*EXP(-Fperm_SI_Woolf2021!$I$9:$I$93*$C60*IF(Q$58=Fperm_SI_Woolf2021!$E$9:$E$93,1,EXP(LN((1.1*(Fperm_SI_Woolf2021!$E$9:$E$93-Q$58)-63.1579*EXP(-0.19*Fperm_SI_Woolf2021!$E$9:$E$93)+63.1579*EXP(-0.19*Q$58))/(Fperm_SI_Woolf2021!$E$9:$E$93-Q$58))*(Q$58-Fperm_SI_Woolf2021!$E$9:$E$93)/10))) + Fperm_SI_Woolf2021!$G$9:$G$93*EXP(-Fperm_SI_Woolf2021!$J$9:$J$93*$C60*IF(Q$58=Fperm_SI_Woolf2021!$E$9:$E$93,1,EXP(LN((1.1*(Fperm_SI_Woolf2021!$E$9:$E$93-Q$58)-63.1579*EXP(-0.19*Fperm_SI_Woolf2021!$E$9:$E$93)+63.1579*EXP(-0.19*Q$58))/(Fperm_SI_Woolf2021!$E$9:$E$93-Q$58))*(Q$58-Fperm_SI_Woolf2021!$E$9:$E$93)/10))) + Fperm_SI_Woolf2021!$H$9:$H$93*EXP(-Fperm_SI_Woolf2021!$K$9:$K$93*$C60*IF(Q$58=Fperm_SI_Woolf2021!$E$9:$E$93,1,EXP(LN((1.1*(Fperm_SI_Woolf2021!$E$9:$E$93-Q$58)-63.1579*EXP(-0.19*Fperm_SI_Woolf2021!$E$9:$E$93)+63.1579*EXP(-0.19*Q$58))/(Fperm_SI_Woolf2021!$E$9:$E$93-Q$58))*(Q$58-Fperm_SI_Woolf2021!$E$9:$E$93)/10))),Fperm_SI_Woolf2021!$D$9:$D$93)*Q$57+INTERCEPT(Fperm_SI_Woolf2021!$F$9:$F$93*EXP(-Fperm_SI_Woolf2021!$I$9:$I$93*$C60*IF(Q$58=Fperm_SI_Woolf2021!$E$9:$E$93,1,EXP(LN((1.1*(Fperm_SI_Woolf2021!$E$9:$E$93-Q$58)-63.1579*EXP(-0.19*Fperm_SI_Woolf2021!$E$9:$E$93)+63.1579*EXP(-0.19*Q$58))/(Fperm_SI_Woolf2021!$E$9:$E$93-Q$58))*(Q$58-Fperm_SI_Woolf2021!$E$9:$E$93)/10))) + Fperm_SI_Woolf2021!$G$9:$G$93*EXP(-Fperm_SI_Woolf2021!$J$9:$J$93*$C60*IF(Q$58=Fperm_SI_Woolf2021!$E$9:$E$93,1,EXP(LN((1.1*(Fperm_SI_Woolf2021!$E$9:$E$93-Q$58)-63.1579*EXP(-0.19*Fperm_SI_Woolf2021!$E$9:$E$93)+63.1579*EXP(-0.19*Q$58))/(Fperm_SI_Woolf2021!$E$9:$E$93-Q$58))*(Q$58-Fperm_SI_Woolf2021!$E$9:$E$93)/10))) + Fperm_SI_Woolf2021!$H$9:$H$93*EXP(-Fperm_SI_Woolf2021!$K$9:$K$93*$C60*IF(Q$58=Fperm_SI_Woolf2021!$E$9:$E$93,1,EXP(LN((1.1*(Fperm_SI_Woolf2021!$E$9:$E$93-Q$58)-63.1579*EXP(-0.19*Fperm_SI_Woolf2021!$E$9:$E$93)+63.1579*EXP(-0.19*Q$58))/(Fperm_SI_Woolf2021!$E$9:$E$93-Q$58))*(Q$58-Fperm_SI_Woolf2021!$E$9:$E$93)/10))),Fperm_SI_Woolf2021!$D$9:$D$93))</f>
        <v>1</v>
      </c>
      <c r="R60" s="51" cm="1">
        <f t="array" ref="R60">MIN(1,SLOPE(Fperm_SI_Woolf2021!$F$9:$F$93*EXP(-Fperm_SI_Woolf2021!$I$9:$I$93*$C60*IF(R$58=Fperm_SI_Woolf2021!$E$9:$E$93,1,EXP(LN((1.1*(Fperm_SI_Woolf2021!$E$9:$E$93-R$58)-63.1579*EXP(-0.19*Fperm_SI_Woolf2021!$E$9:$E$93)+63.1579*EXP(-0.19*R$58))/(Fperm_SI_Woolf2021!$E$9:$E$93-R$58))*(R$58-Fperm_SI_Woolf2021!$E$9:$E$93)/10))) + Fperm_SI_Woolf2021!$G$9:$G$93*EXP(-Fperm_SI_Woolf2021!$J$9:$J$93*$C60*IF(R$58=Fperm_SI_Woolf2021!$E$9:$E$93,1,EXP(LN((1.1*(Fperm_SI_Woolf2021!$E$9:$E$93-R$58)-63.1579*EXP(-0.19*Fperm_SI_Woolf2021!$E$9:$E$93)+63.1579*EXP(-0.19*R$58))/(Fperm_SI_Woolf2021!$E$9:$E$93-R$58))*(R$58-Fperm_SI_Woolf2021!$E$9:$E$93)/10))) + Fperm_SI_Woolf2021!$H$9:$H$93*EXP(-Fperm_SI_Woolf2021!$K$9:$K$93*$C60*IF(R$58=Fperm_SI_Woolf2021!$E$9:$E$93,1,EXP(LN((1.1*(Fperm_SI_Woolf2021!$E$9:$E$93-R$58)-63.1579*EXP(-0.19*Fperm_SI_Woolf2021!$E$9:$E$93)+63.1579*EXP(-0.19*R$58))/(Fperm_SI_Woolf2021!$E$9:$E$93-R$58))*(R$58-Fperm_SI_Woolf2021!$E$9:$E$93)/10))),Fperm_SI_Woolf2021!$D$9:$D$93)*R$57+INTERCEPT(Fperm_SI_Woolf2021!$F$9:$F$93*EXP(-Fperm_SI_Woolf2021!$I$9:$I$93*$C60*IF(R$58=Fperm_SI_Woolf2021!$E$9:$E$93,1,EXP(LN((1.1*(Fperm_SI_Woolf2021!$E$9:$E$93-R$58)-63.1579*EXP(-0.19*Fperm_SI_Woolf2021!$E$9:$E$93)+63.1579*EXP(-0.19*R$58))/(Fperm_SI_Woolf2021!$E$9:$E$93-R$58))*(R$58-Fperm_SI_Woolf2021!$E$9:$E$93)/10))) + Fperm_SI_Woolf2021!$G$9:$G$93*EXP(-Fperm_SI_Woolf2021!$J$9:$J$93*$C60*IF(R$58=Fperm_SI_Woolf2021!$E$9:$E$93,1,EXP(LN((1.1*(Fperm_SI_Woolf2021!$E$9:$E$93-R$58)-63.1579*EXP(-0.19*Fperm_SI_Woolf2021!$E$9:$E$93)+63.1579*EXP(-0.19*R$58))/(Fperm_SI_Woolf2021!$E$9:$E$93-R$58))*(R$58-Fperm_SI_Woolf2021!$E$9:$E$93)/10))) + Fperm_SI_Woolf2021!$H$9:$H$93*EXP(-Fperm_SI_Woolf2021!$K$9:$K$93*$C60*IF(R$58=Fperm_SI_Woolf2021!$E$9:$E$93,1,EXP(LN((1.1*(Fperm_SI_Woolf2021!$E$9:$E$93-R$58)-63.1579*EXP(-0.19*Fperm_SI_Woolf2021!$E$9:$E$93)+63.1579*EXP(-0.19*R$58))/(Fperm_SI_Woolf2021!$E$9:$E$93-R$58))*(R$58-Fperm_SI_Woolf2021!$E$9:$E$93)/10))),Fperm_SI_Woolf2021!$D$9:$D$93))</f>
        <v>1</v>
      </c>
      <c r="S60" s="51" cm="1">
        <f t="array" ref="S60">MIN(1,SLOPE(Fperm_SI_Woolf2021!$F$9:$F$93*EXP(-Fperm_SI_Woolf2021!$I$9:$I$93*$C60*IF(S$58=Fperm_SI_Woolf2021!$E$9:$E$93,1,EXP(LN((1.1*(Fperm_SI_Woolf2021!$E$9:$E$93-S$58)-63.1579*EXP(-0.19*Fperm_SI_Woolf2021!$E$9:$E$93)+63.1579*EXP(-0.19*S$58))/(Fperm_SI_Woolf2021!$E$9:$E$93-S$58))*(S$58-Fperm_SI_Woolf2021!$E$9:$E$93)/10))) + Fperm_SI_Woolf2021!$G$9:$G$93*EXP(-Fperm_SI_Woolf2021!$J$9:$J$93*$C60*IF(S$58=Fperm_SI_Woolf2021!$E$9:$E$93,1,EXP(LN((1.1*(Fperm_SI_Woolf2021!$E$9:$E$93-S$58)-63.1579*EXP(-0.19*Fperm_SI_Woolf2021!$E$9:$E$93)+63.1579*EXP(-0.19*S$58))/(Fperm_SI_Woolf2021!$E$9:$E$93-S$58))*(S$58-Fperm_SI_Woolf2021!$E$9:$E$93)/10))) + Fperm_SI_Woolf2021!$H$9:$H$93*EXP(-Fperm_SI_Woolf2021!$K$9:$K$93*$C60*IF(S$58=Fperm_SI_Woolf2021!$E$9:$E$93,1,EXP(LN((1.1*(Fperm_SI_Woolf2021!$E$9:$E$93-S$58)-63.1579*EXP(-0.19*Fperm_SI_Woolf2021!$E$9:$E$93)+63.1579*EXP(-0.19*S$58))/(Fperm_SI_Woolf2021!$E$9:$E$93-S$58))*(S$58-Fperm_SI_Woolf2021!$E$9:$E$93)/10))),Fperm_SI_Woolf2021!$D$9:$D$93)*S$57+INTERCEPT(Fperm_SI_Woolf2021!$F$9:$F$93*EXP(-Fperm_SI_Woolf2021!$I$9:$I$93*$C60*IF(S$58=Fperm_SI_Woolf2021!$E$9:$E$93,1,EXP(LN((1.1*(Fperm_SI_Woolf2021!$E$9:$E$93-S$58)-63.1579*EXP(-0.19*Fperm_SI_Woolf2021!$E$9:$E$93)+63.1579*EXP(-0.19*S$58))/(Fperm_SI_Woolf2021!$E$9:$E$93-S$58))*(S$58-Fperm_SI_Woolf2021!$E$9:$E$93)/10))) + Fperm_SI_Woolf2021!$G$9:$G$93*EXP(-Fperm_SI_Woolf2021!$J$9:$J$93*$C60*IF(S$58=Fperm_SI_Woolf2021!$E$9:$E$93,1,EXP(LN((1.1*(Fperm_SI_Woolf2021!$E$9:$E$93-S$58)-63.1579*EXP(-0.19*Fperm_SI_Woolf2021!$E$9:$E$93)+63.1579*EXP(-0.19*S$58))/(Fperm_SI_Woolf2021!$E$9:$E$93-S$58))*(S$58-Fperm_SI_Woolf2021!$E$9:$E$93)/10))) + Fperm_SI_Woolf2021!$H$9:$H$93*EXP(-Fperm_SI_Woolf2021!$K$9:$K$93*$C60*IF(S$58=Fperm_SI_Woolf2021!$E$9:$E$93,1,EXP(LN((1.1*(Fperm_SI_Woolf2021!$E$9:$E$93-S$58)-63.1579*EXP(-0.19*Fperm_SI_Woolf2021!$E$9:$E$93)+63.1579*EXP(-0.19*S$58))/(Fperm_SI_Woolf2021!$E$9:$E$93-S$58))*(S$58-Fperm_SI_Woolf2021!$E$9:$E$93)/10))),Fperm_SI_Woolf2021!$D$9:$D$93))</f>
        <v>0.99998381806018088</v>
      </c>
      <c r="T60" s="51" cm="1">
        <f t="array" ref="T60">MIN(1,SLOPE(Fperm_SI_Woolf2021!$F$9:$F$93*EXP(-Fperm_SI_Woolf2021!$I$9:$I$93*$C60*IF(T$58=Fperm_SI_Woolf2021!$E$9:$E$93,1,EXP(LN((1.1*(Fperm_SI_Woolf2021!$E$9:$E$93-T$58)-63.1579*EXP(-0.19*Fperm_SI_Woolf2021!$E$9:$E$93)+63.1579*EXP(-0.19*T$58))/(Fperm_SI_Woolf2021!$E$9:$E$93-T$58))*(T$58-Fperm_SI_Woolf2021!$E$9:$E$93)/10))) + Fperm_SI_Woolf2021!$G$9:$G$93*EXP(-Fperm_SI_Woolf2021!$J$9:$J$93*$C60*IF(T$58=Fperm_SI_Woolf2021!$E$9:$E$93,1,EXP(LN((1.1*(Fperm_SI_Woolf2021!$E$9:$E$93-T$58)-63.1579*EXP(-0.19*Fperm_SI_Woolf2021!$E$9:$E$93)+63.1579*EXP(-0.19*T$58))/(Fperm_SI_Woolf2021!$E$9:$E$93-T$58))*(T$58-Fperm_SI_Woolf2021!$E$9:$E$93)/10))) + Fperm_SI_Woolf2021!$H$9:$H$93*EXP(-Fperm_SI_Woolf2021!$K$9:$K$93*$C60*IF(T$58=Fperm_SI_Woolf2021!$E$9:$E$93,1,EXP(LN((1.1*(Fperm_SI_Woolf2021!$E$9:$E$93-T$58)-63.1579*EXP(-0.19*Fperm_SI_Woolf2021!$E$9:$E$93)+63.1579*EXP(-0.19*T$58))/(Fperm_SI_Woolf2021!$E$9:$E$93-T$58))*(T$58-Fperm_SI_Woolf2021!$E$9:$E$93)/10))),Fperm_SI_Woolf2021!$D$9:$D$93)*T$57+INTERCEPT(Fperm_SI_Woolf2021!$F$9:$F$93*EXP(-Fperm_SI_Woolf2021!$I$9:$I$93*$C60*IF(T$58=Fperm_SI_Woolf2021!$E$9:$E$93,1,EXP(LN((1.1*(Fperm_SI_Woolf2021!$E$9:$E$93-T$58)-63.1579*EXP(-0.19*Fperm_SI_Woolf2021!$E$9:$E$93)+63.1579*EXP(-0.19*T$58))/(Fperm_SI_Woolf2021!$E$9:$E$93-T$58))*(T$58-Fperm_SI_Woolf2021!$E$9:$E$93)/10))) + Fperm_SI_Woolf2021!$G$9:$G$93*EXP(-Fperm_SI_Woolf2021!$J$9:$J$93*$C60*IF(T$58=Fperm_SI_Woolf2021!$E$9:$E$93,1,EXP(LN((1.1*(Fperm_SI_Woolf2021!$E$9:$E$93-T$58)-63.1579*EXP(-0.19*Fperm_SI_Woolf2021!$E$9:$E$93)+63.1579*EXP(-0.19*T$58))/(Fperm_SI_Woolf2021!$E$9:$E$93-T$58))*(T$58-Fperm_SI_Woolf2021!$E$9:$E$93)/10))) + Fperm_SI_Woolf2021!$H$9:$H$93*EXP(-Fperm_SI_Woolf2021!$K$9:$K$93*$C60*IF(T$58=Fperm_SI_Woolf2021!$E$9:$E$93,1,EXP(LN((1.1*(Fperm_SI_Woolf2021!$E$9:$E$93-T$58)-63.1579*EXP(-0.19*Fperm_SI_Woolf2021!$E$9:$E$93)+63.1579*EXP(-0.19*T$58))/(Fperm_SI_Woolf2021!$E$9:$E$93-T$58))*(T$58-Fperm_SI_Woolf2021!$E$9:$E$93)/10))),Fperm_SI_Woolf2021!$D$9:$D$93))</f>
        <v>0.9999856518125162</v>
      </c>
      <c r="U60" s="51" cm="1">
        <f t="array" ref="U60">MIN(1,SLOPE(Fperm_SI_Woolf2021!$F$9:$F$93*EXP(-Fperm_SI_Woolf2021!$I$9:$I$93*$C60*IF(U$58=Fperm_SI_Woolf2021!$E$9:$E$93,1,EXP(LN((1.1*(Fperm_SI_Woolf2021!$E$9:$E$93-U$58)-63.1579*EXP(-0.19*Fperm_SI_Woolf2021!$E$9:$E$93)+63.1579*EXP(-0.19*U$58))/(Fperm_SI_Woolf2021!$E$9:$E$93-U$58))*(U$58-Fperm_SI_Woolf2021!$E$9:$E$93)/10))) + Fperm_SI_Woolf2021!$G$9:$G$93*EXP(-Fperm_SI_Woolf2021!$J$9:$J$93*$C60*IF(U$58=Fperm_SI_Woolf2021!$E$9:$E$93,1,EXP(LN((1.1*(Fperm_SI_Woolf2021!$E$9:$E$93-U$58)-63.1579*EXP(-0.19*Fperm_SI_Woolf2021!$E$9:$E$93)+63.1579*EXP(-0.19*U$58))/(Fperm_SI_Woolf2021!$E$9:$E$93-U$58))*(U$58-Fperm_SI_Woolf2021!$E$9:$E$93)/10))) + Fperm_SI_Woolf2021!$H$9:$H$93*EXP(-Fperm_SI_Woolf2021!$K$9:$K$93*$C60*IF(U$58=Fperm_SI_Woolf2021!$E$9:$E$93,1,EXP(LN((1.1*(Fperm_SI_Woolf2021!$E$9:$E$93-U$58)-63.1579*EXP(-0.19*Fperm_SI_Woolf2021!$E$9:$E$93)+63.1579*EXP(-0.19*U$58))/(Fperm_SI_Woolf2021!$E$9:$E$93-U$58))*(U$58-Fperm_SI_Woolf2021!$E$9:$E$93)/10))),Fperm_SI_Woolf2021!$D$9:$D$93)*U$57+INTERCEPT(Fperm_SI_Woolf2021!$F$9:$F$93*EXP(-Fperm_SI_Woolf2021!$I$9:$I$93*$C60*IF(U$58=Fperm_SI_Woolf2021!$E$9:$E$93,1,EXP(LN((1.1*(Fperm_SI_Woolf2021!$E$9:$E$93-U$58)-63.1579*EXP(-0.19*Fperm_SI_Woolf2021!$E$9:$E$93)+63.1579*EXP(-0.19*U$58))/(Fperm_SI_Woolf2021!$E$9:$E$93-U$58))*(U$58-Fperm_SI_Woolf2021!$E$9:$E$93)/10))) + Fperm_SI_Woolf2021!$G$9:$G$93*EXP(-Fperm_SI_Woolf2021!$J$9:$J$93*$C60*IF(U$58=Fperm_SI_Woolf2021!$E$9:$E$93,1,EXP(LN((1.1*(Fperm_SI_Woolf2021!$E$9:$E$93-U$58)-63.1579*EXP(-0.19*Fperm_SI_Woolf2021!$E$9:$E$93)+63.1579*EXP(-0.19*U$58))/(Fperm_SI_Woolf2021!$E$9:$E$93-U$58))*(U$58-Fperm_SI_Woolf2021!$E$9:$E$93)/10))) + Fperm_SI_Woolf2021!$H$9:$H$93*EXP(-Fperm_SI_Woolf2021!$K$9:$K$93*$C60*IF(U$58=Fperm_SI_Woolf2021!$E$9:$E$93,1,EXP(LN((1.1*(Fperm_SI_Woolf2021!$E$9:$E$93-U$58)-63.1579*EXP(-0.19*Fperm_SI_Woolf2021!$E$9:$E$93)+63.1579*EXP(-0.19*U$58))/(Fperm_SI_Woolf2021!$E$9:$E$93-U$58))*(U$58-Fperm_SI_Woolf2021!$E$9:$E$93)/10))),Fperm_SI_Woolf2021!$D$9:$D$93))</f>
        <v>0.99998748556485162</v>
      </c>
      <c r="V60" s="51" cm="1">
        <f t="array" ref="V60">MIN(1,SLOPE(Fperm_SI_Woolf2021!$F$9:$F$93*EXP(-Fperm_SI_Woolf2021!$I$9:$I$93*$C60*IF(V$58=Fperm_SI_Woolf2021!$E$9:$E$93,1,EXP(LN((1.1*(Fperm_SI_Woolf2021!$E$9:$E$93-V$58)-63.1579*EXP(-0.19*Fperm_SI_Woolf2021!$E$9:$E$93)+63.1579*EXP(-0.19*V$58))/(Fperm_SI_Woolf2021!$E$9:$E$93-V$58))*(V$58-Fperm_SI_Woolf2021!$E$9:$E$93)/10))) + Fperm_SI_Woolf2021!$G$9:$G$93*EXP(-Fperm_SI_Woolf2021!$J$9:$J$93*$C60*IF(V$58=Fperm_SI_Woolf2021!$E$9:$E$93,1,EXP(LN((1.1*(Fperm_SI_Woolf2021!$E$9:$E$93-V$58)-63.1579*EXP(-0.19*Fperm_SI_Woolf2021!$E$9:$E$93)+63.1579*EXP(-0.19*V$58))/(Fperm_SI_Woolf2021!$E$9:$E$93-V$58))*(V$58-Fperm_SI_Woolf2021!$E$9:$E$93)/10))) + Fperm_SI_Woolf2021!$H$9:$H$93*EXP(-Fperm_SI_Woolf2021!$K$9:$K$93*$C60*IF(V$58=Fperm_SI_Woolf2021!$E$9:$E$93,1,EXP(LN((1.1*(Fperm_SI_Woolf2021!$E$9:$E$93-V$58)-63.1579*EXP(-0.19*Fperm_SI_Woolf2021!$E$9:$E$93)+63.1579*EXP(-0.19*V$58))/(Fperm_SI_Woolf2021!$E$9:$E$93-V$58))*(V$58-Fperm_SI_Woolf2021!$E$9:$E$93)/10))),Fperm_SI_Woolf2021!$D$9:$D$93)*V$57+INTERCEPT(Fperm_SI_Woolf2021!$F$9:$F$93*EXP(-Fperm_SI_Woolf2021!$I$9:$I$93*$C60*IF(V$58=Fperm_SI_Woolf2021!$E$9:$E$93,1,EXP(LN((1.1*(Fperm_SI_Woolf2021!$E$9:$E$93-V$58)-63.1579*EXP(-0.19*Fperm_SI_Woolf2021!$E$9:$E$93)+63.1579*EXP(-0.19*V$58))/(Fperm_SI_Woolf2021!$E$9:$E$93-V$58))*(V$58-Fperm_SI_Woolf2021!$E$9:$E$93)/10))) + Fperm_SI_Woolf2021!$G$9:$G$93*EXP(-Fperm_SI_Woolf2021!$J$9:$J$93*$C60*IF(V$58=Fperm_SI_Woolf2021!$E$9:$E$93,1,EXP(LN((1.1*(Fperm_SI_Woolf2021!$E$9:$E$93-V$58)-63.1579*EXP(-0.19*Fperm_SI_Woolf2021!$E$9:$E$93)+63.1579*EXP(-0.19*V$58))/(Fperm_SI_Woolf2021!$E$9:$E$93-V$58))*(V$58-Fperm_SI_Woolf2021!$E$9:$E$93)/10))) + Fperm_SI_Woolf2021!$H$9:$H$93*EXP(-Fperm_SI_Woolf2021!$K$9:$K$93*$C60*IF(V$58=Fperm_SI_Woolf2021!$E$9:$E$93,1,EXP(LN((1.1*(Fperm_SI_Woolf2021!$E$9:$E$93-V$58)-63.1579*EXP(-0.19*Fperm_SI_Woolf2021!$E$9:$E$93)+63.1579*EXP(-0.19*V$58))/(Fperm_SI_Woolf2021!$E$9:$E$93-V$58))*(V$58-Fperm_SI_Woolf2021!$E$9:$E$93)/10))),Fperm_SI_Woolf2021!$D$9:$D$93))</f>
        <v>0.99998931931718693</v>
      </c>
      <c r="W60" s="51" cm="1">
        <f t="array" ref="W60">MIN(1,SLOPE(Fperm_SI_Woolf2021!$F$9:$F$93*EXP(-Fperm_SI_Woolf2021!$I$9:$I$93*$C60*IF(W$58=Fperm_SI_Woolf2021!$E$9:$E$93,1,EXP(LN((1.1*(Fperm_SI_Woolf2021!$E$9:$E$93-W$58)-63.1579*EXP(-0.19*Fperm_SI_Woolf2021!$E$9:$E$93)+63.1579*EXP(-0.19*W$58))/(Fperm_SI_Woolf2021!$E$9:$E$93-W$58))*(W$58-Fperm_SI_Woolf2021!$E$9:$E$93)/10))) + Fperm_SI_Woolf2021!$G$9:$G$93*EXP(-Fperm_SI_Woolf2021!$J$9:$J$93*$C60*IF(W$58=Fperm_SI_Woolf2021!$E$9:$E$93,1,EXP(LN((1.1*(Fperm_SI_Woolf2021!$E$9:$E$93-W$58)-63.1579*EXP(-0.19*Fperm_SI_Woolf2021!$E$9:$E$93)+63.1579*EXP(-0.19*W$58))/(Fperm_SI_Woolf2021!$E$9:$E$93-W$58))*(W$58-Fperm_SI_Woolf2021!$E$9:$E$93)/10))) + Fperm_SI_Woolf2021!$H$9:$H$93*EXP(-Fperm_SI_Woolf2021!$K$9:$K$93*$C60*IF(W$58=Fperm_SI_Woolf2021!$E$9:$E$93,1,EXP(LN((1.1*(Fperm_SI_Woolf2021!$E$9:$E$93-W$58)-63.1579*EXP(-0.19*Fperm_SI_Woolf2021!$E$9:$E$93)+63.1579*EXP(-0.19*W$58))/(Fperm_SI_Woolf2021!$E$9:$E$93-W$58))*(W$58-Fperm_SI_Woolf2021!$E$9:$E$93)/10))),Fperm_SI_Woolf2021!$D$9:$D$93)*W$57+INTERCEPT(Fperm_SI_Woolf2021!$F$9:$F$93*EXP(-Fperm_SI_Woolf2021!$I$9:$I$93*$C60*IF(W$58=Fperm_SI_Woolf2021!$E$9:$E$93,1,EXP(LN((1.1*(Fperm_SI_Woolf2021!$E$9:$E$93-W$58)-63.1579*EXP(-0.19*Fperm_SI_Woolf2021!$E$9:$E$93)+63.1579*EXP(-0.19*W$58))/(Fperm_SI_Woolf2021!$E$9:$E$93-W$58))*(W$58-Fperm_SI_Woolf2021!$E$9:$E$93)/10))) + Fperm_SI_Woolf2021!$G$9:$G$93*EXP(-Fperm_SI_Woolf2021!$J$9:$J$93*$C60*IF(W$58=Fperm_SI_Woolf2021!$E$9:$E$93,1,EXP(LN((1.1*(Fperm_SI_Woolf2021!$E$9:$E$93-W$58)-63.1579*EXP(-0.19*Fperm_SI_Woolf2021!$E$9:$E$93)+63.1579*EXP(-0.19*W$58))/(Fperm_SI_Woolf2021!$E$9:$E$93-W$58))*(W$58-Fperm_SI_Woolf2021!$E$9:$E$93)/10))) + Fperm_SI_Woolf2021!$H$9:$H$93*EXP(-Fperm_SI_Woolf2021!$K$9:$K$93*$C60*IF(W$58=Fperm_SI_Woolf2021!$E$9:$E$93,1,EXP(LN((1.1*(Fperm_SI_Woolf2021!$E$9:$E$93-W$58)-63.1579*EXP(-0.19*Fperm_SI_Woolf2021!$E$9:$E$93)+63.1579*EXP(-0.19*W$58))/(Fperm_SI_Woolf2021!$E$9:$E$93-W$58))*(W$58-Fperm_SI_Woolf2021!$E$9:$E$93)/10))),Fperm_SI_Woolf2021!$D$9:$D$93))</f>
        <v>0.99999115306952224</v>
      </c>
      <c r="X60" s="51" cm="1">
        <f t="array" ref="X60">MIN(1,SLOPE(Fperm_SI_Woolf2021!$F$9:$F$93*EXP(-Fperm_SI_Woolf2021!$I$9:$I$93*$C60*IF(X$58=Fperm_SI_Woolf2021!$E$9:$E$93,1,EXP(LN((1.1*(Fperm_SI_Woolf2021!$E$9:$E$93-X$58)-63.1579*EXP(-0.19*Fperm_SI_Woolf2021!$E$9:$E$93)+63.1579*EXP(-0.19*X$58))/(Fperm_SI_Woolf2021!$E$9:$E$93-X$58))*(X$58-Fperm_SI_Woolf2021!$E$9:$E$93)/10))) + Fperm_SI_Woolf2021!$G$9:$G$93*EXP(-Fperm_SI_Woolf2021!$J$9:$J$93*$C60*IF(X$58=Fperm_SI_Woolf2021!$E$9:$E$93,1,EXP(LN((1.1*(Fperm_SI_Woolf2021!$E$9:$E$93-X$58)-63.1579*EXP(-0.19*Fperm_SI_Woolf2021!$E$9:$E$93)+63.1579*EXP(-0.19*X$58))/(Fperm_SI_Woolf2021!$E$9:$E$93-X$58))*(X$58-Fperm_SI_Woolf2021!$E$9:$E$93)/10))) + Fperm_SI_Woolf2021!$H$9:$H$93*EXP(-Fperm_SI_Woolf2021!$K$9:$K$93*$C60*IF(X$58=Fperm_SI_Woolf2021!$E$9:$E$93,1,EXP(LN((1.1*(Fperm_SI_Woolf2021!$E$9:$E$93-X$58)-63.1579*EXP(-0.19*Fperm_SI_Woolf2021!$E$9:$E$93)+63.1579*EXP(-0.19*X$58))/(Fperm_SI_Woolf2021!$E$9:$E$93-X$58))*(X$58-Fperm_SI_Woolf2021!$E$9:$E$93)/10))),Fperm_SI_Woolf2021!$D$9:$D$93)*X$57+INTERCEPT(Fperm_SI_Woolf2021!$F$9:$F$93*EXP(-Fperm_SI_Woolf2021!$I$9:$I$93*$C60*IF(X$58=Fperm_SI_Woolf2021!$E$9:$E$93,1,EXP(LN((1.1*(Fperm_SI_Woolf2021!$E$9:$E$93-X$58)-63.1579*EXP(-0.19*Fperm_SI_Woolf2021!$E$9:$E$93)+63.1579*EXP(-0.19*X$58))/(Fperm_SI_Woolf2021!$E$9:$E$93-X$58))*(X$58-Fperm_SI_Woolf2021!$E$9:$E$93)/10))) + Fperm_SI_Woolf2021!$G$9:$G$93*EXP(-Fperm_SI_Woolf2021!$J$9:$J$93*$C60*IF(X$58=Fperm_SI_Woolf2021!$E$9:$E$93,1,EXP(LN((1.1*(Fperm_SI_Woolf2021!$E$9:$E$93-X$58)-63.1579*EXP(-0.19*Fperm_SI_Woolf2021!$E$9:$E$93)+63.1579*EXP(-0.19*X$58))/(Fperm_SI_Woolf2021!$E$9:$E$93-X$58))*(X$58-Fperm_SI_Woolf2021!$E$9:$E$93)/10))) + Fperm_SI_Woolf2021!$H$9:$H$93*EXP(-Fperm_SI_Woolf2021!$K$9:$K$93*$C60*IF(X$58=Fperm_SI_Woolf2021!$E$9:$E$93,1,EXP(LN((1.1*(Fperm_SI_Woolf2021!$E$9:$E$93-X$58)-63.1579*EXP(-0.19*Fperm_SI_Woolf2021!$E$9:$E$93)+63.1579*EXP(-0.19*X$58))/(Fperm_SI_Woolf2021!$E$9:$E$93-X$58))*(X$58-Fperm_SI_Woolf2021!$E$9:$E$93)/10))),Fperm_SI_Woolf2021!$D$9:$D$93))</f>
        <v>0.99999298682185755</v>
      </c>
      <c r="Y60" s="51" cm="1">
        <f t="array" ref="Y60">MIN(1,SLOPE(Fperm_SI_Woolf2021!$F$9:$F$93*EXP(-Fperm_SI_Woolf2021!$I$9:$I$93*$C60*IF(Y$58=Fperm_SI_Woolf2021!$E$9:$E$93,1,EXP(LN((1.1*(Fperm_SI_Woolf2021!$E$9:$E$93-Y$58)-63.1579*EXP(-0.19*Fperm_SI_Woolf2021!$E$9:$E$93)+63.1579*EXP(-0.19*Y$58))/(Fperm_SI_Woolf2021!$E$9:$E$93-Y$58))*(Y$58-Fperm_SI_Woolf2021!$E$9:$E$93)/10))) + Fperm_SI_Woolf2021!$G$9:$G$93*EXP(-Fperm_SI_Woolf2021!$J$9:$J$93*$C60*IF(Y$58=Fperm_SI_Woolf2021!$E$9:$E$93,1,EXP(LN((1.1*(Fperm_SI_Woolf2021!$E$9:$E$93-Y$58)-63.1579*EXP(-0.19*Fperm_SI_Woolf2021!$E$9:$E$93)+63.1579*EXP(-0.19*Y$58))/(Fperm_SI_Woolf2021!$E$9:$E$93-Y$58))*(Y$58-Fperm_SI_Woolf2021!$E$9:$E$93)/10))) + Fperm_SI_Woolf2021!$H$9:$H$93*EXP(-Fperm_SI_Woolf2021!$K$9:$K$93*$C60*IF(Y$58=Fperm_SI_Woolf2021!$E$9:$E$93,1,EXP(LN((1.1*(Fperm_SI_Woolf2021!$E$9:$E$93-Y$58)-63.1579*EXP(-0.19*Fperm_SI_Woolf2021!$E$9:$E$93)+63.1579*EXP(-0.19*Y$58))/(Fperm_SI_Woolf2021!$E$9:$E$93-Y$58))*(Y$58-Fperm_SI_Woolf2021!$E$9:$E$93)/10))),Fperm_SI_Woolf2021!$D$9:$D$93)*Y$57+INTERCEPT(Fperm_SI_Woolf2021!$F$9:$F$93*EXP(-Fperm_SI_Woolf2021!$I$9:$I$93*$C60*IF(Y$58=Fperm_SI_Woolf2021!$E$9:$E$93,1,EXP(LN((1.1*(Fperm_SI_Woolf2021!$E$9:$E$93-Y$58)-63.1579*EXP(-0.19*Fperm_SI_Woolf2021!$E$9:$E$93)+63.1579*EXP(-0.19*Y$58))/(Fperm_SI_Woolf2021!$E$9:$E$93-Y$58))*(Y$58-Fperm_SI_Woolf2021!$E$9:$E$93)/10))) + Fperm_SI_Woolf2021!$G$9:$G$93*EXP(-Fperm_SI_Woolf2021!$J$9:$J$93*$C60*IF(Y$58=Fperm_SI_Woolf2021!$E$9:$E$93,1,EXP(LN((1.1*(Fperm_SI_Woolf2021!$E$9:$E$93-Y$58)-63.1579*EXP(-0.19*Fperm_SI_Woolf2021!$E$9:$E$93)+63.1579*EXP(-0.19*Y$58))/(Fperm_SI_Woolf2021!$E$9:$E$93-Y$58))*(Y$58-Fperm_SI_Woolf2021!$E$9:$E$93)/10))) + Fperm_SI_Woolf2021!$H$9:$H$93*EXP(-Fperm_SI_Woolf2021!$K$9:$K$93*$C60*IF(Y$58=Fperm_SI_Woolf2021!$E$9:$E$93,1,EXP(LN((1.1*(Fperm_SI_Woolf2021!$E$9:$E$93-Y$58)-63.1579*EXP(-0.19*Fperm_SI_Woolf2021!$E$9:$E$93)+63.1579*EXP(-0.19*Y$58))/(Fperm_SI_Woolf2021!$E$9:$E$93-Y$58))*(Y$58-Fperm_SI_Woolf2021!$E$9:$E$93)/10))),Fperm_SI_Woolf2021!$D$9:$D$93))</f>
        <v>0.99999482057419287</v>
      </c>
      <c r="Z60" s="51" cm="1">
        <f t="array" ref="Z60">MIN(1,SLOPE(Fperm_SI_Woolf2021!$F$9:$F$93*EXP(-Fperm_SI_Woolf2021!$I$9:$I$93*$C60*IF(Z$58=Fperm_SI_Woolf2021!$E$9:$E$93,1,EXP(LN((1.1*(Fperm_SI_Woolf2021!$E$9:$E$93-Z$58)-63.1579*EXP(-0.19*Fperm_SI_Woolf2021!$E$9:$E$93)+63.1579*EXP(-0.19*Z$58))/(Fperm_SI_Woolf2021!$E$9:$E$93-Z$58))*(Z$58-Fperm_SI_Woolf2021!$E$9:$E$93)/10))) + Fperm_SI_Woolf2021!$G$9:$G$93*EXP(-Fperm_SI_Woolf2021!$J$9:$J$93*$C60*IF(Z$58=Fperm_SI_Woolf2021!$E$9:$E$93,1,EXP(LN((1.1*(Fperm_SI_Woolf2021!$E$9:$E$93-Z$58)-63.1579*EXP(-0.19*Fperm_SI_Woolf2021!$E$9:$E$93)+63.1579*EXP(-0.19*Z$58))/(Fperm_SI_Woolf2021!$E$9:$E$93-Z$58))*(Z$58-Fperm_SI_Woolf2021!$E$9:$E$93)/10))) + Fperm_SI_Woolf2021!$H$9:$H$93*EXP(-Fperm_SI_Woolf2021!$K$9:$K$93*$C60*IF(Z$58=Fperm_SI_Woolf2021!$E$9:$E$93,1,EXP(LN((1.1*(Fperm_SI_Woolf2021!$E$9:$E$93-Z$58)-63.1579*EXP(-0.19*Fperm_SI_Woolf2021!$E$9:$E$93)+63.1579*EXP(-0.19*Z$58))/(Fperm_SI_Woolf2021!$E$9:$E$93-Z$58))*(Z$58-Fperm_SI_Woolf2021!$E$9:$E$93)/10))),Fperm_SI_Woolf2021!$D$9:$D$93)*Z$57+INTERCEPT(Fperm_SI_Woolf2021!$F$9:$F$93*EXP(-Fperm_SI_Woolf2021!$I$9:$I$93*$C60*IF(Z$58=Fperm_SI_Woolf2021!$E$9:$E$93,1,EXP(LN((1.1*(Fperm_SI_Woolf2021!$E$9:$E$93-Z$58)-63.1579*EXP(-0.19*Fperm_SI_Woolf2021!$E$9:$E$93)+63.1579*EXP(-0.19*Z$58))/(Fperm_SI_Woolf2021!$E$9:$E$93-Z$58))*(Z$58-Fperm_SI_Woolf2021!$E$9:$E$93)/10))) + Fperm_SI_Woolf2021!$G$9:$G$93*EXP(-Fperm_SI_Woolf2021!$J$9:$J$93*$C60*IF(Z$58=Fperm_SI_Woolf2021!$E$9:$E$93,1,EXP(LN((1.1*(Fperm_SI_Woolf2021!$E$9:$E$93-Z$58)-63.1579*EXP(-0.19*Fperm_SI_Woolf2021!$E$9:$E$93)+63.1579*EXP(-0.19*Z$58))/(Fperm_SI_Woolf2021!$E$9:$E$93-Z$58))*(Z$58-Fperm_SI_Woolf2021!$E$9:$E$93)/10))) + Fperm_SI_Woolf2021!$H$9:$H$93*EXP(-Fperm_SI_Woolf2021!$K$9:$K$93*$C60*IF(Z$58=Fperm_SI_Woolf2021!$E$9:$E$93,1,EXP(LN((1.1*(Fperm_SI_Woolf2021!$E$9:$E$93-Z$58)-63.1579*EXP(-0.19*Fperm_SI_Woolf2021!$E$9:$E$93)+63.1579*EXP(-0.19*Z$58))/(Fperm_SI_Woolf2021!$E$9:$E$93-Z$58))*(Z$58-Fperm_SI_Woolf2021!$E$9:$E$93)/10))),Fperm_SI_Woolf2021!$D$9:$D$93))</f>
        <v>0.99999665432652829</v>
      </c>
      <c r="AA60" s="51" cm="1">
        <f t="array" ref="AA60">MIN(1,SLOPE(Fperm_SI_Woolf2021!$F$9:$F$93*EXP(-Fperm_SI_Woolf2021!$I$9:$I$93*$C60*IF(AA$58=Fperm_SI_Woolf2021!$E$9:$E$93,1,EXP(LN((1.1*(Fperm_SI_Woolf2021!$E$9:$E$93-AA$58)-63.1579*EXP(-0.19*Fperm_SI_Woolf2021!$E$9:$E$93)+63.1579*EXP(-0.19*AA$58))/(Fperm_SI_Woolf2021!$E$9:$E$93-AA$58))*(AA$58-Fperm_SI_Woolf2021!$E$9:$E$93)/10))) + Fperm_SI_Woolf2021!$G$9:$G$93*EXP(-Fperm_SI_Woolf2021!$J$9:$J$93*$C60*IF(AA$58=Fperm_SI_Woolf2021!$E$9:$E$93,1,EXP(LN((1.1*(Fperm_SI_Woolf2021!$E$9:$E$93-AA$58)-63.1579*EXP(-0.19*Fperm_SI_Woolf2021!$E$9:$E$93)+63.1579*EXP(-0.19*AA$58))/(Fperm_SI_Woolf2021!$E$9:$E$93-AA$58))*(AA$58-Fperm_SI_Woolf2021!$E$9:$E$93)/10))) + Fperm_SI_Woolf2021!$H$9:$H$93*EXP(-Fperm_SI_Woolf2021!$K$9:$K$93*$C60*IF(AA$58=Fperm_SI_Woolf2021!$E$9:$E$93,1,EXP(LN((1.1*(Fperm_SI_Woolf2021!$E$9:$E$93-AA$58)-63.1579*EXP(-0.19*Fperm_SI_Woolf2021!$E$9:$E$93)+63.1579*EXP(-0.19*AA$58))/(Fperm_SI_Woolf2021!$E$9:$E$93-AA$58))*(AA$58-Fperm_SI_Woolf2021!$E$9:$E$93)/10))),Fperm_SI_Woolf2021!$D$9:$D$93)*AA$57+INTERCEPT(Fperm_SI_Woolf2021!$F$9:$F$93*EXP(-Fperm_SI_Woolf2021!$I$9:$I$93*$C60*IF(AA$58=Fperm_SI_Woolf2021!$E$9:$E$93,1,EXP(LN((1.1*(Fperm_SI_Woolf2021!$E$9:$E$93-AA$58)-63.1579*EXP(-0.19*Fperm_SI_Woolf2021!$E$9:$E$93)+63.1579*EXP(-0.19*AA$58))/(Fperm_SI_Woolf2021!$E$9:$E$93-AA$58))*(AA$58-Fperm_SI_Woolf2021!$E$9:$E$93)/10))) + Fperm_SI_Woolf2021!$G$9:$G$93*EXP(-Fperm_SI_Woolf2021!$J$9:$J$93*$C60*IF(AA$58=Fperm_SI_Woolf2021!$E$9:$E$93,1,EXP(LN((1.1*(Fperm_SI_Woolf2021!$E$9:$E$93-AA$58)-63.1579*EXP(-0.19*Fperm_SI_Woolf2021!$E$9:$E$93)+63.1579*EXP(-0.19*AA$58))/(Fperm_SI_Woolf2021!$E$9:$E$93-AA$58))*(AA$58-Fperm_SI_Woolf2021!$E$9:$E$93)/10))) + Fperm_SI_Woolf2021!$H$9:$H$93*EXP(-Fperm_SI_Woolf2021!$K$9:$K$93*$C60*IF(AA$58=Fperm_SI_Woolf2021!$E$9:$E$93,1,EXP(LN((1.1*(Fperm_SI_Woolf2021!$E$9:$E$93-AA$58)-63.1579*EXP(-0.19*Fperm_SI_Woolf2021!$E$9:$E$93)+63.1579*EXP(-0.19*AA$58))/(Fperm_SI_Woolf2021!$E$9:$E$93-AA$58))*(AA$58-Fperm_SI_Woolf2021!$E$9:$E$93)/10))),Fperm_SI_Woolf2021!$D$9:$D$93))</f>
        <v>0.9999984880788636</v>
      </c>
      <c r="AB60" s="51" cm="1">
        <f t="array" ref="AB60">MIN(1,SLOPE(Fperm_SI_Woolf2021!$F$9:$F$93*EXP(-Fperm_SI_Woolf2021!$I$9:$I$93*$C60*IF(AB$58=Fperm_SI_Woolf2021!$E$9:$E$93,1,EXP(LN((1.1*(Fperm_SI_Woolf2021!$E$9:$E$93-AB$58)-63.1579*EXP(-0.19*Fperm_SI_Woolf2021!$E$9:$E$93)+63.1579*EXP(-0.19*AB$58))/(Fperm_SI_Woolf2021!$E$9:$E$93-AB$58))*(AB$58-Fperm_SI_Woolf2021!$E$9:$E$93)/10))) + Fperm_SI_Woolf2021!$G$9:$G$93*EXP(-Fperm_SI_Woolf2021!$J$9:$J$93*$C60*IF(AB$58=Fperm_SI_Woolf2021!$E$9:$E$93,1,EXP(LN((1.1*(Fperm_SI_Woolf2021!$E$9:$E$93-AB$58)-63.1579*EXP(-0.19*Fperm_SI_Woolf2021!$E$9:$E$93)+63.1579*EXP(-0.19*AB$58))/(Fperm_SI_Woolf2021!$E$9:$E$93-AB$58))*(AB$58-Fperm_SI_Woolf2021!$E$9:$E$93)/10))) + Fperm_SI_Woolf2021!$H$9:$H$93*EXP(-Fperm_SI_Woolf2021!$K$9:$K$93*$C60*IF(AB$58=Fperm_SI_Woolf2021!$E$9:$E$93,1,EXP(LN((1.1*(Fperm_SI_Woolf2021!$E$9:$E$93-AB$58)-63.1579*EXP(-0.19*Fperm_SI_Woolf2021!$E$9:$E$93)+63.1579*EXP(-0.19*AB$58))/(Fperm_SI_Woolf2021!$E$9:$E$93-AB$58))*(AB$58-Fperm_SI_Woolf2021!$E$9:$E$93)/10))),Fperm_SI_Woolf2021!$D$9:$D$93)*AB$57+INTERCEPT(Fperm_SI_Woolf2021!$F$9:$F$93*EXP(-Fperm_SI_Woolf2021!$I$9:$I$93*$C60*IF(AB$58=Fperm_SI_Woolf2021!$E$9:$E$93,1,EXP(LN((1.1*(Fperm_SI_Woolf2021!$E$9:$E$93-AB$58)-63.1579*EXP(-0.19*Fperm_SI_Woolf2021!$E$9:$E$93)+63.1579*EXP(-0.19*AB$58))/(Fperm_SI_Woolf2021!$E$9:$E$93-AB$58))*(AB$58-Fperm_SI_Woolf2021!$E$9:$E$93)/10))) + Fperm_SI_Woolf2021!$G$9:$G$93*EXP(-Fperm_SI_Woolf2021!$J$9:$J$93*$C60*IF(AB$58=Fperm_SI_Woolf2021!$E$9:$E$93,1,EXP(LN((1.1*(Fperm_SI_Woolf2021!$E$9:$E$93-AB$58)-63.1579*EXP(-0.19*Fperm_SI_Woolf2021!$E$9:$E$93)+63.1579*EXP(-0.19*AB$58))/(Fperm_SI_Woolf2021!$E$9:$E$93-AB$58))*(AB$58-Fperm_SI_Woolf2021!$E$9:$E$93)/10))) + Fperm_SI_Woolf2021!$H$9:$H$93*EXP(-Fperm_SI_Woolf2021!$K$9:$K$93*$C60*IF(AB$58=Fperm_SI_Woolf2021!$E$9:$E$93,1,EXP(LN((1.1*(Fperm_SI_Woolf2021!$E$9:$E$93-AB$58)-63.1579*EXP(-0.19*Fperm_SI_Woolf2021!$E$9:$E$93)+63.1579*EXP(-0.19*AB$58))/(Fperm_SI_Woolf2021!$E$9:$E$93-AB$58))*(AB$58-Fperm_SI_Woolf2021!$E$9:$E$93)/10))),Fperm_SI_Woolf2021!$D$9:$D$93))</f>
        <v>1</v>
      </c>
      <c r="AC60" s="51" cm="1">
        <f t="array" ref="AC60">MIN(1,SLOPE(Fperm_SI_Woolf2021!$F$9:$F$93*EXP(-Fperm_SI_Woolf2021!$I$9:$I$93*$C60*IF(AC$58=Fperm_SI_Woolf2021!$E$9:$E$93,1,EXP(LN((1.1*(Fperm_SI_Woolf2021!$E$9:$E$93-AC$58)-63.1579*EXP(-0.19*Fperm_SI_Woolf2021!$E$9:$E$93)+63.1579*EXP(-0.19*AC$58))/(Fperm_SI_Woolf2021!$E$9:$E$93-AC$58))*(AC$58-Fperm_SI_Woolf2021!$E$9:$E$93)/10))) + Fperm_SI_Woolf2021!$G$9:$G$93*EXP(-Fperm_SI_Woolf2021!$J$9:$J$93*$C60*IF(AC$58=Fperm_SI_Woolf2021!$E$9:$E$93,1,EXP(LN((1.1*(Fperm_SI_Woolf2021!$E$9:$E$93-AC$58)-63.1579*EXP(-0.19*Fperm_SI_Woolf2021!$E$9:$E$93)+63.1579*EXP(-0.19*AC$58))/(Fperm_SI_Woolf2021!$E$9:$E$93-AC$58))*(AC$58-Fperm_SI_Woolf2021!$E$9:$E$93)/10))) + Fperm_SI_Woolf2021!$H$9:$H$93*EXP(-Fperm_SI_Woolf2021!$K$9:$K$93*$C60*IF(AC$58=Fperm_SI_Woolf2021!$E$9:$E$93,1,EXP(LN((1.1*(Fperm_SI_Woolf2021!$E$9:$E$93-AC$58)-63.1579*EXP(-0.19*Fperm_SI_Woolf2021!$E$9:$E$93)+63.1579*EXP(-0.19*AC$58))/(Fperm_SI_Woolf2021!$E$9:$E$93-AC$58))*(AC$58-Fperm_SI_Woolf2021!$E$9:$E$93)/10))),Fperm_SI_Woolf2021!$D$9:$D$93)*AC$57+INTERCEPT(Fperm_SI_Woolf2021!$F$9:$F$93*EXP(-Fperm_SI_Woolf2021!$I$9:$I$93*$C60*IF(AC$58=Fperm_SI_Woolf2021!$E$9:$E$93,1,EXP(LN((1.1*(Fperm_SI_Woolf2021!$E$9:$E$93-AC$58)-63.1579*EXP(-0.19*Fperm_SI_Woolf2021!$E$9:$E$93)+63.1579*EXP(-0.19*AC$58))/(Fperm_SI_Woolf2021!$E$9:$E$93-AC$58))*(AC$58-Fperm_SI_Woolf2021!$E$9:$E$93)/10))) + Fperm_SI_Woolf2021!$G$9:$G$93*EXP(-Fperm_SI_Woolf2021!$J$9:$J$93*$C60*IF(AC$58=Fperm_SI_Woolf2021!$E$9:$E$93,1,EXP(LN((1.1*(Fperm_SI_Woolf2021!$E$9:$E$93-AC$58)-63.1579*EXP(-0.19*Fperm_SI_Woolf2021!$E$9:$E$93)+63.1579*EXP(-0.19*AC$58))/(Fperm_SI_Woolf2021!$E$9:$E$93-AC$58))*(AC$58-Fperm_SI_Woolf2021!$E$9:$E$93)/10))) + Fperm_SI_Woolf2021!$H$9:$H$93*EXP(-Fperm_SI_Woolf2021!$K$9:$K$93*$C60*IF(AC$58=Fperm_SI_Woolf2021!$E$9:$E$93,1,EXP(LN((1.1*(Fperm_SI_Woolf2021!$E$9:$E$93-AC$58)-63.1579*EXP(-0.19*Fperm_SI_Woolf2021!$E$9:$E$93)+63.1579*EXP(-0.19*AC$58))/(Fperm_SI_Woolf2021!$E$9:$E$93-AC$58))*(AC$58-Fperm_SI_Woolf2021!$E$9:$E$93)/10))),Fperm_SI_Woolf2021!$D$9:$D$93))</f>
        <v>1</v>
      </c>
      <c r="AD60" s="51" cm="1">
        <f t="array" ref="AD60">MIN(1,SLOPE(Fperm_SI_Woolf2021!$F$9:$F$93*EXP(-Fperm_SI_Woolf2021!$I$9:$I$93*$C60*IF(AD$58=Fperm_SI_Woolf2021!$E$9:$E$93,1,EXP(LN((1.1*(Fperm_SI_Woolf2021!$E$9:$E$93-AD$58)-63.1579*EXP(-0.19*Fperm_SI_Woolf2021!$E$9:$E$93)+63.1579*EXP(-0.19*AD$58))/(Fperm_SI_Woolf2021!$E$9:$E$93-AD$58))*(AD$58-Fperm_SI_Woolf2021!$E$9:$E$93)/10))) + Fperm_SI_Woolf2021!$G$9:$G$93*EXP(-Fperm_SI_Woolf2021!$J$9:$J$93*$C60*IF(AD$58=Fperm_SI_Woolf2021!$E$9:$E$93,1,EXP(LN((1.1*(Fperm_SI_Woolf2021!$E$9:$E$93-AD$58)-63.1579*EXP(-0.19*Fperm_SI_Woolf2021!$E$9:$E$93)+63.1579*EXP(-0.19*AD$58))/(Fperm_SI_Woolf2021!$E$9:$E$93-AD$58))*(AD$58-Fperm_SI_Woolf2021!$E$9:$E$93)/10))) + Fperm_SI_Woolf2021!$H$9:$H$93*EXP(-Fperm_SI_Woolf2021!$K$9:$K$93*$C60*IF(AD$58=Fperm_SI_Woolf2021!$E$9:$E$93,1,EXP(LN((1.1*(Fperm_SI_Woolf2021!$E$9:$E$93-AD$58)-63.1579*EXP(-0.19*Fperm_SI_Woolf2021!$E$9:$E$93)+63.1579*EXP(-0.19*AD$58))/(Fperm_SI_Woolf2021!$E$9:$E$93-AD$58))*(AD$58-Fperm_SI_Woolf2021!$E$9:$E$93)/10))),Fperm_SI_Woolf2021!$D$9:$D$93)*AD$57+INTERCEPT(Fperm_SI_Woolf2021!$F$9:$F$93*EXP(-Fperm_SI_Woolf2021!$I$9:$I$93*$C60*IF(AD$58=Fperm_SI_Woolf2021!$E$9:$E$93,1,EXP(LN((1.1*(Fperm_SI_Woolf2021!$E$9:$E$93-AD$58)-63.1579*EXP(-0.19*Fperm_SI_Woolf2021!$E$9:$E$93)+63.1579*EXP(-0.19*AD$58))/(Fperm_SI_Woolf2021!$E$9:$E$93-AD$58))*(AD$58-Fperm_SI_Woolf2021!$E$9:$E$93)/10))) + Fperm_SI_Woolf2021!$G$9:$G$93*EXP(-Fperm_SI_Woolf2021!$J$9:$J$93*$C60*IF(AD$58=Fperm_SI_Woolf2021!$E$9:$E$93,1,EXP(LN((1.1*(Fperm_SI_Woolf2021!$E$9:$E$93-AD$58)-63.1579*EXP(-0.19*Fperm_SI_Woolf2021!$E$9:$E$93)+63.1579*EXP(-0.19*AD$58))/(Fperm_SI_Woolf2021!$E$9:$E$93-AD$58))*(AD$58-Fperm_SI_Woolf2021!$E$9:$E$93)/10))) + Fperm_SI_Woolf2021!$H$9:$H$93*EXP(-Fperm_SI_Woolf2021!$K$9:$K$93*$C60*IF(AD$58=Fperm_SI_Woolf2021!$E$9:$E$93,1,EXP(LN((1.1*(Fperm_SI_Woolf2021!$E$9:$E$93-AD$58)-63.1579*EXP(-0.19*Fperm_SI_Woolf2021!$E$9:$E$93)+63.1579*EXP(-0.19*AD$58))/(Fperm_SI_Woolf2021!$E$9:$E$93-AD$58))*(AD$58-Fperm_SI_Woolf2021!$E$9:$E$93)/10))),Fperm_SI_Woolf2021!$D$9:$D$93))</f>
        <v>1</v>
      </c>
      <c r="AE60" s="51" cm="1">
        <f t="array" ref="AE60">MIN(1,SLOPE(Fperm_SI_Woolf2021!$F$9:$F$93*EXP(-Fperm_SI_Woolf2021!$I$9:$I$93*$C60*IF(AE$58=Fperm_SI_Woolf2021!$E$9:$E$93,1,EXP(LN((1.1*(Fperm_SI_Woolf2021!$E$9:$E$93-AE$58)-63.1579*EXP(-0.19*Fperm_SI_Woolf2021!$E$9:$E$93)+63.1579*EXP(-0.19*AE$58))/(Fperm_SI_Woolf2021!$E$9:$E$93-AE$58))*(AE$58-Fperm_SI_Woolf2021!$E$9:$E$93)/10))) + Fperm_SI_Woolf2021!$G$9:$G$93*EXP(-Fperm_SI_Woolf2021!$J$9:$J$93*$C60*IF(AE$58=Fperm_SI_Woolf2021!$E$9:$E$93,1,EXP(LN((1.1*(Fperm_SI_Woolf2021!$E$9:$E$93-AE$58)-63.1579*EXP(-0.19*Fperm_SI_Woolf2021!$E$9:$E$93)+63.1579*EXP(-0.19*AE$58))/(Fperm_SI_Woolf2021!$E$9:$E$93-AE$58))*(AE$58-Fperm_SI_Woolf2021!$E$9:$E$93)/10))) + Fperm_SI_Woolf2021!$H$9:$H$93*EXP(-Fperm_SI_Woolf2021!$K$9:$K$93*$C60*IF(AE$58=Fperm_SI_Woolf2021!$E$9:$E$93,1,EXP(LN((1.1*(Fperm_SI_Woolf2021!$E$9:$E$93-AE$58)-63.1579*EXP(-0.19*Fperm_SI_Woolf2021!$E$9:$E$93)+63.1579*EXP(-0.19*AE$58))/(Fperm_SI_Woolf2021!$E$9:$E$93-AE$58))*(AE$58-Fperm_SI_Woolf2021!$E$9:$E$93)/10))),Fperm_SI_Woolf2021!$D$9:$D$93)*AE$57+INTERCEPT(Fperm_SI_Woolf2021!$F$9:$F$93*EXP(-Fperm_SI_Woolf2021!$I$9:$I$93*$C60*IF(AE$58=Fperm_SI_Woolf2021!$E$9:$E$93,1,EXP(LN((1.1*(Fperm_SI_Woolf2021!$E$9:$E$93-AE$58)-63.1579*EXP(-0.19*Fperm_SI_Woolf2021!$E$9:$E$93)+63.1579*EXP(-0.19*AE$58))/(Fperm_SI_Woolf2021!$E$9:$E$93-AE$58))*(AE$58-Fperm_SI_Woolf2021!$E$9:$E$93)/10))) + Fperm_SI_Woolf2021!$G$9:$G$93*EXP(-Fperm_SI_Woolf2021!$J$9:$J$93*$C60*IF(AE$58=Fperm_SI_Woolf2021!$E$9:$E$93,1,EXP(LN((1.1*(Fperm_SI_Woolf2021!$E$9:$E$93-AE$58)-63.1579*EXP(-0.19*Fperm_SI_Woolf2021!$E$9:$E$93)+63.1579*EXP(-0.19*AE$58))/(Fperm_SI_Woolf2021!$E$9:$E$93-AE$58))*(AE$58-Fperm_SI_Woolf2021!$E$9:$E$93)/10))) + Fperm_SI_Woolf2021!$H$9:$H$93*EXP(-Fperm_SI_Woolf2021!$K$9:$K$93*$C60*IF(AE$58=Fperm_SI_Woolf2021!$E$9:$E$93,1,EXP(LN((1.1*(Fperm_SI_Woolf2021!$E$9:$E$93-AE$58)-63.1579*EXP(-0.19*Fperm_SI_Woolf2021!$E$9:$E$93)+63.1579*EXP(-0.19*AE$58))/(Fperm_SI_Woolf2021!$E$9:$E$93-AE$58))*(AE$58-Fperm_SI_Woolf2021!$E$9:$E$93)/10))),Fperm_SI_Woolf2021!$D$9:$D$93))</f>
        <v>1</v>
      </c>
      <c r="AF60" s="51" cm="1">
        <f t="array" ref="AF60">MIN(1,SLOPE(Fperm_SI_Woolf2021!$F$9:$F$93*EXP(-Fperm_SI_Woolf2021!$I$9:$I$93*$C60*IF(AF$58=Fperm_SI_Woolf2021!$E$9:$E$93,1,EXP(LN((1.1*(Fperm_SI_Woolf2021!$E$9:$E$93-AF$58)-63.1579*EXP(-0.19*Fperm_SI_Woolf2021!$E$9:$E$93)+63.1579*EXP(-0.19*AF$58))/(Fperm_SI_Woolf2021!$E$9:$E$93-AF$58))*(AF$58-Fperm_SI_Woolf2021!$E$9:$E$93)/10))) + Fperm_SI_Woolf2021!$G$9:$G$93*EXP(-Fperm_SI_Woolf2021!$J$9:$J$93*$C60*IF(AF$58=Fperm_SI_Woolf2021!$E$9:$E$93,1,EXP(LN((1.1*(Fperm_SI_Woolf2021!$E$9:$E$93-AF$58)-63.1579*EXP(-0.19*Fperm_SI_Woolf2021!$E$9:$E$93)+63.1579*EXP(-0.19*AF$58))/(Fperm_SI_Woolf2021!$E$9:$E$93-AF$58))*(AF$58-Fperm_SI_Woolf2021!$E$9:$E$93)/10))) + Fperm_SI_Woolf2021!$H$9:$H$93*EXP(-Fperm_SI_Woolf2021!$K$9:$K$93*$C60*IF(AF$58=Fperm_SI_Woolf2021!$E$9:$E$93,1,EXP(LN((1.1*(Fperm_SI_Woolf2021!$E$9:$E$93-AF$58)-63.1579*EXP(-0.19*Fperm_SI_Woolf2021!$E$9:$E$93)+63.1579*EXP(-0.19*AF$58))/(Fperm_SI_Woolf2021!$E$9:$E$93-AF$58))*(AF$58-Fperm_SI_Woolf2021!$E$9:$E$93)/10))),Fperm_SI_Woolf2021!$D$9:$D$93)*AF$57+INTERCEPT(Fperm_SI_Woolf2021!$F$9:$F$93*EXP(-Fperm_SI_Woolf2021!$I$9:$I$93*$C60*IF(AF$58=Fperm_SI_Woolf2021!$E$9:$E$93,1,EXP(LN((1.1*(Fperm_SI_Woolf2021!$E$9:$E$93-AF$58)-63.1579*EXP(-0.19*Fperm_SI_Woolf2021!$E$9:$E$93)+63.1579*EXP(-0.19*AF$58))/(Fperm_SI_Woolf2021!$E$9:$E$93-AF$58))*(AF$58-Fperm_SI_Woolf2021!$E$9:$E$93)/10))) + Fperm_SI_Woolf2021!$G$9:$G$93*EXP(-Fperm_SI_Woolf2021!$J$9:$J$93*$C60*IF(AF$58=Fperm_SI_Woolf2021!$E$9:$E$93,1,EXP(LN((1.1*(Fperm_SI_Woolf2021!$E$9:$E$93-AF$58)-63.1579*EXP(-0.19*Fperm_SI_Woolf2021!$E$9:$E$93)+63.1579*EXP(-0.19*AF$58))/(Fperm_SI_Woolf2021!$E$9:$E$93-AF$58))*(AF$58-Fperm_SI_Woolf2021!$E$9:$E$93)/10))) + Fperm_SI_Woolf2021!$H$9:$H$93*EXP(-Fperm_SI_Woolf2021!$K$9:$K$93*$C60*IF(AF$58=Fperm_SI_Woolf2021!$E$9:$E$93,1,EXP(LN((1.1*(Fperm_SI_Woolf2021!$E$9:$E$93-AF$58)-63.1579*EXP(-0.19*Fperm_SI_Woolf2021!$E$9:$E$93)+63.1579*EXP(-0.19*AF$58))/(Fperm_SI_Woolf2021!$E$9:$E$93-AF$58))*(AF$58-Fperm_SI_Woolf2021!$E$9:$E$93)/10))),Fperm_SI_Woolf2021!$D$9:$D$93))</f>
        <v>1</v>
      </c>
      <c r="AG60" s="51" cm="1">
        <f t="array" ref="AG60">MIN(1,SLOPE(Fperm_SI_Woolf2021!$F$9:$F$93*EXP(-Fperm_SI_Woolf2021!$I$9:$I$93*$C60*IF(AG$58=Fperm_SI_Woolf2021!$E$9:$E$93,1,EXP(LN((1.1*(Fperm_SI_Woolf2021!$E$9:$E$93-AG$58)-63.1579*EXP(-0.19*Fperm_SI_Woolf2021!$E$9:$E$93)+63.1579*EXP(-0.19*AG$58))/(Fperm_SI_Woolf2021!$E$9:$E$93-AG$58))*(AG$58-Fperm_SI_Woolf2021!$E$9:$E$93)/10))) + Fperm_SI_Woolf2021!$G$9:$G$93*EXP(-Fperm_SI_Woolf2021!$J$9:$J$93*$C60*IF(AG$58=Fperm_SI_Woolf2021!$E$9:$E$93,1,EXP(LN((1.1*(Fperm_SI_Woolf2021!$E$9:$E$93-AG$58)-63.1579*EXP(-0.19*Fperm_SI_Woolf2021!$E$9:$E$93)+63.1579*EXP(-0.19*AG$58))/(Fperm_SI_Woolf2021!$E$9:$E$93-AG$58))*(AG$58-Fperm_SI_Woolf2021!$E$9:$E$93)/10))) + Fperm_SI_Woolf2021!$H$9:$H$93*EXP(-Fperm_SI_Woolf2021!$K$9:$K$93*$C60*IF(AG$58=Fperm_SI_Woolf2021!$E$9:$E$93,1,EXP(LN((1.1*(Fperm_SI_Woolf2021!$E$9:$E$93-AG$58)-63.1579*EXP(-0.19*Fperm_SI_Woolf2021!$E$9:$E$93)+63.1579*EXP(-0.19*AG$58))/(Fperm_SI_Woolf2021!$E$9:$E$93-AG$58))*(AG$58-Fperm_SI_Woolf2021!$E$9:$E$93)/10))),Fperm_SI_Woolf2021!$D$9:$D$93)*AG$57+INTERCEPT(Fperm_SI_Woolf2021!$F$9:$F$93*EXP(-Fperm_SI_Woolf2021!$I$9:$I$93*$C60*IF(AG$58=Fperm_SI_Woolf2021!$E$9:$E$93,1,EXP(LN((1.1*(Fperm_SI_Woolf2021!$E$9:$E$93-AG$58)-63.1579*EXP(-0.19*Fperm_SI_Woolf2021!$E$9:$E$93)+63.1579*EXP(-0.19*AG$58))/(Fperm_SI_Woolf2021!$E$9:$E$93-AG$58))*(AG$58-Fperm_SI_Woolf2021!$E$9:$E$93)/10))) + Fperm_SI_Woolf2021!$G$9:$G$93*EXP(-Fperm_SI_Woolf2021!$J$9:$J$93*$C60*IF(AG$58=Fperm_SI_Woolf2021!$E$9:$E$93,1,EXP(LN((1.1*(Fperm_SI_Woolf2021!$E$9:$E$93-AG$58)-63.1579*EXP(-0.19*Fperm_SI_Woolf2021!$E$9:$E$93)+63.1579*EXP(-0.19*AG$58))/(Fperm_SI_Woolf2021!$E$9:$E$93-AG$58))*(AG$58-Fperm_SI_Woolf2021!$E$9:$E$93)/10))) + Fperm_SI_Woolf2021!$H$9:$H$93*EXP(-Fperm_SI_Woolf2021!$K$9:$K$93*$C60*IF(AG$58=Fperm_SI_Woolf2021!$E$9:$E$93,1,EXP(LN((1.1*(Fperm_SI_Woolf2021!$E$9:$E$93-AG$58)-63.1579*EXP(-0.19*Fperm_SI_Woolf2021!$E$9:$E$93)+63.1579*EXP(-0.19*AG$58))/(Fperm_SI_Woolf2021!$E$9:$E$93-AG$58))*(AG$58-Fperm_SI_Woolf2021!$E$9:$E$93)/10))),Fperm_SI_Woolf2021!$D$9:$D$93))</f>
        <v>1</v>
      </c>
      <c r="AH60" s="51" cm="1">
        <f t="array" ref="AH60">MIN(1,SLOPE(Fperm_SI_Woolf2021!$F$9:$F$93*EXP(-Fperm_SI_Woolf2021!$I$9:$I$93*$C60*IF(AH$58=Fperm_SI_Woolf2021!$E$9:$E$93,1,EXP(LN((1.1*(Fperm_SI_Woolf2021!$E$9:$E$93-AH$58)-63.1579*EXP(-0.19*Fperm_SI_Woolf2021!$E$9:$E$93)+63.1579*EXP(-0.19*AH$58))/(Fperm_SI_Woolf2021!$E$9:$E$93-AH$58))*(AH$58-Fperm_SI_Woolf2021!$E$9:$E$93)/10))) + Fperm_SI_Woolf2021!$G$9:$G$93*EXP(-Fperm_SI_Woolf2021!$J$9:$J$93*$C60*IF(AH$58=Fperm_SI_Woolf2021!$E$9:$E$93,1,EXP(LN((1.1*(Fperm_SI_Woolf2021!$E$9:$E$93-AH$58)-63.1579*EXP(-0.19*Fperm_SI_Woolf2021!$E$9:$E$93)+63.1579*EXP(-0.19*AH$58))/(Fperm_SI_Woolf2021!$E$9:$E$93-AH$58))*(AH$58-Fperm_SI_Woolf2021!$E$9:$E$93)/10))) + Fperm_SI_Woolf2021!$H$9:$H$93*EXP(-Fperm_SI_Woolf2021!$K$9:$K$93*$C60*IF(AH$58=Fperm_SI_Woolf2021!$E$9:$E$93,1,EXP(LN((1.1*(Fperm_SI_Woolf2021!$E$9:$E$93-AH$58)-63.1579*EXP(-0.19*Fperm_SI_Woolf2021!$E$9:$E$93)+63.1579*EXP(-0.19*AH$58))/(Fperm_SI_Woolf2021!$E$9:$E$93-AH$58))*(AH$58-Fperm_SI_Woolf2021!$E$9:$E$93)/10))),Fperm_SI_Woolf2021!$D$9:$D$93)*AH$57+INTERCEPT(Fperm_SI_Woolf2021!$F$9:$F$93*EXP(-Fperm_SI_Woolf2021!$I$9:$I$93*$C60*IF(AH$58=Fperm_SI_Woolf2021!$E$9:$E$93,1,EXP(LN((1.1*(Fperm_SI_Woolf2021!$E$9:$E$93-AH$58)-63.1579*EXP(-0.19*Fperm_SI_Woolf2021!$E$9:$E$93)+63.1579*EXP(-0.19*AH$58))/(Fperm_SI_Woolf2021!$E$9:$E$93-AH$58))*(AH$58-Fperm_SI_Woolf2021!$E$9:$E$93)/10))) + Fperm_SI_Woolf2021!$G$9:$G$93*EXP(-Fperm_SI_Woolf2021!$J$9:$J$93*$C60*IF(AH$58=Fperm_SI_Woolf2021!$E$9:$E$93,1,EXP(LN((1.1*(Fperm_SI_Woolf2021!$E$9:$E$93-AH$58)-63.1579*EXP(-0.19*Fperm_SI_Woolf2021!$E$9:$E$93)+63.1579*EXP(-0.19*AH$58))/(Fperm_SI_Woolf2021!$E$9:$E$93-AH$58))*(AH$58-Fperm_SI_Woolf2021!$E$9:$E$93)/10))) + Fperm_SI_Woolf2021!$H$9:$H$93*EXP(-Fperm_SI_Woolf2021!$K$9:$K$93*$C60*IF(AH$58=Fperm_SI_Woolf2021!$E$9:$E$93,1,EXP(LN((1.1*(Fperm_SI_Woolf2021!$E$9:$E$93-AH$58)-63.1579*EXP(-0.19*Fperm_SI_Woolf2021!$E$9:$E$93)+63.1579*EXP(-0.19*AH$58))/(Fperm_SI_Woolf2021!$E$9:$E$93-AH$58))*(AH$58-Fperm_SI_Woolf2021!$E$9:$E$93)/10))),Fperm_SI_Woolf2021!$D$9:$D$93))</f>
        <v>0.99998381806018088</v>
      </c>
      <c r="AI60" s="51" cm="1">
        <f t="array" ref="AI60">MIN(1,SLOPE(Fperm_SI_Woolf2021!$F$9:$F$93*EXP(-Fperm_SI_Woolf2021!$I$9:$I$93*$C60*IF(AI$58=Fperm_SI_Woolf2021!$E$9:$E$93,1,EXP(LN((1.1*(Fperm_SI_Woolf2021!$E$9:$E$93-AI$58)-63.1579*EXP(-0.19*Fperm_SI_Woolf2021!$E$9:$E$93)+63.1579*EXP(-0.19*AI$58))/(Fperm_SI_Woolf2021!$E$9:$E$93-AI$58))*(AI$58-Fperm_SI_Woolf2021!$E$9:$E$93)/10))) + Fperm_SI_Woolf2021!$G$9:$G$93*EXP(-Fperm_SI_Woolf2021!$J$9:$J$93*$C60*IF(AI$58=Fperm_SI_Woolf2021!$E$9:$E$93,1,EXP(LN((1.1*(Fperm_SI_Woolf2021!$E$9:$E$93-AI$58)-63.1579*EXP(-0.19*Fperm_SI_Woolf2021!$E$9:$E$93)+63.1579*EXP(-0.19*AI$58))/(Fperm_SI_Woolf2021!$E$9:$E$93-AI$58))*(AI$58-Fperm_SI_Woolf2021!$E$9:$E$93)/10))) + Fperm_SI_Woolf2021!$H$9:$H$93*EXP(-Fperm_SI_Woolf2021!$K$9:$K$93*$C60*IF(AI$58=Fperm_SI_Woolf2021!$E$9:$E$93,1,EXP(LN((1.1*(Fperm_SI_Woolf2021!$E$9:$E$93-AI$58)-63.1579*EXP(-0.19*Fperm_SI_Woolf2021!$E$9:$E$93)+63.1579*EXP(-0.19*AI$58))/(Fperm_SI_Woolf2021!$E$9:$E$93-AI$58))*(AI$58-Fperm_SI_Woolf2021!$E$9:$E$93)/10))),Fperm_SI_Woolf2021!$D$9:$D$93)*AI$57+INTERCEPT(Fperm_SI_Woolf2021!$F$9:$F$93*EXP(-Fperm_SI_Woolf2021!$I$9:$I$93*$C60*IF(AI$58=Fperm_SI_Woolf2021!$E$9:$E$93,1,EXP(LN((1.1*(Fperm_SI_Woolf2021!$E$9:$E$93-AI$58)-63.1579*EXP(-0.19*Fperm_SI_Woolf2021!$E$9:$E$93)+63.1579*EXP(-0.19*AI$58))/(Fperm_SI_Woolf2021!$E$9:$E$93-AI$58))*(AI$58-Fperm_SI_Woolf2021!$E$9:$E$93)/10))) + Fperm_SI_Woolf2021!$G$9:$G$93*EXP(-Fperm_SI_Woolf2021!$J$9:$J$93*$C60*IF(AI$58=Fperm_SI_Woolf2021!$E$9:$E$93,1,EXP(LN((1.1*(Fperm_SI_Woolf2021!$E$9:$E$93-AI$58)-63.1579*EXP(-0.19*Fperm_SI_Woolf2021!$E$9:$E$93)+63.1579*EXP(-0.19*AI$58))/(Fperm_SI_Woolf2021!$E$9:$E$93-AI$58))*(AI$58-Fperm_SI_Woolf2021!$E$9:$E$93)/10))) + Fperm_SI_Woolf2021!$H$9:$H$93*EXP(-Fperm_SI_Woolf2021!$K$9:$K$93*$C60*IF(AI$58=Fperm_SI_Woolf2021!$E$9:$E$93,1,EXP(LN((1.1*(Fperm_SI_Woolf2021!$E$9:$E$93-AI$58)-63.1579*EXP(-0.19*Fperm_SI_Woolf2021!$E$9:$E$93)+63.1579*EXP(-0.19*AI$58))/(Fperm_SI_Woolf2021!$E$9:$E$93-AI$58))*(AI$58-Fperm_SI_Woolf2021!$E$9:$E$93)/10))),Fperm_SI_Woolf2021!$D$9:$D$93))</f>
        <v>0.9999856518125162</v>
      </c>
      <c r="AJ60" s="51" cm="1">
        <f t="array" ref="AJ60">MIN(1,SLOPE(Fperm_SI_Woolf2021!$F$9:$F$93*EXP(-Fperm_SI_Woolf2021!$I$9:$I$93*$C60*IF(AJ$58=Fperm_SI_Woolf2021!$E$9:$E$93,1,EXP(LN((1.1*(Fperm_SI_Woolf2021!$E$9:$E$93-AJ$58)-63.1579*EXP(-0.19*Fperm_SI_Woolf2021!$E$9:$E$93)+63.1579*EXP(-0.19*AJ$58))/(Fperm_SI_Woolf2021!$E$9:$E$93-AJ$58))*(AJ$58-Fperm_SI_Woolf2021!$E$9:$E$93)/10))) + Fperm_SI_Woolf2021!$G$9:$G$93*EXP(-Fperm_SI_Woolf2021!$J$9:$J$93*$C60*IF(AJ$58=Fperm_SI_Woolf2021!$E$9:$E$93,1,EXP(LN((1.1*(Fperm_SI_Woolf2021!$E$9:$E$93-AJ$58)-63.1579*EXP(-0.19*Fperm_SI_Woolf2021!$E$9:$E$93)+63.1579*EXP(-0.19*AJ$58))/(Fperm_SI_Woolf2021!$E$9:$E$93-AJ$58))*(AJ$58-Fperm_SI_Woolf2021!$E$9:$E$93)/10))) + Fperm_SI_Woolf2021!$H$9:$H$93*EXP(-Fperm_SI_Woolf2021!$K$9:$K$93*$C60*IF(AJ$58=Fperm_SI_Woolf2021!$E$9:$E$93,1,EXP(LN((1.1*(Fperm_SI_Woolf2021!$E$9:$E$93-AJ$58)-63.1579*EXP(-0.19*Fperm_SI_Woolf2021!$E$9:$E$93)+63.1579*EXP(-0.19*AJ$58))/(Fperm_SI_Woolf2021!$E$9:$E$93-AJ$58))*(AJ$58-Fperm_SI_Woolf2021!$E$9:$E$93)/10))),Fperm_SI_Woolf2021!$D$9:$D$93)*AJ$57+INTERCEPT(Fperm_SI_Woolf2021!$F$9:$F$93*EXP(-Fperm_SI_Woolf2021!$I$9:$I$93*$C60*IF(AJ$58=Fperm_SI_Woolf2021!$E$9:$E$93,1,EXP(LN((1.1*(Fperm_SI_Woolf2021!$E$9:$E$93-AJ$58)-63.1579*EXP(-0.19*Fperm_SI_Woolf2021!$E$9:$E$93)+63.1579*EXP(-0.19*AJ$58))/(Fperm_SI_Woolf2021!$E$9:$E$93-AJ$58))*(AJ$58-Fperm_SI_Woolf2021!$E$9:$E$93)/10))) + Fperm_SI_Woolf2021!$G$9:$G$93*EXP(-Fperm_SI_Woolf2021!$J$9:$J$93*$C60*IF(AJ$58=Fperm_SI_Woolf2021!$E$9:$E$93,1,EXP(LN((1.1*(Fperm_SI_Woolf2021!$E$9:$E$93-AJ$58)-63.1579*EXP(-0.19*Fperm_SI_Woolf2021!$E$9:$E$93)+63.1579*EXP(-0.19*AJ$58))/(Fperm_SI_Woolf2021!$E$9:$E$93-AJ$58))*(AJ$58-Fperm_SI_Woolf2021!$E$9:$E$93)/10))) + Fperm_SI_Woolf2021!$H$9:$H$93*EXP(-Fperm_SI_Woolf2021!$K$9:$K$93*$C60*IF(AJ$58=Fperm_SI_Woolf2021!$E$9:$E$93,1,EXP(LN((1.1*(Fperm_SI_Woolf2021!$E$9:$E$93-AJ$58)-63.1579*EXP(-0.19*Fperm_SI_Woolf2021!$E$9:$E$93)+63.1579*EXP(-0.19*AJ$58))/(Fperm_SI_Woolf2021!$E$9:$E$93-AJ$58))*(AJ$58-Fperm_SI_Woolf2021!$E$9:$E$93)/10))),Fperm_SI_Woolf2021!$D$9:$D$93))</f>
        <v>0.99998748556485162</v>
      </c>
      <c r="AK60" s="51" cm="1">
        <f t="array" ref="AK60">MIN(1,SLOPE(Fperm_SI_Woolf2021!$F$9:$F$93*EXP(-Fperm_SI_Woolf2021!$I$9:$I$93*$C60*IF(AK$58=Fperm_SI_Woolf2021!$E$9:$E$93,1,EXP(LN((1.1*(Fperm_SI_Woolf2021!$E$9:$E$93-AK$58)-63.1579*EXP(-0.19*Fperm_SI_Woolf2021!$E$9:$E$93)+63.1579*EXP(-0.19*AK$58))/(Fperm_SI_Woolf2021!$E$9:$E$93-AK$58))*(AK$58-Fperm_SI_Woolf2021!$E$9:$E$93)/10))) + Fperm_SI_Woolf2021!$G$9:$G$93*EXP(-Fperm_SI_Woolf2021!$J$9:$J$93*$C60*IF(AK$58=Fperm_SI_Woolf2021!$E$9:$E$93,1,EXP(LN((1.1*(Fperm_SI_Woolf2021!$E$9:$E$93-AK$58)-63.1579*EXP(-0.19*Fperm_SI_Woolf2021!$E$9:$E$93)+63.1579*EXP(-0.19*AK$58))/(Fperm_SI_Woolf2021!$E$9:$E$93-AK$58))*(AK$58-Fperm_SI_Woolf2021!$E$9:$E$93)/10))) + Fperm_SI_Woolf2021!$H$9:$H$93*EXP(-Fperm_SI_Woolf2021!$K$9:$K$93*$C60*IF(AK$58=Fperm_SI_Woolf2021!$E$9:$E$93,1,EXP(LN((1.1*(Fperm_SI_Woolf2021!$E$9:$E$93-AK$58)-63.1579*EXP(-0.19*Fperm_SI_Woolf2021!$E$9:$E$93)+63.1579*EXP(-0.19*AK$58))/(Fperm_SI_Woolf2021!$E$9:$E$93-AK$58))*(AK$58-Fperm_SI_Woolf2021!$E$9:$E$93)/10))),Fperm_SI_Woolf2021!$D$9:$D$93)*AK$57+INTERCEPT(Fperm_SI_Woolf2021!$F$9:$F$93*EXP(-Fperm_SI_Woolf2021!$I$9:$I$93*$C60*IF(AK$58=Fperm_SI_Woolf2021!$E$9:$E$93,1,EXP(LN((1.1*(Fperm_SI_Woolf2021!$E$9:$E$93-AK$58)-63.1579*EXP(-0.19*Fperm_SI_Woolf2021!$E$9:$E$93)+63.1579*EXP(-0.19*AK$58))/(Fperm_SI_Woolf2021!$E$9:$E$93-AK$58))*(AK$58-Fperm_SI_Woolf2021!$E$9:$E$93)/10))) + Fperm_SI_Woolf2021!$G$9:$G$93*EXP(-Fperm_SI_Woolf2021!$J$9:$J$93*$C60*IF(AK$58=Fperm_SI_Woolf2021!$E$9:$E$93,1,EXP(LN((1.1*(Fperm_SI_Woolf2021!$E$9:$E$93-AK$58)-63.1579*EXP(-0.19*Fperm_SI_Woolf2021!$E$9:$E$93)+63.1579*EXP(-0.19*AK$58))/(Fperm_SI_Woolf2021!$E$9:$E$93-AK$58))*(AK$58-Fperm_SI_Woolf2021!$E$9:$E$93)/10))) + Fperm_SI_Woolf2021!$H$9:$H$93*EXP(-Fperm_SI_Woolf2021!$K$9:$K$93*$C60*IF(AK$58=Fperm_SI_Woolf2021!$E$9:$E$93,1,EXP(LN((1.1*(Fperm_SI_Woolf2021!$E$9:$E$93-AK$58)-63.1579*EXP(-0.19*Fperm_SI_Woolf2021!$E$9:$E$93)+63.1579*EXP(-0.19*AK$58))/(Fperm_SI_Woolf2021!$E$9:$E$93-AK$58))*(AK$58-Fperm_SI_Woolf2021!$E$9:$E$93)/10))),Fperm_SI_Woolf2021!$D$9:$D$93))</f>
        <v>0.99998931931718693</v>
      </c>
      <c r="AL60" s="51" cm="1">
        <f t="array" ref="AL60">MIN(1,SLOPE(Fperm_SI_Woolf2021!$F$9:$F$93*EXP(-Fperm_SI_Woolf2021!$I$9:$I$93*$C60*IF(AL$58=Fperm_SI_Woolf2021!$E$9:$E$93,1,EXP(LN((1.1*(Fperm_SI_Woolf2021!$E$9:$E$93-AL$58)-63.1579*EXP(-0.19*Fperm_SI_Woolf2021!$E$9:$E$93)+63.1579*EXP(-0.19*AL$58))/(Fperm_SI_Woolf2021!$E$9:$E$93-AL$58))*(AL$58-Fperm_SI_Woolf2021!$E$9:$E$93)/10))) + Fperm_SI_Woolf2021!$G$9:$G$93*EXP(-Fperm_SI_Woolf2021!$J$9:$J$93*$C60*IF(AL$58=Fperm_SI_Woolf2021!$E$9:$E$93,1,EXP(LN((1.1*(Fperm_SI_Woolf2021!$E$9:$E$93-AL$58)-63.1579*EXP(-0.19*Fperm_SI_Woolf2021!$E$9:$E$93)+63.1579*EXP(-0.19*AL$58))/(Fperm_SI_Woolf2021!$E$9:$E$93-AL$58))*(AL$58-Fperm_SI_Woolf2021!$E$9:$E$93)/10))) + Fperm_SI_Woolf2021!$H$9:$H$93*EXP(-Fperm_SI_Woolf2021!$K$9:$K$93*$C60*IF(AL$58=Fperm_SI_Woolf2021!$E$9:$E$93,1,EXP(LN((1.1*(Fperm_SI_Woolf2021!$E$9:$E$93-AL$58)-63.1579*EXP(-0.19*Fperm_SI_Woolf2021!$E$9:$E$93)+63.1579*EXP(-0.19*AL$58))/(Fperm_SI_Woolf2021!$E$9:$E$93-AL$58))*(AL$58-Fperm_SI_Woolf2021!$E$9:$E$93)/10))),Fperm_SI_Woolf2021!$D$9:$D$93)*AL$57+INTERCEPT(Fperm_SI_Woolf2021!$F$9:$F$93*EXP(-Fperm_SI_Woolf2021!$I$9:$I$93*$C60*IF(AL$58=Fperm_SI_Woolf2021!$E$9:$E$93,1,EXP(LN((1.1*(Fperm_SI_Woolf2021!$E$9:$E$93-AL$58)-63.1579*EXP(-0.19*Fperm_SI_Woolf2021!$E$9:$E$93)+63.1579*EXP(-0.19*AL$58))/(Fperm_SI_Woolf2021!$E$9:$E$93-AL$58))*(AL$58-Fperm_SI_Woolf2021!$E$9:$E$93)/10))) + Fperm_SI_Woolf2021!$G$9:$G$93*EXP(-Fperm_SI_Woolf2021!$J$9:$J$93*$C60*IF(AL$58=Fperm_SI_Woolf2021!$E$9:$E$93,1,EXP(LN((1.1*(Fperm_SI_Woolf2021!$E$9:$E$93-AL$58)-63.1579*EXP(-0.19*Fperm_SI_Woolf2021!$E$9:$E$93)+63.1579*EXP(-0.19*AL$58))/(Fperm_SI_Woolf2021!$E$9:$E$93-AL$58))*(AL$58-Fperm_SI_Woolf2021!$E$9:$E$93)/10))) + Fperm_SI_Woolf2021!$H$9:$H$93*EXP(-Fperm_SI_Woolf2021!$K$9:$K$93*$C60*IF(AL$58=Fperm_SI_Woolf2021!$E$9:$E$93,1,EXP(LN((1.1*(Fperm_SI_Woolf2021!$E$9:$E$93-AL$58)-63.1579*EXP(-0.19*Fperm_SI_Woolf2021!$E$9:$E$93)+63.1579*EXP(-0.19*AL$58))/(Fperm_SI_Woolf2021!$E$9:$E$93-AL$58))*(AL$58-Fperm_SI_Woolf2021!$E$9:$E$93)/10))),Fperm_SI_Woolf2021!$D$9:$D$93))</f>
        <v>0.99999115306952224</v>
      </c>
      <c r="AM60" s="51" cm="1">
        <f t="array" ref="AM60">MIN(1,SLOPE(Fperm_SI_Woolf2021!$F$9:$F$93*EXP(-Fperm_SI_Woolf2021!$I$9:$I$93*$C60*IF(AM$58=Fperm_SI_Woolf2021!$E$9:$E$93,1,EXP(LN((1.1*(Fperm_SI_Woolf2021!$E$9:$E$93-AM$58)-63.1579*EXP(-0.19*Fperm_SI_Woolf2021!$E$9:$E$93)+63.1579*EXP(-0.19*AM$58))/(Fperm_SI_Woolf2021!$E$9:$E$93-AM$58))*(AM$58-Fperm_SI_Woolf2021!$E$9:$E$93)/10))) + Fperm_SI_Woolf2021!$G$9:$G$93*EXP(-Fperm_SI_Woolf2021!$J$9:$J$93*$C60*IF(AM$58=Fperm_SI_Woolf2021!$E$9:$E$93,1,EXP(LN((1.1*(Fperm_SI_Woolf2021!$E$9:$E$93-AM$58)-63.1579*EXP(-0.19*Fperm_SI_Woolf2021!$E$9:$E$93)+63.1579*EXP(-0.19*AM$58))/(Fperm_SI_Woolf2021!$E$9:$E$93-AM$58))*(AM$58-Fperm_SI_Woolf2021!$E$9:$E$93)/10))) + Fperm_SI_Woolf2021!$H$9:$H$93*EXP(-Fperm_SI_Woolf2021!$K$9:$K$93*$C60*IF(AM$58=Fperm_SI_Woolf2021!$E$9:$E$93,1,EXP(LN((1.1*(Fperm_SI_Woolf2021!$E$9:$E$93-AM$58)-63.1579*EXP(-0.19*Fperm_SI_Woolf2021!$E$9:$E$93)+63.1579*EXP(-0.19*AM$58))/(Fperm_SI_Woolf2021!$E$9:$E$93-AM$58))*(AM$58-Fperm_SI_Woolf2021!$E$9:$E$93)/10))),Fperm_SI_Woolf2021!$D$9:$D$93)*AM$57+INTERCEPT(Fperm_SI_Woolf2021!$F$9:$F$93*EXP(-Fperm_SI_Woolf2021!$I$9:$I$93*$C60*IF(AM$58=Fperm_SI_Woolf2021!$E$9:$E$93,1,EXP(LN((1.1*(Fperm_SI_Woolf2021!$E$9:$E$93-AM$58)-63.1579*EXP(-0.19*Fperm_SI_Woolf2021!$E$9:$E$93)+63.1579*EXP(-0.19*AM$58))/(Fperm_SI_Woolf2021!$E$9:$E$93-AM$58))*(AM$58-Fperm_SI_Woolf2021!$E$9:$E$93)/10))) + Fperm_SI_Woolf2021!$G$9:$G$93*EXP(-Fperm_SI_Woolf2021!$J$9:$J$93*$C60*IF(AM$58=Fperm_SI_Woolf2021!$E$9:$E$93,1,EXP(LN((1.1*(Fperm_SI_Woolf2021!$E$9:$E$93-AM$58)-63.1579*EXP(-0.19*Fperm_SI_Woolf2021!$E$9:$E$93)+63.1579*EXP(-0.19*AM$58))/(Fperm_SI_Woolf2021!$E$9:$E$93-AM$58))*(AM$58-Fperm_SI_Woolf2021!$E$9:$E$93)/10))) + Fperm_SI_Woolf2021!$H$9:$H$93*EXP(-Fperm_SI_Woolf2021!$K$9:$K$93*$C60*IF(AM$58=Fperm_SI_Woolf2021!$E$9:$E$93,1,EXP(LN((1.1*(Fperm_SI_Woolf2021!$E$9:$E$93-AM$58)-63.1579*EXP(-0.19*Fperm_SI_Woolf2021!$E$9:$E$93)+63.1579*EXP(-0.19*AM$58))/(Fperm_SI_Woolf2021!$E$9:$E$93-AM$58))*(AM$58-Fperm_SI_Woolf2021!$E$9:$E$93)/10))),Fperm_SI_Woolf2021!$D$9:$D$93))</f>
        <v>0.99999298682185755</v>
      </c>
      <c r="AN60" s="51" cm="1">
        <f t="array" ref="AN60">MIN(1,SLOPE(Fperm_SI_Woolf2021!$F$9:$F$93*EXP(-Fperm_SI_Woolf2021!$I$9:$I$93*$C60*IF(AN$58=Fperm_SI_Woolf2021!$E$9:$E$93,1,EXP(LN((1.1*(Fperm_SI_Woolf2021!$E$9:$E$93-AN$58)-63.1579*EXP(-0.19*Fperm_SI_Woolf2021!$E$9:$E$93)+63.1579*EXP(-0.19*AN$58))/(Fperm_SI_Woolf2021!$E$9:$E$93-AN$58))*(AN$58-Fperm_SI_Woolf2021!$E$9:$E$93)/10))) + Fperm_SI_Woolf2021!$G$9:$G$93*EXP(-Fperm_SI_Woolf2021!$J$9:$J$93*$C60*IF(AN$58=Fperm_SI_Woolf2021!$E$9:$E$93,1,EXP(LN((1.1*(Fperm_SI_Woolf2021!$E$9:$E$93-AN$58)-63.1579*EXP(-0.19*Fperm_SI_Woolf2021!$E$9:$E$93)+63.1579*EXP(-0.19*AN$58))/(Fperm_SI_Woolf2021!$E$9:$E$93-AN$58))*(AN$58-Fperm_SI_Woolf2021!$E$9:$E$93)/10))) + Fperm_SI_Woolf2021!$H$9:$H$93*EXP(-Fperm_SI_Woolf2021!$K$9:$K$93*$C60*IF(AN$58=Fperm_SI_Woolf2021!$E$9:$E$93,1,EXP(LN((1.1*(Fperm_SI_Woolf2021!$E$9:$E$93-AN$58)-63.1579*EXP(-0.19*Fperm_SI_Woolf2021!$E$9:$E$93)+63.1579*EXP(-0.19*AN$58))/(Fperm_SI_Woolf2021!$E$9:$E$93-AN$58))*(AN$58-Fperm_SI_Woolf2021!$E$9:$E$93)/10))),Fperm_SI_Woolf2021!$D$9:$D$93)*AN$57+INTERCEPT(Fperm_SI_Woolf2021!$F$9:$F$93*EXP(-Fperm_SI_Woolf2021!$I$9:$I$93*$C60*IF(AN$58=Fperm_SI_Woolf2021!$E$9:$E$93,1,EXP(LN((1.1*(Fperm_SI_Woolf2021!$E$9:$E$93-AN$58)-63.1579*EXP(-0.19*Fperm_SI_Woolf2021!$E$9:$E$93)+63.1579*EXP(-0.19*AN$58))/(Fperm_SI_Woolf2021!$E$9:$E$93-AN$58))*(AN$58-Fperm_SI_Woolf2021!$E$9:$E$93)/10))) + Fperm_SI_Woolf2021!$G$9:$G$93*EXP(-Fperm_SI_Woolf2021!$J$9:$J$93*$C60*IF(AN$58=Fperm_SI_Woolf2021!$E$9:$E$93,1,EXP(LN((1.1*(Fperm_SI_Woolf2021!$E$9:$E$93-AN$58)-63.1579*EXP(-0.19*Fperm_SI_Woolf2021!$E$9:$E$93)+63.1579*EXP(-0.19*AN$58))/(Fperm_SI_Woolf2021!$E$9:$E$93-AN$58))*(AN$58-Fperm_SI_Woolf2021!$E$9:$E$93)/10))) + Fperm_SI_Woolf2021!$H$9:$H$93*EXP(-Fperm_SI_Woolf2021!$K$9:$K$93*$C60*IF(AN$58=Fperm_SI_Woolf2021!$E$9:$E$93,1,EXP(LN((1.1*(Fperm_SI_Woolf2021!$E$9:$E$93-AN$58)-63.1579*EXP(-0.19*Fperm_SI_Woolf2021!$E$9:$E$93)+63.1579*EXP(-0.19*AN$58))/(Fperm_SI_Woolf2021!$E$9:$E$93-AN$58))*(AN$58-Fperm_SI_Woolf2021!$E$9:$E$93)/10))),Fperm_SI_Woolf2021!$D$9:$D$93))</f>
        <v>0.99999482057419287</v>
      </c>
      <c r="AO60" s="51" cm="1">
        <f t="array" ref="AO60">MIN(1,SLOPE(Fperm_SI_Woolf2021!$F$9:$F$93*EXP(-Fperm_SI_Woolf2021!$I$9:$I$93*$C60*IF(AO$58=Fperm_SI_Woolf2021!$E$9:$E$93,1,EXP(LN((1.1*(Fperm_SI_Woolf2021!$E$9:$E$93-AO$58)-63.1579*EXP(-0.19*Fperm_SI_Woolf2021!$E$9:$E$93)+63.1579*EXP(-0.19*AO$58))/(Fperm_SI_Woolf2021!$E$9:$E$93-AO$58))*(AO$58-Fperm_SI_Woolf2021!$E$9:$E$93)/10))) + Fperm_SI_Woolf2021!$G$9:$G$93*EXP(-Fperm_SI_Woolf2021!$J$9:$J$93*$C60*IF(AO$58=Fperm_SI_Woolf2021!$E$9:$E$93,1,EXP(LN((1.1*(Fperm_SI_Woolf2021!$E$9:$E$93-AO$58)-63.1579*EXP(-0.19*Fperm_SI_Woolf2021!$E$9:$E$93)+63.1579*EXP(-0.19*AO$58))/(Fperm_SI_Woolf2021!$E$9:$E$93-AO$58))*(AO$58-Fperm_SI_Woolf2021!$E$9:$E$93)/10))) + Fperm_SI_Woolf2021!$H$9:$H$93*EXP(-Fperm_SI_Woolf2021!$K$9:$K$93*$C60*IF(AO$58=Fperm_SI_Woolf2021!$E$9:$E$93,1,EXP(LN((1.1*(Fperm_SI_Woolf2021!$E$9:$E$93-AO$58)-63.1579*EXP(-0.19*Fperm_SI_Woolf2021!$E$9:$E$93)+63.1579*EXP(-0.19*AO$58))/(Fperm_SI_Woolf2021!$E$9:$E$93-AO$58))*(AO$58-Fperm_SI_Woolf2021!$E$9:$E$93)/10))),Fperm_SI_Woolf2021!$D$9:$D$93)*AO$57+INTERCEPT(Fperm_SI_Woolf2021!$F$9:$F$93*EXP(-Fperm_SI_Woolf2021!$I$9:$I$93*$C60*IF(AO$58=Fperm_SI_Woolf2021!$E$9:$E$93,1,EXP(LN((1.1*(Fperm_SI_Woolf2021!$E$9:$E$93-AO$58)-63.1579*EXP(-0.19*Fperm_SI_Woolf2021!$E$9:$E$93)+63.1579*EXP(-0.19*AO$58))/(Fperm_SI_Woolf2021!$E$9:$E$93-AO$58))*(AO$58-Fperm_SI_Woolf2021!$E$9:$E$93)/10))) + Fperm_SI_Woolf2021!$G$9:$G$93*EXP(-Fperm_SI_Woolf2021!$J$9:$J$93*$C60*IF(AO$58=Fperm_SI_Woolf2021!$E$9:$E$93,1,EXP(LN((1.1*(Fperm_SI_Woolf2021!$E$9:$E$93-AO$58)-63.1579*EXP(-0.19*Fperm_SI_Woolf2021!$E$9:$E$93)+63.1579*EXP(-0.19*AO$58))/(Fperm_SI_Woolf2021!$E$9:$E$93-AO$58))*(AO$58-Fperm_SI_Woolf2021!$E$9:$E$93)/10))) + Fperm_SI_Woolf2021!$H$9:$H$93*EXP(-Fperm_SI_Woolf2021!$K$9:$K$93*$C60*IF(AO$58=Fperm_SI_Woolf2021!$E$9:$E$93,1,EXP(LN((1.1*(Fperm_SI_Woolf2021!$E$9:$E$93-AO$58)-63.1579*EXP(-0.19*Fperm_SI_Woolf2021!$E$9:$E$93)+63.1579*EXP(-0.19*AO$58))/(Fperm_SI_Woolf2021!$E$9:$E$93-AO$58))*(AO$58-Fperm_SI_Woolf2021!$E$9:$E$93)/10))),Fperm_SI_Woolf2021!$D$9:$D$93))</f>
        <v>0.99999665432652829</v>
      </c>
      <c r="AP60" s="51" cm="1">
        <f t="array" ref="AP60">MIN(1,SLOPE(Fperm_SI_Woolf2021!$F$9:$F$93*EXP(-Fperm_SI_Woolf2021!$I$9:$I$93*$C60*IF(AP$58=Fperm_SI_Woolf2021!$E$9:$E$93,1,EXP(LN((1.1*(Fperm_SI_Woolf2021!$E$9:$E$93-AP$58)-63.1579*EXP(-0.19*Fperm_SI_Woolf2021!$E$9:$E$93)+63.1579*EXP(-0.19*AP$58))/(Fperm_SI_Woolf2021!$E$9:$E$93-AP$58))*(AP$58-Fperm_SI_Woolf2021!$E$9:$E$93)/10))) + Fperm_SI_Woolf2021!$G$9:$G$93*EXP(-Fperm_SI_Woolf2021!$J$9:$J$93*$C60*IF(AP$58=Fperm_SI_Woolf2021!$E$9:$E$93,1,EXP(LN((1.1*(Fperm_SI_Woolf2021!$E$9:$E$93-AP$58)-63.1579*EXP(-0.19*Fperm_SI_Woolf2021!$E$9:$E$93)+63.1579*EXP(-0.19*AP$58))/(Fperm_SI_Woolf2021!$E$9:$E$93-AP$58))*(AP$58-Fperm_SI_Woolf2021!$E$9:$E$93)/10))) + Fperm_SI_Woolf2021!$H$9:$H$93*EXP(-Fperm_SI_Woolf2021!$K$9:$K$93*$C60*IF(AP$58=Fperm_SI_Woolf2021!$E$9:$E$93,1,EXP(LN((1.1*(Fperm_SI_Woolf2021!$E$9:$E$93-AP$58)-63.1579*EXP(-0.19*Fperm_SI_Woolf2021!$E$9:$E$93)+63.1579*EXP(-0.19*AP$58))/(Fperm_SI_Woolf2021!$E$9:$E$93-AP$58))*(AP$58-Fperm_SI_Woolf2021!$E$9:$E$93)/10))),Fperm_SI_Woolf2021!$D$9:$D$93)*AP$57+INTERCEPT(Fperm_SI_Woolf2021!$F$9:$F$93*EXP(-Fperm_SI_Woolf2021!$I$9:$I$93*$C60*IF(AP$58=Fperm_SI_Woolf2021!$E$9:$E$93,1,EXP(LN((1.1*(Fperm_SI_Woolf2021!$E$9:$E$93-AP$58)-63.1579*EXP(-0.19*Fperm_SI_Woolf2021!$E$9:$E$93)+63.1579*EXP(-0.19*AP$58))/(Fperm_SI_Woolf2021!$E$9:$E$93-AP$58))*(AP$58-Fperm_SI_Woolf2021!$E$9:$E$93)/10))) + Fperm_SI_Woolf2021!$G$9:$G$93*EXP(-Fperm_SI_Woolf2021!$J$9:$J$93*$C60*IF(AP$58=Fperm_SI_Woolf2021!$E$9:$E$93,1,EXP(LN((1.1*(Fperm_SI_Woolf2021!$E$9:$E$93-AP$58)-63.1579*EXP(-0.19*Fperm_SI_Woolf2021!$E$9:$E$93)+63.1579*EXP(-0.19*AP$58))/(Fperm_SI_Woolf2021!$E$9:$E$93-AP$58))*(AP$58-Fperm_SI_Woolf2021!$E$9:$E$93)/10))) + Fperm_SI_Woolf2021!$H$9:$H$93*EXP(-Fperm_SI_Woolf2021!$K$9:$K$93*$C60*IF(AP$58=Fperm_SI_Woolf2021!$E$9:$E$93,1,EXP(LN((1.1*(Fperm_SI_Woolf2021!$E$9:$E$93-AP$58)-63.1579*EXP(-0.19*Fperm_SI_Woolf2021!$E$9:$E$93)+63.1579*EXP(-0.19*AP$58))/(Fperm_SI_Woolf2021!$E$9:$E$93-AP$58))*(AP$58-Fperm_SI_Woolf2021!$E$9:$E$93)/10))),Fperm_SI_Woolf2021!$D$9:$D$93))</f>
        <v>0.9999984880788636</v>
      </c>
      <c r="AQ60" s="51" cm="1">
        <f t="array" ref="AQ60">MIN(1,SLOPE(Fperm_SI_Woolf2021!$F$9:$F$93*EXP(-Fperm_SI_Woolf2021!$I$9:$I$93*$C60*IF(AQ$58=Fperm_SI_Woolf2021!$E$9:$E$93,1,EXP(LN((1.1*(Fperm_SI_Woolf2021!$E$9:$E$93-AQ$58)-63.1579*EXP(-0.19*Fperm_SI_Woolf2021!$E$9:$E$93)+63.1579*EXP(-0.19*AQ$58))/(Fperm_SI_Woolf2021!$E$9:$E$93-AQ$58))*(AQ$58-Fperm_SI_Woolf2021!$E$9:$E$93)/10))) + Fperm_SI_Woolf2021!$G$9:$G$93*EXP(-Fperm_SI_Woolf2021!$J$9:$J$93*$C60*IF(AQ$58=Fperm_SI_Woolf2021!$E$9:$E$93,1,EXP(LN((1.1*(Fperm_SI_Woolf2021!$E$9:$E$93-AQ$58)-63.1579*EXP(-0.19*Fperm_SI_Woolf2021!$E$9:$E$93)+63.1579*EXP(-0.19*AQ$58))/(Fperm_SI_Woolf2021!$E$9:$E$93-AQ$58))*(AQ$58-Fperm_SI_Woolf2021!$E$9:$E$93)/10))) + Fperm_SI_Woolf2021!$H$9:$H$93*EXP(-Fperm_SI_Woolf2021!$K$9:$K$93*$C60*IF(AQ$58=Fperm_SI_Woolf2021!$E$9:$E$93,1,EXP(LN((1.1*(Fperm_SI_Woolf2021!$E$9:$E$93-AQ$58)-63.1579*EXP(-0.19*Fperm_SI_Woolf2021!$E$9:$E$93)+63.1579*EXP(-0.19*AQ$58))/(Fperm_SI_Woolf2021!$E$9:$E$93-AQ$58))*(AQ$58-Fperm_SI_Woolf2021!$E$9:$E$93)/10))),Fperm_SI_Woolf2021!$D$9:$D$93)*AQ$57+INTERCEPT(Fperm_SI_Woolf2021!$F$9:$F$93*EXP(-Fperm_SI_Woolf2021!$I$9:$I$93*$C60*IF(AQ$58=Fperm_SI_Woolf2021!$E$9:$E$93,1,EXP(LN((1.1*(Fperm_SI_Woolf2021!$E$9:$E$93-AQ$58)-63.1579*EXP(-0.19*Fperm_SI_Woolf2021!$E$9:$E$93)+63.1579*EXP(-0.19*AQ$58))/(Fperm_SI_Woolf2021!$E$9:$E$93-AQ$58))*(AQ$58-Fperm_SI_Woolf2021!$E$9:$E$93)/10))) + Fperm_SI_Woolf2021!$G$9:$G$93*EXP(-Fperm_SI_Woolf2021!$J$9:$J$93*$C60*IF(AQ$58=Fperm_SI_Woolf2021!$E$9:$E$93,1,EXP(LN((1.1*(Fperm_SI_Woolf2021!$E$9:$E$93-AQ$58)-63.1579*EXP(-0.19*Fperm_SI_Woolf2021!$E$9:$E$93)+63.1579*EXP(-0.19*AQ$58))/(Fperm_SI_Woolf2021!$E$9:$E$93-AQ$58))*(AQ$58-Fperm_SI_Woolf2021!$E$9:$E$93)/10))) + Fperm_SI_Woolf2021!$H$9:$H$93*EXP(-Fperm_SI_Woolf2021!$K$9:$K$93*$C60*IF(AQ$58=Fperm_SI_Woolf2021!$E$9:$E$93,1,EXP(LN((1.1*(Fperm_SI_Woolf2021!$E$9:$E$93-AQ$58)-63.1579*EXP(-0.19*Fperm_SI_Woolf2021!$E$9:$E$93)+63.1579*EXP(-0.19*AQ$58))/(Fperm_SI_Woolf2021!$E$9:$E$93-AQ$58))*(AQ$58-Fperm_SI_Woolf2021!$E$9:$E$93)/10))),Fperm_SI_Woolf2021!$D$9:$D$93))</f>
        <v>1</v>
      </c>
      <c r="AR60" s="51" cm="1">
        <f t="array" ref="AR60">MIN(1,SLOPE(Fperm_SI_Woolf2021!$F$9:$F$93*EXP(-Fperm_SI_Woolf2021!$I$9:$I$93*$C60*IF(AR$58=Fperm_SI_Woolf2021!$E$9:$E$93,1,EXP(LN((1.1*(Fperm_SI_Woolf2021!$E$9:$E$93-AR$58)-63.1579*EXP(-0.19*Fperm_SI_Woolf2021!$E$9:$E$93)+63.1579*EXP(-0.19*AR$58))/(Fperm_SI_Woolf2021!$E$9:$E$93-AR$58))*(AR$58-Fperm_SI_Woolf2021!$E$9:$E$93)/10))) + Fperm_SI_Woolf2021!$G$9:$G$93*EXP(-Fperm_SI_Woolf2021!$J$9:$J$93*$C60*IF(AR$58=Fperm_SI_Woolf2021!$E$9:$E$93,1,EXP(LN((1.1*(Fperm_SI_Woolf2021!$E$9:$E$93-AR$58)-63.1579*EXP(-0.19*Fperm_SI_Woolf2021!$E$9:$E$93)+63.1579*EXP(-0.19*AR$58))/(Fperm_SI_Woolf2021!$E$9:$E$93-AR$58))*(AR$58-Fperm_SI_Woolf2021!$E$9:$E$93)/10))) + Fperm_SI_Woolf2021!$H$9:$H$93*EXP(-Fperm_SI_Woolf2021!$K$9:$K$93*$C60*IF(AR$58=Fperm_SI_Woolf2021!$E$9:$E$93,1,EXP(LN((1.1*(Fperm_SI_Woolf2021!$E$9:$E$93-AR$58)-63.1579*EXP(-0.19*Fperm_SI_Woolf2021!$E$9:$E$93)+63.1579*EXP(-0.19*AR$58))/(Fperm_SI_Woolf2021!$E$9:$E$93-AR$58))*(AR$58-Fperm_SI_Woolf2021!$E$9:$E$93)/10))),Fperm_SI_Woolf2021!$D$9:$D$93)*AR$57+INTERCEPT(Fperm_SI_Woolf2021!$F$9:$F$93*EXP(-Fperm_SI_Woolf2021!$I$9:$I$93*$C60*IF(AR$58=Fperm_SI_Woolf2021!$E$9:$E$93,1,EXP(LN((1.1*(Fperm_SI_Woolf2021!$E$9:$E$93-AR$58)-63.1579*EXP(-0.19*Fperm_SI_Woolf2021!$E$9:$E$93)+63.1579*EXP(-0.19*AR$58))/(Fperm_SI_Woolf2021!$E$9:$E$93-AR$58))*(AR$58-Fperm_SI_Woolf2021!$E$9:$E$93)/10))) + Fperm_SI_Woolf2021!$G$9:$G$93*EXP(-Fperm_SI_Woolf2021!$J$9:$J$93*$C60*IF(AR$58=Fperm_SI_Woolf2021!$E$9:$E$93,1,EXP(LN((1.1*(Fperm_SI_Woolf2021!$E$9:$E$93-AR$58)-63.1579*EXP(-0.19*Fperm_SI_Woolf2021!$E$9:$E$93)+63.1579*EXP(-0.19*AR$58))/(Fperm_SI_Woolf2021!$E$9:$E$93-AR$58))*(AR$58-Fperm_SI_Woolf2021!$E$9:$E$93)/10))) + Fperm_SI_Woolf2021!$H$9:$H$93*EXP(-Fperm_SI_Woolf2021!$K$9:$K$93*$C60*IF(AR$58=Fperm_SI_Woolf2021!$E$9:$E$93,1,EXP(LN((1.1*(Fperm_SI_Woolf2021!$E$9:$E$93-AR$58)-63.1579*EXP(-0.19*Fperm_SI_Woolf2021!$E$9:$E$93)+63.1579*EXP(-0.19*AR$58))/(Fperm_SI_Woolf2021!$E$9:$E$93-AR$58))*(AR$58-Fperm_SI_Woolf2021!$E$9:$E$93)/10))),Fperm_SI_Woolf2021!$D$9:$D$93))</f>
        <v>1</v>
      </c>
      <c r="AS60" s="51" cm="1">
        <f t="array" ref="AS60">MIN(1,SLOPE(Fperm_SI_Woolf2021!$F$9:$F$93*EXP(-Fperm_SI_Woolf2021!$I$9:$I$93*$C60*IF(AS$58=Fperm_SI_Woolf2021!$E$9:$E$93,1,EXP(LN((1.1*(Fperm_SI_Woolf2021!$E$9:$E$93-AS$58)-63.1579*EXP(-0.19*Fperm_SI_Woolf2021!$E$9:$E$93)+63.1579*EXP(-0.19*AS$58))/(Fperm_SI_Woolf2021!$E$9:$E$93-AS$58))*(AS$58-Fperm_SI_Woolf2021!$E$9:$E$93)/10))) + Fperm_SI_Woolf2021!$G$9:$G$93*EXP(-Fperm_SI_Woolf2021!$J$9:$J$93*$C60*IF(AS$58=Fperm_SI_Woolf2021!$E$9:$E$93,1,EXP(LN((1.1*(Fperm_SI_Woolf2021!$E$9:$E$93-AS$58)-63.1579*EXP(-0.19*Fperm_SI_Woolf2021!$E$9:$E$93)+63.1579*EXP(-0.19*AS$58))/(Fperm_SI_Woolf2021!$E$9:$E$93-AS$58))*(AS$58-Fperm_SI_Woolf2021!$E$9:$E$93)/10))) + Fperm_SI_Woolf2021!$H$9:$H$93*EXP(-Fperm_SI_Woolf2021!$K$9:$K$93*$C60*IF(AS$58=Fperm_SI_Woolf2021!$E$9:$E$93,1,EXP(LN((1.1*(Fperm_SI_Woolf2021!$E$9:$E$93-AS$58)-63.1579*EXP(-0.19*Fperm_SI_Woolf2021!$E$9:$E$93)+63.1579*EXP(-0.19*AS$58))/(Fperm_SI_Woolf2021!$E$9:$E$93-AS$58))*(AS$58-Fperm_SI_Woolf2021!$E$9:$E$93)/10))),Fperm_SI_Woolf2021!$D$9:$D$93)*AS$57+INTERCEPT(Fperm_SI_Woolf2021!$F$9:$F$93*EXP(-Fperm_SI_Woolf2021!$I$9:$I$93*$C60*IF(AS$58=Fperm_SI_Woolf2021!$E$9:$E$93,1,EXP(LN((1.1*(Fperm_SI_Woolf2021!$E$9:$E$93-AS$58)-63.1579*EXP(-0.19*Fperm_SI_Woolf2021!$E$9:$E$93)+63.1579*EXP(-0.19*AS$58))/(Fperm_SI_Woolf2021!$E$9:$E$93-AS$58))*(AS$58-Fperm_SI_Woolf2021!$E$9:$E$93)/10))) + Fperm_SI_Woolf2021!$G$9:$G$93*EXP(-Fperm_SI_Woolf2021!$J$9:$J$93*$C60*IF(AS$58=Fperm_SI_Woolf2021!$E$9:$E$93,1,EXP(LN((1.1*(Fperm_SI_Woolf2021!$E$9:$E$93-AS$58)-63.1579*EXP(-0.19*Fperm_SI_Woolf2021!$E$9:$E$93)+63.1579*EXP(-0.19*AS$58))/(Fperm_SI_Woolf2021!$E$9:$E$93-AS$58))*(AS$58-Fperm_SI_Woolf2021!$E$9:$E$93)/10))) + Fperm_SI_Woolf2021!$H$9:$H$93*EXP(-Fperm_SI_Woolf2021!$K$9:$K$93*$C60*IF(AS$58=Fperm_SI_Woolf2021!$E$9:$E$93,1,EXP(LN((1.1*(Fperm_SI_Woolf2021!$E$9:$E$93-AS$58)-63.1579*EXP(-0.19*Fperm_SI_Woolf2021!$E$9:$E$93)+63.1579*EXP(-0.19*AS$58))/(Fperm_SI_Woolf2021!$E$9:$E$93-AS$58))*(AS$58-Fperm_SI_Woolf2021!$E$9:$E$93)/10))),Fperm_SI_Woolf2021!$D$9:$D$93))</f>
        <v>1</v>
      </c>
      <c r="AT60" s="51" cm="1">
        <f t="array" ref="AT60">MIN(1,SLOPE(Fperm_SI_Woolf2021!$F$9:$F$93*EXP(-Fperm_SI_Woolf2021!$I$9:$I$93*$C60*IF(AT$58=Fperm_SI_Woolf2021!$E$9:$E$93,1,EXP(LN((1.1*(Fperm_SI_Woolf2021!$E$9:$E$93-AT$58)-63.1579*EXP(-0.19*Fperm_SI_Woolf2021!$E$9:$E$93)+63.1579*EXP(-0.19*AT$58))/(Fperm_SI_Woolf2021!$E$9:$E$93-AT$58))*(AT$58-Fperm_SI_Woolf2021!$E$9:$E$93)/10))) + Fperm_SI_Woolf2021!$G$9:$G$93*EXP(-Fperm_SI_Woolf2021!$J$9:$J$93*$C60*IF(AT$58=Fperm_SI_Woolf2021!$E$9:$E$93,1,EXP(LN((1.1*(Fperm_SI_Woolf2021!$E$9:$E$93-AT$58)-63.1579*EXP(-0.19*Fperm_SI_Woolf2021!$E$9:$E$93)+63.1579*EXP(-0.19*AT$58))/(Fperm_SI_Woolf2021!$E$9:$E$93-AT$58))*(AT$58-Fperm_SI_Woolf2021!$E$9:$E$93)/10))) + Fperm_SI_Woolf2021!$H$9:$H$93*EXP(-Fperm_SI_Woolf2021!$K$9:$K$93*$C60*IF(AT$58=Fperm_SI_Woolf2021!$E$9:$E$93,1,EXP(LN((1.1*(Fperm_SI_Woolf2021!$E$9:$E$93-AT$58)-63.1579*EXP(-0.19*Fperm_SI_Woolf2021!$E$9:$E$93)+63.1579*EXP(-0.19*AT$58))/(Fperm_SI_Woolf2021!$E$9:$E$93-AT$58))*(AT$58-Fperm_SI_Woolf2021!$E$9:$E$93)/10))),Fperm_SI_Woolf2021!$D$9:$D$93)*AT$57+INTERCEPT(Fperm_SI_Woolf2021!$F$9:$F$93*EXP(-Fperm_SI_Woolf2021!$I$9:$I$93*$C60*IF(AT$58=Fperm_SI_Woolf2021!$E$9:$E$93,1,EXP(LN((1.1*(Fperm_SI_Woolf2021!$E$9:$E$93-AT$58)-63.1579*EXP(-0.19*Fperm_SI_Woolf2021!$E$9:$E$93)+63.1579*EXP(-0.19*AT$58))/(Fperm_SI_Woolf2021!$E$9:$E$93-AT$58))*(AT$58-Fperm_SI_Woolf2021!$E$9:$E$93)/10))) + Fperm_SI_Woolf2021!$G$9:$G$93*EXP(-Fperm_SI_Woolf2021!$J$9:$J$93*$C60*IF(AT$58=Fperm_SI_Woolf2021!$E$9:$E$93,1,EXP(LN((1.1*(Fperm_SI_Woolf2021!$E$9:$E$93-AT$58)-63.1579*EXP(-0.19*Fperm_SI_Woolf2021!$E$9:$E$93)+63.1579*EXP(-0.19*AT$58))/(Fperm_SI_Woolf2021!$E$9:$E$93-AT$58))*(AT$58-Fperm_SI_Woolf2021!$E$9:$E$93)/10))) + Fperm_SI_Woolf2021!$H$9:$H$93*EXP(-Fperm_SI_Woolf2021!$K$9:$K$93*$C60*IF(AT$58=Fperm_SI_Woolf2021!$E$9:$E$93,1,EXP(LN((1.1*(Fperm_SI_Woolf2021!$E$9:$E$93-AT$58)-63.1579*EXP(-0.19*Fperm_SI_Woolf2021!$E$9:$E$93)+63.1579*EXP(-0.19*AT$58))/(Fperm_SI_Woolf2021!$E$9:$E$93-AT$58))*(AT$58-Fperm_SI_Woolf2021!$E$9:$E$93)/10))),Fperm_SI_Woolf2021!$D$9:$D$93))</f>
        <v>1</v>
      </c>
      <c r="AU60" s="51" cm="1">
        <f t="array" ref="AU60">MIN(1,SLOPE(Fperm_SI_Woolf2021!$F$9:$F$93*EXP(-Fperm_SI_Woolf2021!$I$9:$I$93*$C60*IF(AU$58=Fperm_SI_Woolf2021!$E$9:$E$93,1,EXP(LN((1.1*(Fperm_SI_Woolf2021!$E$9:$E$93-AU$58)-63.1579*EXP(-0.19*Fperm_SI_Woolf2021!$E$9:$E$93)+63.1579*EXP(-0.19*AU$58))/(Fperm_SI_Woolf2021!$E$9:$E$93-AU$58))*(AU$58-Fperm_SI_Woolf2021!$E$9:$E$93)/10))) + Fperm_SI_Woolf2021!$G$9:$G$93*EXP(-Fperm_SI_Woolf2021!$J$9:$J$93*$C60*IF(AU$58=Fperm_SI_Woolf2021!$E$9:$E$93,1,EXP(LN((1.1*(Fperm_SI_Woolf2021!$E$9:$E$93-AU$58)-63.1579*EXP(-0.19*Fperm_SI_Woolf2021!$E$9:$E$93)+63.1579*EXP(-0.19*AU$58))/(Fperm_SI_Woolf2021!$E$9:$E$93-AU$58))*(AU$58-Fperm_SI_Woolf2021!$E$9:$E$93)/10))) + Fperm_SI_Woolf2021!$H$9:$H$93*EXP(-Fperm_SI_Woolf2021!$K$9:$K$93*$C60*IF(AU$58=Fperm_SI_Woolf2021!$E$9:$E$93,1,EXP(LN((1.1*(Fperm_SI_Woolf2021!$E$9:$E$93-AU$58)-63.1579*EXP(-0.19*Fperm_SI_Woolf2021!$E$9:$E$93)+63.1579*EXP(-0.19*AU$58))/(Fperm_SI_Woolf2021!$E$9:$E$93-AU$58))*(AU$58-Fperm_SI_Woolf2021!$E$9:$E$93)/10))),Fperm_SI_Woolf2021!$D$9:$D$93)*AU$57+INTERCEPT(Fperm_SI_Woolf2021!$F$9:$F$93*EXP(-Fperm_SI_Woolf2021!$I$9:$I$93*$C60*IF(AU$58=Fperm_SI_Woolf2021!$E$9:$E$93,1,EXP(LN((1.1*(Fperm_SI_Woolf2021!$E$9:$E$93-AU$58)-63.1579*EXP(-0.19*Fperm_SI_Woolf2021!$E$9:$E$93)+63.1579*EXP(-0.19*AU$58))/(Fperm_SI_Woolf2021!$E$9:$E$93-AU$58))*(AU$58-Fperm_SI_Woolf2021!$E$9:$E$93)/10))) + Fperm_SI_Woolf2021!$G$9:$G$93*EXP(-Fperm_SI_Woolf2021!$J$9:$J$93*$C60*IF(AU$58=Fperm_SI_Woolf2021!$E$9:$E$93,1,EXP(LN((1.1*(Fperm_SI_Woolf2021!$E$9:$E$93-AU$58)-63.1579*EXP(-0.19*Fperm_SI_Woolf2021!$E$9:$E$93)+63.1579*EXP(-0.19*AU$58))/(Fperm_SI_Woolf2021!$E$9:$E$93-AU$58))*(AU$58-Fperm_SI_Woolf2021!$E$9:$E$93)/10))) + Fperm_SI_Woolf2021!$H$9:$H$93*EXP(-Fperm_SI_Woolf2021!$K$9:$K$93*$C60*IF(AU$58=Fperm_SI_Woolf2021!$E$9:$E$93,1,EXP(LN((1.1*(Fperm_SI_Woolf2021!$E$9:$E$93-AU$58)-63.1579*EXP(-0.19*Fperm_SI_Woolf2021!$E$9:$E$93)+63.1579*EXP(-0.19*AU$58))/(Fperm_SI_Woolf2021!$E$9:$E$93-AU$58))*(AU$58-Fperm_SI_Woolf2021!$E$9:$E$93)/10))),Fperm_SI_Woolf2021!$D$9:$D$93))</f>
        <v>1</v>
      </c>
      <c r="AV60" s="51" cm="1">
        <f t="array" ref="AV60">MIN(1,SLOPE(Fperm_SI_Woolf2021!$F$9:$F$93*EXP(-Fperm_SI_Woolf2021!$I$9:$I$93*$C60*IF(AV$58=Fperm_SI_Woolf2021!$E$9:$E$93,1,EXP(LN((1.1*(Fperm_SI_Woolf2021!$E$9:$E$93-AV$58)-63.1579*EXP(-0.19*Fperm_SI_Woolf2021!$E$9:$E$93)+63.1579*EXP(-0.19*AV$58))/(Fperm_SI_Woolf2021!$E$9:$E$93-AV$58))*(AV$58-Fperm_SI_Woolf2021!$E$9:$E$93)/10))) + Fperm_SI_Woolf2021!$G$9:$G$93*EXP(-Fperm_SI_Woolf2021!$J$9:$J$93*$C60*IF(AV$58=Fperm_SI_Woolf2021!$E$9:$E$93,1,EXP(LN((1.1*(Fperm_SI_Woolf2021!$E$9:$E$93-AV$58)-63.1579*EXP(-0.19*Fperm_SI_Woolf2021!$E$9:$E$93)+63.1579*EXP(-0.19*AV$58))/(Fperm_SI_Woolf2021!$E$9:$E$93-AV$58))*(AV$58-Fperm_SI_Woolf2021!$E$9:$E$93)/10))) + Fperm_SI_Woolf2021!$H$9:$H$93*EXP(-Fperm_SI_Woolf2021!$K$9:$K$93*$C60*IF(AV$58=Fperm_SI_Woolf2021!$E$9:$E$93,1,EXP(LN((1.1*(Fperm_SI_Woolf2021!$E$9:$E$93-AV$58)-63.1579*EXP(-0.19*Fperm_SI_Woolf2021!$E$9:$E$93)+63.1579*EXP(-0.19*AV$58))/(Fperm_SI_Woolf2021!$E$9:$E$93-AV$58))*(AV$58-Fperm_SI_Woolf2021!$E$9:$E$93)/10))),Fperm_SI_Woolf2021!$D$9:$D$93)*AV$57+INTERCEPT(Fperm_SI_Woolf2021!$F$9:$F$93*EXP(-Fperm_SI_Woolf2021!$I$9:$I$93*$C60*IF(AV$58=Fperm_SI_Woolf2021!$E$9:$E$93,1,EXP(LN((1.1*(Fperm_SI_Woolf2021!$E$9:$E$93-AV$58)-63.1579*EXP(-0.19*Fperm_SI_Woolf2021!$E$9:$E$93)+63.1579*EXP(-0.19*AV$58))/(Fperm_SI_Woolf2021!$E$9:$E$93-AV$58))*(AV$58-Fperm_SI_Woolf2021!$E$9:$E$93)/10))) + Fperm_SI_Woolf2021!$G$9:$G$93*EXP(-Fperm_SI_Woolf2021!$J$9:$J$93*$C60*IF(AV$58=Fperm_SI_Woolf2021!$E$9:$E$93,1,EXP(LN((1.1*(Fperm_SI_Woolf2021!$E$9:$E$93-AV$58)-63.1579*EXP(-0.19*Fperm_SI_Woolf2021!$E$9:$E$93)+63.1579*EXP(-0.19*AV$58))/(Fperm_SI_Woolf2021!$E$9:$E$93-AV$58))*(AV$58-Fperm_SI_Woolf2021!$E$9:$E$93)/10))) + Fperm_SI_Woolf2021!$H$9:$H$93*EXP(-Fperm_SI_Woolf2021!$K$9:$K$93*$C60*IF(AV$58=Fperm_SI_Woolf2021!$E$9:$E$93,1,EXP(LN((1.1*(Fperm_SI_Woolf2021!$E$9:$E$93-AV$58)-63.1579*EXP(-0.19*Fperm_SI_Woolf2021!$E$9:$E$93)+63.1579*EXP(-0.19*AV$58))/(Fperm_SI_Woolf2021!$E$9:$E$93-AV$58))*(AV$58-Fperm_SI_Woolf2021!$E$9:$E$93)/10))),Fperm_SI_Woolf2021!$D$9:$D$93))</f>
        <v>1</v>
      </c>
      <c r="AW60" s="51" cm="1">
        <f t="array" ref="AW60">MIN(1,SLOPE(Fperm_SI_Woolf2021!$F$9:$F$93*EXP(-Fperm_SI_Woolf2021!$I$9:$I$93*$C60*IF(AW$58=Fperm_SI_Woolf2021!$E$9:$E$93,1,EXP(LN((1.1*(Fperm_SI_Woolf2021!$E$9:$E$93-AW$58)-63.1579*EXP(-0.19*Fperm_SI_Woolf2021!$E$9:$E$93)+63.1579*EXP(-0.19*AW$58))/(Fperm_SI_Woolf2021!$E$9:$E$93-AW$58))*(AW$58-Fperm_SI_Woolf2021!$E$9:$E$93)/10))) + Fperm_SI_Woolf2021!$G$9:$G$93*EXP(-Fperm_SI_Woolf2021!$J$9:$J$93*$C60*IF(AW$58=Fperm_SI_Woolf2021!$E$9:$E$93,1,EXP(LN((1.1*(Fperm_SI_Woolf2021!$E$9:$E$93-AW$58)-63.1579*EXP(-0.19*Fperm_SI_Woolf2021!$E$9:$E$93)+63.1579*EXP(-0.19*AW$58))/(Fperm_SI_Woolf2021!$E$9:$E$93-AW$58))*(AW$58-Fperm_SI_Woolf2021!$E$9:$E$93)/10))) + Fperm_SI_Woolf2021!$H$9:$H$93*EXP(-Fperm_SI_Woolf2021!$K$9:$K$93*$C60*IF(AW$58=Fperm_SI_Woolf2021!$E$9:$E$93,1,EXP(LN((1.1*(Fperm_SI_Woolf2021!$E$9:$E$93-AW$58)-63.1579*EXP(-0.19*Fperm_SI_Woolf2021!$E$9:$E$93)+63.1579*EXP(-0.19*AW$58))/(Fperm_SI_Woolf2021!$E$9:$E$93-AW$58))*(AW$58-Fperm_SI_Woolf2021!$E$9:$E$93)/10))),Fperm_SI_Woolf2021!$D$9:$D$93)*AW$57+INTERCEPT(Fperm_SI_Woolf2021!$F$9:$F$93*EXP(-Fperm_SI_Woolf2021!$I$9:$I$93*$C60*IF(AW$58=Fperm_SI_Woolf2021!$E$9:$E$93,1,EXP(LN((1.1*(Fperm_SI_Woolf2021!$E$9:$E$93-AW$58)-63.1579*EXP(-0.19*Fperm_SI_Woolf2021!$E$9:$E$93)+63.1579*EXP(-0.19*AW$58))/(Fperm_SI_Woolf2021!$E$9:$E$93-AW$58))*(AW$58-Fperm_SI_Woolf2021!$E$9:$E$93)/10))) + Fperm_SI_Woolf2021!$G$9:$G$93*EXP(-Fperm_SI_Woolf2021!$J$9:$J$93*$C60*IF(AW$58=Fperm_SI_Woolf2021!$E$9:$E$93,1,EXP(LN((1.1*(Fperm_SI_Woolf2021!$E$9:$E$93-AW$58)-63.1579*EXP(-0.19*Fperm_SI_Woolf2021!$E$9:$E$93)+63.1579*EXP(-0.19*AW$58))/(Fperm_SI_Woolf2021!$E$9:$E$93-AW$58))*(AW$58-Fperm_SI_Woolf2021!$E$9:$E$93)/10))) + Fperm_SI_Woolf2021!$H$9:$H$93*EXP(-Fperm_SI_Woolf2021!$K$9:$K$93*$C60*IF(AW$58=Fperm_SI_Woolf2021!$E$9:$E$93,1,EXP(LN((1.1*(Fperm_SI_Woolf2021!$E$9:$E$93-AW$58)-63.1579*EXP(-0.19*Fperm_SI_Woolf2021!$E$9:$E$93)+63.1579*EXP(-0.19*AW$58))/(Fperm_SI_Woolf2021!$E$9:$E$93-AW$58))*(AW$58-Fperm_SI_Woolf2021!$E$9:$E$93)/10))),Fperm_SI_Woolf2021!$D$9:$D$93))</f>
        <v>0.99998381806018088</v>
      </c>
      <c r="AX60" s="51" cm="1">
        <f t="array" ref="AX60">MIN(1,SLOPE(Fperm_SI_Woolf2021!$F$9:$F$93*EXP(-Fperm_SI_Woolf2021!$I$9:$I$93*$C60*IF(AX$58=Fperm_SI_Woolf2021!$E$9:$E$93,1,EXP(LN((1.1*(Fperm_SI_Woolf2021!$E$9:$E$93-AX$58)-63.1579*EXP(-0.19*Fperm_SI_Woolf2021!$E$9:$E$93)+63.1579*EXP(-0.19*AX$58))/(Fperm_SI_Woolf2021!$E$9:$E$93-AX$58))*(AX$58-Fperm_SI_Woolf2021!$E$9:$E$93)/10))) + Fperm_SI_Woolf2021!$G$9:$G$93*EXP(-Fperm_SI_Woolf2021!$J$9:$J$93*$C60*IF(AX$58=Fperm_SI_Woolf2021!$E$9:$E$93,1,EXP(LN((1.1*(Fperm_SI_Woolf2021!$E$9:$E$93-AX$58)-63.1579*EXP(-0.19*Fperm_SI_Woolf2021!$E$9:$E$93)+63.1579*EXP(-0.19*AX$58))/(Fperm_SI_Woolf2021!$E$9:$E$93-AX$58))*(AX$58-Fperm_SI_Woolf2021!$E$9:$E$93)/10))) + Fperm_SI_Woolf2021!$H$9:$H$93*EXP(-Fperm_SI_Woolf2021!$K$9:$K$93*$C60*IF(AX$58=Fperm_SI_Woolf2021!$E$9:$E$93,1,EXP(LN((1.1*(Fperm_SI_Woolf2021!$E$9:$E$93-AX$58)-63.1579*EXP(-0.19*Fperm_SI_Woolf2021!$E$9:$E$93)+63.1579*EXP(-0.19*AX$58))/(Fperm_SI_Woolf2021!$E$9:$E$93-AX$58))*(AX$58-Fperm_SI_Woolf2021!$E$9:$E$93)/10))),Fperm_SI_Woolf2021!$D$9:$D$93)*AX$57+INTERCEPT(Fperm_SI_Woolf2021!$F$9:$F$93*EXP(-Fperm_SI_Woolf2021!$I$9:$I$93*$C60*IF(AX$58=Fperm_SI_Woolf2021!$E$9:$E$93,1,EXP(LN((1.1*(Fperm_SI_Woolf2021!$E$9:$E$93-AX$58)-63.1579*EXP(-0.19*Fperm_SI_Woolf2021!$E$9:$E$93)+63.1579*EXP(-0.19*AX$58))/(Fperm_SI_Woolf2021!$E$9:$E$93-AX$58))*(AX$58-Fperm_SI_Woolf2021!$E$9:$E$93)/10))) + Fperm_SI_Woolf2021!$G$9:$G$93*EXP(-Fperm_SI_Woolf2021!$J$9:$J$93*$C60*IF(AX$58=Fperm_SI_Woolf2021!$E$9:$E$93,1,EXP(LN((1.1*(Fperm_SI_Woolf2021!$E$9:$E$93-AX$58)-63.1579*EXP(-0.19*Fperm_SI_Woolf2021!$E$9:$E$93)+63.1579*EXP(-0.19*AX$58))/(Fperm_SI_Woolf2021!$E$9:$E$93-AX$58))*(AX$58-Fperm_SI_Woolf2021!$E$9:$E$93)/10))) + Fperm_SI_Woolf2021!$H$9:$H$93*EXP(-Fperm_SI_Woolf2021!$K$9:$K$93*$C60*IF(AX$58=Fperm_SI_Woolf2021!$E$9:$E$93,1,EXP(LN((1.1*(Fperm_SI_Woolf2021!$E$9:$E$93-AX$58)-63.1579*EXP(-0.19*Fperm_SI_Woolf2021!$E$9:$E$93)+63.1579*EXP(-0.19*AX$58))/(Fperm_SI_Woolf2021!$E$9:$E$93-AX$58))*(AX$58-Fperm_SI_Woolf2021!$E$9:$E$93)/10))),Fperm_SI_Woolf2021!$D$9:$D$93))</f>
        <v>0.9999856518125162</v>
      </c>
      <c r="AY60" s="51" cm="1">
        <f t="array" ref="AY60">MIN(1,SLOPE(Fperm_SI_Woolf2021!$F$9:$F$93*EXP(-Fperm_SI_Woolf2021!$I$9:$I$93*$C60*IF(AY$58=Fperm_SI_Woolf2021!$E$9:$E$93,1,EXP(LN((1.1*(Fperm_SI_Woolf2021!$E$9:$E$93-AY$58)-63.1579*EXP(-0.19*Fperm_SI_Woolf2021!$E$9:$E$93)+63.1579*EXP(-0.19*AY$58))/(Fperm_SI_Woolf2021!$E$9:$E$93-AY$58))*(AY$58-Fperm_SI_Woolf2021!$E$9:$E$93)/10))) + Fperm_SI_Woolf2021!$G$9:$G$93*EXP(-Fperm_SI_Woolf2021!$J$9:$J$93*$C60*IF(AY$58=Fperm_SI_Woolf2021!$E$9:$E$93,1,EXP(LN((1.1*(Fperm_SI_Woolf2021!$E$9:$E$93-AY$58)-63.1579*EXP(-0.19*Fperm_SI_Woolf2021!$E$9:$E$93)+63.1579*EXP(-0.19*AY$58))/(Fperm_SI_Woolf2021!$E$9:$E$93-AY$58))*(AY$58-Fperm_SI_Woolf2021!$E$9:$E$93)/10))) + Fperm_SI_Woolf2021!$H$9:$H$93*EXP(-Fperm_SI_Woolf2021!$K$9:$K$93*$C60*IF(AY$58=Fperm_SI_Woolf2021!$E$9:$E$93,1,EXP(LN((1.1*(Fperm_SI_Woolf2021!$E$9:$E$93-AY$58)-63.1579*EXP(-0.19*Fperm_SI_Woolf2021!$E$9:$E$93)+63.1579*EXP(-0.19*AY$58))/(Fperm_SI_Woolf2021!$E$9:$E$93-AY$58))*(AY$58-Fperm_SI_Woolf2021!$E$9:$E$93)/10))),Fperm_SI_Woolf2021!$D$9:$D$93)*AY$57+INTERCEPT(Fperm_SI_Woolf2021!$F$9:$F$93*EXP(-Fperm_SI_Woolf2021!$I$9:$I$93*$C60*IF(AY$58=Fperm_SI_Woolf2021!$E$9:$E$93,1,EXP(LN((1.1*(Fperm_SI_Woolf2021!$E$9:$E$93-AY$58)-63.1579*EXP(-0.19*Fperm_SI_Woolf2021!$E$9:$E$93)+63.1579*EXP(-0.19*AY$58))/(Fperm_SI_Woolf2021!$E$9:$E$93-AY$58))*(AY$58-Fperm_SI_Woolf2021!$E$9:$E$93)/10))) + Fperm_SI_Woolf2021!$G$9:$G$93*EXP(-Fperm_SI_Woolf2021!$J$9:$J$93*$C60*IF(AY$58=Fperm_SI_Woolf2021!$E$9:$E$93,1,EXP(LN((1.1*(Fperm_SI_Woolf2021!$E$9:$E$93-AY$58)-63.1579*EXP(-0.19*Fperm_SI_Woolf2021!$E$9:$E$93)+63.1579*EXP(-0.19*AY$58))/(Fperm_SI_Woolf2021!$E$9:$E$93-AY$58))*(AY$58-Fperm_SI_Woolf2021!$E$9:$E$93)/10))) + Fperm_SI_Woolf2021!$H$9:$H$93*EXP(-Fperm_SI_Woolf2021!$K$9:$K$93*$C60*IF(AY$58=Fperm_SI_Woolf2021!$E$9:$E$93,1,EXP(LN((1.1*(Fperm_SI_Woolf2021!$E$9:$E$93-AY$58)-63.1579*EXP(-0.19*Fperm_SI_Woolf2021!$E$9:$E$93)+63.1579*EXP(-0.19*AY$58))/(Fperm_SI_Woolf2021!$E$9:$E$93-AY$58))*(AY$58-Fperm_SI_Woolf2021!$E$9:$E$93)/10))),Fperm_SI_Woolf2021!$D$9:$D$93))</f>
        <v>0.99998748556485162</v>
      </c>
      <c r="AZ60" s="51" cm="1">
        <f t="array" ref="AZ60">MIN(1,SLOPE(Fperm_SI_Woolf2021!$F$9:$F$93*EXP(-Fperm_SI_Woolf2021!$I$9:$I$93*$C60*IF(AZ$58=Fperm_SI_Woolf2021!$E$9:$E$93,1,EXP(LN((1.1*(Fperm_SI_Woolf2021!$E$9:$E$93-AZ$58)-63.1579*EXP(-0.19*Fperm_SI_Woolf2021!$E$9:$E$93)+63.1579*EXP(-0.19*AZ$58))/(Fperm_SI_Woolf2021!$E$9:$E$93-AZ$58))*(AZ$58-Fperm_SI_Woolf2021!$E$9:$E$93)/10))) + Fperm_SI_Woolf2021!$G$9:$G$93*EXP(-Fperm_SI_Woolf2021!$J$9:$J$93*$C60*IF(AZ$58=Fperm_SI_Woolf2021!$E$9:$E$93,1,EXP(LN((1.1*(Fperm_SI_Woolf2021!$E$9:$E$93-AZ$58)-63.1579*EXP(-0.19*Fperm_SI_Woolf2021!$E$9:$E$93)+63.1579*EXP(-0.19*AZ$58))/(Fperm_SI_Woolf2021!$E$9:$E$93-AZ$58))*(AZ$58-Fperm_SI_Woolf2021!$E$9:$E$93)/10))) + Fperm_SI_Woolf2021!$H$9:$H$93*EXP(-Fperm_SI_Woolf2021!$K$9:$K$93*$C60*IF(AZ$58=Fperm_SI_Woolf2021!$E$9:$E$93,1,EXP(LN((1.1*(Fperm_SI_Woolf2021!$E$9:$E$93-AZ$58)-63.1579*EXP(-0.19*Fperm_SI_Woolf2021!$E$9:$E$93)+63.1579*EXP(-0.19*AZ$58))/(Fperm_SI_Woolf2021!$E$9:$E$93-AZ$58))*(AZ$58-Fperm_SI_Woolf2021!$E$9:$E$93)/10))),Fperm_SI_Woolf2021!$D$9:$D$93)*AZ$57+INTERCEPT(Fperm_SI_Woolf2021!$F$9:$F$93*EXP(-Fperm_SI_Woolf2021!$I$9:$I$93*$C60*IF(AZ$58=Fperm_SI_Woolf2021!$E$9:$E$93,1,EXP(LN((1.1*(Fperm_SI_Woolf2021!$E$9:$E$93-AZ$58)-63.1579*EXP(-0.19*Fperm_SI_Woolf2021!$E$9:$E$93)+63.1579*EXP(-0.19*AZ$58))/(Fperm_SI_Woolf2021!$E$9:$E$93-AZ$58))*(AZ$58-Fperm_SI_Woolf2021!$E$9:$E$93)/10))) + Fperm_SI_Woolf2021!$G$9:$G$93*EXP(-Fperm_SI_Woolf2021!$J$9:$J$93*$C60*IF(AZ$58=Fperm_SI_Woolf2021!$E$9:$E$93,1,EXP(LN((1.1*(Fperm_SI_Woolf2021!$E$9:$E$93-AZ$58)-63.1579*EXP(-0.19*Fperm_SI_Woolf2021!$E$9:$E$93)+63.1579*EXP(-0.19*AZ$58))/(Fperm_SI_Woolf2021!$E$9:$E$93-AZ$58))*(AZ$58-Fperm_SI_Woolf2021!$E$9:$E$93)/10))) + Fperm_SI_Woolf2021!$H$9:$H$93*EXP(-Fperm_SI_Woolf2021!$K$9:$K$93*$C60*IF(AZ$58=Fperm_SI_Woolf2021!$E$9:$E$93,1,EXP(LN((1.1*(Fperm_SI_Woolf2021!$E$9:$E$93-AZ$58)-63.1579*EXP(-0.19*Fperm_SI_Woolf2021!$E$9:$E$93)+63.1579*EXP(-0.19*AZ$58))/(Fperm_SI_Woolf2021!$E$9:$E$93-AZ$58))*(AZ$58-Fperm_SI_Woolf2021!$E$9:$E$93)/10))),Fperm_SI_Woolf2021!$D$9:$D$93))</f>
        <v>0.99998931931718693</v>
      </c>
      <c r="BA60" s="51" cm="1">
        <f t="array" ref="BA60">MIN(1,SLOPE(Fperm_SI_Woolf2021!$F$9:$F$93*EXP(-Fperm_SI_Woolf2021!$I$9:$I$93*$C60*IF(BA$58=Fperm_SI_Woolf2021!$E$9:$E$93,1,EXP(LN((1.1*(Fperm_SI_Woolf2021!$E$9:$E$93-BA$58)-63.1579*EXP(-0.19*Fperm_SI_Woolf2021!$E$9:$E$93)+63.1579*EXP(-0.19*BA$58))/(Fperm_SI_Woolf2021!$E$9:$E$93-BA$58))*(BA$58-Fperm_SI_Woolf2021!$E$9:$E$93)/10))) + Fperm_SI_Woolf2021!$G$9:$G$93*EXP(-Fperm_SI_Woolf2021!$J$9:$J$93*$C60*IF(BA$58=Fperm_SI_Woolf2021!$E$9:$E$93,1,EXP(LN((1.1*(Fperm_SI_Woolf2021!$E$9:$E$93-BA$58)-63.1579*EXP(-0.19*Fperm_SI_Woolf2021!$E$9:$E$93)+63.1579*EXP(-0.19*BA$58))/(Fperm_SI_Woolf2021!$E$9:$E$93-BA$58))*(BA$58-Fperm_SI_Woolf2021!$E$9:$E$93)/10))) + Fperm_SI_Woolf2021!$H$9:$H$93*EXP(-Fperm_SI_Woolf2021!$K$9:$K$93*$C60*IF(BA$58=Fperm_SI_Woolf2021!$E$9:$E$93,1,EXP(LN((1.1*(Fperm_SI_Woolf2021!$E$9:$E$93-BA$58)-63.1579*EXP(-0.19*Fperm_SI_Woolf2021!$E$9:$E$93)+63.1579*EXP(-0.19*BA$58))/(Fperm_SI_Woolf2021!$E$9:$E$93-BA$58))*(BA$58-Fperm_SI_Woolf2021!$E$9:$E$93)/10))),Fperm_SI_Woolf2021!$D$9:$D$93)*BA$57+INTERCEPT(Fperm_SI_Woolf2021!$F$9:$F$93*EXP(-Fperm_SI_Woolf2021!$I$9:$I$93*$C60*IF(BA$58=Fperm_SI_Woolf2021!$E$9:$E$93,1,EXP(LN((1.1*(Fperm_SI_Woolf2021!$E$9:$E$93-BA$58)-63.1579*EXP(-0.19*Fperm_SI_Woolf2021!$E$9:$E$93)+63.1579*EXP(-0.19*BA$58))/(Fperm_SI_Woolf2021!$E$9:$E$93-BA$58))*(BA$58-Fperm_SI_Woolf2021!$E$9:$E$93)/10))) + Fperm_SI_Woolf2021!$G$9:$G$93*EXP(-Fperm_SI_Woolf2021!$J$9:$J$93*$C60*IF(BA$58=Fperm_SI_Woolf2021!$E$9:$E$93,1,EXP(LN((1.1*(Fperm_SI_Woolf2021!$E$9:$E$93-BA$58)-63.1579*EXP(-0.19*Fperm_SI_Woolf2021!$E$9:$E$93)+63.1579*EXP(-0.19*BA$58))/(Fperm_SI_Woolf2021!$E$9:$E$93-BA$58))*(BA$58-Fperm_SI_Woolf2021!$E$9:$E$93)/10))) + Fperm_SI_Woolf2021!$H$9:$H$93*EXP(-Fperm_SI_Woolf2021!$K$9:$K$93*$C60*IF(BA$58=Fperm_SI_Woolf2021!$E$9:$E$93,1,EXP(LN((1.1*(Fperm_SI_Woolf2021!$E$9:$E$93-BA$58)-63.1579*EXP(-0.19*Fperm_SI_Woolf2021!$E$9:$E$93)+63.1579*EXP(-0.19*BA$58))/(Fperm_SI_Woolf2021!$E$9:$E$93-BA$58))*(BA$58-Fperm_SI_Woolf2021!$E$9:$E$93)/10))),Fperm_SI_Woolf2021!$D$9:$D$93))</f>
        <v>0.99999115306952224</v>
      </c>
      <c r="BB60" s="51" cm="1">
        <f t="array" ref="BB60">MIN(1,SLOPE(Fperm_SI_Woolf2021!$F$9:$F$93*EXP(-Fperm_SI_Woolf2021!$I$9:$I$93*$C60*IF(BB$58=Fperm_SI_Woolf2021!$E$9:$E$93,1,EXP(LN((1.1*(Fperm_SI_Woolf2021!$E$9:$E$93-BB$58)-63.1579*EXP(-0.19*Fperm_SI_Woolf2021!$E$9:$E$93)+63.1579*EXP(-0.19*BB$58))/(Fperm_SI_Woolf2021!$E$9:$E$93-BB$58))*(BB$58-Fperm_SI_Woolf2021!$E$9:$E$93)/10))) + Fperm_SI_Woolf2021!$G$9:$G$93*EXP(-Fperm_SI_Woolf2021!$J$9:$J$93*$C60*IF(BB$58=Fperm_SI_Woolf2021!$E$9:$E$93,1,EXP(LN((1.1*(Fperm_SI_Woolf2021!$E$9:$E$93-BB$58)-63.1579*EXP(-0.19*Fperm_SI_Woolf2021!$E$9:$E$93)+63.1579*EXP(-0.19*BB$58))/(Fperm_SI_Woolf2021!$E$9:$E$93-BB$58))*(BB$58-Fperm_SI_Woolf2021!$E$9:$E$93)/10))) + Fperm_SI_Woolf2021!$H$9:$H$93*EXP(-Fperm_SI_Woolf2021!$K$9:$K$93*$C60*IF(BB$58=Fperm_SI_Woolf2021!$E$9:$E$93,1,EXP(LN((1.1*(Fperm_SI_Woolf2021!$E$9:$E$93-BB$58)-63.1579*EXP(-0.19*Fperm_SI_Woolf2021!$E$9:$E$93)+63.1579*EXP(-0.19*BB$58))/(Fperm_SI_Woolf2021!$E$9:$E$93-BB$58))*(BB$58-Fperm_SI_Woolf2021!$E$9:$E$93)/10))),Fperm_SI_Woolf2021!$D$9:$D$93)*BB$57+INTERCEPT(Fperm_SI_Woolf2021!$F$9:$F$93*EXP(-Fperm_SI_Woolf2021!$I$9:$I$93*$C60*IF(BB$58=Fperm_SI_Woolf2021!$E$9:$E$93,1,EXP(LN((1.1*(Fperm_SI_Woolf2021!$E$9:$E$93-BB$58)-63.1579*EXP(-0.19*Fperm_SI_Woolf2021!$E$9:$E$93)+63.1579*EXP(-0.19*BB$58))/(Fperm_SI_Woolf2021!$E$9:$E$93-BB$58))*(BB$58-Fperm_SI_Woolf2021!$E$9:$E$93)/10))) + Fperm_SI_Woolf2021!$G$9:$G$93*EXP(-Fperm_SI_Woolf2021!$J$9:$J$93*$C60*IF(BB$58=Fperm_SI_Woolf2021!$E$9:$E$93,1,EXP(LN((1.1*(Fperm_SI_Woolf2021!$E$9:$E$93-BB$58)-63.1579*EXP(-0.19*Fperm_SI_Woolf2021!$E$9:$E$93)+63.1579*EXP(-0.19*BB$58))/(Fperm_SI_Woolf2021!$E$9:$E$93-BB$58))*(BB$58-Fperm_SI_Woolf2021!$E$9:$E$93)/10))) + Fperm_SI_Woolf2021!$H$9:$H$93*EXP(-Fperm_SI_Woolf2021!$K$9:$K$93*$C60*IF(BB$58=Fperm_SI_Woolf2021!$E$9:$E$93,1,EXP(LN((1.1*(Fperm_SI_Woolf2021!$E$9:$E$93-BB$58)-63.1579*EXP(-0.19*Fperm_SI_Woolf2021!$E$9:$E$93)+63.1579*EXP(-0.19*BB$58))/(Fperm_SI_Woolf2021!$E$9:$E$93-BB$58))*(BB$58-Fperm_SI_Woolf2021!$E$9:$E$93)/10))),Fperm_SI_Woolf2021!$D$9:$D$93))</f>
        <v>0.99999298682185755</v>
      </c>
      <c r="BC60" s="51" cm="1">
        <f t="array" ref="BC60">MIN(1,SLOPE(Fperm_SI_Woolf2021!$F$9:$F$93*EXP(-Fperm_SI_Woolf2021!$I$9:$I$93*$C60*IF(BC$58=Fperm_SI_Woolf2021!$E$9:$E$93,1,EXP(LN((1.1*(Fperm_SI_Woolf2021!$E$9:$E$93-BC$58)-63.1579*EXP(-0.19*Fperm_SI_Woolf2021!$E$9:$E$93)+63.1579*EXP(-0.19*BC$58))/(Fperm_SI_Woolf2021!$E$9:$E$93-BC$58))*(BC$58-Fperm_SI_Woolf2021!$E$9:$E$93)/10))) + Fperm_SI_Woolf2021!$G$9:$G$93*EXP(-Fperm_SI_Woolf2021!$J$9:$J$93*$C60*IF(BC$58=Fperm_SI_Woolf2021!$E$9:$E$93,1,EXP(LN((1.1*(Fperm_SI_Woolf2021!$E$9:$E$93-BC$58)-63.1579*EXP(-0.19*Fperm_SI_Woolf2021!$E$9:$E$93)+63.1579*EXP(-0.19*BC$58))/(Fperm_SI_Woolf2021!$E$9:$E$93-BC$58))*(BC$58-Fperm_SI_Woolf2021!$E$9:$E$93)/10))) + Fperm_SI_Woolf2021!$H$9:$H$93*EXP(-Fperm_SI_Woolf2021!$K$9:$K$93*$C60*IF(BC$58=Fperm_SI_Woolf2021!$E$9:$E$93,1,EXP(LN((1.1*(Fperm_SI_Woolf2021!$E$9:$E$93-BC$58)-63.1579*EXP(-0.19*Fperm_SI_Woolf2021!$E$9:$E$93)+63.1579*EXP(-0.19*BC$58))/(Fperm_SI_Woolf2021!$E$9:$E$93-BC$58))*(BC$58-Fperm_SI_Woolf2021!$E$9:$E$93)/10))),Fperm_SI_Woolf2021!$D$9:$D$93)*BC$57+INTERCEPT(Fperm_SI_Woolf2021!$F$9:$F$93*EXP(-Fperm_SI_Woolf2021!$I$9:$I$93*$C60*IF(BC$58=Fperm_SI_Woolf2021!$E$9:$E$93,1,EXP(LN((1.1*(Fperm_SI_Woolf2021!$E$9:$E$93-BC$58)-63.1579*EXP(-0.19*Fperm_SI_Woolf2021!$E$9:$E$93)+63.1579*EXP(-0.19*BC$58))/(Fperm_SI_Woolf2021!$E$9:$E$93-BC$58))*(BC$58-Fperm_SI_Woolf2021!$E$9:$E$93)/10))) + Fperm_SI_Woolf2021!$G$9:$G$93*EXP(-Fperm_SI_Woolf2021!$J$9:$J$93*$C60*IF(BC$58=Fperm_SI_Woolf2021!$E$9:$E$93,1,EXP(LN((1.1*(Fperm_SI_Woolf2021!$E$9:$E$93-BC$58)-63.1579*EXP(-0.19*Fperm_SI_Woolf2021!$E$9:$E$93)+63.1579*EXP(-0.19*BC$58))/(Fperm_SI_Woolf2021!$E$9:$E$93-BC$58))*(BC$58-Fperm_SI_Woolf2021!$E$9:$E$93)/10))) + Fperm_SI_Woolf2021!$H$9:$H$93*EXP(-Fperm_SI_Woolf2021!$K$9:$K$93*$C60*IF(BC$58=Fperm_SI_Woolf2021!$E$9:$E$93,1,EXP(LN((1.1*(Fperm_SI_Woolf2021!$E$9:$E$93-BC$58)-63.1579*EXP(-0.19*Fperm_SI_Woolf2021!$E$9:$E$93)+63.1579*EXP(-0.19*BC$58))/(Fperm_SI_Woolf2021!$E$9:$E$93-BC$58))*(BC$58-Fperm_SI_Woolf2021!$E$9:$E$93)/10))),Fperm_SI_Woolf2021!$D$9:$D$93))</f>
        <v>0.99999482057419287</v>
      </c>
      <c r="BD60" s="51" cm="1">
        <f t="array" ref="BD60">MIN(1,SLOPE(Fperm_SI_Woolf2021!$F$9:$F$93*EXP(-Fperm_SI_Woolf2021!$I$9:$I$93*$C60*IF(BD$58=Fperm_SI_Woolf2021!$E$9:$E$93,1,EXP(LN((1.1*(Fperm_SI_Woolf2021!$E$9:$E$93-BD$58)-63.1579*EXP(-0.19*Fperm_SI_Woolf2021!$E$9:$E$93)+63.1579*EXP(-0.19*BD$58))/(Fperm_SI_Woolf2021!$E$9:$E$93-BD$58))*(BD$58-Fperm_SI_Woolf2021!$E$9:$E$93)/10))) + Fperm_SI_Woolf2021!$G$9:$G$93*EXP(-Fperm_SI_Woolf2021!$J$9:$J$93*$C60*IF(BD$58=Fperm_SI_Woolf2021!$E$9:$E$93,1,EXP(LN((1.1*(Fperm_SI_Woolf2021!$E$9:$E$93-BD$58)-63.1579*EXP(-0.19*Fperm_SI_Woolf2021!$E$9:$E$93)+63.1579*EXP(-0.19*BD$58))/(Fperm_SI_Woolf2021!$E$9:$E$93-BD$58))*(BD$58-Fperm_SI_Woolf2021!$E$9:$E$93)/10))) + Fperm_SI_Woolf2021!$H$9:$H$93*EXP(-Fperm_SI_Woolf2021!$K$9:$K$93*$C60*IF(BD$58=Fperm_SI_Woolf2021!$E$9:$E$93,1,EXP(LN((1.1*(Fperm_SI_Woolf2021!$E$9:$E$93-BD$58)-63.1579*EXP(-0.19*Fperm_SI_Woolf2021!$E$9:$E$93)+63.1579*EXP(-0.19*BD$58))/(Fperm_SI_Woolf2021!$E$9:$E$93-BD$58))*(BD$58-Fperm_SI_Woolf2021!$E$9:$E$93)/10))),Fperm_SI_Woolf2021!$D$9:$D$93)*BD$57+INTERCEPT(Fperm_SI_Woolf2021!$F$9:$F$93*EXP(-Fperm_SI_Woolf2021!$I$9:$I$93*$C60*IF(BD$58=Fperm_SI_Woolf2021!$E$9:$E$93,1,EXP(LN((1.1*(Fperm_SI_Woolf2021!$E$9:$E$93-BD$58)-63.1579*EXP(-0.19*Fperm_SI_Woolf2021!$E$9:$E$93)+63.1579*EXP(-0.19*BD$58))/(Fperm_SI_Woolf2021!$E$9:$E$93-BD$58))*(BD$58-Fperm_SI_Woolf2021!$E$9:$E$93)/10))) + Fperm_SI_Woolf2021!$G$9:$G$93*EXP(-Fperm_SI_Woolf2021!$J$9:$J$93*$C60*IF(BD$58=Fperm_SI_Woolf2021!$E$9:$E$93,1,EXP(LN((1.1*(Fperm_SI_Woolf2021!$E$9:$E$93-BD$58)-63.1579*EXP(-0.19*Fperm_SI_Woolf2021!$E$9:$E$93)+63.1579*EXP(-0.19*BD$58))/(Fperm_SI_Woolf2021!$E$9:$E$93-BD$58))*(BD$58-Fperm_SI_Woolf2021!$E$9:$E$93)/10))) + Fperm_SI_Woolf2021!$H$9:$H$93*EXP(-Fperm_SI_Woolf2021!$K$9:$K$93*$C60*IF(BD$58=Fperm_SI_Woolf2021!$E$9:$E$93,1,EXP(LN((1.1*(Fperm_SI_Woolf2021!$E$9:$E$93-BD$58)-63.1579*EXP(-0.19*Fperm_SI_Woolf2021!$E$9:$E$93)+63.1579*EXP(-0.19*BD$58))/(Fperm_SI_Woolf2021!$E$9:$E$93-BD$58))*(BD$58-Fperm_SI_Woolf2021!$E$9:$E$93)/10))),Fperm_SI_Woolf2021!$D$9:$D$93))</f>
        <v>0.99999665432652829</v>
      </c>
      <c r="BE60" s="51" cm="1">
        <f t="array" ref="BE60">MIN(1,SLOPE(Fperm_SI_Woolf2021!$F$9:$F$93*EXP(-Fperm_SI_Woolf2021!$I$9:$I$93*$C60*IF(BE$58=Fperm_SI_Woolf2021!$E$9:$E$93,1,EXP(LN((1.1*(Fperm_SI_Woolf2021!$E$9:$E$93-BE$58)-63.1579*EXP(-0.19*Fperm_SI_Woolf2021!$E$9:$E$93)+63.1579*EXP(-0.19*BE$58))/(Fperm_SI_Woolf2021!$E$9:$E$93-BE$58))*(BE$58-Fperm_SI_Woolf2021!$E$9:$E$93)/10))) + Fperm_SI_Woolf2021!$G$9:$G$93*EXP(-Fperm_SI_Woolf2021!$J$9:$J$93*$C60*IF(BE$58=Fperm_SI_Woolf2021!$E$9:$E$93,1,EXP(LN((1.1*(Fperm_SI_Woolf2021!$E$9:$E$93-BE$58)-63.1579*EXP(-0.19*Fperm_SI_Woolf2021!$E$9:$E$93)+63.1579*EXP(-0.19*BE$58))/(Fperm_SI_Woolf2021!$E$9:$E$93-BE$58))*(BE$58-Fperm_SI_Woolf2021!$E$9:$E$93)/10))) + Fperm_SI_Woolf2021!$H$9:$H$93*EXP(-Fperm_SI_Woolf2021!$K$9:$K$93*$C60*IF(BE$58=Fperm_SI_Woolf2021!$E$9:$E$93,1,EXP(LN((1.1*(Fperm_SI_Woolf2021!$E$9:$E$93-BE$58)-63.1579*EXP(-0.19*Fperm_SI_Woolf2021!$E$9:$E$93)+63.1579*EXP(-0.19*BE$58))/(Fperm_SI_Woolf2021!$E$9:$E$93-BE$58))*(BE$58-Fperm_SI_Woolf2021!$E$9:$E$93)/10))),Fperm_SI_Woolf2021!$D$9:$D$93)*BE$57+INTERCEPT(Fperm_SI_Woolf2021!$F$9:$F$93*EXP(-Fperm_SI_Woolf2021!$I$9:$I$93*$C60*IF(BE$58=Fperm_SI_Woolf2021!$E$9:$E$93,1,EXP(LN((1.1*(Fperm_SI_Woolf2021!$E$9:$E$93-BE$58)-63.1579*EXP(-0.19*Fperm_SI_Woolf2021!$E$9:$E$93)+63.1579*EXP(-0.19*BE$58))/(Fperm_SI_Woolf2021!$E$9:$E$93-BE$58))*(BE$58-Fperm_SI_Woolf2021!$E$9:$E$93)/10))) + Fperm_SI_Woolf2021!$G$9:$G$93*EXP(-Fperm_SI_Woolf2021!$J$9:$J$93*$C60*IF(BE$58=Fperm_SI_Woolf2021!$E$9:$E$93,1,EXP(LN((1.1*(Fperm_SI_Woolf2021!$E$9:$E$93-BE$58)-63.1579*EXP(-0.19*Fperm_SI_Woolf2021!$E$9:$E$93)+63.1579*EXP(-0.19*BE$58))/(Fperm_SI_Woolf2021!$E$9:$E$93-BE$58))*(BE$58-Fperm_SI_Woolf2021!$E$9:$E$93)/10))) + Fperm_SI_Woolf2021!$H$9:$H$93*EXP(-Fperm_SI_Woolf2021!$K$9:$K$93*$C60*IF(BE$58=Fperm_SI_Woolf2021!$E$9:$E$93,1,EXP(LN((1.1*(Fperm_SI_Woolf2021!$E$9:$E$93-BE$58)-63.1579*EXP(-0.19*Fperm_SI_Woolf2021!$E$9:$E$93)+63.1579*EXP(-0.19*BE$58))/(Fperm_SI_Woolf2021!$E$9:$E$93-BE$58))*(BE$58-Fperm_SI_Woolf2021!$E$9:$E$93)/10))),Fperm_SI_Woolf2021!$D$9:$D$93))</f>
        <v>0.9999984880788636</v>
      </c>
      <c r="BF60" s="51" cm="1">
        <f t="array" ref="BF60">MIN(1,SLOPE(Fperm_SI_Woolf2021!$F$9:$F$93*EXP(-Fperm_SI_Woolf2021!$I$9:$I$93*$C60*IF(BF$58=Fperm_SI_Woolf2021!$E$9:$E$93,1,EXP(LN((1.1*(Fperm_SI_Woolf2021!$E$9:$E$93-BF$58)-63.1579*EXP(-0.19*Fperm_SI_Woolf2021!$E$9:$E$93)+63.1579*EXP(-0.19*BF$58))/(Fperm_SI_Woolf2021!$E$9:$E$93-BF$58))*(BF$58-Fperm_SI_Woolf2021!$E$9:$E$93)/10))) + Fperm_SI_Woolf2021!$G$9:$G$93*EXP(-Fperm_SI_Woolf2021!$J$9:$J$93*$C60*IF(BF$58=Fperm_SI_Woolf2021!$E$9:$E$93,1,EXP(LN((1.1*(Fperm_SI_Woolf2021!$E$9:$E$93-BF$58)-63.1579*EXP(-0.19*Fperm_SI_Woolf2021!$E$9:$E$93)+63.1579*EXP(-0.19*BF$58))/(Fperm_SI_Woolf2021!$E$9:$E$93-BF$58))*(BF$58-Fperm_SI_Woolf2021!$E$9:$E$93)/10))) + Fperm_SI_Woolf2021!$H$9:$H$93*EXP(-Fperm_SI_Woolf2021!$K$9:$K$93*$C60*IF(BF$58=Fperm_SI_Woolf2021!$E$9:$E$93,1,EXP(LN((1.1*(Fperm_SI_Woolf2021!$E$9:$E$93-BF$58)-63.1579*EXP(-0.19*Fperm_SI_Woolf2021!$E$9:$E$93)+63.1579*EXP(-0.19*BF$58))/(Fperm_SI_Woolf2021!$E$9:$E$93-BF$58))*(BF$58-Fperm_SI_Woolf2021!$E$9:$E$93)/10))),Fperm_SI_Woolf2021!$D$9:$D$93)*BF$57+INTERCEPT(Fperm_SI_Woolf2021!$F$9:$F$93*EXP(-Fperm_SI_Woolf2021!$I$9:$I$93*$C60*IF(BF$58=Fperm_SI_Woolf2021!$E$9:$E$93,1,EXP(LN((1.1*(Fperm_SI_Woolf2021!$E$9:$E$93-BF$58)-63.1579*EXP(-0.19*Fperm_SI_Woolf2021!$E$9:$E$93)+63.1579*EXP(-0.19*BF$58))/(Fperm_SI_Woolf2021!$E$9:$E$93-BF$58))*(BF$58-Fperm_SI_Woolf2021!$E$9:$E$93)/10))) + Fperm_SI_Woolf2021!$G$9:$G$93*EXP(-Fperm_SI_Woolf2021!$J$9:$J$93*$C60*IF(BF$58=Fperm_SI_Woolf2021!$E$9:$E$93,1,EXP(LN((1.1*(Fperm_SI_Woolf2021!$E$9:$E$93-BF$58)-63.1579*EXP(-0.19*Fperm_SI_Woolf2021!$E$9:$E$93)+63.1579*EXP(-0.19*BF$58))/(Fperm_SI_Woolf2021!$E$9:$E$93-BF$58))*(BF$58-Fperm_SI_Woolf2021!$E$9:$E$93)/10))) + Fperm_SI_Woolf2021!$H$9:$H$93*EXP(-Fperm_SI_Woolf2021!$K$9:$K$93*$C60*IF(BF$58=Fperm_SI_Woolf2021!$E$9:$E$93,1,EXP(LN((1.1*(Fperm_SI_Woolf2021!$E$9:$E$93-BF$58)-63.1579*EXP(-0.19*Fperm_SI_Woolf2021!$E$9:$E$93)+63.1579*EXP(-0.19*BF$58))/(Fperm_SI_Woolf2021!$E$9:$E$93-BF$58))*(BF$58-Fperm_SI_Woolf2021!$E$9:$E$93)/10))),Fperm_SI_Woolf2021!$D$9:$D$93))</f>
        <v>1</v>
      </c>
      <c r="BG60" s="51" cm="1">
        <f t="array" ref="BG60">MIN(1,SLOPE(Fperm_SI_Woolf2021!$F$9:$F$93*EXP(-Fperm_SI_Woolf2021!$I$9:$I$93*$C60*IF(BG$58=Fperm_SI_Woolf2021!$E$9:$E$93,1,EXP(LN((1.1*(Fperm_SI_Woolf2021!$E$9:$E$93-BG$58)-63.1579*EXP(-0.19*Fperm_SI_Woolf2021!$E$9:$E$93)+63.1579*EXP(-0.19*BG$58))/(Fperm_SI_Woolf2021!$E$9:$E$93-BG$58))*(BG$58-Fperm_SI_Woolf2021!$E$9:$E$93)/10))) + Fperm_SI_Woolf2021!$G$9:$G$93*EXP(-Fperm_SI_Woolf2021!$J$9:$J$93*$C60*IF(BG$58=Fperm_SI_Woolf2021!$E$9:$E$93,1,EXP(LN((1.1*(Fperm_SI_Woolf2021!$E$9:$E$93-BG$58)-63.1579*EXP(-0.19*Fperm_SI_Woolf2021!$E$9:$E$93)+63.1579*EXP(-0.19*BG$58))/(Fperm_SI_Woolf2021!$E$9:$E$93-BG$58))*(BG$58-Fperm_SI_Woolf2021!$E$9:$E$93)/10))) + Fperm_SI_Woolf2021!$H$9:$H$93*EXP(-Fperm_SI_Woolf2021!$K$9:$K$93*$C60*IF(BG$58=Fperm_SI_Woolf2021!$E$9:$E$93,1,EXP(LN((1.1*(Fperm_SI_Woolf2021!$E$9:$E$93-BG$58)-63.1579*EXP(-0.19*Fperm_SI_Woolf2021!$E$9:$E$93)+63.1579*EXP(-0.19*BG$58))/(Fperm_SI_Woolf2021!$E$9:$E$93-BG$58))*(BG$58-Fperm_SI_Woolf2021!$E$9:$E$93)/10))),Fperm_SI_Woolf2021!$D$9:$D$93)*BG$57+INTERCEPT(Fperm_SI_Woolf2021!$F$9:$F$93*EXP(-Fperm_SI_Woolf2021!$I$9:$I$93*$C60*IF(BG$58=Fperm_SI_Woolf2021!$E$9:$E$93,1,EXP(LN((1.1*(Fperm_SI_Woolf2021!$E$9:$E$93-BG$58)-63.1579*EXP(-0.19*Fperm_SI_Woolf2021!$E$9:$E$93)+63.1579*EXP(-0.19*BG$58))/(Fperm_SI_Woolf2021!$E$9:$E$93-BG$58))*(BG$58-Fperm_SI_Woolf2021!$E$9:$E$93)/10))) + Fperm_SI_Woolf2021!$G$9:$G$93*EXP(-Fperm_SI_Woolf2021!$J$9:$J$93*$C60*IF(BG$58=Fperm_SI_Woolf2021!$E$9:$E$93,1,EXP(LN((1.1*(Fperm_SI_Woolf2021!$E$9:$E$93-BG$58)-63.1579*EXP(-0.19*Fperm_SI_Woolf2021!$E$9:$E$93)+63.1579*EXP(-0.19*BG$58))/(Fperm_SI_Woolf2021!$E$9:$E$93-BG$58))*(BG$58-Fperm_SI_Woolf2021!$E$9:$E$93)/10))) + Fperm_SI_Woolf2021!$H$9:$H$93*EXP(-Fperm_SI_Woolf2021!$K$9:$K$93*$C60*IF(BG$58=Fperm_SI_Woolf2021!$E$9:$E$93,1,EXP(LN((1.1*(Fperm_SI_Woolf2021!$E$9:$E$93-BG$58)-63.1579*EXP(-0.19*Fperm_SI_Woolf2021!$E$9:$E$93)+63.1579*EXP(-0.19*BG$58))/(Fperm_SI_Woolf2021!$E$9:$E$93-BG$58))*(BG$58-Fperm_SI_Woolf2021!$E$9:$E$93)/10))),Fperm_SI_Woolf2021!$D$9:$D$93))</f>
        <v>1</v>
      </c>
      <c r="BH60" s="51" cm="1">
        <f t="array" ref="BH60">MIN(1,SLOPE(Fperm_SI_Woolf2021!$F$9:$F$93*EXP(-Fperm_SI_Woolf2021!$I$9:$I$93*$C60*IF(BH$58=Fperm_SI_Woolf2021!$E$9:$E$93,1,EXP(LN((1.1*(Fperm_SI_Woolf2021!$E$9:$E$93-BH$58)-63.1579*EXP(-0.19*Fperm_SI_Woolf2021!$E$9:$E$93)+63.1579*EXP(-0.19*BH$58))/(Fperm_SI_Woolf2021!$E$9:$E$93-BH$58))*(BH$58-Fperm_SI_Woolf2021!$E$9:$E$93)/10))) + Fperm_SI_Woolf2021!$G$9:$G$93*EXP(-Fperm_SI_Woolf2021!$J$9:$J$93*$C60*IF(BH$58=Fperm_SI_Woolf2021!$E$9:$E$93,1,EXP(LN((1.1*(Fperm_SI_Woolf2021!$E$9:$E$93-BH$58)-63.1579*EXP(-0.19*Fperm_SI_Woolf2021!$E$9:$E$93)+63.1579*EXP(-0.19*BH$58))/(Fperm_SI_Woolf2021!$E$9:$E$93-BH$58))*(BH$58-Fperm_SI_Woolf2021!$E$9:$E$93)/10))) + Fperm_SI_Woolf2021!$H$9:$H$93*EXP(-Fperm_SI_Woolf2021!$K$9:$K$93*$C60*IF(BH$58=Fperm_SI_Woolf2021!$E$9:$E$93,1,EXP(LN((1.1*(Fperm_SI_Woolf2021!$E$9:$E$93-BH$58)-63.1579*EXP(-0.19*Fperm_SI_Woolf2021!$E$9:$E$93)+63.1579*EXP(-0.19*BH$58))/(Fperm_SI_Woolf2021!$E$9:$E$93-BH$58))*(BH$58-Fperm_SI_Woolf2021!$E$9:$E$93)/10))),Fperm_SI_Woolf2021!$D$9:$D$93)*BH$57+INTERCEPT(Fperm_SI_Woolf2021!$F$9:$F$93*EXP(-Fperm_SI_Woolf2021!$I$9:$I$93*$C60*IF(BH$58=Fperm_SI_Woolf2021!$E$9:$E$93,1,EXP(LN((1.1*(Fperm_SI_Woolf2021!$E$9:$E$93-BH$58)-63.1579*EXP(-0.19*Fperm_SI_Woolf2021!$E$9:$E$93)+63.1579*EXP(-0.19*BH$58))/(Fperm_SI_Woolf2021!$E$9:$E$93-BH$58))*(BH$58-Fperm_SI_Woolf2021!$E$9:$E$93)/10))) + Fperm_SI_Woolf2021!$G$9:$G$93*EXP(-Fperm_SI_Woolf2021!$J$9:$J$93*$C60*IF(BH$58=Fperm_SI_Woolf2021!$E$9:$E$93,1,EXP(LN((1.1*(Fperm_SI_Woolf2021!$E$9:$E$93-BH$58)-63.1579*EXP(-0.19*Fperm_SI_Woolf2021!$E$9:$E$93)+63.1579*EXP(-0.19*BH$58))/(Fperm_SI_Woolf2021!$E$9:$E$93-BH$58))*(BH$58-Fperm_SI_Woolf2021!$E$9:$E$93)/10))) + Fperm_SI_Woolf2021!$H$9:$H$93*EXP(-Fperm_SI_Woolf2021!$K$9:$K$93*$C60*IF(BH$58=Fperm_SI_Woolf2021!$E$9:$E$93,1,EXP(LN((1.1*(Fperm_SI_Woolf2021!$E$9:$E$93-BH$58)-63.1579*EXP(-0.19*Fperm_SI_Woolf2021!$E$9:$E$93)+63.1579*EXP(-0.19*BH$58))/(Fperm_SI_Woolf2021!$E$9:$E$93-BH$58))*(BH$58-Fperm_SI_Woolf2021!$E$9:$E$93)/10))),Fperm_SI_Woolf2021!$D$9:$D$93))</f>
        <v>1</v>
      </c>
      <c r="BI60" s="51" cm="1">
        <f t="array" ref="BI60">MIN(1,SLOPE(Fperm_SI_Woolf2021!$F$9:$F$93*EXP(-Fperm_SI_Woolf2021!$I$9:$I$93*$C60*IF(BI$58=Fperm_SI_Woolf2021!$E$9:$E$93,1,EXP(LN((1.1*(Fperm_SI_Woolf2021!$E$9:$E$93-BI$58)-63.1579*EXP(-0.19*Fperm_SI_Woolf2021!$E$9:$E$93)+63.1579*EXP(-0.19*BI$58))/(Fperm_SI_Woolf2021!$E$9:$E$93-BI$58))*(BI$58-Fperm_SI_Woolf2021!$E$9:$E$93)/10))) + Fperm_SI_Woolf2021!$G$9:$G$93*EXP(-Fperm_SI_Woolf2021!$J$9:$J$93*$C60*IF(BI$58=Fperm_SI_Woolf2021!$E$9:$E$93,1,EXP(LN((1.1*(Fperm_SI_Woolf2021!$E$9:$E$93-BI$58)-63.1579*EXP(-0.19*Fperm_SI_Woolf2021!$E$9:$E$93)+63.1579*EXP(-0.19*BI$58))/(Fperm_SI_Woolf2021!$E$9:$E$93-BI$58))*(BI$58-Fperm_SI_Woolf2021!$E$9:$E$93)/10))) + Fperm_SI_Woolf2021!$H$9:$H$93*EXP(-Fperm_SI_Woolf2021!$K$9:$K$93*$C60*IF(BI$58=Fperm_SI_Woolf2021!$E$9:$E$93,1,EXP(LN((1.1*(Fperm_SI_Woolf2021!$E$9:$E$93-BI$58)-63.1579*EXP(-0.19*Fperm_SI_Woolf2021!$E$9:$E$93)+63.1579*EXP(-0.19*BI$58))/(Fperm_SI_Woolf2021!$E$9:$E$93-BI$58))*(BI$58-Fperm_SI_Woolf2021!$E$9:$E$93)/10))),Fperm_SI_Woolf2021!$D$9:$D$93)*BI$57+INTERCEPT(Fperm_SI_Woolf2021!$F$9:$F$93*EXP(-Fperm_SI_Woolf2021!$I$9:$I$93*$C60*IF(BI$58=Fperm_SI_Woolf2021!$E$9:$E$93,1,EXP(LN((1.1*(Fperm_SI_Woolf2021!$E$9:$E$93-BI$58)-63.1579*EXP(-0.19*Fperm_SI_Woolf2021!$E$9:$E$93)+63.1579*EXP(-0.19*BI$58))/(Fperm_SI_Woolf2021!$E$9:$E$93-BI$58))*(BI$58-Fperm_SI_Woolf2021!$E$9:$E$93)/10))) + Fperm_SI_Woolf2021!$G$9:$G$93*EXP(-Fperm_SI_Woolf2021!$J$9:$J$93*$C60*IF(BI$58=Fperm_SI_Woolf2021!$E$9:$E$93,1,EXP(LN((1.1*(Fperm_SI_Woolf2021!$E$9:$E$93-BI$58)-63.1579*EXP(-0.19*Fperm_SI_Woolf2021!$E$9:$E$93)+63.1579*EXP(-0.19*BI$58))/(Fperm_SI_Woolf2021!$E$9:$E$93-BI$58))*(BI$58-Fperm_SI_Woolf2021!$E$9:$E$93)/10))) + Fperm_SI_Woolf2021!$H$9:$H$93*EXP(-Fperm_SI_Woolf2021!$K$9:$K$93*$C60*IF(BI$58=Fperm_SI_Woolf2021!$E$9:$E$93,1,EXP(LN((1.1*(Fperm_SI_Woolf2021!$E$9:$E$93-BI$58)-63.1579*EXP(-0.19*Fperm_SI_Woolf2021!$E$9:$E$93)+63.1579*EXP(-0.19*BI$58))/(Fperm_SI_Woolf2021!$E$9:$E$93-BI$58))*(BI$58-Fperm_SI_Woolf2021!$E$9:$E$93)/10))),Fperm_SI_Woolf2021!$D$9:$D$93))</f>
        <v>1</v>
      </c>
      <c r="BJ60" s="51" cm="1">
        <f t="array" ref="BJ60">MIN(1,SLOPE(Fperm_SI_Woolf2021!$F$9:$F$93*EXP(-Fperm_SI_Woolf2021!$I$9:$I$93*$C60*IF(BJ$58=Fperm_SI_Woolf2021!$E$9:$E$93,1,EXP(LN((1.1*(Fperm_SI_Woolf2021!$E$9:$E$93-BJ$58)-63.1579*EXP(-0.19*Fperm_SI_Woolf2021!$E$9:$E$93)+63.1579*EXP(-0.19*BJ$58))/(Fperm_SI_Woolf2021!$E$9:$E$93-BJ$58))*(BJ$58-Fperm_SI_Woolf2021!$E$9:$E$93)/10))) + Fperm_SI_Woolf2021!$G$9:$G$93*EXP(-Fperm_SI_Woolf2021!$J$9:$J$93*$C60*IF(BJ$58=Fperm_SI_Woolf2021!$E$9:$E$93,1,EXP(LN((1.1*(Fperm_SI_Woolf2021!$E$9:$E$93-BJ$58)-63.1579*EXP(-0.19*Fperm_SI_Woolf2021!$E$9:$E$93)+63.1579*EXP(-0.19*BJ$58))/(Fperm_SI_Woolf2021!$E$9:$E$93-BJ$58))*(BJ$58-Fperm_SI_Woolf2021!$E$9:$E$93)/10))) + Fperm_SI_Woolf2021!$H$9:$H$93*EXP(-Fperm_SI_Woolf2021!$K$9:$K$93*$C60*IF(BJ$58=Fperm_SI_Woolf2021!$E$9:$E$93,1,EXP(LN((1.1*(Fperm_SI_Woolf2021!$E$9:$E$93-BJ$58)-63.1579*EXP(-0.19*Fperm_SI_Woolf2021!$E$9:$E$93)+63.1579*EXP(-0.19*BJ$58))/(Fperm_SI_Woolf2021!$E$9:$E$93-BJ$58))*(BJ$58-Fperm_SI_Woolf2021!$E$9:$E$93)/10))),Fperm_SI_Woolf2021!$D$9:$D$93)*BJ$57+INTERCEPT(Fperm_SI_Woolf2021!$F$9:$F$93*EXP(-Fperm_SI_Woolf2021!$I$9:$I$93*$C60*IF(BJ$58=Fperm_SI_Woolf2021!$E$9:$E$93,1,EXP(LN((1.1*(Fperm_SI_Woolf2021!$E$9:$E$93-BJ$58)-63.1579*EXP(-0.19*Fperm_SI_Woolf2021!$E$9:$E$93)+63.1579*EXP(-0.19*BJ$58))/(Fperm_SI_Woolf2021!$E$9:$E$93-BJ$58))*(BJ$58-Fperm_SI_Woolf2021!$E$9:$E$93)/10))) + Fperm_SI_Woolf2021!$G$9:$G$93*EXP(-Fperm_SI_Woolf2021!$J$9:$J$93*$C60*IF(BJ$58=Fperm_SI_Woolf2021!$E$9:$E$93,1,EXP(LN((1.1*(Fperm_SI_Woolf2021!$E$9:$E$93-BJ$58)-63.1579*EXP(-0.19*Fperm_SI_Woolf2021!$E$9:$E$93)+63.1579*EXP(-0.19*BJ$58))/(Fperm_SI_Woolf2021!$E$9:$E$93-BJ$58))*(BJ$58-Fperm_SI_Woolf2021!$E$9:$E$93)/10))) + Fperm_SI_Woolf2021!$H$9:$H$93*EXP(-Fperm_SI_Woolf2021!$K$9:$K$93*$C60*IF(BJ$58=Fperm_SI_Woolf2021!$E$9:$E$93,1,EXP(LN((1.1*(Fperm_SI_Woolf2021!$E$9:$E$93-BJ$58)-63.1579*EXP(-0.19*Fperm_SI_Woolf2021!$E$9:$E$93)+63.1579*EXP(-0.19*BJ$58))/(Fperm_SI_Woolf2021!$E$9:$E$93-BJ$58))*(BJ$58-Fperm_SI_Woolf2021!$E$9:$E$93)/10))),Fperm_SI_Woolf2021!$D$9:$D$93))</f>
        <v>1</v>
      </c>
      <c r="BK60" s="51" cm="1">
        <f t="array" ref="BK60">MIN(1,SLOPE(Fperm_SI_Woolf2021!$F$9:$F$93*EXP(-Fperm_SI_Woolf2021!$I$9:$I$93*$C60*IF(BK$58=Fperm_SI_Woolf2021!$E$9:$E$93,1,EXP(LN((1.1*(Fperm_SI_Woolf2021!$E$9:$E$93-BK$58)-63.1579*EXP(-0.19*Fperm_SI_Woolf2021!$E$9:$E$93)+63.1579*EXP(-0.19*BK$58))/(Fperm_SI_Woolf2021!$E$9:$E$93-BK$58))*(BK$58-Fperm_SI_Woolf2021!$E$9:$E$93)/10))) + Fperm_SI_Woolf2021!$G$9:$G$93*EXP(-Fperm_SI_Woolf2021!$J$9:$J$93*$C60*IF(BK$58=Fperm_SI_Woolf2021!$E$9:$E$93,1,EXP(LN((1.1*(Fperm_SI_Woolf2021!$E$9:$E$93-BK$58)-63.1579*EXP(-0.19*Fperm_SI_Woolf2021!$E$9:$E$93)+63.1579*EXP(-0.19*BK$58))/(Fperm_SI_Woolf2021!$E$9:$E$93-BK$58))*(BK$58-Fperm_SI_Woolf2021!$E$9:$E$93)/10))) + Fperm_SI_Woolf2021!$H$9:$H$93*EXP(-Fperm_SI_Woolf2021!$K$9:$K$93*$C60*IF(BK$58=Fperm_SI_Woolf2021!$E$9:$E$93,1,EXP(LN((1.1*(Fperm_SI_Woolf2021!$E$9:$E$93-BK$58)-63.1579*EXP(-0.19*Fperm_SI_Woolf2021!$E$9:$E$93)+63.1579*EXP(-0.19*BK$58))/(Fperm_SI_Woolf2021!$E$9:$E$93-BK$58))*(BK$58-Fperm_SI_Woolf2021!$E$9:$E$93)/10))),Fperm_SI_Woolf2021!$D$9:$D$93)*BK$57+INTERCEPT(Fperm_SI_Woolf2021!$F$9:$F$93*EXP(-Fperm_SI_Woolf2021!$I$9:$I$93*$C60*IF(BK$58=Fperm_SI_Woolf2021!$E$9:$E$93,1,EXP(LN((1.1*(Fperm_SI_Woolf2021!$E$9:$E$93-BK$58)-63.1579*EXP(-0.19*Fperm_SI_Woolf2021!$E$9:$E$93)+63.1579*EXP(-0.19*BK$58))/(Fperm_SI_Woolf2021!$E$9:$E$93-BK$58))*(BK$58-Fperm_SI_Woolf2021!$E$9:$E$93)/10))) + Fperm_SI_Woolf2021!$G$9:$G$93*EXP(-Fperm_SI_Woolf2021!$J$9:$J$93*$C60*IF(BK$58=Fperm_SI_Woolf2021!$E$9:$E$93,1,EXP(LN((1.1*(Fperm_SI_Woolf2021!$E$9:$E$93-BK$58)-63.1579*EXP(-0.19*Fperm_SI_Woolf2021!$E$9:$E$93)+63.1579*EXP(-0.19*BK$58))/(Fperm_SI_Woolf2021!$E$9:$E$93-BK$58))*(BK$58-Fperm_SI_Woolf2021!$E$9:$E$93)/10))) + Fperm_SI_Woolf2021!$H$9:$H$93*EXP(-Fperm_SI_Woolf2021!$K$9:$K$93*$C60*IF(BK$58=Fperm_SI_Woolf2021!$E$9:$E$93,1,EXP(LN((1.1*(Fperm_SI_Woolf2021!$E$9:$E$93-BK$58)-63.1579*EXP(-0.19*Fperm_SI_Woolf2021!$E$9:$E$93)+63.1579*EXP(-0.19*BK$58))/(Fperm_SI_Woolf2021!$E$9:$E$93-BK$58))*(BK$58-Fperm_SI_Woolf2021!$E$9:$E$93)/10))),Fperm_SI_Woolf2021!$D$9:$D$93))</f>
        <v>1</v>
      </c>
      <c r="BL60" s="51" cm="1">
        <f t="array" ref="BL60">MIN(1,SLOPE(Fperm_SI_Woolf2021!$F$9:$F$93*EXP(-Fperm_SI_Woolf2021!$I$9:$I$93*$C60*IF(BL$58=Fperm_SI_Woolf2021!$E$9:$E$93,1,EXP(LN((1.1*(Fperm_SI_Woolf2021!$E$9:$E$93-BL$58)-63.1579*EXP(-0.19*Fperm_SI_Woolf2021!$E$9:$E$93)+63.1579*EXP(-0.19*BL$58))/(Fperm_SI_Woolf2021!$E$9:$E$93-BL$58))*(BL$58-Fperm_SI_Woolf2021!$E$9:$E$93)/10))) + Fperm_SI_Woolf2021!$G$9:$G$93*EXP(-Fperm_SI_Woolf2021!$J$9:$J$93*$C60*IF(BL$58=Fperm_SI_Woolf2021!$E$9:$E$93,1,EXP(LN((1.1*(Fperm_SI_Woolf2021!$E$9:$E$93-BL$58)-63.1579*EXP(-0.19*Fperm_SI_Woolf2021!$E$9:$E$93)+63.1579*EXP(-0.19*BL$58))/(Fperm_SI_Woolf2021!$E$9:$E$93-BL$58))*(BL$58-Fperm_SI_Woolf2021!$E$9:$E$93)/10))) + Fperm_SI_Woolf2021!$H$9:$H$93*EXP(-Fperm_SI_Woolf2021!$K$9:$K$93*$C60*IF(BL$58=Fperm_SI_Woolf2021!$E$9:$E$93,1,EXP(LN((1.1*(Fperm_SI_Woolf2021!$E$9:$E$93-BL$58)-63.1579*EXP(-0.19*Fperm_SI_Woolf2021!$E$9:$E$93)+63.1579*EXP(-0.19*BL$58))/(Fperm_SI_Woolf2021!$E$9:$E$93-BL$58))*(BL$58-Fperm_SI_Woolf2021!$E$9:$E$93)/10))),Fperm_SI_Woolf2021!$D$9:$D$93)*BL$57+INTERCEPT(Fperm_SI_Woolf2021!$F$9:$F$93*EXP(-Fperm_SI_Woolf2021!$I$9:$I$93*$C60*IF(BL$58=Fperm_SI_Woolf2021!$E$9:$E$93,1,EXP(LN((1.1*(Fperm_SI_Woolf2021!$E$9:$E$93-BL$58)-63.1579*EXP(-0.19*Fperm_SI_Woolf2021!$E$9:$E$93)+63.1579*EXP(-0.19*BL$58))/(Fperm_SI_Woolf2021!$E$9:$E$93-BL$58))*(BL$58-Fperm_SI_Woolf2021!$E$9:$E$93)/10))) + Fperm_SI_Woolf2021!$G$9:$G$93*EXP(-Fperm_SI_Woolf2021!$J$9:$J$93*$C60*IF(BL$58=Fperm_SI_Woolf2021!$E$9:$E$93,1,EXP(LN((1.1*(Fperm_SI_Woolf2021!$E$9:$E$93-BL$58)-63.1579*EXP(-0.19*Fperm_SI_Woolf2021!$E$9:$E$93)+63.1579*EXP(-0.19*BL$58))/(Fperm_SI_Woolf2021!$E$9:$E$93-BL$58))*(BL$58-Fperm_SI_Woolf2021!$E$9:$E$93)/10))) + Fperm_SI_Woolf2021!$H$9:$H$93*EXP(-Fperm_SI_Woolf2021!$K$9:$K$93*$C60*IF(BL$58=Fperm_SI_Woolf2021!$E$9:$E$93,1,EXP(LN((1.1*(Fperm_SI_Woolf2021!$E$9:$E$93-BL$58)-63.1579*EXP(-0.19*Fperm_SI_Woolf2021!$E$9:$E$93)+63.1579*EXP(-0.19*BL$58))/(Fperm_SI_Woolf2021!$E$9:$E$93-BL$58))*(BL$58-Fperm_SI_Woolf2021!$E$9:$E$93)/10))),Fperm_SI_Woolf2021!$D$9:$D$93))</f>
        <v>0.99998381806018088</v>
      </c>
      <c r="BM60" s="51" cm="1">
        <f t="array" ref="BM60">MIN(1,SLOPE(Fperm_SI_Woolf2021!$F$9:$F$93*EXP(-Fperm_SI_Woolf2021!$I$9:$I$93*$C60*IF(BM$58=Fperm_SI_Woolf2021!$E$9:$E$93,1,EXP(LN((1.1*(Fperm_SI_Woolf2021!$E$9:$E$93-BM$58)-63.1579*EXP(-0.19*Fperm_SI_Woolf2021!$E$9:$E$93)+63.1579*EXP(-0.19*BM$58))/(Fperm_SI_Woolf2021!$E$9:$E$93-BM$58))*(BM$58-Fperm_SI_Woolf2021!$E$9:$E$93)/10))) + Fperm_SI_Woolf2021!$G$9:$G$93*EXP(-Fperm_SI_Woolf2021!$J$9:$J$93*$C60*IF(BM$58=Fperm_SI_Woolf2021!$E$9:$E$93,1,EXP(LN((1.1*(Fperm_SI_Woolf2021!$E$9:$E$93-BM$58)-63.1579*EXP(-0.19*Fperm_SI_Woolf2021!$E$9:$E$93)+63.1579*EXP(-0.19*BM$58))/(Fperm_SI_Woolf2021!$E$9:$E$93-BM$58))*(BM$58-Fperm_SI_Woolf2021!$E$9:$E$93)/10))) + Fperm_SI_Woolf2021!$H$9:$H$93*EXP(-Fperm_SI_Woolf2021!$K$9:$K$93*$C60*IF(BM$58=Fperm_SI_Woolf2021!$E$9:$E$93,1,EXP(LN((1.1*(Fperm_SI_Woolf2021!$E$9:$E$93-BM$58)-63.1579*EXP(-0.19*Fperm_SI_Woolf2021!$E$9:$E$93)+63.1579*EXP(-0.19*BM$58))/(Fperm_SI_Woolf2021!$E$9:$E$93-BM$58))*(BM$58-Fperm_SI_Woolf2021!$E$9:$E$93)/10))),Fperm_SI_Woolf2021!$D$9:$D$93)*BM$57+INTERCEPT(Fperm_SI_Woolf2021!$F$9:$F$93*EXP(-Fperm_SI_Woolf2021!$I$9:$I$93*$C60*IF(BM$58=Fperm_SI_Woolf2021!$E$9:$E$93,1,EXP(LN((1.1*(Fperm_SI_Woolf2021!$E$9:$E$93-BM$58)-63.1579*EXP(-0.19*Fperm_SI_Woolf2021!$E$9:$E$93)+63.1579*EXP(-0.19*BM$58))/(Fperm_SI_Woolf2021!$E$9:$E$93-BM$58))*(BM$58-Fperm_SI_Woolf2021!$E$9:$E$93)/10))) + Fperm_SI_Woolf2021!$G$9:$G$93*EXP(-Fperm_SI_Woolf2021!$J$9:$J$93*$C60*IF(BM$58=Fperm_SI_Woolf2021!$E$9:$E$93,1,EXP(LN((1.1*(Fperm_SI_Woolf2021!$E$9:$E$93-BM$58)-63.1579*EXP(-0.19*Fperm_SI_Woolf2021!$E$9:$E$93)+63.1579*EXP(-0.19*BM$58))/(Fperm_SI_Woolf2021!$E$9:$E$93-BM$58))*(BM$58-Fperm_SI_Woolf2021!$E$9:$E$93)/10))) + Fperm_SI_Woolf2021!$H$9:$H$93*EXP(-Fperm_SI_Woolf2021!$K$9:$K$93*$C60*IF(BM$58=Fperm_SI_Woolf2021!$E$9:$E$93,1,EXP(LN((1.1*(Fperm_SI_Woolf2021!$E$9:$E$93-BM$58)-63.1579*EXP(-0.19*Fperm_SI_Woolf2021!$E$9:$E$93)+63.1579*EXP(-0.19*BM$58))/(Fperm_SI_Woolf2021!$E$9:$E$93-BM$58))*(BM$58-Fperm_SI_Woolf2021!$E$9:$E$93)/10))),Fperm_SI_Woolf2021!$D$9:$D$93))</f>
        <v>0.9999856518125162</v>
      </c>
      <c r="BN60" s="51" cm="1">
        <f t="array" ref="BN60">MIN(1,SLOPE(Fperm_SI_Woolf2021!$F$9:$F$93*EXP(-Fperm_SI_Woolf2021!$I$9:$I$93*$C60*IF(BN$58=Fperm_SI_Woolf2021!$E$9:$E$93,1,EXP(LN((1.1*(Fperm_SI_Woolf2021!$E$9:$E$93-BN$58)-63.1579*EXP(-0.19*Fperm_SI_Woolf2021!$E$9:$E$93)+63.1579*EXP(-0.19*BN$58))/(Fperm_SI_Woolf2021!$E$9:$E$93-BN$58))*(BN$58-Fperm_SI_Woolf2021!$E$9:$E$93)/10))) + Fperm_SI_Woolf2021!$G$9:$G$93*EXP(-Fperm_SI_Woolf2021!$J$9:$J$93*$C60*IF(BN$58=Fperm_SI_Woolf2021!$E$9:$E$93,1,EXP(LN((1.1*(Fperm_SI_Woolf2021!$E$9:$E$93-BN$58)-63.1579*EXP(-0.19*Fperm_SI_Woolf2021!$E$9:$E$93)+63.1579*EXP(-0.19*BN$58))/(Fperm_SI_Woolf2021!$E$9:$E$93-BN$58))*(BN$58-Fperm_SI_Woolf2021!$E$9:$E$93)/10))) + Fperm_SI_Woolf2021!$H$9:$H$93*EXP(-Fperm_SI_Woolf2021!$K$9:$K$93*$C60*IF(BN$58=Fperm_SI_Woolf2021!$E$9:$E$93,1,EXP(LN((1.1*(Fperm_SI_Woolf2021!$E$9:$E$93-BN$58)-63.1579*EXP(-0.19*Fperm_SI_Woolf2021!$E$9:$E$93)+63.1579*EXP(-0.19*BN$58))/(Fperm_SI_Woolf2021!$E$9:$E$93-BN$58))*(BN$58-Fperm_SI_Woolf2021!$E$9:$E$93)/10))),Fperm_SI_Woolf2021!$D$9:$D$93)*BN$57+INTERCEPT(Fperm_SI_Woolf2021!$F$9:$F$93*EXP(-Fperm_SI_Woolf2021!$I$9:$I$93*$C60*IF(BN$58=Fperm_SI_Woolf2021!$E$9:$E$93,1,EXP(LN((1.1*(Fperm_SI_Woolf2021!$E$9:$E$93-BN$58)-63.1579*EXP(-0.19*Fperm_SI_Woolf2021!$E$9:$E$93)+63.1579*EXP(-0.19*BN$58))/(Fperm_SI_Woolf2021!$E$9:$E$93-BN$58))*(BN$58-Fperm_SI_Woolf2021!$E$9:$E$93)/10))) + Fperm_SI_Woolf2021!$G$9:$G$93*EXP(-Fperm_SI_Woolf2021!$J$9:$J$93*$C60*IF(BN$58=Fperm_SI_Woolf2021!$E$9:$E$93,1,EXP(LN((1.1*(Fperm_SI_Woolf2021!$E$9:$E$93-BN$58)-63.1579*EXP(-0.19*Fperm_SI_Woolf2021!$E$9:$E$93)+63.1579*EXP(-0.19*BN$58))/(Fperm_SI_Woolf2021!$E$9:$E$93-BN$58))*(BN$58-Fperm_SI_Woolf2021!$E$9:$E$93)/10))) + Fperm_SI_Woolf2021!$H$9:$H$93*EXP(-Fperm_SI_Woolf2021!$K$9:$K$93*$C60*IF(BN$58=Fperm_SI_Woolf2021!$E$9:$E$93,1,EXP(LN((1.1*(Fperm_SI_Woolf2021!$E$9:$E$93-BN$58)-63.1579*EXP(-0.19*Fperm_SI_Woolf2021!$E$9:$E$93)+63.1579*EXP(-0.19*BN$58))/(Fperm_SI_Woolf2021!$E$9:$E$93-BN$58))*(BN$58-Fperm_SI_Woolf2021!$E$9:$E$93)/10))),Fperm_SI_Woolf2021!$D$9:$D$93))</f>
        <v>0.99998748556485162</v>
      </c>
      <c r="BO60" s="51" cm="1">
        <f t="array" ref="BO60">MIN(1,SLOPE(Fperm_SI_Woolf2021!$F$9:$F$93*EXP(-Fperm_SI_Woolf2021!$I$9:$I$93*$C60*IF(BO$58=Fperm_SI_Woolf2021!$E$9:$E$93,1,EXP(LN((1.1*(Fperm_SI_Woolf2021!$E$9:$E$93-BO$58)-63.1579*EXP(-0.19*Fperm_SI_Woolf2021!$E$9:$E$93)+63.1579*EXP(-0.19*BO$58))/(Fperm_SI_Woolf2021!$E$9:$E$93-BO$58))*(BO$58-Fperm_SI_Woolf2021!$E$9:$E$93)/10))) + Fperm_SI_Woolf2021!$G$9:$G$93*EXP(-Fperm_SI_Woolf2021!$J$9:$J$93*$C60*IF(BO$58=Fperm_SI_Woolf2021!$E$9:$E$93,1,EXP(LN((1.1*(Fperm_SI_Woolf2021!$E$9:$E$93-BO$58)-63.1579*EXP(-0.19*Fperm_SI_Woolf2021!$E$9:$E$93)+63.1579*EXP(-0.19*BO$58))/(Fperm_SI_Woolf2021!$E$9:$E$93-BO$58))*(BO$58-Fperm_SI_Woolf2021!$E$9:$E$93)/10))) + Fperm_SI_Woolf2021!$H$9:$H$93*EXP(-Fperm_SI_Woolf2021!$K$9:$K$93*$C60*IF(BO$58=Fperm_SI_Woolf2021!$E$9:$E$93,1,EXP(LN((1.1*(Fperm_SI_Woolf2021!$E$9:$E$93-BO$58)-63.1579*EXP(-0.19*Fperm_SI_Woolf2021!$E$9:$E$93)+63.1579*EXP(-0.19*BO$58))/(Fperm_SI_Woolf2021!$E$9:$E$93-BO$58))*(BO$58-Fperm_SI_Woolf2021!$E$9:$E$93)/10))),Fperm_SI_Woolf2021!$D$9:$D$93)*BO$57+INTERCEPT(Fperm_SI_Woolf2021!$F$9:$F$93*EXP(-Fperm_SI_Woolf2021!$I$9:$I$93*$C60*IF(BO$58=Fperm_SI_Woolf2021!$E$9:$E$93,1,EXP(LN((1.1*(Fperm_SI_Woolf2021!$E$9:$E$93-BO$58)-63.1579*EXP(-0.19*Fperm_SI_Woolf2021!$E$9:$E$93)+63.1579*EXP(-0.19*BO$58))/(Fperm_SI_Woolf2021!$E$9:$E$93-BO$58))*(BO$58-Fperm_SI_Woolf2021!$E$9:$E$93)/10))) + Fperm_SI_Woolf2021!$G$9:$G$93*EXP(-Fperm_SI_Woolf2021!$J$9:$J$93*$C60*IF(BO$58=Fperm_SI_Woolf2021!$E$9:$E$93,1,EXP(LN((1.1*(Fperm_SI_Woolf2021!$E$9:$E$93-BO$58)-63.1579*EXP(-0.19*Fperm_SI_Woolf2021!$E$9:$E$93)+63.1579*EXP(-0.19*BO$58))/(Fperm_SI_Woolf2021!$E$9:$E$93-BO$58))*(BO$58-Fperm_SI_Woolf2021!$E$9:$E$93)/10))) + Fperm_SI_Woolf2021!$H$9:$H$93*EXP(-Fperm_SI_Woolf2021!$K$9:$K$93*$C60*IF(BO$58=Fperm_SI_Woolf2021!$E$9:$E$93,1,EXP(LN((1.1*(Fperm_SI_Woolf2021!$E$9:$E$93-BO$58)-63.1579*EXP(-0.19*Fperm_SI_Woolf2021!$E$9:$E$93)+63.1579*EXP(-0.19*BO$58))/(Fperm_SI_Woolf2021!$E$9:$E$93-BO$58))*(BO$58-Fperm_SI_Woolf2021!$E$9:$E$93)/10))),Fperm_SI_Woolf2021!$D$9:$D$93))</f>
        <v>0.99998931931718693</v>
      </c>
      <c r="BP60" s="51" cm="1">
        <f t="array" ref="BP60">MIN(1,SLOPE(Fperm_SI_Woolf2021!$F$9:$F$93*EXP(-Fperm_SI_Woolf2021!$I$9:$I$93*$C60*IF(BP$58=Fperm_SI_Woolf2021!$E$9:$E$93,1,EXP(LN((1.1*(Fperm_SI_Woolf2021!$E$9:$E$93-BP$58)-63.1579*EXP(-0.19*Fperm_SI_Woolf2021!$E$9:$E$93)+63.1579*EXP(-0.19*BP$58))/(Fperm_SI_Woolf2021!$E$9:$E$93-BP$58))*(BP$58-Fperm_SI_Woolf2021!$E$9:$E$93)/10))) + Fperm_SI_Woolf2021!$G$9:$G$93*EXP(-Fperm_SI_Woolf2021!$J$9:$J$93*$C60*IF(BP$58=Fperm_SI_Woolf2021!$E$9:$E$93,1,EXP(LN((1.1*(Fperm_SI_Woolf2021!$E$9:$E$93-BP$58)-63.1579*EXP(-0.19*Fperm_SI_Woolf2021!$E$9:$E$93)+63.1579*EXP(-0.19*BP$58))/(Fperm_SI_Woolf2021!$E$9:$E$93-BP$58))*(BP$58-Fperm_SI_Woolf2021!$E$9:$E$93)/10))) + Fperm_SI_Woolf2021!$H$9:$H$93*EXP(-Fperm_SI_Woolf2021!$K$9:$K$93*$C60*IF(BP$58=Fperm_SI_Woolf2021!$E$9:$E$93,1,EXP(LN((1.1*(Fperm_SI_Woolf2021!$E$9:$E$93-BP$58)-63.1579*EXP(-0.19*Fperm_SI_Woolf2021!$E$9:$E$93)+63.1579*EXP(-0.19*BP$58))/(Fperm_SI_Woolf2021!$E$9:$E$93-BP$58))*(BP$58-Fperm_SI_Woolf2021!$E$9:$E$93)/10))),Fperm_SI_Woolf2021!$D$9:$D$93)*BP$57+INTERCEPT(Fperm_SI_Woolf2021!$F$9:$F$93*EXP(-Fperm_SI_Woolf2021!$I$9:$I$93*$C60*IF(BP$58=Fperm_SI_Woolf2021!$E$9:$E$93,1,EXP(LN((1.1*(Fperm_SI_Woolf2021!$E$9:$E$93-BP$58)-63.1579*EXP(-0.19*Fperm_SI_Woolf2021!$E$9:$E$93)+63.1579*EXP(-0.19*BP$58))/(Fperm_SI_Woolf2021!$E$9:$E$93-BP$58))*(BP$58-Fperm_SI_Woolf2021!$E$9:$E$93)/10))) + Fperm_SI_Woolf2021!$G$9:$G$93*EXP(-Fperm_SI_Woolf2021!$J$9:$J$93*$C60*IF(BP$58=Fperm_SI_Woolf2021!$E$9:$E$93,1,EXP(LN((1.1*(Fperm_SI_Woolf2021!$E$9:$E$93-BP$58)-63.1579*EXP(-0.19*Fperm_SI_Woolf2021!$E$9:$E$93)+63.1579*EXP(-0.19*BP$58))/(Fperm_SI_Woolf2021!$E$9:$E$93-BP$58))*(BP$58-Fperm_SI_Woolf2021!$E$9:$E$93)/10))) + Fperm_SI_Woolf2021!$H$9:$H$93*EXP(-Fperm_SI_Woolf2021!$K$9:$K$93*$C60*IF(BP$58=Fperm_SI_Woolf2021!$E$9:$E$93,1,EXP(LN((1.1*(Fperm_SI_Woolf2021!$E$9:$E$93-BP$58)-63.1579*EXP(-0.19*Fperm_SI_Woolf2021!$E$9:$E$93)+63.1579*EXP(-0.19*BP$58))/(Fperm_SI_Woolf2021!$E$9:$E$93-BP$58))*(BP$58-Fperm_SI_Woolf2021!$E$9:$E$93)/10))),Fperm_SI_Woolf2021!$D$9:$D$93))</f>
        <v>0.99999115306952224</v>
      </c>
      <c r="BQ60" s="51" cm="1">
        <f t="array" ref="BQ60">MIN(1,SLOPE(Fperm_SI_Woolf2021!$F$9:$F$93*EXP(-Fperm_SI_Woolf2021!$I$9:$I$93*$C60*IF(BQ$58=Fperm_SI_Woolf2021!$E$9:$E$93,1,EXP(LN((1.1*(Fperm_SI_Woolf2021!$E$9:$E$93-BQ$58)-63.1579*EXP(-0.19*Fperm_SI_Woolf2021!$E$9:$E$93)+63.1579*EXP(-0.19*BQ$58))/(Fperm_SI_Woolf2021!$E$9:$E$93-BQ$58))*(BQ$58-Fperm_SI_Woolf2021!$E$9:$E$93)/10))) + Fperm_SI_Woolf2021!$G$9:$G$93*EXP(-Fperm_SI_Woolf2021!$J$9:$J$93*$C60*IF(BQ$58=Fperm_SI_Woolf2021!$E$9:$E$93,1,EXP(LN((1.1*(Fperm_SI_Woolf2021!$E$9:$E$93-BQ$58)-63.1579*EXP(-0.19*Fperm_SI_Woolf2021!$E$9:$E$93)+63.1579*EXP(-0.19*BQ$58))/(Fperm_SI_Woolf2021!$E$9:$E$93-BQ$58))*(BQ$58-Fperm_SI_Woolf2021!$E$9:$E$93)/10))) + Fperm_SI_Woolf2021!$H$9:$H$93*EXP(-Fperm_SI_Woolf2021!$K$9:$K$93*$C60*IF(BQ$58=Fperm_SI_Woolf2021!$E$9:$E$93,1,EXP(LN((1.1*(Fperm_SI_Woolf2021!$E$9:$E$93-BQ$58)-63.1579*EXP(-0.19*Fperm_SI_Woolf2021!$E$9:$E$93)+63.1579*EXP(-0.19*BQ$58))/(Fperm_SI_Woolf2021!$E$9:$E$93-BQ$58))*(BQ$58-Fperm_SI_Woolf2021!$E$9:$E$93)/10))),Fperm_SI_Woolf2021!$D$9:$D$93)*BQ$57+INTERCEPT(Fperm_SI_Woolf2021!$F$9:$F$93*EXP(-Fperm_SI_Woolf2021!$I$9:$I$93*$C60*IF(BQ$58=Fperm_SI_Woolf2021!$E$9:$E$93,1,EXP(LN((1.1*(Fperm_SI_Woolf2021!$E$9:$E$93-BQ$58)-63.1579*EXP(-0.19*Fperm_SI_Woolf2021!$E$9:$E$93)+63.1579*EXP(-0.19*BQ$58))/(Fperm_SI_Woolf2021!$E$9:$E$93-BQ$58))*(BQ$58-Fperm_SI_Woolf2021!$E$9:$E$93)/10))) + Fperm_SI_Woolf2021!$G$9:$G$93*EXP(-Fperm_SI_Woolf2021!$J$9:$J$93*$C60*IF(BQ$58=Fperm_SI_Woolf2021!$E$9:$E$93,1,EXP(LN((1.1*(Fperm_SI_Woolf2021!$E$9:$E$93-BQ$58)-63.1579*EXP(-0.19*Fperm_SI_Woolf2021!$E$9:$E$93)+63.1579*EXP(-0.19*BQ$58))/(Fperm_SI_Woolf2021!$E$9:$E$93-BQ$58))*(BQ$58-Fperm_SI_Woolf2021!$E$9:$E$93)/10))) + Fperm_SI_Woolf2021!$H$9:$H$93*EXP(-Fperm_SI_Woolf2021!$K$9:$K$93*$C60*IF(BQ$58=Fperm_SI_Woolf2021!$E$9:$E$93,1,EXP(LN((1.1*(Fperm_SI_Woolf2021!$E$9:$E$93-BQ$58)-63.1579*EXP(-0.19*Fperm_SI_Woolf2021!$E$9:$E$93)+63.1579*EXP(-0.19*BQ$58))/(Fperm_SI_Woolf2021!$E$9:$E$93-BQ$58))*(BQ$58-Fperm_SI_Woolf2021!$E$9:$E$93)/10))),Fperm_SI_Woolf2021!$D$9:$D$93))</f>
        <v>0.99999298682185755</v>
      </c>
      <c r="BR60" s="51" cm="1">
        <f t="array" ref="BR60">MIN(1,SLOPE(Fperm_SI_Woolf2021!$F$9:$F$93*EXP(-Fperm_SI_Woolf2021!$I$9:$I$93*$C60*IF(BR$58=Fperm_SI_Woolf2021!$E$9:$E$93,1,EXP(LN((1.1*(Fperm_SI_Woolf2021!$E$9:$E$93-BR$58)-63.1579*EXP(-0.19*Fperm_SI_Woolf2021!$E$9:$E$93)+63.1579*EXP(-0.19*BR$58))/(Fperm_SI_Woolf2021!$E$9:$E$93-BR$58))*(BR$58-Fperm_SI_Woolf2021!$E$9:$E$93)/10))) + Fperm_SI_Woolf2021!$G$9:$G$93*EXP(-Fperm_SI_Woolf2021!$J$9:$J$93*$C60*IF(BR$58=Fperm_SI_Woolf2021!$E$9:$E$93,1,EXP(LN((1.1*(Fperm_SI_Woolf2021!$E$9:$E$93-BR$58)-63.1579*EXP(-0.19*Fperm_SI_Woolf2021!$E$9:$E$93)+63.1579*EXP(-0.19*BR$58))/(Fperm_SI_Woolf2021!$E$9:$E$93-BR$58))*(BR$58-Fperm_SI_Woolf2021!$E$9:$E$93)/10))) + Fperm_SI_Woolf2021!$H$9:$H$93*EXP(-Fperm_SI_Woolf2021!$K$9:$K$93*$C60*IF(BR$58=Fperm_SI_Woolf2021!$E$9:$E$93,1,EXP(LN((1.1*(Fperm_SI_Woolf2021!$E$9:$E$93-BR$58)-63.1579*EXP(-0.19*Fperm_SI_Woolf2021!$E$9:$E$93)+63.1579*EXP(-0.19*BR$58))/(Fperm_SI_Woolf2021!$E$9:$E$93-BR$58))*(BR$58-Fperm_SI_Woolf2021!$E$9:$E$93)/10))),Fperm_SI_Woolf2021!$D$9:$D$93)*BR$57+INTERCEPT(Fperm_SI_Woolf2021!$F$9:$F$93*EXP(-Fperm_SI_Woolf2021!$I$9:$I$93*$C60*IF(BR$58=Fperm_SI_Woolf2021!$E$9:$E$93,1,EXP(LN((1.1*(Fperm_SI_Woolf2021!$E$9:$E$93-BR$58)-63.1579*EXP(-0.19*Fperm_SI_Woolf2021!$E$9:$E$93)+63.1579*EXP(-0.19*BR$58))/(Fperm_SI_Woolf2021!$E$9:$E$93-BR$58))*(BR$58-Fperm_SI_Woolf2021!$E$9:$E$93)/10))) + Fperm_SI_Woolf2021!$G$9:$G$93*EXP(-Fperm_SI_Woolf2021!$J$9:$J$93*$C60*IF(BR$58=Fperm_SI_Woolf2021!$E$9:$E$93,1,EXP(LN((1.1*(Fperm_SI_Woolf2021!$E$9:$E$93-BR$58)-63.1579*EXP(-0.19*Fperm_SI_Woolf2021!$E$9:$E$93)+63.1579*EXP(-0.19*BR$58))/(Fperm_SI_Woolf2021!$E$9:$E$93-BR$58))*(BR$58-Fperm_SI_Woolf2021!$E$9:$E$93)/10))) + Fperm_SI_Woolf2021!$H$9:$H$93*EXP(-Fperm_SI_Woolf2021!$K$9:$K$93*$C60*IF(BR$58=Fperm_SI_Woolf2021!$E$9:$E$93,1,EXP(LN((1.1*(Fperm_SI_Woolf2021!$E$9:$E$93-BR$58)-63.1579*EXP(-0.19*Fperm_SI_Woolf2021!$E$9:$E$93)+63.1579*EXP(-0.19*BR$58))/(Fperm_SI_Woolf2021!$E$9:$E$93-BR$58))*(BR$58-Fperm_SI_Woolf2021!$E$9:$E$93)/10))),Fperm_SI_Woolf2021!$D$9:$D$93))</f>
        <v>0.99999482057419287</v>
      </c>
      <c r="BS60" s="51" cm="1">
        <f t="array" ref="BS60">MIN(1,SLOPE(Fperm_SI_Woolf2021!$F$9:$F$93*EXP(-Fperm_SI_Woolf2021!$I$9:$I$93*$C60*IF(BS$58=Fperm_SI_Woolf2021!$E$9:$E$93,1,EXP(LN((1.1*(Fperm_SI_Woolf2021!$E$9:$E$93-BS$58)-63.1579*EXP(-0.19*Fperm_SI_Woolf2021!$E$9:$E$93)+63.1579*EXP(-0.19*BS$58))/(Fperm_SI_Woolf2021!$E$9:$E$93-BS$58))*(BS$58-Fperm_SI_Woolf2021!$E$9:$E$93)/10))) + Fperm_SI_Woolf2021!$G$9:$G$93*EXP(-Fperm_SI_Woolf2021!$J$9:$J$93*$C60*IF(BS$58=Fperm_SI_Woolf2021!$E$9:$E$93,1,EXP(LN((1.1*(Fperm_SI_Woolf2021!$E$9:$E$93-BS$58)-63.1579*EXP(-0.19*Fperm_SI_Woolf2021!$E$9:$E$93)+63.1579*EXP(-0.19*BS$58))/(Fperm_SI_Woolf2021!$E$9:$E$93-BS$58))*(BS$58-Fperm_SI_Woolf2021!$E$9:$E$93)/10))) + Fperm_SI_Woolf2021!$H$9:$H$93*EXP(-Fperm_SI_Woolf2021!$K$9:$K$93*$C60*IF(BS$58=Fperm_SI_Woolf2021!$E$9:$E$93,1,EXP(LN((1.1*(Fperm_SI_Woolf2021!$E$9:$E$93-BS$58)-63.1579*EXP(-0.19*Fperm_SI_Woolf2021!$E$9:$E$93)+63.1579*EXP(-0.19*BS$58))/(Fperm_SI_Woolf2021!$E$9:$E$93-BS$58))*(BS$58-Fperm_SI_Woolf2021!$E$9:$E$93)/10))),Fperm_SI_Woolf2021!$D$9:$D$93)*BS$57+INTERCEPT(Fperm_SI_Woolf2021!$F$9:$F$93*EXP(-Fperm_SI_Woolf2021!$I$9:$I$93*$C60*IF(BS$58=Fperm_SI_Woolf2021!$E$9:$E$93,1,EXP(LN((1.1*(Fperm_SI_Woolf2021!$E$9:$E$93-BS$58)-63.1579*EXP(-0.19*Fperm_SI_Woolf2021!$E$9:$E$93)+63.1579*EXP(-0.19*BS$58))/(Fperm_SI_Woolf2021!$E$9:$E$93-BS$58))*(BS$58-Fperm_SI_Woolf2021!$E$9:$E$93)/10))) + Fperm_SI_Woolf2021!$G$9:$G$93*EXP(-Fperm_SI_Woolf2021!$J$9:$J$93*$C60*IF(BS$58=Fperm_SI_Woolf2021!$E$9:$E$93,1,EXP(LN((1.1*(Fperm_SI_Woolf2021!$E$9:$E$93-BS$58)-63.1579*EXP(-0.19*Fperm_SI_Woolf2021!$E$9:$E$93)+63.1579*EXP(-0.19*BS$58))/(Fperm_SI_Woolf2021!$E$9:$E$93-BS$58))*(BS$58-Fperm_SI_Woolf2021!$E$9:$E$93)/10))) + Fperm_SI_Woolf2021!$H$9:$H$93*EXP(-Fperm_SI_Woolf2021!$K$9:$K$93*$C60*IF(BS$58=Fperm_SI_Woolf2021!$E$9:$E$93,1,EXP(LN((1.1*(Fperm_SI_Woolf2021!$E$9:$E$93-BS$58)-63.1579*EXP(-0.19*Fperm_SI_Woolf2021!$E$9:$E$93)+63.1579*EXP(-0.19*BS$58))/(Fperm_SI_Woolf2021!$E$9:$E$93-BS$58))*(BS$58-Fperm_SI_Woolf2021!$E$9:$E$93)/10))),Fperm_SI_Woolf2021!$D$9:$D$93))</f>
        <v>0.99999665432652829</v>
      </c>
      <c r="BT60" s="51" cm="1">
        <f t="array" ref="BT60">MIN(1,SLOPE(Fperm_SI_Woolf2021!$F$9:$F$93*EXP(-Fperm_SI_Woolf2021!$I$9:$I$93*$C60*IF(BT$58=Fperm_SI_Woolf2021!$E$9:$E$93,1,EXP(LN((1.1*(Fperm_SI_Woolf2021!$E$9:$E$93-BT$58)-63.1579*EXP(-0.19*Fperm_SI_Woolf2021!$E$9:$E$93)+63.1579*EXP(-0.19*BT$58))/(Fperm_SI_Woolf2021!$E$9:$E$93-BT$58))*(BT$58-Fperm_SI_Woolf2021!$E$9:$E$93)/10))) + Fperm_SI_Woolf2021!$G$9:$G$93*EXP(-Fperm_SI_Woolf2021!$J$9:$J$93*$C60*IF(BT$58=Fperm_SI_Woolf2021!$E$9:$E$93,1,EXP(LN((1.1*(Fperm_SI_Woolf2021!$E$9:$E$93-BT$58)-63.1579*EXP(-0.19*Fperm_SI_Woolf2021!$E$9:$E$93)+63.1579*EXP(-0.19*BT$58))/(Fperm_SI_Woolf2021!$E$9:$E$93-BT$58))*(BT$58-Fperm_SI_Woolf2021!$E$9:$E$93)/10))) + Fperm_SI_Woolf2021!$H$9:$H$93*EXP(-Fperm_SI_Woolf2021!$K$9:$K$93*$C60*IF(BT$58=Fperm_SI_Woolf2021!$E$9:$E$93,1,EXP(LN((1.1*(Fperm_SI_Woolf2021!$E$9:$E$93-BT$58)-63.1579*EXP(-0.19*Fperm_SI_Woolf2021!$E$9:$E$93)+63.1579*EXP(-0.19*BT$58))/(Fperm_SI_Woolf2021!$E$9:$E$93-BT$58))*(BT$58-Fperm_SI_Woolf2021!$E$9:$E$93)/10))),Fperm_SI_Woolf2021!$D$9:$D$93)*BT$57+INTERCEPT(Fperm_SI_Woolf2021!$F$9:$F$93*EXP(-Fperm_SI_Woolf2021!$I$9:$I$93*$C60*IF(BT$58=Fperm_SI_Woolf2021!$E$9:$E$93,1,EXP(LN((1.1*(Fperm_SI_Woolf2021!$E$9:$E$93-BT$58)-63.1579*EXP(-0.19*Fperm_SI_Woolf2021!$E$9:$E$93)+63.1579*EXP(-0.19*BT$58))/(Fperm_SI_Woolf2021!$E$9:$E$93-BT$58))*(BT$58-Fperm_SI_Woolf2021!$E$9:$E$93)/10))) + Fperm_SI_Woolf2021!$G$9:$G$93*EXP(-Fperm_SI_Woolf2021!$J$9:$J$93*$C60*IF(BT$58=Fperm_SI_Woolf2021!$E$9:$E$93,1,EXP(LN((1.1*(Fperm_SI_Woolf2021!$E$9:$E$93-BT$58)-63.1579*EXP(-0.19*Fperm_SI_Woolf2021!$E$9:$E$93)+63.1579*EXP(-0.19*BT$58))/(Fperm_SI_Woolf2021!$E$9:$E$93-BT$58))*(BT$58-Fperm_SI_Woolf2021!$E$9:$E$93)/10))) + Fperm_SI_Woolf2021!$H$9:$H$93*EXP(-Fperm_SI_Woolf2021!$K$9:$K$93*$C60*IF(BT$58=Fperm_SI_Woolf2021!$E$9:$E$93,1,EXP(LN((1.1*(Fperm_SI_Woolf2021!$E$9:$E$93-BT$58)-63.1579*EXP(-0.19*Fperm_SI_Woolf2021!$E$9:$E$93)+63.1579*EXP(-0.19*BT$58))/(Fperm_SI_Woolf2021!$E$9:$E$93-BT$58))*(BT$58-Fperm_SI_Woolf2021!$E$9:$E$93)/10))),Fperm_SI_Woolf2021!$D$9:$D$93))</f>
        <v>0.9999984880788636</v>
      </c>
      <c r="BU60" s="51" cm="1">
        <f t="array" ref="BU60">MIN(1,SLOPE(Fperm_SI_Woolf2021!$F$9:$F$93*EXP(-Fperm_SI_Woolf2021!$I$9:$I$93*$C60*IF(BU$58=Fperm_SI_Woolf2021!$E$9:$E$93,1,EXP(LN((1.1*(Fperm_SI_Woolf2021!$E$9:$E$93-BU$58)-63.1579*EXP(-0.19*Fperm_SI_Woolf2021!$E$9:$E$93)+63.1579*EXP(-0.19*BU$58))/(Fperm_SI_Woolf2021!$E$9:$E$93-BU$58))*(BU$58-Fperm_SI_Woolf2021!$E$9:$E$93)/10))) + Fperm_SI_Woolf2021!$G$9:$G$93*EXP(-Fperm_SI_Woolf2021!$J$9:$J$93*$C60*IF(BU$58=Fperm_SI_Woolf2021!$E$9:$E$93,1,EXP(LN((1.1*(Fperm_SI_Woolf2021!$E$9:$E$93-BU$58)-63.1579*EXP(-0.19*Fperm_SI_Woolf2021!$E$9:$E$93)+63.1579*EXP(-0.19*BU$58))/(Fperm_SI_Woolf2021!$E$9:$E$93-BU$58))*(BU$58-Fperm_SI_Woolf2021!$E$9:$E$93)/10))) + Fperm_SI_Woolf2021!$H$9:$H$93*EXP(-Fperm_SI_Woolf2021!$K$9:$K$93*$C60*IF(BU$58=Fperm_SI_Woolf2021!$E$9:$E$93,1,EXP(LN((1.1*(Fperm_SI_Woolf2021!$E$9:$E$93-BU$58)-63.1579*EXP(-0.19*Fperm_SI_Woolf2021!$E$9:$E$93)+63.1579*EXP(-0.19*BU$58))/(Fperm_SI_Woolf2021!$E$9:$E$93-BU$58))*(BU$58-Fperm_SI_Woolf2021!$E$9:$E$93)/10))),Fperm_SI_Woolf2021!$D$9:$D$93)*BU$57+INTERCEPT(Fperm_SI_Woolf2021!$F$9:$F$93*EXP(-Fperm_SI_Woolf2021!$I$9:$I$93*$C60*IF(BU$58=Fperm_SI_Woolf2021!$E$9:$E$93,1,EXP(LN((1.1*(Fperm_SI_Woolf2021!$E$9:$E$93-BU$58)-63.1579*EXP(-0.19*Fperm_SI_Woolf2021!$E$9:$E$93)+63.1579*EXP(-0.19*BU$58))/(Fperm_SI_Woolf2021!$E$9:$E$93-BU$58))*(BU$58-Fperm_SI_Woolf2021!$E$9:$E$93)/10))) + Fperm_SI_Woolf2021!$G$9:$G$93*EXP(-Fperm_SI_Woolf2021!$J$9:$J$93*$C60*IF(BU$58=Fperm_SI_Woolf2021!$E$9:$E$93,1,EXP(LN((1.1*(Fperm_SI_Woolf2021!$E$9:$E$93-BU$58)-63.1579*EXP(-0.19*Fperm_SI_Woolf2021!$E$9:$E$93)+63.1579*EXP(-0.19*BU$58))/(Fperm_SI_Woolf2021!$E$9:$E$93-BU$58))*(BU$58-Fperm_SI_Woolf2021!$E$9:$E$93)/10))) + Fperm_SI_Woolf2021!$H$9:$H$93*EXP(-Fperm_SI_Woolf2021!$K$9:$K$93*$C60*IF(BU$58=Fperm_SI_Woolf2021!$E$9:$E$93,1,EXP(LN((1.1*(Fperm_SI_Woolf2021!$E$9:$E$93-BU$58)-63.1579*EXP(-0.19*Fperm_SI_Woolf2021!$E$9:$E$93)+63.1579*EXP(-0.19*BU$58))/(Fperm_SI_Woolf2021!$E$9:$E$93-BU$58))*(BU$58-Fperm_SI_Woolf2021!$E$9:$E$93)/10))),Fperm_SI_Woolf2021!$D$9:$D$93))</f>
        <v>1</v>
      </c>
      <c r="BV60" s="51" cm="1">
        <f t="array" ref="BV60">MIN(1,SLOPE(Fperm_SI_Woolf2021!$F$9:$F$93*EXP(-Fperm_SI_Woolf2021!$I$9:$I$93*$C60*IF(BV$58=Fperm_SI_Woolf2021!$E$9:$E$93,1,EXP(LN((1.1*(Fperm_SI_Woolf2021!$E$9:$E$93-BV$58)-63.1579*EXP(-0.19*Fperm_SI_Woolf2021!$E$9:$E$93)+63.1579*EXP(-0.19*BV$58))/(Fperm_SI_Woolf2021!$E$9:$E$93-BV$58))*(BV$58-Fperm_SI_Woolf2021!$E$9:$E$93)/10))) + Fperm_SI_Woolf2021!$G$9:$G$93*EXP(-Fperm_SI_Woolf2021!$J$9:$J$93*$C60*IF(BV$58=Fperm_SI_Woolf2021!$E$9:$E$93,1,EXP(LN((1.1*(Fperm_SI_Woolf2021!$E$9:$E$93-BV$58)-63.1579*EXP(-0.19*Fperm_SI_Woolf2021!$E$9:$E$93)+63.1579*EXP(-0.19*BV$58))/(Fperm_SI_Woolf2021!$E$9:$E$93-BV$58))*(BV$58-Fperm_SI_Woolf2021!$E$9:$E$93)/10))) + Fperm_SI_Woolf2021!$H$9:$H$93*EXP(-Fperm_SI_Woolf2021!$K$9:$K$93*$C60*IF(BV$58=Fperm_SI_Woolf2021!$E$9:$E$93,1,EXP(LN((1.1*(Fperm_SI_Woolf2021!$E$9:$E$93-BV$58)-63.1579*EXP(-0.19*Fperm_SI_Woolf2021!$E$9:$E$93)+63.1579*EXP(-0.19*BV$58))/(Fperm_SI_Woolf2021!$E$9:$E$93-BV$58))*(BV$58-Fperm_SI_Woolf2021!$E$9:$E$93)/10))),Fperm_SI_Woolf2021!$D$9:$D$93)*BV$57+INTERCEPT(Fperm_SI_Woolf2021!$F$9:$F$93*EXP(-Fperm_SI_Woolf2021!$I$9:$I$93*$C60*IF(BV$58=Fperm_SI_Woolf2021!$E$9:$E$93,1,EXP(LN((1.1*(Fperm_SI_Woolf2021!$E$9:$E$93-BV$58)-63.1579*EXP(-0.19*Fperm_SI_Woolf2021!$E$9:$E$93)+63.1579*EXP(-0.19*BV$58))/(Fperm_SI_Woolf2021!$E$9:$E$93-BV$58))*(BV$58-Fperm_SI_Woolf2021!$E$9:$E$93)/10))) + Fperm_SI_Woolf2021!$G$9:$G$93*EXP(-Fperm_SI_Woolf2021!$J$9:$J$93*$C60*IF(BV$58=Fperm_SI_Woolf2021!$E$9:$E$93,1,EXP(LN((1.1*(Fperm_SI_Woolf2021!$E$9:$E$93-BV$58)-63.1579*EXP(-0.19*Fperm_SI_Woolf2021!$E$9:$E$93)+63.1579*EXP(-0.19*BV$58))/(Fperm_SI_Woolf2021!$E$9:$E$93-BV$58))*(BV$58-Fperm_SI_Woolf2021!$E$9:$E$93)/10))) + Fperm_SI_Woolf2021!$H$9:$H$93*EXP(-Fperm_SI_Woolf2021!$K$9:$K$93*$C60*IF(BV$58=Fperm_SI_Woolf2021!$E$9:$E$93,1,EXP(LN((1.1*(Fperm_SI_Woolf2021!$E$9:$E$93-BV$58)-63.1579*EXP(-0.19*Fperm_SI_Woolf2021!$E$9:$E$93)+63.1579*EXP(-0.19*BV$58))/(Fperm_SI_Woolf2021!$E$9:$E$93-BV$58))*(BV$58-Fperm_SI_Woolf2021!$E$9:$E$93)/10))),Fperm_SI_Woolf2021!$D$9:$D$93))</f>
        <v>1</v>
      </c>
      <c r="BW60" s="51" cm="1">
        <f t="array" ref="BW60">MIN(1,SLOPE(Fperm_SI_Woolf2021!$F$9:$F$93*EXP(-Fperm_SI_Woolf2021!$I$9:$I$93*$C60*IF(BW$58=Fperm_SI_Woolf2021!$E$9:$E$93,1,EXP(LN((1.1*(Fperm_SI_Woolf2021!$E$9:$E$93-BW$58)-63.1579*EXP(-0.19*Fperm_SI_Woolf2021!$E$9:$E$93)+63.1579*EXP(-0.19*BW$58))/(Fperm_SI_Woolf2021!$E$9:$E$93-BW$58))*(BW$58-Fperm_SI_Woolf2021!$E$9:$E$93)/10))) + Fperm_SI_Woolf2021!$G$9:$G$93*EXP(-Fperm_SI_Woolf2021!$J$9:$J$93*$C60*IF(BW$58=Fperm_SI_Woolf2021!$E$9:$E$93,1,EXP(LN((1.1*(Fperm_SI_Woolf2021!$E$9:$E$93-BW$58)-63.1579*EXP(-0.19*Fperm_SI_Woolf2021!$E$9:$E$93)+63.1579*EXP(-0.19*BW$58))/(Fperm_SI_Woolf2021!$E$9:$E$93-BW$58))*(BW$58-Fperm_SI_Woolf2021!$E$9:$E$93)/10))) + Fperm_SI_Woolf2021!$H$9:$H$93*EXP(-Fperm_SI_Woolf2021!$K$9:$K$93*$C60*IF(BW$58=Fperm_SI_Woolf2021!$E$9:$E$93,1,EXP(LN((1.1*(Fperm_SI_Woolf2021!$E$9:$E$93-BW$58)-63.1579*EXP(-0.19*Fperm_SI_Woolf2021!$E$9:$E$93)+63.1579*EXP(-0.19*BW$58))/(Fperm_SI_Woolf2021!$E$9:$E$93-BW$58))*(BW$58-Fperm_SI_Woolf2021!$E$9:$E$93)/10))),Fperm_SI_Woolf2021!$D$9:$D$93)*BW$57+INTERCEPT(Fperm_SI_Woolf2021!$F$9:$F$93*EXP(-Fperm_SI_Woolf2021!$I$9:$I$93*$C60*IF(BW$58=Fperm_SI_Woolf2021!$E$9:$E$93,1,EXP(LN((1.1*(Fperm_SI_Woolf2021!$E$9:$E$93-BW$58)-63.1579*EXP(-0.19*Fperm_SI_Woolf2021!$E$9:$E$93)+63.1579*EXP(-0.19*BW$58))/(Fperm_SI_Woolf2021!$E$9:$E$93-BW$58))*(BW$58-Fperm_SI_Woolf2021!$E$9:$E$93)/10))) + Fperm_SI_Woolf2021!$G$9:$G$93*EXP(-Fperm_SI_Woolf2021!$J$9:$J$93*$C60*IF(BW$58=Fperm_SI_Woolf2021!$E$9:$E$93,1,EXP(LN((1.1*(Fperm_SI_Woolf2021!$E$9:$E$93-BW$58)-63.1579*EXP(-0.19*Fperm_SI_Woolf2021!$E$9:$E$93)+63.1579*EXP(-0.19*BW$58))/(Fperm_SI_Woolf2021!$E$9:$E$93-BW$58))*(BW$58-Fperm_SI_Woolf2021!$E$9:$E$93)/10))) + Fperm_SI_Woolf2021!$H$9:$H$93*EXP(-Fperm_SI_Woolf2021!$K$9:$K$93*$C60*IF(BW$58=Fperm_SI_Woolf2021!$E$9:$E$93,1,EXP(LN((1.1*(Fperm_SI_Woolf2021!$E$9:$E$93-BW$58)-63.1579*EXP(-0.19*Fperm_SI_Woolf2021!$E$9:$E$93)+63.1579*EXP(-0.19*BW$58))/(Fperm_SI_Woolf2021!$E$9:$E$93-BW$58))*(BW$58-Fperm_SI_Woolf2021!$E$9:$E$93)/10))),Fperm_SI_Woolf2021!$D$9:$D$93))</f>
        <v>1</v>
      </c>
      <c r="BX60" s="51" cm="1">
        <f t="array" ref="BX60">MIN(1,SLOPE(Fperm_SI_Woolf2021!$F$9:$F$93*EXP(-Fperm_SI_Woolf2021!$I$9:$I$93*$C60*IF(BX$58=Fperm_SI_Woolf2021!$E$9:$E$93,1,EXP(LN((1.1*(Fperm_SI_Woolf2021!$E$9:$E$93-BX$58)-63.1579*EXP(-0.19*Fperm_SI_Woolf2021!$E$9:$E$93)+63.1579*EXP(-0.19*BX$58))/(Fperm_SI_Woolf2021!$E$9:$E$93-BX$58))*(BX$58-Fperm_SI_Woolf2021!$E$9:$E$93)/10))) + Fperm_SI_Woolf2021!$G$9:$G$93*EXP(-Fperm_SI_Woolf2021!$J$9:$J$93*$C60*IF(BX$58=Fperm_SI_Woolf2021!$E$9:$E$93,1,EXP(LN((1.1*(Fperm_SI_Woolf2021!$E$9:$E$93-BX$58)-63.1579*EXP(-0.19*Fperm_SI_Woolf2021!$E$9:$E$93)+63.1579*EXP(-0.19*BX$58))/(Fperm_SI_Woolf2021!$E$9:$E$93-BX$58))*(BX$58-Fperm_SI_Woolf2021!$E$9:$E$93)/10))) + Fperm_SI_Woolf2021!$H$9:$H$93*EXP(-Fperm_SI_Woolf2021!$K$9:$K$93*$C60*IF(BX$58=Fperm_SI_Woolf2021!$E$9:$E$93,1,EXP(LN((1.1*(Fperm_SI_Woolf2021!$E$9:$E$93-BX$58)-63.1579*EXP(-0.19*Fperm_SI_Woolf2021!$E$9:$E$93)+63.1579*EXP(-0.19*BX$58))/(Fperm_SI_Woolf2021!$E$9:$E$93-BX$58))*(BX$58-Fperm_SI_Woolf2021!$E$9:$E$93)/10))),Fperm_SI_Woolf2021!$D$9:$D$93)*BX$57+INTERCEPT(Fperm_SI_Woolf2021!$F$9:$F$93*EXP(-Fperm_SI_Woolf2021!$I$9:$I$93*$C60*IF(BX$58=Fperm_SI_Woolf2021!$E$9:$E$93,1,EXP(LN((1.1*(Fperm_SI_Woolf2021!$E$9:$E$93-BX$58)-63.1579*EXP(-0.19*Fperm_SI_Woolf2021!$E$9:$E$93)+63.1579*EXP(-0.19*BX$58))/(Fperm_SI_Woolf2021!$E$9:$E$93-BX$58))*(BX$58-Fperm_SI_Woolf2021!$E$9:$E$93)/10))) + Fperm_SI_Woolf2021!$G$9:$G$93*EXP(-Fperm_SI_Woolf2021!$J$9:$J$93*$C60*IF(BX$58=Fperm_SI_Woolf2021!$E$9:$E$93,1,EXP(LN((1.1*(Fperm_SI_Woolf2021!$E$9:$E$93-BX$58)-63.1579*EXP(-0.19*Fperm_SI_Woolf2021!$E$9:$E$93)+63.1579*EXP(-0.19*BX$58))/(Fperm_SI_Woolf2021!$E$9:$E$93-BX$58))*(BX$58-Fperm_SI_Woolf2021!$E$9:$E$93)/10))) + Fperm_SI_Woolf2021!$H$9:$H$93*EXP(-Fperm_SI_Woolf2021!$K$9:$K$93*$C60*IF(BX$58=Fperm_SI_Woolf2021!$E$9:$E$93,1,EXP(LN((1.1*(Fperm_SI_Woolf2021!$E$9:$E$93-BX$58)-63.1579*EXP(-0.19*Fperm_SI_Woolf2021!$E$9:$E$93)+63.1579*EXP(-0.19*BX$58))/(Fperm_SI_Woolf2021!$E$9:$E$93-BX$58))*(BX$58-Fperm_SI_Woolf2021!$E$9:$E$93)/10))),Fperm_SI_Woolf2021!$D$9:$D$93))</f>
        <v>1</v>
      </c>
      <c r="BY60" s="51" cm="1">
        <f t="array" ref="BY60">MIN(1,SLOPE(Fperm_SI_Woolf2021!$F$9:$F$93*EXP(-Fperm_SI_Woolf2021!$I$9:$I$93*$C60*IF(BY$58=Fperm_SI_Woolf2021!$E$9:$E$93,1,EXP(LN((1.1*(Fperm_SI_Woolf2021!$E$9:$E$93-BY$58)-63.1579*EXP(-0.19*Fperm_SI_Woolf2021!$E$9:$E$93)+63.1579*EXP(-0.19*BY$58))/(Fperm_SI_Woolf2021!$E$9:$E$93-BY$58))*(BY$58-Fperm_SI_Woolf2021!$E$9:$E$93)/10))) + Fperm_SI_Woolf2021!$G$9:$G$93*EXP(-Fperm_SI_Woolf2021!$J$9:$J$93*$C60*IF(BY$58=Fperm_SI_Woolf2021!$E$9:$E$93,1,EXP(LN((1.1*(Fperm_SI_Woolf2021!$E$9:$E$93-BY$58)-63.1579*EXP(-0.19*Fperm_SI_Woolf2021!$E$9:$E$93)+63.1579*EXP(-0.19*BY$58))/(Fperm_SI_Woolf2021!$E$9:$E$93-BY$58))*(BY$58-Fperm_SI_Woolf2021!$E$9:$E$93)/10))) + Fperm_SI_Woolf2021!$H$9:$H$93*EXP(-Fperm_SI_Woolf2021!$K$9:$K$93*$C60*IF(BY$58=Fperm_SI_Woolf2021!$E$9:$E$93,1,EXP(LN((1.1*(Fperm_SI_Woolf2021!$E$9:$E$93-BY$58)-63.1579*EXP(-0.19*Fperm_SI_Woolf2021!$E$9:$E$93)+63.1579*EXP(-0.19*BY$58))/(Fperm_SI_Woolf2021!$E$9:$E$93-BY$58))*(BY$58-Fperm_SI_Woolf2021!$E$9:$E$93)/10))),Fperm_SI_Woolf2021!$D$9:$D$93)*BY$57+INTERCEPT(Fperm_SI_Woolf2021!$F$9:$F$93*EXP(-Fperm_SI_Woolf2021!$I$9:$I$93*$C60*IF(BY$58=Fperm_SI_Woolf2021!$E$9:$E$93,1,EXP(LN((1.1*(Fperm_SI_Woolf2021!$E$9:$E$93-BY$58)-63.1579*EXP(-0.19*Fperm_SI_Woolf2021!$E$9:$E$93)+63.1579*EXP(-0.19*BY$58))/(Fperm_SI_Woolf2021!$E$9:$E$93-BY$58))*(BY$58-Fperm_SI_Woolf2021!$E$9:$E$93)/10))) + Fperm_SI_Woolf2021!$G$9:$G$93*EXP(-Fperm_SI_Woolf2021!$J$9:$J$93*$C60*IF(BY$58=Fperm_SI_Woolf2021!$E$9:$E$93,1,EXP(LN((1.1*(Fperm_SI_Woolf2021!$E$9:$E$93-BY$58)-63.1579*EXP(-0.19*Fperm_SI_Woolf2021!$E$9:$E$93)+63.1579*EXP(-0.19*BY$58))/(Fperm_SI_Woolf2021!$E$9:$E$93-BY$58))*(BY$58-Fperm_SI_Woolf2021!$E$9:$E$93)/10))) + Fperm_SI_Woolf2021!$H$9:$H$93*EXP(-Fperm_SI_Woolf2021!$K$9:$K$93*$C60*IF(BY$58=Fperm_SI_Woolf2021!$E$9:$E$93,1,EXP(LN((1.1*(Fperm_SI_Woolf2021!$E$9:$E$93-BY$58)-63.1579*EXP(-0.19*Fperm_SI_Woolf2021!$E$9:$E$93)+63.1579*EXP(-0.19*BY$58))/(Fperm_SI_Woolf2021!$E$9:$E$93-BY$58))*(BY$58-Fperm_SI_Woolf2021!$E$9:$E$93)/10))),Fperm_SI_Woolf2021!$D$9:$D$93))</f>
        <v>1</v>
      </c>
      <c r="BZ60" s="51" cm="1">
        <f t="array" ref="BZ60">MIN(1,SLOPE(Fperm_SI_Woolf2021!$F$9:$F$93*EXP(-Fperm_SI_Woolf2021!$I$9:$I$93*$C60*IF(BZ$58=Fperm_SI_Woolf2021!$E$9:$E$93,1,EXP(LN((1.1*(Fperm_SI_Woolf2021!$E$9:$E$93-BZ$58)-63.1579*EXP(-0.19*Fperm_SI_Woolf2021!$E$9:$E$93)+63.1579*EXP(-0.19*BZ$58))/(Fperm_SI_Woolf2021!$E$9:$E$93-BZ$58))*(BZ$58-Fperm_SI_Woolf2021!$E$9:$E$93)/10))) + Fperm_SI_Woolf2021!$G$9:$G$93*EXP(-Fperm_SI_Woolf2021!$J$9:$J$93*$C60*IF(BZ$58=Fperm_SI_Woolf2021!$E$9:$E$93,1,EXP(LN((1.1*(Fperm_SI_Woolf2021!$E$9:$E$93-BZ$58)-63.1579*EXP(-0.19*Fperm_SI_Woolf2021!$E$9:$E$93)+63.1579*EXP(-0.19*BZ$58))/(Fperm_SI_Woolf2021!$E$9:$E$93-BZ$58))*(BZ$58-Fperm_SI_Woolf2021!$E$9:$E$93)/10))) + Fperm_SI_Woolf2021!$H$9:$H$93*EXP(-Fperm_SI_Woolf2021!$K$9:$K$93*$C60*IF(BZ$58=Fperm_SI_Woolf2021!$E$9:$E$93,1,EXP(LN((1.1*(Fperm_SI_Woolf2021!$E$9:$E$93-BZ$58)-63.1579*EXP(-0.19*Fperm_SI_Woolf2021!$E$9:$E$93)+63.1579*EXP(-0.19*BZ$58))/(Fperm_SI_Woolf2021!$E$9:$E$93-BZ$58))*(BZ$58-Fperm_SI_Woolf2021!$E$9:$E$93)/10))),Fperm_SI_Woolf2021!$D$9:$D$93)*BZ$57+INTERCEPT(Fperm_SI_Woolf2021!$F$9:$F$93*EXP(-Fperm_SI_Woolf2021!$I$9:$I$93*$C60*IF(BZ$58=Fperm_SI_Woolf2021!$E$9:$E$93,1,EXP(LN((1.1*(Fperm_SI_Woolf2021!$E$9:$E$93-BZ$58)-63.1579*EXP(-0.19*Fperm_SI_Woolf2021!$E$9:$E$93)+63.1579*EXP(-0.19*BZ$58))/(Fperm_SI_Woolf2021!$E$9:$E$93-BZ$58))*(BZ$58-Fperm_SI_Woolf2021!$E$9:$E$93)/10))) + Fperm_SI_Woolf2021!$G$9:$G$93*EXP(-Fperm_SI_Woolf2021!$J$9:$J$93*$C60*IF(BZ$58=Fperm_SI_Woolf2021!$E$9:$E$93,1,EXP(LN((1.1*(Fperm_SI_Woolf2021!$E$9:$E$93-BZ$58)-63.1579*EXP(-0.19*Fperm_SI_Woolf2021!$E$9:$E$93)+63.1579*EXP(-0.19*BZ$58))/(Fperm_SI_Woolf2021!$E$9:$E$93-BZ$58))*(BZ$58-Fperm_SI_Woolf2021!$E$9:$E$93)/10))) + Fperm_SI_Woolf2021!$H$9:$H$93*EXP(-Fperm_SI_Woolf2021!$K$9:$K$93*$C60*IF(BZ$58=Fperm_SI_Woolf2021!$E$9:$E$93,1,EXP(LN((1.1*(Fperm_SI_Woolf2021!$E$9:$E$93-BZ$58)-63.1579*EXP(-0.19*Fperm_SI_Woolf2021!$E$9:$E$93)+63.1579*EXP(-0.19*BZ$58))/(Fperm_SI_Woolf2021!$E$9:$E$93-BZ$58))*(BZ$58-Fperm_SI_Woolf2021!$E$9:$E$93)/10))),Fperm_SI_Woolf2021!$D$9:$D$93))</f>
        <v>1</v>
      </c>
    </row>
    <row r="61" spans="2:78" x14ac:dyDescent="0.2">
      <c r="C61" s="48">
        <v>10</v>
      </c>
      <c r="D61" s="51" cm="1">
        <f t="array" ref="D61">MIN(1,SLOPE(Fperm_SI_Woolf2021!$F$9:$F$93*EXP(-Fperm_SI_Woolf2021!$I$9:$I$93*$C61*IF(D$58=Fperm_SI_Woolf2021!$E$9:$E$93,1,EXP(LN((1.1*(Fperm_SI_Woolf2021!$E$9:$E$93-D$58)-63.1579*EXP(-0.19*Fperm_SI_Woolf2021!$E$9:$E$93)+63.1579*EXP(-0.19*D$58))/(Fperm_SI_Woolf2021!$E$9:$E$93-D$58))*(D$58-Fperm_SI_Woolf2021!$E$9:$E$93)/10))) + Fperm_SI_Woolf2021!$G$9:$G$93*EXP(-Fperm_SI_Woolf2021!$J$9:$J$93*$C61*IF(D$58=Fperm_SI_Woolf2021!$E$9:$E$93,1,EXP(LN((1.1*(Fperm_SI_Woolf2021!$E$9:$E$93-D$58)-63.1579*EXP(-0.19*Fperm_SI_Woolf2021!$E$9:$E$93)+63.1579*EXP(-0.19*D$58))/(Fperm_SI_Woolf2021!$E$9:$E$93-D$58))*(D$58-Fperm_SI_Woolf2021!$E$9:$E$93)/10))) + Fperm_SI_Woolf2021!$H$9:$H$93*EXP(-Fperm_SI_Woolf2021!$K$9:$K$93*$C61*IF(D$58=Fperm_SI_Woolf2021!$E$9:$E$93,1,EXP(LN((1.1*(Fperm_SI_Woolf2021!$E$9:$E$93-D$58)-63.1579*EXP(-0.19*Fperm_SI_Woolf2021!$E$9:$E$93)+63.1579*EXP(-0.19*D$58))/(Fperm_SI_Woolf2021!$E$9:$E$93-D$58))*(D$58-Fperm_SI_Woolf2021!$E$9:$E$93)/10))),Fperm_SI_Woolf2021!$D$9:$D$93)*D$57+INTERCEPT(Fperm_SI_Woolf2021!$F$9:$F$93*EXP(-Fperm_SI_Woolf2021!$I$9:$I$93*$C61*IF(D$58=Fperm_SI_Woolf2021!$E$9:$E$93,1,EXP(LN((1.1*(Fperm_SI_Woolf2021!$E$9:$E$93-D$58)-63.1579*EXP(-0.19*Fperm_SI_Woolf2021!$E$9:$E$93)+63.1579*EXP(-0.19*D$58))/(Fperm_SI_Woolf2021!$E$9:$E$93-D$58))*(D$58-Fperm_SI_Woolf2021!$E$9:$E$93)/10))) + Fperm_SI_Woolf2021!$G$9:$G$93*EXP(-Fperm_SI_Woolf2021!$J$9:$J$93*$C61*IF(D$58=Fperm_SI_Woolf2021!$E$9:$E$93,1,EXP(LN((1.1*(Fperm_SI_Woolf2021!$E$9:$E$93-D$58)-63.1579*EXP(-0.19*Fperm_SI_Woolf2021!$E$9:$E$93)+63.1579*EXP(-0.19*D$58))/(Fperm_SI_Woolf2021!$E$9:$E$93-D$58))*(D$58-Fperm_SI_Woolf2021!$E$9:$E$93)/10))) + Fperm_SI_Woolf2021!$H$9:$H$93*EXP(-Fperm_SI_Woolf2021!$K$9:$K$93*$C61*IF(D$58=Fperm_SI_Woolf2021!$E$9:$E$93,1,EXP(LN((1.1*(Fperm_SI_Woolf2021!$E$9:$E$93-D$58)-63.1579*EXP(-0.19*Fperm_SI_Woolf2021!$E$9:$E$93)+63.1579*EXP(-0.19*D$58))/(Fperm_SI_Woolf2021!$E$9:$E$93-D$58))*(D$58-Fperm_SI_Woolf2021!$E$9:$E$93)/10))),Fperm_SI_Woolf2021!$D$9:$D$93))</f>
        <v>1</v>
      </c>
      <c r="E61" s="51" cm="1">
        <f t="array" ref="E61">MIN(1,SLOPE(Fperm_SI_Woolf2021!$F$9:$F$93*EXP(-Fperm_SI_Woolf2021!$I$9:$I$93*$C61*IF(E$58=Fperm_SI_Woolf2021!$E$9:$E$93,1,EXP(LN((1.1*(Fperm_SI_Woolf2021!$E$9:$E$93-E$58)-63.1579*EXP(-0.19*Fperm_SI_Woolf2021!$E$9:$E$93)+63.1579*EXP(-0.19*E$58))/(Fperm_SI_Woolf2021!$E$9:$E$93-E$58))*(E$58-Fperm_SI_Woolf2021!$E$9:$E$93)/10))) + Fperm_SI_Woolf2021!$G$9:$G$93*EXP(-Fperm_SI_Woolf2021!$J$9:$J$93*$C61*IF(E$58=Fperm_SI_Woolf2021!$E$9:$E$93,1,EXP(LN((1.1*(Fperm_SI_Woolf2021!$E$9:$E$93-E$58)-63.1579*EXP(-0.19*Fperm_SI_Woolf2021!$E$9:$E$93)+63.1579*EXP(-0.19*E$58))/(Fperm_SI_Woolf2021!$E$9:$E$93-E$58))*(E$58-Fperm_SI_Woolf2021!$E$9:$E$93)/10))) + Fperm_SI_Woolf2021!$H$9:$H$93*EXP(-Fperm_SI_Woolf2021!$K$9:$K$93*$C61*IF(E$58=Fperm_SI_Woolf2021!$E$9:$E$93,1,EXP(LN((1.1*(Fperm_SI_Woolf2021!$E$9:$E$93-E$58)-63.1579*EXP(-0.19*Fperm_SI_Woolf2021!$E$9:$E$93)+63.1579*EXP(-0.19*E$58))/(Fperm_SI_Woolf2021!$E$9:$E$93-E$58))*(E$58-Fperm_SI_Woolf2021!$E$9:$E$93)/10))),Fperm_SI_Woolf2021!$D$9:$D$93)*E$57+INTERCEPT(Fperm_SI_Woolf2021!$F$9:$F$93*EXP(-Fperm_SI_Woolf2021!$I$9:$I$93*$C61*IF(E$58=Fperm_SI_Woolf2021!$E$9:$E$93,1,EXP(LN((1.1*(Fperm_SI_Woolf2021!$E$9:$E$93-E$58)-63.1579*EXP(-0.19*Fperm_SI_Woolf2021!$E$9:$E$93)+63.1579*EXP(-0.19*E$58))/(Fperm_SI_Woolf2021!$E$9:$E$93-E$58))*(E$58-Fperm_SI_Woolf2021!$E$9:$E$93)/10))) + Fperm_SI_Woolf2021!$G$9:$G$93*EXP(-Fperm_SI_Woolf2021!$J$9:$J$93*$C61*IF(E$58=Fperm_SI_Woolf2021!$E$9:$E$93,1,EXP(LN((1.1*(Fperm_SI_Woolf2021!$E$9:$E$93-E$58)-63.1579*EXP(-0.19*Fperm_SI_Woolf2021!$E$9:$E$93)+63.1579*EXP(-0.19*E$58))/(Fperm_SI_Woolf2021!$E$9:$E$93-E$58))*(E$58-Fperm_SI_Woolf2021!$E$9:$E$93)/10))) + Fperm_SI_Woolf2021!$H$9:$H$93*EXP(-Fperm_SI_Woolf2021!$K$9:$K$93*$C61*IF(E$58=Fperm_SI_Woolf2021!$E$9:$E$93,1,EXP(LN((1.1*(Fperm_SI_Woolf2021!$E$9:$E$93-E$58)-63.1579*EXP(-0.19*Fperm_SI_Woolf2021!$E$9:$E$93)+63.1579*EXP(-0.19*E$58))/(Fperm_SI_Woolf2021!$E$9:$E$93-E$58))*(E$58-Fperm_SI_Woolf2021!$E$9:$E$93)/10))),Fperm_SI_Woolf2021!$D$9:$D$93))</f>
        <v>1</v>
      </c>
      <c r="F61" s="51" cm="1">
        <f t="array" ref="F61">MIN(1,SLOPE(Fperm_SI_Woolf2021!$F$9:$F$93*EXP(-Fperm_SI_Woolf2021!$I$9:$I$93*$C61*IF(F$58=Fperm_SI_Woolf2021!$E$9:$E$93,1,EXP(LN((1.1*(Fperm_SI_Woolf2021!$E$9:$E$93-F$58)-63.1579*EXP(-0.19*Fperm_SI_Woolf2021!$E$9:$E$93)+63.1579*EXP(-0.19*F$58))/(Fperm_SI_Woolf2021!$E$9:$E$93-F$58))*(F$58-Fperm_SI_Woolf2021!$E$9:$E$93)/10))) + Fperm_SI_Woolf2021!$G$9:$G$93*EXP(-Fperm_SI_Woolf2021!$J$9:$J$93*$C61*IF(F$58=Fperm_SI_Woolf2021!$E$9:$E$93,1,EXP(LN((1.1*(Fperm_SI_Woolf2021!$E$9:$E$93-F$58)-63.1579*EXP(-0.19*Fperm_SI_Woolf2021!$E$9:$E$93)+63.1579*EXP(-0.19*F$58))/(Fperm_SI_Woolf2021!$E$9:$E$93-F$58))*(F$58-Fperm_SI_Woolf2021!$E$9:$E$93)/10))) + Fperm_SI_Woolf2021!$H$9:$H$93*EXP(-Fperm_SI_Woolf2021!$K$9:$K$93*$C61*IF(F$58=Fperm_SI_Woolf2021!$E$9:$E$93,1,EXP(LN((1.1*(Fperm_SI_Woolf2021!$E$9:$E$93-F$58)-63.1579*EXP(-0.19*Fperm_SI_Woolf2021!$E$9:$E$93)+63.1579*EXP(-0.19*F$58))/(Fperm_SI_Woolf2021!$E$9:$E$93-F$58))*(F$58-Fperm_SI_Woolf2021!$E$9:$E$93)/10))),Fperm_SI_Woolf2021!$D$9:$D$93)*F$57+INTERCEPT(Fperm_SI_Woolf2021!$F$9:$F$93*EXP(-Fperm_SI_Woolf2021!$I$9:$I$93*$C61*IF(F$58=Fperm_SI_Woolf2021!$E$9:$E$93,1,EXP(LN((1.1*(Fperm_SI_Woolf2021!$E$9:$E$93-F$58)-63.1579*EXP(-0.19*Fperm_SI_Woolf2021!$E$9:$E$93)+63.1579*EXP(-0.19*F$58))/(Fperm_SI_Woolf2021!$E$9:$E$93-F$58))*(F$58-Fperm_SI_Woolf2021!$E$9:$E$93)/10))) + Fperm_SI_Woolf2021!$G$9:$G$93*EXP(-Fperm_SI_Woolf2021!$J$9:$J$93*$C61*IF(F$58=Fperm_SI_Woolf2021!$E$9:$E$93,1,EXP(LN((1.1*(Fperm_SI_Woolf2021!$E$9:$E$93-F$58)-63.1579*EXP(-0.19*Fperm_SI_Woolf2021!$E$9:$E$93)+63.1579*EXP(-0.19*F$58))/(Fperm_SI_Woolf2021!$E$9:$E$93-F$58))*(F$58-Fperm_SI_Woolf2021!$E$9:$E$93)/10))) + Fperm_SI_Woolf2021!$H$9:$H$93*EXP(-Fperm_SI_Woolf2021!$K$9:$K$93*$C61*IF(F$58=Fperm_SI_Woolf2021!$E$9:$E$93,1,EXP(LN((1.1*(Fperm_SI_Woolf2021!$E$9:$E$93-F$58)-63.1579*EXP(-0.19*Fperm_SI_Woolf2021!$E$9:$E$93)+63.1579*EXP(-0.19*F$58))/(Fperm_SI_Woolf2021!$E$9:$E$93-F$58))*(F$58-Fperm_SI_Woolf2021!$E$9:$E$93)/10))),Fperm_SI_Woolf2021!$D$9:$D$93))</f>
        <v>1</v>
      </c>
      <c r="G61" s="51" cm="1">
        <f t="array" ref="G61">MIN(1,SLOPE(Fperm_SI_Woolf2021!$F$9:$F$93*EXP(-Fperm_SI_Woolf2021!$I$9:$I$93*$C61*IF(G$58=Fperm_SI_Woolf2021!$E$9:$E$93,1,EXP(LN((1.1*(Fperm_SI_Woolf2021!$E$9:$E$93-G$58)-63.1579*EXP(-0.19*Fperm_SI_Woolf2021!$E$9:$E$93)+63.1579*EXP(-0.19*G$58))/(Fperm_SI_Woolf2021!$E$9:$E$93-G$58))*(G$58-Fperm_SI_Woolf2021!$E$9:$E$93)/10))) + Fperm_SI_Woolf2021!$G$9:$G$93*EXP(-Fperm_SI_Woolf2021!$J$9:$J$93*$C61*IF(G$58=Fperm_SI_Woolf2021!$E$9:$E$93,1,EXP(LN((1.1*(Fperm_SI_Woolf2021!$E$9:$E$93-G$58)-63.1579*EXP(-0.19*Fperm_SI_Woolf2021!$E$9:$E$93)+63.1579*EXP(-0.19*G$58))/(Fperm_SI_Woolf2021!$E$9:$E$93-G$58))*(G$58-Fperm_SI_Woolf2021!$E$9:$E$93)/10))) + Fperm_SI_Woolf2021!$H$9:$H$93*EXP(-Fperm_SI_Woolf2021!$K$9:$K$93*$C61*IF(G$58=Fperm_SI_Woolf2021!$E$9:$E$93,1,EXP(LN((1.1*(Fperm_SI_Woolf2021!$E$9:$E$93-G$58)-63.1579*EXP(-0.19*Fperm_SI_Woolf2021!$E$9:$E$93)+63.1579*EXP(-0.19*G$58))/(Fperm_SI_Woolf2021!$E$9:$E$93-G$58))*(G$58-Fperm_SI_Woolf2021!$E$9:$E$93)/10))),Fperm_SI_Woolf2021!$D$9:$D$93)*G$57+INTERCEPT(Fperm_SI_Woolf2021!$F$9:$F$93*EXP(-Fperm_SI_Woolf2021!$I$9:$I$93*$C61*IF(G$58=Fperm_SI_Woolf2021!$E$9:$E$93,1,EXP(LN((1.1*(Fperm_SI_Woolf2021!$E$9:$E$93-G$58)-63.1579*EXP(-0.19*Fperm_SI_Woolf2021!$E$9:$E$93)+63.1579*EXP(-0.19*G$58))/(Fperm_SI_Woolf2021!$E$9:$E$93-G$58))*(G$58-Fperm_SI_Woolf2021!$E$9:$E$93)/10))) + Fperm_SI_Woolf2021!$G$9:$G$93*EXP(-Fperm_SI_Woolf2021!$J$9:$J$93*$C61*IF(G$58=Fperm_SI_Woolf2021!$E$9:$E$93,1,EXP(LN((1.1*(Fperm_SI_Woolf2021!$E$9:$E$93-G$58)-63.1579*EXP(-0.19*Fperm_SI_Woolf2021!$E$9:$E$93)+63.1579*EXP(-0.19*G$58))/(Fperm_SI_Woolf2021!$E$9:$E$93-G$58))*(G$58-Fperm_SI_Woolf2021!$E$9:$E$93)/10))) + Fperm_SI_Woolf2021!$H$9:$H$93*EXP(-Fperm_SI_Woolf2021!$K$9:$K$93*$C61*IF(G$58=Fperm_SI_Woolf2021!$E$9:$E$93,1,EXP(LN((1.1*(Fperm_SI_Woolf2021!$E$9:$E$93-G$58)-63.1579*EXP(-0.19*Fperm_SI_Woolf2021!$E$9:$E$93)+63.1579*EXP(-0.19*G$58))/(Fperm_SI_Woolf2021!$E$9:$E$93-G$58))*(G$58-Fperm_SI_Woolf2021!$E$9:$E$93)/10))),Fperm_SI_Woolf2021!$D$9:$D$93))</f>
        <v>1</v>
      </c>
      <c r="H61" s="51" cm="1">
        <f t="array" ref="H61">MIN(1,SLOPE(Fperm_SI_Woolf2021!$F$9:$F$93*EXP(-Fperm_SI_Woolf2021!$I$9:$I$93*$C61*IF(H$58=Fperm_SI_Woolf2021!$E$9:$E$93,1,EXP(LN((1.1*(Fperm_SI_Woolf2021!$E$9:$E$93-H$58)-63.1579*EXP(-0.19*Fperm_SI_Woolf2021!$E$9:$E$93)+63.1579*EXP(-0.19*H$58))/(Fperm_SI_Woolf2021!$E$9:$E$93-H$58))*(H$58-Fperm_SI_Woolf2021!$E$9:$E$93)/10))) + Fperm_SI_Woolf2021!$G$9:$G$93*EXP(-Fperm_SI_Woolf2021!$J$9:$J$93*$C61*IF(H$58=Fperm_SI_Woolf2021!$E$9:$E$93,1,EXP(LN((1.1*(Fperm_SI_Woolf2021!$E$9:$E$93-H$58)-63.1579*EXP(-0.19*Fperm_SI_Woolf2021!$E$9:$E$93)+63.1579*EXP(-0.19*H$58))/(Fperm_SI_Woolf2021!$E$9:$E$93-H$58))*(H$58-Fperm_SI_Woolf2021!$E$9:$E$93)/10))) + Fperm_SI_Woolf2021!$H$9:$H$93*EXP(-Fperm_SI_Woolf2021!$K$9:$K$93*$C61*IF(H$58=Fperm_SI_Woolf2021!$E$9:$E$93,1,EXP(LN((1.1*(Fperm_SI_Woolf2021!$E$9:$E$93-H$58)-63.1579*EXP(-0.19*Fperm_SI_Woolf2021!$E$9:$E$93)+63.1579*EXP(-0.19*H$58))/(Fperm_SI_Woolf2021!$E$9:$E$93-H$58))*(H$58-Fperm_SI_Woolf2021!$E$9:$E$93)/10))),Fperm_SI_Woolf2021!$D$9:$D$93)*H$57+INTERCEPT(Fperm_SI_Woolf2021!$F$9:$F$93*EXP(-Fperm_SI_Woolf2021!$I$9:$I$93*$C61*IF(H$58=Fperm_SI_Woolf2021!$E$9:$E$93,1,EXP(LN((1.1*(Fperm_SI_Woolf2021!$E$9:$E$93-H$58)-63.1579*EXP(-0.19*Fperm_SI_Woolf2021!$E$9:$E$93)+63.1579*EXP(-0.19*H$58))/(Fperm_SI_Woolf2021!$E$9:$E$93-H$58))*(H$58-Fperm_SI_Woolf2021!$E$9:$E$93)/10))) + Fperm_SI_Woolf2021!$G$9:$G$93*EXP(-Fperm_SI_Woolf2021!$J$9:$J$93*$C61*IF(H$58=Fperm_SI_Woolf2021!$E$9:$E$93,1,EXP(LN((1.1*(Fperm_SI_Woolf2021!$E$9:$E$93-H$58)-63.1579*EXP(-0.19*Fperm_SI_Woolf2021!$E$9:$E$93)+63.1579*EXP(-0.19*H$58))/(Fperm_SI_Woolf2021!$E$9:$E$93-H$58))*(H$58-Fperm_SI_Woolf2021!$E$9:$E$93)/10))) + Fperm_SI_Woolf2021!$H$9:$H$93*EXP(-Fperm_SI_Woolf2021!$K$9:$K$93*$C61*IF(H$58=Fperm_SI_Woolf2021!$E$9:$E$93,1,EXP(LN((1.1*(Fperm_SI_Woolf2021!$E$9:$E$93-H$58)-63.1579*EXP(-0.19*Fperm_SI_Woolf2021!$E$9:$E$93)+63.1579*EXP(-0.19*H$58))/(Fperm_SI_Woolf2021!$E$9:$E$93-H$58))*(H$58-Fperm_SI_Woolf2021!$E$9:$E$93)/10))),Fperm_SI_Woolf2021!$D$9:$D$93))</f>
        <v>1</v>
      </c>
      <c r="I61" s="51" cm="1">
        <f t="array" ref="I61">MIN(1,SLOPE(Fperm_SI_Woolf2021!$F$9:$F$93*EXP(-Fperm_SI_Woolf2021!$I$9:$I$93*$C61*IF(I$58=Fperm_SI_Woolf2021!$E$9:$E$93,1,EXP(LN((1.1*(Fperm_SI_Woolf2021!$E$9:$E$93-I$58)-63.1579*EXP(-0.19*Fperm_SI_Woolf2021!$E$9:$E$93)+63.1579*EXP(-0.19*I$58))/(Fperm_SI_Woolf2021!$E$9:$E$93-I$58))*(I$58-Fperm_SI_Woolf2021!$E$9:$E$93)/10))) + Fperm_SI_Woolf2021!$G$9:$G$93*EXP(-Fperm_SI_Woolf2021!$J$9:$J$93*$C61*IF(I$58=Fperm_SI_Woolf2021!$E$9:$E$93,1,EXP(LN((1.1*(Fperm_SI_Woolf2021!$E$9:$E$93-I$58)-63.1579*EXP(-0.19*Fperm_SI_Woolf2021!$E$9:$E$93)+63.1579*EXP(-0.19*I$58))/(Fperm_SI_Woolf2021!$E$9:$E$93-I$58))*(I$58-Fperm_SI_Woolf2021!$E$9:$E$93)/10))) + Fperm_SI_Woolf2021!$H$9:$H$93*EXP(-Fperm_SI_Woolf2021!$K$9:$K$93*$C61*IF(I$58=Fperm_SI_Woolf2021!$E$9:$E$93,1,EXP(LN((1.1*(Fperm_SI_Woolf2021!$E$9:$E$93-I$58)-63.1579*EXP(-0.19*Fperm_SI_Woolf2021!$E$9:$E$93)+63.1579*EXP(-0.19*I$58))/(Fperm_SI_Woolf2021!$E$9:$E$93-I$58))*(I$58-Fperm_SI_Woolf2021!$E$9:$E$93)/10))),Fperm_SI_Woolf2021!$D$9:$D$93)*I$57+INTERCEPT(Fperm_SI_Woolf2021!$F$9:$F$93*EXP(-Fperm_SI_Woolf2021!$I$9:$I$93*$C61*IF(I$58=Fperm_SI_Woolf2021!$E$9:$E$93,1,EXP(LN((1.1*(Fperm_SI_Woolf2021!$E$9:$E$93-I$58)-63.1579*EXP(-0.19*Fperm_SI_Woolf2021!$E$9:$E$93)+63.1579*EXP(-0.19*I$58))/(Fperm_SI_Woolf2021!$E$9:$E$93-I$58))*(I$58-Fperm_SI_Woolf2021!$E$9:$E$93)/10))) + Fperm_SI_Woolf2021!$G$9:$G$93*EXP(-Fperm_SI_Woolf2021!$J$9:$J$93*$C61*IF(I$58=Fperm_SI_Woolf2021!$E$9:$E$93,1,EXP(LN((1.1*(Fperm_SI_Woolf2021!$E$9:$E$93-I$58)-63.1579*EXP(-0.19*Fperm_SI_Woolf2021!$E$9:$E$93)+63.1579*EXP(-0.19*I$58))/(Fperm_SI_Woolf2021!$E$9:$E$93-I$58))*(I$58-Fperm_SI_Woolf2021!$E$9:$E$93)/10))) + Fperm_SI_Woolf2021!$H$9:$H$93*EXP(-Fperm_SI_Woolf2021!$K$9:$K$93*$C61*IF(I$58=Fperm_SI_Woolf2021!$E$9:$E$93,1,EXP(LN((1.1*(Fperm_SI_Woolf2021!$E$9:$E$93-I$58)-63.1579*EXP(-0.19*Fperm_SI_Woolf2021!$E$9:$E$93)+63.1579*EXP(-0.19*I$58))/(Fperm_SI_Woolf2021!$E$9:$E$93-I$58))*(I$58-Fperm_SI_Woolf2021!$E$9:$E$93)/10))),Fperm_SI_Woolf2021!$D$9:$D$93))</f>
        <v>1</v>
      </c>
      <c r="J61" s="51" cm="1">
        <f t="array" ref="J61">MIN(1,SLOPE(Fperm_SI_Woolf2021!$F$9:$F$93*EXP(-Fperm_SI_Woolf2021!$I$9:$I$93*$C61*IF(J$58=Fperm_SI_Woolf2021!$E$9:$E$93,1,EXP(LN((1.1*(Fperm_SI_Woolf2021!$E$9:$E$93-J$58)-63.1579*EXP(-0.19*Fperm_SI_Woolf2021!$E$9:$E$93)+63.1579*EXP(-0.19*J$58))/(Fperm_SI_Woolf2021!$E$9:$E$93-J$58))*(J$58-Fperm_SI_Woolf2021!$E$9:$E$93)/10))) + Fperm_SI_Woolf2021!$G$9:$G$93*EXP(-Fperm_SI_Woolf2021!$J$9:$J$93*$C61*IF(J$58=Fperm_SI_Woolf2021!$E$9:$E$93,1,EXP(LN((1.1*(Fperm_SI_Woolf2021!$E$9:$E$93-J$58)-63.1579*EXP(-0.19*Fperm_SI_Woolf2021!$E$9:$E$93)+63.1579*EXP(-0.19*J$58))/(Fperm_SI_Woolf2021!$E$9:$E$93-J$58))*(J$58-Fperm_SI_Woolf2021!$E$9:$E$93)/10))) + Fperm_SI_Woolf2021!$H$9:$H$93*EXP(-Fperm_SI_Woolf2021!$K$9:$K$93*$C61*IF(J$58=Fperm_SI_Woolf2021!$E$9:$E$93,1,EXP(LN((1.1*(Fperm_SI_Woolf2021!$E$9:$E$93-J$58)-63.1579*EXP(-0.19*Fperm_SI_Woolf2021!$E$9:$E$93)+63.1579*EXP(-0.19*J$58))/(Fperm_SI_Woolf2021!$E$9:$E$93-J$58))*(J$58-Fperm_SI_Woolf2021!$E$9:$E$93)/10))),Fperm_SI_Woolf2021!$D$9:$D$93)*J$57+INTERCEPT(Fperm_SI_Woolf2021!$F$9:$F$93*EXP(-Fperm_SI_Woolf2021!$I$9:$I$93*$C61*IF(J$58=Fperm_SI_Woolf2021!$E$9:$E$93,1,EXP(LN((1.1*(Fperm_SI_Woolf2021!$E$9:$E$93-J$58)-63.1579*EXP(-0.19*Fperm_SI_Woolf2021!$E$9:$E$93)+63.1579*EXP(-0.19*J$58))/(Fperm_SI_Woolf2021!$E$9:$E$93-J$58))*(J$58-Fperm_SI_Woolf2021!$E$9:$E$93)/10))) + Fperm_SI_Woolf2021!$G$9:$G$93*EXP(-Fperm_SI_Woolf2021!$J$9:$J$93*$C61*IF(J$58=Fperm_SI_Woolf2021!$E$9:$E$93,1,EXP(LN((1.1*(Fperm_SI_Woolf2021!$E$9:$E$93-J$58)-63.1579*EXP(-0.19*Fperm_SI_Woolf2021!$E$9:$E$93)+63.1579*EXP(-0.19*J$58))/(Fperm_SI_Woolf2021!$E$9:$E$93-J$58))*(J$58-Fperm_SI_Woolf2021!$E$9:$E$93)/10))) + Fperm_SI_Woolf2021!$H$9:$H$93*EXP(-Fperm_SI_Woolf2021!$K$9:$K$93*$C61*IF(J$58=Fperm_SI_Woolf2021!$E$9:$E$93,1,EXP(LN((1.1*(Fperm_SI_Woolf2021!$E$9:$E$93-J$58)-63.1579*EXP(-0.19*Fperm_SI_Woolf2021!$E$9:$E$93)+63.1579*EXP(-0.19*J$58))/(Fperm_SI_Woolf2021!$E$9:$E$93-J$58))*(J$58-Fperm_SI_Woolf2021!$E$9:$E$93)/10))),Fperm_SI_Woolf2021!$D$9:$D$93))</f>
        <v>0.99484287437480767</v>
      </c>
      <c r="K61" s="51" cm="1">
        <f t="array" ref="K61">MIN(1,SLOPE(Fperm_SI_Woolf2021!$F$9:$F$93*EXP(-Fperm_SI_Woolf2021!$I$9:$I$93*$C61*IF(K$58=Fperm_SI_Woolf2021!$E$9:$E$93,1,EXP(LN((1.1*(Fperm_SI_Woolf2021!$E$9:$E$93-K$58)-63.1579*EXP(-0.19*Fperm_SI_Woolf2021!$E$9:$E$93)+63.1579*EXP(-0.19*K$58))/(Fperm_SI_Woolf2021!$E$9:$E$93-K$58))*(K$58-Fperm_SI_Woolf2021!$E$9:$E$93)/10))) + Fperm_SI_Woolf2021!$G$9:$G$93*EXP(-Fperm_SI_Woolf2021!$J$9:$J$93*$C61*IF(K$58=Fperm_SI_Woolf2021!$E$9:$E$93,1,EXP(LN((1.1*(Fperm_SI_Woolf2021!$E$9:$E$93-K$58)-63.1579*EXP(-0.19*Fperm_SI_Woolf2021!$E$9:$E$93)+63.1579*EXP(-0.19*K$58))/(Fperm_SI_Woolf2021!$E$9:$E$93-K$58))*(K$58-Fperm_SI_Woolf2021!$E$9:$E$93)/10))) + Fperm_SI_Woolf2021!$H$9:$H$93*EXP(-Fperm_SI_Woolf2021!$K$9:$K$93*$C61*IF(K$58=Fperm_SI_Woolf2021!$E$9:$E$93,1,EXP(LN((1.1*(Fperm_SI_Woolf2021!$E$9:$E$93-K$58)-63.1579*EXP(-0.19*Fperm_SI_Woolf2021!$E$9:$E$93)+63.1579*EXP(-0.19*K$58))/(Fperm_SI_Woolf2021!$E$9:$E$93-K$58))*(K$58-Fperm_SI_Woolf2021!$E$9:$E$93)/10))),Fperm_SI_Woolf2021!$D$9:$D$93)*K$57+INTERCEPT(Fperm_SI_Woolf2021!$F$9:$F$93*EXP(-Fperm_SI_Woolf2021!$I$9:$I$93*$C61*IF(K$58=Fperm_SI_Woolf2021!$E$9:$E$93,1,EXP(LN((1.1*(Fperm_SI_Woolf2021!$E$9:$E$93-K$58)-63.1579*EXP(-0.19*Fperm_SI_Woolf2021!$E$9:$E$93)+63.1579*EXP(-0.19*K$58))/(Fperm_SI_Woolf2021!$E$9:$E$93-K$58))*(K$58-Fperm_SI_Woolf2021!$E$9:$E$93)/10))) + Fperm_SI_Woolf2021!$G$9:$G$93*EXP(-Fperm_SI_Woolf2021!$J$9:$J$93*$C61*IF(K$58=Fperm_SI_Woolf2021!$E$9:$E$93,1,EXP(LN((1.1*(Fperm_SI_Woolf2021!$E$9:$E$93-K$58)-63.1579*EXP(-0.19*Fperm_SI_Woolf2021!$E$9:$E$93)+63.1579*EXP(-0.19*K$58))/(Fperm_SI_Woolf2021!$E$9:$E$93-K$58))*(K$58-Fperm_SI_Woolf2021!$E$9:$E$93)/10))) + Fperm_SI_Woolf2021!$H$9:$H$93*EXP(-Fperm_SI_Woolf2021!$K$9:$K$93*$C61*IF(K$58=Fperm_SI_Woolf2021!$E$9:$E$93,1,EXP(LN((1.1*(Fperm_SI_Woolf2021!$E$9:$E$93-K$58)-63.1579*EXP(-0.19*Fperm_SI_Woolf2021!$E$9:$E$93)+63.1579*EXP(-0.19*K$58))/(Fperm_SI_Woolf2021!$E$9:$E$93-K$58))*(K$58-Fperm_SI_Woolf2021!$E$9:$E$93)/10))),Fperm_SI_Woolf2021!$D$9:$D$93))</f>
        <v>0.9890284073503115</v>
      </c>
      <c r="L61" s="51" cm="1">
        <f t="array" ref="L61">MIN(1,SLOPE(Fperm_SI_Woolf2021!$F$9:$F$93*EXP(-Fperm_SI_Woolf2021!$I$9:$I$93*$C61*IF(L$58=Fperm_SI_Woolf2021!$E$9:$E$93,1,EXP(LN((1.1*(Fperm_SI_Woolf2021!$E$9:$E$93-L$58)-63.1579*EXP(-0.19*Fperm_SI_Woolf2021!$E$9:$E$93)+63.1579*EXP(-0.19*L$58))/(Fperm_SI_Woolf2021!$E$9:$E$93-L$58))*(L$58-Fperm_SI_Woolf2021!$E$9:$E$93)/10))) + Fperm_SI_Woolf2021!$G$9:$G$93*EXP(-Fperm_SI_Woolf2021!$J$9:$J$93*$C61*IF(L$58=Fperm_SI_Woolf2021!$E$9:$E$93,1,EXP(LN((1.1*(Fperm_SI_Woolf2021!$E$9:$E$93-L$58)-63.1579*EXP(-0.19*Fperm_SI_Woolf2021!$E$9:$E$93)+63.1579*EXP(-0.19*L$58))/(Fperm_SI_Woolf2021!$E$9:$E$93-L$58))*(L$58-Fperm_SI_Woolf2021!$E$9:$E$93)/10))) + Fperm_SI_Woolf2021!$H$9:$H$93*EXP(-Fperm_SI_Woolf2021!$K$9:$K$93*$C61*IF(L$58=Fperm_SI_Woolf2021!$E$9:$E$93,1,EXP(LN((1.1*(Fperm_SI_Woolf2021!$E$9:$E$93-L$58)-63.1579*EXP(-0.19*Fperm_SI_Woolf2021!$E$9:$E$93)+63.1579*EXP(-0.19*L$58))/(Fperm_SI_Woolf2021!$E$9:$E$93-L$58))*(L$58-Fperm_SI_Woolf2021!$E$9:$E$93)/10))),Fperm_SI_Woolf2021!$D$9:$D$93)*L$57+INTERCEPT(Fperm_SI_Woolf2021!$F$9:$F$93*EXP(-Fperm_SI_Woolf2021!$I$9:$I$93*$C61*IF(L$58=Fperm_SI_Woolf2021!$E$9:$E$93,1,EXP(LN((1.1*(Fperm_SI_Woolf2021!$E$9:$E$93-L$58)-63.1579*EXP(-0.19*Fperm_SI_Woolf2021!$E$9:$E$93)+63.1579*EXP(-0.19*L$58))/(Fperm_SI_Woolf2021!$E$9:$E$93-L$58))*(L$58-Fperm_SI_Woolf2021!$E$9:$E$93)/10))) + Fperm_SI_Woolf2021!$G$9:$G$93*EXP(-Fperm_SI_Woolf2021!$J$9:$J$93*$C61*IF(L$58=Fperm_SI_Woolf2021!$E$9:$E$93,1,EXP(LN((1.1*(Fperm_SI_Woolf2021!$E$9:$E$93-L$58)-63.1579*EXP(-0.19*Fperm_SI_Woolf2021!$E$9:$E$93)+63.1579*EXP(-0.19*L$58))/(Fperm_SI_Woolf2021!$E$9:$E$93-L$58))*(L$58-Fperm_SI_Woolf2021!$E$9:$E$93)/10))) + Fperm_SI_Woolf2021!$H$9:$H$93*EXP(-Fperm_SI_Woolf2021!$K$9:$K$93*$C61*IF(L$58=Fperm_SI_Woolf2021!$E$9:$E$93,1,EXP(LN((1.1*(Fperm_SI_Woolf2021!$E$9:$E$93-L$58)-63.1579*EXP(-0.19*Fperm_SI_Woolf2021!$E$9:$E$93)+63.1579*EXP(-0.19*L$58))/(Fperm_SI_Woolf2021!$E$9:$E$93-L$58))*(L$58-Fperm_SI_Woolf2021!$E$9:$E$93)/10))),Fperm_SI_Woolf2021!$D$9:$D$93))</f>
        <v>0.98321394032581533</v>
      </c>
      <c r="M61" s="51" cm="1">
        <f t="array" ref="M61">MIN(1,SLOPE(Fperm_SI_Woolf2021!$F$9:$F$93*EXP(-Fperm_SI_Woolf2021!$I$9:$I$93*$C61*IF(M$58=Fperm_SI_Woolf2021!$E$9:$E$93,1,EXP(LN((1.1*(Fperm_SI_Woolf2021!$E$9:$E$93-M$58)-63.1579*EXP(-0.19*Fperm_SI_Woolf2021!$E$9:$E$93)+63.1579*EXP(-0.19*M$58))/(Fperm_SI_Woolf2021!$E$9:$E$93-M$58))*(M$58-Fperm_SI_Woolf2021!$E$9:$E$93)/10))) + Fperm_SI_Woolf2021!$G$9:$G$93*EXP(-Fperm_SI_Woolf2021!$J$9:$J$93*$C61*IF(M$58=Fperm_SI_Woolf2021!$E$9:$E$93,1,EXP(LN((1.1*(Fperm_SI_Woolf2021!$E$9:$E$93-M$58)-63.1579*EXP(-0.19*Fperm_SI_Woolf2021!$E$9:$E$93)+63.1579*EXP(-0.19*M$58))/(Fperm_SI_Woolf2021!$E$9:$E$93-M$58))*(M$58-Fperm_SI_Woolf2021!$E$9:$E$93)/10))) + Fperm_SI_Woolf2021!$H$9:$H$93*EXP(-Fperm_SI_Woolf2021!$K$9:$K$93*$C61*IF(M$58=Fperm_SI_Woolf2021!$E$9:$E$93,1,EXP(LN((1.1*(Fperm_SI_Woolf2021!$E$9:$E$93-M$58)-63.1579*EXP(-0.19*Fperm_SI_Woolf2021!$E$9:$E$93)+63.1579*EXP(-0.19*M$58))/(Fperm_SI_Woolf2021!$E$9:$E$93-M$58))*(M$58-Fperm_SI_Woolf2021!$E$9:$E$93)/10))),Fperm_SI_Woolf2021!$D$9:$D$93)*M$57+INTERCEPT(Fperm_SI_Woolf2021!$F$9:$F$93*EXP(-Fperm_SI_Woolf2021!$I$9:$I$93*$C61*IF(M$58=Fperm_SI_Woolf2021!$E$9:$E$93,1,EXP(LN((1.1*(Fperm_SI_Woolf2021!$E$9:$E$93-M$58)-63.1579*EXP(-0.19*Fperm_SI_Woolf2021!$E$9:$E$93)+63.1579*EXP(-0.19*M$58))/(Fperm_SI_Woolf2021!$E$9:$E$93-M$58))*(M$58-Fperm_SI_Woolf2021!$E$9:$E$93)/10))) + Fperm_SI_Woolf2021!$G$9:$G$93*EXP(-Fperm_SI_Woolf2021!$J$9:$J$93*$C61*IF(M$58=Fperm_SI_Woolf2021!$E$9:$E$93,1,EXP(LN((1.1*(Fperm_SI_Woolf2021!$E$9:$E$93-M$58)-63.1579*EXP(-0.19*Fperm_SI_Woolf2021!$E$9:$E$93)+63.1579*EXP(-0.19*M$58))/(Fperm_SI_Woolf2021!$E$9:$E$93-M$58))*(M$58-Fperm_SI_Woolf2021!$E$9:$E$93)/10))) + Fperm_SI_Woolf2021!$H$9:$H$93*EXP(-Fperm_SI_Woolf2021!$K$9:$K$93*$C61*IF(M$58=Fperm_SI_Woolf2021!$E$9:$E$93,1,EXP(LN((1.1*(Fperm_SI_Woolf2021!$E$9:$E$93-M$58)-63.1579*EXP(-0.19*Fperm_SI_Woolf2021!$E$9:$E$93)+63.1579*EXP(-0.19*M$58))/(Fperm_SI_Woolf2021!$E$9:$E$93-M$58))*(M$58-Fperm_SI_Woolf2021!$E$9:$E$93)/10))),Fperm_SI_Woolf2021!$D$9:$D$93))</f>
        <v>0.97739947330131915</v>
      </c>
      <c r="N61" s="51" cm="1">
        <f t="array" ref="N61">MIN(1,SLOPE(Fperm_SI_Woolf2021!$F$9:$F$93*EXP(-Fperm_SI_Woolf2021!$I$9:$I$93*$C61*IF(N$58=Fperm_SI_Woolf2021!$E$9:$E$93,1,EXP(LN((1.1*(Fperm_SI_Woolf2021!$E$9:$E$93-N$58)-63.1579*EXP(-0.19*Fperm_SI_Woolf2021!$E$9:$E$93)+63.1579*EXP(-0.19*N$58))/(Fperm_SI_Woolf2021!$E$9:$E$93-N$58))*(N$58-Fperm_SI_Woolf2021!$E$9:$E$93)/10))) + Fperm_SI_Woolf2021!$G$9:$G$93*EXP(-Fperm_SI_Woolf2021!$J$9:$J$93*$C61*IF(N$58=Fperm_SI_Woolf2021!$E$9:$E$93,1,EXP(LN((1.1*(Fperm_SI_Woolf2021!$E$9:$E$93-N$58)-63.1579*EXP(-0.19*Fperm_SI_Woolf2021!$E$9:$E$93)+63.1579*EXP(-0.19*N$58))/(Fperm_SI_Woolf2021!$E$9:$E$93-N$58))*(N$58-Fperm_SI_Woolf2021!$E$9:$E$93)/10))) + Fperm_SI_Woolf2021!$H$9:$H$93*EXP(-Fperm_SI_Woolf2021!$K$9:$K$93*$C61*IF(N$58=Fperm_SI_Woolf2021!$E$9:$E$93,1,EXP(LN((1.1*(Fperm_SI_Woolf2021!$E$9:$E$93-N$58)-63.1579*EXP(-0.19*Fperm_SI_Woolf2021!$E$9:$E$93)+63.1579*EXP(-0.19*N$58))/(Fperm_SI_Woolf2021!$E$9:$E$93-N$58))*(N$58-Fperm_SI_Woolf2021!$E$9:$E$93)/10))),Fperm_SI_Woolf2021!$D$9:$D$93)*N$57+INTERCEPT(Fperm_SI_Woolf2021!$F$9:$F$93*EXP(-Fperm_SI_Woolf2021!$I$9:$I$93*$C61*IF(N$58=Fperm_SI_Woolf2021!$E$9:$E$93,1,EXP(LN((1.1*(Fperm_SI_Woolf2021!$E$9:$E$93-N$58)-63.1579*EXP(-0.19*Fperm_SI_Woolf2021!$E$9:$E$93)+63.1579*EXP(-0.19*N$58))/(Fperm_SI_Woolf2021!$E$9:$E$93-N$58))*(N$58-Fperm_SI_Woolf2021!$E$9:$E$93)/10))) + Fperm_SI_Woolf2021!$G$9:$G$93*EXP(-Fperm_SI_Woolf2021!$J$9:$J$93*$C61*IF(N$58=Fperm_SI_Woolf2021!$E$9:$E$93,1,EXP(LN((1.1*(Fperm_SI_Woolf2021!$E$9:$E$93-N$58)-63.1579*EXP(-0.19*Fperm_SI_Woolf2021!$E$9:$E$93)+63.1579*EXP(-0.19*N$58))/(Fperm_SI_Woolf2021!$E$9:$E$93-N$58))*(N$58-Fperm_SI_Woolf2021!$E$9:$E$93)/10))) + Fperm_SI_Woolf2021!$H$9:$H$93*EXP(-Fperm_SI_Woolf2021!$K$9:$K$93*$C61*IF(N$58=Fperm_SI_Woolf2021!$E$9:$E$93,1,EXP(LN((1.1*(Fperm_SI_Woolf2021!$E$9:$E$93-N$58)-63.1579*EXP(-0.19*Fperm_SI_Woolf2021!$E$9:$E$93)+63.1579*EXP(-0.19*N$58))/(Fperm_SI_Woolf2021!$E$9:$E$93-N$58))*(N$58-Fperm_SI_Woolf2021!$E$9:$E$93)/10))),Fperm_SI_Woolf2021!$D$9:$D$93))</f>
        <v>0.97158500627682298</v>
      </c>
      <c r="O61" s="51" cm="1">
        <f t="array" ref="O61">MIN(1,SLOPE(Fperm_SI_Woolf2021!$F$9:$F$93*EXP(-Fperm_SI_Woolf2021!$I$9:$I$93*$C61*IF(O$58=Fperm_SI_Woolf2021!$E$9:$E$93,1,EXP(LN((1.1*(Fperm_SI_Woolf2021!$E$9:$E$93-O$58)-63.1579*EXP(-0.19*Fperm_SI_Woolf2021!$E$9:$E$93)+63.1579*EXP(-0.19*O$58))/(Fperm_SI_Woolf2021!$E$9:$E$93-O$58))*(O$58-Fperm_SI_Woolf2021!$E$9:$E$93)/10))) + Fperm_SI_Woolf2021!$G$9:$G$93*EXP(-Fperm_SI_Woolf2021!$J$9:$J$93*$C61*IF(O$58=Fperm_SI_Woolf2021!$E$9:$E$93,1,EXP(LN((1.1*(Fperm_SI_Woolf2021!$E$9:$E$93-O$58)-63.1579*EXP(-0.19*Fperm_SI_Woolf2021!$E$9:$E$93)+63.1579*EXP(-0.19*O$58))/(Fperm_SI_Woolf2021!$E$9:$E$93-O$58))*(O$58-Fperm_SI_Woolf2021!$E$9:$E$93)/10))) + Fperm_SI_Woolf2021!$H$9:$H$93*EXP(-Fperm_SI_Woolf2021!$K$9:$K$93*$C61*IF(O$58=Fperm_SI_Woolf2021!$E$9:$E$93,1,EXP(LN((1.1*(Fperm_SI_Woolf2021!$E$9:$E$93-O$58)-63.1579*EXP(-0.19*Fperm_SI_Woolf2021!$E$9:$E$93)+63.1579*EXP(-0.19*O$58))/(Fperm_SI_Woolf2021!$E$9:$E$93-O$58))*(O$58-Fperm_SI_Woolf2021!$E$9:$E$93)/10))),Fperm_SI_Woolf2021!$D$9:$D$93)*O$57+INTERCEPT(Fperm_SI_Woolf2021!$F$9:$F$93*EXP(-Fperm_SI_Woolf2021!$I$9:$I$93*$C61*IF(O$58=Fperm_SI_Woolf2021!$E$9:$E$93,1,EXP(LN((1.1*(Fperm_SI_Woolf2021!$E$9:$E$93-O$58)-63.1579*EXP(-0.19*Fperm_SI_Woolf2021!$E$9:$E$93)+63.1579*EXP(-0.19*O$58))/(Fperm_SI_Woolf2021!$E$9:$E$93-O$58))*(O$58-Fperm_SI_Woolf2021!$E$9:$E$93)/10))) + Fperm_SI_Woolf2021!$G$9:$G$93*EXP(-Fperm_SI_Woolf2021!$J$9:$J$93*$C61*IF(O$58=Fperm_SI_Woolf2021!$E$9:$E$93,1,EXP(LN((1.1*(Fperm_SI_Woolf2021!$E$9:$E$93-O$58)-63.1579*EXP(-0.19*Fperm_SI_Woolf2021!$E$9:$E$93)+63.1579*EXP(-0.19*O$58))/(Fperm_SI_Woolf2021!$E$9:$E$93-O$58))*(O$58-Fperm_SI_Woolf2021!$E$9:$E$93)/10))) + Fperm_SI_Woolf2021!$H$9:$H$93*EXP(-Fperm_SI_Woolf2021!$K$9:$K$93*$C61*IF(O$58=Fperm_SI_Woolf2021!$E$9:$E$93,1,EXP(LN((1.1*(Fperm_SI_Woolf2021!$E$9:$E$93-O$58)-63.1579*EXP(-0.19*Fperm_SI_Woolf2021!$E$9:$E$93)+63.1579*EXP(-0.19*O$58))/(Fperm_SI_Woolf2021!$E$9:$E$93-O$58))*(O$58-Fperm_SI_Woolf2021!$E$9:$E$93)/10))),Fperm_SI_Woolf2021!$D$9:$D$93))</f>
        <v>0.96577053925232681</v>
      </c>
      <c r="P61" s="51" cm="1">
        <f t="array" ref="P61">MIN(1,SLOPE(Fperm_SI_Woolf2021!$F$9:$F$93*EXP(-Fperm_SI_Woolf2021!$I$9:$I$93*$C61*IF(P$58=Fperm_SI_Woolf2021!$E$9:$E$93,1,EXP(LN((1.1*(Fperm_SI_Woolf2021!$E$9:$E$93-P$58)-63.1579*EXP(-0.19*Fperm_SI_Woolf2021!$E$9:$E$93)+63.1579*EXP(-0.19*P$58))/(Fperm_SI_Woolf2021!$E$9:$E$93-P$58))*(P$58-Fperm_SI_Woolf2021!$E$9:$E$93)/10))) + Fperm_SI_Woolf2021!$G$9:$G$93*EXP(-Fperm_SI_Woolf2021!$J$9:$J$93*$C61*IF(P$58=Fperm_SI_Woolf2021!$E$9:$E$93,1,EXP(LN((1.1*(Fperm_SI_Woolf2021!$E$9:$E$93-P$58)-63.1579*EXP(-0.19*Fperm_SI_Woolf2021!$E$9:$E$93)+63.1579*EXP(-0.19*P$58))/(Fperm_SI_Woolf2021!$E$9:$E$93-P$58))*(P$58-Fperm_SI_Woolf2021!$E$9:$E$93)/10))) + Fperm_SI_Woolf2021!$H$9:$H$93*EXP(-Fperm_SI_Woolf2021!$K$9:$K$93*$C61*IF(P$58=Fperm_SI_Woolf2021!$E$9:$E$93,1,EXP(LN((1.1*(Fperm_SI_Woolf2021!$E$9:$E$93-P$58)-63.1579*EXP(-0.19*Fperm_SI_Woolf2021!$E$9:$E$93)+63.1579*EXP(-0.19*P$58))/(Fperm_SI_Woolf2021!$E$9:$E$93-P$58))*(P$58-Fperm_SI_Woolf2021!$E$9:$E$93)/10))),Fperm_SI_Woolf2021!$D$9:$D$93)*P$57+INTERCEPT(Fperm_SI_Woolf2021!$F$9:$F$93*EXP(-Fperm_SI_Woolf2021!$I$9:$I$93*$C61*IF(P$58=Fperm_SI_Woolf2021!$E$9:$E$93,1,EXP(LN((1.1*(Fperm_SI_Woolf2021!$E$9:$E$93-P$58)-63.1579*EXP(-0.19*Fperm_SI_Woolf2021!$E$9:$E$93)+63.1579*EXP(-0.19*P$58))/(Fperm_SI_Woolf2021!$E$9:$E$93-P$58))*(P$58-Fperm_SI_Woolf2021!$E$9:$E$93)/10))) + Fperm_SI_Woolf2021!$G$9:$G$93*EXP(-Fperm_SI_Woolf2021!$J$9:$J$93*$C61*IF(P$58=Fperm_SI_Woolf2021!$E$9:$E$93,1,EXP(LN((1.1*(Fperm_SI_Woolf2021!$E$9:$E$93-P$58)-63.1579*EXP(-0.19*Fperm_SI_Woolf2021!$E$9:$E$93)+63.1579*EXP(-0.19*P$58))/(Fperm_SI_Woolf2021!$E$9:$E$93-P$58))*(P$58-Fperm_SI_Woolf2021!$E$9:$E$93)/10))) + Fperm_SI_Woolf2021!$H$9:$H$93*EXP(-Fperm_SI_Woolf2021!$K$9:$K$93*$C61*IF(P$58=Fperm_SI_Woolf2021!$E$9:$E$93,1,EXP(LN((1.1*(Fperm_SI_Woolf2021!$E$9:$E$93-P$58)-63.1579*EXP(-0.19*Fperm_SI_Woolf2021!$E$9:$E$93)+63.1579*EXP(-0.19*P$58))/(Fperm_SI_Woolf2021!$E$9:$E$93-P$58))*(P$58-Fperm_SI_Woolf2021!$E$9:$E$93)/10))),Fperm_SI_Woolf2021!$D$9:$D$93))</f>
        <v>0.95995607222783064</v>
      </c>
      <c r="Q61" s="51" cm="1">
        <f t="array" ref="Q61">MIN(1,SLOPE(Fperm_SI_Woolf2021!$F$9:$F$93*EXP(-Fperm_SI_Woolf2021!$I$9:$I$93*$C61*IF(Q$58=Fperm_SI_Woolf2021!$E$9:$E$93,1,EXP(LN((1.1*(Fperm_SI_Woolf2021!$E$9:$E$93-Q$58)-63.1579*EXP(-0.19*Fperm_SI_Woolf2021!$E$9:$E$93)+63.1579*EXP(-0.19*Q$58))/(Fperm_SI_Woolf2021!$E$9:$E$93-Q$58))*(Q$58-Fperm_SI_Woolf2021!$E$9:$E$93)/10))) + Fperm_SI_Woolf2021!$G$9:$G$93*EXP(-Fperm_SI_Woolf2021!$J$9:$J$93*$C61*IF(Q$58=Fperm_SI_Woolf2021!$E$9:$E$93,1,EXP(LN((1.1*(Fperm_SI_Woolf2021!$E$9:$E$93-Q$58)-63.1579*EXP(-0.19*Fperm_SI_Woolf2021!$E$9:$E$93)+63.1579*EXP(-0.19*Q$58))/(Fperm_SI_Woolf2021!$E$9:$E$93-Q$58))*(Q$58-Fperm_SI_Woolf2021!$E$9:$E$93)/10))) + Fperm_SI_Woolf2021!$H$9:$H$93*EXP(-Fperm_SI_Woolf2021!$K$9:$K$93*$C61*IF(Q$58=Fperm_SI_Woolf2021!$E$9:$E$93,1,EXP(LN((1.1*(Fperm_SI_Woolf2021!$E$9:$E$93-Q$58)-63.1579*EXP(-0.19*Fperm_SI_Woolf2021!$E$9:$E$93)+63.1579*EXP(-0.19*Q$58))/(Fperm_SI_Woolf2021!$E$9:$E$93-Q$58))*(Q$58-Fperm_SI_Woolf2021!$E$9:$E$93)/10))),Fperm_SI_Woolf2021!$D$9:$D$93)*Q$57+INTERCEPT(Fperm_SI_Woolf2021!$F$9:$F$93*EXP(-Fperm_SI_Woolf2021!$I$9:$I$93*$C61*IF(Q$58=Fperm_SI_Woolf2021!$E$9:$E$93,1,EXP(LN((1.1*(Fperm_SI_Woolf2021!$E$9:$E$93-Q$58)-63.1579*EXP(-0.19*Fperm_SI_Woolf2021!$E$9:$E$93)+63.1579*EXP(-0.19*Q$58))/(Fperm_SI_Woolf2021!$E$9:$E$93-Q$58))*(Q$58-Fperm_SI_Woolf2021!$E$9:$E$93)/10))) + Fperm_SI_Woolf2021!$G$9:$G$93*EXP(-Fperm_SI_Woolf2021!$J$9:$J$93*$C61*IF(Q$58=Fperm_SI_Woolf2021!$E$9:$E$93,1,EXP(LN((1.1*(Fperm_SI_Woolf2021!$E$9:$E$93-Q$58)-63.1579*EXP(-0.19*Fperm_SI_Woolf2021!$E$9:$E$93)+63.1579*EXP(-0.19*Q$58))/(Fperm_SI_Woolf2021!$E$9:$E$93-Q$58))*(Q$58-Fperm_SI_Woolf2021!$E$9:$E$93)/10))) + Fperm_SI_Woolf2021!$H$9:$H$93*EXP(-Fperm_SI_Woolf2021!$K$9:$K$93*$C61*IF(Q$58=Fperm_SI_Woolf2021!$E$9:$E$93,1,EXP(LN((1.1*(Fperm_SI_Woolf2021!$E$9:$E$93-Q$58)-63.1579*EXP(-0.19*Fperm_SI_Woolf2021!$E$9:$E$93)+63.1579*EXP(-0.19*Q$58))/(Fperm_SI_Woolf2021!$E$9:$E$93-Q$58))*(Q$58-Fperm_SI_Woolf2021!$E$9:$E$93)/10))),Fperm_SI_Woolf2021!$D$9:$D$93))</f>
        <v>0.95414160520333446</v>
      </c>
      <c r="R61" s="51" cm="1">
        <f t="array" ref="R61">MIN(1,SLOPE(Fperm_SI_Woolf2021!$F$9:$F$93*EXP(-Fperm_SI_Woolf2021!$I$9:$I$93*$C61*IF(R$58=Fperm_SI_Woolf2021!$E$9:$E$93,1,EXP(LN((1.1*(Fperm_SI_Woolf2021!$E$9:$E$93-R$58)-63.1579*EXP(-0.19*Fperm_SI_Woolf2021!$E$9:$E$93)+63.1579*EXP(-0.19*R$58))/(Fperm_SI_Woolf2021!$E$9:$E$93-R$58))*(R$58-Fperm_SI_Woolf2021!$E$9:$E$93)/10))) + Fperm_SI_Woolf2021!$G$9:$G$93*EXP(-Fperm_SI_Woolf2021!$J$9:$J$93*$C61*IF(R$58=Fperm_SI_Woolf2021!$E$9:$E$93,1,EXP(LN((1.1*(Fperm_SI_Woolf2021!$E$9:$E$93-R$58)-63.1579*EXP(-0.19*Fperm_SI_Woolf2021!$E$9:$E$93)+63.1579*EXP(-0.19*R$58))/(Fperm_SI_Woolf2021!$E$9:$E$93-R$58))*(R$58-Fperm_SI_Woolf2021!$E$9:$E$93)/10))) + Fperm_SI_Woolf2021!$H$9:$H$93*EXP(-Fperm_SI_Woolf2021!$K$9:$K$93*$C61*IF(R$58=Fperm_SI_Woolf2021!$E$9:$E$93,1,EXP(LN((1.1*(Fperm_SI_Woolf2021!$E$9:$E$93-R$58)-63.1579*EXP(-0.19*Fperm_SI_Woolf2021!$E$9:$E$93)+63.1579*EXP(-0.19*R$58))/(Fperm_SI_Woolf2021!$E$9:$E$93-R$58))*(R$58-Fperm_SI_Woolf2021!$E$9:$E$93)/10))),Fperm_SI_Woolf2021!$D$9:$D$93)*R$57+INTERCEPT(Fperm_SI_Woolf2021!$F$9:$F$93*EXP(-Fperm_SI_Woolf2021!$I$9:$I$93*$C61*IF(R$58=Fperm_SI_Woolf2021!$E$9:$E$93,1,EXP(LN((1.1*(Fperm_SI_Woolf2021!$E$9:$E$93-R$58)-63.1579*EXP(-0.19*Fperm_SI_Woolf2021!$E$9:$E$93)+63.1579*EXP(-0.19*R$58))/(Fperm_SI_Woolf2021!$E$9:$E$93-R$58))*(R$58-Fperm_SI_Woolf2021!$E$9:$E$93)/10))) + Fperm_SI_Woolf2021!$G$9:$G$93*EXP(-Fperm_SI_Woolf2021!$J$9:$J$93*$C61*IF(R$58=Fperm_SI_Woolf2021!$E$9:$E$93,1,EXP(LN((1.1*(Fperm_SI_Woolf2021!$E$9:$E$93-R$58)-63.1579*EXP(-0.19*Fperm_SI_Woolf2021!$E$9:$E$93)+63.1579*EXP(-0.19*R$58))/(Fperm_SI_Woolf2021!$E$9:$E$93-R$58))*(R$58-Fperm_SI_Woolf2021!$E$9:$E$93)/10))) + Fperm_SI_Woolf2021!$H$9:$H$93*EXP(-Fperm_SI_Woolf2021!$K$9:$K$93*$C61*IF(R$58=Fperm_SI_Woolf2021!$E$9:$E$93,1,EXP(LN((1.1*(Fperm_SI_Woolf2021!$E$9:$E$93-R$58)-63.1579*EXP(-0.19*Fperm_SI_Woolf2021!$E$9:$E$93)+63.1579*EXP(-0.19*R$58))/(Fperm_SI_Woolf2021!$E$9:$E$93-R$58))*(R$58-Fperm_SI_Woolf2021!$E$9:$E$93)/10))),Fperm_SI_Woolf2021!$D$9:$D$93))</f>
        <v>0.94832713817883829</v>
      </c>
      <c r="S61" s="51" cm="1">
        <f t="array" ref="S61">MIN(1,SLOPE(Fperm_SI_Woolf2021!$F$9:$F$93*EXP(-Fperm_SI_Woolf2021!$I$9:$I$93*$C61*IF(S$58=Fperm_SI_Woolf2021!$E$9:$E$93,1,EXP(LN((1.1*(Fperm_SI_Woolf2021!$E$9:$E$93-S$58)-63.1579*EXP(-0.19*Fperm_SI_Woolf2021!$E$9:$E$93)+63.1579*EXP(-0.19*S$58))/(Fperm_SI_Woolf2021!$E$9:$E$93-S$58))*(S$58-Fperm_SI_Woolf2021!$E$9:$E$93)/10))) + Fperm_SI_Woolf2021!$G$9:$G$93*EXP(-Fperm_SI_Woolf2021!$J$9:$J$93*$C61*IF(S$58=Fperm_SI_Woolf2021!$E$9:$E$93,1,EXP(LN((1.1*(Fperm_SI_Woolf2021!$E$9:$E$93-S$58)-63.1579*EXP(-0.19*Fperm_SI_Woolf2021!$E$9:$E$93)+63.1579*EXP(-0.19*S$58))/(Fperm_SI_Woolf2021!$E$9:$E$93-S$58))*(S$58-Fperm_SI_Woolf2021!$E$9:$E$93)/10))) + Fperm_SI_Woolf2021!$H$9:$H$93*EXP(-Fperm_SI_Woolf2021!$K$9:$K$93*$C61*IF(S$58=Fperm_SI_Woolf2021!$E$9:$E$93,1,EXP(LN((1.1*(Fperm_SI_Woolf2021!$E$9:$E$93-S$58)-63.1579*EXP(-0.19*Fperm_SI_Woolf2021!$E$9:$E$93)+63.1579*EXP(-0.19*S$58))/(Fperm_SI_Woolf2021!$E$9:$E$93-S$58))*(S$58-Fperm_SI_Woolf2021!$E$9:$E$93)/10))),Fperm_SI_Woolf2021!$D$9:$D$93)*S$57+INTERCEPT(Fperm_SI_Woolf2021!$F$9:$F$93*EXP(-Fperm_SI_Woolf2021!$I$9:$I$93*$C61*IF(S$58=Fperm_SI_Woolf2021!$E$9:$E$93,1,EXP(LN((1.1*(Fperm_SI_Woolf2021!$E$9:$E$93-S$58)-63.1579*EXP(-0.19*Fperm_SI_Woolf2021!$E$9:$E$93)+63.1579*EXP(-0.19*S$58))/(Fperm_SI_Woolf2021!$E$9:$E$93-S$58))*(S$58-Fperm_SI_Woolf2021!$E$9:$E$93)/10))) + Fperm_SI_Woolf2021!$G$9:$G$93*EXP(-Fperm_SI_Woolf2021!$J$9:$J$93*$C61*IF(S$58=Fperm_SI_Woolf2021!$E$9:$E$93,1,EXP(LN((1.1*(Fperm_SI_Woolf2021!$E$9:$E$93-S$58)-63.1579*EXP(-0.19*Fperm_SI_Woolf2021!$E$9:$E$93)+63.1579*EXP(-0.19*S$58))/(Fperm_SI_Woolf2021!$E$9:$E$93-S$58))*(S$58-Fperm_SI_Woolf2021!$E$9:$E$93)/10))) + Fperm_SI_Woolf2021!$H$9:$H$93*EXP(-Fperm_SI_Woolf2021!$K$9:$K$93*$C61*IF(S$58=Fperm_SI_Woolf2021!$E$9:$E$93,1,EXP(LN((1.1*(Fperm_SI_Woolf2021!$E$9:$E$93-S$58)-63.1579*EXP(-0.19*Fperm_SI_Woolf2021!$E$9:$E$93)+63.1579*EXP(-0.19*S$58))/(Fperm_SI_Woolf2021!$E$9:$E$93-S$58))*(S$58-Fperm_SI_Woolf2021!$E$9:$E$93)/10))),Fperm_SI_Woolf2021!$D$9:$D$93))</f>
        <v>1</v>
      </c>
      <c r="T61" s="51" cm="1">
        <f t="array" ref="T61">MIN(1,SLOPE(Fperm_SI_Woolf2021!$F$9:$F$93*EXP(-Fperm_SI_Woolf2021!$I$9:$I$93*$C61*IF(T$58=Fperm_SI_Woolf2021!$E$9:$E$93,1,EXP(LN((1.1*(Fperm_SI_Woolf2021!$E$9:$E$93-T$58)-63.1579*EXP(-0.19*Fperm_SI_Woolf2021!$E$9:$E$93)+63.1579*EXP(-0.19*T$58))/(Fperm_SI_Woolf2021!$E$9:$E$93-T$58))*(T$58-Fperm_SI_Woolf2021!$E$9:$E$93)/10))) + Fperm_SI_Woolf2021!$G$9:$G$93*EXP(-Fperm_SI_Woolf2021!$J$9:$J$93*$C61*IF(T$58=Fperm_SI_Woolf2021!$E$9:$E$93,1,EXP(LN((1.1*(Fperm_SI_Woolf2021!$E$9:$E$93-T$58)-63.1579*EXP(-0.19*Fperm_SI_Woolf2021!$E$9:$E$93)+63.1579*EXP(-0.19*T$58))/(Fperm_SI_Woolf2021!$E$9:$E$93-T$58))*(T$58-Fperm_SI_Woolf2021!$E$9:$E$93)/10))) + Fperm_SI_Woolf2021!$H$9:$H$93*EXP(-Fperm_SI_Woolf2021!$K$9:$K$93*$C61*IF(T$58=Fperm_SI_Woolf2021!$E$9:$E$93,1,EXP(LN((1.1*(Fperm_SI_Woolf2021!$E$9:$E$93-T$58)-63.1579*EXP(-0.19*Fperm_SI_Woolf2021!$E$9:$E$93)+63.1579*EXP(-0.19*T$58))/(Fperm_SI_Woolf2021!$E$9:$E$93-T$58))*(T$58-Fperm_SI_Woolf2021!$E$9:$E$93)/10))),Fperm_SI_Woolf2021!$D$9:$D$93)*T$57+INTERCEPT(Fperm_SI_Woolf2021!$F$9:$F$93*EXP(-Fperm_SI_Woolf2021!$I$9:$I$93*$C61*IF(T$58=Fperm_SI_Woolf2021!$E$9:$E$93,1,EXP(LN((1.1*(Fperm_SI_Woolf2021!$E$9:$E$93-T$58)-63.1579*EXP(-0.19*Fperm_SI_Woolf2021!$E$9:$E$93)+63.1579*EXP(-0.19*T$58))/(Fperm_SI_Woolf2021!$E$9:$E$93-T$58))*(T$58-Fperm_SI_Woolf2021!$E$9:$E$93)/10))) + Fperm_SI_Woolf2021!$G$9:$G$93*EXP(-Fperm_SI_Woolf2021!$J$9:$J$93*$C61*IF(T$58=Fperm_SI_Woolf2021!$E$9:$E$93,1,EXP(LN((1.1*(Fperm_SI_Woolf2021!$E$9:$E$93-T$58)-63.1579*EXP(-0.19*Fperm_SI_Woolf2021!$E$9:$E$93)+63.1579*EXP(-0.19*T$58))/(Fperm_SI_Woolf2021!$E$9:$E$93-T$58))*(T$58-Fperm_SI_Woolf2021!$E$9:$E$93)/10))) + Fperm_SI_Woolf2021!$H$9:$H$93*EXP(-Fperm_SI_Woolf2021!$K$9:$K$93*$C61*IF(T$58=Fperm_SI_Woolf2021!$E$9:$E$93,1,EXP(LN((1.1*(Fperm_SI_Woolf2021!$E$9:$E$93-T$58)-63.1579*EXP(-0.19*Fperm_SI_Woolf2021!$E$9:$E$93)+63.1579*EXP(-0.19*T$58))/(Fperm_SI_Woolf2021!$E$9:$E$93-T$58))*(T$58-Fperm_SI_Woolf2021!$E$9:$E$93)/10))),Fperm_SI_Woolf2021!$D$9:$D$93))</f>
        <v>1</v>
      </c>
      <c r="U61" s="51" cm="1">
        <f t="array" ref="U61">MIN(1,SLOPE(Fperm_SI_Woolf2021!$F$9:$F$93*EXP(-Fperm_SI_Woolf2021!$I$9:$I$93*$C61*IF(U$58=Fperm_SI_Woolf2021!$E$9:$E$93,1,EXP(LN((1.1*(Fperm_SI_Woolf2021!$E$9:$E$93-U$58)-63.1579*EXP(-0.19*Fperm_SI_Woolf2021!$E$9:$E$93)+63.1579*EXP(-0.19*U$58))/(Fperm_SI_Woolf2021!$E$9:$E$93-U$58))*(U$58-Fperm_SI_Woolf2021!$E$9:$E$93)/10))) + Fperm_SI_Woolf2021!$G$9:$G$93*EXP(-Fperm_SI_Woolf2021!$J$9:$J$93*$C61*IF(U$58=Fperm_SI_Woolf2021!$E$9:$E$93,1,EXP(LN((1.1*(Fperm_SI_Woolf2021!$E$9:$E$93-U$58)-63.1579*EXP(-0.19*Fperm_SI_Woolf2021!$E$9:$E$93)+63.1579*EXP(-0.19*U$58))/(Fperm_SI_Woolf2021!$E$9:$E$93-U$58))*(U$58-Fperm_SI_Woolf2021!$E$9:$E$93)/10))) + Fperm_SI_Woolf2021!$H$9:$H$93*EXP(-Fperm_SI_Woolf2021!$K$9:$K$93*$C61*IF(U$58=Fperm_SI_Woolf2021!$E$9:$E$93,1,EXP(LN((1.1*(Fperm_SI_Woolf2021!$E$9:$E$93-U$58)-63.1579*EXP(-0.19*Fperm_SI_Woolf2021!$E$9:$E$93)+63.1579*EXP(-0.19*U$58))/(Fperm_SI_Woolf2021!$E$9:$E$93-U$58))*(U$58-Fperm_SI_Woolf2021!$E$9:$E$93)/10))),Fperm_SI_Woolf2021!$D$9:$D$93)*U$57+INTERCEPT(Fperm_SI_Woolf2021!$F$9:$F$93*EXP(-Fperm_SI_Woolf2021!$I$9:$I$93*$C61*IF(U$58=Fperm_SI_Woolf2021!$E$9:$E$93,1,EXP(LN((1.1*(Fperm_SI_Woolf2021!$E$9:$E$93-U$58)-63.1579*EXP(-0.19*Fperm_SI_Woolf2021!$E$9:$E$93)+63.1579*EXP(-0.19*U$58))/(Fperm_SI_Woolf2021!$E$9:$E$93-U$58))*(U$58-Fperm_SI_Woolf2021!$E$9:$E$93)/10))) + Fperm_SI_Woolf2021!$G$9:$G$93*EXP(-Fperm_SI_Woolf2021!$J$9:$J$93*$C61*IF(U$58=Fperm_SI_Woolf2021!$E$9:$E$93,1,EXP(LN((1.1*(Fperm_SI_Woolf2021!$E$9:$E$93-U$58)-63.1579*EXP(-0.19*Fperm_SI_Woolf2021!$E$9:$E$93)+63.1579*EXP(-0.19*U$58))/(Fperm_SI_Woolf2021!$E$9:$E$93-U$58))*(U$58-Fperm_SI_Woolf2021!$E$9:$E$93)/10))) + Fperm_SI_Woolf2021!$H$9:$H$93*EXP(-Fperm_SI_Woolf2021!$K$9:$K$93*$C61*IF(U$58=Fperm_SI_Woolf2021!$E$9:$E$93,1,EXP(LN((1.1*(Fperm_SI_Woolf2021!$E$9:$E$93-U$58)-63.1579*EXP(-0.19*Fperm_SI_Woolf2021!$E$9:$E$93)+63.1579*EXP(-0.19*U$58))/(Fperm_SI_Woolf2021!$E$9:$E$93-U$58))*(U$58-Fperm_SI_Woolf2021!$E$9:$E$93)/10))),Fperm_SI_Woolf2021!$D$9:$D$93))</f>
        <v>1</v>
      </c>
      <c r="V61" s="51" cm="1">
        <f t="array" ref="V61">MIN(1,SLOPE(Fperm_SI_Woolf2021!$F$9:$F$93*EXP(-Fperm_SI_Woolf2021!$I$9:$I$93*$C61*IF(V$58=Fperm_SI_Woolf2021!$E$9:$E$93,1,EXP(LN((1.1*(Fperm_SI_Woolf2021!$E$9:$E$93-V$58)-63.1579*EXP(-0.19*Fperm_SI_Woolf2021!$E$9:$E$93)+63.1579*EXP(-0.19*V$58))/(Fperm_SI_Woolf2021!$E$9:$E$93-V$58))*(V$58-Fperm_SI_Woolf2021!$E$9:$E$93)/10))) + Fperm_SI_Woolf2021!$G$9:$G$93*EXP(-Fperm_SI_Woolf2021!$J$9:$J$93*$C61*IF(V$58=Fperm_SI_Woolf2021!$E$9:$E$93,1,EXP(LN((1.1*(Fperm_SI_Woolf2021!$E$9:$E$93-V$58)-63.1579*EXP(-0.19*Fperm_SI_Woolf2021!$E$9:$E$93)+63.1579*EXP(-0.19*V$58))/(Fperm_SI_Woolf2021!$E$9:$E$93-V$58))*(V$58-Fperm_SI_Woolf2021!$E$9:$E$93)/10))) + Fperm_SI_Woolf2021!$H$9:$H$93*EXP(-Fperm_SI_Woolf2021!$K$9:$K$93*$C61*IF(V$58=Fperm_SI_Woolf2021!$E$9:$E$93,1,EXP(LN((1.1*(Fperm_SI_Woolf2021!$E$9:$E$93-V$58)-63.1579*EXP(-0.19*Fperm_SI_Woolf2021!$E$9:$E$93)+63.1579*EXP(-0.19*V$58))/(Fperm_SI_Woolf2021!$E$9:$E$93-V$58))*(V$58-Fperm_SI_Woolf2021!$E$9:$E$93)/10))),Fperm_SI_Woolf2021!$D$9:$D$93)*V$57+INTERCEPT(Fperm_SI_Woolf2021!$F$9:$F$93*EXP(-Fperm_SI_Woolf2021!$I$9:$I$93*$C61*IF(V$58=Fperm_SI_Woolf2021!$E$9:$E$93,1,EXP(LN((1.1*(Fperm_SI_Woolf2021!$E$9:$E$93-V$58)-63.1579*EXP(-0.19*Fperm_SI_Woolf2021!$E$9:$E$93)+63.1579*EXP(-0.19*V$58))/(Fperm_SI_Woolf2021!$E$9:$E$93-V$58))*(V$58-Fperm_SI_Woolf2021!$E$9:$E$93)/10))) + Fperm_SI_Woolf2021!$G$9:$G$93*EXP(-Fperm_SI_Woolf2021!$J$9:$J$93*$C61*IF(V$58=Fperm_SI_Woolf2021!$E$9:$E$93,1,EXP(LN((1.1*(Fperm_SI_Woolf2021!$E$9:$E$93-V$58)-63.1579*EXP(-0.19*Fperm_SI_Woolf2021!$E$9:$E$93)+63.1579*EXP(-0.19*V$58))/(Fperm_SI_Woolf2021!$E$9:$E$93-V$58))*(V$58-Fperm_SI_Woolf2021!$E$9:$E$93)/10))) + Fperm_SI_Woolf2021!$H$9:$H$93*EXP(-Fperm_SI_Woolf2021!$K$9:$K$93*$C61*IF(V$58=Fperm_SI_Woolf2021!$E$9:$E$93,1,EXP(LN((1.1*(Fperm_SI_Woolf2021!$E$9:$E$93-V$58)-63.1579*EXP(-0.19*Fperm_SI_Woolf2021!$E$9:$E$93)+63.1579*EXP(-0.19*V$58))/(Fperm_SI_Woolf2021!$E$9:$E$93-V$58))*(V$58-Fperm_SI_Woolf2021!$E$9:$E$93)/10))),Fperm_SI_Woolf2021!$D$9:$D$93))</f>
        <v>1</v>
      </c>
      <c r="W61" s="51" cm="1">
        <f t="array" ref="W61">MIN(1,SLOPE(Fperm_SI_Woolf2021!$F$9:$F$93*EXP(-Fperm_SI_Woolf2021!$I$9:$I$93*$C61*IF(W$58=Fperm_SI_Woolf2021!$E$9:$E$93,1,EXP(LN((1.1*(Fperm_SI_Woolf2021!$E$9:$E$93-W$58)-63.1579*EXP(-0.19*Fperm_SI_Woolf2021!$E$9:$E$93)+63.1579*EXP(-0.19*W$58))/(Fperm_SI_Woolf2021!$E$9:$E$93-W$58))*(W$58-Fperm_SI_Woolf2021!$E$9:$E$93)/10))) + Fperm_SI_Woolf2021!$G$9:$G$93*EXP(-Fperm_SI_Woolf2021!$J$9:$J$93*$C61*IF(W$58=Fperm_SI_Woolf2021!$E$9:$E$93,1,EXP(LN((1.1*(Fperm_SI_Woolf2021!$E$9:$E$93-W$58)-63.1579*EXP(-0.19*Fperm_SI_Woolf2021!$E$9:$E$93)+63.1579*EXP(-0.19*W$58))/(Fperm_SI_Woolf2021!$E$9:$E$93-W$58))*(W$58-Fperm_SI_Woolf2021!$E$9:$E$93)/10))) + Fperm_SI_Woolf2021!$H$9:$H$93*EXP(-Fperm_SI_Woolf2021!$K$9:$K$93*$C61*IF(W$58=Fperm_SI_Woolf2021!$E$9:$E$93,1,EXP(LN((1.1*(Fperm_SI_Woolf2021!$E$9:$E$93-W$58)-63.1579*EXP(-0.19*Fperm_SI_Woolf2021!$E$9:$E$93)+63.1579*EXP(-0.19*W$58))/(Fperm_SI_Woolf2021!$E$9:$E$93-W$58))*(W$58-Fperm_SI_Woolf2021!$E$9:$E$93)/10))),Fperm_SI_Woolf2021!$D$9:$D$93)*W$57+INTERCEPT(Fperm_SI_Woolf2021!$F$9:$F$93*EXP(-Fperm_SI_Woolf2021!$I$9:$I$93*$C61*IF(W$58=Fperm_SI_Woolf2021!$E$9:$E$93,1,EXP(LN((1.1*(Fperm_SI_Woolf2021!$E$9:$E$93-W$58)-63.1579*EXP(-0.19*Fperm_SI_Woolf2021!$E$9:$E$93)+63.1579*EXP(-0.19*W$58))/(Fperm_SI_Woolf2021!$E$9:$E$93-W$58))*(W$58-Fperm_SI_Woolf2021!$E$9:$E$93)/10))) + Fperm_SI_Woolf2021!$G$9:$G$93*EXP(-Fperm_SI_Woolf2021!$J$9:$J$93*$C61*IF(W$58=Fperm_SI_Woolf2021!$E$9:$E$93,1,EXP(LN((1.1*(Fperm_SI_Woolf2021!$E$9:$E$93-W$58)-63.1579*EXP(-0.19*Fperm_SI_Woolf2021!$E$9:$E$93)+63.1579*EXP(-0.19*W$58))/(Fperm_SI_Woolf2021!$E$9:$E$93-W$58))*(W$58-Fperm_SI_Woolf2021!$E$9:$E$93)/10))) + Fperm_SI_Woolf2021!$H$9:$H$93*EXP(-Fperm_SI_Woolf2021!$K$9:$K$93*$C61*IF(W$58=Fperm_SI_Woolf2021!$E$9:$E$93,1,EXP(LN((1.1*(Fperm_SI_Woolf2021!$E$9:$E$93-W$58)-63.1579*EXP(-0.19*Fperm_SI_Woolf2021!$E$9:$E$93)+63.1579*EXP(-0.19*W$58))/(Fperm_SI_Woolf2021!$E$9:$E$93-W$58))*(W$58-Fperm_SI_Woolf2021!$E$9:$E$93)/10))),Fperm_SI_Woolf2021!$D$9:$D$93))</f>
        <v>1</v>
      </c>
      <c r="X61" s="51" cm="1">
        <f t="array" ref="X61">MIN(1,SLOPE(Fperm_SI_Woolf2021!$F$9:$F$93*EXP(-Fperm_SI_Woolf2021!$I$9:$I$93*$C61*IF(X$58=Fperm_SI_Woolf2021!$E$9:$E$93,1,EXP(LN((1.1*(Fperm_SI_Woolf2021!$E$9:$E$93-X$58)-63.1579*EXP(-0.19*Fperm_SI_Woolf2021!$E$9:$E$93)+63.1579*EXP(-0.19*X$58))/(Fperm_SI_Woolf2021!$E$9:$E$93-X$58))*(X$58-Fperm_SI_Woolf2021!$E$9:$E$93)/10))) + Fperm_SI_Woolf2021!$G$9:$G$93*EXP(-Fperm_SI_Woolf2021!$J$9:$J$93*$C61*IF(X$58=Fperm_SI_Woolf2021!$E$9:$E$93,1,EXP(LN((1.1*(Fperm_SI_Woolf2021!$E$9:$E$93-X$58)-63.1579*EXP(-0.19*Fperm_SI_Woolf2021!$E$9:$E$93)+63.1579*EXP(-0.19*X$58))/(Fperm_SI_Woolf2021!$E$9:$E$93-X$58))*(X$58-Fperm_SI_Woolf2021!$E$9:$E$93)/10))) + Fperm_SI_Woolf2021!$H$9:$H$93*EXP(-Fperm_SI_Woolf2021!$K$9:$K$93*$C61*IF(X$58=Fperm_SI_Woolf2021!$E$9:$E$93,1,EXP(LN((1.1*(Fperm_SI_Woolf2021!$E$9:$E$93-X$58)-63.1579*EXP(-0.19*Fperm_SI_Woolf2021!$E$9:$E$93)+63.1579*EXP(-0.19*X$58))/(Fperm_SI_Woolf2021!$E$9:$E$93-X$58))*(X$58-Fperm_SI_Woolf2021!$E$9:$E$93)/10))),Fperm_SI_Woolf2021!$D$9:$D$93)*X$57+INTERCEPT(Fperm_SI_Woolf2021!$F$9:$F$93*EXP(-Fperm_SI_Woolf2021!$I$9:$I$93*$C61*IF(X$58=Fperm_SI_Woolf2021!$E$9:$E$93,1,EXP(LN((1.1*(Fperm_SI_Woolf2021!$E$9:$E$93-X$58)-63.1579*EXP(-0.19*Fperm_SI_Woolf2021!$E$9:$E$93)+63.1579*EXP(-0.19*X$58))/(Fperm_SI_Woolf2021!$E$9:$E$93-X$58))*(X$58-Fperm_SI_Woolf2021!$E$9:$E$93)/10))) + Fperm_SI_Woolf2021!$G$9:$G$93*EXP(-Fperm_SI_Woolf2021!$J$9:$J$93*$C61*IF(X$58=Fperm_SI_Woolf2021!$E$9:$E$93,1,EXP(LN((1.1*(Fperm_SI_Woolf2021!$E$9:$E$93-X$58)-63.1579*EXP(-0.19*Fperm_SI_Woolf2021!$E$9:$E$93)+63.1579*EXP(-0.19*X$58))/(Fperm_SI_Woolf2021!$E$9:$E$93-X$58))*(X$58-Fperm_SI_Woolf2021!$E$9:$E$93)/10))) + Fperm_SI_Woolf2021!$H$9:$H$93*EXP(-Fperm_SI_Woolf2021!$K$9:$K$93*$C61*IF(X$58=Fperm_SI_Woolf2021!$E$9:$E$93,1,EXP(LN((1.1*(Fperm_SI_Woolf2021!$E$9:$E$93-X$58)-63.1579*EXP(-0.19*Fperm_SI_Woolf2021!$E$9:$E$93)+63.1579*EXP(-0.19*X$58))/(Fperm_SI_Woolf2021!$E$9:$E$93-X$58))*(X$58-Fperm_SI_Woolf2021!$E$9:$E$93)/10))),Fperm_SI_Woolf2021!$D$9:$D$93))</f>
        <v>1</v>
      </c>
      <c r="Y61" s="51" cm="1">
        <f t="array" ref="Y61">MIN(1,SLOPE(Fperm_SI_Woolf2021!$F$9:$F$93*EXP(-Fperm_SI_Woolf2021!$I$9:$I$93*$C61*IF(Y$58=Fperm_SI_Woolf2021!$E$9:$E$93,1,EXP(LN((1.1*(Fperm_SI_Woolf2021!$E$9:$E$93-Y$58)-63.1579*EXP(-0.19*Fperm_SI_Woolf2021!$E$9:$E$93)+63.1579*EXP(-0.19*Y$58))/(Fperm_SI_Woolf2021!$E$9:$E$93-Y$58))*(Y$58-Fperm_SI_Woolf2021!$E$9:$E$93)/10))) + Fperm_SI_Woolf2021!$G$9:$G$93*EXP(-Fperm_SI_Woolf2021!$J$9:$J$93*$C61*IF(Y$58=Fperm_SI_Woolf2021!$E$9:$E$93,1,EXP(LN((1.1*(Fperm_SI_Woolf2021!$E$9:$E$93-Y$58)-63.1579*EXP(-0.19*Fperm_SI_Woolf2021!$E$9:$E$93)+63.1579*EXP(-0.19*Y$58))/(Fperm_SI_Woolf2021!$E$9:$E$93-Y$58))*(Y$58-Fperm_SI_Woolf2021!$E$9:$E$93)/10))) + Fperm_SI_Woolf2021!$H$9:$H$93*EXP(-Fperm_SI_Woolf2021!$K$9:$K$93*$C61*IF(Y$58=Fperm_SI_Woolf2021!$E$9:$E$93,1,EXP(LN((1.1*(Fperm_SI_Woolf2021!$E$9:$E$93-Y$58)-63.1579*EXP(-0.19*Fperm_SI_Woolf2021!$E$9:$E$93)+63.1579*EXP(-0.19*Y$58))/(Fperm_SI_Woolf2021!$E$9:$E$93-Y$58))*(Y$58-Fperm_SI_Woolf2021!$E$9:$E$93)/10))),Fperm_SI_Woolf2021!$D$9:$D$93)*Y$57+INTERCEPT(Fperm_SI_Woolf2021!$F$9:$F$93*EXP(-Fperm_SI_Woolf2021!$I$9:$I$93*$C61*IF(Y$58=Fperm_SI_Woolf2021!$E$9:$E$93,1,EXP(LN((1.1*(Fperm_SI_Woolf2021!$E$9:$E$93-Y$58)-63.1579*EXP(-0.19*Fperm_SI_Woolf2021!$E$9:$E$93)+63.1579*EXP(-0.19*Y$58))/(Fperm_SI_Woolf2021!$E$9:$E$93-Y$58))*(Y$58-Fperm_SI_Woolf2021!$E$9:$E$93)/10))) + Fperm_SI_Woolf2021!$G$9:$G$93*EXP(-Fperm_SI_Woolf2021!$J$9:$J$93*$C61*IF(Y$58=Fperm_SI_Woolf2021!$E$9:$E$93,1,EXP(LN((1.1*(Fperm_SI_Woolf2021!$E$9:$E$93-Y$58)-63.1579*EXP(-0.19*Fperm_SI_Woolf2021!$E$9:$E$93)+63.1579*EXP(-0.19*Y$58))/(Fperm_SI_Woolf2021!$E$9:$E$93-Y$58))*(Y$58-Fperm_SI_Woolf2021!$E$9:$E$93)/10))) + Fperm_SI_Woolf2021!$H$9:$H$93*EXP(-Fperm_SI_Woolf2021!$K$9:$K$93*$C61*IF(Y$58=Fperm_SI_Woolf2021!$E$9:$E$93,1,EXP(LN((1.1*(Fperm_SI_Woolf2021!$E$9:$E$93-Y$58)-63.1579*EXP(-0.19*Fperm_SI_Woolf2021!$E$9:$E$93)+63.1579*EXP(-0.19*Y$58))/(Fperm_SI_Woolf2021!$E$9:$E$93-Y$58))*(Y$58-Fperm_SI_Woolf2021!$E$9:$E$93)/10))),Fperm_SI_Woolf2021!$D$9:$D$93))</f>
        <v>0.99467395667427339</v>
      </c>
      <c r="Z61" s="51" cm="1">
        <f t="array" ref="Z61">MIN(1,SLOPE(Fperm_SI_Woolf2021!$F$9:$F$93*EXP(-Fperm_SI_Woolf2021!$I$9:$I$93*$C61*IF(Z$58=Fperm_SI_Woolf2021!$E$9:$E$93,1,EXP(LN((1.1*(Fperm_SI_Woolf2021!$E$9:$E$93-Z$58)-63.1579*EXP(-0.19*Fperm_SI_Woolf2021!$E$9:$E$93)+63.1579*EXP(-0.19*Z$58))/(Fperm_SI_Woolf2021!$E$9:$E$93-Z$58))*(Z$58-Fperm_SI_Woolf2021!$E$9:$E$93)/10))) + Fperm_SI_Woolf2021!$G$9:$G$93*EXP(-Fperm_SI_Woolf2021!$J$9:$J$93*$C61*IF(Z$58=Fperm_SI_Woolf2021!$E$9:$E$93,1,EXP(LN((1.1*(Fperm_SI_Woolf2021!$E$9:$E$93-Z$58)-63.1579*EXP(-0.19*Fperm_SI_Woolf2021!$E$9:$E$93)+63.1579*EXP(-0.19*Z$58))/(Fperm_SI_Woolf2021!$E$9:$E$93-Z$58))*(Z$58-Fperm_SI_Woolf2021!$E$9:$E$93)/10))) + Fperm_SI_Woolf2021!$H$9:$H$93*EXP(-Fperm_SI_Woolf2021!$K$9:$K$93*$C61*IF(Z$58=Fperm_SI_Woolf2021!$E$9:$E$93,1,EXP(LN((1.1*(Fperm_SI_Woolf2021!$E$9:$E$93-Z$58)-63.1579*EXP(-0.19*Fperm_SI_Woolf2021!$E$9:$E$93)+63.1579*EXP(-0.19*Z$58))/(Fperm_SI_Woolf2021!$E$9:$E$93-Z$58))*(Z$58-Fperm_SI_Woolf2021!$E$9:$E$93)/10))),Fperm_SI_Woolf2021!$D$9:$D$93)*Z$57+INTERCEPT(Fperm_SI_Woolf2021!$F$9:$F$93*EXP(-Fperm_SI_Woolf2021!$I$9:$I$93*$C61*IF(Z$58=Fperm_SI_Woolf2021!$E$9:$E$93,1,EXP(LN((1.1*(Fperm_SI_Woolf2021!$E$9:$E$93-Z$58)-63.1579*EXP(-0.19*Fperm_SI_Woolf2021!$E$9:$E$93)+63.1579*EXP(-0.19*Z$58))/(Fperm_SI_Woolf2021!$E$9:$E$93-Z$58))*(Z$58-Fperm_SI_Woolf2021!$E$9:$E$93)/10))) + Fperm_SI_Woolf2021!$G$9:$G$93*EXP(-Fperm_SI_Woolf2021!$J$9:$J$93*$C61*IF(Z$58=Fperm_SI_Woolf2021!$E$9:$E$93,1,EXP(LN((1.1*(Fperm_SI_Woolf2021!$E$9:$E$93-Z$58)-63.1579*EXP(-0.19*Fperm_SI_Woolf2021!$E$9:$E$93)+63.1579*EXP(-0.19*Z$58))/(Fperm_SI_Woolf2021!$E$9:$E$93-Z$58))*(Z$58-Fperm_SI_Woolf2021!$E$9:$E$93)/10))) + Fperm_SI_Woolf2021!$H$9:$H$93*EXP(-Fperm_SI_Woolf2021!$K$9:$K$93*$C61*IF(Z$58=Fperm_SI_Woolf2021!$E$9:$E$93,1,EXP(LN((1.1*(Fperm_SI_Woolf2021!$E$9:$E$93-Z$58)-63.1579*EXP(-0.19*Fperm_SI_Woolf2021!$E$9:$E$93)+63.1579*EXP(-0.19*Z$58))/(Fperm_SI_Woolf2021!$E$9:$E$93-Z$58))*(Z$58-Fperm_SI_Woolf2021!$E$9:$E$93)/10))),Fperm_SI_Woolf2021!$D$9:$D$93))</f>
        <v>0.98403689115891924</v>
      </c>
      <c r="AA61" s="51" cm="1">
        <f t="array" ref="AA61">MIN(1,SLOPE(Fperm_SI_Woolf2021!$F$9:$F$93*EXP(-Fperm_SI_Woolf2021!$I$9:$I$93*$C61*IF(AA$58=Fperm_SI_Woolf2021!$E$9:$E$93,1,EXP(LN((1.1*(Fperm_SI_Woolf2021!$E$9:$E$93-AA$58)-63.1579*EXP(-0.19*Fperm_SI_Woolf2021!$E$9:$E$93)+63.1579*EXP(-0.19*AA$58))/(Fperm_SI_Woolf2021!$E$9:$E$93-AA$58))*(AA$58-Fperm_SI_Woolf2021!$E$9:$E$93)/10))) + Fperm_SI_Woolf2021!$G$9:$G$93*EXP(-Fperm_SI_Woolf2021!$J$9:$J$93*$C61*IF(AA$58=Fperm_SI_Woolf2021!$E$9:$E$93,1,EXP(LN((1.1*(Fperm_SI_Woolf2021!$E$9:$E$93-AA$58)-63.1579*EXP(-0.19*Fperm_SI_Woolf2021!$E$9:$E$93)+63.1579*EXP(-0.19*AA$58))/(Fperm_SI_Woolf2021!$E$9:$E$93-AA$58))*(AA$58-Fperm_SI_Woolf2021!$E$9:$E$93)/10))) + Fperm_SI_Woolf2021!$H$9:$H$93*EXP(-Fperm_SI_Woolf2021!$K$9:$K$93*$C61*IF(AA$58=Fperm_SI_Woolf2021!$E$9:$E$93,1,EXP(LN((1.1*(Fperm_SI_Woolf2021!$E$9:$E$93-AA$58)-63.1579*EXP(-0.19*Fperm_SI_Woolf2021!$E$9:$E$93)+63.1579*EXP(-0.19*AA$58))/(Fperm_SI_Woolf2021!$E$9:$E$93-AA$58))*(AA$58-Fperm_SI_Woolf2021!$E$9:$E$93)/10))),Fperm_SI_Woolf2021!$D$9:$D$93)*AA$57+INTERCEPT(Fperm_SI_Woolf2021!$F$9:$F$93*EXP(-Fperm_SI_Woolf2021!$I$9:$I$93*$C61*IF(AA$58=Fperm_SI_Woolf2021!$E$9:$E$93,1,EXP(LN((1.1*(Fperm_SI_Woolf2021!$E$9:$E$93-AA$58)-63.1579*EXP(-0.19*Fperm_SI_Woolf2021!$E$9:$E$93)+63.1579*EXP(-0.19*AA$58))/(Fperm_SI_Woolf2021!$E$9:$E$93-AA$58))*(AA$58-Fperm_SI_Woolf2021!$E$9:$E$93)/10))) + Fperm_SI_Woolf2021!$G$9:$G$93*EXP(-Fperm_SI_Woolf2021!$J$9:$J$93*$C61*IF(AA$58=Fperm_SI_Woolf2021!$E$9:$E$93,1,EXP(LN((1.1*(Fperm_SI_Woolf2021!$E$9:$E$93-AA$58)-63.1579*EXP(-0.19*Fperm_SI_Woolf2021!$E$9:$E$93)+63.1579*EXP(-0.19*AA$58))/(Fperm_SI_Woolf2021!$E$9:$E$93-AA$58))*(AA$58-Fperm_SI_Woolf2021!$E$9:$E$93)/10))) + Fperm_SI_Woolf2021!$H$9:$H$93*EXP(-Fperm_SI_Woolf2021!$K$9:$K$93*$C61*IF(AA$58=Fperm_SI_Woolf2021!$E$9:$E$93,1,EXP(LN((1.1*(Fperm_SI_Woolf2021!$E$9:$E$93-AA$58)-63.1579*EXP(-0.19*Fperm_SI_Woolf2021!$E$9:$E$93)+63.1579*EXP(-0.19*AA$58))/(Fperm_SI_Woolf2021!$E$9:$E$93-AA$58))*(AA$58-Fperm_SI_Woolf2021!$E$9:$E$93)/10))),Fperm_SI_Woolf2021!$D$9:$D$93))</f>
        <v>0.97339982564356498</v>
      </c>
      <c r="AB61" s="51" cm="1">
        <f t="array" ref="AB61">MIN(1,SLOPE(Fperm_SI_Woolf2021!$F$9:$F$93*EXP(-Fperm_SI_Woolf2021!$I$9:$I$93*$C61*IF(AB$58=Fperm_SI_Woolf2021!$E$9:$E$93,1,EXP(LN((1.1*(Fperm_SI_Woolf2021!$E$9:$E$93-AB$58)-63.1579*EXP(-0.19*Fperm_SI_Woolf2021!$E$9:$E$93)+63.1579*EXP(-0.19*AB$58))/(Fperm_SI_Woolf2021!$E$9:$E$93-AB$58))*(AB$58-Fperm_SI_Woolf2021!$E$9:$E$93)/10))) + Fperm_SI_Woolf2021!$G$9:$G$93*EXP(-Fperm_SI_Woolf2021!$J$9:$J$93*$C61*IF(AB$58=Fperm_SI_Woolf2021!$E$9:$E$93,1,EXP(LN((1.1*(Fperm_SI_Woolf2021!$E$9:$E$93-AB$58)-63.1579*EXP(-0.19*Fperm_SI_Woolf2021!$E$9:$E$93)+63.1579*EXP(-0.19*AB$58))/(Fperm_SI_Woolf2021!$E$9:$E$93-AB$58))*(AB$58-Fperm_SI_Woolf2021!$E$9:$E$93)/10))) + Fperm_SI_Woolf2021!$H$9:$H$93*EXP(-Fperm_SI_Woolf2021!$K$9:$K$93*$C61*IF(AB$58=Fperm_SI_Woolf2021!$E$9:$E$93,1,EXP(LN((1.1*(Fperm_SI_Woolf2021!$E$9:$E$93-AB$58)-63.1579*EXP(-0.19*Fperm_SI_Woolf2021!$E$9:$E$93)+63.1579*EXP(-0.19*AB$58))/(Fperm_SI_Woolf2021!$E$9:$E$93-AB$58))*(AB$58-Fperm_SI_Woolf2021!$E$9:$E$93)/10))),Fperm_SI_Woolf2021!$D$9:$D$93)*AB$57+INTERCEPT(Fperm_SI_Woolf2021!$F$9:$F$93*EXP(-Fperm_SI_Woolf2021!$I$9:$I$93*$C61*IF(AB$58=Fperm_SI_Woolf2021!$E$9:$E$93,1,EXP(LN((1.1*(Fperm_SI_Woolf2021!$E$9:$E$93-AB$58)-63.1579*EXP(-0.19*Fperm_SI_Woolf2021!$E$9:$E$93)+63.1579*EXP(-0.19*AB$58))/(Fperm_SI_Woolf2021!$E$9:$E$93-AB$58))*(AB$58-Fperm_SI_Woolf2021!$E$9:$E$93)/10))) + Fperm_SI_Woolf2021!$G$9:$G$93*EXP(-Fperm_SI_Woolf2021!$J$9:$J$93*$C61*IF(AB$58=Fperm_SI_Woolf2021!$E$9:$E$93,1,EXP(LN((1.1*(Fperm_SI_Woolf2021!$E$9:$E$93-AB$58)-63.1579*EXP(-0.19*Fperm_SI_Woolf2021!$E$9:$E$93)+63.1579*EXP(-0.19*AB$58))/(Fperm_SI_Woolf2021!$E$9:$E$93-AB$58))*(AB$58-Fperm_SI_Woolf2021!$E$9:$E$93)/10))) + Fperm_SI_Woolf2021!$H$9:$H$93*EXP(-Fperm_SI_Woolf2021!$K$9:$K$93*$C61*IF(AB$58=Fperm_SI_Woolf2021!$E$9:$E$93,1,EXP(LN((1.1*(Fperm_SI_Woolf2021!$E$9:$E$93-AB$58)-63.1579*EXP(-0.19*Fperm_SI_Woolf2021!$E$9:$E$93)+63.1579*EXP(-0.19*AB$58))/(Fperm_SI_Woolf2021!$E$9:$E$93-AB$58))*(AB$58-Fperm_SI_Woolf2021!$E$9:$E$93)/10))),Fperm_SI_Woolf2021!$D$9:$D$93))</f>
        <v>0.96276276012821094</v>
      </c>
      <c r="AC61" s="51" cm="1">
        <f t="array" ref="AC61">MIN(1,SLOPE(Fperm_SI_Woolf2021!$F$9:$F$93*EXP(-Fperm_SI_Woolf2021!$I$9:$I$93*$C61*IF(AC$58=Fperm_SI_Woolf2021!$E$9:$E$93,1,EXP(LN((1.1*(Fperm_SI_Woolf2021!$E$9:$E$93-AC$58)-63.1579*EXP(-0.19*Fperm_SI_Woolf2021!$E$9:$E$93)+63.1579*EXP(-0.19*AC$58))/(Fperm_SI_Woolf2021!$E$9:$E$93-AC$58))*(AC$58-Fperm_SI_Woolf2021!$E$9:$E$93)/10))) + Fperm_SI_Woolf2021!$G$9:$G$93*EXP(-Fperm_SI_Woolf2021!$J$9:$J$93*$C61*IF(AC$58=Fperm_SI_Woolf2021!$E$9:$E$93,1,EXP(LN((1.1*(Fperm_SI_Woolf2021!$E$9:$E$93-AC$58)-63.1579*EXP(-0.19*Fperm_SI_Woolf2021!$E$9:$E$93)+63.1579*EXP(-0.19*AC$58))/(Fperm_SI_Woolf2021!$E$9:$E$93-AC$58))*(AC$58-Fperm_SI_Woolf2021!$E$9:$E$93)/10))) + Fperm_SI_Woolf2021!$H$9:$H$93*EXP(-Fperm_SI_Woolf2021!$K$9:$K$93*$C61*IF(AC$58=Fperm_SI_Woolf2021!$E$9:$E$93,1,EXP(LN((1.1*(Fperm_SI_Woolf2021!$E$9:$E$93-AC$58)-63.1579*EXP(-0.19*Fperm_SI_Woolf2021!$E$9:$E$93)+63.1579*EXP(-0.19*AC$58))/(Fperm_SI_Woolf2021!$E$9:$E$93-AC$58))*(AC$58-Fperm_SI_Woolf2021!$E$9:$E$93)/10))),Fperm_SI_Woolf2021!$D$9:$D$93)*AC$57+INTERCEPT(Fperm_SI_Woolf2021!$F$9:$F$93*EXP(-Fperm_SI_Woolf2021!$I$9:$I$93*$C61*IF(AC$58=Fperm_SI_Woolf2021!$E$9:$E$93,1,EXP(LN((1.1*(Fperm_SI_Woolf2021!$E$9:$E$93-AC$58)-63.1579*EXP(-0.19*Fperm_SI_Woolf2021!$E$9:$E$93)+63.1579*EXP(-0.19*AC$58))/(Fperm_SI_Woolf2021!$E$9:$E$93-AC$58))*(AC$58-Fperm_SI_Woolf2021!$E$9:$E$93)/10))) + Fperm_SI_Woolf2021!$G$9:$G$93*EXP(-Fperm_SI_Woolf2021!$J$9:$J$93*$C61*IF(AC$58=Fperm_SI_Woolf2021!$E$9:$E$93,1,EXP(LN((1.1*(Fperm_SI_Woolf2021!$E$9:$E$93-AC$58)-63.1579*EXP(-0.19*Fperm_SI_Woolf2021!$E$9:$E$93)+63.1579*EXP(-0.19*AC$58))/(Fperm_SI_Woolf2021!$E$9:$E$93-AC$58))*(AC$58-Fperm_SI_Woolf2021!$E$9:$E$93)/10))) + Fperm_SI_Woolf2021!$H$9:$H$93*EXP(-Fperm_SI_Woolf2021!$K$9:$K$93*$C61*IF(AC$58=Fperm_SI_Woolf2021!$E$9:$E$93,1,EXP(LN((1.1*(Fperm_SI_Woolf2021!$E$9:$E$93-AC$58)-63.1579*EXP(-0.19*Fperm_SI_Woolf2021!$E$9:$E$93)+63.1579*EXP(-0.19*AC$58))/(Fperm_SI_Woolf2021!$E$9:$E$93-AC$58))*(AC$58-Fperm_SI_Woolf2021!$E$9:$E$93)/10))),Fperm_SI_Woolf2021!$D$9:$D$93))</f>
        <v>0.95212569461285668</v>
      </c>
      <c r="AD61" s="51" cm="1">
        <f t="array" ref="AD61">MIN(1,SLOPE(Fperm_SI_Woolf2021!$F$9:$F$93*EXP(-Fperm_SI_Woolf2021!$I$9:$I$93*$C61*IF(AD$58=Fperm_SI_Woolf2021!$E$9:$E$93,1,EXP(LN((1.1*(Fperm_SI_Woolf2021!$E$9:$E$93-AD$58)-63.1579*EXP(-0.19*Fperm_SI_Woolf2021!$E$9:$E$93)+63.1579*EXP(-0.19*AD$58))/(Fperm_SI_Woolf2021!$E$9:$E$93-AD$58))*(AD$58-Fperm_SI_Woolf2021!$E$9:$E$93)/10))) + Fperm_SI_Woolf2021!$G$9:$G$93*EXP(-Fperm_SI_Woolf2021!$J$9:$J$93*$C61*IF(AD$58=Fperm_SI_Woolf2021!$E$9:$E$93,1,EXP(LN((1.1*(Fperm_SI_Woolf2021!$E$9:$E$93-AD$58)-63.1579*EXP(-0.19*Fperm_SI_Woolf2021!$E$9:$E$93)+63.1579*EXP(-0.19*AD$58))/(Fperm_SI_Woolf2021!$E$9:$E$93-AD$58))*(AD$58-Fperm_SI_Woolf2021!$E$9:$E$93)/10))) + Fperm_SI_Woolf2021!$H$9:$H$93*EXP(-Fperm_SI_Woolf2021!$K$9:$K$93*$C61*IF(AD$58=Fperm_SI_Woolf2021!$E$9:$E$93,1,EXP(LN((1.1*(Fperm_SI_Woolf2021!$E$9:$E$93-AD$58)-63.1579*EXP(-0.19*Fperm_SI_Woolf2021!$E$9:$E$93)+63.1579*EXP(-0.19*AD$58))/(Fperm_SI_Woolf2021!$E$9:$E$93-AD$58))*(AD$58-Fperm_SI_Woolf2021!$E$9:$E$93)/10))),Fperm_SI_Woolf2021!$D$9:$D$93)*AD$57+INTERCEPT(Fperm_SI_Woolf2021!$F$9:$F$93*EXP(-Fperm_SI_Woolf2021!$I$9:$I$93*$C61*IF(AD$58=Fperm_SI_Woolf2021!$E$9:$E$93,1,EXP(LN((1.1*(Fperm_SI_Woolf2021!$E$9:$E$93-AD$58)-63.1579*EXP(-0.19*Fperm_SI_Woolf2021!$E$9:$E$93)+63.1579*EXP(-0.19*AD$58))/(Fperm_SI_Woolf2021!$E$9:$E$93-AD$58))*(AD$58-Fperm_SI_Woolf2021!$E$9:$E$93)/10))) + Fperm_SI_Woolf2021!$G$9:$G$93*EXP(-Fperm_SI_Woolf2021!$J$9:$J$93*$C61*IF(AD$58=Fperm_SI_Woolf2021!$E$9:$E$93,1,EXP(LN((1.1*(Fperm_SI_Woolf2021!$E$9:$E$93-AD$58)-63.1579*EXP(-0.19*Fperm_SI_Woolf2021!$E$9:$E$93)+63.1579*EXP(-0.19*AD$58))/(Fperm_SI_Woolf2021!$E$9:$E$93-AD$58))*(AD$58-Fperm_SI_Woolf2021!$E$9:$E$93)/10))) + Fperm_SI_Woolf2021!$H$9:$H$93*EXP(-Fperm_SI_Woolf2021!$K$9:$K$93*$C61*IF(AD$58=Fperm_SI_Woolf2021!$E$9:$E$93,1,EXP(LN((1.1*(Fperm_SI_Woolf2021!$E$9:$E$93-AD$58)-63.1579*EXP(-0.19*Fperm_SI_Woolf2021!$E$9:$E$93)+63.1579*EXP(-0.19*AD$58))/(Fperm_SI_Woolf2021!$E$9:$E$93-AD$58))*(AD$58-Fperm_SI_Woolf2021!$E$9:$E$93)/10))),Fperm_SI_Woolf2021!$D$9:$D$93))</f>
        <v>0.94148862909750253</v>
      </c>
      <c r="AE61" s="51" cm="1">
        <f t="array" ref="AE61">MIN(1,SLOPE(Fperm_SI_Woolf2021!$F$9:$F$93*EXP(-Fperm_SI_Woolf2021!$I$9:$I$93*$C61*IF(AE$58=Fperm_SI_Woolf2021!$E$9:$E$93,1,EXP(LN((1.1*(Fperm_SI_Woolf2021!$E$9:$E$93-AE$58)-63.1579*EXP(-0.19*Fperm_SI_Woolf2021!$E$9:$E$93)+63.1579*EXP(-0.19*AE$58))/(Fperm_SI_Woolf2021!$E$9:$E$93-AE$58))*(AE$58-Fperm_SI_Woolf2021!$E$9:$E$93)/10))) + Fperm_SI_Woolf2021!$G$9:$G$93*EXP(-Fperm_SI_Woolf2021!$J$9:$J$93*$C61*IF(AE$58=Fperm_SI_Woolf2021!$E$9:$E$93,1,EXP(LN((1.1*(Fperm_SI_Woolf2021!$E$9:$E$93-AE$58)-63.1579*EXP(-0.19*Fperm_SI_Woolf2021!$E$9:$E$93)+63.1579*EXP(-0.19*AE$58))/(Fperm_SI_Woolf2021!$E$9:$E$93-AE$58))*(AE$58-Fperm_SI_Woolf2021!$E$9:$E$93)/10))) + Fperm_SI_Woolf2021!$H$9:$H$93*EXP(-Fperm_SI_Woolf2021!$K$9:$K$93*$C61*IF(AE$58=Fperm_SI_Woolf2021!$E$9:$E$93,1,EXP(LN((1.1*(Fperm_SI_Woolf2021!$E$9:$E$93-AE$58)-63.1579*EXP(-0.19*Fperm_SI_Woolf2021!$E$9:$E$93)+63.1579*EXP(-0.19*AE$58))/(Fperm_SI_Woolf2021!$E$9:$E$93-AE$58))*(AE$58-Fperm_SI_Woolf2021!$E$9:$E$93)/10))),Fperm_SI_Woolf2021!$D$9:$D$93)*AE$57+INTERCEPT(Fperm_SI_Woolf2021!$F$9:$F$93*EXP(-Fperm_SI_Woolf2021!$I$9:$I$93*$C61*IF(AE$58=Fperm_SI_Woolf2021!$E$9:$E$93,1,EXP(LN((1.1*(Fperm_SI_Woolf2021!$E$9:$E$93-AE$58)-63.1579*EXP(-0.19*Fperm_SI_Woolf2021!$E$9:$E$93)+63.1579*EXP(-0.19*AE$58))/(Fperm_SI_Woolf2021!$E$9:$E$93-AE$58))*(AE$58-Fperm_SI_Woolf2021!$E$9:$E$93)/10))) + Fperm_SI_Woolf2021!$G$9:$G$93*EXP(-Fperm_SI_Woolf2021!$J$9:$J$93*$C61*IF(AE$58=Fperm_SI_Woolf2021!$E$9:$E$93,1,EXP(LN((1.1*(Fperm_SI_Woolf2021!$E$9:$E$93-AE$58)-63.1579*EXP(-0.19*Fperm_SI_Woolf2021!$E$9:$E$93)+63.1579*EXP(-0.19*AE$58))/(Fperm_SI_Woolf2021!$E$9:$E$93-AE$58))*(AE$58-Fperm_SI_Woolf2021!$E$9:$E$93)/10))) + Fperm_SI_Woolf2021!$H$9:$H$93*EXP(-Fperm_SI_Woolf2021!$K$9:$K$93*$C61*IF(AE$58=Fperm_SI_Woolf2021!$E$9:$E$93,1,EXP(LN((1.1*(Fperm_SI_Woolf2021!$E$9:$E$93-AE$58)-63.1579*EXP(-0.19*Fperm_SI_Woolf2021!$E$9:$E$93)+63.1579*EXP(-0.19*AE$58))/(Fperm_SI_Woolf2021!$E$9:$E$93-AE$58))*(AE$58-Fperm_SI_Woolf2021!$E$9:$E$93)/10))),Fperm_SI_Woolf2021!$D$9:$D$93))</f>
        <v>0.93085156358214838</v>
      </c>
      <c r="AF61" s="51" cm="1">
        <f t="array" ref="AF61">MIN(1,SLOPE(Fperm_SI_Woolf2021!$F$9:$F$93*EXP(-Fperm_SI_Woolf2021!$I$9:$I$93*$C61*IF(AF$58=Fperm_SI_Woolf2021!$E$9:$E$93,1,EXP(LN((1.1*(Fperm_SI_Woolf2021!$E$9:$E$93-AF$58)-63.1579*EXP(-0.19*Fperm_SI_Woolf2021!$E$9:$E$93)+63.1579*EXP(-0.19*AF$58))/(Fperm_SI_Woolf2021!$E$9:$E$93-AF$58))*(AF$58-Fperm_SI_Woolf2021!$E$9:$E$93)/10))) + Fperm_SI_Woolf2021!$G$9:$G$93*EXP(-Fperm_SI_Woolf2021!$J$9:$J$93*$C61*IF(AF$58=Fperm_SI_Woolf2021!$E$9:$E$93,1,EXP(LN((1.1*(Fperm_SI_Woolf2021!$E$9:$E$93-AF$58)-63.1579*EXP(-0.19*Fperm_SI_Woolf2021!$E$9:$E$93)+63.1579*EXP(-0.19*AF$58))/(Fperm_SI_Woolf2021!$E$9:$E$93-AF$58))*(AF$58-Fperm_SI_Woolf2021!$E$9:$E$93)/10))) + Fperm_SI_Woolf2021!$H$9:$H$93*EXP(-Fperm_SI_Woolf2021!$K$9:$K$93*$C61*IF(AF$58=Fperm_SI_Woolf2021!$E$9:$E$93,1,EXP(LN((1.1*(Fperm_SI_Woolf2021!$E$9:$E$93-AF$58)-63.1579*EXP(-0.19*Fperm_SI_Woolf2021!$E$9:$E$93)+63.1579*EXP(-0.19*AF$58))/(Fperm_SI_Woolf2021!$E$9:$E$93-AF$58))*(AF$58-Fperm_SI_Woolf2021!$E$9:$E$93)/10))),Fperm_SI_Woolf2021!$D$9:$D$93)*AF$57+INTERCEPT(Fperm_SI_Woolf2021!$F$9:$F$93*EXP(-Fperm_SI_Woolf2021!$I$9:$I$93*$C61*IF(AF$58=Fperm_SI_Woolf2021!$E$9:$E$93,1,EXP(LN((1.1*(Fperm_SI_Woolf2021!$E$9:$E$93-AF$58)-63.1579*EXP(-0.19*Fperm_SI_Woolf2021!$E$9:$E$93)+63.1579*EXP(-0.19*AF$58))/(Fperm_SI_Woolf2021!$E$9:$E$93-AF$58))*(AF$58-Fperm_SI_Woolf2021!$E$9:$E$93)/10))) + Fperm_SI_Woolf2021!$G$9:$G$93*EXP(-Fperm_SI_Woolf2021!$J$9:$J$93*$C61*IF(AF$58=Fperm_SI_Woolf2021!$E$9:$E$93,1,EXP(LN((1.1*(Fperm_SI_Woolf2021!$E$9:$E$93-AF$58)-63.1579*EXP(-0.19*Fperm_SI_Woolf2021!$E$9:$E$93)+63.1579*EXP(-0.19*AF$58))/(Fperm_SI_Woolf2021!$E$9:$E$93-AF$58))*(AF$58-Fperm_SI_Woolf2021!$E$9:$E$93)/10))) + Fperm_SI_Woolf2021!$H$9:$H$93*EXP(-Fperm_SI_Woolf2021!$K$9:$K$93*$C61*IF(AF$58=Fperm_SI_Woolf2021!$E$9:$E$93,1,EXP(LN((1.1*(Fperm_SI_Woolf2021!$E$9:$E$93-AF$58)-63.1579*EXP(-0.19*Fperm_SI_Woolf2021!$E$9:$E$93)+63.1579*EXP(-0.19*AF$58))/(Fperm_SI_Woolf2021!$E$9:$E$93-AF$58))*(AF$58-Fperm_SI_Woolf2021!$E$9:$E$93)/10))),Fperm_SI_Woolf2021!$D$9:$D$93))</f>
        <v>0.92021449806679423</v>
      </c>
      <c r="AG61" s="51" cm="1">
        <f t="array" ref="AG61">MIN(1,SLOPE(Fperm_SI_Woolf2021!$F$9:$F$93*EXP(-Fperm_SI_Woolf2021!$I$9:$I$93*$C61*IF(AG$58=Fperm_SI_Woolf2021!$E$9:$E$93,1,EXP(LN((1.1*(Fperm_SI_Woolf2021!$E$9:$E$93-AG$58)-63.1579*EXP(-0.19*Fperm_SI_Woolf2021!$E$9:$E$93)+63.1579*EXP(-0.19*AG$58))/(Fperm_SI_Woolf2021!$E$9:$E$93-AG$58))*(AG$58-Fperm_SI_Woolf2021!$E$9:$E$93)/10))) + Fperm_SI_Woolf2021!$G$9:$G$93*EXP(-Fperm_SI_Woolf2021!$J$9:$J$93*$C61*IF(AG$58=Fperm_SI_Woolf2021!$E$9:$E$93,1,EXP(LN((1.1*(Fperm_SI_Woolf2021!$E$9:$E$93-AG$58)-63.1579*EXP(-0.19*Fperm_SI_Woolf2021!$E$9:$E$93)+63.1579*EXP(-0.19*AG$58))/(Fperm_SI_Woolf2021!$E$9:$E$93-AG$58))*(AG$58-Fperm_SI_Woolf2021!$E$9:$E$93)/10))) + Fperm_SI_Woolf2021!$H$9:$H$93*EXP(-Fperm_SI_Woolf2021!$K$9:$K$93*$C61*IF(AG$58=Fperm_SI_Woolf2021!$E$9:$E$93,1,EXP(LN((1.1*(Fperm_SI_Woolf2021!$E$9:$E$93-AG$58)-63.1579*EXP(-0.19*Fperm_SI_Woolf2021!$E$9:$E$93)+63.1579*EXP(-0.19*AG$58))/(Fperm_SI_Woolf2021!$E$9:$E$93-AG$58))*(AG$58-Fperm_SI_Woolf2021!$E$9:$E$93)/10))),Fperm_SI_Woolf2021!$D$9:$D$93)*AG$57+INTERCEPT(Fperm_SI_Woolf2021!$F$9:$F$93*EXP(-Fperm_SI_Woolf2021!$I$9:$I$93*$C61*IF(AG$58=Fperm_SI_Woolf2021!$E$9:$E$93,1,EXP(LN((1.1*(Fperm_SI_Woolf2021!$E$9:$E$93-AG$58)-63.1579*EXP(-0.19*Fperm_SI_Woolf2021!$E$9:$E$93)+63.1579*EXP(-0.19*AG$58))/(Fperm_SI_Woolf2021!$E$9:$E$93-AG$58))*(AG$58-Fperm_SI_Woolf2021!$E$9:$E$93)/10))) + Fperm_SI_Woolf2021!$G$9:$G$93*EXP(-Fperm_SI_Woolf2021!$J$9:$J$93*$C61*IF(AG$58=Fperm_SI_Woolf2021!$E$9:$E$93,1,EXP(LN((1.1*(Fperm_SI_Woolf2021!$E$9:$E$93-AG$58)-63.1579*EXP(-0.19*Fperm_SI_Woolf2021!$E$9:$E$93)+63.1579*EXP(-0.19*AG$58))/(Fperm_SI_Woolf2021!$E$9:$E$93-AG$58))*(AG$58-Fperm_SI_Woolf2021!$E$9:$E$93)/10))) + Fperm_SI_Woolf2021!$H$9:$H$93*EXP(-Fperm_SI_Woolf2021!$K$9:$K$93*$C61*IF(AG$58=Fperm_SI_Woolf2021!$E$9:$E$93,1,EXP(LN((1.1*(Fperm_SI_Woolf2021!$E$9:$E$93-AG$58)-63.1579*EXP(-0.19*Fperm_SI_Woolf2021!$E$9:$E$93)+63.1579*EXP(-0.19*AG$58))/(Fperm_SI_Woolf2021!$E$9:$E$93-AG$58))*(AG$58-Fperm_SI_Woolf2021!$E$9:$E$93)/10))),Fperm_SI_Woolf2021!$D$9:$D$93))</f>
        <v>0.90957743255144008</v>
      </c>
      <c r="AH61" s="51" cm="1">
        <f t="array" ref="AH61">MIN(1,SLOPE(Fperm_SI_Woolf2021!$F$9:$F$93*EXP(-Fperm_SI_Woolf2021!$I$9:$I$93*$C61*IF(AH$58=Fperm_SI_Woolf2021!$E$9:$E$93,1,EXP(LN((1.1*(Fperm_SI_Woolf2021!$E$9:$E$93-AH$58)-63.1579*EXP(-0.19*Fperm_SI_Woolf2021!$E$9:$E$93)+63.1579*EXP(-0.19*AH$58))/(Fperm_SI_Woolf2021!$E$9:$E$93-AH$58))*(AH$58-Fperm_SI_Woolf2021!$E$9:$E$93)/10))) + Fperm_SI_Woolf2021!$G$9:$G$93*EXP(-Fperm_SI_Woolf2021!$J$9:$J$93*$C61*IF(AH$58=Fperm_SI_Woolf2021!$E$9:$E$93,1,EXP(LN((1.1*(Fperm_SI_Woolf2021!$E$9:$E$93-AH$58)-63.1579*EXP(-0.19*Fperm_SI_Woolf2021!$E$9:$E$93)+63.1579*EXP(-0.19*AH$58))/(Fperm_SI_Woolf2021!$E$9:$E$93-AH$58))*(AH$58-Fperm_SI_Woolf2021!$E$9:$E$93)/10))) + Fperm_SI_Woolf2021!$H$9:$H$93*EXP(-Fperm_SI_Woolf2021!$K$9:$K$93*$C61*IF(AH$58=Fperm_SI_Woolf2021!$E$9:$E$93,1,EXP(LN((1.1*(Fperm_SI_Woolf2021!$E$9:$E$93-AH$58)-63.1579*EXP(-0.19*Fperm_SI_Woolf2021!$E$9:$E$93)+63.1579*EXP(-0.19*AH$58))/(Fperm_SI_Woolf2021!$E$9:$E$93-AH$58))*(AH$58-Fperm_SI_Woolf2021!$E$9:$E$93)/10))),Fperm_SI_Woolf2021!$D$9:$D$93)*AH$57+INTERCEPT(Fperm_SI_Woolf2021!$F$9:$F$93*EXP(-Fperm_SI_Woolf2021!$I$9:$I$93*$C61*IF(AH$58=Fperm_SI_Woolf2021!$E$9:$E$93,1,EXP(LN((1.1*(Fperm_SI_Woolf2021!$E$9:$E$93-AH$58)-63.1579*EXP(-0.19*Fperm_SI_Woolf2021!$E$9:$E$93)+63.1579*EXP(-0.19*AH$58))/(Fperm_SI_Woolf2021!$E$9:$E$93-AH$58))*(AH$58-Fperm_SI_Woolf2021!$E$9:$E$93)/10))) + Fperm_SI_Woolf2021!$G$9:$G$93*EXP(-Fperm_SI_Woolf2021!$J$9:$J$93*$C61*IF(AH$58=Fperm_SI_Woolf2021!$E$9:$E$93,1,EXP(LN((1.1*(Fperm_SI_Woolf2021!$E$9:$E$93-AH$58)-63.1579*EXP(-0.19*Fperm_SI_Woolf2021!$E$9:$E$93)+63.1579*EXP(-0.19*AH$58))/(Fperm_SI_Woolf2021!$E$9:$E$93-AH$58))*(AH$58-Fperm_SI_Woolf2021!$E$9:$E$93)/10))) + Fperm_SI_Woolf2021!$H$9:$H$93*EXP(-Fperm_SI_Woolf2021!$K$9:$K$93*$C61*IF(AH$58=Fperm_SI_Woolf2021!$E$9:$E$93,1,EXP(LN((1.1*(Fperm_SI_Woolf2021!$E$9:$E$93-AH$58)-63.1579*EXP(-0.19*Fperm_SI_Woolf2021!$E$9:$E$93)+63.1579*EXP(-0.19*AH$58))/(Fperm_SI_Woolf2021!$E$9:$E$93-AH$58))*(AH$58-Fperm_SI_Woolf2021!$E$9:$E$93)/10))),Fperm_SI_Woolf2021!$D$9:$D$93))</f>
        <v>1</v>
      </c>
      <c r="AI61" s="51" cm="1">
        <f t="array" ref="AI61">MIN(1,SLOPE(Fperm_SI_Woolf2021!$F$9:$F$93*EXP(-Fperm_SI_Woolf2021!$I$9:$I$93*$C61*IF(AI$58=Fperm_SI_Woolf2021!$E$9:$E$93,1,EXP(LN((1.1*(Fperm_SI_Woolf2021!$E$9:$E$93-AI$58)-63.1579*EXP(-0.19*Fperm_SI_Woolf2021!$E$9:$E$93)+63.1579*EXP(-0.19*AI$58))/(Fperm_SI_Woolf2021!$E$9:$E$93-AI$58))*(AI$58-Fperm_SI_Woolf2021!$E$9:$E$93)/10))) + Fperm_SI_Woolf2021!$G$9:$G$93*EXP(-Fperm_SI_Woolf2021!$J$9:$J$93*$C61*IF(AI$58=Fperm_SI_Woolf2021!$E$9:$E$93,1,EXP(LN((1.1*(Fperm_SI_Woolf2021!$E$9:$E$93-AI$58)-63.1579*EXP(-0.19*Fperm_SI_Woolf2021!$E$9:$E$93)+63.1579*EXP(-0.19*AI$58))/(Fperm_SI_Woolf2021!$E$9:$E$93-AI$58))*(AI$58-Fperm_SI_Woolf2021!$E$9:$E$93)/10))) + Fperm_SI_Woolf2021!$H$9:$H$93*EXP(-Fperm_SI_Woolf2021!$K$9:$K$93*$C61*IF(AI$58=Fperm_SI_Woolf2021!$E$9:$E$93,1,EXP(LN((1.1*(Fperm_SI_Woolf2021!$E$9:$E$93-AI$58)-63.1579*EXP(-0.19*Fperm_SI_Woolf2021!$E$9:$E$93)+63.1579*EXP(-0.19*AI$58))/(Fperm_SI_Woolf2021!$E$9:$E$93-AI$58))*(AI$58-Fperm_SI_Woolf2021!$E$9:$E$93)/10))),Fperm_SI_Woolf2021!$D$9:$D$93)*AI$57+INTERCEPT(Fperm_SI_Woolf2021!$F$9:$F$93*EXP(-Fperm_SI_Woolf2021!$I$9:$I$93*$C61*IF(AI$58=Fperm_SI_Woolf2021!$E$9:$E$93,1,EXP(LN((1.1*(Fperm_SI_Woolf2021!$E$9:$E$93-AI$58)-63.1579*EXP(-0.19*Fperm_SI_Woolf2021!$E$9:$E$93)+63.1579*EXP(-0.19*AI$58))/(Fperm_SI_Woolf2021!$E$9:$E$93-AI$58))*(AI$58-Fperm_SI_Woolf2021!$E$9:$E$93)/10))) + Fperm_SI_Woolf2021!$G$9:$G$93*EXP(-Fperm_SI_Woolf2021!$J$9:$J$93*$C61*IF(AI$58=Fperm_SI_Woolf2021!$E$9:$E$93,1,EXP(LN((1.1*(Fperm_SI_Woolf2021!$E$9:$E$93-AI$58)-63.1579*EXP(-0.19*Fperm_SI_Woolf2021!$E$9:$E$93)+63.1579*EXP(-0.19*AI$58))/(Fperm_SI_Woolf2021!$E$9:$E$93-AI$58))*(AI$58-Fperm_SI_Woolf2021!$E$9:$E$93)/10))) + Fperm_SI_Woolf2021!$H$9:$H$93*EXP(-Fperm_SI_Woolf2021!$K$9:$K$93*$C61*IF(AI$58=Fperm_SI_Woolf2021!$E$9:$E$93,1,EXP(LN((1.1*(Fperm_SI_Woolf2021!$E$9:$E$93-AI$58)-63.1579*EXP(-0.19*Fperm_SI_Woolf2021!$E$9:$E$93)+63.1579*EXP(-0.19*AI$58))/(Fperm_SI_Woolf2021!$E$9:$E$93-AI$58))*(AI$58-Fperm_SI_Woolf2021!$E$9:$E$93)/10))),Fperm_SI_Woolf2021!$D$9:$D$93))</f>
        <v>1</v>
      </c>
      <c r="AJ61" s="51" cm="1">
        <f t="array" ref="AJ61">MIN(1,SLOPE(Fperm_SI_Woolf2021!$F$9:$F$93*EXP(-Fperm_SI_Woolf2021!$I$9:$I$93*$C61*IF(AJ$58=Fperm_SI_Woolf2021!$E$9:$E$93,1,EXP(LN((1.1*(Fperm_SI_Woolf2021!$E$9:$E$93-AJ$58)-63.1579*EXP(-0.19*Fperm_SI_Woolf2021!$E$9:$E$93)+63.1579*EXP(-0.19*AJ$58))/(Fperm_SI_Woolf2021!$E$9:$E$93-AJ$58))*(AJ$58-Fperm_SI_Woolf2021!$E$9:$E$93)/10))) + Fperm_SI_Woolf2021!$G$9:$G$93*EXP(-Fperm_SI_Woolf2021!$J$9:$J$93*$C61*IF(AJ$58=Fperm_SI_Woolf2021!$E$9:$E$93,1,EXP(LN((1.1*(Fperm_SI_Woolf2021!$E$9:$E$93-AJ$58)-63.1579*EXP(-0.19*Fperm_SI_Woolf2021!$E$9:$E$93)+63.1579*EXP(-0.19*AJ$58))/(Fperm_SI_Woolf2021!$E$9:$E$93-AJ$58))*(AJ$58-Fperm_SI_Woolf2021!$E$9:$E$93)/10))) + Fperm_SI_Woolf2021!$H$9:$H$93*EXP(-Fperm_SI_Woolf2021!$K$9:$K$93*$C61*IF(AJ$58=Fperm_SI_Woolf2021!$E$9:$E$93,1,EXP(LN((1.1*(Fperm_SI_Woolf2021!$E$9:$E$93-AJ$58)-63.1579*EXP(-0.19*Fperm_SI_Woolf2021!$E$9:$E$93)+63.1579*EXP(-0.19*AJ$58))/(Fperm_SI_Woolf2021!$E$9:$E$93-AJ$58))*(AJ$58-Fperm_SI_Woolf2021!$E$9:$E$93)/10))),Fperm_SI_Woolf2021!$D$9:$D$93)*AJ$57+INTERCEPT(Fperm_SI_Woolf2021!$F$9:$F$93*EXP(-Fperm_SI_Woolf2021!$I$9:$I$93*$C61*IF(AJ$58=Fperm_SI_Woolf2021!$E$9:$E$93,1,EXP(LN((1.1*(Fperm_SI_Woolf2021!$E$9:$E$93-AJ$58)-63.1579*EXP(-0.19*Fperm_SI_Woolf2021!$E$9:$E$93)+63.1579*EXP(-0.19*AJ$58))/(Fperm_SI_Woolf2021!$E$9:$E$93-AJ$58))*(AJ$58-Fperm_SI_Woolf2021!$E$9:$E$93)/10))) + Fperm_SI_Woolf2021!$G$9:$G$93*EXP(-Fperm_SI_Woolf2021!$J$9:$J$93*$C61*IF(AJ$58=Fperm_SI_Woolf2021!$E$9:$E$93,1,EXP(LN((1.1*(Fperm_SI_Woolf2021!$E$9:$E$93-AJ$58)-63.1579*EXP(-0.19*Fperm_SI_Woolf2021!$E$9:$E$93)+63.1579*EXP(-0.19*AJ$58))/(Fperm_SI_Woolf2021!$E$9:$E$93-AJ$58))*(AJ$58-Fperm_SI_Woolf2021!$E$9:$E$93)/10))) + Fperm_SI_Woolf2021!$H$9:$H$93*EXP(-Fperm_SI_Woolf2021!$K$9:$K$93*$C61*IF(AJ$58=Fperm_SI_Woolf2021!$E$9:$E$93,1,EXP(LN((1.1*(Fperm_SI_Woolf2021!$E$9:$E$93-AJ$58)-63.1579*EXP(-0.19*Fperm_SI_Woolf2021!$E$9:$E$93)+63.1579*EXP(-0.19*AJ$58))/(Fperm_SI_Woolf2021!$E$9:$E$93-AJ$58))*(AJ$58-Fperm_SI_Woolf2021!$E$9:$E$93)/10))),Fperm_SI_Woolf2021!$D$9:$D$93))</f>
        <v>1</v>
      </c>
      <c r="AK61" s="51" cm="1">
        <f t="array" ref="AK61">MIN(1,SLOPE(Fperm_SI_Woolf2021!$F$9:$F$93*EXP(-Fperm_SI_Woolf2021!$I$9:$I$93*$C61*IF(AK$58=Fperm_SI_Woolf2021!$E$9:$E$93,1,EXP(LN((1.1*(Fperm_SI_Woolf2021!$E$9:$E$93-AK$58)-63.1579*EXP(-0.19*Fperm_SI_Woolf2021!$E$9:$E$93)+63.1579*EXP(-0.19*AK$58))/(Fperm_SI_Woolf2021!$E$9:$E$93-AK$58))*(AK$58-Fperm_SI_Woolf2021!$E$9:$E$93)/10))) + Fperm_SI_Woolf2021!$G$9:$G$93*EXP(-Fperm_SI_Woolf2021!$J$9:$J$93*$C61*IF(AK$58=Fperm_SI_Woolf2021!$E$9:$E$93,1,EXP(LN((1.1*(Fperm_SI_Woolf2021!$E$9:$E$93-AK$58)-63.1579*EXP(-0.19*Fperm_SI_Woolf2021!$E$9:$E$93)+63.1579*EXP(-0.19*AK$58))/(Fperm_SI_Woolf2021!$E$9:$E$93-AK$58))*(AK$58-Fperm_SI_Woolf2021!$E$9:$E$93)/10))) + Fperm_SI_Woolf2021!$H$9:$H$93*EXP(-Fperm_SI_Woolf2021!$K$9:$K$93*$C61*IF(AK$58=Fperm_SI_Woolf2021!$E$9:$E$93,1,EXP(LN((1.1*(Fperm_SI_Woolf2021!$E$9:$E$93-AK$58)-63.1579*EXP(-0.19*Fperm_SI_Woolf2021!$E$9:$E$93)+63.1579*EXP(-0.19*AK$58))/(Fperm_SI_Woolf2021!$E$9:$E$93-AK$58))*(AK$58-Fperm_SI_Woolf2021!$E$9:$E$93)/10))),Fperm_SI_Woolf2021!$D$9:$D$93)*AK$57+INTERCEPT(Fperm_SI_Woolf2021!$F$9:$F$93*EXP(-Fperm_SI_Woolf2021!$I$9:$I$93*$C61*IF(AK$58=Fperm_SI_Woolf2021!$E$9:$E$93,1,EXP(LN((1.1*(Fperm_SI_Woolf2021!$E$9:$E$93-AK$58)-63.1579*EXP(-0.19*Fperm_SI_Woolf2021!$E$9:$E$93)+63.1579*EXP(-0.19*AK$58))/(Fperm_SI_Woolf2021!$E$9:$E$93-AK$58))*(AK$58-Fperm_SI_Woolf2021!$E$9:$E$93)/10))) + Fperm_SI_Woolf2021!$G$9:$G$93*EXP(-Fperm_SI_Woolf2021!$J$9:$J$93*$C61*IF(AK$58=Fperm_SI_Woolf2021!$E$9:$E$93,1,EXP(LN((1.1*(Fperm_SI_Woolf2021!$E$9:$E$93-AK$58)-63.1579*EXP(-0.19*Fperm_SI_Woolf2021!$E$9:$E$93)+63.1579*EXP(-0.19*AK$58))/(Fperm_SI_Woolf2021!$E$9:$E$93-AK$58))*(AK$58-Fperm_SI_Woolf2021!$E$9:$E$93)/10))) + Fperm_SI_Woolf2021!$H$9:$H$93*EXP(-Fperm_SI_Woolf2021!$K$9:$K$93*$C61*IF(AK$58=Fperm_SI_Woolf2021!$E$9:$E$93,1,EXP(LN((1.1*(Fperm_SI_Woolf2021!$E$9:$E$93-AK$58)-63.1579*EXP(-0.19*Fperm_SI_Woolf2021!$E$9:$E$93)+63.1579*EXP(-0.19*AK$58))/(Fperm_SI_Woolf2021!$E$9:$E$93-AK$58))*(AK$58-Fperm_SI_Woolf2021!$E$9:$E$93)/10))),Fperm_SI_Woolf2021!$D$9:$D$93))</f>
        <v>1</v>
      </c>
      <c r="AL61" s="51" cm="1">
        <f t="array" ref="AL61">MIN(1,SLOPE(Fperm_SI_Woolf2021!$F$9:$F$93*EXP(-Fperm_SI_Woolf2021!$I$9:$I$93*$C61*IF(AL$58=Fperm_SI_Woolf2021!$E$9:$E$93,1,EXP(LN((1.1*(Fperm_SI_Woolf2021!$E$9:$E$93-AL$58)-63.1579*EXP(-0.19*Fperm_SI_Woolf2021!$E$9:$E$93)+63.1579*EXP(-0.19*AL$58))/(Fperm_SI_Woolf2021!$E$9:$E$93-AL$58))*(AL$58-Fperm_SI_Woolf2021!$E$9:$E$93)/10))) + Fperm_SI_Woolf2021!$G$9:$G$93*EXP(-Fperm_SI_Woolf2021!$J$9:$J$93*$C61*IF(AL$58=Fperm_SI_Woolf2021!$E$9:$E$93,1,EXP(LN((1.1*(Fperm_SI_Woolf2021!$E$9:$E$93-AL$58)-63.1579*EXP(-0.19*Fperm_SI_Woolf2021!$E$9:$E$93)+63.1579*EXP(-0.19*AL$58))/(Fperm_SI_Woolf2021!$E$9:$E$93-AL$58))*(AL$58-Fperm_SI_Woolf2021!$E$9:$E$93)/10))) + Fperm_SI_Woolf2021!$H$9:$H$93*EXP(-Fperm_SI_Woolf2021!$K$9:$K$93*$C61*IF(AL$58=Fperm_SI_Woolf2021!$E$9:$E$93,1,EXP(LN((1.1*(Fperm_SI_Woolf2021!$E$9:$E$93-AL$58)-63.1579*EXP(-0.19*Fperm_SI_Woolf2021!$E$9:$E$93)+63.1579*EXP(-0.19*AL$58))/(Fperm_SI_Woolf2021!$E$9:$E$93-AL$58))*(AL$58-Fperm_SI_Woolf2021!$E$9:$E$93)/10))),Fperm_SI_Woolf2021!$D$9:$D$93)*AL$57+INTERCEPT(Fperm_SI_Woolf2021!$F$9:$F$93*EXP(-Fperm_SI_Woolf2021!$I$9:$I$93*$C61*IF(AL$58=Fperm_SI_Woolf2021!$E$9:$E$93,1,EXP(LN((1.1*(Fperm_SI_Woolf2021!$E$9:$E$93-AL$58)-63.1579*EXP(-0.19*Fperm_SI_Woolf2021!$E$9:$E$93)+63.1579*EXP(-0.19*AL$58))/(Fperm_SI_Woolf2021!$E$9:$E$93-AL$58))*(AL$58-Fperm_SI_Woolf2021!$E$9:$E$93)/10))) + Fperm_SI_Woolf2021!$G$9:$G$93*EXP(-Fperm_SI_Woolf2021!$J$9:$J$93*$C61*IF(AL$58=Fperm_SI_Woolf2021!$E$9:$E$93,1,EXP(LN((1.1*(Fperm_SI_Woolf2021!$E$9:$E$93-AL$58)-63.1579*EXP(-0.19*Fperm_SI_Woolf2021!$E$9:$E$93)+63.1579*EXP(-0.19*AL$58))/(Fperm_SI_Woolf2021!$E$9:$E$93-AL$58))*(AL$58-Fperm_SI_Woolf2021!$E$9:$E$93)/10))) + Fperm_SI_Woolf2021!$H$9:$H$93*EXP(-Fperm_SI_Woolf2021!$K$9:$K$93*$C61*IF(AL$58=Fperm_SI_Woolf2021!$E$9:$E$93,1,EXP(LN((1.1*(Fperm_SI_Woolf2021!$E$9:$E$93-AL$58)-63.1579*EXP(-0.19*Fperm_SI_Woolf2021!$E$9:$E$93)+63.1579*EXP(-0.19*AL$58))/(Fperm_SI_Woolf2021!$E$9:$E$93-AL$58))*(AL$58-Fperm_SI_Woolf2021!$E$9:$E$93)/10))),Fperm_SI_Woolf2021!$D$9:$D$93))</f>
        <v>1</v>
      </c>
      <c r="AM61" s="51" cm="1">
        <f t="array" ref="AM61">MIN(1,SLOPE(Fperm_SI_Woolf2021!$F$9:$F$93*EXP(-Fperm_SI_Woolf2021!$I$9:$I$93*$C61*IF(AM$58=Fperm_SI_Woolf2021!$E$9:$E$93,1,EXP(LN((1.1*(Fperm_SI_Woolf2021!$E$9:$E$93-AM$58)-63.1579*EXP(-0.19*Fperm_SI_Woolf2021!$E$9:$E$93)+63.1579*EXP(-0.19*AM$58))/(Fperm_SI_Woolf2021!$E$9:$E$93-AM$58))*(AM$58-Fperm_SI_Woolf2021!$E$9:$E$93)/10))) + Fperm_SI_Woolf2021!$G$9:$G$93*EXP(-Fperm_SI_Woolf2021!$J$9:$J$93*$C61*IF(AM$58=Fperm_SI_Woolf2021!$E$9:$E$93,1,EXP(LN((1.1*(Fperm_SI_Woolf2021!$E$9:$E$93-AM$58)-63.1579*EXP(-0.19*Fperm_SI_Woolf2021!$E$9:$E$93)+63.1579*EXP(-0.19*AM$58))/(Fperm_SI_Woolf2021!$E$9:$E$93-AM$58))*(AM$58-Fperm_SI_Woolf2021!$E$9:$E$93)/10))) + Fperm_SI_Woolf2021!$H$9:$H$93*EXP(-Fperm_SI_Woolf2021!$K$9:$K$93*$C61*IF(AM$58=Fperm_SI_Woolf2021!$E$9:$E$93,1,EXP(LN((1.1*(Fperm_SI_Woolf2021!$E$9:$E$93-AM$58)-63.1579*EXP(-0.19*Fperm_SI_Woolf2021!$E$9:$E$93)+63.1579*EXP(-0.19*AM$58))/(Fperm_SI_Woolf2021!$E$9:$E$93-AM$58))*(AM$58-Fperm_SI_Woolf2021!$E$9:$E$93)/10))),Fperm_SI_Woolf2021!$D$9:$D$93)*AM$57+INTERCEPT(Fperm_SI_Woolf2021!$F$9:$F$93*EXP(-Fperm_SI_Woolf2021!$I$9:$I$93*$C61*IF(AM$58=Fperm_SI_Woolf2021!$E$9:$E$93,1,EXP(LN((1.1*(Fperm_SI_Woolf2021!$E$9:$E$93-AM$58)-63.1579*EXP(-0.19*Fperm_SI_Woolf2021!$E$9:$E$93)+63.1579*EXP(-0.19*AM$58))/(Fperm_SI_Woolf2021!$E$9:$E$93-AM$58))*(AM$58-Fperm_SI_Woolf2021!$E$9:$E$93)/10))) + Fperm_SI_Woolf2021!$G$9:$G$93*EXP(-Fperm_SI_Woolf2021!$J$9:$J$93*$C61*IF(AM$58=Fperm_SI_Woolf2021!$E$9:$E$93,1,EXP(LN((1.1*(Fperm_SI_Woolf2021!$E$9:$E$93-AM$58)-63.1579*EXP(-0.19*Fperm_SI_Woolf2021!$E$9:$E$93)+63.1579*EXP(-0.19*AM$58))/(Fperm_SI_Woolf2021!$E$9:$E$93-AM$58))*(AM$58-Fperm_SI_Woolf2021!$E$9:$E$93)/10))) + Fperm_SI_Woolf2021!$H$9:$H$93*EXP(-Fperm_SI_Woolf2021!$K$9:$K$93*$C61*IF(AM$58=Fperm_SI_Woolf2021!$E$9:$E$93,1,EXP(LN((1.1*(Fperm_SI_Woolf2021!$E$9:$E$93-AM$58)-63.1579*EXP(-0.19*Fperm_SI_Woolf2021!$E$9:$E$93)+63.1579*EXP(-0.19*AM$58))/(Fperm_SI_Woolf2021!$E$9:$E$93-AM$58))*(AM$58-Fperm_SI_Woolf2021!$E$9:$E$93)/10))),Fperm_SI_Woolf2021!$D$9:$D$93))</f>
        <v>1</v>
      </c>
      <c r="AN61" s="51" cm="1">
        <f t="array" ref="AN61">MIN(1,SLOPE(Fperm_SI_Woolf2021!$F$9:$F$93*EXP(-Fperm_SI_Woolf2021!$I$9:$I$93*$C61*IF(AN$58=Fperm_SI_Woolf2021!$E$9:$E$93,1,EXP(LN((1.1*(Fperm_SI_Woolf2021!$E$9:$E$93-AN$58)-63.1579*EXP(-0.19*Fperm_SI_Woolf2021!$E$9:$E$93)+63.1579*EXP(-0.19*AN$58))/(Fperm_SI_Woolf2021!$E$9:$E$93-AN$58))*(AN$58-Fperm_SI_Woolf2021!$E$9:$E$93)/10))) + Fperm_SI_Woolf2021!$G$9:$G$93*EXP(-Fperm_SI_Woolf2021!$J$9:$J$93*$C61*IF(AN$58=Fperm_SI_Woolf2021!$E$9:$E$93,1,EXP(LN((1.1*(Fperm_SI_Woolf2021!$E$9:$E$93-AN$58)-63.1579*EXP(-0.19*Fperm_SI_Woolf2021!$E$9:$E$93)+63.1579*EXP(-0.19*AN$58))/(Fperm_SI_Woolf2021!$E$9:$E$93-AN$58))*(AN$58-Fperm_SI_Woolf2021!$E$9:$E$93)/10))) + Fperm_SI_Woolf2021!$H$9:$H$93*EXP(-Fperm_SI_Woolf2021!$K$9:$K$93*$C61*IF(AN$58=Fperm_SI_Woolf2021!$E$9:$E$93,1,EXP(LN((1.1*(Fperm_SI_Woolf2021!$E$9:$E$93-AN$58)-63.1579*EXP(-0.19*Fperm_SI_Woolf2021!$E$9:$E$93)+63.1579*EXP(-0.19*AN$58))/(Fperm_SI_Woolf2021!$E$9:$E$93-AN$58))*(AN$58-Fperm_SI_Woolf2021!$E$9:$E$93)/10))),Fperm_SI_Woolf2021!$D$9:$D$93)*AN$57+INTERCEPT(Fperm_SI_Woolf2021!$F$9:$F$93*EXP(-Fperm_SI_Woolf2021!$I$9:$I$93*$C61*IF(AN$58=Fperm_SI_Woolf2021!$E$9:$E$93,1,EXP(LN((1.1*(Fperm_SI_Woolf2021!$E$9:$E$93-AN$58)-63.1579*EXP(-0.19*Fperm_SI_Woolf2021!$E$9:$E$93)+63.1579*EXP(-0.19*AN$58))/(Fperm_SI_Woolf2021!$E$9:$E$93-AN$58))*(AN$58-Fperm_SI_Woolf2021!$E$9:$E$93)/10))) + Fperm_SI_Woolf2021!$G$9:$G$93*EXP(-Fperm_SI_Woolf2021!$J$9:$J$93*$C61*IF(AN$58=Fperm_SI_Woolf2021!$E$9:$E$93,1,EXP(LN((1.1*(Fperm_SI_Woolf2021!$E$9:$E$93-AN$58)-63.1579*EXP(-0.19*Fperm_SI_Woolf2021!$E$9:$E$93)+63.1579*EXP(-0.19*AN$58))/(Fperm_SI_Woolf2021!$E$9:$E$93-AN$58))*(AN$58-Fperm_SI_Woolf2021!$E$9:$E$93)/10))) + Fperm_SI_Woolf2021!$H$9:$H$93*EXP(-Fperm_SI_Woolf2021!$K$9:$K$93*$C61*IF(AN$58=Fperm_SI_Woolf2021!$E$9:$E$93,1,EXP(LN((1.1*(Fperm_SI_Woolf2021!$E$9:$E$93-AN$58)-63.1579*EXP(-0.19*Fperm_SI_Woolf2021!$E$9:$E$93)+63.1579*EXP(-0.19*AN$58))/(Fperm_SI_Woolf2021!$E$9:$E$93-AN$58))*(AN$58-Fperm_SI_Woolf2021!$E$9:$E$93)/10))),Fperm_SI_Woolf2021!$D$9:$D$93))</f>
        <v>0.99221378074912581</v>
      </c>
      <c r="AO61" s="51" cm="1">
        <f t="array" ref="AO61">MIN(1,SLOPE(Fperm_SI_Woolf2021!$F$9:$F$93*EXP(-Fperm_SI_Woolf2021!$I$9:$I$93*$C61*IF(AO$58=Fperm_SI_Woolf2021!$E$9:$E$93,1,EXP(LN((1.1*(Fperm_SI_Woolf2021!$E$9:$E$93-AO$58)-63.1579*EXP(-0.19*Fperm_SI_Woolf2021!$E$9:$E$93)+63.1579*EXP(-0.19*AO$58))/(Fperm_SI_Woolf2021!$E$9:$E$93-AO$58))*(AO$58-Fperm_SI_Woolf2021!$E$9:$E$93)/10))) + Fperm_SI_Woolf2021!$G$9:$G$93*EXP(-Fperm_SI_Woolf2021!$J$9:$J$93*$C61*IF(AO$58=Fperm_SI_Woolf2021!$E$9:$E$93,1,EXP(LN((1.1*(Fperm_SI_Woolf2021!$E$9:$E$93-AO$58)-63.1579*EXP(-0.19*Fperm_SI_Woolf2021!$E$9:$E$93)+63.1579*EXP(-0.19*AO$58))/(Fperm_SI_Woolf2021!$E$9:$E$93-AO$58))*(AO$58-Fperm_SI_Woolf2021!$E$9:$E$93)/10))) + Fperm_SI_Woolf2021!$H$9:$H$93*EXP(-Fperm_SI_Woolf2021!$K$9:$K$93*$C61*IF(AO$58=Fperm_SI_Woolf2021!$E$9:$E$93,1,EXP(LN((1.1*(Fperm_SI_Woolf2021!$E$9:$E$93-AO$58)-63.1579*EXP(-0.19*Fperm_SI_Woolf2021!$E$9:$E$93)+63.1579*EXP(-0.19*AO$58))/(Fperm_SI_Woolf2021!$E$9:$E$93-AO$58))*(AO$58-Fperm_SI_Woolf2021!$E$9:$E$93)/10))),Fperm_SI_Woolf2021!$D$9:$D$93)*AO$57+INTERCEPT(Fperm_SI_Woolf2021!$F$9:$F$93*EXP(-Fperm_SI_Woolf2021!$I$9:$I$93*$C61*IF(AO$58=Fperm_SI_Woolf2021!$E$9:$E$93,1,EXP(LN((1.1*(Fperm_SI_Woolf2021!$E$9:$E$93-AO$58)-63.1579*EXP(-0.19*Fperm_SI_Woolf2021!$E$9:$E$93)+63.1579*EXP(-0.19*AO$58))/(Fperm_SI_Woolf2021!$E$9:$E$93-AO$58))*(AO$58-Fperm_SI_Woolf2021!$E$9:$E$93)/10))) + Fperm_SI_Woolf2021!$G$9:$G$93*EXP(-Fperm_SI_Woolf2021!$J$9:$J$93*$C61*IF(AO$58=Fperm_SI_Woolf2021!$E$9:$E$93,1,EXP(LN((1.1*(Fperm_SI_Woolf2021!$E$9:$E$93-AO$58)-63.1579*EXP(-0.19*Fperm_SI_Woolf2021!$E$9:$E$93)+63.1579*EXP(-0.19*AO$58))/(Fperm_SI_Woolf2021!$E$9:$E$93-AO$58))*(AO$58-Fperm_SI_Woolf2021!$E$9:$E$93)/10))) + Fperm_SI_Woolf2021!$H$9:$H$93*EXP(-Fperm_SI_Woolf2021!$K$9:$K$93*$C61*IF(AO$58=Fperm_SI_Woolf2021!$E$9:$E$93,1,EXP(LN((1.1*(Fperm_SI_Woolf2021!$E$9:$E$93-AO$58)-63.1579*EXP(-0.19*Fperm_SI_Woolf2021!$E$9:$E$93)+63.1579*EXP(-0.19*AO$58))/(Fperm_SI_Woolf2021!$E$9:$E$93-AO$58))*(AO$58-Fperm_SI_Woolf2021!$E$9:$E$93)/10))),Fperm_SI_Woolf2021!$D$9:$D$93))</f>
        <v>0.97813742685317195</v>
      </c>
      <c r="AP61" s="51" cm="1">
        <f t="array" ref="AP61">MIN(1,SLOPE(Fperm_SI_Woolf2021!$F$9:$F$93*EXP(-Fperm_SI_Woolf2021!$I$9:$I$93*$C61*IF(AP$58=Fperm_SI_Woolf2021!$E$9:$E$93,1,EXP(LN((1.1*(Fperm_SI_Woolf2021!$E$9:$E$93-AP$58)-63.1579*EXP(-0.19*Fperm_SI_Woolf2021!$E$9:$E$93)+63.1579*EXP(-0.19*AP$58))/(Fperm_SI_Woolf2021!$E$9:$E$93-AP$58))*(AP$58-Fperm_SI_Woolf2021!$E$9:$E$93)/10))) + Fperm_SI_Woolf2021!$G$9:$G$93*EXP(-Fperm_SI_Woolf2021!$J$9:$J$93*$C61*IF(AP$58=Fperm_SI_Woolf2021!$E$9:$E$93,1,EXP(LN((1.1*(Fperm_SI_Woolf2021!$E$9:$E$93-AP$58)-63.1579*EXP(-0.19*Fperm_SI_Woolf2021!$E$9:$E$93)+63.1579*EXP(-0.19*AP$58))/(Fperm_SI_Woolf2021!$E$9:$E$93-AP$58))*(AP$58-Fperm_SI_Woolf2021!$E$9:$E$93)/10))) + Fperm_SI_Woolf2021!$H$9:$H$93*EXP(-Fperm_SI_Woolf2021!$K$9:$K$93*$C61*IF(AP$58=Fperm_SI_Woolf2021!$E$9:$E$93,1,EXP(LN((1.1*(Fperm_SI_Woolf2021!$E$9:$E$93-AP$58)-63.1579*EXP(-0.19*Fperm_SI_Woolf2021!$E$9:$E$93)+63.1579*EXP(-0.19*AP$58))/(Fperm_SI_Woolf2021!$E$9:$E$93-AP$58))*(AP$58-Fperm_SI_Woolf2021!$E$9:$E$93)/10))),Fperm_SI_Woolf2021!$D$9:$D$93)*AP$57+INTERCEPT(Fperm_SI_Woolf2021!$F$9:$F$93*EXP(-Fperm_SI_Woolf2021!$I$9:$I$93*$C61*IF(AP$58=Fperm_SI_Woolf2021!$E$9:$E$93,1,EXP(LN((1.1*(Fperm_SI_Woolf2021!$E$9:$E$93-AP$58)-63.1579*EXP(-0.19*Fperm_SI_Woolf2021!$E$9:$E$93)+63.1579*EXP(-0.19*AP$58))/(Fperm_SI_Woolf2021!$E$9:$E$93-AP$58))*(AP$58-Fperm_SI_Woolf2021!$E$9:$E$93)/10))) + Fperm_SI_Woolf2021!$G$9:$G$93*EXP(-Fperm_SI_Woolf2021!$J$9:$J$93*$C61*IF(AP$58=Fperm_SI_Woolf2021!$E$9:$E$93,1,EXP(LN((1.1*(Fperm_SI_Woolf2021!$E$9:$E$93-AP$58)-63.1579*EXP(-0.19*Fperm_SI_Woolf2021!$E$9:$E$93)+63.1579*EXP(-0.19*AP$58))/(Fperm_SI_Woolf2021!$E$9:$E$93-AP$58))*(AP$58-Fperm_SI_Woolf2021!$E$9:$E$93)/10))) + Fperm_SI_Woolf2021!$H$9:$H$93*EXP(-Fperm_SI_Woolf2021!$K$9:$K$93*$C61*IF(AP$58=Fperm_SI_Woolf2021!$E$9:$E$93,1,EXP(LN((1.1*(Fperm_SI_Woolf2021!$E$9:$E$93-AP$58)-63.1579*EXP(-0.19*Fperm_SI_Woolf2021!$E$9:$E$93)+63.1579*EXP(-0.19*AP$58))/(Fperm_SI_Woolf2021!$E$9:$E$93-AP$58))*(AP$58-Fperm_SI_Woolf2021!$E$9:$E$93)/10))),Fperm_SI_Woolf2021!$D$9:$D$93))</f>
        <v>0.9640610729572181</v>
      </c>
      <c r="AQ61" s="51" cm="1">
        <f t="array" ref="AQ61">MIN(1,SLOPE(Fperm_SI_Woolf2021!$F$9:$F$93*EXP(-Fperm_SI_Woolf2021!$I$9:$I$93*$C61*IF(AQ$58=Fperm_SI_Woolf2021!$E$9:$E$93,1,EXP(LN((1.1*(Fperm_SI_Woolf2021!$E$9:$E$93-AQ$58)-63.1579*EXP(-0.19*Fperm_SI_Woolf2021!$E$9:$E$93)+63.1579*EXP(-0.19*AQ$58))/(Fperm_SI_Woolf2021!$E$9:$E$93-AQ$58))*(AQ$58-Fperm_SI_Woolf2021!$E$9:$E$93)/10))) + Fperm_SI_Woolf2021!$G$9:$G$93*EXP(-Fperm_SI_Woolf2021!$J$9:$J$93*$C61*IF(AQ$58=Fperm_SI_Woolf2021!$E$9:$E$93,1,EXP(LN((1.1*(Fperm_SI_Woolf2021!$E$9:$E$93-AQ$58)-63.1579*EXP(-0.19*Fperm_SI_Woolf2021!$E$9:$E$93)+63.1579*EXP(-0.19*AQ$58))/(Fperm_SI_Woolf2021!$E$9:$E$93-AQ$58))*(AQ$58-Fperm_SI_Woolf2021!$E$9:$E$93)/10))) + Fperm_SI_Woolf2021!$H$9:$H$93*EXP(-Fperm_SI_Woolf2021!$K$9:$K$93*$C61*IF(AQ$58=Fperm_SI_Woolf2021!$E$9:$E$93,1,EXP(LN((1.1*(Fperm_SI_Woolf2021!$E$9:$E$93-AQ$58)-63.1579*EXP(-0.19*Fperm_SI_Woolf2021!$E$9:$E$93)+63.1579*EXP(-0.19*AQ$58))/(Fperm_SI_Woolf2021!$E$9:$E$93-AQ$58))*(AQ$58-Fperm_SI_Woolf2021!$E$9:$E$93)/10))),Fperm_SI_Woolf2021!$D$9:$D$93)*AQ$57+INTERCEPT(Fperm_SI_Woolf2021!$F$9:$F$93*EXP(-Fperm_SI_Woolf2021!$I$9:$I$93*$C61*IF(AQ$58=Fperm_SI_Woolf2021!$E$9:$E$93,1,EXP(LN((1.1*(Fperm_SI_Woolf2021!$E$9:$E$93-AQ$58)-63.1579*EXP(-0.19*Fperm_SI_Woolf2021!$E$9:$E$93)+63.1579*EXP(-0.19*AQ$58))/(Fperm_SI_Woolf2021!$E$9:$E$93-AQ$58))*(AQ$58-Fperm_SI_Woolf2021!$E$9:$E$93)/10))) + Fperm_SI_Woolf2021!$G$9:$G$93*EXP(-Fperm_SI_Woolf2021!$J$9:$J$93*$C61*IF(AQ$58=Fperm_SI_Woolf2021!$E$9:$E$93,1,EXP(LN((1.1*(Fperm_SI_Woolf2021!$E$9:$E$93-AQ$58)-63.1579*EXP(-0.19*Fperm_SI_Woolf2021!$E$9:$E$93)+63.1579*EXP(-0.19*AQ$58))/(Fperm_SI_Woolf2021!$E$9:$E$93-AQ$58))*(AQ$58-Fperm_SI_Woolf2021!$E$9:$E$93)/10))) + Fperm_SI_Woolf2021!$H$9:$H$93*EXP(-Fperm_SI_Woolf2021!$K$9:$K$93*$C61*IF(AQ$58=Fperm_SI_Woolf2021!$E$9:$E$93,1,EXP(LN((1.1*(Fperm_SI_Woolf2021!$E$9:$E$93-AQ$58)-63.1579*EXP(-0.19*Fperm_SI_Woolf2021!$E$9:$E$93)+63.1579*EXP(-0.19*AQ$58))/(Fperm_SI_Woolf2021!$E$9:$E$93-AQ$58))*(AQ$58-Fperm_SI_Woolf2021!$E$9:$E$93)/10))),Fperm_SI_Woolf2021!$D$9:$D$93))</f>
        <v>0.94998471906126414</v>
      </c>
      <c r="AR61" s="51" cm="1">
        <f t="array" ref="AR61">MIN(1,SLOPE(Fperm_SI_Woolf2021!$F$9:$F$93*EXP(-Fperm_SI_Woolf2021!$I$9:$I$93*$C61*IF(AR$58=Fperm_SI_Woolf2021!$E$9:$E$93,1,EXP(LN((1.1*(Fperm_SI_Woolf2021!$E$9:$E$93-AR$58)-63.1579*EXP(-0.19*Fperm_SI_Woolf2021!$E$9:$E$93)+63.1579*EXP(-0.19*AR$58))/(Fperm_SI_Woolf2021!$E$9:$E$93-AR$58))*(AR$58-Fperm_SI_Woolf2021!$E$9:$E$93)/10))) + Fperm_SI_Woolf2021!$G$9:$G$93*EXP(-Fperm_SI_Woolf2021!$J$9:$J$93*$C61*IF(AR$58=Fperm_SI_Woolf2021!$E$9:$E$93,1,EXP(LN((1.1*(Fperm_SI_Woolf2021!$E$9:$E$93-AR$58)-63.1579*EXP(-0.19*Fperm_SI_Woolf2021!$E$9:$E$93)+63.1579*EXP(-0.19*AR$58))/(Fperm_SI_Woolf2021!$E$9:$E$93-AR$58))*(AR$58-Fperm_SI_Woolf2021!$E$9:$E$93)/10))) + Fperm_SI_Woolf2021!$H$9:$H$93*EXP(-Fperm_SI_Woolf2021!$K$9:$K$93*$C61*IF(AR$58=Fperm_SI_Woolf2021!$E$9:$E$93,1,EXP(LN((1.1*(Fperm_SI_Woolf2021!$E$9:$E$93-AR$58)-63.1579*EXP(-0.19*Fperm_SI_Woolf2021!$E$9:$E$93)+63.1579*EXP(-0.19*AR$58))/(Fperm_SI_Woolf2021!$E$9:$E$93-AR$58))*(AR$58-Fperm_SI_Woolf2021!$E$9:$E$93)/10))),Fperm_SI_Woolf2021!$D$9:$D$93)*AR$57+INTERCEPT(Fperm_SI_Woolf2021!$F$9:$F$93*EXP(-Fperm_SI_Woolf2021!$I$9:$I$93*$C61*IF(AR$58=Fperm_SI_Woolf2021!$E$9:$E$93,1,EXP(LN((1.1*(Fperm_SI_Woolf2021!$E$9:$E$93-AR$58)-63.1579*EXP(-0.19*Fperm_SI_Woolf2021!$E$9:$E$93)+63.1579*EXP(-0.19*AR$58))/(Fperm_SI_Woolf2021!$E$9:$E$93-AR$58))*(AR$58-Fperm_SI_Woolf2021!$E$9:$E$93)/10))) + Fperm_SI_Woolf2021!$G$9:$G$93*EXP(-Fperm_SI_Woolf2021!$J$9:$J$93*$C61*IF(AR$58=Fperm_SI_Woolf2021!$E$9:$E$93,1,EXP(LN((1.1*(Fperm_SI_Woolf2021!$E$9:$E$93-AR$58)-63.1579*EXP(-0.19*Fperm_SI_Woolf2021!$E$9:$E$93)+63.1579*EXP(-0.19*AR$58))/(Fperm_SI_Woolf2021!$E$9:$E$93-AR$58))*(AR$58-Fperm_SI_Woolf2021!$E$9:$E$93)/10))) + Fperm_SI_Woolf2021!$H$9:$H$93*EXP(-Fperm_SI_Woolf2021!$K$9:$K$93*$C61*IF(AR$58=Fperm_SI_Woolf2021!$E$9:$E$93,1,EXP(LN((1.1*(Fperm_SI_Woolf2021!$E$9:$E$93-AR$58)-63.1579*EXP(-0.19*Fperm_SI_Woolf2021!$E$9:$E$93)+63.1579*EXP(-0.19*AR$58))/(Fperm_SI_Woolf2021!$E$9:$E$93-AR$58))*(AR$58-Fperm_SI_Woolf2021!$E$9:$E$93)/10))),Fperm_SI_Woolf2021!$D$9:$D$93))</f>
        <v>0.93590836516531029</v>
      </c>
      <c r="AS61" s="51" cm="1">
        <f t="array" ref="AS61">MIN(1,SLOPE(Fperm_SI_Woolf2021!$F$9:$F$93*EXP(-Fperm_SI_Woolf2021!$I$9:$I$93*$C61*IF(AS$58=Fperm_SI_Woolf2021!$E$9:$E$93,1,EXP(LN((1.1*(Fperm_SI_Woolf2021!$E$9:$E$93-AS$58)-63.1579*EXP(-0.19*Fperm_SI_Woolf2021!$E$9:$E$93)+63.1579*EXP(-0.19*AS$58))/(Fperm_SI_Woolf2021!$E$9:$E$93-AS$58))*(AS$58-Fperm_SI_Woolf2021!$E$9:$E$93)/10))) + Fperm_SI_Woolf2021!$G$9:$G$93*EXP(-Fperm_SI_Woolf2021!$J$9:$J$93*$C61*IF(AS$58=Fperm_SI_Woolf2021!$E$9:$E$93,1,EXP(LN((1.1*(Fperm_SI_Woolf2021!$E$9:$E$93-AS$58)-63.1579*EXP(-0.19*Fperm_SI_Woolf2021!$E$9:$E$93)+63.1579*EXP(-0.19*AS$58))/(Fperm_SI_Woolf2021!$E$9:$E$93-AS$58))*(AS$58-Fperm_SI_Woolf2021!$E$9:$E$93)/10))) + Fperm_SI_Woolf2021!$H$9:$H$93*EXP(-Fperm_SI_Woolf2021!$K$9:$K$93*$C61*IF(AS$58=Fperm_SI_Woolf2021!$E$9:$E$93,1,EXP(LN((1.1*(Fperm_SI_Woolf2021!$E$9:$E$93-AS$58)-63.1579*EXP(-0.19*Fperm_SI_Woolf2021!$E$9:$E$93)+63.1579*EXP(-0.19*AS$58))/(Fperm_SI_Woolf2021!$E$9:$E$93-AS$58))*(AS$58-Fperm_SI_Woolf2021!$E$9:$E$93)/10))),Fperm_SI_Woolf2021!$D$9:$D$93)*AS$57+INTERCEPT(Fperm_SI_Woolf2021!$F$9:$F$93*EXP(-Fperm_SI_Woolf2021!$I$9:$I$93*$C61*IF(AS$58=Fperm_SI_Woolf2021!$E$9:$E$93,1,EXP(LN((1.1*(Fperm_SI_Woolf2021!$E$9:$E$93-AS$58)-63.1579*EXP(-0.19*Fperm_SI_Woolf2021!$E$9:$E$93)+63.1579*EXP(-0.19*AS$58))/(Fperm_SI_Woolf2021!$E$9:$E$93-AS$58))*(AS$58-Fperm_SI_Woolf2021!$E$9:$E$93)/10))) + Fperm_SI_Woolf2021!$G$9:$G$93*EXP(-Fperm_SI_Woolf2021!$J$9:$J$93*$C61*IF(AS$58=Fperm_SI_Woolf2021!$E$9:$E$93,1,EXP(LN((1.1*(Fperm_SI_Woolf2021!$E$9:$E$93-AS$58)-63.1579*EXP(-0.19*Fperm_SI_Woolf2021!$E$9:$E$93)+63.1579*EXP(-0.19*AS$58))/(Fperm_SI_Woolf2021!$E$9:$E$93-AS$58))*(AS$58-Fperm_SI_Woolf2021!$E$9:$E$93)/10))) + Fperm_SI_Woolf2021!$H$9:$H$93*EXP(-Fperm_SI_Woolf2021!$K$9:$K$93*$C61*IF(AS$58=Fperm_SI_Woolf2021!$E$9:$E$93,1,EXP(LN((1.1*(Fperm_SI_Woolf2021!$E$9:$E$93-AS$58)-63.1579*EXP(-0.19*Fperm_SI_Woolf2021!$E$9:$E$93)+63.1579*EXP(-0.19*AS$58))/(Fperm_SI_Woolf2021!$E$9:$E$93-AS$58))*(AS$58-Fperm_SI_Woolf2021!$E$9:$E$93)/10))),Fperm_SI_Woolf2021!$D$9:$D$93))</f>
        <v>0.92183201126935632</v>
      </c>
      <c r="AT61" s="51" cm="1">
        <f t="array" ref="AT61">MIN(1,SLOPE(Fperm_SI_Woolf2021!$F$9:$F$93*EXP(-Fperm_SI_Woolf2021!$I$9:$I$93*$C61*IF(AT$58=Fperm_SI_Woolf2021!$E$9:$E$93,1,EXP(LN((1.1*(Fperm_SI_Woolf2021!$E$9:$E$93-AT$58)-63.1579*EXP(-0.19*Fperm_SI_Woolf2021!$E$9:$E$93)+63.1579*EXP(-0.19*AT$58))/(Fperm_SI_Woolf2021!$E$9:$E$93-AT$58))*(AT$58-Fperm_SI_Woolf2021!$E$9:$E$93)/10))) + Fperm_SI_Woolf2021!$G$9:$G$93*EXP(-Fperm_SI_Woolf2021!$J$9:$J$93*$C61*IF(AT$58=Fperm_SI_Woolf2021!$E$9:$E$93,1,EXP(LN((1.1*(Fperm_SI_Woolf2021!$E$9:$E$93-AT$58)-63.1579*EXP(-0.19*Fperm_SI_Woolf2021!$E$9:$E$93)+63.1579*EXP(-0.19*AT$58))/(Fperm_SI_Woolf2021!$E$9:$E$93-AT$58))*(AT$58-Fperm_SI_Woolf2021!$E$9:$E$93)/10))) + Fperm_SI_Woolf2021!$H$9:$H$93*EXP(-Fperm_SI_Woolf2021!$K$9:$K$93*$C61*IF(AT$58=Fperm_SI_Woolf2021!$E$9:$E$93,1,EXP(LN((1.1*(Fperm_SI_Woolf2021!$E$9:$E$93-AT$58)-63.1579*EXP(-0.19*Fperm_SI_Woolf2021!$E$9:$E$93)+63.1579*EXP(-0.19*AT$58))/(Fperm_SI_Woolf2021!$E$9:$E$93-AT$58))*(AT$58-Fperm_SI_Woolf2021!$E$9:$E$93)/10))),Fperm_SI_Woolf2021!$D$9:$D$93)*AT$57+INTERCEPT(Fperm_SI_Woolf2021!$F$9:$F$93*EXP(-Fperm_SI_Woolf2021!$I$9:$I$93*$C61*IF(AT$58=Fperm_SI_Woolf2021!$E$9:$E$93,1,EXP(LN((1.1*(Fperm_SI_Woolf2021!$E$9:$E$93-AT$58)-63.1579*EXP(-0.19*Fperm_SI_Woolf2021!$E$9:$E$93)+63.1579*EXP(-0.19*AT$58))/(Fperm_SI_Woolf2021!$E$9:$E$93-AT$58))*(AT$58-Fperm_SI_Woolf2021!$E$9:$E$93)/10))) + Fperm_SI_Woolf2021!$G$9:$G$93*EXP(-Fperm_SI_Woolf2021!$J$9:$J$93*$C61*IF(AT$58=Fperm_SI_Woolf2021!$E$9:$E$93,1,EXP(LN((1.1*(Fperm_SI_Woolf2021!$E$9:$E$93-AT$58)-63.1579*EXP(-0.19*Fperm_SI_Woolf2021!$E$9:$E$93)+63.1579*EXP(-0.19*AT$58))/(Fperm_SI_Woolf2021!$E$9:$E$93-AT$58))*(AT$58-Fperm_SI_Woolf2021!$E$9:$E$93)/10))) + Fperm_SI_Woolf2021!$H$9:$H$93*EXP(-Fperm_SI_Woolf2021!$K$9:$K$93*$C61*IF(AT$58=Fperm_SI_Woolf2021!$E$9:$E$93,1,EXP(LN((1.1*(Fperm_SI_Woolf2021!$E$9:$E$93-AT$58)-63.1579*EXP(-0.19*Fperm_SI_Woolf2021!$E$9:$E$93)+63.1579*EXP(-0.19*AT$58))/(Fperm_SI_Woolf2021!$E$9:$E$93-AT$58))*(AT$58-Fperm_SI_Woolf2021!$E$9:$E$93)/10))),Fperm_SI_Woolf2021!$D$9:$D$93))</f>
        <v>0.90775565737340247</v>
      </c>
      <c r="AU61" s="51" cm="1">
        <f t="array" ref="AU61">MIN(1,SLOPE(Fperm_SI_Woolf2021!$F$9:$F$93*EXP(-Fperm_SI_Woolf2021!$I$9:$I$93*$C61*IF(AU$58=Fperm_SI_Woolf2021!$E$9:$E$93,1,EXP(LN((1.1*(Fperm_SI_Woolf2021!$E$9:$E$93-AU$58)-63.1579*EXP(-0.19*Fperm_SI_Woolf2021!$E$9:$E$93)+63.1579*EXP(-0.19*AU$58))/(Fperm_SI_Woolf2021!$E$9:$E$93-AU$58))*(AU$58-Fperm_SI_Woolf2021!$E$9:$E$93)/10))) + Fperm_SI_Woolf2021!$G$9:$G$93*EXP(-Fperm_SI_Woolf2021!$J$9:$J$93*$C61*IF(AU$58=Fperm_SI_Woolf2021!$E$9:$E$93,1,EXP(LN((1.1*(Fperm_SI_Woolf2021!$E$9:$E$93-AU$58)-63.1579*EXP(-0.19*Fperm_SI_Woolf2021!$E$9:$E$93)+63.1579*EXP(-0.19*AU$58))/(Fperm_SI_Woolf2021!$E$9:$E$93-AU$58))*(AU$58-Fperm_SI_Woolf2021!$E$9:$E$93)/10))) + Fperm_SI_Woolf2021!$H$9:$H$93*EXP(-Fperm_SI_Woolf2021!$K$9:$K$93*$C61*IF(AU$58=Fperm_SI_Woolf2021!$E$9:$E$93,1,EXP(LN((1.1*(Fperm_SI_Woolf2021!$E$9:$E$93-AU$58)-63.1579*EXP(-0.19*Fperm_SI_Woolf2021!$E$9:$E$93)+63.1579*EXP(-0.19*AU$58))/(Fperm_SI_Woolf2021!$E$9:$E$93-AU$58))*(AU$58-Fperm_SI_Woolf2021!$E$9:$E$93)/10))),Fperm_SI_Woolf2021!$D$9:$D$93)*AU$57+INTERCEPT(Fperm_SI_Woolf2021!$F$9:$F$93*EXP(-Fperm_SI_Woolf2021!$I$9:$I$93*$C61*IF(AU$58=Fperm_SI_Woolf2021!$E$9:$E$93,1,EXP(LN((1.1*(Fperm_SI_Woolf2021!$E$9:$E$93-AU$58)-63.1579*EXP(-0.19*Fperm_SI_Woolf2021!$E$9:$E$93)+63.1579*EXP(-0.19*AU$58))/(Fperm_SI_Woolf2021!$E$9:$E$93-AU$58))*(AU$58-Fperm_SI_Woolf2021!$E$9:$E$93)/10))) + Fperm_SI_Woolf2021!$G$9:$G$93*EXP(-Fperm_SI_Woolf2021!$J$9:$J$93*$C61*IF(AU$58=Fperm_SI_Woolf2021!$E$9:$E$93,1,EXP(LN((1.1*(Fperm_SI_Woolf2021!$E$9:$E$93-AU$58)-63.1579*EXP(-0.19*Fperm_SI_Woolf2021!$E$9:$E$93)+63.1579*EXP(-0.19*AU$58))/(Fperm_SI_Woolf2021!$E$9:$E$93-AU$58))*(AU$58-Fperm_SI_Woolf2021!$E$9:$E$93)/10))) + Fperm_SI_Woolf2021!$H$9:$H$93*EXP(-Fperm_SI_Woolf2021!$K$9:$K$93*$C61*IF(AU$58=Fperm_SI_Woolf2021!$E$9:$E$93,1,EXP(LN((1.1*(Fperm_SI_Woolf2021!$E$9:$E$93-AU$58)-63.1579*EXP(-0.19*Fperm_SI_Woolf2021!$E$9:$E$93)+63.1579*EXP(-0.19*AU$58))/(Fperm_SI_Woolf2021!$E$9:$E$93-AU$58))*(AU$58-Fperm_SI_Woolf2021!$E$9:$E$93)/10))),Fperm_SI_Woolf2021!$D$9:$D$93))</f>
        <v>0.89367930347744851</v>
      </c>
      <c r="AV61" s="51" cm="1">
        <f t="array" ref="AV61">MIN(1,SLOPE(Fperm_SI_Woolf2021!$F$9:$F$93*EXP(-Fperm_SI_Woolf2021!$I$9:$I$93*$C61*IF(AV$58=Fperm_SI_Woolf2021!$E$9:$E$93,1,EXP(LN((1.1*(Fperm_SI_Woolf2021!$E$9:$E$93-AV$58)-63.1579*EXP(-0.19*Fperm_SI_Woolf2021!$E$9:$E$93)+63.1579*EXP(-0.19*AV$58))/(Fperm_SI_Woolf2021!$E$9:$E$93-AV$58))*(AV$58-Fperm_SI_Woolf2021!$E$9:$E$93)/10))) + Fperm_SI_Woolf2021!$G$9:$G$93*EXP(-Fperm_SI_Woolf2021!$J$9:$J$93*$C61*IF(AV$58=Fperm_SI_Woolf2021!$E$9:$E$93,1,EXP(LN((1.1*(Fperm_SI_Woolf2021!$E$9:$E$93-AV$58)-63.1579*EXP(-0.19*Fperm_SI_Woolf2021!$E$9:$E$93)+63.1579*EXP(-0.19*AV$58))/(Fperm_SI_Woolf2021!$E$9:$E$93-AV$58))*(AV$58-Fperm_SI_Woolf2021!$E$9:$E$93)/10))) + Fperm_SI_Woolf2021!$H$9:$H$93*EXP(-Fperm_SI_Woolf2021!$K$9:$K$93*$C61*IF(AV$58=Fperm_SI_Woolf2021!$E$9:$E$93,1,EXP(LN((1.1*(Fperm_SI_Woolf2021!$E$9:$E$93-AV$58)-63.1579*EXP(-0.19*Fperm_SI_Woolf2021!$E$9:$E$93)+63.1579*EXP(-0.19*AV$58))/(Fperm_SI_Woolf2021!$E$9:$E$93-AV$58))*(AV$58-Fperm_SI_Woolf2021!$E$9:$E$93)/10))),Fperm_SI_Woolf2021!$D$9:$D$93)*AV$57+INTERCEPT(Fperm_SI_Woolf2021!$F$9:$F$93*EXP(-Fperm_SI_Woolf2021!$I$9:$I$93*$C61*IF(AV$58=Fperm_SI_Woolf2021!$E$9:$E$93,1,EXP(LN((1.1*(Fperm_SI_Woolf2021!$E$9:$E$93-AV$58)-63.1579*EXP(-0.19*Fperm_SI_Woolf2021!$E$9:$E$93)+63.1579*EXP(-0.19*AV$58))/(Fperm_SI_Woolf2021!$E$9:$E$93-AV$58))*(AV$58-Fperm_SI_Woolf2021!$E$9:$E$93)/10))) + Fperm_SI_Woolf2021!$G$9:$G$93*EXP(-Fperm_SI_Woolf2021!$J$9:$J$93*$C61*IF(AV$58=Fperm_SI_Woolf2021!$E$9:$E$93,1,EXP(LN((1.1*(Fperm_SI_Woolf2021!$E$9:$E$93-AV$58)-63.1579*EXP(-0.19*Fperm_SI_Woolf2021!$E$9:$E$93)+63.1579*EXP(-0.19*AV$58))/(Fperm_SI_Woolf2021!$E$9:$E$93-AV$58))*(AV$58-Fperm_SI_Woolf2021!$E$9:$E$93)/10))) + Fperm_SI_Woolf2021!$H$9:$H$93*EXP(-Fperm_SI_Woolf2021!$K$9:$K$93*$C61*IF(AV$58=Fperm_SI_Woolf2021!$E$9:$E$93,1,EXP(LN((1.1*(Fperm_SI_Woolf2021!$E$9:$E$93-AV$58)-63.1579*EXP(-0.19*Fperm_SI_Woolf2021!$E$9:$E$93)+63.1579*EXP(-0.19*AV$58))/(Fperm_SI_Woolf2021!$E$9:$E$93-AV$58))*(AV$58-Fperm_SI_Woolf2021!$E$9:$E$93)/10))),Fperm_SI_Woolf2021!$D$9:$D$93))</f>
        <v>0.87960294958149454</v>
      </c>
      <c r="AW61" s="51" cm="1">
        <f t="array" ref="AW61">MIN(1,SLOPE(Fperm_SI_Woolf2021!$F$9:$F$93*EXP(-Fperm_SI_Woolf2021!$I$9:$I$93*$C61*IF(AW$58=Fperm_SI_Woolf2021!$E$9:$E$93,1,EXP(LN((1.1*(Fperm_SI_Woolf2021!$E$9:$E$93-AW$58)-63.1579*EXP(-0.19*Fperm_SI_Woolf2021!$E$9:$E$93)+63.1579*EXP(-0.19*AW$58))/(Fperm_SI_Woolf2021!$E$9:$E$93-AW$58))*(AW$58-Fperm_SI_Woolf2021!$E$9:$E$93)/10))) + Fperm_SI_Woolf2021!$G$9:$G$93*EXP(-Fperm_SI_Woolf2021!$J$9:$J$93*$C61*IF(AW$58=Fperm_SI_Woolf2021!$E$9:$E$93,1,EXP(LN((1.1*(Fperm_SI_Woolf2021!$E$9:$E$93-AW$58)-63.1579*EXP(-0.19*Fperm_SI_Woolf2021!$E$9:$E$93)+63.1579*EXP(-0.19*AW$58))/(Fperm_SI_Woolf2021!$E$9:$E$93-AW$58))*(AW$58-Fperm_SI_Woolf2021!$E$9:$E$93)/10))) + Fperm_SI_Woolf2021!$H$9:$H$93*EXP(-Fperm_SI_Woolf2021!$K$9:$K$93*$C61*IF(AW$58=Fperm_SI_Woolf2021!$E$9:$E$93,1,EXP(LN((1.1*(Fperm_SI_Woolf2021!$E$9:$E$93-AW$58)-63.1579*EXP(-0.19*Fperm_SI_Woolf2021!$E$9:$E$93)+63.1579*EXP(-0.19*AW$58))/(Fperm_SI_Woolf2021!$E$9:$E$93-AW$58))*(AW$58-Fperm_SI_Woolf2021!$E$9:$E$93)/10))),Fperm_SI_Woolf2021!$D$9:$D$93)*AW$57+INTERCEPT(Fperm_SI_Woolf2021!$F$9:$F$93*EXP(-Fperm_SI_Woolf2021!$I$9:$I$93*$C61*IF(AW$58=Fperm_SI_Woolf2021!$E$9:$E$93,1,EXP(LN((1.1*(Fperm_SI_Woolf2021!$E$9:$E$93-AW$58)-63.1579*EXP(-0.19*Fperm_SI_Woolf2021!$E$9:$E$93)+63.1579*EXP(-0.19*AW$58))/(Fperm_SI_Woolf2021!$E$9:$E$93-AW$58))*(AW$58-Fperm_SI_Woolf2021!$E$9:$E$93)/10))) + Fperm_SI_Woolf2021!$G$9:$G$93*EXP(-Fperm_SI_Woolf2021!$J$9:$J$93*$C61*IF(AW$58=Fperm_SI_Woolf2021!$E$9:$E$93,1,EXP(LN((1.1*(Fperm_SI_Woolf2021!$E$9:$E$93-AW$58)-63.1579*EXP(-0.19*Fperm_SI_Woolf2021!$E$9:$E$93)+63.1579*EXP(-0.19*AW$58))/(Fperm_SI_Woolf2021!$E$9:$E$93-AW$58))*(AW$58-Fperm_SI_Woolf2021!$E$9:$E$93)/10))) + Fperm_SI_Woolf2021!$H$9:$H$93*EXP(-Fperm_SI_Woolf2021!$K$9:$K$93*$C61*IF(AW$58=Fperm_SI_Woolf2021!$E$9:$E$93,1,EXP(LN((1.1*(Fperm_SI_Woolf2021!$E$9:$E$93-AW$58)-63.1579*EXP(-0.19*Fperm_SI_Woolf2021!$E$9:$E$93)+63.1579*EXP(-0.19*AW$58))/(Fperm_SI_Woolf2021!$E$9:$E$93-AW$58))*(AW$58-Fperm_SI_Woolf2021!$E$9:$E$93)/10))),Fperm_SI_Woolf2021!$D$9:$D$93))</f>
        <v>1</v>
      </c>
      <c r="AX61" s="51" cm="1">
        <f t="array" ref="AX61">MIN(1,SLOPE(Fperm_SI_Woolf2021!$F$9:$F$93*EXP(-Fperm_SI_Woolf2021!$I$9:$I$93*$C61*IF(AX$58=Fperm_SI_Woolf2021!$E$9:$E$93,1,EXP(LN((1.1*(Fperm_SI_Woolf2021!$E$9:$E$93-AX$58)-63.1579*EXP(-0.19*Fperm_SI_Woolf2021!$E$9:$E$93)+63.1579*EXP(-0.19*AX$58))/(Fperm_SI_Woolf2021!$E$9:$E$93-AX$58))*(AX$58-Fperm_SI_Woolf2021!$E$9:$E$93)/10))) + Fperm_SI_Woolf2021!$G$9:$G$93*EXP(-Fperm_SI_Woolf2021!$J$9:$J$93*$C61*IF(AX$58=Fperm_SI_Woolf2021!$E$9:$E$93,1,EXP(LN((1.1*(Fperm_SI_Woolf2021!$E$9:$E$93-AX$58)-63.1579*EXP(-0.19*Fperm_SI_Woolf2021!$E$9:$E$93)+63.1579*EXP(-0.19*AX$58))/(Fperm_SI_Woolf2021!$E$9:$E$93-AX$58))*(AX$58-Fperm_SI_Woolf2021!$E$9:$E$93)/10))) + Fperm_SI_Woolf2021!$H$9:$H$93*EXP(-Fperm_SI_Woolf2021!$K$9:$K$93*$C61*IF(AX$58=Fperm_SI_Woolf2021!$E$9:$E$93,1,EXP(LN((1.1*(Fperm_SI_Woolf2021!$E$9:$E$93-AX$58)-63.1579*EXP(-0.19*Fperm_SI_Woolf2021!$E$9:$E$93)+63.1579*EXP(-0.19*AX$58))/(Fperm_SI_Woolf2021!$E$9:$E$93-AX$58))*(AX$58-Fperm_SI_Woolf2021!$E$9:$E$93)/10))),Fperm_SI_Woolf2021!$D$9:$D$93)*AX$57+INTERCEPT(Fperm_SI_Woolf2021!$F$9:$F$93*EXP(-Fperm_SI_Woolf2021!$I$9:$I$93*$C61*IF(AX$58=Fperm_SI_Woolf2021!$E$9:$E$93,1,EXP(LN((1.1*(Fperm_SI_Woolf2021!$E$9:$E$93-AX$58)-63.1579*EXP(-0.19*Fperm_SI_Woolf2021!$E$9:$E$93)+63.1579*EXP(-0.19*AX$58))/(Fperm_SI_Woolf2021!$E$9:$E$93-AX$58))*(AX$58-Fperm_SI_Woolf2021!$E$9:$E$93)/10))) + Fperm_SI_Woolf2021!$G$9:$G$93*EXP(-Fperm_SI_Woolf2021!$J$9:$J$93*$C61*IF(AX$58=Fperm_SI_Woolf2021!$E$9:$E$93,1,EXP(LN((1.1*(Fperm_SI_Woolf2021!$E$9:$E$93-AX$58)-63.1579*EXP(-0.19*Fperm_SI_Woolf2021!$E$9:$E$93)+63.1579*EXP(-0.19*AX$58))/(Fperm_SI_Woolf2021!$E$9:$E$93-AX$58))*(AX$58-Fperm_SI_Woolf2021!$E$9:$E$93)/10))) + Fperm_SI_Woolf2021!$H$9:$H$93*EXP(-Fperm_SI_Woolf2021!$K$9:$K$93*$C61*IF(AX$58=Fperm_SI_Woolf2021!$E$9:$E$93,1,EXP(LN((1.1*(Fperm_SI_Woolf2021!$E$9:$E$93-AX$58)-63.1579*EXP(-0.19*Fperm_SI_Woolf2021!$E$9:$E$93)+63.1579*EXP(-0.19*AX$58))/(Fperm_SI_Woolf2021!$E$9:$E$93-AX$58))*(AX$58-Fperm_SI_Woolf2021!$E$9:$E$93)/10))),Fperm_SI_Woolf2021!$D$9:$D$93))</f>
        <v>1</v>
      </c>
      <c r="AY61" s="51" cm="1">
        <f t="array" ref="AY61">MIN(1,SLOPE(Fperm_SI_Woolf2021!$F$9:$F$93*EXP(-Fperm_SI_Woolf2021!$I$9:$I$93*$C61*IF(AY$58=Fperm_SI_Woolf2021!$E$9:$E$93,1,EXP(LN((1.1*(Fperm_SI_Woolf2021!$E$9:$E$93-AY$58)-63.1579*EXP(-0.19*Fperm_SI_Woolf2021!$E$9:$E$93)+63.1579*EXP(-0.19*AY$58))/(Fperm_SI_Woolf2021!$E$9:$E$93-AY$58))*(AY$58-Fperm_SI_Woolf2021!$E$9:$E$93)/10))) + Fperm_SI_Woolf2021!$G$9:$G$93*EXP(-Fperm_SI_Woolf2021!$J$9:$J$93*$C61*IF(AY$58=Fperm_SI_Woolf2021!$E$9:$E$93,1,EXP(LN((1.1*(Fperm_SI_Woolf2021!$E$9:$E$93-AY$58)-63.1579*EXP(-0.19*Fperm_SI_Woolf2021!$E$9:$E$93)+63.1579*EXP(-0.19*AY$58))/(Fperm_SI_Woolf2021!$E$9:$E$93-AY$58))*(AY$58-Fperm_SI_Woolf2021!$E$9:$E$93)/10))) + Fperm_SI_Woolf2021!$H$9:$H$93*EXP(-Fperm_SI_Woolf2021!$K$9:$K$93*$C61*IF(AY$58=Fperm_SI_Woolf2021!$E$9:$E$93,1,EXP(LN((1.1*(Fperm_SI_Woolf2021!$E$9:$E$93-AY$58)-63.1579*EXP(-0.19*Fperm_SI_Woolf2021!$E$9:$E$93)+63.1579*EXP(-0.19*AY$58))/(Fperm_SI_Woolf2021!$E$9:$E$93-AY$58))*(AY$58-Fperm_SI_Woolf2021!$E$9:$E$93)/10))),Fperm_SI_Woolf2021!$D$9:$D$93)*AY$57+INTERCEPT(Fperm_SI_Woolf2021!$F$9:$F$93*EXP(-Fperm_SI_Woolf2021!$I$9:$I$93*$C61*IF(AY$58=Fperm_SI_Woolf2021!$E$9:$E$93,1,EXP(LN((1.1*(Fperm_SI_Woolf2021!$E$9:$E$93-AY$58)-63.1579*EXP(-0.19*Fperm_SI_Woolf2021!$E$9:$E$93)+63.1579*EXP(-0.19*AY$58))/(Fperm_SI_Woolf2021!$E$9:$E$93-AY$58))*(AY$58-Fperm_SI_Woolf2021!$E$9:$E$93)/10))) + Fperm_SI_Woolf2021!$G$9:$G$93*EXP(-Fperm_SI_Woolf2021!$J$9:$J$93*$C61*IF(AY$58=Fperm_SI_Woolf2021!$E$9:$E$93,1,EXP(LN((1.1*(Fperm_SI_Woolf2021!$E$9:$E$93-AY$58)-63.1579*EXP(-0.19*Fperm_SI_Woolf2021!$E$9:$E$93)+63.1579*EXP(-0.19*AY$58))/(Fperm_SI_Woolf2021!$E$9:$E$93-AY$58))*(AY$58-Fperm_SI_Woolf2021!$E$9:$E$93)/10))) + Fperm_SI_Woolf2021!$H$9:$H$93*EXP(-Fperm_SI_Woolf2021!$K$9:$K$93*$C61*IF(AY$58=Fperm_SI_Woolf2021!$E$9:$E$93,1,EXP(LN((1.1*(Fperm_SI_Woolf2021!$E$9:$E$93-AY$58)-63.1579*EXP(-0.19*Fperm_SI_Woolf2021!$E$9:$E$93)+63.1579*EXP(-0.19*AY$58))/(Fperm_SI_Woolf2021!$E$9:$E$93-AY$58))*(AY$58-Fperm_SI_Woolf2021!$E$9:$E$93)/10))),Fperm_SI_Woolf2021!$D$9:$D$93))</f>
        <v>1</v>
      </c>
      <c r="AZ61" s="51" cm="1">
        <f t="array" ref="AZ61">MIN(1,SLOPE(Fperm_SI_Woolf2021!$F$9:$F$93*EXP(-Fperm_SI_Woolf2021!$I$9:$I$93*$C61*IF(AZ$58=Fperm_SI_Woolf2021!$E$9:$E$93,1,EXP(LN((1.1*(Fperm_SI_Woolf2021!$E$9:$E$93-AZ$58)-63.1579*EXP(-0.19*Fperm_SI_Woolf2021!$E$9:$E$93)+63.1579*EXP(-0.19*AZ$58))/(Fperm_SI_Woolf2021!$E$9:$E$93-AZ$58))*(AZ$58-Fperm_SI_Woolf2021!$E$9:$E$93)/10))) + Fperm_SI_Woolf2021!$G$9:$G$93*EXP(-Fperm_SI_Woolf2021!$J$9:$J$93*$C61*IF(AZ$58=Fperm_SI_Woolf2021!$E$9:$E$93,1,EXP(LN((1.1*(Fperm_SI_Woolf2021!$E$9:$E$93-AZ$58)-63.1579*EXP(-0.19*Fperm_SI_Woolf2021!$E$9:$E$93)+63.1579*EXP(-0.19*AZ$58))/(Fperm_SI_Woolf2021!$E$9:$E$93-AZ$58))*(AZ$58-Fperm_SI_Woolf2021!$E$9:$E$93)/10))) + Fperm_SI_Woolf2021!$H$9:$H$93*EXP(-Fperm_SI_Woolf2021!$K$9:$K$93*$C61*IF(AZ$58=Fperm_SI_Woolf2021!$E$9:$E$93,1,EXP(LN((1.1*(Fperm_SI_Woolf2021!$E$9:$E$93-AZ$58)-63.1579*EXP(-0.19*Fperm_SI_Woolf2021!$E$9:$E$93)+63.1579*EXP(-0.19*AZ$58))/(Fperm_SI_Woolf2021!$E$9:$E$93-AZ$58))*(AZ$58-Fperm_SI_Woolf2021!$E$9:$E$93)/10))),Fperm_SI_Woolf2021!$D$9:$D$93)*AZ$57+INTERCEPT(Fperm_SI_Woolf2021!$F$9:$F$93*EXP(-Fperm_SI_Woolf2021!$I$9:$I$93*$C61*IF(AZ$58=Fperm_SI_Woolf2021!$E$9:$E$93,1,EXP(LN((1.1*(Fperm_SI_Woolf2021!$E$9:$E$93-AZ$58)-63.1579*EXP(-0.19*Fperm_SI_Woolf2021!$E$9:$E$93)+63.1579*EXP(-0.19*AZ$58))/(Fperm_SI_Woolf2021!$E$9:$E$93-AZ$58))*(AZ$58-Fperm_SI_Woolf2021!$E$9:$E$93)/10))) + Fperm_SI_Woolf2021!$G$9:$G$93*EXP(-Fperm_SI_Woolf2021!$J$9:$J$93*$C61*IF(AZ$58=Fperm_SI_Woolf2021!$E$9:$E$93,1,EXP(LN((1.1*(Fperm_SI_Woolf2021!$E$9:$E$93-AZ$58)-63.1579*EXP(-0.19*Fperm_SI_Woolf2021!$E$9:$E$93)+63.1579*EXP(-0.19*AZ$58))/(Fperm_SI_Woolf2021!$E$9:$E$93-AZ$58))*(AZ$58-Fperm_SI_Woolf2021!$E$9:$E$93)/10))) + Fperm_SI_Woolf2021!$H$9:$H$93*EXP(-Fperm_SI_Woolf2021!$K$9:$K$93*$C61*IF(AZ$58=Fperm_SI_Woolf2021!$E$9:$E$93,1,EXP(LN((1.1*(Fperm_SI_Woolf2021!$E$9:$E$93-AZ$58)-63.1579*EXP(-0.19*Fperm_SI_Woolf2021!$E$9:$E$93)+63.1579*EXP(-0.19*AZ$58))/(Fperm_SI_Woolf2021!$E$9:$E$93-AZ$58))*(AZ$58-Fperm_SI_Woolf2021!$E$9:$E$93)/10))),Fperm_SI_Woolf2021!$D$9:$D$93))</f>
        <v>1</v>
      </c>
      <c r="BA61" s="51" cm="1">
        <f t="array" ref="BA61">MIN(1,SLOPE(Fperm_SI_Woolf2021!$F$9:$F$93*EXP(-Fperm_SI_Woolf2021!$I$9:$I$93*$C61*IF(BA$58=Fperm_SI_Woolf2021!$E$9:$E$93,1,EXP(LN((1.1*(Fperm_SI_Woolf2021!$E$9:$E$93-BA$58)-63.1579*EXP(-0.19*Fperm_SI_Woolf2021!$E$9:$E$93)+63.1579*EXP(-0.19*BA$58))/(Fperm_SI_Woolf2021!$E$9:$E$93-BA$58))*(BA$58-Fperm_SI_Woolf2021!$E$9:$E$93)/10))) + Fperm_SI_Woolf2021!$G$9:$G$93*EXP(-Fperm_SI_Woolf2021!$J$9:$J$93*$C61*IF(BA$58=Fperm_SI_Woolf2021!$E$9:$E$93,1,EXP(LN((1.1*(Fperm_SI_Woolf2021!$E$9:$E$93-BA$58)-63.1579*EXP(-0.19*Fperm_SI_Woolf2021!$E$9:$E$93)+63.1579*EXP(-0.19*BA$58))/(Fperm_SI_Woolf2021!$E$9:$E$93-BA$58))*(BA$58-Fperm_SI_Woolf2021!$E$9:$E$93)/10))) + Fperm_SI_Woolf2021!$H$9:$H$93*EXP(-Fperm_SI_Woolf2021!$K$9:$K$93*$C61*IF(BA$58=Fperm_SI_Woolf2021!$E$9:$E$93,1,EXP(LN((1.1*(Fperm_SI_Woolf2021!$E$9:$E$93-BA$58)-63.1579*EXP(-0.19*Fperm_SI_Woolf2021!$E$9:$E$93)+63.1579*EXP(-0.19*BA$58))/(Fperm_SI_Woolf2021!$E$9:$E$93-BA$58))*(BA$58-Fperm_SI_Woolf2021!$E$9:$E$93)/10))),Fperm_SI_Woolf2021!$D$9:$D$93)*BA$57+INTERCEPT(Fperm_SI_Woolf2021!$F$9:$F$93*EXP(-Fperm_SI_Woolf2021!$I$9:$I$93*$C61*IF(BA$58=Fperm_SI_Woolf2021!$E$9:$E$93,1,EXP(LN((1.1*(Fperm_SI_Woolf2021!$E$9:$E$93-BA$58)-63.1579*EXP(-0.19*Fperm_SI_Woolf2021!$E$9:$E$93)+63.1579*EXP(-0.19*BA$58))/(Fperm_SI_Woolf2021!$E$9:$E$93-BA$58))*(BA$58-Fperm_SI_Woolf2021!$E$9:$E$93)/10))) + Fperm_SI_Woolf2021!$G$9:$G$93*EXP(-Fperm_SI_Woolf2021!$J$9:$J$93*$C61*IF(BA$58=Fperm_SI_Woolf2021!$E$9:$E$93,1,EXP(LN((1.1*(Fperm_SI_Woolf2021!$E$9:$E$93-BA$58)-63.1579*EXP(-0.19*Fperm_SI_Woolf2021!$E$9:$E$93)+63.1579*EXP(-0.19*BA$58))/(Fperm_SI_Woolf2021!$E$9:$E$93-BA$58))*(BA$58-Fperm_SI_Woolf2021!$E$9:$E$93)/10))) + Fperm_SI_Woolf2021!$H$9:$H$93*EXP(-Fperm_SI_Woolf2021!$K$9:$K$93*$C61*IF(BA$58=Fperm_SI_Woolf2021!$E$9:$E$93,1,EXP(LN((1.1*(Fperm_SI_Woolf2021!$E$9:$E$93-BA$58)-63.1579*EXP(-0.19*Fperm_SI_Woolf2021!$E$9:$E$93)+63.1579*EXP(-0.19*BA$58))/(Fperm_SI_Woolf2021!$E$9:$E$93-BA$58))*(BA$58-Fperm_SI_Woolf2021!$E$9:$E$93)/10))),Fperm_SI_Woolf2021!$D$9:$D$93))</f>
        <v>1</v>
      </c>
      <c r="BB61" s="51" cm="1">
        <f t="array" ref="BB61">MIN(1,SLOPE(Fperm_SI_Woolf2021!$F$9:$F$93*EXP(-Fperm_SI_Woolf2021!$I$9:$I$93*$C61*IF(BB$58=Fperm_SI_Woolf2021!$E$9:$E$93,1,EXP(LN((1.1*(Fperm_SI_Woolf2021!$E$9:$E$93-BB$58)-63.1579*EXP(-0.19*Fperm_SI_Woolf2021!$E$9:$E$93)+63.1579*EXP(-0.19*BB$58))/(Fperm_SI_Woolf2021!$E$9:$E$93-BB$58))*(BB$58-Fperm_SI_Woolf2021!$E$9:$E$93)/10))) + Fperm_SI_Woolf2021!$G$9:$G$93*EXP(-Fperm_SI_Woolf2021!$J$9:$J$93*$C61*IF(BB$58=Fperm_SI_Woolf2021!$E$9:$E$93,1,EXP(LN((1.1*(Fperm_SI_Woolf2021!$E$9:$E$93-BB$58)-63.1579*EXP(-0.19*Fperm_SI_Woolf2021!$E$9:$E$93)+63.1579*EXP(-0.19*BB$58))/(Fperm_SI_Woolf2021!$E$9:$E$93-BB$58))*(BB$58-Fperm_SI_Woolf2021!$E$9:$E$93)/10))) + Fperm_SI_Woolf2021!$H$9:$H$93*EXP(-Fperm_SI_Woolf2021!$K$9:$K$93*$C61*IF(BB$58=Fperm_SI_Woolf2021!$E$9:$E$93,1,EXP(LN((1.1*(Fperm_SI_Woolf2021!$E$9:$E$93-BB$58)-63.1579*EXP(-0.19*Fperm_SI_Woolf2021!$E$9:$E$93)+63.1579*EXP(-0.19*BB$58))/(Fperm_SI_Woolf2021!$E$9:$E$93-BB$58))*(BB$58-Fperm_SI_Woolf2021!$E$9:$E$93)/10))),Fperm_SI_Woolf2021!$D$9:$D$93)*BB$57+INTERCEPT(Fperm_SI_Woolf2021!$F$9:$F$93*EXP(-Fperm_SI_Woolf2021!$I$9:$I$93*$C61*IF(BB$58=Fperm_SI_Woolf2021!$E$9:$E$93,1,EXP(LN((1.1*(Fperm_SI_Woolf2021!$E$9:$E$93-BB$58)-63.1579*EXP(-0.19*Fperm_SI_Woolf2021!$E$9:$E$93)+63.1579*EXP(-0.19*BB$58))/(Fperm_SI_Woolf2021!$E$9:$E$93-BB$58))*(BB$58-Fperm_SI_Woolf2021!$E$9:$E$93)/10))) + Fperm_SI_Woolf2021!$G$9:$G$93*EXP(-Fperm_SI_Woolf2021!$J$9:$J$93*$C61*IF(BB$58=Fperm_SI_Woolf2021!$E$9:$E$93,1,EXP(LN((1.1*(Fperm_SI_Woolf2021!$E$9:$E$93-BB$58)-63.1579*EXP(-0.19*Fperm_SI_Woolf2021!$E$9:$E$93)+63.1579*EXP(-0.19*BB$58))/(Fperm_SI_Woolf2021!$E$9:$E$93-BB$58))*(BB$58-Fperm_SI_Woolf2021!$E$9:$E$93)/10))) + Fperm_SI_Woolf2021!$H$9:$H$93*EXP(-Fperm_SI_Woolf2021!$K$9:$K$93*$C61*IF(BB$58=Fperm_SI_Woolf2021!$E$9:$E$93,1,EXP(LN((1.1*(Fperm_SI_Woolf2021!$E$9:$E$93-BB$58)-63.1579*EXP(-0.19*Fperm_SI_Woolf2021!$E$9:$E$93)+63.1579*EXP(-0.19*BB$58))/(Fperm_SI_Woolf2021!$E$9:$E$93-BB$58))*(BB$58-Fperm_SI_Woolf2021!$E$9:$E$93)/10))),Fperm_SI_Woolf2021!$D$9:$D$93))</f>
        <v>1</v>
      </c>
      <c r="BC61" s="51" cm="1">
        <f t="array" ref="BC61">MIN(1,SLOPE(Fperm_SI_Woolf2021!$F$9:$F$93*EXP(-Fperm_SI_Woolf2021!$I$9:$I$93*$C61*IF(BC$58=Fperm_SI_Woolf2021!$E$9:$E$93,1,EXP(LN((1.1*(Fperm_SI_Woolf2021!$E$9:$E$93-BC$58)-63.1579*EXP(-0.19*Fperm_SI_Woolf2021!$E$9:$E$93)+63.1579*EXP(-0.19*BC$58))/(Fperm_SI_Woolf2021!$E$9:$E$93-BC$58))*(BC$58-Fperm_SI_Woolf2021!$E$9:$E$93)/10))) + Fperm_SI_Woolf2021!$G$9:$G$93*EXP(-Fperm_SI_Woolf2021!$J$9:$J$93*$C61*IF(BC$58=Fperm_SI_Woolf2021!$E$9:$E$93,1,EXP(LN((1.1*(Fperm_SI_Woolf2021!$E$9:$E$93-BC$58)-63.1579*EXP(-0.19*Fperm_SI_Woolf2021!$E$9:$E$93)+63.1579*EXP(-0.19*BC$58))/(Fperm_SI_Woolf2021!$E$9:$E$93-BC$58))*(BC$58-Fperm_SI_Woolf2021!$E$9:$E$93)/10))) + Fperm_SI_Woolf2021!$H$9:$H$93*EXP(-Fperm_SI_Woolf2021!$K$9:$K$93*$C61*IF(BC$58=Fperm_SI_Woolf2021!$E$9:$E$93,1,EXP(LN((1.1*(Fperm_SI_Woolf2021!$E$9:$E$93-BC$58)-63.1579*EXP(-0.19*Fperm_SI_Woolf2021!$E$9:$E$93)+63.1579*EXP(-0.19*BC$58))/(Fperm_SI_Woolf2021!$E$9:$E$93-BC$58))*(BC$58-Fperm_SI_Woolf2021!$E$9:$E$93)/10))),Fperm_SI_Woolf2021!$D$9:$D$93)*BC$57+INTERCEPT(Fperm_SI_Woolf2021!$F$9:$F$93*EXP(-Fperm_SI_Woolf2021!$I$9:$I$93*$C61*IF(BC$58=Fperm_SI_Woolf2021!$E$9:$E$93,1,EXP(LN((1.1*(Fperm_SI_Woolf2021!$E$9:$E$93-BC$58)-63.1579*EXP(-0.19*Fperm_SI_Woolf2021!$E$9:$E$93)+63.1579*EXP(-0.19*BC$58))/(Fperm_SI_Woolf2021!$E$9:$E$93-BC$58))*(BC$58-Fperm_SI_Woolf2021!$E$9:$E$93)/10))) + Fperm_SI_Woolf2021!$G$9:$G$93*EXP(-Fperm_SI_Woolf2021!$J$9:$J$93*$C61*IF(BC$58=Fperm_SI_Woolf2021!$E$9:$E$93,1,EXP(LN((1.1*(Fperm_SI_Woolf2021!$E$9:$E$93-BC$58)-63.1579*EXP(-0.19*Fperm_SI_Woolf2021!$E$9:$E$93)+63.1579*EXP(-0.19*BC$58))/(Fperm_SI_Woolf2021!$E$9:$E$93-BC$58))*(BC$58-Fperm_SI_Woolf2021!$E$9:$E$93)/10))) + Fperm_SI_Woolf2021!$H$9:$H$93*EXP(-Fperm_SI_Woolf2021!$K$9:$K$93*$C61*IF(BC$58=Fperm_SI_Woolf2021!$E$9:$E$93,1,EXP(LN((1.1*(Fperm_SI_Woolf2021!$E$9:$E$93-BC$58)-63.1579*EXP(-0.19*Fperm_SI_Woolf2021!$E$9:$E$93)+63.1579*EXP(-0.19*BC$58))/(Fperm_SI_Woolf2021!$E$9:$E$93-BC$58))*(BC$58-Fperm_SI_Woolf2021!$E$9:$E$93)/10))),Fperm_SI_Woolf2021!$D$9:$D$93))</f>
        <v>0.98941926493669019</v>
      </c>
      <c r="BD61" s="51" cm="1">
        <f t="array" ref="BD61">MIN(1,SLOPE(Fperm_SI_Woolf2021!$F$9:$F$93*EXP(-Fperm_SI_Woolf2021!$I$9:$I$93*$C61*IF(BD$58=Fperm_SI_Woolf2021!$E$9:$E$93,1,EXP(LN((1.1*(Fperm_SI_Woolf2021!$E$9:$E$93-BD$58)-63.1579*EXP(-0.19*Fperm_SI_Woolf2021!$E$9:$E$93)+63.1579*EXP(-0.19*BD$58))/(Fperm_SI_Woolf2021!$E$9:$E$93-BD$58))*(BD$58-Fperm_SI_Woolf2021!$E$9:$E$93)/10))) + Fperm_SI_Woolf2021!$G$9:$G$93*EXP(-Fperm_SI_Woolf2021!$J$9:$J$93*$C61*IF(BD$58=Fperm_SI_Woolf2021!$E$9:$E$93,1,EXP(LN((1.1*(Fperm_SI_Woolf2021!$E$9:$E$93-BD$58)-63.1579*EXP(-0.19*Fperm_SI_Woolf2021!$E$9:$E$93)+63.1579*EXP(-0.19*BD$58))/(Fperm_SI_Woolf2021!$E$9:$E$93-BD$58))*(BD$58-Fperm_SI_Woolf2021!$E$9:$E$93)/10))) + Fperm_SI_Woolf2021!$H$9:$H$93*EXP(-Fperm_SI_Woolf2021!$K$9:$K$93*$C61*IF(BD$58=Fperm_SI_Woolf2021!$E$9:$E$93,1,EXP(LN((1.1*(Fperm_SI_Woolf2021!$E$9:$E$93-BD$58)-63.1579*EXP(-0.19*Fperm_SI_Woolf2021!$E$9:$E$93)+63.1579*EXP(-0.19*BD$58))/(Fperm_SI_Woolf2021!$E$9:$E$93-BD$58))*(BD$58-Fperm_SI_Woolf2021!$E$9:$E$93)/10))),Fperm_SI_Woolf2021!$D$9:$D$93)*BD$57+INTERCEPT(Fperm_SI_Woolf2021!$F$9:$F$93*EXP(-Fperm_SI_Woolf2021!$I$9:$I$93*$C61*IF(BD$58=Fperm_SI_Woolf2021!$E$9:$E$93,1,EXP(LN((1.1*(Fperm_SI_Woolf2021!$E$9:$E$93-BD$58)-63.1579*EXP(-0.19*Fperm_SI_Woolf2021!$E$9:$E$93)+63.1579*EXP(-0.19*BD$58))/(Fperm_SI_Woolf2021!$E$9:$E$93-BD$58))*(BD$58-Fperm_SI_Woolf2021!$E$9:$E$93)/10))) + Fperm_SI_Woolf2021!$G$9:$G$93*EXP(-Fperm_SI_Woolf2021!$J$9:$J$93*$C61*IF(BD$58=Fperm_SI_Woolf2021!$E$9:$E$93,1,EXP(LN((1.1*(Fperm_SI_Woolf2021!$E$9:$E$93-BD$58)-63.1579*EXP(-0.19*Fperm_SI_Woolf2021!$E$9:$E$93)+63.1579*EXP(-0.19*BD$58))/(Fperm_SI_Woolf2021!$E$9:$E$93-BD$58))*(BD$58-Fperm_SI_Woolf2021!$E$9:$E$93)/10))) + Fperm_SI_Woolf2021!$H$9:$H$93*EXP(-Fperm_SI_Woolf2021!$K$9:$K$93*$C61*IF(BD$58=Fperm_SI_Woolf2021!$E$9:$E$93,1,EXP(LN((1.1*(Fperm_SI_Woolf2021!$E$9:$E$93-BD$58)-63.1579*EXP(-0.19*Fperm_SI_Woolf2021!$E$9:$E$93)+63.1579*EXP(-0.19*BD$58))/(Fperm_SI_Woolf2021!$E$9:$E$93-BD$58))*(BD$58-Fperm_SI_Woolf2021!$E$9:$E$93)/10))),Fperm_SI_Woolf2021!$D$9:$D$93))</f>
        <v>0.97341469895875232</v>
      </c>
      <c r="BE61" s="51" cm="1">
        <f t="array" ref="BE61">MIN(1,SLOPE(Fperm_SI_Woolf2021!$F$9:$F$93*EXP(-Fperm_SI_Woolf2021!$I$9:$I$93*$C61*IF(BE$58=Fperm_SI_Woolf2021!$E$9:$E$93,1,EXP(LN((1.1*(Fperm_SI_Woolf2021!$E$9:$E$93-BE$58)-63.1579*EXP(-0.19*Fperm_SI_Woolf2021!$E$9:$E$93)+63.1579*EXP(-0.19*BE$58))/(Fperm_SI_Woolf2021!$E$9:$E$93-BE$58))*(BE$58-Fperm_SI_Woolf2021!$E$9:$E$93)/10))) + Fperm_SI_Woolf2021!$G$9:$G$93*EXP(-Fperm_SI_Woolf2021!$J$9:$J$93*$C61*IF(BE$58=Fperm_SI_Woolf2021!$E$9:$E$93,1,EXP(LN((1.1*(Fperm_SI_Woolf2021!$E$9:$E$93-BE$58)-63.1579*EXP(-0.19*Fperm_SI_Woolf2021!$E$9:$E$93)+63.1579*EXP(-0.19*BE$58))/(Fperm_SI_Woolf2021!$E$9:$E$93-BE$58))*(BE$58-Fperm_SI_Woolf2021!$E$9:$E$93)/10))) + Fperm_SI_Woolf2021!$H$9:$H$93*EXP(-Fperm_SI_Woolf2021!$K$9:$K$93*$C61*IF(BE$58=Fperm_SI_Woolf2021!$E$9:$E$93,1,EXP(LN((1.1*(Fperm_SI_Woolf2021!$E$9:$E$93-BE$58)-63.1579*EXP(-0.19*Fperm_SI_Woolf2021!$E$9:$E$93)+63.1579*EXP(-0.19*BE$58))/(Fperm_SI_Woolf2021!$E$9:$E$93-BE$58))*(BE$58-Fperm_SI_Woolf2021!$E$9:$E$93)/10))),Fperm_SI_Woolf2021!$D$9:$D$93)*BE$57+INTERCEPT(Fperm_SI_Woolf2021!$F$9:$F$93*EXP(-Fperm_SI_Woolf2021!$I$9:$I$93*$C61*IF(BE$58=Fperm_SI_Woolf2021!$E$9:$E$93,1,EXP(LN((1.1*(Fperm_SI_Woolf2021!$E$9:$E$93-BE$58)-63.1579*EXP(-0.19*Fperm_SI_Woolf2021!$E$9:$E$93)+63.1579*EXP(-0.19*BE$58))/(Fperm_SI_Woolf2021!$E$9:$E$93-BE$58))*(BE$58-Fperm_SI_Woolf2021!$E$9:$E$93)/10))) + Fperm_SI_Woolf2021!$G$9:$G$93*EXP(-Fperm_SI_Woolf2021!$J$9:$J$93*$C61*IF(BE$58=Fperm_SI_Woolf2021!$E$9:$E$93,1,EXP(LN((1.1*(Fperm_SI_Woolf2021!$E$9:$E$93-BE$58)-63.1579*EXP(-0.19*Fperm_SI_Woolf2021!$E$9:$E$93)+63.1579*EXP(-0.19*BE$58))/(Fperm_SI_Woolf2021!$E$9:$E$93-BE$58))*(BE$58-Fperm_SI_Woolf2021!$E$9:$E$93)/10))) + Fperm_SI_Woolf2021!$H$9:$H$93*EXP(-Fperm_SI_Woolf2021!$K$9:$K$93*$C61*IF(BE$58=Fperm_SI_Woolf2021!$E$9:$E$93,1,EXP(LN((1.1*(Fperm_SI_Woolf2021!$E$9:$E$93-BE$58)-63.1579*EXP(-0.19*Fperm_SI_Woolf2021!$E$9:$E$93)+63.1579*EXP(-0.19*BE$58))/(Fperm_SI_Woolf2021!$E$9:$E$93-BE$58))*(BE$58-Fperm_SI_Woolf2021!$E$9:$E$93)/10))),Fperm_SI_Woolf2021!$D$9:$D$93))</f>
        <v>0.95741013298081434</v>
      </c>
      <c r="BF61" s="51" cm="1">
        <f t="array" ref="BF61">MIN(1,SLOPE(Fperm_SI_Woolf2021!$F$9:$F$93*EXP(-Fperm_SI_Woolf2021!$I$9:$I$93*$C61*IF(BF$58=Fperm_SI_Woolf2021!$E$9:$E$93,1,EXP(LN((1.1*(Fperm_SI_Woolf2021!$E$9:$E$93-BF$58)-63.1579*EXP(-0.19*Fperm_SI_Woolf2021!$E$9:$E$93)+63.1579*EXP(-0.19*BF$58))/(Fperm_SI_Woolf2021!$E$9:$E$93-BF$58))*(BF$58-Fperm_SI_Woolf2021!$E$9:$E$93)/10))) + Fperm_SI_Woolf2021!$G$9:$G$93*EXP(-Fperm_SI_Woolf2021!$J$9:$J$93*$C61*IF(BF$58=Fperm_SI_Woolf2021!$E$9:$E$93,1,EXP(LN((1.1*(Fperm_SI_Woolf2021!$E$9:$E$93-BF$58)-63.1579*EXP(-0.19*Fperm_SI_Woolf2021!$E$9:$E$93)+63.1579*EXP(-0.19*BF$58))/(Fperm_SI_Woolf2021!$E$9:$E$93-BF$58))*(BF$58-Fperm_SI_Woolf2021!$E$9:$E$93)/10))) + Fperm_SI_Woolf2021!$H$9:$H$93*EXP(-Fperm_SI_Woolf2021!$K$9:$K$93*$C61*IF(BF$58=Fperm_SI_Woolf2021!$E$9:$E$93,1,EXP(LN((1.1*(Fperm_SI_Woolf2021!$E$9:$E$93-BF$58)-63.1579*EXP(-0.19*Fperm_SI_Woolf2021!$E$9:$E$93)+63.1579*EXP(-0.19*BF$58))/(Fperm_SI_Woolf2021!$E$9:$E$93-BF$58))*(BF$58-Fperm_SI_Woolf2021!$E$9:$E$93)/10))),Fperm_SI_Woolf2021!$D$9:$D$93)*BF$57+INTERCEPT(Fperm_SI_Woolf2021!$F$9:$F$93*EXP(-Fperm_SI_Woolf2021!$I$9:$I$93*$C61*IF(BF$58=Fperm_SI_Woolf2021!$E$9:$E$93,1,EXP(LN((1.1*(Fperm_SI_Woolf2021!$E$9:$E$93-BF$58)-63.1579*EXP(-0.19*Fperm_SI_Woolf2021!$E$9:$E$93)+63.1579*EXP(-0.19*BF$58))/(Fperm_SI_Woolf2021!$E$9:$E$93-BF$58))*(BF$58-Fperm_SI_Woolf2021!$E$9:$E$93)/10))) + Fperm_SI_Woolf2021!$G$9:$G$93*EXP(-Fperm_SI_Woolf2021!$J$9:$J$93*$C61*IF(BF$58=Fperm_SI_Woolf2021!$E$9:$E$93,1,EXP(LN((1.1*(Fperm_SI_Woolf2021!$E$9:$E$93-BF$58)-63.1579*EXP(-0.19*Fperm_SI_Woolf2021!$E$9:$E$93)+63.1579*EXP(-0.19*BF$58))/(Fperm_SI_Woolf2021!$E$9:$E$93-BF$58))*(BF$58-Fperm_SI_Woolf2021!$E$9:$E$93)/10))) + Fperm_SI_Woolf2021!$H$9:$H$93*EXP(-Fperm_SI_Woolf2021!$K$9:$K$93*$C61*IF(BF$58=Fperm_SI_Woolf2021!$E$9:$E$93,1,EXP(LN((1.1*(Fperm_SI_Woolf2021!$E$9:$E$93-BF$58)-63.1579*EXP(-0.19*Fperm_SI_Woolf2021!$E$9:$E$93)+63.1579*EXP(-0.19*BF$58))/(Fperm_SI_Woolf2021!$E$9:$E$93-BF$58))*(BF$58-Fperm_SI_Woolf2021!$E$9:$E$93)/10))),Fperm_SI_Woolf2021!$D$9:$D$93))</f>
        <v>0.94140556700287648</v>
      </c>
      <c r="BG61" s="51" cm="1">
        <f t="array" ref="BG61">MIN(1,SLOPE(Fperm_SI_Woolf2021!$F$9:$F$93*EXP(-Fperm_SI_Woolf2021!$I$9:$I$93*$C61*IF(BG$58=Fperm_SI_Woolf2021!$E$9:$E$93,1,EXP(LN((1.1*(Fperm_SI_Woolf2021!$E$9:$E$93-BG$58)-63.1579*EXP(-0.19*Fperm_SI_Woolf2021!$E$9:$E$93)+63.1579*EXP(-0.19*BG$58))/(Fperm_SI_Woolf2021!$E$9:$E$93-BG$58))*(BG$58-Fperm_SI_Woolf2021!$E$9:$E$93)/10))) + Fperm_SI_Woolf2021!$G$9:$G$93*EXP(-Fperm_SI_Woolf2021!$J$9:$J$93*$C61*IF(BG$58=Fperm_SI_Woolf2021!$E$9:$E$93,1,EXP(LN((1.1*(Fperm_SI_Woolf2021!$E$9:$E$93-BG$58)-63.1579*EXP(-0.19*Fperm_SI_Woolf2021!$E$9:$E$93)+63.1579*EXP(-0.19*BG$58))/(Fperm_SI_Woolf2021!$E$9:$E$93-BG$58))*(BG$58-Fperm_SI_Woolf2021!$E$9:$E$93)/10))) + Fperm_SI_Woolf2021!$H$9:$H$93*EXP(-Fperm_SI_Woolf2021!$K$9:$K$93*$C61*IF(BG$58=Fperm_SI_Woolf2021!$E$9:$E$93,1,EXP(LN((1.1*(Fperm_SI_Woolf2021!$E$9:$E$93-BG$58)-63.1579*EXP(-0.19*Fperm_SI_Woolf2021!$E$9:$E$93)+63.1579*EXP(-0.19*BG$58))/(Fperm_SI_Woolf2021!$E$9:$E$93-BG$58))*(BG$58-Fperm_SI_Woolf2021!$E$9:$E$93)/10))),Fperm_SI_Woolf2021!$D$9:$D$93)*BG$57+INTERCEPT(Fperm_SI_Woolf2021!$F$9:$F$93*EXP(-Fperm_SI_Woolf2021!$I$9:$I$93*$C61*IF(BG$58=Fperm_SI_Woolf2021!$E$9:$E$93,1,EXP(LN((1.1*(Fperm_SI_Woolf2021!$E$9:$E$93-BG$58)-63.1579*EXP(-0.19*Fperm_SI_Woolf2021!$E$9:$E$93)+63.1579*EXP(-0.19*BG$58))/(Fperm_SI_Woolf2021!$E$9:$E$93-BG$58))*(BG$58-Fperm_SI_Woolf2021!$E$9:$E$93)/10))) + Fperm_SI_Woolf2021!$G$9:$G$93*EXP(-Fperm_SI_Woolf2021!$J$9:$J$93*$C61*IF(BG$58=Fperm_SI_Woolf2021!$E$9:$E$93,1,EXP(LN((1.1*(Fperm_SI_Woolf2021!$E$9:$E$93-BG$58)-63.1579*EXP(-0.19*Fperm_SI_Woolf2021!$E$9:$E$93)+63.1579*EXP(-0.19*BG$58))/(Fperm_SI_Woolf2021!$E$9:$E$93-BG$58))*(BG$58-Fperm_SI_Woolf2021!$E$9:$E$93)/10))) + Fperm_SI_Woolf2021!$H$9:$H$93*EXP(-Fperm_SI_Woolf2021!$K$9:$K$93*$C61*IF(BG$58=Fperm_SI_Woolf2021!$E$9:$E$93,1,EXP(LN((1.1*(Fperm_SI_Woolf2021!$E$9:$E$93-BG$58)-63.1579*EXP(-0.19*Fperm_SI_Woolf2021!$E$9:$E$93)+63.1579*EXP(-0.19*BG$58))/(Fperm_SI_Woolf2021!$E$9:$E$93-BG$58))*(BG$58-Fperm_SI_Woolf2021!$E$9:$E$93)/10))),Fperm_SI_Woolf2021!$D$9:$D$93))</f>
        <v>0.9254010010249385</v>
      </c>
      <c r="BH61" s="51" cm="1">
        <f t="array" ref="BH61">MIN(1,SLOPE(Fperm_SI_Woolf2021!$F$9:$F$93*EXP(-Fperm_SI_Woolf2021!$I$9:$I$93*$C61*IF(BH$58=Fperm_SI_Woolf2021!$E$9:$E$93,1,EXP(LN((1.1*(Fperm_SI_Woolf2021!$E$9:$E$93-BH$58)-63.1579*EXP(-0.19*Fperm_SI_Woolf2021!$E$9:$E$93)+63.1579*EXP(-0.19*BH$58))/(Fperm_SI_Woolf2021!$E$9:$E$93-BH$58))*(BH$58-Fperm_SI_Woolf2021!$E$9:$E$93)/10))) + Fperm_SI_Woolf2021!$G$9:$G$93*EXP(-Fperm_SI_Woolf2021!$J$9:$J$93*$C61*IF(BH$58=Fperm_SI_Woolf2021!$E$9:$E$93,1,EXP(LN((1.1*(Fperm_SI_Woolf2021!$E$9:$E$93-BH$58)-63.1579*EXP(-0.19*Fperm_SI_Woolf2021!$E$9:$E$93)+63.1579*EXP(-0.19*BH$58))/(Fperm_SI_Woolf2021!$E$9:$E$93-BH$58))*(BH$58-Fperm_SI_Woolf2021!$E$9:$E$93)/10))) + Fperm_SI_Woolf2021!$H$9:$H$93*EXP(-Fperm_SI_Woolf2021!$K$9:$K$93*$C61*IF(BH$58=Fperm_SI_Woolf2021!$E$9:$E$93,1,EXP(LN((1.1*(Fperm_SI_Woolf2021!$E$9:$E$93-BH$58)-63.1579*EXP(-0.19*Fperm_SI_Woolf2021!$E$9:$E$93)+63.1579*EXP(-0.19*BH$58))/(Fperm_SI_Woolf2021!$E$9:$E$93-BH$58))*(BH$58-Fperm_SI_Woolf2021!$E$9:$E$93)/10))),Fperm_SI_Woolf2021!$D$9:$D$93)*BH$57+INTERCEPT(Fperm_SI_Woolf2021!$F$9:$F$93*EXP(-Fperm_SI_Woolf2021!$I$9:$I$93*$C61*IF(BH$58=Fperm_SI_Woolf2021!$E$9:$E$93,1,EXP(LN((1.1*(Fperm_SI_Woolf2021!$E$9:$E$93-BH$58)-63.1579*EXP(-0.19*Fperm_SI_Woolf2021!$E$9:$E$93)+63.1579*EXP(-0.19*BH$58))/(Fperm_SI_Woolf2021!$E$9:$E$93-BH$58))*(BH$58-Fperm_SI_Woolf2021!$E$9:$E$93)/10))) + Fperm_SI_Woolf2021!$G$9:$G$93*EXP(-Fperm_SI_Woolf2021!$J$9:$J$93*$C61*IF(BH$58=Fperm_SI_Woolf2021!$E$9:$E$93,1,EXP(LN((1.1*(Fperm_SI_Woolf2021!$E$9:$E$93-BH$58)-63.1579*EXP(-0.19*Fperm_SI_Woolf2021!$E$9:$E$93)+63.1579*EXP(-0.19*BH$58))/(Fperm_SI_Woolf2021!$E$9:$E$93-BH$58))*(BH$58-Fperm_SI_Woolf2021!$E$9:$E$93)/10))) + Fperm_SI_Woolf2021!$H$9:$H$93*EXP(-Fperm_SI_Woolf2021!$K$9:$K$93*$C61*IF(BH$58=Fperm_SI_Woolf2021!$E$9:$E$93,1,EXP(LN((1.1*(Fperm_SI_Woolf2021!$E$9:$E$93-BH$58)-63.1579*EXP(-0.19*Fperm_SI_Woolf2021!$E$9:$E$93)+63.1579*EXP(-0.19*BH$58))/(Fperm_SI_Woolf2021!$E$9:$E$93-BH$58))*(BH$58-Fperm_SI_Woolf2021!$E$9:$E$93)/10))),Fperm_SI_Woolf2021!$D$9:$D$93))</f>
        <v>0.90939643504700052</v>
      </c>
      <c r="BI61" s="51" cm="1">
        <f t="array" ref="BI61">MIN(1,SLOPE(Fperm_SI_Woolf2021!$F$9:$F$93*EXP(-Fperm_SI_Woolf2021!$I$9:$I$93*$C61*IF(BI$58=Fperm_SI_Woolf2021!$E$9:$E$93,1,EXP(LN((1.1*(Fperm_SI_Woolf2021!$E$9:$E$93-BI$58)-63.1579*EXP(-0.19*Fperm_SI_Woolf2021!$E$9:$E$93)+63.1579*EXP(-0.19*BI$58))/(Fperm_SI_Woolf2021!$E$9:$E$93-BI$58))*(BI$58-Fperm_SI_Woolf2021!$E$9:$E$93)/10))) + Fperm_SI_Woolf2021!$G$9:$G$93*EXP(-Fperm_SI_Woolf2021!$J$9:$J$93*$C61*IF(BI$58=Fperm_SI_Woolf2021!$E$9:$E$93,1,EXP(LN((1.1*(Fperm_SI_Woolf2021!$E$9:$E$93-BI$58)-63.1579*EXP(-0.19*Fperm_SI_Woolf2021!$E$9:$E$93)+63.1579*EXP(-0.19*BI$58))/(Fperm_SI_Woolf2021!$E$9:$E$93-BI$58))*(BI$58-Fperm_SI_Woolf2021!$E$9:$E$93)/10))) + Fperm_SI_Woolf2021!$H$9:$H$93*EXP(-Fperm_SI_Woolf2021!$K$9:$K$93*$C61*IF(BI$58=Fperm_SI_Woolf2021!$E$9:$E$93,1,EXP(LN((1.1*(Fperm_SI_Woolf2021!$E$9:$E$93-BI$58)-63.1579*EXP(-0.19*Fperm_SI_Woolf2021!$E$9:$E$93)+63.1579*EXP(-0.19*BI$58))/(Fperm_SI_Woolf2021!$E$9:$E$93-BI$58))*(BI$58-Fperm_SI_Woolf2021!$E$9:$E$93)/10))),Fperm_SI_Woolf2021!$D$9:$D$93)*BI$57+INTERCEPT(Fperm_SI_Woolf2021!$F$9:$F$93*EXP(-Fperm_SI_Woolf2021!$I$9:$I$93*$C61*IF(BI$58=Fperm_SI_Woolf2021!$E$9:$E$93,1,EXP(LN((1.1*(Fperm_SI_Woolf2021!$E$9:$E$93-BI$58)-63.1579*EXP(-0.19*Fperm_SI_Woolf2021!$E$9:$E$93)+63.1579*EXP(-0.19*BI$58))/(Fperm_SI_Woolf2021!$E$9:$E$93-BI$58))*(BI$58-Fperm_SI_Woolf2021!$E$9:$E$93)/10))) + Fperm_SI_Woolf2021!$G$9:$G$93*EXP(-Fperm_SI_Woolf2021!$J$9:$J$93*$C61*IF(BI$58=Fperm_SI_Woolf2021!$E$9:$E$93,1,EXP(LN((1.1*(Fperm_SI_Woolf2021!$E$9:$E$93-BI$58)-63.1579*EXP(-0.19*Fperm_SI_Woolf2021!$E$9:$E$93)+63.1579*EXP(-0.19*BI$58))/(Fperm_SI_Woolf2021!$E$9:$E$93-BI$58))*(BI$58-Fperm_SI_Woolf2021!$E$9:$E$93)/10))) + Fperm_SI_Woolf2021!$H$9:$H$93*EXP(-Fperm_SI_Woolf2021!$K$9:$K$93*$C61*IF(BI$58=Fperm_SI_Woolf2021!$E$9:$E$93,1,EXP(LN((1.1*(Fperm_SI_Woolf2021!$E$9:$E$93-BI$58)-63.1579*EXP(-0.19*Fperm_SI_Woolf2021!$E$9:$E$93)+63.1579*EXP(-0.19*BI$58))/(Fperm_SI_Woolf2021!$E$9:$E$93-BI$58))*(BI$58-Fperm_SI_Woolf2021!$E$9:$E$93)/10))),Fperm_SI_Woolf2021!$D$9:$D$93))</f>
        <v>0.89339186906906254</v>
      </c>
      <c r="BJ61" s="51" cm="1">
        <f t="array" ref="BJ61">MIN(1,SLOPE(Fperm_SI_Woolf2021!$F$9:$F$93*EXP(-Fperm_SI_Woolf2021!$I$9:$I$93*$C61*IF(BJ$58=Fperm_SI_Woolf2021!$E$9:$E$93,1,EXP(LN((1.1*(Fperm_SI_Woolf2021!$E$9:$E$93-BJ$58)-63.1579*EXP(-0.19*Fperm_SI_Woolf2021!$E$9:$E$93)+63.1579*EXP(-0.19*BJ$58))/(Fperm_SI_Woolf2021!$E$9:$E$93-BJ$58))*(BJ$58-Fperm_SI_Woolf2021!$E$9:$E$93)/10))) + Fperm_SI_Woolf2021!$G$9:$G$93*EXP(-Fperm_SI_Woolf2021!$J$9:$J$93*$C61*IF(BJ$58=Fperm_SI_Woolf2021!$E$9:$E$93,1,EXP(LN((1.1*(Fperm_SI_Woolf2021!$E$9:$E$93-BJ$58)-63.1579*EXP(-0.19*Fperm_SI_Woolf2021!$E$9:$E$93)+63.1579*EXP(-0.19*BJ$58))/(Fperm_SI_Woolf2021!$E$9:$E$93-BJ$58))*(BJ$58-Fperm_SI_Woolf2021!$E$9:$E$93)/10))) + Fperm_SI_Woolf2021!$H$9:$H$93*EXP(-Fperm_SI_Woolf2021!$K$9:$K$93*$C61*IF(BJ$58=Fperm_SI_Woolf2021!$E$9:$E$93,1,EXP(LN((1.1*(Fperm_SI_Woolf2021!$E$9:$E$93-BJ$58)-63.1579*EXP(-0.19*Fperm_SI_Woolf2021!$E$9:$E$93)+63.1579*EXP(-0.19*BJ$58))/(Fperm_SI_Woolf2021!$E$9:$E$93-BJ$58))*(BJ$58-Fperm_SI_Woolf2021!$E$9:$E$93)/10))),Fperm_SI_Woolf2021!$D$9:$D$93)*BJ$57+INTERCEPT(Fperm_SI_Woolf2021!$F$9:$F$93*EXP(-Fperm_SI_Woolf2021!$I$9:$I$93*$C61*IF(BJ$58=Fperm_SI_Woolf2021!$E$9:$E$93,1,EXP(LN((1.1*(Fperm_SI_Woolf2021!$E$9:$E$93-BJ$58)-63.1579*EXP(-0.19*Fperm_SI_Woolf2021!$E$9:$E$93)+63.1579*EXP(-0.19*BJ$58))/(Fperm_SI_Woolf2021!$E$9:$E$93-BJ$58))*(BJ$58-Fperm_SI_Woolf2021!$E$9:$E$93)/10))) + Fperm_SI_Woolf2021!$G$9:$G$93*EXP(-Fperm_SI_Woolf2021!$J$9:$J$93*$C61*IF(BJ$58=Fperm_SI_Woolf2021!$E$9:$E$93,1,EXP(LN((1.1*(Fperm_SI_Woolf2021!$E$9:$E$93-BJ$58)-63.1579*EXP(-0.19*Fperm_SI_Woolf2021!$E$9:$E$93)+63.1579*EXP(-0.19*BJ$58))/(Fperm_SI_Woolf2021!$E$9:$E$93-BJ$58))*(BJ$58-Fperm_SI_Woolf2021!$E$9:$E$93)/10))) + Fperm_SI_Woolf2021!$H$9:$H$93*EXP(-Fperm_SI_Woolf2021!$K$9:$K$93*$C61*IF(BJ$58=Fperm_SI_Woolf2021!$E$9:$E$93,1,EXP(LN((1.1*(Fperm_SI_Woolf2021!$E$9:$E$93-BJ$58)-63.1579*EXP(-0.19*Fperm_SI_Woolf2021!$E$9:$E$93)+63.1579*EXP(-0.19*BJ$58))/(Fperm_SI_Woolf2021!$E$9:$E$93-BJ$58))*(BJ$58-Fperm_SI_Woolf2021!$E$9:$E$93)/10))),Fperm_SI_Woolf2021!$D$9:$D$93))</f>
        <v>0.87738730309112456</v>
      </c>
      <c r="BK61" s="51" cm="1">
        <f t="array" ref="BK61">MIN(1,SLOPE(Fperm_SI_Woolf2021!$F$9:$F$93*EXP(-Fperm_SI_Woolf2021!$I$9:$I$93*$C61*IF(BK$58=Fperm_SI_Woolf2021!$E$9:$E$93,1,EXP(LN((1.1*(Fperm_SI_Woolf2021!$E$9:$E$93-BK$58)-63.1579*EXP(-0.19*Fperm_SI_Woolf2021!$E$9:$E$93)+63.1579*EXP(-0.19*BK$58))/(Fperm_SI_Woolf2021!$E$9:$E$93-BK$58))*(BK$58-Fperm_SI_Woolf2021!$E$9:$E$93)/10))) + Fperm_SI_Woolf2021!$G$9:$G$93*EXP(-Fperm_SI_Woolf2021!$J$9:$J$93*$C61*IF(BK$58=Fperm_SI_Woolf2021!$E$9:$E$93,1,EXP(LN((1.1*(Fperm_SI_Woolf2021!$E$9:$E$93-BK$58)-63.1579*EXP(-0.19*Fperm_SI_Woolf2021!$E$9:$E$93)+63.1579*EXP(-0.19*BK$58))/(Fperm_SI_Woolf2021!$E$9:$E$93-BK$58))*(BK$58-Fperm_SI_Woolf2021!$E$9:$E$93)/10))) + Fperm_SI_Woolf2021!$H$9:$H$93*EXP(-Fperm_SI_Woolf2021!$K$9:$K$93*$C61*IF(BK$58=Fperm_SI_Woolf2021!$E$9:$E$93,1,EXP(LN((1.1*(Fperm_SI_Woolf2021!$E$9:$E$93-BK$58)-63.1579*EXP(-0.19*Fperm_SI_Woolf2021!$E$9:$E$93)+63.1579*EXP(-0.19*BK$58))/(Fperm_SI_Woolf2021!$E$9:$E$93-BK$58))*(BK$58-Fperm_SI_Woolf2021!$E$9:$E$93)/10))),Fperm_SI_Woolf2021!$D$9:$D$93)*BK$57+INTERCEPT(Fperm_SI_Woolf2021!$F$9:$F$93*EXP(-Fperm_SI_Woolf2021!$I$9:$I$93*$C61*IF(BK$58=Fperm_SI_Woolf2021!$E$9:$E$93,1,EXP(LN((1.1*(Fperm_SI_Woolf2021!$E$9:$E$93-BK$58)-63.1579*EXP(-0.19*Fperm_SI_Woolf2021!$E$9:$E$93)+63.1579*EXP(-0.19*BK$58))/(Fperm_SI_Woolf2021!$E$9:$E$93-BK$58))*(BK$58-Fperm_SI_Woolf2021!$E$9:$E$93)/10))) + Fperm_SI_Woolf2021!$G$9:$G$93*EXP(-Fperm_SI_Woolf2021!$J$9:$J$93*$C61*IF(BK$58=Fperm_SI_Woolf2021!$E$9:$E$93,1,EXP(LN((1.1*(Fperm_SI_Woolf2021!$E$9:$E$93-BK$58)-63.1579*EXP(-0.19*Fperm_SI_Woolf2021!$E$9:$E$93)+63.1579*EXP(-0.19*BK$58))/(Fperm_SI_Woolf2021!$E$9:$E$93-BK$58))*(BK$58-Fperm_SI_Woolf2021!$E$9:$E$93)/10))) + Fperm_SI_Woolf2021!$H$9:$H$93*EXP(-Fperm_SI_Woolf2021!$K$9:$K$93*$C61*IF(BK$58=Fperm_SI_Woolf2021!$E$9:$E$93,1,EXP(LN((1.1*(Fperm_SI_Woolf2021!$E$9:$E$93-BK$58)-63.1579*EXP(-0.19*Fperm_SI_Woolf2021!$E$9:$E$93)+63.1579*EXP(-0.19*BK$58))/(Fperm_SI_Woolf2021!$E$9:$E$93-BK$58))*(BK$58-Fperm_SI_Woolf2021!$E$9:$E$93)/10))),Fperm_SI_Woolf2021!$D$9:$D$93))</f>
        <v>0.86138273711318658</v>
      </c>
      <c r="BL61" s="51" cm="1">
        <f t="array" ref="BL61">MIN(1,SLOPE(Fperm_SI_Woolf2021!$F$9:$F$93*EXP(-Fperm_SI_Woolf2021!$I$9:$I$93*$C61*IF(BL$58=Fperm_SI_Woolf2021!$E$9:$E$93,1,EXP(LN((1.1*(Fperm_SI_Woolf2021!$E$9:$E$93-BL$58)-63.1579*EXP(-0.19*Fperm_SI_Woolf2021!$E$9:$E$93)+63.1579*EXP(-0.19*BL$58))/(Fperm_SI_Woolf2021!$E$9:$E$93-BL$58))*(BL$58-Fperm_SI_Woolf2021!$E$9:$E$93)/10))) + Fperm_SI_Woolf2021!$G$9:$G$93*EXP(-Fperm_SI_Woolf2021!$J$9:$J$93*$C61*IF(BL$58=Fperm_SI_Woolf2021!$E$9:$E$93,1,EXP(LN((1.1*(Fperm_SI_Woolf2021!$E$9:$E$93-BL$58)-63.1579*EXP(-0.19*Fperm_SI_Woolf2021!$E$9:$E$93)+63.1579*EXP(-0.19*BL$58))/(Fperm_SI_Woolf2021!$E$9:$E$93-BL$58))*(BL$58-Fperm_SI_Woolf2021!$E$9:$E$93)/10))) + Fperm_SI_Woolf2021!$H$9:$H$93*EXP(-Fperm_SI_Woolf2021!$K$9:$K$93*$C61*IF(BL$58=Fperm_SI_Woolf2021!$E$9:$E$93,1,EXP(LN((1.1*(Fperm_SI_Woolf2021!$E$9:$E$93-BL$58)-63.1579*EXP(-0.19*Fperm_SI_Woolf2021!$E$9:$E$93)+63.1579*EXP(-0.19*BL$58))/(Fperm_SI_Woolf2021!$E$9:$E$93-BL$58))*(BL$58-Fperm_SI_Woolf2021!$E$9:$E$93)/10))),Fperm_SI_Woolf2021!$D$9:$D$93)*BL$57+INTERCEPT(Fperm_SI_Woolf2021!$F$9:$F$93*EXP(-Fperm_SI_Woolf2021!$I$9:$I$93*$C61*IF(BL$58=Fperm_SI_Woolf2021!$E$9:$E$93,1,EXP(LN((1.1*(Fperm_SI_Woolf2021!$E$9:$E$93-BL$58)-63.1579*EXP(-0.19*Fperm_SI_Woolf2021!$E$9:$E$93)+63.1579*EXP(-0.19*BL$58))/(Fperm_SI_Woolf2021!$E$9:$E$93-BL$58))*(BL$58-Fperm_SI_Woolf2021!$E$9:$E$93)/10))) + Fperm_SI_Woolf2021!$G$9:$G$93*EXP(-Fperm_SI_Woolf2021!$J$9:$J$93*$C61*IF(BL$58=Fperm_SI_Woolf2021!$E$9:$E$93,1,EXP(LN((1.1*(Fperm_SI_Woolf2021!$E$9:$E$93-BL$58)-63.1579*EXP(-0.19*Fperm_SI_Woolf2021!$E$9:$E$93)+63.1579*EXP(-0.19*BL$58))/(Fperm_SI_Woolf2021!$E$9:$E$93-BL$58))*(BL$58-Fperm_SI_Woolf2021!$E$9:$E$93)/10))) + Fperm_SI_Woolf2021!$H$9:$H$93*EXP(-Fperm_SI_Woolf2021!$K$9:$K$93*$C61*IF(BL$58=Fperm_SI_Woolf2021!$E$9:$E$93,1,EXP(LN((1.1*(Fperm_SI_Woolf2021!$E$9:$E$93-BL$58)-63.1579*EXP(-0.19*Fperm_SI_Woolf2021!$E$9:$E$93)+63.1579*EXP(-0.19*BL$58))/(Fperm_SI_Woolf2021!$E$9:$E$93-BL$58))*(BL$58-Fperm_SI_Woolf2021!$E$9:$E$93)/10))),Fperm_SI_Woolf2021!$D$9:$D$93))</f>
        <v>1</v>
      </c>
      <c r="BM61" s="51" cm="1">
        <f t="array" ref="BM61">MIN(1,SLOPE(Fperm_SI_Woolf2021!$F$9:$F$93*EXP(-Fperm_SI_Woolf2021!$I$9:$I$93*$C61*IF(BM$58=Fperm_SI_Woolf2021!$E$9:$E$93,1,EXP(LN((1.1*(Fperm_SI_Woolf2021!$E$9:$E$93-BM$58)-63.1579*EXP(-0.19*Fperm_SI_Woolf2021!$E$9:$E$93)+63.1579*EXP(-0.19*BM$58))/(Fperm_SI_Woolf2021!$E$9:$E$93-BM$58))*(BM$58-Fperm_SI_Woolf2021!$E$9:$E$93)/10))) + Fperm_SI_Woolf2021!$G$9:$G$93*EXP(-Fperm_SI_Woolf2021!$J$9:$J$93*$C61*IF(BM$58=Fperm_SI_Woolf2021!$E$9:$E$93,1,EXP(LN((1.1*(Fperm_SI_Woolf2021!$E$9:$E$93-BM$58)-63.1579*EXP(-0.19*Fperm_SI_Woolf2021!$E$9:$E$93)+63.1579*EXP(-0.19*BM$58))/(Fperm_SI_Woolf2021!$E$9:$E$93-BM$58))*(BM$58-Fperm_SI_Woolf2021!$E$9:$E$93)/10))) + Fperm_SI_Woolf2021!$H$9:$H$93*EXP(-Fperm_SI_Woolf2021!$K$9:$K$93*$C61*IF(BM$58=Fperm_SI_Woolf2021!$E$9:$E$93,1,EXP(LN((1.1*(Fperm_SI_Woolf2021!$E$9:$E$93-BM$58)-63.1579*EXP(-0.19*Fperm_SI_Woolf2021!$E$9:$E$93)+63.1579*EXP(-0.19*BM$58))/(Fperm_SI_Woolf2021!$E$9:$E$93-BM$58))*(BM$58-Fperm_SI_Woolf2021!$E$9:$E$93)/10))),Fperm_SI_Woolf2021!$D$9:$D$93)*BM$57+INTERCEPT(Fperm_SI_Woolf2021!$F$9:$F$93*EXP(-Fperm_SI_Woolf2021!$I$9:$I$93*$C61*IF(BM$58=Fperm_SI_Woolf2021!$E$9:$E$93,1,EXP(LN((1.1*(Fperm_SI_Woolf2021!$E$9:$E$93-BM$58)-63.1579*EXP(-0.19*Fperm_SI_Woolf2021!$E$9:$E$93)+63.1579*EXP(-0.19*BM$58))/(Fperm_SI_Woolf2021!$E$9:$E$93-BM$58))*(BM$58-Fperm_SI_Woolf2021!$E$9:$E$93)/10))) + Fperm_SI_Woolf2021!$G$9:$G$93*EXP(-Fperm_SI_Woolf2021!$J$9:$J$93*$C61*IF(BM$58=Fperm_SI_Woolf2021!$E$9:$E$93,1,EXP(LN((1.1*(Fperm_SI_Woolf2021!$E$9:$E$93-BM$58)-63.1579*EXP(-0.19*Fperm_SI_Woolf2021!$E$9:$E$93)+63.1579*EXP(-0.19*BM$58))/(Fperm_SI_Woolf2021!$E$9:$E$93-BM$58))*(BM$58-Fperm_SI_Woolf2021!$E$9:$E$93)/10))) + Fperm_SI_Woolf2021!$H$9:$H$93*EXP(-Fperm_SI_Woolf2021!$K$9:$K$93*$C61*IF(BM$58=Fperm_SI_Woolf2021!$E$9:$E$93,1,EXP(LN((1.1*(Fperm_SI_Woolf2021!$E$9:$E$93-BM$58)-63.1579*EXP(-0.19*Fperm_SI_Woolf2021!$E$9:$E$93)+63.1579*EXP(-0.19*BM$58))/(Fperm_SI_Woolf2021!$E$9:$E$93-BM$58))*(BM$58-Fperm_SI_Woolf2021!$E$9:$E$93)/10))),Fperm_SI_Woolf2021!$D$9:$D$93))</f>
        <v>1</v>
      </c>
      <c r="BN61" s="51" cm="1">
        <f t="array" ref="BN61">MIN(1,SLOPE(Fperm_SI_Woolf2021!$F$9:$F$93*EXP(-Fperm_SI_Woolf2021!$I$9:$I$93*$C61*IF(BN$58=Fperm_SI_Woolf2021!$E$9:$E$93,1,EXP(LN((1.1*(Fperm_SI_Woolf2021!$E$9:$E$93-BN$58)-63.1579*EXP(-0.19*Fperm_SI_Woolf2021!$E$9:$E$93)+63.1579*EXP(-0.19*BN$58))/(Fperm_SI_Woolf2021!$E$9:$E$93-BN$58))*(BN$58-Fperm_SI_Woolf2021!$E$9:$E$93)/10))) + Fperm_SI_Woolf2021!$G$9:$G$93*EXP(-Fperm_SI_Woolf2021!$J$9:$J$93*$C61*IF(BN$58=Fperm_SI_Woolf2021!$E$9:$E$93,1,EXP(LN((1.1*(Fperm_SI_Woolf2021!$E$9:$E$93-BN$58)-63.1579*EXP(-0.19*Fperm_SI_Woolf2021!$E$9:$E$93)+63.1579*EXP(-0.19*BN$58))/(Fperm_SI_Woolf2021!$E$9:$E$93-BN$58))*(BN$58-Fperm_SI_Woolf2021!$E$9:$E$93)/10))) + Fperm_SI_Woolf2021!$H$9:$H$93*EXP(-Fperm_SI_Woolf2021!$K$9:$K$93*$C61*IF(BN$58=Fperm_SI_Woolf2021!$E$9:$E$93,1,EXP(LN((1.1*(Fperm_SI_Woolf2021!$E$9:$E$93-BN$58)-63.1579*EXP(-0.19*Fperm_SI_Woolf2021!$E$9:$E$93)+63.1579*EXP(-0.19*BN$58))/(Fperm_SI_Woolf2021!$E$9:$E$93-BN$58))*(BN$58-Fperm_SI_Woolf2021!$E$9:$E$93)/10))),Fperm_SI_Woolf2021!$D$9:$D$93)*BN$57+INTERCEPT(Fperm_SI_Woolf2021!$F$9:$F$93*EXP(-Fperm_SI_Woolf2021!$I$9:$I$93*$C61*IF(BN$58=Fperm_SI_Woolf2021!$E$9:$E$93,1,EXP(LN((1.1*(Fperm_SI_Woolf2021!$E$9:$E$93-BN$58)-63.1579*EXP(-0.19*Fperm_SI_Woolf2021!$E$9:$E$93)+63.1579*EXP(-0.19*BN$58))/(Fperm_SI_Woolf2021!$E$9:$E$93-BN$58))*(BN$58-Fperm_SI_Woolf2021!$E$9:$E$93)/10))) + Fperm_SI_Woolf2021!$G$9:$G$93*EXP(-Fperm_SI_Woolf2021!$J$9:$J$93*$C61*IF(BN$58=Fperm_SI_Woolf2021!$E$9:$E$93,1,EXP(LN((1.1*(Fperm_SI_Woolf2021!$E$9:$E$93-BN$58)-63.1579*EXP(-0.19*Fperm_SI_Woolf2021!$E$9:$E$93)+63.1579*EXP(-0.19*BN$58))/(Fperm_SI_Woolf2021!$E$9:$E$93-BN$58))*(BN$58-Fperm_SI_Woolf2021!$E$9:$E$93)/10))) + Fperm_SI_Woolf2021!$H$9:$H$93*EXP(-Fperm_SI_Woolf2021!$K$9:$K$93*$C61*IF(BN$58=Fperm_SI_Woolf2021!$E$9:$E$93,1,EXP(LN((1.1*(Fperm_SI_Woolf2021!$E$9:$E$93-BN$58)-63.1579*EXP(-0.19*Fperm_SI_Woolf2021!$E$9:$E$93)+63.1579*EXP(-0.19*BN$58))/(Fperm_SI_Woolf2021!$E$9:$E$93-BN$58))*(BN$58-Fperm_SI_Woolf2021!$E$9:$E$93)/10))),Fperm_SI_Woolf2021!$D$9:$D$93))</f>
        <v>1</v>
      </c>
      <c r="BO61" s="51" cm="1">
        <f t="array" ref="BO61">MIN(1,SLOPE(Fperm_SI_Woolf2021!$F$9:$F$93*EXP(-Fperm_SI_Woolf2021!$I$9:$I$93*$C61*IF(BO$58=Fperm_SI_Woolf2021!$E$9:$E$93,1,EXP(LN((1.1*(Fperm_SI_Woolf2021!$E$9:$E$93-BO$58)-63.1579*EXP(-0.19*Fperm_SI_Woolf2021!$E$9:$E$93)+63.1579*EXP(-0.19*BO$58))/(Fperm_SI_Woolf2021!$E$9:$E$93-BO$58))*(BO$58-Fperm_SI_Woolf2021!$E$9:$E$93)/10))) + Fperm_SI_Woolf2021!$G$9:$G$93*EXP(-Fperm_SI_Woolf2021!$J$9:$J$93*$C61*IF(BO$58=Fperm_SI_Woolf2021!$E$9:$E$93,1,EXP(LN((1.1*(Fperm_SI_Woolf2021!$E$9:$E$93-BO$58)-63.1579*EXP(-0.19*Fperm_SI_Woolf2021!$E$9:$E$93)+63.1579*EXP(-0.19*BO$58))/(Fperm_SI_Woolf2021!$E$9:$E$93-BO$58))*(BO$58-Fperm_SI_Woolf2021!$E$9:$E$93)/10))) + Fperm_SI_Woolf2021!$H$9:$H$93*EXP(-Fperm_SI_Woolf2021!$K$9:$K$93*$C61*IF(BO$58=Fperm_SI_Woolf2021!$E$9:$E$93,1,EXP(LN((1.1*(Fperm_SI_Woolf2021!$E$9:$E$93-BO$58)-63.1579*EXP(-0.19*Fperm_SI_Woolf2021!$E$9:$E$93)+63.1579*EXP(-0.19*BO$58))/(Fperm_SI_Woolf2021!$E$9:$E$93-BO$58))*(BO$58-Fperm_SI_Woolf2021!$E$9:$E$93)/10))),Fperm_SI_Woolf2021!$D$9:$D$93)*BO$57+INTERCEPT(Fperm_SI_Woolf2021!$F$9:$F$93*EXP(-Fperm_SI_Woolf2021!$I$9:$I$93*$C61*IF(BO$58=Fperm_SI_Woolf2021!$E$9:$E$93,1,EXP(LN((1.1*(Fperm_SI_Woolf2021!$E$9:$E$93-BO$58)-63.1579*EXP(-0.19*Fperm_SI_Woolf2021!$E$9:$E$93)+63.1579*EXP(-0.19*BO$58))/(Fperm_SI_Woolf2021!$E$9:$E$93-BO$58))*(BO$58-Fperm_SI_Woolf2021!$E$9:$E$93)/10))) + Fperm_SI_Woolf2021!$G$9:$G$93*EXP(-Fperm_SI_Woolf2021!$J$9:$J$93*$C61*IF(BO$58=Fperm_SI_Woolf2021!$E$9:$E$93,1,EXP(LN((1.1*(Fperm_SI_Woolf2021!$E$9:$E$93-BO$58)-63.1579*EXP(-0.19*Fperm_SI_Woolf2021!$E$9:$E$93)+63.1579*EXP(-0.19*BO$58))/(Fperm_SI_Woolf2021!$E$9:$E$93-BO$58))*(BO$58-Fperm_SI_Woolf2021!$E$9:$E$93)/10))) + Fperm_SI_Woolf2021!$H$9:$H$93*EXP(-Fperm_SI_Woolf2021!$K$9:$K$93*$C61*IF(BO$58=Fperm_SI_Woolf2021!$E$9:$E$93,1,EXP(LN((1.1*(Fperm_SI_Woolf2021!$E$9:$E$93-BO$58)-63.1579*EXP(-0.19*Fperm_SI_Woolf2021!$E$9:$E$93)+63.1579*EXP(-0.19*BO$58))/(Fperm_SI_Woolf2021!$E$9:$E$93-BO$58))*(BO$58-Fperm_SI_Woolf2021!$E$9:$E$93)/10))),Fperm_SI_Woolf2021!$D$9:$D$93))</f>
        <v>1</v>
      </c>
      <c r="BP61" s="51" cm="1">
        <f t="array" ref="BP61">MIN(1,SLOPE(Fperm_SI_Woolf2021!$F$9:$F$93*EXP(-Fperm_SI_Woolf2021!$I$9:$I$93*$C61*IF(BP$58=Fperm_SI_Woolf2021!$E$9:$E$93,1,EXP(LN((1.1*(Fperm_SI_Woolf2021!$E$9:$E$93-BP$58)-63.1579*EXP(-0.19*Fperm_SI_Woolf2021!$E$9:$E$93)+63.1579*EXP(-0.19*BP$58))/(Fperm_SI_Woolf2021!$E$9:$E$93-BP$58))*(BP$58-Fperm_SI_Woolf2021!$E$9:$E$93)/10))) + Fperm_SI_Woolf2021!$G$9:$G$93*EXP(-Fperm_SI_Woolf2021!$J$9:$J$93*$C61*IF(BP$58=Fperm_SI_Woolf2021!$E$9:$E$93,1,EXP(LN((1.1*(Fperm_SI_Woolf2021!$E$9:$E$93-BP$58)-63.1579*EXP(-0.19*Fperm_SI_Woolf2021!$E$9:$E$93)+63.1579*EXP(-0.19*BP$58))/(Fperm_SI_Woolf2021!$E$9:$E$93-BP$58))*(BP$58-Fperm_SI_Woolf2021!$E$9:$E$93)/10))) + Fperm_SI_Woolf2021!$H$9:$H$93*EXP(-Fperm_SI_Woolf2021!$K$9:$K$93*$C61*IF(BP$58=Fperm_SI_Woolf2021!$E$9:$E$93,1,EXP(LN((1.1*(Fperm_SI_Woolf2021!$E$9:$E$93-BP$58)-63.1579*EXP(-0.19*Fperm_SI_Woolf2021!$E$9:$E$93)+63.1579*EXP(-0.19*BP$58))/(Fperm_SI_Woolf2021!$E$9:$E$93-BP$58))*(BP$58-Fperm_SI_Woolf2021!$E$9:$E$93)/10))),Fperm_SI_Woolf2021!$D$9:$D$93)*BP$57+INTERCEPT(Fperm_SI_Woolf2021!$F$9:$F$93*EXP(-Fperm_SI_Woolf2021!$I$9:$I$93*$C61*IF(BP$58=Fperm_SI_Woolf2021!$E$9:$E$93,1,EXP(LN((1.1*(Fperm_SI_Woolf2021!$E$9:$E$93-BP$58)-63.1579*EXP(-0.19*Fperm_SI_Woolf2021!$E$9:$E$93)+63.1579*EXP(-0.19*BP$58))/(Fperm_SI_Woolf2021!$E$9:$E$93-BP$58))*(BP$58-Fperm_SI_Woolf2021!$E$9:$E$93)/10))) + Fperm_SI_Woolf2021!$G$9:$G$93*EXP(-Fperm_SI_Woolf2021!$J$9:$J$93*$C61*IF(BP$58=Fperm_SI_Woolf2021!$E$9:$E$93,1,EXP(LN((1.1*(Fperm_SI_Woolf2021!$E$9:$E$93-BP$58)-63.1579*EXP(-0.19*Fperm_SI_Woolf2021!$E$9:$E$93)+63.1579*EXP(-0.19*BP$58))/(Fperm_SI_Woolf2021!$E$9:$E$93-BP$58))*(BP$58-Fperm_SI_Woolf2021!$E$9:$E$93)/10))) + Fperm_SI_Woolf2021!$H$9:$H$93*EXP(-Fperm_SI_Woolf2021!$K$9:$K$93*$C61*IF(BP$58=Fperm_SI_Woolf2021!$E$9:$E$93,1,EXP(LN((1.1*(Fperm_SI_Woolf2021!$E$9:$E$93-BP$58)-63.1579*EXP(-0.19*Fperm_SI_Woolf2021!$E$9:$E$93)+63.1579*EXP(-0.19*BP$58))/(Fperm_SI_Woolf2021!$E$9:$E$93-BP$58))*(BP$58-Fperm_SI_Woolf2021!$E$9:$E$93)/10))),Fperm_SI_Woolf2021!$D$9:$D$93))</f>
        <v>1</v>
      </c>
      <c r="BQ61" s="51" cm="1">
        <f t="array" ref="BQ61">MIN(1,SLOPE(Fperm_SI_Woolf2021!$F$9:$F$93*EXP(-Fperm_SI_Woolf2021!$I$9:$I$93*$C61*IF(BQ$58=Fperm_SI_Woolf2021!$E$9:$E$93,1,EXP(LN((1.1*(Fperm_SI_Woolf2021!$E$9:$E$93-BQ$58)-63.1579*EXP(-0.19*Fperm_SI_Woolf2021!$E$9:$E$93)+63.1579*EXP(-0.19*BQ$58))/(Fperm_SI_Woolf2021!$E$9:$E$93-BQ$58))*(BQ$58-Fperm_SI_Woolf2021!$E$9:$E$93)/10))) + Fperm_SI_Woolf2021!$G$9:$G$93*EXP(-Fperm_SI_Woolf2021!$J$9:$J$93*$C61*IF(BQ$58=Fperm_SI_Woolf2021!$E$9:$E$93,1,EXP(LN((1.1*(Fperm_SI_Woolf2021!$E$9:$E$93-BQ$58)-63.1579*EXP(-0.19*Fperm_SI_Woolf2021!$E$9:$E$93)+63.1579*EXP(-0.19*BQ$58))/(Fperm_SI_Woolf2021!$E$9:$E$93-BQ$58))*(BQ$58-Fperm_SI_Woolf2021!$E$9:$E$93)/10))) + Fperm_SI_Woolf2021!$H$9:$H$93*EXP(-Fperm_SI_Woolf2021!$K$9:$K$93*$C61*IF(BQ$58=Fperm_SI_Woolf2021!$E$9:$E$93,1,EXP(LN((1.1*(Fperm_SI_Woolf2021!$E$9:$E$93-BQ$58)-63.1579*EXP(-0.19*Fperm_SI_Woolf2021!$E$9:$E$93)+63.1579*EXP(-0.19*BQ$58))/(Fperm_SI_Woolf2021!$E$9:$E$93-BQ$58))*(BQ$58-Fperm_SI_Woolf2021!$E$9:$E$93)/10))),Fperm_SI_Woolf2021!$D$9:$D$93)*BQ$57+INTERCEPT(Fperm_SI_Woolf2021!$F$9:$F$93*EXP(-Fperm_SI_Woolf2021!$I$9:$I$93*$C61*IF(BQ$58=Fperm_SI_Woolf2021!$E$9:$E$93,1,EXP(LN((1.1*(Fperm_SI_Woolf2021!$E$9:$E$93-BQ$58)-63.1579*EXP(-0.19*Fperm_SI_Woolf2021!$E$9:$E$93)+63.1579*EXP(-0.19*BQ$58))/(Fperm_SI_Woolf2021!$E$9:$E$93-BQ$58))*(BQ$58-Fperm_SI_Woolf2021!$E$9:$E$93)/10))) + Fperm_SI_Woolf2021!$G$9:$G$93*EXP(-Fperm_SI_Woolf2021!$J$9:$J$93*$C61*IF(BQ$58=Fperm_SI_Woolf2021!$E$9:$E$93,1,EXP(LN((1.1*(Fperm_SI_Woolf2021!$E$9:$E$93-BQ$58)-63.1579*EXP(-0.19*Fperm_SI_Woolf2021!$E$9:$E$93)+63.1579*EXP(-0.19*BQ$58))/(Fperm_SI_Woolf2021!$E$9:$E$93-BQ$58))*(BQ$58-Fperm_SI_Woolf2021!$E$9:$E$93)/10))) + Fperm_SI_Woolf2021!$H$9:$H$93*EXP(-Fperm_SI_Woolf2021!$K$9:$K$93*$C61*IF(BQ$58=Fperm_SI_Woolf2021!$E$9:$E$93,1,EXP(LN((1.1*(Fperm_SI_Woolf2021!$E$9:$E$93-BQ$58)-63.1579*EXP(-0.19*Fperm_SI_Woolf2021!$E$9:$E$93)+63.1579*EXP(-0.19*BQ$58))/(Fperm_SI_Woolf2021!$E$9:$E$93-BQ$58))*(BQ$58-Fperm_SI_Woolf2021!$E$9:$E$93)/10))),Fperm_SI_Woolf2021!$D$9:$D$93))</f>
        <v>1</v>
      </c>
      <c r="BR61" s="51" cm="1">
        <f t="array" ref="BR61">MIN(1,SLOPE(Fperm_SI_Woolf2021!$F$9:$F$93*EXP(-Fperm_SI_Woolf2021!$I$9:$I$93*$C61*IF(BR$58=Fperm_SI_Woolf2021!$E$9:$E$93,1,EXP(LN((1.1*(Fperm_SI_Woolf2021!$E$9:$E$93-BR$58)-63.1579*EXP(-0.19*Fperm_SI_Woolf2021!$E$9:$E$93)+63.1579*EXP(-0.19*BR$58))/(Fperm_SI_Woolf2021!$E$9:$E$93-BR$58))*(BR$58-Fperm_SI_Woolf2021!$E$9:$E$93)/10))) + Fperm_SI_Woolf2021!$G$9:$G$93*EXP(-Fperm_SI_Woolf2021!$J$9:$J$93*$C61*IF(BR$58=Fperm_SI_Woolf2021!$E$9:$E$93,1,EXP(LN((1.1*(Fperm_SI_Woolf2021!$E$9:$E$93-BR$58)-63.1579*EXP(-0.19*Fperm_SI_Woolf2021!$E$9:$E$93)+63.1579*EXP(-0.19*BR$58))/(Fperm_SI_Woolf2021!$E$9:$E$93-BR$58))*(BR$58-Fperm_SI_Woolf2021!$E$9:$E$93)/10))) + Fperm_SI_Woolf2021!$H$9:$H$93*EXP(-Fperm_SI_Woolf2021!$K$9:$K$93*$C61*IF(BR$58=Fperm_SI_Woolf2021!$E$9:$E$93,1,EXP(LN((1.1*(Fperm_SI_Woolf2021!$E$9:$E$93-BR$58)-63.1579*EXP(-0.19*Fperm_SI_Woolf2021!$E$9:$E$93)+63.1579*EXP(-0.19*BR$58))/(Fperm_SI_Woolf2021!$E$9:$E$93-BR$58))*(BR$58-Fperm_SI_Woolf2021!$E$9:$E$93)/10))),Fperm_SI_Woolf2021!$D$9:$D$93)*BR$57+INTERCEPT(Fperm_SI_Woolf2021!$F$9:$F$93*EXP(-Fperm_SI_Woolf2021!$I$9:$I$93*$C61*IF(BR$58=Fperm_SI_Woolf2021!$E$9:$E$93,1,EXP(LN((1.1*(Fperm_SI_Woolf2021!$E$9:$E$93-BR$58)-63.1579*EXP(-0.19*Fperm_SI_Woolf2021!$E$9:$E$93)+63.1579*EXP(-0.19*BR$58))/(Fperm_SI_Woolf2021!$E$9:$E$93-BR$58))*(BR$58-Fperm_SI_Woolf2021!$E$9:$E$93)/10))) + Fperm_SI_Woolf2021!$G$9:$G$93*EXP(-Fperm_SI_Woolf2021!$J$9:$J$93*$C61*IF(BR$58=Fperm_SI_Woolf2021!$E$9:$E$93,1,EXP(LN((1.1*(Fperm_SI_Woolf2021!$E$9:$E$93-BR$58)-63.1579*EXP(-0.19*Fperm_SI_Woolf2021!$E$9:$E$93)+63.1579*EXP(-0.19*BR$58))/(Fperm_SI_Woolf2021!$E$9:$E$93-BR$58))*(BR$58-Fperm_SI_Woolf2021!$E$9:$E$93)/10))) + Fperm_SI_Woolf2021!$H$9:$H$93*EXP(-Fperm_SI_Woolf2021!$K$9:$K$93*$C61*IF(BR$58=Fperm_SI_Woolf2021!$E$9:$E$93,1,EXP(LN((1.1*(Fperm_SI_Woolf2021!$E$9:$E$93-BR$58)-63.1579*EXP(-0.19*Fperm_SI_Woolf2021!$E$9:$E$93)+63.1579*EXP(-0.19*BR$58))/(Fperm_SI_Woolf2021!$E$9:$E$93-BR$58))*(BR$58-Fperm_SI_Woolf2021!$E$9:$E$93)/10))),Fperm_SI_Woolf2021!$D$9:$D$93))</f>
        <v>0.98724903861789381</v>
      </c>
      <c r="BS61" s="51" cm="1">
        <f t="array" ref="BS61">MIN(1,SLOPE(Fperm_SI_Woolf2021!$F$9:$F$93*EXP(-Fperm_SI_Woolf2021!$I$9:$I$93*$C61*IF(BS$58=Fperm_SI_Woolf2021!$E$9:$E$93,1,EXP(LN((1.1*(Fperm_SI_Woolf2021!$E$9:$E$93-BS$58)-63.1579*EXP(-0.19*Fperm_SI_Woolf2021!$E$9:$E$93)+63.1579*EXP(-0.19*BS$58))/(Fperm_SI_Woolf2021!$E$9:$E$93-BS$58))*(BS$58-Fperm_SI_Woolf2021!$E$9:$E$93)/10))) + Fperm_SI_Woolf2021!$G$9:$G$93*EXP(-Fperm_SI_Woolf2021!$J$9:$J$93*$C61*IF(BS$58=Fperm_SI_Woolf2021!$E$9:$E$93,1,EXP(LN((1.1*(Fperm_SI_Woolf2021!$E$9:$E$93-BS$58)-63.1579*EXP(-0.19*Fperm_SI_Woolf2021!$E$9:$E$93)+63.1579*EXP(-0.19*BS$58))/(Fperm_SI_Woolf2021!$E$9:$E$93-BS$58))*(BS$58-Fperm_SI_Woolf2021!$E$9:$E$93)/10))) + Fperm_SI_Woolf2021!$H$9:$H$93*EXP(-Fperm_SI_Woolf2021!$K$9:$K$93*$C61*IF(BS$58=Fperm_SI_Woolf2021!$E$9:$E$93,1,EXP(LN((1.1*(Fperm_SI_Woolf2021!$E$9:$E$93-BS$58)-63.1579*EXP(-0.19*Fperm_SI_Woolf2021!$E$9:$E$93)+63.1579*EXP(-0.19*BS$58))/(Fperm_SI_Woolf2021!$E$9:$E$93-BS$58))*(BS$58-Fperm_SI_Woolf2021!$E$9:$E$93)/10))),Fperm_SI_Woolf2021!$D$9:$D$93)*BS$57+INTERCEPT(Fperm_SI_Woolf2021!$F$9:$F$93*EXP(-Fperm_SI_Woolf2021!$I$9:$I$93*$C61*IF(BS$58=Fperm_SI_Woolf2021!$E$9:$E$93,1,EXP(LN((1.1*(Fperm_SI_Woolf2021!$E$9:$E$93-BS$58)-63.1579*EXP(-0.19*Fperm_SI_Woolf2021!$E$9:$E$93)+63.1579*EXP(-0.19*BS$58))/(Fperm_SI_Woolf2021!$E$9:$E$93-BS$58))*(BS$58-Fperm_SI_Woolf2021!$E$9:$E$93)/10))) + Fperm_SI_Woolf2021!$G$9:$G$93*EXP(-Fperm_SI_Woolf2021!$J$9:$J$93*$C61*IF(BS$58=Fperm_SI_Woolf2021!$E$9:$E$93,1,EXP(LN((1.1*(Fperm_SI_Woolf2021!$E$9:$E$93-BS$58)-63.1579*EXP(-0.19*Fperm_SI_Woolf2021!$E$9:$E$93)+63.1579*EXP(-0.19*BS$58))/(Fperm_SI_Woolf2021!$E$9:$E$93-BS$58))*(BS$58-Fperm_SI_Woolf2021!$E$9:$E$93)/10))) + Fperm_SI_Woolf2021!$H$9:$H$93*EXP(-Fperm_SI_Woolf2021!$K$9:$K$93*$C61*IF(BS$58=Fperm_SI_Woolf2021!$E$9:$E$93,1,EXP(LN((1.1*(Fperm_SI_Woolf2021!$E$9:$E$93-BS$58)-63.1579*EXP(-0.19*Fperm_SI_Woolf2021!$E$9:$E$93)+63.1579*EXP(-0.19*BS$58))/(Fperm_SI_Woolf2021!$E$9:$E$93-BS$58))*(BS$58-Fperm_SI_Woolf2021!$E$9:$E$93)/10))),Fperm_SI_Woolf2021!$D$9:$D$93))</f>
        <v>0.97015797439563944</v>
      </c>
      <c r="BT61" s="51" cm="1">
        <f t="array" ref="BT61">MIN(1,SLOPE(Fperm_SI_Woolf2021!$F$9:$F$93*EXP(-Fperm_SI_Woolf2021!$I$9:$I$93*$C61*IF(BT$58=Fperm_SI_Woolf2021!$E$9:$E$93,1,EXP(LN((1.1*(Fperm_SI_Woolf2021!$E$9:$E$93-BT$58)-63.1579*EXP(-0.19*Fperm_SI_Woolf2021!$E$9:$E$93)+63.1579*EXP(-0.19*BT$58))/(Fperm_SI_Woolf2021!$E$9:$E$93-BT$58))*(BT$58-Fperm_SI_Woolf2021!$E$9:$E$93)/10))) + Fperm_SI_Woolf2021!$G$9:$G$93*EXP(-Fperm_SI_Woolf2021!$J$9:$J$93*$C61*IF(BT$58=Fperm_SI_Woolf2021!$E$9:$E$93,1,EXP(LN((1.1*(Fperm_SI_Woolf2021!$E$9:$E$93-BT$58)-63.1579*EXP(-0.19*Fperm_SI_Woolf2021!$E$9:$E$93)+63.1579*EXP(-0.19*BT$58))/(Fperm_SI_Woolf2021!$E$9:$E$93-BT$58))*(BT$58-Fperm_SI_Woolf2021!$E$9:$E$93)/10))) + Fperm_SI_Woolf2021!$H$9:$H$93*EXP(-Fperm_SI_Woolf2021!$K$9:$K$93*$C61*IF(BT$58=Fperm_SI_Woolf2021!$E$9:$E$93,1,EXP(LN((1.1*(Fperm_SI_Woolf2021!$E$9:$E$93-BT$58)-63.1579*EXP(-0.19*Fperm_SI_Woolf2021!$E$9:$E$93)+63.1579*EXP(-0.19*BT$58))/(Fperm_SI_Woolf2021!$E$9:$E$93-BT$58))*(BT$58-Fperm_SI_Woolf2021!$E$9:$E$93)/10))),Fperm_SI_Woolf2021!$D$9:$D$93)*BT$57+INTERCEPT(Fperm_SI_Woolf2021!$F$9:$F$93*EXP(-Fperm_SI_Woolf2021!$I$9:$I$93*$C61*IF(BT$58=Fperm_SI_Woolf2021!$E$9:$E$93,1,EXP(LN((1.1*(Fperm_SI_Woolf2021!$E$9:$E$93-BT$58)-63.1579*EXP(-0.19*Fperm_SI_Woolf2021!$E$9:$E$93)+63.1579*EXP(-0.19*BT$58))/(Fperm_SI_Woolf2021!$E$9:$E$93-BT$58))*(BT$58-Fperm_SI_Woolf2021!$E$9:$E$93)/10))) + Fperm_SI_Woolf2021!$G$9:$G$93*EXP(-Fperm_SI_Woolf2021!$J$9:$J$93*$C61*IF(BT$58=Fperm_SI_Woolf2021!$E$9:$E$93,1,EXP(LN((1.1*(Fperm_SI_Woolf2021!$E$9:$E$93-BT$58)-63.1579*EXP(-0.19*Fperm_SI_Woolf2021!$E$9:$E$93)+63.1579*EXP(-0.19*BT$58))/(Fperm_SI_Woolf2021!$E$9:$E$93-BT$58))*(BT$58-Fperm_SI_Woolf2021!$E$9:$E$93)/10))) + Fperm_SI_Woolf2021!$H$9:$H$93*EXP(-Fperm_SI_Woolf2021!$K$9:$K$93*$C61*IF(BT$58=Fperm_SI_Woolf2021!$E$9:$E$93,1,EXP(LN((1.1*(Fperm_SI_Woolf2021!$E$9:$E$93-BT$58)-63.1579*EXP(-0.19*Fperm_SI_Woolf2021!$E$9:$E$93)+63.1579*EXP(-0.19*BT$58))/(Fperm_SI_Woolf2021!$E$9:$E$93-BT$58))*(BT$58-Fperm_SI_Woolf2021!$E$9:$E$93)/10))),Fperm_SI_Woolf2021!$D$9:$D$93))</f>
        <v>0.95306691017338518</v>
      </c>
      <c r="BU61" s="51" cm="1">
        <f t="array" ref="BU61">MIN(1,SLOPE(Fperm_SI_Woolf2021!$F$9:$F$93*EXP(-Fperm_SI_Woolf2021!$I$9:$I$93*$C61*IF(BU$58=Fperm_SI_Woolf2021!$E$9:$E$93,1,EXP(LN((1.1*(Fperm_SI_Woolf2021!$E$9:$E$93-BU$58)-63.1579*EXP(-0.19*Fperm_SI_Woolf2021!$E$9:$E$93)+63.1579*EXP(-0.19*BU$58))/(Fperm_SI_Woolf2021!$E$9:$E$93-BU$58))*(BU$58-Fperm_SI_Woolf2021!$E$9:$E$93)/10))) + Fperm_SI_Woolf2021!$G$9:$G$93*EXP(-Fperm_SI_Woolf2021!$J$9:$J$93*$C61*IF(BU$58=Fperm_SI_Woolf2021!$E$9:$E$93,1,EXP(LN((1.1*(Fperm_SI_Woolf2021!$E$9:$E$93-BU$58)-63.1579*EXP(-0.19*Fperm_SI_Woolf2021!$E$9:$E$93)+63.1579*EXP(-0.19*BU$58))/(Fperm_SI_Woolf2021!$E$9:$E$93-BU$58))*(BU$58-Fperm_SI_Woolf2021!$E$9:$E$93)/10))) + Fperm_SI_Woolf2021!$H$9:$H$93*EXP(-Fperm_SI_Woolf2021!$K$9:$K$93*$C61*IF(BU$58=Fperm_SI_Woolf2021!$E$9:$E$93,1,EXP(LN((1.1*(Fperm_SI_Woolf2021!$E$9:$E$93-BU$58)-63.1579*EXP(-0.19*Fperm_SI_Woolf2021!$E$9:$E$93)+63.1579*EXP(-0.19*BU$58))/(Fperm_SI_Woolf2021!$E$9:$E$93-BU$58))*(BU$58-Fperm_SI_Woolf2021!$E$9:$E$93)/10))),Fperm_SI_Woolf2021!$D$9:$D$93)*BU$57+INTERCEPT(Fperm_SI_Woolf2021!$F$9:$F$93*EXP(-Fperm_SI_Woolf2021!$I$9:$I$93*$C61*IF(BU$58=Fperm_SI_Woolf2021!$E$9:$E$93,1,EXP(LN((1.1*(Fperm_SI_Woolf2021!$E$9:$E$93-BU$58)-63.1579*EXP(-0.19*Fperm_SI_Woolf2021!$E$9:$E$93)+63.1579*EXP(-0.19*BU$58))/(Fperm_SI_Woolf2021!$E$9:$E$93-BU$58))*(BU$58-Fperm_SI_Woolf2021!$E$9:$E$93)/10))) + Fperm_SI_Woolf2021!$G$9:$G$93*EXP(-Fperm_SI_Woolf2021!$J$9:$J$93*$C61*IF(BU$58=Fperm_SI_Woolf2021!$E$9:$E$93,1,EXP(LN((1.1*(Fperm_SI_Woolf2021!$E$9:$E$93-BU$58)-63.1579*EXP(-0.19*Fperm_SI_Woolf2021!$E$9:$E$93)+63.1579*EXP(-0.19*BU$58))/(Fperm_SI_Woolf2021!$E$9:$E$93-BU$58))*(BU$58-Fperm_SI_Woolf2021!$E$9:$E$93)/10))) + Fperm_SI_Woolf2021!$H$9:$H$93*EXP(-Fperm_SI_Woolf2021!$K$9:$K$93*$C61*IF(BU$58=Fperm_SI_Woolf2021!$E$9:$E$93,1,EXP(LN((1.1*(Fperm_SI_Woolf2021!$E$9:$E$93-BU$58)-63.1579*EXP(-0.19*Fperm_SI_Woolf2021!$E$9:$E$93)+63.1579*EXP(-0.19*BU$58))/(Fperm_SI_Woolf2021!$E$9:$E$93-BU$58))*(BU$58-Fperm_SI_Woolf2021!$E$9:$E$93)/10))),Fperm_SI_Woolf2021!$D$9:$D$93))</f>
        <v>0.93597584595113081</v>
      </c>
      <c r="BV61" s="51" cm="1">
        <f t="array" ref="BV61">MIN(1,SLOPE(Fperm_SI_Woolf2021!$F$9:$F$93*EXP(-Fperm_SI_Woolf2021!$I$9:$I$93*$C61*IF(BV$58=Fperm_SI_Woolf2021!$E$9:$E$93,1,EXP(LN((1.1*(Fperm_SI_Woolf2021!$E$9:$E$93-BV$58)-63.1579*EXP(-0.19*Fperm_SI_Woolf2021!$E$9:$E$93)+63.1579*EXP(-0.19*BV$58))/(Fperm_SI_Woolf2021!$E$9:$E$93-BV$58))*(BV$58-Fperm_SI_Woolf2021!$E$9:$E$93)/10))) + Fperm_SI_Woolf2021!$G$9:$G$93*EXP(-Fperm_SI_Woolf2021!$J$9:$J$93*$C61*IF(BV$58=Fperm_SI_Woolf2021!$E$9:$E$93,1,EXP(LN((1.1*(Fperm_SI_Woolf2021!$E$9:$E$93-BV$58)-63.1579*EXP(-0.19*Fperm_SI_Woolf2021!$E$9:$E$93)+63.1579*EXP(-0.19*BV$58))/(Fperm_SI_Woolf2021!$E$9:$E$93-BV$58))*(BV$58-Fperm_SI_Woolf2021!$E$9:$E$93)/10))) + Fperm_SI_Woolf2021!$H$9:$H$93*EXP(-Fperm_SI_Woolf2021!$K$9:$K$93*$C61*IF(BV$58=Fperm_SI_Woolf2021!$E$9:$E$93,1,EXP(LN((1.1*(Fperm_SI_Woolf2021!$E$9:$E$93-BV$58)-63.1579*EXP(-0.19*Fperm_SI_Woolf2021!$E$9:$E$93)+63.1579*EXP(-0.19*BV$58))/(Fperm_SI_Woolf2021!$E$9:$E$93-BV$58))*(BV$58-Fperm_SI_Woolf2021!$E$9:$E$93)/10))),Fperm_SI_Woolf2021!$D$9:$D$93)*BV$57+INTERCEPT(Fperm_SI_Woolf2021!$F$9:$F$93*EXP(-Fperm_SI_Woolf2021!$I$9:$I$93*$C61*IF(BV$58=Fperm_SI_Woolf2021!$E$9:$E$93,1,EXP(LN((1.1*(Fperm_SI_Woolf2021!$E$9:$E$93-BV$58)-63.1579*EXP(-0.19*Fperm_SI_Woolf2021!$E$9:$E$93)+63.1579*EXP(-0.19*BV$58))/(Fperm_SI_Woolf2021!$E$9:$E$93-BV$58))*(BV$58-Fperm_SI_Woolf2021!$E$9:$E$93)/10))) + Fperm_SI_Woolf2021!$G$9:$G$93*EXP(-Fperm_SI_Woolf2021!$J$9:$J$93*$C61*IF(BV$58=Fperm_SI_Woolf2021!$E$9:$E$93,1,EXP(LN((1.1*(Fperm_SI_Woolf2021!$E$9:$E$93-BV$58)-63.1579*EXP(-0.19*Fperm_SI_Woolf2021!$E$9:$E$93)+63.1579*EXP(-0.19*BV$58))/(Fperm_SI_Woolf2021!$E$9:$E$93-BV$58))*(BV$58-Fperm_SI_Woolf2021!$E$9:$E$93)/10))) + Fperm_SI_Woolf2021!$H$9:$H$93*EXP(-Fperm_SI_Woolf2021!$K$9:$K$93*$C61*IF(BV$58=Fperm_SI_Woolf2021!$E$9:$E$93,1,EXP(LN((1.1*(Fperm_SI_Woolf2021!$E$9:$E$93-BV$58)-63.1579*EXP(-0.19*Fperm_SI_Woolf2021!$E$9:$E$93)+63.1579*EXP(-0.19*BV$58))/(Fperm_SI_Woolf2021!$E$9:$E$93-BV$58))*(BV$58-Fperm_SI_Woolf2021!$E$9:$E$93)/10))),Fperm_SI_Woolf2021!$D$9:$D$93))</f>
        <v>0.91888478172887655</v>
      </c>
      <c r="BW61" s="51" cm="1">
        <f t="array" ref="BW61">MIN(1,SLOPE(Fperm_SI_Woolf2021!$F$9:$F$93*EXP(-Fperm_SI_Woolf2021!$I$9:$I$93*$C61*IF(BW$58=Fperm_SI_Woolf2021!$E$9:$E$93,1,EXP(LN((1.1*(Fperm_SI_Woolf2021!$E$9:$E$93-BW$58)-63.1579*EXP(-0.19*Fperm_SI_Woolf2021!$E$9:$E$93)+63.1579*EXP(-0.19*BW$58))/(Fperm_SI_Woolf2021!$E$9:$E$93-BW$58))*(BW$58-Fperm_SI_Woolf2021!$E$9:$E$93)/10))) + Fperm_SI_Woolf2021!$G$9:$G$93*EXP(-Fperm_SI_Woolf2021!$J$9:$J$93*$C61*IF(BW$58=Fperm_SI_Woolf2021!$E$9:$E$93,1,EXP(LN((1.1*(Fperm_SI_Woolf2021!$E$9:$E$93-BW$58)-63.1579*EXP(-0.19*Fperm_SI_Woolf2021!$E$9:$E$93)+63.1579*EXP(-0.19*BW$58))/(Fperm_SI_Woolf2021!$E$9:$E$93-BW$58))*(BW$58-Fperm_SI_Woolf2021!$E$9:$E$93)/10))) + Fperm_SI_Woolf2021!$H$9:$H$93*EXP(-Fperm_SI_Woolf2021!$K$9:$K$93*$C61*IF(BW$58=Fperm_SI_Woolf2021!$E$9:$E$93,1,EXP(LN((1.1*(Fperm_SI_Woolf2021!$E$9:$E$93-BW$58)-63.1579*EXP(-0.19*Fperm_SI_Woolf2021!$E$9:$E$93)+63.1579*EXP(-0.19*BW$58))/(Fperm_SI_Woolf2021!$E$9:$E$93-BW$58))*(BW$58-Fperm_SI_Woolf2021!$E$9:$E$93)/10))),Fperm_SI_Woolf2021!$D$9:$D$93)*BW$57+INTERCEPT(Fperm_SI_Woolf2021!$F$9:$F$93*EXP(-Fperm_SI_Woolf2021!$I$9:$I$93*$C61*IF(BW$58=Fperm_SI_Woolf2021!$E$9:$E$93,1,EXP(LN((1.1*(Fperm_SI_Woolf2021!$E$9:$E$93-BW$58)-63.1579*EXP(-0.19*Fperm_SI_Woolf2021!$E$9:$E$93)+63.1579*EXP(-0.19*BW$58))/(Fperm_SI_Woolf2021!$E$9:$E$93-BW$58))*(BW$58-Fperm_SI_Woolf2021!$E$9:$E$93)/10))) + Fperm_SI_Woolf2021!$G$9:$G$93*EXP(-Fperm_SI_Woolf2021!$J$9:$J$93*$C61*IF(BW$58=Fperm_SI_Woolf2021!$E$9:$E$93,1,EXP(LN((1.1*(Fperm_SI_Woolf2021!$E$9:$E$93-BW$58)-63.1579*EXP(-0.19*Fperm_SI_Woolf2021!$E$9:$E$93)+63.1579*EXP(-0.19*BW$58))/(Fperm_SI_Woolf2021!$E$9:$E$93-BW$58))*(BW$58-Fperm_SI_Woolf2021!$E$9:$E$93)/10))) + Fperm_SI_Woolf2021!$H$9:$H$93*EXP(-Fperm_SI_Woolf2021!$K$9:$K$93*$C61*IF(BW$58=Fperm_SI_Woolf2021!$E$9:$E$93,1,EXP(LN((1.1*(Fperm_SI_Woolf2021!$E$9:$E$93-BW$58)-63.1579*EXP(-0.19*Fperm_SI_Woolf2021!$E$9:$E$93)+63.1579*EXP(-0.19*BW$58))/(Fperm_SI_Woolf2021!$E$9:$E$93-BW$58))*(BW$58-Fperm_SI_Woolf2021!$E$9:$E$93)/10))),Fperm_SI_Woolf2021!$D$9:$D$93))</f>
        <v>0.90179371750662218</v>
      </c>
      <c r="BX61" s="51" cm="1">
        <f t="array" ref="BX61">MIN(1,SLOPE(Fperm_SI_Woolf2021!$F$9:$F$93*EXP(-Fperm_SI_Woolf2021!$I$9:$I$93*$C61*IF(BX$58=Fperm_SI_Woolf2021!$E$9:$E$93,1,EXP(LN((1.1*(Fperm_SI_Woolf2021!$E$9:$E$93-BX$58)-63.1579*EXP(-0.19*Fperm_SI_Woolf2021!$E$9:$E$93)+63.1579*EXP(-0.19*BX$58))/(Fperm_SI_Woolf2021!$E$9:$E$93-BX$58))*(BX$58-Fperm_SI_Woolf2021!$E$9:$E$93)/10))) + Fperm_SI_Woolf2021!$G$9:$G$93*EXP(-Fperm_SI_Woolf2021!$J$9:$J$93*$C61*IF(BX$58=Fperm_SI_Woolf2021!$E$9:$E$93,1,EXP(LN((1.1*(Fperm_SI_Woolf2021!$E$9:$E$93-BX$58)-63.1579*EXP(-0.19*Fperm_SI_Woolf2021!$E$9:$E$93)+63.1579*EXP(-0.19*BX$58))/(Fperm_SI_Woolf2021!$E$9:$E$93-BX$58))*(BX$58-Fperm_SI_Woolf2021!$E$9:$E$93)/10))) + Fperm_SI_Woolf2021!$H$9:$H$93*EXP(-Fperm_SI_Woolf2021!$K$9:$K$93*$C61*IF(BX$58=Fperm_SI_Woolf2021!$E$9:$E$93,1,EXP(LN((1.1*(Fperm_SI_Woolf2021!$E$9:$E$93-BX$58)-63.1579*EXP(-0.19*Fperm_SI_Woolf2021!$E$9:$E$93)+63.1579*EXP(-0.19*BX$58))/(Fperm_SI_Woolf2021!$E$9:$E$93-BX$58))*(BX$58-Fperm_SI_Woolf2021!$E$9:$E$93)/10))),Fperm_SI_Woolf2021!$D$9:$D$93)*BX$57+INTERCEPT(Fperm_SI_Woolf2021!$F$9:$F$93*EXP(-Fperm_SI_Woolf2021!$I$9:$I$93*$C61*IF(BX$58=Fperm_SI_Woolf2021!$E$9:$E$93,1,EXP(LN((1.1*(Fperm_SI_Woolf2021!$E$9:$E$93-BX$58)-63.1579*EXP(-0.19*Fperm_SI_Woolf2021!$E$9:$E$93)+63.1579*EXP(-0.19*BX$58))/(Fperm_SI_Woolf2021!$E$9:$E$93-BX$58))*(BX$58-Fperm_SI_Woolf2021!$E$9:$E$93)/10))) + Fperm_SI_Woolf2021!$G$9:$G$93*EXP(-Fperm_SI_Woolf2021!$J$9:$J$93*$C61*IF(BX$58=Fperm_SI_Woolf2021!$E$9:$E$93,1,EXP(LN((1.1*(Fperm_SI_Woolf2021!$E$9:$E$93-BX$58)-63.1579*EXP(-0.19*Fperm_SI_Woolf2021!$E$9:$E$93)+63.1579*EXP(-0.19*BX$58))/(Fperm_SI_Woolf2021!$E$9:$E$93-BX$58))*(BX$58-Fperm_SI_Woolf2021!$E$9:$E$93)/10))) + Fperm_SI_Woolf2021!$H$9:$H$93*EXP(-Fperm_SI_Woolf2021!$K$9:$K$93*$C61*IF(BX$58=Fperm_SI_Woolf2021!$E$9:$E$93,1,EXP(LN((1.1*(Fperm_SI_Woolf2021!$E$9:$E$93-BX$58)-63.1579*EXP(-0.19*Fperm_SI_Woolf2021!$E$9:$E$93)+63.1579*EXP(-0.19*BX$58))/(Fperm_SI_Woolf2021!$E$9:$E$93-BX$58))*(BX$58-Fperm_SI_Woolf2021!$E$9:$E$93)/10))),Fperm_SI_Woolf2021!$D$9:$D$93))</f>
        <v>0.88470265328436781</v>
      </c>
      <c r="BY61" s="51" cm="1">
        <f t="array" ref="BY61">MIN(1,SLOPE(Fperm_SI_Woolf2021!$F$9:$F$93*EXP(-Fperm_SI_Woolf2021!$I$9:$I$93*$C61*IF(BY$58=Fperm_SI_Woolf2021!$E$9:$E$93,1,EXP(LN((1.1*(Fperm_SI_Woolf2021!$E$9:$E$93-BY$58)-63.1579*EXP(-0.19*Fperm_SI_Woolf2021!$E$9:$E$93)+63.1579*EXP(-0.19*BY$58))/(Fperm_SI_Woolf2021!$E$9:$E$93-BY$58))*(BY$58-Fperm_SI_Woolf2021!$E$9:$E$93)/10))) + Fperm_SI_Woolf2021!$G$9:$G$93*EXP(-Fperm_SI_Woolf2021!$J$9:$J$93*$C61*IF(BY$58=Fperm_SI_Woolf2021!$E$9:$E$93,1,EXP(LN((1.1*(Fperm_SI_Woolf2021!$E$9:$E$93-BY$58)-63.1579*EXP(-0.19*Fperm_SI_Woolf2021!$E$9:$E$93)+63.1579*EXP(-0.19*BY$58))/(Fperm_SI_Woolf2021!$E$9:$E$93-BY$58))*(BY$58-Fperm_SI_Woolf2021!$E$9:$E$93)/10))) + Fperm_SI_Woolf2021!$H$9:$H$93*EXP(-Fperm_SI_Woolf2021!$K$9:$K$93*$C61*IF(BY$58=Fperm_SI_Woolf2021!$E$9:$E$93,1,EXP(LN((1.1*(Fperm_SI_Woolf2021!$E$9:$E$93-BY$58)-63.1579*EXP(-0.19*Fperm_SI_Woolf2021!$E$9:$E$93)+63.1579*EXP(-0.19*BY$58))/(Fperm_SI_Woolf2021!$E$9:$E$93-BY$58))*(BY$58-Fperm_SI_Woolf2021!$E$9:$E$93)/10))),Fperm_SI_Woolf2021!$D$9:$D$93)*BY$57+INTERCEPT(Fperm_SI_Woolf2021!$F$9:$F$93*EXP(-Fperm_SI_Woolf2021!$I$9:$I$93*$C61*IF(BY$58=Fperm_SI_Woolf2021!$E$9:$E$93,1,EXP(LN((1.1*(Fperm_SI_Woolf2021!$E$9:$E$93-BY$58)-63.1579*EXP(-0.19*Fperm_SI_Woolf2021!$E$9:$E$93)+63.1579*EXP(-0.19*BY$58))/(Fperm_SI_Woolf2021!$E$9:$E$93-BY$58))*(BY$58-Fperm_SI_Woolf2021!$E$9:$E$93)/10))) + Fperm_SI_Woolf2021!$G$9:$G$93*EXP(-Fperm_SI_Woolf2021!$J$9:$J$93*$C61*IF(BY$58=Fperm_SI_Woolf2021!$E$9:$E$93,1,EXP(LN((1.1*(Fperm_SI_Woolf2021!$E$9:$E$93-BY$58)-63.1579*EXP(-0.19*Fperm_SI_Woolf2021!$E$9:$E$93)+63.1579*EXP(-0.19*BY$58))/(Fperm_SI_Woolf2021!$E$9:$E$93-BY$58))*(BY$58-Fperm_SI_Woolf2021!$E$9:$E$93)/10))) + Fperm_SI_Woolf2021!$H$9:$H$93*EXP(-Fperm_SI_Woolf2021!$K$9:$K$93*$C61*IF(BY$58=Fperm_SI_Woolf2021!$E$9:$E$93,1,EXP(LN((1.1*(Fperm_SI_Woolf2021!$E$9:$E$93-BY$58)-63.1579*EXP(-0.19*Fperm_SI_Woolf2021!$E$9:$E$93)+63.1579*EXP(-0.19*BY$58))/(Fperm_SI_Woolf2021!$E$9:$E$93-BY$58))*(BY$58-Fperm_SI_Woolf2021!$E$9:$E$93)/10))),Fperm_SI_Woolf2021!$D$9:$D$93))</f>
        <v>0.86761158906211355</v>
      </c>
      <c r="BZ61" s="51" cm="1">
        <f t="array" ref="BZ61">MIN(1,SLOPE(Fperm_SI_Woolf2021!$F$9:$F$93*EXP(-Fperm_SI_Woolf2021!$I$9:$I$93*$C61*IF(BZ$58=Fperm_SI_Woolf2021!$E$9:$E$93,1,EXP(LN((1.1*(Fperm_SI_Woolf2021!$E$9:$E$93-BZ$58)-63.1579*EXP(-0.19*Fperm_SI_Woolf2021!$E$9:$E$93)+63.1579*EXP(-0.19*BZ$58))/(Fperm_SI_Woolf2021!$E$9:$E$93-BZ$58))*(BZ$58-Fperm_SI_Woolf2021!$E$9:$E$93)/10))) + Fperm_SI_Woolf2021!$G$9:$G$93*EXP(-Fperm_SI_Woolf2021!$J$9:$J$93*$C61*IF(BZ$58=Fperm_SI_Woolf2021!$E$9:$E$93,1,EXP(LN((1.1*(Fperm_SI_Woolf2021!$E$9:$E$93-BZ$58)-63.1579*EXP(-0.19*Fperm_SI_Woolf2021!$E$9:$E$93)+63.1579*EXP(-0.19*BZ$58))/(Fperm_SI_Woolf2021!$E$9:$E$93-BZ$58))*(BZ$58-Fperm_SI_Woolf2021!$E$9:$E$93)/10))) + Fperm_SI_Woolf2021!$H$9:$H$93*EXP(-Fperm_SI_Woolf2021!$K$9:$K$93*$C61*IF(BZ$58=Fperm_SI_Woolf2021!$E$9:$E$93,1,EXP(LN((1.1*(Fperm_SI_Woolf2021!$E$9:$E$93-BZ$58)-63.1579*EXP(-0.19*Fperm_SI_Woolf2021!$E$9:$E$93)+63.1579*EXP(-0.19*BZ$58))/(Fperm_SI_Woolf2021!$E$9:$E$93-BZ$58))*(BZ$58-Fperm_SI_Woolf2021!$E$9:$E$93)/10))),Fperm_SI_Woolf2021!$D$9:$D$93)*BZ$57+INTERCEPT(Fperm_SI_Woolf2021!$F$9:$F$93*EXP(-Fperm_SI_Woolf2021!$I$9:$I$93*$C61*IF(BZ$58=Fperm_SI_Woolf2021!$E$9:$E$93,1,EXP(LN((1.1*(Fperm_SI_Woolf2021!$E$9:$E$93-BZ$58)-63.1579*EXP(-0.19*Fperm_SI_Woolf2021!$E$9:$E$93)+63.1579*EXP(-0.19*BZ$58))/(Fperm_SI_Woolf2021!$E$9:$E$93-BZ$58))*(BZ$58-Fperm_SI_Woolf2021!$E$9:$E$93)/10))) + Fperm_SI_Woolf2021!$G$9:$G$93*EXP(-Fperm_SI_Woolf2021!$J$9:$J$93*$C61*IF(BZ$58=Fperm_SI_Woolf2021!$E$9:$E$93,1,EXP(LN((1.1*(Fperm_SI_Woolf2021!$E$9:$E$93-BZ$58)-63.1579*EXP(-0.19*Fperm_SI_Woolf2021!$E$9:$E$93)+63.1579*EXP(-0.19*BZ$58))/(Fperm_SI_Woolf2021!$E$9:$E$93-BZ$58))*(BZ$58-Fperm_SI_Woolf2021!$E$9:$E$93)/10))) + Fperm_SI_Woolf2021!$H$9:$H$93*EXP(-Fperm_SI_Woolf2021!$K$9:$K$93*$C61*IF(BZ$58=Fperm_SI_Woolf2021!$E$9:$E$93,1,EXP(LN((1.1*(Fperm_SI_Woolf2021!$E$9:$E$93-BZ$58)-63.1579*EXP(-0.19*Fperm_SI_Woolf2021!$E$9:$E$93)+63.1579*EXP(-0.19*BZ$58))/(Fperm_SI_Woolf2021!$E$9:$E$93-BZ$58))*(BZ$58-Fperm_SI_Woolf2021!$E$9:$E$93)/10))),Fperm_SI_Woolf2021!$D$9:$D$93))</f>
        <v>0.85052052483985918</v>
      </c>
    </row>
    <row r="62" spans="2:78" x14ac:dyDescent="0.2">
      <c r="C62" s="48">
        <v>20</v>
      </c>
      <c r="D62" s="51" cm="1">
        <f t="array" ref="D62">MIN(1,SLOPE(Fperm_SI_Woolf2021!$F$9:$F$93*EXP(-Fperm_SI_Woolf2021!$I$9:$I$93*$C62*IF(D$58=Fperm_SI_Woolf2021!$E$9:$E$93,1,EXP(LN((1.1*(Fperm_SI_Woolf2021!$E$9:$E$93-D$58)-63.1579*EXP(-0.19*Fperm_SI_Woolf2021!$E$9:$E$93)+63.1579*EXP(-0.19*D$58))/(Fperm_SI_Woolf2021!$E$9:$E$93-D$58))*(D$58-Fperm_SI_Woolf2021!$E$9:$E$93)/10))) + Fperm_SI_Woolf2021!$G$9:$G$93*EXP(-Fperm_SI_Woolf2021!$J$9:$J$93*$C62*IF(D$58=Fperm_SI_Woolf2021!$E$9:$E$93,1,EXP(LN((1.1*(Fperm_SI_Woolf2021!$E$9:$E$93-D$58)-63.1579*EXP(-0.19*Fperm_SI_Woolf2021!$E$9:$E$93)+63.1579*EXP(-0.19*D$58))/(Fperm_SI_Woolf2021!$E$9:$E$93-D$58))*(D$58-Fperm_SI_Woolf2021!$E$9:$E$93)/10))) + Fperm_SI_Woolf2021!$H$9:$H$93*EXP(-Fperm_SI_Woolf2021!$K$9:$K$93*$C62*IF(D$58=Fperm_SI_Woolf2021!$E$9:$E$93,1,EXP(LN((1.1*(Fperm_SI_Woolf2021!$E$9:$E$93-D$58)-63.1579*EXP(-0.19*Fperm_SI_Woolf2021!$E$9:$E$93)+63.1579*EXP(-0.19*D$58))/(Fperm_SI_Woolf2021!$E$9:$E$93-D$58))*(D$58-Fperm_SI_Woolf2021!$E$9:$E$93)/10))),Fperm_SI_Woolf2021!$D$9:$D$93)*D$57+INTERCEPT(Fperm_SI_Woolf2021!$F$9:$F$93*EXP(-Fperm_SI_Woolf2021!$I$9:$I$93*$C62*IF(D$58=Fperm_SI_Woolf2021!$E$9:$E$93,1,EXP(LN((1.1*(Fperm_SI_Woolf2021!$E$9:$E$93-D$58)-63.1579*EXP(-0.19*Fperm_SI_Woolf2021!$E$9:$E$93)+63.1579*EXP(-0.19*D$58))/(Fperm_SI_Woolf2021!$E$9:$E$93-D$58))*(D$58-Fperm_SI_Woolf2021!$E$9:$E$93)/10))) + Fperm_SI_Woolf2021!$G$9:$G$93*EXP(-Fperm_SI_Woolf2021!$J$9:$J$93*$C62*IF(D$58=Fperm_SI_Woolf2021!$E$9:$E$93,1,EXP(LN((1.1*(Fperm_SI_Woolf2021!$E$9:$E$93-D$58)-63.1579*EXP(-0.19*Fperm_SI_Woolf2021!$E$9:$E$93)+63.1579*EXP(-0.19*D$58))/(Fperm_SI_Woolf2021!$E$9:$E$93-D$58))*(D$58-Fperm_SI_Woolf2021!$E$9:$E$93)/10))) + Fperm_SI_Woolf2021!$H$9:$H$93*EXP(-Fperm_SI_Woolf2021!$K$9:$K$93*$C62*IF(D$58=Fperm_SI_Woolf2021!$E$9:$E$93,1,EXP(LN((1.1*(Fperm_SI_Woolf2021!$E$9:$E$93-D$58)-63.1579*EXP(-0.19*Fperm_SI_Woolf2021!$E$9:$E$93)+63.1579*EXP(-0.19*D$58))/(Fperm_SI_Woolf2021!$E$9:$E$93-D$58))*(D$58-Fperm_SI_Woolf2021!$E$9:$E$93)/10))),Fperm_SI_Woolf2021!$D$9:$D$93))</f>
        <v>1</v>
      </c>
      <c r="E62" s="51" cm="1">
        <f t="array" ref="E62">MIN(1,SLOPE(Fperm_SI_Woolf2021!$F$9:$F$93*EXP(-Fperm_SI_Woolf2021!$I$9:$I$93*$C62*IF(E$58=Fperm_SI_Woolf2021!$E$9:$E$93,1,EXP(LN((1.1*(Fperm_SI_Woolf2021!$E$9:$E$93-E$58)-63.1579*EXP(-0.19*Fperm_SI_Woolf2021!$E$9:$E$93)+63.1579*EXP(-0.19*E$58))/(Fperm_SI_Woolf2021!$E$9:$E$93-E$58))*(E$58-Fperm_SI_Woolf2021!$E$9:$E$93)/10))) + Fperm_SI_Woolf2021!$G$9:$G$93*EXP(-Fperm_SI_Woolf2021!$J$9:$J$93*$C62*IF(E$58=Fperm_SI_Woolf2021!$E$9:$E$93,1,EXP(LN((1.1*(Fperm_SI_Woolf2021!$E$9:$E$93-E$58)-63.1579*EXP(-0.19*Fperm_SI_Woolf2021!$E$9:$E$93)+63.1579*EXP(-0.19*E$58))/(Fperm_SI_Woolf2021!$E$9:$E$93-E$58))*(E$58-Fperm_SI_Woolf2021!$E$9:$E$93)/10))) + Fperm_SI_Woolf2021!$H$9:$H$93*EXP(-Fperm_SI_Woolf2021!$K$9:$K$93*$C62*IF(E$58=Fperm_SI_Woolf2021!$E$9:$E$93,1,EXP(LN((1.1*(Fperm_SI_Woolf2021!$E$9:$E$93-E$58)-63.1579*EXP(-0.19*Fperm_SI_Woolf2021!$E$9:$E$93)+63.1579*EXP(-0.19*E$58))/(Fperm_SI_Woolf2021!$E$9:$E$93-E$58))*(E$58-Fperm_SI_Woolf2021!$E$9:$E$93)/10))),Fperm_SI_Woolf2021!$D$9:$D$93)*E$57+INTERCEPT(Fperm_SI_Woolf2021!$F$9:$F$93*EXP(-Fperm_SI_Woolf2021!$I$9:$I$93*$C62*IF(E$58=Fperm_SI_Woolf2021!$E$9:$E$93,1,EXP(LN((1.1*(Fperm_SI_Woolf2021!$E$9:$E$93-E$58)-63.1579*EXP(-0.19*Fperm_SI_Woolf2021!$E$9:$E$93)+63.1579*EXP(-0.19*E$58))/(Fperm_SI_Woolf2021!$E$9:$E$93-E$58))*(E$58-Fperm_SI_Woolf2021!$E$9:$E$93)/10))) + Fperm_SI_Woolf2021!$G$9:$G$93*EXP(-Fperm_SI_Woolf2021!$J$9:$J$93*$C62*IF(E$58=Fperm_SI_Woolf2021!$E$9:$E$93,1,EXP(LN((1.1*(Fperm_SI_Woolf2021!$E$9:$E$93-E$58)-63.1579*EXP(-0.19*Fperm_SI_Woolf2021!$E$9:$E$93)+63.1579*EXP(-0.19*E$58))/(Fperm_SI_Woolf2021!$E$9:$E$93-E$58))*(E$58-Fperm_SI_Woolf2021!$E$9:$E$93)/10))) + Fperm_SI_Woolf2021!$H$9:$H$93*EXP(-Fperm_SI_Woolf2021!$K$9:$K$93*$C62*IF(E$58=Fperm_SI_Woolf2021!$E$9:$E$93,1,EXP(LN((1.1*(Fperm_SI_Woolf2021!$E$9:$E$93-E$58)-63.1579*EXP(-0.19*Fperm_SI_Woolf2021!$E$9:$E$93)+63.1579*EXP(-0.19*E$58))/(Fperm_SI_Woolf2021!$E$9:$E$93-E$58))*(E$58-Fperm_SI_Woolf2021!$E$9:$E$93)/10))),Fperm_SI_Woolf2021!$D$9:$D$93))</f>
        <v>1</v>
      </c>
      <c r="F62" s="51" cm="1">
        <f t="array" ref="F62">MIN(1,SLOPE(Fperm_SI_Woolf2021!$F$9:$F$93*EXP(-Fperm_SI_Woolf2021!$I$9:$I$93*$C62*IF(F$58=Fperm_SI_Woolf2021!$E$9:$E$93,1,EXP(LN((1.1*(Fperm_SI_Woolf2021!$E$9:$E$93-F$58)-63.1579*EXP(-0.19*Fperm_SI_Woolf2021!$E$9:$E$93)+63.1579*EXP(-0.19*F$58))/(Fperm_SI_Woolf2021!$E$9:$E$93-F$58))*(F$58-Fperm_SI_Woolf2021!$E$9:$E$93)/10))) + Fperm_SI_Woolf2021!$G$9:$G$93*EXP(-Fperm_SI_Woolf2021!$J$9:$J$93*$C62*IF(F$58=Fperm_SI_Woolf2021!$E$9:$E$93,1,EXP(LN((1.1*(Fperm_SI_Woolf2021!$E$9:$E$93-F$58)-63.1579*EXP(-0.19*Fperm_SI_Woolf2021!$E$9:$E$93)+63.1579*EXP(-0.19*F$58))/(Fperm_SI_Woolf2021!$E$9:$E$93-F$58))*(F$58-Fperm_SI_Woolf2021!$E$9:$E$93)/10))) + Fperm_SI_Woolf2021!$H$9:$H$93*EXP(-Fperm_SI_Woolf2021!$K$9:$K$93*$C62*IF(F$58=Fperm_SI_Woolf2021!$E$9:$E$93,1,EXP(LN((1.1*(Fperm_SI_Woolf2021!$E$9:$E$93-F$58)-63.1579*EXP(-0.19*Fperm_SI_Woolf2021!$E$9:$E$93)+63.1579*EXP(-0.19*F$58))/(Fperm_SI_Woolf2021!$E$9:$E$93-F$58))*(F$58-Fperm_SI_Woolf2021!$E$9:$E$93)/10))),Fperm_SI_Woolf2021!$D$9:$D$93)*F$57+INTERCEPT(Fperm_SI_Woolf2021!$F$9:$F$93*EXP(-Fperm_SI_Woolf2021!$I$9:$I$93*$C62*IF(F$58=Fperm_SI_Woolf2021!$E$9:$E$93,1,EXP(LN((1.1*(Fperm_SI_Woolf2021!$E$9:$E$93-F$58)-63.1579*EXP(-0.19*Fperm_SI_Woolf2021!$E$9:$E$93)+63.1579*EXP(-0.19*F$58))/(Fperm_SI_Woolf2021!$E$9:$E$93-F$58))*(F$58-Fperm_SI_Woolf2021!$E$9:$E$93)/10))) + Fperm_SI_Woolf2021!$G$9:$G$93*EXP(-Fperm_SI_Woolf2021!$J$9:$J$93*$C62*IF(F$58=Fperm_SI_Woolf2021!$E$9:$E$93,1,EXP(LN((1.1*(Fperm_SI_Woolf2021!$E$9:$E$93-F$58)-63.1579*EXP(-0.19*Fperm_SI_Woolf2021!$E$9:$E$93)+63.1579*EXP(-0.19*F$58))/(Fperm_SI_Woolf2021!$E$9:$E$93-F$58))*(F$58-Fperm_SI_Woolf2021!$E$9:$E$93)/10))) + Fperm_SI_Woolf2021!$H$9:$H$93*EXP(-Fperm_SI_Woolf2021!$K$9:$K$93*$C62*IF(F$58=Fperm_SI_Woolf2021!$E$9:$E$93,1,EXP(LN((1.1*(Fperm_SI_Woolf2021!$E$9:$E$93-F$58)-63.1579*EXP(-0.19*Fperm_SI_Woolf2021!$E$9:$E$93)+63.1579*EXP(-0.19*F$58))/(Fperm_SI_Woolf2021!$E$9:$E$93-F$58))*(F$58-Fperm_SI_Woolf2021!$E$9:$E$93)/10))),Fperm_SI_Woolf2021!$D$9:$D$93))</f>
        <v>1</v>
      </c>
      <c r="G62" s="51" cm="1">
        <f t="array" ref="G62">MIN(1,SLOPE(Fperm_SI_Woolf2021!$F$9:$F$93*EXP(-Fperm_SI_Woolf2021!$I$9:$I$93*$C62*IF(G$58=Fperm_SI_Woolf2021!$E$9:$E$93,1,EXP(LN((1.1*(Fperm_SI_Woolf2021!$E$9:$E$93-G$58)-63.1579*EXP(-0.19*Fperm_SI_Woolf2021!$E$9:$E$93)+63.1579*EXP(-0.19*G$58))/(Fperm_SI_Woolf2021!$E$9:$E$93-G$58))*(G$58-Fperm_SI_Woolf2021!$E$9:$E$93)/10))) + Fperm_SI_Woolf2021!$G$9:$G$93*EXP(-Fperm_SI_Woolf2021!$J$9:$J$93*$C62*IF(G$58=Fperm_SI_Woolf2021!$E$9:$E$93,1,EXP(LN((1.1*(Fperm_SI_Woolf2021!$E$9:$E$93-G$58)-63.1579*EXP(-0.19*Fperm_SI_Woolf2021!$E$9:$E$93)+63.1579*EXP(-0.19*G$58))/(Fperm_SI_Woolf2021!$E$9:$E$93-G$58))*(G$58-Fperm_SI_Woolf2021!$E$9:$E$93)/10))) + Fperm_SI_Woolf2021!$H$9:$H$93*EXP(-Fperm_SI_Woolf2021!$K$9:$K$93*$C62*IF(G$58=Fperm_SI_Woolf2021!$E$9:$E$93,1,EXP(LN((1.1*(Fperm_SI_Woolf2021!$E$9:$E$93-G$58)-63.1579*EXP(-0.19*Fperm_SI_Woolf2021!$E$9:$E$93)+63.1579*EXP(-0.19*G$58))/(Fperm_SI_Woolf2021!$E$9:$E$93-G$58))*(G$58-Fperm_SI_Woolf2021!$E$9:$E$93)/10))),Fperm_SI_Woolf2021!$D$9:$D$93)*G$57+INTERCEPT(Fperm_SI_Woolf2021!$F$9:$F$93*EXP(-Fperm_SI_Woolf2021!$I$9:$I$93*$C62*IF(G$58=Fperm_SI_Woolf2021!$E$9:$E$93,1,EXP(LN((1.1*(Fperm_SI_Woolf2021!$E$9:$E$93-G$58)-63.1579*EXP(-0.19*Fperm_SI_Woolf2021!$E$9:$E$93)+63.1579*EXP(-0.19*G$58))/(Fperm_SI_Woolf2021!$E$9:$E$93-G$58))*(G$58-Fperm_SI_Woolf2021!$E$9:$E$93)/10))) + Fperm_SI_Woolf2021!$G$9:$G$93*EXP(-Fperm_SI_Woolf2021!$J$9:$J$93*$C62*IF(G$58=Fperm_SI_Woolf2021!$E$9:$E$93,1,EXP(LN((1.1*(Fperm_SI_Woolf2021!$E$9:$E$93-G$58)-63.1579*EXP(-0.19*Fperm_SI_Woolf2021!$E$9:$E$93)+63.1579*EXP(-0.19*G$58))/(Fperm_SI_Woolf2021!$E$9:$E$93-G$58))*(G$58-Fperm_SI_Woolf2021!$E$9:$E$93)/10))) + Fperm_SI_Woolf2021!$H$9:$H$93*EXP(-Fperm_SI_Woolf2021!$K$9:$K$93*$C62*IF(G$58=Fperm_SI_Woolf2021!$E$9:$E$93,1,EXP(LN((1.1*(Fperm_SI_Woolf2021!$E$9:$E$93-G$58)-63.1579*EXP(-0.19*Fperm_SI_Woolf2021!$E$9:$E$93)+63.1579*EXP(-0.19*G$58))/(Fperm_SI_Woolf2021!$E$9:$E$93-G$58))*(G$58-Fperm_SI_Woolf2021!$E$9:$E$93)/10))),Fperm_SI_Woolf2021!$D$9:$D$93))</f>
        <v>1</v>
      </c>
      <c r="H62" s="51" cm="1">
        <f t="array" ref="H62">MIN(1,SLOPE(Fperm_SI_Woolf2021!$F$9:$F$93*EXP(-Fperm_SI_Woolf2021!$I$9:$I$93*$C62*IF(H$58=Fperm_SI_Woolf2021!$E$9:$E$93,1,EXP(LN((1.1*(Fperm_SI_Woolf2021!$E$9:$E$93-H$58)-63.1579*EXP(-0.19*Fperm_SI_Woolf2021!$E$9:$E$93)+63.1579*EXP(-0.19*H$58))/(Fperm_SI_Woolf2021!$E$9:$E$93-H$58))*(H$58-Fperm_SI_Woolf2021!$E$9:$E$93)/10))) + Fperm_SI_Woolf2021!$G$9:$G$93*EXP(-Fperm_SI_Woolf2021!$J$9:$J$93*$C62*IF(H$58=Fperm_SI_Woolf2021!$E$9:$E$93,1,EXP(LN((1.1*(Fperm_SI_Woolf2021!$E$9:$E$93-H$58)-63.1579*EXP(-0.19*Fperm_SI_Woolf2021!$E$9:$E$93)+63.1579*EXP(-0.19*H$58))/(Fperm_SI_Woolf2021!$E$9:$E$93-H$58))*(H$58-Fperm_SI_Woolf2021!$E$9:$E$93)/10))) + Fperm_SI_Woolf2021!$H$9:$H$93*EXP(-Fperm_SI_Woolf2021!$K$9:$K$93*$C62*IF(H$58=Fperm_SI_Woolf2021!$E$9:$E$93,1,EXP(LN((1.1*(Fperm_SI_Woolf2021!$E$9:$E$93-H$58)-63.1579*EXP(-0.19*Fperm_SI_Woolf2021!$E$9:$E$93)+63.1579*EXP(-0.19*H$58))/(Fperm_SI_Woolf2021!$E$9:$E$93-H$58))*(H$58-Fperm_SI_Woolf2021!$E$9:$E$93)/10))),Fperm_SI_Woolf2021!$D$9:$D$93)*H$57+INTERCEPT(Fperm_SI_Woolf2021!$F$9:$F$93*EXP(-Fperm_SI_Woolf2021!$I$9:$I$93*$C62*IF(H$58=Fperm_SI_Woolf2021!$E$9:$E$93,1,EXP(LN((1.1*(Fperm_SI_Woolf2021!$E$9:$E$93-H$58)-63.1579*EXP(-0.19*Fperm_SI_Woolf2021!$E$9:$E$93)+63.1579*EXP(-0.19*H$58))/(Fperm_SI_Woolf2021!$E$9:$E$93-H$58))*(H$58-Fperm_SI_Woolf2021!$E$9:$E$93)/10))) + Fperm_SI_Woolf2021!$G$9:$G$93*EXP(-Fperm_SI_Woolf2021!$J$9:$J$93*$C62*IF(H$58=Fperm_SI_Woolf2021!$E$9:$E$93,1,EXP(LN((1.1*(Fperm_SI_Woolf2021!$E$9:$E$93-H$58)-63.1579*EXP(-0.19*Fperm_SI_Woolf2021!$E$9:$E$93)+63.1579*EXP(-0.19*H$58))/(Fperm_SI_Woolf2021!$E$9:$E$93-H$58))*(H$58-Fperm_SI_Woolf2021!$E$9:$E$93)/10))) + Fperm_SI_Woolf2021!$H$9:$H$93*EXP(-Fperm_SI_Woolf2021!$K$9:$K$93*$C62*IF(H$58=Fperm_SI_Woolf2021!$E$9:$E$93,1,EXP(LN((1.1*(Fperm_SI_Woolf2021!$E$9:$E$93-H$58)-63.1579*EXP(-0.19*Fperm_SI_Woolf2021!$E$9:$E$93)+63.1579*EXP(-0.19*H$58))/(Fperm_SI_Woolf2021!$E$9:$E$93-H$58))*(H$58-Fperm_SI_Woolf2021!$E$9:$E$93)/10))),Fperm_SI_Woolf2021!$D$9:$D$93))</f>
        <v>1</v>
      </c>
      <c r="I62" s="51" cm="1">
        <f t="array" ref="I62">MIN(1,SLOPE(Fperm_SI_Woolf2021!$F$9:$F$93*EXP(-Fperm_SI_Woolf2021!$I$9:$I$93*$C62*IF(I$58=Fperm_SI_Woolf2021!$E$9:$E$93,1,EXP(LN((1.1*(Fperm_SI_Woolf2021!$E$9:$E$93-I$58)-63.1579*EXP(-0.19*Fperm_SI_Woolf2021!$E$9:$E$93)+63.1579*EXP(-0.19*I$58))/(Fperm_SI_Woolf2021!$E$9:$E$93-I$58))*(I$58-Fperm_SI_Woolf2021!$E$9:$E$93)/10))) + Fperm_SI_Woolf2021!$G$9:$G$93*EXP(-Fperm_SI_Woolf2021!$J$9:$J$93*$C62*IF(I$58=Fperm_SI_Woolf2021!$E$9:$E$93,1,EXP(LN((1.1*(Fperm_SI_Woolf2021!$E$9:$E$93-I$58)-63.1579*EXP(-0.19*Fperm_SI_Woolf2021!$E$9:$E$93)+63.1579*EXP(-0.19*I$58))/(Fperm_SI_Woolf2021!$E$9:$E$93-I$58))*(I$58-Fperm_SI_Woolf2021!$E$9:$E$93)/10))) + Fperm_SI_Woolf2021!$H$9:$H$93*EXP(-Fperm_SI_Woolf2021!$K$9:$K$93*$C62*IF(I$58=Fperm_SI_Woolf2021!$E$9:$E$93,1,EXP(LN((1.1*(Fperm_SI_Woolf2021!$E$9:$E$93-I$58)-63.1579*EXP(-0.19*Fperm_SI_Woolf2021!$E$9:$E$93)+63.1579*EXP(-0.19*I$58))/(Fperm_SI_Woolf2021!$E$9:$E$93-I$58))*(I$58-Fperm_SI_Woolf2021!$E$9:$E$93)/10))),Fperm_SI_Woolf2021!$D$9:$D$93)*I$57+INTERCEPT(Fperm_SI_Woolf2021!$F$9:$F$93*EXP(-Fperm_SI_Woolf2021!$I$9:$I$93*$C62*IF(I$58=Fperm_SI_Woolf2021!$E$9:$E$93,1,EXP(LN((1.1*(Fperm_SI_Woolf2021!$E$9:$E$93-I$58)-63.1579*EXP(-0.19*Fperm_SI_Woolf2021!$E$9:$E$93)+63.1579*EXP(-0.19*I$58))/(Fperm_SI_Woolf2021!$E$9:$E$93-I$58))*(I$58-Fperm_SI_Woolf2021!$E$9:$E$93)/10))) + Fperm_SI_Woolf2021!$G$9:$G$93*EXP(-Fperm_SI_Woolf2021!$J$9:$J$93*$C62*IF(I$58=Fperm_SI_Woolf2021!$E$9:$E$93,1,EXP(LN((1.1*(Fperm_SI_Woolf2021!$E$9:$E$93-I$58)-63.1579*EXP(-0.19*Fperm_SI_Woolf2021!$E$9:$E$93)+63.1579*EXP(-0.19*I$58))/(Fperm_SI_Woolf2021!$E$9:$E$93-I$58))*(I$58-Fperm_SI_Woolf2021!$E$9:$E$93)/10))) + Fperm_SI_Woolf2021!$H$9:$H$93*EXP(-Fperm_SI_Woolf2021!$K$9:$K$93*$C62*IF(I$58=Fperm_SI_Woolf2021!$E$9:$E$93,1,EXP(LN((1.1*(Fperm_SI_Woolf2021!$E$9:$E$93-I$58)-63.1579*EXP(-0.19*Fperm_SI_Woolf2021!$E$9:$E$93)+63.1579*EXP(-0.19*I$58))/(Fperm_SI_Woolf2021!$E$9:$E$93-I$58))*(I$58-Fperm_SI_Woolf2021!$E$9:$E$93)/10))),Fperm_SI_Woolf2021!$D$9:$D$93))</f>
        <v>1</v>
      </c>
      <c r="J62" s="51" cm="1">
        <f t="array" ref="J62">MIN(1,SLOPE(Fperm_SI_Woolf2021!$F$9:$F$93*EXP(-Fperm_SI_Woolf2021!$I$9:$I$93*$C62*IF(J$58=Fperm_SI_Woolf2021!$E$9:$E$93,1,EXP(LN((1.1*(Fperm_SI_Woolf2021!$E$9:$E$93-J$58)-63.1579*EXP(-0.19*Fperm_SI_Woolf2021!$E$9:$E$93)+63.1579*EXP(-0.19*J$58))/(Fperm_SI_Woolf2021!$E$9:$E$93-J$58))*(J$58-Fperm_SI_Woolf2021!$E$9:$E$93)/10))) + Fperm_SI_Woolf2021!$G$9:$G$93*EXP(-Fperm_SI_Woolf2021!$J$9:$J$93*$C62*IF(J$58=Fperm_SI_Woolf2021!$E$9:$E$93,1,EXP(LN((1.1*(Fperm_SI_Woolf2021!$E$9:$E$93-J$58)-63.1579*EXP(-0.19*Fperm_SI_Woolf2021!$E$9:$E$93)+63.1579*EXP(-0.19*J$58))/(Fperm_SI_Woolf2021!$E$9:$E$93-J$58))*(J$58-Fperm_SI_Woolf2021!$E$9:$E$93)/10))) + Fperm_SI_Woolf2021!$H$9:$H$93*EXP(-Fperm_SI_Woolf2021!$K$9:$K$93*$C62*IF(J$58=Fperm_SI_Woolf2021!$E$9:$E$93,1,EXP(LN((1.1*(Fperm_SI_Woolf2021!$E$9:$E$93-J$58)-63.1579*EXP(-0.19*Fperm_SI_Woolf2021!$E$9:$E$93)+63.1579*EXP(-0.19*J$58))/(Fperm_SI_Woolf2021!$E$9:$E$93-J$58))*(J$58-Fperm_SI_Woolf2021!$E$9:$E$93)/10))),Fperm_SI_Woolf2021!$D$9:$D$93)*J$57+INTERCEPT(Fperm_SI_Woolf2021!$F$9:$F$93*EXP(-Fperm_SI_Woolf2021!$I$9:$I$93*$C62*IF(J$58=Fperm_SI_Woolf2021!$E$9:$E$93,1,EXP(LN((1.1*(Fperm_SI_Woolf2021!$E$9:$E$93-J$58)-63.1579*EXP(-0.19*Fperm_SI_Woolf2021!$E$9:$E$93)+63.1579*EXP(-0.19*J$58))/(Fperm_SI_Woolf2021!$E$9:$E$93-J$58))*(J$58-Fperm_SI_Woolf2021!$E$9:$E$93)/10))) + Fperm_SI_Woolf2021!$G$9:$G$93*EXP(-Fperm_SI_Woolf2021!$J$9:$J$93*$C62*IF(J$58=Fperm_SI_Woolf2021!$E$9:$E$93,1,EXP(LN((1.1*(Fperm_SI_Woolf2021!$E$9:$E$93-J$58)-63.1579*EXP(-0.19*Fperm_SI_Woolf2021!$E$9:$E$93)+63.1579*EXP(-0.19*J$58))/(Fperm_SI_Woolf2021!$E$9:$E$93-J$58))*(J$58-Fperm_SI_Woolf2021!$E$9:$E$93)/10))) + Fperm_SI_Woolf2021!$H$9:$H$93*EXP(-Fperm_SI_Woolf2021!$K$9:$K$93*$C62*IF(J$58=Fperm_SI_Woolf2021!$E$9:$E$93,1,EXP(LN((1.1*(Fperm_SI_Woolf2021!$E$9:$E$93-J$58)-63.1579*EXP(-0.19*Fperm_SI_Woolf2021!$E$9:$E$93)+63.1579*EXP(-0.19*J$58))/(Fperm_SI_Woolf2021!$E$9:$E$93-J$58))*(J$58-Fperm_SI_Woolf2021!$E$9:$E$93)/10))),Fperm_SI_Woolf2021!$D$9:$D$93))</f>
        <v>0.99531232279602733</v>
      </c>
      <c r="K62" s="51" cm="1">
        <f t="array" ref="K62">MIN(1,SLOPE(Fperm_SI_Woolf2021!$F$9:$F$93*EXP(-Fperm_SI_Woolf2021!$I$9:$I$93*$C62*IF(K$58=Fperm_SI_Woolf2021!$E$9:$E$93,1,EXP(LN((1.1*(Fperm_SI_Woolf2021!$E$9:$E$93-K$58)-63.1579*EXP(-0.19*Fperm_SI_Woolf2021!$E$9:$E$93)+63.1579*EXP(-0.19*K$58))/(Fperm_SI_Woolf2021!$E$9:$E$93-K$58))*(K$58-Fperm_SI_Woolf2021!$E$9:$E$93)/10))) + Fperm_SI_Woolf2021!$G$9:$G$93*EXP(-Fperm_SI_Woolf2021!$J$9:$J$93*$C62*IF(K$58=Fperm_SI_Woolf2021!$E$9:$E$93,1,EXP(LN((1.1*(Fperm_SI_Woolf2021!$E$9:$E$93-K$58)-63.1579*EXP(-0.19*Fperm_SI_Woolf2021!$E$9:$E$93)+63.1579*EXP(-0.19*K$58))/(Fperm_SI_Woolf2021!$E$9:$E$93-K$58))*(K$58-Fperm_SI_Woolf2021!$E$9:$E$93)/10))) + Fperm_SI_Woolf2021!$H$9:$H$93*EXP(-Fperm_SI_Woolf2021!$K$9:$K$93*$C62*IF(K$58=Fperm_SI_Woolf2021!$E$9:$E$93,1,EXP(LN((1.1*(Fperm_SI_Woolf2021!$E$9:$E$93-K$58)-63.1579*EXP(-0.19*Fperm_SI_Woolf2021!$E$9:$E$93)+63.1579*EXP(-0.19*K$58))/(Fperm_SI_Woolf2021!$E$9:$E$93-K$58))*(K$58-Fperm_SI_Woolf2021!$E$9:$E$93)/10))),Fperm_SI_Woolf2021!$D$9:$D$93)*K$57+INTERCEPT(Fperm_SI_Woolf2021!$F$9:$F$93*EXP(-Fperm_SI_Woolf2021!$I$9:$I$93*$C62*IF(K$58=Fperm_SI_Woolf2021!$E$9:$E$93,1,EXP(LN((1.1*(Fperm_SI_Woolf2021!$E$9:$E$93-K$58)-63.1579*EXP(-0.19*Fperm_SI_Woolf2021!$E$9:$E$93)+63.1579*EXP(-0.19*K$58))/(Fperm_SI_Woolf2021!$E$9:$E$93-K$58))*(K$58-Fperm_SI_Woolf2021!$E$9:$E$93)/10))) + Fperm_SI_Woolf2021!$G$9:$G$93*EXP(-Fperm_SI_Woolf2021!$J$9:$J$93*$C62*IF(K$58=Fperm_SI_Woolf2021!$E$9:$E$93,1,EXP(LN((1.1*(Fperm_SI_Woolf2021!$E$9:$E$93-K$58)-63.1579*EXP(-0.19*Fperm_SI_Woolf2021!$E$9:$E$93)+63.1579*EXP(-0.19*K$58))/(Fperm_SI_Woolf2021!$E$9:$E$93-K$58))*(K$58-Fperm_SI_Woolf2021!$E$9:$E$93)/10))) + Fperm_SI_Woolf2021!$H$9:$H$93*EXP(-Fperm_SI_Woolf2021!$K$9:$K$93*$C62*IF(K$58=Fperm_SI_Woolf2021!$E$9:$E$93,1,EXP(LN((1.1*(Fperm_SI_Woolf2021!$E$9:$E$93-K$58)-63.1579*EXP(-0.19*Fperm_SI_Woolf2021!$E$9:$E$93)+63.1579*EXP(-0.19*K$58))/(Fperm_SI_Woolf2021!$E$9:$E$93-K$58))*(K$58-Fperm_SI_Woolf2021!$E$9:$E$93)/10))),Fperm_SI_Woolf2021!$D$9:$D$93))</f>
        <v>0.98560559402004588</v>
      </c>
      <c r="L62" s="51" cm="1">
        <f t="array" ref="L62">MIN(1,SLOPE(Fperm_SI_Woolf2021!$F$9:$F$93*EXP(-Fperm_SI_Woolf2021!$I$9:$I$93*$C62*IF(L$58=Fperm_SI_Woolf2021!$E$9:$E$93,1,EXP(LN((1.1*(Fperm_SI_Woolf2021!$E$9:$E$93-L$58)-63.1579*EXP(-0.19*Fperm_SI_Woolf2021!$E$9:$E$93)+63.1579*EXP(-0.19*L$58))/(Fperm_SI_Woolf2021!$E$9:$E$93-L$58))*(L$58-Fperm_SI_Woolf2021!$E$9:$E$93)/10))) + Fperm_SI_Woolf2021!$G$9:$G$93*EXP(-Fperm_SI_Woolf2021!$J$9:$J$93*$C62*IF(L$58=Fperm_SI_Woolf2021!$E$9:$E$93,1,EXP(LN((1.1*(Fperm_SI_Woolf2021!$E$9:$E$93-L$58)-63.1579*EXP(-0.19*Fperm_SI_Woolf2021!$E$9:$E$93)+63.1579*EXP(-0.19*L$58))/(Fperm_SI_Woolf2021!$E$9:$E$93-L$58))*(L$58-Fperm_SI_Woolf2021!$E$9:$E$93)/10))) + Fperm_SI_Woolf2021!$H$9:$H$93*EXP(-Fperm_SI_Woolf2021!$K$9:$K$93*$C62*IF(L$58=Fperm_SI_Woolf2021!$E$9:$E$93,1,EXP(LN((1.1*(Fperm_SI_Woolf2021!$E$9:$E$93-L$58)-63.1579*EXP(-0.19*Fperm_SI_Woolf2021!$E$9:$E$93)+63.1579*EXP(-0.19*L$58))/(Fperm_SI_Woolf2021!$E$9:$E$93-L$58))*(L$58-Fperm_SI_Woolf2021!$E$9:$E$93)/10))),Fperm_SI_Woolf2021!$D$9:$D$93)*L$57+INTERCEPT(Fperm_SI_Woolf2021!$F$9:$F$93*EXP(-Fperm_SI_Woolf2021!$I$9:$I$93*$C62*IF(L$58=Fperm_SI_Woolf2021!$E$9:$E$93,1,EXP(LN((1.1*(Fperm_SI_Woolf2021!$E$9:$E$93-L$58)-63.1579*EXP(-0.19*Fperm_SI_Woolf2021!$E$9:$E$93)+63.1579*EXP(-0.19*L$58))/(Fperm_SI_Woolf2021!$E$9:$E$93-L$58))*(L$58-Fperm_SI_Woolf2021!$E$9:$E$93)/10))) + Fperm_SI_Woolf2021!$G$9:$G$93*EXP(-Fperm_SI_Woolf2021!$J$9:$J$93*$C62*IF(L$58=Fperm_SI_Woolf2021!$E$9:$E$93,1,EXP(LN((1.1*(Fperm_SI_Woolf2021!$E$9:$E$93-L$58)-63.1579*EXP(-0.19*Fperm_SI_Woolf2021!$E$9:$E$93)+63.1579*EXP(-0.19*L$58))/(Fperm_SI_Woolf2021!$E$9:$E$93-L$58))*(L$58-Fperm_SI_Woolf2021!$E$9:$E$93)/10))) + Fperm_SI_Woolf2021!$H$9:$H$93*EXP(-Fperm_SI_Woolf2021!$K$9:$K$93*$C62*IF(L$58=Fperm_SI_Woolf2021!$E$9:$E$93,1,EXP(LN((1.1*(Fperm_SI_Woolf2021!$E$9:$E$93-L$58)-63.1579*EXP(-0.19*Fperm_SI_Woolf2021!$E$9:$E$93)+63.1579*EXP(-0.19*L$58))/(Fperm_SI_Woolf2021!$E$9:$E$93-L$58))*(L$58-Fperm_SI_Woolf2021!$E$9:$E$93)/10))),Fperm_SI_Woolf2021!$D$9:$D$93))</f>
        <v>0.97589886524406444</v>
      </c>
      <c r="M62" s="51" cm="1">
        <f t="array" ref="M62">MIN(1,SLOPE(Fperm_SI_Woolf2021!$F$9:$F$93*EXP(-Fperm_SI_Woolf2021!$I$9:$I$93*$C62*IF(M$58=Fperm_SI_Woolf2021!$E$9:$E$93,1,EXP(LN((1.1*(Fperm_SI_Woolf2021!$E$9:$E$93-M$58)-63.1579*EXP(-0.19*Fperm_SI_Woolf2021!$E$9:$E$93)+63.1579*EXP(-0.19*M$58))/(Fperm_SI_Woolf2021!$E$9:$E$93-M$58))*(M$58-Fperm_SI_Woolf2021!$E$9:$E$93)/10))) + Fperm_SI_Woolf2021!$G$9:$G$93*EXP(-Fperm_SI_Woolf2021!$J$9:$J$93*$C62*IF(M$58=Fperm_SI_Woolf2021!$E$9:$E$93,1,EXP(LN((1.1*(Fperm_SI_Woolf2021!$E$9:$E$93-M$58)-63.1579*EXP(-0.19*Fperm_SI_Woolf2021!$E$9:$E$93)+63.1579*EXP(-0.19*M$58))/(Fperm_SI_Woolf2021!$E$9:$E$93-M$58))*(M$58-Fperm_SI_Woolf2021!$E$9:$E$93)/10))) + Fperm_SI_Woolf2021!$H$9:$H$93*EXP(-Fperm_SI_Woolf2021!$K$9:$K$93*$C62*IF(M$58=Fperm_SI_Woolf2021!$E$9:$E$93,1,EXP(LN((1.1*(Fperm_SI_Woolf2021!$E$9:$E$93-M$58)-63.1579*EXP(-0.19*Fperm_SI_Woolf2021!$E$9:$E$93)+63.1579*EXP(-0.19*M$58))/(Fperm_SI_Woolf2021!$E$9:$E$93-M$58))*(M$58-Fperm_SI_Woolf2021!$E$9:$E$93)/10))),Fperm_SI_Woolf2021!$D$9:$D$93)*M$57+INTERCEPT(Fperm_SI_Woolf2021!$F$9:$F$93*EXP(-Fperm_SI_Woolf2021!$I$9:$I$93*$C62*IF(M$58=Fperm_SI_Woolf2021!$E$9:$E$93,1,EXP(LN((1.1*(Fperm_SI_Woolf2021!$E$9:$E$93-M$58)-63.1579*EXP(-0.19*Fperm_SI_Woolf2021!$E$9:$E$93)+63.1579*EXP(-0.19*M$58))/(Fperm_SI_Woolf2021!$E$9:$E$93-M$58))*(M$58-Fperm_SI_Woolf2021!$E$9:$E$93)/10))) + Fperm_SI_Woolf2021!$G$9:$G$93*EXP(-Fperm_SI_Woolf2021!$J$9:$J$93*$C62*IF(M$58=Fperm_SI_Woolf2021!$E$9:$E$93,1,EXP(LN((1.1*(Fperm_SI_Woolf2021!$E$9:$E$93-M$58)-63.1579*EXP(-0.19*Fperm_SI_Woolf2021!$E$9:$E$93)+63.1579*EXP(-0.19*M$58))/(Fperm_SI_Woolf2021!$E$9:$E$93-M$58))*(M$58-Fperm_SI_Woolf2021!$E$9:$E$93)/10))) + Fperm_SI_Woolf2021!$H$9:$H$93*EXP(-Fperm_SI_Woolf2021!$K$9:$K$93*$C62*IF(M$58=Fperm_SI_Woolf2021!$E$9:$E$93,1,EXP(LN((1.1*(Fperm_SI_Woolf2021!$E$9:$E$93-M$58)-63.1579*EXP(-0.19*Fperm_SI_Woolf2021!$E$9:$E$93)+63.1579*EXP(-0.19*M$58))/(Fperm_SI_Woolf2021!$E$9:$E$93-M$58))*(M$58-Fperm_SI_Woolf2021!$E$9:$E$93)/10))),Fperm_SI_Woolf2021!$D$9:$D$93))</f>
        <v>0.966192136468083</v>
      </c>
      <c r="N62" s="51" cm="1">
        <f t="array" ref="N62">MIN(1,SLOPE(Fperm_SI_Woolf2021!$F$9:$F$93*EXP(-Fperm_SI_Woolf2021!$I$9:$I$93*$C62*IF(N$58=Fperm_SI_Woolf2021!$E$9:$E$93,1,EXP(LN((1.1*(Fperm_SI_Woolf2021!$E$9:$E$93-N$58)-63.1579*EXP(-0.19*Fperm_SI_Woolf2021!$E$9:$E$93)+63.1579*EXP(-0.19*N$58))/(Fperm_SI_Woolf2021!$E$9:$E$93-N$58))*(N$58-Fperm_SI_Woolf2021!$E$9:$E$93)/10))) + Fperm_SI_Woolf2021!$G$9:$G$93*EXP(-Fperm_SI_Woolf2021!$J$9:$J$93*$C62*IF(N$58=Fperm_SI_Woolf2021!$E$9:$E$93,1,EXP(LN((1.1*(Fperm_SI_Woolf2021!$E$9:$E$93-N$58)-63.1579*EXP(-0.19*Fperm_SI_Woolf2021!$E$9:$E$93)+63.1579*EXP(-0.19*N$58))/(Fperm_SI_Woolf2021!$E$9:$E$93-N$58))*(N$58-Fperm_SI_Woolf2021!$E$9:$E$93)/10))) + Fperm_SI_Woolf2021!$H$9:$H$93*EXP(-Fperm_SI_Woolf2021!$K$9:$K$93*$C62*IF(N$58=Fperm_SI_Woolf2021!$E$9:$E$93,1,EXP(LN((1.1*(Fperm_SI_Woolf2021!$E$9:$E$93-N$58)-63.1579*EXP(-0.19*Fperm_SI_Woolf2021!$E$9:$E$93)+63.1579*EXP(-0.19*N$58))/(Fperm_SI_Woolf2021!$E$9:$E$93-N$58))*(N$58-Fperm_SI_Woolf2021!$E$9:$E$93)/10))),Fperm_SI_Woolf2021!$D$9:$D$93)*N$57+INTERCEPT(Fperm_SI_Woolf2021!$F$9:$F$93*EXP(-Fperm_SI_Woolf2021!$I$9:$I$93*$C62*IF(N$58=Fperm_SI_Woolf2021!$E$9:$E$93,1,EXP(LN((1.1*(Fperm_SI_Woolf2021!$E$9:$E$93-N$58)-63.1579*EXP(-0.19*Fperm_SI_Woolf2021!$E$9:$E$93)+63.1579*EXP(-0.19*N$58))/(Fperm_SI_Woolf2021!$E$9:$E$93-N$58))*(N$58-Fperm_SI_Woolf2021!$E$9:$E$93)/10))) + Fperm_SI_Woolf2021!$G$9:$G$93*EXP(-Fperm_SI_Woolf2021!$J$9:$J$93*$C62*IF(N$58=Fperm_SI_Woolf2021!$E$9:$E$93,1,EXP(LN((1.1*(Fperm_SI_Woolf2021!$E$9:$E$93-N$58)-63.1579*EXP(-0.19*Fperm_SI_Woolf2021!$E$9:$E$93)+63.1579*EXP(-0.19*N$58))/(Fperm_SI_Woolf2021!$E$9:$E$93-N$58))*(N$58-Fperm_SI_Woolf2021!$E$9:$E$93)/10))) + Fperm_SI_Woolf2021!$H$9:$H$93*EXP(-Fperm_SI_Woolf2021!$K$9:$K$93*$C62*IF(N$58=Fperm_SI_Woolf2021!$E$9:$E$93,1,EXP(LN((1.1*(Fperm_SI_Woolf2021!$E$9:$E$93-N$58)-63.1579*EXP(-0.19*Fperm_SI_Woolf2021!$E$9:$E$93)+63.1579*EXP(-0.19*N$58))/(Fperm_SI_Woolf2021!$E$9:$E$93-N$58))*(N$58-Fperm_SI_Woolf2021!$E$9:$E$93)/10))),Fperm_SI_Woolf2021!$D$9:$D$93))</f>
        <v>0.95648540769210155</v>
      </c>
      <c r="O62" s="51" cm="1">
        <f t="array" ref="O62">MIN(1,SLOPE(Fperm_SI_Woolf2021!$F$9:$F$93*EXP(-Fperm_SI_Woolf2021!$I$9:$I$93*$C62*IF(O$58=Fperm_SI_Woolf2021!$E$9:$E$93,1,EXP(LN((1.1*(Fperm_SI_Woolf2021!$E$9:$E$93-O$58)-63.1579*EXP(-0.19*Fperm_SI_Woolf2021!$E$9:$E$93)+63.1579*EXP(-0.19*O$58))/(Fperm_SI_Woolf2021!$E$9:$E$93-O$58))*(O$58-Fperm_SI_Woolf2021!$E$9:$E$93)/10))) + Fperm_SI_Woolf2021!$G$9:$G$93*EXP(-Fperm_SI_Woolf2021!$J$9:$J$93*$C62*IF(O$58=Fperm_SI_Woolf2021!$E$9:$E$93,1,EXP(LN((1.1*(Fperm_SI_Woolf2021!$E$9:$E$93-O$58)-63.1579*EXP(-0.19*Fperm_SI_Woolf2021!$E$9:$E$93)+63.1579*EXP(-0.19*O$58))/(Fperm_SI_Woolf2021!$E$9:$E$93-O$58))*(O$58-Fperm_SI_Woolf2021!$E$9:$E$93)/10))) + Fperm_SI_Woolf2021!$H$9:$H$93*EXP(-Fperm_SI_Woolf2021!$K$9:$K$93*$C62*IF(O$58=Fperm_SI_Woolf2021!$E$9:$E$93,1,EXP(LN((1.1*(Fperm_SI_Woolf2021!$E$9:$E$93-O$58)-63.1579*EXP(-0.19*Fperm_SI_Woolf2021!$E$9:$E$93)+63.1579*EXP(-0.19*O$58))/(Fperm_SI_Woolf2021!$E$9:$E$93-O$58))*(O$58-Fperm_SI_Woolf2021!$E$9:$E$93)/10))),Fperm_SI_Woolf2021!$D$9:$D$93)*O$57+INTERCEPT(Fperm_SI_Woolf2021!$F$9:$F$93*EXP(-Fperm_SI_Woolf2021!$I$9:$I$93*$C62*IF(O$58=Fperm_SI_Woolf2021!$E$9:$E$93,1,EXP(LN((1.1*(Fperm_SI_Woolf2021!$E$9:$E$93-O$58)-63.1579*EXP(-0.19*Fperm_SI_Woolf2021!$E$9:$E$93)+63.1579*EXP(-0.19*O$58))/(Fperm_SI_Woolf2021!$E$9:$E$93-O$58))*(O$58-Fperm_SI_Woolf2021!$E$9:$E$93)/10))) + Fperm_SI_Woolf2021!$G$9:$G$93*EXP(-Fperm_SI_Woolf2021!$J$9:$J$93*$C62*IF(O$58=Fperm_SI_Woolf2021!$E$9:$E$93,1,EXP(LN((1.1*(Fperm_SI_Woolf2021!$E$9:$E$93-O$58)-63.1579*EXP(-0.19*Fperm_SI_Woolf2021!$E$9:$E$93)+63.1579*EXP(-0.19*O$58))/(Fperm_SI_Woolf2021!$E$9:$E$93-O$58))*(O$58-Fperm_SI_Woolf2021!$E$9:$E$93)/10))) + Fperm_SI_Woolf2021!$H$9:$H$93*EXP(-Fperm_SI_Woolf2021!$K$9:$K$93*$C62*IF(O$58=Fperm_SI_Woolf2021!$E$9:$E$93,1,EXP(LN((1.1*(Fperm_SI_Woolf2021!$E$9:$E$93-O$58)-63.1579*EXP(-0.19*Fperm_SI_Woolf2021!$E$9:$E$93)+63.1579*EXP(-0.19*O$58))/(Fperm_SI_Woolf2021!$E$9:$E$93-O$58))*(O$58-Fperm_SI_Woolf2021!$E$9:$E$93)/10))),Fperm_SI_Woolf2021!$D$9:$D$93))</f>
        <v>0.94677867891612011</v>
      </c>
      <c r="P62" s="51" cm="1">
        <f t="array" ref="P62">MIN(1,SLOPE(Fperm_SI_Woolf2021!$F$9:$F$93*EXP(-Fperm_SI_Woolf2021!$I$9:$I$93*$C62*IF(P$58=Fperm_SI_Woolf2021!$E$9:$E$93,1,EXP(LN((1.1*(Fperm_SI_Woolf2021!$E$9:$E$93-P$58)-63.1579*EXP(-0.19*Fperm_SI_Woolf2021!$E$9:$E$93)+63.1579*EXP(-0.19*P$58))/(Fperm_SI_Woolf2021!$E$9:$E$93-P$58))*(P$58-Fperm_SI_Woolf2021!$E$9:$E$93)/10))) + Fperm_SI_Woolf2021!$G$9:$G$93*EXP(-Fperm_SI_Woolf2021!$J$9:$J$93*$C62*IF(P$58=Fperm_SI_Woolf2021!$E$9:$E$93,1,EXP(LN((1.1*(Fperm_SI_Woolf2021!$E$9:$E$93-P$58)-63.1579*EXP(-0.19*Fperm_SI_Woolf2021!$E$9:$E$93)+63.1579*EXP(-0.19*P$58))/(Fperm_SI_Woolf2021!$E$9:$E$93-P$58))*(P$58-Fperm_SI_Woolf2021!$E$9:$E$93)/10))) + Fperm_SI_Woolf2021!$H$9:$H$93*EXP(-Fperm_SI_Woolf2021!$K$9:$K$93*$C62*IF(P$58=Fperm_SI_Woolf2021!$E$9:$E$93,1,EXP(LN((1.1*(Fperm_SI_Woolf2021!$E$9:$E$93-P$58)-63.1579*EXP(-0.19*Fperm_SI_Woolf2021!$E$9:$E$93)+63.1579*EXP(-0.19*P$58))/(Fperm_SI_Woolf2021!$E$9:$E$93-P$58))*(P$58-Fperm_SI_Woolf2021!$E$9:$E$93)/10))),Fperm_SI_Woolf2021!$D$9:$D$93)*P$57+INTERCEPT(Fperm_SI_Woolf2021!$F$9:$F$93*EXP(-Fperm_SI_Woolf2021!$I$9:$I$93*$C62*IF(P$58=Fperm_SI_Woolf2021!$E$9:$E$93,1,EXP(LN((1.1*(Fperm_SI_Woolf2021!$E$9:$E$93-P$58)-63.1579*EXP(-0.19*Fperm_SI_Woolf2021!$E$9:$E$93)+63.1579*EXP(-0.19*P$58))/(Fperm_SI_Woolf2021!$E$9:$E$93-P$58))*(P$58-Fperm_SI_Woolf2021!$E$9:$E$93)/10))) + Fperm_SI_Woolf2021!$G$9:$G$93*EXP(-Fperm_SI_Woolf2021!$J$9:$J$93*$C62*IF(P$58=Fperm_SI_Woolf2021!$E$9:$E$93,1,EXP(LN((1.1*(Fperm_SI_Woolf2021!$E$9:$E$93-P$58)-63.1579*EXP(-0.19*Fperm_SI_Woolf2021!$E$9:$E$93)+63.1579*EXP(-0.19*P$58))/(Fperm_SI_Woolf2021!$E$9:$E$93-P$58))*(P$58-Fperm_SI_Woolf2021!$E$9:$E$93)/10))) + Fperm_SI_Woolf2021!$H$9:$H$93*EXP(-Fperm_SI_Woolf2021!$K$9:$K$93*$C62*IF(P$58=Fperm_SI_Woolf2021!$E$9:$E$93,1,EXP(LN((1.1*(Fperm_SI_Woolf2021!$E$9:$E$93-P$58)-63.1579*EXP(-0.19*Fperm_SI_Woolf2021!$E$9:$E$93)+63.1579*EXP(-0.19*P$58))/(Fperm_SI_Woolf2021!$E$9:$E$93-P$58))*(P$58-Fperm_SI_Woolf2021!$E$9:$E$93)/10))),Fperm_SI_Woolf2021!$D$9:$D$93))</f>
        <v>0.93707195014013867</v>
      </c>
      <c r="Q62" s="51" cm="1">
        <f t="array" ref="Q62">MIN(1,SLOPE(Fperm_SI_Woolf2021!$F$9:$F$93*EXP(-Fperm_SI_Woolf2021!$I$9:$I$93*$C62*IF(Q$58=Fperm_SI_Woolf2021!$E$9:$E$93,1,EXP(LN((1.1*(Fperm_SI_Woolf2021!$E$9:$E$93-Q$58)-63.1579*EXP(-0.19*Fperm_SI_Woolf2021!$E$9:$E$93)+63.1579*EXP(-0.19*Q$58))/(Fperm_SI_Woolf2021!$E$9:$E$93-Q$58))*(Q$58-Fperm_SI_Woolf2021!$E$9:$E$93)/10))) + Fperm_SI_Woolf2021!$G$9:$G$93*EXP(-Fperm_SI_Woolf2021!$J$9:$J$93*$C62*IF(Q$58=Fperm_SI_Woolf2021!$E$9:$E$93,1,EXP(LN((1.1*(Fperm_SI_Woolf2021!$E$9:$E$93-Q$58)-63.1579*EXP(-0.19*Fperm_SI_Woolf2021!$E$9:$E$93)+63.1579*EXP(-0.19*Q$58))/(Fperm_SI_Woolf2021!$E$9:$E$93-Q$58))*(Q$58-Fperm_SI_Woolf2021!$E$9:$E$93)/10))) + Fperm_SI_Woolf2021!$H$9:$H$93*EXP(-Fperm_SI_Woolf2021!$K$9:$K$93*$C62*IF(Q$58=Fperm_SI_Woolf2021!$E$9:$E$93,1,EXP(LN((1.1*(Fperm_SI_Woolf2021!$E$9:$E$93-Q$58)-63.1579*EXP(-0.19*Fperm_SI_Woolf2021!$E$9:$E$93)+63.1579*EXP(-0.19*Q$58))/(Fperm_SI_Woolf2021!$E$9:$E$93-Q$58))*(Q$58-Fperm_SI_Woolf2021!$E$9:$E$93)/10))),Fperm_SI_Woolf2021!$D$9:$D$93)*Q$57+INTERCEPT(Fperm_SI_Woolf2021!$F$9:$F$93*EXP(-Fperm_SI_Woolf2021!$I$9:$I$93*$C62*IF(Q$58=Fperm_SI_Woolf2021!$E$9:$E$93,1,EXP(LN((1.1*(Fperm_SI_Woolf2021!$E$9:$E$93-Q$58)-63.1579*EXP(-0.19*Fperm_SI_Woolf2021!$E$9:$E$93)+63.1579*EXP(-0.19*Q$58))/(Fperm_SI_Woolf2021!$E$9:$E$93-Q$58))*(Q$58-Fperm_SI_Woolf2021!$E$9:$E$93)/10))) + Fperm_SI_Woolf2021!$G$9:$G$93*EXP(-Fperm_SI_Woolf2021!$J$9:$J$93*$C62*IF(Q$58=Fperm_SI_Woolf2021!$E$9:$E$93,1,EXP(LN((1.1*(Fperm_SI_Woolf2021!$E$9:$E$93-Q$58)-63.1579*EXP(-0.19*Fperm_SI_Woolf2021!$E$9:$E$93)+63.1579*EXP(-0.19*Q$58))/(Fperm_SI_Woolf2021!$E$9:$E$93-Q$58))*(Q$58-Fperm_SI_Woolf2021!$E$9:$E$93)/10))) + Fperm_SI_Woolf2021!$H$9:$H$93*EXP(-Fperm_SI_Woolf2021!$K$9:$K$93*$C62*IF(Q$58=Fperm_SI_Woolf2021!$E$9:$E$93,1,EXP(LN((1.1*(Fperm_SI_Woolf2021!$E$9:$E$93-Q$58)-63.1579*EXP(-0.19*Fperm_SI_Woolf2021!$E$9:$E$93)+63.1579*EXP(-0.19*Q$58))/(Fperm_SI_Woolf2021!$E$9:$E$93-Q$58))*(Q$58-Fperm_SI_Woolf2021!$E$9:$E$93)/10))),Fperm_SI_Woolf2021!$D$9:$D$93))</f>
        <v>0.92736522136415722</v>
      </c>
      <c r="R62" s="51" cm="1">
        <f t="array" ref="R62">MIN(1,SLOPE(Fperm_SI_Woolf2021!$F$9:$F$93*EXP(-Fperm_SI_Woolf2021!$I$9:$I$93*$C62*IF(R$58=Fperm_SI_Woolf2021!$E$9:$E$93,1,EXP(LN((1.1*(Fperm_SI_Woolf2021!$E$9:$E$93-R$58)-63.1579*EXP(-0.19*Fperm_SI_Woolf2021!$E$9:$E$93)+63.1579*EXP(-0.19*R$58))/(Fperm_SI_Woolf2021!$E$9:$E$93-R$58))*(R$58-Fperm_SI_Woolf2021!$E$9:$E$93)/10))) + Fperm_SI_Woolf2021!$G$9:$G$93*EXP(-Fperm_SI_Woolf2021!$J$9:$J$93*$C62*IF(R$58=Fperm_SI_Woolf2021!$E$9:$E$93,1,EXP(LN((1.1*(Fperm_SI_Woolf2021!$E$9:$E$93-R$58)-63.1579*EXP(-0.19*Fperm_SI_Woolf2021!$E$9:$E$93)+63.1579*EXP(-0.19*R$58))/(Fperm_SI_Woolf2021!$E$9:$E$93-R$58))*(R$58-Fperm_SI_Woolf2021!$E$9:$E$93)/10))) + Fperm_SI_Woolf2021!$H$9:$H$93*EXP(-Fperm_SI_Woolf2021!$K$9:$K$93*$C62*IF(R$58=Fperm_SI_Woolf2021!$E$9:$E$93,1,EXP(LN((1.1*(Fperm_SI_Woolf2021!$E$9:$E$93-R$58)-63.1579*EXP(-0.19*Fperm_SI_Woolf2021!$E$9:$E$93)+63.1579*EXP(-0.19*R$58))/(Fperm_SI_Woolf2021!$E$9:$E$93-R$58))*(R$58-Fperm_SI_Woolf2021!$E$9:$E$93)/10))),Fperm_SI_Woolf2021!$D$9:$D$93)*R$57+INTERCEPT(Fperm_SI_Woolf2021!$F$9:$F$93*EXP(-Fperm_SI_Woolf2021!$I$9:$I$93*$C62*IF(R$58=Fperm_SI_Woolf2021!$E$9:$E$93,1,EXP(LN((1.1*(Fperm_SI_Woolf2021!$E$9:$E$93-R$58)-63.1579*EXP(-0.19*Fperm_SI_Woolf2021!$E$9:$E$93)+63.1579*EXP(-0.19*R$58))/(Fperm_SI_Woolf2021!$E$9:$E$93-R$58))*(R$58-Fperm_SI_Woolf2021!$E$9:$E$93)/10))) + Fperm_SI_Woolf2021!$G$9:$G$93*EXP(-Fperm_SI_Woolf2021!$J$9:$J$93*$C62*IF(R$58=Fperm_SI_Woolf2021!$E$9:$E$93,1,EXP(LN((1.1*(Fperm_SI_Woolf2021!$E$9:$E$93-R$58)-63.1579*EXP(-0.19*Fperm_SI_Woolf2021!$E$9:$E$93)+63.1579*EXP(-0.19*R$58))/(Fperm_SI_Woolf2021!$E$9:$E$93-R$58))*(R$58-Fperm_SI_Woolf2021!$E$9:$E$93)/10))) + Fperm_SI_Woolf2021!$H$9:$H$93*EXP(-Fperm_SI_Woolf2021!$K$9:$K$93*$C62*IF(R$58=Fperm_SI_Woolf2021!$E$9:$E$93,1,EXP(LN((1.1*(Fperm_SI_Woolf2021!$E$9:$E$93-R$58)-63.1579*EXP(-0.19*Fperm_SI_Woolf2021!$E$9:$E$93)+63.1579*EXP(-0.19*R$58))/(Fperm_SI_Woolf2021!$E$9:$E$93-R$58))*(R$58-Fperm_SI_Woolf2021!$E$9:$E$93)/10))),Fperm_SI_Woolf2021!$D$9:$D$93))</f>
        <v>0.91765849258817567</v>
      </c>
      <c r="S62" s="51" cm="1">
        <f t="array" ref="S62">MIN(1,SLOPE(Fperm_SI_Woolf2021!$F$9:$F$93*EXP(-Fperm_SI_Woolf2021!$I$9:$I$93*$C62*IF(S$58=Fperm_SI_Woolf2021!$E$9:$E$93,1,EXP(LN((1.1*(Fperm_SI_Woolf2021!$E$9:$E$93-S$58)-63.1579*EXP(-0.19*Fperm_SI_Woolf2021!$E$9:$E$93)+63.1579*EXP(-0.19*S$58))/(Fperm_SI_Woolf2021!$E$9:$E$93-S$58))*(S$58-Fperm_SI_Woolf2021!$E$9:$E$93)/10))) + Fperm_SI_Woolf2021!$G$9:$G$93*EXP(-Fperm_SI_Woolf2021!$J$9:$J$93*$C62*IF(S$58=Fperm_SI_Woolf2021!$E$9:$E$93,1,EXP(LN((1.1*(Fperm_SI_Woolf2021!$E$9:$E$93-S$58)-63.1579*EXP(-0.19*Fperm_SI_Woolf2021!$E$9:$E$93)+63.1579*EXP(-0.19*S$58))/(Fperm_SI_Woolf2021!$E$9:$E$93-S$58))*(S$58-Fperm_SI_Woolf2021!$E$9:$E$93)/10))) + Fperm_SI_Woolf2021!$H$9:$H$93*EXP(-Fperm_SI_Woolf2021!$K$9:$K$93*$C62*IF(S$58=Fperm_SI_Woolf2021!$E$9:$E$93,1,EXP(LN((1.1*(Fperm_SI_Woolf2021!$E$9:$E$93-S$58)-63.1579*EXP(-0.19*Fperm_SI_Woolf2021!$E$9:$E$93)+63.1579*EXP(-0.19*S$58))/(Fperm_SI_Woolf2021!$E$9:$E$93-S$58))*(S$58-Fperm_SI_Woolf2021!$E$9:$E$93)/10))),Fperm_SI_Woolf2021!$D$9:$D$93)*S$57+INTERCEPT(Fperm_SI_Woolf2021!$F$9:$F$93*EXP(-Fperm_SI_Woolf2021!$I$9:$I$93*$C62*IF(S$58=Fperm_SI_Woolf2021!$E$9:$E$93,1,EXP(LN((1.1*(Fperm_SI_Woolf2021!$E$9:$E$93-S$58)-63.1579*EXP(-0.19*Fperm_SI_Woolf2021!$E$9:$E$93)+63.1579*EXP(-0.19*S$58))/(Fperm_SI_Woolf2021!$E$9:$E$93-S$58))*(S$58-Fperm_SI_Woolf2021!$E$9:$E$93)/10))) + Fperm_SI_Woolf2021!$G$9:$G$93*EXP(-Fperm_SI_Woolf2021!$J$9:$J$93*$C62*IF(S$58=Fperm_SI_Woolf2021!$E$9:$E$93,1,EXP(LN((1.1*(Fperm_SI_Woolf2021!$E$9:$E$93-S$58)-63.1579*EXP(-0.19*Fperm_SI_Woolf2021!$E$9:$E$93)+63.1579*EXP(-0.19*S$58))/(Fperm_SI_Woolf2021!$E$9:$E$93-S$58))*(S$58-Fperm_SI_Woolf2021!$E$9:$E$93)/10))) + Fperm_SI_Woolf2021!$H$9:$H$93*EXP(-Fperm_SI_Woolf2021!$K$9:$K$93*$C62*IF(S$58=Fperm_SI_Woolf2021!$E$9:$E$93,1,EXP(LN((1.1*(Fperm_SI_Woolf2021!$E$9:$E$93-S$58)-63.1579*EXP(-0.19*Fperm_SI_Woolf2021!$E$9:$E$93)+63.1579*EXP(-0.19*S$58))/(Fperm_SI_Woolf2021!$E$9:$E$93-S$58))*(S$58-Fperm_SI_Woolf2021!$E$9:$E$93)/10))),Fperm_SI_Woolf2021!$D$9:$D$93))</f>
        <v>1</v>
      </c>
      <c r="T62" s="51" cm="1">
        <f t="array" ref="T62">MIN(1,SLOPE(Fperm_SI_Woolf2021!$F$9:$F$93*EXP(-Fperm_SI_Woolf2021!$I$9:$I$93*$C62*IF(T$58=Fperm_SI_Woolf2021!$E$9:$E$93,1,EXP(LN((1.1*(Fperm_SI_Woolf2021!$E$9:$E$93-T$58)-63.1579*EXP(-0.19*Fperm_SI_Woolf2021!$E$9:$E$93)+63.1579*EXP(-0.19*T$58))/(Fperm_SI_Woolf2021!$E$9:$E$93-T$58))*(T$58-Fperm_SI_Woolf2021!$E$9:$E$93)/10))) + Fperm_SI_Woolf2021!$G$9:$G$93*EXP(-Fperm_SI_Woolf2021!$J$9:$J$93*$C62*IF(T$58=Fperm_SI_Woolf2021!$E$9:$E$93,1,EXP(LN((1.1*(Fperm_SI_Woolf2021!$E$9:$E$93-T$58)-63.1579*EXP(-0.19*Fperm_SI_Woolf2021!$E$9:$E$93)+63.1579*EXP(-0.19*T$58))/(Fperm_SI_Woolf2021!$E$9:$E$93-T$58))*(T$58-Fperm_SI_Woolf2021!$E$9:$E$93)/10))) + Fperm_SI_Woolf2021!$H$9:$H$93*EXP(-Fperm_SI_Woolf2021!$K$9:$K$93*$C62*IF(T$58=Fperm_SI_Woolf2021!$E$9:$E$93,1,EXP(LN((1.1*(Fperm_SI_Woolf2021!$E$9:$E$93-T$58)-63.1579*EXP(-0.19*Fperm_SI_Woolf2021!$E$9:$E$93)+63.1579*EXP(-0.19*T$58))/(Fperm_SI_Woolf2021!$E$9:$E$93-T$58))*(T$58-Fperm_SI_Woolf2021!$E$9:$E$93)/10))),Fperm_SI_Woolf2021!$D$9:$D$93)*T$57+INTERCEPT(Fperm_SI_Woolf2021!$F$9:$F$93*EXP(-Fperm_SI_Woolf2021!$I$9:$I$93*$C62*IF(T$58=Fperm_SI_Woolf2021!$E$9:$E$93,1,EXP(LN((1.1*(Fperm_SI_Woolf2021!$E$9:$E$93-T$58)-63.1579*EXP(-0.19*Fperm_SI_Woolf2021!$E$9:$E$93)+63.1579*EXP(-0.19*T$58))/(Fperm_SI_Woolf2021!$E$9:$E$93-T$58))*(T$58-Fperm_SI_Woolf2021!$E$9:$E$93)/10))) + Fperm_SI_Woolf2021!$G$9:$G$93*EXP(-Fperm_SI_Woolf2021!$J$9:$J$93*$C62*IF(T$58=Fperm_SI_Woolf2021!$E$9:$E$93,1,EXP(LN((1.1*(Fperm_SI_Woolf2021!$E$9:$E$93-T$58)-63.1579*EXP(-0.19*Fperm_SI_Woolf2021!$E$9:$E$93)+63.1579*EXP(-0.19*T$58))/(Fperm_SI_Woolf2021!$E$9:$E$93-T$58))*(T$58-Fperm_SI_Woolf2021!$E$9:$E$93)/10))) + Fperm_SI_Woolf2021!$H$9:$H$93*EXP(-Fperm_SI_Woolf2021!$K$9:$K$93*$C62*IF(T$58=Fperm_SI_Woolf2021!$E$9:$E$93,1,EXP(LN((1.1*(Fperm_SI_Woolf2021!$E$9:$E$93-T$58)-63.1579*EXP(-0.19*Fperm_SI_Woolf2021!$E$9:$E$93)+63.1579*EXP(-0.19*T$58))/(Fperm_SI_Woolf2021!$E$9:$E$93-T$58))*(T$58-Fperm_SI_Woolf2021!$E$9:$E$93)/10))),Fperm_SI_Woolf2021!$D$9:$D$93))</f>
        <v>1</v>
      </c>
      <c r="U62" s="51" cm="1">
        <f t="array" ref="U62">MIN(1,SLOPE(Fperm_SI_Woolf2021!$F$9:$F$93*EXP(-Fperm_SI_Woolf2021!$I$9:$I$93*$C62*IF(U$58=Fperm_SI_Woolf2021!$E$9:$E$93,1,EXP(LN((1.1*(Fperm_SI_Woolf2021!$E$9:$E$93-U$58)-63.1579*EXP(-0.19*Fperm_SI_Woolf2021!$E$9:$E$93)+63.1579*EXP(-0.19*U$58))/(Fperm_SI_Woolf2021!$E$9:$E$93-U$58))*(U$58-Fperm_SI_Woolf2021!$E$9:$E$93)/10))) + Fperm_SI_Woolf2021!$G$9:$G$93*EXP(-Fperm_SI_Woolf2021!$J$9:$J$93*$C62*IF(U$58=Fperm_SI_Woolf2021!$E$9:$E$93,1,EXP(LN((1.1*(Fperm_SI_Woolf2021!$E$9:$E$93-U$58)-63.1579*EXP(-0.19*Fperm_SI_Woolf2021!$E$9:$E$93)+63.1579*EXP(-0.19*U$58))/(Fperm_SI_Woolf2021!$E$9:$E$93-U$58))*(U$58-Fperm_SI_Woolf2021!$E$9:$E$93)/10))) + Fperm_SI_Woolf2021!$H$9:$H$93*EXP(-Fperm_SI_Woolf2021!$K$9:$K$93*$C62*IF(U$58=Fperm_SI_Woolf2021!$E$9:$E$93,1,EXP(LN((1.1*(Fperm_SI_Woolf2021!$E$9:$E$93-U$58)-63.1579*EXP(-0.19*Fperm_SI_Woolf2021!$E$9:$E$93)+63.1579*EXP(-0.19*U$58))/(Fperm_SI_Woolf2021!$E$9:$E$93-U$58))*(U$58-Fperm_SI_Woolf2021!$E$9:$E$93)/10))),Fperm_SI_Woolf2021!$D$9:$D$93)*U$57+INTERCEPT(Fperm_SI_Woolf2021!$F$9:$F$93*EXP(-Fperm_SI_Woolf2021!$I$9:$I$93*$C62*IF(U$58=Fperm_SI_Woolf2021!$E$9:$E$93,1,EXP(LN((1.1*(Fperm_SI_Woolf2021!$E$9:$E$93-U$58)-63.1579*EXP(-0.19*Fperm_SI_Woolf2021!$E$9:$E$93)+63.1579*EXP(-0.19*U$58))/(Fperm_SI_Woolf2021!$E$9:$E$93-U$58))*(U$58-Fperm_SI_Woolf2021!$E$9:$E$93)/10))) + Fperm_SI_Woolf2021!$G$9:$G$93*EXP(-Fperm_SI_Woolf2021!$J$9:$J$93*$C62*IF(U$58=Fperm_SI_Woolf2021!$E$9:$E$93,1,EXP(LN((1.1*(Fperm_SI_Woolf2021!$E$9:$E$93-U$58)-63.1579*EXP(-0.19*Fperm_SI_Woolf2021!$E$9:$E$93)+63.1579*EXP(-0.19*U$58))/(Fperm_SI_Woolf2021!$E$9:$E$93-U$58))*(U$58-Fperm_SI_Woolf2021!$E$9:$E$93)/10))) + Fperm_SI_Woolf2021!$H$9:$H$93*EXP(-Fperm_SI_Woolf2021!$K$9:$K$93*$C62*IF(U$58=Fperm_SI_Woolf2021!$E$9:$E$93,1,EXP(LN((1.1*(Fperm_SI_Woolf2021!$E$9:$E$93-U$58)-63.1579*EXP(-0.19*Fperm_SI_Woolf2021!$E$9:$E$93)+63.1579*EXP(-0.19*U$58))/(Fperm_SI_Woolf2021!$E$9:$E$93-U$58))*(U$58-Fperm_SI_Woolf2021!$E$9:$E$93)/10))),Fperm_SI_Woolf2021!$D$9:$D$93))</f>
        <v>1</v>
      </c>
      <c r="V62" s="51" cm="1">
        <f t="array" ref="V62">MIN(1,SLOPE(Fperm_SI_Woolf2021!$F$9:$F$93*EXP(-Fperm_SI_Woolf2021!$I$9:$I$93*$C62*IF(V$58=Fperm_SI_Woolf2021!$E$9:$E$93,1,EXP(LN((1.1*(Fperm_SI_Woolf2021!$E$9:$E$93-V$58)-63.1579*EXP(-0.19*Fperm_SI_Woolf2021!$E$9:$E$93)+63.1579*EXP(-0.19*V$58))/(Fperm_SI_Woolf2021!$E$9:$E$93-V$58))*(V$58-Fperm_SI_Woolf2021!$E$9:$E$93)/10))) + Fperm_SI_Woolf2021!$G$9:$G$93*EXP(-Fperm_SI_Woolf2021!$J$9:$J$93*$C62*IF(V$58=Fperm_SI_Woolf2021!$E$9:$E$93,1,EXP(LN((1.1*(Fperm_SI_Woolf2021!$E$9:$E$93-V$58)-63.1579*EXP(-0.19*Fperm_SI_Woolf2021!$E$9:$E$93)+63.1579*EXP(-0.19*V$58))/(Fperm_SI_Woolf2021!$E$9:$E$93-V$58))*(V$58-Fperm_SI_Woolf2021!$E$9:$E$93)/10))) + Fperm_SI_Woolf2021!$H$9:$H$93*EXP(-Fperm_SI_Woolf2021!$K$9:$K$93*$C62*IF(V$58=Fperm_SI_Woolf2021!$E$9:$E$93,1,EXP(LN((1.1*(Fperm_SI_Woolf2021!$E$9:$E$93-V$58)-63.1579*EXP(-0.19*Fperm_SI_Woolf2021!$E$9:$E$93)+63.1579*EXP(-0.19*V$58))/(Fperm_SI_Woolf2021!$E$9:$E$93-V$58))*(V$58-Fperm_SI_Woolf2021!$E$9:$E$93)/10))),Fperm_SI_Woolf2021!$D$9:$D$93)*V$57+INTERCEPT(Fperm_SI_Woolf2021!$F$9:$F$93*EXP(-Fperm_SI_Woolf2021!$I$9:$I$93*$C62*IF(V$58=Fperm_SI_Woolf2021!$E$9:$E$93,1,EXP(LN((1.1*(Fperm_SI_Woolf2021!$E$9:$E$93-V$58)-63.1579*EXP(-0.19*Fperm_SI_Woolf2021!$E$9:$E$93)+63.1579*EXP(-0.19*V$58))/(Fperm_SI_Woolf2021!$E$9:$E$93-V$58))*(V$58-Fperm_SI_Woolf2021!$E$9:$E$93)/10))) + Fperm_SI_Woolf2021!$G$9:$G$93*EXP(-Fperm_SI_Woolf2021!$J$9:$J$93*$C62*IF(V$58=Fperm_SI_Woolf2021!$E$9:$E$93,1,EXP(LN((1.1*(Fperm_SI_Woolf2021!$E$9:$E$93-V$58)-63.1579*EXP(-0.19*Fperm_SI_Woolf2021!$E$9:$E$93)+63.1579*EXP(-0.19*V$58))/(Fperm_SI_Woolf2021!$E$9:$E$93-V$58))*(V$58-Fperm_SI_Woolf2021!$E$9:$E$93)/10))) + Fperm_SI_Woolf2021!$H$9:$H$93*EXP(-Fperm_SI_Woolf2021!$K$9:$K$93*$C62*IF(V$58=Fperm_SI_Woolf2021!$E$9:$E$93,1,EXP(LN((1.1*(Fperm_SI_Woolf2021!$E$9:$E$93-V$58)-63.1579*EXP(-0.19*Fperm_SI_Woolf2021!$E$9:$E$93)+63.1579*EXP(-0.19*V$58))/(Fperm_SI_Woolf2021!$E$9:$E$93-V$58))*(V$58-Fperm_SI_Woolf2021!$E$9:$E$93)/10))),Fperm_SI_Woolf2021!$D$9:$D$93))</f>
        <v>1</v>
      </c>
      <c r="W62" s="51" cm="1">
        <f t="array" ref="W62">MIN(1,SLOPE(Fperm_SI_Woolf2021!$F$9:$F$93*EXP(-Fperm_SI_Woolf2021!$I$9:$I$93*$C62*IF(W$58=Fperm_SI_Woolf2021!$E$9:$E$93,1,EXP(LN((1.1*(Fperm_SI_Woolf2021!$E$9:$E$93-W$58)-63.1579*EXP(-0.19*Fperm_SI_Woolf2021!$E$9:$E$93)+63.1579*EXP(-0.19*W$58))/(Fperm_SI_Woolf2021!$E$9:$E$93-W$58))*(W$58-Fperm_SI_Woolf2021!$E$9:$E$93)/10))) + Fperm_SI_Woolf2021!$G$9:$G$93*EXP(-Fperm_SI_Woolf2021!$J$9:$J$93*$C62*IF(W$58=Fperm_SI_Woolf2021!$E$9:$E$93,1,EXP(LN((1.1*(Fperm_SI_Woolf2021!$E$9:$E$93-W$58)-63.1579*EXP(-0.19*Fperm_SI_Woolf2021!$E$9:$E$93)+63.1579*EXP(-0.19*W$58))/(Fperm_SI_Woolf2021!$E$9:$E$93-W$58))*(W$58-Fperm_SI_Woolf2021!$E$9:$E$93)/10))) + Fperm_SI_Woolf2021!$H$9:$H$93*EXP(-Fperm_SI_Woolf2021!$K$9:$K$93*$C62*IF(W$58=Fperm_SI_Woolf2021!$E$9:$E$93,1,EXP(LN((1.1*(Fperm_SI_Woolf2021!$E$9:$E$93-W$58)-63.1579*EXP(-0.19*Fperm_SI_Woolf2021!$E$9:$E$93)+63.1579*EXP(-0.19*W$58))/(Fperm_SI_Woolf2021!$E$9:$E$93-W$58))*(W$58-Fperm_SI_Woolf2021!$E$9:$E$93)/10))),Fperm_SI_Woolf2021!$D$9:$D$93)*W$57+INTERCEPT(Fperm_SI_Woolf2021!$F$9:$F$93*EXP(-Fperm_SI_Woolf2021!$I$9:$I$93*$C62*IF(W$58=Fperm_SI_Woolf2021!$E$9:$E$93,1,EXP(LN((1.1*(Fperm_SI_Woolf2021!$E$9:$E$93-W$58)-63.1579*EXP(-0.19*Fperm_SI_Woolf2021!$E$9:$E$93)+63.1579*EXP(-0.19*W$58))/(Fperm_SI_Woolf2021!$E$9:$E$93-W$58))*(W$58-Fperm_SI_Woolf2021!$E$9:$E$93)/10))) + Fperm_SI_Woolf2021!$G$9:$G$93*EXP(-Fperm_SI_Woolf2021!$J$9:$J$93*$C62*IF(W$58=Fperm_SI_Woolf2021!$E$9:$E$93,1,EXP(LN((1.1*(Fperm_SI_Woolf2021!$E$9:$E$93-W$58)-63.1579*EXP(-0.19*Fperm_SI_Woolf2021!$E$9:$E$93)+63.1579*EXP(-0.19*W$58))/(Fperm_SI_Woolf2021!$E$9:$E$93-W$58))*(W$58-Fperm_SI_Woolf2021!$E$9:$E$93)/10))) + Fperm_SI_Woolf2021!$H$9:$H$93*EXP(-Fperm_SI_Woolf2021!$K$9:$K$93*$C62*IF(W$58=Fperm_SI_Woolf2021!$E$9:$E$93,1,EXP(LN((1.1*(Fperm_SI_Woolf2021!$E$9:$E$93-W$58)-63.1579*EXP(-0.19*Fperm_SI_Woolf2021!$E$9:$E$93)+63.1579*EXP(-0.19*W$58))/(Fperm_SI_Woolf2021!$E$9:$E$93-W$58))*(W$58-Fperm_SI_Woolf2021!$E$9:$E$93)/10))),Fperm_SI_Woolf2021!$D$9:$D$93))</f>
        <v>1</v>
      </c>
      <c r="X62" s="51" cm="1">
        <f t="array" ref="X62">MIN(1,SLOPE(Fperm_SI_Woolf2021!$F$9:$F$93*EXP(-Fperm_SI_Woolf2021!$I$9:$I$93*$C62*IF(X$58=Fperm_SI_Woolf2021!$E$9:$E$93,1,EXP(LN((1.1*(Fperm_SI_Woolf2021!$E$9:$E$93-X$58)-63.1579*EXP(-0.19*Fperm_SI_Woolf2021!$E$9:$E$93)+63.1579*EXP(-0.19*X$58))/(Fperm_SI_Woolf2021!$E$9:$E$93-X$58))*(X$58-Fperm_SI_Woolf2021!$E$9:$E$93)/10))) + Fperm_SI_Woolf2021!$G$9:$G$93*EXP(-Fperm_SI_Woolf2021!$J$9:$J$93*$C62*IF(X$58=Fperm_SI_Woolf2021!$E$9:$E$93,1,EXP(LN((1.1*(Fperm_SI_Woolf2021!$E$9:$E$93-X$58)-63.1579*EXP(-0.19*Fperm_SI_Woolf2021!$E$9:$E$93)+63.1579*EXP(-0.19*X$58))/(Fperm_SI_Woolf2021!$E$9:$E$93-X$58))*(X$58-Fperm_SI_Woolf2021!$E$9:$E$93)/10))) + Fperm_SI_Woolf2021!$H$9:$H$93*EXP(-Fperm_SI_Woolf2021!$K$9:$K$93*$C62*IF(X$58=Fperm_SI_Woolf2021!$E$9:$E$93,1,EXP(LN((1.1*(Fperm_SI_Woolf2021!$E$9:$E$93-X$58)-63.1579*EXP(-0.19*Fperm_SI_Woolf2021!$E$9:$E$93)+63.1579*EXP(-0.19*X$58))/(Fperm_SI_Woolf2021!$E$9:$E$93-X$58))*(X$58-Fperm_SI_Woolf2021!$E$9:$E$93)/10))),Fperm_SI_Woolf2021!$D$9:$D$93)*X$57+INTERCEPT(Fperm_SI_Woolf2021!$F$9:$F$93*EXP(-Fperm_SI_Woolf2021!$I$9:$I$93*$C62*IF(X$58=Fperm_SI_Woolf2021!$E$9:$E$93,1,EXP(LN((1.1*(Fperm_SI_Woolf2021!$E$9:$E$93-X$58)-63.1579*EXP(-0.19*Fperm_SI_Woolf2021!$E$9:$E$93)+63.1579*EXP(-0.19*X$58))/(Fperm_SI_Woolf2021!$E$9:$E$93-X$58))*(X$58-Fperm_SI_Woolf2021!$E$9:$E$93)/10))) + Fperm_SI_Woolf2021!$G$9:$G$93*EXP(-Fperm_SI_Woolf2021!$J$9:$J$93*$C62*IF(X$58=Fperm_SI_Woolf2021!$E$9:$E$93,1,EXP(LN((1.1*(Fperm_SI_Woolf2021!$E$9:$E$93-X$58)-63.1579*EXP(-0.19*Fperm_SI_Woolf2021!$E$9:$E$93)+63.1579*EXP(-0.19*X$58))/(Fperm_SI_Woolf2021!$E$9:$E$93-X$58))*(X$58-Fperm_SI_Woolf2021!$E$9:$E$93)/10))) + Fperm_SI_Woolf2021!$H$9:$H$93*EXP(-Fperm_SI_Woolf2021!$K$9:$K$93*$C62*IF(X$58=Fperm_SI_Woolf2021!$E$9:$E$93,1,EXP(LN((1.1*(Fperm_SI_Woolf2021!$E$9:$E$93-X$58)-63.1579*EXP(-0.19*Fperm_SI_Woolf2021!$E$9:$E$93)+63.1579*EXP(-0.19*X$58))/(Fperm_SI_Woolf2021!$E$9:$E$93-X$58))*(X$58-Fperm_SI_Woolf2021!$E$9:$E$93)/10))),Fperm_SI_Woolf2021!$D$9:$D$93))</f>
        <v>1</v>
      </c>
      <c r="Y62" s="51" cm="1">
        <f t="array" ref="Y62">MIN(1,SLOPE(Fperm_SI_Woolf2021!$F$9:$F$93*EXP(-Fperm_SI_Woolf2021!$I$9:$I$93*$C62*IF(Y$58=Fperm_SI_Woolf2021!$E$9:$E$93,1,EXP(LN((1.1*(Fperm_SI_Woolf2021!$E$9:$E$93-Y$58)-63.1579*EXP(-0.19*Fperm_SI_Woolf2021!$E$9:$E$93)+63.1579*EXP(-0.19*Y$58))/(Fperm_SI_Woolf2021!$E$9:$E$93-Y$58))*(Y$58-Fperm_SI_Woolf2021!$E$9:$E$93)/10))) + Fperm_SI_Woolf2021!$G$9:$G$93*EXP(-Fperm_SI_Woolf2021!$J$9:$J$93*$C62*IF(Y$58=Fperm_SI_Woolf2021!$E$9:$E$93,1,EXP(LN((1.1*(Fperm_SI_Woolf2021!$E$9:$E$93-Y$58)-63.1579*EXP(-0.19*Fperm_SI_Woolf2021!$E$9:$E$93)+63.1579*EXP(-0.19*Y$58))/(Fperm_SI_Woolf2021!$E$9:$E$93-Y$58))*(Y$58-Fperm_SI_Woolf2021!$E$9:$E$93)/10))) + Fperm_SI_Woolf2021!$H$9:$H$93*EXP(-Fperm_SI_Woolf2021!$K$9:$K$93*$C62*IF(Y$58=Fperm_SI_Woolf2021!$E$9:$E$93,1,EXP(LN((1.1*(Fperm_SI_Woolf2021!$E$9:$E$93-Y$58)-63.1579*EXP(-0.19*Fperm_SI_Woolf2021!$E$9:$E$93)+63.1579*EXP(-0.19*Y$58))/(Fperm_SI_Woolf2021!$E$9:$E$93-Y$58))*(Y$58-Fperm_SI_Woolf2021!$E$9:$E$93)/10))),Fperm_SI_Woolf2021!$D$9:$D$93)*Y$57+INTERCEPT(Fperm_SI_Woolf2021!$F$9:$F$93*EXP(-Fperm_SI_Woolf2021!$I$9:$I$93*$C62*IF(Y$58=Fperm_SI_Woolf2021!$E$9:$E$93,1,EXP(LN((1.1*(Fperm_SI_Woolf2021!$E$9:$E$93-Y$58)-63.1579*EXP(-0.19*Fperm_SI_Woolf2021!$E$9:$E$93)+63.1579*EXP(-0.19*Y$58))/(Fperm_SI_Woolf2021!$E$9:$E$93-Y$58))*(Y$58-Fperm_SI_Woolf2021!$E$9:$E$93)/10))) + Fperm_SI_Woolf2021!$G$9:$G$93*EXP(-Fperm_SI_Woolf2021!$J$9:$J$93*$C62*IF(Y$58=Fperm_SI_Woolf2021!$E$9:$E$93,1,EXP(LN((1.1*(Fperm_SI_Woolf2021!$E$9:$E$93-Y$58)-63.1579*EXP(-0.19*Fperm_SI_Woolf2021!$E$9:$E$93)+63.1579*EXP(-0.19*Y$58))/(Fperm_SI_Woolf2021!$E$9:$E$93-Y$58))*(Y$58-Fperm_SI_Woolf2021!$E$9:$E$93)/10))) + Fperm_SI_Woolf2021!$H$9:$H$93*EXP(-Fperm_SI_Woolf2021!$K$9:$K$93*$C62*IF(Y$58=Fperm_SI_Woolf2021!$E$9:$E$93,1,EXP(LN((1.1*(Fperm_SI_Woolf2021!$E$9:$E$93-Y$58)-63.1579*EXP(-0.19*Fperm_SI_Woolf2021!$E$9:$E$93)+63.1579*EXP(-0.19*Y$58))/(Fperm_SI_Woolf2021!$E$9:$E$93-Y$58))*(Y$58-Fperm_SI_Woolf2021!$E$9:$E$93)/10))),Fperm_SI_Woolf2021!$D$9:$D$93))</f>
        <v>0.98928317932176191</v>
      </c>
      <c r="Z62" s="51" cm="1">
        <f t="array" ref="Z62">MIN(1,SLOPE(Fperm_SI_Woolf2021!$F$9:$F$93*EXP(-Fperm_SI_Woolf2021!$I$9:$I$93*$C62*IF(Z$58=Fperm_SI_Woolf2021!$E$9:$E$93,1,EXP(LN((1.1*(Fperm_SI_Woolf2021!$E$9:$E$93-Z$58)-63.1579*EXP(-0.19*Fperm_SI_Woolf2021!$E$9:$E$93)+63.1579*EXP(-0.19*Z$58))/(Fperm_SI_Woolf2021!$E$9:$E$93-Z$58))*(Z$58-Fperm_SI_Woolf2021!$E$9:$E$93)/10))) + Fperm_SI_Woolf2021!$G$9:$G$93*EXP(-Fperm_SI_Woolf2021!$J$9:$J$93*$C62*IF(Z$58=Fperm_SI_Woolf2021!$E$9:$E$93,1,EXP(LN((1.1*(Fperm_SI_Woolf2021!$E$9:$E$93-Z$58)-63.1579*EXP(-0.19*Fperm_SI_Woolf2021!$E$9:$E$93)+63.1579*EXP(-0.19*Z$58))/(Fperm_SI_Woolf2021!$E$9:$E$93-Z$58))*(Z$58-Fperm_SI_Woolf2021!$E$9:$E$93)/10))) + Fperm_SI_Woolf2021!$H$9:$H$93*EXP(-Fperm_SI_Woolf2021!$K$9:$K$93*$C62*IF(Z$58=Fperm_SI_Woolf2021!$E$9:$E$93,1,EXP(LN((1.1*(Fperm_SI_Woolf2021!$E$9:$E$93-Z$58)-63.1579*EXP(-0.19*Fperm_SI_Woolf2021!$E$9:$E$93)+63.1579*EXP(-0.19*Z$58))/(Fperm_SI_Woolf2021!$E$9:$E$93-Z$58))*(Z$58-Fperm_SI_Woolf2021!$E$9:$E$93)/10))),Fperm_SI_Woolf2021!$D$9:$D$93)*Z$57+INTERCEPT(Fperm_SI_Woolf2021!$F$9:$F$93*EXP(-Fperm_SI_Woolf2021!$I$9:$I$93*$C62*IF(Z$58=Fperm_SI_Woolf2021!$E$9:$E$93,1,EXP(LN((1.1*(Fperm_SI_Woolf2021!$E$9:$E$93-Z$58)-63.1579*EXP(-0.19*Fperm_SI_Woolf2021!$E$9:$E$93)+63.1579*EXP(-0.19*Z$58))/(Fperm_SI_Woolf2021!$E$9:$E$93-Z$58))*(Z$58-Fperm_SI_Woolf2021!$E$9:$E$93)/10))) + Fperm_SI_Woolf2021!$G$9:$G$93*EXP(-Fperm_SI_Woolf2021!$J$9:$J$93*$C62*IF(Z$58=Fperm_SI_Woolf2021!$E$9:$E$93,1,EXP(LN((1.1*(Fperm_SI_Woolf2021!$E$9:$E$93-Z$58)-63.1579*EXP(-0.19*Fperm_SI_Woolf2021!$E$9:$E$93)+63.1579*EXP(-0.19*Z$58))/(Fperm_SI_Woolf2021!$E$9:$E$93-Z$58))*(Z$58-Fperm_SI_Woolf2021!$E$9:$E$93)/10))) + Fperm_SI_Woolf2021!$H$9:$H$93*EXP(-Fperm_SI_Woolf2021!$K$9:$K$93*$C62*IF(Z$58=Fperm_SI_Woolf2021!$E$9:$E$93,1,EXP(LN((1.1*(Fperm_SI_Woolf2021!$E$9:$E$93-Z$58)-63.1579*EXP(-0.19*Fperm_SI_Woolf2021!$E$9:$E$93)+63.1579*EXP(-0.19*Z$58))/(Fperm_SI_Woolf2021!$E$9:$E$93-Z$58))*(Z$58-Fperm_SI_Woolf2021!$E$9:$E$93)/10))),Fperm_SI_Woolf2021!$D$9:$D$93))</f>
        <v>0.97293162041210401</v>
      </c>
      <c r="AA62" s="51" cm="1">
        <f t="array" ref="AA62">MIN(1,SLOPE(Fperm_SI_Woolf2021!$F$9:$F$93*EXP(-Fperm_SI_Woolf2021!$I$9:$I$93*$C62*IF(AA$58=Fperm_SI_Woolf2021!$E$9:$E$93,1,EXP(LN((1.1*(Fperm_SI_Woolf2021!$E$9:$E$93-AA$58)-63.1579*EXP(-0.19*Fperm_SI_Woolf2021!$E$9:$E$93)+63.1579*EXP(-0.19*AA$58))/(Fperm_SI_Woolf2021!$E$9:$E$93-AA$58))*(AA$58-Fperm_SI_Woolf2021!$E$9:$E$93)/10))) + Fperm_SI_Woolf2021!$G$9:$G$93*EXP(-Fperm_SI_Woolf2021!$J$9:$J$93*$C62*IF(AA$58=Fperm_SI_Woolf2021!$E$9:$E$93,1,EXP(LN((1.1*(Fperm_SI_Woolf2021!$E$9:$E$93-AA$58)-63.1579*EXP(-0.19*Fperm_SI_Woolf2021!$E$9:$E$93)+63.1579*EXP(-0.19*AA$58))/(Fperm_SI_Woolf2021!$E$9:$E$93-AA$58))*(AA$58-Fperm_SI_Woolf2021!$E$9:$E$93)/10))) + Fperm_SI_Woolf2021!$H$9:$H$93*EXP(-Fperm_SI_Woolf2021!$K$9:$K$93*$C62*IF(AA$58=Fperm_SI_Woolf2021!$E$9:$E$93,1,EXP(LN((1.1*(Fperm_SI_Woolf2021!$E$9:$E$93-AA$58)-63.1579*EXP(-0.19*Fperm_SI_Woolf2021!$E$9:$E$93)+63.1579*EXP(-0.19*AA$58))/(Fperm_SI_Woolf2021!$E$9:$E$93-AA$58))*(AA$58-Fperm_SI_Woolf2021!$E$9:$E$93)/10))),Fperm_SI_Woolf2021!$D$9:$D$93)*AA$57+INTERCEPT(Fperm_SI_Woolf2021!$F$9:$F$93*EXP(-Fperm_SI_Woolf2021!$I$9:$I$93*$C62*IF(AA$58=Fperm_SI_Woolf2021!$E$9:$E$93,1,EXP(LN((1.1*(Fperm_SI_Woolf2021!$E$9:$E$93-AA$58)-63.1579*EXP(-0.19*Fperm_SI_Woolf2021!$E$9:$E$93)+63.1579*EXP(-0.19*AA$58))/(Fperm_SI_Woolf2021!$E$9:$E$93-AA$58))*(AA$58-Fperm_SI_Woolf2021!$E$9:$E$93)/10))) + Fperm_SI_Woolf2021!$G$9:$G$93*EXP(-Fperm_SI_Woolf2021!$J$9:$J$93*$C62*IF(AA$58=Fperm_SI_Woolf2021!$E$9:$E$93,1,EXP(LN((1.1*(Fperm_SI_Woolf2021!$E$9:$E$93-AA$58)-63.1579*EXP(-0.19*Fperm_SI_Woolf2021!$E$9:$E$93)+63.1579*EXP(-0.19*AA$58))/(Fperm_SI_Woolf2021!$E$9:$E$93-AA$58))*(AA$58-Fperm_SI_Woolf2021!$E$9:$E$93)/10))) + Fperm_SI_Woolf2021!$H$9:$H$93*EXP(-Fperm_SI_Woolf2021!$K$9:$K$93*$C62*IF(AA$58=Fperm_SI_Woolf2021!$E$9:$E$93,1,EXP(LN((1.1*(Fperm_SI_Woolf2021!$E$9:$E$93-AA$58)-63.1579*EXP(-0.19*Fperm_SI_Woolf2021!$E$9:$E$93)+63.1579*EXP(-0.19*AA$58))/(Fperm_SI_Woolf2021!$E$9:$E$93-AA$58))*(AA$58-Fperm_SI_Woolf2021!$E$9:$E$93)/10))),Fperm_SI_Woolf2021!$D$9:$D$93))</f>
        <v>0.95658006150244612</v>
      </c>
      <c r="AB62" s="51" cm="1">
        <f t="array" ref="AB62">MIN(1,SLOPE(Fperm_SI_Woolf2021!$F$9:$F$93*EXP(-Fperm_SI_Woolf2021!$I$9:$I$93*$C62*IF(AB$58=Fperm_SI_Woolf2021!$E$9:$E$93,1,EXP(LN((1.1*(Fperm_SI_Woolf2021!$E$9:$E$93-AB$58)-63.1579*EXP(-0.19*Fperm_SI_Woolf2021!$E$9:$E$93)+63.1579*EXP(-0.19*AB$58))/(Fperm_SI_Woolf2021!$E$9:$E$93-AB$58))*(AB$58-Fperm_SI_Woolf2021!$E$9:$E$93)/10))) + Fperm_SI_Woolf2021!$G$9:$G$93*EXP(-Fperm_SI_Woolf2021!$J$9:$J$93*$C62*IF(AB$58=Fperm_SI_Woolf2021!$E$9:$E$93,1,EXP(LN((1.1*(Fperm_SI_Woolf2021!$E$9:$E$93-AB$58)-63.1579*EXP(-0.19*Fperm_SI_Woolf2021!$E$9:$E$93)+63.1579*EXP(-0.19*AB$58))/(Fperm_SI_Woolf2021!$E$9:$E$93-AB$58))*(AB$58-Fperm_SI_Woolf2021!$E$9:$E$93)/10))) + Fperm_SI_Woolf2021!$H$9:$H$93*EXP(-Fperm_SI_Woolf2021!$K$9:$K$93*$C62*IF(AB$58=Fperm_SI_Woolf2021!$E$9:$E$93,1,EXP(LN((1.1*(Fperm_SI_Woolf2021!$E$9:$E$93-AB$58)-63.1579*EXP(-0.19*Fperm_SI_Woolf2021!$E$9:$E$93)+63.1579*EXP(-0.19*AB$58))/(Fperm_SI_Woolf2021!$E$9:$E$93-AB$58))*(AB$58-Fperm_SI_Woolf2021!$E$9:$E$93)/10))),Fperm_SI_Woolf2021!$D$9:$D$93)*AB$57+INTERCEPT(Fperm_SI_Woolf2021!$F$9:$F$93*EXP(-Fperm_SI_Woolf2021!$I$9:$I$93*$C62*IF(AB$58=Fperm_SI_Woolf2021!$E$9:$E$93,1,EXP(LN((1.1*(Fperm_SI_Woolf2021!$E$9:$E$93-AB$58)-63.1579*EXP(-0.19*Fperm_SI_Woolf2021!$E$9:$E$93)+63.1579*EXP(-0.19*AB$58))/(Fperm_SI_Woolf2021!$E$9:$E$93-AB$58))*(AB$58-Fperm_SI_Woolf2021!$E$9:$E$93)/10))) + Fperm_SI_Woolf2021!$G$9:$G$93*EXP(-Fperm_SI_Woolf2021!$J$9:$J$93*$C62*IF(AB$58=Fperm_SI_Woolf2021!$E$9:$E$93,1,EXP(LN((1.1*(Fperm_SI_Woolf2021!$E$9:$E$93-AB$58)-63.1579*EXP(-0.19*Fperm_SI_Woolf2021!$E$9:$E$93)+63.1579*EXP(-0.19*AB$58))/(Fperm_SI_Woolf2021!$E$9:$E$93-AB$58))*(AB$58-Fperm_SI_Woolf2021!$E$9:$E$93)/10))) + Fperm_SI_Woolf2021!$H$9:$H$93*EXP(-Fperm_SI_Woolf2021!$K$9:$K$93*$C62*IF(AB$58=Fperm_SI_Woolf2021!$E$9:$E$93,1,EXP(LN((1.1*(Fperm_SI_Woolf2021!$E$9:$E$93-AB$58)-63.1579*EXP(-0.19*Fperm_SI_Woolf2021!$E$9:$E$93)+63.1579*EXP(-0.19*AB$58))/(Fperm_SI_Woolf2021!$E$9:$E$93-AB$58))*(AB$58-Fperm_SI_Woolf2021!$E$9:$E$93)/10))),Fperm_SI_Woolf2021!$D$9:$D$93))</f>
        <v>0.94022850259278834</v>
      </c>
      <c r="AC62" s="51" cm="1">
        <f t="array" ref="AC62">MIN(1,SLOPE(Fperm_SI_Woolf2021!$F$9:$F$93*EXP(-Fperm_SI_Woolf2021!$I$9:$I$93*$C62*IF(AC$58=Fperm_SI_Woolf2021!$E$9:$E$93,1,EXP(LN((1.1*(Fperm_SI_Woolf2021!$E$9:$E$93-AC$58)-63.1579*EXP(-0.19*Fperm_SI_Woolf2021!$E$9:$E$93)+63.1579*EXP(-0.19*AC$58))/(Fperm_SI_Woolf2021!$E$9:$E$93-AC$58))*(AC$58-Fperm_SI_Woolf2021!$E$9:$E$93)/10))) + Fperm_SI_Woolf2021!$G$9:$G$93*EXP(-Fperm_SI_Woolf2021!$J$9:$J$93*$C62*IF(AC$58=Fperm_SI_Woolf2021!$E$9:$E$93,1,EXP(LN((1.1*(Fperm_SI_Woolf2021!$E$9:$E$93-AC$58)-63.1579*EXP(-0.19*Fperm_SI_Woolf2021!$E$9:$E$93)+63.1579*EXP(-0.19*AC$58))/(Fperm_SI_Woolf2021!$E$9:$E$93-AC$58))*(AC$58-Fperm_SI_Woolf2021!$E$9:$E$93)/10))) + Fperm_SI_Woolf2021!$H$9:$H$93*EXP(-Fperm_SI_Woolf2021!$K$9:$K$93*$C62*IF(AC$58=Fperm_SI_Woolf2021!$E$9:$E$93,1,EXP(LN((1.1*(Fperm_SI_Woolf2021!$E$9:$E$93-AC$58)-63.1579*EXP(-0.19*Fperm_SI_Woolf2021!$E$9:$E$93)+63.1579*EXP(-0.19*AC$58))/(Fperm_SI_Woolf2021!$E$9:$E$93-AC$58))*(AC$58-Fperm_SI_Woolf2021!$E$9:$E$93)/10))),Fperm_SI_Woolf2021!$D$9:$D$93)*AC$57+INTERCEPT(Fperm_SI_Woolf2021!$F$9:$F$93*EXP(-Fperm_SI_Woolf2021!$I$9:$I$93*$C62*IF(AC$58=Fperm_SI_Woolf2021!$E$9:$E$93,1,EXP(LN((1.1*(Fperm_SI_Woolf2021!$E$9:$E$93-AC$58)-63.1579*EXP(-0.19*Fperm_SI_Woolf2021!$E$9:$E$93)+63.1579*EXP(-0.19*AC$58))/(Fperm_SI_Woolf2021!$E$9:$E$93-AC$58))*(AC$58-Fperm_SI_Woolf2021!$E$9:$E$93)/10))) + Fperm_SI_Woolf2021!$G$9:$G$93*EXP(-Fperm_SI_Woolf2021!$J$9:$J$93*$C62*IF(AC$58=Fperm_SI_Woolf2021!$E$9:$E$93,1,EXP(LN((1.1*(Fperm_SI_Woolf2021!$E$9:$E$93-AC$58)-63.1579*EXP(-0.19*Fperm_SI_Woolf2021!$E$9:$E$93)+63.1579*EXP(-0.19*AC$58))/(Fperm_SI_Woolf2021!$E$9:$E$93-AC$58))*(AC$58-Fperm_SI_Woolf2021!$E$9:$E$93)/10))) + Fperm_SI_Woolf2021!$H$9:$H$93*EXP(-Fperm_SI_Woolf2021!$K$9:$K$93*$C62*IF(AC$58=Fperm_SI_Woolf2021!$E$9:$E$93,1,EXP(LN((1.1*(Fperm_SI_Woolf2021!$E$9:$E$93-AC$58)-63.1579*EXP(-0.19*Fperm_SI_Woolf2021!$E$9:$E$93)+63.1579*EXP(-0.19*AC$58))/(Fperm_SI_Woolf2021!$E$9:$E$93-AC$58))*(AC$58-Fperm_SI_Woolf2021!$E$9:$E$93)/10))),Fperm_SI_Woolf2021!$D$9:$D$93))</f>
        <v>0.92387694368313045</v>
      </c>
      <c r="AD62" s="51" cm="1">
        <f t="array" ref="AD62">MIN(1,SLOPE(Fperm_SI_Woolf2021!$F$9:$F$93*EXP(-Fperm_SI_Woolf2021!$I$9:$I$93*$C62*IF(AD$58=Fperm_SI_Woolf2021!$E$9:$E$93,1,EXP(LN((1.1*(Fperm_SI_Woolf2021!$E$9:$E$93-AD$58)-63.1579*EXP(-0.19*Fperm_SI_Woolf2021!$E$9:$E$93)+63.1579*EXP(-0.19*AD$58))/(Fperm_SI_Woolf2021!$E$9:$E$93-AD$58))*(AD$58-Fperm_SI_Woolf2021!$E$9:$E$93)/10))) + Fperm_SI_Woolf2021!$G$9:$G$93*EXP(-Fperm_SI_Woolf2021!$J$9:$J$93*$C62*IF(AD$58=Fperm_SI_Woolf2021!$E$9:$E$93,1,EXP(LN((1.1*(Fperm_SI_Woolf2021!$E$9:$E$93-AD$58)-63.1579*EXP(-0.19*Fperm_SI_Woolf2021!$E$9:$E$93)+63.1579*EXP(-0.19*AD$58))/(Fperm_SI_Woolf2021!$E$9:$E$93-AD$58))*(AD$58-Fperm_SI_Woolf2021!$E$9:$E$93)/10))) + Fperm_SI_Woolf2021!$H$9:$H$93*EXP(-Fperm_SI_Woolf2021!$K$9:$K$93*$C62*IF(AD$58=Fperm_SI_Woolf2021!$E$9:$E$93,1,EXP(LN((1.1*(Fperm_SI_Woolf2021!$E$9:$E$93-AD$58)-63.1579*EXP(-0.19*Fperm_SI_Woolf2021!$E$9:$E$93)+63.1579*EXP(-0.19*AD$58))/(Fperm_SI_Woolf2021!$E$9:$E$93-AD$58))*(AD$58-Fperm_SI_Woolf2021!$E$9:$E$93)/10))),Fperm_SI_Woolf2021!$D$9:$D$93)*AD$57+INTERCEPT(Fperm_SI_Woolf2021!$F$9:$F$93*EXP(-Fperm_SI_Woolf2021!$I$9:$I$93*$C62*IF(AD$58=Fperm_SI_Woolf2021!$E$9:$E$93,1,EXP(LN((1.1*(Fperm_SI_Woolf2021!$E$9:$E$93-AD$58)-63.1579*EXP(-0.19*Fperm_SI_Woolf2021!$E$9:$E$93)+63.1579*EXP(-0.19*AD$58))/(Fperm_SI_Woolf2021!$E$9:$E$93-AD$58))*(AD$58-Fperm_SI_Woolf2021!$E$9:$E$93)/10))) + Fperm_SI_Woolf2021!$G$9:$G$93*EXP(-Fperm_SI_Woolf2021!$J$9:$J$93*$C62*IF(AD$58=Fperm_SI_Woolf2021!$E$9:$E$93,1,EXP(LN((1.1*(Fperm_SI_Woolf2021!$E$9:$E$93-AD$58)-63.1579*EXP(-0.19*Fperm_SI_Woolf2021!$E$9:$E$93)+63.1579*EXP(-0.19*AD$58))/(Fperm_SI_Woolf2021!$E$9:$E$93-AD$58))*(AD$58-Fperm_SI_Woolf2021!$E$9:$E$93)/10))) + Fperm_SI_Woolf2021!$H$9:$H$93*EXP(-Fperm_SI_Woolf2021!$K$9:$K$93*$C62*IF(AD$58=Fperm_SI_Woolf2021!$E$9:$E$93,1,EXP(LN((1.1*(Fperm_SI_Woolf2021!$E$9:$E$93-AD$58)-63.1579*EXP(-0.19*Fperm_SI_Woolf2021!$E$9:$E$93)+63.1579*EXP(-0.19*AD$58))/(Fperm_SI_Woolf2021!$E$9:$E$93-AD$58))*(AD$58-Fperm_SI_Woolf2021!$E$9:$E$93)/10))),Fperm_SI_Woolf2021!$D$9:$D$93))</f>
        <v>0.90752538477347255</v>
      </c>
      <c r="AE62" s="51" cm="1">
        <f t="array" ref="AE62">MIN(1,SLOPE(Fperm_SI_Woolf2021!$F$9:$F$93*EXP(-Fperm_SI_Woolf2021!$I$9:$I$93*$C62*IF(AE$58=Fperm_SI_Woolf2021!$E$9:$E$93,1,EXP(LN((1.1*(Fperm_SI_Woolf2021!$E$9:$E$93-AE$58)-63.1579*EXP(-0.19*Fperm_SI_Woolf2021!$E$9:$E$93)+63.1579*EXP(-0.19*AE$58))/(Fperm_SI_Woolf2021!$E$9:$E$93-AE$58))*(AE$58-Fperm_SI_Woolf2021!$E$9:$E$93)/10))) + Fperm_SI_Woolf2021!$G$9:$G$93*EXP(-Fperm_SI_Woolf2021!$J$9:$J$93*$C62*IF(AE$58=Fperm_SI_Woolf2021!$E$9:$E$93,1,EXP(LN((1.1*(Fperm_SI_Woolf2021!$E$9:$E$93-AE$58)-63.1579*EXP(-0.19*Fperm_SI_Woolf2021!$E$9:$E$93)+63.1579*EXP(-0.19*AE$58))/(Fperm_SI_Woolf2021!$E$9:$E$93-AE$58))*(AE$58-Fperm_SI_Woolf2021!$E$9:$E$93)/10))) + Fperm_SI_Woolf2021!$H$9:$H$93*EXP(-Fperm_SI_Woolf2021!$K$9:$K$93*$C62*IF(AE$58=Fperm_SI_Woolf2021!$E$9:$E$93,1,EXP(LN((1.1*(Fperm_SI_Woolf2021!$E$9:$E$93-AE$58)-63.1579*EXP(-0.19*Fperm_SI_Woolf2021!$E$9:$E$93)+63.1579*EXP(-0.19*AE$58))/(Fperm_SI_Woolf2021!$E$9:$E$93-AE$58))*(AE$58-Fperm_SI_Woolf2021!$E$9:$E$93)/10))),Fperm_SI_Woolf2021!$D$9:$D$93)*AE$57+INTERCEPT(Fperm_SI_Woolf2021!$F$9:$F$93*EXP(-Fperm_SI_Woolf2021!$I$9:$I$93*$C62*IF(AE$58=Fperm_SI_Woolf2021!$E$9:$E$93,1,EXP(LN((1.1*(Fperm_SI_Woolf2021!$E$9:$E$93-AE$58)-63.1579*EXP(-0.19*Fperm_SI_Woolf2021!$E$9:$E$93)+63.1579*EXP(-0.19*AE$58))/(Fperm_SI_Woolf2021!$E$9:$E$93-AE$58))*(AE$58-Fperm_SI_Woolf2021!$E$9:$E$93)/10))) + Fperm_SI_Woolf2021!$G$9:$G$93*EXP(-Fperm_SI_Woolf2021!$J$9:$J$93*$C62*IF(AE$58=Fperm_SI_Woolf2021!$E$9:$E$93,1,EXP(LN((1.1*(Fperm_SI_Woolf2021!$E$9:$E$93-AE$58)-63.1579*EXP(-0.19*Fperm_SI_Woolf2021!$E$9:$E$93)+63.1579*EXP(-0.19*AE$58))/(Fperm_SI_Woolf2021!$E$9:$E$93-AE$58))*(AE$58-Fperm_SI_Woolf2021!$E$9:$E$93)/10))) + Fperm_SI_Woolf2021!$H$9:$H$93*EXP(-Fperm_SI_Woolf2021!$K$9:$K$93*$C62*IF(AE$58=Fperm_SI_Woolf2021!$E$9:$E$93,1,EXP(LN((1.1*(Fperm_SI_Woolf2021!$E$9:$E$93-AE$58)-63.1579*EXP(-0.19*Fperm_SI_Woolf2021!$E$9:$E$93)+63.1579*EXP(-0.19*AE$58))/(Fperm_SI_Woolf2021!$E$9:$E$93-AE$58))*(AE$58-Fperm_SI_Woolf2021!$E$9:$E$93)/10))),Fperm_SI_Woolf2021!$D$9:$D$93))</f>
        <v>0.89117382586381466</v>
      </c>
      <c r="AF62" s="51" cm="1">
        <f t="array" ref="AF62">MIN(1,SLOPE(Fperm_SI_Woolf2021!$F$9:$F$93*EXP(-Fperm_SI_Woolf2021!$I$9:$I$93*$C62*IF(AF$58=Fperm_SI_Woolf2021!$E$9:$E$93,1,EXP(LN((1.1*(Fperm_SI_Woolf2021!$E$9:$E$93-AF$58)-63.1579*EXP(-0.19*Fperm_SI_Woolf2021!$E$9:$E$93)+63.1579*EXP(-0.19*AF$58))/(Fperm_SI_Woolf2021!$E$9:$E$93-AF$58))*(AF$58-Fperm_SI_Woolf2021!$E$9:$E$93)/10))) + Fperm_SI_Woolf2021!$G$9:$G$93*EXP(-Fperm_SI_Woolf2021!$J$9:$J$93*$C62*IF(AF$58=Fperm_SI_Woolf2021!$E$9:$E$93,1,EXP(LN((1.1*(Fperm_SI_Woolf2021!$E$9:$E$93-AF$58)-63.1579*EXP(-0.19*Fperm_SI_Woolf2021!$E$9:$E$93)+63.1579*EXP(-0.19*AF$58))/(Fperm_SI_Woolf2021!$E$9:$E$93-AF$58))*(AF$58-Fperm_SI_Woolf2021!$E$9:$E$93)/10))) + Fperm_SI_Woolf2021!$H$9:$H$93*EXP(-Fperm_SI_Woolf2021!$K$9:$K$93*$C62*IF(AF$58=Fperm_SI_Woolf2021!$E$9:$E$93,1,EXP(LN((1.1*(Fperm_SI_Woolf2021!$E$9:$E$93-AF$58)-63.1579*EXP(-0.19*Fperm_SI_Woolf2021!$E$9:$E$93)+63.1579*EXP(-0.19*AF$58))/(Fperm_SI_Woolf2021!$E$9:$E$93-AF$58))*(AF$58-Fperm_SI_Woolf2021!$E$9:$E$93)/10))),Fperm_SI_Woolf2021!$D$9:$D$93)*AF$57+INTERCEPT(Fperm_SI_Woolf2021!$F$9:$F$93*EXP(-Fperm_SI_Woolf2021!$I$9:$I$93*$C62*IF(AF$58=Fperm_SI_Woolf2021!$E$9:$E$93,1,EXP(LN((1.1*(Fperm_SI_Woolf2021!$E$9:$E$93-AF$58)-63.1579*EXP(-0.19*Fperm_SI_Woolf2021!$E$9:$E$93)+63.1579*EXP(-0.19*AF$58))/(Fperm_SI_Woolf2021!$E$9:$E$93-AF$58))*(AF$58-Fperm_SI_Woolf2021!$E$9:$E$93)/10))) + Fperm_SI_Woolf2021!$G$9:$G$93*EXP(-Fperm_SI_Woolf2021!$J$9:$J$93*$C62*IF(AF$58=Fperm_SI_Woolf2021!$E$9:$E$93,1,EXP(LN((1.1*(Fperm_SI_Woolf2021!$E$9:$E$93-AF$58)-63.1579*EXP(-0.19*Fperm_SI_Woolf2021!$E$9:$E$93)+63.1579*EXP(-0.19*AF$58))/(Fperm_SI_Woolf2021!$E$9:$E$93-AF$58))*(AF$58-Fperm_SI_Woolf2021!$E$9:$E$93)/10))) + Fperm_SI_Woolf2021!$H$9:$H$93*EXP(-Fperm_SI_Woolf2021!$K$9:$K$93*$C62*IF(AF$58=Fperm_SI_Woolf2021!$E$9:$E$93,1,EXP(LN((1.1*(Fperm_SI_Woolf2021!$E$9:$E$93-AF$58)-63.1579*EXP(-0.19*Fperm_SI_Woolf2021!$E$9:$E$93)+63.1579*EXP(-0.19*AF$58))/(Fperm_SI_Woolf2021!$E$9:$E$93-AF$58))*(AF$58-Fperm_SI_Woolf2021!$E$9:$E$93)/10))),Fperm_SI_Woolf2021!$D$9:$D$93))</f>
        <v>0.87482226695415677</v>
      </c>
      <c r="AG62" s="51" cm="1">
        <f t="array" ref="AG62">MIN(1,SLOPE(Fperm_SI_Woolf2021!$F$9:$F$93*EXP(-Fperm_SI_Woolf2021!$I$9:$I$93*$C62*IF(AG$58=Fperm_SI_Woolf2021!$E$9:$E$93,1,EXP(LN((1.1*(Fperm_SI_Woolf2021!$E$9:$E$93-AG$58)-63.1579*EXP(-0.19*Fperm_SI_Woolf2021!$E$9:$E$93)+63.1579*EXP(-0.19*AG$58))/(Fperm_SI_Woolf2021!$E$9:$E$93-AG$58))*(AG$58-Fperm_SI_Woolf2021!$E$9:$E$93)/10))) + Fperm_SI_Woolf2021!$G$9:$G$93*EXP(-Fperm_SI_Woolf2021!$J$9:$J$93*$C62*IF(AG$58=Fperm_SI_Woolf2021!$E$9:$E$93,1,EXP(LN((1.1*(Fperm_SI_Woolf2021!$E$9:$E$93-AG$58)-63.1579*EXP(-0.19*Fperm_SI_Woolf2021!$E$9:$E$93)+63.1579*EXP(-0.19*AG$58))/(Fperm_SI_Woolf2021!$E$9:$E$93-AG$58))*(AG$58-Fperm_SI_Woolf2021!$E$9:$E$93)/10))) + Fperm_SI_Woolf2021!$H$9:$H$93*EXP(-Fperm_SI_Woolf2021!$K$9:$K$93*$C62*IF(AG$58=Fperm_SI_Woolf2021!$E$9:$E$93,1,EXP(LN((1.1*(Fperm_SI_Woolf2021!$E$9:$E$93-AG$58)-63.1579*EXP(-0.19*Fperm_SI_Woolf2021!$E$9:$E$93)+63.1579*EXP(-0.19*AG$58))/(Fperm_SI_Woolf2021!$E$9:$E$93-AG$58))*(AG$58-Fperm_SI_Woolf2021!$E$9:$E$93)/10))),Fperm_SI_Woolf2021!$D$9:$D$93)*AG$57+INTERCEPT(Fperm_SI_Woolf2021!$F$9:$F$93*EXP(-Fperm_SI_Woolf2021!$I$9:$I$93*$C62*IF(AG$58=Fperm_SI_Woolf2021!$E$9:$E$93,1,EXP(LN((1.1*(Fperm_SI_Woolf2021!$E$9:$E$93-AG$58)-63.1579*EXP(-0.19*Fperm_SI_Woolf2021!$E$9:$E$93)+63.1579*EXP(-0.19*AG$58))/(Fperm_SI_Woolf2021!$E$9:$E$93-AG$58))*(AG$58-Fperm_SI_Woolf2021!$E$9:$E$93)/10))) + Fperm_SI_Woolf2021!$G$9:$G$93*EXP(-Fperm_SI_Woolf2021!$J$9:$J$93*$C62*IF(AG$58=Fperm_SI_Woolf2021!$E$9:$E$93,1,EXP(LN((1.1*(Fperm_SI_Woolf2021!$E$9:$E$93-AG$58)-63.1579*EXP(-0.19*Fperm_SI_Woolf2021!$E$9:$E$93)+63.1579*EXP(-0.19*AG$58))/(Fperm_SI_Woolf2021!$E$9:$E$93-AG$58))*(AG$58-Fperm_SI_Woolf2021!$E$9:$E$93)/10))) + Fperm_SI_Woolf2021!$H$9:$H$93*EXP(-Fperm_SI_Woolf2021!$K$9:$K$93*$C62*IF(AG$58=Fperm_SI_Woolf2021!$E$9:$E$93,1,EXP(LN((1.1*(Fperm_SI_Woolf2021!$E$9:$E$93-AG$58)-63.1579*EXP(-0.19*Fperm_SI_Woolf2021!$E$9:$E$93)+63.1579*EXP(-0.19*AG$58))/(Fperm_SI_Woolf2021!$E$9:$E$93-AG$58))*(AG$58-Fperm_SI_Woolf2021!$E$9:$E$93)/10))),Fperm_SI_Woolf2021!$D$9:$D$93))</f>
        <v>0.85847070804449888</v>
      </c>
      <c r="AH62" s="51" cm="1">
        <f t="array" ref="AH62">MIN(1,SLOPE(Fperm_SI_Woolf2021!$F$9:$F$93*EXP(-Fperm_SI_Woolf2021!$I$9:$I$93*$C62*IF(AH$58=Fperm_SI_Woolf2021!$E$9:$E$93,1,EXP(LN((1.1*(Fperm_SI_Woolf2021!$E$9:$E$93-AH$58)-63.1579*EXP(-0.19*Fperm_SI_Woolf2021!$E$9:$E$93)+63.1579*EXP(-0.19*AH$58))/(Fperm_SI_Woolf2021!$E$9:$E$93-AH$58))*(AH$58-Fperm_SI_Woolf2021!$E$9:$E$93)/10))) + Fperm_SI_Woolf2021!$G$9:$G$93*EXP(-Fperm_SI_Woolf2021!$J$9:$J$93*$C62*IF(AH$58=Fperm_SI_Woolf2021!$E$9:$E$93,1,EXP(LN((1.1*(Fperm_SI_Woolf2021!$E$9:$E$93-AH$58)-63.1579*EXP(-0.19*Fperm_SI_Woolf2021!$E$9:$E$93)+63.1579*EXP(-0.19*AH$58))/(Fperm_SI_Woolf2021!$E$9:$E$93-AH$58))*(AH$58-Fperm_SI_Woolf2021!$E$9:$E$93)/10))) + Fperm_SI_Woolf2021!$H$9:$H$93*EXP(-Fperm_SI_Woolf2021!$K$9:$K$93*$C62*IF(AH$58=Fperm_SI_Woolf2021!$E$9:$E$93,1,EXP(LN((1.1*(Fperm_SI_Woolf2021!$E$9:$E$93-AH$58)-63.1579*EXP(-0.19*Fperm_SI_Woolf2021!$E$9:$E$93)+63.1579*EXP(-0.19*AH$58))/(Fperm_SI_Woolf2021!$E$9:$E$93-AH$58))*(AH$58-Fperm_SI_Woolf2021!$E$9:$E$93)/10))),Fperm_SI_Woolf2021!$D$9:$D$93)*AH$57+INTERCEPT(Fperm_SI_Woolf2021!$F$9:$F$93*EXP(-Fperm_SI_Woolf2021!$I$9:$I$93*$C62*IF(AH$58=Fperm_SI_Woolf2021!$E$9:$E$93,1,EXP(LN((1.1*(Fperm_SI_Woolf2021!$E$9:$E$93-AH$58)-63.1579*EXP(-0.19*Fperm_SI_Woolf2021!$E$9:$E$93)+63.1579*EXP(-0.19*AH$58))/(Fperm_SI_Woolf2021!$E$9:$E$93-AH$58))*(AH$58-Fperm_SI_Woolf2021!$E$9:$E$93)/10))) + Fperm_SI_Woolf2021!$G$9:$G$93*EXP(-Fperm_SI_Woolf2021!$J$9:$J$93*$C62*IF(AH$58=Fperm_SI_Woolf2021!$E$9:$E$93,1,EXP(LN((1.1*(Fperm_SI_Woolf2021!$E$9:$E$93-AH$58)-63.1579*EXP(-0.19*Fperm_SI_Woolf2021!$E$9:$E$93)+63.1579*EXP(-0.19*AH$58))/(Fperm_SI_Woolf2021!$E$9:$E$93-AH$58))*(AH$58-Fperm_SI_Woolf2021!$E$9:$E$93)/10))) + Fperm_SI_Woolf2021!$H$9:$H$93*EXP(-Fperm_SI_Woolf2021!$K$9:$K$93*$C62*IF(AH$58=Fperm_SI_Woolf2021!$E$9:$E$93,1,EXP(LN((1.1*(Fperm_SI_Woolf2021!$E$9:$E$93-AH$58)-63.1579*EXP(-0.19*Fperm_SI_Woolf2021!$E$9:$E$93)+63.1579*EXP(-0.19*AH$58))/(Fperm_SI_Woolf2021!$E$9:$E$93-AH$58))*(AH$58-Fperm_SI_Woolf2021!$E$9:$E$93)/10))),Fperm_SI_Woolf2021!$D$9:$D$93))</f>
        <v>1</v>
      </c>
      <c r="AI62" s="51" cm="1">
        <f t="array" ref="AI62">MIN(1,SLOPE(Fperm_SI_Woolf2021!$F$9:$F$93*EXP(-Fperm_SI_Woolf2021!$I$9:$I$93*$C62*IF(AI$58=Fperm_SI_Woolf2021!$E$9:$E$93,1,EXP(LN((1.1*(Fperm_SI_Woolf2021!$E$9:$E$93-AI$58)-63.1579*EXP(-0.19*Fperm_SI_Woolf2021!$E$9:$E$93)+63.1579*EXP(-0.19*AI$58))/(Fperm_SI_Woolf2021!$E$9:$E$93-AI$58))*(AI$58-Fperm_SI_Woolf2021!$E$9:$E$93)/10))) + Fperm_SI_Woolf2021!$G$9:$G$93*EXP(-Fperm_SI_Woolf2021!$J$9:$J$93*$C62*IF(AI$58=Fperm_SI_Woolf2021!$E$9:$E$93,1,EXP(LN((1.1*(Fperm_SI_Woolf2021!$E$9:$E$93-AI$58)-63.1579*EXP(-0.19*Fperm_SI_Woolf2021!$E$9:$E$93)+63.1579*EXP(-0.19*AI$58))/(Fperm_SI_Woolf2021!$E$9:$E$93-AI$58))*(AI$58-Fperm_SI_Woolf2021!$E$9:$E$93)/10))) + Fperm_SI_Woolf2021!$H$9:$H$93*EXP(-Fperm_SI_Woolf2021!$K$9:$K$93*$C62*IF(AI$58=Fperm_SI_Woolf2021!$E$9:$E$93,1,EXP(LN((1.1*(Fperm_SI_Woolf2021!$E$9:$E$93-AI$58)-63.1579*EXP(-0.19*Fperm_SI_Woolf2021!$E$9:$E$93)+63.1579*EXP(-0.19*AI$58))/(Fperm_SI_Woolf2021!$E$9:$E$93-AI$58))*(AI$58-Fperm_SI_Woolf2021!$E$9:$E$93)/10))),Fperm_SI_Woolf2021!$D$9:$D$93)*AI$57+INTERCEPT(Fperm_SI_Woolf2021!$F$9:$F$93*EXP(-Fperm_SI_Woolf2021!$I$9:$I$93*$C62*IF(AI$58=Fperm_SI_Woolf2021!$E$9:$E$93,1,EXP(LN((1.1*(Fperm_SI_Woolf2021!$E$9:$E$93-AI$58)-63.1579*EXP(-0.19*Fperm_SI_Woolf2021!$E$9:$E$93)+63.1579*EXP(-0.19*AI$58))/(Fperm_SI_Woolf2021!$E$9:$E$93-AI$58))*(AI$58-Fperm_SI_Woolf2021!$E$9:$E$93)/10))) + Fperm_SI_Woolf2021!$G$9:$G$93*EXP(-Fperm_SI_Woolf2021!$J$9:$J$93*$C62*IF(AI$58=Fperm_SI_Woolf2021!$E$9:$E$93,1,EXP(LN((1.1*(Fperm_SI_Woolf2021!$E$9:$E$93-AI$58)-63.1579*EXP(-0.19*Fperm_SI_Woolf2021!$E$9:$E$93)+63.1579*EXP(-0.19*AI$58))/(Fperm_SI_Woolf2021!$E$9:$E$93-AI$58))*(AI$58-Fperm_SI_Woolf2021!$E$9:$E$93)/10))) + Fperm_SI_Woolf2021!$H$9:$H$93*EXP(-Fperm_SI_Woolf2021!$K$9:$K$93*$C62*IF(AI$58=Fperm_SI_Woolf2021!$E$9:$E$93,1,EXP(LN((1.1*(Fperm_SI_Woolf2021!$E$9:$E$93-AI$58)-63.1579*EXP(-0.19*Fperm_SI_Woolf2021!$E$9:$E$93)+63.1579*EXP(-0.19*AI$58))/(Fperm_SI_Woolf2021!$E$9:$E$93-AI$58))*(AI$58-Fperm_SI_Woolf2021!$E$9:$E$93)/10))),Fperm_SI_Woolf2021!$D$9:$D$93))</f>
        <v>1</v>
      </c>
      <c r="AJ62" s="51" cm="1">
        <f t="array" ref="AJ62">MIN(1,SLOPE(Fperm_SI_Woolf2021!$F$9:$F$93*EXP(-Fperm_SI_Woolf2021!$I$9:$I$93*$C62*IF(AJ$58=Fperm_SI_Woolf2021!$E$9:$E$93,1,EXP(LN((1.1*(Fperm_SI_Woolf2021!$E$9:$E$93-AJ$58)-63.1579*EXP(-0.19*Fperm_SI_Woolf2021!$E$9:$E$93)+63.1579*EXP(-0.19*AJ$58))/(Fperm_SI_Woolf2021!$E$9:$E$93-AJ$58))*(AJ$58-Fperm_SI_Woolf2021!$E$9:$E$93)/10))) + Fperm_SI_Woolf2021!$G$9:$G$93*EXP(-Fperm_SI_Woolf2021!$J$9:$J$93*$C62*IF(AJ$58=Fperm_SI_Woolf2021!$E$9:$E$93,1,EXP(LN((1.1*(Fperm_SI_Woolf2021!$E$9:$E$93-AJ$58)-63.1579*EXP(-0.19*Fperm_SI_Woolf2021!$E$9:$E$93)+63.1579*EXP(-0.19*AJ$58))/(Fperm_SI_Woolf2021!$E$9:$E$93-AJ$58))*(AJ$58-Fperm_SI_Woolf2021!$E$9:$E$93)/10))) + Fperm_SI_Woolf2021!$H$9:$H$93*EXP(-Fperm_SI_Woolf2021!$K$9:$K$93*$C62*IF(AJ$58=Fperm_SI_Woolf2021!$E$9:$E$93,1,EXP(LN((1.1*(Fperm_SI_Woolf2021!$E$9:$E$93-AJ$58)-63.1579*EXP(-0.19*Fperm_SI_Woolf2021!$E$9:$E$93)+63.1579*EXP(-0.19*AJ$58))/(Fperm_SI_Woolf2021!$E$9:$E$93-AJ$58))*(AJ$58-Fperm_SI_Woolf2021!$E$9:$E$93)/10))),Fperm_SI_Woolf2021!$D$9:$D$93)*AJ$57+INTERCEPT(Fperm_SI_Woolf2021!$F$9:$F$93*EXP(-Fperm_SI_Woolf2021!$I$9:$I$93*$C62*IF(AJ$58=Fperm_SI_Woolf2021!$E$9:$E$93,1,EXP(LN((1.1*(Fperm_SI_Woolf2021!$E$9:$E$93-AJ$58)-63.1579*EXP(-0.19*Fperm_SI_Woolf2021!$E$9:$E$93)+63.1579*EXP(-0.19*AJ$58))/(Fperm_SI_Woolf2021!$E$9:$E$93-AJ$58))*(AJ$58-Fperm_SI_Woolf2021!$E$9:$E$93)/10))) + Fperm_SI_Woolf2021!$G$9:$G$93*EXP(-Fperm_SI_Woolf2021!$J$9:$J$93*$C62*IF(AJ$58=Fperm_SI_Woolf2021!$E$9:$E$93,1,EXP(LN((1.1*(Fperm_SI_Woolf2021!$E$9:$E$93-AJ$58)-63.1579*EXP(-0.19*Fperm_SI_Woolf2021!$E$9:$E$93)+63.1579*EXP(-0.19*AJ$58))/(Fperm_SI_Woolf2021!$E$9:$E$93-AJ$58))*(AJ$58-Fperm_SI_Woolf2021!$E$9:$E$93)/10))) + Fperm_SI_Woolf2021!$H$9:$H$93*EXP(-Fperm_SI_Woolf2021!$K$9:$K$93*$C62*IF(AJ$58=Fperm_SI_Woolf2021!$E$9:$E$93,1,EXP(LN((1.1*(Fperm_SI_Woolf2021!$E$9:$E$93-AJ$58)-63.1579*EXP(-0.19*Fperm_SI_Woolf2021!$E$9:$E$93)+63.1579*EXP(-0.19*AJ$58))/(Fperm_SI_Woolf2021!$E$9:$E$93-AJ$58))*(AJ$58-Fperm_SI_Woolf2021!$E$9:$E$93)/10))),Fperm_SI_Woolf2021!$D$9:$D$93))</f>
        <v>1</v>
      </c>
      <c r="AK62" s="51" cm="1">
        <f t="array" ref="AK62">MIN(1,SLOPE(Fperm_SI_Woolf2021!$F$9:$F$93*EXP(-Fperm_SI_Woolf2021!$I$9:$I$93*$C62*IF(AK$58=Fperm_SI_Woolf2021!$E$9:$E$93,1,EXP(LN((1.1*(Fperm_SI_Woolf2021!$E$9:$E$93-AK$58)-63.1579*EXP(-0.19*Fperm_SI_Woolf2021!$E$9:$E$93)+63.1579*EXP(-0.19*AK$58))/(Fperm_SI_Woolf2021!$E$9:$E$93-AK$58))*(AK$58-Fperm_SI_Woolf2021!$E$9:$E$93)/10))) + Fperm_SI_Woolf2021!$G$9:$G$93*EXP(-Fperm_SI_Woolf2021!$J$9:$J$93*$C62*IF(AK$58=Fperm_SI_Woolf2021!$E$9:$E$93,1,EXP(LN((1.1*(Fperm_SI_Woolf2021!$E$9:$E$93-AK$58)-63.1579*EXP(-0.19*Fperm_SI_Woolf2021!$E$9:$E$93)+63.1579*EXP(-0.19*AK$58))/(Fperm_SI_Woolf2021!$E$9:$E$93-AK$58))*(AK$58-Fperm_SI_Woolf2021!$E$9:$E$93)/10))) + Fperm_SI_Woolf2021!$H$9:$H$93*EXP(-Fperm_SI_Woolf2021!$K$9:$K$93*$C62*IF(AK$58=Fperm_SI_Woolf2021!$E$9:$E$93,1,EXP(LN((1.1*(Fperm_SI_Woolf2021!$E$9:$E$93-AK$58)-63.1579*EXP(-0.19*Fperm_SI_Woolf2021!$E$9:$E$93)+63.1579*EXP(-0.19*AK$58))/(Fperm_SI_Woolf2021!$E$9:$E$93-AK$58))*(AK$58-Fperm_SI_Woolf2021!$E$9:$E$93)/10))),Fperm_SI_Woolf2021!$D$9:$D$93)*AK$57+INTERCEPT(Fperm_SI_Woolf2021!$F$9:$F$93*EXP(-Fperm_SI_Woolf2021!$I$9:$I$93*$C62*IF(AK$58=Fperm_SI_Woolf2021!$E$9:$E$93,1,EXP(LN((1.1*(Fperm_SI_Woolf2021!$E$9:$E$93-AK$58)-63.1579*EXP(-0.19*Fperm_SI_Woolf2021!$E$9:$E$93)+63.1579*EXP(-0.19*AK$58))/(Fperm_SI_Woolf2021!$E$9:$E$93-AK$58))*(AK$58-Fperm_SI_Woolf2021!$E$9:$E$93)/10))) + Fperm_SI_Woolf2021!$G$9:$G$93*EXP(-Fperm_SI_Woolf2021!$J$9:$J$93*$C62*IF(AK$58=Fperm_SI_Woolf2021!$E$9:$E$93,1,EXP(LN((1.1*(Fperm_SI_Woolf2021!$E$9:$E$93-AK$58)-63.1579*EXP(-0.19*Fperm_SI_Woolf2021!$E$9:$E$93)+63.1579*EXP(-0.19*AK$58))/(Fperm_SI_Woolf2021!$E$9:$E$93-AK$58))*(AK$58-Fperm_SI_Woolf2021!$E$9:$E$93)/10))) + Fperm_SI_Woolf2021!$H$9:$H$93*EXP(-Fperm_SI_Woolf2021!$K$9:$K$93*$C62*IF(AK$58=Fperm_SI_Woolf2021!$E$9:$E$93,1,EXP(LN((1.1*(Fperm_SI_Woolf2021!$E$9:$E$93-AK$58)-63.1579*EXP(-0.19*Fperm_SI_Woolf2021!$E$9:$E$93)+63.1579*EXP(-0.19*AK$58))/(Fperm_SI_Woolf2021!$E$9:$E$93-AK$58))*(AK$58-Fperm_SI_Woolf2021!$E$9:$E$93)/10))),Fperm_SI_Woolf2021!$D$9:$D$93))</f>
        <v>1</v>
      </c>
      <c r="AL62" s="51" cm="1">
        <f t="array" ref="AL62">MIN(1,SLOPE(Fperm_SI_Woolf2021!$F$9:$F$93*EXP(-Fperm_SI_Woolf2021!$I$9:$I$93*$C62*IF(AL$58=Fperm_SI_Woolf2021!$E$9:$E$93,1,EXP(LN((1.1*(Fperm_SI_Woolf2021!$E$9:$E$93-AL$58)-63.1579*EXP(-0.19*Fperm_SI_Woolf2021!$E$9:$E$93)+63.1579*EXP(-0.19*AL$58))/(Fperm_SI_Woolf2021!$E$9:$E$93-AL$58))*(AL$58-Fperm_SI_Woolf2021!$E$9:$E$93)/10))) + Fperm_SI_Woolf2021!$G$9:$G$93*EXP(-Fperm_SI_Woolf2021!$J$9:$J$93*$C62*IF(AL$58=Fperm_SI_Woolf2021!$E$9:$E$93,1,EXP(LN((1.1*(Fperm_SI_Woolf2021!$E$9:$E$93-AL$58)-63.1579*EXP(-0.19*Fperm_SI_Woolf2021!$E$9:$E$93)+63.1579*EXP(-0.19*AL$58))/(Fperm_SI_Woolf2021!$E$9:$E$93-AL$58))*(AL$58-Fperm_SI_Woolf2021!$E$9:$E$93)/10))) + Fperm_SI_Woolf2021!$H$9:$H$93*EXP(-Fperm_SI_Woolf2021!$K$9:$K$93*$C62*IF(AL$58=Fperm_SI_Woolf2021!$E$9:$E$93,1,EXP(LN((1.1*(Fperm_SI_Woolf2021!$E$9:$E$93-AL$58)-63.1579*EXP(-0.19*Fperm_SI_Woolf2021!$E$9:$E$93)+63.1579*EXP(-0.19*AL$58))/(Fperm_SI_Woolf2021!$E$9:$E$93-AL$58))*(AL$58-Fperm_SI_Woolf2021!$E$9:$E$93)/10))),Fperm_SI_Woolf2021!$D$9:$D$93)*AL$57+INTERCEPT(Fperm_SI_Woolf2021!$F$9:$F$93*EXP(-Fperm_SI_Woolf2021!$I$9:$I$93*$C62*IF(AL$58=Fperm_SI_Woolf2021!$E$9:$E$93,1,EXP(LN((1.1*(Fperm_SI_Woolf2021!$E$9:$E$93-AL$58)-63.1579*EXP(-0.19*Fperm_SI_Woolf2021!$E$9:$E$93)+63.1579*EXP(-0.19*AL$58))/(Fperm_SI_Woolf2021!$E$9:$E$93-AL$58))*(AL$58-Fperm_SI_Woolf2021!$E$9:$E$93)/10))) + Fperm_SI_Woolf2021!$G$9:$G$93*EXP(-Fperm_SI_Woolf2021!$J$9:$J$93*$C62*IF(AL$58=Fperm_SI_Woolf2021!$E$9:$E$93,1,EXP(LN((1.1*(Fperm_SI_Woolf2021!$E$9:$E$93-AL$58)-63.1579*EXP(-0.19*Fperm_SI_Woolf2021!$E$9:$E$93)+63.1579*EXP(-0.19*AL$58))/(Fperm_SI_Woolf2021!$E$9:$E$93-AL$58))*(AL$58-Fperm_SI_Woolf2021!$E$9:$E$93)/10))) + Fperm_SI_Woolf2021!$H$9:$H$93*EXP(-Fperm_SI_Woolf2021!$K$9:$K$93*$C62*IF(AL$58=Fperm_SI_Woolf2021!$E$9:$E$93,1,EXP(LN((1.1*(Fperm_SI_Woolf2021!$E$9:$E$93-AL$58)-63.1579*EXP(-0.19*Fperm_SI_Woolf2021!$E$9:$E$93)+63.1579*EXP(-0.19*AL$58))/(Fperm_SI_Woolf2021!$E$9:$E$93-AL$58))*(AL$58-Fperm_SI_Woolf2021!$E$9:$E$93)/10))),Fperm_SI_Woolf2021!$D$9:$D$93))</f>
        <v>1</v>
      </c>
      <c r="AM62" s="51" cm="1">
        <f t="array" ref="AM62">MIN(1,SLOPE(Fperm_SI_Woolf2021!$F$9:$F$93*EXP(-Fperm_SI_Woolf2021!$I$9:$I$93*$C62*IF(AM$58=Fperm_SI_Woolf2021!$E$9:$E$93,1,EXP(LN((1.1*(Fperm_SI_Woolf2021!$E$9:$E$93-AM$58)-63.1579*EXP(-0.19*Fperm_SI_Woolf2021!$E$9:$E$93)+63.1579*EXP(-0.19*AM$58))/(Fperm_SI_Woolf2021!$E$9:$E$93-AM$58))*(AM$58-Fperm_SI_Woolf2021!$E$9:$E$93)/10))) + Fperm_SI_Woolf2021!$G$9:$G$93*EXP(-Fperm_SI_Woolf2021!$J$9:$J$93*$C62*IF(AM$58=Fperm_SI_Woolf2021!$E$9:$E$93,1,EXP(LN((1.1*(Fperm_SI_Woolf2021!$E$9:$E$93-AM$58)-63.1579*EXP(-0.19*Fperm_SI_Woolf2021!$E$9:$E$93)+63.1579*EXP(-0.19*AM$58))/(Fperm_SI_Woolf2021!$E$9:$E$93-AM$58))*(AM$58-Fperm_SI_Woolf2021!$E$9:$E$93)/10))) + Fperm_SI_Woolf2021!$H$9:$H$93*EXP(-Fperm_SI_Woolf2021!$K$9:$K$93*$C62*IF(AM$58=Fperm_SI_Woolf2021!$E$9:$E$93,1,EXP(LN((1.1*(Fperm_SI_Woolf2021!$E$9:$E$93-AM$58)-63.1579*EXP(-0.19*Fperm_SI_Woolf2021!$E$9:$E$93)+63.1579*EXP(-0.19*AM$58))/(Fperm_SI_Woolf2021!$E$9:$E$93-AM$58))*(AM$58-Fperm_SI_Woolf2021!$E$9:$E$93)/10))),Fperm_SI_Woolf2021!$D$9:$D$93)*AM$57+INTERCEPT(Fperm_SI_Woolf2021!$F$9:$F$93*EXP(-Fperm_SI_Woolf2021!$I$9:$I$93*$C62*IF(AM$58=Fperm_SI_Woolf2021!$E$9:$E$93,1,EXP(LN((1.1*(Fperm_SI_Woolf2021!$E$9:$E$93-AM$58)-63.1579*EXP(-0.19*Fperm_SI_Woolf2021!$E$9:$E$93)+63.1579*EXP(-0.19*AM$58))/(Fperm_SI_Woolf2021!$E$9:$E$93-AM$58))*(AM$58-Fperm_SI_Woolf2021!$E$9:$E$93)/10))) + Fperm_SI_Woolf2021!$G$9:$G$93*EXP(-Fperm_SI_Woolf2021!$J$9:$J$93*$C62*IF(AM$58=Fperm_SI_Woolf2021!$E$9:$E$93,1,EXP(LN((1.1*(Fperm_SI_Woolf2021!$E$9:$E$93-AM$58)-63.1579*EXP(-0.19*Fperm_SI_Woolf2021!$E$9:$E$93)+63.1579*EXP(-0.19*AM$58))/(Fperm_SI_Woolf2021!$E$9:$E$93-AM$58))*(AM$58-Fperm_SI_Woolf2021!$E$9:$E$93)/10))) + Fperm_SI_Woolf2021!$H$9:$H$93*EXP(-Fperm_SI_Woolf2021!$K$9:$K$93*$C62*IF(AM$58=Fperm_SI_Woolf2021!$E$9:$E$93,1,EXP(LN((1.1*(Fperm_SI_Woolf2021!$E$9:$E$93-AM$58)-63.1579*EXP(-0.19*Fperm_SI_Woolf2021!$E$9:$E$93)+63.1579*EXP(-0.19*AM$58))/(Fperm_SI_Woolf2021!$E$9:$E$93-AM$58))*(AM$58-Fperm_SI_Woolf2021!$E$9:$E$93)/10))),Fperm_SI_Woolf2021!$D$9:$D$93))</f>
        <v>0.99825326106368883</v>
      </c>
      <c r="AN62" s="51" cm="1">
        <f t="array" ref="AN62">MIN(1,SLOPE(Fperm_SI_Woolf2021!$F$9:$F$93*EXP(-Fperm_SI_Woolf2021!$I$9:$I$93*$C62*IF(AN$58=Fperm_SI_Woolf2021!$E$9:$E$93,1,EXP(LN((1.1*(Fperm_SI_Woolf2021!$E$9:$E$93-AN$58)-63.1579*EXP(-0.19*Fperm_SI_Woolf2021!$E$9:$E$93)+63.1579*EXP(-0.19*AN$58))/(Fperm_SI_Woolf2021!$E$9:$E$93-AN$58))*(AN$58-Fperm_SI_Woolf2021!$E$9:$E$93)/10))) + Fperm_SI_Woolf2021!$G$9:$G$93*EXP(-Fperm_SI_Woolf2021!$J$9:$J$93*$C62*IF(AN$58=Fperm_SI_Woolf2021!$E$9:$E$93,1,EXP(LN((1.1*(Fperm_SI_Woolf2021!$E$9:$E$93-AN$58)-63.1579*EXP(-0.19*Fperm_SI_Woolf2021!$E$9:$E$93)+63.1579*EXP(-0.19*AN$58))/(Fperm_SI_Woolf2021!$E$9:$E$93-AN$58))*(AN$58-Fperm_SI_Woolf2021!$E$9:$E$93)/10))) + Fperm_SI_Woolf2021!$H$9:$H$93*EXP(-Fperm_SI_Woolf2021!$K$9:$K$93*$C62*IF(AN$58=Fperm_SI_Woolf2021!$E$9:$E$93,1,EXP(LN((1.1*(Fperm_SI_Woolf2021!$E$9:$E$93-AN$58)-63.1579*EXP(-0.19*Fperm_SI_Woolf2021!$E$9:$E$93)+63.1579*EXP(-0.19*AN$58))/(Fperm_SI_Woolf2021!$E$9:$E$93-AN$58))*(AN$58-Fperm_SI_Woolf2021!$E$9:$E$93)/10))),Fperm_SI_Woolf2021!$D$9:$D$93)*AN$57+INTERCEPT(Fperm_SI_Woolf2021!$F$9:$F$93*EXP(-Fperm_SI_Woolf2021!$I$9:$I$93*$C62*IF(AN$58=Fperm_SI_Woolf2021!$E$9:$E$93,1,EXP(LN((1.1*(Fperm_SI_Woolf2021!$E$9:$E$93-AN$58)-63.1579*EXP(-0.19*Fperm_SI_Woolf2021!$E$9:$E$93)+63.1579*EXP(-0.19*AN$58))/(Fperm_SI_Woolf2021!$E$9:$E$93-AN$58))*(AN$58-Fperm_SI_Woolf2021!$E$9:$E$93)/10))) + Fperm_SI_Woolf2021!$G$9:$G$93*EXP(-Fperm_SI_Woolf2021!$J$9:$J$93*$C62*IF(AN$58=Fperm_SI_Woolf2021!$E$9:$E$93,1,EXP(LN((1.1*(Fperm_SI_Woolf2021!$E$9:$E$93-AN$58)-63.1579*EXP(-0.19*Fperm_SI_Woolf2021!$E$9:$E$93)+63.1579*EXP(-0.19*AN$58))/(Fperm_SI_Woolf2021!$E$9:$E$93-AN$58))*(AN$58-Fperm_SI_Woolf2021!$E$9:$E$93)/10))) + Fperm_SI_Woolf2021!$H$9:$H$93*EXP(-Fperm_SI_Woolf2021!$K$9:$K$93*$C62*IF(AN$58=Fperm_SI_Woolf2021!$E$9:$E$93,1,EXP(LN((1.1*(Fperm_SI_Woolf2021!$E$9:$E$93-AN$58)-63.1579*EXP(-0.19*Fperm_SI_Woolf2021!$E$9:$E$93)+63.1579*EXP(-0.19*AN$58))/(Fperm_SI_Woolf2021!$E$9:$E$93-AN$58))*(AN$58-Fperm_SI_Woolf2021!$E$9:$E$93)/10))),Fperm_SI_Woolf2021!$D$9:$D$93))</f>
        <v>0.9780050763235818</v>
      </c>
      <c r="AO62" s="51" cm="1">
        <f t="array" ref="AO62">MIN(1,SLOPE(Fperm_SI_Woolf2021!$F$9:$F$93*EXP(-Fperm_SI_Woolf2021!$I$9:$I$93*$C62*IF(AO$58=Fperm_SI_Woolf2021!$E$9:$E$93,1,EXP(LN((1.1*(Fperm_SI_Woolf2021!$E$9:$E$93-AO$58)-63.1579*EXP(-0.19*Fperm_SI_Woolf2021!$E$9:$E$93)+63.1579*EXP(-0.19*AO$58))/(Fperm_SI_Woolf2021!$E$9:$E$93-AO$58))*(AO$58-Fperm_SI_Woolf2021!$E$9:$E$93)/10))) + Fperm_SI_Woolf2021!$G$9:$G$93*EXP(-Fperm_SI_Woolf2021!$J$9:$J$93*$C62*IF(AO$58=Fperm_SI_Woolf2021!$E$9:$E$93,1,EXP(LN((1.1*(Fperm_SI_Woolf2021!$E$9:$E$93-AO$58)-63.1579*EXP(-0.19*Fperm_SI_Woolf2021!$E$9:$E$93)+63.1579*EXP(-0.19*AO$58))/(Fperm_SI_Woolf2021!$E$9:$E$93-AO$58))*(AO$58-Fperm_SI_Woolf2021!$E$9:$E$93)/10))) + Fperm_SI_Woolf2021!$H$9:$H$93*EXP(-Fperm_SI_Woolf2021!$K$9:$K$93*$C62*IF(AO$58=Fperm_SI_Woolf2021!$E$9:$E$93,1,EXP(LN((1.1*(Fperm_SI_Woolf2021!$E$9:$E$93-AO$58)-63.1579*EXP(-0.19*Fperm_SI_Woolf2021!$E$9:$E$93)+63.1579*EXP(-0.19*AO$58))/(Fperm_SI_Woolf2021!$E$9:$E$93-AO$58))*(AO$58-Fperm_SI_Woolf2021!$E$9:$E$93)/10))),Fperm_SI_Woolf2021!$D$9:$D$93)*AO$57+INTERCEPT(Fperm_SI_Woolf2021!$F$9:$F$93*EXP(-Fperm_SI_Woolf2021!$I$9:$I$93*$C62*IF(AO$58=Fperm_SI_Woolf2021!$E$9:$E$93,1,EXP(LN((1.1*(Fperm_SI_Woolf2021!$E$9:$E$93-AO$58)-63.1579*EXP(-0.19*Fperm_SI_Woolf2021!$E$9:$E$93)+63.1579*EXP(-0.19*AO$58))/(Fperm_SI_Woolf2021!$E$9:$E$93-AO$58))*(AO$58-Fperm_SI_Woolf2021!$E$9:$E$93)/10))) + Fperm_SI_Woolf2021!$G$9:$G$93*EXP(-Fperm_SI_Woolf2021!$J$9:$J$93*$C62*IF(AO$58=Fperm_SI_Woolf2021!$E$9:$E$93,1,EXP(LN((1.1*(Fperm_SI_Woolf2021!$E$9:$E$93-AO$58)-63.1579*EXP(-0.19*Fperm_SI_Woolf2021!$E$9:$E$93)+63.1579*EXP(-0.19*AO$58))/(Fperm_SI_Woolf2021!$E$9:$E$93-AO$58))*(AO$58-Fperm_SI_Woolf2021!$E$9:$E$93)/10))) + Fperm_SI_Woolf2021!$H$9:$H$93*EXP(-Fperm_SI_Woolf2021!$K$9:$K$93*$C62*IF(AO$58=Fperm_SI_Woolf2021!$E$9:$E$93,1,EXP(LN((1.1*(Fperm_SI_Woolf2021!$E$9:$E$93-AO$58)-63.1579*EXP(-0.19*Fperm_SI_Woolf2021!$E$9:$E$93)+63.1579*EXP(-0.19*AO$58))/(Fperm_SI_Woolf2021!$E$9:$E$93-AO$58))*(AO$58-Fperm_SI_Woolf2021!$E$9:$E$93)/10))),Fperm_SI_Woolf2021!$D$9:$D$93))</f>
        <v>0.95775689158347488</v>
      </c>
      <c r="AP62" s="51" cm="1">
        <f t="array" ref="AP62">MIN(1,SLOPE(Fperm_SI_Woolf2021!$F$9:$F$93*EXP(-Fperm_SI_Woolf2021!$I$9:$I$93*$C62*IF(AP$58=Fperm_SI_Woolf2021!$E$9:$E$93,1,EXP(LN((1.1*(Fperm_SI_Woolf2021!$E$9:$E$93-AP$58)-63.1579*EXP(-0.19*Fperm_SI_Woolf2021!$E$9:$E$93)+63.1579*EXP(-0.19*AP$58))/(Fperm_SI_Woolf2021!$E$9:$E$93-AP$58))*(AP$58-Fperm_SI_Woolf2021!$E$9:$E$93)/10))) + Fperm_SI_Woolf2021!$G$9:$G$93*EXP(-Fperm_SI_Woolf2021!$J$9:$J$93*$C62*IF(AP$58=Fperm_SI_Woolf2021!$E$9:$E$93,1,EXP(LN((1.1*(Fperm_SI_Woolf2021!$E$9:$E$93-AP$58)-63.1579*EXP(-0.19*Fperm_SI_Woolf2021!$E$9:$E$93)+63.1579*EXP(-0.19*AP$58))/(Fperm_SI_Woolf2021!$E$9:$E$93-AP$58))*(AP$58-Fperm_SI_Woolf2021!$E$9:$E$93)/10))) + Fperm_SI_Woolf2021!$H$9:$H$93*EXP(-Fperm_SI_Woolf2021!$K$9:$K$93*$C62*IF(AP$58=Fperm_SI_Woolf2021!$E$9:$E$93,1,EXP(LN((1.1*(Fperm_SI_Woolf2021!$E$9:$E$93-AP$58)-63.1579*EXP(-0.19*Fperm_SI_Woolf2021!$E$9:$E$93)+63.1579*EXP(-0.19*AP$58))/(Fperm_SI_Woolf2021!$E$9:$E$93-AP$58))*(AP$58-Fperm_SI_Woolf2021!$E$9:$E$93)/10))),Fperm_SI_Woolf2021!$D$9:$D$93)*AP$57+INTERCEPT(Fperm_SI_Woolf2021!$F$9:$F$93*EXP(-Fperm_SI_Woolf2021!$I$9:$I$93*$C62*IF(AP$58=Fperm_SI_Woolf2021!$E$9:$E$93,1,EXP(LN((1.1*(Fperm_SI_Woolf2021!$E$9:$E$93-AP$58)-63.1579*EXP(-0.19*Fperm_SI_Woolf2021!$E$9:$E$93)+63.1579*EXP(-0.19*AP$58))/(Fperm_SI_Woolf2021!$E$9:$E$93-AP$58))*(AP$58-Fperm_SI_Woolf2021!$E$9:$E$93)/10))) + Fperm_SI_Woolf2021!$G$9:$G$93*EXP(-Fperm_SI_Woolf2021!$J$9:$J$93*$C62*IF(AP$58=Fperm_SI_Woolf2021!$E$9:$E$93,1,EXP(LN((1.1*(Fperm_SI_Woolf2021!$E$9:$E$93-AP$58)-63.1579*EXP(-0.19*Fperm_SI_Woolf2021!$E$9:$E$93)+63.1579*EXP(-0.19*AP$58))/(Fperm_SI_Woolf2021!$E$9:$E$93-AP$58))*(AP$58-Fperm_SI_Woolf2021!$E$9:$E$93)/10))) + Fperm_SI_Woolf2021!$H$9:$H$93*EXP(-Fperm_SI_Woolf2021!$K$9:$K$93*$C62*IF(AP$58=Fperm_SI_Woolf2021!$E$9:$E$93,1,EXP(LN((1.1*(Fperm_SI_Woolf2021!$E$9:$E$93-AP$58)-63.1579*EXP(-0.19*Fperm_SI_Woolf2021!$E$9:$E$93)+63.1579*EXP(-0.19*AP$58))/(Fperm_SI_Woolf2021!$E$9:$E$93-AP$58))*(AP$58-Fperm_SI_Woolf2021!$E$9:$E$93)/10))),Fperm_SI_Woolf2021!$D$9:$D$93))</f>
        <v>0.93750870684336784</v>
      </c>
      <c r="AQ62" s="51" cm="1">
        <f t="array" ref="AQ62">MIN(1,SLOPE(Fperm_SI_Woolf2021!$F$9:$F$93*EXP(-Fperm_SI_Woolf2021!$I$9:$I$93*$C62*IF(AQ$58=Fperm_SI_Woolf2021!$E$9:$E$93,1,EXP(LN((1.1*(Fperm_SI_Woolf2021!$E$9:$E$93-AQ$58)-63.1579*EXP(-0.19*Fperm_SI_Woolf2021!$E$9:$E$93)+63.1579*EXP(-0.19*AQ$58))/(Fperm_SI_Woolf2021!$E$9:$E$93-AQ$58))*(AQ$58-Fperm_SI_Woolf2021!$E$9:$E$93)/10))) + Fperm_SI_Woolf2021!$G$9:$G$93*EXP(-Fperm_SI_Woolf2021!$J$9:$J$93*$C62*IF(AQ$58=Fperm_SI_Woolf2021!$E$9:$E$93,1,EXP(LN((1.1*(Fperm_SI_Woolf2021!$E$9:$E$93-AQ$58)-63.1579*EXP(-0.19*Fperm_SI_Woolf2021!$E$9:$E$93)+63.1579*EXP(-0.19*AQ$58))/(Fperm_SI_Woolf2021!$E$9:$E$93-AQ$58))*(AQ$58-Fperm_SI_Woolf2021!$E$9:$E$93)/10))) + Fperm_SI_Woolf2021!$H$9:$H$93*EXP(-Fperm_SI_Woolf2021!$K$9:$K$93*$C62*IF(AQ$58=Fperm_SI_Woolf2021!$E$9:$E$93,1,EXP(LN((1.1*(Fperm_SI_Woolf2021!$E$9:$E$93-AQ$58)-63.1579*EXP(-0.19*Fperm_SI_Woolf2021!$E$9:$E$93)+63.1579*EXP(-0.19*AQ$58))/(Fperm_SI_Woolf2021!$E$9:$E$93-AQ$58))*(AQ$58-Fperm_SI_Woolf2021!$E$9:$E$93)/10))),Fperm_SI_Woolf2021!$D$9:$D$93)*AQ$57+INTERCEPT(Fperm_SI_Woolf2021!$F$9:$F$93*EXP(-Fperm_SI_Woolf2021!$I$9:$I$93*$C62*IF(AQ$58=Fperm_SI_Woolf2021!$E$9:$E$93,1,EXP(LN((1.1*(Fperm_SI_Woolf2021!$E$9:$E$93-AQ$58)-63.1579*EXP(-0.19*Fperm_SI_Woolf2021!$E$9:$E$93)+63.1579*EXP(-0.19*AQ$58))/(Fperm_SI_Woolf2021!$E$9:$E$93-AQ$58))*(AQ$58-Fperm_SI_Woolf2021!$E$9:$E$93)/10))) + Fperm_SI_Woolf2021!$G$9:$G$93*EXP(-Fperm_SI_Woolf2021!$J$9:$J$93*$C62*IF(AQ$58=Fperm_SI_Woolf2021!$E$9:$E$93,1,EXP(LN((1.1*(Fperm_SI_Woolf2021!$E$9:$E$93-AQ$58)-63.1579*EXP(-0.19*Fperm_SI_Woolf2021!$E$9:$E$93)+63.1579*EXP(-0.19*AQ$58))/(Fperm_SI_Woolf2021!$E$9:$E$93-AQ$58))*(AQ$58-Fperm_SI_Woolf2021!$E$9:$E$93)/10))) + Fperm_SI_Woolf2021!$H$9:$H$93*EXP(-Fperm_SI_Woolf2021!$K$9:$K$93*$C62*IF(AQ$58=Fperm_SI_Woolf2021!$E$9:$E$93,1,EXP(LN((1.1*(Fperm_SI_Woolf2021!$E$9:$E$93-AQ$58)-63.1579*EXP(-0.19*Fperm_SI_Woolf2021!$E$9:$E$93)+63.1579*EXP(-0.19*AQ$58))/(Fperm_SI_Woolf2021!$E$9:$E$93-AQ$58))*(AQ$58-Fperm_SI_Woolf2021!$E$9:$E$93)/10))),Fperm_SI_Woolf2021!$D$9:$D$93))</f>
        <v>0.91726052210326092</v>
      </c>
      <c r="AR62" s="51" cm="1">
        <f t="array" ref="AR62">MIN(1,SLOPE(Fperm_SI_Woolf2021!$F$9:$F$93*EXP(-Fperm_SI_Woolf2021!$I$9:$I$93*$C62*IF(AR$58=Fperm_SI_Woolf2021!$E$9:$E$93,1,EXP(LN((1.1*(Fperm_SI_Woolf2021!$E$9:$E$93-AR$58)-63.1579*EXP(-0.19*Fperm_SI_Woolf2021!$E$9:$E$93)+63.1579*EXP(-0.19*AR$58))/(Fperm_SI_Woolf2021!$E$9:$E$93-AR$58))*(AR$58-Fperm_SI_Woolf2021!$E$9:$E$93)/10))) + Fperm_SI_Woolf2021!$G$9:$G$93*EXP(-Fperm_SI_Woolf2021!$J$9:$J$93*$C62*IF(AR$58=Fperm_SI_Woolf2021!$E$9:$E$93,1,EXP(LN((1.1*(Fperm_SI_Woolf2021!$E$9:$E$93-AR$58)-63.1579*EXP(-0.19*Fperm_SI_Woolf2021!$E$9:$E$93)+63.1579*EXP(-0.19*AR$58))/(Fperm_SI_Woolf2021!$E$9:$E$93-AR$58))*(AR$58-Fperm_SI_Woolf2021!$E$9:$E$93)/10))) + Fperm_SI_Woolf2021!$H$9:$H$93*EXP(-Fperm_SI_Woolf2021!$K$9:$K$93*$C62*IF(AR$58=Fperm_SI_Woolf2021!$E$9:$E$93,1,EXP(LN((1.1*(Fperm_SI_Woolf2021!$E$9:$E$93-AR$58)-63.1579*EXP(-0.19*Fperm_SI_Woolf2021!$E$9:$E$93)+63.1579*EXP(-0.19*AR$58))/(Fperm_SI_Woolf2021!$E$9:$E$93-AR$58))*(AR$58-Fperm_SI_Woolf2021!$E$9:$E$93)/10))),Fperm_SI_Woolf2021!$D$9:$D$93)*AR$57+INTERCEPT(Fperm_SI_Woolf2021!$F$9:$F$93*EXP(-Fperm_SI_Woolf2021!$I$9:$I$93*$C62*IF(AR$58=Fperm_SI_Woolf2021!$E$9:$E$93,1,EXP(LN((1.1*(Fperm_SI_Woolf2021!$E$9:$E$93-AR$58)-63.1579*EXP(-0.19*Fperm_SI_Woolf2021!$E$9:$E$93)+63.1579*EXP(-0.19*AR$58))/(Fperm_SI_Woolf2021!$E$9:$E$93-AR$58))*(AR$58-Fperm_SI_Woolf2021!$E$9:$E$93)/10))) + Fperm_SI_Woolf2021!$G$9:$G$93*EXP(-Fperm_SI_Woolf2021!$J$9:$J$93*$C62*IF(AR$58=Fperm_SI_Woolf2021!$E$9:$E$93,1,EXP(LN((1.1*(Fperm_SI_Woolf2021!$E$9:$E$93-AR$58)-63.1579*EXP(-0.19*Fperm_SI_Woolf2021!$E$9:$E$93)+63.1579*EXP(-0.19*AR$58))/(Fperm_SI_Woolf2021!$E$9:$E$93-AR$58))*(AR$58-Fperm_SI_Woolf2021!$E$9:$E$93)/10))) + Fperm_SI_Woolf2021!$H$9:$H$93*EXP(-Fperm_SI_Woolf2021!$K$9:$K$93*$C62*IF(AR$58=Fperm_SI_Woolf2021!$E$9:$E$93,1,EXP(LN((1.1*(Fperm_SI_Woolf2021!$E$9:$E$93-AR$58)-63.1579*EXP(-0.19*Fperm_SI_Woolf2021!$E$9:$E$93)+63.1579*EXP(-0.19*AR$58))/(Fperm_SI_Woolf2021!$E$9:$E$93-AR$58))*(AR$58-Fperm_SI_Woolf2021!$E$9:$E$93)/10))),Fperm_SI_Woolf2021!$D$9:$D$93))</f>
        <v>0.89701233736315389</v>
      </c>
      <c r="AS62" s="51" cm="1">
        <f t="array" ref="AS62">MIN(1,SLOPE(Fperm_SI_Woolf2021!$F$9:$F$93*EXP(-Fperm_SI_Woolf2021!$I$9:$I$93*$C62*IF(AS$58=Fperm_SI_Woolf2021!$E$9:$E$93,1,EXP(LN((1.1*(Fperm_SI_Woolf2021!$E$9:$E$93-AS$58)-63.1579*EXP(-0.19*Fperm_SI_Woolf2021!$E$9:$E$93)+63.1579*EXP(-0.19*AS$58))/(Fperm_SI_Woolf2021!$E$9:$E$93-AS$58))*(AS$58-Fperm_SI_Woolf2021!$E$9:$E$93)/10))) + Fperm_SI_Woolf2021!$G$9:$G$93*EXP(-Fperm_SI_Woolf2021!$J$9:$J$93*$C62*IF(AS$58=Fperm_SI_Woolf2021!$E$9:$E$93,1,EXP(LN((1.1*(Fperm_SI_Woolf2021!$E$9:$E$93-AS$58)-63.1579*EXP(-0.19*Fperm_SI_Woolf2021!$E$9:$E$93)+63.1579*EXP(-0.19*AS$58))/(Fperm_SI_Woolf2021!$E$9:$E$93-AS$58))*(AS$58-Fperm_SI_Woolf2021!$E$9:$E$93)/10))) + Fperm_SI_Woolf2021!$H$9:$H$93*EXP(-Fperm_SI_Woolf2021!$K$9:$K$93*$C62*IF(AS$58=Fperm_SI_Woolf2021!$E$9:$E$93,1,EXP(LN((1.1*(Fperm_SI_Woolf2021!$E$9:$E$93-AS$58)-63.1579*EXP(-0.19*Fperm_SI_Woolf2021!$E$9:$E$93)+63.1579*EXP(-0.19*AS$58))/(Fperm_SI_Woolf2021!$E$9:$E$93-AS$58))*(AS$58-Fperm_SI_Woolf2021!$E$9:$E$93)/10))),Fperm_SI_Woolf2021!$D$9:$D$93)*AS$57+INTERCEPT(Fperm_SI_Woolf2021!$F$9:$F$93*EXP(-Fperm_SI_Woolf2021!$I$9:$I$93*$C62*IF(AS$58=Fperm_SI_Woolf2021!$E$9:$E$93,1,EXP(LN((1.1*(Fperm_SI_Woolf2021!$E$9:$E$93-AS$58)-63.1579*EXP(-0.19*Fperm_SI_Woolf2021!$E$9:$E$93)+63.1579*EXP(-0.19*AS$58))/(Fperm_SI_Woolf2021!$E$9:$E$93-AS$58))*(AS$58-Fperm_SI_Woolf2021!$E$9:$E$93)/10))) + Fperm_SI_Woolf2021!$G$9:$G$93*EXP(-Fperm_SI_Woolf2021!$J$9:$J$93*$C62*IF(AS$58=Fperm_SI_Woolf2021!$E$9:$E$93,1,EXP(LN((1.1*(Fperm_SI_Woolf2021!$E$9:$E$93-AS$58)-63.1579*EXP(-0.19*Fperm_SI_Woolf2021!$E$9:$E$93)+63.1579*EXP(-0.19*AS$58))/(Fperm_SI_Woolf2021!$E$9:$E$93-AS$58))*(AS$58-Fperm_SI_Woolf2021!$E$9:$E$93)/10))) + Fperm_SI_Woolf2021!$H$9:$H$93*EXP(-Fperm_SI_Woolf2021!$K$9:$K$93*$C62*IF(AS$58=Fperm_SI_Woolf2021!$E$9:$E$93,1,EXP(LN((1.1*(Fperm_SI_Woolf2021!$E$9:$E$93-AS$58)-63.1579*EXP(-0.19*Fperm_SI_Woolf2021!$E$9:$E$93)+63.1579*EXP(-0.19*AS$58))/(Fperm_SI_Woolf2021!$E$9:$E$93-AS$58))*(AS$58-Fperm_SI_Woolf2021!$E$9:$E$93)/10))),Fperm_SI_Woolf2021!$D$9:$D$93))</f>
        <v>0.87676415262304697</v>
      </c>
      <c r="AT62" s="51" cm="1">
        <f t="array" ref="AT62">MIN(1,SLOPE(Fperm_SI_Woolf2021!$F$9:$F$93*EXP(-Fperm_SI_Woolf2021!$I$9:$I$93*$C62*IF(AT$58=Fperm_SI_Woolf2021!$E$9:$E$93,1,EXP(LN((1.1*(Fperm_SI_Woolf2021!$E$9:$E$93-AT$58)-63.1579*EXP(-0.19*Fperm_SI_Woolf2021!$E$9:$E$93)+63.1579*EXP(-0.19*AT$58))/(Fperm_SI_Woolf2021!$E$9:$E$93-AT$58))*(AT$58-Fperm_SI_Woolf2021!$E$9:$E$93)/10))) + Fperm_SI_Woolf2021!$G$9:$G$93*EXP(-Fperm_SI_Woolf2021!$J$9:$J$93*$C62*IF(AT$58=Fperm_SI_Woolf2021!$E$9:$E$93,1,EXP(LN((1.1*(Fperm_SI_Woolf2021!$E$9:$E$93-AT$58)-63.1579*EXP(-0.19*Fperm_SI_Woolf2021!$E$9:$E$93)+63.1579*EXP(-0.19*AT$58))/(Fperm_SI_Woolf2021!$E$9:$E$93-AT$58))*(AT$58-Fperm_SI_Woolf2021!$E$9:$E$93)/10))) + Fperm_SI_Woolf2021!$H$9:$H$93*EXP(-Fperm_SI_Woolf2021!$K$9:$K$93*$C62*IF(AT$58=Fperm_SI_Woolf2021!$E$9:$E$93,1,EXP(LN((1.1*(Fperm_SI_Woolf2021!$E$9:$E$93-AT$58)-63.1579*EXP(-0.19*Fperm_SI_Woolf2021!$E$9:$E$93)+63.1579*EXP(-0.19*AT$58))/(Fperm_SI_Woolf2021!$E$9:$E$93-AT$58))*(AT$58-Fperm_SI_Woolf2021!$E$9:$E$93)/10))),Fperm_SI_Woolf2021!$D$9:$D$93)*AT$57+INTERCEPT(Fperm_SI_Woolf2021!$F$9:$F$93*EXP(-Fperm_SI_Woolf2021!$I$9:$I$93*$C62*IF(AT$58=Fperm_SI_Woolf2021!$E$9:$E$93,1,EXP(LN((1.1*(Fperm_SI_Woolf2021!$E$9:$E$93-AT$58)-63.1579*EXP(-0.19*Fperm_SI_Woolf2021!$E$9:$E$93)+63.1579*EXP(-0.19*AT$58))/(Fperm_SI_Woolf2021!$E$9:$E$93-AT$58))*(AT$58-Fperm_SI_Woolf2021!$E$9:$E$93)/10))) + Fperm_SI_Woolf2021!$G$9:$G$93*EXP(-Fperm_SI_Woolf2021!$J$9:$J$93*$C62*IF(AT$58=Fperm_SI_Woolf2021!$E$9:$E$93,1,EXP(LN((1.1*(Fperm_SI_Woolf2021!$E$9:$E$93-AT$58)-63.1579*EXP(-0.19*Fperm_SI_Woolf2021!$E$9:$E$93)+63.1579*EXP(-0.19*AT$58))/(Fperm_SI_Woolf2021!$E$9:$E$93-AT$58))*(AT$58-Fperm_SI_Woolf2021!$E$9:$E$93)/10))) + Fperm_SI_Woolf2021!$H$9:$H$93*EXP(-Fperm_SI_Woolf2021!$K$9:$K$93*$C62*IF(AT$58=Fperm_SI_Woolf2021!$E$9:$E$93,1,EXP(LN((1.1*(Fperm_SI_Woolf2021!$E$9:$E$93-AT$58)-63.1579*EXP(-0.19*Fperm_SI_Woolf2021!$E$9:$E$93)+63.1579*EXP(-0.19*AT$58))/(Fperm_SI_Woolf2021!$E$9:$E$93-AT$58))*(AT$58-Fperm_SI_Woolf2021!$E$9:$E$93)/10))),Fperm_SI_Woolf2021!$D$9:$D$93))</f>
        <v>0.85651596788293993</v>
      </c>
      <c r="AU62" s="51" cm="1">
        <f t="array" ref="AU62">MIN(1,SLOPE(Fperm_SI_Woolf2021!$F$9:$F$93*EXP(-Fperm_SI_Woolf2021!$I$9:$I$93*$C62*IF(AU$58=Fperm_SI_Woolf2021!$E$9:$E$93,1,EXP(LN((1.1*(Fperm_SI_Woolf2021!$E$9:$E$93-AU$58)-63.1579*EXP(-0.19*Fperm_SI_Woolf2021!$E$9:$E$93)+63.1579*EXP(-0.19*AU$58))/(Fperm_SI_Woolf2021!$E$9:$E$93-AU$58))*(AU$58-Fperm_SI_Woolf2021!$E$9:$E$93)/10))) + Fperm_SI_Woolf2021!$G$9:$G$93*EXP(-Fperm_SI_Woolf2021!$J$9:$J$93*$C62*IF(AU$58=Fperm_SI_Woolf2021!$E$9:$E$93,1,EXP(LN((1.1*(Fperm_SI_Woolf2021!$E$9:$E$93-AU$58)-63.1579*EXP(-0.19*Fperm_SI_Woolf2021!$E$9:$E$93)+63.1579*EXP(-0.19*AU$58))/(Fperm_SI_Woolf2021!$E$9:$E$93-AU$58))*(AU$58-Fperm_SI_Woolf2021!$E$9:$E$93)/10))) + Fperm_SI_Woolf2021!$H$9:$H$93*EXP(-Fperm_SI_Woolf2021!$K$9:$K$93*$C62*IF(AU$58=Fperm_SI_Woolf2021!$E$9:$E$93,1,EXP(LN((1.1*(Fperm_SI_Woolf2021!$E$9:$E$93-AU$58)-63.1579*EXP(-0.19*Fperm_SI_Woolf2021!$E$9:$E$93)+63.1579*EXP(-0.19*AU$58))/(Fperm_SI_Woolf2021!$E$9:$E$93-AU$58))*(AU$58-Fperm_SI_Woolf2021!$E$9:$E$93)/10))),Fperm_SI_Woolf2021!$D$9:$D$93)*AU$57+INTERCEPT(Fperm_SI_Woolf2021!$F$9:$F$93*EXP(-Fperm_SI_Woolf2021!$I$9:$I$93*$C62*IF(AU$58=Fperm_SI_Woolf2021!$E$9:$E$93,1,EXP(LN((1.1*(Fperm_SI_Woolf2021!$E$9:$E$93-AU$58)-63.1579*EXP(-0.19*Fperm_SI_Woolf2021!$E$9:$E$93)+63.1579*EXP(-0.19*AU$58))/(Fperm_SI_Woolf2021!$E$9:$E$93-AU$58))*(AU$58-Fperm_SI_Woolf2021!$E$9:$E$93)/10))) + Fperm_SI_Woolf2021!$G$9:$G$93*EXP(-Fperm_SI_Woolf2021!$J$9:$J$93*$C62*IF(AU$58=Fperm_SI_Woolf2021!$E$9:$E$93,1,EXP(LN((1.1*(Fperm_SI_Woolf2021!$E$9:$E$93-AU$58)-63.1579*EXP(-0.19*Fperm_SI_Woolf2021!$E$9:$E$93)+63.1579*EXP(-0.19*AU$58))/(Fperm_SI_Woolf2021!$E$9:$E$93-AU$58))*(AU$58-Fperm_SI_Woolf2021!$E$9:$E$93)/10))) + Fperm_SI_Woolf2021!$H$9:$H$93*EXP(-Fperm_SI_Woolf2021!$K$9:$K$93*$C62*IF(AU$58=Fperm_SI_Woolf2021!$E$9:$E$93,1,EXP(LN((1.1*(Fperm_SI_Woolf2021!$E$9:$E$93-AU$58)-63.1579*EXP(-0.19*Fperm_SI_Woolf2021!$E$9:$E$93)+63.1579*EXP(-0.19*AU$58))/(Fperm_SI_Woolf2021!$E$9:$E$93-AU$58))*(AU$58-Fperm_SI_Woolf2021!$E$9:$E$93)/10))),Fperm_SI_Woolf2021!$D$9:$D$93))</f>
        <v>0.8362677831428329</v>
      </c>
      <c r="AV62" s="51" cm="1">
        <f t="array" ref="AV62">MIN(1,SLOPE(Fperm_SI_Woolf2021!$F$9:$F$93*EXP(-Fperm_SI_Woolf2021!$I$9:$I$93*$C62*IF(AV$58=Fperm_SI_Woolf2021!$E$9:$E$93,1,EXP(LN((1.1*(Fperm_SI_Woolf2021!$E$9:$E$93-AV$58)-63.1579*EXP(-0.19*Fperm_SI_Woolf2021!$E$9:$E$93)+63.1579*EXP(-0.19*AV$58))/(Fperm_SI_Woolf2021!$E$9:$E$93-AV$58))*(AV$58-Fperm_SI_Woolf2021!$E$9:$E$93)/10))) + Fperm_SI_Woolf2021!$G$9:$G$93*EXP(-Fperm_SI_Woolf2021!$J$9:$J$93*$C62*IF(AV$58=Fperm_SI_Woolf2021!$E$9:$E$93,1,EXP(LN((1.1*(Fperm_SI_Woolf2021!$E$9:$E$93-AV$58)-63.1579*EXP(-0.19*Fperm_SI_Woolf2021!$E$9:$E$93)+63.1579*EXP(-0.19*AV$58))/(Fperm_SI_Woolf2021!$E$9:$E$93-AV$58))*(AV$58-Fperm_SI_Woolf2021!$E$9:$E$93)/10))) + Fperm_SI_Woolf2021!$H$9:$H$93*EXP(-Fperm_SI_Woolf2021!$K$9:$K$93*$C62*IF(AV$58=Fperm_SI_Woolf2021!$E$9:$E$93,1,EXP(LN((1.1*(Fperm_SI_Woolf2021!$E$9:$E$93-AV$58)-63.1579*EXP(-0.19*Fperm_SI_Woolf2021!$E$9:$E$93)+63.1579*EXP(-0.19*AV$58))/(Fperm_SI_Woolf2021!$E$9:$E$93-AV$58))*(AV$58-Fperm_SI_Woolf2021!$E$9:$E$93)/10))),Fperm_SI_Woolf2021!$D$9:$D$93)*AV$57+INTERCEPT(Fperm_SI_Woolf2021!$F$9:$F$93*EXP(-Fperm_SI_Woolf2021!$I$9:$I$93*$C62*IF(AV$58=Fperm_SI_Woolf2021!$E$9:$E$93,1,EXP(LN((1.1*(Fperm_SI_Woolf2021!$E$9:$E$93-AV$58)-63.1579*EXP(-0.19*Fperm_SI_Woolf2021!$E$9:$E$93)+63.1579*EXP(-0.19*AV$58))/(Fperm_SI_Woolf2021!$E$9:$E$93-AV$58))*(AV$58-Fperm_SI_Woolf2021!$E$9:$E$93)/10))) + Fperm_SI_Woolf2021!$G$9:$G$93*EXP(-Fperm_SI_Woolf2021!$J$9:$J$93*$C62*IF(AV$58=Fperm_SI_Woolf2021!$E$9:$E$93,1,EXP(LN((1.1*(Fperm_SI_Woolf2021!$E$9:$E$93-AV$58)-63.1579*EXP(-0.19*Fperm_SI_Woolf2021!$E$9:$E$93)+63.1579*EXP(-0.19*AV$58))/(Fperm_SI_Woolf2021!$E$9:$E$93-AV$58))*(AV$58-Fperm_SI_Woolf2021!$E$9:$E$93)/10))) + Fperm_SI_Woolf2021!$H$9:$H$93*EXP(-Fperm_SI_Woolf2021!$K$9:$K$93*$C62*IF(AV$58=Fperm_SI_Woolf2021!$E$9:$E$93,1,EXP(LN((1.1*(Fperm_SI_Woolf2021!$E$9:$E$93-AV$58)-63.1579*EXP(-0.19*Fperm_SI_Woolf2021!$E$9:$E$93)+63.1579*EXP(-0.19*AV$58))/(Fperm_SI_Woolf2021!$E$9:$E$93-AV$58))*(AV$58-Fperm_SI_Woolf2021!$E$9:$E$93)/10))),Fperm_SI_Woolf2021!$D$9:$D$93))</f>
        <v>0.81601959840272587</v>
      </c>
      <c r="AW62" s="51" cm="1">
        <f t="array" ref="AW62">MIN(1,SLOPE(Fperm_SI_Woolf2021!$F$9:$F$93*EXP(-Fperm_SI_Woolf2021!$I$9:$I$93*$C62*IF(AW$58=Fperm_SI_Woolf2021!$E$9:$E$93,1,EXP(LN((1.1*(Fperm_SI_Woolf2021!$E$9:$E$93-AW$58)-63.1579*EXP(-0.19*Fperm_SI_Woolf2021!$E$9:$E$93)+63.1579*EXP(-0.19*AW$58))/(Fperm_SI_Woolf2021!$E$9:$E$93-AW$58))*(AW$58-Fperm_SI_Woolf2021!$E$9:$E$93)/10))) + Fperm_SI_Woolf2021!$G$9:$G$93*EXP(-Fperm_SI_Woolf2021!$J$9:$J$93*$C62*IF(AW$58=Fperm_SI_Woolf2021!$E$9:$E$93,1,EXP(LN((1.1*(Fperm_SI_Woolf2021!$E$9:$E$93-AW$58)-63.1579*EXP(-0.19*Fperm_SI_Woolf2021!$E$9:$E$93)+63.1579*EXP(-0.19*AW$58))/(Fperm_SI_Woolf2021!$E$9:$E$93-AW$58))*(AW$58-Fperm_SI_Woolf2021!$E$9:$E$93)/10))) + Fperm_SI_Woolf2021!$H$9:$H$93*EXP(-Fperm_SI_Woolf2021!$K$9:$K$93*$C62*IF(AW$58=Fperm_SI_Woolf2021!$E$9:$E$93,1,EXP(LN((1.1*(Fperm_SI_Woolf2021!$E$9:$E$93-AW$58)-63.1579*EXP(-0.19*Fperm_SI_Woolf2021!$E$9:$E$93)+63.1579*EXP(-0.19*AW$58))/(Fperm_SI_Woolf2021!$E$9:$E$93-AW$58))*(AW$58-Fperm_SI_Woolf2021!$E$9:$E$93)/10))),Fperm_SI_Woolf2021!$D$9:$D$93)*AW$57+INTERCEPT(Fperm_SI_Woolf2021!$F$9:$F$93*EXP(-Fperm_SI_Woolf2021!$I$9:$I$93*$C62*IF(AW$58=Fperm_SI_Woolf2021!$E$9:$E$93,1,EXP(LN((1.1*(Fperm_SI_Woolf2021!$E$9:$E$93-AW$58)-63.1579*EXP(-0.19*Fperm_SI_Woolf2021!$E$9:$E$93)+63.1579*EXP(-0.19*AW$58))/(Fperm_SI_Woolf2021!$E$9:$E$93-AW$58))*(AW$58-Fperm_SI_Woolf2021!$E$9:$E$93)/10))) + Fperm_SI_Woolf2021!$G$9:$G$93*EXP(-Fperm_SI_Woolf2021!$J$9:$J$93*$C62*IF(AW$58=Fperm_SI_Woolf2021!$E$9:$E$93,1,EXP(LN((1.1*(Fperm_SI_Woolf2021!$E$9:$E$93-AW$58)-63.1579*EXP(-0.19*Fperm_SI_Woolf2021!$E$9:$E$93)+63.1579*EXP(-0.19*AW$58))/(Fperm_SI_Woolf2021!$E$9:$E$93-AW$58))*(AW$58-Fperm_SI_Woolf2021!$E$9:$E$93)/10))) + Fperm_SI_Woolf2021!$H$9:$H$93*EXP(-Fperm_SI_Woolf2021!$K$9:$K$93*$C62*IF(AW$58=Fperm_SI_Woolf2021!$E$9:$E$93,1,EXP(LN((1.1*(Fperm_SI_Woolf2021!$E$9:$E$93-AW$58)-63.1579*EXP(-0.19*Fperm_SI_Woolf2021!$E$9:$E$93)+63.1579*EXP(-0.19*AW$58))/(Fperm_SI_Woolf2021!$E$9:$E$93-AW$58))*(AW$58-Fperm_SI_Woolf2021!$E$9:$E$93)/10))),Fperm_SI_Woolf2021!$D$9:$D$93))</f>
        <v>1</v>
      </c>
      <c r="AX62" s="51" cm="1">
        <f t="array" ref="AX62">MIN(1,SLOPE(Fperm_SI_Woolf2021!$F$9:$F$93*EXP(-Fperm_SI_Woolf2021!$I$9:$I$93*$C62*IF(AX$58=Fperm_SI_Woolf2021!$E$9:$E$93,1,EXP(LN((1.1*(Fperm_SI_Woolf2021!$E$9:$E$93-AX$58)-63.1579*EXP(-0.19*Fperm_SI_Woolf2021!$E$9:$E$93)+63.1579*EXP(-0.19*AX$58))/(Fperm_SI_Woolf2021!$E$9:$E$93-AX$58))*(AX$58-Fperm_SI_Woolf2021!$E$9:$E$93)/10))) + Fperm_SI_Woolf2021!$G$9:$G$93*EXP(-Fperm_SI_Woolf2021!$J$9:$J$93*$C62*IF(AX$58=Fperm_SI_Woolf2021!$E$9:$E$93,1,EXP(LN((1.1*(Fperm_SI_Woolf2021!$E$9:$E$93-AX$58)-63.1579*EXP(-0.19*Fperm_SI_Woolf2021!$E$9:$E$93)+63.1579*EXP(-0.19*AX$58))/(Fperm_SI_Woolf2021!$E$9:$E$93-AX$58))*(AX$58-Fperm_SI_Woolf2021!$E$9:$E$93)/10))) + Fperm_SI_Woolf2021!$H$9:$H$93*EXP(-Fperm_SI_Woolf2021!$K$9:$K$93*$C62*IF(AX$58=Fperm_SI_Woolf2021!$E$9:$E$93,1,EXP(LN((1.1*(Fperm_SI_Woolf2021!$E$9:$E$93-AX$58)-63.1579*EXP(-0.19*Fperm_SI_Woolf2021!$E$9:$E$93)+63.1579*EXP(-0.19*AX$58))/(Fperm_SI_Woolf2021!$E$9:$E$93-AX$58))*(AX$58-Fperm_SI_Woolf2021!$E$9:$E$93)/10))),Fperm_SI_Woolf2021!$D$9:$D$93)*AX$57+INTERCEPT(Fperm_SI_Woolf2021!$F$9:$F$93*EXP(-Fperm_SI_Woolf2021!$I$9:$I$93*$C62*IF(AX$58=Fperm_SI_Woolf2021!$E$9:$E$93,1,EXP(LN((1.1*(Fperm_SI_Woolf2021!$E$9:$E$93-AX$58)-63.1579*EXP(-0.19*Fperm_SI_Woolf2021!$E$9:$E$93)+63.1579*EXP(-0.19*AX$58))/(Fperm_SI_Woolf2021!$E$9:$E$93-AX$58))*(AX$58-Fperm_SI_Woolf2021!$E$9:$E$93)/10))) + Fperm_SI_Woolf2021!$G$9:$G$93*EXP(-Fperm_SI_Woolf2021!$J$9:$J$93*$C62*IF(AX$58=Fperm_SI_Woolf2021!$E$9:$E$93,1,EXP(LN((1.1*(Fperm_SI_Woolf2021!$E$9:$E$93-AX$58)-63.1579*EXP(-0.19*Fperm_SI_Woolf2021!$E$9:$E$93)+63.1579*EXP(-0.19*AX$58))/(Fperm_SI_Woolf2021!$E$9:$E$93-AX$58))*(AX$58-Fperm_SI_Woolf2021!$E$9:$E$93)/10))) + Fperm_SI_Woolf2021!$H$9:$H$93*EXP(-Fperm_SI_Woolf2021!$K$9:$K$93*$C62*IF(AX$58=Fperm_SI_Woolf2021!$E$9:$E$93,1,EXP(LN((1.1*(Fperm_SI_Woolf2021!$E$9:$E$93-AX$58)-63.1579*EXP(-0.19*Fperm_SI_Woolf2021!$E$9:$E$93)+63.1579*EXP(-0.19*AX$58))/(Fperm_SI_Woolf2021!$E$9:$E$93-AX$58))*(AX$58-Fperm_SI_Woolf2021!$E$9:$E$93)/10))),Fperm_SI_Woolf2021!$D$9:$D$93))</f>
        <v>1</v>
      </c>
      <c r="AY62" s="51" cm="1">
        <f t="array" ref="AY62">MIN(1,SLOPE(Fperm_SI_Woolf2021!$F$9:$F$93*EXP(-Fperm_SI_Woolf2021!$I$9:$I$93*$C62*IF(AY$58=Fperm_SI_Woolf2021!$E$9:$E$93,1,EXP(LN((1.1*(Fperm_SI_Woolf2021!$E$9:$E$93-AY$58)-63.1579*EXP(-0.19*Fperm_SI_Woolf2021!$E$9:$E$93)+63.1579*EXP(-0.19*AY$58))/(Fperm_SI_Woolf2021!$E$9:$E$93-AY$58))*(AY$58-Fperm_SI_Woolf2021!$E$9:$E$93)/10))) + Fperm_SI_Woolf2021!$G$9:$G$93*EXP(-Fperm_SI_Woolf2021!$J$9:$J$93*$C62*IF(AY$58=Fperm_SI_Woolf2021!$E$9:$E$93,1,EXP(LN((1.1*(Fperm_SI_Woolf2021!$E$9:$E$93-AY$58)-63.1579*EXP(-0.19*Fperm_SI_Woolf2021!$E$9:$E$93)+63.1579*EXP(-0.19*AY$58))/(Fperm_SI_Woolf2021!$E$9:$E$93-AY$58))*(AY$58-Fperm_SI_Woolf2021!$E$9:$E$93)/10))) + Fperm_SI_Woolf2021!$H$9:$H$93*EXP(-Fperm_SI_Woolf2021!$K$9:$K$93*$C62*IF(AY$58=Fperm_SI_Woolf2021!$E$9:$E$93,1,EXP(LN((1.1*(Fperm_SI_Woolf2021!$E$9:$E$93-AY$58)-63.1579*EXP(-0.19*Fperm_SI_Woolf2021!$E$9:$E$93)+63.1579*EXP(-0.19*AY$58))/(Fperm_SI_Woolf2021!$E$9:$E$93-AY$58))*(AY$58-Fperm_SI_Woolf2021!$E$9:$E$93)/10))),Fperm_SI_Woolf2021!$D$9:$D$93)*AY$57+INTERCEPT(Fperm_SI_Woolf2021!$F$9:$F$93*EXP(-Fperm_SI_Woolf2021!$I$9:$I$93*$C62*IF(AY$58=Fperm_SI_Woolf2021!$E$9:$E$93,1,EXP(LN((1.1*(Fperm_SI_Woolf2021!$E$9:$E$93-AY$58)-63.1579*EXP(-0.19*Fperm_SI_Woolf2021!$E$9:$E$93)+63.1579*EXP(-0.19*AY$58))/(Fperm_SI_Woolf2021!$E$9:$E$93-AY$58))*(AY$58-Fperm_SI_Woolf2021!$E$9:$E$93)/10))) + Fperm_SI_Woolf2021!$G$9:$G$93*EXP(-Fperm_SI_Woolf2021!$J$9:$J$93*$C62*IF(AY$58=Fperm_SI_Woolf2021!$E$9:$E$93,1,EXP(LN((1.1*(Fperm_SI_Woolf2021!$E$9:$E$93-AY$58)-63.1579*EXP(-0.19*Fperm_SI_Woolf2021!$E$9:$E$93)+63.1579*EXP(-0.19*AY$58))/(Fperm_SI_Woolf2021!$E$9:$E$93-AY$58))*(AY$58-Fperm_SI_Woolf2021!$E$9:$E$93)/10))) + Fperm_SI_Woolf2021!$H$9:$H$93*EXP(-Fperm_SI_Woolf2021!$K$9:$K$93*$C62*IF(AY$58=Fperm_SI_Woolf2021!$E$9:$E$93,1,EXP(LN((1.1*(Fperm_SI_Woolf2021!$E$9:$E$93-AY$58)-63.1579*EXP(-0.19*Fperm_SI_Woolf2021!$E$9:$E$93)+63.1579*EXP(-0.19*AY$58))/(Fperm_SI_Woolf2021!$E$9:$E$93-AY$58))*(AY$58-Fperm_SI_Woolf2021!$E$9:$E$93)/10))),Fperm_SI_Woolf2021!$D$9:$D$93))</f>
        <v>1</v>
      </c>
      <c r="AZ62" s="51" cm="1">
        <f t="array" ref="AZ62">MIN(1,SLOPE(Fperm_SI_Woolf2021!$F$9:$F$93*EXP(-Fperm_SI_Woolf2021!$I$9:$I$93*$C62*IF(AZ$58=Fperm_SI_Woolf2021!$E$9:$E$93,1,EXP(LN((1.1*(Fperm_SI_Woolf2021!$E$9:$E$93-AZ$58)-63.1579*EXP(-0.19*Fperm_SI_Woolf2021!$E$9:$E$93)+63.1579*EXP(-0.19*AZ$58))/(Fperm_SI_Woolf2021!$E$9:$E$93-AZ$58))*(AZ$58-Fperm_SI_Woolf2021!$E$9:$E$93)/10))) + Fperm_SI_Woolf2021!$G$9:$G$93*EXP(-Fperm_SI_Woolf2021!$J$9:$J$93*$C62*IF(AZ$58=Fperm_SI_Woolf2021!$E$9:$E$93,1,EXP(LN((1.1*(Fperm_SI_Woolf2021!$E$9:$E$93-AZ$58)-63.1579*EXP(-0.19*Fperm_SI_Woolf2021!$E$9:$E$93)+63.1579*EXP(-0.19*AZ$58))/(Fperm_SI_Woolf2021!$E$9:$E$93-AZ$58))*(AZ$58-Fperm_SI_Woolf2021!$E$9:$E$93)/10))) + Fperm_SI_Woolf2021!$H$9:$H$93*EXP(-Fperm_SI_Woolf2021!$K$9:$K$93*$C62*IF(AZ$58=Fperm_SI_Woolf2021!$E$9:$E$93,1,EXP(LN((1.1*(Fperm_SI_Woolf2021!$E$9:$E$93-AZ$58)-63.1579*EXP(-0.19*Fperm_SI_Woolf2021!$E$9:$E$93)+63.1579*EXP(-0.19*AZ$58))/(Fperm_SI_Woolf2021!$E$9:$E$93-AZ$58))*(AZ$58-Fperm_SI_Woolf2021!$E$9:$E$93)/10))),Fperm_SI_Woolf2021!$D$9:$D$93)*AZ$57+INTERCEPT(Fperm_SI_Woolf2021!$F$9:$F$93*EXP(-Fperm_SI_Woolf2021!$I$9:$I$93*$C62*IF(AZ$58=Fperm_SI_Woolf2021!$E$9:$E$93,1,EXP(LN((1.1*(Fperm_SI_Woolf2021!$E$9:$E$93-AZ$58)-63.1579*EXP(-0.19*Fperm_SI_Woolf2021!$E$9:$E$93)+63.1579*EXP(-0.19*AZ$58))/(Fperm_SI_Woolf2021!$E$9:$E$93-AZ$58))*(AZ$58-Fperm_SI_Woolf2021!$E$9:$E$93)/10))) + Fperm_SI_Woolf2021!$G$9:$G$93*EXP(-Fperm_SI_Woolf2021!$J$9:$J$93*$C62*IF(AZ$58=Fperm_SI_Woolf2021!$E$9:$E$93,1,EXP(LN((1.1*(Fperm_SI_Woolf2021!$E$9:$E$93-AZ$58)-63.1579*EXP(-0.19*Fperm_SI_Woolf2021!$E$9:$E$93)+63.1579*EXP(-0.19*AZ$58))/(Fperm_SI_Woolf2021!$E$9:$E$93-AZ$58))*(AZ$58-Fperm_SI_Woolf2021!$E$9:$E$93)/10))) + Fperm_SI_Woolf2021!$H$9:$H$93*EXP(-Fperm_SI_Woolf2021!$K$9:$K$93*$C62*IF(AZ$58=Fperm_SI_Woolf2021!$E$9:$E$93,1,EXP(LN((1.1*(Fperm_SI_Woolf2021!$E$9:$E$93-AZ$58)-63.1579*EXP(-0.19*Fperm_SI_Woolf2021!$E$9:$E$93)+63.1579*EXP(-0.19*AZ$58))/(Fperm_SI_Woolf2021!$E$9:$E$93-AZ$58))*(AZ$58-Fperm_SI_Woolf2021!$E$9:$E$93)/10))),Fperm_SI_Woolf2021!$D$9:$D$93))</f>
        <v>1</v>
      </c>
      <c r="BA62" s="51" cm="1">
        <f t="array" ref="BA62">MIN(1,SLOPE(Fperm_SI_Woolf2021!$F$9:$F$93*EXP(-Fperm_SI_Woolf2021!$I$9:$I$93*$C62*IF(BA$58=Fperm_SI_Woolf2021!$E$9:$E$93,1,EXP(LN((1.1*(Fperm_SI_Woolf2021!$E$9:$E$93-BA$58)-63.1579*EXP(-0.19*Fperm_SI_Woolf2021!$E$9:$E$93)+63.1579*EXP(-0.19*BA$58))/(Fperm_SI_Woolf2021!$E$9:$E$93-BA$58))*(BA$58-Fperm_SI_Woolf2021!$E$9:$E$93)/10))) + Fperm_SI_Woolf2021!$G$9:$G$93*EXP(-Fperm_SI_Woolf2021!$J$9:$J$93*$C62*IF(BA$58=Fperm_SI_Woolf2021!$E$9:$E$93,1,EXP(LN((1.1*(Fperm_SI_Woolf2021!$E$9:$E$93-BA$58)-63.1579*EXP(-0.19*Fperm_SI_Woolf2021!$E$9:$E$93)+63.1579*EXP(-0.19*BA$58))/(Fperm_SI_Woolf2021!$E$9:$E$93-BA$58))*(BA$58-Fperm_SI_Woolf2021!$E$9:$E$93)/10))) + Fperm_SI_Woolf2021!$H$9:$H$93*EXP(-Fperm_SI_Woolf2021!$K$9:$K$93*$C62*IF(BA$58=Fperm_SI_Woolf2021!$E$9:$E$93,1,EXP(LN((1.1*(Fperm_SI_Woolf2021!$E$9:$E$93-BA$58)-63.1579*EXP(-0.19*Fperm_SI_Woolf2021!$E$9:$E$93)+63.1579*EXP(-0.19*BA$58))/(Fperm_SI_Woolf2021!$E$9:$E$93-BA$58))*(BA$58-Fperm_SI_Woolf2021!$E$9:$E$93)/10))),Fperm_SI_Woolf2021!$D$9:$D$93)*BA$57+INTERCEPT(Fperm_SI_Woolf2021!$F$9:$F$93*EXP(-Fperm_SI_Woolf2021!$I$9:$I$93*$C62*IF(BA$58=Fperm_SI_Woolf2021!$E$9:$E$93,1,EXP(LN((1.1*(Fperm_SI_Woolf2021!$E$9:$E$93-BA$58)-63.1579*EXP(-0.19*Fperm_SI_Woolf2021!$E$9:$E$93)+63.1579*EXP(-0.19*BA$58))/(Fperm_SI_Woolf2021!$E$9:$E$93-BA$58))*(BA$58-Fperm_SI_Woolf2021!$E$9:$E$93)/10))) + Fperm_SI_Woolf2021!$G$9:$G$93*EXP(-Fperm_SI_Woolf2021!$J$9:$J$93*$C62*IF(BA$58=Fperm_SI_Woolf2021!$E$9:$E$93,1,EXP(LN((1.1*(Fperm_SI_Woolf2021!$E$9:$E$93-BA$58)-63.1579*EXP(-0.19*Fperm_SI_Woolf2021!$E$9:$E$93)+63.1579*EXP(-0.19*BA$58))/(Fperm_SI_Woolf2021!$E$9:$E$93-BA$58))*(BA$58-Fperm_SI_Woolf2021!$E$9:$E$93)/10))) + Fperm_SI_Woolf2021!$H$9:$H$93*EXP(-Fperm_SI_Woolf2021!$K$9:$K$93*$C62*IF(BA$58=Fperm_SI_Woolf2021!$E$9:$E$93,1,EXP(LN((1.1*(Fperm_SI_Woolf2021!$E$9:$E$93-BA$58)-63.1579*EXP(-0.19*Fperm_SI_Woolf2021!$E$9:$E$93)+63.1579*EXP(-0.19*BA$58))/(Fperm_SI_Woolf2021!$E$9:$E$93-BA$58))*(BA$58-Fperm_SI_Woolf2021!$E$9:$E$93)/10))),Fperm_SI_Woolf2021!$D$9:$D$93))</f>
        <v>1</v>
      </c>
      <c r="BB62" s="51" cm="1">
        <f t="array" ref="BB62">MIN(1,SLOPE(Fperm_SI_Woolf2021!$F$9:$F$93*EXP(-Fperm_SI_Woolf2021!$I$9:$I$93*$C62*IF(BB$58=Fperm_SI_Woolf2021!$E$9:$E$93,1,EXP(LN((1.1*(Fperm_SI_Woolf2021!$E$9:$E$93-BB$58)-63.1579*EXP(-0.19*Fperm_SI_Woolf2021!$E$9:$E$93)+63.1579*EXP(-0.19*BB$58))/(Fperm_SI_Woolf2021!$E$9:$E$93-BB$58))*(BB$58-Fperm_SI_Woolf2021!$E$9:$E$93)/10))) + Fperm_SI_Woolf2021!$G$9:$G$93*EXP(-Fperm_SI_Woolf2021!$J$9:$J$93*$C62*IF(BB$58=Fperm_SI_Woolf2021!$E$9:$E$93,1,EXP(LN((1.1*(Fperm_SI_Woolf2021!$E$9:$E$93-BB$58)-63.1579*EXP(-0.19*Fperm_SI_Woolf2021!$E$9:$E$93)+63.1579*EXP(-0.19*BB$58))/(Fperm_SI_Woolf2021!$E$9:$E$93-BB$58))*(BB$58-Fperm_SI_Woolf2021!$E$9:$E$93)/10))) + Fperm_SI_Woolf2021!$H$9:$H$93*EXP(-Fperm_SI_Woolf2021!$K$9:$K$93*$C62*IF(BB$58=Fperm_SI_Woolf2021!$E$9:$E$93,1,EXP(LN((1.1*(Fperm_SI_Woolf2021!$E$9:$E$93-BB$58)-63.1579*EXP(-0.19*Fperm_SI_Woolf2021!$E$9:$E$93)+63.1579*EXP(-0.19*BB$58))/(Fperm_SI_Woolf2021!$E$9:$E$93-BB$58))*(BB$58-Fperm_SI_Woolf2021!$E$9:$E$93)/10))),Fperm_SI_Woolf2021!$D$9:$D$93)*BB$57+INTERCEPT(Fperm_SI_Woolf2021!$F$9:$F$93*EXP(-Fperm_SI_Woolf2021!$I$9:$I$93*$C62*IF(BB$58=Fperm_SI_Woolf2021!$E$9:$E$93,1,EXP(LN((1.1*(Fperm_SI_Woolf2021!$E$9:$E$93-BB$58)-63.1579*EXP(-0.19*Fperm_SI_Woolf2021!$E$9:$E$93)+63.1579*EXP(-0.19*BB$58))/(Fperm_SI_Woolf2021!$E$9:$E$93-BB$58))*(BB$58-Fperm_SI_Woolf2021!$E$9:$E$93)/10))) + Fperm_SI_Woolf2021!$G$9:$G$93*EXP(-Fperm_SI_Woolf2021!$J$9:$J$93*$C62*IF(BB$58=Fperm_SI_Woolf2021!$E$9:$E$93,1,EXP(LN((1.1*(Fperm_SI_Woolf2021!$E$9:$E$93-BB$58)-63.1579*EXP(-0.19*Fperm_SI_Woolf2021!$E$9:$E$93)+63.1579*EXP(-0.19*BB$58))/(Fperm_SI_Woolf2021!$E$9:$E$93-BB$58))*(BB$58-Fperm_SI_Woolf2021!$E$9:$E$93)/10))) + Fperm_SI_Woolf2021!$H$9:$H$93*EXP(-Fperm_SI_Woolf2021!$K$9:$K$93*$C62*IF(BB$58=Fperm_SI_Woolf2021!$E$9:$E$93,1,EXP(LN((1.1*(Fperm_SI_Woolf2021!$E$9:$E$93-BB$58)-63.1579*EXP(-0.19*Fperm_SI_Woolf2021!$E$9:$E$93)+63.1579*EXP(-0.19*BB$58))/(Fperm_SI_Woolf2021!$E$9:$E$93-BB$58))*(BB$58-Fperm_SI_Woolf2021!$E$9:$E$93)/10))),Fperm_SI_Woolf2021!$D$9:$D$93))</f>
        <v>0.99085586447640273</v>
      </c>
      <c r="BC62" s="51" cm="1">
        <f t="array" ref="BC62">MIN(1,SLOPE(Fperm_SI_Woolf2021!$F$9:$F$93*EXP(-Fperm_SI_Woolf2021!$I$9:$I$93*$C62*IF(BC$58=Fperm_SI_Woolf2021!$E$9:$E$93,1,EXP(LN((1.1*(Fperm_SI_Woolf2021!$E$9:$E$93-BC$58)-63.1579*EXP(-0.19*Fperm_SI_Woolf2021!$E$9:$E$93)+63.1579*EXP(-0.19*BC$58))/(Fperm_SI_Woolf2021!$E$9:$E$93-BC$58))*(BC$58-Fperm_SI_Woolf2021!$E$9:$E$93)/10))) + Fperm_SI_Woolf2021!$G$9:$G$93*EXP(-Fperm_SI_Woolf2021!$J$9:$J$93*$C62*IF(BC$58=Fperm_SI_Woolf2021!$E$9:$E$93,1,EXP(LN((1.1*(Fperm_SI_Woolf2021!$E$9:$E$93-BC$58)-63.1579*EXP(-0.19*Fperm_SI_Woolf2021!$E$9:$E$93)+63.1579*EXP(-0.19*BC$58))/(Fperm_SI_Woolf2021!$E$9:$E$93-BC$58))*(BC$58-Fperm_SI_Woolf2021!$E$9:$E$93)/10))) + Fperm_SI_Woolf2021!$H$9:$H$93*EXP(-Fperm_SI_Woolf2021!$K$9:$K$93*$C62*IF(BC$58=Fperm_SI_Woolf2021!$E$9:$E$93,1,EXP(LN((1.1*(Fperm_SI_Woolf2021!$E$9:$E$93-BC$58)-63.1579*EXP(-0.19*Fperm_SI_Woolf2021!$E$9:$E$93)+63.1579*EXP(-0.19*BC$58))/(Fperm_SI_Woolf2021!$E$9:$E$93-BC$58))*(BC$58-Fperm_SI_Woolf2021!$E$9:$E$93)/10))),Fperm_SI_Woolf2021!$D$9:$D$93)*BC$57+INTERCEPT(Fperm_SI_Woolf2021!$F$9:$F$93*EXP(-Fperm_SI_Woolf2021!$I$9:$I$93*$C62*IF(BC$58=Fperm_SI_Woolf2021!$E$9:$E$93,1,EXP(LN((1.1*(Fperm_SI_Woolf2021!$E$9:$E$93-BC$58)-63.1579*EXP(-0.19*Fperm_SI_Woolf2021!$E$9:$E$93)+63.1579*EXP(-0.19*BC$58))/(Fperm_SI_Woolf2021!$E$9:$E$93-BC$58))*(BC$58-Fperm_SI_Woolf2021!$E$9:$E$93)/10))) + Fperm_SI_Woolf2021!$G$9:$G$93*EXP(-Fperm_SI_Woolf2021!$J$9:$J$93*$C62*IF(BC$58=Fperm_SI_Woolf2021!$E$9:$E$93,1,EXP(LN((1.1*(Fperm_SI_Woolf2021!$E$9:$E$93-BC$58)-63.1579*EXP(-0.19*Fperm_SI_Woolf2021!$E$9:$E$93)+63.1579*EXP(-0.19*BC$58))/(Fperm_SI_Woolf2021!$E$9:$E$93-BC$58))*(BC$58-Fperm_SI_Woolf2021!$E$9:$E$93)/10))) + Fperm_SI_Woolf2021!$H$9:$H$93*EXP(-Fperm_SI_Woolf2021!$K$9:$K$93*$C62*IF(BC$58=Fperm_SI_Woolf2021!$E$9:$E$93,1,EXP(LN((1.1*(Fperm_SI_Woolf2021!$E$9:$E$93-BC$58)-63.1579*EXP(-0.19*Fperm_SI_Woolf2021!$E$9:$E$93)+63.1579*EXP(-0.19*BC$58))/(Fperm_SI_Woolf2021!$E$9:$E$93-BC$58))*(BC$58-Fperm_SI_Woolf2021!$E$9:$E$93)/10))),Fperm_SI_Woolf2021!$D$9:$D$93))</f>
        <v>0.96865902913045909</v>
      </c>
      <c r="BD62" s="51" cm="1">
        <f t="array" ref="BD62">MIN(1,SLOPE(Fperm_SI_Woolf2021!$F$9:$F$93*EXP(-Fperm_SI_Woolf2021!$I$9:$I$93*$C62*IF(BD$58=Fperm_SI_Woolf2021!$E$9:$E$93,1,EXP(LN((1.1*(Fperm_SI_Woolf2021!$E$9:$E$93-BD$58)-63.1579*EXP(-0.19*Fperm_SI_Woolf2021!$E$9:$E$93)+63.1579*EXP(-0.19*BD$58))/(Fperm_SI_Woolf2021!$E$9:$E$93-BD$58))*(BD$58-Fperm_SI_Woolf2021!$E$9:$E$93)/10))) + Fperm_SI_Woolf2021!$G$9:$G$93*EXP(-Fperm_SI_Woolf2021!$J$9:$J$93*$C62*IF(BD$58=Fperm_SI_Woolf2021!$E$9:$E$93,1,EXP(LN((1.1*(Fperm_SI_Woolf2021!$E$9:$E$93-BD$58)-63.1579*EXP(-0.19*Fperm_SI_Woolf2021!$E$9:$E$93)+63.1579*EXP(-0.19*BD$58))/(Fperm_SI_Woolf2021!$E$9:$E$93-BD$58))*(BD$58-Fperm_SI_Woolf2021!$E$9:$E$93)/10))) + Fperm_SI_Woolf2021!$H$9:$H$93*EXP(-Fperm_SI_Woolf2021!$K$9:$K$93*$C62*IF(BD$58=Fperm_SI_Woolf2021!$E$9:$E$93,1,EXP(LN((1.1*(Fperm_SI_Woolf2021!$E$9:$E$93-BD$58)-63.1579*EXP(-0.19*Fperm_SI_Woolf2021!$E$9:$E$93)+63.1579*EXP(-0.19*BD$58))/(Fperm_SI_Woolf2021!$E$9:$E$93-BD$58))*(BD$58-Fperm_SI_Woolf2021!$E$9:$E$93)/10))),Fperm_SI_Woolf2021!$D$9:$D$93)*BD$57+INTERCEPT(Fperm_SI_Woolf2021!$F$9:$F$93*EXP(-Fperm_SI_Woolf2021!$I$9:$I$93*$C62*IF(BD$58=Fperm_SI_Woolf2021!$E$9:$E$93,1,EXP(LN((1.1*(Fperm_SI_Woolf2021!$E$9:$E$93-BD$58)-63.1579*EXP(-0.19*Fperm_SI_Woolf2021!$E$9:$E$93)+63.1579*EXP(-0.19*BD$58))/(Fperm_SI_Woolf2021!$E$9:$E$93-BD$58))*(BD$58-Fperm_SI_Woolf2021!$E$9:$E$93)/10))) + Fperm_SI_Woolf2021!$G$9:$G$93*EXP(-Fperm_SI_Woolf2021!$J$9:$J$93*$C62*IF(BD$58=Fperm_SI_Woolf2021!$E$9:$E$93,1,EXP(LN((1.1*(Fperm_SI_Woolf2021!$E$9:$E$93-BD$58)-63.1579*EXP(-0.19*Fperm_SI_Woolf2021!$E$9:$E$93)+63.1579*EXP(-0.19*BD$58))/(Fperm_SI_Woolf2021!$E$9:$E$93-BD$58))*(BD$58-Fperm_SI_Woolf2021!$E$9:$E$93)/10))) + Fperm_SI_Woolf2021!$H$9:$H$93*EXP(-Fperm_SI_Woolf2021!$K$9:$K$93*$C62*IF(BD$58=Fperm_SI_Woolf2021!$E$9:$E$93,1,EXP(LN((1.1*(Fperm_SI_Woolf2021!$E$9:$E$93-BD$58)-63.1579*EXP(-0.19*Fperm_SI_Woolf2021!$E$9:$E$93)+63.1579*EXP(-0.19*BD$58))/(Fperm_SI_Woolf2021!$E$9:$E$93-BD$58))*(BD$58-Fperm_SI_Woolf2021!$E$9:$E$93)/10))),Fperm_SI_Woolf2021!$D$9:$D$93))</f>
        <v>0.94646219378451535</v>
      </c>
      <c r="BE62" s="51" cm="1">
        <f t="array" ref="BE62">MIN(1,SLOPE(Fperm_SI_Woolf2021!$F$9:$F$93*EXP(-Fperm_SI_Woolf2021!$I$9:$I$93*$C62*IF(BE$58=Fperm_SI_Woolf2021!$E$9:$E$93,1,EXP(LN((1.1*(Fperm_SI_Woolf2021!$E$9:$E$93-BE$58)-63.1579*EXP(-0.19*Fperm_SI_Woolf2021!$E$9:$E$93)+63.1579*EXP(-0.19*BE$58))/(Fperm_SI_Woolf2021!$E$9:$E$93-BE$58))*(BE$58-Fperm_SI_Woolf2021!$E$9:$E$93)/10))) + Fperm_SI_Woolf2021!$G$9:$G$93*EXP(-Fperm_SI_Woolf2021!$J$9:$J$93*$C62*IF(BE$58=Fperm_SI_Woolf2021!$E$9:$E$93,1,EXP(LN((1.1*(Fperm_SI_Woolf2021!$E$9:$E$93-BE$58)-63.1579*EXP(-0.19*Fperm_SI_Woolf2021!$E$9:$E$93)+63.1579*EXP(-0.19*BE$58))/(Fperm_SI_Woolf2021!$E$9:$E$93-BE$58))*(BE$58-Fperm_SI_Woolf2021!$E$9:$E$93)/10))) + Fperm_SI_Woolf2021!$H$9:$H$93*EXP(-Fperm_SI_Woolf2021!$K$9:$K$93*$C62*IF(BE$58=Fperm_SI_Woolf2021!$E$9:$E$93,1,EXP(LN((1.1*(Fperm_SI_Woolf2021!$E$9:$E$93-BE$58)-63.1579*EXP(-0.19*Fperm_SI_Woolf2021!$E$9:$E$93)+63.1579*EXP(-0.19*BE$58))/(Fperm_SI_Woolf2021!$E$9:$E$93-BE$58))*(BE$58-Fperm_SI_Woolf2021!$E$9:$E$93)/10))),Fperm_SI_Woolf2021!$D$9:$D$93)*BE$57+INTERCEPT(Fperm_SI_Woolf2021!$F$9:$F$93*EXP(-Fperm_SI_Woolf2021!$I$9:$I$93*$C62*IF(BE$58=Fperm_SI_Woolf2021!$E$9:$E$93,1,EXP(LN((1.1*(Fperm_SI_Woolf2021!$E$9:$E$93-BE$58)-63.1579*EXP(-0.19*Fperm_SI_Woolf2021!$E$9:$E$93)+63.1579*EXP(-0.19*BE$58))/(Fperm_SI_Woolf2021!$E$9:$E$93-BE$58))*(BE$58-Fperm_SI_Woolf2021!$E$9:$E$93)/10))) + Fperm_SI_Woolf2021!$G$9:$G$93*EXP(-Fperm_SI_Woolf2021!$J$9:$J$93*$C62*IF(BE$58=Fperm_SI_Woolf2021!$E$9:$E$93,1,EXP(LN((1.1*(Fperm_SI_Woolf2021!$E$9:$E$93-BE$58)-63.1579*EXP(-0.19*Fperm_SI_Woolf2021!$E$9:$E$93)+63.1579*EXP(-0.19*BE$58))/(Fperm_SI_Woolf2021!$E$9:$E$93-BE$58))*(BE$58-Fperm_SI_Woolf2021!$E$9:$E$93)/10))) + Fperm_SI_Woolf2021!$H$9:$H$93*EXP(-Fperm_SI_Woolf2021!$K$9:$K$93*$C62*IF(BE$58=Fperm_SI_Woolf2021!$E$9:$E$93,1,EXP(LN((1.1*(Fperm_SI_Woolf2021!$E$9:$E$93-BE$58)-63.1579*EXP(-0.19*Fperm_SI_Woolf2021!$E$9:$E$93)+63.1579*EXP(-0.19*BE$58))/(Fperm_SI_Woolf2021!$E$9:$E$93-BE$58))*(BE$58-Fperm_SI_Woolf2021!$E$9:$E$93)/10))),Fperm_SI_Woolf2021!$D$9:$D$93))</f>
        <v>0.92426535843857172</v>
      </c>
      <c r="BF62" s="51" cm="1">
        <f t="array" ref="BF62">MIN(1,SLOPE(Fperm_SI_Woolf2021!$F$9:$F$93*EXP(-Fperm_SI_Woolf2021!$I$9:$I$93*$C62*IF(BF$58=Fperm_SI_Woolf2021!$E$9:$E$93,1,EXP(LN((1.1*(Fperm_SI_Woolf2021!$E$9:$E$93-BF$58)-63.1579*EXP(-0.19*Fperm_SI_Woolf2021!$E$9:$E$93)+63.1579*EXP(-0.19*BF$58))/(Fperm_SI_Woolf2021!$E$9:$E$93-BF$58))*(BF$58-Fperm_SI_Woolf2021!$E$9:$E$93)/10))) + Fperm_SI_Woolf2021!$G$9:$G$93*EXP(-Fperm_SI_Woolf2021!$J$9:$J$93*$C62*IF(BF$58=Fperm_SI_Woolf2021!$E$9:$E$93,1,EXP(LN((1.1*(Fperm_SI_Woolf2021!$E$9:$E$93-BF$58)-63.1579*EXP(-0.19*Fperm_SI_Woolf2021!$E$9:$E$93)+63.1579*EXP(-0.19*BF$58))/(Fperm_SI_Woolf2021!$E$9:$E$93-BF$58))*(BF$58-Fperm_SI_Woolf2021!$E$9:$E$93)/10))) + Fperm_SI_Woolf2021!$H$9:$H$93*EXP(-Fperm_SI_Woolf2021!$K$9:$K$93*$C62*IF(BF$58=Fperm_SI_Woolf2021!$E$9:$E$93,1,EXP(LN((1.1*(Fperm_SI_Woolf2021!$E$9:$E$93-BF$58)-63.1579*EXP(-0.19*Fperm_SI_Woolf2021!$E$9:$E$93)+63.1579*EXP(-0.19*BF$58))/(Fperm_SI_Woolf2021!$E$9:$E$93-BF$58))*(BF$58-Fperm_SI_Woolf2021!$E$9:$E$93)/10))),Fperm_SI_Woolf2021!$D$9:$D$93)*BF$57+INTERCEPT(Fperm_SI_Woolf2021!$F$9:$F$93*EXP(-Fperm_SI_Woolf2021!$I$9:$I$93*$C62*IF(BF$58=Fperm_SI_Woolf2021!$E$9:$E$93,1,EXP(LN((1.1*(Fperm_SI_Woolf2021!$E$9:$E$93-BF$58)-63.1579*EXP(-0.19*Fperm_SI_Woolf2021!$E$9:$E$93)+63.1579*EXP(-0.19*BF$58))/(Fperm_SI_Woolf2021!$E$9:$E$93-BF$58))*(BF$58-Fperm_SI_Woolf2021!$E$9:$E$93)/10))) + Fperm_SI_Woolf2021!$G$9:$G$93*EXP(-Fperm_SI_Woolf2021!$J$9:$J$93*$C62*IF(BF$58=Fperm_SI_Woolf2021!$E$9:$E$93,1,EXP(LN((1.1*(Fperm_SI_Woolf2021!$E$9:$E$93-BF$58)-63.1579*EXP(-0.19*Fperm_SI_Woolf2021!$E$9:$E$93)+63.1579*EXP(-0.19*BF$58))/(Fperm_SI_Woolf2021!$E$9:$E$93-BF$58))*(BF$58-Fperm_SI_Woolf2021!$E$9:$E$93)/10))) + Fperm_SI_Woolf2021!$H$9:$H$93*EXP(-Fperm_SI_Woolf2021!$K$9:$K$93*$C62*IF(BF$58=Fperm_SI_Woolf2021!$E$9:$E$93,1,EXP(LN((1.1*(Fperm_SI_Woolf2021!$E$9:$E$93-BF$58)-63.1579*EXP(-0.19*Fperm_SI_Woolf2021!$E$9:$E$93)+63.1579*EXP(-0.19*BF$58))/(Fperm_SI_Woolf2021!$E$9:$E$93-BF$58))*(BF$58-Fperm_SI_Woolf2021!$E$9:$E$93)/10))),Fperm_SI_Woolf2021!$D$9:$D$93))</f>
        <v>0.90206852309262797</v>
      </c>
      <c r="BG62" s="51" cm="1">
        <f t="array" ref="BG62">MIN(1,SLOPE(Fperm_SI_Woolf2021!$F$9:$F$93*EXP(-Fperm_SI_Woolf2021!$I$9:$I$93*$C62*IF(BG$58=Fperm_SI_Woolf2021!$E$9:$E$93,1,EXP(LN((1.1*(Fperm_SI_Woolf2021!$E$9:$E$93-BG$58)-63.1579*EXP(-0.19*Fperm_SI_Woolf2021!$E$9:$E$93)+63.1579*EXP(-0.19*BG$58))/(Fperm_SI_Woolf2021!$E$9:$E$93-BG$58))*(BG$58-Fperm_SI_Woolf2021!$E$9:$E$93)/10))) + Fperm_SI_Woolf2021!$G$9:$G$93*EXP(-Fperm_SI_Woolf2021!$J$9:$J$93*$C62*IF(BG$58=Fperm_SI_Woolf2021!$E$9:$E$93,1,EXP(LN((1.1*(Fperm_SI_Woolf2021!$E$9:$E$93-BG$58)-63.1579*EXP(-0.19*Fperm_SI_Woolf2021!$E$9:$E$93)+63.1579*EXP(-0.19*BG$58))/(Fperm_SI_Woolf2021!$E$9:$E$93-BG$58))*(BG$58-Fperm_SI_Woolf2021!$E$9:$E$93)/10))) + Fperm_SI_Woolf2021!$H$9:$H$93*EXP(-Fperm_SI_Woolf2021!$K$9:$K$93*$C62*IF(BG$58=Fperm_SI_Woolf2021!$E$9:$E$93,1,EXP(LN((1.1*(Fperm_SI_Woolf2021!$E$9:$E$93-BG$58)-63.1579*EXP(-0.19*Fperm_SI_Woolf2021!$E$9:$E$93)+63.1579*EXP(-0.19*BG$58))/(Fperm_SI_Woolf2021!$E$9:$E$93-BG$58))*(BG$58-Fperm_SI_Woolf2021!$E$9:$E$93)/10))),Fperm_SI_Woolf2021!$D$9:$D$93)*BG$57+INTERCEPT(Fperm_SI_Woolf2021!$F$9:$F$93*EXP(-Fperm_SI_Woolf2021!$I$9:$I$93*$C62*IF(BG$58=Fperm_SI_Woolf2021!$E$9:$E$93,1,EXP(LN((1.1*(Fperm_SI_Woolf2021!$E$9:$E$93-BG$58)-63.1579*EXP(-0.19*Fperm_SI_Woolf2021!$E$9:$E$93)+63.1579*EXP(-0.19*BG$58))/(Fperm_SI_Woolf2021!$E$9:$E$93-BG$58))*(BG$58-Fperm_SI_Woolf2021!$E$9:$E$93)/10))) + Fperm_SI_Woolf2021!$G$9:$G$93*EXP(-Fperm_SI_Woolf2021!$J$9:$J$93*$C62*IF(BG$58=Fperm_SI_Woolf2021!$E$9:$E$93,1,EXP(LN((1.1*(Fperm_SI_Woolf2021!$E$9:$E$93-BG$58)-63.1579*EXP(-0.19*Fperm_SI_Woolf2021!$E$9:$E$93)+63.1579*EXP(-0.19*BG$58))/(Fperm_SI_Woolf2021!$E$9:$E$93-BG$58))*(BG$58-Fperm_SI_Woolf2021!$E$9:$E$93)/10))) + Fperm_SI_Woolf2021!$H$9:$H$93*EXP(-Fperm_SI_Woolf2021!$K$9:$K$93*$C62*IF(BG$58=Fperm_SI_Woolf2021!$E$9:$E$93,1,EXP(LN((1.1*(Fperm_SI_Woolf2021!$E$9:$E$93-BG$58)-63.1579*EXP(-0.19*Fperm_SI_Woolf2021!$E$9:$E$93)+63.1579*EXP(-0.19*BG$58))/(Fperm_SI_Woolf2021!$E$9:$E$93-BG$58))*(BG$58-Fperm_SI_Woolf2021!$E$9:$E$93)/10))),Fperm_SI_Woolf2021!$D$9:$D$93))</f>
        <v>0.87987168774668434</v>
      </c>
      <c r="BH62" s="51" cm="1">
        <f t="array" ref="BH62">MIN(1,SLOPE(Fperm_SI_Woolf2021!$F$9:$F$93*EXP(-Fperm_SI_Woolf2021!$I$9:$I$93*$C62*IF(BH$58=Fperm_SI_Woolf2021!$E$9:$E$93,1,EXP(LN((1.1*(Fperm_SI_Woolf2021!$E$9:$E$93-BH$58)-63.1579*EXP(-0.19*Fperm_SI_Woolf2021!$E$9:$E$93)+63.1579*EXP(-0.19*BH$58))/(Fperm_SI_Woolf2021!$E$9:$E$93-BH$58))*(BH$58-Fperm_SI_Woolf2021!$E$9:$E$93)/10))) + Fperm_SI_Woolf2021!$G$9:$G$93*EXP(-Fperm_SI_Woolf2021!$J$9:$J$93*$C62*IF(BH$58=Fperm_SI_Woolf2021!$E$9:$E$93,1,EXP(LN((1.1*(Fperm_SI_Woolf2021!$E$9:$E$93-BH$58)-63.1579*EXP(-0.19*Fperm_SI_Woolf2021!$E$9:$E$93)+63.1579*EXP(-0.19*BH$58))/(Fperm_SI_Woolf2021!$E$9:$E$93-BH$58))*(BH$58-Fperm_SI_Woolf2021!$E$9:$E$93)/10))) + Fperm_SI_Woolf2021!$H$9:$H$93*EXP(-Fperm_SI_Woolf2021!$K$9:$K$93*$C62*IF(BH$58=Fperm_SI_Woolf2021!$E$9:$E$93,1,EXP(LN((1.1*(Fperm_SI_Woolf2021!$E$9:$E$93-BH$58)-63.1579*EXP(-0.19*Fperm_SI_Woolf2021!$E$9:$E$93)+63.1579*EXP(-0.19*BH$58))/(Fperm_SI_Woolf2021!$E$9:$E$93-BH$58))*(BH$58-Fperm_SI_Woolf2021!$E$9:$E$93)/10))),Fperm_SI_Woolf2021!$D$9:$D$93)*BH$57+INTERCEPT(Fperm_SI_Woolf2021!$F$9:$F$93*EXP(-Fperm_SI_Woolf2021!$I$9:$I$93*$C62*IF(BH$58=Fperm_SI_Woolf2021!$E$9:$E$93,1,EXP(LN((1.1*(Fperm_SI_Woolf2021!$E$9:$E$93-BH$58)-63.1579*EXP(-0.19*Fperm_SI_Woolf2021!$E$9:$E$93)+63.1579*EXP(-0.19*BH$58))/(Fperm_SI_Woolf2021!$E$9:$E$93-BH$58))*(BH$58-Fperm_SI_Woolf2021!$E$9:$E$93)/10))) + Fperm_SI_Woolf2021!$G$9:$G$93*EXP(-Fperm_SI_Woolf2021!$J$9:$J$93*$C62*IF(BH$58=Fperm_SI_Woolf2021!$E$9:$E$93,1,EXP(LN((1.1*(Fperm_SI_Woolf2021!$E$9:$E$93-BH$58)-63.1579*EXP(-0.19*Fperm_SI_Woolf2021!$E$9:$E$93)+63.1579*EXP(-0.19*BH$58))/(Fperm_SI_Woolf2021!$E$9:$E$93-BH$58))*(BH$58-Fperm_SI_Woolf2021!$E$9:$E$93)/10))) + Fperm_SI_Woolf2021!$H$9:$H$93*EXP(-Fperm_SI_Woolf2021!$K$9:$K$93*$C62*IF(BH$58=Fperm_SI_Woolf2021!$E$9:$E$93,1,EXP(LN((1.1*(Fperm_SI_Woolf2021!$E$9:$E$93-BH$58)-63.1579*EXP(-0.19*Fperm_SI_Woolf2021!$E$9:$E$93)+63.1579*EXP(-0.19*BH$58))/(Fperm_SI_Woolf2021!$E$9:$E$93-BH$58))*(BH$58-Fperm_SI_Woolf2021!$E$9:$E$93)/10))),Fperm_SI_Woolf2021!$D$9:$D$93))</f>
        <v>0.85767485240074071</v>
      </c>
      <c r="BI62" s="51" cm="1">
        <f t="array" ref="BI62">MIN(1,SLOPE(Fperm_SI_Woolf2021!$F$9:$F$93*EXP(-Fperm_SI_Woolf2021!$I$9:$I$93*$C62*IF(BI$58=Fperm_SI_Woolf2021!$E$9:$E$93,1,EXP(LN((1.1*(Fperm_SI_Woolf2021!$E$9:$E$93-BI$58)-63.1579*EXP(-0.19*Fperm_SI_Woolf2021!$E$9:$E$93)+63.1579*EXP(-0.19*BI$58))/(Fperm_SI_Woolf2021!$E$9:$E$93-BI$58))*(BI$58-Fperm_SI_Woolf2021!$E$9:$E$93)/10))) + Fperm_SI_Woolf2021!$G$9:$G$93*EXP(-Fperm_SI_Woolf2021!$J$9:$J$93*$C62*IF(BI$58=Fperm_SI_Woolf2021!$E$9:$E$93,1,EXP(LN((1.1*(Fperm_SI_Woolf2021!$E$9:$E$93-BI$58)-63.1579*EXP(-0.19*Fperm_SI_Woolf2021!$E$9:$E$93)+63.1579*EXP(-0.19*BI$58))/(Fperm_SI_Woolf2021!$E$9:$E$93-BI$58))*(BI$58-Fperm_SI_Woolf2021!$E$9:$E$93)/10))) + Fperm_SI_Woolf2021!$H$9:$H$93*EXP(-Fperm_SI_Woolf2021!$K$9:$K$93*$C62*IF(BI$58=Fperm_SI_Woolf2021!$E$9:$E$93,1,EXP(LN((1.1*(Fperm_SI_Woolf2021!$E$9:$E$93-BI$58)-63.1579*EXP(-0.19*Fperm_SI_Woolf2021!$E$9:$E$93)+63.1579*EXP(-0.19*BI$58))/(Fperm_SI_Woolf2021!$E$9:$E$93-BI$58))*(BI$58-Fperm_SI_Woolf2021!$E$9:$E$93)/10))),Fperm_SI_Woolf2021!$D$9:$D$93)*BI$57+INTERCEPT(Fperm_SI_Woolf2021!$F$9:$F$93*EXP(-Fperm_SI_Woolf2021!$I$9:$I$93*$C62*IF(BI$58=Fperm_SI_Woolf2021!$E$9:$E$93,1,EXP(LN((1.1*(Fperm_SI_Woolf2021!$E$9:$E$93-BI$58)-63.1579*EXP(-0.19*Fperm_SI_Woolf2021!$E$9:$E$93)+63.1579*EXP(-0.19*BI$58))/(Fperm_SI_Woolf2021!$E$9:$E$93-BI$58))*(BI$58-Fperm_SI_Woolf2021!$E$9:$E$93)/10))) + Fperm_SI_Woolf2021!$G$9:$G$93*EXP(-Fperm_SI_Woolf2021!$J$9:$J$93*$C62*IF(BI$58=Fperm_SI_Woolf2021!$E$9:$E$93,1,EXP(LN((1.1*(Fperm_SI_Woolf2021!$E$9:$E$93-BI$58)-63.1579*EXP(-0.19*Fperm_SI_Woolf2021!$E$9:$E$93)+63.1579*EXP(-0.19*BI$58))/(Fperm_SI_Woolf2021!$E$9:$E$93-BI$58))*(BI$58-Fperm_SI_Woolf2021!$E$9:$E$93)/10))) + Fperm_SI_Woolf2021!$H$9:$H$93*EXP(-Fperm_SI_Woolf2021!$K$9:$K$93*$C62*IF(BI$58=Fperm_SI_Woolf2021!$E$9:$E$93,1,EXP(LN((1.1*(Fperm_SI_Woolf2021!$E$9:$E$93-BI$58)-63.1579*EXP(-0.19*Fperm_SI_Woolf2021!$E$9:$E$93)+63.1579*EXP(-0.19*BI$58))/(Fperm_SI_Woolf2021!$E$9:$E$93-BI$58))*(BI$58-Fperm_SI_Woolf2021!$E$9:$E$93)/10))),Fperm_SI_Woolf2021!$D$9:$D$93))</f>
        <v>0.83547801705479696</v>
      </c>
      <c r="BJ62" s="51" cm="1">
        <f t="array" ref="BJ62">MIN(1,SLOPE(Fperm_SI_Woolf2021!$F$9:$F$93*EXP(-Fperm_SI_Woolf2021!$I$9:$I$93*$C62*IF(BJ$58=Fperm_SI_Woolf2021!$E$9:$E$93,1,EXP(LN((1.1*(Fperm_SI_Woolf2021!$E$9:$E$93-BJ$58)-63.1579*EXP(-0.19*Fperm_SI_Woolf2021!$E$9:$E$93)+63.1579*EXP(-0.19*BJ$58))/(Fperm_SI_Woolf2021!$E$9:$E$93-BJ$58))*(BJ$58-Fperm_SI_Woolf2021!$E$9:$E$93)/10))) + Fperm_SI_Woolf2021!$G$9:$G$93*EXP(-Fperm_SI_Woolf2021!$J$9:$J$93*$C62*IF(BJ$58=Fperm_SI_Woolf2021!$E$9:$E$93,1,EXP(LN((1.1*(Fperm_SI_Woolf2021!$E$9:$E$93-BJ$58)-63.1579*EXP(-0.19*Fperm_SI_Woolf2021!$E$9:$E$93)+63.1579*EXP(-0.19*BJ$58))/(Fperm_SI_Woolf2021!$E$9:$E$93-BJ$58))*(BJ$58-Fperm_SI_Woolf2021!$E$9:$E$93)/10))) + Fperm_SI_Woolf2021!$H$9:$H$93*EXP(-Fperm_SI_Woolf2021!$K$9:$K$93*$C62*IF(BJ$58=Fperm_SI_Woolf2021!$E$9:$E$93,1,EXP(LN((1.1*(Fperm_SI_Woolf2021!$E$9:$E$93-BJ$58)-63.1579*EXP(-0.19*Fperm_SI_Woolf2021!$E$9:$E$93)+63.1579*EXP(-0.19*BJ$58))/(Fperm_SI_Woolf2021!$E$9:$E$93-BJ$58))*(BJ$58-Fperm_SI_Woolf2021!$E$9:$E$93)/10))),Fperm_SI_Woolf2021!$D$9:$D$93)*BJ$57+INTERCEPT(Fperm_SI_Woolf2021!$F$9:$F$93*EXP(-Fperm_SI_Woolf2021!$I$9:$I$93*$C62*IF(BJ$58=Fperm_SI_Woolf2021!$E$9:$E$93,1,EXP(LN((1.1*(Fperm_SI_Woolf2021!$E$9:$E$93-BJ$58)-63.1579*EXP(-0.19*Fperm_SI_Woolf2021!$E$9:$E$93)+63.1579*EXP(-0.19*BJ$58))/(Fperm_SI_Woolf2021!$E$9:$E$93-BJ$58))*(BJ$58-Fperm_SI_Woolf2021!$E$9:$E$93)/10))) + Fperm_SI_Woolf2021!$G$9:$G$93*EXP(-Fperm_SI_Woolf2021!$J$9:$J$93*$C62*IF(BJ$58=Fperm_SI_Woolf2021!$E$9:$E$93,1,EXP(LN((1.1*(Fperm_SI_Woolf2021!$E$9:$E$93-BJ$58)-63.1579*EXP(-0.19*Fperm_SI_Woolf2021!$E$9:$E$93)+63.1579*EXP(-0.19*BJ$58))/(Fperm_SI_Woolf2021!$E$9:$E$93-BJ$58))*(BJ$58-Fperm_SI_Woolf2021!$E$9:$E$93)/10))) + Fperm_SI_Woolf2021!$H$9:$H$93*EXP(-Fperm_SI_Woolf2021!$K$9:$K$93*$C62*IF(BJ$58=Fperm_SI_Woolf2021!$E$9:$E$93,1,EXP(LN((1.1*(Fperm_SI_Woolf2021!$E$9:$E$93-BJ$58)-63.1579*EXP(-0.19*Fperm_SI_Woolf2021!$E$9:$E$93)+63.1579*EXP(-0.19*BJ$58))/(Fperm_SI_Woolf2021!$E$9:$E$93-BJ$58))*(BJ$58-Fperm_SI_Woolf2021!$E$9:$E$93)/10))),Fperm_SI_Woolf2021!$D$9:$D$93))</f>
        <v>0.81328118170885322</v>
      </c>
      <c r="BK62" s="51" cm="1">
        <f t="array" ref="BK62">MIN(1,SLOPE(Fperm_SI_Woolf2021!$F$9:$F$93*EXP(-Fperm_SI_Woolf2021!$I$9:$I$93*$C62*IF(BK$58=Fperm_SI_Woolf2021!$E$9:$E$93,1,EXP(LN((1.1*(Fperm_SI_Woolf2021!$E$9:$E$93-BK$58)-63.1579*EXP(-0.19*Fperm_SI_Woolf2021!$E$9:$E$93)+63.1579*EXP(-0.19*BK$58))/(Fperm_SI_Woolf2021!$E$9:$E$93-BK$58))*(BK$58-Fperm_SI_Woolf2021!$E$9:$E$93)/10))) + Fperm_SI_Woolf2021!$G$9:$G$93*EXP(-Fperm_SI_Woolf2021!$J$9:$J$93*$C62*IF(BK$58=Fperm_SI_Woolf2021!$E$9:$E$93,1,EXP(LN((1.1*(Fperm_SI_Woolf2021!$E$9:$E$93-BK$58)-63.1579*EXP(-0.19*Fperm_SI_Woolf2021!$E$9:$E$93)+63.1579*EXP(-0.19*BK$58))/(Fperm_SI_Woolf2021!$E$9:$E$93-BK$58))*(BK$58-Fperm_SI_Woolf2021!$E$9:$E$93)/10))) + Fperm_SI_Woolf2021!$H$9:$H$93*EXP(-Fperm_SI_Woolf2021!$K$9:$K$93*$C62*IF(BK$58=Fperm_SI_Woolf2021!$E$9:$E$93,1,EXP(LN((1.1*(Fperm_SI_Woolf2021!$E$9:$E$93-BK$58)-63.1579*EXP(-0.19*Fperm_SI_Woolf2021!$E$9:$E$93)+63.1579*EXP(-0.19*BK$58))/(Fperm_SI_Woolf2021!$E$9:$E$93-BK$58))*(BK$58-Fperm_SI_Woolf2021!$E$9:$E$93)/10))),Fperm_SI_Woolf2021!$D$9:$D$93)*BK$57+INTERCEPT(Fperm_SI_Woolf2021!$F$9:$F$93*EXP(-Fperm_SI_Woolf2021!$I$9:$I$93*$C62*IF(BK$58=Fperm_SI_Woolf2021!$E$9:$E$93,1,EXP(LN((1.1*(Fperm_SI_Woolf2021!$E$9:$E$93-BK$58)-63.1579*EXP(-0.19*Fperm_SI_Woolf2021!$E$9:$E$93)+63.1579*EXP(-0.19*BK$58))/(Fperm_SI_Woolf2021!$E$9:$E$93-BK$58))*(BK$58-Fperm_SI_Woolf2021!$E$9:$E$93)/10))) + Fperm_SI_Woolf2021!$G$9:$G$93*EXP(-Fperm_SI_Woolf2021!$J$9:$J$93*$C62*IF(BK$58=Fperm_SI_Woolf2021!$E$9:$E$93,1,EXP(LN((1.1*(Fperm_SI_Woolf2021!$E$9:$E$93-BK$58)-63.1579*EXP(-0.19*Fperm_SI_Woolf2021!$E$9:$E$93)+63.1579*EXP(-0.19*BK$58))/(Fperm_SI_Woolf2021!$E$9:$E$93-BK$58))*(BK$58-Fperm_SI_Woolf2021!$E$9:$E$93)/10))) + Fperm_SI_Woolf2021!$H$9:$H$93*EXP(-Fperm_SI_Woolf2021!$K$9:$K$93*$C62*IF(BK$58=Fperm_SI_Woolf2021!$E$9:$E$93,1,EXP(LN((1.1*(Fperm_SI_Woolf2021!$E$9:$E$93-BK$58)-63.1579*EXP(-0.19*Fperm_SI_Woolf2021!$E$9:$E$93)+63.1579*EXP(-0.19*BK$58))/(Fperm_SI_Woolf2021!$E$9:$E$93-BK$58))*(BK$58-Fperm_SI_Woolf2021!$E$9:$E$93)/10))),Fperm_SI_Woolf2021!$D$9:$D$93))</f>
        <v>0.79108434636290959</v>
      </c>
      <c r="BL62" s="51" cm="1">
        <f t="array" ref="BL62">MIN(1,SLOPE(Fperm_SI_Woolf2021!$F$9:$F$93*EXP(-Fperm_SI_Woolf2021!$I$9:$I$93*$C62*IF(BL$58=Fperm_SI_Woolf2021!$E$9:$E$93,1,EXP(LN((1.1*(Fperm_SI_Woolf2021!$E$9:$E$93-BL$58)-63.1579*EXP(-0.19*Fperm_SI_Woolf2021!$E$9:$E$93)+63.1579*EXP(-0.19*BL$58))/(Fperm_SI_Woolf2021!$E$9:$E$93-BL$58))*(BL$58-Fperm_SI_Woolf2021!$E$9:$E$93)/10))) + Fperm_SI_Woolf2021!$G$9:$G$93*EXP(-Fperm_SI_Woolf2021!$J$9:$J$93*$C62*IF(BL$58=Fperm_SI_Woolf2021!$E$9:$E$93,1,EXP(LN((1.1*(Fperm_SI_Woolf2021!$E$9:$E$93-BL$58)-63.1579*EXP(-0.19*Fperm_SI_Woolf2021!$E$9:$E$93)+63.1579*EXP(-0.19*BL$58))/(Fperm_SI_Woolf2021!$E$9:$E$93-BL$58))*(BL$58-Fperm_SI_Woolf2021!$E$9:$E$93)/10))) + Fperm_SI_Woolf2021!$H$9:$H$93*EXP(-Fperm_SI_Woolf2021!$K$9:$K$93*$C62*IF(BL$58=Fperm_SI_Woolf2021!$E$9:$E$93,1,EXP(LN((1.1*(Fperm_SI_Woolf2021!$E$9:$E$93-BL$58)-63.1579*EXP(-0.19*Fperm_SI_Woolf2021!$E$9:$E$93)+63.1579*EXP(-0.19*BL$58))/(Fperm_SI_Woolf2021!$E$9:$E$93-BL$58))*(BL$58-Fperm_SI_Woolf2021!$E$9:$E$93)/10))),Fperm_SI_Woolf2021!$D$9:$D$93)*BL$57+INTERCEPT(Fperm_SI_Woolf2021!$F$9:$F$93*EXP(-Fperm_SI_Woolf2021!$I$9:$I$93*$C62*IF(BL$58=Fperm_SI_Woolf2021!$E$9:$E$93,1,EXP(LN((1.1*(Fperm_SI_Woolf2021!$E$9:$E$93-BL$58)-63.1579*EXP(-0.19*Fperm_SI_Woolf2021!$E$9:$E$93)+63.1579*EXP(-0.19*BL$58))/(Fperm_SI_Woolf2021!$E$9:$E$93-BL$58))*(BL$58-Fperm_SI_Woolf2021!$E$9:$E$93)/10))) + Fperm_SI_Woolf2021!$G$9:$G$93*EXP(-Fperm_SI_Woolf2021!$J$9:$J$93*$C62*IF(BL$58=Fperm_SI_Woolf2021!$E$9:$E$93,1,EXP(LN((1.1*(Fperm_SI_Woolf2021!$E$9:$E$93-BL$58)-63.1579*EXP(-0.19*Fperm_SI_Woolf2021!$E$9:$E$93)+63.1579*EXP(-0.19*BL$58))/(Fperm_SI_Woolf2021!$E$9:$E$93-BL$58))*(BL$58-Fperm_SI_Woolf2021!$E$9:$E$93)/10))) + Fperm_SI_Woolf2021!$H$9:$H$93*EXP(-Fperm_SI_Woolf2021!$K$9:$K$93*$C62*IF(BL$58=Fperm_SI_Woolf2021!$E$9:$E$93,1,EXP(LN((1.1*(Fperm_SI_Woolf2021!$E$9:$E$93-BL$58)-63.1579*EXP(-0.19*Fperm_SI_Woolf2021!$E$9:$E$93)+63.1579*EXP(-0.19*BL$58))/(Fperm_SI_Woolf2021!$E$9:$E$93-BL$58))*(BL$58-Fperm_SI_Woolf2021!$E$9:$E$93)/10))),Fperm_SI_Woolf2021!$D$9:$D$93))</f>
        <v>1</v>
      </c>
      <c r="BM62" s="51" cm="1">
        <f t="array" ref="BM62">MIN(1,SLOPE(Fperm_SI_Woolf2021!$F$9:$F$93*EXP(-Fperm_SI_Woolf2021!$I$9:$I$93*$C62*IF(BM$58=Fperm_SI_Woolf2021!$E$9:$E$93,1,EXP(LN((1.1*(Fperm_SI_Woolf2021!$E$9:$E$93-BM$58)-63.1579*EXP(-0.19*Fperm_SI_Woolf2021!$E$9:$E$93)+63.1579*EXP(-0.19*BM$58))/(Fperm_SI_Woolf2021!$E$9:$E$93-BM$58))*(BM$58-Fperm_SI_Woolf2021!$E$9:$E$93)/10))) + Fperm_SI_Woolf2021!$G$9:$G$93*EXP(-Fperm_SI_Woolf2021!$J$9:$J$93*$C62*IF(BM$58=Fperm_SI_Woolf2021!$E$9:$E$93,1,EXP(LN((1.1*(Fperm_SI_Woolf2021!$E$9:$E$93-BM$58)-63.1579*EXP(-0.19*Fperm_SI_Woolf2021!$E$9:$E$93)+63.1579*EXP(-0.19*BM$58))/(Fperm_SI_Woolf2021!$E$9:$E$93-BM$58))*(BM$58-Fperm_SI_Woolf2021!$E$9:$E$93)/10))) + Fperm_SI_Woolf2021!$H$9:$H$93*EXP(-Fperm_SI_Woolf2021!$K$9:$K$93*$C62*IF(BM$58=Fperm_SI_Woolf2021!$E$9:$E$93,1,EXP(LN((1.1*(Fperm_SI_Woolf2021!$E$9:$E$93-BM$58)-63.1579*EXP(-0.19*Fperm_SI_Woolf2021!$E$9:$E$93)+63.1579*EXP(-0.19*BM$58))/(Fperm_SI_Woolf2021!$E$9:$E$93-BM$58))*(BM$58-Fperm_SI_Woolf2021!$E$9:$E$93)/10))),Fperm_SI_Woolf2021!$D$9:$D$93)*BM$57+INTERCEPT(Fperm_SI_Woolf2021!$F$9:$F$93*EXP(-Fperm_SI_Woolf2021!$I$9:$I$93*$C62*IF(BM$58=Fperm_SI_Woolf2021!$E$9:$E$93,1,EXP(LN((1.1*(Fperm_SI_Woolf2021!$E$9:$E$93-BM$58)-63.1579*EXP(-0.19*Fperm_SI_Woolf2021!$E$9:$E$93)+63.1579*EXP(-0.19*BM$58))/(Fperm_SI_Woolf2021!$E$9:$E$93-BM$58))*(BM$58-Fperm_SI_Woolf2021!$E$9:$E$93)/10))) + Fperm_SI_Woolf2021!$G$9:$G$93*EXP(-Fperm_SI_Woolf2021!$J$9:$J$93*$C62*IF(BM$58=Fperm_SI_Woolf2021!$E$9:$E$93,1,EXP(LN((1.1*(Fperm_SI_Woolf2021!$E$9:$E$93-BM$58)-63.1579*EXP(-0.19*Fperm_SI_Woolf2021!$E$9:$E$93)+63.1579*EXP(-0.19*BM$58))/(Fperm_SI_Woolf2021!$E$9:$E$93-BM$58))*(BM$58-Fperm_SI_Woolf2021!$E$9:$E$93)/10))) + Fperm_SI_Woolf2021!$H$9:$H$93*EXP(-Fperm_SI_Woolf2021!$K$9:$K$93*$C62*IF(BM$58=Fperm_SI_Woolf2021!$E$9:$E$93,1,EXP(LN((1.1*(Fperm_SI_Woolf2021!$E$9:$E$93-BM$58)-63.1579*EXP(-0.19*Fperm_SI_Woolf2021!$E$9:$E$93)+63.1579*EXP(-0.19*BM$58))/(Fperm_SI_Woolf2021!$E$9:$E$93-BM$58))*(BM$58-Fperm_SI_Woolf2021!$E$9:$E$93)/10))),Fperm_SI_Woolf2021!$D$9:$D$93))</f>
        <v>1</v>
      </c>
      <c r="BN62" s="51" cm="1">
        <f t="array" ref="BN62">MIN(1,SLOPE(Fperm_SI_Woolf2021!$F$9:$F$93*EXP(-Fperm_SI_Woolf2021!$I$9:$I$93*$C62*IF(BN$58=Fperm_SI_Woolf2021!$E$9:$E$93,1,EXP(LN((1.1*(Fperm_SI_Woolf2021!$E$9:$E$93-BN$58)-63.1579*EXP(-0.19*Fperm_SI_Woolf2021!$E$9:$E$93)+63.1579*EXP(-0.19*BN$58))/(Fperm_SI_Woolf2021!$E$9:$E$93-BN$58))*(BN$58-Fperm_SI_Woolf2021!$E$9:$E$93)/10))) + Fperm_SI_Woolf2021!$G$9:$G$93*EXP(-Fperm_SI_Woolf2021!$J$9:$J$93*$C62*IF(BN$58=Fperm_SI_Woolf2021!$E$9:$E$93,1,EXP(LN((1.1*(Fperm_SI_Woolf2021!$E$9:$E$93-BN$58)-63.1579*EXP(-0.19*Fperm_SI_Woolf2021!$E$9:$E$93)+63.1579*EXP(-0.19*BN$58))/(Fperm_SI_Woolf2021!$E$9:$E$93-BN$58))*(BN$58-Fperm_SI_Woolf2021!$E$9:$E$93)/10))) + Fperm_SI_Woolf2021!$H$9:$H$93*EXP(-Fperm_SI_Woolf2021!$K$9:$K$93*$C62*IF(BN$58=Fperm_SI_Woolf2021!$E$9:$E$93,1,EXP(LN((1.1*(Fperm_SI_Woolf2021!$E$9:$E$93-BN$58)-63.1579*EXP(-0.19*Fperm_SI_Woolf2021!$E$9:$E$93)+63.1579*EXP(-0.19*BN$58))/(Fperm_SI_Woolf2021!$E$9:$E$93-BN$58))*(BN$58-Fperm_SI_Woolf2021!$E$9:$E$93)/10))),Fperm_SI_Woolf2021!$D$9:$D$93)*BN$57+INTERCEPT(Fperm_SI_Woolf2021!$F$9:$F$93*EXP(-Fperm_SI_Woolf2021!$I$9:$I$93*$C62*IF(BN$58=Fperm_SI_Woolf2021!$E$9:$E$93,1,EXP(LN((1.1*(Fperm_SI_Woolf2021!$E$9:$E$93-BN$58)-63.1579*EXP(-0.19*Fperm_SI_Woolf2021!$E$9:$E$93)+63.1579*EXP(-0.19*BN$58))/(Fperm_SI_Woolf2021!$E$9:$E$93-BN$58))*(BN$58-Fperm_SI_Woolf2021!$E$9:$E$93)/10))) + Fperm_SI_Woolf2021!$G$9:$G$93*EXP(-Fperm_SI_Woolf2021!$J$9:$J$93*$C62*IF(BN$58=Fperm_SI_Woolf2021!$E$9:$E$93,1,EXP(LN((1.1*(Fperm_SI_Woolf2021!$E$9:$E$93-BN$58)-63.1579*EXP(-0.19*Fperm_SI_Woolf2021!$E$9:$E$93)+63.1579*EXP(-0.19*BN$58))/(Fperm_SI_Woolf2021!$E$9:$E$93-BN$58))*(BN$58-Fperm_SI_Woolf2021!$E$9:$E$93)/10))) + Fperm_SI_Woolf2021!$H$9:$H$93*EXP(-Fperm_SI_Woolf2021!$K$9:$K$93*$C62*IF(BN$58=Fperm_SI_Woolf2021!$E$9:$E$93,1,EXP(LN((1.1*(Fperm_SI_Woolf2021!$E$9:$E$93-BN$58)-63.1579*EXP(-0.19*Fperm_SI_Woolf2021!$E$9:$E$93)+63.1579*EXP(-0.19*BN$58))/(Fperm_SI_Woolf2021!$E$9:$E$93-BN$58))*(BN$58-Fperm_SI_Woolf2021!$E$9:$E$93)/10))),Fperm_SI_Woolf2021!$D$9:$D$93))</f>
        <v>1</v>
      </c>
      <c r="BO62" s="51" cm="1">
        <f t="array" ref="BO62">MIN(1,SLOPE(Fperm_SI_Woolf2021!$F$9:$F$93*EXP(-Fperm_SI_Woolf2021!$I$9:$I$93*$C62*IF(BO$58=Fperm_SI_Woolf2021!$E$9:$E$93,1,EXP(LN((1.1*(Fperm_SI_Woolf2021!$E$9:$E$93-BO$58)-63.1579*EXP(-0.19*Fperm_SI_Woolf2021!$E$9:$E$93)+63.1579*EXP(-0.19*BO$58))/(Fperm_SI_Woolf2021!$E$9:$E$93-BO$58))*(BO$58-Fperm_SI_Woolf2021!$E$9:$E$93)/10))) + Fperm_SI_Woolf2021!$G$9:$G$93*EXP(-Fperm_SI_Woolf2021!$J$9:$J$93*$C62*IF(BO$58=Fperm_SI_Woolf2021!$E$9:$E$93,1,EXP(LN((1.1*(Fperm_SI_Woolf2021!$E$9:$E$93-BO$58)-63.1579*EXP(-0.19*Fperm_SI_Woolf2021!$E$9:$E$93)+63.1579*EXP(-0.19*BO$58))/(Fperm_SI_Woolf2021!$E$9:$E$93-BO$58))*(BO$58-Fperm_SI_Woolf2021!$E$9:$E$93)/10))) + Fperm_SI_Woolf2021!$H$9:$H$93*EXP(-Fperm_SI_Woolf2021!$K$9:$K$93*$C62*IF(BO$58=Fperm_SI_Woolf2021!$E$9:$E$93,1,EXP(LN((1.1*(Fperm_SI_Woolf2021!$E$9:$E$93-BO$58)-63.1579*EXP(-0.19*Fperm_SI_Woolf2021!$E$9:$E$93)+63.1579*EXP(-0.19*BO$58))/(Fperm_SI_Woolf2021!$E$9:$E$93-BO$58))*(BO$58-Fperm_SI_Woolf2021!$E$9:$E$93)/10))),Fperm_SI_Woolf2021!$D$9:$D$93)*BO$57+INTERCEPT(Fperm_SI_Woolf2021!$F$9:$F$93*EXP(-Fperm_SI_Woolf2021!$I$9:$I$93*$C62*IF(BO$58=Fperm_SI_Woolf2021!$E$9:$E$93,1,EXP(LN((1.1*(Fperm_SI_Woolf2021!$E$9:$E$93-BO$58)-63.1579*EXP(-0.19*Fperm_SI_Woolf2021!$E$9:$E$93)+63.1579*EXP(-0.19*BO$58))/(Fperm_SI_Woolf2021!$E$9:$E$93-BO$58))*(BO$58-Fperm_SI_Woolf2021!$E$9:$E$93)/10))) + Fperm_SI_Woolf2021!$G$9:$G$93*EXP(-Fperm_SI_Woolf2021!$J$9:$J$93*$C62*IF(BO$58=Fperm_SI_Woolf2021!$E$9:$E$93,1,EXP(LN((1.1*(Fperm_SI_Woolf2021!$E$9:$E$93-BO$58)-63.1579*EXP(-0.19*Fperm_SI_Woolf2021!$E$9:$E$93)+63.1579*EXP(-0.19*BO$58))/(Fperm_SI_Woolf2021!$E$9:$E$93-BO$58))*(BO$58-Fperm_SI_Woolf2021!$E$9:$E$93)/10))) + Fperm_SI_Woolf2021!$H$9:$H$93*EXP(-Fperm_SI_Woolf2021!$K$9:$K$93*$C62*IF(BO$58=Fperm_SI_Woolf2021!$E$9:$E$93,1,EXP(LN((1.1*(Fperm_SI_Woolf2021!$E$9:$E$93-BO$58)-63.1579*EXP(-0.19*Fperm_SI_Woolf2021!$E$9:$E$93)+63.1579*EXP(-0.19*BO$58))/(Fperm_SI_Woolf2021!$E$9:$E$93-BO$58))*(BO$58-Fperm_SI_Woolf2021!$E$9:$E$93)/10))),Fperm_SI_Woolf2021!$D$9:$D$93))</f>
        <v>1</v>
      </c>
      <c r="BP62" s="51" cm="1">
        <f t="array" ref="BP62">MIN(1,SLOPE(Fperm_SI_Woolf2021!$F$9:$F$93*EXP(-Fperm_SI_Woolf2021!$I$9:$I$93*$C62*IF(BP$58=Fperm_SI_Woolf2021!$E$9:$E$93,1,EXP(LN((1.1*(Fperm_SI_Woolf2021!$E$9:$E$93-BP$58)-63.1579*EXP(-0.19*Fperm_SI_Woolf2021!$E$9:$E$93)+63.1579*EXP(-0.19*BP$58))/(Fperm_SI_Woolf2021!$E$9:$E$93-BP$58))*(BP$58-Fperm_SI_Woolf2021!$E$9:$E$93)/10))) + Fperm_SI_Woolf2021!$G$9:$G$93*EXP(-Fperm_SI_Woolf2021!$J$9:$J$93*$C62*IF(BP$58=Fperm_SI_Woolf2021!$E$9:$E$93,1,EXP(LN((1.1*(Fperm_SI_Woolf2021!$E$9:$E$93-BP$58)-63.1579*EXP(-0.19*Fperm_SI_Woolf2021!$E$9:$E$93)+63.1579*EXP(-0.19*BP$58))/(Fperm_SI_Woolf2021!$E$9:$E$93-BP$58))*(BP$58-Fperm_SI_Woolf2021!$E$9:$E$93)/10))) + Fperm_SI_Woolf2021!$H$9:$H$93*EXP(-Fperm_SI_Woolf2021!$K$9:$K$93*$C62*IF(BP$58=Fperm_SI_Woolf2021!$E$9:$E$93,1,EXP(LN((1.1*(Fperm_SI_Woolf2021!$E$9:$E$93-BP$58)-63.1579*EXP(-0.19*Fperm_SI_Woolf2021!$E$9:$E$93)+63.1579*EXP(-0.19*BP$58))/(Fperm_SI_Woolf2021!$E$9:$E$93-BP$58))*(BP$58-Fperm_SI_Woolf2021!$E$9:$E$93)/10))),Fperm_SI_Woolf2021!$D$9:$D$93)*BP$57+INTERCEPT(Fperm_SI_Woolf2021!$F$9:$F$93*EXP(-Fperm_SI_Woolf2021!$I$9:$I$93*$C62*IF(BP$58=Fperm_SI_Woolf2021!$E$9:$E$93,1,EXP(LN((1.1*(Fperm_SI_Woolf2021!$E$9:$E$93-BP$58)-63.1579*EXP(-0.19*Fperm_SI_Woolf2021!$E$9:$E$93)+63.1579*EXP(-0.19*BP$58))/(Fperm_SI_Woolf2021!$E$9:$E$93-BP$58))*(BP$58-Fperm_SI_Woolf2021!$E$9:$E$93)/10))) + Fperm_SI_Woolf2021!$G$9:$G$93*EXP(-Fperm_SI_Woolf2021!$J$9:$J$93*$C62*IF(BP$58=Fperm_SI_Woolf2021!$E$9:$E$93,1,EXP(LN((1.1*(Fperm_SI_Woolf2021!$E$9:$E$93-BP$58)-63.1579*EXP(-0.19*Fperm_SI_Woolf2021!$E$9:$E$93)+63.1579*EXP(-0.19*BP$58))/(Fperm_SI_Woolf2021!$E$9:$E$93-BP$58))*(BP$58-Fperm_SI_Woolf2021!$E$9:$E$93)/10))) + Fperm_SI_Woolf2021!$H$9:$H$93*EXP(-Fperm_SI_Woolf2021!$K$9:$K$93*$C62*IF(BP$58=Fperm_SI_Woolf2021!$E$9:$E$93,1,EXP(LN((1.1*(Fperm_SI_Woolf2021!$E$9:$E$93-BP$58)-63.1579*EXP(-0.19*Fperm_SI_Woolf2021!$E$9:$E$93)+63.1579*EXP(-0.19*BP$58))/(Fperm_SI_Woolf2021!$E$9:$E$93-BP$58))*(BP$58-Fperm_SI_Woolf2021!$E$9:$E$93)/10))),Fperm_SI_Woolf2021!$D$9:$D$93))</f>
        <v>1</v>
      </c>
      <c r="BQ62" s="51" cm="1">
        <f t="array" ref="BQ62">MIN(1,SLOPE(Fperm_SI_Woolf2021!$F$9:$F$93*EXP(-Fperm_SI_Woolf2021!$I$9:$I$93*$C62*IF(BQ$58=Fperm_SI_Woolf2021!$E$9:$E$93,1,EXP(LN((1.1*(Fperm_SI_Woolf2021!$E$9:$E$93-BQ$58)-63.1579*EXP(-0.19*Fperm_SI_Woolf2021!$E$9:$E$93)+63.1579*EXP(-0.19*BQ$58))/(Fperm_SI_Woolf2021!$E$9:$E$93-BQ$58))*(BQ$58-Fperm_SI_Woolf2021!$E$9:$E$93)/10))) + Fperm_SI_Woolf2021!$G$9:$G$93*EXP(-Fperm_SI_Woolf2021!$J$9:$J$93*$C62*IF(BQ$58=Fperm_SI_Woolf2021!$E$9:$E$93,1,EXP(LN((1.1*(Fperm_SI_Woolf2021!$E$9:$E$93-BQ$58)-63.1579*EXP(-0.19*Fperm_SI_Woolf2021!$E$9:$E$93)+63.1579*EXP(-0.19*BQ$58))/(Fperm_SI_Woolf2021!$E$9:$E$93-BQ$58))*(BQ$58-Fperm_SI_Woolf2021!$E$9:$E$93)/10))) + Fperm_SI_Woolf2021!$H$9:$H$93*EXP(-Fperm_SI_Woolf2021!$K$9:$K$93*$C62*IF(BQ$58=Fperm_SI_Woolf2021!$E$9:$E$93,1,EXP(LN((1.1*(Fperm_SI_Woolf2021!$E$9:$E$93-BQ$58)-63.1579*EXP(-0.19*Fperm_SI_Woolf2021!$E$9:$E$93)+63.1579*EXP(-0.19*BQ$58))/(Fperm_SI_Woolf2021!$E$9:$E$93-BQ$58))*(BQ$58-Fperm_SI_Woolf2021!$E$9:$E$93)/10))),Fperm_SI_Woolf2021!$D$9:$D$93)*BQ$57+INTERCEPT(Fperm_SI_Woolf2021!$F$9:$F$93*EXP(-Fperm_SI_Woolf2021!$I$9:$I$93*$C62*IF(BQ$58=Fperm_SI_Woolf2021!$E$9:$E$93,1,EXP(LN((1.1*(Fperm_SI_Woolf2021!$E$9:$E$93-BQ$58)-63.1579*EXP(-0.19*Fperm_SI_Woolf2021!$E$9:$E$93)+63.1579*EXP(-0.19*BQ$58))/(Fperm_SI_Woolf2021!$E$9:$E$93-BQ$58))*(BQ$58-Fperm_SI_Woolf2021!$E$9:$E$93)/10))) + Fperm_SI_Woolf2021!$G$9:$G$93*EXP(-Fperm_SI_Woolf2021!$J$9:$J$93*$C62*IF(BQ$58=Fperm_SI_Woolf2021!$E$9:$E$93,1,EXP(LN((1.1*(Fperm_SI_Woolf2021!$E$9:$E$93-BQ$58)-63.1579*EXP(-0.19*Fperm_SI_Woolf2021!$E$9:$E$93)+63.1579*EXP(-0.19*BQ$58))/(Fperm_SI_Woolf2021!$E$9:$E$93-BQ$58))*(BQ$58-Fperm_SI_Woolf2021!$E$9:$E$93)/10))) + Fperm_SI_Woolf2021!$H$9:$H$93*EXP(-Fperm_SI_Woolf2021!$K$9:$K$93*$C62*IF(BQ$58=Fperm_SI_Woolf2021!$E$9:$E$93,1,EXP(LN((1.1*(Fperm_SI_Woolf2021!$E$9:$E$93-BQ$58)-63.1579*EXP(-0.19*Fperm_SI_Woolf2021!$E$9:$E$93)+63.1579*EXP(-0.19*BQ$58))/(Fperm_SI_Woolf2021!$E$9:$E$93-BQ$58))*(BQ$58-Fperm_SI_Woolf2021!$E$9:$E$93)/10))),Fperm_SI_Woolf2021!$D$9:$D$93))</f>
        <v>0.98551135312606075</v>
      </c>
      <c r="BR62" s="51" cm="1">
        <f t="array" ref="BR62">MIN(1,SLOPE(Fperm_SI_Woolf2021!$F$9:$F$93*EXP(-Fperm_SI_Woolf2021!$I$9:$I$93*$C62*IF(BR$58=Fperm_SI_Woolf2021!$E$9:$E$93,1,EXP(LN((1.1*(Fperm_SI_Woolf2021!$E$9:$E$93-BR$58)-63.1579*EXP(-0.19*Fperm_SI_Woolf2021!$E$9:$E$93)+63.1579*EXP(-0.19*BR$58))/(Fperm_SI_Woolf2021!$E$9:$E$93-BR$58))*(BR$58-Fperm_SI_Woolf2021!$E$9:$E$93)/10))) + Fperm_SI_Woolf2021!$G$9:$G$93*EXP(-Fperm_SI_Woolf2021!$J$9:$J$93*$C62*IF(BR$58=Fperm_SI_Woolf2021!$E$9:$E$93,1,EXP(LN((1.1*(Fperm_SI_Woolf2021!$E$9:$E$93-BR$58)-63.1579*EXP(-0.19*Fperm_SI_Woolf2021!$E$9:$E$93)+63.1579*EXP(-0.19*BR$58))/(Fperm_SI_Woolf2021!$E$9:$E$93-BR$58))*(BR$58-Fperm_SI_Woolf2021!$E$9:$E$93)/10))) + Fperm_SI_Woolf2021!$H$9:$H$93*EXP(-Fperm_SI_Woolf2021!$K$9:$K$93*$C62*IF(BR$58=Fperm_SI_Woolf2021!$E$9:$E$93,1,EXP(LN((1.1*(Fperm_SI_Woolf2021!$E$9:$E$93-BR$58)-63.1579*EXP(-0.19*Fperm_SI_Woolf2021!$E$9:$E$93)+63.1579*EXP(-0.19*BR$58))/(Fperm_SI_Woolf2021!$E$9:$E$93-BR$58))*(BR$58-Fperm_SI_Woolf2021!$E$9:$E$93)/10))),Fperm_SI_Woolf2021!$D$9:$D$93)*BR$57+INTERCEPT(Fperm_SI_Woolf2021!$F$9:$F$93*EXP(-Fperm_SI_Woolf2021!$I$9:$I$93*$C62*IF(BR$58=Fperm_SI_Woolf2021!$E$9:$E$93,1,EXP(LN((1.1*(Fperm_SI_Woolf2021!$E$9:$E$93-BR$58)-63.1579*EXP(-0.19*Fperm_SI_Woolf2021!$E$9:$E$93)+63.1579*EXP(-0.19*BR$58))/(Fperm_SI_Woolf2021!$E$9:$E$93-BR$58))*(BR$58-Fperm_SI_Woolf2021!$E$9:$E$93)/10))) + Fperm_SI_Woolf2021!$G$9:$G$93*EXP(-Fperm_SI_Woolf2021!$J$9:$J$93*$C62*IF(BR$58=Fperm_SI_Woolf2021!$E$9:$E$93,1,EXP(LN((1.1*(Fperm_SI_Woolf2021!$E$9:$E$93-BR$58)-63.1579*EXP(-0.19*Fperm_SI_Woolf2021!$E$9:$E$93)+63.1579*EXP(-0.19*BR$58))/(Fperm_SI_Woolf2021!$E$9:$E$93-BR$58))*(BR$58-Fperm_SI_Woolf2021!$E$9:$E$93)/10))) + Fperm_SI_Woolf2021!$H$9:$H$93*EXP(-Fperm_SI_Woolf2021!$K$9:$K$93*$C62*IF(BR$58=Fperm_SI_Woolf2021!$E$9:$E$93,1,EXP(LN((1.1*(Fperm_SI_Woolf2021!$E$9:$E$93-BR$58)-63.1579*EXP(-0.19*Fperm_SI_Woolf2021!$E$9:$E$93)+63.1579*EXP(-0.19*BR$58))/(Fperm_SI_Woolf2021!$E$9:$E$93-BR$58))*(BR$58-Fperm_SI_Woolf2021!$E$9:$E$93)/10))),Fperm_SI_Woolf2021!$D$9:$D$93))</f>
        <v>0.96227673037758454</v>
      </c>
      <c r="BS62" s="51" cm="1">
        <f t="array" ref="BS62">MIN(1,SLOPE(Fperm_SI_Woolf2021!$F$9:$F$93*EXP(-Fperm_SI_Woolf2021!$I$9:$I$93*$C62*IF(BS$58=Fperm_SI_Woolf2021!$E$9:$E$93,1,EXP(LN((1.1*(Fperm_SI_Woolf2021!$E$9:$E$93-BS$58)-63.1579*EXP(-0.19*Fperm_SI_Woolf2021!$E$9:$E$93)+63.1579*EXP(-0.19*BS$58))/(Fperm_SI_Woolf2021!$E$9:$E$93-BS$58))*(BS$58-Fperm_SI_Woolf2021!$E$9:$E$93)/10))) + Fperm_SI_Woolf2021!$G$9:$G$93*EXP(-Fperm_SI_Woolf2021!$J$9:$J$93*$C62*IF(BS$58=Fperm_SI_Woolf2021!$E$9:$E$93,1,EXP(LN((1.1*(Fperm_SI_Woolf2021!$E$9:$E$93-BS$58)-63.1579*EXP(-0.19*Fperm_SI_Woolf2021!$E$9:$E$93)+63.1579*EXP(-0.19*BS$58))/(Fperm_SI_Woolf2021!$E$9:$E$93-BS$58))*(BS$58-Fperm_SI_Woolf2021!$E$9:$E$93)/10))) + Fperm_SI_Woolf2021!$H$9:$H$93*EXP(-Fperm_SI_Woolf2021!$K$9:$K$93*$C62*IF(BS$58=Fperm_SI_Woolf2021!$E$9:$E$93,1,EXP(LN((1.1*(Fperm_SI_Woolf2021!$E$9:$E$93-BS$58)-63.1579*EXP(-0.19*Fperm_SI_Woolf2021!$E$9:$E$93)+63.1579*EXP(-0.19*BS$58))/(Fperm_SI_Woolf2021!$E$9:$E$93-BS$58))*(BS$58-Fperm_SI_Woolf2021!$E$9:$E$93)/10))),Fperm_SI_Woolf2021!$D$9:$D$93)*BS$57+INTERCEPT(Fperm_SI_Woolf2021!$F$9:$F$93*EXP(-Fperm_SI_Woolf2021!$I$9:$I$93*$C62*IF(BS$58=Fperm_SI_Woolf2021!$E$9:$E$93,1,EXP(LN((1.1*(Fperm_SI_Woolf2021!$E$9:$E$93-BS$58)-63.1579*EXP(-0.19*Fperm_SI_Woolf2021!$E$9:$E$93)+63.1579*EXP(-0.19*BS$58))/(Fperm_SI_Woolf2021!$E$9:$E$93-BS$58))*(BS$58-Fperm_SI_Woolf2021!$E$9:$E$93)/10))) + Fperm_SI_Woolf2021!$G$9:$G$93*EXP(-Fperm_SI_Woolf2021!$J$9:$J$93*$C62*IF(BS$58=Fperm_SI_Woolf2021!$E$9:$E$93,1,EXP(LN((1.1*(Fperm_SI_Woolf2021!$E$9:$E$93-BS$58)-63.1579*EXP(-0.19*Fperm_SI_Woolf2021!$E$9:$E$93)+63.1579*EXP(-0.19*BS$58))/(Fperm_SI_Woolf2021!$E$9:$E$93-BS$58))*(BS$58-Fperm_SI_Woolf2021!$E$9:$E$93)/10))) + Fperm_SI_Woolf2021!$H$9:$H$93*EXP(-Fperm_SI_Woolf2021!$K$9:$K$93*$C62*IF(BS$58=Fperm_SI_Woolf2021!$E$9:$E$93,1,EXP(LN((1.1*(Fperm_SI_Woolf2021!$E$9:$E$93-BS$58)-63.1579*EXP(-0.19*Fperm_SI_Woolf2021!$E$9:$E$93)+63.1579*EXP(-0.19*BS$58))/(Fperm_SI_Woolf2021!$E$9:$E$93-BS$58))*(BS$58-Fperm_SI_Woolf2021!$E$9:$E$93)/10))),Fperm_SI_Woolf2021!$D$9:$D$93))</f>
        <v>0.93904210762910845</v>
      </c>
      <c r="BT62" s="51" cm="1">
        <f t="array" ref="BT62">MIN(1,SLOPE(Fperm_SI_Woolf2021!$F$9:$F$93*EXP(-Fperm_SI_Woolf2021!$I$9:$I$93*$C62*IF(BT$58=Fperm_SI_Woolf2021!$E$9:$E$93,1,EXP(LN((1.1*(Fperm_SI_Woolf2021!$E$9:$E$93-BT$58)-63.1579*EXP(-0.19*Fperm_SI_Woolf2021!$E$9:$E$93)+63.1579*EXP(-0.19*BT$58))/(Fperm_SI_Woolf2021!$E$9:$E$93-BT$58))*(BT$58-Fperm_SI_Woolf2021!$E$9:$E$93)/10))) + Fperm_SI_Woolf2021!$G$9:$G$93*EXP(-Fperm_SI_Woolf2021!$J$9:$J$93*$C62*IF(BT$58=Fperm_SI_Woolf2021!$E$9:$E$93,1,EXP(LN((1.1*(Fperm_SI_Woolf2021!$E$9:$E$93-BT$58)-63.1579*EXP(-0.19*Fperm_SI_Woolf2021!$E$9:$E$93)+63.1579*EXP(-0.19*BT$58))/(Fperm_SI_Woolf2021!$E$9:$E$93-BT$58))*(BT$58-Fperm_SI_Woolf2021!$E$9:$E$93)/10))) + Fperm_SI_Woolf2021!$H$9:$H$93*EXP(-Fperm_SI_Woolf2021!$K$9:$K$93*$C62*IF(BT$58=Fperm_SI_Woolf2021!$E$9:$E$93,1,EXP(LN((1.1*(Fperm_SI_Woolf2021!$E$9:$E$93-BT$58)-63.1579*EXP(-0.19*Fperm_SI_Woolf2021!$E$9:$E$93)+63.1579*EXP(-0.19*BT$58))/(Fperm_SI_Woolf2021!$E$9:$E$93-BT$58))*(BT$58-Fperm_SI_Woolf2021!$E$9:$E$93)/10))),Fperm_SI_Woolf2021!$D$9:$D$93)*BT$57+INTERCEPT(Fperm_SI_Woolf2021!$F$9:$F$93*EXP(-Fperm_SI_Woolf2021!$I$9:$I$93*$C62*IF(BT$58=Fperm_SI_Woolf2021!$E$9:$E$93,1,EXP(LN((1.1*(Fperm_SI_Woolf2021!$E$9:$E$93-BT$58)-63.1579*EXP(-0.19*Fperm_SI_Woolf2021!$E$9:$E$93)+63.1579*EXP(-0.19*BT$58))/(Fperm_SI_Woolf2021!$E$9:$E$93-BT$58))*(BT$58-Fperm_SI_Woolf2021!$E$9:$E$93)/10))) + Fperm_SI_Woolf2021!$G$9:$G$93*EXP(-Fperm_SI_Woolf2021!$J$9:$J$93*$C62*IF(BT$58=Fperm_SI_Woolf2021!$E$9:$E$93,1,EXP(LN((1.1*(Fperm_SI_Woolf2021!$E$9:$E$93-BT$58)-63.1579*EXP(-0.19*Fperm_SI_Woolf2021!$E$9:$E$93)+63.1579*EXP(-0.19*BT$58))/(Fperm_SI_Woolf2021!$E$9:$E$93-BT$58))*(BT$58-Fperm_SI_Woolf2021!$E$9:$E$93)/10))) + Fperm_SI_Woolf2021!$H$9:$H$93*EXP(-Fperm_SI_Woolf2021!$K$9:$K$93*$C62*IF(BT$58=Fperm_SI_Woolf2021!$E$9:$E$93,1,EXP(LN((1.1*(Fperm_SI_Woolf2021!$E$9:$E$93-BT$58)-63.1579*EXP(-0.19*Fperm_SI_Woolf2021!$E$9:$E$93)+63.1579*EXP(-0.19*BT$58))/(Fperm_SI_Woolf2021!$E$9:$E$93-BT$58))*(BT$58-Fperm_SI_Woolf2021!$E$9:$E$93)/10))),Fperm_SI_Woolf2021!$D$9:$D$93))</f>
        <v>0.91580748488063235</v>
      </c>
      <c r="BU62" s="51" cm="1">
        <f t="array" ref="BU62">MIN(1,SLOPE(Fperm_SI_Woolf2021!$F$9:$F$93*EXP(-Fperm_SI_Woolf2021!$I$9:$I$93*$C62*IF(BU$58=Fperm_SI_Woolf2021!$E$9:$E$93,1,EXP(LN((1.1*(Fperm_SI_Woolf2021!$E$9:$E$93-BU$58)-63.1579*EXP(-0.19*Fperm_SI_Woolf2021!$E$9:$E$93)+63.1579*EXP(-0.19*BU$58))/(Fperm_SI_Woolf2021!$E$9:$E$93-BU$58))*(BU$58-Fperm_SI_Woolf2021!$E$9:$E$93)/10))) + Fperm_SI_Woolf2021!$G$9:$G$93*EXP(-Fperm_SI_Woolf2021!$J$9:$J$93*$C62*IF(BU$58=Fperm_SI_Woolf2021!$E$9:$E$93,1,EXP(LN((1.1*(Fperm_SI_Woolf2021!$E$9:$E$93-BU$58)-63.1579*EXP(-0.19*Fperm_SI_Woolf2021!$E$9:$E$93)+63.1579*EXP(-0.19*BU$58))/(Fperm_SI_Woolf2021!$E$9:$E$93-BU$58))*(BU$58-Fperm_SI_Woolf2021!$E$9:$E$93)/10))) + Fperm_SI_Woolf2021!$H$9:$H$93*EXP(-Fperm_SI_Woolf2021!$K$9:$K$93*$C62*IF(BU$58=Fperm_SI_Woolf2021!$E$9:$E$93,1,EXP(LN((1.1*(Fperm_SI_Woolf2021!$E$9:$E$93-BU$58)-63.1579*EXP(-0.19*Fperm_SI_Woolf2021!$E$9:$E$93)+63.1579*EXP(-0.19*BU$58))/(Fperm_SI_Woolf2021!$E$9:$E$93-BU$58))*(BU$58-Fperm_SI_Woolf2021!$E$9:$E$93)/10))),Fperm_SI_Woolf2021!$D$9:$D$93)*BU$57+INTERCEPT(Fperm_SI_Woolf2021!$F$9:$F$93*EXP(-Fperm_SI_Woolf2021!$I$9:$I$93*$C62*IF(BU$58=Fperm_SI_Woolf2021!$E$9:$E$93,1,EXP(LN((1.1*(Fperm_SI_Woolf2021!$E$9:$E$93-BU$58)-63.1579*EXP(-0.19*Fperm_SI_Woolf2021!$E$9:$E$93)+63.1579*EXP(-0.19*BU$58))/(Fperm_SI_Woolf2021!$E$9:$E$93-BU$58))*(BU$58-Fperm_SI_Woolf2021!$E$9:$E$93)/10))) + Fperm_SI_Woolf2021!$G$9:$G$93*EXP(-Fperm_SI_Woolf2021!$J$9:$J$93*$C62*IF(BU$58=Fperm_SI_Woolf2021!$E$9:$E$93,1,EXP(LN((1.1*(Fperm_SI_Woolf2021!$E$9:$E$93-BU$58)-63.1579*EXP(-0.19*Fperm_SI_Woolf2021!$E$9:$E$93)+63.1579*EXP(-0.19*BU$58))/(Fperm_SI_Woolf2021!$E$9:$E$93-BU$58))*(BU$58-Fperm_SI_Woolf2021!$E$9:$E$93)/10))) + Fperm_SI_Woolf2021!$H$9:$H$93*EXP(-Fperm_SI_Woolf2021!$K$9:$K$93*$C62*IF(BU$58=Fperm_SI_Woolf2021!$E$9:$E$93,1,EXP(LN((1.1*(Fperm_SI_Woolf2021!$E$9:$E$93-BU$58)-63.1579*EXP(-0.19*Fperm_SI_Woolf2021!$E$9:$E$93)+63.1579*EXP(-0.19*BU$58))/(Fperm_SI_Woolf2021!$E$9:$E$93-BU$58))*(BU$58-Fperm_SI_Woolf2021!$E$9:$E$93)/10))),Fperm_SI_Woolf2021!$D$9:$D$93))</f>
        <v>0.89257286213215614</v>
      </c>
      <c r="BV62" s="51" cm="1">
        <f t="array" ref="BV62">MIN(1,SLOPE(Fperm_SI_Woolf2021!$F$9:$F$93*EXP(-Fperm_SI_Woolf2021!$I$9:$I$93*$C62*IF(BV$58=Fperm_SI_Woolf2021!$E$9:$E$93,1,EXP(LN((1.1*(Fperm_SI_Woolf2021!$E$9:$E$93-BV$58)-63.1579*EXP(-0.19*Fperm_SI_Woolf2021!$E$9:$E$93)+63.1579*EXP(-0.19*BV$58))/(Fperm_SI_Woolf2021!$E$9:$E$93-BV$58))*(BV$58-Fperm_SI_Woolf2021!$E$9:$E$93)/10))) + Fperm_SI_Woolf2021!$G$9:$G$93*EXP(-Fperm_SI_Woolf2021!$J$9:$J$93*$C62*IF(BV$58=Fperm_SI_Woolf2021!$E$9:$E$93,1,EXP(LN((1.1*(Fperm_SI_Woolf2021!$E$9:$E$93-BV$58)-63.1579*EXP(-0.19*Fperm_SI_Woolf2021!$E$9:$E$93)+63.1579*EXP(-0.19*BV$58))/(Fperm_SI_Woolf2021!$E$9:$E$93-BV$58))*(BV$58-Fperm_SI_Woolf2021!$E$9:$E$93)/10))) + Fperm_SI_Woolf2021!$H$9:$H$93*EXP(-Fperm_SI_Woolf2021!$K$9:$K$93*$C62*IF(BV$58=Fperm_SI_Woolf2021!$E$9:$E$93,1,EXP(LN((1.1*(Fperm_SI_Woolf2021!$E$9:$E$93-BV$58)-63.1579*EXP(-0.19*Fperm_SI_Woolf2021!$E$9:$E$93)+63.1579*EXP(-0.19*BV$58))/(Fperm_SI_Woolf2021!$E$9:$E$93-BV$58))*(BV$58-Fperm_SI_Woolf2021!$E$9:$E$93)/10))),Fperm_SI_Woolf2021!$D$9:$D$93)*BV$57+INTERCEPT(Fperm_SI_Woolf2021!$F$9:$F$93*EXP(-Fperm_SI_Woolf2021!$I$9:$I$93*$C62*IF(BV$58=Fperm_SI_Woolf2021!$E$9:$E$93,1,EXP(LN((1.1*(Fperm_SI_Woolf2021!$E$9:$E$93-BV$58)-63.1579*EXP(-0.19*Fperm_SI_Woolf2021!$E$9:$E$93)+63.1579*EXP(-0.19*BV$58))/(Fperm_SI_Woolf2021!$E$9:$E$93-BV$58))*(BV$58-Fperm_SI_Woolf2021!$E$9:$E$93)/10))) + Fperm_SI_Woolf2021!$G$9:$G$93*EXP(-Fperm_SI_Woolf2021!$J$9:$J$93*$C62*IF(BV$58=Fperm_SI_Woolf2021!$E$9:$E$93,1,EXP(LN((1.1*(Fperm_SI_Woolf2021!$E$9:$E$93-BV$58)-63.1579*EXP(-0.19*Fperm_SI_Woolf2021!$E$9:$E$93)+63.1579*EXP(-0.19*BV$58))/(Fperm_SI_Woolf2021!$E$9:$E$93-BV$58))*(BV$58-Fperm_SI_Woolf2021!$E$9:$E$93)/10))) + Fperm_SI_Woolf2021!$H$9:$H$93*EXP(-Fperm_SI_Woolf2021!$K$9:$K$93*$C62*IF(BV$58=Fperm_SI_Woolf2021!$E$9:$E$93,1,EXP(LN((1.1*(Fperm_SI_Woolf2021!$E$9:$E$93-BV$58)-63.1579*EXP(-0.19*Fperm_SI_Woolf2021!$E$9:$E$93)+63.1579*EXP(-0.19*BV$58))/(Fperm_SI_Woolf2021!$E$9:$E$93-BV$58))*(BV$58-Fperm_SI_Woolf2021!$E$9:$E$93)/10))),Fperm_SI_Woolf2021!$D$9:$D$93))</f>
        <v>0.86933823938368004</v>
      </c>
      <c r="BW62" s="51" cm="1">
        <f t="array" ref="BW62">MIN(1,SLOPE(Fperm_SI_Woolf2021!$F$9:$F$93*EXP(-Fperm_SI_Woolf2021!$I$9:$I$93*$C62*IF(BW$58=Fperm_SI_Woolf2021!$E$9:$E$93,1,EXP(LN((1.1*(Fperm_SI_Woolf2021!$E$9:$E$93-BW$58)-63.1579*EXP(-0.19*Fperm_SI_Woolf2021!$E$9:$E$93)+63.1579*EXP(-0.19*BW$58))/(Fperm_SI_Woolf2021!$E$9:$E$93-BW$58))*(BW$58-Fperm_SI_Woolf2021!$E$9:$E$93)/10))) + Fperm_SI_Woolf2021!$G$9:$G$93*EXP(-Fperm_SI_Woolf2021!$J$9:$J$93*$C62*IF(BW$58=Fperm_SI_Woolf2021!$E$9:$E$93,1,EXP(LN((1.1*(Fperm_SI_Woolf2021!$E$9:$E$93-BW$58)-63.1579*EXP(-0.19*Fperm_SI_Woolf2021!$E$9:$E$93)+63.1579*EXP(-0.19*BW$58))/(Fperm_SI_Woolf2021!$E$9:$E$93-BW$58))*(BW$58-Fperm_SI_Woolf2021!$E$9:$E$93)/10))) + Fperm_SI_Woolf2021!$H$9:$H$93*EXP(-Fperm_SI_Woolf2021!$K$9:$K$93*$C62*IF(BW$58=Fperm_SI_Woolf2021!$E$9:$E$93,1,EXP(LN((1.1*(Fperm_SI_Woolf2021!$E$9:$E$93-BW$58)-63.1579*EXP(-0.19*Fperm_SI_Woolf2021!$E$9:$E$93)+63.1579*EXP(-0.19*BW$58))/(Fperm_SI_Woolf2021!$E$9:$E$93-BW$58))*(BW$58-Fperm_SI_Woolf2021!$E$9:$E$93)/10))),Fperm_SI_Woolf2021!$D$9:$D$93)*BW$57+INTERCEPT(Fperm_SI_Woolf2021!$F$9:$F$93*EXP(-Fperm_SI_Woolf2021!$I$9:$I$93*$C62*IF(BW$58=Fperm_SI_Woolf2021!$E$9:$E$93,1,EXP(LN((1.1*(Fperm_SI_Woolf2021!$E$9:$E$93-BW$58)-63.1579*EXP(-0.19*Fperm_SI_Woolf2021!$E$9:$E$93)+63.1579*EXP(-0.19*BW$58))/(Fperm_SI_Woolf2021!$E$9:$E$93-BW$58))*(BW$58-Fperm_SI_Woolf2021!$E$9:$E$93)/10))) + Fperm_SI_Woolf2021!$G$9:$G$93*EXP(-Fperm_SI_Woolf2021!$J$9:$J$93*$C62*IF(BW$58=Fperm_SI_Woolf2021!$E$9:$E$93,1,EXP(LN((1.1*(Fperm_SI_Woolf2021!$E$9:$E$93-BW$58)-63.1579*EXP(-0.19*Fperm_SI_Woolf2021!$E$9:$E$93)+63.1579*EXP(-0.19*BW$58))/(Fperm_SI_Woolf2021!$E$9:$E$93-BW$58))*(BW$58-Fperm_SI_Woolf2021!$E$9:$E$93)/10))) + Fperm_SI_Woolf2021!$H$9:$H$93*EXP(-Fperm_SI_Woolf2021!$K$9:$K$93*$C62*IF(BW$58=Fperm_SI_Woolf2021!$E$9:$E$93,1,EXP(LN((1.1*(Fperm_SI_Woolf2021!$E$9:$E$93-BW$58)-63.1579*EXP(-0.19*Fperm_SI_Woolf2021!$E$9:$E$93)+63.1579*EXP(-0.19*BW$58))/(Fperm_SI_Woolf2021!$E$9:$E$93-BW$58))*(BW$58-Fperm_SI_Woolf2021!$E$9:$E$93)/10))),Fperm_SI_Woolf2021!$D$9:$D$93))</f>
        <v>0.84610361663520384</v>
      </c>
      <c r="BX62" s="51" cm="1">
        <f t="array" ref="BX62">MIN(1,SLOPE(Fperm_SI_Woolf2021!$F$9:$F$93*EXP(-Fperm_SI_Woolf2021!$I$9:$I$93*$C62*IF(BX$58=Fperm_SI_Woolf2021!$E$9:$E$93,1,EXP(LN((1.1*(Fperm_SI_Woolf2021!$E$9:$E$93-BX$58)-63.1579*EXP(-0.19*Fperm_SI_Woolf2021!$E$9:$E$93)+63.1579*EXP(-0.19*BX$58))/(Fperm_SI_Woolf2021!$E$9:$E$93-BX$58))*(BX$58-Fperm_SI_Woolf2021!$E$9:$E$93)/10))) + Fperm_SI_Woolf2021!$G$9:$G$93*EXP(-Fperm_SI_Woolf2021!$J$9:$J$93*$C62*IF(BX$58=Fperm_SI_Woolf2021!$E$9:$E$93,1,EXP(LN((1.1*(Fperm_SI_Woolf2021!$E$9:$E$93-BX$58)-63.1579*EXP(-0.19*Fperm_SI_Woolf2021!$E$9:$E$93)+63.1579*EXP(-0.19*BX$58))/(Fperm_SI_Woolf2021!$E$9:$E$93-BX$58))*(BX$58-Fperm_SI_Woolf2021!$E$9:$E$93)/10))) + Fperm_SI_Woolf2021!$H$9:$H$93*EXP(-Fperm_SI_Woolf2021!$K$9:$K$93*$C62*IF(BX$58=Fperm_SI_Woolf2021!$E$9:$E$93,1,EXP(LN((1.1*(Fperm_SI_Woolf2021!$E$9:$E$93-BX$58)-63.1579*EXP(-0.19*Fperm_SI_Woolf2021!$E$9:$E$93)+63.1579*EXP(-0.19*BX$58))/(Fperm_SI_Woolf2021!$E$9:$E$93-BX$58))*(BX$58-Fperm_SI_Woolf2021!$E$9:$E$93)/10))),Fperm_SI_Woolf2021!$D$9:$D$93)*BX$57+INTERCEPT(Fperm_SI_Woolf2021!$F$9:$F$93*EXP(-Fperm_SI_Woolf2021!$I$9:$I$93*$C62*IF(BX$58=Fperm_SI_Woolf2021!$E$9:$E$93,1,EXP(LN((1.1*(Fperm_SI_Woolf2021!$E$9:$E$93-BX$58)-63.1579*EXP(-0.19*Fperm_SI_Woolf2021!$E$9:$E$93)+63.1579*EXP(-0.19*BX$58))/(Fperm_SI_Woolf2021!$E$9:$E$93-BX$58))*(BX$58-Fperm_SI_Woolf2021!$E$9:$E$93)/10))) + Fperm_SI_Woolf2021!$G$9:$G$93*EXP(-Fperm_SI_Woolf2021!$J$9:$J$93*$C62*IF(BX$58=Fperm_SI_Woolf2021!$E$9:$E$93,1,EXP(LN((1.1*(Fperm_SI_Woolf2021!$E$9:$E$93-BX$58)-63.1579*EXP(-0.19*Fperm_SI_Woolf2021!$E$9:$E$93)+63.1579*EXP(-0.19*BX$58))/(Fperm_SI_Woolf2021!$E$9:$E$93-BX$58))*(BX$58-Fperm_SI_Woolf2021!$E$9:$E$93)/10))) + Fperm_SI_Woolf2021!$H$9:$H$93*EXP(-Fperm_SI_Woolf2021!$K$9:$K$93*$C62*IF(BX$58=Fperm_SI_Woolf2021!$E$9:$E$93,1,EXP(LN((1.1*(Fperm_SI_Woolf2021!$E$9:$E$93-BX$58)-63.1579*EXP(-0.19*Fperm_SI_Woolf2021!$E$9:$E$93)+63.1579*EXP(-0.19*BX$58))/(Fperm_SI_Woolf2021!$E$9:$E$93-BX$58))*(BX$58-Fperm_SI_Woolf2021!$E$9:$E$93)/10))),Fperm_SI_Woolf2021!$D$9:$D$93))</f>
        <v>0.82286899388672774</v>
      </c>
      <c r="BY62" s="51" cm="1">
        <f t="array" ref="BY62">MIN(1,SLOPE(Fperm_SI_Woolf2021!$F$9:$F$93*EXP(-Fperm_SI_Woolf2021!$I$9:$I$93*$C62*IF(BY$58=Fperm_SI_Woolf2021!$E$9:$E$93,1,EXP(LN((1.1*(Fperm_SI_Woolf2021!$E$9:$E$93-BY$58)-63.1579*EXP(-0.19*Fperm_SI_Woolf2021!$E$9:$E$93)+63.1579*EXP(-0.19*BY$58))/(Fperm_SI_Woolf2021!$E$9:$E$93-BY$58))*(BY$58-Fperm_SI_Woolf2021!$E$9:$E$93)/10))) + Fperm_SI_Woolf2021!$G$9:$G$93*EXP(-Fperm_SI_Woolf2021!$J$9:$J$93*$C62*IF(BY$58=Fperm_SI_Woolf2021!$E$9:$E$93,1,EXP(LN((1.1*(Fperm_SI_Woolf2021!$E$9:$E$93-BY$58)-63.1579*EXP(-0.19*Fperm_SI_Woolf2021!$E$9:$E$93)+63.1579*EXP(-0.19*BY$58))/(Fperm_SI_Woolf2021!$E$9:$E$93-BY$58))*(BY$58-Fperm_SI_Woolf2021!$E$9:$E$93)/10))) + Fperm_SI_Woolf2021!$H$9:$H$93*EXP(-Fperm_SI_Woolf2021!$K$9:$K$93*$C62*IF(BY$58=Fperm_SI_Woolf2021!$E$9:$E$93,1,EXP(LN((1.1*(Fperm_SI_Woolf2021!$E$9:$E$93-BY$58)-63.1579*EXP(-0.19*Fperm_SI_Woolf2021!$E$9:$E$93)+63.1579*EXP(-0.19*BY$58))/(Fperm_SI_Woolf2021!$E$9:$E$93-BY$58))*(BY$58-Fperm_SI_Woolf2021!$E$9:$E$93)/10))),Fperm_SI_Woolf2021!$D$9:$D$93)*BY$57+INTERCEPT(Fperm_SI_Woolf2021!$F$9:$F$93*EXP(-Fperm_SI_Woolf2021!$I$9:$I$93*$C62*IF(BY$58=Fperm_SI_Woolf2021!$E$9:$E$93,1,EXP(LN((1.1*(Fperm_SI_Woolf2021!$E$9:$E$93-BY$58)-63.1579*EXP(-0.19*Fperm_SI_Woolf2021!$E$9:$E$93)+63.1579*EXP(-0.19*BY$58))/(Fperm_SI_Woolf2021!$E$9:$E$93-BY$58))*(BY$58-Fperm_SI_Woolf2021!$E$9:$E$93)/10))) + Fperm_SI_Woolf2021!$G$9:$G$93*EXP(-Fperm_SI_Woolf2021!$J$9:$J$93*$C62*IF(BY$58=Fperm_SI_Woolf2021!$E$9:$E$93,1,EXP(LN((1.1*(Fperm_SI_Woolf2021!$E$9:$E$93-BY$58)-63.1579*EXP(-0.19*Fperm_SI_Woolf2021!$E$9:$E$93)+63.1579*EXP(-0.19*BY$58))/(Fperm_SI_Woolf2021!$E$9:$E$93-BY$58))*(BY$58-Fperm_SI_Woolf2021!$E$9:$E$93)/10))) + Fperm_SI_Woolf2021!$H$9:$H$93*EXP(-Fperm_SI_Woolf2021!$K$9:$K$93*$C62*IF(BY$58=Fperm_SI_Woolf2021!$E$9:$E$93,1,EXP(LN((1.1*(Fperm_SI_Woolf2021!$E$9:$E$93-BY$58)-63.1579*EXP(-0.19*Fperm_SI_Woolf2021!$E$9:$E$93)+63.1579*EXP(-0.19*BY$58))/(Fperm_SI_Woolf2021!$E$9:$E$93-BY$58))*(BY$58-Fperm_SI_Woolf2021!$E$9:$E$93)/10))),Fperm_SI_Woolf2021!$D$9:$D$93))</f>
        <v>0.79963437113825142</v>
      </c>
      <c r="BZ62" s="51" cm="1">
        <f t="array" ref="BZ62">MIN(1,SLOPE(Fperm_SI_Woolf2021!$F$9:$F$93*EXP(-Fperm_SI_Woolf2021!$I$9:$I$93*$C62*IF(BZ$58=Fperm_SI_Woolf2021!$E$9:$E$93,1,EXP(LN((1.1*(Fperm_SI_Woolf2021!$E$9:$E$93-BZ$58)-63.1579*EXP(-0.19*Fperm_SI_Woolf2021!$E$9:$E$93)+63.1579*EXP(-0.19*BZ$58))/(Fperm_SI_Woolf2021!$E$9:$E$93-BZ$58))*(BZ$58-Fperm_SI_Woolf2021!$E$9:$E$93)/10))) + Fperm_SI_Woolf2021!$G$9:$G$93*EXP(-Fperm_SI_Woolf2021!$J$9:$J$93*$C62*IF(BZ$58=Fperm_SI_Woolf2021!$E$9:$E$93,1,EXP(LN((1.1*(Fperm_SI_Woolf2021!$E$9:$E$93-BZ$58)-63.1579*EXP(-0.19*Fperm_SI_Woolf2021!$E$9:$E$93)+63.1579*EXP(-0.19*BZ$58))/(Fperm_SI_Woolf2021!$E$9:$E$93-BZ$58))*(BZ$58-Fperm_SI_Woolf2021!$E$9:$E$93)/10))) + Fperm_SI_Woolf2021!$H$9:$H$93*EXP(-Fperm_SI_Woolf2021!$K$9:$K$93*$C62*IF(BZ$58=Fperm_SI_Woolf2021!$E$9:$E$93,1,EXP(LN((1.1*(Fperm_SI_Woolf2021!$E$9:$E$93-BZ$58)-63.1579*EXP(-0.19*Fperm_SI_Woolf2021!$E$9:$E$93)+63.1579*EXP(-0.19*BZ$58))/(Fperm_SI_Woolf2021!$E$9:$E$93-BZ$58))*(BZ$58-Fperm_SI_Woolf2021!$E$9:$E$93)/10))),Fperm_SI_Woolf2021!$D$9:$D$93)*BZ$57+INTERCEPT(Fperm_SI_Woolf2021!$F$9:$F$93*EXP(-Fperm_SI_Woolf2021!$I$9:$I$93*$C62*IF(BZ$58=Fperm_SI_Woolf2021!$E$9:$E$93,1,EXP(LN((1.1*(Fperm_SI_Woolf2021!$E$9:$E$93-BZ$58)-63.1579*EXP(-0.19*Fperm_SI_Woolf2021!$E$9:$E$93)+63.1579*EXP(-0.19*BZ$58))/(Fperm_SI_Woolf2021!$E$9:$E$93-BZ$58))*(BZ$58-Fperm_SI_Woolf2021!$E$9:$E$93)/10))) + Fperm_SI_Woolf2021!$G$9:$G$93*EXP(-Fperm_SI_Woolf2021!$J$9:$J$93*$C62*IF(BZ$58=Fperm_SI_Woolf2021!$E$9:$E$93,1,EXP(LN((1.1*(Fperm_SI_Woolf2021!$E$9:$E$93-BZ$58)-63.1579*EXP(-0.19*Fperm_SI_Woolf2021!$E$9:$E$93)+63.1579*EXP(-0.19*BZ$58))/(Fperm_SI_Woolf2021!$E$9:$E$93-BZ$58))*(BZ$58-Fperm_SI_Woolf2021!$E$9:$E$93)/10))) + Fperm_SI_Woolf2021!$H$9:$H$93*EXP(-Fperm_SI_Woolf2021!$K$9:$K$93*$C62*IF(BZ$58=Fperm_SI_Woolf2021!$E$9:$E$93,1,EXP(LN((1.1*(Fperm_SI_Woolf2021!$E$9:$E$93-BZ$58)-63.1579*EXP(-0.19*Fperm_SI_Woolf2021!$E$9:$E$93)+63.1579*EXP(-0.19*BZ$58))/(Fperm_SI_Woolf2021!$E$9:$E$93-BZ$58))*(BZ$58-Fperm_SI_Woolf2021!$E$9:$E$93)/10))),Fperm_SI_Woolf2021!$D$9:$D$93))</f>
        <v>0.77639974838977532</v>
      </c>
    </row>
    <row r="63" spans="2:78" x14ac:dyDescent="0.2">
      <c r="C63" s="48">
        <v>30</v>
      </c>
      <c r="D63" s="51" cm="1">
        <f t="array" ref="D63">MIN(1,SLOPE(Fperm_SI_Woolf2021!$F$9:$F$93*EXP(-Fperm_SI_Woolf2021!$I$9:$I$93*$C63*IF(D$58=Fperm_SI_Woolf2021!$E$9:$E$93,1,EXP(LN((1.1*(Fperm_SI_Woolf2021!$E$9:$E$93-D$58)-63.1579*EXP(-0.19*Fperm_SI_Woolf2021!$E$9:$E$93)+63.1579*EXP(-0.19*D$58))/(Fperm_SI_Woolf2021!$E$9:$E$93-D$58))*(D$58-Fperm_SI_Woolf2021!$E$9:$E$93)/10))) + Fperm_SI_Woolf2021!$G$9:$G$93*EXP(-Fperm_SI_Woolf2021!$J$9:$J$93*$C63*IF(D$58=Fperm_SI_Woolf2021!$E$9:$E$93,1,EXP(LN((1.1*(Fperm_SI_Woolf2021!$E$9:$E$93-D$58)-63.1579*EXP(-0.19*Fperm_SI_Woolf2021!$E$9:$E$93)+63.1579*EXP(-0.19*D$58))/(Fperm_SI_Woolf2021!$E$9:$E$93-D$58))*(D$58-Fperm_SI_Woolf2021!$E$9:$E$93)/10))) + Fperm_SI_Woolf2021!$H$9:$H$93*EXP(-Fperm_SI_Woolf2021!$K$9:$K$93*$C63*IF(D$58=Fperm_SI_Woolf2021!$E$9:$E$93,1,EXP(LN((1.1*(Fperm_SI_Woolf2021!$E$9:$E$93-D$58)-63.1579*EXP(-0.19*Fperm_SI_Woolf2021!$E$9:$E$93)+63.1579*EXP(-0.19*D$58))/(Fperm_SI_Woolf2021!$E$9:$E$93-D$58))*(D$58-Fperm_SI_Woolf2021!$E$9:$E$93)/10))),Fperm_SI_Woolf2021!$D$9:$D$93)*D$57+INTERCEPT(Fperm_SI_Woolf2021!$F$9:$F$93*EXP(-Fperm_SI_Woolf2021!$I$9:$I$93*$C63*IF(D$58=Fperm_SI_Woolf2021!$E$9:$E$93,1,EXP(LN((1.1*(Fperm_SI_Woolf2021!$E$9:$E$93-D$58)-63.1579*EXP(-0.19*Fperm_SI_Woolf2021!$E$9:$E$93)+63.1579*EXP(-0.19*D$58))/(Fperm_SI_Woolf2021!$E$9:$E$93-D$58))*(D$58-Fperm_SI_Woolf2021!$E$9:$E$93)/10))) + Fperm_SI_Woolf2021!$G$9:$G$93*EXP(-Fperm_SI_Woolf2021!$J$9:$J$93*$C63*IF(D$58=Fperm_SI_Woolf2021!$E$9:$E$93,1,EXP(LN((1.1*(Fperm_SI_Woolf2021!$E$9:$E$93-D$58)-63.1579*EXP(-0.19*Fperm_SI_Woolf2021!$E$9:$E$93)+63.1579*EXP(-0.19*D$58))/(Fperm_SI_Woolf2021!$E$9:$E$93-D$58))*(D$58-Fperm_SI_Woolf2021!$E$9:$E$93)/10))) + Fperm_SI_Woolf2021!$H$9:$H$93*EXP(-Fperm_SI_Woolf2021!$K$9:$K$93*$C63*IF(D$58=Fperm_SI_Woolf2021!$E$9:$E$93,1,EXP(LN((1.1*(Fperm_SI_Woolf2021!$E$9:$E$93-D$58)-63.1579*EXP(-0.19*Fperm_SI_Woolf2021!$E$9:$E$93)+63.1579*EXP(-0.19*D$58))/(Fperm_SI_Woolf2021!$E$9:$E$93-D$58))*(D$58-Fperm_SI_Woolf2021!$E$9:$E$93)/10))),Fperm_SI_Woolf2021!$D$9:$D$93))</f>
        <v>1</v>
      </c>
      <c r="E63" s="51" cm="1">
        <f t="array" ref="E63">MIN(1,SLOPE(Fperm_SI_Woolf2021!$F$9:$F$93*EXP(-Fperm_SI_Woolf2021!$I$9:$I$93*$C63*IF(E$58=Fperm_SI_Woolf2021!$E$9:$E$93,1,EXP(LN((1.1*(Fperm_SI_Woolf2021!$E$9:$E$93-E$58)-63.1579*EXP(-0.19*Fperm_SI_Woolf2021!$E$9:$E$93)+63.1579*EXP(-0.19*E$58))/(Fperm_SI_Woolf2021!$E$9:$E$93-E$58))*(E$58-Fperm_SI_Woolf2021!$E$9:$E$93)/10))) + Fperm_SI_Woolf2021!$G$9:$G$93*EXP(-Fperm_SI_Woolf2021!$J$9:$J$93*$C63*IF(E$58=Fperm_SI_Woolf2021!$E$9:$E$93,1,EXP(LN((1.1*(Fperm_SI_Woolf2021!$E$9:$E$93-E$58)-63.1579*EXP(-0.19*Fperm_SI_Woolf2021!$E$9:$E$93)+63.1579*EXP(-0.19*E$58))/(Fperm_SI_Woolf2021!$E$9:$E$93-E$58))*(E$58-Fperm_SI_Woolf2021!$E$9:$E$93)/10))) + Fperm_SI_Woolf2021!$H$9:$H$93*EXP(-Fperm_SI_Woolf2021!$K$9:$K$93*$C63*IF(E$58=Fperm_SI_Woolf2021!$E$9:$E$93,1,EXP(LN((1.1*(Fperm_SI_Woolf2021!$E$9:$E$93-E$58)-63.1579*EXP(-0.19*Fperm_SI_Woolf2021!$E$9:$E$93)+63.1579*EXP(-0.19*E$58))/(Fperm_SI_Woolf2021!$E$9:$E$93-E$58))*(E$58-Fperm_SI_Woolf2021!$E$9:$E$93)/10))),Fperm_SI_Woolf2021!$D$9:$D$93)*E$57+INTERCEPT(Fperm_SI_Woolf2021!$F$9:$F$93*EXP(-Fperm_SI_Woolf2021!$I$9:$I$93*$C63*IF(E$58=Fperm_SI_Woolf2021!$E$9:$E$93,1,EXP(LN((1.1*(Fperm_SI_Woolf2021!$E$9:$E$93-E$58)-63.1579*EXP(-0.19*Fperm_SI_Woolf2021!$E$9:$E$93)+63.1579*EXP(-0.19*E$58))/(Fperm_SI_Woolf2021!$E$9:$E$93-E$58))*(E$58-Fperm_SI_Woolf2021!$E$9:$E$93)/10))) + Fperm_SI_Woolf2021!$G$9:$G$93*EXP(-Fperm_SI_Woolf2021!$J$9:$J$93*$C63*IF(E$58=Fperm_SI_Woolf2021!$E$9:$E$93,1,EXP(LN((1.1*(Fperm_SI_Woolf2021!$E$9:$E$93-E$58)-63.1579*EXP(-0.19*Fperm_SI_Woolf2021!$E$9:$E$93)+63.1579*EXP(-0.19*E$58))/(Fperm_SI_Woolf2021!$E$9:$E$93-E$58))*(E$58-Fperm_SI_Woolf2021!$E$9:$E$93)/10))) + Fperm_SI_Woolf2021!$H$9:$H$93*EXP(-Fperm_SI_Woolf2021!$K$9:$K$93*$C63*IF(E$58=Fperm_SI_Woolf2021!$E$9:$E$93,1,EXP(LN((1.1*(Fperm_SI_Woolf2021!$E$9:$E$93-E$58)-63.1579*EXP(-0.19*Fperm_SI_Woolf2021!$E$9:$E$93)+63.1579*EXP(-0.19*E$58))/(Fperm_SI_Woolf2021!$E$9:$E$93-E$58))*(E$58-Fperm_SI_Woolf2021!$E$9:$E$93)/10))),Fperm_SI_Woolf2021!$D$9:$D$93))</f>
        <v>1</v>
      </c>
      <c r="F63" s="51" cm="1">
        <f t="array" ref="F63">MIN(1,SLOPE(Fperm_SI_Woolf2021!$F$9:$F$93*EXP(-Fperm_SI_Woolf2021!$I$9:$I$93*$C63*IF(F$58=Fperm_SI_Woolf2021!$E$9:$E$93,1,EXP(LN((1.1*(Fperm_SI_Woolf2021!$E$9:$E$93-F$58)-63.1579*EXP(-0.19*Fperm_SI_Woolf2021!$E$9:$E$93)+63.1579*EXP(-0.19*F$58))/(Fperm_SI_Woolf2021!$E$9:$E$93-F$58))*(F$58-Fperm_SI_Woolf2021!$E$9:$E$93)/10))) + Fperm_SI_Woolf2021!$G$9:$G$93*EXP(-Fperm_SI_Woolf2021!$J$9:$J$93*$C63*IF(F$58=Fperm_SI_Woolf2021!$E$9:$E$93,1,EXP(LN((1.1*(Fperm_SI_Woolf2021!$E$9:$E$93-F$58)-63.1579*EXP(-0.19*Fperm_SI_Woolf2021!$E$9:$E$93)+63.1579*EXP(-0.19*F$58))/(Fperm_SI_Woolf2021!$E$9:$E$93-F$58))*(F$58-Fperm_SI_Woolf2021!$E$9:$E$93)/10))) + Fperm_SI_Woolf2021!$H$9:$H$93*EXP(-Fperm_SI_Woolf2021!$K$9:$K$93*$C63*IF(F$58=Fperm_SI_Woolf2021!$E$9:$E$93,1,EXP(LN((1.1*(Fperm_SI_Woolf2021!$E$9:$E$93-F$58)-63.1579*EXP(-0.19*Fperm_SI_Woolf2021!$E$9:$E$93)+63.1579*EXP(-0.19*F$58))/(Fperm_SI_Woolf2021!$E$9:$E$93-F$58))*(F$58-Fperm_SI_Woolf2021!$E$9:$E$93)/10))),Fperm_SI_Woolf2021!$D$9:$D$93)*F$57+INTERCEPT(Fperm_SI_Woolf2021!$F$9:$F$93*EXP(-Fperm_SI_Woolf2021!$I$9:$I$93*$C63*IF(F$58=Fperm_SI_Woolf2021!$E$9:$E$93,1,EXP(LN((1.1*(Fperm_SI_Woolf2021!$E$9:$E$93-F$58)-63.1579*EXP(-0.19*Fperm_SI_Woolf2021!$E$9:$E$93)+63.1579*EXP(-0.19*F$58))/(Fperm_SI_Woolf2021!$E$9:$E$93-F$58))*(F$58-Fperm_SI_Woolf2021!$E$9:$E$93)/10))) + Fperm_SI_Woolf2021!$G$9:$G$93*EXP(-Fperm_SI_Woolf2021!$J$9:$J$93*$C63*IF(F$58=Fperm_SI_Woolf2021!$E$9:$E$93,1,EXP(LN((1.1*(Fperm_SI_Woolf2021!$E$9:$E$93-F$58)-63.1579*EXP(-0.19*Fperm_SI_Woolf2021!$E$9:$E$93)+63.1579*EXP(-0.19*F$58))/(Fperm_SI_Woolf2021!$E$9:$E$93-F$58))*(F$58-Fperm_SI_Woolf2021!$E$9:$E$93)/10))) + Fperm_SI_Woolf2021!$H$9:$H$93*EXP(-Fperm_SI_Woolf2021!$K$9:$K$93*$C63*IF(F$58=Fperm_SI_Woolf2021!$E$9:$E$93,1,EXP(LN((1.1*(Fperm_SI_Woolf2021!$E$9:$E$93-F$58)-63.1579*EXP(-0.19*Fperm_SI_Woolf2021!$E$9:$E$93)+63.1579*EXP(-0.19*F$58))/(Fperm_SI_Woolf2021!$E$9:$E$93-F$58))*(F$58-Fperm_SI_Woolf2021!$E$9:$E$93)/10))),Fperm_SI_Woolf2021!$D$9:$D$93))</f>
        <v>1</v>
      </c>
      <c r="G63" s="51" cm="1">
        <f t="array" ref="G63">MIN(1,SLOPE(Fperm_SI_Woolf2021!$F$9:$F$93*EXP(-Fperm_SI_Woolf2021!$I$9:$I$93*$C63*IF(G$58=Fperm_SI_Woolf2021!$E$9:$E$93,1,EXP(LN((1.1*(Fperm_SI_Woolf2021!$E$9:$E$93-G$58)-63.1579*EXP(-0.19*Fperm_SI_Woolf2021!$E$9:$E$93)+63.1579*EXP(-0.19*G$58))/(Fperm_SI_Woolf2021!$E$9:$E$93-G$58))*(G$58-Fperm_SI_Woolf2021!$E$9:$E$93)/10))) + Fperm_SI_Woolf2021!$G$9:$G$93*EXP(-Fperm_SI_Woolf2021!$J$9:$J$93*$C63*IF(G$58=Fperm_SI_Woolf2021!$E$9:$E$93,1,EXP(LN((1.1*(Fperm_SI_Woolf2021!$E$9:$E$93-G$58)-63.1579*EXP(-0.19*Fperm_SI_Woolf2021!$E$9:$E$93)+63.1579*EXP(-0.19*G$58))/(Fperm_SI_Woolf2021!$E$9:$E$93-G$58))*(G$58-Fperm_SI_Woolf2021!$E$9:$E$93)/10))) + Fperm_SI_Woolf2021!$H$9:$H$93*EXP(-Fperm_SI_Woolf2021!$K$9:$K$93*$C63*IF(G$58=Fperm_SI_Woolf2021!$E$9:$E$93,1,EXP(LN((1.1*(Fperm_SI_Woolf2021!$E$9:$E$93-G$58)-63.1579*EXP(-0.19*Fperm_SI_Woolf2021!$E$9:$E$93)+63.1579*EXP(-0.19*G$58))/(Fperm_SI_Woolf2021!$E$9:$E$93-G$58))*(G$58-Fperm_SI_Woolf2021!$E$9:$E$93)/10))),Fperm_SI_Woolf2021!$D$9:$D$93)*G$57+INTERCEPT(Fperm_SI_Woolf2021!$F$9:$F$93*EXP(-Fperm_SI_Woolf2021!$I$9:$I$93*$C63*IF(G$58=Fperm_SI_Woolf2021!$E$9:$E$93,1,EXP(LN((1.1*(Fperm_SI_Woolf2021!$E$9:$E$93-G$58)-63.1579*EXP(-0.19*Fperm_SI_Woolf2021!$E$9:$E$93)+63.1579*EXP(-0.19*G$58))/(Fperm_SI_Woolf2021!$E$9:$E$93-G$58))*(G$58-Fperm_SI_Woolf2021!$E$9:$E$93)/10))) + Fperm_SI_Woolf2021!$G$9:$G$93*EXP(-Fperm_SI_Woolf2021!$J$9:$J$93*$C63*IF(G$58=Fperm_SI_Woolf2021!$E$9:$E$93,1,EXP(LN((1.1*(Fperm_SI_Woolf2021!$E$9:$E$93-G$58)-63.1579*EXP(-0.19*Fperm_SI_Woolf2021!$E$9:$E$93)+63.1579*EXP(-0.19*G$58))/(Fperm_SI_Woolf2021!$E$9:$E$93-G$58))*(G$58-Fperm_SI_Woolf2021!$E$9:$E$93)/10))) + Fperm_SI_Woolf2021!$H$9:$H$93*EXP(-Fperm_SI_Woolf2021!$K$9:$K$93*$C63*IF(G$58=Fperm_SI_Woolf2021!$E$9:$E$93,1,EXP(LN((1.1*(Fperm_SI_Woolf2021!$E$9:$E$93-G$58)-63.1579*EXP(-0.19*Fperm_SI_Woolf2021!$E$9:$E$93)+63.1579*EXP(-0.19*G$58))/(Fperm_SI_Woolf2021!$E$9:$E$93-G$58))*(G$58-Fperm_SI_Woolf2021!$E$9:$E$93)/10))),Fperm_SI_Woolf2021!$D$9:$D$93))</f>
        <v>1</v>
      </c>
      <c r="H63" s="51" cm="1">
        <f t="array" ref="H63">MIN(1,SLOPE(Fperm_SI_Woolf2021!$F$9:$F$93*EXP(-Fperm_SI_Woolf2021!$I$9:$I$93*$C63*IF(H$58=Fperm_SI_Woolf2021!$E$9:$E$93,1,EXP(LN((1.1*(Fperm_SI_Woolf2021!$E$9:$E$93-H$58)-63.1579*EXP(-0.19*Fperm_SI_Woolf2021!$E$9:$E$93)+63.1579*EXP(-0.19*H$58))/(Fperm_SI_Woolf2021!$E$9:$E$93-H$58))*(H$58-Fperm_SI_Woolf2021!$E$9:$E$93)/10))) + Fperm_SI_Woolf2021!$G$9:$G$93*EXP(-Fperm_SI_Woolf2021!$J$9:$J$93*$C63*IF(H$58=Fperm_SI_Woolf2021!$E$9:$E$93,1,EXP(LN((1.1*(Fperm_SI_Woolf2021!$E$9:$E$93-H$58)-63.1579*EXP(-0.19*Fperm_SI_Woolf2021!$E$9:$E$93)+63.1579*EXP(-0.19*H$58))/(Fperm_SI_Woolf2021!$E$9:$E$93-H$58))*(H$58-Fperm_SI_Woolf2021!$E$9:$E$93)/10))) + Fperm_SI_Woolf2021!$H$9:$H$93*EXP(-Fperm_SI_Woolf2021!$K$9:$K$93*$C63*IF(H$58=Fperm_SI_Woolf2021!$E$9:$E$93,1,EXP(LN((1.1*(Fperm_SI_Woolf2021!$E$9:$E$93-H$58)-63.1579*EXP(-0.19*Fperm_SI_Woolf2021!$E$9:$E$93)+63.1579*EXP(-0.19*H$58))/(Fperm_SI_Woolf2021!$E$9:$E$93-H$58))*(H$58-Fperm_SI_Woolf2021!$E$9:$E$93)/10))),Fperm_SI_Woolf2021!$D$9:$D$93)*H$57+INTERCEPT(Fperm_SI_Woolf2021!$F$9:$F$93*EXP(-Fperm_SI_Woolf2021!$I$9:$I$93*$C63*IF(H$58=Fperm_SI_Woolf2021!$E$9:$E$93,1,EXP(LN((1.1*(Fperm_SI_Woolf2021!$E$9:$E$93-H$58)-63.1579*EXP(-0.19*Fperm_SI_Woolf2021!$E$9:$E$93)+63.1579*EXP(-0.19*H$58))/(Fperm_SI_Woolf2021!$E$9:$E$93-H$58))*(H$58-Fperm_SI_Woolf2021!$E$9:$E$93)/10))) + Fperm_SI_Woolf2021!$G$9:$G$93*EXP(-Fperm_SI_Woolf2021!$J$9:$J$93*$C63*IF(H$58=Fperm_SI_Woolf2021!$E$9:$E$93,1,EXP(LN((1.1*(Fperm_SI_Woolf2021!$E$9:$E$93-H$58)-63.1579*EXP(-0.19*Fperm_SI_Woolf2021!$E$9:$E$93)+63.1579*EXP(-0.19*H$58))/(Fperm_SI_Woolf2021!$E$9:$E$93-H$58))*(H$58-Fperm_SI_Woolf2021!$E$9:$E$93)/10))) + Fperm_SI_Woolf2021!$H$9:$H$93*EXP(-Fperm_SI_Woolf2021!$K$9:$K$93*$C63*IF(H$58=Fperm_SI_Woolf2021!$E$9:$E$93,1,EXP(LN((1.1*(Fperm_SI_Woolf2021!$E$9:$E$93-H$58)-63.1579*EXP(-0.19*Fperm_SI_Woolf2021!$E$9:$E$93)+63.1579*EXP(-0.19*H$58))/(Fperm_SI_Woolf2021!$E$9:$E$93-H$58))*(H$58-Fperm_SI_Woolf2021!$E$9:$E$93)/10))),Fperm_SI_Woolf2021!$D$9:$D$93))</f>
        <v>1</v>
      </c>
      <c r="I63" s="51" cm="1">
        <f t="array" ref="I63">MIN(1,SLOPE(Fperm_SI_Woolf2021!$F$9:$F$93*EXP(-Fperm_SI_Woolf2021!$I$9:$I$93*$C63*IF(I$58=Fperm_SI_Woolf2021!$E$9:$E$93,1,EXP(LN((1.1*(Fperm_SI_Woolf2021!$E$9:$E$93-I$58)-63.1579*EXP(-0.19*Fperm_SI_Woolf2021!$E$9:$E$93)+63.1579*EXP(-0.19*I$58))/(Fperm_SI_Woolf2021!$E$9:$E$93-I$58))*(I$58-Fperm_SI_Woolf2021!$E$9:$E$93)/10))) + Fperm_SI_Woolf2021!$G$9:$G$93*EXP(-Fperm_SI_Woolf2021!$J$9:$J$93*$C63*IF(I$58=Fperm_SI_Woolf2021!$E$9:$E$93,1,EXP(LN((1.1*(Fperm_SI_Woolf2021!$E$9:$E$93-I$58)-63.1579*EXP(-0.19*Fperm_SI_Woolf2021!$E$9:$E$93)+63.1579*EXP(-0.19*I$58))/(Fperm_SI_Woolf2021!$E$9:$E$93-I$58))*(I$58-Fperm_SI_Woolf2021!$E$9:$E$93)/10))) + Fperm_SI_Woolf2021!$H$9:$H$93*EXP(-Fperm_SI_Woolf2021!$K$9:$K$93*$C63*IF(I$58=Fperm_SI_Woolf2021!$E$9:$E$93,1,EXP(LN((1.1*(Fperm_SI_Woolf2021!$E$9:$E$93-I$58)-63.1579*EXP(-0.19*Fperm_SI_Woolf2021!$E$9:$E$93)+63.1579*EXP(-0.19*I$58))/(Fperm_SI_Woolf2021!$E$9:$E$93-I$58))*(I$58-Fperm_SI_Woolf2021!$E$9:$E$93)/10))),Fperm_SI_Woolf2021!$D$9:$D$93)*I$57+INTERCEPT(Fperm_SI_Woolf2021!$F$9:$F$93*EXP(-Fperm_SI_Woolf2021!$I$9:$I$93*$C63*IF(I$58=Fperm_SI_Woolf2021!$E$9:$E$93,1,EXP(LN((1.1*(Fperm_SI_Woolf2021!$E$9:$E$93-I$58)-63.1579*EXP(-0.19*Fperm_SI_Woolf2021!$E$9:$E$93)+63.1579*EXP(-0.19*I$58))/(Fperm_SI_Woolf2021!$E$9:$E$93-I$58))*(I$58-Fperm_SI_Woolf2021!$E$9:$E$93)/10))) + Fperm_SI_Woolf2021!$G$9:$G$93*EXP(-Fperm_SI_Woolf2021!$J$9:$J$93*$C63*IF(I$58=Fperm_SI_Woolf2021!$E$9:$E$93,1,EXP(LN((1.1*(Fperm_SI_Woolf2021!$E$9:$E$93-I$58)-63.1579*EXP(-0.19*Fperm_SI_Woolf2021!$E$9:$E$93)+63.1579*EXP(-0.19*I$58))/(Fperm_SI_Woolf2021!$E$9:$E$93-I$58))*(I$58-Fperm_SI_Woolf2021!$E$9:$E$93)/10))) + Fperm_SI_Woolf2021!$H$9:$H$93*EXP(-Fperm_SI_Woolf2021!$K$9:$K$93*$C63*IF(I$58=Fperm_SI_Woolf2021!$E$9:$E$93,1,EXP(LN((1.1*(Fperm_SI_Woolf2021!$E$9:$E$93-I$58)-63.1579*EXP(-0.19*Fperm_SI_Woolf2021!$E$9:$E$93)+63.1579*EXP(-0.19*I$58))/(Fperm_SI_Woolf2021!$E$9:$E$93-I$58))*(I$58-Fperm_SI_Woolf2021!$E$9:$E$93)/10))),Fperm_SI_Woolf2021!$D$9:$D$93))</f>
        <v>1</v>
      </c>
      <c r="J63" s="51" cm="1">
        <f t="array" ref="J63">MIN(1,SLOPE(Fperm_SI_Woolf2021!$F$9:$F$93*EXP(-Fperm_SI_Woolf2021!$I$9:$I$93*$C63*IF(J$58=Fperm_SI_Woolf2021!$E$9:$E$93,1,EXP(LN((1.1*(Fperm_SI_Woolf2021!$E$9:$E$93-J$58)-63.1579*EXP(-0.19*Fperm_SI_Woolf2021!$E$9:$E$93)+63.1579*EXP(-0.19*J$58))/(Fperm_SI_Woolf2021!$E$9:$E$93-J$58))*(J$58-Fperm_SI_Woolf2021!$E$9:$E$93)/10))) + Fperm_SI_Woolf2021!$G$9:$G$93*EXP(-Fperm_SI_Woolf2021!$J$9:$J$93*$C63*IF(J$58=Fperm_SI_Woolf2021!$E$9:$E$93,1,EXP(LN((1.1*(Fperm_SI_Woolf2021!$E$9:$E$93-J$58)-63.1579*EXP(-0.19*Fperm_SI_Woolf2021!$E$9:$E$93)+63.1579*EXP(-0.19*J$58))/(Fperm_SI_Woolf2021!$E$9:$E$93-J$58))*(J$58-Fperm_SI_Woolf2021!$E$9:$E$93)/10))) + Fperm_SI_Woolf2021!$H$9:$H$93*EXP(-Fperm_SI_Woolf2021!$K$9:$K$93*$C63*IF(J$58=Fperm_SI_Woolf2021!$E$9:$E$93,1,EXP(LN((1.1*(Fperm_SI_Woolf2021!$E$9:$E$93-J$58)-63.1579*EXP(-0.19*Fperm_SI_Woolf2021!$E$9:$E$93)+63.1579*EXP(-0.19*J$58))/(Fperm_SI_Woolf2021!$E$9:$E$93-J$58))*(J$58-Fperm_SI_Woolf2021!$E$9:$E$93)/10))),Fperm_SI_Woolf2021!$D$9:$D$93)*J$57+INTERCEPT(Fperm_SI_Woolf2021!$F$9:$F$93*EXP(-Fperm_SI_Woolf2021!$I$9:$I$93*$C63*IF(J$58=Fperm_SI_Woolf2021!$E$9:$E$93,1,EXP(LN((1.1*(Fperm_SI_Woolf2021!$E$9:$E$93-J$58)-63.1579*EXP(-0.19*Fperm_SI_Woolf2021!$E$9:$E$93)+63.1579*EXP(-0.19*J$58))/(Fperm_SI_Woolf2021!$E$9:$E$93-J$58))*(J$58-Fperm_SI_Woolf2021!$E$9:$E$93)/10))) + Fperm_SI_Woolf2021!$G$9:$G$93*EXP(-Fperm_SI_Woolf2021!$J$9:$J$93*$C63*IF(J$58=Fperm_SI_Woolf2021!$E$9:$E$93,1,EXP(LN((1.1*(Fperm_SI_Woolf2021!$E$9:$E$93-J$58)-63.1579*EXP(-0.19*Fperm_SI_Woolf2021!$E$9:$E$93)+63.1579*EXP(-0.19*J$58))/(Fperm_SI_Woolf2021!$E$9:$E$93-J$58))*(J$58-Fperm_SI_Woolf2021!$E$9:$E$93)/10))) + Fperm_SI_Woolf2021!$H$9:$H$93*EXP(-Fperm_SI_Woolf2021!$K$9:$K$93*$C63*IF(J$58=Fperm_SI_Woolf2021!$E$9:$E$93,1,EXP(LN((1.1*(Fperm_SI_Woolf2021!$E$9:$E$93-J$58)-63.1579*EXP(-0.19*Fperm_SI_Woolf2021!$E$9:$E$93)+63.1579*EXP(-0.19*J$58))/(Fperm_SI_Woolf2021!$E$9:$E$93-J$58))*(J$58-Fperm_SI_Woolf2021!$E$9:$E$93)/10))),Fperm_SI_Woolf2021!$D$9:$D$93))</f>
        <v>0.99433623107782687</v>
      </c>
      <c r="K63" s="51" cm="1">
        <f t="array" ref="K63">MIN(1,SLOPE(Fperm_SI_Woolf2021!$F$9:$F$93*EXP(-Fperm_SI_Woolf2021!$I$9:$I$93*$C63*IF(K$58=Fperm_SI_Woolf2021!$E$9:$E$93,1,EXP(LN((1.1*(Fperm_SI_Woolf2021!$E$9:$E$93-K$58)-63.1579*EXP(-0.19*Fperm_SI_Woolf2021!$E$9:$E$93)+63.1579*EXP(-0.19*K$58))/(Fperm_SI_Woolf2021!$E$9:$E$93-K$58))*(K$58-Fperm_SI_Woolf2021!$E$9:$E$93)/10))) + Fperm_SI_Woolf2021!$G$9:$G$93*EXP(-Fperm_SI_Woolf2021!$J$9:$J$93*$C63*IF(K$58=Fperm_SI_Woolf2021!$E$9:$E$93,1,EXP(LN((1.1*(Fperm_SI_Woolf2021!$E$9:$E$93-K$58)-63.1579*EXP(-0.19*Fperm_SI_Woolf2021!$E$9:$E$93)+63.1579*EXP(-0.19*K$58))/(Fperm_SI_Woolf2021!$E$9:$E$93-K$58))*(K$58-Fperm_SI_Woolf2021!$E$9:$E$93)/10))) + Fperm_SI_Woolf2021!$H$9:$H$93*EXP(-Fperm_SI_Woolf2021!$K$9:$K$93*$C63*IF(K$58=Fperm_SI_Woolf2021!$E$9:$E$93,1,EXP(LN((1.1*(Fperm_SI_Woolf2021!$E$9:$E$93-K$58)-63.1579*EXP(-0.19*Fperm_SI_Woolf2021!$E$9:$E$93)+63.1579*EXP(-0.19*K$58))/(Fperm_SI_Woolf2021!$E$9:$E$93-K$58))*(K$58-Fperm_SI_Woolf2021!$E$9:$E$93)/10))),Fperm_SI_Woolf2021!$D$9:$D$93)*K$57+INTERCEPT(Fperm_SI_Woolf2021!$F$9:$F$93*EXP(-Fperm_SI_Woolf2021!$I$9:$I$93*$C63*IF(K$58=Fperm_SI_Woolf2021!$E$9:$E$93,1,EXP(LN((1.1*(Fperm_SI_Woolf2021!$E$9:$E$93-K$58)-63.1579*EXP(-0.19*Fperm_SI_Woolf2021!$E$9:$E$93)+63.1579*EXP(-0.19*K$58))/(Fperm_SI_Woolf2021!$E$9:$E$93-K$58))*(K$58-Fperm_SI_Woolf2021!$E$9:$E$93)/10))) + Fperm_SI_Woolf2021!$G$9:$G$93*EXP(-Fperm_SI_Woolf2021!$J$9:$J$93*$C63*IF(K$58=Fperm_SI_Woolf2021!$E$9:$E$93,1,EXP(LN((1.1*(Fperm_SI_Woolf2021!$E$9:$E$93-K$58)-63.1579*EXP(-0.19*Fperm_SI_Woolf2021!$E$9:$E$93)+63.1579*EXP(-0.19*K$58))/(Fperm_SI_Woolf2021!$E$9:$E$93-K$58))*(K$58-Fperm_SI_Woolf2021!$E$9:$E$93)/10))) + Fperm_SI_Woolf2021!$H$9:$H$93*EXP(-Fperm_SI_Woolf2021!$K$9:$K$93*$C63*IF(K$58=Fperm_SI_Woolf2021!$E$9:$E$93,1,EXP(LN((1.1*(Fperm_SI_Woolf2021!$E$9:$E$93-K$58)-63.1579*EXP(-0.19*Fperm_SI_Woolf2021!$E$9:$E$93)+63.1579*EXP(-0.19*K$58))/(Fperm_SI_Woolf2021!$E$9:$E$93-K$58))*(K$58-Fperm_SI_Woolf2021!$E$9:$E$93)/10))),Fperm_SI_Woolf2021!$D$9:$D$93))</f>
        <v>0.98160149030738009</v>
      </c>
      <c r="L63" s="51" cm="1">
        <f t="array" ref="L63">MIN(1,SLOPE(Fperm_SI_Woolf2021!$F$9:$F$93*EXP(-Fperm_SI_Woolf2021!$I$9:$I$93*$C63*IF(L$58=Fperm_SI_Woolf2021!$E$9:$E$93,1,EXP(LN((1.1*(Fperm_SI_Woolf2021!$E$9:$E$93-L$58)-63.1579*EXP(-0.19*Fperm_SI_Woolf2021!$E$9:$E$93)+63.1579*EXP(-0.19*L$58))/(Fperm_SI_Woolf2021!$E$9:$E$93-L$58))*(L$58-Fperm_SI_Woolf2021!$E$9:$E$93)/10))) + Fperm_SI_Woolf2021!$G$9:$G$93*EXP(-Fperm_SI_Woolf2021!$J$9:$J$93*$C63*IF(L$58=Fperm_SI_Woolf2021!$E$9:$E$93,1,EXP(LN((1.1*(Fperm_SI_Woolf2021!$E$9:$E$93-L$58)-63.1579*EXP(-0.19*Fperm_SI_Woolf2021!$E$9:$E$93)+63.1579*EXP(-0.19*L$58))/(Fperm_SI_Woolf2021!$E$9:$E$93-L$58))*(L$58-Fperm_SI_Woolf2021!$E$9:$E$93)/10))) + Fperm_SI_Woolf2021!$H$9:$H$93*EXP(-Fperm_SI_Woolf2021!$K$9:$K$93*$C63*IF(L$58=Fperm_SI_Woolf2021!$E$9:$E$93,1,EXP(LN((1.1*(Fperm_SI_Woolf2021!$E$9:$E$93-L$58)-63.1579*EXP(-0.19*Fperm_SI_Woolf2021!$E$9:$E$93)+63.1579*EXP(-0.19*L$58))/(Fperm_SI_Woolf2021!$E$9:$E$93-L$58))*(L$58-Fperm_SI_Woolf2021!$E$9:$E$93)/10))),Fperm_SI_Woolf2021!$D$9:$D$93)*L$57+INTERCEPT(Fperm_SI_Woolf2021!$F$9:$F$93*EXP(-Fperm_SI_Woolf2021!$I$9:$I$93*$C63*IF(L$58=Fperm_SI_Woolf2021!$E$9:$E$93,1,EXP(LN((1.1*(Fperm_SI_Woolf2021!$E$9:$E$93-L$58)-63.1579*EXP(-0.19*Fperm_SI_Woolf2021!$E$9:$E$93)+63.1579*EXP(-0.19*L$58))/(Fperm_SI_Woolf2021!$E$9:$E$93-L$58))*(L$58-Fperm_SI_Woolf2021!$E$9:$E$93)/10))) + Fperm_SI_Woolf2021!$G$9:$G$93*EXP(-Fperm_SI_Woolf2021!$J$9:$J$93*$C63*IF(L$58=Fperm_SI_Woolf2021!$E$9:$E$93,1,EXP(LN((1.1*(Fperm_SI_Woolf2021!$E$9:$E$93-L$58)-63.1579*EXP(-0.19*Fperm_SI_Woolf2021!$E$9:$E$93)+63.1579*EXP(-0.19*L$58))/(Fperm_SI_Woolf2021!$E$9:$E$93-L$58))*(L$58-Fperm_SI_Woolf2021!$E$9:$E$93)/10))) + Fperm_SI_Woolf2021!$H$9:$H$93*EXP(-Fperm_SI_Woolf2021!$K$9:$K$93*$C63*IF(L$58=Fperm_SI_Woolf2021!$E$9:$E$93,1,EXP(LN((1.1*(Fperm_SI_Woolf2021!$E$9:$E$93-L$58)-63.1579*EXP(-0.19*Fperm_SI_Woolf2021!$E$9:$E$93)+63.1579*EXP(-0.19*L$58))/(Fperm_SI_Woolf2021!$E$9:$E$93-L$58))*(L$58-Fperm_SI_Woolf2021!$E$9:$E$93)/10))),Fperm_SI_Woolf2021!$D$9:$D$93))</f>
        <v>0.9688667495369333</v>
      </c>
      <c r="M63" s="51" cm="1">
        <f t="array" ref="M63">MIN(1,SLOPE(Fperm_SI_Woolf2021!$F$9:$F$93*EXP(-Fperm_SI_Woolf2021!$I$9:$I$93*$C63*IF(M$58=Fperm_SI_Woolf2021!$E$9:$E$93,1,EXP(LN((1.1*(Fperm_SI_Woolf2021!$E$9:$E$93-M$58)-63.1579*EXP(-0.19*Fperm_SI_Woolf2021!$E$9:$E$93)+63.1579*EXP(-0.19*M$58))/(Fperm_SI_Woolf2021!$E$9:$E$93-M$58))*(M$58-Fperm_SI_Woolf2021!$E$9:$E$93)/10))) + Fperm_SI_Woolf2021!$G$9:$G$93*EXP(-Fperm_SI_Woolf2021!$J$9:$J$93*$C63*IF(M$58=Fperm_SI_Woolf2021!$E$9:$E$93,1,EXP(LN((1.1*(Fperm_SI_Woolf2021!$E$9:$E$93-M$58)-63.1579*EXP(-0.19*Fperm_SI_Woolf2021!$E$9:$E$93)+63.1579*EXP(-0.19*M$58))/(Fperm_SI_Woolf2021!$E$9:$E$93-M$58))*(M$58-Fperm_SI_Woolf2021!$E$9:$E$93)/10))) + Fperm_SI_Woolf2021!$H$9:$H$93*EXP(-Fperm_SI_Woolf2021!$K$9:$K$93*$C63*IF(M$58=Fperm_SI_Woolf2021!$E$9:$E$93,1,EXP(LN((1.1*(Fperm_SI_Woolf2021!$E$9:$E$93-M$58)-63.1579*EXP(-0.19*Fperm_SI_Woolf2021!$E$9:$E$93)+63.1579*EXP(-0.19*M$58))/(Fperm_SI_Woolf2021!$E$9:$E$93-M$58))*(M$58-Fperm_SI_Woolf2021!$E$9:$E$93)/10))),Fperm_SI_Woolf2021!$D$9:$D$93)*M$57+INTERCEPT(Fperm_SI_Woolf2021!$F$9:$F$93*EXP(-Fperm_SI_Woolf2021!$I$9:$I$93*$C63*IF(M$58=Fperm_SI_Woolf2021!$E$9:$E$93,1,EXP(LN((1.1*(Fperm_SI_Woolf2021!$E$9:$E$93-M$58)-63.1579*EXP(-0.19*Fperm_SI_Woolf2021!$E$9:$E$93)+63.1579*EXP(-0.19*M$58))/(Fperm_SI_Woolf2021!$E$9:$E$93-M$58))*(M$58-Fperm_SI_Woolf2021!$E$9:$E$93)/10))) + Fperm_SI_Woolf2021!$G$9:$G$93*EXP(-Fperm_SI_Woolf2021!$J$9:$J$93*$C63*IF(M$58=Fperm_SI_Woolf2021!$E$9:$E$93,1,EXP(LN((1.1*(Fperm_SI_Woolf2021!$E$9:$E$93-M$58)-63.1579*EXP(-0.19*Fperm_SI_Woolf2021!$E$9:$E$93)+63.1579*EXP(-0.19*M$58))/(Fperm_SI_Woolf2021!$E$9:$E$93-M$58))*(M$58-Fperm_SI_Woolf2021!$E$9:$E$93)/10))) + Fperm_SI_Woolf2021!$H$9:$H$93*EXP(-Fperm_SI_Woolf2021!$K$9:$K$93*$C63*IF(M$58=Fperm_SI_Woolf2021!$E$9:$E$93,1,EXP(LN((1.1*(Fperm_SI_Woolf2021!$E$9:$E$93-M$58)-63.1579*EXP(-0.19*Fperm_SI_Woolf2021!$E$9:$E$93)+63.1579*EXP(-0.19*M$58))/(Fperm_SI_Woolf2021!$E$9:$E$93-M$58))*(M$58-Fperm_SI_Woolf2021!$E$9:$E$93)/10))),Fperm_SI_Woolf2021!$D$9:$D$93))</f>
        <v>0.95613200876648652</v>
      </c>
      <c r="N63" s="51" cm="1">
        <f t="array" ref="N63">MIN(1,SLOPE(Fperm_SI_Woolf2021!$F$9:$F$93*EXP(-Fperm_SI_Woolf2021!$I$9:$I$93*$C63*IF(N$58=Fperm_SI_Woolf2021!$E$9:$E$93,1,EXP(LN((1.1*(Fperm_SI_Woolf2021!$E$9:$E$93-N$58)-63.1579*EXP(-0.19*Fperm_SI_Woolf2021!$E$9:$E$93)+63.1579*EXP(-0.19*N$58))/(Fperm_SI_Woolf2021!$E$9:$E$93-N$58))*(N$58-Fperm_SI_Woolf2021!$E$9:$E$93)/10))) + Fperm_SI_Woolf2021!$G$9:$G$93*EXP(-Fperm_SI_Woolf2021!$J$9:$J$93*$C63*IF(N$58=Fperm_SI_Woolf2021!$E$9:$E$93,1,EXP(LN((1.1*(Fperm_SI_Woolf2021!$E$9:$E$93-N$58)-63.1579*EXP(-0.19*Fperm_SI_Woolf2021!$E$9:$E$93)+63.1579*EXP(-0.19*N$58))/(Fperm_SI_Woolf2021!$E$9:$E$93-N$58))*(N$58-Fperm_SI_Woolf2021!$E$9:$E$93)/10))) + Fperm_SI_Woolf2021!$H$9:$H$93*EXP(-Fperm_SI_Woolf2021!$K$9:$K$93*$C63*IF(N$58=Fperm_SI_Woolf2021!$E$9:$E$93,1,EXP(LN((1.1*(Fperm_SI_Woolf2021!$E$9:$E$93-N$58)-63.1579*EXP(-0.19*Fperm_SI_Woolf2021!$E$9:$E$93)+63.1579*EXP(-0.19*N$58))/(Fperm_SI_Woolf2021!$E$9:$E$93-N$58))*(N$58-Fperm_SI_Woolf2021!$E$9:$E$93)/10))),Fperm_SI_Woolf2021!$D$9:$D$93)*N$57+INTERCEPT(Fperm_SI_Woolf2021!$F$9:$F$93*EXP(-Fperm_SI_Woolf2021!$I$9:$I$93*$C63*IF(N$58=Fperm_SI_Woolf2021!$E$9:$E$93,1,EXP(LN((1.1*(Fperm_SI_Woolf2021!$E$9:$E$93-N$58)-63.1579*EXP(-0.19*Fperm_SI_Woolf2021!$E$9:$E$93)+63.1579*EXP(-0.19*N$58))/(Fperm_SI_Woolf2021!$E$9:$E$93-N$58))*(N$58-Fperm_SI_Woolf2021!$E$9:$E$93)/10))) + Fperm_SI_Woolf2021!$G$9:$G$93*EXP(-Fperm_SI_Woolf2021!$J$9:$J$93*$C63*IF(N$58=Fperm_SI_Woolf2021!$E$9:$E$93,1,EXP(LN((1.1*(Fperm_SI_Woolf2021!$E$9:$E$93-N$58)-63.1579*EXP(-0.19*Fperm_SI_Woolf2021!$E$9:$E$93)+63.1579*EXP(-0.19*N$58))/(Fperm_SI_Woolf2021!$E$9:$E$93-N$58))*(N$58-Fperm_SI_Woolf2021!$E$9:$E$93)/10))) + Fperm_SI_Woolf2021!$H$9:$H$93*EXP(-Fperm_SI_Woolf2021!$K$9:$K$93*$C63*IF(N$58=Fperm_SI_Woolf2021!$E$9:$E$93,1,EXP(LN((1.1*(Fperm_SI_Woolf2021!$E$9:$E$93-N$58)-63.1579*EXP(-0.19*Fperm_SI_Woolf2021!$E$9:$E$93)+63.1579*EXP(-0.19*N$58))/(Fperm_SI_Woolf2021!$E$9:$E$93-N$58))*(N$58-Fperm_SI_Woolf2021!$E$9:$E$93)/10))),Fperm_SI_Woolf2021!$D$9:$D$93))</f>
        <v>0.94339726799603962</v>
      </c>
      <c r="O63" s="51" cm="1">
        <f t="array" ref="O63">MIN(1,SLOPE(Fperm_SI_Woolf2021!$F$9:$F$93*EXP(-Fperm_SI_Woolf2021!$I$9:$I$93*$C63*IF(O$58=Fperm_SI_Woolf2021!$E$9:$E$93,1,EXP(LN((1.1*(Fperm_SI_Woolf2021!$E$9:$E$93-O$58)-63.1579*EXP(-0.19*Fperm_SI_Woolf2021!$E$9:$E$93)+63.1579*EXP(-0.19*O$58))/(Fperm_SI_Woolf2021!$E$9:$E$93-O$58))*(O$58-Fperm_SI_Woolf2021!$E$9:$E$93)/10))) + Fperm_SI_Woolf2021!$G$9:$G$93*EXP(-Fperm_SI_Woolf2021!$J$9:$J$93*$C63*IF(O$58=Fperm_SI_Woolf2021!$E$9:$E$93,1,EXP(LN((1.1*(Fperm_SI_Woolf2021!$E$9:$E$93-O$58)-63.1579*EXP(-0.19*Fperm_SI_Woolf2021!$E$9:$E$93)+63.1579*EXP(-0.19*O$58))/(Fperm_SI_Woolf2021!$E$9:$E$93-O$58))*(O$58-Fperm_SI_Woolf2021!$E$9:$E$93)/10))) + Fperm_SI_Woolf2021!$H$9:$H$93*EXP(-Fperm_SI_Woolf2021!$K$9:$K$93*$C63*IF(O$58=Fperm_SI_Woolf2021!$E$9:$E$93,1,EXP(LN((1.1*(Fperm_SI_Woolf2021!$E$9:$E$93-O$58)-63.1579*EXP(-0.19*Fperm_SI_Woolf2021!$E$9:$E$93)+63.1579*EXP(-0.19*O$58))/(Fperm_SI_Woolf2021!$E$9:$E$93-O$58))*(O$58-Fperm_SI_Woolf2021!$E$9:$E$93)/10))),Fperm_SI_Woolf2021!$D$9:$D$93)*O$57+INTERCEPT(Fperm_SI_Woolf2021!$F$9:$F$93*EXP(-Fperm_SI_Woolf2021!$I$9:$I$93*$C63*IF(O$58=Fperm_SI_Woolf2021!$E$9:$E$93,1,EXP(LN((1.1*(Fperm_SI_Woolf2021!$E$9:$E$93-O$58)-63.1579*EXP(-0.19*Fperm_SI_Woolf2021!$E$9:$E$93)+63.1579*EXP(-0.19*O$58))/(Fperm_SI_Woolf2021!$E$9:$E$93-O$58))*(O$58-Fperm_SI_Woolf2021!$E$9:$E$93)/10))) + Fperm_SI_Woolf2021!$G$9:$G$93*EXP(-Fperm_SI_Woolf2021!$J$9:$J$93*$C63*IF(O$58=Fperm_SI_Woolf2021!$E$9:$E$93,1,EXP(LN((1.1*(Fperm_SI_Woolf2021!$E$9:$E$93-O$58)-63.1579*EXP(-0.19*Fperm_SI_Woolf2021!$E$9:$E$93)+63.1579*EXP(-0.19*O$58))/(Fperm_SI_Woolf2021!$E$9:$E$93-O$58))*(O$58-Fperm_SI_Woolf2021!$E$9:$E$93)/10))) + Fperm_SI_Woolf2021!$H$9:$H$93*EXP(-Fperm_SI_Woolf2021!$K$9:$K$93*$C63*IF(O$58=Fperm_SI_Woolf2021!$E$9:$E$93,1,EXP(LN((1.1*(Fperm_SI_Woolf2021!$E$9:$E$93-O$58)-63.1579*EXP(-0.19*Fperm_SI_Woolf2021!$E$9:$E$93)+63.1579*EXP(-0.19*O$58))/(Fperm_SI_Woolf2021!$E$9:$E$93-O$58))*(O$58-Fperm_SI_Woolf2021!$E$9:$E$93)/10))),Fperm_SI_Woolf2021!$D$9:$D$93))</f>
        <v>0.93066252722559284</v>
      </c>
      <c r="P63" s="51" cm="1">
        <f t="array" ref="P63">MIN(1,SLOPE(Fperm_SI_Woolf2021!$F$9:$F$93*EXP(-Fperm_SI_Woolf2021!$I$9:$I$93*$C63*IF(P$58=Fperm_SI_Woolf2021!$E$9:$E$93,1,EXP(LN((1.1*(Fperm_SI_Woolf2021!$E$9:$E$93-P$58)-63.1579*EXP(-0.19*Fperm_SI_Woolf2021!$E$9:$E$93)+63.1579*EXP(-0.19*P$58))/(Fperm_SI_Woolf2021!$E$9:$E$93-P$58))*(P$58-Fperm_SI_Woolf2021!$E$9:$E$93)/10))) + Fperm_SI_Woolf2021!$G$9:$G$93*EXP(-Fperm_SI_Woolf2021!$J$9:$J$93*$C63*IF(P$58=Fperm_SI_Woolf2021!$E$9:$E$93,1,EXP(LN((1.1*(Fperm_SI_Woolf2021!$E$9:$E$93-P$58)-63.1579*EXP(-0.19*Fperm_SI_Woolf2021!$E$9:$E$93)+63.1579*EXP(-0.19*P$58))/(Fperm_SI_Woolf2021!$E$9:$E$93-P$58))*(P$58-Fperm_SI_Woolf2021!$E$9:$E$93)/10))) + Fperm_SI_Woolf2021!$H$9:$H$93*EXP(-Fperm_SI_Woolf2021!$K$9:$K$93*$C63*IF(P$58=Fperm_SI_Woolf2021!$E$9:$E$93,1,EXP(LN((1.1*(Fperm_SI_Woolf2021!$E$9:$E$93-P$58)-63.1579*EXP(-0.19*Fperm_SI_Woolf2021!$E$9:$E$93)+63.1579*EXP(-0.19*P$58))/(Fperm_SI_Woolf2021!$E$9:$E$93-P$58))*(P$58-Fperm_SI_Woolf2021!$E$9:$E$93)/10))),Fperm_SI_Woolf2021!$D$9:$D$93)*P$57+INTERCEPT(Fperm_SI_Woolf2021!$F$9:$F$93*EXP(-Fperm_SI_Woolf2021!$I$9:$I$93*$C63*IF(P$58=Fperm_SI_Woolf2021!$E$9:$E$93,1,EXP(LN((1.1*(Fperm_SI_Woolf2021!$E$9:$E$93-P$58)-63.1579*EXP(-0.19*Fperm_SI_Woolf2021!$E$9:$E$93)+63.1579*EXP(-0.19*P$58))/(Fperm_SI_Woolf2021!$E$9:$E$93-P$58))*(P$58-Fperm_SI_Woolf2021!$E$9:$E$93)/10))) + Fperm_SI_Woolf2021!$G$9:$G$93*EXP(-Fperm_SI_Woolf2021!$J$9:$J$93*$C63*IF(P$58=Fperm_SI_Woolf2021!$E$9:$E$93,1,EXP(LN((1.1*(Fperm_SI_Woolf2021!$E$9:$E$93-P$58)-63.1579*EXP(-0.19*Fperm_SI_Woolf2021!$E$9:$E$93)+63.1579*EXP(-0.19*P$58))/(Fperm_SI_Woolf2021!$E$9:$E$93-P$58))*(P$58-Fperm_SI_Woolf2021!$E$9:$E$93)/10))) + Fperm_SI_Woolf2021!$H$9:$H$93*EXP(-Fperm_SI_Woolf2021!$K$9:$K$93*$C63*IF(P$58=Fperm_SI_Woolf2021!$E$9:$E$93,1,EXP(LN((1.1*(Fperm_SI_Woolf2021!$E$9:$E$93-P$58)-63.1579*EXP(-0.19*Fperm_SI_Woolf2021!$E$9:$E$93)+63.1579*EXP(-0.19*P$58))/(Fperm_SI_Woolf2021!$E$9:$E$93-P$58))*(P$58-Fperm_SI_Woolf2021!$E$9:$E$93)/10))),Fperm_SI_Woolf2021!$D$9:$D$93))</f>
        <v>0.91792778645514606</v>
      </c>
      <c r="Q63" s="51" cm="1">
        <f t="array" ref="Q63">MIN(1,SLOPE(Fperm_SI_Woolf2021!$F$9:$F$93*EXP(-Fperm_SI_Woolf2021!$I$9:$I$93*$C63*IF(Q$58=Fperm_SI_Woolf2021!$E$9:$E$93,1,EXP(LN((1.1*(Fperm_SI_Woolf2021!$E$9:$E$93-Q$58)-63.1579*EXP(-0.19*Fperm_SI_Woolf2021!$E$9:$E$93)+63.1579*EXP(-0.19*Q$58))/(Fperm_SI_Woolf2021!$E$9:$E$93-Q$58))*(Q$58-Fperm_SI_Woolf2021!$E$9:$E$93)/10))) + Fperm_SI_Woolf2021!$G$9:$G$93*EXP(-Fperm_SI_Woolf2021!$J$9:$J$93*$C63*IF(Q$58=Fperm_SI_Woolf2021!$E$9:$E$93,1,EXP(LN((1.1*(Fperm_SI_Woolf2021!$E$9:$E$93-Q$58)-63.1579*EXP(-0.19*Fperm_SI_Woolf2021!$E$9:$E$93)+63.1579*EXP(-0.19*Q$58))/(Fperm_SI_Woolf2021!$E$9:$E$93-Q$58))*(Q$58-Fperm_SI_Woolf2021!$E$9:$E$93)/10))) + Fperm_SI_Woolf2021!$H$9:$H$93*EXP(-Fperm_SI_Woolf2021!$K$9:$K$93*$C63*IF(Q$58=Fperm_SI_Woolf2021!$E$9:$E$93,1,EXP(LN((1.1*(Fperm_SI_Woolf2021!$E$9:$E$93-Q$58)-63.1579*EXP(-0.19*Fperm_SI_Woolf2021!$E$9:$E$93)+63.1579*EXP(-0.19*Q$58))/(Fperm_SI_Woolf2021!$E$9:$E$93-Q$58))*(Q$58-Fperm_SI_Woolf2021!$E$9:$E$93)/10))),Fperm_SI_Woolf2021!$D$9:$D$93)*Q$57+INTERCEPT(Fperm_SI_Woolf2021!$F$9:$F$93*EXP(-Fperm_SI_Woolf2021!$I$9:$I$93*$C63*IF(Q$58=Fperm_SI_Woolf2021!$E$9:$E$93,1,EXP(LN((1.1*(Fperm_SI_Woolf2021!$E$9:$E$93-Q$58)-63.1579*EXP(-0.19*Fperm_SI_Woolf2021!$E$9:$E$93)+63.1579*EXP(-0.19*Q$58))/(Fperm_SI_Woolf2021!$E$9:$E$93-Q$58))*(Q$58-Fperm_SI_Woolf2021!$E$9:$E$93)/10))) + Fperm_SI_Woolf2021!$G$9:$G$93*EXP(-Fperm_SI_Woolf2021!$J$9:$J$93*$C63*IF(Q$58=Fperm_SI_Woolf2021!$E$9:$E$93,1,EXP(LN((1.1*(Fperm_SI_Woolf2021!$E$9:$E$93-Q$58)-63.1579*EXP(-0.19*Fperm_SI_Woolf2021!$E$9:$E$93)+63.1579*EXP(-0.19*Q$58))/(Fperm_SI_Woolf2021!$E$9:$E$93-Q$58))*(Q$58-Fperm_SI_Woolf2021!$E$9:$E$93)/10))) + Fperm_SI_Woolf2021!$H$9:$H$93*EXP(-Fperm_SI_Woolf2021!$K$9:$K$93*$C63*IF(Q$58=Fperm_SI_Woolf2021!$E$9:$E$93,1,EXP(LN((1.1*(Fperm_SI_Woolf2021!$E$9:$E$93-Q$58)-63.1579*EXP(-0.19*Fperm_SI_Woolf2021!$E$9:$E$93)+63.1579*EXP(-0.19*Q$58))/(Fperm_SI_Woolf2021!$E$9:$E$93-Q$58))*(Q$58-Fperm_SI_Woolf2021!$E$9:$E$93)/10))),Fperm_SI_Woolf2021!$D$9:$D$93))</f>
        <v>0.90519304568469927</v>
      </c>
      <c r="R63" s="51" cm="1">
        <f t="array" ref="R63">MIN(1,SLOPE(Fperm_SI_Woolf2021!$F$9:$F$93*EXP(-Fperm_SI_Woolf2021!$I$9:$I$93*$C63*IF(R$58=Fperm_SI_Woolf2021!$E$9:$E$93,1,EXP(LN((1.1*(Fperm_SI_Woolf2021!$E$9:$E$93-R$58)-63.1579*EXP(-0.19*Fperm_SI_Woolf2021!$E$9:$E$93)+63.1579*EXP(-0.19*R$58))/(Fperm_SI_Woolf2021!$E$9:$E$93-R$58))*(R$58-Fperm_SI_Woolf2021!$E$9:$E$93)/10))) + Fperm_SI_Woolf2021!$G$9:$G$93*EXP(-Fperm_SI_Woolf2021!$J$9:$J$93*$C63*IF(R$58=Fperm_SI_Woolf2021!$E$9:$E$93,1,EXP(LN((1.1*(Fperm_SI_Woolf2021!$E$9:$E$93-R$58)-63.1579*EXP(-0.19*Fperm_SI_Woolf2021!$E$9:$E$93)+63.1579*EXP(-0.19*R$58))/(Fperm_SI_Woolf2021!$E$9:$E$93-R$58))*(R$58-Fperm_SI_Woolf2021!$E$9:$E$93)/10))) + Fperm_SI_Woolf2021!$H$9:$H$93*EXP(-Fperm_SI_Woolf2021!$K$9:$K$93*$C63*IF(R$58=Fperm_SI_Woolf2021!$E$9:$E$93,1,EXP(LN((1.1*(Fperm_SI_Woolf2021!$E$9:$E$93-R$58)-63.1579*EXP(-0.19*Fperm_SI_Woolf2021!$E$9:$E$93)+63.1579*EXP(-0.19*R$58))/(Fperm_SI_Woolf2021!$E$9:$E$93-R$58))*(R$58-Fperm_SI_Woolf2021!$E$9:$E$93)/10))),Fperm_SI_Woolf2021!$D$9:$D$93)*R$57+INTERCEPT(Fperm_SI_Woolf2021!$F$9:$F$93*EXP(-Fperm_SI_Woolf2021!$I$9:$I$93*$C63*IF(R$58=Fperm_SI_Woolf2021!$E$9:$E$93,1,EXP(LN((1.1*(Fperm_SI_Woolf2021!$E$9:$E$93-R$58)-63.1579*EXP(-0.19*Fperm_SI_Woolf2021!$E$9:$E$93)+63.1579*EXP(-0.19*R$58))/(Fperm_SI_Woolf2021!$E$9:$E$93-R$58))*(R$58-Fperm_SI_Woolf2021!$E$9:$E$93)/10))) + Fperm_SI_Woolf2021!$G$9:$G$93*EXP(-Fperm_SI_Woolf2021!$J$9:$J$93*$C63*IF(R$58=Fperm_SI_Woolf2021!$E$9:$E$93,1,EXP(LN((1.1*(Fperm_SI_Woolf2021!$E$9:$E$93-R$58)-63.1579*EXP(-0.19*Fperm_SI_Woolf2021!$E$9:$E$93)+63.1579*EXP(-0.19*R$58))/(Fperm_SI_Woolf2021!$E$9:$E$93-R$58))*(R$58-Fperm_SI_Woolf2021!$E$9:$E$93)/10))) + Fperm_SI_Woolf2021!$H$9:$H$93*EXP(-Fperm_SI_Woolf2021!$K$9:$K$93*$C63*IF(R$58=Fperm_SI_Woolf2021!$E$9:$E$93,1,EXP(LN((1.1*(Fperm_SI_Woolf2021!$E$9:$E$93-R$58)-63.1579*EXP(-0.19*Fperm_SI_Woolf2021!$E$9:$E$93)+63.1579*EXP(-0.19*R$58))/(Fperm_SI_Woolf2021!$E$9:$E$93-R$58))*(R$58-Fperm_SI_Woolf2021!$E$9:$E$93)/10))),Fperm_SI_Woolf2021!$D$9:$D$93))</f>
        <v>0.89245830491425249</v>
      </c>
      <c r="S63" s="51" cm="1">
        <f t="array" ref="S63">MIN(1,SLOPE(Fperm_SI_Woolf2021!$F$9:$F$93*EXP(-Fperm_SI_Woolf2021!$I$9:$I$93*$C63*IF(S$58=Fperm_SI_Woolf2021!$E$9:$E$93,1,EXP(LN((1.1*(Fperm_SI_Woolf2021!$E$9:$E$93-S$58)-63.1579*EXP(-0.19*Fperm_SI_Woolf2021!$E$9:$E$93)+63.1579*EXP(-0.19*S$58))/(Fperm_SI_Woolf2021!$E$9:$E$93-S$58))*(S$58-Fperm_SI_Woolf2021!$E$9:$E$93)/10))) + Fperm_SI_Woolf2021!$G$9:$G$93*EXP(-Fperm_SI_Woolf2021!$J$9:$J$93*$C63*IF(S$58=Fperm_SI_Woolf2021!$E$9:$E$93,1,EXP(LN((1.1*(Fperm_SI_Woolf2021!$E$9:$E$93-S$58)-63.1579*EXP(-0.19*Fperm_SI_Woolf2021!$E$9:$E$93)+63.1579*EXP(-0.19*S$58))/(Fperm_SI_Woolf2021!$E$9:$E$93-S$58))*(S$58-Fperm_SI_Woolf2021!$E$9:$E$93)/10))) + Fperm_SI_Woolf2021!$H$9:$H$93*EXP(-Fperm_SI_Woolf2021!$K$9:$K$93*$C63*IF(S$58=Fperm_SI_Woolf2021!$E$9:$E$93,1,EXP(LN((1.1*(Fperm_SI_Woolf2021!$E$9:$E$93-S$58)-63.1579*EXP(-0.19*Fperm_SI_Woolf2021!$E$9:$E$93)+63.1579*EXP(-0.19*S$58))/(Fperm_SI_Woolf2021!$E$9:$E$93-S$58))*(S$58-Fperm_SI_Woolf2021!$E$9:$E$93)/10))),Fperm_SI_Woolf2021!$D$9:$D$93)*S$57+INTERCEPT(Fperm_SI_Woolf2021!$F$9:$F$93*EXP(-Fperm_SI_Woolf2021!$I$9:$I$93*$C63*IF(S$58=Fperm_SI_Woolf2021!$E$9:$E$93,1,EXP(LN((1.1*(Fperm_SI_Woolf2021!$E$9:$E$93-S$58)-63.1579*EXP(-0.19*Fperm_SI_Woolf2021!$E$9:$E$93)+63.1579*EXP(-0.19*S$58))/(Fperm_SI_Woolf2021!$E$9:$E$93-S$58))*(S$58-Fperm_SI_Woolf2021!$E$9:$E$93)/10))) + Fperm_SI_Woolf2021!$G$9:$G$93*EXP(-Fperm_SI_Woolf2021!$J$9:$J$93*$C63*IF(S$58=Fperm_SI_Woolf2021!$E$9:$E$93,1,EXP(LN((1.1*(Fperm_SI_Woolf2021!$E$9:$E$93-S$58)-63.1579*EXP(-0.19*Fperm_SI_Woolf2021!$E$9:$E$93)+63.1579*EXP(-0.19*S$58))/(Fperm_SI_Woolf2021!$E$9:$E$93-S$58))*(S$58-Fperm_SI_Woolf2021!$E$9:$E$93)/10))) + Fperm_SI_Woolf2021!$H$9:$H$93*EXP(-Fperm_SI_Woolf2021!$K$9:$K$93*$C63*IF(S$58=Fperm_SI_Woolf2021!$E$9:$E$93,1,EXP(LN((1.1*(Fperm_SI_Woolf2021!$E$9:$E$93-S$58)-63.1579*EXP(-0.19*Fperm_SI_Woolf2021!$E$9:$E$93)+63.1579*EXP(-0.19*S$58))/(Fperm_SI_Woolf2021!$E$9:$E$93-S$58))*(S$58-Fperm_SI_Woolf2021!$E$9:$E$93)/10))),Fperm_SI_Woolf2021!$D$9:$D$93))</f>
        <v>1</v>
      </c>
      <c r="T63" s="51" cm="1">
        <f t="array" ref="T63">MIN(1,SLOPE(Fperm_SI_Woolf2021!$F$9:$F$93*EXP(-Fperm_SI_Woolf2021!$I$9:$I$93*$C63*IF(T$58=Fperm_SI_Woolf2021!$E$9:$E$93,1,EXP(LN((1.1*(Fperm_SI_Woolf2021!$E$9:$E$93-T$58)-63.1579*EXP(-0.19*Fperm_SI_Woolf2021!$E$9:$E$93)+63.1579*EXP(-0.19*T$58))/(Fperm_SI_Woolf2021!$E$9:$E$93-T$58))*(T$58-Fperm_SI_Woolf2021!$E$9:$E$93)/10))) + Fperm_SI_Woolf2021!$G$9:$G$93*EXP(-Fperm_SI_Woolf2021!$J$9:$J$93*$C63*IF(T$58=Fperm_SI_Woolf2021!$E$9:$E$93,1,EXP(LN((1.1*(Fperm_SI_Woolf2021!$E$9:$E$93-T$58)-63.1579*EXP(-0.19*Fperm_SI_Woolf2021!$E$9:$E$93)+63.1579*EXP(-0.19*T$58))/(Fperm_SI_Woolf2021!$E$9:$E$93-T$58))*(T$58-Fperm_SI_Woolf2021!$E$9:$E$93)/10))) + Fperm_SI_Woolf2021!$H$9:$H$93*EXP(-Fperm_SI_Woolf2021!$K$9:$K$93*$C63*IF(T$58=Fperm_SI_Woolf2021!$E$9:$E$93,1,EXP(LN((1.1*(Fperm_SI_Woolf2021!$E$9:$E$93-T$58)-63.1579*EXP(-0.19*Fperm_SI_Woolf2021!$E$9:$E$93)+63.1579*EXP(-0.19*T$58))/(Fperm_SI_Woolf2021!$E$9:$E$93-T$58))*(T$58-Fperm_SI_Woolf2021!$E$9:$E$93)/10))),Fperm_SI_Woolf2021!$D$9:$D$93)*T$57+INTERCEPT(Fperm_SI_Woolf2021!$F$9:$F$93*EXP(-Fperm_SI_Woolf2021!$I$9:$I$93*$C63*IF(T$58=Fperm_SI_Woolf2021!$E$9:$E$93,1,EXP(LN((1.1*(Fperm_SI_Woolf2021!$E$9:$E$93-T$58)-63.1579*EXP(-0.19*Fperm_SI_Woolf2021!$E$9:$E$93)+63.1579*EXP(-0.19*T$58))/(Fperm_SI_Woolf2021!$E$9:$E$93-T$58))*(T$58-Fperm_SI_Woolf2021!$E$9:$E$93)/10))) + Fperm_SI_Woolf2021!$G$9:$G$93*EXP(-Fperm_SI_Woolf2021!$J$9:$J$93*$C63*IF(T$58=Fperm_SI_Woolf2021!$E$9:$E$93,1,EXP(LN((1.1*(Fperm_SI_Woolf2021!$E$9:$E$93-T$58)-63.1579*EXP(-0.19*Fperm_SI_Woolf2021!$E$9:$E$93)+63.1579*EXP(-0.19*T$58))/(Fperm_SI_Woolf2021!$E$9:$E$93-T$58))*(T$58-Fperm_SI_Woolf2021!$E$9:$E$93)/10))) + Fperm_SI_Woolf2021!$H$9:$H$93*EXP(-Fperm_SI_Woolf2021!$K$9:$K$93*$C63*IF(T$58=Fperm_SI_Woolf2021!$E$9:$E$93,1,EXP(LN((1.1*(Fperm_SI_Woolf2021!$E$9:$E$93-T$58)-63.1579*EXP(-0.19*Fperm_SI_Woolf2021!$E$9:$E$93)+63.1579*EXP(-0.19*T$58))/(Fperm_SI_Woolf2021!$E$9:$E$93-T$58))*(T$58-Fperm_SI_Woolf2021!$E$9:$E$93)/10))),Fperm_SI_Woolf2021!$D$9:$D$93))</f>
        <v>1</v>
      </c>
      <c r="U63" s="51" cm="1">
        <f t="array" ref="U63">MIN(1,SLOPE(Fperm_SI_Woolf2021!$F$9:$F$93*EXP(-Fperm_SI_Woolf2021!$I$9:$I$93*$C63*IF(U$58=Fperm_SI_Woolf2021!$E$9:$E$93,1,EXP(LN((1.1*(Fperm_SI_Woolf2021!$E$9:$E$93-U$58)-63.1579*EXP(-0.19*Fperm_SI_Woolf2021!$E$9:$E$93)+63.1579*EXP(-0.19*U$58))/(Fperm_SI_Woolf2021!$E$9:$E$93-U$58))*(U$58-Fperm_SI_Woolf2021!$E$9:$E$93)/10))) + Fperm_SI_Woolf2021!$G$9:$G$93*EXP(-Fperm_SI_Woolf2021!$J$9:$J$93*$C63*IF(U$58=Fperm_SI_Woolf2021!$E$9:$E$93,1,EXP(LN((1.1*(Fperm_SI_Woolf2021!$E$9:$E$93-U$58)-63.1579*EXP(-0.19*Fperm_SI_Woolf2021!$E$9:$E$93)+63.1579*EXP(-0.19*U$58))/(Fperm_SI_Woolf2021!$E$9:$E$93-U$58))*(U$58-Fperm_SI_Woolf2021!$E$9:$E$93)/10))) + Fperm_SI_Woolf2021!$H$9:$H$93*EXP(-Fperm_SI_Woolf2021!$K$9:$K$93*$C63*IF(U$58=Fperm_SI_Woolf2021!$E$9:$E$93,1,EXP(LN((1.1*(Fperm_SI_Woolf2021!$E$9:$E$93-U$58)-63.1579*EXP(-0.19*Fperm_SI_Woolf2021!$E$9:$E$93)+63.1579*EXP(-0.19*U$58))/(Fperm_SI_Woolf2021!$E$9:$E$93-U$58))*(U$58-Fperm_SI_Woolf2021!$E$9:$E$93)/10))),Fperm_SI_Woolf2021!$D$9:$D$93)*U$57+INTERCEPT(Fperm_SI_Woolf2021!$F$9:$F$93*EXP(-Fperm_SI_Woolf2021!$I$9:$I$93*$C63*IF(U$58=Fperm_SI_Woolf2021!$E$9:$E$93,1,EXP(LN((1.1*(Fperm_SI_Woolf2021!$E$9:$E$93-U$58)-63.1579*EXP(-0.19*Fperm_SI_Woolf2021!$E$9:$E$93)+63.1579*EXP(-0.19*U$58))/(Fperm_SI_Woolf2021!$E$9:$E$93-U$58))*(U$58-Fperm_SI_Woolf2021!$E$9:$E$93)/10))) + Fperm_SI_Woolf2021!$G$9:$G$93*EXP(-Fperm_SI_Woolf2021!$J$9:$J$93*$C63*IF(U$58=Fperm_SI_Woolf2021!$E$9:$E$93,1,EXP(LN((1.1*(Fperm_SI_Woolf2021!$E$9:$E$93-U$58)-63.1579*EXP(-0.19*Fperm_SI_Woolf2021!$E$9:$E$93)+63.1579*EXP(-0.19*U$58))/(Fperm_SI_Woolf2021!$E$9:$E$93-U$58))*(U$58-Fperm_SI_Woolf2021!$E$9:$E$93)/10))) + Fperm_SI_Woolf2021!$H$9:$H$93*EXP(-Fperm_SI_Woolf2021!$K$9:$K$93*$C63*IF(U$58=Fperm_SI_Woolf2021!$E$9:$E$93,1,EXP(LN((1.1*(Fperm_SI_Woolf2021!$E$9:$E$93-U$58)-63.1579*EXP(-0.19*Fperm_SI_Woolf2021!$E$9:$E$93)+63.1579*EXP(-0.19*U$58))/(Fperm_SI_Woolf2021!$E$9:$E$93-U$58))*(U$58-Fperm_SI_Woolf2021!$E$9:$E$93)/10))),Fperm_SI_Woolf2021!$D$9:$D$93))</f>
        <v>1</v>
      </c>
      <c r="V63" s="51" cm="1">
        <f t="array" ref="V63">MIN(1,SLOPE(Fperm_SI_Woolf2021!$F$9:$F$93*EXP(-Fperm_SI_Woolf2021!$I$9:$I$93*$C63*IF(V$58=Fperm_SI_Woolf2021!$E$9:$E$93,1,EXP(LN((1.1*(Fperm_SI_Woolf2021!$E$9:$E$93-V$58)-63.1579*EXP(-0.19*Fperm_SI_Woolf2021!$E$9:$E$93)+63.1579*EXP(-0.19*V$58))/(Fperm_SI_Woolf2021!$E$9:$E$93-V$58))*(V$58-Fperm_SI_Woolf2021!$E$9:$E$93)/10))) + Fperm_SI_Woolf2021!$G$9:$G$93*EXP(-Fperm_SI_Woolf2021!$J$9:$J$93*$C63*IF(V$58=Fperm_SI_Woolf2021!$E$9:$E$93,1,EXP(LN((1.1*(Fperm_SI_Woolf2021!$E$9:$E$93-V$58)-63.1579*EXP(-0.19*Fperm_SI_Woolf2021!$E$9:$E$93)+63.1579*EXP(-0.19*V$58))/(Fperm_SI_Woolf2021!$E$9:$E$93-V$58))*(V$58-Fperm_SI_Woolf2021!$E$9:$E$93)/10))) + Fperm_SI_Woolf2021!$H$9:$H$93*EXP(-Fperm_SI_Woolf2021!$K$9:$K$93*$C63*IF(V$58=Fperm_SI_Woolf2021!$E$9:$E$93,1,EXP(LN((1.1*(Fperm_SI_Woolf2021!$E$9:$E$93-V$58)-63.1579*EXP(-0.19*Fperm_SI_Woolf2021!$E$9:$E$93)+63.1579*EXP(-0.19*V$58))/(Fperm_SI_Woolf2021!$E$9:$E$93-V$58))*(V$58-Fperm_SI_Woolf2021!$E$9:$E$93)/10))),Fperm_SI_Woolf2021!$D$9:$D$93)*V$57+INTERCEPT(Fperm_SI_Woolf2021!$F$9:$F$93*EXP(-Fperm_SI_Woolf2021!$I$9:$I$93*$C63*IF(V$58=Fperm_SI_Woolf2021!$E$9:$E$93,1,EXP(LN((1.1*(Fperm_SI_Woolf2021!$E$9:$E$93-V$58)-63.1579*EXP(-0.19*Fperm_SI_Woolf2021!$E$9:$E$93)+63.1579*EXP(-0.19*V$58))/(Fperm_SI_Woolf2021!$E$9:$E$93-V$58))*(V$58-Fperm_SI_Woolf2021!$E$9:$E$93)/10))) + Fperm_SI_Woolf2021!$G$9:$G$93*EXP(-Fperm_SI_Woolf2021!$J$9:$J$93*$C63*IF(V$58=Fperm_SI_Woolf2021!$E$9:$E$93,1,EXP(LN((1.1*(Fperm_SI_Woolf2021!$E$9:$E$93-V$58)-63.1579*EXP(-0.19*Fperm_SI_Woolf2021!$E$9:$E$93)+63.1579*EXP(-0.19*V$58))/(Fperm_SI_Woolf2021!$E$9:$E$93-V$58))*(V$58-Fperm_SI_Woolf2021!$E$9:$E$93)/10))) + Fperm_SI_Woolf2021!$H$9:$H$93*EXP(-Fperm_SI_Woolf2021!$K$9:$K$93*$C63*IF(V$58=Fperm_SI_Woolf2021!$E$9:$E$93,1,EXP(LN((1.1*(Fperm_SI_Woolf2021!$E$9:$E$93-V$58)-63.1579*EXP(-0.19*Fperm_SI_Woolf2021!$E$9:$E$93)+63.1579*EXP(-0.19*V$58))/(Fperm_SI_Woolf2021!$E$9:$E$93-V$58))*(V$58-Fperm_SI_Woolf2021!$E$9:$E$93)/10))),Fperm_SI_Woolf2021!$D$9:$D$93))</f>
        <v>1</v>
      </c>
      <c r="W63" s="51" cm="1">
        <f t="array" ref="W63">MIN(1,SLOPE(Fperm_SI_Woolf2021!$F$9:$F$93*EXP(-Fperm_SI_Woolf2021!$I$9:$I$93*$C63*IF(W$58=Fperm_SI_Woolf2021!$E$9:$E$93,1,EXP(LN((1.1*(Fperm_SI_Woolf2021!$E$9:$E$93-W$58)-63.1579*EXP(-0.19*Fperm_SI_Woolf2021!$E$9:$E$93)+63.1579*EXP(-0.19*W$58))/(Fperm_SI_Woolf2021!$E$9:$E$93-W$58))*(W$58-Fperm_SI_Woolf2021!$E$9:$E$93)/10))) + Fperm_SI_Woolf2021!$G$9:$G$93*EXP(-Fperm_SI_Woolf2021!$J$9:$J$93*$C63*IF(W$58=Fperm_SI_Woolf2021!$E$9:$E$93,1,EXP(LN((1.1*(Fperm_SI_Woolf2021!$E$9:$E$93-W$58)-63.1579*EXP(-0.19*Fperm_SI_Woolf2021!$E$9:$E$93)+63.1579*EXP(-0.19*W$58))/(Fperm_SI_Woolf2021!$E$9:$E$93-W$58))*(W$58-Fperm_SI_Woolf2021!$E$9:$E$93)/10))) + Fperm_SI_Woolf2021!$H$9:$H$93*EXP(-Fperm_SI_Woolf2021!$K$9:$K$93*$C63*IF(W$58=Fperm_SI_Woolf2021!$E$9:$E$93,1,EXP(LN((1.1*(Fperm_SI_Woolf2021!$E$9:$E$93-W$58)-63.1579*EXP(-0.19*Fperm_SI_Woolf2021!$E$9:$E$93)+63.1579*EXP(-0.19*W$58))/(Fperm_SI_Woolf2021!$E$9:$E$93-W$58))*(W$58-Fperm_SI_Woolf2021!$E$9:$E$93)/10))),Fperm_SI_Woolf2021!$D$9:$D$93)*W$57+INTERCEPT(Fperm_SI_Woolf2021!$F$9:$F$93*EXP(-Fperm_SI_Woolf2021!$I$9:$I$93*$C63*IF(W$58=Fperm_SI_Woolf2021!$E$9:$E$93,1,EXP(LN((1.1*(Fperm_SI_Woolf2021!$E$9:$E$93-W$58)-63.1579*EXP(-0.19*Fperm_SI_Woolf2021!$E$9:$E$93)+63.1579*EXP(-0.19*W$58))/(Fperm_SI_Woolf2021!$E$9:$E$93-W$58))*(W$58-Fperm_SI_Woolf2021!$E$9:$E$93)/10))) + Fperm_SI_Woolf2021!$G$9:$G$93*EXP(-Fperm_SI_Woolf2021!$J$9:$J$93*$C63*IF(W$58=Fperm_SI_Woolf2021!$E$9:$E$93,1,EXP(LN((1.1*(Fperm_SI_Woolf2021!$E$9:$E$93-W$58)-63.1579*EXP(-0.19*Fperm_SI_Woolf2021!$E$9:$E$93)+63.1579*EXP(-0.19*W$58))/(Fperm_SI_Woolf2021!$E$9:$E$93-W$58))*(W$58-Fperm_SI_Woolf2021!$E$9:$E$93)/10))) + Fperm_SI_Woolf2021!$H$9:$H$93*EXP(-Fperm_SI_Woolf2021!$K$9:$K$93*$C63*IF(W$58=Fperm_SI_Woolf2021!$E$9:$E$93,1,EXP(LN((1.1*(Fperm_SI_Woolf2021!$E$9:$E$93-W$58)-63.1579*EXP(-0.19*Fperm_SI_Woolf2021!$E$9:$E$93)+63.1579*EXP(-0.19*W$58))/(Fperm_SI_Woolf2021!$E$9:$E$93-W$58))*(W$58-Fperm_SI_Woolf2021!$E$9:$E$93)/10))),Fperm_SI_Woolf2021!$D$9:$D$93))</f>
        <v>1</v>
      </c>
      <c r="X63" s="51" cm="1">
        <f t="array" ref="X63">MIN(1,SLOPE(Fperm_SI_Woolf2021!$F$9:$F$93*EXP(-Fperm_SI_Woolf2021!$I$9:$I$93*$C63*IF(X$58=Fperm_SI_Woolf2021!$E$9:$E$93,1,EXP(LN((1.1*(Fperm_SI_Woolf2021!$E$9:$E$93-X$58)-63.1579*EXP(-0.19*Fperm_SI_Woolf2021!$E$9:$E$93)+63.1579*EXP(-0.19*X$58))/(Fperm_SI_Woolf2021!$E$9:$E$93-X$58))*(X$58-Fperm_SI_Woolf2021!$E$9:$E$93)/10))) + Fperm_SI_Woolf2021!$G$9:$G$93*EXP(-Fperm_SI_Woolf2021!$J$9:$J$93*$C63*IF(X$58=Fperm_SI_Woolf2021!$E$9:$E$93,1,EXP(LN((1.1*(Fperm_SI_Woolf2021!$E$9:$E$93-X$58)-63.1579*EXP(-0.19*Fperm_SI_Woolf2021!$E$9:$E$93)+63.1579*EXP(-0.19*X$58))/(Fperm_SI_Woolf2021!$E$9:$E$93-X$58))*(X$58-Fperm_SI_Woolf2021!$E$9:$E$93)/10))) + Fperm_SI_Woolf2021!$H$9:$H$93*EXP(-Fperm_SI_Woolf2021!$K$9:$K$93*$C63*IF(X$58=Fperm_SI_Woolf2021!$E$9:$E$93,1,EXP(LN((1.1*(Fperm_SI_Woolf2021!$E$9:$E$93-X$58)-63.1579*EXP(-0.19*Fperm_SI_Woolf2021!$E$9:$E$93)+63.1579*EXP(-0.19*X$58))/(Fperm_SI_Woolf2021!$E$9:$E$93-X$58))*(X$58-Fperm_SI_Woolf2021!$E$9:$E$93)/10))),Fperm_SI_Woolf2021!$D$9:$D$93)*X$57+INTERCEPT(Fperm_SI_Woolf2021!$F$9:$F$93*EXP(-Fperm_SI_Woolf2021!$I$9:$I$93*$C63*IF(X$58=Fperm_SI_Woolf2021!$E$9:$E$93,1,EXP(LN((1.1*(Fperm_SI_Woolf2021!$E$9:$E$93-X$58)-63.1579*EXP(-0.19*Fperm_SI_Woolf2021!$E$9:$E$93)+63.1579*EXP(-0.19*X$58))/(Fperm_SI_Woolf2021!$E$9:$E$93-X$58))*(X$58-Fperm_SI_Woolf2021!$E$9:$E$93)/10))) + Fperm_SI_Woolf2021!$G$9:$G$93*EXP(-Fperm_SI_Woolf2021!$J$9:$J$93*$C63*IF(X$58=Fperm_SI_Woolf2021!$E$9:$E$93,1,EXP(LN((1.1*(Fperm_SI_Woolf2021!$E$9:$E$93-X$58)-63.1579*EXP(-0.19*Fperm_SI_Woolf2021!$E$9:$E$93)+63.1579*EXP(-0.19*X$58))/(Fperm_SI_Woolf2021!$E$9:$E$93-X$58))*(X$58-Fperm_SI_Woolf2021!$E$9:$E$93)/10))) + Fperm_SI_Woolf2021!$H$9:$H$93*EXP(-Fperm_SI_Woolf2021!$K$9:$K$93*$C63*IF(X$58=Fperm_SI_Woolf2021!$E$9:$E$93,1,EXP(LN((1.1*(Fperm_SI_Woolf2021!$E$9:$E$93-X$58)-63.1579*EXP(-0.19*Fperm_SI_Woolf2021!$E$9:$E$93)+63.1579*EXP(-0.19*X$58))/(Fperm_SI_Woolf2021!$E$9:$E$93-X$58))*(X$58-Fperm_SI_Woolf2021!$E$9:$E$93)/10))),Fperm_SI_Woolf2021!$D$9:$D$93))</f>
        <v>0.99944788399443185</v>
      </c>
      <c r="Y63" s="51" cm="1">
        <f t="array" ref="Y63">MIN(1,SLOPE(Fperm_SI_Woolf2021!$F$9:$F$93*EXP(-Fperm_SI_Woolf2021!$I$9:$I$93*$C63*IF(Y$58=Fperm_SI_Woolf2021!$E$9:$E$93,1,EXP(LN((1.1*(Fperm_SI_Woolf2021!$E$9:$E$93-Y$58)-63.1579*EXP(-0.19*Fperm_SI_Woolf2021!$E$9:$E$93)+63.1579*EXP(-0.19*Y$58))/(Fperm_SI_Woolf2021!$E$9:$E$93-Y$58))*(Y$58-Fperm_SI_Woolf2021!$E$9:$E$93)/10))) + Fperm_SI_Woolf2021!$G$9:$G$93*EXP(-Fperm_SI_Woolf2021!$J$9:$J$93*$C63*IF(Y$58=Fperm_SI_Woolf2021!$E$9:$E$93,1,EXP(LN((1.1*(Fperm_SI_Woolf2021!$E$9:$E$93-Y$58)-63.1579*EXP(-0.19*Fperm_SI_Woolf2021!$E$9:$E$93)+63.1579*EXP(-0.19*Y$58))/(Fperm_SI_Woolf2021!$E$9:$E$93-Y$58))*(Y$58-Fperm_SI_Woolf2021!$E$9:$E$93)/10))) + Fperm_SI_Woolf2021!$H$9:$H$93*EXP(-Fperm_SI_Woolf2021!$K$9:$K$93*$C63*IF(Y$58=Fperm_SI_Woolf2021!$E$9:$E$93,1,EXP(LN((1.1*(Fperm_SI_Woolf2021!$E$9:$E$93-Y$58)-63.1579*EXP(-0.19*Fperm_SI_Woolf2021!$E$9:$E$93)+63.1579*EXP(-0.19*Y$58))/(Fperm_SI_Woolf2021!$E$9:$E$93-Y$58))*(Y$58-Fperm_SI_Woolf2021!$E$9:$E$93)/10))),Fperm_SI_Woolf2021!$D$9:$D$93)*Y$57+INTERCEPT(Fperm_SI_Woolf2021!$F$9:$F$93*EXP(-Fperm_SI_Woolf2021!$I$9:$I$93*$C63*IF(Y$58=Fperm_SI_Woolf2021!$E$9:$E$93,1,EXP(LN((1.1*(Fperm_SI_Woolf2021!$E$9:$E$93-Y$58)-63.1579*EXP(-0.19*Fperm_SI_Woolf2021!$E$9:$E$93)+63.1579*EXP(-0.19*Y$58))/(Fperm_SI_Woolf2021!$E$9:$E$93-Y$58))*(Y$58-Fperm_SI_Woolf2021!$E$9:$E$93)/10))) + Fperm_SI_Woolf2021!$G$9:$G$93*EXP(-Fperm_SI_Woolf2021!$J$9:$J$93*$C63*IF(Y$58=Fperm_SI_Woolf2021!$E$9:$E$93,1,EXP(LN((1.1*(Fperm_SI_Woolf2021!$E$9:$E$93-Y$58)-63.1579*EXP(-0.19*Fperm_SI_Woolf2021!$E$9:$E$93)+63.1579*EXP(-0.19*Y$58))/(Fperm_SI_Woolf2021!$E$9:$E$93-Y$58))*(Y$58-Fperm_SI_Woolf2021!$E$9:$E$93)/10))) + Fperm_SI_Woolf2021!$H$9:$H$93*EXP(-Fperm_SI_Woolf2021!$K$9:$K$93*$C63*IF(Y$58=Fperm_SI_Woolf2021!$E$9:$E$93,1,EXP(LN((1.1*(Fperm_SI_Woolf2021!$E$9:$E$93-Y$58)-63.1579*EXP(-0.19*Fperm_SI_Woolf2021!$E$9:$E$93)+63.1579*EXP(-0.19*Y$58))/(Fperm_SI_Woolf2021!$E$9:$E$93-Y$58))*(Y$58-Fperm_SI_Woolf2021!$E$9:$E$93)/10))),Fperm_SI_Woolf2021!$D$9:$D$93))</f>
        <v>0.97947333474018095</v>
      </c>
      <c r="Z63" s="51" cm="1">
        <f t="array" ref="Z63">MIN(1,SLOPE(Fperm_SI_Woolf2021!$F$9:$F$93*EXP(-Fperm_SI_Woolf2021!$I$9:$I$93*$C63*IF(Z$58=Fperm_SI_Woolf2021!$E$9:$E$93,1,EXP(LN((1.1*(Fperm_SI_Woolf2021!$E$9:$E$93-Z$58)-63.1579*EXP(-0.19*Fperm_SI_Woolf2021!$E$9:$E$93)+63.1579*EXP(-0.19*Z$58))/(Fperm_SI_Woolf2021!$E$9:$E$93-Z$58))*(Z$58-Fperm_SI_Woolf2021!$E$9:$E$93)/10))) + Fperm_SI_Woolf2021!$G$9:$G$93*EXP(-Fperm_SI_Woolf2021!$J$9:$J$93*$C63*IF(Z$58=Fperm_SI_Woolf2021!$E$9:$E$93,1,EXP(LN((1.1*(Fperm_SI_Woolf2021!$E$9:$E$93-Z$58)-63.1579*EXP(-0.19*Fperm_SI_Woolf2021!$E$9:$E$93)+63.1579*EXP(-0.19*Z$58))/(Fperm_SI_Woolf2021!$E$9:$E$93-Z$58))*(Z$58-Fperm_SI_Woolf2021!$E$9:$E$93)/10))) + Fperm_SI_Woolf2021!$H$9:$H$93*EXP(-Fperm_SI_Woolf2021!$K$9:$K$93*$C63*IF(Z$58=Fperm_SI_Woolf2021!$E$9:$E$93,1,EXP(LN((1.1*(Fperm_SI_Woolf2021!$E$9:$E$93-Z$58)-63.1579*EXP(-0.19*Fperm_SI_Woolf2021!$E$9:$E$93)+63.1579*EXP(-0.19*Z$58))/(Fperm_SI_Woolf2021!$E$9:$E$93-Z$58))*(Z$58-Fperm_SI_Woolf2021!$E$9:$E$93)/10))),Fperm_SI_Woolf2021!$D$9:$D$93)*Z$57+INTERCEPT(Fperm_SI_Woolf2021!$F$9:$F$93*EXP(-Fperm_SI_Woolf2021!$I$9:$I$93*$C63*IF(Z$58=Fperm_SI_Woolf2021!$E$9:$E$93,1,EXP(LN((1.1*(Fperm_SI_Woolf2021!$E$9:$E$93-Z$58)-63.1579*EXP(-0.19*Fperm_SI_Woolf2021!$E$9:$E$93)+63.1579*EXP(-0.19*Z$58))/(Fperm_SI_Woolf2021!$E$9:$E$93-Z$58))*(Z$58-Fperm_SI_Woolf2021!$E$9:$E$93)/10))) + Fperm_SI_Woolf2021!$G$9:$G$93*EXP(-Fperm_SI_Woolf2021!$J$9:$J$93*$C63*IF(Z$58=Fperm_SI_Woolf2021!$E$9:$E$93,1,EXP(LN((1.1*(Fperm_SI_Woolf2021!$E$9:$E$93-Z$58)-63.1579*EXP(-0.19*Fperm_SI_Woolf2021!$E$9:$E$93)+63.1579*EXP(-0.19*Z$58))/(Fperm_SI_Woolf2021!$E$9:$E$93-Z$58))*(Z$58-Fperm_SI_Woolf2021!$E$9:$E$93)/10))) + Fperm_SI_Woolf2021!$H$9:$H$93*EXP(-Fperm_SI_Woolf2021!$K$9:$K$93*$C63*IF(Z$58=Fperm_SI_Woolf2021!$E$9:$E$93,1,EXP(LN((1.1*(Fperm_SI_Woolf2021!$E$9:$E$93-Z$58)-63.1579*EXP(-0.19*Fperm_SI_Woolf2021!$E$9:$E$93)+63.1579*EXP(-0.19*Z$58))/(Fperm_SI_Woolf2021!$E$9:$E$93-Z$58))*(Z$58-Fperm_SI_Woolf2021!$E$9:$E$93)/10))),Fperm_SI_Woolf2021!$D$9:$D$93))</f>
        <v>0.95949878548593004</v>
      </c>
      <c r="AA63" s="51" cm="1">
        <f t="array" ref="AA63">MIN(1,SLOPE(Fperm_SI_Woolf2021!$F$9:$F$93*EXP(-Fperm_SI_Woolf2021!$I$9:$I$93*$C63*IF(AA$58=Fperm_SI_Woolf2021!$E$9:$E$93,1,EXP(LN((1.1*(Fperm_SI_Woolf2021!$E$9:$E$93-AA$58)-63.1579*EXP(-0.19*Fperm_SI_Woolf2021!$E$9:$E$93)+63.1579*EXP(-0.19*AA$58))/(Fperm_SI_Woolf2021!$E$9:$E$93-AA$58))*(AA$58-Fperm_SI_Woolf2021!$E$9:$E$93)/10))) + Fperm_SI_Woolf2021!$G$9:$G$93*EXP(-Fperm_SI_Woolf2021!$J$9:$J$93*$C63*IF(AA$58=Fperm_SI_Woolf2021!$E$9:$E$93,1,EXP(LN((1.1*(Fperm_SI_Woolf2021!$E$9:$E$93-AA$58)-63.1579*EXP(-0.19*Fperm_SI_Woolf2021!$E$9:$E$93)+63.1579*EXP(-0.19*AA$58))/(Fperm_SI_Woolf2021!$E$9:$E$93-AA$58))*(AA$58-Fperm_SI_Woolf2021!$E$9:$E$93)/10))) + Fperm_SI_Woolf2021!$H$9:$H$93*EXP(-Fperm_SI_Woolf2021!$K$9:$K$93*$C63*IF(AA$58=Fperm_SI_Woolf2021!$E$9:$E$93,1,EXP(LN((1.1*(Fperm_SI_Woolf2021!$E$9:$E$93-AA$58)-63.1579*EXP(-0.19*Fperm_SI_Woolf2021!$E$9:$E$93)+63.1579*EXP(-0.19*AA$58))/(Fperm_SI_Woolf2021!$E$9:$E$93-AA$58))*(AA$58-Fperm_SI_Woolf2021!$E$9:$E$93)/10))),Fperm_SI_Woolf2021!$D$9:$D$93)*AA$57+INTERCEPT(Fperm_SI_Woolf2021!$F$9:$F$93*EXP(-Fperm_SI_Woolf2021!$I$9:$I$93*$C63*IF(AA$58=Fperm_SI_Woolf2021!$E$9:$E$93,1,EXP(LN((1.1*(Fperm_SI_Woolf2021!$E$9:$E$93-AA$58)-63.1579*EXP(-0.19*Fperm_SI_Woolf2021!$E$9:$E$93)+63.1579*EXP(-0.19*AA$58))/(Fperm_SI_Woolf2021!$E$9:$E$93-AA$58))*(AA$58-Fperm_SI_Woolf2021!$E$9:$E$93)/10))) + Fperm_SI_Woolf2021!$G$9:$G$93*EXP(-Fperm_SI_Woolf2021!$J$9:$J$93*$C63*IF(AA$58=Fperm_SI_Woolf2021!$E$9:$E$93,1,EXP(LN((1.1*(Fperm_SI_Woolf2021!$E$9:$E$93-AA$58)-63.1579*EXP(-0.19*Fperm_SI_Woolf2021!$E$9:$E$93)+63.1579*EXP(-0.19*AA$58))/(Fperm_SI_Woolf2021!$E$9:$E$93-AA$58))*(AA$58-Fperm_SI_Woolf2021!$E$9:$E$93)/10))) + Fperm_SI_Woolf2021!$H$9:$H$93*EXP(-Fperm_SI_Woolf2021!$K$9:$K$93*$C63*IF(AA$58=Fperm_SI_Woolf2021!$E$9:$E$93,1,EXP(LN((1.1*(Fperm_SI_Woolf2021!$E$9:$E$93-AA$58)-63.1579*EXP(-0.19*Fperm_SI_Woolf2021!$E$9:$E$93)+63.1579*EXP(-0.19*AA$58))/(Fperm_SI_Woolf2021!$E$9:$E$93-AA$58))*(AA$58-Fperm_SI_Woolf2021!$E$9:$E$93)/10))),Fperm_SI_Woolf2021!$D$9:$D$93))</f>
        <v>0.93952423623167913</v>
      </c>
      <c r="AB63" s="51" cm="1">
        <f t="array" ref="AB63">MIN(1,SLOPE(Fperm_SI_Woolf2021!$F$9:$F$93*EXP(-Fperm_SI_Woolf2021!$I$9:$I$93*$C63*IF(AB$58=Fperm_SI_Woolf2021!$E$9:$E$93,1,EXP(LN((1.1*(Fperm_SI_Woolf2021!$E$9:$E$93-AB$58)-63.1579*EXP(-0.19*Fperm_SI_Woolf2021!$E$9:$E$93)+63.1579*EXP(-0.19*AB$58))/(Fperm_SI_Woolf2021!$E$9:$E$93-AB$58))*(AB$58-Fperm_SI_Woolf2021!$E$9:$E$93)/10))) + Fperm_SI_Woolf2021!$G$9:$G$93*EXP(-Fperm_SI_Woolf2021!$J$9:$J$93*$C63*IF(AB$58=Fperm_SI_Woolf2021!$E$9:$E$93,1,EXP(LN((1.1*(Fperm_SI_Woolf2021!$E$9:$E$93-AB$58)-63.1579*EXP(-0.19*Fperm_SI_Woolf2021!$E$9:$E$93)+63.1579*EXP(-0.19*AB$58))/(Fperm_SI_Woolf2021!$E$9:$E$93-AB$58))*(AB$58-Fperm_SI_Woolf2021!$E$9:$E$93)/10))) + Fperm_SI_Woolf2021!$H$9:$H$93*EXP(-Fperm_SI_Woolf2021!$K$9:$K$93*$C63*IF(AB$58=Fperm_SI_Woolf2021!$E$9:$E$93,1,EXP(LN((1.1*(Fperm_SI_Woolf2021!$E$9:$E$93-AB$58)-63.1579*EXP(-0.19*Fperm_SI_Woolf2021!$E$9:$E$93)+63.1579*EXP(-0.19*AB$58))/(Fperm_SI_Woolf2021!$E$9:$E$93-AB$58))*(AB$58-Fperm_SI_Woolf2021!$E$9:$E$93)/10))),Fperm_SI_Woolf2021!$D$9:$D$93)*AB$57+INTERCEPT(Fperm_SI_Woolf2021!$F$9:$F$93*EXP(-Fperm_SI_Woolf2021!$I$9:$I$93*$C63*IF(AB$58=Fperm_SI_Woolf2021!$E$9:$E$93,1,EXP(LN((1.1*(Fperm_SI_Woolf2021!$E$9:$E$93-AB$58)-63.1579*EXP(-0.19*Fperm_SI_Woolf2021!$E$9:$E$93)+63.1579*EXP(-0.19*AB$58))/(Fperm_SI_Woolf2021!$E$9:$E$93-AB$58))*(AB$58-Fperm_SI_Woolf2021!$E$9:$E$93)/10))) + Fperm_SI_Woolf2021!$G$9:$G$93*EXP(-Fperm_SI_Woolf2021!$J$9:$J$93*$C63*IF(AB$58=Fperm_SI_Woolf2021!$E$9:$E$93,1,EXP(LN((1.1*(Fperm_SI_Woolf2021!$E$9:$E$93-AB$58)-63.1579*EXP(-0.19*Fperm_SI_Woolf2021!$E$9:$E$93)+63.1579*EXP(-0.19*AB$58))/(Fperm_SI_Woolf2021!$E$9:$E$93-AB$58))*(AB$58-Fperm_SI_Woolf2021!$E$9:$E$93)/10))) + Fperm_SI_Woolf2021!$H$9:$H$93*EXP(-Fperm_SI_Woolf2021!$K$9:$K$93*$C63*IF(AB$58=Fperm_SI_Woolf2021!$E$9:$E$93,1,EXP(LN((1.1*(Fperm_SI_Woolf2021!$E$9:$E$93-AB$58)-63.1579*EXP(-0.19*Fperm_SI_Woolf2021!$E$9:$E$93)+63.1579*EXP(-0.19*AB$58))/(Fperm_SI_Woolf2021!$E$9:$E$93-AB$58))*(AB$58-Fperm_SI_Woolf2021!$E$9:$E$93)/10))),Fperm_SI_Woolf2021!$D$9:$D$93))</f>
        <v>0.91954968697742823</v>
      </c>
      <c r="AC63" s="51" cm="1">
        <f t="array" ref="AC63">MIN(1,SLOPE(Fperm_SI_Woolf2021!$F$9:$F$93*EXP(-Fperm_SI_Woolf2021!$I$9:$I$93*$C63*IF(AC$58=Fperm_SI_Woolf2021!$E$9:$E$93,1,EXP(LN((1.1*(Fperm_SI_Woolf2021!$E$9:$E$93-AC$58)-63.1579*EXP(-0.19*Fperm_SI_Woolf2021!$E$9:$E$93)+63.1579*EXP(-0.19*AC$58))/(Fperm_SI_Woolf2021!$E$9:$E$93-AC$58))*(AC$58-Fperm_SI_Woolf2021!$E$9:$E$93)/10))) + Fperm_SI_Woolf2021!$G$9:$G$93*EXP(-Fperm_SI_Woolf2021!$J$9:$J$93*$C63*IF(AC$58=Fperm_SI_Woolf2021!$E$9:$E$93,1,EXP(LN((1.1*(Fperm_SI_Woolf2021!$E$9:$E$93-AC$58)-63.1579*EXP(-0.19*Fperm_SI_Woolf2021!$E$9:$E$93)+63.1579*EXP(-0.19*AC$58))/(Fperm_SI_Woolf2021!$E$9:$E$93-AC$58))*(AC$58-Fperm_SI_Woolf2021!$E$9:$E$93)/10))) + Fperm_SI_Woolf2021!$H$9:$H$93*EXP(-Fperm_SI_Woolf2021!$K$9:$K$93*$C63*IF(AC$58=Fperm_SI_Woolf2021!$E$9:$E$93,1,EXP(LN((1.1*(Fperm_SI_Woolf2021!$E$9:$E$93-AC$58)-63.1579*EXP(-0.19*Fperm_SI_Woolf2021!$E$9:$E$93)+63.1579*EXP(-0.19*AC$58))/(Fperm_SI_Woolf2021!$E$9:$E$93-AC$58))*(AC$58-Fperm_SI_Woolf2021!$E$9:$E$93)/10))),Fperm_SI_Woolf2021!$D$9:$D$93)*AC$57+INTERCEPT(Fperm_SI_Woolf2021!$F$9:$F$93*EXP(-Fperm_SI_Woolf2021!$I$9:$I$93*$C63*IF(AC$58=Fperm_SI_Woolf2021!$E$9:$E$93,1,EXP(LN((1.1*(Fperm_SI_Woolf2021!$E$9:$E$93-AC$58)-63.1579*EXP(-0.19*Fperm_SI_Woolf2021!$E$9:$E$93)+63.1579*EXP(-0.19*AC$58))/(Fperm_SI_Woolf2021!$E$9:$E$93-AC$58))*(AC$58-Fperm_SI_Woolf2021!$E$9:$E$93)/10))) + Fperm_SI_Woolf2021!$G$9:$G$93*EXP(-Fperm_SI_Woolf2021!$J$9:$J$93*$C63*IF(AC$58=Fperm_SI_Woolf2021!$E$9:$E$93,1,EXP(LN((1.1*(Fperm_SI_Woolf2021!$E$9:$E$93-AC$58)-63.1579*EXP(-0.19*Fperm_SI_Woolf2021!$E$9:$E$93)+63.1579*EXP(-0.19*AC$58))/(Fperm_SI_Woolf2021!$E$9:$E$93-AC$58))*(AC$58-Fperm_SI_Woolf2021!$E$9:$E$93)/10))) + Fperm_SI_Woolf2021!$H$9:$H$93*EXP(-Fperm_SI_Woolf2021!$K$9:$K$93*$C63*IF(AC$58=Fperm_SI_Woolf2021!$E$9:$E$93,1,EXP(LN((1.1*(Fperm_SI_Woolf2021!$E$9:$E$93-AC$58)-63.1579*EXP(-0.19*Fperm_SI_Woolf2021!$E$9:$E$93)+63.1579*EXP(-0.19*AC$58))/(Fperm_SI_Woolf2021!$E$9:$E$93-AC$58))*(AC$58-Fperm_SI_Woolf2021!$E$9:$E$93)/10))),Fperm_SI_Woolf2021!$D$9:$D$93))</f>
        <v>0.89957513772317732</v>
      </c>
      <c r="AD63" s="51" cm="1">
        <f t="array" ref="AD63">MIN(1,SLOPE(Fperm_SI_Woolf2021!$F$9:$F$93*EXP(-Fperm_SI_Woolf2021!$I$9:$I$93*$C63*IF(AD$58=Fperm_SI_Woolf2021!$E$9:$E$93,1,EXP(LN((1.1*(Fperm_SI_Woolf2021!$E$9:$E$93-AD$58)-63.1579*EXP(-0.19*Fperm_SI_Woolf2021!$E$9:$E$93)+63.1579*EXP(-0.19*AD$58))/(Fperm_SI_Woolf2021!$E$9:$E$93-AD$58))*(AD$58-Fperm_SI_Woolf2021!$E$9:$E$93)/10))) + Fperm_SI_Woolf2021!$G$9:$G$93*EXP(-Fperm_SI_Woolf2021!$J$9:$J$93*$C63*IF(AD$58=Fperm_SI_Woolf2021!$E$9:$E$93,1,EXP(LN((1.1*(Fperm_SI_Woolf2021!$E$9:$E$93-AD$58)-63.1579*EXP(-0.19*Fperm_SI_Woolf2021!$E$9:$E$93)+63.1579*EXP(-0.19*AD$58))/(Fperm_SI_Woolf2021!$E$9:$E$93-AD$58))*(AD$58-Fperm_SI_Woolf2021!$E$9:$E$93)/10))) + Fperm_SI_Woolf2021!$H$9:$H$93*EXP(-Fperm_SI_Woolf2021!$K$9:$K$93*$C63*IF(AD$58=Fperm_SI_Woolf2021!$E$9:$E$93,1,EXP(LN((1.1*(Fperm_SI_Woolf2021!$E$9:$E$93-AD$58)-63.1579*EXP(-0.19*Fperm_SI_Woolf2021!$E$9:$E$93)+63.1579*EXP(-0.19*AD$58))/(Fperm_SI_Woolf2021!$E$9:$E$93-AD$58))*(AD$58-Fperm_SI_Woolf2021!$E$9:$E$93)/10))),Fperm_SI_Woolf2021!$D$9:$D$93)*AD$57+INTERCEPT(Fperm_SI_Woolf2021!$F$9:$F$93*EXP(-Fperm_SI_Woolf2021!$I$9:$I$93*$C63*IF(AD$58=Fperm_SI_Woolf2021!$E$9:$E$93,1,EXP(LN((1.1*(Fperm_SI_Woolf2021!$E$9:$E$93-AD$58)-63.1579*EXP(-0.19*Fperm_SI_Woolf2021!$E$9:$E$93)+63.1579*EXP(-0.19*AD$58))/(Fperm_SI_Woolf2021!$E$9:$E$93-AD$58))*(AD$58-Fperm_SI_Woolf2021!$E$9:$E$93)/10))) + Fperm_SI_Woolf2021!$G$9:$G$93*EXP(-Fperm_SI_Woolf2021!$J$9:$J$93*$C63*IF(AD$58=Fperm_SI_Woolf2021!$E$9:$E$93,1,EXP(LN((1.1*(Fperm_SI_Woolf2021!$E$9:$E$93-AD$58)-63.1579*EXP(-0.19*Fperm_SI_Woolf2021!$E$9:$E$93)+63.1579*EXP(-0.19*AD$58))/(Fperm_SI_Woolf2021!$E$9:$E$93-AD$58))*(AD$58-Fperm_SI_Woolf2021!$E$9:$E$93)/10))) + Fperm_SI_Woolf2021!$H$9:$H$93*EXP(-Fperm_SI_Woolf2021!$K$9:$K$93*$C63*IF(AD$58=Fperm_SI_Woolf2021!$E$9:$E$93,1,EXP(LN((1.1*(Fperm_SI_Woolf2021!$E$9:$E$93-AD$58)-63.1579*EXP(-0.19*Fperm_SI_Woolf2021!$E$9:$E$93)+63.1579*EXP(-0.19*AD$58))/(Fperm_SI_Woolf2021!$E$9:$E$93-AD$58))*(AD$58-Fperm_SI_Woolf2021!$E$9:$E$93)/10))),Fperm_SI_Woolf2021!$D$9:$D$93))</f>
        <v>0.8796005884689263</v>
      </c>
      <c r="AE63" s="51" cm="1">
        <f t="array" ref="AE63">MIN(1,SLOPE(Fperm_SI_Woolf2021!$F$9:$F$93*EXP(-Fperm_SI_Woolf2021!$I$9:$I$93*$C63*IF(AE$58=Fperm_SI_Woolf2021!$E$9:$E$93,1,EXP(LN((1.1*(Fperm_SI_Woolf2021!$E$9:$E$93-AE$58)-63.1579*EXP(-0.19*Fperm_SI_Woolf2021!$E$9:$E$93)+63.1579*EXP(-0.19*AE$58))/(Fperm_SI_Woolf2021!$E$9:$E$93-AE$58))*(AE$58-Fperm_SI_Woolf2021!$E$9:$E$93)/10))) + Fperm_SI_Woolf2021!$G$9:$G$93*EXP(-Fperm_SI_Woolf2021!$J$9:$J$93*$C63*IF(AE$58=Fperm_SI_Woolf2021!$E$9:$E$93,1,EXP(LN((1.1*(Fperm_SI_Woolf2021!$E$9:$E$93-AE$58)-63.1579*EXP(-0.19*Fperm_SI_Woolf2021!$E$9:$E$93)+63.1579*EXP(-0.19*AE$58))/(Fperm_SI_Woolf2021!$E$9:$E$93-AE$58))*(AE$58-Fperm_SI_Woolf2021!$E$9:$E$93)/10))) + Fperm_SI_Woolf2021!$H$9:$H$93*EXP(-Fperm_SI_Woolf2021!$K$9:$K$93*$C63*IF(AE$58=Fperm_SI_Woolf2021!$E$9:$E$93,1,EXP(LN((1.1*(Fperm_SI_Woolf2021!$E$9:$E$93-AE$58)-63.1579*EXP(-0.19*Fperm_SI_Woolf2021!$E$9:$E$93)+63.1579*EXP(-0.19*AE$58))/(Fperm_SI_Woolf2021!$E$9:$E$93-AE$58))*(AE$58-Fperm_SI_Woolf2021!$E$9:$E$93)/10))),Fperm_SI_Woolf2021!$D$9:$D$93)*AE$57+INTERCEPT(Fperm_SI_Woolf2021!$F$9:$F$93*EXP(-Fperm_SI_Woolf2021!$I$9:$I$93*$C63*IF(AE$58=Fperm_SI_Woolf2021!$E$9:$E$93,1,EXP(LN((1.1*(Fperm_SI_Woolf2021!$E$9:$E$93-AE$58)-63.1579*EXP(-0.19*Fperm_SI_Woolf2021!$E$9:$E$93)+63.1579*EXP(-0.19*AE$58))/(Fperm_SI_Woolf2021!$E$9:$E$93-AE$58))*(AE$58-Fperm_SI_Woolf2021!$E$9:$E$93)/10))) + Fperm_SI_Woolf2021!$G$9:$G$93*EXP(-Fperm_SI_Woolf2021!$J$9:$J$93*$C63*IF(AE$58=Fperm_SI_Woolf2021!$E$9:$E$93,1,EXP(LN((1.1*(Fperm_SI_Woolf2021!$E$9:$E$93-AE$58)-63.1579*EXP(-0.19*Fperm_SI_Woolf2021!$E$9:$E$93)+63.1579*EXP(-0.19*AE$58))/(Fperm_SI_Woolf2021!$E$9:$E$93-AE$58))*(AE$58-Fperm_SI_Woolf2021!$E$9:$E$93)/10))) + Fperm_SI_Woolf2021!$H$9:$H$93*EXP(-Fperm_SI_Woolf2021!$K$9:$K$93*$C63*IF(AE$58=Fperm_SI_Woolf2021!$E$9:$E$93,1,EXP(LN((1.1*(Fperm_SI_Woolf2021!$E$9:$E$93-AE$58)-63.1579*EXP(-0.19*Fperm_SI_Woolf2021!$E$9:$E$93)+63.1579*EXP(-0.19*AE$58))/(Fperm_SI_Woolf2021!$E$9:$E$93-AE$58))*(AE$58-Fperm_SI_Woolf2021!$E$9:$E$93)/10))),Fperm_SI_Woolf2021!$D$9:$D$93))</f>
        <v>0.85962603921467529</v>
      </c>
      <c r="AF63" s="51" cm="1">
        <f t="array" ref="AF63">MIN(1,SLOPE(Fperm_SI_Woolf2021!$F$9:$F$93*EXP(-Fperm_SI_Woolf2021!$I$9:$I$93*$C63*IF(AF$58=Fperm_SI_Woolf2021!$E$9:$E$93,1,EXP(LN((1.1*(Fperm_SI_Woolf2021!$E$9:$E$93-AF$58)-63.1579*EXP(-0.19*Fperm_SI_Woolf2021!$E$9:$E$93)+63.1579*EXP(-0.19*AF$58))/(Fperm_SI_Woolf2021!$E$9:$E$93-AF$58))*(AF$58-Fperm_SI_Woolf2021!$E$9:$E$93)/10))) + Fperm_SI_Woolf2021!$G$9:$G$93*EXP(-Fperm_SI_Woolf2021!$J$9:$J$93*$C63*IF(AF$58=Fperm_SI_Woolf2021!$E$9:$E$93,1,EXP(LN((1.1*(Fperm_SI_Woolf2021!$E$9:$E$93-AF$58)-63.1579*EXP(-0.19*Fperm_SI_Woolf2021!$E$9:$E$93)+63.1579*EXP(-0.19*AF$58))/(Fperm_SI_Woolf2021!$E$9:$E$93-AF$58))*(AF$58-Fperm_SI_Woolf2021!$E$9:$E$93)/10))) + Fperm_SI_Woolf2021!$H$9:$H$93*EXP(-Fperm_SI_Woolf2021!$K$9:$K$93*$C63*IF(AF$58=Fperm_SI_Woolf2021!$E$9:$E$93,1,EXP(LN((1.1*(Fperm_SI_Woolf2021!$E$9:$E$93-AF$58)-63.1579*EXP(-0.19*Fperm_SI_Woolf2021!$E$9:$E$93)+63.1579*EXP(-0.19*AF$58))/(Fperm_SI_Woolf2021!$E$9:$E$93-AF$58))*(AF$58-Fperm_SI_Woolf2021!$E$9:$E$93)/10))),Fperm_SI_Woolf2021!$D$9:$D$93)*AF$57+INTERCEPT(Fperm_SI_Woolf2021!$F$9:$F$93*EXP(-Fperm_SI_Woolf2021!$I$9:$I$93*$C63*IF(AF$58=Fperm_SI_Woolf2021!$E$9:$E$93,1,EXP(LN((1.1*(Fperm_SI_Woolf2021!$E$9:$E$93-AF$58)-63.1579*EXP(-0.19*Fperm_SI_Woolf2021!$E$9:$E$93)+63.1579*EXP(-0.19*AF$58))/(Fperm_SI_Woolf2021!$E$9:$E$93-AF$58))*(AF$58-Fperm_SI_Woolf2021!$E$9:$E$93)/10))) + Fperm_SI_Woolf2021!$G$9:$G$93*EXP(-Fperm_SI_Woolf2021!$J$9:$J$93*$C63*IF(AF$58=Fperm_SI_Woolf2021!$E$9:$E$93,1,EXP(LN((1.1*(Fperm_SI_Woolf2021!$E$9:$E$93-AF$58)-63.1579*EXP(-0.19*Fperm_SI_Woolf2021!$E$9:$E$93)+63.1579*EXP(-0.19*AF$58))/(Fperm_SI_Woolf2021!$E$9:$E$93-AF$58))*(AF$58-Fperm_SI_Woolf2021!$E$9:$E$93)/10))) + Fperm_SI_Woolf2021!$H$9:$H$93*EXP(-Fperm_SI_Woolf2021!$K$9:$K$93*$C63*IF(AF$58=Fperm_SI_Woolf2021!$E$9:$E$93,1,EXP(LN((1.1*(Fperm_SI_Woolf2021!$E$9:$E$93-AF$58)-63.1579*EXP(-0.19*Fperm_SI_Woolf2021!$E$9:$E$93)+63.1579*EXP(-0.19*AF$58))/(Fperm_SI_Woolf2021!$E$9:$E$93-AF$58))*(AF$58-Fperm_SI_Woolf2021!$E$9:$E$93)/10))),Fperm_SI_Woolf2021!$D$9:$D$93))</f>
        <v>0.83965148996042438</v>
      </c>
      <c r="AG63" s="51" cm="1">
        <f t="array" ref="AG63">MIN(1,SLOPE(Fperm_SI_Woolf2021!$F$9:$F$93*EXP(-Fperm_SI_Woolf2021!$I$9:$I$93*$C63*IF(AG$58=Fperm_SI_Woolf2021!$E$9:$E$93,1,EXP(LN((1.1*(Fperm_SI_Woolf2021!$E$9:$E$93-AG$58)-63.1579*EXP(-0.19*Fperm_SI_Woolf2021!$E$9:$E$93)+63.1579*EXP(-0.19*AG$58))/(Fperm_SI_Woolf2021!$E$9:$E$93-AG$58))*(AG$58-Fperm_SI_Woolf2021!$E$9:$E$93)/10))) + Fperm_SI_Woolf2021!$G$9:$G$93*EXP(-Fperm_SI_Woolf2021!$J$9:$J$93*$C63*IF(AG$58=Fperm_SI_Woolf2021!$E$9:$E$93,1,EXP(LN((1.1*(Fperm_SI_Woolf2021!$E$9:$E$93-AG$58)-63.1579*EXP(-0.19*Fperm_SI_Woolf2021!$E$9:$E$93)+63.1579*EXP(-0.19*AG$58))/(Fperm_SI_Woolf2021!$E$9:$E$93-AG$58))*(AG$58-Fperm_SI_Woolf2021!$E$9:$E$93)/10))) + Fperm_SI_Woolf2021!$H$9:$H$93*EXP(-Fperm_SI_Woolf2021!$K$9:$K$93*$C63*IF(AG$58=Fperm_SI_Woolf2021!$E$9:$E$93,1,EXP(LN((1.1*(Fperm_SI_Woolf2021!$E$9:$E$93-AG$58)-63.1579*EXP(-0.19*Fperm_SI_Woolf2021!$E$9:$E$93)+63.1579*EXP(-0.19*AG$58))/(Fperm_SI_Woolf2021!$E$9:$E$93-AG$58))*(AG$58-Fperm_SI_Woolf2021!$E$9:$E$93)/10))),Fperm_SI_Woolf2021!$D$9:$D$93)*AG$57+INTERCEPT(Fperm_SI_Woolf2021!$F$9:$F$93*EXP(-Fperm_SI_Woolf2021!$I$9:$I$93*$C63*IF(AG$58=Fperm_SI_Woolf2021!$E$9:$E$93,1,EXP(LN((1.1*(Fperm_SI_Woolf2021!$E$9:$E$93-AG$58)-63.1579*EXP(-0.19*Fperm_SI_Woolf2021!$E$9:$E$93)+63.1579*EXP(-0.19*AG$58))/(Fperm_SI_Woolf2021!$E$9:$E$93-AG$58))*(AG$58-Fperm_SI_Woolf2021!$E$9:$E$93)/10))) + Fperm_SI_Woolf2021!$G$9:$G$93*EXP(-Fperm_SI_Woolf2021!$J$9:$J$93*$C63*IF(AG$58=Fperm_SI_Woolf2021!$E$9:$E$93,1,EXP(LN((1.1*(Fperm_SI_Woolf2021!$E$9:$E$93-AG$58)-63.1579*EXP(-0.19*Fperm_SI_Woolf2021!$E$9:$E$93)+63.1579*EXP(-0.19*AG$58))/(Fperm_SI_Woolf2021!$E$9:$E$93-AG$58))*(AG$58-Fperm_SI_Woolf2021!$E$9:$E$93)/10))) + Fperm_SI_Woolf2021!$H$9:$H$93*EXP(-Fperm_SI_Woolf2021!$K$9:$K$93*$C63*IF(AG$58=Fperm_SI_Woolf2021!$E$9:$E$93,1,EXP(LN((1.1*(Fperm_SI_Woolf2021!$E$9:$E$93-AG$58)-63.1579*EXP(-0.19*Fperm_SI_Woolf2021!$E$9:$E$93)+63.1579*EXP(-0.19*AG$58))/(Fperm_SI_Woolf2021!$E$9:$E$93-AG$58))*(AG$58-Fperm_SI_Woolf2021!$E$9:$E$93)/10))),Fperm_SI_Woolf2021!$D$9:$D$93))</f>
        <v>0.81967694070617347</v>
      </c>
      <c r="AH63" s="51" cm="1">
        <f t="array" ref="AH63">MIN(1,SLOPE(Fperm_SI_Woolf2021!$F$9:$F$93*EXP(-Fperm_SI_Woolf2021!$I$9:$I$93*$C63*IF(AH$58=Fperm_SI_Woolf2021!$E$9:$E$93,1,EXP(LN((1.1*(Fperm_SI_Woolf2021!$E$9:$E$93-AH$58)-63.1579*EXP(-0.19*Fperm_SI_Woolf2021!$E$9:$E$93)+63.1579*EXP(-0.19*AH$58))/(Fperm_SI_Woolf2021!$E$9:$E$93-AH$58))*(AH$58-Fperm_SI_Woolf2021!$E$9:$E$93)/10))) + Fperm_SI_Woolf2021!$G$9:$G$93*EXP(-Fperm_SI_Woolf2021!$J$9:$J$93*$C63*IF(AH$58=Fperm_SI_Woolf2021!$E$9:$E$93,1,EXP(LN((1.1*(Fperm_SI_Woolf2021!$E$9:$E$93-AH$58)-63.1579*EXP(-0.19*Fperm_SI_Woolf2021!$E$9:$E$93)+63.1579*EXP(-0.19*AH$58))/(Fperm_SI_Woolf2021!$E$9:$E$93-AH$58))*(AH$58-Fperm_SI_Woolf2021!$E$9:$E$93)/10))) + Fperm_SI_Woolf2021!$H$9:$H$93*EXP(-Fperm_SI_Woolf2021!$K$9:$K$93*$C63*IF(AH$58=Fperm_SI_Woolf2021!$E$9:$E$93,1,EXP(LN((1.1*(Fperm_SI_Woolf2021!$E$9:$E$93-AH$58)-63.1579*EXP(-0.19*Fperm_SI_Woolf2021!$E$9:$E$93)+63.1579*EXP(-0.19*AH$58))/(Fperm_SI_Woolf2021!$E$9:$E$93-AH$58))*(AH$58-Fperm_SI_Woolf2021!$E$9:$E$93)/10))),Fperm_SI_Woolf2021!$D$9:$D$93)*AH$57+INTERCEPT(Fperm_SI_Woolf2021!$F$9:$F$93*EXP(-Fperm_SI_Woolf2021!$I$9:$I$93*$C63*IF(AH$58=Fperm_SI_Woolf2021!$E$9:$E$93,1,EXP(LN((1.1*(Fperm_SI_Woolf2021!$E$9:$E$93-AH$58)-63.1579*EXP(-0.19*Fperm_SI_Woolf2021!$E$9:$E$93)+63.1579*EXP(-0.19*AH$58))/(Fperm_SI_Woolf2021!$E$9:$E$93-AH$58))*(AH$58-Fperm_SI_Woolf2021!$E$9:$E$93)/10))) + Fperm_SI_Woolf2021!$G$9:$G$93*EXP(-Fperm_SI_Woolf2021!$J$9:$J$93*$C63*IF(AH$58=Fperm_SI_Woolf2021!$E$9:$E$93,1,EXP(LN((1.1*(Fperm_SI_Woolf2021!$E$9:$E$93-AH$58)-63.1579*EXP(-0.19*Fperm_SI_Woolf2021!$E$9:$E$93)+63.1579*EXP(-0.19*AH$58))/(Fperm_SI_Woolf2021!$E$9:$E$93-AH$58))*(AH$58-Fperm_SI_Woolf2021!$E$9:$E$93)/10))) + Fperm_SI_Woolf2021!$H$9:$H$93*EXP(-Fperm_SI_Woolf2021!$K$9:$K$93*$C63*IF(AH$58=Fperm_SI_Woolf2021!$E$9:$E$93,1,EXP(LN((1.1*(Fperm_SI_Woolf2021!$E$9:$E$93-AH$58)-63.1579*EXP(-0.19*Fperm_SI_Woolf2021!$E$9:$E$93)+63.1579*EXP(-0.19*AH$58))/(Fperm_SI_Woolf2021!$E$9:$E$93-AH$58))*(AH$58-Fperm_SI_Woolf2021!$E$9:$E$93)/10))),Fperm_SI_Woolf2021!$D$9:$D$93))</f>
        <v>1</v>
      </c>
      <c r="AI63" s="51" cm="1">
        <f t="array" ref="AI63">MIN(1,SLOPE(Fperm_SI_Woolf2021!$F$9:$F$93*EXP(-Fperm_SI_Woolf2021!$I$9:$I$93*$C63*IF(AI$58=Fperm_SI_Woolf2021!$E$9:$E$93,1,EXP(LN((1.1*(Fperm_SI_Woolf2021!$E$9:$E$93-AI$58)-63.1579*EXP(-0.19*Fperm_SI_Woolf2021!$E$9:$E$93)+63.1579*EXP(-0.19*AI$58))/(Fperm_SI_Woolf2021!$E$9:$E$93-AI$58))*(AI$58-Fperm_SI_Woolf2021!$E$9:$E$93)/10))) + Fperm_SI_Woolf2021!$G$9:$G$93*EXP(-Fperm_SI_Woolf2021!$J$9:$J$93*$C63*IF(AI$58=Fperm_SI_Woolf2021!$E$9:$E$93,1,EXP(LN((1.1*(Fperm_SI_Woolf2021!$E$9:$E$93-AI$58)-63.1579*EXP(-0.19*Fperm_SI_Woolf2021!$E$9:$E$93)+63.1579*EXP(-0.19*AI$58))/(Fperm_SI_Woolf2021!$E$9:$E$93-AI$58))*(AI$58-Fperm_SI_Woolf2021!$E$9:$E$93)/10))) + Fperm_SI_Woolf2021!$H$9:$H$93*EXP(-Fperm_SI_Woolf2021!$K$9:$K$93*$C63*IF(AI$58=Fperm_SI_Woolf2021!$E$9:$E$93,1,EXP(LN((1.1*(Fperm_SI_Woolf2021!$E$9:$E$93-AI$58)-63.1579*EXP(-0.19*Fperm_SI_Woolf2021!$E$9:$E$93)+63.1579*EXP(-0.19*AI$58))/(Fperm_SI_Woolf2021!$E$9:$E$93-AI$58))*(AI$58-Fperm_SI_Woolf2021!$E$9:$E$93)/10))),Fperm_SI_Woolf2021!$D$9:$D$93)*AI$57+INTERCEPT(Fperm_SI_Woolf2021!$F$9:$F$93*EXP(-Fperm_SI_Woolf2021!$I$9:$I$93*$C63*IF(AI$58=Fperm_SI_Woolf2021!$E$9:$E$93,1,EXP(LN((1.1*(Fperm_SI_Woolf2021!$E$9:$E$93-AI$58)-63.1579*EXP(-0.19*Fperm_SI_Woolf2021!$E$9:$E$93)+63.1579*EXP(-0.19*AI$58))/(Fperm_SI_Woolf2021!$E$9:$E$93-AI$58))*(AI$58-Fperm_SI_Woolf2021!$E$9:$E$93)/10))) + Fperm_SI_Woolf2021!$G$9:$G$93*EXP(-Fperm_SI_Woolf2021!$J$9:$J$93*$C63*IF(AI$58=Fperm_SI_Woolf2021!$E$9:$E$93,1,EXP(LN((1.1*(Fperm_SI_Woolf2021!$E$9:$E$93-AI$58)-63.1579*EXP(-0.19*Fperm_SI_Woolf2021!$E$9:$E$93)+63.1579*EXP(-0.19*AI$58))/(Fperm_SI_Woolf2021!$E$9:$E$93-AI$58))*(AI$58-Fperm_SI_Woolf2021!$E$9:$E$93)/10))) + Fperm_SI_Woolf2021!$H$9:$H$93*EXP(-Fperm_SI_Woolf2021!$K$9:$K$93*$C63*IF(AI$58=Fperm_SI_Woolf2021!$E$9:$E$93,1,EXP(LN((1.1*(Fperm_SI_Woolf2021!$E$9:$E$93-AI$58)-63.1579*EXP(-0.19*Fperm_SI_Woolf2021!$E$9:$E$93)+63.1579*EXP(-0.19*AI$58))/(Fperm_SI_Woolf2021!$E$9:$E$93-AI$58))*(AI$58-Fperm_SI_Woolf2021!$E$9:$E$93)/10))),Fperm_SI_Woolf2021!$D$9:$D$93))</f>
        <v>1</v>
      </c>
      <c r="AJ63" s="51" cm="1">
        <f t="array" ref="AJ63">MIN(1,SLOPE(Fperm_SI_Woolf2021!$F$9:$F$93*EXP(-Fperm_SI_Woolf2021!$I$9:$I$93*$C63*IF(AJ$58=Fperm_SI_Woolf2021!$E$9:$E$93,1,EXP(LN((1.1*(Fperm_SI_Woolf2021!$E$9:$E$93-AJ$58)-63.1579*EXP(-0.19*Fperm_SI_Woolf2021!$E$9:$E$93)+63.1579*EXP(-0.19*AJ$58))/(Fperm_SI_Woolf2021!$E$9:$E$93-AJ$58))*(AJ$58-Fperm_SI_Woolf2021!$E$9:$E$93)/10))) + Fperm_SI_Woolf2021!$G$9:$G$93*EXP(-Fperm_SI_Woolf2021!$J$9:$J$93*$C63*IF(AJ$58=Fperm_SI_Woolf2021!$E$9:$E$93,1,EXP(LN((1.1*(Fperm_SI_Woolf2021!$E$9:$E$93-AJ$58)-63.1579*EXP(-0.19*Fperm_SI_Woolf2021!$E$9:$E$93)+63.1579*EXP(-0.19*AJ$58))/(Fperm_SI_Woolf2021!$E$9:$E$93-AJ$58))*(AJ$58-Fperm_SI_Woolf2021!$E$9:$E$93)/10))) + Fperm_SI_Woolf2021!$H$9:$H$93*EXP(-Fperm_SI_Woolf2021!$K$9:$K$93*$C63*IF(AJ$58=Fperm_SI_Woolf2021!$E$9:$E$93,1,EXP(LN((1.1*(Fperm_SI_Woolf2021!$E$9:$E$93-AJ$58)-63.1579*EXP(-0.19*Fperm_SI_Woolf2021!$E$9:$E$93)+63.1579*EXP(-0.19*AJ$58))/(Fperm_SI_Woolf2021!$E$9:$E$93-AJ$58))*(AJ$58-Fperm_SI_Woolf2021!$E$9:$E$93)/10))),Fperm_SI_Woolf2021!$D$9:$D$93)*AJ$57+INTERCEPT(Fperm_SI_Woolf2021!$F$9:$F$93*EXP(-Fperm_SI_Woolf2021!$I$9:$I$93*$C63*IF(AJ$58=Fperm_SI_Woolf2021!$E$9:$E$93,1,EXP(LN((1.1*(Fperm_SI_Woolf2021!$E$9:$E$93-AJ$58)-63.1579*EXP(-0.19*Fperm_SI_Woolf2021!$E$9:$E$93)+63.1579*EXP(-0.19*AJ$58))/(Fperm_SI_Woolf2021!$E$9:$E$93-AJ$58))*(AJ$58-Fperm_SI_Woolf2021!$E$9:$E$93)/10))) + Fperm_SI_Woolf2021!$G$9:$G$93*EXP(-Fperm_SI_Woolf2021!$J$9:$J$93*$C63*IF(AJ$58=Fperm_SI_Woolf2021!$E$9:$E$93,1,EXP(LN((1.1*(Fperm_SI_Woolf2021!$E$9:$E$93-AJ$58)-63.1579*EXP(-0.19*Fperm_SI_Woolf2021!$E$9:$E$93)+63.1579*EXP(-0.19*AJ$58))/(Fperm_SI_Woolf2021!$E$9:$E$93-AJ$58))*(AJ$58-Fperm_SI_Woolf2021!$E$9:$E$93)/10))) + Fperm_SI_Woolf2021!$H$9:$H$93*EXP(-Fperm_SI_Woolf2021!$K$9:$K$93*$C63*IF(AJ$58=Fperm_SI_Woolf2021!$E$9:$E$93,1,EXP(LN((1.1*(Fperm_SI_Woolf2021!$E$9:$E$93-AJ$58)-63.1579*EXP(-0.19*Fperm_SI_Woolf2021!$E$9:$E$93)+63.1579*EXP(-0.19*AJ$58))/(Fperm_SI_Woolf2021!$E$9:$E$93-AJ$58))*(AJ$58-Fperm_SI_Woolf2021!$E$9:$E$93)/10))),Fperm_SI_Woolf2021!$D$9:$D$93))</f>
        <v>1</v>
      </c>
      <c r="AK63" s="51" cm="1">
        <f t="array" ref="AK63">MIN(1,SLOPE(Fperm_SI_Woolf2021!$F$9:$F$93*EXP(-Fperm_SI_Woolf2021!$I$9:$I$93*$C63*IF(AK$58=Fperm_SI_Woolf2021!$E$9:$E$93,1,EXP(LN((1.1*(Fperm_SI_Woolf2021!$E$9:$E$93-AK$58)-63.1579*EXP(-0.19*Fperm_SI_Woolf2021!$E$9:$E$93)+63.1579*EXP(-0.19*AK$58))/(Fperm_SI_Woolf2021!$E$9:$E$93-AK$58))*(AK$58-Fperm_SI_Woolf2021!$E$9:$E$93)/10))) + Fperm_SI_Woolf2021!$G$9:$G$93*EXP(-Fperm_SI_Woolf2021!$J$9:$J$93*$C63*IF(AK$58=Fperm_SI_Woolf2021!$E$9:$E$93,1,EXP(LN((1.1*(Fperm_SI_Woolf2021!$E$9:$E$93-AK$58)-63.1579*EXP(-0.19*Fperm_SI_Woolf2021!$E$9:$E$93)+63.1579*EXP(-0.19*AK$58))/(Fperm_SI_Woolf2021!$E$9:$E$93-AK$58))*(AK$58-Fperm_SI_Woolf2021!$E$9:$E$93)/10))) + Fperm_SI_Woolf2021!$H$9:$H$93*EXP(-Fperm_SI_Woolf2021!$K$9:$K$93*$C63*IF(AK$58=Fperm_SI_Woolf2021!$E$9:$E$93,1,EXP(LN((1.1*(Fperm_SI_Woolf2021!$E$9:$E$93-AK$58)-63.1579*EXP(-0.19*Fperm_SI_Woolf2021!$E$9:$E$93)+63.1579*EXP(-0.19*AK$58))/(Fperm_SI_Woolf2021!$E$9:$E$93-AK$58))*(AK$58-Fperm_SI_Woolf2021!$E$9:$E$93)/10))),Fperm_SI_Woolf2021!$D$9:$D$93)*AK$57+INTERCEPT(Fperm_SI_Woolf2021!$F$9:$F$93*EXP(-Fperm_SI_Woolf2021!$I$9:$I$93*$C63*IF(AK$58=Fperm_SI_Woolf2021!$E$9:$E$93,1,EXP(LN((1.1*(Fperm_SI_Woolf2021!$E$9:$E$93-AK$58)-63.1579*EXP(-0.19*Fperm_SI_Woolf2021!$E$9:$E$93)+63.1579*EXP(-0.19*AK$58))/(Fperm_SI_Woolf2021!$E$9:$E$93-AK$58))*(AK$58-Fperm_SI_Woolf2021!$E$9:$E$93)/10))) + Fperm_SI_Woolf2021!$G$9:$G$93*EXP(-Fperm_SI_Woolf2021!$J$9:$J$93*$C63*IF(AK$58=Fperm_SI_Woolf2021!$E$9:$E$93,1,EXP(LN((1.1*(Fperm_SI_Woolf2021!$E$9:$E$93-AK$58)-63.1579*EXP(-0.19*Fperm_SI_Woolf2021!$E$9:$E$93)+63.1579*EXP(-0.19*AK$58))/(Fperm_SI_Woolf2021!$E$9:$E$93-AK$58))*(AK$58-Fperm_SI_Woolf2021!$E$9:$E$93)/10))) + Fperm_SI_Woolf2021!$H$9:$H$93*EXP(-Fperm_SI_Woolf2021!$K$9:$K$93*$C63*IF(AK$58=Fperm_SI_Woolf2021!$E$9:$E$93,1,EXP(LN((1.1*(Fperm_SI_Woolf2021!$E$9:$E$93-AK$58)-63.1579*EXP(-0.19*Fperm_SI_Woolf2021!$E$9:$E$93)+63.1579*EXP(-0.19*AK$58))/(Fperm_SI_Woolf2021!$E$9:$E$93-AK$58))*(AK$58-Fperm_SI_Woolf2021!$E$9:$E$93)/10))),Fperm_SI_Woolf2021!$D$9:$D$93))</f>
        <v>1</v>
      </c>
      <c r="AL63" s="51" cm="1">
        <f t="array" ref="AL63">MIN(1,SLOPE(Fperm_SI_Woolf2021!$F$9:$F$93*EXP(-Fperm_SI_Woolf2021!$I$9:$I$93*$C63*IF(AL$58=Fperm_SI_Woolf2021!$E$9:$E$93,1,EXP(LN((1.1*(Fperm_SI_Woolf2021!$E$9:$E$93-AL$58)-63.1579*EXP(-0.19*Fperm_SI_Woolf2021!$E$9:$E$93)+63.1579*EXP(-0.19*AL$58))/(Fperm_SI_Woolf2021!$E$9:$E$93-AL$58))*(AL$58-Fperm_SI_Woolf2021!$E$9:$E$93)/10))) + Fperm_SI_Woolf2021!$G$9:$G$93*EXP(-Fperm_SI_Woolf2021!$J$9:$J$93*$C63*IF(AL$58=Fperm_SI_Woolf2021!$E$9:$E$93,1,EXP(LN((1.1*(Fperm_SI_Woolf2021!$E$9:$E$93-AL$58)-63.1579*EXP(-0.19*Fperm_SI_Woolf2021!$E$9:$E$93)+63.1579*EXP(-0.19*AL$58))/(Fperm_SI_Woolf2021!$E$9:$E$93-AL$58))*(AL$58-Fperm_SI_Woolf2021!$E$9:$E$93)/10))) + Fperm_SI_Woolf2021!$H$9:$H$93*EXP(-Fperm_SI_Woolf2021!$K$9:$K$93*$C63*IF(AL$58=Fperm_SI_Woolf2021!$E$9:$E$93,1,EXP(LN((1.1*(Fperm_SI_Woolf2021!$E$9:$E$93-AL$58)-63.1579*EXP(-0.19*Fperm_SI_Woolf2021!$E$9:$E$93)+63.1579*EXP(-0.19*AL$58))/(Fperm_SI_Woolf2021!$E$9:$E$93-AL$58))*(AL$58-Fperm_SI_Woolf2021!$E$9:$E$93)/10))),Fperm_SI_Woolf2021!$D$9:$D$93)*AL$57+INTERCEPT(Fperm_SI_Woolf2021!$F$9:$F$93*EXP(-Fperm_SI_Woolf2021!$I$9:$I$93*$C63*IF(AL$58=Fperm_SI_Woolf2021!$E$9:$E$93,1,EXP(LN((1.1*(Fperm_SI_Woolf2021!$E$9:$E$93-AL$58)-63.1579*EXP(-0.19*Fperm_SI_Woolf2021!$E$9:$E$93)+63.1579*EXP(-0.19*AL$58))/(Fperm_SI_Woolf2021!$E$9:$E$93-AL$58))*(AL$58-Fperm_SI_Woolf2021!$E$9:$E$93)/10))) + Fperm_SI_Woolf2021!$G$9:$G$93*EXP(-Fperm_SI_Woolf2021!$J$9:$J$93*$C63*IF(AL$58=Fperm_SI_Woolf2021!$E$9:$E$93,1,EXP(LN((1.1*(Fperm_SI_Woolf2021!$E$9:$E$93-AL$58)-63.1579*EXP(-0.19*Fperm_SI_Woolf2021!$E$9:$E$93)+63.1579*EXP(-0.19*AL$58))/(Fperm_SI_Woolf2021!$E$9:$E$93-AL$58))*(AL$58-Fperm_SI_Woolf2021!$E$9:$E$93)/10))) + Fperm_SI_Woolf2021!$H$9:$H$93*EXP(-Fperm_SI_Woolf2021!$K$9:$K$93*$C63*IF(AL$58=Fperm_SI_Woolf2021!$E$9:$E$93,1,EXP(LN((1.1*(Fperm_SI_Woolf2021!$E$9:$E$93-AL$58)-63.1579*EXP(-0.19*Fperm_SI_Woolf2021!$E$9:$E$93)+63.1579*EXP(-0.19*AL$58))/(Fperm_SI_Woolf2021!$E$9:$E$93-AL$58))*(AL$58-Fperm_SI_Woolf2021!$E$9:$E$93)/10))),Fperm_SI_Woolf2021!$D$9:$D$93))</f>
        <v>1</v>
      </c>
      <c r="AM63" s="51" cm="1">
        <f t="array" ref="AM63">MIN(1,SLOPE(Fperm_SI_Woolf2021!$F$9:$F$93*EXP(-Fperm_SI_Woolf2021!$I$9:$I$93*$C63*IF(AM$58=Fperm_SI_Woolf2021!$E$9:$E$93,1,EXP(LN((1.1*(Fperm_SI_Woolf2021!$E$9:$E$93-AM$58)-63.1579*EXP(-0.19*Fperm_SI_Woolf2021!$E$9:$E$93)+63.1579*EXP(-0.19*AM$58))/(Fperm_SI_Woolf2021!$E$9:$E$93-AM$58))*(AM$58-Fperm_SI_Woolf2021!$E$9:$E$93)/10))) + Fperm_SI_Woolf2021!$G$9:$G$93*EXP(-Fperm_SI_Woolf2021!$J$9:$J$93*$C63*IF(AM$58=Fperm_SI_Woolf2021!$E$9:$E$93,1,EXP(LN((1.1*(Fperm_SI_Woolf2021!$E$9:$E$93-AM$58)-63.1579*EXP(-0.19*Fperm_SI_Woolf2021!$E$9:$E$93)+63.1579*EXP(-0.19*AM$58))/(Fperm_SI_Woolf2021!$E$9:$E$93-AM$58))*(AM$58-Fperm_SI_Woolf2021!$E$9:$E$93)/10))) + Fperm_SI_Woolf2021!$H$9:$H$93*EXP(-Fperm_SI_Woolf2021!$K$9:$K$93*$C63*IF(AM$58=Fperm_SI_Woolf2021!$E$9:$E$93,1,EXP(LN((1.1*(Fperm_SI_Woolf2021!$E$9:$E$93-AM$58)-63.1579*EXP(-0.19*Fperm_SI_Woolf2021!$E$9:$E$93)+63.1579*EXP(-0.19*AM$58))/(Fperm_SI_Woolf2021!$E$9:$E$93-AM$58))*(AM$58-Fperm_SI_Woolf2021!$E$9:$E$93)/10))),Fperm_SI_Woolf2021!$D$9:$D$93)*AM$57+INTERCEPT(Fperm_SI_Woolf2021!$F$9:$F$93*EXP(-Fperm_SI_Woolf2021!$I$9:$I$93*$C63*IF(AM$58=Fperm_SI_Woolf2021!$E$9:$E$93,1,EXP(LN((1.1*(Fperm_SI_Woolf2021!$E$9:$E$93-AM$58)-63.1579*EXP(-0.19*Fperm_SI_Woolf2021!$E$9:$E$93)+63.1579*EXP(-0.19*AM$58))/(Fperm_SI_Woolf2021!$E$9:$E$93-AM$58))*(AM$58-Fperm_SI_Woolf2021!$E$9:$E$93)/10))) + Fperm_SI_Woolf2021!$G$9:$G$93*EXP(-Fperm_SI_Woolf2021!$J$9:$J$93*$C63*IF(AM$58=Fperm_SI_Woolf2021!$E$9:$E$93,1,EXP(LN((1.1*(Fperm_SI_Woolf2021!$E$9:$E$93-AM$58)-63.1579*EXP(-0.19*Fperm_SI_Woolf2021!$E$9:$E$93)+63.1579*EXP(-0.19*AM$58))/(Fperm_SI_Woolf2021!$E$9:$E$93-AM$58))*(AM$58-Fperm_SI_Woolf2021!$E$9:$E$93)/10))) + Fperm_SI_Woolf2021!$H$9:$H$93*EXP(-Fperm_SI_Woolf2021!$K$9:$K$93*$C63*IF(AM$58=Fperm_SI_Woolf2021!$E$9:$E$93,1,EXP(LN((1.1*(Fperm_SI_Woolf2021!$E$9:$E$93-AM$58)-63.1579*EXP(-0.19*Fperm_SI_Woolf2021!$E$9:$E$93)+63.1579*EXP(-0.19*AM$58))/(Fperm_SI_Woolf2021!$E$9:$E$93-AM$58))*(AM$58-Fperm_SI_Woolf2021!$E$9:$E$93)/10))),Fperm_SI_Woolf2021!$D$9:$D$93))</f>
        <v>0.98263613118450832</v>
      </c>
      <c r="AN63" s="51" cm="1">
        <f t="array" ref="AN63">MIN(1,SLOPE(Fperm_SI_Woolf2021!$F$9:$F$93*EXP(-Fperm_SI_Woolf2021!$I$9:$I$93*$C63*IF(AN$58=Fperm_SI_Woolf2021!$E$9:$E$93,1,EXP(LN((1.1*(Fperm_SI_Woolf2021!$E$9:$E$93-AN$58)-63.1579*EXP(-0.19*Fperm_SI_Woolf2021!$E$9:$E$93)+63.1579*EXP(-0.19*AN$58))/(Fperm_SI_Woolf2021!$E$9:$E$93-AN$58))*(AN$58-Fperm_SI_Woolf2021!$E$9:$E$93)/10))) + Fperm_SI_Woolf2021!$G$9:$G$93*EXP(-Fperm_SI_Woolf2021!$J$9:$J$93*$C63*IF(AN$58=Fperm_SI_Woolf2021!$E$9:$E$93,1,EXP(LN((1.1*(Fperm_SI_Woolf2021!$E$9:$E$93-AN$58)-63.1579*EXP(-0.19*Fperm_SI_Woolf2021!$E$9:$E$93)+63.1579*EXP(-0.19*AN$58))/(Fperm_SI_Woolf2021!$E$9:$E$93-AN$58))*(AN$58-Fperm_SI_Woolf2021!$E$9:$E$93)/10))) + Fperm_SI_Woolf2021!$H$9:$H$93*EXP(-Fperm_SI_Woolf2021!$K$9:$K$93*$C63*IF(AN$58=Fperm_SI_Woolf2021!$E$9:$E$93,1,EXP(LN((1.1*(Fperm_SI_Woolf2021!$E$9:$E$93-AN$58)-63.1579*EXP(-0.19*Fperm_SI_Woolf2021!$E$9:$E$93)+63.1579*EXP(-0.19*AN$58))/(Fperm_SI_Woolf2021!$E$9:$E$93-AN$58))*(AN$58-Fperm_SI_Woolf2021!$E$9:$E$93)/10))),Fperm_SI_Woolf2021!$D$9:$D$93)*AN$57+INTERCEPT(Fperm_SI_Woolf2021!$F$9:$F$93*EXP(-Fperm_SI_Woolf2021!$I$9:$I$93*$C63*IF(AN$58=Fperm_SI_Woolf2021!$E$9:$E$93,1,EXP(LN((1.1*(Fperm_SI_Woolf2021!$E$9:$E$93-AN$58)-63.1579*EXP(-0.19*Fperm_SI_Woolf2021!$E$9:$E$93)+63.1579*EXP(-0.19*AN$58))/(Fperm_SI_Woolf2021!$E$9:$E$93-AN$58))*(AN$58-Fperm_SI_Woolf2021!$E$9:$E$93)/10))) + Fperm_SI_Woolf2021!$G$9:$G$93*EXP(-Fperm_SI_Woolf2021!$J$9:$J$93*$C63*IF(AN$58=Fperm_SI_Woolf2021!$E$9:$E$93,1,EXP(LN((1.1*(Fperm_SI_Woolf2021!$E$9:$E$93-AN$58)-63.1579*EXP(-0.19*Fperm_SI_Woolf2021!$E$9:$E$93)+63.1579*EXP(-0.19*AN$58))/(Fperm_SI_Woolf2021!$E$9:$E$93-AN$58))*(AN$58-Fperm_SI_Woolf2021!$E$9:$E$93)/10))) + Fperm_SI_Woolf2021!$H$9:$H$93*EXP(-Fperm_SI_Woolf2021!$K$9:$K$93*$C63*IF(AN$58=Fperm_SI_Woolf2021!$E$9:$E$93,1,EXP(LN((1.1*(Fperm_SI_Woolf2021!$E$9:$E$93-AN$58)-63.1579*EXP(-0.19*Fperm_SI_Woolf2021!$E$9:$E$93)+63.1579*EXP(-0.19*AN$58))/(Fperm_SI_Woolf2021!$E$9:$E$93-AN$58))*(AN$58-Fperm_SI_Woolf2021!$E$9:$E$93)/10))),Fperm_SI_Woolf2021!$D$9:$D$93))</f>
        <v>0.95888289162818041</v>
      </c>
      <c r="AO63" s="51" cm="1">
        <f t="array" ref="AO63">MIN(1,SLOPE(Fperm_SI_Woolf2021!$F$9:$F$93*EXP(-Fperm_SI_Woolf2021!$I$9:$I$93*$C63*IF(AO$58=Fperm_SI_Woolf2021!$E$9:$E$93,1,EXP(LN((1.1*(Fperm_SI_Woolf2021!$E$9:$E$93-AO$58)-63.1579*EXP(-0.19*Fperm_SI_Woolf2021!$E$9:$E$93)+63.1579*EXP(-0.19*AO$58))/(Fperm_SI_Woolf2021!$E$9:$E$93-AO$58))*(AO$58-Fperm_SI_Woolf2021!$E$9:$E$93)/10))) + Fperm_SI_Woolf2021!$G$9:$G$93*EXP(-Fperm_SI_Woolf2021!$J$9:$J$93*$C63*IF(AO$58=Fperm_SI_Woolf2021!$E$9:$E$93,1,EXP(LN((1.1*(Fperm_SI_Woolf2021!$E$9:$E$93-AO$58)-63.1579*EXP(-0.19*Fperm_SI_Woolf2021!$E$9:$E$93)+63.1579*EXP(-0.19*AO$58))/(Fperm_SI_Woolf2021!$E$9:$E$93-AO$58))*(AO$58-Fperm_SI_Woolf2021!$E$9:$E$93)/10))) + Fperm_SI_Woolf2021!$H$9:$H$93*EXP(-Fperm_SI_Woolf2021!$K$9:$K$93*$C63*IF(AO$58=Fperm_SI_Woolf2021!$E$9:$E$93,1,EXP(LN((1.1*(Fperm_SI_Woolf2021!$E$9:$E$93-AO$58)-63.1579*EXP(-0.19*Fperm_SI_Woolf2021!$E$9:$E$93)+63.1579*EXP(-0.19*AO$58))/(Fperm_SI_Woolf2021!$E$9:$E$93-AO$58))*(AO$58-Fperm_SI_Woolf2021!$E$9:$E$93)/10))),Fperm_SI_Woolf2021!$D$9:$D$93)*AO$57+INTERCEPT(Fperm_SI_Woolf2021!$F$9:$F$93*EXP(-Fperm_SI_Woolf2021!$I$9:$I$93*$C63*IF(AO$58=Fperm_SI_Woolf2021!$E$9:$E$93,1,EXP(LN((1.1*(Fperm_SI_Woolf2021!$E$9:$E$93-AO$58)-63.1579*EXP(-0.19*Fperm_SI_Woolf2021!$E$9:$E$93)+63.1579*EXP(-0.19*AO$58))/(Fperm_SI_Woolf2021!$E$9:$E$93-AO$58))*(AO$58-Fperm_SI_Woolf2021!$E$9:$E$93)/10))) + Fperm_SI_Woolf2021!$G$9:$G$93*EXP(-Fperm_SI_Woolf2021!$J$9:$J$93*$C63*IF(AO$58=Fperm_SI_Woolf2021!$E$9:$E$93,1,EXP(LN((1.1*(Fperm_SI_Woolf2021!$E$9:$E$93-AO$58)-63.1579*EXP(-0.19*Fperm_SI_Woolf2021!$E$9:$E$93)+63.1579*EXP(-0.19*AO$58))/(Fperm_SI_Woolf2021!$E$9:$E$93-AO$58))*(AO$58-Fperm_SI_Woolf2021!$E$9:$E$93)/10))) + Fperm_SI_Woolf2021!$H$9:$H$93*EXP(-Fperm_SI_Woolf2021!$K$9:$K$93*$C63*IF(AO$58=Fperm_SI_Woolf2021!$E$9:$E$93,1,EXP(LN((1.1*(Fperm_SI_Woolf2021!$E$9:$E$93-AO$58)-63.1579*EXP(-0.19*Fperm_SI_Woolf2021!$E$9:$E$93)+63.1579*EXP(-0.19*AO$58))/(Fperm_SI_Woolf2021!$E$9:$E$93-AO$58))*(AO$58-Fperm_SI_Woolf2021!$E$9:$E$93)/10))),Fperm_SI_Woolf2021!$D$9:$D$93))</f>
        <v>0.93512965207185239</v>
      </c>
      <c r="AP63" s="51" cm="1">
        <f t="array" ref="AP63">MIN(1,SLOPE(Fperm_SI_Woolf2021!$F$9:$F$93*EXP(-Fperm_SI_Woolf2021!$I$9:$I$93*$C63*IF(AP$58=Fperm_SI_Woolf2021!$E$9:$E$93,1,EXP(LN((1.1*(Fperm_SI_Woolf2021!$E$9:$E$93-AP$58)-63.1579*EXP(-0.19*Fperm_SI_Woolf2021!$E$9:$E$93)+63.1579*EXP(-0.19*AP$58))/(Fperm_SI_Woolf2021!$E$9:$E$93-AP$58))*(AP$58-Fperm_SI_Woolf2021!$E$9:$E$93)/10))) + Fperm_SI_Woolf2021!$G$9:$G$93*EXP(-Fperm_SI_Woolf2021!$J$9:$J$93*$C63*IF(AP$58=Fperm_SI_Woolf2021!$E$9:$E$93,1,EXP(LN((1.1*(Fperm_SI_Woolf2021!$E$9:$E$93-AP$58)-63.1579*EXP(-0.19*Fperm_SI_Woolf2021!$E$9:$E$93)+63.1579*EXP(-0.19*AP$58))/(Fperm_SI_Woolf2021!$E$9:$E$93-AP$58))*(AP$58-Fperm_SI_Woolf2021!$E$9:$E$93)/10))) + Fperm_SI_Woolf2021!$H$9:$H$93*EXP(-Fperm_SI_Woolf2021!$K$9:$K$93*$C63*IF(AP$58=Fperm_SI_Woolf2021!$E$9:$E$93,1,EXP(LN((1.1*(Fperm_SI_Woolf2021!$E$9:$E$93-AP$58)-63.1579*EXP(-0.19*Fperm_SI_Woolf2021!$E$9:$E$93)+63.1579*EXP(-0.19*AP$58))/(Fperm_SI_Woolf2021!$E$9:$E$93-AP$58))*(AP$58-Fperm_SI_Woolf2021!$E$9:$E$93)/10))),Fperm_SI_Woolf2021!$D$9:$D$93)*AP$57+INTERCEPT(Fperm_SI_Woolf2021!$F$9:$F$93*EXP(-Fperm_SI_Woolf2021!$I$9:$I$93*$C63*IF(AP$58=Fperm_SI_Woolf2021!$E$9:$E$93,1,EXP(LN((1.1*(Fperm_SI_Woolf2021!$E$9:$E$93-AP$58)-63.1579*EXP(-0.19*Fperm_SI_Woolf2021!$E$9:$E$93)+63.1579*EXP(-0.19*AP$58))/(Fperm_SI_Woolf2021!$E$9:$E$93-AP$58))*(AP$58-Fperm_SI_Woolf2021!$E$9:$E$93)/10))) + Fperm_SI_Woolf2021!$G$9:$G$93*EXP(-Fperm_SI_Woolf2021!$J$9:$J$93*$C63*IF(AP$58=Fperm_SI_Woolf2021!$E$9:$E$93,1,EXP(LN((1.1*(Fperm_SI_Woolf2021!$E$9:$E$93-AP$58)-63.1579*EXP(-0.19*Fperm_SI_Woolf2021!$E$9:$E$93)+63.1579*EXP(-0.19*AP$58))/(Fperm_SI_Woolf2021!$E$9:$E$93-AP$58))*(AP$58-Fperm_SI_Woolf2021!$E$9:$E$93)/10))) + Fperm_SI_Woolf2021!$H$9:$H$93*EXP(-Fperm_SI_Woolf2021!$K$9:$K$93*$C63*IF(AP$58=Fperm_SI_Woolf2021!$E$9:$E$93,1,EXP(LN((1.1*(Fperm_SI_Woolf2021!$E$9:$E$93-AP$58)-63.1579*EXP(-0.19*Fperm_SI_Woolf2021!$E$9:$E$93)+63.1579*EXP(-0.19*AP$58))/(Fperm_SI_Woolf2021!$E$9:$E$93-AP$58))*(AP$58-Fperm_SI_Woolf2021!$E$9:$E$93)/10))),Fperm_SI_Woolf2021!$D$9:$D$93))</f>
        <v>0.91137641251552448</v>
      </c>
      <c r="AQ63" s="51" cm="1">
        <f t="array" ref="AQ63">MIN(1,SLOPE(Fperm_SI_Woolf2021!$F$9:$F$93*EXP(-Fperm_SI_Woolf2021!$I$9:$I$93*$C63*IF(AQ$58=Fperm_SI_Woolf2021!$E$9:$E$93,1,EXP(LN((1.1*(Fperm_SI_Woolf2021!$E$9:$E$93-AQ$58)-63.1579*EXP(-0.19*Fperm_SI_Woolf2021!$E$9:$E$93)+63.1579*EXP(-0.19*AQ$58))/(Fperm_SI_Woolf2021!$E$9:$E$93-AQ$58))*(AQ$58-Fperm_SI_Woolf2021!$E$9:$E$93)/10))) + Fperm_SI_Woolf2021!$G$9:$G$93*EXP(-Fperm_SI_Woolf2021!$J$9:$J$93*$C63*IF(AQ$58=Fperm_SI_Woolf2021!$E$9:$E$93,1,EXP(LN((1.1*(Fperm_SI_Woolf2021!$E$9:$E$93-AQ$58)-63.1579*EXP(-0.19*Fperm_SI_Woolf2021!$E$9:$E$93)+63.1579*EXP(-0.19*AQ$58))/(Fperm_SI_Woolf2021!$E$9:$E$93-AQ$58))*(AQ$58-Fperm_SI_Woolf2021!$E$9:$E$93)/10))) + Fperm_SI_Woolf2021!$H$9:$H$93*EXP(-Fperm_SI_Woolf2021!$K$9:$K$93*$C63*IF(AQ$58=Fperm_SI_Woolf2021!$E$9:$E$93,1,EXP(LN((1.1*(Fperm_SI_Woolf2021!$E$9:$E$93-AQ$58)-63.1579*EXP(-0.19*Fperm_SI_Woolf2021!$E$9:$E$93)+63.1579*EXP(-0.19*AQ$58))/(Fperm_SI_Woolf2021!$E$9:$E$93-AQ$58))*(AQ$58-Fperm_SI_Woolf2021!$E$9:$E$93)/10))),Fperm_SI_Woolf2021!$D$9:$D$93)*AQ$57+INTERCEPT(Fperm_SI_Woolf2021!$F$9:$F$93*EXP(-Fperm_SI_Woolf2021!$I$9:$I$93*$C63*IF(AQ$58=Fperm_SI_Woolf2021!$E$9:$E$93,1,EXP(LN((1.1*(Fperm_SI_Woolf2021!$E$9:$E$93-AQ$58)-63.1579*EXP(-0.19*Fperm_SI_Woolf2021!$E$9:$E$93)+63.1579*EXP(-0.19*AQ$58))/(Fperm_SI_Woolf2021!$E$9:$E$93-AQ$58))*(AQ$58-Fperm_SI_Woolf2021!$E$9:$E$93)/10))) + Fperm_SI_Woolf2021!$G$9:$G$93*EXP(-Fperm_SI_Woolf2021!$J$9:$J$93*$C63*IF(AQ$58=Fperm_SI_Woolf2021!$E$9:$E$93,1,EXP(LN((1.1*(Fperm_SI_Woolf2021!$E$9:$E$93-AQ$58)-63.1579*EXP(-0.19*Fperm_SI_Woolf2021!$E$9:$E$93)+63.1579*EXP(-0.19*AQ$58))/(Fperm_SI_Woolf2021!$E$9:$E$93-AQ$58))*(AQ$58-Fperm_SI_Woolf2021!$E$9:$E$93)/10))) + Fperm_SI_Woolf2021!$H$9:$H$93*EXP(-Fperm_SI_Woolf2021!$K$9:$K$93*$C63*IF(AQ$58=Fperm_SI_Woolf2021!$E$9:$E$93,1,EXP(LN((1.1*(Fperm_SI_Woolf2021!$E$9:$E$93-AQ$58)-63.1579*EXP(-0.19*Fperm_SI_Woolf2021!$E$9:$E$93)+63.1579*EXP(-0.19*AQ$58))/(Fperm_SI_Woolf2021!$E$9:$E$93-AQ$58))*(AQ$58-Fperm_SI_Woolf2021!$E$9:$E$93)/10))),Fperm_SI_Woolf2021!$D$9:$D$93))</f>
        <v>0.88762317295919657</v>
      </c>
      <c r="AR63" s="51" cm="1">
        <f t="array" ref="AR63">MIN(1,SLOPE(Fperm_SI_Woolf2021!$F$9:$F$93*EXP(-Fperm_SI_Woolf2021!$I$9:$I$93*$C63*IF(AR$58=Fperm_SI_Woolf2021!$E$9:$E$93,1,EXP(LN((1.1*(Fperm_SI_Woolf2021!$E$9:$E$93-AR$58)-63.1579*EXP(-0.19*Fperm_SI_Woolf2021!$E$9:$E$93)+63.1579*EXP(-0.19*AR$58))/(Fperm_SI_Woolf2021!$E$9:$E$93-AR$58))*(AR$58-Fperm_SI_Woolf2021!$E$9:$E$93)/10))) + Fperm_SI_Woolf2021!$G$9:$G$93*EXP(-Fperm_SI_Woolf2021!$J$9:$J$93*$C63*IF(AR$58=Fperm_SI_Woolf2021!$E$9:$E$93,1,EXP(LN((1.1*(Fperm_SI_Woolf2021!$E$9:$E$93-AR$58)-63.1579*EXP(-0.19*Fperm_SI_Woolf2021!$E$9:$E$93)+63.1579*EXP(-0.19*AR$58))/(Fperm_SI_Woolf2021!$E$9:$E$93-AR$58))*(AR$58-Fperm_SI_Woolf2021!$E$9:$E$93)/10))) + Fperm_SI_Woolf2021!$H$9:$H$93*EXP(-Fperm_SI_Woolf2021!$K$9:$K$93*$C63*IF(AR$58=Fperm_SI_Woolf2021!$E$9:$E$93,1,EXP(LN((1.1*(Fperm_SI_Woolf2021!$E$9:$E$93-AR$58)-63.1579*EXP(-0.19*Fperm_SI_Woolf2021!$E$9:$E$93)+63.1579*EXP(-0.19*AR$58))/(Fperm_SI_Woolf2021!$E$9:$E$93-AR$58))*(AR$58-Fperm_SI_Woolf2021!$E$9:$E$93)/10))),Fperm_SI_Woolf2021!$D$9:$D$93)*AR$57+INTERCEPT(Fperm_SI_Woolf2021!$F$9:$F$93*EXP(-Fperm_SI_Woolf2021!$I$9:$I$93*$C63*IF(AR$58=Fperm_SI_Woolf2021!$E$9:$E$93,1,EXP(LN((1.1*(Fperm_SI_Woolf2021!$E$9:$E$93-AR$58)-63.1579*EXP(-0.19*Fperm_SI_Woolf2021!$E$9:$E$93)+63.1579*EXP(-0.19*AR$58))/(Fperm_SI_Woolf2021!$E$9:$E$93-AR$58))*(AR$58-Fperm_SI_Woolf2021!$E$9:$E$93)/10))) + Fperm_SI_Woolf2021!$G$9:$G$93*EXP(-Fperm_SI_Woolf2021!$J$9:$J$93*$C63*IF(AR$58=Fperm_SI_Woolf2021!$E$9:$E$93,1,EXP(LN((1.1*(Fperm_SI_Woolf2021!$E$9:$E$93-AR$58)-63.1579*EXP(-0.19*Fperm_SI_Woolf2021!$E$9:$E$93)+63.1579*EXP(-0.19*AR$58))/(Fperm_SI_Woolf2021!$E$9:$E$93-AR$58))*(AR$58-Fperm_SI_Woolf2021!$E$9:$E$93)/10))) + Fperm_SI_Woolf2021!$H$9:$H$93*EXP(-Fperm_SI_Woolf2021!$K$9:$K$93*$C63*IF(AR$58=Fperm_SI_Woolf2021!$E$9:$E$93,1,EXP(LN((1.1*(Fperm_SI_Woolf2021!$E$9:$E$93-AR$58)-63.1579*EXP(-0.19*Fperm_SI_Woolf2021!$E$9:$E$93)+63.1579*EXP(-0.19*AR$58))/(Fperm_SI_Woolf2021!$E$9:$E$93-AR$58))*(AR$58-Fperm_SI_Woolf2021!$E$9:$E$93)/10))),Fperm_SI_Woolf2021!$D$9:$D$93))</f>
        <v>0.86386993340286855</v>
      </c>
      <c r="AS63" s="51" cm="1">
        <f t="array" ref="AS63">MIN(1,SLOPE(Fperm_SI_Woolf2021!$F$9:$F$93*EXP(-Fperm_SI_Woolf2021!$I$9:$I$93*$C63*IF(AS$58=Fperm_SI_Woolf2021!$E$9:$E$93,1,EXP(LN((1.1*(Fperm_SI_Woolf2021!$E$9:$E$93-AS$58)-63.1579*EXP(-0.19*Fperm_SI_Woolf2021!$E$9:$E$93)+63.1579*EXP(-0.19*AS$58))/(Fperm_SI_Woolf2021!$E$9:$E$93-AS$58))*(AS$58-Fperm_SI_Woolf2021!$E$9:$E$93)/10))) + Fperm_SI_Woolf2021!$G$9:$G$93*EXP(-Fperm_SI_Woolf2021!$J$9:$J$93*$C63*IF(AS$58=Fperm_SI_Woolf2021!$E$9:$E$93,1,EXP(LN((1.1*(Fperm_SI_Woolf2021!$E$9:$E$93-AS$58)-63.1579*EXP(-0.19*Fperm_SI_Woolf2021!$E$9:$E$93)+63.1579*EXP(-0.19*AS$58))/(Fperm_SI_Woolf2021!$E$9:$E$93-AS$58))*(AS$58-Fperm_SI_Woolf2021!$E$9:$E$93)/10))) + Fperm_SI_Woolf2021!$H$9:$H$93*EXP(-Fperm_SI_Woolf2021!$K$9:$K$93*$C63*IF(AS$58=Fperm_SI_Woolf2021!$E$9:$E$93,1,EXP(LN((1.1*(Fperm_SI_Woolf2021!$E$9:$E$93-AS$58)-63.1579*EXP(-0.19*Fperm_SI_Woolf2021!$E$9:$E$93)+63.1579*EXP(-0.19*AS$58))/(Fperm_SI_Woolf2021!$E$9:$E$93-AS$58))*(AS$58-Fperm_SI_Woolf2021!$E$9:$E$93)/10))),Fperm_SI_Woolf2021!$D$9:$D$93)*AS$57+INTERCEPT(Fperm_SI_Woolf2021!$F$9:$F$93*EXP(-Fperm_SI_Woolf2021!$I$9:$I$93*$C63*IF(AS$58=Fperm_SI_Woolf2021!$E$9:$E$93,1,EXP(LN((1.1*(Fperm_SI_Woolf2021!$E$9:$E$93-AS$58)-63.1579*EXP(-0.19*Fperm_SI_Woolf2021!$E$9:$E$93)+63.1579*EXP(-0.19*AS$58))/(Fperm_SI_Woolf2021!$E$9:$E$93-AS$58))*(AS$58-Fperm_SI_Woolf2021!$E$9:$E$93)/10))) + Fperm_SI_Woolf2021!$G$9:$G$93*EXP(-Fperm_SI_Woolf2021!$J$9:$J$93*$C63*IF(AS$58=Fperm_SI_Woolf2021!$E$9:$E$93,1,EXP(LN((1.1*(Fperm_SI_Woolf2021!$E$9:$E$93-AS$58)-63.1579*EXP(-0.19*Fperm_SI_Woolf2021!$E$9:$E$93)+63.1579*EXP(-0.19*AS$58))/(Fperm_SI_Woolf2021!$E$9:$E$93-AS$58))*(AS$58-Fperm_SI_Woolf2021!$E$9:$E$93)/10))) + Fperm_SI_Woolf2021!$H$9:$H$93*EXP(-Fperm_SI_Woolf2021!$K$9:$K$93*$C63*IF(AS$58=Fperm_SI_Woolf2021!$E$9:$E$93,1,EXP(LN((1.1*(Fperm_SI_Woolf2021!$E$9:$E$93-AS$58)-63.1579*EXP(-0.19*Fperm_SI_Woolf2021!$E$9:$E$93)+63.1579*EXP(-0.19*AS$58))/(Fperm_SI_Woolf2021!$E$9:$E$93-AS$58))*(AS$58-Fperm_SI_Woolf2021!$E$9:$E$93)/10))),Fperm_SI_Woolf2021!$D$9:$D$93))</f>
        <v>0.84011669384654053</v>
      </c>
      <c r="AT63" s="51" cm="1">
        <f t="array" ref="AT63">MIN(1,SLOPE(Fperm_SI_Woolf2021!$F$9:$F$93*EXP(-Fperm_SI_Woolf2021!$I$9:$I$93*$C63*IF(AT$58=Fperm_SI_Woolf2021!$E$9:$E$93,1,EXP(LN((1.1*(Fperm_SI_Woolf2021!$E$9:$E$93-AT$58)-63.1579*EXP(-0.19*Fperm_SI_Woolf2021!$E$9:$E$93)+63.1579*EXP(-0.19*AT$58))/(Fperm_SI_Woolf2021!$E$9:$E$93-AT$58))*(AT$58-Fperm_SI_Woolf2021!$E$9:$E$93)/10))) + Fperm_SI_Woolf2021!$G$9:$G$93*EXP(-Fperm_SI_Woolf2021!$J$9:$J$93*$C63*IF(AT$58=Fperm_SI_Woolf2021!$E$9:$E$93,1,EXP(LN((1.1*(Fperm_SI_Woolf2021!$E$9:$E$93-AT$58)-63.1579*EXP(-0.19*Fperm_SI_Woolf2021!$E$9:$E$93)+63.1579*EXP(-0.19*AT$58))/(Fperm_SI_Woolf2021!$E$9:$E$93-AT$58))*(AT$58-Fperm_SI_Woolf2021!$E$9:$E$93)/10))) + Fperm_SI_Woolf2021!$H$9:$H$93*EXP(-Fperm_SI_Woolf2021!$K$9:$K$93*$C63*IF(AT$58=Fperm_SI_Woolf2021!$E$9:$E$93,1,EXP(LN((1.1*(Fperm_SI_Woolf2021!$E$9:$E$93-AT$58)-63.1579*EXP(-0.19*Fperm_SI_Woolf2021!$E$9:$E$93)+63.1579*EXP(-0.19*AT$58))/(Fperm_SI_Woolf2021!$E$9:$E$93-AT$58))*(AT$58-Fperm_SI_Woolf2021!$E$9:$E$93)/10))),Fperm_SI_Woolf2021!$D$9:$D$93)*AT$57+INTERCEPT(Fperm_SI_Woolf2021!$F$9:$F$93*EXP(-Fperm_SI_Woolf2021!$I$9:$I$93*$C63*IF(AT$58=Fperm_SI_Woolf2021!$E$9:$E$93,1,EXP(LN((1.1*(Fperm_SI_Woolf2021!$E$9:$E$93-AT$58)-63.1579*EXP(-0.19*Fperm_SI_Woolf2021!$E$9:$E$93)+63.1579*EXP(-0.19*AT$58))/(Fperm_SI_Woolf2021!$E$9:$E$93-AT$58))*(AT$58-Fperm_SI_Woolf2021!$E$9:$E$93)/10))) + Fperm_SI_Woolf2021!$G$9:$G$93*EXP(-Fperm_SI_Woolf2021!$J$9:$J$93*$C63*IF(AT$58=Fperm_SI_Woolf2021!$E$9:$E$93,1,EXP(LN((1.1*(Fperm_SI_Woolf2021!$E$9:$E$93-AT$58)-63.1579*EXP(-0.19*Fperm_SI_Woolf2021!$E$9:$E$93)+63.1579*EXP(-0.19*AT$58))/(Fperm_SI_Woolf2021!$E$9:$E$93-AT$58))*(AT$58-Fperm_SI_Woolf2021!$E$9:$E$93)/10))) + Fperm_SI_Woolf2021!$H$9:$H$93*EXP(-Fperm_SI_Woolf2021!$K$9:$K$93*$C63*IF(AT$58=Fperm_SI_Woolf2021!$E$9:$E$93,1,EXP(LN((1.1*(Fperm_SI_Woolf2021!$E$9:$E$93-AT$58)-63.1579*EXP(-0.19*Fperm_SI_Woolf2021!$E$9:$E$93)+63.1579*EXP(-0.19*AT$58))/(Fperm_SI_Woolf2021!$E$9:$E$93-AT$58))*(AT$58-Fperm_SI_Woolf2021!$E$9:$E$93)/10))),Fperm_SI_Woolf2021!$D$9:$D$93))</f>
        <v>0.81636345429021262</v>
      </c>
      <c r="AU63" s="51" cm="1">
        <f t="array" ref="AU63">MIN(1,SLOPE(Fperm_SI_Woolf2021!$F$9:$F$93*EXP(-Fperm_SI_Woolf2021!$I$9:$I$93*$C63*IF(AU$58=Fperm_SI_Woolf2021!$E$9:$E$93,1,EXP(LN((1.1*(Fperm_SI_Woolf2021!$E$9:$E$93-AU$58)-63.1579*EXP(-0.19*Fperm_SI_Woolf2021!$E$9:$E$93)+63.1579*EXP(-0.19*AU$58))/(Fperm_SI_Woolf2021!$E$9:$E$93-AU$58))*(AU$58-Fperm_SI_Woolf2021!$E$9:$E$93)/10))) + Fperm_SI_Woolf2021!$G$9:$G$93*EXP(-Fperm_SI_Woolf2021!$J$9:$J$93*$C63*IF(AU$58=Fperm_SI_Woolf2021!$E$9:$E$93,1,EXP(LN((1.1*(Fperm_SI_Woolf2021!$E$9:$E$93-AU$58)-63.1579*EXP(-0.19*Fperm_SI_Woolf2021!$E$9:$E$93)+63.1579*EXP(-0.19*AU$58))/(Fperm_SI_Woolf2021!$E$9:$E$93-AU$58))*(AU$58-Fperm_SI_Woolf2021!$E$9:$E$93)/10))) + Fperm_SI_Woolf2021!$H$9:$H$93*EXP(-Fperm_SI_Woolf2021!$K$9:$K$93*$C63*IF(AU$58=Fperm_SI_Woolf2021!$E$9:$E$93,1,EXP(LN((1.1*(Fperm_SI_Woolf2021!$E$9:$E$93-AU$58)-63.1579*EXP(-0.19*Fperm_SI_Woolf2021!$E$9:$E$93)+63.1579*EXP(-0.19*AU$58))/(Fperm_SI_Woolf2021!$E$9:$E$93-AU$58))*(AU$58-Fperm_SI_Woolf2021!$E$9:$E$93)/10))),Fperm_SI_Woolf2021!$D$9:$D$93)*AU$57+INTERCEPT(Fperm_SI_Woolf2021!$F$9:$F$93*EXP(-Fperm_SI_Woolf2021!$I$9:$I$93*$C63*IF(AU$58=Fperm_SI_Woolf2021!$E$9:$E$93,1,EXP(LN((1.1*(Fperm_SI_Woolf2021!$E$9:$E$93-AU$58)-63.1579*EXP(-0.19*Fperm_SI_Woolf2021!$E$9:$E$93)+63.1579*EXP(-0.19*AU$58))/(Fperm_SI_Woolf2021!$E$9:$E$93-AU$58))*(AU$58-Fperm_SI_Woolf2021!$E$9:$E$93)/10))) + Fperm_SI_Woolf2021!$G$9:$G$93*EXP(-Fperm_SI_Woolf2021!$J$9:$J$93*$C63*IF(AU$58=Fperm_SI_Woolf2021!$E$9:$E$93,1,EXP(LN((1.1*(Fperm_SI_Woolf2021!$E$9:$E$93-AU$58)-63.1579*EXP(-0.19*Fperm_SI_Woolf2021!$E$9:$E$93)+63.1579*EXP(-0.19*AU$58))/(Fperm_SI_Woolf2021!$E$9:$E$93-AU$58))*(AU$58-Fperm_SI_Woolf2021!$E$9:$E$93)/10))) + Fperm_SI_Woolf2021!$H$9:$H$93*EXP(-Fperm_SI_Woolf2021!$K$9:$K$93*$C63*IF(AU$58=Fperm_SI_Woolf2021!$E$9:$E$93,1,EXP(LN((1.1*(Fperm_SI_Woolf2021!$E$9:$E$93-AU$58)-63.1579*EXP(-0.19*Fperm_SI_Woolf2021!$E$9:$E$93)+63.1579*EXP(-0.19*AU$58))/(Fperm_SI_Woolf2021!$E$9:$E$93-AU$58))*(AU$58-Fperm_SI_Woolf2021!$E$9:$E$93)/10))),Fperm_SI_Woolf2021!$D$9:$D$93))</f>
        <v>0.79261021473388471</v>
      </c>
      <c r="AV63" s="51" cm="1">
        <f t="array" ref="AV63">MIN(1,SLOPE(Fperm_SI_Woolf2021!$F$9:$F$93*EXP(-Fperm_SI_Woolf2021!$I$9:$I$93*$C63*IF(AV$58=Fperm_SI_Woolf2021!$E$9:$E$93,1,EXP(LN((1.1*(Fperm_SI_Woolf2021!$E$9:$E$93-AV$58)-63.1579*EXP(-0.19*Fperm_SI_Woolf2021!$E$9:$E$93)+63.1579*EXP(-0.19*AV$58))/(Fperm_SI_Woolf2021!$E$9:$E$93-AV$58))*(AV$58-Fperm_SI_Woolf2021!$E$9:$E$93)/10))) + Fperm_SI_Woolf2021!$G$9:$G$93*EXP(-Fperm_SI_Woolf2021!$J$9:$J$93*$C63*IF(AV$58=Fperm_SI_Woolf2021!$E$9:$E$93,1,EXP(LN((1.1*(Fperm_SI_Woolf2021!$E$9:$E$93-AV$58)-63.1579*EXP(-0.19*Fperm_SI_Woolf2021!$E$9:$E$93)+63.1579*EXP(-0.19*AV$58))/(Fperm_SI_Woolf2021!$E$9:$E$93-AV$58))*(AV$58-Fperm_SI_Woolf2021!$E$9:$E$93)/10))) + Fperm_SI_Woolf2021!$H$9:$H$93*EXP(-Fperm_SI_Woolf2021!$K$9:$K$93*$C63*IF(AV$58=Fperm_SI_Woolf2021!$E$9:$E$93,1,EXP(LN((1.1*(Fperm_SI_Woolf2021!$E$9:$E$93-AV$58)-63.1579*EXP(-0.19*Fperm_SI_Woolf2021!$E$9:$E$93)+63.1579*EXP(-0.19*AV$58))/(Fperm_SI_Woolf2021!$E$9:$E$93-AV$58))*(AV$58-Fperm_SI_Woolf2021!$E$9:$E$93)/10))),Fperm_SI_Woolf2021!$D$9:$D$93)*AV$57+INTERCEPT(Fperm_SI_Woolf2021!$F$9:$F$93*EXP(-Fperm_SI_Woolf2021!$I$9:$I$93*$C63*IF(AV$58=Fperm_SI_Woolf2021!$E$9:$E$93,1,EXP(LN((1.1*(Fperm_SI_Woolf2021!$E$9:$E$93-AV$58)-63.1579*EXP(-0.19*Fperm_SI_Woolf2021!$E$9:$E$93)+63.1579*EXP(-0.19*AV$58))/(Fperm_SI_Woolf2021!$E$9:$E$93-AV$58))*(AV$58-Fperm_SI_Woolf2021!$E$9:$E$93)/10))) + Fperm_SI_Woolf2021!$G$9:$G$93*EXP(-Fperm_SI_Woolf2021!$J$9:$J$93*$C63*IF(AV$58=Fperm_SI_Woolf2021!$E$9:$E$93,1,EXP(LN((1.1*(Fperm_SI_Woolf2021!$E$9:$E$93-AV$58)-63.1579*EXP(-0.19*Fperm_SI_Woolf2021!$E$9:$E$93)+63.1579*EXP(-0.19*AV$58))/(Fperm_SI_Woolf2021!$E$9:$E$93-AV$58))*(AV$58-Fperm_SI_Woolf2021!$E$9:$E$93)/10))) + Fperm_SI_Woolf2021!$H$9:$H$93*EXP(-Fperm_SI_Woolf2021!$K$9:$K$93*$C63*IF(AV$58=Fperm_SI_Woolf2021!$E$9:$E$93,1,EXP(LN((1.1*(Fperm_SI_Woolf2021!$E$9:$E$93-AV$58)-63.1579*EXP(-0.19*Fperm_SI_Woolf2021!$E$9:$E$93)+63.1579*EXP(-0.19*AV$58))/(Fperm_SI_Woolf2021!$E$9:$E$93-AV$58))*(AV$58-Fperm_SI_Woolf2021!$E$9:$E$93)/10))),Fperm_SI_Woolf2021!$D$9:$D$93))</f>
        <v>0.76885697517755669</v>
      </c>
      <c r="AW63" s="51" cm="1">
        <f t="array" ref="AW63">MIN(1,SLOPE(Fperm_SI_Woolf2021!$F$9:$F$93*EXP(-Fperm_SI_Woolf2021!$I$9:$I$93*$C63*IF(AW$58=Fperm_SI_Woolf2021!$E$9:$E$93,1,EXP(LN((1.1*(Fperm_SI_Woolf2021!$E$9:$E$93-AW$58)-63.1579*EXP(-0.19*Fperm_SI_Woolf2021!$E$9:$E$93)+63.1579*EXP(-0.19*AW$58))/(Fperm_SI_Woolf2021!$E$9:$E$93-AW$58))*(AW$58-Fperm_SI_Woolf2021!$E$9:$E$93)/10))) + Fperm_SI_Woolf2021!$G$9:$G$93*EXP(-Fperm_SI_Woolf2021!$J$9:$J$93*$C63*IF(AW$58=Fperm_SI_Woolf2021!$E$9:$E$93,1,EXP(LN((1.1*(Fperm_SI_Woolf2021!$E$9:$E$93-AW$58)-63.1579*EXP(-0.19*Fperm_SI_Woolf2021!$E$9:$E$93)+63.1579*EXP(-0.19*AW$58))/(Fperm_SI_Woolf2021!$E$9:$E$93-AW$58))*(AW$58-Fperm_SI_Woolf2021!$E$9:$E$93)/10))) + Fperm_SI_Woolf2021!$H$9:$H$93*EXP(-Fperm_SI_Woolf2021!$K$9:$K$93*$C63*IF(AW$58=Fperm_SI_Woolf2021!$E$9:$E$93,1,EXP(LN((1.1*(Fperm_SI_Woolf2021!$E$9:$E$93-AW$58)-63.1579*EXP(-0.19*Fperm_SI_Woolf2021!$E$9:$E$93)+63.1579*EXP(-0.19*AW$58))/(Fperm_SI_Woolf2021!$E$9:$E$93-AW$58))*(AW$58-Fperm_SI_Woolf2021!$E$9:$E$93)/10))),Fperm_SI_Woolf2021!$D$9:$D$93)*AW$57+INTERCEPT(Fperm_SI_Woolf2021!$F$9:$F$93*EXP(-Fperm_SI_Woolf2021!$I$9:$I$93*$C63*IF(AW$58=Fperm_SI_Woolf2021!$E$9:$E$93,1,EXP(LN((1.1*(Fperm_SI_Woolf2021!$E$9:$E$93-AW$58)-63.1579*EXP(-0.19*Fperm_SI_Woolf2021!$E$9:$E$93)+63.1579*EXP(-0.19*AW$58))/(Fperm_SI_Woolf2021!$E$9:$E$93-AW$58))*(AW$58-Fperm_SI_Woolf2021!$E$9:$E$93)/10))) + Fperm_SI_Woolf2021!$G$9:$G$93*EXP(-Fperm_SI_Woolf2021!$J$9:$J$93*$C63*IF(AW$58=Fperm_SI_Woolf2021!$E$9:$E$93,1,EXP(LN((1.1*(Fperm_SI_Woolf2021!$E$9:$E$93-AW$58)-63.1579*EXP(-0.19*Fperm_SI_Woolf2021!$E$9:$E$93)+63.1579*EXP(-0.19*AW$58))/(Fperm_SI_Woolf2021!$E$9:$E$93-AW$58))*(AW$58-Fperm_SI_Woolf2021!$E$9:$E$93)/10))) + Fperm_SI_Woolf2021!$H$9:$H$93*EXP(-Fperm_SI_Woolf2021!$K$9:$K$93*$C63*IF(AW$58=Fperm_SI_Woolf2021!$E$9:$E$93,1,EXP(LN((1.1*(Fperm_SI_Woolf2021!$E$9:$E$93-AW$58)-63.1579*EXP(-0.19*Fperm_SI_Woolf2021!$E$9:$E$93)+63.1579*EXP(-0.19*AW$58))/(Fperm_SI_Woolf2021!$E$9:$E$93-AW$58))*(AW$58-Fperm_SI_Woolf2021!$E$9:$E$93)/10))),Fperm_SI_Woolf2021!$D$9:$D$93))</f>
        <v>1</v>
      </c>
      <c r="AX63" s="51" cm="1">
        <f t="array" ref="AX63">MIN(1,SLOPE(Fperm_SI_Woolf2021!$F$9:$F$93*EXP(-Fperm_SI_Woolf2021!$I$9:$I$93*$C63*IF(AX$58=Fperm_SI_Woolf2021!$E$9:$E$93,1,EXP(LN((1.1*(Fperm_SI_Woolf2021!$E$9:$E$93-AX$58)-63.1579*EXP(-0.19*Fperm_SI_Woolf2021!$E$9:$E$93)+63.1579*EXP(-0.19*AX$58))/(Fperm_SI_Woolf2021!$E$9:$E$93-AX$58))*(AX$58-Fperm_SI_Woolf2021!$E$9:$E$93)/10))) + Fperm_SI_Woolf2021!$G$9:$G$93*EXP(-Fperm_SI_Woolf2021!$J$9:$J$93*$C63*IF(AX$58=Fperm_SI_Woolf2021!$E$9:$E$93,1,EXP(LN((1.1*(Fperm_SI_Woolf2021!$E$9:$E$93-AX$58)-63.1579*EXP(-0.19*Fperm_SI_Woolf2021!$E$9:$E$93)+63.1579*EXP(-0.19*AX$58))/(Fperm_SI_Woolf2021!$E$9:$E$93-AX$58))*(AX$58-Fperm_SI_Woolf2021!$E$9:$E$93)/10))) + Fperm_SI_Woolf2021!$H$9:$H$93*EXP(-Fperm_SI_Woolf2021!$K$9:$K$93*$C63*IF(AX$58=Fperm_SI_Woolf2021!$E$9:$E$93,1,EXP(LN((1.1*(Fperm_SI_Woolf2021!$E$9:$E$93-AX$58)-63.1579*EXP(-0.19*Fperm_SI_Woolf2021!$E$9:$E$93)+63.1579*EXP(-0.19*AX$58))/(Fperm_SI_Woolf2021!$E$9:$E$93-AX$58))*(AX$58-Fperm_SI_Woolf2021!$E$9:$E$93)/10))),Fperm_SI_Woolf2021!$D$9:$D$93)*AX$57+INTERCEPT(Fperm_SI_Woolf2021!$F$9:$F$93*EXP(-Fperm_SI_Woolf2021!$I$9:$I$93*$C63*IF(AX$58=Fperm_SI_Woolf2021!$E$9:$E$93,1,EXP(LN((1.1*(Fperm_SI_Woolf2021!$E$9:$E$93-AX$58)-63.1579*EXP(-0.19*Fperm_SI_Woolf2021!$E$9:$E$93)+63.1579*EXP(-0.19*AX$58))/(Fperm_SI_Woolf2021!$E$9:$E$93-AX$58))*(AX$58-Fperm_SI_Woolf2021!$E$9:$E$93)/10))) + Fperm_SI_Woolf2021!$G$9:$G$93*EXP(-Fperm_SI_Woolf2021!$J$9:$J$93*$C63*IF(AX$58=Fperm_SI_Woolf2021!$E$9:$E$93,1,EXP(LN((1.1*(Fperm_SI_Woolf2021!$E$9:$E$93-AX$58)-63.1579*EXP(-0.19*Fperm_SI_Woolf2021!$E$9:$E$93)+63.1579*EXP(-0.19*AX$58))/(Fperm_SI_Woolf2021!$E$9:$E$93-AX$58))*(AX$58-Fperm_SI_Woolf2021!$E$9:$E$93)/10))) + Fperm_SI_Woolf2021!$H$9:$H$93*EXP(-Fperm_SI_Woolf2021!$K$9:$K$93*$C63*IF(AX$58=Fperm_SI_Woolf2021!$E$9:$E$93,1,EXP(LN((1.1*(Fperm_SI_Woolf2021!$E$9:$E$93-AX$58)-63.1579*EXP(-0.19*Fperm_SI_Woolf2021!$E$9:$E$93)+63.1579*EXP(-0.19*AX$58))/(Fperm_SI_Woolf2021!$E$9:$E$93-AX$58))*(AX$58-Fperm_SI_Woolf2021!$E$9:$E$93)/10))),Fperm_SI_Woolf2021!$D$9:$D$93))</f>
        <v>1</v>
      </c>
      <c r="AY63" s="51" cm="1">
        <f t="array" ref="AY63">MIN(1,SLOPE(Fperm_SI_Woolf2021!$F$9:$F$93*EXP(-Fperm_SI_Woolf2021!$I$9:$I$93*$C63*IF(AY$58=Fperm_SI_Woolf2021!$E$9:$E$93,1,EXP(LN((1.1*(Fperm_SI_Woolf2021!$E$9:$E$93-AY$58)-63.1579*EXP(-0.19*Fperm_SI_Woolf2021!$E$9:$E$93)+63.1579*EXP(-0.19*AY$58))/(Fperm_SI_Woolf2021!$E$9:$E$93-AY$58))*(AY$58-Fperm_SI_Woolf2021!$E$9:$E$93)/10))) + Fperm_SI_Woolf2021!$G$9:$G$93*EXP(-Fperm_SI_Woolf2021!$J$9:$J$93*$C63*IF(AY$58=Fperm_SI_Woolf2021!$E$9:$E$93,1,EXP(LN((1.1*(Fperm_SI_Woolf2021!$E$9:$E$93-AY$58)-63.1579*EXP(-0.19*Fperm_SI_Woolf2021!$E$9:$E$93)+63.1579*EXP(-0.19*AY$58))/(Fperm_SI_Woolf2021!$E$9:$E$93-AY$58))*(AY$58-Fperm_SI_Woolf2021!$E$9:$E$93)/10))) + Fperm_SI_Woolf2021!$H$9:$H$93*EXP(-Fperm_SI_Woolf2021!$K$9:$K$93*$C63*IF(AY$58=Fperm_SI_Woolf2021!$E$9:$E$93,1,EXP(LN((1.1*(Fperm_SI_Woolf2021!$E$9:$E$93-AY$58)-63.1579*EXP(-0.19*Fperm_SI_Woolf2021!$E$9:$E$93)+63.1579*EXP(-0.19*AY$58))/(Fperm_SI_Woolf2021!$E$9:$E$93-AY$58))*(AY$58-Fperm_SI_Woolf2021!$E$9:$E$93)/10))),Fperm_SI_Woolf2021!$D$9:$D$93)*AY$57+INTERCEPT(Fperm_SI_Woolf2021!$F$9:$F$93*EXP(-Fperm_SI_Woolf2021!$I$9:$I$93*$C63*IF(AY$58=Fperm_SI_Woolf2021!$E$9:$E$93,1,EXP(LN((1.1*(Fperm_SI_Woolf2021!$E$9:$E$93-AY$58)-63.1579*EXP(-0.19*Fperm_SI_Woolf2021!$E$9:$E$93)+63.1579*EXP(-0.19*AY$58))/(Fperm_SI_Woolf2021!$E$9:$E$93-AY$58))*(AY$58-Fperm_SI_Woolf2021!$E$9:$E$93)/10))) + Fperm_SI_Woolf2021!$G$9:$G$93*EXP(-Fperm_SI_Woolf2021!$J$9:$J$93*$C63*IF(AY$58=Fperm_SI_Woolf2021!$E$9:$E$93,1,EXP(LN((1.1*(Fperm_SI_Woolf2021!$E$9:$E$93-AY$58)-63.1579*EXP(-0.19*Fperm_SI_Woolf2021!$E$9:$E$93)+63.1579*EXP(-0.19*AY$58))/(Fperm_SI_Woolf2021!$E$9:$E$93-AY$58))*(AY$58-Fperm_SI_Woolf2021!$E$9:$E$93)/10))) + Fperm_SI_Woolf2021!$H$9:$H$93*EXP(-Fperm_SI_Woolf2021!$K$9:$K$93*$C63*IF(AY$58=Fperm_SI_Woolf2021!$E$9:$E$93,1,EXP(LN((1.1*(Fperm_SI_Woolf2021!$E$9:$E$93-AY$58)-63.1579*EXP(-0.19*Fperm_SI_Woolf2021!$E$9:$E$93)+63.1579*EXP(-0.19*AY$58))/(Fperm_SI_Woolf2021!$E$9:$E$93-AY$58))*(AY$58-Fperm_SI_Woolf2021!$E$9:$E$93)/10))),Fperm_SI_Woolf2021!$D$9:$D$93))</f>
        <v>1</v>
      </c>
      <c r="AZ63" s="51" cm="1">
        <f t="array" ref="AZ63">MIN(1,SLOPE(Fperm_SI_Woolf2021!$F$9:$F$93*EXP(-Fperm_SI_Woolf2021!$I$9:$I$93*$C63*IF(AZ$58=Fperm_SI_Woolf2021!$E$9:$E$93,1,EXP(LN((1.1*(Fperm_SI_Woolf2021!$E$9:$E$93-AZ$58)-63.1579*EXP(-0.19*Fperm_SI_Woolf2021!$E$9:$E$93)+63.1579*EXP(-0.19*AZ$58))/(Fperm_SI_Woolf2021!$E$9:$E$93-AZ$58))*(AZ$58-Fperm_SI_Woolf2021!$E$9:$E$93)/10))) + Fperm_SI_Woolf2021!$G$9:$G$93*EXP(-Fperm_SI_Woolf2021!$J$9:$J$93*$C63*IF(AZ$58=Fperm_SI_Woolf2021!$E$9:$E$93,1,EXP(LN((1.1*(Fperm_SI_Woolf2021!$E$9:$E$93-AZ$58)-63.1579*EXP(-0.19*Fperm_SI_Woolf2021!$E$9:$E$93)+63.1579*EXP(-0.19*AZ$58))/(Fperm_SI_Woolf2021!$E$9:$E$93-AZ$58))*(AZ$58-Fperm_SI_Woolf2021!$E$9:$E$93)/10))) + Fperm_SI_Woolf2021!$H$9:$H$93*EXP(-Fperm_SI_Woolf2021!$K$9:$K$93*$C63*IF(AZ$58=Fperm_SI_Woolf2021!$E$9:$E$93,1,EXP(LN((1.1*(Fperm_SI_Woolf2021!$E$9:$E$93-AZ$58)-63.1579*EXP(-0.19*Fperm_SI_Woolf2021!$E$9:$E$93)+63.1579*EXP(-0.19*AZ$58))/(Fperm_SI_Woolf2021!$E$9:$E$93-AZ$58))*(AZ$58-Fperm_SI_Woolf2021!$E$9:$E$93)/10))),Fperm_SI_Woolf2021!$D$9:$D$93)*AZ$57+INTERCEPT(Fperm_SI_Woolf2021!$F$9:$F$93*EXP(-Fperm_SI_Woolf2021!$I$9:$I$93*$C63*IF(AZ$58=Fperm_SI_Woolf2021!$E$9:$E$93,1,EXP(LN((1.1*(Fperm_SI_Woolf2021!$E$9:$E$93-AZ$58)-63.1579*EXP(-0.19*Fperm_SI_Woolf2021!$E$9:$E$93)+63.1579*EXP(-0.19*AZ$58))/(Fperm_SI_Woolf2021!$E$9:$E$93-AZ$58))*(AZ$58-Fperm_SI_Woolf2021!$E$9:$E$93)/10))) + Fperm_SI_Woolf2021!$G$9:$G$93*EXP(-Fperm_SI_Woolf2021!$J$9:$J$93*$C63*IF(AZ$58=Fperm_SI_Woolf2021!$E$9:$E$93,1,EXP(LN((1.1*(Fperm_SI_Woolf2021!$E$9:$E$93-AZ$58)-63.1579*EXP(-0.19*Fperm_SI_Woolf2021!$E$9:$E$93)+63.1579*EXP(-0.19*AZ$58))/(Fperm_SI_Woolf2021!$E$9:$E$93-AZ$58))*(AZ$58-Fperm_SI_Woolf2021!$E$9:$E$93)/10))) + Fperm_SI_Woolf2021!$H$9:$H$93*EXP(-Fperm_SI_Woolf2021!$K$9:$K$93*$C63*IF(AZ$58=Fperm_SI_Woolf2021!$E$9:$E$93,1,EXP(LN((1.1*(Fperm_SI_Woolf2021!$E$9:$E$93-AZ$58)-63.1579*EXP(-0.19*Fperm_SI_Woolf2021!$E$9:$E$93)+63.1579*EXP(-0.19*AZ$58))/(Fperm_SI_Woolf2021!$E$9:$E$93-AZ$58))*(AZ$58-Fperm_SI_Woolf2021!$E$9:$E$93)/10))),Fperm_SI_Woolf2021!$D$9:$D$93))</f>
        <v>1</v>
      </c>
      <c r="BA63" s="51" cm="1">
        <f t="array" ref="BA63">MIN(1,SLOPE(Fperm_SI_Woolf2021!$F$9:$F$93*EXP(-Fperm_SI_Woolf2021!$I$9:$I$93*$C63*IF(BA$58=Fperm_SI_Woolf2021!$E$9:$E$93,1,EXP(LN((1.1*(Fperm_SI_Woolf2021!$E$9:$E$93-BA$58)-63.1579*EXP(-0.19*Fperm_SI_Woolf2021!$E$9:$E$93)+63.1579*EXP(-0.19*BA$58))/(Fperm_SI_Woolf2021!$E$9:$E$93-BA$58))*(BA$58-Fperm_SI_Woolf2021!$E$9:$E$93)/10))) + Fperm_SI_Woolf2021!$G$9:$G$93*EXP(-Fperm_SI_Woolf2021!$J$9:$J$93*$C63*IF(BA$58=Fperm_SI_Woolf2021!$E$9:$E$93,1,EXP(LN((1.1*(Fperm_SI_Woolf2021!$E$9:$E$93-BA$58)-63.1579*EXP(-0.19*Fperm_SI_Woolf2021!$E$9:$E$93)+63.1579*EXP(-0.19*BA$58))/(Fperm_SI_Woolf2021!$E$9:$E$93-BA$58))*(BA$58-Fperm_SI_Woolf2021!$E$9:$E$93)/10))) + Fperm_SI_Woolf2021!$H$9:$H$93*EXP(-Fperm_SI_Woolf2021!$K$9:$K$93*$C63*IF(BA$58=Fperm_SI_Woolf2021!$E$9:$E$93,1,EXP(LN((1.1*(Fperm_SI_Woolf2021!$E$9:$E$93-BA$58)-63.1579*EXP(-0.19*Fperm_SI_Woolf2021!$E$9:$E$93)+63.1579*EXP(-0.19*BA$58))/(Fperm_SI_Woolf2021!$E$9:$E$93-BA$58))*(BA$58-Fperm_SI_Woolf2021!$E$9:$E$93)/10))),Fperm_SI_Woolf2021!$D$9:$D$93)*BA$57+INTERCEPT(Fperm_SI_Woolf2021!$F$9:$F$93*EXP(-Fperm_SI_Woolf2021!$I$9:$I$93*$C63*IF(BA$58=Fperm_SI_Woolf2021!$E$9:$E$93,1,EXP(LN((1.1*(Fperm_SI_Woolf2021!$E$9:$E$93-BA$58)-63.1579*EXP(-0.19*Fperm_SI_Woolf2021!$E$9:$E$93)+63.1579*EXP(-0.19*BA$58))/(Fperm_SI_Woolf2021!$E$9:$E$93-BA$58))*(BA$58-Fperm_SI_Woolf2021!$E$9:$E$93)/10))) + Fperm_SI_Woolf2021!$G$9:$G$93*EXP(-Fperm_SI_Woolf2021!$J$9:$J$93*$C63*IF(BA$58=Fperm_SI_Woolf2021!$E$9:$E$93,1,EXP(LN((1.1*(Fperm_SI_Woolf2021!$E$9:$E$93-BA$58)-63.1579*EXP(-0.19*Fperm_SI_Woolf2021!$E$9:$E$93)+63.1579*EXP(-0.19*BA$58))/(Fperm_SI_Woolf2021!$E$9:$E$93-BA$58))*(BA$58-Fperm_SI_Woolf2021!$E$9:$E$93)/10))) + Fperm_SI_Woolf2021!$H$9:$H$93*EXP(-Fperm_SI_Woolf2021!$K$9:$K$93*$C63*IF(BA$58=Fperm_SI_Woolf2021!$E$9:$E$93,1,EXP(LN((1.1*(Fperm_SI_Woolf2021!$E$9:$E$93-BA$58)-63.1579*EXP(-0.19*Fperm_SI_Woolf2021!$E$9:$E$93)+63.1579*EXP(-0.19*BA$58))/(Fperm_SI_Woolf2021!$E$9:$E$93-BA$58))*(BA$58-Fperm_SI_Woolf2021!$E$9:$E$93)/10))),Fperm_SI_Woolf2021!$D$9:$D$93))</f>
        <v>0.99459085008484838</v>
      </c>
      <c r="BB63" s="51" cm="1">
        <f t="array" ref="BB63">MIN(1,SLOPE(Fperm_SI_Woolf2021!$F$9:$F$93*EXP(-Fperm_SI_Woolf2021!$I$9:$I$93*$C63*IF(BB$58=Fperm_SI_Woolf2021!$E$9:$E$93,1,EXP(LN((1.1*(Fperm_SI_Woolf2021!$E$9:$E$93-BB$58)-63.1579*EXP(-0.19*Fperm_SI_Woolf2021!$E$9:$E$93)+63.1579*EXP(-0.19*BB$58))/(Fperm_SI_Woolf2021!$E$9:$E$93-BB$58))*(BB$58-Fperm_SI_Woolf2021!$E$9:$E$93)/10))) + Fperm_SI_Woolf2021!$G$9:$G$93*EXP(-Fperm_SI_Woolf2021!$J$9:$J$93*$C63*IF(BB$58=Fperm_SI_Woolf2021!$E$9:$E$93,1,EXP(LN((1.1*(Fperm_SI_Woolf2021!$E$9:$E$93-BB$58)-63.1579*EXP(-0.19*Fperm_SI_Woolf2021!$E$9:$E$93)+63.1579*EXP(-0.19*BB$58))/(Fperm_SI_Woolf2021!$E$9:$E$93-BB$58))*(BB$58-Fperm_SI_Woolf2021!$E$9:$E$93)/10))) + Fperm_SI_Woolf2021!$H$9:$H$93*EXP(-Fperm_SI_Woolf2021!$K$9:$K$93*$C63*IF(BB$58=Fperm_SI_Woolf2021!$E$9:$E$93,1,EXP(LN((1.1*(Fperm_SI_Woolf2021!$E$9:$E$93-BB$58)-63.1579*EXP(-0.19*Fperm_SI_Woolf2021!$E$9:$E$93)+63.1579*EXP(-0.19*BB$58))/(Fperm_SI_Woolf2021!$E$9:$E$93-BB$58))*(BB$58-Fperm_SI_Woolf2021!$E$9:$E$93)/10))),Fperm_SI_Woolf2021!$D$9:$D$93)*BB$57+INTERCEPT(Fperm_SI_Woolf2021!$F$9:$F$93*EXP(-Fperm_SI_Woolf2021!$I$9:$I$93*$C63*IF(BB$58=Fperm_SI_Woolf2021!$E$9:$E$93,1,EXP(LN((1.1*(Fperm_SI_Woolf2021!$E$9:$E$93-BB$58)-63.1579*EXP(-0.19*Fperm_SI_Woolf2021!$E$9:$E$93)+63.1579*EXP(-0.19*BB$58))/(Fperm_SI_Woolf2021!$E$9:$E$93-BB$58))*(BB$58-Fperm_SI_Woolf2021!$E$9:$E$93)/10))) + Fperm_SI_Woolf2021!$G$9:$G$93*EXP(-Fperm_SI_Woolf2021!$J$9:$J$93*$C63*IF(BB$58=Fperm_SI_Woolf2021!$E$9:$E$93,1,EXP(LN((1.1*(Fperm_SI_Woolf2021!$E$9:$E$93-BB$58)-63.1579*EXP(-0.19*Fperm_SI_Woolf2021!$E$9:$E$93)+63.1579*EXP(-0.19*BB$58))/(Fperm_SI_Woolf2021!$E$9:$E$93-BB$58))*(BB$58-Fperm_SI_Woolf2021!$E$9:$E$93)/10))) + Fperm_SI_Woolf2021!$H$9:$H$93*EXP(-Fperm_SI_Woolf2021!$K$9:$K$93*$C63*IF(BB$58=Fperm_SI_Woolf2021!$E$9:$E$93,1,EXP(LN((1.1*(Fperm_SI_Woolf2021!$E$9:$E$93-BB$58)-63.1579*EXP(-0.19*Fperm_SI_Woolf2021!$E$9:$E$93)+63.1579*EXP(-0.19*BB$58))/(Fperm_SI_Woolf2021!$E$9:$E$93-BB$58))*(BB$58-Fperm_SI_Woolf2021!$E$9:$E$93)/10))),Fperm_SI_Woolf2021!$D$9:$D$93))</f>
        <v>0.96903030480893371</v>
      </c>
      <c r="BC63" s="51" cm="1">
        <f t="array" ref="BC63">MIN(1,SLOPE(Fperm_SI_Woolf2021!$F$9:$F$93*EXP(-Fperm_SI_Woolf2021!$I$9:$I$93*$C63*IF(BC$58=Fperm_SI_Woolf2021!$E$9:$E$93,1,EXP(LN((1.1*(Fperm_SI_Woolf2021!$E$9:$E$93-BC$58)-63.1579*EXP(-0.19*Fperm_SI_Woolf2021!$E$9:$E$93)+63.1579*EXP(-0.19*BC$58))/(Fperm_SI_Woolf2021!$E$9:$E$93-BC$58))*(BC$58-Fperm_SI_Woolf2021!$E$9:$E$93)/10))) + Fperm_SI_Woolf2021!$G$9:$G$93*EXP(-Fperm_SI_Woolf2021!$J$9:$J$93*$C63*IF(BC$58=Fperm_SI_Woolf2021!$E$9:$E$93,1,EXP(LN((1.1*(Fperm_SI_Woolf2021!$E$9:$E$93-BC$58)-63.1579*EXP(-0.19*Fperm_SI_Woolf2021!$E$9:$E$93)+63.1579*EXP(-0.19*BC$58))/(Fperm_SI_Woolf2021!$E$9:$E$93-BC$58))*(BC$58-Fperm_SI_Woolf2021!$E$9:$E$93)/10))) + Fperm_SI_Woolf2021!$H$9:$H$93*EXP(-Fperm_SI_Woolf2021!$K$9:$K$93*$C63*IF(BC$58=Fperm_SI_Woolf2021!$E$9:$E$93,1,EXP(LN((1.1*(Fperm_SI_Woolf2021!$E$9:$E$93-BC$58)-63.1579*EXP(-0.19*Fperm_SI_Woolf2021!$E$9:$E$93)+63.1579*EXP(-0.19*BC$58))/(Fperm_SI_Woolf2021!$E$9:$E$93-BC$58))*(BC$58-Fperm_SI_Woolf2021!$E$9:$E$93)/10))),Fperm_SI_Woolf2021!$D$9:$D$93)*BC$57+INTERCEPT(Fperm_SI_Woolf2021!$F$9:$F$93*EXP(-Fperm_SI_Woolf2021!$I$9:$I$93*$C63*IF(BC$58=Fperm_SI_Woolf2021!$E$9:$E$93,1,EXP(LN((1.1*(Fperm_SI_Woolf2021!$E$9:$E$93-BC$58)-63.1579*EXP(-0.19*Fperm_SI_Woolf2021!$E$9:$E$93)+63.1579*EXP(-0.19*BC$58))/(Fperm_SI_Woolf2021!$E$9:$E$93-BC$58))*(BC$58-Fperm_SI_Woolf2021!$E$9:$E$93)/10))) + Fperm_SI_Woolf2021!$G$9:$G$93*EXP(-Fperm_SI_Woolf2021!$J$9:$J$93*$C63*IF(BC$58=Fperm_SI_Woolf2021!$E$9:$E$93,1,EXP(LN((1.1*(Fperm_SI_Woolf2021!$E$9:$E$93-BC$58)-63.1579*EXP(-0.19*Fperm_SI_Woolf2021!$E$9:$E$93)+63.1579*EXP(-0.19*BC$58))/(Fperm_SI_Woolf2021!$E$9:$E$93-BC$58))*(BC$58-Fperm_SI_Woolf2021!$E$9:$E$93)/10))) + Fperm_SI_Woolf2021!$H$9:$H$93*EXP(-Fperm_SI_Woolf2021!$K$9:$K$93*$C63*IF(BC$58=Fperm_SI_Woolf2021!$E$9:$E$93,1,EXP(LN((1.1*(Fperm_SI_Woolf2021!$E$9:$E$93-BC$58)-63.1579*EXP(-0.19*Fperm_SI_Woolf2021!$E$9:$E$93)+63.1579*EXP(-0.19*BC$58))/(Fperm_SI_Woolf2021!$E$9:$E$93-BC$58))*(BC$58-Fperm_SI_Woolf2021!$E$9:$E$93)/10))),Fperm_SI_Woolf2021!$D$9:$D$93))</f>
        <v>0.94346975953301904</v>
      </c>
      <c r="BD63" s="51" cm="1">
        <f t="array" ref="BD63">MIN(1,SLOPE(Fperm_SI_Woolf2021!$F$9:$F$93*EXP(-Fperm_SI_Woolf2021!$I$9:$I$93*$C63*IF(BD$58=Fperm_SI_Woolf2021!$E$9:$E$93,1,EXP(LN((1.1*(Fperm_SI_Woolf2021!$E$9:$E$93-BD$58)-63.1579*EXP(-0.19*Fperm_SI_Woolf2021!$E$9:$E$93)+63.1579*EXP(-0.19*BD$58))/(Fperm_SI_Woolf2021!$E$9:$E$93-BD$58))*(BD$58-Fperm_SI_Woolf2021!$E$9:$E$93)/10))) + Fperm_SI_Woolf2021!$G$9:$G$93*EXP(-Fperm_SI_Woolf2021!$J$9:$J$93*$C63*IF(BD$58=Fperm_SI_Woolf2021!$E$9:$E$93,1,EXP(LN((1.1*(Fperm_SI_Woolf2021!$E$9:$E$93-BD$58)-63.1579*EXP(-0.19*Fperm_SI_Woolf2021!$E$9:$E$93)+63.1579*EXP(-0.19*BD$58))/(Fperm_SI_Woolf2021!$E$9:$E$93-BD$58))*(BD$58-Fperm_SI_Woolf2021!$E$9:$E$93)/10))) + Fperm_SI_Woolf2021!$H$9:$H$93*EXP(-Fperm_SI_Woolf2021!$K$9:$K$93*$C63*IF(BD$58=Fperm_SI_Woolf2021!$E$9:$E$93,1,EXP(LN((1.1*(Fperm_SI_Woolf2021!$E$9:$E$93-BD$58)-63.1579*EXP(-0.19*Fperm_SI_Woolf2021!$E$9:$E$93)+63.1579*EXP(-0.19*BD$58))/(Fperm_SI_Woolf2021!$E$9:$E$93-BD$58))*(BD$58-Fperm_SI_Woolf2021!$E$9:$E$93)/10))),Fperm_SI_Woolf2021!$D$9:$D$93)*BD$57+INTERCEPT(Fperm_SI_Woolf2021!$F$9:$F$93*EXP(-Fperm_SI_Woolf2021!$I$9:$I$93*$C63*IF(BD$58=Fperm_SI_Woolf2021!$E$9:$E$93,1,EXP(LN((1.1*(Fperm_SI_Woolf2021!$E$9:$E$93-BD$58)-63.1579*EXP(-0.19*Fperm_SI_Woolf2021!$E$9:$E$93)+63.1579*EXP(-0.19*BD$58))/(Fperm_SI_Woolf2021!$E$9:$E$93-BD$58))*(BD$58-Fperm_SI_Woolf2021!$E$9:$E$93)/10))) + Fperm_SI_Woolf2021!$G$9:$G$93*EXP(-Fperm_SI_Woolf2021!$J$9:$J$93*$C63*IF(BD$58=Fperm_SI_Woolf2021!$E$9:$E$93,1,EXP(LN((1.1*(Fperm_SI_Woolf2021!$E$9:$E$93-BD$58)-63.1579*EXP(-0.19*Fperm_SI_Woolf2021!$E$9:$E$93)+63.1579*EXP(-0.19*BD$58))/(Fperm_SI_Woolf2021!$E$9:$E$93-BD$58))*(BD$58-Fperm_SI_Woolf2021!$E$9:$E$93)/10))) + Fperm_SI_Woolf2021!$H$9:$H$93*EXP(-Fperm_SI_Woolf2021!$K$9:$K$93*$C63*IF(BD$58=Fperm_SI_Woolf2021!$E$9:$E$93,1,EXP(LN((1.1*(Fperm_SI_Woolf2021!$E$9:$E$93-BD$58)-63.1579*EXP(-0.19*Fperm_SI_Woolf2021!$E$9:$E$93)+63.1579*EXP(-0.19*BD$58))/(Fperm_SI_Woolf2021!$E$9:$E$93-BD$58))*(BD$58-Fperm_SI_Woolf2021!$E$9:$E$93)/10))),Fperm_SI_Woolf2021!$D$9:$D$93))</f>
        <v>0.91790921425710448</v>
      </c>
      <c r="BE63" s="51" cm="1">
        <f t="array" ref="BE63">MIN(1,SLOPE(Fperm_SI_Woolf2021!$F$9:$F$93*EXP(-Fperm_SI_Woolf2021!$I$9:$I$93*$C63*IF(BE$58=Fperm_SI_Woolf2021!$E$9:$E$93,1,EXP(LN((1.1*(Fperm_SI_Woolf2021!$E$9:$E$93-BE$58)-63.1579*EXP(-0.19*Fperm_SI_Woolf2021!$E$9:$E$93)+63.1579*EXP(-0.19*BE$58))/(Fperm_SI_Woolf2021!$E$9:$E$93-BE$58))*(BE$58-Fperm_SI_Woolf2021!$E$9:$E$93)/10))) + Fperm_SI_Woolf2021!$G$9:$G$93*EXP(-Fperm_SI_Woolf2021!$J$9:$J$93*$C63*IF(BE$58=Fperm_SI_Woolf2021!$E$9:$E$93,1,EXP(LN((1.1*(Fperm_SI_Woolf2021!$E$9:$E$93-BE$58)-63.1579*EXP(-0.19*Fperm_SI_Woolf2021!$E$9:$E$93)+63.1579*EXP(-0.19*BE$58))/(Fperm_SI_Woolf2021!$E$9:$E$93-BE$58))*(BE$58-Fperm_SI_Woolf2021!$E$9:$E$93)/10))) + Fperm_SI_Woolf2021!$H$9:$H$93*EXP(-Fperm_SI_Woolf2021!$K$9:$K$93*$C63*IF(BE$58=Fperm_SI_Woolf2021!$E$9:$E$93,1,EXP(LN((1.1*(Fperm_SI_Woolf2021!$E$9:$E$93-BE$58)-63.1579*EXP(-0.19*Fperm_SI_Woolf2021!$E$9:$E$93)+63.1579*EXP(-0.19*BE$58))/(Fperm_SI_Woolf2021!$E$9:$E$93-BE$58))*(BE$58-Fperm_SI_Woolf2021!$E$9:$E$93)/10))),Fperm_SI_Woolf2021!$D$9:$D$93)*BE$57+INTERCEPT(Fperm_SI_Woolf2021!$F$9:$F$93*EXP(-Fperm_SI_Woolf2021!$I$9:$I$93*$C63*IF(BE$58=Fperm_SI_Woolf2021!$E$9:$E$93,1,EXP(LN((1.1*(Fperm_SI_Woolf2021!$E$9:$E$93-BE$58)-63.1579*EXP(-0.19*Fperm_SI_Woolf2021!$E$9:$E$93)+63.1579*EXP(-0.19*BE$58))/(Fperm_SI_Woolf2021!$E$9:$E$93-BE$58))*(BE$58-Fperm_SI_Woolf2021!$E$9:$E$93)/10))) + Fperm_SI_Woolf2021!$G$9:$G$93*EXP(-Fperm_SI_Woolf2021!$J$9:$J$93*$C63*IF(BE$58=Fperm_SI_Woolf2021!$E$9:$E$93,1,EXP(LN((1.1*(Fperm_SI_Woolf2021!$E$9:$E$93-BE$58)-63.1579*EXP(-0.19*Fperm_SI_Woolf2021!$E$9:$E$93)+63.1579*EXP(-0.19*BE$58))/(Fperm_SI_Woolf2021!$E$9:$E$93-BE$58))*(BE$58-Fperm_SI_Woolf2021!$E$9:$E$93)/10))) + Fperm_SI_Woolf2021!$H$9:$H$93*EXP(-Fperm_SI_Woolf2021!$K$9:$K$93*$C63*IF(BE$58=Fperm_SI_Woolf2021!$E$9:$E$93,1,EXP(LN((1.1*(Fperm_SI_Woolf2021!$E$9:$E$93-BE$58)-63.1579*EXP(-0.19*Fperm_SI_Woolf2021!$E$9:$E$93)+63.1579*EXP(-0.19*BE$58))/(Fperm_SI_Woolf2021!$E$9:$E$93-BE$58))*(BE$58-Fperm_SI_Woolf2021!$E$9:$E$93)/10))),Fperm_SI_Woolf2021!$D$9:$D$93))</f>
        <v>0.89234866898118981</v>
      </c>
      <c r="BF63" s="51" cm="1">
        <f t="array" ref="BF63">MIN(1,SLOPE(Fperm_SI_Woolf2021!$F$9:$F$93*EXP(-Fperm_SI_Woolf2021!$I$9:$I$93*$C63*IF(BF$58=Fperm_SI_Woolf2021!$E$9:$E$93,1,EXP(LN((1.1*(Fperm_SI_Woolf2021!$E$9:$E$93-BF$58)-63.1579*EXP(-0.19*Fperm_SI_Woolf2021!$E$9:$E$93)+63.1579*EXP(-0.19*BF$58))/(Fperm_SI_Woolf2021!$E$9:$E$93-BF$58))*(BF$58-Fperm_SI_Woolf2021!$E$9:$E$93)/10))) + Fperm_SI_Woolf2021!$G$9:$G$93*EXP(-Fperm_SI_Woolf2021!$J$9:$J$93*$C63*IF(BF$58=Fperm_SI_Woolf2021!$E$9:$E$93,1,EXP(LN((1.1*(Fperm_SI_Woolf2021!$E$9:$E$93-BF$58)-63.1579*EXP(-0.19*Fperm_SI_Woolf2021!$E$9:$E$93)+63.1579*EXP(-0.19*BF$58))/(Fperm_SI_Woolf2021!$E$9:$E$93-BF$58))*(BF$58-Fperm_SI_Woolf2021!$E$9:$E$93)/10))) + Fperm_SI_Woolf2021!$H$9:$H$93*EXP(-Fperm_SI_Woolf2021!$K$9:$K$93*$C63*IF(BF$58=Fperm_SI_Woolf2021!$E$9:$E$93,1,EXP(LN((1.1*(Fperm_SI_Woolf2021!$E$9:$E$93-BF$58)-63.1579*EXP(-0.19*Fperm_SI_Woolf2021!$E$9:$E$93)+63.1579*EXP(-0.19*BF$58))/(Fperm_SI_Woolf2021!$E$9:$E$93-BF$58))*(BF$58-Fperm_SI_Woolf2021!$E$9:$E$93)/10))),Fperm_SI_Woolf2021!$D$9:$D$93)*BF$57+INTERCEPT(Fperm_SI_Woolf2021!$F$9:$F$93*EXP(-Fperm_SI_Woolf2021!$I$9:$I$93*$C63*IF(BF$58=Fperm_SI_Woolf2021!$E$9:$E$93,1,EXP(LN((1.1*(Fperm_SI_Woolf2021!$E$9:$E$93-BF$58)-63.1579*EXP(-0.19*Fperm_SI_Woolf2021!$E$9:$E$93)+63.1579*EXP(-0.19*BF$58))/(Fperm_SI_Woolf2021!$E$9:$E$93-BF$58))*(BF$58-Fperm_SI_Woolf2021!$E$9:$E$93)/10))) + Fperm_SI_Woolf2021!$G$9:$G$93*EXP(-Fperm_SI_Woolf2021!$J$9:$J$93*$C63*IF(BF$58=Fperm_SI_Woolf2021!$E$9:$E$93,1,EXP(LN((1.1*(Fperm_SI_Woolf2021!$E$9:$E$93-BF$58)-63.1579*EXP(-0.19*Fperm_SI_Woolf2021!$E$9:$E$93)+63.1579*EXP(-0.19*BF$58))/(Fperm_SI_Woolf2021!$E$9:$E$93-BF$58))*(BF$58-Fperm_SI_Woolf2021!$E$9:$E$93)/10))) + Fperm_SI_Woolf2021!$H$9:$H$93*EXP(-Fperm_SI_Woolf2021!$K$9:$K$93*$C63*IF(BF$58=Fperm_SI_Woolf2021!$E$9:$E$93,1,EXP(LN((1.1*(Fperm_SI_Woolf2021!$E$9:$E$93-BF$58)-63.1579*EXP(-0.19*Fperm_SI_Woolf2021!$E$9:$E$93)+63.1579*EXP(-0.19*BF$58))/(Fperm_SI_Woolf2021!$E$9:$E$93-BF$58))*(BF$58-Fperm_SI_Woolf2021!$E$9:$E$93)/10))),Fperm_SI_Woolf2021!$D$9:$D$93))</f>
        <v>0.86678812370527525</v>
      </c>
      <c r="BG63" s="51" cm="1">
        <f t="array" ref="BG63">MIN(1,SLOPE(Fperm_SI_Woolf2021!$F$9:$F$93*EXP(-Fperm_SI_Woolf2021!$I$9:$I$93*$C63*IF(BG$58=Fperm_SI_Woolf2021!$E$9:$E$93,1,EXP(LN((1.1*(Fperm_SI_Woolf2021!$E$9:$E$93-BG$58)-63.1579*EXP(-0.19*Fperm_SI_Woolf2021!$E$9:$E$93)+63.1579*EXP(-0.19*BG$58))/(Fperm_SI_Woolf2021!$E$9:$E$93-BG$58))*(BG$58-Fperm_SI_Woolf2021!$E$9:$E$93)/10))) + Fperm_SI_Woolf2021!$G$9:$G$93*EXP(-Fperm_SI_Woolf2021!$J$9:$J$93*$C63*IF(BG$58=Fperm_SI_Woolf2021!$E$9:$E$93,1,EXP(LN((1.1*(Fperm_SI_Woolf2021!$E$9:$E$93-BG$58)-63.1579*EXP(-0.19*Fperm_SI_Woolf2021!$E$9:$E$93)+63.1579*EXP(-0.19*BG$58))/(Fperm_SI_Woolf2021!$E$9:$E$93-BG$58))*(BG$58-Fperm_SI_Woolf2021!$E$9:$E$93)/10))) + Fperm_SI_Woolf2021!$H$9:$H$93*EXP(-Fperm_SI_Woolf2021!$K$9:$K$93*$C63*IF(BG$58=Fperm_SI_Woolf2021!$E$9:$E$93,1,EXP(LN((1.1*(Fperm_SI_Woolf2021!$E$9:$E$93-BG$58)-63.1579*EXP(-0.19*Fperm_SI_Woolf2021!$E$9:$E$93)+63.1579*EXP(-0.19*BG$58))/(Fperm_SI_Woolf2021!$E$9:$E$93-BG$58))*(BG$58-Fperm_SI_Woolf2021!$E$9:$E$93)/10))),Fperm_SI_Woolf2021!$D$9:$D$93)*BG$57+INTERCEPT(Fperm_SI_Woolf2021!$F$9:$F$93*EXP(-Fperm_SI_Woolf2021!$I$9:$I$93*$C63*IF(BG$58=Fperm_SI_Woolf2021!$E$9:$E$93,1,EXP(LN((1.1*(Fperm_SI_Woolf2021!$E$9:$E$93-BG$58)-63.1579*EXP(-0.19*Fperm_SI_Woolf2021!$E$9:$E$93)+63.1579*EXP(-0.19*BG$58))/(Fperm_SI_Woolf2021!$E$9:$E$93-BG$58))*(BG$58-Fperm_SI_Woolf2021!$E$9:$E$93)/10))) + Fperm_SI_Woolf2021!$G$9:$G$93*EXP(-Fperm_SI_Woolf2021!$J$9:$J$93*$C63*IF(BG$58=Fperm_SI_Woolf2021!$E$9:$E$93,1,EXP(LN((1.1*(Fperm_SI_Woolf2021!$E$9:$E$93-BG$58)-63.1579*EXP(-0.19*Fperm_SI_Woolf2021!$E$9:$E$93)+63.1579*EXP(-0.19*BG$58))/(Fperm_SI_Woolf2021!$E$9:$E$93-BG$58))*(BG$58-Fperm_SI_Woolf2021!$E$9:$E$93)/10))) + Fperm_SI_Woolf2021!$H$9:$H$93*EXP(-Fperm_SI_Woolf2021!$K$9:$K$93*$C63*IF(BG$58=Fperm_SI_Woolf2021!$E$9:$E$93,1,EXP(LN((1.1*(Fperm_SI_Woolf2021!$E$9:$E$93-BG$58)-63.1579*EXP(-0.19*Fperm_SI_Woolf2021!$E$9:$E$93)+63.1579*EXP(-0.19*BG$58))/(Fperm_SI_Woolf2021!$E$9:$E$93-BG$58))*(BG$58-Fperm_SI_Woolf2021!$E$9:$E$93)/10))),Fperm_SI_Woolf2021!$D$9:$D$93))</f>
        <v>0.84122757842936058</v>
      </c>
      <c r="BH63" s="51" cm="1">
        <f t="array" ref="BH63">MIN(1,SLOPE(Fperm_SI_Woolf2021!$F$9:$F$93*EXP(-Fperm_SI_Woolf2021!$I$9:$I$93*$C63*IF(BH$58=Fperm_SI_Woolf2021!$E$9:$E$93,1,EXP(LN((1.1*(Fperm_SI_Woolf2021!$E$9:$E$93-BH$58)-63.1579*EXP(-0.19*Fperm_SI_Woolf2021!$E$9:$E$93)+63.1579*EXP(-0.19*BH$58))/(Fperm_SI_Woolf2021!$E$9:$E$93-BH$58))*(BH$58-Fperm_SI_Woolf2021!$E$9:$E$93)/10))) + Fperm_SI_Woolf2021!$G$9:$G$93*EXP(-Fperm_SI_Woolf2021!$J$9:$J$93*$C63*IF(BH$58=Fperm_SI_Woolf2021!$E$9:$E$93,1,EXP(LN((1.1*(Fperm_SI_Woolf2021!$E$9:$E$93-BH$58)-63.1579*EXP(-0.19*Fperm_SI_Woolf2021!$E$9:$E$93)+63.1579*EXP(-0.19*BH$58))/(Fperm_SI_Woolf2021!$E$9:$E$93-BH$58))*(BH$58-Fperm_SI_Woolf2021!$E$9:$E$93)/10))) + Fperm_SI_Woolf2021!$H$9:$H$93*EXP(-Fperm_SI_Woolf2021!$K$9:$K$93*$C63*IF(BH$58=Fperm_SI_Woolf2021!$E$9:$E$93,1,EXP(LN((1.1*(Fperm_SI_Woolf2021!$E$9:$E$93-BH$58)-63.1579*EXP(-0.19*Fperm_SI_Woolf2021!$E$9:$E$93)+63.1579*EXP(-0.19*BH$58))/(Fperm_SI_Woolf2021!$E$9:$E$93-BH$58))*(BH$58-Fperm_SI_Woolf2021!$E$9:$E$93)/10))),Fperm_SI_Woolf2021!$D$9:$D$93)*BH$57+INTERCEPT(Fperm_SI_Woolf2021!$F$9:$F$93*EXP(-Fperm_SI_Woolf2021!$I$9:$I$93*$C63*IF(BH$58=Fperm_SI_Woolf2021!$E$9:$E$93,1,EXP(LN((1.1*(Fperm_SI_Woolf2021!$E$9:$E$93-BH$58)-63.1579*EXP(-0.19*Fperm_SI_Woolf2021!$E$9:$E$93)+63.1579*EXP(-0.19*BH$58))/(Fperm_SI_Woolf2021!$E$9:$E$93-BH$58))*(BH$58-Fperm_SI_Woolf2021!$E$9:$E$93)/10))) + Fperm_SI_Woolf2021!$G$9:$G$93*EXP(-Fperm_SI_Woolf2021!$J$9:$J$93*$C63*IF(BH$58=Fperm_SI_Woolf2021!$E$9:$E$93,1,EXP(LN((1.1*(Fperm_SI_Woolf2021!$E$9:$E$93-BH$58)-63.1579*EXP(-0.19*Fperm_SI_Woolf2021!$E$9:$E$93)+63.1579*EXP(-0.19*BH$58))/(Fperm_SI_Woolf2021!$E$9:$E$93-BH$58))*(BH$58-Fperm_SI_Woolf2021!$E$9:$E$93)/10))) + Fperm_SI_Woolf2021!$H$9:$H$93*EXP(-Fperm_SI_Woolf2021!$K$9:$K$93*$C63*IF(BH$58=Fperm_SI_Woolf2021!$E$9:$E$93,1,EXP(LN((1.1*(Fperm_SI_Woolf2021!$E$9:$E$93-BH$58)-63.1579*EXP(-0.19*Fperm_SI_Woolf2021!$E$9:$E$93)+63.1579*EXP(-0.19*BH$58))/(Fperm_SI_Woolf2021!$E$9:$E$93-BH$58))*(BH$58-Fperm_SI_Woolf2021!$E$9:$E$93)/10))),Fperm_SI_Woolf2021!$D$9:$D$93))</f>
        <v>0.81566703315344591</v>
      </c>
      <c r="BI63" s="51" cm="1">
        <f t="array" ref="BI63">MIN(1,SLOPE(Fperm_SI_Woolf2021!$F$9:$F$93*EXP(-Fperm_SI_Woolf2021!$I$9:$I$93*$C63*IF(BI$58=Fperm_SI_Woolf2021!$E$9:$E$93,1,EXP(LN((1.1*(Fperm_SI_Woolf2021!$E$9:$E$93-BI$58)-63.1579*EXP(-0.19*Fperm_SI_Woolf2021!$E$9:$E$93)+63.1579*EXP(-0.19*BI$58))/(Fperm_SI_Woolf2021!$E$9:$E$93-BI$58))*(BI$58-Fperm_SI_Woolf2021!$E$9:$E$93)/10))) + Fperm_SI_Woolf2021!$G$9:$G$93*EXP(-Fperm_SI_Woolf2021!$J$9:$J$93*$C63*IF(BI$58=Fperm_SI_Woolf2021!$E$9:$E$93,1,EXP(LN((1.1*(Fperm_SI_Woolf2021!$E$9:$E$93-BI$58)-63.1579*EXP(-0.19*Fperm_SI_Woolf2021!$E$9:$E$93)+63.1579*EXP(-0.19*BI$58))/(Fperm_SI_Woolf2021!$E$9:$E$93-BI$58))*(BI$58-Fperm_SI_Woolf2021!$E$9:$E$93)/10))) + Fperm_SI_Woolf2021!$H$9:$H$93*EXP(-Fperm_SI_Woolf2021!$K$9:$K$93*$C63*IF(BI$58=Fperm_SI_Woolf2021!$E$9:$E$93,1,EXP(LN((1.1*(Fperm_SI_Woolf2021!$E$9:$E$93-BI$58)-63.1579*EXP(-0.19*Fperm_SI_Woolf2021!$E$9:$E$93)+63.1579*EXP(-0.19*BI$58))/(Fperm_SI_Woolf2021!$E$9:$E$93-BI$58))*(BI$58-Fperm_SI_Woolf2021!$E$9:$E$93)/10))),Fperm_SI_Woolf2021!$D$9:$D$93)*BI$57+INTERCEPT(Fperm_SI_Woolf2021!$F$9:$F$93*EXP(-Fperm_SI_Woolf2021!$I$9:$I$93*$C63*IF(BI$58=Fperm_SI_Woolf2021!$E$9:$E$93,1,EXP(LN((1.1*(Fperm_SI_Woolf2021!$E$9:$E$93-BI$58)-63.1579*EXP(-0.19*Fperm_SI_Woolf2021!$E$9:$E$93)+63.1579*EXP(-0.19*BI$58))/(Fperm_SI_Woolf2021!$E$9:$E$93-BI$58))*(BI$58-Fperm_SI_Woolf2021!$E$9:$E$93)/10))) + Fperm_SI_Woolf2021!$G$9:$G$93*EXP(-Fperm_SI_Woolf2021!$J$9:$J$93*$C63*IF(BI$58=Fperm_SI_Woolf2021!$E$9:$E$93,1,EXP(LN((1.1*(Fperm_SI_Woolf2021!$E$9:$E$93-BI$58)-63.1579*EXP(-0.19*Fperm_SI_Woolf2021!$E$9:$E$93)+63.1579*EXP(-0.19*BI$58))/(Fperm_SI_Woolf2021!$E$9:$E$93-BI$58))*(BI$58-Fperm_SI_Woolf2021!$E$9:$E$93)/10))) + Fperm_SI_Woolf2021!$H$9:$H$93*EXP(-Fperm_SI_Woolf2021!$K$9:$K$93*$C63*IF(BI$58=Fperm_SI_Woolf2021!$E$9:$E$93,1,EXP(LN((1.1*(Fperm_SI_Woolf2021!$E$9:$E$93-BI$58)-63.1579*EXP(-0.19*Fperm_SI_Woolf2021!$E$9:$E$93)+63.1579*EXP(-0.19*BI$58))/(Fperm_SI_Woolf2021!$E$9:$E$93-BI$58))*(BI$58-Fperm_SI_Woolf2021!$E$9:$E$93)/10))),Fperm_SI_Woolf2021!$D$9:$D$93))</f>
        <v>0.79010648787753124</v>
      </c>
      <c r="BJ63" s="51" cm="1">
        <f t="array" ref="BJ63">MIN(1,SLOPE(Fperm_SI_Woolf2021!$F$9:$F$93*EXP(-Fperm_SI_Woolf2021!$I$9:$I$93*$C63*IF(BJ$58=Fperm_SI_Woolf2021!$E$9:$E$93,1,EXP(LN((1.1*(Fperm_SI_Woolf2021!$E$9:$E$93-BJ$58)-63.1579*EXP(-0.19*Fperm_SI_Woolf2021!$E$9:$E$93)+63.1579*EXP(-0.19*BJ$58))/(Fperm_SI_Woolf2021!$E$9:$E$93-BJ$58))*(BJ$58-Fperm_SI_Woolf2021!$E$9:$E$93)/10))) + Fperm_SI_Woolf2021!$G$9:$G$93*EXP(-Fperm_SI_Woolf2021!$J$9:$J$93*$C63*IF(BJ$58=Fperm_SI_Woolf2021!$E$9:$E$93,1,EXP(LN((1.1*(Fperm_SI_Woolf2021!$E$9:$E$93-BJ$58)-63.1579*EXP(-0.19*Fperm_SI_Woolf2021!$E$9:$E$93)+63.1579*EXP(-0.19*BJ$58))/(Fperm_SI_Woolf2021!$E$9:$E$93-BJ$58))*(BJ$58-Fperm_SI_Woolf2021!$E$9:$E$93)/10))) + Fperm_SI_Woolf2021!$H$9:$H$93*EXP(-Fperm_SI_Woolf2021!$K$9:$K$93*$C63*IF(BJ$58=Fperm_SI_Woolf2021!$E$9:$E$93,1,EXP(LN((1.1*(Fperm_SI_Woolf2021!$E$9:$E$93-BJ$58)-63.1579*EXP(-0.19*Fperm_SI_Woolf2021!$E$9:$E$93)+63.1579*EXP(-0.19*BJ$58))/(Fperm_SI_Woolf2021!$E$9:$E$93-BJ$58))*(BJ$58-Fperm_SI_Woolf2021!$E$9:$E$93)/10))),Fperm_SI_Woolf2021!$D$9:$D$93)*BJ$57+INTERCEPT(Fperm_SI_Woolf2021!$F$9:$F$93*EXP(-Fperm_SI_Woolf2021!$I$9:$I$93*$C63*IF(BJ$58=Fperm_SI_Woolf2021!$E$9:$E$93,1,EXP(LN((1.1*(Fperm_SI_Woolf2021!$E$9:$E$93-BJ$58)-63.1579*EXP(-0.19*Fperm_SI_Woolf2021!$E$9:$E$93)+63.1579*EXP(-0.19*BJ$58))/(Fperm_SI_Woolf2021!$E$9:$E$93-BJ$58))*(BJ$58-Fperm_SI_Woolf2021!$E$9:$E$93)/10))) + Fperm_SI_Woolf2021!$G$9:$G$93*EXP(-Fperm_SI_Woolf2021!$J$9:$J$93*$C63*IF(BJ$58=Fperm_SI_Woolf2021!$E$9:$E$93,1,EXP(LN((1.1*(Fperm_SI_Woolf2021!$E$9:$E$93-BJ$58)-63.1579*EXP(-0.19*Fperm_SI_Woolf2021!$E$9:$E$93)+63.1579*EXP(-0.19*BJ$58))/(Fperm_SI_Woolf2021!$E$9:$E$93-BJ$58))*(BJ$58-Fperm_SI_Woolf2021!$E$9:$E$93)/10))) + Fperm_SI_Woolf2021!$H$9:$H$93*EXP(-Fperm_SI_Woolf2021!$K$9:$K$93*$C63*IF(BJ$58=Fperm_SI_Woolf2021!$E$9:$E$93,1,EXP(LN((1.1*(Fperm_SI_Woolf2021!$E$9:$E$93-BJ$58)-63.1579*EXP(-0.19*Fperm_SI_Woolf2021!$E$9:$E$93)+63.1579*EXP(-0.19*BJ$58))/(Fperm_SI_Woolf2021!$E$9:$E$93-BJ$58))*(BJ$58-Fperm_SI_Woolf2021!$E$9:$E$93)/10))),Fperm_SI_Woolf2021!$D$9:$D$93))</f>
        <v>0.76454594260161657</v>
      </c>
      <c r="BK63" s="51" cm="1">
        <f t="array" ref="BK63">MIN(1,SLOPE(Fperm_SI_Woolf2021!$F$9:$F$93*EXP(-Fperm_SI_Woolf2021!$I$9:$I$93*$C63*IF(BK$58=Fperm_SI_Woolf2021!$E$9:$E$93,1,EXP(LN((1.1*(Fperm_SI_Woolf2021!$E$9:$E$93-BK$58)-63.1579*EXP(-0.19*Fperm_SI_Woolf2021!$E$9:$E$93)+63.1579*EXP(-0.19*BK$58))/(Fperm_SI_Woolf2021!$E$9:$E$93-BK$58))*(BK$58-Fperm_SI_Woolf2021!$E$9:$E$93)/10))) + Fperm_SI_Woolf2021!$G$9:$G$93*EXP(-Fperm_SI_Woolf2021!$J$9:$J$93*$C63*IF(BK$58=Fperm_SI_Woolf2021!$E$9:$E$93,1,EXP(LN((1.1*(Fperm_SI_Woolf2021!$E$9:$E$93-BK$58)-63.1579*EXP(-0.19*Fperm_SI_Woolf2021!$E$9:$E$93)+63.1579*EXP(-0.19*BK$58))/(Fperm_SI_Woolf2021!$E$9:$E$93-BK$58))*(BK$58-Fperm_SI_Woolf2021!$E$9:$E$93)/10))) + Fperm_SI_Woolf2021!$H$9:$H$93*EXP(-Fperm_SI_Woolf2021!$K$9:$K$93*$C63*IF(BK$58=Fperm_SI_Woolf2021!$E$9:$E$93,1,EXP(LN((1.1*(Fperm_SI_Woolf2021!$E$9:$E$93-BK$58)-63.1579*EXP(-0.19*Fperm_SI_Woolf2021!$E$9:$E$93)+63.1579*EXP(-0.19*BK$58))/(Fperm_SI_Woolf2021!$E$9:$E$93-BK$58))*(BK$58-Fperm_SI_Woolf2021!$E$9:$E$93)/10))),Fperm_SI_Woolf2021!$D$9:$D$93)*BK$57+INTERCEPT(Fperm_SI_Woolf2021!$F$9:$F$93*EXP(-Fperm_SI_Woolf2021!$I$9:$I$93*$C63*IF(BK$58=Fperm_SI_Woolf2021!$E$9:$E$93,1,EXP(LN((1.1*(Fperm_SI_Woolf2021!$E$9:$E$93-BK$58)-63.1579*EXP(-0.19*Fperm_SI_Woolf2021!$E$9:$E$93)+63.1579*EXP(-0.19*BK$58))/(Fperm_SI_Woolf2021!$E$9:$E$93-BK$58))*(BK$58-Fperm_SI_Woolf2021!$E$9:$E$93)/10))) + Fperm_SI_Woolf2021!$G$9:$G$93*EXP(-Fperm_SI_Woolf2021!$J$9:$J$93*$C63*IF(BK$58=Fperm_SI_Woolf2021!$E$9:$E$93,1,EXP(LN((1.1*(Fperm_SI_Woolf2021!$E$9:$E$93-BK$58)-63.1579*EXP(-0.19*Fperm_SI_Woolf2021!$E$9:$E$93)+63.1579*EXP(-0.19*BK$58))/(Fperm_SI_Woolf2021!$E$9:$E$93-BK$58))*(BK$58-Fperm_SI_Woolf2021!$E$9:$E$93)/10))) + Fperm_SI_Woolf2021!$H$9:$H$93*EXP(-Fperm_SI_Woolf2021!$K$9:$K$93*$C63*IF(BK$58=Fperm_SI_Woolf2021!$E$9:$E$93,1,EXP(LN((1.1*(Fperm_SI_Woolf2021!$E$9:$E$93-BK$58)-63.1579*EXP(-0.19*Fperm_SI_Woolf2021!$E$9:$E$93)+63.1579*EXP(-0.19*BK$58))/(Fperm_SI_Woolf2021!$E$9:$E$93-BK$58))*(BK$58-Fperm_SI_Woolf2021!$E$9:$E$93)/10))),Fperm_SI_Woolf2021!$D$9:$D$93))</f>
        <v>0.7389853973257019</v>
      </c>
      <c r="BL63" s="51" cm="1">
        <f t="array" ref="BL63">MIN(1,SLOPE(Fperm_SI_Woolf2021!$F$9:$F$93*EXP(-Fperm_SI_Woolf2021!$I$9:$I$93*$C63*IF(BL$58=Fperm_SI_Woolf2021!$E$9:$E$93,1,EXP(LN((1.1*(Fperm_SI_Woolf2021!$E$9:$E$93-BL$58)-63.1579*EXP(-0.19*Fperm_SI_Woolf2021!$E$9:$E$93)+63.1579*EXP(-0.19*BL$58))/(Fperm_SI_Woolf2021!$E$9:$E$93-BL$58))*(BL$58-Fperm_SI_Woolf2021!$E$9:$E$93)/10))) + Fperm_SI_Woolf2021!$G$9:$G$93*EXP(-Fperm_SI_Woolf2021!$J$9:$J$93*$C63*IF(BL$58=Fperm_SI_Woolf2021!$E$9:$E$93,1,EXP(LN((1.1*(Fperm_SI_Woolf2021!$E$9:$E$93-BL$58)-63.1579*EXP(-0.19*Fperm_SI_Woolf2021!$E$9:$E$93)+63.1579*EXP(-0.19*BL$58))/(Fperm_SI_Woolf2021!$E$9:$E$93-BL$58))*(BL$58-Fperm_SI_Woolf2021!$E$9:$E$93)/10))) + Fperm_SI_Woolf2021!$H$9:$H$93*EXP(-Fperm_SI_Woolf2021!$K$9:$K$93*$C63*IF(BL$58=Fperm_SI_Woolf2021!$E$9:$E$93,1,EXP(LN((1.1*(Fperm_SI_Woolf2021!$E$9:$E$93-BL$58)-63.1579*EXP(-0.19*Fperm_SI_Woolf2021!$E$9:$E$93)+63.1579*EXP(-0.19*BL$58))/(Fperm_SI_Woolf2021!$E$9:$E$93-BL$58))*(BL$58-Fperm_SI_Woolf2021!$E$9:$E$93)/10))),Fperm_SI_Woolf2021!$D$9:$D$93)*BL$57+INTERCEPT(Fperm_SI_Woolf2021!$F$9:$F$93*EXP(-Fperm_SI_Woolf2021!$I$9:$I$93*$C63*IF(BL$58=Fperm_SI_Woolf2021!$E$9:$E$93,1,EXP(LN((1.1*(Fperm_SI_Woolf2021!$E$9:$E$93-BL$58)-63.1579*EXP(-0.19*Fperm_SI_Woolf2021!$E$9:$E$93)+63.1579*EXP(-0.19*BL$58))/(Fperm_SI_Woolf2021!$E$9:$E$93-BL$58))*(BL$58-Fperm_SI_Woolf2021!$E$9:$E$93)/10))) + Fperm_SI_Woolf2021!$G$9:$G$93*EXP(-Fperm_SI_Woolf2021!$J$9:$J$93*$C63*IF(BL$58=Fperm_SI_Woolf2021!$E$9:$E$93,1,EXP(LN((1.1*(Fperm_SI_Woolf2021!$E$9:$E$93-BL$58)-63.1579*EXP(-0.19*Fperm_SI_Woolf2021!$E$9:$E$93)+63.1579*EXP(-0.19*BL$58))/(Fperm_SI_Woolf2021!$E$9:$E$93-BL$58))*(BL$58-Fperm_SI_Woolf2021!$E$9:$E$93)/10))) + Fperm_SI_Woolf2021!$H$9:$H$93*EXP(-Fperm_SI_Woolf2021!$K$9:$K$93*$C63*IF(BL$58=Fperm_SI_Woolf2021!$E$9:$E$93,1,EXP(LN((1.1*(Fperm_SI_Woolf2021!$E$9:$E$93-BL$58)-63.1579*EXP(-0.19*Fperm_SI_Woolf2021!$E$9:$E$93)+63.1579*EXP(-0.19*BL$58))/(Fperm_SI_Woolf2021!$E$9:$E$93-BL$58))*(BL$58-Fperm_SI_Woolf2021!$E$9:$E$93)/10))),Fperm_SI_Woolf2021!$D$9:$D$93))</f>
        <v>1</v>
      </c>
      <c r="BM63" s="51" cm="1">
        <f t="array" ref="BM63">MIN(1,SLOPE(Fperm_SI_Woolf2021!$F$9:$F$93*EXP(-Fperm_SI_Woolf2021!$I$9:$I$93*$C63*IF(BM$58=Fperm_SI_Woolf2021!$E$9:$E$93,1,EXP(LN((1.1*(Fperm_SI_Woolf2021!$E$9:$E$93-BM$58)-63.1579*EXP(-0.19*Fperm_SI_Woolf2021!$E$9:$E$93)+63.1579*EXP(-0.19*BM$58))/(Fperm_SI_Woolf2021!$E$9:$E$93-BM$58))*(BM$58-Fperm_SI_Woolf2021!$E$9:$E$93)/10))) + Fperm_SI_Woolf2021!$G$9:$G$93*EXP(-Fperm_SI_Woolf2021!$J$9:$J$93*$C63*IF(BM$58=Fperm_SI_Woolf2021!$E$9:$E$93,1,EXP(LN((1.1*(Fperm_SI_Woolf2021!$E$9:$E$93-BM$58)-63.1579*EXP(-0.19*Fperm_SI_Woolf2021!$E$9:$E$93)+63.1579*EXP(-0.19*BM$58))/(Fperm_SI_Woolf2021!$E$9:$E$93-BM$58))*(BM$58-Fperm_SI_Woolf2021!$E$9:$E$93)/10))) + Fperm_SI_Woolf2021!$H$9:$H$93*EXP(-Fperm_SI_Woolf2021!$K$9:$K$93*$C63*IF(BM$58=Fperm_SI_Woolf2021!$E$9:$E$93,1,EXP(LN((1.1*(Fperm_SI_Woolf2021!$E$9:$E$93-BM$58)-63.1579*EXP(-0.19*Fperm_SI_Woolf2021!$E$9:$E$93)+63.1579*EXP(-0.19*BM$58))/(Fperm_SI_Woolf2021!$E$9:$E$93-BM$58))*(BM$58-Fperm_SI_Woolf2021!$E$9:$E$93)/10))),Fperm_SI_Woolf2021!$D$9:$D$93)*BM$57+INTERCEPT(Fperm_SI_Woolf2021!$F$9:$F$93*EXP(-Fperm_SI_Woolf2021!$I$9:$I$93*$C63*IF(BM$58=Fperm_SI_Woolf2021!$E$9:$E$93,1,EXP(LN((1.1*(Fperm_SI_Woolf2021!$E$9:$E$93-BM$58)-63.1579*EXP(-0.19*Fperm_SI_Woolf2021!$E$9:$E$93)+63.1579*EXP(-0.19*BM$58))/(Fperm_SI_Woolf2021!$E$9:$E$93-BM$58))*(BM$58-Fperm_SI_Woolf2021!$E$9:$E$93)/10))) + Fperm_SI_Woolf2021!$G$9:$G$93*EXP(-Fperm_SI_Woolf2021!$J$9:$J$93*$C63*IF(BM$58=Fperm_SI_Woolf2021!$E$9:$E$93,1,EXP(LN((1.1*(Fperm_SI_Woolf2021!$E$9:$E$93-BM$58)-63.1579*EXP(-0.19*Fperm_SI_Woolf2021!$E$9:$E$93)+63.1579*EXP(-0.19*BM$58))/(Fperm_SI_Woolf2021!$E$9:$E$93-BM$58))*(BM$58-Fperm_SI_Woolf2021!$E$9:$E$93)/10))) + Fperm_SI_Woolf2021!$H$9:$H$93*EXP(-Fperm_SI_Woolf2021!$K$9:$K$93*$C63*IF(BM$58=Fperm_SI_Woolf2021!$E$9:$E$93,1,EXP(LN((1.1*(Fperm_SI_Woolf2021!$E$9:$E$93-BM$58)-63.1579*EXP(-0.19*Fperm_SI_Woolf2021!$E$9:$E$93)+63.1579*EXP(-0.19*BM$58))/(Fperm_SI_Woolf2021!$E$9:$E$93-BM$58))*(BM$58-Fperm_SI_Woolf2021!$E$9:$E$93)/10))),Fperm_SI_Woolf2021!$D$9:$D$93))</f>
        <v>1</v>
      </c>
      <c r="BN63" s="51" cm="1">
        <f t="array" ref="BN63">MIN(1,SLOPE(Fperm_SI_Woolf2021!$F$9:$F$93*EXP(-Fperm_SI_Woolf2021!$I$9:$I$93*$C63*IF(BN$58=Fperm_SI_Woolf2021!$E$9:$E$93,1,EXP(LN((1.1*(Fperm_SI_Woolf2021!$E$9:$E$93-BN$58)-63.1579*EXP(-0.19*Fperm_SI_Woolf2021!$E$9:$E$93)+63.1579*EXP(-0.19*BN$58))/(Fperm_SI_Woolf2021!$E$9:$E$93-BN$58))*(BN$58-Fperm_SI_Woolf2021!$E$9:$E$93)/10))) + Fperm_SI_Woolf2021!$G$9:$G$93*EXP(-Fperm_SI_Woolf2021!$J$9:$J$93*$C63*IF(BN$58=Fperm_SI_Woolf2021!$E$9:$E$93,1,EXP(LN((1.1*(Fperm_SI_Woolf2021!$E$9:$E$93-BN$58)-63.1579*EXP(-0.19*Fperm_SI_Woolf2021!$E$9:$E$93)+63.1579*EXP(-0.19*BN$58))/(Fperm_SI_Woolf2021!$E$9:$E$93-BN$58))*(BN$58-Fperm_SI_Woolf2021!$E$9:$E$93)/10))) + Fperm_SI_Woolf2021!$H$9:$H$93*EXP(-Fperm_SI_Woolf2021!$K$9:$K$93*$C63*IF(BN$58=Fperm_SI_Woolf2021!$E$9:$E$93,1,EXP(LN((1.1*(Fperm_SI_Woolf2021!$E$9:$E$93-BN$58)-63.1579*EXP(-0.19*Fperm_SI_Woolf2021!$E$9:$E$93)+63.1579*EXP(-0.19*BN$58))/(Fperm_SI_Woolf2021!$E$9:$E$93-BN$58))*(BN$58-Fperm_SI_Woolf2021!$E$9:$E$93)/10))),Fperm_SI_Woolf2021!$D$9:$D$93)*BN$57+INTERCEPT(Fperm_SI_Woolf2021!$F$9:$F$93*EXP(-Fperm_SI_Woolf2021!$I$9:$I$93*$C63*IF(BN$58=Fperm_SI_Woolf2021!$E$9:$E$93,1,EXP(LN((1.1*(Fperm_SI_Woolf2021!$E$9:$E$93-BN$58)-63.1579*EXP(-0.19*Fperm_SI_Woolf2021!$E$9:$E$93)+63.1579*EXP(-0.19*BN$58))/(Fperm_SI_Woolf2021!$E$9:$E$93-BN$58))*(BN$58-Fperm_SI_Woolf2021!$E$9:$E$93)/10))) + Fperm_SI_Woolf2021!$G$9:$G$93*EXP(-Fperm_SI_Woolf2021!$J$9:$J$93*$C63*IF(BN$58=Fperm_SI_Woolf2021!$E$9:$E$93,1,EXP(LN((1.1*(Fperm_SI_Woolf2021!$E$9:$E$93-BN$58)-63.1579*EXP(-0.19*Fperm_SI_Woolf2021!$E$9:$E$93)+63.1579*EXP(-0.19*BN$58))/(Fperm_SI_Woolf2021!$E$9:$E$93-BN$58))*(BN$58-Fperm_SI_Woolf2021!$E$9:$E$93)/10))) + Fperm_SI_Woolf2021!$H$9:$H$93*EXP(-Fperm_SI_Woolf2021!$K$9:$K$93*$C63*IF(BN$58=Fperm_SI_Woolf2021!$E$9:$E$93,1,EXP(LN((1.1*(Fperm_SI_Woolf2021!$E$9:$E$93-BN$58)-63.1579*EXP(-0.19*Fperm_SI_Woolf2021!$E$9:$E$93)+63.1579*EXP(-0.19*BN$58))/(Fperm_SI_Woolf2021!$E$9:$E$93-BN$58))*(BN$58-Fperm_SI_Woolf2021!$E$9:$E$93)/10))),Fperm_SI_Woolf2021!$D$9:$D$93))</f>
        <v>1</v>
      </c>
      <c r="BO63" s="51" cm="1">
        <f t="array" ref="BO63">MIN(1,SLOPE(Fperm_SI_Woolf2021!$F$9:$F$93*EXP(-Fperm_SI_Woolf2021!$I$9:$I$93*$C63*IF(BO$58=Fperm_SI_Woolf2021!$E$9:$E$93,1,EXP(LN((1.1*(Fperm_SI_Woolf2021!$E$9:$E$93-BO$58)-63.1579*EXP(-0.19*Fperm_SI_Woolf2021!$E$9:$E$93)+63.1579*EXP(-0.19*BO$58))/(Fperm_SI_Woolf2021!$E$9:$E$93-BO$58))*(BO$58-Fperm_SI_Woolf2021!$E$9:$E$93)/10))) + Fperm_SI_Woolf2021!$G$9:$G$93*EXP(-Fperm_SI_Woolf2021!$J$9:$J$93*$C63*IF(BO$58=Fperm_SI_Woolf2021!$E$9:$E$93,1,EXP(LN((1.1*(Fperm_SI_Woolf2021!$E$9:$E$93-BO$58)-63.1579*EXP(-0.19*Fperm_SI_Woolf2021!$E$9:$E$93)+63.1579*EXP(-0.19*BO$58))/(Fperm_SI_Woolf2021!$E$9:$E$93-BO$58))*(BO$58-Fperm_SI_Woolf2021!$E$9:$E$93)/10))) + Fperm_SI_Woolf2021!$H$9:$H$93*EXP(-Fperm_SI_Woolf2021!$K$9:$K$93*$C63*IF(BO$58=Fperm_SI_Woolf2021!$E$9:$E$93,1,EXP(LN((1.1*(Fperm_SI_Woolf2021!$E$9:$E$93-BO$58)-63.1579*EXP(-0.19*Fperm_SI_Woolf2021!$E$9:$E$93)+63.1579*EXP(-0.19*BO$58))/(Fperm_SI_Woolf2021!$E$9:$E$93-BO$58))*(BO$58-Fperm_SI_Woolf2021!$E$9:$E$93)/10))),Fperm_SI_Woolf2021!$D$9:$D$93)*BO$57+INTERCEPT(Fperm_SI_Woolf2021!$F$9:$F$93*EXP(-Fperm_SI_Woolf2021!$I$9:$I$93*$C63*IF(BO$58=Fperm_SI_Woolf2021!$E$9:$E$93,1,EXP(LN((1.1*(Fperm_SI_Woolf2021!$E$9:$E$93-BO$58)-63.1579*EXP(-0.19*Fperm_SI_Woolf2021!$E$9:$E$93)+63.1579*EXP(-0.19*BO$58))/(Fperm_SI_Woolf2021!$E$9:$E$93-BO$58))*(BO$58-Fperm_SI_Woolf2021!$E$9:$E$93)/10))) + Fperm_SI_Woolf2021!$G$9:$G$93*EXP(-Fperm_SI_Woolf2021!$J$9:$J$93*$C63*IF(BO$58=Fperm_SI_Woolf2021!$E$9:$E$93,1,EXP(LN((1.1*(Fperm_SI_Woolf2021!$E$9:$E$93-BO$58)-63.1579*EXP(-0.19*Fperm_SI_Woolf2021!$E$9:$E$93)+63.1579*EXP(-0.19*BO$58))/(Fperm_SI_Woolf2021!$E$9:$E$93-BO$58))*(BO$58-Fperm_SI_Woolf2021!$E$9:$E$93)/10))) + Fperm_SI_Woolf2021!$H$9:$H$93*EXP(-Fperm_SI_Woolf2021!$K$9:$K$93*$C63*IF(BO$58=Fperm_SI_Woolf2021!$E$9:$E$93,1,EXP(LN((1.1*(Fperm_SI_Woolf2021!$E$9:$E$93-BO$58)-63.1579*EXP(-0.19*Fperm_SI_Woolf2021!$E$9:$E$93)+63.1579*EXP(-0.19*BO$58))/(Fperm_SI_Woolf2021!$E$9:$E$93-BO$58))*(BO$58-Fperm_SI_Woolf2021!$E$9:$E$93)/10))),Fperm_SI_Woolf2021!$D$9:$D$93))</f>
        <v>1</v>
      </c>
      <c r="BP63" s="51" cm="1">
        <f t="array" ref="BP63">MIN(1,SLOPE(Fperm_SI_Woolf2021!$F$9:$F$93*EXP(-Fperm_SI_Woolf2021!$I$9:$I$93*$C63*IF(BP$58=Fperm_SI_Woolf2021!$E$9:$E$93,1,EXP(LN((1.1*(Fperm_SI_Woolf2021!$E$9:$E$93-BP$58)-63.1579*EXP(-0.19*Fperm_SI_Woolf2021!$E$9:$E$93)+63.1579*EXP(-0.19*BP$58))/(Fperm_SI_Woolf2021!$E$9:$E$93-BP$58))*(BP$58-Fperm_SI_Woolf2021!$E$9:$E$93)/10))) + Fperm_SI_Woolf2021!$G$9:$G$93*EXP(-Fperm_SI_Woolf2021!$J$9:$J$93*$C63*IF(BP$58=Fperm_SI_Woolf2021!$E$9:$E$93,1,EXP(LN((1.1*(Fperm_SI_Woolf2021!$E$9:$E$93-BP$58)-63.1579*EXP(-0.19*Fperm_SI_Woolf2021!$E$9:$E$93)+63.1579*EXP(-0.19*BP$58))/(Fperm_SI_Woolf2021!$E$9:$E$93-BP$58))*(BP$58-Fperm_SI_Woolf2021!$E$9:$E$93)/10))) + Fperm_SI_Woolf2021!$H$9:$H$93*EXP(-Fperm_SI_Woolf2021!$K$9:$K$93*$C63*IF(BP$58=Fperm_SI_Woolf2021!$E$9:$E$93,1,EXP(LN((1.1*(Fperm_SI_Woolf2021!$E$9:$E$93-BP$58)-63.1579*EXP(-0.19*Fperm_SI_Woolf2021!$E$9:$E$93)+63.1579*EXP(-0.19*BP$58))/(Fperm_SI_Woolf2021!$E$9:$E$93-BP$58))*(BP$58-Fperm_SI_Woolf2021!$E$9:$E$93)/10))),Fperm_SI_Woolf2021!$D$9:$D$93)*BP$57+INTERCEPT(Fperm_SI_Woolf2021!$F$9:$F$93*EXP(-Fperm_SI_Woolf2021!$I$9:$I$93*$C63*IF(BP$58=Fperm_SI_Woolf2021!$E$9:$E$93,1,EXP(LN((1.1*(Fperm_SI_Woolf2021!$E$9:$E$93-BP$58)-63.1579*EXP(-0.19*Fperm_SI_Woolf2021!$E$9:$E$93)+63.1579*EXP(-0.19*BP$58))/(Fperm_SI_Woolf2021!$E$9:$E$93-BP$58))*(BP$58-Fperm_SI_Woolf2021!$E$9:$E$93)/10))) + Fperm_SI_Woolf2021!$G$9:$G$93*EXP(-Fperm_SI_Woolf2021!$J$9:$J$93*$C63*IF(BP$58=Fperm_SI_Woolf2021!$E$9:$E$93,1,EXP(LN((1.1*(Fperm_SI_Woolf2021!$E$9:$E$93-BP$58)-63.1579*EXP(-0.19*Fperm_SI_Woolf2021!$E$9:$E$93)+63.1579*EXP(-0.19*BP$58))/(Fperm_SI_Woolf2021!$E$9:$E$93-BP$58))*(BP$58-Fperm_SI_Woolf2021!$E$9:$E$93)/10))) + Fperm_SI_Woolf2021!$H$9:$H$93*EXP(-Fperm_SI_Woolf2021!$K$9:$K$93*$C63*IF(BP$58=Fperm_SI_Woolf2021!$E$9:$E$93,1,EXP(LN((1.1*(Fperm_SI_Woolf2021!$E$9:$E$93-BP$58)-63.1579*EXP(-0.19*Fperm_SI_Woolf2021!$E$9:$E$93)+63.1579*EXP(-0.19*BP$58))/(Fperm_SI_Woolf2021!$E$9:$E$93-BP$58))*(BP$58-Fperm_SI_Woolf2021!$E$9:$E$93)/10))),Fperm_SI_Woolf2021!$D$9:$D$93))</f>
        <v>0.98641139002432177</v>
      </c>
      <c r="BQ63" s="51" cm="1">
        <f t="array" ref="BQ63">MIN(1,SLOPE(Fperm_SI_Woolf2021!$F$9:$F$93*EXP(-Fperm_SI_Woolf2021!$I$9:$I$93*$C63*IF(BQ$58=Fperm_SI_Woolf2021!$E$9:$E$93,1,EXP(LN((1.1*(Fperm_SI_Woolf2021!$E$9:$E$93-BQ$58)-63.1579*EXP(-0.19*Fperm_SI_Woolf2021!$E$9:$E$93)+63.1579*EXP(-0.19*BQ$58))/(Fperm_SI_Woolf2021!$E$9:$E$93-BQ$58))*(BQ$58-Fperm_SI_Woolf2021!$E$9:$E$93)/10))) + Fperm_SI_Woolf2021!$G$9:$G$93*EXP(-Fperm_SI_Woolf2021!$J$9:$J$93*$C63*IF(BQ$58=Fperm_SI_Woolf2021!$E$9:$E$93,1,EXP(LN((1.1*(Fperm_SI_Woolf2021!$E$9:$E$93-BQ$58)-63.1579*EXP(-0.19*Fperm_SI_Woolf2021!$E$9:$E$93)+63.1579*EXP(-0.19*BQ$58))/(Fperm_SI_Woolf2021!$E$9:$E$93-BQ$58))*(BQ$58-Fperm_SI_Woolf2021!$E$9:$E$93)/10))) + Fperm_SI_Woolf2021!$H$9:$H$93*EXP(-Fperm_SI_Woolf2021!$K$9:$K$93*$C63*IF(BQ$58=Fperm_SI_Woolf2021!$E$9:$E$93,1,EXP(LN((1.1*(Fperm_SI_Woolf2021!$E$9:$E$93-BQ$58)-63.1579*EXP(-0.19*Fperm_SI_Woolf2021!$E$9:$E$93)+63.1579*EXP(-0.19*BQ$58))/(Fperm_SI_Woolf2021!$E$9:$E$93-BQ$58))*(BQ$58-Fperm_SI_Woolf2021!$E$9:$E$93)/10))),Fperm_SI_Woolf2021!$D$9:$D$93)*BQ$57+INTERCEPT(Fperm_SI_Woolf2021!$F$9:$F$93*EXP(-Fperm_SI_Woolf2021!$I$9:$I$93*$C63*IF(BQ$58=Fperm_SI_Woolf2021!$E$9:$E$93,1,EXP(LN((1.1*(Fperm_SI_Woolf2021!$E$9:$E$93-BQ$58)-63.1579*EXP(-0.19*Fperm_SI_Woolf2021!$E$9:$E$93)+63.1579*EXP(-0.19*BQ$58))/(Fperm_SI_Woolf2021!$E$9:$E$93-BQ$58))*(BQ$58-Fperm_SI_Woolf2021!$E$9:$E$93)/10))) + Fperm_SI_Woolf2021!$G$9:$G$93*EXP(-Fperm_SI_Woolf2021!$J$9:$J$93*$C63*IF(BQ$58=Fperm_SI_Woolf2021!$E$9:$E$93,1,EXP(LN((1.1*(Fperm_SI_Woolf2021!$E$9:$E$93-BQ$58)-63.1579*EXP(-0.19*Fperm_SI_Woolf2021!$E$9:$E$93)+63.1579*EXP(-0.19*BQ$58))/(Fperm_SI_Woolf2021!$E$9:$E$93-BQ$58))*(BQ$58-Fperm_SI_Woolf2021!$E$9:$E$93)/10))) + Fperm_SI_Woolf2021!$H$9:$H$93*EXP(-Fperm_SI_Woolf2021!$K$9:$K$93*$C63*IF(BQ$58=Fperm_SI_Woolf2021!$E$9:$E$93,1,EXP(LN((1.1*(Fperm_SI_Woolf2021!$E$9:$E$93-BQ$58)-63.1579*EXP(-0.19*Fperm_SI_Woolf2021!$E$9:$E$93)+63.1579*EXP(-0.19*BQ$58))/(Fperm_SI_Woolf2021!$E$9:$E$93-BQ$58))*(BQ$58-Fperm_SI_Woolf2021!$E$9:$E$93)/10))),Fperm_SI_Woolf2021!$D$9:$D$93))</f>
        <v>0.9599078867995452</v>
      </c>
      <c r="BR63" s="51" cm="1">
        <f t="array" ref="BR63">MIN(1,SLOPE(Fperm_SI_Woolf2021!$F$9:$F$93*EXP(-Fperm_SI_Woolf2021!$I$9:$I$93*$C63*IF(BR$58=Fperm_SI_Woolf2021!$E$9:$E$93,1,EXP(LN((1.1*(Fperm_SI_Woolf2021!$E$9:$E$93-BR$58)-63.1579*EXP(-0.19*Fperm_SI_Woolf2021!$E$9:$E$93)+63.1579*EXP(-0.19*BR$58))/(Fperm_SI_Woolf2021!$E$9:$E$93-BR$58))*(BR$58-Fperm_SI_Woolf2021!$E$9:$E$93)/10))) + Fperm_SI_Woolf2021!$G$9:$G$93*EXP(-Fperm_SI_Woolf2021!$J$9:$J$93*$C63*IF(BR$58=Fperm_SI_Woolf2021!$E$9:$E$93,1,EXP(LN((1.1*(Fperm_SI_Woolf2021!$E$9:$E$93-BR$58)-63.1579*EXP(-0.19*Fperm_SI_Woolf2021!$E$9:$E$93)+63.1579*EXP(-0.19*BR$58))/(Fperm_SI_Woolf2021!$E$9:$E$93-BR$58))*(BR$58-Fperm_SI_Woolf2021!$E$9:$E$93)/10))) + Fperm_SI_Woolf2021!$H$9:$H$93*EXP(-Fperm_SI_Woolf2021!$K$9:$K$93*$C63*IF(BR$58=Fperm_SI_Woolf2021!$E$9:$E$93,1,EXP(LN((1.1*(Fperm_SI_Woolf2021!$E$9:$E$93-BR$58)-63.1579*EXP(-0.19*Fperm_SI_Woolf2021!$E$9:$E$93)+63.1579*EXP(-0.19*BR$58))/(Fperm_SI_Woolf2021!$E$9:$E$93-BR$58))*(BR$58-Fperm_SI_Woolf2021!$E$9:$E$93)/10))),Fperm_SI_Woolf2021!$D$9:$D$93)*BR$57+INTERCEPT(Fperm_SI_Woolf2021!$F$9:$F$93*EXP(-Fperm_SI_Woolf2021!$I$9:$I$93*$C63*IF(BR$58=Fperm_SI_Woolf2021!$E$9:$E$93,1,EXP(LN((1.1*(Fperm_SI_Woolf2021!$E$9:$E$93-BR$58)-63.1579*EXP(-0.19*Fperm_SI_Woolf2021!$E$9:$E$93)+63.1579*EXP(-0.19*BR$58))/(Fperm_SI_Woolf2021!$E$9:$E$93-BR$58))*(BR$58-Fperm_SI_Woolf2021!$E$9:$E$93)/10))) + Fperm_SI_Woolf2021!$G$9:$G$93*EXP(-Fperm_SI_Woolf2021!$J$9:$J$93*$C63*IF(BR$58=Fperm_SI_Woolf2021!$E$9:$E$93,1,EXP(LN((1.1*(Fperm_SI_Woolf2021!$E$9:$E$93-BR$58)-63.1579*EXP(-0.19*Fperm_SI_Woolf2021!$E$9:$E$93)+63.1579*EXP(-0.19*BR$58))/(Fperm_SI_Woolf2021!$E$9:$E$93-BR$58))*(BR$58-Fperm_SI_Woolf2021!$E$9:$E$93)/10))) + Fperm_SI_Woolf2021!$H$9:$H$93*EXP(-Fperm_SI_Woolf2021!$K$9:$K$93*$C63*IF(BR$58=Fperm_SI_Woolf2021!$E$9:$E$93,1,EXP(LN((1.1*(Fperm_SI_Woolf2021!$E$9:$E$93-BR$58)-63.1579*EXP(-0.19*Fperm_SI_Woolf2021!$E$9:$E$93)+63.1579*EXP(-0.19*BR$58))/(Fperm_SI_Woolf2021!$E$9:$E$93-BR$58))*(BR$58-Fperm_SI_Woolf2021!$E$9:$E$93)/10))),Fperm_SI_Woolf2021!$D$9:$D$93))</f>
        <v>0.93340438357476874</v>
      </c>
      <c r="BS63" s="51" cm="1">
        <f t="array" ref="BS63">MIN(1,SLOPE(Fperm_SI_Woolf2021!$F$9:$F$93*EXP(-Fperm_SI_Woolf2021!$I$9:$I$93*$C63*IF(BS$58=Fperm_SI_Woolf2021!$E$9:$E$93,1,EXP(LN((1.1*(Fperm_SI_Woolf2021!$E$9:$E$93-BS$58)-63.1579*EXP(-0.19*Fperm_SI_Woolf2021!$E$9:$E$93)+63.1579*EXP(-0.19*BS$58))/(Fperm_SI_Woolf2021!$E$9:$E$93-BS$58))*(BS$58-Fperm_SI_Woolf2021!$E$9:$E$93)/10))) + Fperm_SI_Woolf2021!$G$9:$G$93*EXP(-Fperm_SI_Woolf2021!$J$9:$J$93*$C63*IF(BS$58=Fperm_SI_Woolf2021!$E$9:$E$93,1,EXP(LN((1.1*(Fperm_SI_Woolf2021!$E$9:$E$93-BS$58)-63.1579*EXP(-0.19*Fperm_SI_Woolf2021!$E$9:$E$93)+63.1579*EXP(-0.19*BS$58))/(Fperm_SI_Woolf2021!$E$9:$E$93-BS$58))*(BS$58-Fperm_SI_Woolf2021!$E$9:$E$93)/10))) + Fperm_SI_Woolf2021!$H$9:$H$93*EXP(-Fperm_SI_Woolf2021!$K$9:$K$93*$C63*IF(BS$58=Fperm_SI_Woolf2021!$E$9:$E$93,1,EXP(LN((1.1*(Fperm_SI_Woolf2021!$E$9:$E$93-BS$58)-63.1579*EXP(-0.19*Fperm_SI_Woolf2021!$E$9:$E$93)+63.1579*EXP(-0.19*BS$58))/(Fperm_SI_Woolf2021!$E$9:$E$93-BS$58))*(BS$58-Fperm_SI_Woolf2021!$E$9:$E$93)/10))),Fperm_SI_Woolf2021!$D$9:$D$93)*BS$57+INTERCEPT(Fperm_SI_Woolf2021!$F$9:$F$93*EXP(-Fperm_SI_Woolf2021!$I$9:$I$93*$C63*IF(BS$58=Fperm_SI_Woolf2021!$E$9:$E$93,1,EXP(LN((1.1*(Fperm_SI_Woolf2021!$E$9:$E$93-BS$58)-63.1579*EXP(-0.19*Fperm_SI_Woolf2021!$E$9:$E$93)+63.1579*EXP(-0.19*BS$58))/(Fperm_SI_Woolf2021!$E$9:$E$93-BS$58))*(BS$58-Fperm_SI_Woolf2021!$E$9:$E$93)/10))) + Fperm_SI_Woolf2021!$G$9:$G$93*EXP(-Fperm_SI_Woolf2021!$J$9:$J$93*$C63*IF(BS$58=Fperm_SI_Woolf2021!$E$9:$E$93,1,EXP(LN((1.1*(Fperm_SI_Woolf2021!$E$9:$E$93-BS$58)-63.1579*EXP(-0.19*Fperm_SI_Woolf2021!$E$9:$E$93)+63.1579*EXP(-0.19*BS$58))/(Fperm_SI_Woolf2021!$E$9:$E$93-BS$58))*(BS$58-Fperm_SI_Woolf2021!$E$9:$E$93)/10))) + Fperm_SI_Woolf2021!$H$9:$H$93*EXP(-Fperm_SI_Woolf2021!$K$9:$K$93*$C63*IF(BS$58=Fperm_SI_Woolf2021!$E$9:$E$93,1,EXP(LN((1.1*(Fperm_SI_Woolf2021!$E$9:$E$93-BS$58)-63.1579*EXP(-0.19*Fperm_SI_Woolf2021!$E$9:$E$93)+63.1579*EXP(-0.19*BS$58))/(Fperm_SI_Woolf2021!$E$9:$E$93-BS$58))*(BS$58-Fperm_SI_Woolf2021!$E$9:$E$93)/10))),Fperm_SI_Woolf2021!$D$9:$D$93))</f>
        <v>0.90690088034999217</v>
      </c>
      <c r="BT63" s="51" cm="1">
        <f t="array" ref="BT63">MIN(1,SLOPE(Fperm_SI_Woolf2021!$F$9:$F$93*EXP(-Fperm_SI_Woolf2021!$I$9:$I$93*$C63*IF(BT$58=Fperm_SI_Woolf2021!$E$9:$E$93,1,EXP(LN((1.1*(Fperm_SI_Woolf2021!$E$9:$E$93-BT$58)-63.1579*EXP(-0.19*Fperm_SI_Woolf2021!$E$9:$E$93)+63.1579*EXP(-0.19*BT$58))/(Fperm_SI_Woolf2021!$E$9:$E$93-BT$58))*(BT$58-Fperm_SI_Woolf2021!$E$9:$E$93)/10))) + Fperm_SI_Woolf2021!$G$9:$G$93*EXP(-Fperm_SI_Woolf2021!$J$9:$J$93*$C63*IF(BT$58=Fperm_SI_Woolf2021!$E$9:$E$93,1,EXP(LN((1.1*(Fperm_SI_Woolf2021!$E$9:$E$93-BT$58)-63.1579*EXP(-0.19*Fperm_SI_Woolf2021!$E$9:$E$93)+63.1579*EXP(-0.19*BT$58))/(Fperm_SI_Woolf2021!$E$9:$E$93-BT$58))*(BT$58-Fperm_SI_Woolf2021!$E$9:$E$93)/10))) + Fperm_SI_Woolf2021!$H$9:$H$93*EXP(-Fperm_SI_Woolf2021!$K$9:$K$93*$C63*IF(BT$58=Fperm_SI_Woolf2021!$E$9:$E$93,1,EXP(LN((1.1*(Fperm_SI_Woolf2021!$E$9:$E$93-BT$58)-63.1579*EXP(-0.19*Fperm_SI_Woolf2021!$E$9:$E$93)+63.1579*EXP(-0.19*BT$58))/(Fperm_SI_Woolf2021!$E$9:$E$93-BT$58))*(BT$58-Fperm_SI_Woolf2021!$E$9:$E$93)/10))),Fperm_SI_Woolf2021!$D$9:$D$93)*BT$57+INTERCEPT(Fperm_SI_Woolf2021!$F$9:$F$93*EXP(-Fperm_SI_Woolf2021!$I$9:$I$93*$C63*IF(BT$58=Fperm_SI_Woolf2021!$E$9:$E$93,1,EXP(LN((1.1*(Fperm_SI_Woolf2021!$E$9:$E$93-BT$58)-63.1579*EXP(-0.19*Fperm_SI_Woolf2021!$E$9:$E$93)+63.1579*EXP(-0.19*BT$58))/(Fperm_SI_Woolf2021!$E$9:$E$93-BT$58))*(BT$58-Fperm_SI_Woolf2021!$E$9:$E$93)/10))) + Fperm_SI_Woolf2021!$G$9:$G$93*EXP(-Fperm_SI_Woolf2021!$J$9:$J$93*$C63*IF(BT$58=Fperm_SI_Woolf2021!$E$9:$E$93,1,EXP(LN((1.1*(Fperm_SI_Woolf2021!$E$9:$E$93-BT$58)-63.1579*EXP(-0.19*Fperm_SI_Woolf2021!$E$9:$E$93)+63.1579*EXP(-0.19*BT$58))/(Fperm_SI_Woolf2021!$E$9:$E$93-BT$58))*(BT$58-Fperm_SI_Woolf2021!$E$9:$E$93)/10))) + Fperm_SI_Woolf2021!$H$9:$H$93*EXP(-Fperm_SI_Woolf2021!$K$9:$K$93*$C63*IF(BT$58=Fperm_SI_Woolf2021!$E$9:$E$93,1,EXP(LN((1.1*(Fperm_SI_Woolf2021!$E$9:$E$93-BT$58)-63.1579*EXP(-0.19*Fperm_SI_Woolf2021!$E$9:$E$93)+63.1579*EXP(-0.19*BT$58))/(Fperm_SI_Woolf2021!$E$9:$E$93-BT$58))*(BT$58-Fperm_SI_Woolf2021!$E$9:$E$93)/10))),Fperm_SI_Woolf2021!$D$9:$D$93))</f>
        <v>0.8803973771252156</v>
      </c>
      <c r="BU63" s="51" cm="1">
        <f t="array" ref="BU63">MIN(1,SLOPE(Fperm_SI_Woolf2021!$F$9:$F$93*EXP(-Fperm_SI_Woolf2021!$I$9:$I$93*$C63*IF(BU$58=Fperm_SI_Woolf2021!$E$9:$E$93,1,EXP(LN((1.1*(Fperm_SI_Woolf2021!$E$9:$E$93-BU$58)-63.1579*EXP(-0.19*Fperm_SI_Woolf2021!$E$9:$E$93)+63.1579*EXP(-0.19*BU$58))/(Fperm_SI_Woolf2021!$E$9:$E$93-BU$58))*(BU$58-Fperm_SI_Woolf2021!$E$9:$E$93)/10))) + Fperm_SI_Woolf2021!$G$9:$G$93*EXP(-Fperm_SI_Woolf2021!$J$9:$J$93*$C63*IF(BU$58=Fperm_SI_Woolf2021!$E$9:$E$93,1,EXP(LN((1.1*(Fperm_SI_Woolf2021!$E$9:$E$93-BU$58)-63.1579*EXP(-0.19*Fperm_SI_Woolf2021!$E$9:$E$93)+63.1579*EXP(-0.19*BU$58))/(Fperm_SI_Woolf2021!$E$9:$E$93-BU$58))*(BU$58-Fperm_SI_Woolf2021!$E$9:$E$93)/10))) + Fperm_SI_Woolf2021!$H$9:$H$93*EXP(-Fperm_SI_Woolf2021!$K$9:$K$93*$C63*IF(BU$58=Fperm_SI_Woolf2021!$E$9:$E$93,1,EXP(LN((1.1*(Fperm_SI_Woolf2021!$E$9:$E$93-BU$58)-63.1579*EXP(-0.19*Fperm_SI_Woolf2021!$E$9:$E$93)+63.1579*EXP(-0.19*BU$58))/(Fperm_SI_Woolf2021!$E$9:$E$93-BU$58))*(BU$58-Fperm_SI_Woolf2021!$E$9:$E$93)/10))),Fperm_SI_Woolf2021!$D$9:$D$93)*BU$57+INTERCEPT(Fperm_SI_Woolf2021!$F$9:$F$93*EXP(-Fperm_SI_Woolf2021!$I$9:$I$93*$C63*IF(BU$58=Fperm_SI_Woolf2021!$E$9:$E$93,1,EXP(LN((1.1*(Fperm_SI_Woolf2021!$E$9:$E$93-BU$58)-63.1579*EXP(-0.19*Fperm_SI_Woolf2021!$E$9:$E$93)+63.1579*EXP(-0.19*BU$58))/(Fperm_SI_Woolf2021!$E$9:$E$93-BU$58))*(BU$58-Fperm_SI_Woolf2021!$E$9:$E$93)/10))) + Fperm_SI_Woolf2021!$G$9:$G$93*EXP(-Fperm_SI_Woolf2021!$J$9:$J$93*$C63*IF(BU$58=Fperm_SI_Woolf2021!$E$9:$E$93,1,EXP(LN((1.1*(Fperm_SI_Woolf2021!$E$9:$E$93-BU$58)-63.1579*EXP(-0.19*Fperm_SI_Woolf2021!$E$9:$E$93)+63.1579*EXP(-0.19*BU$58))/(Fperm_SI_Woolf2021!$E$9:$E$93-BU$58))*(BU$58-Fperm_SI_Woolf2021!$E$9:$E$93)/10))) + Fperm_SI_Woolf2021!$H$9:$H$93*EXP(-Fperm_SI_Woolf2021!$K$9:$K$93*$C63*IF(BU$58=Fperm_SI_Woolf2021!$E$9:$E$93,1,EXP(LN((1.1*(Fperm_SI_Woolf2021!$E$9:$E$93-BU$58)-63.1579*EXP(-0.19*Fperm_SI_Woolf2021!$E$9:$E$93)+63.1579*EXP(-0.19*BU$58))/(Fperm_SI_Woolf2021!$E$9:$E$93-BU$58))*(BU$58-Fperm_SI_Woolf2021!$E$9:$E$93)/10))),Fperm_SI_Woolf2021!$D$9:$D$93))</f>
        <v>0.85389387390043914</v>
      </c>
      <c r="BV63" s="51" cm="1">
        <f t="array" ref="BV63">MIN(1,SLOPE(Fperm_SI_Woolf2021!$F$9:$F$93*EXP(-Fperm_SI_Woolf2021!$I$9:$I$93*$C63*IF(BV$58=Fperm_SI_Woolf2021!$E$9:$E$93,1,EXP(LN((1.1*(Fperm_SI_Woolf2021!$E$9:$E$93-BV$58)-63.1579*EXP(-0.19*Fperm_SI_Woolf2021!$E$9:$E$93)+63.1579*EXP(-0.19*BV$58))/(Fperm_SI_Woolf2021!$E$9:$E$93-BV$58))*(BV$58-Fperm_SI_Woolf2021!$E$9:$E$93)/10))) + Fperm_SI_Woolf2021!$G$9:$G$93*EXP(-Fperm_SI_Woolf2021!$J$9:$J$93*$C63*IF(BV$58=Fperm_SI_Woolf2021!$E$9:$E$93,1,EXP(LN((1.1*(Fperm_SI_Woolf2021!$E$9:$E$93-BV$58)-63.1579*EXP(-0.19*Fperm_SI_Woolf2021!$E$9:$E$93)+63.1579*EXP(-0.19*BV$58))/(Fperm_SI_Woolf2021!$E$9:$E$93-BV$58))*(BV$58-Fperm_SI_Woolf2021!$E$9:$E$93)/10))) + Fperm_SI_Woolf2021!$H$9:$H$93*EXP(-Fperm_SI_Woolf2021!$K$9:$K$93*$C63*IF(BV$58=Fperm_SI_Woolf2021!$E$9:$E$93,1,EXP(LN((1.1*(Fperm_SI_Woolf2021!$E$9:$E$93-BV$58)-63.1579*EXP(-0.19*Fperm_SI_Woolf2021!$E$9:$E$93)+63.1579*EXP(-0.19*BV$58))/(Fperm_SI_Woolf2021!$E$9:$E$93-BV$58))*(BV$58-Fperm_SI_Woolf2021!$E$9:$E$93)/10))),Fperm_SI_Woolf2021!$D$9:$D$93)*BV$57+INTERCEPT(Fperm_SI_Woolf2021!$F$9:$F$93*EXP(-Fperm_SI_Woolf2021!$I$9:$I$93*$C63*IF(BV$58=Fperm_SI_Woolf2021!$E$9:$E$93,1,EXP(LN((1.1*(Fperm_SI_Woolf2021!$E$9:$E$93-BV$58)-63.1579*EXP(-0.19*Fperm_SI_Woolf2021!$E$9:$E$93)+63.1579*EXP(-0.19*BV$58))/(Fperm_SI_Woolf2021!$E$9:$E$93-BV$58))*(BV$58-Fperm_SI_Woolf2021!$E$9:$E$93)/10))) + Fperm_SI_Woolf2021!$G$9:$G$93*EXP(-Fperm_SI_Woolf2021!$J$9:$J$93*$C63*IF(BV$58=Fperm_SI_Woolf2021!$E$9:$E$93,1,EXP(LN((1.1*(Fperm_SI_Woolf2021!$E$9:$E$93-BV$58)-63.1579*EXP(-0.19*Fperm_SI_Woolf2021!$E$9:$E$93)+63.1579*EXP(-0.19*BV$58))/(Fperm_SI_Woolf2021!$E$9:$E$93-BV$58))*(BV$58-Fperm_SI_Woolf2021!$E$9:$E$93)/10))) + Fperm_SI_Woolf2021!$H$9:$H$93*EXP(-Fperm_SI_Woolf2021!$K$9:$K$93*$C63*IF(BV$58=Fperm_SI_Woolf2021!$E$9:$E$93,1,EXP(LN((1.1*(Fperm_SI_Woolf2021!$E$9:$E$93-BV$58)-63.1579*EXP(-0.19*Fperm_SI_Woolf2021!$E$9:$E$93)+63.1579*EXP(-0.19*BV$58))/(Fperm_SI_Woolf2021!$E$9:$E$93-BV$58))*(BV$58-Fperm_SI_Woolf2021!$E$9:$E$93)/10))),Fperm_SI_Woolf2021!$D$9:$D$93))</f>
        <v>0.82739037067566257</v>
      </c>
      <c r="BW63" s="51" cm="1">
        <f t="array" ref="BW63">MIN(1,SLOPE(Fperm_SI_Woolf2021!$F$9:$F$93*EXP(-Fperm_SI_Woolf2021!$I$9:$I$93*$C63*IF(BW$58=Fperm_SI_Woolf2021!$E$9:$E$93,1,EXP(LN((1.1*(Fperm_SI_Woolf2021!$E$9:$E$93-BW$58)-63.1579*EXP(-0.19*Fperm_SI_Woolf2021!$E$9:$E$93)+63.1579*EXP(-0.19*BW$58))/(Fperm_SI_Woolf2021!$E$9:$E$93-BW$58))*(BW$58-Fperm_SI_Woolf2021!$E$9:$E$93)/10))) + Fperm_SI_Woolf2021!$G$9:$G$93*EXP(-Fperm_SI_Woolf2021!$J$9:$J$93*$C63*IF(BW$58=Fperm_SI_Woolf2021!$E$9:$E$93,1,EXP(LN((1.1*(Fperm_SI_Woolf2021!$E$9:$E$93-BW$58)-63.1579*EXP(-0.19*Fperm_SI_Woolf2021!$E$9:$E$93)+63.1579*EXP(-0.19*BW$58))/(Fperm_SI_Woolf2021!$E$9:$E$93-BW$58))*(BW$58-Fperm_SI_Woolf2021!$E$9:$E$93)/10))) + Fperm_SI_Woolf2021!$H$9:$H$93*EXP(-Fperm_SI_Woolf2021!$K$9:$K$93*$C63*IF(BW$58=Fperm_SI_Woolf2021!$E$9:$E$93,1,EXP(LN((1.1*(Fperm_SI_Woolf2021!$E$9:$E$93-BW$58)-63.1579*EXP(-0.19*Fperm_SI_Woolf2021!$E$9:$E$93)+63.1579*EXP(-0.19*BW$58))/(Fperm_SI_Woolf2021!$E$9:$E$93-BW$58))*(BW$58-Fperm_SI_Woolf2021!$E$9:$E$93)/10))),Fperm_SI_Woolf2021!$D$9:$D$93)*BW$57+INTERCEPT(Fperm_SI_Woolf2021!$F$9:$F$93*EXP(-Fperm_SI_Woolf2021!$I$9:$I$93*$C63*IF(BW$58=Fperm_SI_Woolf2021!$E$9:$E$93,1,EXP(LN((1.1*(Fperm_SI_Woolf2021!$E$9:$E$93-BW$58)-63.1579*EXP(-0.19*Fperm_SI_Woolf2021!$E$9:$E$93)+63.1579*EXP(-0.19*BW$58))/(Fperm_SI_Woolf2021!$E$9:$E$93-BW$58))*(BW$58-Fperm_SI_Woolf2021!$E$9:$E$93)/10))) + Fperm_SI_Woolf2021!$G$9:$G$93*EXP(-Fperm_SI_Woolf2021!$J$9:$J$93*$C63*IF(BW$58=Fperm_SI_Woolf2021!$E$9:$E$93,1,EXP(LN((1.1*(Fperm_SI_Woolf2021!$E$9:$E$93-BW$58)-63.1579*EXP(-0.19*Fperm_SI_Woolf2021!$E$9:$E$93)+63.1579*EXP(-0.19*BW$58))/(Fperm_SI_Woolf2021!$E$9:$E$93-BW$58))*(BW$58-Fperm_SI_Woolf2021!$E$9:$E$93)/10))) + Fperm_SI_Woolf2021!$H$9:$H$93*EXP(-Fperm_SI_Woolf2021!$K$9:$K$93*$C63*IF(BW$58=Fperm_SI_Woolf2021!$E$9:$E$93,1,EXP(LN((1.1*(Fperm_SI_Woolf2021!$E$9:$E$93-BW$58)-63.1579*EXP(-0.19*Fperm_SI_Woolf2021!$E$9:$E$93)+63.1579*EXP(-0.19*BW$58))/(Fperm_SI_Woolf2021!$E$9:$E$93-BW$58))*(BW$58-Fperm_SI_Woolf2021!$E$9:$E$93)/10))),Fperm_SI_Woolf2021!$D$9:$D$93))</f>
        <v>0.800886867450886</v>
      </c>
      <c r="BX63" s="51" cm="1">
        <f t="array" ref="BX63">MIN(1,SLOPE(Fperm_SI_Woolf2021!$F$9:$F$93*EXP(-Fperm_SI_Woolf2021!$I$9:$I$93*$C63*IF(BX$58=Fperm_SI_Woolf2021!$E$9:$E$93,1,EXP(LN((1.1*(Fperm_SI_Woolf2021!$E$9:$E$93-BX$58)-63.1579*EXP(-0.19*Fperm_SI_Woolf2021!$E$9:$E$93)+63.1579*EXP(-0.19*BX$58))/(Fperm_SI_Woolf2021!$E$9:$E$93-BX$58))*(BX$58-Fperm_SI_Woolf2021!$E$9:$E$93)/10))) + Fperm_SI_Woolf2021!$G$9:$G$93*EXP(-Fperm_SI_Woolf2021!$J$9:$J$93*$C63*IF(BX$58=Fperm_SI_Woolf2021!$E$9:$E$93,1,EXP(LN((1.1*(Fperm_SI_Woolf2021!$E$9:$E$93-BX$58)-63.1579*EXP(-0.19*Fperm_SI_Woolf2021!$E$9:$E$93)+63.1579*EXP(-0.19*BX$58))/(Fperm_SI_Woolf2021!$E$9:$E$93-BX$58))*(BX$58-Fperm_SI_Woolf2021!$E$9:$E$93)/10))) + Fperm_SI_Woolf2021!$H$9:$H$93*EXP(-Fperm_SI_Woolf2021!$K$9:$K$93*$C63*IF(BX$58=Fperm_SI_Woolf2021!$E$9:$E$93,1,EXP(LN((1.1*(Fperm_SI_Woolf2021!$E$9:$E$93-BX$58)-63.1579*EXP(-0.19*Fperm_SI_Woolf2021!$E$9:$E$93)+63.1579*EXP(-0.19*BX$58))/(Fperm_SI_Woolf2021!$E$9:$E$93-BX$58))*(BX$58-Fperm_SI_Woolf2021!$E$9:$E$93)/10))),Fperm_SI_Woolf2021!$D$9:$D$93)*BX$57+INTERCEPT(Fperm_SI_Woolf2021!$F$9:$F$93*EXP(-Fperm_SI_Woolf2021!$I$9:$I$93*$C63*IF(BX$58=Fperm_SI_Woolf2021!$E$9:$E$93,1,EXP(LN((1.1*(Fperm_SI_Woolf2021!$E$9:$E$93-BX$58)-63.1579*EXP(-0.19*Fperm_SI_Woolf2021!$E$9:$E$93)+63.1579*EXP(-0.19*BX$58))/(Fperm_SI_Woolf2021!$E$9:$E$93-BX$58))*(BX$58-Fperm_SI_Woolf2021!$E$9:$E$93)/10))) + Fperm_SI_Woolf2021!$G$9:$G$93*EXP(-Fperm_SI_Woolf2021!$J$9:$J$93*$C63*IF(BX$58=Fperm_SI_Woolf2021!$E$9:$E$93,1,EXP(LN((1.1*(Fperm_SI_Woolf2021!$E$9:$E$93-BX$58)-63.1579*EXP(-0.19*Fperm_SI_Woolf2021!$E$9:$E$93)+63.1579*EXP(-0.19*BX$58))/(Fperm_SI_Woolf2021!$E$9:$E$93-BX$58))*(BX$58-Fperm_SI_Woolf2021!$E$9:$E$93)/10))) + Fperm_SI_Woolf2021!$H$9:$H$93*EXP(-Fperm_SI_Woolf2021!$K$9:$K$93*$C63*IF(BX$58=Fperm_SI_Woolf2021!$E$9:$E$93,1,EXP(LN((1.1*(Fperm_SI_Woolf2021!$E$9:$E$93-BX$58)-63.1579*EXP(-0.19*Fperm_SI_Woolf2021!$E$9:$E$93)+63.1579*EXP(-0.19*BX$58))/(Fperm_SI_Woolf2021!$E$9:$E$93-BX$58))*(BX$58-Fperm_SI_Woolf2021!$E$9:$E$93)/10))),Fperm_SI_Woolf2021!$D$9:$D$93))</f>
        <v>0.77438336422610954</v>
      </c>
      <c r="BY63" s="51" cm="1">
        <f t="array" ref="BY63">MIN(1,SLOPE(Fperm_SI_Woolf2021!$F$9:$F$93*EXP(-Fperm_SI_Woolf2021!$I$9:$I$93*$C63*IF(BY$58=Fperm_SI_Woolf2021!$E$9:$E$93,1,EXP(LN((1.1*(Fperm_SI_Woolf2021!$E$9:$E$93-BY$58)-63.1579*EXP(-0.19*Fperm_SI_Woolf2021!$E$9:$E$93)+63.1579*EXP(-0.19*BY$58))/(Fperm_SI_Woolf2021!$E$9:$E$93-BY$58))*(BY$58-Fperm_SI_Woolf2021!$E$9:$E$93)/10))) + Fperm_SI_Woolf2021!$G$9:$G$93*EXP(-Fperm_SI_Woolf2021!$J$9:$J$93*$C63*IF(BY$58=Fperm_SI_Woolf2021!$E$9:$E$93,1,EXP(LN((1.1*(Fperm_SI_Woolf2021!$E$9:$E$93-BY$58)-63.1579*EXP(-0.19*Fperm_SI_Woolf2021!$E$9:$E$93)+63.1579*EXP(-0.19*BY$58))/(Fperm_SI_Woolf2021!$E$9:$E$93-BY$58))*(BY$58-Fperm_SI_Woolf2021!$E$9:$E$93)/10))) + Fperm_SI_Woolf2021!$H$9:$H$93*EXP(-Fperm_SI_Woolf2021!$K$9:$K$93*$C63*IF(BY$58=Fperm_SI_Woolf2021!$E$9:$E$93,1,EXP(LN((1.1*(Fperm_SI_Woolf2021!$E$9:$E$93-BY$58)-63.1579*EXP(-0.19*Fperm_SI_Woolf2021!$E$9:$E$93)+63.1579*EXP(-0.19*BY$58))/(Fperm_SI_Woolf2021!$E$9:$E$93-BY$58))*(BY$58-Fperm_SI_Woolf2021!$E$9:$E$93)/10))),Fperm_SI_Woolf2021!$D$9:$D$93)*BY$57+INTERCEPT(Fperm_SI_Woolf2021!$F$9:$F$93*EXP(-Fperm_SI_Woolf2021!$I$9:$I$93*$C63*IF(BY$58=Fperm_SI_Woolf2021!$E$9:$E$93,1,EXP(LN((1.1*(Fperm_SI_Woolf2021!$E$9:$E$93-BY$58)-63.1579*EXP(-0.19*Fperm_SI_Woolf2021!$E$9:$E$93)+63.1579*EXP(-0.19*BY$58))/(Fperm_SI_Woolf2021!$E$9:$E$93-BY$58))*(BY$58-Fperm_SI_Woolf2021!$E$9:$E$93)/10))) + Fperm_SI_Woolf2021!$G$9:$G$93*EXP(-Fperm_SI_Woolf2021!$J$9:$J$93*$C63*IF(BY$58=Fperm_SI_Woolf2021!$E$9:$E$93,1,EXP(LN((1.1*(Fperm_SI_Woolf2021!$E$9:$E$93-BY$58)-63.1579*EXP(-0.19*Fperm_SI_Woolf2021!$E$9:$E$93)+63.1579*EXP(-0.19*BY$58))/(Fperm_SI_Woolf2021!$E$9:$E$93-BY$58))*(BY$58-Fperm_SI_Woolf2021!$E$9:$E$93)/10))) + Fperm_SI_Woolf2021!$H$9:$H$93*EXP(-Fperm_SI_Woolf2021!$K$9:$K$93*$C63*IF(BY$58=Fperm_SI_Woolf2021!$E$9:$E$93,1,EXP(LN((1.1*(Fperm_SI_Woolf2021!$E$9:$E$93-BY$58)-63.1579*EXP(-0.19*Fperm_SI_Woolf2021!$E$9:$E$93)+63.1579*EXP(-0.19*BY$58))/(Fperm_SI_Woolf2021!$E$9:$E$93-BY$58))*(BY$58-Fperm_SI_Woolf2021!$E$9:$E$93)/10))),Fperm_SI_Woolf2021!$D$9:$D$93))</f>
        <v>0.74787986100133286</v>
      </c>
      <c r="BZ63" s="51" cm="1">
        <f t="array" ref="BZ63">MIN(1,SLOPE(Fperm_SI_Woolf2021!$F$9:$F$93*EXP(-Fperm_SI_Woolf2021!$I$9:$I$93*$C63*IF(BZ$58=Fperm_SI_Woolf2021!$E$9:$E$93,1,EXP(LN((1.1*(Fperm_SI_Woolf2021!$E$9:$E$93-BZ$58)-63.1579*EXP(-0.19*Fperm_SI_Woolf2021!$E$9:$E$93)+63.1579*EXP(-0.19*BZ$58))/(Fperm_SI_Woolf2021!$E$9:$E$93-BZ$58))*(BZ$58-Fperm_SI_Woolf2021!$E$9:$E$93)/10))) + Fperm_SI_Woolf2021!$G$9:$G$93*EXP(-Fperm_SI_Woolf2021!$J$9:$J$93*$C63*IF(BZ$58=Fperm_SI_Woolf2021!$E$9:$E$93,1,EXP(LN((1.1*(Fperm_SI_Woolf2021!$E$9:$E$93-BZ$58)-63.1579*EXP(-0.19*Fperm_SI_Woolf2021!$E$9:$E$93)+63.1579*EXP(-0.19*BZ$58))/(Fperm_SI_Woolf2021!$E$9:$E$93-BZ$58))*(BZ$58-Fperm_SI_Woolf2021!$E$9:$E$93)/10))) + Fperm_SI_Woolf2021!$H$9:$H$93*EXP(-Fperm_SI_Woolf2021!$K$9:$K$93*$C63*IF(BZ$58=Fperm_SI_Woolf2021!$E$9:$E$93,1,EXP(LN((1.1*(Fperm_SI_Woolf2021!$E$9:$E$93-BZ$58)-63.1579*EXP(-0.19*Fperm_SI_Woolf2021!$E$9:$E$93)+63.1579*EXP(-0.19*BZ$58))/(Fperm_SI_Woolf2021!$E$9:$E$93-BZ$58))*(BZ$58-Fperm_SI_Woolf2021!$E$9:$E$93)/10))),Fperm_SI_Woolf2021!$D$9:$D$93)*BZ$57+INTERCEPT(Fperm_SI_Woolf2021!$F$9:$F$93*EXP(-Fperm_SI_Woolf2021!$I$9:$I$93*$C63*IF(BZ$58=Fperm_SI_Woolf2021!$E$9:$E$93,1,EXP(LN((1.1*(Fperm_SI_Woolf2021!$E$9:$E$93-BZ$58)-63.1579*EXP(-0.19*Fperm_SI_Woolf2021!$E$9:$E$93)+63.1579*EXP(-0.19*BZ$58))/(Fperm_SI_Woolf2021!$E$9:$E$93-BZ$58))*(BZ$58-Fperm_SI_Woolf2021!$E$9:$E$93)/10))) + Fperm_SI_Woolf2021!$G$9:$G$93*EXP(-Fperm_SI_Woolf2021!$J$9:$J$93*$C63*IF(BZ$58=Fperm_SI_Woolf2021!$E$9:$E$93,1,EXP(LN((1.1*(Fperm_SI_Woolf2021!$E$9:$E$93-BZ$58)-63.1579*EXP(-0.19*Fperm_SI_Woolf2021!$E$9:$E$93)+63.1579*EXP(-0.19*BZ$58))/(Fperm_SI_Woolf2021!$E$9:$E$93-BZ$58))*(BZ$58-Fperm_SI_Woolf2021!$E$9:$E$93)/10))) + Fperm_SI_Woolf2021!$H$9:$H$93*EXP(-Fperm_SI_Woolf2021!$K$9:$K$93*$C63*IF(BZ$58=Fperm_SI_Woolf2021!$E$9:$E$93,1,EXP(LN((1.1*(Fperm_SI_Woolf2021!$E$9:$E$93-BZ$58)-63.1579*EXP(-0.19*Fperm_SI_Woolf2021!$E$9:$E$93)+63.1579*EXP(-0.19*BZ$58))/(Fperm_SI_Woolf2021!$E$9:$E$93-BZ$58))*(BZ$58-Fperm_SI_Woolf2021!$E$9:$E$93)/10))),Fperm_SI_Woolf2021!$D$9:$D$93))</f>
        <v>0.7213763577765564</v>
      </c>
    </row>
    <row r="64" spans="2:78" x14ac:dyDescent="0.2">
      <c r="C64" s="48">
        <v>40</v>
      </c>
      <c r="D64" s="51" cm="1">
        <f t="array" ref="D64">MIN(1,SLOPE(Fperm_SI_Woolf2021!$F$9:$F$93*EXP(-Fperm_SI_Woolf2021!$I$9:$I$93*$C64*IF(D$58=Fperm_SI_Woolf2021!$E$9:$E$93,1,EXP(LN((1.1*(Fperm_SI_Woolf2021!$E$9:$E$93-D$58)-63.1579*EXP(-0.19*Fperm_SI_Woolf2021!$E$9:$E$93)+63.1579*EXP(-0.19*D$58))/(Fperm_SI_Woolf2021!$E$9:$E$93-D$58))*(D$58-Fperm_SI_Woolf2021!$E$9:$E$93)/10))) + Fperm_SI_Woolf2021!$G$9:$G$93*EXP(-Fperm_SI_Woolf2021!$J$9:$J$93*$C64*IF(D$58=Fperm_SI_Woolf2021!$E$9:$E$93,1,EXP(LN((1.1*(Fperm_SI_Woolf2021!$E$9:$E$93-D$58)-63.1579*EXP(-0.19*Fperm_SI_Woolf2021!$E$9:$E$93)+63.1579*EXP(-0.19*D$58))/(Fperm_SI_Woolf2021!$E$9:$E$93-D$58))*(D$58-Fperm_SI_Woolf2021!$E$9:$E$93)/10))) + Fperm_SI_Woolf2021!$H$9:$H$93*EXP(-Fperm_SI_Woolf2021!$K$9:$K$93*$C64*IF(D$58=Fperm_SI_Woolf2021!$E$9:$E$93,1,EXP(LN((1.1*(Fperm_SI_Woolf2021!$E$9:$E$93-D$58)-63.1579*EXP(-0.19*Fperm_SI_Woolf2021!$E$9:$E$93)+63.1579*EXP(-0.19*D$58))/(Fperm_SI_Woolf2021!$E$9:$E$93-D$58))*(D$58-Fperm_SI_Woolf2021!$E$9:$E$93)/10))),Fperm_SI_Woolf2021!$D$9:$D$93)*D$57+INTERCEPT(Fperm_SI_Woolf2021!$F$9:$F$93*EXP(-Fperm_SI_Woolf2021!$I$9:$I$93*$C64*IF(D$58=Fperm_SI_Woolf2021!$E$9:$E$93,1,EXP(LN((1.1*(Fperm_SI_Woolf2021!$E$9:$E$93-D$58)-63.1579*EXP(-0.19*Fperm_SI_Woolf2021!$E$9:$E$93)+63.1579*EXP(-0.19*D$58))/(Fperm_SI_Woolf2021!$E$9:$E$93-D$58))*(D$58-Fperm_SI_Woolf2021!$E$9:$E$93)/10))) + Fperm_SI_Woolf2021!$G$9:$G$93*EXP(-Fperm_SI_Woolf2021!$J$9:$J$93*$C64*IF(D$58=Fperm_SI_Woolf2021!$E$9:$E$93,1,EXP(LN((1.1*(Fperm_SI_Woolf2021!$E$9:$E$93-D$58)-63.1579*EXP(-0.19*Fperm_SI_Woolf2021!$E$9:$E$93)+63.1579*EXP(-0.19*D$58))/(Fperm_SI_Woolf2021!$E$9:$E$93-D$58))*(D$58-Fperm_SI_Woolf2021!$E$9:$E$93)/10))) + Fperm_SI_Woolf2021!$H$9:$H$93*EXP(-Fperm_SI_Woolf2021!$K$9:$K$93*$C64*IF(D$58=Fperm_SI_Woolf2021!$E$9:$E$93,1,EXP(LN((1.1*(Fperm_SI_Woolf2021!$E$9:$E$93-D$58)-63.1579*EXP(-0.19*Fperm_SI_Woolf2021!$E$9:$E$93)+63.1579*EXP(-0.19*D$58))/(Fperm_SI_Woolf2021!$E$9:$E$93-D$58))*(D$58-Fperm_SI_Woolf2021!$E$9:$E$93)/10))),Fperm_SI_Woolf2021!$D$9:$D$93))</f>
        <v>1</v>
      </c>
      <c r="E64" s="51" cm="1">
        <f t="array" ref="E64">MIN(1,SLOPE(Fperm_SI_Woolf2021!$F$9:$F$93*EXP(-Fperm_SI_Woolf2021!$I$9:$I$93*$C64*IF(E$58=Fperm_SI_Woolf2021!$E$9:$E$93,1,EXP(LN((1.1*(Fperm_SI_Woolf2021!$E$9:$E$93-E$58)-63.1579*EXP(-0.19*Fperm_SI_Woolf2021!$E$9:$E$93)+63.1579*EXP(-0.19*E$58))/(Fperm_SI_Woolf2021!$E$9:$E$93-E$58))*(E$58-Fperm_SI_Woolf2021!$E$9:$E$93)/10))) + Fperm_SI_Woolf2021!$G$9:$G$93*EXP(-Fperm_SI_Woolf2021!$J$9:$J$93*$C64*IF(E$58=Fperm_SI_Woolf2021!$E$9:$E$93,1,EXP(LN((1.1*(Fperm_SI_Woolf2021!$E$9:$E$93-E$58)-63.1579*EXP(-0.19*Fperm_SI_Woolf2021!$E$9:$E$93)+63.1579*EXP(-0.19*E$58))/(Fperm_SI_Woolf2021!$E$9:$E$93-E$58))*(E$58-Fperm_SI_Woolf2021!$E$9:$E$93)/10))) + Fperm_SI_Woolf2021!$H$9:$H$93*EXP(-Fperm_SI_Woolf2021!$K$9:$K$93*$C64*IF(E$58=Fperm_SI_Woolf2021!$E$9:$E$93,1,EXP(LN((1.1*(Fperm_SI_Woolf2021!$E$9:$E$93-E$58)-63.1579*EXP(-0.19*Fperm_SI_Woolf2021!$E$9:$E$93)+63.1579*EXP(-0.19*E$58))/(Fperm_SI_Woolf2021!$E$9:$E$93-E$58))*(E$58-Fperm_SI_Woolf2021!$E$9:$E$93)/10))),Fperm_SI_Woolf2021!$D$9:$D$93)*E$57+INTERCEPT(Fperm_SI_Woolf2021!$F$9:$F$93*EXP(-Fperm_SI_Woolf2021!$I$9:$I$93*$C64*IF(E$58=Fperm_SI_Woolf2021!$E$9:$E$93,1,EXP(LN((1.1*(Fperm_SI_Woolf2021!$E$9:$E$93-E$58)-63.1579*EXP(-0.19*Fperm_SI_Woolf2021!$E$9:$E$93)+63.1579*EXP(-0.19*E$58))/(Fperm_SI_Woolf2021!$E$9:$E$93-E$58))*(E$58-Fperm_SI_Woolf2021!$E$9:$E$93)/10))) + Fperm_SI_Woolf2021!$G$9:$G$93*EXP(-Fperm_SI_Woolf2021!$J$9:$J$93*$C64*IF(E$58=Fperm_SI_Woolf2021!$E$9:$E$93,1,EXP(LN((1.1*(Fperm_SI_Woolf2021!$E$9:$E$93-E$58)-63.1579*EXP(-0.19*Fperm_SI_Woolf2021!$E$9:$E$93)+63.1579*EXP(-0.19*E$58))/(Fperm_SI_Woolf2021!$E$9:$E$93-E$58))*(E$58-Fperm_SI_Woolf2021!$E$9:$E$93)/10))) + Fperm_SI_Woolf2021!$H$9:$H$93*EXP(-Fperm_SI_Woolf2021!$K$9:$K$93*$C64*IF(E$58=Fperm_SI_Woolf2021!$E$9:$E$93,1,EXP(LN((1.1*(Fperm_SI_Woolf2021!$E$9:$E$93-E$58)-63.1579*EXP(-0.19*Fperm_SI_Woolf2021!$E$9:$E$93)+63.1579*EXP(-0.19*E$58))/(Fperm_SI_Woolf2021!$E$9:$E$93-E$58))*(E$58-Fperm_SI_Woolf2021!$E$9:$E$93)/10))),Fperm_SI_Woolf2021!$D$9:$D$93))</f>
        <v>1</v>
      </c>
      <c r="F64" s="51" cm="1">
        <f t="array" ref="F64">MIN(1,SLOPE(Fperm_SI_Woolf2021!$F$9:$F$93*EXP(-Fperm_SI_Woolf2021!$I$9:$I$93*$C64*IF(F$58=Fperm_SI_Woolf2021!$E$9:$E$93,1,EXP(LN((1.1*(Fperm_SI_Woolf2021!$E$9:$E$93-F$58)-63.1579*EXP(-0.19*Fperm_SI_Woolf2021!$E$9:$E$93)+63.1579*EXP(-0.19*F$58))/(Fperm_SI_Woolf2021!$E$9:$E$93-F$58))*(F$58-Fperm_SI_Woolf2021!$E$9:$E$93)/10))) + Fperm_SI_Woolf2021!$G$9:$G$93*EXP(-Fperm_SI_Woolf2021!$J$9:$J$93*$C64*IF(F$58=Fperm_SI_Woolf2021!$E$9:$E$93,1,EXP(LN((1.1*(Fperm_SI_Woolf2021!$E$9:$E$93-F$58)-63.1579*EXP(-0.19*Fperm_SI_Woolf2021!$E$9:$E$93)+63.1579*EXP(-0.19*F$58))/(Fperm_SI_Woolf2021!$E$9:$E$93-F$58))*(F$58-Fperm_SI_Woolf2021!$E$9:$E$93)/10))) + Fperm_SI_Woolf2021!$H$9:$H$93*EXP(-Fperm_SI_Woolf2021!$K$9:$K$93*$C64*IF(F$58=Fperm_SI_Woolf2021!$E$9:$E$93,1,EXP(LN((1.1*(Fperm_SI_Woolf2021!$E$9:$E$93-F$58)-63.1579*EXP(-0.19*Fperm_SI_Woolf2021!$E$9:$E$93)+63.1579*EXP(-0.19*F$58))/(Fperm_SI_Woolf2021!$E$9:$E$93-F$58))*(F$58-Fperm_SI_Woolf2021!$E$9:$E$93)/10))),Fperm_SI_Woolf2021!$D$9:$D$93)*F$57+INTERCEPT(Fperm_SI_Woolf2021!$F$9:$F$93*EXP(-Fperm_SI_Woolf2021!$I$9:$I$93*$C64*IF(F$58=Fperm_SI_Woolf2021!$E$9:$E$93,1,EXP(LN((1.1*(Fperm_SI_Woolf2021!$E$9:$E$93-F$58)-63.1579*EXP(-0.19*Fperm_SI_Woolf2021!$E$9:$E$93)+63.1579*EXP(-0.19*F$58))/(Fperm_SI_Woolf2021!$E$9:$E$93-F$58))*(F$58-Fperm_SI_Woolf2021!$E$9:$E$93)/10))) + Fperm_SI_Woolf2021!$G$9:$G$93*EXP(-Fperm_SI_Woolf2021!$J$9:$J$93*$C64*IF(F$58=Fperm_SI_Woolf2021!$E$9:$E$93,1,EXP(LN((1.1*(Fperm_SI_Woolf2021!$E$9:$E$93-F$58)-63.1579*EXP(-0.19*Fperm_SI_Woolf2021!$E$9:$E$93)+63.1579*EXP(-0.19*F$58))/(Fperm_SI_Woolf2021!$E$9:$E$93-F$58))*(F$58-Fperm_SI_Woolf2021!$E$9:$E$93)/10))) + Fperm_SI_Woolf2021!$H$9:$H$93*EXP(-Fperm_SI_Woolf2021!$K$9:$K$93*$C64*IF(F$58=Fperm_SI_Woolf2021!$E$9:$E$93,1,EXP(LN((1.1*(Fperm_SI_Woolf2021!$E$9:$E$93-F$58)-63.1579*EXP(-0.19*Fperm_SI_Woolf2021!$E$9:$E$93)+63.1579*EXP(-0.19*F$58))/(Fperm_SI_Woolf2021!$E$9:$E$93-F$58))*(F$58-Fperm_SI_Woolf2021!$E$9:$E$93)/10))),Fperm_SI_Woolf2021!$D$9:$D$93))</f>
        <v>1</v>
      </c>
      <c r="G64" s="51" cm="1">
        <f t="array" ref="G64">MIN(1,SLOPE(Fperm_SI_Woolf2021!$F$9:$F$93*EXP(-Fperm_SI_Woolf2021!$I$9:$I$93*$C64*IF(G$58=Fperm_SI_Woolf2021!$E$9:$E$93,1,EXP(LN((1.1*(Fperm_SI_Woolf2021!$E$9:$E$93-G$58)-63.1579*EXP(-0.19*Fperm_SI_Woolf2021!$E$9:$E$93)+63.1579*EXP(-0.19*G$58))/(Fperm_SI_Woolf2021!$E$9:$E$93-G$58))*(G$58-Fperm_SI_Woolf2021!$E$9:$E$93)/10))) + Fperm_SI_Woolf2021!$G$9:$G$93*EXP(-Fperm_SI_Woolf2021!$J$9:$J$93*$C64*IF(G$58=Fperm_SI_Woolf2021!$E$9:$E$93,1,EXP(LN((1.1*(Fperm_SI_Woolf2021!$E$9:$E$93-G$58)-63.1579*EXP(-0.19*Fperm_SI_Woolf2021!$E$9:$E$93)+63.1579*EXP(-0.19*G$58))/(Fperm_SI_Woolf2021!$E$9:$E$93-G$58))*(G$58-Fperm_SI_Woolf2021!$E$9:$E$93)/10))) + Fperm_SI_Woolf2021!$H$9:$H$93*EXP(-Fperm_SI_Woolf2021!$K$9:$K$93*$C64*IF(G$58=Fperm_SI_Woolf2021!$E$9:$E$93,1,EXP(LN((1.1*(Fperm_SI_Woolf2021!$E$9:$E$93-G$58)-63.1579*EXP(-0.19*Fperm_SI_Woolf2021!$E$9:$E$93)+63.1579*EXP(-0.19*G$58))/(Fperm_SI_Woolf2021!$E$9:$E$93-G$58))*(G$58-Fperm_SI_Woolf2021!$E$9:$E$93)/10))),Fperm_SI_Woolf2021!$D$9:$D$93)*G$57+INTERCEPT(Fperm_SI_Woolf2021!$F$9:$F$93*EXP(-Fperm_SI_Woolf2021!$I$9:$I$93*$C64*IF(G$58=Fperm_SI_Woolf2021!$E$9:$E$93,1,EXP(LN((1.1*(Fperm_SI_Woolf2021!$E$9:$E$93-G$58)-63.1579*EXP(-0.19*Fperm_SI_Woolf2021!$E$9:$E$93)+63.1579*EXP(-0.19*G$58))/(Fperm_SI_Woolf2021!$E$9:$E$93-G$58))*(G$58-Fperm_SI_Woolf2021!$E$9:$E$93)/10))) + Fperm_SI_Woolf2021!$G$9:$G$93*EXP(-Fperm_SI_Woolf2021!$J$9:$J$93*$C64*IF(G$58=Fperm_SI_Woolf2021!$E$9:$E$93,1,EXP(LN((1.1*(Fperm_SI_Woolf2021!$E$9:$E$93-G$58)-63.1579*EXP(-0.19*Fperm_SI_Woolf2021!$E$9:$E$93)+63.1579*EXP(-0.19*G$58))/(Fperm_SI_Woolf2021!$E$9:$E$93-G$58))*(G$58-Fperm_SI_Woolf2021!$E$9:$E$93)/10))) + Fperm_SI_Woolf2021!$H$9:$H$93*EXP(-Fperm_SI_Woolf2021!$K$9:$K$93*$C64*IF(G$58=Fperm_SI_Woolf2021!$E$9:$E$93,1,EXP(LN((1.1*(Fperm_SI_Woolf2021!$E$9:$E$93-G$58)-63.1579*EXP(-0.19*Fperm_SI_Woolf2021!$E$9:$E$93)+63.1579*EXP(-0.19*G$58))/(Fperm_SI_Woolf2021!$E$9:$E$93-G$58))*(G$58-Fperm_SI_Woolf2021!$E$9:$E$93)/10))),Fperm_SI_Woolf2021!$D$9:$D$93))</f>
        <v>1</v>
      </c>
      <c r="H64" s="51" cm="1">
        <f t="array" ref="H64">MIN(1,SLOPE(Fperm_SI_Woolf2021!$F$9:$F$93*EXP(-Fperm_SI_Woolf2021!$I$9:$I$93*$C64*IF(H$58=Fperm_SI_Woolf2021!$E$9:$E$93,1,EXP(LN((1.1*(Fperm_SI_Woolf2021!$E$9:$E$93-H$58)-63.1579*EXP(-0.19*Fperm_SI_Woolf2021!$E$9:$E$93)+63.1579*EXP(-0.19*H$58))/(Fperm_SI_Woolf2021!$E$9:$E$93-H$58))*(H$58-Fperm_SI_Woolf2021!$E$9:$E$93)/10))) + Fperm_SI_Woolf2021!$G$9:$G$93*EXP(-Fperm_SI_Woolf2021!$J$9:$J$93*$C64*IF(H$58=Fperm_SI_Woolf2021!$E$9:$E$93,1,EXP(LN((1.1*(Fperm_SI_Woolf2021!$E$9:$E$93-H$58)-63.1579*EXP(-0.19*Fperm_SI_Woolf2021!$E$9:$E$93)+63.1579*EXP(-0.19*H$58))/(Fperm_SI_Woolf2021!$E$9:$E$93-H$58))*(H$58-Fperm_SI_Woolf2021!$E$9:$E$93)/10))) + Fperm_SI_Woolf2021!$H$9:$H$93*EXP(-Fperm_SI_Woolf2021!$K$9:$K$93*$C64*IF(H$58=Fperm_SI_Woolf2021!$E$9:$E$93,1,EXP(LN((1.1*(Fperm_SI_Woolf2021!$E$9:$E$93-H$58)-63.1579*EXP(-0.19*Fperm_SI_Woolf2021!$E$9:$E$93)+63.1579*EXP(-0.19*H$58))/(Fperm_SI_Woolf2021!$E$9:$E$93-H$58))*(H$58-Fperm_SI_Woolf2021!$E$9:$E$93)/10))),Fperm_SI_Woolf2021!$D$9:$D$93)*H$57+INTERCEPT(Fperm_SI_Woolf2021!$F$9:$F$93*EXP(-Fperm_SI_Woolf2021!$I$9:$I$93*$C64*IF(H$58=Fperm_SI_Woolf2021!$E$9:$E$93,1,EXP(LN((1.1*(Fperm_SI_Woolf2021!$E$9:$E$93-H$58)-63.1579*EXP(-0.19*Fperm_SI_Woolf2021!$E$9:$E$93)+63.1579*EXP(-0.19*H$58))/(Fperm_SI_Woolf2021!$E$9:$E$93-H$58))*(H$58-Fperm_SI_Woolf2021!$E$9:$E$93)/10))) + Fperm_SI_Woolf2021!$G$9:$G$93*EXP(-Fperm_SI_Woolf2021!$J$9:$J$93*$C64*IF(H$58=Fperm_SI_Woolf2021!$E$9:$E$93,1,EXP(LN((1.1*(Fperm_SI_Woolf2021!$E$9:$E$93-H$58)-63.1579*EXP(-0.19*Fperm_SI_Woolf2021!$E$9:$E$93)+63.1579*EXP(-0.19*H$58))/(Fperm_SI_Woolf2021!$E$9:$E$93-H$58))*(H$58-Fperm_SI_Woolf2021!$E$9:$E$93)/10))) + Fperm_SI_Woolf2021!$H$9:$H$93*EXP(-Fperm_SI_Woolf2021!$K$9:$K$93*$C64*IF(H$58=Fperm_SI_Woolf2021!$E$9:$E$93,1,EXP(LN((1.1*(Fperm_SI_Woolf2021!$E$9:$E$93-H$58)-63.1579*EXP(-0.19*Fperm_SI_Woolf2021!$E$9:$E$93)+63.1579*EXP(-0.19*H$58))/(Fperm_SI_Woolf2021!$E$9:$E$93-H$58))*(H$58-Fperm_SI_Woolf2021!$E$9:$E$93)/10))),Fperm_SI_Woolf2021!$D$9:$D$93))</f>
        <v>1</v>
      </c>
      <c r="I64" s="51" cm="1">
        <f t="array" ref="I64">MIN(1,SLOPE(Fperm_SI_Woolf2021!$F$9:$F$93*EXP(-Fperm_SI_Woolf2021!$I$9:$I$93*$C64*IF(I$58=Fperm_SI_Woolf2021!$E$9:$E$93,1,EXP(LN((1.1*(Fperm_SI_Woolf2021!$E$9:$E$93-I$58)-63.1579*EXP(-0.19*Fperm_SI_Woolf2021!$E$9:$E$93)+63.1579*EXP(-0.19*I$58))/(Fperm_SI_Woolf2021!$E$9:$E$93-I$58))*(I$58-Fperm_SI_Woolf2021!$E$9:$E$93)/10))) + Fperm_SI_Woolf2021!$G$9:$G$93*EXP(-Fperm_SI_Woolf2021!$J$9:$J$93*$C64*IF(I$58=Fperm_SI_Woolf2021!$E$9:$E$93,1,EXP(LN((1.1*(Fperm_SI_Woolf2021!$E$9:$E$93-I$58)-63.1579*EXP(-0.19*Fperm_SI_Woolf2021!$E$9:$E$93)+63.1579*EXP(-0.19*I$58))/(Fperm_SI_Woolf2021!$E$9:$E$93-I$58))*(I$58-Fperm_SI_Woolf2021!$E$9:$E$93)/10))) + Fperm_SI_Woolf2021!$H$9:$H$93*EXP(-Fperm_SI_Woolf2021!$K$9:$K$93*$C64*IF(I$58=Fperm_SI_Woolf2021!$E$9:$E$93,1,EXP(LN((1.1*(Fperm_SI_Woolf2021!$E$9:$E$93-I$58)-63.1579*EXP(-0.19*Fperm_SI_Woolf2021!$E$9:$E$93)+63.1579*EXP(-0.19*I$58))/(Fperm_SI_Woolf2021!$E$9:$E$93-I$58))*(I$58-Fperm_SI_Woolf2021!$E$9:$E$93)/10))),Fperm_SI_Woolf2021!$D$9:$D$93)*I$57+INTERCEPT(Fperm_SI_Woolf2021!$F$9:$F$93*EXP(-Fperm_SI_Woolf2021!$I$9:$I$93*$C64*IF(I$58=Fperm_SI_Woolf2021!$E$9:$E$93,1,EXP(LN((1.1*(Fperm_SI_Woolf2021!$E$9:$E$93-I$58)-63.1579*EXP(-0.19*Fperm_SI_Woolf2021!$E$9:$E$93)+63.1579*EXP(-0.19*I$58))/(Fperm_SI_Woolf2021!$E$9:$E$93-I$58))*(I$58-Fperm_SI_Woolf2021!$E$9:$E$93)/10))) + Fperm_SI_Woolf2021!$G$9:$G$93*EXP(-Fperm_SI_Woolf2021!$J$9:$J$93*$C64*IF(I$58=Fperm_SI_Woolf2021!$E$9:$E$93,1,EXP(LN((1.1*(Fperm_SI_Woolf2021!$E$9:$E$93-I$58)-63.1579*EXP(-0.19*Fperm_SI_Woolf2021!$E$9:$E$93)+63.1579*EXP(-0.19*I$58))/(Fperm_SI_Woolf2021!$E$9:$E$93-I$58))*(I$58-Fperm_SI_Woolf2021!$E$9:$E$93)/10))) + Fperm_SI_Woolf2021!$H$9:$H$93*EXP(-Fperm_SI_Woolf2021!$K$9:$K$93*$C64*IF(I$58=Fperm_SI_Woolf2021!$E$9:$E$93,1,EXP(LN((1.1*(Fperm_SI_Woolf2021!$E$9:$E$93-I$58)-63.1579*EXP(-0.19*Fperm_SI_Woolf2021!$E$9:$E$93)+63.1579*EXP(-0.19*I$58))/(Fperm_SI_Woolf2021!$E$9:$E$93-I$58))*(I$58-Fperm_SI_Woolf2021!$E$9:$E$93)/10))),Fperm_SI_Woolf2021!$D$9:$D$93))</f>
        <v>1</v>
      </c>
      <c r="J64" s="51" cm="1">
        <f t="array" ref="J64">MIN(1,SLOPE(Fperm_SI_Woolf2021!$F$9:$F$93*EXP(-Fperm_SI_Woolf2021!$I$9:$I$93*$C64*IF(J$58=Fperm_SI_Woolf2021!$E$9:$E$93,1,EXP(LN((1.1*(Fperm_SI_Woolf2021!$E$9:$E$93-J$58)-63.1579*EXP(-0.19*Fperm_SI_Woolf2021!$E$9:$E$93)+63.1579*EXP(-0.19*J$58))/(Fperm_SI_Woolf2021!$E$9:$E$93-J$58))*(J$58-Fperm_SI_Woolf2021!$E$9:$E$93)/10))) + Fperm_SI_Woolf2021!$G$9:$G$93*EXP(-Fperm_SI_Woolf2021!$J$9:$J$93*$C64*IF(J$58=Fperm_SI_Woolf2021!$E$9:$E$93,1,EXP(LN((1.1*(Fperm_SI_Woolf2021!$E$9:$E$93-J$58)-63.1579*EXP(-0.19*Fperm_SI_Woolf2021!$E$9:$E$93)+63.1579*EXP(-0.19*J$58))/(Fperm_SI_Woolf2021!$E$9:$E$93-J$58))*(J$58-Fperm_SI_Woolf2021!$E$9:$E$93)/10))) + Fperm_SI_Woolf2021!$H$9:$H$93*EXP(-Fperm_SI_Woolf2021!$K$9:$K$93*$C64*IF(J$58=Fperm_SI_Woolf2021!$E$9:$E$93,1,EXP(LN((1.1*(Fperm_SI_Woolf2021!$E$9:$E$93-J$58)-63.1579*EXP(-0.19*Fperm_SI_Woolf2021!$E$9:$E$93)+63.1579*EXP(-0.19*J$58))/(Fperm_SI_Woolf2021!$E$9:$E$93-J$58))*(J$58-Fperm_SI_Woolf2021!$E$9:$E$93)/10))),Fperm_SI_Woolf2021!$D$9:$D$93)*J$57+INTERCEPT(Fperm_SI_Woolf2021!$F$9:$F$93*EXP(-Fperm_SI_Woolf2021!$I$9:$I$93*$C64*IF(J$58=Fperm_SI_Woolf2021!$E$9:$E$93,1,EXP(LN((1.1*(Fperm_SI_Woolf2021!$E$9:$E$93-J$58)-63.1579*EXP(-0.19*Fperm_SI_Woolf2021!$E$9:$E$93)+63.1579*EXP(-0.19*J$58))/(Fperm_SI_Woolf2021!$E$9:$E$93-J$58))*(J$58-Fperm_SI_Woolf2021!$E$9:$E$93)/10))) + Fperm_SI_Woolf2021!$G$9:$G$93*EXP(-Fperm_SI_Woolf2021!$J$9:$J$93*$C64*IF(J$58=Fperm_SI_Woolf2021!$E$9:$E$93,1,EXP(LN((1.1*(Fperm_SI_Woolf2021!$E$9:$E$93-J$58)-63.1579*EXP(-0.19*Fperm_SI_Woolf2021!$E$9:$E$93)+63.1579*EXP(-0.19*J$58))/(Fperm_SI_Woolf2021!$E$9:$E$93-J$58))*(J$58-Fperm_SI_Woolf2021!$E$9:$E$93)/10))) + Fperm_SI_Woolf2021!$H$9:$H$93*EXP(-Fperm_SI_Woolf2021!$K$9:$K$93*$C64*IF(J$58=Fperm_SI_Woolf2021!$E$9:$E$93,1,EXP(LN((1.1*(Fperm_SI_Woolf2021!$E$9:$E$93-J$58)-63.1579*EXP(-0.19*Fperm_SI_Woolf2021!$E$9:$E$93)+63.1579*EXP(-0.19*J$58))/(Fperm_SI_Woolf2021!$E$9:$E$93-J$58))*(J$58-Fperm_SI_Woolf2021!$E$9:$E$93)/10))),Fperm_SI_Woolf2021!$D$9:$D$93))</f>
        <v>0.99203047921556475</v>
      </c>
      <c r="K64" s="51" cm="1">
        <f t="array" ref="K64">MIN(1,SLOPE(Fperm_SI_Woolf2021!$F$9:$F$93*EXP(-Fperm_SI_Woolf2021!$I$9:$I$93*$C64*IF(K$58=Fperm_SI_Woolf2021!$E$9:$E$93,1,EXP(LN((1.1*(Fperm_SI_Woolf2021!$E$9:$E$93-K$58)-63.1579*EXP(-0.19*Fperm_SI_Woolf2021!$E$9:$E$93)+63.1579*EXP(-0.19*K$58))/(Fperm_SI_Woolf2021!$E$9:$E$93-K$58))*(K$58-Fperm_SI_Woolf2021!$E$9:$E$93)/10))) + Fperm_SI_Woolf2021!$G$9:$G$93*EXP(-Fperm_SI_Woolf2021!$J$9:$J$93*$C64*IF(K$58=Fperm_SI_Woolf2021!$E$9:$E$93,1,EXP(LN((1.1*(Fperm_SI_Woolf2021!$E$9:$E$93-K$58)-63.1579*EXP(-0.19*Fperm_SI_Woolf2021!$E$9:$E$93)+63.1579*EXP(-0.19*K$58))/(Fperm_SI_Woolf2021!$E$9:$E$93-K$58))*(K$58-Fperm_SI_Woolf2021!$E$9:$E$93)/10))) + Fperm_SI_Woolf2021!$H$9:$H$93*EXP(-Fperm_SI_Woolf2021!$K$9:$K$93*$C64*IF(K$58=Fperm_SI_Woolf2021!$E$9:$E$93,1,EXP(LN((1.1*(Fperm_SI_Woolf2021!$E$9:$E$93-K$58)-63.1579*EXP(-0.19*Fperm_SI_Woolf2021!$E$9:$E$93)+63.1579*EXP(-0.19*K$58))/(Fperm_SI_Woolf2021!$E$9:$E$93-K$58))*(K$58-Fperm_SI_Woolf2021!$E$9:$E$93)/10))),Fperm_SI_Woolf2021!$D$9:$D$93)*K$57+INTERCEPT(Fperm_SI_Woolf2021!$F$9:$F$93*EXP(-Fperm_SI_Woolf2021!$I$9:$I$93*$C64*IF(K$58=Fperm_SI_Woolf2021!$E$9:$E$93,1,EXP(LN((1.1*(Fperm_SI_Woolf2021!$E$9:$E$93-K$58)-63.1579*EXP(-0.19*Fperm_SI_Woolf2021!$E$9:$E$93)+63.1579*EXP(-0.19*K$58))/(Fperm_SI_Woolf2021!$E$9:$E$93-K$58))*(K$58-Fperm_SI_Woolf2021!$E$9:$E$93)/10))) + Fperm_SI_Woolf2021!$G$9:$G$93*EXP(-Fperm_SI_Woolf2021!$J$9:$J$93*$C64*IF(K$58=Fperm_SI_Woolf2021!$E$9:$E$93,1,EXP(LN((1.1*(Fperm_SI_Woolf2021!$E$9:$E$93-K$58)-63.1579*EXP(-0.19*Fperm_SI_Woolf2021!$E$9:$E$93)+63.1579*EXP(-0.19*K$58))/(Fperm_SI_Woolf2021!$E$9:$E$93-K$58))*(K$58-Fperm_SI_Woolf2021!$E$9:$E$93)/10))) + Fperm_SI_Woolf2021!$H$9:$H$93*EXP(-Fperm_SI_Woolf2021!$K$9:$K$93*$C64*IF(K$58=Fperm_SI_Woolf2021!$E$9:$E$93,1,EXP(LN((1.1*(Fperm_SI_Woolf2021!$E$9:$E$93-K$58)-63.1579*EXP(-0.19*Fperm_SI_Woolf2021!$E$9:$E$93)+63.1579*EXP(-0.19*K$58))/(Fperm_SI_Woolf2021!$E$9:$E$93-K$58))*(K$58-Fperm_SI_Woolf2021!$E$9:$E$93)/10))),Fperm_SI_Woolf2021!$D$9:$D$93))</f>
        <v>0.97689134359529806</v>
      </c>
      <c r="L64" s="51" cm="1">
        <f t="array" ref="L64">MIN(1,SLOPE(Fperm_SI_Woolf2021!$F$9:$F$93*EXP(-Fperm_SI_Woolf2021!$I$9:$I$93*$C64*IF(L$58=Fperm_SI_Woolf2021!$E$9:$E$93,1,EXP(LN((1.1*(Fperm_SI_Woolf2021!$E$9:$E$93-L$58)-63.1579*EXP(-0.19*Fperm_SI_Woolf2021!$E$9:$E$93)+63.1579*EXP(-0.19*L$58))/(Fperm_SI_Woolf2021!$E$9:$E$93-L$58))*(L$58-Fperm_SI_Woolf2021!$E$9:$E$93)/10))) + Fperm_SI_Woolf2021!$G$9:$G$93*EXP(-Fperm_SI_Woolf2021!$J$9:$J$93*$C64*IF(L$58=Fperm_SI_Woolf2021!$E$9:$E$93,1,EXP(LN((1.1*(Fperm_SI_Woolf2021!$E$9:$E$93-L$58)-63.1579*EXP(-0.19*Fperm_SI_Woolf2021!$E$9:$E$93)+63.1579*EXP(-0.19*L$58))/(Fperm_SI_Woolf2021!$E$9:$E$93-L$58))*(L$58-Fperm_SI_Woolf2021!$E$9:$E$93)/10))) + Fperm_SI_Woolf2021!$H$9:$H$93*EXP(-Fperm_SI_Woolf2021!$K$9:$K$93*$C64*IF(L$58=Fperm_SI_Woolf2021!$E$9:$E$93,1,EXP(LN((1.1*(Fperm_SI_Woolf2021!$E$9:$E$93-L$58)-63.1579*EXP(-0.19*Fperm_SI_Woolf2021!$E$9:$E$93)+63.1579*EXP(-0.19*L$58))/(Fperm_SI_Woolf2021!$E$9:$E$93-L$58))*(L$58-Fperm_SI_Woolf2021!$E$9:$E$93)/10))),Fperm_SI_Woolf2021!$D$9:$D$93)*L$57+INTERCEPT(Fperm_SI_Woolf2021!$F$9:$F$93*EXP(-Fperm_SI_Woolf2021!$I$9:$I$93*$C64*IF(L$58=Fperm_SI_Woolf2021!$E$9:$E$93,1,EXP(LN((1.1*(Fperm_SI_Woolf2021!$E$9:$E$93-L$58)-63.1579*EXP(-0.19*Fperm_SI_Woolf2021!$E$9:$E$93)+63.1579*EXP(-0.19*L$58))/(Fperm_SI_Woolf2021!$E$9:$E$93-L$58))*(L$58-Fperm_SI_Woolf2021!$E$9:$E$93)/10))) + Fperm_SI_Woolf2021!$G$9:$G$93*EXP(-Fperm_SI_Woolf2021!$J$9:$J$93*$C64*IF(L$58=Fperm_SI_Woolf2021!$E$9:$E$93,1,EXP(LN((1.1*(Fperm_SI_Woolf2021!$E$9:$E$93-L$58)-63.1579*EXP(-0.19*Fperm_SI_Woolf2021!$E$9:$E$93)+63.1579*EXP(-0.19*L$58))/(Fperm_SI_Woolf2021!$E$9:$E$93-L$58))*(L$58-Fperm_SI_Woolf2021!$E$9:$E$93)/10))) + Fperm_SI_Woolf2021!$H$9:$H$93*EXP(-Fperm_SI_Woolf2021!$K$9:$K$93*$C64*IF(L$58=Fperm_SI_Woolf2021!$E$9:$E$93,1,EXP(LN((1.1*(Fperm_SI_Woolf2021!$E$9:$E$93-L$58)-63.1579*EXP(-0.19*Fperm_SI_Woolf2021!$E$9:$E$93)+63.1579*EXP(-0.19*L$58))/(Fperm_SI_Woolf2021!$E$9:$E$93-L$58))*(L$58-Fperm_SI_Woolf2021!$E$9:$E$93)/10))),Fperm_SI_Woolf2021!$D$9:$D$93))</f>
        <v>0.96175220797503136</v>
      </c>
      <c r="M64" s="51" cm="1">
        <f t="array" ref="M64">MIN(1,SLOPE(Fperm_SI_Woolf2021!$F$9:$F$93*EXP(-Fperm_SI_Woolf2021!$I$9:$I$93*$C64*IF(M$58=Fperm_SI_Woolf2021!$E$9:$E$93,1,EXP(LN((1.1*(Fperm_SI_Woolf2021!$E$9:$E$93-M$58)-63.1579*EXP(-0.19*Fperm_SI_Woolf2021!$E$9:$E$93)+63.1579*EXP(-0.19*M$58))/(Fperm_SI_Woolf2021!$E$9:$E$93-M$58))*(M$58-Fperm_SI_Woolf2021!$E$9:$E$93)/10))) + Fperm_SI_Woolf2021!$G$9:$G$93*EXP(-Fperm_SI_Woolf2021!$J$9:$J$93*$C64*IF(M$58=Fperm_SI_Woolf2021!$E$9:$E$93,1,EXP(LN((1.1*(Fperm_SI_Woolf2021!$E$9:$E$93-M$58)-63.1579*EXP(-0.19*Fperm_SI_Woolf2021!$E$9:$E$93)+63.1579*EXP(-0.19*M$58))/(Fperm_SI_Woolf2021!$E$9:$E$93-M$58))*(M$58-Fperm_SI_Woolf2021!$E$9:$E$93)/10))) + Fperm_SI_Woolf2021!$H$9:$H$93*EXP(-Fperm_SI_Woolf2021!$K$9:$K$93*$C64*IF(M$58=Fperm_SI_Woolf2021!$E$9:$E$93,1,EXP(LN((1.1*(Fperm_SI_Woolf2021!$E$9:$E$93-M$58)-63.1579*EXP(-0.19*Fperm_SI_Woolf2021!$E$9:$E$93)+63.1579*EXP(-0.19*M$58))/(Fperm_SI_Woolf2021!$E$9:$E$93-M$58))*(M$58-Fperm_SI_Woolf2021!$E$9:$E$93)/10))),Fperm_SI_Woolf2021!$D$9:$D$93)*M$57+INTERCEPT(Fperm_SI_Woolf2021!$F$9:$F$93*EXP(-Fperm_SI_Woolf2021!$I$9:$I$93*$C64*IF(M$58=Fperm_SI_Woolf2021!$E$9:$E$93,1,EXP(LN((1.1*(Fperm_SI_Woolf2021!$E$9:$E$93-M$58)-63.1579*EXP(-0.19*Fperm_SI_Woolf2021!$E$9:$E$93)+63.1579*EXP(-0.19*M$58))/(Fperm_SI_Woolf2021!$E$9:$E$93-M$58))*(M$58-Fperm_SI_Woolf2021!$E$9:$E$93)/10))) + Fperm_SI_Woolf2021!$G$9:$G$93*EXP(-Fperm_SI_Woolf2021!$J$9:$J$93*$C64*IF(M$58=Fperm_SI_Woolf2021!$E$9:$E$93,1,EXP(LN((1.1*(Fperm_SI_Woolf2021!$E$9:$E$93-M$58)-63.1579*EXP(-0.19*Fperm_SI_Woolf2021!$E$9:$E$93)+63.1579*EXP(-0.19*M$58))/(Fperm_SI_Woolf2021!$E$9:$E$93-M$58))*(M$58-Fperm_SI_Woolf2021!$E$9:$E$93)/10))) + Fperm_SI_Woolf2021!$H$9:$H$93*EXP(-Fperm_SI_Woolf2021!$K$9:$K$93*$C64*IF(M$58=Fperm_SI_Woolf2021!$E$9:$E$93,1,EXP(LN((1.1*(Fperm_SI_Woolf2021!$E$9:$E$93-M$58)-63.1579*EXP(-0.19*Fperm_SI_Woolf2021!$E$9:$E$93)+63.1579*EXP(-0.19*M$58))/(Fperm_SI_Woolf2021!$E$9:$E$93-M$58))*(M$58-Fperm_SI_Woolf2021!$E$9:$E$93)/10))),Fperm_SI_Woolf2021!$D$9:$D$93))</f>
        <v>0.94661307235476477</v>
      </c>
      <c r="N64" s="51" cm="1">
        <f t="array" ref="N64">MIN(1,SLOPE(Fperm_SI_Woolf2021!$F$9:$F$93*EXP(-Fperm_SI_Woolf2021!$I$9:$I$93*$C64*IF(N$58=Fperm_SI_Woolf2021!$E$9:$E$93,1,EXP(LN((1.1*(Fperm_SI_Woolf2021!$E$9:$E$93-N$58)-63.1579*EXP(-0.19*Fperm_SI_Woolf2021!$E$9:$E$93)+63.1579*EXP(-0.19*N$58))/(Fperm_SI_Woolf2021!$E$9:$E$93-N$58))*(N$58-Fperm_SI_Woolf2021!$E$9:$E$93)/10))) + Fperm_SI_Woolf2021!$G$9:$G$93*EXP(-Fperm_SI_Woolf2021!$J$9:$J$93*$C64*IF(N$58=Fperm_SI_Woolf2021!$E$9:$E$93,1,EXP(LN((1.1*(Fperm_SI_Woolf2021!$E$9:$E$93-N$58)-63.1579*EXP(-0.19*Fperm_SI_Woolf2021!$E$9:$E$93)+63.1579*EXP(-0.19*N$58))/(Fperm_SI_Woolf2021!$E$9:$E$93-N$58))*(N$58-Fperm_SI_Woolf2021!$E$9:$E$93)/10))) + Fperm_SI_Woolf2021!$H$9:$H$93*EXP(-Fperm_SI_Woolf2021!$K$9:$K$93*$C64*IF(N$58=Fperm_SI_Woolf2021!$E$9:$E$93,1,EXP(LN((1.1*(Fperm_SI_Woolf2021!$E$9:$E$93-N$58)-63.1579*EXP(-0.19*Fperm_SI_Woolf2021!$E$9:$E$93)+63.1579*EXP(-0.19*N$58))/(Fperm_SI_Woolf2021!$E$9:$E$93-N$58))*(N$58-Fperm_SI_Woolf2021!$E$9:$E$93)/10))),Fperm_SI_Woolf2021!$D$9:$D$93)*N$57+INTERCEPT(Fperm_SI_Woolf2021!$F$9:$F$93*EXP(-Fperm_SI_Woolf2021!$I$9:$I$93*$C64*IF(N$58=Fperm_SI_Woolf2021!$E$9:$E$93,1,EXP(LN((1.1*(Fperm_SI_Woolf2021!$E$9:$E$93-N$58)-63.1579*EXP(-0.19*Fperm_SI_Woolf2021!$E$9:$E$93)+63.1579*EXP(-0.19*N$58))/(Fperm_SI_Woolf2021!$E$9:$E$93-N$58))*(N$58-Fperm_SI_Woolf2021!$E$9:$E$93)/10))) + Fperm_SI_Woolf2021!$G$9:$G$93*EXP(-Fperm_SI_Woolf2021!$J$9:$J$93*$C64*IF(N$58=Fperm_SI_Woolf2021!$E$9:$E$93,1,EXP(LN((1.1*(Fperm_SI_Woolf2021!$E$9:$E$93-N$58)-63.1579*EXP(-0.19*Fperm_SI_Woolf2021!$E$9:$E$93)+63.1579*EXP(-0.19*N$58))/(Fperm_SI_Woolf2021!$E$9:$E$93-N$58))*(N$58-Fperm_SI_Woolf2021!$E$9:$E$93)/10))) + Fperm_SI_Woolf2021!$H$9:$H$93*EXP(-Fperm_SI_Woolf2021!$K$9:$K$93*$C64*IF(N$58=Fperm_SI_Woolf2021!$E$9:$E$93,1,EXP(LN((1.1*(Fperm_SI_Woolf2021!$E$9:$E$93-N$58)-63.1579*EXP(-0.19*Fperm_SI_Woolf2021!$E$9:$E$93)+63.1579*EXP(-0.19*N$58))/(Fperm_SI_Woolf2021!$E$9:$E$93-N$58))*(N$58-Fperm_SI_Woolf2021!$E$9:$E$93)/10))),Fperm_SI_Woolf2021!$D$9:$D$93))</f>
        <v>0.93147393673449808</v>
      </c>
      <c r="O64" s="51" cm="1">
        <f t="array" ref="O64">MIN(1,SLOPE(Fperm_SI_Woolf2021!$F$9:$F$93*EXP(-Fperm_SI_Woolf2021!$I$9:$I$93*$C64*IF(O$58=Fperm_SI_Woolf2021!$E$9:$E$93,1,EXP(LN((1.1*(Fperm_SI_Woolf2021!$E$9:$E$93-O$58)-63.1579*EXP(-0.19*Fperm_SI_Woolf2021!$E$9:$E$93)+63.1579*EXP(-0.19*O$58))/(Fperm_SI_Woolf2021!$E$9:$E$93-O$58))*(O$58-Fperm_SI_Woolf2021!$E$9:$E$93)/10))) + Fperm_SI_Woolf2021!$G$9:$G$93*EXP(-Fperm_SI_Woolf2021!$J$9:$J$93*$C64*IF(O$58=Fperm_SI_Woolf2021!$E$9:$E$93,1,EXP(LN((1.1*(Fperm_SI_Woolf2021!$E$9:$E$93-O$58)-63.1579*EXP(-0.19*Fperm_SI_Woolf2021!$E$9:$E$93)+63.1579*EXP(-0.19*O$58))/(Fperm_SI_Woolf2021!$E$9:$E$93-O$58))*(O$58-Fperm_SI_Woolf2021!$E$9:$E$93)/10))) + Fperm_SI_Woolf2021!$H$9:$H$93*EXP(-Fperm_SI_Woolf2021!$K$9:$K$93*$C64*IF(O$58=Fperm_SI_Woolf2021!$E$9:$E$93,1,EXP(LN((1.1*(Fperm_SI_Woolf2021!$E$9:$E$93-O$58)-63.1579*EXP(-0.19*Fperm_SI_Woolf2021!$E$9:$E$93)+63.1579*EXP(-0.19*O$58))/(Fperm_SI_Woolf2021!$E$9:$E$93-O$58))*(O$58-Fperm_SI_Woolf2021!$E$9:$E$93)/10))),Fperm_SI_Woolf2021!$D$9:$D$93)*O$57+INTERCEPT(Fperm_SI_Woolf2021!$F$9:$F$93*EXP(-Fperm_SI_Woolf2021!$I$9:$I$93*$C64*IF(O$58=Fperm_SI_Woolf2021!$E$9:$E$93,1,EXP(LN((1.1*(Fperm_SI_Woolf2021!$E$9:$E$93-O$58)-63.1579*EXP(-0.19*Fperm_SI_Woolf2021!$E$9:$E$93)+63.1579*EXP(-0.19*O$58))/(Fperm_SI_Woolf2021!$E$9:$E$93-O$58))*(O$58-Fperm_SI_Woolf2021!$E$9:$E$93)/10))) + Fperm_SI_Woolf2021!$G$9:$G$93*EXP(-Fperm_SI_Woolf2021!$J$9:$J$93*$C64*IF(O$58=Fperm_SI_Woolf2021!$E$9:$E$93,1,EXP(LN((1.1*(Fperm_SI_Woolf2021!$E$9:$E$93-O$58)-63.1579*EXP(-0.19*Fperm_SI_Woolf2021!$E$9:$E$93)+63.1579*EXP(-0.19*O$58))/(Fperm_SI_Woolf2021!$E$9:$E$93-O$58))*(O$58-Fperm_SI_Woolf2021!$E$9:$E$93)/10))) + Fperm_SI_Woolf2021!$H$9:$H$93*EXP(-Fperm_SI_Woolf2021!$K$9:$K$93*$C64*IF(O$58=Fperm_SI_Woolf2021!$E$9:$E$93,1,EXP(LN((1.1*(Fperm_SI_Woolf2021!$E$9:$E$93-O$58)-63.1579*EXP(-0.19*Fperm_SI_Woolf2021!$E$9:$E$93)+63.1579*EXP(-0.19*O$58))/(Fperm_SI_Woolf2021!$E$9:$E$93-O$58))*(O$58-Fperm_SI_Woolf2021!$E$9:$E$93)/10))),Fperm_SI_Woolf2021!$D$9:$D$93))</f>
        <v>0.91633480111423138</v>
      </c>
      <c r="P64" s="51" cm="1">
        <f t="array" ref="P64">MIN(1,SLOPE(Fperm_SI_Woolf2021!$F$9:$F$93*EXP(-Fperm_SI_Woolf2021!$I$9:$I$93*$C64*IF(P$58=Fperm_SI_Woolf2021!$E$9:$E$93,1,EXP(LN((1.1*(Fperm_SI_Woolf2021!$E$9:$E$93-P$58)-63.1579*EXP(-0.19*Fperm_SI_Woolf2021!$E$9:$E$93)+63.1579*EXP(-0.19*P$58))/(Fperm_SI_Woolf2021!$E$9:$E$93-P$58))*(P$58-Fperm_SI_Woolf2021!$E$9:$E$93)/10))) + Fperm_SI_Woolf2021!$G$9:$G$93*EXP(-Fperm_SI_Woolf2021!$J$9:$J$93*$C64*IF(P$58=Fperm_SI_Woolf2021!$E$9:$E$93,1,EXP(LN((1.1*(Fperm_SI_Woolf2021!$E$9:$E$93-P$58)-63.1579*EXP(-0.19*Fperm_SI_Woolf2021!$E$9:$E$93)+63.1579*EXP(-0.19*P$58))/(Fperm_SI_Woolf2021!$E$9:$E$93-P$58))*(P$58-Fperm_SI_Woolf2021!$E$9:$E$93)/10))) + Fperm_SI_Woolf2021!$H$9:$H$93*EXP(-Fperm_SI_Woolf2021!$K$9:$K$93*$C64*IF(P$58=Fperm_SI_Woolf2021!$E$9:$E$93,1,EXP(LN((1.1*(Fperm_SI_Woolf2021!$E$9:$E$93-P$58)-63.1579*EXP(-0.19*Fperm_SI_Woolf2021!$E$9:$E$93)+63.1579*EXP(-0.19*P$58))/(Fperm_SI_Woolf2021!$E$9:$E$93-P$58))*(P$58-Fperm_SI_Woolf2021!$E$9:$E$93)/10))),Fperm_SI_Woolf2021!$D$9:$D$93)*P$57+INTERCEPT(Fperm_SI_Woolf2021!$F$9:$F$93*EXP(-Fperm_SI_Woolf2021!$I$9:$I$93*$C64*IF(P$58=Fperm_SI_Woolf2021!$E$9:$E$93,1,EXP(LN((1.1*(Fperm_SI_Woolf2021!$E$9:$E$93-P$58)-63.1579*EXP(-0.19*Fperm_SI_Woolf2021!$E$9:$E$93)+63.1579*EXP(-0.19*P$58))/(Fperm_SI_Woolf2021!$E$9:$E$93-P$58))*(P$58-Fperm_SI_Woolf2021!$E$9:$E$93)/10))) + Fperm_SI_Woolf2021!$G$9:$G$93*EXP(-Fperm_SI_Woolf2021!$J$9:$J$93*$C64*IF(P$58=Fperm_SI_Woolf2021!$E$9:$E$93,1,EXP(LN((1.1*(Fperm_SI_Woolf2021!$E$9:$E$93-P$58)-63.1579*EXP(-0.19*Fperm_SI_Woolf2021!$E$9:$E$93)+63.1579*EXP(-0.19*P$58))/(Fperm_SI_Woolf2021!$E$9:$E$93-P$58))*(P$58-Fperm_SI_Woolf2021!$E$9:$E$93)/10))) + Fperm_SI_Woolf2021!$H$9:$H$93*EXP(-Fperm_SI_Woolf2021!$K$9:$K$93*$C64*IF(P$58=Fperm_SI_Woolf2021!$E$9:$E$93,1,EXP(LN((1.1*(Fperm_SI_Woolf2021!$E$9:$E$93-P$58)-63.1579*EXP(-0.19*Fperm_SI_Woolf2021!$E$9:$E$93)+63.1579*EXP(-0.19*P$58))/(Fperm_SI_Woolf2021!$E$9:$E$93-P$58))*(P$58-Fperm_SI_Woolf2021!$E$9:$E$93)/10))),Fperm_SI_Woolf2021!$D$9:$D$93))</f>
        <v>0.90119566549396479</v>
      </c>
      <c r="Q64" s="51" cm="1">
        <f t="array" ref="Q64">MIN(1,SLOPE(Fperm_SI_Woolf2021!$F$9:$F$93*EXP(-Fperm_SI_Woolf2021!$I$9:$I$93*$C64*IF(Q$58=Fperm_SI_Woolf2021!$E$9:$E$93,1,EXP(LN((1.1*(Fperm_SI_Woolf2021!$E$9:$E$93-Q$58)-63.1579*EXP(-0.19*Fperm_SI_Woolf2021!$E$9:$E$93)+63.1579*EXP(-0.19*Q$58))/(Fperm_SI_Woolf2021!$E$9:$E$93-Q$58))*(Q$58-Fperm_SI_Woolf2021!$E$9:$E$93)/10))) + Fperm_SI_Woolf2021!$G$9:$G$93*EXP(-Fperm_SI_Woolf2021!$J$9:$J$93*$C64*IF(Q$58=Fperm_SI_Woolf2021!$E$9:$E$93,1,EXP(LN((1.1*(Fperm_SI_Woolf2021!$E$9:$E$93-Q$58)-63.1579*EXP(-0.19*Fperm_SI_Woolf2021!$E$9:$E$93)+63.1579*EXP(-0.19*Q$58))/(Fperm_SI_Woolf2021!$E$9:$E$93-Q$58))*(Q$58-Fperm_SI_Woolf2021!$E$9:$E$93)/10))) + Fperm_SI_Woolf2021!$H$9:$H$93*EXP(-Fperm_SI_Woolf2021!$K$9:$K$93*$C64*IF(Q$58=Fperm_SI_Woolf2021!$E$9:$E$93,1,EXP(LN((1.1*(Fperm_SI_Woolf2021!$E$9:$E$93-Q$58)-63.1579*EXP(-0.19*Fperm_SI_Woolf2021!$E$9:$E$93)+63.1579*EXP(-0.19*Q$58))/(Fperm_SI_Woolf2021!$E$9:$E$93-Q$58))*(Q$58-Fperm_SI_Woolf2021!$E$9:$E$93)/10))),Fperm_SI_Woolf2021!$D$9:$D$93)*Q$57+INTERCEPT(Fperm_SI_Woolf2021!$F$9:$F$93*EXP(-Fperm_SI_Woolf2021!$I$9:$I$93*$C64*IF(Q$58=Fperm_SI_Woolf2021!$E$9:$E$93,1,EXP(LN((1.1*(Fperm_SI_Woolf2021!$E$9:$E$93-Q$58)-63.1579*EXP(-0.19*Fperm_SI_Woolf2021!$E$9:$E$93)+63.1579*EXP(-0.19*Q$58))/(Fperm_SI_Woolf2021!$E$9:$E$93-Q$58))*(Q$58-Fperm_SI_Woolf2021!$E$9:$E$93)/10))) + Fperm_SI_Woolf2021!$G$9:$G$93*EXP(-Fperm_SI_Woolf2021!$J$9:$J$93*$C64*IF(Q$58=Fperm_SI_Woolf2021!$E$9:$E$93,1,EXP(LN((1.1*(Fperm_SI_Woolf2021!$E$9:$E$93-Q$58)-63.1579*EXP(-0.19*Fperm_SI_Woolf2021!$E$9:$E$93)+63.1579*EXP(-0.19*Q$58))/(Fperm_SI_Woolf2021!$E$9:$E$93-Q$58))*(Q$58-Fperm_SI_Woolf2021!$E$9:$E$93)/10))) + Fperm_SI_Woolf2021!$H$9:$H$93*EXP(-Fperm_SI_Woolf2021!$K$9:$K$93*$C64*IF(Q$58=Fperm_SI_Woolf2021!$E$9:$E$93,1,EXP(LN((1.1*(Fperm_SI_Woolf2021!$E$9:$E$93-Q$58)-63.1579*EXP(-0.19*Fperm_SI_Woolf2021!$E$9:$E$93)+63.1579*EXP(-0.19*Q$58))/(Fperm_SI_Woolf2021!$E$9:$E$93-Q$58))*(Q$58-Fperm_SI_Woolf2021!$E$9:$E$93)/10))),Fperm_SI_Woolf2021!$D$9:$D$93))</f>
        <v>0.8860565298736981</v>
      </c>
      <c r="R64" s="51" cm="1">
        <f t="array" ref="R64">MIN(1,SLOPE(Fperm_SI_Woolf2021!$F$9:$F$93*EXP(-Fperm_SI_Woolf2021!$I$9:$I$93*$C64*IF(R$58=Fperm_SI_Woolf2021!$E$9:$E$93,1,EXP(LN((1.1*(Fperm_SI_Woolf2021!$E$9:$E$93-R$58)-63.1579*EXP(-0.19*Fperm_SI_Woolf2021!$E$9:$E$93)+63.1579*EXP(-0.19*R$58))/(Fperm_SI_Woolf2021!$E$9:$E$93-R$58))*(R$58-Fperm_SI_Woolf2021!$E$9:$E$93)/10))) + Fperm_SI_Woolf2021!$G$9:$G$93*EXP(-Fperm_SI_Woolf2021!$J$9:$J$93*$C64*IF(R$58=Fperm_SI_Woolf2021!$E$9:$E$93,1,EXP(LN((1.1*(Fperm_SI_Woolf2021!$E$9:$E$93-R$58)-63.1579*EXP(-0.19*Fperm_SI_Woolf2021!$E$9:$E$93)+63.1579*EXP(-0.19*R$58))/(Fperm_SI_Woolf2021!$E$9:$E$93-R$58))*(R$58-Fperm_SI_Woolf2021!$E$9:$E$93)/10))) + Fperm_SI_Woolf2021!$H$9:$H$93*EXP(-Fperm_SI_Woolf2021!$K$9:$K$93*$C64*IF(R$58=Fperm_SI_Woolf2021!$E$9:$E$93,1,EXP(LN((1.1*(Fperm_SI_Woolf2021!$E$9:$E$93-R$58)-63.1579*EXP(-0.19*Fperm_SI_Woolf2021!$E$9:$E$93)+63.1579*EXP(-0.19*R$58))/(Fperm_SI_Woolf2021!$E$9:$E$93-R$58))*(R$58-Fperm_SI_Woolf2021!$E$9:$E$93)/10))),Fperm_SI_Woolf2021!$D$9:$D$93)*R$57+INTERCEPT(Fperm_SI_Woolf2021!$F$9:$F$93*EXP(-Fperm_SI_Woolf2021!$I$9:$I$93*$C64*IF(R$58=Fperm_SI_Woolf2021!$E$9:$E$93,1,EXP(LN((1.1*(Fperm_SI_Woolf2021!$E$9:$E$93-R$58)-63.1579*EXP(-0.19*Fperm_SI_Woolf2021!$E$9:$E$93)+63.1579*EXP(-0.19*R$58))/(Fperm_SI_Woolf2021!$E$9:$E$93-R$58))*(R$58-Fperm_SI_Woolf2021!$E$9:$E$93)/10))) + Fperm_SI_Woolf2021!$G$9:$G$93*EXP(-Fperm_SI_Woolf2021!$J$9:$J$93*$C64*IF(R$58=Fperm_SI_Woolf2021!$E$9:$E$93,1,EXP(LN((1.1*(Fperm_SI_Woolf2021!$E$9:$E$93-R$58)-63.1579*EXP(-0.19*Fperm_SI_Woolf2021!$E$9:$E$93)+63.1579*EXP(-0.19*R$58))/(Fperm_SI_Woolf2021!$E$9:$E$93-R$58))*(R$58-Fperm_SI_Woolf2021!$E$9:$E$93)/10))) + Fperm_SI_Woolf2021!$H$9:$H$93*EXP(-Fperm_SI_Woolf2021!$K$9:$K$93*$C64*IF(R$58=Fperm_SI_Woolf2021!$E$9:$E$93,1,EXP(LN((1.1*(Fperm_SI_Woolf2021!$E$9:$E$93-R$58)-63.1579*EXP(-0.19*Fperm_SI_Woolf2021!$E$9:$E$93)+63.1579*EXP(-0.19*R$58))/(Fperm_SI_Woolf2021!$E$9:$E$93-R$58))*(R$58-Fperm_SI_Woolf2021!$E$9:$E$93)/10))),Fperm_SI_Woolf2021!$D$9:$D$93))</f>
        <v>0.8709173942534314</v>
      </c>
      <c r="S64" s="51" cm="1">
        <f t="array" ref="S64">MIN(1,SLOPE(Fperm_SI_Woolf2021!$F$9:$F$93*EXP(-Fperm_SI_Woolf2021!$I$9:$I$93*$C64*IF(S$58=Fperm_SI_Woolf2021!$E$9:$E$93,1,EXP(LN((1.1*(Fperm_SI_Woolf2021!$E$9:$E$93-S$58)-63.1579*EXP(-0.19*Fperm_SI_Woolf2021!$E$9:$E$93)+63.1579*EXP(-0.19*S$58))/(Fperm_SI_Woolf2021!$E$9:$E$93-S$58))*(S$58-Fperm_SI_Woolf2021!$E$9:$E$93)/10))) + Fperm_SI_Woolf2021!$G$9:$G$93*EXP(-Fperm_SI_Woolf2021!$J$9:$J$93*$C64*IF(S$58=Fperm_SI_Woolf2021!$E$9:$E$93,1,EXP(LN((1.1*(Fperm_SI_Woolf2021!$E$9:$E$93-S$58)-63.1579*EXP(-0.19*Fperm_SI_Woolf2021!$E$9:$E$93)+63.1579*EXP(-0.19*S$58))/(Fperm_SI_Woolf2021!$E$9:$E$93-S$58))*(S$58-Fperm_SI_Woolf2021!$E$9:$E$93)/10))) + Fperm_SI_Woolf2021!$H$9:$H$93*EXP(-Fperm_SI_Woolf2021!$K$9:$K$93*$C64*IF(S$58=Fperm_SI_Woolf2021!$E$9:$E$93,1,EXP(LN((1.1*(Fperm_SI_Woolf2021!$E$9:$E$93-S$58)-63.1579*EXP(-0.19*Fperm_SI_Woolf2021!$E$9:$E$93)+63.1579*EXP(-0.19*S$58))/(Fperm_SI_Woolf2021!$E$9:$E$93-S$58))*(S$58-Fperm_SI_Woolf2021!$E$9:$E$93)/10))),Fperm_SI_Woolf2021!$D$9:$D$93)*S$57+INTERCEPT(Fperm_SI_Woolf2021!$F$9:$F$93*EXP(-Fperm_SI_Woolf2021!$I$9:$I$93*$C64*IF(S$58=Fperm_SI_Woolf2021!$E$9:$E$93,1,EXP(LN((1.1*(Fperm_SI_Woolf2021!$E$9:$E$93-S$58)-63.1579*EXP(-0.19*Fperm_SI_Woolf2021!$E$9:$E$93)+63.1579*EXP(-0.19*S$58))/(Fperm_SI_Woolf2021!$E$9:$E$93-S$58))*(S$58-Fperm_SI_Woolf2021!$E$9:$E$93)/10))) + Fperm_SI_Woolf2021!$G$9:$G$93*EXP(-Fperm_SI_Woolf2021!$J$9:$J$93*$C64*IF(S$58=Fperm_SI_Woolf2021!$E$9:$E$93,1,EXP(LN((1.1*(Fperm_SI_Woolf2021!$E$9:$E$93-S$58)-63.1579*EXP(-0.19*Fperm_SI_Woolf2021!$E$9:$E$93)+63.1579*EXP(-0.19*S$58))/(Fperm_SI_Woolf2021!$E$9:$E$93-S$58))*(S$58-Fperm_SI_Woolf2021!$E$9:$E$93)/10))) + Fperm_SI_Woolf2021!$H$9:$H$93*EXP(-Fperm_SI_Woolf2021!$K$9:$K$93*$C64*IF(S$58=Fperm_SI_Woolf2021!$E$9:$E$93,1,EXP(LN((1.1*(Fperm_SI_Woolf2021!$E$9:$E$93-S$58)-63.1579*EXP(-0.19*Fperm_SI_Woolf2021!$E$9:$E$93)+63.1579*EXP(-0.19*S$58))/(Fperm_SI_Woolf2021!$E$9:$E$93-S$58))*(S$58-Fperm_SI_Woolf2021!$E$9:$E$93)/10))),Fperm_SI_Woolf2021!$D$9:$D$93))</f>
        <v>1</v>
      </c>
      <c r="T64" s="51" cm="1">
        <f t="array" ref="T64">MIN(1,SLOPE(Fperm_SI_Woolf2021!$F$9:$F$93*EXP(-Fperm_SI_Woolf2021!$I$9:$I$93*$C64*IF(T$58=Fperm_SI_Woolf2021!$E$9:$E$93,1,EXP(LN((1.1*(Fperm_SI_Woolf2021!$E$9:$E$93-T$58)-63.1579*EXP(-0.19*Fperm_SI_Woolf2021!$E$9:$E$93)+63.1579*EXP(-0.19*T$58))/(Fperm_SI_Woolf2021!$E$9:$E$93-T$58))*(T$58-Fperm_SI_Woolf2021!$E$9:$E$93)/10))) + Fperm_SI_Woolf2021!$G$9:$G$93*EXP(-Fperm_SI_Woolf2021!$J$9:$J$93*$C64*IF(T$58=Fperm_SI_Woolf2021!$E$9:$E$93,1,EXP(LN((1.1*(Fperm_SI_Woolf2021!$E$9:$E$93-T$58)-63.1579*EXP(-0.19*Fperm_SI_Woolf2021!$E$9:$E$93)+63.1579*EXP(-0.19*T$58))/(Fperm_SI_Woolf2021!$E$9:$E$93-T$58))*(T$58-Fperm_SI_Woolf2021!$E$9:$E$93)/10))) + Fperm_SI_Woolf2021!$H$9:$H$93*EXP(-Fperm_SI_Woolf2021!$K$9:$K$93*$C64*IF(T$58=Fperm_SI_Woolf2021!$E$9:$E$93,1,EXP(LN((1.1*(Fperm_SI_Woolf2021!$E$9:$E$93-T$58)-63.1579*EXP(-0.19*Fperm_SI_Woolf2021!$E$9:$E$93)+63.1579*EXP(-0.19*T$58))/(Fperm_SI_Woolf2021!$E$9:$E$93-T$58))*(T$58-Fperm_SI_Woolf2021!$E$9:$E$93)/10))),Fperm_SI_Woolf2021!$D$9:$D$93)*T$57+INTERCEPT(Fperm_SI_Woolf2021!$F$9:$F$93*EXP(-Fperm_SI_Woolf2021!$I$9:$I$93*$C64*IF(T$58=Fperm_SI_Woolf2021!$E$9:$E$93,1,EXP(LN((1.1*(Fperm_SI_Woolf2021!$E$9:$E$93-T$58)-63.1579*EXP(-0.19*Fperm_SI_Woolf2021!$E$9:$E$93)+63.1579*EXP(-0.19*T$58))/(Fperm_SI_Woolf2021!$E$9:$E$93-T$58))*(T$58-Fperm_SI_Woolf2021!$E$9:$E$93)/10))) + Fperm_SI_Woolf2021!$G$9:$G$93*EXP(-Fperm_SI_Woolf2021!$J$9:$J$93*$C64*IF(T$58=Fperm_SI_Woolf2021!$E$9:$E$93,1,EXP(LN((1.1*(Fperm_SI_Woolf2021!$E$9:$E$93-T$58)-63.1579*EXP(-0.19*Fperm_SI_Woolf2021!$E$9:$E$93)+63.1579*EXP(-0.19*T$58))/(Fperm_SI_Woolf2021!$E$9:$E$93-T$58))*(T$58-Fperm_SI_Woolf2021!$E$9:$E$93)/10))) + Fperm_SI_Woolf2021!$H$9:$H$93*EXP(-Fperm_SI_Woolf2021!$K$9:$K$93*$C64*IF(T$58=Fperm_SI_Woolf2021!$E$9:$E$93,1,EXP(LN((1.1*(Fperm_SI_Woolf2021!$E$9:$E$93-T$58)-63.1579*EXP(-0.19*Fperm_SI_Woolf2021!$E$9:$E$93)+63.1579*EXP(-0.19*T$58))/(Fperm_SI_Woolf2021!$E$9:$E$93-T$58))*(T$58-Fperm_SI_Woolf2021!$E$9:$E$93)/10))),Fperm_SI_Woolf2021!$D$9:$D$93))</f>
        <v>1</v>
      </c>
      <c r="U64" s="51" cm="1">
        <f t="array" ref="U64">MIN(1,SLOPE(Fperm_SI_Woolf2021!$F$9:$F$93*EXP(-Fperm_SI_Woolf2021!$I$9:$I$93*$C64*IF(U$58=Fperm_SI_Woolf2021!$E$9:$E$93,1,EXP(LN((1.1*(Fperm_SI_Woolf2021!$E$9:$E$93-U$58)-63.1579*EXP(-0.19*Fperm_SI_Woolf2021!$E$9:$E$93)+63.1579*EXP(-0.19*U$58))/(Fperm_SI_Woolf2021!$E$9:$E$93-U$58))*(U$58-Fperm_SI_Woolf2021!$E$9:$E$93)/10))) + Fperm_SI_Woolf2021!$G$9:$G$93*EXP(-Fperm_SI_Woolf2021!$J$9:$J$93*$C64*IF(U$58=Fperm_SI_Woolf2021!$E$9:$E$93,1,EXP(LN((1.1*(Fperm_SI_Woolf2021!$E$9:$E$93-U$58)-63.1579*EXP(-0.19*Fperm_SI_Woolf2021!$E$9:$E$93)+63.1579*EXP(-0.19*U$58))/(Fperm_SI_Woolf2021!$E$9:$E$93-U$58))*(U$58-Fperm_SI_Woolf2021!$E$9:$E$93)/10))) + Fperm_SI_Woolf2021!$H$9:$H$93*EXP(-Fperm_SI_Woolf2021!$K$9:$K$93*$C64*IF(U$58=Fperm_SI_Woolf2021!$E$9:$E$93,1,EXP(LN((1.1*(Fperm_SI_Woolf2021!$E$9:$E$93-U$58)-63.1579*EXP(-0.19*Fperm_SI_Woolf2021!$E$9:$E$93)+63.1579*EXP(-0.19*U$58))/(Fperm_SI_Woolf2021!$E$9:$E$93-U$58))*(U$58-Fperm_SI_Woolf2021!$E$9:$E$93)/10))),Fperm_SI_Woolf2021!$D$9:$D$93)*U$57+INTERCEPT(Fperm_SI_Woolf2021!$F$9:$F$93*EXP(-Fperm_SI_Woolf2021!$I$9:$I$93*$C64*IF(U$58=Fperm_SI_Woolf2021!$E$9:$E$93,1,EXP(LN((1.1*(Fperm_SI_Woolf2021!$E$9:$E$93-U$58)-63.1579*EXP(-0.19*Fperm_SI_Woolf2021!$E$9:$E$93)+63.1579*EXP(-0.19*U$58))/(Fperm_SI_Woolf2021!$E$9:$E$93-U$58))*(U$58-Fperm_SI_Woolf2021!$E$9:$E$93)/10))) + Fperm_SI_Woolf2021!$G$9:$G$93*EXP(-Fperm_SI_Woolf2021!$J$9:$J$93*$C64*IF(U$58=Fperm_SI_Woolf2021!$E$9:$E$93,1,EXP(LN((1.1*(Fperm_SI_Woolf2021!$E$9:$E$93-U$58)-63.1579*EXP(-0.19*Fperm_SI_Woolf2021!$E$9:$E$93)+63.1579*EXP(-0.19*U$58))/(Fperm_SI_Woolf2021!$E$9:$E$93-U$58))*(U$58-Fperm_SI_Woolf2021!$E$9:$E$93)/10))) + Fperm_SI_Woolf2021!$H$9:$H$93*EXP(-Fperm_SI_Woolf2021!$K$9:$K$93*$C64*IF(U$58=Fperm_SI_Woolf2021!$E$9:$E$93,1,EXP(LN((1.1*(Fperm_SI_Woolf2021!$E$9:$E$93-U$58)-63.1579*EXP(-0.19*Fperm_SI_Woolf2021!$E$9:$E$93)+63.1579*EXP(-0.19*U$58))/(Fperm_SI_Woolf2021!$E$9:$E$93-U$58))*(U$58-Fperm_SI_Woolf2021!$E$9:$E$93)/10))),Fperm_SI_Woolf2021!$D$9:$D$93))</f>
        <v>1</v>
      </c>
      <c r="V64" s="51" cm="1">
        <f t="array" ref="V64">MIN(1,SLOPE(Fperm_SI_Woolf2021!$F$9:$F$93*EXP(-Fperm_SI_Woolf2021!$I$9:$I$93*$C64*IF(V$58=Fperm_SI_Woolf2021!$E$9:$E$93,1,EXP(LN((1.1*(Fperm_SI_Woolf2021!$E$9:$E$93-V$58)-63.1579*EXP(-0.19*Fperm_SI_Woolf2021!$E$9:$E$93)+63.1579*EXP(-0.19*V$58))/(Fperm_SI_Woolf2021!$E$9:$E$93-V$58))*(V$58-Fperm_SI_Woolf2021!$E$9:$E$93)/10))) + Fperm_SI_Woolf2021!$G$9:$G$93*EXP(-Fperm_SI_Woolf2021!$J$9:$J$93*$C64*IF(V$58=Fperm_SI_Woolf2021!$E$9:$E$93,1,EXP(LN((1.1*(Fperm_SI_Woolf2021!$E$9:$E$93-V$58)-63.1579*EXP(-0.19*Fperm_SI_Woolf2021!$E$9:$E$93)+63.1579*EXP(-0.19*V$58))/(Fperm_SI_Woolf2021!$E$9:$E$93-V$58))*(V$58-Fperm_SI_Woolf2021!$E$9:$E$93)/10))) + Fperm_SI_Woolf2021!$H$9:$H$93*EXP(-Fperm_SI_Woolf2021!$K$9:$K$93*$C64*IF(V$58=Fperm_SI_Woolf2021!$E$9:$E$93,1,EXP(LN((1.1*(Fperm_SI_Woolf2021!$E$9:$E$93-V$58)-63.1579*EXP(-0.19*Fperm_SI_Woolf2021!$E$9:$E$93)+63.1579*EXP(-0.19*V$58))/(Fperm_SI_Woolf2021!$E$9:$E$93-V$58))*(V$58-Fperm_SI_Woolf2021!$E$9:$E$93)/10))),Fperm_SI_Woolf2021!$D$9:$D$93)*V$57+INTERCEPT(Fperm_SI_Woolf2021!$F$9:$F$93*EXP(-Fperm_SI_Woolf2021!$I$9:$I$93*$C64*IF(V$58=Fperm_SI_Woolf2021!$E$9:$E$93,1,EXP(LN((1.1*(Fperm_SI_Woolf2021!$E$9:$E$93-V$58)-63.1579*EXP(-0.19*Fperm_SI_Woolf2021!$E$9:$E$93)+63.1579*EXP(-0.19*V$58))/(Fperm_SI_Woolf2021!$E$9:$E$93-V$58))*(V$58-Fperm_SI_Woolf2021!$E$9:$E$93)/10))) + Fperm_SI_Woolf2021!$G$9:$G$93*EXP(-Fperm_SI_Woolf2021!$J$9:$J$93*$C64*IF(V$58=Fperm_SI_Woolf2021!$E$9:$E$93,1,EXP(LN((1.1*(Fperm_SI_Woolf2021!$E$9:$E$93-V$58)-63.1579*EXP(-0.19*Fperm_SI_Woolf2021!$E$9:$E$93)+63.1579*EXP(-0.19*V$58))/(Fperm_SI_Woolf2021!$E$9:$E$93-V$58))*(V$58-Fperm_SI_Woolf2021!$E$9:$E$93)/10))) + Fperm_SI_Woolf2021!$H$9:$H$93*EXP(-Fperm_SI_Woolf2021!$K$9:$K$93*$C64*IF(V$58=Fperm_SI_Woolf2021!$E$9:$E$93,1,EXP(LN((1.1*(Fperm_SI_Woolf2021!$E$9:$E$93-V$58)-63.1579*EXP(-0.19*Fperm_SI_Woolf2021!$E$9:$E$93)+63.1579*EXP(-0.19*V$58))/(Fperm_SI_Woolf2021!$E$9:$E$93-V$58))*(V$58-Fperm_SI_Woolf2021!$E$9:$E$93)/10))),Fperm_SI_Woolf2021!$D$9:$D$93))</f>
        <v>1</v>
      </c>
      <c r="W64" s="51" cm="1">
        <f t="array" ref="W64">MIN(1,SLOPE(Fperm_SI_Woolf2021!$F$9:$F$93*EXP(-Fperm_SI_Woolf2021!$I$9:$I$93*$C64*IF(W$58=Fperm_SI_Woolf2021!$E$9:$E$93,1,EXP(LN((1.1*(Fperm_SI_Woolf2021!$E$9:$E$93-W$58)-63.1579*EXP(-0.19*Fperm_SI_Woolf2021!$E$9:$E$93)+63.1579*EXP(-0.19*W$58))/(Fperm_SI_Woolf2021!$E$9:$E$93-W$58))*(W$58-Fperm_SI_Woolf2021!$E$9:$E$93)/10))) + Fperm_SI_Woolf2021!$G$9:$G$93*EXP(-Fperm_SI_Woolf2021!$J$9:$J$93*$C64*IF(W$58=Fperm_SI_Woolf2021!$E$9:$E$93,1,EXP(LN((1.1*(Fperm_SI_Woolf2021!$E$9:$E$93-W$58)-63.1579*EXP(-0.19*Fperm_SI_Woolf2021!$E$9:$E$93)+63.1579*EXP(-0.19*W$58))/(Fperm_SI_Woolf2021!$E$9:$E$93-W$58))*(W$58-Fperm_SI_Woolf2021!$E$9:$E$93)/10))) + Fperm_SI_Woolf2021!$H$9:$H$93*EXP(-Fperm_SI_Woolf2021!$K$9:$K$93*$C64*IF(W$58=Fperm_SI_Woolf2021!$E$9:$E$93,1,EXP(LN((1.1*(Fperm_SI_Woolf2021!$E$9:$E$93-W$58)-63.1579*EXP(-0.19*Fperm_SI_Woolf2021!$E$9:$E$93)+63.1579*EXP(-0.19*W$58))/(Fperm_SI_Woolf2021!$E$9:$E$93-W$58))*(W$58-Fperm_SI_Woolf2021!$E$9:$E$93)/10))),Fperm_SI_Woolf2021!$D$9:$D$93)*W$57+INTERCEPT(Fperm_SI_Woolf2021!$F$9:$F$93*EXP(-Fperm_SI_Woolf2021!$I$9:$I$93*$C64*IF(W$58=Fperm_SI_Woolf2021!$E$9:$E$93,1,EXP(LN((1.1*(Fperm_SI_Woolf2021!$E$9:$E$93-W$58)-63.1579*EXP(-0.19*Fperm_SI_Woolf2021!$E$9:$E$93)+63.1579*EXP(-0.19*W$58))/(Fperm_SI_Woolf2021!$E$9:$E$93-W$58))*(W$58-Fperm_SI_Woolf2021!$E$9:$E$93)/10))) + Fperm_SI_Woolf2021!$G$9:$G$93*EXP(-Fperm_SI_Woolf2021!$J$9:$J$93*$C64*IF(W$58=Fperm_SI_Woolf2021!$E$9:$E$93,1,EXP(LN((1.1*(Fperm_SI_Woolf2021!$E$9:$E$93-W$58)-63.1579*EXP(-0.19*Fperm_SI_Woolf2021!$E$9:$E$93)+63.1579*EXP(-0.19*W$58))/(Fperm_SI_Woolf2021!$E$9:$E$93-W$58))*(W$58-Fperm_SI_Woolf2021!$E$9:$E$93)/10))) + Fperm_SI_Woolf2021!$H$9:$H$93*EXP(-Fperm_SI_Woolf2021!$K$9:$K$93*$C64*IF(W$58=Fperm_SI_Woolf2021!$E$9:$E$93,1,EXP(LN((1.1*(Fperm_SI_Woolf2021!$E$9:$E$93-W$58)-63.1579*EXP(-0.19*Fperm_SI_Woolf2021!$E$9:$E$93)+63.1579*EXP(-0.19*W$58))/(Fperm_SI_Woolf2021!$E$9:$E$93-W$58))*(W$58-Fperm_SI_Woolf2021!$E$9:$E$93)/10))),Fperm_SI_Woolf2021!$D$9:$D$93))</f>
        <v>1</v>
      </c>
      <c r="X64" s="51" cm="1">
        <f t="array" ref="X64">MIN(1,SLOPE(Fperm_SI_Woolf2021!$F$9:$F$93*EXP(-Fperm_SI_Woolf2021!$I$9:$I$93*$C64*IF(X$58=Fperm_SI_Woolf2021!$E$9:$E$93,1,EXP(LN((1.1*(Fperm_SI_Woolf2021!$E$9:$E$93-X$58)-63.1579*EXP(-0.19*Fperm_SI_Woolf2021!$E$9:$E$93)+63.1579*EXP(-0.19*X$58))/(Fperm_SI_Woolf2021!$E$9:$E$93-X$58))*(X$58-Fperm_SI_Woolf2021!$E$9:$E$93)/10))) + Fperm_SI_Woolf2021!$G$9:$G$93*EXP(-Fperm_SI_Woolf2021!$J$9:$J$93*$C64*IF(X$58=Fperm_SI_Woolf2021!$E$9:$E$93,1,EXP(LN((1.1*(Fperm_SI_Woolf2021!$E$9:$E$93-X$58)-63.1579*EXP(-0.19*Fperm_SI_Woolf2021!$E$9:$E$93)+63.1579*EXP(-0.19*X$58))/(Fperm_SI_Woolf2021!$E$9:$E$93-X$58))*(X$58-Fperm_SI_Woolf2021!$E$9:$E$93)/10))) + Fperm_SI_Woolf2021!$H$9:$H$93*EXP(-Fperm_SI_Woolf2021!$K$9:$K$93*$C64*IF(X$58=Fperm_SI_Woolf2021!$E$9:$E$93,1,EXP(LN((1.1*(Fperm_SI_Woolf2021!$E$9:$E$93-X$58)-63.1579*EXP(-0.19*Fperm_SI_Woolf2021!$E$9:$E$93)+63.1579*EXP(-0.19*X$58))/(Fperm_SI_Woolf2021!$E$9:$E$93-X$58))*(X$58-Fperm_SI_Woolf2021!$E$9:$E$93)/10))),Fperm_SI_Woolf2021!$D$9:$D$93)*X$57+INTERCEPT(Fperm_SI_Woolf2021!$F$9:$F$93*EXP(-Fperm_SI_Woolf2021!$I$9:$I$93*$C64*IF(X$58=Fperm_SI_Woolf2021!$E$9:$E$93,1,EXP(LN((1.1*(Fperm_SI_Woolf2021!$E$9:$E$93-X$58)-63.1579*EXP(-0.19*Fperm_SI_Woolf2021!$E$9:$E$93)+63.1579*EXP(-0.19*X$58))/(Fperm_SI_Woolf2021!$E$9:$E$93-X$58))*(X$58-Fperm_SI_Woolf2021!$E$9:$E$93)/10))) + Fperm_SI_Woolf2021!$G$9:$G$93*EXP(-Fperm_SI_Woolf2021!$J$9:$J$93*$C64*IF(X$58=Fperm_SI_Woolf2021!$E$9:$E$93,1,EXP(LN((1.1*(Fperm_SI_Woolf2021!$E$9:$E$93-X$58)-63.1579*EXP(-0.19*Fperm_SI_Woolf2021!$E$9:$E$93)+63.1579*EXP(-0.19*X$58))/(Fperm_SI_Woolf2021!$E$9:$E$93-X$58))*(X$58-Fperm_SI_Woolf2021!$E$9:$E$93)/10))) + Fperm_SI_Woolf2021!$H$9:$H$93*EXP(-Fperm_SI_Woolf2021!$K$9:$K$93*$C64*IF(X$58=Fperm_SI_Woolf2021!$E$9:$E$93,1,EXP(LN((1.1*(Fperm_SI_Woolf2021!$E$9:$E$93-X$58)-63.1579*EXP(-0.19*Fperm_SI_Woolf2021!$E$9:$E$93)+63.1579*EXP(-0.19*X$58))/(Fperm_SI_Woolf2021!$E$9:$E$93-X$58))*(X$58-Fperm_SI_Woolf2021!$E$9:$E$93)/10))),Fperm_SI_Woolf2021!$D$9:$D$93))</f>
        <v>0.99008353379254399</v>
      </c>
      <c r="Y64" s="51" cm="1">
        <f t="array" ref="Y64">MIN(1,SLOPE(Fperm_SI_Woolf2021!$F$9:$F$93*EXP(-Fperm_SI_Woolf2021!$I$9:$I$93*$C64*IF(Y$58=Fperm_SI_Woolf2021!$E$9:$E$93,1,EXP(LN((1.1*(Fperm_SI_Woolf2021!$E$9:$E$93-Y$58)-63.1579*EXP(-0.19*Fperm_SI_Woolf2021!$E$9:$E$93)+63.1579*EXP(-0.19*Y$58))/(Fperm_SI_Woolf2021!$E$9:$E$93-Y$58))*(Y$58-Fperm_SI_Woolf2021!$E$9:$E$93)/10))) + Fperm_SI_Woolf2021!$G$9:$G$93*EXP(-Fperm_SI_Woolf2021!$J$9:$J$93*$C64*IF(Y$58=Fperm_SI_Woolf2021!$E$9:$E$93,1,EXP(LN((1.1*(Fperm_SI_Woolf2021!$E$9:$E$93-Y$58)-63.1579*EXP(-0.19*Fperm_SI_Woolf2021!$E$9:$E$93)+63.1579*EXP(-0.19*Y$58))/(Fperm_SI_Woolf2021!$E$9:$E$93-Y$58))*(Y$58-Fperm_SI_Woolf2021!$E$9:$E$93)/10))) + Fperm_SI_Woolf2021!$H$9:$H$93*EXP(-Fperm_SI_Woolf2021!$K$9:$K$93*$C64*IF(Y$58=Fperm_SI_Woolf2021!$E$9:$E$93,1,EXP(LN((1.1*(Fperm_SI_Woolf2021!$E$9:$E$93-Y$58)-63.1579*EXP(-0.19*Fperm_SI_Woolf2021!$E$9:$E$93)+63.1579*EXP(-0.19*Y$58))/(Fperm_SI_Woolf2021!$E$9:$E$93-Y$58))*(Y$58-Fperm_SI_Woolf2021!$E$9:$E$93)/10))),Fperm_SI_Woolf2021!$D$9:$D$93)*Y$57+INTERCEPT(Fperm_SI_Woolf2021!$F$9:$F$93*EXP(-Fperm_SI_Woolf2021!$I$9:$I$93*$C64*IF(Y$58=Fperm_SI_Woolf2021!$E$9:$E$93,1,EXP(LN((1.1*(Fperm_SI_Woolf2021!$E$9:$E$93-Y$58)-63.1579*EXP(-0.19*Fperm_SI_Woolf2021!$E$9:$E$93)+63.1579*EXP(-0.19*Y$58))/(Fperm_SI_Woolf2021!$E$9:$E$93-Y$58))*(Y$58-Fperm_SI_Woolf2021!$E$9:$E$93)/10))) + Fperm_SI_Woolf2021!$G$9:$G$93*EXP(-Fperm_SI_Woolf2021!$J$9:$J$93*$C64*IF(Y$58=Fperm_SI_Woolf2021!$E$9:$E$93,1,EXP(LN((1.1*(Fperm_SI_Woolf2021!$E$9:$E$93-Y$58)-63.1579*EXP(-0.19*Fperm_SI_Woolf2021!$E$9:$E$93)+63.1579*EXP(-0.19*Y$58))/(Fperm_SI_Woolf2021!$E$9:$E$93-Y$58))*(Y$58-Fperm_SI_Woolf2021!$E$9:$E$93)/10))) + Fperm_SI_Woolf2021!$H$9:$H$93*EXP(-Fperm_SI_Woolf2021!$K$9:$K$93*$C64*IF(Y$58=Fperm_SI_Woolf2021!$E$9:$E$93,1,EXP(LN((1.1*(Fperm_SI_Woolf2021!$E$9:$E$93-Y$58)-63.1579*EXP(-0.19*Fperm_SI_Woolf2021!$E$9:$E$93)+63.1579*EXP(-0.19*Y$58))/(Fperm_SI_Woolf2021!$E$9:$E$93-Y$58))*(Y$58-Fperm_SI_Woolf2021!$E$9:$E$93)/10))),Fperm_SI_Woolf2021!$D$9:$D$93))</f>
        <v>0.96760590802899216</v>
      </c>
      <c r="Z64" s="51" cm="1">
        <f t="array" ref="Z64">MIN(1,SLOPE(Fperm_SI_Woolf2021!$F$9:$F$93*EXP(-Fperm_SI_Woolf2021!$I$9:$I$93*$C64*IF(Z$58=Fperm_SI_Woolf2021!$E$9:$E$93,1,EXP(LN((1.1*(Fperm_SI_Woolf2021!$E$9:$E$93-Z$58)-63.1579*EXP(-0.19*Fperm_SI_Woolf2021!$E$9:$E$93)+63.1579*EXP(-0.19*Z$58))/(Fperm_SI_Woolf2021!$E$9:$E$93-Z$58))*(Z$58-Fperm_SI_Woolf2021!$E$9:$E$93)/10))) + Fperm_SI_Woolf2021!$G$9:$G$93*EXP(-Fperm_SI_Woolf2021!$J$9:$J$93*$C64*IF(Z$58=Fperm_SI_Woolf2021!$E$9:$E$93,1,EXP(LN((1.1*(Fperm_SI_Woolf2021!$E$9:$E$93-Z$58)-63.1579*EXP(-0.19*Fperm_SI_Woolf2021!$E$9:$E$93)+63.1579*EXP(-0.19*Z$58))/(Fperm_SI_Woolf2021!$E$9:$E$93-Z$58))*(Z$58-Fperm_SI_Woolf2021!$E$9:$E$93)/10))) + Fperm_SI_Woolf2021!$H$9:$H$93*EXP(-Fperm_SI_Woolf2021!$K$9:$K$93*$C64*IF(Z$58=Fperm_SI_Woolf2021!$E$9:$E$93,1,EXP(LN((1.1*(Fperm_SI_Woolf2021!$E$9:$E$93-Z$58)-63.1579*EXP(-0.19*Fperm_SI_Woolf2021!$E$9:$E$93)+63.1579*EXP(-0.19*Z$58))/(Fperm_SI_Woolf2021!$E$9:$E$93-Z$58))*(Z$58-Fperm_SI_Woolf2021!$E$9:$E$93)/10))),Fperm_SI_Woolf2021!$D$9:$D$93)*Z$57+INTERCEPT(Fperm_SI_Woolf2021!$F$9:$F$93*EXP(-Fperm_SI_Woolf2021!$I$9:$I$93*$C64*IF(Z$58=Fperm_SI_Woolf2021!$E$9:$E$93,1,EXP(LN((1.1*(Fperm_SI_Woolf2021!$E$9:$E$93-Z$58)-63.1579*EXP(-0.19*Fperm_SI_Woolf2021!$E$9:$E$93)+63.1579*EXP(-0.19*Z$58))/(Fperm_SI_Woolf2021!$E$9:$E$93-Z$58))*(Z$58-Fperm_SI_Woolf2021!$E$9:$E$93)/10))) + Fperm_SI_Woolf2021!$G$9:$G$93*EXP(-Fperm_SI_Woolf2021!$J$9:$J$93*$C64*IF(Z$58=Fperm_SI_Woolf2021!$E$9:$E$93,1,EXP(LN((1.1*(Fperm_SI_Woolf2021!$E$9:$E$93-Z$58)-63.1579*EXP(-0.19*Fperm_SI_Woolf2021!$E$9:$E$93)+63.1579*EXP(-0.19*Z$58))/(Fperm_SI_Woolf2021!$E$9:$E$93-Z$58))*(Z$58-Fperm_SI_Woolf2021!$E$9:$E$93)/10))) + Fperm_SI_Woolf2021!$H$9:$H$93*EXP(-Fperm_SI_Woolf2021!$K$9:$K$93*$C64*IF(Z$58=Fperm_SI_Woolf2021!$E$9:$E$93,1,EXP(LN((1.1*(Fperm_SI_Woolf2021!$E$9:$E$93-Z$58)-63.1579*EXP(-0.19*Fperm_SI_Woolf2021!$E$9:$E$93)+63.1579*EXP(-0.19*Z$58))/(Fperm_SI_Woolf2021!$E$9:$E$93-Z$58))*(Z$58-Fperm_SI_Woolf2021!$E$9:$E$93)/10))),Fperm_SI_Woolf2021!$D$9:$D$93))</f>
        <v>0.94512828226544032</v>
      </c>
      <c r="AA64" s="51" cm="1">
        <f t="array" ref="AA64">MIN(1,SLOPE(Fperm_SI_Woolf2021!$F$9:$F$93*EXP(-Fperm_SI_Woolf2021!$I$9:$I$93*$C64*IF(AA$58=Fperm_SI_Woolf2021!$E$9:$E$93,1,EXP(LN((1.1*(Fperm_SI_Woolf2021!$E$9:$E$93-AA$58)-63.1579*EXP(-0.19*Fperm_SI_Woolf2021!$E$9:$E$93)+63.1579*EXP(-0.19*AA$58))/(Fperm_SI_Woolf2021!$E$9:$E$93-AA$58))*(AA$58-Fperm_SI_Woolf2021!$E$9:$E$93)/10))) + Fperm_SI_Woolf2021!$G$9:$G$93*EXP(-Fperm_SI_Woolf2021!$J$9:$J$93*$C64*IF(AA$58=Fperm_SI_Woolf2021!$E$9:$E$93,1,EXP(LN((1.1*(Fperm_SI_Woolf2021!$E$9:$E$93-AA$58)-63.1579*EXP(-0.19*Fperm_SI_Woolf2021!$E$9:$E$93)+63.1579*EXP(-0.19*AA$58))/(Fperm_SI_Woolf2021!$E$9:$E$93-AA$58))*(AA$58-Fperm_SI_Woolf2021!$E$9:$E$93)/10))) + Fperm_SI_Woolf2021!$H$9:$H$93*EXP(-Fperm_SI_Woolf2021!$K$9:$K$93*$C64*IF(AA$58=Fperm_SI_Woolf2021!$E$9:$E$93,1,EXP(LN((1.1*(Fperm_SI_Woolf2021!$E$9:$E$93-AA$58)-63.1579*EXP(-0.19*Fperm_SI_Woolf2021!$E$9:$E$93)+63.1579*EXP(-0.19*AA$58))/(Fperm_SI_Woolf2021!$E$9:$E$93-AA$58))*(AA$58-Fperm_SI_Woolf2021!$E$9:$E$93)/10))),Fperm_SI_Woolf2021!$D$9:$D$93)*AA$57+INTERCEPT(Fperm_SI_Woolf2021!$F$9:$F$93*EXP(-Fperm_SI_Woolf2021!$I$9:$I$93*$C64*IF(AA$58=Fperm_SI_Woolf2021!$E$9:$E$93,1,EXP(LN((1.1*(Fperm_SI_Woolf2021!$E$9:$E$93-AA$58)-63.1579*EXP(-0.19*Fperm_SI_Woolf2021!$E$9:$E$93)+63.1579*EXP(-0.19*AA$58))/(Fperm_SI_Woolf2021!$E$9:$E$93-AA$58))*(AA$58-Fperm_SI_Woolf2021!$E$9:$E$93)/10))) + Fperm_SI_Woolf2021!$G$9:$G$93*EXP(-Fperm_SI_Woolf2021!$J$9:$J$93*$C64*IF(AA$58=Fperm_SI_Woolf2021!$E$9:$E$93,1,EXP(LN((1.1*(Fperm_SI_Woolf2021!$E$9:$E$93-AA$58)-63.1579*EXP(-0.19*Fperm_SI_Woolf2021!$E$9:$E$93)+63.1579*EXP(-0.19*AA$58))/(Fperm_SI_Woolf2021!$E$9:$E$93-AA$58))*(AA$58-Fperm_SI_Woolf2021!$E$9:$E$93)/10))) + Fperm_SI_Woolf2021!$H$9:$H$93*EXP(-Fperm_SI_Woolf2021!$K$9:$K$93*$C64*IF(AA$58=Fperm_SI_Woolf2021!$E$9:$E$93,1,EXP(LN((1.1*(Fperm_SI_Woolf2021!$E$9:$E$93-AA$58)-63.1579*EXP(-0.19*Fperm_SI_Woolf2021!$E$9:$E$93)+63.1579*EXP(-0.19*AA$58))/(Fperm_SI_Woolf2021!$E$9:$E$93-AA$58))*(AA$58-Fperm_SI_Woolf2021!$E$9:$E$93)/10))),Fperm_SI_Woolf2021!$D$9:$D$93))</f>
        <v>0.9226506565018886</v>
      </c>
      <c r="AB64" s="51" cm="1">
        <f t="array" ref="AB64">MIN(1,SLOPE(Fperm_SI_Woolf2021!$F$9:$F$93*EXP(-Fperm_SI_Woolf2021!$I$9:$I$93*$C64*IF(AB$58=Fperm_SI_Woolf2021!$E$9:$E$93,1,EXP(LN((1.1*(Fperm_SI_Woolf2021!$E$9:$E$93-AB$58)-63.1579*EXP(-0.19*Fperm_SI_Woolf2021!$E$9:$E$93)+63.1579*EXP(-0.19*AB$58))/(Fperm_SI_Woolf2021!$E$9:$E$93-AB$58))*(AB$58-Fperm_SI_Woolf2021!$E$9:$E$93)/10))) + Fperm_SI_Woolf2021!$G$9:$G$93*EXP(-Fperm_SI_Woolf2021!$J$9:$J$93*$C64*IF(AB$58=Fperm_SI_Woolf2021!$E$9:$E$93,1,EXP(LN((1.1*(Fperm_SI_Woolf2021!$E$9:$E$93-AB$58)-63.1579*EXP(-0.19*Fperm_SI_Woolf2021!$E$9:$E$93)+63.1579*EXP(-0.19*AB$58))/(Fperm_SI_Woolf2021!$E$9:$E$93-AB$58))*(AB$58-Fperm_SI_Woolf2021!$E$9:$E$93)/10))) + Fperm_SI_Woolf2021!$H$9:$H$93*EXP(-Fperm_SI_Woolf2021!$K$9:$K$93*$C64*IF(AB$58=Fperm_SI_Woolf2021!$E$9:$E$93,1,EXP(LN((1.1*(Fperm_SI_Woolf2021!$E$9:$E$93-AB$58)-63.1579*EXP(-0.19*Fperm_SI_Woolf2021!$E$9:$E$93)+63.1579*EXP(-0.19*AB$58))/(Fperm_SI_Woolf2021!$E$9:$E$93-AB$58))*(AB$58-Fperm_SI_Woolf2021!$E$9:$E$93)/10))),Fperm_SI_Woolf2021!$D$9:$D$93)*AB$57+INTERCEPT(Fperm_SI_Woolf2021!$F$9:$F$93*EXP(-Fperm_SI_Woolf2021!$I$9:$I$93*$C64*IF(AB$58=Fperm_SI_Woolf2021!$E$9:$E$93,1,EXP(LN((1.1*(Fperm_SI_Woolf2021!$E$9:$E$93-AB$58)-63.1579*EXP(-0.19*Fperm_SI_Woolf2021!$E$9:$E$93)+63.1579*EXP(-0.19*AB$58))/(Fperm_SI_Woolf2021!$E$9:$E$93-AB$58))*(AB$58-Fperm_SI_Woolf2021!$E$9:$E$93)/10))) + Fperm_SI_Woolf2021!$G$9:$G$93*EXP(-Fperm_SI_Woolf2021!$J$9:$J$93*$C64*IF(AB$58=Fperm_SI_Woolf2021!$E$9:$E$93,1,EXP(LN((1.1*(Fperm_SI_Woolf2021!$E$9:$E$93-AB$58)-63.1579*EXP(-0.19*Fperm_SI_Woolf2021!$E$9:$E$93)+63.1579*EXP(-0.19*AB$58))/(Fperm_SI_Woolf2021!$E$9:$E$93-AB$58))*(AB$58-Fperm_SI_Woolf2021!$E$9:$E$93)/10))) + Fperm_SI_Woolf2021!$H$9:$H$93*EXP(-Fperm_SI_Woolf2021!$K$9:$K$93*$C64*IF(AB$58=Fperm_SI_Woolf2021!$E$9:$E$93,1,EXP(LN((1.1*(Fperm_SI_Woolf2021!$E$9:$E$93-AB$58)-63.1579*EXP(-0.19*Fperm_SI_Woolf2021!$E$9:$E$93)+63.1579*EXP(-0.19*AB$58))/(Fperm_SI_Woolf2021!$E$9:$E$93-AB$58))*(AB$58-Fperm_SI_Woolf2021!$E$9:$E$93)/10))),Fperm_SI_Woolf2021!$D$9:$D$93))</f>
        <v>0.90017303073833677</v>
      </c>
      <c r="AC64" s="51" cm="1">
        <f t="array" ref="AC64">MIN(1,SLOPE(Fperm_SI_Woolf2021!$F$9:$F$93*EXP(-Fperm_SI_Woolf2021!$I$9:$I$93*$C64*IF(AC$58=Fperm_SI_Woolf2021!$E$9:$E$93,1,EXP(LN((1.1*(Fperm_SI_Woolf2021!$E$9:$E$93-AC$58)-63.1579*EXP(-0.19*Fperm_SI_Woolf2021!$E$9:$E$93)+63.1579*EXP(-0.19*AC$58))/(Fperm_SI_Woolf2021!$E$9:$E$93-AC$58))*(AC$58-Fperm_SI_Woolf2021!$E$9:$E$93)/10))) + Fperm_SI_Woolf2021!$G$9:$G$93*EXP(-Fperm_SI_Woolf2021!$J$9:$J$93*$C64*IF(AC$58=Fperm_SI_Woolf2021!$E$9:$E$93,1,EXP(LN((1.1*(Fperm_SI_Woolf2021!$E$9:$E$93-AC$58)-63.1579*EXP(-0.19*Fperm_SI_Woolf2021!$E$9:$E$93)+63.1579*EXP(-0.19*AC$58))/(Fperm_SI_Woolf2021!$E$9:$E$93-AC$58))*(AC$58-Fperm_SI_Woolf2021!$E$9:$E$93)/10))) + Fperm_SI_Woolf2021!$H$9:$H$93*EXP(-Fperm_SI_Woolf2021!$K$9:$K$93*$C64*IF(AC$58=Fperm_SI_Woolf2021!$E$9:$E$93,1,EXP(LN((1.1*(Fperm_SI_Woolf2021!$E$9:$E$93-AC$58)-63.1579*EXP(-0.19*Fperm_SI_Woolf2021!$E$9:$E$93)+63.1579*EXP(-0.19*AC$58))/(Fperm_SI_Woolf2021!$E$9:$E$93-AC$58))*(AC$58-Fperm_SI_Woolf2021!$E$9:$E$93)/10))),Fperm_SI_Woolf2021!$D$9:$D$93)*AC$57+INTERCEPT(Fperm_SI_Woolf2021!$F$9:$F$93*EXP(-Fperm_SI_Woolf2021!$I$9:$I$93*$C64*IF(AC$58=Fperm_SI_Woolf2021!$E$9:$E$93,1,EXP(LN((1.1*(Fperm_SI_Woolf2021!$E$9:$E$93-AC$58)-63.1579*EXP(-0.19*Fperm_SI_Woolf2021!$E$9:$E$93)+63.1579*EXP(-0.19*AC$58))/(Fperm_SI_Woolf2021!$E$9:$E$93-AC$58))*(AC$58-Fperm_SI_Woolf2021!$E$9:$E$93)/10))) + Fperm_SI_Woolf2021!$G$9:$G$93*EXP(-Fperm_SI_Woolf2021!$J$9:$J$93*$C64*IF(AC$58=Fperm_SI_Woolf2021!$E$9:$E$93,1,EXP(LN((1.1*(Fperm_SI_Woolf2021!$E$9:$E$93-AC$58)-63.1579*EXP(-0.19*Fperm_SI_Woolf2021!$E$9:$E$93)+63.1579*EXP(-0.19*AC$58))/(Fperm_SI_Woolf2021!$E$9:$E$93-AC$58))*(AC$58-Fperm_SI_Woolf2021!$E$9:$E$93)/10))) + Fperm_SI_Woolf2021!$H$9:$H$93*EXP(-Fperm_SI_Woolf2021!$K$9:$K$93*$C64*IF(AC$58=Fperm_SI_Woolf2021!$E$9:$E$93,1,EXP(LN((1.1*(Fperm_SI_Woolf2021!$E$9:$E$93-AC$58)-63.1579*EXP(-0.19*Fperm_SI_Woolf2021!$E$9:$E$93)+63.1579*EXP(-0.19*AC$58))/(Fperm_SI_Woolf2021!$E$9:$E$93-AC$58))*(AC$58-Fperm_SI_Woolf2021!$E$9:$E$93)/10))),Fperm_SI_Woolf2021!$D$9:$D$93))</f>
        <v>0.87769540497478493</v>
      </c>
      <c r="AD64" s="51" cm="1">
        <f t="array" ref="AD64">MIN(1,SLOPE(Fperm_SI_Woolf2021!$F$9:$F$93*EXP(-Fperm_SI_Woolf2021!$I$9:$I$93*$C64*IF(AD$58=Fperm_SI_Woolf2021!$E$9:$E$93,1,EXP(LN((1.1*(Fperm_SI_Woolf2021!$E$9:$E$93-AD$58)-63.1579*EXP(-0.19*Fperm_SI_Woolf2021!$E$9:$E$93)+63.1579*EXP(-0.19*AD$58))/(Fperm_SI_Woolf2021!$E$9:$E$93-AD$58))*(AD$58-Fperm_SI_Woolf2021!$E$9:$E$93)/10))) + Fperm_SI_Woolf2021!$G$9:$G$93*EXP(-Fperm_SI_Woolf2021!$J$9:$J$93*$C64*IF(AD$58=Fperm_SI_Woolf2021!$E$9:$E$93,1,EXP(LN((1.1*(Fperm_SI_Woolf2021!$E$9:$E$93-AD$58)-63.1579*EXP(-0.19*Fperm_SI_Woolf2021!$E$9:$E$93)+63.1579*EXP(-0.19*AD$58))/(Fperm_SI_Woolf2021!$E$9:$E$93-AD$58))*(AD$58-Fperm_SI_Woolf2021!$E$9:$E$93)/10))) + Fperm_SI_Woolf2021!$H$9:$H$93*EXP(-Fperm_SI_Woolf2021!$K$9:$K$93*$C64*IF(AD$58=Fperm_SI_Woolf2021!$E$9:$E$93,1,EXP(LN((1.1*(Fperm_SI_Woolf2021!$E$9:$E$93-AD$58)-63.1579*EXP(-0.19*Fperm_SI_Woolf2021!$E$9:$E$93)+63.1579*EXP(-0.19*AD$58))/(Fperm_SI_Woolf2021!$E$9:$E$93-AD$58))*(AD$58-Fperm_SI_Woolf2021!$E$9:$E$93)/10))),Fperm_SI_Woolf2021!$D$9:$D$93)*AD$57+INTERCEPT(Fperm_SI_Woolf2021!$F$9:$F$93*EXP(-Fperm_SI_Woolf2021!$I$9:$I$93*$C64*IF(AD$58=Fperm_SI_Woolf2021!$E$9:$E$93,1,EXP(LN((1.1*(Fperm_SI_Woolf2021!$E$9:$E$93-AD$58)-63.1579*EXP(-0.19*Fperm_SI_Woolf2021!$E$9:$E$93)+63.1579*EXP(-0.19*AD$58))/(Fperm_SI_Woolf2021!$E$9:$E$93-AD$58))*(AD$58-Fperm_SI_Woolf2021!$E$9:$E$93)/10))) + Fperm_SI_Woolf2021!$G$9:$G$93*EXP(-Fperm_SI_Woolf2021!$J$9:$J$93*$C64*IF(AD$58=Fperm_SI_Woolf2021!$E$9:$E$93,1,EXP(LN((1.1*(Fperm_SI_Woolf2021!$E$9:$E$93-AD$58)-63.1579*EXP(-0.19*Fperm_SI_Woolf2021!$E$9:$E$93)+63.1579*EXP(-0.19*AD$58))/(Fperm_SI_Woolf2021!$E$9:$E$93-AD$58))*(AD$58-Fperm_SI_Woolf2021!$E$9:$E$93)/10))) + Fperm_SI_Woolf2021!$H$9:$H$93*EXP(-Fperm_SI_Woolf2021!$K$9:$K$93*$C64*IF(AD$58=Fperm_SI_Woolf2021!$E$9:$E$93,1,EXP(LN((1.1*(Fperm_SI_Woolf2021!$E$9:$E$93-AD$58)-63.1579*EXP(-0.19*Fperm_SI_Woolf2021!$E$9:$E$93)+63.1579*EXP(-0.19*AD$58))/(Fperm_SI_Woolf2021!$E$9:$E$93-AD$58))*(AD$58-Fperm_SI_Woolf2021!$E$9:$E$93)/10))),Fperm_SI_Woolf2021!$D$9:$D$93))</f>
        <v>0.85521777921123321</v>
      </c>
      <c r="AE64" s="51" cm="1">
        <f t="array" ref="AE64">MIN(1,SLOPE(Fperm_SI_Woolf2021!$F$9:$F$93*EXP(-Fperm_SI_Woolf2021!$I$9:$I$93*$C64*IF(AE$58=Fperm_SI_Woolf2021!$E$9:$E$93,1,EXP(LN((1.1*(Fperm_SI_Woolf2021!$E$9:$E$93-AE$58)-63.1579*EXP(-0.19*Fperm_SI_Woolf2021!$E$9:$E$93)+63.1579*EXP(-0.19*AE$58))/(Fperm_SI_Woolf2021!$E$9:$E$93-AE$58))*(AE$58-Fperm_SI_Woolf2021!$E$9:$E$93)/10))) + Fperm_SI_Woolf2021!$G$9:$G$93*EXP(-Fperm_SI_Woolf2021!$J$9:$J$93*$C64*IF(AE$58=Fperm_SI_Woolf2021!$E$9:$E$93,1,EXP(LN((1.1*(Fperm_SI_Woolf2021!$E$9:$E$93-AE$58)-63.1579*EXP(-0.19*Fperm_SI_Woolf2021!$E$9:$E$93)+63.1579*EXP(-0.19*AE$58))/(Fperm_SI_Woolf2021!$E$9:$E$93-AE$58))*(AE$58-Fperm_SI_Woolf2021!$E$9:$E$93)/10))) + Fperm_SI_Woolf2021!$H$9:$H$93*EXP(-Fperm_SI_Woolf2021!$K$9:$K$93*$C64*IF(AE$58=Fperm_SI_Woolf2021!$E$9:$E$93,1,EXP(LN((1.1*(Fperm_SI_Woolf2021!$E$9:$E$93-AE$58)-63.1579*EXP(-0.19*Fperm_SI_Woolf2021!$E$9:$E$93)+63.1579*EXP(-0.19*AE$58))/(Fperm_SI_Woolf2021!$E$9:$E$93-AE$58))*(AE$58-Fperm_SI_Woolf2021!$E$9:$E$93)/10))),Fperm_SI_Woolf2021!$D$9:$D$93)*AE$57+INTERCEPT(Fperm_SI_Woolf2021!$F$9:$F$93*EXP(-Fperm_SI_Woolf2021!$I$9:$I$93*$C64*IF(AE$58=Fperm_SI_Woolf2021!$E$9:$E$93,1,EXP(LN((1.1*(Fperm_SI_Woolf2021!$E$9:$E$93-AE$58)-63.1579*EXP(-0.19*Fperm_SI_Woolf2021!$E$9:$E$93)+63.1579*EXP(-0.19*AE$58))/(Fperm_SI_Woolf2021!$E$9:$E$93-AE$58))*(AE$58-Fperm_SI_Woolf2021!$E$9:$E$93)/10))) + Fperm_SI_Woolf2021!$G$9:$G$93*EXP(-Fperm_SI_Woolf2021!$J$9:$J$93*$C64*IF(AE$58=Fperm_SI_Woolf2021!$E$9:$E$93,1,EXP(LN((1.1*(Fperm_SI_Woolf2021!$E$9:$E$93-AE$58)-63.1579*EXP(-0.19*Fperm_SI_Woolf2021!$E$9:$E$93)+63.1579*EXP(-0.19*AE$58))/(Fperm_SI_Woolf2021!$E$9:$E$93-AE$58))*(AE$58-Fperm_SI_Woolf2021!$E$9:$E$93)/10))) + Fperm_SI_Woolf2021!$H$9:$H$93*EXP(-Fperm_SI_Woolf2021!$K$9:$K$93*$C64*IF(AE$58=Fperm_SI_Woolf2021!$E$9:$E$93,1,EXP(LN((1.1*(Fperm_SI_Woolf2021!$E$9:$E$93-AE$58)-63.1579*EXP(-0.19*Fperm_SI_Woolf2021!$E$9:$E$93)+63.1579*EXP(-0.19*AE$58))/(Fperm_SI_Woolf2021!$E$9:$E$93-AE$58))*(AE$58-Fperm_SI_Woolf2021!$E$9:$E$93)/10))),Fperm_SI_Woolf2021!$D$9:$D$93))</f>
        <v>0.83274015344768137</v>
      </c>
      <c r="AF64" s="51" cm="1">
        <f t="array" ref="AF64">MIN(1,SLOPE(Fperm_SI_Woolf2021!$F$9:$F$93*EXP(-Fperm_SI_Woolf2021!$I$9:$I$93*$C64*IF(AF$58=Fperm_SI_Woolf2021!$E$9:$E$93,1,EXP(LN((1.1*(Fperm_SI_Woolf2021!$E$9:$E$93-AF$58)-63.1579*EXP(-0.19*Fperm_SI_Woolf2021!$E$9:$E$93)+63.1579*EXP(-0.19*AF$58))/(Fperm_SI_Woolf2021!$E$9:$E$93-AF$58))*(AF$58-Fperm_SI_Woolf2021!$E$9:$E$93)/10))) + Fperm_SI_Woolf2021!$G$9:$G$93*EXP(-Fperm_SI_Woolf2021!$J$9:$J$93*$C64*IF(AF$58=Fperm_SI_Woolf2021!$E$9:$E$93,1,EXP(LN((1.1*(Fperm_SI_Woolf2021!$E$9:$E$93-AF$58)-63.1579*EXP(-0.19*Fperm_SI_Woolf2021!$E$9:$E$93)+63.1579*EXP(-0.19*AF$58))/(Fperm_SI_Woolf2021!$E$9:$E$93-AF$58))*(AF$58-Fperm_SI_Woolf2021!$E$9:$E$93)/10))) + Fperm_SI_Woolf2021!$H$9:$H$93*EXP(-Fperm_SI_Woolf2021!$K$9:$K$93*$C64*IF(AF$58=Fperm_SI_Woolf2021!$E$9:$E$93,1,EXP(LN((1.1*(Fperm_SI_Woolf2021!$E$9:$E$93-AF$58)-63.1579*EXP(-0.19*Fperm_SI_Woolf2021!$E$9:$E$93)+63.1579*EXP(-0.19*AF$58))/(Fperm_SI_Woolf2021!$E$9:$E$93-AF$58))*(AF$58-Fperm_SI_Woolf2021!$E$9:$E$93)/10))),Fperm_SI_Woolf2021!$D$9:$D$93)*AF$57+INTERCEPT(Fperm_SI_Woolf2021!$F$9:$F$93*EXP(-Fperm_SI_Woolf2021!$I$9:$I$93*$C64*IF(AF$58=Fperm_SI_Woolf2021!$E$9:$E$93,1,EXP(LN((1.1*(Fperm_SI_Woolf2021!$E$9:$E$93-AF$58)-63.1579*EXP(-0.19*Fperm_SI_Woolf2021!$E$9:$E$93)+63.1579*EXP(-0.19*AF$58))/(Fperm_SI_Woolf2021!$E$9:$E$93-AF$58))*(AF$58-Fperm_SI_Woolf2021!$E$9:$E$93)/10))) + Fperm_SI_Woolf2021!$G$9:$G$93*EXP(-Fperm_SI_Woolf2021!$J$9:$J$93*$C64*IF(AF$58=Fperm_SI_Woolf2021!$E$9:$E$93,1,EXP(LN((1.1*(Fperm_SI_Woolf2021!$E$9:$E$93-AF$58)-63.1579*EXP(-0.19*Fperm_SI_Woolf2021!$E$9:$E$93)+63.1579*EXP(-0.19*AF$58))/(Fperm_SI_Woolf2021!$E$9:$E$93-AF$58))*(AF$58-Fperm_SI_Woolf2021!$E$9:$E$93)/10))) + Fperm_SI_Woolf2021!$H$9:$H$93*EXP(-Fperm_SI_Woolf2021!$K$9:$K$93*$C64*IF(AF$58=Fperm_SI_Woolf2021!$E$9:$E$93,1,EXP(LN((1.1*(Fperm_SI_Woolf2021!$E$9:$E$93-AF$58)-63.1579*EXP(-0.19*Fperm_SI_Woolf2021!$E$9:$E$93)+63.1579*EXP(-0.19*AF$58))/(Fperm_SI_Woolf2021!$E$9:$E$93-AF$58))*(AF$58-Fperm_SI_Woolf2021!$E$9:$E$93)/10))),Fperm_SI_Woolf2021!$D$9:$D$93))</f>
        <v>0.81026252768412954</v>
      </c>
      <c r="AG64" s="51" cm="1">
        <f t="array" ref="AG64">MIN(1,SLOPE(Fperm_SI_Woolf2021!$F$9:$F$93*EXP(-Fperm_SI_Woolf2021!$I$9:$I$93*$C64*IF(AG$58=Fperm_SI_Woolf2021!$E$9:$E$93,1,EXP(LN((1.1*(Fperm_SI_Woolf2021!$E$9:$E$93-AG$58)-63.1579*EXP(-0.19*Fperm_SI_Woolf2021!$E$9:$E$93)+63.1579*EXP(-0.19*AG$58))/(Fperm_SI_Woolf2021!$E$9:$E$93-AG$58))*(AG$58-Fperm_SI_Woolf2021!$E$9:$E$93)/10))) + Fperm_SI_Woolf2021!$G$9:$G$93*EXP(-Fperm_SI_Woolf2021!$J$9:$J$93*$C64*IF(AG$58=Fperm_SI_Woolf2021!$E$9:$E$93,1,EXP(LN((1.1*(Fperm_SI_Woolf2021!$E$9:$E$93-AG$58)-63.1579*EXP(-0.19*Fperm_SI_Woolf2021!$E$9:$E$93)+63.1579*EXP(-0.19*AG$58))/(Fperm_SI_Woolf2021!$E$9:$E$93-AG$58))*(AG$58-Fperm_SI_Woolf2021!$E$9:$E$93)/10))) + Fperm_SI_Woolf2021!$H$9:$H$93*EXP(-Fperm_SI_Woolf2021!$K$9:$K$93*$C64*IF(AG$58=Fperm_SI_Woolf2021!$E$9:$E$93,1,EXP(LN((1.1*(Fperm_SI_Woolf2021!$E$9:$E$93-AG$58)-63.1579*EXP(-0.19*Fperm_SI_Woolf2021!$E$9:$E$93)+63.1579*EXP(-0.19*AG$58))/(Fperm_SI_Woolf2021!$E$9:$E$93-AG$58))*(AG$58-Fperm_SI_Woolf2021!$E$9:$E$93)/10))),Fperm_SI_Woolf2021!$D$9:$D$93)*AG$57+INTERCEPT(Fperm_SI_Woolf2021!$F$9:$F$93*EXP(-Fperm_SI_Woolf2021!$I$9:$I$93*$C64*IF(AG$58=Fperm_SI_Woolf2021!$E$9:$E$93,1,EXP(LN((1.1*(Fperm_SI_Woolf2021!$E$9:$E$93-AG$58)-63.1579*EXP(-0.19*Fperm_SI_Woolf2021!$E$9:$E$93)+63.1579*EXP(-0.19*AG$58))/(Fperm_SI_Woolf2021!$E$9:$E$93-AG$58))*(AG$58-Fperm_SI_Woolf2021!$E$9:$E$93)/10))) + Fperm_SI_Woolf2021!$G$9:$G$93*EXP(-Fperm_SI_Woolf2021!$J$9:$J$93*$C64*IF(AG$58=Fperm_SI_Woolf2021!$E$9:$E$93,1,EXP(LN((1.1*(Fperm_SI_Woolf2021!$E$9:$E$93-AG$58)-63.1579*EXP(-0.19*Fperm_SI_Woolf2021!$E$9:$E$93)+63.1579*EXP(-0.19*AG$58))/(Fperm_SI_Woolf2021!$E$9:$E$93-AG$58))*(AG$58-Fperm_SI_Woolf2021!$E$9:$E$93)/10))) + Fperm_SI_Woolf2021!$H$9:$H$93*EXP(-Fperm_SI_Woolf2021!$K$9:$K$93*$C64*IF(AG$58=Fperm_SI_Woolf2021!$E$9:$E$93,1,EXP(LN((1.1*(Fperm_SI_Woolf2021!$E$9:$E$93-AG$58)-63.1579*EXP(-0.19*Fperm_SI_Woolf2021!$E$9:$E$93)+63.1579*EXP(-0.19*AG$58))/(Fperm_SI_Woolf2021!$E$9:$E$93-AG$58))*(AG$58-Fperm_SI_Woolf2021!$E$9:$E$93)/10))),Fperm_SI_Woolf2021!$D$9:$D$93))</f>
        <v>0.78778490192057771</v>
      </c>
      <c r="AH64" s="51" cm="1">
        <f t="array" ref="AH64">MIN(1,SLOPE(Fperm_SI_Woolf2021!$F$9:$F$93*EXP(-Fperm_SI_Woolf2021!$I$9:$I$93*$C64*IF(AH$58=Fperm_SI_Woolf2021!$E$9:$E$93,1,EXP(LN((1.1*(Fperm_SI_Woolf2021!$E$9:$E$93-AH$58)-63.1579*EXP(-0.19*Fperm_SI_Woolf2021!$E$9:$E$93)+63.1579*EXP(-0.19*AH$58))/(Fperm_SI_Woolf2021!$E$9:$E$93-AH$58))*(AH$58-Fperm_SI_Woolf2021!$E$9:$E$93)/10))) + Fperm_SI_Woolf2021!$G$9:$G$93*EXP(-Fperm_SI_Woolf2021!$J$9:$J$93*$C64*IF(AH$58=Fperm_SI_Woolf2021!$E$9:$E$93,1,EXP(LN((1.1*(Fperm_SI_Woolf2021!$E$9:$E$93-AH$58)-63.1579*EXP(-0.19*Fperm_SI_Woolf2021!$E$9:$E$93)+63.1579*EXP(-0.19*AH$58))/(Fperm_SI_Woolf2021!$E$9:$E$93-AH$58))*(AH$58-Fperm_SI_Woolf2021!$E$9:$E$93)/10))) + Fperm_SI_Woolf2021!$H$9:$H$93*EXP(-Fperm_SI_Woolf2021!$K$9:$K$93*$C64*IF(AH$58=Fperm_SI_Woolf2021!$E$9:$E$93,1,EXP(LN((1.1*(Fperm_SI_Woolf2021!$E$9:$E$93-AH$58)-63.1579*EXP(-0.19*Fperm_SI_Woolf2021!$E$9:$E$93)+63.1579*EXP(-0.19*AH$58))/(Fperm_SI_Woolf2021!$E$9:$E$93-AH$58))*(AH$58-Fperm_SI_Woolf2021!$E$9:$E$93)/10))),Fperm_SI_Woolf2021!$D$9:$D$93)*AH$57+INTERCEPT(Fperm_SI_Woolf2021!$F$9:$F$93*EXP(-Fperm_SI_Woolf2021!$I$9:$I$93*$C64*IF(AH$58=Fperm_SI_Woolf2021!$E$9:$E$93,1,EXP(LN((1.1*(Fperm_SI_Woolf2021!$E$9:$E$93-AH$58)-63.1579*EXP(-0.19*Fperm_SI_Woolf2021!$E$9:$E$93)+63.1579*EXP(-0.19*AH$58))/(Fperm_SI_Woolf2021!$E$9:$E$93-AH$58))*(AH$58-Fperm_SI_Woolf2021!$E$9:$E$93)/10))) + Fperm_SI_Woolf2021!$G$9:$G$93*EXP(-Fperm_SI_Woolf2021!$J$9:$J$93*$C64*IF(AH$58=Fperm_SI_Woolf2021!$E$9:$E$93,1,EXP(LN((1.1*(Fperm_SI_Woolf2021!$E$9:$E$93-AH$58)-63.1579*EXP(-0.19*Fperm_SI_Woolf2021!$E$9:$E$93)+63.1579*EXP(-0.19*AH$58))/(Fperm_SI_Woolf2021!$E$9:$E$93-AH$58))*(AH$58-Fperm_SI_Woolf2021!$E$9:$E$93)/10))) + Fperm_SI_Woolf2021!$H$9:$H$93*EXP(-Fperm_SI_Woolf2021!$K$9:$K$93*$C64*IF(AH$58=Fperm_SI_Woolf2021!$E$9:$E$93,1,EXP(LN((1.1*(Fperm_SI_Woolf2021!$E$9:$E$93-AH$58)-63.1579*EXP(-0.19*Fperm_SI_Woolf2021!$E$9:$E$93)+63.1579*EXP(-0.19*AH$58))/(Fperm_SI_Woolf2021!$E$9:$E$93-AH$58))*(AH$58-Fperm_SI_Woolf2021!$E$9:$E$93)/10))),Fperm_SI_Woolf2021!$D$9:$D$93))</f>
        <v>1</v>
      </c>
      <c r="AI64" s="51" cm="1">
        <f t="array" ref="AI64">MIN(1,SLOPE(Fperm_SI_Woolf2021!$F$9:$F$93*EXP(-Fperm_SI_Woolf2021!$I$9:$I$93*$C64*IF(AI$58=Fperm_SI_Woolf2021!$E$9:$E$93,1,EXP(LN((1.1*(Fperm_SI_Woolf2021!$E$9:$E$93-AI$58)-63.1579*EXP(-0.19*Fperm_SI_Woolf2021!$E$9:$E$93)+63.1579*EXP(-0.19*AI$58))/(Fperm_SI_Woolf2021!$E$9:$E$93-AI$58))*(AI$58-Fperm_SI_Woolf2021!$E$9:$E$93)/10))) + Fperm_SI_Woolf2021!$G$9:$G$93*EXP(-Fperm_SI_Woolf2021!$J$9:$J$93*$C64*IF(AI$58=Fperm_SI_Woolf2021!$E$9:$E$93,1,EXP(LN((1.1*(Fperm_SI_Woolf2021!$E$9:$E$93-AI$58)-63.1579*EXP(-0.19*Fperm_SI_Woolf2021!$E$9:$E$93)+63.1579*EXP(-0.19*AI$58))/(Fperm_SI_Woolf2021!$E$9:$E$93-AI$58))*(AI$58-Fperm_SI_Woolf2021!$E$9:$E$93)/10))) + Fperm_SI_Woolf2021!$H$9:$H$93*EXP(-Fperm_SI_Woolf2021!$K$9:$K$93*$C64*IF(AI$58=Fperm_SI_Woolf2021!$E$9:$E$93,1,EXP(LN((1.1*(Fperm_SI_Woolf2021!$E$9:$E$93-AI$58)-63.1579*EXP(-0.19*Fperm_SI_Woolf2021!$E$9:$E$93)+63.1579*EXP(-0.19*AI$58))/(Fperm_SI_Woolf2021!$E$9:$E$93-AI$58))*(AI$58-Fperm_SI_Woolf2021!$E$9:$E$93)/10))),Fperm_SI_Woolf2021!$D$9:$D$93)*AI$57+INTERCEPT(Fperm_SI_Woolf2021!$F$9:$F$93*EXP(-Fperm_SI_Woolf2021!$I$9:$I$93*$C64*IF(AI$58=Fperm_SI_Woolf2021!$E$9:$E$93,1,EXP(LN((1.1*(Fperm_SI_Woolf2021!$E$9:$E$93-AI$58)-63.1579*EXP(-0.19*Fperm_SI_Woolf2021!$E$9:$E$93)+63.1579*EXP(-0.19*AI$58))/(Fperm_SI_Woolf2021!$E$9:$E$93-AI$58))*(AI$58-Fperm_SI_Woolf2021!$E$9:$E$93)/10))) + Fperm_SI_Woolf2021!$G$9:$G$93*EXP(-Fperm_SI_Woolf2021!$J$9:$J$93*$C64*IF(AI$58=Fperm_SI_Woolf2021!$E$9:$E$93,1,EXP(LN((1.1*(Fperm_SI_Woolf2021!$E$9:$E$93-AI$58)-63.1579*EXP(-0.19*Fperm_SI_Woolf2021!$E$9:$E$93)+63.1579*EXP(-0.19*AI$58))/(Fperm_SI_Woolf2021!$E$9:$E$93-AI$58))*(AI$58-Fperm_SI_Woolf2021!$E$9:$E$93)/10))) + Fperm_SI_Woolf2021!$H$9:$H$93*EXP(-Fperm_SI_Woolf2021!$K$9:$K$93*$C64*IF(AI$58=Fperm_SI_Woolf2021!$E$9:$E$93,1,EXP(LN((1.1*(Fperm_SI_Woolf2021!$E$9:$E$93-AI$58)-63.1579*EXP(-0.19*Fperm_SI_Woolf2021!$E$9:$E$93)+63.1579*EXP(-0.19*AI$58))/(Fperm_SI_Woolf2021!$E$9:$E$93-AI$58))*(AI$58-Fperm_SI_Woolf2021!$E$9:$E$93)/10))),Fperm_SI_Woolf2021!$D$9:$D$93))</f>
        <v>1</v>
      </c>
      <c r="AJ64" s="51" cm="1">
        <f t="array" ref="AJ64">MIN(1,SLOPE(Fperm_SI_Woolf2021!$F$9:$F$93*EXP(-Fperm_SI_Woolf2021!$I$9:$I$93*$C64*IF(AJ$58=Fperm_SI_Woolf2021!$E$9:$E$93,1,EXP(LN((1.1*(Fperm_SI_Woolf2021!$E$9:$E$93-AJ$58)-63.1579*EXP(-0.19*Fperm_SI_Woolf2021!$E$9:$E$93)+63.1579*EXP(-0.19*AJ$58))/(Fperm_SI_Woolf2021!$E$9:$E$93-AJ$58))*(AJ$58-Fperm_SI_Woolf2021!$E$9:$E$93)/10))) + Fperm_SI_Woolf2021!$G$9:$G$93*EXP(-Fperm_SI_Woolf2021!$J$9:$J$93*$C64*IF(AJ$58=Fperm_SI_Woolf2021!$E$9:$E$93,1,EXP(LN((1.1*(Fperm_SI_Woolf2021!$E$9:$E$93-AJ$58)-63.1579*EXP(-0.19*Fperm_SI_Woolf2021!$E$9:$E$93)+63.1579*EXP(-0.19*AJ$58))/(Fperm_SI_Woolf2021!$E$9:$E$93-AJ$58))*(AJ$58-Fperm_SI_Woolf2021!$E$9:$E$93)/10))) + Fperm_SI_Woolf2021!$H$9:$H$93*EXP(-Fperm_SI_Woolf2021!$K$9:$K$93*$C64*IF(AJ$58=Fperm_SI_Woolf2021!$E$9:$E$93,1,EXP(LN((1.1*(Fperm_SI_Woolf2021!$E$9:$E$93-AJ$58)-63.1579*EXP(-0.19*Fperm_SI_Woolf2021!$E$9:$E$93)+63.1579*EXP(-0.19*AJ$58))/(Fperm_SI_Woolf2021!$E$9:$E$93-AJ$58))*(AJ$58-Fperm_SI_Woolf2021!$E$9:$E$93)/10))),Fperm_SI_Woolf2021!$D$9:$D$93)*AJ$57+INTERCEPT(Fperm_SI_Woolf2021!$F$9:$F$93*EXP(-Fperm_SI_Woolf2021!$I$9:$I$93*$C64*IF(AJ$58=Fperm_SI_Woolf2021!$E$9:$E$93,1,EXP(LN((1.1*(Fperm_SI_Woolf2021!$E$9:$E$93-AJ$58)-63.1579*EXP(-0.19*Fperm_SI_Woolf2021!$E$9:$E$93)+63.1579*EXP(-0.19*AJ$58))/(Fperm_SI_Woolf2021!$E$9:$E$93-AJ$58))*(AJ$58-Fperm_SI_Woolf2021!$E$9:$E$93)/10))) + Fperm_SI_Woolf2021!$G$9:$G$93*EXP(-Fperm_SI_Woolf2021!$J$9:$J$93*$C64*IF(AJ$58=Fperm_SI_Woolf2021!$E$9:$E$93,1,EXP(LN((1.1*(Fperm_SI_Woolf2021!$E$9:$E$93-AJ$58)-63.1579*EXP(-0.19*Fperm_SI_Woolf2021!$E$9:$E$93)+63.1579*EXP(-0.19*AJ$58))/(Fperm_SI_Woolf2021!$E$9:$E$93-AJ$58))*(AJ$58-Fperm_SI_Woolf2021!$E$9:$E$93)/10))) + Fperm_SI_Woolf2021!$H$9:$H$93*EXP(-Fperm_SI_Woolf2021!$K$9:$K$93*$C64*IF(AJ$58=Fperm_SI_Woolf2021!$E$9:$E$93,1,EXP(LN((1.1*(Fperm_SI_Woolf2021!$E$9:$E$93-AJ$58)-63.1579*EXP(-0.19*Fperm_SI_Woolf2021!$E$9:$E$93)+63.1579*EXP(-0.19*AJ$58))/(Fperm_SI_Woolf2021!$E$9:$E$93-AJ$58))*(AJ$58-Fperm_SI_Woolf2021!$E$9:$E$93)/10))),Fperm_SI_Woolf2021!$D$9:$D$93))</f>
        <v>1</v>
      </c>
      <c r="AK64" s="51" cm="1">
        <f t="array" ref="AK64">MIN(1,SLOPE(Fperm_SI_Woolf2021!$F$9:$F$93*EXP(-Fperm_SI_Woolf2021!$I$9:$I$93*$C64*IF(AK$58=Fperm_SI_Woolf2021!$E$9:$E$93,1,EXP(LN((1.1*(Fperm_SI_Woolf2021!$E$9:$E$93-AK$58)-63.1579*EXP(-0.19*Fperm_SI_Woolf2021!$E$9:$E$93)+63.1579*EXP(-0.19*AK$58))/(Fperm_SI_Woolf2021!$E$9:$E$93-AK$58))*(AK$58-Fperm_SI_Woolf2021!$E$9:$E$93)/10))) + Fperm_SI_Woolf2021!$G$9:$G$93*EXP(-Fperm_SI_Woolf2021!$J$9:$J$93*$C64*IF(AK$58=Fperm_SI_Woolf2021!$E$9:$E$93,1,EXP(LN((1.1*(Fperm_SI_Woolf2021!$E$9:$E$93-AK$58)-63.1579*EXP(-0.19*Fperm_SI_Woolf2021!$E$9:$E$93)+63.1579*EXP(-0.19*AK$58))/(Fperm_SI_Woolf2021!$E$9:$E$93-AK$58))*(AK$58-Fperm_SI_Woolf2021!$E$9:$E$93)/10))) + Fperm_SI_Woolf2021!$H$9:$H$93*EXP(-Fperm_SI_Woolf2021!$K$9:$K$93*$C64*IF(AK$58=Fperm_SI_Woolf2021!$E$9:$E$93,1,EXP(LN((1.1*(Fperm_SI_Woolf2021!$E$9:$E$93-AK$58)-63.1579*EXP(-0.19*Fperm_SI_Woolf2021!$E$9:$E$93)+63.1579*EXP(-0.19*AK$58))/(Fperm_SI_Woolf2021!$E$9:$E$93-AK$58))*(AK$58-Fperm_SI_Woolf2021!$E$9:$E$93)/10))),Fperm_SI_Woolf2021!$D$9:$D$93)*AK$57+INTERCEPT(Fperm_SI_Woolf2021!$F$9:$F$93*EXP(-Fperm_SI_Woolf2021!$I$9:$I$93*$C64*IF(AK$58=Fperm_SI_Woolf2021!$E$9:$E$93,1,EXP(LN((1.1*(Fperm_SI_Woolf2021!$E$9:$E$93-AK$58)-63.1579*EXP(-0.19*Fperm_SI_Woolf2021!$E$9:$E$93)+63.1579*EXP(-0.19*AK$58))/(Fperm_SI_Woolf2021!$E$9:$E$93-AK$58))*(AK$58-Fperm_SI_Woolf2021!$E$9:$E$93)/10))) + Fperm_SI_Woolf2021!$G$9:$G$93*EXP(-Fperm_SI_Woolf2021!$J$9:$J$93*$C64*IF(AK$58=Fperm_SI_Woolf2021!$E$9:$E$93,1,EXP(LN((1.1*(Fperm_SI_Woolf2021!$E$9:$E$93-AK$58)-63.1579*EXP(-0.19*Fperm_SI_Woolf2021!$E$9:$E$93)+63.1579*EXP(-0.19*AK$58))/(Fperm_SI_Woolf2021!$E$9:$E$93-AK$58))*(AK$58-Fperm_SI_Woolf2021!$E$9:$E$93)/10))) + Fperm_SI_Woolf2021!$H$9:$H$93*EXP(-Fperm_SI_Woolf2021!$K$9:$K$93*$C64*IF(AK$58=Fperm_SI_Woolf2021!$E$9:$E$93,1,EXP(LN((1.1*(Fperm_SI_Woolf2021!$E$9:$E$93-AK$58)-63.1579*EXP(-0.19*Fperm_SI_Woolf2021!$E$9:$E$93)+63.1579*EXP(-0.19*AK$58))/(Fperm_SI_Woolf2021!$E$9:$E$93-AK$58))*(AK$58-Fperm_SI_Woolf2021!$E$9:$E$93)/10))),Fperm_SI_Woolf2021!$D$9:$D$93))</f>
        <v>1</v>
      </c>
      <c r="AL64" s="51" cm="1">
        <f t="array" ref="AL64">MIN(1,SLOPE(Fperm_SI_Woolf2021!$F$9:$F$93*EXP(-Fperm_SI_Woolf2021!$I$9:$I$93*$C64*IF(AL$58=Fperm_SI_Woolf2021!$E$9:$E$93,1,EXP(LN((1.1*(Fperm_SI_Woolf2021!$E$9:$E$93-AL$58)-63.1579*EXP(-0.19*Fperm_SI_Woolf2021!$E$9:$E$93)+63.1579*EXP(-0.19*AL$58))/(Fperm_SI_Woolf2021!$E$9:$E$93-AL$58))*(AL$58-Fperm_SI_Woolf2021!$E$9:$E$93)/10))) + Fperm_SI_Woolf2021!$G$9:$G$93*EXP(-Fperm_SI_Woolf2021!$J$9:$J$93*$C64*IF(AL$58=Fperm_SI_Woolf2021!$E$9:$E$93,1,EXP(LN((1.1*(Fperm_SI_Woolf2021!$E$9:$E$93-AL$58)-63.1579*EXP(-0.19*Fperm_SI_Woolf2021!$E$9:$E$93)+63.1579*EXP(-0.19*AL$58))/(Fperm_SI_Woolf2021!$E$9:$E$93-AL$58))*(AL$58-Fperm_SI_Woolf2021!$E$9:$E$93)/10))) + Fperm_SI_Woolf2021!$H$9:$H$93*EXP(-Fperm_SI_Woolf2021!$K$9:$K$93*$C64*IF(AL$58=Fperm_SI_Woolf2021!$E$9:$E$93,1,EXP(LN((1.1*(Fperm_SI_Woolf2021!$E$9:$E$93-AL$58)-63.1579*EXP(-0.19*Fperm_SI_Woolf2021!$E$9:$E$93)+63.1579*EXP(-0.19*AL$58))/(Fperm_SI_Woolf2021!$E$9:$E$93-AL$58))*(AL$58-Fperm_SI_Woolf2021!$E$9:$E$93)/10))),Fperm_SI_Woolf2021!$D$9:$D$93)*AL$57+INTERCEPT(Fperm_SI_Woolf2021!$F$9:$F$93*EXP(-Fperm_SI_Woolf2021!$I$9:$I$93*$C64*IF(AL$58=Fperm_SI_Woolf2021!$E$9:$E$93,1,EXP(LN((1.1*(Fperm_SI_Woolf2021!$E$9:$E$93-AL$58)-63.1579*EXP(-0.19*Fperm_SI_Woolf2021!$E$9:$E$93)+63.1579*EXP(-0.19*AL$58))/(Fperm_SI_Woolf2021!$E$9:$E$93-AL$58))*(AL$58-Fperm_SI_Woolf2021!$E$9:$E$93)/10))) + Fperm_SI_Woolf2021!$G$9:$G$93*EXP(-Fperm_SI_Woolf2021!$J$9:$J$93*$C64*IF(AL$58=Fperm_SI_Woolf2021!$E$9:$E$93,1,EXP(LN((1.1*(Fperm_SI_Woolf2021!$E$9:$E$93-AL$58)-63.1579*EXP(-0.19*Fperm_SI_Woolf2021!$E$9:$E$93)+63.1579*EXP(-0.19*AL$58))/(Fperm_SI_Woolf2021!$E$9:$E$93-AL$58))*(AL$58-Fperm_SI_Woolf2021!$E$9:$E$93)/10))) + Fperm_SI_Woolf2021!$H$9:$H$93*EXP(-Fperm_SI_Woolf2021!$K$9:$K$93*$C64*IF(AL$58=Fperm_SI_Woolf2021!$E$9:$E$93,1,EXP(LN((1.1*(Fperm_SI_Woolf2021!$E$9:$E$93-AL$58)-63.1579*EXP(-0.19*Fperm_SI_Woolf2021!$E$9:$E$93)+63.1579*EXP(-0.19*AL$58))/(Fperm_SI_Woolf2021!$E$9:$E$93-AL$58))*(AL$58-Fperm_SI_Woolf2021!$E$9:$E$93)/10))),Fperm_SI_Woolf2021!$D$9:$D$93))</f>
        <v>0.99053235206806822</v>
      </c>
      <c r="AM64" s="51" cm="1">
        <f t="array" ref="AM64">MIN(1,SLOPE(Fperm_SI_Woolf2021!$F$9:$F$93*EXP(-Fperm_SI_Woolf2021!$I$9:$I$93*$C64*IF(AM$58=Fperm_SI_Woolf2021!$E$9:$E$93,1,EXP(LN((1.1*(Fperm_SI_Woolf2021!$E$9:$E$93-AM$58)-63.1579*EXP(-0.19*Fperm_SI_Woolf2021!$E$9:$E$93)+63.1579*EXP(-0.19*AM$58))/(Fperm_SI_Woolf2021!$E$9:$E$93-AM$58))*(AM$58-Fperm_SI_Woolf2021!$E$9:$E$93)/10))) + Fperm_SI_Woolf2021!$G$9:$G$93*EXP(-Fperm_SI_Woolf2021!$J$9:$J$93*$C64*IF(AM$58=Fperm_SI_Woolf2021!$E$9:$E$93,1,EXP(LN((1.1*(Fperm_SI_Woolf2021!$E$9:$E$93-AM$58)-63.1579*EXP(-0.19*Fperm_SI_Woolf2021!$E$9:$E$93)+63.1579*EXP(-0.19*AM$58))/(Fperm_SI_Woolf2021!$E$9:$E$93-AM$58))*(AM$58-Fperm_SI_Woolf2021!$E$9:$E$93)/10))) + Fperm_SI_Woolf2021!$H$9:$H$93*EXP(-Fperm_SI_Woolf2021!$K$9:$K$93*$C64*IF(AM$58=Fperm_SI_Woolf2021!$E$9:$E$93,1,EXP(LN((1.1*(Fperm_SI_Woolf2021!$E$9:$E$93-AM$58)-63.1579*EXP(-0.19*Fperm_SI_Woolf2021!$E$9:$E$93)+63.1579*EXP(-0.19*AM$58))/(Fperm_SI_Woolf2021!$E$9:$E$93-AM$58))*(AM$58-Fperm_SI_Woolf2021!$E$9:$E$93)/10))),Fperm_SI_Woolf2021!$D$9:$D$93)*AM$57+INTERCEPT(Fperm_SI_Woolf2021!$F$9:$F$93*EXP(-Fperm_SI_Woolf2021!$I$9:$I$93*$C64*IF(AM$58=Fperm_SI_Woolf2021!$E$9:$E$93,1,EXP(LN((1.1*(Fperm_SI_Woolf2021!$E$9:$E$93-AM$58)-63.1579*EXP(-0.19*Fperm_SI_Woolf2021!$E$9:$E$93)+63.1579*EXP(-0.19*AM$58))/(Fperm_SI_Woolf2021!$E$9:$E$93-AM$58))*(AM$58-Fperm_SI_Woolf2021!$E$9:$E$93)/10))) + Fperm_SI_Woolf2021!$G$9:$G$93*EXP(-Fperm_SI_Woolf2021!$J$9:$J$93*$C64*IF(AM$58=Fperm_SI_Woolf2021!$E$9:$E$93,1,EXP(LN((1.1*(Fperm_SI_Woolf2021!$E$9:$E$93-AM$58)-63.1579*EXP(-0.19*Fperm_SI_Woolf2021!$E$9:$E$93)+63.1579*EXP(-0.19*AM$58))/(Fperm_SI_Woolf2021!$E$9:$E$93-AM$58))*(AM$58-Fperm_SI_Woolf2021!$E$9:$E$93)/10))) + Fperm_SI_Woolf2021!$H$9:$H$93*EXP(-Fperm_SI_Woolf2021!$K$9:$K$93*$C64*IF(AM$58=Fperm_SI_Woolf2021!$E$9:$E$93,1,EXP(LN((1.1*(Fperm_SI_Woolf2021!$E$9:$E$93-AM$58)-63.1579*EXP(-0.19*Fperm_SI_Woolf2021!$E$9:$E$93)+63.1579*EXP(-0.19*AM$58))/(Fperm_SI_Woolf2021!$E$9:$E$93-AM$58))*(AM$58-Fperm_SI_Woolf2021!$E$9:$E$93)/10))),Fperm_SI_Woolf2021!$D$9:$D$93))</f>
        <v>0.96446527170038554</v>
      </c>
      <c r="AN64" s="51" cm="1">
        <f t="array" ref="AN64">MIN(1,SLOPE(Fperm_SI_Woolf2021!$F$9:$F$93*EXP(-Fperm_SI_Woolf2021!$I$9:$I$93*$C64*IF(AN$58=Fperm_SI_Woolf2021!$E$9:$E$93,1,EXP(LN((1.1*(Fperm_SI_Woolf2021!$E$9:$E$93-AN$58)-63.1579*EXP(-0.19*Fperm_SI_Woolf2021!$E$9:$E$93)+63.1579*EXP(-0.19*AN$58))/(Fperm_SI_Woolf2021!$E$9:$E$93-AN$58))*(AN$58-Fperm_SI_Woolf2021!$E$9:$E$93)/10))) + Fperm_SI_Woolf2021!$G$9:$G$93*EXP(-Fperm_SI_Woolf2021!$J$9:$J$93*$C64*IF(AN$58=Fperm_SI_Woolf2021!$E$9:$E$93,1,EXP(LN((1.1*(Fperm_SI_Woolf2021!$E$9:$E$93-AN$58)-63.1579*EXP(-0.19*Fperm_SI_Woolf2021!$E$9:$E$93)+63.1579*EXP(-0.19*AN$58))/(Fperm_SI_Woolf2021!$E$9:$E$93-AN$58))*(AN$58-Fperm_SI_Woolf2021!$E$9:$E$93)/10))) + Fperm_SI_Woolf2021!$H$9:$H$93*EXP(-Fperm_SI_Woolf2021!$K$9:$K$93*$C64*IF(AN$58=Fperm_SI_Woolf2021!$E$9:$E$93,1,EXP(LN((1.1*(Fperm_SI_Woolf2021!$E$9:$E$93-AN$58)-63.1579*EXP(-0.19*Fperm_SI_Woolf2021!$E$9:$E$93)+63.1579*EXP(-0.19*AN$58))/(Fperm_SI_Woolf2021!$E$9:$E$93-AN$58))*(AN$58-Fperm_SI_Woolf2021!$E$9:$E$93)/10))),Fperm_SI_Woolf2021!$D$9:$D$93)*AN$57+INTERCEPT(Fperm_SI_Woolf2021!$F$9:$F$93*EXP(-Fperm_SI_Woolf2021!$I$9:$I$93*$C64*IF(AN$58=Fperm_SI_Woolf2021!$E$9:$E$93,1,EXP(LN((1.1*(Fperm_SI_Woolf2021!$E$9:$E$93-AN$58)-63.1579*EXP(-0.19*Fperm_SI_Woolf2021!$E$9:$E$93)+63.1579*EXP(-0.19*AN$58))/(Fperm_SI_Woolf2021!$E$9:$E$93-AN$58))*(AN$58-Fperm_SI_Woolf2021!$E$9:$E$93)/10))) + Fperm_SI_Woolf2021!$G$9:$G$93*EXP(-Fperm_SI_Woolf2021!$J$9:$J$93*$C64*IF(AN$58=Fperm_SI_Woolf2021!$E$9:$E$93,1,EXP(LN((1.1*(Fperm_SI_Woolf2021!$E$9:$E$93-AN$58)-63.1579*EXP(-0.19*Fperm_SI_Woolf2021!$E$9:$E$93)+63.1579*EXP(-0.19*AN$58))/(Fperm_SI_Woolf2021!$E$9:$E$93-AN$58))*(AN$58-Fperm_SI_Woolf2021!$E$9:$E$93)/10))) + Fperm_SI_Woolf2021!$H$9:$H$93*EXP(-Fperm_SI_Woolf2021!$K$9:$K$93*$C64*IF(AN$58=Fperm_SI_Woolf2021!$E$9:$E$93,1,EXP(LN((1.1*(Fperm_SI_Woolf2021!$E$9:$E$93-AN$58)-63.1579*EXP(-0.19*Fperm_SI_Woolf2021!$E$9:$E$93)+63.1579*EXP(-0.19*AN$58))/(Fperm_SI_Woolf2021!$E$9:$E$93-AN$58))*(AN$58-Fperm_SI_Woolf2021!$E$9:$E$93)/10))),Fperm_SI_Woolf2021!$D$9:$D$93))</f>
        <v>0.93839819133270286</v>
      </c>
      <c r="AO64" s="51" cm="1">
        <f t="array" ref="AO64">MIN(1,SLOPE(Fperm_SI_Woolf2021!$F$9:$F$93*EXP(-Fperm_SI_Woolf2021!$I$9:$I$93*$C64*IF(AO$58=Fperm_SI_Woolf2021!$E$9:$E$93,1,EXP(LN((1.1*(Fperm_SI_Woolf2021!$E$9:$E$93-AO$58)-63.1579*EXP(-0.19*Fperm_SI_Woolf2021!$E$9:$E$93)+63.1579*EXP(-0.19*AO$58))/(Fperm_SI_Woolf2021!$E$9:$E$93-AO$58))*(AO$58-Fperm_SI_Woolf2021!$E$9:$E$93)/10))) + Fperm_SI_Woolf2021!$G$9:$G$93*EXP(-Fperm_SI_Woolf2021!$J$9:$J$93*$C64*IF(AO$58=Fperm_SI_Woolf2021!$E$9:$E$93,1,EXP(LN((1.1*(Fperm_SI_Woolf2021!$E$9:$E$93-AO$58)-63.1579*EXP(-0.19*Fperm_SI_Woolf2021!$E$9:$E$93)+63.1579*EXP(-0.19*AO$58))/(Fperm_SI_Woolf2021!$E$9:$E$93-AO$58))*(AO$58-Fperm_SI_Woolf2021!$E$9:$E$93)/10))) + Fperm_SI_Woolf2021!$H$9:$H$93*EXP(-Fperm_SI_Woolf2021!$K$9:$K$93*$C64*IF(AO$58=Fperm_SI_Woolf2021!$E$9:$E$93,1,EXP(LN((1.1*(Fperm_SI_Woolf2021!$E$9:$E$93-AO$58)-63.1579*EXP(-0.19*Fperm_SI_Woolf2021!$E$9:$E$93)+63.1579*EXP(-0.19*AO$58))/(Fperm_SI_Woolf2021!$E$9:$E$93-AO$58))*(AO$58-Fperm_SI_Woolf2021!$E$9:$E$93)/10))),Fperm_SI_Woolf2021!$D$9:$D$93)*AO$57+INTERCEPT(Fperm_SI_Woolf2021!$F$9:$F$93*EXP(-Fperm_SI_Woolf2021!$I$9:$I$93*$C64*IF(AO$58=Fperm_SI_Woolf2021!$E$9:$E$93,1,EXP(LN((1.1*(Fperm_SI_Woolf2021!$E$9:$E$93-AO$58)-63.1579*EXP(-0.19*Fperm_SI_Woolf2021!$E$9:$E$93)+63.1579*EXP(-0.19*AO$58))/(Fperm_SI_Woolf2021!$E$9:$E$93-AO$58))*(AO$58-Fperm_SI_Woolf2021!$E$9:$E$93)/10))) + Fperm_SI_Woolf2021!$G$9:$G$93*EXP(-Fperm_SI_Woolf2021!$J$9:$J$93*$C64*IF(AO$58=Fperm_SI_Woolf2021!$E$9:$E$93,1,EXP(LN((1.1*(Fperm_SI_Woolf2021!$E$9:$E$93-AO$58)-63.1579*EXP(-0.19*Fperm_SI_Woolf2021!$E$9:$E$93)+63.1579*EXP(-0.19*AO$58))/(Fperm_SI_Woolf2021!$E$9:$E$93-AO$58))*(AO$58-Fperm_SI_Woolf2021!$E$9:$E$93)/10))) + Fperm_SI_Woolf2021!$H$9:$H$93*EXP(-Fperm_SI_Woolf2021!$K$9:$K$93*$C64*IF(AO$58=Fperm_SI_Woolf2021!$E$9:$E$93,1,EXP(LN((1.1*(Fperm_SI_Woolf2021!$E$9:$E$93-AO$58)-63.1579*EXP(-0.19*Fperm_SI_Woolf2021!$E$9:$E$93)+63.1579*EXP(-0.19*AO$58))/(Fperm_SI_Woolf2021!$E$9:$E$93-AO$58))*(AO$58-Fperm_SI_Woolf2021!$E$9:$E$93)/10))),Fperm_SI_Woolf2021!$D$9:$D$93))</f>
        <v>0.91233111096502006</v>
      </c>
      <c r="AP64" s="51" cm="1">
        <f t="array" ref="AP64">MIN(1,SLOPE(Fperm_SI_Woolf2021!$F$9:$F$93*EXP(-Fperm_SI_Woolf2021!$I$9:$I$93*$C64*IF(AP$58=Fperm_SI_Woolf2021!$E$9:$E$93,1,EXP(LN((1.1*(Fperm_SI_Woolf2021!$E$9:$E$93-AP$58)-63.1579*EXP(-0.19*Fperm_SI_Woolf2021!$E$9:$E$93)+63.1579*EXP(-0.19*AP$58))/(Fperm_SI_Woolf2021!$E$9:$E$93-AP$58))*(AP$58-Fperm_SI_Woolf2021!$E$9:$E$93)/10))) + Fperm_SI_Woolf2021!$G$9:$G$93*EXP(-Fperm_SI_Woolf2021!$J$9:$J$93*$C64*IF(AP$58=Fperm_SI_Woolf2021!$E$9:$E$93,1,EXP(LN((1.1*(Fperm_SI_Woolf2021!$E$9:$E$93-AP$58)-63.1579*EXP(-0.19*Fperm_SI_Woolf2021!$E$9:$E$93)+63.1579*EXP(-0.19*AP$58))/(Fperm_SI_Woolf2021!$E$9:$E$93-AP$58))*(AP$58-Fperm_SI_Woolf2021!$E$9:$E$93)/10))) + Fperm_SI_Woolf2021!$H$9:$H$93*EXP(-Fperm_SI_Woolf2021!$K$9:$K$93*$C64*IF(AP$58=Fperm_SI_Woolf2021!$E$9:$E$93,1,EXP(LN((1.1*(Fperm_SI_Woolf2021!$E$9:$E$93-AP$58)-63.1579*EXP(-0.19*Fperm_SI_Woolf2021!$E$9:$E$93)+63.1579*EXP(-0.19*AP$58))/(Fperm_SI_Woolf2021!$E$9:$E$93-AP$58))*(AP$58-Fperm_SI_Woolf2021!$E$9:$E$93)/10))),Fperm_SI_Woolf2021!$D$9:$D$93)*AP$57+INTERCEPT(Fperm_SI_Woolf2021!$F$9:$F$93*EXP(-Fperm_SI_Woolf2021!$I$9:$I$93*$C64*IF(AP$58=Fperm_SI_Woolf2021!$E$9:$E$93,1,EXP(LN((1.1*(Fperm_SI_Woolf2021!$E$9:$E$93-AP$58)-63.1579*EXP(-0.19*Fperm_SI_Woolf2021!$E$9:$E$93)+63.1579*EXP(-0.19*AP$58))/(Fperm_SI_Woolf2021!$E$9:$E$93-AP$58))*(AP$58-Fperm_SI_Woolf2021!$E$9:$E$93)/10))) + Fperm_SI_Woolf2021!$G$9:$G$93*EXP(-Fperm_SI_Woolf2021!$J$9:$J$93*$C64*IF(AP$58=Fperm_SI_Woolf2021!$E$9:$E$93,1,EXP(LN((1.1*(Fperm_SI_Woolf2021!$E$9:$E$93-AP$58)-63.1579*EXP(-0.19*Fperm_SI_Woolf2021!$E$9:$E$93)+63.1579*EXP(-0.19*AP$58))/(Fperm_SI_Woolf2021!$E$9:$E$93-AP$58))*(AP$58-Fperm_SI_Woolf2021!$E$9:$E$93)/10))) + Fperm_SI_Woolf2021!$H$9:$H$93*EXP(-Fperm_SI_Woolf2021!$K$9:$K$93*$C64*IF(AP$58=Fperm_SI_Woolf2021!$E$9:$E$93,1,EXP(LN((1.1*(Fperm_SI_Woolf2021!$E$9:$E$93-AP$58)-63.1579*EXP(-0.19*Fperm_SI_Woolf2021!$E$9:$E$93)+63.1579*EXP(-0.19*AP$58))/(Fperm_SI_Woolf2021!$E$9:$E$93-AP$58))*(AP$58-Fperm_SI_Woolf2021!$E$9:$E$93)/10))),Fperm_SI_Woolf2021!$D$9:$D$93))</f>
        <v>0.88626403059733749</v>
      </c>
      <c r="AQ64" s="51" cm="1">
        <f t="array" ref="AQ64">MIN(1,SLOPE(Fperm_SI_Woolf2021!$F$9:$F$93*EXP(-Fperm_SI_Woolf2021!$I$9:$I$93*$C64*IF(AQ$58=Fperm_SI_Woolf2021!$E$9:$E$93,1,EXP(LN((1.1*(Fperm_SI_Woolf2021!$E$9:$E$93-AQ$58)-63.1579*EXP(-0.19*Fperm_SI_Woolf2021!$E$9:$E$93)+63.1579*EXP(-0.19*AQ$58))/(Fperm_SI_Woolf2021!$E$9:$E$93-AQ$58))*(AQ$58-Fperm_SI_Woolf2021!$E$9:$E$93)/10))) + Fperm_SI_Woolf2021!$G$9:$G$93*EXP(-Fperm_SI_Woolf2021!$J$9:$J$93*$C64*IF(AQ$58=Fperm_SI_Woolf2021!$E$9:$E$93,1,EXP(LN((1.1*(Fperm_SI_Woolf2021!$E$9:$E$93-AQ$58)-63.1579*EXP(-0.19*Fperm_SI_Woolf2021!$E$9:$E$93)+63.1579*EXP(-0.19*AQ$58))/(Fperm_SI_Woolf2021!$E$9:$E$93-AQ$58))*(AQ$58-Fperm_SI_Woolf2021!$E$9:$E$93)/10))) + Fperm_SI_Woolf2021!$H$9:$H$93*EXP(-Fperm_SI_Woolf2021!$K$9:$K$93*$C64*IF(AQ$58=Fperm_SI_Woolf2021!$E$9:$E$93,1,EXP(LN((1.1*(Fperm_SI_Woolf2021!$E$9:$E$93-AQ$58)-63.1579*EXP(-0.19*Fperm_SI_Woolf2021!$E$9:$E$93)+63.1579*EXP(-0.19*AQ$58))/(Fperm_SI_Woolf2021!$E$9:$E$93-AQ$58))*(AQ$58-Fperm_SI_Woolf2021!$E$9:$E$93)/10))),Fperm_SI_Woolf2021!$D$9:$D$93)*AQ$57+INTERCEPT(Fperm_SI_Woolf2021!$F$9:$F$93*EXP(-Fperm_SI_Woolf2021!$I$9:$I$93*$C64*IF(AQ$58=Fperm_SI_Woolf2021!$E$9:$E$93,1,EXP(LN((1.1*(Fperm_SI_Woolf2021!$E$9:$E$93-AQ$58)-63.1579*EXP(-0.19*Fperm_SI_Woolf2021!$E$9:$E$93)+63.1579*EXP(-0.19*AQ$58))/(Fperm_SI_Woolf2021!$E$9:$E$93-AQ$58))*(AQ$58-Fperm_SI_Woolf2021!$E$9:$E$93)/10))) + Fperm_SI_Woolf2021!$G$9:$G$93*EXP(-Fperm_SI_Woolf2021!$J$9:$J$93*$C64*IF(AQ$58=Fperm_SI_Woolf2021!$E$9:$E$93,1,EXP(LN((1.1*(Fperm_SI_Woolf2021!$E$9:$E$93-AQ$58)-63.1579*EXP(-0.19*Fperm_SI_Woolf2021!$E$9:$E$93)+63.1579*EXP(-0.19*AQ$58))/(Fperm_SI_Woolf2021!$E$9:$E$93-AQ$58))*(AQ$58-Fperm_SI_Woolf2021!$E$9:$E$93)/10))) + Fperm_SI_Woolf2021!$H$9:$H$93*EXP(-Fperm_SI_Woolf2021!$K$9:$K$93*$C64*IF(AQ$58=Fperm_SI_Woolf2021!$E$9:$E$93,1,EXP(LN((1.1*(Fperm_SI_Woolf2021!$E$9:$E$93-AQ$58)-63.1579*EXP(-0.19*Fperm_SI_Woolf2021!$E$9:$E$93)+63.1579*EXP(-0.19*AQ$58))/(Fperm_SI_Woolf2021!$E$9:$E$93-AQ$58))*(AQ$58-Fperm_SI_Woolf2021!$E$9:$E$93)/10))),Fperm_SI_Woolf2021!$D$9:$D$93))</f>
        <v>0.8601969502296547</v>
      </c>
      <c r="AR64" s="51" cm="1">
        <f t="array" ref="AR64">MIN(1,SLOPE(Fperm_SI_Woolf2021!$F$9:$F$93*EXP(-Fperm_SI_Woolf2021!$I$9:$I$93*$C64*IF(AR$58=Fperm_SI_Woolf2021!$E$9:$E$93,1,EXP(LN((1.1*(Fperm_SI_Woolf2021!$E$9:$E$93-AR$58)-63.1579*EXP(-0.19*Fperm_SI_Woolf2021!$E$9:$E$93)+63.1579*EXP(-0.19*AR$58))/(Fperm_SI_Woolf2021!$E$9:$E$93-AR$58))*(AR$58-Fperm_SI_Woolf2021!$E$9:$E$93)/10))) + Fperm_SI_Woolf2021!$G$9:$G$93*EXP(-Fperm_SI_Woolf2021!$J$9:$J$93*$C64*IF(AR$58=Fperm_SI_Woolf2021!$E$9:$E$93,1,EXP(LN((1.1*(Fperm_SI_Woolf2021!$E$9:$E$93-AR$58)-63.1579*EXP(-0.19*Fperm_SI_Woolf2021!$E$9:$E$93)+63.1579*EXP(-0.19*AR$58))/(Fperm_SI_Woolf2021!$E$9:$E$93-AR$58))*(AR$58-Fperm_SI_Woolf2021!$E$9:$E$93)/10))) + Fperm_SI_Woolf2021!$H$9:$H$93*EXP(-Fperm_SI_Woolf2021!$K$9:$K$93*$C64*IF(AR$58=Fperm_SI_Woolf2021!$E$9:$E$93,1,EXP(LN((1.1*(Fperm_SI_Woolf2021!$E$9:$E$93-AR$58)-63.1579*EXP(-0.19*Fperm_SI_Woolf2021!$E$9:$E$93)+63.1579*EXP(-0.19*AR$58))/(Fperm_SI_Woolf2021!$E$9:$E$93-AR$58))*(AR$58-Fperm_SI_Woolf2021!$E$9:$E$93)/10))),Fperm_SI_Woolf2021!$D$9:$D$93)*AR$57+INTERCEPT(Fperm_SI_Woolf2021!$F$9:$F$93*EXP(-Fperm_SI_Woolf2021!$I$9:$I$93*$C64*IF(AR$58=Fperm_SI_Woolf2021!$E$9:$E$93,1,EXP(LN((1.1*(Fperm_SI_Woolf2021!$E$9:$E$93-AR$58)-63.1579*EXP(-0.19*Fperm_SI_Woolf2021!$E$9:$E$93)+63.1579*EXP(-0.19*AR$58))/(Fperm_SI_Woolf2021!$E$9:$E$93-AR$58))*(AR$58-Fperm_SI_Woolf2021!$E$9:$E$93)/10))) + Fperm_SI_Woolf2021!$G$9:$G$93*EXP(-Fperm_SI_Woolf2021!$J$9:$J$93*$C64*IF(AR$58=Fperm_SI_Woolf2021!$E$9:$E$93,1,EXP(LN((1.1*(Fperm_SI_Woolf2021!$E$9:$E$93-AR$58)-63.1579*EXP(-0.19*Fperm_SI_Woolf2021!$E$9:$E$93)+63.1579*EXP(-0.19*AR$58))/(Fperm_SI_Woolf2021!$E$9:$E$93-AR$58))*(AR$58-Fperm_SI_Woolf2021!$E$9:$E$93)/10))) + Fperm_SI_Woolf2021!$H$9:$H$93*EXP(-Fperm_SI_Woolf2021!$K$9:$K$93*$C64*IF(AR$58=Fperm_SI_Woolf2021!$E$9:$E$93,1,EXP(LN((1.1*(Fperm_SI_Woolf2021!$E$9:$E$93-AR$58)-63.1579*EXP(-0.19*Fperm_SI_Woolf2021!$E$9:$E$93)+63.1579*EXP(-0.19*AR$58))/(Fperm_SI_Woolf2021!$E$9:$E$93-AR$58))*(AR$58-Fperm_SI_Woolf2021!$E$9:$E$93)/10))),Fperm_SI_Woolf2021!$D$9:$D$93))</f>
        <v>0.83412986986197202</v>
      </c>
      <c r="AS64" s="51" cm="1">
        <f t="array" ref="AS64">MIN(1,SLOPE(Fperm_SI_Woolf2021!$F$9:$F$93*EXP(-Fperm_SI_Woolf2021!$I$9:$I$93*$C64*IF(AS$58=Fperm_SI_Woolf2021!$E$9:$E$93,1,EXP(LN((1.1*(Fperm_SI_Woolf2021!$E$9:$E$93-AS$58)-63.1579*EXP(-0.19*Fperm_SI_Woolf2021!$E$9:$E$93)+63.1579*EXP(-0.19*AS$58))/(Fperm_SI_Woolf2021!$E$9:$E$93-AS$58))*(AS$58-Fperm_SI_Woolf2021!$E$9:$E$93)/10))) + Fperm_SI_Woolf2021!$G$9:$G$93*EXP(-Fperm_SI_Woolf2021!$J$9:$J$93*$C64*IF(AS$58=Fperm_SI_Woolf2021!$E$9:$E$93,1,EXP(LN((1.1*(Fperm_SI_Woolf2021!$E$9:$E$93-AS$58)-63.1579*EXP(-0.19*Fperm_SI_Woolf2021!$E$9:$E$93)+63.1579*EXP(-0.19*AS$58))/(Fperm_SI_Woolf2021!$E$9:$E$93-AS$58))*(AS$58-Fperm_SI_Woolf2021!$E$9:$E$93)/10))) + Fperm_SI_Woolf2021!$H$9:$H$93*EXP(-Fperm_SI_Woolf2021!$K$9:$K$93*$C64*IF(AS$58=Fperm_SI_Woolf2021!$E$9:$E$93,1,EXP(LN((1.1*(Fperm_SI_Woolf2021!$E$9:$E$93-AS$58)-63.1579*EXP(-0.19*Fperm_SI_Woolf2021!$E$9:$E$93)+63.1579*EXP(-0.19*AS$58))/(Fperm_SI_Woolf2021!$E$9:$E$93-AS$58))*(AS$58-Fperm_SI_Woolf2021!$E$9:$E$93)/10))),Fperm_SI_Woolf2021!$D$9:$D$93)*AS$57+INTERCEPT(Fperm_SI_Woolf2021!$F$9:$F$93*EXP(-Fperm_SI_Woolf2021!$I$9:$I$93*$C64*IF(AS$58=Fperm_SI_Woolf2021!$E$9:$E$93,1,EXP(LN((1.1*(Fperm_SI_Woolf2021!$E$9:$E$93-AS$58)-63.1579*EXP(-0.19*Fperm_SI_Woolf2021!$E$9:$E$93)+63.1579*EXP(-0.19*AS$58))/(Fperm_SI_Woolf2021!$E$9:$E$93-AS$58))*(AS$58-Fperm_SI_Woolf2021!$E$9:$E$93)/10))) + Fperm_SI_Woolf2021!$G$9:$G$93*EXP(-Fperm_SI_Woolf2021!$J$9:$J$93*$C64*IF(AS$58=Fperm_SI_Woolf2021!$E$9:$E$93,1,EXP(LN((1.1*(Fperm_SI_Woolf2021!$E$9:$E$93-AS$58)-63.1579*EXP(-0.19*Fperm_SI_Woolf2021!$E$9:$E$93)+63.1579*EXP(-0.19*AS$58))/(Fperm_SI_Woolf2021!$E$9:$E$93-AS$58))*(AS$58-Fperm_SI_Woolf2021!$E$9:$E$93)/10))) + Fperm_SI_Woolf2021!$H$9:$H$93*EXP(-Fperm_SI_Woolf2021!$K$9:$K$93*$C64*IF(AS$58=Fperm_SI_Woolf2021!$E$9:$E$93,1,EXP(LN((1.1*(Fperm_SI_Woolf2021!$E$9:$E$93-AS$58)-63.1579*EXP(-0.19*Fperm_SI_Woolf2021!$E$9:$E$93)+63.1579*EXP(-0.19*AS$58))/(Fperm_SI_Woolf2021!$E$9:$E$93-AS$58))*(AS$58-Fperm_SI_Woolf2021!$E$9:$E$93)/10))),Fperm_SI_Woolf2021!$D$9:$D$93))</f>
        <v>0.80806278949428934</v>
      </c>
      <c r="AT64" s="51" cm="1">
        <f t="array" ref="AT64">MIN(1,SLOPE(Fperm_SI_Woolf2021!$F$9:$F$93*EXP(-Fperm_SI_Woolf2021!$I$9:$I$93*$C64*IF(AT$58=Fperm_SI_Woolf2021!$E$9:$E$93,1,EXP(LN((1.1*(Fperm_SI_Woolf2021!$E$9:$E$93-AT$58)-63.1579*EXP(-0.19*Fperm_SI_Woolf2021!$E$9:$E$93)+63.1579*EXP(-0.19*AT$58))/(Fperm_SI_Woolf2021!$E$9:$E$93-AT$58))*(AT$58-Fperm_SI_Woolf2021!$E$9:$E$93)/10))) + Fperm_SI_Woolf2021!$G$9:$G$93*EXP(-Fperm_SI_Woolf2021!$J$9:$J$93*$C64*IF(AT$58=Fperm_SI_Woolf2021!$E$9:$E$93,1,EXP(LN((1.1*(Fperm_SI_Woolf2021!$E$9:$E$93-AT$58)-63.1579*EXP(-0.19*Fperm_SI_Woolf2021!$E$9:$E$93)+63.1579*EXP(-0.19*AT$58))/(Fperm_SI_Woolf2021!$E$9:$E$93-AT$58))*(AT$58-Fperm_SI_Woolf2021!$E$9:$E$93)/10))) + Fperm_SI_Woolf2021!$H$9:$H$93*EXP(-Fperm_SI_Woolf2021!$K$9:$K$93*$C64*IF(AT$58=Fperm_SI_Woolf2021!$E$9:$E$93,1,EXP(LN((1.1*(Fperm_SI_Woolf2021!$E$9:$E$93-AT$58)-63.1579*EXP(-0.19*Fperm_SI_Woolf2021!$E$9:$E$93)+63.1579*EXP(-0.19*AT$58))/(Fperm_SI_Woolf2021!$E$9:$E$93-AT$58))*(AT$58-Fperm_SI_Woolf2021!$E$9:$E$93)/10))),Fperm_SI_Woolf2021!$D$9:$D$93)*AT$57+INTERCEPT(Fperm_SI_Woolf2021!$F$9:$F$93*EXP(-Fperm_SI_Woolf2021!$I$9:$I$93*$C64*IF(AT$58=Fperm_SI_Woolf2021!$E$9:$E$93,1,EXP(LN((1.1*(Fperm_SI_Woolf2021!$E$9:$E$93-AT$58)-63.1579*EXP(-0.19*Fperm_SI_Woolf2021!$E$9:$E$93)+63.1579*EXP(-0.19*AT$58))/(Fperm_SI_Woolf2021!$E$9:$E$93-AT$58))*(AT$58-Fperm_SI_Woolf2021!$E$9:$E$93)/10))) + Fperm_SI_Woolf2021!$G$9:$G$93*EXP(-Fperm_SI_Woolf2021!$J$9:$J$93*$C64*IF(AT$58=Fperm_SI_Woolf2021!$E$9:$E$93,1,EXP(LN((1.1*(Fperm_SI_Woolf2021!$E$9:$E$93-AT$58)-63.1579*EXP(-0.19*Fperm_SI_Woolf2021!$E$9:$E$93)+63.1579*EXP(-0.19*AT$58))/(Fperm_SI_Woolf2021!$E$9:$E$93-AT$58))*(AT$58-Fperm_SI_Woolf2021!$E$9:$E$93)/10))) + Fperm_SI_Woolf2021!$H$9:$H$93*EXP(-Fperm_SI_Woolf2021!$K$9:$K$93*$C64*IF(AT$58=Fperm_SI_Woolf2021!$E$9:$E$93,1,EXP(LN((1.1*(Fperm_SI_Woolf2021!$E$9:$E$93-AT$58)-63.1579*EXP(-0.19*Fperm_SI_Woolf2021!$E$9:$E$93)+63.1579*EXP(-0.19*AT$58))/(Fperm_SI_Woolf2021!$E$9:$E$93-AT$58))*(AT$58-Fperm_SI_Woolf2021!$E$9:$E$93)/10))),Fperm_SI_Woolf2021!$D$9:$D$93))</f>
        <v>0.78199570912660654</v>
      </c>
      <c r="AU64" s="51" cm="1">
        <f t="array" ref="AU64">MIN(1,SLOPE(Fperm_SI_Woolf2021!$F$9:$F$93*EXP(-Fperm_SI_Woolf2021!$I$9:$I$93*$C64*IF(AU$58=Fperm_SI_Woolf2021!$E$9:$E$93,1,EXP(LN((1.1*(Fperm_SI_Woolf2021!$E$9:$E$93-AU$58)-63.1579*EXP(-0.19*Fperm_SI_Woolf2021!$E$9:$E$93)+63.1579*EXP(-0.19*AU$58))/(Fperm_SI_Woolf2021!$E$9:$E$93-AU$58))*(AU$58-Fperm_SI_Woolf2021!$E$9:$E$93)/10))) + Fperm_SI_Woolf2021!$G$9:$G$93*EXP(-Fperm_SI_Woolf2021!$J$9:$J$93*$C64*IF(AU$58=Fperm_SI_Woolf2021!$E$9:$E$93,1,EXP(LN((1.1*(Fperm_SI_Woolf2021!$E$9:$E$93-AU$58)-63.1579*EXP(-0.19*Fperm_SI_Woolf2021!$E$9:$E$93)+63.1579*EXP(-0.19*AU$58))/(Fperm_SI_Woolf2021!$E$9:$E$93-AU$58))*(AU$58-Fperm_SI_Woolf2021!$E$9:$E$93)/10))) + Fperm_SI_Woolf2021!$H$9:$H$93*EXP(-Fperm_SI_Woolf2021!$K$9:$K$93*$C64*IF(AU$58=Fperm_SI_Woolf2021!$E$9:$E$93,1,EXP(LN((1.1*(Fperm_SI_Woolf2021!$E$9:$E$93-AU$58)-63.1579*EXP(-0.19*Fperm_SI_Woolf2021!$E$9:$E$93)+63.1579*EXP(-0.19*AU$58))/(Fperm_SI_Woolf2021!$E$9:$E$93-AU$58))*(AU$58-Fperm_SI_Woolf2021!$E$9:$E$93)/10))),Fperm_SI_Woolf2021!$D$9:$D$93)*AU$57+INTERCEPT(Fperm_SI_Woolf2021!$F$9:$F$93*EXP(-Fperm_SI_Woolf2021!$I$9:$I$93*$C64*IF(AU$58=Fperm_SI_Woolf2021!$E$9:$E$93,1,EXP(LN((1.1*(Fperm_SI_Woolf2021!$E$9:$E$93-AU$58)-63.1579*EXP(-0.19*Fperm_SI_Woolf2021!$E$9:$E$93)+63.1579*EXP(-0.19*AU$58))/(Fperm_SI_Woolf2021!$E$9:$E$93-AU$58))*(AU$58-Fperm_SI_Woolf2021!$E$9:$E$93)/10))) + Fperm_SI_Woolf2021!$G$9:$G$93*EXP(-Fperm_SI_Woolf2021!$J$9:$J$93*$C64*IF(AU$58=Fperm_SI_Woolf2021!$E$9:$E$93,1,EXP(LN((1.1*(Fperm_SI_Woolf2021!$E$9:$E$93-AU$58)-63.1579*EXP(-0.19*Fperm_SI_Woolf2021!$E$9:$E$93)+63.1579*EXP(-0.19*AU$58))/(Fperm_SI_Woolf2021!$E$9:$E$93-AU$58))*(AU$58-Fperm_SI_Woolf2021!$E$9:$E$93)/10))) + Fperm_SI_Woolf2021!$H$9:$H$93*EXP(-Fperm_SI_Woolf2021!$K$9:$K$93*$C64*IF(AU$58=Fperm_SI_Woolf2021!$E$9:$E$93,1,EXP(LN((1.1*(Fperm_SI_Woolf2021!$E$9:$E$93-AU$58)-63.1579*EXP(-0.19*Fperm_SI_Woolf2021!$E$9:$E$93)+63.1579*EXP(-0.19*AU$58))/(Fperm_SI_Woolf2021!$E$9:$E$93-AU$58))*(AU$58-Fperm_SI_Woolf2021!$E$9:$E$93)/10))),Fperm_SI_Woolf2021!$D$9:$D$93))</f>
        <v>0.75592862875892386</v>
      </c>
      <c r="AV64" s="51" cm="1">
        <f t="array" ref="AV64">MIN(1,SLOPE(Fperm_SI_Woolf2021!$F$9:$F$93*EXP(-Fperm_SI_Woolf2021!$I$9:$I$93*$C64*IF(AV$58=Fperm_SI_Woolf2021!$E$9:$E$93,1,EXP(LN((1.1*(Fperm_SI_Woolf2021!$E$9:$E$93-AV$58)-63.1579*EXP(-0.19*Fperm_SI_Woolf2021!$E$9:$E$93)+63.1579*EXP(-0.19*AV$58))/(Fperm_SI_Woolf2021!$E$9:$E$93-AV$58))*(AV$58-Fperm_SI_Woolf2021!$E$9:$E$93)/10))) + Fperm_SI_Woolf2021!$G$9:$G$93*EXP(-Fperm_SI_Woolf2021!$J$9:$J$93*$C64*IF(AV$58=Fperm_SI_Woolf2021!$E$9:$E$93,1,EXP(LN((1.1*(Fperm_SI_Woolf2021!$E$9:$E$93-AV$58)-63.1579*EXP(-0.19*Fperm_SI_Woolf2021!$E$9:$E$93)+63.1579*EXP(-0.19*AV$58))/(Fperm_SI_Woolf2021!$E$9:$E$93-AV$58))*(AV$58-Fperm_SI_Woolf2021!$E$9:$E$93)/10))) + Fperm_SI_Woolf2021!$H$9:$H$93*EXP(-Fperm_SI_Woolf2021!$K$9:$K$93*$C64*IF(AV$58=Fperm_SI_Woolf2021!$E$9:$E$93,1,EXP(LN((1.1*(Fperm_SI_Woolf2021!$E$9:$E$93-AV$58)-63.1579*EXP(-0.19*Fperm_SI_Woolf2021!$E$9:$E$93)+63.1579*EXP(-0.19*AV$58))/(Fperm_SI_Woolf2021!$E$9:$E$93-AV$58))*(AV$58-Fperm_SI_Woolf2021!$E$9:$E$93)/10))),Fperm_SI_Woolf2021!$D$9:$D$93)*AV$57+INTERCEPT(Fperm_SI_Woolf2021!$F$9:$F$93*EXP(-Fperm_SI_Woolf2021!$I$9:$I$93*$C64*IF(AV$58=Fperm_SI_Woolf2021!$E$9:$E$93,1,EXP(LN((1.1*(Fperm_SI_Woolf2021!$E$9:$E$93-AV$58)-63.1579*EXP(-0.19*Fperm_SI_Woolf2021!$E$9:$E$93)+63.1579*EXP(-0.19*AV$58))/(Fperm_SI_Woolf2021!$E$9:$E$93-AV$58))*(AV$58-Fperm_SI_Woolf2021!$E$9:$E$93)/10))) + Fperm_SI_Woolf2021!$G$9:$G$93*EXP(-Fperm_SI_Woolf2021!$J$9:$J$93*$C64*IF(AV$58=Fperm_SI_Woolf2021!$E$9:$E$93,1,EXP(LN((1.1*(Fperm_SI_Woolf2021!$E$9:$E$93-AV$58)-63.1579*EXP(-0.19*Fperm_SI_Woolf2021!$E$9:$E$93)+63.1579*EXP(-0.19*AV$58))/(Fperm_SI_Woolf2021!$E$9:$E$93-AV$58))*(AV$58-Fperm_SI_Woolf2021!$E$9:$E$93)/10))) + Fperm_SI_Woolf2021!$H$9:$H$93*EXP(-Fperm_SI_Woolf2021!$K$9:$K$93*$C64*IF(AV$58=Fperm_SI_Woolf2021!$E$9:$E$93,1,EXP(LN((1.1*(Fperm_SI_Woolf2021!$E$9:$E$93-AV$58)-63.1579*EXP(-0.19*Fperm_SI_Woolf2021!$E$9:$E$93)+63.1579*EXP(-0.19*AV$58))/(Fperm_SI_Woolf2021!$E$9:$E$93-AV$58))*(AV$58-Fperm_SI_Woolf2021!$E$9:$E$93)/10))),Fperm_SI_Woolf2021!$D$9:$D$93))</f>
        <v>0.72986154839124118</v>
      </c>
      <c r="AW64" s="51" cm="1">
        <f t="array" ref="AW64">MIN(1,SLOPE(Fperm_SI_Woolf2021!$F$9:$F$93*EXP(-Fperm_SI_Woolf2021!$I$9:$I$93*$C64*IF(AW$58=Fperm_SI_Woolf2021!$E$9:$E$93,1,EXP(LN((1.1*(Fperm_SI_Woolf2021!$E$9:$E$93-AW$58)-63.1579*EXP(-0.19*Fperm_SI_Woolf2021!$E$9:$E$93)+63.1579*EXP(-0.19*AW$58))/(Fperm_SI_Woolf2021!$E$9:$E$93-AW$58))*(AW$58-Fperm_SI_Woolf2021!$E$9:$E$93)/10))) + Fperm_SI_Woolf2021!$G$9:$G$93*EXP(-Fperm_SI_Woolf2021!$J$9:$J$93*$C64*IF(AW$58=Fperm_SI_Woolf2021!$E$9:$E$93,1,EXP(LN((1.1*(Fperm_SI_Woolf2021!$E$9:$E$93-AW$58)-63.1579*EXP(-0.19*Fperm_SI_Woolf2021!$E$9:$E$93)+63.1579*EXP(-0.19*AW$58))/(Fperm_SI_Woolf2021!$E$9:$E$93-AW$58))*(AW$58-Fperm_SI_Woolf2021!$E$9:$E$93)/10))) + Fperm_SI_Woolf2021!$H$9:$H$93*EXP(-Fperm_SI_Woolf2021!$K$9:$K$93*$C64*IF(AW$58=Fperm_SI_Woolf2021!$E$9:$E$93,1,EXP(LN((1.1*(Fperm_SI_Woolf2021!$E$9:$E$93-AW$58)-63.1579*EXP(-0.19*Fperm_SI_Woolf2021!$E$9:$E$93)+63.1579*EXP(-0.19*AW$58))/(Fperm_SI_Woolf2021!$E$9:$E$93-AW$58))*(AW$58-Fperm_SI_Woolf2021!$E$9:$E$93)/10))),Fperm_SI_Woolf2021!$D$9:$D$93)*AW$57+INTERCEPT(Fperm_SI_Woolf2021!$F$9:$F$93*EXP(-Fperm_SI_Woolf2021!$I$9:$I$93*$C64*IF(AW$58=Fperm_SI_Woolf2021!$E$9:$E$93,1,EXP(LN((1.1*(Fperm_SI_Woolf2021!$E$9:$E$93-AW$58)-63.1579*EXP(-0.19*Fperm_SI_Woolf2021!$E$9:$E$93)+63.1579*EXP(-0.19*AW$58))/(Fperm_SI_Woolf2021!$E$9:$E$93-AW$58))*(AW$58-Fperm_SI_Woolf2021!$E$9:$E$93)/10))) + Fperm_SI_Woolf2021!$G$9:$G$93*EXP(-Fperm_SI_Woolf2021!$J$9:$J$93*$C64*IF(AW$58=Fperm_SI_Woolf2021!$E$9:$E$93,1,EXP(LN((1.1*(Fperm_SI_Woolf2021!$E$9:$E$93-AW$58)-63.1579*EXP(-0.19*Fperm_SI_Woolf2021!$E$9:$E$93)+63.1579*EXP(-0.19*AW$58))/(Fperm_SI_Woolf2021!$E$9:$E$93-AW$58))*(AW$58-Fperm_SI_Woolf2021!$E$9:$E$93)/10))) + Fperm_SI_Woolf2021!$H$9:$H$93*EXP(-Fperm_SI_Woolf2021!$K$9:$K$93*$C64*IF(AW$58=Fperm_SI_Woolf2021!$E$9:$E$93,1,EXP(LN((1.1*(Fperm_SI_Woolf2021!$E$9:$E$93-AW$58)-63.1579*EXP(-0.19*Fperm_SI_Woolf2021!$E$9:$E$93)+63.1579*EXP(-0.19*AW$58))/(Fperm_SI_Woolf2021!$E$9:$E$93-AW$58))*(AW$58-Fperm_SI_Woolf2021!$E$9:$E$93)/10))),Fperm_SI_Woolf2021!$D$9:$D$93))</f>
        <v>1</v>
      </c>
      <c r="AX64" s="51" cm="1">
        <f t="array" ref="AX64">MIN(1,SLOPE(Fperm_SI_Woolf2021!$F$9:$F$93*EXP(-Fperm_SI_Woolf2021!$I$9:$I$93*$C64*IF(AX$58=Fperm_SI_Woolf2021!$E$9:$E$93,1,EXP(LN((1.1*(Fperm_SI_Woolf2021!$E$9:$E$93-AX$58)-63.1579*EXP(-0.19*Fperm_SI_Woolf2021!$E$9:$E$93)+63.1579*EXP(-0.19*AX$58))/(Fperm_SI_Woolf2021!$E$9:$E$93-AX$58))*(AX$58-Fperm_SI_Woolf2021!$E$9:$E$93)/10))) + Fperm_SI_Woolf2021!$G$9:$G$93*EXP(-Fperm_SI_Woolf2021!$J$9:$J$93*$C64*IF(AX$58=Fperm_SI_Woolf2021!$E$9:$E$93,1,EXP(LN((1.1*(Fperm_SI_Woolf2021!$E$9:$E$93-AX$58)-63.1579*EXP(-0.19*Fperm_SI_Woolf2021!$E$9:$E$93)+63.1579*EXP(-0.19*AX$58))/(Fperm_SI_Woolf2021!$E$9:$E$93-AX$58))*(AX$58-Fperm_SI_Woolf2021!$E$9:$E$93)/10))) + Fperm_SI_Woolf2021!$H$9:$H$93*EXP(-Fperm_SI_Woolf2021!$K$9:$K$93*$C64*IF(AX$58=Fperm_SI_Woolf2021!$E$9:$E$93,1,EXP(LN((1.1*(Fperm_SI_Woolf2021!$E$9:$E$93-AX$58)-63.1579*EXP(-0.19*Fperm_SI_Woolf2021!$E$9:$E$93)+63.1579*EXP(-0.19*AX$58))/(Fperm_SI_Woolf2021!$E$9:$E$93-AX$58))*(AX$58-Fperm_SI_Woolf2021!$E$9:$E$93)/10))),Fperm_SI_Woolf2021!$D$9:$D$93)*AX$57+INTERCEPT(Fperm_SI_Woolf2021!$F$9:$F$93*EXP(-Fperm_SI_Woolf2021!$I$9:$I$93*$C64*IF(AX$58=Fperm_SI_Woolf2021!$E$9:$E$93,1,EXP(LN((1.1*(Fperm_SI_Woolf2021!$E$9:$E$93-AX$58)-63.1579*EXP(-0.19*Fperm_SI_Woolf2021!$E$9:$E$93)+63.1579*EXP(-0.19*AX$58))/(Fperm_SI_Woolf2021!$E$9:$E$93-AX$58))*(AX$58-Fperm_SI_Woolf2021!$E$9:$E$93)/10))) + Fperm_SI_Woolf2021!$G$9:$G$93*EXP(-Fperm_SI_Woolf2021!$J$9:$J$93*$C64*IF(AX$58=Fperm_SI_Woolf2021!$E$9:$E$93,1,EXP(LN((1.1*(Fperm_SI_Woolf2021!$E$9:$E$93-AX$58)-63.1579*EXP(-0.19*Fperm_SI_Woolf2021!$E$9:$E$93)+63.1579*EXP(-0.19*AX$58))/(Fperm_SI_Woolf2021!$E$9:$E$93-AX$58))*(AX$58-Fperm_SI_Woolf2021!$E$9:$E$93)/10))) + Fperm_SI_Woolf2021!$H$9:$H$93*EXP(-Fperm_SI_Woolf2021!$K$9:$K$93*$C64*IF(AX$58=Fperm_SI_Woolf2021!$E$9:$E$93,1,EXP(LN((1.1*(Fperm_SI_Woolf2021!$E$9:$E$93-AX$58)-63.1579*EXP(-0.19*Fperm_SI_Woolf2021!$E$9:$E$93)+63.1579*EXP(-0.19*AX$58))/(Fperm_SI_Woolf2021!$E$9:$E$93-AX$58))*(AX$58-Fperm_SI_Woolf2021!$E$9:$E$93)/10))),Fperm_SI_Woolf2021!$D$9:$D$93))</f>
        <v>1</v>
      </c>
      <c r="AY64" s="51" cm="1">
        <f t="array" ref="AY64">MIN(1,SLOPE(Fperm_SI_Woolf2021!$F$9:$F$93*EXP(-Fperm_SI_Woolf2021!$I$9:$I$93*$C64*IF(AY$58=Fperm_SI_Woolf2021!$E$9:$E$93,1,EXP(LN((1.1*(Fperm_SI_Woolf2021!$E$9:$E$93-AY$58)-63.1579*EXP(-0.19*Fperm_SI_Woolf2021!$E$9:$E$93)+63.1579*EXP(-0.19*AY$58))/(Fperm_SI_Woolf2021!$E$9:$E$93-AY$58))*(AY$58-Fperm_SI_Woolf2021!$E$9:$E$93)/10))) + Fperm_SI_Woolf2021!$G$9:$G$93*EXP(-Fperm_SI_Woolf2021!$J$9:$J$93*$C64*IF(AY$58=Fperm_SI_Woolf2021!$E$9:$E$93,1,EXP(LN((1.1*(Fperm_SI_Woolf2021!$E$9:$E$93-AY$58)-63.1579*EXP(-0.19*Fperm_SI_Woolf2021!$E$9:$E$93)+63.1579*EXP(-0.19*AY$58))/(Fperm_SI_Woolf2021!$E$9:$E$93-AY$58))*(AY$58-Fperm_SI_Woolf2021!$E$9:$E$93)/10))) + Fperm_SI_Woolf2021!$H$9:$H$93*EXP(-Fperm_SI_Woolf2021!$K$9:$K$93*$C64*IF(AY$58=Fperm_SI_Woolf2021!$E$9:$E$93,1,EXP(LN((1.1*(Fperm_SI_Woolf2021!$E$9:$E$93-AY$58)-63.1579*EXP(-0.19*Fperm_SI_Woolf2021!$E$9:$E$93)+63.1579*EXP(-0.19*AY$58))/(Fperm_SI_Woolf2021!$E$9:$E$93-AY$58))*(AY$58-Fperm_SI_Woolf2021!$E$9:$E$93)/10))),Fperm_SI_Woolf2021!$D$9:$D$93)*AY$57+INTERCEPT(Fperm_SI_Woolf2021!$F$9:$F$93*EXP(-Fperm_SI_Woolf2021!$I$9:$I$93*$C64*IF(AY$58=Fperm_SI_Woolf2021!$E$9:$E$93,1,EXP(LN((1.1*(Fperm_SI_Woolf2021!$E$9:$E$93-AY$58)-63.1579*EXP(-0.19*Fperm_SI_Woolf2021!$E$9:$E$93)+63.1579*EXP(-0.19*AY$58))/(Fperm_SI_Woolf2021!$E$9:$E$93-AY$58))*(AY$58-Fperm_SI_Woolf2021!$E$9:$E$93)/10))) + Fperm_SI_Woolf2021!$G$9:$G$93*EXP(-Fperm_SI_Woolf2021!$J$9:$J$93*$C64*IF(AY$58=Fperm_SI_Woolf2021!$E$9:$E$93,1,EXP(LN((1.1*(Fperm_SI_Woolf2021!$E$9:$E$93-AY$58)-63.1579*EXP(-0.19*Fperm_SI_Woolf2021!$E$9:$E$93)+63.1579*EXP(-0.19*AY$58))/(Fperm_SI_Woolf2021!$E$9:$E$93-AY$58))*(AY$58-Fperm_SI_Woolf2021!$E$9:$E$93)/10))) + Fperm_SI_Woolf2021!$H$9:$H$93*EXP(-Fperm_SI_Woolf2021!$K$9:$K$93*$C64*IF(AY$58=Fperm_SI_Woolf2021!$E$9:$E$93,1,EXP(LN((1.1*(Fperm_SI_Woolf2021!$E$9:$E$93-AY$58)-63.1579*EXP(-0.19*Fperm_SI_Woolf2021!$E$9:$E$93)+63.1579*EXP(-0.19*AY$58))/(Fperm_SI_Woolf2021!$E$9:$E$93-AY$58))*(AY$58-Fperm_SI_Woolf2021!$E$9:$E$93)/10))),Fperm_SI_Woolf2021!$D$9:$D$93))</f>
        <v>1</v>
      </c>
      <c r="AZ64" s="51" cm="1">
        <f t="array" ref="AZ64">MIN(1,SLOPE(Fperm_SI_Woolf2021!$F$9:$F$93*EXP(-Fperm_SI_Woolf2021!$I$9:$I$93*$C64*IF(AZ$58=Fperm_SI_Woolf2021!$E$9:$E$93,1,EXP(LN((1.1*(Fperm_SI_Woolf2021!$E$9:$E$93-AZ$58)-63.1579*EXP(-0.19*Fperm_SI_Woolf2021!$E$9:$E$93)+63.1579*EXP(-0.19*AZ$58))/(Fperm_SI_Woolf2021!$E$9:$E$93-AZ$58))*(AZ$58-Fperm_SI_Woolf2021!$E$9:$E$93)/10))) + Fperm_SI_Woolf2021!$G$9:$G$93*EXP(-Fperm_SI_Woolf2021!$J$9:$J$93*$C64*IF(AZ$58=Fperm_SI_Woolf2021!$E$9:$E$93,1,EXP(LN((1.1*(Fperm_SI_Woolf2021!$E$9:$E$93-AZ$58)-63.1579*EXP(-0.19*Fperm_SI_Woolf2021!$E$9:$E$93)+63.1579*EXP(-0.19*AZ$58))/(Fperm_SI_Woolf2021!$E$9:$E$93-AZ$58))*(AZ$58-Fperm_SI_Woolf2021!$E$9:$E$93)/10))) + Fperm_SI_Woolf2021!$H$9:$H$93*EXP(-Fperm_SI_Woolf2021!$K$9:$K$93*$C64*IF(AZ$58=Fperm_SI_Woolf2021!$E$9:$E$93,1,EXP(LN((1.1*(Fperm_SI_Woolf2021!$E$9:$E$93-AZ$58)-63.1579*EXP(-0.19*Fperm_SI_Woolf2021!$E$9:$E$93)+63.1579*EXP(-0.19*AZ$58))/(Fperm_SI_Woolf2021!$E$9:$E$93-AZ$58))*(AZ$58-Fperm_SI_Woolf2021!$E$9:$E$93)/10))),Fperm_SI_Woolf2021!$D$9:$D$93)*AZ$57+INTERCEPT(Fperm_SI_Woolf2021!$F$9:$F$93*EXP(-Fperm_SI_Woolf2021!$I$9:$I$93*$C64*IF(AZ$58=Fperm_SI_Woolf2021!$E$9:$E$93,1,EXP(LN((1.1*(Fperm_SI_Woolf2021!$E$9:$E$93-AZ$58)-63.1579*EXP(-0.19*Fperm_SI_Woolf2021!$E$9:$E$93)+63.1579*EXP(-0.19*AZ$58))/(Fperm_SI_Woolf2021!$E$9:$E$93-AZ$58))*(AZ$58-Fperm_SI_Woolf2021!$E$9:$E$93)/10))) + Fperm_SI_Woolf2021!$G$9:$G$93*EXP(-Fperm_SI_Woolf2021!$J$9:$J$93*$C64*IF(AZ$58=Fperm_SI_Woolf2021!$E$9:$E$93,1,EXP(LN((1.1*(Fperm_SI_Woolf2021!$E$9:$E$93-AZ$58)-63.1579*EXP(-0.19*Fperm_SI_Woolf2021!$E$9:$E$93)+63.1579*EXP(-0.19*AZ$58))/(Fperm_SI_Woolf2021!$E$9:$E$93-AZ$58))*(AZ$58-Fperm_SI_Woolf2021!$E$9:$E$93)/10))) + Fperm_SI_Woolf2021!$H$9:$H$93*EXP(-Fperm_SI_Woolf2021!$K$9:$K$93*$C64*IF(AZ$58=Fperm_SI_Woolf2021!$E$9:$E$93,1,EXP(LN((1.1*(Fperm_SI_Woolf2021!$E$9:$E$93-AZ$58)-63.1579*EXP(-0.19*Fperm_SI_Woolf2021!$E$9:$E$93)+63.1579*EXP(-0.19*AZ$58))/(Fperm_SI_Woolf2021!$E$9:$E$93-AZ$58))*(AZ$58-Fperm_SI_Woolf2021!$E$9:$E$93)/10))),Fperm_SI_Woolf2021!$D$9:$D$93))</f>
        <v>1</v>
      </c>
      <c r="BA64" s="51" cm="1">
        <f t="array" ref="BA64">MIN(1,SLOPE(Fperm_SI_Woolf2021!$F$9:$F$93*EXP(-Fperm_SI_Woolf2021!$I$9:$I$93*$C64*IF(BA$58=Fperm_SI_Woolf2021!$E$9:$E$93,1,EXP(LN((1.1*(Fperm_SI_Woolf2021!$E$9:$E$93-BA$58)-63.1579*EXP(-0.19*Fperm_SI_Woolf2021!$E$9:$E$93)+63.1579*EXP(-0.19*BA$58))/(Fperm_SI_Woolf2021!$E$9:$E$93-BA$58))*(BA$58-Fperm_SI_Woolf2021!$E$9:$E$93)/10))) + Fperm_SI_Woolf2021!$G$9:$G$93*EXP(-Fperm_SI_Woolf2021!$J$9:$J$93*$C64*IF(BA$58=Fperm_SI_Woolf2021!$E$9:$E$93,1,EXP(LN((1.1*(Fperm_SI_Woolf2021!$E$9:$E$93-BA$58)-63.1579*EXP(-0.19*Fperm_SI_Woolf2021!$E$9:$E$93)+63.1579*EXP(-0.19*BA$58))/(Fperm_SI_Woolf2021!$E$9:$E$93-BA$58))*(BA$58-Fperm_SI_Woolf2021!$E$9:$E$93)/10))) + Fperm_SI_Woolf2021!$H$9:$H$93*EXP(-Fperm_SI_Woolf2021!$K$9:$K$93*$C64*IF(BA$58=Fperm_SI_Woolf2021!$E$9:$E$93,1,EXP(LN((1.1*(Fperm_SI_Woolf2021!$E$9:$E$93-BA$58)-63.1579*EXP(-0.19*Fperm_SI_Woolf2021!$E$9:$E$93)+63.1579*EXP(-0.19*BA$58))/(Fperm_SI_Woolf2021!$E$9:$E$93-BA$58))*(BA$58-Fperm_SI_Woolf2021!$E$9:$E$93)/10))),Fperm_SI_Woolf2021!$D$9:$D$93)*BA$57+INTERCEPT(Fperm_SI_Woolf2021!$F$9:$F$93*EXP(-Fperm_SI_Woolf2021!$I$9:$I$93*$C64*IF(BA$58=Fperm_SI_Woolf2021!$E$9:$E$93,1,EXP(LN((1.1*(Fperm_SI_Woolf2021!$E$9:$E$93-BA$58)-63.1579*EXP(-0.19*Fperm_SI_Woolf2021!$E$9:$E$93)+63.1579*EXP(-0.19*BA$58))/(Fperm_SI_Woolf2021!$E$9:$E$93-BA$58))*(BA$58-Fperm_SI_Woolf2021!$E$9:$E$93)/10))) + Fperm_SI_Woolf2021!$G$9:$G$93*EXP(-Fperm_SI_Woolf2021!$J$9:$J$93*$C64*IF(BA$58=Fperm_SI_Woolf2021!$E$9:$E$93,1,EXP(LN((1.1*(Fperm_SI_Woolf2021!$E$9:$E$93-BA$58)-63.1579*EXP(-0.19*Fperm_SI_Woolf2021!$E$9:$E$93)+63.1579*EXP(-0.19*BA$58))/(Fperm_SI_Woolf2021!$E$9:$E$93-BA$58))*(BA$58-Fperm_SI_Woolf2021!$E$9:$E$93)/10))) + Fperm_SI_Woolf2021!$H$9:$H$93*EXP(-Fperm_SI_Woolf2021!$K$9:$K$93*$C64*IF(BA$58=Fperm_SI_Woolf2021!$E$9:$E$93,1,EXP(LN((1.1*(Fperm_SI_Woolf2021!$E$9:$E$93-BA$58)-63.1579*EXP(-0.19*Fperm_SI_Woolf2021!$E$9:$E$93)+63.1579*EXP(-0.19*BA$58))/(Fperm_SI_Woolf2021!$E$9:$E$93-BA$58))*(BA$58-Fperm_SI_Woolf2021!$E$9:$E$93)/10))),Fperm_SI_Woolf2021!$D$9:$D$93))</f>
        <v>0.97312495324461068</v>
      </c>
      <c r="BB64" s="51" cm="1">
        <f t="array" ref="BB64">MIN(1,SLOPE(Fperm_SI_Woolf2021!$F$9:$F$93*EXP(-Fperm_SI_Woolf2021!$I$9:$I$93*$C64*IF(BB$58=Fperm_SI_Woolf2021!$E$9:$E$93,1,EXP(LN((1.1*(Fperm_SI_Woolf2021!$E$9:$E$93-BB$58)-63.1579*EXP(-0.19*Fperm_SI_Woolf2021!$E$9:$E$93)+63.1579*EXP(-0.19*BB$58))/(Fperm_SI_Woolf2021!$E$9:$E$93-BB$58))*(BB$58-Fperm_SI_Woolf2021!$E$9:$E$93)/10))) + Fperm_SI_Woolf2021!$G$9:$G$93*EXP(-Fperm_SI_Woolf2021!$J$9:$J$93*$C64*IF(BB$58=Fperm_SI_Woolf2021!$E$9:$E$93,1,EXP(LN((1.1*(Fperm_SI_Woolf2021!$E$9:$E$93-BB$58)-63.1579*EXP(-0.19*Fperm_SI_Woolf2021!$E$9:$E$93)+63.1579*EXP(-0.19*BB$58))/(Fperm_SI_Woolf2021!$E$9:$E$93-BB$58))*(BB$58-Fperm_SI_Woolf2021!$E$9:$E$93)/10))) + Fperm_SI_Woolf2021!$H$9:$H$93*EXP(-Fperm_SI_Woolf2021!$K$9:$K$93*$C64*IF(BB$58=Fperm_SI_Woolf2021!$E$9:$E$93,1,EXP(LN((1.1*(Fperm_SI_Woolf2021!$E$9:$E$93-BB$58)-63.1579*EXP(-0.19*Fperm_SI_Woolf2021!$E$9:$E$93)+63.1579*EXP(-0.19*BB$58))/(Fperm_SI_Woolf2021!$E$9:$E$93-BB$58))*(BB$58-Fperm_SI_Woolf2021!$E$9:$E$93)/10))),Fperm_SI_Woolf2021!$D$9:$D$93)*BB$57+INTERCEPT(Fperm_SI_Woolf2021!$F$9:$F$93*EXP(-Fperm_SI_Woolf2021!$I$9:$I$93*$C64*IF(BB$58=Fperm_SI_Woolf2021!$E$9:$E$93,1,EXP(LN((1.1*(Fperm_SI_Woolf2021!$E$9:$E$93-BB$58)-63.1579*EXP(-0.19*Fperm_SI_Woolf2021!$E$9:$E$93)+63.1579*EXP(-0.19*BB$58))/(Fperm_SI_Woolf2021!$E$9:$E$93-BB$58))*(BB$58-Fperm_SI_Woolf2021!$E$9:$E$93)/10))) + Fperm_SI_Woolf2021!$G$9:$G$93*EXP(-Fperm_SI_Woolf2021!$J$9:$J$93*$C64*IF(BB$58=Fperm_SI_Woolf2021!$E$9:$E$93,1,EXP(LN((1.1*(Fperm_SI_Woolf2021!$E$9:$E$93-BB$58)-63.1579*EXP(-0.19*Fperm_SI_Woolf2021!$E$9:$E$93)+63.1579*EXP(-0.19*BB$58))/(Fperm_SI_Woolf2021!$E$9:$E$93-BB$58))*(BB$58-Fperm_SI_Woolf2021!$E$9:$E$93)/10))) + Fperm_SI_Woolf2021!$H$9:$H$93*EXP(-Fperm_SI_Woolf2021!$K$9:$K$93*$C64*IF(BB$58=Fperm_SI_Woolf2021!$E$9:$E$93,1,EXP(LN((1.1*(Fperm_SI_Woolf2021!$E$9:$E$93-BB$58)-63.1579*EXP(-0.19*Fperm_SI_Woolf2021!$E$9:$E$93)+63.1579*EXP(-0.19*BB$58))/(Fperm_SI_Woolf2021!$E$9:$E$93-BB$58))*(BB$58-Fperm_SI_Woolf2021!$E$9:$E$93)/10))),Fperm_SI_Woolf2021!$D$9:$D$93))</f>
        <v>0.9453874348223813</v>
      </c>
      <c r="BC64" s="51" cm="1">
        <f t="array" ref="BC64">MIN(1,SLOPE(Fperm_SI_Woolf2021!$F$9:$F$93*EXP(-Fperm_SI_Woolf2021!$I$9:$I$93*$C64*IF(BC$58=Fperm_SI_Woolf2021!$E$9:$E$93,1,EXP(LN((1.1*(Fperm_SI_Woolf2021!$E$9:$E$93-BC$58)-63.1579*EXP(-0.19*Fperm_SI_Woolf2021!$E$9:$E$93)+63.1579*EXP(-0.19*BC$58))/(Fperm_SI_Woolf2021!$E$9:$E$93-BC$58))*(BC$58-Fperm_SI_Woolf2021!$E$9:$E$93)/10))) + Fperm_SI_Woolf2021!$G$9:$G$93*EXP(-Fperm_SI_Woolf2021!$J$9:$J$93*$C64*IF(BC$58=Fperm_SI_Woolf2021!$E$9:$E$93,1,EXP(LN((1.1*(Fperm_SI_Woolf2021!$E$9:$E$93-BC$58)-63.1579*EXP(-0.19*Fperm_SI_Woolf2021!$E$9:$E$93)+63.1579*EXP(-0.19*BC$58))/(Fperm_SI_Woolf2021!$E$9:$E$93-BC$58))*(BC$58-Fperm_SI_Woolf2021!$E$9:$E$93)/10))) + Fperm_SI_Woolf2021!$H$9:$H$93*EXP(-Fperm_SI_Woolf2021!$K$9:$K$93*$C64*IF(BC$58=Fperm_SI_Woolf2021!$E$9:$E$93,1,EXP(LN((1.1*(Fperm_SI_Woolf2021!$E$9:$E$93-BC$58)-63.1579*EXP(-0.19*Fperm_SI_Woolf2021!$E$9:$E$93)+63.1579*EXP(-0.19*BC$58))/(Fperm_SI_Woolf2021!$E$9:$E$93-BC$58))*(BC$58-Fperm_SI_Woolf2021!$E$9:$E$93)/10))),Fperm_SI_Woolf2021!$D$9:$D$93)*BC$57+INTERCEPT(Fperm_SI_Woolf2021!$F$9:$F$93*EXP(-Fperm_SI_Woolf2021!$I$9:$I$93*$C64*IF(BC$58=Fperm_SI_Woolf2021!$E$9:$E$93,1,EXP(LN((1.1*(Fperm_SI_Woolf2021!$E$9:$E$93-BC$58)-63.1579*EXP(-0.19*Fperm_SI_Woolf2021!$E$9:$E$93)+63.1579*EXP(-0.19*BC$58))/(Fperm_SI_Woolf2021!$E$9:$E$93-BC$58))*(BC$58-Fperm_SI_Woolf2021!$E$9:$E$93)/10))) + Fperm_SI_Woolf2021!$G$9:$G$93*EXP(-Fperm_SI_Woolf2021!$J$9:$J$93*$C64*IF(BC$58=Fperm_SI_Woolf2021!$E$9:$E$93,1,EXP(LN((1.1*(Fperm_SI_Woolf2021!$E$9:$E$93-BC$58)-63.1579*EXP(-0.19*Fperm_SI_Woolf2021!$E$9:$E$93)+63.1579*EXP(-0.19*BC$58))/(Fperm_SI_Woolf2021!$E$9:$E$93-BC$58))*(BC$58-Fperm_SI_Woolf2021!$E$9:$E$93)/10))) + Fperm_SI_Woolf2021!$H$9:$H$93*EXP(-Fperm_SI_Woolf2021!$K$9:$K$93*$C64*IF(BC$58=Fperm_SI_Woolf2021!$E$9:$E$93,1,EXP(LN((1.1*(Fperm_SI_Woolf2021!$E$9:$E$93-BC$58)-63.1579*EXP(-0.19*Fperm_SI_Woolf2021!$E$9:$E$93)+63.1579*EXP(-0.19*BC$58))/(Fperm_SI_Woolf2021!$E$9:$E$93-BC$58))*(BC$58-Fperm_SI_Woolf2021!$E$9:$E$93)/10))),Fperm_SI_Woolf2021!$D$9:$D$93))</f>
        <v>0.91764991640015192</v>
      </c>
      <c r="BD64" s="51" cm="1">
        <f t="array" ref="BD64">MIN(1,SLOPE(Fperm_SI_Woolf2021!$F$9:$F$93*EXP(-Fperm_SI_Woolf2021!$I$9:$I$93*$C64*IF(BD$58=Fperm_SI_Woolf2021!$E$9:$E$93,1,EXP(LN((1.1*(Fperm_SI_Woolf2021!$E$9:$E$93-BD$58)-63.1579*EXP(-0.19*Fperm_SI_Woolf2021!$E$9:$E$93)+63.1579*EXP(-0.19*BD$58))/(Fperm_SI_Woolf2021!$E$9:$E$93-BD$58))*(BD$58-Fperm_SI_Woolf2021!$E$9:$E$93)/10))) + Fperm_SI_Woolf2021!$G$9:$G$93*EXP(-Fperm_SI_Woolf2021!$J$9:$J$93*$C64*IF(BD$58=Fperm_SI_Woolf2021!$E$9:$E$93,1,EXP(LN((1.1*(Fperm_SI_Woolf2021!$E$9:$E$93-BD$58)-63.1579*EXP(-0.19*Fperm_SI_Woolf2021!$E$9:$E$93)+63.1579*EXP(-0.19*BD$58))/(Fperm_SI_Woolf2021!$E$9:$E$93-BD$58))*(BD$58-Fperm_SI_Woolf2021!$E$9:$E$93)/10))) + Fperm_SI_Woolf2021!$H$9:$H$93*EXP(-Fperm_SI_Woolf2021!$K$9:$K$93*$C64*IF(BD$58=Fperm_SI_Woolf2021!$E$9:$E$93,1,EXP(LN((1.1*(Fperm_SI_Woolf2021!$E$9:$E$93-BD$58)-63.1579*EXP(-0.19*Fperm_SI_Woolf2021!$E$9:$E$93)+63.1579*EXP(-0.19*BD$58))/(Fperm_SI_Woolf2021!$E$9:$E$93-BD$58))*(BD$58-Fperm_SI_Woolf2021!$E$9:$E$93)/10))),Fperm_SI_Woolf2021!$D$9:$D$93)*BD$57+INTERCEPT(Fperm_SI_Woolf2021!$F$9:$F$93*EXP(-Fperm_SI_Woolf2021!$I$9:$I$93*$C64*IF(BD$58=Fperm_SI_Woolf2021!$E$9:$E$93,1,EXP(LN((1.1*(Fperm_SI_Woolf2021!$E$9:$E$93-BD$58)-63.1579*EXP(-0.19*Fperm_SI_Woolf2021!$E$9:$E$93)+63.1579*EXP(-0.19*BD$58))/(Fperm_SI_Woolf2021!$E$9:$E$93-BD$58))*(BD$58-Fperm_SI_Woolf2021!$E$9:$E$93)/10))) + Fperm_SI_Woolf2021!$G$9:$G$93*EXP(-Fperm_SI_Woolf2021!$J$9:$J$93*$C64*IF(BD$58=Fperm_SI_Woolf2021!$E$9:$E$93,1,EXP(LN((1.1*(Fperm_SI_Woolf2021!$E$9:$E$93-BD$58)-63.1579*EXP(-0.19*Fperm_SI_Woolf2021!$E$9:$E$93)+63.1579*EXP(-0.19*BD$58))/(Fperm_SI_Woolf2021!$E$9:$E$93-BD$58))*(BD$58-Fperm_SI_Woolf2021!$E$9:$E$93)/10))) + Fperm_SI_Woolf2021!$H$9:$H$93*EXP(-Fperm_SI_Woolf2021!$K$9:$K$93*$C64*IF(BD$58=Fperm_SI_Woolf2021!$E$9:$E$93,1,EXP(LN((1.1*(Fperm_SI_Woolf2021!$E$9:$E$93-BD$58)-63.1579*EXP(-0.19*Fperm_SI_Woolf2021!$E$9:$E$93)+63.1579*EXP(-0.19*BD$58))/(Fperm_SI_Woolf2021!$E$9:$E$93-BD$58))*(BD$58-Fperm_SI_Woolf2021!$E$9:$E$93)/10))),Fperm_SI_Woolf2021!$D$9:$D$93))</f>
        <v>0.88991239797792265</v>
      </c>
      <c r="BE64" s="51" cm="1">
        <f t="array" ref="BE64">MIN(1,SLOPE(Fperm_SI_Woolf2021!$F$9:$F$93*EXP(-Fperm_SI_Woolf2021!$I$9:$I$93*$C64*IF(BE$58=Fperm_SI_Woolf2021!$E$9:$E$93,1,EXP(LN((1.1*(Fperm_SI_Woolf2021!$E$9:$E$93-BE$58)-63.1579*EXP(-0.19*Fperm_SI_Woolf2021!$E$9:$E$93)+63.1579*EXP(-0.19*BE$58))/(Fperm_SI_Woolf2021!$E$9:$E$93-BE$58))*(BE$58-Fperm_SI_Woolf2021!$E$9:$E$93)/10))) + Fperm_SI_Woolf2021!$G$9:$G$93*EXP(-Fperm_SI_Woolf2021!$J$9:$J$93*$C64*IF(BE$58=Fperm_SI_Woolf2021!$E$9:$E$93,1,EXP(LN((1.1*(Fperm_SI_Woolf2021!$E$9:$E$93-BE$58)-63.1579*EXP(-0.19*Fperm_SI_Woolf2021!$E$9:$E$93)+63.1579*EXP(-0.19*BE$58))/(Fperm_SI_Woolf2021!$E$9:$E$93-BE$58))*(BE$58-Fperm_SI_Woolf2021!$E$9:$E$93)/10))) + Fperm_SI_Woolf2021!$H$9:$H$93*EXP(-Fperm_SI_Woolf2021!$K$9:$K$93*$C64*IF(BE$58=Fperm_SI_Woolf2021!$E$9:$E$93,1,EXP(LN((1.1*(Fperm_SI_Woolf2021!$E$9:$E$93-BE$58)-63.1579*EXP(-0.19*Fperm_SI_Woolf2021!$E$9:$E$93)+63.1579*EXP(-0.19*BE$58))/(Fperm_SI_Woolf2021!$E$9:$E$93-BE$58))*(BE$58-Fperm_SI_Woolf2021!$E$9:$E$93)/10))),Fperm_SI_Woolf2021!$D$9:$D$93)*BE$57+INTERCEPT(Fperm_SI_Woolf2021!$F$9:$F$93*EXP(-Fperm_SI_Woolf2021!$I$9:$I$93*$C64*IF(BE$58=Fperm_SI_Woolf2021!$E$9:$E$93,1,EXP(LN((1.1*(Fperm_SI_Woolf2021!$E$9:$E$93-BE$58)-63.1579*EXP(-0.19*Fperm_SI_Woolf2021!$E$9:$E$93)+63.1579*EXP(-0.19*BE$58))/(Fperm_SI_Woolf2021!$E$9:$E$93-BE$58))*(BE$58-Fperm_SI_Woolf2021!$E$9:$E$93)/10))) + Fperm_SI_Woolf2021!$G$9:$G$93*EXP(-Fperm_SI_Woolf2021!$J$9:$J$93*$C64*IF(BE$58=Fperm_SI_Woolf2021!$E$9:$E$93,1,EXP(LN((1.1*(Fperm_SI_Woolf2021!$E$9:$E$93-BE$58)-63.1579*EXP(-0.19*Fperm_SI_Woolf2021!$E$9:$E$93)+63.1579*EXP(-0.19*BE$58))/(Fperm_SI_Woolf2021!$E$9:$E$93-BE$58))*(BE$58-Fperm_SI_Woolf2021!$E$9:$E$93)/10))) + Fperm_SI_Woolf2021!$H$9:$H$93*EXP(-Fperm_SI_Woolf2021!$K$9:$K$93*$C64*IF(BE$58=Fperm_SI_Woolf2021!$E$9:$E$93,1,EXP(LN((1.1*(Fperm_SI_Woolf2021!$E$9:$E$93-BE$58)-63.1579*EXP(-0.19*Fperm_SI_Woolf2021!$E$9:$E$93)+63.1579*EXP(-0.19*BE$58))/(Fperm_SI_Woolf2021!$E$9:$E$93-BE$58))*(BE$58-Fperm_SI_Woolf2021!$E$9:$E$93)/10))),Fperm_SI_Woolf2021!$D$9:$D$93))</f>
        <v>0.86217487955569327</v>
      </c>
      <c r="BF64" s="51" cm="1">
        <f t="array" ref="BF64">MIN(1,SLOPE(Fperm_SI_Woolf2021!$F$9:$F$93*EXP(-Fperm_SI_Woolf2021!$I$9:$I$93*$C64*IF(BF$58=Fperm_SI_Woolf2021!$E$9:$E$93,1,EXP(LN((1.1*(Fperm_SI_Woolf2021!$E$9:$E$93-BF$58)-63.1579*EXP(-0.19*Fperm_SI_Woolf2021!$E$9:$E$93)+63.1579*EXP(-0.19*BF$58))/(Fperm_SI_Woolf2021!$E$9:$E$93-BF$58))*(BF$58-Fperm_SI_Woolf2021!$E$9:$E$93)/10))) + Fperm_SI_Woolf2021!$G$9:$G$93*EXP(-Fperm_SI_Woolf2021!$J$9:$J$93*$C64*IF(BF$58=Fperm_SI_Woolf2021!$E$9:$E$93,1,EXP(LN((1.1*(Fperm_SI_Woolf2021!$E$9:$E$93-BF$58)-63.1579*EXP(-0.19*Fperm_SI_Woolf2021!$E$9:$E$93)+63.1579*EXP(-0.19*BF$58))/(Fperm_SI_Woolf2021!$E$9:$E$93-BF$58))*(BF$58-Fperm_SI_Woolf2021!$E$9:$E$93)/10))) + Fperm_SI_Woolf2021!$H$9:$H$93*EXP(-Fperm_SI_Woolf2021!$K$9:$K$93*$C64*IF(BF$58=Fperm_SI_Woolf2021!$E$9:$E$93,1,EXP(LN((1.1*(Fperm_SI_Woolf2021!$E$9:$E$93-BF$58)-63.1579*EXP(-0.19*Fperm_SI_Woolf2021!$E$9:$E$93)+63.1579*EXP(-0.19*BF$58))/(Fperm_SI_Woolf2021!$E$9:$E$93-BF$58))*(BF$58-Fperm_SI_Woolf2021!$E$9:$E$93)/10))),Fperm_SI_Woolf2021!$D$9:$D$93)*BF$57+INTERCEPT(Fperm_SI_Woolf2021!$F$9:$F$93*EXP(-Fperm_SI_Woolf2021!$I$9:$I$93*$C64*IF(BF$58=Fperm_SI_Woolf2021!$E$9:$E$93,1,EXP(LN((1.1*(Fperm_SI_Woolf2021!$E$9:$E$93-BF$58)-63.1579*EXP(-0.19*Fperm_SI_Woolf2021!$E$9:$E$93)+63.1579*EXP(-0.19*BF$58))/(Fperm_SI_Woolf2021!$E$9:$E$93-BF$58))*(BF$58-Fperm_SI_Woolf2021!$E$9:$E$93)/10))) + Fperm_SI_Woolf2021!$G$9:$G$93*EXP(-Fperm_SI_Woolf2021!$J$9:$J$93*$C64*IF(BF$58=Fperm_SI_Woolf2021!$E$9:$E$93,1,EXP(LN((1.1*(Fperm_SI_Woolf2021!$E$9:$E$93-BF$58)-63.1579*EXP(-0.19*Fperm_SI_Woolf2021!$E$9:$E$93)+63.1579*EXP(-0.19*BF$58))/(Fperm_SI_Woolf2021!$E$9:$E$93-BF$58))*(BF$58-Fperm_SI_Woolf2021!$E$9:$E$93)/10))) + Fperm_SI_Woolf2021!$H$9:$H$93*EXP(-Fperm_SI_Woolf2021!$K$9:$K$93*$C64*IF(BF$58=Fperm_SI_Woolf2021!$E$9:$E$93,1,EXP(LN((1.1*(Fperm_SI_Woolf2021!$E$9:$E$93-BF$58)-63.1579*EXP(-0.19*Fperm_SI_Woolf2021!$E$9:$E$93)+63.1579*EXP(-0.19*BF$58))/(Fperm_SI_Woolf2021!$E$9:$E$93-BF$58))*(BF$58-Fperm_SI_Woolf2021!$E$9:$E$93)/10))),Fperm_SI_Woolf2021!$D$9:$D$93))</f>
        <v>0.8344373611334639</v>
      </c>
      <c r="BG64" s="51" cm="1">
        <f t="array" ref="BG64">MIN(1,SLOPE(Fperm_SI_Woolf2021!$F$9:$F$93*EXP(-Fperm_SI_Woolf2021!$I$9:$I$93*$C64*IF(BG$58=Fperm_SI_Woolf2021!$E$9:$E$93,1,EXP(LN((1.1*(Fperm_SI_Woolf2021!$E$9:$E$93-BG$58)-63.1579*EXP(-0.19*Fperm_SI_Woolf2021!$E$9:$E$93)+63.1579*EXP(-0.19*BG$58))/(Fperm_SI_Woolf2021!$E$9:$E$93-BG$58))*(BG$58-Fperm_SI_Woolf2021!$E$9:$E$93)/10))) + Fperm_SI_Woolf2021!$G$9:$G$93*EXP(-Fperm_SI_Woolf2021!$J$9:$J$93*$C64*IF(BG$58=Fperm_SI_Woolf2021!$E$9:$E$93,1,EXP(LN((1.1*(Fperm_SI_Woolf2021!$E$9:$E$93-BG$58)-63.1579*EXP(-0.19*Fperm_SI_Woolf2021!$E$9:$E$93)+63.1579*EXP(-0.19*BG$58))/(Fperm_SI_Woolf2021!$E$9:$E$93-BG$58))*(BG$58-Fperm_SI_Woolf2021!$E$9:$E$93)/10))) + Fperm_SI_Woolf2021!$H$9:$H$93*EXP(-Fperm_SI_Woolf2021!$K$9:$K$93*$C64*IF(BG$58=Fperm_SI_Woolf2021!$E$9:$E$93,1,EXP(LN((1.1*(Fperm_SI_Woolf2021!$E$9:$E$93-BG$58)-63.1579*EXP(-0.19*Fperm_SI_Woolf2021!$E$9:$E$93)+63.1579*EXP(-0.19*BG$58))/(Fperm_SI_Woolf2021!$E$9:$E$93-BG$58))*(BG$58-Fperm_SI_Woolf2021!$E$9:$E$93)/10))),Fperm_SI_Woolf2021!$D$9:$D$93)*BG$57+INTERCEPT(Fperm_SI_Woolf2021!$F$9:$F$93*EXP(-Fperm_SI_Woolf2021!$I$9:$I$93*$C64*IF(BG$58=Fperm_SI_Woolf2021!$E$9:$E$93,1,EXP(LN((1.1*(Fperm_SI_Woolf2021!$E$9:$E$93-BG$58)-63.1579*EXP(-0.19*Fperm_SI_Woolf2021!$E$9:$E$93)+63.1579*EXP(-0.19*BG$58))/(Fperm_SI_Woolf2021!$E$9:$E$93-BG$58))*(BG$58-Fperm_SI_Woolf2021!$E$9:$E$93)/10))) + Fperm_SI_Woolf2021!$G$9:$G$93*EXP(-Fperm_SI_Woolf2021!$J$9:$J$93*$C64*IF(BG$58=Fperm_SI_Woolf2021!$E$9:$E$93,1,EXP(LN((1.1*(Fperm_SI_Woolf2021!$E$9:$E$93-BG$58)-63.1579*EXP(-0.19*Fperm_SI_Woolf2021!$E$9:$E$93)+63.1579*EXP(-0.19*BG$58))/(Fperm_SI_Woolf2021!$E$9:$E$93-BG$58))*(BG$58-Fperm_SI_Woolf2021!$E$9:$E$93)/10))) + Fperm_SI_Woolf2021!$H$9:$H$93*EXP(-Fperm_SI_Woolf2021!$K$9:$K$93*$C64*IF(BG$58=Fperm_SI_Woolf2021!$E$9:$E$93,1,EXP(LN((1.1*(Fperm_SI_Woolf2021!$E$9:$E$93-BG$58)-63.1579*EXP(-0.19*Fperm_SI_Woolf2021!$E$9:$E$93)+63.1579*EXP(-0.19*BG$58))/(Fperm_SI_Woolf2021!$E$9:$E$93-BG$58))*(BG$58-Fperm_SI_Woolf2021!$E$9:$E$93)/10))),Fperm_SI_Woolf2021!$D$9:$D$93))</f>
        <v>0.80669984271123463</v>
      </c>
      <c r="BH64" s="51" cm="1">
        <f t="array" ref="BH64">MIN(1,SLOPE(Fperm_SI_Woolf2021!$F$9:$F$93*EXP(-Fperm_SI_Woolf2021!$I$9:$I$93*$C64*IF(BH$58=Fperm_SI_Woolf2021!$E$9:$E$93,1,EXP(LN((1.1*(Fperm_SI_Woolf2021!$E$9:$E$93-BH$58)-63.1579*EXP(-0.19*Fperm_SI_Woolf2021!$E$9:$E$93)+63.1579*EXP(-0.19*BH$58))/(Fperm_SI_Woolf2021!$E$9:$E$93-BH$58))*(BH$58-Fperm_SI_Woolf2021!$E$9:$E$93)/10))) + Fperm_SI_Woolf2021!$G$9:$G$93*EXP(-Fperm_SI_Woolf2021!$J$9:$J$93*$C64*IF(BH$58=Fperm_SI_Woolf2021!$E$9:$E$93,1,EXP(LN((1.1*(Fperm_SI_Woolf2021!$E$9:$E$93-BH$58)-63.1579*EXP(-0.19*Fperm_SI_Woolf2021!$E$9:$E$93)+63.1579*EXP(-0.19*BH$58))/(Fperm_SI_Woolf2021!$E$9:$E$93-BH$58))*(BH$58-Fperm_SI_Woolf2021!$E$9:$E$93)/10))) + Fperm_SI_Woolf2021!$H$9:$H$93*EXP(-Fperm_SI_Woolf2021!$K$9:$K$93*$C64*IF(BH$58=Fperm_SI_Woolf2021!$E$9:$E$93,1,EXP(LN((1.1*(Fperm_SI_Woolf2021!$E$9:$E$93-BH$58)-63.1579*EXP(-0.19*Fperm_SI_Woolf2021!$E$9:$E$93)+63.1579*EXP(-0.19*BH$58))/(Fperm_SI_Woolf2021!$E$9:$E$93-BH$58))*(BH$58-Fperm_SI_Woolf2021!$E$9:$E$93)/10))),Fperm_SI_Woolf2021!$D$9:$D$93)*BH$57+INTERCEPT(Fperm_SI_Woolf2021!$F$9:$F$93*EXP(-Fperm_SI_Woolf2021!$I$9:$I$93*$C64*IF(BH$58=Fperm_SI_Woolf2021!$E$9:$E$93,1,EXP(LN((1.1*(Fperm_SI_Woolf2021!$E$9:$E$93-BH$58)-63.1579*EXP(-0.19*Fperm_SI_Woolf2021!$E$9:$E$93)+63.1579*EXP(-0.19*BH$58))/(Fperm_SI_Woolf2021!$E$9:$E$93-BH$58))*(BH$58-Fperm_SI_Woolf2021!$E$9:$E$93)/10))) + Fperm_SI_Woolf2021!$G$9:$G$93*EXP(-Fperm_SI_Woolf2021!$J$9:$J$93*$C64*IF(BH$58=Fperm_SI_Woolf2021!$E$9:$E$93,1,EXP(LN((1.1*(Fperm_SI_Woolf2021!$E$9:$E$93-BH$58)-63.1579*EXP(-0.19*Fperm_SI_Woolf2021!$E$9:$E$93)+63.1579*EXP(-0.19*BH$58))/(Fperm_SI_Woolf2021!$E$9:$E$93-BH$58))*(BH$58-Fperm_SI_Woolf2021!$E$9:$E$93)/10))) + Fperm_SI_Woolf2021!$H$9:$H$93*EXP(-Fperm_SI_Woolf2021!$K$9:$K$93*$C64*IF(BH$58=Fperm_SI_Woolf2021!$E$9:$E$93,1,EXP(LN((1.1*(Fperm_SI_Woolf2021!$E$9:$E$93-BH$58)-63.1579*EXP(-0.19*Fperm_SI_Woolf2021!$E$9:$E$93)+63.1579*EXP(-0.19*BH$58))/(Fperm_SI_Woolf2021!$E$9:$E$93-BH$58))*(BH$58-Fperm_SI_Woolf2021!$E$9:$E$93)/10))),Fperm_SI_Woolf2021!$D$9:$D$93))</f>
        <v>0.77896232428900514</v>
      </c>
      <c r="BI64" s="51" cm="1">
        <f t="array" ref="BI64">MIN(1,SLOPE(Fperm_SI_Woolf2021!$F$9:$F$93*EXP(-Fperm_SI_Woolf2021!$I$9:$I$93*$C64*IF(BI$58=Fperm_SI_Woolf2021!$E$9:$E$93,1,EXP(LN((1.1*(Fperm_SI_Woolf2021!$E$9:$E$93-BI$58)-63.1579*EXP(-0.19*Fperm_SI_Woolf2021!$E$9:$E$93)+63.1579*EXP(-0.19*BI$58))/(Fperm_SI_Woolf2021!$E$9:$E$93-BI$58))*(BI$58-Fperm_SI_Woolf2021!$E$9:$E$93)/10))) + Fperm_SI_Woolf2021!$G$9:$G$93*EXP(-Fperm_SI_Woolf2021!$J$9:$J$93*$C64*IF(BI$58=Fperm_SI_Woolf2021!$E$9:$E$93,1,EXP(LN((1.1*(Fperm_SI_Woolf2021!$E$9:$E$93-BI$58)-63.1579*EXP(-0.19*Fperm_SI_Woolf2021!$E$9:$E$93)+63.1579*EXP(-0.19*BI$58))/(Fperm_SI_Woolf2021!$E$9:$E$93-BI$58))*(BI$58-Fperm_SI_Woolf2021!$E$9:$E$93)/10))) + Fperm_SI_Woolf2021!$H$9:$H$93*EXP(-Fperm_SI_Woolf2021!$K$9:$K$93*$C64*IF(BI$58=Fperm_SI_Woolf2021!$E$9:$E$93,1,EXP(LN((1.1*(Fperm_SI_Woolf2021!$E$9:$E$93-BI$58)-63.1579*EXP(-0.19*Fperm_SI_Woolf2021!$E$9:$E$93)+63.1579*EXP(-0.19*BI$58))/(Fperm_SI_Woolf2021!$E$9:$E$93-BI$58))*(BI$58-Fperm_SI_Woolf2021!$E$9:$E$93)/10))),Fperm_SI_Woolf2021!$D$9:$D$93)*BI$57+INTERCEPT(Fperm_SI_Woolf2021!$F$9:$F$93*EXP(-Fperm_SI_Woolf2021!$I$9:$I$93*$C64*IF(BI$58=Fperm_SI_Woolf2021!$E$9:$E$93,1,EXP(LN((1.1*(Fperm_SI_Woolf2021!$E$9:$E$93-BI$58)-63.1579*EXP(-0.19*Fperm_SI_Woolf2021!$E$9:$E$93)+63.1579*EXP(-0.19*BI$58))/(Fperm_SI_Woolf2021!$E$9:$E$93-BI$58))*(BI$58-Fperm_SI_Woolf2021!$E$9:$E$93)/10))) + Fperm_SI_Woolf2021!$G$9:$G$93*EXP(-Fperm_SI_Woolf2021!$J$9:$J$93*$C64*IF(BI$58=Fperm_SI_Woolf2021!$E$9:$E$93,1,EXP(LN((1.1*(Fperm_SI_Woolf2021!$E$9:$E$93-BI$58)-63.1579*EXP(-0.19*Fperm_SI_Woolf2021!$E$9:$E$93)+63.1579*EXP(-0.19*BI$58))/(Fperm_SI_Woolf2021!$E$9:$E$93-BI$58))*(BI$58-Fperm_SI_Woolf2021!$E$9:$E$93)/10))) + Fperm_SI_Woolf2021!$H$9:$H$93*EXP(-Fperm_SI_Woolf2021!$K$9:$K$93*$C64*IF(BI$58=Fperm_SI_Woolf2021!$E$9:$E$93,1,EXP(LN((1.1*(Fperm_SI_Woolf2021!$E$9:$E$93-BI$58)-63.1579*EXP(-0.19*Fperm_SI_Woolf2021!$E$9:$E$93)+63.1579*EXP(-0.19*BI$58))/(Fperm_SI_Woolf2021!$E$9:$E$93-BI$58))*(BI$58-Fperm_SI_Woolf2021!$E$9:$E$93)/10))),Fperm_SI_Woolf2021!$D$9:$D$93))</f>
        <v>0.75122480586677587</v>
      </c>
      <c r="BJ64" s="51" cm="1">
        <f t="array" ref="BJ64">MIN(1,SLOPE(Fperm_SI_Woolf2021!$F$9:$F$93*EXP(-Fperm_SI_Woolf2021!$I$9:$I$93*$C64*IF(BJ$58=Fperm_SI_Woolf2021!$E$9:$E$93,1,EXP(LN((1.1*(Fperm_SI_Woolf2021!$E$9:$E$93-BJ$58)-63.1579*EXP(-0.19*Fperm_SI_Woolf2021!$E$9:$E$93)+63.1579*EXP(-0.19*BJ$58))/(Fperm_SI_Woolf2021!$E$9:$E$93-BJ$58))*(BJ$58-Fperm_SI_Woolf2021!$E$9:$E$93)/10))) + Fperm_SI_Woolf2021!$G$9:$G$93*EXP(-Fperm_SI_Woolf2021!$J$9:$J$93*$C64*IF(BJ$58=Fperm_SI_Woolf2021!$E$9:$E$93,1,EXP(LN((1.1*(Fperm_SI_Woolf2021!$E$9:$E$93-BJ$58)-63.1579*EXP(-0.19*Fperm_SI_Woolf2021!$E$9:$E$93)+63.1579*EXP(-0.19*BJ$58))/(Fperm_SI_Woolf2021!$E$9:$E$93-BJ$58))*(BJ$58-Fperm_SI_Woolf2021!$E$9:$E$93)/10))) + Fperm_SI_Woolf2021!$H$9:$H$93*EXP(-Fperm_SI_Woolf2021!$K$9:$K$93*$C64*IF(BJ$58=Fperm_SI_Woolf2021!$E$9:$E$93,1,EXP(LN((1.1*(Fperm_SI_Woolf2021!$E$9:$E$93-BJ$58)-63.1579*EXP(-0.19*Fperm_SI_Woolf2021!$E$9:$E$93)+63.1579*EXP(-0.19*BJ$58))/(Fperm_SI_Woolf2021!$E$9:$E$93-BJ$58))*(BJ$58-Fperm_SI_Woolf2021!$E$9:$E$93)/10))),Fperm_SI_Woolf2021!$D$9:$D$93)*BJ$57+INTERCEPT(Fperm_SI_Woolf2021!$F$9:$F$93*EXP(-Fperm_SI_Woolf2021!$I$9:$I$93*$C64*IF(BJ$58=Fperm_SI_Woolf2021!$E$9:$E$93,1,EXP(LN((1.1*(Fperm_SI_Woolf2021!$E$9:$E$93-BJ$58)-63.1579*EXP(-0.19*Fperm_SI_Woolf2021!$E$9:$E$93)+63.1579*EXP(-0.19*BJ$58))/(Fperm_SI_Woolf2021!$E$9:$E$93-BJ$58))*(BJ$58-Fperm_SI_Woolf2021!$E$9:$E$93)/10))) + Fperm_SI_Woolf2021!$G$9:$G$93*EXP(-Fperm_SI_Woolf2021!$J$9:$J$93*$C64*IF(BJ$58=Fperm_SI_Woolf2021!$E$9:$E$93,1,EXP(LN((1.1*(Fperm_SI_Woolf2021!$E$9:$E$93-BJ$58)-63.1579*EXP(-0.19*Fperm_SI_Woolf2021!$E$9:$E$93)+63.1579*EXP(-0.19*BJ$58))/(Fperm_SI_Woolf2021!$E$9:$E$93-BJ$58))*(BJ$58-Fperm_SI_Woolf2021!$E$9:$E$93)/10))) + Fperm_SI_Woolf2021!$H$9:$H$93*EXP(-Fperm_SI_Woolf2021!$K$9:$K$93*$C64*IF(BJ$58=Fperm_SI_Woolf2021!$E$9:$E$93,1,EXP(LN((1.1*(Fperm_SI_Woolf2021!$E$9:$E$93-BJ$58)-63.1579*EXP(-0.19*Fperm_SI_Woolf2021!$E$9:$E$93)+63.1579*EXP(-0.19*BJ$58))/(Fperm_SI_Woolf2021!$E$9:$E$93-BJ$58))*(BJ$58-Fperm_SI_Woolf2021!$E$9:$E$93)/10))),Fperm_SI_Woolf2021!$D$9:$D$93))</f>
        <v>0.72348728744454638</v>
      </c>
      <c r="BK64" s="51" cm="1">
        <f t="array" ref="BK64">MIN(1,SLOPE(Fperm_SI_Woolf2021!$F$9:$F$93*EXP(-Fperm_SI_Woolf2021!$I$9:$I$93*$C64*IF(BK$58=Fperm_SI_Woolf2021!$E$9:$E$93,1,EXP(LN((1.1*(Fperm_SI_Woolf2021!$E$9:$E$93-BK$58)-63.1579*EXP(-0.19*Fperm_SI_Woolf2021!$E$9:$E$93)+63.1579*EXP(-0.19*BK$58))/(Fperm_SI_Woolf2021!$E$9:$E$93-BK$58))*(BK$58-Fperm_SI_Woolf2021!$E$9:$E$93)/10))) + Fperm_SI_Woolf2021!$G$9:$G$93*EXP(-Fperm_SI_Woolf2021!$J$9:$J$93*$C64*IF(BK$58=Fperm_SI_Woolf2021!$E$9:$E$93,1,EXP(LN((1.1*(Fperm_SI_Woolf2021!$E$9:$E$93-BK$58)-63.1579*EXP(-0.19*Fperm_SI_Woolf2021!$E$9:$E$93)+63.1579*EXP(-0.19*BK$58))/(Fperm_SI_Woolf2021!$E$9:$E$93-BK$58))*(BK$58-Fperm_SI_Woolf2021!$E$9:$E$93)/10))) + Fperm_SI_Woolf2021!$H$9:$H$93*EXP(-Fperm_SI_Woolf2021!$K$9:$K$93*$C64*IF(BK$58=Fperm_SI_Woolf2021!$E$9:$E$93,1,EXP(LN((1.1*(Fperm_SI_Woolf2021!$E$9:$E$93-BK$58)-63.1579*EXP(-0.19*Fperm_SI_Woolf2021!$E$9:$E$93)+63.1579*EXP(-0.19*BK$58))/(Fperm_SI_Woolf2021!$E$9:$E$93-BK$58))*(BK$58-Fperm_SI_Woolf2021!$E$9:$E$93)/10))),Fperm_SI_Woolf2021!$D$9:$D$93)*BK$57+INTERCEPT(Fperm_SI_Woolf2021!$F$9:$F$93*EXP(-Fperm_SI_Woolf2021!$I$9:$I$93*$C64*IF(BK$58=Fperm_SI_Woolf2021!$E$9:$E$93,1,EXP(LN((1.1*(Fperm_SI_Woolf2021!$E$9:$E$93-BK$58)-63.1579*EXP(-0.19*Fperm_SI_Woolf2021!$E$9:$E$93)+63.1579*EXP(-0.19*BK$58))/(Fperm_SI_Woolf2021!$E$9:$E$93-BK$58))*(BK$58-Fperm_SI_Woolf2021!$E$9:$E$93)/10))) + Fperm_SI_Woolf2021!$G$9:$G$93*EXP(-Fperm_SI_Woolf2021!$J$9:$J$93*$C64*IF(BK$58=Fperm_SI_Woolf2021!$E$9:$E$93,1,EXP(LN((1.1*(Fperm_SI_Woolf2021!$E$9:$E$93-BK$58)-63.1579*EXP(-0.19*Fperm_SI_Woolf2021!$E$9:$E$93)+63.1579*EXP(-0.19*BK$58))/(Fperm_SI_Woolf2021!$E$9:$E$93-BK$58))*(BK$58-Fperm_SI_Woolf2021!$E$9:$E$93)/10))) + Fperm_SI_Woolf2021!$H$9:$H$93*EXP(-Fperm_SI_Woolf2021!$K$9:$K$93*$C64*IF(BK$58=Fperm_SI_Woolf2021!$E$9:$E$93,1,EXP(LN((1.1*(Fperm_SI_Woolf2021!$E$9:$E$93-BK$58)-63.1579*EXP(-0.19*Fperm_SI_Woolf2021!$E$9:$E$93)+63.1579*EXP(-0.19*BK$58))/(Fperm_SI_Woolf2021!$E$9:$E$93-BK$58))*(BK$58-Fperm_SI_Woolf2021!$E$9:$E$93)/10))),Fperm_SI_Woolf2021!$D$9:$D$93))</f>
        <v>0.69574976902231711</v>
      </c>
      <c r="BL64" s="51" cm="1">
        <f t="array" ref="BL64">MIN(1,SLOPE(Fperm_SI_Woolf2021!$F$9:$F$93*EXP(-Fperm_SI_Woolf2021!$I$9:$I$93*$C64*IF(BL$58=Fperm_SI_Woolf2021!$E$9:$E$93,1,EXP(LN((1.1*(Fperm_SI_Woolf2021!$E$9:$E$93-BL$58)-63.1579*EXP(-0.19*Fperm_SI_Woolf2021!$E$9:$E$93)+63.1579*EXP(-0.19*BL$58))/(Fperm_SI_Woolf2021!$E$9:$E$93-BL$58))*(BL$58-Fperm_SI_Woolf2021!$E$9:$E$93)/10))) + Fperm_SI_Woolf2021!$G$9:$G$93*EXP(-Fperm_SI_Woolf2021!$J$9:$J$93*$C64*IF(BL$58=Fperm_SI_Woolf2021!$E$9:$E$93,1,EXP(LN((1.1*(Fperm_SI_Woolf2021!$E$9:$E$93-BL$58)-63.1579*EXP(-0.19*Fperm_SI_Woolf2021!$E$9:$E$93)+63.1579*EXP(-0.19*BL$58))/(Fperm_SI_Woolf2021!$E$9:$E$93-BL$58))*(BL$58-Fperm_SI_Woolf2021!$E$9:$E$93)/10))) + Fperm_SI_Woolf2021!$H$9:$H$93*EXP(-Fperm_SI_Woolf2021!$K$9:$K$93*$C64*IF(BL$58=Fperm_SI_Woolf2021!$E$9:$E$93,1,EXP(LN((1.1*(Fperm_SI_Woolf2021!$E$9:$E$93-BL$58)-63.1579*EXP(-0.19*Fperm_SI_Woolf2021!$E$9:$E$93)+63.1579*EXP(-0.19*BL$58))/(Fperm_SI_Woolf2021!$E$9:$E$93-BL$58))*(BL$58-Fperm_SI_Woolf2021!$E$9:$E$93)/10))),Fperm_SI_Woolf2021!$D$9:$D$93)*BL$57+INTERCEPT(Fperm_SI_Woolf2021!$F$9:$F$93*EXP(-Fperm_SI_Woolf2021!$I$9:$I$93*$C64*IF(BL$58=Fperm_SI_Woolf2021!$E$9:$E$93,1,EXP(LN((1.1*(Fperm_SI_Woolf2021!$E$9:$E$93-BL$58)-63.1579*EXP(-0.19*Fperm_SI_Woolf2021!$E$9:$E$93)+63.1579*EXP(-0.19*BL$58))/(Fperm_SI_Woolf2021!$E$9:$E$93-BL$58))*(BL$58-Fperm_SI_Woolf2021!$E$9:$E$93)/10))) + Fperm_SI_Woolf2021!$G$9:$G$93*EXP(-Fperm_SI_Woolf2021!$J$9:$J$93*$C64*IF(BL$58=Fperm_SI_Woolf2021!$E$9:$E$93,1,EXP(LN((1.1*(Fperm_SI_Woolf2021!$E$9:$E$93-BL$58)-63.1579*EXP(-0.19*Fperm_SI_Woolf2021!$E$9:$E$93)+63.1579*EXP(-0.19*BL$58))/(Fperm_SI_Woolf2021!$E$9:$E$93-BL$58))*(BL$58-Fperm_SI_Woolf2021!$E$9:$E$93)/10))) + Fperm_SI_Woolf2021!$H$9:$H$93*EXP(-Fperm_SI_Woolf2021!$K$9:$K$93*$C64*IF(BL$58=Fperm_SI_Woolf2021!$E$9:$E$93,1,EXP(LN((1.1*(Fperm_SI_Woolf2021!$E$9:$E$93-BL$58)-63.1579*EXP(-0.19*Fperm_SI_Woolf2021!$E$9:$E$93)+63.1579*EXP(-0.19*BL$58))/(Fperm_SI_Woolf2021!$E$9:$E$93-BL$58))*(BL$58-Fperm_SI_Woolf2021!$E$9:$E$93)/10))),Fperm_SI_Woolf2021!$D$9:$D$93))</f>
        <v>1</v>
      </c>
      <c r="BM64" s="51" cm="1">
        <f t="array" ref="BM64">MIN(1,SLOPE(Fperm_SI_Woolf2021!$F$9:$F$93*EXP(-Fperm_SI_Woolf2021!$I$9:$I$93*$C64*IF(BM$58=Fperm_SI_Woolf2021!$E$9:$E$93,1,EXP(LN((1.1*(Fperm_SI_Woolf2021!$E$9:$E$93-BM$58)-63.1579*EXP(-0.19*Fperm_SI_Woolf2021!$E$9:$E$93)+63.1579*EXP(-0.19*BM$58))/(Fperm_SI_Woolf2021!$E$9:$E$93-BM$58))*(BM$58-Fperm_SI_Woolf2021!$E$9:$E$93)/10))) + Fperm_SI_Woolf2021!$G$9:$G$93*EXP(-Fperm_SI_Woolf2021!$J$9:$J$93*$C64*IF(BM$58=Fperm_SI_Woolf2021!$E$9:$E$93,1,EXP(LN((1.1*(Fperm_SI_Woolf2021!$E$9:$E$93-BM$58)-63.1579*EXP(-0.19*Fperm_SI_Woolf2021!$E$9:$E$93)+63.1579*EXP(-0.19*BM$58))/(Fperm_SI_Woolf2021!$E$9:$E$93-BM$58))*(BM$58-Fperm_SI_Woolf2021!$E$9:$E$93)/10))) + Fperm_SI_Woolf2021!$H$9:$H$93*EXP(-Fperm_SI_Woolf2021!$K$9:$K$93*$C64*IF(BM$58=Fperm_SI_Woolf2021!$E$9:$E$93,1,EXP(LN((1.1*(Fperm_SI_Woolf2021!$E$9:$E$93-BM$58)-63.1579*EXP(-0.19*Fperm_SI_Woolf2021!$E$9:$E$93)+63.1579*EXP(-0.19*BM$58))/(Fperm_SI_Woolf2021!$E$9:$E$93-BM$58))*(BM$58-Fperm_SI_Woolf2021!$E$9:$E$93)/10))),Fperm_SI_Woolf2021!$D$9:$D$93)*BM$57+INTERCEPT(Fperm_SI_Woolf2021!$F$9:$F$93*EXP(-Fperm_SI_Woolf2021!$I$9:$I$93*$C64*IF(BM$58=Fperm_SI_Woolf2021!$E$9:$E$93,1,EXP(LN((1.1*(Fperm_SI_Woolf2021!$E$9:$E$93-BM$58)-63.1579*EXP(-0.19*Fperm_SI_Woolf2021!$E$9:$E$93)+63.1579*EXP(-0.19*BM$58))/(Fperm_SI_Woolf2021!$E$9:$E$93-BM$58))*(BM$58-Fperm_SI_Woolf2021!$E$9:$E$93)/10))) + Fperm_SI_Woolf2021!$G$9:$G$93*EXP(-Fperm_SI_Woolf2021!$J$9:$J$93*$C64*IF(BM$58=Fperm_SI_Woolf2021!$E$9:$E$93,1,EXP(LN((1.1*(Fperm_SI_Woolf2021!$E$9:$E$93-BM$58)-63.1579*EXP(-0.19*Fperm_SI_Woolf2021!$E$9:$E$93)+63.1579*EXP(-0.19*BM$58))/(Fperm_SI_Woolf2021!$E$9:$E$93-BM$58))*(BM$58-Fperm_SI_Woolf2021!$E$9:$E$93)/10))) + Fperm_SI_Woolf2021!$H$9:$H$93*EXP(-Fperm_SI_Woolf2021!$K$9:$K$93*$C64*IF(BM$58=Fperm_SI_Woolf2021!$E$9:$E$93,1,EXP(LN((1.1*(Fperm_SI_Woolf2021!$E$9:$E$93-BM$58)-63.1579*EXP(-0.19*Fperm_SI_Woolf2021!$E$9:$E$93)+63.1579*EXP(-0.19*BM$58))/(Fperm_SI_Woolf2021!$E$9:$E$93-BM$58))*(BM$58-Fperm_SI_Woolf2021!$E$9:$E$93)/10))),Fperm_SI_Woolf2021!$D$9:$D$93))</f>
        <v>1</v>
      </c>
      <c r="BN64" s="51" cm="1">
        <f t="array" ref="BN64">MIN(1,SLOPE(Fperm_SI_Woolf2021!$F$9:$F$93*EXP(-Fperm_SI_Woolf2021!$I$9:$I$93*$C64*IF(BN$58=Fperm_SI_Woolf2021!$E$9:$E$93,1,EXP(LN((1.1*(Fperm_SI_Woolf2021!$E$9:$E$93-BN$58)-63.1579*EXP(-0.19*Fperm_SI_Woolf2021!$E$9:$E$93)+63.1579*EXP(-0.19*BN$58))/(Fperm_SI_Woolf2021!$E$9:$E$93-BN$58))*(BN$58-Fperm_SI_Woolf2021!$E$9:$E$93)/10))) + Fperm_SI_Woolf2021!$G$9:$G$93*EXP(-Fperm_SI_Woolf2021!$J$9:$J$93*$C64*IF(BN$58=Fperm_SI_Woolf2021!$E$9:$E$93,1,EXP(LN((1.1*(Fperm_SI_Woolf2021!$E$9:$E$93-BN$58)-63.1579*EXP(-0.19*Fperm_SI_Woolf2021!$E$9:$E$93)+63.1579*EXP(-0.19*BN$58))/(Fperm_SI_Woolf2021!$E$9:$E$93-BN$58))*(BN$58-Fperm_SI_Woolf2021!$E$9:$E$93)/10))) + Fperm_SI_Woolf2021!$H$9:$H$93*EXP(-Fperm_SI_Woolf2021!$K$9:$K$93*$C64*IF(BN$58=Fperm_SI_Woolf2021!$E$9:$E$93,1,EXP(LN((1.1*(Fperm_SI_Woolf2021!$E$9:$E$93-BN$58)-63.1579*EXP(-0.19*Fperm_SI_Woolf2021!$E$9:$E$93)+63.1579*EXP(-0.19*BN$58))/(Fperm_SI_Woolf2021!$E$9:$E$93-BN$58))*(BN$58-Fperm_SI_Woolf2021!$E$9:$E$93)/10))),Fperm_SI_Woolf2021!$D$9:$D$93)*BN$57+INTERCEPT(Fperm_SI_Woolf2021!$F$9:$F$93*EXP(-Fperm_SI_Woolf2021!$I$9:$I$93*$C64*IF(BN$58=Fperm_SI_Woolf2021!$E$9:$E$93,1,EXP(LN((1.1*(Fperm_SI_Woolf2021!$E$9:$E$93-BN$58)-63.1579*EXP(-0.19*Fperm_SI_Woolf2021!$E$9:$E$93)+63.1579*EXP(-0.19*BN$58))/(Fperm_SI_Woolf2021!$E$9:$E$93-BN$58))*(BN$58-Fperm_SI_Woolf2021!$E$9:$E$93)/10))) + Fperm_SI_Woolf2021!$G$9:$G$93*EXP(-Fperm_SI_Woolf2021!$J$9:$J$93*$C64*IF(BN$58=Fperm_SI_Woolf2021!$E$9:$E$93,1,EXP(LN((1.1*(Fperm_SI_Woolf2021!$E$9:$E$93-BN$58)-63.1579*EXP(-0.19*Fperm_SI_Woolf2021!$E$9:$E$93)+63.1579*EXP(-0.19*BN$58))/(Fperm_SI_Woolf2021!$E$9:$E$93-BN$58))*(BN$58-Fperm_SI_Woolf2021!$E$9:$E$93)/10))) + Fperm_SI_Woolf2021!$H$9:$H$93*EXP(-Fperm_SI_Woolf2021!$K$9:$K$93*$C64*IF(BN$58=Fperm_SI_Woolf2021!$E$9:$E$93,1,EXP(LN((1.1*(Fperm_SI_Woolf2021!$E$9:$E$93-BN$58)-63.1579*EXP(-0.19*Fperm_SI_Woolf2021!$E$9:$E$93)+63.1579*EXP(-0.19*BN$58))/(Fperm_SI_Woolf2021!$E$9:$E$93-BN$58))*(BN$58-Fperm_SI_Woolf2021!$E$9:$E$93)/10))),Fperm_SI_Woolf2021!$D$9:$D$93))</f>
        <v>1</v>
      </c>
      <c r="BO64" s="51" cm="1">
        <f t="array" ref="BO64">MIN(1,SLOPE(Fperm_SI_Woolf2021!$F$9:$F$93*EXP(-Fperm_SI_Woolf2021!$I$9:$I$93*$C64*IF(BO$58=Fperm_SI_Woolf2021!$E$9:$E$93,1,EXP(LN((1.1*(Fperm_SI_Woolf2021!$E$9:$E$93-BO$58)-63.1579*EXP(-0.19*Fperm_SI_Woolf2021!$E$9:$E$93)+63.1579*EXP(-0.19*BO$58))/(Fperm_SI_Woolf2021!$E$9:$E$93-BO$58))*(BO$58-Fperm_SI_Woolf2021!$E$9:$E$93)/10))) + Fperm_SI_Woolf2021!$G$9:$G$93*EXP(-Fperm_SI_Woolf2021!$J$9:$J$93*$C64*IF(BO$58=Fperm_SI_Woolf2021!$E$9:$E$93,1,EXP(LN((1.1*(Fperm_SI_Woolf2021!$E$9:$E$93-BO$58)-63.1579*EXP(-0.19*Fperm_SI_Woolf2021!$E$9:$E$93)+63.1579*EXP(-0.19*BO$58))/(Fperm_SI_Woolf2021!$E$9:$E$93-BO$58))*(BO$58-Fperm_SI_Woolf2021!$E$9:$E$93)/10))) + Fperm_SI_Woolf2021!$H$9:$H$93*EXP(-Fperm_SI_Woolf2021!$K$9:$K$93*$C64*IF(BO$58=Fperm_SI_Woolf2021!$E$9:$E$93,1,EXP(LN((1.1*(Fperm_SI_Woolf2021!$E$9:$E$93-BO$58)-63.1579*EXP(-0.19*Fperm_SI_Woolf2021!$E$9:$E$93)+63.1579*EXP(-0.19*BO$58))/(Fperm_SI_Woolf2021!$E$9:$E$93-BO$58))*(BO$58-Fperm_SI_Woolf2021!$E$9:$E$93)/10))),Fperm_SI_Woolf2021!$D$9:$D$93)*BO$57+INTERCEPT(Fperm_SI_Woolf2021!$F$9:$F$93*EXP(-Fperm_SI_Woolf2021!$I$9:$I$93*$C64*IF(BO$58=Fperm_SI_Woolf2021!$E$9:$E$93,1,EXP(LN((1.1*(Fperm_SI_Woolf2021!$E$9:$E$93-BO$58)-63.1579*EXP(-0.19*Fperm_SI_Woolf2021!$E$9:$E$93)+63.1579*EXP(-0.19*BO$58))/(Fperm_SI_Woolf2021!$E$9:$E$93-BO$58))*(BO$58-Fperm_SI_Woolf2021!$E$9:$E$93)/10))) + Fperm_SI_Woolf2021!$G$9:$G$93*EXP(-Fperm_SI_Woolf2021!$J$9:$J$93*$C64*IF(BO$58=Fperm_SI_Woolf2021!$E$9:$E$93,1,EXP(LN((1.1*(Fperm_SI_Woolf2021!$E$9:$E$93-BO$58)-63.1579*EXP(-0.19*Fperm_SI_Woolf2021!$E$9:$E$93)+63.1579*EXP(-0.19*BO$58))/(Fperm_SI_Woolf2021!$E$9:$E$93-BO$58))*(BO$58-Fperm_SI_Woolf2021!$E$9:$E$93)/10))) + Fperm_SI_Woolf2021!$H$9:$H$93*EXP(-Fperm_SI_Woolf2021!$K$9:$K$93*$C64*IF(BO$58=Fperm_SI_Woolf2021!$E$9:$E$93,1,EXP(LN((1.1*(Fperm_SI_Woolf2021!$E$9:$E$93-BO$58)-63.1579*EXP(-0.19*Fperm_SI_Woolf2021!$E$9:$E$93)+63.1579*EXP(-0.19*BO$58))/(Fperm_SI_Woolf2021!$E$9:$E$93-BO$58))*(BO$58-Fperm_SI_Woolf2021!$E$9:$E$93)/10))),Fperm_SI_Woolf2021!$D$9:$D$93))</f>
        <v>0.99017100208939912</v>
      </c>
      <c r="BP64" s="51" cm="1">
        <f t="array" ref="BP64">MIN(1,SLOPE(Fperm_SI_Woolf2021!$F$9:$F$93*EXP(-Fperm_SI_Woolf2021!$I$9:$I$93*$C64*IF(BP$58=Fperm_SI_Woolf2021!$E$9:$E$93,1,EXP(LN((1.1*(Fperm_SI_Woolf2021!$E$9:$E$93-BP$58)-63.1579*EXP(-0.19*Fperm_SI_Woolf2021!$E$9:$E$93)+63.1579*EXP(-0.19*BP$58))/(Fperm_SI_Woolf2021!$E$9:$E$93-BP$58))*(BP$58-Fperm_SI_Woolf2021!$E$9:$E$93)/10))) + Fperm_SI_Woolf2021!$G$9:$G$93*EXP(-Fperm_SI_Woolf2021!$J$9:$J$93*$C64*IF(BP$58=Fperm_SI_Woolf2021!$E$9:$E$93,1,EXP(LN((1.1*(Fperm_SI_Woolf2021!$E$9:$E$93-BP$58)-63.1579*EXP(-0.19*Fperm_SI_Woolf2021!$E$9:$E$93)+63.1579*EXP(-0.19*BP$58))/(Fperm_SI_Woolf2021!$E$9:$E$93-BP$58))*(BP$58-Fperm_SI_Woolf2021!$E$9:$E$93)/10))) + Fperm_SI_Woolf2021!$H$9:$H$93*EXP(-Fperm_SI_Woolf2021!$K$9:$K$93*$C64*IF(BP$58=Fperm_SI_Woolf2021!$E$9:$E$93,1,EXP(LN((1.1*(Fperm_SI_Woolf2021!$E$9:$E$93-BP$58)-63.1579*EXP(-0.19*Fperm_SI_Woolf2021!$E$9:$E$93)+63.1579*EXP(-0.19*BP$58))/(Fperm_SI_Woolf2021!$E$9:$E$93-BP$58))*(BP$58-Fperm_SI_Woolf2021!$E$9:$E$93)/10))),Fperm_SI_Woolf2021!$D$9:$D$93)*BP$57+INTERCEPT(Fperm_SI_Woolf2021!$F$9:$F$93*EXP(-Fperm_SI_Woolf2021!$I$9:$I$93*$C64*IF(BP$58=Fperm_SI_Woolf2021!$E$9:$E$93,1,EXP(LN((1.1*(Fperm_SI_Woolf2021!$E$9:$E$93-BP$58)-63.1579*EXP(-0.19*Fperm_SI_Woolf2021!$E$9:$E$93)+63.1579*EXP(-0.19*BP$58))/(Fperm_SI_Woolf2021!$E$9:$E$93-BP$58))*(BP$58-Fperm_SI_Woolf2021!$E$9:$E$93)/10))) + Fperm_SI_Woolf2021!$G$9:$G$93*EXP(-Fperm_SI_Woolf2021!$J$9:$J$93*$C64*IF(BP$58=Fperm_SI_Woolf2021!$E$9:$E$93,1,EXP(LN((1.1*(Fperm_SI_Woolf2021!$E$9:$E$93-BP$58)-63.1579*EXP(-0.19*Fperm_SI_Woolf2021!$E$9:$E$93)+63.1579*EXP(-0.19*BP$58))/(Fperm_SI_Woolf2021!$E$9:$E$93-BP$58))*(BP$58-Fperm_SI_Woolf2021!$E$9:$E$93)/10))) + Fperm_SI_Woolf2021!$H$9:$H$93*EXP(-Fperm_SI_Woolf2021!$K$9:$K$93*$C64*IF(BP$58=Fperm_SI_Woolf2021!$E$9:$E$93,1,EXP(LN((1.1*(Fperm_SI_Woolf2021!$E$9:$E$93-BP$58)-63.1579*EXP(-0.19*Fperm_SI_Woolf2021!$E$9:$E$93)+63.1579*EXP(-0.19*BP$58))/(Fperm_SI_Woolf2021!$E$9:$E$93-BP$58))*(BP$58-Fperm_SI_Woolf2021!$E$9:$E$93)/10))),Fperm_SI_Woolf2021!$D$9:$D$93))</f>
        <v>0.96158212876411198</v>
      </c>
      <c r="BQ64" s="51" cm="1">
        <f t="array" ref="BQ64">MIN(1,SLOPE(Fperm_SI_Woolf2021!$F$9:$F$93*EXP(-Fperm_SI_Woolf2021!$I$9:$I$93*$C64*IF(BQ$58=Fperm_SI_Woolf2021!$E$9:$E$93,1,EXP(LN((1.1*(Fperm_SI_Woolf2021!$E$9:$E$93-BQ$58)-63.1579*EXP(-0.19*Fperm_SI_Woolf2021!$E$9:$E$93)+63.1579*EXP(-0.19*BQ$58))/(Fperm_SI_Woolf2021!$E$9:$E$93-BQ$58))*(BQ$58-Fperm_SI_Woolf2021!$E$9:$E$93)/10))) + Fperm_SI_Woolf2021!$G$9:$G$93*EXP(-Fperm_SI_Woolf2021!$J$9:$J$93*$C64*IF(BQ$58=Fperm_SI_Woolf2021!$E$9:$E$93,1,EXP(LN((1.1*(Fperm_SI_Woolf2021!$E$9:$E$93-BQ$58)-63.1579*EXP(-0.19*Fperm_SI_Woolf2021!$E$9:$E$93)+63.1579*EXP(-0.19*BQ$58))/(Fperm_SI_Woolf2021!$E$9:$E$93-BQ$58))*(BQ$58-Fperm_SI_Woolf2021!$E$9:$E$93)/10))) + Fperm_SI_Woolf2021!$H$9:$H$93*EXP(-Fperm_SI_Woolf2021!$K$9:$K$93*$C64*IF(BQ$58=Fperm_SI_Woolf2021!$E$9:$E$93,1,EXP(LN((1.1*(Fperm_SI_Woolf2021!$E$9:$E$93-BQ$58)-63.1579*EXP(-0.19*Fperm_SI_Woolf2021!$E$9:$E$93)+63.1579*EXP(-0.19*BQ$58))/(Fperm_SI_Woolf2021!$E$9:$E$93-BQ$58))*(BQ$58-Fperm_SI_Woolf2021!$E$9:$E$93)/10))),Fperm_SI_Woolf2021!$D$9:$D$93)*BQ$57+INTERCEPT(Fperm_SI_Woolf2021!$F$9:$F$93*EXP(-Fperm_SI_Woolf2021!$I$9:$I$93*$C64*IF(BQ$58=Fperm_SI_Woolf2021!$E$9:$E$93,1,EXP(LN((1.1*(Fperm_SI_Woolf2021!$E$9:$E$93-BQ$58)-63.1579*EXP(-0.19*Fperm_SI_Woolf2021!$E$9:$E$93)+63.1579*EXP(-0.19*BQ$58))/(Fperm_SI_Woolf2021!$E$9:$E$93-BQ$58))*(BQ$58-Fperm_SI_Woolf2021!$E$9:$E$93)/10))) + Fperm_SI_Woolf2021!$G$9:$G$93*EXP(-Fperm_SI_Woolf2021!$J$9:$J$93*$C64*IF(BQ$58=Fperm_SI_Woolf2021!$E$9:$E$93,1,EXP(LN((1.1*(Fperm_SI_Woolf2021!$E$9:$E$93-BQ$58)-63.1579*EXP(-0.19*Fperm_SI_Woolf2021!$E$9:$E$93)+63.1579*EXP(-0.19*BQ$58))/(Fperm_SI_Woolf2021!$E$9:$E$93-BQ$58))*(BQ$58-Fperm_SI_Woolf2021!$E$9:$E$93)/10))) + Fperm_SI_Woolf2021!$H$9:$H$93*EXP(-Fperm_SI_Woolf2021!$K$9:$K$93*$C64*IF(BQ$58=Fperm_SI_Woolf2021!$E$9:$E$93,1,EXP(LN((1.1*(Fperm_SI_Woolf2021!$E$9:$E$93-BQ$58)-63.1579*EXP(-0.19*Fperm_SI_Woolf2021!$E$9:$E$93)+63.1579*EXP(-0.19*BQ$58))/(Fperm_SI_Woolf2021!$E$9:$E$93-BQ$58))*(BQ$58-Fperm_SI_Woolf2021!$E$9:$E$93)/10))),Fperm_SI_Woolf2021!$D$9:$D$93))</f>
        <v>0.93299325543882472</v>
      </c>
      <c r="BR64" s="51" cm="1">
        <f t="array" ref="BR64">MIN(1,SLOPE(Fperm_SI_Woolf2021!$F$9:$F$93*EXP(-Fperm_SI_Woolf2021!$I$9:$I$93*$C64*IF(BR$58=Fperm_SI_Woolf2021!$E$9:$E$93,1,EXP(LN((1.1*(Fperm_SI_Woolf2021!$E$9:$E$93-BR$58)-63.1579*EXP(-0.19*Fperm_SI_Woolf2021!$E$9:$E$93)+63.1579*EXP(-0.19*BR$58))/(Fperm_SI_Woolf2021!$E$9:$E$93-BR$58))*(BR$58-Fperm_SI_Woolf2021!$E$9:$E$93)/10))) + Fperm_SI_Woolf2021!$G$9:$G$93*EXP(-Fperm_SI_Woolf2021!$J$9:$J$93*$C64*IF(BR$58=Fperm_SI_Woolf2021!$E$9:$E$93,1,EXP(LN((1.1*(Fperm_SI_Woolf2021!$E$9:$E$93-BR$58)-63.1579*EXP(-0.19*Fperm_SI_Woolf2021!$E$9:$E$93)+63.1579*EXP(-0.19*BR$58))/(Fperm_SI_Woolf2021!$E$9:$E$93-BR$58))*(BR$58-Fperm_SI_Woolf2021!$E$9:$E$93)/10))) + Fperm_SI_Woolf2021!$H$9:$H$93*EXP(-Fperm_SI_Woolf2021!$K$9:$K$93*$C64*IF(BR$58=Fperm_SI_Woolf2021!$E$9:$E$93,1,EXP(LN((1.1*(Fperm_SI_Woolf2021!$E$9:$E$93-BR$58)-63.1579*EXP(-0.19*Fperm_SI_Woolf2021!$E$9:$E$93)+63.1579*EXP(-0.19*BR$58))/(Fperm_SI_Woolf2021!$E$9:$E$93-BR$58))*(BR$58-Fperm_SI_Woolf2021!$E$9:$E$93)/10))),Fperm_SI_Woolf2021!$D$9:$D$93)*BR$57+INTERCEPT(Fperm_SI_Woolf2021!$F$9:$F$93*EXP(-Fperm_SI_Woolf2021!$I$9:$I$93*$C64*IF(BR$58=Fperm_SI_Woolf2021!$E$9:$E$93,1,EXP(LN((1.1*(Fperm_SI_Woolf2021!$E$9:$E$93-BR$58)-63.1579*EXP(-0.19*Fperm_SI_Woolf2021!$E$9:$E$93)+63.1579*EXP(-0.19*BR$58))/(Fperm_SI_Woolf2021!$E$9:$E$93-BR$58))*(BR$58-Fperm_SI_Woolf2021!$E$9:$E$93)/10))) + Fperm_SI_Woolf2021!$G$9:$G$93*EXP(-Fperm_SI_Woolf2021!$J$9:$J$93*$C64*IF(BR$58=Fperm_SI_Woolf2021!$E$9:$E$93,1,EXP(LN((1.1*(Fperm_SI_Woolf2021!$E$9:$E$93-BR$58)-63.1579*EXP(-0.19*Fperm_SI_Woolf2021!$E$9:$E$93)+63.1579*EXP(-0.19*BR$58))/(Fperm_SI_Woolf2021!$E$9:$E$93-BR$58))*(BR$58-Fperm_SI_Woolf2021!$E$9:$E$93)/10))) + Fperm_SI_Woolf2021!$H$9:$H$93*EXP(-Fperm_SI_Woolf2021!$K$9:$K$93*$C64*IF(BR$58=Fperm_SI_Woolf2021!$E$9:$E$93,1,EXP(LN((1.1*(Fperm_SI_Woolf2021!$E$9:$E$93-BR$58)-63.1579*EXP(-0.19*Fperm_SI_Woolf2021!$E$9:$E$93)+63.1579*EXP(-0.19*BR$58))/(Fperm_SI_Woolf2021!$E$9:$E$93-BR$58))*(BR$58-Fperm_SI_Woolf2021!$E$9:$E$93)/10))),Fperm_SI_Woolf2021!$D$9:$D$93))</f>
        <v>0.90440438211353746</v>
      </c>
      <c r="BS64" s="51" cm="1">
        <f t="array" ref="BS64">MIN(1,SLOPE(Fperm_SI_Woolf2021!$F$9:$F$93*EXP(-Fperm_SI_Woolf2021!$I$9:$I$93*$C64*IF(BS$58=Fperm_SI_Woolf2021!$E$9:$E$93,1,EXP(LN((1.1*(Fperm_SI_Woolf2021!$E$9:$E$93-BS$58)-63.1579*EXP(-0.19*Fperm_SI_Woolf2021!$E$9:$E$93)+63.1579*EXP(-0.19*BS$58))/(Fperm_SI_Woolf2021!$E$9:$E$93-BS$58))*(BS$58-Fperm_SI_Woolf2021!$E$9:$E$93)/10))) + Fperm_SI_Woolf2021!$G$9:$G$93*EXP(-Fperm_SI_Woolf2021!$J$9:$J$93*$C64*IF(BS$58=Fperm_SI_Woolf2021!$E$9:$E$93,1,EXP(LN((1.1*(Fperm_SI_Woolf2021!$E$9:$E$93-BS$58)-63.1579*EXP(-0.19*Fperm_SI_Woolf2021!$E$9:$E$93)+63.1579*EXP(-0.19*BS$58))/(Fperm_SI_Woolf2021!$E$9:$E$93-BS$58))*(BS$58-Fperm_SI_Woolf2021!$E$9:$E$93)/10))) + Fperm_SI_Woolf2021!$H$9:$H$93*EXP(-Fperm_SI_Woolf2021!$K$9:$K$93*$C64*IF(BS$58=Fperm_SI_Woolf2021!$E$9:$E$93,1,EXP(LN((1.1*(Fperm_SI_Woolf2021!$E$9:$E$93-BS$58)-63.1579*EXP(-0.19*Fperm_SI_Woolf2021!$E$9:$E$93)+63.1579*EXP(-0.19*BS$58))/(Fperm_SI_Woolf2021!$E$9:$E$93-BS$58))*(BS$58-Fperm_SI_Woolf2021!$E$9:$E$93)/10))),Fperm_SI_Woolf2021!$D$9:$D$93)*BS$57+INTERCEPT(Fperm_SI_Woolf2021!$F$9:$F$93*EXP(-Fperm_SI_Woolf2021!$I$9:$I$93*$C64*IF(BS$58=Fperm_SI_Woolf2021!$E$9:$E$93,1,EXP(LN((1.1*(Fperm_SI_Woolf2021!$E$9:$E$93-BS$58)-63.1579*EXP(-0.19*Fperm_SI_Woolf2021!$E$9:$E$93)+63.1579*EXP(-0.19*BS$58))/(Fperm_SI_Woolf2021!$E$9:$E$93-BS$58))*(BS$58-Fperm_SI_Woolf2021!$E$9:$E$93)/10))) + Fperm_SI_Woolf2021!$G$9:$G$93*EXP(-Fperm_SI_Woolf2021!$J$9:$J$93*$C64*IF(BS$58=Fperm_SI_Woolf2021!$E$9:$E$93,1,EXP(LN((1.1*(Fperm_SI_Woolf2021!$E$9:$E$93-BS$58)-63.1579*EXP(-0.19*Fperm_SI_Woolf2021!$E$9:$E$93)+63.1579*EXP(-0.19*BS$58))/(Fperm_SI_Woolf2021!$E$9:$E$93-BS$58))*(BS$58-Fperm_SI_Woolf2021!$E$9:$E$93)/10))) + Fperm_SI_Woolf2021!$H$9:$H$93*EXP(-Fperm_SI_Woolf2021!$K$9:$K$93*$C64*IF(BS$58=Fperm_SI_Woolf2021!$E$9:$E$93,1,EXP(LN((1.1*(Fperm_SI_Woolf2021!$E$9:$E$93-BS$58)-63.1579*EXP(-0.19*Fperm_SI_Woolf2021!$E$9:$E$93)+63.1579*EXP(-0.19*BS$58))/(Fperm_SI_Woolf2021!$E$9:$E$93-BS$58))*(BS$58-Fperm_SI_Woolf2021!$E$9:$E$93)/10))),Fperm_SI_Woolf2021!$D$9:$D$93))</f>
        <v>0.87581550878825032</v>
      </c>
      <c r="BT64" s="51" cm="1">
        <f t="array" ref="BT64">MIN(1,SLOPE(Fperm_SI_Woolf2021!$F$9:$F$93*EXP(-Fperm_SI_Woolf2021!$I$9:$I$93*$C64*IF(BT$58=Fperm_SI_Woolf2021!$E$9:$E$93,1,EXP(LN((1.1*(Fperm_SI_Woolf2021!$E$9:$E$93-BT$58)-63.1579*EXP(-0.19*Fperm_SI_Woolf2021!$E$9:$E$93)+63.1579*EXP(-0.19*BT$58))/(Fperm_SI_Woolf2021!$E$9:$E$93-BT$58))*(BT$58-Fperm_SI_Woolf2021!$E$9:$E$93)/10))) + Fperm_SI_Woolf2021!$G$9:$G$93*EXP(-Fperm_SI_Woolf2021!$J$9:$J$93*$C64*IF(BT$58=Fperm_SI_Woolf2021!$E$9:$E$93,1,EXP(LN((1.1*(Fperm_SI_Woolf2021!$E$9:$E$93-BT$58)-63.1579*EXP(-0.19*Fperm_SI_Woolf2021!$E$9:$E$93)+63.1579*EXP(-0.19*BT$58))/(Fperm_SI_Woolf2021!$E$9:$E$93-BT$58))*(BT$58-Fperm_SI_Woolf2021!$E$9:$E$93)/10))) + Fperm_SI_Woolf2021!$H$9:$H$93*EXP(-Fperm_SI_Woolf2021!$K$9:$K$93*$C64*IF(BT$58=Fperm_SI_Woolf2021!$E$9:$E$93,1,EXP(LN((1.1*(Fperm_SI_Woolf2021!$E$9:$E$93-BT$58)-63.1579*EXP(-0.19*Fperm_SI_Woolf2021!$E$9:$E$93)+63.1579*EXP(-0.19*BT$58))/(Fperm_SI_Woolf2021!$E$9:$E$93-BT$58))*(BT$58-Fperm_SI_Woolf2021!$E$9:$E$93)/10))),Fperm_SI_Woolf2021!$D$9:$D$93)*BT$57+INTERCEPT(Fperm_SI_Woolf2021!$F$9:$F$93*EXP(-Fperm_SI_Woolf2021!$I$9:$I$93*$C64*IF(BT$58=Fperm_SI_Woolf2021!$E$9:$E$93,1,EXP(LN((1.1*(Fperm_SI_Woolf2021!$E$9:$E$93-BT$58)-63.1579*EXP(-0.19*Fperm_SI_Woolf2021!$E$9:$E$93)+63.1579*EXP(-0.19*BT$58))/(Fperm_SI_Woolf2021!$E$9:$E$93-BT$58))*(BT$58-Fperm_SI_Woolf2021!$E$9:$E$93)/10))) + Fperm_SI_Woolf2021!$G$9:$G$93*EXP(-Fperm_SI_Woolf2021!$J$9:$J$93*$C64*IF(BT$58=Fperm_SI_Woolf2021!$E$9:$E$93,1,EXP(LN((1.1*(Fperm_SI_Woolf2021!$E$9:$E$93-BT$58)-63.1579*EXP(-0.19*Fperm_SI_Woolf2021!$E$9:$E$93)+63.1579*EXP(-0.19*BT$58))/(Fperm_SI_Woolf2021!$E$9:$E$93-BT$58))*(BT$58-Fperm_SI_Woolf2021!$E$9:$E$93)/10))) + Fperm_SI_Woolf2021!$H$9:$H$93*EXP(-Fperm_SI_Woolf2021!$K$9:$K$93*$C64*IF(BT$58=Fperm_SI_Woolf2021!$E$9:$E$93,1,EXP(LN((1.1*(Fperm_SI_Woolf2021!$E$9:$E$93-BT$58)-63.1579*EXP(-0.19*Fperm_SI_Woolf2021!$E$9:$E$93)+63.1579*EXP(-0.19*BT$58))/(Fperm_SI_Woolf2021!$E$9:$E$93-BT$58))*(BT$58-Fperm_SI_Woolf2021!$E$9:$E$93)/10))),Fperm_SI_Woolf2021!$D$9:$D$93))</f>
        <v>0.84722663546296317</v>
      </c>
      <c r="BU64" s="51" cm="1">
        <f t="array" ref="BU64">MIN(1,SLOPE(Fperm_SI_Woolf2021!$F$9:$F$93*EXP(-Fperm_SI_Woolf2021!$I$9:$I$93*$C64*IF(BU$58=Fperm_SI_Woolf2021!$E$9:$E$93,1,EXP(LN((1.1*(Fperm_SI_Woolf2021!$E$9:$E$93-BU$58)-63.1579*EXP(-0.19*Fperm_SI_Woolf2021!$E$9:$E$93)+63.1579*EXP(-0.19*BU$58))/(Fperm_SI_Woolf2021!$E$9:$E$93-BU$58))*(BU$58-Fperm_SI_Woolf2021!$E$9:$E$93)/10))) + Fperm_SI_Woolf2021!$G$9:$G$93*EXP(-Fperm_SI_Woolf2021!$J$9:$J$93*$C64*IF(BU$58=Fperm_SI_Woolf2021!$E$9:$E$93,1,EXP(LN((1.1*(Fperm_SI_Woolf2021!$E$9:$E$93-BU$58)-63.1579*EXP(-0.19*Fperm_SI_Woolf2021!$E$9:$E$93)+63.1579*EXP(-0.19*BU$58))/(Fperm_SI_Woolf2021!$E$9:$E$93-BU$58))*(BU$58-Fperm_SI_Woolf2021!$E$9:$E$93)/10))) + Fperm_SI_Woolf2021!$H$9:$H$93*EXP(-Fperm_SI_Woolf2021!$K$9:$K$93*$C64*IF(BU$58=Fperm_SI_Woolf2021!$E$9:$E$93,1,EXP(LN((1.1*(Fperm_SI_Woolf2021!$E$9:$E$93-BU$58)-63.1579*EXP(-0.19*Fperm_SI_Woolf2021!$E$9:$E$93)+63.1579*EXP(-0.19*BU$58))/(Fperm_SI_Woolf2021!$E$9:$E$93-BU$58))*(BU$58-Fperm_SI_Woolf2021!$E$9:$E$93)/10))),Fperm_SI_Woolf2021!$D$9:$D$93)*BU$57+INTERCEPT(Fperm_SI_Woolf2021!$F$9:$F$93*EXP(-Fperm_SI_Woolf2021!$I$9:$I$93*$C64*IF(BU$58=Fperm_SI_Woolf2021!$E$9:$E$93,1,EXP(LN((1.1*(Fperm_SI_Woolf2021!$E$9:$E$93-BU$58)-63.1579*EXP(-0.19*Fperm_SI_Woolf2021!$E$9:$E$93)+63.1579*EXP(-0.19*BU$58))/(Fperm_SI_Woolf2021!$E$9:$E$93-BU$58))*(BU$58-Fperm_SI_Woolf2021!$E$9:$E$93)/10))) + Fperm_SI_Woolf2021!$G$9:$G$93*EXP(-Fperm_SI_Woolf2021!$J$9:$J$93*$C64*IF(BU$58=Fperm_SI_Woolf2021!$E$9:$E$93,1,EXP(LN((1.1*(Fperm_SI_Woolf2021!$E$9:$E$93-BU$58)-63.1579*EXP(-0.19*Fperm_SI_Woolf2021!$E$9:$E$93)+63.1579*EXP(-0.19*BU$58))/(Fperm_SI_Woolf2021!$E$9:$E$93-BU$58))*(BU$58-Fperm_SI_Woolf2021!$E$9:$E$93)/10))) + Fperm_SI_Woolf2021!$H$9:$H$93*EXP(-Fperm_SI_Woolf2021!$K$9:$K$93*$C64*IF(BU$58=Fperm_SI_Woolf2021!$E$9:$E$93,1,EXP(LN((1.1*(Fperm_SI_Woolf2021!$E$9:$E$93-BU$58)-63.1579*EXP(-0.19*Fperm_SI_Woolf2021!$E$9:$E$93)+63.1579*EXP(-0.19*BU$58))/(Fperm_SI_Woolf2021!$E$9:$E$93-BU$58))*(BU$58-Fperm_SI_Woolf2021!$E$9:$E$93)/10))),Fperm_SI_Woolf2021!$D$9:$D$93))</f>
        <v>0.81863776213767592</v>
      </c>
      <c r="BV64" s="51" cm="1">
        <f t="array" ref="BV64">MIN(1,SLOPE(Fperm_SI_Woolf2021!$F$9:$F$93*EXP(-Fperm_SI_Woolf2021!$I$9:$I$93*$C64*IF(BV$58=Fperm_SI_Woolf2021!$E$9:$E$93,1,EXP(LN((1.1*(Fperm_SI_Woolf2021!$E$9:$E$93-BV$58)-63.1579*EXP(-0.19*Fperm_SI_Woolf2021!$E$9:$E$93)+63.1579*EXP(-0.19*BV$58))/(Fperm_SI_Woolf2021!$E$9:$E$93-BV$58))*(BV$58-Fperm_SI_Woolf2021!$E$9:$E$93)/10))) + Fperm_SI_Woolf2021!$G$9:$G$93*EXP(-Fperm_SI_Woolf2021!$J$9:$J$93*$C64*IF(BV$58=Fperm_SI_Woolf2021!$E$9:$E$93,1,EXP(LN((1.1*(Fperm_SI_Woolf2021!$E$9:$E$93-BV$58)-63.1579*EXP(-0.19*Fperm_SI_Woolf2021!$E$9:$E$93)+63.1579*EXP(-0.19*BV$58))/(Fperm_SI_Woolf2021!$E$9:$E$93-BV$58))*(BV$58-Fperm_SI_Woolf2021!$E$9:$E$93)/10))) + Fperm_SI_Woolf2021!$H$9:$H$93*EXP(-Fperm_SI_Woolf2021!$K$9:$K$93*$C64*IF(BV$58=Fperm_SI_Woolf2021!$E$9:$E$93,1,EXP(LN((1.1*(Fperm_SI_Woolf2021!$E$9:$E$93-BV$58)-63.1579*EXP(-0.19*Fperm_SI_Woolf2021!$E$9:$E$93)+63.1579*EXP(-0.19*BV$58))/(Fperm_SI_Woolf2021!$E$9:$E$93-BV$58))*(BV$58-Fperm_SI_Woolf2021!$E$9:$E$93)/10))),Fperm_SI_Woolf2021!$D$9:$D$93)*BV$57+INTERCEPT(Fperm_SI_Woolf2021!$F$9:$F$93*EXP(-Fperm_SI_Woolf2021!$I$9:$I$93*$C64*IF(BV$58=Fperm_SI_Woolf2021!$E$9:$E$93,1,EXP(LN((1.1*(Fperm_SI_Woolf2021!$E$9:$E$93-BV$58)-63.1579*EXP(-0.19*Fperm_SI_Woolf2021!$E$9:$E$93)+63.1579*EXP(-0.19*BV$58))/(Fperm_SI_Woolf2021!$E$9:$E$93-BV$58))*(BV$58-Fperm_SI_Woolf2021!$E$9:$E$93)/10))) + Fperm_SI_Woolf2021!$G$9:$G$93*EXP(-Fperm_SI_Woolf2021!$J$9:$J$93*$C64*IF(BV$58=Fperm_SI_Woolf2021!$E$9:$E$93,1,EXP(LN((1.1*(Fperm_SI_Woolf2021!$E$9:$E$93-BV$58)-63.1579*EXP(-0.19*Fperm_SI_Woolf2021!$E$9:$E$93)+63.1579*EXP(-0.19*BV$58))/(Fperm_SI_Woolf2021!$E$9:$E$93-BV$58))*(BV$58-Fperm_SI_Woolf2021!$E$9:$E$93)/10))) + Fperm_SI_Woolf2021!$H$9:$H$93*EXP(-Fperm_SI_Woolf2021!$K$9:$K$93*$C64*IF(BV$58=Fperm_SI_Woolf2021!$E$9:$E$93,1,EXP(LN((1.1*(Fperm_SI_Woolf2021!$E$9:$E$93-BV$58)-63.1579*EXP(-0.19*Fperm_SI_Woolf2021!$E$9:$E$93)+63.1579*EXP(-0.19*BV$58))/(Fperm_SI_Woolf2021!$E$9:$E$93-BV$58))*(BV$58-Fperm_SI_Woolf2021!$E$9:$E$93)/10))),Fperm_SI_Woolf2021!$D$9:$D$93))</f>
        <v>0.79004888881238866</v>
      </c>
      <c r="BW64" s="51" cm="1">
        <f t="array" ref="BW64">MIN(1,SLOPE(Fperm_SI_Woolf2021!$F$9:$F$93*EXP(-Fperm_SI_Woolf2021!$I$9:$I$93*$C64*IF(BW$58=Fperm_SI_Woolf2021!$E$9:$E$93,1,EXP(LN((1.1*(Fperm_SI_Woolf2021!$E$9:$E$93-BW$58)-63.1579*EXP(-0.19*Fperm_SI_Woolf2021!$E$9:$E$93)+63.1579*EXP(-0.19*BW$58))/(Fperm_SI_Woolf2021!$E$9:$E$93-BW$58))*(BW$58-Fperm_SI_Woolf2021!$E$9:$E$93)/10))) + Fperm_SI_Woolf2021!$G$9:$G$93*EXP(-Fperm_SI_Woolf2021!$J$9:$J$93*$C64*IF(BW$58=Fperm_SI_Woolf2021!$E$9:$E$93,1,EXP(LN((1.1*(Fperm_SI_Woolf2021!$E$9:$E$93-BW$58)-63.1579*EXP(-0.19*Fperm_SI_Woolf2021!$E$9:$E$93)+63.1579*EXP(-0.19*BW$58))/(Fperm_SI_Woolf2021!$E$9:$E$93-BW$58))*(BW$58-Fperm_SI_Woolf2021!$E$9:$E$93)/10))) + Fperm_SI_Woolf2021!$H$9:$H$93*EXP(-Fperm_SI_Woolf2021!$K$9:$K$93*$C64*IF(BW$58=Fperm_SI_Woolf2021!$E$9:$E$93,1,EXP(LN((1.1*(Fperm_SI_Woolf2021!$E$9:$E$93-BW$58)-63.1579*EXP(-0.19*Fperm_SI_Woolf2021!$E$9:$E$93)+63.1579*EXP(-0.19*BW$58))/(Fperm_SI_Woolf2021!$E$9:$E$93-BW$58))*(BW$58-Fperm_SI_Woolf2021!$E$9:$E$93)/10))),Fperm_SI_Woolf2021!$D$9:$D$93)*BW$57+INTERCEPT(Fperm_SI_Woolf2021!$F$9:$F$93*EXP(-Fperm_SI_Woolf2021!$I$9:$I$93*$C64*IF(BW$58=Fperm_SI_Woolf2021!$E$9:$E$93,1,EXP(LN((1.1*(Fperm_SI_Woolf2021!$E$9:$E$93-BW$58)-63.1579*EXP(-0.19*Fperm_SI_Woolf2021!$E$9:$E$93)+63.1579*EXP(-0.19*BW$58))/(Fperm_SI_Woolf2021!$E$9:$E$93-BW$58))*(BW$58-Fperm_SI_Woolf2021!$E$9:$E$93)/10))) + Fperm_SI_Woolf2021!$G$9:$G$93*EXP(-Fperm_SI_Woolf2021!$J$9:$J$93*$C64*IF(BW$58=Fperm_SI_Woolf2021!$E$9:$E$93,1,EXP(LN((1.1*(Fperm_SI_Woolf2021!$E$9:$E$93-BW$58)-63.1579*EXP(-0.19*Fperm_SI_Woolf2021!$E$9:$E$93)+63.1579*EXP(-0.19*BW$58))/(Fperm_SI_Woolf2021!$E$9:$E$93-BW$58))*(BW$58-Fperm_SI_Woolf2021!$E$9:$E$93)/10))) + Fperm_SI_Woolf2021!$H$9:$H$93*EXP(-Fperm_SI_Woolf2021!$K$9:$K$93*$C64*IF(BW$58=Fperm_SI_Woolf2021!$E$9:$E$93,1,EXP(LN((1.1*(Fperm_SI_Woolf2021!$E$9:$E$93-BW$58)-63.1579*EXP(-0.19*Fperm_SI_Woolf2021!$E$9:$E$93)+63.1579*EXP(-0.19*BW$58))/(Fperm_SI_Woolf2021!$E$9:$E$93-BW$58))*(BW$58-Fperm_SI_Woolf2021!$E$9:$E$93)/10))),Fperm_SI_Woolf2021!$D$9:$D$93))</f>
        <v>0.7614600154871014</v>
      </c>
      <c r="BX64" s="51" cm="1">
        <f t="array" ref="BX64">MIN(1,SLOPE(Fperm_SI_Woolf2021!$F$9:$F$93*EXP(-Fperm_SI_Woolf2021!$I$9:$I$93*$C64*IF(BX$58=Fperm_SI_Woolf2021!$E$9:$E$93,1,EXP(LN((1.1*(Fperm_SI_Woolf2021!$E$9:$E$93-BX$58)-63.1579*EXP(-0.19*Fperm_SI_Woolf2021!$E$9:$E$93)+63.1579*EXP(-0.19*BX$58))/(Fperm_SI_Woolf2021!$E$9:$E$93-BX$58))*(BX$58-Fperm_SI_Woolf2021!$E$9:$E$93)/10))) + Fperm_SI_Woolf2021!$G$9:$G$93*EXP(-Fperm_SI_Woolf2021!$J$9:$J$93*$C64*IF(BX$58=Fperm_SI_Woolf2021!$E$9:$E$93,1,EXP(LN((1.1*(Fperm_SI_Woolf2021!$E$9:$E$93-BX$58)-63.1579*EXP(-0.19*Fperm_SI_Woolf2021!$E$9:$E$93)+63.1579*EXP(-0.19*BX$58))/(Fperm_SI_Woolf2021!$E$9:$E$93-BX$58))*(BX$58-Fperm_SI_Woolf2021!$E$9:$E$93)/10))) + Fperm_SI_Woolf2021!$H$9:$H$93*EXP(-Fperm_SI_Woolf2021!$K$9:$K$93*$C64*IF(BX$58=Fperm_SI_Woolf2021!$E$9:$E$93,1,EXP(LN((1.1*(Fperm_SI_Woolf2021!$E$9:$E$93-BX$58)-63.1579*EXP(-0.19*Fperm_SI_Woolf2021!$E$9:$E$93)+63.1579*EXP(-0.19*BX$58))/(Fperm_SI_Woolf2021!$E$9:$E$93-BX$58))*(BX$58-Fperm_SI_Woolf2021!$E$9:$E$93)/10))),Fperm_SI_Woolf2021!$D$9:$D$93)*BX$57+INTERCEPT(Fperm_SI_Woolf2021!$F$9:$F$93*EXP(-Fperm_SI_Woolf2021!$I$9:$I$93*$C64*IF(BX$58=Fperm_SI_Woolf2021!$E$9:$E$93,1,EXP(LN((1.1*(Fperm_SI_Woolf2021!$E$9:$E$93-BX$58)-63.1579*EXP(-0.19*Fperm_SI_Woolf2021!$E$9:$E$93)+63.1579*EXP(-0.19*BX$58))/(Fperm_SI_Woolf2021!$E$9:$E$93-BX$58))*(BX$58-Fperm_SI_Woolf2021!$E$9:$E$93)/10))) + Fperm_SI_Woolf2021!$G$9:$G$93*EXP(-Fperm_SI_Woolf2021!$J$9:$J$93*$C64*IF(BX$58=Fperm_SI_Woolf2021!$E$9:$E$93,1,EXP(LN((1.1*(Fperm_SI_Woolf2021!$E$9:$E$93-BX$58)-63.1579*EXP(-0.19*Fperm_SI_Woolf2021!$E$9:$E$93)+63.1579*EXP(-0.19*BX$58))/(Fperm_SI_Woolf2021!$E$9:$E$93-BX$58))*(BX$58-Fperm_SI_Woolf2021!$E$9:$E$93)/10))) + Fperm_SI_Woolf2021!$H$9:$H$93*EXP(-Fperm_SI_Woolf2021!$K$9:$K$93*$C64*IF(BX$58=Fperm_SI_Woolf2021!$E$9:$E$93,1,EXP(LN((1.1*(Fperm_SI_Woolf2021!$E$9:$E$93-BX$58)-63.1579*EXP(-0.19*Fperm_SI_Woolf2021!$E$9:$E$93)+63.1579*EXP(-0.19*BX$58))/(Fperm_SI_Woolf2021!$E$9:$E$93-BX$58))*(BX$58-Fperm_SI_Woolf2021!$E$9:$E$93)/10))),Fperm_SI_Woolf2021!$D$9:$D$93))</f>
        <v>0.73287114216181415</v>
      </c>
      <c r="BY64" s="51" cm="1">
        <f t="array" ref="BY64">MIN(1,SLOPE(Fperm_SI_Woolf2021!$F$9:$F$93*EXP(-Fperm_SI_Woolf2021!$I$9:$I$93*$C64*IF(BY$58=Fperm_SI_Woolf2021!$E$9:$E$93,1,EXP(LN((1.1*(Fperm_SI_Woolf2021!$E$9:$E$93-BY$58)-63.1579*EXP(-0.19*Fperm_SI_Woolf2021!$E$9:$E$93)+63.1579*EXP(-0.19*BY$58))/(Fperm_SI_Woolf2021!$E$9:$E$93-BY$58))*(BY$58-Fperm_SI_Woolf2021!$E$9:$E$93)/10))) + Fperm_SI_Woolf2021!$G$9:$G$93*EXP(-Fperm_SI_Woolf2021!$J$9:$J$93*$C64*IF(BY$58=Fperm_SI_Woolf2021!$E$9:$E$93,1,EXP(LN((1.1*(Fperm_SI_Woolf2021!$E$9:$E$93-BY$58)-63.1579*EXP(-0.19*Fperm_SI_Woolf2021!$E$9:$E$93)+63.1579*EXP(-0.19*BY$58))/(Fperm_SI_Woolf2021!$E$9:$E$93-BY$58))*(BY$58-Fperm_SI_Woolf2021!$E$9:$E$93)/10))) + Fperm_SI_Woolf2021!$H$9:$H$93*EXP(-Fperm_SI_Woolf2021!$K$9:$K$93*$C64*IF(BY$58=Fperm_SI_Woolf2021!$E$9:$E$93,1,EXP(LN((1.1*(Fperm_SI_Woolf2021!$E$9:$E$93-BY$58)-63.1579*EXP(-0.19*Fperm_SI_Woolf2021!$E$9:$E$93)+63.1579*EXP(-0.19*BY$58))/(Fperm_SI_Woolf2021!$E$9:$E$93-BY$58))*(BY$58-Fperm_SI_Woolf2021!$E$9:$E$93)/10))),Fperm_SI_Woolf2021!$D$9:$D$93)*BY$57+INTERCEPT(Fperm_SI_Woolf2021!$F$9:$F$93*EXP(-Fperm_SI_Woolf2021!$I$9:$I$93*$C64*IF(BY$58=Fperm_SI_Woolf2021!$E$9:$E$93,1,EXP(LN((1.1*(Fperm_SI_Woolf2021!$E$9:$E$93-BY$58)-63.1579*EXP(-0.19*Fperm_SI_Woolf2021!$E$9:$E$93)+63.1579*EXP(-0.19*BY$58))/(Fperm_SI_Woolf2021!$E$9:$E$93-BY$58))*(BY$58-Fperm_SI_Woolf2021!$E$9:$E$93)/10))) + Fperm_SI_Woolf2021!$G$9:$G$93*EXP(-Fperm_SI_Woolf2021!$J$9:$J$93*$C64*IF(BY$58=Fperm_SI_Woolf2021!$E$9:$E$93,1,EXP(LN((1.1*(Fperm_SI_Woolf2021!$E$9:$E$93-BY$58)-63.1579*EXP(-0.19*Fperm_SI_Woolf2021!$E$9:$E$93)+63.1579*EXP(-0.19*BY$58))/(Fperm_SI_Woolf2021!$E$9:$E$93-BY$58))*(BY$58-Fperm_SI_Woolf2021!$E$9:$E$93)/10))) + Fperm_SI_Woolf2021!$H$9:$H$93*EXP(-Fperm_SI_Woolf2021!$K$9:$K$93*$C64*IF(BY$58=Fperm_SI_Woolf2021!$E$9:$E$93,1,EXP(LN((1.1*(Fperm_SI_Woolf2021!$E$9:$E$93-BY$58)-63.1579*EXP(-0.19*Fperm_SI_Woolf2021!$E$9:$E$93)+63.1579*EXP(-0.19*BY$58))/(Fperm_SI_Woolf2021!$E$9:$E$93-BY$58))*(BY$58-Fperm_SI_Woolf2021!$E$9:$E$93)/10))),Fperm_SI_Woolf2021!$D$9:$D$93))</f>
        <v>0.70428226883652689</v>
      </c>
      <c r="BZ64" s="51" cm="1">
        <f t="array" ref="BZ64">MIN(1,SLOPE(Fperm_SI_Woolf2021!$F$9:$F$93*EXP(-Fperm_SI_Woolf2021!$I$9:$I$93*$C64*IF(BZ$58=Fperm_SI_Woolf2021!$E$9:$E$93,1,EXP(LN((1.1*(Fperm_SI_Woolf2021!$E$9:$E$93-BZ$58)-63.1579*EXP(-0.19*Fperm_SI_Woolf2021!$E$9:$E$93)+63.1579*EXP(-0.19*BZ$58))/(Fperm_SI_Woolf2021!$E$9:$E$93-BZ$58))*(BZ$58-Fperm_SI_Woolf2021!$E$9:$E$93)/10))) + Fperm_SI_Woolf2021!$G$9:$G$93*EXP(-Fperm_SI_Woolf2021!$J$9:$J$93*$C64*IF(BZ$58=Fperm_SI_Woolf2021!$E$9:$E$93,1,EXP(LN((1.1*(Fperm_SI_Woolf2021!$E$9:$E$93-BZ$58)-63.1579*EXP(-0.19*Fperm_SI_Woolf2021!$E$9:$E$93)+63.1579*EXP(-0.19*BZ$58))/(Fperm_SI_Woolf2021!$E$9:$E$93-BZ$58))*(BZ$58-Fperm_SI_Woolf2021!$E$9:$E$93)/10))) + Fperm_SI_Woolf2021!$H$9:$H$93*EXP(-Fperm_SI_Woolf2021!$K$9:$K$93*$C64*IF(BZ$58=Fperm_SI_Woolf2021!$E$9:$E$93,1,EXP(LN((1.1*(Fperm_SI_Woolf2021!$E$9:$E$93-BZ$58)-63.1579*EXP(-0.19*Fperm_SI_Woolf2021!$E$9:$E$93)+63.1579*EXP(-0.19*BZ$58))/(Fperm_SI_Woolf2021!$E$9:$E$93-BZ$58))*(BZ$58-Fperm_SI_Woolf2021!$E$9:$E$93)/10))),Fperm_SI_Woolf2021!$D$9:$D$93)*BZ$57+INTERCEPT(Fperm_SI_Woolf2021!$F$9:$F$93*EXP(-Fperm_SI_Woolf2021!$I$9:$I$93*$C64*IF(BZ$58=Fperm_SI_Woolf2021!$E$9:$E$93,1,EXP(LN((1.1*(Fperm_SI_Woolf2021!$E$9:$E$93-BZ$58)-63.1579*EXP(-0.19*Fperm_SI_Woolf2021!$E$9:$E$93)+63.1579*EXP(-0.19*BZ$58))/(Fperm_SI_Woolf2021!$E$9:$E$93-BZ$58))*(BZ$58-Fperm_SI_Woolf2021!$E$9:$E$93)/10))) + Fperm_SI_Woolf2021!$G$9:$G$93*EXP(-Fperm_SI_Woolf2021!$J$9:$J$93*$C64*IF(BZ$58=Fperm_SI_Woolf2021!$E$9:$E$93,1,EXP(LN((1.1*(Fperm_SI_Woolf2021!$E$9:$E$93-BZ$58)-63.1579*EXP(-0.19*Fperm_SI_Woolf2021!$E$9:$E$93)+63.1579*EXP(-0.19*BZ$58))/(Fperm_SI_Woolf2021!$E$9:$E$93-BZ$58))*(BZ$58-Fperm_SI_Woolf2021!$E$9:$E$93)/10))) + Fperm_SI_Woolf2021!$H$9:$H$93*EXP(-Fperm_SI_Woolf2021!$K$9:$K$93*$C64*IF(BZ$58=Fperm_SI_Woolf2021!$E$9:$E$93,1,EXP(LN((1.1*(Fperm_SI_Woolf2021!$E$9:$E$93-BZ$58)-63.1579*EXP(-0.19*Fperm_SI_Woolf2021!$E$9:$E$93)+63.1579*EXP(-0.19*BZ$58))/(Fperm_SI_Woolf2021!$E$9:$E$93-BZ$58))*(BZ$58-Fperm_SI_Woolf2021!$E$9:$E$93)/10))),Fperm_SI_Woolf2021!$D$9:$D$93))</f>
        <v>0.67569339551123964</v>
      </c>
    </row>
    <row r="65" spans="3:78" x14ac:dyDescent="0.2">
      <c r="C65" s="48">
        <v>50</v>
      </c>
      <c r="D65" s="51" cm="1">
        <f t="array" ref="D65">MIN(1,SLOPE(Fperm_SI_Woolf2021!$F$9:$F$93*EXP(-Fperm_SI_Woolf2021!$I$9:$I$93*$C65*IF(D$58=Fperm_SI_Woolf2021!$E$9:$E$93,1,EXP(LN((1.1*(Fperm_SI_Woolf2021!$E$9:$E$93-D$58)-63.1579*EXP(-0.19*Fperm_SI_Woolf2021!$E$9:$E$93)+63.1579*EXP(-0.19*D$58))/(Fperm_SI_Woolf2021!$E$9:$E$93-D$58))*(D$58-Fperm_SI_Woolf2021!$E$9:$E$93)/10))) + Fperm_SI_Woolf2021!$G$9:$G$93*EXP(-Fperm_SI_Woolf2021!$J$9:$J$93*$C65*IF(D$58=Fperm_SI_Woolf2021!$E$9:$E$93,1,EXP(LN((1.1*(Fperm_SI_Woolf2021!$E$9:$E$93-D$58)-63.1579*EXP(-0.19*Fperm_SI_Woolf2021!$E$9:$E$93)+63.1579*EXP(-0.19*D$58))/(Fperm_SI_Woolf2021!$E$9:$E$93-D$58))*(D$58-Fperm_SI_Woolf2021!$E$9:$E$93)/10))) + Fperm_SI_Woolf2021!$H$9:$H$93*EXP(-Fperm_SI_Woolf2021!$K$9:$K$93*$C65*IF(D$58=Fperm_SI_Woolf2021!$E$9:$E$93,1,EXP(LN((1.1*(Fperm_SI_Woolf2021!$E$9:$E$93-D$58)-63.1579*EXP(-0.19*Fperm_SI_Woolf2021!$E$9:$E$93)+63.1579*EXP(-0.19*D$58))/(Fperm_SI_Woolf2021!$E$9:$E$93-D$58))*(D$58-Fperm_SI_Woolf2021!$E$9:$E$93)/10))),Fperm_SI_Woolf2021!$D$9:$D$93)*D$57+INTERCEPT(Fperm_SI_Woolf2021!$F$9:$F$93*EXP(-Fperm_SI_Woolf2021!$I$9:$I$93*$C65*IF(D$58=Fperm_SI_Woolf2021!$E$9:$E$93,1,EXP(LN((1.1*(Fperm_SI_Woolf2021!$E$9:$E$93-D$58)-63.1579*EXP(-0.19*Fperm_SI_Woolf2021!$E$9:$E$93)+63.1579*EXP(-0.19*D$58))/(Fperm_SI_Woolf2021!$E$9:$E$93-D$58))*(D$58-Fperm_SI_Woolf2021!$E$9:$E$93)/10))) + Fperm_SI_Woolf2021!$G$9:$G$93*EXP(-Fperm_SI_Woolf2021!$J$9:$J$93*$C65*IF(D$58=Fperm_SI_Woolf2021!$E$9:$E$93,1,EXP(LN((1.1*(Fperm_SI_Woolf2021!$E$9:$E$93-D$58)-63.1579*EXP(-0.19*Fperm_SI_Woolf2021!$E$9:$E$93)+63.1579*EXP(-0.19*D$58))/(Fperm_SI_Woolf2021!$E$9:$E$93-D$58))*(D$58-Fperm_SI_Woolf2021!$E$9:$E$93)/10))) + Fperm_SI_Woolf2021!$H$9:$H$93*EXP(-Fperm_SI_Woolf2021!$K$9:$K$93*$C65*IF(D$58=Fperm_SI_Woolf2021!$E$9:$E$93,1,EXP(LN((1.1*(Fperm_SI_Woolf2021!$E$9:$E$93-D$58)-63.1579*EXP(-0.19*Fperm_SI_Woolf2021!$E$9:$E$93)+63.1579*EXP(-0.19*D$58))/(Fperm_SI_Woolf2021!$E$9:$E$93-D$58))*(D$58-Fperm_SI_Woolf2021!$E$9:$E$93)/10))),Fperm_SI_Woolf2021!$D$9:$D$93))</f>
        <v>1</v>
      </c>
      <c r="E65" s="51" cm="1">
        <f t="array" ref="E65">MIN(1,SLOPE(Fperm_SI_Woolf2021!$F$9:$F$93*EXP(-Fperm_SI_Woolf2021!$I$9:$I$93*$C65*IF(E$58=Fperm_SI_Woolf2021!$E$9:$E$93,1,EXP(LN((1.1*(Fperm_SI_Woolf2021!$E$9:$E$93-E$58)-63.1579*EXP(-0.19*Fperm_SI_Woolf2021!$E$9:$E$93)+63.1579*EXP(-0.19*E$58))/(Fperm_SI_Woolf2021!$E$9:$E$93-E$58))*(E$58-Fperm_SI_Woolf2021!$E$9:$E$93)/10))) + Fperm_SI_Woolf2021!$G$9:$G$93*EXP(-Fperm_SI_Woolf2021!$J$9:$J$93*$C65*IF(E$58=Fperm_SI_Woolf2021!$E$9:$E$93,1,EXP(LN((1.1*(Fperm_SI_Woolf2021!$E$9:$E$93-E$58)-63.1579*EXP(-0.19*Fperm_SI_Woolf2021!$E$9:$E$93)+63.1579*EXP(-0.19*E$58))/(Fperm_SI_Woolf2021!$E$9:$E$93-E$58))*(E$58-Fperm_SI_Woolf2021!$E$9:$E$93)/10))) + Fperm_SI_Woolf2021!$H$9:$H$93*EXP(-Fperm_SI_Woolf2021!$K$9:$K$93*$C65*IF(E$58=Fperm_SI_Woolf2021!$E$9:$E$93,1,EXP(LN((1.1*(Fperm_SI_Woolf2021!$E$9:$E$93-E$58)-63.1579*EXP(-0.19*Fperm_SI_Woolf2021!$E$9:$E$93)+63.1579*EXP(-0.19*E$58))/(Fperm_SI_Woolf2021!$E$9:$E$93-E$58))*(E$58-Fperm_SI_Woolf2021!$E$9:$E$93)/10))),Fperm_SI_Woolf2021!$D$9:$D$93)*E$57+INTERCEPT(Fperm_SI_Woolf2021!$F$9:$F$93*EXP(-Fperm_SI_Woolf2021!$I$9:$I$93*$C65*IF(E$58=Fperm_SI_Woolf2021!$E$9:$E$93,1,EXP(LN((1.1*(Fperm_SI_Woolf2021!$E$9:$E$93-E$58)-63.1579*EXP(-0.19*Fperm_SI_Woolf2021!$E$9:$E$93)+63.1579*EXP(-0.19*E$58))/(Fperm_SI_Woolf2021!$E$9:$E$93-E$58))*(E$58-Fperm_SI_Woolf2021!$E$9:$E$93)/10))) + Fperm_SI_Woolf2021!$G$9:$G$93*EXP(-Fperm_SI_Woolf2021!$J$9:$J$93*$C65*IF(E$58=Fperm_SI_Woolf2021!$E$9:$E$93,1,EXP(LN((1.1*(Fperm_SI_Woolf2021!$E$9:$E$93-E$58)-63.1579*EXP(-0.19*Fperm_SI_Woolf2021!$E$9:$E$93)+63.1579*EXP(-0.19*E$58))/(Fperm_SI_Woolf2021!$E$9:$E$93-E$58))*(E$58-Fperm_SI_Woolf2021!$E$9:$E$93)/10))) + Fperm_SI_Woolf2021!$H$9:$H$93*EXP(-Fperm_SI_Woolf2021!$K$9:$K$93*$C65*IF(E$58=Fperm_SI_Woolf2021!$E$9:$E$93,1,EXP(LN((1.1*(Fperm_SI_Woolf2021!$E$9:$E$93-E$58)-63.1579*EXP(-0.19*Fperm_SI_Woolf2021!$E$9:$E$93)+63.1579*EXP(-0.19*E$58))/(Fperm_SI_Woolf2021!$E$9:$E$93-E$58))*(E$58-Fperm_SI_Woolf2021!$E$9:$E$93)/10))),Fperm_SI_Woolf2021!$D$9:$D$93))</f>
        <v>1</v>
      </c>
      <c r="F65" s="51" cm="1">
        <f t="array" ref="F65">MIN(1,SLOPE(Fperm_SI_Woolf2021!$F$9:$F$93*EXP(-Fperm_SI_Woolf2021!$I$9:$I$93*$C65*IF(F$58=Fperm_SI_Woolf2021!$E$9:$E$93,1,EXP(LN((1.1*(Fperm_SI_Woolf2021!$E$9:$E$93-F$58)-63.1579*EXP(-0.19*Fperm_SI_Woolf2021!$E$9:$E$93)+63.1579*EXP(-0.19*F$58))/(Fperm_SI_Woolf2021!$E$9:$E$93-F$58))*(F$58-Fperm_SI_Woolf2021!$E$9:$E$93)/10))) + Fperm_SI_Woolf2021!$G$9:$G$93*EXP(-Fperm_SI_Woolf2021!$J$9:$J$93*$C65*IF(F$58=Fperm_SI_Woolf2021!$E$9:$E$93,1,EXP(LN((1.1*(Fperm_SI_Woolf2021!$E$9:$E$93-F$58)-63.1579*EXP(-0.19*Fperm_SI_Woolf2021!$E$9:$E$93)+63.1579*EXP(-0.19*F$58))/(Fperm_SI_Woolf2021!$E$9:$E$93-F$58))*(F$58-Fperm_SI_Woolf2021!$E$9:$E$93)/10))) + Fperm_SI_Woolf2021!$H$9:$H$93*EXP(-Fperm_SI_Woolf2021!$K$9:$K$93*$C65*IF(F$58=Fperm_SI_Woolf2021!$E$9:$E$93,1,EXP(LN((1.1*(Fperm_SI_Woolf2021!$E$9:$E$93-F$58)-63.1579*EXP(-0.19*Fperm_SI_Woolf2021!$E$9:$E$93)+63.1579*EXP(-0.19*F$58))/(Fperm_SI_Woolf2021!$E$9:$E$93-F$58))*(F$58-Fperm_SI_Woolf2021!$E$9:$E$93)/10))),Fperm_SI_Woolf2021!$D$9:$D$93)*F$57+INTERCEPT(Fperm_SI_Woolf2021!$F$9:$F$93*EXP(-Fperm_SI_Woolf2021!$I$9:$I$93*$C65*IF(F$58=Fperm_SI_Woolf2021!$E$9:$E$93,1,EXP(LN((1.1*(Fperm_SI_Woolf2021!$E$9:$E$93-F$58)-63.1579*EXP(-0.19*Fperm_SI_Woolf2021!$E$9:$E$93)+63.1579*EXP(-0.19*F$58))/(Fperm_SI_Woolf2021!$E$9:$E$93-F$58))*(F$58-Fperm_SI_Woolf2021!$E$9:$E$93)/10))) + Fperm_SI_Woolf2021!$G$9:$G$93*EXP(-Fperm_SI_Woolf2021!$J$9:$J$93*$C65*IF(F$58=Fperm_SI_Woolf2021!$E$9:$E$93,1,EXP(LN((1.1*(Fperm_SI_Woolf2021!$E$9:$E$93-F$58)-63.1579*EXP(-0.19*Fperm_SI_Woolf2021!$E$9:$E$93)+63.1579*EXP(-0.19*F$58))/(Fperm_SI_Woolf2021!$E$9:$E$93-F$58))*(F$58-Fperm_SI_Woolf2021!$E$9:$E$93)/10))) + Fperm_SI_Woolf2021!$H$9:$H$93*EXP(-Fperm_SI_Woolf2021!$K$9:$K$93*$C65*IF(F$58=Fperm_SI_Woolf2021!$E$9:$E$93,1,EXP(LN((1.1*(Fperm_SI_Woolf2021!$E$9:$E$93-F$58)-63.1579*EXP(-0.19*Fperm_SI_Woolf2021!$E$9:$E$93)+63.1579*EXP(-0.19*F$58))/(Fperm_SI_Woolf2021!$E$9:$E$93-F$58))*(F$58-Fperm_SI_Woolf2021!$E$9:$E$93)/10))),Fperm_SI_Woolf2021!$D$9:$D$93))</f>
        <v>1</v>
      </c>
      <c r="G65" s="51" cm="1">
        <f t="array" ref="G65">MIN(1,SLOPE(Fperm_SI_Woolf2021!$F$9:$F$93*EXP(-Fperm_SI_Woolf2021!$I$9:$I$93*$C65*IF(G$58=Fperm_SI_Woolf2021!$E$9:$E$93,1,EXP(LN((1.1*(Fperm_SI_Woolf2021!$E$9:$E$93-G$58)-63.1579*EXP(-0.19*Fperm_SI_Woolf2021!$E$9:$E$93)+63.1579*EXP(-0.19*G$58))/(Fperm_SI_Woolf2021!$E$9:$E$93-G$58))*(G$58-Fperm_SI_Woolf2021!$E$9:$E$93)/10))) + Fperm_SI_Woolf2021!$G$9:$G$93*EXP(-Fperm_SI_Woolf2021!$J$9:$J$93*$C65*IF(G$58=Fperm_SI_Woolf2021!$E$9:$E$93,1,EXP(LN((1.1*(Fperm_SI_Woolf2021!$E$9:$E$93-G$58)-63.1579*EXP(-0.19*Fperm_SI_Woolf2021!$E$9:$E$93)+63.1579*EXP(-0.19*G$58))/(Fperm_SI_Woolf2021!$E$9:$E$93-G$58))*(G$58-Fperm_SI_Woolf2021!$E$9:$E$93)/10))) + Fperm_SI_Woolf2021!$H$9:$H$93*EXP(-Fperm_SI_Woolf2021!$K$9:$K$93*$C65*IF(G$58=Fperm_SI_Woolf2021!$E$9:$E$93,1,EXP(LN((1.1*(Fperm_SI_Woolf2021!$E$9:$E$93-G$58)-63.1579*EXP(-0.19*Fperm_SI_Woolf2021!$E$9:$E$93)+63.1579*EXP(-0.19*G$58))/(Fperm_SI_Woolf2021!$E$9:$E$93-G$58))*(G$58-Fperm_SI_Woolf2021!$E$9:$E$93)/10))),Fperm_SI_Woolf2021!$D$9:$D$93)*G$57+INTERCEPT(Fperm_SI_Woolf2021!$F$9:$F$93*EXP(-Fperm_SI_Woolf2021!$I$9:$I$93*$C65*IF(G$58=Fperm_SI_Woolf2021!$E$9:$E$93,1,EXP(LN((1.1*(Fperm_SI_Woolf2021!$E$9:$E$93-G$58)-63.1579*EXP(-0.19*Fperm_SI_Woolf2021!$E$9:$E$93)+63.1579*EXP(-0.19*G$58))/(Fperm_SI_Woolf2021!$E$9:$E$93-G$58))*(G$58-Fperm_SI_Woolf2021!$E$9:$E$93)/10))) + Fperm_SI_Woolf2021!$G$9:$G$93*EXP(-Fperm_SI_Woolf2021!$J$9:$J$93*$C65*IF(G$58=Fperm_SI_Woolf2021!$E$9:$E$93,1,EXP(LN((1.1*(Fperm_SI_Woolf2021!$E$9:$E$93-G$58)-63.1579*EXP(-0.19*Fperm_SI_Woolf2021!$E$9:$E$93)+63.1579*EXP(-0.19*G$58))/(Fperm_SI_Woolf2021!$E$9:$E$93-G$58))*(G$58-Fperm_SI_Woolf2021!$E$9:$E$93)/10))) + Fperm_SI_Woolf2021!$H$9:$H$93*EXP(-Fperm_SI_Woolf2021!$K$9:$K$93*$C65*IF(G$58=Fperm_SI_Woolf2021!$E$9:$E$93,1,EXP(LN((1.1*(Fperm_SI_Woolf2021!$E$9:$E$93-G$58)-63.1579*EXP(-0.19*Fperm_SI_Woolf2021!$E$9:$E$93)+63.1579*EXP(-0.19*G$58))/(Fperm_SI_Woolf2021!$E$9:$E$93-G$58))*(G$58-Fperm_SI_Woolf2021!$E$9:$E$93)/10))),Fperm_SI_Woolf2021!$D$9:$D$93))</f>
        <v>1</v>
      </c>
      <c r="H65" s="51" cm="1">
        <f t="array" ref="H65">MIN(1,SLOPE(Fperm_SI_Woolf2021!$F$9:$F$93*EXP(-Fperm_SI_Woolf2021!$I$9:$I$93*$C65*IF(H$58=Fperm_SI_Woolf2021!$E$9:$E$93,1,EXP(LN((1.1*(Fperm_SI_Woolf2021!$E$9:$E$93-H$58)-63.1579*EXP(-0.19*Fperm_SI_Woolf2021!$E$9:$E$93)+63.1579*EXP(-0.19*H$58))/(Fperm_SI_Woolf2021!$E$9:$E$93-H$58))*(H$58-Fperm_SI_Woolf2021!$E$9:$E$93)/10))) + Fperm_SI_Woolf2021!$G$9:$G$93*EXP(-Fperm_SI_Woolf2021!$J$9:$J$93*$C65*IF(H$58=Fperm_SI_Woolf2021!$E$9:$E$93,1,EXP(LN((1.1*(Fperm_SI_Woolf2021!$E$9:$E$93-H$58)-63.1579*EXP(-0.19*Fperm_SI_Woolf2021!$E$9:$E$93)+63.1579*EXP(-0.19*H$58))/(Fperm_SI_Woolf2021!$E$9:$E$93-H$58))*(H$58-Fperm_SI_Woolf2021!$E$9:$E$93)/10))) + Fperm_SI_Woolf2021!$H$9:$H$93*EXP(-Fperm_SI_Woolf2021!$K$9:$K$93*$C65*IF(H$58=Fperm_SI_Woolf2021!$E$9:$E$93,1,EXP(LN((1.1*(Fperm_SI_Woolf2021!$E$9:$E$93-H$58)-63.1579*EXP(-0.19*Fperm_SI_Woolf2021!$E$9:$E$93)+63.1579*EXP(-0.19*H$58))/(Fperm_SI_Woolf2021!$E$9:$E$93-H$58))*(H$58-Fperm_SI_Woolf2021!$E$9:$E$93)/10))),Fperm_SI_Woolf2021!$D$9:$D$93)*H$57+INTERCEPT(Fperm_SI_Woolf2021!$F$9:$F$93*EXP(-Fperm_SI_Woolf2021!$I$9:$I$93*$C65*IF(H$58=Fperm_SI_Woolf2021!$E$9:$E$93,1,EXP(LN((1.1*(Fperm_SI_Woolf2021!$E$9:$E$93-H$58)-63.1579*EXP(-0.19*Fperm_SI_Woolf2021!$E$9:$E$93)+63.1579*EXP(-0.19*H$58))/(Fperm_SI_Woolf2021!$E$9:$E$93-H$58))*(H$58-Fperm_SI_Woolf2021!$E$9:$E$93)/10))) + Fperm_SI_Woolf2021!$G$9:$G$93*EXP(-Fperm_SI_Woolf2021!$J$9:$J$93*$C65*IF(H$58=Fperm_SI_Woolf2021!$E$9:$E$93,1,EXP(LN((1.1*(Fperm_SI_Woolf2021!$E$9:$E$93-H$58)-63.1579*EXP(-0.19*Fperm_SI_Woolf2021!$E$9:$E$93)+63.1579*EXP(-0.19*H$58))/(Fperm_SI_Woolf2021!$E$9:$E$93-H$58))*(H$58-Fperm_SI_Woolf2021!$E$9:$E$93)/10))) + Fperm_SI_Woolf2021!$H$9:$H$93*EXP(-Fperm_SI_Woolf2021!$K$9:$K$93*$C65*IF(H$58=Fperm_SI_Woolf2021!$E$9:$E$93,1,EXP(LN((1.1*(Fperm_SI_Woolf2021!$E$9:$E$93-H$58)-63.1579*EXP(-0.19*Fperm_SI_Woolf2021!$E$9:$E$93)+63.1579*EXP(-0.19*H$58))/(Fperm_SI_Woolf2021!$E$9:$E$93-H$58))*(H$58-Fperm_SI_Woolf2021!$E$9:$E$93)/10))),Fperm_SI_Woolf2021!$D$9:$D$93))</f>
        <v>1</v>
      </c>
      <c r="I65" s="51" cm="1">
        <f t="array" ref="I65">MIN(1,SLOPE(Fperm_SI_Woolf2021!$F$9:$F$93*EXP(-Fperm_SI_Woolf2021!$I$9:$I$93*$C65*IF(I$58=Fperm_SI_Woolf2021!$E$9:$E$93,1,EXP(LN((1.1*(Fperm_SI_Woolf2021!$E$9:$E$93-I$58)-63.1579*EXP(-0.19*Fperm_SI_Woolf2021!$E$9:$E$93)+63.1579*EXP(-0.19*I$58))/(Fperm_SI_Woolf2021!$E$9:$E$93-I$58))*(I$58-Fperm_SI_Woolf2021!$E$9:$E$93)/10))) + Fperm_SI_Woolf2021!$G$9:$G$93*EXP(-Fperm_SI_Woolf2021!$J$9:$J$93*$C65*IF(I$58=Fperm_SI_Woolf2021!$E$9:$E$93,1,EXP(LN((1.1*(Fperm_SI_Woolf2021!$E$9:$E$93-I$58)-63.1579*EXP(-0.19*Fperm_SI_Woolf2021!$E$9:$E$93)+63.1579*EXP(-0.19*I$58))/(Fperm_SI_Woolf2021!$E$9:$E$93-I$58))*(I$58-Fperm_SI_Woolf2021!$E$9:$E$93)/10))) + Fperm_SI_Woolf2021!$H$9:$H$93*EXP(-Fperm_SI_Woolf2021!$K$9:$K$93*$C65*IF(I$58=Fperm_SI_Woolf2021!$E$9:$E$93,1,EXP(LN((1.1*(Fperm_SI_Woolf2021!$E$9:$E$93-I$58)-63.1579*EXP(-0.19*Fperm_SI_Woolf2021!$E$9:$E$93)+63.1579*EXP(-0.19*I$58))/(Fperm_SI_Woolf2021!$E$9:$E$93-I$58))*(I$58-Fperm_SI_Woolf2021!$E$9:$E$93)/10))),Fperm_SI_Woolf2021!$D$9:$D$93)*I$57+INTERCEPT(Fperm_SI_Woolf2021!$F$9:$F$93*EXP(-Fperm_SI_Woolf2021!$I$9:$I$93*$C65*IF(I$58=Fperm_SI_Woolf2021!$E$9:$E$93,1,EXP(LN((1.1*(Fperm_SI_Woolf2021!$E$9:$E$93-I$58)-63.1579*EXP(-0.19*Fperm_SI_Woolf2021!$E$9:$E$93)+63.1579*EXP(-0.19*I$58))/(Fperm_SI_Woolf2021!$E$9:$E$93-I$58))*(I$58-Fperm_SI_Woolf2021!$E$9:$E$93)/10))) + Fperm_SI_Woolf2021!$G$9:$G$93*EXP(-Fperm_SI_Woolf2021!$J$9:$J$93*$C65*IF(I$58=Fperm_SI_Woolf2021!$E$9:$E$93,1,EXP(LN((1.1*(Fperm_SI_Woolf2021!$E$9:$E$93-I$58)-63.1579*EXP(-0.19*Fperm_SI_Woolf2021!$E$9:$E$93)+63.1579*EXP(-0.19*I$58))/(Fperm_SI_Woolf2021!$E$9:$E$93-I$58))*(I$58-Fperm_SI_Woolf2021!$E$9:$E$93)/10))) + Fperm_SI_Woolf2021!$H$9:$H$93*EXP(-Fperm_SI_Woolf2021!$K$9:$K$93*$C65*IF(I$58=Fperm_SI_Woolf2021!$E$9:$E$93,1,EXP(LN((1.1*(Fperm_SI_Woolf2021!$E$9:$E$93-I$58)-63.1579*EXP(-0.19*Fperm_SI_Woolf2021!$E$9:$E$93)+63.1579*EXP(-0.19*I$58))/(Fperm_SI_Woolf2021!$E$9:$E$93-I$58))*(I$58-Fperm_SI_Woolf2021!$E$9:$E$93)/10))),Fperm_SI_Woolf2021!$D$9:$D$93))</f>
        <v>1</v>
      </c>
      <c r="J65" s="51" cm="1">
        <f t="array" ref="J65">MIN(1,SLOPE(Fperm_SI_Woolf2021!$F$9:$F$93*EXP(-Fperm_SI_Woolf2021!$I$9:$I$93*$C65*IF(J$58=Fperm_SI_Woolf2021!$E$9:$E$93,1,EXP(LN((1.1*(Fperm_SI_Woolf2021!$E$9:$E$93-J$58)-63.1579*EXP(-0.19*Fperm_SI_Woolf2021!$E$9:$E$93)+63.1579*EXP(-0.19*J$58))/(Fperm_SI_Woolf2021!$E$9:$E$93-J$58))*(J$58-Fperm_SI_Woolf2021!$E$9:$E$93)/10))) + Fperm_SI_Woolf2021!$G$9:$G$93*EXP(-Fperm_SI_Woolf2021!$J$9:$J$93*$C65*IF(J$58=Fperm_SI_Woolf2021!$E$9:$E$93,1,EXP(LN((1.1*(Fperm_SI_Woolf2021!$E$9:$E$93-J$58)-63.1579*EXP(-0.19*Fperm_SI_Woolf2021!$E$9:$E$93)+63.1579*EXP(-0.19*J$58))/(Fperm_SI_Woolf2021!$E$9:$E$93-J$58))*(J$58-Fperm_SI_Woolf2021!$E$9:$E$93)/10))) + Fperm_SI_Woolf2021!$H$9:$H$93*EXP(-Fperm_SI_Woolf2021!$K$9:$K$93*$C65*IF(J$58=Fperm_SI_Woolf2021!$E$9:$E$93,1,EXP(LN((1.1*(Fperm_SI_Woolf2021!$E$9:$E$93-J$58)-63.1579*EXP(-0.19*Fperm_SI_Woolf2021!$E$9:$E$93)+63.1579*EXP(-0.19*J$58))/(Fperm_SI_Woolf2021!$E$9:$E$93-J$58))*(J$58-Fperm_SI_Woolf2021!$E$9:$E$93)/10))),Fperm_SI_Woolf2021!$D$9:$D$93)*J$57+INTERCEPT(Fperm_SI_Woolf2021!$F$9:$F$93*EXP(-Fperm_SI_Woolf2021!$I$9:$I$93*$C65*IF(J$58=Fperm_SI_Woolf2021!$E$9:$E$93,1,EXP(LN((1.1*(Fperm_SI_Woolf2021!$E$9:$E$93-J$58)-63.1579*EXP(-0.19*Fperm_SI_Woolf2021!$E$9:$E$93)+63.1579*EXP(-0.19*J$58))/(Fperm_SI_Woolf2021!$E$9:$E$93-J$58))*(J$58-Fperm_SI_Woolf2021!$E$9:$E$93)/10))) + Fperm_SI_Woolf2021!$G$9:$G$93*EXP(-Fperm_SI_Woolf2021!$J$9:$J$93*$C65*IF(J$58=Fperm_SI_Woolf2021!$E$9:$E$93,1,EXP(LN((1.1*(Fperm_SI_Woolf2021!$E$9:$E$93-J$58)-63.1579*EXP(-0.19*Fperm_SI_Woolf2021!$E$9:$E$93)+63.1579*EXP(-0.19*J$58))/(Fperm_SI_Woolf2021!$E$9:$E$93-J$58))*(J$58-Fperm_SI_Woolf2021!$E$9:$E$93)/10))) + Fperm_SI_Woolf2021!$H$9:$H$93*EXP(-Fperm_SI_Woolf2021!$K$9:$K$93*$C65*IF(J$58=Fperm_SI_Woolf2021!$E$9:$E$93,1,EXP(LN((1.1*(Fperm_SI_Woolf2021!$E$9:$E$93-J$58)-63.1579*EXP(-0.19*Fperm_SI_Woolf2021!$E$9:$E$93)+63.1579*EXP(-0.19*J$58))/(Fperm_SI_Woolf2021!$E$9:$E$93-J$58))*(J$58-Fperm_SI_Woolf2021!$E$9:$E$93)/10))),Fperm_SI_Woolf2021!$D$9:$D$93))</f>
        <v>0.98874463757450282</v>
      </c>
      <c r="K65" s="51" cm="1">
        <f t="array" ref="K65">MIN(1,SLOPE(Fperm_SI_Woolf2021!$F$9:$F$93*EXP(-Fperm_SI_Woolf2021!$I$9:$I$93*$C65*IF(K$58=Fperm_SI_Woolf2021!$E$9:$E$93,1,EXP(LN((1.1*(Fperm_SI_Woolf2021!$E$9:$E$93-K$58)-63.1579*EXP(-0.19*Fperm_SI_Woolf2021!$E$9:$E$93)+63.1579*EXP(-0.19*K$58))/(Fperm_SI_Woolf2021!$E$9:$E$93-K$58))*(K$58-Fperm_SI_Woolf2021!$E$9:$E$93)/10))) + Fperm_SI_Woolf2021!$G$9:$G$93*EXP(-Fperm_SI_Woolf2021!$J$9:$J$93*$C65*IF(K$58=Fperm_SI_Woolf2021!$E$9:$E$93,1,EXP(LN((1.1*(Fperm_SI_Woolf2021!$E$9:$E$93-K$58)-63.1579*EXP(-0.19*Fperm_SI_Woolf2021!$E$9:$E$93)+63.1579*EXP(-0.19*K$58))/(Fperm_SI_Woolf2021!$E$9:$E$93-K$58))*(K$58-Fperm_SI_Woolf2021!$E$9:$E$93)/10))) + Fperm_SI_Woolf2021!$H$9:$H$93*EXP(-Fperm_SI_Woolf2021!$K$9:$K$93*$C65*IF(K$58=Fperm_SI_Woolf2021!$E$9:$E$93,1,EXP(LN((1.1*(Fperm_SI_Woolf2021!$E$9:$E$93-K$58)-63.1579*EXP(-0.19*Fperm_SI_Woolf2021!$E$9:$E$93)+63.1579*EXP(-0.19*K$58))/(Fperm_SI_Woolf2021!$E$9:$E$93-K$58))*(K$58-Fperm_SI_Woolf2021!$E$9:$E$93)/10))),Fperm_SI_Woolf2021!$D$9:$D$93)*K$57+INTERCEPT(Fperm_SI_Woolf2021!$F$9:$F$93*EXP(-Fperm_SI_Woolf2021!$I$9:$I$93*$C65*IF(K$58=Fperm_SI_Woolf2021!$E$9:$E$93,1,EXP(LN((1.1*(Fperm_SI_Woolf2021!$E$9:$E$93-K$58)-63.1579*EXP(-0.19*Fperm_SI_Woolf2021!$E$9:$E$93)+63.1579*EXP(-0.19*K$58))/(Fperm_SI_Woolf2021!$E$9:$E$93-K$58))*(K$58-Fperm_SI_Woolf2021!$E$9:$E$93)/10))) + Fperm_SI_Woolf2021!$G$9:$G$93*EXP(-Fperm_SI_Woolf2021!$J$9:$J$93*$C65*IF(K$58=Fperm_SI_Woolf2021!$E$9:$E$93,1,EXP(LN((1.1*(Fperm_SI_Woolf2021!$E$9:$E$93-K$58)-63.1579*EXP(-0.19*Fperm_SI_Woolf2021!$E$9:$E$93)+63.1579*EXP(-0.19*K$58))/(Fperm_SI_Woolf2021!$E$9:$E$93-K$58))*(K$58-Fperm_SI_Woolf2021!$E$9:$E$93)/10))) + Fperm_SI_Woolf2021!$H$9:$H$93*EXP(-Fperm_SI_Woolf2021!$K$9:$K$93*$C65*IF(K$58=Fperm_SI_Woolf2021!$E$9:$E$93,1,EXP(LN((1.1*(Fperm_SI_Woolf2021!$E$9:$E$93-K$58)-63.1579*EXP(-0.19*Fperm_SI_Woolf2021!$E$9:$E$93)+63.1579*EXP(-0.19*K$58))/(Fperm_SI_Woolf2021!$E$9:$E$93-K$58))*(K$58-Fperm_SI_Woolf2021!$E$9:$E$93)/10))),Fperm_SI_Woolf2021!$D$9:$D$93))</f>
        <v>0.97166007076117555</v>
      </c>
      <c r="L65" s="51" cm="1">
        <f t="array" ref="L65">MIN(1,SLOPE(Fperm_SI_Woolf2021!$F$9:$F$93*EXP(-Fperm_SI_Woolf2021!$I$9:$I$93*$C65*IF(L$58=Fperm_SI_Woolf2021!$E$9:$E$93,1,EXP(LN((1.1*(Fperm_SI_Woolf2021!$E$9:$E$93-L$58)-63.1579*EXP(-0.19*Fperm_SI_Woolf2021!$E$9:$E$93)+63.1579*EXP(-0.19*L$58))/(Fperm_SI_Woolf2021!$E$9:$E$93-L$58))*(L$58-Fperm_SI_Woolf2021!$E$9:$E$93)/10))) + Fperm_SI_Woolf2021!$G$9:$G$93*EXP(-Fperm_SI_Woolf2021!$J$9:$J$93*$C65*IF(L$58=Fperm_SI_Woolf2021!$E$9:$E$93,1,EXP(LN((1.1*(Fperm_SI_Woolf2021!$E$9:$E$93-L$58)-63.1579*EXP(-0.19*Fperm_SI_Woolf2021!$E$9:$E$93)+63.1579*EXP(-0.19*L$58))/(Fperm_SI_Woolf2021!$E$9:$E$93-L$58))*(L$58-Fperm_SI_Woolf2021!$E$9:$E$93)/10))) + Fperm_SI_Woolf2021!$H$9:$H$93*EXP(-Fperm_SI_Woolf2021!$K$9:$K$93*$C65*IF(L$58=Fperm_SI_Woolf2021!$E$9:$E$93,1,EXP(LN((1.1*(Fperm_SI_Woolf2021!$E$9:$E$93-L$58)-63.1579*EXP(-0.19*Fperm_SI_Woolf2021!$E$9:$E$93)+63.1579*EXP(-0.19*L$58))/(Fperm_SI_Woolf2021!$E$9:$E$93-L$58))*(L$58-Fperm_SI_Woolf2021!$E$9:$E$93)/10))),Fperm_SI_Woolf2021!$D$9:$D$93)*L$57+INTERCEPT(Fperm_SI_Woolf2021!$F$9:$F$93*EXP(-Fperm_SI_Woolf2021!$I$9:$I$93*$C65*IF(L$58=Fperm_SI_Woolf2021!$E$9:$E$93,1,EXP(LN((1.1*(Fperm_SI_Woolf2021!$E$9:$E$93-L$58)-63.1579*EXP(-0.19*Fperm_SI_Woolf2021!$E$9:$E$93)+63.1579*EXP(-0.19*L$58))/(Fperm_SI_Woolf2021!$E$9:$E$93-L$58))*(L$58-Fperm_SI_Woolf2021!$E$9:$E$93)/10))) + Fperm_SI_Woolf2021!$G$9:$G$93*EXP(-Fperm_SI_Woolf2021!$J$9:$J$93*$C65*IF(L$58=Fperm_SI_Woolf2021!$E$9:$E$93,1,EXP(LN((1.1*(Fperm_SI_Woolf2021!$E$9:$E$93-L$58)-63.1579*EXP(-0.19*Fperm_SI_Woolf2021!$E$9:$E$93)+63.1579*EXP(-0.19*L$58))/(Fperm_SI_Woolf2021!$E$9:$E$93-L$58))*(L$58-Fperm_SI_Woolf2021!$E$9:$E$93)/10))) + Fperm_SI_Woolf2021!$H$9:$H$93*EXP(-Fperm_SI_Woolf2021!$K$9:$K$93*$C65*IF(L$58=Fperm_SI_Woolf2021!$E$9:$E$93,1,EXP(LN((1.1*(Fperm_SI_Woolf2021!$E$9:$E$93-L$58)-63.1579*EXP(-0.19*Fperm_SI_Woolf2021!$E$9:$E$93)+63.1579*EXP(-0.19*L$58))/(Fperm_SI_Woolf2021!$E$9:$E$93-L$58))*(L$58-Fperm_SI_Woolf2021!$E$9:$E$93)/10))),Fperm_SI_Woolf2021!$D$9:$D$93))</f>
        <v>0.9545755039478484</v>
      </c>
      <c r="M65" s="51" cm="1">
        <f t="array" ref="M65">MIN(1,SLOPE(Fperm_SI_Woolf2021!$F$9:$F$93*EXP(-Fperm_SI_Woolf2021!$I$9:$I$93*$C65*IF(M$58=Fperm_SI_Woolf2021!$E$9:$E$93,1,EXP(LN((1.1*(Fperm_SI_Woolf2021!$E$9:$E$93-M$58)-63.1579*EXP(-0.19*Fperm_SI_Woolf2021!$E$9:$E$93)+63.1579*EXP(-0.19*M$58))/(Fperm_SI_Woolf2021!$E$9:$E$93-M$58))*(M$58-Fperm_SI_Woolf2021!$E$9:$E$93)/10))) + Fperm_SI_Woolf2021!$G$9:$G$93*EXP(-Fperm_SI_Woolf2021!$J$9:$J$93*$C65*IF(M$58=Fperm_SI_Woolf2021!$E$9:$E$93,1,EXP(LN((1.1*(Fperm_SI_Woolf2021!$E$9:$E$93-M$58)-63.1579*EXP(-0.19*Fperm_SI_Woolf2021!$E$9:$E$93)+63.1579*EXP(-0.19*M$58))/(Fperm_SI_Woolf2021!$E$9:$E$93-M$58))*(M$58-Fperm_SI_Woolf2021!$E$9:$E$93)/10))) + Fperm_SI_Woolf2021!$H$9:$H$93*EXP(-Fperm_SI_Woolf2021!$K$9:$K$93*$C65*IF(M$58=Fperm_SI_Woolf2021!$E$9:$E$93,1,EXP(LN((1.1*(Fperm_SI_Woolf2021!$E$9:$E$93-M$58)-63.1579*EXP(-0.19*Fperm_SI_Woolf2021!$E$9:$E$93)+63.1579*EXP(-0.19*M$58))/(Fperm_SI_Woolf2021!$E$9:$E$93-M$58))*(M$58-Fperm_SI_Woolf2021!$E$9:$E$93)/10))),Fperm_SI_Woolf2021!$D$9:$D$93)*M$57+INTERCEPT(Fperm_SI_Woolf2021!$F$9:$F$93*EXP(-Fperm_SI_Woolf2021!$I$9:$I$93*$C65*IF(M$58=Fperm_SI_Woolf2021!$E$9:$E$93,1,EXP(LN((1.1*(Fperm_SI_Woolf2021!$E$9:$E$93-M$58)-63.1579*EXP(-0.19*Fperm_SI_Woolf2021!$E$9:$E$93)+63.1579*EXP(-0.19*M$58))/(Fperm_SI_Woolf2021!$E$9:$E$93-M$58))*(M$58-Fperm_SI_Woolf2021!$E$9:$E$93)/10))) + Fperm_SI_Woolf2021!$G$9:$G$93*EXP(-Fperm_SI_Woolf2021!$J$9:$J$93*$C65*IF(M$58=Fperm_SI_Woolf2021!$E$9:$E$93,1,EXP(LN((1.1*(Fperm_SI_Woolf2021!$E$9:$E$93-M$58)-63.1579*EXP(-0.19*Fperm_SI_Woolf2021!$E$9:$E$93)+63.1579*EXP(-0.19*M$58))/(Fperm_SI_Woolf2021!$E$9:$E$93-M$58))*(M$58-Fperm_SI_Woolf2021!$E$9:$E$93)/10))) + Fperm_SI_Woolf2021!$H$9:$H$93*EXP(-Fperm_SI_Woolf2021!$K$9:$K$93*$C65*IF(M$58=Fperm_SI_Woolf2021!$E$9:$E$93,1,EXP(LN((1.1*(Fperm_SI_Woolf2021!$E$9:$E$93-M$58)-63.1579*EXP(-0.19*Fperm_SI_Woolf2021!$E$9:$E$93)+63.1579*EXP(-0.19*M$58))/(Fperm_SI_Woolf2021!$E$9:$E$93-M$58))*(M$58-Fperm_SI_Woolf2021!$E$9:$E$93)/10))),Fperm_SI_Woolf2021!$D$9:$D$93))</f>
        <v>0.93749093713452125</v>
      </c>
      <c r="N65" s="51" cm="1">
        <f t="array" ref="N65">MIN(1,SLOPE(Fperm_SI_Woolf2021!$F$9:$F$93*EXP(-Fperm_SI_Woolf2021!$I$9:$I$93*$C65*IF(N$58=Fperm_SI_Woolf2021!$E$9:$E$93,1,EXP(LN((1.1*(Fperm_SI_Woolf2021!$E$9:$E$93-N$58)-63.1579*EXP(-0.19*Fperm_SI_Woolf2021!$E$9:$E$93)+63.1579*EXP(-0.19*N$58))/(Fperm_SI_Woolf2021!$E$9:$E$93-N$58))*(N$58-Fperm_SI_Woolf2021!$E$9:$E$93)/10))) + Fperm_SI_Woolf2021!$G$9:$G$93*EXP(-Fperm_SI_Woolf2021!$J$9:$J$93*$C65*IF(N$58=Fperm_SI_Woolf2021!$E$9:$E$93,1,EXP(LN((1.1*(Fperm_SI_Woolf2021!$E$9:$E$93-N$58)-63.1579*EXP(-0.19*Fperm_SI_Woolf2021!$E$9:$E$93)+63.1579*EXP(-0.19*N$58))/(Fperm_SI_Woolf2021!$E$9:$E$93-N$58))*(N$58-Fperm_SI_Woolf2021!$E$9:$E$93)/10))) + Fperm_SI_Woolf2021!$H$9:$H$93*EXP(-Fperm_SI_Woolf2021!$K$9:$K$93*$C65*IF(N$58=Fperm_SI_Woolf2021!$E$9:$E$93,1,EXP(LN((1.1*(Fperm_SI_Woolf2021!$E$9:$E$93-N$58)-63.1579*EXP(-0.19*Fperm_SI_Woolf2021!$E$9:$E$93)+63.1579*EXP(-0.19*N$58))/(Fperm_SI_Woolf2021!$E$9:$E$93-N$58))*(N$58-Fperm_SI_Woolf2021!$E$9:$E$93)/10))),Fperm_SI_Woolf2021!$D$9:$D$93)*N$57+INTERCEPT(Fperm_SI_Woolf2021!$F$9:$F$93*EXP(-Fperm_SI_Woolf2021!$I$9:$I$93*$C65*IF(N$58=Fperm_SI_Woolf2021!$E$9:$E$93,1,EXP(LN((1.1*(Fperm_SI_Woolf2021!$E$9:$E$93-N$58)-63.1579*EXP(-0.19*Fperm_SI_Woolf2021!$E$9:$E$93)+63.1579*EXP(-0.19*N$58))/(Fperm_SI_Woolf2021!$E$9:$E$93-N$58))*(N$58-Fperm_SI_Woolf2021!$E$9:$E$93)/10))) + Fperm_SI_Woolf2021!$G$9:$G$93*EXP(-Fperm_SI_Woolf2021!$J$9:$J$93*$C65*IF(N$58=Fperm_SI_Woolf2021!$E$9:$E$93,1,EXP(LN((1.1*(Fperm_SI_Woolf2021!$E$9:$E$93-N$58)-63.1579*EXP(-0.19*Fperm_SI_Woolf2021!$E$9:$E$93)+63.1579*EXP(-0.19*N$58))/(Fperm_SI_Woolf2021!$E$9:$E$93-N$58))*(N$58-Fperm_SI_Woolf2021!$E$9:$E$93)/10))) + Fperm_SI_Woolf2021!$H$9:$H$93*EXP(-Fperm_SI_Woolf2021!$K$9:$K$93*$C65*IF(N$58=Fperm_SI_Woolf2021!$E$9:$E$93,1,EXP(LN((1.1*(Fperm_SI_Woolf2021!$E$9:$E$93-N$58)-63.1579*EXP(-0.19*Fperm_SI_Woolf2021!$E$9:$E$93)+63.1579*EXP(-0.19*N$58))/(Fperm_SI_Woolf2021!$E$9:$E$93-N$58))*(N$58-Fperm_SI_Woolf2021!$E$9:$E$93)/10))),Fperm_SI_Woolf2021!$D$9:$D$93))</f>
        <v>0.9204063703211941</v>
      </c>
      <c r="O65" s="51" cm="1">
        <f t="array" ref="O65">MIN(1,SLOPE(Fperm_SI_Woolf2021!$F$9:$F$93*EXP(-Fperm_SI_Woolf2021!$I$9:$I$93*$C65*IF(O$58=Fperm_SI_Woolf2021!$E$9:$E$93,1,EXP(LN((1.1*(Fperm_SI_Woolf2021!$E$9:$E$93-O$58)-63.1579*EXP(-0.19*Fperm_SI_Woolf2021!$E$9:$E$93)+63.1579*EXP(-0.19*O$58))/(Fperm_SI_Woolf2021!$E$9:$E$93-O$58))*(O$58-Fperm_SI_Woolf2021!$E$9:$E$93)/10))) + Fperm_SI_Woolf2021!$G$9:$G$93*EXP(-Fperm_SI_Woolf2021!$J$9:$J$93*$C65*IF(O$58=Fperm_SI_Woolf2021!$E$9:$E$93,1,EXP(LN((1.1*(Fperm_SI_Woolf2021!$E$9:$E$93-O$58)-63.1579*EXP(-0.19*Fperm_SI_Woolf2021!$E$9:$E$93)+63.1579*EXP(-0.19*O$58))/(Fperm_SI_Woolf2021!$E$9:$E$93-O$58))*(O$58-Fperm_SI_Woolf2021!$E$9:$E$93)/10))) + Fperm_SI_Woolf2021!$H$9:$H$93*EXP(-Fperm_SI_Woolf2021!$K$9:$K$93*$C65*IF(O$58=Fperm_SI_Woolf2021!$E$9:$E$93,1,EXP(LN((1.1*(Fperm_SI_Woolf2021!$E$9:$E$93-O$58)-63.1579*EXP(-0.19*Fperm_SI_Woolf2021!$E$9:$E$93)+63.1579*EXP(-0.19*O$58))/(Fperm_SI_Woolf2021!$E$9:$E$93-O$58))*(O$58-Fperm_SI_Woolf2021!$E$9:$E$93)/10))),Fperm_SI_Woolf2021!$D$9:$D$93)*O$57+INTERCEPT(Fperm_SI_Woolf2021!$F$9:$F$93*EXP(-Fperm_SI_Woolf2021!$I$9:$I$93*$C65*IF(O$58=Fperm_SI_Woolf2021!$E$9:$E$93,1,EXP(LN((1.1*(Fperm_SI_Woolf2021!$E$9:$E$93-O$58)-63.1579*EXP(-0.19*Fperm_SI_Woolf2021!$E$9:$E$93)+63.1579*EXP(-0.19*O$58))/(Fperm_SI_Woolf2021!$E$9:$E$93-O$58))*(O$58-Fperm_SI_Woolf2021!$E$9:$E$93)/10))) + Fperm_SI_Woolf2021!$G$9:$G$93*EXP(-Fperm_SI_Woolf2021!$J$9:$J$93*$C65*IF(O$58=Fperm_SI_Woolf2021!$E$9:$E$93,1,EXP(LN((1.1*(Fperm_SI_Woolf2021!$E$9:$E$93-O$58)-63.1579*EXP(-0.19*Fperm_SI_Woolf2021!$E$9:$E$93)+63.1579*EXP(-0.19*O$58))/(Fperm_SI_Woolf2021!$E$9:$E$93-O$58))*(O$58-Fperm_SI_Woolf2021!$E$9:$E$93)/10))) + Fperm_SI_Woolf2021!$H$9:$H$93*EXP(-Fperm_SI_Woolf2021!$K$9:$K$93*$C65*IF(O$58=Fperm_SI_Woolf2021!$E$9:$E$93,1,EXP(LN((1.1*(Fperm_SI_Woolf2021!$E$9:$E$93-O$58)-63.1579*EXP(-0.19*Fperm_SI_Woolf2021!$E$9:$E$93)+63.1579*EXP(-0.19*O$58))/(Fperm_SI_Woolf2021!$E$9:$E$93-O$58))*(O$58-Fperm_SI_Woolf2021!$E$9:$E$93)/10))),Fperm_SI_Woolf2021!$D$9:$D$93))</f>
        <v>0.90332180350786684</v>
      </c>
      <c r="P65" s="51" cm="1">
        <f t="array" ref="P65">MIN(1,SLOPE(Fperm_SI_Woolf2021!$F$9:$F$93*EXP(-Fperm_SI_Woolf2021!$I$9:$I$93*$C65*IF(P$58=Fperm_SI_Woolf2021!$E$9:$E$93,1,EXP(LN((1.1*(Fperm_SI_Woolf2021!$E$9:$E$93-P$58)-63.1579*EXP(-0.19*Fperm_SI_Woolf2021!$E$9:$E$93)+63.1579*EXP(-0.19*P$58))/(Fperm_SI_Woolf2021!$E$9:$E$93-P$58))*(P$58-Fperm_SI_Woolf2021!$E$9:$E$93)/10))) + Fperm_SI_Woolf2021!$G$9:$G$93*EXP(-Fperm_SI_Woolf2021!$J$9:$J$93*$C65*IF(P$58=Fperm_SI_Woolf2021!$E$9:$E$93,1,EXP(LN((1.1*(Fperm_SI_Woolf2021!$E$9:$E$93-P$58)-63.1579*EXP(-0.19*Fperm_SI_Woolf2021!$E$9:$E$93)+63.1579*EXP(-0.19*P$58))/(Fperm_SI_Woolf2021!$E$9:$E$93-P$58))*(P$58-Fperm_SI_Woolf2021!$E$9:$E$93)/10))) + Fperm_SI_Woolf2021!$H$9:$H$93*EXP(-Fperm_SI_Woolf2021!$K$9:$K$93*$C65*IF(P$58=Fperm_SI_Woolf2021!$E$9:$E$93,1,EXP(LN((1.1*(Fperm_SI_Woolf2021!$E$9:$E$93-P$58)-63.1579*EXP(-0.19*Fperm_SI_Woolf2021!$E$9:$E$93)+63.1579*EXP(-0.19*P$58))/(Fperm_SI_Woolf2021!$E$9:$E$93-P$58))*(P$58-Fperm_SI_Woolf2021!$E$9:$E$93)/10))),Fperm_SI_Woolf2021!$D$9:$D$93)*P$57+INTERCEPT(Fperm_SI_Woolf2021!$F$9:$F$93*EXP(-Fperm_SI_Woolf2021!$I$9:$I$93*$C65*IF(P$58=Fperm_SI_Woolf2021!$E$9:$E$93,1,EXP(LN((1.1*(Fperm_SI_Woolf2021!$E$9:$E$93-P$58)-63.1579*EXP(-0.19*Fperm_SI_Woolf2021!$E$9:$E$93)+63.1579*EXP(-0.19*P$58))/(Fperm_SI_Woolf2021!$E$9:$E$93-P$58))*(P$58-Fperm_SI_Woolf2021!$E$9:$E$93)/10))) + Fperm_SI_Woolf2021!$G$9:$G$93*EXP(-Fperm_SI_Woolf2021!$J$9:$J$93*$C65*IF(P$58=Fperm_SI_Woolf2021!$E$9:$E$93,1,EXP(LN((1.1*(Fperm_SI_Woolf2021!$E$9:$E$93-P$58)-63.1579*EXP(-0.19*Fperm_SI_Woolf2021!$E$9:$E$93)+63.1579*EXP(-0.19*P$58))/(Fperm_SI_Woolf2021!$E$9:$E$93-P$58))*(P$58-Fperm_SI_Woolf2021!$E$9:$E$93)/10))) + Fperm_SI_Woolf2021!$H$9:$H$93*EXP(-Fperm_SI_Woolf2021!$K$9:$K$93*$C65*IF(P$58=Fperm_SI_Woolf2021!$E$9:$E$93,1,EXP(LN((1.1*(Fperm_SI_Woolf2021!$E$9:$E$93-P$58)-63.1579*EXP(-0.19*Fperm_SI_Woolf2021!$E$9:$E$93)+63.1579*EXP(-0.19*P$58))/(Fperm_SI_Woolf2021!$E$9:$E$93-P$58))*(P$58-Fperm_SI_Woolf2021!$E$9:$E$93)/10))),Fperm_SI_Woolf2021!$D$9:$D$93))</f>
        <v>0.88623723669453969</v>
      </c>
      <c r="Q65" s="51" cm="1">
        <f t="array" ref="Q65">MIN(1,SLOPE(Fperm_SI_Woolf2021!$F$9:$F$93*EXP(-Fperm_SI_Woolf2021!$I$9:$I$93*$C65*IF(Q$58=Fperm_SI_Woolf2021!$E$9:$E$93,1,EXP(LN((1.1*(Fperm_SI_Woolf2021!$E$9:$E$93-Q$58)-63.1579*EXP(-0.19*Fperm_SI_Woolf2021!$E$9:$E$93)+63.1579*EXP(-0.19*Q$58))/(Fperm_SI_Woolf2021!$E$9:$E$93-Q$58))*(Q$58-Fperm_SI_Woolf2021!$E$9:$E$93)/10))) + Fperm_SI_Woolf2021!$G$9:$G$93*EXP(-Fperm_SI_Woolf2021!$J$9:$J$93*$C65*IF(Q$58=Fperm_SI_Woolf2021!$E$9:$E$93,1,EXP(LN((1.1*(Fperm_SI_Woolf2021!$E$9:$E$93-Q$58)-63.1579*EXP(-0.19*Fperm_SI_Woolf2021!$E$9:$E$93)+63.1579*EXP(-0.19*Q$58))/(Fperm_SI_Woolf2021!$E$9:$E$93-Q$58))*(Q$58-Fperm_SI_Woolf2021!$E$9:$E$93)/10))) + Fperm_SI_Woolf2021!$H$9:$H$93*EXP(-Fperm_SI_Woolf2021!$K$9:$K$93*$C65*IF(Q$58=Fperm_SI_Woolf2021!$E$9:$E$93,1,EXP(LN((1.1*(Fperm_SI_Woolf2021!$E$9:$E$93-Q$58)-63.1579*EXP(-0.19*Fperm_SI_Woolf2021!$E$9:$E$93)+63.1579*EXP(-0.19*Q$58))/(Fperm_SI_Woolf2021!$E$9:$E$93-Q$58))*(Q$58-Fperm_SI_Woolf2021!$E$9:$E$93)/10))),Fperm_SI_Woolf2021!$D$9:$D$93)*Q$57+INTERCEPT(Fperm_SI_Woolf2021!$F$9:$F$93*EXP(-Fperm_SI_Woolf2021!$I$9:$I$93*$C65*IF(Q$58=Fperm_SI_Woolf2021!$E$9:$E$93,1,EXP(LN((1.1*(Fperm_SI_Woolf2021!$E$9:$E$93-Q$58)-63.1579*EXP(-0.19*Fperm_SI_Woolf2021!$E$9:$E$93)+63.1579*EXP(-0.19*Q$58))/(Fperm_SI_Woolf2021!$E$9:$E$93-Q$58))*(Q$58-Fperm_SI_Woolf2021!$E$9:$E$93)/10))) + Fperm_SI_Woolf2021!$G$9:$G$93*EXP(-Fperm_SI_Woolf2021!$J$9:$J$93*$C65*IF(Q$58=Fperm_SI_Woolf2021!$E$9:$E$93,1,EXP(LN((1.1*(Fperm_SI_Woolf2021!$E$9:$E$93-Q$58)-63.1579*EXP(-0.19*Fperm_SI_Woolf2021!$E$9:$E$93)+63.1579*EXP(-0.19*Q$58))/(Fperm_SI_Woolf2021!$E$9:$E$93-Q$58))*(Q$58-Fperm_SI_Woolf2021!$E$9:$E$93)/10))) + Fperm_SI_Woolf2021!$H$9:$H$93*EXP(-Fperm_SI_Woolf2021!$K$9:$K$93*$C65*IF(Q$58=Fperm_SI_Woolf2021!$E$9:$E$93,1,EXP(LN((1.1*(Fperm_SI_Woolf2021!$E$9:$E$93-Q$58)-63.1579*EXP(-0.19*Fperm_SI_Woolf2021!$E$9:$E$93)+63.1579*EXP(-0.19*Q$58))/(Fperm_SI_Woolf2021!$E$9:$E$93-Q$58))*(Q$58-Fperm_SI_Woolf2021!$E$9:$E$93)/10))),Fperm_SI_Woolf2021!$D$9:$D$93))</f>
        <v>0.86915266988121254</v>
      </c>
      <c r="R65" s="51" cm="1">
        <f t="array" ref="R65">MIN(1,SLOPE(Fperm_SI_Woolf2021!$F$9:$F$93*EXP(-Fperm_SI_Woolf2021!$I$9:$I$93*$C65*IF(R$58=Fperm_SI_Woolf2021!$E$9:$E$93,1,EXP(LN((1.1*(Fperm_SI_Woolf2021!$E$9:$E$93-R$58)-63.1579*EXP(-0.19*Fperm_SI_Woolf2021!$E$9:$E$93)+63.1579*EXP(-0.19*R$58))/(Fperm_SI_Woolf2021!$E$9:$E$93-R$58))*(R$58-Fperm_SI_Woolf2021!$E$9:$E$93)/10))) + Fperm_SI_Woolf2021!$G$9:$G$93*EXP(-Fperm_SI_Woolf2021!$J$9:$J$93*$C65*IF(R$58=Fperm_SI_Woolf2021!$E$9:$E$93,1,EXP(LN((1.1*(Fperm_SI_Woolf2021!$E$9:$E$93-R$58)-63.1579*EXP(-0.19*Fperm_SI_Woolf2021!$E$9:$E$93)+63.1579*EXP(-0.19*R$58))/(Fperm_SI_Woolf2021!$E$9:$E$93-R$58))*(R$58-Fperm_SI_Woolf2021!$E$9:$E$93)/10))) + Fperm_SI_Woolf2021!$H$9:$H$93*EXP(-Fperm_SI_Woolf2021!$K$9:$K$93*$C65*IF(R$58=Fperm_SI_Woolf2021!$E$9:$E$93,1,EXP(LN((1.1*(Fperm_SI_Woolf2021!$E$9:$E$93-R$58)-63.1579*EXP(-0.19*Fperm_SI_Woolf2021!$E$9:$E$93)+63.1579*EXP(-0.19*R$58))/(Fperm_SI_Woolf2021!$E$9:$E$93-R$58))*(R$58-Fperm_SI_Woolf2021!$E$9:$E$93)/10))),Fperm_SI_Woolf2021!$D$9:$D$93)*R$57+INTERCEPT(Fperm_SI_Woolf2021!$F$9:$F$93*EXP(-Fperm_SI_Woolf2021!$I$9:$I$93*$C65*IF(R$58=Fperm_SI_Woolf2021!$E$9:$E$93,1,EXP(LN((1.1*(Fperm_SI_Woolf2021!$E$9:$E$93-R$58)-63.1579*EXP(-0.19*Fperm_SI_Woolf2021!$E$9:$E$93)+63.1579*EXP(-0.19*R$58))/(Fperm_SI_Woolf2021!$E$9:$E$93-R$58))*(R$58-Fperm_SI_Woolf2021!$E$9:$E$93)/10))) + Fperm_SI_Woolf2021!$G$9:$G$93*EXP(-Fperm_SI_Woolf2021!$J$9:$J$93*$C65*IF(R$58=Fperm_SI_Woolf2021!$E$9:$E$93,1,EXP(LN((1.1*(Fperm_SI_Woolf2021!$E$9:$E$93-R$58)-63.1579*EXP(-0.19*Fperm_SI_Woolf2021!$E$9:$E$93)+63.1579*EXP(-0.19*R$58))/(Fperm_SI_Woolf2021!$E$9:$E$93-R$58))*(R$58-Fperm_SI_Woolf2021!$E$9:$E$93)/10))) + Fperm_SI_Woolf2021!$H$9:$H$93*EXP(-Fperm_SI_Woolf2021!$K$9:$K$93*$C65*IF(R$58=Fperm_SI_Woolf2021!$E$9:$E$93,1,EXP(LN((1.1*(Fperm_SI_Woolf2021!$E$9:$E$93-R$58)-63.1579*EXP(-0.19*Fperm_SI_Woolf2021!$E$9:$E$93)+63.1579*EXP(-0.19*R$58))/(Fperm_SI_Woolf2021!$E$9:$E$93-R$58))*(R$58-Fperm_SI_Woolf2021!$E$9:$E$93)/10))),Fperm_SI_Woolf2021!$D$9:$D$93))</f>
        <v>0.85206810306788539</v>
      </c>
      <c r="S65" s="51" cm="1">
        <f t="array" ref="S65">MIN(1,SLOPE(Fperm_SI_Woolf2021!$F$9:$F$93*EXP(-Fperm_SI_Woolf2021!$I$9:$I$93*$C65*IF(S$58=Fperm_SI_Woolf2021!$E$9:$E$93,1,EXP(LN((1.1*(Fperm_SI_Woolf2021!$E$9:$E$93-S$58)-63.1579*EXP(-0.19*Fperm_SI_Woolf2021!$E$9:$E$93)+63.1579*EXP(-0.19*S$58))/(Fperm_SI_Woolf2021!$E$9:$E$93-S$58))*(S$58-Fperm_SI_Woolf2021!$E$9:$E$93)/10))) + Fperm_SI_Woolf2021!$G$9:$G$93*EXP(-Fperm_SI_Woolf2021!$J$9:$J$93*$C65*IF(S$58=Fperm_SI_Woolf2021!$E$9:$E$93,1,EXP(LN((1.1*(Fperm_SI_Woolf2021!$E$9:$E$93-S$58)-63.1579*EXP(-0.19*Fperm_SI_Woolf2021!$E$9:$E$93)+63.1579*EXP(-0.19*S$58))/(Fperm_SI_Woolf2021!$E$9:$E$93-S$58))*(S$58-Fperm_SI_Woolf2021!$E$9:$E$93)/10))) + Fperm_SI_Woolf2021!$H$9:$H$93*EXP(-Fperm_SI_Woolf2021!$K$9:$K$93*$C65*IF(S$58=Fperm_SI_Woolf2021!$E$9:$E$93,1,EXP(LN((1.1*(Fperm_SI_Woolf2021!$E$9:$E$93-S$58)-63.1579*EXP(-0.19*Fperm_SI_Woolf2021!$E$9:$E$93)+63.1579*EXP(-0.19*S$58))/(Fperm_SI_Woolf2021!$E$9:$E$93-S$58))*(S$58-Fperm_SI_Woolf2021!$E$9:$E$93)/10))),Fperm_SI_Woolf2021!$D$9:$D$93)*S$57+INTERCEPT(Fperm_SI_Woolf2021!$F$9:$F$93*EXP(-Fperm_SI_Woolf2021!$I$9:$I$93*$C65*IF(S$58=Fperm_SI_Woolf2021!$E$9:$E$93,1,EXP(LN((1.1*(Fperm_SI_Woolf2021!$E$9:$E$93-S$58)-63.1579*EXP(-0.19*Fperm_SI_Woolf2021!$E$9:$E$93)+63.1579*EXP(-0.19*S$58))/(Fperm_SI_Woolf2021!$E$9:$E$93-S$58))*(S$58-Fperm_SI_Woolf2021!$E$9:$E$93)/10))) + Fperm_SI_Woolf2021!$G$9:$G$93*EXP(-Fperm_SI_Woolf2021!$J$9:$J$93*$C65*IF(S$58=Fperm_SI_Woolf2021!$E$9:$E$93,1,EXP(LN((1.1*(Fperm_SI_Woolf2021!$E$9:$E$93-S$58)-63.1579*EXP(-0.19*Fperm_SI_Woolf2021!$E$9:$E$93)+63.1579*EXP(-0.19*S$58))/(Fperm_SI_Woolf2021!$E$9:$E$93-S$58))*(S$58-Fperm_SI_Woolf2021!$E$9:$E$93)/10))) + Fperm_SI_Woolf2021!$H$9:$H$93*EXP(-Fperm_SI_Woolf2021!$K$9:$K$93*$C65*IF(S$58=Fperm_SI_Woolf2021!$E$9:$E$93,1,EXP(LN((1.1*(Fperm_SI_Woolf2021!$E$9:$E$93-S$58)-63.1579*EXP(-0.19*Fperm_SI_Woolf2021!$E$9:$E$93)+63.1579*EXP(-0.19*S$58))/(Fperm_SI_Woolf2021!$E$9:$E$93-S$58))*(S$58-Fperm_SI_Woolf2021!$E$9:$E$93)/10))),Fperm_SI_Woolf2021!$D$9:$D$93))</f>
        <v>1</v>
      </c>
      <c r="T65" s="51" cm="1">
        <f t="array" ref="T65">MIN(1,SLOPE(Fperm_SI_Woolf2021!$F$9:$F$93*EXP(-Fperm_SI_Woolf2021!$I$9:$I$93*$C65*IF(T$58=Fperm_SI_Woolf2021!$E$9:$E$93,1,EXP(LN((1.1*(Fperm_SI_Woolf2021!$E$9:$E$93-T$58)-63.1579*EXP(-0.19*Fperm_SI_Woolf2021!$E$9:$E$93)+63.1579*EXP(-0.19*T$58))/(Fperm_SI_Woolf2021!$E$9:$E$93-T$58))*(T$58-Fperm_SI_Woolf2021!$E$9:$E$93)/10))) + Fperm_SI_Woolf2021!$G$9:$G$93*EXP(-Fperm_SI_Woolf2021!$J$9:$J$93*$C65*IF(T$58=Fperm_SI_Woolf2021!$E$9:$E$93,1,EXP(LN((1.1*(Fperm_SI_Woolf2021!$E$9:$E$93-T$58)-63.1579*EXP(-0.19*Fperm_SI_Woolf2021!$E$9:$E$93)+63.1579*EXP(-0.19*T$58))/(Fperm_SI_Woolf2021!$E$9:$E$93-T$58))*(T$58-Fperm_SI_Woolf2021!$E$9:$E$93)/10))) + Fperm_SI_Woolf2021!$H$9:$H$93*EXP(-Fperm_SI_Woolf2021!$K$9:$K$93*$C65*IF(T$58=Fperm_SI_Woolf2021!$E$9:$E$93,1,EXP(LN((1.1*(Fperm_SI_Woolf2021!$E$9:$E$93-T$58)-63.1579*EXP(-0.19*Fperm_SI_Woolf2021!$E$9:$E$93)+63.1579*EXP(-0.19*T$58))/(Fperm_SI_Woolf2021!$E$9:$E$93-T$58))*(T$58-Fperm_SI_Woolf2021!$E$9:$E$93)/10))),Fperm_SI_Woolf2021!$D$9:$D$93)*T$57+INTERCEPT(Fperm_SI_Woolf2021!$F$9:$F$93*EXP(-Fperm_SI_Woolf2021!$I$9:$I$93*$C65*IF(T$58=Fperm_SI_Woolf2021!$E$9:$E$93,1,EXP(LN((1.1*(Fperm_SI_Woolf2021!$E$9:$E$93-T$58)-63.1579*EXP(-0.19*Fperm_SI_Woolf2021!$E$9:$E$93)+63.1579*EXP(-0.19*T$58))/(Fperm_SI_Woolf2021!$E$9:$E$93-T$58))*(T$58-Fperm_SI_Woolf2021!$E$9:$E$93)/10))) + Fperm_SI_Woolf2021!$G$9:$G$93*EXP(-Fperm_SI_Woolf2021!$J$9:$J$93*$C65*IF(T$58=Fperm_SI_Woolf2021!$E$9:$E$93,1,EXP(LN((1.1*(Fperm_SI_Woolf2021!$E$9:$E$93-T$58)-63.1579*EXP(-0.19*Fperm_SI_Woolf2021!$E$9:$E$93)+63.1579*EXP(-0.19*T$58))/(Fperm_SI_Woolf2021!$E$9:$E$93-T$58))*(T$58-Fperm_SI_Woolf2021!$E$9:$E$93)/10))) + Fperm_SI_Woolf2021!$H$9:$H$93*EXP(-Fperm_SI_Woolf2021!$K$9:$K$93*$C65*IF(T$58=Fperm_SI_Woolf2021!$E$9:$E$93,1,EXP(LN((1.1*(Fperm_SI_Woolf2021!$E$9:$E$93-T$58)-63.1579*EXP(-0.19*Fperm_SI_Woolf2021!$E$9:$E$93)+63.1579*EXP(-0.19*T$58))/(Fperm_SI_Woolf2021!$E$9:$E$93-T$58))*(T$58-Fperm_SI_Woolf2021!$E$9:$E$93)/10))),Fperm_SI_Woolf2021!$D$9:$D$93))</f>
        <v>1</v>
      </c>
      <c r="U65" s="51" cm="1">
        <f t="array" ref="U65">MIN(1,SLOPE(Fperm_SI_Woolf2021!$F$9:$F$93*EXP(-Fperm_SI_Woolf2021!$I$9:$I$93*$C65*IF(U$58=Fperm_SI_Woolf2021!$E$9:$E$93,1,EXP(LN((1.1*(Fperm_SI_Woolf2021!$E$9:$E$93-U$58)-63.1579*EXP(-0.19*Fperm_SI_Woolf2021!$E$9:$E$93)+63.1579*EXP(-0.19*U$58))/(Fperm_SI_Woolf2021!$E$9:$E$93-U$58))*(U$58-Fperm_SI_Woolf2021!$E$9:$E$93)/10))) + Fperm_SI_Woolf2021!$G$9:$G$93*EXP(-Fperm_SI_Woolf2021!$J$9:$J$93*$C65*IF(U$58=Fperm_SI_Woolf2021!$E$9:$E$93,1,EXP(LN((1.1*(Fperm_SI_Woolf2021!$E$9:$E$93-U$58)-63.1579*EXP(-0.19*Fperm_SI_Woolf2021!$E$9:$E$93)+63.1579*EXP(-0.19*U$58))/(Fperm_SI_Woolf2021!$E$9:$E$93-U$58))*(U$58-Fperm_SI_Woolf2021!$E$9:$E$93)/10))) + Fperm_SI_Woolf2021!$H$9:$H$93*EXP(-Fperm_SI_Woolf2021!$K$9:$K$93*$C65*IF(U$58=Fperm_SI_Woolf2021!$E$9:$E$93,1,EXP(LN((1.1*(Fperm_SI_Woolf2021!$E$9:$E$93-U$58)-63.1579*EXP(-0.19*Fperm_SI_Woolf2021!$E$9:$E$93)+63.1579*EXP(-0.19*U$58))/(Fperm_SI_Woolf2021!$E$9:$E$93-U$58))*(U$58-Fperm_SI_Woolf2021!$E$9:$E$93)/10))),Fperm_SI_Woolf2021!$D$9:$D$93)*U$57+INTERCEPT(Fperm_SI_Woolf2021!$F$9:$F$93*EXP(-Fperm_SI_Woolf2021!$I$9:$I$93*$C65*IF(U$58=Fperm_SI_Woolf2021!$E$9:$E$93,1,EXP(LN((1.1*(Fperm_SI_Woolf2021!$E$9:$E$93-U$58)-63.1579*EXP(-0.19*Fperm_SI_Woolf2021!$E$9:$E$93)+63.1579*EXP(-0.19*U$58))/(Fperm_SI_Woolf2021!$E$9:$E$93-U$58))*(U$58-Fperm_SI_Woolf2021!$E$9:$E$93)/10))) + Fperm_SI_Woolf2021!$G$9:$G$93*EXP(-Fperm_SI_Woolf2021!$J$9:$J$93*$C65*IF(U$58=Fperm_SI_Woolf2021!$E$9:$E$93,1,EXP(LN((1.1*(Fperm_SI_Woolf2021!$E$9:$E$93-U$58)-63.1579*EXP(-0.19*Fperm_SI_Woolf2021!$E$9:$E$93)+63.1579*EXP(-0.19*U$58))/(Fperm_SI_Woolf2021!$E$9:$E$93-U$58))*(U$58-Fperm_SI_Woolf2021!$E$9:$E$93)/10))) + Fperm_SI_Woolf2021!$H$9:$H$93*EXP(-Fperm_SI_Woolf2021!$K$9:$K$93*$C65*IF(U$58=Fperm_SI_Woolf2021!$E$9:$E$93,1,EXP(LN((1.1*(Fperm_SI_Woolf2021!$E$9:$E$93-U$58)-63.1579*EXP(-0.19*Fperm_SI_Woolf2021!$E$9:$E$93)+63.1579*EXP(-0.19*U$58))/(Fperm_SI_Woolf2021!$E$9:$E$93-U$58))*(U$58-Fperm_SI_Woolf2021!$E$9:$E$93)/10))),Fperm_SI_Woolf2021!$D$9:$D$93))</f>
        <v>1</v>
      </c>
      <c r="V65" s="51" cm="1">
        <f t="array" ref="V65">MIN(1,SLOPE(Fperm_SI_Woolf2021!$F$9:$F$93*EXP(-Fperm_SI_Woolf2021!$I$9:$I$93*$C65*IF(V$58=Fperm_SI_Woolf2021!$E$9:$E$93,1,EXP(LN((1.1*(Fperm_SI_Woolf2021!$E$9:$E$93-V$58)-63.1579*EXP(-0.19*Fperm_SI_Woolf2021!$E$9:$E$93)+63.1579*EXP(-0.19*V$58))/(Fperm_SI_Woolf2021!$E$9:$E$93-V$58))*(V$58-Fperm_SI_Woolf2021!$E$9:$E$93)/10))) + Fperm_SI_Woolf2021!$G$9:$G$93*EXP(-Fperm_SI_Woolf2021!$J$9:$J$93*$C65*IF(V$58=Fperm_SI_Woolf2021!$E$9:$E$93,1,EXP(LN((1.1*(Fperm_SI_Woolf2021!$E$9:$E$93-V$58)-63.1579*EXP(-0.19*Fperm_SI_Woolf2021!$E$9:$E$93)+63.1579*EXP(-0.19*V$58))/(Fperm_SI_Woolf2021!$E$9:$E$93-V$58))*(V$58-Fperm_SI_Woolf2021!$E$9:$E$93)/10))) + Fperm_SI_Woolf2021!$H$9:$H$93*EXP(-Fperm_SI_Woolf2021!$K$9:$K$93*$C65*IF(V$58=Fperm_SI_Woolf2021!$E$9:$E$93,1,EXP(LN((1.1*(Fperm_SI_Woolf2021!$E$9:$E$93-V$58)-63.1579*EXP(-0.19*Fperm_SI_Woolf2021!$E$9:$E$93)+63.1579*EXP(-0.19*V$58))/(Fperm_SI_Woolf2021!$E$9:$E$93-V$58))*(V$58-Fperm_SI_Woolf2021!$E$9:$E$93)/10))),Fperm_SI_Woolf2021!$D$9:$D$93)*V$57+INTERCEPT(Fperm_SI_Woolf2021!$F$9:$F$93*EXP(-Fperm_SI_Woolf2021!$I$9:$I$93*$C65*IF(V$58=Fperm_SI_Woolf2021!$E$9:$E$93,1,EXP(LN((1.1*(Fperm_SI_Woolf2021!$E$9:$E$93-V$58)-63.1579*EXP(-0.19*Fperm_SI_Woolf2021!$E$9:$E$93)+63.1579*EXP(-0.19*V$58))/(Fperm_SI_Woolf2021!$E$9:$E$93-V$58))*(V$58-Fperm_SI_Woolf2021!$E$9:$E$93)/10))) + Fperm_SI_Woolf2021!$G$9:$G$93*EXP(-Fperm_SI_Woolf2021!$J$9:$J$93*$C65*IF(V$58=Fperm_SI_Woolf2021!$E$9:$E$93,1,EXP(LN((1.1*(Fperm_SI_Woolf2021!$E$9:$E$93-V$58)-63.1579*EXP(-0.19*Fperm_SI_Woolf2021!$E$9:$E$93)+63.1579*EXP(-0.19*V$58))/(Fperm_SI_Woolf2021!$E$9:$E$93-V$58))*(V$58-Fperm_SI_Woolf2021!$E$9:$E$93)/10))) + Fperm_SI_Woolf2021!$H$9:$H$93*EXP(-Fperm_SI_Woolf2021!$K$9:$K$93*$C65*IF(V$58=Fperm_SI_Woolf2021!$E$9:$E$93,1,EXP(LN((1.1*(Fperm_SI_Woolf2021!$E$9:$E$93-V$58)-63.1579*EXP(-0.19*Fperm_SI_Woolf2021!$E$9:$E$93)+63.1579*EXP(-0.19*V$58))/(Fperm_SI_Woolf2021!$E$9:$E$93-V$58))*(V$58-Fperm_SI_Woolf2021!$E$9:$E$93)/10))),Fperm_SI_Woolf2021!$D$9:$D$93))</f>
        <v>1</v>
      </c>
      <c r="W65" s="51" cm="1">
        <f t="array" ref="W65">MIN(1,SLOPE(Fperm_SI_Woolf2021!$F$9:$F$93*EXP(-Fperm_SI_Woolf2021!$I$9:$I$93*$C65*IF(W$58=Fperm_SI_Woolf2021!$E$9:$E$93,1,EXP(LN((1.1*(Fperm_SI_Woolf2021!$E$9:$E$93-W$58)-63.1579*EXP(-0.19*Fperm_SI_Woolf2021!$E$9:$E$93)+63.1579*EXP(-0.19*W$58))/(Fperm_SI_Woolf2021!$E$9:$E$93-W$58))*(W$58-Fperm_SI_Woolf2021!$E$9:$E$93)/10))) + Fperm_SI_Woolf2021!$G$9:$G$93*EXP(-Fperm_SI_Woolf2021!$J$9:$J$93*$C65*IF(W$58=Fperm_SI_Woolf2021!$E$9:$E$93,1,EXP(LN((1.1*(Fperm_SI_Woolf2021!$E$9:$E$93-W$58)-63.1579*EXP(-0.19*Fperm_SI_Woolf2021!$E$9:$E$93)+63.1579*EXP(-0.19*W$58))/(Fperm_SI_Woolf2021!$E$9:$E$93-W$58))*(W$58-Fperm_SI_Woolf2021!$E$9:$E$93)/10))) + Fperm_SI_Woolf2021!$H$9:$H$93*EXP(-Fperm_SI_Woolf2021!$K$9:$K$93*$C65*IF(W$58=Fperm_SI_Woolf2021!$E$9:$E$93,1,EXP(LN((1.1*(Fperm_SI_Woolf2021!$E$9:$E$93-W$58)-63.1579*EXP(-0.19*Fperm_SI_Woolf2021!$E$9:$E$93)+63.1579*EXP(-0.19*W$58))/(Fperm_SI_Woolf2021!$E$9:$E$93-W$58))*(W$58-Fperm_SI_Woolf2021!$E$9:$E$93)/10))),Fperm_SI_Woolf2021!$D$9:$D$93)*W$57+INTERCEPT(Fperm_SI_Woolf2021!$F$9:$F$93*EXP(-Fperm_SI_Woolf2021!$I$9:$I$93*$C65*IF(W$58=Fperm_SI_Woolf2021!$E$9:$E$93,1,EXP(LN((1.1*(Fperm_SI_Woolf2021!$E$9:$E$93-W$58)-63.1579*EXP(-0.19*Fperm_SI_Woolf2021!$E$9:$E$93)+63.1579*EXP(-0.19*W$58))/(Fperm_SI_Woolf2021!$E$9:$E$93-W$58))*(W$58-Fperm_SI_Woolf2021!$E$9:$E$93)/10))) + Fperm_SI_Woolf2021!$G$9:$G$93*EXP(-Fperm_SI_Woolf2021!$J$9:$J$93*$C65*IF(W$58=Fperm_SI_Woolf2021!$E$9:$E$93,1,EXP(LN((1.1*(Fperm_SI_Woolf2021!$E$9:$E$93-W$58)-63.1579*EXP(-0.19*Fperm_SI_Woolf2021!$E$9:$E$93)+63.1579*EXP(-0.19*W$58))/(Fperm_SI_Woolf2021!$E$9:$E$93-W$58))*(W$58-Fperm_SI_Woolf2021!$E$9:$E$93)/10))) + Fperm_SI_Woolf2021!$H$9:$H$93*EXP(-Fperm_SI_Woolf2021!$K$9:$K$93*$C65*IF(W$58=Fperm_SI_Woolf2021!$E$9:$E$93,1,EXP(LN((1.1*(Fperm_SI_Woolf2021!$E$9:$E$93-W$58)-63.1579*EXP(-0.19*Fperm_SI_Woolf2021!$E$9:$E$93)+63.1579*EXP(-0.19*W$58))/(Fperm_SI_Woolf2021!$E$9:$E$93-W$58))*(W$58-Fperm_SI_Woolf2021!$E$9:$E$93)/10))),Fperm_SI_Woolf2021!$D$9:$D$93))</f>
        <v>1</v>
      </c>
      <c r="X65" s="51" cm="1">
        <f t="array" ref="X65">MIN(1,SLOPE(Fperm_SI_Woolf2021!$F$9:$F$93*EXP(-Fperm_SI_Woolf2021!$I$9:$I$93*$C65*IF(X$58=Fperm_SI_Woolf2021!$E$9:$E$93,1,EXP(LN((1.1*(Fperm_SI_Woolf2021!$E$9:$E$93-X$58)-63.1579*EXP(-0.19*Fperm_SI_Woolf2021!$E$9:$E$93)+63.1579*EXP(-0.19*X$58))/(Fperm_SI_Woolf2021!$E$9:$E$93-X$58))*(X$58-Fperm_SI_Woolf2021!$E$9:$E$93)/10))) + Fperm_SI_Woolf2021!$G$9:$G$93*EXP(-Fperm_SI_Woolf2021!$J$9:$J$93*$C65*IF(X$58=Fperm_SI_Woolf2021!$E$9:$E$93,1,EXP(LN((1.1*(Fperm_SI_Woolf2021!$E$9:$E$93-X$58)-63.1579*EXP(-0.19*Fperm_SI_Woolf2021!$E$9:$E$93)+63.1579*EXP(-0.19*X$58))/(Fperm_SI_Woolf2021!$E$9:$E$93-X$58))*(X$58-Fperm_SI_Woolf2021!$E$9:$E$93)/10))) + Fperm_SI_Woolf2021!$H$9:$H$93*EXP(-Fperm_SI_Woolf2021!$K$9:$K$93*$C65*IF(X$58=Fperm_SI_Woolf2021!$E$9:$E$93,1,EXP(LN((1.1*(Fperm_SI_Woolf2021!$E$9:$E$93-X$58)-63.1579*EXP(-0.19*Fperm_SI_Woolf2021!$E$9:$E$93)+63.1579*EXP(-0.19*X$58))/(Fperm_SI_Woolf2021!$E$9:$E$93-X$58))*(X$58-Fperm_SI_Woolf2021!$E$9:$E$93)/10))),Fperm_SI_Woolf2021!$D$9:$D$93)*X$57+INTERCEPT(Fperm_SI_Woolf2021!$F$9:$F$93*EXP(-Fperm_SI_Woolf2021!$I$9:$I$93*$C65*IF(X$58=Fperm_SI_Woolf2021!$E$9:$E$93,1,EXP(LN((1.1*(Fperm_SI_Woolf2021!$E$9:$E$93-X$58)-63.1579*EXP(-0.19*Fperm_SI_Woolf2021!$E$9:$E$93)+63.1579*EXP(-0.19*X$58))/(Fperm_SI_Woolf2021!$E$9:$E$93-X$58))*(X$58-Fperm_SI_Woolf2021!$E$9:$E$93)/10))) + Fperm_SI_Woolf2021!$G$9:$G$93*EXP(-Fperm_SI_Woolf2021!$J$9:$J$93*$C65*IF(X$58=Fperm_SI_Woolf2021!$E$9:$E$93,1,EXP(LN((1.1*(Fperm_SI_Woolf2021!$E$9:$E$93-X$58)-63.1579*EXP(-0.19*Fperm_SI_Woolf2021!$E$9:$E$93)+63.1579*EXP(-0.19*X$58))/(Fperm_SI_Woolf2021!$E$9:$E$93-X$58))*(X$58-Fperm_SI_Woolf2021!$E$9:$E$93)/10))) + Fperm_SI_Woolf2021!$H$9:$H$93*EXP(-Fperm_SI_Woolf2021!$K$9:$K$93*$C65*IF(X$58=Fperm_SI_Woolf2021!$E$9:$E$93,1,EXP(LN((1.1*(Fperm_SI_Woolf2021!$E$9:$E$93-X$58)-63.1579*EXP(-0.19*Fperm_SI_Woolf2021!$E$9:$E$93)+63.1579*EXP(-0.19*X$58))/(Fperm_SI_Woolf2021!$E$9:$E$93-X$58))*(X$58-Fperm_SI_Woolf2021!$E$9:$E$93)/10))),Fperm_SI_Woolf2021!$D$9:$D$93))</f>
        <v>0.97915315883470433</v>
      </c>
      <c r="Y65" s="51" cm="1">
        <f t="array" ref="Y65">MIN(1,SLOPE(Fperm_SI_Woolf2021!$F$9:$F$93*EXP(-Fperm_SI_Woolf2021!$I$9:$I$93*$C65*IF(Y$58=Fperm_SI_Woolf2021!$E$9:$E$93,1,EXP(LN((1.1*(Fperm_SI_Woolf2021!$E$9:$E$93-Y$58)-63.1579*EXP(-0.19*Fperm_SI_Woolf2021!$E$9:$E$93)+63.1579*EXP(-0.19*Y$58))/(Fperm_SI_Woolf2021!$E$9:$E$93-Y$58))*(Y$58-Fperm_SI_Woolf2021!$E$9:$E$93)/10))) + Fperm_SI_Woolf2021!$G$9:$G$93*EXP(-Fperm_SI_Woolf2021!$J$9:$J$93*$C65*IF(Y$58=Fperm_SI_Woolf2021!$E$9:$E$93,1,EXP(LN((1.1*(Fperm_SI_Woolf2021!$E$9:$E$93-Y$58)-63.1579*EXP(-0.19*Fperm_SI_Woolf2021!$E$9:$E$93)+63.1579*EXP(-0.19*Y$58))/(Fperm_SI_Woolf2021!$E$9:$E$93-Y$58))*(Y$58-Fperm_SI_Woolf2021!$E$9:$E$93)/10))) + Fperm_SI_Woolf2021!$H$9:$H$93*EXP(-Fperm_SI_Woolf2021!$K$9:$K$93*$C65*IF(Y$58=Fperm_SI_Woolf2021!$E$9:$E$93,1,EXP(LN((1.1*(Fperm_SI_Woolf2021!$E$9:$E$93-Y$58)-63.1579*EXP(-0.19*Fperm_SI_Woolf2021!$E$9:$E$93)+63.1579*EXP(-0.19*Y$58))/(Fperm_SI_Woolf2021!$E$9:$E$93-Y$58))*(Y$58-Fperm_SI_Woolf2021!$E$9:$E$93)/10))),Fperm_SI_Woolf2021!$D$9:$D$93)*Y$57+INTERCEPT(Fperm_SI_Woolf2021!$F$9:$F$93*EXP(-Fperm_SI_Woolf2021!$I$9:$I$93*$C65*IF(Y$58=Fperm_SI_Woolf2021!$E$9:$E$93,1,EXP(LN((1.1*(Fperm_SI_Woolf2021!$E$9:$E$93-Y$58)-63.1579*EXP(-0.19*Fperm_SI_Woolf2021!$E$9:$E$93)+63.1579*EXP(-0.19*Y$58))/(Fperm_SI_Woolf2021!$E$9:$E$93-Y$58))*(Y$58-Fperm_SI_Woolf2021!$E$9:$E$93)/10))) + Fperm_SI_Woolf2021!$G$9:$G$93*EXP(-Fperm_SI_Woolf2021!$J$9:$J$93*$C65*IF(Y$58=Fperm_SI_Woolf2021!$E$9:$E$93,1,EXP(LN((1.1*(Fperm_SI_Woolf2021!$E$9:$E$93-Y$58)-63.1579*EXP(-0.19*Fperm_SI_Woolf2021!$E$9:$E$93)+63.1579*EXP(-0.19*Y$58))/(Fperm_SI_Woolf2021!$E$9:$E$93-Y$58))*(Y$58-Fperm_SI_Woolf2021!$E$9:$E$93)/10))) + Fperm_SI_Woolf2021!$H$9:$H$93*EXP(-Fperm_SI_Woolf2021!$K$9:$K$93*$C65*IF(Y$58=Fperm_SI_Woolf2021!$E$9:$E$93,1,EXP(LN((1.1*(Fperm_SI_Woolf2021!$E$9:$E$93-Y$58)-63.1579*EXP(-0.19*Fperm_SI_Woolf2021!$E$9:$E$93)+63.1579*EXP(-0.19*Y$58))/(Fperm_SI_Woolf2021!$E$9:$E$93-Y$58))*(Y$58-Fperm_SI_Woolf2021!$E$9:$E$93)/10))),Fperm_SI_Woolf2021!$D$9:$D$93))</f>
        <v>0.9548206428788597</v>
      </c>
      <c r="Z65" s="51" cm="1">
        <f t="array" ref="Z65">MIN(1,SLOPE(Fperm_SI_Woolf2021!$F$9:$F$93*EXP(-Fperm_SI_Woolf2021!$I$9:$I$93*$C65*IF(Z$58=Fperm_SI_Woolf2021!$E$9:$E$93,1,EXP(LN((1.1*(Fperm_SI_Woolf2021!$E$9:$E$93-Z$58)-63.1579*EXP(-0.19*Fperm_SI_Woolf2021!$E$9:$E$93)+63.1579*EXP(-0.19*Z$58))/(Fperm_SI_Woolf2021!$E$9:$E$93-Z$58))*(Z$58-Fperm_SI_Woolf2021!$E$9:$E$93)/10))) + Fperm_SI_Woolf2021!$G$9:$G$93*EXP(-Fperm_SI_Woolf2021!$J$9:$J$93*$C65*IF(Z$58=Fperm_SI_Woolf2021!$E$9:$E$93,1,EXP(LN((1.1*(Fperm_SI_Woolf2021!$E$9:$E$93-Z$58)-63.1579*EXP(-0.19*Fperm_SI_Woolf2021!$E$9:$E$93)+63.1579*EXP(-0.19*Z$58))/(Fperm_SI_Woolf2021!$E$9:$E$93-Z$58))*(Z$58-Fperm_SI_Woolf2021!$E$9:$E$93)/10))) + Fperm_SI_Woolf2021!$H$9:$H$93*EXP(-Fperm_SI_Woolf2021!$K$9:$K$93*$C65*IF(Z$58=Fperm_SI_Woolf2021!$E$9:$E$93,1,EXP(LN((1.1*(Fperm_SI_Woolf2021!$E$9:$E$93-Z$58)-63.1579*EXP(-0.19*Fperm_SI_Woolf2021!$E$9:$E$93)+63.1579*EXP(-0.19*Z$58))/(Fperm_SI_Woolf2021!$E$9:$E$93-Z$58))*(Z$58-Fperm_SI_Woolf2021!$E$9:$E$93)/10))),Fperm_SI_Woolf2021!$D$9:$D$93)*Z$57+INTERCEPT(Fperm_SI_Woolf2021!$F$9:$F$93*EXP(-Fperm_SI_Woolf2021!$I$9:$I$93*$C65*IF(Z$58=Fperm_SI_Woolf2021!$E$9:$E$93,1,EXP(LN((1.1*(Fperm_SI_Woolf2021!$E$9:$E$93-Z$58)-63.1579*EXP(-0.19*Fperm_SI_Woolf2021!$E$9:$E$93)+63.1579*EXP(-0.19*Z$58))/(Fperm_SI_Woolf2021!$E$9:$E$93-Z$58))*(Z$58-Fperm_SI_Woolf2021!$E$9:$E$93)/10))) + Fperm_SI_Woolf2021!$G$9:$G$93*EXP(-Fperm_SI_Woolf2021!$J$9:$J$93*$C65*IF(Z$58=Fperm_SI_Woolf2021!$E$9:$E$93,1,EXP(LN((1.1*(Fperm_SI_Woolf2021!$E$9:$E$93-Z$58)-63.1579*EXP(-0.19*Fperm_SI_Woolf2021!$E$9:$E$93)+63.1579*EXP(-0.19*Z$58))/(Fperm_SI_Woolf2021!$E$9:$E$93-Z$58))*(Z$58-Fperm_SI_Woolf2021!$E$9:$E$93)/10))) + Fperm_SI_Woolf2021!$H$9:$H$93*EXP(-Fperm_SI_Woolf2021!$K$9:$K$93*$C65*IF(Z$58=Fperm_SI_Woolf2021!$E$9:$E$93,1,EXP(LN((1.1*(Fperm_SI_Woolf2021!$E$9:$E$93-Z$58)-63.1579*EXP(-0.19*Fperm_SI_Woolf2021!$E$9:$E$93)+63.1579*EXP(-0.19*Z$58))/(Fperm_SI_Woolf2021!$E$9:$E$93-Z$58))*(Z$58-Fperm_SI_Woolf2021!$E$9:$E$93)/10))),Fperm_SI_Woolf2021!$D$9:$D$93))</f>
        <v>0.93048812692301519</v>
      </c>
      <c r="AA65" s="51" cm="1">
        <f t="array" ref="AA65">MIN(1,SLOPE(Fperm_SI_Woolf2021!$F$9:$F$93*EXP(-Fperm_SI_Woolf2021!$I$9:$I$93*$C65*IF(AA$58=Fperm_SI_Woolf2021!$E$9:$E$93,1,EXP(LN((1.1*(Fperm_SI_Woolf2021!$E$9:$E$93-AA$58)-63.1579*EXP(-0.19*Fperm_SI_Woolf2021!$E$9:$E$93)+63.1579*EXP(-0.19*AA$58))/(Fperm_SI_Woolf2021!$E$9:$E$93-AA$58))*(AA$58-Fperm_SI_Woolf2021!$E$9:$E$93)/10))) + Fperm_SI_Woolf2021!$G$9:$G$93*EXP(-Fperm_SI_Woolf2021!$J$9:$J$93*$C65*IF(AA$58=Fperm_SI_Woolf2021!$E$9:$E$93,1,EXP(LN((1.1*(Fperm_SI_Woolf2021!$E$9:$E$93-AA$58)-63.1579*EXP(-0.19*Fperm_SI_Woolf2021!$E$9:$E$93)+63.1579*EXP(-0.19*AA$58))/(Fperm_SI_Woolf2021!$E$9:$E$93-AA$58))*(AA$58-Fperm_SI_Woolf2021!$E$9:$E$93)/10))) + Fperm_SI_Woolf2021!$H$9:$H$93*EXP(-Fperm_SI_Woolf2021!$K$9:$K$93*$C65*IF(AA$58=Fperm_SI_Woolf2021!$E$9:$E$93,1,EXP(LN((1.1*(Fperm_SI_Woolf2021!$E$9:$E$93-AA$58)-63.1579*EXP(-0.19*Fperm_SI_Woolf2021!$E$9:$E$93)+63.1579*EXP(-0.19*AA$58))/(Fperm_SI_Woolf2021!$E$9:$E$93-AA$58))*(AA$58-Fperm_SI_Woolf2021!$E$9:$E$93)/10))),Fperm_SI_Woolf2021!$D$9:$D$93)*AA$57+INTERCEPT(Fperm_SI_Woolf2021!$F$9:$F$93*EXP(-Fperm_SI_Woolf2021!$I$9:$I$93*$C65*IF(AA$58=Fperm_SI_Woolf2021!$E$9:$E$93,1,EXP(LN((1.1*(Fperm_SI_Woolf2021!$E$9:$E$93-AA$58)-63.1579*EXP(-0.19*Fperm_SI_Woolf2021!$E$9:$E$93)+63.1579*EXP(-0.19*AA$58))/(Fperm_SI_Woolf2021!$E$9:$E$93-AA$58))*(AA$58-Fperm_SI_Woolf2021!$E$9:$E$93)/10))) + Fperm_SI_Woolf2021!$G$9:$G$93*EXP(-Fperm_SI_Woolf2021!$J$9:$J$93*$C65*IF(AA$58=Fperm_SI_Woolf2021!$E$9:$E$93,1,EXP(LN((1.1*(Fperm_SI_Woolf2021!$E$9:$E$93-AA$58)-63.1579*EXP(-0.19*Fperm_SI_Woolf2021!$E$9:$E$93)+63.1579*EXP(-0.19*AA$58))/(Fperm_SI_Woolf2021!$E$9:$E$93-AA$58))*(AA$58-Fperm_SI_Woolf2021!$E$9:$E$93)/10))) + Fperm_SI_Woolf2021!$H$9:$H$93*EXP(-Fperm_SI_Woolf2021!$K$9:$K$93*$C65*IF(AA$58=Fperm_SI_Woolf2021!$E$9:$E$93,1,EXP(LN((1.1*(Fperm_SI_Woolf2021!$E$9:$E$93-AA$58)-63.1579*EXP(-0.19*Fperm_SI_Woolf2021!$E$9:$E$93)+63.1579*EXP(-0.19*AA$58))/(Fperm_SI_Woolf2021!$E$9:$E$93-AA$58))*(AA$58-Fperm_SI_Woolf2021!$E$9:$E$93)/10))),Fperm_SI_Woolf2021!$D$9:$D$93))</f>
        <v>0.90615561096717068</v>
      </c>
      <c r="AB65" s="51" cm="1">
        <f t="array" ref="AB65">MIN(1,SLOPE(Fperm_SI_Woolf2021!$F$9:$F$93*EXP(-Fperm_SI_Woolf2021!$I$9:$I$93*$C65*IF(AB$58=Fperm_SI_Woolf2021!$E$9:$E$93,1,EXP(LN((1.1*(Fperm_SI_Woolf2021!$E$9:$E$93-AB$58)-63.1579*EXP(-0.19*Fperm_SI_Woolf2021!$E$9:$E$93)+63.1579*EXP(-0.19*AB$58))/(Fperm_SI_Woolf2021!$E$9:$E$93-AB$58))*(AB$58-Fperm_SI_Woolf2021!$E$9:$E$93)/10))) + Fperm_SI_Woolf2021!$G$9:$G$93*EXP(-Fperm_SI_Woolf2021!$J$9:$J$93*$C65*IF(AB$58=Fperm_SI_Woolf2021!$E$9:$E$93,1,EXP(LN((1.1*(Fperm_SI_Woolf2021!$E$9:$E$93-AB$58)-63.1579*EXP(-0.19*Fperm_SI_Woolf2021!$E$9:$E$93)+63.1579*EXP(-0.19*AB$58))/(Fperm_SI_Woolf2021!$E$9:$E$93-AB$58))*(AB$58-Fperm_SI_Woolf2021!$E$9:$E$93)/10))) + Fperm_SI_Woolf2021!$H$9:$H$93*EXP(-Fperm_SI_Woolf2021!$K$9:$K$93*$C65*IF(AB$58=Fperm_SI_Woolf2021!$E$9:$E$93,1,EXP(LN((1.1*(Fperm_SI_Woolf2021!$E$9:$E$93-AB$58)-63.1579*EXP(-0.19*Fperm_SI_Woolf2021!$E$9:$E$93)+63.1579*EXP(-0.19*AB$58))/(Fperm_SI_Woolf2021!$E$9:$E$93-AB$58))*(AB$58-Fperm_SI_Woolf2021!$E$9:$E$93)/10))),Fperm_SI_Woolf2021!$D$9:$D$93)*AB$57+INTERCEPT(Fperm_SI_Woolf2021!$F$9:$F$93*EXP(-Fperm_SI_Woolf2021!$I$9:$I$93*$C65*IF(AB$58=Fperm_SI_Woolf2021!$E$9:$E$93,1,EXP(LN((1.1*(Fperm_SI_Woolf2021!$E$9:$E$93-AB$58)-63.1579*EXP(-0.19*Fperm_SI_Woolf2021!$E$9:$E$93)+63.1579*EXP(-0.19*AB$58))/(Fperm_SI_Woolf2021!$E$9:$E$93-AB$58))*(AB$58-Fperm_SI_Woolf2021!$E$9:$E$93)/10))) + Fperm_SI_Woolf2021!$G$9:$G$93*EXP(-Fperm_SI_Woolf2021!$J$9:$J$93*$C65*IF(AB$58=Fperm_SI_Woolf2021!$E$9:$E$93,1,EXP(LN((1.1*(Fperm_SI_Woolf2021!$E$9:$E$93-AB$58)-63.1579*EXP(-0.19*Fperm_SI_Woolf2021!$E$9:$E$93)+63.1579*EXP(-0.19*AB$58))/(Fperm_SI_Woolf2021!$E$9:$E$93-AB$58))*(AB$58-Fperm_SI_Woolf2021!$E$9:$E$93)/10))) + Fperm_SI_Woolf2021!$H$9:$H$93*EXP(-Fperm_SI_Woolf2021!$K$9:$K$93*$C65*IF(AB$58=Fperm_SI_Woolf2021!$E$9:$E$93,1,EXP(LN((1.1*(Fperm_SI_Woolf2021!$E$9:$E$93-AB$58)-63.1579*EXP(-0.19*Fperm_SI_Woolf2021!$E$9:$E$93)+63.1579*EXP(-0.19*AB$58))/(Fperm_SI_Woolf2021!$E$9:$E$93-AB$58))*(AB$58-Fperm_SI_Woolf2021!$E$9:$E$93)/10))),Fperm_SI_Woolf2021!$D$9:$D$93))</f>
        <v>0.88182309501132605</v>
      </c>
      <c r="AC65" s="51" cm="1">
        <f t="array" ref="AC65">MIN(1,SLOPE(Fperm_SI_Woolf2021!$F$9:$F$93*EXP(-Fperm_SI_Woolf2021!$I$9:$I$93*$C65*IF(AC$58=Fperm_SI_Woolf2021!$E$9:$E$93,1,EXP(LN((1.1*(Fperm_SI_Woolf2021!$E$9:$E$93-AC$58)-63.1579*EXP(-0.19*Fperm_SI_Woolf2021!$E$9:$E$93)+63.1579*EXP(-0.19*AC$58))/(Fperm_SI_Woolf2021!$E$9:$E$93-AC$58))*(AC$58-Fperm_SI_Woolf2021!$E$9:$E$93)/10))) + Fperm_SI_Woolf2021!$G$9:$G$93*EXP(-Fperm_SI_Woolf2021!$J$9:$J$93*$C65*IF(AC$58=Fperm_SI_Woolf2021!$E$9:$E$93,1,EXP(LN((1.1*(Fperm_SI_Woolf2021!$E$9:$E$93-AC$58)-63.1579*EXP(-0.19*Fperm_SI_Woolf2021!$E$9:$E$93)+63.1579*EXP(-0.19*AC$58))/(Fperm_SI_Woolf2021!$E$9:$E$93-AC$58))*(AC$58-Fperm_SI_Woolf2021!$E$9:$E$93)/10))) + Fperm_SI_Woolf2021!$H$9:$H$93*EXP(-Fperm_SI_Woolf2021!$K$9:$K$93*$C65*IF(AC$58=Fperm_SI_Woolf2021!$E$9:$E$93,1,EXP(LN((1.1*(Fperm_SI_Woolf2021!$E$9:$E$93-AC$58)-63.1579*EXP(-0.19*Fperm_SI_Woolf2021!$E$9:$E$93)+63.1579*EXP(-0.19*AC$58))/(Fperm_SI_Woolf2021!$E$9:$E$93-AC$58))*(AC$58-Fperm_SI_Woolf2021!$E$9:$E$93)/10))),Fperm_SI_Woolf2021!$D$9:$D$93)*AC$57+INTERCEPT(Fperm_SI_Woolf2021!$F$9:$F$93*EXP(-Fperm_SI_Woolf2021!$I$9:$I$93*$C65*IF(AC$58=Fperm_SI_Woolf2021!$E$9:$E$93,1,EXP(LN((1.1*(Fperm_SI_Woolf2021!$E$9:$E$93-AC$58)-63.1579*EXP(-0.19*Fperm_SI_Woolf2021!$E$9:$E$93)+63.1579*EXP(-0.19*AC$58))/(Fperm_SI_Woolf2021!$E$9:$E$93-AC$58))*(AC$58-Fperm_SI_Woolf2021!$E$9:$E$93)/10))) + Fperm_SI_Woolf2021!$G$9:$G$93*EXP(-Fperm_SI_Woolf2021!$J$9:$J$93*$C65*IF(AC$58=Fperm_SI_Woolf2021!$E$9:$E$93,1,EXP(LN((1.1*(Fperm_SI_Woolf2021!$E$9:$E$93-AC$58)-63.1579*EXP(-0.19*Fperm_SI_Woolf2021!$E$9:$E$93)+63.1579*EXP(-0.19*AC$58))/(Fperm_SI_Woolf2021!$E$9:$E$93-AC$58))*(AC$58-Fperm_SI_Woolf2021!$E$9:$E$93)/10))) + Fperm_SI_Woolf2021!$H$9:$H$93*EXP(-Fperm_SI_Woolf2021!$K$9:$K$93*$C65*IF(AC$58=Fperm_SI_Woolf2021!$E$9:$E$93,1,EXP(LN((1.1*(Fperm_SI_Woolf2021!$E$9:$E$93-AC$58)-63.1579*EXP(-0.19*Fperm_SI_Woolf2021!$E$9:$E$93)+63.1579*EXP(-0.19*AC$58))/(Fperm_SI_Woolf2021!$E$9:$E$93-AC$58))*(AC$58-Fperm_SI_Woolf2021!$E$9:$E$93)/10))),Fperm_SI_Woolf2021!$D$9:$D$93))</f>
        <v>0.85749057905548154</v>
      </c>
      <c r="AD65" s="51" cm="1">
        <f t="array" ref="AD65">MIN(1,SLOPE(Fperm_SI_Woolf2021!$F$9:$F$93*EXP(-Fperm_SI_Woolf2021!$I$9:$I$93*$C65*IF(AD$58=Fperm_SI_Woolf2021!$E$9:$E$93,1,EXP(LN((1.1*(Fperm_SI_Woolf2021!$E$9:$E$93-AD$58)-63.1579*EXP(-0.19*Fperm_SI_Woolf2021!$E$9:$E$93)+63.1579*EXP(-0.19*AD$58))/(Fperm_SI_Woolf2021!$E$9:$E$93-AD$58))*(AD$58-Fperm_SI_Woolf2021!$E$9:$E$93)/10))) + Fperm_SI_Woolf2021!$G$9:$G$93*EXP(-Fperm_SI_Woolf2021!$J$9:$J$93*$C65*IF(AD$58=Fperm_SI_Woolf2021!$E$9:$E$93,1,EXP(LN((1.1*(Fperm_SI_Woolf2021!$E$9:$E$93-AD$58)-63.1579*EXP(-0.19*Fperm_SI_Woolf2021!$E$9:$E$93)+63.1579*EXP(-0.19*AD$58))/(Fperm_SI_Woolf2021!$E$9:$E$93-AD$58))*(AD$58-Fperm_SI_Woolf2021!$E$9:$E$93)/10))) + Fperm_SI_Woolf2021!$H$9:$H$93*EXP(-Fperm_SI_Woolf2021!$K$9:$K$93*$C65*IF(AD$58=Fperm_SI_Woolf2021!$E$9:$E$93,1,EXP(LN((1.1*(Fperm_SI_Woolf2021!$E$9:$E$93-AD$58)-63.1579*EXP(-0.19*Fperm_SI_Woolf2021!$E$9:$E$93)+63.1579*EXP(-0.19*AD$58))/(Fperm_SI_Woolf2021!$E$9:$E$93-AD$58))*(AD$58-Fperm_SI_Woolf2021!$E$9:$E$93)/10))),Fperm_SI_Woolf2021!$D$9:$D$93)*AD$57+INTERCEPT(Fperm_SI_Woolf2021!$F$9:$F$93*EXP(-Fperm_SI_Woolf2021!$I$9:$I$93*$C65*IF(AD$58=Fperm_SI_Woolf2021!$E$9:$E$93,1,EXP(LN((1.1*(Fperm_SI_Woolf2021!$E$9:$E$93-AD$58)-63.1579*EXP(-0.19*Fperm_SI_Woolf2021!$E$9:$E$93)+63.1579*EXP(-0.19*AD$58))/(Fperm_SI_Woolf2021!$E$9:$E$93-AD$58))*(AD$58-Fperm_SI_Woolf2021!$E$9:$E$93)/10))) + Fperm_SI_Woolf2021!$G$9:$G$93*EXP(-Fperm_SI_Woolf2021!$J$9:$J$93*$C65*IF(AD$58=Fperm_SI_Woolf2021!$E$9:$E$93,1,EXP(LN((1.1*(Fperm_SI_Woolf2021!$E$9:$E$93-AD$58)-63.1579*EXP(-0.19*Fperm_SI_Woolf2021!$E$9:$E$93)+63.1579*EXP(-0.19*AD$58))/(Fperm_SI_Woolf2021!$E$9:$E$93-AD$58))*(AD$58-Fperm_SI_Woolf2021!$E$9:$E$93)/10))) + Fperm_SI_Woolf2021!$H$9:$H$93*EXP(-Fperm_SI_Woolf2021!$K$9:$K$93*$C65*IF(AD$58=Fperm_SI_Woolf2021!$E$9:$E$93,1,EXP(LN((1.1*(Fperm_SI_Woolf2021!$E$9:$E$93-AD$58)-63.1579*EXP(-0.19*Fperm_SI_Woolf2021!$E$9:$E$93)+63.1579*EXP(-0.19*AD$58))/(Fperm_SI_Woolf2021!$E$9:$E$93-AD$58))*(AD$58-Fperm_SI_Woolf2021!$E$9:$E$93)/10))),Fperm_SI_Woolf2021!$D$9:$D$93))</f>
        <v>0.83315806309963691</v>
      </c>
      <c r="AE65" s="51" cm="1">
        <f t="array" ref="AE65">MIN(1,SLOPE(Fperm_SI_Woolf2021!$F$9:$F$93*EXP(-Fperm_SI_Woolf2021!$I$9:$I$93*$C65*IF(AE$58=Fperm_SI_Woolf2021!$E$9:$E$93,1,EXP(LN((1.1*(Fperm_SI_Woolf2021!$E$9:$E$93-AE$58)-63.1579*EXP(-0.19*Fperm_SI_Woolf2021!$E$9:$E$93)+63.1579*EXP(-0.19*AE$58))/(Fperm_SI_Woolf2021!$E$9:$E$93-AE$58))*(AE$58-Fperm_SI_Woolf2021!$E$9:$E$93)/10))) + Fperm_SI_Woolf2021!$G$9:$G$93*EXP(-Fperm_SI_Woolf2021!$J$9:$J$93*$C65*IF(AE$58=Fperm_SI_Woolf2021!$E$9:$E$93,1,EXP(LN((1.1*(Fperm_SI_Woolf2021!$E$9:$E$93-AE$58)-63.1579*EXP(-0.19*Fperm_SI_Woolf2021!$E$9:$E$93)+63.1579*EXP(-0.19*AE$58))/(Fperm_SI_Woolf2021!$E$9:$E$93-AE$58))*(AE$58-Fperm_SI_Woolf2021!$E$9:$E$93)/10))) + Fperm_SI_Woolf2021!$H$9:$H$93*EXP(-Fperm_SI_Woolf2021!$K$9:$K$93*$C65*IF(AE$58=Fperm_SI_Woolf2021!$E$9:$E$93,1,EXP(LN((1.1*(Fperm_SI_Woolf2021!$E$9:$E$93-AE$58)-63.1579*EXP(-0.19*Fperm_SI_Woolf2021!$E$9:$E$93)+63.1579*EXP(-0.19*AE$58))/(Fperm_SI_Woolf2021!$E$9:$E$93-AE$58))*(AE$58-Fperm_SI_Woolf2021!$E$9:$E$93)/10))),Fperm_SI_Woolf2021!$D$9:$D$93)*AE$57+INTERCEPT(Fperm_SI_Woolf2021!$F$9:$F$93*EXP(-Fperm_SI_Woolf2021!$I$9:$I$93*$C65*IF(AE$58=Fperm_SI_Woolf2021!$E$9:$E$93,1,EXP(LN((1.1*(Fperm_SI_Woolf2021!$E$9:$E$93-AE$58)-63.1579*EXP(-0.19*Fperm_SI_Woolf2021!$E$9:$E$93)+63.1579*EXP(-0.19*AE$58))/(Fperm_SI_Woolf2021!$E$9:$E$93-AE$58))*(AE$58-Fperm_SI_Woolf2021!$E$9:$E$93)/10))) + Fperm_SI_Woolf2021!$G$9:$G$93*EXP(-Fperm_SI_Woolf2021!$J$9:$J$93*$C65*IF(AE$58=Fperm_SI_Woolf2021!$E$9:$E$93,1,EXP(LN((1.1*(Fperm_SI_Woolf2021!$E$9:$E$93-AE$58)-63.1579*EXP(-0.19*Fperm_SI_Woolf2021!$E$9:$E$93)+63.1579*EXP(-0.19*AE$58))/(Fperm_SI_Woolf2021!$E$9:$E$93-AE$58))*(AE$58-Fperm_SI_Woolf2021!$E$9:$E$93)/10))) + Fperm_SI_Woolf2021!$H$9:$H$93*EXP(-Fperm_SI_Woolf2021!$K$9:$K$93*$C65*IF(AE$58=Fperm_SI_Woolf2021!$E$9:$E$93,1,EXP(LN((1.1*(Fperm_SI_Woolf2021!$E$9:$E$93-AE$58)-63.1579*EXP(-0.19*Fperm_SI_Woolf2021!$E$9:$E$93)+63.1579*EXP(-0.19*AE$58))/(Fperm_SI_Woolf2021!$E$9:$E$93-AE$58))*(AE$58-Fperm_SI_Woolf2021!$E$9:$E$93)/10))),Fperm_SI_Woolf2021!$D$9:$D$93))</f>
        <v>0.8088255471437924</v>
      </c>
      <c r="AF65" s="51" cm="1">
        <f t="array" ref="AF65">MIN(1,SLOPE(Fperm_SI_Woolf2021!$F$9:$F$93*EXP(-Fperm_SI_Woolf2021!$I$9:$I$93*$C65*IF(AF$58=Fperm_SI_Woolf2021!$E$9:$E$93,1,EXP(LN((1.1*(Fperm_SI_Woolf2021!$E$9:$E$93-AF$58)-63.1579*EXP(-0.19*Fperm_SI_Woolf2021!$E$9:$E$93)+63.1579*EXP(-0.19*AF$58))/(Fperm_SI_Woolf2021!$E$9:$E$93-AF$58))*(AF$58-Fperm_SI_Woolf2021!$E$9:$E$93)/10))) + Fperm_SI_Woolf2021!$G$9:$G$93*EXP(-Fperm_SI_Woolf2021!$J$9:$J$93*$C65*IF(AF$58=Fperm_SI_Woolf2021!$E$9:$E$93,1,EXP(LN((1.1*(Fperm_SI_Woolf2021!$E$9:$E$93-AF$58)-63.1579*EXP(-0.19*Fperm_SI_Woolf2021!$E$9:$E$93)+63.1579*EXP(-0.19*AF$58))/(Fperm_SI_Woolf2021!$E$9:$E$93-AF$58))*(AF$58-Fperm_SI_Woolf2021!$E$9:$E$93)/10))) + Fperm_SI_Woolf2021!$H$9:$H$93*EXP(-Fperm_SI_Woolf2021!$K$9:$K$93*$C65*IF(AF$58=Fperm_SI_Woolf2021!$E$9:$E$93,1,EXP(LN((1.1*(Fperm_SI_Woolf2021!$E$9:$E$93-AF$58)-63.1579*EXP(-0.19*Fperm_SI_Woolf2021!$E$9:$E$93)+63.1579*EXP(-0.19*AF$58))/(Fperm_SI_Woolf2021!$E$9:$E$93-AF$58))*(AF$58-Fperm_SI_Woolf2021!$E$9:$E$93)/10))),Fperm_SI_Woolf2021!$D$9:$D$93)*AF$57+INTERCEPT(Fperm_SI_Woolf2021!$F$9:$F$93*EXP(-Fperm_SI_Woolf2021!$I$9:$I$93*$C65*IF(AF$58=Fperm_SI_Woolf2021!$E$9:$E$93,1,EXP(LN((1.1*(Fperm_SI_Woolf2021!$E$9:$E$93-AF$58)-63.1579*EXP(-0.19*Fperm_SI_Woolf2021!$E$9:$E$93)+63.1579*EXP(-0.19*AF$58))/(Fperm_SI_Woolf2021!$E$9:$E$93-AF$58))*(AF$58-Fperm_SI_Woolf2021!$E$9:$E$93)/10))) + Fperm_SI_Woolf2021!$G$9:$G$93*EXP(-Fperm_SI_Woolf2021!$J$9:$J$93*$C65*IF(AF$58=Fperm_SI_Woolf2021!$E$9:$E$93,1,EXP(LN((1.1*(Fperm_SI_Woolf2021!$E$9:$E$93-AF$58)-63.1579*EXP(-0.19*Fperm_SI_Woolf2021!$E$9:$E$93)+63.1579*EXP(-0.19*AF$58))/(Fperm_SI_Woolf2021!$E$9:$E$93-AF$58))*(AF$58-Fperm_SI_Woolf2021!$E$9:$E$93)/10))) + Fperm_SI_Woolf2021!$H$9:$H$93*EXP(-Fperm_SI_Woolf2021!$K$9:$K$93*$C65*IF(AF$58=Fperm_SI_Woolf2021!$E$9:$E$93,1,EXP(LN((1.1*(Fperm_SI_Woolf2021!$E$9:$E$93-AF$58)-63.1579*EXP(-0.19*Fperm_SI_Woolf2021!$E$9:$E$93)+63.1579*EXP(-0.19*AF$58))/(Fperm_SI_Woolf2021!$E$9:$E$93-AF$58))*(AF$58-Fperm_SI_Woolf2021!$E$9:$E$93)/10))),Fperm_SI_Woolf2021!$D$9:$D$93))</f>
        <v>0.78449303118794766</v>
      </c>
      <c r="AG65" s="51" cm="1">
        <f t="array" ref="AG65">MIN(1,SLOPE(Fperm_SI_Woolf2021!$F$9:$F$93*EXP(-Fperm_SI_Woolf2021!$I$9:$I$93*$C65*IF(AG$58=Fperm_SI_Woolf2021!$E$9:$E$93,1,EXP(LN((1.1*(Fperm_SI_Woolf2021!$E$9:$E$93-AG$58)-63.1579*EXP(-0.19*Fperm_SI_Woolf2021!$E$9:$E$93)+63.1579*EXP(-0.19*AG$58))/(Fperm_SI_Woolf2021!$E$9:$E$93-AG$58))*(AG$58-Fperm_SI_Woolf2021!$E$9:$E$93)/10))) + Fperm_SI_Woolf2021!$G$9:$G$93*EXP(-Fperm_SI_Woolf2021!$J$9:$J$93*$C65*IF(AG$58=Fperm_SI_Woolf2021!$E$9:$E$93,1,EXP(LN((1.1*(Fperm_SI_Woolf2021!$E$9:$E$93-AG$58)-63.1579*EXP(-0.19*Fperm_SI_Woolf2021!$E$9:$E$93)+63.1579*EXP(-0.19*AG$58))/(Fperm_SI_Woolf2021!$E$9:$E$93-AG$58))*(AG$58-Fperm_SI_Woolf2021!$E$9:$E$93)/10))) + Fperm_SI_Woolf2021!$H$9:$H$93*EXP(-Fperm_SI_Woolf2021!$K$9:$K$93*$C65*IF(AG$58=Fperm_SI_Woolf2021!$E$9:$E$93,1,EXP(LN((1.1*(Fperm_SI_Woolf2021!$E$9:$E$93-AG$58)-63.1579*EXP(-0.19*Fperm_SI_Woolf2021!$E$9:$E$93)+63.1579*EXP(-0.19*AG$58))/(Fperm_SI_Woolf2021!$E$9:$E$93-AG$58))*(AG$58-Fperm_SI_Woolf2021!$E$9:$E$93)/10))),Fperm_SI_Woolf2021!$D$9:$D$93)*AG$57+INTERCEPT(Fperm_SI_Woolf2021!$F$9:$F$93*EXP(-Fperm_SI_Woolf2021!$I$9:$I$93*$C65*IF(AG$58=Fperm_SI_Woolf2021!$E$9:$E$93,1,EXP(LN((1.1*(Fperm_SI_Woolf2021!$E$9:$E$93-AG$58)-63.1579*EXP(-0.19*Fperm_SI_Woolf2021!$E$9:$E$93)+63.1579*EXP(-0.19*AG$58))/(Fperm_SI_Woolf2021!$E$9:$E$93-AG$58))*(AG$58-Fperm_SI_Woolf2021!$E$9:$E$93)/10))) + Fperm_SI_Woolf2021!$G$9:$G$93*EXP(-Fperm_SI_Woolf2021!$J$9:$J$93*$C65*IF(AG$58=Fperm_SI_Woolf2021!$E$9:$E$93,1,EXP(LN((1.1*(Fperm_SI_Woolf2021!$E$9:$E$93-AG$58)-63.1579*EXP(-0.19*Fperm_SI_Woolf2021!$E$9:$E$93)+63.1579*EXP(-0.19*AG$58))/(Fperm_SI_Woolf2021!$E$9:$E$93-AG$58))*(AG$58-Fperm_SI_Woolf2021!$E$9:$E$93)/10))) + Fperm_SI_Woolf2021!$H$9:$H$93*EXP(-Fperm_SI_Woolf2021!$K$9:$K$93*$C65*IF(AG$58=Fperm_SI_Woolf2021!$E$9:$E$93,1,EXP(LN((1.1*(Fperm_SI_Woolf2021!$E$9:$E$93-AG$58)-63.1579*EXP(-0.19*Fperm_SI_Woolf2021!$E$9:$E$93)+63.1579*EXP(-0.19*AG$58))/(Fperm_SI_Woolf2021!$E$9:$E$93-AG$58))*(AG$58-Fperm_SI_Woolf2021!$E$9:$E$93)/10))),Fperm_SI_Woolf2021!$D$9:$D$93))</f>
        <v>0.76016051523210315</v>
      </c>
      <c r="AH65" s="51" cm="1">
        <f t="array" ref="AH65">MIN(1,SLOPE(Fperm_SI_Woolf2021!$F$9:$F$93*EXP(-Fperm_SI_Woolf2021!$I$9:$I$93*$C65*IF(AH$58=Fperm_SI_Woolf2021!$E$9:$E$93,1,EXP(LN((1.1*(Fperm_SI_Woolf2021!$E$9:$E$93-AH$58)-63.1579*EXP(-0.19*Fperm_SI_Woolf2021!$E$9:$E$93)+63.1579*EXP(-0.19*AH$58))/(Fperm_SI_Woolf2021!$E$9:$E$93-AH$58))*(AH$58-Fperm_SI_Woolf2021!$E$9:$E$93)/10))) + Fperm_SI_Woolf2021!$G$9:$G$93*EXP(-Fperm_SI_Woolf2021!$J$9:$J$93*$C65*IF(AH$58=Fperm_SI_Woolf2021!$E$9:$E$93,1,EXP(LN((1.1*(Fperm_SI_Woolf2021!$E$9:$E$93-AH$58)-63.1579*EXP(-0.19*Fperm_SI_Woolf2021!$E$9:$E$93)+63.1579*EXP(-0.19*AH$58))/(Fperm_SI_Woolf2021!$E$9:$E$93-AH$58))*(AH$58-Fperm_SI_Woolf2021!$E$9:$E$93)/10))) + Fperm_SI_Woolf2021!$H$9:$H$93*EXP(-Fperm_SI_Woolf2021!$K$9:$K$93*$C65*IF(AH$58=Fperm_SI_Woolf2021!$E$9:$E$93,1,EXP(LN((1.1*(Fperm_SI_Woolf2021!$E$9:$E$93-AH$58)-63.1579*EXP(-0.19*Fperm_SI_Woolf2021!$E$9:$E$93)+63.1579*EXP(-0.19*AH$58))/(Fperm_SI_Woolf2021!$E$9:$E$93-AH$58))*(AH$58-Fperm_SI_Woolf2021!$E$9:$E$93)/10))),Fperm_SI_Woolf2021!$D$9:$D$93)*AH$57+INTERCEPT(Fperm_SI_Woolf2021!$F$9:$F$93*EXP(-Fperm_SI_Woolf2021!$I$9:$I$93*$C65*IF(AH$58=Fperm_SI_Woolf2021!$E$9:$E$93,1,EXP(LN((1.1*(Fperm_SI_Woolf2021!$E$9:$E$93-AH$58)-63.1579*EXP(-0.19*Fperm_SI_Woolf2021!$E$9:$E$93)+63.1579*EXP(-0.19*AH$58))/(Fperm_SI_Woolf2021!$E$9:$E$93-AH$58))*(AH$58-Fperm_SI_Woolf2021!$E$9:$E$93)/10))) + Fperm_SI_Woolf2021!$G$9:$G$93*EXP(-Fperm_SI_Woolf2021!$J$9:$J$93*$C65*IF(AH$58=Fperm_SI_Woolf2021!$E$9:$E$93,1,EXP(LN((1.1*(Fperm_SI_Woolf2021!$E$9:$E$93-AH$58)-63.1579*EXP(-0.19*Fperm_SI_Woolf2021!$E$9:$E$93)+63.1579*EXP(-0.19*AH$58))/(Fperm_SI_Woolf2021!$E$9:$E$93-AH$58))*(AH$58-Fperm_SI_Woolf2021!$E$9:$E$93)/10))) + Fperm_SI_Woolf2021!$H$9:$H$93*EXP(-Fperm_SI_Woolf2021!$K$9:$K$93*$C65*IF(AH$58=Fperm_SI_Woolf2021!$E$9:$E$93,1,EXP(LN((1.1*(Fperm_SI_Woolf2021!$E$9:$E$93-AH$58)-63.1579*EXP(-0.19*Fperm_SI_Woolf2021!$E$9:$E$93)+63.1579*EXP(-0.19*AH$58))/(Fperm_SI_Woolf2021!$E$9:$E$93-AH$58))*(AH$58-Fperm_SI_Woolf2021!$E$9:$E$93)/10))),Fperm_SI_Woolf2021!$D$9:$D$93))</f>
        <v>1</v>
      </c>
      <c r="AI65" s="51" cm="1">
        <f t="array" ref="AI65">MIN(1,SLOPE(Fperm_SI_Woolf2021!$F$9:$F$93*EXP(-Fperm_SI_Woolf2021!$I$9:$I$93*$C65*IF(AI$58=Fperm_SI_Woolf2021!$E$9:$E$93,1,EXP(LN((1.1*(Fperm_SI_Woolf2021!$E$9:$E$93-AI$58)-63.1579*EXP(-0.19*Fperm_SI_Woolf2021!$E$9:$E$93)+63.1579*EXP(-0.19*AI$58))/(Fperm_SI_Woolf2021!$E$9:$E$93-AI$58))*(AI$58-Fperm_SI_Woolf2021!$E$9:$E$93)/10))) + Fperm_SI_Woolf2021!$G$9:$G$93*EXP(-Fperm_SI_Woolf2021!$J$9:$J$93*$C65*IF(AI$58=Fperm_SI_Woolf2021!$E$9:$E$93,1,EXP(LN((1.1*(Fperm_SI_Woolf2021!$E$9:$E$93-AI$58)-63.1579*EXP(-0.19*Fperm_SI_Woolf2021!$E$9:$E$93)+63.1579*EXP(-0.19*AI$58))/(Fperm_SI_Woolf2021!$E$9:$E$93-AI$58))*(AI$58-Fperm_SI_Woolf2021!$E$9:$E$93)/10))) + Fperm_SI_Woolf2021!$H$9:$H$93*EXP(-Fperm_SI_Woolf2021!$K$9:$K$93*$C65*IF(AI$58=Fperm_SI_Woolf2021!$E$9:$E$93,1,EXP(LN((1.1*(Fperm_SI_Woolf2021!$E$9:$E$93-AI$58)-63.1579*EXP(-0.19*Fperm_SI_Woolf2021!$E$9:$E$93)+63.1579*EXP(-0.19*AI$58))/(Fperm_SI_Woolf2021!$E$9:$E$93-AI$58))*(AI$58-Fperm_SI_Woolf2021!$E$9:$E$93)/10))),Fperm_SI_Woolf2021!$D$9:$D$93)*AI$57+INTERCEPT(Fperm_SI_Woolf2021!$F$9:$F$93*EXP(-Fperm_SI_Woolf2021!$I$9:$I$93*$C65*IF(AI$58=Fperm_SI_Woolf2021!$E$9:$E$93,1,EXP(LN((1.1*(Fperm_SI_Woolf2021!$E$9:$E$93-AI$58)-63.1579*EXP(-0.19*Fperm_SI_Woolf2021!$E$9:$E$93)+63.1579*EXP(-0.19*AI$58))/(Fperm_SI_Woolf2021!$E$9:$E$93-AI$58))*(AI$58-Fperm_SI_Woolf2021!$E$9:$E$93)/10))) + Fperm_SI_Woolf2021!$G$9:$G$93*EXP(-Fperm_SI_Woolf2021!$J$9:$J$93*$C65*IF(AI$58=Fperm_SI_Woolf2021!$E$9:$E$93,1,EXP(LN((1.1*(Fperm_SI_Woolf2021!$E$9:$E$93-AI$58)-63.1579*EXP(-0.19*Fperm_SI_Woolf2021!$E$9:$E$93)+63.1579*EXP(-0.19*AI$58))/(Fperm_SI_Woolf2021!$E$9:$E$93-AI$58))*(AI$58-Fperm_SI_Woolf2021!$E$9:$E$93)/10))) + Fperm_SI_Woolf2021!$H$9:$H$93*EXP(-Fperm_SI_Woolf2021!$K$9:$K$93*$C65*IF(AI$58=Fperm_SI_Woolf2021!$E$9:$E$93,1,EXP(LN((1.1*(Fperm_SI_Woolf2021!$E$9:$E$93-AI$58)-63.1579*EXP(-0.19*Fperm_SI_Woolf2021!$E$9:$E$93)+63.1579*EXP(-0.19*AI$58))/(Fperm_SI_Woolf2021!$E$9:$E$93-AI$58))*(AI$58-Fperm_SI_Woolf2021!$E$9:$E$93)/10))),Fperm_SI_Woolf2021!$D$9:$D$93))</f>
        <v>1</v>
      </c>
      <c r="AJ65" s="51" cm="1">
        <f t="array" ref="AJ65">MIN(1,SLOPE(Fperm_SI_Woolf2021!$F$9:$F$93*EXP(-Fperm_SI_Woolf2021!$I$9:$I$93*$C65*IF(AJ$58=Fperm_SI_Woolf2021!$E$9:$E$93,1,EXP(LN((1.1*(Fperm_SI_Woolf2021!$E$9:$E$93-AJ$58)-63.1579*EXP(-0.19*Fperm_SI_Woolf2021!$E$9:$E$93)+63.1579*EXP(-0.19*AJ$58))/(Fperm_SI_Woolf2021!$E$9:$E$93-AJ$58))*(AJ$58-Fperm_SI_Woolf2021!$E$9:$E$93)/10))) + Fperm_SI_Woolf2021!$G$9:$G$93*EXP(-Fperm_SI_Woolf2021!$J$9:$J$93*$C65*IF(AJ$58=Fperm_SI_Woolf2021!$E$9:$E$93,1,EXP(LN((1.1*(Fperm_SI_Woolf2021!$E$9:$E$93-AJ$58)-63.1579*EXP(-0.19*Fperm_SI_Woolf2021!$E$9:$E$93)+63.1579*EXP(-0.19*AJ$58))/(Fperm_SI_Woolf2021!$E$9:$E$93-AJ$58))*(AJ$58-Fperm_SI_Woolf2021!$E$9:$E$93)/10))) + Fperm_SI_Woolf2021!$H$9:$H$93*EXP(-Fperm_SI_Woolf2021!$K$9:$K$93*$C65*IF(AJ$58=Fperm_SI_Woolf2021!$E$9:$E$93,1,EXP(LN((1.1*(Fperm_SI_Woolf2021!$E$9:$E$93-AJ$58)-63.1579*EXP(-0.19*Fperm_SI_Woolf2021!$E$9:$E$93)+63.1579*EXP(-0.19*AJ$58))/(Fperm_SI_Woolf2021!$E$9:$E$93-AJ$58))*(AJ$58-Fperm_SI_Woolf2021!$E$9:$E$93)/10))),Fperm_SI_Woolf2021!$D$9:$D$93)*AJ$57+INTERCEPT(Fperm_SI_Woolf2021!$F$9:$F$93*EXP(-Fperm_SI_Woolf2021!$I$9:$I$93*$C65*IF(AJ$58=Fperm_SI_Woolf2021!$E$9:$E$93,1,EXP(LN((1.1*(Fperm_SI_Woolf2021!$E$9:$E$93-AJ$58)-63.1579*EXP(-0.19*Fperm_SI_Woolf2021!$E$9:$E$93)+63.1579*EXP(-0.19*AJ$58))/(Fperm_SI_Woolf2021!$E$9:$E$93-AJ$58))*(AJ$58-Fperm_SI_Woolf2021!$E$9:$E$93)/10))) + Fperm_SI_Woolf2021!$G$9:$G$93*EXP(-Fperm_SI_Woolf2021!$J$9:$J$93*$C65*IF(AJ$58=Fperm_SI_Woolf2021!$E$9:$E$93,1,EXP(LN((1.1*(Fperm_SI_Woolf2021!$E$9:$E$93-AJ$58)-63.1579*EXP(-0.19*Fperm_SI_Woolf2021!$E$9:$E$93)+63.1579*EXP(-0.19*AJ$58))/(Fperm_SI_Woolf2021!$E$9:$E$93-AJ$58))*(AJ$58-Fperm_SI_Woolf2021!$E$9:$E$93)/10))) + Fperm_SI_Woolf2021!$H$9:$H$93*EXP(-Fperm_SI_Woolf2021!$K$9:$K$93*$C65*IF(AJ$58=Fperm_SI_Woolf2021!$E$9:$E$93,1,EXP(LN((1.1*(Fperm_SI_Woolf2021!$E$9:$E$93-AJ$58)-63.1579*EXP(-0.19*Fperm_SI_Woolf2021!$E$9:$E$93)+63.1579*EXP(-0.19*AJ$58))/(Fperm_SI_Woolf2021!$E$9:$E$93-AJ$58))*(AJ$58-Fperm_SI_Woolf2021!$E$9:$E$93)/10))),Fperm_SI_Woolf2021!$D$9:$D$93))</f>
        <v>1</v>
      </c>
      <c r="AK65" s="51" cm="1">
        <f t="array" ref="AK65">MIN(1,SLOPE(Fperm_SI_Woolf2021!$F$9:$F$93*EXP(-Fperm_SI_Woolf2021!$I$9:$I$93*$C65*IF(AK$58=Fperm_SI_Woolf2021!$E$9:$E$93,1,EXP(LN((1.1*(Fperm_SI_Woolf2021!$E$9:$E$93-AK$58)-63.1579*EXP(-0.19*Fperm_SI_Woolf2021!$E$9:$E$93)+63.1579*EXP(-0.19*AK$58))/(Fperm_SI_Woolf2021!$E$9:$E$93-AK$58))*(AK$58-Fperm_SI_Woolf2021!$E$9:$E$93)/10))) + Fperm_SI_Woolf2021!$G$9:$G$93*EXP(-Fperm_SI_Woolf2021!$J$9:$J$93*$C65*IF(AK$58=Fperm_SI_Woolf2021!$E$9:$E$93,1,EXP(LN((1.1*(Fperm_SI_Woolf2021!$E$9:$E$93-AK$58)-63.1579*EXP(-0.19*Fperm_SI_Woolf2021!$E$9:$E$93)+63.1579*EXP(-0.19*AK$58))/(Fperm_SI_Woolf2021!$E$9:$E$93-AK$58))*(AK$58-Fperm_SI_Woolf2021!$E$9:$E$93)/10))) + Fperm_SI_Woolf2021!$H$9:$H$93*EXP(-Fperm_SI_Woolf2021!$K$9:$K$93*$C65*IF(AK$58=Fperm_SI_Woolf2021!$E$9:$E$93,1,EXP(LN((1.1*(Fperm_SI_Woolf2021!$E$9:$E$93-AK$58)-63.1579*EXP(-0.19*Fperm_SI_Woolf2021!$E$9:$E$93)+63.1579*EXP(-0.19*AK$58))/(Fperm_SI_Woolf2021!$E$9:$E$93-AK$58))*(AK$58-Fperm_SI_Woolf2021!$E$9:$E$93)/10))),Fperm_SI_Woolf2021!$D$9:$D$93)*AK$57+INTERCEPT(Fperm_SI_Woolf2021!$F$9:$F$93*EXP(-Fperm_SI_Woolf2021!$I$9:$I$93*$C65*IF(AK$58=Fperm_SI_Woolf2021!$E$9:$E$93,1,EXP(LN((1.1*(Fperm_SI_Woolf2021!$E$9:$E$93-AK$58)-63.1579*EXP(-0.19*Fperm_SI_Woolf2021!$E$9:$E$93)+63.1579*EXP(-0.19*AK$58))/(Fperm_SI_Woolf2021!$E$9:$E$93-AK$58))*(AK$58-Fperm_SI_Woolf2021!$E$9:$E$93)/10))) + Fperm_SI_Woolf2021!$G$9:$G$93*EXP(-Fperm_SI_Woolf2021!$J$9:$J$93*$C65*IF(AK$58=Fperm_SI_Woolf2021!$E$9:$E$93,1,EXP(LN((1.1*(Fperm_SI_Woolf2021!$E$9:$E$93-AK$58)-63.1579*EXP(-0.19*Fperm_SI_Woolf2021!$E$9:$E$93)+63.1579*EXP(-0.19*AK$58))/(Fperm_SI_Woolf2021!$E$9:$E$93-AK$58))*(AK$58-Fperm_SI_Woolf2021!$E$9:$E$93)/10))) + Fperm_SI_Woolf2021!$H$9:$H$93*EXP(-Fperm_SI_Woolf2021!$K$9:$K$93*$C65*IF(AK$58=Fperm_SI_Woolf2021!$E$9:$E$93,1,EXP(LN((1.1*(Fperm_SI_Woolf2021!$E$9:$E$93-AK$58)-63.1579*EXP(-0.19*Fperm_SI_Woolf2021!$E$9:$E$93)+63.1579*EXP(-0.19*AK$58))/(Fperm_SI_Woolf2021!$E$9:$E$93-AK$58))*(AK$58-Fperm_SI_Woolf2021!$E$9:$E$93)/10))),Fperm_SI_Woolf2021!$D$9:$D$93))</f>
        <v>1</v>
      </c>
      <c r="AL65" s="51" cm="1">
        <f t="array" ref="AL65">MIN(1,SLOPE(Fperm_SI_Woolf2021!$F$9:$F$93*EXP(-Fperm_SI_Woolf2021!$I$9:$I$93*$C65*IF(AL$58=Fperm_SI_Woolf2021!$E$9:$E$93,1,EXP(LN((1.1*(Fperm_SI_Woolf2021!$E$9:$E$93-AL$58)-63.1579*EXP(-0.19*Fperm_SI_Woolf2021!$E$9:$E$93)+63.1579*EXP(-0.19*AL$58))/(Fperm_SI_Woolf2021!$E$9:$E$93-AL$58))*(AL$58-Fperm_SI_Woolf2021!$E$9:$E$93)/10))) + Fperm_SI_Woolf2021!$G$9:$G$93*EXP(-Fperm_SI_Woolf2021!$J$9:$J$93*$C65*IF(AL$58=Fperm_SI_Woolf2021!$E$9:$E$93,1,EXP(LN((1.1*(Fperm_SI_Woolf2021!$E$9:$E$93-AL$58)-63.1579*EXP(-0.19*Fperm_SI_Woolf2021!$E$9:$E$93)+63.1579*EXP(-0.19*AL$58))/(Fperm_SI_Woolf2021!$E$9:$E$93-AL$58))*(AL$58-Fperm_SI_Woolf2021!$E$9:$E$93)/10))) + Fperm_SI_Woolf2021!$H$9:$H$93*EXP(-Fperm_SI_Woolf2021!$K$9:$K$93*$C65*IF(AL$58=Fperm_SI_Woolf2021!$E$9:$E$93,1,EXP(LN((1.1*(Fperm_SI_Woolf2021!$E$9:$E$93-AL$58)-63.1579*EXP(-0.19*Fperm_SI_Woolf2021!$E$9:$E$93)+63.1579*EXP(-0.19*AL$58))/(Fperm_SI_Woolf2021!$E$9:$E$93-AL$58))*(AL$58-Fperm_SI_Woolf2021!$E$9:$E$93)/10))),Fperm_SI_Woolf2021!$D$9:$D$93)*AL$57+INTERCEPT(Fperm_SI_Woolf2021!$F$9:$F$93*EXP(-Fperm_SI_Woolf2021!$I$9:$I$93*$C65*IF(AL$58=Fperm_SI_Woolf2021!$E$9:$E$93,1,EXP(LN((1.1*(Fperm_SI_Woolf2021!$E$9:$E$93-AL$58)-63.1579*EXP(-0.19*Fperm_SI_Woolf2021!$E$9:$E$93)+63.1579*EXP(-0.19*AL$58))/(Fperm_SI_Woolf2021!$E$9:$E$93-AL$58))*(AL$58-Fperm_SI_Woolf2021!$E$9:$E$93)/10))) + Fperm_SI_Woolf2021!$G$9:$G$93*EXP(-Fperm_SI_Woolf2021!$J$9:$J$93*$C65*IF(AL$58=Fperm_SI_Woolf2021!$E$9:$E$93,1,EXP(LN((1.1*(Fperm_SI_Woolf2021!$E$9:$E$93-AL$58)-63.1579*EXP(-0.19*Fperm_SI_Woolf2021!$E$9:$E$93)+63.1579*EXP(-0.19*AL$58))/(Fperm_SI_Woolf2021!$E$9:$E$93-AL$58))*(AL$58-Fperm_SI_Woolf2021!$E$9:$E$93)/10))) + Fperm_SI_Woolf2021!$H$9:$H$93*EXP(-Fperm_SI_Woolf2021!$K$9:$K$93*$C65*IF(AL$58=Fperm_SI_Woolf2021!$E$9:$E$93,1,EXP(LN((1.1*(Fperm_SI_Woolf2021!$E$9:$E$93-AL$58)-63.1579*EXP(-0.19*Fperm_SI_Woolf2021!$E$9:$E$93)+63.1579*EXP(-0.19*AL$58))/(Fperm_SI_Woolf2021!$E$9:$E$93-AL$58))*(AL$58-Fperm_SI_Woolf2021!$E$9:$E$93)/10))),Fperm_SI_Woolf2021!$D$9:$D$93))</f>
        <v>0.97321957974334561</v>
      </c>
      <c r="AM65" s="51" cm="1">
        <f t="array" ref="AM65">MIN(1,SLOPE(Fperm_SI_Woolf2021!$F$9:$F$93*EXP(-Fperm_SI_Woolf2021!$I$9:$I$93*$C65*IF(AM$58=Fperm_SI_Woolf2021!$E$9:$E$93,1,EXP(LN((1.1*(Fperm_SI_Woolf2021!$E$9:$E$93-AM$58)-63.1579*EXP(-0.19*Fperm_SI_Woolf2021!$E$9:$E$93)+63.1579*EXP(-0.19*AM$58))/(Fperm_SI_Woolf2021!$E$9:$E$93-AM$58))*(AM$58-Fperm_SI_Woolf2021!$E$9:$E$93)/10))) + Fperm_SI_Woolf2021!$G$9:$G$93*EXP(-Fperm_SI_Woolf2021!$J$9:$J$93*$C65*IF(AM$58=Fperm_SI_Woolf2021!$E$9:$E$93,1,EXP(LN((1.1*(Fperm_SI_Woolf2021!$E$9:$E$93-AM$58)-63.1579*EXP(-0.19*Fperm_SI_Woolf2021!$E$9:$E$93)+63.1579*EXP(-0.19*AM$58))/(Fperm_SI_Woolf2021!$E$9:$E$93-AM$58))*(AM$58-Fperm_SI_Woolf2021!$E$9:$E$93)/10))) + Fperm_SI_Woolf2021!$H$9:$H$93*EXP(-Fperm_SI_Woolf2021!$K$9:$K$93*$C65*IF(AM$58=Fperm_SI_Woolf2021!$E$9:$E$93,1,EXP(LN((1.1*(Fperm_SI_Woolf2021!$E$9:$E$93-AM$58)-63.1579*EXP(-0.19*Fperm_SI_Woolf2021!$E$9:$E$93)+63.1579*EXP(-0.19*AM$58))/(Fperm_SI_Woolf2021!$E$9:$E$93-AM$58))*(AM$58-Fperm_SI_Woolf2021!$E$9:$E$93)/10))),Fperm_SI_Woolf2021!$D$9:$D$93)*AM$57+INTERCEPT(Fperm_SI_Woolf2021!$F$9:$F$93*EXP(-Fperm_SI_Woolf2021!$I$9:$I$93*$C65*IF(AM$58=Fperm_SI_Woolf2021!$E$9:$E$93,1,EXP(LN((1.1*(Fperm_SI_Woolf2021!$E$9:$E$93-AM$58)-63.1579*EXP(-0.19*Fperm_SI_Woolf2021!$E$9:$E$93)+63.1579*EXP(-0.19*AM$58))/(Fperm_SI_Woolf2021!$E$9:$E$93-AM$58))*(AM$58-Fperm_SI_Woolf2021!$E$9:$E$93)/10))) + Fperm_SI_Woolf2021!$G$9:$G$93*EXP(-Fperm_SI_Woolf2021!$J$9:$J$93*$C65*IF(AM$58=Fperm_SI_Woolf2021!$E$9:$E$93,1,EXP(LN((1.1*(Fperm_SI_Woolf2021!$E$9:$E$93-AM$58)-63.1579*EXP(-0.19*Fperm_SI_Woolf2021!$E$9:$E$93)+63.1579*EXP(-0.19*AM$58))/(Fperm_SI_Woolf2021!$E$9:$E$93-AM$58))*(AM$58-Fperm_SI_Woolf2021!$E$9:$E$93)/10))) + Fperm_SI_Woolf2021!$H$9:$H$93*EXP(-Fperm_SI_Woolf2021!$K$9:$K$93*$C65*IF(AM$58=Fperm_SI_Woolf2021!$E$9:$E$93,1,EXP(LN((1.1*(Fperm_SI_Woolf2021!$E$9:$E$93-AM$58)-63.1579*EXP(-0.19*Fperm_SI_Woolf2021!$E$9:$E$93)+63.1579*EXP(-0.19*AM$58))/(Fperm_SI_Woolf2021!$E$9:$E$93-AM$58))*(AM$58-Fperm_SI_Woolf2021!$E$9:$E$93)/10))),Fperm_SI_Woolf2021!$D$9:$D$93))</f>
        <v>0.9454849697022587</v>
      </c>
      <c r="AN65" s="51" cm="1">
        <f t="array" ref="AN65">MIN(1,SLOPE(Fperm_SI_Woolf2021!$F$9:$F$93*EXP(-Fperm_SI_Woolf2021!$I$9:$I$93*$C65*IF(AN$58=Fperm_SI_Woolf2021!$E$9:$E$93,1,EXP(LN((1.1*(Fperm_SI_Woolf2021!$E$9:$E$93-AN$58)-63.1579*EXP(-0.19*Fperm_SI_Woolf2021!$E$9:$E$93)+63.1579*EXP(-0.19*AN$58))/(Fperm_SI_Woolf2021!$E$9:$E$93-AN$58))*(AN$58-Fperm_SI_Woolf2021!$E$9:$E$93)/10))) + Fperm_SI_Woolf2021!$G$9:$G$93*EXP(-Fperm_SI_Woolf2021!$J$9:$J$93*$C65*IF(AN$58=Fperm_SI_Woolf2021!$E$9:$E$93,1,EXP(LN((1.1*(Fperm_SI_Woolf2021!$E$9:$E$93-AN$58)-63.1579*EXP(-0.19*Fperm_SI_Woolf2021!$E$9:$E$93)+63.1579*EXP(-0.19*AN$58))/(Fperm_SI_Woolf2021!$E$9:$E$93-AN$58))*(AN$58-Fperm_SI_Woolf2021!$E$9:$E$93)/10))) + Fperm_SI_Woolf2021!$H$9:$H$93*EXP(-Fperm_SI_Woolf2021!$K$9:$K$93*$C65*IF(AN$58=Fperm_SI_Woolf2021!$E$9:$E$93,1,EXP(LN((1.1*(Fperm_SI_Woolf2021!$E$9:$E$93-AN$58)-63.1579*EXP(-0.19*Fperm_SI_Woolf2021!$E$9:$E$93)+63.1579*EXP(-0.19*AN$58))/(Fperm_SI_Woolf2021!$E$9:$E$93-AN$58))*(AN$58-Fperm_SI_Woolf2021!$E$9:$E$93)/10))),Fperm_SI_Woolf2021!$D$9:$D$93)*AN$57+INTERCEPT(Fperm_SI_Woolf2021!$F$9:$F$93*EXP(-Fperm_SI_Woolf2021!$I$9:$I$93*$C65*IF(AN$58=Fperm_SI_Woolf2021!$E$9:$E$93,1,EXP(LN((1.1*(Fperm_SI_Woolf2021!$E$9:$E$93-AN$58)-63.1579*EXP(-0.19*Fperm_SI_Woolf2021!$E$9:$E$93)+63.1579*EXP(-0.19*AN$58))/(Fperm_SI_Woolf2021!$E$9:$E$93-AN$58))*(AN$58-Fperm_SI_Woolf2021!$E$9:$E$93)/10))) + Fperm_SI_Woolf2021!$G$9:$G$93*EXP(-Fperm_SI_Woolf2021!$J$9:$J$93*$C65*IF(AN$58=Fperm_SI_Woolf2021!$E$9:$E$93,1,EXP(LN((1.1*(Fperm_SI_Woolf2021!$E$9:$E$93-AN$58)-63.1579*EXP(-0.19*Fperm_SI_Woolf2021!$E$9:$E$93)+63.1579*EXP(-0.19*AN$58))/(Fperm_SI_Woolf2021!$E$9:$E$93-AN$58))*(AN$58-Fperm_SI_Woolf2021!$E$9:$E$93)/10))) + Fperm_SI_Woolf2021!$H$9:$H$93*EXP(-Fperm_SI_Woolf2021!$K$9:$K$93*$C65*IF(AN$58=Fperm_SI_Woolf2021!$E$9:$E$93,1,EXP(LN((1.1*(Fperm_SI_Woolf2021!$E$9:$E$93-AN$58)-63.1579*EXP(-0.19*Fperm_SI_Woolf2021!$E$9:$E$93)+63.1579*EXP(-0.19*AN$58))/(Fperm_SI_Woolf2021!$E$9:$E$93-AN$58))*(AN$58-Fperm_SI_Woolf2021!$E$9:$E$93)/10))),Fperm_SI_Woolf2021!$D$9:$D$93))</f>
        <v>0.91775035966117191</v>
      </c>
      <c r="AO65" s="51" cm="1">
        <f t="array" ref="AO65">MIN(1,SLOPE(Fperm_SI_Woolf2021!$F$9:$F$93*EXP(-Fperm_SI_Woolf2021!$I$9:$I$93*$C65*IF(AO$58=Fperm_SI_Woolf2021!$E$9:$E$93,1,EXP(LN((1.1*(Fperm_SI_Woolf2021!$E$9:$E$93-AO$58)-63.1579*EXP(-0.19*Fperm_SI_Woolf2021!$E$9:$E$93)+63.1579*EXP(-0.19*AO$58))/(Fperm_SI_Woolf2021!$E$9:$E$93-AO$58))*(AO$58-Fperm_SI_Woolf2021!$E$9:$E$93)/10))) + Fperm_SI_Woolf2021!$G$9:$G$93*EXP(-Fperm_SI_Woolf2021!$J$9:$J$93*$C65*IF(AO$58=Fperm_SI_Woolf2021!$E$9:$E$93,1,EXP(LN((1.1*(Fperm_SI_Woolf2021!$E$9:$E$93-AO$58)-63.1579*EXP(-0.19*Fperm_SI_Woolf2021!$E$9:$E$93)+63.1579*EXP(-0.19*AO$58))/(Fperm_SI_Woolf2021!$E$9:$E$93-AO$58))*(AO$58-Fperm_SI_Woolf2021!$E$9:$E$93)/10))) + Fperm_SI_Woolf2021!$H$9:$H$93*EXP(-Fperm_SI_Woolf2021!$K$9:$K$93*$C65*IF(AO$58=Fperm_SI_Woolf2021!$E$9:$E$93,1,EXP(LN((1.1*(Fperm_SI_Woolf2021!$E$9:$E$93-AO$58)-63.1579*EXP(-0.19*Fperm_SI_Woolf2021!$E$9:$E$93)+63.1579*EXP(-0.19*AO$58))/(Fperm_SI_Woolf2021!$E$9:$E$93-AO$58))*(AO$58-Fperm_SI_Woolf2021!$E$9:$E$93)/10))),Fperm_SI_Woolf2021!$D$9:$D$93)*AO$57+INTERCEPT(Fperm_SI_Woolf2021!$F$9:$F$93*EXP(-Fperm_SI_Woolf2021!$I$9:$I$93*$C65*IF(AO$58=Fperm_SI_Woolf2021!$E$9:$E$93,1,EXP(LN((1.1*(Fperm_SI_Woolf2021!$E$9:$E$93-AO$58)-63.1579*EXP(-0.19*Fperm_SI_Woolf2021!$E$9:$E$93)+63.1579*EXP(-0.19*AO$58))/(Fperm_SI_Woolf2021!$E$9:$E$93-AO$58))*(AO$58-Fperm_SI_Woolf2021!$E$9:$E$93)/10))) + Fperm_SI_Woolf2021!$G$9:$G$93*EXP(-Fperm_SI_Woolf2021!$J$9:$J$93*$C65*IF(AO$58=Fperm_SI_Woolf2021!$E$9:$E$93,1,EXP(LN((1.1*(Fperm_SI_Woolf2021!$E$9:$E$93-AO$58)-63.1579*EXP(-0.19*Fperm_SI_Woolf2021!$E$9:$E$93)+63.1579*EXP(-0.19*AO$58))/(Fperm_SI_Woolf2021!$E$9:$E$93-AO$58))*(AO$58-Fperm_SI_Woolf2021!$E$9:$E$93)/10))) + Fperm_SI_Woolf2021!$H$9:$H$93*EXP(-Fperm_SI_Woolf2021!$K$9:$K$93*$C65*IF(AO$58=Fperm_SI_Woolf2021!$E$9:$E$93,1,EXP(LN((1.1*(Fperm_SI_Woolf2021!$E$9:$E$93-AO$58)-63.1579*EXP(-0.19*Fperm_SI_Woolf2021!$E$9:$E$93)+63.1579*EXP(-0.19*AO$58))/(Fperm_SI_Woolf2021!$E$9:$E$93-AO$58))*(AO$58-Fperm_SI_Woolf2021!$E$9:$E$93)/10))),Fperm_SI_Woolf2021!$D$9:$D$93))</f>
        <v>0.89001574962008501</v>
      </c>
      <c r="AP65" s="51" cm="1">
        <f t="array" ref="AP65">MIN(1,SLOPE(Fperm_SI_Woolf2021!$F$9:$F$93*EXP(-Fperm_SI_Woolf2021!$I$9:$I$93*$C65*IF(AP$58=Fperm_SI_Woolf2021!$E$9:$E$93,1,EXP(LN((1.1*(Fperm_SI_Woolf2021!$E$9:$E$93-AP$58)-63.1579*EXP(-0.19*Fperm_SI_Woolf2021!$E$9:$E$93)+63.1579*EXP(-0.19*AP$58))/(Fperm_SI_Woolf2021!$E$9:$E$93-AP$58))*(AP$58-Fperm_SI_Woolf2021!$E$9:$E$93)/10))) + Fperm_SI_Woolf2021!$G$9:$G$93*EXP(-Fperm_SI_Woolf2021!$J$9:$J$93*$C65*IF(AP$58=Fperm_SI_Woolf2021!$E$9:$E$93,1,EXP(LN((1.1*(Fperm_SI_Woolf2021!$E$9:$E$93-AP$58)-63.1579*EXP(-0.19*Fperm_SI_Woolf2021!$E$9:$E$93)+63.1579*EXP(-0.19*AP$58))/(Fperm_SI_Woolf2021!$E$9:$E$93-AP$58))*(AP$58-Fperm_SI_Woolf2021!$E$9:$E$93)/10))) + Fperm_SI_Woolf2021!$H$9:$H$93*EXP(-Fperm_SI_Woolf2021!$K$9:$K$93*$C65*IF(AP$58=Fperm_SI_Woolf2021!$E$9:$E$93,1,EXP(LN((1.1*(Fperm_SI_Woolf2021!$E$9:$E$93-AP$58)-63.1579*EXP(-0.19*Fperm_SI_Woolf2021!$E$9:$E$93)+63.1579*EXP(-0.19*AP$58))/(Fperm_SI_Woolf2021!$E$9:$E$93-AP$58))*(AP$58-Fperm_SI_Woolf2021!$E$9:$E$93)/10))),Fperm_SI_Woolf2021!$D$9:$D$93)*AP$57+INTERCEPT(Fperm_SI_Woolf2021!$F$9:$F$93*EXP(-Fperm_SI_Woolf2021!$I$9:$I$93*$C65*IF(AP$58=Fperm_SI_Woolf2021!$E$9:$E$93,1,EXP(LN((1.1*(Fperm_SI_Woolf2021!$E$9:$E$93-AP$58)-63.1579*EXP(-0.19*Fperm_SI_Woolf2021!$E$9:$E$93)+63.1579*EXP(-0.19*AP$58))/(Fperm_SI_Woolf2021!$E$9:$E$93-AP$58))*(AP$58-Fperm_SI_Woolf2021!$E$9:$E$93)/10))) + Fperm_SI_Woolf2021!$G$9:$G$93*EXP(-Fperm_SI_Woolf2021!$J$9:$J$93*$C65*IF(AP$58=Fperm_SI_Woolf2021!$E$9:$E$93,1,EXP(LN((1.1*(Fperm_SI_Woolf2021!$E$9:$E$93-AP$58)-63.1579*EXP(-0.19*Fperm_SI_Woolf2021!$E$9:$E$93)+63.1579*EXP(-0.19*AP$58))/(Fperm_SI_Woolf2021!$E$9:$E$93-AP$58))*(AP$58-Fperm_SI_Woolf2021!$E$9:$E$93)/10))) + Fperm_SI_Woolf2021!$H$9:$H$93*EXP(-Fperm_SI_Woolf2021!$K$9:$K$93*$C65*IF(AP$58=Fperm_SI_Woolf2021!$E$9:$E$93,1,EXP(LN((1.1*(Fperm_SI_Woolf2021!$E$9:$E$93-AP$58)-63.1579*EXP(-0.19*Fperm_SI_Woolf2021!$E$9:$E$93)+63.1579*EXP(-0.19*AP$58))/(Fperm_SI_Woolf2021!$E$9:$E$93-AP$58))*(AP$58-Fperm_SI_Woolf2021!$E$9:$E$93)/10))),Fperm_SI_Woolf2021!$D$9:$D$93))</f>
        <v>0.86228113957899821</v>
      </c>
      <c r="AQ65" s="51" cm="1">
        <f t="array" ref="AQ65">MIN(1,SLOPE(Fperm_SI_Woolf2021!$F$9:$F$93*EXP(-Fperm_SI_Woolf2021!$I$9:$I$93*$C65*IF(AQ$58=Fperm_SI_Woolf2021!$E$9:$E$93,1,EXP(LN((1.1*(Fperm_SI_Woolf2021!$E$9:$E$93-AQ$58)-63.1579*EXP(-0.19*Fperm_SI_Woolf2021!$E$9:$E$93)+63.1579*EXP(-0.19*AQ$58))/(Fperm_SI_Woolf2021!$E$9:$E$93-AQ$58))*(AQ$58-Fperm_SI_Woolf2021!$E$9:$E$93)/10))) + Fperm_SI_Woolf2021!$G$9:$G$93*EXP(-Fperm_SI_Woolf2021!$J$9:$J$93*$C65*IF(AQ$58=Fperm_SI_Woolf2021!$E$9:$E$93,1,EXP(LN((1.1*(Fperm_SI_Woolf2021!$E$9:$E$93-AQ$58)-63.1579*EXP(-0.19*Fperm_SI_Woolf2021!$E$9:$E$93)+63.1579*EXP(-0.19*AQ$58))/(Fperm_SI_Woolf2021!$E$9:$E$93-AQ$58))*(AQ$58-Fperm_SI_Woolf2021!$E$9:$E$93)/10))) + Fperm_SI_Woolf2021!$H$9:$H$93*EXP(-Fperm_SI_Woolf2021!$K$9:$K$93*$C65*IF(AQ$58=Fperm_SI_Woolf2021!$E$9:$E$93,1,EXP(LN((1.1*(Fperm_SI_Woolf2021!$E$9:$E$93-AQ$58)-63.1579*EXP(-0.19*Fperm_SI_Woolf2021!$E$9:$E$93)+63.1579*EXP(-0.19*AQ$58))/(Fperm_SI_Woolf2021!$E$9:$E$93-AQ$58))*(AQ$58-Fperm_SI_Woolf2021!$E$9:$E$93)/10))),Fperm_SI_Woolf2021!$D$9:$D$93)*AQ$57+INTERCEPT(Fperm_SI_Woolf2021!$F$9:$F$93*EXP(-Fperm_SI_Woolf2021!$I$9:$I$93*$C65*IF(AQ$58=Fperm_SI_Woolf2021!$E$9:$E$93,1,EXP(LN((1.1*(Fperm_SI_Woolf2021!$E$9:$E$93-AQ$58)-63.1579*EXP(-0.19*Fperm_SI_Woolf2021!$E$9:$E$93)+63.1579*EXP(-0.19*AQ$58))/(Fperm_SI_Woolf2021!$E$9:$E$93-AQ$58))*(AQ$58-Fperm_SI_Woolf2021!$E$9:$E$93)/10))) + Fperm_SI_Woolf2021!$G$9:$G$93*EXP(-Fperm_SI_Woolf2021!$J$9:$J$93*$C65*IF(AQ$58=Fperm_SI_Woolf2021!$E$9:$E$93,1,EXP(LN((1.1*(Fperm_SI_Woolf2021!$E$9:$E$93-AQ$58)-63.1579*EXP(-0.19*Fperm_SI_Woolf2021!$E$9:$E$93)+63.1579*EXP(-0.19*AQ$58))/(Fperm_SI_Woolf2021!$E$9:$E$93-AQ$58))*(AQ$58-Fperm_SI_Woolf2021!$E$9:$E$93)/10))) + Fperm_SI_Woolf2021!$H$9:$H$93*EXP(-Fperm_SI_Woolf2021!$K$9:$K$93*$C65*IF(AQ$58=Fperm_SI_Woolf2021!$E$9:$E$93,1,EXP(LN((1.1*(Fperm_SI_Woolf2021!$E$9:$E$93-AQ$58)-63.1579*EXP(-0.19*Fperm_SI_Woolf2021!$E$9:$E$93)+63.1579*EXP(-0.19*AQ$58))/(Fperm_SI_Woolf2021!$E$9:$E$93-AQ$58))*(AQ$58-Fperm_SI_Woolf2021!$E$9:$E$93)/10))),Fperm_SI_Woolf2021!$D$9:$D$93))</f>
        <v>0.83454652953791131</v>
      </c>
      <c r="AR65" s="51" cm="1">
        <f t="array" ref="AR65">MIN(1,SLOPE(Fperm_SI_Woolf2021!$F$9:$F$93*EXP(-Fperm_SI_Woolf2021!$I$9:$I$93*$C65*IF(AR$58=Fperm_SI_Woolf2021!$E$9:$E$93,1,EXP(LN((1.1*(Fperm_SI_Woolf2021!$E$9:$E$93-AR$58)-63.1579*EXP(-0.19*Fperm_SI_Woolf2021!$E$9:$E$93)+63.1579*EXP(-0.19*AR$58))/(Fperm_SI_Woolf2021!$E$9:$E$93-AR$58))*(AR$58-Fperm_SI_Woolf2021!$E$9:$E$93)/10))) + Fperm_SI_Woolf2021!$G$9:$G$93*EXP(-Fperm_SI_Woolf2021!$J$9:$J$93*$C65*IF(AR$58=Fperm_SI_Woolf2021!$E$9:$E$93,1,EXP(LN((1.1*(Fperm_SI_Woolf2021!$E$9:$E$93-AR$58)-63.1579*EXP(-0.19*Fperm_SI_Woolf2021!$E$9:$E$93)+63.1579*EXP(-0.19*AR$58))/(Fperm_SI_Woolf2021!$E$9:$E$93-AR$58))*(AR$58-Fperm_SI_Woolf2021!$E$9:$E$93)/10))) + Fperm_SI_Woolf2021!$H$9:$H$93*EXP(-Fperm_SI_Woolf2021!$K$9:$K$93*$C65*IF(AR$58=Fperm_SI_Woolf2021!$E$9:$E$93,1,EXP(LN((1.1*(Fperm_SI_Woolf2021!$E$9:$E$93-AR$58)-63.1579*EXP(-0.19*Fperm_SI_Woolf2021!$E$9:$E$93)+63.1579*EXP(-0.19*AR$58))/(Fperm_SI_Woolf2021!$E$9:$E$93-AR$58))*(AR$58-Fperm_SI_Woolf2021!$E$9:$E$93)/10))),Fperm_SI_Woolf2021!$D$9:$D$93)*AR$57+INTERCEPT(Fperm_SI_Woolf2021!$F$9:$F$93*EXP(-Fperm_SI_Woolf2021!$I$9:$I$93*$C65*IF(AR$58=Fperm_SI_Woolf2021!$E$9:$E$93,1,EXP(LN((1.1*(Fperm_SI_Woolf2021!$E$9:$E$93-AR$58)-63.1579*EXP(-0.19*Fperm_SI_Woolf2021!$E$9:$E$93)+63.1579*EXP(-0.19*AR$58))/(Fperm_SI_Woolf2021!$E$9:$E$93-AR$58))*(AR$58-Fperm_SI_Woolf2021!$E$9:$E$93)/10))) + Fperm_SI_Woolf2021!$G$9:$G$93*EXP(-Fperm_SI_Woolf2021!$J$9:$J$93*$C65*IF(AR$58=Fperm_SI_Woolf2021!$E$9:$E$93,1,EXP(LN((1.1*(Fperm_SI_Woolf2021!$E$9:$E$93-AR$58)-63.1579*EXP(-0.19*Fperm_SI_Woolf2021!$E$9:$E$93)+63.1579*EXP(-0.19*AR$58))/(Fperm_SI_Woolf2021!$E$9:$E$93-AR$58))*(AR$58-Fperm_SI_Woolf2021!$E$9:$E$93)/10))) + Fperm_SI_Woolf2021!$H$9:$H$93*EXP(-Fperm_SI_Woolf2021!$K$9:$K$93*$C65*IF(AR$58=Fperm_SI_Woolf2021!$E$9:$E$93,1,EXP(LN((1.1*(Fperm_SI_Woolf2021!$E$9:$E$93-AR$58)-63.1579*EXP(-0.19*Fperm_SI_Woolf2021!$E$9:$E$93)+63.1579*EXP(-0.19*AR$58))/(Fperm_SI_Woolf2021!$E$9:$E$93-AR$58))*(AR$58-Fperm_SI_Woolf2021!$E$9:$E$93)/10))),Fperm_SI_Woolf2021!$D$9:$D$93))</f>
        <v>0.8068119194968244</v>
      </c>
      <c r="AS65" s="51" cm="1">
        <f t="array" ref="AS65">MIN(1,SLOPE(Fperm_SI_Woolf2021!$F$9:$F$93*EXP(-Fperm_SI_Woolf2021!$I$9:$I$93*$C65*IF(AS$58=Fperm_SI_Woolf2021!$E$9:$E$93,1,EXP(LN((1.1*(Fperm_SI_Woolf2021!$E$9:$E$93-AS$58)-63.1579*EXP(-0.19*Fperm_SI_Woolf2021!$E$9:$E$93)+63.1579*EXP(-0.19*AS$58))/(Fperm_SI_Woolf2021!$E$9:$E$93-AS$58))*(AS$58-Fperm_SI_Woolf2021!$E$9:$E$93)/10))) + Fperm_SI_Woolf2021!$G$9:$G$93*EXP(-Fperm_SI_Woolf2021!$J$9:$J$93*$C65*IF(AS$58=Fperm_SI_Woolf2021!$E$9:$E$93,1,EXP(LN((1.1*(Fperm_SI_Woolf2021!$E$9:$E$93-AS$58)-63.1579*EXP(-0.19*Fperm_SI_Woolf2021!$E$9:$E$93)+63.1579*EXP(-0.19*AS$58))/(Fperm_SI_Woolf2021!$E$9:$E$93-AS$58))*(AS$58-Fperm_SI_Woolf2021!$E$9:$E$93)/10))) + Fperm_SI_Woolf2021!$H$9:$H$93*EXP(-Fperm_SI_Woolf2021!$K$9:$K$93*$C65*IF(AS$58=Fperm_SI_Woolf2021!$E$9:$E$93,1,EXP(LN((1.1*(Fperm_SI_Woolf2021!$E$9:$E$93-AS$58)-63.1579*EXP(-0.19*Fperm_SI_Woolf2021!$E$9:$E$93)+63.1579*EXP(-0.19*AS$58))/(Fperm_SI_Woolf2021!$E$9:$E$93-AS$58))*(AS$58-Fperm_SI_Woolf2021!$E$9:$E$93)/10))),Fperm_SI_Woolf2021!$D$9:$D$93)*AS$57+INTERCEPT(Fperm_SI_Woolf2021!$F$9:$F$93*EXP(-Fperm_SI_Woolf2021!$I$9:$I$93*$C65*IF(AS$58=Fperm_SI_Woolf2021!$E$9:$E$93,1,EXP(LN((1.1*(Fperm_SI_Woolf2021!$E$9:$E$93-AS$58)-63.1579*EXP(-0.19*Fperm_SI_Woolf2021!$E$9:$E$93)+63.1579*EXP(-0.19*AS$58))/(Fperm_SI_Woolf2021!$E$9:$E$93-AS$58))*(AS$58-Fperm_SI_Woolf2021!$E$9:$E$93)/10))) + Fperm_SI_Woolf2021!$G$9:$G$93*EXP(-Fperm_SI_Woolf2021!$J$9:$J$93*$C65*IF(AS$58=Fperm_SI_Woolf2021!$E$9:$E$93,1,EXP(LN((1.1*(Fperm_SI_Woolf2021!$E$9:$E$93-AS$58)-63.1579*EXP(-0.19*Fperm_SI_Woolf2021!$E$9:$E$93)+63.1579*EXP(-0.19*AS$58))/(Fperm_SI_Woolf2021!$E$9:$E$93-AS$58))*(AS$58-Fperm_SI_Woolf2021!$E$9:$E$93)/10))) + Fperm_SI_Woolf2021!$H$9:$H$93*EXP(-Fperm_SI_Woolf2021!$K$9:$K$93*$C65*IF(AS$58=Fperm_SI_Woolf2021!$E$9:$E$93,1,EXP(LN((1.1*(Fperm_SI_Woolf2021!$E$9:$E$93-AS$58)-63.1579*EXP(-0.19*Fperm_SI_Woolf2021!$E$9:$E$93)+63.1579*EXP(-0.19*AS$58))/(Fperm_SI_Woolf2021!$E$9:$E$93-AS$58))*(AS$58-Fperm_SI_Woolf2021!$E$9:$E$93)/10))),Fperm_SI_Woolf2021!$D$9:$D$93))</f>
        <v>0.77907730945573761</v>
      </c>
      <c r="AT65" s="51" cm="1">
        <f t="array" ref="AT65">MIN(1,SLOPE(Fperm_SI_Woolf2021!$F$9:$F$93*EXP(-Fperm_SI_Woolf2021!$I$9:$I$93*$C65*IF(AT$58=Fperm_SI_Woolf2021!$E$9:$E$93,1,EXP(LN((1.1*(Fperm_SI_Woolf2021!$E$9:$E$93-AT$58)-63.1579*EXP(-0.19*Fperm_SI_Woolf2021!$E$9:$E$93)+63.1579*EXP(-0.19*AT$58))/(Fperm_SI_Woolf2021!$E$9:$E$93-AT$58))*(AT$58-Fperm_SI_Woolf2021!$E$9:$E$93)/10))) + Fperm_SI_Woolf2021!$G$9:$G$93*EXP(-Fperm_SI_Woolf2021!$J$9:$J$93*$C65*IF(AT$58=Fperm_SI_Woolf2021!$E$9:$E$93,1,EXP(LN((1.1*(Fperm_SI_Woolf2021!$E$9:$E$93-AT$58)-63.1579*EXP(-0.19*Fperm_SI_Woolf2021!$E$9:$E$93)+63.1579*EXP(-0.19*AT$58))/(Fperm_SI_Woolf2021!$E$9:$E$93-AT$58))*(AT$58-Fperm_SI_Woolf2021!$E$9:$E$93)/10))) + Fperm_SI_Woolf2021!$H$9:$H$93*EXP(-Fperm_SI_Woolf2021!$K$9:$K$93*$C65*IF(AT$58=Fperm_SI_Woolf2021!$E$9:$E$93,1,EXP(LN((1.1*(Fperm_SI_Woolf2021!$E$9:$E$93-AT$58)-63.1579*EXP(-0.19*Fperm_SI_Woolf2021!$E$9:$E$93)+63.1579*EXP(-0.19*AT$58))/(Fperm_SI_Woolf2021!$E$9:$E$93-AT$58))*(AT$58-Fperm_SI_Woolf2021!$E$9:$E$93)/10))),Fperm_SI_Woolf2021!$D$9:$D$93)*AT$57+INTERCEPT(Fperm_SI_Woolf2021!$F$9:$F$93*EXP(-Fperm_SI_Woolf2021!$I$9:$I$93*$C65*IF(AT$58=Fperm_SI_Woolf2021!$E$9:$E$93,1,EXP(LN((1.1*(Fperm_SI_Woolf2021!$E$9:$E$93-AT$58)-63.1579*EXP(-0.19*Fperm_SI_Woolf2021!$E$9:$E$93)+63.1579*EXP(-0.19*AT$58))/(Fperm_SI_Woolf2021!$E$9:$E$93-AT$58))*(AT$58-Fperm_SI_Woolf2021!$E$9:$E$93)/10))) + Fperm_SI_Woolf2021!$G$9:$G$93*EXP(-Fperm_SI_Woolf2021!$J$9:$J$93*$C65*IF(AT$58=Fperm_SI_Woolf2021!$E$9:$E$93,1,EXP(LN((1.1*(Fperm_SI_Woolf2021!$E$9:$E$93-AT$58)-63.1579*EXP(-0.19*Fperm_SI_Woolf2021!$E$9:$E$93)+63.1579*EXP(-0.19*AT$58))/(Fperm_SI_Woolf2021!$E$9:$E$93-AT$58))*(AT$58-Fperm_SI_Woolf2021!$E$9:$E$93)/10))) + Fperm_SI_Woolf2021!$H$9:$H$93*EXP(-Fperm_SI_Woolf2021!$K$9:$K$93*$C65*IF(AT$58=Fperm_SI_Woolf2021!$E$9:$E$93,1,EXP(LN((1.1*(Fperm_SI_Woolf2021!$E$9:$E$93-AT$58)-63.1579*EXP(-0.19*Fperm_SI_Woolf2021!$E$9:$E$93)+63.1579*EXP(-0.19*AT$58))/(Fperm_SI_Woolf2021!$E$9:$E$93-AT$58))*(AT$58-Fperm_SI_Woolf2021!$E$9:$E$93)/10))),Fperm_SI_Woolf2021!$D$9:$D$93))</f>
        <v>0.75134269941465071</v>
      </c>
      <c r="AU65" s="51" cm="1">
        <f t="array" ref="AU65">MIN(1,SLOPE(Fperm_SI_Woolf2021!$F$9:$F$93*EXP(-Fperm_SI_Woolf2021!$I$9:$I$93*$C65*IF(AU$58=Fperm_SI_Woolf2021!$E$9:$E$93,1,EXP(LN((1.1*(Fperm_SI_Woolf2021!$E$9:$E$93-AU$58)-63.1579*EXP(-0.19*Fperm_SI_Woolf2021!$E$9:$E$93)+63.1579*EXP(-0.19*AU$58))/(Fperm_SI_Woolf2021!$E$9:$E$93-AU$58))*(AU$58-Fperm_SI_Woolf2021!$E$9:$E$93)/10))) + Fperm_SI_Woolf2021!$G$9:$G$93*EXP(-Fperm_SI_Woolf2021!$J$9:$J$93*$C65*IF(AU$58=Fperm_SI_Woolf2021!$E$9:$E$93,1,EXP(LN((1.1*(Fperm_SI_Woolf2021!$E$9:$E$93-AU$58)-63.1579*EXP(-0.19*Fperm_SI_Woolf2021!$E$9:$E$93)+63.1579*EXP(-0.19*AU$58))/(Fperm_SI_Woolf2021!$E$9:$E$93-AU$58))*(AU$58-Fperm_SI_Woolf2021!$E$9:$E$93)/10))) + Fperm_SI_Woolf2021!$H$9:$H$93*EXP(-Fperm_SI_Woolf2021!$K$9:$K$93*$C65*IF(AU$58=Fperm_SI_Woolf2021!$E$9:$E$93,1,EXP(LN((1.1*(Fperm_SI_Woolf2021!$E$9:$E$93-AU$58)-63.1579*EXP(-0.19*Fperm_SI_Woolf2021!$E$9:$E$93)+63.1579*EXP(-0.19*AU$58))/(Fperm_SI_Woolf2021!$E$9:$E$93-AU$58))*(AU$58-Fperm_SI_Woolf2021!$E$9:$E$93)/10))),Fperm_SI_Woolf2021!$D$9:$D$93)*AU$57+INTERCEPT(Fperm_SI_Woolf2021!$F$9:$F$93*EXP(-Fperm_SI_Woolf2021!$I$9:$I$93*$C65*IF(AU$58=Fperm_SI_Woolf2021!$E$9:$E$93,1,EXP(LN((1.1*(Fperm_SI_Woolf2021!$E$9:$E$93-AU$58)-63.1579*EXP(-0.19*Fperm_SI_Woolf2021!$E$9:$E$93)+63.1579*EXP(-0.19*AU$58))/(Fperm_SI_Woolf2021!$E$9:$E$93-AU$58))*(AU$58-Fperm_SI_Woolf2021!$E$9:$E$93)/10))) + Fperm_SI_Woolf2021!$G$9:$G$93*EXP(-Fperm_SI_Woolf2021!$J$9:$J$93*$C65*IF(AU$58=Fperm_SI_Woolf2021!$E$9:$E$93,1,EXP(LN((1.1*(Fperm_SI_Woolf2021!$E$9:$E$93-AU$58)-63.1579*EXP(-0.19*Fperm_SI_Woolf2021!$E$9:$E$93)+63.1579*EXP(-0.19*AU$58))/(Fperm_SI_Woolf2021!$E$9:$E$93-AU$58))*(AU$58-Fperm_SI_Woolf2021!$E$9:$E$93)/10))) + Fperm_SI_Woolf2021!$H$9:$H$93*EXP(-Fperm_SI_Woolf2021!$K$9:$K$93*$C65*IF(AU$58=Fperm_SI_Woolf2021!$E$9:$E$93,1,EXP(LN((1.1*(Fperm_SI_Woolf2021!$E$9:$E$93-AU$58)-63.1579*EXP(-0.19*Fperm_SI_Woolf2021!$E$9:$E$93)+63.1579*EXP(-0.19*AU$58))/(Fperm_SI_Woolf2021!$E$9:$E$93-AU$58))*(AU$58-Fperm_SI_Woolf2021!$E$9:$E$93)/10))),Fperm_SI_Woolf2021!$D$9:$D$93))</f>
        <v>0.72360808937356391</v>
      </c>
      <c r="AV65" s="51" cm="1">
        <f t="array" ref="AV65">MIN(1,SLOPE(Fperm_SI_Woolf2021!$F$9:$F$93*EXP(-Fperm_SI_Woolf2021!$I$9:$I$93*$C65*IF(AV$58=Fperm_SI_Woolf2021!$E$9:$E$93,1,EXP(LN((1.1*(Fperm_SI_Woolf2021!$E$9:$E$93-AV$58)-63.1579*EXP(-0.19*Fperm_SI_Woolf2021!$E$9:$E$93)+63.1579*EXP(-0.19*AV$58))/(Fperm_SI_Woolf2021!$E$9:$E$93-AV$58))*(AV$58-Fperm_SI_Woolf2021!$E$9:$E$93)/10))) + Fperm_SI_Woolf2021!$G$9:$G$93*EXP(-Fperm_SI_Woolf2021!$J$9:$J$93*$C65*IF(AV$58=Fperm_SI_Woolf2021!$E$9:$E$93,1,EXP(LN((1.1*(Fperm_SI_Woolf2021!$E$9:$E$93-AV$58)-63.1579*EXP(-0.19*Fperm_SI_Woolf2021!$E$9:$E$93)+63.1579*EXP(-0.19*AV$58))/(Fperm_SI_Woolf2021!$E$9:$E$93-AV$58))*(AV$58-Fperm_SI_Woolf2021!$E$9:$E$93)/10))) + Fperm_SI_Woolf2021!$H$9:$H$93*EXP(-Fperm_SI_Woolf2021!$K$9:$K$93*$C65*IF(AV$58=Fperm_SI_Woolf2021!$E$9:$E$93,1,EXP(LN((1.1*(Fperm_SI_Woolf2021!$E$9:$E$93-AV$58)-63.1579*EXP(-0.19*Fperm_SI_Woolf2021!$E$9:$E$93)+63.1579*EXP(-0.19*AV$58))/(Fperm_SI_Woolf2021!$E$9:$E$93-AV$58))*(AV$58-Fperm_SI_Woolf2021!$E$9:$E$93)/10))),Fperm_SI_Woolf2021!$D$9:$D$93)*AV$57+INTERCEPT(Fperm_SI_Woolf2021!$F$9:$F$93*EXP(-Fperm_SI_Woolf2021!$I$9:$I$93*$C65*IF(AV$58=Fperm_SI_Woolf2021!$E$9:$E$93,1,EXP(LN((1.1*(Fperm_SI_Woolf2021!$E$9:$E$93-AV$58)-63.1579*EXP(-0.19*Fperm_SI_Woolf2021!$E$9:$E$93)+63.1579*EXP(-0.19*AV$58))/(Fperm_SI_Woolf2021!$E$9:$E$93-AV$58))*(AV$58-Fperm_SI_Woolf2021!$E$9:$E$93)/10))) + Fperm_SI_Woolf2021!$G$9:$G$93*EXP(-Fperm_SI_Woolf2021!$J$9:$J$93*$C65*IF(AV$58=Fperm_SI_Woolf2021!$E$9:$E$93,1,EXP(LN((1.1*(Fperm_SI_Woolf2021!$E$9:$E$93-AV$58)-63.1579*EXP(-0.19*Fperm_SI_Woolf2021!$E$9:$E$93)+63.1579*EXP(-0.19*AV$58))/(Fperm_SI_Woolf2021!$E$9:$E$93-AV$58))*(AV$58-Fperm_SI_Woolf2021!$E$9:$E$93)/10))) + Fperm_SI_Woolf2021!$H$9:$H$93*EXP(-Fperm_SI_Woolf2021!$K$9:$K$93*$C65*IF(AV$58=Fperm_SI_Woolf2021!$E$9:$E$93,1,EXP(LN((1.1*(Fperm_SI_Woolf2021!$E$9:$E$93-AV$58)-63.1579*EXP(-0.19*Fperm_SI_Woolf2021!$E$9:$E$93)+63.1579*EXP(-0.19*AV$58))/(Fperm_SI_Woolf2021!$E$9:$E$93-AV$58))*(AV$58-Fperm_SI_Woolf2021!$E$9:$E$93)/10))),Fperm_SI_Woolf2021!$D$9:$D$93))</f>
        <v>0.69587347933247701</v>
      </c>
      <c r="AW65" s="51" cm="1">
        <f t="array" ref="AW65">MIN(1,SLOPE(Fperm_SI_Woolf2021!$F$9:$F$93*EXP(-Fperm_SI_Woolf2021!$I$9:$I$93*$C65*IF(AW$58=Fperm_SI_Woolf2021!$E$9:$E$93,1,EXP(LN((1.1*(Fperm_SI_Woolf2021!$E$9:$E$93-AW$58)-63.1579*EXP(-0.19*Fperm_SI_Woolf2021!$E$9:$E$93)+63.1579*EXP(-0.19*AW$58))/(Fperm_SI_Woolf2021!$E$9:$E$93-AW$58))*(AW$58-Fperm_SI_Woolf2021!$E$9:$E$93)/10))) + Fperm_SI_Woolf2021!$G$9:$G$93*EXP(-Fperm_SI_Woolf2021!$J$9:$J$93*$C65*IF(AW$58=Fperm_SI_Woolf2021!$E$9:$E$93,1,EXP(LN((1.1*(Fperm_SI_Woolf2021!$E$9:$E$93-AW$58)-63.1579*EXP(-0.19*Fperm_SI_Woolf2021!$E$9:$E$93)+63.1579*EXP(-0.19*AW$58))/(Fperm_SI_Woolf2021!$E$9:$E$93-AW$58))*(AW$58-Fperm_SI_Woolf2021!$E$9:$E$93)/10))) + Fperm_SI_Woolf2021!$H$9:$H$93*EXP(-Fperm_SI_Woolf2021!$K$9:$K$93*$C65*IF(AW$58=Fperm_SI_Woolf2021!$E$9:$E$93,1,EXP(LN((1.1*(Fperm_SI_Woolf2021!$E$9:$E$93-AW$58)-63.1579*EXP(-0.19*Fperm_SI_Woolf2021!$E$9:$E$93)+63.1579*EXP(-0.19*AW$58))/(Fperm_SI_Woolf2021!$E$9:$E$93-AW$58))*(AW$58-Fperm_SI_Woolf2021!$E$9:$E$93)/10))),Fperm_SI_Woolf2021!$D$9:$D$93)*AW$57+INTERCEPT(Fperm_SI_Woolf2021!$F$9:$F$93*EXP(-Fperm_SI_Woolf2021!$I$9:$I$93*$C65*IF(AW$58=Fperm_SI_Woolf2021!$E$9:$E$93,1,EXP(LN((1.1*(Fperm_SI_Woolf2021!$E$9:$E$93-AW$58)-63.1579*EXP(-0.19*Fperm_SI_Woolf2021!$E$9:$E$93)+63.1579*EXP(-0.19*AW$58))/(Fperm_SI_Woolf2021!$E$9:$E$93-AW$58))*(AW$58-Fperm_SI_Woolf2021!$E$9:$E$93)/10))) + Fperm_SI_Woolf2021!$G$9:$G$93*EXP(-Fperm_SI_Woolf2021!$J$9:$J$93*$C65*IF(AW$58=Fperm_SI_Woolf2021!$E$9:$E$93,1,EXP(LN((1.1*(Fperm_SI_Woolf2021!$E$9:$E$93-AW$58)-63.1579*EXP(-0.19*Fperm_SI_Woolf2021!$E$9:$E$93)+63.1579*EXP(-0.19*AW$58))/(Fperm_SI_Woolf2021!$E$9:$E$93-AW$58))*(AW$58-Fperm_SI_Woolf2021!$E$9:$E$93)/10))) + Fperm_SI_Woolf2021!$H$9:$H$93*EXP(-Fperm_SI_Woolf2021!$K$9:$K$93*$C65*IF(AW$58=Fperm_SI_Woolf2021!$E$9:$E$93,1,EXP(LN((1.1*(Fperm_SI_Woolf2021!$E$9:$E$93-AW$58)-63.1579*EXP(-0.19*Fperm_SI_Woolf2021!$E$9:$E$93)+63.1579*EXP(-0.19*AW$58))/(Fperm_SI_Woolf2021!$E$9:$E$93-AW$58))*(AW$58-Fperm_SI_Woolf2021!$E$9:$E$93)/10))),Fperm_SI_Woolf2021!$D$9:$D$93))</f>
        <v>1</v>
      </c>
      <c r="AX65" s="51" cm="1">
        <f t="array" ref="AX65">MIN(1,SLOPE(Fperm_SI_Woolf2021!$F$9:$F$93*EXP(-Fperm_SI_Woolf2021!$I$9:$I$93*$C65*IF(AX$58=Fperm_SI_Woolf2021!$E$9:$E$93,1,EXP(LN((1.1*(Fperm_SI_Woolf2021!$E$9:$E$93-AX$58)-63.1579*EXP(-0.19*Fperm_SI_Woolf2021!$E$9:$E$93)+63.1579*EXP(-0.19*AX$58))/(Fperm_SI_Woolf2021!$E$9:$E$93-AX$58))*(AX$58-Fperm_SI_Woolf2021!$E$9:$E$93)/10))) + Fperm_SI_Woolf2021!$G$9:$G$93*EXP(-Fperm_SI_Woolf2021!$J$9:$J$93*$C65*IF(AX$58=Fperm_SI_Woolf2021!$E$9:$E$93,1,EXP(LN((1.1*(Fperm_SI_Woolf2021!$E$9:$E$93-AX$58)-63.1579*EXP(-0.19*Fperm_SI_Woolf2021!$E$9:$E$93)+63.1579*EXP(-0.19*AX$58))/(Fperm_SI_Woolf2021!$E$9:$E$93-AX$58))*(AX$58-Fperm_SI_Woolf2021!$E$9:$E$93)/10))) + Fperm_SI_Woolf2021!$H$9:$H$93*EXP(-Fperm_SI_Woolf2021!$K$9:$K$93*$C65*IF(AX$58=Fperm_SI_Woolf2021!$E$9:$E$93,1,EXP(LN((1.1*(Fperm_SI_Woolf2021!$E$9:$E$93-AX$58)-63.1579*EXP(-0.19*Fperm_SI_Woolf2021!$E$9:$E$93)+63.1579*EXP(-0.19*AX$58))/(Fperm_SI_Woolf2021!$E$9:$E$93-AX$58))*(AX$58-Fperm_SI_Woolf2021!$E$9:$E$93)/10))),Fperm_SI_Woolf2021!$D$9:$D$93)*AX$57+INTERCEPT(Fperm_SI_Woolf2021!$F$9:$F$93*EXP(-Fperm_SI_Woolf2021!$I$9:$I$93*$C65*IF(AX$58=Fperm_SI_Woolf2021!$E$9:$E$93,1,EXP(LN((1.1*(Fperm_SI_Woolf2021!$E$9:$E$93-AX$58)-63.1579*EXP(-0.19*Fperm_SI_Woolf2021!$E$9:$E$93)+63.1579*EXP(-0.19*AX$58))/(Fperm_SI_Woolf2021!$E$9:$E$93-AX$58))*(AX$58-Fperm_SI_Woolf2021!$E$9:$E$93)/10))) + Fperm_SI_Woolf2021!$G$9:$G$93*EXP(-Fperm_SI_Woolf2021!$J$9:$J$93*$C65*IF(AX$58=Fperm_SI_Woolf2021!$E$9:$E$93,1,EXP(LN((1.1*(Fperm_SI_Woolf2021!$E$9:$E$93-AX$58)-63.1579*EXP(-0.19*Fperm_SI_Woolf2021!$E$9:$E$93)+63.1579*EXP(-0.19*AX$58))/(Fperm_SI_Woolf2021!$E$9:$E$93-AX$58))*(AX$58-Fperm_SI_Woolf2021!$E$9:$E$93)/10))) + Fperm_SI_Woolf2021!$H$9:$H$93*EXP(-Fperm_SI_Woolf2021!$K$9:$K$93*$C65*IF(AX$58=Fperm_SI_Woolf2021!$E$9:$E$93,1,EXP(LN((1.1*(Fperm_SI_Woolf2021!$E$9:$E$93-AX$58)-63.1579*EXP(-0.19*Fperm_SI_Woolf2021!$E$9:$E$93)+63.1579*EXP(-0.19*AX$58))/(Fperm_SI_Woolf2021!$E$9:$E$93-AX$58))*(AX$58-Fperm_SI_Woolf2021!$E$9:$E$93)/10))),Fperm_SI_Woolf2021!$D$9:$D$93))</f>
        <v>1</v>
      </c>
      <c r="AY65" s="51" cm="1">
        <f t="array" ref="AY65">MIN(1,SLOPE(Fperm_SI_Woolf2021!$F$9:$F$93*EXP(-Fperm_SI_Woolf2021!$I$9:$I$93*$C65*IF(AY$58=Fperm_SI_Woolf2021!$E$9:$E$93,1,EXP(LN((1.1*(Fperm_SI_Woolf2021!$E$9:$E$93-AY$58)-63.1579*EXP(-0.19*Fperm_SI_Woolf2021!$E$9:$E$93)+63.1579*EXP(-0.19*AY$58))/(Fperm_SI_Woolf2021!$E$9:$E$93-AY$58))*(AY$58-Fperm_SI_Woolf2021!$E$9:$E$93)/10))) + Fperm_SI_Woolf2021!$G$9:$G$93*EXP(-Fperm_SI_Woolf2021!$J$9:$J$93*$C65*IF(AY$58=Fperm_SI_Woolf2021!$E$9:$E$93,1,EXP(LN((1.1*(Fperm_SI_Woolf2021!$E$9:$E$93-AY$58)-63.1579*EXP(-0.19*Fperm_SI_Woolf2021!$E$9:$E$93)+63.1579*EXP(-0.19*AY$58))/(Fperm_SI_Woolf2021!$E$9:$E$93-AY$58))*(AY$58-Fperm_SI_Woolf2021!$E$9:$E$93)/10))) + Fperm_SI_Woolf2021!$H$9:$H$93*EXP(-Fperm_SI_Woolf2021!$K$9:$K$93*$C65*IF(AY$58=Fperm_SI_Woolf2021!$E$9:$E$93,1,EXP(LN((1.1*(Fperm_SI_Woolf2021!$E$9:$E$93-AY$58)-63.1579*EXP(-0.19*Fperm_SI_Woolf2021!$E$9:$E$93)+63.1579*EXP(-0.19*AY$58))/(Fperm_SI_Woolf2021!$E$9:$E$93-AY$58))*(AY$58-Fperm_SI_Woolf2021!$E$9:$E$93)/10))),Fperm_SI_Woolf2021!$D$9:$D$93)*AY$57+INTERCEPT(Fperm_SI_Woolf2021!$F$9:$F$93*EXP(-Fperm_SI_Woolf2021!$I$9:$I$93*$C65*IF(AY$58=Fperm_SI_Woolf2021!$E$9:$E$93,1,EXP(LN((1.1*(Fperm_SI_Woolf2021!$E$9:$E$93-AY$58)-63.1579*EXP(-0.19*Fperm_SI_Woolf2021!$E$9:$E$93)+63.1579*EXP(-0.19*AY$58))/(Fperm_SI_Woolf2021!$E$9:$E$93-AY$58))*(AY$58-Fperm_SI_Woolf2021!$E$9:$E$93)/10))) + Fperm_SI_Woolf2021!$G$9:$G$93*EXP(-Fperm_SI_Woolf2021!$J$9:$J$93*$C65*IF(AY$58=Fperm_SI_Woolf2021!$E$9:$E$93,1,EXP(LN((1.1*(Fperm_SI_Woolf2021!$E$9:$E$93-AY$58)-63.1579*EXP(-0.19*Fperm_SI_Woolf2021!$E$9:$E$93)+63.1579*EXP(-0.19*AY$58))/(Fperm_SI_Woolf2021!$E$9:$E$93-AY$58))*(AY$58-Fperm_SI_Woolf2021!$E$9:$E$93)/10))) + Fperm_SI_Woolf2021!$H$9:$H$93*EXP(-Fperm_SI_Woolf2021!$K$9:$K$93*$C65*IF(AY$58=Fperm_SI_Woolf2021!$E$9:$E$93,1,EXP(LN((1.1*(Fperm_SI_Woolf2021!$E$9:$E$93-AY$58)-63.1579*EXP(-0.19*Fperm_SI_Woolf2021!$E$9:$E$93)+63.1579*EXP(-0.19*AY$58))/(Fperm_SI_Woolf2021!$E$9:$E$93-AY$58))*(AY$58-Fperm_SI_Woolf2021!$E$9:$E$93)/10))),Fperm_SI_Woolf2021!$D$9:$D$93))</f>
        <v>1</v>
      </c>
      <c r="AZ65" s="51" cm="1">
        <f t="array" ref="AZ65">MIN(1,SLOPE(Fperm_SI_Woolf2021!$F$9:$F$93*EXP(-Fperm_SI_Woolf2021!$I$9:$I$93*$C65*IF(AZ$58=Fperm_SI_Woolf2021!$E$9:$E$93,1,EXP(LN((1.1*(Fperm_SI_Woolf2021!$E$9:$E$93-AZ$58)-63.1579*EXP(-0.19*Fperm_SI_Woolf2021!$E$9:$E$93)+63.1579*EXP(-0.19*AZ$58))/(Fperm_SI_Woolf2021!$E$9:$E$93-AZ$58))*(AZ$58-Fperm_SI_Woolf2021!$E$9:$E$93)/10))) + Fperm_SI_Woolf2021!$G$9:$G$93*EXP(-Fperm_SI_Woolf2021!$J$9:$J$93*$C65*IF(AZ$58=Fperm_SI_Woolf2021!$E$9:$E$93,1,EXP(LN((1.1*(Fperm_SI_Woolf2021!$E$9:$E$93-AZ$58)-63.1579*EXP(-0.19*Fperm_SI_Woolf2021!$E$9:$E$93)+63.1579*EXP(-0.19*AZ$58))/(Fperm_SI_Woolf2021!$E$9:$E$93-AZ$58))*(AZ$58-Fperm_SI_Woolf2021!$E$9:$E$93)/10))) + Fperm_SI_Woolf2021!$H$9:$H$93*EXP(-Fperm_SI_Woolf2021!$K$9:$K$93*$C65*IF(AZ$58=Fperm_SI_Woolf2021!$E$9:$E$93,1,EXP(LN((1.1*(Fperm_SI_Woolf2021!$E$9:$E$93-AZ$58)-63.1579*EXP(-0.19*Fperm_SI_Woolf2021!$E$9:$E$93)+63.1579*EXP(-0.19*AZ$58))/(Fperm_SI_Woolf2021!$E$9:$E$93-AZ$58))*(AZ$58-Fperm_SI_Woolf2021!$E$9:$E$93)/10))),Fperm_SI_Woolf2021!$D$9:$D$93)*AZ$57+INTERCEPT(Fperm_SI_Woolf2021!$F$9:$F$93*EXP(-Fperm_SI_Woolf2021!$I$9:$I$93*$C65*IF(AZ$58=Fperm_SI_Woolf2021!$E$9:$E$93,1,EXP(LN((1.1*(Fperm_SI_Woolf2021!$E$9:$E$93-AZ$58)-63.1579*EXP(-0.19*Fperm_SI_Woolf2021!$E$9:$E$93)+63.1579*EXP(-0.19*AZ$58))/(Fperm_SI_Woolf2021!$E$9:$E$93-AZ$58))*(AZ$58-Fperm_SI_Woolf2021!$E$9:$E$93)/10))) + Fperm_SI_Woolf2021!$G$9:$G$93*EXP(-Fperm_SI_Woolf2021!$J$9:$J$93*$C65*IF(AZ$58=Fperm_SI_Woolf2021!$E$9:$E$93,1,EXP(LN((1.1*(Fperm_SI_Woolf2021!$E$9:$E$93-AZ$58)-63.1579*EXP(-0.19*Fperm_SI_Woolf2021!$E$9:$E$93)+63.1579*EXP(-0.19*AZ$58))/(Fperm_SI_Woolf2021!$E$9:$E$93-AZ$58))*(AZ$58-Fperm_SI_Woolf2021!$E$9:$E$93)/10))) + Fperm_SI_Woolf2021!$H$9:$H$93*EXP(-Fperm_SI_Woolf2021!$K$9:$K$93*$C65*IF(AZ$58=Fperm_SI_Woolf2021!$E$9:$E$93,1,EXP(LN((1.1*(Fperm_SI_Woolf2021!$E$9:$E$93-AZ$58)-63.1579*EXP(-0.19*Fperm_SI_Woolf2021!$E$9:$E$93)+63.1579*EXP(-0.19*AZ$58))/(Fperm_SI_Woolf2021!$E$9:$E$93-AZ$58))*(AZ$58-Fperm_SI_Woolf2021!$E$9:$E$93)/10))),Fperm_SI_Woolf2021!$D$9:$D$93))</f>
        <v>0.98004548950292492</v>
      </c>
      <c r="BA65" s="51" cm="1">
        <f t="array" ref="BA65">MIN(1,SLOPE(Fperm_SI_Woolf2021!$F$9:$F$93*EXP(-Fperm_SI_Woolf2021!$I$9:$I$93*$C65*IF(BA$58=Fperm_SI_Woolf2021!$E$9:$E$93,1,EXP(LN((1.1*(Fperm_SI_Woolf2021!$E$9:$E$93-BA$58)-63.1579*EXP(-0.19*Fperm_SI_Woolf2021!$E$9:$E$93)+63.1579*EXP(-0.19*BA$58))/(Fperm_SI_Woolf2021!$E$9:$E$93-BA$58))*(BA$58-Fperm_SI_Woolf2021!$E$9:$E$93)/10))) + Fperm_SI_Woolf2021!$G$9:$G$93*EXP(-Fperm_SI_Woolf2021!$J$9:$J$93*$C65*IF(BA$58=Fperm_SI_Woolf2021!$E$9:$E$93,1,EXP(LN((1.1*(Fperm_SI_Woolf2021!$E$9:$E$93-BA$58)-63.1579*EXP(-0.19*Fperm_SI_Woolf2021!$E$9:$E$93)+63.1579*EXP(-0.19*BA$58))/(Fperm_SI_Woolf2021!$E$9:$E$93-BA$58))*(BA$58-Fperm_SI_Woolf2021!$E$9:$E$93)/10))) + Fperm_SI_Woolf2021!$H$9:$H$93*EXP(-Fperm_SI_Woolf2021!$K$9:$K$93*$C65*IF(BA$58=Fperm_SI_Woolf2021!$E$9:$E$93,1,EXP(LN((1.1*(Fperm_SI_Woolf2021!$E$9:$E$93-BA$58)-63.1579*EXP(-0.19*Fperm_SI_Woolf2021!$E$9:$E$93)+63.1579*EXP(-0.19*BA$58))/(Fperm_SI_Woolf2021!$E$9:$E$93-BA$58))*(BA$58-Fperm_SI_Woolf2021!$E$9:$E$93)/10))),Fperm_SI_Woolf2021!$D$9:$D$93)*BA$57+INTERCEPT(Fperm_SI_Woolf2021!$F$9:$F$93*EXP(-Fperm_SI_Woolf2021!$I$9:$I$93*$C65*IF(BA$58=Fperm_SI_Woolf2021!$E$9:$E$93,1,EXP(LN((1.1*(Fperm_SI_Woolf2021!$E$9:$E$93-BA$58)-63.1579*EXP(-0.19*Fperm_SI_Woolf2021!$E$9:$E$93)+63.1579*EXP(-0.19*BA$58))/(Fperm_SI_Woolf2021!$E$9:$E$93-BA$58))*(BA$58-Fperm_SI_Woolf2021!$E$9:$E$93)/10))) + Fperm_SI_Woolf2021!$G$9:$G$93*EXP(-Fperm_SI_Woolf2021!$J$9:$J$93*$C65*IF(BA$58=Fperm_SI_Woolf2021!$E$9:$E$93,1,EXP(LN((1.1*(Fperm_SI_Woolf2021!$E$9:$E$93-BA$58)-63.1579*EXP(-0.19*Fperm_SI_Woolf2021!$E$9:$E$93)+63.1579*EXP(-0.19*BA$58))/(Fperm_SI_Woolf2021!$E$9:$E$93-BA$58))*(BA$58-Fperm_SI_Woolf2021!$E$9:$E$93)/10))) + Fperm_SI_Woolf2021!$H$9:$H$93*EXP(-Fperm_SI_Woolf2021!$K$9:$K$93*$C65*IF(BA$58=Fperm_SI_Woolf2021!$E$9:$E$93,1,EXP(LN((1.1*(Fperm_SI_Woolf2021!$E$9:$E$93-BA$58)-63.1579*EXP(-0.19*Fperm_SI_Woolf2021!$E$9:$E$93)+63.1579*EXP(-0.19*BA$58))/(Fperm_SI_Woolf2021!$E$9:$E$93-BA$58))*(BA$58-Fperm_SI_Woolf2021!$E$9:$E$93)/10))),Fperm_SI_Woolf2021!$D$9:$D$93))</f>
        <v>0.95078025169038916</v>
      </c>
      <c r="BB65" s="51" cm="1">
        <f t="array" ref="BB65">MIN(1,SLOPE(Fperm_SI_Woolf2021!$F$9:$F$93*EXP(-Fperm_SI_Woolf2021!$I$9:$I$93*$C65*IF(BB$58=Fperm_SI_Woolf2021!$E$9:$E$93,1,EXP(LN((1.1*(Fperm_SI_Woolf2021!$E$9:$E$93-BB$58)-63.1579*EXP(-0.19*Fperm_SI_Woolf2021!$E$9:$E$93)+63.1579*EXP(-0.19*BB$58))/(Fperm_SI_Woolf2021!$E$9:$E$93-BB$58))*(BB$58-Fperm_SI_Woolf2021!$E$9:$E$93)/10))) + Fperm_SI_Woolf2021!$G$9:$G$93*EXP(-Fperm_SI_Woolf2021!$J$9:$J$93*$C65*IF(BB$58=Fperm_SI_Woolf2021!$E$9:$E$93,1,EXP(LN((1.1*(Fperm_SI_Woolf2021!$E$9:$E$93-BB$58)-63.1579*EXP(-0.19*Fperm_SI_Woolf2021!$E$9:$E$93)+63.1579*EXP(-0.19*BB$58))/(Fperm_SI_Woolf2021!$E$9:$E$93-BB$58))*(BB$58-Fperm_SI_Woolf2021!$E$9:$E$93)/10))) + Fperm_SI_Woolf2021!$H$9:$H$93*EXP(-Fperm_SI_Woolf2021!$K$9:$K$93*$C65*IF(BB$58=Fperm_SI_Woolf2021!$E$9:$E$93,1,EXP(LN((1.1*(Fperm_SI_Woolf2021!$E$9:$E$93-BB$58)-63.1579*EXP(-0.19*Fperm_SI_Woolf2021!$E$9:$E$93)+63.1579*EXP(-0.19*BB$58))/(Fperm_SI_Woolf2021!$E$9:$E$93-BB$58))*(BB$58-Fperm_SI_Woolf2021!$E$9:$E$93)/10))),Fperm_SI_Woolf2021!$D$9:$D$93)*BB$57+INTERCEPT(Fperm_SI_Woolf2021!$F$9:$F$93*EXP(-Fperm_SI_Woolf2021!$I$9:$I$93*$C65*IF(BB$58=Fperm_SI_Woolf2021!$E$9:$E$93,1,EXP(LN((1.1*(Fperm_SI_Woolf2021!$E$9:$E$93-BB$58)-63.1579*EXP(-0.19*Fperm_SI_Woolf2021!$E$9:$E$93)+63.1579*EXP(-0.19*BB$58))/(Fperm_SI_Woolf2021!$E$9:$E$93-BB$58))*(BB$58-Fperm_SI_Woolf2021!$E$9:$E$93)/10))) + Fperm_SI_Woolf2021!$G$9:$G$93*EXP(-Fperm_SI_Woolf2021!$J$9:$J$93*$C65*IF(BB$58=Fperm_SI_Woolf2021!$E$9:$E$93,1,EXP(LN((1.1*(Fperm_SI_Woolf2021!$E$9:$E$93-BB$58)-63.1579*EXP(-0.19*Fperm_SI_Woolf2021!$E$9:$E$93)+63.1579*EXP(-0.19*BB$58))/(Fperm_SI_Woolf2021!$E$9:$E$93-BB$58))*(BB$58-Fperm_SI_Woolf2021!$E$9:$E$93)/10))) + Fperm_SI_Woolf2021!$H$9:$H$93*EXP(-Fperm_SI_Woolf2021!$K$9:$K$93*$C65*IF(BB$58=Fperm_SI_Woolf2021!$E$9:$E$93,1,EXP(LN((1.1*(Fperm_SI_Woolf2021!$E$9:$E$93-BB$58)-63.1579*EXP(-0.19*Fperm_SI_Woolf2021!$E$9:$E$93)+63.1579*EXP(-0.19*BB$58))/(Fperm_SI_Woolf2021!$E$9:$E$93-BB$58))*(BB$58-Fperm_SI_Woolf2021!$E$9:$E$93)/10))),Fperm_SI_Woolf2021!$D$9:$D$93))</f>
        <v>0.92151501387785351</v>
      </c>
      <c r="BC65" s="51" cm="1">
        <f t="array" ref="BC65">MIN(1,SLOPE(Fperm_SI_Woolf2021!$F$9:$F$93*EXP(-Fperm_SI_Woolf2021!$I$9:$I$93*$C65*IF(BC$58=Fperm_SI_Woolf2021!$E$9:$E$93,1,EXP(LN((1.1*(Fperm_SI_Woolf2021!$E$9:$E$93-BC$58)-63.1579*EXP(-0.19*Fperm_SI_Woolf2021!$E$9:$E$93)+63.1579*EXP(-0.19*BC$58))/(Fperm_SI_Woolf2021!$E$9:$E$93-BC$58))*(BC$58-Fperm_SI_Woolf2021!$E$9:$E$93)/10))) + Fperm_SI_Woolf2021!$G$9:$G$93*EXP(-Fperm_SI_Woolf2021!$J$9:$J$93*$C65*IF(BC$58=Fperm_SI_Woolf2021!$E$9:$E$93,1,EXP(LN((1.1*(Fperm_SI_Woolf2021!$E$9:$E$93-BC$58)-63.1579*EXP(-0.19*Fperm_SI_Woolf2021!$E$9:$E$93)+63.1579*EXP(-0.19*BC$58))/(Fperm_SI_Woolf2021!$E$9:$E$93-BC$58))*(BC$58-Fperm_SI_Woolf2021!$E$9:$E$93)/10))) + Fperm_SI_Woolf2021!$H$9:$H$93*EXP(-Fperm_SI_Woolf2021!$K$9:$K$93*$C65*IF(BC$58=Fperm_SI_Woolf2021!$E$9:$E$93,1,EXP(LN((1.1*(Fperm_SI_Woolf2021!$E$9:$E$93-BC$58)-63.1579*EXP(-0.19*Fperm_SI_Woolf2021!$E$9:$E$93)+63.1579*EXP(-0.19*BC$58))/(Fperm_SI_Woolf2021!$E$9:$E$93-BC$58))*(BC$58-Fperm_SI_Woolf2021!$E$9:$E$93)/10))),Fperm_SI_Woolf2021!$D$9:$D$93)*BC$57+INTERCEPT(Fperm_SI_Woolf2021!$F$9:$F$93*EXP(-Fperm_SI_Woolf2021!$I$9:$I$93*$C65*IF(BC$58=Fperm_SI_Woolf2021!$E$9:$E$93,1,EXP(LN((1.1*(Fperm_SI_Woolf2021!$E$9:$E$93-BC$58)-63.1579*EXP(-0.19*Fperm_SI_Woolf2021!$E$9:$E$93)+63.1579*EXP(-0.19*BC$58))/(Fperm_SI_Woolf2021!$E$9:$E$93-BC$58))*(BC$58-Fperm_SI_Woolf2021!$E$9:$E$93)/10))) + Fperm_SI_Woolf2021!$G$9:$G$93*EXP(-Fperm_SI_Woolf2021!$J$9:$J$93*$C65*IF(BC$58=Fperm_SI_Woolf2021!$E$9:$E$93,1,EXP(LN((1.1*(Fperm_SI_Woolf2021!$E$9:$E$93-BC$58)-63.1579*EXP(-0.19*Fperm_SI_Woolf2021!$E$9:$E$93)+63.1579*EXP(-0.19*BC$58))/(Fperm_SI_Woolf2021!$E$9:$E$93-BC$58))*(BC$58-Fperm_SI_Woolf2021!$E$9:$E$93)/10))) + Fperm_SI_Woolf2021!$H$9:$H$93*EXP(-Fperm_SI_Woolf2021!$K$9:$K$93*$C65*IF(BC$58=Fperm_SI_Woolf2021!$E$9:$E$93,1,EXP(LN((1.1*(Fperm_SI_Woolf2021!$E$9:$E$93-BC$58)-63.1579*EXP(-0.19*Fperm_SI_Woolf2021!$E$9:$E$93)+63.1579*EXP(-0.19*BC$58))/(Fperm_SI_Woolf2021!$E$9:$E$93-BC$58))*(BC$58-Fperm_SI_Woolf2021!$E$9:$E$93)/10))),Fperm_SI_Woolf2021!$D$9:$D$93))</f>
        <v>0.89224977606531775</v>
      </c>
      <c r="BD65" s="51" cm="1">
        <f t="array" ref="BD65">MIN(1,SLOPE(Fperm_SI_Woolf2021!$F$9:$F$93*EXP(-Fperm_SI_Woolf2021!$I$9:$I$93*$C65*IF(BD$58=Fperm_SI_Woolf2021!$E$9:$E$93,1,EXP(LN((1.1*(Fperm_SI_Woolf2021!$E$9:$E$93-BD$58)-63.1579*EXP(-0.19*Fperm_SI_Woolf2021!$E$9:$E$93)+63.1579*EXP(-0.19*BD$58))/(Fperm_SI_Woolf2021!$E$9:$E$93-BD$58))*(BD$58-Fperm_SI_Woolf2021!$E$9:$E$93)/10))) + Fperm_SI_Woolf2021!$G$9:$G$93*EXP(-Fperm_SI_Woolf2021!$J$9:$J$93*$C65*IF(BD$58=Fperm_SI_Woolf2021!$E$9:$E$93,1,EXP(LN((1.1*(Fperm_SI_Woolf2021!$E$9:$E$93-BD$58)-63.1579*EXP(-0.19*Fperm_SI_Woolf2021!$E$9:$E$93)+63.1579*EXP(-0.19*BD$58))/(Fperm_SI_Woolf2021!$E$9:$E$93-BD$58))*(BD$58-Fperm_SI_Woolf2021!$E$9:$E$93)/10))) + Fperm_SI_Woolf2021!$H$9:$H$93*EXP(-Fperm_SI_Woolf2021!$K$9:$K$93*$C65*IF(BD$58=Fperm_SI_Woolf2021!$E$9:$E$93,1,EXP(LN((1.1*(Fperm_SI_Woolf2021!$E$9:$E$93-BD$58)-63.1579*EXP(-0.19*Fperm_SI_Woolf2021!$E$9:$E$93)+63.1579*EXP(-0.19*BD$58))/(Fperm_SI_Woolf2021!$E$9:$E$93-BD$58))*(BD$58-Fperm_SI_Woolf2021!$E$9:$E$93)/10))),Fperm_SI_Woolf2021!$D$9:$D$93)*BD$57+INTERCEPT(Fperm_SI_Woolf2021!$F$9:$F$93*EXP(-Fperm_SI_Woolf2021!$I$9:$I$93*$C65*IF(BD$58=Fperm_SI_Woolf2021!$E$9:$E$93,1,EXP(LN((1.1*(Fperm_SI_Woolf2021!$E$9:$E$93-BD$58)-63.1579*EXP(-0.19*Fperm_SI_Woolf2021!$E$9:$E$93)+63.1579*EXP(-0.19*BD$58))/(Fperm_SI_Woolf2021!$E$9:$E$93-BD$58))*(BD$58-Fperm_SI_Woolf2021!$E$9:$E$93)/10))) + Fperm_SI_Woolf2021!$G$9:$G$93*EXP(-Fperm_SI_Woolf2021!$J$9:$J$93*$C65*IF(BD$58=Fperm_SI_Woolf2021!$E$9:$E$93,1,EXP(LN((1.1*(Fperm_SI_Woolf2021!$E$9:$E$93-BD$58)-63.1579*EXP(-0.19*Fperm_SI_Woolf2021!$E$9:$E$93)+63.1579*EXP(-0.19*BD$58))/(Fperm_SI_Woolf2021!$E$9:$E$93-BD$58))*(BD$58-Fperm_SI_Woolf2021!$E$9:$E$93)/10))) + Fperm_SI_Woolf2021!$H$9:$H$93*EXP(-Fperm_SI_Woolf2021!$K$9:$K$93*$C65*IF(BD$58=Fperm_SI_Woolf2021!$E$9:$E$93,1,EXP(LN((1.1*(Fperm_SI_Woolf2021!$E$9:$E$93-BD$58)-63.1579*EXP(-0.19*Fperm_SI_Woolf2021!$E$9:$E$93)+63.1579*EXP(-0.19*BD$58))/(Fperm_SI_Woolf2021!$E$9:$E$93-BD$58))*(BD$58-Fperm_SI_Woolf2021!$E$9:$E$93)/10))),Fperm_SI_Woolf2021!$D$9:$D$93))</f>
        <v>0.86298453825278199</v>
      </c>
      <c r="BE65" s="51" cm="1">
        <f t="array" ref="BE65">MIN(1,SLOPE(Fperm_SI_Woolf2021!$F$9:$F$93*EXP(-Fperm_SI_Woolf2021!$I$9:$I$93*$C65*IF(BE$58=Fperm_SI_Woolf2021!$E$9:$E$93,1,EXP(LN((1.1*(Fperm_SI_Woolf2021!$E$9:$E$93-BE$58)-63.1579*EXP(-0.19*Fperm_SI_Woolf2021!$E$9:$E$93)+63.1579*EXP(-0.19*BE$58))/(Fperm_SI_Woolf2021!$E$9:$E$93-BE$58))*(BE$58-Fperm_SI_Woolf2021!$E$9:$E$93)/10))) + Fperm_SI_Woolf2021!$G$9:$G$93*EXP(-Fperm_SI_Woolf2021!$J$9:$J$93*$C65*IF(BE$58=Fperm_SI_Woolf2021!$E$9:$E$93,1,EXP(LN((1.1*(Fperm_SI_Woolf2021!$E$9:$E$93-BE$58)-63.1579*EXP(-0.19*Fperm_SI_Woolf2021!$E$9:$E$93)+63.1579*EXP(-0.19*BE$58))/(Fperm_SI_Woolf2021!$E$9:$E$93-BE$58))*(BE$58-Fperm_SI_Woolf2021!$E$9:$E$93)/10))) + Fperm_SI_Woolf2021!$H$9:$H$93*EXP(-Fperm_SI_Woolf2021!$K$9:$K$93*$C65*IF(BE$58=Fperm_SI_Woolf2021!$E$9:$E$93,1,EXP(LN((1.1*(Fperm_SI_Woolf2021!$E$9:$E$93-BE$58)-63.1579*EXP(-0.19*Fperm_SI_Woolf2021!$E$9:$E$93)+63.1579*EXP(-0.19*BE$58))/(Fperm_SI_Woolf2021!$E$9:$E$93-BE$58))*(BE$58-Fperm_SI_Woolf2021!$E$9:$E$93)/10))),Fperm_SI_Woolf2021!$D$9:$D$93)*BE$57+INTERCEPT(Fperm_SI_Woolf2021!$F$9:$F$93*EXP(-Fperm_SI_Woolf2021!$I$9:$I$93*$C65*IF(BE$58=Fperm_SI_Woolf2021!$E$9:$E$93,1,EXP(LN((1.1*(Fperm_SI_Woolf2021!$E$9:$E$93-BE$58)-63.1579*EXP(-0.19*Fperm_SI_Woolf2021!$E$9:$E$93)+63.1579*EXP(-0.19*BE$58))/(Fperm_SI_Woolf2021!$E$9:$E$93-BE$58))*(BE$58-Fperm_SI_Woolf2021!$E$9:$E$93)/10))) + Fperm_SI_Woolf2021!$G$9:$G$93*EXP(-Fperm_SI_Woolf2021!$J$9:$J$93*$C65*IF(BE$58=Fperm_SI_Woolf2021!$E$9:$E$93,1,EXP(LN((1.1*(Fperm_SI_Woolf2021!$E$9:$E$93-BE$58)-63.1579*EXP(-0.19*Fperm_SI_Woolf2021!$E$9:$E$93)+63.1579*EXP(-0.19*BE$58))/(Fperm_SI_Woolf2021!$E$9:$E$93-BE$58))*(BE$58-Fperm_SI_Woolf2021!$E$9:$E$93)/10))) + Fperm_SI_Woolf2021!$H$9:$H$93*EXP(-Fperm_SI_Woolf2021!$K$9:$K$93*$C65*IF(BE$58=Fperm_SI_Woolf2021!$E$9:$E$93,1,EXP(LN((1.1*(Fperm_SI_Woolf2021!$E$9:$E$93-BE$58)-63.1579*EXP(-0.19*Fperm_SI_Woolf2021!$E$9:$E$93)+63.1579*EXP(-0.19*BE$58))/(Fperm_SI_Woolf2021!$E$9:$E$93-BE$58))*(BE$58-Fperm_SI_Woolf2021!$E$9:$E$93)/10))),Fperm_SI_Woolf2021!$D$9:$D$93))</f>
        <v>0.83371930044024622</v>
      </c>
      <c r="BF65" s="51" cm="1">
        <f t="array" ref="BF65">MIN(1,SLOPE(Fperm_SI_Woolf2021!$F$9:$F$93*EXP(-Fperm_SI_Woolf2021!$I$9:$I$93*$C65*IF(BF$58=Fperm_SI_Woolf2021!$E$9:$E$93,1,EXP(LN((1.1*(Fperm_SI_Woolf2021!$E$9:$E$93-BF$58)-63.1579*EXP(-0.19*Fperm_SI_Woolf2021!$E$9:$E$93)+63.1579*EXP(-0.19*BF$58))/(Fperm_SI_Woolf2021!$E$9:$E$93-BF$58))*(BF$58-Fperm_SI_Woolf2021!$E$9:$E$93)/10))) + Fperm_SI_Woolf2021!$G$9:$G$93*EXP(-Fperm_SI_Woolf2021!$J$9:$J$93*$C65*IF(BF$58=Fperm_SI_Woolf2021!$E$9:$E$93,1,EXP(LN((1.1*(Fperm_SI_Woolf2021!$E$9:$E$93-BF$58)-63.1579*EXP(-0.19*Fperm_SI_Woolf2021!$E$9:$E$93)+63.1579*EXP(-0.19*BF$58))/(Fperm_SI_Woolf2021!$E$9:$E$93-BF$58))*(BF$58-Fperm_SI_Woolf2021!$E$9:$E$93)/10))) + Fperm_SI_Woolf2021!$H$9:$H$93*EXP(-Fperm_SI_Woolf2021!$K$9:$K$93*$C65*IF(BF$58=Fperm_SI_Woolf2021!$E$9:$E$93,1,EXP(LN((1.1*(Fperm_SI_Woolf2021!$E$9:$E$93-BF$58)-63.1579*EXP(-0.19*Fperm_SI_Woolf2021!$E$9:$E$93)+63.1579*EXP(-0.19*BF$58))/(Fperm_SI_Woolf2021!$E$9:$E$93-BF$58))*(BF$58-Fperm_SI_Woolf2021!$E$9:$E$93)/10))),Fperm_SI_Woolf2021!$D$9:$D$93)*BF$57+INTERCEPT(Fperm_SI_Woolf2021!$F$9:$F$93*EXP(-Fperm_SI_Woolf2021!$I$9:$I$93*$C65*IF(BF$58=Fperm_SI_Woolf2021!$E$9:$E$93,1,EXP(LN((1.1*(Fperm_SI_Woolf2021!$E$9:$E$93-BF$58)-63.1579*EXP(-0.19*Fperm_SI_Woolf2021!$E$9:$E$93)+63.1579*EXP(-0.19*BF$58))/(Fperm_SI_Woolf2021!$E$9:$E$93-BF$58))*(BF$58-Fperm_SI_Woolf2021!$E$9:$E$93)/10))) + Fperm_SI_Woolf2021!$G$9:$G$93*EXP(-Fperm_SI_Woolf2021!$J$9:$J$93*$C65*IF(BF$58=Fperm_SI_Woolf2021!$E$9:$E$93,1,EXP(LN((1.1*(Fperm_SI_Woolf2021!$E$9:$E$93-BF$58)-63.1579*EXP(-0.19*Fperm_SI_Woolf2021!$E$9:$E$93)+63.1579*EXP(-0.19*BF$58))/(Fperm_SI_Woolf2021!$E$9:$E$93-BF$58))*(BF$58-Fperm_SI_Woolf2021!$E$9:$E$93)/10))) + Fperm_SI_Woolf2021!$H$9:$H$93*EXP(-Fperm_SI_Woolf2021!$K$9:$K$93*$C65*IF(BF$58=Fperm_SI_Woolf2021!$E$9:$E$93,1,EXP(LN((1.1*(Fperm_SI_Woolf2021!$E$9:$E$93-BF$58)-63.1579*EXP(-0.19*Fperm_SI_Woolf2021!$E$9:$E$93)+63.1579*EXP(-0.19*BF$58))/(Fperm_SI_Woolf2021!$E$9:$E$93-BF$58))*(BF$58-Fperm_SI_Woolf2021!$E$9:$E$93)/10))),Fperm_SI_Woolf2021!$D$9:$D$93))</f>
        <v>0.80445406262771058</v>
      </c>
      <c r="BG65" s="51" cm="1">
        <f t="array" ref="BG65">MIN(1,SLOPE(Fperm_SI_Woolf2021!$F$9:$F$93*EXP(-Fperm_SI_Woolf2021!$I$9:$I$93*$C65*IF(BG$58=Fperm_SI_Woolf2021!$E$9:$E$93,1,EXP(LN((1.1*(Fperm_SI_Woolf2021!$E$9:$E$93-BG$58)-63.1579*EXP(-0.19*Fperm_SI_Woolf2021!$E$9:$E$93)+63.1579*EXP(-0.19*BG$58))/(Fperm_SI_Woolf2021!$E$9:$E$93-BG$58))*(BG$58-Fperm_SI_Woolf2021!$E$9:$E$93)/10))) + Fperm_SI_Woolf2021!$G$9:$G$93*EXP(-Fperm_SI_Woolf2021!$J$9:$J$93*$C65*IF(BG$58=Fperm_SI_Woolf2021!$E$9:$E$93,1,EXP(LN((1.1*(Fperm_SI_Woolf2021!$E$9:$E$93-BG$58)-63.1579*EXP(-0.19*Fperm_SI_Woolf2021!$E$9:$E$93)+63.1579*EXP(-0.19*BG$58))/(Fperm_SI_Woolf2021!$E$9:$E$93-BG$58))*(BG$58-Fperm_SI_Woolf2021!$E$9:$E$93)/10))) + Fperm_SI_Woolf2021!$H$9:$H$93*EXP(-Fperm_SI_Woolf2021!$K$9:$K$93*$C65*IF(BG$58=Fperm_SI_Woolf2021!$E$9:$E$93,1,EXP(LN((1.1*(Fperm_SI_Woolf2021!$E$9:$E$93-BG$58)-63.1579*EXP(-0.19*Fperm_SI_Woolf2021!$E$9:$E$93)+63.1579*EXP(-0.19*BG$58))/(Fperm_SI_Woolf2021!$E$9:$E$93-BG$58))*(BG$58-Fperm_SI_Woolf2021!$E$9:$E$93)/10))),Fperm_SI_Woolf2021!$D$9:$D$93)*BG$57+INTERCEPT(Fperm_SI_Woolf2021!$F$9:$F$93*EXP(-Fperm_SI_Woolf2021!$I$9:$I$93*$C65*IF(BG$58=Fperm_SI_Woolf2021!$E$9:$E$93,1,EXP(LN((1.1*(Fperm_SI_Woolf2021!$E$9:$E$93-BG$58)-63.1579*EXP(-0.19*Fperm_SI_Woolf2021!$E$9:$E$93)+63.1579*EXP(-0.19*BG$58))/(Fperm_SI_Woolf2021!$E$9:$E$93-BG$58))*(BG$58-Fperm_SI_Woolf2021!$E$9:$E$93)/10))) + Fperm_SI_Woolf2021!$G$9:$G$93*EXP(-Fperm_SI_Woolf2021!$J$9:$J$93*$C65*IF(BG$58=Fperm_SI_Woolf2021!$E$9:$E$93,1,EXP(LN((1.1*(Fperm_SI_Woolf2021!$E$9:$E$93-BG$58)-63.1579*EXP(-0.19*Fperm_SI_Woolf2021!$E$9:$E$93)+63.1579*EXP(-0.19*BG$58))/(Fperm_SI_Woolf2021!$E$9:$E$93-BG$58))*(BG$58-Fperm_SI_Woolf2021!$E$9:$E$93)/10))) + Fperm_SI_Woolf2021!$H$9:$H$93*EXP(-Fperm_SI_Woolf2021!$K$9:$K$93*$C65*IF(BG$58=Fperm_SI_Woolf2021!$E$9:$E$93,1,EXP(LN((1.1*(Fperm_SI_Woolf2021!$E$9:$E$93-BG$58)-63.1579*EXP(-0.19*Fperm_SI_Woolf2021!$E$9:$E$93)+63.1579*EXP(-0.19*BG$58))/(Fperm_SI_Woolf2021!$E$9:$E$93-BG$58))*(BG$58-Fperm_SI_Woolf2021!$E$9:$E$93)/10))),Fperm_SI_Woolf2021!$D$9:$D$93))</f>
        <v>0.77518882481517482</v>
      </c>
      <c r="BH65" s="51" cm="1">
        <f t="array" ref="BH65">MIN(1,SLOPE(Fperm_SI_Woolf2021!$F$9:$F$93*EXP(-Fperm_SI_Woolf2021!$I$9:$I$93*$C65*IF(BH$58=Fperm_SI_Woolf2021!$E$9:$E$93,1,EXP(LN((1.1*(Fperm_SI_Woolf2021!$E$9:$E$93-BH$58)-63.1579*EXP(-0.19*Fperm_SI_Woolf2021!$E$9:$E$93)+63.1579*EXP(-0.19*BH$58))/(Fperm_SI_Woolf2021!$E$9:$E$93-BH$58))*(BH$58-Fperm_SI_Woolf2021!$E$9:$E$93)/10))) + Fperm_SI_Woolf2021!$G$9:$G$93*EXP(-Fperm_SI_Woolf2021!$J$9:$J$93*$C65*IF(BH$58=Fperm_SI_Woolf2021!$E$9:$E$93,1,EXP(LN((1.1*(Fperm_SI_Woolf2021!$E$9:$E$93-BH$58)-63.1579*EXP(-0.19*Fperm_SI_Woolf2021!$E$9:$E$93)+63.1579*EXP(-0.19*BH$58))/(Fperm_SI_Woolf2021!$E$9:$E$93-BH$58))*(BH$58-Fperm_SI_Woolf2021!$E$9:$E$93)/10))) + Fperm_SI_Woolf2021!$H$9:$H$93*EXP(-Fperm_SI_Woolf2021!$K$9:$K$93*$C65*IF(BH$58=Fperm_SI_Woolf2021!$E$9:$E$93,1,EXP(LN((1.1*(Fperm_SI_Woolf2021!$E$9:$E$93-BH$58)-63.1579*EXP(-0.19*Fperm_SI_Woolf2021!$E$9:$E$93)+63.1579*EXP(-0.19*BH$58))/(Fperm_SI_Woolf2021!$E$9:$E$93-BH$58))*(BH$58-Fperm_SI_Woolf2021!$E$9:$E$93)/10))),Fperm_SI_Woolf2021!$D$9:$D$93)*BH$57+INTERCEPT(Fperm_SI_Woolf2021!$F$9:$F$93*EXP(-Fperm_SI_Woolf2021!$I$9:$I$93*$C65*IF(BH$58=Fperm_SI_Woolf2021!$E$9:$E$93,1,EXP(LN((1.1*(Fperm_SI_Woolf2021!$E$9:$E$93-BH$58)-63.1579*EXP(-0.19*Fperm_SI_Woolf2021!$E$9:$E$93)+63.1579*EXP(-0.19*BH$58))/(Fperm_SI_Woolf2021!$E$9:$E$93-BH$58))*(BH$58-Fperm_SI_Woolf2021!$E$9:$E$93)/10))) + Fperm_SI_Woolf2021!$G$9:$G$93*EXP(-Fperm_SI_Woolf2021!$J$9:$J$93*$C65*IF(BH$58=Fperm_SI_Woolf2021!$E$9:$E$93,1,EXP(LN((1.1*(Fperm_SI_Woolf2021!$E$9:$E$93-BH$58)-63.1579*EXP(-0.19*Fperm_SI_Woolf2021!$E$9:$E$93)+63.1579*EXP(-0.19*BH$58))/(Fperm_SI_Woolf2021!$E$9:$E$93-BH$58))*(BH$58-Fperm_SI_Woolf2021!$E$9:$E$93)/10))) + Fperm_SI_Woolf2021!$H$9:$H$93*EXP(-Fperm_SI_Woolf2021!$K$9:$K$93*$C65*IF(BH$58=Fperm_SI_Woolf2021!$E$9:$E$93,1,EXP(LN((1.1*(Fperm_SI_Woolf2021!$E$9:$E$93-BH$58)-63.1579*EXP(-0.19*Fperm_SI_Woolf2021!$E$9:$E$93)+63.1579*EXP(-0.19*BH$58))/(Fperm_SI_Woolf2021!$E$9:$E$93-BH$58))*(BH$58-Fperm_SI_Woolf2021!$E$9:$E$93)/10))),Fperm_SI_Woolf2021!$D$9:$D$93))</f>
        <v>0.74592358700263905</v>
      </c>
      <c r="BI65" s="51" cm="1">
        <f t="array" ref="BI65">MIN(1,SLOPE(Fperm_SI_Woolf2021!$F$9:$F$93*EXP(-Fperm_SI_Woolf2021!$I$9:$I$93*$C65*IF(BI$58=Fperm_SI_Woolf2021!$E$9:$E$93,1,EXP(LN((1.1*(Fperm_SI_Woolf2021!$E$9:$E$93-BI$58)-63.1579*EXP(-0.19*Fperm_SI_Woolf2021!$E$9:$E$93)+63.1579*EXP(-0.19*BI$58))/(Fperm_SI_Woolf2021!$E$9:$E$93-BI$58))*(BI$58-Fperm_SI_Woolf2021!$E$9:$E$93)/10))) + Fperm_SI_Woolf2021!$G$9:$G$93*EXP(-Fperm_SI_Woolf2021!$J$9:$J$93*$C65*IF(BI$58=Fperm_SI_Woolf2021!$E$9:$E$93,1,EXP(LN((1.1*(Fperm_SI_Woolf2021!$E$9:$E$93-BI$58)-63.1579*EXP(-0.19*Fperm_SI_Woolf2021!$E$9:$E$93)+63.1579*EXP(-0.19*BI$58))/(Fperm_SI_Woolf2021!$E$9:$E$93-BI$58))*(BI$58-Fperm_SI_Woolf2021!$E$9:$E$93)/10))) + Fperm_SI_Woolf2021!$H$9:$H$93*EXP(-Fperm_SI_Woolf2021!$K$9:$K$93*$C65*IF(BI$58=Fperm_SI_Woolf2021!$E$9:$E$93,1,EXP(LN((1.1*(Fperm_SI_Woolf2021!$E$9:$E$93-BI$58)-63.1579*EXP(-0.19*Fperm_SI_Woolf2021!$E$9:$E$93)+63.1579*EXP(-0.19*BI$58))/(Fperm_SI_Woolf2021!$E$9:$E$93-BI$58))*(BI$58-Fperm_SI_Woolf2021!$E$9:$E$93)/10))),Fperm_SI_Woolf2021!$D$9:$D$93)*BI$57+INTERCEPT(Fperm_SI_Woolf2021!$F$9:$F$93*EXP(-Fperm_SI_Woolf2021!$I$9:$I$93*$C65*IF(BI$58=Fperm_SI_Woolf2021!$E$9:$E$93,1,EXP(LN((1.1*(Fperm_SI_Woolf2021!$E$9:$E$93-BI$58)-63.1579*EXP(-0.19*Fperm_SI_Woolf2021!$E$9:$E$93)+63.1579*EXP(-0.19*BI$58))/(Fperm_SI_Woolf2021!$E$9:$E$93-BI$58))*(BI$58-Fperm_SI_Woolf2021!$E$9:$E$93)/10))) + Fperm_SI_Woolf2021!$G$9:$G$93*EXP(-Fperm_SI_Woolf2021!$J$9:$J$93*$C65*IF(BI$58=Fperm_SI_Woolf2021!$E$9:$E$93,1,EXP(LN((1.1*(Fperm_SI_Woolf2021!$E$9:$E$93-BI$58)-63.1579*EXP(-0.19*Fperm_SI_Woolf2021!$E$9:$E$93)+63.1579*EXP(-0.19*BI$58))/(Fperm_SI_Woolf2021!$E$9:$E$93-BI$58))*(BI$58-Fperm_SI_Woolf2021!$E$9:$E$93)/10))) + Fperm_SI_Woolf2021!$H$9:$H$93*EXP(-Fperm_SI_Woolf2021!$K$9:$K$93*$C65*IF(BI$58=Fperm_SI_Woolf2021!$E$9:$E$93,1,EXP(LN((1.1*(Fperm_SI_Woolf2021!$E$9:$E$93-BI$58)-63.1579*EXP(-0.19*Fperm_SI_Woolf2021!$E$9:$E$93)+63.1579*EXP(-0.19*BI$58))/(Fperm_SI_Woolf2021!$E$9:$E$93-BI$58))*(BI$58-Fperm_SI_Woolf2021!$E$9:$E$93)/10))),Fperm_SI_Woolf2021!$D$9:$D$93))</f>
        <v>0.71665834919010318</v>
      </c>
      <c r="BJ65" s="51" cm="1">
        <f t="array" ref="BJ65">MIN(1,SLOPE(Fperm_SI_Woolf2021!$F$9:$F$93*EXP(-Fperm_SI_Woolf2021!$I$9:$I$93*$C65*IF(BJ$58=Fperm_SI_Woolf2021!$E$9:$E$93,1,EXP(LN((1.1*(Fperm_SI_Woolf2021!$E$9:$E$93-BJ$58)-63.1579*EXP(-0.19*Fperm_SI_Woolf2021!$E$9:$E$93)+63.1579*EXP(-0.19*BJ$58))/(Fperm_SI_Woolf2021!$E$9:$E$93-BJ$58))*(BJ$58-Fperm_SI_Woolf2021!$E$9:$E$93)/10))) + Fperm_SI_Woolf2021!$G$9:$G$93*EXP(-Fperm_SI_Woolf2021!$J$9:$J$93*$C65*IF(BJ$58=Fperm_SI_Woolf2021!$E$9:$E$93,1,EXP(LN((1.1*(Fperm_SI_Woolf2021!$E$9:$E$93-BJ$58)-63.1579*EXP(-0.19*Fperm_SI_Woolf2021!$E$9:$E$93)+63.1579*EXP(-0.19*BJ$58))/(Fperm_SI_Woolf2021!$E$9:$E$93-BJ$58))*(BJ$58-Fperm_SI_Woolf2021!$E$9:$E$93)/10))) + Fperm_SI_Woolf2021!$H$9:$H$93*EXP(-Fperm_SI_Woolf2021!$K$9:$K$93*$C65*IF(BJ$58=Fperm_SI_Woolf2021!$E$9:$E$93,1,EXP(LN((1.1*(Fperm_SI_Woolf2021!$E$9:$E$93-BJ$58)-63.1579*EXP(-0.19*Fperm_SI_Woolf2021!$E$9:$E$93)+63.1579*EXP(-0.19*BJ$58))/(Fperm_SI_Woolf2021!$E$9:$E$93-BJ$58))*(BJ$58-Fperm_SI_Woolf2021!$E$9:$E$93)/10))),Fperm_SI_Woolf2021!$D$9:$D$93)*BJ$57+INTERCEPT(Fperm_SI_Woolf2021!$F$9:$F$93*EXP(-Fperm_SI_Woolf2021!$I$9:$I$93*$C65*IF(BJ$58=Fperm_SI_Woolf2021!$E$9:$E$93,1,EXP(LN((1.1*(Fperm_SI_Woolf2021!$E$9:$E$93-BJ$58)-63.1579*EXP(-0.19*Fperm_SI_Woolf2021!$E$9:$E$93)+63.1579*EXP(-0.19*BJ$58))/(Fperm_SI_Woolf2021!$E$9:$E$93-BJ$58))*(BJ$58-Fperm_SI_Woolf2021!$E$9:$E$93)/10))) + Fperm_SI_Woolf2021!$G$9:$G$93*EXP(-Fperm_SI_Woolf2021!$J$9:$J$93*$C65*IF(BJ$58=Fperm_SI_Woolf2021!$E$9:$E$93,1,EXP(LN((1.1*(Fperm_SI_Woolf2021!$E$9:$E$93-BJ$58)-63.1579*EXP(-0.19*Fperm_SI_Woolf2021!$E$9:$E$93)+63.1579*EXP(-0.19*BJ$58))/(Fperm_SI_Woolf2021!$E$9:$E$93-BJ$58))*(BJ$58-Fperm_SI_Woolf2021!$E$9:$E$93)/10))) + Fperm_SI_Woolf2021!$H$9:$H$93*EXP(-Fperm_SI_Woolf2021!$K$9:$K$93*$C65*IF(BJ$58=Fperm_SI_Woolf2021!$E$9:$E$93,1,EXP(LN((1.1*(Fperm_SI_Woolf2021!$E$9:$E$93-BJ$58)-63.1579*EXP(-0.19*Fperm_SI_Woolf2021!$E$9:$E$93)+63.1579*EXP(-0.19*BJ$58))/(Fperm_SI_Woolf2021!$E$9:$E$93-BJ$58))*(BJ$58-Fperm_SI_Woolf2021!$E$9:$E$93)/10))),Fperm_SI_Woolf2021!$D$9:$D$93))</f>
        <v>0.68739311137756742</v>
      </c>
      <c r="BK65" s="51" cm="1">
        <f t="array" ref="BK65">MIN(1,SLOPE(Fperm_SI_Woolf2021!$F$9:$F$93*EXP(-Fperm_SI_Woolf2021!$I$9:$I$93*$C65*IF(BK$58=Fperm_SI_Woolf2021!$E$9:$E$93,1,EXP(LN((1.1*(Fperm_SI_Woolf2021!$E$9:$E$93-BK$58)-63.1579*EXP(-0.19*Fperm_SI_Woolf2021!$E$9:$E$93)+63.1579*EXP(-0.19*BK$58))/(Fperm_SI_Woolf2021!$E$9:$E$93-BK$58))*(BK$58-Fperm_SI_Woolf2021!$E$9:$E$93)/10))) + Fperm_SI_Woolf2021!$G$9:$G$93*EXP(-Fperm_SI_Woolf2021!$J$9:$J$93*$C65*IF(BK$58=Fperm_SI_Woolf2021!$E$9:$E$93,1,EXP(LN((1.1*(Fperm_SI_Woolf2021!$E$9:$E$93-BK$58)-63.1579*EXP(-0.19*Fperm_SI_Woolf2021!$E$9:$E$93)+63.1579*EXP(-0.19*BK$58))/(Fperm_SI_Woolf2021!$E$9:$E$93-BK$58))*(BK$58-Fperm_SI_Woolf2021!$E$9:$E$93)/10))) + Fperm_SI_Woolf2021!$H$9:$H$93*EXP(-Fperm_SI_Woolf2021!$K$9:$K$93*$C65*IF(BK$58=Fperm_SI_Woolf2021!$E$9:$E$93,1,EXP(LN((1.1*(Fperm_SI_Woolf2021!$E$9:$E$93-BK$58)-63.1579*EXP(-0.19*Fperm_SI_Woolf2021!$E$9:$E$93)+63.1579*EXP(-0.19*BK$58))/(Fperm_SI_Woolf2021!$E$9:$E$93-BK$58))*(BK$58-Fperm_SI_Woolf2021!$E$9:$E$93)/10))),Fperm_SI_Woolf2021!$D$9:$D$93)*BK$57+INTERCEPT(Fperm_SI_Woolf2021!$F$9:$F$93*EXP(-Fperm_SI_Woolf2021!$I$9:$I$93*$C65*IF(BK$58=Fperm_SI_Woolf2021!$E$9:$E$93,1,EXP(LN((1.1*(Fperm_SI_Woolf2021!$E$9:$E$93-BK$58)-63.1579*EXP(-0.19*Fperm_SI_Woolf2021!$E$9:$E$93)+63.1579*EXP(-0.19*BK$58))/(Fperm_SI_Woolf2021!$E$9:$E$93-BK$58))*(BK$58-Fperm_SI_Woolf2021!$E$9:$E$93)/10))) + Fperm_SI_Woolf2021!$G$9:$G$93*EXP(-Fperm_SI_Woolf2021!$J$9:$J$93*$C65*IF(BK$58=Fperm_SI_Woolf2021!$E$9:$E$93,1,EXP(LN((1.1*(Fperm_SI_Woolf2021!$E$9:$E$93-BK$58)-63.1579*EXP(-0.19*Fperm_SI_Woolf2021!$E$9:$E$93)+63.1579*EXP(-0.19*BK$58))/(Fperm_SI_Woolf2021!$E$9:$E$93-BK$58))*(BK$58-Fperm_SI_Woolf2021!$E$9:$E$93)/10))) + Fperm_SI_Woolf2021!$H$9:$H$93*EXP(-Fperm_SI_Woolf2021!$K$9:$K$93*$C65*IF(BK$58=Fperm_SI_Woolf2021!$E$9:$E$93,1,EXP(LN((1.1*(Fperm_SI_Woolf2021!$E$9:$E$93-BK$58)-63.1579*EXP(-0.19*Fperm_SI_Woolf2021!$E$9:$E$93)+63.1579*EXP(-0.19*BK$58))/(Fperm_SI_Woolf2021!$E$9:$E$93-BK$58))*(BK$58-Fperm_SI_Woolf2021!$E$9:$E$93)/10))),Fperm_SI_Woolf2021!$D$9:$D$93))</f>
        <v>0.65812787356503166</v>
      </c>
      <c r="BL65" s="51" cm="1">
        <f t="array" ref="BL65">MIN(1,SLOPE(Fperm_SI_Woolf2021!$F$9:$F$93*EXP(-Fperm_SI_Woolf2021!$I$9:$I$93*$C65*IF(BL$58=Fperm_SI_Woolf2021!$E$9:$E$93,1,EXP(LN((1.1*(Fperm_SI_Woolf2021!$E$9:$E$93-BL$58)-63.1579*EXP(-0.19*Fperm_SI_Woolf2021!$E$9:$E$93)+63.1579*EXP(-0.19*BL$58))/(Fperm_SI_Woolf2021!$E$9:$E$93-BL$58))*(BL$58-Fperm_SI_Woolf2021!$E$9:$E$93)/10))) + Fperm_SI_Woolf2021!$G$9:$G$93*EXP(-Fperm_SI_Woolf2021!$J$9:$J$93*$C65*IF(BL$58=Fperm_SI_Woolf2021!$E$9:$E$93,1,EXP(LN((1.1*(Fperm_SI_Woolf2021!$E$9:$E$93-BL$58)-63.1579*EXP(-0.19*Fperm_SI_Woolf2021!$E$9:$E$93)+63.1579*EXP(-0.19*BL$58))/(Fperm_SI_Woolf2021!$E$9:$E$93-BL$58))*(BL$58-Fperm_SI_Woolf2021!$E$9:$E$93)/10))) + Fperm_SI_Woolf2021!$H$9:$H$93*EXP(-Fperm_SI_Woolf2021!$K$9:$K$93*$C65*IF(BL$58=Fperm_SI_Woolf2021!$E$9:$E$93,1,EXP(LN((1.1*(Fperm_SI_Woolf2021!$E$9:$E$93-BL$58)-63.1579*EXP(-0.19*Fperm_SI_Woolf2021!$E$9:$E$93)+63.1579*EXP(-0.19*BL$58))/(Fperm_SI_Woolf2021!$E$9:$E$93-BL$58))*(BL$58-Fperm_SI_Woolf2021!$E$9:$E$93)/10))),Fperm_SI_Woolf2021!$D$9:$D$93)*BL$57+INTERCEPT(Fperm_SI_Woolf2021!$F$9:$F$93*EXP(-Fperm_SI_Woolf2021!$I$9:$I$93*$C65*IF(BL$58=Fperm_SI_Woolf2021!$E$9:$E$93,1,EXP(LN((1.1*(Fperm_SI_Woolf2021!$E$9:$E$93-BL$58)-63.1579*EXP(-0.19*Fperm_SI_Woolf2021!$E$9:$E$93)+63.1579*EXP(-0.19*BL$58))/(Fperm_SI_Woolf2021!$E$9:$E$93-BL$58))*(BL$58-Fperm_SI_Woolf2021!$E$9:$E$93)/10))) + Fperm_SI_Woolf2021!$G$9:$G$93*EXP(-Fperm_SI_Woolf2021!$J$9:$J$93*$C65*IF(BL$58=Fperm_SI_Woolf2021!$E$9:$E$93,1,EXP(LN((1.1*(Fperm_SI_Woolf2021!$E$9:$E$93-BL$58)-63.1579*EXP(-0.19*Fperm_SI_Woolf2021!$E$9:$E$93)+63.1579*EXP(-0.19*BL$58))/(Fperm_SI_Woolf2021!$E$9:$E$93-BL$58))*(BL$58-Fperm_SI_Woolf2021!$E$9:$E$93)/10))) + Fperm_SI_Woolf2021!$H$9:$H$93*EXP(-Fperm_SI_Woolf2021!$K$9:$K$93*$C65*IF(BL$58=Fperm_SI_Woolf2021!$E$9:$E$93,1,EXP(LN((1.1*(Fperm_SI_Woolf2021!$E$9:$E$93-BL$58)-63.1579*EXP(-0.19*Fperm_SI_Woolf2021!$E$9:$E$93)+63.1579*EXP(-0.19*BL$58))/(Fperm_SI_Woolf2021!$E$9:$E$93-BL$58))*(BL$58-Fperm_SI_Woolf2021!$E$9:$E$93)/10))),Fperm_SI_Woolf2021!$D$9:$D$93))</f>
        <v>1</v>
      </c>
      <c r="BM65" s="51" cm="1">
        <f t="array" ref="BM65">MIN(1,SLOPE(Fperm_SI_Woolf2021!$F$9:$F$93*EXP(-Fperm_SI_Woolf2021!$I$9:$I$93*$C65*IF(BM$58=Fperm_SI_Woolf2021!$E$9:$E$93,1,EXP(LN((1.1*(Fperm_SI_Woolf2021!$E$9:$E$93-BM$58)-63.1579*EXP(-0.19*Fperm_SI_Woolf2021!$E$9:$E$93)+63.1579*EXP(-0.19*BM$58))/(Fperm_SI_Woolf2021!$E$9:$E$93-BM$58))*(BM$58-Fperm_SI_Woolf2021!$E$9:$E$93)/10))) + Fperm_SI_Woolf2021!$G$9:$G$93*EXP(-Fperm_SI_Woolf2021!$J$9:$J$93*$C65*IF(BM$58=Fperm_SI_Woolf2021!$E$9:$E$93,1,EXP(LN((1.1*(Fperm_SI_Woolf2021!$E$9:$E$93-BM$58)-63.1579*EXP(-0.19*Fperm_SI_Woolf2021!$E$9:$E$93)+63.1579*EXP(-0.19*BM$58))/(Fperm_SI_Woolf2021!$E$9:$E$93-BM$58))*(BM$58-Fperm_SI_Woolf2021!$E$9:$E$93)/10))) + Fperm_SI_Woolf2021!$H$9:$H$93*EXP(-Fperm_SI_Woolf2021!$K$9:$K$93*$C65*IF(BM$58=Fperm_SI_Woolf2021!$E$9:$E$93,1,EXP(LN((1.1*(Fperm_SI_Woolf2021!$E$9:$E$93-BM$58)-63.1579*EXP(-0.19*Fperm_SI_Woolf2021!$E$9:$E$93)+63.1579*EXP(-0.19*BM$58))/(Fperm_SI_Woolf2021!$E$9:$E$93-BM$58))*(BM$58-Fperm_SI_Woolf2021!$E$9:$E$93)/10))),Fperm_SI_Woolf2021!$D$9:$D$93)*BM$57+INTERCEPT(Fperm_SI_Woolf2021!$F$9:$F$93*EXP(-Fperm_SI_Woolf2021!$I$9:$I$93*$C65*IF(BM$58=Fperm_SI_Woolf2021!$E$9:$E$93,1,EXP(LN((1.1*(Fperm_SI_Woolf2021!$E$9:$E$93-BM$58)-63.1579*EXP(-0.19*Fperm_SI_Woolf2021!$E$9:$E$93)+63.1579*EXP(-0.19*BM$58))/(Fperm_SI_Woolf2021!$E$9:$E$93-BM$58))*(BM$58-Fperm_SI_Woolf2021!$E$9:$E$93)/10))) + Fperm_SI_Woolf2021!$G$9:$G$93*EXP(-Fperm_SI_Woolf2021!$J$9:$J$93*$C65*IF(BM$58=Fperm_SI_Woolf2021!$E$9:$E$93,1,EXP(LN((1.1*(Fperm_SI_Woolf2021!$E$9:$E$93-BM$58)-63.1579*EXP(-0.19*Fperm_SI_Woolf2021!$E$9:$E$93)+63.1579*EXP(-0.19*BM$58))/(Fperm_SI_Woolf2021!$E$9:$E$93-BM$58))*(BM$58-Fperm_SI_Woolf2021!$E$9:$E$93)/10))) + Fperm_SI_Woolf2021!$H$9:$H$93*EXP(-Fperm_SI_Woolf2021!$K$9:$K$93*$C65*IF(BM$58=Fperm_SI_Woolf2021!$E$9:$E$93,1,EXP(LN((1.1*(Fperm_SI_Woolf2021!$E$9:$E$93-BM$58)-63.1579*EXP(-0.19*Fperm_SI_Woolf2021!$E$9:$E$93)+63.1579*EXP(-0.19*BM$58))/(Fperm_SI_Woolf2021!$E$9:$E$93-BM$58))*(BM$58-Fperm_SI_Woolf2021!$E$9:$E$93)/10))),Fperm_SI_Woolf2021!$D$9:$D$93))</f>
        <v>1</v>
      </c>
      <c r="BN65" s="51" cm="1">
        <f t="array" ref="BN65">MIN(1,SLOPE(Fperm_SI_Woolf2021!$F$9:$F$93*EXP(-Fperm_SI_Woolf2021!$I$9:$I$93*$C65*IF(BN$58=Fperm_SI_Woolf2021!$E$9:$E$93,1,EXP(LN((1.1*(Fperm_SI_Woolf2021!$E$9:$E$93-BN$58)-63.1579*EXP(-0.19*Fperm_SI_Woolf2021!$E$9:$E$93)+63.1579*EXP(-0.19*BN$58))/(Fperm_SI_Woolf2021!$E$9:$E$93-BN$58))*(BN$58-Fperm_SI_Woolf2021!$E$9:$E$93)/10))) + Fperm_SI_Woolf2021!$G$9:$G$93*EXP(-Fperm_SI_Woolf2021!$J$9:$J$93*$C65*IF(BN$58=Fperm_SI_Woolf2021!$E$9:$E$93,1,EXP(LN((1.1*(Fperm_SI_Woolf2021!$E$9:$E$93-BN$58)-63.1579*EXP(-0.19*Fperm_SI_Woolf2021!$E$9:$E$93)+63.1579*EXP(-0.19*BN$58))/(Fperm_SI_Woolf2021!$E$9:$E$93-BN$58))*(BN$58-Fperm_SI_Woolf2021!$E$9:$E$93)/10))) + Fperm_SI_Woolf2021!$H$9:$H$93*EXP(-Fperm_SI_Woolf2021!$K$9:$K$93*$C65*IF(BN$58=Fperm_SI_Woolf2021!$E$9:$E$93,1,EXP(LN((1.1*(Fperm_SI_Woolf2021!$E$9:$E$93-BN$58)-63.1579*EXP(-0.19*Fperm_SI_Woolf2021!$E$9:$E$93)+63.1579*EXP(-0.19*BN$58))/(Fperm_SI_Woolf2021!$E$9:$E$93-BN$58))*(BN$58-Fperm_SI_Woolf2021!$E$9:$E$93)/10))),Fperm_SI_Woolf2021!$D$9:$D$93)*BN$57+INTERCEPT(Fperm_SI_Woolf2021!$F$9:$F$93*EXP(-Fperm_SI_Woolf2021!$I$9:$I$93*$C65*IF(BN$58=Fperm_SI_Woolf2021!$E$9:$E$93,1,EXP(LN((1.1*(Fperm_SI_Woolf2021!$E$9:$E$93-BN$58)-63.1579*EXP(-0.19*Fperm_SI_Woolf2021!$E$9:$E$93)+63.1579*EXP(-0.19*BN$58))/(Fperm_SI_Woolf2021!$E$9:$E$93-BN$58))*(BN$58-Fperm_SI_Woolf2021!$E$9:$E$93)/10))) + Fperm_SI_Woolf2021!$G$9:$G$93*EXP(-Fperm_SI_Woolf2021!$J$9:$J$93*$C65*IF(BN$58=Fperm_SI_Woolf2021!$E$9:$E$93,1,EXP(LN((1.1*(Fperm_SI_Woolf2021!$E$9:$E$93-BN$58)-63.1579*EXP(-0.19*Fperm_SI_Woolf2021!$E$9:$E$93)+63.1579*EXP(-0.19*BN$58))/(Fperm_SI_Woolf2021!$E$9:$E$93-BN$58))*(BN$58-Fperm_SI_Woolf2021!$E$9:$E$93)/10))) + Fperm_SI_Woolf2021!$H$9:$H$93*EXP(-Fperm_SI_Woolf2021!$K$9:$K$93*$C65*IF(BN$58=Fperm_SI_Woolf2021!$E$9:$E$93,1,EXP(LN((1.1*(Fperm_SI_Woolf2021!$E$9:$E$93-BN$58)-63.1579*EXP(-0.19*Fperm_SI_Woolf2021!$E$9:$E$93)+63.1579*EXP(-0.19*BN$58))/(Fperm_SI_Woolf2021!$E$9:$E$93-BN$58))*(BN$58-Fperm_SI_Woolf2021!$E$9:$E$93)/10))),Fperm_SI_Woolf2021!$D$9:$D$93))</f>
        <v>0.99628772012830769</v>
      </c>
      <c r="BO65" s="51" cm="1">
        <f t="array" ref="BO65">MIN(1,SLOPE(Fperm_SI_Woolf2021!$F$9:$F$93*EXP(-Fperm_SI_Woolf2021!$I$9:$I$93*$C65*IF(BO$58=Fperm_SI_Woolf2021!$E$9:$E$93,1,EXP(LN((1.1*(Fperm_SI_Woolf2021!$E$9:$E$93-BO$58)-63.1579*EXP(-0.19*Fperm_SI_Woolf2021!$E$9:$E$93)+63.1579*EXP(-0.19*BO$58))/(Fperm_SI_Woolf2021!$E$9:$E$93-BO$58))*(BO$58-Fperm_SI_Woolf2021!$E$9:$E$93)/10))) + Fperm_SI_Woolf2021!$G$9:$G$93*EXP(-Fperm_SI_Woolf2021!$J$9:$J$93*$C65*IF(BO$58=Fperm_SI_Woolf2021!$E$9:$E$93,1,EXP(LN((1.1*(Fperm_SI_Woolf2021!$E$9:$E$93-BO$58)-63.1579*EXP(-0.19*Fperm_SI_Woolf2021!$E$9:$E$93)+63.1579*EXP(-0.19*BO$58))/(Fperm_SI_Woolf2021!$E$9:$E$93-BO$58))*(BO$58-Fperm_SI_Woolf2021!$E$9:$E$93)/10))) + Fperm_SI_Woolf2021!$H$9:$H$93*EXP(-Fperm_SI_Woolf2021!$K$9:$K$93*$C65*IF(BO$58=Fperm_SI_Woolf2021!$E$9:$E$93,1,EXP(LN((1.1*(Fperm_SI_Woolf2021!$E$9:$E$93-BO$58)-63.1579*EXP(-0.19*Fperm_SI_Woolf2021!$E$9:$E$93)+63.1579*EXP(-0.19*BO$58))/(Fperm_SI_Woolf2021!$E$9:$E$93-BO$58))*(BO$58-Fperm_SI_Woolf2021!$E$9:$E$93)/10))),Fperm_SI_Woolf2021!$D$9:$D$93)*BO$57+INTERCEPT(Fperm_SI_Woolf2021!$F$9:$F$93*EXP(-Fperm_SI_Woolf2021!$I$9:$I$93*$C65*IF(BO$58=Fperm_SI_Woolf2021!$E$9:$E$93,1,EXP(LN((1.1*(Fperm_SI_Woolf2021!$E$9:$E$93-BO$58)-63.1579*EXP(-0.19*Fperm_SI_Woolf2021!$E$9:$E$93)+63.1579*EXP(-0.19*BO$58))/(Fperm_SI_Woolf2021!$E$9:$E$93-BO$58))*(BO$58-Fperm_SI_Woolf2021!$E$9:$E$93)/10))) + Fperm_SI_Woolf2021!$G$9:$G$93*EXP(-Fperm_SI_Woolf2021!$J$9:$J$93*$C65*IF(BO$58=Fperm_SI_Woolf2021!$E$9:$E$93,1,EXP(LN((1.1*(Fperm_SI_Woolf2021!$E$9:$E$93-BO$58)-63.1579*EXP(-0.19*Fperm_SI_Woolf2021!$E$9:$E$93)+63.1579*EXP(-0.19*BO$58))/(Fperm_SI_Woolf2021!$E$9:$E$93-BO$58))*(BO$58-Fperm_SI_Woolf2021!$E$9:$E$93)/10))) + Fperm_SI_Woolf2021!$H$9:$H$93*EXP(-Fperm_SI_Woolf2021!$K$9:$K$93*$C65*IF(BO$58=Fperm_SI_Woolf2021!$E$9:$E$93,1,EXP(LN((1.1*(Fperm_SI_Woolf2021!$E$9:$E$93-BO$58)-63.1579*EXP(-0.19*Fperm_SI_Woolf2021!$E$9:$E$93)+63.1579*EXP(-0.19*BO$58))/(Fperm_SI_Woolf2021!$E$9:$E$93-BO$58))*(BO$58-Fperm_SI_Woolf2021!$E$9:$E$93)/10))),Fperm_SI_Woolf2021!$D$9:$D$93))</f>
        <v>0.96626773592075188</v>
      </c>
      <c r="BP65" s="51" cm="1">
        <f t="array" ref="BP65">MIN(1,SLOPE(Fperm_SI_Woolf2021!$F$9:$F$93*EXP(-Fperm_SI_Woolf2021!$I$9:$I$93*$C65*IF(BP$58=Fperm_SI_Woolf2021!$E$9:$E$93,1,EXP(LN((1.1*(Fperm_SI_Woolf2021!$E$9:$E$93-BP$58)-63.1579*EXP(-0.19*Fperm_SI_Woolf2021!$E$9:$E$93)+63.1579*EXP(-0.19*BP$58))/(Fperm_SI_Woolf2021!$E$9:$E$93-BP$58))*(BP$58-Fperm_SI_Woolf2021!$E$9:$E$93)/10))) + Fperm_SI_Woolf2021!$G$9:$G$93*EXP(-Fperm_SI_Woolf2021!$J$9:$J$93*$C65*IF(BP$58=Fperm_SI_Woolf2021!$E$9:$E$93,1,EXP(LN((1.1*(Fperm_SI_Woolf2021!$E$9:$E$93-BP$58)-63.1579*EXP(-0.19*Fperm_SI_Woolf2021!$E$9:$E$93)+63.1579*EXP(-0.19*BP$58))/(Fperm_SI_Woolf2021!$E$9:$E$93-BP$58))*(BP$58-Fperm_SI_Woolf2021!$E$9:$E$93)/10))) + Fperm_SI_Woolf2021!$H$9:$H$93*EXP(-Fperm_SI_Woolf2021!$K$9:$K$93*$C65*IF(BP$58=Fperm_SI_Woolf2021!$E$9:$E$93,1,EXP(LN((1.1*(Fperm_SI_Woolf2021!$E$9:$E$93-BP$58)-63.1579*EXP(-0.19*Fperm_SI_Woolf2021!$E$9:$E$93)+63.1579*EXP(-0.19*BP$58))/(Fperm_SI_Woolf2021!$E$9:$E$93-BP$58))*(BP$58-Fperm_SI_Woolf2021!$E$9:$E$93)/10))),Fperm_SI_Woolf2021!$D$9:$D$93)*BP$57+INTERCEPT(Fperm_SI_Woolf2021!$F$9:$F$93*EXP(-Fperm_SI_Woolf2021!$I$9:$I$93*$C65*IF(BP$58=Fperm_SI_Woolf2021!$E$9:$E$93,1,EXP(LN((1.1*(Fperm_SI_Woolf2021!$E$9:$E$93-BP$58)-63.1579*EXP(-0.19*Fperm_SI_Woolf2021!$E$9:$E$93)+63.1579*EXP(-0.19*BP$58))/(Fperm_SI_Woolf2021!$E$9:$E$93-BP$58))*(BP$58-Fperm_SI_Woolf2021!$E$9:$E$93)/10))) + Fperm_SI_Woolf2021!$G$9:$G$93*EXP(-Fperm_SI_Woolf2021!$J$9:$J$93*$C65*IF(BP$58=Fperm_SI_Woolf2021!$E$9:$E$93,1,EXP(LN((1.1*(Fperm_SI_Woolf2021!$E$9:$E$93-BP$58)-63.1579*EXP(-0.19*Fperm_SI_Woolf2021!$E$9:$E$93)+63.1579*EXP(-0.19*BP$58))/(Fperm_SI_Woolf2021!$E$9:$E$93-BP$58))*(BP$58-Fperm_SI_Woolf2021!$E$9:$E$93)/10))) + Fperm_SI_Woolf2021!$H$9:$H$93*EXP(-Fperm_SI_Woolf2021!$K$9:$K$93*$C65*IF(BP$58=Fperm_SI_Woolf2021!$E$9:$E$93,1,EXP(LN((1.1*(Fperm_SI_Woolf2021!$E$9:$E$93-BP$58)-63.1579*EXP(-0.19*Fperm_SI_Woolf2021!$E$9:$E$93)+63.1579*EXP(-0.19*BP$58))/(Fperm_SI_Woolf2021!$E$9:$E$93-BP$58))*(BP$58-Fperm_SI_Woolf2021!$E$9:$E$93)/10))),Fperm_SI_Woolf2021!$D$9:$D$93))</f>
        <v>0.93624775171319596</v>
      </c>
      <c r="BQ65" s="51" cm="1">
        <f t="array" ref="BQ65">MIN(1,SLOPE(Fperm_SI_Woolf2021!$F$9:$F$93*EXP(-Fperm_SI_Woolf2021!$I$9:$I$93*$C65*IF(BQ$58=Fperm_SI_Woolf2021!$E$9:$E$93,1,EXP(LN((1.1*(Fperm_SI_Woolf2021!$E$9:$E$93-BQ$58)-63.1579*EXP(-0.19*Fperm_SI_Woolf2021!$E$9:$E$93)+63.1579*EXP(-0.19*BQ$58))/(Fperm_SI_Woolf2021!$E$9:$E$93-BQ$58))*(BQ$58-Fperm_SI_Woolf2021!$E$9:$E$93)/10))) + Fperm_SI_Woolf2021!$G$9:$G$93*EXP(-Fperm_SI_Woolf2021!$J$9:$J$93*$C65*IF(BQ$58=Fperm_SI_Woolf2021!$E$9:$E$93,1,EXP(LN((1.1*(Fperm_SI_Woolf2021!$E$9:$E$93-BQ$58)-63.1579*EXP(-0.19*Fperm_SI_Woolf2021!$E$9:$E$93)+63.1579*EXP(-0.19*BQ$58))/(Fperm_SI_Woolf2021!$E$9:$E$93-BQ$58))*(BQ$58-Fperm_SI_Woolf2021!$E$9:$E$93)/10))) + Fperm_SI_Woolf2021!$H$9:$H$93*EXP(-Fperm_SI_Woolf2021!$K$9:$K$93*$C65*IF(BQ$58=Fperm_SI_Woolf2021!$E$9:$E$93,1,EXP(LN((1.1*(Fperm_SI_Woolf2021!$E$9:$E$93-BQ$58)-63.1579*EXP(-0.19*Fperm_SI_Woolf2021!$E$9:$E$93)+63.1579*EXP(-0.19*BQ$58))/(Fperm_SI_Woolf2021!$E$9:$E$93-BQ$58))*(BQ$58-Fperm_SI_Woolf2021!$E$9:$E$93)/10))),Fperm_SI_Woolf2021!$D$9:$D$93)*BQ$57+INTERCEPT(Fperm_SI_Woolf2021!$F$9:$F$93*EXP(-Fperm_SI_Woolf2021!$I$9:$I$93*$C65*IF(BQ$58=Fperm_SI_Woolf2021!$E$9:$E$93,1,EXP(LN((1.1*(Fperm_SI_Woolf2021!$E$9:$E$93-BQ$58)-63.1579*EXP(-0.19*Fperm_SI_Woolf2021!$E$9:$E$93)+63.1579*EXP(-0.19*BQ$58))/(Fperm_SI_Woolf2021!$E$9:$E$93-BQ$58))*(BQ$58-Fperm_SI_Woolf2021!$E$9:$E$93)/10))) + Fperm_SI_Woolf2021!$G$9:$G$93*EXP(-Fperm_SI_Woolf2021!$J$9:$J$93*$C65*IF(BQ$58=Fperm_SI_Woolf2021!$E$9:$E$93,1,EXP(LN((1.1*(Fperm_SI_Woolf2021!$E$9:$E$93-BQ$58)-63.1579*EXP(-0.19*Fperm_SI_Woolf2021!$E$9:$E$93)+63.1579*EXP(-0.19*BQ$58))/(Fperm_SI_Woolf2021!$E$9:$E$93-BQ$58))*(BQ$58-Fperm_SI_Woolf2021!$E$9:$E$93)/10))) + Fperm_SI_Woolf2021!$H$9:$H$93*EXP(-Fperm_SI_Woolf2021!$K$9:$K$93*$C65*IF(BQ$58=Fperm_SI_Woolf2021!$E$9:$E$93,1,EXP(LN((1.1*(Fperm_SI_Woolf2021!$E$9:$E$93-BQ$58)-63.1579*EXP(-0.19*Fperm_SI_Woolf2021!$E$9:$E$93)+63.1579*EXP(-0.19*BQ$58))/(Fperm_SI_Woolf2021!$E$9:$E$93-BQ$58))*(BQ$58-Fperm_SI_Woolf2021!$E$9:$E$93)/10))),Fperm_SI_Woolf2021!$D$9:$D$93))</f>
        <v>0.90622776750564027</v>
      </c>
      <c r="BR65" s="51" cm="1">
        <f t="array" ref="BR65">MIN(1,SLOPE(Fperm_SI_Woolf2021!$F$9:$F$93*EXP(-Fperm_SI_Woolf2021!$I$9:$I$93*$C65*IF(BR$58=Fperm_SI_Woolf2021!$E$9:$E$93,1,EXP(LN((1.1*(Fperm_SI_Woolf2021!$E$9:$E$93-BR$58)-63.1579*EXP(-0.19*Fperm_SI_Woolf2021!$E$9:$E$93)+63.1579*EXP(-0.19*BR$58))/(Fperm_SI_Woolf2021!$E$9:$E$93-BR$58))*(BR$58-Fperm_SI_Woolf2021!$E$9:$E$93)/10))) + Fperm_SI_Woolf2021!$G$9:$G$93*EXP(-Fperm_SI_Woolf2021!$J$9:$J$93*$C65*IF(BR$58=Fperm_SI_Woolf2021!$E$9:$E$93,1,EXP(LN((1.1*(Fperm_SI_Woolf2021!$E$9:$E$93-BR$58)-63.1579*EXP(-0.19*Fperm_SI_Woolf2021!$E$9:$E$93)+63.1579*EXP(-0.19*BR$58))/(Fperm_SI_Woolf2021!$E$9:$E$93-BR$58))*(BR$58-Fperm_SI_Woolf2021!$E$9:$E$93)/10))) + Fperm_SI_Woolf2021!$H$9:$H$93*EXP(-Fperm_SI_Woolf2021!$K$9:$K$93*$C65*IF(BR$58=Fperm_SI_Woolf2021!$E$9:$E$93,1,EXP(LN((1.1*(Fperm_SI_Woolf2021!$E$9:$E$93-BR$58)-63.1579*EXP(-0.19*Fperm_SI_Woolf2021!$E$9:$E$93)+63.1579*EXP(-0.19*BR$58))/(Fperm_SI_Woolf2021!$E$9:$E$93-BR$58))*(BR$58-Fperm_SI_Woolf2021!$E$9:$E$93)/10))),Fperm_SI_Woolf2021!$D$9:$D$93)*BR$57+INTERCEPT(Fperm_SI_Woolf2021!$F$9:$F$93*EXP(-Fperm_SI_Woolf2021!$I$9:$I$93*$C65*IF(BR$58=Fperm_SI_Woolf2021!$E$9:$E$93,1,EXP(LN((1.1*(Fperm_SI_Woolf2021!$E$9:$E$93-BR$58)-63.1579*EXP(-0.19*Fperm_SI_Woolf2021!$E$9:$E$93)+63.1579*EXP(-0.19*BR$58))/(Fperm_SI_Woolf2021!$E$9:$E$93-BR$58))*(BR$58-Fperm_SI_Woolf2021!$E$9:$E$93)/10))) + Fperm_SI_Woolf2021!$G$9:$G$93*EXP(-Fperm_SI_Woolf2021!$J$9:$J$93*$C65*IF(BR$58=Fperm_SI_Woolf2021!$E$9:$E$93,1,EXP(LN((1.1*(Fperm_SI_Woolf2021!$E$9:$E$93-BR$58)-63.1579*EXP(-0.19*Fperm_SI_Woolf2021!$E$9:$E$93)+63.1579*EXP(-0.19*BR$58))/(Fperm_SI_Woolf2021!$E$9:$E$93-BR$58))*(BR$58-Fperm_SI_Woolf2021!$E$9:$E$93)/10))) + Fperm_SI_Woolf2021!$H$9:$H$93*EXP(-Fperm_SI_Woolf2021!$K$9:$K$93*$C65*IF(BR$58=Fperm_SI_Woolf2021!$E$9:$E$93,1,EXP(LN((1.1*(Fperm_SI_Woolf2021!$E$9:$E$93-BR$58)-63.1579*EXP(-0.19*Fperm_SI_Woolf2021!$E$9:$E$93)+63.1579*EXP(-0.19*BR$58))/(Fperm_SI_Woolf2021!$E$9:$E$93-BR$58))*(BR$58-Fperm_SI_Woolf2021!$E$9:$E$93)/10))),Fperm_SI_Woolf2021!$D$9:$D$93))</f>
        <v>0.87620778329808435</v>
      </c>
      <c r="BS65" s="51" cm="1">
        <f t="array" ref="BS65">MIN(1,SLOPE(Fperm_SI_Woolf2021!$F$9:$F$93*EXP(-Fperm_SI_Woolf2021!$I$9:$I$93*$C65*IF(BS$58=Fperm_SI_Woolf2021!$E$9:$E$93,1,EXP(LN((1.1*(Fperm_SI_Woolf2021!$E$9:$E$93-BS$58)-63.1579*EXP(-0.19*Fperm_SI_Woolf2021!$E$9:$E$93)+63.1579*EXP(-0.19*BS$58))/(Fperm_SI_Woolf2021!$E$9:$E$93-BS$58))*(BS$58-Fperm_SI_Woolf2021!$E$9:$E$93)/10))) + Fperm_SI_Woolf2021!$G$9:$G$93*EXP(-Fperm_SI_Woolf2021!$J$9:$J$93*$C65*IF(BS$58=Fperm_SI_Woolf2021!$E$9:$E$93,1,EXP(LN((1.1*(Fperm_SI_Woolf2021!$E$9:$E$93-BS$58)-63.1579*EXP(-0.19*Fperm_SI_Woolf2021!$E$9:$E$93)+63.1579*EXP(-0.19*BS$58))/(Fperm_SI_Woolf2021!$E$9:$E$93-BS$58))*(BS$58-Fperm_SI_Woolf2021!$E$9:$E$93)/10))) + Fperm_SI_Woolf2021!$H$9:$H$93*EXP(-Fperm_SI_Woolf2021!$K$9:$K$93*$C65*IF(BS$58=Fperm_SI_Woolf2021!$E$9:$E$93,1,EXP(LN((1.1*(Fperm_SI_Woolf2021!$E$9:$E$93-BS$58)-63.1579*EXP(-0.19*Fperm_SI_Woolf2021!$E$9:$E$93)+63.1579*EXP(-0.19*BS$58))/(Fperm_SI_Woolf2021!$E$9:$E$93-BS$58))*(BS$58-Fperm_SI_Woolf2021!$E$9:$E$93)/10))),Fperm_SI_Woolf2021!$D$9:$D$93)*BS$57+INTERCEPT(Fperm_SI_Woolf2021!$F$9:$F$93*EXP(-Fperm_SI_Woolf2021!$I$9:$I$93*$C65*IF(BS$58=Fperm_SI_Woolf2021!$E$9:$E$93,1,EXP(LN((1.1*(Fperm_SI_Woolf2021!$E$9:$E$93-BS$58)-63.1579*EXP(-0.19*Fperm_SI_Woolf2021!$E$9:$E$93)+63.1579*EXP(-0.19*BS$58))/(Fperm_SI_Woolf2021!$E$9:$E$93-BS$58))*(BS$58-Fperm_SI_Woolf2021!$E$9:$E$93)/10))) + Fperm_SI_Woolf2021!$G$9:$G$93*EXP(-Fperm_SI_Woolf2021!$J$9:$J$93*$C65*IF(BS$58=Fperm_SI_Woolf2021!$E$9:$E$93,1,EXP(LN((1.1*(Fperm_SI_Woolf2021!$E$9:$E$93-BS$58)-63.1579*EXP(-0.19*Fperm_SI_Woolf2021!$E$9:$E$93)+63.1579*EXP(-0.19*BS$58))/(Fperm_SI_Woolf2021!$E$9:$E$93-BS$58))*(BS$58-Fperm_SI_Woolf2021!$E$9:$E$93)/10))) + Fperm_SI_Woolf2021!$H$9:$H$93*EXP(-Fperm_SI_Woolf2021!$K$9:$K$93*$C65*IF(BS$58=Fperm_SI_Woolf2021!$E$9:$E$93,1,EXP(LN((1.1*(Fperm_SI_Woolf2021!$E$9:$E$93-BS$58)-63.1579*EXP(-0.19*Fperm_SI_Woolf2021!$E$9:$E$93)+63.1579*EXP(-0.19*BS$58))/(Fperm_SI_Woolf2021!$E$9:$E$93-BS$58))*(BS$58-Fperm_SI_Woolf2021!$E$9:$E$93)/10))),Fperm_SI_Woolf2021!$D$9:$D$93))</f>
        <v>0.84618779909052866</v>
      </c>
      <c r="BT65" s="51" cm="1">
        <f t="array" ref="BT65">MIN(1,SLOPE(Fperm_SI_Woolf2021!$F$9:$F$93*EXP(-Fperm_SI_Woolf2021!$I$9:$I$93*$C65*IF(BT$58=Fperm_SI_Woolf2021!$E$9:$E$93,1,EXP(LN((1.1*(Fperm_SI_Woolf2021!$E$9:$E$93-BT$58)-63.1579*EXP(-0.19*Fperm_SI_Woolf2021!$E$9:$E$93)+63.1579*EXP(-0.19*BT$58))/(Fperm_SI_Woolf2021!$E$9:$E$93-BT$58))*(BT$58-Fperm_SI_Woolf2021!$E$9:$E$93)/10))) + Fperm_SI_Woolf2021!$G$9:$G$93*EXP(-Fperm_SI_Woolf2021!$J$9:$J$93*$C65*IF(BT$58=Fperm_SI_Woolf2021!$E$9:$E$93,1,EXP(LN((1.1*(Fperm_SI_Woolf2021!$E$9:$E$93-BT$58)-63.1579*EXP(-0.19*Fperm_SI_Woolf2021!$E$9:$E$93)+63.1579*EXP(-0.19*BT$58))/(Fperm_SI_Woolf2021!$E$9:$E$93-BT$58))*(BT$58-Fperm_SI_Woolf2021!$E$9:$E$93)/10))) + Fperm_SI_Woolf2021!$H$9:$H$93*EXP(-Fperm_SI_Woolf2021!$K$9:$K$93*$C65*IF(BT$58=Fperm_SI_Woolf2021!$E$9:$E$93,1,EXP(LN((1.1*(Fperm_SI_Woolf2021!$E$9:$E$93-BT$58)-63.1579*EXP(-0.19*Fperm_SI_Woolf2021!$E$9:$E$93)+63.1579*EXP(-0.19*BT$58))/(Fperm_SI_Woolf2021!$E$9:$E$93-BT$58))*(BT$58-Fperm_SI_Woolf2021!$E$9:$E$93)/10))),Fperm_SI_Woolf2021!$D$9:$D$93)*BT$57+INTERCEPT(Fperm_SI_Woolf2021!$F$9:$F$93*EXP(-Fperm_SI_Woolf2021!$I$9:$I$93*$C65*IF(BT$58=Fperm_SI_Woolf2021!$E$9:$E$93,1,EXP(LN((1.1*(Fperm_SI_Woolf2021!$E$9:$E$93-BT$58)-63.1579*EXP(-0.19*Fperm_SI_Woolf2021!$E$9:$E$93)+63.1579*EXP(-0.19*BT$58))/(Fperm_SI_Woolf2021!$E$9:$E$93-BT$58))*(BT$58-Fperm_SI_Woolf2021!$E$9:$E$93)/10))) + Fperm_SI_Woolf2021!$G$9:$G$93*EXP(-Fperm_SI_Woolf2021!$J$9:$J$93*$C65*IF(BT$58=Fperm_SI_Woolf2021!$E$9:$E$93,1,EXP(LN((1.1*(Fperm_SI_Woolf2021!$E$9:$E$93-BT$58)-63.1579*EXP(-0.19*Fperm_SI_Woolf2021!$E$9:$E$93)+63.1579*EXP(-0.19*BT$58))/(Fperm_SI_Woolf2021!$E$9:$E$93-BT$58))*(BT$58-Fperm_SI_Woolf2021!$E$9:$E$93)/10))) + Fperm_SI_Woolf2021!$H$9:$H$93*EXP(-Fperm_SI_Woolf2021!$K$9:$K$93*$C65*IF(BT$58=Fperm_SI_Woolf2021!$E$9:$E$93,1,EXP(LN((1.1*(Fperm_SI_Woolf2021!$E$9:$E$93-BT$58)-63.1579*EXP(-0.19*Fperm_SI_Woolf2021!$E$9:$E$93)+63.1579*EXP(-0.19*BT$58))/(Fperm_SI_Woolf2021!$E$9:$E$93-BT$58))*(BT$58-Fperm_SI_Woolf2021!$E$9:$E$93)/10))),Fperm_SI_Woolf2021!$D$9:$D$93))</f>
        <v>0.81616781488297274</v>
      </c>
      <c r="BU65" s="51" cm="1">
        <f t="array" ref="BU65">MIN(1,SLOPE(Fperm_SI_Woolf2021!$F$9:$F$93*EXP(-Fperm_SI_Woolf2021!$I$9:$I$93*$C65*IF(BU$58=Fperm_SI_Woolf2021!$E$9:$E$93,1,EXP(LN((1.1*(Fperm_SI_Woolf2021!$E$9:$E$93-BU$58)-63.1579*EXP(-0.19*Fperm_SI_Woolf2021!$E$9:$E$93)+63.1579*EXP(-0.19*BU$58))/(Fperm_SI_Woolf2021!$E$9:$E$93-BU$58))*(BU$58-Fperm_SI_Woolf2021!$E$9:$E$93)/10))) + Fperm_SI_Woolf2021!$G$9:$G$93*EXP(-Fperm_SI_Woolf2021!$J$9:$J$93*$C65*IF(BU$58=Fperm_SI_Woolf2021!$E$9:$E$93,1,EXP(LN((1.1*(Fperm_SI_Woolf2021!$E$9:$E$93-BU$58)-63.1579*EXP(-0.19*Fperm_SI_Woolf2021!$E$9:$E$93)+63.1579*EXP(-0.19*BU$58))/(Fperm_SI_Woolf2021!$E$9:$E$93-BU$58))*(BU$58-Fperm_SI_Woolf2021!$E$9:$E$93)/10))) + Fperm_SI_Woolf2021!$H$9:$H$93*EXP(-Fperm_SI_Woolf2021!$K$9:$K$93*$C65*IF(BU$58=Fperm_SI_Woolf2021!$E$9:$E$93,1,EXP(LN((1.1*(Fperm_SI_Woolf2021!$E$9:$E$93-BU$58)-63.1579*EXP(-0.19*Fperm_SI_Woolf2021!$E$9:$E$93)+63.1579*EXP(-0.19*BU$58))/(Fperm_SI_Woolf2021!$E$9:$E$93-BU$58))*(BU$58-Fperm_SI_Woolf2021!$E$9:$E$93)/10))),Fperm_SI_Woolf2021!$D$9:$D$93)*BU$57+INTERCEPT(Fperm_SI_Woolf2021!$F$9:$F$93*EXP(-Fperm_SI_Woolf2021!$I$9:$I$93*$C65*IF(BU$58=Fperm_SI_Woolf2021!$E$9:$E$93,1,EXP(LN((1.1*(Fperm_SI_Woolf2021!$E$9:$E$93-BU$58)-63.1579*EXP(-0.19*Fperm_SI_Woolf2021!$E$9:$E$93)+63.1579*EXP(-0.19*BU$58))/(Fperm_SI_Woolf2021!$E$9:$E$93-BU$58))*(BU$58-Fperm_SI_Woolf2021!$E$9:$E$93)/10))) + Fperm_SI_Woolf2021!$G$9:$G$93*EXP(-Fperm_SI_Woolf2021!$J$9:$J$93*$C65*IF(BU$58=Fperm_SI_Woolf2021!$E$9:$E$93,1,EXP(LN((1.1*(Fperm_SI_Woolf2021!$E$9:$E$93-BU$58)-63.1579*EXP(-0.19*Fperm_SI_Woolf2021!$E$9:$E$93)+63.1579*EXP(-0.19*BU$58))/(Fperm_SI_Woolf2021!$E$9:$E$93-BU$58))*(BU$58-Fperm_SI_Woolf2021!$E$9:$E$93)/10))) + Fperm_SI_Woolf2021!$H$9:$H$93*EXP(-Fperm_SI_Woolf2021!$K$9:$K$93*$C65*IF(BU$58=Fperm_SI_Woolf2021!$E$9:$E$93,1,EXP(LN((1.1*(Fperm_SI_Woolf2021!$E$9:$E$93-BU$58)-63.1579*EXP(-0.19*Fperm_SI_Woolf2021!$E$9:$E$93)+63.1579*EXP(-0.19*BU$58))/(Fperm_SI_Woolf2021!$E$9:$E$93-BU$58))*(BU$58-Fperm_SI_Woolf2021!$E$9:$E$93)/10))),Fperm_SI_Woolf2021!$D$9:$D$93))</f>
        <v>0.78614783067541705</v>
      </c>
      <c r="BV65" s="51" cm="1">
        <f t="array" ref="BV65">MIN(1,SLOPE(Fperm_SI_Woolf2021!$F$9:$F$93*EXP(-Fperm_SI_Woolf2021!$I$9:$I$93*$C65*IF(BV$58=Fperm_SI_Woolf2021!$E$9:$E$93,1,EXP(LN((1.1*(Fperm_SI_Woolf2021!$E$9:$E$93-BV$58)-63.1579*EXP(-0.19*Fperm_SI_Woolf2021!$E$9:$E$93)+63.1579*EXP(-0.19*BV$58))/(Fperm_SI_Woolf2021!$E$9:$E$93-BV$58))*(BV$58-Fperm_SI_Woolf2021!$E$9:$E$93)/10))) + Fperm_SI_Woolf2021!$G$9:$G$93*EXP(-Fperm_SI_Woolf2021!$J$9:$J$93*$C65*IF(BV$58=Fperm_SI_Woolf2021!$E$9:$E$93,1,EXP(LN((1.1*(Fperm_SI_Woolf2021!$E$9:$E$93-BV$58)-63.1579*EXP(-0.19*Fperm_SI_Woolf2021!$E$9:$E$93)+63.1579*EXP(-0.19*BV$58))/(Fperm_SI_Woolf2021!$E$9:$E$93-BV$58))*(BV$58-Fperm_SI_Woolf2021!$E$9:$E$93)/10))) + Fperm_SI_Woolf2021!$H$9:$H$93*EXP(-Fperm_SI_Woolf2021!$K$9:$K$93*$C65*IF(BV$58=Fperm_SI_Woolf2021!$E$9:$E$93,1,EXP(LN((1.1*(Fperm_SI_Woolf2021!$E$9:$E$93-BV$58)-63.1579*EXP(-0.19*Fperm_SI_Woolf2021!$E$9:$E$93)+63.1579*EXP(-0.19*BV$58))/(Fperm_SI_Woolf2021!$E$9:$E$93-BV$58))*(BV$58-Fperm_SI_Woolf2021!$E$9:$E$93)/10))),Fperm_SI_Woolf2021!$D$9:$D$93)*BV$57+INTERCEPT(Fperm_SI_Woolf2021!$F$9:$F$93*EXP(-Fperm_SI_Woolf2021!$I$9:$I$93*$C65*IF(BV$58=Fperm_SI_Woolf2021!$E$9:$E$93,1,EXP(LN((1.1*(Fperm_SI_Woolf2021!$E$9:$E$93-BV$58)-63.1579*EXP(-0.19*Fperm_SI_Woolf2021!$E$9:$E$93)+63.1579*EXP(-0.19*BV$58))/(Fperm_SI_Woolf2021!$E$9:$E$93-BV$58))*(BV$58-Fperm_SI_Woolf2021!$E$9:$E$93)/10))) + Fperm_SI_Woolf2021!$G$9:$G$93*EXP(-Fperm_SI_Woolf2021!$J$9:$J$93*$C65*IF(BV$58=Fperm_SI_Woolf2021!$E$9:$E$93,1,EXP(LN((1.1*(Fperm_SI_Woolf2021!$E$9:$E$93-BV$58)-63.1579*EXP(-0.19*Fperm_SI_Woolf2021!$E$9:$E$93)+63.1579*EXP(-0.19*BV$58))/(Fperm_SI_Woolf2021!$E$9:$E$93-BV$58))*(BV$58-Fperm_SI_Woolf2021!$E$9:$E$93)/10))) + Fperm_SI_Woolf2021!$H$9:$H$93*EXP(-Fperm_SI_Woolf2021!$K$9:$K$93*$C65*IF(BV$58=Fperm_SI_Woolf2021!$E$9:$E$93,1,EXP(LN((1.1*(Fperm_SI_Woolf2021!$E$9:$E$93-BV$58)-63.1579*EXP(-0.19*Fperm_SI_Woolf2021!$E$9:$E$93)+63.1579*EXP(-0.19*BV$58))/(Fperm_SI_Woolf2021!$E$9:$E$93-BV$58))*(BV$58-Fperm_SI_Woolf2021!$E$9:$E$93)/10))),Fperm_SI_Woolf2021!$D$9:$D$93))</f>
        <v>0.75612784646786113</v>
      </c>
      <c r="BW65" s="51" cm="1">
        <f t="array" ref="BW65">MIN(1,SLOPE(Fperm_SI_Woolf2021!$F$9:$F$93*EXP(-Fperm_SI_Woolf2021!$I$9:$I$93*$C65*IF(BW$58=Fperm_SI_Woolf2021!$E$9:$E$93,1,EXP(LN((1.1*(Fperm_SI_Woolf2021!$E$9:$E$93-BW$58)-63.1579*EXP(-0.19*Fperm_SI_Woolf2021!$E$9:$E$93)+63.1579*EXP(-0.19*BW$58))/(Fperm_SI_Woolf2021!$E$9:$E$93-BW$58))*(BW$58-Fperm_SI_Woolf2021!$E$9:$E$93)/10))) + Fperm_SI_Woolf2021!$G$9:$G$93*EXP(-Fperm_SI_Woolf2021!$J$9:$J$93*$C65*IF(BW$58=Fperm_SI_Woolf2021!$E$9:$E$93,1,EXP(LN((1.1*(Fperm_SI_Woolf2021!$E$9:$E$93-BW$58)-63.1579*EXP(-0.19*Fperm_SI_Woolf2021!$E$9:$E$93)+63.1579*EXP(-0.19*BW$58))/(Fperm_SI_Woolf2021!$E$9:$E$93-BW$58))*(BW$58-Fperm_SI_Woolf2021!$E$9:$E$93)/10))) + Fperm_SI_Woolf2021!$H$9:$H$93*EXP(-Fperm_SI_Woolf2021!$K$9:$K$93*$C65*IF(BW$58=Fperm_SI_Woolf2021!$E$9:$E$93,1,EXP(LN((1.1*(Fperm_SI_Woolf2021!$E$9:$E$93-BW$58)-63.1579*EXP(-0.19*Fperm_SI_Woolf2021!$E$9:$E$93)+63.1579*EXP(-0.19*BW$58))/(Fperm_SI_Woolf2021!$E$9:$E$93-BW$58))*(BW$58-Fperm_SI_Woolf2021!$E$9:$E$93)/10))),Fperm_SI_Woolf2021!$D$9:$D$93)*BW$57+INTERCEPT(Fperm_SI_Woolf2021!$F$9:$F$93*EXP(-Fperm_SI_Woolf2021!$I$9:$I$93*$C65*IF(BW$58=Fperm_SI_Woolf2021!$E$9:$E$93,1,EXP(LN((1.1*(Fperm_SI_Woolf2021!$E$9:$E$93-BW$58)-63.1579*EXP(-0.19*Fperm_SI_Woolf2021!$E$9:$E$93)+63.1579*EXP(-0.19*BW$58))/(Fperm_SI_Woolf2021!$E$9:$E$93-BW$58))*(BW$58-Fperm_SI_Woolf2021!$E$9:$E$93)/10))) + Fperm_SI_Woolf2021!$G$9:$G$93*EXP(-Fperm_SI_Woolf2021!$J$9:$J$93*$C65*IF(BW$58=Fperm_SI_Woolf2021!$E$9:$E$93,1,EXP(LN((1.1*(Fperm_SI_Woolf2021!$E$9:$E$93-BW$58)-63.1579*EXP(-0.19*Fperm_SI_Woolf2021!$E$9:$E$93)+63.1579*EXP(-0.19*BW$58))/(Fperm_SI_Woolf2021!$E$9:$E$93-BW$58))*(BW$58-Fperm_SI_Woolf2021!$E$9:$E$93)/10))) + Fperm_SI_Woolf2021!$H$9:$H$93*EXP(-Fperm_SI_Woolf2021!$K$9:$K$93*$C65*IF(BW$58=Fperm_SI_Woolf2021!$E$9:$E$93,1,EXP(LN((1.1*(Fperm_SI_Woolf2021!$E$9:$E$93-BW$58)-63.1579*EXP(-0.19*Fperm_SI_Woolf2021!$E$9:$E$93)+63.1579*EXP(-0.19*BW$58))/(Fperm_SI_Woolf2021!$E$9:$E$93-BW$58))*(BW$58-Fperm_SI_Woolf2021!$E$9:$E$93)/10))),Fperm_SI_Woolf2021!$D$9:$D$93))</f>
        <v>0.72610786226030533</v>
      </c>
      <c r="BX65" s="51" cm="1">
        <f t="array" ref="BX65">MIN(1,SLOPE(Fperm_SI_Woolf2021!$F$9:$F$93*EXP(-Fperm_SI_Woolf2021!$I$9:$I$93*$C65*IF(BX$58=Fperm_SI_Woolf2021!$E$9:$E$93,1,EXP(LN((1.1*(Fperm_SI_Woolf2021!$E$9:$E$93-BX$58)-63.1579*EXP(-0.19*Fperm_SI_Woolf2021!$E$9:$E$93)+63.1579*EXP(-0.19*BX$58))/(Fperm_SI_Woolf2021!$E$9:$E$93-BX$58))*(BX$58-Fperm_SI_Woolf2021!$E$9:$E$93)/10))) + Fperm_SI_Woolf2021!$G$9:$G$93*EXP(-Fperm_SI_Woolf2021!$J$9:$J$93*$C65*IF(BX$58=Fperm_SI_Woolf2021!$E$9:$E$93,1,EXP(LN((1.1*(Fperm_SI_Woolf2021!$E$9:$E$93-BX$58)-63.1579*EXP(-0.19*Fperm_SI_Woolf2021!$E$9:$E$93)+63.1579*EXP(-0.19*BX$58))/(Fperm_SI_Woolf2021!$E$9:$E$93-BX$58))*(BX$58-Fperm_SI_Woolf2021!$E$9:$E$93)/10))) + Fperm_SI_Woolf2021!$H$9:$H$93*EXP(-Fperm_SI_Woolf2021!$K$9:$K$93*$C65*IF(BX$58=Fperm_SI_Woolf2021!$E$9:$E$93,1,EXP(LN((1.1*(Fperm_SI_Woolf2021!$E$9:$E$93-BX$58)-63.1579*EXP(-0.19*Fperm_SI_Woolf2021!$E$9:$E$93)+63.1579*EXP(-0.19*BX$58))/(Fperm_SI_Woolf2021!$E$9:$E$93-BX$58))*(BX$58-Fperm_SI_Woolf2021!$E$9:$E$93)/10))),Fperm_SI_Woolf2021!$D$9:$D$93)*BX$57+INTERCEPT(Fperm_SI_Woolf2021!$F$9:$F$93*EXP(-Fperm_SI_Woolf2021!$I$9:$I$93*$C65*IF(BX$58=Fperm_SI_Woolf2021!$E$9:$E$93,1,EXP(LN((1.1*(Fperm_SI_Woolf2021!$E$9:$E$93-BX$58)-63.1579*EXP(-0.19*Fperm_SI_Woolf2021!$E$9:$E$93)+63.1579*EXP(-0.19*BX$58))/(Fperm_SI_Woolf2021!$E$9:$E$93-BX$58))*(BX$58-Fperm_SI_Woolf2021!$E$9:$E$93)/10))) + Fperm_SI_Woolf2021!$G$9:$G$93*EXP(-Fperm_SI_Woolf2021!$J$9:$J$93*$C65*IF(BX$58=Fperm_SI_Woolf2021!$E$9:$E$93,1,EXP(LN((1.1*(Fperm_SI_Woolf2021!$E$9:$E$93-BX$58)-63.1579*EXP(-0.19*Fperm_SI_Woolf2021!$E$9:$E$93)+63.1579*EXP(-0.19*BX$58))/(Fperm_SI_Woolf2021!$E$9:$E$93-BX$58))*(BX$58-Fperm_SI_Woolf2021!$E$9:$E$93)/10))) + Fperm_SI_Woolf2021!$H$9:$H$93*EXP(-Fperm_SI_Woolf2021!$K$9:$K$93*$C65*IF(BX$58=Fperm_SI_Woolf2021!$E$9:$E$93,1,EXP(LN((1.1*(Fperm_SI_Woolf2021!$E$9:$E$93-BX$58)-63.1579*EXP(-0.19*Fperm_SI_Woolf2021!$E$9:$E$93)+63.1579*EXP(-0.19*BX$58))/(Fperm_SI_Woolf2021!$E$9:$E$93-BX$58))*(BX$58-Fperm_SI_Woolf2021!$E$9:$E$93)/10))),Fperm_SI_Woolf2021!$D$9:$D$93))</f>
        <v>0.69608787805274952</v>
      </c>
      <c r="BY65" s="51" cm="1">
        <f t="array" ref="BY65">MIN(1,SLOPE(Fperm_SI_Woolf2021!$F$9:$F$93*EXP(-Fperm_SI_Woolf2021!$I$9:$I$93*$C65*IF(BY$58=Fperm_SI_Woolf2021!$E$9:$E$93,1,EXP(LN((1.1*(Fperm_SI_Woolf2021!$E$9:$E$93-BY$58)-63.1579*EXP(-0.19*Fperm_SI_Woolf2021!$E$9:$E$93)+63.1579*EXP(-0.19*BY$58))/(Fperm_SI_Woolf2021!$E$9:$E$93-BY$58))*(BY$58-Fperm_SI_Woolf2021!$E$9:$E$93)/10))) + Fperm_SI_Woolf2021!$G$9:$G$93*EXP(-Fperm_SI_Woolf2021!$J$9:$J$93*$C65*IF(BY$58=Fperm_SI_Woolf2021!$E$9:$E$93,1,EXP(LN((1.1*(Fperm_SI_Woolf2021!$E$9:$E$93-BY$58)-63.1579*EXP(-0.19*Fperm_SI_Woolf2021!$E$9:$E$93)+63.1579*EXP(-0.19*BY$58))/(Fperm_SI_Woolf2021!$E$9:$E$93-BY$58))*(BY$58-Fperm_SI_Woolf2021!$E$9:$E$93)/10))) + Fperm_SI_Woolf2021!$H$9:$H$93*EXP(-Fperm_SI_Woolf2021!$K$9:$K$93*$C65*IF(BY$58=Fperm_SI_Woolf2021!$E$9:$E$93,1,EXP(LN((1.1*(Fperm_SI_Woolf2021!$E$9:$E$93-BY$58)-63.1579*EXP(-0.19*Fperm_SI_Woolf2021!$E$9:$E$93)+63.1579*EXP(-0.19*BY$58))/(Fperm_SI_Woolf2021!$E$9:$E$93-BY$58))*(BY$58-Fperm_SI_Woolf2021!$E$9:$E$93)/10))),Fperm_SI_Woolf2021!$D$9:$D$93)*BY$57+INTERCEPT(Fperm_SI_Woolf2021!$F$9:$F$93*EXP(-Fperm_SI_Woolf2021!$I$9:$I$93*$C65*IF(BY$58=Fperm_SI_Woolf2021!$E$9:$E$93,1,EXP(LN((1.1*(Fperm_SI_Woolf2021!$E$9:$E$93-BY$58)-63.1579*EXP(-0.19*Fperm_SI_Woolf2021!$E$9:$E$93)+63.1579*EXP(-0.19*BY$58))/(Fperm_SI_Woolf2021!$E$9:$E$93-BY$58))*(BY$58-Fperm_SI_Woolf2021!$E$9:$E$93)/10))) + Fperm_SI_Woolf2021!$G$9:$G$93*EXP(-Fperm_SI_Woolf2021!$J$9:$J$93*$C65*IF(BY$58=Fperm_SI_Woolf2021!$E$9:$E$93,1,EXP(LN((1.1*(Fperm_SI_Woolf2021!$E$9:$E$93-BY$58)-63.1579*EXP(-0.19*Fperm_SI_Woolf2021!$E$9:$E$93)+63.1579*EXP(-0.19*BY$58))/(Fperm_SI_Woolf2021!$E$9:$E$93-BY$58))*(BY$58-Fperm_SI_Woolf2021!$E$9:$E$93)/10))) + Fperm_SI_Woolf2021!$H$9:$H$93*EXP(-Fperm_SI_Woolf2021!$K$9:$K$93*$C65*IF(BY$58=Fperm_SI_Woolf2021!$E$9:$E$93,1,EXP(LN((1.1*(Fperm_SI_Woolf2021!$E$9:$E$93-BY$58)-63.1579*EXP(-0.19*Fperm_SI_Woolf2021!$E$9:$E$93)+63.1579*EXP(-0.19*BY$58))/(Fperm_SI_Woolf2021!$E$9:$E$93-BY$58))*(BY$58-Fperm_SI_Woolf2021!$E$9:$E$93)/10))),Fperm_SI_Woolf2021!$D$9:$D$93))</f>
        <v>0.6660678938451936</v>
      </c>
      <c r="BZ65" s="51" cm="1">
        <f t="array" ref="BZ65">MIN(1,SLOPE(Fperm_SI_Woolf2021!$F$9:$F$93*EXP(-Fperm_SI_Woolf2021!$I$9:$I$93*$C65*IF(BZ$58=Fperm_SI_Woolf2021!$E$9:$E$93,1,EXP(LN((1.1*(Fperm_SI_Woolf2021!$E$9:$E$93-BZ$58)-63.1579*EXP(-0.19*Fperm_SI_Woolf2021!$E$9:$E$93)+63.1579*EXP(-0.19*BZ$58))/(Fperm_SI_Woolf2021!$E$9:$E$93-BZ$58))*(BZ$58-Fperm_SI_Woolf2021!$E$9:$E$93)/10))) + Fperm_SI_Woolf2021!$G$9:$G$93*EXP(-Fperm_SI_Woolf2021!$J$9:$J$93*$C65*IF(BZ$58=Fperm_SI_Woolf2021!$E$9:$E$93,1,EXP(LN((1.1*(Fperm_SI_Woolf2021!$E$9:$E$93-BZ$58)-63.1579*EXP(-0.19*Fperm_SI_Woolf2021!$E$9:$E$93)+63.1579*EXP(-0.19*BZ$58))/(Fperm_SI_Woolf2021!$E$9:$E$93-BZ$58))*(BZ$58-Fperm_SI_Woolf2021!$E$9:$E$93)/10))) + Fperm_SI_Woolf2021!$H$9:$H$93*EXP(-Fperm_SI_Woolf2021!$K$9:$K$93*$C65*IF(BZ$58=Fperm_SI_Woolf2021!$E$9:$E$93,1,EXP(LN((1.1*(Fperm_SI_Woolf2021!$E$9:$E$93-BZ$58)-63.1579*EXP(-0.19*Fperm_SI_Woolf2021!$E$9:$E$93)+63.1579*EXP(-0.19*BZ$58))/(Fperm_SI_Woolf2021!$E$9:$E$93-BZ$58))*(BZ$58-Fperm_SI_Woolf2021!$E$9:$E$93)/10))),Fperm_SI_Woolf2021!$D$9:$D$93)*BZ$57+INTERCEPT(Fperm_SI_Woolf2021!$F$9:$F$93*EXP(-Fperm_SI_Woolf2021!$I$9:$I$93*$C65*IF(BZ$58=Fperm_SI_Woolf2021!$E$9:$E$93,1,EXP(LN((1.1*(Fperm_SI_Woolf2021!$E$9:$E$93-BZ$58)-63.1579*EXP(-0.19*Fperm_SI_Woolf2021!$E$9:$E$93)+63.1579*EXP(-0.19*BZ$58))/(Fperm_SI_Woolf2021!$E$9:$E$93-BZ$58))*(BZ$58-Fperm_SI_Woolf2021!$E$9:$E$93)/10))) + Fperm_SI_Woolf2021!$G$9:$G$93*EXP(-Fperm_SI_Woolf2021!$J$9:$J$93*$C65*IF(BZ$58=Fperm_SI_Woolf2021!$E$9:$E$93,1,EXP(LN((1.1*(Fperm_SI_Woolf2021!$E$9:$E$93-BZ$58)-63.1579*EXP(-0.19*Fperm_SI_Woolf2021!$E$9:$E$93)+63.1579*EXP(-0.19*BZ$58))/(Fperm_SI_Woolf2021!$E$9:$E$93-BZ$58))*(BZ$58-Fperm_SI_Woolf2021!$E$9:$E$93)/10))) + Fperm_SI_Woolf2021!$H$9:$H$93*EXP(-Fperm_SI_Woolf2021!$K$9:$K$93*$C65*IF(BZ$58=Fperm_SI_Woolf2021!$E$9:$E$93,1,EXP(LN((1.1*(Fperm_SI_Woolf2021!$E$9:$E$93-BZ$58)-63.1579*EXP(-0.19*Fperm_SI_Woolf2021!$E$9:$E$93)+63.1579*EXP(-0.19*BZ$58))/(Fperm_SI_Woolf2021!$E$9:$E$93-BZ$58))*(BZ$58-Fperm_SI_Woolf2021!$E$9:$E$93)/10))),Fperm_SI_Woolf2021!$D$9:$D$93))</f>
        <v>0.6360479096376378</v>
      </c>
    </row>
    <row r="66" spans="3:78" x14ac:dyDescent="0.2">
      <c r="C66" s="48">
        <v>60</v>
      </c>
      <c r="D66" s="51" cm="1">
        <f t="array" ref="D66">MIN(1,SLOPE(Fperm_SI_Woolf2021!$F$9:$F$93*EXP(-Fperm_SI_Woolf2021!$I$9:$I$93*$C66*IF(D$58=Fperm_SI_Woolf2021!$E$9:$E$93,1,EXP(LN((1.1*(Fperm_SI_Woolf2021!$E$9:$E$93-D$58)-63.1579*EXP(-0.19*Fperm_SI_Woolf2021!$E$9:$E$93)+63.1579*EXP(-0.19*D$58))/(Fperm_SI_Woolf2021!$E$9:$E$93-D$58))*(D$58-Fperm_SI_Woolf2021!$E$9:$E$93)/10))) + Fperm_SI_Woolf2021!$G$9:$G$93*EXP(-Fperm_SI_Woolf2021!$J$9:$J$93*$C66*IF(D$58=Fperm_SI_Woolf2021!$E$9:$E$93,1,EXP(LN((1.1*(Fperm_SI_Woolf2021!$E$9:$E$93-D$58)-63.1579*EXP(-0.19*Fperm_SI_Woolf2021!$E$9:$E$93)+63.1579*EXP(-0.19*D$58))/(Fperm_SI_Woolf2021!$E$9:$E$93-D$58))*(D$58-Fperm_SI_Woolf2021!$E$9:$E$93)/10))) + Fperm_SI_Woolf2021!$H$9:$H$93*EXP(-Fperm_SI_Woolf2021!$K$9:$K$93*$C66*IF(D$58=Fperm_SI_Woolf2021!$E$9:$E$93,1,EXP(LN((1.1*(Fperm_SI_Woolf2021!$E$9:$E$93-D$58)-63.1579*EXP(-0.19*Fperm_SI_Woolf2021!$E$9:$E$93)+63.1579*EXP(-0.19*D$58))/(Fperm_SI_Woolf2021!$E$9:$E$93-D$58))*(D$58-Fperm_SI_Woolf2021!$E$9:$E$93)/10))),Fperm_SI_Woolf2021!$D$9:$D$93)*D$57+INTERCEPT(Fperm_SI_Woolf2021!$F$9:$F$93*EXP(-Fperm_SI_Woolf2021!$I$9:$I$93*$C66*IF(D$58=Fperm_SI_Woolf2021!$E$9:$E$93,1,EXP(LN((1.1*(Fperm_SI_Woolf2021!$E$9:$E$93-D$58)-63.1579*EXP(-0.19*Fperm_SI_Woolf2021!$E$9:$E$93)+63.1579*EXP(-0.19*D$58))/(Fperm_SI_Woolf2021!$E$9:$E$93-D$58))*(D$58-Fperm_SI_Woolf2021!$E$9:$E$93)/10))) + Fperm_SI_Woolf2021!$G$9:$G$93*EXP(-Fperm_SI_Woolf2021!$J$9:$J$93*$C66*IF(D$58=Fperm_SI_Woolf2021!$E$9:$E$93,1,EXP(LN((1.1*(Fperm_SI_Woolf2021!$E$9:$E$93-D$58)-63.1579*EXP(-0.19*Fperm_SI_Woolf2021!$E$9:$E$93)+63.1579*EXP(-0.19*D$58))/(Fperm_SI_Woolf2021!$E$9:$E$93-D$58))*(D$58-Fperm_SI_Woolf2021!$E$9:$E$93)/10))) + Fperm_SI_Woolf2021!$H$9:$H$93*EXP(-Fperm_SI_Woolf2021!$K$9:$K$93*$C66*IF(D$58=Fperm_SI_Woolf2021!$E$9:$E$93,1,EXP(LN((1.1*(Fperm_SI_Woolf2021!$E$9:$E$93-D$58)-63.1579*EXP(-0.19*Fperm_SI_Woolf2021!$E$9:$E$93)+63.1579*EXP(-0.19*D$58))/(Fperm_SI_Woolf2021!$E$9:$E$93-D$58))*(D$58-Fperm_SI_Woolf2021!$E$9:$E$93)/10))),Fperm_SI_Woolf2021!$D$9:$D$93))</f>
        <v>1</v>
      </c>
      <c r="E66" s="51" cm="1">
        <f t="array" ref="E66">MIN(1,SLOPE(Fperm_SI_Woolf2021!$F$9:$F$93*EXP(-Fperm_SI_Woolf2021!$I$9:$I$93*$C66*IF(E$58=Fperm_SI_Woolf2021!$E$9:$E$93,1,EXP(LN((1.1*(Fperm_SI_Woolf2021!$E$9:$E$93-E$58)-63.1579*EXP(-0.19*Fperm_SI_Woolf2021!$E$9:$E$93)+63.1579*EXP(-0.19*E$58))/(Fperm_SI_Woolf2021!$E$9:$E$93-E$58))*(E$58-Fperm_SI_Woolf2021!$E$9:$E$93)/10))) + Fperm_SI_Woolf2021!$G$9:$G$93*EXP(-Fperm_SI_Woolf2021!$J$9:$J$93*$C66*IF(E$58=Fperm_SI_Woolf2021!$E$9:$E$93,1,EXP(LN((1.1*(Fperm_SI_Woolf2021!$E$9:$E$93-E$58)-63.1579*EXP(-0.19*Fperm_SI_Woolf2021!$E$9:$E$93)+63.1579*EXP(-0.19*E$58))/(Fperm_SI_Woolf2021!$E$9:$E$93-E$58))*(E$58-Fperm_SI_Woolf2021!$E$9:$E$93)/10))) + Fperm_SI_Woolf2021!$H$9:$H$93*EXP(-Fperm_SI_Woolf2021!$K$9:$K$93*$C66*IF(E$58=Fperm_SI_Woolf2021!$E$9:$E$93,1,EXP(LN((1.1*(Fperm_SI_Woolf2021!$E$9:$E$93-E$58)-63.1579*EXP(-0.19*Fperm_SI_Woolf2021!$E$9:$E$93)+63.1579*EXP(-0.19*E$58))/(Fperm_SI_Woolf2021!$E$9:$E$93-E$58))*(E$58-Fperm_SI_Woolf2021!$E$9:$E$93)/10))),Fperm_SI_Woolf2021!$D$9:$D$93)*E$57+INTERCEPT(Fperm_SI_Woolf2021!$F$9:$F$93*EXP(-Fperm_SI_Woolf2021!$I$9:$I$93*$C66*IF(E$58=Fperm_SI_Woolf2021!$E$9:$E$93,1,EXP(LN((1.1*(Fperm_SI_Woolf2021!$E$9:$E$93-E$58)-63.1579*EXP(-0.19*Fperm_SI_Woolf2021!$E$9:$E$93)+63.1579*EXP(-0.19*E$58))/(Fperm_SI_Woolf2021!$E$9:$E$93-E$58))*(E$58-Fperm_SI_Woolf2021!$E$9:$E$93)/10))) + Fperm_SI_Woolf2021!$G$9:$G$93*EXP(-Fperm_SI_Woolf2021!$J$9:$J$93*$C66*IF(E$58=Fperm_SI_Woolf2021!$E$9:$E$93,1,EXP(LN((1.1*(Fperm_SI_Woolf2021!$E$9:$E$93-E$58)-63.1579*EXP(-0.19*Fperm_SI_Woolf2021!$E$9:$E$93)+63.1579*EXP(-0.19*E$58))/(Fperm_SI_Woolf2021!$E$9:$E$93-E$58))*(E$58-Fperm_SI_Woolf2021!$E$9:$E$93)/10))) + Fperm_SI_Woolf2021!$H$9:$H$93*EXP(-Fperm_SI_Woolf2021!$K$9:$K$93*$C66*IF(E$58=Fperm_SI_Woolf2021!$E$9:$E$93,1,EXP(LN((1.1*(Fperm_SI_Woolf2021!$E$9:$E$93-E$58)-63.1579*EXP(-0.19*Fperm_SI_Woolf2021!$E$9:$E$93)+63.1579*EXP(-0.19*E$58))/(Fperm_SI_Woolf2021!$E$9:$E$93-E$58))*(E$58-Fperm_SI_Woolf2021!$E$9:$E$93)/10))),Fperm_SI_Woolf2021!$D$9:$D$93))</f>
        <v>1</v>
      </c>
      <c r="F66" s="51" cm="1">
        <f t="array" ref="F66">MIN(1,SLOPE(Fperm_SI_Woolf2021!$F$9:$F$93*EXP(-Fperm_SI_Woolf2021!$I$9:$I$93*$C66*IF(F$58=Fperm_SI_Woolf2021!$E$9:$E$93,1,EXP(LN((1.1*(Fperm_SI_Woolf2021!$E$9:$E$93-F$58)-63.1579*EXP(-0.19*Fperm_SI_Woolf2021!$E$9:$E$93)+63.1579*EXP(-0.19*F$58))/(Fperm_SI_Woolf2021!$E$9:$E$93-F$58))*(F$58-Fperm_SI_Woolf2021!$E$9:$E$93)/10))) + Fperm_SI_Woolf2021!$G$9:$G$93*EXP(-Fperm_SI_Woolf2021!$J$9:$J$93*$C66*IF(F$58=Fperm_SI_Woolf2021!$E$9:$E$93,1,EXP(LN((1.1*(Fperm_SI_Woolf2021!$E$9:$E$93-F$58)-63.1579*EXP(-0.19*Fperm_SI_Woolf2021!$E$9:$E$93)+63.1579*EXP(-0.19*F$58))/(Fperm_SI_Woolf2021!$E$9:$E$93-F$58))*(F$58-Fperm_SI_Woolf2021!$E$9:$E$93)/10))) + Fperm_SI_Woolf2021!$H$9:$H$93*EXP(-Fperm_SI_Woolf2021!$K$9:$K$93*$C66*IF(F$58=Fperm_SI_Woolf2021!$E$9:$E$93,1,EXP(LN((1.1*(Fperm_SI_Woolf2021!$E$9:$E$93-F$58)-63.1579*EXP(-0.19*Fperm_SI_Woolf2021!$E$9:$E$93)+63.1579*EXP(-0.19*F$58))/(Fperm_SI_Woolf2021!$E$9:$E$93-F$58))*(F$58-Fperm_SI_Woolf2021!$E$9:$E$93)/10))),Fperm_SI_Woolf2021!$D$9:$D$93)*F$57+INTERCEPT(Fperm_SI_Woolf2021!$F$9:$F$93*EXP(-Fperm_SI_Woolf2021!$I$9:$I$93*$C66*IF(F$58=Fperm_SI_Woolf2021!$E$9:$E$93,1,EXP(LN((1.1*(Fperm_SI_Woolf2021!$E$9:$E$93-F$58)-63.1579*EXP(-0.19*Fperm_SI_Woolf2021!$E$9:$E$93)+63.1579*EXP(-0.19*F$58))/(Fperm_SI_Woolf2021!$E$9:$E$93-F$58))*(F$58-Fperm_SI_Woolf2021!$E$9:$E$93)/10))) + Fperm_SI_Woolf2021!$G$9:$G$93*EXP(-Fperm_SI_Woolf2021!$J$9:$J$93*$C66*IF(F$58=Fperm_SI_Woolf2021!$E$9:$E$93,1,EXP(LN((1.1*(Fperm_SI_Woolf2021!$E$9:$E$93-F$58)-63.1579*EXP(-0.19*Fperm_SI_Woolf2021!$E$9:$E$93)+63.1579*EXP(-0.19*F$58))/(Fperm_SI_Woolf2021!$E$9:$E$93-F$58))*(F$58-Fperm_SI_Woolf2021!$E$9:$E$93)/10))) + Fperm_SI_Woolf2021!$H$9:$H$93*EXP(-Fperm_SI_Woolf2021!$K$9:$K$93*$C66*IF(F$58=Fperm_SI_Woolf2021!$E$9:$E$93,1,EXP(LN((1.1*(Fperm_SI_Woolf2021!$E$9:$E$93-F$58)-63.1579*EXP(-0.19*Fperm_SI_Woolf2021!$E$9:$E$93)+63.1579*EXP(-0.19*F$58))/(Fperm_SI_Woolf2021!$E$9:$E$93-F$58))*(F$58-Fperm_SI_Woolf2021!$E$9:$E$93)/10))),Fperm_SI_Woolf2021!$D$9:$D$93))</f>
        <v>1</v>
      </c>
      <c r="G66" s="51" cm="1">
        <f t="array" ref="G66">MIN(1,SLOPE(Fperm_SI_Woolf2021!$F$9:$F$93*EXP(-Fperm_SI_Woolf2021!$I$9:$I$93*$C66*IF(G$58=Fperm_SI_Woolf2021!$E$9:$E$93,1,EXP(LN((1.1*(Fperm_SI_Woolf2021!$E$9:$E$93-G$58)-63.1579*EXP(-0.19*Fperm_SI_Woolf2021!$E$9:$E$93)+63.1579*EXP(-0.19*G$58))/(Fperm_SI_Woolf2021!$E$9:$E$93-G$58))*(G$58-Fperm_SI_Woolf2021!$E$9:$E$93)/10))) + Fperm_SI_Woolf2021!$G$9:$G$93*EXP(-Fperm_SI_Woolf2021!$J$9:$J$93*$C66*IF(G$58=Fperm_SI_Woolf2021!$E$9:$E$93,1,EXP(LN((1.1*(Fperm_SI_Woolf2021!$E$9:$E$93-G$58)-63.1579*EXP(-0.19*Fperm_SI_Woolf2021!$E$9:$E$93)+63.1579*EXP(-0.19*G$58))/(Fperm_SI_Woolf2021!$E$9:$E$93-G$58))*(G$58-Fperm_SI_Woolf2021!$E$9:$E$93)/10))) + Fperm_SI_Woolf2021!$H$9:$H$93*EXP(-Fperm_SI_Woolf2021!$K$9:$K$93*$C66*IF(G$58=Fperm_SI_Woolf2021!$E$9:$E$93,1,EXP(LN((1.1*(Fperm_SI_Woolf2021!$E$9:$E$93-G$58)-63.1579*EXP(-0.19*Fperm_SI_Woolf2021!$E$9:$E$93)+63.1579*EXP(-0.19*G$58))/(Fperm_SI_Woolf2021!$E$9:$E$93-G$58))*(G$58-Fperm_SI_Woolf2021!$E$9:$E$93)/10))),Fperm_SI_Woolf2021!$D$9:$D$93)*G$57+INTERCEPT(Fperm_SI_Woolf2021!$F$9:$F$93*EXP(-Fperm_SI_Woolf2021!$I$9:$I$93*$C66*IF(G$58=Fperm_SI_Woolf2021!$E$9:$E$93,1,EXP(LN((1.1*(Fperm_SI_Woolf2021!$E$9:$E$93-G$58)-63.1579*EXP(-0.19*Fperm_SI_Woolf2021!$E$9:$E$93)+63.1579*EXP(-0.19*G$58))/(Fperm_SI_Woolf2021!$E$9:$E$93-G$58))*(G$58-Fperm_SI_Woolf2021!$E$9:$E$93)/10))) + Fperm_SI_Woolf2021!$G$9:$G$93*EXP(-Fperm_SI_Woolf2021!$J$9:$J$93*$C66*IF(G$58=Fperm_SI_Woolf2021!$E$9:$E$93,1,EXP(LN((1.1*(Fperm_SI_Woolf2021!$E$9:$E$93-G$58)-63.1579*EXP(-0.19*Fperm_SI_Woolf2021!$E$9:$E$93)+63.1579*EXP(-0.19*G$58))/(Fperm_SI_Woolf2021!$E$9:$E$93-G$58))*(G$58-Fperm_SI_Woolf2021!$E$9:$E$93)/10))) + Fperm_SI_Woolf2021!$H$9:$H$93*EXP(-Fperm_SI_Woolf2021!$K$9:$K$93*$C66*IF(G$58=Fperm_SI_Woolf2021!$E$9:$E$93,1,EXP(LN((1.1*(Fperm_SI_Woolf2021!$E$9:$E$93-G$58)-63.1579*EXP(-0.19*Fperm_SI_Woolf2021!$E$9:$E$93)+63.1579*EXP(-0.19*G$58))/(Fperm_SI_Woolf2021!$E$9:$E$93-G$58))*(G$58-Fperm_SI_Woolf2021!$E$9:$E$93)/10))),Fperm_SI_Woolf2021!$D$9:$D$93))</f>
        <v>1</v>
      </c>
      <c r="H66" s="51" cm="1">
        <f t="array" ref="H66">MIN(1,SLOPE(Fperm_SI_Woolf2021!$F$9:$F$93*EXP(-Fperm_SI_Woolf2021!$I$9:$I$93*$C66*IF(H$58=Fperm_SI_Woolf2021!$E$9:$E$93,1,EXP(LN((1.1*(Fperm_SI_Woolf2021!$E$9:$E$93-H$58)-63.1579*EXP(-0.19*Fperm_SI_Woolf2021!$E$9:$E$93)+63.1579*EXP(-0.19*H$58))/(Fperm_SI_Woolf2021!$E$9:$E$93-H$58))*(H$58-Fperm_SI_Woolf2021!$E$9:$E$93)/10))) + Fperm_SI_Woolf2021!$G$9:$G$93*EXP(-Fperm_SI_Woolf2021!$J$9:$J$93*$C66*IF(H$58=Fperm_SI_Woolf2021!$E$9:$E$93,1,EXP(LN((1.1*(Fperm_SI_Woolf2021!$E$9:$E$93-H$58)-63.1579*EXP(-0.19*Fperm_SI_Woolf2021!$E$9:$E$93)+63.1579*EXP(-0.19*H$58))/(Fperm_SI_Woolf2021!$E$9:$E$93-H$58))*(H$58-Fperm_SI_Woolf2021!$E$9:$E$93)/10))) + Fperm_SI_Woolf2021!$H$9:$H$93*EXP(-Fperm_SI_Woolf2021!$K$9:$K$93*$C66*IF(H$58=Fperm_SI_Woolf2021!$E$9:$E$93,1,EXP(LN((1.1*(Fperm_SI_Woolf2021!$E$9:$E$93-H$58)-63.1579*EXP(-0.19*Fperm_SI_Woolf2021!$E$9:$E$93)+63.1579*EXP(-0.19*H$58))/(Fperm_SI_Woolf2021!$E$9:$E$93-H$58))*(H$58-Fperm_SI_Woolf2021!$E$9:$E$93)/10))),Fperm_SI_Woolf2021!$D$9:$D$93)*H$57+INTERCEPT(Fperm_SI_Woolf2021!$F$9:$F$93*EXP(-Fperm_SI_Woolf2021!$I$9:$I$93*$C66*IF(H$58=Fperm_SI_Woolf2021!$E$9:$E$93,1,EXP(LN((1.1*(Fperm_SI_Woolf2021!$E$9:$E$93-H$58)-63.1579*EXP(-0.19*Fperm_SI_Woolf2021!$E$9:$E$93)+63.1579*EXP(-0.19*H$58))/(Fperm_SI_Woolf2021!$E$9:$E$93-H$58))*(H$58-Fperm_SI_Woolf2021!$E$9:$E$93)/10))) + Fperm_SI_Woolf2021!$G$9:$G$93*EXP(-Fperm_SI_Woolf2021!$J$9:$J$93*$C66*IF(H$58=Fperm_SI_Woolf2021!$E$9:$E$93,1,EXP(LN((1.1*(Fperm_SI_Woolf2021!$E$9:$E$93-H$58)-63.1579*EXP(-0.19*Fperm_SI_Woolf2021!$E$9:$E$93)+63.1579*EXP(-0.19*H$58))/(Fperm_SI_Woolf2021!$E$9:$E$93-H$58))*(H$58-Fperm_SI_Woolf2021!$E$9:$E$93)/10))) + Fperm_SI_Woolf2021!$H$9:$H$93*EXP(-Fperm_SI_Woolf2021!$K$9:$K$93*$C66*IF(H$58=Fperm_SI_Woolf2021!$E$9:$E$93,1,EXP(LN((1.1*(Fperm_SI_Woolf2021!$E$9:$E$93-H$58)-63.1579*EXP(-0.19*Fperm_SI_Woolf2021!$E$9:$E$93)+63.1579*EXP(-0.19*H$58))/(Fperm_SI_Woolf2021!$E$9:$E$93-H$58))*(H$58-Fperm_SI_Woolf2021!$E$9:$E$93)/10))),Fperm_SI_Woolf2021!$D$9:$D$93))</f>
        <v>1</v>
      </c>
      <c r="I66" s="51" cm="1">
        <f t="array" ref="I66">MIN(1,SLOPE(Fperm_SI_Woolf2021!$F$9:$F$93*EXP(-Fperm_SI_Woolf2021!$I$9:$I$93*$C66*IF(I$58=Fperm_SI_Woolf2021!$E$9:$E$93,1,EXP(LN((1.1*(Fperm_SI_Woolf2021!$E$9:$E$93-I$58)-63.1579*EXP(-0.19*Fperm_SI_Woolf2021!$E$9:$E$93)+63.1579*EXP(-0.19*I$58))/(Fperm_SI_Woolf2021!$E$9:$E$93-I$58))*(I$58-Fperm_SI_Woolf2021!$E$9:$E$93)/10))) + Fperm_SI_Woolf2021!$G$9:$G$93*EXP(-Fperm_SI_Woolf2021!$J$9:$J$93*$C66*IF(I$58=Fperm_SI_Woolf2021!$E$9:$E$93,1,EXP(LN((1.1*(Fperm_SI_Woolf2021!$E$9:$E$93-I$58)-63.1579*EXP(-0.19*Fperm_SI_Woolf2021!$E$9:$E$93)+63.1579*EXP(-0.19*I$58))/(Fperm_SI_Woolf2021!$E$9:$E$93-I$58))*(I$58-Fperm_SI_Woolf2021!$E$9:$E$93)/10))) + Fperm_SI_Woolf2021!$H$9:$H$93*EXP(-Fperm_SI_Woolf2021!$K$9:$K$93*$C66*IF(I$58=Fperm_SI_Woolf2021!$E$9:$E$93,1,EXP(LN((1.1*(Fperm_SI_Woolf2021!$E$9:$E$93-I$58)-63.1579*EXP(-0.19*Fperm_SI_Woolf2021!$E$9:$E$93)+63.1579*EXP(-0.19*I$58))/(Fperm_SI_Woolf2021!$E$9:$E$93-I$58))*(I$58-Fperm_SI_Woolf2021!$E$9:$E$93)/10))),Fperm_SI_Woolf2021!$D$9:$D$93)*I$57+INTERCEPT(Fperm_SI_Woolf2021!$F$9:$F$93*EXP(-Fperm_SI_Woolf2021!$I$9:$I$93*$C66*IF(I$58=Fperm_SI_Woolf2021!$E$9:$E$93,1,EXP(LN((1.1*(Fperm_SI_Woolf2021!$E$9:$E$93-I$58)-63.1579*EXP(-0.19*Fperm_SI_Woolf2021!$E$9:$E$93)+63.1579*EXP(-0.19*I$58))/(Fperm_SI_Woolf2021!$E$9:$E$93-I$58))*(I$58-Fperm_SI_Woolf2021!$E$9:$E$93)/10))) + Fperm_SI_Woolf2021!$G$9:$G$93*EXP(-Fperm_SI_Woolf2021!$J$9:$J$93*$C66*IF(I$58=Fperm_SI_Woolf2021!$E$9:$E$93,1,EXP(LN((1.1*(Fperm_SI_Woolf2021!$E$9:$E$93-I$58)-63.1579*EXP(-0.19*Fperm_SI_Woolf2021!$E$9:$E$93)+63.1579*EXP(-0.19*I$58))/(Fperm_SI_Woolf2021!$E$9:$E$93-I$58))*(I$58-Fperm_SI_Woolf2021!$E$9:$E$93)/10))) + Fperm_SI_Woolf2021!$H$9:$H$93*EXP(-Fperm_SI_Woolf2021!$K$9:$K$93*$C66*IF(I$58=Fperm_SI_Woolf2021!$E$9:$E$93,1,EXP(LN((1.1*(Fperm_SI_Woolf2021!$E$9:$E$93-I$58)-63.1579*EXP(-0.19*Fperm_SI_Woolf2021!$E$9:$E$93)+63.1579*EXP(-0.19*I$58))/(Fperm_SI_Woolf2021!$E$9:$E$93-I$58))*(I$58-Fperm_SI_Woolf2021!$E$9:$E$93)/10))),Fperm_SI_Woolf2021!$D$9:$D$93))</f>
        <v>1</v>
      </c>
      <c r="J66" s="51" cm="1">
        <f t="array" ref="J66">MIN(1,SLOPE(Fperm_SI_Woolf2021!$F$9:$F$93*EXP(-Fperm_SI_Woolf2021!$I$9:$I$93*$C66*IF(J$58=Fperm_SI_Woolf2021!$E$9:$E$93,1,EXP(LN((1.1*(Fperm_SI_Woolf2021!$E$9:$E$93-J$58)-63.1579*EXP(-0.19*Fperm_SI_Woolf2021!$E$9:$E$93)+63.1579*EXP(-0.19*J$58))/(Fperm_SI_Woolf2021!$E$9:$E$93-J$58))*(J$58-Fperm_SI_Woolf2021!$E$9:$E$93)/10))) + Fperm_SI_Woolf2021!$G$9:$G$93*EXP(-Fperm_SI_Woolf2021!$J$9:$J$93*$C66*IF(J$58=Fperm_SI_Woolf2021!$E$9:$E$93,1,EXP(LN((1.1*(Fperm_SI_Woolf2021!$E$9:$E$93-J$58)-63.1579*EXP(-0.19*Fperm_SI_Woolf2021!$E$9:$E$93)+63.1579*EXP(-0.19*J$58))/(Fperm_SI_Woolf2021!$E$9:$E$93-J$58))*(J$58-Fperm_SI_Woolf2021!$E$9:$E$93)/10))) + Fperm_SI_Woolf2021!$H$9:$H$93*EXP(-Fperm_SI_Woolf2021!$K$9:$K$93*$C66*IF(J$58=Fperm_SI_Woolf2021!$E$9:$E$93,1,EXP(LN((1.1*(Fperm_SI_Woolf2021!$E$9:$E$93-J$58)-63.1579*EXP(-0.19*Fperm_SI_Woolf2021!$E$9:$E$93)+63.1579*EXP(-0.19*J$58))/(Fperm_SI_Woolf2021!$E$9:$E$93-J$58))*(J$58-Fperm_SI_Woolf2021!$E$9:$E$93)/10))),Fperm_SI_Woolf2021!$D$9:$D$93)*J$57+INTERCEPT(Fperm_SI_Woolf2021!$F$9:$F$93*EXP(-Fperm_SI_Woolf2021!$I$9:$I$93*$C66*IF(J$58=Fperm_SI_Woolf2021!$E$9:$E$93,1,EXP(LN((1.1*(Fperm_SI_Woolf2021!$E$9:$E$93-J$58)-63.1579*EXP(-0.19*Fperm_SI_Woolf2021!$E$9:$E$93)+63.1579*EXP(-0.19*J$58))/(Fperm_SI_Woolf2021!$E$9:$E$93-J$58))*(J$58-Fperm_SI_Woolf2021!$E$9:$E$93)/10))) + Fperm_SI_Woolf2021!$G$9:$G$93*EXP(-Fperm_SI_Woolf2021!$J$9:$J$93*$C66*IF(J$58=Fperm_SI_Woolf2021!$E$9:$E$93,1,EXP(LN((1.1*(Fperm_SI_Woolf2021!$E$9:$E$93-J$58)-63.1579*EXP(-0.19*Fperm_SI_Woolf2021!$E$9:$E$93)+63.1579*EXP(-0.19*J$58))/(Fperm_SI_Woolf2021!$E$9:$E$93-J$58))*(J$58-Fperm_SI_Woolf2021!$E$9:$E$93)/10))) + Fperm_SI_Woolf2021!$H$9:$H$93*EXP(-Fperm_SI_Woolf2021!$K$9:$K$93*$C66*IF(J$58=Fperm_SI_Woolf2021!$E$9:$E$93,1,EXP(LN((1.1*(Fperm_SI_Woolf2021!$E$9:$E$93-J$58)-63.1579*EXP(-0.19*Fperm_SI_Woolf2021!$E$9:$E$93)+63.1579*EXP(-0.19*J$58))/(Fperm_SI_Woolf2021!$E$9:$E$93-J$58))*(J$58-Fperm_SI_Woolf2021!$E$9:$E$93)/10))),Fperm_SI_Woolf2021!$D$9:$D$93))</f>
        <v>0.98475839668605858</v>
      </c>
      <c r="K66" s="51" cm="1">
        <f t="array" ref="K66">MIN(1,SLOPE(Fperm_SI_Woolf2021!$F$9:$F$93*EXP(-Fperm_SI_Woolf2021!$I$9:$I$93*$C66*IF(K$58=Fperm_SI_Woolf2021!$E$9:$E$93,1,EXP(LN((1.1*(Fperm_SI_Woolf2021!$E$9:$E$93-K$58)-63.1579*EXP(-0.19*Fperm_SI_Woolf2021!$E$9:$E$93)+63.1579*EXP(-0.19*K$58))/(Fperm_SI_Woolf2021!$E$9:$E$93-K$58))*(K$58-Fperm_SI_Woolf2021!$E$9:$E$93)/10))) + Fperm_SI_Woolf2021!$G$9:$G$93*EXP(-Fperm_SI_Woolf2021!$J$9:$J$93*$C66*IF(K$58=Fperm_SI_Woolf2021!$E$9:$E$93,1,EXP(LN((1.1*(Fperm_SI_Woolf2021!$E$9:$E$93-K$58)-63.1579*EXP(-0.19*Fperm_SI_Woolf2021!$E$9:$E$93)+63.1579*EXP(-0.19*K$58))/(Fperm_SI_Woolf2021!$E$9:$E$93-K$58))*(K$58-Fperm_SI_Woolf2021!$E$9:$E$93)/10))) + Fperm_SI_Woolf2021!$H$9:$H$93*EXP(-Fperm_SI_Woolf2021!$K$9:$K$93*$C66*IF(K$58=Fperm_SI_Woolf2021!$E$9:$E$93,1,EXP(LN((1.1*(Fperm_SI_Woolf2021!$E$9:$E$93-K$58)-63.1579*EXP(-0.19*Fperm_SI_Woolf2021!$E$9:$E$93)+63.1579*EXP(-0.19*K$58))/(Fperm_SI_Woolf2021!$E$9:$E$93-K$58))*(K$58-Fperm_SI_Woolf2021!$E$9:$E$93)/10))),Fperm_SI_Woolf2021!$D$9:$D$93)*K$57+INTERCEPT(Fperm_SI_Woolf2021!$F$9:$F$93*EXP(-Fperm_SI_Woolf2021!$I$9:$I$93*$C66*IF(K$58=Fperm_SI_Woolf2021!$E$9:$E$93,1,EXP(LN((1.1*(Fperm_SI_Woolf2021!$E$9:$E$93-K$58)-63.1579*EXP(-0.19*Fperm_SI_Woolf2021!$E$9:$E$93)+63.1579*EXP(-0.19*K$58))/(Fperm_SI_Woolf2021!$E$9:$E$93-K$58))*(K$58-Fperm_SI_Woolf2021!$E$9:$E$93)/10))) + Fperm_SI_Woolf2021!$G$9:$G$93*EXP(-Fperm_SI_Woolf2021!$J$9:$J$93*$C66*IF(K$58=Fperm_SI_Woolf2021!$E$9:$E$93,1,EXP(LN((1.1*(Fperm_SI_Woolf2021!$E$9:$E$93-K$58)-63.1579*EXP(-0.19*Fperm_SI_Woolf2021!$E$9:$E$93)+63.1579*EXP(-0.19*K$58))/(Fperm_SI_Woolf2021!$E$9:$E$93-K$58))*(K$58-Fperm_SI_Woolf2021!$E$9:$E$93)/10))) + Fperm_SI_Woolf2021!$H$9:$H$93*EXP(-Fperm_SI_Woolf2021!$K$9:$K$93*$C66*IF(K$58=Fperm_SI_Woolf2021!$E$9:$E$93,1,EXP(LN((1.1*(Fperm_SI_Woolf2021!$E$9:$E$93-K$58)-63.1579*EXP(-0.19*Fperm_SI_Woolf2021!$E$9:$E$93)+63.1579*EXP(-0.19*K$58))/(Fperm_SI_Woolf2021!$E$9:$E$93-K$58))*(K$58-Fperm_SI_Woolf2021!$E$9:$E$93)/10))),Fperm_SI_Woolf2021!$D$9:$D$93))</f>
        <v>0.96607069902703202</v>
      </c>
      <c r="L66" s="51" cm="1">
        <f t="array" ref="L66">MIN(1,SLOPE(Fperm_SI_Woolf2021!$F$9:$F$93*EXP(-Fperm_SI_Woolf2021!$I$9:$I$93*$C66*IF(L$58=Fperm_SI_Woolf2021!$E$9:$E$93,1,EXP(LN((1.1*(Fperm_SI_Woolf2021!$E$9:$E$93-L$58)-63.1579*EXP(-0.19*Fperm_SI_Woolf2021!$E$9:$E$93)+63.1579*EXP(-0.19*L$58))/(Fperm_SI_Woolf2021!$E$9:$E$93-L$58))*(L$58-Fperm_SI_Woolf2021!$E$9:$E$93)/10))) + Fperm_SI_Woolf2021!$G$9:$G$93*EXP(-Fperm_SI_Woolf2021!$J$9:$J$93*$C66*IF(L$58=Fperm_SI_Woolf2021!$E$9:$E$93,1,EXP(LN((1.1*(Fperm_SI_Woolf2021!$E$9:$E$93-L$58)-63.1579*EXP(-0.19*Fperm_SI_Woolf2021!$E$9:$E$93)+63.1579*EXP(-0.19*L$58))/(Fperm_SI_Woolf2021!$E$9:$E$93-L$58))*(L$58-Fperm_SI_Woolf2021!$E$9:$E$93)/10))) + Fperm_SI_Woolf2021!$H$9:$H$93*EXP(-Fperm_SI_Woolf2021!$K$9:$K$93*$C66*IF(L$58=Fperm_SI_Woolf2021!$E$9:$E$93,1,EXP(LN((1.1*(Fperm_SI_Woolf2021!$E$9:$E$93-L$58)-63.1579*EXP(-0.19*Fperm_SI_Woolf2021!$E$9:$E$93)+63.1579*EXP(-0.19*L$58))/(Fperm_SI_Woolf2021!$E$9:$E$93-L$58))*(L$58-Fperm_SI_Woolf2021!$E$9:$E$93)/10))),Fperm_SI_Woolf2021!$D$9:$D$93)*L$57+INTERCEPT(Fperm_SI_Woolf2021!$F$9:$F$93*EXP(-Fperm_SI_Woolf2021!$I$9:$I$93*$C66*IF(L$58=Fperm_SI_Woolf2021!$E$9:$E$93,1,EXP(LN((1.1*(Fperm_SI_Woolf2021!$E$9:$E$93-L$58)-63.1579*EXP(-0.19*Fperm_SI_Woolf2021!$E$9:$E$93)+63.1579*EXP(-0.19*L$58))/(Fperm_SI_Woolf2021!$E$9:$E$93-L$58))*(L$58-Fperm_SI_Woolf2021!$E$9:$E$93)/10))) + Fperm_SI_Woolf2021!$G$9:$G$93*EXP(-Fperm_SI_Woolf2021!$J$9:$J$93*$C66*IF(L$58=Fperm_SI_Woolf2021!$E$9:$E$93,1,EXP(LN((1.1*(Fperm_SI_Woolf2021!$E$9:$E$93-L$58)-63.1579*EXP(-0.19*Fperm_SI_Woolf2021!$E$9:$E$93)+63.1579*EXP(-0.19*L$58))/(Fperm_SI_Woolf2021!$E$9:$E$93-L$58))*(L$58-Fperm_SI_Woolf2021!$E$9:$E$93)/10))) + Fperm_SI_Woolf2021!$H$9:$H$93*EXP(-Fperm_SI_Woolf2021!$K$9:$K$93*$C66*IF(L$58=Fperm_SI_Woolf2021!$E$9:$E$93,1,EXP(LN((1.1*(Fperm_SI_Woolf2021!$E$9:$E$93-L$58)-63.1579*EXP(-0.19*Fperm_SI_Woolf2021!$E$9:$E$93)+63.1579*EXP(-0.19*L$58))/(Fperm_SI_Woolf2021!$E$9:$E$93-L$58))*(L$58-Fperm_SI_Woolf2021!$E$9:$E$93)/10))),Fperm_SI_Woolf2021!$D$9:$D$93))</f>
        <v>0.94738300136800546</v>
      </c>
      <c r="M66" s="51" cm="1">
        <f t="array" ref="M66">MIN(1,SLOPE(Fperm_SI_Woolf2021!$F$9:$F$93*EXP(-Fperm_SI_Woolf2021!$I$9:$I$93*$C66*IF(M$58=Fperm_SI_Woolf2021!$E$9:$E$93,1,EXP(LN((1.1*(Fperm_SI_Woolf2021!$E$9:$E$93-M$58)-63.1579*EXP(-0.19*Fperm_SI_Woolf2021!$E$9:$E$93)+63.1579*EXP(-0.19*M$58))/(Fperm_SI_Woolf2021!$E$9:$E$93-M$58))*(M$58-Fperm_SI_Woolf2021!$E$9:$E$93)/10))) + Fperm_SI_Woolf2021!$G$9:$G$93*EXP(-Fperm_SI_Woolf2021!$J$9:$J$93*$C66*IF(M$58=Fperm_SI_Woolf2021!$E$9:$E$93,1,EXP(LN((1.1*(Fperm_SI_Woolf2021!$E$9:$E$93-M$58)-63.1579*EXP(-0.19*Fperm_SI_Woolf2021!$E$9:$E$93)+63.1579*EXP(-0.19*M$58))/(Fperm_SI_Woolf2021!$E$9:$E$93-M$58))*(M$58-Fperm_SI_Woolf2021!$E$9:$E$93)/10))) + Fperm_SI_Woolf2021!$H$9:$H$93*EXP(-Fperm_SI_Woolf2021!$K$9:$K$93*$C66*IF(M$58=Fperm_SI_Woolf2021!$E$9:$E$93,1,EXP(LN((1.1*(Fperm_SI_Woolf2021!$E$9:$E$93-M$58)-63.1579*EXP(-0.19*Fperm_SI_Woolf2021!$E$9:$E$93)+63.1579*EXP(-0.19*M$58))/(Fperm_SI_Woolf2021!$E$9:$E$93-M$58))*(M$58-Fperm_SI_Woolf2021!$E$9:$E$93)/10))),Fperm_SI_Woolf2021!$D$9:$D$93)*M$57+INTERCEPT(Fperm_SI_Woolf2021!$F$9:$F$93*EXP(-Fperm_SI_Woolf2021!$I$9:$I$93*$C66*IF(M$58=Fperm_SI_Woolf2021!$E$9:$E$93,1,EXP(LN((1.1*(Fperm_SI_Woolf2021!$E$9:$E$93-M$58)-63.1579*EXP(-0.19*Fperm_SI_Woolf2021!$E$9:$E$93)+63.1579*EXP(-0.19*M$58))/(Fperm_SI_Woolf2021!$E$9:$E$93-M$58))*(M$58-Fperm_SI_Woolf2021!$E$9:$E$93)/10))) + Fperm_SI_Woolf2021!$G$9:$G$93*EXP(-Fperm_SI_Woolf2021!$J$9:$J$93*$C66*IF(M$58=Fperm_SI_Woolf2021!$E$9:$E$93,1,EXP(LN((1.1*(Fperm_SI_Woolf2021!$E$9:$E$93-M$58)-63.1579*EXP(-0.19*Fperm_SI_Woolf2021!$E$9:$E$93)+63.1579*EXP(-0.19*M$58))/(Fperm_SI_Woolf2021!$E$9:$E$93-M$58))*(M$58-Fperm_SI_Woolf2021!$E$9:$E$93)/10))) + Fperm_SI_Woolf2021!$H$9:$H$93*EXP(-Fperm_SI_Woolf2021!$K$9:$K$93*$C66*IF(M$58=Fperm_SI_Woolf2021!$E$9:$E$93,1,EXP(LN((1.1*(Fperm_SI_Woolf2021!$E$9:$E$93-M$58)-63.1579*EXP(-0.19*Fperm_SI_Woolf2021!$E$9:$E$93)+63.1579*EXP(-0.19*M$58))/(Fperm_SI_Woolf2021!$E$9:$E$93-M$58))*(M$58-Fperm_SI_Woolf2021!$E$9:$E$93)/10))),Fperm_SI_Woolf2021!$D$9:$D$93))</f>
        <v>0.9286953037089789</v>
      </c>
      <c r="N66" s="51" cm="1">
        <f t="array" ref="N66">MIN(1,SLOPE(Fperm_SI_Woolf2021!$F$9:$F$93*EXP(-Fperm_SI_Woolf2021!$I$9:$I$93*$C66*IF(N$58=Fperm_SI_Woolf2021!$E$9:$E$93,1,EXP(LN((1.1*(Fperm_SI_Woolf2021!$E$9:$E$93-N$58)-63.1579*EXP(-0.19*Fperm_SI_Woolf2021!$E$9:$E$93)+63.1579*EXP(-0.19*N$58))/(Fperm_SI_Woolf2021!$E$9:$E$93-N$58))*(N$58-Fperm_SI_Woolf2021!$E$9:$E$93)/10))) + Fperm_SI_Woolf2021!$G$9:$G$93*EXP(-Fperm_SI_Woolf2021!$J$9:$J$93*$C66*IF(N$58=Fperm_SI_Woolf2021!$E$9:$E$93,1,EXP(LN((1.1*(Fperm_SI_Woolf2021!$E$9:$E$93-N$58)-63.1579*EXP(-0.19*Fperm_SI_Woolf2021!$E$9:$E$93)+63.1579*EXP(-0.19*N$58))/(Fperm_SI_Woolf2021!$E$9:$E$93-N$58))*(N$58-Fperm_SI_Woolf2021!$E$9:$E$93)/10))) + Fperm_SI_Woolf2021!$H$9:$H$93*EXP(-Fperm_SI_Woolf2021!$K$9:$K$93*$C66*IF(N$58=Fperm_SI_Woolf2021!$E$9:$E$93,1,EXP(LN((1.1*(Fperm_SI_Woolf2021!$E$9:$E$93-N$58)-63.1579*EXP(-0.19*Fperm_SI_Woolf2021!$E$9:$E$93)+63.1579*EXP(-0.19*N$58))/(Fperm_SI_Woolf2021!$E$9:$E$93-N$58))*(N$58-Fperm_SI_Woolf2021!$E$9:$E$93)/10))),Fperm_SI_Woolf2021!$D$9:$D$93)*N$57+INTERCEPT(Fperm_SI_Woolf2021!$F$9:$F$93*EXP(-Fperm_SI_Woolf2021!$I$9:$I$93*$C66*IF(N$58=Fperm_SI_Woolf2021!$E$9:$E$93,1,EXP(LN((1.1*(Fperm_SI_Woolf2021!$E$9:$E$93-N$58)-63.1579*EXP(-0.19*Fperm_SI_Woolf2021!$E$9:$E$93)+63.1579*EXP(-0.19*N$58))/(Fperm_SI_Woolf2021!$E$9:$E$93-N$58))*(N$58-Fperm_SI_Woolf2021!$E$9:$E$93)/10))) + Fperm_SI_Woolf2021!$G$9:$G$93*EXP(-Fperm_SI_Woolf2021!$J$9:$J$93*$C66*IF(N$58=Fperm_SI_Woolf2021!$E$9:$E$93,1,EXP(LN((1.1*(Fperm_SI_Woolf2021!$E$9:$E$93-N$58)-63.1579*EXP(-0.19*Fperm_SI_Woolf2021!$E$9:$E$93)+63.1579*EXP(-0.19*N$58))/(Fperm_SI_Woolf2021!$E$9:$E$93-N$58))*(N$58-Fperm_SI_Woolf2021!$E$9:$E$93)/10))) + Fperm_SI_Woolf2021!$H$9:$H$93*EXP(-Fperm_SI_Woolf2021!$K$9:$K$93*$C66*IF(N$58=Fperm_SI_Woolf2021!$E$9:$E$93,1,EXP(LN((1.1*(Fperm_SI_Woolf2021!$E$9:$E$93-N$58)-63.1579*EXP(-0.19*Fperm_SI_Woolf2021!$E$9:$E$93)+63.1579*EXP(-0.19*N$58))/(Fperm_SI_Woolf2021!$E$9:$E$93-N$58))*(N$58-Fperm_SI_Woolf2021!$E$9:$E$93)/10))),Fperm_SI_Woolf2021!$D$9:$D$93))</f>
        <v>0.91000760604995246</v>
      </c>
      <c r="O66" s="51" cm="1">
        <f t="array" ref="O66">MIN(1,SLOPE(Fperm_SI_Woolf2021!$F$9:$F$93*EXP(-Fperm_SI_Woolf2021!$I$9:$I$93*$C66*IF(O$58=Fperm_SI_Woolf2021!$E$9:$E$93,1,EXP(LN((1.1*(Fperm_SI_Woolf2021!$E$9:$E$93-O$58)-63.1579*EXP(-0.19*Fperm_SI_Woolf2021!$E$9:$E$93)+63.1579*EXP(-0.19*O$58))/(Fperm_SI_Woolf2021!$E$9:$E$93-O$58))*(O$58-Fperm_SI_Woolf2021!$E$9:$E$93)/10))) + Fperm_SI_Woolf2021!$G$9:$G$93*EXP(-Fperm_SI_Woolf2021!$J$9:$J$93*$C66*IF(O$58=Fperm_SI_Woolf2021!$E$9:$E$93,1,EXP(LN((1.1*(Fperm_SI_Woolf2021!$E$9:$E$93-O$58)-63.1579*EXP(-0.19*Fperm_SI_Woolf2021!$E$9:$E$93)+63.1579*EXP(-0.19*O$58))/(Fperm_SI_Woolf2021!$E$9:$E$93-O$58))*(O$58-Fperm_SI_Woolf2021!$E$9:$E$93)/10))) + Fperm_SI_Woolf2021!$H$9:$H$93*EXP(-Fperm_SI_Woolf2021!$K$9:$K$93*$C66*IF(O$58=Fperm_SI_Woolf2021!$E$9:$E$93,1,EXP(LN((1.1*(Fperm_SI_Woolf2021!$E$9:$E$93-O$58)-63.1579*EXP(-0.19*Fperm_SI_Woolf2021!$E$9:$E$93)+63.1579*EXP(-0.19*O$58))/(Fperm_SI_Woolf2021!$E$9:$E$93-O$58))*(O$58-Fperm_SI_Woolf2021!$E$9:$E$93)/10))),Fperm_SI_Woolf2021!$D$9:$D$93)*O$57+INTERCEPT(Fperm_SI_Woolf2021!$F$9:$F$93*EXP(-Fperm_SI_Woolf2021!$I$9:$I$93*$C66*IF(O$58=Fperm_SI_Woolf2021!$E$9:$E$93,1,EXP(LN((1.1*(Fperm_SI_Woolf2021!$E$9:$E$93-O$58)-63.1579*EXP(-0.19*Fperm_SI_Woolf2021!$E$9:$E$93)+63.1579*EXP(-0.19*O$58))/(Fperm_SI_Woolf2021!$E$9:$E$93-O$58))*(O$58-Fperm_SI_Woolf2021!$E$9:$E$93)/10))) + Fperm_SI_Woolf2021!$G$9:$G$93*EXP(-Fperm_SI_Woolf2021!$J$9:$J$93*$C66*IF(O$58=Fperm_SI_Woolf2021!$E$9:$E$93,1,EXP(LN((1.1*(Fperm_SI_Woolf2021!$E$9:$E$93-O$58)-63.1579*EXP(-0.19*Fperm_SI_Woolf2021!$E$9:$E$93)+63.1579*EXP(-0.19*O$58))/(Fperm_SI_Woolf2021!$E$9:$E$93-O$58))*(O$58-Fperm_SI_Woolf2021!$E$9:$E$93)/10))) + Fperm_SI_Woolf2021!$H$9:$H$93*EXP(-Fperm_SI_Woolf2021!$K$9:$K$93*$C66*IF(O$58=Fperm_SI_Woolf2021!$E$9:$E$93,1,EXP(LN((1.1*(Fperm_SI_Woolf2021!$E$9:$E$93-O$58)-63.1579*EXP(-0.19*Fperm_SI_Woolf2021!$E$9:$E$93)+63.1579*EXP(-0.19*O$58))/(Fperm_SI_Woolf2021!$E$9:$E$93-O$58))*(O$58-Fperm_SI_Woolf2021!$E$9:$E$93)/10))),Fperm_SI_Woolf2021!$D$9:$D$93))</f>
        <v>0.8913199083909259</v>
      </c>
      <c r="P66" s="51" cm="1">
        <f t="array" ref="P66">MIN(1,SLOPE(Fperm_SI_Woolf2021!$F$9:$F$93*EXP(-Fperm_SI_Woolf2021!$I$9:$I$93*$C66*IF(P$58=Fperm_SI_Woolf2021!$E$9:$E$93,1,EXP(LN((1.1*(Fperm_SI_Woolf2021!$E$9:$E$93-P$58)-63.1579*EXP(-0.19*Fperm_SI_Woolf2021!$E$9:$E$93)+63.1579*EXP(-0.19*P$58))/(Fperm_SI_Woolf2021!$E$9:$E$93-P$58))*(P$58-Fperm_SI_Woolf2021!$E$9:$E$93)/10))) + Fperm_SI_Woolf2021!$G$9:$G$93*EXP(-Fperm_SI_Woolf2021!$J$9:$J$93*$C66*IF(P$58=Fperm_SI_Woolf2021!$E$9:$E$93,1,EXP(LN((1.1*(Fperm_SI_Woolf2021!$E$9:$E$93-P$58)-63.1579*EXP(-0.19*Fperm_SI_Woolf2021!$E$9:$E$93)+63.1579*EXP(-0.19*P$58))/(Fperm_SI_Woolf2021!$E$9:$E$93-P$58))*(P$58-Fperm_SI_Woolf2021!$E$9:$E$93)/10))) + Fperm_SI_Woolf2021!$H$9:$H$93*EXP(-Fperm_SI_Woolf2021!$K$9:$K$93*$C66*IF(P$58=Fperm_SI_Woolf2021!$E$9:$E$93,1,EXP(LN((1.1*(Fperm_SI_Woolf2021!$E$9:$E$93-P$58)-63.1579*EXP(-0.19*Fperm_SI_Woolf2021!$E$9:$E$93)+63.1579*EXP(-0.19*P$58))/(Fperm_SI_Woolf2021!$E$9:$E$93-P$58))*(P$58-Fperm_SI_Woolf2021!$E$9:$E$93)/10))),Fperm_SI_Woolf2021!$D$9:$D$93)*P$57+INTERCEPT(Fperm_SI_Woolf2021!$F$9:$F$93*EXP(-Fperm_SI_Woolf2021!$I$9:$I$93*$C66*IF(P$58=Fperm_SI_Woolf2021!$E$9:$E$93,1,EXP(LN((1.1*(Fperm_SI_Woolf2021!$E$9:$E$93-P$58)-63.1579*EXP(-0.19*Fperm_SI_Woolf2021!$E$9:$E$93)+63.1579*EXP(-0.19*P$58))/(Fperm_SI_Woolf2021!$E$9:$E$93-P$58))*(P$58-Fperm_SI_Woolf2021!$E$9:$E$93)/10))) + Fperm_SI_Woolf2021!$G$9:$G$93*EXP(-Fperm_SI_Woolf2021!$J$9:$J$93*$C66*IF(P$58=Fperm_SI_Woolf2021!$E$9:$E$93,1,EXP(LN((1.1*(Fperm_SI_Woolf2021!$E$9:$E$93-P$58)-63.1579*EXP(-0.19*Fperm_SI_Woolf2021!$E$9:$E$93)+63.1579*EXP(-0.19*P$58))/(Fperm_SI_Woolf2021!$E$9:$E$93-P$58))*(P$58-Fperm_SI_Woolf2021!$E$9:$E$93)/10))) + Fperm_SI_Woolf2021!$H$9:$H$93*EXP(-Fperm_SI_Woolf2021!$K$9:$K$93*$C66*IF(P$58=Fperm_SI_Woolf2021!$E$9:$E$93,1,EXP(LN((1.1*(Fperm_SI_Woolf2021!$E$9:$E$93-P$58)-63.1579*EXP(-0.19*Fperm_SI_Woolf2021!$E$9:$E$93)+63.1579*EXP(-0.19*P$58))/(Fperm_SI_Woolf2021!$E$9:$E$93-P$58))*(P$58-Fperm_SI_Woolf2021!$E$9:$E$93)/10))),Fperm_SI_Woolf2021!$D$9:$D$93))</f>
        <v>0.87263221073189934</v>
      </c>
      <c r="Q66" s="51" cm="1">
        <f t="array" ref="Q66">MIN(1,SLOPE(Fperm_SI_Woolf2021!$F$9:$F$93*EXP(-Fperm_SI_Woolf2021!$I$9:$I$93*$C66*IF(Q$58=Fperm_SI_Woolf2021!$E$9:$E$93,1,EXP(LN((1.1*(Fperm_SI_Woolf2021!$E$9:$E$93-Q$58)-63.1579*EXP(-0.19*Fperm_SI_Woolf2021!$E$9:$E$93)+63.1579*EXP(-0.19*Q$58))/(Fperm_SI_Woolf2021!$E$9:$E$93-Q$58))*(Q$58-Fperm_SI_Woolf2021!$E$9:$E$93)/10))) + Fperm_SI_Woolf2021!$G$9:$G$93*EXP(-Fperm_SI_Woolf2021!$J$9:$J$93*$C66*IF(Q$58=Fperm_SI_Woolf2021!$E$9:$E$93,1,EXP(LN((1.1*(Fperm_SI_Woolf2021!$E$9:$E$93-Q$58)-63.1579*EXP(-0.19*Fperm_SI_Woolf2021!$E$9:$E$93)+63.1579*EXP(-0.19*Q$58))/(Fperm_SI_Woolf2021!$E$9:$E$93-Q$58))*(Q$58-Fperm_SI_Woolf2021!$E$9:$E$93)/10))) + Fperm_SI_Woolf2021!$H$9:$H$93*EXP(-Fperm_SI_Woolf2021!$K$9:$K$93*$C66*IF(Q$58=Fperm_SI_Woolf2021!$E$9:$E$93,1,EXP(LN((1.1*(Fperm_SI_Woolf2021!$E$9:$E$93-Q$58)-63.1579*EXP(-0.19*Fperm_SI_Woolf2021!$E$9:$E$93)+63.1579*EXP(-0.19*Q$58))/(Fperm_SI_Woolf2021!$E$9:$E$93-Q$58))*(Q$58-Fperm_SI_Woolf2021!$E$9:$E$93)/10))),Fperm_SI_Woolf2021!$D$9:$D$93)*Q$57+INTERCEPT(Fperm_SI_Woolf2021!$F$9:$F$93*EXP(-Fperm_SI_Woolf2021!$I$9:$I$93*$C66*IF(Q$58=Fperm_SI_Woolf2021!$E$9:$E$93,1,EXP(LN((1.1*(Fperm_SI_Woolf2021!$E$9:$E$93-Q$58)-63.1579*EXP(-0.19*Fperm_SI_Woolf2021!$E$9:$E$93)+63.1579*EXP(-0.19*Q$58))/(Fperm_SI_Woolf2021!$E$9:$E$93-Q$58))*(Q$58-Fperm_SI_Woolf2021!$E$9:$E$93)/10))) + Fperm_SI_Woolf2021!$G$9:$G$93*EXP(-Fperm_SI_Woolf2021!$J$9:$J$93*$C66*IF(Q$58=Fperm_SI_Woolf2021!$E$9:$E$93,1,EXP(LN((1.1*(Fperm_SI_Woolf2021!$E$9:$E$93-Q$58)-63.1579*EXP(-0.19*Fperm_SI_Woolf2021!$E$9:$E$93)+63.1579*EXP(-0.19*Q$58))/(Fperm_SI_Woolf2021!$E$9:$E$93-Q$58))*(Q$58-Fperm_SI_Woolf2021!$E$9:$E$93)/10))) + Fperm_SI_Woolf2021!$H$9:$H$93*EXP(-Fperm_SI_Woolf2021!$K$9:$K$93*$C66*IF(Q$58=Fperm_SI_Woolf2021!$E$9:$E$93,1,EXP(LN((1.1*(Fperm_SI_Woolf2021!$E$9:$E$93-Q$58)-63.1579*EXP(-0.19*Fperm_SI_Woolf2021!$E$9:$E$93)+63.1579*EXP(-0.19*Q$58))/(Fperm_SI_Woolf2021!$E$9:$E$93-Q$58))*(Q$58-Fperm_SI_Woolf2021!$E$9:$E$93)/10))),Fperm_SI_Woolf2021!$D$9:$D$93))</f>
        <v>0.85394451307287278</v>
      </c>
      <c r="R66" s="51" cm="1">
        <f t="array" ref="R66">MIN(1,SLOPE(Fperm_SI_Woolf2021!$F$9:$F$93*EXP(-Fperm_SI_Woolf2021!$I$9:$I$93*$C66*IF(R$58=Fperm_SI_Woolf2021!$E$9:$E$93,1,EXP(LN((1.1*(Fperm_SI_Woolf2021!$E$9:$E$93-R$58)-63.1579*EXP(-0.19*Fperm_SI_Woolf2021!$E$9:$E$93)+63.1579*EXP(-0.19*R$58))/(Fperm_SI_Woolf2021!$E$9:$E$93-R$58))*(R$58-Fperm_SI_Woolf2021!$E$9:$E$93)/10))) + Fperm_SI_Woolf2021!$G$9:$G$93*EXP(-Fperm_SI_Woolf2021!$J$9:$J$93*$C66*IF(R$58=Fperm_SI_Woolf2021!$E$9:$E$93,1,EXP(LN((1.1*(Fperm_SI_Woolf2021!$E$9:$E$93-R$58)-63.1579*EXP(-0.19*Fperm_SI_Woolf2021!$E$9:$E$93)+63.1579*EXP(-0.19*R$58))/(Fperm_SI_Woolf2021!$E$9:$E$93-R$58))*(R$58-Fperm_SI_Woolf2021!$E$9:$E$93)/10))) + Fperm_SI_Woolf2021!$H$9:$H$93*EXP(-Fperm_SI_Woolf2021!$K$9:$K$93*$C66*IF(R$58=Fperm_SI_Woolf2021!$E$9:$E$93,1,EXP(LN((1.1*(Fperm_SI_Woolf2021!$E$9:$E$93-R$58)-63.1579*EXP(-0.19*Fperm_SI_Woolf2021!$E$9:$E$93)+63.1579*EXP(-0.19*R$58))/(Fperm_SI_Woolf2021!$E$9:$E$93-R$58))*(R$58-Fperm_SI_Woolf2021!$E$9:$E$93)/10))),Fperm_SI_Woolf2021!$D$9:$D$93)*R$57+INTERCEPT(Fperm_SI_Woolf2021!$F$9:$F$93*EXP(-Fperm_SI_Woolf2021!$I$9:$I$93*$C66*IF(R$58=Fperm_SI_Woolf2021!$E$9:$E$93,1,EXP(LN((1.1*(Fperm_SI_Woolf2021!$E$9:$E$93-R$58)-63.1579*EXP(-0.19*Fperm_SI_Woolf2021!$E$9:$E$93)+63.1579*EXP(-0.19*R$58))/(Fperm_SI_Woolf2021!$E$9:$E$93-R$58))*(R$58-Fperm_SI_Woolf2021!$E$9:$E$93)/10))) + Fperm_SI_Woolf2021!$G$9:$G$93*EXP(-Fperm_SI_Woolf2021!$J$9:$J$93*$C66*IF(R$58=Fperm_SI_Woolf2021!$E$9:$E$93,1,EXP(LN((1.1*(Fperm_SI_Woolf2021!$E$9:$E$93-R$58)-63.1579*EXP(-0.19*Fperm_SI_Woolf2021!$E$9:$E$93)+63.1579*EXP(-0.19*R$58))/(Fperm_SI_Woolf2021!$E$9:$E$93-R$58))*(R$58-Fperm_SI_Woolf2021!$E$9:$E$93)/10))) + Fperm_SI_Woolf2021!$H$9:$H$93*EXP(-Fperm_SI_Woolf2021!$K$9:$K$93*$C66*IF(R$58=Fperm_SI_Woolf2021!$E$9:$E$93,1,EXP(LN((1.1*(Fperm_SI_Woolf2021!$E$9:$E$93-R$58)-63.1579*EXP(-0.19*Fperm_SI_Woolf2021!$E$9:$E$93)+63.1579*EXP(-0.19*R$58))/(Fperm_SI_Woolf2021!$E$9:$E$93-R$58))*(R$58-Fperm_SI_Woolf2021!$E$9:$E$93)/10))),Fperm_SI_Woolf2021!$D$9:$D$93))</f>
        <v>0.83525681541384622</v>
      </c>
      <c r="S66" s="51" cm="1">
        <f t="array" ref="S66">MIN(1,SLOPE(Fperm_SI_Woolf2021!$F$9:$F$93*EXP(-Fperm_SI_Woolf2021!$I$9:$I$93*$C66*IF(S$58=Fperm_SI_Woolf2021!$E$9:$E$93,1,EXP(LN((1.1*(Fperm_SI_Woolf2021!$E$9:$E$93-S$58)-63.1579*EXP(-0.19*Fperm_SI_Woolf2021!$E$9:$E$93)+63.1579*EXP(-0.19*S$58))/(Fperm_SI_Woolf2021!$E$9:$E$93-S$58))*(S$58-Fperm_SI_Woolf2021!$E$9:$E$93)/10))) + Fperm_SI_Woolf2021!$G$9:$G$93*EXP(-Fperm_SI_Woolf2021!$J$9:$J$93*$C66*IF(S$58=Fperm_SI_Woolf2021!$E$9:$E$93,1,EXP(LN((1.1*(Fperm_SI_Woolf2021!$E$9:$E$93-S$58)-63.1579*EXP(-0.19*Fperm_SI_Woolf2021!$E$9:$E$93)+63.1579*EXP(-0.19*S$58))/(Fperm_SI_Woolf2021!$E$9:$E$93-S$58))*(S$58-Fperm_SI_Woolf2021!$E$9:$E$93)/10))) + Fperm_SI_Woolf2021!$H$9:$H$93*EXP(-Fperm_SI_Woolf2021!$K$9:$K$93*$C66*IF(S$58=Fperm_SI_Woolf2021!$E$9:$E$93,1,EXP(LN((1.1*(Fperm_SI_Woolf2021!$E$9:$E$93-S$58)-63.1579*EXP(-0.19*Fperm_SI_Woolf2021!$E$9:$E$93)+63.1579*EXP(-0.19*S$58))/(Fperm_SI_Woolf2021!$E$9:$E$93-S$58))*(S$58-Fperm_SI_Woolf2021!$E$9:$E$93)/10))),Fperm_SI_Woolf2021!$D$9:$D$93)*S$57+INTERCEPT(Fperm_SI_Woolf2021!$F$9:$F$93*EXP(-Fperm_SI_Woolf2021!$I$9:$I$93*$C66*IF(S$58=Fperm_SI_Woolf2021!$E$9:$E$93,1,EXP(LN((1.1*(Fperm_SI_Woolf2021!$E$9:$E$93-S$58)-63.1579*EXP(-0.19*Fperm_SI_Woolf2021!$E$9:$E$93)+63.1579*EXP(-0.19*S$58))/(Fperm_SI_Woolf2021!$E$9:$E$93-S$58))*(S$58-Fperm_SI_Woolf2021!$E$9:$E$93)/10))) + Fperm_SI_Woolf2021!$G$9:$G$93*EXP(-Fperm_SI_Woolf2021!$J$9:$J$93*$C66*IF(S$58=Fperm_SI_Woolf2021!$E$9:$E$93,1,EXP(LN((1.1*(Fperm_SI_Woolf2021!$E$9:$E$93-S$58)-63.1579*EXP(-0.19*Fperm_SI_Woolf2021!$E$9:$E$93)+63.1579*EXP(-0.19*S$58))/(Fperm_SI_Woolf2021!$E$9:$E$93-S$58))*(S$58-Fperm_SI_Woolf2021!$E$9:$E$93)/10))) + Fperm_SI_Woolf2021!$H$9:$H$93*EXP(-Fperm_SI_Woolf2021!$K$9:$K$93*$C66*IF(S$58=Fperm_SI_Woolf2021!$E$9:$E$93,1,EXP(LN((1.1*(Fperm_SI_Woolf2021!$E$9:$E$93-S$58)-63.1579*EXP(-0.19*Fperm_SI_Woolf2021!$E$9:$E$93)+63.1579*EXP(-0.19*S$58))/(Fperm_SI_Woolf2021!$E$9:$E$93-S$58))*(S$58-Fperm_SI_Woolf2021!$E$9:$E$93)/10))),Fperm_SI_Woolf2021!$D$9:$D$93))</f>
        <v>1</v>
      </c>
      <c r="T66" s="51" cm="1">
        <f t="array" ref="T66">MIN(1,SLOPE(Fperm_SI_Woolf2021!$F$9:$F$93*EXP(-Fperm_SI_Woolf2021!$I$9:$I$93*$C66*IF(T$58=Fperm_SI_Woolf2021!$E$9:$E$93,1,EXP(LN((1.1*(Fperm_SI_Woolf2021!$E$9:$E$93-T$58)-63.1579*EXP(-0.19*Fperm_SI_Woolf2021!$E$9:$E$93)+63.1579*EXP(-0.19*T$58))/(Fperm_SI_Woolf2021!$E$9:$E$93-T$58))*(T$58-Fperm_SI_Woolf2021!$E$9:$E$93)/10))) + Fperm_SI_Woolf2021!$G$9:$G$93*EXP(-Fperm_SI_Woolf2021!$J$9:$J$93*$C66*IF(T$58=Fperm_SI_Woolf2021!$E$9:$E$93,1,EXP(LN((1.1*(Fperm_SI_Woolf2021!$E$9:$E$93-T$58)-63.1579*EXP(-0.19*Fperm_SI_Woolf2021!$E$9:$E$93)+63.1579*EXP(-0.19*T$58))/(Fperm_SI_Woolf2021!$E$9:$E$93-T$58))*(T$58-Fperm_SI_Woolf2021!$E$9:$E$93)/10))) + Fperm_SI_Woolf2021!$H$9:$H$93*EXP(-Fperm_SI_Woolf2021!$K$9:$K$93*$C66*IF(T$58=Fperm_SI_Woolf2021!$E$9:$E$93,1,EXP(LN((1.1*(Fperm_SI_Woolf2021!$E$9:$E$93-T$58)-63.1579*EXP(-0.19*Fperm_SI_Woolf2021!$E$9:$E$93)+63.1579*EXP(-0.19*T$58))/(Fperm_SI_Woolf2021!$E$9:$E$93-T$58))*(T$58-Fperm_SI_Woolf2021!$E$9:$E$93)/10))),Fperm_SI_Woolf2021!$D$9:$D$93)*T$57+INTERCEPT(Fperm_SI_Woolf2021!$F$9:$F$93*EXP(-Fperm_SI_Woolf2021!$I$9:$I$93*$C66*IF(T$58=Fperm_SI_Woolf2021!$E$9:$E$93,1,EXP(LN((1.1*(Fperm_SI_Woolf2021!$E$9:$E$93-T$58)-63.1579*EXP(-0.19*Fperm_SI_Woolf2021!$E$9:$E$93)+63.1579*EXP(-0.19*T$58))/(Fperm_SI_Woolf2021!$E$9:$E$93-T$58))*(T$58-Fperm_SI_Woolf2021!$E$9:$E$93)/10))) + Fperm_SI_Woolf2021!$G$9:$G$93*EXP(-Fperm_SI_Woolf2021!$J$9:$J$93*$C66*IF(T$58=Fperm_SI_Woolf2021!$E$9:$E$93,1,EXP(LN((1.1*(Fperm_SI_Woolf2021!$E$9:$E$93-T$58)-63.1579*EXP(-0.19*Fperm_SI_Woolf2021!$E$9:$E$93)+63.1579*EXP(-0.19*T$58))/(Fperm_SI_Woolf2021!$E$9:$E$93-T$58))*(T$58-Fperm_SI_Woolf2021!$E$9:$E$93)/10))) + Fperm_SI_Woolf2021!$H$9:$H$93*EXP(-Fperm_SI_Woolf2021!$K$9:$K$93*$C66*IF(T$58=Fperm_SI_Woolf2021!$E$9:$E$93,1,EXP(LN((1.1*(Fperm_SI_Woolf2021!$E$9:$E$93-T$58)-63.1579*EXP(-0.19*Fperm_SI_Woolf2021!$E$9:$E$93)+63.1579*EXP(-0.19*T$58))/(Fperm_SI_Woolf2021!$E$9:$E$93-T$58))*(T$58-Fperm_SI_Woolf2021!$E$9:$E$93)/10))),Fperm_SI_Woolf2021!$D$9:$D$93))</f>
        <v>1</v>
      </c>
      <c r="U66" s="51" cm="1">
        <f t="array" ref="U66">MIN(1,SLOPE(Fperm_SI_Woolf2021!$F$9:$F$93*EXP(-Fperm_SI_Woolf2021!$I$9:$I$93*$C66*IF(U$58=Fperm_SI_Woolf2021!$E$9:$E$93,1,EXP(LN((1.1*(Fperm_SI_Woolf2021!$E$9:$E$93-U$58)-63.1579*EXP(-0.19*Fperm_SI_Woolf2021!$E$9:$E$93)+63.1579*EXP(-0.19*U$58))/(Fperm_SI_Woolf2021!$E$9:$E$93-U$58))*(U$58-Fperm_SI_Woolf2021!$E$9:$E$93)/10))) + Fperm_SI_Woolf2021!$G$9:$G$93*EXP(-Fperm_SI_Woolf2021!$J$9:$J$93*$C66*IF(U$58=Fperm_SI_Woolf2021!$E$9:$E$93,1,EXP(LN((1.1*(Fperm_SI_Woolf2021!$E$9:$E$93-U$58)-63.1579*EXP(-0.19*Fperm_SI_Woolf2021!$E$9:$E$93)+63.1579*EXP(-0.19*U$58))/(Fperm_SI_Woolf2021!$E$9:$E$93-U$58))*(U$58-Fperm_SI_Woolf2021!$E$9:$E$93)/10))) + Fperm_SI_Woolf2021!$H$9:$H$93*EXP(-Fperm_SI_Woolf2021!$K$9:$K$93*$C66*IF(U$58=Fperm_SI_Woolf2021!$E$9:$E$93,1,EXP(LN((1.1*(Fperm_SI_Woolf2021!$E$9:$E$93-U$58)-63.1579*EXP(-0.19*Fperm_SI_Woolf2021!$E$9:$E$93)+63.1579*EXP(-0.19*U$58))/(Fperm_SI_Woolf2021!$E$9:$E$93-U$58))*(U$58-Fperm_SI_Woolf2021!$E$9:$E$93)/10))),Fperm_SI_Woolf2021!$D$9:$D$93)*U$57+INTERCEPT(Fperm_SI_Woolf2021!$F$9:$F$93*EXP(-Fperm_SI_Woolf2021!$I$9:$I$93*$C66*IF(U$58=Fperm_SI_Woolf2021!$E$9:$E$93,1,EXP(LN((1.1*(Fperm_SI_Woolf2021!$E$9:$E$93-U$58)-63.1579*EXP(-0.19*Fperm_SI_Woolf2021!$E$9:$E$93)+63.1579*EXP(-0.19*U$58))/(Fperm_SI_Woolf2021!$E$9:$E$93-U$58))*(U$58-Fperm_SI_Woolf2021!$E$9:$E$93)/10))) + Fperm_SI_Woolf2021!$G$9:$G$93*EXP(-Fperm_SI_Woolf2021!$J$9:$J$93*$C66*IF(U$58=Fperm_SI_Woolf2021!$E$9:$E$93,1,EXP(LN((1.1*(Fperm_SI_Woolf2021!$E$9:$E$93-U$58)-63.1579*EXP(-0.19*Fperm_SI_Woolf2021!$E$9:$E$93)+63.1579*EXP(-0.19*U$58))/(Fperm_SI_Woolf2021!$E$9:$E$93-U$58))*(U$58-Fperm_SI_Woolf2021!$E$9:$E$93)/10))) + Fperm_SI_Woolf2021!$H$9:$H$93*EXP(-Fperm_SI_Woolf2021!$K$9:$K$93*$C66*IF(U$58=Fperm_SI_Woolf2021!$E$9:$E$93,1,EXP(LN((1.1*(Fperm_SI_Woolf2021!$E$9:$E$93-U$58)-63.1579*EXP(-0.19*Fperm_SI_Woolf2021!$E$9:$E$93)+63.1579*EXP(-0.19*U$58))/(Fperm_SI_Woolf2021!$E$9:$E$93-U$58))*(U$58-Fperm_SI_Woolf2021!$E$9:$E$93)/10))),Fperm_SI_Woolf2021!$D$9:$D$93))</f>
        <v>1</v>
      </c>
      <c r="V66" s="51" cm="1">
        <f t="array" ref="V66">MIN(1,SLOPE(Fperm_SI_Woolf2021!$F$9:$F$93*EXP(-Fperm_SI_Woolf2021!$I$9:$I$93*$C66*IF(V$58=Fperm_SI_Woolf2021!$E$9:$E$93,1,EXP(LN((1.1*(Fperm_SI_Woolf2021!$E$9:$E$93-V$58)-63.1579*EXP(-0.19*Fperm_SI_Woolf2021!$E$9:$E$93)+63.1579*EXP(-0.19*V$58))/(Fperm_SI_Woolf2021!$E$9:$E$93-V$58))*(V$58-Fperm_SI_Woolf2021!$E$9:$E$93)/10))) + Fperm_SI_Woolf2021!$G$9:$G$93*EXP(-Fperm_SI_Woolf2021!$J$9:$J$93*$C66*IF(V$58=Fperm_SI_Woolf2021!$E$9:$E$93,1,EXP(LN((1.1*(Fperm_SI_Woolf2021!$E$9:$E$93-V$58)-63.1579*EXP(-0.19*Fperm_SI_Woolf2021!$E$9:$E$93)+63.1579*EXP(-0.19*V$58))/(Fperm_SI_Woolf2021!$E$9:$E$93-V$58))*(V$58-Fperm_SI_Woolf2021!$E$9:$E$93)/10))) + Fperm_SI_Woolf2021!$H$9:$H$93*EXP(-Fperm_SI_Woolf2021!$K$9:$K$93*$C66*IF(V$58=Fperm_SI_Woolf2021!$E$9:$E$93,1,EXP(LN((1.1*(Fperm_SI_Woolf2021!$E$9:$E$93-V$58)-63.1579*EXP(-0.19*Fperm_SI_Woolf2021!$E$9:$E$93)+63.1579*EXP(-0.19*V$58))/(Fperm_SI_Woolf2021!$E$9:$E$93-V$58))*(V$58-Fperm_SI_Woolf2021!$E$9:$E$93)/10))),Fperm_SI_Woolf2021!$D$9:$D$93)*V$57+INTERCEPT(Fperm_SI_Woolf2021!$F$9:$F$93*EXP(-Fperm_SI_Woolf2021!$I$9:$I$93*$C66*IF(V$58=Fperm_SI_Woolf2021!$E$9:$E$93,1,EXP(LN((1.1*(Fperm_SI_Woolf2021!$E$9:$E$93-V$58)-63.1579*EXP(-0.19*Fperm_SI_Woolf2021!$E$9:$E$93)+63.1579*EXP(-0.19*V$58))/(Fperm_SI_Woolf2021!$E$9:$E$93-V$58))*(V$58-Fperm_SI_Woolf2021!$E$9:$E$93)/10))) + Fperm_SI_Woolf2021!$G$9:$G$93*EXP(-Fperm_SI_Woolf2021!$J$9:$J$93*$C66*IF(V$58=Fperm_SI_Woolf2021!$E$9:$E$93,1,EXP(LN((1.1*(Fperm_SI_Woolf2021!$E$9:$E$93-V$58)-63.1579*EXP(-0.19*Fperm_SI_Woolf2021!$E$9:$E$93)+63.1579*EXP(-0.19*V$58))/(Fperm_SI_Woolf2021!$E$9:$E$93-V$58))*(V$58-Fperm_SI_Woolf2021!$E$9:$E$93)/10))) + Fperm_SI_Woolf2021!$H$9:$H$93*EXP(-Fperm_SI_Woolf2021!$K$9:$K$93*$C66*IF(V$58=Fperm_SI_Woolf2021!$E$9:$E$93,1,EXP(LN((1.1*(Fperm_SI_Woolf2021!$E$9:$E$93-V$58)-63.1579*EXP(-0.19*Fperm_SI_Woolf2021!$E$9:$E$93)+63.1579*EXP(-0.19*V$58))/(Fperm_SI_Woolf2021!$E$9:$E$93-V$58))*(V$58-Fperm_SI_Woolf2021!$E$9:$E$93)/10))),Fperm_SI_Woolf2021!$D$9:$D$93))</f>
        <v>1</v>
      </c>
      <c r="W66" s="51" cm="1">
        <f t="array" ref="W66">MIN(1,SLOPE(Fperm_SI_Woolf2021!$F$9:$F$93*EXP(-Fperm_SI_Woolf2021!$I$9:$I$93*$C66*IF(W$58=Fperm_SI_Woolf2021!$E$9:$E$93,1,EXP(LN((1.1*(Fperm_SI_Woolf2021!$E$9:$E$93-W$58)-63.1579*EXP(-0.19*Fperm_SI_Woolf2021!$E$9:$E$93)+63.1579*EXP(-0.19*W$58))/(Fperm_SI_Woolf2021!$E$9:$E$93-W$58))*(W$58-Fperm_SI_Woolf2021!$E$9:$E$93)/10))) + Fperm_SI_Woolf2021!$G$9:$G$93*EXP(-Fperm_SI_Woolf2021!$J$9:$J$93*$C66*IF(W$58=Fperm_SI_Woolf2021!$E$9:$E$93,1,EXP(LN((1.1*(Fperm_SI_Woolf2021!$E$9:$E$93-W$58)-63.1579*EXP(-0.19*Fperm_SI_Woolf2021!$E$9:$E$93)+63.1579*EXP(-0.19*W$58))/(Fperm_SI_Woolf2021!$E$9:$E$93-W$58))*(W$58-Fperm_SI_Woolf2021!$E$9:$E$93)/10))) + Fperm_SI_Woolf2021!$H$9:$H$93*EXP(-Fperm_SI_Woolf2021!$K$9:$K$93*$C66*IF(W$58=Fperm_SI_Woolf2021!$E$9:$E$93,1,EXP(LN((1.1*(Fperm_SI_Woolf2021!$E$9:$E$93-W$58)-63.1579*EXP(-0.19*Fperm_SI_Woolf2021!$E$9:$E$93)+63.1579*EXP(-0.19*W$58))/(Fperm_SI_Woolf2021!$E$9:$E$93-W$58))*(W$58-Fperm_SI_Woolf2021!$E$9:$E$93)/10))),Fperm_SI_Woolf2021!$D$9:$D$93)*W$57+INTERCEPT(Fperm_SI_Woolf2021!$F$9:$F$93*EXP(-Fperm_SI_Woolf2021!$I$9:$I$93*$C66*IF(W$58=Fperm_SI_Woolf2021!$E$9:$E$93,1,EXP(LN((1.1*(Fperm_SI_Woolf2021!$E$9:$E$93-W$58)-63.1579*EXP(-0.19*Fperm_SI_Woolf2021!$E$9:$E$93)+63.1579*EXP(-0.19*W$58))/(Fperm_SI_Woolf2021!$E$9:$E$93-W$58))*(W$58-Fperm_SI_Woolf2021!$E$9:$E$93)/10))) + Fperm_SI_Woolf2021!$G$9:$G$93*EXP(-Fperm_SI_Woolf2021!$J$9:$J$93*$C66*IF(W$58=Fperm_SI_Woolf2021!$E$9:$E$93,1,EXP(LN((1.1*(Fperm_SI_Woolf2021!$E$9:$E$93-W$58)-63.1579*EXP(-0.19*Fperm_SI_Woolf2021!$E$9:$E$93)+63.1579*EXP(-0.19*W$58))/(Fperm_SI_Woolf2021!$E$9:$E$93-W$58))*(W$58-Fperm_SI_Woolf2021!$E$9:$E$93)/10))) + Fperm_SI_Woolf2021!$H$9:$H$93*EXP(-Fperm_SI_Woolf2021!$K$9:$K$93*$C66*IF(W$58=Fperm_SI_Woolf2021!$E$9:$E$93,1,EXP(LN((1.1*(Fperm_SI_Woolf2021!$E$9:$E$93-W$58)-63.1579*EXP(-0.19*Fperm_SI_Woolf2021!$E$9:$E$93)+63.1579*EXP(-0.19*W$58))/(Fperm_SI_Woolf2021!$E$9:$E$93-W$58))*(W$58-Fperm_SI_Woolf2021!$E$9:$E$93)/10))),Fperm_SI_Woolf2021!$D$9:$D$93))</f>
        <v>0.99322734711028737</v>
      </c>
      <c r="X66" s="51" cm="1">
        <f t="array" ref="X66">MIN(1,SLOPE(Fperm_SI_Woolf2021!$F$9:$F$93*EXP(-Fperm_SI_Woolf2021!$I$9:$I$93*$C66*IF(X$58=Fperm_SI_Woolf2021!$E$9:$E$93,1,EXP(LN((1.1*(Fperm_SI_Woolf2021!$E$9:$E$93-X$58)-63.1579*EXP(-0.19*Fperm_SI_Woolf2021!$E$9:$E$93)+63.1579*EXP(-0.19*X$58))/(Fperm_SI_Woolf2021!$E$9:$E$93-X$58))*(X$58-Fperm_SI_Woolf2021!$E$9:$E$93)/10))) + Fperm_SI_Woolf2021!$G$9:$G$93*EXP(-Fperm_SI_Woolf2021!$J$9:$J$93*$C66*IF(X$58=Fperm_SI_Woolf2021!$E$9:$E$93,1,EXP(LN((1.1*(Fperm_SI_Woolf2021!$E$9:$E$93-X$58)-63.1579*EXP(-0.19*Fperm_SI_Woolf2021!$E$9:$E$93)+63.1579*EXP(-0.19*X$58))/(Fperm_SI_Woolf2021!$E$9:$E$93-X$58))*(X$58-Fperm_SI_Woolf2021!$E$9:$E$93)/10))) + Fperm_SI_Woolf2021!$H$9:$H$93*EXP(-Fperm_SI_Woolf2021!$K$9:$K$93*$C66*IF(X$58=Fperm_SI_Woolf2021!$E$9:$E$93,1,EXP(LN((1.1*(Fperm_SI_Woolf2021!$E$9:$E$93-X$58)-63.1579*EXP(-0.19*Fperm_SI_Woolf2021!$E$9:$E$93)+63.1579*EXP(-0.19*X$58))/(Fperm_SI_Woolf2021!$E$9:$E$93-X$58))*(X$58-Fperm_SI_Woolf2021!$E$9:$E$93)/10))),Fperm_SI_Woolf2021!$D$9:$D$93)*X$57+INTERCEPT(Fperm_SI_Woolf2021!$F$9:$F$93*EXP(-Fperm_SI_Woolf2021!$I$9:$I$93*$C66*IF(X$58=Fperm_SI_Woolf2021!$E$9:$E$93,1,EXP(LN((1.1*(Fperm_SI_Woolf2021!$E$9:$E$93-X$58)-63.1579*EXP(-0.19*Fperm_SI_Woolf2021!$E$9:$E$93)+63.1579*EXP(-0.19*X$58))/(Fperm_SI_Woolf2021!$E$9:$E$93-X$58))*(X$58-Fperm_SI_Woolf2021!$E$9:$E$93)/10))) + Fperm_SI_Woolf2021!$G$9:$G$93*EXP(-Fperm_SI_Woolf2021!$J$9:$J$93*$C66*IF(X$58=Fperm_SI_Woolf2021!$E$9:$E$93,1,EXP(LN((1.1*(Fperm_SI_Woolf2021!$E$9:$E$93-X$58)-63.1579*EXP(-0.19*Fperm_SI_Woolf2021!$E$9:$E$93)+63.1579*EXP(-0.19*X$58))/(Fperm_SI_Woolf2021!$E$9:$E$93-X$58))*(X$58-Fperm_SI_Woolf2021!$E$9:$E$93)/10))) + Fperm_SI_Woolf2021!$H$9:$H$93*EXP(-Fperm_SI_Woolf2021!$K$9:$K$93*$C66*IF(X$58=Fperm_SI_Woolf2021!$E$9:$E$93,1,EXP(LN((1.1*(Fperm_SI_Woolf2021!$E$9:$E$93-X$58)-63.1579*EXP(-0.19*Fperm_SI_Woolf2021!$E$9:$E$93)+63.1579*EXP(-0.19*X$58))/(Fperm_SI_Woolf2021!$E$9:$E$93-X$58))*(X$58-Fperm_SI_Woolf2021!$E$9:$E$93)/10))),Fperm_SI_Woolf2021!$D$9:$D$93))</f>
        <v>0.96744845198863305</v>
      </c>
      <c r="Y66" s="51" cm="1">
        <f t="array" ref="Y66">MIN(1,SLOPE(Fperm_SI_Woolf2021!$F$9:$F$93*EXP(-Fperm_SI_Woolf2021!$I$9:$I$93*$C66*IF(Y$58=Fperm_SI_Woolf2021!$E$9:$E$93,1,EXP(LN((1.1*(Fperm_SI_Woolf2021!$E$9:$E$93-Y$58)-63.1579*EXP(-0.19*Fperm_SI_Woolf2021!$E$9:$E$93)+63.1579*EXP(-0.19*Y$58))/(Fperm_SI_Woolf2021!$E$9:$E$93-Y$58))*(Y$58-Fperm_SI_Woolf2021!$E$9:$E$93)/10))) + Fperm_SI_Woolf2021!$G$9:$G$93*EXP(-Fperm_SI_Woolf2021!$J$9:$J$93*$C66*IF(Y$58=Fperm_SI_Woolf2021!$E$9:$E$93,1,EXP(LN((1.1*(Fperm_SI_Woolf2021!$E$9:$E$93-Y$58)-63.1579*EXP(-0.19*Fperm_SI_Woolf2021!$E$9:$E$93)+63.1579*EXP(-0.19*Y$58))/(Fperm_SI_Woolf2021!$E$9:$E$93-Y$58))*(Y$58-Fperm_SI_Woolf2021!$E$9:$E$93)/10))) + Fperm_SI_Woolf2021!$H$9:$H$93*EXP(-Fperm_SI_Woolf2021!$K$9:$K$93*$C66*IF(Y$58=Fperm_SI_Woolf2021!$E$9:$E$93,1,EXP(LN((1.1*(Fperm_SI_Woolf2021!$E$9:$E$93-Y$58)-63.1579*EXP(-0.19*Fperm_SI_Woolf2021!$E$9:$E$93)+63.1579*EXP(-0.19*Y$58))/(Fperm_SI_Woolf2021!$E$9:$E$93-Y$58))*(Y$58-Fperm_SI_Woolf2021!$E$9:$E$93)/10))),Fperm_SI_Woolf2021!$D$9:$D$93)*Y$57+INTERCEPT(Fperm_SI_Woolf2021!$F$9:$F$93*EXP(-Fperm_SI_Woolf2021!$I$9:$I$93*$C66*IF(Y$58=Fperm_SI_Woolf2021!$E$9:$E$93,1,EXP(LN((1.1*(Fperm_SI_Woolf2021!$E$9:$E$93-Y$58)-63.1579*EXP(-0.19*Fperm_SI_Woolf2021!$E$9:$E$93)+63.1579*EXP(-0.19*Y$58))/(Fperm_SI_Woolf2021!$E$9:$E$93-Y$58))*(Y$58-Fperm_SI_Woolf2021!$E$9:$E$93)/10))) + Fperm_SI_Woolf2021!$G$9:$G$93*EXP(-Fperm_SI_Woolf2021!$J$9:$J$93*$C66*IF(Y$58=Fperm_SI_Woolf2021!$E$9:$E$93,1,EXP(LN((1.1*(Fperm_SI_Woolf2021!$E$9:$E$93-Y$58)-63.1579*EXP(-0.19*Fperm_SI_Woolf2021!$E$9:$E$93)+63.1579*EXP(-0.19*Y$58))/(Fperm_SI_Woolf2021!$E$9:$E$93-Y$58))*(Y$58-Fperm_SI_Woolf2021!$E$9:$E$93)/10))) + Fperm_SI_Woolf2021!$H$9:$H$93*EXP(-Fperm_SI_Woolf2021!$K$9:$K$93*$C66*IF(Y$58=Fperm_SI_Woolf2021!$E$9:$E$93,1,EXP(LN((1.1*(Fperm_SI_Woolf2021!$E$9:$E$93-Y$58)-63.1579*EXP(-0.19*Fperm_SI_Woolf2021!$E$9:$E$93)+63.1579*EXP(-0.19*Y$58))/(Fperm_SI_Woolf2021!$E$9:$E$93-Y$58))*(Y$58-Fperm_SI_Woolf2021!$E$9:$E$93)/10))),Fperm_SI_Woolf2021!$D$9:$D$93))</f>
        <v>0.94166955686697884</v>
      </c>
      <c r="Z66" s="51" cm="1">
        <f t="array" ref="Z66">MIN(1,SLOPE(Fperm_SI_Woolf2021!$F$9:$F$93*EXP(-Fperm_SI_Woolf2021!$I$9:$I$93*$C66*IF(Z$58=Fperm_SI_Woolf2021!$E$9:$E$93,1,EXP(LN((1.1*(Fperm_SI_Woolf2021!$E$9:$E$93-Z$58)-63.1579*EXP(-0.19*Fperm_SI_Woolf2021!$E$9:$E$93)+63.1579*EXP(-0.19*Z$58))/(Fperm_SI_Woolf2021!$E$9:$E$93-Z$58))*(Z$58-Fperm_SI_Woolf2021!$E$9:$E$93)/10))) + Fperm_SI_Woolf2021!$G$9:$G$93*EXP(-Fperm_SI_Woolf2021!$J$9:$J$93*$C66*IF(Z$58=Fperm_SI_Woolf2021!$E$9:$E$93,1,EXP(LN((1.1*(Fperm_SI_Woolf2021!$E$9:$E$93-Z$58)-63.1579*EXP(-0.19*Fperm_SI_Woolf2021!$E$9:$E$93)+63.1579*EXP(-0.19*Z$58))/(Fperm_SI_Woolf2021!$E$9:$E$93-Z$58))*(Z$58-Fperm_SI_Woolf2021!$E$9:$E$93)/10))) + Fperm_SI_Woolf2021!$H$9:$H$93*EXP(-Fperm_SI_Woolf2021!$K$9:$K$93*$C66*IF(Z$58=Fperm_SI_Woolf2021!$E$9:$E$93,1,EXP(LN((1.1*(Fperm_SI_Woolf2021!$E$9:$E$93-Z$58)-63.1579*EXP(-0.19*Fperm_SI_Woolf2021!$E$9:$E$93)+63.1579*EXP(-0.19*Z$58))/(Fperm_SI_Woolf2021!$E$9:$E$93-Z$58))*(Z$58-Fperm_SI_Woolf2021!$E$9:$E$93)/10))),Fperm_SI_Woolf2021!$D$9:$D$93)*Z$57+INTERCEPT(Fperm_SI_Woolf2021!$F$9:$F$93*EXP(-Fperm_SI_Woolf2021!$I$9:$I$93*$C66*IF(Z$58=Fperm_SI_Woolf2021!$E$9:$E$93,1,EXP(LN((1.1*(Fperm_SI_Woolf2021!$E$9:$E$93-Z$58)-63.1579*EXP(-0.19*Fperm_SI_Woolf2021!$E$9:$E$93)+63.1579*EXP(-0.19*Z$58))/(Fperm_SI_Woolf2021!$E$9:$E$93-Z$58))*(Z$58-Fperm_SI_Woolf2021!$E$9:$E$93)/10))) + Fperm_SI_Woolf2021!$G$9:$G$93*EXP(-Fperm_SI_Woolf2021!$J$9:$J$93*$C66*IF(Z$58=Fperm_SI_Woolf2021!$E$9:$E$93,1,EXP(LN((1.1*(Fperm_SI_Woolf2021!$E$9:$E$93-Z$58)-63.1579*EXP(-0.19*Fperm_SI_Woolf2021!$E$9:$E$93)+63.1579*EXP(-0.19*Z$58))/(Fperm_SI_Woolf2021!$E$9:$E$93-Z$58))*(Z$58-Fperm_SI_Woolf2021!$E$9:$E$93)/10))) + Fperm_SI_Woolf2021!$H$9:$H$93*EXP(-Fperm_SI_Woolf2021!$K$9:$K$93*$C66*IF(Z$58=Fperm_SI_Woolf2021!$E$9:$E$93,1,EXP(LN((1.1*(Fperm_SI_Woolf2021!$E$9:$E$93-Z$58)-63.1579*EXP(-0.19*Fperm_SI_Woolf2021!$E$9:$E$93)+63.1579*EXP(-0.19*Z$58))/(Fperm_SI_Woolf2021!$E$9:$E$93-Z$58))*(Z$58-Fperm_SI_Woolf2021!$E$9:$E$93)/10))),Fperm_SI_Woolf2021!$D$9:$D$93))</f>
        <v>0.91589066174532441</v>
      </c>
      <c r="AA66" s="51" cm="1">
        <f t="array" ref="AA66">MIN(1,SLOPE(Fperm_SI_Woolf2021!$F$9:$F$93*EXP(-Fperm_SI_Woolf2021!$I$9:$I$93*$C66*IF(AA$58=Fperm_SI_Woolf2021!$E$9:$E$93,1,EXP(LN((1.1*(Fperm_SI_Woolf2021!$E$9:$E$93-AA$58)-63.1579*EXP(-0.19*Fperm_SI_Woolf2021!$E$9:$E$93)+63.1579*EXP(-0.19*AA$58))/(Fperm_SI_Woolf2021!$E$9:$E$93-AA$58))*(AA$58-Fperm_SI_Woolf2021!$E$9:$E$93)/10))) + Fperm_SI_Woolf2021!$G$9:$G$93*EXP(-Fperm_SI_Woolf2021!$J$9:$J$93*$C66*IF(AA$58=Fperm_SI_Woolf2021!$E$9:$E$93,1,EXP(LN((1.1*(Fperm_SI_Woolf2021!$E$9:$E$93-AA$58)-63.1579*EXP(-0.19*Fperm_SI_Woolf2021!$E$9:$E$93)+63.1579*EXP(-0.19*AA$58))/(Fperm_SI_Woolf2021!$E$9:$E$93-AA$58))*(AA$58-Fperm_SI_Woolf2021!$E$9:$E$93)/10))) + Fperm_SI_Woolf2021!$H$9:$H$93*EXP(-Fperm_SI_Woolf2021!$K$9:$K$93*$C66*IF(AA$58=Fperm_SI_Woolf2021!$E$9:$E$93,1,EXP(LN((1.1*(Fperm_SI_Woolf2021!$E$9:$E$93-AA$58)-63.1579*EXP(-0.19*Fperm_SI_Woolf2021!$E$9:$E$93)+63.1579*EXP(-0.19*AA$58))/(Fperm_SI_Woolf2021!$E$9:$E$93-AA$58))*(AA$58-Fperm_SI_Woolf2021!$E$9:$E$93)/10))),Fperm_SI_Woolf2021!$D$9:$D$93)*AA$57+INTERCEPT(Fperm_SI_Woolf2021!$F$9:$F$93*EXP(-Fperm_SI_Woolf2021!$I$9:$I$93*$C66*IF(AA$58=Fperm_SI_Woolf2021!$E$9:$E$93,1,EXP(LN((1.1*(Fperm_SI_Woolf2021!$E$9:$E$93-AA$58)-63.1579*EXP(-0.19*Fperm_SI_Woolf2021!$E$9:$E$93)+63.1579*EXP(-0.19*AA$58))/(Fperm_SI_Woolf2021!$E$9:$E$93-AA$58))*(AA$58-Fperm_SI_Woolf2021!$E$9:$E$93)/10))) + Fperm_SI_Woolf2021!$G$9:$G$93*EXP(-Fperm_SI_Woolf2021!$J$9:$J$93*$C66*IF(AA$58=Fperm_SI_Woolf2021!$E$9:$E$93,1,EXP(LN((1.1*(Fperm_SI_Woolf2021!$E$9:$E$93-AA$58)-63.1579*EXP(-0.19*Fperm_SI_Woolf2021!$E$9:$E$93)+63.1579*EXP(-0.19*AA$58))/(Fperm_SI_Woolf2021!$E$9:$E$93-AA$58))*(AA$58-Fperm_SI_Woolf2021!$E$9:$E$93)/10))) + Fperm_SI_Woolf2021!$H$9:$H$93*EXP(-Fperm_SI_Woolf2021!$K$9:$K$93*$C66*IF(AA$58=Fperm_SI_Woolf2021!$E$9:$E$93,1,EXP(LN((1.1*(Fperm_SI_Woolf2021!$E$9:$E$93-AA$58)-63.1579*EXP(-0.19*Fperm_SI_Woolf2021!$E$9:$E$93)+63.1579*EXP(-0.19*AA$58))/(Fperm_SI_Woolf2021!$E$9:$E$93-AA$58))*(AA$58-Fperm_SI_Woolf2021!$E$9:$E$93)/10))),Fperm_SI_Woolf2021!$D$9:$D$93))</f>
        <v>0.8901117666236702</v>
      </c>
      <c r="AB66" s="51" cm="1">
        <f t="array" ref="AB66">MIN(1,SLOPE(Fperm_SI_Woolf2021!$F$9:$F$93*EXP(-Fperm_SI_Woolf2021!$I$9:$I$93*$C66*IF(AB$58=Fperm_SI_Woolf2021!$E$9:$E$93,1,EXP(LN((1.1*(Fperm_SI_Woolf2021!$E$9:$E$93-AB$58)-63.1579*EXP(-0.19*Fperm_SI_Woolf2021!$E$9:$E$93)+63.1579*EXP(-0.19*AB$58))/(Fperm_SI_Woolf2021!$E$9:$E$93-AB$58))*(AB$58-Fperm_SI_Woolf2021!$E$9:$E$93)/10))) + Fperm_SI_Woolf2021!$G$9:$G$93*EXP(-Fperm_SI_Woolf2021!$J$9:$J$93*$C66*IF(AB$58=Fperm_SI_Woolf2021!$E$9:$E$93,1,EXP(LN((1.1*(Fperm_SI_Woolf2021!$E$9:$E$93-AB$58)-63.1579*EXP(-0.19*Fperm_SI_Woolf2021!$E$9:$E$93)+63.1579*EXP(-0.19*AB$58))/(Fperm_SI_Woolf2021!$E$9:$E$93-AB$58))*(AB$58-Fperm_SI_Woolf2021!$E$9:$E$93)/10))) + Fperm_SI_Woolf2021!$H$9:$H$93*EXP(-Fperm_SI_Woolf2021!$K$9:$K$93*$C66*IF(AB$58=Fperm_SI_Woolf2021!$E$9:$E$93,1,EXP(LN((1.1*(Fperm_SI_Woolf2021!$E$9:$E$93-AB$58)-63.1579*EXP(-0.19*Fperm_SI_Woolf2021!$E$9:$E$93)+63.1579*EXP(-0.19*AB$58))/(Fperm_SI_Woolf2021!$E$9:$E$93-AB$58))*(AB$58-Fperm_SI_Woolf2021!$E$9:$E$93)/10))),Fperm_SI_Woolf2021!$D$9:$D$93)*AB$57+INTERCEPT(Fperm_SI_Woolf2021!$F$9:$F$93*EXP(-Fperm_SI_Woolf2021!$I$9:$I$93*$C66*IF(AB$58=Fperm_SI_Woolf2021!$E$9:$E$93,1,EXP(LN((1.1*(Fperm_SI_Woolf2021!$E$9:$E$93-AB$58)-63.1579*EXP(-0.19*Fperm_SI_Woolf2021!$E$9:$E$93)+63.1579*EXP(-0.19*AB$58))/(Fperm_SI_Woolf2021!$E$9:$E$93-AB$58))*(AB$58-Fperm_SI_Woolf2021!$E$9:$E$93)/10))) + Fperm_SI_Woolf2021!$G$9:$G$93*EXP(-Fperm_SI_Woolf2021!$J$9:$J$93*$C66*IF(AB$58=Fperm_SI_Woolf2021!$E$9:$E$93,1,EXP(LN((1.1*(Fperm_SI_Woolf2021!$E$9:$E$93-AB$58)-63.1579*EXP(-0.19*Fperm_SI_Woolf2021!$E$9:$E$93)+63.1579*EXP(-0.19*AB$58))/(Fperm_SI_Woolf2021!$E$9:$E$93-AB$58))*(AB$58-Fperm_SI_Woolf2021!$E$9:$E$93)/10))) + Fperm_SI_Woolf2021!$H$9:$H$93*EXP(-Fperm_SI_Woolf2021!$K$9:$K$93*$C66*IF(AB$58=Fperm_SI_Woolf2021!$E$9:$E$93,1,EXP(LN((1.1*(Fperm_SI_Woolf2021!$E$9:$E$93-AB$58)-63.1579*EXP(-0.19*Fperm_SI_Woolf2021!$E$9:$E$93)+63.1579*EXP(-0.19*AB$58))/(Fperm_SI_Woolf2021!$E$9:$E$93-AB$58))*(AB$58-Fperm_SI_Woolf2021!$E$9:$E$93)/10))),Fperm_SI_Woolf2021!$D$9:$D$93))</f>
        <v>0.86433287150201588</v>
      </c>
      <c r="AC66" s="51" cm="1">
        <f t="array" ref="AC66">MIN(1,SLOPE(Fperm_SI_Woolf2021!$F$9:$F$93*EXP(-Fperm_SI_Woolf2021!$I$9:$I$93*$C66*IF(AC$58=Fperm_SI_Woolf2021!$E$9:$E$93,1,EXP(LN((1.1*(Fperm_SI_Woolf2021!$E$9:$E$93-AC$58)-63.1579*EXP(-0.19*Fperm_SI_Woolf2021!$E$9:$E$93)+63.1579*EXP(-0.19*AC$58))/(Fperm_SI_Woolf2021!$E$9:$E$93-AC$58))*(AC$58-Fperm_SI_Woolf2021!$E$9:$E$93)/10))) + Fperm_SI_Woolf2021!$G$9:$G$93*EXP(-Fperm_SI_Woolf2021!$J$9:$J$93*$C66*IF(AC$58=Fperm_SI_Woolf2021!$E$9:$E$93,1,EXP(LN((1.1*(Fperm_SI_Woolf2021!$E$9:$E$93-AC$58)-63.1579*EXP(-0.19*Fperm_SI_Woolf2021!$E$9:$E$93)+63.1579*EXP(-0.19*AC$58))/(Fperm_SI_Woolf2021!$E$9:$E$93-AC$58))*(AC$58-Fperm_SI_Woolf2021!$E$9:$E$93)/10))) + Fperm_SI_Woolf2021!$H$9:$H$93*EXP(-Fperm_SI_Woolf2021!$K$9:$K$93*$C66*IF(AC$58=Fperm_SI_Woolf2021!$E$9:$E$93,1,EXP(LN((1.1*(Fperm_SI_Woolf2021!$E$9:$E$93-AC$58)-63.1579*EXP(-0.19*Fperm_SI_Woolf2021!$E$9:$E$93)+63.1579*EXP(-0.19*AC$58))/(Fperm_SI_Woolf2021!$E$9:$E$93-AC$58))*(AC$58-Fperm_SI_Woolf2021!$E$9:$E$93)/10))),Fperm_SI_Woolf2021!$D$9:$D$93)*AC$57+INTERCEPT(Fperm_SI_Woolf2021!$F$9:$F$93*EXP(-Fperm_SI_Woolf2021!$I$9:$I$93*$C66*IF(AC$58=Fperm_SI_Woolf2021!$E$9:$E$93,1,EXP(LN((1.1*(Fperm_SI_Woolf2021!$E$9:$E$93-AC$58)-63.1579*EXP(-0.19*Fperm_SI_Woolf2021!$E$9:$E$93)+63.1579*EXP(-0.19*AC$58))/(Fperm_SI_Woolf2021!$E$9:$E$93-AC$58))*(AC$58-Fperm_SI_Woolf2021!$E$9:$E$93)/10))) + Fperm_SI_Woolf2021!$G$9:$G$93*EXP(-Fperm_SI_Woolf2021!$J$9:$J$93*$C66*IF(AC$58=Fperm_SI_Woolf2021!$E$9:$E$93,1,EXP(LN((1.1*(Fperm_SI_Woolf2021!$E$9:$E$93-AC$58)-63.1579*EXP(-0.19*Fperm_SI_Woolf2021!$E$9:$E$93)+63.1579*EXP(-0.19*AC$58))/(Fperm_SI_Woolf2021!$E$9:$E$93-AC$58))*(AC$58-Fperm_SI_Woolf2021!$E$9:$E$93)/10))) + Fperm_SI_Woolf2021!$H$9:$H$93*EXP(-Fperm_SI_Woolf2021!$K$9:$K$93*$C66*IF(AC$58=Fperm_SI_Woolf2021!$E$9:$E$93,1,EXP(LN((1.1*(Fperm_SI_Woolf2021!$E$9:$E$93-AC$58)-63.1579*EXP(-0.19*Fperm_SI_Woolf2021!$E$9:$E$93)+63.1579*EXP(-0.19*AC$58))/(Fperm_SI_Woolf2021!$E$9:$E$93-AC$58))*(AC$58-Fperm_SI_Woolf2021!$E$9:$E$93)/10))),Fperm_SI_Woolf2021!$D$9:$D$93))</f>
        <v>0.83855397638036155</v>
      </c>
      <c r="AD66" s="51" cm="1">
        <f t="array" ref="AD66">MIN(1,SLOPE(Fperm_SI_Woolf2021!$F$9:$F$93*EXP(-Fperm_SI_Woolf2021!$I$9:$I$93*$C66*IF(AD$58=Fperm_SI_Woolf2021!$E$9:$E$93,1,EXP(LN((1.1*(Fperm_SI_Woolf2021!$E$9:$E$93-AD$58)-63.1579*EXP(-0.19*Fperm_SI_Woolf2021!$E$9:$E$93)+63.1579*EXP(-0.19*AD$58))/(Fperm_SI_Woolf2021!$E$9:$E$93-AD$58))*(AD$58-Fperm_SI_Woolf2021!$E$9:$E$93)/10))) + Fperm_SI_Woolf2021!$G$9:$G$93*EXP(-Fperm_SI_Woolf2021!$J$9:$J$93*$C66*IF(AD$58=Fperm_SI_Woolf2021!$E$9:$E$93,1,EXP(LN((1.1*(Fperm_SI_Woolf2021!$E$9:$E$93-AD$58)-63.1579*EXP(-0.19*Fperm_SI_Woolf2021!$E$9:$E$93)+63.1579*EXP(-0.19*AD$58))/(Fperm_SI_Woolf2021!$E$9:$E$93-AD$58))*(AD$58-Fperm_SI_Woolf2021!$E$9:$E$93)/10))) + Fperm_SI_Woolf2021!$H$9:$H$93*EXP(-Fperm_SI_Woolf2021!$K$9:$K$93*$C66*IF(AD$58=Fperm_SI_Woolf2021!$E$9:$E$93,1,EXP(LN((1.1*(Fperm_SI_Woolf2021!$E$9:$E$93-AD$58)-63.1579*EXP(-0.19*Fperm_SI_Woolf2021!$E$9:$E$93)+63.1579*EXP(-0.19*AD$58))/(Fperm_SI_Woolf2021!$E$9:$E$93-AD$58))*(AD$58-Fperm_SI_Woolf2021!$E$9:$E$93)/10))),Fperm_SI_Woolf2021!$D$9:$D$93)*AD$57+INTERCEPT(Fperm_SI_Woolf2021!$F$9:$F$93*EXP(-Fperm_SI_Woolf2021!$I$9:$I$93*$C66*IF(AD$58=Fperm_SI_Woolf2021!$E$9:$E$93,1,EXP(LN((1.1*(Fperm_SI_Woolf2021!$E$9:$E$93-AD$58)-63.1579*EXP(-0.19*Fperm_SI_Woolf2021!$E$9:$E$93)+63.1579*EXP(-0.19*AD$58))/(Fperm_SI_Woolf2021!$E$9:$E$93-AD$58))*(AD$58-Fperm_SI_Woolf2021!$E$9:$E$93)/10))) + Fperm_SI_Woolf2021!$G$9:$G$93*EXP(-Fperm_SI_Woolf2021!$J$9:$J$93*$C66*IF(AD$58=Fperm_SI_Woolf2021!$E$9:$E$93,1,EXP(LN((1.1*(Fperm_SI_Woolf2021!$E$9:$E$93-AD$58)-63.1579*EXP(-0.19*Fperm_SI_Woolf2021!$E$9:$E$93)+63.1579*EXP(-0.19*AD$58))/(Fperm_SI_Woolf2021!$E$9:$E$93-AD$58))*(AD$58-Fperm_SI_Woolf2021!$E$9:$E$93)/10))) + Fperm_SI_Woolf2021!$H$9:$H$93*EXP(-Fperm_SI_Woolf2021!$K$9:$K$93*$C66*IF(AD$58=Fperm_SI_Woolf2021!$E$9:$E$93,1,EXP(LN((1.1*(Fperm_SI_Woolf2021!$E$9:$E$93-AD$58)-63.1579*EXP(-0.19*Fperm_SI_Woolf2021!$E$9:$E$93)+63.1579*EXP(-0.19*AD$58))/(Fperm_SI_Woolf2021!$E$9:$E$93-AD$58))*(AD$58-Fperm_SI_Woolf2021!$E$9:$E$93)/10))),Fperm_SI_Woolf2021!$D$9:$D$93))</f>
        <v>0.81277508125870712</v>
      </c>
      <c r="AE66" s="51" cm="1">
        <f t="array" ref="AE66">MIN(1,SLOPE(Fperm_SI_Woolf2021!$F$9:$F$93*EXP(-Fperm_SI_Woolf2021!$I$9:$I$93*$C66*IF(AE$58=Fperm_SI_Woolf2021!$E$9:$E$93,1,EXP(LN((1.1*(Fperm_SI_Woolf2021!$E$9:$E$93-AE$58)-63.1579*EXP(-0.19*Fperm_SI_Woolf2021!$E$9:$E$93)+63.1579*EXP(-0.19*AE$58))/(Fperm_SI_Woolf2021!$E$9:$E$93-AE$58))*(AE$58-Fperm_SI_Woolf2021!$E$9:$E$93)/10))) + Fperm_SI_Woolf2021!$G$9:$G$93*EXP(-Fperm_SI_Woolf2021!$J$9:$J$93*$C66*IF(AE$58=Fperm_SI_Woolf2021!$E$9:$E$93,1,EXP(LN((1.1*(Fperm_SI_Woolf2021!$E$9:$E$93-AE$58)-63.1579*EXP(-0.19*Fperm_SI_Woolf2021!$E$9:$E$93)+63.1579*EXP(-0.19*AE$58))/(Fperm_SI_Woolf2021!$E$9:$E$93-AE$58))*(AE$58-Fperm_SI_Woolf2021!$E$9:$E$93)/10))) + Fperm_SI_Woolf2021!$H$9:$H$93*EXP(-Fperm_SI_Woolf2021!$K$9:$K$93*$C66*IF(AE$58=Fperm_SI_Woolf2021!$E$9:$E$93,1,EXP(LN((1.1*(Fperm_SI_Woolf2021!$E$9:$E$93-AE$58)-63.1579*EXP(-0.19*Fperm_SI_Woolf2021!$E$9:$E$93)+63.1579*EXP(-0.19*AE$58))/(Fperm_SI_Woolf2021!$E$9:$E$93-AE$58))*(AE$58-Fperm_SI_Woolf2021!$E$9:$E$93)/10))),Fperm_SI_Woolf2021!$D$9:$D$93)*AE$57+INTERCEPT(Fperm_SI_Woolf2021!$F$9:$F$93*EXP(-Fperm_SI_Woolf2021!$I$9:$I$93*$C66*IF(AE$58=Fperm_SI_Woolf2021!$E$9:$E$93,1,EXP(LN((1.1*(Fperm_SI_Woolf2021!$E$9:$E$93-AE$58)-63.1579*EXP(-0.19*Fperm_SI_Woolf2021!$E$9:$E$93)+63.1579*EXP(-0.19*AE$58))/(Fperm_SI_Woolf2021!$E$9:$E$93-AE$58))*(AE$58-Fperm_SI_Woolf2021!$E$9:$E$93)/10))) + Fperm_SI_Woolf2021!$G$9:$G$93*EXP(-Fperm_SI_Woolf2021!$J$9:$J$93*$C66*IF(AE$58=Fperm_SI_Woolf2021!$E$9:$E$93,1,EXP(LN((1.1*(Fperm_SI_Woolf2021!$E$9:$E$93-AE$58)-63.1579*EXP(-0.19*Fperm_SI_Woolf2021!$E$9:$E$93)+63.1579*EXP(-0.19*AE$58))/(Fperm_SI_Woolf2021!$E$9:$E$93-AE$58))*(AE$58-Fperm_SI_Woolf2021!$E$9:$E$93)/10))) + Fperm_SI_Woolf2021!$H$9:$H$93*EXP(-Fperm_SI_Woolf2021!$K$9:$K$93*$C66*IF(AE$58=Fperm_SI_Woolf2021!$E$9:$E$93,1,EXP(LN((1.1*(Fperm_SI_Woolf2021!$E$9:$E$93-AE$58)-63.1579*EXP(-0.19*Fperm_SI_Woolf2021!$E$9:$E$93)+63.1579*EXP(-0.19*AE$58))/(Fperm_SI_Woolf2021!$E$9:$E$93-AE$58))*(AE$58-Fperm_SI_Woolf2021!$E$9:$E$93)/10))),Fperm_SI_Woolf2021!$D$9:$D$93))</f>
        <v>0.78699618613705291</v>
      </c>
      <c r="AF66" s="51" cm="1">
        <f t="array" ref="AF66">MIN(1,SLOPE(Fperm_SI_Woolf2021!$F$9:$F$93*EXP(-Fperm_SI_Woolf2021!$I$9:$I$93*$C66*IF(AF$58=Fperm_SI_Woolf2021!$E$9:$E$93,1,EXP(LN((1.1*(Fperm_SI_Woolf2021!$E$9:$E$93-AF$58)-63.1579*EXP(-0.19*Fperm_SI_Woolf2021!$E$9:$E$93)+63.1579*EXP(-0.19*AF$58))/(Fperm_SI_Woolf2021!$E$9:$E$93-AF$58))*(AF$58-Fperm_SI_Woolf2021!$E$9:$E$93)/10))) + Fperm_SI_Woolf2021!$G$9:$G$93*EXP(-Fperm_SI_Woolf2021!$J$9:$J$93*$C66*IF(AF$58=Fperm_SI_Woolf2021!$E$9:$E$93,1,EXP(LN((1.1*(Fperm_SI_Woolf2021!$E$9:$E$93-AF$58)-63.1579*EXP(-0.19*Fperm_SI_Woolf2021!$E$9:$E$93)+63.1579*EXP(-0.19*AF$58))/(Fperm_SI_Woolf2021!$E$9:$E$93-AF$58))*(AF$58-Fperm_SI_Woolf2021!$E$9:$E$93)/10))) + Fperm_SI_Woolf2021!$H$9:$H$93*EXP(-Fperm_SI_Woolf2021!$K$9:$K$93*$C66*IF(AF$58=Fperm_SI_Woolf2021!$E$9:$E$93,1,EXP(LN((1.1*(Fperm_SI_Woolf2021!$E$9:$E$93-AF$58)-63.1579*EXP(-0.19*Fperm_SI_Woolf2021!$E$9:$E$93)+63.1579*EXP(-0.19*AF$58))/(Fperm_SI_Woolf2021!$E$9:$E$93-AF$58))*(AF$58-Fperm_SI_Woolf2021!$E$9:$E$93)/10))),Fperm_SI_Woolf2021!$D$9:$D$93)*AF$57+INTERCEPT(Fperm_SI_Woolf2021!$F$9:$F$93*EXP(-Fperm_SI_Woolf2021!$I$9:$I$93*$C66*IF(AF$58=Fperm_SI_Woolf2021!$E$9:$E$93,1,EXP(LN((1.1*(Fperm_SI_Woolf2021!$E$9:$E$93-AF$58)-63.1579*EXP(-0.19*Fperm_SI_Woolf2021!$E$9:$E$93)+63.1579*EXP(-0.19*AF$58))/(Fperm_SI_Woolf2021!$E$9:$E$93-AF$58))*(AF$58-Fperm_SI_Woolf2021!$E$9:$E$93)/10))) + Fperm_SI_Woolf2021!$G$9:$G$93*EXP(-Fperm_SI_Woolf2021!$J$9:$J$93*$C66*IF(AF$58=Fperm_SI_Woolf2021!$E$9:$E$93,1,EXP(LN((1.1*(Fperm_SI_Woolf2021!$E$9:$E$93-AF$58)-63.1579*EXP(-0.19*Fperm_SI_Woolf2021!$E$9:$E$93)+63.1579*EXP(-0.19*AF$58))/(Fperm_SI_Woolf2021!$E$9:$E$93-AF$58))*(AF$58-Fperm_SI_Woolf2021!$E$9:$E$93)/10))) + Fperm_SI_Woolf2021!$H$9:$H$93*EXP(-Fperm_SI_Woolf2021!$K$9:$K$93*$C66*IF(AF$58=Fperm_SI_Woolf2021!$E$9:$E$93,1,EXP(LN((1.1*(Fperm_SI_Woolf2021!$E$9:$E$93-AF$58)-63.1579*EXP(-0.19*Fperm_SI_Woolf2021!$E$9:$E$93)+63.1579*EXP(-0.19*AF$58))/(Fperm_SI_Woolf2021!$E$9:$E$93-AF$58))*(AF$58-Fperm_SI_Woolf2021!$E$9:$E$93)/10))),Fperm_SI_Woolf2021!$D$9:$D$93))</f>
        <v>0.76121729101539848</v>
      </c>
      <c r="AG66" s="51" cm="1">
        <f t="array" ref="AG66">MIN(1,SLOPE(Fperm_SI_Woolf2021!$F$9:$F$93*EXP(-Fperm_SI_Woolf2021!$I$9:$I$93*$C66*IF(AG$58=Fperm_SI_Woolf2021!$E$9:$E$93,1,EXP(LN((1.1*(Fperm_SI_Woolf2021!$E$9:$E$93-AG$58)-63.1579*EXP(-0.19*Fperm_SI_Woolf2021!$E$9:$E$93)+63.1579*EXP(-0.19*AG$58))/(Fperm_SI_Woolf2021!$E$9:$E$93-AG$58))*(AG$58-Fperm_SI_Woolf2021!$E$9:$E$93)/10))) + Fperm_SI_Woolf2021!$G$9:$G$93*EXP(-Fperm_SI_Woolf2021!$J$9:$J$93*$C66*IF(AG$58=Fperm_SI_Woolf2021!$E$9:$E$93,1,EXP(LN((1.1*(Fperm_SI_Woolf2021!$E$9:$E$93-AG$58)-63.1579*EXP(-0.19*Fperm_SI_Woolf2021!$E$9:$E$93)+63.1579*EXP(-0.19*AG$58))/(Fperm_SI_Woolf2021!$E$9:$E$93-AG$58))*(AG$58-Fperm_SI_Woolf2021!$E$9:$E$93)/10))) + Fperm_SI_Woolf2021!$H$9:$H$93*EXP(-Fperm_SI_Woolf2021!$K$9:$K$93*$C66*IF(AG$58=Fperm_SI_Woolf2021!$E$9:$E$93,1,EXP(LN((1.1*(Fperm_SI_Woolf2021!$E$9:$E$93-AG$58)-63.1579*EXP(-0.19*Fperm_SI_Woolf2021!$E$9:$E$93)+63.1579*EXP(-0.19*AG$58))/(Fperm_SI_Woolf2021!$E$9:$E$93-AG$58))*(AG$58-Fperm_SI_Woolf2021!$E$9:$E$93)/10))),Fperm_SI_Woolf2021!$D$9:$D$93)*AG$57+INTERCEPT(Fperm_SI_Woolf2021!$F$9:$F$93*EXP(-Fperm_SI_Woolf2021!$I$9:$I$93*$C66*IF(AG$58=Fperm_SI_Woolf2021!$E$9:$E$93,1,EXP(LN((1.1*(Fperm_SI_Woolf2021!$E$9:$E$93-AG$58)-63.1579*EXP(-0.19*Fperm_SI_Woolf2021!$E$9:$E$93)+63.1579*EXP(-0.19*AG$58))/(Fperm_SI_Woolf2021!$E$9:$E$93-AG$58))*(AG$58-Fperm_SI_Woolf2021!$E$9:$E$93)/10))) + Fperm_SI_Woolf2021!$G$9:$G$93*EXP(-Fperm_SI_Woolf2021!$J$9:$J$93*$C66*IF(AG$58=Fperm_SI_Woolf2021!$E$9:$E$93,1,EXP(LN((1.1*(Fperm_SI_Woolf2021!$E$9:$E$93-AG$58)-63.1579*EXP(-0.19*Fperm_SI_Woolf2021!$E$9:$E$93)+63.1579*EXP(-0.19*AG$58))/(Fperm_SI_Woolf2021!$E$9:$E$93-AG$58))*(AG$58-Fperm_SI_Woolf2021!$E$9:$E$93)/10))) + Fperm_SI_Woolf2021!$H$9:$H$93*EXP(-Fperm_SI_Woolf2021!$K$9:$K$93*$C66*IF(AG$58=Fperm_SI_Woolf2021!$E$9:$E$93,1,EXP(LN((1.1*(Fperm_SI_Woolf2021!$E$9:$E$93-AG$58)-63.1579*EXP(-0.19*Fperm_SI_Woolf2021!$E$9:$E$93)+63.1579*EXP(-0.19*AG$58))/(Fperm_SI_Woolf2021!$E$9:$E$93-AG$58))*(AG$58-Fperm_SI_Woolf2021!$E$9:$E$93)/10))),Fperm_SI_Woolf2021!$D$9:$D$93))</f>
        <v>0.73543839589374416</v>
      </c>
      <c r="AH66" s="51" cm="1">
        <f t="array" ref="AH66">MIN(1,SLOPE(Fperm_SI_Woolf2021!$F$9:$F$93*EXP(-Fperm_SI_Woolf2021!$I$9:$I$93*$C66*IF(AH$58=Fperm_SI_Woolf2021!$E$9:$E$93,1,EXP(LN((1.1*(Fperm_SI_Woolf2021!$E$9:$E$93-AH$58)-63.1579*EXP(-0.19*Fperm_SI_Woolf2021!$E$9:$E$93)+63.1579*EXP(-0.19*AH$58))/(Fperm_SI_Woolf2021!$E$9:$E$93-AH$58))*(AH$58-Fperm_SI_Woolf2021!$E$9:$E$93)/10))) + Fperm_SI_Woolf2021!$G$9:$G$93*EXP(-Fperm_SI_Woolf2021!$J$9:$J$93*$C66*IF(AH$58=Fperm_SI_Woolf2021!$E$9:$E$93,1,EXP(LN((1.1*(Fperm_SI_Woolf2021!$E$9:$E$93-AH$58)-63.1579*EXP(-0.19*Fperm_SI_Woolf2021!$E$9:$E$93)+63.1579*EXP(-0.19*AH$58))/(Fperm_SI_Woolf2021!$E$9:$E$93-AH$58))*(AH$58-Fperm_SI_Woolf2021!$E$9:$E$93)/10))) + Fperm_SI_Woolf2021!$H$9:$H$93*EXP(-Fperm_SI_Woolf2021!$K$9:$K$93*$C66*IF(AH$58=Fperm_SI_Woolf2021!$E$9:$E$93,1,EXP(LN((1.1*(Fperm_SI_Woolf2021!$E$9:$E$93-AH$58)-63.1579*EXP(-0.19*Fperm_SI_Woolf2021!$E$9:$E$93)+63.1579*EXP(-0.19*AH$58))/(Fperm_SI_Woolf2021!$E$9:$E$93-AH$58))*(AH$58-Fperm_SI_Woolf2021!$E$9:$E$93)/10))),Fperm_SI_Woolf2021!$D$9:$D$93)*AH$57+INTERCEPT(Fperm_SI_Woolf2021!$F$9:$F$93*EXP(-Fperm_SI_Woolf2021!$I$9:$I$93*$C66*IF(AH$58=Fperm_SI_Woolf2021!$E$9:$E$93,1,EXP(LN((1.1*(Fperm_SI_Woolf2021!$E$9:$E$93-AH$58)-63.1579*EXP(-0.19*Fperm_SI_Woolf2021!$E$9:$E$93)+63.1579*EXP(-0.19*AH$58))/(Fperm_SI_Woolf2021!$E$9:$E$93-AH$58))*(AH$58-Fperm_SI_Woolf2021!$E$9:$E$93)/10))) + Fperm_SI_Woolf2021!$G$9:$G$93*EXP(-Fperm_SI_Woolf2021!$J$9:$J$93*$C66*IF(AH$58=Fperm_SI_Woolf2021!$E$9:$E$93,1,EXP(LN((1.1*(Fperm_SI_Woolf2021!$E$9:$E$93-AH$58)-63.1579*EXP(-0.19*Fperm_SI_Woolf2021!$E$9:$E$93)+63.1579*EXP(-0.19*AH$58))/(Fperm_SI_Woolf2021!$E$9:$E$93-AH$58))*(AH$58-Fperm_SI_Woolf2021!$E$9:$E$93)/10))) + Fperm_SI_Woolf2021!$H$9:$H$93*EXP(-Fperm_SI_Woolf2021!$K$9:$K$93*$C66*IF(AH$58=Fperm_SI_Woolf2021!$E$9:$E$93,1,EXP(LN((1.1*(Fperm_SI_Woolf2021!$E$9:$E$93-AH$58)-63.1579*EXP(-0.19*Fperm_SI_Woolf2021!$E$9:$E$93)+63.1579*EXP(-0.19*AH$58))/(Fperm_SI_Woolf2021!$E$9:$E$93-AH$58))*(AH$58-Fperm_SI_Woolf2021!$E$9:$E$93)/10))),Fperm_SI_Woolf2021!$D$9:$D$93))</f>
        <v>1</v>
      </c>
      <c r="AI66" s="51" cm="1">
        <f t="array" ref="AI66">MIN(1,SLOPE(Fperm_SI_Woolf2021!$F$9:$F$93*EXP(-Fperm_SI_Woolf2021!$I$9:$I$93*$C66*IF(AI$58=Fperm_SI_Woolf2021!$E$9:$E$93,1,EXP(LN((1.1*(Fperm_SI_Woolf2021!$E$9:$E$93-AI$58)-63.1579*EXP(-0.19*Fperm_SI_Woolf2021!$E$9:$E$93)+63.1579*EXP(-0.19*AI$58))/(Fperm_SI_Woolf2021!$E$9:$E$93-AI$58))*(AI$58-Fperm_SI_Woolf2021!$E$9:$E$93)/10))) + Fperm_SI_Woolf2021!$G$9:$G$93*EXP(-Fperm_SI_Woolf2021!$J$9:$J$93*$C66*IF(AI$58=Fperm_SI_Woolf2021!$E$9:$E$93,1,EXP(LN((1.1*(Fperm_SI_Woolf2021!$E$9:$E$93-AI$58)-63.1579*EXP(-0.19*Fperm_SI_Woolf2021!$E$9:$E$93)+63.1579*EXP(-0.19*AI$58))/(Fperm_SI_Woolf2021!$E$9:$E$93-AI$58))*(AI$58-Fperm_SI_Woolf2021!$E$9:$E$93)/10))) + Fperm_SI_Woolf2021!$H$9:$H$93*EXP(-Fperm_SI_Woolf2021!$K$9:$K$93*$C66*IF(AI$58=Fperm_SI_Woolf2021!$E$9:$E$93,1,EXP(LN((1.1*(Fperm_SI_Woolf2021!$E$9:$E$93-AI$58)-63.1579*EXP(-0.19*Fperm_SI_Woolf2021!$E$9:$E$93)+63.1579*EXP(-0.19*AI$58))/(Fperm_SI_Woolf2021!$E$9:$E$93-AI$58))*(AI$58-Fperm_SI_Woolf2021!$E$9:$E$93)/10))),Fperm_SI_Woolf2021!$D$9:$D$93)*AI$57+INTERCEPT(Fperm_SI_Woolf2021!$F$9:$F$93*EXP(-Fperm_SI_Woolf2021!$I$9:$I$93*$C66*IF(AI$58=Fperm_SI_Woolf2021!$E$9:$E$93,1,EXP(LN((1.1*(Fperm_SI_Woolf2021!$E$9:$E$93-AI$58)-63.1579*EXP(-0.19*Fperm_SI_Woolf2021!$E$9:$E$93)+63.1579*EXP(-0.19*AI$58))/(Fperm_SI_Woolf2021!$E$9:$E$93-AI$58))*(AI$58-Fperm_SI_Woolf2021!$E$9:$E$93)/10))) + Fperm_SI_Woolf2021!$G$9:$G$93*EXP(-Fperm_SI_Woolf2021!$J$9:$J$93*$C66*IF(AI$58=Fperm_SI_Woolf2021!$E$9:$E$93,1,EXP(LN((1.1*(Fperm_SI_Woolf2021!$E$9:$E$93-AI$58)-63.1579*EXP(-0.19*Fperm_SI_Woolf2021!$E$9:$E$93)+63.1579*EXP(-0.19*AI$58))/(Fperm_SI_Woolf2021!$E$9:$E$93-AI$58))*(AI$58-Fperm_SI_Woolf2021!$E$9:$E$93)/10))) + Fperm_SI_Woolf2021!$H$9:$H$93*EXP(-Fperm_SI_Woolf2021!$K$9:$K$93*$C66*IF(AI$58=Fperm_SI_Woolf2021!$E$9:$E$93,1,EXP(LN((1.1*(Fperm_SI_Woolf2021!$E$9:$E$93-AI$58)-63.1579*EXP(-0.19*Fperm_SI_Woolf2021!$E$9:$E$93)+63.1579*EXP(-0.19*AI$58))/(Fperm_SI_Woolf2021!$E$9:$E$93-AI$58))*(AI$58-Fperm_SI_Woolf2021!$E$9:$E$93)/10))),Fperm_SI_Woolf2021!$D$9:$D$93))</f>
        <v>1</v>
      </c>
      <c r="AJ66" s="51" cm="1">
        <f t="array" ref="AJ66">MIN(1,SLOPE(Fperm_SI_Woolf2021!$F$9:$F$93*EXP(-Fperm_SI_Woolf2021!$I$9:$I$93*$C66*IF(AJ$58=Fperm_SI_Woolf2021!$E$9:$E$93,1,EXP(LN((1.1*(Fperm_SI_Woolf2021!$E$9:$E$93-AJ$58)-63.1579*EXP(-0.19*Fperm_SI_Woolf2021!$E$9:$E$93)+63.1579*EXP(-0.19*AJ$58))/(Fperm_SI_Woolf2021!$E$9:$E$93-AJ$58))*(AJ$58-Fperm_SI_Woolf2021!$E$9:$E$93)/10))) + Fperm_SI_Woolf2021!$G$9:$G$93*EXP(-Fperm_SI_Woolf2021!$J$9:$J$93*$C66*IF(AJ$58=Fperm_SI_Woolf2021!$E$9:$E$93,1,EXP(LN((1.1*(Fperm_SI_Woolf2021!$E$9:$E$93-AJ$58)-63.1579*EXP(-0.19*Fperm_SI_Woolf2021!$E$9:$E$93)+63.1579*EXP(-0.19*AJ$58))/(Fperm_SI_Woolf2021!$E$9:$E$93-AJ$58))*(AJ$58-Fperm_SI_Woolf2021!$E$9:$E$93)/10))) + Fperm_SI_Woolf2021!$H$9:$H$93*EXP(-Fperm_SI_Woolf2021!$K$9:$K$93*$C66*IF(AJ$58=Fperm_SI_Woolf2021!$E$9:$E$93,1,EXP(LN((1.1*(Fperm_SI_Woolf2021!$E$9:$E$93-AJ$58)-63.1579*EXP(-0.19*Fperm_SI_Woolf2021!$E$9:$E$93)+63.1579*EXP(-0.19*AJ$58))/(Fperm_SI_Woolf2021!$E$9:$E$93-AJ$58))*(AJ$58-Fperm_SI_Woolf2021!$E$9:$E$93)/10))),Fperm_SI_Woolf2021!$D$9:$D$93)*AJ$57+INTERCEPT(Fperm_SI_Woolf2021!$F$9:$F$93*EXP(-Fperm_SI_Woolf2021!$I$9:$I$93*$C66*IF(AJ$58=Fperm_SI_Woolf2021!$E$9:$E$93,1,EXP(LN((1.1*(Fperm_SI_Woolf2021!$E$9:$E$93-AJ$58)-63.1579*EXP(-0.19*Fperm_SI_Woolf2021!$E$9:$E$93)+63.1579*EXP(-0.19*AJ$58))/(Fperm_SI_Woolf2021!$E$9:$E$93-AJ$58))*(AJ$58-Fperm_SI_Woolf2021!$E$9:$E$93)/10))) + Fperm_SI_Woolf2021!$G$9:$G$93*EXP(-Fperm_SI_Woolf2021!$J$9:$J$93*$C66*IF(AJ$58=Fperm_SI_Woolf2021!$E$9:$E$93,1,EXP(LN((1.1*(Fperm_SI_Woolf2021!$E$9:$E$93-AJ$58)-63.1579*EXP(-0.19*Fperm_SI_Woolf2021!$E$9:$E$93)+63.1579*EXP(-0.19*AJ$58))/(Fperm_SI_Woolf2021!$E$9:$E$93-AJ$58))*(AJ$58-Fperm_SI_Woolf2021!$E$9:$E$93)/10))) + Fperm_SI_Woolf2021!$H$9:$H$93*EXP(-Fperm_SI_Woolf2021!$K$9:$K$93*$C66*IF(AJ$58=Fperm_SI_Woolf2021!$E$9:$E$93,1,EXP(LN((1.1*(Fperm_SI_Woolf2021!$E$9:$E$93-AJ$58)-63.1579*EXP(-0.19*Fperm_SI_Woolf2021!$E$9:$E$93)+63.1579*EXP(-0.19*AJ$58))/(Fperm_SI_Woolf2021!$E$9:$E$93-AJ$58))*(AJ$58-Fperm_SI_Woolf2021!$E$9:$E$93)/10))),Fperm_SI_Woolf2021!$D$9:$D$93))</f>
        <v>1</v>
      </c>
      <c r="AK66" s="51" cm="1">
        <f t="array" ref="AK66">MIN(1,SLOPE(Fperm_SI_Woolf2021!$F$9:$F$93*EXP(-Fperm_SI_Woolf2021!$I$9:$I$93*$C66*IF(AK$58=Fperm_SI_Woolf2021!$E$9:$E$93,1,EXP(LN((1.1*(Fperm_SI_Woolf2021!$E$9:$E$93-AK$58)-63.1579*EXP(-0.19*Fperm_SI_Woolf2021!$E$9:$E$93)+63.1579*EXP(-0.19*AK$58))/(Fperm_SI_Woolf2021!$E$9:$E$93-AK$58))*(AK$58-Fperm_SI_Woolf2021!$E$9:$E$93)/10))) + Fperm_SI_Woolf2021!$G$9:$G$93*EXP(-Fperm_SI_Woolf2021!$J$9:$J$93*$C66*IF(AK$58=Fperm_SI_Woolf2021!$E$9:$E$93,1,EXP(LN((1.1*(Fperm_SI_Woolf2021!$E$9:$E$93-AK$58)-63.1579*EXP(-0.19*Fperm_SI_Woolf2021!$E$9:$E$93)+63.1579*EXP(-0.19*AK$58))/(Fperm_SI_Woolf2021!$E$9:$E$93-AK$58))*(AK$58-Fperm_SI_Woolf2021!$E$9:$E$93)/10))) + Fperm_SI_Woolf2021!$H$9:$H$93*EXP(-Fperm_SI_Woolf2021!$K$9:$K$93*$C66*IF(AK$58=Fperm_SI_Woolf2021!$E$9:$E$93,1,EXP(LN((1.1*(Fperm_SI_Woolf2021!$E$9:$E$93-AK$58)-63.1579*EXP(-0.19*Fperm_SI_Woolf2021!$E$9:$E$93)+63.1579*EXP(-0.19*AK$58))/(Fperm_SI_Woolf2021!$E$9:$E$93-AK$58))*(AK$58-Fperm_SI_Woolf2021!$E$9:$E$93)/10))),Fperm_SI_Woolf2021!$D$9:$D$93)*AK$57+INTERCEPT(Fperm_SI_Woolf2021!$F$9:$F$93*EXP(-Fperm_SI_Woolf2021!$I$9:$I$93*$C66*IF(AK$58=Fperm_SI_Woolf2021!$E$9:$E$93,1,EXP(LN((1.1*(Fperm_SI_Woolf2021!$E$9:$E$93-AK$58)-63.1579*EXP(-0.19*Fperm_SI_Woolf2021!$E$9:$E$93)+63.1579*EXP(-0.19*AK$58))/(Fperm_SI_Woolf2021!$E$9:$E$93-AK$58))*(AK$58-Fperm_SI_Woolf2021!$E$9:$E$93)/10))) + Fperm_SI_Woolf2021!$G$9:$G$93*EXP(-Fperm_SI_Woolf2021!$J$9:$J$93*$C66*IF(AK$58=Fperm_SI_Woolf2021!$E$9:$E$93,1,EXP(LN((1.1*(Fperm_SI_Woolf2021!$E$9:$E$93-AK$58)-63.1579*EXP(-0.19*Fperm_SI_Woolf2021!$E$9:$E$93)+63.1579*EXP(-0.19*AK$58))/(Fperm_SI_Woolf2021!$E$9:$E$93-AK$58))*(AK$58-Fperm_SI_Woolf2021!$E$9:$E$93)/10))) + Fperm_SI_Woolf2021!$H$9:$H$93*EXP(-Fperm_SI_Woolf2021!$K$9:$K$93*$C66*IF(AK$58=Fperm_SI_Woolf2021!$E$9:$E$93,1,EXP(LN((1.1*(Fperm_SI_Woolf2021!$E$9:$E$93-AK$58)-63.1579*EXP(-0.19*Fperm_SI_Woolf2021!$E$9:$E$93)+63.1579*EXP(-0.19*AK$58))/(Fperm_SI_Woolf2021!$E$9:$E$93-AK$58))*(AK$58-Fperm_SI_Woolf2021!$E$9:$E$93)/10))),Fperm_SI_Woolf2021!$D$9:$D$93))</f>
        <v>0.98436030330299784</v>
      </c>
      <c r="AL66" s="51" cm="1">
        <f t="array" ref="AL66">MIN(1,SLOPE(Fperm_SI_Woolf2021!$F$9:$F$93*EXP(-Fperm_SI_Woolf2021!$I$9:$I$93*$C66*IF(AL$58=Fperm_SI_Woolf2021!$E$9:$E$93,1,EXP(LN((1.1*(Fperm_SI_Woolf2021!$E$9:$E$93-AL$58)-63.1579*EXP(-0.19*Fperm_SI_Woolf2021!$E$9:$E$93)+63.1579*EXP(-0.19*AL$58))/(Fperm_SI_Woolf2021!$E$9:$E$93-AL$58))*(AL$58-Fperm_SI_Woolf2021!$E$9:$E$93)/10))) + Fperm_SI_Woolf2021!$G$9:$G$93*EXP(-Fperm_SI_Woolf2021!$J$9:$J$93*$C66*IF(AL$58=Fperm_SI_Woolf2021!$E$9:$E$93,1,EXP(LN((1.1*(Fperm_SI_Woolf2021!$E$9:$E$93-AL$58)-63.1579*EXP(-0.19*Fperm_SI_Woolf2021!$E$9:$E$93)+63.1579*EXP(-0.19*AL$58))/(Fperm_SI_Woolf2021!$E$9:$E$93-AL$58))*(AL$58-Fperm_SI_Woolf2021!$E$9:$E$93)/10))) + Fperm_SI_Woolf2021!$H$9:$H$93*EXP(-Fperm_SI_Woolf2021!$K$9:$K$93*$C66*IF(AL$58=Fperm_SI_Woolf2021!$E$9:$E$93,1,EXP(LN((1.1*(Fperm_SI_Woolf2021!$E$9:$E$93-AL$58)-63.1579*EXP(-0.19*Fperm_SI_Woolf2021!$E$9:$E$93)+63.1579*EXP(-0.19*AL$58))/(Fperm_SI_Woolf2021!$E$9:$E$93-AL$58))*(AL$58-Fperm_SI_Woolf2021!$E$9:$E$93)/10))),Fperm_SI_Woolf2021!$D$9:$D$93)*AL$57+INTERCEPT(Fperm_SI_Woolf2021!$F$9:$F$93*EXP(-Fperm_SI_Woolf2021!$I$9:$I$93*$C66*IF(AL$58=Fperm_SI_Woolf2021!$E$9:$E$93,1,EXP(LN((1.1*(Fperm_SI_Woolf2021!$E$9:$E$93-AL$58)-63.1579*EXP(-0.19*Fperm_SI_Woolf2021!$E$9:$E$93)+63.1579*EXP(-0.19*AL$58))/(Fperm_SI_Woolf2021!$E$9:$E$93-AL$58))*(AL$58-Fperm_SI_Woolf2021!$E$9:$E$93)/10))) + Fperm_SI_Woolf2021!$G$9:$G$93*EXP(-Fperm_SI_Woolf2021!$J$9:$J$93*$C66*IF(AL$58=Fperm_SI_Woolf2021!$E$9:$E$93,1,EXP(LN((1.1*(Fperm_SI_Woolf2021!$E$9:$E$93-AL$58)-63.1579*EXP(-0.19*Fperm_SI_Woolf2021!$E$9:$E$93)+63.1579*EXP(-0.19*AL$58))/(Fperm_SI_Woolf2021!$E$9:$E$93-AL$58))*(AL$58-Fperm_SI_Woolf2021!$E$9:$E$93)/10))) + Fperm_SI_Woolf2021!$H$9:$H$93*EXP(-Fperm_SI_Woolf2021!$K$9:$K$93*$C66*IF(AL$58=Fperm_SI_Woolf2021!$E$9:$E$93,1,EXP(LN((1.1*(Fperm_SI_Woolf2021!$E$9:$E$93-AL$58)-63.1579*EXP(-0.19*Fperm_SI_Woolf2021!$E$9:$E$93)+63.1579*EXP(-0.19*AL$58))/(Fperm_SI_Woolf2021!$E$9:$E$93-AL$58))*(AL$58-Fperm_SI_Woolf2021!$E$9:$E$93)/10))),Fperm_SI_Woolf2021!$D$9:$D$93))</f>
        <v>0.9553678624162999</v>
      </c>
      <c r="AM66" s="51" cm="1">
        <f t="array" ref="AM66">MIN(1,SLOPE(Fperm_SI_Woolf2021!$F$9:$F$93*EXP(-Fperm_SI_Woolf2021!$I$9:$I$93*$C66*IF(AM$58=Fperm_SI_Woolf2021!$E$9:$E$93,1,EXP(LN((1.1*(Fperm_SI_Woolf2021!$E$9:$E$93-AM$58)-63.1579*EXP(-0.19*Fperm_SI_Woolf2021!$E$9:$E$93)+63.1579*EXP(-0.19*AM$58))/(Fperm_SI_Woolf2021!$E$9:$E$93-AM$58))*(AM$58-Fperm_SI_Woolf2021!$E$9:$E$93)/10))) + Fperm_SI_Woolf2021!$G$9:$G$93*EXP(-Fperm_SI_Woolf2021!$J$9:$J$93*$C66*IF(AM$58=Fperm_SI_Woolf2021!$E$9:$E$93,1,EXP(LN((1.1*(Fperm_SI_Woolf2021!$E$9:$E$93-AM$58)-63.1579*EXP(-0.19*Fperm_SI_Woolf2021!$E$9:$E$93)+63.1579*EXP(-0.19*AM$58))/(Fperm_SI_Woolf2021!$E$9:$E$93-AM$58))*(AM$58-Fperm_SI_Woolf2021!$E$9:$E$93)/10))) + Fperm_SI_Woolf2021!$H$9:$H$93*EXP(-Fperm_SI_Woolf2021!$K$9:$K$93*$C66*IF(AM$58=Fperm_SI_Woolf2021!$E$9:$E$93,1,EXP(LN((1.1*(Fperm_SI_Woolf2021!$E$9:$E$93-AM$58)-63.1579*EXP(-0.19*Fperm_SI_Woolf2021!$E$9:$E$93)+63.1579*EXP(-0.19*AM$58))/(Fperm_SI_Woolf2021!$E$9:$E$93-AM$58))*(AM$58-Fperm_SI_Woolf2021!$E$9:$E$93)/10))),Fperm_SI_Woolf2021!$D$9:$D$93)*AM$57+INTERCEPT(Fperm_SI_Woolf2021!$F$9:$F$93*EXP(-Fperm_SI_Woolf2021!$I$9:$I$93*$C66*IF(AM$58=Fperm_SI_Woolf2021!$E$9:$E$93,1,EXP(LN((1.1*(Fperm_SI_Woolf2021!$E$9:$E$93-AM$58)-63.1579*EXP(-0.19*Fperm_SI_Woolf2021!$E$9:$E$93)+63.1579*EXP(-0.19*AM$58))/(Fperm_SI_Woolf2021!$E$9:$E$93-AM$58))*(AM$58-Fperm_SI_Woolf2021!$E$9:$E$93)/10))) + Fperm_SI_Woolf2021!$G$9:$G$93*EXP(-Fperm_SI_Woolf2021!$J$9:$J$93*$C66*IF(AM$58=Fperm_SI_Woolf2021!$E$9:$E$93,1,EXP(LN((1.1*(Fperm_SI_Woolf2021!$E$9:$E$93-AM$58)-63.1579*EXP(-0.19*Fperm_SI_Woolf2021!$E$9:$E$93)+63.1579*EXP(-0.19*AM$58))/(Fperm_SI_Woolf2021!$E$9:$E$93-AM$58))*(AM$58-Fperm_SI_Woolf2021!$E$9:$E$93)/10))) + Fperm_SI_Woolf2021!$H$9:$H$93*EXP(-Fperm_SI_Woolf2021!$K$9:$K$93*$C66*IF(AM$58=Fperm_SI_Woolf2021!$E$9:$E$93,1,EXP(LN((1.1*(Fperm_SI_Woolf2021!$E$9:$E$93-AM$58)-63.1579*EXP(-0.19*Fperm_SI_Woolf2021!$E$9:$E$93)+63.1579*EXP(-0.19*AM$58))/(Fperm_SI_Woolf2021!$E$9:$E$93-AM$58))*(AM$58-Fperm_SI_Woolf2021!$E$9:$E$93)/10))),Fperm_SI_Woolf2021!$D$9:$D$93))</f>
        <v>0.92637542152960184</v>
      </c>
      <c r="AN66" s="51" cm="1">
        <f t="array" ref="AN66">MIN(1,SLOPE(Fperm_SI_Woolf2021!$F$9:$F$93*EXP(-Fperm_SI_Woolf2021!$I$9:$I$93*$C66*IF(AN$58=Fperm_SI_Woolf2021!$E$9:$E$93,1,EXP(LN((1.1*(Fperm_SI_Woolf2021!$E$9:$E$93-AN$58)-63.1579*EXP(-0.19*Fperm_SI_Woolf2021!$E$9:$E$93)+63.1579*EXP(-0.19*AN$58))/(Fperm_SI_Woolf2021!$E$9:$E$93-AN$58))*(AN$58-Fperm_SI_Woolf2021!$E$9:$E$93)/10))) + Fperm_SI_Woolf2021!$G$9:$G$93*EXP(-Fperm_SI_Woolf2021!$J$9:$J$93*$C66*IF(AN$58=Fperm_SI_Woolf2021!$E$9:$E$93,1,EXP(LN((1.1*(Fperm_SI_Woolf2021!$E$9:$E$93-AN$58)-63.1579*EXP(-0.19*Fperm_SI_Woolf2021!$E$9:$E$93)+63.1579*EXP(-0.19*AN$58))/(Fperm_SI_Woolf2021!$E$9:$E$93-AN$58))*(AN$58-Fperm_SI_Woolf2021!$E$9:$E$93)/10))) + Fperm_SI_Woolf2021!$H$9:$H$93*EXP(-Fperm_SI_Woolf2021!$K$9:$K$93*$C66*IF(AN$58=Fperm_SI_Woolf2021!$E$9:$E$93,1,EXP(LN((1.1*(Fperm_SI_Woolf2021!$E$9:$E$93-AN$58)-63.1579*EXP(-0.19*Fperm_SI_Woolf2021!$E$9:$E$93)+63.1579*EXP(-0.19*AN$58))/(Fperm_SI_Woolf2021!$E$9:$E$93-AN$58))*(AN$58-Fperm_SI_Woolf2021!$E$9:$E$93)/10))),Fperm_SI_Woolf2021!$D$9:$D$93)*AN$57+INTERCEPT(Fperm_SI_Woolf2021!$F$9:$F$93*EXP(-Fperm_SI_Woolf2021!$I$9:$I$93*$C66*IF(AN$58=Fperm_SI_Woolf2021!$E$9:$E$93,1,EXP(LN((1.1*(Fperm_SI_Woolf2021!$E$9:$E$93-AN$58)-63.1579*EXP(-0.19*Fperm_SI_Woolf2021!$E$9:$E$93)+63.1579*EXP(-0.19*AN$58))/(Fperm_SI_Woolf2021!$E$9:$E$93-AN$58))*(AN$58-Fperm_SI_Woolf2021!$E$9:$E$93)/10))) + Fperm_SI_Woolf2021!$G$9:$G$93*EXP(-Fperm_SI_Woolf2021!$J$9:$J$93*$C66*IF(AN$58=Fperm_SI_Woolf2021!$E$9:$E$93,1,EXP(LN((1.1*(Fperm_SI_Woolf2021!$E$9:$E$93-AN$58)-63.1579*EXP(-0.19*Fperm_SI_Woolf2021!$E$9:$E$93)+63.1579*EXP(-0.19*AN$58))/(Fperm_SI_Woolf2021!$E$9:$E$93-AN$58))*(AN$58-Fperm_SI_Woolf2021!$E$9:$E$93)/10))) + Fperm_SI_Woolf2021!$H$9:$H$93*EXP(-Fperm_SI_Woolf2021!$K$9:$K$93*$C66*IF(AN$58=Fperm_SI_Woolf2021!$E$9:$E$93,1,EXP(LN((1.1*(Fperm_SI_Woolf2021!$E$9:$E$93-AN$58)-63.1579*EXP(-0.19*Fperm_SI_Woolf2021!$E$9:$E$93)+63.1579*EXP(-0.19*AN$58))/(Fperm_SI_Woolf2021!$E$9:$E$93-AN$58))*(AN$58-Fperm_SI_Woolf2021!$E$9:$E$93)/10))),Fperm_SI_Woolf2021!$D$9:$D$93))</f>
        <v>0.89738298064290389</v>
      </c>
      <c r="AO66" s="51" cm="1">
        <f t="array" ref="AO66">MIN(1,SLOPE(Fperm_SI_Woolf2021!$F$9:$F$93*EXP(-Fperm_SI_Woolf2021!$I$9:$I$93*$C66*IF(AO$58=Fperm_SI_Woolf2021!$E$9:$E$93,1,EXP(LN((1.1*(Fperm_SI_Woolf2021!$E$9:$E$93-AO$58)-63.1579*EXP(-0.19*Fperm_SI_Woolf2021!$E$9:$E$93)+63.1579*EXP(-0.19*AO$58))/(Fperm_SI_Woolf2021!$E$9:$E$93-AO$58))*(AO$58-Fperm_SI_Woolf2021!$E$9:$E$93)/10))) + Fperm_SI_Woolf2021!$G$9:$G$93*EXP(-Fperm_SI_Woolf2021!$J$9:$J$93*$C66*IF(AO$58=Fperm_SI_Woolf2021!$E$9:$E$93,1,EXP(LN((1.1*(Fperm_SI_Woolf2021!$E$9:$E$93-AO$58)-63.1579*EXP(-0.19*Fperm_SI_Woolf2021!$E$9:$E$93)+63.1579*EXP(-0.19*AO$58))/(Fperm_SI_Woolf2021!$E$9:$E$93-AO$58))*(AO$58-Fperm_SI_Woolf2021!$E$9:$E$93)/10))) + Fperm_SI_Woolf2021!$H$9:$H$93*EXP(-Fperm_SI_Woolf2021!$K$9:$K$93*$C66*IF(AO$58=Fperm_SI_Woolf2021!$E$9:$E$93,1,EXP(LN((1.1*(Fperm_SI_Woolf2021!$E$9:$E$93-AO$58)-63.1579*EXP(-0.19*Fperm_SI_Woolf2021!$E$9:$E$93)+63.1579*EXP(-0.19*AO$58))/(Fperm_SI_Woolf2021!$E$9:$E$93-AO$58))*(AO$58-Fperm_SI_Woolf2021!$E$9:$E$93)/10))),Fperm_SI_Woolf2021!$D$9:$D$93)*AO$57+INTERCEPT(Fperm_SI_Woolf2021!$F$9:$F$93*EXP(-Fperm_SI_Woolf2021!$I$9:$I$93*$C66*IF(AO$58=Fperm_SI_Woolf2021!$E$9:$E$93,1,EXP(LN((1.1*(Fperm_SI_Woolf2021!$E$9:$E$93-AO$58)-63.1579*EXP(-0.19*Fperm_SI_Woolf2021!$E$9:$E$93)+63.1579*EXP(-0.19*AO$58))/(Fperm_SI_Woolf2021!$E$9:$E$93-AO$58))*(AO$58-Fperm_SI_Woolf2021!$E$9:$E$93)/10))) + Fperm_SI_Woolf2021!$G$9:$G$93*EXP(-Fperm_SI_Woolf2021!$J$9:$J$93*$C66*IF(AO$58=Fperm_SI_Woolf2021!$E$9:$E$93,1,EXP(LN((1.1*(Fperm_SI_Woolf2021!$E$9:$E$93-AO$58)-63.1579*EXP(-0.19*Fperm_SI_Woolf2021!$E$9:$E$93)+63.1579*EXP(-0.19*AO$58))/(Fperm_SI_Woolf2021!$E$9:$E$93-AO$58))*(AO$58-Fperm_SI_Woolf2021!$E$9:$E$93)/10))) + Fperm_SI_Woolf2021!$H$9:$H$93*EXP(-Fperm_SI_Woolf2021!$K$9:$K$93*$C66*IF(AO$58=Fperm_SI_Woolf2021!$E$9:$E$93,1,EXP(LN((1.1*(Fperm_SI_Woolf2021!$E$9:$E$93-AO$58)-63.1579*EXP(-0.19*Fperm_SI_Woolf2021!$E$9:$E$93)+63.1579*EXP(-0.19*AO$58))/(Fperm_SI_Woolf2021!$E$9:$E$93-AO$58))*(AO$58-Fperm_SI_Woolf2021!$E$9:$E$93)/10))),Fperm_SI_Woolf2021!$D$9:$D$93))</f>
        <v>0.86839053975620595</v>
      </c>
      <c r="AP66" s="51" cm="1">
        <f t="array" ref="AP66">MIN(1,SLOPE(Fperm_SI_Woolf2021!$F$9:$F$93*EXP(-Fperm_SI_Woolf2021!$I$9:$I$93*$C66*IF(AP$58=Fperm_SI_Woolf2021!$E$9:$E$93,1,EXP(LN((1.1*(Fperm_SI_Woolf2021!$E$9:$E$93-AP$58)-63.1579*EXP(-0.19*Fperm_SI_Woolf2021!$E$9:$E$93)+63.1579*EXP(-0.19*AP$58))/(Fperm_SI_Woolf2021!$E$9:$E$93-AP$58))*(AP$58-Fperm_SI_Woolf2021!$E$9:$E$93)/10))) + Fperm_SI_Woolf2021!$G$9:$G$93*EXP(-Fperm_SI_Woolf2021!$J$9:$J$93*$C66*IF(AP$58=Fperm_SI_Woolf2021!$E$9:$E$93,1,EXP(LN((1.1*(Fperm_SI_Woolf2021!$E$9:$E$93-AP$58)-63.1579*EXP(-0.19*Fperm_SI_Woolf2021!$E$9:$E$93)+63.1579*EXP(-0.19*AP$58))/(Fperm_SI_Woolf2021!$E$9:$E$93-AP$58))*(AP$58-Fperm_SI_Woolf2021!$E$9:$E$93)/10))) + Fperm_SI_Woolf2021!$H$9:$H$93*EXP(-Fperm_SI_Woolf2021!$K$9:$K$93*$C66*IF(AP$58=Fperm_SI_Woolf2021!$E$9:$E$93,1,EXP(LN((1.1*(Fperm_SI_Woolf2021!$E$9:$E$93-AP$58)-63.1579*EXP(-0.19*Fperm_SI_Woolf2021!$E$9:$E$93)+63.1579*EXP(-0.19*AP$58))/(Fperm_SI_Woolf2021!$E$9:$E$93-AP$58))*(AP$58-Fperm_SI_Woolf2021!$E$9:$E$93)/10))),Fperm_SI_Woolf2021!$D$9:$D$93)*AP$57+INTERCEPT(Fperm_SI_Woolf2021!$F$9:$F$93*EXP(-Fperm_SI_Woolf2021!$I$9:$I$93*$C66*IF(AP$58=Fperm_SI_Woolf2021!$E$9:$E$93,1,EXP(LN((1.1*(Fperm_SI_Woolf2021!$E$9:$E$93-AP$58)-63.1579*EXP(-0.19*Fperm_SI_Woolf2021!$E$9:$E$93)+63.1579*EXP(-0.19*AP$58))/(Fperm_SI_Woolf2021!$E$9:$E$93-AP$58))*(AP$58-Fperm_SI_Woolf2021!$E$9:$E$93)/10))) + Fperm_SI_Woolf2021!$G$9:$G$93*EXP(-Fperm_SI_Woolf2021!$J$9:$J$93*$C66*IF(AP$58=Fperm_SI_Woolf2021!$E$9:$E$93,1,EXP(LN((1.1*(Fperm_SI_Woolf2021!$E$9:$E$93-AP$58)-63.1579*EXP(-0.19*Fperm_SI_Woolf2021!$E$9:$E$93)+63.1579*EXP(-0.19*AP$58))/(Fperm_SI_Woolf2021!$E$9:$E$93-AP$58))*(AP$58-Fperm_SI_Woolf2021!$E$9:$E$93)/10))) + Fperm_SI_Woolf2021!$H$9:$H$93*EXP(-Fperm_SI_Woolf2021!$K$9:$K$93*$C66*IF(AP$58=Fperm_SI_Woolf2021!$E$9:$E$93,1,EXP(LN((1.1*(Fperm_SI_Woolf2021!$E$9:$E$93-AP$58)-63.1579*EXP(-0.19*Fperm_SI_Woolf2021!$E$9:$E$93)+63.1579*EXP(-0.19*AP$58))/(Fperm_SI_Woolf2021!$E$9:$E$93-AP$58))*(AP$58-Fperm_SI_Woolf2021!$E$9:$E$93)/10))),Fperm_SI_Woolf2021!$D$9:$D$93))</f>
        <v>0.839398098869508</v>
      </c>
      <c r="AQ66" s="51" cm="1">
        <f t="array" ref="AQ66">MIN(1,SLOPE(Fperm_SI_Woolf2021!$F$9:$F$93*EXP(-Fperm_SI_Woolf2021!$I$9:$I$93*$C66*IF(AQ$58=Fperm_SI_Woolf2021!$E$9:$E$93,1,EXP(LN((1.1*(Fperm_SI_Woolf2021!$E$9:$E$93-AQ$58)-63.1579*EXP(-0.19*Fperm_SI_Woolf2021!$E$9:$E$93)+63.1579*EXP(-0.19*AQ$58))/(Fperm_SI_Woolf2021!$E$9:$E$93-AQ$58))*(AQ$58-Fperm_SI_Woolf2021!$E$9:$E$93)/10))) + Fperm_SI_Woolf2021!$G$9:$G$93*EXP(-Fperm_SI_Woolf2021!$J$9:$J$93*$C66*IF(AQ$58=Fperm_SI_Woolf2021!$E$9:$E$93,1,EXP(LN((1.1*(Fperm_SI_Woolf2021!$E$9:$E$93-AQ$58)-63.1579*EXP(-0.19*Fperm_SI_Woolf2021!$E$9:$E$93)+63.1579*EXP(-0.19*AQ$58))/(Fperm_SI_Woolf2021!$E$9:$E$93-AQ$58))*(AQ$58-Fperm_SI_Woolf2021!$E$9:$E$93)/10))) + Fperm_SI_Woolf2021!$H$9:$H$93*EXP(-Fperm_SI_Woolf2021!$K$9:$K$93*$C66*IF(AQ$58=Fperm_SI_Woolf2021!$E$9:$E$93,1,EXP(LN((1.1*(Fperm_SI_Woolf2021!$E$9:$E$93-AQ$58)-63.1579*EXP(-0.19*Fperm_SI_Woolf2021!$E$9:$E$93)+63.1579*EXP(-0.19*AQ$58))/(Fperm_SI_Woolf2021!$E$9:$E$93-AQ$58))*(AQ$58-Fperm_SI_Woolf2021!$E$9:$E$93)/10))),Fperm_SI_Woolf2021!$D$9:$D$93)*AQ$57+INTERCEPT(Fperm_SI_Woolf2021!$F$9:$F$93*EXP(-Fperm_SI_Woolf2021!$I$9:$I$93*$C66*IF(AQ$58=Fperm_SI_Woolf2021!$E$9:$E$93,1,EXP(LN((1.1*(Fperm_SI_Woolf2021!$E$9:$E$93-AQ$58)-63.1579*EXP(-0.19*Fperm_SI_Woolf2021!$E$9:$E$93)+63.1579*EXP(-0.19*AQ$58))/(Fperm_SI_Woolf2021!$E$9:$E$93-AQ$58))*(AQ$58-Fperm_SI_Woolf2021!$E$9:$E$93)/10))) + Fperm_SI_Woolf2021!$G$9:$G$93*EXP(-Fperm_SI_Woolf2021!$J$9:$J$93*$C66*IF(AQ$58=Fperm_SI_Woolf2021!$E$9:$E$93,1,EXP(LN((1.1*(Fperm_SI_Woolf2021!$E$9:$E$93-AQ$58)-63.1579*EXP(-0.19*Fperm_SI_Woolf2021!$E$9:$E$93)+63.1579*EXP(-0.19*AQ$58))/(Fperm_SI_Woolf2021!$E$9:$E$93-AQ$58))*(AQ$58-Fperm_SI_Woolf2021!$E$9:$E$93)/10))) + Fperm_SI_Woolf2021!$H$9:$H$93*EXP(-Fperm_SI_Woolf2021!$K$9:$K$93*$C66*IF(AQ$58=Fperm_SI_Woolf2021!$E$9:$E$93,1,EXP(LN((1.1*(Fperm_SI_Woolf2021!$E$9:$E$93-AQ$58)-63.1579*EXP(-0.19*Fperm_SI_Woolf2021!$E$9:$E$93)+63.1579*EXP(-0.19*AQ$58))/(Fperm_SI_Woolf2021!$E$9:$E$93-AQ$58))*(AQ$58-Fperm_SI_Woolf2021!$E$9:$E$93)/10))),Fperm_SI_Woolf2021!$D$9:$D$93))</f>
        <v>0.81040565798281006</v>
      </c>
      <c r="AR66" s="51" cm="1">
        <f t="array" ref="AR66">MIN(1,SLOPE(Fperm_SI_Woolf2021!$F$9:$F$93*EXP(-Fperm_SI_Woolf2021!$I$9:$I$93*$C66*IF(AR$58=Fperm_SI_Woolf2021!$E$9:$E$93,1,EXP(LN((1.1*(Fperm_SI_Woolf2021!$E$9:$E$93-AR$58)-63.1579*EXP(-0.19*Fperm_SI_Woolf2021!$E$9:$E$93)+63.1579*EXP(-0.19*AR$58))/(Fperm_SI_Woolf2021!$E$9:$E$93-AR$58))*(AR$58-Fperm_SI_Woolf2021!$E$9:$E$93)/10))) + Fperm_SI_Woolf2021!$G$9:$G$93*EXP(-Fperm_SI_Woolf2021!$J$9:$J$93*$C66*IF(AR$58=Fperm_SI_Woolf2021!$E$9:$E$93,1,EXP(LN((1.1*(Fperm_SI_Woolf2021!$E$9:$E$93-AR$58)-63.1579*EXP(-0.19*Fperm_SI_Woolf2021!$E$9:$E$93)+63.1579*EXP(-0.19*AR$58))/(Fperm_SI_Woolf2021!$E$9:$E$93-AR$58))*(AR$58-Fperm_SI_Woolf2021!$E$9:$E$93)/10))) + Fperm_SI_Woolf2021!$H$9:$H$93*EXP(-Fperm_SI_Woolf2021!$K$9:$K$93*$C66*IF(AR$58=Fperm_SI_Woolf2021!$E$9:$E$93,1,EXP(LN((1.1*(Fperm_SI_Woolf2021!$E$9:$E$93-AR$58)-63.1579*EXP(-0.19*Fperm_SI_Woolf2021!$E$9:$E$93)+63.1579*EXP(-0.19*AR$58))/(Fperm_SI_Woolf2021!$E$9:$E$93-AR$58))*(AR$58-Fperm_SI_Woolf2021!$E$9:$E$93)/10))),Fperm_SI_Woolf2021!$D$9:$D$93)*AR$57+INTERCEPT(Fperm_SI_Woolf2021!$F$9:$F$93*EXP(-Fperm_SI_Woolf2021!$I$9:$I$93*$C66*IF(AR$58=Fperm_SI_Woolf2021!$E$9:$E$93,1,EXP(LN((1.1*(Fperm_SI_Woolf2021!$E$9:$E$93-AR$58)-63.1579*EXP(-0.19*Fperm_SI_Woolf2021!$E$9:$E$93)+63.1579*EXP(-0.19*AR$58))/(Fperm_SI_Woolf2021!$E$9:$E$93-AR$58))*(AR$58-Fperm_SI_Woolf2021!$E$9:$E$93)/10))) + Fperm_SI_Woolf2021!$G$9:$G$93*EXP(-Fperm_SI_Woolf2021!$J$9:$J$93*$C66*IF(AR$58=Fperm_SI_Woolf2021!$E$9:$E$93,1,EXP(LN((1.1*(Fperm_SI_Woolf2021!$E$9:$E$93-AR$58)-63.1579*EXP(-0.19*Fperm_SI_Woolf2021!$E$9:$E$93)+63.1579*EXP(-0.19*AR$58))/(Fperm_SI_Woolf2021!$E$9:$E$93-AR$58))*(AR$58-Fperm_SI_Woolf2021!$E$9:$E$93)/10))) + Fperm_SI_Woolf2021!$H$9:$H$93*EXP(-Fperm_SI_Woolf2021!$K$9:$K$93*$C66*IF(AR$58=Fperm_SI_Woolf2021!$E$9:$E$93,1,EXP(LN((1.1*(Fperm_SI_Woolf2021!$E$9:$E$93-AR$58)-63.1579*EXP(-0.19*Fperm_SI_Woolf2021!$E$9:$E$93)+63.1579*EXP(-0.19*AR$58))/(Fperm_SI_Woolf2021!$E$9:$E$93-AR$58))*(AR$58-Fperm_SI_Woolf2021!$E$9:$E$93)/10))),Fperm_SI_Woolf2021!$D$9:$D$93))</f>
        <v>0.78141321709611211</v>
      </c>
      <c r="AS66" s="51" cm="1">
        <f t="array" ref="AS66">MIN(1,SLOPE(Fperm_SI_Woolf2021!$F$9:$F$93*EXP(-Fperm_SI_Woolf2021!$I$9:$I$93*$C66*IF(AS$58=Fperm_SI_Woolf2021!$E$9:$E$93,1,EXP(LN((1.1*(Fperm_SI_Woolf2021!$E$9:$E$93-AS$58)-63.1579*EXP(-0.19*Fperm_SI_Woolf2021!$E$9:$E$93)+63.1579*EXP(-0.19*AS$58))/(Fperm_SI_Woolf2021!$E$9:$E$93-AS$58))*(AS$58-Fperm_SI_Woolf2021!$E$9:$E$93)/10))) + Fperm_SI_Woolf2021!$G$9:$G$93*EXP(-Fperm_SI_Woolf2021!$J$9:$J$93*$C66*IF(AS$58=Fperm_SI_Woolf2021!$E$9:$E$93,1,EXP(LN((1.1*(Fperm_SI_Woolf2021!$E$9:$E$93-AS$58)-63.1579*EXP(-0.19*Fperm_SI_Woolf2021!$E$9:$E$93)+63.1579*EXP(-0.19*AS$58))/(Fperm_SI_Woolf2021!$E$9:$E$93-AS$58))*(AS$58-Fperm_SI_Woolf2021!$E$9:$E$93)/10))) + Fperm_SI_Woolf2021!$H$9:$H$93*EXP(-Fperm_SI_Woolf2021!$K$9:$K$93*$C66*IF(AS$58=Fperm_SI_Woolf2021!$E$9:$E$93,1,EXP(LN((1.1*(Fperm_SI_Woolf2021!$E$9:$E$93-AS$58)-63.1579*EXP(-0.19*Fperm_SI_Woolf2021!$E$9:$E$93)+63.1579*EXP(-0.19*AS$58))/(Fperm_SI_Woolf2021!$E$9:$E$93-AS$58))*(AS$58-Fperm_SI_Woolf2021!$E$9:$E$93)/10))),Fperm_SI_Woolf2021!$D$9:$D$93)*AS$57+INTERCEPT(Fperm_SI_Woolf2021!$F$9:$F$93*EXP(-Fperm_SI_Woolf2021!$I$9:$I$93*$C66*IF(AS$58=Fperm_SI_Woolf2021!$E$9:$E$93,1,EXP(LN((1.1*(Fperm_SI_Woolf2021!$E$9:$E$93-AS$58)-63.1579*EXP(-0.19*Fperm_SI_Woolf2021!$E$9:$E$93)+63.1579*EXP(-0.19*AS$58))/(Fperm_SI_Woolf2021!$E$9:$E$93-AS$58))*(AS$58-Fperm_SI_Woolf2021!$E$9:$E$93)/10))) + Fperm_SI_Woolf2021!$G$9:$G$93*EXP(-Fperm_SI_Woolf2021!$J$9:$J$93*$C66*IF(AS$58=Fperm_SI_Woolf2021!$E$9:$E$93,1,EXP(LN((1.1*(Fperm_SI_Woolf2021!$E$9:$E$93-AS$58)-63.1579*EXP(-0.19*Fperm_SI_Woolf2021!$E$9:$E$93)+63.1579*EXP(-0.19*AS$58))/(Fperm_SI_Woolf2021!$E$9:$E$93-AS$58))*(AS$58-Fperm_SI_Woolf2021!$E$9:$E$93)/10))) + Fperm_SI_Woolf2021!$H$9:$H$93*EXP(-Fperm_SI_Woolf2021!$K$9:$K$93*$C66*IF(AS$58=Fperm_SI_Woolf2021!$E$9:$E$93,1,EXP(LN((1.1*(Fperm_SI_Woolf2021!$E$9:$E$93-AS$58)-63.1579*EXP(-0.19*Fperm_SI_Woolf2021!$E$9:$E$93)+63.1579*EXP(-0.19*AS$58))/(Fperm_SI_Woolf2021!$E$9:$E$93-AS$58))*(AS$58-Fperm_SI_Woolf2021!$E$9:$E$93)/10))),Fperm_SI_Woolf2021!$D$9:$D$93))</f>
        <v>0.75242077620941406</v>
      </c>
      <c r="AT66" s="51" cm="1">
        <f t="array" ref="AT66">MIN(1,SLOPE(Fperm_SI_Woolf2021!$F$9:$F$93*EXP(-Fperm_SI_Woolf2021!$I$9:$I$93*$C66*IF(AT$58=Fperm_SI_Woolf2021!$E$9:$E$93,1,EXP(LN((1.1*(Fperm_SI_Woolf2021!$E$9:$E$93-AT$58)-63.1579*EXP(-0.19*Fperm_SI_Woolf2021!$E$9:$E$93)+63.1579*EXP(-0.19*AT$58))/(Fperm_SI_Woolf2021!$E$9:$E$93-AT$58))*(AT$58-Fperm_SI_Woolf2021!$E$9:$E$93)/10))) + Fperm_SI_Woolf2021!$G$9:$G$93*EXP(-Fperm_SI_Woolf2021!$J$9:$J$93*$C66*IF(AT$58=Fperm_SI_Woolf2021!$E$9:$E$93,1,EXP(LN((1.1*(Fperm_SI_Woolf2021!$E$9:$E$93-AT$58)-63.1579*EXP(-0.19*Fperm_SI_Woolf2021!$E$9:$E$93)+63.1579*EXP(-0.19*AT$58))/(Fperm_SI_Woolf2021!$E$9:$E$93-AT$58))*(AT$58-Fperm_SI_Woolf2021!$E$9:$E$93)/10))) + Fperm_SI_Woolf2021!$H$9:$H$93*EXP(-Fperm_SI_Woolf2021!$K$9:$K$93*$C66*IF(AT$58=Fperm_SI_Woolf2021!$E$9:$E$93,1,EXP(LN((1.1*(Fperm_SI_Woolf2021!$E$9:$E$93-AT$58)-63.1579*EXP(-0.19*Fperm_SI_Woolf2021!$E$9:$E$93)+63.1579*EXP(-0.19*AT$58))/(Fperm_SI_Woolf2021!$E$9:$E$93-AT$58))*(AT$58-Fperm_SI_Woolf2021!$E$9:$E$93)/10))),Fperm_SI_Woolf2021!$D$9:$D$93)*AT$57+INTERCEPT(Fperm_SI_Woolf2021!$F$9:$F$93*EXP(-Fperm_SI_Woolf2021!$I$9:$I$93*$C66*IF(AT$58=Fperm_SI_Woolf2021!$E$9:$E$93,1,EXP(LN((1.1*(Fperm_SI_Woolf2021!$E$9:$E$93-AT$58)-63.1579*EXP(-0.19*Fperm_SI_Woolf2021!$E$9:$E$93)+63.1579*EXP(-0.19*AT$58))/(Fperm_SI_Woolf2021!$E$9:$E$93-AT$58))*(AT$58-Fperm_SI_Woolf2021!$E$9:$E$93)/10))) + Fperm_SI_Woolf2021!$G$9:$G$93*EXP(-Fperm_SI_Woolf2021!$J$9:$J$93*$C66*IF(AT$58=Fperm_SI_Woolf2021!$E$9:$E$93,1,EXP(LN((1.1*(Fperm_SI_Woolf2021!$E$9:$E$93-AT$58)-63.1579*EXP(-0.19*Fperm_SI_Woolf2021!$E$9:$E$93)+63.1579*EXP(-0.19*AT$58))/(Fperm_SI_Woolf2021!$E$9:$E$93-AT$58))*(AT$58-Fperm_SI_Woolf2021!$E$9:$E$93)/10))) + Fperm_SI_Woolf2021!$H$9:$H$93*EXP(-Fperm_SI_Woolf2021!$K$9:$K$93*$C66*IF(AT$58=Fperm_SI_Woolf2021!$E$9:$E$93,1,EXP(LN((1.1*(Fperm_SI_Woolf2021!$E$9:$E$93-AT$58)-63.1579*EXP(-0.19*Fperm_SI_Woolf2021!$E$9:$E$93)+63.1579*EXP(-0.19*AT$58))/(Fperm_SI_Woolf2021!$E$9:$E$93-AT$58))*(AT$58-Fperm_SI_Woolf2021!$E$9:$E$93)/10))),Fperm_SI_Woolf2021!$D$9:$D$93))</f>
        <v>0.723428335322716</v>
      </c>
      <c r="AU66" s="51" cm="1">
        <f t="array" ref="AU66">MIN(1,SLOPE(Fperm_SI_Woolf2021!$F$9:$F$93*EXP(-Fperm_SI_Woolf2021!$I$9:$I$93*$C66*IF(AU$58=Fperm_SI_Woolf2021!$E$9:$E$93,1,EXP(LN((1.1*(Fperm_SI_Woolf2021!$E$9:$E$93-AU$58)-63.1579*EXP(-0.19*Fperm_SI_Woolf2021!$E$9:$E$93)+63.1579*EXP(-0.19*AU$58))/(Fperm_SI_Woolf2021!$E$9:$E$93-AU$58))*(AU$58-Fperm_SI_Woolf2021!$E$9:$E$93)/10))) + Fperm_SI_Woolf2021!$G$9:$G$93*EXP(-Fperm_SI_Woolf2021!$J$9:$J$93*$C66*IF(AU$58=Fperm_SI_Woolf2021!$E$9:$E$93,1,EXP(LN((1.1*(Fperm_SI_Woolf2021!$E$9:$E$93-AU$58)-63.1579*EXP(-0.19*Fperm_SI_Woolf2021!$E$9:$E$93)+63.1579*EXP(-0.19*AU$58))/(Fperm_SI_Woolf2021!$E$9:$E$93-AU$58))*(AU$58-Fperm_SI_Woolf2021!$E$9:$E$93)/10))) + Fperm_SI_Woolf2021!$H$9:$H$93*EXP(-Fperm_SI_Woolf2021!$K$9:$K$93*$C66*IF(AU$58=Fperm_SI_Woolf2021!$E$9:$E$93,1,EXP(LN((1.1*(Fperm_SI_Woolf2021!$E$9:$E$93-AU$58)-63.1579*EXP(-0.19*Fperm_SI_Woolf2021!$E$9:$E$93)+63.1579*EXP(-0.19*AU$58))/(Fperm_SI_Woolf2021!$E$9:$E$93-AU$58))*(AU$58-Fperm_SI_Woolf2021!$E$9:$E$93)/10))),Fperm_SI_Woolf2021!$D$9:$D$93)*AU$57+INTERCEPT(Fperm_SI_Woolf2021!$F$9:$F$93*EXP(-Fperm_SI_Woolf2021!$I$9:$I$93*$C66*IF(AU$58=Fperm_SI_Woolf2021!$E$9:$E$93,1,EXP(LN((1.1*(Fperm_SI_Woolf2021!$E$9:$E$93-AU$58)-63.1579*EXP(-0.19*Fperm_SI_Woolf2021!$E$9:$E$93)+63.1579*EXP(-0.19*AU$58))/(Fperm_SI_Woolf2021!$E$9:$E$93-AU$58))*(AU$58-Fperm_SI_Woolf2021!$E$9:$E$93)/10))) + Fperm_SI_Woolf2021!$G$9:$G$93*EXP(-Fperm_SI_Woolf2021!$J$9:$J$93*$C66*IF(AU$58=Fperm_SI_Woolf2021!$E$9:$E$93,1,EXP(LN((1.1*(Fperm_SI_Woolf2021!$E$9:$E$93-AU$58)-63.1579*EXP(-0.19*Fperm_SI_Woolf2021!$E$9:$E$93)+63.1579*EXP(-0.19*AU$58))/(Fperm_SI_Woolf2021!$E$9:$E$93-AU$58))*(AU$58-Fperm_SI_Woolf2021!$E$9:$E$93)/10))) + Fperm_SI_Woolf2021!$H$9:$H$93*EXP(-Fperm_SI_Woolf2021!$K$9:$K$93*$C66*IF(AU$58=Fperm_SI_Woolf2021!$E$9:$E$93,1,EXP(LN((1.1*(Fperm_SI_Woolf2021!$E$9:$E$93-AU$58)-63.1579*EXP(-0.19*Fperm_SI_Woolf2021!$E$9:$E$93)+63.1579*EXP(-0.19*AU$58))/(Fperm_SI_Woolf2021!$E$9:$E$93-AU$58))*(AU$58-Fperm_SI_Woolf2021!$E$9:$E$93)/10))),Fperm_SI_Woolf2021!$D$9:$D$93))</f>
        <v>0.69443589443601805</v>
      </c>
      <c r="AV66" s="51" cm="1">
        <f t="array" ref="AV66">MIN(1,SLOPE(Fperm_SI_Woolf2021!$F$9:$F$93*EXP(-Fperm_SI_Woolf2021!$I$9:$I$93*$C66*IF(AV$58=Fperm_SI_Woolf2021!$E$9:$E$93,1,EXP(LN((1.1*(Fperm_SI_Woolf2021!$E$9:$E$93-AV$58)-63.1579*EXP(-0.19*Fperm_SI_Woolf2021!$E$9:$E$93)+63.1579*EXP(-0.19*AV$58))/(Fperm_SI_Woolf2021!$E$9:$E$93-AV$58))*(AV$58-Fperm_SI_Woolf2021!$E$9:$E$93)/10))) + Fperm_SI_Woolf2021!$G$9:$G$93*EXP(-Fperm_SI_Woolf2021!$J$9:$J$93*$C66*IF(AV$58=Fperm_SI_Woolf2021!$E$9:$E$93,1,EXP(LN((1.1*(Fperm_SI_Woolf2021!$E$9:$E$93-AV$58)-63.1579*EXP(-0.19*Fperm_SI_Woolf2021!$E$9:$E$93)+63.1579*EXP(-0.19*AV$58))/(Fperm_SI_Woolf2021!$E$9:$E$93-AV$58))*(AV$58-Fperm_SI_Woolf2021!$E$9:$E$93)/10))) + Fperm_SI_Woolf2021!$H$9:$H$93*EXP(-Fperm_SI_Woolf2021!$K$9:$K$93*$C66*IF(AV$58=Fperm_SI_Woolf2021!$E$9:$E$93,1,EXP(LN((1.1*(Fperm_SI_Woolf2021!$E$9:$E$93-AV$58)-63.1579*EXP(-0.19*Fperm_SI_Woolf2021!$E$9:$E$93)+63.1579*EXP(-0.19*AV$58))/(Fperm_SI_Woolf2021!$E$9:$E$93-AV$58))*(AV$58-Fperm_SI_Woolf2021!$E$9:$E$93)/10))),Fperm_SI_Woolf2021!$D$9:$D$93)*AV$57+INTERCEPT(Fperm_SI_Woolf2021!$F$9:$F$93*EXP(-Fperm_SI_Woolf2021!$I$9:$I$93*$C66*IF(AV$58=Fperm_SI_Woolf2021!$E$9:$E$93,1,EXP(LN((1.1*(Fperm_SI_Woolf2021!$E$9:$E$93-AV$58)-63.1579*EXP(-0.19*Fperm_SI_Woolf2021!$E$9:$E$93)+63.1579*EXP(-0.19*AV$58))/(Fperm_SI_Woolf2021!$E$9:$E$93-AV$58))*(AV$58-Fperm_SI_Woolf2021!$E$9:$E$93)/10))) + Fperm_SI_Woolf2021!$G$9:$G$93*EXP(-Fperm_SI_Woolf2021!$J$9:$J$93*$C66*IF(AV$58=Fperm_SI_Woolf2021!$E$9:$E$93,1,EXP(LN((1.1*(Fperm_SI_Woolf2021!$E$9:$E$93-AV$58)-63.1579*EXP(-0.19*Fperm_SI_Woolf2021!$E$9:$E$93)+63.1579*EXP(-0.19*AV$58))/(Fperm_SI_Woolf2021!$E$9:$E$93-AV$58))*(AV$58-Fperm_SI_Woolf2021!$E$9:$E$93)/10))) + Fperm_SI_Woolf2021!$H$9:$H$93*EXP(-Fperm_SI_Woolf2021!$K$9:$K$93*$C66*IF(AV$58=Fperm_SI_Woolf2021!$E$9:$E$93,1,EXP(LN((1.1*(Fperm_SI_Woolf2021!$E$9:$E$93-AV$58)-63.1579*EXP(-0.19*Fperm_SI_Woolf2021!$E$9:$E$93)+63.1579*EXP(-0.19*AV$58))/(Fperm_SI_Woolf2021!$E$9:$E$93-AV$58))*(AV$58-Fperm_SI_Woolf2021!$E$9:$E$93)/10))),Fperm_SI_Woolf2021!$D$9:$D$93))</f>
        <v>0.66544345354932011</v>
      </c>
      <c r="AW66" s="51" cm="1">
        <f t="array" ref="AW66">MIN(1,SLOPE(Fperm_SI_Woolf2021!$F$9:$F$93*EXP(-Fperm_SI_Woolf2021!$I$9:$I$93*$C66*IF(AW$58=Fperm_SI_Woolf2021!$E$9:$E$93,1,EXP(LN((1.1*(Fperm_SI_Woolf2021!$E$9:$E$93-AW$58)-63.1579*EXP(-0.19*Fperm_SI_Woolf2021!$E$9:$E$93)+63.1579*EXP(-0.19*AW$58))/(Fperm_SI_Woolf2021!$E$9:$E$93-AW$58))*(AW$58-Fperm_SI_Woolf2021!$E$9:$E$93)/10))) + Fperm_SI_Woolf2021!$G$9:$G$93*EXP(-Fperm_SI_Woolf2021!$J$9:$J$93*$C66*IF(AW$58=Fperm_SI_Woolf2021!$E$9:$E$93,1,EXP(LN((1.1*(Fperm_SI_Woolf2021!$E$9:$E$93-AW$58)-63.1579*EXP(-0.19*Fperm_SI_Woolf2021!$E$9:$E$93)+63.1579*EXP(-0.19*AW$58))/(Fperm_SI_Woolf2021!$E$9:$E$93-AW$58))*(AW$58-Fperm_SI_Woolf2021!$E$9:$E$93)/10))) + Fperm_SI_Woolf2021!$H$9:$H$93*EXP(-Fperm_SI_Woolf2021!$K$9:$K$93*$C66*IF(AW$58=Fperm_SI_Woolf2021!$E$9:$E$93,1,EXP(LN((1.1*(Fperm_SI_Woolf2021!$E$9:$E$93-AW$58)-63.1579*EXP(-0.19*Fperm_SI_Woolf2021!$E$9:$E$93)+63.1579*EXP(-0.19*AW$58))/(Fperm_SI_Woolf2021!$E$9:$E$93-AW$58))*(AW$58-Fperm_SI_Woolf2021!$E$9:$E$93)/10))),Fperm_SI_Woolf2021!$D$9:$D$93)*AW$57+INTERCEPT(Fperm_SI_Woolf2021!$F$9:$F$93*EXP(-Fperm_SI_Woolf2021!$I$9:$I$93*$C66*IF(AW$58=Fperm_SI_Woolf2021!$E$9:$E$93,1,EXP(LN((1.1*(Fperm_SI_Woolf2021!$E$9:$E$93-AW$58)-63.1579*EXP(-0.19*Fperm_SI_Woolf2021!$E$9:$E$93)+63.1579*EXP(-0.19*AW$58))/(Fperm_SI_Woolf2021!$E$9:$E$93-AW$58))*(AW$58-Fperm_SI_Woolf2021!$E$9:$E$93)/10))) + Fperm_SI_Woolf2021!$G$9:$G$93*EXP(-Fperm_SI_Woolf2021!$J$9:$J$93*$C66*IF(AW$58=Fperm_SI_Woolf2021!$E$9:$E$93,1,EXP(LN((1.1*(Fperm_SI_Woolf2021!$E$9:$E$93-AW$58)-63.1579*EXP(-0.19*Fperm_SI_Woolf2021!$E$9:$E$93)+63.1579*EXP(-0.19*AW$58))/(Fperm_SI_Woolf2021!$E$9:$E$93-AW$58))*(AW$58-Fperm_SI_Woolf2021!$E$9:$E$93)/10))) + Fperm_SI_Woolf2021!$H$9:$H$93*EXP(-Fperm_SI_Woolf2021!$K$9:$K$93*$C66*IF(AW$58=Fperm_SI_Woolf2021!$E$9:$E$93,1,EXP(LN((1.1*(Fperm_SI_Woolf2021!$E$9:$E$93-AW$58)-63.1579*EXP(-0.19*Fperm_SI_Woolf2021!$E$9:$E$93)+63.1579*EXP(-0.19*AW$58))/(Fperm_SI_Woolf2021!$E$9:$E$93-AW$58))*(AW$58-Fperm_SI_Woolf2021!$E$9:$E$93)/10))),Fperm_SI_Woolf2021!$D$9:$D$93))</f>
        <v>1</v>
      </c>
      <c r="AX66" s="51" cm="1">
        <f t="array" ref="AX66">MIN(1,SLOPE(Fperm_SI_Woolf2021!$F$9:$F$93*EXP(-Fperm_SI_Woolf2021!$I$9:$I$93*$C66*IF(AX$58=Fperm_SI_Woolf2021!$E$9:$E$93,1,EXP(LN((1.1*(Fperm_SI_Woolf2021!$E$9:$E$93-AX$58)-63.1579*EXP(-0.19*Fperm_SI_Woolf2021!$E$9:$E$93)+63.1579*EXP(-0.19*AX$58))/(Fperm_SI_Woolf2021!$E$9:$E$93-AX$58))*(AX$58-Fperm_SI_Woolf2021!$E$9:$E$93)/10))) + Fperm_SI_Woolf2021!$G$9:$G$93*EXP(-Fperm_SI_Woolf2021!$J$9:$J$93*$C66*IF(AX$58=Fperm_SI_Woolf2021!$E$9:$E$93,1,EXP(LN((1.1*(Fperm_SI_Woolf2021!$E$9:$E$93-AX$58)-63.1579*EXP(-0.19*Fperm_SI_Woolf2021!$E$9:$E$93)+63.1579*EXP(-0.19*AX$58))/(Fperm_SI_Woolf2021!$E$9:$E$93-AX$58))*(AX$58-Fperm_SI_Woolf2021!$E$9:$E$93)/10))) + Fperm_SI_Woolf2021!$H$9:$H$93*EXP(-Fperm_SI_Woolf2021!$K$9:$K$93*$C66*IF(AX$58=Fperm_SI_Woolf2021!$E$9:$E$93,1,EXP(LN((1.1*(Fperm_SI_Woolf2021!$E$9:$E$93-AX$58)-63.1579*EXP(-0.19*Fperm_SI_Woolf2021!$E$9:$E$93)+63.1579*EXP(-0.19*AX$58))/(Fperm_SI_Woolf2021!$E$9:$E$93-AX$58))*(AX$58-Fperm_SI_Woolf2021!$E$9:$E$93)/10))),Fperm_SI_Woolf2021!$D$9:$D$93)*AX$57+INTERCEPT(Fperm_SI_Woolf2021!$F$9:$F$93*EXP(-Fperm_SI_Woolf2021!$I$9:$I$93*$C66*IF(AX$58=Fperm_SI_Woolf2021!$E$9:$E$93,1,EXP(LN((1.1*(Fperm_SI_Woolf2021!$E$9:$E$93-AX$58)-63.1579*EXP(-0.19*Fperm_SI_Woolf2021!$E$9:$E$93)+63.1579*EXP(-0.19*AX$58))/(Fperm_SI_Woolf2021!$E$9:$E$93-AX$58))*(AX$58-Fperm_SI_Woolf2021!$E$9:$E$93)/10))) + Fperm_SI_Woolf2021!$G$9:$G$93*EXP(-Fperm_SI_Woolf2021!$J$9:$J$93*$C66*IF(AX$58=Fperm_SI_Woolf2021!$E$9:$E$93,1,EXP(LN((1.1*(Fperm_SI_Woolf2021!$E$9:$E$93-AX$58)-63.1579*EXP(-0.19*Fperm_SI_Woolf2021!$E$9:$E$93)+63.1579*EXP(-0.19*AX$58))/(Fperm_SI_Woolf2021!$E$9:$E$93-AX$58))*(AX$58-Fperm_SI_Woolf2021!$E$9:$E$93)/10))) + Fperm_SI_Woolf2021!$H$9:$H$93*EXP(-Fperm_SI_Woolf2021!$K$9:$K$93*$C66*IF(AX$58=Fperm_SI_Woolf2021!$E$9:$E$93,1,EXP(LN((1.1*(Fperm_SI_Woolf2021!$E$9:$E$93-AX$58)-63.1579*EXP(-0.19*Fperm_SI_Woolf2021!$E$9:$E$93)+63.1579*EXP(-0.19*AX$58))/(Fperm_SI_Woolf2021!$E$9:$E$93-AX$58))*(AX$58-Fperm_SI_Woolf2021!$E$9:$E$93)/10))),Fperm_SI_Woolf2021!$D$9:$D$93))</f>
        <v>1</v>
      </c>
      <c r="AY66" s="51" cm="1">
        <f t="array" ref="AY66">MIN(1,SLOPE(Fperm_SI_Woolf2021!$F$9:$F$93*EXP(-Fperm_SI_Woolf2021!$I$9:$I$93*$C66*IF(AY$58=Fperm_SI_Woolf2021!$E$9:$E$93,1,EXP(LN((1.1*(Fperm_SI_Woolf2021!$E$9:$E$93-AY$58)-63.1579*EXP(-0.19*Fperm_SI_Woolf2021!$E$9:$E$93)+63.1579*EXP(-0.19*AY$58))/(Fperm_SI_Woolf2021!$E$9:$E$93-AY$58))*(AY$58-Fperm_SI_Woolf2021!$E$9:$E$93)/10))) + Fperm_SI_Woolf2021!$G$9:$G$93*EXP(-Fperm_SI_Woolf2021!$J$9:$J$93*$C66*IF(AY$58=Fperm_SI_Woolf2021!$E$9:$E$93,1,EXP(LN((1.1*(Fperm_SI_Woolf2021!$E$9:$E$93-AY$58)-63.1579*EXP(-0.19*Fperm_SI_Woolf2021!$E$9:$E$93)+63.1579*EXP(-0.19*AY$58))/(Fperm_SI_Woolf2021!$E$9:$E$93-AY$58))*(AY$58-Fperm_SI_Woolf2021!$E$9:$E$93)/10))) + Fperm_SI_Woolf2021!$H$9:$H$93*EXP(-Fperm_SI_Woolf2021!$K$9:$K$93*$C66*IF(AY$58=Fperm_SI_Woolf2021!$E$9:$E$93,1,EXP(LN((1.1*(Fperm_SI_Woolf2021!$E$9:$E$93-AY$58)-63.1579*EXP(-0.19*Fperm_SI_Woolf2021!$E$9:$E$93)+63.1579*EXP(-0.19*AY$58))/(Fperm_SI_Woolf2021!$E$9:$E$93-AY$58))*(AY$58-Fperm_SI_Woolf2021!$E$9:$E$93)/10))),Fperm_SI_Woolf2021!$D$9:$D$93)*AY$57+INTERCEPT(Fperm_SI_Woolf2021!$F$9:$F$93*EXP(-Fperm_SI_Woolf2021!$I$9:$I$93*$C66*IF(AY$58=Fperm_SI_Woolf2021!$E$9:$E$93,1,EXP(LN((1.1*(Fperm_SI_Woolf2021!$E$9:$E$93-AY$58)-63.1579*EXP(-0.19*Fperm_SI_Woolf2021!$E$9:$E$93)+63.1579*EXP(-0.19*AY$58))/(Fperm_SI_Woolf2021!$E$9:$E$93-AY$58))*(AY$58-Fperm_SI_Woolf2021!$E$9:$E$93)/10))) + Fperm_SI_Woolf2021!$G$9:$G$93*EXP(-Fperm_SI_Woolf2021!$J$9:$J$93*$C66*IF(AY$58=Fperm_SI_Woolf2021!$E$9:$E$93,1,EXP(LN((1.1*(Fperm_SI_Woolf2021!$E$9:$E$93-AY$58)-63.1579*EXP(-0.19*Fperm_SI_Woolf2021!$E$9:$E$93)+63.1579*EXP(-0.19*AY$58))/(Fperm_SI_Woolf2021!$E$9:$E$93-AY$58))*(AY$58-Fperm_SI_Woolf2021!$E$9:$E$93)/10))) + Fperm_SI_Woolf2021!$H$9:$H$93*EXP(-Fperm_SI_Woolf2021!$K$9:$K$93*$C66*IF(AY$58=Fperm_SI_Woolf2021!$E$9:$E$93,1,EXP(LN((1.1*(Fperm_SI_Woolf2021!$E$9:$E$93-AY$58)-63.1579*EXP(-0.19*Fperm_SI_Woolf2021!$E$9:$E$93)+63.1579*EXP(-0.19*AY$58))/(Fperm_SI_Woolf2021!$E$9:$E$93-AY$58))*(AY$58-Fperm_SI_Woolf2021!$E$9:$E$93)/10))),Fperm_SI_Woolf2021!$D$9:$D$93))</f>
        <v>0.98910892739592327</v>
      </c>
      <c r="AZ66" s="51" cm="1">
        <f t="array" ref="AZ66">MIN(1,SLOPE(Fperm_SI_Woolf2021!$F$9:$F$93*EXP(-Fperm_SI_Woolf2021!$I$9:$I$93*$C66*IF(AZ$58=Fperm_SI_Woolf2021!$E$9:$E$93,1,EXP(LN((1.1*(Fperm_SI_Woolf2021!$E$9:$E$93-AZ$58)-63.1579*EXP(-0.19*Fperm_SI_Woolf2021!$E$9:$E$93)+63.1579*EXP(-0.19*AZ$58))/(Fperm_SI_Woolf2021!$E$9:$E$93-AZ$58))*(AZ$58-Fperm_SI_Woolf2021!$E$9:$E$93)/10))) + Fperm_SI_Woolf2021!$G$9:$G$93*EXP(-Fperm_SI_Woolf2021!$J$9:$J$93*$C66*IF(AZ$58=Fperm_SI_Woolf2021!$E$9:$E$93,1,EXP(LN((1.1*(Fperm_SI_Woolf2021!$E$9:$E$93-AZ$58)-63.1579*EXP(-0.19*Fperm_SI_Woolf2021!$E$9:$E$93)+63.1579*EXP(-0.19*AZ$58))/(Fperm_SI_Woolf2021!$E$9:$E$93-AZ$58))*(AZ$58-Fperm_SI_Woolf2021!$E$9:$E$93)/10))) + Fperm_SI_Woolf2021!$H$9:$H$93*EXP(-Fperm_SI_Woolf2021!$K$9:$K$93*$C66*IF(AZ$58=Fperm_SI_Woolf2021!$E$9:$E$93,1,EXP(LN((1.1*(Fperm_SI_Woolf2021!$E$9:$E$93-AZ$58)-63.1579*EXP(-0.19*Fperm_SI_Woolf2021!$E$9:$E$93)+63.1579*EXP(-0.19*AZ$58))/(Fperm_SI_Woolf2021!$E$9:$E$93-AZ$58))*(AZ$58-Fperm_SI_Woolf2021!$E$9:$E$93)/10))),Fperm_SI_Woolf2021!$D$9:$D$93)*AZ$57+INTERCEPT(Fperm_SI_Woolf2021!$F$9:$F$93*EXP(-Fperm_SI_Woolf2021!$I$9:$I$93*$C66*IF(AZ$58=Fperm_SI_Woolf2021!$E$9:$E$93,1,EXP(LN((1.1*(Fperm_SI_Woolf2021!$E$9:$E$93-AZ$58)-63.1579*EXP(-0.19*Fperm_SI_Woolf2021!$E$9:$E$93)+63.1579*EXP(-0.19*AZ$58))/(Fperm_SI_Woolf2021!$E$9:$E$93-AZ$58))*(AZ$58-Fperm_SI_Woolf2021!$E$9:$E$93)/10))) + Fperm_SI_Woolf2021!$G$9:$G$93*EXP(-Fperm_SI_Woolf2021!$J$9:$J$93*$C66*IF(AZ$58=Fperm_SI_Woolf2021!$E$9:$E$93,1,EXP(LN((1.1*(Fperm_SI_Woolf2021!$E$9:$E$93-AZ$58)-63.1579*EXP(-0.19*Fperm_SI_Woolf2021!$E$9:$E$93)+63.1579*EXP(-0.19*AZ$58))/(Fperm_SI_Woolf2021!$E$9:$E$93-AZ$58))*(AZ$58-Fperm_SI_Woolf2021!$E$9:$E$93)/10))) + Fperm_SI_Woolf2021!$H$9:$H$93*EXP(-Fperm_SI_Woolf2021!$K$9:$K$93*$C66*IF(AZ$58=Fperm_SI_Woolf2021!$E$9:$E$93,1,EXP(LN((1.1*(Fperm_SI_Woolf2021!$E$9:$E$93-AZ$58)-63.1579*EXP(-0.19*Fperm_SI_Woolf2021!$E$9:$E$93)+63.1579*EXP(-0.19*AZ$58))/(Fperm_SI_Woolf2021!$E$9:$E$93-AZ$58))*(AZ$58-Fperm_SI_Woolf2021!$E$9:$E$93)/10))),Fperm_SI_Woolf2021!$D$9:$D$93))</f>
        <v>0.95873366854256836</v>
      </c>
      <c r="BA66" s="51" cm="1">
        <f t="array" ref="BA66">MIN(1,SLOPE(Fperm_SI_Woolf2021!$F$9:$F$93*EXP(-Fperm_SI_Woolf2021!$I$9:$I$93*$C66*IF(BA$58=Fperm_SI_Woolf2021!$E$9:$E$93,1,EXP(LN((1.1*(Fperm_SI_Woolf2021!$E$9:$E$93-BA$58)-63.1579*EXP(-0.19*Fperm_SI_Woolf2021!$E$9:$E$93)+63.1579*EXP(-0.19*BA$58))/(Fperm_SI_Woolf2021!$E$9:$E$93-BA$58))*(BA$58-Fperm_SI_Woolf2021!$E$9:$E$93)/10))) + Fperm_SI_Woolf2021!$G$9:$G$93*EXP(-Fperm_SI_Woolf2021!$J$9:$J$93*$C66*IF(BA$58=Fperm_SI_Woolf2021!$E$9:$E$93,1,EXP(LN((1.1*(Fperm_SI_Woolf2021!$E$9:$E$93-BA$58)-63.1579*EXP(-0.19*Fperm_SI_Woolf2021!$E$9:$E$93)+63.1579*EXP(-0.19*BA$58))/(Fperm_SI_Woolf2021!$E$9:$E$93-BA$58))*(BA$58-Fperm_SI_Woolf2021!$E$9:$E$93)/10))) + Fperm_SI_Woolf2021!$H$9:$H$93*EXP(-Fperm_SI_Woolf2021!$K$9:$K$93*$C66*IF(BA$58=Fperm_SI_Woolf2021!$E$9:$E$93,1,EXP(LN((1.1*(Fperm_SI_Woolf2021!$E$9:$E$93-BA$58)-63.1579*EXP(-0.19*Fperm_SI_Woolf2021!$E$9:$E$93)+63.1579*EXP(-0.19*BA$58))/(Fperm_SI_Woolf2021!$E$9:$E$93-BA$58))*(BA$58-Fperm_SI_Woolf2021!$E$9:$E$93)/10))),Fperm_SI_Woolf2021!$D$9:$D$93)*BA$57+INTERCEPT(Fperm_SI_Woolf2021!$F$9:$F$93*EXP(-Fperm_SI_Woolf2021!$I$9:$I$93*$C66*IF(BA$58=Fperm_SI_Woolf2021!$E$9:$E$93,1,EXP(LN((1.1*(Fperm_SI_Woolf2021!$E$9:$E$93-BA$58)-63.1579*EXP(-0.19*Fperm_SI_Woolf2021!$E$9:$E$93)+63.1579*EXP(-0.19*BA$58))/(Fperm_SI_Woolf2021!$E$9:$E$93-BA$58))*(BA$58-Fperm_SI_Woolf2021!$E$9:$E$93)/10))) + Fperm_SI_Woolf2021!$G$9:$G$93*EXP(-Fperm_SI_Woolf2021!$J$9:$J$93*$C66*IF(BA$58=Fperm_SI_Woolf2021!$E$9:$E$93,1,EXP(LN((1.1*(Fperm_SI_Woolf2021!$E$9:$E$93-BA$58)-63.1579*EXP(-0.19*Fperm_SI_Woolf2021!$E$9:$E$93)+63.1579*EXP(-0.19*BA$58))/(Fperm_SI_Woolf2021!$E$9:$E$93-BA$58))*(BA$58-Fperm_SI_Woolf2021!$E$9:$E$93)/10))) + Fperm_SI_Woolf2021!$H$9:$H$93*EXP(-Fperm_SI_Woolf2021!$K$9:$K$93*$C66*IF(BA$58=Fperm_SI_Woolf2021!$E$9:$E$93,1,EXP(LN((1.1*(Fperm_SI_Woolf2021!$E$9:$E$93-BA$58)-63.1579*EXP(-0.19*Fperm_SI_Woolf2021!$E$9:$E$93)+63.1579*EXP(-0.19*BA$58))/(Fperm_SI_Woolf2021!$E$9:$E$93-BA$58))*(BA$58-Fperm_SI_Woolf2021!$E$9:$E$93)/10))),Fperm_SI_Woolf2021!$D$9:$D$93))</f>
        <v>0.92835840968921346</v>
      </c>
      <c r="BB66" s="51" cm="1">
        <f t="array" ref="BB66">MIN(1,SLOPE(Fperm_SI_Woolf2021!$F$9:$F$93*EXP(-Fperm_SI_Woolf2021!$I$9:$I$93*$C66*IF(BB$58=Fperm_SI_Woolf2021!$E$9:$E$93,1,EXP(LN((1.1*(Fperm_SI_Woolf2021!$E$9:$E$93-BB$58)-63.1579*EXP(-0.19*Fperm_SI_Woolf2021!$E$9:$E$93)+63.1579*EXP(-0.19*BB$58))/(Fperm_SI_Woolf2021!$E$9:$E$93-BB$58))*(BB$58-Fperm_SI_Woolf2021!$E$9:$E$93)/10))) + Fperm_SI_Woolf2021!$G$9:$G$93*EXP(-Fperm_SI_Woolf2021!$J$9:$J$93*$C66*IF(BB$58=Fperm_SI_Woolf2021!$E$9:$E$93,1,EXP(LN((1.1*(Fperm_SI_Woolf2021!$E$9:$E$93-BB$58)-63.1579*EXP(-0.19*Fperm_SI_Woolf2021!$E$9:$E$93)+63.1579*EXP(-0.19*BB$58))/(Fperm_SI_Woolf2021!$E$9:$E$93-BB$58))*(BB$58-Fperm_SI_Woolf2021!$E$9:$E$93)/10))) + Fperm_SI_Woolf2021!$H$9:$H$93*EXP(-Fperm_SI_Woolf2021!$K$9:$K$93*$C66*IF(BB$58=Fperm_SI_Woolf2021!$E$9:$E$93,1,EXP(LN((1.1*(Fperm_SI_Woolf2021!$E$9:$E$93-BB$58)-63.1579*EXP(-0.19*Fperm_SI_Woolf2021!$E$9:$E$93)+63.1579*EXP(-0.19*BB$58))/(Fperm_SI_Woolf2021!$E$9:$E$93-BB$58))*(BB$58-Fperm_SI_Woolf2021!$E$9:$E$93)/10))),Fperm_SI_Woolf2021!$D$9:$D$93)*BB$57+INTERCEPT(Fperm_SI_Woolf2021!$F$9:$F$93*EXP(-Fperm_SI_Woolf2021!$I$9:$I$93*$C66*IF(BB$58=Fperm_SI_Woolf2021!$E$9:$E$93,1,EXP(LN((1.1*(Fperm_SI_Woolf2021!$E$9:$E$93-BB$58)-63.1579*EXP(-0.19*Fperm_SI_Woolf2021!$E$9:$E$93)+63.1579*EXP(-0.19*BB$58))/(Fperm_SI_Woolf2021!$E$9:$E$93-BB$58))*(BB$58-Fperm_SI_Woolf2021!$E$9:$E$93)/10))) + Fperm_SI_Woolf2021!$G$9:$G$93*EXP(-Fperm_SI_Woolf2021!$J$9:$J$93*$C66*IF(BB$58=Fperm_SI_Woolf2021!$E$9:$E$93,1,EXP(LN((1.1*(Fperm_SI_Woolf2021!$E$9:$E$93-BB$58)-63.1579*EXP(-0.19*Fperm_SI_Woolf2021!$E$9:$E$93)+63.1579*EXP(-0.19*BB$58))/(Fperm_SI_Woolf2021!$E$9:$E$93-BB$58))*(BB$58-Fperm_SI_Woolf2021!$E$9:$E$93)/10))) + Fperm_SI_Woolf2021!$H$9:$H$93*EXP(-Fperm_SI_Woolf2021!$K$9:$K$93*$C66*IF(BB$58=Fperm_SI_Woolf2021!$E$9:$E$93,1,EXP(LN((1.1*(Fperm_SI_Woolf2021!$E$9:$E$93-BB$58)-63.1579*EXP(-0.19*Fperm_SI_Woolf2021!$E$9:$E$93)+63.1579*EXP(-0.19*BB$58))/(Fperm_SI_Woolf2021!$E$9:$E$93-BB$58))*(BB$58-Fperm_SI_Woolf2021!$E$9:$E$93)/10))),Fperm_SI_Woolf2021!$D$9:$D$93))</f>
        <v>0.89798315083585867</v>
      </c>
      <c r="BC66" s="51" cm="1">
        <f t="array" ref="BC66">MIN(1,SLOPE(Fperm_SI_Woolf2021!$F$9:$F$93*EXP(-Fperm_SI_Woolf2021!$I$9:$I$93*$C66*IF(BC$58=Fperm_SI_Woolf2021!$E$9:$E$93,1,EXP(LN((1.1*(Fperm_SI_Woolf2021!$E$9:$E$93-BC$58)-63.1579*EXP(-0.19*Fperm_SI_Woolf2021!$E$9:$E$93)+63.1579*EXP(-0.19*BC$58))/(Fperm_SI_Woolf2021!$E$9:$E$93-BC$58))*(BC$58-Fperm_SI_Woolf2021!$E$9:$E$93)/10))) + Fperm_SI_Woolf2021!$G$9:$G$93*EXP(-Fperm_SI_Woolf2021!$J$9:$J$93*$C66*IF(BC$58=Fperm_SI_Woolf2021!$E$9:$E$93,1,EXP(LN((1.1*(Fperm_SI_Woolf2021!$E$9:$E$93-BC$58)-63.1579*EXP(-0.19*Fperm_SI_Woolf2021!$E$9:$E$93)+63.1579*EXP(-0.19*BC$58))/(Fperm_SI_Woolf2021!$E$9:$E$93-BC$58))*(BC$58-Fperm_SI_Woolf2021!$E$9:$E$93)/10))) + Fperm_SI_Woolf2021!$H$9:$H$93*EXP(-Fperm_SI_Woolf2021!$K$9:$K$93*$C66*IF(BC$58=Fperm_SI_Woolf2021!$E$9:$E$93,1,EXP(LN((1.1*(Fperm_SI_Woolf2021!$E$9:$E$93-BC$58)-63.1579*EXP(-0.19*Fperm_SI_Woolf2021!$E$9:$E$93)+63.1579*EXP(-0.19*BC$58))/(Fperm_SI_Woolf2021!$E$9:$E$93-BC$58))*(BC$58-Fperm_SI_Woolf2021!$E$9:$E$93)/10))),Fperm_SI_Woolf2021!$D$9:$D$93)*BC$57+INTERCEPT(Fperm_SI_Woolf2021!$F$9:$F$93*EXP(-Fperm_SI_Woolf2021!$I$9:$I$93*$C66*IF(BC$58=Fperm_SI_Woolf2021!$E$9:$E$93,1,EXP(LN((1.1*(Fperm_SI_Woolf2021!$E$9:$E$93-BC$58)-63.1579*EXP(-0.19*Fperm_SI_Woolf2021!$E$9:$E$93)+63.1579*EXP(-0.19*BC$58))/(Fperm_SI_Woolf2021!$E$9:$E$93-BC$58))*(BC$58-Fperm_SI_Woolf2021!$E$9:$E$93)/10))) + Fperm_SI_Woolf2021!$G$9:$G$93*EXP(-Fperm_SI_Woolf2021!$J$9:$J$93*$C66*IF(BC$58=Fperm_SI_Woolf2021!$E$9:$E$93,1,EXP(LN((1.1*(Fperm_SI_Woolf2021!$E$9:$E$93-BC$58)-63.1579*EXP(-0.19*Fperm_SI_Woolf2021!$E$9:$E$93)+63.1579*EXP(-0.19*BC$58))/(Fperm_SI_Woolf2021!$E$9:$E$93-BC$58))*(BC$58-Fperm_SI_Woolf2021!$E$9:$E$93)/10))) + Fperm_SI_Woolf2021!$H$9:$H$93*EXP(-Fperm_SI_Woolf2021!$K$9:$K$93*$C66*IF(BC$58=Fperm_SI_Woolf2021!$E$9:$E$93,1,EXP(LN((1.1*(Fperm_SI_Woolf2021!$E$9:$E$93-BC$58)-63.1579*EXP(-0.19*Fperm_SI_Woolf2021!$E$9:$E$93)+63.1579*EXP(-0.19*BC$58))/(Fperm_SI_Woolf2021!$E$9:$E$93-BC$58))*(BC$58-Fperm_SI_Woolf2021!$E$9:$E$93)/10))),Fperm_SI_Woolf2021!$D$9:$D$93))</f>
        <v>0.86760789198250376</v>
      </c>
      <c r="BD66" s="51" cm="1">
        <f t="array" ref="BD66">MIN(1,SLOPE(Fperm_SI_Woolf2021!$F$9:$F$93*EXP(-Fperm_SI_Woolf2021!$I$9:$I$93*$C66*IF(BD$58=Fperm_SI_Woolf2021!$E$9:$E$93,1,EXP(LN((1.1*(Fperm_SI_Woolf2021!$E$9:$E$93-BD$58)-63.1579*EXP(-0.19*Fperm_SI_Woolf2021!$E$9:$E$93)+63.1579*EXP(-0.19*BD$58))/(Fperm_SI_Woolf2021!$E$9:$E$93-BD$58))*(BD$58-Fperm_SI_Woolf2021!$E$9:$E$93)/10))) + Fperm_SI_Woolf2021!$G$9:$G$93*EXP(-Fperm_SI_Woolf2021!$J$9:$J$93*$C66*IF(BD$58=Fperm_SI_Woolf2021!$E$9:$E$93,1,EXP(LN((1.1*(Fperm_SI_Woolf2021!$E$9:$E$93-BD$58)-63.1579*EXP(-0.19*Fperm_SI_Woolf2021!$E$9:$E$93)+63.1579*EXP(-0.19*BD$58))/(Fperm_SI_Woolf2021!$E$9:$E$93-BD$58))*(BD$58-Fperm_SI_Woolf2021!$E$9:$E$93)/10))) + Fperm_SI_Woolf2021!$H$9:$H$93*EXP(-Fperm_SI_Woolf2021!$K$9:$K$93*$C66*IF(BD$58=Fperm_SI_Woolf2021!$E$9:$E$93,1,EXP(LN((1.1*(Fperm_SI_Woolf2021!$E$9:$E$93-BD$58)-63.1579*EXP(-0.19*Fperm_SI_Woolf2021!$E$9:$E$93)+63.1579*EXP(-0.19*BD$58))/(Fperm_SI_Woolf2021!$E$9:$E$93-BD$58))*(BD$58-Fperm_SI_Woolf2021!$E$9:$E$93)/10))),Fperm_SI_Woolf2021!$D$9:$D$93)*BD$57+INTERCEPT(Fperm_SI_Woolf2021!$F$9:$F$93*EXP(-Fperm_SI_Woolf2021!$I$9:$I$93*$C66*IF(BD$58=Fperm_SI_Woolf2021!$E$9:$E$93,1,EXP(LN((1.1*(Fperm_SI_Woolf2021!$E$9:$E$93-BD$58)-63.1579*EXP(-0.19*Fperm_SI_Woolf2021!$E$9:$E$93)+63.1579*EXP(-0.19*BD$58))/(Fperm_SI_Woolf2021!$E$9:$E$93-BD$58))*(BD$58-Fperm_SI_Woolf2021!$E$9:$E$93)/10))) + Fperm_SI_Woolf2021!$G$9:$G$93*EXP(-Fperm_SI_Woolf2021!$J$9:$J$93*$C66*IF(BD$58=Fperm_SI_Woolf2021!$E$9:$E$93,1,EXP(LN((1.1*(Fperm_SI_Woolf2021!$E$9:$E$93-BD$58)-63.1579*EXP(-0.19*Fperm_SI_Woolf2021!$E$9:$E$93)+63.1579*EXP(-0.19*BD$58))/(Fperm_SI_Woolf2021!$E$9:$E$93-BD$58))*(BD$58-Fperm_SI_Woolf2021!$E$9:$E$93)/10))) + Fperm_SI_Woolf2021!$H$9:$H$93*EXP(-Fperm_SI_Woolf2021!$K$9:$K$93*$C66*IF(BD$58=Fperm_SI_Woolf2021!$E$9:$E$93,1,EXP(LN((1.1*(Fperm_SI_Woolf2021!$E$9:$E$93-BD$58)-63.1579*EXP(-0.19*Fperm_SI_Woolf2021!$E$9:$E$93)+63.1579*EXP(-0.19*BD$58))/(Fperm_SI_Woolf2021!$E$9:$E$93-BD$58))*(BD$58-Fperm_SI_Woolf2021!$E$9:$E$93)/10))),Fperm_SI_Woolf2021!$D$9:$D$93))</f>
        <v>0.83723263312914886</v>
      </c>
      <c r="BE66" s="51" cm="1">
        <f t="array" ref="BE66">MIN(1,SLOPE(Fperm_SI_Woolf2021!$F$9:$F$93*EXP(-Fperm_SI_Woolf2021!$I$9:$I$93*$C66*IF(BE$58=Fperm_SI_Woolf2021!$E$9:$E$93,1,EXP(LN((1.1*(Fperm_SI_Woolf2021!$E$9:$E$93-BE$58)-63.1579*EXP(-0.19*Fperm_SI_Woolf2021!$E$9:$E$93)+63.1579*EXP(-0.19*BE$58))/(Fperm_SI_Woolf2021!$E$9:$E$93-BE$58))*(BE$58-Fperm_SI_Woolf2021!$E$9:$E$93)/10))) + Fperm_SI_Woolf2021!$G$9:$G$93*EXP(-Fperm_SI_Woolf2021!$J$9:$J$93*$C66*IF(BE$58=Fperm_SI_Woolf2021!$E$9:$E$93,1,EXP(LN((1.1*(Fperm_SI_Woolf2021!$E$9:$E$93-BE$58)-63.1579*EXP(-0.19*Fperm_SI_Woolf2021!$E$9:$E$93)+63.1579*EXP(-0.19*BE$58))/(Fperm_SI_Woolf2021!$E$9:$E$93-BE$58))*(BE$58-Fperm_SI_Woolf2021!$E$9:$E$93)/10))) + Fperm_SI_Woolf2021!$H$9:$H$93*EXP(-Fperm_SI_Woolf2021!$K$9:$K$93*$C66*IF(BE$58=Fperm_SI_Woolf2021!$E$9:$E$93,1,EXP(LN((1.1*(Fperm_SI_Woolf2021!$E$9:$E$93-BE$58)-63.1579*EXP(-0.19*Fperm_SI_Woolf2021!$E$9:$E$93)+63.1579*EXP(-0.19*BE$58))/(Fperm_SI_Woolf2021!$E$9:$E$93-BE$58))*(BE$58-Fperm_SI_Woolf2021!$E$9:$E$93)/10))),Fperm_SI_Woolf2021!$D$9:$D$93)*BE$57+INTERCEPT(Fperm_SI_Woolf2021!$F$9:$F$93*EXP(-Fperm_SI_Woolf2021!$I$9:$I$93*$C66*IF(BE$58=Fperm_SI_Woolf2021!$E$9:$E$93,1,EXP(LN((1.1*(Fperm_SI_Woolf2021!$E$9:$E$93-BE$58)-63.1579*EXP(-0.19*Fperm_SI_Woolf2021!$E$9:$E$93)+63.1579*EXP(-0.19*BE$58))/(Fperm_SI_Woolf2021!$E$9:$E$93-BE$58))*(BE$58-Fperm_SI_Woolf2021!$E$9:$E$93)/10))) + Fperm_SI_Woolf2021!$G$9:$G$93*EXP(-Fperm_SI_Woolf2021!$J$9:$J$93*$C66*IF(BE$58=Fperm_SI_Woolf2021!$E$9:$E$93,1,EXP(LN((1.1*(Fperm_SI_Woolf2021!$E$9:$E$93-BE$58)-63.1579*EXP(-0.19*Fperm_SI_Woolf2021!$E$9:$E$93)+63.1579*EXP(-0.19*BE$58))/(Fperm_SI_Woolf2021!$E$9:$E$93-BE$58))*(BE$58-Fperm_SI_Woolf2021!$E$9:$E$93)/10))) + Fperm_SI_Woolf2021!$H$9:$H$93*EXP(-Fperm_SI_Woolf2021!$K$9:$K$93*$C66*IF(BE$58=Fperm_SI_Woolf2021!$E$9:$E$93,1,EXP(LN((1.1*(Fperm_SI_Woolf2021!$E$9:$E$93-BE$58)-63.1579*EXP(-0.19*Fperm_SI_Woolf2021!$E$9:$E$93)+63.1579*EXP(-0.19*BE$58))/(Fperm_SI_Woolf2021!$E$9:$E$93-BE$58))*(BE$58-Fperm_SI_Woolf2021!$E$9:$E$93)/10))),Fperm_SI_Woolf2021!$D$9:$D$93))</f>
        <v>0.80685737427579407</v>
      </c>
      <c r="BF66" s="51" cm="1">
        <f t="array" ref="BF66">MIN(1,SLOPE(Fperm_SI_Woolf2021!$F$9:$F$93*EXP(-Fperm_SI_Woolf2021!$I$9:$I$93*$C66*IF(BF$58=Fperm_SI_Woolf2021!$E$9:$E$93,1,EXP(LN((1.1*(Fperm_SI_Woolf2021!$E$9:$E$93-BF$58)-63.1579*EXP(-0.19*Fperm_SI_Woolf2021!$E$9:$E$93)+63.1579*EXP(-0.19*BF$58))/(Fperm_SI_Woolf2021!$E$9:$E$93-BF$58))*(BF$58-Fperm_SI_Woolf2021!$E$9:$E$93)/10))) + Fperm_SI_Woolf2021!$G$9:$G$93*EXP(-Fperm_SI_Woolf2021!$J$9:$J$93*$C66*IF(BF$58=Fperm_SI_Woolf2021!$E$9:$E$93,1,EXP(LN((1.1*(Fperm_SI_Woolf2021!$E$9:$E$93-BF$58)-63.1579*EXP(-0.19*Fperm_SI_Woolf2021!$E$9:$E$93)+63.1579*EXP(-0.19*BF$58))/(Fperm_SI_Woolf2021!$E$9:$E$93-BF$58))*(BF$58-Fperm_SI_Woolf2021!$E$9:$E$93)/10))) + Fperm_SI_Woolf2021!$H$9:$H$93*EXP(-Fperm_SI_Woolf2021!$K$9:$K$93*$C66*IF(BF$58=Fperm_SI_Woolf2021!$E$9:$E$93,1,EXP(LN((1.1*(Fperm_SI_Woolf2021!$E$9:$E$93-BF$58)-63.1579*EXP(-0.19*Fperm_SI_Woolf2021!$E$9:$E$93)+63.1579*EXP(-0.19*BF$58))/(Fperm_SI_Woolf2021!$E$9:$E$93-BF$58))*(BF$58-Fperm_SI_Woolf2021!$E$9:$E$93)/10))),Fperm_SI_Woolf2021!$D$9:$D$93)*BF$57+INTERCEPT(Fperm_SI_Woolf2021!$F$9:$F$93*EXP(-Fperm_SI_Woolf2021!$I$9:$I$93*$C66*IF(BF$58=Fperm_SI_Woolf2021!$E$9:$E$93,1,EXP(LN((1.1*(Fperm_SI_Woolf2021!$E$9:$E$93-BF$58)-63.1579*EXP(-0.19*Fperm_SI_Woolf2021!$E$9:$E$93)+63.1579*EXP(-0.19*BF$58))/(Fperm_SI_Woolf2021!$E$9:$E$93-BF$58))*(BF$58-Fperm_SI_Woolf2021!$E$9:$E$93)/10))) + Fperm_SI_Woolf2021!$G$9:$G$93*EXP(-Fperm_SI_Woolf2021!$J$9:$J$93*$C66*IF(BF$58=Fperm_SI_Woolf2021!$E$9:$E$93,1,EXP(LN((1.1*(Fperm_SI_Woolf2021!$E$9:$E$93-BF$58)-63.1579*EXP(-0.19*Fperm_SI_Woolf2021!$E$9:$E$93)+63.1579*EXP(-0.19*BF$58))/(Fperm_SI_Woolf2021!$E$9:$E$93-BF$58))*(BF$58-Fperm_SI_Woolf2021!$E$9:$E$93)/10))) + Fperm_SI_Woolf2021!$H$9:$H$93*EXP(-Fperm_SI_Woolf2021!$K$9:$K$93*$C66*IF(BF$58=Fperm_SI_Woolf2021!$E$9:$E$93,1,EXP(LN((1.1*(Fperm_SI_Woolf2021!$E$9:$E$93-BF$58)-63.1579*EXP(-0.19*Fperm_SI_Woolf2021!$E$9:$E$93)+63.1579*EXP(-0.19*BF$58))/(Fperm_SI_Woolf2021!$E$9:$E$93-BF$58))*(BF$58-Fperm_SI_Woolf2021!$E$9:$E$93)/10))),Fperm_SI_Woolf2021!$D$9:$D$93))</f>
        <v>0.77648211542243928</v>
      </c>
      <c r="BG66" s="51" cm="1">
        <f t="array" ref="BG66">MIN(1,SLOPE(Fperm_SI_Woolf2021!$F$9:$F$93*EXP(-Fperm_SI_Woolf2021!$I$9:$I$93*$C66*IF(BG$58=Fperm_SI_Woolf2021!$E$9:$E$93,1,EXP(LN((1.1*(Fperm_SI_Woolf2021!$E$9:$E$93-BG$58)-63.1579*EXP(-0.19*Fperm_SI_Woolf2021!$E$9:$E$93)+63.1579*EXP(-0.19*BG$58))/(Fperm_SI_Woolf2021!$E$9:$E$93-BG$58))*(BG$58-Fperm_SI_Woolf2021!$E$9:$E$93)/10))) + Fperm_SI_Woolf2021!$G$9:$G$93*EXP(-Fperm_SI_Woolf2021!$J$9:$J$93*$C66*IF(BG$58=Fperm_SI_Woolf2021!$E$9:$E$93,1,EXP(LN((1.1*(Fperm_SI_Woolf2021!$E$9:$E$93-BG$58)-63.1579*EXP(-0.19*Fperm_SI_Woolf2021!$E$9:$E$93)+63.1579*EXP(-0.19*BG$58))/(Fperm_SI_Woolf2021!$E$9:$E$93-BG$58))*(BG$58-Fperm_SI_Woolf2021!$E$9:$E$93)/10))) + Fperm_SI_Woolf2021!$H$9:$H$93*EXP(-Fperm_SI_Woolf2021!$K$9:$K$93*$C66*IF(BG$58=Fperm_SI_Woolf2021!$E$9:$E$93,1,EXP(LN((1.1*(Fperm_SI_Woolf2021!$E$9:$E$93-BG$58)-63.1579*EXP(-0.19*Fperm_SI_Woolf2021!$E$9:$E$93)+63.1579*EXP(-0.19*BG$58))/(Fperm_SI_Woolf2021!$E$9:$E$93-BG$58))*(BG$58-Fperm_SI_Woolf2021!$E$9:$E$93)/10))),Fperm_SI_Woolf2021!$D$9:$D$93)*BG$57+INTERCEPT(Fperm_SI_Woolf2021!$F$9:$F$93*EXP(-Fperm_SI_Woolf2021!$I$9:$I$93*$C66*IF(BG$58=Fperm_SI_Woolf2021!$E$9:$E$93,1,EXP(LN((1.1*(Fperm_SI_Woolf2021!$E$9:$E$93-BG$58)-63.1579*EXP(-0.19*Fperm_SI_Woolf2021!$E$9:$E$93)+63.1579*EXP(-0.19*BG$58))/(Fperm_SI_Woolf2021!$E$9:$E$93-BG$58))*(BG$58-Fperm_SI_Woolf2021!$E$9:$E$93)/10))) + Fperm_SI_Woolf2021!$G$9:$G$93*EXP(-Fperm_SI_Woolf2021!$J$9:$J$93*$C66*IF(BG$58=Fperm_SI_Woolf2021!$E$9:$E$93,1,EXP(LN((1.1*(Fperm_SI_Woolf2021!$E$9:$E$93-BG$58)-63.1579*EXP(-0.19*Fperm_SI_Woolf2021!$E$9:$E$93)+63.1579*EXP(-0.19*BG$58))/(Fperm_SI_Woolf2021!$E$9:$E$93-BG$58))*(BG$58-Fperm_SI_Woolf2021!$E$9:$E$93)/10))) + Fperm_SI_Woolf2021!$H$9:$H$93*EXP(-Fperm_SI_Woolf2021!$K$9:$K$93*$C66*IF(BG$58=Fperm_SI_Woolf2021!$E$9:$E$93,1,EXP(LN((1.1*(Fperm_SI_Woolf2021!$E$9:$E$93-BG$58)-63.1579*EXP(-0.19*Fperm_SI_Woolf2021!$E$9:$E$93)+63.1579*EXP(-0.19*BG$58))/(Fperm_SI_Woolf2021!$E$9:$E$93-BG$58))*(BG$58-Fperm_SI_Woolf2021!$E$9:$E$93)/10))),Fperm_SI_Woolf2021!$D$9:$D$93))</f>
        <v>0.74610685656908426</v>
      </c>
      <c r="BH66" s="51" cm="1">
        <f t="array" ref="BH66">MIN(1,SLOPE(Fperm_SI_Woolf2021!$F$9:$F$93*EXP(-Fperm_SI_Woolf2021!$I$9:$I$93*$C66*IF(BH$58=Fperm_SI_Woolf2021!$E$9:$E$93,1,EXP(LN((1.1*(Fperm_SI_Woolf2021!$E$9:$E$93-BH$58)-63.1579*EXP(-0.19*Fperm_SI_Woolf2021!$E$9:$E$93)+63.1579*EXP(-0.19*BH$58))/(Fperm_SI_Woolf2021!$E$9:$E$93-BH$58))*(BH$58-Fperm_SI_Woolf2021!$E$9:$E$93)/10))) + Fperm_SI_Woolf2021!$G$9:$G$93*EXP(-Fperm_SI_Woolf2021!$J$9:$J$93*$C66*IF(BH$58=Fperm_SI_Woolf2021!$E$9:$E$93,1,EXP(LN((1.1*(Fperm_SI_Woolf2021!$E$9:$E$93-BH$58)-63.1579*EXP(-0.19*Fperm_SI_Woolf2021!$E$9:$E$93)+63.1579*EXP(-0.19*BH$58))/(Fperm_SI_Woolf2021!$E$9:$E$93-BH$58))*(BH$58-Fperm_SI_Woolf2021!$E$9:$E$93)/10))) + Fperm_SI_Woolf2021!$H$9:$H$93*EXP(-Fperm_SI_Woolf2021!$K$9:$K$93*$C66*IF(BH$58=Fperm_SI_Woolf2021!$E$9:$E$93,1,EXP(LN((1.1*(Fperm_SI_Woolf2021!$E$9:$E$93-BH$58)-63.1579*EXP(-0.19*Fperm_SI_Woolf2021!$E$9:$E$93)+63.1579*EXP(-0.19*BH$58))/(Fperm_SI_Woolf2021!$E$9:$E$93-BH$58))*(BH$58-Fperm_SI_Woolf2021!$E$9:$E$93)/10))),Fperm_SI_Woolf2021!$D$9:$D$93)*BH$57+INTERCEPT(Fperm_SI_Woolf2021!$F$9:$F$93*EXP(-Fperm_SI_Woolf2021!$I$9:$I$93*$C66*IF(BH$58=Fperm_SI_Woolf2021!$E$9:$E$93,1,EXP(LN((1.1*(Fperm_SI_Woolf2021!$E$9:$E$93-BH$58)-63.1579*EXP(-0.19*Fperm_SI_Woolf2021!$E$9:$E$93)+63.1579*EXP(-0.19*BH$58))/(Fperm_SI_Woolf2021!$E$9:$E$93-BH$58))*(BH$58-Fperm_SI_Woolf2021!$E$9:$E$93)/10))) + Fperm_SI_Woolf2021!$G$9:$G$93*EXP(-Fperm_SI_Woolf2021!$J$9:$J$93*$C66*IF(BH$58=Fperm_SI_Woolf2021!$E$9:$E$93,1,EXP(LN((1.1*(Fperm_SI_Woolf2021!$E$9:$E$93-BH$58)-63.1579*EXP(-0.19*Fperm_SI_Woolf2021!$E$9:$E$93)+63.1579*EXP(-0.19*BH$58))/(Fperm_SI_Woolf2021!$E$9:$E$93-BH$58))*(BH$58-Fperm_SI_Woolf2021!$E$9:$E$93)/10))) + Fperm_SI_Woolf2021!$H$9:$H$93*EXP(-Fperm_SI_Woolf2021!$K$9:$K$93*$C66*IF(BH$58=Fperm_SI_Woolf2021!$E$9:$E$93,1,EXP(LN((1.1*(Fperm_SI_Woolf2021!$E$9:$E$93-BH$58)-63.1579*EXP(-0.19*Fperm_SI_Woolf2021!$E$9:$E$93)+63.1579*EXP(-0.19*BH$58))/(Fperm_SI_Woolf2021!$E$9:$E$93-BH$58))*(BH$58-Fperm_SI_Woolf2021!$E$9:$E$93)/10))),Fperm_SI_Woolf2021!$D$9:$D$93))</f>
        <v>0.71573159771572947</v>
      </c>
      <c r="BI66" s="51" cm="1">
        <f t="array" ref="BI66">MIN(1,SLOPE(Fperm_SI_Woolf2021!$F$9:$F$93*EXP(-Fperm_SI_Woolf2021!$I$9:$I$93*$C66*IF(BI$58=Fperm_SI_Woolf2021!$E$9:$E$93,1,EXP(LN((1.1*(Fperm_SI_Woolf2021!$E$9:$E$93-BI$58)-63.1579*EXP(-0.19*Fperm_SI_Woolf2021!$E$9:$E$93)+63.1579*EXP(-0.19*BI$58))/(Fperm_SI_Woolf2021!$E$9:$E$93-BI$58))*(BI$58-Fperm_SI_Woolf2021!$E$9:$E$93)/10))) + Fperm_SI_Woolf2021!$G$9:$G$93*EXP(-Fperm_SI_Woolf2021!$J$9:$J$93*$C66*IF(BI$58=Fperm_SI_Woolf2021!$E$9:$E$93,1,EXP(LN((1.1*(Fperm_SI_Woolf2021!$E$9:$E$93-BI$58)-63.1579*EXP(-0.19*Fperm_SI_Woolf2021!$E$9:$E$93)+63.1579*EXP(-0.19*BI$58))/(Fperm_SI_Woolf2021!$E$9:$E$93-BI$58))*(BI$58-Fperm_SI_Woolf2021!$E$9:$E$93)/10))) + Fperm_SI_Woolf2021!$H$9:$H$93*EXP(-Fperm_SI_Woolf2021!$K$9:$K$93*$C66*IF(BI$58=Fperm_SI_Woolf2021!$E$9:$E$93,1,EXP(LN((1.1*(Fperm_SI_Woolf2021!$E$9:$E$93-BI$58)-63.1579*EXP(-0.19*Fperm_SI_Woolf2021!$E$9:$E$93)+63.1579*EXP(-0.19*BI$58))/(Fperm_SI_Woolf2021!$E$9:$E$93-BI$58))*(BI$58-Fperm_SI_Woolf2021!$E$9:$E$93)/10))),Fperm_SI_Woolf2021!$D$9:$D$93)*BI$57+INTERCEPT(Fperm_SI_Woolf2021!$F$9:$F$93*EXP(-Fperm_SI_Woolf2021!$I$9:$I$93*$C66*IF(BI$58=Fperm_SI_Woolf2021!$E$9:$E$93,1,EXP(LN((1.1*(Fperm_SI_Woolf2021!$E$9:$E$93-BI$58)-63.1579*EXP(-0.19*Fperm_SI_Woolf2021!$E$9:$E$93)+63.1579*EXP(-0.19*BI$58))/(Fperm_SI_Woolf2021!$E$9:$E$93-BI$58))*(BI$58-Fperm_SI_Woolf2021!$E$9:$E$93)/10))) + Fperm_SI_Woolf2021!$G$9:$G$93*EXP(-Fperm_SI_Woolf2021!$J$9:$J$93*$C66*IF(BI$58=Fperm_SI_Woolf2021!$E$9:$E$93,1,EXP(LN((1.1*(Fperm_SI_Woolf2021!$E$9:$E$93-BI$58)-63.1579*EXP(-0.19*Fperm_SI_Woolf2021!$E$9:$E$93)+63.1579*EXP(-0.19*BI$58))/(Fperm_SI_Woolf2021!$E$9:$E$93-BI$58))*(BI$58-Fperm_SI_Woolf2021!$E$9:$E$93)/10))) + Fperm_SI_Woolf2021!$H$9:$H$93*EXP(-Fperm_SI_Woolf2021!$K$9:$K$93*$C66*IF(BI$58=Fperm_SI_Woolf2021!$E$9:$E$93,1,EXP(LN((1.1*(Fperm_SI_Woolf2021!$E$9:$E$93-BI$58)-63.1579*EXP(-0.19*Fperm_SI_Woolf2021!$E$9:$E$93)+63.1579*EXP(-0.19*BI$58))/(Fperm_SI_Woolf2021!$E$9:$E$93-BI$58))*(BI$58-Fperm_SI_Woolf2021!$E$9:$E$93)/10))),Fperm_SI_Woolf2021!$D$9:$D$93))</f>
        <v>0.68535633886237457</v>
      </c>
      <c r="BJ66" s="51" cm="1">
        <f t="array" ref="BJ66">MIN(1,SLOPE(Fperm_SI_Woolf2021!$F$9:$F$93*EXP(-Fperm_SI_Woolf2021!$I$9:$I$93*$C66*IF(BJ$58=Fperm_SI_Woolf2021!$E$9:$E$93,1,EXP(LN((1.1*(Fperm_SI_Woolf2021!$E$9:$E$93-BJ$58)-63.1579*EXP(-0.19*Fperm_SI_Woolf2021!$E$9:$E$93)+63.1579*EXP(-0.19*BJ$58))/(Fperm_SI_Woolf2021!$E$9:$E$93-BJ$58))*(BJ$58-Fperm_SI_Woolf2021!$E$9:$E$93)/10))) + Fperm_SI_Woolf2021!$G$9:$G$93*EXP(-Fperm_SI_Woolf2021!$J$9:$J$93*$C66*IF(BJ$58=Fperm_SI_Woolf2021!$E$9:$E$93,1,EXP(LN((1.1*(Fperm_SI_Woolf2021!$E$9:$E$93-BJ$58)-63.1579*EXP(-0.19*Fperm_SI_Woolf2021!$E$9:$E$93)+63.1579*EXP(-0.19*BJ$58))/(Fperm_SI_Woolf2021!$E$9:$E$93-BJ$58))*(BJ$58-Fperm_SI_Woolf2021!$E$9:$E$93)/10))) + Fperm_SI_Woolf2021!$H$9:$H$93*EXP(-Fperm_SI_Woolf2021!$K$9:$K$93*$C66*IF(BJ$58=Fperm_SI_Woolf2021!$E$9:$E$93,1,EXP(LN((1.1*(Fperm_SI_Woolf2021!$E$9:$E$93-BJ$58)-63.1579*EXP(-0.19*Fperm_SI_Woolf2021!$E$9:$E$93)+63.1579*EXP(-0.19*BJ$58))/(Fperm_SI_Woolf2021!$E$9:$E$93-BJ$58))*(BJ$58-Fperm_SI_Woolf2021!$E$9:$E$93)/10))),Fperm_SI_Woolf2021!$D$9:$D$93)*BJ$57+INTERCEPT(Fperm_SI_Woolf2021!$F$9:$F$93*EXP(-Fperm_SI_Woolf2021!$I$9:$I$93*$C66*IF(BJ$58=Fperm_SI_Woolf2021!$E$9:$E$93,1,EXP(LN((1.1*(Fperm_SI_Woolf2021!$E$9:$E$93-BJ$58)-63.1579*EXP(-0.19*Fperm_SI_Woolf2021!$E$9:$E$93)+63.1579*EXP(-0.19*BJ$58))/(Fperm_SI_Woolf2021!$E$9:$E$93-BJ$58))*(BJ$58-Fperm_SI_Woolf2021!$E$9:$E$93)/10))) + Fperm_SI_Woolf2021!$G$9:$G$93*EXP(-Fperm_SI_Woolf2021!$J$9:$J$93*$C66*IF(BJ$58=Fperm_SI_Woolf2021!$E$9:$E$93,1,EXP(LN((1.1*(Fperm_SI_Woolf2021!$E$9:$E$93-BJ$58)-63.1579*EXP(-0.19*Fperm_SI_Woolf2021!$E$9:$E$93)+63.1579*EXP(-0.19*BJ$58))/(Fperm_SI_Woolf2021!$E$9:$E$93-BJ$58))*(BJ$58-Fperm_SI_Woolf2021!$E$9:$E$93)/10))) + Fperm_SI_Woolf2021!$H$9:$H$93*EXP(-Fperm_SI_Woolf2021!$K$9:$K$93*$C66*IF(BJ$58=Fperm_SI_Woolf2021!$E$9:$E$93,1,EXP(LN((1.1*(Fperm_SI_Woolf2021!$E$9:$E$93-BJ$58)-63.1579*EXP(-0.19*Fperm_SI_Woolf2021!$E$9:$E$93)+63.1579*EXP(-0.19*BJ$58))/(Fperm_SI_Woolf2021!$E$9:$E$93-BJ$58))*(BJ$58-Fperm_SI_Woolf2021!$E$9:$E$93)/10))),Fperm_SI_Woolf2021!$D$9:$D$93))</f>
        <v>0.65498108000901967</v>
      </c>
      <c r="BK66" s="51" cm="1">
        <f t="array" ref="BK66">MIN(1,SLOPE(Fperm_SI_Woolf2021!$F$9:$F$93*EXP(-Fperm_SI_Woolf2021!$I$9:$I$93*$C66*IF(BK$58=Fperm_SI_Woolf2021!$E$9:$E$93,1,EXP(LN((1.1*(Fperm_SI_Woolf2021!$E$9:$E$93-BK$58)-63.1579*EXP(-0.19*Fperm_SI_Woolf2021!$E$9:$E$93)+63.1579*EXP(-0.19*BK$58))/(Fperm_SI_Woolf2021!$E$9:$E$93-BK$58))*(BK$58-Fperm_SI_Woolf2021!$E$9:$E$93)/10))) + Fperm_SI_Woolf2021!$G$9:$G$93*EXP(-Fperm_SI_Woolf2021!$J$9:$J$93*$C66*IF(BK$58=Fperm_SI_Woolf2021!$E$9:$E$93,1,EXP(LN((1.1*(Fperm_SI_Woolf2021!$E$9:$E$93-BK$58)-63.1579*EXP(-0.19*Fperm_SI_Woolf2021!$E$9:$E$93)+63.1579*EXP(-0.19*BK$58))/(Fperm_SI_Woolf2021!$E$9:$E$93-BK$58))*(BK$58-Fperm_SI_Woolf2021!$E$9:$E$93)/10))) + Fperm_SI_Woolf2021!$H$9:$H$93*EXP(-Fperm_SI_Woolf2021!$K$9:$K$93*$C66*IF(BK$58=Fperm_SI_Woolf2021!$E$9:$E$93,1,EXP(LN((1.1*(Fperm_SI_Woolf2021!$E$9:$E$93-BK$58)-63.1579*EXP(-0.19*Fperm_SI_Woolf2021!$E$9:$E$93)+63.1579*EXP(-0.19*BK$58))/(Fperm_SI_Woolf2021!$E$9:$E$93-BK$58))*(BK$58-Fperm_SI_Woolf2021!$E$9:$E$93)/10))),Fperm_SI_Woolf2021!$D$9:$D$93)*BK$57+INTERCEPT(Fperm_SI_Woolf2021!$F$9:$F$93*EXP(-Fperm_SI_Woolf2021!$I$9:$I$93*$C66*IF(BK$58=Fperm_SI_Woolf2021!$E$9:$E$93,1,EXP(LN((1.1*(Fperm_SI_Woolf2021!$E$9:$E$93-BK$58)-63.1579*EXP(-0.19*Fperm_SI_Woolf2021!$E$9:$E$93)+63.1579*EXP(-0.19*BK$58))/(Fperm_SI_Woolf2021!$E$9:$E$93-BK$58))*(BK$58-Fperm_SI_Woolf2021!$E$9:$E$93)/10))) + Fperm_SI_Woolf2021!$G$9:$G$93*EXP(-Fperm_SI_Woolf2021!$J$9:$J$93*$C66*IF(BK$58=Fperm_SI_Woolf2021!$E$9:$E$93,1,EXP(LN((1.1*(Fperm_SI_Woolf2021!$E$9:$E$93-BK$58)-63.1579*EXP(-0.19*Fperm_SI_Woolf2021!$E$9:$E$93)+63.1579*EXP(-0.19*BK$58))/(Fperm_SI_Woolf2021!$E$9:$E$93-BK$58))*(BK$58-Fperm_SI_Woolf2021!$E$9:$E$93)/10))) + Fperm_SI_Woolf2021!$H$9:$H$93*EXP(-Fperm_SI_Woolf2021!$K$9:$K$93*$C66*IF(BK$58=Fperm_SI_Woolf2021!$E$9:$E$93,1,EXP(LN((1.1*(Fperm_SI_Woolf2021!$E$9:$E$93-BK$58)-63.1579*EXP(-0.19*Fperm_SI_Woolf2021!$E$9:$E$93)+63.1579*EXP(-0.19*BK$58))/(Fperm_SI_Woolf2021!$E$9:$E$93-BK$58))*(BK$58-Fperm_SI_Woolf2021!$E$9:$E$93)/10))),Fperm_SI_Woolf2021!$D$9:$D$93))</f>
        <v>0.62460582115566476</v>
      </c>
      <c r="BL66" s="51" cm="1">
        <f t="array" ref="BL66">MIN(1,SLOPE(Fperm_SI_Woolf2021!$F$9:$F$93*EXP(-Fperm_SI_Woolf2021!$I$9:$I$93*$C66*IF(BL$58=Fperm_SI_Woolf2021!$E$9:$E$93,1,EXP(LN((1.1*(Fperm_SI_Woolf2021!$E$9:$E$93-BL$58)-63.1579*EXP(-0.19*Fperm_SI_Woolf2021!$E$9:$E$93)+63.1579*EXP(-0.19*BL$58))/(Fperm_SI_Woolf2021!$E$9:$E$93-BL$58))*(BL$58-Fperm_SI_Woolf2021!$E$9:$E$93)/10))) + Fperm_SI_Woolf2021!$G$9:$G$93*EXP(-Fperm_SI_Woolf2021!$J$9:$J$93*$C66*IF(BL$58=Fperm_SI_Woolf2021!$E$9:$E$93,1,EXP(LN((1.1*(Fperm_SI_Woolf2021!$E$9:$E$93-BL$58)-63.1579*EXP(-0.19*Fperm_SI_Woolf2021!$E$9:$E$93)+63.1579*EXP(-0.19*BL$58))/(Fperm_SI_Woolf2021!$E$9:$E$93-BL$58))*(BL$58-Fperm_SI_Woolf2021!$E$9:$E$93)/10))) + Fperm_SI_Woolf2021!$H$9:$H$93*EXP(-Fperm_SI_Woolf2021!$K$9:$K$93*$C66*IF(BL$58=Fperm_SI_Woolf2021!$E$9:$E$93,1,EXP(LN((1.1*(Fperm_SI_Woolf2021!$E$9:$E$93-BL$58)-63.1579*EXP(-0.19*Fperm_SI_Woolf2021!$E$9:$E$93)+63.1579*EXP(-0.19*BL$58))/(Fperm_SI_Woolf2021!$E$9:$E$93-BL$58))*(BL$58-Fperm_SI_Woolf2021!$E$9:$E$93)/10))),Fperm_SI_Woolf2021!$D$9:$D$93)*BL$57+INTERCEPT(Fperm_SI_Woolf2021!$F$9:$F$93*EXP(-Fperm_SI_Woolf2021!$I$9:$I$93*$C66*IF(BL$58=Fperm_SI_Woolf2021!$E$9:$E$93,1,EXP(LN((1.1*(Fperm_SI_Woolf2021!$E$9:$E$93-BL$58)-63.1579*EXP(-0.19*Fperm_SI_Woolf2021!$E$9:$E$93)+63.1579*EXP(-0.19*BL$58))/(Fperm_SI_Woolf2021!$E$9:$E$93-BL$58))*(BL$58-Fperm_SI_Woolf2021!$E$9:$E$93)/10))) + Fperm_SI_Woolf2021!$G$9:$G$93*EXP(-Fperm_SI_Woolf2021!$J$9:$J$93*$C66*IF(BL$58=Fperm_SI_Woolf2021!$E$9:$E$93,1,EXP(LN((1.1*(Fperm_SI_Woolf2021!$E$9:$E$93-BL$58)-63.1579*EXP(-0.19*Fperm_SI_Woolf2021!$E$9:$E$93)+63.1579*EXP(-0.19*BL$58))/(Fperm_SI_Woolf2021!$E$9:$E$93-BL$58))*(BL$58-Fperm_SI_Woolf2021!$E$9:$E$93)/10))) + Fperm_SI_Woolf2021!$H$9:$H$93*EXP(-Fperm_SI_Woolf2021!$K$9:$K$93*$C66*IF(BL$58=Fperm_SI_Woolf2021!$E$9:$E$93,1,EXP(LN((1.1*(Fperm_SI_Woolf2021!$E$9:$E$93-BL$58)-63.1579*EXP(-0.19*Fperm_SI_Woolf2021!$E$9:$E$93)+63.1579*EXP(-0.19*BL$58))/(Fperm_SI_Woolf2021!$E$9:$E$93-BL$58))*(BL$58-Fperm_SI_Woolf2021!$E$9:$E$93)/10))),Fperm_SI_Woolf2021!$D$9:$D$93))</f>
        <v>1</v>
      </c>
      <c r="BM66" s="51" cm="1">
        <f t="array" ref="BM66">MIN(1,SLOPE(Fperm_SI_Woolf2021!$F$9:$F$93*EXP(-Fperm_SI_Woolf2021!$I$9:$I$93*$C66*IF(BM$58=Fperm_SI_Woolf2021!$E$9:$E$93,1,EXP(LN((1.1*(Fperm_SI_Woolf2021!$E$9:$E$93-BM$58)-63.1579*EXP(-0.19*Fperm_SI_Woolf2021!$E$9:$E$93)+63.1579*EXP(-0.19*BM$58))/(Fperm_SI_Woolf2021!$E$9:$E$93-BM$58))*(BM$58-Fperm_SI_Woolf2021!$E$9:$E$93)/10))) + Fperm_SI_Woolf2021!$G$9:$G$93*EXP(-Fperm_SI_Woolf2021!$J$9:$J$93*$C66*IF(BM$58=Fperm_SI_Woolf2021!$E$9:$E$93,1,EXP(LN((1.1*(Fperm_SI_Woolf2021!$E$9:$E$93-BM$58)-63.1579*EXP(-0.19*Fperm_SI_Woolf2021!$E$9:$E$93)+63.1579*EXP(-0.19*BM$58))/(Fperm_SI_Woolf2021!$E$9:$E$93-BM$58))*(BM$58-Fperm_SI_Woolf2021!$E$9:$E$93)/10))) + Fperm_SI_Woolf2021!$H$9:$H$93*EXP(-Fperm_SI_Woolf2021!$K$9:$K$93*$C66*IF(BM$58=Fperm_SI_Woolf2021!$E$9:$E$93,1,EXP(LN((1.1*(Fperm_SI_Woolf2021!$E$9:$E$93-BM$58)-63.1579*EXP(-0.19*Fperm_SI_Woolf2021!$E$9:$E$93)+63.1579*EXP(-0.19*BM$58))/(Fperm_SI_Woolf2021!$E$9:$E$93-BM$58))*(BM$58-Fperm_SI_Woolf2021!$E$9:$E$93)/10))),Fperm_SI_Woolf2021!$D$9:$D$93)*BM$57+INTERCEPT(Fperm_SI_Woolf2021!$F$9:$F$93*EXP(-Fperm_SI_Woolf2021!$I$9:$I$93*$C66*IF(BM$58=Fperm_SI_Woolf2021!$E$9:$E$93,1,EXP(LN((1.1*(Fperm_SI_Woolf2021!$E$9:$E$93-BM$58)-63.1579*EXP(-0.19*Fperm_SI_Woolf2021!$E$9:$E$93)+63.1579*EXP(-0.19*BM$58))/(Fperm_SI_Woolf2021!$E$9:$E$93-BM$58))*(BM$58-Fperm_SI_Woolf2021!$E$9:$E$93)/10))) + Fperm_SI_Woolf2021!$G$9:$G$93*EXP(-Fperm_SI_Woolf2021!$J$9:$J$93*$C66*IF(BM$58=Fperm_SI_Woolf2021!$E$9:$E$93,1,EXP(LN((1.1*(Fperm_SI_Woolf2021!$E$9:$E$93-BM$58)-63.1579*EXP(-0.19*Fperm_SI_Woolf2021!$E$9:$E$93)+63.1579*EXP(-0.19*BM$58))/(Fperm_SI_Woolf2021!$E$9:$E$93-BM$58))*(BM$58-Fperm_SI_Woolf2021!$E$9:$E$93)/10))) + Fperm_SI_Woolf2021!$H$9:$H$93*EXP(-Fperm_SI_Woolf2021!$K$9:$K$93*$C66*IF(BM$58=Fperm_SI_Woolf2021!$E$9:$E$93,1,EXP(LN((1.1*(Fperm_SI_Woolf2021!$E$9:$E$93-BM$58)-63.1579*EXP(-0.19*Fperm_SI_Woolf2021!$E$9:$E$93)+63.1579*EXP(-0.19*BM$58))/(Fperm_SI_Woolf2021!$E$9:$E$93-BM$58))*(BM$58-Fperm_SI_Woolf2021!$E$9:$E$93)/10))),Fperm_SI_Woolf2021!$D$9:$D$93))</f>
        <v>1</v>
      </c>
      <c r="BN66" s="51" cm="1">
        <f t="array" ref="BN66">MIN(1,SLOPE(Fperm_SI_Woolf2021!$F$9:$F$93*EXP(-Fperm_SI_Woolf2021!$I$9:$I$93*$C66*IF(BN$58=Fperm_SI_Woolf2021!$E$9:$E$93,1,EXP(LN((1.1*(Fperm_SI_Woolf2021!$E$9:$E$93-BN$58)-63.1579*EXP(-0.19*Fperm_SI_Woolf2021!$E$9:$E$93)+63.1579*EXP(-0.19*BN$58))/(Fperm_SI_Woolf2021!$E$9:$E$93-BN$58))*(BN$58-Fperm_SI_Woolf2021!$E$9:$E$93)/10))) + Fperm_SI_Woolf2021!$G$9:$G$93*EXP(-Fperm_SI_Woolf2021!$J$9:$J$93*$C66*IF(BN$58=Fperm_SI_Woolf2021!$E$9:$E$93,1,EXP(LN((1.1*(Fperm_SI_Woolf2021!$E$9:$E$93-BN$58)-63.1579*EXP(-0.19*Fperm_SI_Woolf2021!$E$9:$E$93)+63.1579*EXP(-0.19*BN$58))/(Fperm_SI_Woolf2021!$E$9:$E$93-BN$58))*(BN$58-Fperm_SI_Woolf2021!$E$9:$E$93)/10))) + Fperm_SI_Woolf2021!$H$9:$H$93*EXP(-Fperm_SI_Woolf2021!$K$9:$K$93*$C66*IF(BN$58=Fperm_SI_Woolf2021!$E$9:$E$93,1,EXP(LN((1.1*(Fperm_SI_Woolf2021!$E$9:$E$93-BN$58)-63.1579*EXP(-0.19*Fperm_SI_Woolf2021!$E$9:$E$93)+63.1579*EXP(-0.19*BN$58))/(Fperm_SI_Woolf2021!$E$9:$E$93-BN$58))*(BN$58-Fperm_SI_Woolf2021!$E$9:$E$93)/10))),Fperm_SI_Woolf2021!$D$9:$D$93)*BN$57+INTERCEPT(Fperm_SI_Woolf2021!$F$9:$F$93*EXP(-Fperm_SI_Woolf2021!$I$9:$I$93*$C66*IF(BN$58=Fperm_SI_Woolf2021!$E$9:$E$93,1,EXP(LN((1.1*(Fperm_SI_Woolf2021!$E$9:$E$93-BN$58)-63.1579*EXP(-0.19*Fperm_SI_Woolf2021!$E$9:$E$93)+63.1579*EXP(-0.19*BN$58))/(Fperm_SI_Woolf2021!$E$9:$E$93-BN$58))*(BN$58-Fperm_SI_Woolf2021!$E$9:$E$93)/10))) + Fperm_SI_Woolf2021!$G$9:$G$93*EXP(-Fperm_SI_Woolf2021!$J$9:$J$93*$C66*IF(BN$58=Fperm_SI_Woolf2021!$E$9:$E$93,1,EXP(LN((1.1*(Fperm_SI_Woolf2021!$E$9:$E$93-BN$58)-63.1579*EXP(-0.19*Fperm_SI_Woolf2021!$E$9:$E$93)+63.1579*EXP(-0.19*BN$58))/(Fperm_SI_Woolf2021!$E$9:$E$93-BN$58))*(BN$58-Fperm_SI_Woolf2021!$E$9:$E$93)/10))) + Fperm_SI_Woolf2021!$H$9:$H$93*EXP(-Fperm_SI_Woolf2021!$K$9:$K$93*$C66*IF(BN$58=Fperm_SI_Woolf2021!$E$9:$E$93,1,EXP(LN((1.1*(Fperm_SI_Woolf2021!$E$9:$E$93-BN$58)-63.1579*EXP(-0.19*Fperm_SI_Woolf2021!$E$9:$E$93)+63.1579*EXP(-0.19*BN$58))/(Fperm_SI_Woolf2021!$E$9:$E$93-BN$58))*(BN$58-Fperm_SI_Woolf2021!$E$9:$E$93)/10))),Fperm_SI_Woolf2021!$D$9:$D$93))</f>
        <v>0.97320451847072931</v>
      </c>
      <c r="BO66" s="51" cm="1">
        <f t="array" ref="BO66">MIN(1,SLOPE(Fperm_SI_Woolf2021!$F$9:$F$93*EXP(-Fperm_SI_Woolf2021!$I$9:$I$93*$C66*IF(BO$58=Fperm_SI_Woolf2021!$E$9:$E$93,1,EXP(LN((1.1*(Fperm_SI_Woolf2021!$E$9:$E$93-BO$58)-63.1579*EXP(-0.19*Fperm_SI_Woolf2021!$E$9:$E$93)+63.1579*EXP(-0.19*BO$58))/(Fperm_SI_Woolf2021!$E$9:$E$93-BO$58))*(BO$58-Fperm_SI_Woolf2021!$E$9:$E$93)/10))) + Fperm_SI_Woolf2021!$G$9:$G$93*EXP(-Fperm_SI_Woolf2021!$J$9:$J$93*$C66*IF(BO$58=Fperm_SI_Woolf2021!$E$9:$E$93,1,EXP(LN((1.1*(Fperm_SI_Woolf2021!$E$9:$E$93-BO$58)-63.1579*EXP(-0.19*Fperm_SI_Woolf2021!$E$9:$E$93)+63.1579*EXP(-0.19*BO$58))/(Fperm_SI_Woolf2021!$E$9:$E$93-BO$58))*(BO$58-Fperm_SI_Woolf2021!$E$9:$E$93)/10))) + Fperm_SI_Woolf2021!$H$9:$H$93*EXP(-Fperm_SI_Woolf2021!$K$9:$K$93*$C66*IF(BO$58=Fperm_SI_Woolf2021!$E$9:$E$93,1,EXP(LN((1.1*(Fperm_SI_Woolf2021!$E$9:$E$93-BO$58)-63.1579*EXP(-0.19*Fperm_SI_Woolf2021!$E$9:$E$93)+63.1579*EXP(-0.19*BO$58))/(Fperm_SI_Woolf2021!$E$9:$E$93-BO$58))*(BO$58-Fperm_SI_Woolf2021!$E$9:$E$93)/10))),Fperm_SI_Woolf2021!$D$9:$D$93)*BO$57+INTERCEPT(Fperm_SI_Woolf2021!$F$9:$F$93*EXP(-Fperm_SI_Woolf2021!$I$9:$I$93*$C66*IF(BO$58=Fperm_SI_Woolf2021!$E$9:$E$93,1,EXP(LN((1.1*(Fperm_SI_Woolf2021!$E$9:$E$93-BO$58)-63.1579*EXP(-0.19*Fperm_SI_Woolf2021!$E$9:$E$93)+63.1579*EXP(-0.19*BO$58))/(Fperm_SI_Woolf2021!$E$9:$E$93-BO$58))*(BO$58-Fperm_SI_Woolf2021!$E$9:$E$93)/10))) + Fperm_SI_Woolf2021!$G$9:$G$93*EXP(-Fperm_SI_Woolf2021!$J$9:$J$93*$C66*IF(BO$58=Fperm_SI_Woolf2021!$E$9:$E$93,1,EXP(LN((1.1*(Fperm_SI_Woolf2021!$E$9:$E$93-BO$58)-63.1579*EXP(-0.19*Fperm_SI_Woolf2021!$E$9:$E$93)+63.1579*EXP(-0.19*BO$58))/(Fperm_SI_Woolf2021!$E$9:$E$93-BO$58))*(BO$58-Fperm_SI_Woolf2021!$E$9:$E$93)/10))) + Fperm_SI_Woolf2021!$H$9:$H$93*EXP(-Fperm_SI_Woolf2021!$K$9:$K$93*$C66*IF(BO$58=Fperm_SI_Woolf2021!$E$9:$E$93,1,EXP(LN((1.1*(Fperm_SI_Woolf2021!$E$9:$E$93-BO$58)-63.1579*EXP(-0.19*Fperm_SI_Woolf2021!$E$9:$E$93)+63.1579*EXP(-0.19*BO$58))/(Fperm_SI_Woolf2021!$E$9:$E$93-BO$58))*(BO$58-Fperm_SI_Woolf2021!$E$9:$E$93)/10))),Fperm_SI_Woolf2021!$D$9:$D$93))</f>
        <v>0.94217547021927572</v>
      </c>
      <c r="BP66" s="51" cm="1">
        <f t="array" ref="BP66">MIN(1,SLOPE(Fperm_SI_Woolf2021!$F$9:$F$93*EXP(-Fperm_SI_Woolf2021!$I$9:$I$93*$C66*IF(BP$58=Fperm_SI_Woolf2021!$E$9:$E$93,1,EXP(LN((1.1*(Fperm_SI_Woolf2021!$E$9:$E$93-BP$58)-63.1579*EXP(-0.19*Fperm_SI_Woolf2021!$E$9:$E$93)+63.1579*EXP(-0.19*BP$58))/(Fperm_SI_Woolf2021!$E$9:$E$93-BP$58))*(BP$58-Fperm_SI_Woolf2021!$E$9:$E$93)/10))) + Fperm_SI_Woolf2021!$G$9:$G$93*EXP(-Fperm_SI_Woolf2021!$J$9:$J$93*$C66*IF(BP$58=Fperm_SI_Woolf2021!$E$9:$E$93,1,EXP(LN((1.1*(Fperm_SI_Woolf2021!$E$9:$E$93-BP$58)-63.1579*EXP(-0.19*Fperm_SI_Woolf2021!$E$9:$E$93)+63.1579*EXP(-0.19*BP$58))/(Fperm_SI_Woolf2021!$E$9:$E$93-BP$58))*(BP$58-Fperm_SI_Woolf2021!$E$9:$E$93)/10))) + Fperm_SI_Woolf2021!$H$9:$H$93*EXP(-Fperm_SI_Woolf2021!$K$9:$K$93*$C66*IF(BP$58=Fperm_SI_Woolf2021!$E$9:$E$93,1,EXP(LN((1.1*(Fperm_SI_Woolf2021!$E$9:$E$93-BP$58)-63.1579*EXP(-0.19*Fperm_SI_Woolf2021!$E$9:$E$93)+63.1579*EXP(-0.19*BP$58))/(Fperm_SI_Woolf2021!$E$9:$E$93-BP$58))*(BP$58-Fperm_SI_Woolf2021!$E$9:$E$93)/10))),Fperm_SI_Woolf2021!$D$9:$D$93)*BP$57+INTERCEPT(Fperm_SI_Woolf2021!$F$9:$F$93*EXP(-Fperm_SI_Woolf2021!$I$9:$I$93*$C66*IF(BP$58=Fperm_SI_Woolf2021!$E$9:$E$93,1,EXP(LN((1.1*(Fperm_SI_Woolf2021!$E$9:$E$93-BP$58)-63.1579*EXP(-0.19*Fperm_SI_Woolf2021!$E$9:$E$93)+63.1579*EXP(-0.19*BP$58))/(Fperm_SI_Woolf2021!$E$9:$E$93-BP$58))*(BP$58-Fperm_SI_Woolf2021!$E$9:$E$93)/10))) + Fperm_SI_Woolf2021!$G$9:$G$93*EXP(-Fperm_SI_Woolf2021!$J$9:$J$93*$C66*IF(BP$58=Fperm_SI_Woolf2021!$E$9:$E$93,1,EXP(LN((1.1*(Fperm_SI_Woolf2021!$E$9:$E$93-BP$58)-63.1579*EXP(-0.19*Fperm_SI_Woolf2021!$E$9:$E$93)+63.1579*EXP(-0.19*BP$58))/(Fperm_SI_Woolf2021!$E$9:$E$93-BP$58))*(BP$58-Fperm_SI_Woolf2021!$E$9:$E$93)/10))) + Fperm_SI_Woolf2021!$H$9:$H$93*EXP(-Fperm_SI_Woolf2021!$K$9:$K$93*$C66*IF(BP$58=Fperm_SI_Woolf2021!$E$9:$E$93,1,EXP(LN((1.1*(Fperm_SI_Woolf2021!$E$9:$E$93-BP$58)-63.1579*EXP(-0.19*Fperm_SI_Woolf2021!$E$9:$E$93)+63.1579*EXP(-0.19*BP$58))/(Fperm_SI_Woolf2021!$E$9:$E$93-BP$58))*(BP$58-Fperm_SI_Woolf2021!$E$9:$E$93)/10))),Fperm_SI_Woolf2021!$D$9:$D$93))</f>
        <v>0.91114642196782203</v>
      </c>
      <c r="BQ66" s="51" cm="1">
        <f t="array" ref="BQ66">MIN(1,SLOPE(Fperm_SI_Woolf2021!$F$9:$F$93*EXP(-Fperm_SI_Woolf2021!$I$9:$I$93*$C66*IF(BQ$58=Fperm_SI_Woolf2021!$E$9:$E$93,1,EXP(LN((1.1*(Fperm_SI_Woolf2021!$E$9:$E$93-BQ$58)-63.1579*EXP(-0.19*Fperm_SI_Woolf2021!$E$9:$E$93)+63.1579*EXP(-0.19*BQ$58))/(Fperm_SI_Woolf2021!$E$9:$E$93-BQ$58))*(BQ$58-Fperm_SI_Woolf2021!$E$9:$E$93)/10))) + Fperm_SI_Woolf2021!$G$9:$G$93*EXP(-Fperm_SI_Woolf2021!$J$9:$J$93*$C66*IF(BQ$58=Fperm_SI_Woolf2021!$E$9:$E$93,1,EXP(LN((1.1*(Fperm_SI_Woolf2021!$E$9:$E$93-BQ$58)-63.1579*EXP(-0.19*Fperm_SI_Woolf2021!$E$9:$E$93)+63.1579*EXP(-0.19*BQ$58))/(Fperm_SI_Woolf2021!$E$9:$E$93-BQ$58))*(BQ$58-Fperm_SI_Woolf2021!$E$9:$E$93)/10))) + Fperm_SI_Woolf2021!$H$9:$H$93*EXP(-Fperm_SI_Woolf2021!$K$9:$K$93*$C66*IF(BQ$58=Fperm_SI_Woolf2021!$E$9:$E$93,1,EXP(LN((1.1*(Fperm_SI_Woolf2021!$E$9:$E$93-BQ$58)-63.1579*EXP(-0.19*Fperm_SI_Woolf2021!$E$9:$E$93)+63.1579*EXP(-0.19*BQ$58))/(Fperm_SI_Woolf2021!$E$9:$E$93-BQ$58))*(BQ$58-Fperm_SI_Woolf2021!$E$9:$E$93)/10))),Fperm_SI_Woolf2021!$D$9:$D$93)*BQ$57+INTERCEPT(Fperm_SI_Woolf2021!$F$9:$F$93*EXP(-Fperm_SI_Woolf2021!$I$9:$I$93*$C66*IF(BQ$58=Fperm_SI_Woolf2021!$E$9:$E$93,1,EXP(LN((1.1*(Fperm_SI_Woolf2021!$E$9:$E$93-BQ$58)-63.1579*EXP(-0.19*Fperm_SI_Woolf2021!$E$9:$E$93)+63.1579*EXP(-0.19*BQ$58))/(Fperm_SI_Woolf2021!$E$9:$E$93-BQ$58))*(BQ$58-Fperm_SI_Woolf2021!$E$9:$E$93)/10))) + Fperm_SI_Woolf2021!$G$9:$G$93*EXP(-Fperm_SI_Woolf2021!$J$9:$J$93*$C66*IF(BQ$58=Fperm_SI_Woolf2021!$E$9:$E$93,1,EXP(LN((1.1*(Fperm_SI_Woolf2021!$E$9:$E$93-BQ$58)-63.1579*EXP(-0.19*Fperm_SI_Woolf2021!$E$9:$E$93)+63.1579*EXP(-0.19*BQ$58))/(Fperm_SI_Woolf2021!$E$9:$E$93-BQ$58))*(BQ$58-Fperm_SI_Woolf2021!$E$9:$E$93)/10))) + Fperm_SI_Woolf2021!$H$9:$H$93*EXP(-Fperm_SI_Woolf2021!$K$9:$K$93*$C66*IF(BQ$58=Fperm_SI_Woolf2021!$E$9:$E$93,1,EXP(LN((1.1*(Fperm_SI_Woolf2021!$E$9:$E$93-BQ$58)-63.1579*EXP(-0.19*Fperm_SI_Woolf2021!$E$9:$E$93)+63.1579*EXP(-0.19*BQ$58))/(Fperm_SI_Woolf2021!$E$9:$E$93-BQ$58))*(BQ$58-Fperm_SI_Woolf2021!$E$9:$E$93)/10))),Fperm_SI_Woolf2021!$D$9:$D$93))</f>
        <v>0.88011737371636845</v>
      </c>
      <c r="BR66" s="51" cm="1">
        <f t="array" ref="BR66">MIN(1,SLOPE(Fperm_SI_Woolf2021!$F$9:$F$93*EXP(-Fperm_SI_Woolf2021!$I$9:$I$93*$C66*IF(BR$58=Fperm_SI_Woolf2021!$E$9:$E$93,1,EXP(LN((1.1*(Fperm_SI_Woolf2021!$E$9:$E$93-BR$58)-63.1579*EXP(-0.19*Fperm_SI_Woolf2021!$E$9:$E$93)+63.1579*EXP(-0.19*BR$58))/(Fperm_SI_Woolf2021!$E$9:$E$93-BR$58))*(BR$58-Fperm_SI_Woolf2021!$E$9:$E$93)/10))) + Fperm_SI_Woolf2021!$G$9:$G$93*EXP(-Fperm_SI_Woolf2021!$J$9:$J$93*$C66*IF(BR$58=Fperm_SI_Woolf2021!$E$9:$E$93,1,EXP(LN((1.1*(Fperm_SI_Woolf2021!$E$9:$E$93-BR$58)-63.1579*EXP(-0.19*Fperm_SI_Woolf2021!$E$9:$E$93)+63.1579*EXP(-0.19*BR$58))/(Fperm_SI_Woolf2021!$E$9:$E$93-BR$58))*(BR$58-Fperm_SI_Woolf2021!$E$9:$E$93)/10))) + Fperm_SI_Woolf2021!$H$9:$H$93*EXP(-Fperm_SI_Woolf2021!$K$9:$K$93*$C66*IF(BR$58=Fperm_SI_Woolf2021!$E$9:$E$93,1,EXP(LN((1.1*(Fperm_SI_Woolf2021!$E$9:$E$93-BR$58)-63.1579*EXP(-0.19*Fperm_SI_Woolf2021!$E$9:$E$93)+63.1579*EXP(-0.19*BR$58))/(Fperm_SI_Woolf2021!$E$9:$E$93-BR$58))*(BR$58-Fperm_SI_Woolf2021!$E$9:$E$93)/10))),Fperm_SI_Woolf2021!$D$9:$D$93)*BR$57+INTERCEPT(Fperm_SI_Woolf2021!$F$9:$F$93*EXP(-Fperm_SI_Woolf2021!$I$9:$I$93*$C66*IF(BR$58=Fperm_SI_Woolf2021!$E$9:$E$93,1,EXP(LN((1.1*(Fperm_SI_Woolf2021!$E$9:$E$93-BR$58)-63.1579*EXP(-0.19*Fperm_SI_Woolf2021!$E$9:$E$93)+63.1579*EXP(-0.19*BR$58))/(Fperm_SI_Woolf2021!$E$9:$E$93-BR$58))*(BR$58-Fperm_SI_Woolf2021!$E$9:$E$93)/10))) + Fperm_SI_Woolf2021!$G$9:$G$93*EXP(-Fperm_SI_Woolf2021!$J$9:$J$93*$C66*IF(BR$58=Fperm_SI_Woolf2021!$E$9:$E$93,1,EXP(LN((1.1*(Fperm_SI_Woolf2021!$E$9:$E$93-BR$58)-63.1579*EXP(-0.19*Fperm_SI_Woolf2021!$E$9:$E$93)+63.1579*EXP(-0.19*BR$58))/(Fperm_SI_Woolf2021!$E$9:$E$93-BR$58))*(BR$58-Fperm_SI_Woolf2021!$E$9:$E$93)/10))) + Fperm_SI_Woolf2021!$H$9:$H$93*EXP(-Fperm_SI_Woolf2021!$K$9:$K$93*$C66*IF(BR$58=Fperm_SI_Woolf2021!$E$9:$E$93,1,EXP(LN((1.1*(Fperm_SI_Woolf2021!$E$9:$E$93-BR$58)-63.1579*EXP(-0.19*Fperm_SI_Woolf2021!$E$9:$E$93)+63.1579*EXP(-0.19*BR$58))/(Fperm_SI_Woolf2021!$E$9:$E$93-BR$58))*(BR$58-Fperm_SI_Woolf2021!$E$9:$E$93)/10))),Fperm_SI_Woolf2021!$D$9:$D$93))</f>
        <v>0.84908832546491486</v>
      </c>
      <c r="BS66" s="51" cm="1">
        <f t="array" ref="BS66">MIN(1,SLOPE(Fperm_SI_Woolf2021!$F$9:$F$93*EXP(-Fperm_SI_Woolf2021!$I$9:$I$93*$C66*IF(BS$58=Fperm_SI_Woolf2021!$E$9:$E$93,1,EXP(LN((1.1*(Fperm_SI_Woolf2021!$E$9:$E$93-BS$58)-63.1579*EXP(-0.19*Fperm_SI_Woolf2021!$E$9:$E$93)+63.1579*EXP(-0.19*BS$58))/(Fperm_SI_Woolf2021!$E$9:$E$93-BS$58))*(BS$58-Fperm_SI_Woolf2021!$E$9:$E$93)/10))) + Fperm_SI_Woolf2021!$G$9:$G$93*EXP(-Fperm_SI_Woolf2021!$J$9:$J$93*$C66*IF(BS$58=Fperm_SI_Woolf2021!$E$9:$E$93,1,EXP(LN((1.1*(Fperm_SI_Woolf2021!$E$9:$E$93-BS$58)-63.1579*EXP(-0.19*Fperm_SI_Woolf2021!$E$9:$E$93)+63.1579*EXP(-0.19*BS$58))/(Fperm_SI_Woolf2021!$E$9:$E$93-BS$58))*(BS$58-Fperm_SI_Woolf2021!$E$9:$E$93)/10))) + Fperm_SI_Woolf2021!$H$9:$H$93*EXP(-Fperm_SI_Woolf2021!$K$9:$K$93*$C66*IF(BS$58=Fperm_SI_Woolf2021!$E$9:$E$93,1,EXP(LN((1.1*(Fperm_SI_Woolf2021!$E$9:$E$93-BS$58)-63.1579*EXP(-0.19*Fperm_SI_Woolf2021!$E$9:$E$93)+63.1579*EXP(-0.19*BS$58))/(Fperm_SI_Woolf2021!$E$9:$E$93-BS$58))*(BS$58-Fperm_SI_Woolf2021!$E$9:$E$93)/10))),Fperm_SI_Woolf2021!$D$9:$D$93)*BS$57+INTERCEPT(Fperm_SI_Woolf2021!$F$9:$F$93*EXP(-Fperm_SI_Woolf2021!$I$9:$I$93*$C66*IF(BS$58=Fperm_SI_Woolf2021!$E$9:$E$93,1,EXP(LN((1.1*(Fperm_SI_Woolf2021!$E$9:$E$93-BS$58)-63.1579*EXP(-0.19*Fperm_SI_Woolf2021!$E$9:$E$93)+63.1579*EXP(-0.19*BS$58))/(Fperm_SI_Woolf2021!$E$9:$E$93-BS$58))*(BS$58-Fperm_SI_Woolf2021!$E$9:$E$93)/10))) + Fperm_SI_Woolf2021!$G$9:$G$93*EXP(-Fperm_SI_Woolf2021!$J$9:$J$93*$C66*IF(BS$58=Fperm_SI_Woolf2021!$E$9:$E$93,1,EXP(LN((1.1*(Fperm_SI_Woolf2021!$E$9:$E$93-BS$58)-63.1579*EXP(-0.19*Fperm_SI_Woolf2021!$E$9:$E$93)+63.1579*EXP(-0.19*BS$58))/(Fperm_SI_Woolf2021!$E$9:$E$93-BS$58))*(BS$58-Fperm_SI_Woolf2021!$E$9:$E$93)/10))) + Fperm_SI_Woolf2021!$H$9:$H$93*EXP(-Fperm_SI_Woolf2021!$K$9:$K$93*$C66*IF(BS$58=Fperm_SI_Woolf2021!$E$9:$E$93,1,EXP(LN((1.1*(Fperm_SI_Woolf2021!$E$9:$E$93-BS$58)-63.1579*EXP(-0.19*Fperm_SI_Woolf2021!$E$9:$E$93)+63.1579*EXP(-0.19*BS$58))/(Fperm_SI_Woolf2021!$E$9:$E$93-BS$58))*(BS$58-Fperm_SI_Woolf2021!$E$9:$E$93)/10))),Fperm_SI_Woolf2021!$D$9:$D$93))</f>
        <v>0.81805927721346117</v>
      </c>
      <c r="BT66" s="51" cm="1">
        <f t="array" ref="BT66">MIN(1,SLOPE(Fperm_SI_Woolf2021!$F$9:$F$93*EXP(-Fperm_SI_Woolf2021!$I$9:$I$93*$C66*IF(BT$58=Fperm_SI_Woolf2021!$E$9:$E$93,1,EXP(LN((1.1*(Fperm_SI_Woolf2021!$E$9:$E$93-BT$58)-63.1579*EXP(-0.19*Fperm_SI_Woolf2021!$E$9:$E$93)+63.1579*EXP(-0.19*BT$58))/(Fperm_SI_Woolf2021!$E$9:$E$93-BT$58))*(BT$58-Fperm_SI_Woolf2021!$E$9:$E$93)/10))) + Fperm_SI_Woolf2021!$G$9:$G$93*EXP(-Fperm_SI_Woolf2021!$J$9:$J$93*$C66*IF(BT$58=Fperm_SI_Woolf2021!$E$9:$E$93,1,EXP(LN((1.1*(Fperm_SI_Woolf2021!$E$9:$E$93-BT$58)-63.1579*EXP(-0.19*Fperm_SI_Woolf2021!$E$9:$E$93)+63.1579*EXP(-0.19*BT$58))/(Fperm_SI_Woolf2021!$E$9:$E$93-BT$58))*(BT$58-Fperm_SI_Woolf2021!$E$9:$E$93)/10))) + Fperm_SI_Woolf2021!$H$9:$H$93*EXP(-Fperm_SI_Woolf2021!$K$9:$K$93*$C66*IF(BT$58=Fperm_SI_Woolf2021!$E$9:$E$93,1,EXP(LN((1.1*(Fperm_SI_Woolf2021!$E$9:$E$93-BT$58)-63.1579*EXP(-0.19*Fperm_SI_Woolf2021!$E$9:$E$93)+63.1579*EXP(-0.19*BT$58))/(Fperm_SI_Woolf2021!$E$9:$E$93-BT$58))*(BT$58-Fperm_SI_Woolf2021!$E$9:$E$93)/10))),Fperm_SI_Woolf2021!$D$9:$D$93)*BT$57+INTERCEPT(Fperm_SI_Woolf2021!$F$9:$F$93*EXP(-Fperm_SI_Woolf2021!$I$9:$I$93*$C66*IF(BT$58=Fperm_SI_Woolf2021!$E$9:$E$93,1,EXP(LN((1.1*(Fperm_SI_Woolf2021!$E$9:$E$93-BT$58)-63.1579*EXP(-0.19*Fperm_SI_Woolf2021!$E$9:$E$93)+63.1579*EXP(-0.19*BT$58))/(Fperm_SI_Woolf2021!$E$9:$E$93-BT$58))*(BT$58-Fperm_SI_Woolf2021!$E$9:$E$93)/10))) + Fperm_SI_Woolf2021!$G$9:$G$93*EXP(-Fperm_SI_Woolf2021!$J$9:$J$93*$C66*IF(BT$58=Fperm_SI_Woolf2021!$E$9:$E$93,1,EXP(LN((1.1*(Fperm_SI_Woolf2021!$E$9:$E$93-BT$58)-63.1579*EXP(-0.19*Fperm_SI_Woolf2021!$E$9:$E$93)+63.1579*EXP(-0.19*BT$58))/(Fperm_SI_Woolf2021!$E$9:$E$93-BT$58))*(BT$58-Fperm_SI_Woolf2021!$E$9:$E$93)/10))) + Fperm_SI_Woolf2021!$H$9:$H$93*EXP(-Fperm_SI_Woolf2021!$K$9:$K$93*$C66*IF(BT$58=Fperm_SI_Woolf2021!$E$9:$E$93,1,EXP(LN((1.1*(Fperm_SI_Woolf2021!$E$9:$E$93-BT$58)-63.1579*EXP(-0.19*Fperm_SI_Woolf2021!$E$9:$E$93)+63.1579*EXP(-0.19*BT$58))/(Fperm_SI_Woolf2021!$E$9:$E$93-BT$58))*(BT$58-Fperm_SI_Woolf2021!$E$9:$E$93)/10))),Fperm_SI_Woolf2021!$D$9:$D$93))</f>
        <v>0.78703022896200747</v>
      </c>
      <c r="BU66" s="51" cm="1">
        <f t="array" ref="BU66">MIN(1,SLOPE(Fperm_SI_Woolf2021!$F$9:$F$93*EXP(-Fperm_SI_Woolf2021!$I$9:$I$93*$C66*IF(BU$58=Fperm_SI_Woolf2021!$E$9:$E$93,1,EXP(LN((1.1*(Fperm_SI_Woolf2021!$E$9:$E$93-BU$58)-63.1579*EXP(-0.19*Fperm_SI_Woolf2021!$E$9:$E$93)+63.1579*EXP(-0.19*BU$58))/(Fperm_SI_Woolf2021!$E$9:$E$93-BU$58))*(BU$58-Fperm_SI_Woolf2021!$E$9:$E$93)/10))) + Fperm_SI_Woolf2021!$G$9:$G$93*EXP(-Fperm_SI_Woolf2021!$J$9:$J$93*$C66*IF(BU$58=Fperm_SI_Woolf2021!$E$9:$E$93,1,EXP(LN((1.1*(Fperm_SI_Woolf2021!$E$9:$E$93-BU$58)-63.1579*EXP(-0.19*Fperm_SI_Woolf2021!$E$9:$E$93)+63.1579*EXP(-0.19*BU$58))/(Fperm_SI_Woolf2021!$E$9:$E$93-BU$58))*(BU$58-Fperm_SI_Woolf2021!$E$9:$E$93)/10))) + Fperm_SI_Woolf2021!$H$9:$H$93*EXP(-Fperm_SI_Woolf2021!$K$9:$K$93*$C66*IF(BU$58=Fperm_SI_Woolf2021!$E$9:$E$93,1,EXP(LN((1.1*(Fperm_SI_Woolf2021!$E$9:$E$93-BU$58)-63.1579*EXP(-0.19*Fperm_SI_Woolf2021!$E$9:$E$93)+63.1579*EXP(-0.19*BU$58))/(Fperm_SI_Woolf2021!$E$9:$E$93-BU$58))*(BU$58-Fperm_SI_Woolf2021!$E$9:$E$93)/10))),Fperm_SI_Woolf2021!$D$9:$D$93)*BU$57+INTERCEPT(Fperm_SI_Woolf2021!$F$9:$F$93*EXP(-Fperm_SI_Woolf2021!$I$9:$I$93*$C66*IF(BU$58=Fperm_SI_Woolf2021!$E$9:$E$93,1,EXP(LN((1.1*(Fperm_SI_Woolf2021!$E$9:$E$93-BU$58)-63.1579*EXP(-0.19*Fperm_SI_Woolf2021!$E$9:$E$93)+63.1579*EXP(-0.19*BU$58))/(Fperm_SI_Woolf2021!$E$9:$E$93-BU$58))*(BU$58-Fperm_SI_Woolf2021!$E$9:$E$93)/10))) + Fperm_SI_Woolf2021!$G$9:$G$93*EXP(-Fperm_SI_Woolf2021!$J$9:$J$93*$C66*IF(BU$58=Fperm_SI_Woolf2021!$E$9:$E$93,1,EXP(LN((1.1*(Fperm_SI_Woolf2021!$E$9:$E$93-BU$58)-63.1579*EXP(-0.19*Fperm_SI_Woolf2021!$E$9:$E$93)+63.1579*EXP(-0.19*BU$58))/(Fperm_SI_Woolf2021!$E$9:$E$93-BU$58))*(BU$58-Fperm_SI_Woolf2021!$E$9:$E$93)/10))) + Fperm_SI_Woolf2021!$H$9:$H$93*EXP(-Fperm_SI_Woolf2021!$K$9:$K$93*$C66*IF(BU$58=Fperm_SI_Woolf2021!$E$9:$E$93,1,EXP(LN((1.1*(Fperm_SI_Woolf2021!$E$9:$E$93-BU$58)-63.1579*EXP(-0.19*Fperm_SI_Woolf2021!$E$9:$E$93)+63.1579*EXP(-0.19*BU$58))/(Fperm_SI_Woolf2021!$E$9:$E$93-BU$58))*(BU$58-Fperm_SI_Woolf2021!$E$9:$E$93)/10))),Fperm_SI_Woolf2021!$D$9:$D$93))</f>
        <v>0.756001180710554</v>
      </c>
      <c r="BV66" s="51" cm="1">
        <f t="array" ref="BV66">MIN(1,SLOPE(Fperm_SI_Woolf2021!$F$9:$F$93*EXP(-Fperm_SI_Woolf2021!$I$9:$I$93*$C66*IF(BV$58=Fperm_SI_Woolf2021!$E$9:$E$93,1,EXP(LN((1.1*(Fperm_SI_Woolf2021!$E$9:$E$93-BV$58)-63.1579*EXP(-0.19*Fperm_SI_Woolf2021!$E$9:$E$93)+63.1579*EXP(-0.19*BV$58))/(Fperm_SI_Woolf2021!$E$9:$E$93-BV$58))*(BV$58-Fperm_SI_Woolf2021!$E$9:$E$93)/10))) + Fperm_SI_Woolf2021!$G$9:$G$93*EXP(-Fperm_SI_Woolf2021!$J$9:$J$93*$C66*IF(BV$58=Fperm_SI_Woolf2021!$E$9:$E$93,1,EXP(LN((1.1*(Fperm_SI_Woolf2021!$E$9:$E$93-BV$58)-63.1579*EXP(-0.19*Fperm_SI_Woolf2021!$E$9:$E$93)+63.1579*EXP(-0.19*BV$58))/(Fperm_SI_Woolf2021!$E$9:$E$93-BV$58))*(BV$58-Fperm_SI_Woolf2021!$E$9:$E$93)/10))) + Fperm_SI_Woolf2021!$H$9:$H$93*EXP(-Fperm_SI_Woolf2021!$K$9:$K$93*$C66*IF(BV$58=Fperm_SI_Woolf2021!$E$9:$E$93,1,EXP(LN((1.1*(Fperm_SI_Woolf2021!$E$9:$E$93-BV$58)-63.1579*EXP(-0.19*Fperm_SI_Woolf2021!$E$9:$E$93)+63.1579*EXP(-0.19*BV$58))/(Fperm_SI_Woolf2021!$E$9:$E$93-BV$58))*(BV$58-Fperm_SI_Woolf2021!$E$9:$E$93)/10))),Fperm_SI_Woolf2021!$D$9:$D$93)*BV$57+INTERCEPT(Fperm_SI_Woolf2021!$F$9:$F$93*EXP(-Fperm_SI_Woolf2021!$I$9:$I$93*$C66*IF(BV$58=Fperm_SI_Woolf2021!$E$9:$E$93,1,EXP(LN((1.1*(Fperm_SI_Woolf2021!$E$9:$E$93-BV$58)-63.1579*EXP(-0.19*Fperm_SI_Woolf2021!$E$9:$E$93)+63.1579*EXP(-0.19*BV$58))/(Fperm_SI_Woolf2021!$E$9:$E$93-BV$58))*(BV$58-Fperm_SI_Woolf2021!$E$9:$E$93)/10))) + Fperm_SI_Woolf2021!$G$9:$G$93*EXP(-Fperm_SI_Woolf2021!$J$9:$J$93*$C66*IF(BV$58=Fperm_SI_Woolf2021!$E$9:$E$93,1,EXP(LN((1.1*(Fperm_SI_Woolf2021!$E$9:$E$93-BV$58)-63.1579*EXP(-0.19*Fperm_SI_Woolf2021!$E$9:$E$93)+63.1579*EXP(-0.19*BV$58))/(Fperm_SI_Woolf2021!$E$9:$E$93-BV$58))*(BV$58-Fperm_SI_Woolf2021!$E$9:$E$93)/10))) + Fperm_SI_Woolf2021!$H$9:$H$93*EXP(-Fperm_SI_Woolf2021!$K$9:$K$93*$C66*IF(BV$58=Fperm_SI_Woolf2021!$E$9:$E$93,1,EXP(LN((1.1*(Fperm_SI_Woolf2021!$E$9:$E$93-BV$58)-63.1579*EXP(-0.19*Fperm_SI_Woolf2021!$E$9:$E$93)+63.1579*EXP(-0.19*BV$58))/(Fperm_SI_Woolf2021!$E$9:$E$93-BV$58))*(BV$58-Fperm_SI_Woolf2021!$E$9:$E$93)/10))),Fperm_SI_Woolf2021!$D$9:$D$93))</f>
        <v>0.7249721324591003</v>
      </c>
      <c r="BW66" s="51" cm="1">
        <f t="array" ref="BW66">MIN(1,SLOPE(Fperm_SI_Woolf2021!$F$9:$F$93*EXP(-Fperm_SI_Woolf2021!$I$9:$I$93*$C66*IF(BW$58=Fperm_SI_Woolf2021!$E$9:$E$93,1,EXP(LN((1.1*(Fperm_SI_Woolf2021!$E$9:$E$93-BW$58)-63.1579*EXP(-0.19*Fperm_SI_Woolf2021!$E$9:$E$93)+63.1579*EXP(-0.19*BW$58))/(Fperm_SI_Woolf2021!$E$9:$E$93-BW$58))*(BW$58-Fperm_SI_Woolf2021!$E$9:$E$93)/10))) + Fperm_SI_Woolf2021!$G$9:$G$93*EXP(-Fperm_SI_Woolf2021!$J$9:$J$93*$C66*IF(BW$58=Fperm_SI_Woolf2021!$E$9:$E$93,1,EXP(LN((1.1*(Fperm_SI_Woolf2021!$E$9:$E$93-BW$58)-63.1579*EXP(-0.19*Fperm_SI_Woolf2021!$E$9:$E$93)+63.1579*EXP(-0.19*BW$58))/(Fperm_SI_Woolf2021!$E$9:$E$93-BW$58))*(BW$58-Fperm_SI_Woolf2021!$E$9:$E$93)/10))) + Fperm_SI_Woolf2021!$H$9:$H$93*EXP(-Fperm_SI_Woolf2021!$K$9:$K$93*$C66*IF(BW$58=Fperm_SI_Woolf2021!$E$9:$E$93,1,EXP(LN((1.1*(Fperm_SI_Woolf2021!$E$9:$E$93-BW$58)-63.1579*EXP(-0.19*Fperm_SI_Woolf2021!$E$9:$E$93)+63.1579*EXP(-0.19*BW$58))/(Fperm_SI_Woolf2021!$E$9:$E$93-BW$58))*(BW$58-Fperm_SI_Woolf2021!$E$9:$E$93)/10))),Fperm_SI_Woolf2021!$D$9:$D$93)*BW$57+INTERCEPT(Fperm_SI_Woolf2021!$F$9:$F$93*EXP(-Fperm_SI_Woolf2021!$I$9:$I$93*$C66*IF(BW$58=Fperm_SI_Woolf2021!$E$9:$E$93,1,EXP(LN((1.1*(Fperm_SI_Woolf2021!$E$9:$E$93-BW$58)-63.1579*EXP(-0.19*Fperm_SI_Woolf2021!$E$9:$E$93)+63.1579*EXP(-0.19*BW$58))/(Fperm_SI_Woolf2021!$E$9:$E$93-BW$58))*(BW$58-Fperm_SI_Woolf2021!$E$9:$E$93)/10))) + Fperm_SI_Woolf2021!$G$9:$G$93*EXP(-Fperm_SI_Woolf2021!$J$9:$J$93*$C66*IF(BW$58=Fperm_SI_Woolf2021!$E$9:$E$93,1,EXP(LN((1.1*(Fperm_SI_Woolf2021!$E$9:$E$93-BW$58)-63.1579*EXP(-0.19*Fperm_SI_Woolf2021!$E$9:$E$93)+63.1579*EXP(-0.19*BW$58))/(Fperm_SI_Woolf2021!$E$9:$E$93-BW$58))*(BW$58-Fperm_SI_Woolf2021!$E$9:$E$93)/10))) + Fperm_SI_Woolf2021!$H$9:$H$93*EXP(-Fperm_SI_Woolf2021!$K$9:$K$93*$C66*IF(BW$58=Fperm_SI_Woolf2021!$E$9:$E$93,1,EXP(LN((1.1*(Fperm_SI_Woolf2021!$E$9:$E$93-BW$58)-63.1579*EXP(-0.19*Fperm_SI_Woolf2021!$E$9:$E$93)+63.1579*EXP(-0.19*BW$58))/(Fperm_SI_Woolf2021!$E$9:$E$93-BW$58))*(BW$58-Fperm_SI_Woolf2021!$E$9:$E$93)/10))),Fperm_SI_Woolf2021!$D$9:$D$93))</f>
        <v>0.69394308420764661</v>
      </c>
      <c r="BX66" s="51" cm="1">
        <f t="array" ref="BX66">MIN(1,SLOPE(Fperm_SI_Woolf2021!$F$9:$F$93*EXP(-Fperm_SI_Woolf2021!$I$9:$I$93*$C66*IF(BX$58=Fperm_SI_Woolf2021!$E$9:$E$93,1,EXP(LN((1.1*(Fperm_SI_Woolf2021!$E$9:$E$93-BX$58)-63.1579*EXP(-0.19*Fperm_SI_Woolf2021!$E$9:$E$93)+63.1579*EXP(-0.19*BX$58))/(Fperm_SI_Woolf2021!$E$9:$E$93-BX$58))*(BX$58-Fperm_SI_Woolf2021!$E$9:$E$93)/10))) + Fperm_SI_Woolf2021!$G$9:$G$93*EXP(-Fperm_SI_Woolf2021!$J$9:$J$93*$C66*IF(BX$58=Fperm_SI_Woolf2021!$E$9:$E$93,1,EXP(LN((1.1*(Fperm_SI_Woolf2021!$E$9:$E$93-BX$58)-63.1579*EXP(-0.19*Fperm_SI_Woolf2021!$E$9:$E$93)+63.1579*EXP(-0.19*BX$58))/(Fperm_SI_Woolf2021!$E$9:$E$93-BX$58))*(BX$58-Fperm_SI_Woolf2021!$E$9:$E$93)/10))) + Fperm_SI_Woolf2021!$H$9:$H$93*EXP(-Fperm_SI_Woolf2021!$K$9:$K$93*$C66*IF(BX$58=Fperm_SI_Woolf2021!$E$9:$E$93,1,EXP(LN((1.1*(Fperm_SI_Woolf2021!$E$9:$E$93-BX$58)-63.1579*EXP(-0.19*Fperm_SI_Woolf2021!$E$9:$E$93)+63.1579*EXP(-0.19*BX$58))/(Fperm_SI_Woolf2021!$E$9:$E$93-BX$58))*(BX$58-Fperm_SI_Woolf2021!$E$9:$E$93)/10))),Fperm_SI_Woolf2021!$D$9:$D$93)*BX$57+INTERCEPT(Fperm_SI_Woolf2021!$F$9:$F$93*EXP(-Fperm_SI_Woolf2021!$I$9:$I$93*$C66*IF(BX$58=Fperm_SI_Woolf2021!$E$9:$E$93,1,EXP(LN((1.1*(Fperm_SI_Woolf2021!$E$9:$E$93-BX$58)-63.1579*EXP(-0.19*Fperm_SI_Woolf2021!$E$9:$E$93)+63.1579*EXP(-0.19*BX$58))/(Fperm_SI_Woolf2021!$E$9:$E$93-BX$58))*(BX$58-Fperm_SI_Woolf2021!$E$9:$E$93)/10))) + Fperm_SI_Woolf2021!$G$9:$G$93*EXP(-Fperm_SI_Woolf2021!$J$9:$J$93*$C66*IF(BX$58=Fperm_SI_Woolf2021!$E$9:$E$93,1,EXP(LN((1.1*(Fperm_SI_Woolf2021!$E$9:$E$93-BX$58)-63.1579*EXP(-0.19*Fperm_SI_Woolf2021!$E$9:$E$93)+63.1579*EXP(-0.19*BX$58))/(Fperm_SI_Woolf2021!$E$9:$E$93-BX$58))*(BX$58-Fperm_SI_Woolf2021!$E$9:$E$93)/10))) + Fperm_SI_Woolf2021!$H$9:$H$93*EXP(-Fperm_SI_Woolf2021!$K$9:$K$93*$C66*IF(BX$58=Fperm_SI_Woolf2021!$E$9:$E$93,1,EXP(LN((1.1*(Fperm_SI_Woolf2021!$E$9:$E$93-BX$58)-63.1579*EXP(-0.19*Fperm_SI_Woolf2021!$E$9:$E$93)+63.1579*EXP(-0.19*BX$58))/(Fperm_SI_Woolf2021!$E$9:$E$93-BX$58))*(BX$58-Fperm_SI_Woolf2021!$E$9:$E$93)/10))),Fperm_SI_Woolf2021!$D$9:$D$93))</f>
        <v>0.66291403595619292</v>
      </c>
      <c r="BY66" s="51" cm="1">
        <f t="array" ref="BY66">MIN(1,SLOPE(Fperm_SI_Woolf2021!$F$9:$F$93*EXP(-Fperm_SI_Woolf2021!$I$9:$I$93*$C66*IF(BY$58=Fperm_SI_Woolf2021!$E$9:$E$93,1,EXP(LN((1.1*(Fperm_SI_Woolf2021!$E$9:$E$93-BY$58)-63.1579*EXP(-0.19*Fperm_SI_Woolf2021!$E$9:$E$93)+63.1579*EXP(-0.19*BY$58))/(Fperm_SI_Woolf2021!$E$9:$E$93-BY$58))*(BY$58-Fperm_SI_Woolf2021!$E$9:$E$93)/10))) + Fperm_SI_Woolf2021!$G$9:$G$93*EXP(-Fperm_SI_Woolf2021!$J$9:$J$93*$C66*IF(BY$58=Fperm_SI_Woolf2021!$E$9:$E$93,1,EXP(LN((1.1*(Fperm_SI_Woolf2021!$E$9:$E$93-BY$58)-63.1579*EXP(-0.19*Fperm_SI_Woolf2021!$E$9:$E$93)+63.1579*EXP(-0.19*BY$58))/(Fperm_SI_Woolf2021!$E$9:$E$93-BY$58))*(BY$58-Fperm_SI_Woolf2021!$E$9:$E$93)/10))) + Fperm_SI_Woolf2021!$H$9:$H$93*EXP(-Fperm_SI_Woolf2021!$K$9:$K$93*$C66*IF(BY$58=Fperm_SI_Woolf2021!$E$9:$E$93,1,EXP(LN((1.1*(Fperm_SI_Woolf2021!$E$9:$E$93-BY$58)-63.1579*EXP(-0.19*Fperm_SI_Woolf2021!$E$9:$E$93)+63.1579*EXP(-0.19*BY$58))/(Fperm_SI_Woolf2021!$E$9:$E$93-BY$58))*(BY$58-Fperm_SI_Woolf2021!$E$9:$E$93)/10))),Fperm_SI_Woolf2021!$D$9:$D$93)*BY$57+INTERCEPT(Fperm_SI_Woolf2021!$F$9:$F$93*EXP(-Fperm_SI_Woolf2021!$I$9:$I$93*$C66*IF(BY$58=Fperm_SI_Woolf2021!$E$9:$E$93,1,EXP(LN((1.1*(Fperm_SI_Woolf2021!$E$9:$E$93-BY$58)-63.1579*EXP(-0.19*Fperm_SI_Woolf2021!$E$9:$E$93)+63.1579*EXP(-0.19*BY$58))/(Fperm_SI_Woolf2021!$E$9:$E$93-BY$58))*(BY$58-Fperm_SI_Woolf2021!$E$9:$E$93)/10))) + Fperm_SI_Woolf2021!$G$9:$G$93*EXP(-Fperm_SI_Woolf2021!$J$9:$J$93*$C66*IF(BY$58=Fperm_SI_Woolf2021!$E$9:$E$93,1,EXP(LN((1.1*(Fperm_SI_Woolf2021!$E$9:$E$93-BY$58)-63.1579*EXP(-0.19*Fperm_SI_Woolf2021!$E$9:$E$93)+63.1579*EXP(-0.19*BY$58))/(Fperm_SI_Woolf2021!$E$9:$E$93-BY$58))*(BY$58-Fperm_SI_Woolf2021!$E$9:$E$93)/10))) + Fperm_SI_Woolf2021!$H$9:$H$93*EXP(-Fperm_SI_Woolf2021!$K$9:$K$93*$C66*IF(BY$58=Fperm_SI_Woolf2021!$E$9:$E$93,1,EXP(LN((1.1*(Fperm_SI_Woolf2021!$E$9:$E$93-BY$58)-63.1579*EXP(-0.19*Fperm_SI_Woolf2021!$E$9:$E$93)+63.1579*EXP(-0.19*BY$58))/(Fperm_SI_Woolf2021!$E$9:$E$93-BY$58))*(BY$58-Fperm_SI_Woolf2021!$E$9:$E$93)/10))),Fperm_SI_Woolf2021!$D$9:$D$93))</f>
        <v>0.63188498770473922</v>
      </c>
      <c r="BZ66" s="51" cm="1">
        <f t="array" ref="BZ66">MIN(1,SLOPE(Fperm_SI_Woolf2021!$F$9:$F$93*EXP(-Fperm_SI_Woolf2021!$I$9:$I$93*$C66*IF(BZ$58=Fperm_SI_Woolf2021!$E$9:$E$93,1,EXP(LN((1.1*(Fperm_SI_Woolf2021!$E$9:$E$93-BZ$58)-63.1579*EXP(-0.19*Fperm_SI_Woolf2021!$E$9:$E$93)+63.1579*EXP(-0.19*BZ$58))/(Fperm_SI_Woolf2021!$E$9:$E$93-BZ$58))*(BZ$58-Fperm_SI_Woolf2021!$E$9:$E$93)/10))) + Fperm_SI_Woolf2021!$G$9:$G$93*EXP(-Fperm_SI_Woolf2021!$J$9:$J$93*$C66*IF(BZ$58=Fperm_SI_Woolf2021!$E$9:$E$93,1,EXP(LN((1.1*(Fperm_SI_Woolf2021!$E$9:$E$93-BZ$58)-63.1579*EXP(-0.19*Fperm_SI_Woolf2021!$E$9:$E$93)+63.1579*EXP(-0.19*BZ$58))/(Fperm_SI_Woolf2021!$E$9:$E$93-BZ$58))*(BZ$58-Fperm_SI_Woolf2021!$E$9:$E$93)/10))) + Fperm_SI_Woolf2021!$H$9:$H$93*EXP(-Fperm_SI_Woolf2021!$K$9:$K$93*$C66*IF(BZ$58=Fperm_SI_Woolf2021!$E$9:$E$93,1,EXP(LN((1.1*(Fperm_SI_Woolf2021!$E$9:$E$93-BZ$58)-63.1579*EXP(-0.19*Fperm_SI_Woolf2021!$E$9:$E$93)+63.1579*EXP(-0.19*BZ$58))/(Fperm_SI_Woolf2021!$E$9:$E$93-BZ$58))*(BZ$58-Fperm_SI_Woolf2021!$E$9:$E$93)/10))),Fperm_SI_Woolf2021!$D$9:$D$93)*BZ$57+INTERCEPT(Fperm_SI_Woolf2021!$F$9:$F$93*EXP(-Fperm_SI_Woolf2021!$I$9:$I$93*$C66*IF(BZ$58=Fperm_SI_Woolf2021!$E$9:$E$93,1,EXP(LN((1.1*(Fperm_SI_Woolf2021!$E$9:$E$93-BZ$58)-63.1579*EXP(-0.19*Fperm_SI_Woolf2021!$E$9:$E$93)+63.1579*EXP(-0.19*BZ$58))/(Fperm_SI_Woolf2021!$E$9:$E$93-BZ$58))*(BZ$58-Fperm_SI_Woolf2021!$E$9:$E$93)/10))) + Fperm_SI_Woolf2021!$G$9:$G$93*EXP(-Fperm_SI_Woolf2021!$J$9:$J$93*$C66*IF(BZ$58=Fperm_SI_Woolf2021!$E$9:$E$93,1,EXP(LN((1.1*(Fperm_SI_Woolf2021!$E$9:$E$93-BZ$58)-63.1579*EXP(-0.19*Fperm_SI_Woolf2021!$E$9:$E$93)+63.1579*EXP(-0.19*BZ$58))/(Fperm_SI_Woolf2021!$E$9:$E$93-BZ$58))*(BZ$58-Fperm_SI_Woolf2021!$E$9:$E$93)/10))) + Fperm_SI_Woolf2021!$H$9:$H$93*EXP(-Fperm_SI_Woolf2021!$K$9:$K$93*$C66*IF(BZ$58=Fperm_SI_Woolf2021!$E$9:$E$93,1,EXP(LN((1.1*(Fperm_SI_Woolf2021!$E$9:$E$93-BZ$58)-63.1579*EXP(-0.19*Fperm_SI_Woolf2021!$E$9:$E$93)+63.1579*EXP(-0.19*BZ$58))/(Fperm_SI_Woolf2021!$E$9:$E$93-BZ$58))*(BZ$58-Fperm_SI_Woolf2021!$E$9:$E$93)/10))),Fperm_SI_Woolf2021!$D$9:$D$93))</f>
        <v>0.60085593945328564</v>
      </c>
    </row>
    <row r="67" spans="3:78" x14ac:dyDescent="0.2">
      <c r="C67" s="48">
        <v>70</v>
      </c>
      <c r="D67" s="51" cm="1">
        <f t="array" ref="D67">MIN(1,SLOPE(Fperm_SI_Woolf2021!$F$9:$F$93*EXP(-Fperm_SI_Woolf2021!$I$9:$I$93*$C67*IF(D$58=Fperm_SI_Woolf2021!$E$9:$E$93,1,EXP(LN((1.1*(Fperm_SI_Woolf2021!$E$9:$E$93-D$58)-63.1579*EXP(-0.19*Fperm_SI_Woolf2021!$E$9:$E$93)+63.1579*EXP(-0.19*D$58))/(Fperm_SI_Woolf2021!$E$9:$E$93-D$58))*(D$58-Fperm_SI_Woolf2021!$E$9:$E$93)/10))) + Fperm_SI_Woolf2021!$G$9:$G$93*EXP(-Fperm_SI_Woolf2021!$J$9:$J$93*$C67*IF(D$58=Fperm_SI_Woolf2021!$E$9:$E$93,1,EXP(LN((1.1*(Fperm_SI_Woolf2021!$E$9:$E$93-D$58)-63.1579*EXP(-0.19*Fperm_SI_Woolf2021!$E$9:$E$93)+63.1579*EXP(-0.19*D$58))/(Fperm_SI_Woolf2021!$E$9:$E$93-D$58))*(D$58-Fperm_SI_Woolf2021!$E$9:$E$93)/10))) + Fperm_SI_Woolf2021!$H$9:$H$93*EXP(-Fperm_SI_Woolf2021!$K$9:$K$93*$C67*IF(D$58=Fperm_SI_Woolf2021!$E$9:$E$93,1,EXP(LN((1.1*(Fperm_SI_Woolf2021!$E$9:$E$93-D$58)-63.1579*EXP(-0.19*Fperm_SI_Woolf2021!$E$9:$E$93)+63.1579*EXP(-0.19*D$58))/(Fperm_SI_Woolf2021!$E$9:$E$93-D$58))*(D$58-Fperm_SI_Woolf2021!$E$9:$E$93)/10))),Fperm_SI_Woolf2021!$D$9:$D$93)*D$57+INTERCEPT(Fperm_SI_Woolf2021!$F$9:$F$93*EXP(-Fperm_SI_Woolf2021!$I$9:$I$93*$C67*IF(D$58=Fperm_SI_Woolf2021!$E$9:$E$93,1,EXP(LN((1.1*(Fperm_SI_Woolf2021!$E$9:$E$93-D$58)-63.1579*EXP(-0.19*Fperm_SI_Woolf2021!$E$9:$E$93)+63.1579*EXP(-0.19*D$58))/(Fperm_SI_Woolf2021!$E$9:$E$93-D$58))*(D$58-Fperm_SI_Woolf2021!$E$9:$E$93)/10))) + Fperm_SI_Woolf2021!$G$9:$G$93*EXP(-Fperm_SI_Woolf2021!$J$9:$J$93*$C67*IF(D$58=Fperm_SI_Woolf2021!$E$9:$E$93,1,EXP(LN((1.1*(Fperm_SI_Woolf2021!$E$9:$E$93-D$58)-63.1579*EXP(-0.19*Fperm_SI_Woolf2021!$E$9:$E$93)+63.1579*EXP(-0.19*D$58))/(Fperm_SI_Woolf2021!$E$9:$E$93-D$58))*(D$58-Fperm_SI_Woolf2021!$E$9:$E$93)/10))) + Fperm_SI_Woolf2021!$H$9:$H$93*EXP(-Fperm_SI_Woolf2021!$K$9:$K$93*$C67*IF(D$58=Fperm_SI_Woolf2021!$E$9:$E$93,1,EXP(LN((1.1*(Fperm_SI_Woolf2021!$E$9:$E$93-D$58)-63.1579*EXP(-0.19*Fperm_SI_Woolf2021!$E$9:$E$93)+63.1579*EXP(-0.19*D$58))/(Fperm_SI_Woolf2021!$E$9:$E$93-D$58))*(D$58-Fperm_SI_Woolf2021!$E$9:$E$93)/10))),Fperm_SI_Woolf2021!$D$9:$D$93))</f>
        <v>1</v>
      </c>
      <c r="E67" s="51" cm="1">
        <f t="array" ref="E67">MIN(1,SLOPE(Fperm_SI_Woolf2021!$F$9:$F$93*EXP(-Fperm_SI_Woolf2021!$I$9:$I$93*$C67*IF(E$58=Fperm_SI_Woolf2021!$E$9:$E$93,1,EXP(LN((1.1*(Fperm_SI_Woolf2021!$E$9:$E$93-E$58)-63.1579*EXP(-0.19*Fperm_SI_Woolf2021!$E$9:$E$93)+63.1579*EXP(-0.19*E$58))/(Fperm_SI_Woolf2021!$E$9:$E$93-E$58))*(E$58-Fperm_SI_Woolf2021!$E$9:$E$93)/10))) + Fperm_SI_Woolf2021!$G$9:$G$93*EXP(-Fperm_SI_Woolf2021!$J$9:$J$93*$C67*IF(E$58=Fperm_SI_Woolf2021!$E$9:$E$93,1,EXP(LN((1.1*(Fperm_SI_Woolf2021!$E$9:$E$93-E$58)-63.1579*EXP(-0.19*Fperm_SI_Woolf2021!$E$9:$E$93)+63.1579*EXP(-0.19*E$58))/(Fperm_SI_Woolf2021!$E$9:$E$93-E$58))*(E$58-Fperm_SI_Woolf2021!$E$9:$E$93)/10))) + Fperm_SI_Woolf2021!$H$9:$H$93*EXP(-Fperm_SI_Woolf2021!$K$9:$K$93*$C67*IF(E$58=Fperm_SI_Woolf2021!$E$9:$E$93,1,EXP(LN((1.1*(Fperm_SI_Woolf2021!$E$9:$E$93-E$58)-63.1579*EXP(-0.19*Fperm_SI_Woolf2021!$E$9:$E$93)+63.1579*EXP(-0.19*E$58))/(Fperm_SI_Woolf2021!$E$9:$E$93-E$58))*(E$58-Fperm_SI_Woolf2021!$E$9:$E$93)/10))),Fperm_SI_Woolf2021!$D$9:$D$93)*E$57+INTERCEPT(Fperm_SI_Woolf2021!$F$9:$F$93*EXP(-Fperm_SI_Woolf2021!$I$9:$I$93*$C67*IF(E$58=Fperm_SI_Woolf2021!$E$9:$E$93,1,EXP(LN((1.1*(Fperm_SI_Woolf2021!$E$9:$E$93-E$58)-63.1579*EXP(-0.19*Fperm_SI_Woolf2021!$E$9:$E$93)+63.1579*EXP(-0.19*E$58))/(Fperm_SI_Woolf2021!$E$9:$E$93-E$58))*(E$58-Fperm_SI_Woolf2021!$E$9:$E$93)/10))) + Fperm_SI_Woolf2021!$G$9:$G$93*EXP(-Fperm_SI_Woolf2021!$J$9:$J$93*$C67*IF(E$58=Fperm_SI_Woolf2021!$E$9:$E$93,1,EXP(LN((1.1*(Fperm_SI_Woolf2021!$E$9:$E$93-E$58)-63.1579*EXP(-0.19*Fperm_SI_Woolf2021!$E$9:$E$93)+63.1579*EXP(-0.19*E$58))/(Fperm_SI_Woolf2021!$E$9:$E$93-E$58))*(E$58-Fperm_SI_Woolf2021!$E$9:$E$93)/10))) + Fperm_SI_Woolf2021!$H$9:$H$93*EXP(-Fperm_SI_Woolf2021!$K$9:$K$93*$C67*IF(E$58=Fperm_SI_Woolf2021!$E$9:$E$93,1,EXP(LN((1.1*(Fperm_SI_Woolf2021!$E$9:$E$93-E$58)-63.1579*EXP(-0.19*Fperm_SI_Woolf2021!$E$9:$E$93)+63.1579*EXP(-0.19*E$58))/(Fperm_SI_Woolf2021!$E$9:$E$93-E$58))*(E$58-Fperm_SI_Woolf2021!$E$9:$E$93)/10))),Fperm_SI_Woolf2021!$D$9:$D$93))</f>
        <v>1</v>
      </c>
      <c r="F67" s="51" cm="1">
        <f t="array" ref="F67">MIN(1,SLOPE(Fperm_SI_Woolf2021!$F$9:$F$93*EXP(-Fperm_SI_Woolf2021!$I$9:$I$93*$C67*IF(F$58=Fperm_SI_Woolf2021!$E$9:$E$93,1,EXP(LN((1.1*(Fperm_SI_Woolf2021!$E$9:$E$93-F$58)-63.1579*EXP(-0.19*Fperm_SI_Woolf2021!$E$9:$E$93)+63.1579*EXP(-0.19*F$58))/(Fperm_SI_Woolf2021!$E$9:$E$93-F$58))*(F$58-Fperm_SI_Woolf2021!$E$9:$E$93)/10))) + Fperm_SI_Woolf2021!$G$9:$G$93*EXP(-Fperm_SI_Woolf2021!$J$9:$J$93*$C67*IF(F$58=Fperm_SI_Woolf2021!$E$9:$E$93,1,EXP(LN((1.1*(Fperm_SI_Woolf2021!$E$9:$E$93-F$58)-63.1579*EXP(-0.19*Fperm_SI_Woolf2021!$E$9:$E$93)+63.1579*EXP(-0.19*F$58))/(Fperm_SI_Woolf2021!$E$9:$E$93-F$58))*(F$58-Fperm_SI_Woolf2021!$E$9:$E$93)/10))) + Fperm_SI_Woolf2021!$H$9:$H$93*EXP(-Fperm_SI_Woolf2021!$K$9:$K$93*$C67*IF(F$58=Fperm_SI_Woolf2021!$E$9:$E$93,1,EXP(LN((1.1*(Fperm_SI_Woolf2021!$E$9:$E$93-F$58)-63.1579*EXP(-0.19*Fperm_SI_Woolf2021!$E$9:$E$93)+63.1579*EXP(-0.19*F$58))/(Fperm_SI_Woolf2021!$E$9:$E$93-F$58))*(F$58-Fperm_SI_Woolf2021!$E$9:$E$93)/10))),Fperm_SI_Woolf2021!$D$9:$D$93)*F$57+INTERCEPT(Fperm_SI_Woolf2021!$F$9:$F$93*EXP(-Fperm_SI_Woolf2021!$I$9:$I$93*$C67*IF(F$58=Fperm_SI_Woolf2021!$E$9:$E$93,1,EXP(LN((1.1*(Fperm_SI_Woolf2021!$E$9:$E$93-F$58)-63.1579*EXP(-0.19*Fperm_SI_Woolf2021!$E$9:$E$93)+63.1579*EXP(-0.19*F$58))/(Fperm_SI_Woolf2021!$E$9:$E$93-F$58))*(F$58-Fperm_SI_Woolf2021!$E$9:$E$93)/10))) + Fperm_SI_Woolf2021!$G$9:$G$93*EXP(-Fperm_SI_Woolf2021!$J$9:$J$93*$C67*IF(F$58=Fperm_SI_Woolf2021!$E$9:$E$93,1,EXP(LN((1.1*(Fperm_SI_Woolf2021!$E$9:$E$93-F$58)-63.1579*EXP(-0.19*Fperm_SI_Woolf2021!$E$9:$E$93)+63.1579*EXP(-0.19*F$58))/(Fperm_SI_Woolf2021!$E$9:$E$93-F$58))*(F$58-Fperm_SI_Woolf2021!$E$9:$E$93)/10))) + Fperm_SI_Woolf2021!$H$9:$H$93*EXP(-Fperm_SI_Woolf2021!$K$9:$K$93*$C67*IF(F$58=Fperm_SI_Woolf2021!$E$9:$E$93,1,EXP(LN((1.1*(Fperm_SI_Woolf2021!$E$9:$E$93-F$58)-63.1579*EXP(-0.19*Fperm_SI_Woolf2021!$E$9:$E$93)+63.1579*EXP(-0.19*F$58))/(Fperm_SI_Woolf2021!$E$9:$E$93-F$58))*(F$58-Fperm_SI_Woolf2021!$E$9:$E$93)/10))),Fperm_SI_Woolf2021!$D$9:$D$93))</f>
        <v>1</v>
      </c>
      <c r="G67" s="51" cm="1">
        <f t="array" ref="G67">MIN(1,SLOPE(Fperm_SI_Woolf2021!$F$9:$F$93*EXP(-Fperm_SI_Woolf2021!$I$9:$I$93*$C67*IF(G$58=Fperm_SI_Woolf2021!$E$9:$E$93,1,EXP(LN((1.1*(Fperm_SI_Woolf2021!$E$9:$E$93-G$58)-63.1579*EXP(-0.19*Fperm_SI_Woolf2021!$E$9:$E$93)+63.1579*EXP(-0.19*G$58))/(Fperm_SI_Woolf2021!$E$9:$E$93-G$58))*(G$58-Fperm_SI_Woolf2021!$E$9:$E$93)/10))) + Fperm_SI_Woolf2021!$G$9:$G$93*EXP(-Fperm_SI_Woolf2021!$J$9:$J$93*$C67*IF(G$58=Fperm_SI_Woolf2021!$E$9:$E$93,1,EXP(LN((1.1*(Fperm_SI_Woolf2021!$E$9:$E$93-G$58)-63.1579*EXP(-0.19*Fperm_SI_Woolf2021!$E$9:$E$93)+63.1579*EXP(-0.19*G$58))/(Fperm_SI_Woolf2021!$E$9:$E$93-G$58))*(G$58-Fperm_SI_Woolf2021!$E$9:$E$93)/10))) + Fperm_SI_Woolf2021!$H$9:$H$93*EXP(-Fperm_SI_Woolf2021!$K$9:$K$93*$C67*IF(G$58=Fperm_SI_Woolf2021!$E$9:$E$93,1,EXP(LN((1.1*(Fperm_SI_Woolf2021!$E$9:$E$93-G$58)-63.1579*EXP(-0.19*Fperm_SI_Woolf2021!$E$9:$E$93)+63.1579*EXP(-0.19*G$58))/(Fperm_SI_Woolf2021!$E$9:$E$93-G$58))*(G$58-Fperm_SI_Woolf2021!$E$9:$E$93)/10))),Fperm_SI_Woolf2021!$D$9:$D$93)*G$57+INTERCEPT(Fperm_SI_Woolf2021!$F$9:$F$93*EXP(-Fperm_SI_Woolf2021!$I$9:$I$93*$C67*IF(G$58=Fperm_SI_Woolf2021!$E$9:$E$93,1,EXP(LN((1.1*(Fperm_SI_Woolf2021!$E$9:$E$93-G$58)-63.1579*EXP(-0.19*Fperm_SI_Woolf2021!$E$9:$E$93)+63.1579*EXP(-0.19*G$58))/(Fperm_SI_Woolf2021!$E$9:$E$93-G$58))*(G$58-Fperm_SI_Woolf2021!$E$9:$E$93)/10))) + Fperm_SI_Woolf2021!$G$9:$G$93*EXP(-Fperm_SI_Woolf2021!$J$9:$J$93*$C67*IF(G$58=Fperm_SI_Woolf2021!$E$9:$E$93,1,EXP(LN((1.1*(Fperm_SI_Woolf2021!$E$9:$E$93-G$58)-63.1579*EXP(-0.19*Fperm_SI_Woolf2021!$E$9:$E$93)+63.1579*EXP(-0.19*G$58))/(Fperm_SI_Woolf2021!$E$9:$E$93-G$58))*(G$58-Fperm_SI_Woolf2021!$E$9:$E$93)/10))) + Fperm_SI_Woolf2021!$H$9:$H$93*EXP(-Fperm_SI_Woolf2021!$K$9:$K$93*$C67*IF(G$58=Fperm_SI_Woolf2021!$E$9:$E$93,1,EXP(LN((1.1*(Fperm_SI_Woolf2021!$E$9:$E$93-G$58)-63.1579*EXP(-0.19*Fperm_SI_Woolf2021!$E$9:$E$93)+63.1579*EXP(-0.19*G$58))/(Fperm_SI_Woolf2021!$E$9:$E$93-G$58))*(G$58-Fperm_SI_Woolf2021!$E$9:$E$93)/10))),Fperm_SI_Woolf2021!$D$9:$D$93))</f>
        <v>1</v>
      </c>
      <c r="H67" s="51" cm="1">
        <f t="array" ref="H67">MIN(1,SLOPE(Fperm_SI_Woolf2021!$F$9:$F$93*EXP(-Fperm_SI_Woolf2021!$I$9:$I$93*$C67*IF(H$58=Fperm_SI_Woolf2021!$E$9:$E$93,1,EXP(LN((1.1*(Fperm_SI_Woolf2021!$E$9:$E$93-H$58)-63.1579*EXP(-0.19*Fperm_SI_Woolf2021!$E$9:$E$93)+63.1579*EXP(-0.19*H$58))/(Fperm_SI_Woolf2021!$E$9:$E$93-H$58))*(H$58-Fperm_SI_Woolf2021!$E$9:$E$93)/10))) + Fperm_SI_Woolf2021!$G$9:$G$93*EXP(-Fperm_SI_Woolf2021!$J$9:$J$93*$C67*IF(H$58=Fperm_SI_Woolf2021!$E$9:$E$93,1,EXP(LN((1.1*(Fperm_SI_Woolf2021!$E$9:$E$93-H$58)-63.1579*EXP(-0.19*Fperm_SI_Woolf2021!$E$9:$E$93)+63.1579*EXP(-0.19*H$58))/(Fperm_SI_Woolf2021!$E$9:$E$93-H$58))*(H$58-Fperm_SI_Woolf2021!$E$9:$E$93)/10))) + Fperm_SI_Woolf2021!$H$9:$H$93*EXP(-Fperm_SI_Woolf2021!$K$9:$K$93*$C67*IF(H$58=Fperm_SI_Woolf2021!$E$9:$E$93,1,EXP(LN((1.1*(Fperm_SI_Woolf2021!$E$9:$E$93-H$58)-63.1579*EXP(-0.19*Fperm_SI_Woolf2021!$E$9:$E$93)+63.1579*EXP(-0.19*H$58))/(Fperm_SI_Woolf2021!$E$9:$E$93-H$58))*(H$58-Fperm_SI_Woolf2021!$E$9:$E$93)/10))),Fperm_SI_Woolf2021!$D$9:$D$93)*H$57+INTERCEPT(Fperm_SI_Woolf2021!$F$9:$F$93*EXP(-Fperm_SI_Woolf2021!$I$9:$I$93*$C67*IF(H$58=Fperm_SI_Woolf2021!$E$9:$E$93,1,EXP(LN((1.1*(Fperm_SI_Woolf2021!$E$9:$E$93-H$58)-63.1579*EXP(-0.19*Fperm_SI_Woolf2021!$E$9:$E$93)+63.1579*EXP(-0.19*H$58))/(Fperm_SI_Woolf2021!$E$9:$E$93-H$58))*(H$58-Fperm_SI_Woolf2021!$E$9:$E$93)/10))) + Fperm_SI_Woolf2021!$G$9:$G$93*EXP(-Fperm_SI_Woolf2021!$J$9:$J$93*$C67*IF(H$58=Fperm_SI_Woolf2021!$E$9:$E$93,1,EXP(LN((1.1*(Fperm_SI_Woolf2021!$E$9:$E$93-H$58)-63.1579*EXP(-0.19*Fperm_SI_Woolf2021!$E$9:$E$93)+63.1579*EXP(-0.19*H$58))/(Fperm_SI_Woolf2021!$E$9:$E$93-H$58))*(H$58-Fperm_SI_Woolf2021!$E$9:$E$93)/10))) + Fperm_SI_Woolf2021!$H$9:$H$93*EXP(-Fperm_SI_Woolf2021!$K$9:$K$93*$C67*IF(H$58=Fperm_SI_Woolf2021!$E$9:$E$93,1,EXP(LN((1.1*(Fperm_SI_Woolf2021!$E$9:$E$93-H$58)-63.1579*EXP(-0.19*Fperm_SI_Woolf2021!$E$9:$E$93)+63.1579*EXP(-0.19*H$58))/(Fperm_SI_Woolf2021!$E$9:$E$93-H$58))*(H$58-Fperm_SI_Woolf2021!$E$9:$E$93)/10))),Fperm_SI_Woolf2021!$D$9:$D$93))</f>
        <v>1</v>
      </c>
      <c r="I67" s="51" cm="1">
        <f t="array" ref="I67">MIN(1,SLOPE(Fperm_SI_Woolf2021!$F$9:$F$93*EXP(-Fperm_SI_Woolf2021!$I$9:$I$93*$C67*IF(I$58=Fperm_SI_Woolf2021!$E$9:$E$93,1,EXP(LN((1.1*(Fperm_SI_Woolf2021!$E$9:$E$93-I$58)-63.1579*EXP(-0.19*Fperm_SI_Woolf2021!$E$9:$E$93)+63.1579*EXP(-0.19*I$58))/(Fperm_SI_Woolf2021!$E$9:$E$93-I$58))*(I$58-Fperm_SI_Woolf2021!$E$9:$E$93)/10))) + Fperm_SI_Woolf2021!$G$9:$G$93*EXP(-Fperm_SI_Woolf2021!$J$9:$J$93*$C67*IF(I$58=Fperm_SI_Woolf2021!$E$9:$E$93,1,EXP(LN((1.1*(Fperm_SI_Woolf2021!$E$9:$E$93-I$58)-63.1579*EXP(-0.19*Fperm_SI_Woolf2021!$E$9:$E$93)+63.1579*EXP(-0.19*I$58))/(Fperm_SI_Woolf2021!$E$9:$E$93-I$58))*(I$58-Fperm_SI_Woolf2021!$E$9:$E$93)/10))) + Fperm_SI_Woolf2021!$H$9:$H$93*EXP(-Fperm_SI_Woolf2021!$K$9:$K$93*$C67*IF(I$58=Fperm_SI_Woolf2021!$E$9:$E$93,1,EXP(LN((1.1*(Fperm_SI_Woolf2021!$E$9:$E$93-I$58)-63.1579*EXP(-0.19*Fperm_SI_Woolf2021!$E$9:$E$93)+63.1579*EXP(-0.19*I$58))/(Fperm_SI_Woolf2021!$E$9:$E$93-I$58))*(I$58-Fperm_SI_Woolf2021!$E$9:$E$93)/10))),Fperm_SI_Woolf2021!$D$9:$D$93)*I$57+INTERCEPT(Fperm_SI_Woolf2021!$F$9:$F$93*EXP(-Fperm_SI_Woolf2021!$I$9:$I$93*$C67*IF(I$58=Fperm_SI_Woolf2021!$E$9:$E$93,1,EXP(LN((1.1*(Fperm_SI_Woolf2021!$E$9:$E$93-I$58)-63.1579*EXP(-0.19*Fperm_SI_Woolf2021!$E$9:$E$93)+63.1579*EXP(-0.19*I$58))/(Fperm_SI_Woolf2021!$E$9:$E$93-I$58))*(I$58-Fperm_SI_Woolf2021!$E$9:$E$93)/10))) + Fperm_SI_Woolf2021!$G$9:$G$93*EXP(-Fperm_SI_Woolf2021!$J$9:$J$93*$C67*IF(I$58=Fperm_SI_Woolf2021!$E$9:$E$93,1,EXP(LN((1.1*(Fperm_SI_Woolf2021!$E$9:$E$93-I$58)-63.1579*EXP(-0.19*Fperm_SI_Woolf2021!$E$9:$E$93)+63.1579*EXP(-0.19*I$58))/(Fperm_SI_Woolf2021!$E$9:$E$93-I$58))*(I$58-Fperm_SI_Woolf2021!$E$9:$E$93)/10))) + Fperm_SI_Woolf2021!$H$9:$H$93*EXP(-Fperm_SI_Woolf2021!$K$9:$K$93*$C67*IF(I$58=Fperm_SI_Woolf2021!$E$9:$E$93,1,EXP(LN((1.1*(Fperm_SI_Woolf2021!$E$9:$E$93-I$58)-63.1579*EXP(-0.19*Fperm_SI_Woolf2021!$E$9:$E$93)+63.1579*EXP(-0.19*I$58))/(Fperm_SI_Woolf2021!$E$9:$E$93-I$58))*(I$58-Fperm_SI_Woolf2021!$E$9:$E$93)/10))),Fperm_SI_Woolf2021!$D$9:$D$93))</f>
        <v>1</v>
      </c>
      <c r="J67" s="51" cm="1">
        <f t="array" ref="J67">MIN(1,SLOPE(Fperm_SI_Woolf2021!$F$9:$F$93*EXP(-Fperm_SI_Woolf2021!$I$9:$I$93*$C67*IF(J$58=Fperm_SI_Woolf2021!$E$9:$E$93,1,EXP(LN((1.1*(Fperm_SI_Woolf2021!$E$9:$E$93-J$58)-63.1579*EXP(-0.19*Fperm_SI_Woolf2021!$E$9:$E$93)+63.1579*EXP(-0.19*J$58))/(Fperm_SI_Woolf2021!$E$9:$E$93-J$58))*(J$58-Fperm_SI_Woolf2021!$E$9:$E$93)/10))) + Fperm_SI_Woolf2021!$G$9:$G$93*EXP(-Fperm_SI_Woolf2021!$J$9:$J$93*$C67*IF(J$58=Fperm_SI_Woolf2021!$E$9:$E$93,1,EXP(LN((1.1*(Fperm_SI_Woolf2021!$E$9:$E$93-J$58)-63.1579*EXP(-0.19*Fperm_SI_Woolf2021!$E$9:$E$93)+63.1579*EXP(-0.19*J$58))/(Fperm_SI_Woolf2021!$E$9:$E$93-J$58))*(J$58-Fperm_SI_Woolf2021!$E$9:$E$93)/10))) + Fperm_SI_Woolf2021!$H$9:$H$93*EXP(-Fperm_SI_Woolf2021!$K$9:$K$93*$C67*IF(J$58=Fperm_SI_Woolf2021!$E$9:$E$93,1,EXP(LN((1.1*(Fperm_SI_Woolf2021!$E$9:$E$93-J$58)-63.1579*EXP(-0.19*Fperm_SI_Woolf2021!$E$9:$E$93)+63.1579*EXP(-0.19*J$58))/(Fperm_SI_Woolf2021!$E$9:$E$93-J$58))*(J$58-Fperm_SI_Woolf2021!$E$9:$E$93)/10))),Fperm_SI_Woolf2021!$D$9:$D$93)*J$57+INTERCEPT(Fperm_SI_Woolf2021!$F$9:$F$93*EXP(-Fperm_SI_Woolf2021!$I$9:$I$93*$C67*IF(J$58=Fperm_SI_Woolf2021!$E$9:$E$93,1,EXP(LN((1.1*(Fperm_SI_Woolf2021!$E$9:$E$93-J$58)-63.1579*EXP(-0.19*Fperm_SI_Woolf2021!$E$9:$E$93)+63.1579*EXP(-0.19*J$58))/(Fperm_SI_Woolf2021!$E$9:$E$93-J$58))*(J$58-Fperm_SI_Woolf2021!$E$9:$E$93)/10))) + Fperm_SI_Woolf2021!$G$9:$G$93*EXP(-Fperm_SI_Woolf2021!$J$9:$J$93*$C67*IF(J$58=Fperm_SI_Woolf2021!$E$9:$E$93,1,EXP(LN((1.1*(Fperm_SI_Woolf2021!$E$9:$E$93-J$58)-63.1579*EXP(-0.19*Fperm_SI_Woolf2021!$E$9:$E$93)+63.1579*EXP(-0.19*J$58))/(Fperm_SI_Woolf2021!$E$9:$E$93-J$58))*(J$58-Fperm_SI_Woolf2021!$E$9:$E$93)/10))) + Fperm_SI_Woolf2021!$H$9:$H$93*EXP(-Fperm_SI_Woolf2021!$K$9:$K$93*$C67*IF(J$58=Fperm_SI_Woolf2021!$E$9:$E$93,1,EXP(LN((1.1*(Fperm_SI_Woolf2021!$E$9:$E$93-J$58)-63.1579*EXP(-0.19*Fperm_SI_Woolf2021!$E$9:$E$93)+63.1579*EXP(-0.19*J$58))/(Fperm_SI_Woolf2021!$E$9:$E$93-J$58))*(J$58-Fperm_SI_Woolf2021!$E$9:$E$93)/10))),Fperm_SI_Woolf2021!$D$9:$D$93))</f>
        <v>0.98027493927745635</v>
      </c>
      <c r="K67" s="51" cm="1">
        <f t="array" ref="K67">MIN(1,SLOPE(Fperm_SI_Woolf2021!$F$9:$F$93*EXP(-Fperm_SI_Woolf2021!$I$9:$I$93*$C67*IF(K$58=Fperm_SI_Woolf2021!$E$9:$E$93,1,EXP(LN((1.1*(Fperm_SI_Woolf2021!$E$9:$E$93-K$58)-63.1579*EXP(-0.19*Fperm_SI_Woolf2021!$E$9:$E$93)+63.1579*EXP(-0.19*K$58))/(Fperm_SI_Woolf2021!$E$9:$E$93-K$58))*(K$58-Fperm_SI_Woolf2021!$E$9:$E$93)/10))) + Fperm_SI_Woolf2021!$G$9:$G$93*EXP(-Fperm_SI_Woolf2021!$J$9:$J$93*$C67*IF(K$58=Fperm_SI_Woolf2021!$E$9:$E$93,1,EXP(LN((1.1*(Fperm_SI_Woolf2021!$E$9:$E$93-K$58)-63.1579*EXP(-0.19*Fperm_SI_Woolf2021!$E$9:$E$93)+63.1579*EXP(-0.19*K$58))/(Fperm_SI_Woolf2021!$E$9:$E$93-K$58))*(K$58-Fperm_SI_Woolf2021!$E$9:$E$93)/10))) + Fperm_SI_Woolf2021!$H$9:$H$93*EXP(-Fperm_SI_Woolf2021!$K$9:$K$93*$C67*IF(K$58=Fperm_SI_Woolf2021!$E$9:$E$93,1,EXP(LN((1.1*(Fperm_SI_Woolf2021!$E$9:$E$93-K$58)-63.1579*EXP(-0.19*Fperm_SI_Woolf2021!$E$9:$E$93)+63.1579*EXP(-0.19*K$58))/(Fperm_SI_Woolf2021!$E$9:$E$93-K$58))*(K$58-Fperm_SI_Woolf2021!$E$9:$E$93)/10))),Fperm_SI_Woolf2021!$D$9:$D$93)*K$57+INTERCEPT(Fperm_SI_Woolf2021!$F$9:$F$93*EXP(-Fperm_SI_Woolf2021!$I$9:$I$93*$C67*IF(K$58=Fperm_SI_Woolf2021!$E$9:$E$93,1,EXP(LN((1.1*(Fperm_SI_Woolf2021!$E$9:$E$93-K$58)-63.1579*EXP(-0.19*Fperm_SI_Woolf2021!$E$9:$E$93)+63.1579*EXP(-0.19*K$58))/(Fperm_SI_Woolf2021!$E$9:$E$93-K$58))*(K$58-Fperm_SI_Woolf2021!$E$9:$E$93)/10))) + Fperm_SI_Woolf2021!$G$9:$G$93*EXP(-Fperm_SI_Woolf2021!$J$9:$J$93*$C67*IF(K$58=Fperm_SI_Woolf2021!$E$9:$E$93,1,EXP(LN((1.1*(Fperm_SI_Woolf2021!$E$9:$E$93-K$58)-63.1579*EXP(-0.19*Fperm_SI_Woolf2021!$E$9:$E$93)+63.1579*EXP(-0.19*K$58))/(Fperm_SI_Woolf2021!$E$9:$E$93-K$58))*(K$58-Fperm_SI_Woolf2021!$E$9:$E$93)/10))) + Fperm_SI_Woolf2021!$H$9:$H$93*EXP(-Fperm_SI_Woolf2021!$K$9:$K$93*$C67*IF(K$58=Fperm_SI_Woolf2021!$E$9:$E$93,1,EXP(LN((1.1*(Fperm_SI_Woolf2021!$E$9:$E$93-K$58)-63.1579*EXP(-0.19*Fperm_SI_Woolf2021!$E$9:$E$93)+63.1579*EXP(-0.19*K$58))/(Fperm_SI_Woolf2021!$E$9:$E$93-K$58))*(K$58-Fperm_SI_Woolf2021!$E$9:$E$93)/10))),Fperm_SI_Woolf2021!$D$9:$D$93))</f>
        <v>0.9602428502529281</v>
      </c>
      <c r="L67" s="51" cm="1">
        <f t="array" ref="L67">MIN(1,SLOPE(Fperm_SI_Woolf2021!$F$9:$F$93*EXP(-Fperm_SI_Woolf2021!$I$9:$I$93*$C67*IF(L$58=Fperm_SI_Woolf2021!$E$9:$E$93,1,EXP(LN((1.1*(Fperm_SI_Woolf2021!$E$9:$E$93-L$58)-63.1579*EXP(-0.19*Fperm_SI_Woolf2021!$E$9:$E$93)+63.1579*EXP(-0.19*L$58))/(Fperm_SI_Woolf2021!$E$9:$E$93-L$58))*(L$58-Fperm_SI_Woolf2021!$E$9:$E$93)/10))) + Fperm_SI_Woolf2021!$G$9:$G$93*EXP(-Fperm_SI_Woolf2021!$J$9:$J$93*$C67*IF(L$58=Fperm_SI_Woolf2021!$E$9:$E$93,1,EXP(LN((1.1*(Fperm_SI_Woolf2021!$E$9:$E$93-L$58)-63.1579*EXP(-0.19*Fperm_SI_Woolf2021!$E$9:$E$93)+63.1579*EXP(-0.19*L$58))/(Fperm_SI_Woolf2021!$E$9:$E$93-L$58))*(L$58-Fperm_SI_Woolf2021!$E$9:$E$93)/10))) + Fperm_SI_Woolf2021!$H$9:$H$93*EXP(-Fperm_SI_Woolf2021!$K$9:$K$93*$C67*IF(L$58=Fperm_SI_Woolf2021!$E$9:$E$93,1,EXP(LN((1.1*(Fperm_SI_Woolf2021!$E$9:$E$93-L$58)-63.1579*EXP(-0.19*Fperm_SI_Woolf2021!$E$9:$E$93)+63.1579*EXP(-0.19*L$58))/(Fperm_SI_Woolf2021!$E$9:$E$93-L$58))*(L$58-Fperm_SI_Woolf2021!$E$9:$E$93)/10))),Fperm_SI_Woolf2021!$D$9:$D$93)*L$57+INTERCEPT(Fperm_SI_Woolf2021!$F$9:$F$93*EXP(-Fperm_SI_Woolf2021!$I$9:$I$93*$C67*IF(L$58=Fperm_SI_Woolf2021!$E$9:$E$93,1,EXP(LN((1.1*(Fperm_SI_Woolf2021!$E$9:$E$93-L$58)-63.1579*EXP(-0.19*Fperm_SI_Woolf2021!$E$9:$E$93)+63.1579*EXP(-0.19*L$58))/(Fperm_SI_Woolf2021!$E$9:$E$93-L$58))*(L$58-Fperm_SI_Woolf2021!$E$9:$E$93)/10))) + Fperm_SI_Woolf2021!$G$9:$G$93*EXP(-Fperm_SI_Woolf2021!$J$9:$J$93*$C67*IF(L$58=Fperm_SI_Woolf2021!$E$9:$E$93,1,EXP(LN((1.1*(Fperm_SI_Woolf2021!$E$9:$E$93-L$58)-63.1579*EXP(-0.19*Fperm_SI_Woolf2021!$E$9:$E$93)+63.1579*EXP(-0.19*L$58))/(Fperm_SI_Woolf2021!$E$9:$E$93-L$58))*(L$58-Fperm_SI_Woolf2021!$E$9:$E$93)/10))) + Fperm_SI_Woolf2021!$H$9:$H$93*EXP(-Fperm_SI_Woolf2021!$K$9:$K$93*$C67*IF(L$58=Fperm_SI_Woolf2021!$E$9:$E$93,1,EXP(LN((1.1*(Fperm_SI_Woolf2021!$E$9:$E$93-L$58)-63.1579*EXP(-0.19*Fperm_SI_Woolf2021!$E$9:$E$93)+63.1579*EXP(-0.19*L$58))/(Fperm_SI_Woolf2021!$E$9:$E$93-L$58))*(L$58-Fperm_SI_Woolf2021!$E$9:$E$93)/10))),Fperm_SI_Woolf2021!$D$9:$D$93))</f>
        <v>0.94021076122839997</v>
      </c>
      <c r="M67" s="51" cm="1">
        <f t="array" ref="M67">MIN(1,SLOPE(Fperm_SI_Woolf2021!$F$9:$F$93*EXP(-Fperm_SI_Woolf2021!$I$9:$I$93*$C67*IF(M$58=Fperm_SI_Woolf2021!$E$9:$E$93,1,EXP(LN((1.1*(Fperm_SI_Woolf2021!$E$9:$E$93-M$58)-63.1579*EXP(-0.19*Fperm_SI_Woolf2021!$E$9:$E$93)+63.1579*EXP(-0.19*M$58))/(Fperm_SI_Woolf2021!$E$9:$E$93-M$58))*(M$58-Fperm_SI_Woolf2021!$E$9:$E$93)/10))) + Fperm_SI_Woolf2021!$G$9:$G$93*EXP(-Fperm_SI_Woolf2021!$J$9:$J$93*$C67*IF(M$58=Fperm_SI_Woolf2021!$E$9:$E$93,1,EXP(LN((1.1*(Fperm_SI_Woolf2021!$E$9:$E$93-M$58)-63.1579*EXP(-0.19*Fperm_SI_Woolf2021!$E$9:$E$93)+63.1579*EXP(-0.19*M$58))/(Fperm_SI_Woolf2021!$E$9:$E$93-M$58))*(M$58-Fperm_SI_Woolf2021!$E$9:$E$93)/10))) + Fperm_SI_Woolf2021!$H$9:$H$93*EXP(-Fperm_SI_Woolf2021!$K$9:$K$93*$C67*IF(M$58=Fperm_SI_Woolf2021!$E$9:$E$93,1,EXP(LN((1.1*(Fperm_SI_Woolf2021!$E$9:$E$93-M$58)-63.1579*EXP(-0.19*Fperm_SI_Woolf2021!$E$9:$E$93)+63.1579*EXP(-0.19*M$58))/(Fperm_SI_Woolf2021!$E$9:$E$93-M$58))*(M$58-Fperm_SI_Woolf2021!$E$9:$E$93)/10))),Fperm_SI_Woolf2021!$D$9:$D$93)*M$57+INTERCEPT(Fperm_SI_Woolf2021!$F$9:$F$93*EXP(-Fperm_SI_Woolf2021!$I$9:$I$93*$C67*IF(M$58=Fperm_SI_Woolf2021!$E$9:$E$93,1,EXP(LN((1.1*(Fperm_SI_Woolf2021!$E$9:$E$93-M$58)-63.1579*EXP(-0.19*Fperm_SI_Woolf2021!$E$9:$E$93)+63.1579*EXP(-0.19*M$58))/(Fperm_SI_Woolf2021!$E$9:$E$93-M$58))*(M$58-Fperm_SI_Woolf2021!$E$9:$E$93)/10))) + Fperm_SI_Woolf2021!$G$9:$G$93*EXP(-Fperm_SI_Woolf2021!$J$9:$J$93*$C67*IF(M$58=Fperm_SI_Woolf2021!$E$9:$E$93,1,EXP(LN((1.1*(Fperm_SI_Woolf2021!$E$9:$E$93-M$58)-63.1579*EXP(-0.19*Fperm_SI_Woolf2021!$E$9:$E$93)+63.1579*EXP(-0.19*M$58))/(Fperm_SI_Woolf2021!$E$9:$E$93-M$58))*(M$58-Fperm_SI_Woolf2021!$E$9:$E$93)/10))) + Fperm_SI_Woolf2021!$H$9:$H$93*EXP(-Fperm_SI_Woolf2021!$K$9:$K$93*$C67*IF(M$58=Fperm_SI_Woolf2021!$E$9:$E$93,1,EXP(LN((1.1*(Fperm_SI_Woolf2021!$E$9:$E$93-M$58)-63.1579*EXP(-0.19*Fperm_SI_Woolf2021!$E$9:$E$93)+63.1579*EXP(-0.19*M$58))/(Fperm_SI_Woolf2021!$E$9:$E$93-M$58))*(M$58-Fperm_SI_Woolf2021!$E$9:$E$93)/10))),Fperm_SI_Woolf2021!$D$9:$D$93))</f>
        <v>0.92017867220387184</v>
      </c>
      <c r="N67" s="51" cm="1">
        <f t="array" ref="N67">MIN(1,SLOPE(Fperm_SI_Woolf2021!$F$9:$F$93*EXP(-Fperm_SI_Woolf2021!$I$9:$I$93*$C67*IF(N$58=Fperm_SI_Woolf2021!$E$9:$E$93,1,EXP(LN((1.1*(Fperm_SI_Woolf2021!$E$9:$E$93-N$58)-63.1579*EXP(-0.19*Fperm_SI_Woolf2021!$E$9:$E$93)+63.1579*EXP(-0.19*N$58))/(Fperm_SI_Woolf2021!$E$9:$E$93-N$58))*(N$58-Fperm_SI_Woolf2021!$E$9:$E$93)/10))) + Fperm_SI_Woolf2021!$G$9:$G$93*EXP(-Fperm_SI_Woolf2021!$J$9:$J$93*$C67*IF(N$58=Fperm_SI_Woolf2021!$E$9:$E$93,1,EXP(LN((1.1*(Fperm_SI_Woolf2021!$E$9:$E$93-N$58)-63.1579*EXP(-0.19*Fperm_SI_Woolf2021!$E$9:$E$93)+63.1579*EXP(-0.19*N$58))/(Fperm_SI_Woolf2021!$E$9:$E$93-N$58))*(N$58-Fperm_SI_Woolf2021!$E$9:$E$93)/10))) + Fperm_SI_Woolf2021!$H$9:$H$93*EXP(-Fperm_SI_Woolf2021!$K$9:$K$93*$C67*IF(N$58=Fperm_SI_Woolf2021!$E$9:$E$93,1,EXP(LN((1.1*(Fperm_SI_Woolf2021!$E$9:$E$93-N$58)-63.1579*EXP(-0.19*Fperm_SI_Woolf2021!$E$9:$E$93)+63.1579*EXP(-0.19*N$58))/(Fperm_SI_Woolf2021!$E$9:$E$93-N$58))*(N$58-Fperm_SI_Woolf2021!$E$9:$E$93)/10))),Fperm_SI_Woolf2021!$D$9:$D$93)*N$57+INTERCEPT(Fperm_SI_Woolf2021!$F$9:$F$93*EXP(-Fperm_SI_Woolf2021!$I$9:$I$93*$C67*IF(N$58=Fperm_SI_Woolf2021!$E$9:$E$93,1,EXP(LN((1.1*(Fperm_SI_Woolf2021!$E$9:$E$93-N$58)-63.1579*EXP(-0.19*Fperm_SI_Woolf2021!$E$9:$E$93)+63.1579*EXP(-0.19*N$58))/(Fperm_SI_Woolf2021!$E$9:$E$93-N$58))*(N$58-Fperm_SI_Woolf2021!$E$9:$E$93)/10))) + Fperm_SI_Woolf2021!$G$9:$G$93*EXP(-Fperm_SI_Woolf2021!$J$9:$J$93*$C67*IF(N$58=Fperm_SI_Woolf2021!$E$9:$E$93,1,EXP(LN((1.1*(Fperm_SI_Woolf2021!$E$9:$E$93-N$58)-63.1579*EXP(-0.19*Fperm_SI_Woolf2021!$E$9:$E$93)+63.1579*EXP(-0.19*N$58))/(Fperm_SI_Woolf2021!$E$9:$E$93-N$58))*(N$58-Fperm_SI_Woolf2021!$E$9:$E$93)/10))) + Fperm_SI_Woolf2021!$H$9:$H$93*EXP(-Fperm_SI_Woolf2021!$K$9:$K$93*$C67*IF(N$58=Fperm_SI_Woolf2021!$E$9:$E$93,1,EXP(LN((1.1*(Fperm_SI_Woolf2021!$E$9:$E$93-N$58)-63.1579*EXP(-0.19*Fperm_SI_Woolf2021!$E$9:$E$93)+63.1579*EXP(-0.19*N$58))/(Fperm_SI_Woolf2021!$E$9:$E$93-N$58))*(N$58-Fperm_SI_Woolf2021!$E$9:$E$93)/10))),Fperm_SI_Woolf2021!$D$9:$D$93))</f>
        <v>0.90014658317934371</v>
      </c>
      <c r="O67" s="51" cm="1">
        <f t="array" ref="O67">MIN(1,SLOPE(Fperm_SI_Woolf2021!$F$9:$F$93*EXP(-Fperm_SI_Woolf2021!$I$9:$I$93*$C67*IF(O$58=Fperm_SI_Woolf2021!$E$9:$E$93,1,EXP(LN((1.1*(Fperm_SI_Woolf2021!$E$9:$E$93-O$58)-63.1579*EXP(-0.19*Fperm_SI_Woolf2021!$E$9:$E$93)+63.1579*EXP(-0.19*O$58))/(Fperm_SI_Woolf2021!$E$9:$E$93-O$58))*(O$58-Fperm_SI_Woolf2021!$E$9:$E$93)/10))) + Fperm_SI_Woolf2021!$G$9:$G$93*EXP(-Fperm_SI_Woolf2021!$J$9:$J$93*$C67*IF(O$58=Fperm_SI_Woolf2021!$E$9:$E$93,1,EXP(LN((1.1*(Fperm_SI_Woolf2021!$E$9:$E$93-O$58)-63.1579*EXP(-0.19*Fperm_SI_Woolf2021!$E$9:$E$93)+63.1579*EXP(-0.19*O$58))/(Fperm_SI_Woolf2021!$E$9:$E$93-O$58))*(O$58-Fperm_SI_Woolf2021!$E$9:$E$93)/10))) + Fperm_SI_Woolf2021!$H$9:$H$93*EXP(-Fperm_SI_Woolf2021!$K$9:$K$93*$C67*IF(O$58=Fperm_SI_Woolf2021!$E$9:$E$93,1,EXP(LN((1.1*(Fperm_SI_Woolf2021!$E$9:$E$93-O$58)-63.1579*EXP(-0.19*Fperm_SI_Woolf2021!$E$9:$E$93)+63.1579*EXP(-0.19*O$58))/(Fperm_SI_Woolf2021!$E$9:$E$93-O$58))*(O$58-Fperm_SI_Woolf2021!$E$9:$E$93)/10))),Fperm_SI_Woolf2021!$D$9:$D$93)*O$57+INTERCEPT(Fperm_SI_Woolf2021!$F$9:$F$93*EXP(-Fperm_SI_Woolf2021!$I$9:$I$93*$C67*IF(O$58=Fperm_SI_Woolf2021!$E$9:$E$93,1,EXP(LN((1.1*(Fperm_SI_Woolf2021!$E$9:$E$93-O$58)-63.1579*EXP(-0.19*Fperm_SI_Woolf2021!$E$9:$E$93)+63.1579*EXP(-0.19*O$58))/(Fperm_SI_Woolf2021!$E$9:$E$93-O$58))*(O$58-Fperm_SI_Woolf2021!$E$9:$E$93)/10))) + Fperm_SI_Woolf2021!$G$9:$G$93*EXP(-Fperm_SI_Woolf2021!$J$9:$J$93*$C67*IF(O$58=Fperm_SI_Woolf2021!$E$9:$E$93,1,EXP(LN((1.1*(Fperm_SI_Woolf2021!$E$9:$E$93-O$58)-63.1579*EXP(-0.19*Fperm_SI_Woolf2021!$E$9:$E$93)+63.1579*EXP(-0.19*O$58))/(Fperm_SI_Woolf2021!$E$9:$E$93-O$58))*(O$58-Fperm_SI_Woolf2021!$E$9:$E$93)/10))) + Fperm_SI_Woolf2021!$H$9:$H$93*EXP(-Fperm_SI_Woolf2021!$K$9:$K$93*$C67*IF(O$58=Fperm_SI_Woolf2021!$E$9:$E$93,1,EXP(LN((1.1*(Fperm_SI_Woolf2021!$E$9:$E$93-O$58)-63.1579*EXP(-0.19*Fperm_SI_Woolf2021!$E$9:$E$93)+63.1579*EXP(-0.19*O$58))/(Fperm_SI_Woolf2021!$E$9:$E$93-O$58))*(O$58-Fperm_SI_Woolf2021!$E$9:$E$93)/10))),Fperm_SI_Woolf2021!$D$9:$D$93))</f>
        <v>0.88011449415481557</v>
      </c>
      <c r="P67" s="51" cm="1">
        <f t="array" ref="P67">MIN(1,SLOPE(Fperm_SI_Woolf2021!$F$9:$F$93*EXP(-Fperm_SI_Woolf2021!$I$9:$I$93*$C67*IF(P$58=Fperm_SI_Woolf2021!$E$9:$E$93,1,EXP(LN((1.1*(Fperm_SI_Woolf2021!$E$9:$E$93-P$58)-63.1579*EXP(-0.19*Fperm_SI_Woolf2021!$E$9:$E$93)+63.1579*EXP(-0.19*P$58))/(Fperm_SI_Woolf2021!$E$9:$E$93-P$58))*(P$58-Fperm_SI_Woolf2021!$E$9:$E$93)/10))) + Fperm_SI_Woolf2021!$G$9:$G$93*EXP(-Fperm_SI_Woolf2021!$J$9:$J$93*$C67*IF(P$58=Fperm_SI_Woolf2021!$E$9:$E$93,1,EXP(LN((1.1*(Fperm_SI_Woolf2021!$E$9:$E$93-P$58)-63.1579*EXP(-0.19*Fperm_SI_Woolf2021!$E$9:$E$93)+63.1579*EXP(-0.19*P$58))/(Fperm_SI_Woolf2021!$E$9:$E$93-P$58))*(P$58-Fperm_SI_Woolf2021!$E$9:$E$93)/10))) + Fperm_SI_Woolf2021!$H$9:$H$93*EXP(-Fperm_SI_Woolf2021!$K$9:$K$93*$C67*IF(P$58=Fperm_SI_Woolf2021!$E$9:$E$93,1,EXP(LN((1.1*(Fperm_SI_Woolf2021!$E$9:$E$93-P$58)-63.1579*EXP(-0.19*Fperm_SI_Woolf2021!$E$9:$E$93)+63.1579*EXP(-0.19*P$58))/(Fperm_SI_Woolf2021!$E$9:$E$93-P$58))*(P$58-Fperm_SI_Woolf2021!$E$9:$E$93)/10))),Fperm_SI_Woolf2021!$D$9:$D$93)*P$57+INTERCEPT(Fperm_SI_Woolf2021!$F$9:$F$93*EXP(-Fperm_SI_Woolf2021!$I$9:$I$93*$C67*IF(P$58=Fperm_SI_Woolf2021!$E$9:$E$93,1,EXP(LN((1.1*(Fperm_SI_Woolf2021!$E$9:$E$93-P$58)-63.1579*EXP(-0.19*Fperm_SI_Woolf2021!$E$9:$E$93)+63.1579*EXP(-0.19*P$58))/(Fperm_SI_Woolf2021!$E$9:$E$93-P$58))*(P$58-Fperm_SI_Woolf2021!$E$9:$E$93)/10))) + Fperm_SI_Woolf2021!$G$9:$G$93*EXP(-Fperm_SI_Woolf2021!$J$9:$J$93*$C67*IF(P$58=Fperm_SI_Woolf2021!$E$9:$E$93,1,EXP(LN((1.1*(Fperm_SI_Woolf2021!$E$9:$E$93-P$58)-63.1579*EXP(-0.19*Fperm_SI_Woolf2021!$E$9:$E$93)+63.1579*EXP(-0.19*P$58))/(Fperm_SI_Woolf2021!$E$9:$E$93-P$58))*(P$58-Fperm_SI_Woolf2021!$E$9:$E$93)/10))) + Fperm_SI_Woolf2021!$H$9:$H$93*EXP(-Fperm_SI_Woolf2021!$K$9:$K$93*$C67*IF(P$58=Fperm_SI_Woolf2021!$E$9:$E$93,1,EXP(LN((1.1*(Fperm_SI_Woolf2021!$E$9:$E$93-P$58)-63.1579*EXP(-0.19*Fperm_SI_Woolf2021!$E$9:$E$93)+63.1579*EXP(-0.19*P$58))/(Fperm_SI_Woolf2021!$E$9:$E$93-P$58))*(P$58-Fperm_SI_Woolf2021!$E$9:$E$93)/10))),Fperm_SI_Woolf2021!$D$9:$D$93))</f>
        <v>0.86008240513028733</v>
      </c>
      <c r="Q67" s="51" cm="1">
        <f t="array" ref="Q67">MIN(1,SLOPE(Fperm_SI_Woolf2021!$F$9:$F$93*EXP(-Fperm_SI_Woolf2021!$I$9:$I$93*$C67*IF(Q$58=Fperm_SI_Woolf2021!$E$9:$E$93,1,EXP(LN((1.1*(Fperm_SI_Woolf2021!$E$9:$E$93-Q$58)-63.1579*EXP(-0.19*Fperm_SI_Woolf2021!$E$9:$E$93)+63.1579*EXP(-0.19*Q$58))/(Fperm_SI_Woolf2021!$E$9:$E$93-Q$58))*(Q$58-Fperm_SI_Woolf2021!$E$9:$E$93)/10))) + Fperm_SI_Woolf2021!$G$9:$G$93*EXP(-Fperm_SI_Woolf2021!$J$9:$J$93*$C67*IF(Q$58=Fperm_SI_Woolf2021!$E$9:$E$93,1,EXP(LN((1.1*(Fperm_SI_Woolf2021!$E$9:$E$93-Q$58)-63.1579*EXP(-0.19*Fperm_SI_Woolf2021!$E$9:$E$93)+63.1579*EXP(-0.19*Q$58))/(Fperm_SI_Woolf2021!$E$9:$E$93-Q$58))*(Q$58-Fperm_SI_Woolf2021!$E$9:$E$93)/10))) + Fperm_SI_Woolf2021!$H$9:$H$93*EXP(-Fperm_SI_Woolf2021!$K$9:$K$93*$C67*IF(Q$58=Fperm_SI_Woolf2021!$E$9:$E$93,1,EXP(LN((1.1*(Fperm_SI_Woolf2021!$E$9:$E$93-Q$58)-63.1579*EXP(-0.19*Fperm_SI_Woolf2021!$E$9:$E$93)+63.1579*EXP(-0.19*Q$58))/(Fperm_SI_Woolf2021!$E$9:$E$93-Q$58))*(Q$58-Fperm_SI_Woolf2021!$E$9:$E$93)/10))),Fperm_SI_Woolf2021!$D$9:$D$93)*Q$57+INTERCEPT(Fperm_SI_Woolf2021!$F$9:$F$93*EXP(-Fperm_SI_Woolf2021!$I$9:$I$93*$C67*IF(Q$58=Fperm_SI_Woolf2021!$E$9:$E$93,1,EXP(LN((1.1*(Fperm_SI_Woolf2021!$E$9:$E$93-Q$58)-63.1579*EXP(-0.19*Fperm_SI_Woolf2021!$E$9:$E$93)+63.1579*EXP(-0.19*Q$58))/(Fperm_SI_Woolf2021!$E$9:$E$93-Q$58))*(Q$58-Fperm_SI_Woolf2021!$E$9:$E$93)/10))) + Fperm_SI_Woolf2021!$G$9:$G$93*EXP(-Fperm_SI_Woolf2021!$J$9:$J$93*$C67*IF(Q$58=Fperm_SI_Woolf2021!$E$9:$E$93,1,EXP(LN((1.1*(Fperm_SI_Woolf2021!$E$9:$E$93-Q$58)-63.1579*EXP(-0.19*Fperm_SI_Woolf2021!$E$9:$E$93)+63.1579*EXP(-0.19*Q$58))/(Fperm_SI_Woolf2021!$E$9:$E$93-Q$58))*(Q$58-Fperm_SI_Woolf2021!$E$9:$E$93)/10))) + Fperm_SI_Woolf2021!$H$9:$H$93*EXP(-Fperm_SI_Woolf2021!$K$9:$K$93*$C67*IF(Q$58=Fperm_SI_Woolf2021!$E$9:$E$93,1,EXP(LN((1.1*(Fperm_SI_Woolf2021!$E$9:$E$93-Q$58)-63.1579*EXP(-0.19*Fperm_SI_Woolf2021!$E$9:$E$93)+63.1579*EXP(-0.19*Q$58))/(Fperm_SI_Woolf2021!$E$9:$E$93-Q$58))*(Q$58-Fperm_SI_Woolf2021!$E$9:$E$93)/10))),Fperm_SI_Woolf2021!$D$9:$D$93))</f>
        <v>0.8400503161057592</v>
      </c>
      <c r="R67" s="51" cm="1">
        <f t="array" ref="R67">MIN(1,SLOPE(Fperm_SI_Woolf2021!$F$9:$F$93*EXP(-Fperm_SI_Woolf2021!$I$9:$I$93*$C67*IF(R$58=Fperm_SI_Woolf2021!$E$9:$E$93,1,EXP(LN((1.1*(Fperm_SI_Woolf2021!$E$9:$E$93-R$58)-63.1579*EXP(-0.19*Fperm_SI_Woolf2021!$E$9:$E$93)+63.1579*EXP(-0.19*R$58))/(Fperm_SI_Woolf2021!$E$9:$E$93-R$58))*(R$58-Fperm_SI_Woolf2021!$E$9:$E$93)/10))) + Fperm_SI_Woolf2021!$G$9:$G$93*EXP(-Fperm_SI_Woolf2021!$J$9:$J$93*$C67*IF(R$58=Fperm_SI_Woolf2021!$E$9:$E$93,1,EXP(LN((1.1*(Fperm_SI_Woolf2021!$E$9:$E$93-R$58)-63.1579*EXP(-0.19*Fperm_SI_Woolf2021!$E$9:$E$93)+63.1579*EXP(-0.19*R$58))/(Fperm_SI_Woolf2021!$E$9:$E$93-R$58))*(R$58-Fperm_SI_Woolf2021!$E$9:$E$93)/10))) + Fperm_SI_Woolf2021!$H$9:$H$93*EXP(-Fperm_SI_Woolf2021!$K$9:$K$93*$C67*IF(R$58=Fperm_SI_Woolf2021!$E$9:$E$93,1,EXP(LN((1.1*(Fperm_SI_Woolf2021!$E$9:$E$93-R$58)-63.1579*EXP(-0.19*Fperm_SI_Woolf2021!$E$9:$E$93)+63.1579*EXP(-0.19*R$58))/(Fperm_SI_Woolf2021!$E$9:$E$93-R$58))*(R$58-Fperm_SI_Woolf2021!$E$9:$E$93)/10))),Fperm_SI_Woolf2021!$D$9:$D$93)*R$57+INTERCEPT(Fperm_SI_Woolf2021!$F$9:$F$93*EXP(-Fperm_SI_Woolf2021!$I$9:$I$93*$C67*IF(R$58=Fperm_SI_Woolf2021!$E$9:$E$93,1,EXP(LN((1.1*(Fperm_SI_Woolf2021!$E$9:$E$93-R$58)-63.1579*EXP(-0.19*Fperm_SI_Woolf2021!$E$9:$E$93)+63.1579*EXP(-0.19*R$58))/(Fperm_SI_Woolf2021!$E$9:$E$93-R$58))*(R$58-Fperm_SI_Woolf2021!$E$9:$E$93)/10))) + Fperm_SI_Woolf2021!$G$9:$G$93*EXP(-Fperm_SI_Woolf2021!$J$9:$J$93*$C67*IF(R$58=Fperm_SI_Woolf2021!$E$9:$E$93,1,EXP(LN((1.1*(Fperm_SI_Woolf2021!$E$9:$E$93-R$58)-63.1579*EXP(-0.19*Fperm_SI_Woolf2021!$E$9:$E$93)+63.1579*EXP(-0.19*R$58))/(Fperm_SI_Woolf2021!$E$9:$E$93-R$58))*(R$58-Fperm_SI_Woolf2021!$E$9:$E$93)/10))) + Fperm_SI_Woolf2021!$H$9:$H$93*EXP(-Fperm_SI_Woolf2021!$K$9:$K$93*$C67*IF(R$58=Fperm_SI_Woolf2021!$E$9:$E$93,1,EXP(LN((1.1*(Fperm_SI_Woolf2021!$E$9:$E$93-R$58)-63.1579*EXP(-0.19*Fperm_SI_Woolf2021!$E$9:$E$93)+63.1579*EXP(-0.19*R$58))/(Fperm_SI_Woolf2021!$E$9:$E$93-R$58))*(R$58-Fperm_SI_Woolf2021!$E$9:$E$93)/10))),Fperm_SI_Woolf2021!$D$9:$D$93))</f>
        <v>0.82001822708123107</v>
      </c>
      <c r="S67" s="51" cm="1">
        <f t="array" ref="S67">MIN(1,SLOPE(Fperm_SI_Woolf2021!$F$9:$F$93*EXP(-Fperm_SI_Woolf2021!$I$9:$I$93*$C67*IF(S$58=Fperm_SI_Woolf2021!$E$9:$E$93,1,EXP(LN((1.1*(Fperm_SI_Woolf2021!$E$9:$E$93-S$58)-63.1579*EXP(-0.19*Fperm_SI_Woolf2021!$E$9:$E$93)+63.1579*EXP(-0.19*S$58))/(Fperm_SI_Woolf2021!$E$9:$E$93-S$58))*(S$58-Fperm_SI_Woolf2021!$E$9:$E$93)/10))) + Fperm_SI_Woolf2021!$G$9:$G$93*EXP(-Fperm_SI_Woolf2021!$J$9:$J$93*$C67*IF(S$58=Fperm_SI_Woolf2021!$E$9:$E$93,1,EXP(LN((1.1*(Fperm_SI_Woolf2021!$E$9:$E$93-S$58)-63.1579*EXP(-0.19*Fperm_SI_Woolf2021!$E$9:$E$93)+63.1579*EXP(-0.19*S$58))/(Fperm_SI_Woolf2021!$E$9:$E$93-S$58))*(S$58-Fperm_SI_Woolf2021!$E$9:$E$93)/10))) + Fperm_SI_Woolf2021!$H$9:$H$93*EXP(-Fperm_SI_Woolf2021!$K$9:$K$93*$C67*IF(S$58=Fperm_SI_Woolf2021!$E$9:$E$93,1,EXP(LN((1.1*(Fperm_SI_Woolf2021!$E$9:$E$93-S$58)-63.1579*EXP(-0.19*Fperm_SI_Woolf2021!$E$9:$E$93)+63.1579*EXP(-0.19*S$58))/(Fperm_SI_Woolf2021!$E$9:$E$93-S$58))*(S$58-Fperm_SI_Woolf2021!$E$9:$E$93)/10))),Fperm_SI_Woolf2021!$D$9:$D$93)*S$57+INTERCEPT(Fperm_SI_Woolf2021!$F$9:$F$93*EXP(-Fperm_SI_Woolf2021!$I$9:$I$93*$C67*IF(S$58=Fperm_SI_Woolf2021!$E$9:$E$93,1,EXP(LN((1.1*(Fperm_SI_Woolf2021!$E$9:$E$93-S$58)-63.1579*EXP(-0.19*Fperm_SI_Woolf2021!$E$9:$E$93)+63.1579*EXP(-0.19*S$58))/(Fperm_SI_Woolf2021!$E$9:$E$93-S$58))*(S$58-Fperm_SI_Woolf2021!$E$9:$E$93)/10))) + Fperm_SI_Woolf2021!$G$9:$G$93*EXP(-Fperm_SI_Woolf2021!$J$9:$J$93*$C67*IF(S$58=Fperm_SI_Woolf2021!$E$9:$E$93,1,EXP(LN((1.1*(Fperm_SI_Woolf2021!$E$9:$E$93-S$58)-63.1579*EXP(-0.19*Fperm_SI_Woolf2021!$E$9:$E$93)+63.1579*EXP(-0.19*S$58))/(Fperm_SI_Woolf2021!$E$9:$E$93-S$58))*(S$58-Fperm_SI_Woolf2021!$E$9:$E$93)/10))) + Fperm_SI_Woolf2021!$H$9:$H$93*EXP(-Fperm_SI_Woolf2021!$K$9:$K$93*$C67*IF(S$58=Fperm_SI_Woolf2021!$E$9:$E$93,1,EXP(LN((1.1*(Fperm_SI_Woolf2021!$E$9:$E$93-S$58)-63.1579*EXP(-0.19*Fperm_SI_Woolf2021!$E$9:$E$93)+63.1579*EXP(-0.19*S$58))/(Fperm_SI_Woolf2021!$E$9:$E$93-S$58))*(S$58-Fperm_SI_Woolf2021!$E$9:$E$93)/10))),Fperm_SI_Woolf2021!$D$9:$D$93))</f>
        <v>1</v>
      </c>
      <c r="T67" s="51" cm="1">
        <f t="array" ref="T67">MIN(1,SLOPE(Fperm_SI_Woolf2021!$F$9:$F$93*EXP(-Fperm_SI_Woolf2021!$I$9:$I$93*$C67*IF(T$58=Fperm_SI_Woolf2021!$E$9:$E$93,1,EXP(LN((1.1*(Fperm_SI_Woolf2021!$E$9:$E$93-T$58)-63.1579*EXP(-0.19*Fperm_SI_Woolf2021!$E$9:$E$93)+63.1579*EXP(-0.19*T$58))/(Fperm_SI_Woolf2021!$E$9:$E$93-T$58))*(T$58-Fperm_SI_Woolf2021!$E$9:$E$93)/10))) + Fperm_SI_Woolf2021!$G$9:$G$93*EXP(-Fperm_SI_Woolf2021!$J$9:$J$93*$C67*IF(T$58=Fperm_SI_Woolf2021!$E$9:$E$93,1,EXP(LN((1.1*(Fperm_SI_Woolf2021!$E$9:$E$93-T$58)-63.1579*EXP(-0.19*Fperm_SI_Woolf2021!$E$9:$E$93)+63.1579*EXP(-0.19*T$58))/(Fperm_SI_Woolf2021!$E$9:$E$93-T$58))*(T$58-Fperm_SI_Woolf2021!$E$9:$E$93)/10))) + Fperm_SI_Woolf2021!$H$9:$H$93*EXP(-Fperm_SI_Woolf2021!$K$9:$K$93*$C67*IF(T$58=Fperm_SI_Woolf2021!$E$9:$E$93,1,EXP(LN((1.1*(Fperm_SI_Woolf2021!$E$9:$E$93-T$58)-63.1579*EXP(-0.19*Fperm_SI_Woolf2021!$E$9:$E$93)+63.1579*EXP(-0.19*T$58))/(Fperm_SI_Woolf2021!$E$9:$E$93-T$58))*(T$58-Fperm_SI_Woolf2021!$E$9:$E$93)/10))),Fperm_SI_Woolf2021!$D$9:$D$93)*T$57+INTERCEPT(Fperm_SI_Woolf2021!$F$9:$F$93*EXP(-Fperm_SI_Woolf2021!$I$9:$I$93*$C67*IF(T$58=Fperm_SI_Woolf2021!$E$9:$E$93,1,EXP(LN((1.1*(Fperm_SI_Woolf2021!$E$9:$E$93-T$58)-63.1579*EXP(-0.19*Fperm_SI_Woolf2021!$E$9:$E$93)+63.1579*EXP(-0.19*T$58))/(Fperm_SI_Woolf2021!$E$9:$E$93-T$58))*(T$58-Fperm_SI_Woolf2021!$E$9:$E$93)/10))) + Fperm_SI_Woolf2021!$G$9:$G$93*EXP(-Fperm_SI_Woolf2021!$J$9:$J$93*$C67*IF(T$58=Fperm_SI_Woolf2021!$E$9:$E$93,1,EXP(LN((1.1*(Fperm_SI_Woolf2021!$E$9:$E$93-T$58)-63.1579*EXP(-0.19*Fperm_SI_Woolf2021!$E$9:$E$93)+63.1579*EXP(-0.19*T$58))/(Fperm_SI_Woolf2021!$E$9:$E$93-T$58))*(T$58-Fperm_SI_Woolf2021!$E$9:$E$93)/10))) + Fperm_SI_Woolf2021!$H$9:$H$93*EXP(-Fperm_SI_Woolf2021!$K$9:$K$93*$C67*IF(T$58=Fperm_SI_Woolf2021!$E$9:$E$93,1,EXP(LN((1.1*(Fperm_SI_Woolf2021!$E$9:$E$93-T$58)-63.1579*EXP(-0.19*Fperm_SI_Woolf2021!$E$9:$E$93)+63.1579*EXP(-0.19*T$58))/(Fperm_SI_Woolf2021!$E$9:$E$93-T$58))*(T$58-Fperm_SI_Woolf2021!$E$9:$E$93)/10))),Fperm_SI_Woolf2021!$D$9:$D$93))</f>
        <v>1</v>
      </c>
      <c r="U67" s="51" cm="1">
        <f t="array" ref="U67">MIN(1,SLOPE(Fperm_SI_Woolf2021!$F$9:$F$93*EXP(-Fperm_SI_Woolf2021!$I$9:$I$93*$C67*IF(U$58=Fperm_SI_Woolf2021!$E$9:$E$93,1,EXP(LN((1.1*(Fperm_SI_Woolf2021!$E$9:$E$93-U$58)-63.1579*EXP(-0.19*Fperm_SI_Woolf2021!$E$9:$E$93)+63.1579*EXP(-0.19*U$58))/(Fperm_SI_Woolf2021!$E$9:$E$93-U$58))*(U$58-Fperm_SI_Woolf2021!$E$9:$E$93)/10))) + Fperm_SI_Woolf2021!$G$9:$G$93*EXP(-Fperm_SI_Woolf2021!$J$9:$J$93*$C67*IF(U$58=Fperm_SI_Woolf2021!$E$9:$E$93,1,EXP(LN((1.1*(Fperm_SI_Woolf2021!$E$9:$E$93-U$58)-63.1579*EXP(-0.19*Fperm_SI_Woolf2021!$E$9:$E$93)+63.1579*EXP(-0.19*U$58))/(Fperm_SI_Woolf2021!$E$9:$E$93-U$58))*(U$58-Fperm_SI_Woolf2021!$E$9:$E$93)/10))) + Fperm_SI_Woolf2021!$H$9:$H$93*EXP(-Fperm_SI_Woolf2021!$K$9:$K$93*$C67*IF(U$58=Fperm_SI_Woolf2021!$E$9:$E$93,1,EXP(LN((1.1*(Fperm_SI_Woolf2021!$E$9:$E$93-U$58)-63.1579*EXP(-0.19*Fperm_SI_Woolf2021!$E$9:$E$93)+63.1579*EXP(-0.19*U$58))/(Fperm_SI_Woolf2021!$E$9:$E$93-U$58))*(U$58-Fperm_SI_Woolf2021!$E$9:$E$93)/10))),Fperm_SI_Woolf2021!$D$9:$D$93)*U$57+INTERCEPT(Fperm_SI_Woolf2021!$F$9:$F$93*EXP(-Fperm_SI_Woolf2021!$I$9:$I$93*$C67*IF(U$58=Fperm_SI_Woolf2021!$E$9:$E$93,1,EXP(LN((1.1*(Fperm_SI_Woolf2021!$E$9:$E$93-U$58)-63.1579*EXP(-0.19*Fperm_SI_Woolf2021!$E$9:$E$93)+63.1579*EXP(-0.19*U$58))/(Fperm_SI_Woolf2021!$E$9:$E$93-U$58))*(U$58-Fperm_SI_Woolf2021!$E$9:$E$93)/10))) + Fperm_SI_Woolf2021!$G$9:$G$93*EXP(-Fperm_SI_Woolf2021!$J$9:$J$93*$C67*IF(U$58=Fperm_SI_Woolf2021!$E$9:$E$93,1,EXP(LN((1.1*(Fperm_SI_Woolf2021!$E$9:$E$93-U$58)-63.1579*EXP(-0.19*Fperm_SI_Woolf2021!$E$9:$E$93)+63.1579*EXP(-0.19*U$58))/(Fperm_SI_Woolf2021!$E$9:$E$93-U$58))*(U$58-Fperm_SI_Woolf2021!$E$9:$E$93)/10))) + Fperm_SI_Woolf2021!$H$9:$H$93*EXP(-Fperm_SI_Woolf2021!$K$9:$K$93*$C67*IF(U$58=Fperm_SI_Woolf2021!$E$9:$E$93,1,EXP(LN((1.1*(Fperm_SI_Woolf2021!$E$9:$E$93-U$58)-63.1579*EXP(-0.19*Fperm_SI_Woolf2021!$E$9:$E$93)+63.1579*EXP(-0.19*U$58))/(Fperm_SI_Woolf2021!$E$9:$E$93-U$58))*(U$58-Fperm_SI_Woolf2021!$E$9:$E$93)/10))),Fperm_SI_Woolf2021!$D$9:$D$93))</f>
        <v>1</v>
      </c>
      <c r="V67" s="51" cm="1">
        <f t="array" ref="V67">MIN(1,SLOPE(Fperm_SI_Woolf2021!$F$9:$F$93*EXP(-Fperm_SI_Woolf2021!$I$9:$I$93*$C67*IF(V$58=Fperm_SI_Woolf2021!$E$9:$E$93,1,EXP(LN((1.1*(Fperm_SI_Woolf2021!$E$9:$E$93-V$58)-63.1579*EXP(-0.19*Fperm_SI_Woolf2021!$E$9:$E$93)+63.1579*EXP(-0.19*V$58))/(Fperm_SI_Woolf2021!$E$9:$E$93-V$58))*(V$58-Fperm_SI_Woolf2021!$E$9:$E$93)/10))) + Fperm_SI_Woolf2021!$G$9:$G$93*EXP(-Fperm_SI_Woolf2021!$J$9:$J$93*$C67*IF(V$58=Fperm_SI_Woolf2021!$E$9:$E$93,1,EXP(LN((1.1*(Fperm_SI_Woolf2021!$E$9:$E$93-V$58)-63.1579*EXP(-0.19*Fperm_SI_Woolf2021!$E$9:$E$93)+63.1579*EXP(-0.19*V$58))/(Fperm_SI_Woolf2021!$E$9:$E$93-V$58))*(V$58-Fperm_SI_Woolf2021!$E$9:$E$93)/10))) + Fperm_SI_Woolf2021!$H$9:$H$93*EXP(-Fperm_SI_Woolf2021!$K$9:$K$93*$C67*IF(V$58=Fperm_SI_Woolf2021!$E$9:$E$93,1,EXP(LN((1.1*(Fperm_SI_Woolf2021!$E$9:$E$93-V$58)-63.1579*EXP(-0.19*Fperm_SI_Woolf2021!$E$9:$E$93)+63.1579*EXP(-0.19*V$58))/(Fperm_SI_Woolf2021!$E$9:$E$93-V$58))*(V$58-Fperm_SI_Woolf2021!$E$9:$E$93)/10))),Fperm_SI_Woolf2021!$D$9:$D$93)*V$57+INTERCEPT(Fperm_SI_Woolf2021!$F$9:$F$93*EXP(-Fperm_SI_Woolf2021!$I$9:$I$93*$C67*IF(V$58=Fperm_SI_Woolf2021!$E$9:$E$93,1,EXP(LN((1.1*(Fperm_SI_Woolf2021!$E$9:$E$93-V$58)-63.1579*EXP(-0.19*Fperm_SI_Woolf2021!$E$9:$E$93)+63.1579*EXP(-0.19*V$58))/(Fperm_SI_Woolf2021!$E$9:$E$93-V$58))*(V$58-Fperm_SI_Woolf2021!$E$9:$E$93)/10))) + Fperm_SI_Woolf2021!$G$9:$G$93*EXP(-Fperm_SI_Woolf2021!$J$9:$J$93*$C67*IF(V$58=Fperm_SI_Woolf2021!$E$9:$E$93,1,EXP(LN((1.1*(Fperm_SI_Woolf2021!$E$9:$E$93-V$58)-63.1579*EXP(-0.19*Fperm_SI_Woolf2021!$E$9:$E$93)+63.1579*EXP(-0.19*V$58))/(Fperm_SI_Woolf2021!$E$9:$E$93-V$58))*(V$58-Fperm_SI_Woolf2021!$E$9:$E$93)/10))) + Fperm_SI_Woolf2021!$H$9:$H$93*EXP(-Fperm_SI_Woolf2021!$K$9:$K$93*$C67*IF(V$58=Fperm_SI_Woolf2021!$E$9:$E$93,1,EXP(LN((1.1*(Fperm_SI_Woolf2021!$E$9:$E$93-V$58)-63.1579*EXP(-0.19*Fperm_SI_Woolf2021!$E$9:$E$93)+63.1579*EXP(-0.19*V$58))/(Fperm_SI_Woolf2021!$E$9:$E$93-V$58))*(V$58-Fperm_SI_Woolf2021!$E$9:$E$93)/10))),Fperm_SI_Woolf2021!$D$9:$D$93))</f>
        <v>1</v>
      </c>
      <c r="W67" s="51" cm="1">
        <f t="array" ref="W67">MIN(1,SLOPE(Fperm_SI_Woolf2021!$F$9:$F$93*EXP(-Fperm_SI_Woolf2021!$I$9:$I$93*$C67*IF(W$58=Fperm_SI_Woolf2021!$E$9:$E$93,1,EXP(LN((1.1*(Fperm_SI_Woolf2021!$E$9:$E$93-W$58)-63.1579*EXP(-0.19*Fperm_SI_Woolf2021!$E$9:$E$93)+63.1579*EXP(-0.19*W$58))/(Fperm_SI_Woolf2021!$E$9:$E$93-W$58))*(W$58-Fperm_SI_Woolf2021!$E$9:$E$93)/10))) + Fperm_SI_Woolf2021!$G$9:$G$93*EXP(-Fperm_SI_Woolf2021!$J$9:$J$93*$C67*IF(W$58=Fperm_SI_Woolf2021!$E$9:$E$93,1,EXP(LN((1.1*(Fperm_SI_Woolf2021!$E$9:$E$93-W$58)-63.1579*EXP(-0.19*Fperm_SI_Woolf2021!$E$9:$E$93)+63.1579*EXP(-0.19*W$58))/(Fperm_SI_Woolf2021!$E$9:$E$93-W$58))*(W$58-Fperm_SI_Woolf2021!$E$9:$E$93)/10))) + Fperm_SI_Woolf2021!$H$9:$H$93*EXP(-Fperm_SI_Woolf2021!$K$9:$K$93*$C67*IF(W$58=Fperm_SI_Woolf2021!$E$9:$E$93,1,EXP(LN((1.1*(Fperm_SI_Woolf2021!$E$9:$E$93-W$58)-63.1579*EXP(-0.19*Fperm_SI_Woolf2021!$E$9:$E$93)+63.1579*EXP(-0.19*W$58))/(Fperm_SI_Woolf2021!$E$9:$E$93-W$58))*(W$58-Fperm_SI_Woolf2021!$E$9:$E$93)/10))),Fperm_SI_Woolf2021!$D$9:$D$93)*W$57+INTERCEPT(Fperm_SI_Woolf2021!$F$9:$F$93*EXP(-Fperm_SI_Woolf2021!$I$9:$I$93*$C67*IF(W$58=Fperm_SI_Woolf2021!$E$9:$E$93,1,EXP(LN((1.1*(Fperm_SI_Woolf2021!$E$9:$E$93-W$58)-63.1579*EXP(-0.19*Fperm_SI_Woolf2021!$E$9:$E$93)+63.1579*EXP(-0.19*W$58))/(Fperm_SI_Woolf2021!$E$9:$E$93-W$58))*(W$58-Fperm_SI_Woolf2021!$E$9:$E$93)/10))) + Fperm_SI_Woolf2021!$G$9:$G$93*EXP(-Fperm_SI_Woolf2021!$J$9:$J$93*$C67*IF(W$58=Fperm_SI_Woolf2021!$E$9:$E$93,1,EXP(LN((1.1*(Fperm_SI_Woolf2021!$E$9:$E$93-W$58)-63.1579*EXP(-0.19*Fperm_SI_Woolf2021!$E$9:$E$93)+63.1579*EXP(-0.19*W$58))/(Fperm_SI_Woolf2021!$E$9:$E$93-W$58))*(W$58-Fperm_SI_Woolf2021!$E$9:$E$93)/10))) + Fperm_SI_Woolf2021!$H$9:$H$93*EXP(-Fperm_SI_Woolf2021!$K$9:$K$93*$C67*IF(W$58=Fperm_SI_Woolf2021!$E$9:$E$93,1,EXP(LN((1.1*(Fperm_SI_Woolf2021!$E$9:$E$93-W$58)-63.1579*EXP(-0.19*Fperm_SI_Woolf2021!$E$9:$E$93)+63.1579*EXP(-0.19*W$58))/(Fperm_SI_Woolf2021!$E$9:$E$93-W$58))*(W$58-Fperm_SI_Woolf2021!$E$9:$E$93)/10))),Fperm_SI_Woolf2021!$D$9:$D$93))</f>
        <v>0.98232125767975886</v>
      </c>
      <c r="X67" s="51" cm="1">
        <f t="array" ref="X67">MIN(1,SLOPE(Fperm_SI_Woolf2021!$F$9:$F$93*EXP(-Fperm_SI_Woolf2021!$I$9:$I$93*$C67*IF(X$58=Fperm_SI_Woolf2021!$E$9:$E$93,1,EXP(LN((1.1*(Fperm_SI_Woolf2021!$E$9:$E$93-X$58)-63.1579*EXP(-0.19*Fperm_SI_Woolf2021!$E$9:$E$93)+63.1579*EXP(-0.19*X$58))/(Fperm_SI_Woolf2021!$E$9:$E$93-X$58))*(X$58-Fperm_SI_Woolf2021!$E$9:$E$93)/10))) + Fperm_SI_Woolf2021!$G$9:$G$93*EXP(-Fperm_SI_Woolf2021!$J$9:$J$93*$C67*IF(X$58=Fperm_SI_Woolf2021!$E$9:$E$93,1,EXP(LN((1.1*(Fperm_SI_Woolf2021!$E$9:$E$93-X$58)-63.1579*EXP(-0.19*Fperm_SI_Woolf2021!$E$9:$E$93)+63.1579*EXP(-0.19*X$58))/(Fperm_SI_Woolf2021!$E$9:$E$93-X$58))*(X$58-Fperm_SI_Woolf2021!$E$9:$E$93)/10))) + Fperm_SI_Woolf2021!$H$9:$H$93*EXP(-Fperm_SI_Woolf2021!$K$9:$K$93*$C67*IF(X$58=Fperm_SI_Woolf2021!$E$9:$E$93,1,EXP(LN((1.1*(Fperm_SI_Woolf2021!$E$9:$E$93-X$58)-63.1579*EXP(-0.19*Fperm_SI_Woolf2021!$E$9:$E$93)+63.1579*EXP(-0.19*X$58))/(Fperm_SI_Woolf2021!$E$9:$E$93-X$58))*(X$58-Fperm_SI_Woolf2021!$E$9:$E$93)/10))),Fperm_SI_Woolf2021!$D$9:$D$93)*X$57+INTERCEPT(Fperm_SI_Woolf2021!$F$9:$F$93*EXP(-Fperm_SI_Woolf2021!$I$9:$I$93*$C67*IF(X$58=Fperm_SI_Woolf2021!$E$9:$E$93,1,EXP(LN((1.1*(Fperm_SI_Woolf2021!$E$9:$E$93-X$58)-63.1579*EXP(-0.19*Fperm_SI_Woolf2021!$E$9:$E$93)+63.1579*EXP(-0.19*X$58))/(Fperm_SI_Woolf2021!$E$9:$E$93-X$58))*(X$58-Fperm_SI_Woolf2021!$E$9:$E$93)/10))) + Fperm_SI_Woolf2021!$G$9:$G$93*EXP(-Fperm_SI_Woolf2021!$J$9:$J$93*$C67*IF(X$58=Fperm_SI_Woolf2021!$E$9:$E$93,1,EXP(LN((1.1*(Fperm_SI_Woolf2021!$E$9:$E$93-X$58)-63.1579*EXP(-0.19*Fperm_SI_Woolf2021!$E$9:$E$93)+63.1579*EXP(-0.19*X$58))/(Fperm_SI_Woolf2021!$E$9:$E$93-X$58))*(X$58-Fperm_SI_Woolf2021!$E$9:$E$93)/10))) + Fperm_SI_Woolf2021!$H$9:$H$93*EXP(-Fperm_SI_Woolf2021!$K$9:$K$93*$C67*IF(X$58=Fperm_SI_Woolf2021!$E$9:$E$93,1,EXP(LN((1.1*(Fperm_SI_Woolf2021!$E$9:$E$93-X$58)-63.1579*EXP(-0.19*Fperm_SI_Woolf2021!$E$9:$E$93)+63.1579*EXP(-0.19*X$58))/(Fperm_SI_Woolf2021!$E$9:$E$93-X$58))*(X$58-Fperm_SI_Woolf2021!$E$9:$E$93)/10))),Fperm_SI_Woolf2021!$D$9:$D$93))</f>
        <v>0.95537517826239726</v>
      </c>
      <c r="Y67" s="51" cm="1">
        <f t="array" ref="Y67">MIN(1,SLOPE(Fperm_SI_Woolf2021!$F$9:$F$93*EXP(-Fperm_SI_Woolf2021!$I$9:$I$93*$C67*IF(Y$58=Fperm_SI_Woolf2021!$E$9:$E$93,1,EXP(LN((1.1*(Fperm_SI_Woolf2021!$E$9:$E$93-Y$58)-63.1579*EXP(-0.19*Fperm_SI_Woolf2021!$E$9:$E$93)+63.1579*EXP(-0.19*Y$58))/(Fperm_SI_Woolf2021!$E$9:$E$93-Y$58))*(Y$58-Fperm_SI_Woolf2021!$E$9:$E$93)/10))) + Fperm_SI_Woolf2021!$G$9:$G$93*EXP(-Fperm_SI_Woolf2021!$J$9:$J$93*$C67*IF(Y$58=Fperm_SI_Woolf2021!$E$9:$E$93,1,EXP(LN((1.1*(Fperm_SI_Woolf2021!$E$9:$E$93-Y$58)-63.1579*EXP(-0.19*Fperm_SI_Woolf2021!$E$9:$E$93)+63.1579*EXP(-0.19*Y$58))/(Fperm_SI_Woolf2021!$E$9:$E$93-Y$58))*(Y$58-Fperm_SI_Woolf2021!$E$9:$E$93)/10))) + Fperm_SI_Woolf2021!$H$9:$H$93*EXP(-Fperm_SI_Woolf2021!$K$9:$K$93*$C67*IF(Y$58=Fperm_SI_Woolf2021!$E$9:$E$93,1,EXP(LN((1.1*(Fperm_SI_Woolf2021!$E$9:$E$93-Y$58)-63.1579*EXP(-0.19*Fperm_SI_Woolf2021!$E$9:$E$93)+63.1579*EXP(-0.19*Y$58))/(Fperm_SI_Woolf2021!$E$9:$E$93-Y$58))*(Y$58-Fperm_SI_Woolf2021!$E$9:$E$93)/10))),Fperm_SI_Woolf2021!$D$9:$D$93)*Y$57+INTERCEPT(Fperm_SI_Woolf2021!$F$9:$F$93*EXP(-Fperm_SI_Woolf2021!$I$9:$I$93*$C67*IF(Y$58=Fperm_SI_Woolf2021!$E$9:$E$93,1,EXP(LN((1.1*(Fperm_SI_Woolf2021!$E$9:$E$93-Y$58)-63.1579*EXP(-0.19*Fperm_SI_Woolf2021!$E$9:$E$93)+63.1579*EXP(-0.19*Y$58))/(Fperm_SI_Woolf2021!$E$9:$E$93-Y$58))*(Y$58-Fperm_SI_Woolf2021!$E$9:$E$93)/10))) + Fperm_SI_Woolf2021!$G$9:$G$93*EXP(-Fperm_SI_Woolf2021!$J$9:$J$93*$C67*IF(Y$58=Fperm_SI_Woolf2021!$E$9:$E$93,1,EXP(LN((1.1*(Fperm_SI_Woolf2021!$E$9:$E$93-Y$58)-63.1579*EXP(-0.19*Fperm_SI_Woolf2021!$E$9:$E$93)+63.1579*EXP(-0.19*Y$58))/(Fperm_SI_Woolf2021!$E$9:$E$93-Y$58))*(Y$58-Fperm_SI_Woolf2021!$E$9:$E$93)/10))) + Fperm_SI_Woolf2021!$H$9:$H$93*EXP(-Fperm_SI_Woolf2021!$K$9:$K$93*$C67*IF(Y$58=Fperm_SI_Woolf2021!$E$9:$E$93,1,EXP(LN((1.1*(Fperm_SI_Woolf2021!$E$9:$E$93-Y$58)-63.1579*EXP(-0.19*Fperm_SI_Woolf2021!$E$9:$E$93)+63.1579*EXP(-0.19*Y$58))/(Fperm_SI_Woolf2021!$E$9:$E$93-Y$58))*(Y$58-Fperm_SI_Woolf2021!$E$9:$E$93)/10))),Fperm_SI_Woolf2021!$D$9:$D$93))</f>
        <v>0.92842909884503566</v>
      </c>
      <c r="Z67" s="51" cm="1">
        <f t="array" ref="Z67">MIN(1,SLOPE(Fperm_SI_Woolf2021!$F$9:$F$93*EXP(-Fperm_SI_Woolf2021!$I$9:$I$93*$C67*IF(Z$58=Fperm_SI_Woolf2021!$E$9:$E$93,1,EXP(LN((1.1*(Fperm_SI_Woolf2021!$E$9:$E$93-Z$58)-63.1579*EXP(-0.19*Fperm_SI_Woolf2021!$E$9:$E$93)+63.1579*EXP(-0.19*Z$58))/(Fperm_SI_Woolf2021!$E$9:$E$93-Z$58))*(Z$58-Fperm_SI_Woolf2021!$E$9:$E$93)/10))) + Fperm_SI_Woolf2021!$G$9:$G$93*EXP(-Fperm_SI_Woolf2021!$J$9:$J$93*$C67*IF(Z$58=Fperm_SI_Woolf2021!$E$9:$E$93,1,EXP(LN((1.1*(Fperm_SI_Woolf2021!$E$9:$E$93-Z$58)-63.1579*EXP(-0.19*Fperm_SI_Woolf2021!$E$9:$E$93)+63.1579*EXP(-0.19*Z$58))/(Fperm_SI_Woolf2021!$E$9:$E$93-Z$58))*(Z$58-Fperm_SI_Woolf2021!$E$9:$E$93)/10))) + Fperm_SI_Woolf2021!$H$9:$H$93*EXP(-Fperm_SI_Woolf2021!$K$9:$K$93*$C67*IF(Z$58=Fperm_SI_Woolf2021!$E$9:$E$93,1,EXP(LN((1.1*(Fperm_SI_Woolf2021!$E$9:$E$93-Z$58)-63.1579*EXP(-0.19*Fperm_SI_Woolf2021!$E$9:$E$93)+63.1579*EXP(-0.19*Z$58))/(Fperm_SI_Woolf2021!$E$9:$E$93-Z$58))*(Z$58-Fperm_SI_Woolf2021!$E$9:$E$93)/10))),Fperm_SI_Woolf2021!$D$9:$D$93)*Z$57+INTERCEPT(Fperm_SI_Woolf2021!$F$9:$F$93*EXP(-Fperm_SI_Woolf2021!$I$9:$I$93*$C67*IF(Z$58=Fperm_SI_Woolf2021!$E$9:$E$93,1,EXP(LN((1.1*(Fperm_SI_Woolf2021!$E$9:$E$93-Z$58)-63.1579*EXP(-0.19*Fperm_SI_Woolf2021!$E$9:$E$93)+63.1579*EXP(-0.19*Z$58))/(Fperm_SI_Woolf2021!$E$9:$E$93-Z$58))*(Z$58-Fperm_SI_Woolf2021!$E$9:$E$93)/10))) + Fperm_SI_Woolf2021!$G$9:$G$93*EXP(-Fperm_SI_Woolf2021!$J$9:$J$93*$C67*IF(Z$58=Fperm_SI_Woolf2021!$E$9:$E$93,1,EXP(LN((1.1*(Fperm_SI_Woolf2021!$E$9:$E$93-Z$58)-63.1579*EXP(-0.19*Fperm_SI_Woolf2021!$E$9:$E$93)+63.1579*EXP(-0.19*Z$58))/(Fperm_SI_Woolf2021!$E$9:$E$93-Z$58))*(Z$58-Fperm_SI_Woolf2021!$E$9:$E$93)/10))) + Fperm_SI_Woolf2021!$H$9:$H$93*EXP(-Fperm_SI_Woolf2021!$K$9:$K$93*$C67*IF(Z$58=Fperm_SI_Woolf2021!$E$9:$E$93,1,EXP(LN((1.1*(Fperm_SI_Woolf2021!$E$9:$E$93-Z$58)-63.1579*EXP(-0.19*Fperm_SI_Woolf2021!$E$9:$E$93)+63.1579*EXP(-0.19*Z$58))/(Fperm_SI_Woolf2021!$E$9:$E$93-Z$58))*(Z$58-Fperm_SI_Woolf2021!$E$9:$E$93)/10))),Fperm_SI_Woolf2021!$D$9:$D$93))</f>
        <v>0.90148301942767406</v>
      </c>
      <c r="AA67" s="51" cm="1">
        <f t="array" ref="AA67">MIN(1,SLOPE(Fperm_SI_Woolf2021!$F$9:$F$93*EXP(-Fperm_SI_Woolf2021!$I$9:$I$93*$C67*IF(AA$58=Fperm_SI_Woolf2021!$E$9:$E$93,1,EXP(LN((1.1*(Fperm_SI_Woolf2021!$E$9:$E$93-AA$58)-63.1579*EXP(-0.19*Fperm_SI_Woolf2021!$E$9:$E$93)+63.1579*EXP(-0.19*AA$58))/(Fperm_SI_Woolf2021!$E$9:$E$93-AA$58))*(AA$58-Fperm_SI_Woolf2021!$E$9:$E$93)/10))) + Fperm_SI_Woolf2021!$G$9:$G$93*EXP(-Fperm_SI_Woolf2021!$J$9:$J$93*$C67*IF(AA$58=Fperm_SI_Woolf2021!$E$9:$E$93,1,EXP(LN((1.1*(Fperm_SI_Woolf2021!$E$9:$E$93-AA$58)-63.1579*EXP(-0.19*Fperm_SI_Woolf2021!$E$9:$E$93)+63.1579*EXP(-0.19*AA$58))/(Fperm_SI_Woolf2021!$E$9:$E$93-AA$58))*(AA$58-Fperm_SI_Woolf2021!$E$9:$E$93)/10))) + Fperm_SI_Woolf2021!$H$9:$H$93*EXP(-Fperm_SI_Woolf2021!$K$9:$K$93*$C67*IF(AA$58=Fperm_SI_Woolf2021!$E$9:$E$93,1,EXP(LN((1.1*(Fperm_SI_Woolf2021!$E$9:$E$93-AA$58)-63.1579*EXP(-0.19*Fperm_SI_Woolf2021!$E$9:$E$93)+63.1579*EXP(-0.19*AA$58))/(Fperm_SI_Woolf2021!$E$9:$E$93-AA$58))*(AA$58-Fperm_SI_Woolf2021!$E$9:$E$93)/10))),Fperm_SI_Woolf2021!$D$9:$D$93)*AA$57+INTERCEPT(Fperm_SI_Woolf2021!$F$9:$F$93*EXP(-Fperm_SI_Woolf2021!$I$9:$I$93*$C67*IF(AA$58=Fperm_SI_Woolf2021!$E$9:$E$93,1,EXP(LN((1.1*(Fperm_SI_Woolf2021!$E$9:$E$93-AA$58)-63.1579*EXP(-0.19*Fperm_SI_Woolf2021!$E$9:$E$93)+63.1579*EXP(-0.19*AA$58))/(Fperm_SI_Woolf2021!$E$9:$E$93-AA$58))*(AA$58-Fperm_SI_Woolf2021!$E$9:$E$93)/10))) + Fperm_SI_Woolf2021!$G$9:$G$93*EXP(-Fperm_SI_Woolf2021!$J$9:$J$93*$C67*IF(AA$58=Fperm_SI_Woolf2021!$E$9:$E$93,1,EXP(LN((1.1*(Fperm_SI_Woolf2021!$E$9:$E$93-AA$58)-63.1579*EXP(-0.19*Fperm_SI_Woolf2021!$E$9:$E$93)+63.1579*EXP(-0.19*AA$58))/(Fperm_SI_Woolf2021!$E$9:$E$93-AA$58))*(AA$58-Fperm_SI_Woolf2021!$E$9:$E$93)/10))) + Fperm_SI_Woolf2021!$H$9:$H$93*EXP(-Fperm_SI_Woolf2021!$K$9:$K$93*$C67*IF(AA$58=Fperm_SI_Woolf2021!$E$9:$E$93,1,EXP(LN((1.1*(Fperm_SI_Woolf2021!$E$9:$E$93-AA$58)-63.1579*EXP(-0.19*Fperm_SI_Woolf2021!$E$9:$E$93)+63.1579*EXP(-0.19*AA$58))/(Fperm_SI_Woolf2021!$E$9:$E$93-AA$58))*(AA$58-Fperm_SI_Woolf2021!$E$9:$E$93)/10))),Fperm_SI_Woolf2021!$D$9:$D$93))</f>
        <v>0.87453694001031246</v>
      </c>
      <c r="AB67" s="51" cm="1">
        <f t="array" ref="AB67">MIN(1,SLOPE(Fperm_SI_Woolf2021!$F$9:$F$93*EXP(-Fperm_SI_Woolf2021!$I$9:$I$93*$C67*IF(AB$58=Fperm_SI_Woolf2021!$E$9:$E$93,1,EXP(LN((1.1*(Fperm_SI_Woolf2021!$E$9:$E$93-AB$58)-63.1579*EXP(-0.19*Fperm_SI_Woolf2021!$E$9:$E$93)+63.1579*EXP(-0.19*AB$58))/(Fperm_SI_Woolf2021!$E$9:$E$93-AB$58))*(AB$58-Fperm_SI_Woolf2021!$E$9:$E$93)/10))) + Fperm_SI_Woolf2021!$G$9:$G$93*EXP(-Fperm_SI_Woolf2021!$J$9:$J$93*$C67*IF(AB$58=Fperm_SI_Woolf2021!$E$9:$E$93,1,EXP(LN((1.1*(Fperm_SI_Woolf2021!$E$9:$E$93-AB$58)-63.1579*EXP(-0.19*Fperm_SI_Woolf2021!$E$9:$E$93)+63.1579*EXP(-0.19*AB$58))/(Fperm_SI_Woolf2021!$E$9:$E$93-AB$58))*(AB$58-Fperm_SI_Woolf2021!$E$9:$E$93)/10))) + Fperm_SI_Woolf2021!$H$9:$H$93*EXP(-Fperm_SI_Woolf2021!$K$9:$K$93*$C67*IF(AB$58=Fperm_SI_Woolf2021!$E$9:$E$93,1,EXP(LN((1.1*(Fperm_SI_Woolf2021!$E$9:$E$93-AB$58)-63.1579*EXP(-0.19*Fperm_SI_Woolf2021!$E$9:$E$93)+63.1579*EXP(-0.19*AB$58))/(Fperm_SI_Woolf2021!$E$9:$E$93-AB$58))*(AB$58-Fperm_SI_Woolf2021!$E$9:$E$93)/10))),Fperm_SI_Woolf2021!$D$9:$D$93)*AB$57+INTERCEPT(Fperm_SI_Woolf2021!$F$9:$F$93*EXP(-Fperm_SI_Woolf2021!$I$9:$I$93*$C67*IF(AB$58=Fperm_SI_Woolf2021!$E$9:$E$93,1,EXP(LN((1.1*(Fperm_SI_Woolf2021!$E$9:$E$93-AB$58)-63.1579*EXP(-0.19*Fperm_SI_Woolf2021!$E$9:$E$93)+63.1579*EXP(-0.19*AB$58))/(Fperm_SI_Woolf2021!$E$9:$E$93-AB$58))*(AB$58-Fperm_SI_Woolf2021!$E$9:$E$93)/10))) + Fperm_SI_Woolf2021!$G$9:$G$93*EXP(-Fperm_SI_Woolf2021!$J$9:$J$93*$C67*IF(AB$58=Fperm_SI_Woolf2021!$E$9:$E$93,1,EXP(LN((1.1*(Fperm_SI_Woolf2021!$E$9:$E$93-AB$58)-63.1579*EXP(-0.19*Fperm_SI_Woolf2021!$E$9:$E$93)+63.1579*EXP(-0.19*AB$58))/(Fperm_SI_Woolf2021!$E$9:$E$93-AB$58))*(AB$58-Fperm_SI_Woolf2021!$E$9:$E$93)/10))) + Fperm_SI_Woolf2021!$H$9:$H$93*EXP(-Fperm_SI_Woolf2021!$K$9:$K$93*$C67*IF(AB$58=Fperm_SI_Woolf2021!$E$9:$E$93,1,EXP(LN((1.1*(Fperm_SI_Woolf2021!$E$9:$E$93-AB$58)-63.1579*EXP(-0.19*Fperm_SI_Woolf2021!$E$9:$E$93)+63.1579*EXP(-0.19*AB$58))/(Fperm_SI_Woolf2021!$E$9:$E$93-AB$58))*(AB$58-Fperm_SI_Woolf2021!$E$9:$E$93)/10))),Fperm_SI_Woolf2021!$D$9:$D$93))</f>
        <v>0.84759086059295097</v>
      </c>
      <c r="AC67" s="51" cm="1">
        <f t="array" ref="AC67">MIN(1,SLOPE(Fperm_SI_Woolf2021!$F$9:$F$93*EXP(-Fperm_SI_Woolf2021!$I$9:$I$93*$C67*IF(AC$58=Fperm_SI_Woolf2021!$E$9:$E$93,1,EXP(LN((1.1*(Fperm_SI_Woolf2021!$E$9:$E$93-AC$58)-63.1579*EXP(-0.19*Fperm_SI_Woolf2021!$E$9:$E$93)+63.1579*EXP(-0.19*AC$58))/(Fperm_SI_Woolf2021!$E$9:$E$93-AC$58))*(AC$58-Fperm_SI_Woolf2021!$E$9:$E$93)/10))) + Fperm_SI_Woolf2021!$G$9:$G$93*EXP(-Fperm_SI_Woolf2021!$J$9:$J$93*$C67*IF(AC$58=Fperm_SI_Woolf2021!$E$9:$E$93,1,EXP(LN((1.1*(Fperm_SI_Woolf2021!$E$9:$E$93-AC$58)-63.1579*EXP(-0.19*Fperm_SI_Woolf2021!$E$9:$E$93)+63.1579*EXP(-0.19*AC$58))/(Fperm_SI_Woolf2021!$E$9:$E$93-AC$58))*(AC$58-Fperm_SI_Woolf2021!$E$9:$E$93)/10))) + Fperm_SI_Woolf2021!$H$9:$H$93*EXP(-Fperm_SI_Woolf2021!$K$9:$K$93*$C67*IF(AC$58=Fperm_SI_Woolf2021!$E$9:$E$93,1,EXP(LN((1.1*(Fperm_SI_Woolf2021!$E$9:$E$93-AC$58)-63.1579*EXP(-0.19*Fperm_SI_Woolf2021!$E$9:$E$93)+63.1579*EXP(-0.19*AC$58))/(Fperm_SI_Woolf2021!$E$9:$E$93-AC$58))*(AC$58-Fperm_SI_Woolf2021!$E$9:$E$93)/10))),Fperm_SI_Woolf2021!$D$9:$D$93)*AC$57+INTERCEPT(Fperm_SI_Woolf2021!$F$9:$F$93*EXP(-Fperm_SI_Woolf2021!$I$9:$I$93*$C67*IF(AC$58=Fperm_SI_Woolf2021!$E$9:$E$93,1,EXP(LN((1.1*(Fperm_SI_Woolf2021!$E$9:$E$93-AC$58)-63.1579*EXP(-0.19*Fperm_SI_Woolf2021!$E$9:$E$93)+63.1579*EXP(-0.19*AC$58))/(Fperm_SI_Woolf2021!$E$9:$E$93-AC$58))*(AC$58-Fperm_SI_Woolf2021!$E$9:$E$93)/10))) + Fperm_SI_Woolf2021!$G$9:$G$93*EXP(-Fperm_SI_Woolf2021!$J$9:$J$93*$C67*IF(AC$58=Fperm_SI_Woolf2021!$E$9:$E$93,1,EXP(LN((1.1*(Fperm_SI_Woolf2021!$E$9:$E$93-AC$58)-63.1579*EXP(-0.19*Fperm_SI_Woolf2021!$E$9:$E$93)+63.1579*EXP(-0.19*AC$58))/(Fperm_SI_Woolf2021!$E$9:$E$93-AC$58))*(AC$58-Fperm_SI_Woolf2021!$E$9:$E$93)/10))) + Fperm_SI_Woolf2021!$H$9:$H$93*EXP(-Fperm_SI_Woolf2021!$K$9:$K$93*$C67*IF(AC$58=Fperm_SI_Woolf2021!$E$9:$E$93,1,EXP(LN((1.1*(Fperm_SI_Woolf2021!$E$9:$E$93-AC$58)-63.1579*EXP(-0.19*Fperm_SI_Woolf2021!$E$9:$E$93)+63.1579*EXP(-0.19*AC$58))/(Fperm_SI_Woolf2021!$E$9:$E$93-AC$58))*(AC$58-Fperm_SI_Woolf2021!$E$9:$E$93)/10))),Fperm_SI_Woolf2021!$D$9:$D$93))</f>
        <v>0.82064478117558937</v>
      </c>
      <c r="AD67" s="51" cm="1">
        <f t="array" ref="AD67">MIN(1,SLOPE(Fperm_SI_Woolf2021!$F$9:$F$93*EXP(-Fperm_SI_Woolf2021!$I$9:$I$93*$C67*IF(AD$58=Fperm_SI_Woolf2021!$E$9:$E$93,1,EXP(LN((1.1*(Fperm_SI_Woolf2021!$E$9:$E$93-AD$58)-63.1579*EXP(-0.19*Fperm_SI_Woolf2021!$E$9:$E$93)+63.1579*EXP(-0.19*AD$58))/(Fperm_SI_Woolf2021!$E$9:$E$93-AD$58))*(AD$58-Fperm_SI_Woolf2021!$E$9:$E$93)/10))) + Fperm_SI_Woolf2021!$G$9:$G$93*EXP(-Fperm_SI_Woolf2021!$J$9:$J$93*$C67*IF(AD$58=Fperm_SI_Woolf2021!$E$9:$E$93,1,EXP(LN((1.1*(Fperm_SI_Woolf2021!$E$9:$E$93-AD$58)-63.1579*EXP(-0.19*Fperm_SI_Woolf2021!$E$9:$E$93)+63.1579*EXP(-0.19*AD$58))/(Fperm_SI_Woolf2021!$E$9:$E$93-AD$58))*(AD$58-Fperm_SI_Woolf2021!$E$9:$E$93)/10))) + Fperm_SI_Woolf2021!$H$9:$H$93*EXP(-Fperm_SI_Woolf2021!$K$9:$K$93*$C67*IF(AD$58=Fperm_SI_Woolf2021!$E$9:$E$93,1,EXP(LN((1.1*(Fperm_SI_Woolf2021!$E$9:$E$93-AD$58)-63.1579*EXP(-0.19*Fperm_SI_Woolf2021!$E$9:$E$93)+63.1579*EXP(-0.19*AD$58))/(Fperm_SI_Woolf2021!$E$9:$E$93-AD$58))*(AD$58-Fperm_SI_Woolf2021!$E$9:$E$93)/10))),Fperm_SI_Woolf2021!$D$9:$D$93)*AD$57+INTERCEPT(Fperm_SI_Woolf2021!$F$9:$F$93*EXP(-Fperm_SI_Woolf2021!$I$9:$I$93*$C67*IF(AD$58=Fperm_SI_Woolf2021!$E$9:$E$93,1,EXP(LN((1.1*(Fperm_SI_Woolf2021!$E$9:$E$93-AD$58)-63.1579*EXP(-0.19*Fperm_SI_Woolf2021!$E$9:$E$93)+63.1579*EXP(-0.19*AD$58))/(Fperm_SI_Woolf2021!$E$9:$E$93-AD$58))*(AD$58-Fperm_SI_Woolf2021!$E$9:$E$93)/10))) + Fperm_SI_Woolf2021!$G$9:$G$93*EXP(-Fperm_SI_Woolf2021!$J$9:$J$93*$C67*IF(AD$58=Fperm_SI_Woolf2021!$E$9:$E$93,1,EXP(LN((1.1*(Fperm_SI_Woolf2021!$E$9:$E$93-AD$58)-63.1579*EXP(-0.19*Fperm_SI_Woolf2021!$E$9:$E$93)+63.1579*EXP(-0.19*AD$58))/(Fperm_SI_Woolf2021!$E$9:$E$93-AD$58))*(AD$58-Fperm_SI_Woolf2021!$E$9:$E$93)/10))) + Fperm_SI_Woolf2021!$H$9:$H$93*EXP(-Fperm_SI_Woolf2021!$K$9:$K$93*$C67*IF(AD$58=Fperm_SI_Woolf2021!$E$9:$E$93,1,EXP(LN((1.1*(Fperm_SI_Woolf2021!$E$9:$E$93-AD$58)-63.1579*EXP(-0.19*Fperm_SI_Woolf2021!$E$9:$E$93)+63.1579*EXP(-0.19*AD$58))/(Fperm_SI_Woolf2021!$E$9:$E$93-AD$58))*(AD$58-Fperm_SI_Woolf2021!$E$9:$E$93)/10))),Fperm_SI_Woolf2021!$D$9:$D$93))</f>
        <v>0.79369870175822776</v>
      </c>
      <c r="AE67" s="51" cm="1">
        <f t="array" ref="AE67">MIN(1,SLOPE(Fperm_SI_Woolf2021!$F$9:$F$93*EXP(-Fperm_SI_Woolf2021!$I$9:$I$93*$C67*IF(AE$58=Fperm_SI_Woolf2021!$E$9:$E$93,1,EXP(LN((1.1*(Fperm_SI_Woolf2021!$E$9:$E$93-AE$58)-63.1579*EXP(-0.19*Fperm_SI_Woolf2021!$E$9:$E$93)+63.1579*EXP(-0.19*AE$58))/(Fperm_SI_Woolf2021!$E$9:$E$93-AE$58))*(AE$58-Fperm_SI_Woolf2021!$E$9:$E$93)/10))) + Fperm_SI_Woolf2021!$G$9:$G$93*EXP(-Fperm_SI_Woolf2021!$J$9:$J$93*$C67*IF(AE$58=Fperm_SI_Woolf2021!$E$9:$E$93,1,EXP(LN((1.1*(Fperm_SI_Woolf2021!$E$9:$E$93-AE$58)-63.1579*EXP(-0.19*Fperm_SI_Woolf2021!$E$9:$E$93)+63.1579*EXP(-0.19*AE$58))/(Fperm_SI_Woolf2021!$E$9:$E$93-AE$58))*(AE$58-Fperm_SI_Woolf2021!$E$9:$E$93)/10))) + Fperm_SI_Woolf2021!$H$9:$H$93*EXP(-Fperm_SI_Woolf2021!$K$9:$K$93*$C67*IF(AE$58=Fperm_SI_Woolf2021!$E$9:$E$93,1,EXP(LN((1.1*(Fperm_SI_Woolf2021!$E$9:$E$93-AE$58)-63.1579*EXP(-0.19*Fperm_SI_Woolf2021!$E$9:$E$93)+63.1579*EXP(-0.19*AE$58))/(Fperm_SI_Woolf2021!$E$9:$E$93-AE$58))*(AE$58-Fperm_SI_Woolf2021!$E$9:$E$93)/10))),Fperm_SI_Woolf2021!$D$9:$D$93)*AE$57+INTERCEPT(Fperm_SI_Woolf2021!$F$9:$F$93*EXP(-Fperm_SI_Woolf2021!$I$9:$I$93*$C67*IF(AE$58=Fperm_SI_Woolf2021!$E$9:$E$93,1,EXP(LN((1.1*(Fperm_SI_Woolf2021!$E$9:$E$93-AE$58)-63.1579*EXP(-0.19*Fperm_SI_Woolf2021!$E$9:$E$93)+63.1579*EXP(-0.19*AE$58))/(Fperm_SI_Woolf2021!$E$9:$E$93-AE$58))*(AE$58-Fperm_SI_Woolf2021!$E$9:$E$93)/10))) + Fperm_SI_Woolf2021!$G$9:$G$93*EXP(-Fperm_SI_Woolf2021!$J$9:$J$93*$C67*IF(AE$58=Fperm_SI_Woolf2021!$E$9:$E$93,1,EXP(LN((1.1*(Fperm_SI_Woolf2021!$E$9:$E$93-AE$58)-63.1579*EXP(-0.19*Fperm_SI_Woolf2021!$E$9:$E$93)+63.1579*EXP(-0.19*AE$58))/(Fperm_SI_Woolf2021!$E$9:$E$93-AE$58))*(AE$58-Fperm_SI_Woolf2021!$E$9:$E$93)/10))) + Fperm_SI_Woolf2021!$H$9:$H$93*EXP(-Fperm_SI_Woolf2021!$K$9:$K$93*$C67*IF(AE$58=Fperm_SI_Woolf2021!$E$9:$E$93,1,EXP(LN((1.1*(Fperm_SI_Woolf2021!$E$9:$E$93-AE$58)-63.1579*EXP(-0.19*Fperm_SI_Woolf2021!$E$9:$E$93)+63.1579*EXP(-0.19*AE$58))/(Fperm_SI_Woolf2021!$E$9:$E$93-AE$58))*(AE$58-Fperm_SI_Woolf2021!$E$9:$E$93)/10))),Fperm_SI_Woolf2021!$D$9:$D$93))</f>
        <v>0.76675262234086616</v>
      </c>
      <c r="AF67" s="51" cm="1">
        <f t="array" ref="AF67">MIN(1,SLOPE(Fperm_SI_Woolf2021!$F$9:$F$93*EXP(-Fperm_SI_Woolf2021!$I$9:$I$93*$C67*IF(AF$58=Fperm_SI_Woolf2021!$E$9:$E$93,1,EXP(LN((1.1*(Fperm_SI_Woolf2021!$E$9:$E$93-AF$58)-63.1579*EXP(-0.19*Fperm_SI_Woolf2021!$E$9:$E$93)+63.1579*EXP(-0.19*AF$58))/(Fperm_SI_Woolf2021!$E$9:$E$93-AF$58))*(AF$58-Fperm_SI_Woolf2021!$E$9:$E$93)/10))) + Fperm_SI_Woolf2021!$G$9:$G$93*EXP(-Fperm_SI_Woolf2021!$J$9:$J$93*$C67*IF(AF$58=Fperm_SI_Woolf2021!$E$9:$E$93,1,EXP(LN((1.1*(Fperm_SI_Woolf2021!$E$9:$E$93-AF$58)-63.1579*EXP(-0.19*Fperm_SI_Woolf2021!$E$9:$E$93)+63.1579*EXP(-0.19*AF$58))/(Fperm_SI_Woolf2021!$E$9:$E$93-AF$58))*(AF$58-Fperm_SI_Woolf2021!$E$9:$E$93)/10))) + Fperm_SI_Woolf2021!$H$9:$H$93*EXP(-Fperm_SI_Woolf2021!$K$9:$K$93*$C67*IF(AF$58=Fperm_SI_Woolf2021!$E$9:$E$93,1,EXP(LN((1.1*(Fperm_SI_Woolf2021!$E$9:$E$93-AF$58)-63.1579*EXP(-0.19*Fperm_SI_Woolf2021!$E$9:$E$93)+63.1579*EXP(-0.19*AF$58))/(Fperm_SI_Woolf2021!$E$9:$E$93-AF$58))*(AF$58-Fperm_SI_Woolf2021!$E$9:$E$93)/10))),Fperm_SI_Woolf2021!$D$9:$D$93)*AF$57+INTERCEPT(Fperm_SI_Woolf2021!$F$9:$F$93*EXP(-Fperm_SI_Woolf2021!$I$9:$I$93*$C67*IF(AF$58=Fperm_SI_Woolf2021!$E$9:$E$93,1,EXP(LN((1.1*(Fperm_SI_Woolf2021!$E$9:$E$93-AF$58)-63.1579*EXP(-0.19*Fperm_SI_Woolf2021!$E$9:$E$93)+63.1579*EXP(-0.19*AF$58))/(Fperm_SI_Woolf2021!$E$9:$E$93-AF$58))*(AF$58-Fperm_SI_Woolf2021!$E$9:$E$93)/10))) + Fperm_SI_Woolf2021!$G$9:$G$93*EXP(-Fperm_SI_Woolf2021!$J$9:$J$93*$C67*IF(AF$58=Fperm_SI_Woolf2021!$E$9:$E$93,1,EXP(LN((1.1*(Fperm_SI_Woolf2021!$E$9:$E$93-AF$58)-63.1579*EXP(-0.19*Fperm_SI_Woolf2021!$E$9:$E$93)+63.1579*EXP(-0.19*AF$58))/(Fperm_SI_Woolf2021!$E$9:$E$93-AF$58))*(AF$58-Fperm_SI_Woolf2021!$E$9:$E$93)/10))) + Fperm_SI_Woolf2021!$H$9:$H$93*EXP(-Fperm_SI_Woolf2021!$K$9:$K$93*$C67*IF(AF$58=Fperm_SI_Woolf2021!$E$9:$E$93,1,EXP(LN((1.1*(Fperm_SI_Woolf2021!$E$9:$E$93-AF$58)-63.1579*EXP(-0.19*Fperm_SI_Woolf2021!$E$9:$E$93)+63.1579*EXP(-0.19*AF$58))/(Fperm_SI_Woolf2021!$E$9:$E$93-AF$58))*(AF$58-Fperm_SI_Woolf2021!$E$9:$E$93)/10))),Fperm_SI_Woolf2021!$D$9:$D$93))</f>
        <v>0.73980654292350456</v>
      </c>
      <c r="AG67" s="51" cm="1">
        <f t="array" ref="AG67">MIN(1,SLOPE(Fperm_SI_Woolf2021!$F$9:$F$93*EXP(-Fperm_SI_Woolf2021!$I$9:$I$93*$C67*IF(AG$58=Fperm_SI_Woolf2021!$E$9:$E$93,1,EXP(LN((1.1*(Fperm_SI_Woolf2021!$E$9:$E$93-AG$58)-63.1579*EXP(-0.19*Fperm_SI_Woolf2021!$E$9:$E$93)+63.1579*EXP(-0.19*AG$58))/(Fperm_SI_Woolf2021!$E$9:$E$93-AG$58))*(AG$58-Fperm_SI_Woolf2021!$E$9:$E$93)/10))) + Fperm_SI_Woolf2021!$G$9:$G$93*EXP(-Fperm_SI_Woolf2021!$J$9:$J$93*$C67*IF(AG$58=Fperm_SI_Woolf2021!$E$9:$E$93,1,EXP(LN((1.1*(Fperm_SI_Woolf2021!$E$9:$E$93-AG$58)-63.1579*EXP(-0.19*Fperm_SI_Woolf2021!$E$9:$E$93)+63.1579*EXP(-0.19*AG$58))/(Fperm_SI_Woolf2021!$E$9:$E$93-AG$58))*(AG$58-Fperm_SI_Woolf2021!$E$9:$E$93)/10))) + Fperm_SI_Woolf2021!$H$9:$H$93*EXP(-Fperm_SI_Woolf2021!$K$9:$K$93*$C67*IF(AG$58=Fperm_SI_Woolf2021!$E$9:$E$93,1,EXP(LN((1.1*(Fperm_SI_Woolf2021!$E$9:$E$93-AG$58)-63.1579*EXP(-0.19*Fperm_SI_Woolf2021!$E$9:$E$93)+63.1579*EXP(-0.19*AG$58))/(Fperm_SI_Woolf2021!$E$9:$E$93-AG$58))*(AG$58-Fperm_SI_Woolf2021!$E$9:$E$93)/10))),Fperm_SI_Woolf2021!$D$9:$D$93)*AG$57+INTERCEPT(Fperm_SI_Woolf2021!$F$9:$F$93*EXP(-Fperm_SI_Woolf2021!$I$9:$I$93*$C67*IF(AG$58=Fperm_SI_Woolf2021!$E$9:$E$93,1,EXP(LN((1.1*(Fperm_SI_Woolf2021!$E$9:$E$93-AG$58)-63.1579*EXP(-0.19*Fperm_SI_Woolf2021!$E$9:$E$93)+63.1579*EXP(-0.19*AG$58))/(Fperm_SI_Woolf2021!$E$9:$E$93-AG$58))*(AG$58-Fperm_SI_Woolf2021!$E$9:$E$93)/10))) + Fperm_SI_Woolf2021!$G$9:$G$93*EXP(-Fperm_SI_Woolf2021!$J$9:$J$93*$C67*IF(AG$58=Fperm_SI_Woolf2021!$E$9:$E$93,1,EXP(LN((1.1*(Fperm_SI_Woolf2021!$E$9:$E$93-AG$58)-63.1579*EXP(-0.19*Fperm_SI_Woolf2021!$E$9:$E$93)+63.1579*EXP(-0.19*AG$58))/(Fperm_SI_Woolf2021!$E$9:$E$93-AG$58))*(AG$58-Fperm_SI_Woolf2021!$E$9:$E$93)/10))) + Fperm_SI_Woolf2021!$H$9:$H$93*EXP(-Fperm_SI_Woolf2021!$K$9:$K$93*$C67*IF(AG$58=Fperm_SI_Woolf2021!$E$9:$E$93,1,EXP(LN((1.1*(Fperm_SI_Woolf2021!$E$9:$E$93-AG$58)-63.1579*EXP(-0.19*Fperm_SI_Woolf2021!$E$9:$E$93)+63.1579*EXP(-0.19*AG$58))/(Fperm_SI_Woolf2021!$E$9:$E$93-AG$58))*(AG$58-Fperm_SI_Woolf2021!$E$9:$E$93)/10))),Fperm_SI_Woolf2021!$D$9:$D$93))</f>
        <v>0.71286046350614285</v>
      </c>
      <c r="AH67" s="51" cm="1">
        <f t="array" ref="AH67">MIN(1,SLOPE(Fperm_SI_Woolf2021!$F$9:$F$93*EXP(-Fperm_SI_Woolf2021!$I$9:$I$93*$C67*IF(AH$58=Fperm_SI_Woolf2021!$E$9:$E$93,1,EXP(LN((1.1*(Fperm_SI_Woolf2021!$E$9:$E$93-AH$58)-63.1579*EXP(-0.19*Fperm_SI_Woolf2021!$E$9:$E$93)+63.1579*EXP(-0.19*AH$58))/(Fperm_SI_Woolf2021!$E$9:$E$93-AH$58))*(AH$58-Fperm_SI_Woolf2021!$E$9:$E$93)/10))) + Fperm_SI_Woolf2021!$G$9:$G$93*EXP(-Fperm_SI_Woolf2021!$J$9:$J$93*$C67*IF(AH$58=Fperm_SI_Woolf2021!$E$9:$E$93,1,EXP(LN((1.1*(Fperm_SI_Woolf2021!$E$9:$E$93-AH$58)-63.1579*EXP(-0.19*Fperm_SI_Woolf2021!$E$9:$E$93)+63.1579*EXP(-0.19*AH$58))/(Fperm_SI_Woolf2021!$E$9:$E$93-AH$58))*(AH$58-Fperm_SI_Woolf2021!$E$9:$E$93)/10))) + Fperm_SI_Woolf2021!$H$9:$H$93*EXP(-Fperm_SI_Woolf2021!$K$9:$K$93*$C67*IF(AH$58=Fperm_SI_Woolf2021!$E$9:$E$93,1,EXP(LN((1.1*(Fperm_SI_Woolf2021!$E$9:$E$93-AH$58)-63.1579*EXP(-0.19*Fperm_SI_Woolf2021!$E$9:$E$93)+63.1579*EXP(-0.19*AH$58))/(Fperm_SI_Woolf2021!$E$9:$E$93-AH$58))*(AH$58-Fperm_SI_Woolf2021!$E$9:$E$93)/10))),Fperm_SI_Woolf2021!$D$9:$D$93)*AH$57+INTERCEPT(Fperm_SI_Woolf2021!$F$9:$F$93*EXP(-Fperm_SI_Woolf2021!$I$9:$I$93*$C67*IF(AH$58=Fperm_SI_Woolf2021!$E$9:$E$93,1,EXP(LN((1.1*(Fperm_SI_Woolf2021!$E$9:$E$93-AH$58)-63.1579*EXP(-0.19*Fperm_SI_Woolf2021!$E$9:$E$93)+63.1579*EXP(-0.19*AH$58))/(Fperm_SI_Woolf2021!$E$9:$E$93-AH$58))*(AH$58-Fperm_SI_Woolf2021!$E$9:$E$93)/10))) + Fperm_SI_Woolf2021!$G$9:$G$93*EXP(-Fperm_SI_Woolf2021!$J$9:$J$93*$C67*IF(AH$58=Fperm_SI_Woolf2021!$E$9:$E$93,1,EXP(LN((1.1*(Fperm_SI_Woolf2021!$E$9:$E$93-AH$58)-63.1579*EXP(-0.19*Fperm_SI_Woolf2021!$E$9:$E$93)+63.1579*EXP(-0.19*AH$58))/(Fperm_SI_Woolf2021!$E$9:$E$93-AH$58))*(AH$58-Fperm_SI_Woolf2021!$E$9:$E$93)/10))) + Fperm_SI_Woolf2021!$H$9:$H$93*EXP(-Fperm_SI_Woolf2021!$K$9:$K$93*$C67*IF(AH$58=Fperm_SI_Woolf2021!$E$9:$E$93,1,EXP(LN((1.1*(Fperm_SI_Woolf2021!$E$9:$E$93-AH$58)-63.1579*EXP(-0.19*Fperm_SI_Woolf2021!$E$9:$E$93)+63.1579*EXP(-0.19*AH$58))/(Fperm_SI_Woolf2021!$E$9:$E$93-AH$58))*(AH$58-Fperm_SI_Woolf2021!$E$9:$E$93)/10))),Fperm_SI_Woolf2021!$D$9:$D$93))</f>
        <v>1</v>
      </c>
      <c r="AI67" s="51" cm="1">
        <f t="array" ref="AI67">MIN(1,SLOPE(Fperm_SI_Woolf2021!$F$9:$F$93*EXP(-Fperm_SI_Woolf2021!$I$9:$I$93*$C67*IF(AI$58=Fperm_SI_Woolf2021!$E$9:$E$93,1,EXP(LN((1.1*(Fperm_SI_Woolf2021!$E$9:$E$93-AI$58)-63.1579*EXP(-0.19*Fperm_SI_Woolf2021!$E$9:$E$93)+63.1579*EXP(-0.19*AI$58))/(Fperm_SI_Woolf2021!$E$9:$E$93-AI$58))*(AI$58-Fperm_SI_Woolf2021!$E$9:$E$93)/10))) + Fperm_SI_Woolf2021!$G$9:$G$93*EXP(-Fperm_SI_Woolf2021!$J$9:$J$93*$C67*IF(AI$58=Fperm_SI_Woolf2021!$E$9:$E$93,1,EXP(LN((1.1*(Fperm_SI_Woolf2021!$E$9:$E$93-AI$58)-63.1579*EXP(-0.19*Fperm_SI_Woolf2021!$E$9:$E$93)+63.1579*EXP(-0.19*AI$58))/(Fperm_SI_Woolf2021!$E$9:$E$93-AI$58))*(AI$58-Fperm_SI_Woolf2021!$E$9:$E$93)/10))) + Fperm_SI_Woolf2021!$H$9:$H$93*EXP(-Fperm_SI_Woolf2021!$K$9:$K$93*$C67*IF(AI$58=Fperm_SI_Woolf2021!$E$9:$E$93,1,EXP(LN((1.1*(Fperm_SI_Woolf2021!$E$9:$E$93-AI$58)-63.1579*EXP(-0.19*Fperm_SI_Woolf2021!$E$9:$E$93)+63.1579*EXP(-0.19*AI$58))/(Fperm_SI_Woolf2021!$E$9:$E$93-AI$58))*(AI$58-Fperm_SI_Woolf2021!$E$9:$E$93)/10))),Fperm_SI_Woolf2021!$D$9:$D$93)*AI$57+INTERCEPT(Fperm_SI_Woolf2021!$F$9:$F$93*EXP(-Fperm_SI_Woolf2021!$I$9:$I$93*$C67*IF(AI$58=Fperm_SI_Woolf2021!$E$9:$E$93,1,EXP(LN((1.1*(Fperm_SI_Woolf2021!$E$9:$E$93-AI$58)-63.1579*EXP(-0.19*Fperm_SI_Woolf2021!$E$9:$E$93)+63.1579*EXP(-0.19*AI$58))/(Fperm_SI_Woolf2021!$E$9:$E$93-AI$58))*(AI$58-Fperm_SI_Woolf2021!$E$9:$E$93)/10))) + Fperm_SI_Woolf2021!$G$9:$G$93*EXP(-Fperm_SI_Woolf2021!$J$9:$J$93*$C67*IF(AI$58=Fperm_SI_Woolf2021!$E$9:$E$93,1,EXP(LN((1.1*(Fperm_SI_Woolf2021!$E$9:$E$93-AI$58)-63.1579*EXP(-0.19*Fperm_SI_Woolf2021!$E$9:$E$93)+63.1579*EXP(-0.19*AI$58))/(Fperm_SI_Woolf2021!$E$9:$E$93-AI$58))*(AI$58-Fperm_SI_Woolf2021!$E$9:$E$93)/10))) + Fperm_SI_Woolf2021!$H$9:$H$93*EXP(-Fperm_SI_Woolf2021!$K$9:$K$93*$C67*IF(AI$58=Fperm_SI_Woolf2021!$E$9:$E$93,1,EXP(LN((1.1*(Fperm_SI_Woolf2021!$E$9:$E$93-AI$58)-63.1579*EXP(-0.19*Fperm_SI_Woolf2021!$E$9:$E$93)+63.1579*EXP(-0.19*AI$58))/(Fperm_SI_Woolf2021!$E$9:$E$93-AI$58))*(AI$58-Fperm_SI_Woolf2021!$E$9:$E$93)/10))),Fperm_SI_Woolf2021!$D$9:$D$93))</f>
        <v>1</v>
      </c>
      <c r="AJ67" s="51" cm="1">
        <f t="array" ref="AJ67">MIN(1,SLOPE(Fperm_SI_Woolf2021!$F$9:$F$93*EXP(-Fperm_SI_Woolf2021!$I$9:$I$93*$C67*IF(AJ$58=Fperm_SI_Woolf2021!$E$9:$E$93,1,EXP(LN((1.1*(Fperm_SI_Woolf2021!$E$9:$E$93-AJ$58)-63.1579*EXP(-0.19*Fperm_SI_Woolf2021!$E$9:$E$93)+63.1579*EXP(-0.19*AJ$58))/(Fperm_SI_Woolf2021!$E$9:$E$93-AJ$58))*(AJ$58-Fperm_SI_Woolf2021!$E$9:$E$93)/10))) + Fperm_SI_Woolf2021!$G$9:$G$93*EXP(-Fperm_SI_Woolf2021!$J$9:$J$93*$C67*IF(AJ$58=Fperm_SI_Woolf2021!$E$9:$E$93,1,EXP(LN((1.1*(Fperm_SI_Woolf2021!$E$9:$E$93-AJ$58)-63.1579*EXP(-0.19*Fperm_SI_Woolf2021!$E$9:$E$93)+63.1579*EXP(-0.19*AJ$58))/(Fperm_SI_Woolf2021!$E$9:$E$93-AJ$58))*(AJ$58-Fperm_SI_Woolf2021!$E$9:$E$93)/10))) + Fperm_SI_Woolf2021!$H$9:$H$93*EXP(-Fperm_SI_Woolf2021!$K$9:$K$93*$C67*IF(AJ$58=Fperm_SI_Woolf2021!$E$9:$E$93,1,EXP(LN((1.1*(Fperm_SI_Woolf2021!$E$9:$E$93-AJ$58)-63.1579*EXP(-0.19*Fperm_SI_Woolf2021!$E$9:$E$93)+63.1579*EXP(-0.19*AJ$58))/(Fperm_SI_Woolf2021!$E$9:$E$93-AJ$58))*(AJ$58-Fperm_SI_Woolf2021!$E$9:$E$93)/10))),Fperm_SI_Woolf2021!$D$9:$D$93)*AJ$57+INTERCEPT(Fperm_SI_Woolf2021!$F$9:$F$93*EXP(-Fperm_SI_Woolf2021!$I$9:$I$93*$C67*IF(AJ$58=Fperm_SI_Woolf2021!$E$9:$E$93,1,EXP(LN((1.1*(Fperm_SI_Woolf2021!$E$9:$E$93-AJ$58)-63.1579*EXP(-0.19*Fperm_SI_Woolf2021!$E$9:$E$93)+63.1579*EXP(-0.19*AJ$58))/(Fperm_SI_Woolf2021!$E$9:$E$93-AJ$58))*(AJ$58-Fperm_SI_Woolf2021!$E$9:$E$93)/10))) + Fperm_SI_Woolf2021!$G$9:$G$93*EXP(-Fperm_SI_Woolf2021!$J$9:$J$93*$C67*IF(AJ$58=Fperm_SI_Woolf2021!$E$9:$E$93,1,EXP(LN((1.1*(Fperm_SI_Woolf2021!$E$9:$E$93-AJ$58)-63.1579*EXP(-0.19*Fperm_SI_Woolf2021!$E$9:$E$93)+63.1579*EXP(-0.19*AJ$58))/(Fperm_SI_Woolf2021!$E$9:$E$93-AJ$58))*(AJ$58-Fperm_SI_Woolf2021!$E$9:$E$93)/10))) + Fperm_SI_Woolf2021!$H$9:$H$93*EXP(-Fperm_SI_Woolf2021!$K$9:$K$93*$C67*IF(AJ$58=Fperm_SI_Woolf2021!$E$9:$E$93,1,EXP(LN((1.1*(Fperm_SI_Woolf2021!$E$9:$E$93-AJ$58)-63.1579*EXP(-0.19*Fperm_SI_Woolf2021!$E$9:$E$93)+63.1579*EXP(-0.19*AJ$58))/(Fperm_SI_Woolf2021!$E$9:$E$93-AJ$58))*(AJ$58-Fperm_SI_Woolf2021!$E$9:$E$93)/10))),Fperm_SI_Woolf2021!$D$9:$D$93))</f>
        <v>0.99733192967132034</v>
      </c>
      <c r="AK67" s="51" cm="1">
        <f t="array" ref="AK67">MIN(1,SLOPE(Fperm_SI_Woolf2021!$F$9:$F$93*EXP(-Fperm_SI_Woolf2021!$I$9:$I$93*$C67*IF(AK$58=Fperm_SI_Woolf2021!$E$9:$E$93,1,EXP(LN((1.1*(Fperm_SI_Woolf2021!$E$9:$E$93-AK$58)-63.1579*EXP(-0.19*Fperm_SI_Woolf2021!$E$9:$E$93)+63.1579*EXP(-0.19*AK$58))/(Fperm_SI_Woolf2021!$E$9:$E$93-AK$58))*(AK$58-Fperm_SI_Woolf2021!$E$9:$E$93)/10))) + Fperm_SI_Woolf2021!$G$9:$G$93*EXP(-Fperm_SI_Woolf2021!$J$9:$J$93*$C67*IF(AK$58=Fperm_SI_Woolf2021!$E$9:$E$93,1,EXP(LN((1.1*(Fperm_SI_Woolf2021!$E$9:$E$93-AK$58)-63.1579*EXP(-0.19*Fperm_SI_Woolf2021!$E$9:$E$93)+63.1579*EXP(-0.19*AK$58))/(Fperm_SI_Woolf2021!$E$9:$E$93-AK$58))*(AK$58-Fperm_SI_Woolf2021!$E$9:$E$93)/10))) + Fperm_SI_Woolf2021!$H$9:$H$93*EXP(-Fperm_SI_Woolf2021!$K$9:$K$93*$C67*IF(AK$58=Fperm_SI_Woolf2021!$E$9:$E$93,1,EXP(LN((1.1*(Fperm_SI_Woolf2021!$E$9:$E$93-AK$58)-63.1579*EXP(-0.19*Fperm_SI_Woolf2021!$E$9:$E$93)+63.1579*EXP(-0.19*AK$58))/(Fperm_SI_Woolf2021!$E$9:$E$93-AK$58))*(AK$58-Fperm_SI_Woolf2021!$E$9:$E$93)/10))),Fperm_SI_Woolf2021!$D$9:$D$93)*AK$57+INTERCEPT(Fperm_SI_Woolf2021!$F$9:$F$93*EXP(-Fperm_SI_Woolf2021!$I$9:$I$93*$C67*IF(AK$58=Fperm_SI_Woolf2021!$E$9:$E$93,1,EXP(LN((1.1*(Fperm_SI_Woolf2021!$E$9:$E$93-AK$58)-63.1579*EXP(-0.19*Fperm_SI_Woolf2021!$E$9:$E$93)+63.1579*EXP(-0.19*AK$58))/(Fperm_SI_Woolf2021!$E$9:$E$93-AK$58))*(AK$58-Fperm_SI_Woolf2021!$E$9:$E$93)/10))) + Fperm_SI_Woolf2021!$G$9:$G$93*EXP(-Fperm_SI_Woolf2021!$J$9:$J$93*$C67*IF(AK$58=Fperm_SI_Woolf2021!$E$9:$E$93,1,EXP(LN((1.1*(Fperm_SI_Woolf2021!$E$9:$E$93-AK$58)-63.1579*EXP(-0.19*Fperm_SI_Woolf2021!$E$9:$E$93)+63.1579*EXP(-0.19*AK$58))/(Fperm_SI_Woolf2021!$E$9:$E$93-AK$58))*(AK$58-Fperm_SI_Woolf2021!$E$9:$E$93)/10))) + Fperm_SI_Woolf2021!$H$9:$H$93*EXP(-Fperm_SI_Woolf2021!$K$9:$K$93*$C67*IF(AK$58=Fperm_SI_Woolf2021!$E$9:$E$93,1,EXP(LN((1.1*(Fperm_SI_Woolf2021!$E$9:$E$93-AK$58)-63.1579*EXP(-0.19*Fperm_SI_Woolf2021!$E$9:$E$93)+63.1579*EXP(-0.19*AK$58))/(Fperm_SI_Woolf2021!$E$9:$E$93-AK$58))*(AK$58-Fperm_SI_Woolf2021!$E$9:$E$93)/10))),Fperm_SI_Woolf2021!$D$9:$D$93))</f>
        <v>0.9673684326371198</v>
      </c>
      <c r="AL67" s="51" cm="1">
        <f t="array" ref="AL67">MIN(1,SLOPE(Fperm_SI_Woolf2021!$F$9:$F$93*EXP(-Fperm_SI_Woolf2021!$I$9:$I$93*$C67*IF(AL$58=Fperm_SI_Woolf2021!$E$9:$E$93,1,EXP(LN((1.1*(Fperm_SI_Woolf2021!$E$9:$E$93-AL$58)-63.1579*EXP(-0.19*Fperm_SI_Woolf2021!$E$9:$E$93)+63.1579*EXP(-0.19*AL$58))/(Fperm_SI_Woolf2021!$E$9:$E$93-AL$58))*(AL$58-Fperm_SI_Woolf2021!$E$9:$E$93)/10))) + Fperm_SI_Woolf2021!$G$9:$G$93*EXP(-Fperm_SI_Woolf2021!$J$9:$J$93*$C67*IF(AL$58=Fperm_SI_Woolf2021!$E$9:$E$93,1,EXP(LN((1.1*(Fperm_SI_Woolf2021!$E$9:$E$93-AL$58)-63.1579*EXP(-0.19*Fperm_SI_Woolf2021!$E$9:$E$93)+63.1579*EXP(-0.19*AL$58))/(Fperm_SI_Woolf2021!$E$9:$E$93-AL$58))*(AL$58-Fperm_SI_Woolf2021!$E$9:$E$93)/10))) + Fperm_SI_Woolf2021!$H$9:$H$93*EXP(-Fperm_SI_Woolf2021!$K$9:$K$93*$C67*IF(AL$58=Fperm_SI_Woolf2021!$E$9:$E$93,1,EXP(LN((1.1*(Fperm_SI_Woolf2021!$E$9:$E$93-AL$58)-63.1579*EXP(-0.19*Fperm_SI_Woolf2021!$E$9:$E$93)+63.1579*EXP(-0.19*AL$58))/(Fperm_SI_Woolf2021!$E$9:$E$93-AL$58))*(AL$58-Fperm_SI_Woolf2021!$E$9:$E$93)/10))),Fperm_SI_Woolf2021!$D$9:$D$93)*AL$57+INTERCEPT(Fperm_SI_Woolf2021!$F$9:$F$93*EXP(-Fperm_SI_Woolf2021!$I$9:$I$93*$C67*IF(AL$58=Fperm_SI_Woolf2021!$E$9:$E$93,1,EXP(LN((1.1*(Fperm_SI_Woolf2021!$E$9:$E$93-AL$58)-63.1579*EXP(-0.19*Fperm_SI_Woolf2021!$E$9:$E$93)+63.1579*EXP(-0.19*AL$58))/(Fperm_SI_Woolf2021!$E$9:$E$93-AL$58))*(AL$58-Fperm_SI_Woolf2021!$E$9:$E$93)/10))) + Fperm_SI_Woolf2021!$G$9:$G$93*EXP(-Fperm_SI_Woolf2021!$J$9:$J$93*$C67*IF(AL$58=Fperm_SI_Woolf2021!$E$9:$E$93,1,EXP(LN((1.1*(Fperm_SI_Woolf2021!$E$9:$E$93-AL$58)-63.1579*EXP(-0.19*Fperm_SI_Woolf2021!$E$9:$E$93)+63.1579*EXP(-0.19*AL$58))/(Fperm_SI_Woolf2021!$E$9:$E$93-AL$58))*(AL$58-Fperm_SI_Woolf2021!$E$9:$E$93)/10))) + Fperm_SI_Woolf2021!$H$9:$H$93*EXP(-Fperm_SI_Woolf2021!$K$9:$K$93*$C67*IF(AL$58=Fperm_SI_Woolf2021!$E$9:$E$93,1,EXP(LN((1.1*(Fperm_SI_Woolf2021!$E$9:$E$93-AL$58)-63.1579*EXP(-0.19*Fperm_SI_Woolf2021!$E$9:$E$93)+63.1579*EXP(-0.19*AL$58))/(Fperm_SI_Woolf2021!$E$9:$E$93-AL$58))*(AL$58-Fperm_SI_Woolf2021!$E$9:$E$93)/10))),Fperm_SI_Woolf2021!$D$9:$D$93))</f>
        <v>0.93740493560291926</v>
      </c>
      <c r="AM67" s="51" cm="1">
        <f t="array" ref="AM67">MIN(1,SLOPE(Fperm_SI_Woolf2021!$F$9:$F$93*EXP(-Fperm_SI_Woolf2021!$I$9:$I$93*$C67*IF(AM$58=Fperm_SI_Woolf2021!$E$9:$E$93,1,EXP(LN((1.1*(Fperm_SI_Woolf2021!$E$9:$E$93-AM$58)-63.1579*EXP(-0.19*Fperm_SI_Woolf2021!$E$9:$E$93)+63.1579*EXP(-0.19*AM$58))/(Fperm_SI_Woolf2021!$E$9:$E$93-AM$58))*(AM$58-Fperm_SI_Woolf2021!$E$9:$E$93)/10))) + Fperm_SI_Woolf2021!$G$9:$G$93*EXP(-Fperm_SI_Woolf2021!$J$9:$J$93*$C67*IF(AM$58=Fperm_SI_Woolf2021!$E$9:$E$93,1,EXP(LN((1.1*(Fperm_SI_Woolf2021!$E$9:$E$93-AM$58)-63.1579*EXP(-0.19*Fperm_SI_Woolf2021!$E$9:$E$93)+63.1579*EXP(-0.19*AM$58))/(Fperm_SI_Woolf2021!$E$9:$E$93-AM$58))*(AM$58-Fperm_SI_Woolf2021!$E$9:$E$93)/10))) + Fperm_SI_Woolf2021!$H$9:$H$93*EXP(-Fperm_SI_Woolf2021!$K$9:$K$93*$C67*IF(AM$58=Fperm_SI_Woolf2021!$E$9:$E$93,1,EXP(LN((1.1*(Fperm_SI_Woolf2021!$E$9:$E$93-AM$58)-63.1579*EXP(-0.19*Fperm_SI_Woolf2021!$E$9:$E$93)+63.1579*EXP(-0.19*AM$58))/(Fperm_SI_Woolf2021!$E$9:$E$93-AM$58))*(AM$58-Fperm_SI_Woolf2021!$E$9:$E$93)/10))),Fperm_SI_Woolf2021!$D$9:$D$93)*AM$57+INTERCEPT(Fperm_SI_Woolf2021!$F$9:$F$93*EXP(-Fperm_SI_Woolf2021!$I$9:$I$93*$C67*IF(AM$58=Fperm_SI_Woolf2021!$E$9:$E$93,1,EXP(LN((1.1*(Fperm_SI_Woolf2021!$E$9:$E$93-AM$58)-63.1579*EXP(-0.19*Fperm_SI_Woolf2021!$E$9:$E$93)+63.1579*EXP(-0.19*AM$58))/(Fperm_SI_Woolf2021!$E$9:$E$93-AM$58))*(AM$58-Fperm_SI_Woolf2021!$E$9:$E$93)/10))) + Fperm_SI_Woolf2021!$G$9:$G$93*EXP(-Fperm_SI_Woolf2021!$J$9:$J$93*$C67*IF(AM$58=Fperm_SI_Woolf2021!$E$9:$E$93,1,EXP(LN((1.1*(Fperm_SI_Woolf2021!$E$9:$E$93-AM$58)-63.1579*EXP(-0.19*Fperm_SI_Woolf2021!$E$9:$E$93)+63.1579*EXP(-0.19*AM$58))/(Fperm_SI_Woolf2021!$E$9:$E$93-AM$58))*(AM$58-Fperm_SI_Woolf2021!$E$9:$E$93)/10))) + Fperm_SI_Woolf2021!$H$9:$H$93*EXP(-Fperm_SI_Woolf2021!$K$9:$K$93*$C67*IF(AM$58=Fperm_SI_Woolf2021!$E$9:$E$93,1,EXP(LN((1.1*(Fperm_SI_Woolf2021!$E$9:$E$93-AM$58)-63.1579*EXP(-0.19*Fperm_SI_Woolf2021!$E$9:$E$93)+63.1579*EXP(-0.19*AM$58))/(Fperm_SI_Woolf2021!$E$9:$E$93-AM$58))*(AM$58-Fperm_SI_Woolf2021!$E$9:$E$93)/10))),Fperm_SI_Woolf2021!$D$9:$D$93))</f>
        <v>0.90744143856871873</v>
      </c>
      <c r="AN67" s="51" cm="1">
        <f t="array" ref="AN67">MIN(1,SLOPE(Fperm_SI_Woolf2021!$F$9:$F$93*EXP(-Fperm_SI_Woolf2021!$I$9:$I$93*$C67*IF(AN$58=Fperm_SI_Woolf2021!$E$9:$E$93,1,EXP(LN((1.1*(Fperm_SI_Woolf2021!$E$9:$E$93-AN$58)-63.1579*EXP(-0.19*Fperm_SI_Woolf2021!$E$9:$E$93)+63.1579*EXP(-0.19*AN$58))/(Fperm_SI_Woolf2021!$E$9:$E$93-AN$58))*(AN$58-Fperm_SI_Woolf2021!$E$9:$E$93)/10))) + Fperm_SI_Woolf2021!$G$9:$G$93*EXP(-Fperm_SI_Woolf2021!$J$9:$J$93*$C67*IF(AN$58=Fperm_SI_Woolf2021!$E$9:$E$93,1,EXP(LN((1.1*(Fperm_SI_Woolf2021!$E$9:$E$93-AN$58)-63.1579*EXP(-0.19*Fperm_SI_Woolf2021!$E$9:$E$93)+63.1579*EXP(-0.19*AN$58))/(Fperm_SI_Woolf2021!$E$9:$E$93-AN$58))*(AN$58-Fperm_SI_Woolf2021!$E$9:$E$93)/10))) + Fperm_SI_Woolf2021!$H$9:$H$93*EXP(-Fperm_SI_Woolf2021!$K$9:$K$93*$C67*IF(AN$58=Fperm_SI_Woolf2021!$E$9:$E$93,1,EXP(LN((1.1*(Fperm_SI_Woolf2021!$E$9:$E$93-AN$58)-63.1579*EXP(-0.19*Fperm_SI_Woolf2021!$E$9:$E$93)+63.1579*EXP(-0.19*AN$58))/(Fperm_SI_Woolf2021!$E$9:$E$93-AN$58))*(AN$58-Fperm_SI_Woolf2021!$E$9:$E$93)/10))),Fperm_SI_Woolf2021!$D$9:$D$93)*AN$57+INTERCEPT(Fperm_SI_Woolf2021!$F$9:$F$93*EXP(-Fperm_SI_Woolf2021!$I$9:$I$93*$C67*IF(AN$58=Fperm_SI_Woolf2021!$E$9:$E$93,1,EXP(LN((1.1*(Fperm_SI_Woolf2021!$E$9:$E$93-AN$58)-63.1579*EXP(-0.19*Fperm_SI_Woolf2021!$E$9:$E$93)+63.1579*EXP(-0.19*AN$58))/(Fperm_SI_Woolf2021!$E$9:$E$93-AN$58))*(AN$58-Fperm_SI_Woolf2021!$E$9:$E$93)/10))) + Fperm_SI_Woolf2021!$G$9:$G$93*EXP(-Fperm_SI_Woolf2021!$J$9:$J$93*$C67*IF(AN$58=Fperm_SI_Woolf2021!$E$9:$E$93,1,EXP(LN((1.1*(Fperm_SI_Woolf2021!$E$9:$E$93-AN$58)-63.1579*EXP(-0.19*Fperm_SI_Woolf2021!$E$9:$E$93)+63.1579*EXP(-0.19*AN$58))/(Fperm_SI_Woolf2021!$E$9:$E$93-AN$58))*(AN$58-Fperm_SI_Woolf2021!$E$9:$E$93)/10))) + Fperm_SI_Woolf2021!$H$9:$H$93*EXP(-Fperm_SI_Woolf2021!$K$9:$K$93*$C67*IF(AN$58=Fperm_SI_Woolf2021!$E$9:$E$93,1,EXP(LN((1.1*(Fperm_SI_Woolf2021!$E$9:$E$93-AN$58)-63.1579*EXP(-0.19*Fperm_SI_Woolf2021!$E$9:$E$93)+63.1579*EXP(-0.19*AN$58))/(Fperm_SI_Woolf2021!$E$9:$E$93-AN$58))*(AN$58-Fperm_SI_Woolf2021!$E$9:$E$93)/10))),Fperm_SI_Woolf2021!$D$9:$D$93))</f>
        <v>0.87747794153451819</v>
      </c>
      <c r="AO67" s="51" cm="1">
        <f t="array" ref="AO67">MIN(1,SLOPE(Fperm_SI_Woolf2021!$F$9:$F$93*EXP(-Fperm_SI_Woolf2021!$I$9:$I$93*$C67*IF(AO$58=Fperm_SI_Woolf2021!$E$9:$E$93,1,EXP(LN((1.1*(Fperm_SI_Woolf2021!$E$9:$E$93-AO$58)-63.1579*EXP(-0.19*Fperm_SI_Woolf2021!$E$9:$E$93)+63.1579*EXP(-0.19*AO$58))/(Fperm_SI_Woolf2021!$E$9:$E$93-AO$58))*(AO$58-Fperm_SI_Woolf2021!$E$9:$E$93)/10))) + Fperm_SI_Woolf2021!$G$9:$G$93*EXP(-Fperm_SI_Woolf2021!$J$9:$J$93*$C67*IF(AO$58=Fperm_SI_Woolf2021!$E$9:$E$93,1,EXP(LN((1.1*(Fperm_SI_Woolf2021!$E$9:$E$93-AO$58)-63.1579*EXP(-0.19*Fperm_SI_Woolf2021!$E$9:$E$93)+63.1579*EXP(-0.19*AO$58))/(Fperm_SI_Woolf2021!$E$9:$E$93-AO$58))*(AO$58-Fperm_SI_Woolf2021!$E$9:$E$93)/10))) + Fperm_SI_Woolf2021!$H$9:$H$93*EXP(-Fperm_SI_Woolf2021!$K$9:$K$93*$C67*IF(AO$58=Fperm_SI_Woolf2021!$E$9:$E$93,1,EXP(LN((1.1*(Fperm_SI_Woolf2021!$E$9:$E$93-AO$58)-63.1579*EXP(-0.19*Fperm_SI_Woolf2021!$E$9:$E$93)+63.1579*EXP(-0.19*AO$58))/(Fperm_SI_Woolf2021!$E$9:$E$93-AO$58))*(AO$58-Fperm_SI_Woolf2021!$E$9:$E$93)/10))),Fperm_SI_Woolf2021!$D$9:$D$93)*AO$57+INTERCEPT(Fperm_SI_Woolf2021!$F$9:$F$93*EXP(-Fperm_SI_Woolf2021!$I$9:$I$93*$C67*IF(AO$58=Fperm_SI_Woolf2021!$E$9:$E$93,1,EXP(LN((1.1*(Fperm_SI_Woolf2021!$E$9:$E$93-AO$58)-63.1579*EXP(-0.19*Fperm_SI_Woolf2021!$E$9:$E$93)+63.1579*EXP(-0.19*AO$58))/(Fperm_SI_Woolf2021!$E$9:$E$93-AO$58))*(AO$58-Fperm_SI_Woolf2021!$E$9:$E$93)/10))) + Fperm_SI_Woolf2021!$G$9:$G$93*EXP(-Fperm_SI_Woolf2021!$J$9:$J$93*$C67*IF(AO$58=Fperm_SI_Woolf2021!$E$9:$E$93,1,EXP(LN((1.1*(Fperm_SI_Woolf2021!$E$9:$E$93-AO$58)-63.1579*EXP(-0.19*Fperm_SI_Woolf2021!$E$9:$E$93)+63.1579*EXP(-0.19*AO$58))/(Fperm_SI_Woolf2021!$E$9:$E$93-AO$58))*(AO$58-Fperm_SI_Woolf2021!$E$9:$E$93)/10))) + Fperm_SI_Woolf2021!$H$9:$H$93*EXP(-Fperm_SI_Woolf2021!$K$9:$K$93*$C67*IF(AO$58=Fperm_SI_Woolf2021!$E$9:$E$93,1,EXP(LN((1.1*(Fperm_SI_Woolf2021!$E$9:$E$93-AO$58)-63.1579*EXP(-0.19*Fperm_SI_Woolf2021!$E$9:$E$93)+63.1579*EXP(-0.19*AO$58))/(Fperm_SI_Woolf2021!$E$9:$E$93-AO$58))*(AO$58-Fperm_SI_Woolf2021!$E$9:$E$93)/10))),Fperm_SI_Woolf2021!$D$9:$D$93))</f>
        <v>0.84751444450031754</v>
      </c>
      <c r="AP67" s="51" cm="1">
        <f t="array" ref="AP67">MIN(1,SLOPE(Fperm_SI_Woolf2021!$F$9:$F$93*EXP(-Fperm_SI_Woolf2021!$I$9:$I$93*$C67*IF(AP$58=Fperm_SI_Woolf2021!$E$9:$E$93,1,EXP(LN((1.1*(Fperm_SI_Woolf2021!$E$9:$E$93-AP$58)-63.1579*EXP(-0.19*Fperm_SI_Woolf2021!$E$9:$E$93)+63.1579*EXP(-0.19*AP$58))/(Fperm_SI_Woolf2021!$E$9:$E$93-AP$58))*(AP$58-Fperm_SI_Woolf2021!$E$9:$E$93)/10))) + Fperm_SI_Woolf2021!$G$9:$G$93*EXP(-Fperm_SI_Woolf2021!$J$9:$J$93*$C67*IF(AP$58=Fperm_SI_Woolf2021!$E$9:$E$93,1,EXP(LN((1.1*(Fperm_SI_Woolf2021!$E$9:$E$93-AP$58)-63.1579*EXP(-0.19*Fperm_SI_Woolf2021!$E$9:$E$93)+63.1579*EXP(-0.19*AP$58))/(Fperm_SI_Woolf2021!$E$9:$E$93-AP$58))*(AP$58-Fperm_SI_Woolf2021!$E$9:$E$93)/10))) + Fperm_SI_Woolf2021!$H$9:$H$93*EXP(-Fperm_SI_Woolf2021!$K$9:$K$93*$C67*IF(AP$58=Fperm_SI_Woolf2021!$E$9:$E$93,1,EXP(LN((1.1*(Fperm_SI_Woolf2021!$E$9:$E$93-AP$58)-63.1579*EXP(-0.19*Fperm_SI_Woolf2021!$E$9:$E$93)+63.1579*EXP(-0.19*AP$58))/(Fperm_SI_Woolf2021!$E$9:$E$93-AP$58))*(AP$58-Fperm_SI_Woolf2021!$E$9:$E$93)/10))),Fperm_SI_Woolf2021!$D$9:$D$93)*AP$57+INTERCEPT(Fperm_SI_Woolf2021!$F$9:$F$93*EXP(-Fperm_SI_Woolf2021!$I$9:$I$93*$C67*IF(AP$58=Fperm_SI_Woolf2021!$E$9:$E$93,1,EXP(LN((1.1*(Fperm_SI_Woolf2021!$E$9:$E$93-AP$58)-63.1579*EXP(-0.19*Fperm_SI_Woolf2021!$E$9:$E$93)+63.1579*EXP(-0.19*AP$58))/(Fperm_SI_Woolf2021!$E$9:$E$93-AP$58))*(AP$58-Fperm_SI_Woolf2021!$E$9:$E$93)/10))) + Fperm_SI_Woolf2021!$G$9:$G$93*EXP(-Fperm_SI_Woolf2021!$J$9:$J$93*$C67*IF(AP$58=Fperm_SI_Woolf2021!$E$9:$E$93,1,EXP(LN((1.1*(Fperm_SI_Woolf2021!$E$9:$E$93-AP$58)-63.1579*EXP(-0.19*Fperm_SI_Woolf2021!$E$9:$E$93)+63.1579*EXP(-0.19*AP$58))/(Fperm_SI_Woolf2021!$E$9:$E$93-AP$58))*(AP$58-Fperm_SI_Woolf2021!$E$9:$E$93)/10))) + Fperm_SI_Woolf2021!$H$9:$H$93*EXP(-Fperm_SI_Woolf2021!$K$9:$K$93*$C67*IF(AP$58=Fperm_SI_Woolf2021!$E$9:$E$93,1,EXP(LN((1.1*(Fperm_SI_Woolf2021!$E$9:$E$93-AP$58)-63.1579*EXP(-0.19*Fperm_SI_Woolf2021!$E$9:$E$93)+63.1579*EXP(-0.19*AP$58))/(Fperm_SI_Woolf2021!$E$9:$E$93-AP$58))*(AP$58-Fperm_SI_Woolf2021!$E$9:$E$93)/10))),Fperm_SI_Woolf2021!$D$9:$D$93))</f>
        <v>0.81755094746611712</v>
      </c>
      <c r="AQ67" s="51" cm="1">
        <f t="array" ref="AQ67">MIN(1,SLOPE(Fperm_SI_Woolf2021!$F$9:$F$93*EXP(-Fperm_SI_Woolf2021!$I$9:$I$93*$C67*IF(AQ$58=Fperm_SI_Woolf2021!$E$9:$E$93,1,EXP(LN((1.1*(Fperm_SI_Woolf2021!$E$9:$E$93-AQ$58)-63.1579*EXP(-0.19*Fperm_SI_Woolf2021!$E$9:$E$93)+63.1579*EXP(-0.19*AQ$58))/(Fperm_SI_Woolf2021!$E$9:$E$93-AQ$58))*(AQ$58-Fperm_SI_Woolf2021!$E$9:$E$93)/10))) + Fperm_SI_Woolf2021!$G$9:$G$93*EXP(-Fperm_SI_Woolf2021!$J$9:$J$93*$C67*IF(AQ$58=Fperm_SI_Woolf2021!$E$9:$E$93,1,EXP(LN((1.1*(Fperm_SI_Woolf2021!$E$9:$E$93-AQ$58)-63.1579*EXP(-0.19*Fperm_SI_Woolf2021!$E$9:$E$93)+63.1579*EXP(-0.19*AQ$58))/(Fperm_SI_Woolf2021!$E$9:$E$93-AQ$58))*(AQ$58-Fperm_SI_Woolf2021!$E$9:$E$93)/10))) + Fperm_SI_Woolf2021!$H$9:$H$93*EXP(-Fperm_SI_Woolf2021!$K$9:$K$93*$C67*IF(AQ$58=Fperm_SI_Woolf2021!$E$9:$E$93,1,EXP(LN((1.1*(Fperm_SI_Woolf2021!$E$9:$E$93-AQ$58)-63.1579*EXP(-0.19*Fperm_SI_Woolf2021!$E$9:$E$93)+63.1579*EXP(-0.19*AQ$58))/(Fperm_SI_Woolf2021!$E$9:$E$93-AQ$58))*(AQ$58-Fperm_SI_Woolf2021!$E$9:$E$93)/10))),Fperm_SI_Woolf2021!$D$9:$D$93)*AQ$57+INTERCEPT(Fperm_SI_Woolf2021!$F$9:$F$93*EXP(-Fperm_SI_Woolf2021!$I$9:$I$93*$C67*IF(AQ$58=Fperm_SI_Woolf2021!$E$9:$E$93,1,EXP(LN((1.1*(Fperm_SI_Woolf2021!$E$9:$E$93-AQ$58)-63.1579*EXP(-0.19*Fperm_SI_Woolf2021!$E$9:$E$93)+63.1579*EXP(-0.19*AQ$58))/(Fperm_SI_Woolf2021!$E$9:$E$93-AQ$58))*(AQ$58-Fperm_SI_Woolf2021!$E$9:$E$93)/10))) + Fperm_SI_Woolf2021!$G$9:$G$93*EXP(-Fperm_SI_Woolf2021!$J$9:$J$93*$C67*IF(AQ$58=Fperm_SI_Woolf2021!$E$9:$E$93,1,EXP(LN((1.1*(Fperm_SI_Woolf2021!$E$9:$E$93-AQ$58)-63.1579*EXP(-0.19*Fperm_SI_Woolf2021!$E$9:$E$93)+63.1579*EXP(-0.19*AQ$58))/(Fperm_SI_Woolf2021!$E$9:$E$93-AQ$58))*(AQ$58-Fperm_SI_Woolf2021!$E$9:$E$93)/10))) + Fperm_SI_Woolf2021!$H$9:$H$93*EXP(-Fperm_SI_Woolf2021!$K$9:$K$93*$C67*IF(AQ$58=Fperm_SI_Woolf2021!$E$9:$E$93,1,EXP(LN((1.1*(Fperm_SI_Woolf2021!$E$9:$E$93-AQ$58)-63.1579*EXP(-0.19*Fperm_SI_Woolf2021!$E$9:$E$93)+63.1579*EXP(-0.19*AQ$58))/(Fperm_SI_Woolf2021!$E$9:$E$93-AQ$58))*(AQ$58-Fperm_SI_Woolf2021!$E$9:$E$93)/10))),Fperm_SI_Woolf2021!$D$9:$D$93))</f>
        <v>0.78758745043191647</v>
      </c>
      <c r="AR67" s="51" cm="1">
        <f t="array" ref="AR67">MIN(1,SLOPE(Fperm_SI_Woolf2021!$F$9:$F$93*EXP(-Fperm_SI_Woolf2021!$I$9:$I$93*$C67*IF(AR$58=Fperm_SI_Woolf2021!$E$9:$E$93,1,EXP(LN((1.1*(Fperm_SI_Woolf2021!$E$9:$E$93-AR$58)-63.1579*EXP(-0.19*Fperm_SI_Woolf2021!$E$9:$E$93)+63.1579*EXP(-0.19*AR$58))/(Fperm_SI_Woolf2021!$E$9:$E$93-AR$58))*(AR$58-Fperm_SI_Woolf2021!$E$9:$E$93)/10))) + Fperm_SI_Woolf2021!$G$9:$G$93*EXP(-Fperm_SI_Woolf2021!$J$9:$J$93*$C67*IF(AR$58=Fperm_SI_Woolf2021!$E$9:$E$93,1,EXP(LN((1.1*(Fperm_SI_Woolf2021!$E$9:$E$93-AR$58)-63.1579*EXP(-0.19*Fperm_SI_Woolf2021!$E$9:$E$93)+63.1579*EXP(-0.19*AR$58))/(Fperm_SI_Woolf2021!$E$9:$E$93-AR$58))*(AR$58-Fperm_SI_Woolf2021!$E$9:$E$93)/10))) + Fperm_SI_Woolf2021!$H$9:$H$93*EXP(-Fperm_SI_Woolf2021!$K$9:$K$93*$C67*IF(AR$58=Fperm_SI_Woolf2021!$E$9:$E$93,1,EXP(LN((1.1*(Fperm_SI_Woolf2021!$E$9:$E$93-AR$58)-63.1579*EXP(-0.19*Fperm_SI_Woolf2021!$E$9:$E$93)+63.1579*EXP(-0.19*AR$58))/(Fperm_SI_Woolf2021!$E$9:$E$93-AR$58))*(AR$58-Fperm_SI_Woolf2021!$E$9:$E$93)/10))),Fperm_SI_Woolf2021!$D$9:$D$93)*AR$57+INTERCEPT(Fperm_SI_Woolf2021!$F$9:$F$93*EXP(-Fperm_SI_Woolf2021!$I$9:$I$93*$C67*IF(AR$58=Fperm_SI_Woolf2021!$E$9:$E$93,1,EXP(LN((1.1*(Fperm_SI_Woolf2021!$E$9:$E$93-AR$58)-63.1579*EXP(-0.19*Fperm_SI_Woolf2021!$E$9:$E$93)+63.1579*EXP(-0.19*AR$58))/(Fperm_SI_Woolf2021!$E$9:$E$93-AR$58))*(AR$58-Fperm_SI_Woolf2021!$E$9:$E$93)/10))) + Fperm_SI_Woolf2021!$G$9:$G$93*EXP(-Fperm_SI_Woolf2021!$J$9:$J$93*$C67*IF(AR$58=Fperm_SI_Woolf2021!$E$9:$E$93,1,EXP(LN((1.1*(Fperm_SI_Woolf2021!$E$9:$E$93-AR$58)-63.1579*EXP(-0.19*Fperm_SI_Woolf2021!$E$9:$E$93)+63.1579*EXP(-0.19*AR$58))/(Fperm_SI_Woolf2021!$E$9:$E$93-AR$58))*(AR$58-Fperm_SI_Woolf2021!$E$9:$E$93)/10))) + Fperm_SI_Woolf2021!$H$9:$H$93*EXP(-Fperm_SI_Woolf2021!$K$9:$K$93*$C67*IF(AR$58=Fperm_SI_Woolf2021!$E$9:$E$93,1,EXP(LN((1.1*(Fperm_SI_Woolf2021!$E$9:$E$93-AR$58)-63.1579*EXP(-0.19*Fperm_SI_Woolf2021!$E$9:$E$93)+63.1579*EXP(-0.19*AR$58))/(Fperm_SI_Woolf2021!$E$9:$E$93-AR$58))*(AR$58-Fperm_SI_Woolf2021!$E$9:$E$93)/10))),Fperm_SI_Woolf2021!$D$9:$D$93))</f>
        <v>0.75762395339771593</v>
      </c>
      <c r="AS67" s="51" cm="1">
        <f t="array" ref="AS67">MIN(1,SLOPE(Fperm_SI_Woolf2021!$F$9:$F$93*EXP(-Fperm_SI_Woolf2021!$I$9:$I$93*$C67*IF(AS$58=Fperm_SI_Woolf2021!$E$9:$E$93,1,EXP(LN((1.1*(Fperm_SI_Woolf2021!$E$9:$E$93-AS$58)-63.1579*EXP(-0.19*Fperm_SI_Woolf2021!$E$9:$E$93)+63.1579*EXP(-0.19*AS$58))/(Fperm_SI_Woolf2021!$E$9:$E$93-AS$58))*(AS$58-Fperm_SI_Woolf2021!$E$9:$E$93)/10))) + Fperm_SI_Woolf2021!$G$9:$G$93*EXP(-Fperm_SI_Woolf2021!$J$9:$J$93*$C67*IF(AS$58=Fperm_SI_Woolf2021!$E$9:$E$93,1,EXP(LN((1.1*(Fperm_SI_Woolf2021!$E$9:$E$93-AS$58)-63.1579*EXP(-0.19*Fperm_SI_Woolf2021!$E$9:$E$93)+63.1579*EXP(-0.19*AS$58))/(Fperm_SI_Woolf2021!$E$9:$E$93-AS$58))*(AS$58-Fperm_SI_Woolf2021!$E$9:$E$93)/10))) + Fperm_SI_Woolf2021!$H$9:$H$93*EXP(-Fperm_SI_Woolf2021!$K$9:$K$93*$C67*IF(AS$58=Fperm_SI_Woolf2021!$E$9:$E$93,1,EXP(LN((1.1*(Fperm_SI_Woolf2021!$E$9:$E$93-AS$58)-63.1579*EXP(-0.19*Fperm_SI_Woolf2021!$E$9:$E$93)+63.1579*EXP(-0.19*AS$58))/(Fperm_SI_Woolf2021!$E$9:$E$93-AS$58))*(AS$58-Fperm_SI_Woolf2021!$E$9:$E$93)/10))),Fperm_SI_Woolf2021!$D$9:$D$93)*AS$57+INTERCEPT(Fperm_SI_Woolf2021!$F$9:$F$93*EXP(-Fperm_SI_Woolf2021!$I$9:$I$93*$C67*IF(AS$58=Fperm_SI_Woolf2021!$E$9:$E$93,1,EXP(LN((1.1*(Fperm_SI_Woolf2021!$E$9:$E$93-AS$58)-63.1579*EXP(-0.19*Fperm_SI_Woolf2021!$E$9:$E$93)+63.1579*EXP(-0.19*AS$58))/(Fperm_SI_Woolf2021!$E$9:$E$93-AS$58))*(AS$58-Fperm_SI_Woolf2021!$E$9:$E$93)/10))) + Fperm_SI_Woolf2021!$G$9:$G$93*EXP(-Fperm_SI_Woolf2021!$J$9:$J$93*$C67*IF(AS$58=Fperm_SI_Woolf2021!$E$9:$E$93,1,EXP(LN((1.1*(Fperm_SI_Woolf2021!$E$9:$E$93-AS$58)-63.1579*EXP(-0.19*Fperm_SI_Woolf2021!$E$9:$E$93)+63.1579*EXP(-0.19*AS$58))/(Fperm_SI_Woolf2021!$E$9:$E$93-AS$58))*(AS$58-Fperm_SI_Woolf2021!$E$9:$E$93)/10))) + Fperm_SI_Woolf2021!$H$9:$H$93*EXP(-Fperm_SI_Woolf2021!$K$9:$K$93*$C67*IF(AS$58=Fperm_SI_Woolf2021!$E$9:$E$93,1,EXP(LN((1.1*(Fperm_SI_Woolf2021!$E$9:$E$93-AS$58)-63.1579*EXP(-0.19*Fperm_SI_Woolf2021!$E$9:$E$93)+63.1579*EXP(-0.19*AS$58))/(Fperm_SI_Woolf2021!$E$9:$E$93-AS$58))*(AS$58-Fperm_SI_Woolf2021!$E$9:$E$93)/10))),Fperm_SI_Woolf2021!$D$9:$D$93))</f>
        <v>0.7276604563635154</v>
      </c>
      <c r="AT67" s="51" cm="1">
        <f t="array" ref="AT67">MIN(1,SLOPE(Fperm_SI_Woolf2021!$F$9:$F$93*EXP(-Fperm_SI_Woolf2021!$I$9:$I$93*$C67*IF(AT$58=Fperm_SI_Woolf2021!$E$9:$E$93,1,EXP(LN((1.1*(Fperm_SI_Woolf2021!$E$9:$E$93-AT$58)-63.1579*EXP(-0.19*Fperm_SI_Woolf2021!$E$9:$E$93)+63.1579*EXP(-0.19*AT$58))/(Fperm_SI_Woolf2021!$E$9:$E$93-AT$58))*(AT$58-Fperm_SI_Woolf2021!$E$9:$E$93)/10))) + Fperm_SI_Woolf2021!$G$9:$G$93*EXP(-Fperm_SI_Woolf2021!$J$9:$J$93*$C67*IF(AT$58=Fperm_SI_Woolf2021!$E$9:$E$93,1,EXP(LN((1.1*(Fperm_SI_Woolf2021!$E$9:$E$93-AT$58)-63.1579*EXP(-0.19*Fperm_SI_Woolf2021!$E$9:$E$93)+63.1579*EXP(-0.19*AT$58))/(Fperm_SI_Woolf2021!$E$9:$E$93-AT$58))*(AT$58-Fperm_SI_Woolf2021!$E$9:$E$93)/10))) + Fperm_SI_Woolf2021!$H$9:$H$93*EXP(-Fperm_SI_Woolf2021!$K$9:$K$93*$C67*IF(AT$58=Fperm_SI_Woolf2021!$E$9:$E$93,1,EXP(LN((1.1*(Fperm_SI_Woolf2021!$E$9:$E$93-AT$58)-63.1579*EXP(-0.19*Fperm_SI_Woolf2021!$E$9:$E$93)+63.1579*EXP(-0.19*AT$58))/(Fperm_SI_Woolf2021!$E$9:$E$93-AT$58))*(AT$58-Fperm_SI_Woolf2021!$E$9:$E$93)/10))),Fperm_SI_Woolf2021!$D$9:$D$93)*AT$57+INTERCEPT(Fperm_SI_Woolf2021!$F$9:$F$93*EXP(-Fperm_SI_Woolf2021!$I$9:$I$93*$C67*IF(AT$58=Fperm_SI_Woolf2021!$E$9:$E$93,1,EXP(LN((1.1*(Fperm_SI_Woolf2021!$E$9:$E$93-AT$58)-63.1579*EXP(-0.19*Fperm_SI_Woolf2021!$E$9:$E$93)+63.1579*EXP(-0.19*AT$58))/(Fperm_SI_Woolf2021!$E$9:$E$93-AT$58))*(AT$58-Fperm_SI_Woolf2021!$E$9:$E$93)/10))) + Fperm_SI_Woolf2021!$G$9:$G$93*EXP(-Fperm_SI_Woolf2021!$J$9:$J$93*$C67*IF(AT$58=Fperm_SI_Woolf2021!$E$9:$E$93,1,EXP(LN((1.1*(Fperm_SI_Woolf2021!$E$9:$E$93-AT$58)-63.1579*EXP(-0.19*Fperm_SI_Woolf2021!$E$9:$E$93)+63.1579*EXP(-0.19*AT$58))/(Fperm_SI_Woolf2021!$E$9:$E$93-AT$58))*(AT$58-Fperm_SI_Woolf2021!$E$9:$E$93)/10))) + Fperm_SI_Woolf2021!$H$9:$H$93*EXP(-Fperm_SI_Woolf2021!$K$9:$K$93*$C67*IF(AT$58=Fperm_SI_Woolf2021!$E$9:$E$93,1,EXP(LN((1.1*(Fperm_SI_Woolf2021!$E$9:$E$93-AT$58)-63.1579*EXP(-0.19*Fperm_SI_Woolf2021!$E$9:$E$93)+63.1579*EXP(-0.19*AT$58))/(Fperm_SI_Woolf2021!$E$9:$E$93-AT$58))*(AT$58-Fperm_SI_Woolf2021!$E$9:$E$93)/10))),Fperm_SI_Woolf2021!$D$9:$D$93))</f>
        <v>0.69769695932931475</v>
      </c>
      <c r="AU67" s="51" cm="1">
        <f t="array" ref="AU67">MIN(1,SLOPE(Fperm_SI_Woolf2021!$F$9:$F$93*EXP(-Fperm_SI_Woolf2021!$I$9:$I$93*$C67*IF(AU$58=Fperm_SI_Woolf2021!$E$9:$E$93,1,EXP(LN((1.1*(Fperm_SI_Woolf2021!$E$9:$E$93-AU$58)-63.1579*EXP(-0.19*Fperm_SI_Woolf2021!$E$9:$E$93)+63.1579*EXP(-0.19*AU$58))/(Fperm_SI_Woolf2021!$E$9:$E$93-AU$58))*(AU$58-Fperm_SI_Woolf2021!$E$9:$E$93)/10))) + Fperm_SI_Woolf2021!$G$9:$G$93*EXP(-Fperm_SI_Woolf2021!$J$9:$J$93*$C67*IF(AU$58=Fperm_SI_Woolf2021!$E$9:$E$93,1,EXP(LN((1.1*(Fperm_SI_Woolf2021!$E$9:$E$93-AU$58)-63.1579*EXP(-0.19*Fperm_SI_Woolf2021!$E$9:$E$93)+63.1579*EXP(-0.19*AU$58))/(Fperm_SI_Woolf2021!$E$9:$E$93-AU$58))*(AU$58-Fperm_SI_Woolf2021!$E$9:$E$93)/10))) + Fperm_SI_Woolf2021!$H$9:$H$93*EXP(-Fperm_SI_Woolf2021!$K$9:$K$93*$C67*IF(AU$58=Fperm_SI_Woolf2021!$E$9:$E$93,1,EXP(LN((1.1*(Fperm_SI_Woolf2021!$E$9:$E$93-AU$58)-63.1579*EXP(-0.19*Fperm_SI_Woolf2021!$E$9:$E$93)+63.1579*EXP(-0.19*AU$58))/(Fperm_SI_Woolf2021!$E$9:$E$93-AU$58))*(AU$58-Fperm_SI_Woolf2021!$E$9:$E$93)/10))),Fperm_SI_Woolf2021!$D$9:$D$93)*AU$57+INTERCEPT(Fperm_SI_Woolf2021!$F$9:$F$93*EXP(-Fperm_SI_Woolf2021!$I$9:$I$93*$C67*IF(AU$58=Fperm_SI_Woolf2021!$E$9:$E$93,1,EXP(LN((1.1*(Fperm_SI_Woolf2021!$E$9:$E$93-AU$58)-63.1579*EXP(-0.19*Fperm_SI_Woolf2021!$E$9:$E$93)+63.1579*EXP(-0.19*AU$58))/(Fperm_SI_Woolf2021!$E$9:$E$93-AU$58))*(AU$58-Fperm_SI_Woolf2021!$E$9:$E$93)/10))) + Fperm_SI_Woolf2021!$G$9:$G$93*EXP(-Fperm_SI_Woolf2021!$J$9:$J$93*$C67*IF(AU$58=Fperm_SI_Woolf2021!$E$9:$E$93,1,EXP(LN((1.1*(Fperm_SI_Woolf2021!$E$9:$E$93-AU$58)-63.1579*EXP(-0.19*Fperm_SI_Woolf2021!$E$9:$E$93)+63.1579*EXP(-0.19*AU$58))/(Fperm_SI_Woolf2021!$E$9:$E$93-AU$58))*(AU$58-Fperm_SI_Woolf2021!$E$9:$E$93)/10))) + Fperm_SI_Woolf2021!$H$9:$H$93*EXP(-Fperm_SI_Woolf2021!$K$9:$K$93*$C67*IF(AU$58=Fperm_SI_Woolf2021!$E$9:$E$93,1,EXP(LN((1.1*(Fperm_SI_Woolf2021!$E$9:$E$93-AU$58)-63.1579*EXP(-0.19*Fperm_SI_Woolf2021!$E$9:$E$93)+63.1579*EXP(-0.19*AU$58))/(Fperm_SI_Woolf2021!$E$9:$E$93-AU$58))*(AU$58-Fperm_SI_Woolf2021!$E$9:$E$93)/10))),Fperm_SI_Woolf2021!$D$9:$D$93))</f>
        <v>0.66773346229511421</v>
      </c>
      <c r="AV67" s="51" cm="1">
        <f t="array" ref="AV67">MIN(1,SLOPE(Fperm_SI_Woolf2021!$F$9:$F$93*EXP(-Fperm_SI_Woolf2021!$I$9:$I$93*$C67*IF(AV$58=Fperm_SI_Woolf2021!$E$9:$E$93,1,EXP(LN((1.1*(Fperm_SI_Woolf2021!$E$9:$E$93-AV$58)-63.1579*EXP(-0.19*Fperm_SI_Woolf2021!$E$9:$E$93)+63.1579*EXP(-0.19*AV$58))/(Fperm_SI_Woolf2021!$E$9:$E$93-AV$58))*(AV$58-Fperm_SI_Woolf2021!$E$9:$E$93)/10))) + Fperm_SI_Woolf2021!$G$9:$G$93*EXP(-Fperm_SI_Woolf2021!$J$9:$J$93*$C67*IF(AV$58=Fperm_SI_Woolf2021!$E$9:$E$93,1,EXP(LN((1.1*(Fperm_SI_Woolf2021!$E$9:$E$93-AV$58)-63.1579*EXP(-0.19*Fperm_SI_Woolf2021!$E$9:$E$93)+63.1579*EXP(-0.19*AV$58))/(Fperm_SI_Woolf2021!$E$9:$E$93-AV$58))*(AV$58-Fperm_SI_Woolf2021!$E$9:$E$93)/10))) + Fperm_SI_Woolf2021!$H$9:$H$93*EXP(-Fperm_SI_Woolf2021!$K$9:$K$93*$C67*IF(AV$58=Fperm_SI_Woolf2021!$E$9:$E$93,1,EXP(LN((1.1*(Fperm_SI_Woolf2021!$E$9:$E$93-AV$58)-63.1579*EXP(-0.19*Fperm_SI_Woolf2021!$E$9:$E$93)+63.1579*EXP(-0.19*AV$58))/(Fperm_SI_Woolf2021!$E$9:$E$93-AV$58))*(AV$58-Fperm_SI_Woolf2021!$E$9:$E$93)/10))),Fperm_SI_Woolf2021!$D$9:$D$93)*AV$57+INTERCEPT(Fperm_SI_Woolf2021!$F$9:$F$93*EXP(-Fperm_SI_Woolf2021!$I$9:$I$93*$C67*IF(AV$58=Fperm_SI_Woolf2021!$E$9:$E$93,1,EXP(LN((1.1*(Fperm_SI_Woolf2021!$E$9:$E$93-AV$58)-63.1579*EXP(-0.19*Fperm_SI_Woolf2021!$E$9:$E$93)+63.1579*EXP(-0.19*AV$58))/(Fperm_SI_Woolf2021!$E$9:$E$93-AV$58))*(AV$58-Fperm_SI_Woolf2021!$E$9:$E$93)/10))) + Fperm_SI_Woolf2021!$G$9:$G$93*EXP(-Fperm_SI_Woolf2021!$J$9:$J$93*$C67*IF(AV$58=Fperm_SI_Woolf2021!$E$9:$E$93,1,EXP(LN((1.1*(Fperm_SI_Woolf2021!$E$9:$E$93-AV$58)-63.1579*EXP(-0.19*Fperm_SI_Woolf2021!$E$9:$E$93)+63.1579*EXP(-0.19*AV$58))/(Fperm_SI_Woolf2021!$E$9:$E$93-AV$58))*(AV$58-Fperm_SI_Woolf2021!$E$9:$E$93)/10))) + Fperm_SI_Woolf2021!$H$9:$H$93*EXP(-Fperm_SI_Woolf2021!$K$9:$K$93*$C67*IF(AV$58=Fperm_SI_Woolf2021!$E$9:$E$93,1,EXP(LN((1.1*(Fperm_SI_Woolf2021!$E$9:$E$93-AV$58)-63.1579*EXP(-0.19*Fperm_SI_Woolf2021!$E$9:$E$93)+63.1579*EXP(-0.19*AV$58))/(Fperm_SI_Woolf2021!$E$9:$E$93-AV$58))*(AV$58-Fperm_SI_Woolf2021!$E$9:$E$93)/10))),Fperm_SI_Woolf2021!$D$9:$D$93))</f>
        <v>0.63776996526091367</v>
      </c>
      <c r="AW67" s="51" cm="1">
        <f t="array" ref="AW67">MIN(1,SLOPE(Fperm_SI_Woolf2021!$F$9:$F$93*EXP(-Fperm_SI_Woolf2021!$I$9:$I$93*$C67*IF(AW$58=Fperm_SI_Woolf2021!$E$9:$E$93,1,EXP(LN((1.1*(Fperm_SI_Woolf2021!$E$9:$E$93-AW$58)-63.1579*EXP(-0.19*Fperm_SI_Woolf2021!$E$9:$E$93)+63.1579*EXP(-0.19*AW$58))/(Fperm_SI_Woolf2021!$E$9:$E$93-AW$58))*(AW$58-Fperm_SI_Woolf2021!$E$9:$E$93)/10))) + Fperm_SI_Woolf2021!$G$9:$G$93*EXP(-Fperm_SI_Woolf2021!$J$9:$J$93*$C67*IF(AW$58=Fperm_SI_Woolf2021!$E$9:$E$93,1,EXP(LN((1.1*(Fperm_SI_Woolf2021!$E$9:$E$93-AW$58)-63.1579*EXP(-0.19*Fperm_SI_Woolf2021!$E$9:$E$93)+63.1579*EXP(-0.19*AW$58))/(Fperm_SI_Woolf2021!$E$9:$E$93-AW$58))*(AW$58-Fperm_SI_Woolf2021!$E$9:$E$93)/10))) + Fperm_SI_Woolf2021!$H$9:$H$93*EXP(-Fperm_SI_Woolf2021!$K$9:$K$93*$C67*IF(AW$58=Fperm_SI_Woolf2021!$E$9:$E$93,1,EXP(LN((1.1*(Fperm_SI_Woolf2021!$E$9:$E$93-AW$58)-63.1579*EXP(-0.19*Fperm_SI_Woolf2021!$E$9:$E$93)+63.1579*EXP(-0.19*AW$58))/(Fperm_SI_Woolf2021!$E$9:$E$93-AW$58))*(AW$58-Fperm_SI_Woolf2021!$E$9:$E$93)/10))),Fperm_SI_Woolf2021!$D$9:$D$93)*AW$57+INTERCEPT(Fperm_SI_Woolf2021!$F$9:$F$93*EXP(-Fperm_SI_Woolf2021!$I$9:$I$93*$C67*IF(AW$58=Fperm_SI_Woolf2021!$E$9:$E$93,1,EXP(LN((1.1*(Fperm_SI_Woolf2021!$E$9:$E$93-AW$58)-63.1579*EXP(-0.19*Fperm_SI_Woolf2021!$E$9:$E$93)+63.1579*EXP(-0.19*AW$58))/(Fperm_SI_Woolf2021!$E$9:$E$93-AW$58))*(AW$58-Fperm_SI_Woolf2021!$E$9:$E$93)/10))) + Fperm_SI_Woolf2021!$G$9:$G$93*EXP(-Fperm_SI_Woolf2021!$J$9:$J$93*$C67*IF(AW$58=Fperm_SI_Woolf2021!$E$9:$E$93,1,EXP(LN((1.1*(Fperm_SI_Woolf2021!$E$9:$E$93-AW$58)-63.1579*EXP(-0.19*Fperm_SI_Woolf2021!$E$9:$E$93)+63.1579*EXP(-0.19*AW$58))/(Fperm_SI_Woolf2021!$E$9:$E$93-AW$58))*(AW$58-Fperm_SI_Woolf2021!$E$9:$E$93)/10))) + Fperm_SI_Woolf2021!$H$9:$H$93*EXP(-Fperm_SI_Woolf2021!$K$9:$K$93*$C67*IF(AW$58=Fperm_SI_Woolf2021!$E$9:$E$93,1,EXP(LN((1.1*(Fperm_SI_Woolf2021!$E$9:$E$93-AW$58)-63.1579*EXP(-0.19*Fperm_SI_Woolf2021!$E$9:$E$93)+63.1579*EXP(-0.19*AW$58))/(Fperm_SI_Woolf2021!$E$9:$E$93-AW$58))*(AW$58-Fperm_SI_Woolf2021!$E$9:$E$93)/10))),Fperm_SI_Woolf2021!$D$9:$D$93))</f>
        <v>1</v>
      </c>
      <c r="AX67" s="51" cm="1">
        <f t="array" ref="AX67">MIN(1,SLOPE(Fperm_SI_Woolf2021!$F$9:$F$93*EXP(-Fperm_SI_Woolf2021!$I$9:$I$93*$C67*IF(AX$58=Fperm_SI_Woolf2021!$E$9:$E$93,1,EXP(LN((1.1*(Fperm_SI_Woolf2021!$E$9:$E$93-AX$58)-63.1579*EXP(-0.19*Fperm_SI_Woolf2021!$E$9:$E$93)+63.1579*EXP(-0.19*AX$58))/(Fperm_SI_Woolf2021!$E$9:$E$93-AX$58))*(AX$58-Fperm_SI_Woolf2021!$E$9:$E$93)/10))) + Fperm_SI_Woolf2021!$G$9:$G$93*EXP(-Fperm_SI_Woolf2021!$J$9:$J$93*$C67*IF(AX$58=Fperm_SI_Woolf2021!$E$9:$E$93,1,EXP(LN((1.1*(Fperm_SI_Woolf2021!$E$9:$E$93-AX$58)-63.1579*EXP(-0.19*Fperm_SI_Woolf2021!$E$9:$E$93)+63.1579*EXP(-0.19*AX$58))/(Fperm_SI_Woolf2021!$E$9:$E$93-AX$58))*(AX$58-Fperm_SI_Woolf2021!$E$9:$E$93)/10))) + Fperm_SI_Woolf2021!$H$9:$H$93*EXP(-Fperm_SI_Woolf2021!$K$9:$K$93*$C67*IF(AX$58=Fperm_SI_Woolf2021!$E$9:$E$93,1,EXP(LN((1.1*(Fperm_SI_Woolf2021!$E$9:$E$93-AX$58)-63.1579*EXP(-0.19*Fperm_SI_Woolf2021!$E$9:$E$93)+63.1579*EXP(-0.19*AX$58))/(Fperm_SI_Woolf2021!$E$9:$E$93-AX$58))*(AX$58-Fperm_SI_Woolf2021!$E$9:$E$93)/10))),Fperm_SI_Woolf2021!$D$9:$D$93)*AX$57+INTERCEPT(Fperm_SI_Woolf2021!$F$9:$F$93*EXP(-Fperm_SI_Woolf2021!$I$9:$I$93*$C67*IF(AX$58=Fperm_SI_Woolf2021!$E$9:$E$93,1,EXP(LN((1.1*(Fperm_SI_Woolf2021!$E$9:$E$93-AX$58)-63.1579*EXP(-0.19*Fperm_SI_Woolf2021!$E$9:$E$93)+63.1579*EXP(-0.19*AX$58))/(Fperm_SI_Woolf2021!$E$9:$E$93-AX$58))*(AX$58-Fperm_SI_Woolf2021!$E$9:$E$93)/10))) + Fperm_SI_Woolf2021!$G$9:$G$93*EXP(-Fperm_SI_Woolf2021!$J$9:$J$93*$C67*IF(AX$58=Fperm_SI_Woolf2021!$E$9:$E$93,1,EXP(LN((1.1*(Fperm_SI_Woolf2021!$E$9:$E$93-AX$58)-63.1579*EXP(-0.19*Fperm_SI_Woolf2021!$E$9:$E$93)+63.1579*EXP(-0.19*AX$58))/(Fperm_SI_Woolf2021!$E$9:$E$93-AX$58))*(AX$58-Fperm_SI_Woolf2021!$E$9:$E$93)/10))) + Fperm_SI_Woolf2021!$H$9:$H$93*EXP(-Fperm_SI_Woolf2021!$K$9:$K$93*$C67*IF(AX$58=Fperm_SI_Woolf2021!$E$9:$E$93,1,EXP(LN((1.1*(Fperm_SI_Woolf2021!$E$9:$E$93-AX$58)-63.1579*EXP(-0.19*Fperm_SI_Woolf2021!$E$9:$E$93)+63.1579*EXP(-0.19*AX$58))/(Fperm_SI_Woolf2021!$E$9:$E$93-AX$58))*(AX$58-Fperm_SI_Woolf2021!$E$9:$E$93)/10))),Fperm_SI_Woolf2021!$D$9:$D$93))</f>
        <v>0.99980491675304584</v>
      </c>
      <c r="AY67" s="51" cm="1">
        <f t="array" ref="AY67">MIN(1,SLOPE(Fperm_SI_Woolf2021!$F$9:$F$93*EXP(-Fperm_SI_Woolf2021!$I$9:$I$93*$C67*IF(AY$58=Fperm_SI_Woolf2021!$E$9:$E$93,1,EXP(LN((1.1*(Fperm_SI_Woolf2021!$E$9:$E$93-AY$58)-63.1579*EXP(-0.19*Fperm_SI_Woolf2021!$E$9:$E$93)+63.1579*EXP(-0.19*AY$58))/(Fperm_SI_Woolf2021!$E$9:$E$93-AY$58))*(AY$58-Fperm_SI_Woolf2021!$E$9:$E$93)/10))) + Fperm_SI_Woolf2021!$G$9:$G$93*EXP(-Fperm_SI_Woolf2021!$J$9:$J$93*$C67*IF(AY$58=Fperm_SI_Woolf2021!$E$9:$E$93,1,EXP(LN((1.1*(Fperm_SI_Woolf2021!$E$9:$E$93-AY$58)-63.1579*EXP(-0.19*Fperm_SI_Woolf2021!$E$9:$E$93)+63.1579*EXP(-0.19*AY$58))/(Fperm_SI_Woolf2021!$E$9:$E$93-AY$58))*(AY$58-Fperm_SI_Woolf2021!$E$9:$E$93)/10))) + Fperm_SI_Woolf2021!$H$9:$H$93*EXP(-Fperm_SI_Woolf2021!$K$9:$K$93*$C67*IF(AY$58=Fperm_SI_Woolf2021!$E$9:$E$93,1,EXP(LN((1.1*(Fperm_SI_Woolf2021!$E$9:$E$93-AY$58)-63.1579*EXP(-0.19*Fperm_SI_Woolf2021!$E$9:$E$93)+63.1579*EXP(-0.19*AY$58))/(Fperm_SI_Woolf2021!$E$9:$E$93-AY$58))*(AY$58-Fperm_SI_Woolf2021!$E$9:$E$93)/10))),Fperm_SI_Woolf2021!$D$9:$D$93)*AY$57+INTERCEPT(Fperm_SI_Woolf2021!$F$9:$F$93*EXP(-Fperm_SI_Woolf2021!$I$9:$I$93*$C67*IF(AY$58=Fperm_SI_Woolf2021!$E$9:$E$93,1,EXP(LN((1.1*(Fperm_SI_Woolf2021!$E$9:$E$93-AY$58)-63.1579*EXP(-0.19*Fperm_SI_Woolf2021!$E$9:$E$93)+63.1579*EXP(-0.19*AY$58))/(Fperm_SI_Woolf2021!$E$9:$E$93-AY$58))*(AY$58-Fperm_SI_Woolf2021!$E$9:$E$93)/10))) + Fperm_SI_Woolf2021!$G$9:$G$93*EXP(-Fperm_SI_Woolf2021!$J$9:$J$93*$C67*IF(AY$58=Fperm_SI_Woolf2021!$E$9:$E$93,1,EXP(LN((1.1*(Fperm_SI_Woolf2021!$E$9:$E$93-AY$58)-63.1579*EXP(-0.19*Fperm_SI_Woolf2021!$E$9:$E$93)+63.1579*EXP(-0.19*AY$58))/(Fperm_SI_Woolf2021!$E$9:$E$93-AY$58))*(AY$58-Fperm_SI_Woolf2021!$E$9:$E$93)/10))) + Fperm_SI_Woolf2021!$H$9:$H$93*EXP(-Fperm_SI_Woolf2021!$K$9:$K$93*$C67*IF(AY$58=Fperm_SI_Woolf2021!$E$9:$E$93,1,EXP(LN((1.1*(Fperm_SI_Woolf2021!$E$9:$E$93-AY$58)-63.1579*EXP(-0.19*Fperm_SI_Woolf2021!$E$9:$E$93)+63.1579*EXP(-0.19*AY$58))/(Fperm_SI_Woolf2021!$E$9:$E$93-AY$58))*(AY$58-Fperm_SI_Woolf2021!$E$9:$E$93)/10))),Fperm_SI_Woolf2021!$D$9:$D$93))</f>
        <v>0.96861242605145581</v>
      </c>
      <c r="AZ67" s="51" cm="1">
        <f t="array" ref="AZ67">MIN(1,SLOPE(Fperm_SI_Woolf2021!$F$9:$F$93*EXP(-Fperm_SI_Woolf2021!$I$9:$I$93*$C67*IF(AZ$58=Fperm_SI_Woolf2021!$E$9:$E$93,1,EXP(LN((1.1*(Fperm_SI_Woolf2021!$E$9:$E$93-AZ$58)-63.1579*EXP(-0.19*Fperm_SI_Woolf2021!$E$9:$E$93)+63.1579*EXP(-0.19*AZ$58))/(Fperm_SI_Woolf2021!$E$9:$E$93-AZ$58))*(AZ$58-Fperm_SI_Woolf2021!$E$9:$E$93)/10))) + Fperm_SI_Woolf2021!$G$9:$G$93*EXP(-Fperm_SI_Woolf2021!$J$9:$J$93*$C67*IF(AZ$58=Fperm_SI_Woolf2021!$E$9:$E$93,1,EXP(LN((1.1*(Fperm_SI_Woolf2021!$E$9:$E$93-AZ$58)-63.1579*EXP(-0.19*Fperm_SI_Woolf2021!$E$9:$E$93)+63.1579*EXP(-0.19*AZ$58))/(Fperm_SI_Woolf2021!$E$9:$E$93-AZ$58))*(AZ$58-Fperm_SI_Woolf2021!$E$9:$E$93)/10))) + Fperm_SI_Woolf2021!$H$9:$H$93*EXP(-Fperm_SI_Woolf2021!$K$9:$K$93*$C67*IF(AZ$58=Fperm_SI_Woolf2021!$E$9:$E$93,1,EXP(LN((1.1*(Fperm_SI_Woolf2021!$E$9:$E$93-AZ$58)-63.1579*EXP(-0.19*Fperm_SI_Woolf2021!$E$9:$E$93)+63.1579*EXP(-0.19*AZ$58))/(Fperm_SI_Woolf2021!$E$9:$E$93-AZ$58))*(AZ$58-Fperm_SI_Woolf2021!$E$9:$E$93)/10))),Fperm_SI_Woolf2021!$D$9:$D$93)*AZ$57+INTERCEPT(Fperm_SI_Woolf2021!$F$9:$F$93*EXP(-Fperm_SI_Woolf2021!$I$9:$I$93*$C67*IF(AZ$58=Fperm_SI_Woolf2021!$E$9:$E$93,1,EXP(LN((1.1*(Fperm_SI_Woolf2021!$E$9:$E$93-AZ$58)-63.1579*EXP(-0.19*Fperm_SI_Woolf2021!$E$9:$E$93)+63.1579*EXP(-0.19*AZ$58))/(Fperm_SI_Woolf2021!$E$9:$E$93-AZ$58))*(AZ$58-Fperm_SI_Woolf2021!$E$9:$E$93)/10))) + Fperm_SI_Woolf2021!$G$9:$G$93*EXP(-Fperm_SI_Woolf2021!$J$9:$J$93*$C67*IF(AZ$58=Fperm_SI_Woolf2021!$E$9:$E$93,1,EXP(LN((1.1*(Fperm_SI_Woolf2021!$E$9:$E$93-AZ$58)-63.1579*EXP(-0.19*Fperm_SI_Woolf2021!$E$9:$E$93)+63.1579*EXP(-0.19*AZ$58))/(Fperm_SI_Woolf2021!$E$9:$E$93-AZ$58))*(AZ$58-Fperm_SI_Woolf2021!$E$9:$E$93)/10))) + Fperm_SI_Woolf2021!$H$9:$H$93*EXP(-Fperm_SI_Woolf2021!$K$9:$K$93*$C67*IF(AZ$58=Fperm_SI_Woolf2021!$E$9:$E$93,1,EXP(LN((1.1*(Fperm_SI_Woolf2021!$E$9:$E$93-AZ$58)-63.1579*EXP(-0.19*Fperm_SI_Woolf2021!$E$9:$E$93)+63.1579*EXP(-0.19*AZ$58))/(Fperm_SI_Woolf2021!$E$9:$E$93-AZ$58))*(AZ$58-Fperm_SI_Woolf2021!$E$9:$E$93)/10))),Fperm_SI_Woolf2021!$D$9:$D$93))</f>
        <v>0.9374199353498659</v>
      </c>
      <c r="BA67" s="51" cm="1">
        <f t="array" ref="BA67">MIN(1,SLOPE(Fperm_SI_Woolf2021!$F$9:$F$93*EXP(-Fperm_SI_Woolf2021!$I$9:$I$93*$C67*IF(BA$58=Fperm_SI_Woolf2021!$E$9:$E$93,1,EXP(LN((1.1*(Fperm_SI_Woolf2021!$E$9:$E$93-BA$58)-63.1579*EXP(-0.19*Fperm_SI_Woolf2021!$E$9:$E$93)+63.1579*EXP(-0.19*BA$58))/(Fperm_SI_Woolf2021!$E$9:$E$93-BA$58))*(BA$58-Fperm_SI_Woolf2021!$E$9:$E$93)/10))) + Fperm_SI_Woolf2021!$G$9:$G$93*EXP(-Fperm_SI_Woolf2021!$J$9:$J$93*$C67*IF(BA$58=Fperm_SI_Woolf2021!$E$9:$E$93,1,EXP(LN((1.1*(Fperm_SI_Woolf2021!$E$9:$E$93-BA$58)-63.1579*EXP(-0.19*Fperm_SI_Woolf2021!$E$9:$E$93)+63.1579*EXP(-0.19*BA$58))/(Fperm_SI_Woolf2021!$E$9:$E$93-BA$58))*(BA$58-Fperm_SI_Woolf2021!$E$9:$E$93)/10))) + Fperm_SI_Woolf2021!$H$9:$H$93*EXP(-Fperm_SI_Woolf2021!$K$9:$K$93*$C67*IF(BA$58=Fperm_SI_Woolf2021!$E$9:$E$93,1,EXP(LN((1.1*(Fperm_SI_Woolf2021!$E$9:$E$93-BA$58)-63.1579*EXP(-0.19*Fperm_SI_Woolf2021!$E$9:$E$93)+63.1579*EXP(-0.19*BA$58))/(Fperm_SI_Woolf2021!$E$9:$E$93-BA$58))*(BA$58-Fperm_SI_Woolf2021!$E$9:$E$93)/10))),Fperm_SI_Woolf2021!$D$9:$D$93)*BA$57+INTERCEPT(Fperm_SI_Woolf2021!$F$9:$F$93*EXP(-Fperm_SI_Woolf2021!$I$9:$I$93*$C67*IF(BA$58=Fperm_SI_Woolf2021!$E$9:$E$93,1,EXP(LN((1.1*(Fperm_SI_Woolf2021!$E$9:$E$93-BA$58)-63.1579*EXP(-0.19*Fperm_SI_Woolf2021!$E$9:$E$93)+63.1579*EXP(-0.19*BA$58))/(Fperm_SI_Woolf2021!$E$9:$E$93-BA$58))*(BA$58-Fperm_SI_Woolf2021!$E$9:$E$93)/10))) + Fperm_SI_Woolf2021!$G$9:$G$93*EXP(-Fperm_SI_Woolf2021!$J$9:$J$93*$C67*IF(BA$58=Fperm_SI_Woolf2021!$E$9:$E$93,1,EXP(LN((1.1*(Fperm_SI_Woolf2021!$E$9:$E$93-BA$58)-63.1579*EXP(-0.19*Fperm_SI_Woolf2021!$E$9:$E$93)+63.1579*EXP(-0.19*BA$58))/(Fperm_SI_Woolf2021!$E$9:$E$93-BA$58))*(BA$58-Fperm_SI_Woolf2021!$E$9:$E$93)/10))) + Fperm_SI_Woolf2021!$H$9:$H$93*EXP(-Fperm_SI_Woolf2021!$K$9:$K$93*$C67*IF(BA$58=Fperm_SI_Woolf2021!$E$9:$E$93,1,EXP(LN((1.1*(Fperm_SI_Woolf2021!$E$9:$E$93-BA$58)-63.1579*EXP(-0.19*Fperm_SI_Woolf2021!$E$9:$E$93)+63.1579*EXP(-0.19*BA$58))/(Fperm_SI_Woolf2021!$E$9:$E$93-BA$58))*(BA$58-Fperm_SI_Woolf2021!$E$9:$E$93)/10))),Fperm_SI_Woolf2021!$D$9:$D$93))</f>
        <v>0.90622744464827598</v>
      </c>
      <c r="BB67" s="51" cm="1">
        <f t="array" ref="BB67">MIN(1,SLOPE(Fperm_SI_Woolf2021!$F$9:$F$93*EXP(-Fperm_SI_Woolf2021!$I$9:$I$93*$C67*IF(BB$58=Fperm_SI_Woolf2021!$E$9:$E$93,1,EXP(LN((1.1*(Fperm_SI_Woolf2021!$E$9:$E$93-BB$58)-63.1579*EXP(-0.19*Fperm_SI_Woolf2021!$E$9:$E$93)+63.1579*EXP(-0.19*BB$58))/(Fperm_SI_Woolf2021!$E$9:$E$93-BB$58))*(BB$58-Fperm_SI_Woolf2021!$E$9:$E$93)/10))) + Fperm_SI_Woolf2021!$G$9:$G$93*EXP(-Fperm_SI_Woolf2021!$J$9:$J$93*$C67*IF(BB$58=Fperm_SI_Woolf2021!$E$9:$E$93,1,EXP(LN((1.1*(Fperm_SI_Woolf2021!$E$9:$E$93-BB$58)-63.1579*EXP(-0.19*Fperm_SI_Woolf2021!$E$9:$E$93)+63.1579*EXP(-0.19*BB$58))/(Fperm_SI_Woolf2021!$E$9:$E$93-BB$58))*(BB$58-Fperm_SI_Woolf2021!$E$9:$E$93)/10))) + Fperm_SI_Woolf2021!$H$9:$H$93*EXP(-Fperm_SI_Woolf2021!$K$9:$K$93*$C67*IF(BB$58=Fperm_SI_Woolf2021!$E$9:$E$93,1,EXP(LN((1.1*(Fperm_SI_Woolf2021!$E$9:$E$93-BB$58)-63.1579*EXP(-0.19*Fperm_SI_Woolf2021!$E$9:$E$93)+63.1579*EXP(-0.19*BB$58))/(Fperm_SI_Woolf2021!$E$9:$E$93-BB$58))*(BB$58-Fperm_SI_Woolf2021!$E$9:$E$93)/10))),Fperm_SI_Woolf2021!$D$9:$D$93)*BB$57+INTERCEPT(Fperm_SI_Woolf2021!$F$9:$F$93*EXP(-Fperm_SI_Woolf2021!$I$9:$I$93*$C67*IF(BB$58=Fperm_SI_Woolf2021!$E$9:$E$93,1,EXP(LN((1.1*(Fperm_SI_Woolf2021!$E$9:$E$93-BB$58)-63.1579*EXP(-0.19*Fperm_SI_Woolf2021!$E$9:$E$93)+63.1579*EXP(-0.19*BB$58))/(Fperm_SI_Woolf2021!$E$9:$E$93-BB$58))*(BB$58-Fperm_SI_Woolf2021!$E$9:$E$93)/10))) + Fperm_SI_Woolf2021!$G$9:$G$93*EXP(-Fperm_SI_Woolf2021!$J$9:$J$93*$C67*IF(BB$58=Fperm_SI_Woolf2021!$E$9:$E$93,1,EXP(LN((1.1*(Fperm_SI_Woolf2021!$E$9:$E$93-BB$58)-63.1579*EXP(-0.19*Fperm_SI_Woolf2021!$E$9:$E$93)+63.1579*EXP(-0.19*BB$58))/(Fperm_SI_Woolf2021!$E$9:$E$93-BB$58))*(BB$58-Fperm_SI_Woolf2021!$E$9:$E$93)/10))) + Fperm_SI_Woolf2021!$H$9:$H$93*EXP(-Fperm_SI_Woolf2021!$K$9:$K$93*$C67*IF(BB$58=Fperm_SI_Woolf2021!$E$9:$E$93,1,EXP(LN((1.1*(Fperm_SI_Woolf2021!$E$9:$E$93-BB$58)-63.1579*EXP(-0.19*Fperm_SI_Woolf2021!$E$9:$E$93)+63.1579*EXP(-0.19*BB$58))/(Fperm_SI_Woolf2021!$E$9:$E$93-BB$58))*(BB$58-Fperm_SI_Woolf2021!$E$9:$E$93)/10))),Fperm_SI_Woolf2021!$D$9:$D$93))</f>
        <v>0.87503495394668596</v>
      </c>
      <c r="BC67" s="51" cm="1">
        <f t="array" ref="BC67">MIN(1,SLOPE(Fperm_SI_Woolf2021!$F$9:$F$93*EXP(-Fperm_SI_Woolf2021!$I$9:$I$93*$C67*IF(BC$58=Fperm_SI_Woolf2021!$E$9:$E$93,1,EXP(LN((1.1*(Fperm_SI_Woolf2021!$E$9:$E$93-BC$58)-63.1579*EXP(-0.19*Fperm_SI_Woolf2021!$E$9:$E$93)+63.1579*EXP(-0.19*BC$58))/(Fperm_SI_Woolf2021!$E$9:$E$93-BC$58))*(BC$58-Fperm_SI_Woolf2021!$E$9:$E$93)/10))) + Fperm_SI_Woolf2021!$G$9:$G$93*EXP(-Fperm_SI_Woolf2021!$J$9:$J$93*$C67*IF(BC$58=Fperm_SI_Woolf2021!$E$9:$E$93,1,EXP(LN((1.1*(Fperm_SI_Woolf2021!$E$9:$E$93-BC$58)-63.1579*EXP(-0.19*Fperm_SI_Woolf2021!$E$9:$E$93)+63.1579*EXP(-0.19*BC$58))/(Fperm_SI_Woolf2021!$E$9:$E$93-BC$58))*(BC$58-Fperm_SI_Woolf2021!$E$9:$E$93)/10))) + Fperm_SI_Woolf2021!$H$9:$H$93*EXP(-Fperm_SI_Woolf2021!$K$9:$K$93*$C67*IF(BC$58=Fperm_SI_Woolf2021!$E$9:$E$93,1,EXP(LN((1.1*(Fperm_SI_Woolf2021!$E$9:$E$93-BC$58)-63.1579*EXP(-0.19*Fperm_SI_Woolf2021!$E$9:$E$93)+63.1579*EXP(-0.19*BC$58))/(Fperm_SI_Woolf2021!$E$9:$E$93-BC$58))*(BC$58-Fperm_SI_Woolf2021!$E$9:$E$93)/10))),Fperm_SI_Woolf2021!$D$9:$D$93)*BC$57+INTERCEPT(Fperm_SI_Woolf2021!$F$9:$F$93*EXP(-Fperm_SI_Woolf2021!$I$9:$I$93*$C67*IF(BC$58=Fperm_SI_Woolf2021!$E$9:$E$93,1,EXP(LN((1.1*(Fperm_SI_Woolf2021!$E$9:$E$93-BC$58)-63.1579*EXP(-0.19*Fperm_SI_Woolf2021!$E$9:$E$93)+63.1579*EXP(-0.19*BC$58))/(Fperm_SI_Woolf2021!$E$9:$E$93-BC$58))*(BC$58-Fperm_SI_Woolf2021!$E$9:$E$93)/10))) + Fperm_SI_Woolf2021!$G$9:$G$93*EXP(-Fperm_SI_Woolf2021!$J$9:$J$93*$C67*IF(BC$58=Fperm_SI_Woolf2021!$E$9:$E$93,1,EXP(LN((1.1*(Fperm_SI_Woolf2021!$E$9:$E$93-BC$58)-63.1579*EXP(-0.19*Fperm_SI_Woolf2021!$E$9:$E$93)+63.1579*EXP(-0.19*BC$58))/(Fperm_SI_Woolf2021!$E$9:$E$93-BC$58))*(BC$58-Fperm_SI_Woolf2021!$E$9:$E$93)/10))) + Fperm_SI_Woolf2021!$H$9:$H$93*EXP(-Fperm_SI_Woolf2021!$K$9:$K$93*$C67*IF(BC$58=Fperm_SI_Woolf2021!$E$9:$E$93,1,EXP(LN((1.1*(Fperm_SI_Woolf2021!$E$9:$E$93-BC$58)-63.1579*EXP(-0.19*Fperm_SI_Woolf2021!$E$9:$E$93)+63.1579*EXP(-0.19*BC$58))/(Fperm_SI_Woolf2021!$E$9:$E$93-BC$58))*(BC$58-Fperm_SI_Woolf2021!$E$9:$E$93)/10))),Fperm_SI_Woolf2021!$D$9:$D$93))</f>
        <v>0.84384246324509604</v>
      </c>
      <c r="BD67" s="51" cm="1">
        <f t="array" ref="BD67">MIN(1,SLOPE(Fperm_SI_Woolf2021!$F$9:$F$93*EXP(-Fperm_SI_Woolf2021!$I$9:$I$93*$C67*IF(BD$58=Fperm_SI_Woolf2021!$E$9:$E$93,1,EXP(LN((1.1*(Fperm_SI_Woolf2021!$E$9:$E$93-BD$58)-63.1579*EXP(-0.19*Fperm_SI_Woolf2021!$E$9:$E$93)+63.1579*EXP(-0.19*BD$58))/(Fperm_SI_Woolf2021!$E$9:$E$93-BD$58))*(BD$58-Fperm_SI_Woolf2021!$E$9:$E$93)/10))) + Fperm_SI_Woolf2021!$G$9:$G$93*EXP(-Fperm_SI_Woolf2021!$J$9:$J$93*$C67*IF(BD$58=Fperm_SI_Woolf2021!$E$9:$E$93,1,EXP(LN((1.1*(Fperm_SI_Woolf2021!$E$9:$E$93-BD$58)-63.1579*EXP(-0.19*Fperm_SI_Woolf2021!$E$9:$E$93)+63.1579*EXP(-0.19*BD$58))/(Fperm_SI_Woolf2021!$E$9:$E$93-BD$58))*(BD$58-Fperm_SI_Woolf2021!$E$9:$E$93)/10))) + Fperm_SI_Woolf2021!$H$9:$H$93*EXP(-Fperm_SI_Woolf2021!$K$9:$K$93*$C67*IF(BD$58=Fperm_SI_Woolf2021!$E$9:$E$93,1,EXP(LN((1.1*(Fperm_SI_Woolf2021!$E$9:$E$93-BD$58)-63.1579*EXP(-0.19*Fperm_SI_Woolf2021!$E$9:$E$93)+63.1579*EXP(-0.19*BD$58))/(Fperm_SI_Woolf2021!$E$9:$E$93-BD$58))*(BD$58-Fperm_SI_Woolf2021!$E$9:$E$93)/10))),Fperm_SI_Woolf2021!$D$9:$D$93)*BD$57+INTERCEPT(Fperm_SI_Woolf2021!$F$9:$F$93*EXP(-Fperm_SI_Woolf2021!$I$9:$I$93*$C67*IF(BD$58=Fperm_SI_Woolf2021!$E$9:$E$93,1,EXP(LN((1.1*(Fperm_SI_Woolf2021!$E$9:$E$93-BD$58)-63.1579*EXP(-0.19*Fperm_SI_Woolf2021!$E$9:$E$93)+63.1579*EXP(-0.19*BD$58))/(Fperm_SI_Woolf2021!$E$9:$E$93-BD$58))*(BD$58-Fperm_SI_Woolf2021!$E$9:$E$93)/10))) + Fperm_SI_Woolf2021!$G$9:$G$93*EXP(-Fperm_SI_Woolf2021!$J$9:$J$93*$C67*IF(BD$58=Fperm_SI_Woolf2021!$E$9:$E$93,1,EXP(LN((1.1*(Fperm_SI_Woolf2021!$E$9:$E$93-BD$58)-63.1579*EXP(-0.19*Fperm_SI_Woolf2021!$E$9:$E$93)+63.1579*EXP(-0.19*BD$58))/(Fperm_SI_Woolf2021!$E$9:$E$93-BD$58))*(BD$58-Fperm_SI_Woolf2021!$E$9:$E$93)/10))) + Fperm_SI_Woolf2021!$H$9:$H$93*EXP(-Fperm_SI_Woolf2021!$K$9:$K$93*$C67*IF(BD$58=Fperm_SI_Woolf2021!$E$9:$E$93,1,EXP(LN((1.1*(Fperm_SI_Woolf2021!$E$9:$E$93-BD$58)-63.1579*EXP(-0.19*Fperm_SI_Woolf2021!$E$9:$E$93)+63.1579*EXP(-0.19*BD$58))/(Fperm_SI_Woolf2021!$E$9:$E$93-BD$58))*(BD$58-Fperm_SI_Woolf2021!$E$9:$E$93)/10))),Fperm_SI_Woolf2021!$D$9:$D$93))</f>
        <v>0.81264997254350613</v>
      </c>
      <c r="BE67" s="51" cm="1">
        <f t="array" ref="BE67">MIN(1,SLOPE(Fperm_SI_Woolf2021!$F$9:$F$93*EXP(-Fperm_SI_Woolf2021!$I$9:$I$93*$C67*IF(BE$58=Fperm_SI_Woolf2021!$E$9:$E$93,1,EXP(LN((1.1*(Fperm_SI_Woolf2021!$E$9:$E$93-BE$58)-63.1579*EXP(-0.19*Fperm_SI_Woolf2021!$E$9:$E$93)+63.1579*EXP(-0.19*BE$58))/(Fperm_SI_Woolf2021!$E$9:$E$93-BE$58))*(BE$58-Fperm_SI_Woolf2021!$E$9:$E$93)/10))) + Fperm_SI_Woolf2021!$G$9:$G$93*EXP(-Fperm_SI_Woolf2021!$J$9:$J$93*$C67*IF(BE$58=Fperm_SI_Woolf2021!$E$9:$E$93,1,EXP(LN((1.1*(Fperm_SI_Woolf2021!$E$9:$E$93-BE$58)-63.1579*EXP(-0.19*Fperm_SI_Woolf2021!$E$9:$E$93)+63.1579*EXP(-0.19*BE$58))/(Fperm_SI_Woolf2021!$E$9:$E$93-BE$58))*(BE$58-Fperm_SI_Woolf2021!$E$9:$E$93)/10))) + Fperm_SI_Woolf2021!$H$9:$H$93*EXP(-Fperm_SI_Woolf2021!$K$9:$K$93*$C67*IF(BE$58=Fperm_SI_Woolf2021!$E$9:$E$93,1,EXP(LN((1.1*(Fperm_SI_Woolf2021!$E$9:$E$93-BE$58)-63.1579*EXP(-0.19*Fperm_SI_Woolf2021!$E$9:$E$93)+63.1579*EXP(-0.19*BE$58))/(Fperm_SI_Woolf2021!$E$9:$E$93-BE$58))*(BE$58-Fperm_SI_Woolf2021!$E$9:$E$93)/10))),Fperm_SI_Woolf2021!$D$9:$D$93)*BE$57+INTERCEPT(Fperm_SI_Woolf2021!$F$9:$F$93*EXP(-Fperm_SI_Woolf2021!$I$9:$I$93*$C67*IF(BE$58=Fperm_SI_Woolf2021!$E$9:$E$93,1,EXP(LN((1.1*(Fperm_SI_Woolf2021!$E$9:$E$93-BE$58)-63.1579*EXP(-0.19*Fperm_SI_Woolf2021!$E$9:$E$93)+63.1579*EXP(-0.19*BE$58))/(Fperm_SI_Woolf2021!$E$9:$E$93-BE$58))*(BE$58-Fperm_SI_Woolf2021!$E$9:$E$93)/10))) + Fperm_SI_Woolf2021!$G$9:$G$93*EXP(-Fperm_SI_Woolf2021!$J$9:$J$93*$C67*IF(BE$58=Fperm_SI_Woolf2021!$E$9:$E$93,1,EXP(LN((1.1*(Fperm_SI_Woolf2021!$E$9:$E$93-BE$58)-63.1579*EXP(-0.19*Fperm_SI_Woolf2021!$E$9:$E$93)+63.1579*EXP(-0.19*BE$58))/(Fperm_SI_Woolf2021!$E$9:$E$93-BE$58))*(BE$58-Fperm_SI_Woolf2021!$E$9:$E$93)/10))) + Fperm_SI_Woolf2021!$H$9:$H$93*EXP(-Fperm_SI_Woolf2021!$K$9:$K$93*$C67*IF(BE$58=Fperm_SI_Woolf2021!$E$9:$E$93,1,EXP(LN((1.1*(Fperm_SI_Woolf2021!$E$9:$E$93-BE$58)-63.1579*EXP(-0.19*Fperm_SI_Woolf2021!$E$9:$E$93)+63.1579*EXP(-0.19*BE$58))/(Fperm_SI_Woolf2021!$E$9:$E$93-BE$58))*(BE$58-Fperm_SI_Woolf2021!$E$9:$E$93)/10))),Fperm_SI_Woolf2021!$D$9:$D$93))</f>
        <v>0.78145748184191621</v>
      </c>
      <c r="BF67" s="51" cm="1">
        <f t="array" ref="BF67">MIN(1,SLOPE(Fperm_SI_Woolf2021!$F$9:$F$93*EXP(-Fperm_SI_Woolf2021!$I$9:$I$93*$C67*IF(BF$58=Fperm_SI_Woolf2021!$E$9:$E$93,1,EXP(LN((1.1*(Fperm_SI_Woolf2021!$E$9:$E$93-BF$58)-63.1579*EXP(-0.19*Fperm_SI_Woolf2021!$E$9:$E$93)+63.1579*EXP(-0.19*BF$58))/(Fperm_SI_Woolf2021!$E$9:$E$93-BF$58))*(BF$58-Fperm_SI_Woolf2021!$E$9:$E$93)/10))) + Fperm_SI_Woolf2021!$G$9:$G$93*EXP(-Fperm_SI_Woolf2021!$J$9:$J$93*$C67*IF(BF$58=Fperm_SI_Woolf2021!$E$9:$E$93,1,EXP(LN((1.1*(Fperm_SI_Woolf2021!$E$9:$E$93-BF$58)-63.1579*EXP(-0.19*Fperm_SI_Woolf2021!$E$9:$E$93)+63.1579*EXP(-0.19*BF$58))/(Fperm_SI_Woolf2021!$E$9:$E$93-BF$58))*(BF$58-Fperm_SI_Woolf2021!$E$9:$E$93)/10))) + Fperm_SI_Woolf2021!$H$9:$H$93*EXP(-Fperm_SI_Woolf2021!$K$9:$K$93*$C67*IF(BF$58=Fperm_SI_Woolf2021!$E$9:$E$93,1,EXP(LN((1.1*(Fperm_SI_Woolf2021!$E$9:$E$93-BF$58)-63.1579*EXP(-0.19*Fperm_SI_Woolf2021!$E$9:$E$93)+63.1579*EXP(-0.19*BF$58))/(Fperm_SI_Woolf2021!$E$9:$E$93-BF$58))*(BF$58-Fperm_SI_Woolf2021!$E$9:$E$93)/10))),Fperm_SI_Woolf2021!$D$9:$D$93)*BF$57+INTERCEPT(Fperm_SI_Woolf2021!$F$9:$F$93*EXP(-Fperm_SI_Woolf2021!$I$9:$I$93*$C67*IF(BF$58=Fperm_SI_Woolf2021!$E$9:$E$93,1,EXP(LN((1.1*(Fperm_SI_Woolf2021!$E$9:$E$93-BF$58)-63.1579*EXP(-0.19*Fperm_SI_Woolf2021!$E$9:$E$93)+63.1579*EXP(-0.19*BF$58))/(Fperm_SI_Woolf2021!$E$9:$E$93-BF$58))*(BF$58-Fperm_SI_Woolf2021!$E$9:$E$93)/10))) + Fperm_SI_Woolf2021!$G$9:$G$93*EXP(-Fperm_SI_Woolf2021!$J$9:$J$93*$C67*IF(BF$58=Fperm_SI_Woolf2021!$E$9:$E$93,1,EXP(LN((1.1*(Fperm_SI_Woolf2021!$E$9:$E$93-BF$58)-63.1579*EXP(-0.19*Fperm_SI_Woolf2021!$E$9:$E$93)+63.1579*EXP(-0.19*BF$58))/(Fperm_SI_Woolf2021!$E$9:$E$93-BF$58))*(BF$58-Fperm_SI_Woolf2021!$E$9:$E$93)/10))) + Fperm_SI_Woolf2021!$H$9:$H$93*EXP(-Fperm_SI_Woolf2021!$K$9:$K$93*$C67*IF(BF$58=Fperm_SI_Woolf2021!$E$9:$E$93,1,EXP(LN((1.1*(Fperm_SI_Woolf2021!$E$9:$E$93-BF$58)-63.1579*EXP(-0.19*Fperm_SI_Woolf2021!$E$9:$E$93)+63.1579*EXP(-0.19*BF$58))/(Fperm_SI_Woolf2021!$E$9:$E$93-BF$58))*(BF$58-Fperm_SI_Woolf2021!$E$9:$E$93)/10))),Fperm_SI_Woolf2021!$D$9:$D$93))</f>
        <v>0.7502649911403263</v>
      </c>
      <c r="BG67" s="51" cm="1">
        <f t="array" ref="BG67">MIN(1,SLOPE(Fperm_SI_Woolf2021!$F$9:$F$93*EXP(-Fperm_SI_Woolf2021!$I$9:$I$93*$C67*IF(BG$58=Fperm_SI_Woolf2021!$E$9:$E$93,1,EXP(LN((1.1*(Fperm_SI_Woolf2021!$E$9:$E$93-BG$58)-63.1579*EXP(-0.19*Fperm_SI_Woolf2021!$E$9:$E$93)+63.1579*EXP(-0.19*BG$58))/(Fperm_SI_Woolf2021!$E$9:$E$93-BG$58))*(BG$58-Fperm_SI_Woolf2021!$E$9:$E$93)/10))) + Fperm_SI_Woolf2021!$G$9:$G$93*EXP(-Fperm_SI_Woolf2021!$J$9:$J$93*$C67*IF(BG$58=Fperm_SI_Woolf2021!$E$9:$E$93,1,EXP(LN((1.1*(Fperm_SI_Woolf2021!$E$9:$E$93-BG$58)-63.1579*EXP(-0.19*Fperm_SI_Woolf2021!$E$9:$E$93)+63.1579*EXP(-0.19*BG$58))/(Fperm_SI_Woolf2021!$E$9:$E$93-BG$58))*(BG$58-Fperm_SI_Woolf2021!$E$9:$E$93)/10))) + Fperm_SI_Woolf2021!$H$9:$H$93*EXP(-Fperm_SI_Woolf2021!$K$9:$K$93*$C67*IF(BG$58=Fperm_SI_Woolf2021!$E$9:$E$93,1,EXP(LN((1.1*(Fperm_SI_Woolf2021!$E$9:$E$93-BG$58)-63.1579*EXP(-0.19*Fperm_SI_Woolf2021!$E$9:$E$93)+63.1579*EXP(-0.19*BG$58))/(Fperm_SI_Woolf2021!$E$9:$E$93-BG$58))*(BG$58-Fperm_SI_Woolf2021!$E$9:$E$93)/10))),Fperm_SI_Woolf2021!$D$9:$D$93)*BG$57+INTERCEPT(Fperm_SI_Woolf2021!$F$9:$F$93*EXP(-Fperm_SI_Woolf2021!$I$9:$I$93*$C67*IF(BG$58=Fperm_SI_Woolf2021!$E$9:$E$93,1,EXP(LN((1.1*(Fperm_SI_Woolf2021!$E$9:$E$93-BG$58)-63.1579*EXP(-0.19*Fperm_SI_Woolf2021!$E$9:$E$93)+63.1579*EXP(-0.19*BG$58))/(Fperm_SI_Woolf2021!$E$9:$E$93-BG$58))*(BG$58-Fperm_SI_Woolf2021!$E$9:$E$93)/10))) + Fperm_SI_Woolf2021!$G$9:$G$93*EXP(-Fperm_SI_Woolf2021!$J$9:$J$93*$C67*IF(BG$58=Fperm_SI_Woolf2021!$E$9:$E$93,1,EXP(LN((1.1*(Fperm_SI_Woolf2021!$E$9:$E$93-BG$58)-63.1579*EXP(-0.19*Fperm_SI_Woolf2021!$E$9:$E$93)+63.1579*EXP(-0.19*BG$58))/(Fperm_SI_Woolf2021!$E$9:$E$93-BG$58))*(BG$58-Fperm_SI_Woolf2021!$E$9:$E$93)/10))) + Fperm_SI_Woolf2021!$H$9:$H$93*EXP(-Fperm_SI_Woolf2021!$K$9:$K$93*$C67*IF(BG$58=Fperm_SI_Woolf2021!$E$9:$E$93,1,EXP(LN((1.1*(Fperm_SI_Woolf2021!$E$9:$E$93-BG$58)-63.1579*EXP(-0.19*Fperm_SI_Woolf2021!$E$9:$E$93)+63.1579*EXP(-0.19*BG$58))/(Fperm_SI_Woolf2021!$E$9:$E$93-BG$58))*(BG$58-Fperm_SI_Woolf2021!$E$9:$E$93)/10))),Fperm_SI_Woolf2021!$D$9:$D$93))</f>
        <v>0.71907250043873638</v>
      </c>
      <c r="BH67" s="51" cm="1">
        <f t="array" ref="BH67">MIN(1,SLOPE(Fperm_SI_Woolf2021!$F$9:$F$93*EXP(-Fperm_SI_Woolf2021!$I$9:$I$93*$C67*IF(BH$58=Fperm_SI_Woolf2021!$E$9:$E$93,1,EXP(LN((1.1*(Fperm_SI_Woolf2021!$E$9:$E$93-BH$58)-63.1579*EXP(-0.19*Fperm_SI_Woolf2021!$E$9:$E$93)+63.1579*EXP(-0.19*BH$58))/(Fperm_SI_Woolf2021!$E$9:$E$93-BH$58))*(BH$58-Fperm_SI_Woolf2021!$E$9:$E$93)/10))) + Fperm_SI_Woolf2021!$G$9:$G$93*EXP(-Fperm_SI_Woolf2021!$J$9:$J$93*$C67*IF(BH$58=Fperm_SI_Woolf2021!$E$9:$E$93,1,EXP(LN((1.1*(Fperm_SI_Woolf2021!$E$9:$E$93-BH$58)-63.1579*EXP(-0.19*Fperm_SI_Woolf2021!$E$9:$E$93)+63.1579*EXP(-0.19*BH$58))/(Fperm_SI_Woolf2021!$E$9:$E$93-BH$58))*(BH$58-Fperm_SI_Woolf2021!$E$9:$E$93)/10))) + Fperm_SI_Woolf2021!$H$9:$H$93*EXP(-Fperm_SI_Woolf2021!$K$9:$K$93*$C67*IF(BH$58=Fperm_SI_Woolf2021!$E$9:$E$93,1,EXP(LN((1.1*(Fperm_SI_Woolf2021!$E$9:$E$93-BH$58)-63.1579*EXP(-0.19*Fperm_SI_Woolf2021!$E$9:$E$93)+63.1579*EXP(-0.19*BH$58))/(Fperm_SI_Woolf2021!$E$9:$E$93-BH$58))*(BH$58-Fperm_SI_Woolf2021!$E$9:$E$93)/10))),Fperm_SI_Woolf2021!$D$9:$D$93)*BH$57+INTERCEPT(Fperm_SI_Woolf2021!$F$9:$F$93*EXP(-Fperm_SI_Woolf2021!$I$9:$I$93*$C67*IF(BH$58=Fperm_SI_Woolf2021!$E$9:$E$93,1,EXP(LN((1.1*(Fperm_SI_Woolf2021!$E$9:$E$93-BH$58)-63.1579*EXP(-0.19*Fperm_SI_Woolf2021!$E$9:$E$93)+63.1579*EXP(-0.19*BH$58))/(Fperm_SI_Woolf2021!$E$9:$E$93-BH$58))*(BH$58-Fperm_SI_Woolf2021!$E$9:$E$93)/10))) + Fperm_SI_Woolf2021!$G$9:$G$93*EXP(-Fperm_SI_Woolf2021!$J$9:$J$93*$C67*IF(BH$58=Fperm_SI_Woolf2021!$E$9:$E$93,1,EXP(LN((1.1*(Fperm_SI_Woolf2021!$E$9:$E$93-BH$58)-63.1579*EXP(-0.19*Fperm_SI_Woolf2021!$E$9:$E$93)+63.1579*EXP(-0.19*BH$58))/(Fperm_SI_Woolf2021!$E$9:$E$93-BH$58))*(BH$58-Fperm_SI_Woolf2021!$E$9:$E$93)/10))) + Fperm_SI_Woolf2021!$H$9:$H$93*EXP(-Fperm_SI_Woolf2021!$K$9:$K$93*$C67*IF(BH$58=Fperm_SI_Woolf2021!$E$9:$E$93,1,EXP(LN((1.1*(Fperm_SI_Woolf2021!$E$9:$E$93-BH$58)-63.1579*EXP(-0.19*Fperm_SI_Woolf2021!$E$9:$E$93)+63.1579*EXP(-0.19*BH$58))/(Fperm_SI_Woolf2021!$E$9:$E$93-BH$58))*(BH$58-Fperm_SI_Woolf2021!$E$9:$E$93)/10))),Fperm_SI_Woolf2021!$D$9:$D$93))</f>
        <v>0.68788000973714636</v>
      </c>
      <c r="BI67" s="51" cm="1">
        <f t="array" ref="BI67">MIN(1,SLOPE(Fperm_SI_Woolf2021!$F$9:$F$93*EXP(-Fperm_SI_Woolf2021!$I$9:$I$93*$C67*IF(BI$58=Fperm_SI_Woolf2021!$E$9:$E$93,1,EXP(LN((1.1*(Fperm_SI_Woolf2021!$E$9:$E$93-BI$58)-63.1579*EXP(-0.19*Fperm_SI_Woolf2021!$E$9:$E$93)+63.1579*EXP(-0.19*BI$58))/(Fperm_SI_Woolf2021!$E$9:$E$93-BI$58))*(BI$58-Fperm_SI_Woolf2021!$E$9:$E$93)/10))) + Fperm_SI_Woolf2021!$G$9:$G$93*EXP(-Fperm_SI_Woolf2021!$J$9:$J$93*$C67*IF(BI$58=Fperm_SI_Woolf2021!$E$9:$E$93,1,EXP(LN((1.1*(Fperm_SI_Woolf2021!$E$9:$E$93-BI$58)-63.1579*EXP(-0.19*Fperm_SI_Woolf2021!$E$9:$E$93)+63.1579*EXP(-0.19*BI$58))/(Fperm_SI_Woolf2021!$E$9:$E$93-BI$58))*(BI$58-Fperm_SI_Woolf2021!$E$9:$E$93)/10))) + Fperm_SI_Woolf2021!$H$9:$H$93*EXP(-Fperm_SI_Woolf2021!$K$9:$K$93*$C67*IF(BI$58=Fperm_SI_Woolf2021!$E$9:$E$93,1,EXP(LN((1.1*(Fperm_SI_Woolf2021!$E$9:$E$93-BI$58)-63.1579*EXP(-0.19*Fperm_SI_Woolf2021!$E$9:$E$93)+63.1579*EXP(-0.19*BI$58))/(Fperm_SI_Woolf2021!$E$9:$E$93-BI$58))*(BI$58-Fperm_SI_Woolf2021!$E$9:$E$93)/10))),Fperm_SI_Woolf2021!$D$9:$D$93)*BI$57+INTERCEPT(Fperm_SI_Woolf2021!$F$9:$F$93*EXP(-Fperm_SI_Woolf2021!$I$9:$I$93*$C67*IF(BI$58=Fperm_SI_Woolf2021!$E$9:$E$93,1,EXP(LN((1.1*(Fperm_SI_Woolf2021!$E$9:$E$93-BI$58)-63.1579*EXP(-0.19*Fperm_SI_Woolf2021!$E$9:$E$93)+63.1579*EXP(-0.19*BI$58))/(Fperm_SI_Woolf2021!$E$9:$E$93-BI$58))*(BI$58-Fperm_SI_Woolf2021!$E$9:$E$93)/10))) + Fperm_SI_Woolf2021!$G$9:$G$93*EXP(-Fperm_SI_Woolf2021!$J$9:$J$93*$C67*IF(BI$58=Fperm_SI_Woolf2021!$E$9:$E$93,1,EXP(LN((1.1*(Fperm_SI_Woolf2021!$E$9:$E$93-BI$58)-63.1579*EXP(-0.19*Fperm_SI_Woolf2021!$E$9:$E$93)+63.1579*EXP(-0.19*BI$58))/(Fperm_SI_Woolf2021!$E$9:$E$93-BI$58))*(BI$58-Fperm_SI_Woolf2021!$E$9:$E$93)/10))) + Fperm_SI_Woolf2021!$H$9:$H$93*EXP(-Fperm_SI_Woolf2021!$K$9:$K$93*$C67*IF(BI$58=Fperm_SI_Woolf2021!$E$9:$E$93,1,EXP(LN((1.1*(Fperm_SI_Woolf2021!$E$9:$E$93-BI$58)-63.1579*EXP(-0.19*Fperm_SI_Woolf2021!$E$9:$E$93)+63.1579*EXP(-0.19*BI$58))/(Fperm_SI_Woolf2021!$E$9:$E$93-BI$58))*(BI$58-Fperm_SI_Woolf2021!$E$9:$E$93)/10))),Fperm_SI_Woolf2021!$D$9:$D$93))</f>
        <v>0.65668751903555633</v>
      </c>
      <c r="BJ67" s="51" cm="1">
        <f t="array" ref="BJ67">MIN(1,SLOPE(Fperm_SI_Woolf2021!$F$9:$F$93*EXP(-Fperm_SI_Woolf2021!$I$9:$I$93*$C67*IF(BJ$58=Fperm_SI_Woolf2021!$E$9:$E$93,1,EXP(LN((1.1*(Fperm_SI_Woolf2021!$E$9:$E$93-BJ$58)-63.1579*EXP(-0.19*Fperm_SI_Woolf2021!$E$9:$E$93)+63.1579*EXP(-0.19*BJ$58))/(Fperm_SI_Woolf2021!$E$9:$E$93-BJ$58))*(BJ$58-Fperm_SI_Woolf2021!$E$9:$E$93)/10))) + Fperm_SI_Woolf2021!$G$9:$G$93*EXP(-Fperm_SI_Woolf2021!$J$9:$J$93*$C67*IF(BJ$58=Fperm_SI_Woolf2021!$E$9:$E$93,1,EXP(LN((1.1*(Fperm_SI_Woolf2021!$E$9:$E$93-BJ$58)-63.1579*EXP(-0.19*Fperm_SI_Woolf2021!$E$9:$E$93)+63.1579*EXP(-0.19*BJ$58))/(Fperm_SI_Woolf2021!$E$9:$E$93-BJ$58))*(BJ$58-Fperm_SI_Woolf2021!$E$9:$E$93)/10))) + Fperm_SI_Woolf2021!$H$9:$H$93*EXP(-Fperm_SI_Woolf2021!$K$9:$K$93*$C67*IF(BJ$58=Fperm_SI_Woolf2021!$E$9:$E$93,1,EXP(LN((1.1*(Fperm_SI_Woolf2021!$E$9:$E$93-BJ$58)-63.1579*EXP(-0.19*Fperm_SI_Woolf2021!$E$9:$E$93)+63.1579*EXP(-0.19*BJ$58))/(Fperm_SI_Woolf2021!$E$9:$E$93-BJ$58))*(BJ$58-Fperm_SI_Woolf2021!$E$9:$E$93)/10))),Fperm_SI_Woolf2021!$D$9:$D$93)*BJ$57+INTERCEPT(Fperm_SI_Woolf2021!$F$9:$F$93*EXP(-Fperm_SI_Woolf2021!$I$9:$I$93*$C67*IF(BJ$58=Fperm_SI_Woolf2021!$E$9:$E$93,1,EXP(LN((1.1*(Fperm_SI_Woolf2021!$E$9:$E$93-BJ$58)-63.1579*EXP(-0.19*Fperm_SI_Woolf2021!$E$9:$E$93)+63.1579*EXP(-0.19*BJ$58))/(Fperm_SI_Woolf2021!$E$9:$E$93-BJ$58))*(BJ$58-Fperm_SI_Woolf2021!$E$9:$E$93)/10))) + Fperm_SI_Woolf2021!$G$9:$G$93*EXP(-Fperm_SI_Woolf2021!$J$9:$J$93*$C67*IF(BJ$58=Fperm_SI_Woolf2021!$E$9:$E$93,1,EXP(LN((1.1*(Fperm_SI_Woolf2021!$E$9:$E$93-BJ$58)-63.1579*EXP(-0.19*Fperm_SI_Woolf2021!$E$9:$E$93)+63.1579*EXP(-0.19*BJ$58))/(Fperm_SI_Woolf2021!$E$9:$E$93-BJ$58))*(BJ$58-Fperm_SI_Woolf2021!$E$9:$E$93)/10))) + Fperm_SI_Woolf2021!$H$9:$H$93*EXP(-Fperm_SI_Woolf2021!$K$9:$K$93*$C67*IF(BJ$58=Fperm_SI_Woolf2021!$E$9:$E$93,1,EXP(LN((1.1*(Fperm_SI_Woolf2021!$E$9:$E$93-BJ$58)-63.1579*EXP(-0.19*Fperm_SI_Woolf2021!$E$9:$E$93)+63.1579*EXP(-0.19*BJ$58))/(Fperm_SI_Woolf2021!$E$9:$E$93-BJ$58))*(BJ$58-Fperm_SI_Woolf2021!$E$9:$E$93)/10))),Fperm_SI_Woolf2021!$D$9:$D$93))</f>
        <v>0.62549502833396642</v>
      </c>
      <c r="BK67" s="51" cm="1">
        <f t="array" ref="BK67">MIN(1,SLOPE(Fperm_SI_Woolf2021!$F$9:$F$93*EXP(-Fperm_SI_Woolf2021!$I$9:$I$93*$C67*IF(BK$58=Fperm_SI_Woolf2021!$E$9:$E$93,1,EXP(LN((1.1*(Fperm_SI_Woolf2021!$E$9:$E$93-BK$58)-63.1579*EXP(-0.19*Fperm_SI_Woolf2021!$E$9:$E$93)+63.1579*EXP(-0.19*BK$58))/(Fperm_SI_Woolf2021!$E$9:$E$93-BK$58))*(BK$58-Fperm_SI_Woolf2021!$E$9:$E$93)/10))) + Fperm_SI_Woolf2021!$G$9:$G$93*EXP(-Fperm_SI_Woolf2021!$J$9:$J$93*$C67*IF(BK$58=Fperm_SI_Woolf2021!$E$9:$E$93,1,EXP(LN((1.1*(Fperm_SI_Woolf2021!$E$9:$E$93-BK$58)-63.1579*EXP(-0.19*Fperm_SI_Woolf2021!$E$9:$E$93)+63.1579*EXP(-0.19*BK$58))/(Fperm_SI_Woolf2021!$E$9:$E$93-BK$58))*(BK$58-Fperm_SI_Woolf2021!$E$9:$E$93)/10))) + Fperm_SI_Woolf2021!$H$9:$H$93*EXP(-Fperm_SI_Woolf2021!$K$9:$K$93*$C67*IF(BK$58=Fperm_SI_Woolf2021!$E$9:$E$93,1,EXP(LN((1.1*(Fperm_SI_Woolf2021!$E$9:$E$93-BK$58)-63.1579*EXP(-0.19*Fperm_SI_Woolf2021!$E$9:$E$93)+63.1579*EXP(-0.19*BK$58))/(Fperm_SI_Woolf2021!$E$9:$E$93-BK$58))*(BK$58-Fperm_SI_Woolf2021!$E$9:$E$93)/10))),Fperm_SI_Woolf2021!$D$9:$D$93)*BK$57+INTERCEPT(Fperm_SI_Woolf2021!$F$9:$F$93*EXP(-Fperm_SI_Woolf2021!$I$9:$I$93*$C67*IF(BK$58=Fperm_SI_Woolf2021!$E$9:$E$93,1,EXP(LN((1.1*(Fperm_SI_Woolf2021!$E$9:$E$93-BK$58)-63.1579*EXP(-0.19*Fperm_SI_Woolf2021!$E$9:$E$93)+63.1579*EXP(-0.19*BK$58))/(Fperm_SI_Woolf2021!$E$9:$E$93-BK$58))*(BK$58-Fperm_SI_Woolf2021!$E$9:$E$93)/10))) + Fperm_SI_Woolf2021!$G$9:$G$93*EXP(-Fperm_SI_Woolf2021!$J$9:$J$93*$C67*IF(BK$58=Fperm_SI_Woolf2021!$E$9:$E$93,1,EXP(LN((1.1*(Fperm_SI_Woolf2021!$E$9:$E$93-BK$58)-63.1579*EXP(-0.19*Fperm_SI_Woolf2021!$E$9:$E$93)+63.1579*EXP(-0.19*BK$58))/(Fperm_SI_Woolf2021!$E$9:$E$93-BK$58))*(BK$58-Fperm_SI_Woolf2021!$E$9:$E$93)/10))) + Fperm_SI_Woolf2021!$H$9:$H$93*EXP(-Fperm_SI_Woolf2021!$K$9:$K$93*$C67*IF(BK$58=Fperm_SI_Woolf2021!$E$9:$E$93,1,EXP(LN((1.1*(Fperm_SI_Woolf2021!$E$9:$E$93-BK$58)-63.1579*EXP(-0.19*Fperm_SI_Woolf2021!$E$9:$E$93)+63.1579*EXP(-0.19*BK$58))/(Fperm_SI_Woolf2021!$E$9:$E$93-BK$58))*(BK$58-Fperm_SI_Woolf2021!$E$9:$E$93)/10))),Fperm_SI_Woolf2021!$D$9:$D$93))</f>
        <v>0.5943025376323765</v>
      </c>
      <c r="BL67" s="51" cm="1">
        <f t="array" ref="BL67">MIN(1,SLOPE(Fperm_SI_Woolf2021!$F$9:$F$93*EXP(-Fperm_SI_Woolf2021!$I$9:$I$93*$C67*IF(BL$58=Fperm_SI_Woolf2021!$E$9:$E$93,1,EXP(LN((1.1*(Fperm_SI_Woolf2021!$E$9:$E$93-BL$58)-63.1579*EXP(-0.19*Fperm_SI_Woolf2021!$E$9:$E$93)+63.1579*EXP(-0.19*BL$58))/(Fperm_SI_Woolf2021!$E$9:$E$93-BL$58))*(BL$58-Fperm_SI_Woolf2021!$E$9:$E$93)/10))) + Fperm_SI_Woolf2021!$G$9:$G$93*EXP(-Fperm_SI_Woolf2021!$J$9:$J$93*$C67*IF(BL$58=Fperm_SI_Woolf2021!$E$9:$E$93,1,EXP(LN((1.1*(Fperm_SI_Woolf2021!$E$9:$E$93-BL$58)-63.1579*EXP(-0.19*Fperm_SI_Woolf2021!$E$9:$E$93)+63.1579*EXP(-0.19*BL$58))/(Fperm_SI_Woolf2021!$E$9:$E$93-BL$58))*(BL$58-Fperm_SI_Woolf2021!$E$9:$E$93)/10))) + Fperm_SI_Woolf2021!$H$9:$H$93*EXP(-Fperm_SI_Woolf2021!$K$9:$K$93*$C67*IF(BL$58=Fperm_SI_Woolf2021!$E$9:$E$93,1,EXP(LN((1.1*(Fperm_SI_Woolf2021!$E$9:$E$93-BL$58)-63.1579*EXP(-0.19*Fperm_SI_Woolf2021!$E$9:$E$93)+63.1579*EXP(-0.19*BL$58))/(Fperm_SI_Woolf2021!$E$9:$E$93-BL$58))*(BL$58-Fperm_SI_Woolf2021!$E$9:$E$93)/10))),Fperm_SI_Woolf2021!$D$9:$D$93)*BL$57+INTERCEPT(Fperm_SI_Woolf2021!$F$9:$F$93*EXP(-Fperm_SI_Woolf2021!$I$9:$I$93*$C67*IF(BL$58=Fperm_SI_Woolf2021!$E$9:$E$93,1,EXP(LN((1.1*(Fperm_SI_Woolf2021!$E$9:$E$93-BL$58)-63.1579*EXP(-0.19*Fperm_SI_Woolf2021!$E$9:$E$93)+63.1579*EXP(-0.19*BL$58))/(Fperm_SI_Woolf2021!$E$9:$E$93-BL$58))*(BL$58-Fperm_SI_Woolf2021!$E$9:$E$93)/10))) + Fperm_SI_Woolf2021!$G$9:$G$93*EXP(-Fperm_SI_Woolf2021!$J$9:$J$93*$C67*IF(BL$58=Fperm_SI_Woolf2021!$E$9:$E$93,1,EXP(LN((1.1*(Fperm_SI_Woolf2021!$E$9:$E$93-BL$58)-63.1579*EXP(-0.19*Fperm_SI_Woolf2021!$E$9:$E$93)+63.1579*EXP(-0.19*BL$58))/(Fperm_SI_Woolf2021!$E$9:$E$93-BL$58))*(BL$58-Fperm_SI_Woolf2021!$E$9:$E$93)/10))) + Fperm_SI_Woolf2021!$H$9:$H$93*EXP(-Fperm_SI_Woolf2021!$K$9:$K$93*$C67*IF(BL$58=Fperm_SI_Woolf2021!$E$9:$E$93,1,EXP(LN((1.1*(Fperm_SI_Woolf2021!$E$9:$E$93-BL$58)-63.1579*EXP(-0.19*Fperm_SI_Woolf2021!$E$9:$E$93)+63.1579*EXP(-0.19*BL$58))/(Fperm_SI_Woolf2021!$E$9:$E$93-BL$58))*(BL$58-Fperm_SI_Woolf2021!$E$9:$E$93)/10))),Fperm_SI_Woolf2021!$D$9:$D$93))</f>
        <v>1</v>
      </c>
      <c r="BM67" s="51" cm="1">
        <f t="array" ref="BM67">MIN(1,SLOPE(Fperm_SI_Woolf2021!$F$9:$F$93*EXP(-Fperm_SI_Woolf2021!$I$9:$I$93*$C67*IF(BM$58=Fperm_SI_Woolf2021!$E$9:$E$93,1,EXP(LN((1.1*(Fperm_SI_Woolf2021!$E$9:$E$93-BM$58)-63.1579*EXP(-0.19*Fperm_SI_Woolf2021!$E$9:$E$93)+63.1579*EXP(-0.19*BM$58))/(Fperm_SI_Woolf2021!$E$9:$E$93-BM$58))*(BM$58-Fperm_SI_Woolf2021!$E$9:$E$93)/10))) + Fperm_SI_Woolf2021!$G$9:$G$93*EXP(-Fperm_SI_Woolf2021!$J$9:$J$93*$C67*IF(BM$58=Fperm_SI_Woolf2021!$E$9:$E$93,1,EXP(LN((1.1*(Fperm_SI_Woolf2021!$E$9:$E$93-BM$58)-63.1579*EXP(-0.19*Fperm_SI_Woolf2021!$E$9:$E$93)+63.1579*EXP(-0.19*BM$58))/(Fperm_SI_Woolf2021!$E$9:$E$93-BM$58))*(BM$58-Fperm_SI_Woolf2021!$E$9:$E$93)/10))) + Fperm_SI_Woolf2021!$H$9:$H$93*EXP(-Fperm_SI_Woolf2021!$K$9:$K$93*$C67*IF(BM$58=Fperm_SI_Woolf2021!$E$9:$E$93,1,EXP(LN((1.1*(Fperm_SI_Woolf2021!$E$9:$E$93-BM$58)-63.1579*EXP(-0.19*Fperm_SI_Woolf2021!$E$9:$E$93)+63.1579*EXP(-0.19*BM$58))/(Fperm_SI_Woolf2021!$E$9:$E$93-BM$58))*(BM$58-Fperm_SI_Woolf2021!$E$9:$E$93)/10))),Fperm_SI_Woolf2021!$D$9:$D$93)*BM$57+INTERCEPT(Fperm_SI_Woolf2021!$F$9:$F$93*EXP(-Fperm_SI_Woolf2021!$I$9:$I$93*$C67*IF(BM$58=Fperm_SI_Woolf2021!$E$9:$E$93,1,EXP(LN((1.1*(Fperm_SI_Woolf2021!$E$9:$E$93-BM$58)-63.1579*EXP(-0.19*Fperm_SI_Woolf2021!$E$9:$E$93)+63.1579*EXP(-0.19*BM$58))/(Fperm_SI_Woolf2021!$E$9:$E$93-BM$58))*(BM$58-Fperm_SI_Woolf2021!$E$9:$E$93)/10))) + Fperm_SI_Woolf2021!$G$9:$G$93*EXP(-Fperm_SI_Woolf2021!$J$9:$J$93*$C67*IF(BM$58=Fperm_SI_Woolf2021!$E$9:$E$93,1,EXP(LN((1.1*(Fperm_SI_Woolf2021!$E$9:$E$93-BM$58)-63.1579*EXP(-0.19*Fperm_SI_Woolf2021!$E$9:$E$93)+63.1579*EXP(-0.19*BM$58))/(Fperm_SI_Woolf2021!$E$9:$E$93-BM$58))*(BM$58-Fperm_SI_Woolf2021!$E$9:$E$93)/10))) + Fperm_SI_Woolf2021!$H$9:$H$93*EXP(-Fperm_SI_Woolf2021!$K$9:$K$93*$C67*IF(BM$58=Fperm_SI_Woolf2021!$E$9:$E$93,1,EXP(LN((1.1*(Fperm_SI_Woolf2021!$E$9:$E$93-BM$58)-63.1579*EXP(-0.19*Fperm_SI_Woolf2021!$E$9:$E$93)+63.1579*EXP(-0.19*BM$58))/(Fperm_SI_Woolf2021!$E$9:$E$93-BM$58))*(BM$58-Fperm_SI_Woolf2021!$E$9:$E$93)/10))),Fperm_SI_Woolf2021!$D$9:$D$93))</f>
        <v>0.98183854003127236</v>
      </c>
      <c r="BN67" s="51" cm="1">
        <f t="array" ref="BN67">MIN(1,SLOPE(Fperm_SI_Woolf2021!$F$9:$F$93*EXP(-Fperm_SI_Woolf2021!$I$9:$I$93*$C67*IF(BN$58=Fperm_SI_Woolf2021!$E$9:$E$93,1,EXP(LN((1.1*(Fperm_SI_Woolf2021!$E$9:$E$93-BN$58)-63.1579*EXP(-0.19*Fperm_SI_Woolf2021!$E$9:$E$93)+63.1579*EXP(-0.19*BN$58))/(Fperm_SI_Woolf2021!$E$9:$E$93-BN$58))*(BN$58-Fperm_SI_Woolf2021!$E$9:$E$93)/10))) + Fperm_SI_Woolf2021!$G$9:$G$93*EXP(-Fperm_SI_Woolf2021!$J$9:$J$93*$C67*IF(BN$58=Fperm_SI_Woolf2021!$E$9:$E$93,1,EXP(LN((1.1*(Fperm_SI_Woolf2021!$E$9:$E$93-BN$58)-63.1579*EXP(-0.19*Fperm_SI_Woolf2021!$E$9:$E$93)+63.1579*EXP(-0.19*BN$58))/(Fperm_SI_Woolf2021!$E$9:$E$93-BN$58))*(BN$58-Fperm_SI_Woolf2021!$E$9:$E$93)/10))) + Fperm_SI_Woolf2021!$H$9:$H$93*EXP(-Fperm_SI_Woolf2021!$K$9:$K$93*$C67*IF(BN$58=Fperm_SI_Woolf2021!$E$9:$E$93,1,EXP(LN((1.1*(Fperm_SI_Woolf2021!$E$9:$E$93-BN$58)-63.1579*EXP(-0.19*Fperm_SI_Woolf2021!$E$9:$E$93)+63.1579*EXP(-0.19*BN$58))/(Fperm_SI_Woolf2021!$E$9:$E$93-BN$58))*(BN$58-Fperm_SI_Woolf2021!$E$9:$E$93)/10))),Fperm_SI_Woolf2021!$D$9:$D$93)*BN$57+INTERCEPT(Fperm_SI_Woolf2021!$F$9:$F$93*EXP(-Fperm_SI_Woolf2021!$I$9:$I$93*$C67*IF(BN$58=Fperm_SI_Woolf2021!$E$9:$E$93,1,EXP(LN((1.1*(Fperm_SI_Woolf2021!$E$9:$E$93-BN$58)-63.1579*EXP(-0.19*Fperm_SI_Woolf2021!$E$9:$E$93)+63.1579*EXP(-0.19*BN$58))/(Fperm_SI_Woolf2021!$E$9:$E$93-BN$58))*(BN$58-Fperm_SI_Woolf2021!$E$9:$E$93)/10))) + Fperm_SI_Woolf2021!$G$9:$G$93*EXP(-Fperm_SI_Woolf2021!$J$9:$J$93*$C67*IF(BN$58=Fperm_SI_Woolf2021!$E$9:$E$93,1,EXP(LN((1.1*(Fperm_SI_Woolf2021!$E$9:$E$93-BN$58)-63.1579*EXP(-0.19*Fperm_SI_Woolf2021!$E$9:$E$93)+63.1579*EXP(-0.19*BN$58))/(Fperm_SI_Woolf2021!$E$9:$E$93-BN$58))*(BN$58-Fperm_SI_Woolf2021!$E$9:$E$93)/10))) + Fperm_SI_Woolf2021!$H$9:$H$93*EXP(-Fperm_SI_Woolf2021!$K$9:$K$93*$C67*IF(BN$58=Fperm_SI_Woolf2021!$E$9:$E$93,1,EXP(LN((1.1*(Fperm_SI_Woolf2021!$E$9:$E$93-BN$58)-63.1579*EXP(-0.19*Fperm_SI_Woolf2021!$E$9:$E$93)+63.1579*EXP(-0.19*BN$58))/(Fperm_SI_Woolf2021!$E$9:$E$93-BN$58))*(BN$58-Fperm_SI_Woolf2021!$E$9:$E$93)/10))),Fperm_SI_Woolf2021!$D$9:$D$93))</f>
        <v>0.95009511751182885</v>
      </c>
      <c r="BO67" s="51" cm="1">
        <f t="array" ref="BO67">MIN(1,SLOPE(Fperm_SI_Woolf2021!$F$9:$F$93*EXP(-Fperm_SI_Woolf2021!$I$9:$I$93*$C67*IF(BO$58=Fperm_SI_Woolf2021!$E$9:$E$93,1,EXP(LN((1.1*(Fperm_SI_Woolf2021!$E$9:$E$93-BO$58)-63.1579*EXP(-0.19*Fperm_SI_Woolf2021!$E$9:$E$93)+63.1579*EXP(-0.19*BO$58))/(Fperm_SI_Woolf2021!$E$9:$E$93-BO$58))*(BO$58-Fperm_SI_Woolf2021!$E$9:$E$93)/10))) + Fperm_SI_Woolf2021!$G$9:$G$93*EXP(-Fperm_SI_Woolf2021!$J$9:$J$93*$C67*IF(BO$58=Fperm_SI_Woolf2021!$E$9:$E$93,1,EXP(LN((1.1*(Fperm_SI_Woolf2021!$E$9:$E$93-BO$58)-63.1579*EXP(-0.19*Fperm_SI_Woolf2021!$E$9:$E$93)+63.1579*EXP(-0.19*BO$58))/(Fperm_SI_Woolf2021!$E$9:$E$93-BO$58))*(BO$58-Fperm_SI_Woolf2021!$E$9:$E$93)/10))) + Fperm_SI_Woolf2021!$H$9:$H$93*EXP(-Fperm_SI_Woolf2021!$K$9:$K$93*$C67*IF(BO$58=Fperm_SI_Woolf2021!$E$9:$E$93,1,EXP(LN((1.1*(Fperm_SI_Woolf2021!$E$9:$E$93-BO$58)-63.1579*EXP(-0.19*Fperm_SI_Woolf2021!$E$9:$E$93)+63.1579*EXP(-0.19*BO$58))/(Fperm_SI_Woolf2021!$E$9:$E$93-BO$58))*(BO$58-Fperm_SI_Woolf2021!$E$9:$E$93)/10))),Fperm_SI_Woolf2021!$D$9:$D$93)*BO$57+INTERCEPT(Fperm_SI_Woolf2021!$F$9:$F$93*EXP(-Fperm_SI_Woolf2021!$I$9:$I$93*$C67*IF(BO$58=Fperm_SI_Woolf2021!$E$9:$E$93,1,EXP(LN((1.1*(Fperm_SI_Woolf2021!$E$9:$E$93-BO$58)-63.1579*EXP(-0.19*Fperm_SI_Woolf2021!$E$9:$E$93)+63.1579*EXP(-0.19*BO$58))/(Fperm_SI_Woolf2021!$E$9:$E$93-BO$58))*(BO$58-Fperm_SI_Woolf2021!$E$9:$E$93)/10))) + Fperm_SI_Woolf2021!$G$9:$G$93*EXP(-Fperm_SI_Woolf2021!$J$9:$J$93*$C67*IF(BO$58=Fperm_SI_Woolf2021!$E$9:$E$93,1,EXP(LN((1.1*(Fperm_SI_Woolf2021!$E$9:$E$93-BO$58)-63.1579*EXP(-0.19*Fperm_SI_Woolf2021!$E$9:$E$93)+63.1579*EXP(-0.19*BO$58))/(Fperm_SI_Woolf2021!$E$9:$E$93-BO$58))*(BO$58-Fperm_SI_Woolf2021!$E$9:$E$93)/10))) + Fperm_SI_Woolf2021!$H$9:$H$93*EXP(-Fperm_SI_Woolf2021!$K$9:$K$93*$C67*IF(BO$58=Fperm_SI_Woolf2021!$E$9:$E$93,1,EXP(LN((1.1*(Fperm_SI_Woolf2021!$E$9:$E$93-BO$58)-63.1579*EXP(-0.19*Fperm_SI_Woolf2021!$E$9:$E$93)+63.1579*EXP(-0.19*BO$58))/(Fperm_SI_Woolf2021!$E$9:$E$93-BO$58))*(BO$58-Fperm_SI_Woolf2021!$E$9:$E$93)/10))),Fperm_SI_Woolf2021!$D$9:$D$93))</f>
        <v>0.91835169499238534</v>
      </c>
      <c r="BP67" s="51" cm="1">
        <f t="array" ref="BP67">MIN(1,SLOPE(Fperm_SI_Woolf2021!$F$9:$F$93*EXP(-Fperm_SI_Woolf2021!$I$9:$I$93*$C67*IF(BP$58=Fperm_SI_Woolf2021!$E$9:$E$93,1,EXP(LN((1.1*(Fperm_SI_Woolf2021!$E$9:$E$93-BP$58)-63.1579*EXP(-0.19*Fperm_SI_Woolf2021!$E$9:$E$93)+63.1579*EXP(-0.19*BP$58))/(Fperm_SI_Woolf2021!$E$9:$E$93-BP$58))*(BP$58-Fperm_SI_Woolf2021!$E$9:$E$93)/10))) + Fperm_SI_Woolf2021!$G$9:$G$93*EXP(-Fperm_SI_Woolf2021!$J$9:$J$93*$C67*IF(BP$58=Fperm_SI_Woolf2021!$E$9:$E$93,1,EXP(LN((1.1*(Fperm_SI_Woolf2021!$E$9:$E$93-BP$58)-63.1579*EXP(-0.19*Fperm_SI_Woolf2021!$E$9:$E$93)+63.1579*EXP(-0.19*BP$58))/(Fperm_SI_Woolf2021!$E$9:$E$93-BP$58))*(BP$58-Fperm_SI_Woolf2021!$E$9:$E$93)/10))) + Fperm_SI_Woolf2021!$H$9:$H$93*EXP(-Fperm_SI_Woolf2021!$K$9:$K$93*$C67*IF(BP$58=Fperm_SI_Woolf2021!$E$9:$E$93,1,EXP(LN((1.1*(Fperm_SI_Woolf2021!$E$9:$E$93-BP$58)-63.1579*EXP(-0.19*Fperm_SI_Woolf2021!$E$9:$E$93)+63.1579*EXP(-0.19*BP$58))/(Fperm_SI_Woolf2021!$E$9:$E$93-BP$58))*(BP$58-Fperm_SI_Woolf2021!$E$9:$E$93)/10))),Fperm_SI_Woolf2021!$D$9:$D$93)*BP$57+INTERCEPT(Fperm_SI_Woolf2021!$F$9:$F$93*EXP(-Fperm_SI_Woolf2021!$I$9:$I$93*$C67*IF(BP$58=Fperm_SI_Woolf2021!$E$9:$E$93,1,EXP(LN((1.1*(Fperm_SI_Woolf2021!$E$9:$E$93-BP$58)-63.1579*EXP(-0.19*Fperm_SI_Woolf2021!$E$9:$E$93)+63.1579*EXP(-0.19*BP$58))/(Fperm_SI_Woolf2021!$E$9:$E$93-BP$58))*(BP$58-Fperm_SI_Woolf2021!$E$9:$E$93)/10))) + Fperm_SI_Woolf2021!$G$9:$G$93*EXP(-Fperm_SI_Woolf2021!$J$9:$J$93*$C67*IF(BP$58=Fperm_SI_Woolf2021!$E$9:$E$93,1,EXP(LN((1.1*(Fperm_SI_Woolf2021!$E$9:$E$93-BP$58)-63.1579*EXP(-0.19*Fperm_SI_Woolf2021!$E$9:$E$93)+63.1579*EXP(-0.19*BP$58))/(Fperm_SI_Woolf2021!$E$9:$E$93-BP$58))*(BP$58-Fperm_SI_Woolf2021!$E$9:$E$93)/10))) + Fperm_SI_Woolf2021!$H$9:$H$93*EXP(-Fperm_SI_Woolf2021!$K$9:$K$93*$C67*IF(BP$58=Fperm_SI_Woolf2021!$E$9:$E$93,1,EXP(LN((1.1*(Fperm_SI_Woolf2021!$E$9:$E$93-BP$58)-63.1579*EXP(-0.19*Fperm_SI_Woolf2021!$E$9:$E$93)+63.1579*EXP(-0.19*BP$58))/(Fperm_SI_Woolf2021!$E$9:$E$93-BP$58))*(BP$58-Fperm_SI_Woolf2021!$E$9:$E$93)/10))),Fperm_SI_Woolf2021!$D$9:$D$93))</f>
        <v>0.88660827247294183</v>
      </c>
      <c r="BQ67" s="51" cm="1">
        <f t="array" ref="BQ67">MIN(1,SLOPE(Fperm_SI_Woolf2021!$F$9:$F$93*EXP(-Fperm_SI_Woolf2021!$I$9:$I$93*$C67*IF(BQ$58=Fperm_SI_Woolf2021!$E$9:$E$93,1,EXP(LN((1.1*(Fperm_SI_Woolf2021!$E$9:$E$93-BQ$58)-63.1579*EXP(-0.19*Fperm_SI_Woolf2021!$E$9:$E$93)+63.1579*EXP(-0.19*BQ$58))/(Fperm_SI_Woolf2021!$E$9:$E$93-BQ$58))*(BQ$58-Fperm_SI_Woolf2021!$E$9:$E$93)/10))) + Fperm_SI_Woolf2021!$G$9:$G$93*EXP(-Fperm_SI_Woolf2021!$J$9:$J$93*$C67*IF(BQ$58=Fperm_SI_Woolf2021!$E$9:$E$93,1,EXP(LN((1.1*(Fperm_SI_Woolf2021!$E$9:$E$93-BQ$58)-63.1579*EXP(-0.19*Fperm_SI_Woolf2021!$E$9:$E$93)+63.1579*EXP(-0.19*BQ$58))/(Fperm_SI_Woolf2021!$E$9:$E$93-BQ$58))*(BQ$58-Fperm_SI_Woolf2021!$E$9:$E$93)/10))) + Fperm_SI_Woolf2021!$H$9:$H$93*EXP(-Fperm_SI_Woolf2021!$K$9:$K$93*$C67*IF(BQ$58=Fperm_SI_Woolf2021!$E$9:$E$93,1,EXP(LN((1.1*(Fperm_SI_Woolf2021!$E$9:$E$93-BQ$58)-63.1579*EXP(-0.19*Fperm_SI_Woolf2021!$E$9:$E$93)+63.1579*EXP(-0.19*BQ$58))/(Fperm_SI_Woolf2021!$E$9:$E$93-BQ$58))*(BQ$58-Fperm_SI_Woolf2021!$E$9:$E$93)/10))),Fperm_SI_Woolf2021!$D$9:$D$93)*BQ$57+INTERCEPT(Fperm_SI_Woolf2021!$F$9:$F$93*EXP(-Fperm_SI_Woolf2021!$I$9:$I$93*$C67*IF(BQ$58=Fperm_SI_Woolf2021!$E$9:$E$93,1,EXP(LN((1.1*(Fperm_SI_Woolf2021!$E$9:$E$93-BQ$58)-63.1579*EXP(-0.19*Fperm_SI_Woolf2021!$E$9:$E$93)+63.1579*EXP(-0.19*BQ$58))/(Fperm_SI_Woolf2021!$E$9:$E$93-BQ$58))*(BQ$58-Fperm_SI_Woolf2021!$E$9:$E$93)/10))) + Fperm_SI_Woolf2021!$G$9:$G$93*EXP(-Fperm_SI_Woolf2021!$J$9:$J$93*$C67*IF(BQ$58=Fperm_SI_Woolf2021!$E$9:$E$93,1,EXP(LN((1.1*(Fperm_SI_Woolf2021!$E$9:$E$93-BQ$58)-63.1579*EXP(-0.19*Fperm_SI_Woolf2021!$E$9:$E$93)+63.1579*EXP(-0.19*BQ$58))/(Fperm_SI_Woolf2021!$E$9:$E$93-BQ$58))*(BQ$58-Fperm_SI_Woolf2021!$E$9:$E$93)/10))) + Fperm_SI_Woolf2021!$H$9:$H$93*EXP(-Fperm_SI_Woolf2021!$K$9:$K$93*$C67*IF(BQ$58=Fperm_SI_Woolf2021!$E$9:$E$93,1,EXP(LN((1.1*(Fperm_SI_Woolf2021!$E$9:$E$93-BQ$58)-63.1579*EXP(-0.19*Fperm_SI_Woolf2021!$E$9:$E$93)+63.1579*EXP(-0.19*BQ$58))/(Fperm_SI_Woolf2021!$E$9:$E$93-BQ$58))*(BQ$58-Fperm_SI_Woolf2021!$E$9:$E$93)/10))),Fperm_SI_Woolf2021!$D$9:$D$93))</f>
        <v>0.85486484995349843</v>
      </c>
      <c r="BR67" s="51" cm="1">
        <f t="array" ref="BR67">MIN(1,SLOPE(Fperm_SI_Woolf2021!$F$9:$F$93*EXP(-Fperm_SI_Woolf2021!$I$9:$I$93*$C67*IF(BR$58=Fperm_SI_Woolf2021!$E$9:$E$93,1,EXP(LN((1.1*(Fperm_SI_Woolf2021!$E$9:$E$93-BR$58)-63.1579*EXP(-0.19*Fperm_SI_Woolf2021!$E$9:$E$93)+63.1579*EXP(-0.19*BR$58))/(Fperm_SI_Woolf2021!$E$9:$E$93-BR$58))*(BR$58-Fperm_SI_Woolf2021!$E$9:$E$93)/10))) + Fperm_SI_Woolf2021!$G$9:$G$93*EXP(-Fperm_SI_Woolf2021!$J$9:$J$93*$C67*IF(BR$58=Fperm_SI_Woolf2021!$E$9:$E$93,1,EXP(LN((1.1*(Fperm_SI_Woolf2021!$E$9:$E$93-BR$58)-63.1579*EXP(-0.19*Fperm_SI_Woolf2021!$E$9:$E$93)+63.1579*EXP(-0.19*BR$58))/(Fperm_SI_Woolf2021!$E$9:$E$93-BR$58))*(BR$58-Fperm_SI_Woolf2021!$E$9:$E$93)/10))) + Fperm_SI_Woolf2021!$H$9:$H$93*EXP(-Fperm_SI_Woolf2021!$K$9:$K$93*$C67*IF(BR$58=Fperm_SI_Woolf2021!$E$9:$E$93,1,EXP(LN((1.1*(Fperm_SI_Woolf2021!$E$9:$E$93-BR$58)-63.1579*EXP(-0.19*Fperm_SI_Woolf2021!$E$9:$E$93)+63.1579*EXP(-0.19*BR$58))/(Fperm_SI_Woolf2021!$E$9:$E$93-BR$58))*(BR$58-Fperm_SI_Woolf2021!$E$9:$E$93)/10))),Fperm_SI_Woolf2021!$D$9:$D$93)*BR$57+INTERCEPT(Fperm_SI_Woolf2021!$F$9:$F$93*EXP(-Fperm_SI_Woolf2021!$I$9:$I$93*$C67*IF(BR$58=Fperm_SI_Woolf2021!$E$9:$E$93,1,EXP(LN((1.1*(Fperm_SI_Woolf2021!$E$9:$E$93-BR$58)-63.1579*EXP(-0.19*Fperm_SI_Woolf2021!$E$9:$E$93)+63.1579*EXP(-0.19*BR$58))/(Fperm_SI_Woolf2021!$E$9:$E$93-BR$58))*(BR$58-Fperm_SI_Woolf2021!$E$9:$E$93)/10))) + Fperm_SI_Woolf2021!$G$9:$G$93*EXP(-Fperm_SI_Woolf2021!$J$9:$J$93*$C67*IF(BR$58=Fperm_SI_Woolf2021!$E$9:$E$93,1,EXP(LN((1.1*(Fperm_SI_Woolf2021!$E$9:$E$93-BR$58)-63.1579*EXP(-0.19*Fperm_SI_Woolf2021!$E$9:$E$93)+63.1579*EXP(-0.19*BR$58))/(Fperm_SI_Woolf2021!$E$9:$E$93-BR$58))*(BR$58-Fperm_SI_Woolf2021!$E$9:$E$93)/10))) + Fperm_SI_Woolf2021!$H$9:$H$93*EXP(-Fperm_SI_Woolf2021!$K$9:$K$93*$C67*IF(BR$58=Fperm_SI_Woolf2021!$E$9:$E$93,1,EXP(LN((1.1*(Fperm_SI_Woolf2021!$E$9:$E$93-BR$58)-63.1579*EXP(-0.19*Fperm_SI_Woolf2021!$E$9:$E$93)+63.1579*EXP(-0.19*BR$58))/(Fperm_SI_Woolf2021!$E$9:$E$93-BR$58))*(BR$58-Fperm_SI_Woolf2021!$E$9:$E$93)/10))),Fperm_SI_Woolf2021!$D$9:$D$93))</f>
        <v>0.82312142743405492</v>
      </c>
      <c r="BS67" s="51" cm="1">
        <f t="array" ref="BS67">MIN(1,SLOPE(Fperm_SI_Woolf2021!$F$9:$F$93*EXP(-Fperm_SI_Woolf2021!$I$9:$I$93*$C67*IF(BS$58=Fperm_SI_Woolf2021!$E$9:$E$93,1,EXP(LN((1.1*(Fperm_SI_Woolf2021!$E$9:$E$93-BS$58)-63.1579*EXP(-0.19*Fperm_SI_Woolf2021!$E$9:$E$93)+63.1579*EXP(-0.19*BS$58))/(Fperm_SI_Woolf2021!$E$9:$E$93-BS$58))*(BS$58-Fperm_SI_Woolf2021!$E$9:$E$93)/10))) + Fperm_SI_Woolf2021!$G$9:$G$93*EXP(-Fperm_SI_Woolf2021!$J$9:$J$93*$C67*IF(BS$58=Fperm_SI_Woolf2021!$E$9:$E$93,1,EXP(LN((1.1*(Fperm_SI_Woolf2021!$E$9:$E$93-BS$58)-63.1579*EXP(-0.19*Fperm_SI_Woolf2021!$E$9:$E$93)+63.1579*EXP(-0.19*BS$58))/(Fperm_SI_Woolf2021!$E$9:$E$93-BS$58))*(BS$58-Fperm_SI_Woolf2021!$E$9:$E$93)/10))) + Fperm_SI_Woolf2021!$H$9:$H$93*EXP(-Fperm_SI_Woolf2021!$K$9:$K$93*$C67*IF(BS$58=Fperm_SI_Woolf2021!$E$9:$E$93,1,EXP(LN((1.1*(Fperm_SI_Woolf2021!$E$9:$E$93-BS$58)-63.1579*EXP(-0.19*Fperm_SI_Woolf2021!$E$9:$E$93)+63.1579*EXP(-0.19*BS$58))/(Fperm_SI_Woolf2021!$E$9:$E$93-BS$58))*(BS$58-Fperm_SI_Woolf2021!$E$9:$E$93)/10))),Fperm_SI_Woolf2021!$D$9:$D$93)*BS$57+INTERCEPT(Fperm_SI_Woolf2021!$F$9:$F$93*EXP(-Fperm_SI_Woolf2021!$I$9:$I$93*$C67*IF(BS$58=Fperm_SI_Woolf2021!$E$9:$E$93,1,EXP(LN((1.1*(Fperm_SI_Woolf2021!$E$9:$E$93-BS$58)-63.1579*EXP(-0.19*Fperm_SI_Woolf2021!$E$9:$E$93)+63.1579*EXP(-0.19*BS$58))/(Fperm_SI_Woolf2021!$E$9:$E$93-BS$58))*(BS$58-Fperm_SI_Woolf2021!$E$9:$E$93)/10))) + Fperm_SI_Woolf2021!$G$9:$G$93*EXP(-Fperm_SI_Woolf2021!$J$9:$J$93*$C67*IF(BS$58=Fperm_SI_Woolf2021!$E$9:$E$93,1,EXP(LN((1.1*(Fperm_SI_Woolf2021!$E$9:$E$93-BS$58)-63.1579*EXP(-0.19*Fperm_SI_Woolf2021!$E$9:$E$93)+63.1579*EXP(-0.19*BS$58))/(Fperm_SI_Woolf2021!$E$9:$E$93-BS$58))*(BS$58-Fperm_SI_Woolf2021!$E$9:$E$93)/10))) + Fperm_SI_Woolf2021!$H$9:$H$93*EXP(-Fperm_SI_Woolf2021!$K$9:$K$93*$C67*IF(BS$58=Fperm_SI_Woolf2021!$E$9:$E$93,1,EXP(LN((1.1*(Fperm_SI_Woolf2021!$E$9:$E$93-BS$58)-63.1579*EXP(-0.19*Fperm_SI_Woolf2021!$E$9:$E$93)+63.1579*EXP(-0.19*BS$58))/(Fperm_SI_Woolf2021!$E$9:$E$93-BS$58))*(BS$58-Fperm_SI_Woolf2021!$E$9:$E$93)/10))),Fperm_SI_Woolf2021!$D$9:$D$93))</f>
        <v>0.79137800491461141</v>
      </c>
      <c r="BT67" s="51" cm="1">
        <f t="array" ref="BT67">MIN(1,SLOPE(Fperm_SI_Woolf2021!$F$9:$F$93*EXP(-Fperm_SI_Woolf2021!$I$9:$I$93*$C67*IF(BT$58=Fperm_SI_Woolf2021!$E$9:$E$93,1,EXP(LN((1.1*(Fperm_SI_Woolf2021!$E$9:$E$93-BT$58)-63.1579*EXP(-0.19*Fperm_SI_Woolf2021!$E$9:$E$93)+63.1579*EXP(-0.19*BT$58))/(Fperm_SI_Woolf2021!$E$9:$E$93-BT$58))*(BT$58-Fperm_SI_Woolf2021!$E$9:$E$93)/10))) + Fperm_SI_Woolf2021!$G$9:$G$93*EXP(-Fperm_SI_Woolf2021!$J$9:$J$93*$C67*IF(BT$58=Fperm_SI_Woolf2021!$E$9:$E$93,1,EXP(LN((1.1*(Fperm_SI_Woolf2021!$E$9:$E$93-BT$58)-63.1579*EXP(-0.19*Fperm_SI_Woolf2021!$E$9:$E$93)+63.1579*EXP(-0.19*BT$58))/(Fperm_SI_Woolf2021!$E$9:$E$93-BT$58))*(BT$58-Fperm_SI_Woolf2021!$E$9:$E$93)/10))) + Fperm_SI_Woolf2021!$H$9:$H$93*EXP(-Fperm_SI_Woolf2021!$K$9:$K$93*$C67*IF(BT$58=Fperm_SI_Woolf2021!$E$9:$E$93,1,EXP(LN((1.1*(Fperm_SI_Woolf2021!$E$9:$E$93-BT$58)-63.1579*EXP(-0.19*Fperm_SI_Woolf2021!$E$9:$E$93)+63.1579*EXP(-0.19*BT$58))/(Fperm_SI_Woolf2021!$E$9:$E$93-BT$58))*(BT$58-Fperm_SI_Woolf2021!$E$9:$E$93)/10))),Fperm_SI_Woolf2021!$D$9:$D$93)*BT$57+INTERCEPT(Fperm_SI_Woolf2021!$F$9:$F$93*EXP(-Fperm_SI_Woolf2021!$I$9:$I$93*$C67*IF(BT$58=Fperm_SI_Woolf2021!$E$9:$E$93,1,EXP(LN((1.1*(Fperm_SI_Woolf2021!$E$9:$E$93-BT$58)-63.1579*EXP(-0.19*Fperm_SI_Woolf2021!$E$9:$E$93)+63.1579*EXP(-0.19*BT$58))/(Fperm_SI_Woolf2021!$E$9:$E$93-BT$58))*(BT$58-Fperm_SI_Woolf2021!$E$9:$E$93)/10))) + Fperm_SI_Woolf2021!$G$9:$G$93*EXP(-Fperm_SI_Woolf2021!$J$9:$J$93*$C67*IF(BT$58=Fperm_SI_Woolf2021!$E$9:$E$93,1,EXP(LN((1.1*(Fperm_SI_Woolf2021!$E$9:$E$93-BT$58)-63.1579*EXP(-0.19*Fperm_SI_Woolf2021!$E$9:$E$93)+63.1579*EXP(-0.19*BT$58))/(Fperm_SI_Woolf2021!$E$9:$E$93-BT$58))*(BT$58-Fperm_SI_Woolf2021!$E$9:$E$93)/10))) + Fperm_SI_Woolf2021!$H$9:$H$93*EXP(-Fperm_SI_Woolf2021!$K$9:$K$93*$C67*IF(BT$58=Fperm_SI_Woolf2021!$E$9:$E$93,1,EXP(LN((1.1*(Fperm_SI_Woolf2021!$E$9:$E$93-BT$58)-63.1579*EXP(-0.19*Fperm_SI_Woolf2021!$E$9:$E$93)+63.1579*EXP(-0.19*BT$58))/(Fperm_SI_Woolf2021!$E$9:$E$93-BT$58))*(BT$58-Fperm_SI_Woolf2021!$E$9:$E$93)/10))),Fperm_SI_Woolf2021!$D$9:$D$93))</f>
        <v>0.7596345823951679</v>
      </c>
      <c r="BU67" s="51" cm="1">
        <f t="array" ref="BU67">MIN(1,SLOPE(Fperm_SI_Woolf2021!$F$9:$F$93*EXP(-Fperm_SI_Woolf2021!$I$9:$I$93*$C67*IF(BU$58=Fperm_SI_Woolf2021!$E$9:$E$93,1,EXP(LN((1.1*(Fperm_SI_Woolf2021!$E$9:$E$93-BU$58)-63.1579*EXP(-0.19*Fperm_SI_Woolf2021!$E$9:$E$93)+63.1579*EXP(-0.19*BU$58))/(Fperm_SI_Woolf2021!$E$9:$E$93-BU$58))*(BU$58-Fperm_SI_Woolf2021!$E$9:$E$93)/10))) + Fperm_SI_Woolf2021!$G$9:$G$93*EXP(-Fperm_SI_Woolf2021!$J$9:$J$93*$C67*IF(BU$58=Fperm_SI_Woolf2021!$E$9:$E$93,1,EXP(LN((1.1*(Fperm_SI_Woolf2021!$E$9:$E$93-BU$58)-63.1579*EXP(-0.19*Fperm_SI_Woolf2021!$E$9:$E$93)+63.1579*EXP(-0.19*BU$58))/(Fperm_SI_Woolf2021!$E$9:$E$93-BU$58))*(BU$58-Fperm_SI_Woolf2021!$E$9:$E$93)/10))) + Fperm_SI_Woolf2021!$H$9:$H$93*EXP(-Fperm_SI_Woolf2021!$K$9:$K$93*$C67*IF(BU$58=Fperm_SI_Woolf2021!$E$9:$E$93,1,EXP(LN((1.1*(Fperm_SI_Woolf2021!$E$9:$E$93-BU$58)-63.1579*EXP(-0.19*Fperm_SI_Woolf2021!$E$9:$E$93)+63.1579*EXP(-0.19*BU$58))/(Fperm_SI_Woolf2021!$E$9:$E$93-BU$58))*(BU$58-Fperm_SI_Woolf2021!$E$9:$E$93)/10))),Fperm_SI_Woolf2021!$D$9:$D$93)*BU$57+INTERCEPT(Fperm_SI_Woolf2021!$F$9:$F$93*EXP(-Fperm_SI_Woolf2021!$I$9:$I$93*$C67*IF(BU$58=Fperm_SI_Woolf2021!$E$9:$E$93,1,EXP(LN((1.1*(Fperm_SI_Woolf2021!$E$9:$E$93-BU$58)-63.1579*EXP(-0.19*Fperm_SI_Woolf2021!$E$9:$E$93)+63.1579*EXP(-0.19*BU$58))/(Fperm_SI_Woolf2021!$E$9:$E$93-BU$58))*(BU$58-Fperm_SI_Woolf2021!$E$9:$E$93)/10))) + Fperm_SI_Woolf2021!$G$9:$G$93*EXP(-Fperm_SI_Woolf2021!$J$9:$J$93*$C67*IF(BU$58=Fperm_SI_Woolf2021!$E$9:$E$93,1,EXP(LN((1.1*(Fperm_SI_Woolf2021!$E$9:$E$93-BU$58)-63.1579*EXP(-0.19*Fperm_SI_Woolf2021!$E$9:$E$93)+63.1579*EXP(-0.19*BU$58))/(Fperm_SI_Woolf2021!$E$9:$E$93-BU$58))*(BU$58-Fperm_SI_Woolf2021!$E$9:$E$93)/10))) + Fperm_SI_Woolf2021!$H$9:$H$93*EXP(-Fperm_SI_Woolf2021!$K$9:$K$93*$C67*IF(BU$58=Fperm_SI_Woolf2021!$E$9:$E$93,1,EXP(LN((1.1*(Fperm_SI_Woolf2021!$E$9:$E$93-BU$58)-63.1579*EXP(-0.19*Fperm_SI_Woolf2021!$E$9:$E$93)+63.1579*EXP(-0.19*BU$58))/(Fperm_SI_Woolf2021!$E$9:$E$93-BU$58))*(BU$58-Fperm_SI_Woolf2021!$E$9:$E$93)/10))),Fperm_SI_Woolf2021!$D$9:$D$93))</f>
        <v>0.7278911598757245</v>
      </c>
      <c r="BV67" s="51" cm="1">
        <f t="array" ref="BV67">MIN(1,SLOPE(Fperm_SI_Woolf2021!$F$9:$F$93*EXP(-Fperm_SI_Woolf2021!$I$9:$I$93*$C67*IF(BV$58=Fperm_SI_Woolf2021!$E$9:$E$93,1,EXP(LN((1.1*(Fperm_SI_Woolf2021!$E$9:$E$93-BV$58)-63.1579*EXP(-0.19*Fperm_SI_Woolf2021!$E$9:$E$93)+63.1579*EXP(-0.19*BV$58))/(Fperm_SI_Woolf2021!$E$9:$E$93-BV$58))*(BV$58-Fperm_SI_Woolf2021!$E$9:$E$93)/10))) + Fperm_SI_Woolf2021!$G$9:$G$93*EXP(-Fperm_SI_Woolf2021!$J$9:$J$93*$C67*IF(BV$58=Fperm_SI_Woolf2021!$E$9:$E$93,1,EXP(LN((1.1*(Fperm_SI_Woolf2021!$E$9:$E$93-BV$58)-63.1579*EXP(-0.19*Fperm_SI_Woolf2021!$E$9:$E$93)+63.1579*EXP(-0.19*BV$58))/(Fperm_SI_Woolf2021!$E$9:$E$93-BV$58))*(BV$58-Fperm_SI_Woolf2021!$E$9:$E$93)/10))) + Fperm_SI_Woolf2021!$H$9:$H$93*EXP(-Fperm_SI_Woolf2021!$K$9:$K$93*$C67*IF(BV$58=Fperm_SI_Woolf2021!$E$9:$E$93,1,EXP(LN((1.1*(Fperm_SI_Woolf2021!$E$9:$E$93-BV$58)-63.1579*EXP(-0.19*Fperm_SI_Woolf2021!$E$9:$E$93)+63.1579*EXP(-0.19*BV$58))/(Fperm_SI_Woolf2021!$E$9:$E$93-BV$58))*(BV$58-Fperm_SI_Woolf2021!$E$9:$E$93)/10))),Fperm_SI_Woolf2021!$D$9:$D$93)*BV$57+INTERCEPT(Fperm_SI_Woolf2021!$F$9:$F$93*EXP(-Fperm_SI_Woolf2021!$I$9:$I$93*$C67*IF(BV$58=Fperm_SI_Woolf2021!$E$9:$E$93,1,EXP(LN((1.1*(Fperm_SI_Woolf2021!$E$9:$E$93-BV$58)-63.1579*EXP(-0.19*Fperm_SI_Woolf2021!$E$9:$E$93)+63.1579*EXP(-0.19*BV$58))/(Fperm_SI_Woolf2021!$E$9:$E$93-BV$58))*(BV$58-Fperm_SI_Woolf2021!$E$9:$E$93)/10))) + Fperm_SI_Woolf2021!$G$9:$G$93*EXP(-Fperm_SI_Woolf2021!$J$9:$J$93*$C67*IF(BV$58=Fperm_SI_Woolf2021!$E$9:$E$93,1,EXP(LN((1.1*(Fperm_SI_Woolf2021!$E$9:$E$93-BV$58)-63.1579*EXP(-0.19*Fperm_SI_Woolf2021!$E$9:$E$93)+63.1579*EXP(-0.19*BV$58))/(Fperm_SI_Woolf2021!$E$9:$E$93-BV$58))*(BV$58-Fperm_SI_Woolf2021!$E$9:$E$93)/10))) + Fperm_SI_Woolf2021!$H$9:$H$93*EXP(-Fperm_SI_Woolf2021!$K$9:$K$93*$C67*IF(BV$58=Fperm_SI_Woolf2021!$E$9:$E$93,1,EXP(LN((1.1*(Fperm_SI_Woolf2021!$E$9:$E$93-BV$58)-63.1579*EXP(-0.19*Fperm_SI_Woolf2021!$E$9:$E$93)+63.1579*EXP(-0.19*BV$58))/(Fperm_SI_Woolf2021!$E$9:$E$93-BV$58))*(BV$58-Fperm_SI_Woolf2021!$E$9:$E$93)/10))),Fperm_SI_Woolf2021!$D$9:$D$93))</f>
        <v>0.69614773735628099</v>
      </c>
      <c r="BW67" s="51" cm="1">
        <f t="array" ref="BW67">MIN(1,SLOPE(Fperm_SI_Woolf2021!$F$9:$F$93*EXP(-Fperm_SI_Woolf2021!$I$9:$I$93*$C67*IF(BW$58=Fperm_SI_Woolf2021!$E$9:$E$93,1,EXP(LN((1.1*(Fperm_SI_Woolf2021!$E$9:$E$93-BW$58)-63.1579*EXP(-0.19*Fperm_SI_Woolf2021!$E$9:$E$93)+63.1579*EXP(-0.19*BW$58))/(Fperm_SI_Woolf2021!$E$9:$E$93-BW$58))*(BW$58-Fperm_SI_Woolf2021!$E$9:$E$93)/10))) + Fperm_SI_Woolf2021!$G$9:$G$93*EXP(-Fperm_SI_Woolf2021!$J$9:$J$93*$C67*IF(BW$58=Fperm_SI_Woolf2021!$E$9:$E$93,1,EXP(LN((1.1*(Fperm_SI_Woolf2021!$E$9:$E$93-BW$58)-63.1579*EXP(-0.19*Fperm_SI_Woolf2021!$E$9:$E$93)+63.1579*EXP(-0.19*BW$58))/(Fperm_SI_Woolf2021!$E$9:$E$93-BW$58))*(BW$58-Fperm_SI_Woolf2021!$E$9:$E$93)/10))) + Fperm_SI_Woolf2021!$H$9:$H$93*EXP(-Fperm_SI_Woolf2021!$K$9:$K$93*$C67*IF(BW$58=Fperm_SI_Woolf2021!$E$9:$E$93,1,EXP(LN((1.1*(Fperm_SI_Woolf2021!$E$9:$E$93-BW$58)-63.1579*EXP(-0.19*Fperm_SI_Woolf2021!$E$9:$E$93)+63.1579*EXP(-0.19*BW$58))/(Fperm_SI_Woolf2021!$E$9:$E$93-BW$58))*(BW$58-Fperm_SI_Woolf2021!$E$9:$E$93)/10))),Fperm_SI_Woolf2021!$D$9:$D$93)*BW$57+INTERCEPT(Fperm_SI_Woolf2021!$F$9:$F$93*EXP(-Fperm_SI_Woolf2021!$I$9:$I$93*$C67*IF(BW$58=Fperm_SI_Woolf2021!$E$9:$E$93,1,EXP(LN((1.1*(Fperm_SI_Woolf2021!$E$9:$E$93-BW$58)-63.1579*EXP(-0.19*Fperm_SI_Woolf2021!$E$9:$E$93)+63.1579*EXP(-0.19*BW$58))/(Fperm_SI_Woolf2021!$E$9:$E$93-BW$58))*(BW$58-Fperm_SI_Woolf2021!$E$9:$E$93)/10))) + Fperm_SI_Woolf2021!$G$9:$G$93*EXP(-Fperm_SI_Woolf2021!$J$9:$J$93*$C67*IF(BW$58=Fperm_SI_Woolf2021!$E$9:$E$93,1,EXP(LN((1.1*(Fperm_SI_Woolf2021!$E$9:$E$93-BW$58)-63.1579*EXP(-0.19*Fperm_SI_Woolf2021!$E$9:$E$93)+63.1579*EXP(-0.19*BW$58))/(Fperm_SI_Woolf2021!$E$9:$E$93-BW$58))*(BW$58-Fperm_SI_Woolf2021!$E$9:$E$93)/10))) + Fperm_SI_Woolf2021!$H$9:$H$93*EXP(-Fperm_SI_Woolf2021!$K$9:$K$93*$C67*IF(BW$58=Fperm_SI_Woolf2021!$E$9:$E$93,1,EXP(LN((1.1*(Fperm_SI_Woolf2021!$E$9:$E$93-BW$58)-63.1579*EXP(-0.19*Fperm_SI_Woolf2021!$E$9:$E$93)+63.1579*EXP(-0.19*BW$58))/(Fperm_SI_Woolf2021!$E$9:$E$93-BW$58))*(BW$58-Fperm_SI_Woolf2021!$E$9:$E$93)/10))),Fperm_SI_Woolf2021!$D$9:$D$93))</f>
        <v>0.66440431483683748</v>
      </c>
      <c r="BX67" s="51" cm="1">
        <f t="array" ref="BX67">MIN(1,SLOPE(Fperm_SI_Woolf2021!$F$9:$F$93*EXP(-Fperm_SI_Woolf2021!$I$9:$I$93*$C67*IF(BX$58=Fperm_SI_Woolf2021!$E$9:$E$93,1,EXP(LN((1.1*(Fperm_SI_Woolf2021!$E$9:$E$93-BX$58)-63.1579*EXP(-0.19*Fperm_SI_Woolf2021!$E$9:$E$93)+63.1579*EXP(-0.19*BX$58))/(Fperm_SI_Woolf2021!$E$9:$E$93-BX$58))*(BX$58-Fperm_SI_Woolf2021!$E$9:$E$93)/10))) + Fperm_SI_Woolf2021!$G$9:$G$93*EXP(-Fperm_SI_Woolf2021!$J$9:$J$93*$C67*IF(BX$58=Fperm_SI_Woolf2021!$E$9:$E$93,1,EXP(LN((1.1*(Fperm_SI_Woolf2021!$E$9:$E$93-BX$58)-63.1579*EXP(-0.19*Fperm_SI_Woolf2021!$E$9:$E$93)+63.1579*EXP(-0.19*BX$58))/(Fperm_SI_Woolf2021!$E$9:$E$93-BX$58))*(BX$58-Fperm_SI_Woolf2021!$E$9:$E$93)/10))) + Fperm_SI_Woolf2021!$H$9:$H$93*EXP(-Fperm_SI_Woolf2021!$K$9:$K$93*$C67*IF(BX$58=Fperm_SI_Woolf2021!$E$9:$E$93,1,EXP(LN((1.1*(Fperm_SI_Woolf2021!$E$9:$E$93-BX$58)-63.1579*EXP(-0.19*Fperm_SI_Woolf2021!$E$9:$E$93)+63.1579*EXP(-0.19*BX$58))/(Fperm_SI_Woolf2021!$E$9:$E$93-BX$58))*(BX$58-Fperm_SI_Woolf2021!$E$9:$E$93)/10))),Fperm_SI_Woolf2021!$D$9:$D$93)*BX$57+INTERCEPT(Fperm_SI_Woolf2021!$F$9:$F$93*EXP(-Fperm_SI_Woolf2021!$I$9:$I$93*$C67*IF(BX$58=Fperm_SI_Woolf2021!$E$9:$E$93,1,EXP(LN((1.1*(Fperm_SI_Woolf2021!$E$9:$E$93-BX$58)-63.1579*EXP(-0.19*Fperm_SI_Woolf2021!$E$9:$E$93)+63.1579*EXP(-0.19*BX$58))/(Fperm_SI_Woolf2021!$E$9:$E$93-BX$58))*(BX$58-Fperm_SI_Woolf2021!$E$9:$E$93)/10))) + Fperm_SI_Woolf2021!$G$9:$G$93*EXP(-Fperm_SI_Woolf2021!$J$9:$J$93*$C67*IF(BX$58=Fperm_SI_Woolf2021!$E$9:$E$93,1,EXP(LN((1.1*(Fperm_SI_Woolf2021!$E$9:$E$93-BX$58)-63.1579*EXP(-0.19*Fperm_SI_Woolf2021!$E$9:$E$93)+63.1579*EXP(-0.19*BX$58))/(Fperm_SI_Woolf2021!$E$9:$E$93-BX$58))*(BX$58-Fperm_SI_Woolf2021!$E$9:$E$93)/10))) + Fperm_SI_Woolf2021!$H$9:$H$93*EXP(-Fperm_SI_Woolf2021!$K$9:$K$93*$C67*IF(BX$58=Fperm_SI_Woolf2021!$E$9:$E$93,1,EXP(LN((1.1*(Fperm_SI_Woolf2021!$E$9:$E$93-BX$58)-63.1579*EXP(-0.19*Fperm_SI_Woolf2021!$E$9:$E$93)+63.1579*EXP(-0.19*BX$58))/(Fperm_SI_Woolf2021!$E$9:$E$93-BX$58))*(BX$58-Fperm_SI_Woolf2021!$E$9:$E$93)/10))),Fperm_SI_Woolf2021!$D$9:$D$93))</f>
        <v>0.63266089231739386</v>
      </c>
      <c r="BY67" s="51" cm="1">
        <f t="array" ref="BY67">MIN(1,SLOPE(Fperm_SI_Woolf2021!$F$9:$F$93*EXP(-Fperm_SI_Woolf2021!$I$9:$I$93*$C67*IF(BY$58=Fperm_SI_Woolf2021!$E$9:$E$93,1,EXP(LN((1.1*(Fperm_SI_Woolf2021!$E$9:$E$93-BY$58)-63.1579*EXP(-0.19*Fperm_SI_Woolf2021!$E$9:$E$93)+63.1579*EXP(-0.19*BY$58))/(Fperm_SI_Woolf2021!$E$9:$E$93-BY$58))*(BY$58-Fperm_SI_Woolf2021!$E$9:$E$93)/10))) + Fperm_SI_Woolf2021!$G$9:$G$93*EXP(-Fperm_SI_Woolf2021!$J$9:$J$93*$C67*IF(BY$58=Fperm_SI_Woolf2021!$E$9:$E$93,1,EXP(LN((1.1*(Fperm_SI_Woolf2021!$E$9:$E$93-BY$58)-63.1579*EXP(-0.19*Fperm_SI_Woolf2021!$E$9:$E$93)+63.1579*EXP(-0.19*BY$58))/(Fperm_SI_Woolf2021!$E$9:$E$93-BY$58))*(BY$58-Fperm_SI_Woolf2021!$E$9:$E$93)/10))) + Fperm_SI_Woolf2021!$H$9:$H$93*EXP(-Fperm_SI_Woolf2021!$K$9:$K$93*$C67*IF(BY$58=Fperm_SI_Woolf2021!$E$9:$E$93,1,EXP(LN((1.1*(Fperm_SI_Woolf2021!$E$9:$E$93-BY$58)-63.1579*EXP(-0.19*Fperm_SI_Woolf2021!$E$9:$E$93)+63.1579*EXP(-0.19*BY$58))/(Fperm_SI_Woolf2021!$E$9:$E$93-BY$58))*(BY$58-Fperm_SI_Woolf2021!$E$9:$E$93)/10))),Fperm_SI_Woolf2021!$D$9:$D$93)*BY$57+INTERCEPT(Fperm_SI_Woolf2021!$F$9:$F$93*EXP(-Fperm_SI_Woolf2021!$I$9:$I$93*$C67*IF(BY$58=Fperm_SI_Woolf2021!$E$9:$E$93,1,EXP(LN((1.1*(Fperm_SI_Woolf2021!$E$9:$E$93-BY$58)-63.1579*EXP(-0.19*Fperm_SI_Woolf2021!$E$9:$E$93)+63.1579*EXP(-0.19*BY$58))/(Fperm_SI_Woolf2021!$E$9:$E$93-BY$58))*(BY$58-Fperm_SI_Woolf2021!$E$9:$E$93)/10))) + Fperm_SI_Woolf2021!$G$9:$G$93*EXP(-Fperm_SI_Woolf2021!$J$9:$J$93*$C67*IF(BY$58=Fperm_SI_Woolf2021!$E$9:$E$93,1,EXP(LN((1.1*(Fperm_SI_Woolf2021!$E$9:$E$93-BY$58)-63.1579*EXP(-0.19*Fperm_SI_Woolf2021!$E$9:$E$93)+63.1579*EXP(-0.19*BY$58))/(Fperm_SI_Woolf2021!$E$9:$E$93-BY$58))*(BY$58-Fperm_SI_Woolf2021!$E$9:$E$93)/10))) + Fperm_SI_Woolf2021!$H$9:$H$93*EXP(-Fperm_SI_Woolf2021!$K$9:$K$93*$C67*IF(BY$58=Fperm_SI_Woolf2021!$E$9:$E$93,1,EXP(LN((1.1*(Fperm_SI_Woolf2021!$E$9:$E$93-BY$58)-63.1579*EXP(-0.19*Fperm_SI_Woolf2021!$E$9:$E$93)+63.1579*EXP(-0.19*BY$58))/(Fperm_SI_Woolf2021!$E$9:$E$93-BY$58))*(BY$58-Fperm_SI_Woolf2021!$E$9:$E$93)/10))),Fperm_SI_Woolf2021!$D$9:$D$93))</f>
        <v>0.60091746979795035</v>
      </c>
      <c r="BZ67" s="51" cm="1">
        <f t="array" ref="BZ67">MIN(1,SLOPE(Fperm_SI_Woolf2021!$F$9:$F$93*EXP(-Fperm_SI_Woolf2021!$I$9:$I$93*$C67*IF(BZ$58=Fperm_SI_Woolf2021!$E$9:$E$93,1,EXP(LN((1.1*(Fperm_SI_Woolf2021!$E$9:$E$93-BZ$58)-63.1579*EXP(-0.19*Fperm_SI_Woolf2021!$E$9:$E$93)+63.1579*EXP(-0.19*BZ$58))/(Fperm_SI_Woolf2021!$E$9:$E$93-BZ$58))*(BZ$58-Fperm_SI_Woolf2021!$E$9:$E$93)/10))) + Fperm_SI_Woolf2021!$G$9:$G$93*EXP(-Fperm_SI_Woolf2021!$J$9:$J$93*$C67*IF(BZ$58=Fperm_SI_Woolf2021!$E$9:$E$93,1,EXP(LN((1.1*(Fperm_SI_Woolf2021!$E$9:$E$93-BZ$58)-63.1579*EXP(-0.19*Fperm_SI_Woolf2021!$E$9:$E$93)+63.1579*EXP(-0.19*BZ$58))/(Fperm_SI_Woolf2021!$E$9:$E$93-BZ$58))*(BZ$58-Fperm_SI_Woolf2021!$E$9:$E$93)/10))) + Fperm_SI_Woolf2021!$H$9:$H$93*EXP(-Fperm_SI_Woolf2021!$K$9:$K$93*$C67*IF(BZ$58=Fperm_SI_Woolf2021!$E$9:$E$93,1,EXP(LN((1.1*(Fperm_SI_Woolf2021!$E$9:$E$93-BZ$58)-63.1579*EXP(-0.19*Fperm_SI_Woolf2021!$E$9:$E$93)+63.1579*EXP(-0.19*BZ$58))/(Fperm_SI_Woolf2021!$E$9:$E$93-BZ$58))*(BZ$58-Fperm_SI_Woolf2021!$E$9:$E$93)/10))),Fperm_SI_Woolf2021!$D$9:$D$93)*BZ$57+INTERCEPT(Fperm_SI_Woolf2021!$F$9:$F$93*EXP(-Fperm_SI_Woolf2021!$I$9:$I$93*$C67*IF(BZ$58=Fperm_SI_Woolf2021!$E$9:$E$93,1,EXP(LN((1.1*(Fperm_SI_Woolf2021!$E$9:$E$93-BZ$58)-63.1579*EXP(-0.19*Fperm_SI_Woolf2021!$E$9:$E$93)+63.1579*EXP(-0.19*BZ$58))/(Fperm_SI_Woolf2021!$E$9:$E$93-BZ$58))*(BZ$58-Fperm_SI_Woolf2021!$E$9:$E$93)/10))) + Fperm_SI_Woolf2021!$G$9:$G$93*EXP(-Fperm_SI_Woolf2021!$J$9:$J$93*$C67*IF(BZ$58=Fperm_SI_Woolf2021!$E$9:$E$93,1,EXP(LN((1.1*(Fperm_SI_Woolf2021!$E$9:$E$93-BZ$58)-63.1579*EXP(-0.19*Fperm_SI_Woolf2021!$E$9:$E$93)+63.1579*EXP(-0.19*BZ$58))/(Fperm_SI_Woolf2021!$E$9:$E$93-BZ$58))*(BZ$58-Fperm_SI_Woolf2021!$E$9:$E$93)/10))) + Fperm_SI_Woolf2021!$H$9:$H$93*EXP(-Fperm_SI_Woolf2021!$K$9:$K$93*$C67*IF(BZ$58=Fperm_SI_Woolf2021!$E$9:$E$93,1,EXP(LN((1.1*(Fperm_SI_Woolf2021!$E$9:$E$93-BZ$58)-63.1579*EXP(-0.19*Fperm_SI_Woolf2021!$E$9:$E$93)+63.1579*EXP(-0.19*BZ$58))/(Fperm_SI_Woolf2021!$E$9:$E$93-BZ$58))*(BZ$58-Fperm_SI_Woolf2021!$E$9:$E$93)/10))),Fperm_SI_Woolf2021!$D$9:$D$93))</f>
        <v>0.56917404727850684</v>
      </c>
    </row>
    <row r="68" spans="3:78" x14ac:dyDescent="0.2">
      <c r="C68" s="48">
        <v>80</v>
      </c>
      <c r="D68" s="51" cm="1">
        <f t="array" ref="D68">MIN(1,SLOPE(Fperm_SI_Woolf2021!$F$9:$F$93*EXP(-Fperm_SI_Woolf2021!$I$9:$I$93*$C68*IF(D$58=Fperm_SI_Woolf2021!$E$9:$E$93,1,EXP(LN((1.1*(Fperm_SI_Woolf2021!$E$9:$E$93-D$58)-63.1579*EXP(-0.19*Fperm_SI_Woolf2021!$E$9:$E$93)+63.1579*EXP(-0.19*D$58))/(Fperm_SI_Woolf2021!$E$9:$E$93-D$58))*(D$58-Fperm_SI_Woolf2021!$E$9:$E$93)/10))) + Fperm_SI_Woolf2021!$G$9:$G$93*EXP(-Fperm_SI_Woolf2021!$J$9:$J$93*$C68*IF(D$58=Fperm_SI_Woolf2021!$E$9:$E$93,1,EXP(LN((1.1*(Fperm_SI_Woolf2021!$E$9:$E$93-D$58)-63.1579*EXP(-0.19*Fperm_SI_Woolf2021!$E$9:$E$93)+63.1579*EXP(-0.19*D$58))/(Fperm_SI_Woolf2021!$E$9:$E$93-D$58))*(D$58-Fperm_SI_Woolf2021!$E$9:$E$93)/10))) + Fperm_SI_Woolf2021!$H$9:$H$93*EXP(-Fperm_SI_Woolf2021!$K$9:$K$93*$C68*IF(D$58=Fperm_SI_Woolf2021!$E$9:$E$93,1,EXP(LN((1.1*(Fperm_SI_Woolf2021!$E$9:$E$93-D$58)-63.1579*EXP(-0.19*Fperm_SI_Woolf2021!$E$9:$E$93)+63.1579*EXP(-0.19*D$58))/(Fperm_SI_Woolf2021!$E$9:$E$93-D$58))*(D$58-Fperm_SI_Woolf2021!$E$9:$E$93)/10))),Fperm_SI_Woolf2021!$D$9:$D$93)*D$57+INTERCEPT(Fperm_SI_Woolf2021!$F$9:$F$93*EXP(-Fperm_SI_Woolf2021!$I$9:$I$93*$C68*IF(D$58=Fperm_SI_Woolf2021!$E$9:$E$93,1,EXP(LN((1.1*(Fperm_SI_Woolf2021!$E$9:$E$93-D$58)-63.1579*EXP(-0.19*Fperm_SI_Woolf2021!$E$9:$E$93)+63.1579*EXP(-0.19*D$58))/(Fperm_SI_Woolf2021!$E$9:$E$93-D$58))*(D$58-Fperm_SI_Woolf2021!$E$9:$E$93)/10))) + Fperm_SI_Woolf2021!$G$9:$G$93*EXP(-Fperm_SI_Woolf2021!$J$9:$J$93*$C68*IF(D$58=Fperm_SI_Woolf2021!$E$9:$E$93,1,EXP(LN((1.1*(Fperm_SI_Woolf2021!$E$9:$E$93-D$58)-63.1579*EXP(-0.19*Fperm_SI_Woolf2021!$E$9:$E$93)+63.1579*EXP(-0.19*D$58))/(Fperm_SI_Woolf2021!$E$9:$E$93-D$58))*(D$58-Fperm_SI_Woolf2021!$E$9:$E$93)/10))) + Fperm_SI_Woolf2021!$H$9:$H$93*EXP(-Fperm_SI_Woolf2021!$K$9:$K$93*$C68*IF(D$58=Fperm_SI_Woolf2021!$E$9:$E$93,1,EXP(LN((1.1*(Fperm_SI_Woolf2021!$E$9:$E$93-D$58)-63.1579*EXP(-0.19*Fperm_SI_Woolf2021!$E$9:$E$93)+63.1579*EXP(-0.19*D$58))/(Fperm_SI_Woolf2021!$E$9:$E$93-D$58))*(D$58-Fperm_SI_Woolf2021!$E$9:$E$93)/10))),Fperm_SI_Woolf2021!$D$9:$D$93))</f>
        <v>1</v>
      </c>
      <c r="E68" s="51" cm="1">
        <f t="array" ref="E68">MIN(1,SLOPE(Fperm_SI_Woolf2021!$F$9:$F$93*EXP(-Fperm_SI_Woolf2021!$I$9:$I$93*$C68*IF(E$58=Fperm_SI_Woolf2021!$E$9:$E$93,1,EXP(LN((1.1*(Fperm_SI_Woolf2021!$E$9:$E$93-E$58)-63.1579*EXP(-0.19*Fperm_SI_Woolf2021!$E$9:$E$93)+63.1579*EXP(-0.19*E$58))/(Fperm_SI_Woolf2021!$E$9:$E$93-E$58))*(E$58-Fperm_SI_Woolf2021!$E$9:$E$93)/10))) + Fperm_SI_Woolf2021!$G$9:$G$93*EXP(-Fperm_SI_Woolf2021!$J$9:$J$93*$C68*IF(E$58=Fperm_SI_Woolf2021!$E$9:$E$93,1,EXP(LN((1.1*(Fperm_SI_Woolf2021!$E$9:$E$93-E$58)-63.1579*EXP(-0.19*Fperm_SI_Woolf2021!$E$9:$E$93)+63.1579*EXP(-0.19*E$58))/(Fperm_SI_Woolf2021!$E$9:$E$93-E$58))*(E$58-Fperm_SI_Woolf2021!$E$9:$E$93)/10))) + Fperm_SI_Woolf2021!$H$9:$H$93*EXP(-Fperm_SI_Woolf2021!$K$9:$K$93*$C68*IF(E$58=Fperm_SI_Woolf2021!$E$9:$E$93,1,EXP(LN((1.1*(Fperm_SI_Woolf2021!$E$9:$E$93-E$58)-63.1579*EXP(-0.19*Fperm_SI_Woolf2021!$E$9:$E$93)+63.1579*EXP(-0.19*E$58))/(Fperm_SI_Woolf2021!$E$9:$E$93-E$58))*(E$58-Fperm_SI_Woolf2021!$E$9:$E$93)/10))),Fperm_SI_Woolf2021!$D$9:$D$93)*E$57+INTERCEPT(Fperm_SI_Woolf2021!$F$9:$F$93*EXP(-Fperm_SI_Woolf2021!$I$9:$I$93*$C68*IF(E$58=Fperm_SI_Woolf2021!$E$9:$E$93,1,EXP(LN((1.1*(Fperm_SI_Woolf2021!$E$9:$E$93-E$58)-63.1579*EXP(-0.19*Fperm_SI_Woolf2021!$E$9:$E$93)+63.1579*EXP(-0.19*E$58))/(Fperm_SI_Woolf2021!$E$9:$E$93-E$58))*(E$58-Fperm_SI_Woolf2021!$E$9:$E$93)/10))) + Fperm_SI_Woolf2021!$G$9:$G$93*EXP(-Fperm_SI_Woolf2021!$J$9:$J$93*$C68*IF(E$58=Fperm_SI_Woolf2021!$E$9:$E$93,1,EXP(LN((1.1*(Fperm_SI_Woolf2021!$E$9:$E$93-E$58)-63.1579*EXP(-0.19*Fperm_SI_Woolf2021!$E$9:$E$93)+63.1579*EXP(-0.19*E$58))/(Fperm_SI_Woolf2021!$E$9:$E$93-E$58))*(E$58-Fperm_SI_Woolf2021!$E$9:$E$93)/10))) + Fperm_SI_Woolf2021!$H$9:$H$93*EXP(-Fperm_SI_Woolf2021!$K$9:$K$93*$C68*IF(E$58=Fperm_SI_Woolf2021!$E$9:$E$93,1,EXP(LN((1.1*(Fperm_SI_Woolf2021!$E$9:$E$93-E$58)-63.1579*EXP(-0.19*Fperm_SI_Woolf2021!$E$9:$E$93)+63.1579*EXP(-0.19*E$58))/(Fperm_SI_Woolf2021!$E$9:$E$93-E$58))*(E$58-Fperm_SI_Woolf2021!$E$9:$E$93)/10))),Fperm_SI_Woolf2021!$D$9:$D$93))</f>
        <v>1</v>
      </c>
      <c r="F68" s="51" cm="1">
        <f t="array" ref="F68">MIN(1,SLOPE(Fperm_SI_Woolf2021!$F$9:$F$93*EXP(-Fperm_SI_Woolf2021!$I$9:$I$93*$C68*IF(F$58=Fperm_SI_Woolf2021!$E$9:$E$93,1,EXP(LN((1.1*(Fperm_SI_Woolf2021!$E$9:$E$93-F$58)-63.1579*EXP(-0.19*Fperm_SI_Woolf2021!$E$9:$E$93)+63.1579*EXP(-0.19*F$58))/(Fperm_SI_Woolf2021!$E$9:$E$93-F$58))*(F$58-Fperm_SI_Woolf2021!$E$9:$E$93)/10))) + Fperm_SI_Woolf2021!$G$9:$G$93*EXP(-Fperm_SI_Woolf2021!$J$9:$J$93*$C68*IF(F$58=Fperm_SI_Woolf2021!$E$9:$E$93,1,EXP(LN((1.1*(Fperm_SI_Woolf2021!$E$9:$E$93-F$58)-63.1579*EXP(-0.19*Fperm_SI_Woolf2021!$E$9:$E$93)+63.1579*EXP(-0.19*F$58))/(Fperm_SI_Woolf2021!$E$9:$E$93-F$58))*(F$58-Fperm_SI_Woolf2021!$E$9:$E$93)/10))) + Fperm_SI_Woolf2021!$H$9:$H$93*EXP(-Fperm_SI_Woolf2021!$K$9:$K$93*$C68*IF(F$58=Fperm_SI_Woolf2021!$E$9:$E$93,1,EXP(LN((1.1*(Fperm_SI_Woolf2021!$E$9:$E$93-F$58)-63.1579*EXP(-0.19*Fperm_SI_Woolf2021!$E$9:$E$93)+63.1579*EXP(-0.19*F$58))/(Fperm_SI_Woolf2021!$E$9:$E$93-F$58))*(F$58-Fperm_SI_Woolf2021!$E$9:$E$93)/10))),Fperm_SI_Woolf2021!$D$9:$D$93)*F$57+INTERCEPT(Fperm_SI_Woolf2021!$F$9:$F$93*EXP(-Fperm_SI_Woolf2021!$I$9:$I$93*$C68*IF(F$58=Fperm_SI_Woolf2021!$E$9:$E$93,1,EXP(LN((1.1*(Fperm_SI_Woolf2021!$E$9:$E$93-F$58)-63.1579*EXP(-0.19*Fperm_SI_Woolf2021!$E$9:$E$93)+63.1579*EXP(-0.19*F$58))/(Fperm_SI_Woolf2021!$E$9:$E$93-F$58))*(F$58-Fperm_SI_Woolf2021!$E$9:$E$93)/10))) + Fperm_SI_Woolf2021!$G$9:$G$93*EXP(-Fperm_SI_Woolf2021!$J$9:$J$93*$C68*IF(F$58=Fperm_SI_Woolf2021!$E$9:$E$93,1,EXP(LN((1.1*(Fperm_SI_Woolf2021!$E$9:$E$93-F$58)-63.1579*EXP(-0.19*Fperm_SI_Woolf2021!$E$9:$E$93)+63.1579*EXP(-0.19*F$58))/(Fperm_SI_Woolf2021!$E$9:$E$93-F$58))*(F$58-Fperm_SI_Woolf2021!$E$9:$E$93)/10))) + Fperm_SI_Woolf2021!$H$9:$H$93*EXP(-Fperm_SI_Woolf2021!$K$9:$K$93*$C68*IF(F$58=Fperm_SI_Woolf2021!$E$9:$E$93,1,EXP(LN((1.1*(Fperm_SI_Woolf2021!$E$9:$E$93-F$58)-63.1579*EXP(-0.19*Fperm_SI_Woolf2021!$E$9:$E$93)+63.1579*EXP(-0.19*F$58))/(Fperm_SI_Woolf2021!$E$9:$E$93-F$58))*(F$58-Fperm_SI_Woolf2021!$E$9:$E$93)/10))),Fperm_SI_Woolf2021!$D$9:$D$93))</f>
        <v>1</v>
      </c>
      <c r="G68" s="51" cm="1">
        <f t="array" ref="G68">MIN(1,SLOPE(Fperm_SI_Woolf2021!$F$9:$F$93*EXP(-Fperm_SI_Woolf2021!$I$9:$I$93*$C68*IF(G$58=Fperm_SI_Woolf2021!$E$9:$E$93,1,EXP(LN((1.1*(Fperm_SI_Woolf2021!$E$9:$E$93-G$58)-63.1579*EXP(-0.19*Fperm_SI_Woolf2021!$E$9:$E$93)+63.1579*EXP(-0.19*G$58))/(Fperm_SI_Woolf2021!$E$9:$E$93-G$58))*(G$58-Fperm_SI_Woolf2021!$E$9:$E$93)/10))) + Fperm_SI_Woolf2021!$G$9:$G$93*EXP(-Fperm_SI_Woolf2021!$J$9:$J$93*$C68*IF(G$58=Fperm_SI_Woolf2021!$E$9:$E$93,1,EXP(LN((1.1*(Fperm_SI_Woolf2021!$E$9:$E$93-G$58)-63.1579*EXP(-0.19*Fperm_SI_Woolf2021!$E$9:$E$93)+63.1579*EXP(-0.19*G$58))/(Fperm_SI_Woolf2021!$E$9:$E$93-G$58))*(G$58-Fperm_SI_Woolf2021!$E$9:$E$93)/10))) + Fperm_SI_Woolf2021!$H$9:$H$93*EXP(-Fperm_SI_Woolf2021!$K$9:$K$93*$C68*IF(G$58=Fperm_SI_Woolf2021!$E$9:$E$93,1,EXP(LN((1.1*(Fperm_SI_Woolf2021!$E$9:$E$93-G$58)-63.1579*EXP(-0.19*Fperm_SI_Woolf2021!$E$9:$E$93)+63.1579*EXP(-0.19*G$58))/(Fperm_SI_Woolf2021!$E$9:$E$93-G$58))*(G$58-Fperm_SI_Woolf2021!$E$9:$E$93)/10))),Fperm_SI_Woolf2021!$D$9:$D$93)*G$57+INTERCEPT(Fperm_SI_Woolf2021!$F$9:$F$93*EXP(-Fperm_SI_Woolf2021!$I$9:$I$93*$C68*IF(G$58=Fperm_SI_Woolf2021!$E$9:$E$93,1,EXP(LN((1.1*(Fperm_SI_Woolf2021!$E$9:$E$93-G$58)-63.1579*EXP(-0.19*Fperm_SI_Woolf2021!$E$9:$E$93)+63.1579*EXP(-0.19*G$58))/(Fperm_SI_Woolf2021!$E$9:$E$93-G$58))*(G$58-Fperm_SI_Woolf2021!$E$9:$E$93)/10))) + Fperm_SI_Woolf2021!$G$9:$G$93*EXP(-Fperm_SI_Woolf2021!$J$9:$J$93*$C68*IF(G$58=Fperm_SI_Woolf2021!$E$9:$E$93,1,EXP(LN((1.1*(Fperm_SI_Woolf2021!$E$9:$E$93-G$58)-63.1579*EXP(-0.19*Fperm_SI_Woolf2021!$E$9:$E$93)+63.1579*EXP(-0.19*G$58))/(Fperm_SI_Woolf2021!$E$9:$E$93-G$58))*(G$58-Fperm_SI_Woolf2021!$E$9:$E$93)/10))) + Fperm_SI_Woolf2021!$H$9:$H$93*EXP(-Fperm_SI_Woolf2021!$K$9:$K$93*$C68*IF(G$58=Fperm_SI_Woolf2021!$E$9:$E$93,1,EXP(LN((1.1*(Fperm_SI_Woolf2021!$E$9:$E$93-G$58)-63.1579*EXP(-0.19*Fperm_SI_Woolf2021!$E$9:$E$93)+63.1579*EXP(-0.19*G$58))/(Fperm_SI_Woolf2021!$E$9:$E$93-G$58))*(G$58-Fperm_SI_Woolf2021!$E$9:$E$93)/10))),Fperm_SI_Woolf2021!$D$9:$D$93))</f>
        <v>1</v>
      </c>
      <c r="H68" s="51" cm="1">
        <f t="array" ref="H68">MIN(1,SLOPE(Fperm_SI_Woolf2021!$F$9:$F$93*EXP(-Fperm_SI_Woolf2021!$I$9:$I$93*$C68*IF(H$58=Fperm_SI_Woolf2021!$E$9:$E$93,1,EXP(LN((1.1*(Fperm_SI_Woolf2021!$E$9:$E$93-H$58)-63.1579*EXP(-0.19*Fperm_SI_Woolf2021!$E$9:$E$93)+63.1579*EXP(-0.19*H$58))/(Fperm_SI_Woolf2021!$E$9:$E$93-H$58))*(H$58-Fperm_SI_Woolf2021!$E$9:$E$93)/10))) + Fperm_SI_Woolf2021!$G$9:$G$93*EXP(-Fperm_SI_Woolf2021!$J$9:$J$93*$C68*IF(H$58=Fperm_SI_Woolf2021!$E$9:$E$93,1,EXP(LN((1.1*(Fperm_SI_Woolf2021!$E$9:$E$93-H$58)-63.1579*EXP(-0.19*Fperm_SI_Woolf2021!$E$9:$E$93)+63.1579*EXP(-0.19*H$58))/(Fperm_SI_Woolf2021!$E$9:$E$93-H$58))*(H$58-Fperm_SI_Woolf2021!$E$9:$E$93)/10))) + Fperm_SI_Woolf2021!$H$9:$H$93*EXP(-Fperm_SI_Woolf2021!$K$9:$K$93*$C68*IF(H$58=Fperm_SI_Woolf2021!$E$9:$E$93,1,EXP(LN((1.1*(Fperm_SI_Woolf2021!$E$9:$E$93-H$58)-63.1579*EXP(-0.19*Fperm_SI_Woolf2021!$E$9:$E$93)+63.1579*EXP(-0.19*H$58))/(Fperm_SI_Woolf2021!$E$9:$E$93-H$58))*(H$58-Fperm_SI_Woolf2021!$E$9:$E$93)/10))),Fperm_SI_Woolf2021!$D$9:$D$93)*H$57+INTERCEPT(Fperm_SI_Woolf2021!$F$9:$F$93*EXP(-Fperm_SI_Woolf2021!$I$9:$I$93*$C68*IF(H$58=Fperm_SI_Woolf2021!$E$9:$E$93,1,EXP(LN((1.1*(Fperm_SI_Woolf2021!$E$9:$E$93-H$58)-63.1579*EXP(-0.19*Fperm_SI_Woolf2021!$E$9:$E$93)+63.1579*EXP(-0.19*H$58))/(Fperm_SI_Woolf2021!$E$9:$E$93-H$58))*(H$58-Fperm_SI_Woolf2021!$E$9:$E$93)/10))) + Fperm_SI_Woolf2021!$G$9:$G$93*EXP(-Fperm_SI_Woolf2021!$J$9:$J$93*$C68*IF(H$58=Fperm_SI_Woolf2021!$E$9:$E$93,1,EXP(LN((1.1*(Fperm_SI_Woolf2021!$E$9:$E$93-H$58)-63.1579*EXP(-0.19*Fperm_SI_Woolf2021!$E$9:$E$93)+63.1579*EXP(-0.19*H$58))/(Fperm_SI_Woolf2021!$E$9:$E$93-H$58))*(H$58-Fperm_SI_Woolf2021!$E$9:$E$93)/10))) + Fperm_SI_Woolf2021!$H$9:$H$93*EXP(-Fperm_SI_Woolf2021!$K$9:$K$93*$C68*IF(H$58=Fperm_SI_Woolf2021!$E$9:$E$93,1,EXP(LN((1.1*(Fperm_SI_Woolf2021!$E$9:$E$93-H$58)-63.1579*EXP(-0.19*Fperm_SI_Woolf2021!$E$9:$E$93)+63.1579*EXP(-0.19*H$58))/(Fperm_SI_Woolf2021!$E$9:$E$93-H$58))*(H$58-Fperm_SI_Woolf2021!$E$9:$E$93)/10))),Fperm_SI_Woolf2021!$D$9:$D$93))</f>
        <v>1</v>
      </c>
      <c r="I68" s="51" cm="1">
        <f t="array" ref="I68">MIN(1,SLOPE(Fperm_SI_Woolf2021!$F$9:$F$93*EXP(-Fperm_SI_Woolf2021!$I$9:$I$93*$C68*IF(I$58=Fperm_SI_Woolf2021!$E$9:$E$93,1,EXP(LN((1.1*(Fperm_SI_Woolf2021!$E$9:$E$93-I$58)-63.1579*EXP(-0.19*Fperm_SI_Woolf2021!$E$9:$E$93)+63.1579*EXP(-0.19*I$58))/(Fperm_SI_Woolf2021!$E$9:$E$93-I$58))*(I$58-Fperm_SI_Woolf2021!$E$9:$E$93)/10))) + Fperm_SI_Woolf2021!$G$9:$G$93*EXP(-Fperm_SI_Woolf2021!$J$9:$J$93*$C68*IF(I$58=Fperm_SI_Woolf2021!$E$9:$E$93,1,EXP(LN((1.1*(Fperm_SI_Woolf2021!$E$9:$E$93-I$58)-63.1579*EXP(-0.19*Fperm_SI_Woolf2021!$E$9:$E$93)+63.1579*EXP(-0.19*I$58))/(Fperm_SI_Woolf2021!$E$9:$E$93-I$58))*(I$58-Fperm_SI_Woolf2021!$E$9:$E$93)/10))) + Fperm_SI_Woolf2021!$H$9:$H$93*EXP(-Fperm_SI_Woolf2021!$K$9:$K$93*$C68*IF(I$58=Fperm_SI_Woolf2021!$E$9:$E$93,1,EXP(LN((1.1*(Fperm_SI_Woolf2021!$E$9:$E$93-I$58)-63.1579*EXP(-0.19*Fperm_SI_Woolf2021!$E$9:$E$93)+63.1579*EXP(-0.19*I$58))/(Fperm_SI_Woolf2021!$E$9:$E$93-I$58))*(I$58-Fperm_SI_Woolf2021!$E$9:$E$93)/10))),Fperm_SI_Woolf2021!$D$9:$D$93)*I$57+INTERCEPT(Fperm_SI_Woolf2021!$F$9:$F$93*EXP(-Fperm_SI_Woolf2021!$I$9:$I$93*$C68*IF(I$58=Fperm_SI_Woolf2021!$E$9:$E$93,1,EXP(LN((1.1*(Fperm_SI_Woolf2021!$E$9:$E$93-I$58)-63.1579*EXP(-0.19*Fperm_SI_Woolf2021!$E$9:$E$93)+63.1579*EXP(-0.19*I$58))/(Fperm_SI_Woolf2021!$E$9:$E$93-I$58))*(I$58-Fperm_SI_Woolf2021!$E$9:$E$93)/10))) + Fperm_SI_Woolf2021!$G$9:$G$93*EXP(-Fperm_SI_Woolf2021!$J$9:$J$93*$C68*IF(I$58=Fperm_SI_Woolf2021!$E$9:$E$93,1,EXP(LN((1.1*(Fperm_SI_Woolf2021!$E$9:$E$93-I$58)-63.1579*EXP(-0.19*Fperm_SI_Woolf2021!$E$9:$E$93)+63.1579*EXP(-0.19*I$58))/(Fperm_SI_Woolf2021!$E$9:$E$93-I$58))*(I$58-Fperm_SI_Woolf2021!$E$9:$E$93)/10))) + Fperm_SI_Woolf2021!$H$9:$H$93*EXP(-Fperm_SI_Woolf2021!$K$9:$K$93*$C68*IF(I$58=Fperm_SI_Woolf2021!$E$9:$E$93,1,EXP(LN((1.1*(Fperm_SI_Woolf2021!$E$9:$E$93-I$58)-63.1579*EXP(-0.19*Fperm_SI_Woolf2021!$E$9:$E$93)+63.1579*EXP(-0.19*I$58))/(Fperm_SI_Woolf2021!$E$9:$E$93-I$58))*(I$58-Fperm_SI_Woolf2021!$E$9:$E$93)/10))),Fperm_SI_Woolf2021!$D$9:$D$93))</f>
        <v>0.9966178635712033</v>
      </c>
      <c r="J68" s="51" cm="1">
        <f t="array" ref="J68">MIN(1,SLOPE(Fperm_SI_Woolf2021!$F$9:$F$93*EXP(-Fperm_SI_Woolf2021!$I$9:$I$93*$C68*IF(J$58=Fperm_SI_Woolf2021!$E$9:$E$93,1,EXP(LN((1.1*(Fperm_SI_Woolf2021!$E$9:$E$93-J$58)-63.1579*EXP(-0.19*Fperm_SI_Woolf2021!$E$9:$E$93)+63.1579*EXP(-0.19*J$58))/(Fperm_SI_Woolf2021!$E$9:$E$93-J$58))*(J$58-Fperm_SI_Woolf2021!$E$9:$E$93)/10))) + Fperm_SI_Woolf2021!$G$9:$G$93*EXP(-Fperm_SI_Woolf2021!$J$9:$J$93*$C68*IF(J$58=Fperm_SI_Woolf2021!$E$9:$E$93,1,EXP(LN((1.1*(Fperm_SI_Woolf2021!$E$9:$E$93-J$58)-63.1579*EXP(-0.19*Fperm_SI_Woolf2021!$E$9:$E$93)+63.1579*EXP(-0.19*J$58))/(Fperm_SI_Woolf2021!$E$9:$E$93-J$58))*(J$58-Fperm_SI_Woolf2021!$E$9:$E$93)/10))) + Fperm_SI_Woolf2021!$H$9:$H$93*EXP(-Fperm_SI_Woolf2021!$K$9:$K$93*$C68*IF(J$58=Fperm_SI_Woolf2021!$E$9:$E$93,1,EXP(LN((1.1*(Fperm_SI_Woolf2021!$E$9:$E$93-J$58)-63.1579*EXP(-0.19*Fperm_SI_Woolf2021!$E$9:$E$93)+63.1579*EXP(-0.19*J$58))/(Fperm_SI_Woolf2021!$E$9:$E$93-J$58))*(J$58-Fperm_SI_Woolf2021!$E$9:$E$93)/10))),Fperm_SI_Woolf2021!$D$9:$D$93)*J$57+INTERCEPT(Fperm_SI_Woolf2021!$F$9:$F$93*EXP(-Fperm_SI_Woolf2021!$I$9:$I$93*$C68*IF(J$58=Fperm_SI_Woolf2021!$E$9:$E$93,1,EXP(LN((1.1*(Fperm_SI_Woolf2021!$E$9:$E$93-J$58)-63.1579*EXP(-0.19*Fperm_SI_Woolf2021!$E$9:$E$93)+63.1579*EXP(-0.19*J$58))/(Fperm_SI_Woolf2021!$E$9:$E$93-J$58))*(J$58-Fperm_SI_Woolf2021!$E$9:$E$93)/10))) + Fperm_SI_Woolf2021!$G$9:$G$93*EXP(-Fperm_SI_Woolf2021!$J$9:$J$93*$C68*IF(J$58=Fperm_SI_Woolf2021!$E$9:$E$93,1,EXP(LN((1.1*(Fperm_SI_Woolf2021!$E$9:$E$93-J$58)-63.1579*EXP(-0.19*Fperm_SI_Woolf2021!$E$9:$E$93)+63.1579*EXP(-0.19*J$58))/(Fperm_SI_Woolf2021!$E$9:$E$93-J$58))*(J$58-Fperm_SI_Woolf2021!$E$9:$E$93)/10))) + Fperm_SI_Woolf2021!$H$9:$H$93*EXP(-Fperm_SI_Woolf2021!$K$9:$K$93*$C68*IF(J$58=Fperm_SI_Woolf2021!$E$9:$E$93,1,EXP(LN((1.1*(Fperm_SI_Woolf2021!$E$9:$E$93-J$58)-63.1579*EXP(-0.19*Fperm_SI_Woolf2021!$E$9:$E$93)+63.1579*EXP(-0.19*J$58))/(Fperm_SI_Woolf2021!$E$9:$E$93-J$58))*(J$58-Fperm_SI_Woolf2021!$E$9:$E$93)/10))),Fperm_SI_Woolf2021!$D$9:$D$93))</f>
        <v>0.97543984739752032</v>
      </c>
      <c r="K68" s="51" cm="1">
        <f t="array" ref="K68">MIN(1,SLOPE(Fperm_SI_Woolf2021!$F$9:$F$93*EXP(-Fperm_SI_Woolf2021!$I$9:$I$93*$C68*IF(K$58=Fperm_SI_Woolf2021!$E$9:$E$93,1,EXP(LN((1.1*(Fperm_SI_Woolf2021!$E$9:$E$93-K$58)-63.1579*EXP(-0.19*Fperm_SI_Woolf2021!$E$9:$E$93)+63.1579*EXP(-0.19*K$58))/(Fperm_SI_Woolf2021!$E$9:$E$93-K$58))*(K$58-Fperm_SI_Woolf2021!$E$9:$E$93)/10))) + Fperm_SI_Woolf2021!$G$9:$G$93*EXP(-Fperm_SI_Woolf2021!$J$9:$J$93*$C68*IF(K$58=Fperm_SI_Woolf2021!$E$9:$E$93,1,EXP(LN((1.1*(Fperm_SI_Woolf2021!$E$9:$E$93-K$58)-63.1579*EXP(-0.19*Fperm_SI_Woolf2021!$E$9:$E$93)+63.1579*EXP(-0.19*K$58))/(Fperm_SI_Woolf2021!$E$9:$E$93-K$58))*(K$58-Fperm_SI_Woolf2021!$E$9:$E$93)/10))) + Fperm_SI_Woolf2021!$H$9:$H$93*EXP(-Fperm_SI_Woolf2021!$K$9:$K$93*$C68*IF(K$58=Fperm_SI_Woolf2021!$E$9:$E$93,1,EXP(LN((1.1*(Fperm_SI_Woolf2021!$E$9:$E$93-K$58)-63.1579*EXP(-0.19*Fperm_SI_Woolf2021!$E$9:$E$93)+63.1579*EXP(-0.19*K$58))/(Fperm_SI_Woolf2021!$E$9:$E$93-K$58))*(K$58-Fperm_SI_Woolf2021!$E$9:$E$93)/10))),Fperm_SI_Woolf2021!$D$9:$D$93)*K$57+INTERCEPT(Fperm_SI_Woolf2021!$F$9:$F$93*EXP(-Fperm_SI_Woolf2021!$I$9:$I$93*$C68*IF(K$58=Fperm_SI_Woolf2021!$E$9:$E$93,1,EXP(LN((1.1*(Fperm_SI_Woolf2021!$E$9:$E$93-K$58)-63.1579*EXP(-0.19*Fperm_SI_Woolf2021!$E$9:$E$93)+63.1579*EXP(-0.19*K$58))/(Fperm_SI_Woolf2021!$E$9:$E$93-K$58))*(K$58-Fperm_SI_Woolf2021!$E$9:$E$93)/10))) + Fperm_SI_Woolf2021!$G$9:$G$93*EXP(-Fperm_SI_Woolf2021!$J$9:$J$93*$C68*IF(K$58=Fperm_SI_Woolf2021!$E$9:$E$93,1,EXP(LN((1.1*(Fperm_SI_Woolf2021!$E$9:$E$93-K$58)-63.1579*EXP(-0.19*Fperm_SI_Woolf2021!$E$9:$E$93)+63.1579*EXP(-0.19*K$58))/(Fperm_SI_Woolf2021!$E$9:$E$93-K$58))*(K$58-Fperm_SI_Woolf2021!$E$9:$E$93)/10))) + Fperm_SI_Woolf2021!$H$9:$H$93*EXP(-Fperm_SI_Woolf2021!$K$9:$K$93*$C68*IF(K$58=Fperm_SI_Woolf2021!$E$9:$E$93,1,EXP(LN((1.1*(Fperm_SI_Woolf2021!$E$9:$E$93-K$58)-63.1579*EXP(-0.19*Fperm_SI_Woolf2021!$E$9:$E$93)+63.1579*EXP(-0.19*K$58))/(Fperm_SI_Woolf2021!$E$9:$E$93-K$58))*(K$58-Fperm_SI_Woolf2021!$E$9:$E$93)/10))),Fperm_SI_Woolf2021!$D$9:$D$93))</f>
        <v>0.95426183122383734</v>
      </c>
      <c r="L68" s="51" cm="1">
        <f t="array" ref="L68">MIN(1,SLOPE(Fperm_SI_Woolf2021!$F$9:$F$93*EXP(-Fperm_SI_Woolf2021!$I$9:$I$93*$C68*IF(L$58=Fperm_SI_Woolf2021!$E$9:$E$93,1,EXP(LN((1.1*(Fperm_SI_Woolf2021!$E$9:$E$93-L$58)-63.1579*EXP(-0.19*Fperm_SI_Woolf2021!$E$9:$E$93)+63.1579*EXP(-0.19*L$58))/(Fperm_SI_Woolf2021!$E$9:$E$93-L$58))*(L$58-Fperm_SI_Woolf2021!$E$9:$E$93)/10))) + Fperm_SI_Woolf2021!$G$9:$G$93*EXP(-Fperm_SI_Woolf2021!$J$9:$J$93*$C68*IF(L$58=Fperm_SI_Woolf2021!$E$9:$E$93,1,EXP(LN((1.1*(Fperm_SI_Woolf2021!$E$9:$E$93-L$58)-63.1579*EXP(-0.19*Fperm_SI_Woolf2021!$E$9:$E$93)+63.1579*EXP(-0.19*L$58))/(Fperm_SI_Woolf2021!$E$9:$E$93-L$58))*(L$58-Fperm_SI_Woolf2021!$E$9:$E$93)/10))) + Fperm_SI_Woolf2021!$H$9:$H$93*EXP(-Fperm_SI_Woolf2021!$K$9:$K$93*$C68*IF(L$58=Fperm_SI_Woolf2021!$E$9:$E$93,1,EXP(LN((1.1*(Fperm_SI_Woolf2021!$E$9:$E$93-L$58)-63.1579*EXP(-0.19*Fperm_SI_Woolf2021!$E$9:$E$93)+63.1579*EXP(-0.19*L$58))/(Fperm_SI_Woolf2021!$E$9:$E$93-L$58))*(L$58-Fperm_SI_Woolf2021!$E$9:$E$93)/10))),Fperm_SI_Woolf2021!$D$9:$D$93)*L$57+INTERCEPT(Fperm_SI_Woolf2021!$F$9:$F$93*EXP(-Fperm_SI_Woolf2021!$I$9:$I$93*$C68*IF(L$58=Fperm_SI_Woolf2021!$E$9:$E$93,1,EXP(LN((1.1*(Fperm_SI_Woolf2021!$E$9:$E$93-L$58)-63.1579*EXP(-0.19*Fperm_SI_Woolf2021!$E$9:$E$93)+63.1579*EXP(-0.19*L$58))/(Fperm_SI_Woolf2021!$E$9:$E$93-L$58))*(L$58-Fperm_SI_Woolf2021!$E$9:$E$93)/10))) + Fperm_SI_Woolf2021!$G$9:$G$93*EXP(-Fperm_SI_Woolf2021!$J$9:$J$93*$C68*IF(L$58=Fperm_SI_Woolf2021!$E$9:$E$93,1,EXP(LN((1.1*(Fperm_SI_Woolf2021!$E$9:$E$93-L$58)-63.1579*EXP(-0.19*Fperm_SI_Woolf2021!$E$9:$E$93)+63.1579*EXP(-0.19*L$58))/(Fperm_SI_Woolf2021!$E$9:$E$93-L$58))*(L$58-Fperm_SI_Woolf2021!$E$9:$E$93)/10))) + Fperm_SI_Woolf2021!$H$9:$H$93*EXP(-Fperm_SI_Woolf2021!$K$9:$K$93*$C68*IF(L$58=Fperm_SI_Woolf2021!$E$9:$E$93,1,EXP(LN((1.1*(Fperm_SI_Woolf2021!$E$9:$E$93-L$58)-63.1579*EXP(-0.19*Fperm_SI_Woolf2021!$E$9:$E$93)+63.1579*EXP(-0.19*L$58))/(Fperm_SI_Woolf2021!$E$9:$E$93-L$58))*(L$58-Fperm_SI_Woolf2021!$E$9:$E$93)/10))),Fperm_SI_Woolf2021!$D$9:$D$93))</f>
        <v>0.93308381505015436</v>
      </c>
      <c r="M68" s="51" cm="1">
        <f t="array" ref="M68">MIN(1,SLOPE(Fperm_SI_Woolf2021!$F$9:$F$93*EXP(-Fperm_SI_Woolf2021!$I$9:$I$93*$C68*IF(M$58=Fperm_SI_Woolf2021!$E$9:$E$93,1,EXP(LN((1.1*(Fperm_SI_Woolf2021!$E$9:$E$93-M$58)-63.1579*EXP(-0.19*Fperm_SI_Woolf2021!$E$9:$E$93)+63.1579*EXP(-0.19*M$58))/(Fperm_SI_Woolf2021!$E$9:$E$93-M$58))*(M$58-Fperm_SI_Woolf2021!$E$9:$E$93)/10))) + Fperm_SI_Woolf2021!$G$9:$G$93*EXP(-Fperm_SI_Woolf2021!$J$9:$J$93*$C68*IF(M$58=Fperm_SI_Woolf2021!$E$9:$E$93,1,EXP(LN((1.1*(Fperm_SI_Woolf2021!$E$9:$E$93-M$58)-63.1579*EXP(-0.19*Fperm_SI_Woolf2021!$E$9:$E$93)+63.1579*EXP(-0.19*M$58))/(Fperm_SI_Woolf2021!$E$9:$E$93-M$58))*(M$58-Fperm_SI_Woolf2021!$E$9:$E$93)/10))) + Fperm_SI_Woolf2021!$H$9:$H$93*EXP(-Fperm_SI_Woolf2021!$K$9:$K$93*$C68*IF(M$58=Fperm_SI_Woolf2021!$E$9:$E$93,1,EXP(LN((1.1*(Fperm_SI_Woolf2021!$E$9:$E$93-M$58)-63.1579*EXP(-0.19*Fperm_SI_Woolf2021!$E$9:$E$93)+63.1579*EXP(-0.19*M$58))/(Fperm_SI_Woolf2021!$E$9:$E$93-M$58))*(M$58-Fperm_SI_Woolf2021!$E$9:$E$93)/10))),Fperm_SI_Woolf2021!$D$9:$D$93)*M$57+INTERCEPT(Fperm_SI_Woolf2021!$F$9:$F$93*EXP(-Fperm_SI_Woolf2021!$I$9:$I$93*$C68*IF(M$58=Fperm_SI_Woolf2021!$E$9:$E$93,1,EXP(LN((1.1*(Fperm_SI_Woolf2021!$E$9:$E$93-M$58)-63.1579*EXP(-0.19*Fperm_SI_Woolf2021!$E$9:$E$93)+63.1579*EXP(-0.19*M$58))/(Fperm_SI_Woolf2021!$E$9:$E$93-M$58))*(M$58-Fperm_SI_Woolf2021!$E$9:$E$93)/10))) + Fperm_SI_Woolf2021!$G$9:$G$93*EXP(-Fperm_SI_Woolf2021!$J$9:$J$93*$C68*IF(M$58=Fperm_SI_Woolf2021!$E$9:$E$93,1,EXP(LN((1.1*(Fperm_SI_Woolf2021!$E$9:$E$93-M$58)-63.1579*EXP(-0.19*Fperm_SI_Woolf2021!$E$9:$E$93)+63.1579*EXP(-0.19*M$58))/(Fperm_SI_Woolf2021!$E$9:$E$93-M$58))*(M$58-Fperm_SI_Woolf2021!$E$9:$E$93)/10))) + Fperm_SI_Woolf2021!$H$9:$H$93*EXP(-Fperm_SI_Woolf2021!$K$9:$K$93*$C68*IF(M$58=Fperm_SI_Woolf2021!$E$9:$E$93,1,EXP(LN((1.1*(Fperm_SI_Woolf2021!$E$9:$E$93-M$58)-63.1579*EXP(-0.19*Fperm_SI_Woolf2021!$E$9:$E$93)+63.1579*EXP(-0.19*M$58))/(Fperm_SI_Woolf2021!$E$9:$E$93-M$58))*(M$58-Fperm_SI_Woolf2021!$E$9:$E$93)/10))),Fperm_SI_Woolf2021!$D$9:$D$93))</f>
        <v>0.91190579887647139</v>
      </c>
      <c r="N68" s="51" cm="1">
        <f t="array" ref="N68">MIN(1,SLOPE(Fperm_SI_Woolf2021!$F$9:$F$93*EXP(-Fperm_SI_Woolf2021!$I$9:$I$93*$C68*IF(N$58=Fperm_SI_Woolf2021!$E$9:$E$93,1,EXP(LN((1.1*(Fperm_SI_Woolf2021!$E$9:$E$93-N$58)-63.1579*EXP(-0.19*Fperm_SI_Woolf2021!$E$9:$E$93)+63.1579*EXP(-0.19*N$58))/(Fperm_SI_Woolf2021!$E$9:$E$93-N$58))*(N$58-Fperm_SI_Woolf2021!$E$9:$E$93)/10))) + Fperm_SI_Woolf2021!$G$9:$G$93*EXP(-Fperm_SI_Woolf2021!$J$9:$J$93*$C68*IF(N$58=Fperm_SI_Woolf2021!$E$9:$E$93,1,EXP(LN((1.1*(Fperm_SI_Woolf2021!$E$9:$E$93-N$58)-63.1579*EXP(-0.19*Fperm_SI_Woolf2021!$E$9:$E$93)+63.1579*EXP(-0.19*N$58))/(Fperm_SI_Woolf2021!$E$9:$E$93-N$58))*(N$58-Fperm_SI_Woolf2021!$E$9:$E$93)/10))) + Fperm_SI_Woolf2021!$H$9:$H$93*EXP(-Fperm_SI_Woolf2021!$K$9:$K$93*$C68*IF(N$58=Fperm_SI_Woolf2021!$E$9:$E$93,1,EXP(LN((1.1*(Fperm_SI_Woolf2021!$E$9:$E$93-N$58)-63.1579*EXP(-0.19*Fperm_SI_Woolf2021!$E$9:$E$93)+63.1579*EXP(-0.19*N$58))/(Fperm_SI_Woolf2021!$E$9:$E$93-N$58))*(N$58-Fperm_SI_Woolf2021!$E$9:$E$93)/10))),Fperm_SI_Woolf2021!$D$9:$D$93)*N$57+INTERCEPT(Fperm_SI_Woolf2021!$F$9:$F$93*EXP(-Fperm_SI_Woolf2021!$I$9:$I$93*$C68*IF(N$58=Fperm_SI_Woolf2021!$E$9:$E$93,1,EXP(LN((1.1*(Fperm_SI_Woolf2021!$E$9:$E$93-N$58)-63.1579*EXP(-0.19*Fperm_SI_Woolf2021!$E$9:$E$93)+63.1579*EXP(-0.19*N$58))/(Fperm_SI_Woolf2021!$E$9:$E$93-N$58))*(N$58-Fperm_SI_Woolf2021!$E$9:$E$93)/10))) + Fperm_SI_Woolf2021!$G$9:$G$93*EXP(-Fperm_SI_Woolf2021!$J$9:$J$93*$C68*IF(N$58=Fperm_SI_Woolf2021!$E$9:$E$93,1,EXP(LN((1.1*(Fperm_SI_Woolf2021!$E$9:$E$93-N$58)-63.1579*EXP(-0.19*Fperm_SI_Woolf2021!$E$9:$E$93)+63.1579*EXP(-0.19*N$58))/(Fperm_SI_Woolf2021!$E$9:$E$93-N$58))*(N$58-Fperm_SI_Woolf2021!$E$9:$E$93)/10))) + Fperm_SI_Woolf2021!$H$9:$H$93*EXP(-Fperm_SI_Woolf2021!$K$9:$K$93*$C68*IF(N$58=Fperm_SI_Woolf2021!$E$9:$E$93,1,EXP(LN((1.1*(Fperm_SI_Woolf2021!$E$9:$E$93-N$58)-63.1579*EXP(-0.19*Fperm_SI_Woolf2021!$E$9:$E$93)+63.1579*EXP(-0.19*N$58))/(Fperm_SI_Woolf2021!$E$9:$E$93-N$58))*(N$58-Fperm_SI_Woolf2021!$E$9:$E$93)/10))),Fperm_SI_Woolf2021!$D$9:$D$93))</f>
        <v>0.89072778270278841</v>
      </c>
      <c r="O68" s="51" cm="1">
        <f t="array" ref="O68">MIN(1,SLOPE(Fperm_SI_Woolf2021!$F$9:$F$93*EXP(-Fperm_SI_Woolf2021!$I$9:$I$93*$C68*IF(O$58=Fperm_SI_Woolf2021!$E$9:$E$93,1,EXP(LN((1.1*(Fperm_SI_Woolf2021!$E$9:$E$93-O$58)-63.1579*EXP(-0.19*Fperm_SI_Woolf2021!$E$9:$E$93)+63.1579*EXP(-0.19*O$58))/(Fperm_SI_Woolf2021!$E$9:$E$93-O$58))*(O$58-Fperm_SI_Woolf2021!$E$9:$E$93)/10))) + Fperm_SI_Woolf2021!$G$9:$G$93*EXP(-Fperm_SI_Woolf2021!$J$9:$J$93*$C68*IF(O$58=Fperm_SI_Woolf2021!$E$9:$E$93,1,EXP(LN((1.1*(Fperm_SI_Woolf2021!$E$9:$E$93-O$58)-63.1579*EXP(-0.19*Fperm_SI_Woolf2021!$E$9:$E$93)+63.1579*EXP(-0.19*O$58))/(Fperm_SI_Woolf2021!$E$9:$E$93-O$58))*(O$58-Fperm_SI_Woolf2021!$E$9:$E$93)/10))) + Fperm_SI_Woolf2021!$H$9:$H$93*EXP(-Fperm_SI_Woolf2021!$K$9:$K$93*$C68*IF(O$58=Fperm_SI_Woolf2021!$E$9:$E$93,1,EXP(LN((1.1*(Fperm_SI_Woolf2021!$E$9:$E$93-O$58)-63.1579*EXP(-0.19*Fperm_SI_Woolf2021!$E$9:$E$93)+63.1579*EXP(-0.19*O$58))/(Fperm_SI_Woolf2021!$E$9:$E$93-O$58))*(O$58-Fperm_SI_Woolf2021!$E$9:$E$93)/10))),Fperm_SI_Woolf2021!$D$9:$D$93)*O$57+INTERCEPT(Fperm_SI_Woolf2021!$F$9:$F$93*EXP(-Fperm_SI_Woolf2021!$I$9:$I$93*$C68*IF(O$58=Fperm_SI_Woolf2021!$E$9:$E$93,1,EXP(LN((1.1*(Fperm_SI_Woolf2021!$E$9:$E$93-O$58)-63.1579*EXP(-0.19*Fperm_SI_Woolf2021!$E$9:$E$93)+63.1579*EXP(-0.19*O$58))/(Fperm_SI_Woolf2021!$E$9:$E$93-O$58))*(O$58-Fperm_SI_Woolf2021!$E$9:$E$93)/10))) + Fperm_SI_Woolf2021!$G$9:$G$93*EXP(-Fperm_SI_Woolf2021!$J$9:$J$93*$C68*IF(O$58=Fperm_SI_Woolf2021!$E$9:$E$93,1,EXP(LN((1.1*(Fperm_SI_Woolf2021!$E$9:$E$93-O$58)-63.1579*EXP(-0.19*Fperm_SI_Woolf2021!$E$9:$E$93)+63.1579*EXP(-0.19*O$58))/(Fperm_SI_Woolf2021!$E$9:$E$93-O$58))*(O$58-Fperm_SI_Woolf2021!$E$9:$E$93)/10))) + Fperm_SI_Woolf2021!$H$9:$H$93*EXP(-Fperm_SI_Woolf2021!$K$9:$K$93*$C68*IF(O$58=Fperm_SI_Woolf2021!$E$9:$E$93,1,EXP(LN((1.1*(Fperm_SI_Woolf2021!$E$9:$E$93-O$58)-63.1579*EXP(-0.19*Fperm_SI_Woolf2021!$E$9:$E$93)+63.1579*EXP(-0.19*O$58))/(Fperm_SI_Woolf2021!$E$9:$E$93-O$58))*(O$58-Fperm_SI_Woolf2021!$E$9:$E$93)/10))),Fperm_SI_Woolf2021!$D$9:$D$93))</f>
        <v>0.86954976652910532</v>
      </c>
      <c r="P68" s="51" cm="1">
        <f t="array" ref="P68">MIN(1,SLOPE(Fperm_SI_Woolf2021!$F$9:$F$93*EXP(-Fperm_SI_Woolf2021!$I$9:$I$93*$C68*IF(P$58=Fperm_SI_Woolf2021!$E$9:$E$93,1,EXP(LN((1.1*(Fperm_SI_Woolf2021!$E$9:$E$93-P$58)-63.1579*EXP(-0.19*Fperm_SI_Woolf2021!$E$9:$E$93)+63.1579*EXP(-0.19*P$58))/(Fperm_SI_Woolf2021!$E$9:$E$93-P$58))*(P$58-Fperm_SI_Woolf2021!$E$9:$E$93)/10))) + Fperm_SI_Woolf2021!$G$9:$G$93*EXP(-Fperm_SI_Woolf2021!$J$9:$J$93*$C68*IF(P$58=Fperm_SI_Woolf2021!$E$9:$E$93,1,EXP(LN((1.1*(Fperm_SI_Woolf2021!$E$9:$E$93-P$58)-63.1579*EXP(-0.19*Fperm_SI_Woolf2021!$E$9:$E$93)+63.1579*EXP(-0.19*P$58))/(Fperm_SI_Woolf2021!$E$9:$E$93-P$58))*(P$58-Fperm_SI_Woolf2021!$E$9:$E$93)/10))) + Fperm_SI_Woolf2021!$H$9:$H$93*EXP(-Fperm_SI_Woolf2021!$K$9:$K$93*$C68*IF(P$58=Fperm_SI_Woolf2021!$E$9:$E$93,1,EXP(LN((1.1*(Fperm_SI_Woolf2021!$E$9:$E$93-P$58)-63.1579*EXP(-0.19*Fperm_SI_Woolf2021!$E$9:$E$93)+63.1579*EXP(-0.19*P$58))/(Fperm_SI_Woolf2021!$E$9:$E$93-P$58))*(P$58-Fperm_SI_Woolf2021!$E$9:$E$93)/10))),Fperm_SI_Woolf2021!$D$9:$D$93)*P$57+INTERCEPT(Fperm_SI_Woolf2021!$F$9:$F$93*EXP(-Fperm_SI_Woolf2021!$I$9:$I$93*$C68*IF(P$58=Fperm_SI_Woolf2021!$E$9:$E$93,1,EXP(LN((1.1*(Fperm_SI_Woolf2021!$E$9:$E$93-P$58)-63.1579*EXP(-0.19*Fperm_SI_Woolf2021!$E$9:$E$93)+63.1579*EXP(-0.19*P$58))/(Fperm_SI_Woolf2021!$E$9:$E$93-P$58))*(P$58-Fperm_SI_Woolf2021!$E$9:$E$93)/10))) + Fperm_SI_Woolf2021!$G$9:$G$93*EXP(-Fperm_SI_Woolf2021!$J$9:$J$93*$C68*IF(P$58=Fperm_SI_Woolf2021!$E$9:$E$93,1,EXP(LN((1.1*(Fperm_SI_Woolf2021!$E$9:$E$93-P$58)-63.1579*EXP(-0.19*Fperm_SI_Woolf2021!$E$9:$E$93)+63.1579*EXP(-0.19*P$58))/(Fperm_SI_Woolf2021!$E$9:$E$93-P$58))*(P$58-Fperm_SI_Woolf2021!$E$9:$E$93)/10))) + Fperm_SI_Woolf2021!$H$9:$H$93*EXP(-Fperm_SI_Woolf2021!$K$9:$K$93*$C68*IF(P$58=Fperm_SI_Woolf2021!$E$9:$E$93,1,EXP(LN((1.1*(Fperm_SI_Woolf2021!$E$9:$E$93-P$58)-63.1579*EXP(-0.19*Fperm_SI_Woolf2021!$E$9:$E$93)+63.1579*EXP(-0.19*P$58))/(Fperm_SI_Woolf2021!$E$9:$E$93-P$58))*(P$58-Fperm_SI_Woolf2021!$E$9:$E$93)/10))),Fperm_SI_Woolf2021!$D$9:$D$93))</f>
        <v>0.84837175035542234</v>
      </c>
      <c r="Q68" s="51" cm="1">
        <f t="array" ref="Q68">MIN(1,SLOPE(Fperm_SI_Woolf2021!$F$9:$F$93*EXP(-Fperm_SI_Woolf2021!$I$9:$I$93*$C68*IF(Q$58=Fperm_SI_Woolf2021!$E$9:$E$93,1,EXP(LN((1.1*(Fperm_SI_Woolf2021!$E$9:$E$93-Q$58)-63.1579*EXP(-0.19*Fperm_SI_Woolf2021!$E$9:$E$93)+63.1579*EXP(-0.19*Q$58))/(Fperm_SI_Woolf2021!$E$9:$E$93-Q$58))*(Q$58-Fperm_SI_Woolf2021!$E$9:$E$93)/10))) + Fperm_SI_Woolf2021!$G$9:$G$93*EXP(-Fperm_SI_Woolf2021!$J$9:$J$93*$C68*IF(Q$58=Fperm_SI_Woolf2021!$E$9:$E$93,1,EXP(LN((1.1*(Fperm_SI_Woolf2021!$E$9:$E$93-Q$58)-63.1579*EXP(-0.19*Fperm_SI_Woolf2021!$E$9:$E$93)+63.1579*EXP(-0.19*Q$58))/(Fperm_SI_Woolf2021!$E$9:$E$93-Q$58))*(Q$58-Fperm_SI_Woolf2021!$E$9:$E$93)/10))) + Fperm_SI_Woolf2021!$H$9:$H$93*EXP(-Fperm_SI_Woolf2021!$K$9:$K$93*$C68*IF(Q$58=Fperm_SI_Woolf2021!$E$9:$E$93,1,EXP(LN((1.1*(Fperm_SI_Woolf2021!$E$9:$E$93-Q$58)-63.1579*EXP(-0.19*Fperm_SI_Woolf2021!$E$9:$E$93)+63.1579*EXP(-0.19*Q$58))/(Fperm_SI_Woolf2021!$E$9:$E$93-Q$58))*(Q$58-Fperm_SI_Woolf2021!$E$9:$E$93)/10))),Fperm_SI_Woolf2021!$D$9:$D$93)*Q$57+INTERCEPT(Fperm_SI_Woolf2021!$F$9:$F$93*EXP(-Fperm_SI_Woolf2021!$I$9:$I$93*$C68*IF(Q$58=Fperm_SI_Woolf2021!$E$9:$E$93,1,EXP(LN((1.1*(Fperm_SI_Woolf2021!$E$9:$E$93-Q$58)-63.1579*EXP(-0.19*Fperm_SI_Woolf2021!$E$9:$E$93)+63.1579*EXP(-0.19*Q$58))/(Fperm_SI_Woolf2021!$E$9:$E$93-Q$58))*(Q$58-Fperm_SI_Woolf2021!$E$9:$E$93)/10))) + Fperm_SI_Woolf2021!$G$9:$G$93*EXP(-Fperm_SI_Woolf2021!$J$9:$J$93*$C68*IF(Q$58=Fperm_SI_Woolf2021!$E$9:$E$93,1,EXP(LN((1.1*(Fperm_SI_Woolf2021!$E$9:$E$93-Q$58)-63.1579*EXP(-0.19*Fperm_SI_Woolf2021!$E$9:$E$93)+63.1579*EXP(-0.19*Q$58))/(Fperm_SI_Woolf2021!$E$9:$E$93-Q$58))*(Q$58-Fperm_SI_Woolf2021!$E$9:$E$93)/10))) + Fperm_SI_Woolf2021!$H$9:$H$93*EXP(-Fperm_SI_Woolf2021!$K$9:$K$93*$C68*IF(Q$58=Fperm_SI_Woolf2021!$E$9:$E$93,1,EXP(LN((1.1*(Fperm_SI_Woolf2021!$E$9:$E$93-Q$58)-63.1579*EXP(-0.19*Fperm_SI_Woolf2021!$E$9:$E$93)+63.1579*EXP(-0.19*Q$58))/(Fperm_SI_Woolf2021!$E$9:$E$93-Q$58))*(Q$58-Fperm_SI_Woolf2021!$E$9:$E$93)/10))),Fperm_SI_Woolf2021!$D$9:$D$93))</f>
        <v>0.82719373418173925</v>
      </c>
      <c r="R68" s="51" cm="1">
        <f t="array" ref="R68">MIN(1,SLOPE(Fperm_SI_Woolf2021!$F$9:$F$93*EXP(-Fperm_SI_Woolf2021!$I$9:$I$93*$C68*IF(R$58=Fperm_SI_Woolf2021!$E$9:$E$93,1,EXP(LN((1.1*(Fperm_SI_Woolf2021!$E$9:$E$93-R$58)-63.1579*EXP(-0.19*Fperm_SI_Woolf2021!$E$9:$E$93)+63.1579*EXP(-0.19*R$58))/(Fperm_SI_Woolf2021!$E$9:$E$93-R$58))*(R$58-Fperm_SI_Woolf2021!$E$9:$E$93)/10))) + Fperm_SI_Woolf2021!$G$9:$G$93*EXP(-Fperm_SI_Woolf2021!$J$9:$J$93*$C68*IF(R$58=Fperm_SI_Woolf2021!$E$9:$E$93,1,EXP(LN((1.1*(Fperm_SI_Woolf2021!$E$9:$E$93-R$58)-63.1579*EXP(-0.19*Fperm_SI_Woolf2021!$E$9:$E$93)+63.1579*EXP(-0.19*R$58))/(Fperm_SI_Woolf2021!$E$9:$E$93-R$58))*(R$58-Fperm_SI_Woolf2021!$E$9:$E$93)/10))) + Fperm_SI_Woolf2021!$H$9:$H$93*EXP(-Fperm_SI_Woolf2021!$K$9:$K$93*$C68*IF(R$58=Fperm_SI_Woolf2021!$E$9:$E$93,1,EXP(LN((1.1*(Fperm_SI_Woolf2021!$E$9:$E$93-R$58)-63.1579*EXP(-0.19*Fperm_SI_Woolf2021!$E$9:$E$93)+63.1579*EXP(-0.19*R$58))/(Fperm_SI_Woolf2021!$E$9:$E$93-R$58))*(R$58-Fperm_SI_Woolf2021!$E$9:$E$93)/10))),Fperm_SI_Woolf2021!$D$9:$D$93)*R$57+INTERCEPT(Fperm_SI_Woolf2021!$F$9:$F$93*EXP(-Fperm_SI_Woolf2021!$I$9:$I$93*$C68*IF(R$58=Fperm_SI_Woolf2021!$E$9:$E$93,1,EXP(LN((1.1*(Fperm_SI_Woolf2021!$E$9:$E$93-R$58)-63.1579*EXP(-0.19*Fperm_SI_Woolf2021!$E$9:$E$93)+63.1579*EXP(-0.19*R$58))/(Fperm_SI_Woolf2021!$E$9:$E$93-R$58))*(R$58-Fperm_SI_Woolf2021!$E$9:$E$93)/10))) + Fperm_SI_Woolf2021!$G$9:$G$93*EXP(-Fperm_SI_Woolf2021!$J$9:$J$93*$C68*IF(R$58=Fperm_SI_Woolf2021!$E$9:$E$93,1,EXP(LN((1.1*(Fperm_SI_Woolf2021!$E$9:$E$93-R$58)-63.1579*EXP(-0.19*Fperm_SI_Woolf2021!$E$9:$E$93)+63.1579*EXP(-0.19*R$58))/(Fperm_SI_Woolf2021!$E$9:$E$93-R$58))*(R$58-Fperm_SI_Woolf2021!$E$9:$E$93)/10))) + Fperm_SI_Woolf2021!$H$9:$H$93*EXP(-Fperm_SI_Woolf2021!$K$9:$K$93*$C68*IF(R$58=Fperm_SI_Woolf2021!$E$9:$E$93,1,EXP(LN((1.1*(Fperm_SI_Woolf2021!$E$9:$E$93-R$58)-63.1579*EXP(-0.19*Fperm_SI_Woolf2021!$E$9:$E$93)+63.1579*EXP(-0.19*R$58))/(Fperm_SI_Woolf2021!$E$9:$E$93-R$58))*(R$58-Fperm_SI_Woolf2021!$E$9:$E$93)/10))),Fperm_SI_Woolf2021!$D$9:$D$93))</f>
        <v>0.80601571800805627</v>
      </c>
      <c r="S68" s="51" cm="1">
        <f t="array" ref="S68">MIN(1,SLOPE(Fperm_SI_Woolf2021!$F$9:$F$93*EXP(-Fperm_SI_Woolf2021!$I$9:$I$93*$C68*IF(S$58=Fperm_SI_Woolf2021!$E$9:$E$93,1,EXP(LN((1.1*(Fperm_SI_Woolf2021!$E$9:$E$93-S$58)-63.1579*EXP(-0.19*Fperm_SI_Woolf2021!$E$9:$E$93)+63.1579*EXP(-0.19*S$58))/(Fperm_SI_Woolf2021!$E$9:$E$93-S$58))*(S$58-Fperm_SI_Woolf2021!$E$9:$E$93)/10))) + Fperm_SI_Woolf2021!$G$9:$G$93*EXP(-Fperm_SI_Woolf2021!$J$9:$J$93*$C68*IF(S$58=Fperm_SI_Woolf2021!$E$9:$E$93,1,EXP(LN((1.1*(Fperm_SI_Woolf2021!$E$9:$E$93-S$58)-63.1579*EXP(-0.19*Fperm_SI_Woolf2021!$E$9:$E$93)+63.1579*EXP(-0.19*S$58))/(Fperm_SI_Woolf2021!$E$9:$E$93-S$58))*(S$58-Fperm_SI_Woolf2021!$E$9:$E$93)/10))) + Fperm_SI_Woolf2021!$H$9:$H$93*EXP(-Fperm_SI_Woolf2021!$K$9:$K$93*$C68*IF(S$58=Fperm_SI_Woolf2021!$E$9:$E$93,1,EXP(LN((1.1*(Fperm_SI_Woolf2021!$E$9:$E$93-S$58)-63.1579*EXP(-0.19*Fperm_SI_Woolf2021!$E$9:$E$93)+63.1579*EXP(-0.19*S$58))/(Fperm_SI_Woolf2021!$E$9:$E$93-S$58))*(S$58-Fperm_SI_Woolf2021!$E$9:$E$93)/10))),Fperm_SI_Woolf2021!$D$9:$D$93)*S$57+INTERCEPT(Fperm_SI_Woolf2021!$F$9:$F$93*EXP(-Fperm_SI_Woolf2021!$I$9:$I$93*$C68*IF(S$58=Fperm_SI_Woolf2021!$E$9:$E$93,1,EXP(LN((1.1*(Fperm_SI_Woolf2021!$E$9:$E$93-S$58)-63.1579*EXP(-0.19*Fperm_SI_Woolf2021!$E$9:$E$93)+63.1579*EXP(-0.19*S$58))/(Fperm_SI_Woolf2021!$E$9:$E$93-S$58))*(S$58-Fperm_SI_Woolf2021!$E$9:$E$93)/10))) + Fperm_SI_Woolf2021!$G$9:$G$93*EXP(-Fperm_SI_Woolf2021!$J$9:$J$93*$C68*IF(S$58=Fperm_SI_Woolf2021!$E$9:$E$93,1,EXP(LN((1.1*(Fperm_SI_Woolf2021!$E$9:$E$93-S$58)-63.1579*EXP(-0.19*Fperm_SI_Woolf2021!$E$9:$E$93)+63.1579*EXP(-0.19*S$58))/(Fperm_SI_Woolf2021!$E$9:$E$93-S$58))*(S$58-Fperm_SI_Woolf2021!$E$9:$E$93)/10))) + Fperm_SI_Woolf2021!$H$9:$H$93*EXP(-Fperm_SI_Woolf2021!$K$9:$K$93*$C68*IF(S$58=Fperm_SI_Woolf2021!$E$9:$E$93,1,EXP(LN((1.1*(Fperm_SI_Woolf2021!$E$9:$E$93-S$58)-63.1579*EXP(-0.19*Fperm_SI_Woolf2021!$E$9:$E$93)+63.1579*EXP(-0.19*S$58))/(Fperm_SI_Woolf2021!$E$9:$E$93-S$58))*(S$58-Fperm_SI_Woolf2021!$E$9:$E$93)/10))),Fperm_SI_Woolf2021!$D$9:$D$93))</f>
        <v>1</v>
      </c>
      <c r="T68" s="51" cm="1">
        <f t="array" ref="T68">MIN(1,SLOPE(Fperm_SI_Woolf2021!$F$9:$F$93*EXP(-Fperm_SI_Woolf2021!$I$9:$I$93*$C68*IF(T$58=Fperm_SI_Woolf2021!$E$9:$E$93,1,EXP(LN((1.1*(Fperm_SI_Woolf2021!$E$9:$E$93-T$58)-63.1579*EXP(-0.19*Fperm_SI_Woolf2021!$E$9:$E$93)+63.1579*EXP(-0.19*T$58))/(Fperm_SI_Woolf2021!$E$9:$E$93-T$58))*(T$58-Fperm_SI_Woolf2021!$E$9:$E$93)/10))) + Fperm_SI_Woolf2021!$G$9:$G$93*EXP(-Fperm_SI_Woolf2021!$J$9:$J$93*$C68*IF(T$58=Fperm_SI_Woolf2021!$E$9:$E$93,1,EXP(LN((1.1*(Fperm_SI_Woolf2021!$E$9:$E$93-T$58)-63.1579*EXP(-0.19*Fperm_SI_Woolf2021!$E$9:$E$93)+63.1579*EXP(-0.19*T$58))/(Fperm_SI_Woolf2021!$E$9:$E$93-T$58))*(T$58-Fperm_SI_Woolf2021!$E$9:$E$93)/10))) + Fperm_SI_Woolf2021!$H$9:$H$93*EXP(-Fperm_SI_Woolf2021!$K$9:$K$93*$C68*IF(T$58=Fperm_SI_Woolf2021!$E$9:$E$93,1,EXP(LN((1.1*(Fperm_SI_Woolf2021!$E$9:$E$93-T$58)-63.1579*EXP(-0.19*Fperm_SI_Woolf2021!$E$9:$E$93)+63.1579*EXP(-0.19*T$58))/(Fperm_SI_Woolf2021!$E$9:$E$93-T$58))*(T$58-Fperm_SI_Woolf2021!$E$9:$E$93)/10))),Fperm_SI_Woolf2021!$D$9:$D$93)*T$57+INTERCEPT(Fperm_SI_Woolf2021!$F$9:$F$93*EXP(-Fperm_SI_Woolf2021!$I$9:$I$93*$C68*IF(T$58=Fperm_SI_Woolf2021!$E$9:$E$93,1,EXP(LN((1.1*(Fperm_SI_Woolf2021!$E$9:$E$93-T$58)-63.1579*EXP(-0.19*Fperm_SI_Woolf2021!$E$9:$E$93)+63.1579*EXP(-0.19*T$58))/(Fperm_SI_Woolf2021!$E$9:$E$93-T$58))*(T$58-Fperm_SI_Woolf2021!$E$9:$E$93)/10))) + Fperm_SI_Woolf2021!$G$9:$G$93*EXP(-Fperm_SI_Woolf2021!$J$9:$J$93*$C68*IF(T$58=Fperm_SI_Woolf2021!$E$9:$E$93,1,EXP(LN((1.1*(Fperm_SI_Woolf2021!$E$9:$E$93-T$58)-63.1579*EXP(-0.19*Fperm_SI_Woolf2021!$E$9:$E$93)+63.1579*EXP(-0.19*T$58))/(Fperm_SI_Woolf2021!$E$9:$E$93-T$58))*(T$58-Fperm_SI_Woolf2021!$E$9:$E$93)/10))) + Fperm_SI_Woolf2021!$H$9:$H$93*EXP(-Fperm_SI_Woolf2021!$K$9:$K$93*$C68*IF(T$58=Fperm_SI_Woolf2021!$E$9:$E$93,1,EXP(LN((1.1*(Fperm_SI_Woolf2021!$E$9:$E$93-T$58)-63.1579*EXP(-0.19*Fperm_SI_Woolf2021!$E$9:$E$93)+63.1579*EXP(-0.19*T$58))/(Fperm_SI_Woolf2021!$E$9:$E$93-T$58))*(T$58-Fperm_SI_Woolf2021!$E$9:$E$93)/10))),Fperm_SI_Woolf2021!$D$9:$D$93))</f>
        <v>1</v>
      </c>
      <c r="U68" s="51" cm="1">
        <f t="array" ref="U68">MIN(1,SLOPE(Fperm_SI_Woolf2021!$F$9:$F$93*EXP(-Fperm_SI_Woolf2021!$I$9:$I$93*$C68*IF(U$58=Fperm_SI_Woolf2021!$E$9:$E$93,1,EXP(LN((1.1*(Fperm_SI_Woolf2021!$E$9:$E$93-U$58)-63.1579*EXP(-0.19*Fperm_SI_Woolf2021!$E$9:$E$93)+63.1579*EXP(-0.19*U$58))/(Fperm_SI_Woolf2021!$E$9:$E$93-U$58))*(U$58-Fperm_SI_Woolf2021!$E$9:$E$93)/10))) + Fperm_SI_Woolf2021!$G$9:$G$93*EXP(-Fperm_SI_Woolf2021!$J$9:$J$93*$C68*IF(U$58=Fperm_SI_Woolf2021!$E$9:$E$93,1,EXP(LN((1.1*(Fperm_SI_Woolf2021!$E$9:$E$93-U$58)-63.1579*EXP(-0.19*Fperm_SI_Woolf2021!$E$9:$E$93)+63.1579*EXP(-0.19*U$58))/(Fperm_SI_Woolf2021!$E$9:$E$93-U$58))*(U$58-Fperm_SI_Woolf2021!$E$9:$E$93)/10))) + Fperm_SI_Woolf2021!$H$9:$H$93*EXP(-Fperm_SI_Woolf2021!$K$9:$K$93*$C68*IF(U$58=Fperm_SI_Woolf2021!$E$9:$E$93,1,EXP(LN((1.1*(Fperm_SI_Woolf2021!$E$9:$E$93-U$58)-63.1579*EXP(-0.19*Fperm_SI_Woolf2021!$E$9:$E$93)+63.1579*EXP(-0.19*U$58))/(Fperm_SI_Woolf2021!$E$9:$E$93-U$58))*(U$58-Fperm_SI_Woolf2021!$E$9:$E$93)/10))),Fperm_SI_Woolf2021!$D$9:$D$93)*U$57+INTERCEPT(Fperm_SI_Woolf2021!$F$9:$F$93*EXP(-Fperm_SI_Woolf2021!$I$9:$I$93*$C68*IF(U$58=Fperm_SI_Woolf2021!$E$9:$E$93,1,EXP(LN((1.1*(Fperm_SI_Woolf2021!$E$9:$E$93-U$58)-63.1579*EXP(-0.19*Fperm_SI_Woolf2021!$E$9:$E$93)+63.1579*EXP(-0.19*U$58))/(Fperm_SI_Woolf2021!$E$9:$E$93-U$58))*(U$58-Fperm_SI_Woolf2021!$E$9:$E$93)/10))) + Fperm_SI_Woolf2021!$G$9:$G$93*EXP(-Fperm_SI_Woolf2021!$J$9:$J$93*$C68*IF(U$58=Fperm_SI_Woolf2021!$E$9:$E$93,1,EXP(LN((1.1*(Fperm_SI_Woolf2021!$E$9:$E$93-U$58)-63.1579*EXP(-0.19*Fperm_SI_Woolf2021!$E$9:$E$93)+63.1579*EXP(-0.19*U$58))/(Fperm_SI_Woolf2021!$E$9:$E$93-U$58))*(U$58-Fperm_SI_Woolf2021!$E$9:$E$93)/10))) + Fperm_SI_Woolf2021!$H$9:$H$93*EXP(-Fperm_SI_Woolf2021!$K$9:$K$93*$C68*IF(U$58=Fperm_SI_Woolf2021!$E$9:$E$93,1,EXP(LN((1.1*(Fperm_SI_Woolf2021!$E$9:$E$93-U$58)-63.1579*EXP(-0.19*Fperm_SI_Woolf2021!$E$9:$E$93)+63.1579*EXP(-0.19*U$58))/(Fperm_SI_Woolf2021!$E$9:$E$93-U$58))*(U$58-Fperm_SI_Woolf2021!$E$9:$E$93)/10))),Fperm_SI_Woolf2021!$D$9:$D$93))</f>
        <v>1</v>
      </c>
      <c r="V68" s="51" cm="1">
        <f t="array" ref="V68">MIN(1,SLOPE(Fperm_SI_Woolf2021!$F$9:$F$93*EXP(-Fperm_SI_Woolf2021!$I$9:$I$93*$C68*IF(V$58=Fperm_SI_Woolf2021!$E$9:$E$93,1,EXP(LN((1.1*(Fperm_SI_Woolf2021!$E$9:$E$93-V$58)-63.1579*EXP(-0.19*Fperm_SI_Woolf2021!$E$9:$E$93)+63.1579*EXP(-0.19*V$58))/(Fperm_SI_Woolf2021!$E$9:$E$93-V$58))*(V$58-Fperm_SI_Woolf2021!$E$9:$E$93)/10))) + Fperm_SI_Woolf2021!$G$9:$G$93*EXP(-Fperm_SI_Woolf2021!$J$9:$J$93*$C68*IF(V$58=Fperm_SI_Woolf2021!$E$9:$E$93,1,EXP(LN((1.1*(Fperm_SI_Woolf2021!$E$9:$E$93-V$58)-63.1579*EXP(-0.19*Fperm_SI_Woolf2021!$E$9:$E$93)+63.1579*EXP(-0.19*V$58))/(Fperm_SI_Woolf2021!$E$9:$E$93-V$58))*(V$58-Fperm_SI_Woolf2021!$E$9:$E$93)/10))) + Fperm_SI_Woolf2021!$H$9:$H$93*EXP(-Fperm_SI_Woolf2021!$K$9:$K$93*$C68*IF(V$58=Fperm_SI_Woolf2021!$E$9:$E$93,1,EXP(LN((1.1*(Fperm_SI_Woolf2021!$E$9:$E$93-V$58)-63.1579*EXP(-0.19*Fperm_SI_Woolf2021!$E$9:$E$93)+63.1579*EXP(-0.19*V$58))/(Fperm_SI_Woolf2021!$E$9:$E$93-V$58))*(V$58-Fperm_SI_Woolf2021!$E$9:$E$93)/10))),Fperm_SI_Woolf2021!$D$9:$D$93)*V$57+INTERCEPT(Fperm_SI_Woolf2021!$F$9:$F$93*EXP(-Fperm_SI_Woolf2021!$I$9:$I$93*$C68*IF(V$58=Fperm_SI_Woolf2021!$E$9:$E$93,1,EXP(LN((1.1*(Fperm_SI_Woolf2021!$E$9:$E$93-V$58)-63.1579*EXP(-0.19*Fperm_SI_Woolf2021!$E$9:$E$93)+63.1579*EXP(-0.19*V$58))/(Fperm_SI_Woolf2021!$E$9:$E$93-V$58))*(V$58-Fperm_SI_Woolf2021!$E$9:$E$93)/10))) + Fperm_SI_Woolf2021!$G$9:$G$93*EXP(-Fperm_SI_Woolf2021!$J$9:$J$93*$C68*IF(V$58=Fperm_SI_Woolf2021!$E$9:$E$93,1,EXP(LN((1.1*(Fperm_SI_Woolf2021!$E$9:$E$93-V$58)-63.1579*EXP(-0.19*Fperm_SI_Woolf2021!$E$9:$E$93)+63.1579*EXP(-0.19*V$58))/(Fperm_SI_Woolf2021!$E$9:$E$93-V$58))*(V$58-Fperm_SI_Woolf2021!$E$9:$E$93)/10))) + Fperm_SI_Woolf2021!$H$9:$H$93*EXP(-Fperm_SI_Woolf2021!$K$9:$K$93*$C68*IF(V$58=Fperm_SI_Woolf2021!$E$9:$E$93,1,EXP(LN((1.1*(Fperm_SI_Woolf2021!$E$9:$E$93-V$58)-63.1579*EXP(-0.19*Fperm_SI_Woolf2021!$E$9:$E$93)+63.1579*EXP(-0.19*V$58))/(Fperm_SI_Woolf2021!$E$9:$E$93-V$58))*(V$58-Fperm_SI_Woolf2021!$E$9:$E$93)/10))),Fperm_SI_Woolf2021!$D$9:$D$93))</f>
        <v>0.99897141724689531</v>
      </c>
      <c r="W68" s="51" cm="1">
        <f t="array" ref="W68">MIN(1,SLOPE(Fperm_SI_Woolf2021!$F$9:$F$93*EXP(-Fperm_SI_Woolf2021!$I$9:$I$93*$C68*IF(W$58=Fperm_SI_Woolf2021!$E$9:$E$93,1,EXP(LN((1.1*(Fperm_SI_Woolf2021!$E$9:$E$93-W$58)-63.1579*EXP(-0.19*Fperm_SI_Woolf2021!$E$9:$E$93)+63.1579*EXP(-0.19*W$58))/(Fperm_SI_Woolf2021!$E$9:$E$93-W$58))*(W$58-Fperm_SI_Woolf2021!$E$9:$E$93)/10))) + Fperm_SI_Woolf2021!$G$9:$G$93*EXP(-Fperm_SI_Woolf2021!$J$9:$J$93*$C68*IF(W$58=Fperm_SI_Woolf2021!$E$9:$E$93,1,EXP(LN((1.1*(Fperm_SI_Woolf2021!$E$9:$E$93-W$58)-63.1579*EXP(-0.19*Fperm_SI_Woolf2021!$E$9:$E$93)+63.1579*EXP(-0.19*W$58))/(Fperm_SI_Woolf2021!$E$9:$E$93-W$58))*(W$58-Fperm_SI_Woolf2021!$E$9:$E$93)/10))) + Fperm_SI_Woolf2021!$H$9:$H$93*EXP(-Fperm_SI_Woolf2021!$K$9:$K$93*$C68*IF(W$58=Fperm_SI_Woolf2021!$E$9:$E$93,1,EXP(LN((1.1*(Fperm_SI_Woolf2021!$E$9:$E$93-W$58)-63.1579*EXP(-0.19*Fperm_SI_Woolf2021!$E$9:$E$93)+63.1579*EXP(-0.19*W$58))/(Fperm_SI_Woolf2021!$E$9:$E$93-W$58))*(W$58-Fperm_SI_Woolf2021!$E$9:$E$93)/10))),Fperm_SI_Woolf2021!$D$9:$D$93)*W$57+INTERCEPT(Fperm_SI_Woolf2021!$F$9:$F$93*EXP(-Fperm_SI_Woolf2021!$I$9:$I$93*$C68*IF(W$58=Fperm_SI_Woolf2021!$E$9:$E$93,1,EXP(LN((1.1*(Fperm_SI_Woolf2021!$E$9:$E$93-W$58)-63.1579*EXP(-0.19*Fperm_SI_Woolf2021!$E$9:$E$93)+63.1579*EXP(-0.19*W$58))/(Fperm_SI_Woolf2021!$E$9:$E$93-W$58))*(W$58-Fperm_SI_Woolf2021!$E$9:$E$93)/10))) + Fperm_SI_Woolf2021!$G$9:$G$93*EXP(-Fperm_SI_Woolf2021!$J$9:$J$93*$C68*IF(W$58=Fperm_SI_Woolf2021!$E$9:$E$93,1,EXP(LN((1.1*(Fperm_SI_Woolf2021!$E$9:$E$93-W$58)-63.1579*EXP(-0.19*Fperm_SI_Woolf2021!$E$9:$E$93)+63.1579*EXP(-0.19*W$58))/(Fperm_SI_Woolf2021!$E$9:$E$93-W$58))*(W$58-Fperm_SI_Woolf2021!$E$9:$E$93)/10))) + Fperm_SI_Woolf2021!$H$9:$H$93*EXP(-Fperm_SI_Woolf2021!$K$9:$K$93*$C68*IF(W$58=Fperm_SI_Woolf2021!$E$9:$E$93,1,EXP(LN((1.1*(Fperm_SI_Woolf2021!$E$9:$E$93-W$58)-63.1579*EXP(-0.19*Fperm_SI_Woolf2021!$E$9:$E$93)+63.1579*EXP(-0.19*W$58))/(Fperm_SI_Woolf2021!$E$9:$E$93-W$58))*(W$58-Fperm_SI_Woolf2021!$E$9:$E$93)/10))),Fperm_SI_Woolf2021!$D$9:$D$93))</f>
        <v>0.97106224890168269</v>
      </c>
      <c r="X68" s="51" cm="1">
        <f t="array" ref="X68">MIN(1,SLOPE(Fperm_SI_Woolf2021!$F$9:$F$93*EXP(-Fperm_SI_Woolf2021!$I$9:$I$93*$C68*IF(X$58=Fperm_SI_Woolf2021!$E$9:$E$93,1,EXP(LN((1.1*(Fperm_SI_Woolf2021!$E$9:$E$93-X$58)-63.1579*EXP(-0.19*Fperm_SI_Woolf2021!$E$9:$E$93)+63.1579*EXP(-0.19*X$58))/(Fperm_SI_Woolf2021!$E$9:$E$93-X$58))*(X$58-Fperm_SI_Woolf2021!$E$9:$E$93)/10))) + Fperm_SI_Woolf2021!$G$9:$G$93*EXP(-Fperm_SI_Woolf2021!$J$9:$J$93*$C68*IF(X$58=Fperm_SI_Woolf2021!$E$9:$E$93,1,EXP(LN((1.1*(Fperm_SI_Woolf2021!$E$9:$E$93-X$58)-63.1579*EXP(-0.19*Fperm_SI_Woolf2021!$E$9:$E$93)+63.1579*EXP(-0.19*X$58))/(Fperm_SI_Woolf2021!$E$9:$E$93-X$58))*(X$58-Fperm_SI_Woolf2021!$E$9:$E$93)/10))) + Fperm_SI_Woolf2021!$H$9:$H$93*EXP(-Fperm_SI_Woolf2021!$K$9:$K$93*$C68*IF(X$58=Fperm_SI_Woolf2021!$E$9:$E$93,1,EXP(LN((1.1*(Fperm_SI_Woolf2021!$E$9:$E$93-X$58)-63.1579*EXP(-0.19*Fperm_SI_Woolf2021!$E$9:$E$93)+63.1579*EXP(-0.19*X$58))/(Fperm_SI_Woolf2021!$E$9:$E$93-X$58))*(X$58-Fperm_SI_Woolf2021!$E$9:$E$93)/10))),Fperm_SI_Woolf2021!$D$9:$D$93)*X$57+INTERCEPT(Fperm_SI_Woolf2021!$F$9:$F$93*EXP(-Fperm_SI_Woolf2021!$I$9:$I$93*$C68*IF(X$58=Fperm_SI_Woolf2021!$E$9:$E$93,1,EXP(LN((1.1*(Fperm_SI_Woolf2021!$E$9:$E$93-X$58)-63.1579*EXP(-0.19*Fperm_SI_Woolf2021!$E$9:$E$93)+63.1579*EXP(-0.19*X$58))/(Fperm_SI_Woolf2021!$E$9:$E$93-X$58))*(X$58-Fperm_SI_Woolf2021!$E$9:$E$93)/10))) + Fperm_SI_Woolf2021!$G$9:$G$93*EXP(-Fperm_SI_Woolf2021!$J$9:$J$93*$C68*IF(X$58=Fperm_SI_Woolf2021!$E$9:$E$93,1,EXP(LN((1.1*(Fperm_SI_Woolf2021!$E$9:$E$93-X$58)-63.1579*EXP(-0.19*Fperm_SI_Woolf2021!$E$9:$E$93)+63.1579*EXP(-0.19*X$58))/(Fperm_SI_Woolf2021!$E$9:$E$93-X$58))*(X$58-Fperm_SI_Woolf2021!$E$9:$E$93)/10))) + Fperm_SI_Woolf2021!$H$9:$H$93*EXP(-Fperm_SI_Woolf2021!$K$9:$K$93*$C68*IF(X$58=Fperm_SI_Woolf2021!$E$9:$E$93,1,EXP(LN((1.1*(Fperm_SI_Woolf2021!$E$9:$E$93-X$58)-63.1579*EXP(-0.19*Fperm_SI_Woolf2021!$E$9:$E$93)+63.1579*EXP(-0.19*X$58))/(Fperm_SI_Woolf2021!$E$9:$E$93-X$58))*(X$58-Fperm_SI_Woolf2021!$E$9:$E$93)/10))),Fperm_SI_Woolf2021!$D$9:$D$93))</f>
        <v>0.94315308055647007</v>
      </c>
      <c r="Y68" s="51" cm="1">
        <f t="array" ref="Y68">MIN(1,SLOPE(Fperm_SI_Woolf2021!$F$9:$F$93*EXP(-Fperm_SI_Woolf2021!$I$9:$I$93*$C68*IF(Y$58=Fperm_SI_Woolf2021!$E$9:$E$93,1,EXP(LN((1.1*(Fperm_SI_Woolf2021!$E$9:$E$93-Y$58)-63.1579*EXP(-0.19*Fperm_SI_Woolf2021!$E$9:$E$93)+63.1579*EXP(-0.19*Y$58))/(Fperm_SI_Woolf2021!$E$9:$E$93-Y$58))*(Y$58-Fperm_SI_Woolf2021!$E$9:$E$93)/10))) + Fperm_SI_Woolf2021!$G$9:$G$93*EXP(-Fperm_SI_Woolf2021!$J$9:$J$93*$C68*IF(Y$58=Fperm_SI_Woolf2021!$E$9:$E$93,1,EXP(LN((1.1*(Fperm_SI_Woolf2021!$E$9:$E$93-Y$58)-63.1579*EXP(-0.19*Fperm_SI_Woolf2021!$E$9:$E$93)+63.1579*EXP(-0.19*Y$58))/(Fperm_SI_Woolf2021!$E$9:$E$93-Y$58))*(Y$58-Fperm_SI_Woolf2021!$E$9:$E$93)/10))) + Fperm_SI_Woolf2021!$H$9:$H$93*EXP(-Fperm_SI_Woolf2021!$K$9:$K$93*$C68*IF(Y$58=Fperm_SI_Woolf2021!$E$9:$E$93,1,EXP(LN((1.1*(Fperm_SI_Woolf2021!$E$9:$E$93-Y$58)-63.1579*EXP(-0.19*Fperm_SI_Woolf2021!$E$9:$E$93)+63.1579*EXP(-0.19*Y$58))/(Fperm_SI_Woolf2021!$E$9:$E$93-Y$58))*(Y$58-Fperm_SI_Woolf2021!$E$9:$E$93)/10))),Fperm_SI_Woolf2021!$D$9:$D$93)*Y$57+INTERCEPT(Fperm_SI_Woolf2021!$F$9:$F$93*EXP(-Fperm_SI_Woolf2021!$I$9:$I$93*$C68*IF(Y$58=Fperm_SI_Woolf2021!$E$9:$E$93,1,EXP(LN((1.1*(Fperm_SI_Woolf2021!$E$9:$E$93-Y$58)-63.1579*EXP(-0.19*Fperm_SI_Woolf2021!$E$9:$E$93)+63.1579*EXP(-0.19*Y$58))/(Fperm_SI_Woolf2021!$E$9:$E$93-Y$58))*(Y$58-Fperm_SI_Woolf2021!$E$9:$E$93)/10))) + Fperm_SI_Woolf2021!$G$9:$G$93*EXP(-Fperm_SI_Woolf2021!$J$9:$J$93*$C68*IF(Y$58=Fperm_SI_Woolf2021!$E$9:$E$93,1,EXP(LN((1.1*(Fperm_SI_Woolf2021!$E$9:$E$93-Y$58)-63.1579*EXP(-0.19*Fperm_SI_Woolf2021!$E$9:$E$93)+63.1579*EXP(-0.19*Y$58))/(Fperm_SI_Woolf2021!$E$9:$E$93-Y$58))*(Y$58-Fperm_SI_Woolf2021!$E$9:$E$93)/10))) + Fperm_SI_Woolf2021!$H$9:$H$93*EXP(-Fperm_SI_Woolf2021!$K$9:$K$93*$C68*IF(Y$58=Fperm_SI_Woolf2021!$E$9:$E$93,1,EXP(LN((1.1*(Fperm_SI_Woolf2021!$E$9:$E$93-Y$58)-63.1579*EXP(-0.19*Fperm_SI_Woolf2021!$E$9:$E$93)+63.1579*EXP(-0.19*Y$58))/(Fperm_SI_Woolf2021!$E$9:$E$93-Y$58))*(Y$58-Fperm_SI_Woolf2021!$E$9:$E$93)/10))),Fperm_SI_Woolf2021!$D$9:$D$93))</f>
        <v>0.91524391221125745</v>
      </c>
      <c r="Z68" s="51" cm="1">
        <f t="array" ref="Z68">MIN(1,SLOPE(Fperm_SI_Woolf2021!$F$9:$F$93*EXP(-Fperm_SI_Woolf2021!$I$9:$I$93*$C68*IF(Z$58=Fperm_SI_Woolf2021!$E$9:$E$93,1,EXP(LN((1.1*(Fperm_SI_Woolf2021!$E$9:$E$93-Z$58)-63.1579*EXP(-0.19*Fperm_SI_Woolf2021!$E$9:$E$93)+63.1579*EXP(-0.19*Z$58))/(Fperm_SI_Woolf2021!$E$9:$E$93-Z$58))*(Z$58-Fperm_SI_Woolf2021!$E$9:$E$93)/10))) + Fperm_SI_Woolf2021!$G$9:$G$93*EXP(-Fperm_SI_Woolf2021!$J$9:$J$93*$C68*IF(Z$58=Fperm_SI_Woolf2021!$E$9:$E$93,1,EXP(LN((1.1*(Fperm_SI_Woolf2021!$E$9:$E$93-Z$58)-63.1579*EXP(-0.19*Fperm_SI_Woolf2021!$E$9:$E$93)+63.1579*EXP(-0.19*Z$58))/(Fperm_SI_Woolf2021!$E$9:$E$93-Z$58))*(Z$58-Fperm_SI_Woolf2021!$E$9:$E$93)/10))) + Fperm_SI_Woolf2021!$H$9:$H$93*EXP(-Fperm_SI_Woolf2021!$K$9:$K$93*$C68*IF(Z$58=Fperm_SI_Woolf2021!$E$9:$E$93,1,EXP(LN((1.1*(Fperm_SI_Woolf2021!$E$9:$E$93-Z$58)-63.1579*EXP(-0.19*Fperm_SI_Woolf2021!$E$9:$E$93)+63.1579*EXP(-0.19*Z$58))/(Fperm_SI_Woolf2021!$E$9:$E$93-Z$58))*(Z$58-Fperm_SI_Woolf2021!$E$9:$E$93)/10))),Fperm_SI_Woolf2021!$D$9:$D$93)*Z$57+INTERCEPT(Fperm_SI_Woolf2021!$F$9:$F$93*EXP(-Fperm_SI_Woolf2021!$I$9:$I$93*$C68*IF(Z$58=Fperm_SI_Woolf2021!$E$9:$E$93,1,EXP(LN((1.1*(Fperm_SI_Woolf2021!$E$9:$E$93-Z$58)-63.1579*EXP(-0.19*Fperm_SI_Woolf2021!$E$9:$E$93)+63.1579*EXP(-0.19*Z$58))/(Fperm_SI_Woolf2021!$E$9:$E$93-Z$58))*(Z$58-Fperm_SI_Woolf2021!$E$9:$E$93)/10))) + Fperm_SI_Woolf2021!$G$9:$G$93*EXP(-Fperm_SI_Woolf2021!$J$9:$J$93*$C68*IF(Z$58=Fperm_SI_Woolf2021!$E$9:$E$93,1,EXP(LN((1.1*(Fperm_SI_Woolf2021!$E$9:$E$93-Z$58)-63.1579*EXP(-0.19*Fperm_SI_Woolf2021!$E$9:$E$93)+63.1579*EXP(-0.19*Z$58))/(Fperm_SI_Woolf2021!$E$9:$E$93-Z$58))*(Z$58-Fperm_SI_Woolf2021!$E$9:$E$93)/10))) + Fperm_SI_Woolf2021!$H$9:$H$93*EXP(-Fperm_SI_Woolf2021!$K$9:$K$93*$C68*IF(Z$58=Fperm_SI_Woolf2021!$E$9:$E$93,1,EXP(LN((1.1*(Fperm_SI_Woolf2021!$E$9:$E$93-Z$58)-63.1579*EXP(-0.19*Fperm_SI_Woolf2021!$E$9:$E$93)+63.1579*EXP(-0.19*Z$58))/(Fperm_SI_Woolf2021!$E$9:$E$93-Z$58))*(Z$58-Fperm_SI_Woolf2021!$E$9:$E$93)/10))),Fperm_SI_Woolf2021!$D$9:$D$93))</f>
        <v>0.88733474386604483</v>
      </c>
      <c r="AA68" s="51" cm="1">
        <f t="array" ref="AA68">MIN(1,SLOPE(Fperm_SI_Woolf2021!$F$9:$F$93*EXP(-Fperm_SI_Woolf2021!$I$9:$I$93*$C68*IF(AA$58=Fperm_SI_Woolf2021!$E$9:$E$93,1,EXP(LN((1.1*(Fperm_SI_Woolf2021!$E$9:$E$93-AA$58)-63.1579*EXP(-0.19*Fperm_SI_Woolf2021!$E$9:$E$93)+63.1579*EXP(-0.19*AA$58))/(Fperm_SI_Woolf2021!$E$9:$E$93-AA$58))*(AA$58-Fperm_SI_Woolf2021!$E$9:$E$93)/10))) + Fperm_SI_Woolf2021!$G$9:$G$93*EXP(-Fperm_SI_Woolf2021!$J$9:$J$93*$C68*IF(AA$58=Fperm_SI_Woolf2021!$E$9:$E$93,1,EXP(LN((1.1*(Fperm_SI_Woolf2021!$E$9:$E$93-AA$58)-63.1579*EXP(-0.19*Fperm_SI_Woolf2021!$E$9:$E$93)+63.1579*EXP(-0.19*AA$58))/(Fperm_SI_Woolf2021!$E$9:$E$93-AA$58))*(AA$58-Fperm_SI_Woolf2021!$E$9:$E$93)/10))) + Fperm_SI_Woolf2021!$H$9:$H$93*EXP(-Fperm_SI_Woolf2021!$K$9:$K$93*$C68*IF(AA$58=Fperm_SI_Woolf2021!$E$9:$E$93,1,EXP(LN((1.1*(Fperm_SI_Woolf2021!$E$9:$E$93-AA$58)-63.1579*EXP(-0.19*Fperm_SI_Woolf2021!$E$9:$E$93)+63.1579*EXP(-0.19*AA$58))/(Fperm_SI_Woolf2021!$E$9:$E$93-AA$58))*(AA$58-Fperm_SI_Woolf2021!$E$9:$E$93)/10))),Fperm_SI_Woolf2021!$D$9:$D$93)*AA$57+INTERCEPT(Fperm_SI_Woolf2021!$F$9:$F$93*EXP(-Fperm_SI_Woolf2021!$I$9:$I$93*$C68*IF(AA$58=Fperm_SI_Woolf2021!$E$9:$E$93,1,EXP(LN((1.1*(Fperm_SI_Woolf2021!$E$9:$E$93-AA$58)-63.1579*EXP(-0.19*Fperm_SI_Woolf2021!$E$9:$E$93)+63.1579*EXP(-0.19*AA$58))/(Fperm_SI_Woolf2021!$E$9:$E$93-AA$58))*(AA$58-Fperm_SI_Woolf2021!$E$9:$E$93)/10))) + Fperm_SI_Woolf2021!$G$9:$G$93*EXP(-Fperm_SI_Woolf2021!$J$9:$J$93*$C68*IF(AA$58=Fperm_SI_Woolf2021!$E$9:$E$93,1,EXP(LN((1.1*(Fperm_SI_Woolf2021!$E$9:$E$93-AA$58)-63.1579*EXP(-0.19*Fperm_SI_Woolf2021!$E$9:$E$93)+63.1579*EXP(-0.19*AA$58))/(Fperm_SI_Woolf2021!$E$9:$E$93-AA$58))*(AA$58-Fperm_SI_Woolf2021!$E$9:$E$93)/10))) + Fperm_SI_Woolf2021!$H$9:$H$93*EXP(-Fperm_SI_Woolf2021!$K$9:$K$93*$C68*IF(AA$58=Fperm_SI_Woolf2021!$E$9:$E$93,1,EXP(LN((1.1*(Fperm_SI_Woolf2021!$E$9:$E$93-AA$58)-63.1579*EXP(-0.19*Fperm_SI_Woolf2021!$E$9:$E$93)+63.1579*EXP(-0.19*AA$58))/(Fperm_SI_Woolf2021!$E$9:$E$93-AA$58))*(AA$58-Fperm_SI_Woolf2021!$E$9:$E$93)/10))),Fperm_SI_Woolf2021!$D$9:$D$93))</f>
        <v>0.85942557552083221</v>
      </c>
      <c r="AB68" s="51" cm="1">
        <f t="array" ref="AB68">MIN(1,SLOPE(Fperm_SI_Woolf2021!$F$9:$F$93*EXP(-Fperm_SI_Woolf2021!$I$9:$I$93*$C68*IF(AB$58=Fperm_SI_Woolf2021!$E$9:$E$93,1,EXP(LN((1.1*(Fperm_SI_Woolf2021!$E$9:$E$93-AB$58)-63.1579*EXP(-0.19*Fperm_SI_Woolf2021!$E$9:$E$93)+63.1579*EXP(-0.19*AB$58))/(Fperm_SI_Woolf2021!$E$9:$E$93-AB$58))*(AB$58-Fperm_SI_Woolf2021!$E$9:$E$93)/10))) + Fperm_SI_Woolf2021!$G$9:$G$93*EXP(-Fperm_SI_Woolf2021!$J$9:$J$93*$C68*IF(AB$58=Fperm_SI_Woolf2021!$E$9:$E$93,1,EXP(LN((1.1*(Fperm_SI_Woolf2021!$E$9:$E$93-AB$58)-63.1579*EXP(-0.19*Fperm_SI_Woolf2021!$E$9:$E$93)+63.1579*EXP(-0.19*AB$58))/(Fperm_SI_Woolf2021!$E$9:$E$93-AB$58))*(AB$58-Fperm_SI_Woolf2021!$E$9:$E$93)/10))) + Fperm_SI_Woolf2021!$H$9:$H$93*EXP(-Fperm_SI_Woolf2021!$K$9:$K$93*$C68*IF(AB$58=Fperm_SI_Woolf2021!$E$9:$E$93,1,EXP(LN((1.1*(Fperm_SI_Woolf2021!$E$9:$E$93-AB$58)-63.1579*EXP(-0.19*Fperm_SI_Woolf2021!$E$9:$E$93)+63.1579*EXP(-0.19*AB$58))/(Fperm_SI_Woolf2021!$E$9:$E$93-AB$58))*(AB$58-Fperm_SI_Woolf2021!$E$9:$E$93)/10))),Fperm_SI_Woolf2021!$D$9:$D$93)*AB$57+INTERCEPT(Fperm_SI_Woolf2021!$F$9:$F$93*EXP(-Fperm_SI_Woolf2021!$I$9:$I$93*$C68*IF(AB$58=Fperm_SI_Woolf2021!$E$9:$E$93,1,EXP(LN((1.1*(Fperm_SI_Woolf2021!$E$9:$E$93-AB$58)-63.1579*EXP(-0.19*Fperm_SI_Woolf2021!$E$9:$E$93)+63.1579*EXP(-0.19*AB$58))/(Fperm_SI_Woolf2021!$E$9:$E$93-AB$58))*(AB$58-Fperm_SI_Woolf2021!$E$9:$E$93)/10))) + Fperm_SI_Woolf2021!$G$9:$G$93*EXP(-Fperm_SI_Woolf2021!$J$9:$J$93*$C68*IF(AB$58=Fperm_SI_Woolf2021!$E$9:$E$93,1,EXP(LN((1.1*(Fperm_SI_Woolf2021!$E$9:$E$93-AB$58)-63.1579*EXP(-0.19*Fperm_SI_Woolf2021!$E$9:$E$93)+63.1579*EXP(-0.19*AB$58))/(Fperm_SI_Woolf2021!$E$9:$E$93-AB$58))*(AB$58-Fperm_SI_Woolf2021!$E$9:$E$93)/10))) + Fperm_SI_Woolf2021!$H$9:$H$93*EXP(-Fperm_SI_Woolf2021!$K$9:$K$93*$C68*IF(AB$58=Fperm_SI_Woolf2021!$E$9:$E$93,1,EXP(LN((1.1*(Fperm_SI_Woolf2021!$E$9:$E$93-AB$58)-63.1579*EXP(-0.19*Fperm_SI_Woolf2021!$E$9:$E$93)+63.1579*EXP(-0.19*AB$58))/(Fperm_SI_Woolf2021!$E$9:$E$93-AB$58))*(AB$58-Fperm_SI_Woolf2021!$E$9:$E$93)/10))),Fperm_SI_Woolf2021!$D$9:$D$93))</f>
        <v>0.8315164071756197</v>
      </c>
      <c r="AC68" s="51" cm="1">
        <f t="array" ref="AC68">MIN(1,SLOPE(Fperm_SI_Woolf2021!$F$9:$F$93*EXP(-Fperm_SI_Woolf2021!$I$9:$I$93*$C68*IF(AC$58=Fperm_SI_Woolf2021!$E$9:$E$93,1,EXP(LN((1.1*(Fperm_SI_Woolf2021!$E$9:$E$93-AC$58)-63.1579*EXP(-0.19*Fperm_SI_Woolf2021!$E$9:$E$93)+63.1579*EXP(-0.19*AC$58))/(Fperm_SI_Woolf2021!$E$9:$E$93-AC$58))*(AC$58-Fperm_SI_Woolf2021!$E$9:$E$93)/10))) + Fperm_SI_Woolf2021!$G$9:$G$93*EXP(-Fperm_SI_Woolf2021!$J$9:$J$93*$C68*IF(AC$58=Fperm_SI_Woolf2021!$E$9:$E$93,1,EXP(LN((1.1*(Fperm_SI_Woolf2021!$E$9:$E$93-AC$58)-63.1579*EXP(-0.19*Fperm_SI_Woolf2021!$E$9:$E$93)+63.1579*EXP(-0.19*AC$58))/(Fperm_SI_Woolf2021!$E$9:$E$93-AC$58))*(AC$58-Fperm_SI_Woolf2021!$E$9:$E$93)/10))) + Fperm_SI_Woolf2021!$H$9:$H$93*EXP(-Fperm_SI_Woolf2021!$K$9:$K$93*$C68*IF(AC$58=Fperm_SI_Woolf2021!$E$9:$E$93,1,EXP(LN((1.1*(Fperm_SI_Woolf2021!$E$9:$E$93-AC$58)-63.1579*EXP(-0.19*Fperm_SI_Woolf2021!$E$9:$E$93)+63.1579*EXP(-0.19*AC$58))/(Fperm_SI_Woolf2021!$E$9:$E$93-AC$58))*(AC$58-Fperm_SI_Woolf2021!$E$9:$E$93)/10))),Fperm_SI_Woolf2021!$D$9:$D$93)*AC$57+INTERCEPT(Fperm_SI_Woolf2021!$F$9:$F$93*EXP(-Fperm_SI_Woolf2021!$I$9:$I$93*$C68*IF(AC$58=Fperm_SI_Woolf2021!$E$9:$E$93,1,EXP(LN((1.1*(Fperm_SI_Woolf2021!$E$9:$E$93-AC$58)-63.1579*EXP(-0.19*Fperm_SI_Woolf2021!$E$9:$E$93)+63.1579*EXP(-0.19*AC$58))/(Fperm_SI_Woolf2021!$E$9:$E$93-AC$58))*(AC$58-Fperm_SI_Woolf2021!$E$9:$E$93)/10))) + Fperm_SI_Woolf2021!$G$9:$G$93*EXP(-Fperm_SI_Woolf2021!$J$9:$J$93*$C68*IF(AC$58=Fperm_SI_Woolf2021!$E$9:$E$93,1,EXP(LN((1.1*(Fperm_SI_Woolf2021!$E$9:$E$93-AC$58)-63.1579*EXP(-0.19*Fperm_SI_Woolf2021!$E$9:$E$93)+63.1579*EXP(-0.19*AC$58))/(Fperm_SI_Woolf2021!$E$9:$E$93-AC$58))*(AC$58-Fperm_SI_Woolf2021!$E$9:$E$93)/10))) + Fperm_SI_Woolf2021!$H$9:$H$93*EXP(-Fperm_SI_Woolf2021!$K$9:$K$93*$C68*IF(AC$58=Fperm_SI_Woolf2021!$E$9:$E$93,1,EXP(LN((1.1*(Fperm_SI_Woolf2021!$E$9:$E$93-AC$58)-63.1579*EXP(-0.19*Fperm_SI_Woolf2021!$E$9:$E$93)+63.1579*EXP(-0.19*AC$58))/(Fperm_SI_Woolf2021!$E$9:$E$93-AC$58))*(AC$58-Fperm_SI_Woolf2021!$E$9:$E$93)/10))),Fperm_SI_Woolf2021!$D$9:$D$93))</f>
        <v>0.80360723883040708</v>
      </c>
      <c r="AD68" s="51" cm="1">
        <f t="array" ref="AD68">MIN(1,SLOPE(Fperm_SI_Woolf2021!$F$9:$F$93*EXP(-Fperm_SI_Woolf2021!$I$9:$I$93*$C68*IF(AD$58=Fperm_SI_Woolf2021!$E$9:$E$93,1,EXP(LN((1.1*(Fperm_SI_Woolf2021!$E$9:$E$93-AD$58)-63.1579*EXP(-0.19*Fperm_SI_Woolf2021!$E$9:$E$93)+63.1579*EXP(-0.19*AD$58))/(Fperm_SI_Woolf2021!$E$9:$E$93-AD$58))*(AD$58-Fperm_SI_Woolf2021!$E$9:$E$93)/10))) + Fperm_SI_Woolf2021!$G$9:$G$93*EXP(-Fperm_SI_Woolf2021!$J$9:$J$93*$C68*IF(AD$58=Fperm_SI_Woolf2021!$E$9:$E$93,1,EXP(LN((1.1*(Fperm_SI_Woolf2021!$E$9:$E$93-AD$58)-63.1579*EXP(-0.19*Fperm_SI_Woolf2021!$E$9:$E$93)+63.1579*EXP(-0.19*AD$58))/(Fperm_SI_Woolf2021!$E$9:$E$93-AD$58))*(AD$58-Fperm_SI_Woolf2021!$E$9:$E$93)/10))) + Fperm_SI_Woolf2021!$H$9:$H$93*EXP(-Fperm_SI_Woolf2021!$K$9:$K$93*$C68*IF(AD$58=Fperm_SI_Woolf2021!$E$9:$E$93,1,EXP(LN((1.1*(Fperm_SI_Woolf2021!$E$9:$E$93-AD$58)-63.1579*EXP(-0.19*Fperm_SI_Woolf2021!$E$9:$E$93)+63.1579*EXP(-0.19*AD$58))/(Fperm_SI_Woolf2021!$E$9:$E$93-AD$58))*(AD$58-Fperm_SI_Woolf2021!$E$9:$E$93)/10))),Fperm_SI_Woolf2021!$D$9:$D$93)*AD$57+INTERCEPT(Fperm_SI_Woolf2021!$F$9:$F$93*EXP(-Fperm_SI_Woolf2021!$I$9:$I$93*$C68*IF(AD$58=Fperm_SI_Woolf2021!$E$9:$E$93,1,EXP(LN((1.1*(Fperm_SI_Woolf2021!$E$9:$E$93-AD$58)-63.1579*EXP(-0.19*Fperm_SI_Woolf2021!$E$9:$E$93)+63.1579*EXP(-0.19*AD$58))/(Fperm_SI_Woolf2021!$E$9:$E$93-AD$58))*(AD$58-Fperm_SI_Woolf2021!$E$9:$E$93)/10))) + Fperm_SI_Woolf2021!$G$9:$G$93*EXP(-Fperm_SI_Woolf2021!$J$9:$J$93*$C68*IF(AD$58=Fperm_SI_Woolf2021!$E$9:$E$93,1,EXP(LN((1.1*(Fperm_SI_Woolf2021!$E$9:$E$93-AD$58)-63.1579*EXP(-0.19*Fperm_SI_Woolf2021!$E$9:$E$93)+63.1579*EXP(-0.19*AD$58))/(Fperm_SI_Woolf2021!$E$9:$E$93-AD$58))*(AD$58-Fperm_SI_Woolf2021!$E$9:$E$93)/10))) + Fperm_SI_Woolf2021!$H$9:$H$93*EXP(-Fperm_SI_Woolf2021!$K$9:$K$93*$C68*IF(AD$58=Fperm_SI_Woolf2021!$E$9:$E$93,1,EXP(LN((1.1*(Fperm_SI_Woolf2021!$E$9:$E$93-AD$58)-63.1579*EXP(-0.19*Fperm_SI_Woolf2021!$E$9:$E$93)+63.1579*EXP(-0.19*AD$58))/(Fperm_SI_Woolf2021!$E$9:$E$93-AD$58))*(AD$58-Fperm_SI_Woolf2021!$E$9:$E$93)/10))),Fperm_SI_Woolf2021!$D$9:$D$93))</f>
        <v>0.77569807048519435</v>
      </c>
      <c r="AE68" s="51" cm="1">
        <f t="array" ref="AE68">MIN(1,SLOPE(Fperm_SI_Woolf2021!$F$9:$F$93*EXP(-Fperm_SI_Woolf2021!$I$9:$I$93*$C68*IF(AE$58=Fperm_SI_Woolf2021!$E$9:$E$93,1,EXP(LN((1.1*(Fperm_SI_Woolf2021!$E$9:$E$93-AE$58)-63.1579*EXP(-0.19*Fperm_SI_Woolf2021!$E$9:$E$93)+63.1579*EXP(-0.19*AE$58))/(Fperm_SI_Woolf2021!$E$9:$E$93-AE$58))*(AE$58-Fperm_SI_Woolf2021!$E$9:$E$93)/10))) + Fperm_SI_Woolf2021!$G$9:$G$93*EXP(-Fperm_SI_Woolf2021!$J$9:$J$93*$C68*IF(AE$58=Fperm_SI_Woolf2021!$E$9:$E$93,1,EXP(LN((1.1*(Fperm_SI_Woolf2021!$E$9:$E$93-AE$58)-63.1579*EXP(-0.19*Fperm_SI_Woolf2021!$E$9:$E$93)+63.1579*EXP(-0.19*AE$58))/(Fperm_SI_Woolf2021!$E$9:$E$93-AE$58))*(AE$58-Fperm_SI_Woolf2021!$E$9:$E$93)/10))) + Fperm_SI_Woolf2021!$H$9:$H$93*EXP(-Fperm_SI_Woolf2021!$K$9:$K$93*$C68*IF(AE$58=Fperm_SI_Woolf2021!$E$9:$E$93,1,EXP(LN((1.1*(Fperm_SI_Woolf2021!$E$9:$E$93-AE$58)-63.1579*EXP(-0.19*Fperm_SI_Woolf2021!$E$9:$E$93)+63.1579*EXP(-0.19*AE$58))/(Fperm_SI_Woolf2021!$E$9:$E$93-AE$58))*(AE$58-Fperm_SI_Woolf2021!$E$9:$E$93)/10))),Fperm_SI_Woolf2021!$D$9:$D$93)*AE$57+INTERCEPT(Fperm_SI_Woolf2021!$F$9:$F$93*EXP(-Fperm_SI_Woolf2021!$I$9:$I$93*$C68*IF(AE$58=Fperm_SI_Woolf2021!$E$9:$E$93,1,EXP(LN((1.1*(Fperm_SI_Woolf2021!$E$9:$E$93-AE$58)-63.1579*EXP(-0.19*Fperm_SI_Woolf2021!$E$9:$E$93)+63.1579*EXP(-0.19*AE$58))/(Fperm_SI_Woolf2021!$E$9:$E$93-AE$58))*(AE$58-Fperm_SI_Woolf2021!$E$9:$E$93)/10))) + Fperm_SI_Woolf2021!$G$9:$G$93*EXP(-Fperm_SI_Woolf2021!$J$9:$J$93*$C68*IF(AE$58=Fperm_SI_Woolf2021!$E$9:$E$93,1,EXP(LN((1.1*(Fperm_SI_Woolf2021!$E$9:$E$93-AE$58)-63.1579*EXP(-0.19*Fperm_SI_Woolf2021!$E$9:$E$93)+63.1579*EXP(-0.19*AE$58))/(Fperm_SI_Woolf2021!$E$9:$E$93-AE$58))*(AE$58-Fperm_SI_Woolf2021!$E$9:$E$93)/10))) + Fperm_SI_Woolf2021!$H$9:$H$93*EXP(-Fperm_SI_Woolf2021!$K$9:$K$93*$C68*IF(AE$58=Fperm_SI_Woolf2021!$E$9:$E$93,1,EXP(LN((1.1*(Fperm_SI_Woolf2021!$E$9:$E$93-AE$58)-63.1579*EXP(-0.19*Fperm_SI_Woolf2021!$E$9:$E$93)+63.1579*EXP(-0.19*AE$58))/(Fperm_SI_Woolf2021!$E$9:$E$93-AE$58))*(AE$58-Fperm_SI_Woolf2021!$E$9:$E$93)/10))),Fperm_SI_Woolf2021!$D$9:$D$93))</f>
        <v>0.74778890213998173</v>
      </c>
      <c r="AF68" s="51" cm="1">
        <f t="array" ref="AF68">MIN(1,SLOPE(Fperm_SI_Woolf2021!$F$9:$F$93*EXP(-Fperm_SI_Woolf2021!$I$9:$I$93*$C68*IF(AF$58=Fperm_SI_Woolf2021!$E$9:$E$93,1,EXP(LN((1.1*(Fperm_SI_Woolf2021!$E$9:$E$93-AF$58)-63.1579*EXP(-0.19*Fperm_SI_Woolf2021!$E$9:$E$93)+63.1579*EXP(-0.19*AF$58))/(Fperm_SI_Woolf2021!$E$9:$E$93-AF$58))*(AF$58-Fperm_SI_Woolf2021!$E$9:$E$93)/10))) + Fperm_SI_Woolf2021!$G$9:$G$93*EXP(-Fperm_SI_Woolf2021!$J$9:$J$93*$C68*IF(AF$58=Fperm_SI_Woolf2021!$E$9:$E$93,1,EXP(LN((1.1*(Fperm_SI_Woolf2021!$E$9:$E$93-AF$58)-63.1579*EXP(-0.19*Fperm_SI_Woolf2021!$E$9:$E$93)+63.1579*EXP(-0.19*AF$58))/(Fperm_SI_Woolf2021!$E$9:$E$93-AF$58))*(AF$58-Fperm_SI_Woolf2021!$E$9:$E$93)/10))) + Fperm_SI_Woolf2021!$H$9:$H$93*EXP(-Fperm_SI_Woolf2021!$K$9:$K$93*$C68*IF(AF$58=Fperm_SI_Woolf2021!$E$9:$E$93,1,EXP(LN((1.1*(Fperm_SI_Woolf2021!$E$9:$E$93-AF$58)-63.1579*EXP(-0.19*Fperm_SI_Woolf2021!$E$9:$E$93)+63.1579*EXP(-0.19*AF$58))/(Fperm_SI_Woolf2021!$E$9:$E$93-AF$58))*(AF$58-Fperm_SI_Woolf2021!$E$9:$E$93)/10))),Fperm_SI_Woolf2021!$D$9:$D$93)*AF$57+INTERCEPT(Fperm_SI_Woolf2021!$F$9:$F$93*EXP(-Fperm_SI_Woolf2021!$I$9:$I$93*$C68*IF(AF$58=Fperm_SI_Woolf2021!$E$9:$E$93,1,EXP(LN((1.1*(Fperm_SI_Woolf2021!$E$9:$E$93-AF$58)-63.1579*EXP(-0.19*Fperm_SI_Woolf2021!$E$9:$E$93)+63.1579*EXP(-0.19*AF$58))/(Fperm_SI_Woolf2021!$E$9:$E$93-AF$58))*(AF$58-Fperm_SI_Woolf2021!$E$9:$E$93)/10))) + Fperm_SI_Woolf2021!$G$9:$G$93*EXP(-Fperm_SI_Woolf2021!$J$9:$J$93*$C68*IF(AF$58=Fperm_SI_Woolf2021!$E$9:$E$93,1,EXP(LN((1.1*(Fperm_SI_Woolf2021!$E$9:$E$93-AF$58)-63.1579*EXP(-0.19*Fperm_SI_Woolf2021!$E$9:$E$93)+63.1579*EXP(-0.19*AF$58))/(Fperm_SI_Woolf2021!$E$9:$E$93-AF$58))*(AF$58-Fperm_SI_Woolf2021!$E$9:$E$93)/10))) + Fperm_SI_Woolf2021!$H$9:$H$93*EXP(-Fperm_SI_Woolf2021!$K$9:$K$93*$C68*IF(AF$58=Fperm_SI_Woolf2021!$E$9:$E$93,1,EXP(LN((1.1*(Fperm_SI_Woolf2021!$E$9:$E$93-AF$58)-63.1579*EXP(-0.19*Fperm_SI_Woolf2021!$E$9:$E$93)+63.1579*EXP(-0.19*AF$58))/(Fperm_SI_Woolf2021!$E$9:$E$93-AF$58))*(AF$58-Fperm_SI_Woolf2021!$E$9:$E$93)/10))),Fperm_SI_Woolf2021!$D$9:$D$93))</f>
        <v>0.71987973379476911</v>
      </c>
      <c r="AG68" s="51" cm="1">
        <f t="array" ref="AG68">MIN(1,SLOPE(Fperm_SI_Woolf2021!$F$9:$F$93*EXP(-Fperm_SI_Woolf2021!$I$9:$I$93*$C68*IF(AG$58=Fperm_SI_Woolf2021!$E$9:$E$93,1,EXP(LN((1.1*(Fperm_SI_Woolf2021!$E$9:$E$93-AG$58)-63.1579*EXP(-0.19*Fperm_SI_Woolf2021!$E$9:$E$93)+63.1579*EXP(-0.19*AG$58))/(Fperm_SI_Woolf2021!$E$9:$E$93-AG$58))*(AG$58-Fperm_SI_Woolf2021!$E$9:$E$93)/10))) + Fperm_SI_Woolf2021!$G$9:$G$93*EXP(-Fperm_SI_Woolf2021!$J$9:$J$93*$C68*IF(AG$58=Fperm_SI_Woolf2021!$E$9:$E$93,1,EXP(LN((1.1*(Fperm_SI_Woolf2021!$E$9:$E$93-AG$58)-63.1579*EXP(-0.19*Fperm_SI_Woolf2021!$E$9:$E$93)+63.1579*EXP(-0.19*AG$58))/(Fperm_SI_Woolf2021!$E$9:$E$93-AG$58))*(AG$58-Fperm_SI_Woolf2021!$E$9:$E$93)/10))) + Fperm_SI_Woolf2021!$H$9:$H$93*EXP(-Fperm_SI_Woolf2021!$K$9:$K$93*$C68*IF(AG$58=Fperm_SI_Woolf2021!$E$9:$E$93,1,EXP(LN((1.1*(Fperm_SI_Woolf2021!$E$9:$E$93-AG$58)-63.1579*EXP(-0.19*Fperm_SI_Woolf2021!$E$9:$E$93)+63.1579*EXP(-0.19*AG$58))/(Fperm_SI_Woolf2021!$E$9:$E$93-AG$58))*(AG$58-Fperm_SI_Woolf2021!$E$9:$E$93)/10))),Fperm_SI_Woolf2021!$D$9:$D$93)*AG$57+INTERCEPT(Fperm_SI_Woolf2021!$F$9:$F$93*EXP(-Fperm_SI_Woolf2021!$I$9:$I$93*$C68*IF(AG$58=Fperm_SI_Woolf2021!$E$9:$E$93,1,EXP(LN((1.1*(Fperm_SI_Woolf2021!$E$9:$E$93-AG$58)-63.1579*EXP(-0.19*Fperm_SI_Woolf2021!$E$9:$E$93)+63.1579*EXP(-0.19*AG$58))/(Fperm_SI_Woolf2021!$E$9:$E$93-AG$58))*(AG$58-Fperm_SI_Woolf2021!$E$9:$E$93)/10))) + Fperm_SI_Woolf2021!$G$9:$G$93*EXP(-Fperm_SI_Woolf2021!$J$9:$J$93*$C68*IF(AG$58=Fperm_SI_Woolf2021!$E$9:$E$93,1,EXP(LN((1.1*(Fperm_SI_Woolf2021!$E$9:$E$93-AG$58)-63.1579*EXP(-0.19*Fperm_SI_Woolf2021!$E$9:$E$93)+63.1579*EXP(-0.19*AG$58))/(Fperm_SI_Woolf2021!$E$9:$E$93-AG$58))*(AG$58-Fperm_SI_Woolf2021!$E$9:$E$93)/10))) + Fperm_SI_Woolf2021!$H$9:$H$93*EXP(-Fperm_SI_Woolf2021!$K$9:$K$93*$C68*IF(AG$58=Fperm_SI_Woolf2021!$E$9:$E$93,1,EXP(LN((1.1*(Fperm_SI_Woolf2021!$E$9:$E$93-AG$58)-63.1579*EXP(-0.19*Fperm_SI_Woolf2021!$E$9:$E$93)+63.1579*EXP(-0.19*AG$58))/(Fperm_SI_Woolf2021!$E$9:$E$93-AG$58))*(AG$58-Fperm_SI_Woolf2021!$E$9:$E$93)/10))),Fperm_SI_Woolf2021!$D$9:$D$93))</f>
        <v>0.69197056544955649</v>
      </c>
      <c r="AH68" s="51" cm="1">
        <f t="array" ref="AH68">MIN(1,SLOPE(Fperm_SI_Woolf2021!$F$9:$F$93*EXP(-Fperm_SI_Woolf2021!$I$9:$I$93*$C68*IF(AH$58=Fperm_SI_Woolf2021!$E$9:$E$93,1,EXP(LN((1.1*(Fperm_SI_Woolf2021!$E$9:$E$93-AH$58)-63.1579*EXP(-0.19*Fperm_SI_Woolf2021!$E$9:$E$93)+63.1579*EXP(-0.19*AH$58))/(Fperm_SI_Woolf2021!$E$9:$E$93-AH$58))*(AH$58-Fperm_SI_Woolf2021!$E$9:$E$93)/10))) + Fperm_SI_Woolf2021!$G$9:$G$93*EXP(-Fperm_SI_Woolf2021!$J$9:$J$93*$C68*IF(AH$58=Fperm_SI_Woolf2021!$E$9:$E$93,1,EXP(LN((1.1*(Fperm_SI_Woolf2021!$E$9:$E$93-AH$58)-63.1579*EXP(-0.19*Fperm_SI_Woolf2021!$E$9:$E$93)+63.1579*EXP(-0.19*AH$58))/(Fperm_SI_Woolf2021!$E$9:$E$93-AH$58))*(AH$58-Fperm_SI_Woolf2021!$E$9:$E$93)/10))) + Fperm_SI_Woolf2021!$H$9:$H$93*EXP(-Fperm_SI_Woolf2021!$K$9:$K$93*$C68*IF(AH$58=Fperm_SI_Woolf2021!$E$9:$E$93,1,EXP(LN((1.1*(Fperm_SI_Woolf2021!$E$9:$E$93-AH$58)-63.1579*EXP(-0.19*Fperm_SI_Woolf2021!$E$9:$E$93)+63.1579*EXP(-0.19*AH$58))/(Fperm_SI_Woolf2021!$E$9:$E$93-AH$58))*(AH$58-Fperm_SI_Woolf2021!$E$9:$E$93)/10))),Fperm_SI_Woolf2021!$D$9:$D$93)*AH$57+INTERCEPT(Fperm_SI_Woolf2021!$F$9:$F$93*EXP(-Fperm_SI_Woolf2021!$I$9:$I$93*$C68*IF(AH$58=Fperm_SI_Woolf2021!$E$9:$E$93,1,EXP(LN((1.1*(Fperm_SI_Woolf2021!$E$9:$E$93-AH$58)-63.1579*EXP(-0.19*Fperm_SI_Woolf2021!$E$9:$E$93)+63.1579*EXP(-0.19*AH$58))/(Fperm_SI_Woolf2021!$E$9:$E$93-AH$58))*(AH$58-Fperm_SI_Woolf2021!$E$9:$E$93)/10))) + Fperm_SI_Woolf2021!$G$9:$G$93*EXP(-Fperm_SI_Woolf2021!$J$9:$J$93*$C68*IF(AH$58=Fperm_SI_Woolf2021!$E$9:$E$93,1,EXP(LN((1.1*(Fperm_SI_Woolf2021!$E$9:$E$93-AH$58)-63.1579*EXP(-0.19*Fperm_SI_Woolf2021!$E$9:$E$93)+63.1579*EXP(-0.19*AH$58))/(Fperm_SI_Woolf2021!$E$9:$E$93-AH$58))*(AH$58-Fperm_SI_Woolf2021!$E$9:$E$93)/10))) + Fperm_SI_Woolf2021!$H$9:$H$93*EXP(-Fperm_SI_Woolf2021!$K$9:$K$93*$C68*IF(AH$58=Fperm_SI_Woolf2021!$E$9:$E$93,1,EXP(LN((1.1*(Fperm_SI_Woolf2021!$E$9:$E$93-AH$58)-63.1579*EXP(-0.19*Fperm_SI_Woolf2021!$E$9:$E$93)+63.1579*EXP(-0.19*AH$58))/(Fperm_SI_Woolf2021!$E$9:$E$93-AH$58))*(AH$58-Fperm_SI_Woolf2021!$E$9:$E$93)/10))),Fperm_SI_Woolf2021!$D$9:$D$93))</f>
        <v>1</v>
      </c>
      <c r="AI68" s="51" cm="1">
        <f t="array" ref="AI68">MIN(1,SLOPE(Fperm_SI_Woolf2021!$F$9:$F$93*EXP(-Fperm_SI_Woolf2021!$I$9:$I$93*$C68*IF(AI$58=Fperm_SI_Woolf2021!$E$9:$E$93,1,EXP(LN((1.1*(Fperm_SI_Woolf2021!$E$9:$E$93-AI$58)-63.1579*EXP(-0.19*Fperm_SI_Woolf2021!$E$9:$E$93)+63.1579*EXP(-0.19*AI$58))/(Fperm_SI_Woolf2021!$E$9:$E$93-AI$58))*(AI$58-Fperm_SI_Woolf2021!$E$9:$E$93)/10))) + Fperm_SI_Woolf2021!$G$9:$G$93*EXP(-Fperm_SI_Woolf2021!$J$9:$J$93*$C68*IF(AI$58=Fperm_SI_Woolf2021!$E$9:$E$93,1,EXP(LN((1.1*(Fperm_SI_Woolf2021!$E$9:$E$93-AI$58)-63.1579*EXP(-0.19*Fperm_SI_Woolf2021!$E$9:$E$93)+63.1579*EXP(-0.19*AI$58))/(Fperm_SI_Woolf2021!$E$9:$E$93-AI$58))*(AI$58-Fperm_SI_Woolf2021!$E$9:$E$93)/10))) + Fperm_SI_Woolf2021!$H$9:$H$93*EXP(-Fperm_SI_Woolf2021!$K$9:$K$93*$C68*IF(AI$58=Fperm_SI_Woolf2021!$E$9:$E$93,1,EXP(LN((1.1*(Fperm_SI_Woolf2021!$E$9:$E$93-AI$58)-63.1579*EXP(-0.19*Fperm_SI_Woolf2021!$E$9:$E$93)+63.1579*EXP(-0.19*AI$58))/(Fperm_SI_Woolf2021!$E$9:$E$93-AI$58))*(AI$58-Fperm_SI_Woolf2021!$E$9:$E$93)/10))),Fperm_SI_Woolf2021!$D$9:$D$93)*AI$57+INTERCEPT(Fperm_SI_Woolf2021!$F$9:$F$93*EXP(-Fperm_SI_Woolf2021!$I$9:$I$93*$C68*IF(AI$58=Fperm_SI_Woolf2021!$E$9:$E$93,1,EXP(LN((1.1*(Fperm_SI_Woolf2021!$E$9:$E$93-AI$58)-63.1579*EXP(-0.19*Fperm_SI_Woolf2021!$E$9:$E$93)+63.1579*EXP(-0.19*AI$58))/(Fperm_SI_Woolf2021!$E$9:$E$93-AI$58))*(AI$58-Fperm_SI_Woolf2021!$E$9:$E$93)/10))) + Fperm_SI_Woolf2021!$G$9:$G$93*EXP(-Fperm_SI_Woolf2021!$J$9:$J$93*$C68*IF(AI$58=Fperm_SI_Woolf2021!$E$9:$E$93,1,EXP(LN((1.1*(Fperm_SI_Woolf2021!$E$9:$E$93-AI$58)-63.1579*EXP(-0.19*Fperm_SI_Woolf2021!$E$9:$E$93)+63.1579*EXP(-0.19*AI$58))/(Fperm_SI_Woolf2021!$E$9:$E$93-AI$58))*(AI$58-Fperm_SI_Woolf2021!$E$9:$E$93)/10))) + Fperm_SI_Woolf2021!$H$9:$H$93*EXP(-Fperm_SI_Woolf2021!$K$9:$K$93*$C68*IF(AI$58=Fperm_SI_Woolf2021!$E$9:$E$93,1,EXP(LN((1.1*(Fperm_SI_Woolf2021!$E$9:$E$93-AI$58)-63.1579*EXP(-0.19*Fperm_SI_Woolf2021!$E$9:$E$93)+63.1579*EXP(-0.19*AI$58))/(Fperm_SI_Woolf2021!$E$9:$E$93-AI$58))*(AI$58-Fperm_SI_Woolf2021!$E$9:$E$93)/10))),Fperm_SI_Woolf2021!$D$9:$D$93))</f>
        <v>1</v>
      </c>
      <c r="AJ68" s="51" cm="1">
        <f t="array" ref="AJ68">MIN(1,SLOPE(Fperm_SI_Woolf2021!$F$9:$F$93*EXP(-Fperm_SI_Woolf2021!$I$9:$I$93*$C68*IF(AJ$58=Fperm_SI_Woolf2021!$E$9:$E$93,1,EXP(LN((1.1*(Fperm_SI_Woolf2021!$E$9:$E$93-AJ$58)-63.1579*EXP(-0.19*Fperm_SI_Woolf2021!$E$9:$E$93)+63.1579*EXP(-0.19*AJ$58))/(Fperm_SI_Woolf2021!$E$9:$E$93-AJ$58))*(AJ$58-Fperm_SI_Woolf2021!$E$9:$E$93)/10))) + Fperm_SI_Woolf2021!$G$9:$G$93*EXP(-Fperm_SI_Woolf2021!$J$9:$J$93*$C68*IF(AJ$58=Fperm_SI_Woolf2021!$E$9:$E$93,1,EXP(LN((1.1*(Fperm_SI_Woolf2021!$E$9:$E$93-AJ$58)-63.1579*EXP(-0.19*Fperm_SI_Woolf2021!$E$9:$E$93)+63.1579*EXP(-0.19*AJ$58))/(Fperm_SI_Woolf2021!$E$9:$E$93-AJ$58))*(AJ$58-Fperm_SI_Woolf2021!$E$9:$E$93)/10))) + Fperm_SI_Woolf2021!$H$9:$H$93*EXP(-Fperm_SI_Woolf2021!$K$9:$K$93*$C68*IF(AJ$58=Fperm_SI_Woolf2021!$E$9:$E$93,1,EXP(LN((1.1*(Fperm_SI_Woolf2021!$E$9:$E$93-AJ$58)-63.1579*EXP(-0.19*Fperm_SI_Woolf2021!$E$9:$E$93)+63.1579*EXP(-0.19*AJ$58))/(Fperm_SI_Woolf2021!$E$9:$E$93-AJ$58))*(AJ$58-Fperm_SI_Woolf2021!$E$9:$E$93)/10))),Fperm_SI_Woolf2021!$D$9:$D$93)*AJ$57+INTERCEPT(Fperm_SI_Woolf2021!$F$9:$F$93*EXP(-Fperm_SI_Woolf2021!$I$9:$I$93*$C68*IF(AJ$58=Fperm_SI_Woolf2021!$E$9:$E$93,1,EXP(LN((1.1*(Fperm_SI_Woolf2021!$E$9:$E$93-AJ$58)-63.1579*EXP(-0.19*Fperm_SI_Woolf2021!$E$9:$E$93)+63.1579*EXP(-0.19*AJ$58))/(Fperm_SI_Woolf2021!$E$9:$E$93-AJ$58))*(AJ$58-Fperm_SI_Woolf2021!$E$9:$E$93)/10))) + Fperm_SI_Woolf2021!$G$9:$G$93*EXP(-Fperm_SI_Woolf2021!$J$9:$J$93*$C68*IF(AJ$58=Fperm_SI_Woolf2021!$E$9:$E$93,1,EXP(LN((1.1*(Fperm_SI_Woolf2021!$E$9:$E$93-AJ$58)-63.1579*EXP(-0.19*Fperm_SI_Woolf2021!$E$9:$E$93)+63.1579*EXP(-0.19*AJ$58))/(Fperm_SI_Woolf2021!$E$9:$E$93-AJ$58))*(AJ$58-Fperm_SI_Woolf2021!$E$9:$E$93)/10))) + Fperm_SI_Woolf2021!$H$9:$H$93*EXP(-Fperm_SI_Woolf2021!$K$9:$K$93*$C68*IF(AJ$58=Fperm_SI_Woolf2021!$E$9:$E$93,1,EXP(LN((1.1*(Fperm_SI_Woolf2021!$E$9:$E$93-AJ$58)-63.1579*EXP(-0.19*Fperm_SI_Woolf2021!$E$9:$E$93)+63.1579*EXP(-0.19*AJ$58))/(Fperm_SI_Woolf2021!$E$9:$E$93-AJ$58))*(AJ$58-Fperm_SI_Woolf2021!$E$9:$E$93)/10))),Fperm_SI_Woolf2021!$D$9:$D$93))</f>
        <v>0.98100121770961257</v>
      </c>
      <c r="AK68" s="51" cm="1">
        <f t="array" ref="AK68">MIN(1,SLOPE(Fperm_SI_Woolf2021!$F$9:$F$93*EXP(-Fperm_SI_Woolf2021!$I$9:$I$93*$C68*IF(AK$58=Fperm_SI_Woolf2021!$E$9:$E$93,1,EXP(LN((1.1*(Fperm_SI_Woolf2021!$E$9:$E$93-AK$58)-63.1579*EXP(-0.19*Fperm_SI_Woolf2021!$E$9:$E$93)+63.1579*EXP(-0.19*AK$58))/(Fperm_SI_Woolf2021!$E$9:$E$93-AK$58))*(AK$58-Fperm_SI_Woolf2021!$E$9:$E$93)/10))) + Fperm_SI_Woolf2021!$G$9:$G$93*EXP(-Fperm_SI_Woolf2021!$J$9:$J$93*$C68*IF(AK$58=Fperm_SI_Woolf2021!$E$9:$E$93,1,EXP(LN((1.1*(Fperm_SI_Woolf2021!$E$9:$E$93-AK$58)-63.1579*EXP(-0.19*Fperm_SI_Woolf2021!$E$9:$E$93)+63.1579*EXP(-0.19*AK$58))/(Fperm_SI_Woolf2021!$E$9:$E$93-AK$58))*(AK$58-Fperm_SI_Woolf2021!$E$9:$E$93)/10))) + Fperm_SI_Woolf2021!$H$9:$H$93*EXP(-Fperm_SI_Woolf2021!$K$9:$K$93*$C68*IF(AK$58=Fperm_SI_Woolf2021!$E$9:$E$93,1,EXP(LN((1.1*(Fperm_SI_Woolf2021!$E$9:$E$93-AK$58)-63.1579*EXP(-0.19*Fperm_SI_Woolf2021!$E$9:$E$93)+63.1579*EXP(-0.19*AK$58))/(Fperm_SI_Woolf2021!$E$9:$E$93-AK$58))*(AK$58-Fperm_SI_Woolf2021!$E$9:$E$93)/10))),Fperm_SI_Woolf2021!$D$9:$D$93)*AK$57+INTERCEPT(Fperm_SI_Woolf2021!$F$9:$F$93*EXP(-Fperm_SI_Woolf2021!$I$9:$I$93*$C68*IF(AK$58=Fperm_SI_Woolf2021!$E$9:$E$93,1,EXP(LN((1.1*(Fperm_SI_Woolf2021!$E$9:$E$93-AK$58)-63.1579*EXP(-0.19*Fperm_SI_Woolf2021!$E$9:$E$93)+63.1579*EXP(-0.19*AK$58))/(Fperm_SI_Woolf2021!$E$9:$E$93-AK$58))*(AK$58-Fperm_SI_Woolf2021!$E$9:$E$93)/10))) + Fperm_SI_Woolf2021!$G$9:$G$93*EXP(-Fperm_SI_Woolf2021!$J$9:$J$93*$C68*IF(AK$58=Fperm_SI_Woolf2021!$E$9:$E$93,1,EXP(LN((1.1*(Fperm_SI_Woolf2021!$E$9:$E$93-AK$58)-63.1579*EXP(-0.19*Fperm_SI_Woolf2021!$E$9:$E$93)+63.1579*EXP(-0.19*AK$58))/(Fperm_SI_Woolf2021!$E$9:$E$93-AK$58))*(AK$58-Fperm_SI_Woolf2021!$E$9:$E$93)/10))) + Fperm_SI_Woolf2021!$H$9:$H$93*EXP(-Fperm_SI_Woolf2021!$K$9:$K$93*$C68*IF(AK$58=Fperm_SI_Woolf2021!$E$9:$E$93,1,EXP(LN((1.1*(Fperm_SI_Woolf2021!$E$9:$E$93-AK$58)-63.1579*EXP(-0.19*Fperm_SI_Woolf2021!$E$9:$E$93)+63.1579*EXP(-0.19*AK$58))/(Fperm_SI_Woolf2021!$E$9:$E$93-AK$58))*(AK$58-Fperm_SI_Woolf2021!$E$9:$E$93)/10))),Fperm_SI_Woolf2021!$D$9:$D$93))</f>
        <v>0.95027954496860167</v>
      </c>
      <c r="AL68" s="51" cm="1">
        <f t="array" ref="AL68">MIN(1,SLOPE(Fperm_SI_Woolf2021!$F$9:$F$93*EXP(-Fperm_SI_Woolf2021!$I$9:$I$93*$C68*IF(AL$58=Fperm_SI_Woolf2021!$E$9:$E$93,1,EXP(LN((1.1*(Fperm_SI_Woolf2021!$E$9:$E$93-AL$58)-63.1579*EXP(-0.19*Fperm_SI_Woolf2021!$E$9:$E$93)+63.1579*EXP(-0.19*AL$58))/(Fperm_SI_Woolf2021!$E$9:$E$93-AL$58))*(AL$58-Fperm_SI_Woolf2021!$E$9:$E$93)/10))) + Fperm_SI_Woolf2021!$G$9:$G$93*EXP(-Fperm_SI_Woolf2021!$J$9:$J$93*$C68*IF(AL$58=Fperm_SI_Woolf2021!$E$9:$E$93,1,EXP(LN((1.1*(Fperm_SI_Woolf2021!$E$9:$E$93-AL$58)-63.1579*EXP(-0.19*Fperm_SI_Woolf2021!$E$9:$E$93)+63.1579*EXP(-0.19*AL$58))/(Fperm_SI_Woolf2021!$E$9:$E$93-AL$58))*(AL$58-Fperm_SI_Woolf2021!$E$9:$E$93)/10))) + Fperm_SI_Woolf2021!$H$9:$H$93*EXP(-Fperm_SI_Woolf2021!$K$9:$K$93*$C68*IF(AL$58=Fperm_SI_Woolf2021!$E$9:$E$93,1,EXP(LN((1.1*(Fperm_SI_Woolf2021!$E$9:$E$93-AL$58)-63.1579*EXP(-0.19*Fperm_SI_Woolf2021!$E$9:$E$93)+63.1579*EXP(-0.19*AL$58))/(Fperm_SI_Woolf2021!$E$9:$E$93-AL$58))*(AL$58-Fperm_SI_Woolf2021!$E$9:$E$93)/10))),Fperm_SI_Woolf2021!$D$9:$D$93)*AL$57+INTERCEPT(Fperm_SI_Woolf2021!$F$9:$F$93*EXP(-Fperm_SI_Woolf2021!$I$9:$I$93*$C68*IF(AL$58=Fperm_SI_Woolf2021!$E$9:$E$93,1,EXP(LN((1.1*(Fperm_SI_Woolf2021!$E$9:$E$93-AL$58)-63.1579*EXP(-0.19*Fperm_SI_Woolf2021!$E$9:$E$93)+63.1579*EXP(-0.19*AL$58))/(Fperm_SI_Woolf2021!$E$9:$E$93-AL$58))*(AL$58-Fperm_SI_Woolf2021!$E$9:$E$93)/10))) + Fperm_SI_Woolf2021!$G$9:$G$93*EXP(-Fperm_SI_Woolf2021!$J$9:$J$93*$C68*IF(AL$58=Fperm_SI_Woolf2021!$E$9:$E$93,1,EXP(LN((1.1*(Fperm_SI_Woolf2021!$E$9:$E$93-AL$58)-63.1579*EXP(-0.19*Fperm_SI_Woolf2021!$E$9:$E$93)+63.1579*EXP(-0.19*AL$58))/(Fperm_SI_Woolf2021!$E$9:$E$93-AL$58))*(AL$58-Fperm_SI_Woolf2021!$E$9:$E$93)/10))) + Fperm_SI_Woolf2021!$H$9:$H$93*EXP(-Fperm_SI_Woolf2021!$K$9:$K$93*$C68*IF(AL$58=Fperm_SI_Woolf2021!$E$9:$E$93,1,EXP(LN((1.1*(Fperm_SI_Woolf2021!$E$9:$E$93-AL$58)-63.1579*EXP(-0.19*Fperm_SI_Woolf2021!$E$9:$E$93)+63.1579*EXP(-0.19*AL$58))/(Fperm_SI_Woolf2021!$E$9:$E$93-AL$58))*(AL$58-Fperm_SI_Woolf2021!$E$9:$E$93)/10))),Fperm_SI_Woolf2021!$D$9:$D$93))</f>
        <v>0.91955787222759067</v>
      </c>
      <c r="AM68" s="51" cm="1">
        <f t="array" ref="AM68">MIN(1,SLOPE(Fperm_SI_Woolf2021!$F$9:$F$93*EXP(-Fperm_SI_Woolf2021!$I$9:$I$93*$C68*IF(AM$58=Fperm_SI_Woolf2021!$E$9:$E$93,1,EXP(LN((1.1*(Fperm_SI_Woolf2021!$E$9:$E$93-AM$58)-63.1579*EXP(-0.19*Fperm_SI_Woolf2021!$E$9:$E$93)+63.1579*EXP(-0.19*AM$58))/(Fperm_SI_Woolf2021!$E$9:$E$93-AM$58))*(AM$58-Fperm_SI_Woolf2021!$E$9:$E$93)/10))) + Fperm_SI_Woolf2021!$G$9:$G$93*EXP(-Fperm_SI_Woolf2021!$J$9:$J$93*$C68*IF(AM$58=Fperm_SI_Woolf2021!$E$9:$E$93,1,EXP(LN((1.1*(Fperm_SI_Woolf2021!$E$9:$E$93-AM$58)-63.1579*EXP(-0.19*Fperm_SI_Woolf2021!$E$9:$E$93)+63.1579*EXP(-0.19*AM$58))/(Fperm_SI_Woolf2021!$E$9:$E$93-AM$58))*(AM$58-Fperm_SI_Woolf2021!$E$9:$E$93)/10))) + Fperm_SI_Woolf2021!$H$9:$H$93*EXP(-Fperm_SI_Woolf2021!$K$9:$K$93*$C68*IF(AM$58=Fperm_SI_Woolf2021!$E$9:$E$93,1,EXP(LN((1.1*(Fperm_SI_Woolf2021!$E$9:$E$93-AM$58)-63.1579*EXP(-0.19*Fperm_SI_Woolf2021!$E$9:$E$93)+63.1579*EXP(-0.19*AM$58))/(Fperm_SI_Woolf2021!$E$9:$E$93-AM$58))*(AM$58-Fperm_SI_Woolf2021!$E$9:$E$93)/10))),Fperm_SI_Woolf2021!$D$9:$D$93)*AM$57+INTERCEPT(Fperm_SI_Woolf2021!$F$9:$F$93*EXP(-Fperm_SI_Woolf2021!$I$9:$I$93*$C68*IF(AM$58=Fperm_SI_Woolf2021!$E$9:$E$93,1,EXP(LN((1.1*(Fperm_SI_Woolf2021!$E$9:$E$93-AM$58)-63.1579*EXP(-0.19*Fperm_SI_Woolf2021!$E$9:$E$93)+63.1579*EXP(-0.19*AM$58))/(Fperm_SI_Woolf2021!$E$9:$E$93-AM$58))*(AM$58-Fperm_SI_Woolf2021!$E$9:$E$93)/10))) + Fperm_SI_Woolf2021!$G$9:$G$93*EXP(-Fperm_SI_Woolf2021!$J$9:$J$93*$C68*IF(AM$58=Fperm_SI_Woolf2021!$E$9:$E$93,1,EXP(LN((1.1*(Fperm_SI_Woolf2021!$E$9:$E$93-AM$58)-63.1579*EXP(-0.19*Fperm_SI_Woolf2021!$E$9:$E$93)+63.1579*EXP(-0.19*AM$58))/(Fperm_SI_Woolf2021!$E$9:$E$93-AM$58))*(AM$58-Fperm_SI_Woolf2021!$E$9:$E$93)/10))) + Fperm_SI_Woolf2021!$H$9:$H$93*EXP(-Fperm_SI_Woolf2021!$K$9:$K$93*$C68*IF(AM$58=Fperm_SI_Woolf2021!$E$9:$E$93,1,EXP(LN((1.1*(Fperm_SI_Woolf2021!$E$9:$E$93-AM$58)-63.1579*EXP(-0.19*Fperm_SI_Woolf2021!$E$9:$E$93)+63.1579*EXP(-0.19*AM$58))/(Fperm_SI_Woolf2021!$E$9:$E$93-AM$58))*(AM$58-Fperm_SI_Woolf2021!$E$9:$E$93)/10))),Fperm_SI_Woolf2021!$D$9:$D$93))</f>
        <v>0.88883619948657966</v>
      </c>
      <c r="AN68" s="51" cm="1">
        <f t="array" ref="AN68">MIN(1,SLOPE(Fperm_SI_Woolf2021!$F$9:$F$93*EXP(-Fperm_SI_Woolf2021!$I$9:$I$93*$C68*IF(AN$58=Fperm_SI_Woolf2021!$E$9:$E$93,1,EXP(LN((1.1*(Fperm_SI_Woolf2021!$E$9:$E$93-AN$58)-63.1579*EXP(-0.19*Fperm_SI_Woolf2021!$E$9:$E$93)+63.1579*EXP(-0.19*AN$58))/(Fperm_SI_Woolf2021!$E$9:$E$93-AN$58))*(AN$58-Fperm_SI_Woolf2021!$E$9:$E$93)/10))) + Fperm_SI_Woolf2021!$G$9:$G$93*EXP(-Fperm_SI_Woolf2021!$J$9:$J$93*$C68*IF(AN$58=Fperm_SI_Woolf2021!$E$9:$E$93,1,EXP(LN((1.1*(Fperm_SI_Woolf2021!$E$9:$E$93-AN$58)-63.1579*EXP(-0.19*Fperm_SI_Woolf2021!$E$9:$E$93)+63.1579*EXP(-0.19*AN$58))/(Fperm_SI_Woolf2021!$E$9:$E$93-AN$58))*(AN$58-Fperm_SI_Woolf2021!$E$9:$E$93)/10))) + Fperm_SI_Woolf2021!$H$9:$H$93*EXP(-Fperm_SI_Woolf2021!$K$9:$K$93*$C68*IF(AN$58=Fperm_SI_Woolf2021!$E$9:$E$93,1,EXP(LN((1.1*(Fperm_SI_Woolf2021!$E$9:$E$93-AN$58)-63.1579*EXP(-0.19*Fperm_SI_Woolf2021!$E$9:$E$93)+63.1579*EXP(-0.19*AN$58))/(Fperm_SI_Woolf2021!$E$9:$E$93-AN$58))*(AN$58-Fperm_SI_Woolf2021!$E$9:$E$93)/10))),Fperm_SI_Woolf2021!$D$9:$D$93)*AN$57+INTERCEPT(Fperm_SI_Woolf2021!$F$9:$F$93*EXP(-Fperm_SI_Woolf2021!$I$9:$I$93*$C68*IF(AN$58=Fperm_SI_Woolf2021!$E$9:$E$93,1,EXP(LN((1.1*(Fperm_SI_Woolf2021!$E$9:$E$93-AN$58)-63.1579*EXP(-0.19*Fperm_SI_Woolf2021!$E$9:$E$93)+63.1579*EXP(-0.19*AN$58))/(Fperm_SI_Woolf2021!$E$9:$E$93-AN$58))*(AN$58-Fperm_SI_Woolf2021!$E$9:$E$93)/10))) + Fperm_SI_Woolf2021!$G$9:$G$93*EXP(-Fperm_SI_Woolf2021!$J$9:$J$93*$C68*IF(AN$58=Fperm_SI_Woolf2021!$E$9:$E$93,1,EXP(LN((1.1*(Fperm_SI_Woolf2021!$E$9:$E$93-AN$58)-63.1579*EXP(-0.19*Fperm_SI_Woolf2021!$E$9:$E$93)+63.1579*EXP(-0.19*AN$58))/(Fperm_SI_Woolf2021!$E$9:$E$93-AN$58))*(AN$58-Fperm_SI_Woolf2021!$E$9:$E$93)/10))) + Fperm_SI_Woolf2021!$H$9:$H$93*EXP(-Fperm_SI_Woolf2021!$K$9:$K$93*$C68*IF(AN$58=Fperm_SI_Woolf2021!$E$9:$E$93,1,EXP(LN((1.1*(Fperm_SI_Woolf2021!$E$9:$E$93-AN$58)-63.1579*EXP(-0.19*Fperm_SI_Woolf2021!$E$9:$E$93)+63.1579*EXP(-0.19*AN$58))/(Fperm_SI_Woolf2021!$E$9:$E$93-AN$58))*(AN$58-Fperm_SI_Woolf2021!$E$9:$E$93)/10))),Fperm_SI_Woolf2021!$D$9:$D$93))</f>
        <v>0.85811452674556876</v>
      </c>
      <c r="AO68" s="51" cm="1">
        <f t="array" ref="AO68">MIN(1,SLOPE(Fperm_SI_Woolf2021!$F$9:$F$93*EXP(-Fperm_SI_Woolf2021!$I$9:$I$93*$C68*IF(AO$58=Fperm_SI_Woolf2021!$E$9:$E$93,1,EXP(LN((1.1*(Fperm_SI_Woolf2021!$E$9:$E$93-AO$58)-63.1579*EXP(-0.19*Fperm_SI_Woolf2021!$E$9:$E$93)+63.1579*EXP(-0.19*AO$58))/(Fperm_SI_Woolf2021!$E$9:$E$93-AO$58))*(AO$58-Fperm_SI_Woolf2021!$E$9:$E$93)/10))) + Fperm_SI_Woolf2021!$G$9:$G$93*EXP(-Fperm_SI_Woolf2021!$J$9:$J$93*$C68*IF(AO$58=Fperm_SI_Woolf2021!$E$9:$E$93,1,EXP(LN((1.1*(Fperm_SI_Woolf2021!$E$9:$E$93-AO$58)-63.1579*EXP(-0.19*Fperm_SI_Woolf2021!$E$9:$E$93)+63.1579*EXP(-0.19*AO$58))/(Fperm_SI_Woolf2021!$E$9:$E$93-AO$58))*(AO$58-Fperm_SI_Woolf2021!$E$9:$E$93)/10))) + Fperm_SI_Woolf2021!$H$9:$H$93*EXP(-Fperm_SI_Woolf2021!$K$9:$K$93*$C68*IF(AO$58=Fperm_SI_Woolf2021!$E$9:$E$93,1,EXP(LN((1.1*(Fperm_SI_Woolf2021!$E$9:$E$93-AO$58)-63.1579*EXP(-0.19*Fperm_SI_Woolf2021!$E$9:$E$93)+63.1579*EXP(-0.19*AO$58))/(Fperm_SI_Woolf2021!$E$9:$E$93-AO$58))*(AO$58-Fperm_SI_Woolf2021!$E$9:$E$93)/10))),Fperm_SI_Woolf2021!$D$9:$D$93)*AO$57+INTERCEPT(Fperm_SI_Woolf2021!$F$9:$F$93*EXP(-Fperm_SI_Woolf2021!$I$9:$I$93*$C68*IF(AO$58=Fperm_SI_Woolf2021!$E$9:$E$93,1,EXP(LN((1.1*(Fperm_SI_Woolf2021!$E$9:$E$93-AO$58)-63.1579*EXP(-0.19*Fperm_SI_Woolf2021!$E$9:$E$93)+63.1579*EXP(-0.19*AO$58))/(Fperm_SI_Woolf2021!$E$9:$E$93-AO$58))*(AO$58-Fperm_SI_Woolf2021!$E$9:$E$93)/10))) + Fperm_SI_Woolf2021!$G$9:$G$93*EXP(-Fperm_SI_Woolf2021!$J$9:$J$93*$C68*IF(AO$58=Fperm_SI_Woolf2021!$E$9:$E$93,1,EXP(LN((1.1*(Fperm_SI_Woolf2021!$E$9:$E$93-AO$58)-63.1579*EXP(-0.19*Fperm_SI_Woolf2021!$E$9:$E$93)+63.1579*EXP(-0.19*AO$58))/(Fperm_SI_Woolf2021!$E$9:$E$93-AO$58))*(AO$58-Fperm_SI_Woolf2021!$E$9:$E$93)/10))) + Fperm_SI_Woolf2021!$H$9:$H$93*EXP(-Fperm_SI_Woolf2021!$K$9:$K$93*$C68*IF(AO$58=Fperm_SI_Woolf2021!$E$9:$E$93,1,EXP(LN((1.1*(Fperm_SI_Woolf2021!$E$9:$E$93-AO$58)-63.1579*EXP(-0.19*Fperm_SI_Woolf2021!$E$9:$E$93)+63.1579*EXP(-0.19*AO$58))/(Fperm_SI_Woolf2021!$E$9:$E$93-AO$58))*(AO$58-Fperm_SI_Woolf2021!$E$9:$E$93)/10))),Fperm_SI_Woolf2021!$D$9:$D$93))</f>
        <v>0.82739285400455787</v>
      </c>
      <c r="AP68" s="51" cm="1">
        <f t="array" ref="AP68">MIN(1,SLOPE(Fperm_SI_Woolf2021!$F$9:$F$93*EXP(-Fperm_SI_Woolf2021!$I$9:$I$93*$C68*IF(AP$58=Fperm_SI_Woolf2021!$E$9:$E$93,1,EXP(LN((1.1*(Fperm_SI_Woolf2021!$E$9:$E$93-AP$58)-63.1579*EXP(-0.19*Fperm_SI_Woolf2021!$E$9:$E$93)+63.1579*EXP(-0.19*AP$58))/(Fperm_SI_Woolf2021!$E$9:$E$93-AP$58))*(AP$58-Fperm_SI_Woolf2021!$E$9:$E$93)/10))) + Fperm_SI_Woolf2021!$G$9:$G$93*EXP(-Fperm_SI_Woolf2021!$J$9:$J$93*$C68*IF(AP$58=Fperm_SI_Woolf2021!$E$9:$E$93,1,EXP(LN((1.1*(Fperm_SI_Woolf2021!$E$9:$E$93-AP$58)-63.1579*EXP(-0.19*Fperm_SI_Woolf2021!$E$9:$E$93)+63.1579*EXP(-0.19*AP$58))/(Fperm_SI_Woolf2021!$E$9:$E$93-AP$58))*(AP$58-Fperm_SI_Woolf2021!$E$9:$E$93)/10))) + Fperm_SI_Woolf2021!$H$9:$H$93*EXP(-Fperm_SI_Woolf2021!$K$9:$K$93*$C68*IF(AP$58=Fperm_SI_Woolf2021!$E$9:$E$93,1,EXP(LN((1.1*(Fperm_SI_Woolf2021!$E$9:$E$93-AP$58)-63.1579*EXP(-0.19*Fperm_SI_Woolf2021!$E$9:$E$93)+63.1579*EXP(-0.19*AP$58))/(Fperm_SI_Woolf2021!$E$9:$E$93-AP$58))*(AP$58-Fperm_SI_Woolf2021!$E$9:$E$93)/10))),Fperm_SI_Woolf2021!$D$9:$D$93)*AP$57+INTERCEPT(Fperm_SI_Woolf2021!$F$9:$F$93*EXP(-Fperm_SI_Woolf2021!$I$9:$I$93*$C68*IF(AP$58=Fperm_SI_Woolf2021!$E$9:$E$93,1,EXP(LN((1.1*(Fperm_SI_Woolf2021!$E$9:$E$93-AP$58)-63.1579*EXP(-0.19*Fperm_SI_Woolf2021!$E$9:$E$93)+63.1579*EXP(-0.19*AP$58))/(Fperm_SI_Woolf2021!$E$9:$E$93-AP$58))*(AP$58-Fperm_SI_Woolf2021!$E$9:$E$93)/10))) + Fperm_SI_Woolf2021!$G$9:$G$93*EXP(-Fperm_SI_Woolf2021!$J$9:$J$93*$C68*IF(AP$58=Fperm_SI_Woolf2021!$E$9:$E$93,1,EXP(LN((1.1*(Fperm_SI_Woolf2021!$E$9:$E$93-AP$58)-63.1579*EXP(-0.19*Fperm_SI_Woolf2021!$E$9:$E$93)+63.1579*EXP(-0.19*AP$58))/(Fperm_SI_Woolf2021!$E$9:$E$93-AP$58))*(AP$58-Fperm_SI_Woolf2021!$E$9:$E$93)/10))) + Fperm_SI_Woolf2021!$H$9:$H$93*EXP(-Fperm_SI_Woolf2021!$K$9:$K$93*$C68*IF(AP$58=Fperm_SI_Woolf2021!$E$9:$E$93,1,EXP(LN((1.1*(Fperm_SI_Woolf2021!$E$9:$E$93-AP$58)-63.1579*EXP(-0.19*Fperm_SI_Woolf2021!$E$9:$E$93)+63.1579*EXP(-0.19*AP$58))/(Fperm_SI_Woolf2021!$E$9:$E$93-AP$58))*(AP$58-Fperm_SI_Woolf2021!$E$9:$E$93)/10))),Fperm_SI_Woolf2021!$D$9:$D$93))</f>
        <v>0.79667118126354686</v>
      </c>
      <c r="AQ68" s="51" cm="1">
        <f t="array" ref="AQ68">MIN(1,SLOPE(Fperm_SI_Woolf2021!$F$9:$F$93*EXP(-Fperm_SI_Woolf2021!$I$9:$I$93*$C68*IF(AQ$58=Fperm_SI_Woolf2021!$E$9:$E$93,1,EXP(LN((1.1*(Fperm_SI_Woolf2021!$E$9:$E$93-AQ$58)-63.1579*EXP(-0.19*Fperm_SI_Woolf2021!$E$9:$E$93)+63.1579*EXP(-0.19*AQ$58))/(Fperm_SI_Woolf2021!$E$9:$E$93-AQ$58))*(AQ$58-Fperm_SI_Woolf2021!$E$9:$E$93)/10))) + Fperm_SI_Woolf2021!$G$9:$G$93*EXP(-Fperm_SI_Woolf2021!$J$9:$J$93*$C68*IF(AQ$58=Fperm_SI_Woolf2021!$E$9:$E$93,1,EXP(LN((1.1*(Fperm_SI_Woolf2021!$E$9:$E$93-AQ$58)-63.1579*EXP(-0.19*Fperm_SI_Woolf2021!$E$9:$E$93)+63.1579*EXP(-0.19*AQ$58))/(Fperm_SI_Woolf2021!$E$9:$E$93-AQ$58))*(AQ$58-Fperm_SI_Woolf2021!$E$9:$E$93)/10))) + Fperm_SI_Woolf2021!$H$9:$H$93*EXP(-Fperm_SI_Woolf2021!$K$9:$K$93*$C68*IF(AQ$58=Fperm_SI_Woolf2021!$E$9:$E$93,1,EXP(LN((1.1*(Fperm_SI_Woolf2021!$E$9:$E$93-AQ$58)-63.1579*EXP(-0.19*Fperm_SI_Woolf2021!$E$9:$E$93)+63.1579*EXP(-0.19*AQ$58))/(Fperm_SI_Woolf2021!$E$9:$E$93-AQ$58))*(AQ$58-Fperm_SI_Woolf2021!$E$9:$E$93)/10))),Fperm_SI_Woolf2021!$D$9:$D$93)*AQ$57+INTERCEPT(Fperm_SI_Woolf2021!$F$9:$F$93*EXP(-Fperm_SI_Woolf2021!$I$9:$I$93*$C68*IF(AQ$58=Fperm_SI_Woolf2021!$E$9:$E$93,1,EXP(LN((1.1*(Fperm_SI_Woolf2021!$E$9:$E$93-AQ$58)-63.1579*EXP(-0.19*Fperm_SI_Woolf2021!$E$9:$E$93)+63.1579*EXP(-0.19*AQ$58))/(Fperm_SI_Woolf2021!$E$9:$E$93-AQ$58))*(AQ$58-Fperm_SI_Woolf2021!$E$9:$E$93)/10))) + Fperm_SI_Woolf2021!$G$9:$G$93*EXP(-Fperm_SI_Woolf2021!$J$9:$J$93*$C68*IF(AQ$58=Fperm_SI_Woolf2021!$E$9:$E$93,1,EXP(LN((1.1*(Fperm_SI_Woolf2021!$E$9:$E$93-AQ$58)-63.1579*EXP(-0.19*Fperm_SI_Woolf2021!$E$9:$E$93)+63.1579*EXP(-0.19*AQ$58))/(Fperm_SI_Woolf2021!$E$9:$E$93-AQ$58))*(AQ$58-Fperm_SI_Woolf2021!$E$9:$E$93)/10))) + Fperm_SI_Woolf2021!$H$9:$H$93*EXP(-Fperm_SI_Woolf2021!$K$9:$K$93*$C68*IF(AQ$58=Fperm_SI_Woolf2021!$E$9:$E$93,1,EXP(LN((1.1*(Fperm_SI_Woolf2021!$E$9:$E$93-AQ$58)-63.1579*EXP(-0.19*Fperm_SI_Woolf2021!$E$9:$E$93)+63.1579*EXP(-0.19*AQ$58))/(Fperm_SI_Woolf2021!$E$9:$E$93-AQ$58))*(AQ$58-Fperm_SI_Woolf2021!$E$9:$E$93)/10))),Fperm_SI_Woolf2021!$D$9:$D$93))</f>
        <v>0.76594950852253585</v>
      </c>
      <c r="AR68" s="51" cm="1">
        <f t="array" ref="AR68">MIN(1,SLOPE(Fperm_SI_Woolf2021!$F$9:$F$93*EXP(-Fperm_SI_Woolf2021!$I$9:$I$93*$C68*IF(AR$58=Fperm_SI_Woolf2021!$E$9:$E$93,1,EXP(LN((1.1*(Fperm_SI_Woolf2021!$E$9:$E$93-AR$58)-63.1579*EXP(-0.19*Fperm_SI_Woolf2021!$E$9:$E$93)+63.1579*EXP(-0.19*AR$58))/(Fperm_SI_Woolf2021!$E$9:$E$93-AR$58))*(AR$58-Fperm_SI_Woolf2021!$E$9:$E$93)/10))) + Fperm_SI_Woolf2021!$G$9:$G$93*EXP(-Fperm_SI_Woolf2021!$J$9:$J$93*$C68*IF(AR$58=Fperm_SI_Woolf2021!$E$9:$E$93,1,EXP(LN((1.1*(Fperm_SI_Woolf2021!$E$9:$E$93-AR$58)-63.1579*EXP(-0.19*Fperm_SI_Woolf2021!$E$9:$E$93)+63.1579*EXP(-0.19*AR$58))/(Fperm_SI_Woolf2021!$E$9:$E$93-AR$58))*(AR$58-Fperm_SI_Woolf2021!$E$9:$E$93)/10))) + Fperm_SI_Woolf2021!$H$9:$H$93*EXP(-Fperm_SI_Woolf2021!$K$9:$K$93*$C68*IF(AR$58=Fperm_SI_Woolf2021!$E$9:$E$93,1,EXP(LN((1.1*(Fperm_SI_Woolf2021!$E$9:$E$93-AR$58)-63.1579*EXP(-0.19*Fperm_SI_Woolf2021!$E$9:$E$93)+63.1579*EXP(-0.19*AR$58))/(Fperm_SI_Woolf2021!$E$9:$E$93-AR$58))*(AR$58-Fperm_SI_Woolf2021!$E$9:$E$93)/10))),Fperm_SI_Woolf2021!$D$9:$D$93)*AR$57+INTERCEPT(Fperm_SI_Woolf2021!$F$9:$F$93*EXP(-Fperm_SI_Woolf2021!$I$9:$I$93*$C68*IF(AR$58=Fperm_SI_Woolf2021!$E$9:$E$93,1,EXP(LN((1.1*(Fperm_SI_Woolf2021!$E$9:$E$93-AR$58)-63.1579*EXP(-0.19*Fperm_SI_Woolf2021!$E$9:$E$93)+63.1579*EXP(-0.19*AR$58))/(Fperm_SI_Woolf2021!$E$9:$E$93-AR$58))*(AR$58-Fperm_SI_Woolf2021!$E$9:$E$93)/10))) + Fperm_SI_Woolf2021!$G$9:$G$93*EXP(-Fperm_SI_Woolf2021!$J$9:$J$93*$C68*IF(AR$58=Fperm_SI_Woolf2021!$E$9:$E$93,1,EXP(LN((1.1*(Fperm_SI_Woolf2021!$E$9:$E$93-AR$58)-63.1579*EXP(-0.19*Fperm_SI_Woolf2021!$E$9:$E$93)+63.1579*EXP(-0.19*AR$58))/(Fperm_SI_Woolf2021!$E$9:$E$93-AR$58))*(AR$58-Fperm_SI_Woolf2021!$E$9:$E$93)/10))) + Fperm_SI_Woolf2021!$H$9:$H$93*EXP(-Fperm_SI_Woolf2021!$K$9:$K$93*$C68*IF(AR$58=Fperm_SI_Woolf2021!$E$9:$E$93,1,EXP(LN((1.1*(Fperm_SI_Woolf2021!$E$9:$E$93-AR$58)-63.1579*EXP(-0.19*Fperm_SI_Woolf2021!$E$9:$E$93)+63.1579*EXP(-0.19*AR$58))/(Fperm_SI_Woolf2021!$E$9:$E$93-AR$58))*(AR$58-Fperm_SI_Woolf2021!$E$9:$E$93)/10))),Fperm_SI_Woolf2021!$D$9:$D$93))</f>
        <v>0.73522783578152495</v>
      </c>
      <c r="AS68" s="51" cm="1">
        <f t="array" ref="AS68">MIN(1,SLOPE(Fperm_SI_Woolf2021!$F$9:$F$93*EXP(-Fperm_SI_Woolf2021!$I$9:$I$93*$C68*IF(AS$58=Fperm_SI_Woolf2021!$E$9:$E$93,1,EXP(LN((1.1*(Fperm_SI_Woolf2021!$E$9:$E$93-AS$58)-63.1579*EXP(-0.19*Fperm_SI_Woolf2021!$E$9:$E$93)+63.1579*EXP(-0.19*AS$58))/(Fperm_SI_Woolf2021!$E$9:$E$93-AS$58))*(AS$58-Fperm_SI_Woolf2021!$E$9:$E$93)/10))) + Fperm_SI_Woolf2021!$G$9:$G$93*EXP(-Fperm_SI_Woolf2021!$J$9:$J$93*$C68*IF(AS$58=Fperm_SI_Woolf2021!$E$9:$E$93,1,EXP(LN((1.1*(Fperm_SI_Woolf2021!$E$9:$E$93-AS$58)-63.1579*EXP(-0.19*Fperm_SI_Woolf2021!$E$9:$E$93)+63.1579*EXP(-0.19*AS$58))/(Fperm_SI_Woolf2021!$E$9:$E$93-AS$58))*(AS$58-Fperm_SI_Woolf2021!$E$9:$E$93)/10))) + Fperm_SI_Woolf2021!$H$9:$H$93*EXP(-Fperm_SI_Woolf2021!$K$9:$K$93*$C68*IF(AS$58=Fperm_SI_Woolf2021!$E$9:$E$93,1,EXP(LN((1.1*(Fperm_SI_Woolf2021!$E$9:$E$93-AS$58)-63.1579*EXP(-0.19*Fperm_SI_Woolf2021!$E$9:$E$93)+63.1579*EXP(-0.19*AS$58))/(Fperm_SI_Woolf2021!$E$9:$E$93-AS$58))*(AS$58-Fperm_SI_Woolf2021!$E$9:$E$93)/10))),Fperm_SI_Woolf2021!$D$9:$D$93)*AS$57+INTERCEPT(Fperm_SI_Woolf2021!$F$9:$F$93*EXP(-Fperm_SI_Woolf2021!$I$9:$I$93*$C68*IF(AS$58=Fperm_SI_Woolf2021!$E$9:$E$93,1,EXP(LN((1.1*(Fperm_SI_Woolf2021!$E$9:$E$93-AS$58)-63.1579*EXP(-0.19*Fperm_SI_Woolf2021!$E$9:$E$93)+63.1579*EXP(-0.19*AS$58))/(Fperm_SI_Woolf2021!$E$9:$E$93-AS$58))*(AS$58-Fperm_SI_Woolf2021!$E$9:$E$93)/10))) + Fperm_SI_Woolf2021!$G$9:$G$93*EXP(-Fperm_SI_Woolf2021!$J$9:$J$93*$C68*IF(AS$58=Fperm_SI_Woolf2021!$E$9:$E$93,1,EXP(LN((1.1*(Fperm_SI_Woolf2021!$E$9:$E$93-AS$58)-63.1579*EXP(-0.19*Fperm_SI_Woolf2021!$E$9:$E$93)+63.1579*EXP(-0.19*AS$58))/(Fperm_SI_Woolf2021!$E$9:$E$93-AS$58))*(AS$58-Fperm_SI_Woolf2021!$E$9:$E$93)/10))) + Fperm_SI_Woolf2021!$H$9:$H$93*EXP(-Fperm_SI_Woolf2021!$K$9:$K$93*$C68*IF(AS$58=Fperm_SI_Woolf2021!$E$9:$E$93,1,EXP(LN((1.1*(Fperm_SI_Woolf2021!$E$9:$E$93-AS$58)-63.1579*EXP(-0.19*Fperm_SI_Woolf2021!$E$9:$E$93)+63.1579*EXP(-0.19*AS$58))/(Fperm_SI_Woolf2021!$E$9:$E$93-AS$58))*(AS$58-Fperm_SI_Woolf2021!$E$9:$E$93)/10))),Fperm_SI_Woolf2021!$D$9:$D$93))</f>
        <v>0.70450616304051394</v>
      </c>
      <c r="AT68" s="51" cm="1">
        <f t="array" ref="AT68">MIN(1,SLOPE(Fperm_SI_Woolf2021!$F$9:$F$93*EXP(-Fperm_SI_Woolf2021!$I$9:$I$93*$C68*IF(AT$58=Fperm_SI_Woolf2021!$E$9:$E$93,1,EXP(LN((1.1*(Fperm_SI_Woolf2021!$E$9:$E$93-AT$58)-63.1579*EXP(-0.19*Fperm_SI_Woolf2021!$E$9:$E$93)+63.1579*EXP(-0.19*AT$58))/(Fperm_SI_Woolf2021!$E$9:$E$93-AT$58))*(AT$58-Fperm_SI_Woolf2021!$E$9:$E$93)/10))) + Fperm_SI_Woolf2021!$G$9:$G$93*EXP(-Fperm_SI_Woolf2021!$J$9:$J$93*$C68*IF(AT$58=Fperm_SI_Woolf2021!$E$9:$E$93,1,EXP(LN((1.1*(Fperm_SI_Woolf2021!$E$9:$E$93-AT$58)-63.1579*EXP(-0.19*Fperm_SI_Woolf2021!$E$9:$E$93)+63.1579*EXP(-0.19*AT$58))/(Fperm_SI_Woolf2021!$E$9:$E$93-AT$58))*(AT$58-Fperm_SI_Woolf2021!$E$9:$E$93)/10))) + Fperm_SI_Woolf2021!$H$9:$H$93*EXP(-Fperm_SI_Woolf2021!$K$9:$K$93*$C68*IF(AT$58=Fperm_SI_Woolf2021!$E$9:$E$93,1,EXP(LN((1.1*(Fperm_SI_Woolf2021!$E$9:$E$93-AT$58)-63.1579*EXP(-0.19*Fperm_SI_Woolf2021!$E$9:$E$93)+63.1579*EXP(-0.19*AT$58))/(Fperm_SI_Woolf2021!$E$9:$E$93-AT$58))*(AT$58-Fperm_SI_Woolf2021!$E$9:$E$93)/10))),Fperm_SI_Woolf2021!$D$9:$D$93)*AT$57+INTERCEPT(Fperm_SI_Woolf2021!$F$9:$F$93*EXP(-Fperm_SI_Woolf2021!$I$9:$I$93*$C68*IF(AT$58=Fperm_SI_Woolf2021!$E$9:$E$93,1,EXP(LN((1.1*(Fperm_SI_Woolf2021!$E$9:$E$93-AT$58)-63.1579*EXP(-0.19*Fperm_SI_Woolf2021!$E$9:$E$93)+63.1579*EXP(-0.19*AT$58))/(Fperm_SI_Woolf2021!$E$9:$E$93-AT$58))*(AT$58-Fperm_SI_Woolf2021!$E$9:$E$93)/10))) + Fperm_SI_Woolf2021!$G$9:$G$93*EXP(-Fperm_SI_Woolf2021!$J$9:$J$93*$C68*IF(AT$58=Fperm_SI_Woolf2021!$E$9:$E$93,1,EXP(LN((1.1*(Fperm_SI_Woolf2021!$E$9:$E$93-AT$58)-63.1579*EXP(-0.19*Fperm_SI_Woolf2021!$E$9:$E$93)+63.1579*EXP(-0.19*AT$58))/(Fperm_SI_Woolf2021!$E$9:$E$93-AT$58))*(AT$58-Fperm_SI_Woolf2021!$E$9:$E$93)/10))) + Fperm_SI_Woolf2021!$H$9:$H$93*EXP(-Fperm_SI_Woolf2021!$K$9:$K$93*$C68*IF(AT$58=Fperm_SI_Woolf2021!$E$9:$E$93,1,EXP(LN((1.1*(Fperm_SI_Woolf2021!$E$9:$E$93-AT$58)-63.1579*EXP(-0.19*Fperm_SI_Woolf2021!$E$9:$E$93)+63.1579*EXP(-0.19*AT$58))/(Fperm_SI_Woolf2021!$E$9:$E$93-AT$58))*(AT$58-Fperm_SI_Woolf2021!$E$9:$E$93)/10))),Fperm_SI_Woolf2021!$D$9:$D$93))</f>
        <v>0.67378449029950294</v>
      </c>
      <c r="AU68" s="51" cm="1">
        <f t="array" ref="AU68">MIN(1,SLOPE(Fperm_SI_Woolf2021!$F$9:$F$93*EXP(-Fperm_SI_Woolf2021!$I$9:$I$93*$C68*IF(AU$58=Fperm_SI_Woolf2021!$E$9:$E$93,1,EXP(LN((1.1*(Fperm_SI_Woolf2021!$E$9:$E$93-AU$58)-63.1579*EXP(-0.19*Fperm_SI_Woolf2021!$E$9:$E$93)+63.1579*EXP(-0.19*AU$58))/(Fperm_SI_Woolf2021!$E$9:$E$93-AU$58))*(AU$58-Fperm_SI_Woolf2021!$E$9:$E$93)/10))) + Fperm_SI_Woolf2021!$G$9:$G$93*EXP(-Fperm_SI_Woolf2021!$J$9:$J$93*$C68*IF(AU$58=Fperm_SI_Woolf2021!$E$9:$E$93,1,EXP(LN((1.1*(Fperm_SI_Woolf2021!$E$9:$E$93-AU$58)-63.1579*EXP(-0.19*Fperm_SI_Woolf2021!$E$9:$E$93)+63.1579*EXP(-0.19*AU$58))/(Fperm_SI_Woolf2021!$E$9:$E$93-AU$58))*(AU$58-Fperm_SI_Woolf2021!$E$9:$E$93)/10))) + Fperm_SI_Woolf2021!$H$9:$H$93*EXP(-Fperm_SI_Woolf2021!$K$9:$K$93*$C68*IF(AU$58=Fperm_SI_Woolf2021!$E$9:$E$93,1,EXP(LN((1.1*(Fperm_SI_Woolf2021!$E$9:$E$93-AU$58)-63.1579*EXP(-0.19*Fperm_SI_Woolf2021!$E$9:$E$93)+63.1579*EXP(-0.19*AU$58))/(Fperm_SI_Woolf2021!$E$9:$E$93-AU$58))*(AU$58-Fperm_SI_Woolf2021!$E$9:$E$93)/10))),Fperm_SI_Woolf2021!$D$9:$D$93)*AU$57+INTERCEPT(Fperm_SI_Woolf2021!$F$9:$F$93*EXP(-Fperm_SI_Woolf2021!$I$9:$I$93*$C68*IF(AU$58=Fperm_SI_Woolf2021!$E$9:$E$93,1,EXP(LN((1.1*(Fperm_SI_Woolf2021!$E$9:$E$93-AU$58)-63.1579*EXP(-0.19*Fperm_SI_Woolf2021!$E$9:$E$93)+63.1579*EXP(-0.19*AU$58))/(Fperm_SI_Woolf2021!$E$9:$E$93-AU$58))*(AU$58-Fperm_SI_Woolf2021!$E$9:$E$93)/10))) + Fperm_SI_Woolf2021!$G$9:$G$93*EXP(-Fperm_SI_Woolf2021!$J$9:$J$93*$C68*IF(AU$58=Fperm_SI_Woolf2021!$E$9:$E$93,1,EXP(LN((1.1*(Fperm_SI_Woolf2021!$E$9:$E$93-AU$58)-63.1579*EXP(-0.19*Fperm_SI_Woolf2021!$E$9:$E$93)+63.1579*EXP(-0.19*AU$58))/(Fperm_SI_Woolf2021!$E$9:$E$93-AU$58))*(AU$58-Fperm_SI_Woolf2021!$E$9:$E$93)/10))) + Fperm_SI_Woolf2021!$H$9:$H$93*EXP(-Fperm_SI_Woolf2021!$K$9:$K$93*$C68*IF(AU$58=Fperm_SI_Woolf2021!$E$9:$E$93,1,EXP(LN((1.1*(Fperm_SI_Woolf2021!$E$9:$E$93-AU$58)-63.1579*EXP(-0.19*Fperm_SI_Woolf2021!$E$9:$E$93)+63.1579*EXP(-0.19*AU$58))/(Fperm_SI_Woolf2021!$E$9:$E$93-AU$58))*(AU$58-Fperm_SI_Woolf2021!$E$9:$E$93)/10))),Fperm_SI_Woolf2021!$D$9:$D$93))</f>
        <v>0.64306281755849193</v>
      </c>
      <c r="AV68" s="51" cm="1">
        <f t="array" ref="AV68">MIN(1,SLOPE(Fperm_SI_Woolf2021!$F$9:$F$93*EXP(-Fperm_SI_Woolf2021!$I$9:$I$93*$C68*IF(AV$58=Fperm_SI_Woolf2021!$E$9:$E$93,1,EXP(LN((1.1*(Fperm_SI_Woolf2021!$E$9:$E$93-AV$58)-63.1579*EXP(-0.19*Fperm_SI_Woolf2021!$E$9:$E$93)+63.1579*EXP(-0.19*AV$58))/(Fperm_SI_Woolf2021!$E$9:$E$93-AV$58))*(AV$58-Fperm_SI_Woolf2021!$E$9:$E$93)/10))) + Fperm_SI_Woolf2021!$G$9:$G$93*EXP(-Fperm_SI_Woolf2021!$J$9:$J$93*$C68*IF(AV$58=Fperm_SI_Woolf2021!$E$9:$E$93,1,EXP(LN((1.1*(Fperm_SI_Woolf2021!$E$9:$E$93-AV$58)-63.1579*EXP(-0.19*Fperm_SI_Woolf2021!$E$9:$E$93)+63.1579*EXP(-0.19*AV$58))/(Fperm_SI_Woolf2021!$E$9:$E$93-AV$58))*(AV$58-Fperm_SI_Woolf2021!$E$9:$E$93)/10))) + Fperm_SI_Woolf2021!$H$9:$H$93*EXP(-Fperm_SI_Woolf2021!$K$9:$K$93*$C68*IF(AV$58=Fperm_SI_Woolf2021!$E$9:$E$93,1,EXP(LN((1.1*(Fperm_SI_Woolf2021!$E$9:$E$93-AV$58)-63.1579*EXP(-0.19*Fperm_SI_Woolf2021!$E$9:$E$93)+63.1579*EXP(-0.19*AV$58))/(Fperm_SI_Woolf2021!$E$9:$E$93-AV$58))*(AV$58-Fperm_SI_Woolf2021!$E$9:$E$93)/10))),Fperm_SI_Woolf2021!$D$9:$D$93)*AV$57+INTERCEPT(Fperm_SI_Woolf2021!$F$9:$F$93*EXP(-Fperm_SI_Woolf2021!$I$9:$I$93*$C68*IF(AV$58=Fperm_SI_Woolf2021!$E$9:$E$93,1,EXP(LN((1.1*(Fperm_SI_Woolf2021!$E$9:$E$93-AV$58)-63.1579*EXP(-0.19*Fperm_SI_Woolf2021!$E$9:$E$93)+63.1579*EXP(-0.19*AV$58))/(Fperm_SI_Woolf2021!$E$9:$E$93-AV$58))*(AV$58-Fperm_SI_Woolf2021!$E$9:$E$93)/10))) + Fperm_SI_Woolf2021!$G$9:$G$93*EXP(-Fperm_SI_Woolf2021!$J$9:$J$93*$C68*IF(AV$58=Fperm_SI_Woolf2021!$E$9:$E$93,1,EXP(LN((1.1*(Fperm_SI_Woolf2021!$E$9:$E$93-AV$58)-63.1579*EXP(-0.19*Fperm_SI_Woolf2021!$E$9:$E$93)+63.1579*EXP(-0.19*AV$58))/(Fperm_SI_Woolf2021!$E$9:$E$93-AV$58))*(AV$58-Fperm_SI_Woolf2021!$E$9:$E$93)/10))) + Fperm_SI_Woolf2021!$H$9:$H$93*EXP(-Fperm_SI_Woolf2021!$K$9:$K$93*$C68*IF(AV$58=Fperm_SI_Woolf2021!$E$9:$E$93,1,EXP(LN((1.1*(Fperm_SI_Woolf2021!$E$9:$E$93-AV$58)-63.1579*EXP(-0.19*Fperm_SI_Woolf2021!$E$9:$E$93)+63.1579*EXP(-0.19*AV$58))/(Fperm_SI_Woolf2021!$E$9:$E$93-AV$58))*(AV$58-Fperm_SI_Woolf2021!$E$9:$E$93)/10))),Fperm_SI_Woolf2021!$D$9:$D$93))</f>
        <v>0.61234114481748092</v>
      </c>
      <c r="AW68" s="51" cm="1">
        <f t="array" ref="AW68">MIN(1,SLOPE(Fperm_SI_Woolf2021!$F$9:$F$93*EXP(-Fperm_SI_Woolf2021!$I$9:$I$93*$C68*IF(AW$58=Fperm_SI_Woolf2021!$E$9:$E$93,1,EXP(LN((1.1*(Fperm_SI_Woolf2021!$E$9:$E$93-AW$58)-63.1579*EXP(-0.19*Fperm_SI_Woolf2021!$E$9:$E$93)+63.1579*EXP(-0.19*AW$58))/(Fperm_SI_Woolf2021!$E$9:$E$93-AW$58))*(AW$58-Fperm_SI_Woolf2021!$E$9:$E$93)/10))) + Fperm_SI_Woolf2021!$G$9:$G$93*EXP(-Fperm_SI_Woolf2021!$J$9:$J$93*$C68*IF(AW$58=Fperm_SI_Woolf2021!$E$9:$E$93,1,EXP(LN((1.1*(Fperm_SI_Woolf2021!$E$9:$E$93-AW$58)-63.1579*EXP(-0.19*Fperm_SI_Woolf2021!$E$9:$E$93)+63.1579*EXP(-0.19*AW$58))/(Fperm_SI_Woolf2021!$E$9:$E$93-AW$58))*(AW$58-Fperm_SI_Woolf2021!$E$9:$E$93)/10))) + Fperm_SI_Woolf2021!$H$9:$H$93*EXP(-Fperm_SI_Woolf2021!$K$9:$K$93*$C68*IF(AW$58=Fperm_SI_Woolf2021!$E$9:$E$93,1,EXP(LN((1.1*(Fperm_SI_Woolf2021!$E$9:$E$93-AW$58)-63.1579*EXP(-0.19*Fperm_SI_Woolf2021!$E$9:$E$93)+63.1579*EXP(-0.19*AW$58))/(Fperm_SI_Woolf2021!$E$9:$E$93-AW$58))*(AW$58-Fperm_SI_Woolf2021!$E$9:$E$93)/10))),Fperm_SI_Woolf2021!$D$9:$D$93)*AW$57+INTERCEPT(Fperm_SI_Woolf2021!$F$9:$F$93*EXP(-Fperm_SI_Woolf2021!$I$9:$I$93*$C68*IF(AW$58=Fperm_SI_Woolf2021!$E$9:$E$93,1,EXP(LN((1.1*(Fperm_SI_Woolf2021!$E$9:$E$93-AW$58)-63.1579*EXP(-0.19*Fperm_SI_Woolf2021!$E$9:$E$93)+63.1579*EXP(-0.19*AW$58))/(Fperm_SI_Woolf2021!$E$9:$E$93-AW$58))*(AW$58-Fperm_SI_Woolf2021!$E$9:$E$93)/10))) + Fperm_SI_Woolf2021!$G$9:$G$93*EXP(-Fperm_SI_Woolf2021!$J$9:$J$93*$C68*IF(AW$58=Fperm_SI_Woolf2021!$E$9:$E$93,1,EXP(LN((1.1*(Fperm_SI_Woolf2021!$E$9:$E$93-AW$58)-63.1579*EXP(-0.19*Fperm_SI_Woolf2021!$E$9:$E$93)+63.1579*EXP(-0.19*AW$58))/(Fperm_SI_Woolf2021!$E$9:$E$93-AW$58))*(AW$58-Fperm_SI_Woolf2021!$E$9:$E$93)/10))) + Fperm_SI_Woolf2021!$H$9:$H$93*EXP(-Fperm_SI_Woolf2021!$K$9:$K$93*$C68*IF(AW$58=Fperm_SI_Woolf2021!$E$9:$E$93,1,EXP(LN((1.1*(Fperm_SI_Woolf2021!$E$9:$E$93-AW$58)-63.1579*EXP(-0.19*Fperm_SI_Woolf2021!$E$9:$E$93)+63.1579*EXP(-0.19*AW$58))/(Fperm_SI_Woolf2021!$E$9:$E$93-AW$58))*(AW$58-Fperm_SI_Woolf2021!$E$9:$E$93)/10))),Fperm_SI_Woolf2021!$D$9:$D$93))</f>
        <v>1</v>
      </c>
      <c r="AX68" s="51" cm="1">
        <f t="array" ref="AX68">MIN(1,SLOPE(Fperm_SI_Woolf2021!$F$9:$F$93*EXP(-Fperm_SI_Woolf2021!$I$9:$I$93*$C68*IF(AX$58=Fperm_SI_Woolf2021!$E$9:$E$93,1,EXP(LN((1.1*(Fperm_SI_Woolf2021!$E$9:$E$93-AX$58)-63.1579*EXP(-0.19*Fperm_SI_Woolf2021!$E$9:$E$93)+63.1579*EXP(-0.19*AX$58))/(Fperm_SI_Woolf2021!$E$9:$E$93-AX$58))*(AX$58-Fperm_SI_Woolf2021!$E$9:$E$93)/10))) + Fperm_SI_Woolf2021!$G$9:$G$93*EXP(-Fperm_SI_Woolf2021!$J$9:$J$93*$C68*IF(AX$58=Fperm_SI_Woolf2021!$E$9:$E$93,1,EXP(LN((1.1*(Fperm_SI_Woolf2021!$E$9:$E$93-AX$58)-63.1579*EXP(-0.19*Fperm_SI_Woolf2021!$E$9:$E$93)+63.1579*EXP(-0.19*AX$58))/(Fperm_SI_Woolf2021!$E$9:$E$93-AX$58))*(AX$58-Fperm_SI_Woolf2021!$E$9:$E$93)/10))) + Fperm_SI_Woolf2021!$H$9:$H$93*EXP(-Fperm_SI_Woolf2021!$K$9:$K$93*$C68*IF(AX$58=Fperm_SI_Woolf2021!$E$9:$E$93,1,EXP(LN((1.1*(Fperm_SI_Woolf2021!$E$9:$E$93-AX$58)-63.1579*EXP(-0.19*Fperm_SI_Woolf2021!$E$9:$E$93)+63.1579*EXP(-0.19*AX$58))/(Fperm_SI_Woolf2021!$E$9:$E$93-AX$58))*(AX$58-Fperm_SI_Woolf2021!$E$9:$E$93)/10))),Fperm_SI_Woolf2021!$D$9:$D$93)*AX$57+INTERCEPT(Fperm_SI_Woolf2021!$F$9:$F$93*EXP(-Fperm_SI_Woolf2021!$I$9:$I$93*$C68*IF(AX$58=Fperm_SI_Woolf2021!$E$9:$E$93,1,EXP(LN((1.1*(Fperm_SI_Woolf2021!$E$9:$E$93-AX$58)-63.1579*EXP(-0.19*Fperm_SI_Woolf2021!$E$9:$E$93)+63.1579*EXP(-0.19*AX$58))/(Fperm_SI_Woolf2021!$E$9:$E$93-AX$58))*(AX$58-Fperm_SI_Woolf2021!$E$9:$E$93)/10))) + Fperm_SI_Woolf2021!$G$9:$G$93*EXP(-Fperm_SI_Woolf2021!$J$9:$J$93*$C68*IF(AX$58=Fperm_SI_Woolf2021!$E$9:$E$93,1,EXP(LN((1.1*(Fperm_SI_Woolf2021!$E$9:$E$93-AX$58)-63.1579*EXP(-0.19*Fperm_SI_Woolf2021!$E$9:$E$93)+63.1579*EXP(-0.19*AX$58))/(Fperm_SI_Woolf2021!$E$9:$E$93-AX$58))*(AX$58-Fperm_SI_Woolf2021!$E$9:$E$93)/10))) + Fperm_SI_Woolf2021!$H$9:$H$93*EXP(-Fperm_SI_Woolf2021!$K$9:$K$93*$C68*IF(AX$58=Fperm_SI_Woolf2021!$E$9:$E$93,1,EXP(LN((1.1*(Fperm_SI_Woolf2021!$E$9:$E$93-AX$58)-63.1579*EXP(-0.19*Fperm_SI_Woolf2021!$E$9:$E$93)+63.1579*EXP(-0.19*AX$58))/(Fperm_SI_Woolf2021!$E$9:$E$93-AX$58))*(AX$58-Fperm_SI_Woolf2021!$E$9:$E$93)/10))),Fperm_SI_Woolf2021!$D$9:$D$93))</f>
        <v>0.97995415833253519</v>
      </c>
      <c r="AY68" s="51" cm="1">
        <f t="array" ref="AY68">MIN(1,SLOPE(Fperm_SI_Woolf2021!$F$9:$F$93*EXP(-Fperm_SI_Woolf2021!$I$9:$I$93*$C68*IF(AY$58=Fperm_SI_Woolf2021!$E$9:$E$93,1,EXP(LN((1.1*(Fperm_SI_Woolf2021!$E$9:$E$93-AY$58)-63.1579*EXP(-0.19*Fperm_SI_Woolf2021!$E$9:$E$93)+63.1579*EXP(-0.19*AY$58))/(Fperm_SI_Woolf2021!$E$9:$E$93-AY$58))*(AY$58-Fperm_SI_Woolf2021!$E$9:$E$93)/10))) + Fperm_SI_Woolf2021!$G$9:$G$93*EXP(-Fperm_SI_Woolf2021!$J$9:$J$93*$C68*IF(AY$58=Fperm_SI_Woolf2021!$E$9:$E$93,1,EXP(LN((1.1*(Fperm_SI_Woolf2021!$E$9:$E$93-AY$58)-63.1579*EXP(-0.19*Fperm_SI_Woolf2021!$E$9:$E$93)+63.1579*EXP(-0.19*AY$58))/(Fperm_SI_Woolf2021!$E$9:$E$93-AY$58))*(AY$58-Fperm_SI_Woolf2021!$E$9:$E$93)/10))) + Fperm_SI_Woolf2021!$H$9:$H$93*EXP(-Fperm_SI_Woolf2021!$K$9:$K$93*$C68*IF(AY$58=Fperm_SI_Woolf2021!$E$9:$E$93,1,EXP(LN((1.1*(Fperm_SI_Woolf2021!$E$9:$E$93-AY$58)-63.1579*EXP(-0.19*Fperm_SI_Woolf2021!$E$9:$E$93)+63.1579*EXP(-0.19*AY$58))/(Fperm_SI_Woolf2021!$E$9:$E$93-AY$58))*(AY$58-Fperm_SI_Woolf2021!$E$9:$E$93)/10))),Fperm_SI_Woolf2021!$D$9:$D$93)*AY$57+INTERCEPT(Fperm_SI_Woolf2021!$F$9:$F$93*EXP(-Fperm_SI_Woolf2021!$I$9:$I$93*$C68*IF(AY$58=Fperm_SI_Woolf2021!$E$9:$E$93,1,EXP(LN((1.1*(Fperm_SI_Woolf2021!$E$9:$E$93-AY$58)-63.1579*EXP(-0.19*Fperm_SI_Woolf2021!$E$9:$E$93)+63.1579*EXP(-0.19*AY$58))/(Fperm_SI_Woolf2021!$E$9:$E$93-AY$58))*(AY$58-Fperm_SI_Woolf2021!$E$9:$E$93)/10))) + Fperm_SI_Woolf2021!$G$9:$G$93*EXP(-Fperm_SI_Woolf2021!$J$9:$J$93*$C68*IF(AY$58=Fperm_SI_Woolf2021!$E$9:$E$93,1,EXP(LN((1.1*(Fperm_SI_Woolf2021!$E$9:$E$93-AY$58)-63.1579*EXP(-0.19*Fperm_SI_Woolf2021!$E$9:$E$93)+63.1579*EXP(-0.19*AY$58))/(Fperm_SI_Woolf2021!$E$9:$E$93-AY$58))*(AY$58-Fperm_SI_Woolf2021!$E$9:$E$93)/10))) + Fperm_SI_Woolf2021!$H$9:$H$93*EXP(-Fperm_SI_Woolf2021!$K$9:$K$93*$C68*IF(AY$58=Fperm_SI_Woolf2021!$E$9:$E$93,1,EXP(LN((1.1*(Fperm_SI_Woolf2021!$E$9:$E$93-AY$58)-63.1579*EXP(-0.19*Fperm_SI_Woolf2021!$E$9:$E$93)+63.1579*EXP(-0.19*AY$58))/(Fperm_SI_Woolf2021!$E$9:$E$93-AY$58))*(AY$58-Fperm_SI_Woolf2021!$E$9:$E$93)/10))),Fperm_SI_Woolf2021!$D$9:$D$93))</f>
        <v>0.94816049482824005</v>
      </c>
      <c r="AZ68" s="51" cm="1">
        <f t="array" ref="AZ68">MIN(1,SLOPE(Fperm_SI_Woolf2021!$F$9:$F$93*EXP(-Fperm_SI_Woolf2021!$I$9:$I$93*$C68*IF(AZ$58=Fperm_SI_Woolf2021!$E$9:$E$93,1,EXP(LN((1.1*(Fperm_SI_Woolf2021!$E$9:$E$93-AZ$58)-63.1579*EXP(-0.19*Fperm_SI_Woolf2021!$E$9:$E$93)+63.1579*EXP(-0.19*AZ$58))/(Fperm_SI_Woolf2021!$E$9:$E$93-AZ$58))*(AZ$58-Fperm_SI_Woolf2021!$E$9:$E$93)/10))) + Fperm_SI_Woolf2021!$G$9:$G$93*EXP(-Fperm_SI_Woolf2021!$J$9:$J$93*$C68*IF(AZ$58=Fperm_SI_Woolf2021!$E$9:$E$93,1,EXP(LN((1.1*(Fperm_SI_Woolf2021!$E$9:$E$93-AZ$58)-63.1579*EXP(-0.19*Fperm_SI_Woolf2021!$E$9:$E$93)+63.1579*EXP(-0.19*AZ$58))/(Fperm_SI_Woolf2021!$E$9:$E$93-AZ$58))*(AZ$58-Fperm_SI_Woolf2021!$E$9:$E$93)/10))) + Fperm_SI_Woolf2021!$H$9:$H$93*EXP(-Fperm_SI_Woolf2021!$K$9:$K$93*$C68*IF(AZ$58=Fperm_SI_Woolf2021!$E$9:$E$93,1,EXP(LN((1.1*(Fperm_SI_Woolf2021!$E$9:$E$93-AZ$58)-63.1579*EXP(-0.19*Fperm_SI_Woolf2021!$E$9:$E$93)+63.1579*EXP(-0.19*AZ$58))/(Fperm_SI_Woolf2021!$E$9:$E$93-AZ$58))*(AZ$58-Fperm_SI_Woolf2021!$E$9:$E$93)/10))),Fperm_SI_Woolf2021!$D$9:$D$93)*AZ$57+INTERCEPT(Fperm_SI_Woolf2021!$F$9:$F$93*EXP(-Fperm_SI_Woolf2021!$I$9:$I$93*$C68*IF(AZ$58=Fperm_SI_Woolf2021!$E$9:$E$93,1,EXP(LN((1.1*(Fperm_SI_Woolf2021!$E$9:$E$93-AZ$58)-63.1579*EXP(-0.19*Fperm_SI_Woolf2021!$E$9:$E$93)+63.1579*EXP(-0.19*AZ$58))/(Fperm_SI_Woolf2021!$E$9:$E$93-AZ$58))*(AZ$58-Fperm_SI_Woolf2021!$E$9:$E$93)/10))) + Fperm_SI_Woolf2021!$G$9:$G$93*EXP(-Fperm_SI_Woolf2021!$J$9:$J$93*$C68*IF(AZ$58=Fperm_SI_Woolf2021!$E$9:$E$93,1,EXP(LN((1.1*(Fperm_SI_Woolf2021!$E$9:$E$93-AZ$58)-63.1579*EXP(-0.19*Fperm_SI_Woolf2021!$E$9:$E$93)+63.1579*EXP(-0.19*AZ$58))/(Fperm_SI_Woolf2021!$E$9:$E$93-AZ$58))*(AZ$58-Fperm_SI_Woolf2021!$E$9:$E$93)/10))) + Fperm_SI_Woolf2021!$H$9:$H$93*EXP(-Fperm_SI_Woolf2021!$K$9:$K$93*$C68*IF(AZ$58=Fperm_SI_Woolf2021!$E$9:$E$93,1,EXP(LN((1.1*(Fperm_SI_Woolf2021!$E$9:$E$93-AZ$58)-63.1579*EXP(-0.19*Fperm_SI_Woolf2021!$E$9:$E$93)+63.1579*EXP(-0.19*AZ$58))/(Fperm_SI_Woolf2021!$E$9:$E$93-AZ$58))*(AZ$58-Fperm_SI_Woolf2021!$E$9:$E$93)/10))),Fperm_SI_Woolf2021!$D$9:$D$93))</f>
        <v>0.91636683132394503</v>
      </c>
      <c r="BA68" s="51" cm="1">
        <f t="array" ref="BA68">MIN(1,SLOPE(Fperm_SI_Woolf2021!$F$9:$F$93*EXP(-Fperm_SI_Woolf2021!$I$9:$I$93*$C68*IF(BA$58=Fperm_SI_Woolf2021!$E$9:$E$93,1,EXP(LN((1.1*(Fperm_SI_Woolf2021!$E$9:$E$93-BA$58)-63.1579*EXP(-0.19*Fperm_SI_Woolf2021!$E$9:$E$93)+63.1579*EXP(-0.19*BA$58))/(Fperm_SI_Woolf2021!$E$9:$E$93-BA$58))*(BA$58-Fperm_SI_Woolf2021!$E$9:$E$93)/10))) + Fperm_SI_Woolf2021!$G$9:$G$93*EXP(-Fperm_SI_Woolf2021!$J$9:$J$93*$C68*IF(BA$58=Fperm_SI_Woolf2021!$E$9:$E$93,1,EXP(LN((1.1*(Fperm_SI_Woolf2021!$E$9:$E$93-BA$58)-63.1579*EXP(-0.19*Fperm_SI_Woolf2021!$E$9:$E$93)+63.1579*EXP(-0.19*BA$58))/(Fperm_SI_Woolf2021!$E$9:$E$93-BA$58))*(BA$58-Fperm_SI_Woolf2021!$E$9:$E$93)/10))) + Fperm_SI_Woolf2021!$H$9:$H$93*EXP(-Fperm_SI_Woolf2021!$K$9:$K$93*$C68*IF(BA$58=Fperm_SI_Woolf2021!$E$9:$E$93,1,EXP(LN((1.1*(Fperm_SI_Woolf2021!$E$9:$E$93-BA$58)-63.1579*EXP(-0.19*Fperm_SI_Woolf2021!$E$9:$E$93)+63.1579*EXP(-0.19*BA$58))/(Fperm_SI_Woolf2021!$E$9:$E$93-BA$58))*(BA$58-Fperm_SI_Woolf2021!$E$9:$E$93)/10))),Fperm_SI_Woolf2021!$D$9:$D$93)*BA$57+INTERCEPT(Fperm_SI_Woolf2021!$F$9:$F$93*EXP(-Fperm_SI_Woolf2021!$I$9:$I$93*$C68*IF(BA$58=Fperm_SI_Woolf2021!$E$9:$E$93,1,EXP(LN((1.1*(Fperm_SI_Woolf2021!$E$9:$E$93-BA$58)-63.1579*EXP(-0.19*Fperm_SI_Woolf2021!$E$9:$E$93)+63.1579*EXP(-0.19*BA$58))/(Fperm_SI_Woolf2021!$E$9:$E$93-BA$58))*(BA$58-Fperm_SI_Woolf2021!$E$9:$E$93)/10))) + Fperm_SI_Woolf2021!$G$9:$G$93*EXP(-Fperm_SI_Woolf2021!$J$9:$J$93*$C68*IF(BA$58=Fperm_SI_Woolf2021!$E$9:$E$93,1,EXP(LN((1.1*(Fperm_SI_Woolf2021!$E$9:$E$93-BA$58)-63.1579*EXP(-0.19*Fperm_SI_Woolf2021!$E$9:$E$93)+63.1579*EXP(-0.19*BA$58))/(Fperm_SI_Woolf2021!$E$9:$E$93-BA$58))*(BA$58-Fperm_SI_Woolf2021!$E$9:$E$93)/10))) + Fperm_SI_Woolf2021!$H$9:$H$93*EXP(-Fperm_SI_Woolf2021!$K$9:$K$93*$C68*IF(BA$58=Fperm_SI_Woolf2021!$E$9:$E$93,1,EXP(LN((1.1*(Fperm_SI_Woolf2021!$E$9:$E$93-BA$58)-63.1579*EXP(-0.19*Fperm_SI_Woolf2021!$E$9:$E$93)+63.1579*EXP(-0.19*BA$58))/(Fperm_SI_Woolf2021!$E$9:$E$93-BA$58))*(BA$58-Fperm_SI_Woolf2021!$E$9:$E$93)/10))),Fperm_SI_Woolf2021!$D$9:$D$93))</f>
        <v>0.8845731678196499</v>
      </c>
      <c r="BB68" s="51" cm="1">
        <f t="array" ref="BB68">MIN(1,SLOPE(Fperm_SI_Woolf2021!$F$9:$F$93*EXP(-Fperm_SI_Woolf2021!$I$9:$I$93*$C68*IF(BB$58=Fperm_SI_Woolf2021!$E$9:$E$93,1,EXP(LN((1.1*(Fperm_SI_Woolf2021!$E$9:$E$93-BB$58)-63.1579*EXP(-0.19*Fperm_SI_Woolf2021!$E$9:$E$93)+63.1579*EXP(-0.19*BB$58))/(Fperm_SI_Woolf2021!$E$9:$E$93-BB$58))*(BB$58-Fperm_SI_Woolf2021!$E$9:$E$93)/10))) + Fperm_SI_Woolf2021!$G$9:$G$93*EXP(-Fperm_SI_Woolf2021!$J$9:$J$93*$C68*IF(BB$58=Fperm_SI_Woolf2021!$E$9:$E$93,1,EXP(LN((1.1*(Fperm_SI_Woolf2021!$E$9:$E$93-BB$58)-63.1579*EXP(-0.19*Fperm_SI_Woolf2021!$E$9:$E$93)+63.1579*EXP(-0.19*BB$58))/(Fperm_SI_Woolf2021!$E$9:$E$93-BB$58))*(BB$58-Fperm_SI_Woolf2021!$E$9:$E$93)/10))) + Fperm_SI_Woolf2021!$H$9:$H$93*EXP(-Fperm_SI_Woolf2021!$K$9:$K$93*$C68*IF(BB$58=Fperm_SI_Woolf2021!$E$9:$E$93,1,EXP(LN((1.1*(Fperm_SI_Woolf2021!$E$9:$E$93-BB$58)-63.1579*EXP(-0.19*Fperm_SI_Woolf2021!$E$9:$E$93)+63.1579*EXP(-0.19*BB$58))/(Fperm_SI_Woolf2021!$E$9:$E$93-BB$58))*(BB$58-Fperm_SI_Woolf2021!$E$9:$E$93)/10))),Fperm_SI_Woolf2021!$D$9:$D$93)*BB$57+INTERCEPT(Fperm_SI_Woolf2021!$F$9:$F$93*EXP(-Fperm_SI_Woolf2021!$I$9:$I$93*$C68*IF(BB$58=Fperm_SI_Woolf2021!$E$9:$E$93,1,EXP(LN((1.1*(Fperm_SI_Woolf2021!$E$9:$E$93-BB$58)-63.1579*EXP(-0.19*Fperm_SI_Woolf2021!$E$9:$E$93)+63.1579*EXP(-0.19*BB$58))/(Fperm_SI_Woolf2021!$E$9:$E$93-BB$58))*(BB$58-Fperm_SI_Woolf2021!$E$9:$E$93)/10))) + Fperm_SI_Woolf2021!$G$9:$G$93*EXP(-Fperm_SI_Woolf2021!$J$9:$J$93*$C68*IF(BB$58=Fperm_SI_Woolf2021!$E$9:$E$93,1,EXP(LN((1.1*(Fperm_SI_Woolf2021!$E$9:$E$93-BB$58)-63.1579*EXP(-0.19*Fperm_SI_Woolf2021!$E$9:$E$93)+63.1579*EXP(-0.19*BB$58))/(Fperm_SI_Woolf2021!$E$9:$E$93-BB$58))*(BB$58-Fperm_SI_Woolf2021!$E$9:$E$93)/10))) + Fperm_SI_Woolf2021!$H$9:$H$93*EXP(-Fperm_SI_Woolf2021!$K$9:$K$93*$C68*IF(BB$58=Fperm_SI_Woolf2021!$E$9:$E$93,1,EXP(LN((1.1*(Fperm_SI_Woolf2021!$E$9:$E$93-BB$58)-63.1579*EXP(-0.19*Fperm_SI_Woolf2021!$E$9:$E$93)+63.1579*EXP(-0.19*BB$58))/(Fperm_SI_Woolf2021!$E$9:$E$93-BB$58))*(BB$58-Fperm_SI_Woolf2021!$E$9:$E$93)/10))),Fperm_SI_Woolf2021!$D$9:$D$93))</f>
        <v>0.85277950431535487</v>
      </c>
      <c r="BC68" s="51" cm="1">
        <f t="array" ref="BC68">MIN(1,SLOPE(Fperm_SI_Woolf2021!$F$9:$F$93*EXP(-Fperm_SI_Woolf2021!$I$9:$I$93*$C68*IF(BC$58=Fperm_SI_Woolf2021!$E$9:$E$93,1,EXP(LN((1.1*(Fperm_SI_Woolf2021!$E$9:$E$93-BC$58)-63.1579*EXP(-0.19*Fperm_SI_Woolf2021!$E$9:$E$93)+63.1579*EXP(-0.19*BC$58))/(Fperm_SI_Woolf2021!$E$9:$E$93-BC$58))*(BC$58-Fperm_SI_Woolf2021!$E$9:$E$93)/10))) + Fperm_SI_Woolf2021!$G$9:$G$93*EXP(-Fperm_SI_Woolf2021!$J$9:$J$93*$C68*IF(BC$58=Fperm_SI_Woolf2021!$E$9:$E$93,1,EXP(LN((1.1*(Fperm_SI_Woolf2021!$E$9:$E$93-BC$58)-63.1579*EXP(-0.19*Fperm_SI_Woolf2021!$E$9:$E$93)+63.1579*EXP(-0.19*BC$58))/(Fperm_SI_Woolf2021!$E$9:$E$93-BC$58))*(BC$58-Fperm_SI_Woolf2021!$E$9:$E$93)/10))) + Fperm_SI_Woolf2021!$H$9:$H$93*EXP(-Fperm_SI_Woolf2021!$K$9:$K$93*$C68*IF(BC$58=Fperm_SI_Woolf2021!$E$9:$E$93,1,EXP(LN((1.1*(Fperm_SI_Woolf2021!$E$9:$E$93-BC$58)-63.1579*EXP(-0.19*Fperm_SI_Woolf2021!$E$9:$E$93)+63.1579*EXP(-0.19*BC$58))/(Fperm_SI_Woolf2021!$E$9:$E$93-BC$58))*(BC$58-Fperm_SI_Woolf2021!$E$9:$E$93)/10))),Fperm_SI_Woolf2021!$D$9:$D$93)*BC$57+INTERCEPT(Fperm_SI_Woolf2021!$F$9:$F$93*EXP(-Fperm_SI_Woolf2021!$I$9:$I$93*$C68*IF(BC$58=Fperm_SI_Woolf2021!$E$9:$E$93,1,EXP(LN((1.1*(Fperm_SI_Woolf2021!$E$9:$E$93-BC$58)-63.1579*EXP(-0.19*Fperm_SI_Woolf2021!$E$9:$E$93)+63.1579*EXP(-0.19*BC$58))/(Fperm_SI_Woolf2021!$E$9:$E$93-BC$58))*(BC$58-Fperm_SI_Woolf2021!$E$9:$E$93)/10))) + Fperm_SI_Woolf2021!$G$9:$G$93*EXP(-Fperm_SI_Woolf2021!$J$9:$J$93*$C68*IF(BC$58=Fperm_SI_Woolf2021!$E$9:$E$93,1,EXP(LN((1.1*(Fperm_SI_Woolf2021!$E$9:$E$93-BC$58)-63.1579*EXP(-0.19*Fperm_SI_Woolf2021!$E$9:$E$93)+63.1579*EXP(-0.19*BC$58))/(Fperm_SI_Woolf2021!$E$9:$E$93-BC$58))*(BC$58-Fperm_SI_Woolf2021!$E$9:$E$93)/10))) + Fperm_SI_Woolf2021!$H$9:$H$93*EXP(-Fperm_SI_Woolf2021!$K$9:$K$93*$C68*IF(BC$58=Fperm_SI_Woolf2021!$E$9:$E$93,1,EXP(LN((1.1*(Fperm_SI_Woolf2021!$E$9:$E$93-BC$58)-63.1579*EXP(-0.19*Fperm_SI_Woolf2021!$E$9:$E$93)+63.1579*EXP(-0.19*BC$58))/(Fperm_SI_Woolf2021!$E$9:$E$93-BC$58))*(BC$58-Fperm_SI_Woolf2021!$E$9:$E$93)/10))),Fperm_SI_Woolf2021!$D$9:$D$93))</f>
        <v>0.82098584081105974</v>
      </c>
      <c r="BD68" s="51" cm="1">
        <f t="array" ref="BD68">MIN(1,SLOPE(Fperm_SI_Woolf2021!$F$9:$F$93*EXP(-Fperm_SI_Woolf2021!$I$9:$I$93*$C68*IF(BD$58=Fperm_SI_Woolf2021!$E$9:$E$93,1,EXP(LN((1.1*(Fperm_SI_Woolf2021!$E$9:$E$93-BD$58)-63.1579*EXP(-0.19*Fperm_SI_Woolf2021!$E$9:$E$93)+63.1579*EXP(-0.19*BD$58))/(Fperm_SI_Woolf2021!$E$9:$E$93-BD$58))*(BD$58-Fperm_SI_Woolf2021!$E$9:$E$93)/10))) + Fperm_SI_Woolf2021!$G$9:$G$93*EXP(-Fperm_SI_Woolf2021!$J$9:$J$93*$C68*IF(BD$58=Fperm_SI_Woolf2021!$E$9:$E$93,1,EXP(LN((1.1*(Fperm_SI_Woolf2021!$E$9:$E$93-BD$58)-63.1579*EXP(-0.19*Fperm_SI_Woolf2021!$E$9:$E$93)+63.1579*EXP(-0.19*BD$58))/(Fperm_SI_Woolf2021!$E$9:$E$93-BD$58))*(BD$58-Fperm_SI_Woolf2021!$E$9:$E$93)/10))) + Fperm_SI_Woolf2021!$H$9:$H$93*EXP(-Fperm_SI_Woolf2021!$K$9:$K$93*$C68*IF(BD$58=Fperm_SI_Woolf2021!$E$9:$E$93,1,EXP(LN((1.1*(Fperm_SI_Woolf2021!$E$9:$E$93-BD$58)-63.1579*EXP(-0.19*Fperm_SI_Woolf2021!$E$9:$E$93)+63.1579*EXP(-0.19*BD$58))/(Fperm_SI_Woolf2021!$E$9:$E$93-BD$58))*(BD$58-Fperm_SI_Woolf2021!$E$9:$E$93)/10))),Fperm_SI_Woolf2021!$D$9:$D$93)*BD$57+INTERCEPT(Fperm_SI_Woolf2021!$F$9:$F$93*EXP(-Fperm_SI_Woolf2021!$I$9:$I$93*$C68*IF(BD$58=Fperm_SI_Woolf2021!$E$9:$E$93,1,EXP(LN((1.1*(Fperm_SI_Woolf2021!$E$9:$E$93-BD$58)-63.1579*EXP(-0.19*Fperm_SI_Woolf2021!$E$9:$E$93)+63.1579*EXP(-0.19*BD$58))/(Fperm_SI_Woolf2021!$E$9:$E$93-BD$58))*(BD$58-Fperm_SI_Woolf2021!$E$9:$E$93)/10))) + Fperm_SI_Woolf2021!$G$9:$G$93*EXP(-Fperm_SI_Woolf2021!$J$9:$J$93*$C68*IF(BD$58=Fperm_SI_Woolf2021!$E$9:$E$93,1,EXP(LN((1.1*(Fperm_SI_Woolf2021!$E$9:$E$93-BD$58)-63.1579*EXP(-0.19*Fperm_SI_Woolf2021!$E$9:$E$93)+63.1579*EXP(-0.19*BD$58))/(Fperm_SI_Woolf2021!$E$9:$E$93-BD$58))*(BD$58-Fperm_SI_Woolf2021!$E$9:$E$93)/10))) + Fperm_SI_Woolf2021!$H$9:$H$93*EXP(-Fperm_SI_Woolf2021!$K$9:$K$93*$C68*IF(BD$58=Fperm_SI_Woolf2021!$E$9:$E$93,1,EXP(LN((1.1*(Fperm_SI_Woolf2021!$E$9:$E$93-BD$58)-63.1579*EXP(-0.19*Fperm_SI_Woolf2021!$E$9:$E$93)+63.1579*EXP(-0.19*BD$58))/(Fperm_SI_Woolf2021!$E$9:$E$93-BD$58))*(BD$58-Fperm_SI_Woolf2021!$E$9:$E$93)/10))),Fperm_SI_Woolf2021!$D$9:$D$93))</f>
        <v>0.78919217730676472</v>
      </c>
      <c r="BE68" s="51" cm="1">
        <f t="array" ref="BE68">MIN(1,SLOPE(Fperm_SI_Woolf2021!$F$9:$F$93*EXP(-Fperm_SI_Woolf2021!$I$9:$I$93*$C68*IF(BE$58=Fperm_SI_Woolf2021!$E$9:$E$93,1,EXP(LN((1.1*(Fperm_SI_Woolf2021!$E$9:$E$93-BE$58)-63.1579*EXP(-0.19*Fperm_SI_Woolf2021!$E$9:$E$93)+63.1579*EXP(-0.19*BE$58))/(Fperm_SI_Woolf2021!$E$9:$E$93-BE$58))*(BE$58-Fperm_SI_Woolf2021!$E$9:$E$93)/10))) + Fperm_SI_Woolf2021!$G$9:$G$93*EXP(-Fperm_SI_Woolf2021!$J$9:$J$93*$C68*IF(BE$58=Fperm_SI_Woolf2021!$E$9:$E$93,1,EXP(LN((1.1*(Fperm_SI_Woolf2021!$E$9:$E$93-BE$58)-63.1579*EXP(-0.19*Fperm_SI_Woolf2021!$E$9:$E$93)+63.1579*EXP(-0.19*BE$58))/(Fperm_SI_Woolf2021!$E$9:$E$93-BE$58))*(BE$58-Fperm_SI_Woolf2021!$E$9:$E$93)/10))) + Fperm_SI_Woolf2021!$H$9:$H$93*EXP(-Fperm_SI_Woolf2021!$K$9:$K$93*$C68*IF(BE$58=Fperm_SI_Woolf2021!$E$9:$E$93,1,EXP(LN((1.1*(Fperm_SI_Woolf2021!$E$9:$E$93-BE$58)-63.1579*EXP(-0.19*Fperm_SI_Woolf2021!$E$9:$E$93)+63.1579*EXP(-0.19*BE$58))/(Fperm_SI_Woolf2021!$E$9:$E$93-BE$58))*(BE$58-Fperm_SI_Woolf2021!$E$9:$E$93)/10))),Fperm_SI_Woolf2021!$D$9:$D$93)*BE$57+INTERCEPT(Fperm_SI_Woolf2021!$F$9:$F$93*EXP(-Fperm_SI_Woolf2021!$I$9:$I$93*$C68*IF(BE$58=Fperm_SI_Woolf2021!$E$9:$E$93,1,EXP(LN((1.1*(Fperm_SI_Woolf2021!$E$9:$E$93-BE$58)-63.1579*EXP(-0.19*Fperm_SI_Woolf2021!$E$9:$E$93)+63.1579*EXP(-0.19*BE$58))/(Fperm_SI_Woolf2021!$E$9:$E$93-BE$58))*(BE$58-Fperm_SI_Woolf2021!$E$9:$E$93)/10))) + Fperm_SI_Woolf2021!$G$9:$G$93*EXP(-Fperm_SI_Woolf2021!$J$9:$J$93*$C68*IF(BE$58=Fperm_SI_Woolf2021!$E$9:$E$93,1,EXP(LN((1.1*(Fperm_SI_Woolf2021!$E$9:$E$93-BE$58)-63.1579*EXP(-0.19*Fperm_SI_Woolf2021!$E$9:$E$93)+63.1579*EXP(-0.19*BE$58))/(Fperm_SI_Woolf2021!$E$9:$E$93-BE$58))*(BE$58-Fperm_SI_Woolf2021!$E$9:$E$93)/10))) + Fperm_SI_Woolf2021!$H$9:$H$93*EXP(-Fperm_SI_Woolf2021!$K$9:$K$93*$C68*IF(BE$58=Fperm_SI_Woolf2021!$E$9:$E$93,1,EXP(LN((1.1*(Fperm_SI_Woolf2021!$E$9:$E$93-BE$58)-63.1579*EXP(-0.19*Fperm_SI_Woolf2021!$E$9:$E$93)+63.1579*EXP(-0.19*BE$58))/(Fperm_SI_Woolf2021!$E$9:$E$93-BE$58))*(BE$58-Fperm_SI_Woolf2021!$E$9:$E$93)/10))),Fperm_SI_Woolf2021!$D$9:$D$93))</f>
        <v>0.7573985138024697</v>
      </c>
      <c r="BF68" s="51" cm="1">
        <f t="array" ref="BF68">MIN(1,SLOPE(Fperm_SI_Woolf2021!$F$9:$F$93*EXP(-Fperm_SI_Woolf2021!$I$9:$I$93*$C68*IF(BF$58=Fperm_SI_Woolf2021!$E$9:$E$93,1,EXP(LN((1.1*(Fperm_SI_Woolf2021!$E$9:$E$93-BF$58)-63.1579*EXP(-0.19*Fperm_SI_Woolf2021!$E$9:$E$93)+63.1579*EXP(-0.19*BF$58))/(Fperm_SI_Woolf2021!$E$9:$E$93-BF$58))*(BF$58-Fperm_SI_Woolf2021!$E$9:$E$93)/10))) + Fperm_SI_Woolf2021!$G$9:$G$93*EXP(-Fperm_SI_Woolf2021!$J$9:$J$93*$C68*IF(BF$58=Fperm_SI_Woolf2021!$E$9:$E$93,1,EXP(LN((1.1*(Fperm_SI_Woolf2021!$E$9:$E$93-BF$58)-63.1579*EXP(-0.19*Fperm_SI_Woolf2021!$E$9:$E$93)+63.1579*EXP(-0.19*BF$58))/(Fperm_SI_Woolf2021!$E$9:$E$93-BF$58))*(BF$58-Fperm_SI_Woolf2021!$E$9:$E$93)/10))) + Fperm_SI_Woolf2021!$H$9:$H$93*EXP(-Fperm_SI_Woolf2021!$K$9:$K$93*$C68*IF(BF$58=Fperm_SI_Woolf2021!$E$9:$E$93,1,EXP(LN((1.1*(Fperm_SI_Woolf2021!$E$9:$E$93-BF$58)-63.1579*EXP(-0.19*Fperm_SI_Woolf2021!$E$9:$E$93)+63.1579*EXP(-0.19*BF$58))/(Fperm_SI_Woolf2021!$E$9:$E$93-BF$58))*(BF$58-Fperm_SI_Woolf2021!$E$9:$E$93)/10))),Fperm_SI_Woolf2021!$D$9:$D$93)*BF$57+INTERCEPT(Fperm_SI_Woolf2021!$F$9:$F$93*EXP(-Fperm_SI_Woolf2021!$I$9:$I$93*$C68*IF(BF$58=Fperm_SI_Woolf2021!$E$9:$E$93,1,EXP(LN((1.1*(Fperm_SI_Woolf2021!$E$9:$E$93-BF$58)-63.1579*EXP(-0.19*Fperm_SI_Woolf2021!$E$9:$E$93)+63.1579*EXP(-0.19*BF$58))/(Fperm_SI_Woolf2021!$E$9:$E$93-BF$58))*(BF$58-Fperm_SI_Woolf2021!$E$9:$E$93)/10))) + Fperm_SI_Woolf2021!$G$9:$G$93*EXP(-Fperm_SI_Woolf2021!$J$9:$J$93*$C68*IF(BF$58=Fperm_SI_Woolf2021!$E$9:$E$93,1,EXP(LN((1.1*(Fperm_SI_Woolf2021!$E$9:$E$93-BF$58)-63.1579*EXP(-0.19*Fperm_SI_Woolf2021!$E$9:$E$93)+63.1579*EXP(-0.19*BF$58))/(Fperm_SI_Woolf2021!$E$9:$E$93-BF$58))*(BF$58-Fperm_SI_Woolf2021!$E$9:$E$93)/10))) + Fperm_SI_Woolf2021!$H$9:$H$93*EXP(-Fperm_SI_Woolf2021!$K$9:$K$93*$C68*IF(BF$58=Fperm_SI_Woolf2021!$E$9:$E$93,1,EXP(LN((1.1*(Fperm_SI_Woolf2021!$E$9:$E$93-BF$58)-63.1579*EXP(-0.19*Fperm_SI_Woolf2021!$E$9:$E$93)+63.1579*EXP(-0.19*BF$58))/(Fperm_SI_Woolf2021!$E$9:$E$93-BF$58))*(BF$58-Fperm_SI_Woolf2021!$E$9:$E$93)/10))),Fperm_SI_Woolf2021!$D$9:$D$93))</f>
        <v>0.72560485029817456</v>
      </c>
      <c r="BG68" s="51" cm="1">
        <f t="array" ref="BG68">MIN(1,SLOPE(Fperm_SI_Woolf2021!$F$9:$F$93*EXP(-Fperm_SI_Woolf2021!$I$9:$I$93*$C68*IF(BG$58=Fperm_SI_Woolf2021!$E$9:$E$93,1,EXP(LN((1.1*(Fperm_SI_Woolf2021!$E$9:$E$93-BG$58)-63.1579*EXP(-0.19*Fperm_SI_Woolf2021!$E$9:$E$93)+63.1579*EXP(-0.19*BG$58))/(Fperm_SI_Woolf2021!$E$9:$E$93-BG$58))*(BG$58-Fperm_SI_Woolf2021!$E$9:$E$93)/10))) + Fperm_SI_Woolf2021!$G$9:$G$93*EXP(-Fperm_SI_Woolf2021!$J$9:$J$93*$C68*IF(BG$58=Fperm_SI_Woolf2021!$E$9:$E$93,1,EXP(LN((1.1*(Fperm_SI_Woolf2021!$E$9:$E$93-BG$58)-63.1579*EXP(-0.19*Fperm_SI_Woolf2021!$E$9:$E$93)+63.1579*EXP(-0.19*BG$58))/(Fperm_SI_Woolf2021!$E$9:$E$93-BG$58))*(BG$58-Fperm_SI_Woolf2021!$E$9:$E$93)/10))) + Fperm_SI_Woolf2021!$H$9:$H$93*EXP(-Fperm_SI_Woolf2021!$K$9:$K$93*$C68*IF(BG$58=Fperm_SI_Woolf2021!$E$9:$E$93,1,EXP(LN((1.1*(Fperm_SI_Woolf2021!$E$9:$E$93-BG$58)-63.1579*EXP(-0.19*Fperm_SI_Woolf2021!$E$9:$E$93)+63.1579*EXP(-0.19*BG$58))/(Fperm_SI_Woolf2021!$E$9:$E$93-BG$58))*(BG$58-Fperm_SI_Woolf2021!$E$9:$E$93)/10))),Fperm_SI_Woolf2021!$D$9:$D$93)*BG$57+INTERCEPT(Fperm_SI_Woolf2021!$F$9:$F$93*EXP(-Fperm_SI_Woolf2021!$I$9:$I$93*$C68*IF(BG$58=Fperm_SI_Woolf2021!$E$9:$E$93,1,EXP(LN((1.1*(Fperm_SI_Woolf2021!$E$9:$E$93-BG$58)-63.1579*EXP(-0.19*Fperm_SI_Woolf2021!$E$9:$E$93)+63.1579*EXP(-0.19*BG$58))/(Fperm_SI_Woolf2021!$E$9:$E$93-BG$58))*(BG$58-Fperm_SI_Woolf2021!$E$9:$E$93)/10))) + Fperm_SI_Woolf2021!$G$9:$G$93*EXP(-Fperm_SI_Woolf2021!$J$9:$J$93*$C68*IF(BG$58=Fperm_SI_Woolf2021!$E$9:$E$93,1,EXP(LN((1.1*(Fperm_SI_Woolf2021!$E$9:$E$93-BG$58)-63.1579*EXP(-0.19*Fperm_SI_Woolf2021!$E$9:$E$93)+63.1579*EXP(-0.19*BG$58))/(Fperm_SI_Woolf2021!$E$9:$E$93-BG$58))*(BG$58-Fperm_SI_Woolf2021!$E$9:$E$93)/10))) + Fperm_SI_Woolf2021!$H$9:$H$93*EXP(-Fperm_SI_Woolf2021!$K$9:$K$93*$C68*IF(BG$58=Fperm_SI_Woolf2021!$E$9:$E$93,1,EXP(LN((1.1*(Fperm_SI_Woolf2021!$E$9:$E$93-BG$58)-63.1579*EXP(-0.19*Fperm_SI_Woolf2021!$E$9:$E$93)+63.1579*EXP(-0.19*BG$58))/(Fperm_SI_Woolf2021!$E$9:$E$93-BG$58))*(BG$58-Fperm_SI_Woolf2021!$E$9:$E$93)/10))),Fperm_SI_Woolf2021!$D$9:$D$93))</f>
        <v>0.69381118679387943</v>
      </c>
      <c r="BH68" s="51" cm="1">
        <f t="array" ref="BH68">MIN(1,SLOPE(Fperm_SI_Woolf2021!$F$9:$F$93*EXP(-Fperm_SI_Woolf2021!$I$9:$I$93*$C68*IF(BH$58=Fperm_SI_Woolf2021!$E$9:$E$93,1,EXP(LN((1.1*(Fperm_SI_Woolf2021!$E$9:$E$93-BH$58)-63.1579*EXP(-0.19*Fperm_SI_Woolf2021!$E$9:$E$93)+63.1579*EXP(-0.19*BH$58))/(Fperm_SI_Woolf2021!$E$9:$E$93-BH$58))*(BH$58-Fperm_SI_Woolf2021!$E$9:$E$93)/10))) + Fperm_SI_Woolf2021!$G$9:$G$93*EXP(-Fperm_SI_Woolf2021!$J$9:$J$93*$C68*IF(BH$58=Fperm_SI_Woolf2021!$E$9:$E$93,1,EXP(LN((1.1*(Fperm_SI_Woolf2021!$E$9:$E$93-BH$58)-63.1579*EXP(-0.19*Fperm_SI_Woolf2021!$E$9:$E$93)+63.1579*EXP(-0.19*BH$58))/(Fperm_SI_Woolf2021!$E$9:$E$93-BH$58))*(BH$58-Fperm_SI_Woolf2021!$E$9:$E$93)/10))) + Fperm_SI_Woolf2021!$H$9:$H$93*EXP(-Fperm_SI_Woolf2021!$K$9:$K$93*$C68*IF(BH$58=Fperm_SI_Woolf2021!$E$9:$E$93,1,EXP(LN((1.1*(Fperm_SI_Woolf2021!$E$9:$E$93-BH$58)-63.1579*EXP(-0.19*Fperm_SI_Woolf2021!$E$9:$E$93)+63.1579*EXP(-0.19*BH$58))/(Fperm_SI_Woolf2021!$E$9:$E$93-BH$58))*(BH$58-Fperm_SI_Woolf2021!$E$9:$E$93)/10))),Fperm_SI_Woolf2021!$D$9:$D$93)*BH$57+INTERCEPT(Fperm_SI_Woolf2021!$F$9:$F$93*EXP(-Fperm_SI_Woolf2021!$I$9:$I$93*$C68*IF(BH$58=Fperm_SI_Woolf2021!$E$9:$E$93,1,EXP(LN((1.1*(Fperm_SI_Woolf2021!$E$9:$E$93-BH$58)-63.1579*EXP(-0.19*Fperm_SI_Woolf2021!$E$9:$E$93)+63.1579*EXP(-0.19*BH$58))/(Fperm_SI_Woolf2021!$E$9:$E$93-BH$58))*(BH$58-Fperm_SI_Woolf2021!$E$9:$E$93)/10))) + Fperm_SI_Woolf2021!$G$9:$G$93*EXP(-Fperm_SI_Woolf2021!$J$9:$J$93*$C68*IF(BH$58=Fperm_SI_Woolf2021!$E$9:$E$93,1,EXP(LN((1.1*(Fperm_SI_Woolf2021!$E$9:$E$93-BH$58)-63.1579*EXP(-0.19*Fperm_SI_Woolf2021!$E$9:$E$93)+63.1579*EXP(-0.19*BH$58))/(Fperm_SI_Woolf2021!$E$9:$E$93-BH$58))*(BH$58-Fperm_SI_Woolf2021!$E$9:$E$93)/10))) + Fperm_SI_Woolf2021!$H$9:$H$93*EXP(-Fperm_SI_Woolf2021!$K$9:$K$93*$C68*IF(BH$58=Fperm_SI_Woolf2021!$E$9:$E$93,1,EXP(LN((1.1*(Fperm_SI_Woolf2021!$E$9:$E$93-BH$58)-63.1579*EXP(-0.19*Fperm_SI_Woolf2021!$E$9:$E$93)+63.1579*EXP(-0.19*BH$58))/(Fperm_SI_Woolf2021!$E$9:$E$93-BH$58))*(BH$58-Fperm_SI_Woolf2021!$E$9:$E$93)/10))),Fperm_SI_Woolf2021!$D$9:$D$93))</f>
        <v>0.66201752328958441</v>
      </c>
      <c r="BI68" s="51" cm="1">
        <f t="array" ref="BI68">MIN(1,SLOPE(Fperm_SI_Woolf2021!$F$9:$F$93*EXP(-Fperm_SI_Woolf2021!$I$9:$I$93*$C68*IF(BI$58=Fperm_SI_Woolf2021!$E$9:$E$93,1,EXP(LN((1.1*(Fperm_SI_Woolf2021!$E$9:$E$93-BI$58)-63.1579*EXP(-0.19*Fperm_SI_Woolf2021!$E$9:$E$93)+63.1579*EXP(-0.19*BI$58))/(Fperm_SI_Woolf2021!$E$9:$E$93-BI$58))*(BI$58-Fperm_SI_Woolf2021!$E$9:$E$93)/10))) + Fperm_SI_Woolf2021!$G$9:$G$93*EXP(-Fperm_SI_Woolf2021!$J$9:$J$93*$C68*IF(BI$58=Fperm_SI_Woolf2021!$E$9:$E$93,1,EXP(LN((1.1*(Fperm_SI_Woolf2021!$E$9:$E$93-BI$58)-63.1579*EXP(-0.19*Fperm_SI_Woolf2021!$E$9:$E$93)+63.1579*EXP(-0.19*BI$58))/(Fperm_SI_Woolf2021!$E$9:$E$93-BI$58))*(BI$58-Fperm_SI_Woolf2021!$E$9:$E$93)/10))) + Fperm_SI_Woolf2021!$H$9:$H$93*EXP(-Fperm_SI_Woolf2021!$K$9:$K$93*$C68*IF(BI$58=Fperm_SI_Woolf2021!$E$9:$E$93,1,EXP(LN((1.1*(Fperm_SI_Woolf2021!$E$9:$E$93-BI$58)-63.1579*EXP(-0.19*Fperm_SI_Woolf2021!$E$9:$E$93)+63.1579*EXP(-0.19*BI$58))/(Fperm_SI_Woolf2021!$E$9:$E$93-BI$58))*(BI$58-Fperm_SI_Woolf2021!$E$9:$E$93)/10))),Fperm_SI_Woolf2021!$D$9:$D$93)*BI$57+INTERCEPT(Fperm_SI_Woolf2021!$F$9:$F$93*EXP(-Fperm_SI_Woolf2021!$I$9:$I$93*$C68*IF(BI$58=Fperm_SI_Woolf2021!$E$9:$E$93,1,EXP(LN((1.1*(Fperm_SI_Woolf2021!$E$9:$E$93-BI$58)-63.1579*EXP(-0.19*Fperm_SI_Woolf2021!$E$9:$E$93)+63.1579*EXP(-0.19*BI$58))/(Fperm_SI_Woolf2021!$E$9:$E$93-BI$58))*(BI$58-Fperm_SI_Woolf2021!$E$9:$E$93)/10))) + Fperm_SI_Woolf2021!$G$9:$G$93*EXP(-Fperm_SI_Woolf2021!$J$9:$J$93*$C68*IF(BI$58=Fperm_SI_Woolf2021!$E$9:$E$93,1,EXP(LN((1.1*(Fperm_SI_Woolf2021!$E$9:$E$93-BI$58)-63.1579*EXP(-0.19*Fperm_SI_Woolf2021!$E$9:$E$93)+63.1579*EXP(-0.19*BI$58))/(Fperm_SI_Woolf2021!$E$9:$E$93-BI$58))*(BI$58-Fperm_SI_Woolf2021!$E$9:$E$93)/10))) + Fperm_SI_Woolf2021!$H$9:$H$93*EXP(-Fperm_SI_Woolf2021!$K$9:$K$93*$C68*IF(BI$58=Fperm_SI_Woolf2021!$E$9:$E$93,1,EXP(LN((1.1*(Fperm_SI_Woolf2021!$E$9:$E$93-BI$58)-63.1579*EXP(-0.19*Fperm_SI_Woolf2021!$E$9:$E$93)+63.1579*EXP(-0.19*BI$58))/(Fperm_SI_Woolf2021!$E$9:$E$93-BI$58))*(BI$58-Fperm_SI_Woolf2021!$E$9:$E$93)/10))),Fperm_SI_Woolf2021!$D$9:$D$93))</f>
        <v>0.63022385978528916</v>
      </c>
      <c r="BJ68" s="51" cm="1">
        <f t="array" ref="BJ68">MIN(1,SLOPE(Fperm_SI_Woolf2021!$F$9:$F$93*EXP(-Fperm_SI_Woolf2021!$I$9:$I$93*$C68*IF(BJ$58=Fperm_SI_Woolf2021!$E$9:$E$93,1,EXP(LN((1.1*(Fperm_SI_Woolf2021!$E$9:$E$93-BJ$58)-63.1579*EXP(-0.19*Fperm_SI_Woolf2021!$E$9:$E$93)+63.1579*EXP(-0.19*BJ$58))/(Fperm_SI_Woolf2021!$E$9:$E$93-BJ$58))*(BJ$58-Fperm_SI_Woolf2021!$E$9:$E$93)/10))) + Fperm_SI_Woolf2021!$G$9:$G$93*EXP(-Fperm_SI_Woolf2021!$J$9:$J$93*$C68*IF(BJ$58=Fperm_SI_Woolf2021!$E$9:$E$93,1,EXP(LN((1.1*(Fperm_SI_Woolf2021!$E$9:$E$93-BJ$58)-63.1579*EXP(-0.19*Fperm_SI_Woolf2021!$E$9:$E$93)+63.1579*EXP(-0.19*BJ$58))/(Fperm_SI_Woolf2021!$E$9:$E$93-BJ$58))*(BJ$58-Fperm_SI_Woolf2021!$E$9:$E$93)/10))) + Fperm_SI_Woolf2021!$H$9:$H$93*EXP(-Fperm_SI_Woolf2021!$K$9:$K$93*$C68*IF(BJ$58=Fperm_SI_Woolf2021!$E$9:$E$93,1,EXP(LN((1.1*(Fperm_SI_Woolf2021!$E$9:$E$93-BJ$58)-63.1579*EXP(-0.19*Fperm_SI_Woolf2021!$E$9:$E$93)+63.1579*EXP(-0.19*BJ$58))/(Fperm_SI_Woolf2021!$E$9:$E$93-BJ$58))*(BJ$58-Fperm_SI_Woolf2021!$E$9:$E$93)/10))),Fperm_SI_Woolf2021!$D$9:$D$93)*BJ$57+INTERCEPT(Fperm_SI_Woolf2021!$F$9:$F$93*EXP(-Fperm_SI_Woolf2021!$I$9:$I$93*$C68*IF(BJ$58=Fperm_SI_Woolf2021!$E$9:$E$93,1,EXP(LN((1.1*(Fperm_SI_Woolf2021!$E$9:$E$93-BJ$58)-63.1579*EXP(-0.19*Fperm_SI_Woolf2021!$E$9:$E$93)+63.1579*EXP(-0.19*BJ$58))/(Fperm_SI_Woolf2021!$E$9:$E$93-BJ$58))*(BJ$58-Fperm_SI_Woolf2021!$E$9:$E$93)/10))) + Fperm_SI_Woolf2021!$G$9:$G$93*EXP(-Fperm_SI_Woolf2021!$J$9:$J$93*$C68*IF(BJ$58=Fperm_SI_Woolf2021!$E$9:$E$93,1,EXP(LN((1.1*(Fperm_SI_Woolf2021!$E$9:$E$93-BJ$58)-63.1579*EXP(-0.19*Fperm_SI_Woolf2021!$E$9:$E$93)+63.1579*EXP(-0.19*BJ$58))/(Fperm_SI_Woolf2021!$E$9:$E$93-BJ$58))*(BJ$58-Fperm_SI_Woolf2021!$E$9:$E$93)/10))) + Fperm_SI_Woolf2021!$H$9:$H$93*EXP(-Fperm_SI_Woolf2021!$K$9:$K$93*$C68*IF(BJ$58=Fperm_SI_Woolf2021!$E$9:$E$93,1,EXP(LN((1.1*(Fperm_SI_Woolf2021!$E$9:$E$93-BJ$58)-63.1579*EXP(-0.19*Fperm_SI_Woolf2021!$E$9:$E$93)+63.1579*EXP(-0.19*BJ$58))/(Fperm_SI_Woolf2021!$E$9:$E$93-BJ$58))*(BJ$58-Fperm_SI_Woolf2021!$E$9:$E$93)/10))),Fperm_SI_Woolf2021!$D$9:$D$93))</f>
        <v>0.59843019628099414</v>
      </c>
      <c r="BK68" s="51" cm="1">
        <f t="array" ref="BK68">MIN(1,SLOPE(Fperm_SI_Woolf2021!$F$9:$F$93*EXP(-Fperm_SI_Woolf2021!$I$9:$I$93*$C68*IF(BK$58=Fperm_SI_Woolf2021!$E$9:$E$93,1,EXP(LN((1.1*(Fperm_SI_Woolf2021!$E$9:$E$93-BK$58)-63.1579*EXP(-0.19*Fperm_SI_Woolf2021!$E$9:$E$93)+63.1579*EXP(-0.19*BK$58))/(Fperm_SI_Woolf2021!$E$9:$E$93-BK$58))*(BK$58-Fperm_SI_Woolf2021!$E$9:$E$93)/10))) + Fperm_SI_Woolf2021!$G$9:$G$93*EXP(-Fperm_SI_Woolf2021!$J$9:$J$93*$C68*IF(BK$58=Fperm_SI_Woolf2021!$E$9:$E$93,1,EXP(LN((1.1*(Fperm_SI_Woolf2021!$E$9:$E$93-BK$58)-63.1579*EXP(-0.19*Fperm_SI_Woolf2021!$E$9:$E$93)+63.1579*EXP(-0.19*BK$58))/(Fperm_SI_Woolf2021!$E$9:$E$93-BK$58))*(BK$58-Fperm_SI_Woolf2021!$E$9:$E$93)/10))) + Fperm_SI_Woolf2021!$H$9:$H$93*EXP(-Fperm_SI_Woolf2021!$K$9:$K$93*$C68*IF(BK$58=Fperm_SI_Woolf2021!$E$9:$E$93,1,EXP(LN((1.1*(Fperm_SI_Woolf2021!$E$9:$E$93-BK$58)-63.1579*EXP(-0.19*Fperm_SI_Woolf2021!$E$9:$E$93)+63.1579*EXP(-0.19*BK$58))/(Fperm_SI_Woolf2021!$E$9:$E$93-BK$58))*(BK$58-Fperm_SI_Woolf2021!$E$9:$E$93)/10))),Fperm_SI_Woolf2021!$D$9:$D$93)*BK$57+INTERCEPT(Fperm_SI_Woolf2021!$F$9:$F$93*EXP(-Fperm_SI_Woolf2021!$I$9:$I$93*$C68*IF(BK$58=Fperm_SI_Woolf2021!$E$9:$E$93,1,EXP(LN((1.1*(Fperm_SI_Woolf2021!$E$9:$E$93-BK$58)-63.1579*EXP(-0.19*Fperm_SI_Woolf2021!$E$9:$E$93)+63.1579*EXP(-0.19*BK$58))/(Fperm_SI_Woolf2021!$E$9:$E$93-BK$58))*(BK$58-Fperm_SI_Woolf2021!$E$9:$E$93)/10))) + Fperm_SI_Woolf2021!$G$9:$G$93*EXP(-Fperm_SI_Woolf2021!$J$9:$J$93*$C68*IF(BK$58=Fperm_SI_Woolf2021!$E$9:$E$93,1,EXP(LN((1.1*(Fperm_SI_Woolf2021!$E$9:$E$93-BK$58)-63.1579*EXP(-0.19*Fperm_SI_Woolf2021!$E$9:$E$93)+63.1579*EXP(-0.19*BK$58))/(Fperm_SI_Woolf2021!$E$9:$E$93-BK$58))*(BK$58-Fperm_SI_Woolf2021!$E$9:$E$93)/10))) + Fperm_SI_Woolf2021!$H$9:$H$93*EXP(-Fperm_SI_Woolf2021!$K$9:$K$93*$C68*IF(BK$58=Fperm_SI_Woolf2021!$E$9:$E$93,1,EXP(LN((1.1*(Fperm_SI_Woolf2021!$E$9:$E$93-BK$58)-63.1579*EXP(-0.19*Fperm_SI_Woolf2021!$E$9:$E$93)+63.1579*EXP(-0.19*BK$58))/(Fperm_SI_Woolf2021!$E$9:$E$93-BK$58))*(BK$58-Fperm_SI_Woolf2021!$E$9:$E$93)/10))),Fperm_SI_Woolf2021!$D$9:$D$93))</f>
        <v>0.56663653277669901</v>
      </c>
      <c r="BL68" s="51" cm="1">
        <f t="array" ref="BL68">MIN(1,SLOPE(Fperm_SI_Woolf2021!$F$9:$F$93*EXP(-Fperm_SI_Woolf2021!$I$9:$I$93*$C68*IF(BL$58=Fperm_SI_Woolf2021!$E$9:$E$93,1,EXP(LN((1.1*(Fperm_SI_Woolf2021!$E$9:$E$93-BL$58)-63.1579*EXP(-0.19*Fperm_SI_Woolf2021!$E$9:$E$93)+63.1579*EXP(-0.19*BL$58))/(Fperm_SI_Woolf2021!$E$9:$E$93-BL$58))*(BL$58-Fperm_SI_Woolf2021!$E$9:$E$93)/10))) + Fperm_SI_Woolf2021!$G$9:$G$93*EXP(-Fperm_SI_Woolf2021!$J$9:$J$93*$C68*IF(BL$58=Fperm_SI_Woolf2021!$E$9:$E$93,1,EXP(LN((1.1*(Fperm_SI_Woolf2021!$E$9:$E$93-BL$58)-63.1579*EXP(-0.19*Fperm_SI_Woolf2021!$E$9:$E$93)+63.1579*EXP(-0.19*BL$58))/(Fperm_SI_Woolf2021!$E$9:$E$93-BL$58))*(BL$58-Fperm_SI_Woolf2021!$E$9:$E$93)/10))) + Fperm_SI_Woolf2021!$H$9:$H$93*EXP(-Fperm_SI_Woolf2021!$K$9:$K$93*$C68*IF(BL$58=Fperm_SI_Woolf2021!$E$9:$E$93,1,EXP(LN((1.1*(Fperm_SI_Woolf2021!$E$9:$E$93-BL$58)-63.1579*EXP(-0.19*Fperm_SI_Woolf2021!$E$9:$E$93)+63.1579*EXP(-0.19*BL$58))/(Fperm_SI_Woolf2021!$E$9:$E$93-BL$58))*(BL$58-Fperm_SI_Woolf2021!$E$9:$E$93)/10))),Fperm_SI_Woolf2021!$D$9:$D$93)*BL$57+INTERCEPT(Fperm_SI_Woolf2021!$F$9:$F$93*EXP(-Fperm_SI_Woolf2021!$I$9:$I$93*$C68*IF(BL$58=Fperm_SI_Woolf2021!$E$9:$E$93,1,EXP(LN((1.1*(Fperm_SI_Woolf2021!$E$9:$E$93-BL$58)-63.1579*EXP(-0.19*Fperm_SI_Woolf2021!$E$9:$E$93)+63.1579*EXP(-0.19*BL$58))/(Fperm_SI_Woolf2021!$E$9:$E$93-BL$58))*(BL$58-Fperm_SI_Woolf2021!$E$9:$E$93)/10))) + Fperm_SI_Woolf2021!$G$9:$G$93*EXP(-Fperm_SI_Woolf2021!$J$9:$J$93*$C68*IF(BL$58=Fperm_SI_Woolf2021!$E$9:$E$93,1,EXP(LN((1.1*(Fperm_SI_Woolf2021!$E$9:$E$93-BL$58)-63.1579*EXP(-0.19*Fperm_SI_Woolf2021!$E$9:$E$93)+63.1579*EXP(-0.19*BL$58))/(Fperm_SI_Woolf2021!$E$9:$E$93-BL$58))*(BL$58-Fperm_SI_Woolf2021!$E$9:$E$93)/10))) + Fperm_SI_Woolf2021!$H$9:$H$93*EXP(-Fperm_SI_Woolf2021!$K$9:$K$93*$C68*IF(BL$58=Fperm_SI_Woolf2021!$E$9:$E$93,1,EXP(LN((1.1*(Fperm_SI_Woolf2021!$E$9:$E$93-BL$58)-63.1579*EXP(-0.19*Fperm_SI_Woolf2021!$E$9:$E$93)+63.1579*EXP(-0.19*BL$58))/(Fperm_SI_Woolf2021!$E$9:$E$93-BL$58))*(BL$58-Fperm_SI_Woolf2021!$E$9:$E$93)/10))),Fperm_SI_Woolf2021!$D$9:$D$93))</f>
        <v>0.99175092499022133</v>
      </c>
      <c r="BM68" s="51" cm="1">
        <f t="array" ref="BM68">MIN(1,SLOPE(Fperm_SI_Woolf2021!$F$9:$F$93*EXP(-Fperm_SI_Woolf2021!$I$9:$I$93*$C68*IF(BM$58=Fperm_SI_Woolf2021!$E$9:$E$93,1,EXP(LN((1.1*(Fperm_SI_Woolf2021!$E$9:$E$93-BM$58)-63.1579*EXP(-0.19*Fperm_SI_Woolf2021!$E$9:$E$93)+63.1579*EXP(-0.19*BM$58))/(Fperm_SI_Woolf2021!$E$9:$E$93-BM$58))*(BM$58-Fperm_SI_Woolf2021!$E$9:$E$93)/10))) + Fperm_SI_Woolf2021!$G$9:$G$93*EXP(-Fperm_SI_Woolf2021!$J$9:$J$93*$C68*IF(BM$58=Fperm_SI_Woolf2021!$E$9:$E$93,1,EXP(LN((1.1*(Fperm_SI_Woolf2021!$E$9:$E$93-BM$58)-63.1579*EXP(-0.19*Fperm_SI_Woolf2021!$E$9:$E$93)+63.1579*EXP(-0.19*BM$58))/(Fperm_SI_Woolf2021!$E$9:$E$93-BM$58))*(BM$58-Fperm_SI_Woolf2021!$E$9:$E$93)/10))) + Fperm_SI_Woolf2021!$H$9:$H$93*EXP(-Fperm_SI_Woolf2021!$K$9:$K$93*$C68*IF(BM$58=Fperm_SI_Woolf2021!$E$9:$E$93,1,EXP(LN((1.1*(Fperm_SI_Woolf2021!$E$9:$E$93-BM$58)-63.1579*EXP(-0.19*Fperm_SI_Woolf2021!$E$9:$E$93)+63.1579*EXP(-0.19*BM$58))/(Fperm_SI_Woolf2021!$E$9:$E$93-BM$58))*(BM$58-Fperm_SI_Woolf2021!$E$9:$E$93)/10))),Fperm_SI_Woolf2021!$D$9:$D$93)*BM$57+INTERCEPT(Fperm_SI_Woolf2021!$F$9:$F$93*EXP(-Fperm_SI_Woolf2021!$I$9:$I$93*$C68*IF(BM$58=Fperm_SI_Woolf2021!$E$9:$E$93,1,EXP(LN((1.1*(Fperm_SI_Woolf2021!$E$9:$E$93-BM$58)-63.1579*EXP(-0.19*Fperm_SI_Woolf2021!$E$9:$E$93)+63.1579*EXP(-0.19*BM$58))/(Fperm_SI_Woolf2021!$E$9:$E$93-BM$58))*(BM$58-Fperm_SI_Woolf2021!$E$9:$E$93)/10))) + Fperm_SI_Woolf2021!$G$9:$G$93*EXP(-Fperm_SI_Woolf2021!$J$9:$J$93*$C68*IF(BM$58=Fperm_SI_Woolf2021!$E$9:$E$93,1,EXP(LN((1.1*(Fperm_SI_Woolf2021!$E$9:$E$93-BM$58)-63.1579*EXP(-0.19*Fperm_SI_Woolf2021!$E$9:$E$93)+63.1579*EXP(-0.19*BM$58))/(Fperm_SI_Woolf2021!$E$9:$E$93-BM$58))*(BM$58-Fperm_SI_Woolf2021!$E$9:$E$93)/10))) + Fperm_SI_Woolf2021!$H$9:$H$93*EXP(-Fperm_SI_Woolf2021!$K$9:$K$93*$C68*IF(BM$58=Fperm_SI_Woolf2021!$E$9:$E$93,1,EXP(LN((1.1*(Fperm_SI_Woolf2021!$E$9:$E$93-BM$58)-63.1579*EXP(-0.19*Fperm_SI_Woolf2021!$E$9:$E$93)+63.1579*EXP(-0.19*BM$58))/(Fperm_SI_Woolf2021!$E$9:$E$93-BM$58))*(BM$58-Fperm_SI_Woolf2021!$E$9:$E$93)/10))),Fperm_SI_Woolf2021!$D$9:$D$93))</f>
        <v>0.95950980592574764</v>
      </c>
      <c r="BN68" s="51" cm="1">
        <f t="array" ref="BN68">MIN(1,SLOPE(Fperm_SI_Woolf2021!$F$9:$F$93*EXP(-Fperm_SI_Woolf2021!$I$9:$I$93*$C68*IF(BN$58=Fperm_SI_Woolf2021!$E$9:$E$93,1,EXP(LN((1.1*(Fperm_SI_Woolf2021!$E$9:$E$93-BN$58)-63.1579*EXP(-0.19*Fperm_SI_Woolf2021!$E$9:$E$93)+63.1579*EXP(-0.19*BN$58))/(Fperm_SI_Woolf2021!$E$9:$E$93-BN$58))*(BN$58-Fperm_SI_Woolf2021!$E$9:$E$93)/10))) + Fperm_SI_Woolf2021!$G$9:$G$93*EXP(-Fperm_SI_Woolf2021!$J$9:$J$93*$C68*IF(BN$58=Fperm_SI_Woolf2021!$E$9:$E$93,1,EXP(LN((1.1*(Fperm_SI_Woolf2021!$E$9:$E$93-BN$58)-63.1579*EXP(-0.19*Fperm_SI_Woolf2021!$E$9:$E$93)+63.1579*EXP(-0.19*BN$58))/(Fperm_SI_Woolf2021!$E$9:$E$93-BN$58))*(BN$58-Fperm_SI_Woolf2021!$E$9:$E$93)/10))) + Fperm_SI_Woolf2021!$H$9:$H$93*EXP(-Fperm_SI_Woolf2021!$K$9:$K$93*$C68*IF(BN$58=Fperm_SI_Woolf2021!$E$9:$E$93,1,EXP(LN((1.1*(Fperm_SI_Woolf2021!$E$9:$E$93-BN$58)-63.1579*EXP(-0.19*Fperm_SI_Woolf2021!$E$9:$E$93)+63.1579*EXP(-0.19*BN$58))/(Fperm_SI_Woolf2021!$E$9:$E$93-BN$58))*(BN$58-Fperm_SI_Woolf2021!$E$9:$E$93)/10))),Fperm_SI_Woolf2021!$D$9:$D$93)*BN$57+INTERCEPT(Fperm_SI_Woolf2021!$F$9:$F$93*EXP(-Fperm_SI_Woolf2021!$I$9:$I$93*$C68*IF(BN$58=Fperm_SI_Woolf2021!$E$9:$E$93,1,EXP(LN((1.1*(Fperm_SI_Woolf2021!$E$9:$E$93-BN$58)-63.1579*EXP(-0.19*Fperm_SI_Woolf2021!$E$9:$E$93)+63.1579*EXP(-0.19*BN$58))/(Fperm_SI_Woolf2021!$E$9:$E$93-BN$58))*(BN$58-Fperm_SI_Woolf2021!$E$9:$E$93)/10))) + Fperm_SI_Woolf2021!$G$9:$G$93*EXP(-Fperm_SI_Woolf2021!$J$9:$J$93*$C68*IF(BN$58=Fperm_SI_Woolf2021!$E$9:$E$93,1,EXP(LN((1.1*(Fperm_SI_Woolf2021!$E$9:$E$93-BN$58)-63.1579*EXP(-0.19*Fperm_SI_Woolf2021!$E$9:$E$93)+63.1579*EXP(-0.19*BN$58))/(Fperm_SI_Woolf2021!$E$9:$E$93-BN$58))*(BN$58-Fperm_SI_Woolf2021!$E$9:$E$93)/10))) + Fperm_SI_Woolf2021!$H$9:$H$93*EXP(-Fperm_SI_Woolf2021!$K$9:$K$93*$C68*IF(BN$58=Fperm_SI_Woolf2021!$E$9:$E$93,1,EXP(LN((1.1*(Fperm_SI_Woolf2021!$E$9:$E$93-BN$58)-63.1579*EXP(-0.19*Fperm_SI_Woolf2021!$E$9:$E$93)+63.1579*EXP(-0.19*BN$58))/(Fperm_SI_Woolf2021!$E$9:$E$93-BN$58))*(BN$58-Fperm_SI_Woolf2021!$E$9:$E$93)/10))),Fperm_SI_Woolf2021!$D$9:$D$93))</f>
        <v>0.92726868686127384</v>
      </c>
      <c r="BO68" s="51" cm="1">
        <f t="array" ref="BO68">MIN(1,SLOPE(Fperm_SI_Woolf2021!$F$9:$F$93*EXP(-Fperm_SI_Woolf2021!$I$9:$I$93*$C68*IF(BO$58=Fperm_SI_Woolf2021!$E$9:$E$93,1,EXP(LN((1.1*(Fperm_SI_Woolf2021!$E$9:$E$93-BO$58)-63.1579*EXP(-0.19*Fperm_SI_Woolf2021!$E$9:$E$93)+63.1579*EXP(-0.19*BO$58))/(Fperm_SI_Woolf2021!$E$9:$E$93-BO$58))*(BO$58-Fperm_SI_Woolf2021!$E$9:$E$93)/10))) + Fperm_SI_Woolf2021!$G$9:$G$93*EXP(-Fperm_SI_Woolf2021!$J$9:$J$93*$C68*IF(BO$58=Fperm_SI_Woolf2021!$E$9:$E$93,1,EXP(LN((1.1*(Fperm_SI_Woolf2021!$E$9:$E$93-BO$58)-63.1579*EXP(-0.19*Fperm_SI_Woolf2021!$E$9:$E$93)+63.1579*EXP(-0.19*BO$58))/(Fperm_SI_Woolf2021!$E$9:$E$93-BO$58))*(BO$58-Fperm_SI_Woolf2021!$E$9:$E$93)/10))) + Fperm_SI_Woolf2021!$H$9:$H$93*EXP(-Fperm_SI_Woolf2021!$K$9:$K$93*$C68*IF(BO$58=Fperm_SI_Woolf2021!$E$9:$E$93,1,EXP(LN((1.1*(Fperm_SI_Woolf2021!$E$9:$E$93-BO$58)-63.1579*EXP(-0.19*Fperm_SI_Woolf2021!$E$9:$E$93)+63.1579*EXP(-0.19*BO$58))/(Fperm_SI_Woolf2021!$E$9:$E$93-BO$58))*(BO$58-Fperm_SI_Woolf2021!$E$9:$E$93)/10))),Fperm_SI_Woolf2021!$D$9:$D$93)*BO$57+INTERCEPT(Fperm_SI_Woolf2021!$F$9:$F$93*EXP(-Fperm_SI_Woolf2021!$I$9:$I$93*$C68*IF(BO$58=Fperm_SI_Woolf2021!$E$9:$E$93,1,EXP(LN((1.1*(Fperm_SI_Woolf2021!$E$9:$E$93-BO$58)-63.1579*EXP(-0.19*Fperm_SI_Woolf2021!$E$9:$E$93)+63.1579*EXP(-0.19*BO$58))/(Fperm_SI_Woolf2021!$E$9:$E$93-BO$58))*(BO$58-Fperm_SI_Woolf2021!$E$9:$E$93)/10))) + Fperm_SI_Woolf2021!$G$9:$G$93*EXP(-Fperm_SI_Woolf2021!$J$9:$J$93*$C68*IF(BO$58=Fperm_SI_Woolf2021!$E$9:$E$93,1,EXP(LN((1.1*(Fperm_SI_Woolf2021!$E$9:$E$93-BO$58)-63.1579*EXP(-0.19*Fperm_SI_Woolf2021!$E$9:$E$93)+63.1579*EXP(-0.19*BO$58))/(Fperm_SI_Woolf2021!$E$9:$E$93-BO$58))*(BO$58-Fperm_SI_Woolf2021!$E$9:$E$93)/10))) + Fperm_SI_Woolf2021!$H$9:$H$93*EXP(-Fperm_SI_Woolf2021!$K$9:$K$93*$C68*IF(BO$58=Fperm_SI_Woolf2021!$E$9:$E$93,1,EXP(LN((1.1*(Fperm_SI_Woolf2021!$E$9:$E$93-BO$58)-63.1579*EXP(-0.19*Fperm_SI_Woolf2021!$E$9:$E$93)+63.1579*EXP(-0.19*BO$58))/(Fperm_SI_Woolf2021!$E$9:$E$93-BO$58))*(BO$58-Fperm_SI_Woolf2021!$E$9:$E$93)/10))),Fperm_SI_Woolf2021!$D$9:$D$93))</f>
        <v>0.89502756779680015</v>
      </c>
      <c r="BP68" s="51" cm="1">
        <f t="array" ref="BP68">MIN(1,SLOPE(Fperm_SI_Woolf2021!$F$9:$F$93*EXP(-Fperm_SI_Woolf2021!$I$9:$I$93*$C68*IF(BP$58=Fperm_SI_Woolf2021!$E$9:$E$93,1,EXP(LN((1.1*(Fperm_SI_Woolf2021!$E$9:$E$93-BP$58)-63.1579*EXP(-0.19*Fperm_SI_Woolf2021!$E$9:$E$93)+63.1579*EXP(-0.19*BP$58))/(Fperm_SI_Woolf2021!$E$9:$E$93-BP$58))*(BP$58-Fperm_SI_Woolf2021!$E$9:$E$93)/10))) + Fperm_SI_Woolf2021!$G$9:$G$93*EXP(-Fperm_SI_Woolf2021!$J$9:$J$93*$C68*IF(BP$58=Fperm_SI_Woolf2021!$E$9:$E$93,1,EXP(LN((1.1*(Fperm_SI_Woolf2021!$E$9:$E$93-BP$58)-63.1579*EXP(-0.19*Fperm_SI_Woolf2021!$E$9:$E$93)+63.1579*EXP(-0.19*BP$58))/(Fperm_SI_Woolf2021!$E$9:$E$93-BP$58))*(BP$58-Fperm_SI_Woolf2021!$E$9:$E$93)/10))) + Fperm_SI_Woolf2021!$H$9:$H$93*EXP(-Fperm_SI_Woolf2021!$K$9:$K$93*$C68*IF(BP$58=Fperm_SI_Woolf2021!$E$9:$E$93,1,EXP(LN((1.1*(Fperm_SI_Woolf2021!$E$9:$E$93-BP$58)-63.1579*EXP(-0.19*Fperm_SI_Woolf2021!$E$9:$E$93)+63.1579*EXP(-0.19*BP$58))/(Fperm_SI_Woolf2021!$E$9:$E$93-BP$58))*(BP$58-Fperm_SI_Woolf2021!$E$9:$E$93)/10))),Fperm_SI_Woolf2021!$D$9:$D$93)*BP$57+INTERCEPT(Fperm_SI_Woolf2021!$F$9:$F$93*EXP(-Fperm_SI_Woolf2021!$I$9:$I$93*$C68*IF(BP$58=Fperm_SI_Woolf2021!$E$9:$E$93,1,EXP(LN((1.1*(Fperm_SI_Woolf2021!$E$9:$E$93-BP$58)-63.1579*EXP(-0.19*Fperm_SI_Woolf2021!$E$9:$E$93)+63.1579*EXP(-0.19*BP$58))/(Fperm_SI_Woolf2021!$E$9:$E$93-BP$58))*(BP$58-Fperm_SI_Woolf2021!$E$9:$E$93)/10))) + Fperm_SI_Woolf2021!$G$9:$G$93*EXP(-Fperm_SI_Woolf2021!$J$9:$J$93*$C68*IF(BP$58=Fperm_SI_Woolf2021!$E$9:$E$93,1,EXP(LN((1.1*(Fperm_SI_Woolf2021!$E$9:$E$93-BP$58)-63.1579*EXP(-0.19*Fperm_SI_Woolf2021!$E$9:$E$93)+63.1579*EXP(-0.19*BP$58))/(Fperm_SI_Woolf2021!$E$9:$E$93-BP$58))*(BP$58-Fperm_SI_Woolf2021!$E$9:$E$93)/10))) + Fperm_SI_Woolf2021!$H$9:$H$93*EXP(-Fperm_SI_Woolf2021!$K$9:$K$93*$C68*IF(BP$58=Fperm_SI_Woolf2021!$E$9:$E$93,1,EXP(LN((1.1*(Fperm_SI_Woolf2021!$E$9:$E$93-BP$58)-63.1579*EXP(-0.19*Fperm_SI_Woolf2021!$E$9:$E$93)+63.1579*EXP(-0.19*BP$58))/(Fperm_SI_Woolf2021!$E$9:$E$93-BP$58))*(BP$58-Fperm_SI_Woolf2021!$E$9:$E$93)/10))),Fperm_SI_Woolf2021!$D$9:$D$93))</f>
        <v>0.86278644873232646</v>
      </c>
      <c r="BQ68" s="51" cm="1">
        <f t="array" ref="BQ68">MIN(1,SLOPE(Fperm_SI_Woolf2021!$F$9:$F$93*EXP(-Fperm_SI_Woolf2021!$I$9:$I$93*$C68*IF(BQ$58=Fperm_SI_Woolf2021!$E$9:$E$93,1,EXP(LN((1.1*(Fperm_SI_Woolf2021!$E$9:$E$93-BQ$58)-63.1579*EXP(-0.19*Fperm_SI_Woolf2021!$E$9:$E$93)+63.1579*EXP(-0.19*BQ$58))/(Fperm_SI_Woolf2021!$E$9:$E$93-BQ$58))*(BQ$58-Fperm_SI_Woolf2021!$E$9:$E$93)/10))) + Fperm_SI_Woolf2021!$G$9:$G$93*EXP(-Fperm_SI_Woolf2021!$J$9:$J$93*$C68*IF(BQ$58=Fperm_SI_Woolf2021!$E$9:$E$93,1,EXP(LN((1.1*(Fperm_SI_Woolf2021!$E$9:$E$93-BQ$58)-63.1579*EXP(-0.19*Fperm_SI_Woolf2021!$E$9:$E$93)+63.1579*EXP(-0.19*BQ$58))/(Fperm_SI_Woolf2021!$E$9:$E$93-BQ$58))*(BQ$58-Fperm_SI_Woolf2021!$E$9:$E$93)/10))) + Fperm_SI_Woolf2021!$H$9:$H$93*EXP(-Fperm_SI_Woolf2021!$K$9:$K$93*$C68*IF(BQ$58=Fperm_SI_Woolf2021!$E$9:$E$93,1,EXP(LN((1.1*(Fperm_SI_Woolf2021!$E$9:$E$93-BQ$58)-63.1579*EXP(-0.19*Fperm_SI_Woolf2021!$E$9:$E$93)+63.1579*EXP(-0.19*BQ$58))/(Fperm_SI_Woolf2021!$E$9:$E$93-BQ$58))*(BQ$58-Fperm_SI_Woolf2021!$E$9:$E$93)/10))),Fperm_SI_Woolf2021!$D$9:$D$93)*BQ$57+INTERCEPT(Fperm_SI_Woolf2021!$F$9:$F$93*EXP(-Fperm_SI_Woolf2021!$I$9:$I$93*$C68*IF(BQ$58=Fperm_SI_Woolf2021!$E$9:$E$93,1,EXP(LN((1.1*(Fperm_SI_Woolf2021!$E$9:$E$93-BQ$58)-63.1579*EXP(-0.19*Fperm_SI_Woolf2021!$E$9:$E$93)+63.1579*EXP(-0.19*BQ$58))/(Fperm_SI_Woolf2021!$E$9:$E$93-BQ$58))*(BQ$58-Fperm_SI_Woolf2021!$E$9:$E$93)/10))) + Fperm_SI_Woolf2021!$G$9:$G$93*EXP(-Fperm_SI_Woolf2021!$J$9:$J$93*$C68*IF(BQ$58=Fperm_SI_Woolf2021!$E$9:$E$93,1,EXP(LN((1.1*(Fperm_SI_Woolf2021!$E$9:$E$93-BQ$58)-63.1579*EXP(-0.19*Fperm_SI_Woolf2021!$E$9:$E$93)+63.1579*EXP(-0.19*BQ$58))/(Fperm_SI_Woolf2021!$E$9:$E$93-BQ$58))*(BQ$58-Fperm_SI_Woolf2021!$E$9:$E$93)/10))) + Fperm_SI_Woolf2021!$H$9:$H$93*EXP(-Fperm_SI_Woolf2021!$K$9:$K$93*$C68*IF(BQ$58=Fperm_SI_Woolf2021!$E$9:$E$93,1,EXP(LN((1.1*(Fperm_SI_Woolf2021!$E$9:$E$93-BQ$58)-63.1579*EXP(-0.19*Fperm_SI_Woolf2021!$E$9:$E$93)+63.1579*EXP(-0.19*BQ$58))/(Fperm_SI_Woolf2021!$E$9:$E$93-BQ$58))*(BQ$58-Fperm_SI_Woolf2021!$E$9:$E$93)/10))),Fperm_SI_Woolf2021!$D$9:$D$93))</f>
        <v>0.83054532966785277</v>
      </c>
      <c r="BR68" s="51" cm="1">
        <f t="array" ref="BR68">MIN(1,SLOPE(Fperm_SI_Woolf2021!$F$9:$F$93*EXP(-Fperm_SI_Woolf2021!$I$9:$I$93*$C68*IF(BR$58=Fperm_SI_Woolf2021!$E$9:$E$93,1,EXP(LN((1.1*(Fperm_SI_Woolf2021!$E$9:$E$93-BR$58)-63.1579*EXP(-0.19*Fperm_SI_Woolf2021!$E$9:$E$93)+63.1579*EXP(-0.19*BR$58))/(Fperm_SI_Woolf2021!$E$9:$E$93-BR$58))*(BR$58-Fperm_SI_Woolf2021!$E$9:$E$93)/10))) + Fperm_SI_Woolf2021!$G$9:$G$93*EXP(-Fperm_SI_Woolf2021!$J$9:$J$93*$C68*IF(BR$58=Fperm_SI_Woolf2021!$E$9:$E$93,1,EXP(LN((1.1*(Fperm_SI_Woolf2021!$E$9:$E$93-BR$58)-63.1579*EXP(-0.19*Fperm_SI_Woolf2021!$E$9:$E$93)+63.1579*EXP(-0.19*BR$58))/(Fperm_SI_Woolf2021!$E$9:$E$93-BR$58))*(BR$58-Fperm_SI_Woolf2021!$E$9:$E$93)/10))) + Fperm_SI_Woolf2021!$H$9:$H$93*EXP(-Fperm_SI_Woolf2021!$K$9:$K$93*$C68*IF(BR$58=Fperm_SI_Woolf2021!$E$9:$E$93,1,EXP(LN((1.1*(Fperm_SI_Woolf2021!$E$9:$E$93-BR$58)-63.1579*EXP(-0.19*Fperm_SI_Woolf2021!$E$9:$E$93)+63.1579*EXP(-0.19*BR$58))/(Fperm_SI_Woolf2021!$E$9:$E$93-BR$58))*(BR$58-Fperm_SI_Woolf2021!$E$9:$E$93)/10))),Fperm_SI_Woolf2021!$D$9:$D$93)*BR$57+INTERCEPT(Fperm_SI_Woolf2021!$F$9:$F$93*EXP(-Fperm_SI_Woolf2021!$I$9:$I$93*$C68*IF(BR$58=Fperm_SI_Woolf2021!$E$9:$E$93,1,EXP(LN((1.1*(Fperm_SI_Woolf2021!$E$9:$E$93-BR$58)-63.1579*EXP(-0.19*Fperm_SI_Woolf2021!$E$9:$E$93)+63.1579*EXP(-0.19*BR$58))/(Fperm_SI_Woolf2021!$E$9:$E$93-BR$58))*(BR$58-Fperm_SI_Woolf2021!$E$9:$E$93)/10))) + Fperm_SI_Woolf2021!$G$9:$G$93*EXP(-Fperm_SI_Woolf2021!$J$9:$J$93*$C68*IF(BR$58=Fperm_SI_Woolf2021!$E$9:$E$93,1,EXP(LN((1.1*(Fperm_SI_Woolf2021!$E$9:$E$93-BR$58)-63.1579*EXP(-0.19*Fperm_SI_Woolf2021!$E$9:$E$93)+63.1579*EXP(-0.19*BR$58))/(Fperm_SI_Woolf2021!$E$9:$E$93-BR$58))*(BR$58-Fperm_SI_Woolf2021!$E$9:$E$93)/10))) + Fperm_SI_Woolf2021!$H$9:$H$93*EXP(-Fperm_SI_Woolf2021!$K$9:$K$93*$C68*IF(BR$58=Fperm_SI_Woolf2021!$E$9:$E$93,1,EXP(LN((1.1*(Fperm_SI_Woolf2021!$E$9:$E$93-BR$58)-63.1579*EXP(-0.19*Fperm_SI_Woolf2021!$E$9:$E$93)+63.1579*EXP(-0.19*BR$58))/(Fperm_SI_Woolf2021!$E$9:$E$93-BR$58))*(BR$58-Fperm_SI_Woolf2021!$E$9:$E$93)/10))),Fperm_SI_Woolf2021!$D$9:$D$93))</f>
        <v>0.79830421060337908</v>
      </c>
      <c r="BS68" s="51" cm="1">
        <f t="array" ref="BS68">MIN(1,SLOPE(Fperm_SI_Woolf2021!$F$9:$F$93*EXP(-Fperm_SI_Woolf2021!$I$9:$I$93*$C68*IF(BS$58=Fperm_SI_Woolf2021!$E$9:$E$93,1,EXP(LN((1.1*(Fperm_SI_Woolf2021!$E$9:$E$93-BS$58)-63.1579*EXP(-0.19*Fperm_SI_Woolf2021!$E$9:$E$93)+63.1579*EXP(-0.19*BS$58))/(Fperm_SI_Woolf2021!$E$9:$E$93-BS$58))*(BS$58-Fperm_SI_Woolf2021!$E$9:$E$93)/10))) + Fperm_SI_Woolf2021!$G$9:$G$93*EXP(-Fperm_SI_Woolf2021!$J$9:$J$93*$C68*IF(BS$58=Fperm_SI_Woolf2021!$E$9:$E$93,1,EXP(LN((1.1*(Fperm_SI_Woolf2021!$E$9:$E$93-BS$58)-63.1579*EXP(-0.19*Fperm_SI_Woolf2021!$E$9:$E$93)+63.1579*EXP(-0.19*BS$58))/(Fperm_SI_Woolf2021!$E$9:$E$93-BS$58))*(BS$58-Fperm_SI_Woolf2021!$E$9:$E$93)/10))) + Fperm_SI_Woolf2021!$H$9:$H$93*EXP(-Fperm_SI_Woolf2021!$K$9:$K$93*$C68*IF(BS$58=Fperm_SI_Woolf2021!$E$9:$E$93,1,EXP(LN((1.1*(Fperm_SI_Woolf2021!$E$9:$E$93-BS$58)-63.1579*EXP(-0.19*Fperm_SI_Woolf2021!$E$9:$E$93)+63.1579*EXP(-0.19*BS$58))/(Fperm_SI_Woolf2021!$E$9:$E$93-BS$58))*(BS$58-Fperm_SI_Woolf2021!$E$9:$E$93)/10))),Fperm_SI_Woolf2021!$D$9:$D$93)*BS$57+INTERCEPT(Fperm_SI_Woolf2021!$F$9:$F$93*EXP(-Fperm_SI_Woolf2021!$I$9:$I$93*$C68*IF(BS$58=Fperm_SI_Woolf2021!$E$9:$E$93,1,EXP(LN((1.1*(Fperm_SI_Woolf2021!$E$9:$E$93-BS$58)-63.1579*EXP(-0.19*Fperm_SI_Woolf2021!$E$9:$E$93)+63.1579*EXP(-0.19*BS$58))/(Fperm_SI_Woolf2021!$E$9:$E$93-BS$58))*(BS$58-Fperm_SI_Woolf2021!$E$9:$E$93)/10))) + Fperm_SI_Woolf2021!$G$9:$G$93*EXP(-Fperm_SI_Woolf2021!$J$9:$J$93*$C68*IF(BS$58=Fperm_SI_Woolf2021!$E$9:$E$93,1,EXP(LN((1.1*(Fperm_SI_Woolf2021!$E$9:$E$93-BS$58)-63.1579*EXP(-0.19*Fperm_SI_Woolf2021!$E$9:$E$93)+63.1579*EXP(-0.19*BS$58))/(Fperm_SI_Woolf2021!$E$9:$E$93-BS$58))*(BS$58-Fperm_SI_Woolf2021!$E$9:$E$93)/10))) + Fperm_SI_Woolf2021!$H$9:$H$93*EXP(-Fperm_SI_Woolf2021!$K$9:$K$93*$C68*IF(BS$58=Fperm_SI_Woolf2021!$E$9:$E$93,1,EXP(LN((1.1*(Fperm_SI_Woolf2021!$E$9:$E$93-BS$58)-63.1579*EXP(-0.19*Fperm_SI_Woolf2021!$E$9:$E$93)+63.1579*EXP(-0.19*BS$58))/(Fperm_SI_Woolf2021!$E$9:$E$93-BS$58))*(BS$58-Fperm_SI_Woolf2021!$E$9:$E$93)/10))),Fperm_SI_Woolf2021!$D$9:$D$93))</f>
        <v>0.76606309153890539</v>
      </c>
      <c r="BT68" s="51" cm="1">
        <f t="array" ref="BT68">MIN(1,SLOPE(Fperm_SI_Woolf2021!$F$9:$F$93*EXP(-Fperm_SI_Woolf2021!$I$9:$I$93*$C68*IF(BT$58=Fperm_SI_Woolf2021!$E$9:$E$93,1,EXP(LN((1.1*(Fperm_SI_Woolf2021!$E$9:$E$93-BT$58)-63.1579*EXP(-0.19*Fperm_SI_Woolf2021!$E$9:$E$93)+63.1579*EXP(-0.19*BT$58))/(Fperm_SI_Woolf2021!$E$9:$E$93-BT$58))*(BT$58-Fperm_SI_Woolf2021!$E$9:$E$93)/10))) + Fperm_SI_Woolf2021!$G$9:$G$93*EXP(-Fperm_SI_Woolf2021!$J$9:$J$93*$C68*IF(BT$58=Fperm_SI_Woolf2021!$E$9:$E$93,1,EXP(LN((1.1*(Fperm_SI_Woolf2021!$E$9:$E$93-BT$58)-63.1579*EXP(-0.19*Fperm_SI_Woolf2021!$E$9:$E$93)+63.1579*EXP(-0.19*BT$58))/(Fperm_SI_Woolf2021!$E$9:$E$93-BT$58))*(BT$58-Fperm_SI_Woolf2021!$E$9:$E$93)/10))) + Fperm_SI_Woolf2021!$H$9:$H$93*EXP(-Fperm_SI_Woolf2021!$K$9:$K$93*$C68*IF(BT$58=Fperm_SI_Woolf2021!$E$9:$E$93,1,EXP(LN((1.1*(Fperm_SI_Woolf2021!$E$9:$E$93-BT$58)-63.1579*EXP(-0.19*Fperm_SI_Woolf2021!$E$9:$E$93)+63.1579*EXP(-0.19*BT$58))/(Fperm_SI_Woolf2021!$E$9:$E$93-BT$58))*(BT$58-Fperm_SI_Woolf2021!$E$9:$E$93)/10))),Fperm_SI_Woolf2021!$D$9:$D$93)*BT$57+INTERCEPT(Fperm_SI_Woolf2021!$F$9:$F$93*EXP(-Fperm_SI_Woolf2021!$I$9:$I$93*$C68*IF(BT$58=Fperm_SI_Woolf2021!$E$9:$E$93,1,EXP(LN((1.1*(Fperm_SI_Woolf2021!$E$9:$E$93-BT$58)-63.1579*EXP(-0.19*Fperm_SI_Woolf2021!$E$9:$E$93)+63.1579*EXP(-0.19*BT$58))/(Fperm_SI_Woolf2021!$E$9:$E$93-BT$58))*(BT$58-Fperm_SI_Woolf2021!$E$9:$E$93)/10))) + Fperm_SI_Woolf2021!$G$9:$G$93*EXP(-Fperm_SI_Woolf2021!$J$9:$J$93*$C68*IF(BT$58=Fperm_SI_Woolf2021!$E$9:$E$93,1,EXP(LN((1.1*(Fperm_SI_Woolf2021!$E$9:$E$93-BT$58)-63.1579*EXP(-0.19*Fperm_SI_Woolf2021!$E$9:$E$93)+63.1579*EXP(-0.19*BT$58))/(Fperm_SI_Woolf2021!$E$9:$E$93-BT$58))*(BT$58-Fperm_SI_Woolf2021!$E$9:$E$93)/10))) + Fperm_SI_Woolf2021!$H$9:$H$93*EXP(-Fperm_SI_Woolf2021!$K$9:$K$93*$C68*IF(BT$58=Fperm_SI_Woolf2021!$E$9:$E$93,1,EXP(LN((1.1*(Fperm_SI_Woolf2021!$E$9:$E$93-BT$58)-63.1579*EXP(-0.19*Fperm_SI_Woolf2021!$E$9:$E$93)+63.1579*EXP(-0.19*BT$58))/(Fperm_SI_Woolf2021!$E$9:$E$93-BT$58))*(BT$58-Fperm_SI_Woolf2021!$E$9:$E$93)/10))),Fperm_SI_Woolf2021!$D$9:$D$93))</f>
        <v>0.73382197247443171</v>
      </c>
      <c r="BU68" s="51" cm="1">
        <f t="array" ref="BU68">MIN(1,SLOPE(Fperm_SI_Woolf2021!$F$9:$F$93*EXP(-Fperm_SI_Woolf2021!$I$9:$I$93*$C68*IF(BU$58=Fperm_SI_Woolf2021!$E$9:$E$93,1,EXP(LN((1.1*(Fperm_SI_Woolf2021!$E$9:$E$93-BU$58)-63.1579*EXP(-0.19*Fperm_SI_Woolf2021!$E$9:$E$93)+63.1579*EXP(-0.19*BU$58))/(Fperm_SI_Woolf2021!$E$9:$E$93-BU$58))*(BU$58-Fperm_SI_Woolf2021!$E$9:$E$93)/10))) + Fperm_SI_Woolf2021!$G$9:$G$93*EXP(-Fperm_SI_Woolf2021!$J$9:$J$93*$C68*IF(BU$58=Fperm_SI_Woolf2021!$E$9:$E$93,1,EXP(LN((1.1*(Fperm_SI_Woolf2021!$E$9:$E$93-BU$58)-63.1579*EXP(-0.19*Fperm_SI_Woolf2021!$E$9:$E$93)+63.1579*EXP(-0.19*BU$58))/(Fperm_SI_Woolf2021!$E$9:$E$93-BU$58))*(BU$58-Fperm_SI_Woolf2021!$E$9:$E$93)/10))) + Fperm_SI_Woolf2021!$H$9:$H$93*EXP(-Fperm_SI_Woolf2021!$K$9:$K$93*$C68*IF(BU$58=Fperm_SI_Woolf2021!$E$9:$E$93,1,EXP(LN((1.1*(Fperm_SI_Woolf2021!$E$9:$E$93-BU$58)-63.1579*EXP(-0.19*Fperm_SI_Woolf2021!$E$9:$E$93)+63.1579*EXP(-0.19*BU$58))/(Fperm_SI_Woolf2021!$E$9:$E$93-BU$58))*(BU$58-Fperm_SI_Woolf2021!$E$9:$E$93)/10))),Fperm_SI_Woolf2021!$D$9:$D$93)*BU$57+INTERCEPT(Fperm_SI_Woolf2021!$F$9:$F$93*EXP(-Fperm_SI_Woolf2021!$I$9:$I$93*$C68*IF(BU$58=Fperm_SI_Woolf2021!$E$9:$E$93,1,EXP(LN((1.1*(Fperm_SI_Woolf2021!$E$9:$E$93-BU$58)-63.1579*EXP(-0.19*Fperm_SI_Woolf2021!$E$9:$E$93)+63.1579*EXP(-0.19*BU$58))/(Fperm_SI_Woolf2021!$E$9:$E$93-BU$58))*(BU$58-Fperm_SI_Woolf2021!$E$9:$E$93)/10))) + Fperm_SI_Woolf2021!$G$9:$G$93*EXP(-Fperm_SI_Woolf2021!$J$9:$J$93*$C68*IF(BU$58=Fperm_SI_Woolf2021!$E$9:$E$93,1,EXP(LN((1.1*(Fperm_SI_Woolf2021!$E$9:$E$93-BU$58)-63.1579*EXP(-0.19*Fperm_SI_Woolf2021!$E$9:$E$93)+63.1579*EXP(-0.19*BU$58))/(Fperm_SI_Woolf2021!$E$9:$E$93-BU$58))*(BU$58-Fperm_SI_Woolf2021!$E$9:$E$93)/10))) + Fperm_SI_Woolf2021!$H$9:$H$93*EXP(-Fperm_SI_Woolf2021!$K$9:$K$93*$C68*IF(BU$58=Fperm_SI_Woolf2021!$E$9:$E$93,1,EXP(LN((1.1*(Fperm_SI_Woolf2021!$E$9:$E$93-BU$58)-63.1579*EXP(-0.19*Fperm_SI_Woolf2021!$E$9:$E$93)+63.1579*EXP(-0.19*BU$58))/(Fperm_SI_Woolf2021!$E$9:$E$93-BU$58))*(BU$58-Fperm_SI_Woolf2021!$E$9:$E$93)/10))),Fperm_SI_Woolf2021!$D$9:$D$93))</f>
        <v>0.70158085340995802</v>
      </c>
      <c r="BV68" s="51" cm="1">
        <f t="array" ref="BV68">MIN(1,SLOPE(Fperm_SI_Woolf2021!$F$9:$F$93*EXP(-Fperm_SI_Woolf2021!$I$9:$I$93*$C68*IF(BV$58=Fperm_SI_Woolf2021!$E$9:$E$93,1,EXP(LN((1.1*(Fperm_SI_Woolf2021!$E$9:$E$93-BV$58)-63.1579*EXP(-0.19*Fperm_SI_Woolf2021!$E$9:$E$93)+63.1579*EXP(-0.19*BV$58))/(Fperm_SI_Woolf2021!$E$9:$E$93-BV$58))*(BV$58-Fperm_SI_Woolf2021!$E$9:$E$93)/10))) + Fperm_SI_Woolf2021!$G$9:$G$93*EXP(-Fperm_SI_Woolf2021!$J$9:$J$93*$C68*IF(BV$58=Fperm_SI_Woolf2021!$E$9:$E$93,1,EXP(LN((1.1*(Fperm_SI_Woolf2021!$E$9:$E$93-BV$58)-63.1579*EXP(-0.19*Fperm_SI_Woolf2021!$E$9:$E$93)+63.1579*EXP(-0.19*BV$58))/(Fperm_SI_Woolf2021!$E$9:$E$93-BV$58))*(BV$58-Fperm_SI_Woolf2021!$E$9:$E$93)/10))) + Fperm_SI_Woolf2021!$H$9:$H$93*EXP(-Fperm_SI_Woolf2021!$K$9:$K$93*$C68*IF(BV$58=Fperm_SI_Woolf2021!$E$9:$E$93,1,EXP(LN((1.1*(Fperm_SI_Woolf2021!$E$9:$E$93-BV$58)-63.1579*EXP(-0.19*Fperm_SI_Woolf2021!$E$9:$E$93)+63.1579*EXP(-0.19*BV$58))/(Fperm_SI_Woolf2021!$E$9:$E$93-BV$58))*(BV$58-Fperm_SI_Woolf2021!$E$9:$E$93)/10))),Fperm_SI_Woolf2021!$D$9:$D$93)*BV$57+INTERCEPT(Fperm_SI_Woolf2021!$F$9:$F$93*EXP(-Fperm_SI_Woolf2021!$I$9:$I$93*$C68*IF(BV$58=Fperm_SI_Woolf2021!$E$9:$E$93,1,EXP(LN((1.1*(Fperm_SI_Woolf2021!$E$9:$E$93-BV$58)-63.1579*EXP(-0.19*Fperm_SI_Woolf2021!$E$9:$E$93)+63.1579*EXP(-0.19*BV$58))/(Fperm_SI_Woolf2021!$E$9:$E$93-BV$58))*(BV$58-Fperm_SI_Woolf2021!$E$9:$E$93)/10))) + Fperm_SI_Woolf2021!$G$9:$G$93*EXP(-Fperm_SI_Woolf2021!$J$9:$J$93*$C68*IF(BV$58=Fperm_SI_Woolf2021!$E$9:$E$93,1,EXP(LN((1.1*(Fperm_SI_Woolf2021!$E$9:$E$93-BV$58)-63.1579*EXP(-0.19*Fperm_SI_Woolf2021!$E$9:$E$93)+63.1579*EXP(-0.19*BV$58))/(Fperm_SI_Woolf2021!$E$9:$E$93-BV$58))*(BV$58-Fperm_SI_Woolf2021!$E$9:$E$93)/10))) + Fperm_SI_Woolf2021!$H$9:$H$93*EXP(-Fperm_SI_Woolf2021!$K$9:$K$93*$C68*IF(BV$58=Fperm_SI_Woolf2021!$E$9:$E$93,1,EXP(LN((1.1*(Fperm_SI_Woolf2021!$E$9:$E$93-BV$58)-63.1579*EXP(-0.19*Fperm_SI_Woolf2021!$E$9:$E$93)+63.1579*EXP(-0.19*BV$58))/(Fperm_SI_Woolf2021!$E$9:$E$93-BV$58))*(BV$58-Fperm_SI_Woolf2021!$E$9:$E$93)/10))),Fperm_SI_Woolf2021!$D$9:$D$93))</f>
        <v>0.66933973434548433</v>
      </c>
      <c r="BW68" s="51" cm="1">
        <f t="array" ref="BW68">MIN(1,SLOPE(Fperm_SI_Woolf2021!$F$9:$F$93*EXP(-Fperm_SI_Woolf2021!$I$9:$I$93*$C68*IF(BW$58=Fperm_SI_Woolf2021!$E$9:$E$93,1,EXP(LN((1.1*(Fperm_SI_Woolf2021!$E$9:$E$93-BW$58)-63.1579*EXP(-0.19*Fperm_SI_Woolf2021!$E$9:$E$93)+63.1579*EXP(-0.19*BW$58))/(Fperm_SI_Woolf2021!$E$9:$E$93-BW$58))*(BW$58-Fperm_SI_Woolf2021!$E$9:$E$93)/10))) + Fperm_SI_Woolf2021!$G$9:$G$93*EXP(-Fperm_SI_Woolf2021!$J$9:$J$93*$C68*IF(BW$58=Fperm_SI_Woolf2021!$E$9:$E$93,1,EXP(LN((1.1*(Fperm_SI_Woolf2021!$E$9:$E$93-BW$58)-63.1579*EXP(-0.19*Fperm_SI_Woolf2021!$E$9:$E$93)+63.1579*EXP(-0.19*BW$58))/(Fperm_SI_Woolf2021!$E$9:$E$93-BW$58))*(BW$58-Fperm_SI_Woolf2021!$E$9:$E$93)/10))) + Fperm_SI_Woolf2021!$H$9:$H$93*EXP(-Fperm_SI_Woolf2021!$K$9:$K$93*$C68*IF(BW$58=Fperm_SI_Woolf2021!$E$9:$E$93,1,EXP(LN((1.1*(Fperm_SI_Woolf2021!$E$9:$E$93-BW$58)-63.1579*EXP(-0.19*Fperm_SI_Woolf2021!$E$9:$E$93)+63.1579*EXP(-0.19*BW$58))/(Fperm_SI_Woolf2021!$E$9:$E$93-BW$58))*(BW$58-Fperm_SI_Woolf2021!$E$9:$E$93)/10))),Fperm_SI_Woolf2021!$D$9:$D$93)*BW$57+INTERCEPT(Fperm_SI_Woolf2021!$F$9:$F$93*EXP(-Fperm_SI_Woolf2021!$I$9:$I$93*$C68*IF(BW$58=Fperm_SI_Woolf2021!$E$9:$E$93,1,EXP(LN((1.1*(Fperm_SI_Woolf2021!$E$9:$E$93-BW$58)-63.1579*EXP(-0.19*Fperm_SI_Woolf2021!$E$9:$E$93)+63.1579*EXP(-0.19*BW$58))/(Fperm_SI_Woolf2021!$E$9:$E$93-BW$58))*(BW$58-Fperm_SI_Woolf2021!$E$9:$E$93)/10))) + Fperm_SI_Woolf2021!$G$9:$G$93*EXP(-Fperm_SI_Woolf2021!$J$9:$J$93*$C68*IF(BW$58=Fperm_SI_Woolf2021!$E$9:$E$93,1,EXP(LN((1.1*(Fperm_SI_Woolf2021!$E$9:$E$93-BW$58)-63.1579*EXP(-0.19*Fperm_SI_Woolf2021!$E$9:$E$93)+63.1579*EXP(-0.19*BW$58))/(Fperm_SI_Woolf2021!$E$9:$E$93-BW$58))*(BW$58-Fperm_SI_Woolf2021!$E$9:$E$93)/10))) + Fperm_SI_Woolf2021!$H$9:$H$93*EXP(-Fperm_SI_Woolf2021!$K$9:$K$93*$C68*IF(BW$58=Fperm_SI_Woolf2021!$E$9:$E$93,1,EXP(LN((1.1*(Fperm_SI_Woolf2021!$E$9:$E$93-BW$58)-63.1579*EXP(-0.19*Fperm_SI_Woolf2021!$E$9:$E$93)+63.1579*EXP(-0.19*BW$58))/(Fperm_SI_Woolf2021!$E$9:$E$93-BW$58))*(BW$58-Fperm_SI_Woolf2021!$E$9:$E$93)/10))),Fperm_SI_Woolf2021!$D$9:$D$93))</f>
        <v>0.63709861528101053</v>
      </c>
      <c r="BX68" s="51" cm="1">
        <f t="array" ref="BX68">MIN(1,SLOPE(Fperm_SI_Woolf2021!$F$9:$F$93*EXP(-Fperm_SI_Woolf2021!$I$9:$I$93*$C68*IF(BX$58=Fperm_SI_Woolf2021!$E$9:$E$93,1,EXP(LN((1.1*(Fperm_SI_Woolf2021!$E$9:$E$93-BX$58)-63.1579*EXP(-0.19*Fperm_SI_Woolf2021!$E$9:$E$93)+63.1579*EXP(-0.19*BX$58))/(Fperm_SI_Woolf2021!$E$9:$E$93-BX$58))*(BX$58-Fperm_SI_Woolf2021!$E$9:$E$93)/10))) + Fperm_SI_Woolf2021!$G$9:$G$93*EXP(-Fperm_SI_Woolf2021!$J$9:$J$93*$C68*IF(BX$58=Fperm_SI_Woolf2021!$E$9:$E$93,1,EXP(LN((1.1*(Fperm_SI_Woolf2021!$E$9:$E$93-BX$58)-63.1579*EXP(-0.19*Fperm_SI_Woolf2021!$E$9:$E$93)+63.1579*EXP(-0.19*BX$58))/(Fperm_SI_Woolf2021!$E$9:$E$93-BX$58))*(BX$58-Fperm_SI_Woolf2021!$E$9:$E$93)/10))) + Fperm_SI_Woolf2021!$H$9:$H$93*EXP(-Fperm_SI_Woolf2021!$K$9:$K$93*$C68*IF(BX$58=Fperm_SI_Woolf2021!$E$9:$E$93,1,EXP(LN((1.1*(Fperm_SI_Woolf2021!$E$9:$E$93-BX$58)-63.1579*EXP(-0.19*Fperm_SI_Woolf2021!$E$9:$E$93)+63.1579*EXP(-0.19*BX$58))/(Fperm_SI_Woolf2021!$E$9:$E$93-BX$58))*(BX$58-Fperm_SI_Woolf2021!$E$9:$E$93)/10))),Fperm_SI_Woolf2021!$D$9:$D$93)*BX$57+INTERCEPT(Fperm_SI_Woolf2021!$F$9:$F$93*EXP(-Fperm_SI_Woolf2021!$I$9:$I$93*$C68*IF(BX$58=Fperm_SI_Woolf2021!$E$9:$E$93,1,EXP(LN((1.1*(Fperm_SI_Woolf2021!$E$9:$E$93-BX$58)-63.1579*EXP(-0.19*Fperm_SI_Woolf2021!$E$9:$E$93)+63.1579*EXP(-0.19*BX$58))/(Fperm_SI_Woolf2021!$E$9:$E$93-BX$58))*(BX$58-Fperm_SI_Woolf2021!$E$9:$E$93)/10))) + Fperm_SI_Woolf2021!$G$9:$G$93*EXP(-Fperm_SI_Woolf2021!$J$9:$J$93*$C68*IF(BX$58=Fperm_SI_Woolf2021!$E$9:$E$93,1,EXP(LN((1.1*(Fperm_SI_Woolf2021!$E$9:$E$93-BX$58)-63.1579*EXP(-0.19*Fperm_SI_Woolf2021!$E$9:$E$93)+63.1579*EXP(-0.19*BX$58))/(Fperm_SI_Woolf2021!$E$9:$E$93-BX$58))*(BX$58-Fperm_SI_Woolf2021!$E$9:$E$93)/10))) + Fperm_SI_Woolf2021!$H$9:$H$93*EXP(-Fperm_SI_Woolf2021!$K$9:$K$93*$C68*IF(BX$58=Fperm_SI_Woolf2021!$E$9:$E$93,1,EXP(LN((1.1*(Fperm_SI_Woolf2021!$E$9:$E$93-BX$58)-63.1579*EXP(-0.19*Fperm_SI_Woolf2021!$E$9:$E$93)+63.1579*EXP(-0.19*BX$58))/(Fperm_SI_Woolf2021!$E$9:$E$93-BX$58))*(BX$58-Fperm_SI_Woolf2021!$E$9:$E$93)/10))),Fperm_SI_Woolf2021!$D$9:$D$93))</f>
        <v>0.60485749621653684</v>
      </c>
      <c r="BY68" s="51" cm="1">
        <f t="array" ref="BY68">MIN(1,SLOPE(Fperm_SI_Woolf2021!$F$9:$F$93*EXP(-Fperm_SI_Woolf2021!$I$9:$I$93*$C68*IF(BY$58=Fperm_SI_Woolf2021!$E$9:$E$93,1,EXP(LN((1.1*(Fperm_SI_Woolf2021!$E$9:$E$93-BY$58)-63.1579*EXP(-0.19*Fperm_SI_Woolf2021!$E$9:$E$93)+63.1579*EXP(-0.19*BY$58))/(Fperm_SI_Woolf2021!$E$9:$E$93-BY$58))*(BY$58-Fperm_SI_Woolf2021!$E$9:$E$93)/10))) + Fperm_SI_Woolf2021!$G$9:$G$93*EXP(-Fperm_SI_Woolf2021!$J$9:$J$93*$C68*IF(BY$58=Fperm_SI_Woolf2021!$E$9:$E$93,1,EXP(LN((1.1*(Fperm_SI_Woolf2021!$E$9:$E$93-BY$58)-63.1579*EXP(-0.19*Fperm_SI_Woolf2021!$E$9:$E$93)+63.1579*EXP(-0.19*BY$58))/(Fperm_SI_Woolf2021!$E$9:$E$93-BY$58))*(BY$58-Fperm_SI_Woolf2021!$E$9:$E$93)/10))) + Fperm_SI_Woolf2021!$H$9:$H$93*EXP(-Fperm_SI_Woolf2021!$K$9:$K$93*$C68*IF(BY$58=Fperm_SI_Woolf2021!$E$9:$E$93,1,EXP(LN((1.1*(Fperm_SI_Woolf2021!$E$9:$E$93-BY$58)-63.1579*EXP(-0.19*Fperm_SI_Woolf2021!$E$9:$E$93)+63.1579*EXP(-0.19*BY$58))/(Fperm_SI_Woolf2021!$E$9:$E$93-BY$58))*(BY$58-Fperm_SI_Woolf2021!$E$9:$E$93)/10))),Fperm_SI_Woolf2021!$D$9:$D$93)*BY$57+INTERCEPT(Fperm_SI_Woolf2021!$F$9:$F$93*EXP(-Fperm_SI_Woolf2021!$I$9:$I$93*$C68*IF(BY$58=Fperm_SI_Woolf2021!$E$9:$E$93,1,EXP(LN((1.1*(Fperm_SI_Woolf2021!$E$9:$E$93-BY$58)-63.1579*EXP(-0.19*Fperm_SI_Woolf2021!$E$9:$E$93)+63.1579*EXP(-0.19*BY$58))/(Fperm_SI_Woolf2021!$E$9:$E$93-BY$58))*(BY$58-Fperm_SI_Woolf2021!$E$9:$E$93)/10))) + Fperm_SI_Woolf2021!$G$9:$G$93*EXP(-Fperm_SI_Woolf2021!$J$9:$J$93*$C68*IF(BY$58=Fperm_SI_Woolf2021!$E$9:$E$93,1,EXP(LN((1.1*(Fperm_SI_Woolf2021!$E$9:$E$93-BY$58)-63.1579*EXP(-0.19*Fperm_SI_Woolf2021!$E$9:$E$93)+63.1579*EXP(-0.19*BY$58))/(Fperm_SI_Woolf2021!$E$9:$E$93-BY$58))*(BY$58-Fperm_SI_Woolf2021!$E$9:$E$93)/10))) + Fperm_SI_Woolf2021!$H$9:$H$93*EXP(-Fperm_SI_Woolf2021!$K$9:$K$93*$C68*IF(BY$58=Fperm_SI_Woolf2021!$E$9:$E$93,1,EXP(LN((1.1*(Fperm_SI_Woolf2021!$E$9:$E$93-BY$58)-63.1579*EXP(-0.19*Fperm_SI_Woolf2021!$E$9:$E$93)+63.1579*EXP(-0.19*BY$58))/(Fperm_SI_Woolf2021!$E$9:$E$93-BY$58))*(BY$58-Fperm_SI_Woolf2021!$E$9:$E$93)/10))),Fperm_SI_Woolf2021!$D$9:$D$93))</f>
        <v>0.57261637715206315</v>
      </c>
      <c r="BZ68" s="51" cm="1">
        <f t="array" ref="BZ68">MIN(1,SLOPE(Fperm_SI_Woolf2021!$F$9:$F$93*EXP(-Fperm_SI_Woolf2021!$I$9:$I$93*$C68*IF(BZ$58=Fperm_SI_Woolf2021!$E$9:$E$93,1,EXP(LN((1.1*(Fperm_SI_Woolf2021!$E$9:$E$93-BZ$58)-63.1579*EXP(-0.19*Fperm_SI_Woolf2021!$E$9:$E$93)+63.1579*EXP(-0.19*BZ$58))/(Fperm_SI_Woolf2021!$E$9:$E$93-BZ$58))*(BZ$58-Fperm_SI_Woolf2021!$E$9:$E$93)/10))) + Fperm_SI_Woolf2021!$G$9:$G$93*EXP(-Fperm_SI_Woolf2021!$J$9:$J$93*$C68*IF(BZ$58=Fperm_SI_Woolf2021!$E$9:$E$93,1,EXP(LN((1.1*(Fperm_SI_Woolf2021!$E$9:$E$93-BZ$58)-63.1579*EXP(-0.19*Fperm_SI_Woolf2021!$E$9:$E$93)+63.1579*EXP(-0.19*BZ$58))/(Fperm_SI_Woolf2021!$E$9:$E$93-BZ$58))*(BZ$58-Fperm_SI_Woolf2021!$E$9:$E$93)/10))) + Fperm_SI_Woolf2021!$H$9:$H$93*EXP(-Fperm_SI_Woolf2021!$K$9:$K$93*$C68*IF(BZ$58=Fperm_SI_Woolf2021!$E$9:$E$93,1,EXP(LN((1.1*(Fperm_SI_Woolf2021!$E$9:$E$93-BZ$58)-63.1579*EXP(-0.19*Fperm_SI_Woolf2021!$E$9:$E$93)+63.1579*EXP(-0.19*BZ$58))/(Fperm_SI_Woolf2021!$E$9:$E$93-BZ$58))*(BZ$58-Fperm_SI_Woolf2021!$E$9:$E$93)/10))),Fperm_SI_Woolf2021!$D$9:$D$93)*BZ$57+INTERCEPT(Fperm_SI_Woolf2021!$F$9:$F$93*EXP(-Fperm_SI_Woolf2021!$I$9:$I$93*$C68*IF(BZ$58=Fperm_SI_Woolf2021!$E$9:$E$93,1,EXP(LN((1.1*(Fperm_SI_Woolf2021!$E$9:$E$93-BZ$58)-63.1579*EXP(-0.19*Fperm_SI_Woolf2021!$E$9:$E$93)+63.1579*EXP(-0.19*BZ$58))/(Fperm_SI_Woolf2021!$E$9:$E$93-BZ$58))*(BZ$58-Fperm_SI_Woolf2021!$E$9:$E$93)/10))) + Fperm_SI_Woolf2021!$G$9:$G$93*EXP(-Fperm_SI_Woolf2021!$J$9:$J$93*$C68*IF(BZ$58=Fperm_SI_Woolf2021!$E$9:$E$93,1,EXP(LN((1.1*(Fperm_SI_Woolf2021!$E$9:$E$93-BZ$58)-63.1579*EXP(-0.19*Fperm_SI_Woolf2021!$E$9:$E$93)+63.1579*EXP(-0.19*BZ$58))/(Fperm_SI_Woolf2021!$E$9:$E$93-BZ$58))*(BZ$58-Fperm_SI_Woolf2021!$E$9:$E$93)/10))) + Fperm_SI_Woolf2021!$H$9:$H$93*EXP(-Fperm_SI_Woolf2021!$K$9:$K$93*$C68*IF(BZ$58=Fperm_SI_Woolf2021!$E$9:$E$93,1,EXP(LN((1.1*(Fperm_SI_Woolf2021!$E$9:$E$93-BZ$58)-63.1579*EXP(-0.19*Fperm_SI_Woolf2021!$E$9:$E$93)+63.1579*EXP(-0.19*BZ$58))/(Fperm_SI_Woolf2021!$E$9:$E$93-BZ$58))*(BZ$58-Fperm_SI_Woolf2021!$E$9:$E$93)/10))),Fperm_SI_Woolf2021!$D$9:$D$93))</f>
        <v>0.54037525808758935</v>
      </c>
    </row>
    <row r="69" spans="3:78" x14ac:dyDescent="0.2">
      <c r="C69" s="48">
        <v>90</v>
      </c>
      <c r="D69" s="51" cm="1">
        <f t="array" ref="D69">MIN(1,SLOPE(Fperm_SI_Woolf2021!$F$9:$F$93*EXP(-Fperm_SI_Woolf2021!$I$9:$I$93*$C69*IF(D$58=Fperm_SI_Woolf2021!$E$9:$E$93,1,EXP(LN((1.1*(Fperm_SI_Woolf2021!$E$9:$E$93-D$58)-63.1579*EXP(-0.19*Fperm_SI_Woolf2021!$E$9:$E$93)+63.1579*EXP(-0.19*D$58))/(Fperm_SI_Woolf2021!$E$9:$E$93-D$58))*(D$58-Fperm_SI_Woolf2021!$E$9:$E$93)/10))) + Fperm_SI_Woolf2021!$G$9:$G$93*EXP(-Fperm_SI_Woolf2021!$J$9:$J$93*$C69*IF(D$58=Fperm_SI_Woolf2021!$E$9:$E$93,1,EXP(LN((1.1*(Fperm_SI_Woolf2021!$E$9:$E$93-D$58)-63.1579*EXP(-0.19*Fperm_SI_Woolf2021!$E$9:$E$93)+63.1579*EXP(-0.19*D$58))/(Fperm_SI_Woolf2021!$E$9:$E$93-D$58))*(D$58-Fperm_SI_Woolf2021!$E$9:$E$93)/10))) + Fperm_SI_Woolf2021!$H$9:$H$93*EXP(-Fperm_SI_Woolf2021!$K$9:$K$93*$C69*IF(D$58=Fperm_SI_Woolf2021!$E$9:$E$93,1,EXP(LN((1.1*(Fperm_SI_Woolf2021!$E$9:$E$93-D$58)-63.1579*EXP(-0.19*Fperm_SI_Woolf2021!$E$9:$E$93)+63.1579*EXP(-0.19*D$58))/(Fperm_SI_Woolf2021!$E$9:$E$93-D$58))*(D$58-Fperm_SI_Woolf2021!$E$9:$E$93)/10))),Fperm_SI_Woolf2021!$D$9:$D$93)*D$57+INTERCEPT(Fperm_SI_Woolf2021!$F$9:$F$93*EXP(-Fperm_SI_Woolf2021!$I$9:$I$93*$C69*IF(D$58=Fperm_SI_Woolf2021!$E$9:$E$93,1,EXP(LN((1.1*(Fperm_SI_Woolf2021!$E$9:$E$93-D$58)-63.1579*EXP(-0.19*Fperm_SI_Woolf2021!$E$9:$E$93)+63.1579*EXP(-0.19*D$58))/(Fperm_SI_Woolf2021!$E$9:$E$93-D$58))*(D$58-Fperm_SI_Woolf2021!$E$9:$E$93)/10))) + Fperm_SI_Woolf2021!$G$9:$G$93*EXP(-Fperm_SI_Woolf2021!$J$9:$J$93*$C69*IF(D$58=Fperm_SI_Woolf2021!$E$9:$E$93,1,EXP(LN((1.1*(Fperm_SI_Woolf2021!$E$9:$E$93-D$58)-63.1579*EXP(-0.19*Fperm_SI_Woolf2021!$E$9:$E$93)+63.1579*EXP(-0.19*D$58))/(Fperm_SI_Woolf2021!$E$9:$E$93-D$58))*(D$58-Fperm_SI_Woolf2021!$E$9:$E$93)/10))) + Fperm_SI_Woolf2021!$H$9:$H$93*EXP(-Fperm_SI_Woolf2021!$K$9:$K$93*$C69*IF(D$58=Fperm_SI_Woolf2021!$E$9:$E$93,1,EXP(LN((1.1*(Fperm_SI_Woolf2021!$E$9:$E$93-D$58)-63.1579*EXP(-0.19*Fperm_SI_Woolf2021!$E$9:$E$93)+63.1579*EXP(-0.19*D$58))/(Fperm_SI_Woolf2021!$E$9:$E$93-D$58))*(D$58-Fperm_SI_Woolf2021!$E$9:$E$93)/10))),Fperm_SI_Woolf2021!$D$9:$D$93))</f>
        <v>1</v>
      </c>
      <c r="E69" s="51" cm="1">
        <f t="array" ref="E69">MIN(1,SLOPE(Fperm_SI_Woolf2021!$F$9:$F$93*EXP(-Fperm_SI_Woolf2021!$I$9:$I$93*$C69*IF(E$58=Fperm_SI_Woolf2021!$E$9:$E$93,1,EXP(LN((1.1*(Fperm_SI_Woolf2021!$E$9:$E$93-E$58)-63.1579*EXP(-0.19*Fperm_SI_Woolf2021!$E$9:$E$93)+63.1579*EXP(-0.19*E$58))/(Fperm_SI_Woolf2021!$E$9:$E$93-E$58))*(E$58-Fperm_SI_Woolf2021!$E$9:$E$93)/10))) + Fperm_SI_Woolf2021!$G$9:$G$93*EXP(-Fperm_SI_Woolf2021!$J$9:$J$93*$C69*IF(E$58=Fperm_SI_Woolf2021!$E$9:$E$93,1,EXP(LN((1.1*(Fperm_SI_Woolf2021!$E$9:$E$93-E$58)-63.1579*EXP(-0.19*Fperm_SI_Woolf2021!$E$9:$E$93)+63.1579*EXP(-0.19*E$58))/(Fperm_SI_Woolf2021!$E$9:$E$93-E$58))*(E$58-Fperm_SI_Woolf2021!$E$9:$E$93)/10))) + Fperm_SI_Woolf2021!$H$9:$H$93*EXP(-Fperm_SI_Woolf2021!$K$9:$K$93*$C69*IF(E$58=Fperm_SI_Woolf2021!$E$9:$E$93,1,EXP(LN((1.1*(Fperm_SI_Woolf2021!$E$9:$E$93-E$58)-63.1579*EXP(-0.19*Fperm_SI_Woolf2021!$E$9:$E$93)+63.1579*EXP(-0.19*E$58))/(Fperm_SI_Woolf2021!$E$9:$E$93-E$58))*(E$58-Fperm_SI_Woolf2021!$E$9:$E$93)/10))),Fperm_SI_Woolf2021!$D$9:$D$93)*E$57+INTERCEPT(Fperm_SI_Woolf2021!$F$9:$F$93*EXP(-Fperm_SI_Woolf2021!$I$9:$I$93*$C69*IF(E$58=Fperm_SI_Woolf2021!$E$9:$E$93,1,EXP(LN((1.1*(Fperm_SI_Woolf2021!$E$9:$E$93-E$58)-63.1579*EXP(-0.19*Fperm_SI_Woolf2021!$E$9:$E$93)+63.1579*EXP(-0.19*E$58))/(Fperm_SI_Woolf2021!$E$9:$E$93-E$58))*(E$58-Fperm_SI_Woolf2021!$E$9:$E$93)/10))) + Fperm_SI_Woolf2021!$G$9:$G$93*EXP(-Fperm_SI_Woolf2021!$J$9:$J$93*$C69*IF(E$58=Fperm_SI_Woolf2021!$E$9:$E$93,1,EXP(LN((1.1*(Fperm_SI_Woolf2021!$E$9:$E$93-E$58)-63.1579*EXP(-0.19*Fperm_SI_Woolf2021!$E$9:$E$93)+63.1579*EXP(-0.19*E$58))/(Fperm_SI_Woolf2021!$E$9:$E$93-E$58))*(E$58-Fperm_SI_Woolf2021!$E$9:$E$93)/10))) + Fperm_SI_Woolf2021!$H$9:$H$93*EXP(-Fperm_SI_Woolf2021!$K$9:$K$93*$C69*IF(E$58=Fperm_SI_Woolf2021!$E$9:$E$93,1,EXP(LN((1.1*(Fperm_SI_Woolf2021!$E$9:$E$93-E$58)-63.1579*EXP(-0.19*Fperm_SI_Woolf2021!$E$9:$E$93)+63.1579*EXP(-0.19*E$58))/(Fperm_SI_Woolf2021!$E$9:$E$93-E$58))*(E$58-Fperm_SI_Woolf2021!$E$9:$E$93)/10))),Fperm_SI_Woolf2021!$D$9:$D$93))</f>
        <v>1</v>
      </c>
      <c r="F69" s="51" cm="1">
        <f t="array" ref="F69">MIN(1,SLOPE(Fperm_SI_Woolf2021!$F$9:$F$93*EXP(-Fperm_SI_Woolf2021!$I$9:$I$93*$C69*IF(F$58=Fperm_SI_Woolf2021!$E$9:$E$93,1,EXP(LN((1.1*(Fperm_SI_Woolf2021!$E$9:$E$93-F$58)-63.1579*EXP(-0.19*Fperm_SI_Woolf2021!$E$9:$E$93)+63.1579*EXP(-0.19*F$58))/(Fperm_SI_Woolf2021!$E$9:$E$93-F$58))*(F$58-Fperm_SI_Woolf2021!$E$9:$E$93)/10))) + Fperm_SI_Woolf2021!$G$9:$G$93*EXP(-Fperm_SI_Woolf2021!$J$9:$J$93*$C69*IF(F$58=Fperm_SI_Woolf2021!$E$9:$E$93,1,EXP(LN((1.1*(Fperm_SI_Woolf2021!$E$9:$E$93-F$58)-63.1579*EXP(-0.19*Fperm_SI_Woolf2021!$E$9:$E$93)+63.1579*EXP(-0.19*F$58))/(Fperm_SI_Woolf2021!$E$9:$E$93-F$58))*(F$58-Fperm_SI_Woolf2021!$E$9:$E$93)/10))) + Fperm_SI_Woolf2021!$H$9:$H$93*EXP(-Fperm_SI_Woolf2021!$K$9:$K$93*$C69*IF(F$58=Fperm_SI_Woolf2021!$E$9:$E$93,1,EXP(LN((1.1*(Fperm_SI_Woolf2021!$E$9:$E$93-F$58)-63.1579*EXP(-0.19*Fperm_SI_Woolf2021!$E$9:$E$93)+63.1579*EXP(-0.19*F$58))/(Fperm_SI_Woolf2021!$E$9:$E$93-F$58))*(F$58-Fperm_SI_Woolf2021!$E$9:$E$93)/10))),Fperm_SI_Woolf2021!$D$9:$D$93)*F$57+INTERCEPT(Fperm_SI_Woolf2021!$F$9:$F$93*EXP(-Fperm_SI_Woolf2021!$I$9:$I$93*$C69*IF(F$58=Fperm_SI_Woolf2021!$E$9:$E$93,1,EXP(LN((1.1*(Fperm_SI_Woolf2021!$E$9:$E$93-F$58)-63.1579*EXP(-0.19*Fperm_SI_Woolf2021!$E$9:$E$93)+63.1579*EXP(-0.19*F$58))/(Fperm_SI_Woolf2021!$E$9:$E$93-F$58))*(F$58-Fperm_SI_Woolf2021!$E$9:$E$93)/10))) + Fperm_SI_Woolf2021!$G$9:$G$93*EXP(-Fperm_SI_Woolf2021!$J$9:$J$93*$C69*IF(F$58=Fperm_SI_Woolf2021!$E$9:$E$93,1,EXP(LN((1.1*(Fperm_SI_Woolf2021!$E$9:$E$93-F$58)-63.1579*EXP(-0.19*Fperm_SI_Woolf2021!$E$9:$E$93)+63.1579*EXP(-0.19*F$58))/(Fperm_SI_Woolf2021!$E$9:$E$93-F$58))*(F$58-Fperm_SI_Woolf2021!$E$9:$E$93)/10))) + Fperm_SI_Woolf2021!$H$9:$H$93*EXP(-Fperm_SI_Woolf2021!$K$9:$K$93*$C69*IF(F$58=Fperm_SI_Woolf2021!$E$9:$E$93,1,EXP(LN((1.1*(Fperm_SI_Woolf2021!$E$9:$E$93-F$58)-63.1579*EXP(-0.19*Fperm_SI_Woolf2021!$E$9:$E$93)+63.1579*EXP(-0.19*F$58))/(Fperm_SI_Woolf2021!$E$9:$E$93-F$58))*(F$58-Fperm_SI_Woolf2021!$E$9:$E$93)/10))),Fperm_SI_Woolf2021!$D$9:$D$93))</f>
        <v>1</v>
      </c>
      <c r="G69" s="51" cm="1">
        <f t="array" ref="G69">MIN(1,SLOPE(Fperm_SI_Woolf2021!$F$9:$F$93*EXP(-Fperm_SI_Woolf2021!$I$9:$I$93*$C69*IF(G$58=Fperm_SI_Woolf2021!$E$9:$E$93,1,EXP(LN((1.1*(Fperm_SI_Woolf2021!$E$9:$E$93-G$58)-63.1579*EXP(-0.19*Fperm_SI_Woolf2021!$E$9:$E$93)+63.1579*EXP(-0.19*G$58))/(Fperm_SI_Woolf2021!$E$9:$E$93-G$58))*(G$58-Fperm_SI_Woolf2021!$E$9:$E$93)/10))) + Fperm_SI_Woolf2021!$G$9:$G$93*EXP(-Fperm_SI_Woolf2021!$J$9:$J$93*$C69*IF(G$58=Fperm_SI_Woolf2021!$E$9:$E$93,1,EXP(LN((1.1*(Fperm_SI_Woolf2021!$E$9:$E$93-G$58)-63.1579*EXP(-0.19*Fperm_SI_Woolf2021!$E$9:$E$93)+63.1579*EXP(-0.19*G$58))/(Fperm_SI_Woolf2021!$E$9:$E$93-G$58))*(G$58-Fperm_SI_Woolf2021!$E$9:$E$93)/10))) + Fperm_SI_Woolf2021!$H$9:$H$93*EXP(-Fperm_SI_Woolf2021!$K$9:$K$93*$C69*IF(G$58=Fperm_SI_Woolf2021!$E$9:$E$93,1,EXP(LN((1.1*(Fperm_SI_Woolf2021!$E$9:$E$93-G$58)-63.1579*EXP(-0.19*Fperm_SI_Woolf2021!$E$9:$E$93)+63.1579*EXP(-0.19*G$58))/(Fperm_SI_Woolf2021!$E$9:$E$93-G$58))*(G$58-Fperm_SI_Woolf2021!$E$9:$E$93)/10))),Fperm_SI_Woolf2021!$D$9:$D$93)*G$57+INTERCEPT(Fperm_SI_Woolf2021!$F$9:$F$93*EXP(-Fperm_SI_Woolf2021!$I$9:$I$93*$C69*IF(G$58=Fperm_SI_Woolf2021!$E$9:$E$93,1,EXP(LN((1.1*(Fperm_SI_Woolf2021!$E$9:$E$93-G$58)-63.1579*EXP(-0.19*Fperm_SI_Woolf2021!$E$9:$E$93)+63.1579*EXP(-0.19*G$58))/(Fperm_SI_Woolf2021!$E$9:$E$93-G$58))*(G$58-Fperm_SI_Woolf2021!$E$9:$E$93)/10))) + Fperm_SI_Woolf2021!$G$9:$G$93*EXP(-Fperm_SI_Woolf2021!$J$9:$J$93*$C69*IF(G$58=Fperm_SI_Woolf2021!$E$9:$E$93,1,EXP(LN((1.1*(Fperm_SI_Woolf2021!$E$9:$E$93-G$58)-63.1579*EXP(-0.19*Fperm_SI_Woolf2021!$E$9:$E$93)+63.1579*EXP(-0.19*G$58))/(Fperm_SI_Woolf2021!$E$9:$E$93-G$58))*(G$58-Fperm_SI_Woolf2021!$E$9:$E$93)/10))) + Fperm_SI_Woolf2021!$H$9:$H$93*EXP(-Fperm_SI_Woolf2021!$K$9:$K$93*$C69*IF(G$58=Fperm_SI_Woolf2021!$E$9:$E$93,1,EXP(LN((1.1*(Fperm_SI_Woolf2021!$E$9:$E$93-G$58)-63.1579*EXP(-0.19*Fperm_SI_Woolf2021!$E$9:$E$93)+63.1579*EXP(-0.19*G$58))/(Fperm_SI_Woolf2021!$E$9:$E$93-G$58))*(G$58-Fperm_SI_Woolf2021!$E$9:$E$93)/10))),Fperm_SI_Woolf2021!$D$9:$D$93))</f>
        <v>1</v>
      </c>
      <c r="H69" s="51" cm="1">
        <f t="array" ref="H69">MIN(1,SLOPE(Fperm_SI_Woolf2021!$F$9:$F$93*EXP(-Fperm_SI_Woolf2021!$I$9:$I$93*$C69*IF(H$58=Fperm_SI_Woolf2021!$E$9:$E$93,1,EXP(LN((1.1*(Fperm_SI_Woolf2021!$E$9:$E$93-H$58)-63.1579*EXP(-0.19*Fperm_SI_Woolf2021!$E$9:$E$93)+63.1579*EXP(-0.19*H$58))/(Fperm_SI_Woolf2021!$E$9:$E$93-H$58))*(H$58-Fperm_SI_Woolf2021!$E$9:$E$93)/10))) + Fperm_SI_Woolf2021!$G$9:$G$93*EXP(-Fperm_SI_Woolf2021!$J$9:$J$93*$C69*IF(H$58=Fperm_SI_Woolf2021!$E$9:$E$93,1,EXP(LN((1.1*(Fperm_SI_Woolf2021!$E$9:$E$93-H$58)-63.1579*EXP(-0.19*Fperm_SI_Woolf2021!$E$9:$E$93)+63.1579*EXP(-0.19*H$58))/(Fperm_SI_Woolf2021!$E$9:$E$93-H$58))*(H$58-Fperm_SI_Woolf2021!$E$9:$E$93)/10))) + Fperm_SI_Woolf2021!$H$9:$H$93*EXP(-Fperm_SI_Woolf2021!$K$9:$K$93*$C69*IF(H$58=Fperm_SI_Woolf2021!$E$9:$E$93,1,EXP(LN((1.1*(Fperm_SI_Woolf2021!$E$9:$E$93-H$58)-63.1579*EXP(-0.19*Fperm_SI_Woolf2021!$E$9:$E$93)+63.1579*EXP(-0.19*H$58))/(Fperm_SI_Woolf2021!$E$9:$E$93-H$58))*(H$58-Fperm_SI_Woolf2021!$E$9:$E$93)/10))),Fperm_SI_Woolf2021!$D$9:$D$93)*H$57+INTERCEPT(Fperm_SI_Woolf2021!$F$9:$F$93*EXP(-Fperm_SI_Woolf2021!$I$9:$I$93*$C69*IF(H$58=Fperm_SI_Woolf2021!$E$9:$E$93,1,EXP(LN((1.1*(Fperm_SI_Woolf2021!$E$9:$E$93-H$58)-63.1579*EXP(-0.19*Fperm_SI_Woolf2021!$E$9:$E$93)+63.1579*EXP(-0.19*H$58))/(Fperm_SI_Woolf2021!$E$9:$E$93-H$58))*(H$58-Fperm_SI_Woolf2021!$E$9:$E$93)/10))) + Fperm_SI_Woolf2021!$G$9:$G$93*EXP(-Fperm_SI_Woolf2021!$J$9:$J$93*$C69*IF(H$58=Fperm_SI_Woolf2021!$E$9:$E$93,1,EXP(LN((1.1*(Fperm_SI_Woolf2021!$E$9:$E$93-H$58)-63.1579*EXP(-0.19*Fperm_SI_Woolf2021!$E$9:$E$93)+63.1579*EXP(-0.19*H$58))/(Fperm_SI_Woolf2021!$E$9:$E$93-H$58))*(H$58-Fperm_SI_Woolf2021!$E$9:$E$93)/10))) + Fperm_SI_Woolf2021!$H$9:$H$93*EXP(-Fperm_SI_Woolf2021!$K$9:$K$93*$C69*IF(H$58=Fperm_SI_Woolf2021!$E$9:$E$93,1,EXP(LN((1.1*(Fperm_SI_Woolf2021!$E$9:$E$93-H$58)-63.1579*EXP(-0.19*Fperm_SI_Woolf2021!$E$9:$E$93)+63.1579*EXP(-0.19*H$58))/(Fperm_SI_Woolf2021!$E$9:$E$93-H$58))*(H$58-Fperm_SI_Woolf2021!$E$9:$E$93)/10))),Fperm_SI_Woolf2021!$D$9:$D$93))</f>
        <v>1</v>
      </c>
      <c r="I69" s="51" cm="1">
        <f t="array" ref="I69">MIN(1,SLOPE(Fperm_SI_Woolf2021!$F$9:$F$93*EXP(-Fperm_SI_Woolf2021!$I$9:$I$93*$C69*IF(I$58=Fperm_SI_Woolf2021!$E$9:$E$93,1,EXP(LN((1.1*(Fperm_SI_Woolf2021!$E$9:$E$93-I$58)-63.1579*EXP(-0.19*Fperm_SI_Woolf2021!$E$9:$E$93)+63.1579*EXP(-0.19*I$58))/(Fperm_SI_Woolf2021!$E$9:$E$93-I$58))*(I$58-Fperm_SI_Woolf2021!$E$9:$E$93)/10))) + Fperm_SI_Woolf2021!$G$9:$G$93*EXP(-Fperm_SI_Woolf2021!$J$9:$J$93*$C69*IF(I$58=Fperm_SI_Woolf2021!$E$9:$E$93,1,EXP(LN((1.1*(Fperm_SI_Woolf2021!$E$9:$E$93-I$58)-63.1579*EXP(-0.19*Fperm_SI_Woolf2021!$E$9:$E$93)+63.1579*EXP(-0.19*I$58))/(Fperm_SI_Woolf2021!$E$9:$E$93-I$58))*(I$58-Fperm_SI_Woolf2021!$E$9:$E$93)/10))) + Fperm_SI_Woolf2021!$H$9:$H$93*EXP(-Fperm_SI_Woolf2021!$K$9:$K$93*$C69*IF(I$58=Fperm_SI_Woolf2021!$E$9:$E$93,1,EXP(LN((1.1*(Fperm_SI_Woolf2021!$E$9:$E$93-I$58)-63.1579*EXP(-0.19*Fperm_SI_Woolf2021!$E$9:$E$93)+63.1579*EXP(-0.19*I$58))/(Fperm_SI_Woolf2021!$E$9:$E$93-I$58))*(I$58-Fperm_SI_Woolf2021!$E$9:$E$93)/10))),Fperm_SI_Woolf2021!$D$9:$D$93)*I$57+INTERCEPT(Fperm_SI_Woolf2021!$F$9:$F$93*EXP(-Fperm_SI_Woolf2021!$I$9:$I$93*$C69*IF(I$58=Fperm_SI_Woolf2021!$E$9:$E$93,1,EXP(LN((1.1*(Fperm_SI_Woolf2021!$E$9:$E$93-I$58)-63.1579*EXP(-0.19*Fperm_SI_Woolf2021!$E$9:$E$93)+63.1579*EXP(-0.19*I$58))/(Fperm_SI_Woolf2021!$E$9:$E$93-I$58))*(I$58-Fperm_SI_Woolf2021!$E$9:$E$93)/10))) + Fperm_SI_Woolf2021!$G$9:$G$93*EXP(-Fperm_SI_Woolf2021!$J$9:$J$93*$C69*IF(I$58=Fperm_SI_Woolf2021!$E$9:$E$93,1,EXP(LN((1.1*(Fperm_SI_Woolf2021!$E$9:$E$93-I$58)-63.1579*EXP(-0.19*Fperm_SI_Woolf2021!$E$9:$E$93)+63.1579*EXP(-0.19*I$58))/(Fperm_SI_Woolf2021!$E$9:$E$93-I$58))*(I$58-Fperm_SI_Woolf2021!$E$9:$E$93)/10))) + Fperm_SI_Woolf2021!$H$9:$H$93*EXP(-Fperm_SI_Woolf2021!$K$9:$K$93*$C69*IF(I$58=Fperm_SI_Woolf2021!$E$9:$E$93,1,EXP(LN((1.1*(Fperm_SI_Woolf2021!$E$9:$E$93-I$58)-63.1579*EXP(-0.19*Fperm_SI_Woolf2021!$E$9:$E$93)+63.1579*EXP(-0.19*I$58))/(Fperm_SI_Woolf2021!$E$9:$E$93-I$58))*(I$58-Fperm_SI_Woolf2021!$E$9:$E$93)/10))),Fperm_SI_Woolf2021!$D$9:$D$93))</f>
        <v>0.9925266963911199</v>
      </c>
      <c r="J69" s="51" cm="1">
        <f t="array" ref="J69">MIN(1,SLOPE(Fperm_SI_Woolf2021!$F$9:$F$93*EXP(-Fperm_SI_Woolf2021!$I$9:$I$93*$C69*IF(J$58=Fperm_SI_Woolf2021!$E$9:$E$93,1,EXP(LN((1.1*(Fperm_SI_Woolf2021!$E$9:$E$93-J$58)-63.1579*EXP(-0.19*Fperm_SI_Woolf2021!$E$9:$E$93)+63.1579*EXP(-0.19*J$58))/(Fperm_SI_Woolf2021!$E$9:$E$93-J$58))*(J$58-Fperm_SI_Woolf2021!$E$9:$E$93)/10))) + Fperm_SI_Woolf2021!$G$9:$G$93*EXP(-Fperm_SI_Woolf2021!$J$9:$J$93*$C69*IF(J$58=Fperm_SI_Woolf2021!$E$9:$E$93,1,EXP(LN((1.1*(Fperm_SI_Woolf2021!$E$9:$E$93-J$58)-63.1579*EXP(-0.19*Fperm_SI_Woolf2021!$E$9:$E$93)+63.1579*EXP(-0.19*J$58))/(Fperm_SI_Woolf2021!$E$9:$E$93-J$58))*(J$58-Fperm_SI_Woolf2021!$E$9:$E$93)/10))) + Fperm_SI_Woolf2021!$H$9:$H$93*EXP(-Fperm_SI_Woolf2021!$K$9:$K$93*$C69*IF(J$58=Fperm_SI_Woolf2021!$E$9:$E$93,1,EXP(LN((1.1*(Fperm_SI_Woolf2021!$E$9:$E$93-J$58)-63.1579*EXP(-0.19*Fperm_SI_Woolf2021!$E$9:$E$93)+63.1579*EXP(-0.19*J$58))/(Fperm_SI_Woolf2021!$E$9:$E$93-J$58))*(J$58-Fperm_SI_Woolf2021!$E$9:$E$93)/10))),Fperm_SI_Woolf2021!$D$9:$D$93)*J$57+INTERCEPT(Fperm_SI_Woolf2021!$F$9:$F$93*EXP(-Fperm_SI_Woolf2021!$I$9:$I$93*$C69*IF(J$58=Fperm_SI_Woolf2021!$E$9:$E$93,1,EXP(LN((1.1*(Fperm_SI_Woolf2021!$E$9:$E$93-J$58)-63.1579*EXP(-0.19*Fperm_SI_Woolf2021!$E$9:$E$93)+63.1579*EXP(-0.19*J$58))/(Fperm_SI_Woolf2021!$E$9:$E$93-J$58))*(J$58-Fperm_SI_Woolf2021!$E$9:$E$93)/10))) + Fperm_SI_Woolf2021!$G$9:$G$93*EXP(-Fperm_SI_Woolf2021!$J$9:$J$93*$C69*IF(J$58=Fperm_SI_Woolf2021!$E$9:$E$93,1,EXP(LN((1.1*(Fperm_SI_Woolf2021!$E$9:$E$93-J$58)-63.1579*EXP(-0.19*Fperm_SI_Woolf2021!$E$9:$E$93)+63.1579*EXP(-0.19*J$58))/(Fperm_SI_Woolf2021!$E$9:$E$93-J$58))*(J$58-Fperm_SI_Woolf2021!$E$9:$E$93)/10))) + Fperm_SI_Woolf2021!$H$9:$H$93*EXP(-Fperm_SI_Woolf2021!$K$9:$K$93*$C69*IF(J$58=Fperm_SI_Woolf2021!$E$9:$E$93,1,EXP(LN((1.1*(Fperm_SI_Woolf2021!$E$9:$E$93-J$58)-63.1579*EXP(-0.19*Fperm_SI_Woolf2021!$E$9:$E$93)+63.1579*EXP(-0.19*J$58))/(Fperm_SI_Woolf2021!$E$9:$E$93-J$58))*(J$58-Fperm_SI_Woolf2021!$E$9:$E$93)/10))),Fperm_SI_Woolf2021!$D$9:$D$93))</f>
        <v>0.97035742199711228</v>
      </c>
      <c r="K69" s="51" cm="1">
        <f t="array" ref="K69">MIN(1,SLOPE(Fperm_SI_Woolf2021!$F$9:$F$93*EXP(-Fperm_SI_Woolf2021!$I$9:$I$93*$C69*IF(K$58=Fperm_SI_Woolf2021!$E$9:$E$93,1,EXP(LN((1.1*(Fperm_SI_Woolf2021!$E$9:$E$93-K$58)-63.1579*EXP(-0.19*Fperm_SI_Woolf2021!$E$9:$E$93)+63.1579*EXP(-0.19*K$58))/(Fperm_SI_Woolf2021!$E$9:$E$93-K$58))*(K$58-Fperm_SI_Woolf2021!$E$9:$E$93)/10))) + Fperm_SI_Woolf2021!$G$9:$G$93*EXP(-Fperm_SI_Woolf2021!$J$9:$J$93*$C69*IF(K$58=Fperm_SI_Woolf2021!$E$9:$E$93,1,EXP(LN((1.1*(Fperm_SI_Woolf2021!$E$9:$E$93-K$58)-63.1579*EXP(-0.19*Fperm_SI_Woolf2021!$E$9:$E$93)+63.1579*EXP(-0.19*K$58))/(Fperm_SI_Woolf2021!$E$9:$E$93-K$58))*(K$58-Fperm_SI_Woolf2021!$E$9:$E$93)/10))) + Fperm_SI_Woolf2021!$H$9:$H$93*EXP(-Fperm_SI_Woolf2021!$K$9:$K$93*$C69*IF(K$58=Fperm_SI_Woolf2021!$E$9:$E$93,1,EXP(LN((1.1*(Fperm_SI_Woolf2021!$E$9:$E$93-K$58)-63.1579*EXP(-0.19*Fperm_SI_Woolf2021!$E$9:$E$93)+63.1579*EXP(-0.19*K$58))/(Fperm_SI_Woolf2021!$E$9:$E$93-K$58))*(K$58-Fperm_SI_Woolf2021!$E$9:$E$93)/10))),Fperm_SI_Woolf2021!$D$9:$D$93)*K$57+INTERCEPT(Fperm_SI_Woolf2021!$F$9:$F$93*EXP(-Fperm_SI_Woolf2021!$I$9:$I$93*$C69*IF(K$58=Fperm_SI_Woolf2021!$E$9:$E$93,1,EXP(LN((1.1*(Fperm_SI_Woolf2021!$E$9:$E$93-K$58)-63.1579*EXP(-0.19*Fperm_SI_Woolf2021!$E$9:$E$93)+63.1579*EXP(-0.19*K$58))/(Fperm_SI_Woolf2021!$E$9:$E$93-K$58))*(K$58-Fperm_SI_Woolf2021!$E$9:$E$93)/10))) + Fperm_SI_Woolf2021!$G$9:$G$93*EXP(-Fperm_SI_Woolf2021!$J$9:$J$93*$C69*IF(K$58=Fperm_SI_Woolf2021!$E$9:$E$93,1,EXP(LN((1.1*(Fperm_SI_Woolf2021!$E$9:$E$93-K$58)-63.1579*EXP(-0.19*Fperm_SI_Woolf2021!$E$9:$E$93)+63.1579*EXP(-0.19*K$58))/(Fperm_SI_Woolf2021!$E$9:$E$93-K$58))*(K$58-Fperm_SI_Woolf2021!$E$9:$E$93)/10))) + Fperm_SI_Woolf2021!$H$9:$H$93*EXP(-Fperm_SI_Woolf2021!$K$9:$K$93*$C69*IF(K$58=Fperm_SI_Woolf2021!$E$9:$E$93,1,EXP(LN((1.1*(Fperm_SI_Woolf2021!$E$9:$E$93-K$58)-63.1579*EXP(-0.19*Fperm_SI_Woolf2021!$E$9:$E$93)+63.1579*EXP(-0.19*K$58))/(Fperm_SI_Woolf2021!$E$9:$E$93-K$58))*(K$58-Fperm_SI_Woolf2021!$E$9:$E$93)/10))),Fperm_SI_Woolf2021!$D$9:$D$93))</f>
        <v>0.94818814760310477</v>
      </c>
      <c r="L69" s="51" cm="1">
        <f t="array" ref="L69">MIN(1,SLOPE(Fperm_SI_Woolf2021!$F$9:$F$93*EXP(-Fperm_SI_Woolf2021!$I$9:$I$93*$C69*IF(L$58=Fperm_SI_Woolf2021!$E$9:$E$93,1,EXP(LN((1.1*(Fperm_SI_Woolf2021!$E$9:$E$93-L$58)-63.1579*EXP(-0.19*Fperm_SI_Woolf2021!$E$9:$E$93)+63.1579*EXP(-0.19*L$58))/(Fperm_SI_Woolf2021!$E$9:$E$93-L$58))*(L$58-Fperm_SI_Woolf2021!$E$9:$E$93)/10))) + Fperm_SI_Woolf2021!$G$9:$G$93*EXP(-Fperm_SI_Woolf2021!$J$9:$J$93*$C69*IF(L$58=Fperm_SI_Woolf2021!$E$9:$E$93,1,EXP(LN((1.1*(Fperm_SI_Woolf2021!$E$9:$E$93-L$58)-63.1579*EXP(-0.19*Fperm_SI_Woolf2021!$E$9:$E$93)+63.1579*EXP(-0.19*L$58))/(Fperm_SI_Woolf2021!$E$9:$E$93-L$58))*(L$58-Fperm_SI_Woolf2021!$E$9:$E$93)/10))) + Fperm_SI_Woolf2021!$H$9:$H$93*EXP(-Fperm_SI_Woolf2021!$K$9:$K$93*$C69*IF(L$58=Fperm_SI_Woolf2021!$E$9:$E$93,1,EXP(LN((1.1*(Fperm_SI_Woolf2021!$E$9:$E$93-L$58)-63.1579*EXP(-0.19*Fperm_SI_Woolf2021!$E$9:$E$93)+63.1579*EXP(-0.19*L$58))/(Fperm_SI_Woolf2021!$E$9:$E$93-L$58))*(L$58-Fperm_SI_Woolf2021!$E$9:$E$93)/10))),Fperm_SI_Woolf2021!$D$9:$D$93)*L$57+INTERCEPT(Fperm_SI_Woolf2021!$F$9:$F$93*EXP(-Fperm_SI_Woolf2021!$I$9:$I$93*$C69*IF(L$58=Fperm_SI_Woolf2021!$E$9:$E$93,1,EXP(LN((1.1*(Fperm_SI_Woolf2021!$E$9:$E$93-L$58)-63.1579*EXP(-0.19*Fperm_SI_Woolf2021!$E$9:$E$93)+63.1579*EXP(-0.19*L$58))/(Fperm_SI_Woolf2021!$E$9:$E$93-L$58))*(L$58-Fperm_SI_Woolf2021!$E$9:$E$93)/10))) + Fperm_SI_Woolf2021!$G$9:$G$93*EXP(-Fperm_SI_Woolf2021!$J$9:$J$93*$C69*IF(L$58=Fperm_SI_Woolf2021!$E$9:$E$93,1,EXP(LN((1.1*(Fperm_SI_Woolf2021!$E$9:$E$93-L$58)-63.1579*EXP(-0.19*Fperm_SI_Woolf2021!$E$9:$E$93)+63.1579*EXP(-0.19*L$58))/(Fperm_SI_Woolf2021!$E$9:$E$93-L$58))*(L$58-Fperm_SI_Woolf2021!$E$9:$E$93)/10))) + Fperm_SI_Woolf2021!$H$9:$H$93*EXP(-Fperm_SI_Woolf2021!$K$9:$K$93*$C69*IF(L$58=Fperm_SI_Woolf2021!$E$9:$E$93,1,EXP(LN((1.1*(Fperm_SI_Woolf2021!$E$9:$E$93-L$58)-63.1579*EXP(-0.19*Fperm_SI_Woolf2021!$E$9:$E$93)+63.1579*EXP(-0.19*L$58))/(Fperm_SI_Woolf2021!$E$9:$E$93-L$58))*(L$58-Fperm_SI_Woolf2021!$E$9:$E$93)/10))),Fperm_SI_Woolf2021!$D$9:$D$93))</f>
        <v>0.92601887320909726</v>
      </c>
      <c r="M69" s="51" cm="1">
        <f t="array" ref="M69">MIN(1,SLOPE(Fperm_SI_Woolf2021!$F$9:$F$93*EXP(-Fperm_SI_Woolf2021!$I$9:$I$93*$C69*IF(M$58=Fperm_SI_Woolf2021!$E$9:$E$93,1,EXP(LN((1.1*(Fperm_SI_Woolf2021!$E$9:$E$93-M$58)-63.1579*EXP(-0.19*Fperm_SI_Woolf2021!$E$9:$E$93)+63.1579*EXP(-0.19*M$58))/(Fperm_SI_Woolf2021!$E$9:$E$93-M$58))*(M$58-Fperm_SI_Woolf2021!$E$9:$E$93)/10))) + Fperm_SI_Woolf2021!$G$9:$G$93*EXP(-Fperm_SI_Woolf2021!$J$9:$J$93*$C69*IF(M$58=Fperm_SI_Woolf2021!$E$9:$E$93,1,EXP(LN((1.1*(Fperm_SI_Woolf2021!$E$9:$E$93-M$58)-63.1579*EXP(-0.19*Fperm_SI_Woolf2021!$E$9:$E$93)+63.1579*EXP(-0.19*M$58))/(Fperm_SI_Woolf2021!$E$9:$E$93-M$58))*(M$58-Fperm_SI_Woolf2021!$E$9:$E$93)/10))) + Fperm_SI_Woolf2021!$H$9:$H$93*EXP(-Fperm_SI_Woolf2021!$K$9:$K$93*$C69*IF(M$58=Fperm_SI_Woolf2021!$E$9:$E$93,1,EXP(LN((1.1*(Fperm_SI_Woolf2021!$E$9:$E$93-M$58)-63.1579*EXP(-0.19*Fperm_SI_Woolf2021!$E$9:$E$93)+63.1579*EXP(-0.19*M$58))/(Fperm_SI_Woolf2021!$E$9:$E$93-M$58))*(M$58-Fperm_SI_Woolf2021!$E$9:$E$93)/10))),Fperm_SI_Woolf2021!$D$9:$D$93)*M$57+INTERCEPT(Fperm_SI_Woolf2021!$F$9:$F$93*EXP(-Fperm_SI_Woolf2021!$I$9:$I$93*$C69*IF(M$58=Fperm_SI_Woolf2021!$E$9:$E$93,1,EXP(LN((1.1*(Fperm_SI_Woolf2021!$E$9:$E$93-M$58)-63.1579*EXP(-0.19*Fperm_SI_Woolf2021!$E$9:$E$93)+63.1579*EXP(-0.19*M$58))/(Fperm_SI_Woolf2021!$E$9:$E$93-M$58))*(M$58-Fperm_SI_Woolf2021!$E$9:$E$93)/10))) + Fperm_SI_Woolf2021!$G$9:$G$93*EXP(-Fperm_SI_Woolf2021!$J$9:$J$93*$C69*IF(M$58=Fperm_SI_Woolf2021!$E$9:$E$93,1,EXP(LN((1.1*(Fperm_SI_Woolf2021!$E$9:$E$93-M$58)-63.1579*EXP(-0.19*Fperm_SI_Woolf2021!$E$9:$E$93)+63.1579*EXP(-0.19*M$58))/(Fperm_SI_Woolf2021!$E$9:$E$93-M$58))*(M$58-Fperm_SI_Woolf2021!$E$9:$E$93)/10))) + Fperm_SI_Woolf2021!$H$9:$H$93*EXP(-Fperm_SI_Woolf2021!$K$9:$K$93*$C69*IF(M$58=Fperm_SI_Woolf2021!$E$9:$E$93,1,EXP(LN((1.1*(Fperm_SI_Woolf2021!$E$9:$E$93-M$58)-63.1579*EXP(-0.19*Fperm_SI_Woolf2021!$E$9:$E$93)+63.1579*EXP(-0.19*M$58))/(Fperm_SI_Woolf2021!$E$9:$E$93-M$58))*(M$58-Fperm_SI_Woolf2021!$E$9:$E$93)/10))),Fperm_SI_Woolf2021!$D$9:$D$93))</f>
        <v>0.90384959881508975</v>
      </c>
      <c r="N69" s="51" cm="1">
        <f t="array" ref="N69">MIN(1,SLOPE(Fperm_SI_Woolf2021!$F$9:$F$93*EXP(-Fperm_SI_Woolf2021!$I$9:$I$93*$C69*IF(N$58=Fperm_SI_Woolf2021!$E$9:$E$93,1,EXP(LN((1.1*(Fperm_SI_Woolf2021!$E$9:$E$93-N$58)-63.1579*EXP(-0.19*Fperm_SI_Woolf2021!$E$9:$E$93)+63.1579*EXP(-0.19*N$58))/(Fperm_SI_Woolf2021!$E$9:$E$93-N$58))*(N$58-Fperm_SI_Woolf2021!$E$9:$E$93)/10))) + Fperm_SI_Woolf2021!$G$9:$G$93*EXP(-Fperm_SI_Woolf2021!$J$9:$J$93*$C69*IF(N$58=Fperm_SI_Woolf2021!$E$9:$E$93,1,EXP(LN((1.1*(Fperm_SI_Woolf2021!$E$9:$E$93-N$58)-63.1579*EXP(-0.19*Fperm_SI_Woolf2021!$E$9:$E$93)+63.1579*EXP(-0.19*N$58))/(Fperm_SI_Woolf2021!$E$9:$E$93-N$58))*(N$58-Fperm_SI_Woolf2021!$E$9:$E$93)/10))) + Fperm_SI_Woolf2021!$H$9:$H$93*EXP(-Fperm_SI_Woolf2021!$K$9:$K$93*$C69*IF(N$58=Fperm_SI_Woolf2021!$E$9:$E$93,1,EXP(LN((1.1*(Fperm_SI_Woolf2021!$E$9:$E$93-N$58)-63.1579*EXP(-0.19*Fperm_SI_Woolf2021!$E$9:$E$93)+63.1579*EXP(-0.19*N$58))/(Fperm_SI_Woolf2021!$E$9:$E$93-N$58))*(N$58-Fperm_SI_Woolf2021!$E$9:$E$93)/10))),Fperm_SI_Woolf2021!$D$9:$D$93)*N$57+INTERCEPT(Fperm_SI_Woolf2021!$F$9:$F$93*EXP(-Fperm_SI_Woolf2021!$I$9:$I$93*$C69*IF(N$58=Fperm_SI_Woolf2021!$E$9:$E$93,1,EXP(LN((1.1*(Fperm_SI_Woolf2021!$E$9:$E$93-N$58)-63.1579*EXP(-0.19*Fperm_SI_Woolf2021!$E$9:$E$93)+63.1579*EXP(-0.19*N$58))/(Fperm_SI_Woolf2021!$E$9:$E$93-N$58))*(N$58-Fperm_SI_Woolf2021!$E$9:$E$93)/10))) + Fperm_SI_Woolf2021!$G$9:$G$93*EXP(-Fperm_SI_Woolf2021!$J$9:$J$93*$C69*IF(N$58=Fperm_SI_Woolf2021!$E$9:$E$93,1,EXP(LN((1.1*(Fperm_SI_Woolf2021!$E$9:$E$93-N$58)-63.1579*EXP(-0.19*Fperm_SI_Woolf2021!$E$9:$E$93)+63.1579*EXP(-0.19*N$58))/(Fperm_SI_Woolf2021!$E$9:$E$93-N$58))*(N$58-Fperm_SI_Woolf2021!$E$9:$E$93)/10))) + Fperm_SI_Woolf2021!$H$9:$H$93*EXP(-Fperm_SI_Woolf2021!$K$9:$K$93*$C69*IF(N$58=Fperm_SI_Woolf2021!$E$9:$E$93,1,EXP(LN((1.1*(Fperm_SI_Woolf2021!$E$9:$E$93-N$58)-63.1579*EXP(-0.19*Fperm_SI_Woolf2021!$E$9:$E$93)+63.1579*EXP(-0.19*N$58))/(Fperm_SI_Woolf2021!$E$9:$E$93-N$58))*(N$58-Fperm_SI_Woolf2021!$E$9:$E$93)/10))),Fperm_SI_Woolf2021!$D$9:$D$93))</f>
        <v>0.88168032442108224</v>
      </c>
      <c r="O69" s="51" cm="1">
        <f t="array" ref="O69">MIN(1,SLOPE(Fperm_SI_Woolf2021!$F$9:$F$93*EXP(-Fperm_SI_Woolf2021!$I$9:$I$93*$C69*IF(O$58=Fperm_SI_Woolf2021!$E$9:$E$93,1,EXP(LN((1.1*(Fperm_SI_Woolf2021!$E$9:$E$93-O$58)-63.1579*EXP(-0.19*Fperm_SI_Woolf2021!$E$9:$E$93)+63.1579*EXP(-0.19*O$58))/(Fperm_SI_Woolf2021!$E$9:$E$93-O$58))*(O$58-Fperm_SI_Woolf2021!$E$9:$E$93)/10))) + Fperm_SI_Woolf2021!$G$9:$G$93*EXP(-Fperm_SI_Woolf2021!$J$9:$J$93*$C69*IF(O$58=Fperm_SI_Woolf2021!$E$9:$E$93,1,EXP(LN((1.1*(Fperm_SI_Woolf2021!$E$9:$E$93-O$58)-63.1579*EXP(-0.19*Fperm_SI_Woolf2021!$E$9:$E$93)+63.1579*EXP(-0.19*O$58))/(Fperm_SI_Woolf2021!$E$9:$E$93-O$58))*(O$58-Fperm_SI_Woolf2021!$E$9:$E$93)/10))) + Fperm_SI_Woolf2021!$H$9:$H$93*EXP(-Fperm_SI_Woolf2021!$K$9:$K$93*$C69*IF(O$58=Fperm_SI_Woolf2021!$E$9:$E$93,1,EXP(LN((1.1*(Fperm_SI_Woolf2021!$E$9:$E$93-O$58)-63.1579*EXP(-0.19*Fperm_SI_Woolf2021!$E$9:$E$93)+63.1579*EXP(-0.19*O$58))/(Fperm_SI_Woolf2021!$E$9:$E$93-O$58))*(O$58-Fperm_SI_Woolf2021!$E$9:$E$93)/10))),Fperm_SI_Woolf2021!$D$9:$D$93)*O$57+INTERCEPT(Fperm_SI_Woolf2021!$F$9:$F$93*EXP(-Fperm_SI_Woolf2021!$I$9:$I$93*$C69*IF(O$58=Fperm_SI_Woolf2021!$E$9:$E$93,1,EXP(LN((1.1*(Fperm_SI_Woolf2021!$E$9:$E$93-O$58)-63.1579*EXP(-0.19*Fperm_SI_Woolf2021!$E$9:$E$93)+63.1579*EXP(-0.19*O$58))/(Fperm_SI_Woolf2021!$E$9:$E$93-O$58))*(O$58-Fperm_SI_Woolf2021!$E$9:$E$93)/10))) + Fperm_SI_Woolf2021!$G$9:$G$93*EXP(-Fperm_SI_Woolf2021!$J$9:$J$93*$C69*IF(O$58=Fperm_SI_Woolf2021!$E$9:$E$93,1,EXP(LN((1.1*(Fperm_SI_Woolf2021!$E$9:$E$93-O$58)-63.1579*EXP(-0.19*Fperm_SI_Woolf2021!$E$9:$E$93)+63.1579*EXP(-0.19*O$58))/(Fperm_SI_Woolf2021!$E$9:$E$93-O$58))*(O$58-Fperm_SI_Woolf2021!$E$9:$E$93)/10))) + Fperm_SI_Woolf2021!$H$9:$H$93*EXP(-Fperm_SI_Woolf2021!$K$9:$K$93*$C69*IF(O$58=Fperm_SI_Woolf2021!$E$9:$E$93,1,EXP(LN((1.1*(Fperm_SI_Woolf2021!$E$9:$E$93-O$58)-63.1579*EXP(-0.19*Fperm_SI_Woolf2021!$E$9:$E$93)+63.1579*EXP(-0.19*O$58))/(Fperm_SI_Woolf2021!$E$9:$E$93-O$58))*(O$58-Fperm_SI_Woolf2021!$E$9:$E$93)/10))),Fperm_SI_Woolf2021!$D$9:$D$93))</f>
        <v>0.85951105002707473</v>
      </c>
      <c r="P69" s="51" cm="1">
        <f t="array" ref="P69">MIN(1,SLOPE(Fperm_SI_Woolf2021!$F$9:$F$93*EXP(-Fperm_SI_Woolf2021!$I$9:$I$93*$C69*IF(P$58=Fperm_SI_Woolf2021!$E$9:$E$93,1,EXP(LN((1.1*(Fperm_SI_Woolf2021!$E$9:$E$93-P$58)-63.1579*EXP(-0.19*Fperm_SI_Woolf2021!$E$9:$E$93)+63.1579*EXP(-0.19*P$58))/(Fperm_SI_Woolf2021!$E$9:$E$93-P$58))*(P$58-Fperm_SI_Woolf2021!$E$9:$E$93)/10))) + Fperm_SI_Woolf2021!$G$9:$G$93*EXP(-Fperm_SI_Woolf2021!$J$9:$J$93*$C69*IF(P$58=Fperm_SI_Woolf2021!$E$9:$E$93,1,EXP(LN((1.1*(Fperm_SI_Woolf2021!$E$9:$E$93-P$58)-63.1579*EXP(-0.19*Fperm_SI_Woolf2021!$E$9:$E$93)+63.1579*EXP(-0.19*P$58))/(Fperm_SI_Woolf2021!$E$9:$E$93-P$58))*(P$58-Fperm_SI_Woolf2021!$E$9:$E$93)/10))) + Fperm_SI_Woolf2021!$H$9:$H$93*EXP(-Fperm_SI_Woolf2021!$K$9:$K$93*$C69*IF(P$58=Fperm_SI_Woolf2021!$E$9:$E$93,1,EXP(LN((1.1*(Fperm_SI_Woolf2021!$E$9:$E$93-P$58)-63.1579*EXP(-0.19*Fperm_SI_Woolf2021!$E$9:$E$93)+63.1579*EXP(-0.19*P$58))/(Fperm_SI_Woolf2021!$E$9:$E$93-P$58))*(P$58-Fperm_SI_Woolf2021!$E$9:$E$93)/10))),Fperm_SI_Woolf2021!$D$9:$D$93)*P$57+INTERCEPT(Fperm_SI_Woolf2021!$F$9:$F$93*EXP(-Fperm_SI_Woolf2021!$I$9:$I$93*$C69*IF(P$58=Fperm_SI_Woolf2021!$E$9:$E$93,1,EXP(LN((1.1*(Fperm_SI_Woolf2021!$E$9:$E$93-P$58)-63.1579*EXP(-0.19*Fperm_SI_Woolf2021!$E$9:$E$93)+63.1579*EXP(-0.19*P$58))/(Fperm_SI_Woolf2021!$E$9:$E$93-P$58))*(P$58-Fperm_SI_Woolf2021!$E$9:$E$93)/10))) + Fperm_SI_Woolf2021!$G$9:$G$93*EXP(-Fperm_SI_Woolf2021!$J$9:$J$93*$C69*IF(P$58=Fperm_SI_Woolf2021!$E$9:$E$93,1,EXP(LN((1.1*(Fperm_SI_Woolf2021!$E$9:$E$93-P$58)-63.1579*EXP(-0.19*Fperm_SI_Woolf2021!$E$9:$E$93)+63.1579*EXP(-0.19*P$58))/(Fperm_SI_Woolf2021!$E$9:$E$93-P$58))*(P$58-Fperm_SI_Woolf2021!$E$9:$E$93)/10))) + Fperm_SI_Woolf2021!$H$9:$H$93*EXP(-Fperm_SI_Woolf2021!$K$9:$K$93*$C69*IF(P$58=Fperm_SI_Woolf2021!$E$9:$E$93,1,EXP(LN((1.1*(Fperm_SI_Woolf2021!$E$9:$E$93-P$58)-63.1579*EXP(-0.19*Fperm_SI_Woolf2021!$E$9:$E$93)+63.1579*EXP(-0.19*P$58))/(Fperm_SI_Woolf2021!$E$9:$E$93-P$58))*(P$58-Fperm_SI_Woolf2021!$E$9:$E$93)/10))),Fperm_SI_Woolf2021!$D$9:$D$93))</f>
        <v>0.83734177563306722</v>
      </c>
      <c r="Q69" s="51" cm="1">
        <f t="array" ref="Q69">MIN(1,SLOPE(Fperm_SI_Woolf2021!$F$9:$F$93*EXP(-Fperm_SI_Woolf2021!$I$9:$I$93*$C69*IF(Q$58=Fperm_SI_Woolf2021!$E$9:$E$93,1,EXP(LN((1.1*(Fperm_SI_Woolf2021!$E$9:$E$93-Q$58)-63.1579*EXP(-0.19*Fperm_SI_Woolf2021!$E$9:$E$93)+63.1579*EXP(-0.19*Q$58))/(Fperm_SI_Woolf2021!$E$9:$E$93-Q$58))*(Q$58-Fperm_SI_Woolf2021!$E$9:$E$93)/10))) + Fperm_SI_Woolf2021!$G$9:$G$93*EXP(-Fperm_SI_Woolf2021!$J$9:$J$93*$C69*IF(Q$58=Fperm_SI_Woolf2021!$E$9:$E$93,1,EXP(LN((1.1*(Fperm_SI_Woolf2021!$E$9:$E$93-Q$58)-63.1579*EXP(-0.19*Fperm_SI_Woolf2021!$E$9:$E$93)+63.1579*EXP(-0.19*Q$58))/(Fperm_SI_Woolf2021!$E$9:$E$93-Q$58))*(Q$58-Fperm_SI_Woolf2021!$E$9:$E$93)/10))) + Fperm_SI_Woolf2021!$H$9:$H$93*EXP(-Fperm_SI_Woolf2021!$K$9:$K$93*$C69*IF(Q$58=Fperm_SI_Woolf2021!$E$9:$E$93,1,EXP(LN((1.1*(Fperm_SI_Woolf2021!$E$9:$E$93-Q$58)-63.1579*EXP(-0.19*Fperm_SI_Woolf2021!$E$9:$E$93)+63.1579*EXP(-0.19*Q$58))/(Fperm_SI_Woolf2021!$E$9:$E$93-Q$58))*(Q$58-Fperm_SI_Woolf2021!$E$9:$E$93)/10))),Fperm_SI_Woolf2021!$D$9:$D$93)*Q$57+INTERCEPT(Fperm_SI_Woolf2021!$F$9:$F$93*EXP(-Fperm_SI_Woolf2021!$I$9:$I$93*$C69*IF(Q$58=Fperm_SI_Woolf2021!$E$9:$E$93,1,EXP(LN((1.1*(Fperm_SI_Woolf2021!$E$9:$E$93-Q$58)-63.1579*EXP(-0.19*Fperm_SI_Woolf2021!$E$9:$E$93)+63.1579*EXP(-0.19*Q$58))/(Fperm_SI_Woolf2021!$E$9:$E$93-Q$58))*(Q$58-Fperm_SI_Woolf2021!$E$9:$E$93)/10))) + Fperm_SI_Woolf2021!$G$9:$G$93*EXP(-Fperm_SI_Woolf2021!$J$9:$J$93*$C69*IF(Q$58=Fperm_SI_Woolf2021!$E$9:$E$93,1,EXP(LN((1.1*(Fperm_SI_Woolf2021!$E$9:$E$93-Q$58)-63.1579*EXP(-0.19*Fperm_SI_Woolf2021!$E$9:$E$93)+63.1579*EXP(-0.19*Q$58))/(Fperm_SI_Woolf2021!$E$9:$E$93-Q$58))*(Q$58-Fperm_SI_Woolf2021!$E$9:$E$93)/10))) + Fperm_SI_Woolf2021!$H$9:$H$93*EXP(-Fperm_SI_Woolf2021!$K$9:$K$93*$C69*IF(Q$58=Fperm_SI_Woolf2021!$E$9:$E$93,1,EXP(LN((1.1*(Fperm_SI_Woolf2021!$E$9:$E$93-Q$58)-63.1579*EXP(-0.19*Fperm_SI_Woolf2021!$E$9:$E$93)+63.1579*EXP(-0.19*Q$58))/(Fperm_SI_Woolf2021!$E$9:$E$93-Q$58))*(Q$58-Fperm_SI_Woolf2021!$E$9:$E$93)/10))),Fperm_SI_Woolf2021!$D$9:$D$93))</f>
        <v>0.8151725012390596</v>
      </c>
      <c r="R69" s="51" cm="1">
        <f t="array" ref="R69">MIN(1,SLOPE(Fperm_SI_Woolf2021!$F$9:$F$93*EXP(-Fperm_SI_Woolf2021!$I$9:$I$93*$C69*IF(R$58=Fperm_SI_Woolf2021!$E$9:$E$93,1,EXP(LN((1.1*(Fperm_SI_Woolf2021!$E$9:$E$93-R$58)-63.1579*EXP(-0.19*Fperm_SI_Woolf2021!$E$9:$E$93)+63.1579*EXP(-0.19*R$58))/(Fperm_SI_Woolf2021!$E$9:$E$93-R$58))*(R$58-Fperm_SI_Woolf2021!$E$9:$E$93)/10))) + Fperm_SI_Woolf2021!$G$9:$G$93*EXP(-Fperm_SI_Woolf2021!$J$9:$J$93*$C69*IF(R$58=Fperm_SI_Woolf2021!$E$9:$E$93,1,EXP(LN((1.1*(Fperm_SI_Woolf2021!$E$9:$E$93-R$58)-63.1579*EXP(-0.19*Fperm_SI_Woolf2021!$E$9:$E$93)+63.1579*EXP(-0.19*R$58))/(Fperm_SI_Woolf2021!$E$9:$E$93-R$58))*(R$58-Fperm_SI_Woolf2021!$E$9:$E$93)/10))) + Fperm_SI_Woolf2021!$H$9:$H$93*EXP(-Fperm_SI_Woolf2021!$K$9:$K$93*$C69*IF(R$58=Fperm_SI_Woolf2021!$E$9:$E$93,1,EXP(LN((1.1*(Fperm_SI_Woolf2021!$E$9:$E$93-R$58)-63.1579*EXP(-0.19*Fperm_SI_Woolf2021!$E$9:$E$93)+63.1579*EXP(-0.19*R$58))/(Fperm_SI_Woolf2021!$E$9:$E$93-R$58))*(R$58-Fperm_SI_Woolf2021!$E$9:$E$93)/10))),Fperm_SI_Woolf2021!$D$9:$D$93)*R$57+INTERCEPT(Fperm_SI_Woolf2021!$F$9:$F$93*EXP(-Fperm_SI_Woolf2021!$I$9:$I$93*$C69*IF(R$58=Fperm_SI_Woolf2021!$E$9:$E$93,1,EXP(LN((1.1*(Fperm_SI_Woolf2021!$E$9:$E$93-R$58)-63.1579*EXP(-0.19*Fperm_SI_Woolf2021!$E$9:$E$93)+63.1579*EXP(-0.19*R$58))/(Fperm_SI_Woolf2021!$E$9:$E$93-R$58))*(R$58-Fperm_SI_Woolf2021!$E$9:$E$93)/10))) + Fperm_SI_Woolf2021!$G$9:$G$93*EXP(-Fperm_SI_Woolf2021!$J$9:$J$93*$C69*IF(R$58=Fperm_SI_Woolf2021!$E$9:$E$93,1,EXP(LN((1.1*(Fperm_SI_Woolf2021!$E$9:$E$93-R$58)-63.1579*EXP(-0.19*Fperm_SI_Woolf2021!$E$9:$E$93)+63.1579*EXP(-0.19*R$58))/(Fperm_SI_Woolf2021!$E$9:$E$93-R$58))*(R$58-Fperm_SI_Woolf2021!$E$9:$E$93)/10))) + Fperm_SI_Woolf2021!$H$9:$H$93*EXP(-Fperm_SI_Woolf2021!$K$9:$K$93*$C69*IF(R$58=Fperm_SI_Woolf2021!$E$9:$E$93,1,EXP(LN((1.1*(Fperm_SI_Woolf2021!$E$9:$E$93-R$58)-63.1579*EXP(-0.19*Fperm_SI_Woolf2021!$E$9:$E$93)+63.1579*EXP(-0.19*R$58))/(Fperm_SI_Woolf2021!$E$9:$E$93-R$58))*(R$58-Fperm_SI_Woolf2021!$E$9:$E$93)/10))),Fperm_SI_Woolf2021!$D$9:$D$93))</f>
        <v>0.79300322684505209</v>
      </c>
      <c r="S69" s="51" cm="1">
        <f t="array" ref="S69">MIN(1,SLOPE(Fperm_SI_Woolf2021!$F$9:$F$93*EXP(-Fperm_SI_Woolf2021!$I$9:$I$93*$C69*IF(S$58=Fperm_SI_Woolf2021!$E$9:$E$93,1,EXP(LN((1.1*(Fperm_SI_Woolf2021!$E$9:$E$93-S$58)-63.1579*EXP(-0.19*Fperm_SI_Woolf2021!$E$9:$E$93)+63.1579*EXP(-0.19*S$58))/(Fperm_SI_Woolf2021!$E$9:$E$93-S$58))*(S$58-Fperm_SI_Woolf2021!$E$9:$E$93)/10))) + Fperm_SI_Woolf2021!$G$9:$G$93*EXP(-Fperm_SI_Woolf2021!$J$9:$J$93*$C69*IF(S$58=Fperm_SI_Woolf2021!$E$9:$E$93,1,EXP(LN((1.1*(Fperm_SI_Woolf2021!$E$9:$E$93-S$58)-63.1579*EXP(-0.19*Fperm_SI_Woolf2021!$E$9:$E$93)+63.1579*EXP(-0.19*S$58))/(Fperm_SI_Woolf2021!$E$9:$E$93-S$58))*(S$58-Fperm_SI_Woolf2021!$E$9:$E$93)/10))) + Fperm_SI_Woolf2021!$H$9:$H$93*EXP(-Fperm_SI_Woolf2021!$K$9:$K$93*$C69*IF(S$58=Fperm_SI_Woolf2021!$E$9:$E$93,1,EXP(LN((1.1*(Fperm_SI_Woolf2021!$E$9:$E$93-S$58)-63.1579*EXP(-0.19*Fperm_SI_Woolf2021!$E$9:$E$93)+63.1579*EXP(-0.19*S$58))/(Fperm_SI_Woolf2021!$E$9:$E$93-S$58))*(S$58-Fperm_SI_Woolf2021!$E$9:$E$93)/10))),Fperm_SI_Woolf2021!$D$9:$D$93)*S$57+INTERCEPT(Fperm_SI_Woolf2021!$F$9:$F$93*EXP(-Fperm_SI_Woolf2021!$I$9:$I$93*$C69*IF(S$58=Fperm_SI_Woolf2021!$E$9:$E$93,1,EXP(LN((1.1*(Fperm_SI_Woolf2021!$E$9:$E$93-S$58)-63.1579*EXP(-0.19*Fperm_SI_Woolf2021!$E$9:$E$93)+63.1579*EXP(-0.19*S$58))/(Fperm_SI_Woolf2021!$E$9:$E$93-S$58))*(S$58-Fperm_SI_Woolf2021!$E$9:$E$93)/10))) + Fperm_SI_Woolf2021!$G$9:$G$93*EXP(-Fperm_SI_Woolf2021!$J$9:$J$93*$C69*IF(S$58=Fperm_SI_Woolf2021!$E$9:$E$93,1,EXP(LN((1.1*(Fperm_SI_Woolf2021!$E$9:$E$93-S$58)-63.1579*EXP(-0.19*Fperm_SI_Woolf2021!$E$9:$E$93)+63.1579*EXP(-0.19*S$58))/(Fperm_SI_Woolf2021!$E$9:$E$93-S$58))*(S$58-Fperm_SI_Woolf2021!$E$9:$E$93)/10))) + Fperm_SI_Woolf2021!$H$9:$H$93*EXP(-Fperm_SI_Woolf2021!$K$9:$K$93*$C69*IF(S$58=Fperm_SI_Woolf2021!$E$9:$E$93,1,EXP(LN((1.1*(Fperm_SI_Woolf2021!$E$9:$E$93-S$58)-63.1579*EXP(-0.19*Fperm_SI_Woolf2021!$E$9:$E$93)+63.1579*EXP(-0.19*S$58))/(Fperm_SI_Woolf2021!$E$9:$E$93-S$58))*(S$58-Fperm_SI_Woolf2021!$E$9:$E$93)/10))),Fperm_SI_Woolf2021!$D$9:$D$93))</f>
        <v>1</v>
      </c>
      <c r="T69" s="51" cm="1">
        <f t="array" ref="T69">MIN(1,SLOPE(Fperm_SI_Woolf2021!$F$9:$F$93*EXP(-Fperm_SI_Woolf2021!$I$9:$I$93*$C69*IF(T$58=Fperm_SI_Woolf2021!$E$9:$E$93,1,EXP(LN((1.1*(Fperm_SI_Woolf2021!$E$9:$E$93-T$58)-63.1579*EXP(-0.19*Fperm_SI_Woolf2021!$E$9:$E$93)+63.1579*EXP(-0.19*T$58))/(Fperm_SI_Woolf2021!$E$9:$E$93-T$58))*(T$58-Fperm_SI_Woolf2021!$E$9:$E$93)/10))) + Fperm_SI_Woolf2021!$G$9:$G$93*EXP(-Fperm_SI_Woolf2021!$J$9:$J$93*$C69*IF(T$58=Fperm_SI_Woolf2021!$E$9:$E$93,1,EXP(LN((1.1*(Fperm_SI_Woolf2021!$E$9:$E$93-T$58)-63.1579*EXP(-0.19*Fperm_SI_Woolf2021!$E$9:$E$93)+63.1579*EXP(-0.19*T$58))/(Fperm_SI_Woolf2021!$E$9:$E$93-T$58))*(T$58-Fperm_SI_Woolf2021!$E$9:$E$93)/10))) + Fperm_SI_Woolf2021!$H$9:$H$93*EXP(-Fperm_SI_Woolf2021!$K$9:$K$93*$C69*IF(T$58=Fperm_SI_Woolf2021!$E$9:$E$93,1,EXP(LN((1.1*(Fperm_SI_Woolf2021!$E$9:$E$93-T$58)-63.1579*EXP(-0.19*Fperm_SI_Woolf2021!$E$9:$E$93)+63.1579*EXP(-0.19*T$58))/(Fperm_SI_Woolf2021!$E$9:$E$93-T$58))*(T$58-Fperm_SI_Woolf2021!$E$9:$E$93)/10))),Fperm_SI_Woolf2021!$D$9:$D$93)*T$57+INTERCEPT(Fperm_SI_Woolf2021!$F$9:$F$93*EXP(-Fperm_SI_Woolf2021!$I$9:$I$93*$C69*IF(T$58=Fperm_SI_Woolf2021!$E$9:$E$93,1,EXP(LN((1.1*(Fperm_SI_Woolf2021!$E$9:$E$93-T$58)-63.1579*EXP(-0.19*Fperm_SI_Woolf2021!$E$9:$E$93)+63.1579*EXP(-0.19*T$58))/(Fperm_SI_Woolf2021!$E$9:$E$93-T$58))*(T$58-Fperm_SI_Woolf2021!$E$9:$E$93)/10))) + Fperm_SI_Woolf2021!$G$9:$G$93*EXP(-Fperm_SI_Woolf2021!$J$9:$J$93*$C69*IF(T$58=Fperm_SI_Woolf2021!$E$9:$E$93,1,EXP(LN((1.1*(Fperm_SI_Woolf2021!$E$9:$E$93-T$58)-63.1579*EXP(-0.19*Fperm_SI_Woolf2021!$E$9:$E$93)+63.1579*EXP(-0.19*T$58))/(Fperm_SI_Woolf2021!$E$9:$E$93-T$58))*(T$58-Fperm_SI_Woolf2021!$E$9:$E$93)/10))) + Fperm_SI_Woolf2021!$H$9:$H$93*EXP(-Fperm_SI_Woolf2021!$K$9:$K$93*$C69*IF(T$58=Fperm_SI_Woolf2021!$E$9:$E$93,1,EXP(LN((1.1*(Fperm_SI_Woolf2021!$E$9:$E$93-T$58)-63.1579*EXP(-0.19*Fperm_SI_Woolf2021!$E$9:$E$93)+63.1579*EXP(-0.19*T$58))/(Fperm_SI_Woolf2021!$E$9:$E$93-T$58))*(T$58-Fperm_SI_Woolf2021!$E$9:$E$93)/10))),Fperm_SI_Woolf2021!$D$9:$D$93))</f>
        <v>1</v>
      </c>
      <c r="U69" s="51" cm="1">
        <f t="array" ref="U69">MIN(1,SLOPE(Fperm_SI_Woolf2021!$F$9:$F$93*EXP(-Fperm_SI_Woolf2021!$I$9:$I$93*$C69*IF(U$58=Fperm_SI_Woolf2021!$E$9:$E$93,1,EXP(LN((1.1*(Fperm_SI_Woolf2021!$E$9:$E$93-U$58)-63.1579*EXP(-0.19*Fperm_SI_Woolf2021!$E$9:$E$93)+63.1579*EXP(-0.19*U$58))/(Fperm_SI_Woolf2021!$E$9:$E$93-U$58))*(U$58-Fperm_SI_Woolf2021!$E$9:$E$93)/10))) + Fperm_SI_Woolf2021!$G$9:$G$93*EXP(-Fperm_SI_Woolf2021!$J$9:$J$93*$C69*IF(U$58=Fperm_SI_Woolf2021!$E$9:$E$93,1,EXP(LN((1.1*(Fperm_SI_Woolf2021!$E$9:$E$93-U$58)-63.1579*EXP(-0.19*Fperm_SI_Woolf2021!$E$9:$E$93)+63.1579*EXP(-0.19*U$58))/(Fperm_SI_Woolf2021!$E$9:$E$93-U$58))*(U$58-Fperm_SI_Woolf2021!$E$9:$E$93)/10))) + Fperm_SI_Woolf2021!$H$9:$H$93*EXP(-Fperm_SI_Woolf2021!$K$9:$K$93*$C69*IF(U$58=Fperm_SI_Woolf2021!$E$9:$E$93,1,EXP(LN((1.1*(Fperm_SI_Woolf2021!$E$9:$E$93-U$58)-63.1579*EXP(-0.19*Fperm_SI_Woolf2021!$E$9:$E$93)+63.1579*EXP(-0.19*U$58))/(Fperm_SI_Woolf2021!$E$9:$E$93-U$58))*(U$58-Fperm_SI_Woolf2021!$E$9:$E$93)/10))),Fperm_SI_Woolf2021!$D$9:$D$93)*U$57+INTERCEPT(Fperm_SI_Woolf2021!$F$9:$F$93*EXP(-Fperm_SI_Woolf2021!$I$9:$I$93*$C69*IF(U$58=Fperm_SI_Woolf2021!$E$9:$E$93,1,EXP(LN((1.1*(Fperm_SI_Woolf2021!$E$9:$E$93-U$58)-63.1579*EXP(-0.19*Fperm_SI_Woolf2021!$E$9:$E$93)+63.1579*EXP(-0.19*U$58))/(Fperm_SI_Woolf2021!$E$9:$E$93-U$58))*(U$58-Fperm_SI_Woolf2021!$E$9:$E$93)/10))) + Fperm_SI_Woolf2021!$G$9:$G$93*EXP(-Fperm_SI_Woolf2021!$J$9:$J$93*$C69*IF(U$58=Fperm_SI_Woolf2021!$E$9:$E$93,1,EXP(LN((1.1*(Fperm_SI_Woolf2021!$E$9:$E$93-U$58)-63.1579*EXP(-0.19*Fperm_SI_Woolf2021!$E$9:$E$93)+63.1579*EXP(-0.19*U$58))/(Fperm_SI_Woolf2021!$E$9:$E$93-U$58))*(U$58-Fperm_SI_Woolf2021!$E$9:$E$93)/10))) + Fperm_SI_Woolf2021!$H$9:$H$93*EXP(-Fperm_SI_Woolf2021!$K$9:$K$93*$C69*IF(U$58=Fperm_SI_Woolf2021!$E$9:$E$93,1,EXP(LN((1.1*(Fperm_SI_Woolf2021!$E$9:$E$93-U$58)-63.1579*EXP(-0.19*Fperm_SI_Woolf2021!$E$9:$E$93)+63.1579*EXP(-0.19*U$58))/(Fperm_SI_Woolf2021!$E$9:$E$93-U$58))*(U$58-Fperm_SI_Woolf2021!$E$9:$E$93)/10))),Fperm_SI_Woolf2021!$D$9:$D$93))</f>
        <v>1</v>
      </c>
      <c r="V69" s="51" cm="1">
        <f t="array" ref="V69">MIN(1,SLOPE(Fperm_SI_Woolf2021!$F$9:$F$93*EXP(-Fperm_SI_Woolf2021!$I$9:$I$93*$C69*IF(V$58=Fperm_SI_Woolf2021!$E$9:$E$93,1,EXP(LN((1.1*(Fperm_SI_Woolf2021!$E$9:$E$93-V$58)-63.1579*EXP(-0.19*Fperm_SI_Woolf2021!$E$9:$E$93)+63.1579*EXP(-0.19*V$58))/(Fperm_SI_Woolf2021!$E$9:$E$93-V$58))*(V$58-Fperm_SI_Woolf2021!$E$9:$E$93)/10))) + Fperm_SI_Woolf2021!$G$9:$G$93*EXP(-Fperm_SI_Woolf2021!$J$9:$J$93*$C69*IF(V$58=Fperm_SI_Woolf2021!$E$9:$E$93,1,EXP(LN((1.1*(Fperm_SI_Woolf2021!$E$9:$E$93-V$58)-63.1579*EXP(-0.19*Fperm_SI_Woolf2021!$E$9:$E$93)+63.1579*EXP(-0.19*V$58))/(Fperm_SI_Woolf2021!$E$9:$E$93-V$58))*(V$58-Fperm_SI_Woolf2021!$E$9:$E$93)/10))) + Fperm_SI_Woolf2021!$H$9:$H$93*EXP(-Fperm_SI_Woolf2021!$K$9:$K$93*$C69*IF(V$58=Fperm_SI_Woolf2021!$E$9:$E$93,1,EXP(LN((1.1*(Fperm_SI_Woolf2021!$E$9:$E$93-V$58)-63.1579*EXP(-0.19*Fperm_SI_Woolf2021!$E$9:$E$93)+63.1579*EXP(-0.19*V$58))/(Fperm_SI_Woolf2021!$E$9:$E$93-V$58))*(V$58-Fperm_SI_Woolf2021!$E$9:$E$93)/10))),Fperm_SI_Woolf2021!$D$9:$D$93)*V$57+INTERCEPT(Fperm_SI_Woolf2021!$F$9:$F$93*EXP(-Fperm_SI_Woolf2021!$I$9:$I$93*$C69*IF(V$58=Fperm_SI_Woolf2021!$E$9:$E$93,1,EXP(LN((1.1*(Fperm_SI_Woolf2021!$E$9:$E$93-V$58)-63.1579*EXP(-0.19*Fperm_SI_Woolf2021!$E$9:$E$93)+63.1579*EXP(-0.19*V$58))/(Fperm_SI_Woolf2021!$E$9:$E$93-V$58))*(V$58-Fperm_SI_Woolf2021!$E$9:$E$93)/10))) + Fperm_SI_Woolf2021!$G$9:$G$93*EXP(-Fperm_SI_Woolf2021!$J$9:$J$93*$C69*IF(V$58=Fperm_SI_Woolf2021!$E$9:$E$93,1,EXP(LN((1.1*(Fperm_SI_Woolf2021!$E$9:$E$93-V$58)-63.1579*EXP(-0.19*Fperm_SI_Woolf2021!$E$9:$E$93)+63.1579*EXP(-0.19*V$58))/(Fperm_SI_Woolf2021!$E$9:$E$93-V$58))*(V$58-Fperm_SI_Woolf2021!$E$9:$E$93)/10))) + Fperm_SI_Woolf2021!$H$9:$H$93*EXP(-Fperm_SI_Woolf2021!$K$9:$K$93*$C69*IF(V$58=Fperm_SI_Woolf2021!$E$9:$E$93,1,EXP(LN((1.1*(Fperm_SI_Woolf2021!$E$9:$E$93-V$58)-63.1579*EXP(-0.19*Fperm_SI_Woolf2021!$E$9:$E$93)+63.1579*EXP(-0.19*V$58))/(Fperm_SI_Woolf2021!$E$9:$E$93-V$58))*(V$58-Fperm_SI_Woolf2021!$E$9:$E$93)/10))),Fperm_SI_Woolf2021!$D$9:$D$93))</f>
        <v>0.98833949491926665</v>
      </c>
      <c r="W69" s="51" cm="1">
        <f t="array" ref="W69">MIN(1,SLOPE(Fperm_SI_Woolf2021!$F$9:$F$93*EXP(-Fperm_SI_Woolf2021!$I$9:$I$93*$C69*IF(W$58=Fperm_SI_Woolf2021!$E$9:$E$93,1,EXP(LN((1.1*(Fperm_SI_Woolf2021!$E$9:$E$93-W$58)-63.1579*EXP(-0.19*Fperm_SI_Woolf2021!$E$9:$E$93)+63.1579*EXP(-0.19*W$58))/(Fperm_SI_Woolf2021!$E$9:$E$93-W$58))*(W$58-Fperm_SI_Woolf2021!$E$9:$E$93)/10))) + Fperm_SI_Woolf2021!$G$9:$G$93*EXP(-Fperm_SI_Woolf2021!$J$9:$J$93*$C69*IF(W$58=Fperm_SI_Woolf2021!$E$9:$E$93,1,EXP(LN((1.1*(Fperm_SI_Woolf2021!$E$9:$E$93-W$58)-63.1579*EXP(-0.19*Fperm_SI_Woolf2021!$E$9:$E$93)+63.1579*EXP(-0.19*W$58))/(Fperm_SI_Woolf2021!$E$9:$E$93-W$58))*(W$58-Fperm_SI_Woolf2021!$E$9:$E$93)/10))) + Fperm_SI_Woolf2021!$H$9:$H$93*EXP(-Fperm_SI_Woolf2021!$K$9:$K$93*$C69*IF(W$58=Fperm_SI_Woolf2021!$E$9:$E$93,1,EXP(LN((1.1*(Fperm_SI_Woolf2021!$E$9:$E$93-W$58)-63.1579*EXP(-0.19*Fperm_SI_Woolf2021!$E$9:$E$93)+63.1579*EXP(-0.19*W$58))/(Fperm_SI_Woolf2021!$E$9:$E$93-W$58))*(W$58-Fperm_SI_Woolf2021!$E$9:$E$93)/10))),Fperm_SI_Woolf2021!$D$9:$D$93)*W$57+INTERCEPT(Fperm_SI_Woolf2021!$F$9:$F$93*EXP(-Fperm_SI_Woolf2021!$I$9:$I$93*$C69*IF(W$58=Fperm_SI_Woolf2021!$E$9:$E$93,1,EXP(LN((1.1*(Fperm_SI_Woolf2021!$E$9:$E$93-W$58)-63.1579*EXP(-0.19*Fperm_SI_Woolf2021!$E$9:$E$93)+63.1579*EXP(-0.19*W$58))/(Fperm_SI_Woolf2021!$E$9:$E$93-W$58))*(W$58-Fperm_SI_Woolf2021!$E$9:$E$93)/10))) + Fperm_SI_Woolf2021!$G$9:$G$93*EXP(-Fperm_SI_Woolf2021!$J$9:$J$93*$C69*IF(W$58=Fperm_SI_Woolf2021!$E$9:$E$93,1,EXP(LN((1.1*(Fperm_SI_Woolf2021!$E$9:$E$93-W$58)-63.1579*EXP(-0.19*Fperm_SI_Woolf2021!$E$9:$E$93)+63.1579*EXP(-0.19*W$58))/(Fperm_SI_Woolf2021!$E$9:$E$93-W$58))*(W$58-Fperm_SI_Woolf2021!$E$9:$E$93)/10))) + Fperm_SI_Woolf2021!$H$9:$H$93*EXP(-Fperm_SI_Woolf2021!$K$9:$K$93*$C69*IF(W$58=Fperm_SI_Woolf2021!$E$9:$E$93,1,EXP(LN((1.1*(Fperm_SI_Woolf2021!$E$9:$E$93-W$58)-63.1579*EXP(-0.19*Fperm_SI_Woolf2021!$E$9:$E$93)+63.1579*EXP(-0.19*W$58))/(Fperm_SI_Woolf2021!$E$9:$E$93-W$58))*(W$58-Fperm_SI_Woolf2021!$E$9:$E$93)/10))),Fperm_SI_Woolf2021!$D$9:$D$93))</f>
        <v>0.95962415024597791</v>
      </c>
      <c r="X69" s="51" cm="1">
        <f t="array" ref="X69">MIN(1,SLOPE(Fperm_SI_Woolf2021!$F$9:$F$93*EXP(-Fperm_SI_Woolf2021!$I$9:$I$93*$C69*IF(X$58=Fperm_SI_Woolf2021!$E$9:$E$93,1,EXP(LN((1.1*(Fperm_SI_Woolf2021!$E$9:$E$93-X$58)-63.1579*EXP(-0.19*Fperm_SI_Woolf2021!$E$9:$E$93)+63.1579*EXP(-0.19*X$58))/(Fperm_SI_Woolf2021!$E$9:$E$93-X$58))*(X$58-Fperm_SI_Woolf2021!$E$9:$E$93)/10))) + Fperm_SI_Woolf2021!$G$9:$G$93*EXP(-Fperm_SI_Woolf2021!$J$9:$J$93*$C69*IF(X$58=Fperm_SI_Woolf2021!$E$9:$E$93,1,EXP(LN((1.1*(Fperm_SI_Woolf2021!$E$9:$E$93-X$58)-63.1579*EXP(-0.19*Fperm_SI_Woolf2021!$E$9:$E$93)+63.1579*EXP(-0.19*X$58))/(Fperm_SI_Woolf2021!$E$9:$E$93-X$58))*(X$58-Fperm_SI_Woolf2021!$E$9:$E$93)/10))) + Fperm_SI_Woolf2021!$H$9:$H$93*EXP(-Fperm_SI_Woolf2021!$K$9:$K$93*$C69*IF(X$58=Fperm_SI_Woolf2021!$E$9:$E$93,1,EXP(LN((1.1*(Fperm_SI_Woolf2021!$E$9:$E$93-X$58)-63.1579*EXP(-0.19*Fperm_SI_Woolf2021!$E$9:$E$93)+63.1579*EXP(-0.19*X$58))/(Fperm_SI_Woolf2021!$E$9:$E$93-X$58))*(X$58-Fperm_SI_Woolf2021!$E$9:$E$93)/10))),Fperm_SI_Woolf2021!$D$9:$D$93)*X$57+INTERCEPT(Fperm_SI_Woolf2021!$F$9:$F$93*EXP(-Fperm_SI_Woolf2021!$I$9:$I$93*$C69*IF(X$58=Fperm_SI_Woolf2021!$E$9:$E$93,1,EXP(LN((1.1*(Fperm_SI_Woolf2021!$E$9:$E$93-X$58)-63.1579*EXP(-0.19*Fperm_SI_Woolf2021!$E$9:$E$93)+63.1579*EXP(-0.19*X$58))/(Fperm_SI_Woolf2021!$E$9:$E$93-X$58))*(X$58-Fperm_SI_Woolf2021!$E$9:$E$93)/10))) + Fperm_SI_Woolf2021!$G$9:$G$93*EXP(-Fperm_SI_Woolf2021!$J$9:$J$93*$C69*IF(X$58=Fperm_SI_Woolf2021!$E$9:$E$93,1,EXP(LN((1.1*(Fperm_SI_Woolf2021!$E$9:$E$93-X$58)-63.1579*EXP(-0.19*Fperm_SI_Woolf2021!$E$9:$E$93)+63.1579*EXP(-0.19*X$58))/(Fperm_SI_Woolf2021!$E$9:$E$93-X$58))*(X$58-Fperm_SI_Woolf2021!$E$9:$E$93)/10))) + Fperm_SI_Woolf2021!$H$9:$H$93*EXP(-Fperm_SI_Woolf2021!$K$9:$K$93*$C69*IF(X$58=Fperm_SI_Woolf2021!$E$9:$E$93,1,EXP(LN((1.1*(Fperm_SI_Woolf2021!$E$9:$E$93-X$58)-63.1579*EXP(-0.19*Fperm_SI_Woolf2021!$E$9:$E$93)+63.1579*EXP(-0.19*X$58))/(Fperm_SI_Woolf2021!$E$9:$E$93-X$58))*(X$58-Fperm_SI_Woolf2021!$E$9:$E$93)/10))),Fperm_SI_Woolf2021!$D$9:$D$93))</f>
        <v>0.93090880557268929</v>
      </c>
      <c r="Y69" s="51" cm="1">
        <f t="array" ref="Y69">MIN(1,SLOPE(Fperm_SI_Woolf2021!$F$9:$F$93*EXP(-Fperm_SI_Woolf2021!$I$9:$I$93*$C69*IF(Y$58=Fperm_SI_Woolf2021!$E$9:$E$93,1,EXP(LN((1.1*(Fperm_SI_Woolf2021!$E$9:$E$93-Y$58)-63.1579*EXP(-0.19*Fperm_SI_Woolf2021!$E$9:$E$93)+63.1579*EXP(-0.19*Y$58))/(Fperm_SI_Woolf2021!$E$9:$E$93-Y$58))*(Y$58-Fperm_SI_Woolf2021!$E$9:$E$93)/10))) + Fperm_SI_Woolf2021!$G$9:$G$93*EXP(-Fperm_SI_Woolf2021!$J$9:$J$93*$C69*IF(Y$58=Fperm_SI_Woolf2021!$E$9:$E$93,1,EXP(LN((1.1*(Fperm_SI_Woolf2021!$E$9:$E$93-Y$58)-63.1579*EXP(-0.19*Fperm_SI_Woolf2021!$E$9:$E$93)+63.1579*EXP(-0.19*Y$58))/(Fperm_SI_Woolf2021!$E$9:$E$93-Y$58))*(Y$58-Fperm_SI_Woolf2021!$E$9:$E$93)/10))) + Fperm_SI_Woolf2021!$H$9:$H$93*EXP(-Fperm_SI_Woolf2021!$K$9:$K$93*$C69*IF(Y$58=Fperm_SI_Woolf2021!$E$9:$E$93,1,EXP(LN((1.1*(Fperm_SI_Woolf2021!$E$9:$E$93-Y$58)-63.1579*EXP(-0.19*Fperm_SI_Woolf2021!$E$9:$E$93)+63.1579*EXP(-0.19*Y$58))/(Fperm_SI_Woolf2021!$E$9:$E$93-Y$58))*(Y$58-Fperm_SI_Woolf2021!$E$9:$E$93)/10))),Fperm_SI_Woolf2021!$D$9:$D$93)*Y$57+INTERCEPT(Fperm_SI_Woolf2021!$F$9:$F$93*EXP(-Fperm_SI_Woolf2021!$I$9:$I$93*$C69*IF(Y$58=Fperm_SI_Woolf2021!$E$9:$E$93,1,EXP(LN((1.1*(Fperm_SI_Woolf2021!$E$9:$E$93-Y$58)-63.1579*EXP(-0.19*Fperm_SI_Woolf2021!$E$9:$E$93)+63.1579*EXP(-0.19*Y$58))/(Fperm_SI_Woolf2021!$E$9:$E$93-Y$58))*(Y$58-Fperm_SI_Woolf2021!$E$9:$E$93)/10))) + Fperm_SI_Woolf2021!$G$9:$G$93*EXP(-Fperm_SI_Woolf2021!$J$9:$J$93*$C69*IF(Y$58=Fperm_SI_Woolf2021!$E$9:$E$93,1,EXP(LN((1.1*(Fperm_SI_Woolf2021!$E$9:$E$93-Y$58)-63.1579*EXP(-0.19*Fperm_SI_Woolf2021!$E$9:$E$93)+63.1579*EXP(-0.19*Y$58))/(Fperm_SI_Woolf2021!$E$9:$E$93-Y$58))*(Y$58-Fperm_SI_Woolf2021!$E$9:$E$93)/10))) + Fperm_SI_Woolf2021!$H$9:$H$93*EXP(-Fperm_SI_Woolf2021!$K$9:$K$93*$C69*IF(Y$58=Fperm_SI_Woolf2021!$E$9:$E$93,1,EXP(LN((1.1*(Fperm_SI_Woolf2021!$E$9:$E$93-Y$58)-63.1579*EXP(-0.19*Fperm_SI_Woolf2021!$E$9:$E$93)+63.1579*EXP(-0.19*Y$58))/(Fperm_SI_Woolf2021!$E$9:$E$93-Y$58))*(Y$58-Fperm_SI_Woolf2021!$E$9:$E$93)/10))),Fperm_SI_Woolf2021!$D$9:$D$93))</f>
        <v>0.90219346089940056</v>
      </c>
      <c r="Z69" s="51" cm="1">
        <f t="array" ref="Z69">MIN(1,SLOPE(Fperm_SI_Woolf2021!$F$9:$F$93*EXP(-Fperm_SI_Woolf2021!$I$9:$I$93*$C69*IF(Z$58=Fperm_SI_Woolf2021!$E$9:$E$93,1,EXP(LN((1.1*(Fperm_SI_Woolf2021!$E$9:$E$93-Z$58)-63.1579*EXP(-0.19*Fperm_SI_Woolf2021!$E$9:$E$93)+63.1579*EXP(-0.19*Z$58))/(Fperm_SI_Woolf2021!$E$9:$E$93-Z$58))*(Z$58-Fperm_SI_Woolf2021!$E$9:$E$93)/10))) + Fperm_SI_Woolf2021!$G$9:$G$93*EXP(-Fperm_SI_Woolf2021!$J$9:$J$93*$C69*IF(Z$58=Fperm_SI_Woolf2021!$E$9:$E$93,1,EXP(LN((1.1*(Fperm_SI_Woolf2021!$E$9:$E$93-Z$58)-63.1579*EXP(-0.19*Fperm_SI_Woolf2021!$E$9:$E$93)+63.1579*EXP(-0.19*Z$58))/(Fperm_SI_Woolf2021!$E$9:$E$93-Z$58))*(Z$58-Fperm_SI_Woolf2021!$E$9:$E$93)/10))) + Fperm_SI_Woolf2021!$H$9:$H$93*EXP(-Fperm_SI_Woolf2021!$K$9:$K$93*$C69*IF(Z$58=Fperm_SI_Woolf2021!$E$9:$E$93,1,EXP(LN((1.1*(Fperm_SI_Woolf2021!$E$9:$E$93-Z$58)-63.1579*EXP(-0.19*Fperm_SI_Woolf2021!$E$9:$E$93)+63.1579*EXP(-0.19*Z$58))/(Fperm_SI_Woolf2021!$E$9:$E$93-Z$58))*(Z$58-Fperm_SI_Woolf2021!$E$9:$E$93)/10))),Fperm_SI_Woolf2021!$D$9:$D$93)*Z$57+INTERCEPT(Fperm_SI_Woolf2021!$F$9:$F$93*EXP(-Fperm_SI_Woolf2021!$I$9:$I$93*$C69*IF(Z$58=Fperm_SI_Woolf2021!$E$9:$E$93,1,EXP(LN((1.1*(Fperm_SI_Woolf2021!$E$9:$E$93-Z$58)-63.1579*EXP(-0.19*Fperm_SI_Woolf2021!$E$9:$E$93)+63.1579*EXP(-0.19*Z$58))/(Fperm_SI_Woolf2021!$E$9:$E$93-Z$58))*(Z$58-Fperm_SI_Woolf2021!$E$9:$E$93)/10))) + Fperm_SI_Woolf2021!$G$9:$G$93*EXP(-Fperm_SI_Woolf2021!$J$9:$J$93*$C69*IF(Z$58=Fperm_SI_Woolf2021!$E$9:$E$93,1,EXP(LN((1.1*(Fperm_SI_Woolf2021!$E$9:$E$93-Z$58)-63.1579*EXP(-0.19*Fperm_SI_Woolf2021!$E$9:$E$93)+63.1579*EXP(-0.19*Z$58))/(Fperm_SI_Woolf2021!$E$9:$E$93-Z$58))*(Z$58-Fperm_SI_Woolf2021!$E$9:$E$93)/10))) + Fperm_SI_Woolf2021!$H$9:$H$93*EXP(-Fperm_SI_Woolf2021!$K$9:$K$93*$C69*IF(Z$58=Fperm_SI_Woolf2021!$E$9:$E$93,1,EXP(LN((1.1*(Fperm_SI_Woolf2021!$E$9:$E$93-Z$58)-63.1579*EXP(-0.19*Fperm_SI_Woolf2021!$E$9:$E$93)+63.1579*EXP(-0.19*Z$58))/(Fperm_SI_Woolf2021!$E$9:$E$93-Z$58))*(Z$58-Fperm_SI_Woolf2021!$E$9:$E$93)/10))),Fperm_SI_Woolf2021!$D$9:$D$93))</f>
        <v>0.87347811622611182</v>
      </c>
      <c r="AA69" s="51" cm="1">
        <f t="array" ref="AA69">MIN(1,SLOPE(Fperm_SI_Woolf2021!$F$9:$F$93*EXP(-Fperm_SI_Woolf2021!$I$9:$I$93*$C69*IF(AA$58=Fperm_SI_Woolf2021!$E$9:$E$93,1,EXP(LN((1.1*(Fperm_SI_Woolf2021!$E$9:$E$93-AA$58)-63.1579*EXP(-0.19*Fperm_SI_Woolf2021!$E$9:$E$93)+63.1579*EXP(-0.19*AA$58))/(Fperm_SI_Woolf2021!$E$9:$E$93-AA$58))*(AA$58-Fperm_SI_Woolf2021!$E$9:$E$93)/10))) + Fperm_SI_Woolf2021!$G$9:$G$93*EXP(-Fperm_SI_Woolf2021!$J$9:$J$93*$C69*IF(AA$58=Fperm_SI_Woolf2021!$E$9:$E$93,1,EXP(LN((1.1*(Fperm_SI_Woolf2021!$E$9:$E$93-AA$58)-63.1579*EXP(-0.19*Fperm_SI_Woolf2021!$E$9:$E$93)+63.1579*EXP(-0.19*AA$58))/(Fperm_SI_Woolf2021!$E$9:$E$93-AA$58))*(AA$58-Fperm_SI_Woolf2021!$E$9:$E$93)/10))) + Fperm_SI_Woolf2021!$H$9:$H$93*EXP(-Fperm_SI_Woolf2021!$K$9:$K$93*$C69*IF(AA$58=Fperm_SI_Woolf2021!$E$9:$E$93,1,EXP(LN((1.1*(Fperm_SI_Woolf2021!$E$9:$E$93-AA$58)-63.1579*EXP(-0.19*Fperm_SI_Woolf2021!$E$9:$E$93)+63.1579*EXP(-0.19*AA$58))/(Fperm_SI_Woolf2021!$E$9:$E$93-AA$58))*(AA$58-Fperm_SI_Woolf2021!$E$9:$E$93)/10))),Fperm_SI_Woolf2021!$D$9:$D$93)*AA$57+INTERCEPT(Fperm_SI_Woolf2021!$F$9:$F$93*EXP(-Fperm_SI_Woolf2021!$I$9:$I$93*$C69*IF(AA$58=Fperm_SI_Woolf2021!$E$9:$E$93,1,EXP(LN((1.1*(Fperm_SI_Woolf2021!$E$9:$E$93-AA$58)-63.1579*EXP(-0.19*Fperm_SI_Woolf2021!$E$9:$E$93)+63.1579*EXP(-0.19*AA$58))/(Fperm_SI_Woolf2021!$E$9:$E$93-AA$58))*(AA$58-Fperm_SI_Woolf2021!$E$9:$E$93)/10))) + Fperm_SI_Woolf2021!$G$9:$G$93*EXP(-Fperm_SI_Woolf2021!$J$9:$J$93*$C69*IF(AA$58=Fperm_SI_Woolf2021!$E$9:$E$93,1,EXP(LN((1.1*(Fperm_SI_Woolf2021!$E$9:$E$93-AA$58)-63.1579*EXP(-0.19*Fperm_SI_Woolf2021!$E$9:$E$93)+63.1579*EXP(-0.19*AA$58))/(Fperm_SI_Woolf2021!$E$9:$E$93-AA$58))*(AA$58-Fperm_SI_Woolf2021!$E$9:$E$93)/10))) + Fperm_SI_Woolf2021!$H$9:$H$93*EXP(-Fperm_SI_Woolf2021!$K$9:$K$93*$C69*IF(AA$58=Fperm_SI_Woolf2021!$E$9:$E$93,1,EXP(LN((1.1*(Fperm_SI_Woolf2021!$E$9:$E$93-AA$58)-63.1579*EXP(-0.19*Fperm_SI_Woolf2021!$E$9:$E$93)+63.1579*EXP(-0.19*AA$58))/(Fperm_SI_Woolf2021!$E$9:$E$93-AA$58))*(AA$58-Fperm_SI_Woolf2021!$E$9:$E$93)/10))),Fperm_SI_Woolf2021!$D$9:$D$93))</f>
        <v>0.8447627715528232</v>
      </c>
      <c r="AB69" s="51" cm="1">
        <f t="array" ref="AB69">MIN(1,SLOPE(Fperm_SI_Woolf2021!$F$9:$F$93*EXP(-Fperm_SI_Woolf2021!$I$9:$I$93*$C69*IF(AB$58=Fperm_SI_Woolf2021!$E$9:$E$93,1,EXP(LN((1.1*(Fperm_SI_Woolf2021!$E$9:$E$93-AB$58)-63.1579*EXP(-0.19*Fperm_SI_Woolf2021!$E$9:$E$93)+63.1579*EXP(-0.19*AB$58))/(Fperm_SI_Woolf2021!$E$9:$E$93-AB$58))*(AB$58-Fperm_SI_Woolf2021!$E$9:$E$93)/10))) + Fperm_SI_Woolf2021!$G$9:$G$93*EXP(-Fperm_SI_Woolf2021!$J$9:$J$93*$C69*IF(AB$58=Fperm_SI_Woolf2021!$E$9:$E$93,1,EXP(LN((1.1*(Fperm_SI_Woolf2021!$E$9:$E$93-AB$58)-63.1579*EXP(-0.19*Fperm_SI_Woolf2021!$E$9:$E$93)+63.1579*EXP(-0.19*AB$58))/(Fperm_SI_Woolf2021!$E$9:$E$93-AB$58))*(AB$58-Fperm_SI_Woolf2021!$E$9:$E$93)/10))) + Fperm_SI_Woolf2021!$H$9:$H$93*EXP(-Fperm_SI_Woolf2021!$K$9:$K$93*$C69*IF(AB$58=Fperm_SI_Woolf2021!$E$9:$E$93,1,EXP(LN((1.1*(Fperm_SI_Woolf2021!$E$9:$E$93-AB$58)-63.1579*EXP(-0.19*Fperm_SI_Woolf2021!$E$9:$E$93)+63.1579*EXP(-0.19*AB$58))/(Fperm_SI_Woolf2021!$E$9:$E$93-AB$58))*(AB$58-Fperm_SI_Woolf2021!$E$9:$E$93)/10))),Fperm_SI_Woolf2021!$D$9:$D$93)*AB$57+INTERCEPT(Fperm_SI_Woolf2021!$F$9:$F$93*EXP(-Fperm_SI_Woolf2021!$I$9:$I$93*$C69*IF(AB$58=Fperm_SI_Woolf2021!$E$9:$E$93,1,EXP(LN((1.1*(Fperm_SI_Woolf2021!$E$9:$E$93-AB$58)-63.1579*EXP(-0.19*Fperm_SI_Woolf2021!$E$9:$E$93)+63.1579*EXP(-0.19*AB$58))/(Fperm_SI_Woolf2021!$E$9:$E$93-AB$58))*(AB$58-Fperm_SI_Woolf2021!$E$9:$E$93)/10))) + Fperm_SI_Woolf2021!$G$9:$G$93*EXP(-Fperm_SI_Woolf2021!$J$9:$J$93*$C69*IF(AB$58=Fperm_SI_Woolf2021!$E$9:$E$93,1,EXP(LN((1.1*(Fperm_SI_Woolf2021!$E$9:$E$93-AB$58)-63.1579*EXP(-0.19*Fperm_SI_Woolf2021!$E$9:$E$93)+63.1579*EXP(-0.19*AB$58))/(Fperm_SI_Woolf2021!$E$9:$E$93-AB$58))*(AB$58-Fperm_SI_Woolf2021!$E$9:$E$93)/10))) + Fperm_SI_Woolf2021!$H$9:$H$93*EXP(-Fperm_SI_Woolf2021!$K$9:$K$93*$C69*IF(AB$58=Fperm_SI_Woolf2021!$E$9:$E$93,1,EXP(LN((1.1*(Fperm_SI_Woolf2021!$E$9:$E$93-AB$58)-63.1579*EXP(-0.19*Fperm_SI_Woolf2021!$E$9:$E$93)+63.1579*EXP(-0.19*AB$58))/(Fperm_SI_Woolf2021!$E$9:$E$93-AB$58))*(AB$58-Fperm_SI_Woolf2021!$E$9:$E$93)/10))),Fperm_SI_Woolf2021!$D$9:$D$93))</f>
        <v>0.81604742687953458</v>
      </c>
      <c r="AC69" s="51" cm="1">
        <f t="array" ref="AC69">MIN(1,SLOPE(Fperm_SI_Woolf2021!$F$9:$F$93*EXP(-Fperm_SI_Woolf2021!$I$9:$I$93*$C69*IF(AC$58=Fperm_SI_Woolf2021!$E$9:$E$93,1,EXP(LN((1.1*(Fperm_SI_Woolf2021!$E$9:$E$93-AC$58)-63.1579*EXP(-0.19*Fperm_SI_Woolf2021!$E$9:$E$93)+63.1579*EXP(-0.19*AC$58))/(Fperm_SI_Woolf2021!$E$9:$E$93-AC$58))*(AC$58-Fperm_SI_Woolf2021!$E$9:$E$93)/10))) + Fperm_SI_Woolf2021!$G$9:$G$93*EXP(-Fperm_SI_Woolf2021!$J$9:$J$93*$C69*IF(AC$58=Fperm_SI_Woolf2021!$E$9:$E$93,1,EXP(LN((1.1*(Fperm_SI_Woolf2021!$E$9:$E$93-AC$58)-63.1579*EXP(-0.19*Fperm_SI_Woolf2021!$E$9:$E$93)+63.1579*EXP(-0.19*AC$58))/(Fperm_SI_Woolf2021!$E$9:$E$93-AC$58))*(AC$58-Fperm_SI_Woolf2021!$E$9:$E$93)/10))) + Fperm_SI_Woolf2021!$H$9:$H$93*EXP(-Fperm_SI_Woolf2021!$K$9:$K$93*$C69*IF(AC$58=Fperm_SI_Woolf2021!$E$9:$E$93,1,EXP(LN((1.1*(Fperm_SI_Woolf2021!$E$9:$E$93-AC$58)-63.1579*EXP(-0.19*Fperm_SI_Woolf2021!$E$9:$E$93)+63.1579*EXP(-0.19*AC$58))/(Fperm_SI_Woolf2021!$E$9:$E$93-AC$58))*(AC$58-Fperm_SI_Woolf2021!$E$9:$E$93)/10))),Fperm_SI_Woolf2021!$D$9:$D$93)*AC$57+INTERCEPT(Fperm_SI_Woolf2021!$F$9:$F$93*EXP(-Fperm_SI_Woolf2021!$I$9:$I$93*$C69*IF(AC$58=Fperm_SI_Woolf2021!$E$9:$E$93,1,EXP(LN((1.1*(Fperm_SI_Woolf2021!$E$9:$E$93-AC$58)-63.1579*EXP(-0.19*Fperm_SI_Woolf2021!$E$9:$E$93)+63.1579*EXP(-0.19*AC$58))/(Fperm_SI_Woolf2021!$E$9:$E$93-AC$58))*(AC$58-Fperm_SI_Woolf2021!$E$9:$E$93)/10))) + Fperm_SI_Woolf2021!$G$9:$G$93*EXP(-Fperm_SI_Woolf2021!$J$9:$J$93*$C69*IF(AC$58=Fperm_SI_Woolf2021!$E$9:$E$93,1,EXP(LN((1.1*(Fperm_SI_Woolf2021!$E$9:$E$93-AC$58)-63.1579*EXP(-0.19*Fperm_SI_Woolf2021!$E$9:$E$93)+63.1579*EXP(-0.19*AC$58))/(Fperm_SI_Woolf2021!$E$9:$E$93-AC$58))*(AC$58-Fperm_SI_Woolf2021!$E$9:$E$93)/10))) + Fperm_SI_Woolf2021!$H$9:$H$93*EXP(-Fperm_SI_Woolf2021!$K$9:$K$93*$C69*IF(AC$58=Fperm_SI_Woolf2021!$E$9:$E$93,1,EXP(LN((1.1*(Fperm_SI_Woolf2021!$E$9:$E$93-AC$58)-63.1579*EXP(-0.19*Fperm_SI_Woolf2021!$E$9:$E$93)+63.1579*EXP(-0.19*AC$58))/(Fperm_SI_Woolf2021!$E$9:$E$93-AC$58))*(AC$58-Fperm_SI_Woolf2021!$E$9:$E$93)/10))),Fperm_SI_Woolf2021!$D$9:$D$93))</f>
        <v>0.78733208220624573</v>
      </c>
      <c r="AD69" s="51" cm="1">
        <f t="array" ref="AD69">MIN(1,SLOPE(Fperm_SI_Woolf2021!$F$9:$F$93*EXP(-Fperm_SI_Woolf2021!$I$9:$I$93*$C69*IF(AD$58=Fperm_SI_Woolf2021!$E$9:$E$93,1,EXP(LN((1.1*(Fperm_SI_Woolf2021!$E$9:$E$93-AD$58)-63.1579*EXP(-0.19*Fperm_SI_Woolf2021!$E$9:$E$93)+63.1579*EXP(-0.19*AD$58))/(Fperm_SI_Woolf2021!$E$9:$E$93-AD$58))*(AD$58-Fperm_SI_Woolf2021!$E$9:$E$93)/10))) + Fperm_SI_Woolf2021!$G$9:$G$93*EXP(-Fperm_SI_Woolf2021!$J$9:$J$93*$C69*IF(AD$58=Fperm_SI_Woolf2021!$E$9:$E$93,1,EXP(LN((1.1*(Fperm_SI_Woolf2021!$E$9:$E$93-AD$58)-63.1579*EXP(-0.19*Fperm_SI_Woolf2021!$E$9:$E$93)+63.1579*EXP(-0.19*AD$58))/(Fperm_SI_Woolf2021!$E$9:$E$93-AD$58))*(AD$58-Fperm_SI_Woolf2021!$E$9:$E$93)/10))) + Fperm_SI_Woolf2021!$H$9:$H$93*EXP(-Fperm_SI_Woolf2021!$K$9:$K$93*$C69*IF(AD$58=Fperm_SI_Woolf2021!$E$9:$E$93,1,EXP(LN((1.1*(Fperm_SI_Woolf2021!$E$9:$E$93-AD$58)-63.1579*EXP(-0.19*Fperm_SI_Woolf2021!$E$9:$E$93)+63.1579*EXP(-0.19*AD$58))/(Fperm_SI_Woolf2021!$E$9:$E$93-AD$58))*(AD$58-Fperm_SI_Woolf2021!$E$9:$E$93)/10))),Fperm_SI_Woolf2021!$D$9:$D$93)*AD$57+INTERCEPT(Fperm_SI_Woolf2021!$F$9:$F$93*EXP(-Fperm_SI_Woolf2021!$I$9:$I$93*$C69*IF(AD$58=Fperm_SI_Woolf2021!$E$9:$E$93,1,EXP(LN((1.1*(Fperm_SI_Woolf2021!$E$9:$E$93-AD$58)-63.1579*EXP(-0.19*Fperm_SI_Woolf2021!$E$9:$E$93)+63.1579*EXP(-0.19*AD$58))/(Fperm_SI_Woolf2021!$E$9:$E$93-AD$58))*(AD$58-Fperm_SI_Woolf2021!$E$9:$E$93)/10))) + Fperm_SI_Woolf2021!$G$9:$G$93*EXP(-Fperm_SI_Woolf2021!$J$9:$J$93*$C69*IF(AD$58=Fperm_SI_Woolf2021!$E$9:$E$93,1,EXP(LN((1.1*(Fperm_SI_Woolf2021!$E$9:$E$93-AD$58)-63.1579*EXP(-0.19*Fperm_SI_Woolf2021!$E$9:$E$93)+63.1579*EXP(-0.19*AD$58))/(Fperm_SI_Woolf2021!$E$9:$E$93-AD$58))*(AD$58-Fperm_SI_Woolf2021!$E$9:$E$93)/10))) + Fperm_SI_Woolf2021!$H$9:$H$93*EXP(-Fperm_SI_Woolf2021!$K$9:$K$93*$C69*IF(AD$58=Fperm_SI_Woolf2021!$E$9:$E$93,1,EXP(LN((1.1*(Fperm_SI_Woolf2021!$E$9:$E$93-AD$58)-63.1579*EXP(-0.19*Fperm_SI_Woolf2021!$E$9:$E$93)+63.1579*EXP(-0.19*AD$58))/(Fperm_SI_Woolf2021!$E$9:$E$93-AD$58))*(AD$58-Fperm_SI_Woolf2021!$E$9:$E$93)/10))),Fperm_SI_Woolf2021!$D$9:$D$93))</f>
        <v>0.75861673753295711</v>
      </c>
      <c r="AE69" s="51" cm="1">
        <f t="array" ref="AE69">MIN(1,SLOPE(Fperm_SI_Woolf2021!$F$9:$F$93*EXP(-Fperm_SI_Woolf2021!$I$9:$I$93*$C69*IF(AE$58=Fperm_SI_Woolf2021!$E$9:$E$93,1,EXP(LN((1.1*(Fperm_SI_Woolf2021!$E$9:$E$93-AE$58)-63.1579*EXP(-0.19*Fperm_SI_Woolf2021!$E$9:$E$93)+63.1579*EXP(-0.19*AE$58))/(Fperm_SI_Woolf2021!$E$9:$E$93-AE$58))*(AE$58-Fperm_SI_Woolf2021!$E$9:$E$93)/10))) + Fperm_SI_Woolf2021!$G$9:$G$93*EXP(-Fperm_SI_Woolf2021!$J$9:$J$93*$C69*IF(AE$58=Fperm_SI_Woolf2021!$E$9:$E$93,1,EXP(LN((1.1*(Fperm_SI_Woolf2021!$E$9:$E$93-AE$58)-63.1579*EXP(-0.19*Fperm_SI_Woolf2021!$E$9:$E$93)+63.1579*EXP(-0.19*AE$58))/(Fperm_SI_Woolf2021!$E$9:$E$93-AE$58))*(AE$58-Fperm_SI_Woolf2021!$E$9:$E$93)/10))) + Fperm_SI_Woolf2021!$H$9:$H$93*EXP(-Fperm_SI_Woolf2021!$K$9:$K$93*$C69*IF(AE$58=Fperm_SI_Woolf2021!$E$9:$E$93,1,EXP(LN((1.1*(Fperm_SI_Woolf2021!$E$9:$E$93-AE$58)-63.1579*EXP(-0.19*Fperm_SI_Woolf2021!$E$9:$E$93)+63.1579*EXP(-0.19*AE$58))/(Fperm_SI_Woolf2021!$E$9:$E$93-AE$58))*(AE$58-Fperm_SI_Woolf2021!$E$9:$E$93)/10))),Fperm_SI_Woolf2021!$D$9:$D$93)*AE$57+INTERCEPT(Fperm_SI_Woolf2021!$F$9:$F$93*EXP(-Fperm_SI_Woolf2021!$I$9:$I$93*$C69*IF(AE$58=Fperm_SI_Woolf2021!$E$9:$E$93,1,EXP(LN((1.1*(Fperm_SI_Woolf2021!$E$9:$E$93-AE$58)-63.1579*EXP(-0.19*Fperm_SI_Woolf2021!$E$9:$E$93)+63.1579*EXP(-0.19*AE$58))/(Fperm_SI_Woolf2021!$E$9:$E$93-AE$58))*(AE$58-Fperm_SI_Woolf2021!$E$9:$E$93)/10))) + Fperm_SI_Woolf2021!$G$9:$G$93*EXP(-Fperm_SI_Woolf2021!$J$9:$J$93*$C69*IF(AE$58=Fperm_SI_Woolf2021!$E$9:$E$93,1,EXP(LN((1.1*(Fperm_SI_Woolf2021!$E$9:$E$93-AE$58)-63.1579*EXP(-0.19*Fperm_SI_Woolf2021!$E$9:$E$93)+63.1579*EXP(-0.19*AE$58))/(Fperm_SI_Woolf2021!$E$9:$E$93-AE$58))*(AE$58-Fperm_SI_Woolf2021!$E$9:$E$93)/10))) + Fperm_SI_Woolf2021!$H$9:$H$93*EXP(-Fperm_SI_Woolf2021!$K$9:$K$93*$C69*IF(AE$58=Fperm_SI_Woolf2021!$E$9:$E$93,1,EXP(LN((1.1*(Fperm_SI_Woolf2021!$E$9:$E$93-AE$58)-63.1579*EXP(-0.19*Fperm_SI_Woolf2021!$E$9:$E$93)+63.1579*EXP(-0.19*AE$58))/(Fperm_SI_Woolf2021!$E$9:$E$93-AE$58))*(AE$58-Fperm_SI_Woolf2021!$E$9:$E$93)/10))),Fperm_SI_Woolf2021!$D$9:$D$93))</f>
        <v>0.72990139285966837</v>
      </c>
      <c r="AF69" s="51" cm="1">
        <f t="array" ref="AF69">MIN(1,SLOPE(Fperm_SI_Woolf2021!$F$9:$F$93*EXP(-Fperm_SI_Woolf2021!$I$9:$I$93*$C69*IF(AF$58=Fperm_SI_Woolf2021!$E$9:$E$93,1,EXP(LN((1.1*(Fperm_SI_Woolf2021!$E$9:$E$93-AF$58)-63.1579*EXP(-0.19*Fperm_SI_Woolf2021!$E$9:$E$93)+63.1579*EXP(-0.19*AF$58))/(Fperm_SI_Woolf2021!$E$9:$E$93-AF$58))*(AF$58-Fperm_SI_Woolf2021!$E$9:$E$93)/10))) + Fperm_SI_Woolf2021!$G$9:$G$93*EXP(-Fperm_SI_Woolf2021!$J$9:$J$93*$C69*IF(AF$58=Fperm_SI_Woolf2021!$E$9:$E$93,1,EXP(LN((1.1*(Fperm_SI_Woolf2021!$E$9:$E$93-AF$58)-63.1579*EXP(-0.19*Fperm_SI_Woolf2021!$E$9:$E$93)+63.1579*EXP(-0.19*AF$58))/(Fperm_SI_Woolf2021!$E$9:$E$93-AF$58))*(AF$58-Fperm_SI_Woolf2021!$E$9:$E$93)/10))) + Fperm_SI_Woolf2021!$H$9:$H$93*EXP(-Fperm_SI_Woolf2021!$K$9:$K$93*$C69*IF(AF$58=Fperm_SI_Woolf2021!$E$9:$E$93,1,EXP(LN((1.1*(Fperm_SI_Woolf2021!$E$9:$E$93-AF$58)-63.1579*EXP(-0.19*Fperm_SI_Woolf2021!$E$9:$E$93)+63.1579*EXP(-0.19*AF$58))/(Fperm_SI_Woolf2021!$E$9:$E$93-AF$58))*(AF$58-Fperm_SI_Woolf2021!$E$9:$E$93)/10))),Fperm_SI_Woolf2021!$D$9:$D$93)*AF$57+INTERCEPT(Fperm_SI_Woolf2021!$F$9:$F$93*EXP(-Fperm_SI_Woolf2021!$I$9:$I$93*$C69*IF(AF$58=Fperm_SI_Woolf2021!$E$9:$E$93,1,EXP(LN((1.1*(Fperm_SI_Woolf2021!$E$9:$E$93-AF$58)-63.1579*EXP(-0.19*Fperm_SI_Woolf2021!$E$9:$E$93)+63.1579*EXP(-0.19*AF$58))/(Fperm_SI_Woolf2021!$E$9:$E$93-AF$58))*(AF$58-Fperm_SI_Woolf2021!$E$9:$E$93)/10))) + Fperm_SI_Woolf2021!$G$9:$G$93*EXP(-Fperm_SI_Woolf2021!$J$9:$J$93*$C69*IF(AF$58=Fperm_SI_Woolf2021!$E$9:$E$93,1,EXP(LN((1.1*(Fperm_SI_Woolf2021!$E$9:$E$93-AF$58)-63.1579*EXP(-0.19*Fperm_SI_Woolf2021!$E$9:$E$93)+63.1579*EXP(-0.19*AF$58))/(Fperm_SI_Woolf2021!$E$9:$E$93-AF$58))*(AF$58-Fperm_SI_Woolf2021!$E$9:$E$93)/10))) + Fperm_SI_Woolf2021!$H$9:$H$93*EXP(-Fperm_SI_Woolf2021!$K$9:$K$93*$C69*IF(AF$58=Fperm_SI_Woolf2021!$E$9:$E$93,1,EXP(LN((1.1*(Fperm_SI_Woolf2021!$E$9:$E$93-AF$58)-63.1579*EXP(-0.19*Fperm_SI_Woolf2021!$E$9:$E$93)+63.1579*EXP(-0.19*AF$58))/(Fperm_SI_Woolf2021!$E$9:$E$93-AF$58))*(AF$58-Fperm_SI_Woolf2021!$E$9:$E$93)/10))),Fperm_SI_Woolf2021!$D$9:$D$93))</f>
        <v>0.70118604818637964</v>
      </c>
      <c r="AG69" s="51" cm="1">
        <f t="array" ref="AG69">MIN(1,SLOPE(Fperm_SI_Woolf2021!$F$9:$F$93*EXP(-Fperm_SI_Woolf2021!$I$9:$I$93*$C69*IF(AG$58=Fperm_SI_Woolf2021!$E$9:$E$93,1,EXP(LN((1.1*(Fperm_SI_Woolf2021!$E$9:$E$93-AG$58)-63.1579*EXP(-0.19*Fperm_SI_Woolf2021!$E$9:$E$93)+63.1579*EXP(-0.19*AG$58))/(Fperm_SI_Woolf2021!$E$9:$E$93-AG$58))*(AG$58-Fperm_SI_Woolf2021!$E$9:$E$93)/10))) + Fperm_SI_Woolf2021!$G$9:$G$93*EXP(-Fperm_SI_Woolf2021!$J$9:$J$93*$C69*IF(AG$58=Fperm_SI_Woolf2021!$E$9:$E$93,1,EXP(LN((1.1*(Fperm_SI_Woolf2021!$E$9:$E$93-AG$58)-63.1579*EXP(-0.19*Fperm_SI_Woolf2021!$E$9:$E$93)+63.1579*EXP(-0.19*AG$58))/(Fperm_SI_Woolf2021!$E$9:$E$93-AG$58))*(AG$58-Fperm_SI_Woolf2021!$E$9:$E$93)/10))) + Fperm_SI_Woolf2021!$H$9:$H$93*EXP(-Fperm_SI_Woolf2021!$K$9:$K$93*$C69*IF(AG$58=Fperm_SI_Woolf2021!$E$9:$E$93,1,EXP(LN((1.1*(Fperm_SI_Woolf2021!$E$9:$E$93-AG$58)-63.1579*EXP(-0.19*Fperm_SI_Woolf2021!$E$9:$E$93)+63.1579*EXP(-0.19*AG$58))/(Fperm_SI_Woolf2021!$E$9:$E$93-AG$58))*(AG$58-Fperm_SI_Woolf2021!$E$9:$E$93)/10))),Fperm_SI_Woolf2021!$D$9:$D$93)*AG$57+INTERCEPT(Fperm_SI_Woolf2021!$F$9:$F$93*EXP(-Fperm_SI_Woolf2021!$I$9:$I$93*$C69*IF(AG$58=Fperm_SI_Woolf2021!$E$9:$E$93,1,EXP(LN((1.1*(Fperm_SI_Woolf2021!$E$9:$E$93-AG$58)-63.1579*EXP(-0.19*Fperm_SI_Woolf2021!$E$9:$E$93)+63.1579*EXP(-0.19*AG$58))/(Fperm_SI_Woolf2021!$E$9:$E$93-AG$58))*(AG$58-Fperm_SI_Woolf2021!$E$9:$E$93)/10))) + Fperm_SI_Woolf2021!$G$9:$G$93*EXP(-Fperm_SI_Woolf2021!$J$9:$J$93*$C69*IF(AG$58=Fperm_SI_Woolf2021!$E$9:$E$93,1,EXP(LN((1.1*(Fperm_SI_Woolf2021!$E$9:$E$93-AG$58)-63.1579*EXP(-0.19*Fperm_SI_Woolf2021!$E$9:$E$93)+63.1579*EXP(-0.19*AG$58))/(Fperm_SI_Woolf2021!$E$9:$E$93-AG$58))*(AG$58-Fperm_SI_Woolf2021!$E$9:$E$93)/10))) + Fperm_SI_Woolf2021!$H$9:$H$93*EXP(-Fperm_SI_Woolf2021!$K$9:$K$93*$C69*IF(AG$58=Fperm_SI_Woolf2021!$E$9:$E$93,1,EXP(LN((1.1*(Fperm_SI_Woolf2021!$E$9:$E$93-AG$58)-63.1579*EXP(-0.19*Fperm_SI_Woolf2021!$E$9:$E$93)+63.1579*EXP(-0.19*AG$58))/(Fperm_SI_Woolf2021!$E$9:$E$93-AG$58))*(AG$58-Fperm_SI_Woolf2021!$E$9:$E$93)/10))),Fperm_SI_Woolf2021!$D$9:$D$93))</f>
        <v>0.67247070351309091</v>
      </c>
      <c r="AH69" s="51" cm="1">
        <f t="array" ref="AH69">MIN(1,SLOPE(Fperm_SI_Woolf2021!$F$9:$F$93*EXP(-Fperm_SI_Woolf2021!$I$9:$I$93*$C69*IF(AH$58=Fperm_SI_Woolf2021!$E$9:$E$93,1,EXP(LN((1.1*(Fperm_SI_Woolf2021!$E$9:$E$93-AH$58)-63.1579*EXP(-0.19*Fperm_SI_Woolf2021!$E$9:$E$93)+63.1579*EXP(-0.19*AH$58))/(Fperm_SI_Woolf2021!$E$9:$E$93-AH$58))*(AH$58-Fperm_SI_Woolf2021!$E$9:$E$93)/10))) + Fperm_SI_Woolf2021!$G$9:$G$93*EXP(-Fperm_SI_Woolf2021!$J$9:$J$93*$C69*IF(AH$58=Fperm_SI_Woolf2021!$E$9:$E$93,1,EXP(LN((1.1*(Fperm_SI_Woolf2021!$E$9:$E$93-AH$58)-63.1579*EXP(-0.19*Fperm_SI_Woolf2021!$E$9:$E$93)+63.1579*EXP(-0.19*AH$58))/(Fperm_SI_Woolf2021!$E$9:$E$93-AH$58))*(AH$58-Fperm_SI_Woolf2021!$E$9:$E$93)/10))) + Fperm_SI_Woolf2021!$H$9:$H$93*EXP(-Fperm_SI_Woolf2021!$K$9:$K$93*$C69*IF(AH$58=Fperm_SI_Woolf2021!$E$9:$E$93,1,EXP(LN((1.1*(Fperm_SI_Woolf2021!$E$9:$E$93-AH$58)-63.1579*EXP(-0.19*Fperm_SI_Woolf2021!$E$9:$E$93)+63.1579*EXP(-0.19*AH$58))/(Fperm_SI_Woolf2021!$E$9:$E$93-AH$58))*(AH$58-Fperm_SI_Woolf2021!$E$9:$E$93)/10))),Fperm_SI_Woolf2021!$D$9:$D$93)*AH$57+INTERCEPT(Fperm_SI_Woolf2021!$F$9:$F$93*EXP(-Fperm_SI_Woolf2021!$I$9:$I$93*$C69*IF(AH$58=Fperm_SI_Woolf2021!$E$9:$E$93,1,EXP(LN((1.1*(Fperm_SI_Woolf2021!$E$9:$E$93-AH$58)-63.1579*EXP(-0.19*Fperm_SI_Woolf2021!$E$9:$E$93)+63.1579*EXP(-0.19*AH$58))/(Fperm_SI_Woolf2021!$E$9:$E$93-AH$58))*(AH$58-Fperm_SI_Woolf2021!$E$9:$E$93)/10))) + Fperm_SI_Woolf2021!$G$9:$G$93*EXP(-Fperm_SI_Woolf2021!$J$9:$J$93*$C69*IF(AH$58=Fperm_SI_Woolf2021!$E$9:$E$93,1,EXP(LN((1.1*(Fperm_SI_Woolf2021!$E$9:$E$93-AH$58)-63.1579*EXP(-0.19*Fperm_SI_Woolf2021!$E$9:$E$93)+63.1579*EXP(-0.19*AH$58))/(Fperm_SI_Woolf2021!$E$9:$E$93-AH$58))*(AH$58-Fperm_SI_Woolf2021!$E$9:$E$93)/10))) + Fperm_SI_Woolf2021!$H$9:$H$93*EXP(-Fperm_SI_Woolf2021!$K$9:$K$93*$C69*IF(AH$58=Fperm_SI_Woolf2021!$E$9:$E$93,1,EXP(LN((1.1*(Fperm_SI_Woolf2021!$E$9:$E$93-AH$58)-63.1579*EXP(-0.19*Fperm_SI_Woolf2021!$E$9:$E$93)+63.1579*EXP(-0.19*AH$58))/(Fperm_SI_Woolf2021!$E$9:$E$93-AH$58))*(AH$58-Fperm_SI_Woolf2021!$E$9:$E$93)/10))),Fperm_SI_Woolf2021!$D$9:$D$93))</f>
        <v>1</v>
      </c>
      <c r="AI69" s="51" cm="1">
        <f t="array" ref="AI69">MIN(1,SLOPE(Fperm_SI_Woolf2021!$F$9:$F$93*EXP(-Fperm_SI_Woolf2021!$I$9:$I$93*$C69*IF(AI$58=Fperm_SI_Woolf2021!$E$9:$E$93,1,EXP(LN((1.1*(Fperm_SI_Woolf2021!$E$9:$E$93-AI$58)-63.1579*EXP(-0.19*Fperm_SI_Woolf2021!$E$9:$E$93)+63.1579*EXP(-0.19*AI$58))/(Fperm_SI_Woolf2021!$E$9:$E$93-AI$58))*(AI$58-Fperm_SI_Woolf2021!$E$9:$E$93)/10))) + Fperm_SI_Woolf2021!$G$9:$G$93*EXP(-Fperm_SI_Woolf2021!$J$9:$J$93*$C69*IF(AI$58=Fperm_SI_Woolf2021!$E$9:$E$93,1,EXP(LN((1.1*(Fperm_SI_Woolf2021!$E$9:$E$93-AI$58)-63.1579*EXP(-0.19*Fperm_SI_Woolf2021!$E$9:$E$93)+63.1579*EXP(-0.19*AI$58))/(Fperm_SI_Woolf2021!$E$9:$E$93-AI$58))*(AI$58-Fperm_SI_Woolf2021!$E$9:$E$93)/10))) + Fperm_SI_Woolf2021!$H$9:$H$93*EXP(-Fperm_SI_Woolf2021!$K$9:$K$93*$C69*IF(AI$58=Fperm_SI_Woolf2021!$E$9:$E$93,1,EXP(LN((1.1*(Fperm_SI_Woolf2021!$E$9:$E$93-AI$58)-63.1579*EXP(-0.19*Fperm_SI_Woolf2021!$E$9:$E$93)+63.1579*EXP(-0.19*AI$58))/(Fperm_SI_Woolf2021!$E$9:$E$93-AI$58))*(AI$58-Fperm_SI_Woolf2021!$E$9:$E$93)/10))),Fperm_SI_Woolf2021!$D$9:$D$93)*AI$57+INTERCEPT(Fperm_SI_Woolf2021!$F$9:$F$93*EXP(-Fperm_SI_Woolf2021!$I$9:$I$93*$C69*IF(AI$58=Fperm_SI_Woolf2021!$E$9:$E$93,1,EXP(LN((1.1*(Fperm_SI_Woolf2021!$E$9:$E$93-AI$58)-63.1579*EXP(-0.19*Fperm_SI_Woolf2021!$E$9:$E$93)+63.1579*EXP(-0.19*AI$58))/(Fperm_SI_Woolf2021!$E$9:$E$93-AI$58))*(AI$58-Fperm_SI_Woolf2021!$E$9:$E$93)/10))) + Fperm_SI_Woolf2021!$G$9:$G$93*EXP(-Fperm_SI_Woolf2021!$J$9:$J$93*$C69*IF(AI$58=Fperm_SI_Woolf2021!$E$9:$E$93,1,EXP(LN((1.1*(Fperm_SI_Woolf2021!$E$9:$E$93-AI$58)-63.1579*EXP(-0.19*Fperm_SI_Woolf2021!$E$9:$E$93)+63.1579*EXP(-0.19*AI$58))/(Fperm_SI_Woolf2021!$E$9:$E$93-AI$58))*(AI$58-Fperm_SI_Woolf2021!$E$9:$E$93)/10))) + Fperm_SI_Woolf2021!$H$9:$H$93*EXP(-Fperm_SI_Woolf2021!$K$9:$K$93*$C69*IF(AI$58=Fperm_SI_Woolf2021!$E$9:$E$93,1,EXP(LN((1.1*(Fperm_SI_Woolf2021!$E$9:$E$93-AI$58)-63.1579*EXP(-0.19*Fperm_SI_Woolf2021!$E$9:$E$93)+63.1579*EXP(-0.19*AI$58))/(Fperm_SI_Woolf2021!$E$9:$E$93-AI$58))*(AI$58-Fperm_SI_Woolf2021!$E$9:$E$93)/10))),Fperm_SI_Woolf2021!$D$9:$D$93))</f>
        <v>0.99590403864805743</v>
      </c>
      <c r="AJ69" s="51" cm="1">
        <f t="array" ref="AJ69">MIN(1,SLOPE(Fperm_SI_Woolf2021!$F$9:$F$93*EXP(-Fperm_SI_Woolf2021!$I$9:$I$93*$C69*IF(AJ$58=Fperm_SI_Woolf2021!$E$9:$E$93,1,EXP(LN((1.1*(Fperm_SI_Woolf2021!$E$9:$E$93-AJ$58)-63.1579*EXP(-0.19*Fperm_SI_Woolf2021!$E$9:$E$93)+63.1579*EXP(-0.19*AJ$58))/(Fperm_SI_Woolf2021!$E$9:$E$93-AJ$58))*(AJ$58-Fperm_SI_Woolf2021!$E$9:$E$93)/10))) + Fperm_SI_Woolf2021!$G$9:$G$93*EXP(-Fperm_SI_Woolf2021!$J$9:$J$93*$C69*IF(AJ$58=Fperm_SI_Woolf2021!$E$9:$E$93,1,EXP(LN((1.1*(Fperm_SI_Woolf2021!$E$9:$E$93-AJ$58)-63.1579*EXP(-0.19*Fperm_SI_Woolf2021!$E$9:$E$93)+63.1579*EXP(-0.19*AJ$58))/(Fperm_SI_Woolf2021!$E$9:$E$93-AJ$58))*(AJ$58-Fperm_SI_Woolf2021!$E$9:$E$93)/10))) + Fperm_SI_Woolf2021!$H$9:$H$93*EXP(-Fperm_SI_Woolf2021!$K$9:$K$93*$C69*IF(AJ$58=Fperm_SI_Woolf2021!$E$9:$E$93,1,EXP(LN((1.1*(Fperm_SI_Woolf2021!$E$9:$E$93-AJ$58)-63.1579*EXP(-0.19*Fperm_SI_Woolf2021!$E$9:$E$93)+63.1579*EXP(-0.19*AJ$58))/(Fperm_SI_Woolf2021!$E$9:$E$93-AJ$58))*(AJ$58-Fperm_SI_Woolf2021!$E$9:$E$93)/10))),Fperm_SI_Woolf2021!$D$9:$D$93)*AJ$57+INTERCEPT(Fperm_SI_Woolf2021!$F$9:$F$93*EXP(-Fperm_SI_Woolf2021!$I$9:$I$93*$C69*IF(AJ$58=Fperm_SI_Woolf2021!$E$9:$E$93,1,EXP(LN((1.1*(Fperm_SI_Woolf2021!$E$9:$E$93-AJ$58)-63.1579*EXP(-0.19*Fperm_SI_Woolf2021!$E$9:$E$93)+63.1579*EXP(-0.19*AJ$58))/(Fperm_SI_Woolf2021!$E$9:$E$93-AJ$58))*(AJ$58-Fperm_SI_Woolf2021!$E$9:$E$93)/10))) + Fperm_SI_Woolf2021!$G$9:$G$93*EXP(-Fperm_SI_Woolf2021!$J$9:$J$93*$C69*IF(AJ$58=Fperm_SI_Woolf2021!$E$9:$E$93,1,EXP(LN((1.1*(Fperm_SI_Woolf2021!$E$9:$E$93-AJ$58)-63.1579*EXP(-0.19*Fperm_SI_Woolf2021!$E$9:$E$93)+63.1579*EXP(-0.19*AJ$58))/(Fperm_SI_Woolf2021!$E$9:$E$93-AJ$58))*(AJ$58-Fperm_SI_Woolf2021!$E$9:$E$93)/10))) + Fperm_SI_Woolf2021!$H$9:$H$93*EXP(-Fperm_SI_Woolf2021!$K$9:$K$93*$C69*IF(AJ$58=Fperm_SI_Woolf2021!$E$9:$E$93,1,EXP(LN((1.1*(Fperm_SI_Woolf2021!$E$9:$E$93-AJ$58)-63.1579*EXP(-0.19*Fperm_SI_Woolf2021!$E$9:$E$93)+63.1579*EXP(-0.19*AJ$58))/(Fperm_SI_Woolf2021!$E$9:$E$93-AJ$58))*(AJ$58-Fperm_SI_Woolf2021!$E$9:$E$93)/10))),Fperm_SI_Woolf2021!$D$9:$D$93))</f>
        <v>0.96458827178836548</v>
      </c>
      <c r="AK69" s="51" cm="1">
        <f t="array" ref="AK69">MIN(1,SLOPE(Fperm_SI_Woolf2021!$F$9:$F$93*EXP(-Fperm_SI_Woolf2021!$I$9:$I$93*$C69*IF(AK$58=Fperm_SI_Woolf2021!$E$9:$E$93,1,EXP(LN((1.1*(Fperm_SI_Woolf2021!$E$9:$E$93-AK$58)-63.1579*EXP(-0.19*Fperm_SI_Woolf2021!$E$9:$E$93)+63.1579*EXP(-0.19*AK$58))/(Fperm_SI_Woolf2021!$E$9:$E$93-AK$58))*(AK$58-Fperm_SI_Woolf2021!$E$9:$E$93)/10))) + Fperm_SI_Woolf2021!$G$9:$G$93*EXP(-Fperm_SI_Woolf2021!$J$9:$J$93*$C69*IF(AK$58=Fperm_SI_Woolf2021!$E$9:$E$93,1,EXP(LN((1.1*(Fperm_SI_Woolf2021!$E$9:$E$93-AK$58)-63.1579*EXP(-0.19*Fperm_SI_Woolf2021!$E$9:$E$93)+63.1579*EXP(-0.19*AK$58))/(Fperm_SI_Woolf2021!$E$9:$E$93-AK$58))*(AK$58-Fperm_SI_Woolf2021!$E$9:$E$93)/10))) + Fperm_SI_Woolf2021!$H$9:$H$93*EXP(-Fperm_SI_Woolf2021!$K$9:$K$93*$C69*IF(AK$58=Fperm_SI_Woolf2021!$E$9:$E$93,1,EXP(LN((1.1*(Fperm_SI_Woolf2021!$E$9:$E$93-AK$58)-63.1579*EXP(-0.19*Fperm_SI_Woolf2021!$E$9:$E$93)+63.1579*EXP(-0.19*AK$58))/(Fperm_SI_Woolf2021!$E$9:$E$93-AK$58))*(AK$58-Fperm_SI_Woolf2021!$E$9:$E$93)/10))),Fperm_SI_Woolf2021!$D$9:$D$93)*AK$57+INTERCEPT(Fperm_SI_Woolf2021!$F$9:$F$93*EXP(-Fperm_SI_Woolf2021!$I$9:$I$93*$C69*IF(AK$58=Fperm_SI_Woolf2021!$E$9:$E$93,1,EXP(LN((1.1*(Fperm_SI_Woolf2021!$E$9:$E$93-AK$58)-63.1579*EXP(-0.19*Fperm_SI_Woolf2021!$E$9:$E$93)+63.1579*EXP(-0.19*AK$58))/(Fperm_SI_Woolf2021!$E$9:$E$93-AK$58))*(AK$58-Fperm_SI_Woolf2021!$E$9:$E$93)/10))) + Fperm_SI_Woolf2021!$G$9:$G$93*EXP(-Fperm_SI_Woolf2021!$J$9:$J$93*$C69*IF(AK$58=Fperm_SI_Woolf2021!$E$9:$E$93,1,EXP(LN((1.1*(Fperm_SI_Woolf2021!$E$9:$E$93-AK$58)-63.1579*EXP(-0.19*Fperm_SI_Woolf2021!$E$9:$E$93)+63.1579*EXP(-0.19*AK$58))/(Fperm_SI_Woolf2021!$E$9:$E$93-AK$58))*(AK$58-Fperm_SI_Woolf2021!$E$9:$E$93)/10))) + Fperm_SI_Woolf2021!$H$9:$H$93*EXP(-Fperm_SI_Woolf2021!$K$9:$K$93*$C69*IF(AK$58=Fperm_SI_Woolf2021!$E$9:$E$93,1,EXP(LN((1.1*(Fperm_SI_Woolf2021!$E$9:$E$93-AK$58)-63.1579*EXP(-0.19*Fperm_SI_Woolf2021!$E$9:$E$93)+63.1579*EXP(-0.19*AK$58))/(Fperm_SI_Woolf2021!$E$9:$E$93-AK$58))*(AK$58-Fperm_SI_Woolf2021!$E$9:$E$93)/10))),Fperm_SI_Woolf2021!$D$9:$D$93))</f>
        <v>0.93327250492867364</v>
      </c>
      <c r="AL69" s="51" cm="1">
        <f t="array" ref="AL69">MIN(1,SLOPE(Fperm_SI_Woolf2021!$F$9:$F$93*EXP(-Fperm_SI_Woolf2021!$I$9:$I$93*$C69*IF(AL$58=Fperm_SI_Woolf2021!$E$9:$E$93,1,EXP(LN((1.1*(Fperm_SI_Woolf2021!$E$9:$E$93-AL$58)-63.1579*EXP(-0.19*Fperm_SI_Woolf2021!$E$9:$E$93)+63.1579*EXP(-0.19*AL$58))/(Fperm_SI_Woolf2021!$E$9:$E$93-AL$58))*(AL$58-Fperm_SI_Woolf2021!$E$9:$E$93)/10))) + Fperm_SI_Woolf2021!$G$9:$G$93*EXP(-Fperm_SI_Woolf2021!$J$9:$J$93*$C69*IF(AL$58=Fperm_SI_Woolf2021!$E$9:$E$93,1,EXP(LN((1.1*(Fperm_SI_Woolf2021!$E$9:$E$93-AL$58)-63.1579*EXP(-0.19*Fperm_SI_Woolf2021!$E$9:$E$93)+63.1579*EXP(-0.19*AL$58))/(Fperm_SI_Woolf2021!$E$9:$E$93-AL$58))*(AL$58-Fperm_SI_Woolf2021!$E$9:$E$93)/10))) + Fperm_SI_Woolf2021!$H$9:$H$93*EXP(-Fperm_SI_Woolf2021!$K$9:$K$93*$C69*IF(AL$58=Fperm_SI_Woolf2021!$E$9:$E$93,1,EXP(LN((1.1*(Fperm_SI_Woolf2021!$E$9:$E$93-AL$58)-63.1579*EXP(-0.19*Fperm_SI_Woolf2021!$E$9:$E$93)+63.1579*EXP(-0.19*AL$58))/(Fperm_SI_Woolf2021!$E$9:$E$93-AL$58))*(AL$58-Fperm_SI_Woolf2021!$E$9:$E$93)/10))),Fperm_SI_Woolf2021!$D$9:$D$93)*AL$57+INTERCEPT(Fperm_SI_Woolf2021!$F$9:$F$93*EXP(-Fperm_SI_Woolf2021!$I$9:$I$93*$C69*IF(AL$58=Fperm_SI_Woolf2021!$E$9:$E$93,1,EXP(LN((1.1*(Fperm_SI_Woolf2021!$E$9:$E$93-AL$58)-63.1579*EXP(-0.19*Fperm_SI_Woolf2021!$E$9:$E$93)+63.1579*EXP(-0.19*AL$58))/(Fperm_SI_Woolf2021!$E$9:$E$93-AL$58))*(AL$58-Fperm_SI_Woolf2021!$E$9:$E$93)/10))) + Fperm_SI_Woolf2021!$G$9:$G$93*EXP(-Fperm_SI_Woolf2021!$J$9:$J$93*$C69*IF(AL$58=Fperm_SI_Woolf2021!$E$9:$E$93,1,EXP(LN((1.1*(Fperm_SI_Woolf2021!$E$9:$E$93-AL$58)-63.1579*EXP(-0.19*Fperm_SI_Woolf2021!$E$9:$E$93)+63.1579*EXP(-0.19*AL$58))/(Fperm_SI_Woolf2021!$E$9:$E$93-AL$58))*(AL$58-Fperm_SI_Woolf2021!$E$9:$E$93)/10))) + Fperm_SI_Woolf2021!$H$9:$H$93*EXP(-Fperm_SI_Woolf2021!$K$9:$K$93*$C69*IF(AL$58=Fperm_SI_Woolf2021!$E$9:$E$93,1,EXP(LN((1.1*(Fperm_SI_Woolf2021!$E$9:$E$93-AL$58)-63.1579*EXP(-0.19*Fperm_SI_Woolf2021!$E$9:$E$93)+63.1579*EXP(-0.19*AL$58))/(Fperm_SI_Woolf2021!$E$9:$E$93-AL$58))*(AL$58-Fperm_SI_Woolf2021!$E$9:$E$93)/10))),Fperm_SI_Woolf2021!$D$9:$D$93))</f>
        <v>0.90195673806898169</v>
      </c>
      <c r="AM69" s="51" cm="1">
        <f t="array" ref="AM69">MIN(1,SLOPE(Fperm_SI_Woolf2021!$F$9:$F$93*EXP(-Fperm_SI_Woolf2021!$I$9:$I$93*$C69*IF(AM$58=Fperm_SI_Woolf2021!$E$9:$E$93,1,EXP(LN((1.1*(Fperm_SI_Woolf2021!$E$9:$E$93-AM$58)-63.1579*EXP(-0.19*Fperm_SI_Woolf2021!$E$9:$E$93)+63.1579*EXP(-0.19*AM$58))/(Fperm_SI_Woolf2021!$E$9:$E$93-AM$58))*(AM$58-Fperm_SI_Woolf2021!$E$9:$E$93)/10))) + Fperm_SI_Woolf2021!$G$9:$G$93*EXP(-Fperm_SI_Woolf2021!$J$9:$J$93*$C69*IF(AM$58=Fperm_SI_Woolf2021!$E$9:$E$93,1,EXP(LN((1.1*(Fperm_SI_Woolf2021!$E$9:$E$93-AM$58)-63.1579*EXP(-0.19*Fperm_SI_Woolf2021!$E$9:$E$93)+63.1579*EXP(-0.19*AM$58))/(Fperm_SI_Woolf2021!$E$9:$E$93-AM$58))*(AM$58-Fperm_SI_Woolf2021!$E$9:$E$93)/10))) + Fperm_SI_Woolf2021!$H$9:$H$93*EXP(-Fperm_SI_Woolf2021!$K$9:$K$93*$C69*IF(AM$58=Fperm_SI_Woolf2021!$E$9:$E$93,1,EXP(LN((1.1*(Fperm_SI_Woolf2021!$E$9:$E$93-AM$58)-63.1579*EXP(-0.19*Fperm_SI_Woolf2021!$E$9:$E$93)+63.1579*EXP(-0.19*AM$58))/(Fperm_SI_Woolf2021!$E$9:$E$93-AM$58))*(AM$58-Fperm_SI_Woolf2021!$E$9:$E$93)/10))),Fperm_SI_Woolf2021!$D$9:$D$93)*AM$57+INTERCEPT(Fperm_SI_Woolf2021!$F$9:$F$93*EXP(-Fperm_SI_Woolf2021!$I$9:$I$93*$C69*IF(AM$58=Fperm_SI_Woolf2021!$E$9:$E$93,1,EXP(LN((1.1*(Fperm_SI_Woolf2021!$E$9:$E$93-AM$58)-63.1579*EXP(-0.19*Fperm_SI_Woolf2021!$E$9:$E$93)+63.1579*EXP(-0.19*AM$58))/(Fperm_SI_Woolf2021!$E$9:$E$93-AM$58))*(AM$58-Fperm_SI_Woolf2021!$E$9:$E$93)/10))) + Fperm_SI_Woolf2021!$G$9:$G$93*EXP(-Fperm_SI_Woolf2021!$J$9:$J$93*$C69*IF(AM$58=Fperm_SI_Woolf2021!$E$9:$E$93,1,EXP(LN((1.1*(Fperm_SI_Woolf2021!$E$9:$E$93-AM$58)-63.1579*EXP(-0.19*Fperm_SI_Woolf2021!$E$9:$E$93)+63.1579*EXP(-0.19*AM$58))/(Fperm_SI_Woolf2021!$E$9:$E$93-AM$58))*(AM$58-Fperm_SI_Woolf2021!$E$9:$E$93)/10))) + Fperm_SI_Woolf2021!$H$9:$H$93*EXP(-Fperm_SI_Woolf2021!$K$9:$K$93*$C69*IF(AM$58=Fperm_SI_Woolf2021!$E$9:$E$93,1,EXP(LN((1.1*(Fperm_SI_Woolf2021!$E$9:$E$93-AM$58)-63.1579*EXP(-0.19*Fperm_SI_Woolf2021!$E$9:$E$93)+63.1579*EXP(-0.19*AM$58))/(Fperm_SI_Woolf2021!$E$9:$E$93-AM$58))*(AM$58-Fperm_SI_Woolf2021!$E$9:$E$93)/10))),Fperm_SI_Woolf2021!$D$9:$D$93))</f>
        <v>0.87064097120928985</v>
      </c>
      <c r="AN69" s="51" cm="1">
        <f t="array" ref="AN69">MIN(1,SLOPE(Fperm_SI_Woolf2021!$F$9:$F$93*EXP(-Fperm_SI_Woolf2021!$I$9:$I$93*$C69*IF(AN$58=Fperm_SI_Woolf2021!$E$9:$E$93,1,EXP(LN((1.1*(Fperm_SI_Woolf2021!$E$9:$E$93-AN$58)-63.1579*EXP(-0.19*Fperm_SI_Woolf2021!$E$9:$E$93)+63.1579*EXP(-0.19*AN$58))/(Fperm_SI_Woolf2021!$E$9:$E$93-AN$58))*(AN$58-Fperm_SI_Woolf2021!$E$9:$E$93)/10))) + Fperm_SI_Woolf2021!$G$9:$G$93*EXP(-Fperm_SI_Woolf2021!$J$9:$J$93*$C69*IF(AN$58=Fperm_SI_Woolf2021!$E$9:$E$93,1,EXP(LN((1.1*(Fperm_SI_Woolf2021!$E$9:$E$93-AN$58)-63.1579*EXP(-0.19*Fperm_SI_Woolf2021!$E$9:$E$93)+63.1579*EXP(-0.19*AN$58))/(Fperm_SI_Woolf2021!$E$9:$E$93-AN$58))*(AN$58-Fperm_SI_Woolf2021!$E$9:$E$93)/10))) + Fperm_SI_Woolf2021!$H$9:$H$93*EXP(-Fperm_SI_Woolf2021!$K$9:$K$93*$C69*IF(AN$58=Fperm_SI_Woolf2021!$E$9:$E$93,1,EXP(LN((1.1*(Fperm_SI_Woolf2021!$E$9:$E$93-AN$58)-63.1579*EXP(-0.19*Fperm_SI_Woolf2021!$E$9:$E$93)+63.1579*EXP(-0.19*AN$58))/(Fperm_SI_Woolf2021!$E$9:$E$93-AN$58))*(AN$58-Fperm_SI_Woolf2021!$E$9:$E$93)/10))),Fperm_SI_Woolf2021!$D$9:$D$93)*AN$57+INTERCEPT(Fperm_SI_Woolf2021!$F$9:$F$93*EXP(-Fperm_SI_Woolf2021!$I$9:$I$93*$C69*IF(AN$58=Fperm_SI_Woolf2021!$E$9:$E$93,1,EXP(LN((1.1*(Fperm_SI_Woolf2021!$E$9:$E$93-AN$58)-63.1579*EXP(-0.19*Fperm_SI_Woolf2021!$E$9:$E$93)+63.1579*EXP(-0.19*AN$58))/(Fperm_SI_Woolf2021!$E$9:$E$93-AN$58))*(AN$58-Fperm_SI_Woolf2021!$E$9:$E$93)/10))) + Fperm_SI_Woolf2021!$G$9:$G$93*EXP(-Fperm_SI_Woolf2021!$J$9:$J$93*$C69*IF(AN$58=Fperm_SI_Woolf2021!$E$9:$E$93,1,EXP(LN((1.1*(Fperm_SI_Woolf2021!$E$9:$E$93-AN$58)-63.1579*EXP(-0.19*Fperm_SI_Woolf2021!$E$9:$E$93)+63.1579*EXP(-0.19*AN$58))/(Fperm_SI_Woolf2021!$E$9:$E$93-AN$58))*(AN$58-Fperm_SI_Woolf2021!$E$9:$E$93)/10))) + Fperm_SI_Woolf2021!$H$9:$H$93*EXP(-Fperm_SI_Woolf2021!$K$9:$K$93*$C69*IF(AN$58=Fperm_SI_Woolf2021!$E$9:$E$93,1,EXP(LN((1.1*(Fperm_SI_Woolf2021!$E$9:$E$93-AN$58)-63.1579*EXP(-0.19*Fperm_SI_Woolf2021!$E$9:$E$93)+63.1579*EXP(-0.19*AN$58))/(Fperm_SI_Woolf2021!$E$9:$E$93-AN$58))*(AN$58-Fperm_SI_Woolf2021!$E$9:$E$93)/10))),Fperm_SI_Woolf2021!$D$9:$D$93))</f>
        <v>0.83932520434959801</v>
      </c>
      <c r="AO69" s="51" cm="1">
        <f t="array" ref="AO69">MIN(1,SLOPE(Fperm_SI_Woolf2021!$F$9:$F$93*EXP(-Fperm_SI_Woolf2021!$I$9:$I$93*$C69*IF(AO$58=Fperm_SI_Woolf2021!$E$9:$E$93,1,EXP(LN((1.1*(Fperm_SI_Woolf2021!$E$9:$E$93-AO$58)-63.1579*EXP(-0.19*Fperm_SI_Woolf2021!$E$9:$E$93)+63.1579*EXP(-0.19*AO$58))/(Fperm_SI_Woolf2021!$E$9:$E$93-AO$58))*(AO$58-Fperm_SI_Woolf2021!$E$9:$E$93)/10))) + Fperm_SI_Woolf2021!$G$9:$G$93*EXP(-Fperm_SI_Woolf2021!$J$9:$J$93*$C69*IF(AO$58=Fperm_SI_Woolf2021!$E$9:$E$93,1,EXP(LN((1.1*(Fperm_SI_Woolf2021!$E$9:$E$93-AO$58)-63.1579*EXP(-0.19*Fperm_SI_Woolf2021!$E$9:$E$93)+63.1579*EXP(-0.19*AO$58))/(Fperm_SI_Woolf2021!$E$9:$E$93-AO$58))*(AO$58-Fperm_SI_Woolf2021!$E$9:$E$93)/10))) + Fperm_SI_Woolf2021!$H$9:$H$93*EXP(-Fperm_SI_Woolf2021!$K$9:$K$93*$C69*IF(AO$58=Fperm_SI_Woolf2021!$E$9:$E$93,1,EXP(LN((1.1*(Fperm_SI_Woolf2021!$E$9:$E$93-AO$58)-63.1579*EXP(-0.19*Fperm_SI_Woolf2021!$E$9:$E$93)+63.1579*EXP(-0.19*AO$58))/(Fperm_SI_Woolf2021!$E$9:$E$93-AO$58))*(AO$58-Fperm_SI_Woolf2021!$E$9:$E$93)/10))),Fperm_SI_Woolf2021!$D$9:$D$93)*AO$57+INTERCEPT(Fperm_SI_Woolf2021!$F$9:$F$93*EXP(-Fperm_SI_Woolf2021!$I$9:$I$93*$C69*IF(AO$58=Fperm_SI_Woolf2021!$E$9:$E$93,1,EXP(LN((1.1*(Fperm_SI_Woolf2021!$E$9:$E$93-AO$58)-63.1579*EXP(-0.19*Fperm_SI_Woolf2021!$E$9:$E$93)+63.1579*EXP(-0.19*AO$58))/(Fperm_SI_Woolf2021!$E$9:$E$93-AO$58))*(AO$58-Fperm_SI_Woolf2021!$E$9:$E$93)/10))) + Fperm_SI_Woolf2021!$G$9:$G$93*EXP(-Fperm_SI_Woolf2021!$J$9:$J$93*$C69*IF(AO$58=Fperm_SI_Woolf2021!$E$9:$E$93,1,EXP(LN((1.1*(Fperm_SI_Woolf2021!$E$9:$E$93-AO$58)-63.1579*EXP(-0.19*Fperm_SI_Woolf2021!$E$9:$E$93)+63.1579*EXP(-0.19*AO$58))/(Fperm_SI_Woolf2021!$E$9:$E$93-AO$58))*(AO$58-Fperm_SI_Woolf2021!$E$9:$E$93)/10))) + Fperm_SI_Woolf2021!$H$9:$H$93*EXP(-Fperm_SI_Woolf2021!$K$9:$K$93*$C69*IF(AO$58=Fperm_SI_Woolf2021!$E$9:$E$93,1,EXP(LN((1.1*(Fperm_SI_Woolf2021!$E$9:$E$93-AO$58)-63.1579*EXP(-0.19*Fperm_SI_Woolf2021!$E$9:$E$93)+63.1579*EXP(-0.19*AO$58))/(Fperm_SI_Woolf2021!$E$9:$E$93-AO$58))*(AO$58-Fperm_SI_Woolf2021!$E$9:$E$93)/10))),Fperm_SI_Woolf2021!$D$9:$D$93))</f>
        <v>0.80800943748990606</v>
      </c>
      <c r="AP69" s="51" cm="1">
        <f t="array" ref="AP69">MIN(1,SLOPE(Fperm_SI_Woolf2021!$F$9:$F$93*EXP(-Fperm_SI_Woolf2021!$I$9:$I$93*$C69*IF(AP$58=Fperm_SI_Woolf2021!$E$9:$E$93,1,EXP(LN((1.1*(Fperm_SI_Woolf2021!$E$9:$E$93-AP$58)-63.1579*EXP(-0.19*Fperm_SI_Woolf2021!$E$9:$E$93)+63.1579*EXP(-0.19*AP$58))/(Fperm_SI_Woolf2021!$E$9:$E$93-AP$58))*(AP$58-Fperm_SI_Woolf2021!$E$9:$E$93)/10))) + Fperm_SI_Woolf2021!$G$9:$G$93*EXP(-Fperm_SI_Woolf2021!$J$9:$J$93*$C69*IF(AP$58=Fperm_SI_Woolf2021!$E$9:$E$93,1,EXP(LN((1.1*(Fperm_SI_Woolf2021!$E$9:$E$93-AP$58)-63.1579*EXP(-0.19*Fperm_SI_Woolf2021!$E$9:$E$93)+63.1579*EXP(-0.19*AP$58))/(Fperm_SI_Woolf2021!$E$9:$E$93-AP$58))*(AP$58-Fperm_SI_Woolf2021!$E$9:$E$93)/10))) + Fperm_SI_Woolf2021!$H$9:$H$93*EXP(-Fperm_SI_Woolf2021!$K$9:$K$93*$C69*IF(AP$58=Fperm_SI_Woolf2021!$E$9:$E$93,1,EXP(LN((1.1*(Fperm_SI_Woolf2021!$E$9:$E$93-AP$58)-63.1579*EXP(-0.19*Fperm_SI_Woolf2021!$E$9:$E$93)+63.1579*EXP(-0.19*AP$58))/(Fperm_SI_Woolf2021!$E$9:$E$93-AP$58))*(AP$58-Fperm_SI_Woolf2021!$E$9:$E$93)/10))),Fperm_SI_Woolf2021!$D$9:$D$93)*AP$57+INTERCEPT(Fperm_SI_Woolf2021!$F$9:$F$93*EXP(-Fperm_SI_Woolf2021!$I$9:$I$93*$C69*IF(AP$58=Fperm_SI_Woolf2021!$E$9:$E$93,1,EXP(LN((1.1*(Fperm_SI_Woolf2021!$E$9:$E$93-AP$58)-63.1579*EXP(-0.19*Fperm_SI_Woolf2021!$E$9:$E$93)+63.1579*EXP(-0.19*AP$58))/(Fperm_SI_Woolf2021!$E$9:$E$93-AP$58))*(AP$58-Fperm_SI_Woolf2021!$E$9:$E$93)/10))) + Fperm_SI_Woolf2021!$G$9:$G$93*EXP(-Fperm_SI_Woolf2021!$J$9:$J$93*$C69*IF(AP$58=Fperm_SI_Woolf2021!$E$9:$E$93,1,EXP(LN((1.1*(Fperm_SI_Woolf2021!$E$9:$E$93-AP$58)-63.1579*EXP(-0.19*Fperm_SI_Woolf2021!$E$9:$E$93)+63.1579*EXP(-0.19*AP$58))/(Fperm_SI_Woolf2021!$E$9:$E$93-AP$58))*(AP$58-Fperm_SI_Woolf2021!$E$9:$E$93)/10))) + Fperm_SI_Woolf2021!$H$9:$H$93*EXP(-Fperm_SI_Woolf2021!$K$9:$K$93*$C69*IF(AP$58=Fperm_SI_Woolf2021!$E$9:$E$93,1,EXP(LN((1.1*(Fperm_SI_Woolf2021!$E$9:$E$93-AP$58)-63.1579*EXP(-0.19*Fperm_SI_Woolf2021!$E$9:$E$93)+63.1579*EXP(-0.19*AP$58))/(Fperm_SI_Woolf2021!$E$9:$E$93-AP$58))*(AP$58-Fperm_SI_Woolf2021!$E$9:$E$93)/10))),Fperm_SI_Woolf2021!$D$9:$D$93))</f>
        <v>0.77669367063021422</v>
      </c>
      <c r="AQ69" s="51" cm="1">
        <f t="array" ref="AQ69">MIN(1,SLOPE(Fperm_SI_Woolf2021!$F$9:$F$93*EXP(-Fperm_SI_Woolf2021!$I$9:$I$93*$C69*IF(AQ$58=Fperm_SI_Woolf2021!$E$9:$E$93,1,EXP(LN((1.1*(Fperm_SI_Woolf2021!$E$9:$E$93-AQ$58)-63.1579*EXP(-0.19*Fperm_SI_Woolf2021!$E$9:$E$93)+63.1579*EXP(-0.19*AQ$58))/(Fperm_SI_Woolf2021!$E$9:$E$93-AQ$58))*(AQ$58-Fperm_SI_Woolf2021!$E$9:$E$93)/10))) + Fperm_SI_Woolf2021!$G$9:$G$93*EXP(-Fperm_SI_Woolf2021!$J$9:$J$93*$C69*IF(AQ$58=Fperm_SI_Woolf2021!$E$9:$E$93,1,EXP(LN((1.1*(Fperm_SI_Woolf2021!$E$9:$E$93-AQ$58)-63.1579*EXP(-0.19*Fperm_SI_Woolf2021!$E$9:$E$93)+63.1579*EXP(-0.19*AQ$58))/(Fperm_SI_Woolf2021!$E$9:$E$93-AQ$58))*(AQ$58-Fperm_SI_Woolf2021!$E$9:$E$93)/10))) + Fperm_SI_Woolf2021!$H$9:$H$93*EXP(-Fperm_SI_Woolf2021!$K$9:$K$93*$C69*IF(AQ$58=Fperm_SI_Woolf2021!$E$9:$E$93,1,EXP(LN((1.1*(Fperm_SI_Woolf2021!$E$9:$E$93-AQ$58)-63.1579*EXP(-0.19*Fperm_SI_Woolf2021!$E$9:$E$93)+63.1579*EXP(-0.19*AQ$58))/(Fperm_SI_Woolf2021!$E$9:$E$93-AQ$58))*(AQ$58-Fperm_SI_Woolf2021!$E$9:$E$93)/10))),Fperm_SI_Woolf2021!$D$9:$D$93)*AQ$57+INTERCEPT(Fperm_SI_Woolf2021!$F$9:$F$93*EXP(-Fperm_SI_Woolf2021!$I$9:$I$93*$C69*IF(AQ$58=Fperm_SI_Woolf2021!$E$9:$E$93,1,EXP(LN((1.1*(Fperm_SI_Woolf2021!$E$9:$E$93-AQ$58)-63.1579*EXP(-0.19*Fperm_SI_Woolf2021!$E$9:$E$93)+63.1579*EXP(-0.19*AQ$58))/(Fperm_SI_Woolf2021!$E$9:$E$93-AQ$58))*(AQ$58-Fperm_SI_Woolf2021!$E$9:$E$93)/10))) + Fperm_SI_Woolf2021!$G$9:$G$93*EXP(-Fperm_SI_Woolf2021!$J$9:$J$93*$C69*IF(AQ$58=Fperm_SI_Woolf2021!$E$9:$E$93,1,EXP(LN((1.1*(Fperm_SI_Woolf2021!$E$9:$E$93-AQ$58)-63.1579*EXP(-0.19*Fperm_SI_Woolf2021!$E$9:$E$93)+63.1579*EXP(-0.19*AQ$58))/(Fperm_SI_Woolf2021!$E$9:$E$93-AQ$58))*(AQ$58-Fperm_SI_Woolf2021!$E$9:$E$93)/10))) + Fperm_SI_Woolf2021!$H$9:$H$93*EXP(-Fperm_SI_Woolf2021!$K$9:$K$93*$C69*IF(AQ$58=Fperm_SI_Woolf2021!$E$9:$E$93,1,EXP(LN((1.1*(Fperm_SI_Woolf2021!$E$9:$E$93-AQ$58)-63.1579*EXP(-0.19*Fperm_SI_Woolf2021!$E$9:$E$93)+63.1579*EXP(-0.19*AQ$58))/(Fperm_SI_Woolf2021!$E$9:$E$93-AQ$58))*(AQ$58-Fperm_SI_Woolf2021!$E$9:$E$93)/10))),Fperm_SI_Woolf2021!$D$9:$D$93))</f>
        <v>0.74537790377052238</v>
      </c>
      <c r="AR69" s="51" cm="1">
        <f t="array" ref="AR69">MIN(1,SLOPE(Fperm_SI_Woolf2021!$F$9:$F$93*EXP(-Fperm_SI_Woolf2021!$I$9:$I$93*$C69*IF(AR$58=Fperm_SI_Woolf2021!$E$9:$E$93,1,EXP(LN((1.1*(Fperm_SI_Woolf2021!$E$9:$E$93-AR$58)-63.1579*EXP(-0.19*Fperm_SI_Woolf2021!$E$9:$E$93)+63.1579*EXP(-0.19*AR$58))/(Fperm_SI_Woolf2021!$E$9:$E$93-AR$58))*(AR$58-Fperm_SI_Woolf2021!$E$9:$E$93)/10))) + Fperm_SI_Woolf2021!$G$9:$G$93*EXP(-Fperm_SI_Woolf2021!$J$9:$J$93*$C69*IF(AR$58=Fperm_SI_Woolf2021!$E$9:$E$93,1,EXP(LN((1.1*(Fperm_SI_Woolf2021!$E$9:$E$93-AR$58)-63.1579*EXP(-0.19*Fperm_SI_Woolf2021!$E$9:$E$93)+63.1579*EXP(-0.19*AR$58))/(Fperm_SI_Woolf2021!$E$9:$E$93-AR$58))*(AR$58-Fperm_SI_Woolf2021!$E$9:$E$93)/10))) + Fperm_SI_Woolf2021!$H$9:$H$93*EXP(-Fperm_SI_Woolf2021!$K$9:$K$93*$C69*IF(AR$58=Fperm_SI_Woolf2021!$E$9:$E$93,1,EXP(LN((1.1*(Fperm_SI_Woolf2021!$E$9:$E$93-AR$58)-63.1579*EXP(-0.19*Fperm_SI_Woolf2021!$E$9:$E$93)+63.1579*EXP(-0.19*AR$58))/(Fperm_SI_Woolf2021!$E$9:$E$93-AR$58))*(AR$58-Fperm_SI_Woolf2021!$E$9:$E$93)/10))),Fperm_SI_Woolf2021!$D$9:$D$93)*AR$57+INTERCEPT(Fperm_SI_Woolf2021!$F$9:$F$93*EXP(-Fperm_SI_Woolf2021!$I$9:$I$93*$C69*IF(AR$58=Fperm_SI_Woolf2021!$E$9:$E$93,1,EXP(LN((1.1*(Fperm_SI_Woolf2021!$E$9:$E$93-AR$58)-63.1579*EXP(-0.19*Fperm_SI_Woolf2021!$E$9:$E$93)+63.1579*EXP(-0.19*AR$58))/(Fperm_SI_Woolf2021!$E$9:$E$93-AR$58))*(AR$58-Fperm_SI_Woolf2021!$E$9:$E$93)/10))) + Fperm_SI_Woolf2021!$G$9:$G$93*EXP(-Fperm_SI_Woolf2021!$J$9:$J$93*$C69*IF(AR$58=Fperm_SI_Woolf2021!$E$9:$E$93,1,EXP(LN((1.1*(Fperm_SI_Woolf2021!$E$9:$E$93-AR$58)-63.1579*EXP(-0.19*Fperm_SI_Woolf2021!$E$9:$E$93)+63.1579*EXP(-0.19*AR$58))/(Fperm_SI_Woolf2021!$E$9:$E$93-AR$58))*(AR$58-Fperm_SI_Woolf2021!$E$9:$E$93)/10))) + Fperm_SI_Woolf2021!$H$9:$H$93*EXP(-Fperm_SI_Woolf2021!$K$9:$K$93*$C69*IF(AR$58=Fperm_SI_Woolf2021!$E$9:$E$93,1,EXP(LN((1.1*(Fperm_SI_Woolf2021!$E$9:$E$93-AR$58)-63.1579*EXP(-0.19*Fperm_SI_Woolf2021!$E$9:$E$93)+63.1579*EXP(-0.19*AR$58))/(Fperm_SI_Woolf2021!$E$9:$E$93-AR$58))*(AR$58-Fperm_SI_Woolf2021!$E$9:$E$93)/10))),Fperm_SI_Woolf2021!$D$9:$D$93))</f>
        <v>0.71406213691083043</v>
      </c>
      <c r="AS69" s="51" cm="1">
        <f t="array" ref="AS69">MIN(1,SLOPE(Fperm_SI_Woolf2021!$F$9:$F$93*EXP(-Fperm_SI_Woolf2021!$I$9:$I$93*$C69*IF(AS$58=Fperm_SI_Woolf2021!$E$9:$E$93,1,EXP(LN((1.1*(Fperm_SI_Woolf2021!$E$9:$E$93-AS$58)-63.1579*EXP(-0.19*Fperm_SI_Woolf2021!$E$9:$E$93)+63.1579*EXP(-0.19*AS$58))/(Fperm_SI_Woolf2021!$E$9:$E$93-AS$58))*(AS$58-Fperm_SI_Woolf2021!$E$9:$E$93)/10))) + Fperm_SI_Woolf2021!$G$9:$G$93*EXP(-Fperm_SI_Woolf2021!$J$9:$J$93*$C69*IF(AS$58=Fperm_SI_Woolf2021!$E$9:$E$93,1,EXP(LN((1.1*(Fperm_SI_Woolf2021!$E$9:$E$93-AS$58)-63.1579*EXP(-0.19*Fperm_SI_Woolf2021!$E$9:$E$93)+63.1579*EXP(-0.19*AS$58))/(Fperm_SI_Woolf2021!$E$9:$E$93-AS$58))*(AS$58-Fperm_SI_Woolf2021!$E$9:$E$93)/10))) + Fperm_SI_Woolf2021!$H$9:$H$93*EXP(-Fperm_SI_Woolf2021!$K$9:$K$93*$C69*IF(AS$58=Fperm_SI_Woolf2021!$E$9:$E$93,1,EXP(LN((1.1*(Fperm_SI_Woolf2021!$E$9:$E$93-AS$58)-63.1579*EXP(-0.19*Fperm_SI_Woolf2021!$E$9:$E$93)+63.1579*EXP(-0.19*AS$58))/(Fperm_SI_Woolf2021!$E$9:$E$93-AS$58))*(AS$58-Fperm_SI_Woolf2021!$E$9:$E$93)/10))),Fperm_SI_Woolf2021!$D$9:$D$93)*AS$57+INTERCEPT(Fperm_SI_Woolf2021!$F$9:$F$93*EXP(-Fperm_SI_Woolf2021!$I$9:$I$93*$C69*IF(AS$58=Fperm_SI_Woolf2021!$E$9:$E$93,1,EXP(LN((1.1*(Fperm_SI_Woolf2021!$E$9:$E$93-AS$58)-63.1579*EXP(-0.19*Fperm_SI_Woolf2021!$E$9:$E$93)+63.1579*EXP(-0.19*AS$58))/(Fperm_SI_Woolf2021!$E$9:$E$93-AS$58))*(AS$58-Fperm_SI_Woolf2021!$E$9:$E$93)/10))) + Fperm_SI_Woolf2021!$G$9:$G$93*EXP(-Fperm_SI_Woolf2021!$J$9:$J$93*$C69*IF(AS$58=Fperm_SI_Woolf2021!$E$9:$E$93,1,EXP(LN((1.1*(Fperm_SI_Woolf2021!$E$9:$E$93-AS$58)-63.1579*EXP(-0.19*Fperm_SI_Woolf2021!$E$9:$E$93)+63.1579*EXP(-0.19*AS$58))/(Fperm_SI_Woolf2021!$E$9:$E$93-AS$58))*(AS$58-Fperm_SI_Woolf2021!$E$9:$E$93)/10))) + Fperm_SI_Woolf2021!$H$9:$H$93*EXP(-Fperm_SI_Woolf2021!$K$9:$K$93*$C69*IF(AS$58=Fperm_SI_Woolf2021!$E$9:$E$93,1,EXP(LN((1.1*(Fperm_SI_Woolf2021!$E$9:$E$93-AS$58)-63.1579*EXP(-0.19*Fperm_SI_Woolf2021!$E$9:$E$93)+63.1579*EXP(-0.19*AS$58))/(Fperm_SI_Woolf2021!$E$9:$E$93-AS$58))*(AS$58-Fperm_SI_Woolf2021!$E$9:$E$93)/10))),Fperm_SI_Woolf2021!$D$9:$D$93))</f>
        <v>0.68274637005113847</v>
      </c>
      <c r="AT69" s="51" cm="1">
        <f t="array" ref="AT69">MIN(1,SLOPE(Fperm_SI_Woolf2021!$F$9:$F$93*EXP(-Fperm_SI_Woolf2021!$I$9:$I$93*$C69*IF(AT$58=Fperm_SI_Woolf2021!$E$9:$E$93,1,EXP(LN((1.1*(Fperm_SI_Woolf2021!$E$9:$E$93-AT$58)-63.1579*EXP(-0.19*Fperm_SI_Woolf2021!$E$9:$E$93)+63.1579*EXP(-0.19*AT$58))/(Fperm_SI_Woolf2021!$E$9:$E$93-AT$58))*(AT$58-Fperm_SI_Woolf2021!$E$9:$E$93)/10))) + Fperm_SI_Woolf2021!$G$9:$G$93*EXP(-Fperm_SI_Woolf2021!$J$9:$J$93*$C69*IF(AT$58=Fperm_SI_Woolf2021!$E$9:$E$93,1,EXP(LN((1.1*(Fperm_SI_Woolf2021!$E$9:$E$93-AT$58)-63.1579*EXP(-0.19*Fperm_SI_Woolf2021!$E$9:$E$93)+63.1579*EXP(-0.19*AT$58))/(Fperm_SI_Woolf2021!$E$9:$E$93-AT$58))*(AT$58-Fperm_SI_Woolf2021!$E$9:$E$93)/10))) + Fperm_SI_Woolf2021!$H$9:$H$93*EXP(-Fperm_SI_Woolf2021!$K$9:$K$93*$C69*IF(AT$58=Fperm_SI_Woolf2021!$E$9:$E$93,1,EXP(LN((1.1*(Fperm_SI_Woolf2021!$E$9:$E$93-AT$58)-63.1579*EXP(-0.19*Fperm_SI_Woolf2021!$E$9:$E$93)+63.1579*EXP(-0.19*AT$58))/(Fperm_SI_Woolf2021!$E$9:$E$93-AT$58))*(AT$58-Fperm_SI_Woolf2021!$E$9:$E$93)/10))),Fperm_SI_Woolf2021!$D$9:$D$93)*AT$57+INTERCEPT(Fperm_SI_Woolf2021!$F$9:$F$93*EXP(-Fperm_SI_Woolf2021!$I$9:$I$93*$C69*IF(AT$58=Fperm_SI_Woolf2021!$E$9:$E$93,1,EXP(LN((1.1*(Fperm_SI_Woolf2021!$E$9:$E$93-AT$58)-63.1579*EXP(-0.19*Fperm_SI_Woolf2021!$E$9:$E$93)+63.1579*EXP(-0.19*AT$58))/(Fperm_SI_Woolf2021!$E$9:$E$93-AT$58))*(AT$58-Fperm_SI_Woolf2021!$E$9:$E$93)/10))) + Fperm_SI_Woolf2021!$G$9:$G$93*EXP(-Fperm_SI_Woolf2021!$J$9:$J$93*$C69*IF(AT$58=Fperm_SI_Woolf2021!$E$9:$E$93,1,EXP(LN((1.1*(Fperm_SI_Woolf2021!$E$9:$E$93-AT$58)-63.1579*EXP(-0.19*Fperm_SI_Woolf2021!$E$9:$E$93)+63.1579*EXP(-0.19*AT$58))/(Fperm_SI_Woolf2021!$E$9:$E$93-AT$58))*(AT$58-Fperm_SI_Woolf2021!$E$9:$E$93)/10))) + Fperm_SI_Woolf2021!$H$9:$H$93*EXP(-Fperm_SI_Woolf2021!$K$9:$K$93*$C69*IF(AT$58=Fperm_SI_Woolf2021!$E$9:$E$93,1,EXP(LN((1.1*(Fperm_SI_Woolf2021!$E$9:$E$93-AT$58)-63.1579*EXP(-0.19*Fperm_SI_Woolf2021!$E$9:$E$93)+63.1579*EXP(-0.19*AT$58))/(Fperm_SI_Woolf2021!$E$9:$E$93-AT$58))*(AT$58-Fperm_SI_Woolf2021!$E$9:$E$93)/10))),Fperm_SI_Woolf2021!$D$9:$D$93))</f>
        <v>0.65143060319144652</v>
      </c>
      <c r="AU69" s="51" cm="1">
        <f t="array" ref="AU69">MIN(1,SLOPE(Fperm_SI_Woolf2021!$F$9:$F$93*EXP(-Fperm_SI_Woolf2021!$I$9:$I$93*$C69*IF(AU$58=Fperm_SI_Woolf2021!$E$9:$E$93,1,EXP(LN((1.1*(Fperm_SI_Woolf2021!$E$9:$E$93-AU$58)-63.1579*EXP(-0.19*Fperm_SI_Woolf2021!$E$9:$E$93)+63.1579*EXP(-0.19*AU$58))/(Fperm_SI_Woolf2021!$E$9:$E$93-AU$58))*(AU$58-Fperm_SI_Woolf2021!$E$9:$E$93)/10))) + Fperm_SI_Woolf2021!$G$9:$G$93*EXP(-Fperm_SI_Woolf2021!$J$9:$J$93*$C69*IF(AU$58=Fperm_SI_Woolf2021!$E$9:$E$93,1,EXP(LN((1.1*(Fperm_SI_Woolf2021!$E$9:$E$93-AU$58)-63.1579*EXP(-0.19*Fperm_SI_Woolf2021!$E$9:$E$93)+63.1579*EXP(-0.19*AU$58))/(Fperm_SI_Woolf2021!$E$9:$E$93-AU$58))*(AU$58-Fperm_SI_Woolf2021!$E$9:$E$93)/10))) + Fperm_SI_Woolf2021!$H$9:$H$93*EXP(-Fperm_SI_Woolf2021!$K$9:$K$93*$C69*IF(AU$58=Fperm_SI_Woolf2021!$E$9:$E$93,1,EXP(LN((1.1*(Fperm_SI_Woolf2021!$E$9:$E$93-AU$58)-63.1579*EXP(-0.19*Fperm_SI_Woolf2021!$E$9:$E$93)+63.1579*EXP(-0.19*AU$58))/(Fperm_SI_Woolf2021!$E$9:$E$93-AU$58))*(AU$58-Fperm_SI_Woolf2021!$E$9:$E$93)/10))),Fperm_SI_Woolf2021!$D$9:$D$93)*AU$57+INTERCEPT(Fperm_SI_Woolf2021!$F$9:$F$93*EXP(-Fperm_SI_Woolf2021!$I$9:$I$93*$C69*IF(AU$58=Fperm_SI_Woolf2021!$E$9:$E$93,1,EXP(LN((1.1*(Fperm_SI_Woolf2021!$E$9:$E$93-AU$58)-63.1579*EXP(-0.19*Fperm_SI_Woolf2021!$E$9:$E$93)+63.1579*EXP(-0.19*AU$58))/(Fperm_SI_Woolf2021!$E$9:$E$93-AU$58))*(AU$58-Fperm_SI_Woolf2021!$E$9:$E$93)/10))) + Fperm_SI_Woolf2021!$G$9:$G$93*EXP(-Fperm_SI_Woolf2021!$J$9:$J$93*$C69*IF(AU$58=Fperm_SI_Woolf2021!$E$9:$E$93,1,EXP(LN((1.1*(Fperm_SI_Woolf2021!$E$9:$E$93-AU$58)-63.1579*EXP(-0.19*Fperm_SI_Woolf2021!$E$9:$E$93)+63.1579*EXP(-0.19*AU$58))/(Fperm_SI_Woolf2021!$E$9:$E$93-AU$58))*(AU$58-Fperm_SI_Woolf2021!$E$9:$E$93)/10))) + Fperm_SI_Woolf2021!$H$9:$H$93*EXP(-Fperm_SI_Woolf2021!$K$9:$K$93*$C69*IF(AU$58=Fperm_SI_Woolf2021!$E$9:$E$93,1,EXP(LN((1.1*(Fperm_SI_Woolf2021!$E$9:$E$93-AU$58)-63.1579*EXP(-0.19*Fperm_SI_Woolf2021!$E$9:$E$93)+63.1579*EXP(-0.19*AU$58))/(Fperm_SI_Woolf2021!$E$9:$E$93-AU$58))*(AU$58-Fperm_SI_Woolf2021!$E$9:$E$93)/10))),Fperm_SI_Woolf2021!$D$9:$D$93))</f>
        <v>0.62011483633175457</v>
      </c>
      <c r="AV69" s="51" cm="1">
        <f t="array" ref="AV69">MIN(1,SLOPE(Fperm_SI_Woolf2021!$F$9:$F$93*EXP(-Fperm_SI_Woolf2021!$I$9:$I$93*$C69*IF(AV$58=Fperm_SI_Woolf2021!$E$9:$E$93,1,EXP(LN((1.1*(Fperm_SI_Woolf2021!$E$9:$E$93-AV$58)-63.1579*EXP(-0.19*Fperm_SI_Woolf2021!$E$9:$E$93)+63.1579*EXP(-0.19*AV$58))/(Fperm_SI_Woolf2021!$E$9:$E$93-AV$58))*(AV$58-Fperm_SI_Woolf2021!$E$9:$E$93)/10))) + Fperm_SI_Woolf2021!$G$9:$G$93*EXP(-Fperm_SI_Woolf2021!$J$9:$J$93*$C69*IF(AV$58=Fperm_SI_Woolf2021!$E$9:$E$93,1,EXP(LN((1.1*(Fperm_SI_Woolf2021!$E$9:$E$93-AV$58)-63.1579*EXP(-0.19*Fperm_SI_Woolf2021!$E$9:$E$93)+63.1579*EXP(-0.19*AV$58))/(Fperm_SI_Woolf2021!$E$9:$E$93-AV$58))*(AV$58-Fperm_SI_Woolf2021!$E$9:$E$93)/10))) + Fperm_SI_Woolf2021!$H$9:$H$93*EXP(-Fperm_SI_Woolf2021!$K$9:$K$93*$C69*IF(AV$58=Fperm_SI_Woolf2021!$E$9:$E$93,1,EXP(LN((1.1*(Fperm_SI_Woolf2021!$E$9:$E$93-AV$58)-63.1579*EXP(-0.19*Fperm_SI_Woolf2021!$E$9:$E$93)+63.1579*EXP(-0.19*AV$58))/(Fperm_SI_Woolf2021!$E$9:$E$93-AV$58))*(AV$58-Fperm_SI_Woolf2021!$E$9:$E$93)/10))),Fperm_SI_Woolf2021!$D$9:$D$93)*AV$57+INTERCEPT(Fperm_SI_Woolf2021!$F$9:$F$93*EXP(-Fperm_SI_Woolf2021!$I$9:$I$93*$C69*IF(AV$58=Fperm_SI_Woolf2021!$E$9:$E$93,1,EXP(LN((1.1*(Fperm_SI_Woolf2021!$E$9:$E$93-AV$58)-63.1579*EXP(-0.19*Fperm_SI_Woolf2021!$E$9:$E$93)+63.1579*EXP(-0.19*AV$58))/(Fperm_SI_Woolf2021!$E$9:$E$93-AV$58))*(AV$58-Fperm_SI_Woolf2021!$E$9:$E$93)/10))) + Fperm_SI_Woolf2021!$G$9:$G$93*EXP(-Fperm_SI_Woolf2021!$J$9:$J$93*$C69*IF(AV$58=Fperm_SI_Woolf2021!$E$9:$E$93,1,EXP(LN((1.1*(Fperm_SI_Woolf2021!$E$9:$E$93-AV$58)-63.1579*EXP(-0.19*Fperm_SI_Woolf2021!$E$9:$E$93)+63.1579*EXP(-0.19*AV$58))/(Fperm_SI_Woolf2021!$E$9:$E$93-AV$58))*(AV$58-Fperm_SI_Woolf2021!$E$9:$E$93)/10))) + Fperm_SI_Woolf2021!$H$9:$H$93*EXP(-Fperm_SI_Woolf2021!$K$9:$K$93*$C69*IF(AV$58=Fperm_SI_Woolf2021!$E$9:$E$93,1,EXP(LN((1.1*(Fperm_SI_Woolf2021!$E$9:$E$93-AV$58)-63.1579*EXP(-0.19*Fperm_SI_Woolf2021!$E$9:$E$93)+63.1579*EXP(-0.19*AV$58))/(Fperm_SI_Woolf2021!$E$9:$E$93-AV$58))*(AV$58-Fperm_SI_Woolf2021!$E$9:$E$93)/10))),Fperm_SI_Woolf2021!$D$9:$D$93))</f>
        <v>0.58879906947206273</v>
      </c>
      <c r="AW69" s="51" cm="1">
        <f t="array" ref="AW69">MIN(1,SLOPE(Fperm_SI_Woolf2021!$F$9:$F$93*EXP(-Fperm_SI_Woolf2021!$I$9:$I$93*$C69*IF(AW$58=Fperm_SI_Woolf2021!$E$9:$E$93,1,EXP(LN((1.1*(Fperm_SI_Woolf2021!$E$9:$E$93-AW$58)-63.1579*EXP(-0.19*Fperm_SI_Woolf2021!$E$9:$E$93)+63.1579*EXP(-0.19*AW$58))/(Fperm_SI_Woolf2021!$E$9:$E$93-AW$58))*(AW$58-Fperm_SI_Woolf2021!$E$9:$E$93)/10))) + Fperm_SI_Woolf2021!$G$9:$G$93*EXP(-Fperm_SI_Woolf2021!$J$9:$J$93*$C69*IF(AW$58=Fperm_SI_Woolf2021!$E$9:$E$93,1,EXP(LN((1.1*(Fperm_SI_Woolf2021!$E$9:$E$93-AW$58)-63.1579*EXP(-0.19*Fperm_SI_Woolf2021!$E$9:$E$93)+63.1579*EXP(-0.19*AW$58))/(Fperm_SI_Woolf2021!$E$9:$E$93-AW$58))*(AW$58-Fperm_SI_Woolf2021!$E$9:$E$93)/10))) + Fperm_SI_Woolf2021!$H$9:$H$93*EXP(-Fperm_SI_Woolf2021!$K$9:$K$93*$C69*IF(AW$58=Fperm_SI_Woolf2021!$E$9:$E$93,1,EXP(LN((1.1*(Fperm_SI_Woolf2021!$E$9:$E$93-AW$58)-63.1579*EXP(-0.19*Fperm_SI_Woolf2021!$E$9:$E$93)+63.1579*EXP(-0.19*AW$58))/(Fperm_SI_Woolf2021!$E$9:$E$93-AW$58))*(AW$58-Fperm_SI_Woolf2021!$E$9:$E$93)/10))),Fperm_SI_Woolf2021!$D$9:$D$93)*AW$57+INTERCEPT(Fperm_SI_Woolf2021!$F$9:$F$93*EXP(-Fperm_SI_Woolf2021!$I$9:$I$93*$C69*IF(AW$58=Fperm_SI_Woolf2021!$E$9:$E$93,1,EXP(LN((1.1*(Fperm_SI_Woolf2021!$E$9:$E$93-AW$58)-63.1579*EXP(-0.19*Fperm_SI_Woolf2021!$E$9:$E$93)+63.1579*EXP(-0.19*AW$58))/(Fperm_SI_Woolf2021!$E$9:$E$93-AW$58))*(AW$58-Fperm_SI_Woolf2021!$E$9:$E$93)/10))) + Fperm_SI_Woolf2021!$G$9:$G$93*EXP(-Fperm_SI_Woolf2021!$J$9:$J$93*$C69*IF(AW$58=Fperm_SI_Woolf2021!$E$9:$E$93,1,EXP(LN((1.1*(Fperm_SI_Woolf2021!$E$9:$E$93-AW$58)-63.1579*EXP(-0.19*Fperm_SI_Woolf2021!$E$9:$E$93)+63.1579*EXP(-0.19*AW$58))/(Fperm_SI_Woolf2021!$E$9:$E$93-AW$58))*(AW$58-Fperm_SI_Woolf2021!$E$9:$E$93)/10))) + Fperm_SI_Woolf2021!$H$9:$H$93*EXP(-Fperm_SI_Woolf2021!$K$9:$K$93*$C69*IF(AW$58=Fperm_SI_Woolf2021!$E$9:$E$93,1,EXP(LN((1.1*(Fperm_SI_Woolf2021!$E$9:$E$93-AW$58)-63.1579*EXP(-0.19*Fperm_SI_Woolf2021!$E$9:$E$93)+63.1579*EXP(-0.19*AW$58))/(Fperm_SI_Woolf2021!$E$9:$E$93-AW$58))*(AW$58-Fperm_SI_Woolf2021!$E$9:$E$93)/10))),Fperm_SI_Woolf2021!$D$9:$D$93))</f>
        <v>0.99240603901576141</v>
      </c>
      <c r="AX69" s="51" cm="1">
        <f t="array" ref="AX69">MIN(1,SLOPE(Fperm_SI_Woolf2021!$F$9:$F$93*EXP(-Fperm_SI_Woolf2021!$I$9:$I$93*$C69*IF(AX$58=Fperm_SI_Woolf2021!$E$9:$E$93,1,EXP(LN((1.1*(Fperm_SI_Woolf2021!$E$9:$E$93-AX$58)-63.1579*EXP(-0.19*Fperm_SI_Woolf2021!$E$9:$E$93)+63.1579*EXP(-0.19*AX$58))/(Fperm_SI_Woolf2021!$E$9:$E$93-AX$58))*(AX$58-Fperm_SI_Woolf2021!$E$9:$E$93)/10))) + Fperm_SI_Woolf2021!$G$9:$G$93*EXP(-Fperm_SI_Woolf2021!$J$9:$J$93*$C69*IF(AX$58=Fperm_SI_Woolf2021!$E$9:$E$93,1,EXP(LN((1.1*(Fperm_SI_Woolf2021!$E$9:$E$93-AX$58)-63.1579*EXP(-0.19*Fperm_SI_Woolf2021!$E$9:$E$93)+63.1579*EXP(-0.19*AX$58))/(Fperm_SI_Woolf2021!$E$9:$E$93-AX$58))*(AX$58-Fperm_SI_Woolf2021!$E$9:$E$93)/10))) + Fperm_SI_Woolf2021!$H$9:$H$93*EXP(-Fperm_SI_Woolf2021!$K$9:$K$93*$C69*IF(AX$58=Fperm_SI_Woolf2021!$E$9:$E$93,1,EXP(LN((1.1*(Fperm_SI_Woolf2021!$E$9:$E$93-AX$58)-63.1579*EXP(-0.19*Fperm_SI_Woolf2021!$E$9:$E$93)+63.1579*EXP(-0.19*AX$58))/(Fperm_SI_Woolf2021!$E$9:$E$93-AX$58))*(AX$58-Fperm_SI_Woolf2021!$E$9:$E$93)/10))),Fperm_SI_Woolf2021!$D$9:$D$93)*AX$57+INTERCEPT(Fperm_SI_Woolf2021!$F$9:$F$93*EXP(-Fperm_SI_Woolf2021!$I$9:$I$93*$C69*IF(AX$58=Fperm_SI_Woolf2021!$E$9:$E$93,1,EXP(LN((1.1*(Fperm_SI_Woolf2021!$E$9:$E$93-AX$58)-63.1579*EXP(-0.19*Fperm_SI_Woolf2021!$E$9:$E$93)+63.1579*EXP(-0.19*AX$58))/(Fperm_SI_Woolf2021!$E$9:$E$93-AX$58))*(AX$58-Fperm_SI_Woolf2021!$E$9:$E$93)/10))) + Fperm_SI_Woolf2021!$G$9:$G$93*EXP(-Fperm_SI_Woolf2021!$J$9:$J$93*$C69*IF(AX$58=Fperm_SI_Woolf2021!$E$9:$E$93,1,EXP(LN((1.1*(Fperm_SI_Woolf2021!$E$9:$E$93-AX$58)-63.1579*EXP(-0.19*Fperm_SI_Woolf2021!$E$9:$E$93)+63.1579*EXP(-0.19*AX$58))/(Fperm_SI_Woolf2021!$E$9:$E$93-AX$58))*(AX$58-Fperm_SI_Woolf2021!$E$9:$E$93)/10))) + Fperm_SI_Woolf2021!$H$9:$H$93*EXP(-Fperm_SI_Woolf2021!$K$9:$K$93*$C69*IF(AX$58=Fperm_SI_Woolf2021!$E$9:$E$93,1,EXP(LN((1.1*(Fperm_SI_Woolf2021!$E$9:$E$93-AX$58)-63.1579*EXP(-0.19*Fperm_SI_Woolf2021!$E$9:$E$93)+63.1579*EXP(-0.19*AX$58))/(Fperm_SI_Woolf2021!$E$9:$E$93-AX$58))*(AX$58-Fperm_SI_Woolf2021!$E$9:$E$93)/10))),Fperm_SI_Woolf2021!$D$9:$D$93))</f>
        <v>0.96017677166693804</v>
      </c>
      <c r="AY69" s="51" cm="1">
        <f t="array" ref="AY69">MIN(1,SLOPE(Fperm_SI_Woolf2021!$F$9:$F$93*EXP(-Fperm_SI_Woolf2021!$I$9:$I$93*$C69*IF(AY$58=Fperm_SI_Woolf2021!$E$9:$E$93,1,EXP(LN((1.1*(Fperm_SI_Woolf2021!$E$9:$E$93-AY$58)-63.1579*EXP(-0.19*Fperm_SI_Woolf2021!$E$9:$E$93)+63.1579*EXP(-0.19*AY$58))/(Fperm_SI_Woolf2021!$E$9:$E$93-AY$58))*(AY$58-Fperm_SI_Woolf2021!$E$9:$E$93)/10))) + Fperm_SI_Woolf2021!$G$9:$G$93*EXP(-Fperm_SI_Woolf2021!$J$9:$J$93*$C69*IF(AY$58=Fperm_SI_Woolf2021!$E$9:$E$93,1,EXP(LN((1.1*(Fperm_SI_Woolf2021!$E$9:$E$93-AY$58)-63.1579*EXP(-0.19*Fperm_SI_Woolf2021!$E$9:$E$93)+63.1579*EXP(-0.19*AY$58))/(Fperm_SI_Woolf2021!$E$9:$E$93-AY$58))*(AY$58-Fperm_SI_Woolf2021!$E$9:$E$93)/10))) + Fperm_SI_Woolf2021!$H$9:$H$93*EXP(-Fperm_SI_Woolf2021!$K$9:$K$93*$C69*IF(AY$58=Fperm_SI_Woolf2021!$E$9:$E$93,1,EXP(LN((1.1*(Fperm_SI_Woolf2021!$E$9:$E$93-AY$58)-63.1579*EXP(-0.19*Fperm_SI_Woolf2021!$E$9:$E$93)+63.1579*EXP(-0.19*AY$58))/(Fperm_SI_Woolf2021!$E$9:$E$93-AY$58))*(AY$58-Fperm_SI_Woolf2021!$E$9:$E$93)/10))),Fperm_SI_Woolf2021!$D$9:$D$93)*AY$57+INTERCEPT(Fperm_SI_Woolf2021!$F$9:$F$93*EXP(-Fperm_SI_Woolf2021!$I$9:$I$93*$C69*IF(AY$58=Fperm_SI_Woolf2021!$E$9:$E$93,1,EXP(LN((1.1*(Fperm_SI_Woolf2021!$E$9:$E$93-AY$58)-63.1579*EXP(-0.19*Fperm_SI_Woolf2021!$E$9:$E$93)+63.1579*EXP(-0.19*AY$58))/(Fperm_SI_Woolf2021!$E$9:$E$93-AY$58))*(AY$58-Fperm_SI_Woolf2021!$E$9:$E$93)/10))) + Fperm_SI_Woolf2021!$G$9:$G$93*EXP(-Fperm_SI_Woolf2021!$J$9:$J$93*$C69*IF(AY$58=Fperm_SI_Woolf2021!$E$9:$E$93,1,EXP(LN((1.1*(Fperm_SI_Woolf2021!$E$9:$E$93-AY$58)-63.1579*EXP(-0.19*Fperm_SI_Woolf2021!$E$9:$E$93)+63.1579*EXP(-0.19*AY$58))/(Fperm_SI_Woolf2021!$E$9:$E$93-AY$58))*(AY$58-Fperm_SI_Woolf2021!$E$9:$E$93)/10))) + Fperm_SI_Woolf2021!$H$9:$H$93*EXP(-Fperm_SI_Woolf2021!$K$9:$K$93*$C69*IF(AY$58=Fperm_SI_Woolf2021!$E$9:$E$93,1,EXP(LN((1.1*(Fperm_SI_Woolf2021!$E$9:$E$93-AY$58)-63.1579*EXP(-0.19*Fperm_SI_Woolf2021!$E$9:$E$93)+63.1579*EXP(-0.19*AY$58))/(Fperm_SI_Woolf2021!$E$9:$E$93-AY$58))*(AY$58-Fperm_SI_Woolf2021!$E$9:$E$93)/10))),Fperm_SI_Woolf2021!$D$9:$D$93))</f>
        <v>0.92794750431811468</v>
      </c>
      <c r="AZ69" s="51" cm="1">
        <f t="array" ref="AZ69">MIN(1,SLOPE(Fperm_SI_Woolf2021!$F$9:$F$93*EXP(-Fperm_SI_Woolf2021!$I$9:$I$93*$C69*IF(AZ$58=Fperm_SI_Woolf2021!$E$9:$E$93,1,EXP(LN((1.1*(Fperm_SI_Woolf2021!$E$9:$E$93-AZ$58)-63.1579*EXP(-0.19*Fperm_SI_Woolf2021!$E$9:$E$93)+63.1579*EXP(-0.19*AZ$58))/(Fperm_SI_Woolf2021!$E$9:$E$93-AZ$58))*(AZ$58-Fperm_SI_Woolf2021!$E$9:$E$93)/10))) + Fperm_SI_Woolf2021!$G$9:$G$93*EXP(-Fperm_SI_Woolf2021!$J$9:$J$93*$C69*IF(AZ$58=Fperm_SI_Woolf2021!$E$9:$E$93,1,EXP(LN((1.1*(Fperm_SI_Woolf2021!$E$9:$E$93-AZ$58)-63.1579*EXP(-0.19*Fperm_SI_Woolf2021!$E$9:$E$93)+63.1579*EXP(-0.19*AZ$58))/(Fperm_SI_Woolf2021!$E$9:$E$93-AZ$58))*(AZ$58-Fperm_SI_Woolf2021!$E$9:$E$93)/10))) + Fperm_SI_Woolf2021!$H$9:$H$93*EXP(-Fperm_SI_Woolf2021!$K$9:$K$93*$C69*IF(AZ$58=Fperm_SI_Woolf2021!$E$9:$E$93,1,EXP(LN((1.1*(Fperm_SI_Woolf2021!$E$9:$E$93-AZ$58)-63.1579*EXP(-0.19*Fperm_SI_Woolf2021!$E$9:$E$93)+63.1579*EXP(-0.19*AZ$58))/(Fperm_SI_Woolf2021!$E$9:$E$93-AZ$58))*(AZ$58-Fperm_SI_Woolf2021!$E$9:$E$93)/10))),Fperm_SI_Woolf2021!$D$9:$D$93)*AZ$57+INTERCEPT(Fperm_SI_Woolf2021!$F$9:$F$93*EXP(-Fperm_SI_Woolf2021!$I$9:$I$93*$C69*IF(AZ$58=Fperm_SI_Woolf2021!$E$9:$E$93,1,EXP(LN((1.1*(Fperm_SI_Woolf2021!$E$9:$E$93-AZ$58)-63.1579*EXP(-0.19*Fperm_SI_Woolf2021!$E$9:$E$93)+63.1579*EXP(-0.19*AZ$58))/(Fperm_SI_Woolf2021!$E$9:$E$93-AZ$58))*(AZ$58-Fperm_SI_Woolf2021!$E$9:$E$93)/10))) + Fperm_SI_Woolf2021!$G$9:$G$93*EXP(-Fperm_SI_Woolf2021!$J$9:$J$93*$C69*IF(AZ$58=Fperm_SI_Woolf2021!$E$9:$E$93,1,EXP(LN((1.1*(Fperm_SI_Woolf2021!$E$9:$E$93-AZ$58)-63.1579*EXP(-0.19*Fperm_SI_Woolf2021!$E$9:$E$93)+63.1579*EXP(-0.19*AZ$58))/(Fperm_SI_Woolf2021!$E$9:$E$93-AZ$58))*(AZ$58-Fperm_SI_Woolf2021!$E$9:$E$93)/10))) + Fperm_SI_Woolf2021!$H$9:$H$93*EXP(-Fperm_SI_Woolf2021!$K$9:$K$93*$C69*IF(AZ$58=Fperm_SI_Woolf2021!$E$9:$E$93,1,EXP(LN((1.1*(Fperm_SI_Woolf2021!$E$9:$E$93-AZ$58)-63.1579*EXP(-0.19*Fperm_SI_Woolf2021!$E$9:$E$93)+63.1579*EXP(-0.19*AZ$58))/(Fperm_SI_Woolf2021!$E$9:$E$93-AZ$58))*(AZ$58-Fperm_SI_Woolf2021!$E$9:$E$93)/10))),Fperm_SI_Woolf2021!$D$9:$D$93))</f>
        <v>0.89571823696929131</v>
      </c>
      <c r="BA69" s="51" cm="1">
        <f t="array" ref="BA69">MIN(1,SLOPE(Fperm_SI_Woolf2021!$F$9:$F$93*EXP(-Fperm_SI_Woolf2021!$I$9:$I$93*$C69*IF(BA$58=Fperm_SI_Woolf2021!$E$9:$E$93,1,EXP(LN((1.1*(Fperm_SI_Woolf2021!$E$9:$E$93-BA$58)-63.1579*EXP(-0.19*Fperm_SI_Woolf2021!$E$9:$E$93)+63.1579*EXP(-0.19*BA$58))/(Fperm_SI_Woolf2021!$E$9:$E$93-BA$58))*(BA$58-Fperm_SI_Woolf2021!$E$9:$E$93)/10))) + Fperm_SI_Woolf2021!$G$9:$G$93*EXP(-Fperm_SI_Woolf2021!$J$9:$J$93*$C69*IF(BA$58=Fperm_SI_Woolf2021!$E$9:$E$93,1,EXP(LN((1.1*(Fperm_SI_Woolf2021!$E$9:$E$93-BA$58)-63.1579*EXP(-0.19*Fperm_SI_Woolf2021!$E$9:$E$93)+63.1579*EXP(-0.19*BA$58))/(Fperm_SI_Woolf2021!$E$9:$E$93-BA$58))*(BA$58-Fperm_SI_Woolf2021!$E$9:$E$93)/10))) + Fperm_SI_Woolf2021!$H$9:$H$93*EXP(-Fperm_SI_Woolf2021!$K$9:$K$93*$C69*IF(BA$58=Fperm_SI_Woolf2021!$E$9:$E$93,1,EXP(LN((1.1*(Fperm_SI_Woolf2021!$E$9:$E$93-BA$58)-63.1579*EXP(-0.19*Fperm_SI_Woolf2021!$E$9:$E$93)+63.1579*EXP(-0.19*BA$58))/(Fperm_SI_Woolf2021!$E$9:$E$93-BA$58))*(BA$58-Fperm_SI_Woolf2021!$E$9:$E$93)/10))),Fperm_SI_Woolf2021!$D$9:$D$93)*BA$57+INTERCEPT(Fperm_SI_Woolf2021!$F$9:$F$93*EXP(-Fperm_SI_Woolf2021!$I$9:$I$93*$C69*IF(BA$58=Fperm_SI_Woolf2021!$E$9:$E$93,1,EXP(LN((1.1*(Fperm_SI_Woolf2021!$E$9:$E$93-BA$58)-63.1579*EXP(-0.19*Fperm_SI_Woolf2021!$E$9:$E$93)+63.1579*EXP(-0.19*BA$58))/(Fperm_SI_Woolf2021!$E$9:$E$93-BA$58))*(BA$58-Fperm_SI_Woolf2021!$E$9:$E$93)/10))) + Fperm_SI_Woolf2021!$G$9:$G$93*EXP(-Fperm_SI_Woolf2021!$J$9:$J$93*$C69*IF(BA$58=Fperm_SI_Woolf2021!$E$9:$E$93,1,EXP(LN((1.1*(Fperm_SI_Woolf2021!$E$9:$E$93-BA$58)-63.1579*EXP(-0.19*Fperm_SI_Woolf2021!$E$9:$E$93)+63.1579*EXP(-0.19*BA$58))/(Fperm_SI_Woolf2021!$E$9:$E$93-BA$58))*(BA$58-Fperm_SI_Woolf2021!$E$9:$E$93)/10))) + Fperm_SI_Woolf2021!$H$9:$H$93*EXP(-Fperm_SI_Woolf2021!$K$9:$K$93*$C69*IF(BA$58=Fperm_SI_Woolf2021!$E$9:$E$93,1,EXP(LN((1.1*(Fperm_SI_Woolf2021!$E$9:$E$93-BA$58)-63.1579*EXP(-0.19*Fperm_SI_Woolf2021!$E$9:$E$93)+63.1579*EXP(-0.19*BA$58))/(Fperm_SI_Woolf2021!$E$9:$E$93-BA$58))*(BA$58-Fperm_SI_Woolf2021!$E$9:$E$93)/10))),Fperm_SI_Woolf2021!$D$9:$D$93))</f>
        <v>0.86348896962046795</v>
      </c>
      <c r="BB69" s="51" cm="1">
        <f t="array" ref="BB69">MIN(1,SLOPE(Fperm_SI_Woolf2021!$F$9:$F$93*EXP(-Fperm_SI_Woolf2021!$I$9:$I$93*$C69*IF(BB$58=Fperm_SI_Woolf2021!$E$9:$E$93,1,EXP(LN((1.1*(Fperm_SI_Woolf2021!$E$9:$E$93-BB$58)-63.1579*EXP(-0.19*Fperm_SI_Woolf2021!$E$9:$E$93)+63.1579*EXP(-0.19*BB$58))/(Fperm_SI_Woolf2021!$E$9:$E$93-BB$58))*(BB$58-Fperm_SI_Woolf2021!$E$9:$E$93)/10))) + Fperm_SI_Woolf2021!$G$9:$G$93*EXP(-Fperm_SI_Woolf2021!$J$9:$J$93*$C69*IF(BB$58=Fperm_SI_Woolf2021!$E$9:$E$93,1,EXP(LN((1.1*(Fperm_SI_Woolf2021!$E$9:$E$93-BB$58)-63.1579*EXP(-0.19*Fperm_SI_Woolf2021!$E$9:$E$93)+63.1579*EXP(-0.19*BB$58))/(Fperm_SI_Woolf2021!$E$9:$E$93-BB$58))*(BB$58-Fperm_SI_Woolf2021!$E$9:$E$93)/10))) + Fperm_SI_Woolf2021!$H$9:$H$93*EXP(-Fperm_SI_Woolf2021!$K$9:$K$93*$C69*IF(BB$58=Fperm_SI_Woolf2021!$E$9:$E$93,1,EXP(LN((1.1*(Fperm_SI_Woolf2021!$E$9:$E$93-BB$58)-63.1579*EXP(-0.19*Fperm_SI_Woolf2021!$E$9:$E$93)+63.1579*EXP(-0.19*BB$58))/(Fperm_SI_Woolf2021!$E$9:$E$93-BB$58))*(BB$58-Fperm_SI_Woolf2021!$E$9:$E$93)/10))),Fperm_SI_Woolf2021!$D$9:$D$93)*BB$57+INTERCEPT(Fperm_SI_Woolf2021!$F$9:$F$93*EXP(-Fperm_SI_Woolf2021!$I$9:$I$93*$C69*IF(BB$58=Fperm_SI_Woolf2021!$E$9:$E$93,1,EXP(LN((1.1*(Fperm_SI_Woolf2021!$E$9:$E$93-BB$58)-63.1579*EXP(-0.19*Fperm_SI_Woolf2021!$E$9:$E$93)+63.1579*EXP(-0.19*BB$58))/(Fperm_SI_Woolf2021!$E$9:$E$93-BB$58))*(BB$58-Fperm_SI_Woolf2021!$E$9:$E$93)/10))) + Fperm_SI_Woolf2021!$G$9:$G$93*EXP(-Fperm_SI_Woolf2021!$J$9:$J$93*$C69*IF(BB$58=Fperm_SI_Woolf2021!$E$9:$E$93,1,EXP(LN((1.1*(Fperm_SI_Woolf2021!$E$9:$E$93-BB$58)-63.1579*EXP(-0.19*Fperm_SI_Woolf2021!$E$9:$E$93)+63.1579*EXP(-0.19*BB$58))/(Fperm_SI_Woolf2021!$E$9:$E$93-BB$58))*(BB$58-Fperm_SI_Woolf2021!$E$9:$E$93)/10))) + Fperm_SI_Woolf2021!$H$9:$H$93*EXP(-Fperm_SI_Woolf2021!$K$9:$K$93*$C69*IF(BB$58=Fperm_SI_Woolf2021!$E$9:$E$93,1,EXP(LN((1.1*(Fperm_SI_Woolf2021!$E$9:$E$93-BB$58)-63.1579*EXP(-0.19*Fperm_SI_Woolf2021!$E$9:$E$93)+63.1579*EXP(-0.19*BB$58))/(Fperm_SI_Woolf2021!$E$9:$E$93-BB$58))*(BB$58-Fperm_SI_Woolf2021!$E$9:$E$93)/10))),Fperm_SI_Woolf2021!$D$9:$D$93))</f>
        <v>0.83125970227164458</v>
      </c>
      <c r="BC69" s="51" cm="1">
        <f t="array" ref="BC69">MIN(1,SLOPE(Fperm_SI_Woolf2021!$F$9:$F$93*EXP(-Fperm_SI_Woolf2021!$I$9:$I$93*$C69*IF(BC$58=Fperm_SI_Woolf2021!$E$9:$E$93,1,EXP(LN((1.1*(Fperm_SI_Woolf2021!$E$9:$E$93-BC$58)-63.1579*EXP(-0.19*Fperm_SI_Woolf2021!$E$9:$E$93)+63.1579*EXP(-0.19*BC$58))/(Fperm_SI_Woolf2021!$E$9:$E$93-BC$58))*(BC$58-Fperm_SI_Woolf2021!$E$9:$E$93)/10))) + Fperm_SI_Woolf2021!$G$9:$G$93*EXP(-Fperm_SI_Woolf2021!$J$9:$J$93*$C69*IF(BC$58=Fperm_SI_Woolf2021!$E$9:$E$93,1,EXP(LN((1.1*(Fperm_SI_Woolf2021!$E$9:$E$93-BC$58)-63.1579*EXP(-0.19*Fperm_SI_Woolf2021!$E$9:$E$93)+63.1579*EXP(-0.19*BC$58))/(Fperm_SI_Woolf2021!$E$9:$E$93-BC$58))*(BC$58-Fperm_SI_Woolf2021!$E$9:$E$93)/10))) + Fperm_SI_Woolf2021!$H$9:$H$93*EXP(-Fperm_SI_Woolf2021!$K$9:$K$93*$C69*IF(BC$58=Fperm_SI_Woolf2021!$E$9:$E$93,1,EXP(LN((1.1*(Fperm_SI_Woolf2021!$E$9:$E$93-BC$58)-63.1579*EXP(-0.19*Fperm_SI_Woolf2021!$E$9:$E$93)+63.1579*EXP(-0.19*BC$58))/(Fperm_SI_Woolf2021!$E$9:$E$93-BC$58))*(BC$58-Fperm_SI_Woolf2021!$E$9:$E$93)/10))),Fperm_SI_Woolf2021!$D$9:$D$93)*BC$57+INTERCEPT(Fperm_SI_Woolf2021!$F$9:$F$93*EXP(-Fperm_SI_Woolf2021!$I$9:$I$93*$C69*IF(BC$58=Fperm_SI_Woolf2021!$E$9:$E$93,1,EXP(LN((1.1*(Fperm_SI_Woolf2021!$E$9:$E$93-BC$58)-63.1579*EXP(-0.19*Fperm_SI_Woolf2021!$E$9:$E$93)+63.1579*EXP(-0.19*BC$58))/(Fperm_SI_Woolf2021!$E$9:$E$93-BC$58))*(BC$58-Fperm_SI_Woolf2021!$E$9:$E$93)/10))) + Fperm_SI_Woolf2021!$G$9:$G$93*EXP(-Fperm_SI_Woolf2021!$J$9:$J$93*$C69*IF(BC$58=Fperm_SI_Woolf2021!$E$9:$E$93,1,EXP(LN((1.1*(Fperm_SI_Woolf2021!$E$9:$E$93-BC$58)-63.1579*EXP(-0.19*Fperm_SI_Woolf2021!$E$9:$E$93)+63.1579*EXP(-0.19*BC$58))/(Fperm_SI_Woolf2021!$E$9:$E$93-BC$58))*(BC$58-Fperm_SI_Woolf2021!$E$9:$E$93)/10))) + Fperm_SI_Woolf2021!$H$9:$H$93*EXP(-Fperm_SI_Woolf2021!$K$9:$K$93*$C69*IF(BC$58=Fperm_SI_Woolf2021!$E$9:$E$93,1,EXP(LN((1.1*(Fperm_SI_Woolf2021!$E$9:$E$93-BC$58)-63.1579*EXP(-0.19*Fperm_SI_Woolf2021!$E$9:$E$93)+63.1579*EXP(-0.19*BC$58))/(Fperm_SI_Woolf2021!$E$9:$E$93-BC$58))*(BC$58-Fperm_SI_Woolf2021!$E$9:$E$93)/10))),Fperm_SI_Woolf2021!$D$9:$D$93))</f>
        <v>0.79903043492282122</v>
      </c>
      <c r="BD69" s="51" cm="1">
        <f t="array" ref="BD69">MIN(1,SLOPE(Fperm_SI_Woolf2021!$F$9:$F$93*EXP(-Fperm_SI_Woolf2021!$I$9:$I$93*$C69*IF(BD$58=Fperm_SI_Woolf2021!$E$9:$E$93,1,EXP(LN((1.1*(Fperm_SI_Woolf2021!$E$9:$E$93-BD$58)-63.1579*EXP(-0.19*Fperm_SI_Woolf2021!$E$9:$E$93)+63.1579*EXP(-0.19*BD$58))/(Fperm_SI_Woolf2021!$E$9:$E$93-BD$58))*(BD$58-Fperm_SI_Woolf2021!$E$9:$E$93)/10))) + Fperm_SI_Woolf2021!$G$9:$G$93*EXP(-Fperm_SI_Woolf2021!$J$9:$J$93*$C69*IF(BD$58=Fperm_SI_Woolf2021!$E$9:$E$93,1,EXP(LN((1.1*(Fperm_SI_Woolf2021!$E$9:$E$93-BD$58)-63.1579*EXP(-0.19*Fperm_SI_Woolf2021!$E$9:$E$93)+63.1579*EXP(-0.19*BD$58))/(Fperm_SI_Woolf2021!$E$9:$E$93-BD$58))*(BD$58-Fperm_SI_Woolf2021!$E$9:$E$93)/10))) + Fperm_SI_Woolf2021!$H$9:$H$93*EXP(-Fperm_SI_Woolf2021!$K$9:$K$93*$C69*IF(BD$58=Fperm_SI_Woolf2021!$E$9:$E$93,1,EXP(LN((1.1*(Fperm_SI_Woolf2021!$E$9:$E$93-BD$58)-63.1579*EXP(-0.19*Fperm_SI_Woolf2021!$E$9:$E$93)+63.1579*EXP(-0.19*BD$58))/(Fperm_SI_Woolf2021!$E$9:$E$93-BD$58))*(BD$58-Fperm_SI_Woolf2021!$E$9:$E$93)/10))),Fperm_SI_Woolf2021!$D$9:$D$93)*BD$57+INTERCEPT(Fperm_SI_Woolf2021!$F$9:$F$93*EXP(-Fperm_SI_Woolf2021!$I$9:$I$93*$C69*IF(BD$58=Fperm_SI_Woolf2021!$E$9:$E$93,1,EXP(LN((1.1*(Fperm_SI_Woolf2021!$E$9:$E$93-BD$58)-63.1579*EXP(-0.19*Fperm_SI_Woolf2021!$E$9:$E$93)+63.1579*EXP(-0.19*BD$58))/(Fperm_SI_Woolf2021!$E$9:$E$93-BD$58))*(BD$58-Fperm_SI_Woolf2021!$E$9:$E$93)/10))) + Fperm_SI_Woolf2021!$G$9:$G$93*EXP(-Fperm_SI_Woolf2021!$J$9:$J$93*$C69*IF(BD$58=Fperm_SI_Woolf2021!$E$9:$E$93,1,EXP(LN((1.1*(Fperm_SI_Woolf2021!$E$9:$E$93-BD$58)-63.1579*EXP(-0.19*Fperm_SI_Woolf2021!$E$9:$E$93)+63.1579*EXP(-0.19*BD$58))/(Fperm_SI_Woolf2021!$E$9:$E$93-BD$58))*(BD$58-Fperm_SI_Woolf2021!$E$9:$E$93)/10))) + Fperm_SI_Woolf2021!$H$9:$H$93*EXP(-Fperm_SI_Woolf2021!$K$9:$K$93*$C69*IF(BD$58=Fperm_SI_Woolf2021!$E$9:$E$93,1,EXP(LN((1.1*(Fperm_SI_Woolf2021!$E$9:$E$93-BD$58)-63.1579*EXP(-0.19*Fperm_SI_Woolf2021!$E$9:$E$93)+63.1579*EXP(-0.19*BD$58))/(Fperm_SI_Woolf2021!$E$9:$E$93-BD$58))*(BD$58-Fperm_SI_Woolf2021!$E$9:$E$93)/10))),Fperm_SI_Woolf2021!$D$9:$D$93))</f>
        <v>0.76680116757399785</v>
      </c>
      <c r="BE69" s="51" cm="1">
        <f t="array" ref="BE69">MIN(1,SLOPE(Fperm_SI_Woolf2021!$F$9:$F$93*EXP(-Fperm_SI_Woolf2021!$I$9:$I$93*$C69*IF(BE$58=Fperm_SI_Woolf2021!$E$9:$E$93,1,EXP(LN((1.1*(Fperm_SI_Woolf2021!$E$9:$E$93-BE$58)-63.1579*EXP(-0.19*Fperm_SI_Woolf2021!$E$9:$E$93)+63.1579*EXP(-0.19*BE$58))/(Fperm_SI_Woolf2021!$E$9:$E$93-BE$58))*(BE$58-Fperm_SI_Woolf2021!$E$9:$E$93)/10))) + Fperm_SI_Woolf2021!$G$9:$G$93*EXP(-Fperm_SI_Woolf2021!$J$9:$J$93*$C69*IF(BE$58=Fperm_SI_Woolf2021!$E$9:$E$93,1,EXP(LN((1.1*(Fperm_SI_Woolf2021!$E$9:$E$93-BE$58)-63.1579*EXP(-0.19*Fperm_SI_Woolf2021!$E$9:$E$93)+63.1579*EXP(-0.19*BE$58))/(Fperm_SI_Woolf2021!$E$9:$E$93-BE$58))*(BE$58-Fperm_SI_Woolf2021!$E$9:$E$93)/10))) + Fperm_SI_Woolf2021!$H$9:$H$93*EXP(-Fperm_SI_Woolf2021!$K$9:$K$93*$C69*IF(BE$58=Fperm_SI_Woolf2021!$E$9:$E$93,1,EXP(LN((1.1*(Fperm_SI_Woolf2021!$E$9:$E$93-BE$58)-63.1579*EXP(-0.19*Fperm_SI_Woolf2021!$E$9:$E$93)+63.1579*EXP(-0.19*BE$58))/(Fperm_SI_Woolf2021!$E$9:$E$93-BE$58))*(BE$58-Fperm_SI_Woolf2021!$E$9:$E$93)/10))),Fperm_SI_Woolf2021!$D$9:$D$93)*BE$57+INTERCEPT(Fperm_SI_Woolf2021!$F$9:$F$93*EXP(-Fperm_SI_Woolf2021!$I$9:$I$93*$C69*IF(BE$58=Fperm_SI_Woolf2021!$E$9:$E$93,1,EXP(LN((1.1*(Fperm_SI_Woolf2021!$E$9:$E$93-BE$58)-63.1579*EXP(-0.19*Fperm_SI_Woolf2021!$E$9:$E$93)+63.1579*EXP(-0.19*BE$58))/(Fperm_SI_Woolf2021!$E$9:$E$93-BE$58))*(BE$58-Fperm_SI_Woolf2021!$E$9:$E$93)/10))) + Fperm_SI_Woolf2021!$G$9:$G$93*EXP(-Fperm_SI_Woolf2021!$J$9:$J$93*$C69*IF(BE$58=Fperm_SI_Woolf2021!$E$9:$E$93,1,EXP(LN((1.1*(Fperm_SI_Woolf2021!$E$9:$E$93-BE$58)-63.1579*EXP(-0.19*Fperm_SI_Woolf2021!$E$9:$E$93)+63.1579*EXP(-0.19*BE$58))/(Fperm_SI_Woolf2021!$E$9:$E$93-BE$58))*(BE$58-Fperm_SI_Woolf2021!$E$9:$E$93)/10))) + Fperm_SI_Woolf2021!$H$9:$H$93*EXP(-Fperm_SI_Woolf2021!$K$9:$K$93*$C69*IF(BE$58=Fperm_SI_Woolf2021!$E$9:$E$93,1,EXP(LN((1.1*(Fperm_SI_Woolf2021!$E$9:$E$93-BE$58)-63.1579*EXP(-0.19*Fperm_SI_Woolf2021!$E$9:$E$93)+63.1579*EXP(-0.19*BE$58))/(Fperm_SI_Woolf2021!$E$9:$E$93-BE$58))*(BE$58-Fperm_SI_Woolf2021!$E$9:$E$93)/10))),Fperm_SI_Woolf2021!$D$9:$D$93))</f>
        <v>0.73457190022517449</v>
      </c>
      <c r="BF69" s="51" cm="1">
        <f t="array" ref="BF69">MIN(1,SLOPE(Fperm_SI_Woolf2021!$F$9:$F$93*EXP(-Fperm_SI_Woolf2021!$I$9:$I$93*$C69*IF(BF$58=Fperm_SI_Woolf2021!$E$9:$E$93,1,EXP(LN((1.1*(Fperm_SI_Woolf2021!$E$9:$E$93-BF$58)-63.1579*EXP(-0.19*Fperm_SI_Woolf2021!$E$9:$E$93)+63.1579*EXP(-0.19*BF$58))/(Fperm_SI_Woolf2021!$E$9:$E$93-BF$58))*(BF$58-Fperm_SI_Woolf2021!$E$9:$E$93)/10))) + Fperm_SI_Woolf2021!$G$9:$G$93*EXP(-Fperm_SI_Woolf2021!$J$9:$J$93*$C69*IF(BF$58=Fperm_SI_Woolf2021!$E$9:$E$93,1,EXP(LN((1.1*(Fperm_SI_Woolf2021!$E$9:$E$93-BF$58)-63.1579*EXP(-0.19*Fperm_SI_Woolf2021!$E$9:$E$93)+63.1579*EXP(-0.19*BF$58))/(Fperm_SI_Woolf2021!$E$9:$E$93-BF$58))*(BF$58-Fperm_SI_Woolf2021!$E$9:$E$93)/10))) + Fperm_SI_Woolf2021!$H$9:$H$93*EXP(-Fperm_SI_Woolf2021!$K$9:$K$93*$C69*IF(BF$58=Fperm_SI_Woolf2021!$E$9:$E$93,1,EXP(LN((1.1*(Fperm_SI_Woolf2021!$E$9:$E$93-BF$58)-63.1579*EXP(-0.19*Fperm_SI_Woolf2021!$E$9:$E$93)+63.1579*EXP(-0.19*BF$58))/(Fperm_SI_Woolf2021!$E$9:$E$93-BF$58))*(BF$58-Fperm_SI_Woolf2021!$E$9:$E$93)/10))),Fperm_SI_Woolf2021!$D$9:$D$93)*BF$57+INTERCEPT(Fperm_SI_Woolf2021!$F$9:$F$93*EXP(-Fperm_SI_Woolf2021!$I$9:$I$93*$C69*IF(BF$58=Fperm_SI_Woolf2021!$E$9:$E$93,1,EXP(LN((1.1*(Fperm_SI_Woolf2021!$E$9:$E$93-BF$58)-63.1579*EXP(-0.19*Fperm_SI_Woolf2021!$E$9:$E$93)+63.1579*EXP(-0.19*BF$58))/(Fperm_SI_Woolf2021!$E$9:$E$93-BF$58))*(BF$58-Fperm_SI_Woolf2021!$E$9:$E$93)/10))) + Fperm_SI_Woolf2021!$G$9:$G$93*EXP(-Fperm_SI_Woolf2021!$J$9:$J$93*$C69*IF(BF$58=Fperm_SI_Woolf2021!$E$9:$E$93,1,EXP(LN((1.1*(Fperm_SI_Woolf2021!$E$9:$E$93-BF$58)-63.1579*EXP(-0.19*Fperm_SI_Woolf2021!$E$9:$E$93)+63.1579*EXP(-0.19*BF$58))/(Fperm_SI_Woolf2021!$E$9:$E$93-BF$58))*(BF$58-Fperm_SI_Woolf2021!$E$9:$E$93)/10))) + Fperm_SI_Woolf2021!$H$9:$H$93*EXP(-Fperm_SI_Woolf2021!$K$9:$K$93*$C69*IF(BF$58=Fperm_SI_Woolf2021!$E$9:$E$93,1,EXP(LN((1.1*(Fperm_SI_Woolf2021!$E$9:$E$93-BF$58)-63.1579*EXP(-0.19*Fperm_SI_Woolf2021!$E$9:$E$93)+63.1579*EXP(-0.19*BF$58))/(Fperm_SI_Woolf2021!$E$9:$E$93-BF$58))*(BF$58-Fperm_SI_Woolf2021!$E$9:$E$93)/10))),Fperm_SI_Woolf2021!$D$9:$D$93))</f>
        <v>0.70234263287635113</v>
      </c>
      <c r="BG69" s="51" cm="1">
        <f t="array" ref="BG69">MIN(1,SLOPE(Fperm_SI_Woolf2021!$F$9:$F$93*EXP(-Fperm_SI_Woolf2021!$I$9:$I$93*$C69*IF(BG$58=Fperm_SI_Woolf2021!$E$9:$E$93,1,EXP(LN((1.1*(Fperm_SI_Woolf2021!$E$9:$E$93-BG$58)-63.1579*EXP(-0.19*Fperm_SI_Woolf2021!$E$9:$E$93)+63.1579*EXP(-0.19*BG$58))/(Fperm_SI_Woolf2021!$E$9:$E$93-BG$58))*(BG$58-Fperm_SI_Woolf2021!$E$9:$E$93)/10))) + Fperm_SI_Woolf2021!$G$9:$G$93*EXP(-Fperm_SI_Woolf2021!$J$9:$J$93*$C69*IF(BG$58=Fperm_SI_Woolf2021!$E$9:$E$93,1,EXP(LN((1.1*(Fperm_SI_Woolf2021!$E$9:$E$93-BG$58)-63.1579*EXP(-0.19*Fperm_SI_Woolf2021!$E$9:$E$93)+63.1579*EXP(-0.19*BG$58))/(Fperm_SI_Woolf2021!$E$9:$E$93-BG$58))*(BG$58-Fperm_SI_Woolf2021!$E$9:$E$93)/10))) + Fperm_SI_Woolf2021!$H$9:$H$93*EXP(-Fperm_SI_Woolf2021!$K$9:$K$93*$C69*IF(BG$58=Fperm_SI_Woolf2021!$E$9:$E$93,1,EXP(LN((1.1*(Fperm_SI_Woolf2021!$E$9:$E$93-BG$58)-63.1579*EXP(-0.19*Fperm_SI_Woolf2021!$E$9:$E$93)+63.1579*EXP(-0.19*BG$58))/(Fperm_SI_Woolf2021!$E$9:$E$93-BG$58))*(BG$58-Fperm_SI_Woolf2021!$E$9:$E$93)/10))),Fperm_SI_Woolf2021!$D$9:$D$93)*BG$57+INTERCEPT(Fperm_SI_Woolf2021!$F$9:$F$93*EXP(-Fperm_SI_Woolf2021!$I$9:$I$93*$C69*IF(BG$58=Fperm_SI_Woolf2021!$E$9:$E$93,1,EXP(LN((1.1*(Fperm_SI_Woolf2021!$E$9:$E$93-BG$58)-63.1579*EXP(-0.19*Fperm_SI_Woolf2021!$E$9:$E$93)+63.1579*EXP(-0.19*BG$58))/(Fperm_SI_Woolf2021!$E$9:$E$93-BG$58))*(BG$58-Fperm_SI_Woolf2021!$E$9:$E$93)/10))) + Fperm_SI_Woolf2021!$G$9:$G$93*EXP(-Fperm_SI_Woolf2021!$J$9:$J$93*$C69*IF(BG$58=Fperm_SI_Woolf2021!$E$9:$E$93,1,EXP(LN((1.1*(Fperm_SI_Woolf2021!$E$9:$E$93-BG$58)-63.1579*EXP(-0.19*Fperm_SI_Woolf2021!$E$9:$E$93)+63.1579*EXP(-0.19*BG$58))/(Fperm_SI_Woolf2021!$E$9:$E$93-BG$58))*(BG$58-Fperm_SI_Woolf2021!$E$9:$E$93)/10))) + Fperm_SI_Woolf2021!$H$9:$H$93*EXP(-Fperm_SI_Woolf2021!$K$9:$K$93*$C69*IF(BG$58=Fperm_SI_Woolf2021!$E$9:$E$93,1,EXP(LN((1.1*(Fperm_SI_Woolf2021!$E$9:$E$93-BG$58)-63.1579*EXP(-0.19*Fperm_SI_Woolf2021!$E$9:$E$93)+63.1579*EXP(-0.19*BG$58))/(Fperm_SI_Woolf2021!$E$9:$E$93-BG$58))*(BG$58-Fperm_SI_Woolf2021!$E$9:$E$93)/10))),Fperm_SI_Woolf2021!$D$9:$D$93))</f>
        <v>0.67011336552752776</v>
      </c>
      <c r="BH69" s="51" cm="1">
        <f t="array" ref="BH69">MIN(1,SLOPE(Fperm_SI_Woolf2021!$F$9:$F$93*EXP(-Fperm_SI_Woolf2021!$I$9:$I$93*$C69*IF(BH$58=Fperm_SI_Woolf2021!$E$9:$E$93,1,EXP(LN((1.1*(Fperm_SI_Woolf2021!$E$9:$E$93-BH$58)-63.1579*EXP(-0.19*Fperm_SI_Woolf2021!$E$9:$E$93)+63.1579*EXP(-0.19*BH$58))/(Fperm_SI_Woolf2021!$E$9:$E$93-BH$58))*(BH$58-Fperm_SI_Woolf2021!$E$9:$E$93)/10))) + Fperm_SI_Woolf2021!$G$9:$G$93*EXP(-Fperm_SI_Woolf2021!$J$9:$J$93*$C69*IF(BH$58=Fperm_SI_Woolf2021!$E$9:$E$93,1,EXP(LN((1.1*(Fperm_SI_Woolf2021!$E$9:$E$93-BH$58)-63.1579*EXP(-0.19*Fperm_SI_Woolf2021!$E$9:$E$93)+63.1579*EXP(-0.19*BH$58))/(Fperm_SI_Woolf2021!$E$9:$E$93-BH$58))*(BH$58-Fperm_SI_Woolf2021!$E$9:$E$93)/10))) + Fperm_SI_Woolf2021!$H$9:$H$93*EXP(-Fperm_SI_Woolf2021!$K$9:$K$93*$C69*IF(BH$58=Fperm_SI_Woolf2021!$E$9:$E$93,1,EXP(LN((1.1*(Fperm_SI_Woolf2021!$E$9:$E$93-BH$58)-63.1579*EXP(-0.19*Fperm_SI_Woolf2021!$E$9:$E$93)+63.1579*EXP(-0.19*BH$58))/(Fperm_SI_Woolf2021!$E$9:$E$93-BH$58))*(BH$58-Fperm_SI_Woolf2021!$E$9:$E$93)/10))),Fperm_SI_Woolf2021!$D$9:$D$93)*BH$57+INTERCEPT(Fperm_SI_Woolf2021!$F$9:$F$93*EXP(-Fperm_SI_Woolf2021!$I$9:$I$93*$C69*IF(BH$58=Fperm_SI_Woolf2021!$E$9:$E$93,1,EXP(LN((1.1*(Fperm_SI_Woolf2021!$E$9:$E$93-BH$58)-63.1579*EXP(-0.19*Fperm_SI_Woolf2021!$E$9:$E$93)+63.1579*EXP(-0.19*BH$58))/(Fperm_SI_Woolf2021!$E$9:$E$93-BH$58))*(BH$58-Fperm_SI_Woolf2021!$E$9:$E$93)/10))) + Fperm_SI_Woolf2021!$G$9:$G$93*EXP(-Fperm_SI_Woolf2021!$J$9:$J$93*$C69*IF(BH$58=Fperm_SI_Woolf2021!$E$9:$E$93,1,EXP(LN((1.1*(Fperm_SI_Woolf2021!$E$9:$E$93-BH$58)-63.1579*EXP(-0.19*Fperm_SI_Woolf2021!$E$9:$E$93)+63.1579*EXP(-0.19*BH$58))/(Fperm_SI_Woolf2021!$E$9:$E$93-BH$58))*(BH$58-Fperm_SI_Woolf2021!$E$9:$E$93)/10))) + Fperm_SI_Woolf2021!$H$9:$H$93*EXP(-Fperm_SI_Woolf2021!$K$9:$K$93*$C69*IF(BH$58=Fperm_SI_Woolf2021!$E$9:$E$93,1,EXP(LN((1.1*(Fperm_SI_Woolf2021!$E$9:$E$93-BH$58)-63.1579*EXP(-0.19*Fperm_SI_Woolf2021!$E$9:$E$93)+63.1579*EXP(-0.19*BH$58))/(Fperm_SI_Woolf2021!$E$9:$E$93-BH$58))*(BH$58-Fperm_SI_Woolf2021!$E$9:$E$93)/10))),Fperm_SI_Woolf2021!$D$9:$D$93))</f>
        <v>0.63788409817870428</v>
      </c>
      <c r="BI69" s="51" cm="1">
        <f t="array" ref="BI69">MIN(1,SLOPE(Fperm_SI_Woolf2021!$F$9:$F$93*EXP(-Fperm_SI_Woolf2021!$I$9:$I$93*$C69*IF(BI$58=Fperm_SI_Woolf2021!$E$9:$E$93,1,EXP(LN((1.1*(Fperm_SI_Woolf2021!$E$9:$E$93-BI$58)-63.1579*EXP(-0.19*Fperm_SI_Woolf2021!$E$9:$E$93)+63.1579*EXP(-0.19*BI$58))/(Fperm_SI_Woolf2021!$E$9:$E$93-BI$58))*(BI$58-Fperm_SI_Woolf2021!$E$9:$E$93)/10))) + Fperm_SI_Woolf2021!$G$9:$G$93*EXP(-Fperm_SI_Woolf2021!$J$9:$J$93*$C69*IF(BI$58=Fperm_SI_Woolf2021!$E$9:$E$93,1,EXP(LN((1.1*(Fperm_SI_Woolf2021!$E$9:$E$93-BI$58)-63.1579*EXP(-0.19*Fperm_SI_Woolf2021!$E$9:$E$93)+63.1579*EXP(-0.19*BI$58))/(Fperm_SI_Woolf2021!$E$9:$E$93-BI$58))*(BI$58-Fperm_SI_Woolf2021!$E$9:$E$93)/10))) + Fperm_SI_Woolf2021!$H$9:$H$93*EXP(-Fperm_SI_Woolf2021!$K$9:$K$93*$C69*IF(BI$58=Fperm_SI_Woolf2021!$E$9:$E$93,1,EXP(LN((1.1*(Fperm_SI_Woolf2021!$E$9:$E$93-BI$58)-63.1579*EXP(-0.19*Fperm_SI_Woolf2021!$E$9:$E$93)+63.1579*EXP(-0.19*BI$58))/(Fperm_SI_Woolf2021!$E$9:$E$93-BI$58))*(BI$58-Fperm_SI_Woolf2021!$E$9:$E$93)/10))),Fperm_SI_Woolf2021!$D$9:$D$93)*BI$57+INTERCEPT(Fperm_SI_Woolf2021!$F$9:$F$93*EXP(-Fperm_SI_Woolf2021!$I$9:$I$93*$C69*IF(BI$58=Fperm_SI_Woolf2021!$E$9:$E$93,1,EXP(LN((1.1*(Fperm_SI_Woolf2021!$E$9:$E$93-BI$58)-63.1579*EXP(-0.19*Fperm_SI_Woolf2021!$E$9:$E$93)+63.1579*EXP(-0.19*BI$58))/(Fperm_SI_Woolf2021!$E$9:$E$93-BI$58))*(BI$58-Fperm_SI_Woolf2021!$E$9:$E$93)/10))) + Fperm_SI_Woolf2021!$G$9:$G$93*EXP(-Fperm_SI_Woolf2021!$J$9:$J$93*$C69*IF(BI$58=Fperm_SI_Woolf2021!$E$9:$E$93,1,EXP(LN((1.1*(Fperm_SI_Woolf2021!$E$9:$E$93-BI$58)-63.1579*EXP(-0.19*Fperm_SI_Woolf2021!$E$9:$E$93)+63.1579*EXP(-0.19*BI$58))/(Fperm_SI_Woolf2021!$E$9:$E$93-BI$58))*(BI$58-Fperm_SI_Woolf2021!$E$9:$E$93)/10))) + Fperm_SI_Woolf2021!$H$9:$H$93*EXP(-Fperm_SI_Woolf2021!$K$9:$K$93*$C69*IF(BI$58=Fperm_SI_Woolf2021!$E$9:$E$93,1,EXP(LN((1.1*(Fperm_SI_Woolf2021!$E$9:$E$93-BI$58)-63.1579*EXP(-0.19*Fperm_SI_Woolf2021!$E$9:$E$93)+63.1579*EXP(-0.19*BI$58))/(Fperm_SI_Woolf2021!$E$9:$E$93-BI$58))*(BI$58-Fperm_SI_Woolf2021!$E$9:$E$93)/10))),Fperm_SI_Woolf2021!$D$9:$D$93))</f>
        <v>0.60565483082988081</v>
      </c>
      <c r="BJ69" s="51" cm="1">
        <f t="array" ref="BJ69">MIN(1,SLOPE(Fperm_SI_Woolf2021!$F$9:$F$93*EXP(-Fperm_SI_Woolf2021!$I$9:$I$93*$C69*IF(BJ$58=Fperm_SI_Woolf2021!$E$9:$E$93,1,EXP(LN((1.1*(Fperm_SI_Woolf2021!$E$9:$E$93-BJ$58)-63.1579*EXP(-0.19*Fperm_SI_Woolf2021!$E$9:$E$93)+63.1579*EXP(-0.19*BJ$58))/(Fperm_SI_Woolf2021!$E$9:$E$93-BJ$58))*(BJ$58-Fperm_SI_Woolf2021!$E$9:$E$93)/10))) + Fperm_SI_Woolf2021!$G$9:$G$93*EXP(-Fperm_SI_Woolf2021!$J$9:$J$93*$C69*IF(BJ$58=Fperm_SI_Woolf2021!$E$9:$E$93,1,EXP(LN((1.1*(Fperm_SI_Woolf2021!$E$9:$E$93-BJ$58)-63.1579*EXP(-0.19*Fperm_SI_Woolf2021!$E$9:$E$93)+63.1579*EXP(-0.19*BJ$58))/(Fperm_SI_Woolf2021!$E$9:$E$93-BJ$58))*(BJ$58-Fperm_SI_Woolf2021!$E$9:$E$93)/10))) + Fperm_SI_Woolf2021!$H$9:$H$93*EXP(-Fperm_SI_Woolf2021!$K$9:$K$93*$C69*IF(BJ$58=Fperm_SI_Woolf2021!$E$9:$E$93,1,EXP(LN((1.1*(Fperm_SI_Woolf2021!$E$9:$E$93-BJ$58)-63.1579*EXP(-0.19*Fperm_SI_Woolf2021!$E$9:$E$93)+63.1579*EXP(-0.19*BJ$58))/(Fperm_SI_Woolf2021!$E$9:$E$93-BJ$58))*(BJ$58-Fperm_SI_Woolf2021!$E$9:$E$93)/10))),Fperm_SI_Woolf2021!$D$9:$D$93)*BJ$57+INTERCEPT(Fperm_SI_Woolf2021!$F$9:$F$93*EXP(-Fperm_SI_Woolf2021!$I$9:$I$93*$C69*IF(BJ$58=Fperm_SI_Woolf2021!$E$9:$E$93,1,EXP(LN((1.1*(Fperm_SI_Woolf2021!$E$9:$E$93-BJ$58)-63.1579*EXP(-0.19*Fperm_SI_Woolf2021!$E$9:$E$93)+63.1579*EXP(-0.19*BJ$58))/(Fperm_SI_Woolf2021!$E$9:$E$93-BJ$58))*(BJ$58-Fperm_SI_Woolf2021!$E$9:$E$93)/10))) + Fperm_SI_Woolf2021!$G$9:$G$93*EXP(-Fperm_SI_Woolf2021!$J$9:$J$93*$C69*IF(BJ$58=Fperm_SI_Woolf2021!$E$9:$E$93,1,EXP(LN((1.1*(Fperm_SI_Woolf2021!$E$9:$E$93-BJ$58)-63.1579*EXP(-0.19*Fperm_SI_Woolf2021!$E$9:$E$93)+63.1579*EXP(-0.19*BJ$58))/(Fperm_SI_Woolf2021!$E$9:$E$93-BJ$58))*(BJ$58-Fperm_SI_Woolf2021!$E$9:$E$93)/10))) + Fperm_SI_Woolf2021!$H$9:$H$93*EXP(-Fperm_SI_Woolf2021!$K$9:$K$93*$C69*IF(BJ$58=Fperm_SI_Woolf2021!$E$9:$E$93,1,EXP(LN((1.1*(Fperm_SI_Woolf2021!$E$9:$E$93-BJ$58)-63.1579*EXP(-0.19*Fperm_SI_Woolf2021!$E$9:$E$93)+63.1579*EXP(-0.19*BJ$58))/(Fperm_SI_Woolf2021!$E$9:$E$93-BJ$58))*(BJ$58-Fperm_SI_Woolf2021!$E$9:$E$93)/10))),Fperm_SI_Woolf2021!$D$9:$D$93))</f>
        <v>0.57342556348105744</v>
      </c>
      <c r="BK69" s="51" cm="1">
        <f t="array" ref="BK69">MIN(1,SLOPE(Fperm_SI_Woolf2021!$F$9:$F$93*EXP(-Fperm_SI_Woolf2021!$I$9:$I$93*$C69*IF(BK$58=Fperm_SI_Woolf2021!$E$9:$E$93,1,EXP(LN((1.1*(Fperm_SI_Woolf2021!$E$9:$E$93-BK$58)-63.1579*EXP(-0.19*Fperm_SI_Woolf2021!$E$9:$E$93)+63.1579*EXP(-0.19*BK$58))/(Fperm_SI_Woolf2021!$E$9:$E$93-BK$58))*(BK$58-Fperm_SI_Woolf2021!$E$9:$E$93)/10))) + Fperm_SI_Woolf2021!$G$9:$G$93*EXP(-Fperm_SI_Woolf2021!$J$9:$J$93*$C69*IF(BK$58=Fperm_SI_Woolf2021!$E$9:$E$93,1,EXP(LN((1.1*(Fperm_SI_Woolf2021!$E$9:$E$93-BK$58)-63.1579*EXP(-0.19*Fperm_SI_Woolf2021!$E$9:$E$93)+63.1579*EXP(-0.19*BK$58))/(Fperm_SI_Woolf2021!$E$9:$E$93-BK$58))*(BK$58-Fperm_SI_Woolf2021!$E$9:$E$93)/10))) + Fperm_SI_Woolf2021!$H$9:$H$93*EXP(-Fperm_SI_Woolf2021!$K$9:$K$93*$C69*IF(BK$58=Fperm_SI_Woolf2021!$E$9:$E$93,1,EXP(LN((1.1*(Fperm_SI_Woolf2021!$E$9:$E$93-BK$58)-63.1579*EXP(-0.19*Fperm_SI_Woolf2021!$E$9:$E$93)+63.1579*EXP(-0.19*BK$58))/(Fperm_SI_Woolf2021!$E$9:$E$93-BK$58))*(BK$58-Fperm_SI_Woolf2021!$E$9:$E$93)/10))),Fperm_SI_Woolf2021!$D$9:$D$93)*BK$57+INTERCEPT(Fperm_SI_Woolf2021!$F$9:$F$93*EXP(-Fperm_SI_Woolf2021!$I$9:$I$93*$C69*IF(BK$58=Fperm_SI_Woolf2021!$E$9:$E$93,1,EXP(LN((1.1*(Fperm_SI_Woolf2021!$E$9:$E$93-BK$58)-63.1579*EXP(-0.19*Fperm_SI_Woolf2021!$E$9:$E$93)+63.1579*EXP(-0.19*BK$58))/(Fperm_SI_Woolf2021!$E$9:$E$93-BK$58))*(BK$58-Fperm_SI_Woolf2021!$E$9:$E$93)/10))) + Fperm_SI_Woolf2021!$G$9:$G$93*EXP(-Fperm_SI_Woolf2021!$J$9:$J$93*$C69*IF(BK$58=Fperm_SI_Woolf2021!$E$9:$E$93,1,EXP(LN((1.1*(Fperm_SI_Woolf2021!$E$9:$E$93-BK$58)-63.1579*EXP(-0.19*Fperm_SI_Woolf2021!$E$9:$E$93)+63.1579*EXP(-0.19*BK$58))/(Fperm_SI_Woolf2021!$E$9:$E$93-BK$58))*(BK$58-Fperm_SI_Woolf2021!$E$9:$E$93)/10))) + Fperm_SI_Woolf2021!$H$9:$H$93*EXP(-Fperm_SI_Woolf2021!$K$9:$K$93*$C69*IF(BK$58=Fperm_SI_Woolf2021!$E$9:$E$93,1,EXP(LN((1.1*(Fperm_SI_Woolf2021!$E$9:$E$93-BK$58)-63.1579*EXP(-0.19*Fperm_SI_Woolf2021!$E$9:$E$93)+63.1579*EXP(-0.19*BK$58))/(Fperm_SI_Woolf2021!$E$9:$E$93-BK$58))*(BK$58-Fperm_SI_Woolf2021!$E$9:$E$93)/10))),Fperm_SI_Woolf2021!$D$9:$D$93))</f>
        <v>0.54119629613223408</v>
      </c>
      <c r="BL69" s="51" cm="1">
        <f t="array" ref="BL69">MIN(1,SLOPE(Fperm_SI_Woolf2021!$F$9:$F$93*EXP(-Fperm_SI_Woolf2021!$I$9:$I$93*$C69*IF(BL$58=Fperm_SI_Woolf2021!$E$9:$E$93,1,EXP(LN((1.1*(Fperm_SI_Woolf2021!$E$9:$E$93-BL$58)-63.1579*EXP(-0.19*Fperm_SI_Woolf2021!$E$9:$E$93)+63.1579*EXP(-0.19*BL$58))/(Fperm_SI_Woolf2021!$E$9:$E$93-BL$58))*(BL$58-Fperm_SI_Woolf2021!$E$9:$E$93)/10))) + Fperm_SI_Woolf2021!$G$9:$G$93*EXP(-Fperm_SI_Woolf2021!$J$9:$J$93*$C69*IF(BL$58=Fperm_SI_Woolf2021!$E$9:$E$93,1,EXP(LN((1.1*(Fperm_SI_Woolf2021!$E$9:$E$93-BL$58)-63.1579*EXP(-0.19*Fperm_SI_Woolf2021!$E$9:$E$93)+63.1579*EXP(-0.19*BL$58))/(Fperm_SI_Woolf2021!$E$9:$E$93-BL$58))*(BL$58-Fperm_SI_Woolf2021!$E$9:$E$93)/10))) + Fperm_SI_Woolf2021!$H$9:$H$93*EXP(-Fperm_SI_Woolf2021!$K$9:$K$93*$C69*IF(BL$58=Fperm_SI_Woolf2021!$E$9:$E$93,1,EXP(LN((1.1*(Fperm_SI_Woolf2021!$E$9:$E$93-BL$58)-63.1579*EXP(-0.19*Fperm_SI_Woolf2021!$E$9:$E$93)+63.1579*EXP(-0.19*BL$58))/(Fperm_SI_Woolf2021!$E$9:$E$93-BL$58))*(BL$58-Fperm_SI_Woolf2021!$E$9:$E$93)/10))),Fperm_SI_Woolf2021!$D$9:$D$93)*BL$57+INTERCEPT(Fperm_SI_Woolf2021!$F$9:$F$93*EXP(-Fperm_SI_Woolf2021!$I$9:$I$93*$C69*IF(BL$58=Fperm_SI_Woolf2021!$E$9:$E$93,1,EXP(LN((1.1*(Fperm_SI_Woolf2021!$E$9:$E$93-BL$58)-63.1579*EXP(-0.19*Fperm_SI_Woolf2021!$E$9:$E$93)+63.1579*EXP(-0.19*BL$58))/(Fperm_SI_Woolf2021!$E$9:$E$93-BL$58))*(BL$58-Fperm_SI_Woolf2021!$E$9:$E$93)/10))) + Fperm_SI_Woolf2021!$G$9:$G$93*EXP(-Fperm_SI_Woolf2021!$J$9:$J$93*$C69*IF(BL$58=Fperm_SI_Woolf2021!$E$9:$E$93,1,EXP(LN((1.1*(Fperm_SI_Woolf2021!$E$9:$E$93-BL$58)-63.1579*EXP(-0.19*Fperm_SI_Woolf2021!$E$9:$E$93)+63.1579*EXP(-0.19*BL$58))/(Fperm_SI_Woolf2021!$E$9:$E$93-BL$58))*(BL$58-Fperm_SI_Woolf2021!$E$9:$E$93)/10))) + Fperm_SI_Woolf2021!$H$9:$H$93*EXP(-Fperm_SI_Woolf2021!$K$9:$K$93*$C69*IF(BL$58=Fperm_SI_Woolf2021!$E$9:$E$93,1,EXP(LN((1.1*(Fperm_SI_Woolf2021!$E$9:$E$93-BL$58)-63.1579*EXP(-0.19*Fperm_SI_Woolf2021!$E$9:$E$93)+63.1579*EXP(-0.19*BL$58))/(Fperm_SI_Woolf2021!$E$9:$E$93-BL$58))*(BL$58-Fperm_SI_Woolf2021!$E$9:$E$93)/10))),Fperm_SI_Woolf2021!$D$9:$D$93))</f>
        <v>0.97003620525208967</v>
      </c>
      <c r="BM69" s="51" cm="1">
        <f t="array" ref="BM69">MIN(1,SLOPE(Fperm_SI_Woolf2021!$F$9:$F$93*EXP(-Fperm_SI_Woolf2021!$I$9:$I$93*$C69*IF(BM$58=Fperm_SI_Woolf2021!$E$9:$E$93,1,EXP(LN((1.1*(Fperm_SI_Woolf2021!$E$9:$E$93-BM$58)-63.1579*EXP(-0.19*Fperm_SI_Woolf2021!$E$9:$E$93)+63.1579*EXP(-0.19*BM$58))/(Fperm_SI_Woolf2021!$E$9:$E$93-BM$58))*(BM$58-Fperm_SI_Woolf2021!$E$9:$E$93)/10))) + Fperm_SI_Woolf2021!$G$9:$G$93*EXP(-Fperm_SI_Woolf2021!$J$9:$J$93*$C69*IF(BM$58=Fperm_SI_Woolf2021!$E$9:$E$93,1,EXP(LN((1.1*(Fperm_SI_Woolf2021!$E$9:$E$93-BM$58)-63.1579*EXP(-0.19*Fperm_SI_Woolf2021!$E$9:$E$93)+63.1579*EXP(-0.19*BM$58))/(Fperm_SI_Woolf2021!$E$9:$E$93-BM$58))*(BM$58-Fperm_SI_Woolf2021!$E$9:$E$93)/10))) + Fperm_SI_Woolf2021!$H$9:$H$93*EXP(-Fperm_SI_Woolf2021!$K$9:$K$93*$C69*IF(BM$58=Fperm_SI_Woolf2021!$E$9:$E$93,1,EXP(LN((1.1*(Fperm_SI_Woolf2021!$E$9:$E$93-BM$58)-63.1579*EXP(-0.19*Fperm_SI_Woolf2021!$E$9:$E$93)+63.1579*EXP(-0.19*BM$58))/(Fperm_SI_Woolf2021!$E$9:$E$93-BM$58))*(BM$58-Fperm_SI_Woolf2021!$E$9:$E$93)/10))),Fperm_SI_Woolf2021!$D$9:$D$93)*BM$57+INTERCEPT(Fperm_SI_Woolf2021!$F$9:$F$93*EXP(-Fperm_SI_Woolf2021!$I$9:$I$93*$C69*IF(BM$58=Fperm_SI_Woolf2021!$E$9:$E$93,1,EXP(LN((1.1*(Fperm_SI_Woolf2021!$E$9:$E$93-BM$58)-63.1579*EXP(-0.19*Fperm_SI_Woolf2021!$E$9:$E$93)+63.1579*EXP(-0.19*BM$58))/(Fperm_SI_Woolf2021!$E$9:$E$93-BM$58))*(BM$58-Fperm_SI_Woolf2021!$E$9:$E$93)/10))) + Fperm_SI_Woolf2021!$G$9:$G$93*EXP(-Fperm_SI_Woolf2021!$J$9:$J$93*$C69*IF(BM$58=Fperm_SI_Woolf2021!$E$9:$E$93,1,EXP(LN((1.1*(Fperm_SI_Woolf2021!$E$9:$E$93-BM$58)-63.1579*EXP(-0.19*Fperm_SI_Woolf2021!$E$9:$E$93)+63.1579*EXP(-0.19*BM$58))/(Fperm_SI_Woolf2021!$E$9:$E$93-BM$58))*(BM$58-Fperm_SI_Woolf2021!$E$9:$E$93)/10))) + Fperm_SI_Woolf2021!$H$9:$H$93*EXP(-Fperm_SI_Woolf2021!$K$9:$K$93*$C69*IF(BM$58=Fperm_SI_Woolf2021!$E$9:$E$93,1,EXP(LN((1.1*(Fperm_SI_Woolf2021!$E$9:$E$93-BM$58)-63.1579*EXP(-0.19*Fperm_SI_Woolf2021!$E$9:$E$93)+63.1579*EXP(-0.19*BM$58))/(Fperm_SI_Woolf2021!$E$9:$E$93-BM$58))*(BM$58-Fperm_SI_Woolf2021!$E$9:$E$93)/10))),Fperm_SI_Woolf2021!$D$9:$D$93))</f>
        <v>0.93746325346563042</v>
      </c>
      <c r="BN69" s="51" cm="1">
        <f t="array" ref="BN69">MIN(1,SLOPE(Fperm_SI_Woolf2021!$F$9:$F$93*EXP(-Fperm_SI_Woolf2021!$I$9:$I$93*$C69*IF(BN$58=Fperm_SI_Woolf2021!$E$9:$E$93,1,EXP(LN((1.1*(Fperm_SI_Woolf2021!$E$9:$E$93-BN$58)-63.1579*EXP(-0.19*Fperm_SI_Woolf2021!$E$9:$E$93)+63.1579*EXP(-0.19*BN$58))/(Fperm_SI_Woolf2021!$E$9:$E$93-BN$58))*(BN$58-Fperm_SI_Woolf2021!$E$9:$E$93)/10))) + Fperm_SI_Woolf2021!$G$9:$G$93*EXP(-Fperm_SI_Woolf2021!$J$9:$J$93*$C69*IF(BN$58=Fperm_SI_Woolf2021!$E$9:$E$93,1,EXP(LN((1.1*(Fperm_SI_Woolf2021!$E$9:$E$93-BN$58)-63.1579*EXP(-0.19*Fperm_SI_Woolf2021!$E$9:$E$93)+63.1579*EXP(-0.19*BN$58))/(Fperm_SI_Woolf2021!$E$9:$E$93-BN$58))*(BN$58-Fperm_SI_Woolf2021!$E$9:$E$93)/10))) + Fperm_SI_Woolf2021!$H$9:$H$93*EXP(-Fperm_SI_Woolf2021!$K$9:$K$93*$C69*IF(BN$58=Fperm_SI_Woolf2021!$E$9:$E$93,1,EXP(LN((1.1*(Fperm_SI_Woolf2021!$E$9:$E$93-BN$58)-63.1579*EXP(-0.19*Fperm_SI_Woolf2021!$E$9:$E$93)+63.1579*EXP(-0.19*BN$58))/(Fperm_SI_Woolf2021!$E$9:$E$93-BN$58))*(BN$58-Fperm_SI_Woolf2021!$E$9:$E$93)/10))),Fperm_SI_Woolf2021!$D$9:$D$93)*BN$57+INTERCEPT(Fperm_SI_Woolf2021!$F$9:$F$93*EXP(-Fperm_SI_Woolf2021!$I$9:$I$93*$C69*IF(BN$58=Fperm_SI_Woolf2021!$E$9:$E$93,1,EXP(LN((1.1*(Fperm_SI_Woolf2021!$E$9:$E$93-BN$58)-63.1579*EXP(-0.19*Fperm_SI_Woolf2021!$E$9:$E$93)+63.1579*EXP(-0.19*BN$58))/(Fperm_SI_Woolf2021!$E$9:$E$93-BN$58))*(BN$58-Fperm_SI_Woolf2021!$E$9:$E$93)/10))) + Fperm_SI_Woolf2021!$G$9:$G$93*EXP(-Fperm_SI_Woolf2021!$J$9:$J$93*$C69*IF(BN$58=Fperm_SI_Woolf2021!$E$9:$E$93,1,EXP(LN((1.1*(Fperm_SI_Woolf2021!$E$9:$E$93-BN$58)-63.1579*EXP(-0.19*Fperm_SI_Woolf2021!$E$9:$E$93)+63.1579*EXP(-0.19*BN$58))/(Fperm_SI_Woolf2021!$E$9:$E$93-BN$58))*(BN$58-Fperm_SI_Woolf2021!$E$9:$E$93)/10))) + Fperm_SI_Woolf2021!$H$9:$H$93*EXP(-Fperm_SI_Woolf2021!$K$9:$K$93*$C69*IF(BN$58=Fperm_SI_Woolf2021!$E$9:$E$93,1,EXP(LN((1.1*(Fperm_SI_Woolf2021!$E$9:$E$93-BN$58)-63.1579*EXP(-0.19*Fperm_SI_Woolf2021!$E$9:$E$93)+63.1579*EXP(-0.19*BN$58))/(Fperm_SI_Woolf2021!$E$9:$E$93-BN$58))*(BN$58-Fperm_SI_Woolf2021!$E$9:$E$93)/10))),Fperm_SI_Woolf2021!$D$9:$D$93))</f>
        <v>0.90489030167917117</v>
      </c>
      <c r="BO69" s="51" cm="1">
        <f t="array" ref="BO69">MIN(1,SLOPE(Fperm_SI_Woolf2021!$F$9:$F$93*EXP(-Fperm_SI_Woolf2021!$I$9:$I$93*$C69*IF(BO$58=Fperm_SI_Woolf2021!$E$9:$E$93,1,EXP(LN((1.1*(Fperm_SI_Woolf2021!$E$9:$E$93-BO$58)-63.1579*EXP(-0.19*Fperm_SI_Woolf2021!$E$9:$E$93)+63.1579*EXP(-0.19*BO$58))/(Fperm_SI_Woolf2021!$E$9:$E$93-BO$58))*(BO$58-Fperm_SI_Woolf2021!$E$9:$E$93)/10))) + Fperm_SI_Woolf2021!$G$9:$G$93*EXP(-Fperm_SI_Woolf2021!$J$9:$J$93*$C69*IF(BO$58=Fperm_SI_Woolf2021!$E$9:$E$93,1,EXP(LN((1.1*(Fperm_SI_Woolf2021!$E$9:$E$93-BO$58)-63.1579*EXP(-0.19*Fperm_SI_Woolf2021!$E$9:$E$93)+63.1579*EXP(-0.19*BO$58))/(Fperm_SI_Woolf2021!$E$9:$E$93-BO$58))*(BO$58-Fperm_SI_Woolf2021!$E$9:$E$93)/10))) + Fperm_SI_Woolf2021!$H$9:$H$93*EXP(-Fperm_SI_Woolf2021!$K$9:$K$93*$C69*IF(BO$58=Fperm_SI_Woolf2021!$E$9:$E$93,1,EXP(LN((1.1*(Fperm_SI_Woolf2021!$E$9:$E$93-BO$58)-63.1579*EXP(-0.19*Fperm_SI_Woolf2021!$E$9:$E$93)+63.1579*EXP(-0.19*BO$58))/(Fperm_SI_Woolf2021!$E$9:$E$93-BO$58))*(BO$58-Fperm_SI_Woolf2021!$E$9:$E$93)/10))),Fperm_SI_Woolf2021!$D$9:$D$93)*BO$57+INTERCEPT(Fperm_SI_Woolf2021!$F$9:$F$93*EXP(-Fperm_SI_Woolf2021!$I$9:$I$93*$C69*IF(BO$58=Fperm_SI_Woolf2021!$E$9:$E$93,1,EXP(LN((1.1*(Fperm_SI_Woolf2021!$E$9:$E$93-BO$58)-63.1579*EXP(-0.19*Fperm_SI_Woolf2021!$E$9:$E$93)+63.1579*EXP(-0.19*BO$58))/(Fperm_SI_Woolf2021!$E$9:$E$93-BO$58))*(BO$58-Fperm_SI_Woolf2021!$E$9:$E$93)/10))) + Fperm_SI_Woolf2021!$G$9:$G$93*EXP(-Fperm_SI_Woolf2021!$J$9:$J$93*$C69*IF(BO$58=Fperm_SI_Woolf2021!$E$9:$E$93,1,EXP(LN((1.1*(Fperm_SI_Woolf2021!$E$9:$E$93-BO$58)-63.1579*EXP(-0.19*Fperm_SI_Woolf2021!$E$9:$E$93)+63.1579*EXP(-0.19*BO$58))/(Fperm_SI_Woolf2021!$E$9:$E$93-BO$58))*(BO$58-Fperm_SI_Woolf2021!$E$9:$E$93)/10))) + Fperm_SI_Woolf2021!$H$9:$H$93*EXP(-Fperm_SI_Woolf2021!$K$9:$K$93*$C69*IF(BO$58=Fperm_SI_Woolf2021!$E$9:$E$93,1,EXP(LN((1.1*(Fperm_SI_Woolf2021!$E$9:$E$93-BO$58)-63.1579*EXP(-0.19*Fperm_SI_Woolf2021!$E$9:$E$93)+63.1579*EXP(-0.19*BO$58))/(Fperm_SI_Woolf2021!$E$9:$E$93-BO$58))*(BO$58-Fperm_SI_Woolf2021!$E$9:$E$93)/10))),Fperm_SI_Woolf2021!$D$9:$D$93))</f>
        <v>0.87231734989271204</v>
      </c>
      <c r="BP69" s="51" cm="1">
        <f t="array" ref="BP69">MIN(1,SLOPE(Fperm_SI_Woolf2021!$F$9:$F$93*EXP(-Fperm_SI_Woolf2021!$I$9:$I$93*$C69*IF(BP$58=Fperm_SI_Woolf2021!$E$9:$E$93,1,EXP(LN((1.1*(Fperm_SI_Woolf2021!$E$9:$E$93-BP$58)-63.1579*EXP(-0.19*Fperm_SI_Woolf2021!$E$9:$E$93)+63.1579*EXP(-0.19*BP$58))/(Fperm_SI_Woolf2021!$E$9:$E$93-BP$58))*(BP$58-Fperm_SI_Woolf2021!$E$9:$E$93)/10))) + Fperm_SI_Woolf2021!$G$9:$G$93*EXP(-Fperm_SI_Woolf2021!$J$9:$J$93*$C69*IF(BP$58=Fperm_SI_Woolf2021!$E$9:$E$93,1,EXP(LN((1.1*(Fperm_SI_Woolf2021!$E$9:$E$93-BP$58)-63.1579*EXP(-0.19*Fperm_SI_Woolf2021!$E$9:$E$93)+63.1579*EXP(-0.19*BP$58))/(Fperm_SI_Woolf2021!$E$9:$E$93-BP$58))*(BP$58-Fperm_SI_Woolf2021!$E$9:$E$93)/10))) + Fperm_SI_Woolf2021!$H$9:$H$93*EXP(-Fperm_SI_Woolf2021!$K$9:$K$93*$C69*IF(BP$58=Fperm_SI_Woolf2021!$E$9:$E$93,1,EXP(LN((1.1*(Fperm_SI_Woolf2021!$E$9:$E$93-BP$58)-63.1579*EXP(-0.19*Fperm_SI_Woolf2021!$E$9:$E$93)+63.1579*EXP(-0.19*BP$58))/(Fperm_SI_Woolf2021!$E$9:$E$93-BP$58))*(BP$58-Fperm_SI_Woolf2021!$E$9:$E$93)/10))),Fperm_SI_Woolf2021!$D$9:$D$93)*BP$57+INTERCEPT(Fperm_SI_Woolf2021!$F$9:$F$93*EXP(-Fperm_SI_Woolf2021!$I$9:$I$93*$C69*IF(BP$58=Fperm_SI_Woolf2021!$E$9:$E$93,1,EXP(LN((1.1*(Fperm_SI_Woolf2021!$E$9:$E$93-BP$58)-63.1579*EXP(-0.19*Fperm_SI_Woolf2021!$E$9:$E$93)+63.1579*EXP(-0.19*BP$58))/(Fperm_SI_Woolf2021!$E$9:$E$93-BP$58))*(BP$58-Fperm_SI_Woolf2021!$E$9:$E$93)/10))) + Fperm_SI_Woolf2021!$G$9:$G$93*EXP(-Fperm_SI_Woolf2021!$J$9:$J$93*$C69*IF(BP$58=Fperm_SI_Woolf2021!$E$9:$E$93,1,EXP(LN((1.1*(Fperm_SI_Woolf2021!$E$9:$E$93-BP$58)-63.1579*EXP(-0.19*Fperm_SI_Woolf2021!$E$9:$E$93)+63.1579*EXP(-0.19*BP$58))/(Fperm_SI_Woolf2021!$E$9:$E$93-BP$58))*(BP$58-Fperm_SI_Woolf2021!$E$9:$E$93)/10))) + Fperm_SI_Woolf2021!$H$9:$H$93*EXP(-Fperm_SI_Woolf2021!$K$9:$K$93*$C69*IF(BP$58=Fperm_SI_Woolf2021!$E$9:$E$93,1,EXP(LN((1.1*(Fperm_SI_Woolf2021!$E$9:$E$93-BP$58)-63.1579*EXP(-0.19*Fperm_SI_Woolf2021!$E$9:$E$93)+63.1579*EXP(-0.19*BP$58))/(Fperm_SI_Woolf2021!$E$9:$E$93-BP$58))*(BP$58-Fperm_SI_Woolf2021!$E$9:$E$93)/10))),Fperm_SI_Woolf2021!$D$9:$D$93))</f>
        <v>0.83974439810625279</v>
      </c>
      <c r="BQ69" s="51" cm="1">
        <f t="array" ref="BQ69">MIN(1,SLOPE(Fperm_SI_Woolf2021!$F$9:$F$93*EXP(-Fperm_SI_Woolf2021!$I$9:$I$93*$C69*IF(BQ$58=Fperm_SI_Woolf2021!$E$9:$E$93,1,EXP(LN((1.1*(Fperm_SI_Woolf2021!$E$9:$E$93-BQ$58)-63.1579*EXP(-0.19*Fperm_SI_Woolf2021!$E$9:$E$93)+63.1579*EXP(-0.19*BQ$58))/(Fperm_SI_Woolf2021!$E$9:$E$93-BQ$58))*(BQ$58-Fperm_SI_Woolf2021!$E$9:$E$93)/10))) + Fperm_SI_Woolf2021!$G$9:$G$93*EXP(-Fperm_SI_Woolf2021!$J$9:$J$93*$C69*IF(BQ$58=Fperm_SI_Woolf2021!$E$9:$E$93,1,EXP(LN((1.1*(Fperm_SI_Woolf2021!$E$9:$E$93-BQ$58)-63.1579*EXP(-0.19*Fperm_SI_Woolf2021!$E$9:$E$93)+63.1579*EXP(-0.19*BQ$58))/(Fperm_SI_Woolf2021!$E$9:$E$93-BQ$58))*(BQ$58-Fperm_SI_Woolf2021!$E$9:$E$93)/10))) + Fperm_SI_Woolf2021!$H$9:$H$93*EXP(-Fperm_SI_Woolf2021!$K$9:$K$93*$C69*IF(BQ$58=Fperm_SI_Woolf2021!$E$9:$E$93,1,EXP(LN((1.1*(Fperm_SI_Woolf2021!$E$9:$E$93-BQ$58)-63.1579*EXP(-0.19*Fperm_SI_Woolf2021!$E$9:$E$93)+63.1579*EXP(-0.19*BQ$58))/(Fperm_SI_Woolf2021!$E$9:$E$93-BQ$58))*(BQ$58-Fperm_SI_Woolf2021!$E$9:$E$93)/10))),Fperm_SI_Woolf2021!$D$9:$D$93)*BQ$57+INTERCEPT(Fperm_SI_Woolf2021!$F$9:$F$93*EXP(-Fperm_SI_Woolf2021!$I$9:$I$93*$C69*IF(BQ$58=Fperm_SI_Woolf2021!$E$9:$E$93,1,EXP(LN((1.1*(Fperm_SI_Woolf2021!$E$9:$E$93-BQ$58)-63.1579*EXP(-0.19*Fperm_SI_Woolf2021!$E$9:$E$93)+63.1579*EXP(-0.19*BQ$58))/(Fperm_SI_Woolf2021!$E$9:$E$93-BQ$58))*(BQ$58-Fperm_SI_Woolf2021!$E$9:$E$93)/10))) + Fperm_SI_Woolf2021!$G$9:$G$93*EXP(-Fperm_SI_Woolf2021!$J$9:$J$93*$C69*IF(BQ$58=Fperm_SI_Woolf2021!$E$9:$E$93,1,EXP(LN((1.1*(Fperm_SI_Woolf2021!$E$9:$E$93-BQ$58)-63.1579*EXP(-0.19*Fperm_SI_Woolf2021!$E$9:$E$93)+63.1579*EXP(-0.19*BQ$58))/(Fperm_SI_Woolf2021!$E$9:$E$93-BQ$58))*(BQ$58-Fperm_SI_Woolf2021!$E$9:$E$93)/10))) + Fperm_SI_Woolf2021!$H$9:$H$93*EXP(-Fperm_SI_Woolf2021!$K$9:$K$93*$C69*IF(BQ$58=Fperm_SI_Woolf2021!$E$9:$E$93,1,EXP(LN((1.1*(Fperm_SI_Woolf2021!$E$9:$E$93-BQ$58)-63.1579*EXP(-0.19*Fperm_SI_Woolf2021!$E$9:$E$93)+63.1579*EXP(-0.19*BQ$58))/(Fperm_SI_Woolf2021!$E$9:$E$93-BQ$58))*(BQ$58-Fperm_SI_Woolf2021!$E$9:$E$93)/10))),Fperm_SI_Woolf2021!$D$9:$D$93))</f>
        <v>0.80717144631979354</v>
      </c>
      <c r="BR69" s="51" cm="1">
        <f t="array" ref="BR69">MIN(1,SLOPE(Fperm_SI_Woolf2021!$F$9:$F$93*EXP(-Fperm_SI_Woolf2021!$I$9:$I$93*$C69*IF(BR$58=Fperm_SI_Woolf2021!$E$9:$E$93,1,EXP(LN((1.1*(Fperm_SI_Woolf2021!$E$9:$E$93-BR$58)-63.1579*EXP(-0.19*Fperm_SI_Woolf2021!$E$9:$E$93)+63.1579*EXP(-0.19*BR$58))/(Fperm_SI_Woolf2021!$E$9:$E$93-BR$58))*(BR$58-Fperm_SI_Woolf2021!$E$9:$E$93)/10))) + Fperm_SI_Woolf2021!$G$9:$G$93*EXP(-Fperm_SI_Woolf2021!$J$9:$J$93*$C69*IF(BR$58=Fperm_SI_Woolf2021!$E$9:$E$93,1,EXP(LN((1.1*(Fperm_SI_Woolf2021!$E$9:$E$93-BR$58)-63.1579*EXP(-0.19*Fperm_SI_Woolf2021!$E$9:$E$93)+63.1579*EXP(-0.19*BR$58))/(Fperm_SI_Woolf2021!$E$9:$E$93-BR$58))*(BR$58-Fperm_SI_Woolf2021!$E$9:$E$93)/10))) + Fperm_SI_Woolf2021!$H$9:$H$93*EXP(-Fperm_SI_Woolf2021!$K$9:$K$93*$C69*IF(BR$58=Fperm_SI_Woolf2021!$E$9:$E$93,1,EXP(LN((1.1*(Fperm_SI_Woolf2021!$E$9:$E$93-BR$58)-63.1579*EXP(-0.19*Fperm_SI_Woolf2021!$E$9:$E$93)+63.1579*EXP(-0.19*BR$58))/(Fperm_SI_Woolf2021!$E$9:$E$93-BR$58))*(BR$58-Fperm_SI_Woolf2021!$E$9:$E$93)/10))),Fperm_SI_Woolf2021!$D$9:$D$93)*BR$57+INTERCEPT(Fperm_SI_Woolf2021!$F$9:$F$93*EXP(-Fperm_SI_Woolf2021!$I$9:$I$93*$C69*IF(BR$58=Fperm_SI_Woolf2021!$E$9:$E$93,1,EXP(LN((1.1*(Fperm_SI_Woolf2021!$E$9:$E$93-BR$58)-63.1579*EXP(-0.19*Fperm_SI_Woolf2021!$E$9:$E$93)+63.1579*EXP(-0.19*BR$58))/(Fperm_SI_Woolf2021!$E$9:$E$93-BR$58))*(BR$58-Fperm_SI_Woolf2021!$E$9:$E$93)/10))) + Fperm_SI_Woolf2021!$G$9:$G$93*EXP(-Fperm_SI_Woolf2021!$J$9:$J$93*$C69*IF(BR$58=Fperm_SI_Woolf2021!$E$9:$E$93,1,EXP(LN((1.1*(Fperm_SI_Woolf2021!$E$9:$E$93-BR$58)-63.1579*EXP(-0.19*Fperm_SI_Woolf2021!$E$9:$E$93)+63.1579*EXP(-0.19*BR$58))/(Fperm_SI_Woolf2021!$E$9:$E$93-BR$58))*(BR$58-Fperm_SI_Woolf2021!$E$9:$E$93)/10))) + Fperm_SI_Woolf2021!$H$9:$H$93*EXP(-Fperm_SI_Woolf2021!$K$9:$K$93*$C69*IF(BR$58=Fperm_SI_Woolf2021!$E$9:$E$93,1,EXP(LN((1.1*(Fperm_SI_Woolf2021!$E$9:$E$93-BR$58)-63.1579*EXP(-0.19*Fperm_SI_Woolf2021!$E$9:$E$93)+63.1579*EXP(-0.19*BR$58))/(Fperm_SI_Woolf2021!$E$9:$E$93-BR$58))*(BR$58-Fperm_SI_Woolf2021!$E$9:$E$93)/10))),Fperm_SI_Woolf2021!$D$9:$D$93))</f>
        <v>0.7745984945333344</v>
      </c>
      <c r="BS69" s="51" cm="1">
        <f t="array" ref="BS69">MIN(1,SLOPE(Fperm_SI_Woolf2021!$F$9:$F$93*EXP(-Fperm_SI_Woolf2021!$I$9:$I$93*$C69*IF(BS$58=Fperm_SI_Woolf2021!$E$9:$E$93,1,EXP(LN((1.1*(Fperm_SI_Woolf2021!$E$9:$E$93-BS$58)-63.1579*EXP(-0.19*Fperm_SI_Woolf2021!$E$9:$E$93)+63.1579*EXP(-0.19*BS$58))/(Fperm_SI_Woolf2021!$E$9:$E$93-BS$58))*(BS$58-Fperm_SI_Woolf2021!$E$9:$E$93)/10))) + Fperm_SI_Woolf2021!$G$9:$G$93*EXP(-Fperm_SI_Woolf2021!$J$9:$J$93*$C69*IF(BS$58=Fperm_SI_Woolf2021!$E$9:$E$93,1,EXP(LN((1.1*(Fperm_SI_Woolf2021!$E$9:$E$93-BS$58)-63.1579*EXP(-0.19*Fperm_SI_Woolf2021!$E$9:$E$93)+63.1579*EXP(-0.19*BS$58))/(Fperm_SI_Woolf2021!$E$9:$E$93-BS$58))*(BS$58-Fperm_SI_Woolf2021!$E$9:$E$93)/10))) + Fperm_SI_Woolf2021!$H$9:$H$93*EXP(-Fperm_SI_Woolf2021!$K$9:$K$93*$C69*IF(BS$58=Fperm_SI_Woolf2021!$E$9:$E$93,1,EXP(LN((1.1*(Fperm_SI_Woolf2021!$E$9:$E$93-BS$58)-63.1579*EXP(-0.19*Fperm_SI_Woolf2021!$E$9:$E$93)+63.1579*EXP(-0.19*BS$58))/(Fperm_SI_Woolf2021!$E$9:$E$93-BS$58))*(BS$58-Fperm_SI_Woolf2021!$E$9:$E$93)/10))),Fperm_SI_Woolf2021!$D$9:$D$93)*BS$57+INTERCEPT(Fperm_SI_Woolf2021!$F$9:$F$93*EXP(-Fperm_SI_Woolf2021!$I$9:$I$93*$C69*IF(BS$58=Fperm_SI_Woolf2021!$E$9:$E$93,1,EXP(LN((1.1*(Fperm_SI_Woolf2021!$E$9:$E$93-BS$58)-63.1579*EXP(-0.19*Fperm_SI_Woolf2021!$E$9:$E$93)+63.1579*EXP(-0.19*BS$58))/(Fperm_SI_Woolf2021!$E$9:$E$93-BS$58))*(BS$58-Fperm_SI_Woolf2021!$E$9:$E$93)/10))) + Fperm_SI_Woolf2021!$G$9:$G$93*EXP(-Fperm_SI_Woolf2021!$J$9:$J$93*$C69*IF(BS$58=Fperm_SI_Woolf2021!$E$9:$E$93,1,EXP(LN((1.1*(Fperm_SI_Woolf2021!$E$9:$E$93-BS$58)-63.1579*EXP(-0.19*Fperm_SI_Woolf2021!$E$9:$E$93)+63.1579*EXP(-0.19*BS$58))/(Fperm_SI_Woolf2021!$E$9:$E$93-BS$58))*(BS$58-Fperm_SI_Woolf2021!$E$9:$E$93)/10))) + Fperm_SI_Woolf2021!$H$9:$H$93*EXP(-Fperm_SI_Woolf2021!$K$9:$K$93*$C69*IF(BS$58=Fperm_SI_Woolf2021!$E$9:$E$93,1,EXP(LN((1.1*(Fperm_SI_Woolf2021!$E$9:$E$93-BS$58)-63.1579*EXP(-0.19*Fperm_SI_Woolf2021!$E$9:$E$93)+63.1579*EXP(-0.19*BS$58))/(Fperm_SI_Woolf2021!$E$9:$E$93-BS$58))*(BS$58-Fperm_SI_Woolf2021!$E$9:$E$93)/10))),Fperm_SI_Woolf2021!$D$9:$D$93))</f>
        <v>0.74202554274687516</v>
      </c>
      <c r="BT69" s="51" cm="1">
        <f t="array" ref="BT69">MIN(1,SLOPE(Fperm_SI_Woolf2021!$F$9:$F$93*EXP(-Fperm_SI_Woolf2021!$I$9:$I$93*$C69*IF(BT$58=Fperm_SI_Woolf2021!$E$9:$E$93,1,EXP(LN((1.1*(Fperm_SI_Woolf2021!$E$9:$E$93-BT$58)-63.1579*EXP(-0.19*Fperm_SI_Woolf2021!$E$9:$E$93)+63.1579*EXP(-0.19*BT$58))/(Fperm_SI_Woolf2021!$E$9:$E$93-BT$58))*(BT$58-Fperm_SI_Woolf2021!$E$9:$E$93)/10))) + Fperm_SI_Woolf2021!$G$9:$G$93*EXP(-Fperm_SI_Woolf2021!$J$9:$J$93*$C69*IF(BT$58=Fperm_SI_Woolf2021!$E$9:$E$93,1,EXP(LN((1.1*(Fperm_SI_Woolf2021!$E$9:$E$93-BT$58)-63.1579*EXP(-0.19*Fperm_SI_Woolf2021!$E$9:$E$93)+63.1579*EXP(-0.19*BT$58))/(Fperm_SI_Woolf2021!$E$9:$E$93-BT$58))*(BT$58-Fperm_SI_Woolf2021!$E$9:$E$93)/10))) + Fperm_SI_Woolf2021!$H$9:$H$93*EXP(-Fperm_SI_Woolf2021!$K$9:$K$93*$C69*IF(BT$58=Fperm_SI_Woolf2021!$E$9:$E$93,1,EXP(LN((1.1*(Fperm_SI_Woolf2021!$E$9:$E$93-BT$58)-63.1579*EXP(-0.19*Fperm_SI_Woolf2021!$E$9:$E$93)+63.1579*EXP(-0.19*BT$58))/(Fperm_SI_Woolf2021!$E$9:$E$93-BT$58))*(BT$58-Fperm_SI_Woolf2021!$E$9:$E$93)/10))),Fperm_SI_Woolf2021!$D$9:$D$93)*BT$57+INTERCEPT(Fperm_SI_Woolf2021!$F$9:$F$93*EXP(-Fperm_SI_Woolf2021!$I$9:$I$93*$C69*IF(BT$58=Fperm_SI_Woolf2021!$E$9:$E$93,1,EXP(LN((1.1*(Fperm_SI_Woolf2021!$E$9:$E$93-BT$58)-63.1579*EXP(-0.19*Fperm_SI_Woolf2021!$E$9:$E$93)+63.1579*EXP(-0.19*BT$58))/(Fperm_SI_Woolf2021!$E$9:$E$93-BT$58))*(BT$58-Fperm_SI_Woolf2021!$E$9:$E$93)/10))) + Fperm_SI_Woolf2021!$G$9:$G$93*EXP(-Fperm_SI_Woolf2021!$J$9:$J$93*$C69*IF(BT$58=Fperm_SI_Woolf2021!$E$9:$E$93,1,EXP(LN((1.1*(Fperm_SI_Woolf2021!$E$9:$E$93-BT$58)-63.1579*EXP(-0.19*Fperm_SI_Woolf2021!$E$9:$E$93)+63.1579*EXP(-0.19*BT$58))/(Fperm_SI_Woolf2021!$E$9:$E$93-BT$58))*(BT$58-Fperm_SI_Woolf2021!$E$9:$E$93)/10))) + Fperm_SI_Woolf2021!$H$9:$H$93*EXP(-Fperm_SI_Woolf2021!$K$9:$K$93*$C69*IF(BT$58=Fperm_SI_Woolf2021!$E$9:$E$93,1,EXP(LN((1.1*(Fperm_SI_Woolf2021!$E$9:$E$93-BT$58)-63.1579*EXP(-0.19*Fperm_SI_Woolf2021!$E$9:$E$93)+63.1579*EXP(-0.19*BT$58))/(Fperm_SI_Woolf2021!$E$9:$E$93-BT$58))*(BT$58-Fperm_SI_Woolf2021!$E$9:$E$93)/10))),Fperm_SI_Woolf2021!$D$9:$D$93))</f>
        <v>0.70945259096041591</v>
      </c>
      <c r="BU69" s="51" cm="1">
        <f t="array" ref="BU69">MIN(1,SLOPE(Fperm_SI_Woolf2021!$F$9:$F$93*EXP(-Fperm_SI_Woolf2021!$I$9:$I$93*$C69*IF(BU$58=Fperm_SI_Woolf2021!$E$9:$E$93,1,EXP(LN((1.1*(Fperm_SI_Woolf2021!$E$9:$E$93-BU$58)-63.1579*EXP(-0.19*Fperm_SI_Woolf2021!$E$9:$E$93)+63.1579*EXP(-0.19*BU$58))/(Fperm_SI_Woolf2021!$E$9:$E$93-BU$58))*(BU$58-Fperm_SI_Woolf2021!$E$9:$E$93)/10))) + Fperm_SI_Woolf2021!$G$9:$G$93*EXP(-Fperm_SI_Woolf2021!$J$9:$J$93*$C69*IF(BU$58=Fperm_SI_Woolf2021!$E$9:$E$93,1,EXP(LN((1.1*(Fperm_SI_Woolf2021!$E$9:$E$93-BU$58)-63.1579*EXP(-0.19*Fperm_SI_Woolf2021!$E$9:$E$93)+63.1579*EXP(-0.19*BU$58))/(Fperm_SI_Woolf2021!$E$9:$E$93-BU$58))*(BU$58-Fperm_SI_Woolf2021!$E$9:$E$93)/10))) + Fperm_SI_Woolf2021!$H$9:$H$93*EXP(-Fperm_SI_Woolf2021!$K$9:$K$93*$C69*IF(BU$58=Fperm_SI_Woolf2021!$E$9:$E$93,1,EXP(LN((1.1*(Fperm_SI_Woolf2021!$E$9:$E$93-BU$58)-63.1579*EXP(-0.19*Fperm_SI_Woolf2021!$E$9:$E$93)+63.1579*EXP(-0.19*BU$58))/(Fperm_SI_Woolf2021!$E$9:$E$93-BU$58))*(BU$58-Fperm_SI_Woolf2021!$E$9:$E$93)/10))),Fperm_SI_Woolf2021!$D$9:$D$93)*BU$57+INTERCEPT(Fperm_SI_Woolf2021!$F$9:$F$93*EXP(-Fperm_SI_Woolf2021!$I$9:$I$93*$C69*IF(BU$58=Fperm_SI_Woolf2021!$E$9:$E$93,1,EXP(LN((1.1*(Fperm_SI_Woolf2021!$E$9:$E$93-BU$58)-63.1579*EXP(-0.19*Fperm_SI_Woolf2021!$E$9:$E$93)+63.1579*EXP(-0.19*BU$58))/(Fperm_SI_Woolf2021!$E$9:$E$93-BU$58))*(BU$58-Fperm_SI_Woolf2021!$E$9:$E$93)/10))) + Fperm_SI_Woolf2021!$G$9:$G$93*EXP(-Fperm_SI_Woolf2021!$J$9:$J$93*$C69*IF(BU$58=Fperm_SI_Woolf2021!$E$9:$E$93,1,EXP(LN((1.1*(Fperm_SI_Woolf2021!$E$9:$E$93-BU$58)-63.1579*EXP(-0.19*Fperm_SI_Woolf2021!$E$9:$E$93)+63.1579*EXP(-0.19*BU$58))/(Fperm_SI_Woolf2021!$E$9:$E$93-BU$58))*(BU$58-Fperm_SI_Woolf2021!$E$9:$E$93)/10))) + Fperm_SI_Woolf2021!$H$9:$H$93*EXP(-Fperm_SI_Woolf2021!$K$9:$K$93*$C69*IF(BU$58=Fperm_SI_Woolf2021!$E$9:$E$93,1,EXP(LN((1.1*(Fperm_SI_Woolf2021!$E$9:$E$93-BU$58)-63.1579*EXP(-0.19*Fperm_SI_Woolf2021!$E$9:$E$93)+63.1579*EXP(-0.19*BU$58))/(Fperm_SI_Woolf2021!$E$9:$E$93-BU$58))*(BU$58-Fperm_SI_Woolf2021!$E$9:$E$93)/10))),Fperm_SI_Woolf2021!$D$9:$D$93))</f>
        <v>0.67687963917395666</v>
      </c>
      <c r="BV69" s="51" cm="1">
        <f t="array" ref="BV69">MIN(1,SLOPE(Fperm_SI_Woolf2021!$F$9:$F$93*EXP(-Fperm_SI_Woolf2021!$I$9:$I$93*$C69*IF(BV$58=Fperm_SI_Woolf2021!$E$9:$E$93,1,EXP(LN((1.1*(Fperm_SI_Woolf2021!$E$9:$E$93-BV$58)-63.1579*EXP(-0.19*Fperm_SI_Woolf2021!$E$9:$E$93)+63.1579*EXP(-0.19*BV$58))/(Fperm_SI_Woolf2021!$E$9:$E$93-BV$58))*(BV$58-Fperm_SI_Woolf2021!$E$9:$E$93)/10))) + Fperm_SI_Woolf2021!$G$9:$G$93*EXP(-Fperm_SI_Woolf2021!$J$9:$J$93*$C69*IF(BV$58=Fperm_SI_Woolf2021!$E$9:$E$93,1,EXP(LN((1.1*(Fperm_SI_Woolf2021!$E$9:$E$93-BV$58)-63.1579*EXP(-0.19*Fperm_SI_Woolf2021!$E$9:$E$93)+63.1579*EXP(-0.19*BV$58))/(Fperm_SI_Woolf2021!$E$9:$E$93-BV$58))*(BV$58-Fperm_SI_Woolf2021!$E$9:$E$93)/10))) + Fperm_SI_Woolf2021!$H$9:$H$93*EXP(-Fperm_SI_Woolf2021!$K$9:$K$93*$C69*IF(BV$58=Fperm_SI_Woolf2021!$E$9:$E$93,1,EXP(LN((1.1*(Fperm_SI_Woolf2021!$E$9:$E$93-BV$58)-63.1579*EXP(-0.19*Fperm_SI_Woolf2021!$E$9:$E$93)+63.1579*EXP(-0.19*BV$58))/(Fperm_SI_Woolf2021!$E$9:$E$93-BV$58))*(BV$58-Fperm_SI_Woolf2021!$E$9:$E$93)/10))),Fperm_SI_Woolf2021!$D$9:$D$93)*BV$57+INTERCEPT(Fperm_SI_Woolf2021!$F$9:$F$93*EXP(-Fperm_SI_Woolf2021!$I$9:$I$93*$C69*IF(BV$58=Fperm_SI_Woolf2021!$E$9:$E$93,1,EXP(LN((1.1*(Fperm_SI_Woolf2021!$E$9:$E$93-BV$58)-63.1579*EXP(-0.19*Fperm_SI_Woolf2021!$E$9:$E$93)+63.1579*EXP(-0.19*BV$58))/(Fperm_SI_Woolf2021!$E$9:$E$93-BV$58))*(BV$58-Fperm_SI_Woolf2021!$E$9:$E$93)/10))) + Fperm_SI_Woolf2021!$G$9:$G$93*EXP(-Fperm_SI_Woolf2021!$J$9:$J$93*$C69*IF(BV$58=Fperm_SI_Woolf2021!$E$9:$E$93,1,EXP(LN((1.1*(Fperm_SI_Woolf2021!$E$9:$E$93-BV$58)-63.1579*EXP(-0.19*Fperm_SI_Woolf2021!$E$9:$E$93)+63.1579*EXP(-0.19*BV$58))/(Fperm_SI_Woolf2021!$E$9:$E$93-BV$58))*(BV$58-Fperm_SI_Woolf2021!$E$9:$E$93)/10))) + Fperm_SI_Woolf2021!$H$9:$H$93*EXP(-Fperm_SI_Woolf2021!$K$9:$K$93*$C69*IF(BV$58=Fperm_SI_Woolf2021!$E$9:$E$93,1,EXP(LN((1.1*(Fperm_SI_Woolf2021!$E$9:$E$93-BV$58)-63.1579*EXP(-0.19*Fperm_SI_Woolf2021!$E$9:$E$93)+63.1579*EXP(-0.19*BV$58))/(Fperm_SI_Woolf2021!$E$9:$E$93-BV$58))*(BV$58-Fperm_SI_Woolf2021!$E$9:$E$93)/10))),Fperm_SI_Woolf2021!$D$9:$D$93))</f>
        <v>0.64430668738749741</v>
      </c>
      <c r="BW69" s="51" cm="1">
        <f t="array" ref="BW69">MIN(1,SLOPE(Fperm_SI_Woolf2021!$F$9:$F$93*EXP(-Fperm_SI_Woolf2021!$I$9:$I$93*$C69*IF(BW$58=Fperm_SI_Woolf2021!$E$9:$E$93,1,EXP(LN((1.1*(Fperm_SI_Woolf2021!$E$9:$E$93-BW$58)-63.1579*EXP(-0.19*Fperm_SI_Woolf2021!$E$9:$E$93)+63.1579*EXP(-0.19*BW$58))/(Fperm_SI_Woolf2021!$E$9:$E$93-BW$58))*(BW$58-Fperm_SI_Woolf2021!$E$9:$E$93)/10))) + Fperm_SI_Woolf2021!$G$9:$G$93*EXP(-Fperm_SI_Woolf2021!$J$9:$J$93*$C69*IF(BW$58=Fperm_SI_Woolf2021!$E$9:$E$93,1,EXP(LN((1.1*(Fperm_SI_Woolf2021!$E$9:$E$93-BW$58)-63.1579*EXP(-0.19*Fperm_SI_Woolf2021!$E$9:$E$93)+63.1579*EXP(-0.19*BW$58))/(Fperm_SI_Woolf2021!$E$9:$E$93-BW$58))*(BW$58-Fperm_SI_Woolf2021!$E$9:$E$93)/10))) + Fperm_SI_Woolf2021!$H$9:$H$93*EXP(-Fperm_SI_Woolf2021!$K$9:$K$93*$C69*IF(BW$58=Fperm_SI_Woolf2021!$E$9:$E$93,1,EXP(LN((1.1*(Fperm_SI_Woolf2021!$E$9:$E$93-BW$58)-63.1579*EXP(-0.19*Fperm_SI_Woolf2021!$E$9:$E$93)+63.1579*EXP(-0.19*BW$58))/(Fperm_SI_Woolf2021!$E$9:$E$93-BW$58))*(BW$58-Fperm_SI_Woolf2021!$E$9:$E$93)/10))),Fperm_SI_Woolf2021!$D$9:$D$93)*BW$57+INTERCEPT(Fperm_SI_Woolf2021!$F$9:$F$93*EXP(-Fperm_SI_Woolf2021!$I$9:$I$93*$C69*IF(BW$58=Fperm_SI_Woolf2021!$E$9:$E$93,1,EXP(LN((1.1*(Fperm_SI_Woolf2021!$E$9:$E$93-BW$58)-63.1579*EXP(-0.19*Fperm_SI_Woolf2021!$E$9:$E$93)+63.1579*EXP(-0.19*BW$58))/(Fperm_SI_Woolf2021!$E$9:$E$93-BW$58))*(BW$58-Fperm_SI_Woolf2021!$E$9:$E$93)/10))) + Fperm_SI_Woolf2021!$G$9:$G$93*EXP(-Fperm_SI_Woolf2021!$J$9:$J$93*$C69*IF(BW$58=Fperm_SI_Woolf2021!$E$9:$E$93,1,EXP(LN((1.1*(Fperm_SI_Woolf2021!$E$9:$E$93-BW$58)-63.1579*EXP(-0.19*Fperm_SI_Woolf2021!$E$9:$E$93)+63.1579*EXP(-0.19*BW$58))/(Fperm_SI_Woolf2021!$E$9:$E$93-BW$58))*(BW$58-Fperm_SI_Woolf2021!$E$9:$E$93)/10))) + Fperm_SI_Woolf2021!$H$9:$H$93*EXP(-Fperm_SI_Woolf2021!$K$9:$K$93*$C69*IF(BW$58=Fperm_SI_Woolf2021!$E$9:$E$93,1,EXP(LN((1.1*(Fperm_SI_Woolf2021!$E$9:$E$93-BW$58)-63.1579*EXP(-0.19*Fperm_SI_Woolf2021!$E$9:$E$93)+63.1579*EXP(-0.19*BW$58))/(Fperm_SI_Woolf2021!$E$9:$E$93-BW$58))*(BW$58-Fperm_SI_Woolf2021!$E$9:$E$93)/10))),Fperm_SI_Woolf2021!$D$9:$D$93))</f>
        <v>0.61173373560103816</v>
      </c>
      <c r="BX69" s="51" cm="1">
        <f t="array" ref="BX69">MIN(1,SLOPE(Fperm_SI_Woolf2021!$F$9:$F$93*EXP(-Fperm_SI_Woolf2021!$I$9:$I$93*$C69*IF(BX$58=Fperm_SI_Woolf2021!$E$9:$E$93,1,EXP(LN((1.1*(Fperm_SI_Woolf2021!$E$9:$E$93-BX$58)-63.1579*EXP(-0.19*Fperm_SI_Woolf2021!$E$9:$E$93)+63.1579*EXP(-0.19*BX$58))/(Fperm_SI_Woolf2021!$E$9:$E$93-BX$58))*(BX$58-Fperm_SI_Woolf2021!$E$9:$E$93)/10))) + Fperm_SI_Woolf2021!$G$9:$G$93*EXP(-Fperm_SI_Woolf2021!$J$9:$J$93*$C69*IF(BX$58=Fperm_SI_Woolf2021!$E$9:$E$93,1,EXP(LN((1.1*(Fperm_SI_Woolf2021!$E$9:$E$93-BX$58)-63.1579*EXP(-0.19*Fperm_SI_Woolf2021!$E$9:$E$93)+63.1579*EXP(-0.19*BX$58))/(Fperm_SI_Woolf2021!$E$9:$E$93-BX$58))*(BX$58-Fperm_SI_Woolf2021!$E$9:$E$93)/10))) + Fperm_SI_Woolf2021!$H$9:$H$93*EXP(-Fperm_SI_Woolf2021!$K$9:$K$93*$C69*IF(BX$58=Fperm_SI_Woolf2021!$E$9:$E$93,1,EXP(LN((1.1*(Fperm_SI_Woolf2021!$E$9:$E$93-BX$58)-63.1579*EXP(-0.19*Fperm_SI_Woolf2021!$E$9:$E$93)+63.1579*EXP(-0.19*BX$58))/(Fperm_SI_Woolf2021!$E$9:$E$93-BX$58))*(BX$58-Fperm_SI_Woolf2021!$E$9:$E$93)/10))),Fperm_SI_Woolf2021!$D$9:$D$93)*BX$57+INTERCEPT(Fperm_SI_Woolf2021!$F$9:$F$93*EXP(-Fperm_SI_Woolf2021!$I$9:$I$93*$C69*IF(BX$58=Fperm_SI_Woolf2021!$E$9:$E$93,1,EXP(LN((1.1*(Fperm_SI_Woolf2021!$E$9:$E$93-BX$58)-63.1579*EXP(-0.19*Fperm_SI_Woolf2021!$E$9:$E$93)+63.1579*EXP(-0.19*BX$58))/(Fperm_SI_Woolf2021!$E$9:$E$93-BX$58))*(BX$58-Fperm_SI_Woolf2021!$E$9:$E$93)/10))) + Fperm_SI_Woolf2021!$G$9:$G$93*EXP(-Fperm_SI_Woolf2021!$J$9:$J$93*$C69*IF(BX$58=Fperm_SI_Woolf2021!$E$9:$E$93,1,EXP(LN((1.1*(Fperm_SI_Woolf2021!$E$9:$E$93-BX$58)-63.1579*EXP(-0.19*Fperm_SI_Woolf2021!$E$9:$E$93)+63.1579*EXP(-0.19*BX$58))/(Fperm_SI_Woolf2021!$E$9:$E$93-BX$58))*(BX$58-Fperm_SI_Woolf2021!$E$9:$E$93)/10))) + Fperm_SI_Woolf2021!$H$9:$H$93*EXP(-Fperm_SI_Woolf2021!$K$9:$K$93*$C69*IF(BX$58=Fperm_SI_Woolf2021!$E$9:$E$93,1,EXP(LN((1.1*(Fperm_SI_Woolf2021!$E$9:$E$93-BX$58)-63.1579*EXP(-0.19*Fperm_SI_Woolf2021!$E$9:$E$93)+63.1579*EXP(-0.19*BX$58))/(Fperm_SI_Woolf2021!$E$9:$E$93-BX$58))*(BX$58-Fperm_SI_Woolf2021!$E$9:$E$93)/10))),Fperm_SI_Woolf2021!$D$9:$D$93))</f>
        <v>0.57916078381457892</v>
      </c>
      <c r="BY69" s="51" cm="1">
        <f t="array" ref="BY69">MIN(1,SLOPE(Fperm_SI_Woolf2021!$F$9:$F$93*EXP(-Fperm_SI_Woolf2021!$I$9:$I$93*$C69*IF(BY$58=Fperm_SI_Woolf2021!$E$9:$E$93,1,EXP(LN((1.1*(Fperm_SI_Woolf2021!$E$9:$E$93-BY$58)-63.1579*EXP(-0.19*Fperm_SI_Woolf2021!$E$9:$E$93)+63.1579*EXP(-0.19*BY$58))/(Fperm_SI_Woolf2021!$E$9:$E$93-BY$58))*(BY$58-Fperm_SI_Woolf2021!$E$9:$E$93)/10))) + Fperm_SI_Woolf2021!$G$9:$G$93*EXP(-Fperm_SI_Woolf2021!$J$9:$J$93*$C69*IF(BY$58=Fperm_SI_Woolf2021!$E$9:$E$93,1,EXP(LN((1.1*(Fperm_SI_Woolf2021!$E$9:$E$93-BY$58)-63.1579*EXP(-0.19*Fperm_SI_Woolf2021!$E$9:$E$93)+63.1579*EXP(-0.19*BY$58))/(Fperm_SI_Woolf2021!$E$9:$E$93-BY$58))*(BY$58-Fperm_SI_Woolf2021!$E$9:$E$93)/10))) + Fperm_SI_Woolf2021!$H$9:$H$93*EXP(-Fperm_SI_Woolf2021!$K$9:$K$93*$C69*IF(BY$58=Fperm_SI_Woolf2021!$E$9:$E$93,1,EXP(LN((1.1*(Fperm_SI_Woolf2021!$E$9:$E$93-BY$58)-63.1579*EXP(-0.19*Fperm_SI_Woolf2021!$E$9:$E$93)+63.1579*EXP(-0.19*BY$58))/(Fperm_SI_Woolf2021!$E$9:$E$93-BY$58))*(BY$58-Fperm_SI_Woolf2021!$E$9:$E$93)/10))),Fperm_SI_Woolf2021!$D$9:$D$93)*BY$57+INTERCEPT(Fperm_SI_Woolf2021!$F$9:$F$93*EXP(-Fperm_SI_Woolf2021!$I$9:$I$93*$C69*IF(BY$58=Fperm_SI_Woolf2021!$E$9:$E$93,1,EXP(LN((1.1*(Fperm_SI_Woolf2021!$E$9:$E$93-BY$58)-63.1579*EXP(-0.19*Fperm_SI_Woolf2021!$E$9:$E$93)+63.1579*EXP(-0.19*BY$58))/(Fperm_SI_Woolf2021!$E$9:$E$93-BY$58))*(BY$58-Fperm_SI_Woolf2021!$E$9:$E$93)/10))) + Fperm_SI_Woolf2021!$G$9:$G$93*EXP(-Fperm_SI_Woolf2021!$J$9:$J$93*$C69*IF(BY$58=Fperm_SI_Woolf2021!$E$9:$E$93,1,EXP(LN((1.1*(Fperm_SI_Woolf2021!$E$9:$E$93-BY$58)-63.1579*EXP(-0.19*Fperm_SI_Woolf2021!$E$9:$E$93)+63.1579*EXP(-0.19*BY$58))/(Fperm_SI_Woolf2021!$E$9:$E$93-BY$58))*(BY$58-Fperm_SI_Woolf2021!$E$9:$E$93)/10))) + Fperm_SI_Woolf2021!$H$9:$H$93*EXP(-Fperm_SI_Woolf2021!$K$9:$K$93*$C69*IF(BY$58=Fperm_SI_Woolf2021!$E$9:$E$93,1,EXP(LN((1.1*(Fperm_SI_Woolf2021!$E$9:$E$93-BY$58)-63.1579*EXP(-0.19*Fperm_SI_Woolf2021!$E$9:$E$93)+63.1579*EXP(-0.19*BY$58))/(Fperm_SI_Woolf2021!$E$9:$E$93-BY$58))*(BY$58-Fperm_SI_Woolf2021!$E$9:$E$93)/10))),Fperm_SI_Woolf2021!$D$9:$D$93))</f>
        <v>0.54658783202811967</v>
      </c>
      <c r="BZ69" s="51" cm="1">
        <f t="array" ref="BZ69">MIN(1,SLOPE(Fperm_SI_Woolf2021!$F$9:$F$93*EXP(-Fperm_SI_Woolf2021!$I$9:$I$93*$C69*IF(BZ$58=Fperm_SI_Woolf2021!$E$9:$E$93,1,EXP(LN((1.1*(Fperm_SI_Woolf2021!$E$9:$E$93-BZ$58)-63.1579*EXP(-0.19*Fperm_SI_Woolf2021!$E$9:$E$93)+63.1579*EXP(-0.19*BZ$58))/(Fperm_SI_Woolf2021!$E$9:$E$93-BZ$58))*(BZ$58-Fperm_SI_Woolf2021!$E$9:$E$93)/10))) + Fperm_SI_Woolf2021!$G$9:$G$93*EXP(-Fperm_SI_Woolf2021!$J$9:$J$93*$C69*IF(BZ$58=Fperm_SI_Woolf2021!$E$9:$E$93,1,EXP(LN((1.1*(Fperm_SI_Woolf2021!$E$9:$E$93-BZ$58)-63.1579*EXP(-0.19*Fperm_SI_Woolf2021!$E$9:$E$93)+63.1579*EXP(-0.19*BZ$58))/(Fperm_SI_Woolf2021!$E$9:$E$93-BZ$58))*(BZ$58-Fperm_SI_Woolf2021!$E$9:$E$93)/10))) + Fperm_SI_Woolf2021!$H$9:$H$93*EXP(-Fperm_SI_Woolf2021!$K$9:$K$93*$C69*IF(BZ$58=Fperm_SI_Woolf2021!$E$9:$E$93,1,EXP(LN((1.1*(Fperm_SI_Woolf2021!$E$9:$E$93-BZ$58)-63.1579*EXP(-0.19*Fperm_SI_Woolf2021!$E$9:$E$93)+63.1579*EXP(-0.19*BZ$58))/(Fperm_SI_Woolf2021!$E$9:$E$93-BZ$58))*(BZ$58-Fperm_SI_Woolf2021!$E$9:$E$93)/10))),Fperm_SI_Woolf2021!$D$9:$D$93)*BZ$57+INTERCEPT(Fperm_SI_Woolf2021!$F$9:$F$93*EXP(-Fperm_SI_Woolf2021!$I$9:$I$93*$C69*IF(BZ$58=Fperm_SI_Woolf2021!$E$9:$E$93,1,EXP(LN((1.1*(Fperm_SI_Woolf2021!$E$9:$E$93-BZ$58)-63.1579*EXP(-0.19*Fperm_SI_Woolf2021!$E$9:$E$93)+63.1579*EXP(-0.19*BZ$58))/(Fperm_SI_Woolf2021!$E$9:$E$93-BZ$58))*(BZ$58-Fperm_SI_Woolf2021!$E$9:$E$93)/10))) + Fperm_SI_Woolf2021!$G$9:$G$93*EXP(-Fperm_SI_Woolf2021!$J$9:$J$93*$C69*IF(BZ$58=Fperm_SI_Woolf2021!$E$9:$E$93,1,EXP(LN((1.1*(Fperm_SI_Woolf2021!$E$9:$E$93-BZ$58)-63.1579*EXP(-0.19*Fperm_SI_Woolf2021!$E$9:$E$93)+63.1579*EXP(-0.19*BZ$58))/(Fperm_SI_Woolf2021!$E$9:$E$93-BZ$58))*(BZ$58-Fperm_SI_Woolf2021!$E$9:$E$93)/10))) + Fperm_SI_Woolf2021!$H$9:$H$93*EXP(-Fperm_SI_Woolf2021!$K$9:$K$93*$C69*IF(BZ$58=Fperm_SI_Woolf2021!$E$9:$E$93,1,EXP(LN((1.1*(Fperm_SI_Woolf2021!$E$9:$E$93-BZ$58)-63.1579*EXP(-0.19*Fperm_SI_Woolf2021!$E$9:$E$93)+63.1579*EXP(-0.19*BZ$58))/(Fperm_SI_Woolf2021!$E$9:$E$93-BZ$58))*(BZ$58-Fperm_SI_Woolf2021!$E$9:$E$93)/10))),Fperm_SI_Woolf2021!$D$9:$D$93))</f>
        <v>0.51401488024166042</v>
      </c>
    </row>
    <row r="70" spans="3:78" x14ac:dyDescent="0.2">
      <c r="C70" s="48">
        <v>100</v>
      </c>
      <c r="D70" s="51" cm="1">
        <f t="array" ref="D70">MIN(1,SLOPE(Fperm_SI_Woolf2021!$F$9:$F$93*EXP(-Fperm_SI_Woolf2021!$I$9:$I$93*$C70*IF(D$58=Fperm_SI_Woolf2021!$E$9:$E$93,1,EXP(LN((1.1*(Fperm_SI_Woolf2021!$E$9:$E$93-D$58)-63.1579*EXP(-0.19*Fperm_SI_Woolf2021!$E$9:$E$93)+63.1579*EXP(-0.19*D$58))/(Fperm_SI_Woolf2021!$E$9:$E$93-D$58))*(D$58-Fperm_SI_Woolf2021!$E$9:$E$93)/10))) + Fperm_SI_Woolf2021!$G$9:$G$93*EXP(-Fperm_SI_Woolf2021!$J$9:$J$93*$C70*IF(D$58=Fperm_SI_Woolf2021!$E$9:$E$93,1,EXP(LN((1.1*(Fperm_SI_Woolf2021!$E$9:$E$93-D$58)-63.1579*EXP(-0.19*Fperm_SI_Woolf2021!$E$9:$E$93)+63.1579*EXP(-0.19*D$58))/(Fperm_SI_Woolf2021!$E$9:$E$93-D$58))*(D$58-Fperm_SI_Woolf2021!$E$9:$E$93)/10))) + Fperm_SI_Woolf2021!$H$9:$H$93*EXP(-Fperm_SI_Woolf2021!$K$9:$K$93*$C70*IF(D$58=Fperm_SI_Woolf2021!$E$9:$E$93,1,EXP(LN((1.1*(Fperm_SI_Woolf2021!$E$9:$E$93-D$58)-63.1579*EXP(-0.19*Fperm_SI_Woolf2021!$E$9:$E$93)+63.1579*EXP(-0.19*D$58))/(Fperm_SI_Woolf2021!$E$9:$E$93-D$58))*(D$58-Fperm_SI_Woolf2021!$E$9:$E$93)/10))),Fperm_SI_Woolf2021!$D$9:$D$93)*D$57+INTERCEPT(Fperm_SI_Woolf2021!$F$9:$F$93*EXP(-Fperm_SI_Woolf2021!$I$9:$I$93*$C70*IF(D$58=Fperm_SI_Woolf2021!$E$9:$E$93,1,EXP(LN((1.1*(Fperm_SI_Woolf2021!$E$9:$E$93-D$58)-63.1579*EXP(-0.19*Fperm_SI_Woolf2021!$E$9:$E$93)+63.1579*EXP(-0.19*D$58))/(Fperm_SI_Woolf2021!$E$9:$E$93-D$58))*(D$58-Fperm_SI_Woolf2021!$E$9:$E$93)/10))) + Fperm_SI_Woolf2021!$G$9:$G$93*EXP(-Fperm_SI_Woolf2021!$J$9:$J$93*$C70*IF(D$58=Fperm_SI_Woolf2021!$E$9:$E$93,1,EXP(LN((1.1*(Fperm_SI_Woolf2021!$E$9:$E$93-D$58)-63.1579*EXP(-0.19*Fperm_SI_Woolf2021!$E$9:$E$93)+63.1579*EXP(-0.19*D$58))/(Fperm_SI_Woolf2021!$E$9:$E$93-D$58))*(D$58-Fperm_SI_Woolf2021!$E$9:$E$93)/10))) + Fperm_SI_Woolf2021!$H$9:$H$93*EXP(-Fperm_SI_Woolf2021!$K$9:$K$93*$C70*IF(D$58=Fperm_SI_Woolf2021!$E$9:$E$93,1,EXP(LN((1.1*(Fperm_SI_Woolf2021!$E$9:$E$93-D$58)-63.1579*EXP(-0.19*Fperm_SI_Woolf2021!$E$9:$E$93)+63.1579*EXP(-0.19*D$58))/(Fperm_SI_Woolf2021!$E$9:$E$93-D$58))*(D$58-Fperm_SI_Woolf2021!$E$9:$E$93)/10))),Fperm_SI_Woolf2021!$D$9:$D$93))</f>
        <v>1</v>
      </c>
      <c r="E70" s="51" cm="1">
        <f t="array" ref="E70">MIN(1,SLOPE(Fperm_SI_Woolf2021!$F$9:$F$93*EXP(-Fperm_SI_Woolf2021!$I$9:$I$93*$C70*IF(E$58=Fperm_SI_Woolf2021!$E$9:$E$93,1,EXP(LN((1.1*(Fperm_SI_Woolf2021!$E$9:$E$93-E$58)-63.1579*EXP(-0.19*Fperm_SI_Woolf2021!$E$9:$E$93)+63.1579*EXP(-0.19*E$58))/(Fperm_SI_Woolf2021!$E$9:$E$93-E$58))*(E$58-Fperm_SI_Woolf2021!$E$9:$E$93)/10))) + Fperm_SI_Woolf2021!$G$9:$G$93*EXP(-Fperm_SI_Woolf2021!$J$9:$J$93*$C70*IF(E$58=Fperm_SI_Woolf2021!$E$9:$E$93,1,EXP(LN((1.1*(Fperm_SI_Woolf2021!$E$9:$E$93-E$58)-63.1579*EXP(-0.19*Fperm_SI_Woolf2021!$E$9:$E$93)+63.1579*EXP(-0.19*E$58))/(Fperm_SI_Woolf2021!$E$9:$E$93-E$58))*(E$58-Fperm_SI_Woolf2021!$E$9:$E$93)/10))) + Fperm_SI_Woolf2021!$H$9:$H$93*EXP(-Fperm_SI_Woolf2021!$K$9:$K$93*$C70*IF(E$58=Fperm_SI_Woolf2021!$E$9:$E$93,1,EXP(LN((1.1*(Fperm_SI_Woolf2021!$E$9:$E$93-E$58)-63.1579*EXP(-0.19*Fperm_SI_Woolf2021!$E$9:$E$93)+63.1579*EXP(-0.19*E$58))/(Fperm_SI_Woolf2021!$E$9:$E$93-E$58))*(E$58-Fperm_SI_Woolf2021!$E$9:$E$93)/10))),Fperm_SI_Woolf2021!$D$9:$D$93)*E$57+INTERCEPT(Fperm_SI_Woolf2021!$F$9:$F$93*EXP(-Fperm_SI_Woolf2021!$I$9:$I$93*$C70*IF(E$58=Fperm_SI_Woolf2021!$E$9:$E$93,1,EXP(LN((1.1*(Fperm_SI_Woolf2021!$E$9:$E$93-E$58)-63.1579*EXP(-0.19*Fperm_SI_Woolf2021!$E$9:$E$93)+63.1579*EXP(-0.19*E$58))/(Fperm_SI_Woolf2021!$E$9:$E$93-E$58))*(E$58-Fperm_SI_Woolf2021!$E$9:$E$93)/10))) + Fperm_SI_Woolf2021!$G$9:$G$93*EXP(-Fperm_SI_Woolf2021!$J$9:$J$93*$C70*IF(E$58=Fperm_SI_Woolf2021!$E$9:$E$93,1,EXP(LN((1.1*(Fperm_SI_Woolf2021!$E$9:$E$93-E$58)-63.1579*EXP(-0.19*Fperm_SI_Woolf2021!$E$9:$E$93)+63.1579*EXP(-0.19*E$58))/(Fperm_SI_Woolf2021!$E$9:$E$93-E$58))*(E$58-Fperm_SI_Woolf2021!$E$9:$E$93)/10))) + Fperm_SI_Woolf2021!$H$9:$H$93*EXP(-Fperm_SI_Woolf2021!$K$9:$K$93*$C70*IF(E$58=Fperm_SI_Woolf2021!$E$9:$E$93,1,EXP(LN((1.1*(Fperm_SI_Woolf2021!$E$9:$E$93-E$58)-63.1579*EXP(-0.19*Fperm_SI_Woolf2021!$E$9:$E$93)+63.1579*EXP(-0.19*E$58))/(Fperm_SI_Woolf2021!$E$9:$E$93-E$58))*(E$58-Fperm_SI_Woolf2021!$E$9:$E$93)/10))),Fperm_SI_Woolf2021!$D$9:$D$93))</f>
        <v>1</v>
      </c>
      <c r="F70" s="51" cm="1">
        <f t="array" ref="F70">MIN(1,SLOPE(Fperm_SI_Woolf2021!$F$9:$F$93*EXP(-Fperm_SI_Woolf2021!$I$9:$I$93*$C70*IF(F$58=Fperm_SI_Woolf2021!$E$9:$E$93,1,EXP(LN((1.1*(Fperm_SI_Woolf2021!$E$9:$E$93-F$58)-63.1579*EXP(-0.19*Fperm_SI_Woolf2021!$E$9:$E$93)+63.1579*EXP(-0.19*F$58))/(Fperm_SI_Woolf2021!$E$9:$E$93-F$58))*(F$58-Fperm_SI_Woolf2021!$E$9:$E$93)/10))) + Fperm_SI_Woolf2021!$G$9:$G$93*EXP(-Fperm_SI_Woolf2021!$J$9:$J$93*$C70*IF(F$58=Fperm_SI_Woolf2021!$E$9:$E$93,1,EXP(LN((1.1*(Fperm_SI_Woolf2021!$E$9:$E$93-F$58)-63.1579*EXP(-0.19*Fperm_SI_Woolf2021!$E$9:$E$93)+63.1579*EXP(-0.19*F$58))/(Fperm_SI_Woolf2021!$E$9:$E$93-F$58))*(F$58-Fperm_SI_Woolf2021!$E$9:$E$93)/10))) + Fperm_SI_Woolf2021!$H$9:$H$93*EXP(-Fperm_SI_Woolf2021!$K$9:$K$93*$C70*IF(F$58=Fperm_SI_Woolf2021!$E$9:$E$93,1,EXP(LN((1.1*(Fperm_SI_Woolf2021!$E$9:$E$93-F$58)-63.1579*EXP(-0.19*Fperm_SI_Woolf2021!$E$9:$E$93)+63.1579*EXP(-0.19*F$58))/(Fperm_SI_Woolf2021!$E$9:$E$93-F$58))*(F$58-Fperm_SI_Woolf2021!$E$9:$E$93)/10))),Fperm_SI_Woolf2021!$D$9:$D$93)*F$57+INTERCEPT(Fperm_SI_Woolf2021!$F$9:$F$93*EXP(-Fperm_SI_Woolf2021!$I$9:$I$93*$C70*IF(F$58=Fperm_SI_Woolf2021!$E$9:$E$93,1,EXP(LN((1.1*(Fperm_SI_Woolf2021!$E$9:$E$93-F$58)-63.1579*EXP(-0.19*Fperm_SI_Woolf2021!$E$9:$E$93)+63.1579*EXP(-0.19*F$58))/(Fperm_SI_Woolf2021!$E$9:$E$93-F$58))*(F$58-Fperm_SI_Woolf2021!$E$9:$E$93)/10))) + Fperm_SI_Woolf2021!$G$9:$G$93*EXP(-Fperm_SI_Woolf2021!$J$9:$J$93*$C70*IF(F$58=Fperm_SI_Woolf2021!$E$9:$E$93,1,EXP(LN((1.1*(Fperm_SI_Woolf2021!$E$9:$E$93-F$58)-63.1579*EXP(-0.19*Fperm_SI_Woolf2021!$E$9:$E$93)+63.1579*EXP(-0.19*F$58))/(Fperm_SI_Woolf2021!$E$9:$E$93-F$58))*(F$58-Fperm_SI_Woolf2021!$E$9:$E$93)/10))) + Fperm_SI_Woolf2021!$H$9:$H$93*EXP(-Fperm_SI_Woolf2021!$K$9:$K$93*$C70*IF(F$58=Fperm_SI_Woolf2021!$E$9:$E$93,1,EXP(LN((1.1*(Fperm_SI_Woolf2021!$E$9:$E$93-F$58)-63.1579*EXP(-0.19*Fperm_SI_Woolf2021!$E$9:$E$93)+63.1579*EXP(-0.19*F$58))/(Fperm_SI_Woolf2021!$E$9:$E$93-F$58))*(F$58-Fperm_SI_Woolf2021!$E$9:$E$93)/10))),Fperm_SI_Woolf2021!$D$9:$D$93))</f>
        <v>1</v>
      </c>
      <c r="G70" s="51" cm="1">
        <f t="array" ref="G70">MIN(1,SLOPE(Fperm_SI_Woolf2021!$F$9:$F$93*EXP(-Fperm_SI_Woolf2021!$I$9:$I$93*$C70*IF(G$58=Fperm_SI_Woolf2021!$E$9:$E$93,1,EXP(LN((1.1*(Fperm_SI_Woolf2021!$E$9:$E$93-G$58)-63.1579*EXP(-0.19*Fperm_SI_Woolf2021!$E$9:$E$93)+63.1579*EXP(-0.19*G$58))/(Fperm_SI_Woolf2021!$E$9:$E$93-G$58))*(G$58-Fperm_SI_Woolf2021!$E$9:$E$93)/10))) + Fperm_SI_Woolf2021!$G$9:$G$93*EXP(-Fperm_SI_Woolf2021!$J$9:$J$93*$C70*IF(G$58=Fperm_SI_Woolf2021!$E$9:$E$93,1,EXP(LN((1.1*(Fperm_SI_Woolf2021!$E$9:$E$93-G$58)-63.1579*EXP(-0.19*Fperm_SI_Woolf2021!$E$9:$E$93)+63.1579*EXP(-0.19*G$58))/(Fperm_SI_Woolf2021!$E$9:$E$93-G$58))*(G$58-Fperm_SI_Woolf2021!$E$9:$E$93)/10))) + Fperm_SI_Woolf2021!$H$9:$H$93*EXP(-Fperm_SI_Woolf2021!$K$9:$K$93*$C70*IF(G$58=Fperm_SI_Woolf2021!$E$9:$E$93,1,EXP(LN((1.1*(Fperm_SI_Woolf2021!$E$9:$E$93-G$58)-63.1579*EXP(-0.19*Fperm_SI_Woolf2021!$E$9:$E$93)+63.1579*EXP(-0.19*G$58))/(Fperm_SI_Woolf2021!$E$9:$E$93-G$58))*(G$58-Fperm_SI_Woolf2021!$E$9:$E$93)/10))),Fperm_SI_Woolf2021!$D$9:$D$93)*G$57+INTERCEPT(Fperm_SI_Woolf2021!$F$9:$F$93*EXP(-Fperm_SI_Woolf2021!$I$9:$I$93*$C70*IF(G$58=Fperm_SI_Woolf2021!$E$9:$E$93,1,EXP(LN((1.1*(Fperm_SI_Woolf2021!$E$9:$E$93-G$58)-63.1579*EXP(-0.19*Fperm_SI_Woolf2021!$E$9:$E$93)+63.1579*EXP(-0.19*G$58))/(Fperm_SI_Woolf2021!$E$9:$E$93-G$58))*(G$58-Fperm_SI_Woolf2021!$E$9:$E$93)/10))) + Fperm_SI_Woolf2021!$G$9:$G$93*EXP(-Fperm_SI_Woolf2021!$J$9:$J$93*$C70*IF(G$58=Fperm_SI_Woolf2021!$E$9:$E$93,1,EXP(LN((1.1*(Fperm_SI_Woolf2021!$E$9:$E$93-G$58)-63.1579*EXP(-0.19*Fperm_SI_Woolf2021!$E$9:$E$93)+63.1579*EXP(-0.19*G$58))/(Fperm_SI_Woolf2021!$E$9:$E$93-G$58))*(G$58-Fperm_SI_Woolf2021!$E$9:$E$93)/10))) + Fperm_SI_Woolf2021!$H$9:$H$93*EXP(-Fperm_SI_Woolf2021!$K$9:$K$93*$C70*IF(G$58=Fperm_SI_Woolf2021!$E$9:$E$93,1,EXP(LN((1.1*(Fperm_SI_Woolf2021!$E$9:$E$93-G$58)-63.1579*EXP(-0.19*Fperm_SI_Woolf2021!$E$9:$E$93)+63.1579*EXP(-0.19*G$58))/(Fperm_SI_Woolf2021!$E$9:$E$93-G$58))*(G$58-Fperm_SI_Woolf2021!$E$9:$E$93)/10))),Fperm_SI_Woolf2021!$D$9:$D$93))</f>
        <v>1</v>
      </c>
      <c r="H70" s="51" cm="1">
        <f t="array" ref="H70">MIN(1,SLOPE(Fperm_SI_Woolf2021!$F$9:$F$93*EXP(-Fperm_SI_Woolf2021!$I$9:$I$93*$C70*IF(H$58=Fperm_SI_Woolf2021!$E$9:$E$93,1,EXP(LN((1.1*(Fperm_SI_Woolf2021!$E$9:$E$93-H$58)-63.1579*EXP(-0.19*Fperm_SI_Woolf2021!$E$9:$E$93)+63.1579*EXP(-0.19*H$58))/(Fperm_SI_Woolf2021!$E$9:$E$93-H$58))*(H$58-Fperm_SI_Woolf2021!$E$9:$E$93)/10))) + Fperm_SI_Woolf2021!$G$9:$G$93*EXP(-Fperm_SI_Woolf2021!$J$9:$J$93*$C70*IF(H$58=Fperm_SI_Woolf2021!$E$9:$E$93,1,EXP(LN((1.1*(Fperm_SI_Woolf2021!$E$9:$E$93-H$58)-63.1579*EXP(-0.19*Fperm_SI_Woolf2021!$E$9:$E$93)+63.1579*EXP(-0.19*H$58))/(Fperm_SI_Woolf2021!$E$9:$E$93-H$58))*(H$58-Fperm_SI_Woolf2021!$E$9:$E$93)/10))) + Fperm_SI_Woolf2021!$H$9:$H$93*EXP(-Fperm_SI_Woolf2021!$K$9:$K$93*$C70*IF(H$58=Fperm_SI_Woolf2021!$E$9:$E$93,1,EXP(LN((1.1*(Fperm_SI_Woolf2021!$E$9:$E$93-H$58)-63.1579*EXP(-0.19*Fperm_SI_Woolf2021!$E$9:$E$93)+63.1579*EXP(-0.19*H$58))/(Fperm_SI_Woolf2021!$E$9:$E$93-H$58))*(H$58-Fperm_SI_Woolf2021!$E$9:$E$93)/10))),Fperm_SI_Woolf2021!$D$9:$D$93)*H$57+INTERCEPT(Fperm_SI_Woolf2021!$F$9:$F$93*EXP(-Fperm_SI_Woolf2021!$I$9:$I$93*$C70*IF(H$58=Fperm_SI_Woolf2021!$E$9:$E$93,1,EXP(LN((1.1*(Fperm_SI_Woolf2021!$E$9:$E$93-H$58)-63.1579*EXP(-0.19*Fperm_SI_Woolf2021!$E$9:$E$93)+63.1579*EXP(-0.19*H$58))/(Fperm_SI_Woolf2021!$E$9:$E$93-H$58))*(H$58-Fperm_SI_Woolf2021!$E$9:$E$93)/10))) + Fperm_SI_Woolf2021!$G$9:$G$93*EXP(-Fperm_SI_Woolf2021!$J$9:$J$93*$C70*IF(H$58=Fperm_SI_Woolf2021!$E$9:$E$93,1,EXP(LN((1.1*(Fperm_SI_Woolf2021!$E$9:$E$93-H$58)-63.1579*EXP(-0.19*Fperm_SI_Woolf2021!$E$9:$E$93)+63.1579*EXP(-0.19*H$58))/(Fperm_SI_Woolf2021!$E$9:$E$93-H$58))*(H$58-Fperm_SI_Woolf2021!$E$9:$E$93)/10))) + Fperm_SI_Woolf2021!$H$9:$H$93*EXP(-Fperm_SI_Woolf2021!$K$9:$K$93*$C70*IF(H$58=Fperm_SI_Woolf2021!$E$9:$E$93,1,EXP(LN((1.1*(Fperm_SI_Woolf2021!$E$9:$E$93-H$58)-63.1579*EXP(-0.19*Fperm_SI_Woolf2021!$E$9:$E$93)+63.1579*EXP(-0.19*H$58))/(Fperm_SI_Woolf2021!$E$9:$E$93-H$58))*(H$58-Fperm_SI_Woolf2021!$E$9:$E$93)/10))),Fperm_SI_Woolf2021!$D$9:$D$93))</f>
        <v>1</v>
      </c>
      <c r="I70" s="51" cm="1">
        <f t="array" ref="I70">MIN(1,SLOPE(Fperm_SI_Woolf2021!$F$9:$F$93*EXP(-Fperm_SI_Woolf2021!$I$9:$I$93*$C70*IF(I$58=Fperm_SI_Woolf2021!$E$9:$E$93,1,EXP(LN((1.1*(Fperm_SI_Woolf2021!$E$9:$E$93-I$58)-63.1579*EXP(-0.19*Fperm_SI_Woolf2021!$E$9:$E$93)+63.1579*EXP(-0.19*I$58))/(Fperm_SI_Woolf2021!$E$9:$E$93-I$58))*(I$58-Fperm_SI_Woolf2021!$E$9:$E$93)/10))) + Fperm_SI_Woolf2021!$G$9:$G$93*EXP(-Fperm_SI_Woolf2021!$J$9:$J$93*$C70*IF(I$58=Fperm_SI_Woolf2021!$E$9:$E$93,1,EXP(LN((1.1*(Fperm_SI_Woolf2021!$E$9:$E$93-I$58)-63.1579*EXP(-0.19*Fperm_SI_Woolf2021!$E$9:$E$93)+63.1579*EXP(-0.19*I$58))/(Fperm_SI_Woolf2021!$E$9:$E$93-I$58))*(I$58-Fperm_SI_Woolf2021!$E$9:$E$93)/10))) + Fperm_SI_Woolf2021!$H$9:$H$93*EXP(-Fperm_SI_Woolf2021!$K$9:$K$93*$C70*IF(I$58=Fperm_SI_Woolf2021!$E$9:$E$93,1,EXP(LN((1.1*(Fperm_SI_Woolf2021!$E$9:$E$93-I$58)-63.1579*EXP(-0.19*Fperm_SI_Woolf2021!$E$9:$E$93)+63.1579*EXP(-0.19*I$58))/(Fperm_SI_Woolf2021!$E$9:$E$93-I$58))*(I$58-Fperm_SI_Woolf2021!$E$9:$E$93)/10))),Fperm_SI_Woolf2021!$D$9:$D$93)*I$57+INTERCEPT(Fperm_SI_Woolf2021!$F$9:$F$93*EXP(-Fperm_SI_Woolf2021!$I$9:$I$93*$C70*IF(I$58=Fperm_SI_Woolf2021!$E$9:$E$93,1,EXP(LN((1.1*(Fperm_SI_Woolf2021!$E$9:$E$93-I$58)-63.1579*EXP(-0.19*Fperm_SI_Woolf2021!$E$9:$E$93)+63.1579*EXP(-0.19*I$58))/(Fperm_SI_Woolf2021!$E$9:$E$93-I$58))*(I$58-Fperm_SI_Woolf2021!$E$9:$E$93)/10))) + Fperm_SI_Woolf2021!$G$9:$G$93*EXP(-Fperm_SI_Woolf2021!$J$9:$J$93*$C70*IF(I$58=Fperm_SI_Woolf2021!$E$9:$E$93,1,EXP(LN((1.1*(Fperm_SI_Woolf2021!$E$9:$E$93-I$58)-63.1579*EXP(-0.19*Fperm_SI_Woolf2021!$E$9:$E$93)+63.1579*EXP(-0.19*I$58))/(Fperm_SI_Woolf2021!$E$9:$E$93-I$58))*(I$58-Fperm_SI_Woolf2021!$E$9:$E$93)/10))) + Fperm_SI_Woolf2021!$H$9:$H$93*EXP(-Fperm_SI_Woolf2021!$K$9:$K$93*$C70*IF(I$58=Fperm_SI_Woolf2021!$E$9:$E$93,1,EXP(LN((1.1*(Fperm_SI_Woolf2021!$E$9:$E$93-I$58)-63.1579*EXP(-0.19*Fperm_SI_Woolf2021!$E$9:$E$93)+63.1579*EXP(-0.19*I$58))/(Fperm_SI_Woolf2021!$E$9:$E$93-I$58))*(I$58-Fperm_SI_Woolf2021!$E$9:$E$93)/10))),Fperm_SI_Woolf2021!$D$9:$D$93))</f>
        <v>0.98814058749868194</v>
      </c>
      <c r="J70" s="51" cm="1">
        <f t="array" ref="J70">MIN(1,SLOPE(Fperm_SI_Woolf2021!$F$9:$F$93*EXP(-Fperm_SI_Woolf2021!$I$9:$I$93*$C70*IF(J$58=Fperm_SI_Woolf2021!$E$9:$E$93,1,EXP(LN((1.1*(Fperm_SI_Woolf2021!$E$9:$E$93-J$58)-63.1579*EXP(-0.19*Fperm_SI_Woolf2021!$E$9:$E$93)+63.1579*EXP(-0.19*J$58))/(Fperm_SI_Woolf2021!$E$9:$E$93-J$58))*(J$58-Fperm_SI_Woolf2021!$E$9:$E$93)/10))) + Fperm_SI_Woolf2021!$G$9:$G$93*EXP(-Fperm_SI_Woolf2021!$J$9:$J$93*$C70*IF(J$58=Fperm_SI_Woolf2021!$E$9:$E$93,1,EXP(LN((1.1*(Fperm_SI_Woolf2021!$E$9:$E$93-J$58)-63.1579*EXP(-0.19*Fperm_SI_Woolf2021!$E$9:$E$93)+63.1579*EXP(-0.19*J$58))/(Fperm_SI_Woolf2021!$E$9:$E$93-J$58))*(J$58-Fperm_SI_Woolf2021!$E$9:$E$93)/10))) + Fperm_SI_Woolf2021!$H$9:$H$93*EXP(-Fperm_SI_Woolf2021!$K$9:$K$93*$C70*IF(J$58=Fperm_SI_Woolf2021!$E$9:$E$93,1,EXP(LN((1.1*(Fperm_SI_Woolf2021!$E$9:$E$93-J$58)-63.1579*EXP(-0.19*Fperm_SI_Woolf2021!$E$9:$E$93)+63.1579*EXP(-0.19*J$58))/(Fperm_SI_Woolf2021!$E$9:$E$93-J$58))*(J$58-Fperm_SI_Woolf2021!$E$9:$E$93)/10))),Fperm_SI_Woolf2021!$D$9:$D$93)*J$57+INTERCEPT(Fperm_SI_Woolf2021!$F$9:$F$93*EXP(-Fperm_SI_Woolf2021!$I$9:$I$93*$C70*IF(J$58=Fperm_SI_Woolf2021!$E$9:$E$93,1,EXP(LN((1.1*(Fperm_SI_Woolf2021!$E$9:$E$93-J$58)-63.1579*EXP(-0.19*Fperm_SI_Woolf2021!$E$9:$E$93)+63.1579*EXP(-0.19*J$58))/(Fperm_SI_Woolf2021!$E$9:$E$93-J$58))*(J$58-Fperm_SI_Woolf2021!$E$9:$E$93)/10))) + Fperm_SI_Woolf2021!$G$9:$G$93*EXP(-Fperm_SI_Woolf2021!$J$9:$J$93*$C70*IF(J$58=Fperm_SI_Woolf2021!$E$9:$E$93,1,EXP(LN((1.1*(Fperm_SI_Woolf2021!$E$9:$E$93-J$58)-63.1579*EXP(-0.19*Fperm_SI_Woolf2021!$E$9:$E$93)+63.1579*EXP(-0.19*J$58))/(Fperm_SI_Woolf2021!$E$9:$E$93-J$58))*(J$58-Fperm_SI_Woolf2021!$E$9:$E$93)/10))) + Fperm_SI_Woolf2021!$H$9:$H$93*EXP(-Fperm_SI_Woolf2021!$K$9:$K$93*$C70*IF(J$58=Fperm_SI_Woolf2021!$E$9:$E$93,1,EXP(LN((1.1*(Fperm_SI_Woolf2021!$E$9:$E$93-J$58)-63.1579*EXP(-0.19*Fperm_SI_Woolf2021!$E$9:$E$93)+63.1579*EXP(-0.19*J$58))/(Fperm_SI_Woolf2021!$E$9:$E$93-J$58))*(J$58-Fperm_SI_Woolf2021!$E$9:$E$93)/10))),Fperm_SI_Woolf2021!$D$9:$D$93))</f>
        <v>0.96510263555786757</v>
      </c>
      <c r="K70" s="51" cm="1">
        <f t="array" ref="K70">MIN(1,SLOPE(Fperm_SI_Woolf2021!$F$9:$F$93*EXP(-Fperm_SI_Woolf2021!$I$9:$I$93*$C70*IF(K$58=Fperm_SI_Woolf2021!$E$9:$E$93,1,EXP(LN((1.1*(Fperm_SI_Woolf2021!$E$9:$E$93-K$58)-63.1579*EXP(-0.19*Fperm_SI_Woolf2021!$E$9:$E$93)+63.1579*EXP(-0.19*K$58))/(Fperm_SI_Woolf2021!$E$9:$E$93-K$58))*(K$58-Fperm_SI_Woolf2021!$E$9:$E$93)/10))) + Fperm_SI_Woolf2021!$G$9:$G$93*EXP(-Fperm_SI_Woolf2021!$J$9:$J$93*$C70*IF(K$58=Fperm_SI_Woolf2021!$E$9:$E$93,1,EXP(LN((1.1*(Fperm_SI_Woolf2021!$E$9:$E$93-K$58)-63.1579*EXP(-0.19*Fperm_SI_Woolf2021!$E$9:$E$93)+63.1579*EXP(-0.19*K$58))/(Fperm_SI_Woolf2021!$E$9:$E$93-K$58))*(K$58-Fperm_SI_Woolf2021!$E$9:$E$93)/10))) + Fperm_SI_Woolf2021!$H$9:$H$93*EXP(-Fperm_SI_Woolf2021!$K$9:$K$93*$C70*IF(K$58=Fperm_SI_Woolf2021!$E$9:$E$93,1,EXP(LN((1.1*(Fperm_SI_Woolf2021!$E$9:$E$93-K$58)-63.1579*EXP(-0.19*Fperm_SI_Woolf2021!$E$9:$E$93)+63.1579*EXP(-0.19*K$58))/(Fperm_SI_Woolf2021!$E$9:$E$93-K$58))*(K$58-Fperm_SI_Woolf2021!$E$9:$E$93)/10))),Fperm_SI_Woolf2021!$D$9:$D$93)*K$57+INTERCEPT(Fperm_SI_Woolf2021!$F$9:$F$93*EXP(-Fperm_SI_Woolf2021!$I$9:$I$93*$C70*IF(K$58=Fperm_SI_Woolf2021!$E$9:$E$93,1,EXP(LN((1.1*(Fperm_SI_Woolf2021!$E$9:$E$93-K$58)-63.1579*EXP(-0.19*Fperm_SI_Woolf2021!$E$9:$E$93)+63.1579*EXP(-0.19*K$58))/(Fperm_SI_Woolf2021!$E$9:$E$93-K$58))*(K$58-Fperm_SI_Woolf2021!$E$9:$E$93)/10))) + Fperm_SI_Woolf2021!$G$9:$G$93*EXP(-Fperm_SI_Woolf2021!$J$9:$J$93*$C70*IF(K$58=Fperm_SI_Woolf2021!$E$9:$E$93,1,EXP(LN((1.1*(Fperm_SI_Woolf2021!$E$9:$E$93-K$58)-63.1579*EXP(-0.19*Fperm_SI_Woolf2021!$E$9:$E$93)+63.1579*EXP(-0.19*K$58))/(Fperm_SI_Woolf2021!$E$9:$E$93-K$58))*(K$58-Fperm_SI_Woolf2021!$E$9:$E$93)/10))) + Fperm_SI_Woolf2021!$H$9:$H$93*EXP(-Fperm_SI_Woolf2021!$K$9:$K$93*$C70*IF(K$58=Fperm_SI_Woolf2021!$E$9:$E$93,1,EXP(LN((1.1*(Fperm_SI_Woolf2021!$E$9:$E$93-K$58)-63.1579*EXP(-0.19*Fperm_SI_Woolf2021!$E$9:$E$93)+63.1579*EXP(-0.19*K$58))/(Fperm_SI_Woolf2021!$E$9:$E$93-K$58))*(K$58-Fperm_SI_Woolf2021!$E$9:$E$93)/10))),Fperm_SI_Woolf2021!$D$9:$D$93))</f>
        <v>0.9420646836170532</v>
      </c>
      <c r="L70" s="51" cm="1">
        <f t="array" ref="L70">MIN(1,SLOPE(Fperm_SI_Woolf2021!$F$9:$F$93*EXP(-Fperm_SI_Woolf2021!$I$9:$I$93*$C70*IF(L$58=Fperm_SI_Woolf2021!$E$9:$E$93,1,EXP(LN((1.1*(Fperm_SI_Woolf2021!$E$9:$E$93-L$58)-63.1579*EXP(-0.19*Fperm_SI_Woolf2021!$E$9:$E$93)+63.1579*EXP(-0.19*L$58))/(Fperm_SI_Woolf2021!$E$9:$E$93-L$58))*(L$58-Fperm_SI_Woolf2021!$E$9:$E$93)/10))) + Fperm_SI_Woolf2021!$G$9:$G$93*EXP(-Fperm_SI_Woolf2021!$J$9:$J$93*$C70*IF(L$58=Fperm_SI_Woolf2021!$E$9:$E$93,1,EXP(LN((1.1*(Fperm_SI_Woolf2021!$E$9:$E$93-L$58)-63.1579*EXP(-0.19*Fperm_SI_Woolf2021!$E$9:$E$93)+63.1579*EXP(-0.19*L$58))/(Fperm_SI_Woolf2021!$E$9:$E$93-L$58))*(L$58-Fperm_SI_Woolf2021!$E$9:$E$93)/10))) + Fperm_SI_Woolf2021!$H$9:$H$93*EXP(-Fperm_SI_Woolf2021!$K$9:$K$93*$C70*IF(L$58=Fperm_SI_Woolf2021!$E$9:$E$93,1,EXP(LN((1.1*(Fperm_SI_Woolf2021!$E$9:$E$93-L$58)-63.1579*EXP(-0.19*Fperm_SI_Woolf2021!$E$9:$E$93)+63.1579*EXP(-0.19*L$58))/(Fperm_SI_Woolf2021!$E$9:$E$93-L$58))*(L$58-Fperm_SI_Woolf2021!$E$9:$E$93)/10))),Fperm_SI_Woolf2021!$D$9:$D$93)*L$57+INTERCEPT(Fperm_SI_Woolf2021!$F$9:$F$93*EXP(-Fperm_SI_Woolf2021!$I$9:$I$93*$C70*IF(L$58=Fperm_SI_Woolf2021!$E$9:$E$93,1,EXP(LN((1.1*(Fperm_SI_Woolf2021!$E$9:$E$93-L$58)-63.1579*EXP(-0.19*Fperm_SI_Woolf2021!$E$9:$E$93)+63.1579*EXP(-0.19*L$58))/(Fperm_SI_Woolf2021!$E$9:$E$93-L$58))*(L$58-Fperm_SI_Woolf2021!$E$9:$E$93)/10))) + Fperm_SI_Woolf2021!$G$9:$G$93*EXP(-Fperm_SI_Woolf2021!$J$9:$J$93*$C70*IF(L$58=Fperm_SI_Woolf2021!$E$9:$E$93,1,EXP(LN((1.1*(Fperm_SI_Woolf2021!$E$9:$E$93-L$58)-63.1579*EXP(-0.19*Fperm_SI_Woolf2021!$E$9:$E$93)+63.1579*EXP(-0.19*L$58))/(Fperm_SI_Woolf2021!$E$9:$E$93-L$58))*(L$58-Fperm_SI_Woolf2021!$E$9:$E$93)/10))) + Fperm_SI_Woolf2021!$H$9:$H$93*EXP(-Fperm_SI_Woolf2021!$K$9:$K$93*$C70*IF(L$58=Fperm_SI_Woolf2021!$E$9:$E$93,1,EXP(LN((1.1*(Fperm_SI_Woolf2021!$E$9:$E$93-L$58)-63.1579*EXP(-0.19*Fperm_SI_Woolf2021!$E$9:$E$93)+63.1579*EXP(-0.19*L$58))/(Fperm_SI_Woolf2021!$E$9:$E$93-L$58))*(L$58-Fperm_SI_Woolf2021!$E$9:$E$93)/10))),Fperm_SI_Woolf2021!$D$9:$D$93))</f>
        <v>0.91902673167623894</v>
      </c>
      <c r="M70" s="51" cm="1">
        <f t="array" ref="M70">MIN(1,SLOPE(Fperm_SI_Woolf2021!$F$9:$F$93*EXP(-Fperm_SI_Woolf2021!$I$9:$I$93*$C70*IF(M$58=Fperm_SI_Woolf2021!$E$9:$E$93,1,EXP(LN((1.1*(Fperm_SI_Woolf2021!$E$9:$E$93-M$58)-63.1579*EXP(-0.19*Fperm_SI_Woolf2021!$E$9:$E$93)+63.1579*EXP(-0.19*M$58))/(Fperm_SI_Woolf2021!$E$9:$E$93-M$58))*(M$58-Fperm_SI_Woolf2021!$E$9:$E$93)/10))) + Fperm_SI_Woolf2021!$G$9:$G$93*EXP(-Fperm_SI_Woolf2021!$J$9:$J$93*$C70*IF(M$58=Fperm_SI_Woolf2021!$E$9:$E$93,1,EXP(LN((1.1*(Fperm_SI_Woolf2021!$E$9:$E$93-M$58)-63.1579*EXP(-0.19*Fperm_SI_Woolf2021!$E$9:$E$93)+63.1579*EXP(-0.19*M$58))/(Fperm_SI_Woolf2021!$E$9:$E$93-M$58))*(M$58-Fperm_SI_Woolf2021!$E$9:$E$93)/10))) + Fperm_SI_Woolf2021!$H$9:$H$93*EXP(-Fperm_SI_Woolf2021!$K$9:$K$93*$C70*IF(M$58=Fperm_SI_Woolf2021!$E$9:$E$93,1,EXP(LN((1.1*(Fperm_SI_Woolf2021!$E$9:$E$93-M$58)-63.1579*EXP(-0.19*Fperm_SI_Woolf2021!$E$9:$E$93)+63.1579*EXP(-0.19*M$58))/(Fperm_SI_Woolf2021!$E$9:$E$93-M$58))*(M$58-Fperm_SI_Woolf2021!$E$9:$E$93)/10))),Fperm_SI_Woolf2021!$D$9:$D$93)*M$57+INTERCEPT(Fperm_SI_Woolf2021!$F$9:$F$93*EXP(-Fperm_SI_Woolf2021!$I$9:$I$93*$C70*IF(M$58=Fperm_SI_Woolf2021!$E$9:$E$93,1,EXP(LN((1.1*(Fperm_SI_Woolf2021!$E$9:$E$93-M$58)-63.1579*EXP(-0.19*Fperm_SI_Woolf2021!$E$9:$E$93)+63.1579*EXP(-0.19*M$58))/(Fperm_SI_Woolf2021!$E$9:$E$93-M$58))*(M$58-Fperm_SI_Woolf2021!$E$9:$E$93)/10))) + Fperm_SI_Woolf2021!$G$9:$G$93*EXP(-Fperm_SI_Woolf2021!$J$9:$J$93*$C70*IF(M$58=Fperm_SI_Woolf2021!$E$9:$E$93,1,EXP(LN((1.1*(Fperm_SI_Woolf2021!$E$9:$E$93-M$58)-63.1579*EXP(-0.19*Fperm_SI_Woolf2021!$E$9:$E$93)+63.1579*EXP(-0.19*M$58))/(Fperm_SI_Woolf2021!$E$9:$E$93-M$58))*(M$58-Fperm_SI_Woolf2021!$E$9:$E$93)/10))) + Fperm_SI_Woolf2021!$H$9:$H$93*EXP(-Fperm_SI_Woolf2021!$K$9:$K$93*$C70*IF(M$58=Fperm_SI_Woolf2021!$E$9:$E$93,1,EXP(LN((1.1*(Fperm_SI_Woolf2021!$E$9:$E$93-M$58)-63.1579*EXP(-0.19*Fperm_SI_Woolf2021!$E$9:$E$93)+63.1579*EXP(-0.19*M$58))/(Fperm_SI_Woolf2021!$E$9:$E$93-M$58))*(M$58-Fperm_SI_Woolf2021!$E$9:$E$93)/10))),Fperm_SI_Woolf2021!$D$9:$D$93))</f>
        <v>0.89598877973542457</v>
      </c>
      <c r="N70" s="51" cm="1">
        <f t="array" ref="N70">MIN(1,SLOPE(Fperm_SI_Woolf2021!$F$9:$F$93*EXP(-Fperm_SI_Woolf2021!$I$9:$I$93*$C70*IF(N$58=Fperm_SI_Woolf2021!$E$9:$E$93,1,EXP(LN((1.1*(Fperm_SI_Woolf2021!$E$9:$E$93-N$58)-63.1579*EXP(-0.19*Fperm_SI_Woolf2021!$E$9:$E$93)+63.1579*EXP(-0.19*N$58))/(Fperm_SI_Woolf2021!$E$9:$E$93-N$58))*(N$58-Fperm_SI_Woolf2021!$E$9:$E$93)/10))) + Fperm_SI_Woolf2021!$G$9:$G$93*EXP(-Fperm_SI_Woolf2021!$J$9:$J$93*$C70*IF(N$58=Fperm_SI_Woolf2021!$E$9:$E$93,1,EXP(LN((1.1*(Fperm_SI_Woolf2021!$E$9:$E$93-N$58)-63.1579*EXP(-0.19*Fperm_SI_Woolf2021!$E$9:$E$93)+63.1579*EXP(-0.19*N$58))/(Fperm_SI_Woolf2021!$E$9:$E$93-N$58))*(N$58-Fperm_SI_Woolf2021!$E$9:$E$93)/10))) + Fperm_SI_Woolf2021!$H$9:$H$93*EXP(-Fperm_SI_Woolf2021!$K$9:$K$93*$C70*IF(N$58=Fperm_SI_Woolf2021!$E$9:$E$93,1,EXP(LN((1.1*(Fperm_SI_Woolf2021!$E$9:$E$93-N$58)-63.1579*EXP(-0.19*Fperm_SI_Woolf2021!$E$9:$E$93)+63.1579*EXP(-0.19*N$58))/(Fperm_SI_Woolf2021!$E$9:$E$93-N$58))*(N$58-Fperm_SI_Woolf2021!$E$9:$E$93)/10))),Fperm_SI_Woolf2021!$D$9:$D$93)*N$57+INTERCEPT(Fperm_SI_Woolf2021!$F$9:$F$93*EXP(-Fperm_SI_Woolf2021!$I$9:$I$93*$C70*IF(N$58=Fperm_SI_Woolf2021!$E$9:$E$93,1,EXP(LN((1.1*(Fperm_SI_Woolf2021!$E$9:$E$93-N$58)-63.1579*EXP(-0.19*Fperm_SI_Woolf2021!$E$9:$E$93)+63.1579*EXP(-0.19*N$58))/(Fperm_SI_Woolf2021!$E$9:$E$93-N$58))*(N$58-Fperm_SI_Woolf2021!$E$9:$E$93)/10))) + Fperm_SI_Woolf2021!$G$9:$G$93*EXP(-Fperm_SI_Woolf2021!$J$9:$J$93*$C70*IF(N$58=Fperm_SI_Woolf2021!$E$9:$E$93,1,EXP(LN((1.1*(Fperm_SI_Woolf2021!$E$9:$E$93-N$58)-63.1579*EXP(-0.19*Fperm_SI_Woolf2021!$E$9:$E$93)+63.1579*EXP(-0.19*N$58))/(Fperm_SI_Woolf2021!$E$9:$E$93-N$58))*(N$58-Fperm_SI_Woolf2021!$E$9:$E$93)/10))) + Fperm_SI_Woolf2021!$H$9:$H$93*EXP(-Fperm_SI_Woolf2021!$K$9:$K$93*$C70*IF(N$58=Fperm_SI_Woolf2021!$E$9:$E$93,1,EXP(LN((1.1*(Fperm_SI_Woolf2021!$E$9:$E$93-N$58)-63.1579*EXP(-0.19*Fperm_SI_Woolf2021!$E$9:$E$93)+63.1579*EXP(-0.19*N$58))/(Fperm_SI_Woolf2021!$E$9:$E$93-N$58))*(N$58-Fperm_SI_Woolf2021!$E$9:$E$93)/10))),Fperm_SI_Woolf2021!$D$9:$D$93))</f>
        <v>0.87295082779461031</v>
      </c>
      <c r="O70" s="51" cm="1">
        <f t="array" ref="O70">MIN(1,SLOPE(Fperm_SI_Woolf2021!$F$9:$F$93*EXP(-Fperm_SI_Woolf2021!$I$9:$I$93*$C70*IF(O$58=Fperm_SI_Woolf2021!$E$9:$E$93,1,EXP(LN((1.1*(Fperm_SI_Woolf2021!$E$9:$E$93-O$58)-63.1579*EXP(-0.19*Fperm_SI_Woolf2021!$E$9:$E$93)+63.1579*EXP(-0.19*O$58))/(Fperm_SI_Woolf2021!$E$9:$E$93-O$58))*(O$58-Fperm_SI_Woolf2021!$E$9:$E$93)/10))) + Fperm_SI_Woolf2021!$G$9:$G$93*EXP(-Fperm_SI_Woolf2021!$J$9:$J$93*$C70*IF(O$58=Fperm_SI_Woolf2021!$E$9:$E$93,1,EXP(LN((1.1*(Fperm_SI_Woolf2021!$E$9:$E$93-O$58)-63.1579*EXP(-0.19*Fperm_SI_Woolf2021!$E$9:$E$93)+63.1579*EXP(-0.19*O$58))/(Fperm_SI_Woolf2021!$E$9:$E$93-O$58))*(O$58-Fperm_SI_Woolf2021!$E$9:$E$93)/10))) + Fperm_SI_Woolf2021!$H$9:$H$93*EXP(-Fperm_SI_Woolf2021!$K$9:$K$93*$C70*IF(O$58=Fperm_SI_Woolf2021!$E$9:$E$93,1,EXP(LN((1.1*(Fperm_SI_Woolf2021!$E$9:$E$93-O$58)-63.1579*EXP(-0.19*Fperm_SI_Woolf2021!$E$9:$E$93)+63.1579*EXP(-0.19*O$58))/(Fperm_SI_Woolf2021!$E$9:$E$93-O$58))*(O$58-Fperm_SI_Woolf2021!$E$9:$E$93)/10))),Fperm_SI_Woolf2021!$D$9:$D$93)*O$57+INTERCEPT(Fperm_SI_Woolf2021!$F$9:$F$93*EXP(-Fperm_SI_Woolf2021!$I$9:$I$93*$C70*IF(O$58=Fperm_SI_Woolf2021!$E$9:$E$93,1,EXP(LN((1.1*(Fperm_SI_Woolf2021!$E$9:$E$93-O$58)-63.1579*EXP(-0.19*Fperm_SI_Woolf2021!$E$9:$E$93)+63.1579*EXP(-0.19*O$58))/(Fperm_SI_Woolf2021!$E$9:$E$93-O$58))*(O$58-Fperm_SI_Woolf2021!$E$9:$E$93)/10))) + Fperm_SI_Woolf2021!$G$9:$G$93*EXP(-Fperm_SI_Woolf2021!$J$9:$J$93*$C70*IF(O$58=Fperm_SI_Woolf2021!$E$9:$E$93,1,EXP(LN((1.1*(Fperm_SI_Woolf2021!$E$9:$E$93-O$58)-63.1579*EXP(-0.19*Fperm_SI_Woolf2021!$E$9:$E$93)+63.1579*EXP(-0.19*O$58))/(Fperm_SI_Woolf2021!$E$9:$E$93-O$58))*(O$58-Fperm_SI_Woolf2021!$E$9:$E$93)/10))) + Fperm_SI_Woolf2021!$H$9:$H$93*EXP(-Fperm_SI_Woolf2021!$K$9:$K$93*$C70*IF(O$58=Fperm_SI_Woolf2021!$E$9:$E$93,1,EXP(LN((1.1*(Fperm_SI_Woolf2021!$E$9:$E$93-O$58)-63.1579*EXP(-0.19*Fperm_SI_Woolf2021!$E$9:$E$93)+63.1579*EXP(-0.19*O$58))/(Fperm_SI_Woolf2021!$E$9:$E$93-O$58))*(O$58-Fperm_SI_Woolf2021!$E$9:$E$93)/10))),Fperm_SI_Woolf2021!$D$9:$D$93))</f>
        <v>0.84991287585379593</v>
      </c>
      <c r="P70" s="51" cm="1">
        <f t="array" ref="P70">MIN(1,SLOPE(Fperm_SI_Woolf2021!$F$9:$F$93*EXP(-Fperm_SI_Woolf2021!$I$9:$I$93*$C70*IF(P$58=Fperm_SI_Woolf2021!$E$9:$E$93,1,EXP(LN((1.1*(Fperm_SI_Woolf2021!$E$9:$E$93-P$58)-63.1579*EXP(-0.19*Fperm_SI_Woolf2021!$E$9:$E$93)+63.1579*EXP(-0.19*P$58))/(Fperm_SI_Woolf2021!$E$9:$E$93-P$58))*(P$58-Fperm_SI_Woolf2021!$E$9:$E$93)/10))) + Fperm_SI_Woolf2021!$G$9:$G$93*EXP(-Fperm_SI_Woolf2021!$J$9:$J$93*$C70*IF(P$58=Fperm_SI_Woolf2021!$E$9:$E$93,1,EXP(LN((1.1*(Fperm_SI_Woolf2021!$E$9:$E$93-P$58)-63.1579*EXP(-0.19*Fperm_SI_Woolf2021!$E$9:$E$93)+63.1579*EXP(-0.19*P$58))/(Fperm_SI_Woolf2021!$E$9:$E$93-P$58))*(P$58-Fperm_SI_Woolf2021!$E$9:$E$93)/10))) + Fperm_SI_Woolf2021!$H$9:$H$93*EXP(-Fperm_SI_Woolf2021!$K$9:$K$93*$C70*IF(P$58=Fperm_SI_Woolf2021!$E$9:$E$93,1,EXP(LN((1.1*(Fperm_SI_Woolf2021!$E$9:$E$93-P$58)-63.1579*EXP(-0.19*Fperm_SI_Woolf2021!$E$9:$E$93)+63.1579*EXP(-0.19*P$58))/(Fperm_SI_Woolf2021!$E$9:$E$93-P$58))*(P$58-Fperm_SI_Woolf2021!$E$9:$E$93)/10))),Fperm_SI_Woolf2021!$D$9:$D$93)*P$57+INTERCEPT(Fperm_SI_Woolf2021!$F$9:$F$93*EXP(-Fperm_SI_Woolf2021!$I$9:$I$93*$C70*IF(P$58=Fperm_SI_Woolf2021!$E$9:$E$93,1,EXP(LN((1.1*(Fperm_SI_Woolf2021!$E$9:$E$93-P$58)-63.1579*EXP(-0.19*Fperm_SI_Woolf2021!$E$9:$E$93)+63.1579*EXP(-0.19*P$58))/(Fperm_SI_Woolf2021!$E$9:$E$93-P$58))*(P$58-Fperm_SI_Woolf2021!$E$9:$E$93)/10))) + Fperm_SI_Woolf2021!$G$9:$G$93*EXP(-Fperm_SI_Woolf2021!$J$9:$J$93*$C70*IF(P$58=Fperm_SI_Woolf2021!$E$9:$E$93,1,EXP(LN((1.1*(Fperm_SI_Woolf2021!$E$9:$E$93-P$58)-63.1579*EXP(-0.19*Fperm_SI_Woolf2021!$E$9:$E$93)+63.1579*EXP(-0.19*P$58))/(Fperm_SI_Woolf2021!$E$9:$E$93-P$58))*(P$58-Fperm_SI_Woolf2021!$E$9:$E$93)/10))) + Fperm_SI_Woolf2021!$H$9:$H$93*EXP(-Fperm_SI_Woolf2021!$K$9:$K$93*$C70*IF(P$58=Fperm_SI_Woolf2021!$E$9:$E$93,1,EXP(LN((1.1*(Fperm_SI_Woolf2021!$E$9:$E$93-P$58)-63.1579*EXP(-0.19*Fperm_SI_Woolf2021!$E$9:$E$93)+63.1579*EXP(-0.19*P$58))/(Fperm_SI_Woolf2021!$E$9:$E$93-P$58))*(P$58-Fperm_SI_Woolf2021!$E$9:$E$93)/10))),Fperm_SI_Woolf2021!$D$9:$D$93))</f>
        <v>0.82687492391298156</v>
      </c>
      <c r="Q70" s="51" cm="1">
        <f t="array" ref="Q70">MIN(1,SLOPE(Fperm_SI_Woolf2021!$F$9:$F$93*EXP(-Fperm_SI_Woolf2021!$I$9:$I$93*$C70*IF(Q$58=Fperm_SI_Woolf2021!$E$9:$E$93,1,EXP(LN((1.1*(Fperm_SI_Woolf2021!$E$9:$E$93-Q$58)-63.1579*EXP(-0.19*Fperm_SI_Woolf2021!$E$9:$E$93)+63.1579*EXP(-0.19*Q$58))/(Fperm_SI_Woolf2021!$E$9:$E$93-Q$58))*(Q$58-Fperm_SI_Woolf2021!$E$9:$E$93)/10))) + Fperm_SI_Woolf2021!$G$9:$G$93*EXP(-Fperm_SI_Woolf2021!$J$9:$J$93*$C70*IF(Q$58=Fperm_SI_Woolf2021!$E$9:$E$93,1,EXP(LN((1.1*(Fperm_SI_Woolf2021!$E$9:$E$93-Q$58)-63.1579*EXP(-0.19*Fperm_SI_Woolf2021!$E$9:$E$93)+63.1579*EXP(-0.19*Q$58))/(Fperm_SI_Woolf2021!$E$9:$E$93-Q$58))*(Q$58-Fperm_SI_Woolf2021!$E$9:$E$93)/10))) + Fperm_SI_Woolf2021!$H$9:$H$93*EXP(-Fperm_SI_Woolf2021!$K$9:$K$93*$C70*IF(Q$58=Fperm_SI_Woolf2021!$E$9:$E$93,1,EXP(LN((1.1*(Fperm_SI_Woolf2021!$E$9:$E$93-Q$58)-63.1579*EXP(-0.19*Fperm_SI_Woolf2021!$E$9:$E$93)+63.1579*EXP(-0.19*Q$58))/(Fperm_SI_Woolf2021!$E$9:$E$93-Q$58))*(Q$58-Fperm_SI_Woolf2021!$E$9:$E$93)/10))),Fperm_SI_Woolf2021!$D$9:$D$93)*Q$57+INTERCEPT(Fperm_SI_Woolf2021!$F$9:$F$93*EXP(-Fperm_SI_Woolf2021!$I$9:$I$93*$C70*IF(Q$58=Fperm_SI_Woolf2021!$E$9:$E$93,1,EXP(LN((1.1*(Fperm_SI_Woolf2021!$E$9:$E$93-Q$58)-63.1579*EXP(-0.19*Fperm_SI_Woolf2021!$E$9:$E$93)+63.1579*EXP(-0.19*Q$58))/(Fperm_SI_Woolf2021!$E$9:$E$93-Q$58))*(Q$58-Fperm_SI_Woolf2021!$E$9:$E$93)/10))) + Fperm_SI_Woolf2021!$G$9:$G$93*EXP(-Fperm_SI_Woolf2021!$J$9:$J$93*$C70*IF(Q$58=Fperm_SI_Woolf2021!$E$9:$E$93,1,EXP(LN((1.1*(Fperm_SI_Woolf2021!$E$9:$E$93-Q$58)-63.1579*EXP(-0.19*Fperm_SI_Woolf2021!$E$9:$E$93)+63.1579*EXP(-0.19*Q$58))/(Fperm_SI_Woolf2021!$E$9:$E$93-Q$58))*(Q$58-Fperm_SI_Woolf2021!$E$9:$E$93)/10))) + Fperm_SI_Woolf2021!$H$9:$H$93*EXP(-Fperm_SI_Woolf2021!$K$9:$K$93*$C70*IF(Q$58=Fperm_SI_Woolf2021!$E$9:$E$93,1,EXP(LN((1.1*(Fperm_SI_Woolf2021!$E$9:$E$93-Q$58)-63.1579*EXP(-0.19*Fperm_SI_Woolf2021!$E$9:$E$93)+63.1579*EXP(-0.19*Q$58))/(Fperm_SI_Woolf2021!$E$9:$E$93-Q$58))*(Q$58-Fperm_SI_Woolf2021!$E$9:$E$93)/10))),Fperm_SI_Woolf2021!$D$9:$D$93))</f>
        <v>0.80383697197216719</v>
      </c>
      <c r="R70" s="51" cm="1">
        <f t="array" ref="R70">MIN(1,SLOPE(Fperm_SI_Woolf2021!$F$9:$F$93*EXP(-Fperm_SI_Woolf2021!$I$9:$I$93*$C70*IF(R$58=Fperm_SI_Woolf2021!$E$9:$E$93,1,EXP(LN((1.1*(Fperm_SI_Woolf2021!$E$9:$E$93-R$58)-63.1579*EXP(-0.19*Fperm_SI_Woolf2021!$E$9:$E$93)+63.1579*EXP(-0.19*R$58))/(Fperm_SI_Woolf2021!$E$9:$E$93-R$58))*(R$58-Fperm_SI_Woolf2021!$E$9:$E$93)/10))) + Fperm_SI_Woolf2021!$G$9:$G$93*EXP(-Fperm_SI_Woolf2021!$J$9:$J$93*$C70*IF(R$58=Fperm_SI_Woolf2021!$E$9:$E$93,1,EXP(LN((1.1*(Fperm_SI_Woolf2021!$E$9:$E$93-R$58)-63.1579*EXP(-0.19*Fperm_SI_Woolf2021!$E$9:$E$93)+63.1579*EXP(-0.19*R$58))/(Fperm_SI_Woolf2021!$E$9:$E$93-R$58))*(R$58-Fperm_SI_Woolf2021!$E$9:$E$93)/10))) + Fperm_SI_Woolf2021!$H$9:$H$93*EXP(-Fperm_SI_Woolf2021!$K$9:$K$93*$C70*IF(R$58=Fperm_SI_Woolf2021!$E$9:$E$93,1,EXP(LN((1.1*(Fperm_SI_Woolf2021!$E$9:$E$93-R$58)-63.1579*EXP(-0.19*Fperm_SI_Woolf2021!$E$9:$E$93)+63.1579*EXP(-0.19*R$58))/(Fperm_SI_Woolf2021!$E$9:$E$93-R$58))*(R$58-Fperm_SI_Woolf2021!$E$9:$E$93)/10))),Fperm_SI_Woolf2021!$D$9:$D$93)*R$57+INTERCEPT(Fperm_SI_Woolf2021!$F$9:$F$93*EXP(-Fperm_SI_Woolf2021!$I$9:$I$93*$C70*IF(R$58=Fperm_SI_Woolf2021!$E$9:$E$93,1,EXP(LN((1.1*(Fperm_SI_Woolf2021!$E$9:$E$93-R$58)-63.1579*EXP(-0.19*Fperm_SI_Woolf2021!$E$9:$E$93)+63.1579*EXP(-0.19*R$58))/(Fperm_SI_Woolf2021!$E$9:$E$93-R$58))*(R$58-Fperm_SI_Woolf2021!$E$9:$E$93)/10))) + Fperm_SI_Woolf2021!$G$9:$G$93*EXP(-Fperm_SI_Woolf2021!$J$9:$J$93*$C70*IF(R$58=Fperm_SI_Woolf2021!$E$9:$E$93,1,EXP(LN((1.1*(Fperm_SI_Woolf2021!$E$9:$E$93-R$58)-63.1579*EXP(-0.19*Fperm_SI_Woolf2021!$E$9:$E$93)+63.1579*EXP(-0.19*R$58))/(Fperm_SI_Woolf2021!$E$9:$E$93-R$58))*(R$58-Fperm_SI_Woolf2021!$E$9:$E$93)/10))) + Fperm_SI_Woolf2021!$H$9:$H$93*EXP(-Fperm_SI_Woolf2021!$K$9:$K$93*$C70*IF(R$58=Fperm_SI_Woolf2021!$E$9:$E$93,1,EXP(LN((1.1*(Fperm_SI_Woolf2021!$E$9:$E$93-R$58)-63.1579*EXP(-0.19*Fperm_SI_Woolf2021!$E$9:$E$93)+63.1579*EXP(-0.19*R$58))/(Fperm_SI_Woolf2021!$E$9:$E$93-R$58))*(R$58-Fperm_SI_Woolf2021!$E$9:$E$93)/10))),Fperm_SI_Woolf2021!$D$9:$D$93))</f>
        <v>0.78079902003135282</v>
      </c>
      <c r="S70" s="51" cm="1">
        <f t="array" ref="S70">MIN(1,SLOPE(Fperm_SI_Woolf2021!$F$9:$F$93*EXP(-Fperm_SI_Woolf2021!$I$9:$I$93*$C70*IF(S$58=Fperm_SI_Woolf2021!$E$9:$E$93,1,EXP(LN((1.1*(Fperm_SI_Woolf2021!$E$9:$E$93-S$58)-63.1579*EXP(-0.19*Fperm_SI_Woolf2021!$E$9:$E$93)+63.1579*EXP(-0.19*S$58))/(Fperm_SI_Woolf2021!$E$9:$E$93-S$58))*(S$58-Fperm_SI_Woolf2021!$E$9:$E$93)/10))) + Fperm_SI_Woolf2021!$G$9:$G$93*EXP(-Fperm_SI_Woolf2021!$J$9:$J$93*$C70*IF(S$58=Fperm_SI_Woolf2021!$E$9:$E$93,1,EXP(LN((1.1*(Fperm_SI_Woolf2021!$E$9:$E$93-S$58)-63.1579*EXP(-0.19*Fperm_SI_Woolf2021!$E$9:$E$93)+63.1579*EXP(-0.19*S$58))/(Fperm_SI_Woolf2021!$E$9:$E$93-S$58))*(S$58-Fperm_SI_Woolf2021!$E$9:$E$93)/10))) + Fperm_SI_Woolf2021!$H$9:$H$93*EXP(-Fperm_SI_Woolf2021!$K$9:$K$93*$C70*IF(S$58=Fperm_SI_Woolf2021!$E$9:$E$93,1,EXP(LN((1.1*(Fperm_SI_Woolf2021!$E$9:$E$93-S$58)-63.1579*EXP(-0.19*Fperm_SI_Woolf2021!$E$9:$E$93)+63.1579*EXP(-0.19*S$58))/(Fperm_SI_Woolf2021!$E$9:$E$93-S$58))*(S$58-Fperm_SI_Woolf2021!$E$9:$E$93)/10))),Fperm_SI_Woolf2021!$D$9:$D$93)*S$57+INTERCEPT(Fperm_SI_Woolf2021!$F$9:$F$93*EXP(-Fperm_SI_Woolf2021!$I$9:$I$93*$C70*IF(S$58=Fperm_SI_Woolf2021!$E$9:$E$93,1,EXP(LN((1.1*(Fperm_SI_Woolf2021!$E$9:$E$93-S$58)-63.1579*EXP(-0.19*Fperm_SI_Woolf2021!$E$9:$E$93)+63.1579*EXP(-0.19*S$58))/(Fperm_SI_Woolf2021!$E$9:$E$93-S$58))*(S$58-Fperm_SI_Woolf2021!$E$9:$E$93)/10))) + Fperm_SI_Woolf2021!$G$9:$G$93*EXP(-Fperm_SI_Woolf2021!$J$9:$J$93*$C70*IF(S$58=Fperm_SI_Woolf2021!$E$9:$E$93,1,EXP(LN((1.1*(Fperm_SI_Woolf2021!$E$9:$E$93-S$58)-63.1579*EXP(-0.19*Fperm_SI_Woolf2021!$E$9:$E$93)+63.1579*EXP(-0.19*S$58))/(Fperm_SI_Woolf2021!$E$9:$E$93-S$58))*(S$58-Fperm_SI_Woolf2021!$E$9:$E$93)/10))) + Fperm_SI_Woolf2021!$H$9:$H$93*EXP(-Fperm_SI_Woolf2021!$K$9:$K$93*$C70*IF(S$58=Fperm_SI_Woolf2021!$E$9:$E$93,1,EXP(LN((1.1*(Fperm_SI_Woolf2021!$E$9:$E$93-S$58)-63.1579*EXP(-0.19*Fperm_SI_Woolf2021!$E$9:$E$93)+63.1579*EXP(-0.19*S$58))/(Fperm_SI_Woolf2021!$E$9:$E$93-S$58))*(S$58-Fperm_SI_Woolf2021!$E$9:$E$93)/10))),Fperm_SI_Woolf2021!$D$9:$D$93))</f>
        <v>1</v>
      </c>
      <c r="T70" s="51" cm="1">
        <f t="array" ref="T70">MIN(1,SLOPE(Fperm_SI_Woolf2021!$F$9:$F$93*EXP(-Fperm_SI_Woolf2021!$I$9:$I$93*$C70*IF(T$58=Fperm_SI_Woolf2021!$E$9:$E$93,1,EXP(LN((1.1*(Fperm_SI_Woolf2021!$E$9:$E$93-T$58)-63.1579*EXP(-0.19*Fperm_SI_Woolf2021!$E$9:$E$93)+63.1579*EXP(-0.19*T$58))/(Fperm_SI_Woolf2021!$E$9:$E$93-T$58))*(T$58-Fperm_SI_Woolf2021!$E$9:$E$93)/10))) + Fperm_SI_Woolf2021!$G$9:$G$93*EXP(-Fperm_SI_Woolf2021!$J$9:$J$93*$C70*IF(T$58=Fperm_SI_Woolf2021!$E$9:$E$93,1,EXP(LN((1.1*(Fperm_SI_Woolf2021!$E$9:$E$93-T$58)-63.1579*EXP(-0.19*Fperm_SI_Woolf2021!$E$9:$E$93)+63.1579*EXP(-0.19*T$58))/(Fperm_SI_Woolf2021!$E$9:$E$93-T$58))*(T$58-Fperm_SI_Woolf2021!$E$9:$E$93)/10))) + Fperm_SI_Woolf2021!$H$9:$H$93*EXP(-Fperm_SI_Woolf2021!$K$9:$K$93*$C70*IF(T$58=Fperm_SI_Woolf2021!$E$9:$E$93,1,EXP(LN((1.1*(Fperm_SI_Woolf2021!$E$9:$E$93-T$58)-63.1579*EXP(-0.19*Fperm_SI_Woolf2021!$E$9:$E$93)+63.1579*EXP(-0.19*T$58))/(Fperm_SI_Woolf2021!$E$9:$E$93-T$58))*(T$58-Fperm_SI_Woolf2021!$E$9:$E$93)/10))),Fperm_SI_Woolf2021!$D$9:$D$93)*T$57+INTERCEPT(Fperm_SI_Woolf2021!$F$9:$F$93*EXP(-Fperm_SI_Woolf2021!$I$9:$I$93*$C70*IF(T$58=Fperm_SI_Woolf2021!$E$9:$E$93,1,EXP(LN((1.1*(Fperm_SI_Woolf2021!$E$9:$E$93-T$58)-63.1579*EXP(-0.19*Fperm_SI_Woolf2021!$E$9:$E$93)+63.1579*EXP(-0.19*T$58))/(Fperm_SI_Woolf2021!$E$9:$E$93-T$58))*(T$58-Fperm_SI_Woolf2021!$E$9:$E$93)/10))) + Fperm_SI_Woolf2021!$G$9:$G$93*EXP(-Fperm_SI_Woolf2021!$J$9:$J$93*$C70*IF(T$58=Fperm_SI_Woolf2021!$E$9:$E$93,1,EXP(LN((1.1*(Fperm_SI_Woolf2021!$E$9:$E$93-T$58)-63.1579*EXP(-0.19*Fperm_SI_Woolf2021!$E$9:$E$93)+63.1579*EXP(-0.19*T$58))/(Fperm_SI_Woolf2021!$E$9:$E$93-T$58))*(T$58-Fperm_SI_Woolf2021!$E$9:$E$93)/10))) + Fperm_SI_Woolf2021!$H$9:$H$93*EXP(-Fperm_SI_Woolf2021!$K$9:$K$93*$C70*IF(T$58=Fperm_SI_Woolf2021!$E$9:$E$93,1,EXP(LN((1.1*(Fperm_SI_Woolf2021!$E$9:$E$93-T$58)-63.1579*EXP(-0.19*Fperm_SI_Woolf2021!$E$9:$E$93)+63.1579*EXP(-0.19*T$58))/(Fperm_SI_Woolf2021!$E$9:$E$93-T$58))*(T$58-Fperm_SI_Woolf2021!$E$9:$E$93)/10))),Fperm_SI_Woolf2021!$D$9:$D$93))</f>
        <v>1</v>
      </c>
      <c r="U70" s="51" cm="1">
        <f t="array" ref="U70">MIN(1,SLOPE(Fperm_SI_Woolf2021!$F$9:$F$93*EXP(-Fperm_SI_Woolf2021!$I$9:$I$93*$C70*IF(U$58=Fperm_SI_Woolf2021!$E$9:$E$93,1,EXP(LN((1.1*(Fperm_SI_Woolf2021!$E$9:$E$93-U$58)-63.1579*EXP(-0.19*Fperm_SI_Woolf2021!$E$9:$E$93)+63.1579*EXP(-0.19*U$58))/(Fperm_SI_Woolf2021!$E$9:$E$93-U$58))*(U$58-Fperm_SI_Woolf2021!$E$9:$E$93)/10))) + Fperm_SI_Woolf2021!$G$9:$G$93*EXP(-Fperm_SI_Woolf2021!$J$9:$J$93*$C70*IF(U$58=Fperm_SI_Woolf2021!$E$9:$E$93,1,EXP(LN((1.1*(Fperm_SI_Woolf2021!$E$9:$E$93-U$58)-63.1579*EXP(-0.19*Fperm_SI_Woolf2021!$E$9:$E$93)+63.1579*EXP(-0.19*U$58))/(Fperm_SI_Woolf2021!$E$9:$E$93-U$58))*(U$58-Fperm_SI_Woolf2021!$E$9:$E$93)/10))) + Fperm_SI_Woolf2021!$H$9:$H$93*EXP(-Fperm_SI_Woolf2021!$K$9:$K$93*$C70*IF(U$58=Fperm_SI_Woolf2021!$E$9:$E$93,1,EXP(LN((1.1*(Fperm_SI_Woolf2021!$E$9:$E$93-U$58)-63.1579*EXP(-0.19*Fperm_SI_Woolf2021!$E$9:$E$93)+63.1579*EXP(-0.19*U$58))/(Fperm_SI_Woolf2021!$E$9:$E$93-U$58))*(U$58-Fperm_SI_Woolf2021!$E$9:$E$93)/10))),Fperm_SI_Woolf2021!$D$9:$D$93)*U$57+INTERCEPT(Fperm_SI_Woolf2021!$F$9:$F$93*EXP(-Fperm_SI_Woolf2021!$I$9:$I$93*$C70*IF(U$58=Fperm_SI_Woolf2021!$E$9:$E$93,1,EXP(LN((1.1*(Fperm_SI_Woolf2021!$E$9:$E$93-U$58)-63.1579*EXP(-0.19*Fperm_SI_Woolf2021!$E$9:$E$93)+63.1579*EXP(-0.19*U$58))/(Fperm_SI_Woolf2021!$E$9:$E$93-U$58))*(U$58-Fperm_SI_Woolf2021!$E$9:$E$93)/10))) + Fperm_SI_Woolf2021!$G$9:$G$93*EXP(-Fperm_SI_Woolf2021!$J$9:$J$93*$C70*IF(U$58=Fperm_SI_Woolf2021!$E$9:$E$93,1,EXP(LN((1.1*(Fperm_SI_Woolf2021!$E$9:$E$93-U$58)-63.1579*EXP(-0.19*Fperm_SI_Woolf2021!$E$9:$E$93)+63.1579*EXP(-0.19*U$58))/(Fperm_SI_Woolf2021!$E$9:$E$93-U$58))*(U$58-Fperm_SI_Woolf2021!$E$9:$E$93)/10))) + Fperm_SI_Woolf2021!$H$9:$H$93*EXP(-Fperm_SI_Woolf2021!$K$9:$K$93*$C70*IF(U$58=Fperm_SI_Woolf2021!$E$9:$E$93,1,EXP(LN((1.1*(Fperm_SI_Woolf2021!$E$9:$E$93-U$58)-63.1579*EXP(-0.19*Fperm_SI_Woolf2021!$E$9:$E$93)+63.1579*EXP(-0.19*U$58))/(Fperm_SI_Woolf2021!$E$9:$E$93-U$58))*(U$58-Fperm_SI_Woolf2021!$E$9:$E$93)/10))),Fperm_SI_Woolf2021!$D$9:$D$93))</f>
        <v>1</v>
      </c>
      <c r="V70" s="51" cm="1">
        <f t="array" ref="V70">MIN(1,SLOPE(Fperm_SI_Woolf2021!$F$9:$F$93*EXP(-Fperm_SI_Woolf2021!$I$9:$I$93*$C70*IF(V$58=Fperm_SI_Woolf2021!$E$9:$E$93,1,EXP(LN((1.1*(Fperm_SI_Woolf2021!$E$9:$E$93-V$58)-63.1579*EXP(-0.19*Fperm_SI_Woolf2021!$E$9:$E$93)+63.1579*EXP(-0.19*V$58))/(Fperm_SI_Woolf2021!$E$9:$E$93-V$58))*(V$58-Fperm_SI_Woolf2021!$E$9:$E$93)/10))) + Fperm_SI_Woolf2021!$G$9:$G$93*EXP(-Fperm_SI_Woolf2021!$J$9:$J$93*$C70*IF(V$58=Fperm_SI_Woolf2021!$E$9:$E$93,1,EXP(LN((1.1*(Fperm_SI_Woolf2021!$E$9:$E$93-V$58)-63.1579*EXP(-0.19*Fperm_SI_Woolf2021!$E$9:$E$93)+63.1579*EXP(-0.19*V$58))/(Fperm_SI_Woolf2021!$E$9:$E$93-V$58))*(V$58-Fperm_SI_Woolf2021!$E$9:$E$93)/10))) + Fperm_SI_Woolf2021!$H$9:$H$93*EXP(-Fperm_SI_Woolf2021!$K$9:$K$93*$C70*IF(V$58=Fperm_SI_Woolf2021!$E$9:$E$93,1,EXP(LN((1.1*(Fperm_SI_Woolf2021!$E$9:$E$93-V$58)-63.1579*EXP(-0.19*Fperm_SI_Woolf2021!$E$9:$E$93)+63.1579*EXP(-0.19*V$58))/(Fperm_SI_Woolf2021!$E$9:$E$93-V$58))*(V$58-Fperm_SI_Woolf2021!$E$9:$E$93)/10))),Fperm_SI_Woolf2021!$D$9:$D$93)*V$57+INTERCEPT(Fperm_SI_Woolf2021!$F$9:$F$93*EXP(-Fperm_SI_Woolf2021!$I$9:$I$93*$C70*IF(V$58=Fperm_SI_Woolf2021!$E$9:$E$93,1,EXP(LN((1.1*(Fperm_SI_Woolf2021!$E$9:$E$93-V$58)-63.1579*EXP(-0.19*Fperm_SI_Woolf2021!$E$9:$E$93)+63.1579*EXP(-0.19*V$58))/(Fperm_SI_Woolf2021!$E$9:$E$93-V$58))*(V$58-Fperm_SI_Woolf2021!$E$9:$E$93)/10))) + Fperm_SI_Woolf2021!$G$9:$G$93*EXP(-Fperm_SI_Woolf2021!$J$9:$J$93*$C70*IF(V$58=Fperm_SI_Woolf2021!$E$9:$E$93,1,EXP(LN((1.1*(Fperm_SI_Woolf2021!$E$9:$E$93-V$58)-63.1579*EXP(-0.19*Fperm_SI_Woolf2021!$E$9:$E$93)+63.1579*EXP(-0.19*V$58))/(Fperm_SI_Woolf2021!$E$9:$E$93-V$58))*(V$58-Fperm_SI_Woolf2021!$E$9:$E$93)/10))) + Fperm_SI_Woolf2021!$H$9:$H$93*EXP(-Fperm_SI_Woolf2021!$K$9:$K$93*$C70*IF(V$58=Fperm_SI_Woolf2021!$E$9:$E$93,1,EXP(LN((1.1*(Fperm_SI_Woolf2021!$E$9:$E$93-V$58)-63.1579*EXP(-0.19*Fperm_SI_Woolf2021!$E$9:$E$93)+63.1579*EXP(-0.19*V$58))/(Fperm_SI_Woolf2021!$E$9:$E$93-V$58))*(V$58-Fperm_SI_Woolf2021!$E$9:$E$93)/10))),Fperm_SI_Woolf2021!$D$9:$D$93))</f>
        <v>0.9775128718730729</v>
      </c>
      <c r="W70" s="51" cm="1">
        <f t="array" ref="W70">MIN(1,SLOPE(Fperm_SI_Woolf2021!$F$9:$F$93*EXP(-Fperm_SI_Woolf2021!$I$9:$I$93*$C70*IF(W$58=Fperm_SI_Woolf2021!$E$9:$E$93,1,EXP(LN((1.1*(Fperm_SI_Woolf2021!$E$9:$E$93-W$58)-63.1579*EXP(-0.19*Fperm_SI_Woolf2021!$E$9:$E$93)+63.1579*EXP(-0.19*W$58))/(Fperm_SI_Woolf2021!$E$9:$E$93-W$58))*(W$58-Fperm_SI_Woolf2021!$E$9:$E$93)/10))) + Fperm_SI_Woolf2021!$G$9:$G$93*EXP(-Fperm_SI_Woolf2021!$J$9:$J$93*$C70*IF(W$58=Fperm_SI_Woolf2021!$E$9:$E$93,1,EXP(LN((1.1*(Fperm_SI_Woolf2021!$E$9:$E$93-W$58)-63.1579*EXP(-0.19*Fperm_SI_Woolf2021!$E$9:$E$93)+63.1579*EXP(-0.19*W$58))/(Fperm_SI_Woolf2021!$E$9:$E$93-W$58))*(W$58-Fperm_SI_Woolf2021!$E$9:$E$93)/10))) + Fperm_SI_Woolf2021!$H$9:$H$93*EXP(-Fperm_SI_Woolf2021!$K$9:$K$93*$C70*IF(W$58=Fperm_SI_Woolf2021!$E$9:$E$93,1,EXP(LN((1.1*(Fperm_SI_Woolf2021!$E$9:$E$93-W$58)-63.1579*EXP(-0.19*Fperm_SI_Woolf2021!$E$9:$E$93)+63.1579*EXP(-0.19*W$58))/(Fperm_SI_Woolf2021!$E$9:$E$93-W$58))*(W$58-Fperm_SI_Woolf2021!$E$9:$E$93)/10))),Fperm_SI_Woolf2021!$D$9:$D$93)*W$57+INTERCEPT(Fperm_SI_Woolf2021!$F$9:$F$93*EXP(-Fperm_SI_Woolf2021!$I$9:$I$93*$C70*IF(W$58=Fperm_SI_Woolf2021!$E$9:$E$93,1,EXP(LN((1.1*(Fperm_SI_Woolf2021!$E$9:$E$93-W$58)-63.1579*EXP(-0.19*Fperm_SI_Woolf2021!$E$9:$E$93)+63.1579*EXP(-0.19*W$58))/(Fperm_SI_Woolf2021!$E$9:$E$93-W$58))*(W$58-Fperm_SI_Woolf2021!$E$9:$E$93)/10))) + Fperm_SI_Woolf2021!$G$9:$G$93*EXP(-Fperm_SI_Woolf2021!$J$9:$J$93*$C70*IF(W$58=Fperm_SI_Woolf2021!$E$9:$E$93,1,EXP(LN((1.1*(Fperm_SI_Woolf2021!$E$9:$E$93-W$58)-63.1579*EXP(-0.19*Fperm_SI_Woolf2021!$E$9:$E$93)+63.1579*EXP(-0.19*W$58))/(Fperm_SI_Woolf2021!$E$9:$E$93-W$58))*(W$58-Fperm_SI_Woolf2021!$E$9:$E$93)/10))) + Fperm_SI_Woolf2021!$H$9:$H$93*EXP(-Fperm_SI_Woolf2021!$K$9:$K$93*$C70*IF(W$58=Fperm_SI_Woolf2021!$E$9:$E$93,1,EXP(LN((1.1*(Fperm_SI_Woolf2021!$E$9:$E$93-W$58)-63.1579*EXP(-0.19*Fperm_SI_Woolf2021!$E$9:$E$93)+63.1579*EXP(-0.19*W$58))/(Fperm_SI_Woolf2021!$E$9:$E$93-W$58))*(W$58-Fperm_SI_Woolf2021!$E$9:$E$93)/10))),Fperm_SI_Woolf2021!$D$9:$D$93))</f>
        <v>0.94811637991485875</v>
      </c>
      <c r="X70" s="51" cm="1">
        <f t="array" ref="X70">MIN(1,SLOPE(Fperm_SI_Woolf2021!$F$9:$F$93*EXP(-Fperm_SI_Woolf2021!$I$9:$I$93*$C70*IF(X$58=Fperm_SI_Woolf2021!$E$9:$E$93,1,EXP(LN((1.1*(Fperm_SI_Woolf2021!$E$9:$E$93-X$58)-63.1579*EXP(-0.19*Fperm_SI_Woolf2021!$E$9:$E$93)+63.1579*EXP(-0.19*X$58))/(Fperm_SI_Woolf2021!$E$9:$E$93-X$58))*(X$58-Fperm_SI_Woolf2021!$E$9:$E$93)/10))) + Fperm_SI_Woolf2021!$G$9:$G$93*EXP(-Fperm_SI_Woolf2021!$J$9:$J$93*$C70*IF(X$58=Fperm_SI_Woolf2021!$E$9:$E$93,1,EXP(LN((1.1*(Fperm_SI_Woolf2021!$E$9:$E$93-X$58)-63.1579*EXP(-0.19*Fperm_SI_Woolf2021!$E$9:$E$93)+63.1579*EXP(-0.19*X$58))/(Fperm_SI_Woolf2021!$E$9:$E$93-X$58))*(X$58-Fperm_SI_Woolf2021!$E$9:$E$93)/10))) + Fperm_SI_Woolf2021!$H$9:$H$93*EXP(-Fperm_SI_Woolf2021!$K$9:$K$93*$C70*IF(X$58=Fperm_SI_Woolf2021!$E$9:$E$93,1,EXP(LN((1.1*(Fperm_SI_Woolf2021!$E$9:$E$93-X$58)-63.1579*EXP(-0.19*Fperm_SI_Woolf2021!$E$9:$E$93)+63.1579*EXP(-0.19*X$58))/(Fperm_SI_Woolf2021!$E$9:$E$93-X$58))*(X$58-Fperm_SI_Woolf2021!$E$9:$E$93)/10))),Fperm_SI_Woolf2021!$D$9:$D$93)*X$57+INTERCEPT(Fperm_SI_Woolf2021!$F$9:$F$93*EXP(-Fperm_SI_Woolf2021!$I$9:$I$93*$C70*IF(X$58=Fperm_SI_Woolf2021!$E$9:$E$93,1,EXP(LN((1.1*(Fperm_SI_Woolf2021!$E$9:$E$93-X$58)-63.1579*EXP(-0.19*Fperm_SI_Woolf2021!$E$9:$E$93)+63.1579*EXP(-0.19*X$58))/(Fperm_SI_Woolf2021!$E$9:$E$93-X$58))*(X$58-Fperm_SI_Woolf2021!$E$9:$E$93)/10))) + Fperm_SI_Woolf2021!$G$9:$G$93*EXP(-Fperm_SI_Woolf2021!$J$9:$J$93*$C70*IF(X$58=Fperm_SI_Woolf2021!$E$9:$E$93,1,EXP(LN((1.1*(Fperm_SI_Woolf2021!$E$9:$E$93-X$58)-63.1579*EXP(-0.19*Fperm_SI_Woolf2021!$E$9:$E$93)+63.1579*EXP(-0.19*X$58))/(Fperm_SI_Woolf2021!$E$9:$E$93-X$58))*(X$58-Fperm_SI_Woolf2021!$E$9:$E$93)/10))) + Fperm_SI_Woolf2021!$H$9:$H$93*EXP(-Fperm_SI_Woolf2021!$K$9:$K$93*$C70*IF(X$58=Fperm_SI_Woolf2021!$E$9:$E$93,1,EXP(LN((1.1*(Fperm_SI_Woolf2021!$E$9:$E$93-X$58)-63.1579*EXP(-0.19*Fperm_SI_Woolf2021!$E$9:$E$93)+63.1579*EXP(-0.19*X$58))/(Fperm_SI_Woolf2021!$E$9:$E$93-X$58))*(X$58-Fperm_SI_Woolf2021!$E$9:$E$93)/10))),Fperm_SI_Woolf2021!$D$9:$D$93))</f>
        <v>0.91871988795664461</v>
      </c>
      <c r="Y70" s="51" cm="1">
        <f t="array" ref="Y70">MIN(1,SLOPE(Fperm_SI_Woolf2021!$F$9:$F$93*EXP(-Fperm_SI_Woolf2021!$I$9:$I$93*$C70*IF(Y$58=Fperm_SI_Woolf2021!$E$9:$E$93,1,EXP(LN((1.1*(Fperm_SI_Woolf2021!$E$9:$E$93-Y$58)-63.1579*EXP(-0.19*Fperm_SI_Woolf2021!$E$9:$E$93)+63.1579*EXP(-0.19*Y$58))/(Fperm_SI_Woolf2021!$E$9:$E$93-Y$58))*(Y$58-Fperm_SI_Woolf2021!$E$9:$E$93)/10))) + Fperm_SI_Woolf2021!$G$9:$G$93*EXP(-Fperm_SI_Woolf2021!$J$9:$J$93*$C70*IF(Y$58=Fperm_SI_Woolf2021!$E$9:$E$93,1,EXP(LN((1.1*(Fperm_SI_Woolf2021!$E$9:$E$93-Y$58)-63.1579*EXP(-0.19*Fperm_SI_Woolf2021!$E$9:$E$93)+63.1579*EXP(-0.19*Y$58))/(Fperm_SI_Woolf2021!$E$9:$E$93-Y$58))*(Y$58-Fperm_SI_Woolf2021!$E$9:$E$93)/10))) + Fperm_SI_Woolf2021!$H$9:$H$93*EXP(-Fperm_SI_Woolf2021!$K$9:$K$93*$C70*IF(Y$58=Fperm_SI_Woolf2021!$E$9:$E$93,1,EXP(LN((1.1*(Fperm_SI_Woolf2021!$E$9:$E$93-Y$58)-63.1579*EXP(-0.19*Fperm_SI_Woolf2021!$E$9:$E$93)+63.1579*EXP(-0.19*Y$58))/(Fperm_SI_Woolf2021!$E$9:$E$93-Y$58))*(Y$58-Fperm_SI_Woolf2021!$E$9:$E$93)/10))),Fperm_SI_Woolf2021!$D$9:$D$93)*Y$57+INTERCEPT(Fperm_SI_Woolf2021!$F$9:$F$93*EXP(-Fperm_SI_Woolf2021!$I$9:$I$93*$C70*IF(Y$58=Fperm_SI_Woolf2021!$E$9:$E$93,1,EXP(LN((1.1*(Fperm_SI_Woolf2021!$E$9:$E$93-Y$58)-63.1579*EXP(-0.19*Fperm_SI_Woolf2021!$E$9:$E$93)+63.1579*EXP(-0.19*Y$58))/(Fperm_SI_Woolf2021!$E$9:$E$93-Y$58))*(Y$58-Fperm_SI_Woolf2021!$E$9:$E$93)/10))) + Fperm_SI_Woolf2021!$G$9:$G$93*EXP(-Fperm_SI_Woolf2021!$J$9:$J$93*$C70*IF(Y$58=Fperm_SI_Woolf2021!$E$9:$E$93,1,EXP(LN((1.1*(Fperm_SI_Woolf2021!$E$9:$E$93-Y$58)-63.1579*EXP(-0.19*Fperm_SI_Woolf2021!$E$9:$E$93)+63.1579*EXP(-0.19*Y$58))/(Fperm_SI_Woolf2021!$E$9:$E$93-Y$58))*(Y$58-Fperm_SI_Woolf2021!$E$9:$E$93)/10))) + Fperm_SI_Woolf2021!$H$9:$H$93*EXP(-Fperm_SI_Woolf2021!$K$9:$K$93*$C70*IF(Y$58=Fperm_SI_Woolf2021!$E$9:$E$93,1,EXP(LN((1.1*(Fperm_SI_Woolf2021!$E$9:$E$93-Y$58)-63.1579*EXP(-0.19*Fperm_SI_Woolf2021!$E$9:$E$93)+63.1579*EXP(-0.19*Y$58))/(Fperm_SI_Woolf2021!$E$9:$E$93-Y$58))*(Y$58-Fperm_SI_Woolf2021!$E$9:$E$93)/10))),Fperm_SI_Woolf2021!$D$9:$D$93))</f>
        <v>0.88932339599843058</v>
      </c>
      <c r="Z70" s="51" cm="1">
        <f t="array" ref="Z70">MIN(1,SLOPE(Fperm_SI_Woolf2021!$F$9:$F$93*EXP(-Fperm_SI_Woolf2021!$I$9:$I$93*$C70*IF(Z$58=Fperm_SI_Woolf2021!$E$9:$E$93,1,EXP(LN((1.1*(Fperm_SI_Woolf2021!$E$9:$E$93-Z$58)-63.1579*EXP(-0.19*Fperm_SI_Woolf2021!$E$9:$E$93)+63.1579*EXP(-0.19*Z$58))/(Fperm_SI_Woolf2021!$E$9:$E$93-Z$58))*(Z$58-Fperm_SI_Woolf2021!$E$9:$E$93)/10))) + Fperm_SI_Woolf2021!$G$9:$G$93*EXP(-Fperm_SI_Woolf2021!$J$9:$J$93*$C70*IF(Z$58=Fperm_SI_Woolf2021!$E$9:$E$93,1,EXP(LN((1.1*(Fperm_SI_Woolf2021!$E$9:$E$93-Z$58)-63.1579*EXP(-0.19*Fperm_SI_Woolf2021!$E$9:$E$93)+63.1579*EXP(-0.19*Z$58))/(Fperm_SI_Woolf2021!$E$9:$E$93-Z$58))*(Z$58-Fperm_SI_Woolf2021!$E$9:$E$93)/10))) + Fperm_SI_Woolf2021!$H$9:$H$93*EXP(-Fperm_SI_Woolf2021!$K$9:$K$93*$C70*IF(Z$58=Fperm_SI_Woolf2021!$E$9:$E$93,1,EXP(LN((1.1*(Fperm_SI_Woolf2021!$E$9:$E$93-Z$58)-63.1579*EXP(-0.19*Fperm_SI_Woolf2021!$E$9:$E$93)+63.1579*EXP(-0.19*Z$58))/(Fperm_SI_Woolf2021!$E$9:$E$93-Z$58))*(Z$58-Fperm_SI_Woolf2021!$E$9:$E$93)/10))),Fperm_SI_Woolf2021!$D$9:$D$93)*Z$57+INTERCEPT(Fperm_SI_Woolf2021!$F$9:$F$93*EXP(-Fperm_SI_Woolf2021!$I$9:$I$93*$C70*IF(Z$58=Fperm_SI_Woolf2021!$E$9:$E$93,1,EXP(LN((1.1*(Fperm_SI_Woolf2021!$E$9:$E$93-Z$58)-63.1579*EXP(-0.19*Fperm_SI_Woolf2021!$E$9:$E$93)+63.1579*EXP(-0.19*Z$58))/(Fperm_SI_Woolf2021!$E$9:$E$93-Z$58))*(Z$58-Fperm_SI_Woolf2021!$E$9:$E$93)/10))) + Fperm_SI_Woolf2021!$G$9:$G$93*EXP(-Fperm_SI_Woolf2021!$J$9:$J$93*$C70*IF(Z$58=Fperm_SI_Woolf2021!$E$9:$E$93,1,EXP(LN((1.1*(Fperm_SI_Woolf2021!$E$9:$E$93-Z$58)-63.1579*EXP(-0.19*Fperm_SI_Woolf2021!$E$9:$E$93)+63.1579*EXP(-0.19*Z$58))/(Fperm_SI_Woolf2021!$E$9:$E$93-Z$58))*(Z$58-Fperm_SI_Woolf2021!$E$9:$E$93)/10))) + Fperm_SI_Woolf2021!$H$9:$H$93*EXP(-Fperm_SI_Woolf2021!$K$9:$K$93*$C70*IF(Z$58=Fperm_SI_Woolf2021!$E$9:$E$93,1,EXP(LN((1.1*(Fperm_SI_Woolf2021!$E$9:$E$93-Z$58)-63.1579*EXP(-0.19*Fperm_SI_Woolf2021!$E$9:$E$93)+63.1579*EXP(-0.19*Z$58))/(Fperm_SI_Woolf2021!$E$9:$E$93-Z$58))*(Z$58-Fperm_SI_Woolf2021!$E$9:$E$93)/10))),Fperm_SI_Woolf2021!$D$9:$D$93))</f>
        <v>0.85992690404021643</v>
      </c>
      <c r="AA70" s="51" cm="1">
        <f t="array" ref="AA70">MIN(1,SLOPE(Fperm_SI_Woolf2021!$F$9:$F$93*EXP(-Fperm_SI_Woolf2021!$I$9:$I$93*$C70*IF(AA$58=Fperm_SI_Woolf2021!$E$9:$E$93,1,EXP(LN((1.1*(Fperm_SI_Woolf2021!$E$9:$E$93-AA$58)-63.1579*EXP(-0.19*Fperm_SI_Woolf2021!$E$9:$E$93)+63.1579*EXP(-0.19*AA$58))/(Fperm_SI_Woolf2021!$E$9:$E$93-AA$58))*(AA$58-Fperm_SI_Woolf2021!$E$9:$E$93)/10))) + Fperm_SI_Woolf2021!$G$9:$G$93*EXP(-Fperm_SI_Woolf2021!$J$9:$J$93*$C70*IF(AA$58=Fperm_SI_Woolf2021!$E$9:$E$93,1,EXP(LN((1.1*(Fperm_SI_Woolf2021!$E$9:$E$93-AA$58)-63.1579*EXP(-0.19*Fperm_SI_Woolf2021!$E$9:$E$93)+63.1579*EXP(-0.19*AA$58))/(Fperm_SI_Woolf2021!$E$9:$E$93-AA$58))*(AA$58-Fperm_SI_Woolf2021!$E$9:$E$93)/10))) + Fperm_SI_Woolf2021!$H$9:$H$93*EXP(-Fperm_SI_Woolf2021!$K$9:$K$93*$C70*IF(AA$58=Fperm_SI_Woolf2021!$E$9:$E$93,1,EXP(LN((1.1*(Fperm_SI_Woolf2021!$E$9:$E$93-AA$58)-63.1579*EXP(-0.19*Fperm_SI_Woolf2021!$E$9:$E$93)+63.1579*EXP(-0.19*AA$58))/(Fperm_SI_Woolf2021!$E$9:$E$93-AA$58))*(AA$58-Fperm_SI_Woolf2021!$E$9:$E$93)/10))),Fperm_SI_Woolf2021!$D$9:$D$93)*AA$57+INTERCEPT(Fperm_SI_Woolf2021!$F$9:$F$93*EXP(-Fperm_SI_Woolf2021!$I$9:$I$93*$C70*IF(AA$58=Fperm_SI_Woolf2021!$E$9:$E$93,1,EXP(LN((1.1*(Fperm_SI_Woolf2021!$E$9:$E$93-AA$58)-63.1579*EXP(-0.19*Fperm_SI_Woolf2021!$E$9:$E$93)+63.1579*EXP(-0.19*AA$58))/(Fperm_SI_Woolf2021!$E$9:$E$93-AA$58))*(AA$58-Fperm_SI_Woolf2021!$E$9:$E$93)/10))) + Fperm_SI_Woolf2021!$G$9:$G$93*EXP(-Fperm_SI_Woolf2021!$J$9:$J$93*$C70*IF(AA$58=Fperm_SI_Woolf2021!$E$9:$E$93,1,EXP(LN((1.1*(Fperm_SI_Woolf2021!$E$9:$E$93-AA$58)-63.1579*EXP(-0.19*Fperm_SI_Woolf2021!$E$9:$E$93)+63.1579*EXP(-0.19*AA$58))/(Fperm_SI_Woolf2021!$E$9:$E$93-AA$58))*(AA$58-Fperm_SI_Woolf2021!$E$9:$E$93)/10))) + Fperm_SI_Woolf2021!$H$9:$H$93*EXP(-Fperm_SI_Woolf2021!$K$9:$K$93*$C70*IF(AA$58=Fperm_SI_Woolf2021!$E$9:$E$93,1,EXP(LN((1.1*(Fperm_SI_Woolf2021!$E$9:$E$93-AA$58)-63.1579*EXP(-0.19*Fperm_SI_Woolf2021!$E$9:$E$93)+63.1579*EXP(-0.19*AA$58))/(Fperm_SI_Woolf2021!$E$9:$E$93-AA$58))*(AA$58-Fperm_SI_Woolf2021!$E$9:$E$93)/10))),Fperm_SI_Woolf2021!$D$9:$D$93))</f>
        <v>0.83053041208200229</v>
      </c>
      <c r="AB70" s="51" cm="1">
        <f t="array" ref="AB70">MIN(1,SLOPE(Fperm_SI_Woolf2021!$F$9:$F$93*EXP(-Fperm_SI_Woolf2021!$I$9:$I$93*$C70*IF(AB$58=Fperm_SI_Woolf2021!$E$9:$E$93,1,EXP(LN((1.1*(Fperm_SI_Woolf2021!$E$9:$E$93-AB$58)-63.1579*EXP(-0.19*Fperm_SI_Woolf2021!$E$9:$E$93)+63.1579*EXP(-0.19*AB$58))/(Fperm_SI_Woolf2021!$E$9:$E$93-AB$58))*(AB$58-Fperm_SI_Woolf2021!$E$9:$E$93)/10))) + Fperm_SI_Woolf2021!$G$9:$G$93*EXP(-Fperm_SI_Woolf2021!$J$9:$J$93*$C70*IF(AB$58=Fperm_SI_Woolf2021!$E$9:$E$93,1,EXP(LN((1.1*(Fperm_SI_Woolf2021!$E$9:$E$93-AB$58)-63.1579*EXP(-0.19*Fperm_SI_Woolf2021!$E$9:$E$93)+63.1579*EXP(-0.19*AB$58))/(Fperm_SI_Woolf2021!$E$9:$E$93-AB$58))*(AB$58-Fperm_SI_Woolf2021!$E$9:$E$93)/10))) + Fperm_SI_Woolf2021!$H$9:$H$93*EXP(-Fperm_SI_Woolf2021!$K$9:$K$93*$C70*IF(AB$58=Fperm_SI_Woolf2021!$E$9:$E$93,1,EXP(LN((1.1*(Fperm_SI_Woolf2021!$E$9:$E$93-AB$58)-63.1579*EXP(-0.19*Fperm_SI_Woolf2021!$E$9:$E$93)+63.1579*EXP(-0.19*AB$58))/(Fperm_SI_Woolf2021!$E$9:$E$93-AB$58))*(AB$58-Fperm_SI_Woolf2021!$E$9:$E$93)/10))),Fperm_SI_Woolf2021!$D$9:$D$93)*AB$57+INTERCEPT(Fperm_SI_Woolf2021!$F$9:$F$93*EXP(-Fperm_SI_Woolf2021!$I$9:$I$93*$C70*IF(AB$58=Fperm_SI_Woolf2021!$E$9:$E$93,1,EXP(LN((1.1*(Fperm_SI_Woolf2021!$E$9:$E$93-AB$58)-63.1579*EXP(-0.19*Fperm_SI_Woolf2021!$E$9:$E$93)+63.1579*EXP(-0.19*AB$58))/(Fperm_SI_Woolf2021!$E$9:$E$93-AB$58))*(AB$58-Fperm_SI_Woolf2021!$E$9:$E$93)/10))) + Fperm_SI_Woolf2021!$G$9:$G$93*EXP(-Fperm_SI_Woolf2021!$J$9:$J$93*$C70*IF(AB$58=Fperm_SI_Woolf2021!$E$9:$E$93,1,EXP(LN((1.1*(Fperm_SI_Woolf2021!$E$9:$E$93-AB$58)-63.1579*EXP(-0.19*Fperm_SI_Woolf2021!$E$9:$E$93)+63.1579*EXP(-0.19*AB$58))/(Fperm_SI_Woolf2021!$E$9:$E$93-AB$58))*(AB$58-Fperm_SI_Woolf2021!$E$9:$E$93)/10))) + Fperm_SI_Woolf2021!$H$9:$H$93*EXP(-Fperm_SI_Woolf2021!$K$9:$K$93*$C70*IF(AB$58=Fperm_SI_Woolf2021!$E$9:$E$93,1,EXP(LN((1.1*(Fperm_SI_Woolf2021!$E$9:$E$93-AB$58)-63.1579*EXP(-0.19*Fperm_SI_Woolf2021!$E$9:$E$93)+63.1579*EXP(-0.19*AB$58))/(Fperm_SI_Woolf2021!$E$9:$E$93-AB$58))*(AB$58-Fperm_SI_Woolf2021!$E$9:$E$93)/10))),Fperm_SI_Woolf2021!$D$9:$D$93))</f>
        <v>0.80113392012378815</v>
      </c>
      <c r="AC70" s="51" cm="1">
        <f t="array" ref="AC70">MIN(1,SLOPE(Fperm_SI_Woolf2021!$F$9:$F$93*EXP(-Fperm_SI_Woolf2021!$I$9:$I$93*$C70*IF(AC$58=Fperm_SI_Woolf2021!$E$9:$E$93,1,EXP(LN((1.1*(Fperm_SI_Woolf2021!$E$9:$E$93-AC$58)-63.1579*EXP(-0.19*Fperm_SI_Woolf2021!$E$9:$E$93)+63.1579*EXP(-0.19*AC$58))/(Fperm_SI_Woolf2021!$E$9:$E$93-AC$58))*(AC$58-Fperm_SI_Woolf2021!$E$9:$E$93)/10))) + Fperm_SI_Woolf2021!$G$9:$G$93*EXP(-Fperm_SI_Woolf2021!$J$9:$J$93*$C70*IF(AC$58=Fperm_SI_Woolf2021!$E$9:$E$93,1,EXP(LN((1.1*(Fperm_SI_Woolf2021!$E$9:$E$93-AC$58)-63.1579*EXP(-0.19*Fperm_SI_Woolf2021!$E$9:$E$93)+63.1579*EXP(-0.19*AC$58))/(Fperm_SI_Woolf2021!$E$9:$E$93-AC$58))*(AC$58-Fperm_SI_Woolf2021!$E$9:$E$93)/10))) + Fperm_SI_Woolf2021!$H$9:$H$93*EXP(-Fperm_SI_Woolf2021!$K$9:$K$93*$C70*IF(AC$58=Fperm_SI_Woolf2021!$E$9:$E$93,1,EXP(LN((1.1*(Fperm_SI_Woolf2021!$E$9:$E$93-AC$58)-63.1579*EXP(-0.19*Fperm_SI_Woolf2021!$E$9:$E$93)+63.1579*EXP(-0.19*AC$58))/(Fperm_SI_Woolf2021!$E$9:$E$93-AC$58))*(AC$58-Fperm_SI_Woolf2021!$E$9:$E$93)/10))),Fperm_SI_Woolf2021!$D$9:$D$93)*AC$57+INTERCEPT(Fperm_SI_Woolf2021!$F$9:$F$93*EXP(-Fperm_SI_Woolf2021!$I$9:$I$93*$C70*IF(AC$58=Fperm_SI_Woolf2021!$E$9:$E$93,1,EXP(LN((1.1*(Fperm_SI_Woolf2021!$E$9:$E$93-AC$58)-63.1579*EXP(-0.19*Fperm_SI_Woolf2021!$E$9:$E$93)+63.1579*EXP(-0.19*AC$58))/(Fperm_SI_Woolf2021!$E$9:$E$93-AC$58))*(AC$58-Fperm_SI_Woolf2021!$E$9:$E$93)/10))) + Fperm_SI_Woolf2021!$G$9:$G$93*EXP(-Fperm_SI_Woolf2021!$J$9:$J$93*$C70*IF(AC$58=Fperm_SI_Woolf2021!$E$9:$E$93,1,EXP(LN((1.1*(Fperm_SI_Woolf2021!$E$9:$E$93-AC$58)-63.1579*EXP(-0.19*Fperm_SI_Woolf2021!$E$9:$E$93)+63.1579*EXP(-0.19*AC$58))/(Fperm_SI_Woolf2021!$E$9:$E$93-AC$58))*(AC$58-Fperm_SI_Woolf2021!$E$9:$E$93)/10))) + Fperm_SI_Woolf2021!$H$9:$H$93*EXP(-Fperm_SI_Woolf2021!$K$9:$K$93*$C70*IF(AC$58=Fperm_SI_Woolf2021!$E$9:$E$93,1,EXP(LN((1.1*(Fperm_SI_Woolf2021!$E$9:$E$93-AC$58)-63.1579*EXP(-0.19*Fperm_SI_Woolf2021!$E$9:$E$93)+63.1579*EXP(-0.19*AC$58))/(Fperm_SI_Woolf2021!$E$9:$E$93-AC$58))*(AC$58-Fperm_SI_Woolf2021!$E$9:$E$93)/10))),Fperm_SI_Woolf2021!$D$9:$D$93))</f>
        <v>0.771737428165574</v>
      </c>
      <c r="AD70" s="51" cm="1">
        <f t="array" ref="AD70">MIN(1,SLOPE(Fperm_SI_Woolf2021!$F$9:$F$93*EXP(-Fperm_SI_Woolf2021!$I$9:$I$93*$C70*IF(AD$58=Fperm_SI_Woolf2021!$E$9:$E$93,1,EXP(LN((1.1*(Fperm_SI_Woolf2021!$E$9:$E$93-AD$58)-63.1579*EXP(-0.19*Fperm_SI_Woolf2021!$E$9:$E$93)+63.1579*EXP(-0.19*AD$58))/(Fperm_SI_Woolf2021!$E$9:$E$93-AD$58))*(AD$58-Fperm_SI_Woolf2021!$E$9:$E$93)/10))) + Fperm_SI_Woolf2021!$G$9:$G$93*EXP(-Fperm_SI_Woolf2021!$J$9:$J$93*$C70*IF(AD$58=Fperm_SI_Woolf2021!$E$9:$E$93,1,EXP(LN((1.1*(Fperm_SI_Woolf2021!$E$9:$E$93-AD$58)-63.1579*EXP(-0.19*Fperm_SI_Woolf2021!$E$9:$E$93)+63.1579*EXP(-0.19*AD$58))/(Fperm_SI_Woolf2021!$E$9:$E$93-AD$58))*(AD$58-Fperm_SI_Woolf2021!$E$9:$E$93)/10))) + Fperm_SI_Woolf2021!$H$9:$H$93*EXP(-Fperm_SI_Woolf2021!$K$9:$K$93*$C70*IF(AD$58=Fperm_SI_Woolf2021!$E$9:$E$93,1,EXP(LN((1.1*(Fperm_SI_Woolf2021!$E$9:$E$93-AD$58)-63.1579*EXP(-0.19*Fperm_SI_Woolf2021!$E$9:$E$93)+63.1579*EXP(-0.19*AD$58))/(Fperm_SI_Woolf2021!$E$9:$E$93-AD$58))*(AD$58-Fperm_SI_Woolf2021!$E$9:$E$93)/10))),Fperm_SI_Woolf2021!$D$9:$D$93)*AD$57+INTERCEPT(Fperm_SI_Woolf2021!$F$9:$F$93*EXP(-Fperm_SI_Woolf2021!$I$9:$I$93*$C70*IF(AD$58=Fperm_SI_Woolf2021!$E$9:$E$93,1,EXP(LN((1.1*(Fperm_SI_Woolf2021!$E$9:$E$93-AD$58)-63.1579*EXP(-0.19*Fperm_SI_Woolf2021!$E$9:$E$93)+63.1579*EXP(-0.19*AD$58))/(Fperm_SI_Woolf2021!$E$9:$E$93-AD$58))*(AD$58-Fperm_SI_Woolf2021!$E$9:$E$93)/10))) + Fperm_SI_Woolf2021!$G$9:$G$93*EXP(-Fperm_SI_Woolf2021!$J$9:$J$93*$C70*IF(AD$58=Fperm_SI_Woolf2021!$E$9:$E$93,1,EXP(LN((1.1*(Fperm_SI_Woolf2021!$E$9:$E$93-AD$58)-63.1579*EXP(-0.19*Fperm_SI_Woolf2021!$E$9:$E$93)+63.1579*EXP(-0.19*AD$58))/(Fperm_SI_Woolf2021!$E$9:$E$93-AD$58))*(AD$58-Fperm_SI_Woolf2021!$E$9:$E$93)/10))) + Fperm_SI_Woolf2021!$H$9:$H$93*EXP(-Fperm_SI_Woolf2021!$K$9:$K$93*$C70*IF(AD$58=Fperm_SI_Woolf2021!$E$9:$E$93,1,EXP(LN((1.1*(Fperm_SI_Woolf2021!$E$9:$E$93-AD$58)-63.1579*EXP(-0.19*Fperm_SI_Woolf2021!$E$9:$E$93)+63.1579*EXP(-0.19*AD$58))/(Fperm_SI_Woolf2021!$E$9:$E$93-AD$58))*(AD$58-Fperm_SI_Woolf2021!$E$9:$E$93)/10))),Fperm_SI_Woolf2021!$D$9:$D$93))</f>
        <v>0.74234093620735986</v>
      </c>
      <c r="AE70" s="51" cm="1">
        <f t="array" ref="AE70">MIN(1,SLOPE(Fperm_SI_Woolf2021!$F$9:$F$93*EXP(-Fperm_SI_Woolf2021!$I$9:$I$93*$C70*IF(AE$58=Fperm_SI_Woolf2021!$E$9:$E$93,1,EXP(LN((1.1*(Fperm_SI_Woolf2021!$E$9:$E$93-AE$58)-63.1579*EXP(-0.19*Fperm_SI_Woolf2021!$E$9:$E$93)+63.1579*EXP(-0.19*AE$58))/(Fperm_SI_Woolf2021!$E$9:$E$93-AE$58))*(AE$58-Fperm_SI_Woolf2021!$E$9:$E$93)/10))) + Fperm_SI_Woolf2021!$G$9:$G$93*EXP(-Fperm_SI_Woolf2021!$J$9:$J$93*$C70*IF(AE$58=Fperm_SI_Woolf2021!$E$9:$E$93,1,EXP(LN((1.1*(Fperm_SI_Woolf2021!$E$9:$E$93-AE$58)-63.1579*EXP(-0.19*Fperm_SI_Woolf2021!$E$9:$E$93)+63.1579*EXP(-0.19*AE$58))/(Fperm_SI_Woolf2021!$E$9:$E$93-AE$58))*(AE$58-Fperm_SI_Woolf2021!$E$9:$E$93)/10))) + Fperm_SI_Woolf2021!$H$9:$H$93*EXP(-Fperm_SI_Woolf2021!$K$9:$K$93*$C70*IF(AE$58=Fperm_SI_Woolf2021!$E$9:$E$93,1,EXP(LN((1.1*(Fperm_SI_Woolf2021!$E$9:$E$93-AE$58)-63.1579*EXP(-0.19*Fperm_SI_Woolf2021!$E$9:$E$93)+63.1579*EXP(-0.19*AE$58))/(Fperm_SI_Woolf2021!$E$9:$E$93-AE$58))*(AE$58-Fperm_SI_Woolf2021!$E$9:$E$93)/10))),Fperm_SI_Woolf2021!$D$9:$D$93)*AE$57+INTERCEPT(Fperm_SI_Woolf2021!$F$9:$F$93*EXP(-Fperm_SI_Woolf2021!$I$9:$I$93*$C70*IF(AE$58=Fperm_SI_Woolf2021!$E$9:$E$93,1,EXP(LN((1.1*(Fperm_SI_Woolf2021!$E$9:$E$93-AE$58)-63.1579*EXP(-0.19*Fperm_SI_Woolf2021!$E$9:$E$93)+63.1579*EXP(-0.19*AE$58))/(Fperm_SI_Woolf2021!$E$9:$E$93-AE$58))*(AE$58-Fperm_SI_Woolf2021!$E$9:$E$93)/10))) + Fperm_SI_Woolf2021!$G$9:$G$93*EXP(-Fperm_SI_Woolf2021!$J$9:$J$93*$C70*IF(AE$58=Fperm_SI_Woolf2021!$E$9:$E$93,1,EXP(LN((1.1*(Fperm_SI_Woolf2021!$E$9:$E$93-AE$58)-63.1579*EXP(-0.19*Fperm_SI_Woolf2021!$E$9:$E$93)+63.1579*EXP(-0.19*AE$58))/(Fperm_SI_Woolf2021!$E$9:$E$93-AE$58))*(AE$58-Fperm_SI_Woolf2021!$E$9:$E$93)/10))) + Fperm_SI_Woolf2021!$H$9:$H$93*EXP(-Fperm_SI_Woolf2021!$K$9:$K$93*$C70*IF(AE$58=Fperm_SI_Woolf2021!$E$9:$E$93,1,EXP(LN((1.1*(Fperm_SI_Woolf2021!$E$9:$E$93-AE$58)-63.1579*EXP(-0.19*Fperm_SI_Woolf2021!$E$9:$E$93)+63.1579*EXP(-0.19*AE$58))/(Fperm_SI_Woolf2021!$E$9:$E$93-AE$58))*(AE$58-Fperm_SI_Woolf2021!$E$9:$E$93)/10))),Fperm_SI_Woolf2021!$D$9:$D$93))</f>
        <v>0.71294444424914571</v>
      </c>
      <c r="AF70" s="51" cm="1">
        <f t="array" ref="AF70">MIN(1,SLOPE(Fperm_SI_Woolf2021!$F$9:$F$93*EXP(-Fperm_SI_Woolf2021!$I$9:$I$93*$C70*IF(AF$58=Fperm_SI_Woolf2021!$E$9:$E$93,1,EXP(LN((1.1*(Fperm_SI_Woolf2021!$E$9:$E$93-AF$58)-63.1579*EXP(-0.19*Fperm_SI_Woolf2021!$E$9:$E$93)+63.1579*EXP(-0.19*AF$58))/(Fperm_SI_Woolf2021!$E$9:$E$93-AF$58))*(AF$58-Fperm_SI_Woolf2021!$E$9:$E$93)/10))) + Fperm_SI_Woolf2021!$G$9:$G$93*EXP(-Fperm_SI_Woolf2021!$J$9:$J$93*$C70*IF(AF$58=Fperm_SI_Woolf2021!$E$9:$E$93,1,EXP(LN((1.1*(Fperm_SI_Woolf2021!$E$9:$E$93-AF$58)-63.1579*EXP(-0.19*Fperm_SI_Woolf2021!$E$9:$E$93)+63.1579*EXP(-0.19*AF$58))/(Fperm_SI_Woolf2021!$E$9:$E$93-AF$58))*(AF$58-Fperm_SI_Woolf2021!$E$9:$E$93)/10))) + Fperm_SI_Woolf2021!$H$9:$H$93*EXP(-Fperm_SI_Woolf2021!$K$9:$K$93*$C70*IF(AF$58=Fperm_SI_Woolf2021!$E$9:$E$93,1,EXP(LN((1.1*(Fperm_SI_Woolf2021!$E$9:$E$93-AF$58)-63.1579*EXP(-0.19*Fperm_SI_Woolf2021!$E$9:$E$93)+63.1579*EXP(-0.19*AF$58))/(Fperm_SI_Woolf2021!$E$9:$E$93-AF$58))*(AF$58-Fperm_SI_Woolf2021!$E$9:$E$93)/10))),Fperm_SI_Woolf2021!$D$9:$D$93)*AF$57+INTERCEPT(Fperm_SI_Woolf2021!$F$9:$F$93*EXP(-Fperm_SI_Woolf2021!$I$9:$I$93*$C70*IF(AF$58=Fperm_SI_Woolf2021!$E$9:$E$93,1,EXP(LN((1.1*(Fperm_SI_Woolf2021!$E$9:$E$93-AF$58)-63.1579*EXP(-0.19*Fperm_SI_Woolf2021!$E$9:$E$93)+63.1579*EXP(-0.19*AF$58))/(Fperm_SI_Woolf2021!$E$9:$E$93-AF$58))*(AF$58-Fperm_SI_Woolf2021!$E$9:$E$93)/10))) + Fperm_SI_Woolf2021!$G$9:$G$93*EXP(-Fperm_SI_Woolf2021!$J$9:$J$93*$C70*IF(AF$58=Fperm_SI_Woolf2021!$E$9:$E$93,1,EXP(LN((1.1*(Fperm_SI_Woolf2021!$E$9:$E$93-AF$58)-63.1579*EXP(-0.19*Fperm_SI_Woolf2021!$E$9:$E$93)+63.1579*EXP(-0.19*AF$58))/(Fperm_SI_Woolf2021!$E$9:$E$93-AF$58))*(AF$58-Fperm_SI_Woolf2021!$E$9:$E$93)/10))) + Fperm_SI_Woolf2021!$H$9:$H$93*EXP(-Fperm_SI_Woolf2021!$K$9:$K$93*$C70*IF(AF$58=Fperm_SI_Woolf2021!$E$9:$E$93,1,EXP(LN((1.1*(Fperm_SI_Woolf2021!$E$9:$E$93-AF$58)-63.1579*EXP(-0.19*Fperm_SI_Woolf2021!$E$9:$E$93)+63.1579*EXP(-0.19*AF$58))/(Fperm_SI_Woolf2021!$E$9:$E$93-AF$58))*(AF$58-Fperm_SI_Woolf2021!$E$9:$E$93)/10))),Fperm_SI_Woolf2021!$D$9:$D$93))</f>
        <v>0.68354795229093157</v>
      </c>
      <c r="AG70" s="51" cm="1">
        <f t="array" ref="AG70">MIN(1,SLOPE(Fperm_SI_Woolf2021!$F$9:$F$93*EXP(-Fperm_SI_Woolf2021!$I$9:$I$93*$C70*IF(AG$58=Fperm_SI_Woolf2021!$E$9:$E$93,1,EXP(LN((1.1*(Fperm_SI_Woolf2021!$E$9:$E$93-AG$58)-63.1579*EXP(-0.19*Fperm_SI_Woolf2021!$E$9:$E$93)+63.1579*EXP(-0.19*AG$58))/(Fperm_SI_Woolf2021!$E$9:$E$93-AG$58))*(AG$58-Fperm_SI_Woolf2021!$E$9:$E$93)/10))) + Fperm_SI_Woolf2021!$G$9:$G$93*EXP(-Fperm_SI_Woolf2021!$J$9:$J$93*$C70*IF(AG$58=Fperm_SI_Woolf2021!$E$9:$E$93,1,EXP(LN((1.1*(Fperm_SI_Woolf2021!$E$9:$E$93-AG$58)-63.1579*EXP(-0.19*Fperm_SI_Woolf2021!$E$9:$E$93)+63.1579*EXP(-0.19*AG$58))/(Fperm_SI_Woolf2021!$E$9:$E$93-AG$58))*(AG$58-Fperm_SI_Woolf2021!$E$9:$E$93)/10))) + Fperm_SI_Woolf2021!$H$9:$H$93*EXP(-Fperm_SI_Woolf2021!$K$9:$K$93*$C70*IF(AG$58=Fperm_SI_Woolf2021!$E$9:$E$93,1,EXP(LN((1.1*(Fperm_SI_Woolf2021!$E$9:$E$93-AG$58)-63.1579*EXP(-0.19*Fperm_SI_Woolf2021!$E$9:$E$93)+63.1579*EXP(-0.19*AG$58))/(Fperm_SI_Woolf2021!$E$9:$E$93-AG$58))*(AG$58-Fperm_SI_Woolf2021!$E$9:$E$93)/10))),Fperm_SI_Woolf2021!$D$9:$D$93)*AG$57+INTERCEPT(Fperm_SI_Woolf2021!$F$9:$F$93*EXP(-Fperm_SI_Woolf2021!$I$9:$I$93*$C70*IF(AG$58=Fperm_SI_Woolf2021!$E$9:$E$93,1,EXP(LN((1.1*(Fperm_SI_Woolf2021!$E$9:$E$93-AG$58)-63.1579*EXP(-0.19*Fperm_SI_Woolf2021!$E$9:$E$93)+63.1579*EXP(-0.19*AG$58))/(Fperm_SI_Woolf2021!$E$9:$E$93-AG$58))*(AG$58-Fperm_SI_Woolf2021!$E$9:$E$93)/10))) + Fperm_SI_Woolf2021!$G$9:$G$93*EXP(-Fperm_SI_Woolf2021!$J$9:$J$93*$C70*IF(AG$58=Fperm_SI_Woolf2021!$E$9:$E$93,1,EXP(LN((1.1*(Fperm_SI_Woolf2021!$E$9:$E$93-AG$58)-63.1579*EXP(-0.19*Fperm_SI_Woolf2021!$E$9:$E$93)+63.1579*EXP(-0.19*AG$58))/(Fperm_SI_Woolf2021!$E$9:$E$93-AG$58))*(AG$58-Fperm_SI_Woolf2021!$E$9:$E$93)/10))) + Fperm_SI_Woolf2021!$H$9:$H$93*EXP(-Fperm_SI_Woolf2021!$K$9:$K$93*$C70*IF(AG$58=Fperm_SI_Woolf2021!$E$9:$E$93,1,EXP(LN((1.1*(Fperm_SI_Woolf2021!$E$9:$E$93-AG$58)-63.1579*EXP(-0.19*Fperm_SI_Woolf2021!$E$9:$E$93)+63.1579*EXP(-0.19*AG$58))/(Fperm_SI_Woolf2021!$E$9:$E$93-AG$58))*(AG$58-Fperm_SI_Woolf2021!$E$9:$E$93)/10))),Fperm_SI_Woolf2021!$D$9:$D$93))</f>
        <v>0.65415146033271743</v>
      </c>
      <c r="AH70" s="51" cm="1">
        <f t="array" ref="AH70">MIN(1,SLOPE(Fperm_SI_Woolf2021!$F$9:$F$93*EXP(-Fperm_SI_Woolf2021!$I$9:$I$93*$C70*IF(AH$58=Fperm_SI_Woolf2021!$E$9:$E$93,1,EXP(LN((1.1*(Fperm_SI_Woolf2021!$E$9:$E$93-AH$58)-63.1579*EXP(-0.19*Fperm_SI_Woolf2021!$E$9:$E$93)+63.1579*EXP(-0.19*AH$58))/(Fperm_SI_Woolf2021!$E$9:$E$93-AH$58))*(AH$58-Fperm_SI_Woolf2021!$E$9:$E$93)/10))) + Fperm_SI_Woolf2021!$G$9:$G$93*EXP(-Fperm_SI_Woolf2021!$J$9:$J$93*$C70*IF(AH$58=Fperm_SI_Woolf2021!$E$9:$E$93,1,EXP(LN((1.1*(Fperm_SI_Woolf2021!$E$9:$E$93-AH$58)-63.1579*EXP(-0.19*Fperm_SI_Woolf2021!$E$9:$E$93)+63.1579*EXP(-0.19*AH$58))/(Fperm_SI_Woolf2021!$E$9:$E$93-AH$58))*(AH$58-Fperm_SI_Woolf2021!$E$9:$E$93)/10))) + Fperm_SI_Woolf2021!$H$9:$H$93*EXP(-Fperm_SI_Woolf2021!$K$9:$K$93*$C70*IF(AH$58=Fperm_SI_Woolf2021!$E$9:$E$93,1,EXP(LN((1.1*(Fperm_SI_Woolf2021!$E$9:$E$93-AH$58)-63.1579*EXP(-0.19*Fperm_SI_Woolf2021!$E$9:$E$93)+63.1579*EXP(-0.19*AH$58))/(Fperm_SI_Woolf2021!$E$9:$E$93-AH$58))*(AH$58-Fperm_SI_Woolf2021!$E$9:$E$93)/10))),Fperm_SI_Woolf2021!$D$9:$D$93)*AH$57+INTERCEPT(Fperm_SI_Woolf2021!$F$9:$F$93*EXP(-Fperm_SI_Woolf2021!$I$9:$I$93*$C70*IF(AH$58=Fperm_SI_Woolf2021!$E$9:$E$93,1,EXP(LN((1.1*(Fperm_SI_Woolf2021!$E$9:$E$93-AH$58)-63.1579*EXP(-0.19*Fperm_SI_Woolf2021!$E$9:$E$93)+63.1579*EXP(-0.19*AH$58))/(Fperm_SI_Woolf2021!$E$9:$E$93-AH$58))*(AH$58-Fperm_SI_Woolf2021!$E$9:$E$93)/10))) + Fperm_SI_Woolf2021!$G$9:$G$93*EXP(-Fperm_SI_Woolf2021!$J$9:$J$93*$C70*IF(AH$58=Fperm_SI_Woolf2021!$E$9:$E$93,1,EXP(LN((1.1*(Fperm_SI_Woolf2021!$E$9:$E$93-AH$58)-63.1579*EXP(-0.19*Fperm_SI_Woolf2021!$E$9:$E$93)+63.1579*EXP(-0.19*AH$58))/(Fperm_SI_Woolf2021!$E$9:$E$93-AH$58))*(AH$58-Fperm_SI_Woolf2021!$E$9:$E$93)/10))) + Fperm_SI_Woolf2021!$H$9:$H$93*EXP(-Fperm_SI_Woolf2021!$K$9:$K$93*$C70*IF(AH$58=Fperm_SI_Woolf2021!$E$9:$E$93,1,EXP(LN((1.1*(Fperm_SI_Woolf2021!$E$9:$E$93-AH$58)-63.1579*EXP(-0.19*Fperm_SI_Woolf2021!$E$9:$E$93)+63.1579*EXP(-0.19*AH$58))/(Fperm_SI_Woolf2021!$E$9:$E$93-AH$58))*(AH$58-Fperm_SI_Woolf2021!$E$9:$E$93)/10))),Fperm_SI_Woolf2021!$D$9:$D$93))</f>
        <v>1</v>
      </c>
      <c r="AI70" s="51" cm="1">
        <f t="array" ref="AI70">MIN(1,SLOPE(Fperm_SI_Woolf2021!$F$9:$F$93*EXP(-Fperm_SI_Woolf2021!$I$9:$I$93*$C70*IF(AI$58=Fperm_SI_Woolf2021!$E$9:$E$93,1,EXP(LN((1.1*(Fperm_SI_Woolf2021!$E$9:$E$93-AI$58)-63.1579*EXP(-0.19*Fperm_SI_Woolf2021!$E$9:$E$93)+63.1579*EXP(-0.19*AI$58))/(Fperm_SI_Woolf2021!$E$9:$E$93-AI$58))*(AI$58-Fperm_SI_Woolf2021!$E$9:$E$93)/10))) + Fperm_SI_Woolf2021!$G$9:$G$93*EXP(-Fperm_SI_Woolf2021!$J$9:$J$93*$C70*IF(AI$58=Fperm_SI_Woolf2021!$E$9:$E$93,1,EXP(LN((1.1*(Fperm_SI_Woolf2021!$E$9:$E$93-AI$58)-63.1579*EXP(-0.19*Fperm_SI_Woolf2021!$E$9:$E$93)+63.1579*EXP(-0.19*AI$58))/(Fperm_SI_Woolf2021!$E$9:$E$93-AI$58))*(AI$58-Fperm_SI_Woolf2021!$E$9:$E$93)/10))) + Fperm_SI_Woolf2021!$H$9:$H$93*EXP(-Fperm_SI_Woolf2021!$K$9:$K$93*$C70*IF(AI$58=Fperm_SI_Woolf2021!$E$9:$E$93,1,EXP(LN((1.1*(Fperm_SI_Woolf2021!$E$9:$E$93-AI$58)-63.1579*EXP(-0.19*Fperm_SI_Woolf2021!$E$9:$E$93)+63.1579*EXP(-0.19*AI$58))/(Fperm_SI_Woolf2021!$E$9:$E$93-AI$58))*(AI$58-Fperm_SI_Woolf2021!$E$9:$E$93)/10))),Fperm_SI_Woolf2021!$D$9:$D$93)*AI$57+INTERCEPT(Fperm_SI_Woolf2021!$F$9:$F$93*EXP(-Fperm_SI_Woolf2021!$I$9:$I$93*$C70*IF(AI$58=Fperm_SI_Woolf2021!$E$9:$E$93,1,EXP(LN((1.1*(Fperm_SI_Woolf2021!$E$9:$E$93-AI$58)-63.1579*EXP(-0.19*Fperm_SI_Woolf2021!$E$9:$E$93)+63.1579*EXP(-0.19*AI$58))/(Fperm_SI_Woolf2021!$E$9:$E$93-AI$58))*(AI$58-Fperm_SI_Woolf2021!$E$9:$E$93)/10))) + Fperm_SI_Woolf2021!$G$9:$G$93*EXP(-Fperm_SI_Woolf2021!$J$9:$J$93*$C70*IF(AI$58=Fperm_SI_Woolf2021!$E$9:$E$93,1,EXP(LN((1.1*(Fperm_SI_Woolf2021!$E$9:$E$93-AI$58)-63.1579*EXP(-0.19*Fperm_SI_Woolf2021!$E$9:$E$93)+63.1579*EXP(-0.19*AI$58))/(Fperm_SI_Woolf2021!$E$9:$E$93-AI$58))*(AI$58-Fperm_SI_Woolf2021!$E$9:$E$93)/10))) + Fperm_SI_Woolf2021!$H$9:$H$93*EXP(-Fperm_SI_Woolf2021!$K$9:$K$93*$C70*IF(AI$58=Fperm_SI_Woolf2021!$E$9:$E$93,1,EXP(LN((1.1*(Fperm_SI_Woolf2021!$E$9:$E$93-AI$58)-63.1579*EXP(-0.19*Fperm_SI_Woolf2021!$E$9:$E$93)+63.1579*EXP(-0.19*AI$58))/(Fperm_SI_Woolf2021!$E$9:$E$93-AI$58))*(AI$58-Fperm_SI_Woolf2021!$E$9:$E$93)/10))),Fperm_SI_Woolf2021!$D$9:$D$93))</f>
        <v>0.98001724118014977</v>
      </c>
      <c r="AJ70" s="51" cm="1">
        <f t="array" ref="AJ70">MIN(1,SLOPE(Fperm_SI_Woolf2021!$F$9:$F$93*EXP(-Fperm_SI_Woolf2021!$I$9:$I$93*$C70*IF(AJ$58=Fperm_SI_Woolf2021!$E$9:$E$93,1,EXP(LN((1.1*(Fperm_SI_Woolf2021!$E$9:$E$93-AJ$58)-63.1579*EXP(-0.19*Fperm_SI_Woolf2021!$E$9:$E$93)+63.1579*EXP(-0.19*AJ$58))/(Fperm_SI_Woolf2021!$E$9:$E$93-AJ$58))*(AJ$58-Fperm_SI_Woolf2021!$E$9:$E$93)/10))) + Fperm_SI_Woolf2021!$G$9:$G$93*EXP(-Fperm_SI_Woolf2021!$J$9:$J$93*$C70*IF(AJ$58=Fperm_SI_Woolf2021!$E$9:$E$93,1,EXP(LN((1.1*(Fperm_SI_Woolf2021!$E$9:$E$93-AJ$58)-63.1579*EXP(-0.19*Fperm_SI_Woolf2021!$E$9:$E$93)+63.1579*EXP(-0.19*AJ$58))/(Fperm_SI_Woolf2021!$E$9:$E$93-AJ$58))*(AJ$58-Fperm_SI_Woolf2021!$E$9:$E$93)/10))) + Fperm_SI_Woolf2021!$H$9:$H$93*EXP(-Fperm_SI_Woolf2021!$K$9:$K$93*$C70*IF(AJ$58=Fperm_SI_Woolf2021!$E$9:$E$93,1,EXP(LN((1.1*(Fperm_SI_Woolf2021!$E$9:$E$93-AJ$58)-63.1579*EXP(-0.19*Fperm_SI_Woolf2021!$E$9:$E$93)+63.1579*EXP(-0.19*AJ$58))/(Fperm_SI_Woolf2021!$E$9:$E$93-AJ$58))*(AJ$58-Fperm_SI_Woolf2021!$E$9:$E$93)/10))),Fperm_SI_Woolf2021!$D$9:$D$93)*AJ$57+INTERCEPT(Fperm_SI_Woolf2021!$F$9:$F$93*EXP(-Fperm_SI_Woolf2021!$I$9:$I$93*$C70*IF(AJ$58=Fperm_SI_Woolf2021!$E$9:$E$93,1,EXP(LN((1.1*(Fperm_SI_Woolf2021!$E$9:$E$93-AJ$58)-63.1579*EXP(-0.19*Fperm_SI_Woolf2021!$E$9:$E$93)+63.1579*EXP(-0.19*AJ$58))/(Fperm_SI_Woolf2021!$E$9:$E$93-AJ$58))*(AJ$58-Fperm_SI_Woolf2021!$E$9:$E$93)/10))) + Fperm_SI_Woolf2021!$G$9:$G$93*EXP(-Fperm_SI_Woolf2021!$J$9:$J$93*$C70*IF(AJ$58=Fperm_SI_Woolf2021!$E$9:$E$93,1,EXP(LN((1.1*(Fperm_SI_Woolf2021!$E$9:$E$93-AJ$58)-63.1579*EXP(-0.19*Fperm_SI_Woolf2021!$E$9:$E$93)+63.1579*EXP(-0.19*AJ$58))/(Fperm_SI_Woolf2021!$E$9:$E$93-AJ$58))*(AJ$58-Fperm_SI_Woolf2021!$E$9:$E$93)/10))) + Fperm_SI_Woolf2021!$H$9:$H$93*EXP(-Fperm_SI_Woolf2021!$K$9:$K$93*$C70*IF(AJ$58=Fperm_SI_Woolf2021!$E$9:$E$93,1,EXP(LN((1.1*(Fperm_SI_Woolf2021!$E$9:$E$93-AJ$58)-63.1579*EXP(-0.19*Fperm_SI_Woolf2021!$E$9:$E$93)+63.1579*EXP(-0.19*AJ$58))/(Fperm_SI_Woolf2021!$E$9:$E$93-AJ$58))*(AJ$58-Fperm_SI_Woolf2021!$E$9:$E$93)/10))),Fperm_SI_Woolf2021!$D$9:$D$93))</f>
        <v>0.94823740473175355</v>
      </c>
      <c r="AK70" s="51" cm="1">
        <f t="array" ref="AK70">MIN(1,SLOPE(Fperm_SI_Woolf2021!$F$9:$F$93*EXP(-Fperm_SI_Woolf2021!$I$9:$I$93*$C70*IF(AK$58=Fperm_SI_Woolf2021!$E$9:$E$93,1,EXP(LN((1.1*(Fperm_SI_Woolf2021!$E$9:$E$93-AK$58)-63.1579*EXP(-0.19*Fperm_SI_Woolf2021!$E$9:$E$93)+63.1579*EXP(-0.19*AK$58))/(Fperm_SI_Woolf2021!$E$9:$E$93-AK$58))*(AK$58-Fperm_SI_Woolf2021!$E$9:$E$93)/10))) + Fperm_SI_Woolf2021!$G$9:$G$93*EXP(-Fperm_SI_Woolf2021!$J$9:$J$93*$C70*IF(AK$58=Fperm_SI_Woolf2021!$E$9:$E$93,1,EXP(LN((1.1*(Fperm_SI_Woolf2021!$E$9:$E$93-AK$58)-63.1579*EXP(-0.19*Fperm_SI_Woolf2021!$E$9:$E$93)+63.1579*EXP(-0.19*AK$58))/(Fperm_SI_Woolf2021!$E$9:$E$93-AK$58))*(AK$58-Fperm_SI_Woolf2021!$E$9:$E$93)/10))) + Fperm_SI_Woolf2021!$H$9:$H$93*EXP(-Fperm_SI_Woolf2021!$K$9:$K$93*$C70*IF(AK$58=Fperm_SI_Woolf2021!$E$9:$E$93,1,EXP(LN((1.1*(Fperm_SI_Woolf2021!$E$9:$E$93-AK$58)-63.1579*EXP(-0.19*Fperm_SI_Woolf2021!$E$9:$E$93)+63.1579*EXP(-0.19*AK$58))/(Fperm_SI_Woolf2021!$E$9:$E$93-AK$58))*(AK$58-Fperm_SI_Woolf2021!$E$9:$E$93)/10))),Fperm_SI_Woolf2021!$D$9:$D$93)*AK$57+INTERCEPT(Fperm_SI_Woolf2021!$F$9:$F$93*EXP(-Fperm_SI_Woolf2021!$I$9:$I$93*$C70*IF(AK$58=Fperm_SI_Woolf2021!$E$9:$E$93,1,EXP(LN((1.1*(Fperm_SI_Woolf2021!$E$9:$E$93-AK$58)-63.1579*EXP(-0.19*Fperm_SI_Woolf2021!$E$9:$E$93)+63.1579*EXP(-0.19*AK$58))/(Fperm_SI_Woolf2021!$E$9:$E$93-AK$58))*(AK$58-Fperm_SI_Woolf2021!$E$9:$E$93)/10))) + Fperm_SI_Woolf2021!$G$9:$G$93*EXP(-Fperm_SI_Woolf2021!$J$9:$J$93*$C70*IF(AK$58=Fperm_SI_Woolf2021!$E$9:$E$93,1,EXP(LN((1.1*(Fperm_SI_Woolf2021!$E$9:$E$93-AK$58)-63.1579*EXP(-0.19*Fperm_SI_Woolf2021!$E$9:$E$93)+63.1579*EXP(-0.19*AK$58))/(Fperm_SI_Woolf2021!$E$9:$E$93-AK$58))*(AK$58-Fperm_SI_Woolf2021!$E$9:$E$93)/10))) + Fperm_SI_Woolf2021!$H$9:$H$93*EXP(-Fperm_SI_Woolf2021!$K$9:$K$93*$C70*IF(AK$58=Fperm_SI_Woolf2021!$E$9:$E$93,1,EXP(LN((1.1*(Fperm_SI_Woolf2021!$E$9:$E$93-AK$58)-63.1579*EXP(-0.19*Fperm_SI_Woolf2021!$E$9:$E$93)+63.1579*EXP(-0.19*AK$58))/(Fperm_SI_Woolf2021!$E$9:$E$93-AK$58))*(AK$58-Fperm_SI_Woolf2021!$E$9:$E$93)/10))),Fperm_SI_Woolf2021!$D$9:$D$93))</f>
        <v>0.91645756828335734</v>
      </c>
      <c r="AL70" s="51" cm="1">
        <f t="array" ref="AL70">MIN(1,SLOPE(Fperm_SI_Woolf2021!$F$9:$F$93*EXP(-Fperm_SI_Woolf2021!$I$9:$I$93*$C70*IF(AL$58=Fperm_SI_Woolf2021!$E$9:$E$93,1,EXP(LN((1.1*(Fperm_SI_Woolf2021!$E$9:$E$93-AL$58)-63.1579*EXP(-0.19*Fperm_SI_Woolf2021!$E$9:$E$93)+63.1579*EXP(-0.19*AL$58))/(Fperm_SI_Woolf2021!$E$9:$E$93-AL$58))*(AL$58-Fperm_SI_Woolf2021!$E$9:$E$93)/10))) + Fperm_SI_Woolf2021!$G$9:$G$93*EXP(-Fperm_SI_Woolf2021!$J$9:$J$93*$C70*IF(AL$58=Fperm_SI_Woolf2021!$E$9:$E$93,1,EXP(LN((1.1*(Fperm_SI_Woolf2021!$E$9:$E$93-AL$58)-63.1579*EXP(-0.19*Fperm_SI_Woolf2021!$E$9:$E$93)+63.1579*EXP(-0.19*AL$58))/(Fperm_SI_Woolf2021!$E$9:$E$93-AL$58))*(AL$58-Fperm_SI_Woolf2021!$E$9:$E$93)/10))) + Fperm_SI_Woolf2021!$H$9:$H$93*EXP(-Fperm_SI_Woolf2021!$K$9:$K$93*$C70*IF(AL$58=Fperm_SI_Woolf2021!$E$9:$E$93,1,EXP(LN((1.1*(Fperm_SI_Woolf2021!$E$9:$E$93-AL$58)-63.1579*EXP(-0.19*Fperm_SI_Woolf2021!$E$9:$E$93)+63.1579*EXP(-0.19*AL$58))/(Fperm_SI_Woolf2021!$E$9:$E$93-AL$58))*(AL$58-Fperm_SI_Woolf2021!$E$9:$E$93)/10))),Fperm_SI_Woolf2021!$D$9:$D$93)*AL$57+INTERCEPT(Fperm_SI_Woolf2021!$F$9:$F$93*EXP(-Fperm_SI_Woolf2021!$I$9:$I$93*$C70*IF(AL$58=Fperm_SI_Woolf2021!$E$9:$E$93,1,EXP(LN((1.1*(Fperm_SI_Woolf2021!$E$9:$E$93-AL$58)-63.1579*EXP(-0.19*Fperm_SI_Woolf2021!$E$9:$E$93)+63.1579*EXP(-0.19*AL$58))/(Fperm_SI_Woolf2021!$E$9:$E$93-AL$58))*(AL$58-Fperm_SI_Woolf2021!$E$9:$E$93)/10))) + Fperm_SI_Woolf2021!$G$9:$G$93*EXP(-Fperm_SI_Woolf2021!$J$9:$J$93*$C70*IF(AL$58=Fperm_SI_Woolf2021!$E$9:$E$93,1,EXP(LN((1.1*(Fperm_SI_Woolf2021!$E$9:$E$93-AL$58)-63.1579*EXP(-0.19*Fperm_SI_Woolf2021!$E$9:$E$93)+63.1579*EXP(-0.19*AL$58))/(Fperm_SI_Woolf2021!$E$9:$E$93-AL$58))*(AL$58-Fperm_SI_Woolf2021!$E$9:$E$93)/10))) + Fperm_SI_Woolf2021!$H$9:$H$93*EXP(-Fperm_SI_Woolf2021!$K$9:$K$93*$C70*IF(AL$58=Fperm_SI_Woolf2021!$E$9:$E$93,1,EXP(LN((1.1*(Fperm_SI_Woolf2021!$E$9:$E$93-AL$58)-63.1579*EXP(-0.19*Fperm_SI_Woolf2021!$E$9:$E$93)+63.1579*EXP(-0.19*AL$58))/(Fperm_SI_Woolf2021!$E$9:$E$93-AL$58))*(AL$58-Fperm_SI_Woolf2021!$E$9:$E$93)/10))),Fperm_SI_Woolf2021!$D$9:$D$93))</f>
        <v>0.88467773183496123</v>
      </c>
      <c r="AM70" s="51" cm="1">
        <f t="array" ref="AM70">MIN(1,SLOPE(Fperm_SI_Woolf2021!$F$9:$F$93*EXP(-Fperm_SI_Woolf2021!$I$9:$I$93*$C70*IF(AM$58=Fperm_SI_Woolf2021!$E$9:$E$93,1,EXP(LN((1.1*(Fperm_SI_Woolf2021!$E$9:$E$93-AM$58)-63.1579*EXP(-0.19*Fperm_SI_Woolf2021!$E$9:$E$93)+63.1579*EXP(-0.19*AM$58))/(Fperm_SI_Woolf2021!$E$9:$E$93-AM$58))*(AM$58-Fperm_SI_Woolf2021!$E$9:$E$93)/10))) + Fperm_SI_Woolf2021!$G$9:$G$93*EXP(-Fperm_SI_Woolf2021!$J$9:$J$93*$C70*IF(AM$58=Fperm_SI_Woolf2021!$E$9:$E$93,1,EXP(LN((1.1*(Fperm_SI_Woolf2021!$E$9:$E$93-AM$58)-63.1579*EXP(-0.19*Fperm_SI_Woolf2021!$E$9:$E$93)+63.1579*EXP(-0.19*AM$58))/(Fperm_SI_Woolf2021!$E$9:$E$93-AM$58))*(AM$58-Fperm_SI_Woolf2021!$E$9:$E$93)/10))) + Fperm_SI_Woolf2021!$H$9:$H$93*EXP(-Fperm_SI_Woolf2021!$K$9:$K$93*$C70*IF(AM$58=Fperm_SI_Woolf2021!$E$9:$E$93,1,EXP(LN((1.1*(Fperm_SI_Woolf2021!$E$9:$E$93-AM$58)-63.1579*EXP(-0.19*Fperm_SI_Woolf2021!$E$9:$E$93)+63.1579*EXP(-0.19*AM$58))/(Fperm_SI_Woolf2021!$E$9:$E$93-AM$58))*(AM$58-Fperm_SI_Woolf2021!$E$9:$E$93)/10))),Fperm_SI_Woolf2021!$D$9:$D$93)*AM$57+INTERCEPT(Fperm_SI_Woolf2021!$F$9:$F$93*EXP(-Fperm_SI_Woolf2021!$I$9:$I$93*$C70*IF(AM$58=Fperm_SI_Woolf2021!$E$9:$E$93,1,EXP(LN((1.1*(Fperm_SI_Woolf2021!$E$9:$E$93-AM$58)-63.1579*EXP(-0.19*Fperm_SI_Woolf2021!$E$9:$E$93)+63.1579*EXP(-0.19*AM$58))/(Fperm_SI_Woolf2021!$E$9:$E$93-AM$58))*(AM$58-Fperm_SI_Woolf2021!$E$9:$E$93)/10))) + Fperm_SI_Woolf2021!$G$9:$G$93*EXP(-Fperm_SI_Woolf2021!$J$9:$J$93*$C70*IF(AM$58=Fperm_SI_Woolf2021!$E$9:$E$93,1,EXP(LN((1.1*(Fperm_SI_Woolf2021!$E$9:$E$93-AM$58)-63.1579*EXP(-0.19*Fperm_SI_Woolf2021!$E$9:$E$93)+63.1579*EXP(-0.19*AM$58))/(Fperm_SI_Woolf2021!$E$9:$E$93-AM$58))*(AM$58-Fperm_SI_Woolf2021!$E$9:$E$93)/10))) + Fperm_SI_Woolf2021!$H$9:$H$93*EXP(-Fperm_SI_Woolf2021!$K$9:$K$93*$C70*IF(AM$58=Fperm_SI_Woolf2021!$E$9:$E$93,1,EXP(LN((1.1*(Fperm_SI_Woolf2021!$E$9:$E$93-AM$58)-63.1579*EXP(-0.19*Fperm_SI_Woolf2021!$E$9:$E$93)+63.1579*EXP(-0.19*AM$58))/(Fperm_SI_Woolf2021!$E$9:$E$93-AM$58))*(AM$58-Fperm_SI_Woolf2021!$E$9:$E$93)/10))),Fperm_SI_Woolf2021!$D$9:$D$93))</f>
        <v>0.85289789538656502</v>
      </c>
      <c r="AN70" s="51" cm="1">
        <f t="array" ref="AN70">MIN(1,SLOPE(Fperm_SI_Woolf2021!$F$9:$F$93*EXP(-Fperm_SI_Woolf2021!$I$9:$I$93*$C70*IF(AN$58=Fperm_SI_Woolf2021!$E$9:$E$93,1,EXP(LN((1.1*(Fperm_SI_Woolf2021!$E$9:$E$93-AN$58)-63.1579*EXP(-0.19*Fperm_SI_Woolf2021!$E$9:$E$93)+63.1579*EXP(-0.19*AN$58))/(Fperm_SI_Woolf2021!$E$9:$E$93-AN$58))*(AN$58-Fperm_SI_Woolf2021!$E$9:$E$93)/10))) + Fperm_SI_Woolf2021!$G$9:$G$93*EXP(-Fperm_SI_Woolf2021!$J$9:$J$93*$C70*IF(AN$58=Fperm_SI_Woolf2021!$E$9:$E$93,1,EXP(LN((1.1*(Fperm_SI_Woolf2021!$E$9:$E$93-AN$58)-63.1579*EXP(-0.19*Fperm_SI_Woolf2021!$E$9:$E$93)+63.1579*EXP(-0.19*AN$58))/(Fperm_SI_Woolf2021!$E$9:$E$93-AN$58))*(AN$58-Fperm_SI_Woolf2021!$E$9:$E$93)/10))) + Fperm_SI_Woolf2021!$H$9:$H$93*EXP(-Fperm_SI_Woolf2021!$K$9:$K$93*$C70*IF(AN$58=Fperm_SI_Woolf2021!$E$9:$E$93,1,EXP(LN((1.1*(Fperm_SI_Woolf2021!$E$9:$E$93-AN$58)-63.1579*EXP(-0.19*Fperm_SI_Woolf2021!$E$9:$E$93)+63.1579*EXP(-0.19*AN$58))/(Fperm_SI_Woolf2021!$E$9:$E$93-AN$58))*(AN$58-Fperm_SI_Woolf2021!$E$9:$E$93)/10))),Fperm_SI_Woolf2021!$D$9:$D$93)*AN$57+INTERCEPT(Fperm_SI_Woolf2021!$F$9:$F$93*EXP(-Fperm_SI_Woolf2021!$I$9:$I$93*$C70*IF(AN$58=Fperm_SI_Woolf2021!$E$9:$E$93,1,EXP(LN((1.1*(Fperm_SI_Woolf2021!$E$9:$E$93-AN$58)-63.1579*EXP(-0.19*Fperm_SI_Woolf2021!$E$9:$E$93)+63.1579*EXP(-0.19*AN$58))/(Fperm_SI_Woolf2021!$E$9:$E$93-AN$58))*(AN$58-Fperm_SI_Woolf2021!$E$9:$E$93)/10))) + Fperm_SI_Woolf2021!$G$9:$G$93*EXP(-Fperm_SI_Woolf2021!$J$9:$J$93*$C70*IF(AN$58=Fperm_SI_Woolf2021!$E$9:$E$93,1,EXP(LN((1.1*(Fperm_SI_Woolf2021!$E$9:$E$93-AN$58)-63.1579*EXP(-0.19*Fperm_SI_Woolf2021!$E$9:$E$93)+63.1579*EXP(-0.19*AN$58))/(Fperm_SI_Woolf2021!$E$9:$E$93-AN$58))*(AN$58-Fperm_SI_Woolf2021!$E$9:$E$93)/10))) + Fperm_SI_Woolf2021!$H$9:$H$93*EXP(-Fperm_SI_Woolf2021!$K$9:$K$93*$C70*IF(AN$58=Fperm_SI_Woolf2021!$E$9:$E$93,1,EXP(LN((1.1*(Fperm_SI_Woolf2021!$E$9:$E$93-AN$58)-63.1579*EXP(-0.19*Fperm_SI_Woolf2021!$E$9:$E$93)+63.1579*EXP(-0.19*AN$58))/(Fperm_SI_Woolf2021!$E$9:$E$93-AN$58))*(AN$58-Fperm_SI_Woolf2021!$E$9:$E$93)/10))),Fperm_SI_Woolf2021!$D$9:$D$93))</f>
        <v>0.8211180589381688</v>
      </c>
      <c r="AO70" s="51" cm="1">
        <f t="array" ref="AO70">MIN(1,SLOPE(Fperm_SI_Woolf2021!$F$9:$F$93*EXP(-Fperm_SI_Woolf2021!$I$9:$I$93*$C70*IF(AO$58=Fperm_SI_Woolf2021!$E$9:$E$93,1,EXP(LN((1.1*(Fperm_SI_Woolf2021!$E$9:$E$93-AO$58)-63.1579*EXP(-0.19*Fperm_SI_Woolf2021!$E$9:$E$93)+63.1579*EXP(-0.19*AO$58))/(Fperm_SI_Woolf2021!$E$9:$E$93-AO$58))*(AO$58-Fperm_SI_Woolf2021!$E$9:$E$93)/10))) + Fperm_SI_Woolf2021!$G$9:$G$93*EXP(-Fperm_SI_Woolf2021!$J$9:$J$93*$C70*IF(AO$58=Fperm_SI_Woolf2021!$E$9:$E$93,1,EXP(LN((1.1*(Fperm_SI_Woolf2021!$E$9:$E$93-AO$58)-63.1579*EXP(-0.19*Fperm_SI_Woolf2021!$E$9:$E$93)+63.1579*EXP(-0.19*AO$58))/(Fperm_SI_Woolf2021!$E$9:$E$93-AO$58))*(AO$58-Fperm_SI_Woolf2021!$E$9:$E$93)/10))) + Fperm_SI_Woolf2021!$H$9:$H$93*EXP(-Fperm_SI_Woolf2021!$K$9:$K$93*$C70*IF(AO$58=Fperm_SI_Woolf2021!$E$9:$E$93,1,EXP(LN((1.1*(Fperm_SI_Woolf2021!$E$9:$E$93-AO$58)-63.1579*EXP(-0.19*Fperm_SI_Woolf2021!$E$9:$E$93)+63.1579*EXP(-0.19*AO$58))/(Fperm_SI_Woolf2021!$E$9:$E$93-AO$58))*(AO$58-Fperm_SI_Woolf2021!$E$9:$E$93)/10))),Fperm_SI_Woolf2021!$D$9:$D$93)*AO$57+INTERCEPT(Fperm_SI_Woolf2021!$F$9:$F$93*EXP(-Fperm_SI_Woolf2021!$I$9:$I$93*$C70*IF(AO$58=Fperm_SI_Woolf2021!$E$9:$E$93,1,EXP(LN((1.1*(Fperm_SI_Woolf2021!$E$9:$E$93-AO$58)-63.1579*EXP(-0.19*Fperm_SI_Woolf2021!$E$9:$E$93)+63.1579*EXP(-0.19*AO$58))/(Fperm_SI_Woolf2021!$E$9:$E$93-AO$58))*(AO$58-Fperm_SI_Woolf2021!$E$9:$E$93)/10))) + Fperm_SI_Woolf2021!$G$9:$G$93*EXP(-Fperm_SI_Woolf2021!$J$9:$J$93*$C70*IF(AO$58=Fperm_SI_Woolf2021!$E$9:$E$93,1,EXP(LN((1.1*(Fperm_SI_Woolf2021!$E$9:$E$93-AO$58)-63.1579*EXP(-0.19*Fperm_SI_Woolf2021!$E$9:$E$93)+63.1579*EXP(-0.19*AO$58))/(Fperm_SI_Woolf2021!$E$9:$E$93-AO$58))*(AO$58-Fperm_SI_Woolf2021!$E$9:$E$93)/10))) + Fperm_SI_Woolf2021!$H$9:$H$93*EXP(-Fperm_SI_Woolf2021!$K$9:$K$93*$C70*IF(AO$58=Fperm_SI_Woolf2021!$E$9:$E$93,1,EXP(LN((1.1*(Fperm_SI_Woolf2021!$E$9:$E$93-AO$58)-63.1579*EXP(-0.19*Fperm_SI_Woolf2021!$E$9:$E$93)+63.1579*EXP(-0.19*AO$58))/(Fperm_SI_Woolf2021!$E$9:$E$93-AO$58))*(AO$58-Fperm_SI_Woolf2021!$E$9:$E$93)/10))),Fperm_SI_Woolf2021!$D$9:$D$93))</f>
        <v>0.7893382224897727</v>
      </c>
      <c r="AP70" s="51" cm="1">
        <f t="array" ref="AP70">MIN(1,SLOPE(Fperm_SI_Woolf2021!$F$9:$F$93*EXP(-Fperm_SI_Woolf2021!$I$9:$I$93*$C70*IF(AP$58=Fperm_SI_Woolf2021!$E$9:$E$93,1,EXP(LN((1.1*(Fperm_SI_Woolf2021!$E$9:$E$93-AP$58)-63.1579*EXP(-0.19*Fperm_SI_Woolf2021!$E$9:$E$93)+63.1579*EXP(-0.19*AP$58))/(Fperm_SI_Woolf2021!$E$9:$E$93-AP$58))*(AP$58-Fperm_SI_Woolf2021!$E$9:$E$93)/10))) + Fperm_SI_Woolf2021!$G$9:$G$93*EXP(-Fperm_SI_Woolf2021!$J$9:$J$93*$C70*IF(AP$58=Fperm_SI_Woolf2021!$E$9:$E$93,1,EXP(LN((1.1*(Fperm_SI_Woolf2021!$E$9:$E$93-AP$58)-63.1579*EXP(-0.19*Fperm_SI_Woolf2021!$E$9:$E$93)+63.1579*EXP(-0.19*AP$58))/(Fperm_SI_Woolf2021!$E$9:$E$93-AP$58))*(AP$58-Fperm_SI_Woolf2021!$E$9:$E$93)/10))) + Fperm_SI_Woolf2021!$H$9:$H$93*EXP(-Fperm_SI_Woolf2021!$K$9:$K$93*$C70*IF(AP$58=Fperm_SI_Woolf2021!$E$9:$E$93,1,EXP(LN((1.1*(Fperm_SI_Woolf2021!$E$9:$E$93-AP$58)-63.1579*EXP(-0.19*Fperm_SI_Woolf2021!$E$9:$E$93)+63.1579*EXP(-0.19*AP$58))/(Fperm_SI_Woolf2021!$E$9:$E$93-AP$58))*(AP$58-Fperm_SI_Woolf2021!$E$9:$E$93)/10))),Fperm_SI_Woolf2021!$D$9:$D$93)*AP$57+INTERCEPT(Fperm_SI_Woolf2021!$F$9:$F$93*EXP(-Fperm_SI_Woolf2021!$I$9:$I$93*$C70*IF(AP$58=Fperm_SI_Woolf2021!$E$9:$E$93,1,EXP(LN((1.1*(Fperm_SI_Woolf2021!$E$9:$E$93-AP$58)-63.1579*EXP(-0.19*Fperm_SI_Woolf2021!$E$9:$E$93)+63.1579*EXP(-0.19*AP$58))/(Fperm_SI_Woolf2021!$E$9:$E$93-AP$58))*(AP$58-Fperm_SI_Woolf2021!$E$9:$E$93)/10))) + Fperm_SI_Woolf2021!$G$9:$G$93*EXP(-Fperm_SI_Woolf2021!$J$9:$J$93*$C70*IF(AP$58=Fperm_SI_Woolf2021!$E$9:$E$93,1,EXP(LN((1.1*(Fperm_SI_Woolf2021!$E$9:$E$93-AP$58)-63.1579*EXP(-0.19*Fperm_SI_Woolf2021!$E$9:$E$93)+63.1579*EXP(-0.19*AP$58))/(Fperm_SI_Woolf2021!$E$9:$E$93-AP$58))*(AP$58-Fperm_SI_Woolf2021!$E$9:$E$93)/10))) + Fperm_SI_Woolf2021!$H$9:$H$93*EXP(-Fperm_SI_Woolf2021!$K$9:$K$93*$C70*IF(AP$58=Fperm_SI_Woolf2021!$E$9:$E$93,1,EXP(LN((1.1*(Fperm_SI_Woolf2021!$E$9:$E$93-AP$58)-63.1579*EXP(-0.19*Fperm_SI_Woolf2021!$E$9:$E$93)+63.1579*EXP(-0.19*AP$58))/(Fperm_SI_Woolf2021!$E$9:$E$93-AP$58))*(AP$58-Fperm_SI_Woolf2021!$E$9:$E$93)/10))),Fperm_SI_Woolf2021!$D$9:$D$93))</f>
        <v>0.75755838604137637</v>
      </c>
      <c r="AQ70" s="51" cm="1">
        <f t="array" ref="AQ70">MIN(1,SLOPE(Fperm_SI_Woolf2021!$F$9:$F$93*EXP(-Fperm_SI_Woolf2021!$I$9:$I$93*$C70*IF(AQ$58=Fperm_SI_Woolf2021!$E$9:$E$93,1,EXP(LN((1.1*(Fperm_SI_Woolf2021!$E$9:$E$93-AQ$58)-63.1579*EXP(-0.19*Fperm_SI_Woolf2021!$E$9:$E$93)+63.1579*EXP(-0.19*AQ$58))/(Fperm_SI_Woolf2021!$E$9:$E$93-AQ$58))*(AQ$58-Fperm_SI_Woolf2021!$E$9:$E$93)/10))) + Fperm_SI_Woolf2021!$G$9:$G$93*EXP(-Fperm_SI_Woolf2021!$J$9:$J$93*$C70*IF(AQ$58=Fperm_SI_Woolf2021!$E$9:$E$93,1,EXP(LN((1.1*(Fperm_SI_Woolf2021!$E$9:$E$93-AQ$58)-63.1579*EXP(-0.19*Fperm_SI_Woolf2021!$E$9:$E$93)+63.1579*EXP(-0.19*AQ$58))/(Fperm_SI_Woolf2021!$E$9:$E$93-AQ$58))*(AQ$58-Fperm_SI_Woolf2021!$E$9:$E$93)/10))) + Fperm_SI_Woolf2021!$H$9:$H$93*EXP(-Fperm_SI_Woolf2021!$K$9:$K$93*$C70*IF(AQ$58=Fperm_SI_Woolf2021!$E$9:$E$93,1,EXP(LN((1.1*(Fperm_SI_Woolf2021!$E$9:$E$93-AQ$58)-63.1579*EXP(-0.19*Fperm_SI_Woolf2021!$E$9:$E$93)+63.1579*EXP(-0.19*AQ$58))/(Fperm_SI_Woolf2021!$E$9:$E$93-AQ$58))*(AQ$58-Fperm_SI_Woolf2021!$E$9:$E$93)/10))),Fperm_SI_Woolf2021!$D$9:$D$93)*AQ$57+INTERCEPT(Fperm_SI_Woolf2021!$F$9:$F$93*EXP(-Fperm_SI_Woolf2021!$I$9:$I$93*$C70*IF(AQ$58=Fperm_SI_Woolf2021!$E$9:$E$93,1,EXP(LN((1.1*(Fperm_SI_Woolf2021!$E$9:$E$93-AQ$58)-63.1579*EXP(-0.19*Fperm_SI_Woolf2021!$E$9:$E$93)+63.1579*EXP(-0.19*AQ$58))/(Fperm_SI_Woolf2021!$E$9:$E$93-AQ$58))*(AQ$58-Fperm_SI_Woolf2021!$E$9:$E$93)/10))) + Fperm_SI_Woolf2021!$G$9:$G$93*EXP(-Fperm_SI_Woolf2021!$J$9:$J$93*$C70*IF(AQ$58=Fperm_SI_Woolf2021!$E$9:$E$93,1,EXP(LN((1.1*(Fperm_SI_Woolf2021!$E$9:$E$93-AQ$58)-63.1579*EXP(-0.19*Fperm_SI_Woolf2021!$E$9:$E$93)+63.1579*EXP(-0.19*AQ$58))/(Fperm_SI_Woolf2021!$E$9:$E$93-AQ$58))*(AQ$58-Fperm_SI_Woolf2021!$E$9:$E$93)/10))) + Fperm_SI_Woolf2021!$H$9:$H$93*EXP(-Fperm_SI_Woolf2021!$K$9:$K$93*$C70*IF(AQ$58=Fperm_SI_Woolf2021!$E$9:$E$93,1,EXP(LN((1.1*(Fperm_SI_Woolf2021!$E$9:$E$93-AQ$58)-63.1579*EXP(-0.19*Fperm_SI_Woolf2021!$E$9:$E$93)+63.1579*EXP(-0.19*AQ$58))/(Fperm_SI_Woolf2021!$E$9:$E$93-AQ$58))*(AQ$58-Fperm_SI_Woolf2021!$E$9:$E$93)/10))),Fperm_SI_Woolf2021!$D$9:$D$93))</f>
        <v>0.72577854959298027</v>
      </c>
      <c r="AR70" s="51" cm="1">
        <f t="array" ref="AR70">MIN(1,SLOPE(Fperm_SI_Woolf2021!$F$9:$F$93*EXP(-Fperm_SI_Woolf2021!$I$9:$I$93*$C70*IF(AR$58=Fperm_SI_Woolf2021!$E$9:$E$93,1,EXP(LN((1.1*(Fperm_SI_Woolf2021!$E$9:$E$93-AR$58)-63.1579*EXP(-0.19*Fperm_SI_Woolf2021!$E$9:$E$93)+63.1579*EXP(-0.19*AR$58))/(Fperm_SI_Woolf2021!$E$9:$E$93-AR$58))*(AR$58-Fperm_SI_Woolf2021!$E$9:$E$93)/10))) + Fperm_SI_Woolf2021!$G$9:$G$93*EXP(-Fperm_SI_Woolf2021!$J$9:$J$93*$C70*IF(AR$58=Fperm_SI_Woolf2021!$E$9:$E$93,1,EXP(LN((1.1*(Fperm_SI_Woolf2021!$E$9:$E$93-AR$58)-63.1579*EXP(-0.19*Fperm_SI_Woolf2021!$E$9:$E$93)+63.1579*EXP(-0.19*AR$58))/(Fperm_SI_Woolf2021!$E$9:$E$93-AR$58))*(AR$58-Fperm_SI_Woolf2021!$E$9:$E$93)/10))) + Fperm_SI_Woolf2021!$H$9:$H$93*EXP(-Fperm_SI_Woolf2021!$K$9:$K$93*$C70*IF(AR$58=Fperm_SI_Woolf2021!$E$9:$E$93,1,EXP(LN((1.1*(Fperm_SI_Woolf2021!$E$9:$E$93-AR$58)-63.1579*EXP(-0.19*Fperm_SI_Woolf2021!$E$9:$E$93)+63.1579*EXP(-0.19*AR$58))/(Fperm_SI_Woolf2021!$E$9:$E$93-AR$58))*(AR$58-Fperm_SI_Woolf2021!$E$9:$E$93)/10))),Fperm_SI_Woolf2021!$D$9:$D$93)*AR$57+INTERCEPT(Fperm_SI_Woolf2021!$F$9:$F$93*EXP(-Fperm_SI_Woolf2021!$I$9:$I$93*$C70*IF(AR$58=Fperm_SI_Woolf2021!$E$9:$E$93,1,EXP(LN((1.1*(Fperm_SI_Woolf2021!$E$9:$E$93-AR$58)-63.1579*EXP(-0.19*Fperm_SI_Woolf2021!$E$9:$E$93)+63.1579*EXP(-0.19*AR$58))/(Fperm_SI_Woolf2021!$E$9:$E$93-AR$58))*(AR$58-Fperm_SI_Woolf2021!$E$9:$E$93)/10))) + Fperm_SI_Woolf2021!$G$9:$G$93*EXP(-Fperm_SI_Woolf2021!$J$9:$J$93*$C70*IF(AR$58=Fperm_SI_Woolf2021!$E$9:$E$93,1,EXP(LN((1.1*(Fperm_SI_Woolf2021!$E$9:$E$93-AR$58)-63.1579*EXP(-0.19*Fperm_SI_Woolf2021!$E$9:$E$93)+63.1579*EXP(-0.19*AR$58))/(Fperm_SI_Woolf2021!$E$9:$E$93-AR$58))*(AR$58-Fperm_SI_Woolf2021!$E$9:$E$93)/10))) + Fperm_SI_Woolf2021!$H$9:$H$93*EXP(-Fperm_SI_Woolf2021!$K$9:$K$93*$C70*IF(AR$58=Fperm_SI_Woolf2021!$E$9:$E$93,1,EXP(LN((1.1*(Fperm_SI_Woolf2021!$E$9:$E$93-AR$58)-63.1579*EXP(-0.19*Fperm_SI_Woolf2021!$E$9:$E$93)+63.1579*EXP(-0.19*AR$58))/(Fperm_SI_Woolf2021!$E$9:$E$93-AR$58))*(AR$58-Fperm_SI_Woolf2021!$E$9:$E$93)/10))),Fperm_SI_Woolf2021!$D$9:$D$93))</f>
        <v>0.69399871314458406</v>
      </c>
      <c r="AS70" s="51" cm="1">
        <f t="array" ref="AS70">MIN(1,SLOPE(Fperm_SI_Woolf2021!$F$9:$F$93*EXP(-Fperm_SI_Woolf2021!$I$9:$I$93*$C70*IF(AS$58=Fperm_SI_Woolf2021!$E$9:$E$93,1,EXP(LN((1.1*(Fperm_SI_Woolf2021!$E$9:$E$93-AS$58)-63.1579*EXP(-0.19*Fperm_SI_Woolf2021!$E$9:$E$93)+63.1579*EXP(-0.19*AS$58))/(Fperm_SI_Woolf2021!$E$9:$E$93-AS$58))*(AS$58-Fperm_SI_Woolf2021!$E$9:$E$93)/10))) + Fperm_SI_Woolf2021!$G$9:$G$93*EXP(-Fperm_SI_Woolf2021!$J$9:$J$93*$C70*IF(AS$58=Fperm_SI_Woolf2021!$E$9:$E$93,1,EXP(LN((1.1*(Fperm_SI_Woolf2021!$E$9:$E$93-AS$58)-63.1579*EXP(-0.19*Fperm_SI_Woolf2021!$E$9:$E$93)+63.1579*EXP(-0.19*AS$58))/(Fperm_SI_Woolf2021!$E$9:$E$93-AS$58))*(AS$58-Fperm_SI_Woolf2021!$E$9:$E$93)/10))) + Fperm_SI_Woolf2021!$H$9:$H$93*EXP(-Fperm_SI_Woolf2021!$K$9:$K$93*$C70*IF(AS$58=Fperm_SI_Woolf2021!$E$9:$E$93,1,EXP(LN((1.1*(Fperm_SI_Woolf2021!$E$9:$E$93-AS$58)-63.1579*EXP(-0.19*Fperm_SI_Woolf2021!$E$9:$E$93)+63.1579*EXP(-0.19*AS$58))/(Fperm_SI_Woolf2021!$E$9:$E$93-AS$58))*(AS$58-Fperm_SI_Woolf2021!$E$9:$E$93)/10))),Fperm_SI_Woolf2021!$D$9:$D$93)*AS$57+INTERCEPT(Fperm_SI_Woolf2021!$F$9:$F$93*EXP(-Fperm_SI_Woolf2021!$I$9:$I$93*$C70*IF(AS$58=Fperm_SI_Woolf2021!$E$9:$E$93,1,EXP(LN((1.1*(Fperm_SI_Woolf2021!$E$9:$E$93-AS$58)-63.1579*EXP(-0.19*Fperm_SI_Woolf2021!$E$9:$E$93)+63.1579*EXP(-0.19*AS$58))/(Fperm_SI_Woolf2021!$E$9:$E$93-AS$58))*(AS$58-Fperm_SI_Woolf2021!$E$9:$E$93)/10))) + Fperm_SI_Woolf2021!$G$9:$G$93*EXP(-Fperm_SI_Woolf2021!$J$9:$J$93*$C70*IF(AS$58=Fperm_SI_Woolf2021!$E$9:$E$93,1,EXP(LN((1.1*(Fperm_SI_Woolf2021!$E$9:$E$93-AS$58)-63.1579*EXP(-0.19*Fperm_SI_Woolf2021!$E$9:$E$93)+63.1579*EXP(-0.19*AS$58))/(Fperm_SI_Woolf2021!$E$9:$E$93-AS$58))*(AS$58-Fperm_SI_Woolf2021!$E$9:$E$93)/10))) + Fperm_SI_Woolf2021!$H$9:$H$93*EXP(-Fperm_SI_Woolf2021!$K$9:$K$93*$C70*IF(AS$58=Fperm_SI_Woolf2021!$E$9:$E$93,1,EXP(LN((1.1*(Fperm_SI_Woolf2021!$E$9:$E$93-AS$58)-63.1579*EXP(-0.19*Fperm_SI_Woolf2021!$E$9:$E$93)+63.1579*EXP(-0.19*AS$58))/(Fperm_SI_Woolf2021!$E$9:$E$93-AS$58))*(AS$58-Fperm_SI_Woolf2021!$E$9:$E$93)/10))),Fperm_SI_Woolf2021!$D$9:$D$93))</f>
        <v>0.66221887669618784</v>
      </c>
      <c r="AT70" s="51" cm="1">
        <f t="array" ref="AT70">MIN(1,SLOPE(Fperm_SI_Woolf2021!$F$9:$F$93*EXP(-Fperm_SI_Woolf2021!$I$9:$I$93*$C70*IF(AT$58=Fperm_SI_Woolf2021!$E$9:$E$93,1,EXP(LN((1.1*(Fperm_SI_Woolf2021!$E$9:$E$93-AT$58)-63.1579*EXP(-0.19*Fperm_SI_Woolf2021!$E$9:$E$93)+63.1579*EXP(-0.19*AT$58))/(Fperm_SI_Woolf2021!$E$9:$E$93-AT$58))*(AT$58-Fperm_SI_Woolf2021!$E$9:$E$93)/10))) + Fperm_SI_Woolf2021!$G$9:$G$93*EXP(-Fperm_SI_Woolf2021!$J$9:$J$93*$C70*IF(AT$58=Fperm_SI_Woolf2021!$E$9:$E$93,1,EXP(LN((1.1*(Fperm_SI_Woolf2021!$E$9:$E$93-AT$58)-63.1579*EXP(-0.19*Fperm_SI_Woolf2021!$E$9:$E$93)+63.1579*EXP(-0.19*AT$58))/(Fperm_SI_Woolf2021!$E$9:$E$93-AT$58))*(AT$58-Fperm_SI_Woolf2021!$E$9:$E$93)/10))) + Fperm_SI_Woolf2021!$H$9:$H$93*EXP(-Fperm_SI_Woolf2021!$K$9:$K$93*$C70*IF(AT$58=Fperm_SI_Woolf2021!$E$9:$E$93,1,EXP(LN((1.1*(Fperm_SI_Woolf2021!$E$9:$E$93-AT$58)-63.1579*EXP(-0.19*Fperm_SI_Woolf2021!$E$9:$E$93)+63.1579*EXP(-0.19*AT$58))/(Fperm_SI_Woolf2021!$E$9:$E$93-AT$58))*(AT$58-Fperm_SI_Woolf2021!$E$9:$E$93)/10))),Fperm_SI_Woolf2021!$D$9:$D$93)*AT$57+INTERCEPT(Fperm_SI_Woolf2021!$F$9:$F$93*EXP(-Fperm_SI_Woolf2021!$I$9:$I$93*$C70*IF(AT$58=Fperm_SI_Woolf2021!$E$9:$E$93,1,EXP(LN((1.1*(Fperm_SI_Woolf2021!$E$9:$E$93-AT$58)-63.1579*EXP(-0.19*Fperm_SI_Woolf2021!$E$9:$E$93)+63.1579*EXP(-0.19*AT$58))/(Fperm_SI_Woolf2021!$E$9:$E$93-AT$58))*(AT$58-Fperm_SI_Woolf2021!$E$9:$E$93)/10))) + Fperm_SI_Woolf2021!$G$9:$G$93*EXP(-Fperm_SI_Woolf2021!$J$9:$J$93*$C70*IF(AT$58=Fperm_SI_Woolf2021!$E$9:$E$93,1,EXP(LN((1.1*(Fperm_SI_Woolf2021!$E$9:$E$93-AT$58)-63.1579*EXP(-0.19*Fperm_SI_Woolf2021!$E$9:$E$93)+63.1579*EXP(-0.19*AT$58))/(Fperm_SI_Woolf2021!$E$9:$E$93-AT$58))*(AT$58-Fperm_SI_Woolf2021!$E$9:$E$93)/10))) + Fperm_SI_Woolf2021!$H$9:$H$93*EXP(-Fperm_SI_Woolf2021!$K$9:$K$93*$C70*IF(AT$58=Fperm_SI_Woolf2021!$E$9:$E$93,1,EXP(LN((1.1*(Fperm_SI_Woolf2021!$E$9:$E$93-AT$58)-63.1579*EXP(-0.19*Fperm_SI_Woolf2021!$E$9:$E$93)+63.1579*EXP(-0.19*AT$58))/(Fperm_SI_Woolf2021!$E$9:$E$93-AT$58))*(AT$58-Fperm_SI_Woolf2021!$E$9:$E$93)/10))),Fperm_SI_Woolf2021!$D$9:$D$93))</f>
        <v>0.63043904024779163</v>
      </c>
      <c r="AU70" s="51" cm="1">
        <f t="array" ref="AU70">MIN(1,SLOPE(Fperm_SI_Woolf2021!$F$9:$F$93*EXP(-Fperm_SI_Woolf2021!$I$9:$I$93*$C70*IF(AU$58=Fperm_SI_Woolf2021!$E$9:$E$93,1,EXP(LN((1.1*(Fperm_SI_Woolf2021!$E$9:$E$93-AU$58)-63.1579*EXP(-0.19*Fperm_SI_Woolf2021!$E$9:$E$93)+63.1579*EXP(-0.19*AU$58))/(Fperm_SI_Woolf2021!$E$9:$E$93-AU$58))*(AU$58-Fperm_SI_Woolf2021!$E$9:$E$93)/10))) + Fperm_SI_Woolf2021!$G$9:$G$93*EXP(-Fperm_SI_Woolf2021!$J$9:$J$93*$C70*IF(AU$58=Fperm_SI_Woolf2021!$E$9:$E$93,1,EXP(LN((1.1*(Fperm_SI_Woolf2021!$E$9:$E$93-AU$58)-63.1579*EXP(-0.19*Fperm_SI_Woolf2021!$E$9:$E$93)+63.1579*EXP(-0.19*AU$58))/(Fperm_SI_Woolf2021!$E$9:$E$93-AU$58))*(AU$58-Fperm_SI_Woolf2021!$E$9:$E$93)/10))) + Fperm_SI_Woolf2021!$H$9:$H$93*EXP(-Fperm_SI_Woolf2021!$K$9:$K$93*$C70*IF(AU$58=Fperm_SI_Woolf2021!$E$9:$E$93,1,EXP(LN((1.1*(Fperm_SI_Woolf2021!$E$9:$E$93-AU$58)-63.1579*EXP(-0.19*Fperm_SI_Woolf2021!$E$9:$E$93)+63.1579*EXP(-0.19*AU$58))/(Fperm_SI_Woolf2021!$E$9:$E$93-AU$58))*(AU$58-Fperm_SI_Woolf2021!$E$9:$E$93)/10))),Fperm_SI_Woolf2021!$D$9:$D$93)*AU$57+INTERCEPT(Fperm_SI_Woolf2021!$F$9:$F$93*EXP(-Fperm_SI_Woolf2021!$I$9:$I$93*$C70*IF(AU$58=Fperm_SI_Woolf2021!$E$9:$E$93,1,EXP(LN((1.1*(Fperm_SI_Woolf2021!$E$9:$E$93-AU$58)-63.1579*EXP(-0.19*Fperm_SI_Woolf2021!$E$9:$E$93)+63.1579*EXP(-0.19*AU$58))/(Fperm_SI_Woolf2021!$E$9:$E$93-AU$58))*(AU$58-Fperm_SI_Woolf2021!$E$9:$E$93)/10))) + Fperm_SI_Woolf2021!$G$9:$G$93*EXP(-Fperm_SI_Woolf2021!$J$9:$J$93*$C70*IF(AU$58=Fperm_SI_Woolf2021!$E$9:$E$93,1,EXP(LN((1.1*(Fperm_SI_Woolf2021!$E$9:$E$93-AU$58)-63.1579*EXP(-0.19*Fperm_SI_Woolf2021!$E$9:$E$93)+63.1579*EXP(-0.19*AU$58))/(Fperm_SI_Woolf2021!$E$9:$E$93-AU$58))*(AU$58-Fperm_SI_Woolf2021!$E$9:$E$93)/10))) + Fperm_SI_Woolf2021!$H$9:$H$93*EXP(-Fperm_SI_Woolf2021!$K$9:$K$93*$C70*IF(AU$58=Fperm_SI_Woolf2021!$E$9:$E$93,1,EXP(LN((1.1*(Fperm_SI_Woolf2021!$E$9:$E$93-AU$58)-63.1579*EXP(-0.19*Fperm_SI_Woolf2021!$E$9:$E$93)+63.1579*EXP(-0.19*AU$58))/(Fperm_SI_Woolf2021!$E$9:$E$93-AU$58))*(AU$58-Fperm_SI_Woolf2021!$E$9:$E$93)/10))),Fperm_SI_Woolf2021!$D$9:$D$93))</f>
        <v>0.59865920379939541</v>
      </c>
      <c r="AV70" s="51" cm="1">
        <f t="array" ref="AV70">MIN(1,SLOPE(Fperm_SI_Woolf2021!$F$9:$F$93*EXP(-Fperm_SI_Woolf2021!$I$9:$I$93*$C70*IF(AV$58=Fperm_SI_Woolf2021!$E$9:$E$93,1,EXP(LN((1.1*(Fperm_SI_Woolf2021!$E$9:$E$93-AV$58)-63.1579*EXP(-0.19*Fperm_SI_Woolf2021!$E$9:$E$93)+63.1579*EXP(-0.19*AV$58))/(Fperm_SI_Woolf2021!$E$9:$E$93-AV$58))*(AV$58-Fperm_SI_Woolf2021!$E$9:$E$93)/10))) + Fperm_SI_Woolf2021!$G$9:$G$93*EXP(-Fperm_SI_Woolf2021!$J$9:$J$93*$C70*IF(AV$58=Fperm_SI_Woolf2021!$E$9:$E$93,1,EXP(LN((1.1*(Fperm_SI_Woolf2021!$E$9:$E$93-AV$58)-63.1579*EXP(-0.19*Fperm_SI_Woolf2021!$E$9:$E$93)+63.1579*EXP(-0.19*AV$58))/(Fperm_SI_Woolf2021!$E$9:$E$93-AV$58))*(AV$58-Fperm_SI_Woolf2021!$E$9:$E$93)/10))) + Fperm_SI_Woolf2021!$H$9:$H$93*EXP(-Fperm_SI_Woolf2021!$K$9:$K$93*$C70*IF(AV$58=Fperm_SI_Woolf2021!$E$9:$E$93,1,EXP(LN((1.1*(Fperm_SI_Woolf2021!$E$9:$E$93-AV$58)-63.1579*EXP(-0.19*Fperm_SI_Woolf2021!$E$9:$E$93)+63.1579*EXP(-0.19*AV$58))/(Fperm_SI_Woolf2021!$E$9:$E$93-AV$58))*(AV$58-Fperm_SI_Woolf2021!$E$9:$E$93)/10))),Fperm_SI_Woolf2021!$D$9:$D$93)*AV$57+INTERCEPT(Fperm_SI_Woolf2021!$F$9:$F$93*EXP(-Fperm_SI_Woolf2021!$I$9:$I$93*$C70*IF(AV$58=Fperm_SI_Woolf2021!$E$9:$E$93,1,EXP(LN((1.1*(Fperm_SI_Woolf2021!$E$9:$E$93-AV$58)-63.1579*EXP(-0.19*Fperm_SI_Woolf2021!$E$9:$E$93)+63.1579*EXP(-0.19*AV$58))/(Fperm_SI_Woolf2021!$E$9:$E$93-AV$58))*(AV$58-Fperm_SI_Woolf2021!$E$9:$E$93)/10))) + Fperm_SI_Woolf2021!$G$9:$G$93*EXP(-Fperm_SI_Woolf2021!$J$9:$J$93*$C70*IF(AV$58=Fperm_SI_Woolf2021!$E$9:$E$93,1,EXP(LN((1.1*(Fperm_SI_Woolf2021!$E$9:$E$93-AV$58)-63.1579*EXP(-0.19*Fperm_SI_Woolf2021!$E$9:$E$93)+63.1579*EXP(-0.19*AV$58))/(Fperm_SI_Woolf2021!$E$9:$E$93-AV$58))*(AV$58-Fperm_SI_Woolf2021!$E$9:$E$93)/10))) + Fperm_SI_Woolf2021!$H$9:$H$93*EXP(-Fperm_SI_Woolf2021!$K$9:$K$93*$C70*IF(AV$58=Fperm_SI_Woolf2021!$E$9:$E$93,1,EXP(LN((1.1*(Fperm_SI_Woolf2021!$E$9:$E$93-AV$58)-63.1579*EXP(-0.19*Fperm_SI_Woolf2021!$E$9:$E$93)+63.1579*EXP(-0.19*AV$58))/(Fperm_SI_Woolf2021!$E$9:$E$93-AV$58))*(AV$58-Fperm_SI_Woolf2021!$E$9:$E$93)/10))),Fperm_SI_Woolf2021!$D$9:$D$93))</f>
        <v>0.56687936735099909</v>
      </c>
      <c r="AW70" s="51" cm="1">
        <f t="array" ref="AW70">MIN(1,SLOPE(Fperm_SI_Woolf2021!$F$9:$F$93*EXP(-Fperm_SI_Woolf2021!$I$9:$I$93*$C70*IF(AW$58=Fperm_SI_Woolf2021!$E$9:$E$93,1,EXP(LN((1.1*(Fperm_SI_Woolf2021!$E$9:$E$93-AW$58)-63.1579*EXP(-0.19*Fperm_SI_Woolf2021!$E$9:$E$93)+63.1579*EXP(-0.19*AW$58))/(Fperm_SI_Woolf2021!$E$9:$E$93-AW$58))*(AW$58-Fperm_SI_Woolf2021!$E$9:$E$93)/10))) + Fperm_SI_Woolf2021!$G$9:$G$93*EXP(-Fperm_SI_Woolf2021!$J$9:$J$93*$C70*IF(AW$58=Fperm_SI_Woolf2021!$E$9:$E$93,1,EXP(LN((1.1*(Fperm_SI_Woolf2021!$E$9:$E$93-AW$58)-63.1579*EXP(-0.19*Fperm_SI_Woolf2021!$E$9:$E$93)+63.1579*EXP(-0.19*AW$58))/(Fperm_SI_Woolf2021!$E$9:$E$93-AW$58))*(AW$58-Fperm_SI_Woolf2021!$E$9:$E$93)/10))) + Fperm_SI_Woolf2021!$H$9:$H$93*EXP(-Fperm_SI_Woolf2021!$K$9:$K$93*$C70*IF(AW$58=Fperm_SI_Woolf2021!$E$9:$E$93,1,EXP(LN((1.1*(Fperm_SI_Woolf2021!$E$9:$E$93-AW$58)-63.1579*EXP(-0.19*Fperm_SI_Woolf2021!$E$9:$E$93)+63.1579*EXP(-0.19*AW$58))/(Fperm_SI_Woolf2021!$E$9:$E$93-AW$58))*(AW$58-Fperm_SI_Woolf2021!$E$9:$E$93)/10))),Fperm_SI_Woolf2021!$D$9:$D$93)*AW$57+INTERCEPT(Fperm_SI_Woolf2021!$F$9:$F$93*EXP(-Fperm_SI_Woolf2021!$I$9:$I$93*$C70*IF(AW$58=Fperm_SI_Woolf2021!$E$9:$E$93,1,EXP(LN((1.1*(Fperm_SI_Woolf2021!$E$9:$E$93-AW$58)-63.1579*EXP(-0.19*Fperm_SI_Woolf2021!$E$9:$E$93)+63.1579*EXP(-0.19*AW$58))/(Fperm_SI_Woolf2021!$E$9:$E$93-AW$58))*(AW$58-Fperm_SI_Woolf2021!$E$9:$E$93)/10))) + Fperm_SI_Woolf2021!$G$9:$G$93*EXP(-Fperm_SI_Woolf2021!$J$9:$J$93*$C70*IF(AW$58=Fperm_SI_Woolf2021!$E$9:$E$93,1,EXP(LN((1.1*(Fperm_SI_Woolf2021!$E$9:$E$93-AW$58)-63.1579*EXP(-0.19*Fperm_SI_Woolf2021!$E$9:$E$93)+63.1579*EXP(-0.19*AW$58))/(Fperm_SI_Woolf2021!$E$9:$E$93-AW$58))*(AW$58-Fperm_SI_Woolf2021!$E$9:$E$93)/10))) + Fperm_SI_Woolf2021!$H$9:$H$93*EXP(-Fperm_SI_Woolf2021!$K$9:$K$93*$C70*IF(AW$58=Fperm_SI_Woolf2021!$E$9:$E$93,1,EXP(LN((1.1*(Fperm_SI_Woolf2021!$E$9:$E$93-AW$58)-63.1579*EXP(-0.19*Fperm_SI_Woolf2021!$E$9:$E$93)+63.1579*EXP(-0.19*AW$58))/(Fperm_SI_Woolf2021!$E$9:$E$93-AW$58))*(AW$58-Fperm_SI_Woolf2021!$E$9:$E$93)/10))),Fperm_SI_Woolf2021!$D$9:$D$93))</f>
        <v>0.97315286639018184</v>
      </c>
      <c r="AX70" s="51" cm="1">
        <f t="array" ref="AX70">MIN(1,SLOPE(Fperm_SI_Woolf2021!$F$9:$F$93*EXP(-Fperm_SI_Woolf2021!$I$9:$I$93*$C70*IF(AX$58=Fperm_SI_Woolf2021!$E$9:$E$93,1,EXP(LN((1.1*(Fperm_SI_Woolf2021!$E$9:$E$93-AX$58)-63.1579*EXP(-0.19*Fperm_SI_Woolf2021!$E$9:$E$93)+63.1579*EXP(-0.19*AX$58))/(Fperm_SI_Woolf2021!$E$9:$E$93-AX$58))*(AX$58-Fperm_SI_Woolf2021!$E$9:$E$93)/10))) + Fperm_SI_Woolf2021!$G$9:$G$93*EXP(-Fperm_SI_Woolf2021!$J$9:$J$93*$C70*IF(AX$58=Fperm_SI_Woolf2021!$E$9:$E$93,1,EXP(LN((1.1*(Fperm_SI_Woolf2021!$E$9:$E$93-AX$58)-63.1579*EXP(-0.19*Fperm_SI_Woolf2021!$E$9:$E$93)+63.1579*EXP(-0.19*AX$58))/(Fperm_SI_Woolf2021!$E$9:$E$93-AX$58))*(AX$58-Fperm_SI_Woolf2021!$E$9:$E$93)/10))) + Fperm_SI_Woolf2021!$H$9:$H$93*EXP(-Fperm_SI_Woolf2021!$K$9:$K$93*$C70*IF(AX$58=Fperm_SI_Woolf2021!$E$9:$E$93,1,EXP(LN((1.1*(Fperm_SI_Woolf2021!$E$9:$E$93-AX$58)-63.1579*EXP(-0.19*Fperm_SI_Woolf2021!$E$9:$E$93)+63.1579*EXP(-0.19*AX$58))/(Fperm_SI_Woolf2021!$E$9:$E$93-AX$58))*(AX$58-Fperm_SI_Woolf2021!$E$9:$E$93)/10))),Fperm_SI_Woolf2021!$D$9:$D$93)*AX$57+INTERCEPT(Fperm_SI_Woolf2021!$F$9:$F$93*EXP(-Fperm_SI_Woolf2021!$I$9:$I$93*$C70*IF(AX$58=Fperm_SI_Woolf2021!$E$9:$E$93,1,EXP(LN((1.1*(Fperm_SI_Woolf2021!$E$9:$E$93-AX$58)-63.1579*EXP(-0.19*Fperm_SI_Woolf2021!$E$9:$E$93)+63.1579*EXP(-0.19*AX$58))/(Fperm_SI_Woolf2021!$E$9:$E$93-AX$58))*(AX$58-Fperm_SI_Woolf2021!$E$9:$E$93)/10))) + Fperm_SI_Woolf2021!$G$9:$G$93*EXP(-Fperm_SI_Woolf2021!$J$9:$J$93*$C70*IF(AX$58=Fperm_SI_Woolf2021!$E$9:$E$93,1,EXP(LN((1.1*(Fperm_SI_Woolf2021!$E$9:$E$93-AX$58)-63.1579*EXP(-0.19*Fperm_SI_Woolf2021!$E$9:$E$93)+63.1579*EXP(-0.19*AX$58))/(Fperm_SI_Woolf2021!$E$9:$E$93-AX$58))*(AX$58-Fperm_SI_Woolf2021!$E$9:$E$93)/10))) + Fperm_SI_Woolf2021!$H$9:$H$93*EXP(-Fperm_SI_Woolf2021!$K$9:$K$93*$C70*IF(AX$58=Fperm_SI_Woolf2021!$E$9:$E$93,1,EXP(LN((1.1*(Fperm_SI_Woolf2021!$E$9:$E$93-AX$58)-63.1579*EXP(-0.19*Fperm_SI_Woolf2021!$E$9:$E$93)+63.1579*EXP(-0.19*AX$58))/(Fperm_SI_Woolf2021!$E$9:$E$93-AX$58))*(AX$58-Fperm_SI_Woolf2021!$E$9:$E$93)/10))),Fperm_SI_Woolf2021!$D$9:$D$93))</f>
        <v>0.94061884550461961</v>
      </c>
      <c r="AY70" s="51" cm="1">
        <f t="array" ref="AY70">MIN(1,SLOPE(Fperm_SI_Woolf2021!$F$9:$F$93*EXP(-Fperm_SI_Woolf2021!$I$9:$I$93*$C70*IF(AY$58=Fperm_SI_Woolf2021!$E$9:$E$93,1,EXP(LN((1.1*(Fperm_SI_Woolf2021!$E$9:$E$93-AY$58)-63.1579*EXP(-0.19*Fperm_SI_Woolf2021!$E$9:$E$93)+63.1579*EXP(-0.19*AY$58))/(Fperm_SI_Woolf2021!$E$9:$E$93-AY$58))*(AY$58-Fperm_SI_Woolf2021!$E$9:$E$93)/10))) + Fperm_SI_Woolf2021!$G$9:$G$93*EXP(-Fperm_SI_Woolf2021!$J$9:$J$93*$C70*IF(AY$58=Fperm_SI_Woolf2021!$E$9:$E$93,1,EXP(LN((1.1*(Fperm_SI_Woolf2021!$E$9:$E$93-AY$58)-63.1579*EXP(-0.19*Fperm_SI_Woolf2021!$E$9:$E$93)+63.1579*EXP(-0.19*AY$58))/(Fperm_SI_Woolf2021!$E$9:$E$93-AY$58))*(AY$58-Fperm_SI_Woolf2021!$E$9:$E$93)/10))) + Fperm_SI_Woolf2021!$H$9:$H$93*EXP(-Fperm_SI_Woolf2021!$K$9:$K$93*$C70*IF(AY$58=Fperm_SI_Woolf2021!$E$9:$E$93,1,EXP(LN((1.1*(Fperm_SI_Woolf2021!$E$9:$E$93-AY$58)-63.1579*EXP(-0.19*Fperm_SI_Woolf2021!$E$9:$E$93)+63.1579*EXP(-0.19*AY$58))/(Fperm_SI_Woolf2021!$E$9:$E$93-AY$58))*(AY$58-Fperm_SI_Woolf2021!$E$9:$E$93)/10))),Fperm_SI_Woolf2021!$D$9:$D$93)*AY$57+INTERCEPT(Fperm_SI_Woolf2021!$F$9:$F$93*EXP(-Fperm_SI_Woolf2021!$I$9:$I$93*$C70*IF(AY$58=Fperm_SI_Woolf2021!$E$9:$E$93,1,EXP(LN((1.1*(Fperm_SI_Woolf2021!$E$9:$E$93-AY$58)-63.1579*EXP(-0.19*Fperm_SI_Woolf2021!$E$9:$E$93)+63.1579*EXP(-0.19*AY$58))/(Fperm_SI_Woolf2021!$E$9:$E$93-AY$58))*(AY$58-Fperm_SI_Woolf2021!$E$9:$E$93)/10))) + Fperm_SI_Woolf2021!$G$9:$G$93*EXP(-Fperm_SI_Woolf2021!$J$9:$J$93*$C70*IF(AY$58=Fperm_SI_Woolf2021!$E$9:$E$93,1,EXP(LN((1.1*(Fperm_SI_Woolf2021!$E$9:$E$93-AY$58)-63.1579*EXP(-0.19*Fperm_SI_Woolf2021!$E$9:$E$93)+63.1579*EXP(-0.19*AY$58))/(Fperm_SI_Woolf2021!$E$9:$E$93-AY$58))*(AY$58-Fperm_SI_Woolf2021!$E$9:$E$93)/10))) + Fperm_SI_Woolf2021!$H$9:$H$93*EXP(-Fperm_SI_Woolf2021!$K$9:$K$93*$C70*IF(AY$58=Fperm_SI_Woolf2021!$E$9:$E$93,1,EXP(LN((1.1*(Fperm_SI_Woolf2021!$E$9:$E$93-AY$58)-63.1579*EXP(-0.19*Fperm_SI_Woolf2021!$E$9:$E$93)+63.1579*EXP(-0.19*AY$58))/(Fperm_SI_Woolf2021!$E$9:$E$93-AY$58))*(AY$58-Fperm_SI_Woolf2021!$E$9:$E$93)/10))),Fperm_SI_Woolf2021!$D$9:$D$93))</f>
        <v>0.90808482461905737</v>
      </c>
      <c r="AZ70" s="51" cm="1">
        <f t="array" ref="AZ70">MIN(1,SLOPE(Fperm_SI_Woolf2021!$F$9:$F$93*EXP(-Fperm_SI_Woolf2021!$I$9:$I$93*$C70*IF(AZ$58=Fperm_SI_Woolf2021!$E$9:$E$93,1,EXP(LN((1.1*(Fperm_SI_Woolf2021!$E$9:$E$93-AZ$58)-63.1579*EXP(-0.19*Fperm_SI_Woolf2021!$E$9:$E$93)+63.1579*EXP(-0.19*AZ$58))/(Fperm_SI_Woolf2021!$E$9:$E$93-AZ$58))*(AZ$58-Fperm_SI_Woolf2021!$E$9:$E$93)/10))) + Fperm_SI_Woolf2021!$G$9:$G$93*EXP(-Fperm_SI_Woolf2021!$J$9:$J$93*$C70*IF(AZ$58=Fperm_SI_Woolf2021!$E$9:$E$93,1,EXP(LN((1.1*(Fperm_SI_Woolf2021!$E$9:$E$93-AZ$58)-63.1579*EXP(-0.19*Fperm_SI_Woolf2021!$E$9:$E$93)+63.1579*EXP(-0.19*AZ$58))/(Fperm_SI_Woolf2021!$E$9:$E$93-AZ$58))*(AZ$58-Fperm_SI_Woolf2021!$E$9:$E$93)/10))) + Fperm_SI_Woolf2021!$H$9:$H$93*EXP(-Fperm_SI_Woolf2021!$K$9:$K$93*$C70*IF(AZ$58=Fperm_SI_Woolf2021!$E$9:$E$93,1,EXP(LN((1.1*(Fperm_SI_Woolf2021!$E$9:$E$93-AZ$58)-63.1579*EXP(-0.19*Fperm_SI_Woolf2021!$E$9:$E$93)+63.1579*EXP(-0.19*AZ$58))/(Fperm_SI_Woolf2021!$E$9:$E$93-AZ$58))*(AZ$58-Fperm_SI_Woolf2021!$E$9:$E$93)/10))),Fperm_SI_Woolf2021!$D$9:$D$93)*AZ$57+INTERCEPT(Fperm_SI_Woolf2021!$F$9:$F$93*EXP(-Fperm_SI_Woolf2021!$I$9:$I$93*$C70*IF(AZ$58=Fperm_SI_Woolf2021!$E$9:$E$93,1,EXP(LN((1.1*(Fperm_SI_Woolf2021!$E$9:$E$93-AZ$58)-63.1579*EXP(-0.19*Fperm_SI_Woolf2021!$E$9:$E$93)+63.1579*EXP(-0.19*AZ$58))/(Fperm_SI_Woolf2021!$E$9:$E$93-AZ$58))*(AZ$58-Fperm_SI_Woolf2021!$E$9:$E$93)/10))) + Fperm_SI_Woolf2021!$G$9:$G$93*EXP(-Fperm_SI_Woolf2021!$J$9:$J$93*$C70*IF(AZ$58=Fperm_SI_Woolf2021!$E$9:$E$93,1,EXP(LN((1.1*(Fperm_SI_Woolf2021!$E$9:$E$93-AZ$58)-63.1579*EXP(-0.19*Fperm_SI_Woolf2021!$E$9:$E$93)+63.1579*EXP(-0.19*AZ$58))/(Fperm_SI_Woolf2021!$E$9:$E$93-AZ$58))*(AZ$58-Fperm_SI_Woolf2021!$E$9:$E$93)/10))) + Fperm_SI_Woolf2021!$H$9:$H$93*EXP(-Fperm_SI_Woolf2021!$K$9:$K$93*$C70*IF(AZ$58=Fperm_SI_Woolf2021!$E$9:$E$93,1,EXP(LN((1.1*(Fperm_SI_Woolf2021!$E$9:$E$93-AZ$58)-63.1579*EXP(-0.19*Fperm_SI_Woolf2021!$E$9:$E$93)+63.1579*EXP(-0.19*AZ$58))/(Fperm_SI_Woolf2021!$E$9:$E$93-AZ$58))*(AZ$58-Fperm_SI_Woolf2021!$E$9:$E$93)/10))),Fperm_SI_Woolf2021!$D$9:$D$93))</f>
        <v>0.87555080373349514</v>
      </c>
      <c r="BA70" s="51" cm="1">
        <f t="array" ref="BA70">MIN(1,SLOPE(Fperm_SI_Woolf2021!$F$9:$F$93*EXP(-Fperm_SI_Woolf2021!$I$9:$I$93*$C70*IF(BA$58=Fperm_SI_Woolf2021!$E$9:$E$93,1,EXP(LN((1.1*(Fperm_SI_Woolf2021!$E$9:$E$93-BA$58)-63.1579*EXP(-0.19*Fperm_SI_Woolf2021!$E$9:$E$93)+63.1579*EXP(-0.19*BA$58))/(Fperm_SI_Woolf2021!$E$9:$E$93-BA$58))*(BA$58-Fperm_SI_Woolf2021!$E$9:$E$93)/10))) + Fperm_SI_Woolf2021!$G$9:$G$93*EXP(-Fperm_SI_Woolf2021!$J$9:$J$93*$C70*IF(BA$58=Fperm_SI_Woolf2021!$E$9:$E$93,1,EXP(LN((1.1*(Fperm_SI_Woolf2021!$E$9:$E$93-BA$58)-63.1579*EXP(-0.19*Fperm_SI_Woolf2021!$E$9:$E$93)+63.1579*EXP(-0.19*BA$58))/(Fperm_SI_Woolf2021!$E$9:$E$93-BA$58))*(BA$58-Fperm_SI_Woolf2021!$E$9:$E$93)/10))) + Fperm_SI_Woolf2021!$H$9:$H$93*EXP(-Fperm_SI_Woolf2021!$K$9:$K$93*$C70*IF(BA$58=Fperm_SI_Woolf2021!$E$9:$E$93,1,EXP(LN((1.1*(Fperm_SI_Woolf2021!$E$9:$E$93-BA$58)-63.1579*EXP(-0.19*Fperm_SI_Woolf2021!$E$9:$E$93)+63.1579*EXP(-0.19*BA$58))/(Fperm_SI_Woolf2021!$E$9:$E$93-BA$58))*(BA$58-Fperm_SI_Woolf2021!$E$9:$E$93)/10))),Fperm_SI_Woolf2021!$D$9:$D$93)*BA$57+INTERCEPT(Fperm_SI_Woolf2021!$F$9:$F$93*EXP(-Fperm_SI_Woolf2021!$I$9:$I$93*$C70*IF(BA$58=Fperm_SI_Woolf2021!$E$9:$E$93,1,EXP(LN((1.1*(Fperm_SI_Woolf2021!$E$9:$E$93-BA$58)-63.1579*EXP(-0.19*Fperm_SI_Woolf2021!$E$9:$E$93)+63.1579*EXP(-0.19*BA$58))/(Fperm_SI_Woolf2021!$E$9:$E$93-BA$58))*(BA$58-Fperm_SI_Woolf2021!$E$9:$E$93)/10))) + Fperm_SI_Woolf2021!$G$9:$G$93*EXP(-Fperm_SI_Woolf2021!$J$9:$J$93*$C70*IF(BA$58=Fperm_SI_Woolf2021!$E$9:$E$93,1,EXP(LN((1.1*(Fperm_SI_Woolf2021!$E$9:$E$93-BA$58)-63.1579*EXP(-0.19*Fperm_SI_Woolf2021!$E$9:$E$93)+63.1579*EXP(-0.19*BA$58))/(Fperm_SI_Woolf2021!$E$9:$E$93-BA$58))*(BA$58-Fperm_SI_Woolf2021!$E$9:$E$93)/10))) + Fperm_SI_Woolf2021!$H$9:$H$93*EXP(-Fperm_SI_Woolf2021!$K$9:$K$93*$C70*IF(BA$58=Fperm_SI_Woolf2021!$E$9:$E$93,1,EXP(LN((1.1*(Fperm_SI_Woolf2021!$E$9:$E$93-BA$58)-63.1579*EXP(-0.19*Fperm_SI_Woolf2021!$E$9:$E$93)+63.1579*EXP(-0.19*BA$58))/(Fperm_SI_Woolf2021!$E$9:$E$93-BA$58))*(BA$58-Fperm_SI_Woolf2021!$E$9:$E$93)/10))),Fperm_SI_Woolf2021!$D$9:$D$93))</f>
        <v>0.84301678284793291</v>
      </c>
      <c r="BB70" s="51" cm="1">
        <f t="array" ref="BB70">MIN(1,SLOPE(Fperm_SI_Woolf2021!$F$9:$F$93*EXP(-Fperm_SI_Woolf2021!$I$9:$I$93*$C70*IF(BB$58=Fperm_SI_Woolf2021!$E$9:$E$93,1,EXP(LN((1.1*(Fperm_SI_Woolf2021!$E$9:$E$93-BB$58)-63.1579*EXP(-0.19*Fperm_SI_Woolf2021!$E$9:$E$93)+63.1579*EXP(-0.19*BB$58))/(Fperm_SI_Woolf2021!$E$9:$E$93-BB$58))*(BB$58-Fperm_SI_Woolf2021!$E$9:$E$93)/10))) + Fperm_SI_Woolf2021!$G$9:$G$93*EXP(-Fperm_SI_Woolf2021!$J$9:$J$93*$C70*IF(BB$58=Fperm_SI_Woolf2021!$E$9:$E$93,1,EXP(LN((1.1*(Fperm_SI_Woolf2021!$E$9:$E$93-BB$58)-63.1579*EXP(-0.19*Fperm_SI_Woolf2021!$E$9:$E$93)+63.1579*EXP(-0.19*BB$58))/(Fperm_SI_Woolf2021!$E$9:$E$93-BB$58))*(BB$58-Fperm_SI_Woolf2021!$E$9:$E$93)/10))) + Fperm_SI_Woolf2021!$H$9:$H$93*EXP(-Fperm_SI_Woolf2021!$K$9:$K$93*$C70*IF(BB$58=Fperm_SI_Woolf2021!$E$9:$E$93,1,EXP(LN((1.1*(Fperm_SI_Woolf2021!$E$9:$E$93-BB$58)-63.1579*EXP(-0.19*Fperm_SI_Woolf2021!$E$9:$E$93)+63.1579*EXP(-0.19*BB$58))/(Fperm_SI_Woolf2021!$E$9:$E$93-BB$58))*(BB$58-Fperm_SI_Woolf2021!$E$9:$E$93)/10))),Fperm_SI_Woolf2021!$D$9:$D$93)*BB$57+INTERCEPT(Fperm_SI_Woolf2021!$F$9:$F$93*EXP(-Fperm_SI_Woolf2021!$I$9:$I$93*$C70*IF(BB$58=Fperm_SI_Woolf2021!$E$9:$E$93,1,EXP(LN((1.1*(Fperm_SI_Woolf2021!$E$9:$E$93-BB$58)-63.1579*EXP(-0.19*Fperm_SI_Woolf2021!$E$9:$E$93)+63.1579*EXP(-0.19*BB$58))/(Fperm_SI_Woolf2021!$E$9:$E$93-BB$58))*(BB$58-Fperm_SI_Woolf2021!$E$9:$E$93)/10))) + Fperm_SI_Woolf2021!$G$9:$G$93*EXP(-Fperm_SI_Woolf2021!$J$9:$J$93*$C70*IF(BB$58=Fperm_SI_Woolf2021!$E$9:$E$93,1,EXP(LN((1.1*(Fperm_SI_Woolf2021!$E$9:$E$93-BB$58)-63.1579*EXP(-0.19*Fperm_SI_Woolf2021!$E$9:$E$93)+63.1579*EXP(-0.19*BB$58))/(Fperm_SI_Woolf2021!$E$9:$E$93-BB$58))*(BB$58-Fperm_SI_Woolf2021!$E$9:$E$93)/10))) + Fperm_SI_Woolf2021!$H$9:$H$93*EXP(-Fperm_SI_Woolf2021!$K$9:$K$93*$C70*IF(BB$58=Fperm_SI_Woolf2021!$E$9:$E$93,1,EXP(LN((1.1*(Fperm_SI_Woolf2021!$E$9:$E$93-BB$58)-63.1579*EXP(-0.19*Fperm_SI_Woolf2021!$E$9:$E$93)+63.1579*EXP(-0.19*BB$58))/(Fperm_SI_Woolf2021!$E$9:$E$93-BB$58))*(BB$58-Fperm_SI_Woolf2021!$E$9:$E$93)/10))),Fperm_SI_Woolf2021!$D$9:$D$93))</f>
        <v>0.81048276196237068</v>
      </c>
      <c r="BC70" s="51" cm="1">
        <f t="array" ref="BC70">MIN(1,SLOPE(Fperm_SI_Woolf2021!$F$9:$F$93*EXP(-Fperm_SI_Woolf2021!$I$9:$I$93*$C70*IF(BC$58=Fperm_SI_Woolf2021!$E$9:$E$93,1,EXP(LN((1.1*(Fperm_SI_Woolf2021!$E$9:$E$93-BC$58)-63.1579*EXP(-0.19*Fperm_SI_Woolf2021!$E$9:$E$93)+63.1579*EXP(-0.19*BC$58))/(Fperm_SI_Woolf2021!$E$9:$E$93-BC$58))*(BC$58-Fperm_SI_Woolf2021!$E$9:$E$93)/10))) + Fperm_SI_Woolf2021!$G$9:$G$93*EXP(-Fperm_SI_Woolf2021!$J$9:$J$93*$C70*IF(BC$58=Fperm_SI_Woolf2021!$E$9:$E$93,1,EXP(LN((1.1*(Fperm_SI_Woolf2021!$E$9:$E$93-BC$58)-63.1579*EXP(-0.19*Fperm_SI_Woolf2021!$E$9:$E$93)+63.1579*EXP(-0.19*BC$58))/(Fperm_SI_Woolf2021!$E$9:$E$93-BC$58))*(BC$58-Fperm_SI_Woolf2021!$E$9:$E$93)/10))) + Fperm_SI_Woolf2021!$H$9:$H$93*EXP(-Fperm_SI_Woolf2021!$K$9:$K$93*$C70*IF(BC$58=Fperm_SI_Woolf2021!$E$9:$E$93,1,EXP(LN((1.1*(Fperm_SI_Woolf2021!$E$9:$E$93-BC$58)-63.1579*EXP(-0.19*Fperm_SI_Woolf2021!$E$9:$E$93)+63.1579*EXP(-0.19*BC$58))/(Fperm_SI_Woolf2021!$E$9:$E$93-BC$58))*(BC$58-Fperm_SI_Woolf2021!$E$9:$E$93)/10))),Fperm_SI_Woolf2021!$D$9:$D$93)*BC$57+INTERCEPT(Fperm_SI_Woolf2021!$F$9:$F$93*EXP(-Fperm_SI_Woolf2021!$I$9:$I$93*$C70*IF(BC$58=Fperm_SI_Woolf2021!$E$9:$E$93,1,EXP(LN((1.1*(Fperm_SI_Woolf2021!$E$9:$E$93-BC$58)-63.1579*EXP(-0.19*Fperm_SI_Woolf2021!$E$9:$E$93)+63.1579*EXP(-0.19*BC$58))/(Fperm_SI_Woolf2021!$E$9:$E$93-BC$58))*(BC$58-Fperm_SI_Woolf2021!$E$9:$E$93)/10))) + Fperm_SI_Woolf2021!$G$9:$G$93*EXP(-Fperm_SI_Woolf2021!$J$9:$J$93*$C70*IF(BC$58=Fperm_SI_Woolf2021!$E$9:$E$93,1,EXP(LN((1.1*(Fperm_SI_Woolf2021!$E$9:$E$93-BC$58)-63.1579*EXP(-0.19*Fperm_SI_Woolf2021!$E$9:$E$93)+63.1579*EXP(-0.19*BC$58))/(Fperm_SI_Woolf2021!$E$9:$E$93-BC$58))*(BC$58-Fperm_SI_Woolf2021!$E$9:$E$93)/10))) + Fperm_SI_Woolf2021!$H$9:$H$93*EXP(-Fperm_SI_Woolf2021!$K$9:$K$93*$C70*IF(BC$58=Fperm_SI_Woolf2021!$E$9:$E$93,1,EXP(LN((1.1*(Fperm_SI_Woolf2021!$E$9:$E$93-BC$58)-63.1579*EXP(-0.19*Fperm_SI_Woolf2021!$E$9:$E$93)+63.1579*EXP(-0.19*BC$58))/(Fperm_SI_Woolf2021!$E$9:$E$93-BC$58))*(BC$58-Fperm_SI_Woolf2021!$E$9:$E$93)/10))),Fperm_SI_Woolf2021!$D$9:$D$93))</f>
        <v>0.77794874107680845</v>
      </c>
      <c r="BD70" s="51" cm="1">
        <f t="array" ref="BD70">MIN(1,SLOPE(Fperm_SI_Woolf2021!$F$9:$F$93*EXP(-Fperm_SI_Woolf2021!$I$9:$I$93*$C70*IF(BD$58=Fperm_SI_Woolf2021!$E$9:$E$93,1,EXP(LN((1.1*(Fperm_SI_Woolf2021!$E$9:$E$93-BD$58)-63.1579*EXP(-0.19*Fperm_SI_Woolf2021!$E$9:$E$93)+63.1579*EXP(-0.19*BD$58))/(Fperm_SI_Woolf2021!$E$9:$E$93-BD$58))*(BD$58-Fperm_SI_Woolf2021!$E$9:$E$93)/10))) + Fperm_SI_Woolf2021!$G$9:$G$93*EXP(-Fperm_SI_Woolf2021!$J$9:$J$93*$C70*IF(BD$58=Fperm_SI_Woolf2021!$E$9:$E$93,1,EXP(LN((1.1*(Fperm_SI_Woolf2021!$E$9:$E$93-BD$58)-63.1579*EXP(-0.19*Fperm_SI_Woolf2021!$E$9:$E$93)+63.1579*EXP(-0.19*BD$58))/(Fperm_SI_Woolf2021!$E$9:$E$93-BD$58))*(BD$58-Fperm_SI_Woolf2021!$E$9:$E$93)/10))) + Fperm_SI_Woolf2021!$H$9:$H$93*EXP(-Fperm_SI_Woolf2021!$K$9:$K$93*$C70*IF(BD$58=Fperm_SI_Woolf2021!$E$9:$E$93,1,EXP(LN((1.1*(Fperm_SI_Woolf2021!$E$9:$E$93-BD$58)-63.1579*EXP(-0.19*Fperm_SI_Woolf2021!$E$9:$E$93)+63.1579*EXP(-0.19*BD$58))/(Fperm_SI_Woolf2021!$E$9:$E$93-BD$58))*(BD$58-Fperm_SI_Woolf2021!$E$9:$E$93)/10))),Fperm_SI_Woolf2021!$D$9:$D$93)*BD$57+INTERCEPT(Fperm_SI_Woolf2021!$F$9:$F$93*EXP(-Fperm_SI_Woolf2021!$I$9:$I$93*$C70*IF(BD$58=Fperm_SI_Woolf2021!$E$9:$E$93,1,EXP(LN((1.1*(Fperm_SI_Woolf2021!$E$9:$E$93-BD$58)-63.1579*EXP(-0.19*Fperm_SI_Woolf2021!$E$9:$E$93)+63.1579*EXP(-0.19*BD$58))/(Fperm_SI_Woolf2021!$E$9:$E$93-BD$58))*(BD$58-Fperm_SI_Woolf2021!$E$9:$E$93)/10))) + Fperm_SI_Woolf2021!$G$9:$G$93*EXP(-Fperm_SI_Woolf2021!$J$9:$J$93*$C70*IF(BD$58=Fperm_SI_Woolf2021!$E$9:$E$93,1,EXP(LN((1.1*(Fperm_SI_Woolf2021!$E$9:$E$93-BD$58)-63.1579*EXP(-0.19*Fperm_SI_Woolf2021!$E$9:$E$93)+63.1579*EXP(-0.19*BD$58))/(Fperm_SI_Woolf2021!$E$9:$E$93-BD$58))*(BD$58-Fperm_SI_Woolf2021!$E$9:$E$93)/10))) + Fperm_SI_Woolf2021!$H$9:$H$93*EXP(-Fperm_SI_Woolf2021!$K$9:$K$93*$C70*IF(BD$58=Fperm_SI_Woolf2021!$E$9:$E$93,1,EXP(LN((1.1*(Fperm_SI_Woolf2021!$E$9:$E$93-BD$58)-63.1579*EXP(-0.19*Fperm_SI_Woolf2021!$E$9:$E$93)+63.1579*EXP(-0.19*BD$58))/(Fperm_SI_Woolf2021!$E$9:$E$93-BD$58))*(BD$58-Fperm_SI_Woolf2021!$E$9:$E$93)/10))),Fperm_SI_Woolf2021!$D$9:$D$93))</f>
        <v>0.74541472019124622</v>
      </c>
      <c r="BE70" s="51" cm="1">
        <f t="array" ref="BE70">MIN(1,SLOPE(Fperm_SI_Woolf2021!$F$9:$F$93*EXP(-Fperm_SI_Woolf2021!$I$9:$I$93*$C70*IF(BE$58=Fperm_SI_Woolf2021!$E$9:$E$93,1,EXP(LN((1.1*(Fperm_SI_Woolf2021!$E$9:$E$93-BE$58)-63.1579*EXP(-0.19*Fperm_SI_Woolf2021!$E$9:$E$93)+63.1579*EXP(-0.19*BE$58))/(Fperm_SI_Woolf2021!$E$9:$E$93-BE$58))*(BE$58-Fperm_SI_Woolf2021!$E$9:$E$93)/10))) + Fperm_SI_Woolf2021!$G$9:$G$93*EXP(-Fperm_SI_Woolf2021!$J$9:$J$93*$C70*IF(BE$58=Fperm_SI_Woolf2021!$E$9:$E$93,1,EXP(LN((1.1*(Fperm_SI_Woolf2021!$E$9:$E$93-BE$58)-63.1579*EXP(-0.19*Fperm_SI_Woolf2021!$E$9:$E$93)+63.1579*EXP(-0.19*BE$58))/(Fperm_SI_Woolf2021!$E$9:$E$93-BE$58))*(BE$58-Fperm_SI_Woolf2021!$E$9:$E$93)/10))) + Fperm_SI_Woolf2021!$H$9:$H$93*EXP(-Fperm_SI_Woolf2021!$K$9:$K$93*$C70*IF(BE$58=Fperm_SI_Woolf2021!$E$9:$E$93,1,EXP(LN((1.1*(Fperm_SI_Woolf2021!$E$9:$E$93-BE$58)-63.1579*EXP(-0.19*Fperm_SI_Woolf2021!$E$9:$E$93)+63.1579*EXP(-0.19*BE$58))/(Fperm_SI_Woolf2021!$E$9:$E$93-BE$58))*(BE$58-Fperm_SI_Woolf2021!$E$9:$E$93)/10))),Fperm_SI_Woolf2021!$D$9:$D$93)*BE$57+INTERCEPT(Fperm_SI_Woolf2021!$F$9:$F$93*EXP(-Fperm_SI_Woolf2021!$I$9:$I$93*$C70*IF(BE$58=Fperm_SI_Woolf2021!$E$9:$E$93,1,EXP(LN((1.1*(Fperm_SI_Woolf2021!$E$9:$E$93-BE$58)-63.1579*EXP(-0.19*Fperm_SI_Woolf2021!$E$9:$E$93)+63.1579*EXP(-0.19*BE$58))/(Fperm_SI_Woolf2021!$E$9:$E$93-BE$58))*(BE$58-Fperm_SI_Woolf2021!$E$9:$E$93)/10))) + Fperm_SI_Woolf2021!$G$9:$G$93*EXP(-Fperm_SI_Woolf2021!$J$9:$J$93*$C70*IF(BE$58=Fperm_SI_Woolf2021!$E$9:$E$93,1,EXP(LN((1.1*(Fperm_SI_Woolf2021!$E$9:$E$93-BE$58)-63.1579*EXP(-0.19*Fperm_SI_Woolf2021!$E$9:$E$93)+63.1579*EXP(-0.19*BE$58))/(Fperm_SI_Woolf2021!$E$9:$E$93-BE$58))*(BE$58-Fperm_SI_Woolf2021!$E$9:$E$93)/10))) + Fperm_SI_Woolf2021!$H$9:$H$93*EXP(-Fperm_SI_Woolf2021!$K$9:$K$93*$C70*IF(BE$58=Fperm_SI_Woolf2021!$E$9:$E$93,1,EXP(LN((1.1*(Fperm_SI_Woolf2021!$E$9:$E$93-BE$58)-63.1579*EXP(-0.19*Fperm_SI_Woolf2021!$E$9:$E$93)+63.1579*EXP(-0.19*BE$58))/(Fperm_SI_Woolf2021!$E$9:$E$93-BE$58))*(BE$58-Fperm_SI_Woolf2021!$E$9:$E$93)/10))),Fperm_SI_Woolf2021!$D$9:$D$93))</f>
        <v>0.71288069930568398</v>
      </c>
      <c r="BF70" s="51" cm="1">
        <f t="array" ref="BF70">MIN(1,SLOPE(Fperm_SI_Woolf2021!$F$9:$F$93*EXP(-Fperm_SI_Woolf2021!$I$9:$I$93*$C70*IF(BF$58=Fperm_SI_Woolf2021!$E$9:$E$93,1,EXP(LN((1.1*(Fperm_SI_Woolf2021!$E$9:$E$93-BF$58)-63.1579*EXP(-0.19*Fperm_SI_Woolf2021!$E$9:$E$93)+63.1579*EXP(-0.19*BF$58))/(Fperm_SI_Woolf2021!$E$9:$E$93-BF$58))*(BF$58-Fperm_SI_Woolf2021!$E$9:$E$93)/10))) + Fperm_SI_Woolf2021!$G$9:$G$93*EXP(-Fperm_SI_Woolf2021!$J$9:$J$93*$C70*IF(BF$58=Fperm_SI_Woolf2021!$E$9:$E$93,1,EXP(LN((1.1*(Fperm_SI_Woolf2021!$E$9:$E$93-BF$58)-63.1579*EXP(-0.19*Fperm_SI_Woolf2021!$E$9:$E$93)+63.1579*EXP(-0.19*BF$58))/(Fperm_SI_Woolf2021!$E$9:$E$93-BF$58))*(BF$58-Fperm_SI_Woolf2021!$E$9:$E$93)/10))) + Fperm_SI_Woolf2021!$H$9:$H$93*EXP(-Fperm_SI_Woolf2021!$K$9:$K$93*$C70*IF(BF$58=Fperm_SI_Woolf2021!$E$9:$E$93,1,EXP(LN((1.1*(Fperm_SI_Woolf2021!$E$9:$E$93-BF$58)-63.1579*EXP(-0.19*Fperm_SI_Woolf2021!$E$9:$E$93)+63.1579*EXP(-0.19*BF$58))/(Fperm_SI_Woolf2021!$E$9:$E$93-BF$58))*(BF$58-Fperm_SI_Woolf2021!$E$9:$E$93)/10))),Fperm_SI_Woolf2021!$D$9:$D$93)*BF$57+INTERCEPT(Fperm_SI_Woolf2021!$F$9:$F$93*EXP(-Fperm_SI_Woolf2021!$I$9:$I$93*$C70*IF(BF$58=Fperm_SI_Woolf2021!$E$9:$E$93,1,EXP(LN((1.1*(Fperm_SI_Woolf2021!$E$9:$E$93-BF$58)-63.1579*EXP(-0.19*Fperm_SI_Woolf2021!$E$9:$E$93)+63.1579*EXP(-0.19*BF$58))/(Fperm_SI_Woolf2021!$E$9:$E$93-BF$58))*(BF$58-Fperm_SI_Woolf2021!$E$9:$E$93)/10))) + Fperm_SI_Woolf2021!$G$9:$G$93*EXP(-Fperm_SI_Woolf2021!$J$9:$J$93*$C70*IF(BF$58=Fperm_SI_Woolf2021!$E$9:$E$93,1,EXP(LN((1.1*(Fperm_SI_Woolf2021!$E$9:$E$93-BF$58)-63.1579*EXP(-0.19*Fperm_SI_Woolf2021!$E$9:$E$93)+63.1579*EXP(-0.19*BF$58))/(Fperm_SI_Woolf2021!$E$9:$E$93-BF$58))*(BF$58-Fperm_SI_Woolf2021!$E$9:$E$93)/10))) + Fperm_SI_Woolf2021!$H$9:$H$93*EXP(-Fperm_SI_Woolf2021!$K$9:$K$93*$C70*IF(BF$58=Fperm_SI_Woolf2021!$E$9:$E$93,1,EXP(LN((1.1*(Fperm_SI_Woolf2021!$E$9:$E$93-BF$58)-63.1579*EXP(-0.19*Fperm_SI_Woolf2021!$E$9:$E$93)+63.1579*EXP(-0.19*BF$58))/(Fperm_SI_Woolf2021!$E$9:$E$93-BF$58))*(BF$58-Fperm_SI_Woolf2021!$E$9:$E$93)/10))),Fperm_SI_Woolf2021!$D$9:$D$93))</f>
        <v>0.68034667842012186</v>
      </c>
      <c r="BG70" s="51" cm="1">
        <f t="array" ref="BG70">MIN(1,SLOPE(Fperm_SI_Woolf2021!$F$9:$F$93*EXP(-Fperm_SI_Woolf2021!$I$9:$I$93*$C70*IF(BG$58=Fperm_SI_Woolf2021!$E$9:$E$93,1,EXP(LN((1.1*(Fperm_SI_Woolf2021!$E$9:$E$93-BG$58)-63.1579*EXP(-0.19*Fperm_SI_Woolf2021!$E$9:$E$93)+63.1579*EXP(-0.19*BG$58))/(Fperm_SI_Woolf2021!$E$9:$E$93-BG$58))*(BG$58-Fperm_SI_Woolf2021!$E$9:$E$93)/10))) + Fperm_SI_Woolf2021!$G$9:$G$93*EXP(-Fperm_SI_Woolf2021!$J$9:$J$93*$C70*IF(BG$58=Fperm_SI_Woolf2021!$E$9:$E$93,1,EXP(LN((1.1*(Fperm_SI_Woolf2021!$E$9:$E$93-BG$58)-63.1579*EXP(-0.19*Fperm_SI_Woolf2021!$E$9:$E$93)+63.1579*EXP(-0.19*BG$58))/(Fperm_SI_Woolf2021!$E$9:$E$93-BG$58))*(BG$58-Fperm_SI_Woolf2021!$E$9:$E$93)/10))) + Fperm_SI_Woolf2021!$H$9:$H$93*EXP(-Fperm_SI_Woolf2021!$K$9:$K$93*$C70*IF(BG$58=Fperm_SI_Woolf2021!$E$9:$E$93,1,EXP(LN((1.1*(Fperm_SI_Woolf2021!$E$9:$E$93-BG$58)-63.1579*EXP(-0.19*Fperm_SI_Woolf2021!$E$9:$E$93)+63.1579*EXP(-0.19*BG$58))/(Fperm_SI_Woolf2021!$E$9:$E$93-BG$58))*(BG$58-Fperm_SI_Woolf2021!$E$9:$E$93)/10))),Fperm_SI_Woolf2021!$D$9:$D$93)*BG$57+INTERCEPT(Fperm_SI_Woolf2021!$F$9:$F$93*EXP(-Fperm_SI_Woolf2021!$I$9:$I$93*$C70*IF(BG$58=Fperm_SI_Woolf2021!$E$9:$E$93,1,EXP(LN((1.1*(Fperm_SI_Woolf2021!$E$9:$E$93-BG$58)-63.1579*EXP(-0.19*Fperm_SI_Woolf2021!$E$9:$E$93)+63.1579*EXP(-0.19*BG$58))/(Fperm_SI_Woolf2021!$E$9:$E$93-BG$58))*(BG$58-Fperm_SI_Woolf2021!$E$9:$E$93)/10))) + Fperm_SI_Woolf2021!$G$9:$G$93*EXP(-Fperm_SI_Woolf2021!$J$9:$J$93*$C70*IF(BG$58=Fperm_SI_Woolf2021!$E$9:$E$93,1,EXP(LN((1.1*(Fperm_SI_Woolf2021!$E$9:$E$93-BG$58)-63.1579*EXP(-0.19*Fperm_SI_Woolf2021!$E$9:$E$93)+63.1579*EXP(-0.19*BG$58))/(Fperm_SI_Woolf2021!$E$9:$E$93-BG$58))*(BG$58-Fperm_SI_Woolf2021!$E$9:$E$93)/10))) + Fperm_SI_Woolf2021!$H$9:$H$93*EXP(-Fperm_SI_Woolf2021!$K$9:$K$93*$C70*IF(BG$58=Fperm_SI_Woolf2021!$E$9:$E$93,1,EXP(LN((1.1*(Fperm_SI_Woolf2021!$E$9:$E$93-BG$58)-63.1579*EXP(-0.19*Fperm_SI_Woolf2021!$E$9:$E$93)+63.1579*EXP(-0.19*BG$58))/(Fperm_SI_Woolf2021!$E$9:$E$93-BG$58))*(BG$58-Fperm_SI_Woolf2021!$E$9:$E$93)/10))),Fperm_SI_Woolf2021!$D$9:$D$93))</f>
        <v>0.64781265753455963</v>
      </c>
      <c r="BH70" s="51" cm="1">
        <f t="array" ref="BH70">MIN(1,SLOPE(Fperm_SI_Woolf2021!$F$9:$F$93*EXP(-Fperm_SI_Woolf2021!$I$9:$I$93*$C70*IF(BH$58=Fperm_SI_Woolf2021!$E$9:$E$93,1,EXP(LN((1.1*(Fperm_SI_Woolf2021!$E$9:$E$93-BH$58)-63.1579*EXP(-0.19*Fperm_SI_Woolf2021!$E$9:$E$93)+63.1579*EXP(-0.19*BH$58))/(Fperm_SI_Woolf2021!$E$9:$E$93-BH$58))*(BH$58-Fperm_SI_Woolf2021!$E$9:$E$93)/10))) + Fperm_SI_Woolf2021!$G$9:$G$93*EXP(-Fperm_SI_Woolf2021!$J$9:$J$93*$C70*IF(BH$58=Fperm_SI_Woolf2021!$E$9:$E$93,1,EXP(LN((1.1*(Fperm_SI_Woolf2021!$E$9:$E$93-BH$58)-63.1579*EXP(-0.19*Fperm_SI_Woolf2021!$E$9:$E$93)+63.1579*EXP(-0.19*BH$58))/(Fperm_SI_Woolf2021!$E$9:$E$93-BH$58))*(BH$58-Fperm_SI_Woolf2021!$E$9:$E$93)/10))) + Fperm_SI_Woolf2021!$H$9:$H$93*EXP(-Fperm_SI_Woolf2021!$K$9:$K$93*$C70*IF(BH$58=Fperm_SI_Woolf2021!$E$9:$E$93,1,EXP(LN((1.1*(Fperm_SI_Woolf2021!$E$9:$E$93-BH$58)-63.1579*EXP(-0.19*Fperm_SI_Woolf2021!$E$9:$E$93)+63.1579*EXP(-0.19*BH$58))/(Fperm_SI_Woolf2021!$E$9:$E$93-BH$58))*(BH$58-Fperm_SI_Woolf2021!$E$9:$E$93)/10))),Fperm_SI_Woolf2021!$D$9:$D$93)*BH$57+INTERCEPT(Fperm_SI_Woolf2021!$F$9:$F$93*EXP(-Fperm_SI_Woolf2021!$I$9:$I$93*$C70*IF(BH$58=Fperm_SI_Woolf2021!$E$9:$E$93,1,EXP(LN((1.1*(Fperm_SI_Woolf2021!$E$9:$E$93-BH$58)-63.1579*EXP(-0.19*Fperm_SI_Woolf2021!$E$9:$E$93)+63.1579*EXP(-0.19*BH$58))/(Fperm_SI_Woolf2021!$E$9:$E$93-BH$58))*(BH$58-Fperm_SI_Woolf2021!$E$9:$E$93)/10))) + Fperm_SI_Woolf2021!$G$9:$G$93*EXP(-Fperm_SI_Woolf2021!$J$9:$J$93*$C70*IF(BH$58=Fperm_SI_Woolf2021!$E$9:$E$93,1,EXP(LN((1.1*(Fperm_SI_Woolf2021!$E$9:$E$93-BH$58)-63.1579*EXP(-0.19*Fperm_SI_Woolf2021!$E$9:$E$93)+63.1579*EXP(-0.19*BH$58))/(Fperm_SI_Woolf2021!$E$9:$E$93-BH$58))*(BH$58-Fperm_SI_Woolf2021!$E$9:$E$93)/10))) + Fperm_SI_Woolf2021!$H$9:$H$93*EXP(-Fperm_SI_Woolf2021!$K$9:$K$93*$C70*IF(BH$58=Fperm_SI_Woolf2021!$E$9:$E$93,1,EXP(LN((1.1*(Fperm_SI_Woolf2021!$E$9:$E$93-BH$58)-63.1579*EXP(-0.19*Fperm_SI_Woolf2021!$E$9:$E$93)+63.1579*EXP(-0.19*BH$58))/(Fperm_SI_Woolf2021!$E$9:$E$93-BH$58))*(BH$58-Fperm_SI_Woolf2021!$E$9:$E$93)/10))),Fperm_SI_Woolf2021!$D$9:$D$93))</f>
        <v>0.61527863664899729</v>
      </c>
      <c r="BI70" s="51" cm="1">
        <f t="array" ref="BI70">MIN(1,SLOPE(Fperm_SI_Woolf2021!$F$9:$F$93*EXP(-Fperm_SI_Woolf2021!$I$9:$I$93*$C70*IF(BI$58=Fperm_SI_Woolf2021!$E$9:$E$93,1,EXP(LN((1.1*(Fperm_SI_Woolf2021!$E$9:$E$93-BI$58)-63.1579*EXP(-0.19*Fperm_SI_Woolf2021!$E$9:$E$93)+63.1579*EXP(-0.19*BI$58))/(Fperm_SI_Woolf2021!$E$9:$E$93-BI$58))*(BI$58-Fperm_SI_Woolf2021!$E$9:$E$93)/10))) + Fperm_SI_Woolf2021!$G$9:$G$93*EXP(-Fperm_SI_Woolf2021!$J$9:$J$93*$C70*IF(BI$58=Fperm_SI_Woolf2021!$E$9:$E$93,1,EXP(LN((1.1*(Fperm_SI_Woolf2021!$E$9:$E$93-BI$58)-63.1579*EXP(-0.19*Fperm_SI_Woolf2021!$E$9:$E$93)+63.1579*EXP(-0.19*BI$58))/(Fperm_SI_Woolf2021!$E$9:$E$93-BI$58))*(BI$58-Fperm_SI_Woolf2021!$E$9:$E$93)/10))) + Fperm_SI_Woolf2021!$H$9:$H$93*EXP(-Fperm_SI_Woolf2021!$K$9:$K$93*$C70*IF(BI$58=Fperm_SI_Woolf2021!$E$9:$E$93,1,EXP(LN((1.1*(Fperm_SI_Woolf2021!$E$9:$E$93-BI$58)-63.1579*EXP(-0.19*Fperm_SI_Woolf2021!$E$9:$E$93)+63.1579*EXP(-0.19*BI$58))/(Fperm_SI_Woolf2021!$E$9:$E$93-BI$58))*(BI$58-Fperm_SI_Woolf2021!$E$9:$E$93)/10))),Fperm_SI_Woolf2021!$D$9:$D$93)*BI$57+INTERCEPT(Fperm_SI_Woolf2021!$F$9:$F$93*EXP(-Fperm_SI_Woolf2021!$I$9:$I$93*$C70*IF(BI$58=Fperm_SI_Woolf2021!$E$9:$E$93,1,EXP(LN((1.1*(Fperm_SI_Woolf2021!$E$9:$E$93-BI$58)-63.1579*EXP(-0.19*Fperm_SI_Woolf2021!$E$9:$E$93)+63.1579*EXP(-0.19*BI$58))/(Fperm_SI_Woolf2021!$E$9:$E$93-BI$58))*(BI$58-Fperm_SI_Woolf2021!$E$9:$E$93)/10))) + Fperm_SI_Woolf2021!$G$9:$G$93*EXP(-Fperm_SI_Woolf2021!$J$9:$J$93*$C70*IF(BI$58=Fperm_SI_Woolf2021!$E$9:$E$93,1,EXP(LN((1.1*(Fperm_SI_Woolf2021!$E$9:$E$93-BI$58)-63.1579*EXP(-0.19*Fperm_SI_Woolf2021!$E$9:$E$93)+63.1579*EXP(-0.19*BI$58))/(Fperm_SI_Woolf2021!$E$9:$E$93-BI$58))*(BI$58-Fperm_SI_Woolf2021!$E$9:$E$93)/10))) + Fperm_SI_Woolf2021!$H$9:$H$93*EXP(-Fperm_SI_Woolf2021!$K$9:$K$93*$C70*IF(BI$58=Fperm_SI_Woolf2021!$E$9:$E$93,1,EXP(LN((1.1*(Fperm_SI_Woolf2021!$E$9:$E$93-BI$58)-63.1579*EXP(-0.19*Fperm_SI_Woolf2021!$E$9:$E$93)+63.1579*EXP(-0.19*BI$58))/(Fperm_SI_Woolf2021!$E$9:$E$93-BI$58))*(BI$58-Fperm_SI_Woolf2021!$E$9:$E$93)/10))),Fperm_SI_Woolf2021!$D$9:$D$93))</f>
        <v>0.58274461576343506</v>
      </c>
      <c r="BJ70" s="51" cm="1">
        <f t="array" ref="BJ70">MIN(1,SLOPE(Fperm_SI_Woolf2021!$F$9:$F$93*EXP(-Fperm_SI_Woolf2021!$I$9:$I$93*$C70*IF(BJ$58=Fperm_SI_Woolf2021!$E$9:$E$93,1,EXP(LN((1.1*(Fperm_SI_Woolf2021!$E$9:$E$93-BJ$58)-63.1579*EXP(-0.19*Fperm_SI_Woolf2021!$E$9:$E$93)+63.1579*EXP(-0.19*BJ$58))/(Fperm_SI_Woolf2021!$E$9:$E$93-BJ$58))*(BJ$58-Fperm_SI_Woolf2021!$E$9:$E$93)/10))) + Fperm_SI_Woolf2021!$G$9:$G$93*EXP(-Fperm_SI_Woolf2021!$J$9:$J$93*$C70*IF(BJ$58=Fperm_SI_Woolf2021!$E$9:$E$93,1,EXP(LN((1.1*(Fperm_SI_Woolf2021!$E$9:$E$93-BJ$58)-63.1579*EXP(-0.19*Fperm_SI_Woolf2021!$E$9:$E$93)+63.1579*EXP(-0.19*BJ$58))/(Fperm_SI_Woolf2021!$E$9:$E$93-BJ$58))*(BJ$58-Fperm_SI_Woolf2021!$E$9:$E$93)/10))) + Fperm_SI_Woolf2021!$H$9:$H$93*EXP(-Fperm_SI_Woolf2021!$K$9:$K$93*$C70*IF(BJ$58=Fperm_SI_Woolf2021!$E$9:$E$93,1,EXP(LN((1.1*(Fperm_SI_Woolf2021!$E$9:$E$93-BJ$58)-63.1579*EXP(-0.19*Fperm_SI_Woolf2021!$E$9:$E$93)+63.1579*EXP(-0.19*BJ$58))/(Fperm_SI_Woolf2021!$E$9:$E$93-BJ$58))*(BJ$58-Fperm_SI_Woolf2021!$E$9:$E$93)/10))),Fperm_SI_Woolf2021!$D$9:$D$93)*BJ$57+INTERCEPT(Fperm_SI_Woolf2021!$F$9:$F$93*EXP(-Fperm_SI_Woolf2021!$I$9:$I$93*$C70*IF(BJ$58=Fperm_SI_Woolf2021!$E$9:$E$93,1,EXP(LN((1.1*(Fperm_SI_Woolf2021!$E$9:$E$93-BJ$58)-63.1579*EXP(-0.19*Fperm_SI_Woolf2021!$E$9:$E$93)+63.1579*EXP(-0.19*BJ$58))/(Fperm_SI_Woolf2021!$E$9:$E$93-BJ$58))*(BJ$58-Fperm_SI_Woolf2021!$E$9:$E$93)/10))) + Fperm_SI_Woolf2021!$G$9:$G$93*EXP(-Fperm_SI_Woolf2021!$J$9:$J$93*$C70*IF(BJ$58=Fperm_SI_Woolf2021!$E$9:$E$93,1,EXP(LN((1.1*(Fperm_SI_Woolf2021!$E$9:$E$93-BJ$58)-63.1579*EXP(-0.19*Fperm_SI_Woolf2021!$E$9:$E$93)+63.1579*EXP(-0.19*BJ$58))/(Fperm_SI_Woolf2021!$E$9:$E$93-BJ$58))*(BJ$58-Fperm_SI_Woolf2021!$E$9:$E$93)/10))) + Fperm_SI_Woolf2021!$H$9:$H$93*EXP(-Fperm_SI_Woolf2021!$K$9:$K$93*$C70*IF(BJ$58=Fperm_SI_Woolf2021!$E$9:$E$93,1,EXP(LN((1.1*(Fperm_SI_Woolf2021!$E$9:$E$93-BJ$58)-63.1579*EXP(-0.19*Fperm_SI_Woolf2021!$E$9:$E$93)+63.1579*EXP(-0.19*BJ$58))/(Fperm_SI_Woolf2021!$E$9:$E$93-BJ$58))*(BJ$58-Fperm_SI_Woolf2021!$E$9:$E$93)/10))),Fperm_SI_Woolf2021!$D$9:$D$93))</f>
        <v>0.55021059487787283</v>
      </c>
      <c r="BK70" s="51" cm="1">
        <f t="array" ref="BK70">MIN(1,SLOPE(Fperm_SI_Woolf2021!$F$9:$F$93*EXP(-Fperm_SI_Woolf2021!$I$9:$I$93*$C70*IF(BK$58=Fperm_SI_Woolf2021!$E$9:$E$93,1,EXP(LN((1.1*(Fperm_SI_Woolf2021!$E$9:$E$93-BK$58)-63.1579*EXP(-0.19*Fperm_SI_Woolf2021!$E$9:$E$93)+63.1579*EXP(-0.19*BK$58))/(Fperm_SI_Woolf2021!$E$9:$E$93-BK$58))*(BK$58-Fperm_SI_Woolf2021!$E$9:$E$93)/10))) + Fperm_SI_Woolf2021!$G$9:$G$93*EXP(-Fperm_SI_Woolf2021!$J$9:$J$93*$C70*IF(BK$58=Fperm_SI_Woolf2021!$E$9:$E$93,1,EXP(LN((1.1*(Fperm_SI_Woolf2021!$E$9:$E$93-BK$58)-63.1579*EXP(-0.19*Fperm_SI_Woolf2021!$E$9:$E$93)+63.1579*EXP(-0.19*BK$58))/(Fperm_SI_Woolf2021!$E$9:$E$93-BK$58))*(BK$58-Fperm_SI_Woolf2021!$E$9:$E$93)/10))) + Fperm_SI_Woolf2021!$H$9:$H$93*EXP(-Fperm_SI_Woolf2021!$K$9:$K$93*$C70*IF(BK$58=Fperm_SI_Woolf2021!$E$9:$E$93,1,EXP(LN((1.1*(Fperm_SI_Woolf2021!$E$9:$E$93-BK$58)-63.1579*EXP(-0.19*Fperm_SI_Woolf2021!$E$9:$E$93)+63.1579*EXP(-0.19*BK$58))/(Fperm_SI_Woolf2021!$E$9:$E$93-BK$58))*(BK$58-Fperm_SI_Woolf2021!$E$9:$E$93)/10))),Fperm_SI_Woolf2021!$D$9:$D$93)*BK$57+INTERCEPT(Fperm_SI_Woolf2021!$F$9:$F$93*EXP(-Fperm_SI_Woolf2021!$I$9:$I$93*$C70*IF(BK$58=Fperm_SI_Woolf2021!$E$9:$E$93,1,EXP(LN((1.1*(Fperm_SI_Woolf2021!$E$9:$E$93-BK$58)-63.1579*EXP(-0.19*Fperm_SI_Woolf2021!$E$9:$E$93)+63.1579*EXP(-0.19*BK$58))/(Fperm_SI_Woolf2021!$E$9:$E$93-BK$58))*(BK$58-Fperm_SI_Woolf2021!$E$9:$E$93)/10))) + Fperm_SI_Woolf2021!$G$9:$G$93*EXP(-Fperm_SI_Woolf2021!$J$9:$J$93*$C70*IF(BK$58=Fperm_SI_Woolf2021!$E$9:$E$93,1,EXP(LN((1.1*(Fperm_SI_Woolf2021!$E$9:$E$93-BK$58)-63.1579*EXP(-0.19*Fperm_SI_Woolf2021!$E$9:$E$93)+63.1579*EXP(-0.19*BK$58))/(Fperm_SI_Woolf2021!$E$9:$E$93-BK$58))*(BK$58-Fperm_SI_Woolf2021!$E$9:$E$93)/10))) + Fperm_SI_Woolf2021!$H$9:$H$93*EXP(-Fperm_SI_Woolf2021!$K$9:$K$93*$C70*IF(BK$58=Fperm_SI_Woolf2021!$E$9:$E$93,1,EXP(LN((1.1*(Fperm_SI_Woolf2021!$E$9:$E$93-BK$58)-63.1579*EXP(-0.19*Fperm_SI_Woolf2021!$E$9:$E$93)+63.1579*EXP(-0.19*BK$58))/(Fperm_SI_Woolf2021!$E$9:$E$93-BK$58))*(BK$58-Fperm_SI_Woolf2021!$E$9:$E$93)/10))),Fperm_SI_Woolf2021!$D$9:$D$93))</f>
        <v>0.5176765739923106</v>
      </c>
      <c r="BL70" s="51" cm="1">
        <f t="array" ref="BL70">MIN(1,SLOPE(Fperm_SI_Woolf2021!$F$9:$F$93*EXP(-Fperm_SI_Woolf2021!$I$9:$I$93*$C70*IF(BL$58=Fperm_SI_Woolf2021!$E$9:$E$93,1,EXP(LN((1.1*(Fperm_SI_Woolf2021!$E$9:$E$93-BL$58)-63.1579*EXP(-0.19*Fperm_SI_Woolf2021!$E$9:$E$93)+63.1579*EXP(-0.19*BL$58))/(Fperm_SI_Woolf2021!$E$9:$E$93-BL$58))*(BL$58-Fperm_SI_Woolf2021!$E$9:$E$93)/10))) + Fperm_SI_Woolf2021!$G$9:$G$93*EXP(-Fperm_SI_Woolf2021!$J$9:$J$93*$C70*IF(BL$58=Fperm_SI_Woolf2021!$E$9:$E$93,1,EXP(LN((1.1*(Fperm_SI_Woolf2021!$E$9:$E$93-BL$58)-63.1579*EXP(-0.19*Fperm_SI_Woolf2021!$E$9:$E$93)+63.1579*EXP(-0.19*BL$58))/(Fperm_SI_Woolf2021!$E$9:$E$93-BL$58))*(BL$58-Fperm_SI_Woolf2021!$E$9:$E$93)/10))) + Fperm_SI_Woolf2021!$H$9:$H$93*EXP(-Fperm_SI_Woolf2021!$K$9:$K$93*$C70*IF(BL$58=Fperm_SI_Woolf2021!$E$9:$E$93,1,EXP(LN((1.1*(Fperm_SI_Woolf2021!$E$9:$E$93-BL$58)-63.1579*EXP(-0.19*Fperm_SI_Woolf2021!$E$9:$E$93)+63.1579*EXP(-0.19*BL$58))/(Fperm_SI_Woolf2021!$E$9:$E$93-BL$58))*(BL$58-Fperm_SI_Woolf2021!$E$9:$E$93)/10))),Fperm_SI_Woolf2021!$D$9:$D$93)*BL$57+INTERCEPT(Fperm_SI_Woolf2021!$F$9:$F$93*EXP(-Fperm_SI_Woolf2021!$I$9:$I$93*$C70*IF(BL$58=Fperm_SI_Woolf2021!$E$9:$E$93,1,EXP(LN((1.1*(Fperm_SI_Woolf2021!$E$9:$E$93-BL$58)-63.1579*EXP(-0.19*Fperm_SI_Woolf2021!$E$9:$E$93)+63.1579*EXP(-0.19*BL$58))/(Fperm_SI_Woolf2021!$E$9:$E$93-BL$58))*(BL$58-Fperm_SI_Woolf2021!$E$9:$E$93)/10))) + Fperm_SI_Woolf2021!$G$9:$G$93*EXP(-Fperm_SI_Woolf2021!$J$9:$J$93*$C70*IF(BL$58=Fperm_SI_Woolf2021!$E$9:$E$93,1,EXP(LN((1.1*(Fperm_SI_Woolf2021!$E$9:$E$93-BL$58)-63.1579*EXP(-0.19*Fperm_SI_Woolf2021!$E$9:$E$93)+63.1579*EXP(-0.19*BL$58))/(Fperm_SI_Woolf2021!$E$9:$E$93-BL$58))*(BL$58-Fperm_SI_Woolf2021!$E$9:$E$93)/10))) + Fperm_SI_Woolf2021!$H$9:$H$93*EXP(-Fperm_SI_Woolf2021!$K$9:$K$93*$C70*IF(BL$58=Fperm_SI_Woolf2021!$E$9:$E$93,1,EXP(LN((1.1*(Fperm_SI_Woolf2021!$E$9:$E$93-BL$58)-63.1579*EXP(-0.19*Fperm_SI_Woolf2021!$E$9:$E$93)+63.1579*EXP(-0.19*BL$58))/(Fperm_SI_Woolf2021!$E$9:$E$93-BL$58))*(BL$58-Fperm_SI_Woolf2021!$E$9:$E$93)/10))),Fperm_SI_Woolf2021!$D$9:$D$93))</f>
        <v>0.94859235339009496</v>
      </c>
      <c r="BM70" s="51" cm="1">
        <f t="array" ref="BM70">MIN(1,SLOPE(Fperm_SI_Woolf2021!$F$9:$F$93*EXP(-Fperm_SI_Woolf2021!$I$9:$I$93*$C70*IF(BM$58=Fperm_SI_Woolf2021!$E$9:$E$93,1,EXP(LN((1.1*(Fperm_SI_Woolf2021!$E$9:$E$93-BM$58)-63.1579*EXP(-0.19*Fperm_SI_Woolf2021!$E$9:$E$93)+63.1579*EXP(-0.19*BM$58))/(Fperm_SI_Woolf2021!$E$9:$E$93-BM$58))*(BM$58-Fperm_SI_Woolf2021!$E$9:$E$93)/10))) + Fperm_SI_Woolf2021!$G$9:$G$93*EXP(-Fperm_SI_Woolf2021!$J$9:$J$93*$C70*IF(BM$58=Fperm_SI_Woolf2021!$E$9:$E$93,1,EXP(LN((1.1*(Fperm_SI_Woolf2021!$E$9:$E$93-BM$58)-63.1579*EXP(-0.19*Fperm_SI_Woolf2021!$E$9:$E$93)+63.1579*EXP(-0.19*BM$58))/(Fperm_SI_Woolf2021!$E$9:$E$93-BM$58))*(BM$58-Fperm_SI_Woolf2021!$E$9:$E$93)/10))) + Fperm_SI_Woolf2021!$H$9:$H$93*EXP(-Fperm_SI_Woolf2021!$K$9:$K$93*$C70*IF(BM$58=Fperm_SI_Woolf2021!$E$9:$E$93,1,EXP(LN((1.1*(Fperm_SI_Woolf2021!$E$9:$E$93-BM$58)-63.1579*EXP(-0.19*Fperm_SI_Woolf2021!$E$9:$E$93)+63.1579*EXP(-0.19*BM$58))/(Fperm_SI_Woolf2021!$E$9:$E$93-BM$58))*(BM$58-Fperm_SI_Woolf2021!$E$9:$E$93)/10))),Fperm_SI_Woolf2021!$D$9:$D$93)*BM$57+INTERCEPT(Fperm_SI_Woolf2021!$F$9:$F$93*EXP(-Fperm_SI_Woolf2021!$I$9:$I$93*$C70*IF(BM$58=Fperm_SI_Woolf2021!$E$9:$E$93,1,EXP(LN((1.1*(Fperm_SI_Woolf2021!$E$9:$E$93-BM$58)-63.1579*EXP(-0.19*Fperm_SI_Woolf2021!$E$9:$E$93)+63.1579*EXP(-0.19*BM$58))/(Fperm_SI_Woolf2021!$E$9:$E$93-BM$58))*(BM$58-Fperm_SI_Woolf2021!$E$9:$E$93)/10))) + Fperm_SI_Woolf2021!$G$9:$G$93*EXP(-Fperm_SI_Woolf2021!$J$9:$J$93*$C70*IF(BM$58=Fperm_SI_Woolf2021!$E$9:$E$93,1,EXP(LN((1.1*(Fperm_SI_Woolf2021!$E$9:$E$93-BM$58)-63.1579*EXP(-0.19*Fperm_SI_Woolf2021!$E$9:$E$93)+63.1579*EXP(-0.19*BM$58))/(Fperm_SI_Woolf2021!$E$9:$E$93-BM$58))*(BM$58-Fperm_SI_Woolf2021!$E$9:$E$93)/10))) + Fperm_SI_Woolf2021!$H$9:$H$93*EXP(-Fperm_SI_Woolf2021!$K$9:$K$93*$C70*IF(BM$58=Fperm_SI_Woolf2021!$E$9:$E$93,1,EXP(LN((1.1*(Fperm_SI_Woolf2021!$E$9:$E$93-BM$58)-63.1579*EXP(-0.19*Fperm_SI_Woolf2021!$E$9:$E$93)+63.1579*EXP(-0.19*BM$58))/(Fperm_SI_Woolf2021!$E$9:$E$93-BM$58))*(BM$58-Fperm_SI_Woolf2021!$E$9:$E$93)/10))),Fperm_SI_Woolf2021!$D$9:$D$93))</f>
        <v>0.91581871836078488</v>
      </c>
      <c r="BN70" s="51" cm="1">
        <f t="array" ref="BN70">MIN(1,SLOPE(Fperm_SI_Woolf2021!$F$9:$F$93*EXP(-Fperm_SI_Woolf2021!$I$9:$I$93*$C70*IF(BN$58=Fperm_SI_Woolf2021!$E$9:$E$93,1,EXP(LN((1.1*(Fperm_SI_Woolf2021!$E$9:$E$93-BN$58)-63.1579*EXP(-0.19*Fperm_SI_Woolf2021!$E$9:$E$93)+63.1579*EXP(-0.19*BN$58))/(Fperm_SI_Woolf2021!$E$9:$E$93-BN$58))*(BN$58-Fperm_SI_Woolf2021!$E$9:$E$93)/10))) + Fperm_SI_Woolf2021!$G$9:$G$93*EXP(-Fperm_SI_Woolf2021!$J$9:$J$93*$C70*IF(BN$58=Fperm_SI_Woolf2021!$E$9:$E$93,1,EXP(LN((1.1*(Fperm_SI_Woolf2021!$E$9:$E$93-BN$58)-63.1579*EXP(-0.19*Fperm_SI_Woolf2021!$E$9:$E$93)+63.1579*EXP(-0.19*BN$58))/(Fperm_SI_Woolf2021!$E$9:$E$93-BN$58))*(BN$58-Fperm_SI_Woolf2021!$E$9:$E$93)/10))) + Fperm_SI_Woolf2021!$H$9:$H$93*EXP(-Fperm_SI_Woolf2021!$K$9:$K$93*$C70*IF(BN$58=Fperm_SI_Woolf2021!$E$9:$E$93,1,EXP(LN((1.1*(Fperm_SI_Woolf2021!$E$9:$E$93-BN$58)-63.1579*EXP(-0.19*Fperm_SI_Woolf2021!$E$9:$E$93)+63.1579*EXP(-0.19*BN$58))/(Fperm_SI_Woolf2021!$E$9:$E$93-BN$58))*(BN$58-Fperm_SI_Woolf2021!$E$9:$E$93)/10))),Fperm_SI_Woolf2021!$D$9:$D$93)*BN$57+INTERCEPT(Fperm_SI_Woolf2021!$F$9:$F$93*EXP(-Fperm_SI_Woolf2021!$I$9:$I$93*$C70*IF(BN$58=Fperm_SI_Woolf2021!$E$9:$E$93,1,EXP(LN((1.1*(Fperm_SI_Woolf2021!$E$9:$E$93-BN$58)-63.1579*EXP(-0.19*Fperm_SI_Woolf2021!$E$9:$E$93)+63.1579*EXP(-0.19*BN$58))/(Fperm_SI_Woolf2021!$E$9:$E$93-BN$58))*(BN$58-Fperm_SI_Woolf2021!$E$9:$E$93)/10))) + Fperm_SI_Woolf2021!$G$9:$G$93*EXP(-Fperm_SI_Woolf2021!$J$9:$J$93*$C70*IF(BN$58=Fperm_SI_Woolf2021!$E$9:$E$93,1,EXP(LN((1.1*(Fperm_SI_Woolf2021!$E$9:$E$93-BN$58)-63.1579*EXP(-0.19*Fperm_SI_Woolf2021!$E$9:$E$93)+63.1579*EXP(-0.19*BN$58))/(Fperm_SI_Woolf2021!$E$9:$E$93-BN$58))*(BN$58-Fperm_SI_Woolf2021!$E$9:$E$93)/10))) + Fperm_SI_Woolf2021!$H$9:$H$93*EXP(-Fperm_SI_Woolf2021!$K$9:$K$93*$C70*IF(BN$58=Fperm_SI_Woolf2021!$E$9:$E$93,1,EXP(LN((1.1*(Fperm_SI_Woolf2021!$E$9:$E$93-BN$58)-63.1579*EXP(-0.19*Fperm_SI_Woolf2021!$E$9:$E$93)+63.1579*EXP(-0.19*BN$58))/(Fperm_SI_Woolf2021!$E$9:$E$93-BN$58))*(BN$58-Fperm_SI_Woolf2021!$E$9:$E$93)/10))),Fperm_SI_Woolf2021!$D$9:$D$93))</f>
        <v>0.8830450833314748</v>
      </c>
      <c r="BO70" s="51" cm="1">
        <f t="array" ref="BO70">MIN(1,SLOPE(Fperm_SI_Woolf2021!$F$9:$F$93*EXP(-Fperm_SI_Woolf2021!$I$9:$I$93*$C70*IF(BO$58=Fperm_SI_Woolf2021!$E$9:$E$93,1,EXP(LN((1.1*(Fperm_SI_Woolf2021!$E$9:$E$93-BO$58)-63.1579*EXP(-0.19*Fperm_SI_Woolf2021!$E$9:$E$93)+63.1579*EXP(-0.19*BO$58))/(Fperm_SI_Woolf2021!$E$9:$E$93-BO$58))*(BO$58-Fperm_SI_Woolf2021!$E$9:$E$93)/10))) + Fperm_SI_Woolf2021!$G$9:$G$93*EXP(-Fperm_SI_Woolf2021!$J$9:$J$93*$C70*IF(BO$58=Fperm_SI_Woolf2021!$E$9:$E$93,1,EXP(LN((1.1*(Fperm_SI_Woolf2021!$E$9:$E$93-BO$58)-63.1579*EXP(-0.19*Fperm_SI_Woolf2021!$E$9:$E$93)+63.1579*EXP(-0.19*BO$58))/(Fperm_SI_Woolf2021!$E$9:$E$93-BO$58))*(BO$58-Fperm_SI_Woolf2021!$E$9:$E$93)/10))) + Fperm_SI_Woolf2021!$H$9:$H$93*EXP(-Fperm_SI_Woolf2021!$K$9:$K$93*$C70*IF(BO$58=Fperm_SI_Woolf2021!$E$9:$E$93,1,EXP(LN((1.1*(Fperm_SI_Woolf2021!$E$9:$E$93-BO$58)-63.1579*EXP(-0.19*Fperm_SI_Woolf2021!$E$9:$E$93)+63.1579*EXP(-0.19*BO$58))/(Fperm_SI_Woolf2021!$E$9:$E$93-BO$58))*(BO$58-Fperm_SI_Woolf2021!$E$9:$E$93)/10))),Fperm_SI_Woolf2021!$D$9:$D$93)*BO$57+INTERCEPT(Fperm_SI_Woolf2021!$F$9:$F$93*EXP(-Fperm_SI_Woolf2021!$I$9:$I$93*$C70*IF(BO$58=Fperm_SI_Woolf2021!$E$9:$E$93,1,EXP(LN((1.1*(Fperm_SI_Woolf2021!$E$9:$E$93-BO$58)-63.1579*EXP(-0.19*Fperm_SI_Woolf2021!$E$9:$E$93)+63.1579*EXP(-0.19*BO$58))/(Fperm_SI_Woolf2021!$E$9:$E$93-BO$58))*(BO$58-Fperm_SI_Woolf2021!$E$9:$E$93)/10))) + Fperm_SI_Woolf2021!$G$9:$G$93*EXP(-Fperm_SI_Woolf2021!$J$9:$J$93*$C70*IF(BO$58=Fperm_SI_Woolf2021!$E$9:$E$93,1,EXP(LN((1.1*(Fperm_SI_Woolf2021!$E$9:$E$93-BO$58)-63.1579*EXP(-0.19*Fperm_SI_Woolf2021!$E$9:$E$93)+63.1579*EXP(-0.19*BO$58))/(Fperm_SI_Woolf2021!$E$9:$E$93-BO$58))*(BO$58-Fperm_SI_Woolf2021!$E$9:$E$93)/10))) + Fperm_SI_Woolf2021!$H$9:$H$93*EXP(-Fperm_SI_Woolf2021!$K$9:$K$93*$C70*IF(BO$58=Fperm_SI_Woolf2021!$E$9:$E$93,1,EXP(LN((1.1*(Fperm_SI_Woolf2021!$E$9:$E$93-BO$58)-63.1579*EXP(-0.19*Fperm_SI_Woolf2021!$E$9:$E$93)+63.1579*EXP(-0.19*BO$58))/(Fperm_SI_Woolf2021!$E$9:$E$93-BO$58))*(BO$58-Fperm_SI_Woolf2021!$E$9:$E$93)/10))),Fperm_SI_Woolf2021!$D$9:$D$93))</f>
        <v>0.85027144830216472</v>
      </c>
      <c r="BP70" s="51" cm="1">
        <f t="array" ref="BP70">MIN(1,SLOPE(Fperm_SI_Woolf2021!$F$9:$F$93*EXP(-Fperm_SI_Woolf2021!$I$9:$I$93*$C70*IF(BP$58=Fperm_SI_Woolf2021!$E$9:$E$93,1,EXP(LN((1.1*(Fperm_SI_Woolf2021!$E$9:$E$93-BP$58)-63.1579*EXP(-0.19*Fperm_SI_Woolf2021!$E$9:$E$93)+63.1579*EXP(-0.19*BP$58))/(Fperm_SI_Woolf2021!$E$9:$E$93-BP$58))*(BP$58-Fperm_SI_Woolf2021!$E$9:$E$93)/10))) + Fperm_SI_Woolf2021!$G$9:$G$93*EXP(-Fperm_SI_Woolf2021!$J$9:$J$93*$C70*IF(BP$58=Fperm_SI_Woolf2021!$E$9:$E$93,1,EXP(LN((1.1*(Fperm_SI_Woolf2021!$E$9:$E$93-BP$58)-63.1579*EXP(-0.19*Fperm_SI_Woolf2021!$E$9:$E$93)+63.1579*EXP(-0.19*BP$58))/(Fperm_SI_Woolf2021!$E$9:$E$93-BP$58))*(BP$58-Fperm_SI_Woolf2021!$E$9:$E$93)/10))) + Fperm_SI_Woolf2021!$H$9:$H$93*EXP(-Fperm_SI_Woolf2021!$K$9:$K$93*$C70*IF(BP$58=Fperm_SI_Woolf2021!$E$9:$E$93,1,EXP(LN((1.1*(Fperm_SI_Woolf2021!$E$9:$E$93-BP$58)-63.1579*EXP(-0.19*Fperm_SI_Woolf2021!$E$9:$E$93)+63.1579*EXP(-0.19*BP$58))/(Fperm_SI_Woolf2021!$E$9:$E$93-BP$58))*(BP$58-Fperm_SI_Woolf2021!$E$9:$E$93)/10))),Fperm_SI_Woolf2021!$D$9:$D$93)*BP$57+INTERCEPT(Fperm_SI_Woolf2021!$F$9:$F$93*EXP(-Fperm_SI_Woolf2021!$I$9:$I$93*$C70*IF(BP$58=Fperm_SI_Woolf2021!$E$9:$E$93,1,EXP(LN((1.1*(Fperm_SI_Woolf2021!$E$9:$E$93-BP$58)-63.1579*EXP(-0.19*Fperm_SI_Woolf2021!$E$9:$E$93)+63.1579*EXP(-0.19*BP$58))/(Fperm_SI_Woolf2021!$E$9:$E$93-BP$58))*(BP$58-Fperm_SI_Woolf2021!$E$9:$E$93)/10))) + Fperm_SI_Woolf2021!$G$9:$G$93*EXP(-Fperm_SI_Woolf2021!$J$9:$J$93*$C70*IF(BP$58=Fperm_SI_Woolf2021!$E$9:$E$93,1,EXP(LN((1.1*(Fperm_SI_Woolf2021!$E$9:$E$93-BP$58)-63.1579*EXP(-0.19*Fperm_SI_Woolf2021!$E$9:$E$93)+63.1579*EXP(-0.19*BP$58))/(Fperm_SI_Woolf2021!$E$9:$E$93-BP$58))*(BP$58-Fperm_SI_Woolf2021!$E$9:$E$93)/10))) + Fperm_SI_Woolf2021!$H$9:$H$93*EXP(-Fperm_SI_Woolf2021!$K$9:$K$93*$C70*IF(BP$58=Fperm_SI_Woolf2021!$E$9:$E$93,1,EXP(LN((1.1*(Fperm_SI_Woolf2021!$E$9:$E$93-BP$58)-63.1579*EXP(-0.19*Fperm_SI_Woolf2021!$E$9:$E$93)+63.1579*EXP(-0.19*BP$58))/(Fperm_SI_Woolf2021!$E$9:$E$93-BP$58))*(BP$58-Fperm_SI_Woolf2021!$E$9:$E$93)/10))),Fperm_SI_Woolf2021!$D$9:$D$93))</f>
        <v>0.81749781327285465</v>
      </c>
      <c r="BQ70" s="51" cm="1">
        <f t="array" ref="BQ70">MIN(1,SLOPE(Fperm_SI_Woolf2021!$F$9:$F$93*EXP(-Fperm_SI_Woolf2021!$I$9:$I$93*$C70*IF(BQ$58=Fperm_SI_Woolf2021!$E$9:$E$93,1,EXP(LN((1.1*(Fperm_SI_Woolf2021!$E$9:$E$93-BQ$58)-63.1579*EXP(-0.19*Fperm_SI_Woolf2021!$E$9:$E$93)+63.1579*EXP(-0.19*BQ$58))/(Fperm_SI_Woolf2021!$E$9:$E$93-BQ$58))*(BQ$58-Fperm_SI_Woolf2021!$E$9:$E$93)/10))) + Fperm_SI_Woolf2021!$G$9:$G$93*EXP(-Fperm_SI_Woolf2021!$J$9:$J$93*$C70*IF(BQ$58=Fperm_SI_Woolf2021!$E$9:$E$93,1,EXP(LN((1.1*(Fperm_SI_Woolf2021!$E$9:$E$93-BQ$58)-63.1579*EXP(-0.19*Fperm_SI_Woolf2021!$E$9:$E$93)+63.1579*EXP(-0.19*BQ$58))/(Fperm_SI_Woolf2021!$E$9:$E$93-BQ$58))*(BQ$58-Fperm_SI_Woolf2021!$E$9:$E$93)/10))) + Fperm_SI_Woolf2021!$H$9:$H$93*EXP(-Fperm_SI_Woolf2021!$K$9:$K$93*$C70*IF(BQ$58=Fperm_SI_Woolf2021!$E$9:$E$93,1,EXP(LN((1.1*(Fperm_SI_Woolf2021!$E$9:$E$93-BQ$58)-63.1579*EXP(-0.19*Fperm_SI_Woolf2021!$E$9:$E$93)+63.1579*EXP(-0.19*BQ$58))/(Fperm_SI_Woolf2021!$E$9:$E$93-BQ$58))*(BQ$58-Fperm_SI_Woolf2021!$E$9:$E$93)/10))),Fperm_SI_Woolf2021!$D$9:$D$93)*BQ$57+INTERCEPT(Fperm_SI_Woolf2021!$F$9:$F$93*EXP(-Fperm_SI_Woolf2021!$I$9:$I$93*$C70*IF(BQ$58=Fperm_SI_Woolf2021!$E$9:$E$93,1,EXP(LN((1.1*(Fperm_SI_Woolf2021!$E$9:$E$93-BQ$58)-63.1579*EXP(-0.19*Fperm_SI_Woolf2021!$E$9:$E$93)+63.1579*EXP(-0.19*BQ$58))/(Fperm_SI_Woolf2021!$E$9:$E$93-BQ$58))*(BQ$58-Fperm_SI_Woolf2021!$E$9:$E$93)/10))) + Fperm_SI_Woolf2021!$G$9:$G$93*EXP(-Fperm_SI_Woolf2021!$J$9:$J$93*$C70*IF(BQ$58=Fperm_SI_Woolf2021!$E$9:$E$93,1,EXP(LN((1.1*(Fperm_SI_Woolf2021!$E$9:$E$93-BQ$58)-63.1579*EXP(-0.19*Fperm_SI_Woolf2021!$E$9:$E$93)+63.1579*EXP(-0.19*BQ$58))/(Fperm_SI_Woolf2021!$E$9:$E$93-BQ$58))*(BQ$58-Fperm_SI_Woolf2021!$E$9:$E$93)/10))) + Fperm_SI_Woolf2021!$H$9:$H$93*EXP(-Fperm_SI_Woolf2021!$K$9:$K$93*$C70*IF(BQ$58=Fperm_SI_Woolf2021!$E$9:$E$93,1,EXP(LN((1.1*(Fperm_SI_Woolf2021!$E$9:$E$93-BQ$58)-63.1579*EXP(-0.19*Fperm_SI_Woolf2021!$E$9:$E$93)+63.1579*EXP(-0.19*BQ$58))/(Fperm_SI_Woolf2021!$E$9:$E$93-BQ$58))*(BQ$58-Fperm_SI_Woolf2021!$E$9:$E$93)/10))),Fperm_SI_Woolf2021!$D$9:$D$93))</f>
        <v>0.78472417824354457</v>
      </c>
      <c r="BR70" s="51" cm="1">
        <f t="array" ref="BR70">MIN(1,SLOPE(Fperm_SI_Woolf2021!$F$9:$F$93*EXP(-Fperm_SI_Woolf2021!$I$9:$I$93*$C70*IF(BR$58=Fperm_SI_Woolf2021!$E$9:$E$93,1,EXP(LN((1.1*(Fperm_SI_Woolf2021!$E$9:$E$93-BR$58)-63.1579*EXP(-0.19*Fperm_SI_Woolf2021!$E$9:$E$93)+63.1579*EXP(-0.19*BR$58))/(Fperm_SI_Woolf2021!$E$9:$E$93-BR$58))*(BR$58-Fperm_SI_Woolf2021!$E$9:$E$93)/10))) + Fperm_SI_Woolf2021!$G$9:$G$93*EXP(-Fperm_SI_Woolf2021!$J$9:$J$93*$C70*IF(BR$58=Fperm_SI_Woolf2021!$E$9:$E$93,1,EXP(LN((1.1*(Fperm_SI_Woolf2021!$E$9:$E$93-BR$58)-63.1579*EXP(-0.19*Fperm_SI_Woolf2021!$E$9:$E$93)+63.1579*EXP(-0.19*BR$58))/(Fperm_SI_Woolf2021!$E$9:$E$93-BR$58))*(BR$58-Fperm_SI_Woolf2021!$E$9:$E$93)/10))) + Fperm_SI_Woolf2021!$H$9:$H$93*EXP(-Fperm_SI_Woolf2021!$K$9:$K$93*$C70*IF(BR$58=Fperm_SI_Woolf2021!$E$9:$E$93,1,EXP(LN((1.1*(Fperm_SI_Woolf2021!$E$9:$E$93-BR$58)-63.1579*EXP(-0.19*Fperm_SI_Woolf2021!$E$9:$E$93)+63.1579*EXP(-0.19*BR$58))/(Fperm_SI_Woolf2021!$E$9:$E$93-BR$58))*(BR$58-Fperm_SI_Woolf2021!$E$9:$E$93)/10))),Fperm_SI_Woolf2021!$D$9:$D$93)*BR$57+INTERCEPT(Fperm_SI_Woolf2021!$F$9:$F$93*EXP(-Fperm_SI_Woolf2021!$I$9:$I$93*$C70*IF(BR$58=Fperm_SI_Woolf2021!$E$9:$E$93,1,EXP(LN((1.1*(Fperm_SI_Woolf2021!$E$9:$E$93-BR$58)-63.1579*EXP(-0.19*Fperm_SI_Woolf2021!$E$9:$E$93)+63.1579*EXP(-0.19*BR$58))/(Fperm_SI_Woolf2021!$E$9:$E$93-BR$58))*(BR$58-Fperm_SI_Woolf2021!$E$9:$E$93)/10))) + Fperm_SI_Woolf2021!$G$9:$G$93*EXP(-Fperm_SI_Woolf2021!$J$9:$J$93*$C70*IF(BR$58=Fperm_SI_Woolf2021!$E$9:$E$93,1,EXP(LN((1.1*(Fperm_SI_Woolf2021!$E$9:$E$93-BR$58)-63.1579*EXP(-0.19*Fperm_SI_Woolf2021!$E$9:$E$93)+63.1579*EXP(-0.19*BR$58))/(Fperm_SI_Woolf2021!$E$9:$E$93-BR$58))*(BR$58-Fperm_SI_Woolf2021!$E$9:$E$93)/10))) + Fperm_SI_Woolf2021!$H$9:$H$93*EXP(-Fperm_SI_Woolf2021!$K$9:$K$93*$C70*IF(BR$58=Fperm_SI_Woolf2021!$E$9:$E$93,1,EXP(LN((1.1*(Fperm_SI_Woolf2021!$E$9:$E$93-BR$58)-63.1579*EXP(-0.19*Fperm_SI_Woolf2021!$E$9:$E$93)+63.1579*EXP(-0.19*BR$58))/(Fperm_SI_Woolf2021!$E$9:$E$93-BR$58))*(BR$58-Fperm_SI_Woolf2021!$E$9:$E$93)/10))),Fperm_SI_Woolf2021!$D$9:$D$93))</f>
        <v>0.75195054321423449</v>
      </c>
      <c r="BS70" s="51" cm="1">
        <f t="array" ref="BS70">MIN(1,SLOPE(Fperm_SI_Woolf2021!$F$9:$F$93*EXP(-Fperm_SI_Woolf2021!$I$9:$I$93*$C70*IF(BS$58=Fperm_SI_Woolf2021!$E$9:$E$93,1,EXP(LN((1.1*(Fperm_SI_Woolf2021!$E$9:$E$93-BS$58)-63.1579*EXP(-0.19*Fperm_SI_Woolf2021!$E$9:$E$93)+63.1579*EXP(-0.19*BS$58))/(Fperm_SI_Woolf2021!$E$9:$E$93-BS$58))*(BS$58-Fperm_SI_Woolf2021!$E$9:$E$93)/10))) + Fperm_SI_Woolf2021!$G$9:$G$93*EXP(-Fperm_SI_Woolf2021!$J$9:$J$93*$C70*IF(BS$58=Fperm_SI_Woolf2021!$E$9:$E$93,1,EXP(LN((1.1*(Fperm_SI_Woolf2021!$E$9:$E$93-BS$58)-63.1579*EXP(-0.19*Fperm_SI_Woolf2021!$E$9:$E$93)+63.1579*EXP(-0.19*BS$58))/(Fperm_SI_Woolf2021!$E$9:$E$93-BS$58))*(BS$58-Fperm_SI_Woolf2021!$E$9:$E$93)/10))) + Fperm_SI_Woolf2021!$H$9:$H$93*EXP(-Fperm_SI_Woolf2021!$K$9:$K$93*$C70*IF(BS$58=Fperm_SI_Woolf2021!$E$9:$E$93,1,EXP(LN((1.1*(Fperm_SI_Woolf2021!$E$9:$E$93-BS$58)-63.1579*EXP(-0.19*Fperm_SI_Woolf2021!$E$9:$E$93)+63.1579*EXP(-0.19*BS$58))/(Fperm_SI_Woolf2021!$E$9:$E$93-BS$58))*(BS$58-Fperm_SI_Woolf2021!$E$9:$E$93)/10))),Fperm_SI_Woolf2021!$D$9:$D$93)*BS$57+INTERCEPT(Fperm_SI_Woolf2021!$F$9:$F$93*EXP(-Fperm_SI_Woolf2021!$I$9:$I$93*$C70*IF(BS$58=Fperm_SI_Woolf2021!$E$9:$E$93,1,EXP(LN((1.1*(Fperm_SI_Woolf2021!$E$9:$E$93-BS$58)-63.1579*EXP(-0.19*Fperm_SI_Woolf2021!$E$9:$E$93)+63.1579*EXP(-0.19*BS$58))/(Fperm_SI_Woolf2021!$E$9:$E$93-BS$58))*(BS$58-Fperm_SI_Woolf2021!$E$9:$E$93)/10))) + Fperm_SI_Woolf2021!$G$9:$G$93*EXP(-Fperm_SI_Woolf2021!$J$9:$J$93*$C70*IF(BS$58=Fperm_SI_Woolf2021!$E$9:$E$93,1,EXP(LN((1.1*(Fperm_SI_Woolf2021!$E$9:$E$93-BS$58)-63.1579*EXP(-0.19*Fperm_SI_Woolf2021!$E$9:$E$93)+63.1579*EXP(-0.19*BS$58))/(Fperm_SI_Woolf2021!$E$9:$E$93-BS$58))*(BS$58-Fperm_SI_Woolf2021!$E$9:$E$93)/10))) + Fperm_SI_Woolf2021!$H$9:$H$93*EXP(-Fperm_SI_Woolf2021!$K$9:$K$93*$C70*IF(BS$58=Fperm_SI_Woolf2021!$E$9:$E$93,1,EXP(LN((1.1*(Fperm_SI_Woolf2021!$E$9:$E$93-BS$58)-63.1579*EXP(-0.19*Fperm_SI_Woolf2021!$E$9:$E$93)+63.1579*EXP(-0.19*BS$58))/(Fperm_SI_Woolf2021!$E$9:$E$93-BS$58))*(BS$58-Fperm_SI_Woolf2021!$E$9:$E$93)/10))),Fperm_SI_Woolf2021!$D$9:$D$93))</f>
        <v>0.71917690818492441</v>
      </c>
      <c r="BT70" s="51" cm="1">
        <f t="array" ref="BT70">MIN(1,SLOPE(Fperm_SI_Woolf2021!$F$9:$F$93*EXP(-Fperm_SI_Woolf2021!$I$9:$I$93*$C70*IF(BT$58=Fperm_SI_Woolf2021!$E$9:$E$93,1,EXP(LN((1.1*(Fperm_SI_Woolf2021!$E$9:$E$93-BT$58)-63.1579*EXP(-0.19*Fperm_SI_Woolf2021!$E$9:$E$93)+63.1579*EXP(-0.19*BT$58))/(Fperm_SI_Woolf2021!$E$9:$E$93-BT$58))*(BT$58-Fperm_SI_Woolf2021!$E$9:$E$93)/10))) + Fperm_SI_Woolf2021!$G$9:$G$93*EXP(-Fperm_SI_Woolf2021!$J$9:$J$93*$C70*IF(BT$58=Fperm_SI_Woolf2021!$E$9:$E$93,1,EXP(LN((1.1*(Fperm_SI_Woolf2021!$E$9:$E$93-BT$58)-63.1579*EXP(-0.19*Fperm_SI_Woolf2021!$E$9:$E$93)+63.1579*EXP(-0.19*BT$58))/(Fperm_SI_Woolf2021!$E$9:$E$93-BT$58))*(BT$58-Fperm_SI_Woolf2021!$E$9:$E$93)/10))) + Fperm_SI_Woolf2021!$H$9:$H$93*EXP(-Fperm_SI_Woolf2021!$K$9:$K$93*$C70*IF(BT$58=Fperm_SI_Woolf2021!$E$9:$E$93,1,EXP(LN((1.1*(Fperm_SI_Woolf2021!$E$9:$E$93-BT$58)-63.1579*EXP(-0.19*Fperm_SI_Woolf2021!$E$9:$E$93)+63.1579*EXP(-0.19*BT$58))/(Fperm_SI_Woolf2021!$E$9:$E$93-BT$58))*(BT$58-Fperm_SI_Woolf2021!$E$9:$E$93)/10))),Fperm_SI_Woolf2021!$D$9:$D$93)*BT$57+INTERCEPT(Fperm_SI_Woolf2021!$F$9:$F$93*EXP(-Fperm_SI_Woolf2021!$I$9:$I$93*$C70*IF(BT$58=Fperm_SI_Woolf2021!$E$9:$E$93,1,EXP(LN((1.1*(Fperm_SI_Woolf2021!$E$9:$E$93-BT$58)-63.1579*EXP(-0.19*Fperm_SI_Woolf2021!$E$9:$E$93)+63.1579*EXP(-0.19*BT$58))/(Fperm_SI_Woolf2021!$E$9:$E$93-BT$58))*(BT$58-Fperm_SI_Woolf2021!$E$9:$E$93)/10))) + Fperm_SI_Woolf2021!$G$9:$G$93*EXP(-Fperm_SI_Woolf2021!$J$9:$J$93*$C70*IF(BT$58=Fperm_SI_Woolf2021!$E$9:$E$93,1,EXP(LN((1.1*(Fperm_SI_Woolf2021!$E$9:$E$93-BT$58)-63.1579*EXP(-0.19*Fperm_SI_Woolf2021!$E$9:$E$93)+63.1579*EXP(-0.19*BT$58))/(Fperm_SI_Woolf2021!$E$9:$E$93-BT$58))*(BT$58-Fperm_SI_Woolf2021!$E$9:$E$93)/10))) + Fperm_SI_Woolf2021!$H$9:$H$93*EXP(-Fperm_SI_Woolf2021!$K$9:$K$93*$C70*IF(BT$58=Fperm_SI_Woolf2021!$E$9:$E$93,1,EXP(LN((1.1*(Fperm_SI_Woolf2021!$E$9:$E$93-BT$58)-63.1579*EXP(-0.19*Fperm_SI_Woolf2021!$E$9:$E$93)+63.1579*EXP(-0.19*BT$58))/(Fperm_SI_Woolf2021!$E$9:$E$93-BT$58))*(BT$58-Fperm_SI_Woolf2021!$E$9:$E$93)/10))),Fperm_SI_Woolf2021!$D$9:$D$93))</f>
        <v>0.68640327315561434</v>
      </c>
      <c r="BU70" s="51" cm="1">
        <f t="array" ref="BU70">MIN(1,SLOPE(Fperm_SI_Woolf2021!$F$9:$F$93*EXP(-Fperm_SI_Woolf2021!$I$9:$I$93*$C70*IF(BU$58=Fperm_SI_Woolf2021!$E$9:$E$93,1,EXP(LN((1.1*(Fperm_SI_Woolf2021!$E$9:$E$93-BU$58)-63.1579*EXP(-0.19*Fperm_SI_Woolf2021!$E$9:$E$93)+63.1579*EXP(-0.19*BU$58))/(Fperm_SI_Woolf2021!$E$9:$E$93-BU$58))*(BU$58-Fperm_SI_Woolf2021!$E$9:$E$93)/10))) + Fperm_SI_Woolf2021!$G$9:$G$93*EXP(-Fperm_SI_Woolf2021!$J$9:$J$93*$C70*IF(BU$58=Fperm_SI_Woolf2021!$E$9:$E$93,1,EXP(LN((1.1*(Fperm_SI_Woolf2021!$E$9:$E$93-BU$58)-63.1579*EXP(-0.19*Fperm_SI_Woolf2021!$E$9:$E$93)+63.1579*EXP(-0.19*BU$58))/(Fperm_SI_Woolf2021!$E$9:$E$93-BU$58))*(BU$58-Fperm_SI_Woolf2021!$E$9:$E$93)/10))) + Fperm_SI_Woolf2021!$H$9:$H$93*EXP(-Fperm_SI_Woolf2021!$K$9:$K$93*$C70*IF(BU$58=Fperm_SI_Woolf2021!$E$9:$E$93,1,EXP(LN((1.1*(Fperm_SI_Woolf2021!$E$9:$E$93-BU$58)-63.1579*EXP(-0.19*Fperm_SI_Woolf2021!$E$9:$E$93)+63.1579*EXP(-0.19*BU$58))/(Fperm_SI_Woolf2021!$E$9:$E$93-BU$58))*(BU$58-Fperm_SI_Woolf2021!$E$9:$E$93)/10))),Fperm_SI_Woolf2021!$D$9:$D$93)*BU$57+INTERCEPT(Fperm_SI_Woolf2021!$F$9:$F$93*EXP(-Fperm_SI_Woolf2021!$I$9:$I$93*$C70*IF(BU$58=Fperm_SI_Woolf2021!$E$9:$E$93,1,EXP(LN((1.1*(Fperm_SI_Woolf2021!$E$9:$E$93-BU$58)-63.1579*EXP(-0.19*Fperm_SI_Woolf2021!$E$9:$E$93)+63.1579*EXP(-0.19*BU$58))/(Fperm_SI_Woolf2021!$E$9:$E$93-BU$58))*(BU$58-Fperm_SI_Woolf2021!$E$9:$E$93)/10))) + Fperm_SI_Woolf2021!$G$9:$G$93*EXP(-Fperm_SI_Woolf2021!$J$9:$J$93*$C70*IF(BU$58=Fperm_SI_Woolf2021!$E$9:$E$93,1,EXP(LN((1.1*(Fperm_SI_Woolf2021!$E$9:$E$93-BU$58)-63.1579*EXP(-0.19*Fperm_SI_Woolf2021!$E$9:$E$93)+63.1579*EXP(-0.19*BU$58))/(Fperm_SI_Woolf2021!$E$9:$E$93-BU$58))*(BU$58-Fperm_SI_Woolf2021!$E$9:$E$93)/10))) + Fperm_SI_Woolf2021!$H$9:$H$93*EXP(-Fperm_SI_Woolf2021!$K$9:$K$93*$C70*IF(BU$58=Fperm_SI_Woolf2021!$E$9:$E$93,1,EXP(LN((1.1*(Fperm_SI_Woolf2021!$E$9:$E$93-BU$58)-63.1579*EXP(-0.19*Fperm_SI_Woolf2021!$E$9:$E$93)+63.1579*EXP(-0.19*BU$58))/(Fperm_SI_Woolf2021!$E$9:$E$93-BU$58))*(BU$58-Fperm_SI_Woolf2021!$E$9:$E$93)/10))),Fperm_SI_Woolf2021!$D$9:$D$93))</f>
        <v>0.65362963812630426</v>
      </c>
      <c r="BV70" s="51" cm="1">
        <f t="array" ref="BV70">MIN(1,SLOPE(Fperm_SI_Woolf2021!$F$9:$F$93*EXP(-Fperm_SI_Woolf2021!$I$9:$I$93*$C70*IF(BV$58=Fperm_SI_Woolf2021!$E$9:$E$93,1,EXP(LN((1.1*(Fperm_SI_Woolf2021!$E$9:$E$93-BV$58)-63.1579*EXP(-0.19*Fperm_SI_Woolf2021!$E$9:$E$93)+63.1579*EXP(-0.19*BV$58))/(Fperm_SI_Woolf2021!$E$9:$E$93-BV$58))*(BV$58-Fperm_SI_Woolf2021!$E$9:$E$93)/10))) + Fperm_SI_Woolf2021!$G$9:$G$93*EXP(-Fperm_SI_Woolf2021!$J$9:$J$93*$C70*IF(BV$58=Fperm_SI_Woolf2021!$E$9:$E$93,1,EXP(LN((1.1*(Fperm_SI_Woolf2021!$E$9:$E$93-BV$58)-63.1579*EXP(-0.19*Fperm_SI_Woolf2021!$E$9:$E$93)+63.1579*EXP(-0.19*BV$58))/(Fperm_SI_Woolf2021!$E$9:$E$93-BV$58))*(BV$58-Fperm_SI_Woolf2021!$E$9:$E$93)/10))) + Fperm_SI_Woolf2021!$H$9:$H$93*EXP(-Fperm_SI_Woolf2021!$K$9:$K$93*$C70*IF(BV$58=Fperm_SI_Woolf2021!$E$9:$E$93,1,EXP(LN((1.1*(Fperm_SI_Woolf2021!$E$9:$E$93-BV$58)-63.1579*EXP(-0.19*Fperm_SI_Woolf2021!$E$9:$E$93)+63.1579*EXP(-0.19*BV$58))/(Fperm_SI_Woolf2021!$E$9:$E$93-BV$58))*(BV$58-Fperm_SI_Woolf2021!$E$9:$E$93)/10))),Fperm_SI_Woolf2021!$D$9:$D$93)*BV$57+INTERCEPT(Fperm_SI_Woolf2021!$F$9:$F$93*EXP(-Fperm_SI_Woolf2021!$I$9:$I$93*$C70*IF(BV$58=Fperm_SI_Woolf2021!$E$9:$E$93,1,EXP(LN((1.1*(Fperm_SI_Woolf2021!$E$9:$E$93-BV$58)-63.1579*EXP(-0.19*Fperm_SI_Woolf2021!$E$9:$E$93)+63.1579*EXP(-0.19*BV$58))/(Fperm_SI_Woolf2021!$E$9:$E$93-BV$58))*(BV$58-Fperm_SI_Woolf2021!$E$9:$E$93)/10))) + Fperm_SI_Woolf2021!$G$9:$G$93*EXP(-Fperm_SI_Woolf2021!$J$9:$J$93*$C70*IF(BV$58=Fperm_SI_Woolf2021!$E$9:$E$93,1,EXP(LN((1.1*(Fperm_SI_Woolf2021!$E$9:$E$93-BV$58)-63.1579*EXP(-0.19*Fperm_SI_Woolf2021!$E$9:$E$93)+63.1579*EXP(-0.19*BV$58))/(Fperm_SI_Woolf2021!$E$9:$E$93-BV$58))*(BV$58-Fperm_SI_Woolf2021!$E$9:$E$93)/10))) + Fperm_SI_Woolf2021!$H$9:$H$93*EXP(-Fperm_SI_Woolf2021!$K$9:$K$93*$C70*IF(BV$58=Fperm_SI_Woolf2021!$E$9:$E$93,1,EXP(LN((1.1*(Fperm_SI_Woolf2021!$E$9:$E$93-BV$58)-63.1579*EXP(-0.19*Fperm_SI_Woolf2021!$E$9:$E$93)+63.1579*EXP(-0.19*BV$58))/(Fperm_SI_Woolf2021!$E$9:$E$93-BV$58))*(BV$58-Fperm_SI_Woolf2021!$E$9:$E$93)/10))),Fperm_SI_Woolf2021!$D$9:$D$93))</f>
        <v>0.62085600309699418</v>
      </c>
      <c r="BW70" s="51" cm="1">
        <f t="array" ref="BW70">MIN(1,SLOPE(Fperm_SI_Woolf2021!$F$9:$F$93*EXP(-Fperm_SI_Woolf2021!$I$9:$I$93*$C70*IF(BW$58=Fperm_SI_Woolf2021!$E$9:$E$93,1,EXP(LN((1.1*(Fperm_SI_Woolf2021!$E$9:$E$93-BW$58)-63.1579*EXP(-0.19*Fperm_SI_Woolf2021!$E$9:$E$93)+63.1579*EXP(-0.19*BW$58))/(Fperm_SI_Woolf2021!$E$9:$E$93-BW$58))*(BW$58-Fperm_SI_Woolf2021!$E$9:$E$93)/10))) + Fperm_SI_Woolf2021!$G$9:$G$93*EXP(-Fperm_SI_Woolf2021!$J$9:$J$93*$C70*IF(BW$58=Fperm_SI_Woolf2021!$E$9:$E$93,1,EXP(LN((1.1*(Fperm_SI_Woolf2021!$E$9:$E$93-BW$58)-63.1579*EXP(-0.19*Fperm_SI_Woolf2021!$E$9:$E$93)+63.1579*EXP(-0.19*BW$58))/(Fperm_SI_Woolf2021!$E$9:$E$93-BW$58))*(BW$58-Fperm_SI_Woolf2021!$E$9:$E$93)/10))) + Fperm_SI_Woolf2021!$H$9:$H$93*EXP(-Fperm_SI_Woolf2021!$K$9:$K$93*$C70*IF(BW$58=Fperm_SI_Woolf2021!$E$9:$E$93,1,EXP(LN((1.1*(Fperm_SI_Woolf2021!$E$9:$E$93-BW$58)-63.1579*EXP(-0.19*Fperm_SI_Woolf2021!$E$9:$E$93)+63.1579*EXP(-0.19*BW$58))/(Fperm_SI_Woolf2021!$E$9:$E$93-BW$58))*(BW$58-Fperm_SI_Woolf2021!$E$9:$E$93)/10))),Fperm_SI_Woolf2021!$D$9:$D$93)*BW$57+INTERCEPT(Fperm_SI_Woolf2021!$F$9:$F$93*EXP(-Fperm_SI_Woolf2021!$I$9:$I$93*$C70*IF(BW$58=Fperm_SI_Woolf2021!$E$9:$E$93,1,EXP(LN((1.1*(Fperm_SI_Woolf2021!$E$9:$E$93-BW$58)-63.1579*EXP(-0.19*Fperm_SI_Woolf2021!$E$9:$E$93)+63.1579*EXP(-0.19*BW$58))/(Fperm_SI_Woolf2021!$E$9:$E$93-BW$58))*(BW$58-Fperm_SI_Woolf2021!$E$9:$E$93)/10))) + Fperm_SI_Woolf2021!$G$9:$G$93*EXP(-Fperm_SI_Woolf2021!$J$9:$J$93*$C70*IF(BW$58=Fperm_SI_Woolf2021!$E$9:$E$93,1,EXP(LN((1.1*(Fperm_SI_Woolf2021!$E$9:$E$93-BW$58)-63.1579*EXP(-0.19*Fperm_SI_Woolf2021!$E$9:$E$93)+63.1579*EXP(-0.19*BW$58))/(Fperm_SI_Woolf2021!$E$9:$E$93-BW$58))*(BW$58-Fperm_SI_Woolf2021!$E$9:$E$93)/10))) + Fperm_SI_Woolf2021!$H$9:$H$93*EXP(-Fperm_SI_Woolf2021!$K$9:$K$93*$C70*IF(BW$58=Fperm_SI_Woolf2021!$E$9:$E$93,1,EXP(LN((1.1*(Fperm_SI_Woolf2021!$E$9:$E$93-BW$58)-63.1579*EXP(-0.19*Fperm_SI_Woolf2021!$E$9:$E$93)+63.1579*EXP(-0.19*BW$58))/(Fperm_SI_Woolf2021!$E$9:$E$93-BW$58))*(BW$58-Fperm_SI_Woolf2021!$E$9:$E$93)/10))),Fperm_SI_Woolf2021!$D$9:$D$93))</f>
        <v>0.5880823680676841</v>
      </c>
      <c r="BX70" s="51" cm="1">
        <f t="array" ref="BX70">MIN(1,SLOPE(Fperm_SI_Woolf2021!$F$9:$F$93*EXP(-Fperm_SI_Woolf2021!$I$9:$I$93*$C70*IF(BX$58=Fperm_SI_Woolf2021!$E$9:$E$93,1,EXP(LN((1.1*(Fperm_SI_Woolf2021!$E$9:$E$93-BX$58)-63.1579*EXP(-0.19*Fperm_SI_Woolf2021!$E$9:$E$93)+63.1579*EXP(-0.19*BX$58))/(Fperm_SI_Woolf2021!$E$9:$E$93-BX$58))*(BX$58-Fperm_SI_Woolf2021!$E$9:$E$93)/10))) + Fperm_SI_Woolf2021!$G$9:$G$93*EXP(-Fperm_SI_Woolf2021!$J$9:$J$93*$C70*IF(BX$58=Fperm_SI_Woolf2021!$E$9:$E$93,1,EXP(LN((1.1*(Fperm_SI_Woolf2021!$E$9:$E$93-BX$58)-63.1579*EXP(-0.19*Fperm_SI_Woolf2021!$E$9:$E$93)+63.1579*EXP(-0.19*BX$58))/(Fperm_SI_Woolf2021!$E$9:$E$93-BX$58))*(BX$58-Fperm_SI_Woolf2021!$E$9:$E$93)/10))) + Fperm_SI_Woolf2021!$H$9:$H$93*EXP(-Fperm_SI_Woolf2021!$K$9:$K$93*$C70*IF(BX$58=Fperm_SI_Woolf2021!$E$9:$E$93,1,EXP(LN((1.1*(Fperm_SI_Woolf2021!$E$9:$E$93-BX$58)-63.1579*EXP(-0.19*Fperm_SI_Woolf2021!$E$9:$E$93)+63.1579*EXP(-0.19*BX$58))/(Fperm_SI_Woolf2021!$E$9:$E$93-BX$58))*(BX$58-Fperm_SI_Woolf2021!$E$9:$E$93)/10))),Fperm_SI_Woolf2021!$D$9:$D$93)*BX$57+INTERCEPT(Fperm_SI_Woolf2021!$F$9:$F$93*EXP(-Fperm_SI_Woolf2021!$I$9:$I$93*$C70*IF(BX$58=Fperm_SI_Woolf2021!$E$9:$E$93,1,EXP(LN((1.1*(Fperm_SI_Woolf2021!$E$9:$E$93-BX$58)-63.1579*EXP(-0.19*Fperm_SI_Woolf2021!$E$9:$E$93)+63.1579*EXP(-0.19*BX$58))/(Fperm_SI_Woolf2021!$E$9:$E$93-BX$58))*(BX$58-Fperm_SI_Woolf2021!$E$9:$E$93)/10))) + Fperm_SI_Woolf2021!$G$9:$G$93*EXP(-Fperm_SI_Woolf2021!$J$9:$J$93*$C70*IF(BX$58=Fperm_SI_Woolf2021!$E$9:$E$93,1,EXP(LN((1.1*(Fperm_SI_Woolf2021!$E$9:$E$93-BX$58)-63.1579*EXP(-0.19*Fperm_SI_Woolf2021!$E$9:$E$93)+63.1579*EXP(-0.19*BX$58))/(Fperm_SI_Woolf2021!$E$9:$E$93-BX$58))*(BX$58-Fperm_SI_Woolf2021!$E$9:$E$93)/10))) + Fperm_SI_Woolf2021!$H$9:$H$93*EXP(-Fperm_SI_Woolf2021!$K$9:$K$93*$C70*IF(BX$58=Fperm_SI_Woolf2021!$E$9:$E$93,1,EXP(LN((1.1*(Fperm_SI_Woolf2021!$E$9:$E$93-BX$58)-63.1579*EXP(-0.19*Fperm_SI_Woolf2021!$E$9:$E$93)+63.1579*EXP(-0.19*BX$58))/(Fperm_SI_Woolf2021!$E$9:$E$93-BX$58))*(BX$58-Fperm_SI_Woolf2021!$E$9:$E$93)/10))),Fperm_SI_Woolf2021!$D$9:$D$93))</f>
        <v>0.55530873303837391</v>
      </c>
      <c r="BY70" s="51" cm="1">
        <f t="array" ref="BY70">MIN(1,SLOPE(Fperm_SI_Woolf2021!$F$9:$F$93*EXP(-Fperm_SI_Woolf2021!$I$9:$I$93*$C70*IF(BY$58=Fperm_SI_Woolf2021!$E$9:$E$93,1,EXP(LN((1.1*(Fperm_SI_Woolf2021!$E$9:$E$93-BY$58)-63.1579*EXP(-0.19*Fperm_SI_Woolf2021!$E$9:$E$93)+63.1579*EXP(-0.19*BY$58))/(Fperm_SI_Woolf2021!$E$9:$E$93-BY$58))*(BY$58-Fperm_SI_Woolf2021!$E$9:$E$93)/10))) + Fperm_SI_Woolf2021!$G$9:$G$93*EXP(-Fperm_SI_Woolf2021!$J$9:$J$93*$C70*IF(BY$58=Fperm_SI_Woolf2021!$E$9:$E$93,1,EXP(LN((1.1*(Fperm_SI_Woolf2021!$E$9:$E$93-BY$58)-63.1579*EXP(-0.19*Fperm_SI_Woolf2021!$E$9:$E$93)+63.1579*EXP(-0.19*BY$58))/(Fperm_SI_Woolf2021!$E$9:$E$93-BY$58))*(BY$58-Fperm_SI_Woolf2021!$E$9:$E$93)/10))) + Fperm_SI_Woolf2021!$H$9:$H$93*EXP(-Fperm_SI_Woolf2021!$K$9:$K$93*$C70*IF(BY$58=Fperm_SI_Woolf2021!$E$9:$E$93,1,EXP(LN((1.1*(Fperm_SI_Woolf2021!$E$9:$E$93-BY$58)-63.1579*EXP(-0.19*Fperm_SI_Woolf2021!$E$9:$E$93)+63.1579*EXP(-0.19*BY$58))/(Fperm_SI_Woolf2021!$E$9:$E$93-BY$58))*(BY$58-Fperm_SI_Woolf2021!$E$9:$E$93)/10))),Fperm_SI_Woolf2021!$D$9:$D$93)*BY$57+INTERCEPT(Fperm_SI_Woolf2021!$F$9:$F$93*EXP(-Fperm_SI_Woolf2021!$I$9:$I$93*$C70*IF(BY$58=Fperm_SI_Woolf2021!$E$9:$E$93,1,EXP(LN((1.1*(Fperm_SI_Woolf2021!$E$9:$E$93-BY$58)-63.1579*EXP(-0.19*Fperm_SI_Woolf2021!$E$9:$E$93)+63.1579*EXP(-0.19*BY$58))/(Fperm_SI_Woolf2021!$E$9:$E$93-BY$58))*(BY$58-Fperm_SI_Woolf2021!$E$9:$E$93)/10))) + Fperm_SI_Woolf2021!$G$9:$G$93*EXP(-Fperm_SI_Woolf2021!$J$9:$J$93*$C70*IF(BY$58=Fperm_SI_Woolf2021!$E$9:$E$93,1,EXP(LN((1.1*(Fperm_SI_Woolf2021!$E$9:$E$93-BY$58)-63.1579*EXP(-0.19*Fperm_SI_Woolf2021!$E$9:$E$93)+63.1579*EXP(-0.19*BY$58))/(Fperm_SI_Woolf2021!$E$9:$E$93-BY$58))*(BY$58-Fperm_SI_Woolf2021!$E$9:$E$93)/10))) + Fperm_SI_Woolf2021!$H$9:$H$93*EXP(-Fperm_SI_Woolf2021!$K$9:$K$93*$C70*IF(BY$58=Fperm_SI_Woolf2021!$E$9:$E$93,1,EXP(LN((1.1*(Fperm_SI_Woolf2021!$E$9:$E$93-BY$58)-63.1579*EXP(-0.19*Fperm_SI_Woolf2021!$E$9:$E$93)+63.1579*EXP(-0.19*BY$58))/(Fperm_SI_Woolf2021!$E$9:$E$93-BY$58))*(BY$58-Fperm_SI_Woolf2021!$E$9:$E$93)/10))),Fperm_SI_Woolf2021!$D$9:$D$93))</f>
        <v>0.52253509800906384</v>
      </c>
      <c r="BZ70" s="51" cm="1">
        <f t="array" ref="BZ70">MIN(1,SLOPE(Fperm_SI_Woolf2021!$F$9:$F$93*EXP(-Fperm_SI_Woolf2021!$I$9:$I$93*$C70*IF(BZ$58=Fperm_SI_Woolf2021!$E$9:$E$93,1,EXP(LN((1.1*(Fperm_SI_Woolf2021!$E$9:$E$93-BZ$58)-63.1579*EXP(-0.19*Fperm_SI_Woolf2021!$E$9:$E$93)+63.1579*EXP(-0.19*BZ$58))/(Fperm_SI_Woolf2021!$E$9:$E$93-BZ$58))*(BZ$58-Fperm_SI_Woolf2021!$E$9:$E$93)/10))) + Fperm_SI_Woolf2021!$G$9:$G$93*EXP(-Fperm_SI_Woolf2021!$J$9:$J$93*$C70*IF(BZ$58=Fperm_SI_Woolf2021!$E$9:$E$93,1,EXP(LN((1.1*(Fperm_SI_Woolf2021!$E$9:$E$93-BZ$58)-63.1579*EXP(-0.19*Fperm_SI_Woolf2021!$E$9:$E$93)+63.1579*EXP(-0.19*BZ$58))/(Fperm_SI_Woolf2021!$E$9:$E$93-BZ$58))*(BZ$58-Fperm_SI_Woolf2021!$E$9:$E$93)/10))) + Fperm_SI_Woolf2021!$H$9:$H$93*EXP(-Fperm_SI_Woolf2021!$K$9:$K$93*$C70*IF(BZ$58=Fperm_SI_Woolf2021!$E$9:$E$93,1,EXP(LN((1.1*(Fperm_SI_Woolf2021!$E$9:$E$93-BZ$58)-63.1579*EXP(-0.19*Fperm_SI_Woolf2021!$E$9:$E$93)+63.1579*EXP(-0.19*BZ$58))/(Fperm_SI_Woolf2021!$E$9:$E$93-BZ$58))*(BZ$58-Fperm_SI_Woolf2021!$E$9:$E$93)/10))),Fperm_SI_Woolf2021!$D$9:$D$93)*BZ$57+INTERCEPT(Fperm_SI_Woolf2021!$F$9:$F$93*EXP(-Fperm_SI_Woolf2021!$I$9:$I$93*$C70*IF(BZ$58=Fperm_SI_Woolf2021!$E$9:$E$93,1,EXP(LN((1.1*(Fperm_SI_Woolf2021!$E$9:$E$93-BZ$58)-63.1579*EXP(-0.19*Fperm_SI_Woolf2021!$E$9:$E$93)+63.1579*EXP(-0.19*BZ$58))/(Fperm_SI_Woolf2021!$E$9:$E$93-BZ$58))*(BZ$58-Fperm_SI_Woolf2021!$E$9:$E$93)/10))) + Fperm_SI_Woolf2021!$G$9:$G$93*EXP(-Fperm_SI_Woolf2021!$J$9:$J$93*$C70*IF(BZ$58=Fperm_SI_Woolf2021!$E$9:$E$93,1,EXP(LN((1.1*(Fperm_SI_Woolf2021!$E$9:$E$93-BZ$58)-63.1579*EXP(-0.19*Fperm_SI_Woolf2021!$E$9:$E$93)+63.1579*EXP(-0.19*BZ$58))/(Fperm_SI_Woolf2021!$E$9:$E$93-BZ$58))*(BZ$58-Fperm_SI_Woolf2021!$E$9:$E$93)/10))) + Fperm_SI_Woolf2021!$H$9:$H$93*EXP(-Fperm_SI_Woolf2021!$K$9:$K$93*$C70*IF(BZ$58=Fperm_SI_Woolf2021!$E$9:$E$93,1,EXP(LN((1.1*(Fperm_SI_Woolf2021!$E$9:$E$93-BZ$58)-63.1579*EXP(-0.19*Fperm_SI_Woolf2021!$E$9:$E$93)+63.1579*EXP(-0.19*BZ$58))/(Fperm_SI_Woolf2021!$E$9:$E$93-BZ$58))*(BZ$58-Fperm_SI_Woolf2021!$E$9:$E$93)/10))),Fperm_SI_Woolf2021!$D$9:$D$93))</f>
        <v>0.4897614629797537</v>
      </c>
    </row>
    <row r="71" spans="3:78" x14ac:dyDescent="0.2">
      <c r="C71" s="48">
        <v>110</v>
      </c>
      <c r="D71" s="51" cm="1">
        <f t="array" ref="D71">MIN(1,SLOPE(Fperm_SI_Woolf2021!$F$9:$F$93*EXP(-Fperm_SI_Woolf2021!$I$9:$I$93*$C71*IF(D$58=Fperm_SI_Woolf2021!$E$9:$E$93,1,EXP(LN((1.1*(Fperm_SI_Woolf2021!$E$9:$E$93-D$58)-63.1579*EXP(-0.19*Fperm_SI_Woolf2021!$E$9:$E$93)+63.1579*EXP(-0.19*D$58))/(Fperm_SI_Woolf2021!$E$9:$E$93-D$58))*(D$58-Fperm_SI_Woolf2021!$E$9:$E$93)/10))) + Fperm_SI_Woolf2021!$G$9:$G$93*EXP(-Fperm_SI_Woolf2021!$J$9:$J$93*$C71*IF(D$58=Fperm_SI_Woolf2021!$E$9:$E$93,1,EXP(LN((1.1*(Fperm_SI_Woolf2021!$E$9:$E$93-D$58)-63.1579*EXP(-0.19*Fperm_SI_Woolf2021!$E$9:$E$93)+63.1579*EXP(-0.19*D$58))/(Fperm_SI_Woolf2021!$E$9:$E$93-D$58))*(D$58-Fperm_SI_Woolf2021!$E$9:$E$93)/10))) + Fperm_SI_Woolf2021!$H$9:$H$93*EXP(-Fperm_SI_Woolf2021!$K$9:$K$93*$C71*IF(D$58=Fperm_SI_Woolf2021!$E$9:$E$93,1,EXP(LN((1.1*(Fperm_SI_Woolf2021!$E$9:$E$93-D$58)-63.1579*EXP(-0.19*Fperm_SI_Woolf2021!$E$9:$E$93)+63.1579*EXP(-0.19*D$58))/(Fperm_SI_Woolf2021!$E$9:$E$93-D$58))*(D$58-Fperm_SI_Woolf2021!$E$9:$E$93)/10))),Fperm_SI_Woolf2021!$D$9:$D$93)*D$57+INTERCEPT(Fperm_SI_Woolf2021!$F$9:$F$93*EXP(-Fperm_SI_Woolf2021!$I$9:$I$93*$C71*IF(D$58=Fperm_SI_Woolf2021!$E$9:$E$93,1,EXP(LN((1.1*(Fperm_SI_Woolf2021!$E$9:$E$93-D$58)-63.1579*EXP(-0.19*Fperm_SI_Woolf2021!$E$9:$E$93)+63.1579*EXP(-0.19*D$58))/(Fperm_SI_Woolf2021!$E$9:$E$93-D$58))*(D$58-Fperm_SI_Woolf2021!$E$9:$E$93)/10))) + Fperm_SI_Woolf2021!$G$9:$G$93*EXP(-Fperm_SI_Woolf2021!$J$9:$J$93*$C71*IF(D$58=Fperm_SI_Woolf2021!$E$9:$E$93,1,EXP(LN((1.1*(Fperm_SI_Woolf2021!$E$9:$E$93-D$58)-63.1579*EXP(-0.19*Fperm_SI_Woolf2021!$E$9:$E$93)+63.1579*EXP(-0.19*D$58))/(Fperm_SI_Woolf2021!$E$9:$E$93-D$58))*(D$58-Fperm_SI_Woolf2021!$E$9:$E$93)/10))) + Fperm_SI_Woolf2021!$H$9:$H$93*EXP(-Fperm_SI_Woolf2021!$K$9:$K$93*$C71*IF(D$58=Fperm_SI_Woolf2021!$E$9:$E$93,1,EXP(LN((1.1*(Fperm_SI_Woolf2021!$E$9:$E$93-D$58)-63.1579*EXP(-0.19*Fperm_SI_Woolf2021!$E$9:$E$93)+63.1579*EXP(-0.19*D$58))/(Fperm_SI_Woolf2021!$E$9:$E$93-D$58))*(D$58-Fperm_SI_Woolf2021!$E$9:$E$93)/10))),Fperm_SI_Woolf2021!$D$9:$D$93))</f>
        <v>1</v>
      </c>
      <c r="E71" s="51" cm="1">
        <f t="array" ref="E71">MIN(1,SLOPE(Fperm_SI_Woolf2021!$F$9:$F$93*EXP(-Fperm_SI_Woolf2021!$I$9:$I$93*$C71*IF(E$58=Fperm_SI_Woolf2021!$E$9:$E$93,1,EXP(LN((1.1*(Fperm_SI_Woolf2021!$E$9:$E$93-E$58)-63.1579*EXP(-0.19*Fperm_SI_Woolf2021!$E$9:$E$93)+63.1579*EXP(-0.19*E$58))/(Fperm_SI_Woolf2021!$E$9:$E$93-E$58))*(E$58-Fperm_SI_Woolf2021!$E$9:$E$93)/10))) + Fperm_SI_Woolf2021!$G$9:$G$93*EXP(-Fperm_SI_Woolf2021!$J$9:$J$93*$C71*IF(E$58=Fperm_SI_Woolf2021!$E$9:$E$93,1,EXP(LN((1.1*(Fperm_SI_Woolf2021!$E$9:$E$93-E$58)-63.1579*EXP(-0.19*Fperm_SI_Woolf2021!$E$9:$E$93)+63.1579*EXP(-0.19*E$58))/(Fperm_SI_Woolf2021!$E$9:$E$93-E$58))*(E$58-Fperm_SI_Woolf2021!$E$9:$E$93)/10))) + Fperm_SI_Woolf2021!$H$9:$H$93*EXP(-Fperm_SI_Woolf2021!$K$9:$K$93*$C71*IF(E$58=Fperm_SI_Woolf2021!$E$9:$E$93,1,EXP(LN((1.1*(Fperm_SI_Woolf2021!$E$9:$E$93-E$58)-63.1579*EXP(-0.19*Fperm_SI_Woolf2021!$E$9:$E$93)+63.1579*EXP(-0.19*E$58))/(Fperm_SI_Woolf2021!$E$9:$E$93-E$58))*(E$58-Fperm_SI_Woolf2021!$E$9:$E$93)/10))),Fperm_SI_Woolf2021!$D$9:$D$93)*E$57+INTERCEPT(Fperm_SI_Woolf2021!$F$9:$F$93*EXP(-Fperm_SI_Woolf2021!$I$9:$I$93*$C71*IF(E$58=Fperm_SI_Woolf2021!$E$9:$E$93,1,EXP(LN((1.1*(Fperm_SI_Woolf2021!$E$9:$E$93-E$58)-63.1579*EXP(-0.19*Fperm_SI_Woolf2021!$E$9:$E$93)+63.1579*EXP(-0.19*E$58))/(Fperm_SI_Woolf2021!$E$9:$E$93-E$58))*(E$58-Fperm_SI_Woolf2021!$E$9:$E$93)/10))) + Fperm_SI_Woolf2021!$G$9:$G$93*EXP(-Fperm_SI_Woolf2021!$J$9:$J$93*$C71*IF(E$58=Fperm_SI_Woolf2021!$E$9:$E$93,1,EXP(LN((1.1*(Fperm_SI_Woolf2021!$E$9:$E$93-E$58)-63.1579*EXP(-0.19*Fperm_SI_Woolf2021!$E$9:$E$93)+63.1579*EXP(-0.19*E$58))/(Fperm_SI_Woolf2021!$E$9:$E$93-E$58))*(E$58-Fperm_SI_Woolf2021!$E$9:$E$93)/10))) + Fperm_SI_Woolf2021!$H$9:$H$93*EXP(-Fperm_SI_Woolf2021!$K$9:$K$93*$C71*IF(E$58=Fperm_SI_Woolf2021!$E$9:$E$93,1,EXP(LN((1.1*(Fperm_SI_Woolf2021!$E$9:$E$93-E$58)-63.1579*EXP(-0.19*Fperm_SI_Woolf2021!$E$9:$E$93)+63.1579*EXP(-0.19*E$58))/(Fperm_SI_Woolf2021!$E$9:$E$93-E$58))*(E$58-Fperm_SI_Woolf2021!$E$9:$E$93)/10))),Fperm_SI_Woolf2021!$D$9:$D$93))</f>
        <v>1</v>
      </c>
      <c r="F71" s="51" cm="1">
        <f t="array" ref="F71">MIN(1,SLOPE(Fperm_SI_Woolf2021!$F$9:$F$93*EXP(-Fperm_SI_Woolf2021!$I$9:$I$93*$C71*IF(F$58=Fperm_SI_Woolf2021!$E$9:$E$93,1,EXP(LN((1.1*(Fperm_SI_Woolf2021!$E$9:$E$93-F$58)-63.1579*EXP(-0.19*Fperm_SI_Woolf2021!$E$9:$E$93)+63.1579*EXP(-0.19*F$58))/(Fperm_SI_Woolf2021!$E$9:$E$93-F$58))*(F$58-Fperm_SI_Woolf2021!$E$9:$E$93)/10))) + Fperm_SI_Woolf2021!$G$9:$G$93*EXP(-Fperm_SI_Woolf2021!$J$9:$J$93*$C71*IF(F$58=Fperm_SI_Woolf2021!$E$9:$E$93,1,EXP(LN((1.1*(Fperm_SI_Woolf2021!$E$9:$E$93-F$58)-63.1579*EXP(-0.19*Fperm_SI_Woolf2021!$E$9:$E$93)+63.1579*EXP(-0.19*F$58))/(Fperm_SI_Woolf2021!$E$9:$E$93-F$58))*(F$58-Fperm_SI_Woolf2021!$E$9:$E$93)/10))) + Fperm_SI_Woolf2021!$H$9:$H$93*EXP(-Fperm_SI_Woolf2021!$K$9:$K$93*$C71*IF(F$58=Fperm_SI_Woolf2021!$E$9:$E$93,1,EXP(LN((1.1*(Fperm_SI_Woolf2021!$E$9:$E$93-F$58)-63.1579*EXP(-0.19*Fperm_SI_Woolf2021!$E$9:$E$93)+63.1579*EXP(-0.19*F$58))/(Fperm_SI_Woolf2021!$E$9:$E$93-F$58))*(F$58-Fperm_SI_Woolf2021!$E$9:$E$93)/10))),Fperm_SI_Woolf2021!$D$9:$D$93)*F$57+INTERCEPT(Fperm_SI_Woolf2021!$F$9:$F$93*EXP(-Fperm_SI_Woolf2021!$I$9:$I$93*$C71*IF(F$58=Fperm_SI_Woolf2021!$E$9:$E$93,1,EXP(LN((1.1*(Fperm_SI_Woolf2021!$E$9:$E$93-F$58)-63.1579*EXP(-0.19*Fperm_SI_Woolf2021!$E$9:$E$93)+63.1579*EXP(-0.19*F$58))/(Fperm_SI_Woolf2021!$E$9:$E$93-F$58))*(F$58-Fperm_SI_Woolf2021!$E$9:$E$93)/10))) + Fperm_SI_Woolf2021!$G$9:$G$93*EXP(-Fperm_SI_Woolf2021!$J$9:$J$93*$C71*IF(F$58=Fperm_SI_Woolf2021!$E$9:$E$93,1,EXP(LN((1.1*(Fperm_SI_Woolf2021!$E$9:$E$93-F$58)-63.1579*EXP(-0.19*Fperm_SI_Woolf2021!$E$9:$E$93)+63.1579*EXP(-0.19*F$58))/(Fperm_SI_Woolf2021!$E$9:$E$93-F$58))*(F$58-Fperm_SI_Woolf2021!$E$9:$E$93)/10))) + Fperm_SI_Woolf2021!$H$9:$H$93*EXP(-Fperm_SI_Woolf2021!$K$9:$K$93*$C71*IF(F$58=Fperm_SI_Woolf2021!$E$9:$E$93,1,EXP(LN((1.1*(Fperm_SI_Woolf2021!$E$9:$E$93-F$58)-63.1579*EXP(-0.19*Fperm_SI_Woolf2021!$E$9:$E$93)+63.1579*EXP(-0.19*F$58))/(Fperm_SI_Woolf2021!$E$9:$E$93-F$58))*(F$58-Fperm_SI_Woolf2021!$E$9:$E$93)/10))),Fperm_SI_Woolf2021!$D$9:$D$93))</f>
        <v>1</v>
      </c>
      <c r="G71" s="51" cm="1">
        <f t="array" ref="G71">MIN(1,SLOPE(Fperm_SI_Woolf2021!$F$9:$F$93*EXP(-Fperm_SI_Woolf2021!$I$9:$I$93*$C71*IF(G$58=Fperm_SI_Woolf2021!$E$9:$E$93,1,EXP(LN((1.1*(Fperm_SI_Woolf2021!$E$9:$E$93-G$58)-63.1579*EXP(-0.19*Fperm_SI_Woolf2021!$E$9:$E$93)+63.1579*EXP(-0.19*G$58))/(Fperm_SI_Woolf2021!$E$9:$E$93-G$58))*(G$58-Fperm_SI_Woolf2021!$E$9:$E$93)/10))) + Fperm_SI_Woolf2021!$G$9:$G$93*EXP(-Fperm_SI_Woolf2021!$J$9:$J$93*$C71*IF(G$58=Fperm_SI_Woolf2021!$E$9:$E$93,1,EXP(LN((1.1*(Fperm_SI_Woolf2021!$E$9:$E$93-G$58)-63.1579*EXP(-0.19*Fperm_SI_Woolf2021!$E$9:$E$93)+63.1579*EXP(-0.19*G$58))/(Fperm_SI_Woolf2021!$E$9:$E$93-G$58))*(G$58-Fperm_SI_Woolf2021!$E$9:$E$93)/10))) + Fperm_SI_Woolf2021!$H$9:$H$93*EXP(-Fperm_SI_Woolf2021!$K$9:$K$93*$C71*IF(G$58=Fperm_SI_Woolf2021!$E$9:$E$93,1,EXP(LN((1.1*(Fperm_SI_Woolf2021!$E$9:$E$93-G$58)-63.1579*EXP(-0.19*Fperm_SI_Woolf2021!$E$9:$E$93)+63.1579*EXP(-0.19*G$58))/(Fperm_SI_Woolf2021!$E$9:$E$93-G$58))*(G$58-Fperm_SI_Woolf2021!$E$9:$E$93)/10))),Fperm_SI_Woolf2021!$D$9:$D$93)*G$57+INTERCEPT(Fperm_SI_Woolf2021!$F$9:$F$93*EXP(-Fperm_SI_Woolf2021!$I$9:$I$93*$C71*IF(G$58=Fperm_SI_Woolf2021!$E$9:$E$93,1,EXP(LN((1.1*(Fperm_SI_Woolf2021!$E$9:$E$93-G$58)-63.1579*EXP(-0.19*Fperm_SI_Woolf2021!$E$9:$E$93)+63.1579*EXP(-0.19*G$58))/(Fperm_SI_Woolf2021!$E$9:$E$93-G$58))*(G$58-Fperm_SI_Woolf2021!$E$9:$E$93)/10))) + Fperm_SI_Woolf2021!$G$9:$G$93*EXP(-Fperm_SI_Woolf2021!$J$9:$J$93*$C71*IF(G$58=Fperm_SI_Woolf2021!$E$9:$E$93,1,EXP(LN((1.1*(Fperm_SI_Woolf2021!$E$9:$E$93-G$58)-63.1579*EXP(-0.19*Fperm_SI_Woolf2021!$E$9:$E$93)+63.1579*EXP(-0.19*G$58))/(Fperm_SI_Woolf2021!$E$9:$E$93-G$58))*(G$58-Fperm_SI_Woolf2021!$E$9:$E$93)/10))) + Fperm_SI_Woolf2021!$H$9:$H$93*EXP(-Fperm_SI_Woolf2021!$K$9:$K$93*$C71*IF(G$58=Fperm_SI_Woolf2021!$E$9:$E$93,1,EXP(LN((1.1*(Fperm_SI_Woolf2021!$E$9:$E$93-G$58)-63.1579*EXP(-0.19*Fperm_SI_Woolf2021!$E$9:$E$93)+63.1579*EXP(-0.19*G$58))/(Fperm_SI_Woolf2021!$E$9:$E$93-G$58))*(G$58-Fperm_SI_Woolf2021!$E$9:$E$93)/10))),Fperm_SI_Woolf2021!$D$9:$D$93))</f>
        <v>1</v>
      </c>
      <c r="H71" s="51" cm="1">
        <f t="array" ref="H71">MIN(1,SLOPE(Fperm_SI_Woolf2021!$F$9:$F$93*EXP(-Fperm_SI_Woolf2021!$I$9:$I$93*$C71*IF(H$58=Fperm_SI_Woolf2021!$E$9:$E$93,1,EXP(LN((1.1*(Fperm_SI_Woolf2021!$E$9:$E$93-H$58)-63.1579*EXP(-0.19*Fperm_SI_Woolf2021!$E$9:$E$93)+63.1579*EXP(-0.19*H$58))/(Fperm_SI_Woolf2021!$E$9:$E$93-H$58))*(H$58-Fperm_SI_Woolf2021!$E$9:$E$93)/10))) + Fperm_SI_Woolf2021!$G$9:$G$93*EXP(-Fperm_SI_Woolf2021!$J$9:$J$93*$C71*IF(H$58=Fperm_SI_Woolf2021!$E$9:$E$93,1,EXP(LN((1.1*(Fperm_SI_Woolf2021!$E$9:$E$93-H$58)-63.1579*EXP(-0.19*Fperm_SI_Woolf2021!$E$9:$E$93)+63.1579*EXP(-0.19*H$58))/(Fperm_SI_Woolf2021!$E$9:$E$93-H$58))*(H$58-Fperm_SI_Woolf2021!$E$9:$E$93)/10))) + Fperm_SI_Woolf2021!$H$9:$H$93*EXP(-Fperm_SI_Woolf2021!$K$9:$K$93*$C71*IF(H$58=Fperm_SI_Woolf2021!$E$9:$E$93,1,EXP(LN((1.1*(Fperm_SI_Woolf2021!$E$9:$E$93-H$58)-63.1579*EXP(-0.19*Fperm_SI_Woolf2021!$E$9:$E$93)+63.1579*EXP(-0.19*H$58))/(Fperm_SI_Woolf2021!$E$9:$E$93-H$58))*(H$58-Fperm_SI_Woolf2021!$E$9:$E$93)/10))),Fperm_SI_Woolf2021!$D$9:$D$93)*H$57+INTERCEPT(Fperm_SI_Woolf2021!$F$9:$F$93*EXP(-Fperm_SI_Woolf2021!$I$9:$I$93*$C71*IF(H$58=Fperm_SI_Woolf2021!$E$9:$E$93,1,EXP(LN((1.1*(Fperm_SI_Woolf2021!$E$9:$E$93-H$58)-63.1579*EXP(-0.19*Fperm_SI_Woolf2021!$E$9:$E$93)+63.1579*EXP(-0.19*H$58))/(Fperm_SI_Woolf2021!$E$9:$E$93-H$58))*(H$58-Fperm_SI_Woolf2021!$E$9:$E$93)/10))) + Fperm_SI_Woolf2021!$G$9:$G$93*EXP(-Fperm_SI_Woolf2021!$J$9:$J$93*$C71*IF(H$58=Fperm_SI_Woolf2021!$E$9:$E$93,1,EXP(LN((1.1*(Fperm_SI_Woolf2021!$E$9:$E$93-H$58)-63.1579*EXP(-0.19*Fperm_SI_Woolf2021!$E$9:$E$93)+63.1579*EXP(-0.19*H$58))/(Fperm_SI_Woolf2021!$E$9:$E$93-H$58))*(H$58-Fperm_SI_Woolf2021!$E$9:$E$93)/10))) + Fperm_SI_Woolf2021!$H$9:$H$93*EXP(-Fperm_SI_Woolf2021!$K$9:$K$93*$C71*IF(H$58=Fperm_SI_Woolf2021!$E$9:$E$93,1,EXP(LN((1.1*(Fperm_SI_Woolf2021!$E$9:$E$93-H$58)-63.1579*EXP(-0.19*Fperm_SI_Woolf2021!$E$9:$E$93)+63.1579*EXP(-0.19*H$58))/(Fperm_SI_Woolf2021!$E$9:$E$93-H$58))*(H$58-Fperm_SI_Woolf2021!$E$9:$E$93)/10))),Fperm_SI_Woolf2021!$D$9:$D$93))</f>
        <v>1</v>
      </c>
      <c r="I71" s="51" cm="1">
        <f t="array" ref="I71">MIN(1,SLOPE(Fperm_SI_Woolf2021!$F$9:$F$93*EXP(-Fperm_SI_Woolf2021!$I$9:$I$93*$C71*IF(I$58=Fperm_SI_Woolf2021!$E$9:$E$93,1,EXP(LN((1.1*(Fperm_SI_Woolf2021!$E$9:$E$93-I$58)-63.1579*EXP(-0.19*Fperm_SI_Woolf2021!$E$9:$E$93)+63.1579*EXP(-0.19*I$58))/(Fperm_SI_Woolf2021!$E$9:$E$93-I$58))*(I$58-Fperm_SI_Woolf2021!$E$9:$E$93)/10))) + Fperm_SI_Woolf2021!$G$9:$G$93*EXP(-Fperm_SI_Woolf2021!$J$9:$J$93*$C71*IF(I$58=Fperm_SI_Woolf2021!$E$9:$E$93,1,EXP(LN((1.1*(Fperm_SI_Woolf2021!$E$9:$E$93-I$58)-63.1579*EXP(-0.19*Fperm_SI_Woolf2021!$E$9:$E$93)+63.1579*EXP(-0.19*I$58))/(Fperm_SI_Woolf2021!$E$9:$E$93-I$58))*(I$58-Fperm_SI_Woolf2021!$E$9:$E$93)/10))) + Fperm_SI_Woolf2021!$H$9:$H$93*EXP(-Fperm_SI_Woolf2021!$K$9:$K$93*$C71*IF(I$58=Fperm_SI_Woolf2021!$E$9:$E$93,1,EXP(LN((1.1*(Fperm_SI_Woolf2021!$E$9:$E$93-I$58)-63.1579*EXP(-0.19*Fperm_SI_Woolf2021!$E$9:$E$93)+63.1579*EXP(-0.19*I$58))/(Fperm_SI_Woolf2021!$E$9:$E$93-I$58))*(I$58-Fperm_SI_Woolf2021!$E$9:$E$93)/10))),Fperm_SI_Woolf2021!$D$9:$D$93)*I$57+INTERCEPT(Fperm_SI_Woolf2021!$F$9:$F$93*EXP(-Fperm_SI_Woolf2021!$I$9:$I$93*$C71*IF(I$58=Fperm_SI_Woolf2021!$E$9:$E$93,1,EXP(LN((1.1*(Fperm_SI_Woolf2021!$E$9:$E$93-I$58)-63.1579*EXP(-0.19*Fperm_SI_Woolf2021!$E$9:$E$93)+63.1579*EXP(-0.19*I$58))/(Fperm_SI_Woolf2021!$E$9:$E$93-I$58))*(I$58-Fperm_SI_Woolf2021!$E$9:$E$93)/10))) + Fperm_SI_Woolf2021!$G$9:$G$93*EXP(-Fperm_SI_Woolf2021!$J$9:$J$93*$C71*IF(I$58=Fperm_SI_Woolf2021!$E$9:$E$93,1,EXP(LN((1.1*(Fperm_SI_Woolf2021!$E$9:$E$93-I$58)-63.1579*EXP(-0.19*Fperm_SI_Woolf2021!$E$9:$E$93)+63.1579*EXP(-0.19*I$58))/(Fperm_SI_Woolf2021!$E$9:$E$93-I$58))*(I$58-Fperm_SI_Woolf2021!$E$9:$E$93)/10))) + Fperm_SI_Woolf2021!$H$9:$H$93*EXP(-Fperm_SI_Woolf2021!$K$9:$K$93*$C71*IF(I$58=Fperm_SI_Woolf2021!$E$9:$E$93,1,EXP(LN((1.1*(Fperm_SI_Woolf2021!$E$9:$E$93-I$58)-63.1579*EXP(-0.19*Fperm_SI_Woolf2021!$E$9:$E$93)+63.1579*EXP(-0.19*I$58))/(Fperm_SI_Woolf2021!$E$9:$E$93-I$58))*(I$58-Fperm_SI_Woolf2021!$E$9:$E$93)/10))),Fperm_SI_Woolf2021!$D$9:$D$93))</f>
        <v>0.9835374337969115</v>
      </c>
      <c r="J71" s="51" cm="1">
        <f t="array" ref="J71">MIN(1,SLOPE(Fperm_SI_Woolf2021!$F$9:$F$93*EXP(-Fperm_SI_Woolf2021!$I$9:$I$93*$C71*IF(J$58=Fperm_SI_Woolf2021!$E$9:$E$93,1,EXP(LN((1.1*(Fperm_SI_Woolf2021!$E$9:$E$93-J$58)-63.1579*EXP(-0.19*Fperm_SI_Woolf2021!$E$9:$E$93)+63.1579*EXP(-0.19*J$58))/(Fperm_SI_Woolf2021!$E$9:$E$93-J$58))*(J$58-Fperm_SI_Woolf2021!$E$9:$E$93)/10))) + Fperm_SI_Woolf2021!$G$9:$G$93*EXP(-Fperm_SI_Woolf2021!$J$9:$J$93*$C71*IF(J$58=Fperm_SI_Woolf2021!$E$9:$E$93,1,EXP(LN((1.1*(Fperm_SI_Woolf2021!$E$9:$E$93-J$58)-63.1579*EXP(-0.19*Fperm_SI_Woolf2021!$E$9:$E$93)+63.1579*EXP(-0.19*J$58))/(Fperm_SI_Woolf2021!$E$9:$E$93-J$58))*(J$58-Fperm_SI_Woolf2021!$E$9:$E$93)/10))) + Fperm_SI_Woolf2021!$H$9:$H$93*EXP(-Fperm_SI_Woolf2021!$K$9:$K$93*$C71*IF(J$58=Fperm_SI_Woolf2021!$E$9:$E$93,1,EXP(LN((1.1*(Fperm_SI_Woolf2021!$E$9:$E$93-J$58)-63.1579*EXP(-0.19*Fperm_SI_Woolf2021!$E$9:$E$93)+63.1579*EXP(-0.19*J$58))/(Fperm_SI_Woolf2021!$E$9:$E$93-J$58))*(J$58-Fperm_SI_Woolf2021!$E$9:$E$93)/10))),Fperm_SI_Woolf2021!$D$9:$D$93)*J$57+INTERCEPT(Fperm_SI_Woolf2021!$F$9:$F$93*EXP(-Fperm_SI_Woolf2021!$I$9:$I$93*$C71*IF(J$58=Fperm_SI_Woolf2021!$E$9:$E$93,1,EXP(LN((1.1*(Fperm_SI_Woolf2021!$E$9:$E$93-J$58)-63.1579*EXP(-0.19*Fperm_SI_Woolf2021!$E$9:$E$93)+63.1579*EXP(-0.19*J$58))/(Fperm_SI_Woolf2021!$E$9:$E$93-J$58))*(J$58-Fperm_SI_Woolf2021!$E$9:$E$93)/10))) + Fperm_SI_Woolf2021!$G$9:$G$93*EXP(-Fperm_SI_Woolf2021!$J$9:$J$93*$C71*IF(J$58=Fperm_SI_Woolf2021!$E$9:$E$93,1,EXP(LN((1.1*(Fperm_SI_Woolf2021!$E$9:$E$93-J$58)-63.1579*EXP(-0.19*Fperm_SI_Woolf2021!$E$9:$E$93)+63.1579*EXP(-0.19*J$58))/(Fperm_SI_Woolf2021!$E$9:$E$93-J$58))*(J$58-Fperm_SI_Woolf2021!$E$9:$E$93)/10))) + Fperm_SI_Woolf2021!$H$9:$H$93*EXP(-Fperm_SI_Woolf2021!$K$9:$K$93*$C71*IF(J$58=Fperm_SI_Woolf2021!$E$9:$E$93,1,EXP(LN((1.1*(Fperm_SI_Woolf2021!$E$9:$E$93-J$58)-63.1579*EXP(-0.19*Fperm_SI_Woolf2021!$E$9:$E$93)+63.1579*EXP(-0.19*J$58))/(Fperm_SI_Woolf2021!$E$9:$E$93-J$58))*(J$58-Fperm_SI_Woolf2021!$E$9:$E$93)/10))),Fperm_SI_Woolf2021!$D$9:$D$93))</f>
        <v>0.95972964379035652</v>
      </c>
      <c r="K71" s="51" cm="1">
        <f t="array" ref="K71">MIN(1,SLOPE(Fperm_SI_Woolf2021!$F$9:$F$93*EXP(-Fperm_SI_Woolf2021!$I$9:$I$93*$C71*IF(K$58=Fperm_SI_Woolf2021!$E$9:$E$93,1,EXP(LN((1.1*(Fperm_SI_Woolf2021!$E$9:$E$93-K$58)-63.1579*EXP(-0.19*Fperm_SI_Woolf2021!$E$9:$E$93)+63.1579*EXP(-0.19*K$58))/(Fperm_SI_Woolf2021!$E$9:$E$93-K$58))*(K$58-Fperm_SI_Woolf2021!$E$9:$E$93)/10))) + Fperm_SI_Woolf2021!$G$9:$G$93*EXP(-Fperm_SI_Woolf2021!$J$9:$J$93*$C71*IF(K$58=Fperm_SI_Woolf2021!$E$9:$E$93,1,EXP(LN((1.1*(Fperm_SI_Woolf2021!$E$9:$E$93-K$58)-63.1579*EXP(-0.19*Fperm_SI_Woolf2021!$E$9:$E$93)+63.1579*EXP(-0.19*K$58))/(Fperm_SI_Woolf2021!$E$9:$E$93-K$58))*(K$58-Fperm_SI_Woolf2021!$E$9:$E$93)/10))) + Fperm_SI_Woolf2021!$H$9:$H$93*EXP(-Fperm_SI_Woolf2021!$K$9:$K$93*$C71*IF(K$58=Fperm_SI_Woolf2021!$E$9:$E$93,1,EXP(LN((1.1*(Fperm_SI_Woolf2021!$E$9:$E$93-K$58)-63.1579*EXP(-0.19*Fperm_SI_Woolf2021!$E$9:$E$93)+63.1579*EXP(-0.19*K$58))/(Fperm_SI_Woolf2021!$E$9:$E$93-K$58))*(K$58-Fperm_SI_Woolf2021!$E$9:$E$93)/10))),Fperm_SI_Woolf2021!$D$9:$D$93)*K$57+INTERCEPT(Fperm_SI_Woolf2021!$F$9:$F$93*EXP(-Fperm_SI_Woolf2021!$I$9:$I$93*$C71*IF(K$58=Fperm_SI_Woolf2021!$E$9:$E$93,1,EXP(LN((1.1*(Fperm_SI_Woolf2021!$E$9:$E$93-K$58)-63.1579*EXP(-0.19*Fperm_SI_Woolf2021!$E$9:$E$93)+63.1579*EXP(-0.19*K$58))/(Fperm_SI_Woolf2021!$E$9:$E$93-K$58))*(K$58-Fperm_SI_Woolf2021!$E$9:$E$93)/10))) + Fperm_SI_Woolf2021!$G$9:$G$93*EXP(-Fperm_SI_Woolf2021!$J$9:$J$93*$C71*IF(K$58=Fperm_SI_Woolf2021!$E$9:$E$93,1,EXP(LN((1.1*(Fperm_SI_Woolf2021!$E$9:$E$93-K$58)-63.1579*EXP(-0.19*Fperm_SI_Woolf2021!$E$9:$E$93)+63.1579*EXP(-0.19*K$58))/(Fperm_SI_Woolf2021!$E$9:$E$93-K$58))*(K$58-Fperm_SI_Woolf2021!$E$9:$E$93)/10))) + Fperm_SI_Woolf2021!$H$9:$H$93*EXP(-Fperm_SI_Woolf2021!$K$9:$K$93*$C71*IF(K$58=Fperm_SI_Woolf2021!$E$9:$E$93,1,EXP(LN((1.1*(Fperm_SI_Woolf2021!$E$9:$E$93-K$58)-63.1579*EXP(-0.19*Fperm_SI_Woolf2021!$E$9:$E$93)+63.1579*EXP(-0.19*K$58))/(Fperm_SI_Woolf2021!$E$9:$E$93-K$58))*(K$58-Fperm_SI_Woolf2021!$E$9:$E$93)/10))),Fperm_SI_Woolf2021!$D$9:$D$93))</f>
        <v>0.93592185378380155</v>
      </c>
      <c r="L71" s="51" cm="1">
        <f t="array" ref="L71">MIN(1,SLOPE(Fperm_SI_Woolf2021!$F$9:$F$93*EXP(-Fperm_SI_Woolf2021!$I$9:$I$93*$C71*IF(L$58=Fperm_SI_Woolf2021!$E$9:$E$93,1,EXP(LN((1.1*(Fperm_SI_Woolf2021!$E$9:$E$93-L$58)-63.1579*EXP(-0.19*Fperm_SI_Woolf2021!$E$9:$E$93)+63.1579*EXP(-0.19*L$58))/(Fperm_SI_Woolf2021!$E$9:$E$93-L$58))*(L$58-Fperm_SI_Woolf2021!$E$9:$E$93)/10))) + Fperm_SI_Woolf2021!$G$9:$G$93*EXP(-Fperm_SI_Woolf2021!$J$9:$J$93*$C71*IF(L$58=Fperm_SI_Woolf2021!$E$9:$E$93,1,EXP(LN((1.1*(Fperm_SI_Woolf2021!$E$9:$E$93-L$58)-63.1579*EXP(-0.19*Fperm_SI_Woolf2021!$E$9:$E$93)+63.1579*EXP(-0.19*L$58))/(Fperm_SI_Woolf2021!$E$9:$E$93-L$58))*(L$58-Fperm_SI_Woolf2021!$E$9:$E$93)/10))) + Fperm_SI_Woolf2021!$H$9:$H$93*EXP(-Fperm_SI_Woolf2021!$K$9:$K$93*$C71*IF(L$58=Fperm_SI_Woolf2021!$E$9:$E$93,1,EXP(LN((1.1*(Fperm_SI_Woolf2021!$E$9:$E$93-L$58)-63.1579*EXP(-0.19*Fperm_SI_Woolf2021!$E$9:$E$93)+63.1579*EXP(-0.19*L$58))/(Fperm_SI_Woolf2021!$E$9:$E$93-L$58))*(L$58-Fperm_SI_Woolf2021!$E$9:$E$93)/10))),Fperm_SI_Woolf2021!$D$9:$D$93)*L$57+INTERCEPT(Fperm_SI_Woolf2021!$F$9:$F$93*EXP(-Fperm_SI_Woolf2021!$I$9:$I$93*$C71*IF(L$58=Fperm_SI_Woolf2021!$E$9:$E$93,1,EXP(LN((1.1*(Fperm_SI_Woolf2021!$E$9:$E$93-L$58)-63.1579*EXP(-0.19*Fperm_SI_Woolf2021!$E$9:$E$93)+63.1579*EXP(-0.19*L$58))/(Fperm_SI_Woolf2021!$E$9:$E$93-L$58))*(L$58-Fperm_SI_Woolf2021!$E$9:$E$93)/10))) + Fperm_SI_Woolf2021!$G$9:$G$93*EXP(-Fperm_SI_Woolf2021!$J$9:$J$93*$C71*IF(L$58=Fperm_SI_Woolf2021!$E$9:$E$93,1,EXP(LN((1.1*(Fperm_SI_Woolf2021!$E$9:$E$93-L$58)-63.1579*EXP(-0.19*Fperm_SI_Woolf2021!$E$9:$E$93)+63.1579*EXP(-0.19*L$58))/(Fperm_SI_Woolf2021!$E$9:$E$93-L$58))*(L$58-Fperm_SI_Woolf2021!$E$9:$E$93)/10))) + Fperm_SI_Woolf2021!$H$9:$H$93*EXP(-Fperm_SI_Woolf2021!$K$9:$K$93*$C71*IF(L$58=Fperm_SI_Woolf2021!$E$9:$E$93,1,EXP(LN((1.1*(Fperm_SI_Woolf2021!$E$9:$E$93-L$58)-63.1579*EXP(-0.19*Fperm_SI_Woolf2021!$E$9:$E$93)+63.1579*EXP(-0.19*L$58))/(Fperm_SI_Woolf2021!$E$9:$E$93-L$58))*(L$58-Fperm_SI_Woolf2021!$E$9:$E$93)/10))),Fperm_SI_Woolf2021!$D$9:$D$93))</f>
        <v>0.91211406377724669</v>
      </c>
      <c r="M71" s="51" cm="1">
        <f t="array" ref="M71">MIN(1,SLOPE(Fperm_SI_Woolf2021!$F$9:$F$93*EXP(-Fperm_SI_Woolf2021!$I$9:$I$93*$C71*IF(M$58=Fperm_SI_Woolf2021!$E$9:$E$93,1,EXP(LN((1.1*(Fperm_SI_Woolf2021!$E$9:$E$93-M$58)-63.1579*EXP(-0.19*Fperm_SI_Woolf2021!$E$9:$E$93)+63.1579*EXP(-0.19*M$58))/(Fperm_SI_Woolf2021!$E$9:$E$93-M$58))*(M$58-Fperm_SI_Woolf2021!$E$9:$E$93)/10))) + Fperm_SI_Woolf2021!$G$9:$G$93*EXP(-Fperm_SI_Woolf2021!$J$9:$J$93*$C71*IF(M$58=Fperm_SI_Woolf2021!$E$9:$E$93,1,EXP(LN((1.1*(Fperm_SI_Woolf2021!$E$9:$E$93-M$58)-63.1579*EXP(-0.19*Fperm_SI_Woolf2021!$E$9:$E$93)+63.1579*EXP(-0.19*M$58))/(Fperm_SI_Woolf2021!$E$9:$E$93-M$58))*(M$58-Fperm_SI_Woolf2021!$E$9:$E$93)/10))) + Fperm_SI_Woolf2021!$H$9:$H$93*EXP(-Fperm_SI_Woolf2021!$K$9:$K$93*$C71*IF(M$58=Fperm_SI_Woolf2021!$E$9:$E$93,1,EXP(LN((1.1*(Fperm_SI_Woolf2021!$E$9:$E$93-M$58)-63.1579*EXP(-0.19*Fperm_SI_Woolf2021!$E$9:$E$93)+63.1579*EXP(-0.19*M$58))/(Fperm_SI_Woolf2021!$E$9:$E$93-M$58))*(M$58-Fperm_SI_Woolf2021!$E$9:$E$93)/10))),Fperm_SI_Woolf2021!$D$9:$D$93)*M$57+INTERCEPT(Fperm_SI_Woolf2021!$F$9:$F$93*EXP(-Fperm_SI_Woolf2021!$I$9:$I$93*$C71*IF(M$58=Fperm_SI_Woolf2021!$E$9:$E$93,1,EXP(LN((1.1*(Fperm_SI_Woolf2021!$E$9:$E$93-M$58)-63.1579*EXP(-0.19*Fperm_SI_Woolf2021!$E$9:$E$93)+63.1579*EXP(-0.19*M$58))/(Fperm_SI_Woolf2021!$E$9:$E$93-M$58))*(M$58-Fperm_SI_Woolf2021!$E$9:$E$93)/10))) + Fperm_SI_Woolf2021!$G$9:$G$93*EXP(-Fperm_SI_Woolf2021!$J$9:$J$93*$C71*IF(M$58=Fperm_SI_Woolf2021!$E$9:$E$93,1,EXP(LN((1.1*(Fperm_SI_Woolf2021!$E$9:$E$93-M$58)-63.1579*EXP(-0.19*Fperm_SI_Woolf2021!$E$9:$E$93)+63.1579*EXP(-0.19*M$58))/(Fperm_SI_Woolf2021!$E$9:$E$93-M$58))*(M$58-Fperm_SI_Woolf2021!$E$9:$E$93)/10))) + Fperm_SI_Woolf2021!$H$9:$H$93*EXP(-Fperm_SI_Woolf2021!$K$9:$K$93*$C71*IF(M$58=Fperm_SI_Woolf2021!$E$9:$E$93,1,EXP(LN((1.1*(Fperm_SI_Woolf2021!$E$9:$E$93-M$58)-63.1579*EXP(-0.19*Fperm_SI_Woolf2021!$E$9:$E$93)+63.1579*EXP(-0.19*M$58))/(Fperm_SI_Woolf2021!$E$9:$E$93-M$58))*(M$58-Fperm_SI_Woolf2021!$E$9:$E$93)/10))),Fperm_SI_Woolf2021!$D$9:$D$93))</f>
        <v>0.88830627377069171</v>
      </c>
      <c r="N71" s="51" cm="1">
        <f t="array" ref="N71">MIN(1,SLOPE(Fperm_SI_Woolf2021!$F$9:$F$93*EXP(-Fperm_SI_Woolf2021!$I$9:$I$93*$C71*IF(N$58=Fperm_SI_Woolf2021!$E$9:$E$93,1,EXP(LN((1.1*(Fperm_SI_Woolf2021!$E$9:$E$93-N$58)-63.1579*EXP(-0.19*Fperm_SI_Woolf2021!$E$9:$E$93)+63.1579*EXP(-0.19*N$58))/(Fperm_SI_Woolf2021!$E$9:$E$93-N$58))*(N$58-Fperm_SI_Woolf2021!$E$9:$E$93)/10))) + Fperm_SI_Woolf2021!$G$9:$G$93*EXP(-Fperm_SI_Woolf2021!$J$9:$J$93*$C71*IF(N$58=Fperm_SI_Woolf2021!$E$9:$E$93,1,EXP(LN((1.1*(Fperm_SI_Woolf2021!$E$9:$E$93-N$58)-63.1579*EXP(-0.19*Fperm_SI_Woolf2021!$E$9:$E$93)+63.1579*EXP(-0.19*N$58))/(Fperm_SI_Woolf2021!$E$9:$E$93-N$58))*(N$58-Fperm_SI_Woolf2021!$E$9:$E$93)/10))) + Fperm_SI_Woolf2021!$H$9:$H$93*EXP(-Fperm_SI_Woolf2021!$K$9:$K$93*$C71*IF(N$58=Fperm_SI_Woolf2021!$E$9:$E$93,1,EXP(LN((1.1*(Fperm_SI_Woolf2021!$E$9:$E$93-N$58)-63.1579*EXP(-0.19*Fperm_SI_Woolf2021!$E$9:$E$93)+63.1579*EXP(-0.19*N$58))/(Fperm_SI_Woolf2021!$E$9:$E$93-N$58))*(N$58-Fperm_SI_Woolf2021!$E$9:$E$93)/10))),Fperm_SI_Woolf2021!$D$9:$D$93)*N$57+INTERCEPT(Fperm_SI_Woolf2021!$F$9:$F$93*EXP(-Fperm_SI_Woolf2021!$I$9:$I$93*$C71*IF(N$58=Fperm_SI_Woolf2021!$E$9:$E$93,1,EXP(LN((1.1*(Fperm_SI_Woolf2021!$E$9:$E$93-N$58)-63.1579*EXP(-0.19*Fperm_SI_Woolf2021!$E$9:$E$93)+63.1579*EXP(-0.19*N$58))/(Fperm_SI_Woolf2021!$E$9:$E$93-N$58))*(N$58-Fperm_SI_Woolf2021!$E$9:$E$93)/10))) + Fperm_SI_Woolf2021!$G$9:$G$93*EXP(-Fperm_SI_Woolf2021!$J$9:$J$93*$C71*IF(N$58=Fperm_SI_Woolf2021!$E$9:$E$93,1,EXP(LN((1.1*(Fperm_SI_Woolf2021!$E$9:$E$93-N$58)-63.1579*EXP(-0.19*Fperm_SI_Woolf2021!$E$9:$E$93)+63.1579*EXP(-0.19*N$58))/(Fperm_SI_Woolf2021!$E$9:$E$93-N$58))*(N$58-Fperm_SI_Woolf2021!$E$9:$E$93)/10))) + Fperm_SI_Woolf2021!$H$9:$H$93*EXP(-Fperm_SI_Woolf2021!$K$9:$K$93*$C71*IF(N$58=Fperm_SI_Woolf2021!$E$9:$E$93,1,EXP(LN((1.1*(Fperm_SI_Woolf2021!$E$9:$E$93-N$58)-63.1579*EXP(-0.19*Fperm_SI_Woolf2021!$E$9:$E$93)+63.1579*EXP(-0.19*N$58))/(Fperm_SI_Woolf2021!$E$9:$E$93-N$58))*(N$58-Fperm_SI_Woolf2021!$E$9:$E$93)/10))),Fperm_SI_Woolf2021!$D$9:$D$93))</f>
        <v>0.86449848376413674</v>
      </c>
      <c r="O71" s="51" cm="1">
        <f t="array" ref="O71">MIN(1,SLOPE(Fperm_SI_Woolf2021!$F$9:$F$93*EXP(-Fperm_SI_Woolf2021!$I$9:$I$93*$C71*IF(O$58=Fperm_SI_Woolf2021!$E$9:$E$93,1,EXP(LN((1.1*(Fperm_SI_Woolf2021!$E$9:$E$93-O$58)-63.1579*EXP(-0.19*Fperm_SI_Woolf2021!$E$9:$E$93)+63.1579*EXP(-0.19*O$58))/(Fperm_SI_Woolf2021!$E$9:$E$93-O$58))*(O$58-Fperm_SI_Woolf2021!$E$9:$E$93)/10))) + Fperm_SI_Woolf2021!$G$9:$G$93*EXP(-Fperm_SI_Woolf2021!$J$9:$J$93*$C71*IF(O$58=Fperm_SI_Woolf2021!$E$9:$E$93,1,EXP(LN((1.1*(Fperm_SI_Woolf2021!$E$9:$E$93-O$58)-63.1579*EXP(-0.19*Fperm_SI_Woolf2021!$E$9:$E$93)+63.1579*EXP(-0.19*O$58))/(Fperm_SI_Woolf2021!$E$9:$E$93-O$58))*(O$58-Fperm_SI_Woolf2021!$E$9:$E$93)/10))) + Fperm_SI_Woolf2021!$H$9:$H$93*EXP(-Fperm_SI_Woolf2021!$K$9:$K$93*$C71*IF(O$58=Fperm_SI_Woolf2021!$E$9:$E$93,1,EXP(LN((1.1*(Fperm_SI_Woolf2021!$E$9:$E$93-O$58)-63.1579*EXP(-0.19*Fperm_SI_Woolf2021!$E$9:$E$93)+63.1579*EXP(-0.19*O$58))/(Fperm_SI_Woolf2021!$E$9:$E$93-O$58))*(O$58-Fperm_SI_Woolf2021!$E$9:$E$93)/10))),Fperm_SI_Woolf2021!$D$9:$D$93)*O$57+INTERCEPT(Fperm_SI_Woolf2021!$F$9:$F$93*EXP(-Fperm_SI_Woolf2021!$I$9:$I$93*$C71*IF(O$58=Fperm_SI_Woolf2021!$E$9:$E$93,1,EXP(LN((1.1*(Fperm_SI_Woolf2021!$E$9:$E$93-O$58)-63.1579*EXP(-0.19*Fperm_SI_Woolf2021!$E$9:$E$93)+63.1579*EXP(-0.19*O$58))/(Fperm_SI_Woolf2021!$E$9:$E$93-O$58))*(O$58-Fperm_SI_Woolf2021!$E$9:$E$93)/10))) + Fperm_SI_Woolf2021!$G$9:$G$93*EXP(-Fperm_SI_Woolf2021!$J$9:$J$93*$C71*IF(O$58=Fperm_SI_Woolf2021!$E$9:$E$93,1,EXP(LN((1.1*(Fperm_SI_Woolf2021!$E$9:$E$93-O$58)-63.1579*EXP(-0.19*Fperm_SI_Woolf2021!$E$9:$E$93)+63.1579*EXP(-0.19*O$58))/(Fperm_SI_Woolf2021!$E$9:$E$93-O$58))*(O$58-Fperm_SI_Woolf2021!$E$9:$E$93)/10))) + Fperm_SI_Woolf2021!$H$9:$H$93*EXP(-Fperm_SI_Woolf2021!$K$9:$K$93*$C71*IF(O$58=Fperm_SI_Woolf2021!$E$9:$E$93,1,EXP(LN((1.1*(Fperm_SI_Woolf2021!$E$9:$E$93-O$58)-63.1579*EXP(-0.19*Fperm_SI_Woolf2021!$E$9:$E$93)+63.1579*EXP(-0.19*O$58))/(Fperm_SI_Woolf2021!$E$9:$E$93-O$58))*(O$58-Fperm_SI_Woolf2021!$E$9:$E$93)/10))),Fperm_SI_Woolf2021!$D$9:$D$93))</f>
        <v>0.84069069375758176</v>
      </c>
      <c r="P71" s="51" cm="1">
        <f t="array" ref="P71">MIN(1,SLOPE(Fperm_SI_Woolf2021!$F$9:$F$93*EXP(-Fperm_SI_Woolf2021!$I$9:$I$93*$C71*IF(P$58=Fperm_SI_Woolf2021!$E$9:$E$93,1,EXP(LN((1.1*(Fperm_SI_Woolf2021!$E$9:$E$93-P$58)-63.1579*EXP(-0.19*Fperm_SI_Woolf2021!$E$9:$E$93)+63.1579*EXP(-0.19*P$58))/(Fperm_SI_Woolf2021!$E$9:$E$93-P$58))*(P$58-Fperm_SI_Woolf2021!$E$9:$E$93)/10))) + Fperm_SI_Woolf2021!$G$9:$G$93*EXP(-Fperm_SI_Woolf2021!$J$9:$J$93*$C71*IF(P$58=Fperm_SI_Woolf2021!$E$9:$E$93,1,EXP(LN((1.1*(Fperm_SI_Woolf2021!$E$9:$E$93-P$58)-63.1579*EXP(-0.19*Fperm_SI_Woolf2021!$E$9:$E$93)+63.1579*EXP(-0.19*P$58))/(Fperm_SI_Woolf2021!$E$9:$E$93-P$58))*(P$58-Fperm_SI_Woolf2021!$E$9:$E$93)/10))) + Fperm_SI_Woolf2021!$H$9:$H$93*EXP(-Fperm_SI_Woolf2021!$K$9:$K$93*$C71*IF(P$58=Fperm_SI_Woolf2021!$E$9:$E$93,1,EXP(LN((1.1*(Fperm_SI_Woolf2021!$E$9:$E$93-P$58)-63.1579*EXP(-0.19*Fperm_SI_Woolf2021!$E$9:$E$93)+63.1579*EXP(-0.19*P$58))/(Fperm_SI_Woolf2021!$E$9:$E$93-P$58))*(P$58-Fperm_SI_Woolf2021!$E$9:$E$93)/10))),Fperm_SI_Woolf2021!$D$9:$D$93)*P$57+INTERCEPT(Fperm_SI_Woolf2021!$F$9:$F$93*EXP(-Fperm_SI_Woolf2021!$I$9:$I$93*$C71*IF(P$58=Fperm_SI_Woolf2021!$E$9:$E$93,1,EXP(LN((1.1*(Fperm_SI_Woolf2021!$E$9:$E$93-P$58)-63.1579*EXP(-0.19*Fperm_SI_Woolf2021!$E$9:$E$93)+63.1579*EXP(-0.19*P$58))/(Fperm_SI_Woolf2021!$E$9:$E$93-P$58))*(P$58-Fperm_SI_Woolf2021!$E$9:$E$93)/10))) + Fperm_SI_Woolf2021!$G$9:$G$93*EXP(-Fperm_SI_Woolf2021!$J$9:$J$93*$C71*IF(P$58=Fperm_SI_Woolf2021!$E$9:$E$93,1,EXP(LN((1.1*(Fperm_SI_Woolf2021!$E$9:$E$93-P$58)-63.1579*EXP(-0.19*Fperm_SI_Woolf2021!$E$9:$E$93)+63.1579*EXP(-0.19*P$58))/(Fperm_SI_Woolf2021!$E$9:$E$93-P$58))*(P$58-Fperm_SI_Woolf2021!$E$9:$E$93)/10))) + Fperm_SI_Woolf2021!$H$9:$H$93*EXP(-Fperm_SI_Woolf2021!$K$9:$K$93*$C71*IF(P$58=Fperm_SI_Woolf2021!$E$9:$E$93,1,EXP(LN((1.1*(Fperm_SI_Woolf2021!$E$9:$E$93-P$58)-63.1579*EXP(-0.19*Fperm_SI_Woolf2021!$E$9:$E$93)+63.1579*EXP(-0.19*P$58))/(Fperm_SI_Woolf2021!$E$9:$E$93-P$58))*(P$58-Fperm_SI_Woolf2021!$E$9:$E$93)/10))),Fperm_SI_Woolf2021!$D$9:$D$93))</f>
        <v>0.81688290375102679</v>
      </c>
      <c r="Q71" s="51" cm="1">
        <f t="array" ref="Q71">MIN(1,SLOPE(Fperm_SI_Woolf2021!$F$9:$F$93*EXP(-Fperm_SI_Woolf2021!$I$9:$I$93*$C71*IF(Q$58=Fperm_SI_Woolf2021!$E$9:$E$93,1,EXP(LN((1.1*(Fperm_SI_Woolf2021!$E$9:$E$93-Q$58)-63.1579*EXP(-0.19*Fperm_SI_Woolf2021!$E$9:$E$93)+63.1579*EXP(-0.19*Q$58))/(Fperm_SI_Woolf2021!$E$9:$E$93-Q$58))*(Q$58-Fperm_SI_Woolf2021!$E$9:$E$93)/10))) + Fperm_SI_Woolf2021!$G$9:$G$93*EXP(-Fperm_SI_Woolf2021!$J$9:$J$93*$C71*IF(Q$58=Fperm_SI_Woolf2021!$E$9:$E$93,1,EXP(LN((1.1*(Fperm_SI_Woolf2021!$E$9:$E$93-Q$58)-63.1579*EXP(-0.19*Fperm_SI_Woolf2021!$E$9:$E$93)+63.1579*EXP(-0.19*Q$58))/(Fperm_SI_Woolf2021!$E$9:$E$93-Q$58))*(Q$58-Fperm_SI_Woolf2021!$E$9:$E$93)/10))) + Fperm_SI_Woolf2021!$H$9:$H$93*EXP(-Fperm_SI_Woolf2021!$K$9:$K$93*$C71*IF(Q$58=Fperm_SI_Woolf2021!$E$9:$E$93,1,EXP(LN((1.1*(Fperm_SI_Woolf2021!$E$9:$E$93-Q$58)-63.1579*EXP(-0.19*Fperm_SI_Woolf2021!$E$9:$E$93)+63.1579*EXP(-0.19*Q$58))/(Fperm_SI_Woolf2021!$E$9:$E$93-Q$58))*(Q$58-Fperm_SI_Woolf2021!$E$9:$E$93)/10))),Fperm_SI_Woolf2021!$D$9:$D$93)*Q$57+INTERCEPT(Fperm_SI_Woolf2021!$F$9:$F$93*EXP(-Fperm_SI_Woolf2021!$I$9:$I$93*$C71*IF(Q$58=Fperm_SI_Woolf2021!$E$9:$E$93,1,EXP(LN((1.1*(Fperm_SI_Woolf2021!$E$9:$E$93-Q$58)-63.1579*EXP(-0.19*Fperm_SI_Woolf2021!$E$9:$E$93)+63.1579*EXP(-0.19*Q$58))/(Fperm_SI_Woolf2021!$E$9:$E$93-Q$58))*(Q$58-Fperm_SI_Woolf2021!$E$9:$E$93)/10))) + Fperm_SI_Woolf2021!$G$9:$G$93*EXP(-Fperm_SI_Woolf2021!$J$9:$J$93*$C71*IF(Q$58=Fperm_SI_Woolf2021!$E$9:$E$93,1,EXP(LN((1.1*(Fperm_SI_Woolf2021!$E$9:$E$93-Q$58)-63.1579*EXP(-0.19*Fperm_SI_Woolf2021!$E$9:$E$93)+63.1579*EXP(-0.19*Q$58))/(Fperm_SI_Woolf2021!$E$9:$E$93-Q$58))*(Q$58-Fperm_SI_Woolf2021!$E$9:$E$93)/10))) + Fperm_SI_Woolf2021!$H$9:$H$93*EXP(-Fperm_SI_Woolf2021!$K$9:$K$93*$C71*IF(Q$58=Fperm_SI_Woolf2021!$E$9:$E$93,1,EXP(LN((1.1*(Fperm_SI_Woolf2021!$E$9:$E$93-Q$58)-63.1579*EXP(-0.19*Fperm_SI_Woolf2021!$E$9:$E$93)+63.1579*EXP(-0.19*Q$58))/(Fperm_SI_Woolf2021!$E$9:$E$93-Q$58))*(Q$58-Fperm_SI_Woolf2021!$E$9:$E$93)/10))),Fperm_SI_Woolf2021!$D$9:$D$93))</f>
        <v>0.79307511374447182</v>
      </c>
      <c r="R71" s="51" cm="1">
        <f t="array" ref="R71">MIN(1,SLOPE(Fperm_SI_Woolf2021!$F$9:$F$93*EXP(-Fperm_SI_Woolf2021!$I$9:$I$93*$C71*IF(R$58=Fperm_SI_Woolf2021!$E$9:$E$93,1,EXP(LN((1.1*(Fperm_SI_Woolf2021!$E$9:$E$93-R$58)-63.1579*EXP(-0.19*Fperm_SI_Woolf2021!$E$9:$E$93)+63.1579*EXP(-0.19*R$58))/(Fperm_SI_Woolf2021!$E$9:$E$93-R$58))*(R$58-Fperm_SI_Woolf2021!$E$9:$E$93)/10))) + Fperm_SI_Woolf2021!$G$9:$G$93*EXP(-Fperm_SI_Woolf2021!$J$9:$J$93*$C71*IF(R$58=Fperm_SI_Woolf2021!$E$9:$E$93,1,EXP(LN((1.1*(Fperm_SI_Woolf2021!$E$9:$E$93-R$58)-63.1579*EXP(-0.19*Fperm_SI_Woolf2021!$E$9:$E$93)+63.1579*EXP(-0.19*R$58))/(Fperm_SI_Woolf2021!$E$9:$E$93-R$58))*(R$58-Fperm_SI_Woolf2021!$E$9:$E$93)/10))) + Fperm_SI_Woolf2021!$H$9:$H$93*EXP(-Fperm_SI_Woolf2021!$K$9:$K$93*$C71*IF(R$58=Fperm_SI_Woolf2021!$E$9:$E$93,1,EXP(LN((1.1*(Fperm_SI_Woolf2021!$E$9:$E$93-R$58)-63.1579*EXP(-0.19*Fperm_SI_Woolf2021!$E$9:$E$93)+63.1579*EXP(-0.19*R$58))/(Fperm_SI_Woolf2021!$E$9:$E$93-R$58))*(R$58-Fperm_SI_Woolf2021!$E$9:$E$93)/10))),Fperm_SI_Woolf2021!$D$9:$D$93)*R$57+INTERCEPT(Fperm_SI_Woolf2021!$F$9:$F$93*EXP(-Fperm_SI_Woolf2021!$I$9:$I$93*$C71*IF(R$58=Fperm_SI_Woolf2021!$E$9:$E$93,1,EXP(LN((1.1*(Fperm_SI_Woolf2021!$E$9:$E$93-R$58)-63.1579*EXP(-0.19*Fperm_SI_Woolf2021!$E$9:$E$93)+63.1579*EXP(-0.19*R$58))/(Fperm_SI_Woolf2021!$E$9:$E$93-R$58))*(R$58-Fperm_SI_Woolf2021!$E$9:$E$93)/10))) + Fperm_SI_Woolf2021!$G$9:$G$93*EXP(-Fperm_SI_Woolf2021!$J$9:$J$93*$C71*IF(R$58=Fperm_SI_Woolf2021!$E$9:$E$93,1,EXP(LN((1.1*(Fperm_SI_Woolf2021!$E$9:$E$93-R$58)-63.1579*EXP(-0.19*Fperm_SI_Woolf2021!$E$9:$E$93)+63.1579*EXP(-0.19*R$58))/(Fperm_SI_Woolf2021!$E$9:$E$93-R$58))*(R$58-Fperm_SI_Woolf2021!$E$9:$E$93)/10))) + Fperm_SI_Woolf2021!$H$9:$H$93*EXP(-Fperm_SI_Woolf2021!$K$9:$K$93*$C71*IF(R$58=Fperm_SI_Woolf2021!$E$9:$E$93,1,EXP(LN((1.1*(Fperm_SI_Woolf2021!$E$9:$E$93-R$58)-63.1579*EXP(-0.19*Fperm_SI_Woolf2021!$E$9:$E$93)+63.1579*EXP(-0.19*R$58))/(Fperm_SI_Woolf2021!$E$9:$E$93-R$58))*(R$58-Fperm_SI_Woolf2021!$E$9:$E$93)/10))),Fperm_SI_Woolf2021!$D$9:$D$93))</f>
        <v>0.76926732373791684</v>
      </c>
      <c r="S71" s="51" cm="1">
        <f t="array" ref="S71">MIN(1,SLOPE(Fperm_SI_Woolf2021!$F$9:$F$93*EXP(-Fperm_SI_Woolf2021!$I$9:$I$93*$C71*IF(S$58=Fperm_SI_Woolf2021!$E$9:$E$93,1,EXP(LN((1.1*(Fperm_SI_Woolf2021!$E$9:$E$93-S$58)-63.1579*EXP(-0.19*Fperm_SI_Woolf2021!$E$9:$E$93)+63.1579*EXP(-0.19*S$58))/(Fperm_SI_Woolf2021!$E$9:$E$93-S$58))*(S$58-Fperm_SI_Woolf2021!$E$9:$E$93)/10))) + Fperm_SI_Woolf2021!$G$9:$G$93*EXP(-Fperm_SI_Woolf2021!$J$9:$J$93*$C71*IF(S$58=Fperm_SI_Woolf2021!$E$9:$E$93,1,EXP(LN((1.1*(Fperm_SI_Woolf2021!$E$9:$E$93-S$58)-63.1579*EXP(-0.19*Fperm_SI_Woolf2021!$E$9:$E$93)+63.1579*EXP(-0.19*S$58))/(Fperm_SI_Woolf2021!$E$9:$E$93-S$58))*(S$58-Fperm_SI_Woolf2021!$E$9:$E$93)/10))) + Fperm_SI_Woolf2021!$H$9:$H$93*EXP(-Fperm_SI_Woolf2021!$K$9:$K$93*$C71*IF(S$58=Fperm_SI_Woolf2021!$E$9:$E$93,1,EXP(LN((1.1*(Fperm_SI_Woolf2021!$E$9:$E$93-S$58)-63.1579*EXP(-0.19*Fperm_SI_Woolf2021!$E$9:$E$93)+63.1579*EXP(-0.19*S$58))/(Fperm_SI_Woolf2021!$E$9:$E$93-S$58))*(S$58-Fperm_SI_Woolf2021!$E$9:$E$93)/10))),Fperm_SI_Woolf2021!$D$9:$D$93)*S$57+INTERCEPT(Fperm_SI_Woolf2021!$F$9:$F$93*EXP(-Fperm_SI_Woolf2021!$I$9:$I$93*$C71*IF(S$58=Fperm_SI_Woolf2021!$E$9:$E$93,1,EXP(LN((1.1*(Fperm_SI_Woolf2021!$E$9:$E$93-S$58)-63.1579*EXP(-0.19*Fperm_SI_Woolf2021!$E$9:$E$93)+63.1579*EXP(-0.19*S$58))/(Fperm_SI_Woolf2021!$E$9:$E$93-S$58))*(S$58-Fperm_SI_Woolf2021!$E$9:$E$93)/10))) + Fperm_SI_Woolf2021!$G$9:$G$93*EXP(-Fperm_SI_Woolf2021!$J$9:$J$93*$C71*IF(S$58=Fperm_SI_Woolf2021!$E$9:$E$93,1,EXP(LN((1.1*(Fperm_SI_Woolf2021!$E$9:$E$93-S$58)-63.1579*EXP(-0.19*Fperm_SI_Woolf2021!$E$9:$E$93)+63.1579*EXP(-0.19*S$58))/(Fperm_SI_Woolf2021!$E$9:$E$93-S$58))*(S$58-Fperm_SI_Woolf2021!$E$9:$E$93)/10))) + Fperm_SI_Woolf2021!$H$9:$H$93*EXP(-Fperm_SI_Woolf2021!$K$9:$K$93*$C71*IF(S$58=Fperm_SI_Woolf2021!$E$9:$E$93,1,EXP(LN((1.1*(Fperm_SI_Woolf2021!$E$9:$E$93-S$58)-63.1579*EXP(-0.19*Fperm_SI_Woolf2021!$E$9:$E$93)+63.1579*EXP(-0.19*S$58))/(Fperm_SI_Woolf2021!$E$9:$E$93-S$58))*(S$58-Fperm_SI_Woolf2021!$E$9:$E$93)/10))),Fperm_SI_Woolf2021!$D$9:$D$93))</f>
        <v>1</v>
      </c>
      <c r="T71" s="51" cm="1">
        <f t="array" ref="T71">MIN(1,SLOPE(Fperm_SI_Woolf2021!$F$9:$F$93*EXP(-Fperm_SI_Woolf2021!$I$9:$I$93*$C71*IF(T$58=Fperm_SI_Woolf2021!$E$9:$E$93,1,EXP(LN((1.1*(Fperm_SI_Woolf2021!$E$9:$E$93-T$58)-63.1579*EXP(-0.19*Fperm_SI_Woolf2021!$E$9:$E$93)+63.1579*EXP(-0.19*T$58))/(Fperm_SI_Woolf2021!$E$9:$E$93-T$58))*(T$58-Fperm_SI_Woolf2021!$E$9:$E$93)/10))) + Fperm_SI_Woolf2021!$G$9:$G$93*EXP(-Fperm_SI_Woolf2021!$J$9:$J$93*$C71*IF(T$58=Fperm_SI_Woolf2021!$E$9:$E$93,1,EXP(LN((1.1*(Fperm_SI_Woolf2021!$E$9:$E$93-T$58)-63.1579*EXP(-0.19*Fperm_SI_Woolf2021!$E$9:$E$93)+63.1579*EXP(-0.19*T$58))/(Fperm_SI_Woolf2021!$E$9:$E$93-T$58))*(T$58-Fperm_SI_Woolf2021!$E$9:$E$93)/10))) + Fperm_SI_Woolf2021!$H$9:$H$93*EXP(-Fperm_SI_Woolf2021!$K$9:$K$93*$C71*IF(T$58=Fperm_SI_Woolf2021!$E$9:$E$93,1,EXP(LN((1.1*(Fperm_SI_Woolf2021!$E$9:$E$93-T$58)-63.1579*EXP(-0.19*Fperm_SI_Woolf2021!$E$9:$E$93)+63.1579*EXP(-0.19*T$58))/(Fperm_SI_Woolf2021!$E$9:$E$93-T$58))*(T$58-Fperm_SI_Woolf2021!$E$9:$E$93)/10))),Fperm_SI_Woolf2021!$D$9:$D$93)*T$57+INTERCEPT(Fperm_SI_Woolf2021!$F$9:$F$93*EXP(-Fperm_SI_Woolf2021!$I$9:$I$93*$C71*IF(T$58=Fperm_SI_Woolf2021!$E$9:$E$93,1,EXP(LN((1.1*(Fperm_SI_Woolf2021!$E$9:$E$93-T$58)-63.1579*EXP(-0.19*Fperm_SI_Woolf2021!$E$9:$E$93)+63.1579*EXP(-0.19*T$58))/(Fperm_SI_Woolf2021!$E$9:$E$93-T$58))*(T$58-Fperm_SI_Woolf2021!$E$9:$E$93)/10))) + Fperm_SI_Woolf2021!$G$9:$G$93*EXP(-Fperm_SI_Woolf2021!$J$9:$J$93*$C71*IF(T$58=Fperm_SI_Woolf2021!$E$9:$E$93,1,EXP(LN((1.1*(Fperm_SI_Woolf2021!$E$9:$E$93-T$58)-63.1579*EXP(-0.19*Fperm_SI_Woolf2021!$E$9:$E$93)+63.1579*EXP(-0.19*T$58))/(Fperm_SI_Woolf2021!$E$9:$E$93-T$58))*(T$58-Fperm_SI_Woolf2021!$E$9:$E$93)/10))) + Fperm_SI_Woolf2021!$H$9:$H$93*EXP(-Fperm_SI_Woolf2021!$K$9:$K$93*$C71*IF(T$58=Fperm_SI_Woolf2021!$E$9:$E$93,1,EXP(LN((1.1*(Fperm_SI_Woolf2021!$E$9:$E$93-T$58)-63.1579*EXP(-0.19*Fperm_SI_Woolf2021!$E$9:$E$93)+63.1579*EXP(-0.19*T$58))/(Fperm_SI_Woolf2021!$E$9:$E$93-T$58))*(T$58-Fperm_SI_Woolf2021!$E$9:$E$93)/10))),Fperm_SI_Woolf2021!$D$9:$D$93))</f>
        <v>1</v>
      </c>
      <c r="U71" s="51" cm="1">
        <f t="array" ref="U71">MIN(1,SLOPE(Fperm_SI_Woolf2021!$F$9:$F$93*EXP(-Fperm_SI_Woolf2021!$I$9:$I$93*$C71*IF(U$58=Fperm_SI_Woolf2021!$E$9:$E$93,1,EXP(LN((1.1*(Fperm_SI_Woolf2021!$E$9:$E$93-U$58)-63.1579*EXP(-0.19*Fperm_SI_Woolf2021!$E$9:$E$93)+63.1579*EXP(-0.19*U$58))/(Fperm_SI_Woolf2021!$E$9:$E$93-U$58))*(U$58-Fperm_SI_Woolf2021!$E$9:$E$93)/10))) + Fperm_SI_Woolf2021!$G$9:$G$93*EXP(-Fperm_SI_Woolf2021!$J$9:$J$93*$C71*IF(U$58=Fperm_SI_Woolf2021!$E$9:$E$93,1,EXP(LN((1.1*(Fperm_SI_Woolf2021!$E$9:$E$93-U$58)-63.1579*EXP(-0.19*Fperm_SI_Woolf2021!$E$9:$E$93)+63.1579*EXP(-0.19*U$58))/(Fperm_SI_Woolf2021!$E$9:$E$93-U$58))*(U$58-Fperm_SI_Woolf2021!$E$9:$E$93)/10))) + Fperm_SI_Woolf2021!$H$9:$H$93*EXP(-Fperm_SI_Woolf2021!$K$9:$K$93*$C71*IF(U$58=Fperm_SI_Woolf2021!$E$9:$E$93,1,EXP(LN((1.1*(Fperm_SI_Woolf2021!$E$9:$E$93-U$58)-63.1579*EXP(-0.19*Fperm_SI_Woolf2021!$E$9:$E$93)+63.1579*EXP(-0.19*U$58))/(Fperm_SI_Woolf2021!$E$9:$E$93-U$58))*(U$58-Fperm_SI_Woolf2021!$E$9:$E$93)/10))),Fperm_SI_Woolf2021!$D$9:$D$93)*U$57+INTERCEPT(Fperm_SI_Woolf2021!$F$9:$F$93*EXP(-Fperm_SI_Woolf2021!$I$9:$I$93*$C71*IF(U$58=Fperm_SI_Woolf2021!$E$9:$E$93,1,EXP(LN((1.1*(Fperm_SI_Woolf2021!$E$9:$E$93-U$58)-63.1579*EXP(-0.19*Fperm_SI_Woolf2021!$E$9:$E$93)+63.1579*EXP(-0.19*U$58))/(Fperm_SI_Woolf2021!$E$9:$E$93-U$58))*(U$58-Fperm_SI_Woolf2021!$E$9:$E$93)/10))) + Fperm_SI_Woolf2021!$G$9:$G$93*EXP(-Fperm_SI_Woolf2021!$J$9:$J$93*$C71*IF(U$58=Fperm_SI_Woolf2021!$E$9:$E$93,1,EXP(LN((1.1*(Fperm_SI_Woolf2021!$E$9:$E$93-U$58)-63.1579*EXP(-0.19*Fperm_SI_Woolf2021!$E$9:$E$93)+63.1579*EXP(-0.19*U$58))/(Fperm_SI_Woolf2021!$E$9:$E$93-U$58))*(U$58-Fperm_SI_Woolf2021!$E$9:$E$93)/10))) + Fperm_SI_Woolf2021!$H$9:$H$93*EXP(-Fperm_SI_Woolf2021!$K$9:$K$93*$C71*IF(U$58=Fperm_SI_Woolf2021!$E$9:$E$93,1,EXP(LN((1.1*(Fperm_SI_Woolf2021!$E$9:$E$93-U$58)-63.1579*EXP(-0.19*Fperm_SI_Woolf2021!$E$9:$E$93)+63.1579*EXP(-0.19*U$58))/(Fperm_SI_Woolf2021!$E$9:$E$93-U$58))*(U$58-Fperm_SI_Woolf2021!$E$9:$E$93)/10))),Fperm_SI_Woolf2021!$D$9:$D$93))</f>
        <v>0.99656260965780474</v>
      </c>
      <c r="V71" s="51" cm="1">
        <f t="array" ref="V71">MIN(1,SLOPE(Fperm_SI_Woolf2021!$F$9:$F$93*EXP(-Fperm_SI_Woolf2021!$I$9:$I$93*$C71*IF(V$58=Fperm_SI_Woolf2021!$E$9:$E$93,1,EXP(LN((1.1*(Fperm_SI_Woolf2021!$E$9:$E$93-V$58)-63.1579*EXP(-0.19*Fperm_SI_Woolf2021!$E$9:$E$93)+63.1579*EXP(-0.19*V$58))/(Fperm_SI_Woolf2021!$E$9:$E$93-V$58))*(V$58-Fperm_SI_Woolf2021!$E$9:$E$93)/10))) + Fperm_SI_Woolf2021!$G$9:$G$93*EXP(-Fperm_SI_Woolf2021!$J$9:$J$93*$C71*IF(V$58=Fperm_SI_Woolf2021!$E$9:$E$93,1,EXP(LN((1.1*(Fperm_SI_Woolf2021!$E$9:$E$93-V$58)-63.1579*EXP(-0.19*Fperm_SI_Woolf2021!$E$9:$E$93)+63.1579*EXP(-0.19*V$58))/(Fperm_SI_Woolf2021!$E$9:$E$93-V$58))*(V$58-Fperm_SI_Woolf2021!$E$9:$E$93)/10))) + Fperm_SI_Woolf2021!$H$9:$H$93*EXP(-Fperm_SI_Woolf2021!$K$9:$K$93*$C71*IF(V$58=Fperm_SI_Woolf2021!$E$9:$E$93,1,EXP(LN((1.1*(Fperm_SI_Woolf2021!$E$9:$E$93-V$58)-63.1579*EXP(-0.19*Fperm_SI_Woolf2021!$E$9:$E$93)+63.1579*EXP(-0.19*V$58))/(Fperm_SI_Woolf2021!$E$9:$E$93-V$58))*(V$58-Fperm_SI_Woolf2021!$E$9:$E$93)/10))),Fperm_SI_Woolf2021!$D$9:$D$93)*V$57+INTERCEPT(Fperm_SI_Woolf2021!$F$9:$F$93*EXP(-Fperm_SI_Woolf2021!$I$9:$I$93*$C71*IF(V$58=Fperm_SI_Woolf2021!$E$9:$E$93,1,EXP(LN((1.1*(Fperm_SI_Woolf2021!$E$9:$E$93-V$58)-63.1579*EXP(-0.19*Fperm_SI_Woolf2021!$E$9:$E$93)+63.1579*EXP(-0.19*V$58))/(Fperm_SI_Woolf2021!$E$9:$E$93-V$58))*(V$58-Fperm_SI_Woolf2021!$E$9:$E$93)/10))) + Fperm_SI_Woolf2021!$G$9:$G$93*EXP(-Fperm_SI_Woolf2021!$J$9:$J$93*$C71*IF(V$58=Fperm_SI_Woolf2021!$E$9:$E$93,1,EXP(LN((1.1*(Fperm_SI_Woolf2021!$E$9:$E$93-V$58)-63.1579*EXP(-0.19*Fperm_SI_Woolf2021!$E$9:$E$93)+63.1579*EXP(-0.19*V$58))/(Fperm_SI_Woolf2021!$E$9:$E$93-V$58))*(V$58-Fperm_SI_Woolf2021!$E$9:$E$93)/10))) + Fperm_SI_Woolf2021!$H$9:$H$93*EXP(-Fperm_SI_Woolf2021!$K$9:$K$93*$C71*IF(V$58=Fperm_SI_Woolf2021!$E$9:$E$93,1,EXP(LN((1.1*(Fperm_SI_Woolf2021!$E$9:$E$93-V$58)-63.1579*EXP(-0.19*Fperm_SI_Woolf2021!$E$9:$E$93)+63.1579*EXP(-0.19*V$58))/(Fperm_SI_Woolf2021!$E$9:$E$93-V$58))*(V$58-Fperm_SI_Woolf2021!$E$9:$E$93)/10))),Fperm_SI_Woolf2021!$D$9:$D$93))</f>
        <v>0.9665871374270425</v>
      </c>
      <c r="W71" s="51" cm="1">
        <f t="array" ref="W71">MIN(1,SLOPE(Fperm_SI_Woolf2021!$F$9:$F$93*EXP(-Fperm_SI_Woolf2021!$I$9:$I$93*$C71*IF(W$58=Fperm_SI_Woolf2021!$E$9:$E$93,1,EXP(LN((1.1*(Fperm_SI_Woolf2021!$E$9:$E$93-W$58)-63.1579*EXP(-0.19*Fperm_SI_Woolf2021!$E$9:$E$93)+63.1579*EXP(-0.19*W$58))/(Fperm_SI_Woolf2021!$E$9:$E$93-W$58))*(W$58-Fperm_SI_Woolf2021!$E$9:$E$93)/10))) + Fperm_SI_Woolf2021!$G$9:$G$93*EXP(-Fperm_SI_Woolf2021!$J$9:$J$93*$C71*IF(W$58=Fperm_SI_Woolf2021!$E$9:$E$93,1,EXP(LN((1.1*(Fperm_SI_Woolf2021!$E$9:$E$93-W$58)-63.1579*EXP(-0.19*Fperm_SI_Woolf2021!$E$9:$E$93)+63.1579*EXP(-0.19*W$58))/(Fperm_SI_Woolf2021!$E$9:$E$93-W$58))*(W$58-Fperm_SI_Woolf2021!$E$9:$E$93)/10))) + Fperm_SI_Woolf2021!$H$9:$H$93*EXP(-Fperm_SI_Woolf2021!$K$9:$K$93*$C71*IF(W$58=Fperm_SI_Woolf2021!$E$9:$E$93,1,EXP(LN((1.1*(Fperm_SI_Woolf2021!$E$9:$E$93-W$58)-63.1579*EXP(-0.19*Fperm_SI_Woolf2021!$E$9:$E$93)+63.1579*EXP(-0.19*W$58))/(Fperm_SI_Woolf2021!$E$9:$E$93-W$58))*(W$58-Fperm_SI_Woolf2021!$E$9:$E$93)/10))),Fperm_SI_Woolf2021!$D$9:$D$93)*W$57+INTERCEPT(Fperm_SI_Woolf2021!$F$9:$F$93*EXP(-Fperm_SI_Woolf2021!$I$9:$I$93*$C71*IF(W$58=Fperm_SI_Woolf2021!$E$9:$E$93,1,EXP(LN((1.1*(Fperm_SI_Woolf2021!$E$9:$E$93-W$58)-63.1579*EXP(-0.19*Fperm_SI_Woolf2021!$E$9:$E$93)+63.1579*EXP(-0.19*W$58))/(Fperm_SI_Woolf2021!$E$9:$E$93-W$58))*(W$58-Fperm_SI_Woolf2021!$E$9:$E$93)/10))) + Fperm_SI_Woolf2021!$G$9:$G$93*EXP(-Fperm_SI_Woolf2021!$J$9:$J$93*$C71*IF(W$58=Fperm_SI_Woolf2021!$E$9:$E$93,1,EXP(LN((1.1*(Fperm_SI_Woolf2021!$E$9:$E$93-W$58)-63.1579*EXP(-0.19*Fperm_SI_Woolf2021!$E$9:$E$93)+63.1579*EXP(-0.19*W$58))/(Fperm_SI_Woolf2021!$E$9:$E$93-W$58))*(W$58-Fperm_SI_Woolf2021!$E$9:$E$93)/10))) + Fperm_SI_Woolf2021!$H$9:$H$93*EXP(-Fperm_SI_Woolf2021!$K$9:$K$93*$C71*IF(W$58=Fperm_SI_Woolf2021!$E$9:$E$93,1,EXP(LN((1.1*(Fperm_SI_Woolf2021!$E$9:$E$93-W$58)-63.1579*EXP(-0.19*Fperm_SI_Woolf2021!$E$9:$E$93)+63.1579*EXP(-0.19*W$58))/(Fperm_SI_Woolf2021!$E$9:$E$93-W$58))*(W$58-Fperm_SI_Woolf2021!$E$9:$E$93)/10))),Fperm_SI_Woolf2021!$D$9:$D$93))</f>
        <v>0.93661166519628014</v>
      </c>
      <c r="X71" s="51" cm="1">
        <f t="array" ref="X71">MIN(1,SLOPE(Fperm_SI_Woolf2021!$F$9:$F$93*EXP(-Fperm_SI_Woolf2021!$I$9:$I$93*$C71*IF(X$58=Fperm_SI_Woolf2021!$E$9:$E$93,1,EXP(LN((1.1*(Fperm_SI_Woolf2021!$E$9:$E$93-X$58)-63.1579*EXP(-0.19*Fperm_SI_Woolf2021!$E$9:$E$93)+63.1579*EXP(-0.19*X$58))/(Fperm_SI_Woolf2021!$E$9:$E$93-X$58))*(X$58-Fperm_SI_Woolf2021!$E$9:$E$93)/10))) + Fperm_SI_Woolf2021!$G$9:$G$93*EXP(-Fperm_SI_Woolf2021!$J$9:$J$93*$C71*IF(X$58=Fperm_SI_Woolf2021!$E$9:$E$93,1,EXP(LN((1.1*(Fperm_SI_Woolf2021!$E$9:$E$93-X$58)-63.1579*EXP(-0.19*Fperm_SI_Woolf2021!$E$9:$E$93)+63.1579*EXP(-0.19*X$58))/(Fperm_SI_Woolf2021!$E$9:$E$93-X$58))*(X$58-Fperm_SI_Woolf2021!$E$9:$E$93)/10))) + Fperm_SI_Woolf2021!$H$9:$H$93*EXP(-Fperm_SI_Woolf2021!$K$9:$K$93*$C71*IF(X$58=Fperm_SI_Woolf2021!$E$9:$E$93,1,EXP(LN((1.1*(Fperm_SI_Woolf2021!$E$9:$E$93-X$58)-63.1579*EXP(-0.19*Fperm_SI_Woolf2021!$E$9:$E$93)+63.1579*EXP(-0.19*X$58))/(Fperm_SI_Woolf2021!$E$9:$E$93-X$58))*(X$58-Fperm_SI_Woolf2021!$E$9:$E$93)/10))),Fperm_SI_Woolf2021!$D$9:$D$93)*X$57+INTERCEPT(Fperm_SI_Woolf2021!$F$9:$F$93*EXP(-Fperm_SI_Woolf2021!$I$9:$I$93*$C71*IF(X$58=Fperm_SI_Woolf2021!$E$9:$E$93,1,EXP(LN((1.1*(Fperm_SI_Woolf2021!$E$9:$E$93-X$58)-63.1579*EXP(-0.19*Fperm_SI_Woolf2021!$E$9:$E$93)+63.1579*EXP(-0.19*X$58))/(Fperm_SI_Woolf2021!$E$9:$E$93-X$58))*(X$58-Fperm_SI_Woolf2021!$E$9:$E$93)/10))) + Fperm_SI_Woolf2021!$G$9:$G$93*EXP(-Fperm_SI_Woolf2021!$J$9:$J$93*$C71*IF(X$58=Fperm_SI_Woolf2021!$E$9:$E$93,1,EXP(LN((1.1*(Fperm_SI_Woolf2021!$E$9:$E$93-X$58)-63.1579*EXP(-0.19*Fperm_SI_Woolf2021!$E$9:$E$93)+63.1579*EXP(-0.19*X$58))/(Fperm_SI_Woolf2021!$E$9:$E$93-X$58))*(X$58-Fperm_SI_Woolf2021!$E$9:$E$93)/10))) + Fperm_SI_Woolf2021!$H$9:$H$93*EXP(-Fperm_SI_Woolf2021!$K$9:$K$93*$C71*IF(X$58=Fperm_SI_Woolf2021!$E$9:$E$93,1,EXP(LN((1.1*(Fperm_SI_Woolf2021!$E$9:$E$93-X$58)-63.1579*EXP(-0.19*Fperm_SI_Woolf2021!$E$9:$E$93)+63.1579*EXP(-0.19*X$58))/(Fperm_SI_Woolf2021!$E$9:$E$93-X$58))*(X$58-Fperm_SI_Woolf2021!$E$9:$E$93)/10))),Fperm_SI_Woolf2021!$D$9:$D$93))</f>
        <v>0.90663619296551778</v>
      </c>
      <c r="Y71" s="51" cm="1">
        <f t="array" ref="Y71">MIN(1,SLOPE(Fperm_SI_Woolf2021!$F$9:$F$93*EXP(-Fperm_SI_Woolf2021!$I$9:$I$93*$C71*IF(Y$58=Fperm_SI_Woolf2021!$E$9:$E$93,1,EXP(LN((1.1*(Fperm_SI_Woolf2021!$E$9:$E$93-Y$58)-63.1579*EXP(-0.19*Fperm_SI_Woolf2021!$E$9:$E$93)+63.1579*EXP(-0.19*Y$58))/(Fperm_SI_Woolf2021!$E$9:$E$93-Y$58))*(Y$58-Fperm_SI_Woolf2021!$E$9:$E$93)/10))) + Fperm_SI_Woolf2021!$G$9:$G$93*EXP(-Fperm_SI_Woolf2021!$J$9:$J$93*$C71*IF(Y$58=Fperm_SI_Woolf2021!$E$9:$E$93,1,EXP(LN((1.1*(Fperm_SI_Woolf2021!$E$9:$E$93-Y$58)-63.1579*EXP(-0.19*Fperm_SI_Woolf2021!$E$9:$E$93)+63.1579*EXP(-0.19*Y$58))/(Fperm_SI_Woolf2021!$E$9:$E$93-Y$58))*(Y$58-Fperm_SI_Woolf2021!$E$9:$E$93)/10))) + Fperm_SI_Woolf2021!$H$9:$H$93*EXP(-Fperm_SI_Woolf2021!$K$9:$K$93*$C71*IF(Y$58=Fperm_SI_Woolf2021!$E$9:$E$93,1,EXP(LN((1.1*(Fperm_SI_Woolf2021!$E$9:$E$93-Y$58)-63.1579*EXP(-0.19*Fperm_SI_Woolf2021!$E$9:$E$93)+63.1579*EXP(-0.19*Y$58))/(Fperm_SI_Woolf2021!$E$9:$E$93-Y$58))*(Y$58-Fperm_SI_Woolf2021!$E$9:$E$93)/10))),Fperm_SI_Woolf2021!$D$9:$D$93)*Y$57+INTERCEPT(Fperm_SI_Woolf2021!$F$9:$F$93*EXP(-Fperm_SI_Woolf2021!$I$9:$I$93*$C71*IF(Y$58=Fperm_SI_Woolf2021!$E$9:$E$93,1,EXP(LN((1.1*(Fperm_SI_Woolf2021!$E$9:$E$93-Y$58)-63.1579*EXP(-0.19*Fperm_SI_Woolf2021!$E$9:$E$93)+63.1579*EXP(-0.19*Y$58))/(Fperm_SI_Woolf2021!$E$9:$E$93-Y$58))*(Y$58-Fperm_SI_Woolf2021!$E$9:$E$93)/10))) + Fperm_SI_Woolf2021!$G$9:$G$93*EXP(-Fperm_SI_Woolf2021!$J$9:$J$93*$C71*IF(Y$58=Fperm_SI_Woolf2021!$E$9:$E$93,1,EXP(LN((1.1*(Fperm_SI_Woolf2021!$E$9:$E$93-Y$58)-63.1579*EXP(-0.19*Fperm_SI_Woolf2021!$E$9:$E$93)+63.1579*EXP(-0.19*Y$58))/(Fperm_SI_Woolf2021!$E$9:$E$93-Y$58))*(Y$58-Fperm_SI_Woolf2021!$E$9:$E$93)/10))) + Fperm_SI_Woolf2021!$H$9:$H$93*EXP(-Fperm_SI_Woolf2021!$K$9:$K$93*$C71*IF(Y$58=Fperm_SI_Woolf2021!$E$9:$E$93,1,EXP(LN((1.1*(Fperm_SI_Woolf2021!$E$9:$E$93-Y$58)-63.1579*EXP(-0.19*Fperm_SI_Woolf2021!$E$9:$E$93)+63.1579*EXP(-0.19*Y$58))/(Fperm_SI_Woolf2021!$E$9:$E$93-Y$58))*(Y$58-Fperm_SI_Woolf2021!$E$9:$E$93)/10))),Fperm_SI_Woolf2021!$D$9:$D$93))</f>
        <v>0.87666072073475554</v>
      </c>
      <c r="Z71" s="51" cm="1">
        <f t="array" ref="Z71">MIN(1,SLOPE(Fperm_SI_Woolf2021!$F$9:$F$93*EXP(-Fperm_SI_Woolf2021!$I$9:$I$93*$C71*IF(Z$58=Fperm_SI_Woolf2021!$E$9:$E$93,1,EXP(LN((1.1*(Fperm_SI_Woolf2021!$E$9:$E$93-Z$58)-63.1579*EXP(-0.19*Fperm_SI_Woolf2021!$E$9:$E$93)+63.1579*EXP(-0.19*Z$58))/(Fperm_SI_Woolf2021!$E$9:$E$93-Z$58))*(Z$58-Fperm_SI_Woolf2021!$E$9:$E$93)/10))) + Fperm_SI_Woolf2021!$G$9:$G$93*EXP(-Fperm_SI_Woolf2021!$J$9:$J$93*$C71*IF(Z$58=Fperm_SI_Woolf2021!$E$9:$E$93,1,EXP(LN((1.1*(Fperm_SI_Woolf2021!$E$9:$E$93-Z$58)-63.1579*EXP(-0.19*Fperm_SI_Woolf2021!$E$9:$E$93)+63.1579*EXP(-0.19*Z$58))/(Fperm_SI_Woolf2021!$E$9:$E$93-Z$58))*(Z$58-Fperm_SI_Woolf2021!$E$9:$E$93)/10))) + Fperm_SI_Woolf2021!$H$9:$H$93*EXP(-Fperm_SI_Woolf2021!$K$9:$K$93*$C71*IF(Z$58=Fperm_SI_Woolf2021!$E$9:$E$93,1,EXP(LN((1.1*(Fperm_SI_Woolf2021!$E$9:$E$93-Z$58)-63.1579*EXP(-0.19*Fperm_SI_Woolf2021!$E$9:$E$93)+63.1579*EXP(-0.19*Z$58))/(Fperm_SI_Woolf2021!$E$9:$E$93-Z$58))*(Z$58-Fperm_SI_Woolf2021!$E$9:$E$93)/10))),Fperm_SI_Woolf2021!$D$9:$D$93)*Z$57+INTERCEPT(Fperm_SI_Woolf2021!$F$9:$F$93*EXP(-Fperm_SI_Woolf2021!$I$9:$I$93*$C71*IF(Z$58=Fperm_SI_Woolf2021!$E$9:$E$93,1,EXP(LN((1.1*(Fperm_SI_Woolf2021!$E$9:$E$93-Z$58)-63.1579*EXP(-0.19*Fperm_SI_Woolf2021!$E$9:$E$93)+63.1579*EXP(-0.19*Z$58))/(Fperm_SI_Woolf2021!$E$9:$E$93-Z$58))*(Z$58-Fperm_SI_Woolf2021!$E$9:$E$93)/10))) + Fperm_SI_Woolf2021!$G$9:$G$93*EXP(-Fperm_SI_Woolf2021!$J$9:$J$93*$C71*IF(Z$58=Fperm_SI_Woolf2021!$E$9:$E$93,1,EXP(LN((1.1*(Fperm_SI_Woolf2021!$E$9:$E$93-Z$58)-63.1579*EXP(-0.19*Fperm_SI_Woolf2021!$E$9:$E$93)+63.1579*EXP(-0.19*Z$58))/(Fperm_SI_Woolf2021!$E$9:$E$93-Z$58))*(Z$58-Fperm_SI_Woolf2021!$E$9:$E$93)/10))) + Fperm_SI_Woolf2021!$H$9:$H$93*EXP(-Fperm_SI_Woolf2021!$K$9:$K$93*$C71*IF(Z$58=Fperm_SI_Woolf2021!$E$9:$E$93,1,EXP(LN((1.1*(Fperm_SI_Woolf2021!$E$9:$E$93-Z$58)-63.1579*EXP(-0.19*Fperm_SI_Woolf2021!$E$9:$E$93)+63.1579*EXP(-0.19*Z$58))/(Fperm_SI_Woolf2021!$E$9:$E$93-Z$58))*(Z$58-Fperm_SI_Woolf2021!$E$9:$E$93)/10))),Fperm_SI_Woolf2021!$D$9:$D$93))</f>
        <v>0.84668524850399329</v>
      </c>
      <c r="AA71" s="51" cm="1">
        <f t="array" ref="AA71">MIN(1,SLOPE(Fperm_SI_Woolf2021!$F$9:$F$93*EXP(-Fperm_SI_Woolf2021!$I$9:$I$93*$C71*IF(AA$58=Fperm_SI_Woolf2021!$E$9:$E$93,1,EXP(LN((1.1*(Fperm_SI_Woolf2021!$E$9:$E$93-AA$58)-63.1579*EXP(-0.19*Fperm_SI_Woolf2021!$E$9:$E$93)+63.1579*EXP(-0.19*AA$58))/(Fperm_SI_Woolf2021!$E$9:$E$93-AA$58))*(AA$58-Fperm_SI_Woolf2021!$E$9:$E$93)/10))) + Fperm_SI_Woolf2021!$G$9:$G$93*EXP(-Fperm_SI_Woolf2021!$J$9:$J$93*$C71*IF(AA$58=Fperm_SI_Woolf2021!$E$9:$E$93,1,EXP(LN((1.1*(Fperm_SI_Woolf2021!$E$9:$E$93-AA$58)-63.1579*EXP(-0.19*Fperm_SI_Woolf2021!$E$9:$E$93)+63.1579*EXP(-0.19*AA$58))/(Fperm_SI_Woolf2021!$E$9:$E$93-AA$58))*(AA$58-Fperm_SI_Woolf2021!$E$9:$E$93)/10))) + Fperm_SI_Woolf2021!$H$9:$H$93*EXP(-Fperm_SI_Woolf2021!$K$9:$K$93*$C71*IF(AA$58=Fperm_SI_Woolf2021!$E$9:$E$93,1,EXP(LN((1.1*(Fperm_SI_Woolf2021!$E$9:$E$93-AA$58)-63.1579*EXP(-0.19*Fperm_SI_Woolf2021!$E$9:$E$93)+63.1579*EXP(-0.19*AA$58))/(Fperm_SI_Woolf2021!$E$9:$E$93-AA$58))*(AA$58-Fperm_SI_Woolf2021!$E$9:$E$93)/10))),Fperm_SI_Woolf2021!$D$9:$D$93)*AA$57+INTERCEPT(Fperm_SI_Woolf2021!$F$9:$F$93*EXP(-Fperm_SI_Woolf2021!$I$9:$I$93*$C71*IF(AA$58=Fperm_SI_Woolf2021!$E$9:$E$93,1,EXP(LN((1.1*(Fperm_SI_Woolf2021!$E$9:$E$93-AA$58)-63.1579*EXP(-0.19*Fperm_SI_Woolf2021!$E$9:$E$93)+63.1579*EXP(-0.19*AA$58))/(Fperm_SI_Woolf2021!$E$9:$E$93-AA$58))*(AA$58-Fperm_SI_Woolf2021!$E$9:$E$93)/10))) + Fperm_SI_Woolf2021!$G$9:$G$93*EXP(-Fperm_SI_Woolf2021!$J$9:$J$93*$C71*IF(AA$58=Fperm_SI_Woolf2021!$E$9:$E$93,1,EXP(LN((1.1*(Fperm_SI_Woolf2021!$E$9:$E$93-AA$58)-63.1579*EXP(-0.19*Fperm_SI_Woolf2021!$E$9:$E$93)+63.1579*EXP(-0.19*AA$58))/(Fperm_SI_Woolf2021!$E$9:$E$93-AA$58))*(AA$58-Fperm_SI_Woolf2021!$E$9:$E$93)/10))) + Fperm_SI_Woolf2021!$H$9:$H$93*EXP(-Fperm_SI_Woolf2021!$K$9:$K$93*$C71*IF(AA$58=Fperm_SI_Woolf2021!$E$9:$E$93,1,EXP(LN((1.1*(Fperm_SI_Woolf2021!$E$9:$E$93-AA$58)-63.1579*EXP(-0.19*Fperm_SI_Woolf2021!$E$9:$E$93)+63.1579*EXP(-0.19*AA$58))/(Fperm_SI_Woolf2021!$E$9:$E$93-AA$58))*(AA$58-Fperm_SI_Woolf2021!$E$9:$E$93)/10))),Fperm_SI_Woolf2021!$D$9:$D$93))</f>
        <v>0.81670977627323094</v>
      </c>
      <c r="AB71" s="51" cm="1">
        <f t="array" ref="AB71">MIN(1,SLOPE(Fperm_SI_Woolf2021!$F$9:$F$93*EXP(-Fperm_SI_Woolf2021!$I$9:$I$93*$C71*IF(AB$58=Fperm_SI_Woolf2021!$E$9:$E$93,1,EXP(LN((1.1*(Fperm_SI_Woolf2021!$E$9:$E$93-AB$58)-63.1579*EXP(-0.19*Fperm_SI_Woolf2021!$E$9:$E$93)+63.1579*EXP(-0.19*AB$58))/(Fperm_SI_Woolf2021!$E$9:$E$93-AB$58))*(AB$58-Fperm_SI_Woolf2021!$E$9:$E$93)/10))) + Fperm_SI_Woolf2021!$G$9:$G$93*EXP(-Fperm_SI_Woolf2021!$J$9:$J$93*$C71*IF(AB$58=Fperm_SI_Woolf2021!$E$9:$E$93,1,EXP(LN((1.1*(Fperm_SI_Woolf2021!$E$9:$E$93-AB$58)-63.1579*EXP(-0.19*Fperm_SI_Woolf2021!$E$9:$E$93)+63.1579*EXP(-0.19*AB$58))/(Fperm_SI_Woolf2021!$E$9:$E$93-AB$58))*(AB$58-Fperm_SI_Woolf2021!$E$9:$E$93)/10))) + Fperm_SI_Woolf2021!$H$9:$H$93*EXP(-Fperm_SI_Woolf2021!$K$9:$K$93*$C71*IF(AB$58=Fperm_SI_Woolf2021!$E$9:$E$93,1,EXP(LN((1.1*(Fperm_SI_Woolf2021!$E$9:$E$93-AB$58)-63.1579*EXP(-0.19*Fperm_SI_Woolf2021!$E$9:$E$93)+63.1579*EXP(-0.19*AB$58))/(Fperm_SI_Woolf2021!$E$9:$E$93-AB$58))*(AB$58-Fperm_SI_Woolf2021!$E$9:$E$93)/10))),Fperm_SI_Woolf2021!$D$9:$D$93)*AB$57+INTERCEPT(Fperm_SI_Woolf2021!$F$9:$F$93*EXP(-Fperm_SI_Woolf2021!$I$9:$I$93*$C71*IF(AB$58=Fperm_SI_Woolf2021!$E$9:$E$93,1,EXP(LN((1.1*(Fperm_SI_Woolf2021!$E$9:$E$93-AB$58)-63.1579*EXP(-0.19*Fperm_SI_Woolf2021!$E$9:$E$93)+63.1579*EXP(-0.19*AB$58))/(Fperm_SI_Woolf2021!$E$9:$E$93-AB$58))*(AB$58-Fperm_SI_Woolf2021!$E$9:$E$93)/10))) + Fperm_SI_Woolf2021!$G$9:$G$93*EXP(-Fperm_SI_Woolf2021!$J$9:$J$93*$C71*IF(AB$58=Fperm_SI_Woolf2021!$E$9:$E$93,1,EXP(LN((1.1*(Fperm_SI_Woolf2021!$E$9:$E$93-AB$58)-63.1579*EXP(-0.19*Fperm_SI_Woolf2021!$E$9:$E$93)+63.1579*EXP(-0.19*AB$58))/(Fperm_SI_Woolf2021!$E$9:$E$93-AB$58))*(AB$58-Fperm_SI_Woolf2021!$E$9:$E$93)/10))) + Fperm_SI_Woolf2021!$H$9:$H$93*EXP(-Fperm_SI_Woolf2021!$K$9:$K$93*$C71*IF(AB$58=Fperm_SI_Woolf2021!$E$9:$E$93,1,EXP(LN((1.1*(Fperm_SI_Woolf2021!$E$9:$E$93-AB$58)-63.1579*EXP(-0.19*Fperm_SI_Woolf2021!$E$9:$E$93)+63.1579*EXP(-0.19*AB$58))/(Fperm_SI_Woolf2021!$E$9:$E$93-AB$58))*(AB$58-Fperm_SI_Woolf2021!$E$9:$E$93)/10))),Fperm_SI_Woolf2021!$D$9:$D$93))</f>
        <v>0.78673430404246858</v>
      </c>
      <c r="AC71" s="51" cm="1">
        <f t="array" ref="AC71">MIN(1,SLOPE(Fperm_SI_Woolf2021!$F$9:$F$93*EXP(-Fperm_SI_Woolf2021!$I$9:$I$93*$C71*IF(AC$58=Fperm_SI_Woolf2021!$E$9:$E$93,1,EXP(LN((1.1*(Fperm_SI_Woolf2021!$E$9:$E$93-AC$58)-63.1579*EXP(-0.19*Fperm_SI_Woolf2021!$E$9:$E$93)+63.1579*EXP(-0.19*AC$58))/(Fperm_SI_Woolf2021!$E$9:$E$93-AC$58))*(AC$58-Fperm_SI_Woolf2021!$E$9:$E$93)/10))) + Fperm_SI_Woolf2021!$G$9:$G$93*EXP(-Fperm_SI_Woolf2021!$J$9:$J$93*$C71*IF(AC$58=Fperm_SI_Woolf2021!$E$9:$E$93,1,EXP(LN((1.1*(Fperm_SI_Woolf2021!$E$9:$E$93-AC$58)-63.1579*EXP(-0.19*Fperm_SI_Woolf2021!$E$9:$E$93)+63.1579*EXP(-0.19*AC$58))/(Fperm_SI_Woolf2021!$E$9:$E$93-AC$58))*(AC$58-Fperm_SI_Woolf2021!$E$9:$E$93)/10))) + Fperm_SI_Woolf2021!$H$9:$H$93*EXP(-Fperm_SI_Woolf2021!$K$9:$K$93*$C71*IF(AC$58=Fperm_SI_Woolf2021!$E$9:$E$93,1,EXP(LN((1.1*(Fperm_SI_Woolf2021!$E$9:$E$93-AC$58)-63.1579*EXP(-0.19*Fperm_SI_Woolf2021!$E$9:$E$93)+63.1579*EXP(-0.19*AC$58))/(Fperm_SI_Woolf2021!$E$9:$E$93-AC$58))*(AC$58-Fperm_SI_Woolf2021!$E$9:$E$93)/10))),Fperm_SI_Woolf2021!$D$9:$D$93)*AC$57+INTERCEPT(Fperm_SI_Woolf2021!$F$9:$F$93*EXP(-Fperm_SI_Woolf2021!$I$9:$I$93*$C71*IF(AC$58=Fperm_SI_Woolf2021!$E$9:$E$93,1,EXP(LN((1.1*(Fperm_SI_Woolf2021!$E$9:$E$93-AC$58)-63.1579*EXP(-0.19*Fperm_SI_Woolf2021!$E$9:$E$93)+63.1579*EXP(-0.19*AC$58))/(Fperm_SI_Woolf2021!$E$9:$E$93-AC$58))*(AC$58-Fperm_SI_Woolf2021!$E$9:$E$93)/10))) + Fperm_SI_Woolf2021!$G$9:$G$93*EXP(-Fperm_SI_Woolf2021!$J$9:$J$93*$C71*IF(AC$58=Fperm_SI_Woolf2021!$E$9:$E$93,1,EXP(LN((1.1*(Fperm_SI_Woolf2021!$E$9:$E$93-AC$58)-63.1579*EXP(-0.19*Fperm_SI_Woolf2021!$E$9:$E$93)+63.1579*EXP(-0.19*AC$58))/(Fperm_SI_Woolf2021!$E$9:$E$93-AC$58))*(AC$58-Fperm_SI_Woolf2021!$E$9:$E$93)/10))) + Fperm_SI_Woolf2021!$H$9:$H$93*EXP(-Fperm_SI_Woolf2021!$K$9:$K$93*$C71*IF(AC$58=Fperm_SI_Woolf2021!$E$9:$E$93,1,EXP(LN((1.1*(Fperm_SI_Woolf2021!$E$9:$E$93-AC$58)-63.1579*EXP(-0.19*Fperm_SI_Woolf2021!$E$9:$E$93)+63.1579*EXP(-0.19*AC$58))/(Fperm_SI_Woolf2021!$E$9:$E$93-AC$58))*(AC$58-Fperm_SI_Woolf2021!$E$9:$E$93)/10))),Fperm_SI_Woolf2021!$D$9:$D$93))</f>
        <v>0.75675883181170633</v>
      </c>
      <c r="AD71" s="51" cm="1">
        <f t="array" ref="AD71">MIN(1,SLOPE(Fperm_SI_Woolf2021!$F$9:$F$93*EXP(-Fperm_SI_Woolf2021!$I$9:$I$93*$C71*IF(AD$58=Fperm_SI_Woolf2021!$E$9:$E$93,1,EXP(LN((1.1*(Fperm_SI_Woolf2021!$E$9:$E$93-AD$58)-63.1579*EXP(-0.19*Fperm_SI_Woolf2021!$E$9:$E$93)+63.1579*EXP(-0.19*AD$58))/(Fperm_SI_Woolf2021!$E$9:$E$93-AD$58))*(AD$58-Fperm_SI_Woolf2021!$E$9:$E$93)/10))) + Fperm_SI_Woolf2021!$G$9:$G$93*EXP(-Fperm_SI_Woolf2021!$J$9:$J$93*$C71*IF(AD$58=Fperm_SI_Woolf2021!$E$9:$E$93,1,EXP(LN((1.1*(Fperm_SI_Woolf2021!$E$9:$E$93-AD$58)-63.1579*EXP(-0.19*Fperm_SI_Woolf2021!$E$9:$E$93)+63.1579*EXP(-0.19*AD$58))/(Fperm_SI_Woolf2021!$E$9:$E$93-AD$58))*(AD$58-Fperm_SI_Woolf2021!$E$9:$E$93)/10))) + Fperm_SI_Woolf2021!$H$9:$H$93*EXP(-Fperm_SI_Woolf2021!$K$9:$K$93*$C71*IF(AD$58=Fperm_SI_Woolf2021!$E$9:$E$93,1,EXP(LN((1.1*(Fperm_SI_Woolf2021!$E$9:$E$93-AD$58)-63.1579*EXP(-0.19*Fperm_SI_Woolf2021!$E$9:$E$93)+63.1579*EXP(-0.19*AD$58))/(Fperm_SI_Woolf2021!$E$9:$E$93-AD$58))*(AD$58-Fperm_SI_Woolf2021!$E$9:$E$93)/10))),Fperm_SI_Woolf2021!$D$9:$D$93)*AD$57+INTERCEPT(Fperm_SI_Woolf2021!$F$9:$F$93*EXP(-Fperm_SI_Woolf2021!$I$9:$I$93*$C71*IF(AD$58=Fperm_SI_Woolf2021!$E$9:$E$93,1,EXP(LN((1.1*(Fperm_SI_Woolf2021!$E$9:$E$93-AD$58)-63.1579*EXP(-0.19*Fperm_SI_Woolf2021!$E$9:$E$93)+63.1579*EXP(-0.19*AD$58))/(Fperm_SI_Woolf2021!$E$9:$E$93-AD$58))*(AD$58-Fperm_SI_Woolf2021!$E$9:$E$93)/10))) + Fperm_SI_Woolf2021!$G$9:$G$93*EXP(-Fperm_SI_Woolf2021!$J$9:$J$93*$C71*IF(AD$58=Fperm_SI_Woolf2021!$E$9:$E$93,1,EXP(LN((1.1*(Fperm_SI_Woolf2021!$E$9:$E$93-AD$58)-63.1579*EXP(-0.19*Fperm_SI_Woolf2021!$E$9:$E$93)+63.1579*EXP(-0.19*AD$58))/(Fperm_SI_Woolf2021!$E$9:$E$93-AD$58))*(AD$58-Fperm_SI_Woolf2021!$E$9:$E$93)/10))) + Fperm_SI_Woolf2021!$H$9:$H$93*EXP(-Fperm_SI_Woolf2021!$K$9:$K$93*$C71*IF(AD$58=Fperm_SI_Woolf2021!$E$9:$E$93,1,EXP(LN((1.1*(Fperm_SI_Woolf2021!$E$9:$E$93-AD$58)-63.1579*EXP(-0.19*Fperm_SI_Woolf2021!$E$9:$E$93)+63.1579*EXP(-0.19*AD$58))/(Fperm_SI_Woolf2021!$E$9:$E$93-AD$58))*(AD$58-Fperm_SI_Woolf2021!$E$9:$E$93)/10))),Fperm_SI_Woolf2021!$D$9:$D$93))</f>
        <v>0.72678335958094398</v>
      </c>
      <c r="AE71" s="51" cm="1">
        <f t="array" ref="AE71">MIN(1,SLOPE(Fperm_SI_Woolf2021!$F$9:$F$93*EXP(-Fperm_SI_Woolf2021!$I$9:$I$93*$C71*IF(AE$58=Fperm_SI_Woolf2021!$E$9:$E$93,1,EXP(LN((1.1*(Fperm_SI_Woolf2021!$E$9:$E$93-AE$58)-63.1579*EXP(-0.19*Fperm_SI_Woolf2021!$E$9:$E$93)+63.1579*EXP(-0.19*AE$58))/(Fperm_SI_Woolf2021!$E$9:$E$93-AE$58))*(AE$58-Fperm_SI_Woolf2021!$E$9:$E$93)/10))) + Fperm_SI_Woolf2021!$G$9:$G$93*EXP(-Fperm_SI_Woolf2021!$J$9:$J$93*$C71*IF(AE$58=Fperm_SI_Woolf2021!$E$9:$E$93,1,EXP(LN((1.1*(Fperm_SI_Woolf2021!$E$9:$E$93-AE$58)-63.1579*EXP(-0.19*Fperm_SI_Woolf2021!$E$9:$E$93)+63.1579*EXP(-0.19*AE$58))/(Fperm_SI_Woolf2021!$E$9:$E$93-AE$58))*(AE$58-Fperm_SI_Woolf2021!$E$9:$E$93)/10))) + Fperm_SI_Woolf2021!$H$9:$H$93*EXP(-Fperm_SI_Woolf2021!$K$9:$K$93*$C71*IF(AE$58=Fperm_SI_Woolf2021!$E$9:$E$93,1,EXP(LN((1.1*(Fperm_SI_Woolf2021!$E$9:$E$93-AE$58)-63.1579*EXP(-0.19*Fperm_SI_Woolf2021!$E$9:$E$93)+63.1579*EXP(-0.19*AE$58))/(Fperm_SI_Woolf2021!$E$9:$E$93-AE$58))*(AE$58-Fperm_SI_Woolf2021!$E$9:$E$93)/10))),Fperm_SI_Woolf2021!$D$9:$D$93)*AE$57+INTERCEPT(Fperm_SI_Woolf2021!$F$9:$F$93*EXP(-Fperm_SI_Woolf2021!$I$9:$I$93*$C71*IF(AE$58=Fperm_SI_Woolf2021!$E$9:$E$93,1,EXP(LN((1.1*(Fperm_SI_Woolf2021!$E$9:$E$93-AE$58)-63.1579*EXP(-0.19*Fperm_SI_Woolf2021!$E$9:$E$93)+63.1579*EXP(-0.19*AE$58))/(Fperm_SI_Woolf2021!$E$9:$E$93-AE$58))*(AE$58-Fperm_SI_Woolf2021!$E$9:$E$93)/10))) + Fperm_SI_Woolf2021!$G$9:$G$93*EXP(-Fperm_SI_Woolf2021!$J$9:$J$93*$C71*IF(AE$58=Fperm_SI_Woolf2021!$E$9:$E$93,1,EXP(LN((1.1*(Fperm_SI_Woolf2021!$E$9:$E$93-AE$58)-63.1579*EXP(-0.19*Fperm_SI_Woolf2021!$E$9:$E$93)+63.1579*EXP(-0.19*AE$58))/(Fperm_SI_Woolf2021!$E$9:$E$93-AE$58))*(AE$58-Fperm_SI_Woolf2021!$E$9:$E$93)/10))) + Fperm_SI_Woolf2021!$H$9:$H$93*EXP(-Fperm_SI_Woolf2021!$K$9:$K$93*$C71*IF(AE$58=Fperm_SI_Woolf2021!$E$9:$E$93,1,EXP(LN((1.1*(Fperm_SI_Woolf2021!$E$9:$E$93-AE$58)-63.1579*EXP(-0.19*Fperm_SI_Woolf2021!$E$9:$E$93)+63.1579*EXP(-0.19*AE$58))/(Fperm_SI_Woolf2021!$E$9:$E$93-AE$58))*(AE$58-Fperm_SI_Woolf2021!$E$9:$E$93)/10))),Fperm_SI_Woolf2021!$D$9:$D$93))</f>
        <v>0.69680788735018162</v>
      </c>
      <c r="AF71" s="51" cm="1">
        <f t="array" ref="AF71">MIN(1,SLOPE(Fperm_SI_Woolf2021!$F$9:$F$93*EXP(-Fperm_SI_Woolf2021!$I$9:$I$93*$C71*IF(AF$58=Fperm_SI_Woolf2021!$E$9:$E$93,1,EXP(LN((1.1*(Fperm_SI_Woolf2021!$E$9:$E$93-AF$58)-63.1579*EXP(-0.19*Fperm_SI_Woolf2021!$E$9:$E$93)+63.1579*EXP(-0.19*AF$58))/(Fperm_SI_Woolf2021!$E$9:$E$93-AF$58))*(AF$58-Fperm_SI_Woolf2021!$E$9:$E$93)/10))) + Fperm_SI_Woolf2021!$G$9:$G$93*EXP(-Fperm_SI_Woolf2021!$J$9:$J$93*$C71*IF(AF$58=Fperm_SI_Woolf2021!$E$9:$E$93,1,EXP(LN((1.1*(Fperm_SI_Woolf2021!$E$9:$E$93-AF$58)-63.1579*EXP(-0.19*Fperm_SI_Woolf2021!$E$9:$E$93)+63.1579*EXP(-0.19*AF$58))/(Fperm_SI_Woolf2021!$E$9:$E$93-AF$58))*(AF$58-Fperm_SI_Woolf2021!$E$9:$E$93)/10))) + Fperm_SI_Woolf2021!$H$9:$H$93*EXP(-Fperm_SI_Woolf2021!$K$9:$K$93*$C71*IF(AF$58=Fperm_SI_Woolf2021!$E$9:$E$93,1,EXP(LN((1.1*(Fperm_SI_Woolf2021!$E$9:$E$93-AF$58)-63.1579*EXP(-0.19*Fperm_SI_Woolf2021!$E$9:$E$93)+63.1579*EXP(-0.19*AF$58))/(Fperm_SI_Woolf2021!$E$9:$E$93-AF$58))*(AF$58-Fperm_SI_Woolf2021!$E$9:$E$93)/10))),Fperm_SI_Woolf2021!$D$9:$D$93)*AF$57+INTERCEPT(Fperm_SI_Woolf2021!$F$9:$F$93*EXP(-Fperm_SI_Woolf2021!$I$9:$I$93*$C71*IF(AF$58=Fperm_SI_Woolf2021!$E$9:$E$93,1,EXP(LN((1.1*(Fperm_SI_Woolf2021!$E$9:$E$93-AF$58)-63.1579*EXP(-0.19*Fperm_SI_Woolf2021!$E$9:$E$93)+63.1579*EXP(-0.19*AF$58))/(Fperm_SI_Woolf2021!$E$9:$E$93-AF$58))*(AF$58-Fperm_SI_Woolf2021!$E$9:$E$93)/10))) + Fperm_SI_Woolf2021!$G$9:$G$93*EXP(-Fperm_SI_Woolf2021!$J$9:$J$93*$C71*IF(AF$58=Fperm_SI_Woolf2021!$E$9:$E$93,1,EXP(LN((1.1*(Fperm_SI_Woolf2021!$E$9:$E$93-AF$58)-63.1579*EXP(-0.19*Fperm_SI_Woolf2021!$E$9:$E$93)+63.1579*EXP(-0.19*AF$58))/(Fperm_SI_Woolf2021!$E$9:$E$93-AF$58))*(AF$58-Fperm_SI_Woolf2021!$E$9:$E$93)/10))) + Fperm_SI_Woolf2021!$H$9:$H$93*EXP(-Fperm_SI_Woolf2021!$K$9:$K$93*$C71*IF(AF$58=Fperm_SI_Woolf2021!$E$9:$E$93,1,EXP(LN((1.1*(Fperm_SI_Woolf2021!$E$9:$E$93-AF$58)-63.1579*EXP(-0.19*Fperm_SI_Woolf2021!$E$9:$E$93)+63.1579*EXP(-0.19*AF$58))/(Fperm_SI_Woolf2021!$E$9:$E$93-AF$58))*(AF$58-Fperm_SI_Woolf2021!$E$9:$E$93)/10))),Fperm_SI_Woolf2021!$D$9:$D$93))</f>
        <v>0.66683241511941926</v>
      </c>
      <c r="AG71" s="51" cm="1">
        <f t="array" ref="AG71">MIN(1,SLOPE(Fperm_SI_Woolf2021!$F$9:$F$93*EXP(-Fperm_SI_Woolf2021!$I$9:$I$93*$C71*IF(AG$58=Fperm_SI_Woolf2021!$E$9:$E$93,1,EXP(LN((1.1*(Fperm_SI_Woolf2021!$E$9:$E$93-AG$58)-63.1579*EXP(-0.19*Fperm_SI_Woolf2021!$E$9:$E$93)+63.1579*EXP(-0.19*AG$58))/(Fperm_SI_Woolf2021!$E$9:$E$93-AG$58))*(AG$58-Fperm_SI_Woolf2021!$E$9:$E$93)/10))) + Fperm_SI_Woolf2021!$G$9:$G$93*EXP(-Fperm_SI_Woolf2021!$J$9:$J$93*$C71*IF(AG$58=Fperm_SI_Woolf2021!$E$9:$E$93,1,EXP(LN((1.1*(Fperm_SI_Woolf2021!$E$9:$E$93-AG$58)-63.1579*EXP(-0.19*Fperm_SI_Woolf2021!$E$9:$E$93)+63.1579*EXP(-0.19*AG$58))/(Fperm_SI_Woolf2021!$E$9:$E$93-AG$58))*(AG$58-Fperm_SI_Woolf2021!$E$9:$E$93)/10))) + Fperm_SI_Woolf2021!$H$9:$H$93*EXP(-Fperm_SI_Woolf2021!$K$9:$K$93*$C71*IF(AG$58=Fperm_SI_Woolf2021!$E$9:$E$93,1,EXP(LN((1.1*(Fperm_SI_Woolf2021!$E$9:$E$93-AG$58)-63.1579*EXP(-0.19*Fperm_SI_Woolf2021!$E$9:$E$93)+63.1579*EXP(-0.19*AG$58))/(Fperm_SI_Woolf2021!$E$9:$E$93-AG$58))*(AG$58-Fperm_SI_Woolf2021!$E$9:$E$93)/10))),Fperm_SI_Woolf2021!$D$9:$D$93)*AG$57+INTERCEPT(Fperm_SI_Woolf2021!$F$9:$F$93*EXP(-Fperm_SI_Woolf2021!$I$9:$I$93*$C71*IF(AG$58=Fperm_SI_Woolf2021!$E$9:$E$93,1,EXP(LN((1.1*(Fperm_SI_Woolf2021!$E$9:$E$93-AG$58)-63.1579*EXP(-0.19*Fperm_SI_Woolf2021!$E$9:$E$93)+63.1579*EXP(-0.19*AG$58))/(Fperm_SI_Woolf2021!$E$9:$E$93-AG$58))*(AG$58-Fperm_SI_Woolf2021!$E$9:$E$93)/10))) + Fperm_SI_Woolf2021!$G$9:$G$93*EXP(-Fperm_SI_Woolf2021!$J$9:$J$93*$C71*IF(AG$58=Fperm_SI_Woolf2021!$E$9:$E$93,1,EXP(LN((1.1*(Fperm_SI_Woolf2021!$E$9:$E$93-AG$58)-63.1579*EXP(-0.19*Fperm_SI_Woolf2021!$E$9:$E$93)+63.1579*EXP(-0.19*AG$58))/(Fperm_SI_Woolf2021!$E$9:$E$93-AG$58))*(AG$58-Fperm_SI_Woolf2021!$E$9:$E$93)/10))) + Fperm_SI_Woolf2021!$H$9:$H$93*EXP(-Fperm_SI_Woolf2021!$K$9:$K$93*$C71*IF(AG$58=Fperm_SI_Woolf2021!$E$9:$E$93,1,EXP(LN((1.1*(Fperm_SI_Woolf2021!$E$9:$E$93-AG$58)-63.1579*EXP(-0.19*Fperm_SI_Woolf2021!$E$9:$E$93)+63.1579*EXP(-0.19*AG$58))/(Fperm_SI_Woolf2021!$E$9:$E$93-AG$58))*(AG$58-Fperm_SI_Woolf2021!$E$9:$E$93)/10))),Fperm_SI_Woolf2021!$D$9:$D$93))</f>
        <v>0.63685694288865702</v>
      </c>
      <c r="AH71" s="51" cm="1">
        <f t="array" ref="AH71">MIN(1,SLOPE(Fperm_SI_Woolf2021!$F$9:$F$93*EXP(-Fperm_SI_Woolf2021!$I$9:$I$93*$C71*IF(AH$58=Fperm_SI_Woolf2021!$E$9:$E$93,1,EXP(LN((1.1*(Fperm_SI_Woolf2021!$E$9:$E$93-AH$58)-63.1579*EXP(-0.19*Fperm_SI_Woolf2021!$E$9:$E$93)+63.1579*EXP(-0.19*AH$58))/(Fperm_SI_Woolf2021!$E$9:$E$93-AH$58))*(AH$58-Fperm_SI_Woolf2021!$E$9:$E$93)/10))) + Fperm_SI_Woolf2021!$G$9:$G$93*EXP(-Fperm_SI_Woolf2021!$J$9:$J$93*$C71*IF(AH$58=Fperm_SI_Woolf2021!$E$9:$E$93,1,EXP(LN((1.1*(Fperm_SI_Woolf2021!$E$9:$E$93-AH$58)-63.1579*EXP(-0.19*Fperm_SI_Woolf2021!$E$9:$E$93)+63.1579*EXP(-0.19*AH$58))/(Fperm_SI_Woolf2021!$E$9:$E$93-AH$58))*(AH$58-Fperm_SI_Woolf2021!$E$9:$E$93)/10))) + Fperm_SI_Woolf2021!$H$9:$H$93*EXP(-Fperm_SI_Woolf2021!$K$9:$K$93*$C71*IF(AH$58=Fperm_SI_Woolf2021!$E$9:$E$93,1,EXP(LN((1.1*(Fperm_SI_Woolf2021!$E$9:$E$93-AH$58)-63.1579*EXP(-0.19*Fperm_SI_Woolf2021!$E$9:$E$93)+63.1579*EXP(-0.19*AH$58))/(Fperm_SI_Woolf2021!$E$9:$E$93-AH$58))*(AH$58-Fperm_SI_Woolf2021!$E$9:$E$93)/10))),Fperm_SI_Woolf2021!$D$9:$D$93)*AH$57+INTERCEPT(Fperm_SI_Woolf2021!$F$9:$F$93*EXP(-Fperm_SI_Woolf2021!$I$9:$I$93*$C71*IF(AH$58=Fperm_SI_Woolf2021!$E$9:$E$93,1,EXP(LN((1.1*(Fperm_SI_Woolf2021!$E$9:$E$93-AH$58)-63.1579*EXP(-0.19*Fperm_SI_Woolf2021!$E$9:$E$93)+63.1579*EXP(-0.19*AH$58))/(Fperm_SI_Woolf2021!$E$9:$E$93-AH$58))*(AH$58-Fperm_SI_Woolf2021!$E$9:$E$93)/10))) + Fperm_SI_Woolf2021!$G$9:$G$93*EXP(-Fperm_SI_Woolf2021!$J$9:$J$93*$C71*IF(AH$58=Fperm_SI_Woolf2021!$E$9:$E$93,1,EXP(LN((1.1*(Fperm_SI_Woolf2021!$E$9:$E$93-AH$58)-63.1579*EXP(-0.19*Fperm_SI_Woolf2021!$E$9:$E$93)+63.1579*EXP(-0.19*AH$58))/(Fperm_SI_Woolf2021!$E$9:$E$93-AH$58))*(AH$58-Fperm_SI_Woolf2021!$E$9:$E$93)/10))) + Fperm_SI_Woolf2021!$H$9:$H$93*EXP(-Fperm_SI_Woolf2021!$K$9:$K$93*$C71*IF(AH$58=Fperm_SI_Woolf2021!$E$9:$E$93,1,EXP(LN((1.1*(Fperm_SI_Woolf2021!$E$9:$E$93-AH$58)-63.1579*EXP(-0.19*Fperm_SI_Woolf2021!$E$9:$E$93)+63.1579*EXP(-0.19*AH$58))/(Fperm_SI_Woolf2021!$E$9:$E$93-AH$58))*(AH$58-Fperm_SI_Woolf2021!$E$9:$E$93)/10))),Fperm_SI_Woolf2021!$D$9:$D$93))</f>
        <v>0.99631838323110122</v>
      </c>
      <c r="AI71" s="51" cm="1">
        <f t="array" ref="AI71">MIN(1,SLOPE(Fperm_SI_Woolf2021!$F$9:$F$93*EXP(-Fperm_SI_Woolf2021!$I$9:$I$93*$C71*IF(AI$58=Fperm_SI_Woolf2021!$E$9:$E$93,1,EXP(LN((1.1*(Fperm_SI_Woolf2021!$E$9:$E$93-AI$58)-63.1579*EXP(-0.19*Fperm_SI_Woolf2021!$E$9:$E$93)+63.1579*EXP(-0.19*AI$58))/(Fperm_SI_Woolf2021!$E$9:$E$93-AI$58))*(AI$58-Fperm_SI_Woolf2021!$E$9:$E$93)/10))) + Fperm_SI_Woolf2021!$G$9:$G$93*EXP(-Fperm_SI_Woolf2021!$J$9:$J$93*$C71*IF(AI$58=Fperm_SI_Woolf2021!$E$9:$E$93,1,EXP(LN((1.1*(Fperm_SI_Woolf2021!$E$9:$E$93-AI$58)-63.1579*EXP(-0.19*Fperm_SI_Woolf2021!$E$9:$E$93)+63.1579*EXP(-0.19*AI$58))/(Fperm_SI_Woolf2021!$E$9:$E$93-AI$58))*(AI$58-Fperm_SI_Woolf2021!$E$9:$E$93)/10))) + Fperm_SI_Woolf2021!$H$9:$H$93*EXP(-Fperm_SI_Woolf2021!$K$9:$K$93*$C71*IF(AI$58=Fperm_SI_Woolf2021!$E$9:$E$93,1,EXP(LN((1.1*(Fperm_SI_Woolf2021!$E$9:$E$93-AI$58)-63.1579*EXP(-0.19*Fperm_SI_Woolf2021!$E$9:$E$93)+63.1579*EXP(-0.19*AI$58))/(Fperm_SI_Woolf2021!$E$9:$E$93-AI$58))*(AI$58-Fperm_SI_Woolf2021!$E$9:$E$93)/10))),Fperm_SI_Woolf2021!$D$9:$D$93)*AI$57+INTERCEPT(Fperm_SI_Woolf2021!$F$9:$F$93*EXP(-Fperm_SI_Woolf2021!$I$9:$I$93*$C71*IF(AI$58=Fperm_SI_Woolf2021!$E$9:$E$93,1,EXP(LN((1.1*(Fperm_SI_Woolf2021!$E$9:$E$93-AI$58)-63.1579*EXP(-0.19*Fperm_SI_Woolf2021!$E$9:$E$93)+63.1579*EXP(-0.19*AI$58))/(Fperm_SI_Woolf2021!$E$9:$E$93-AI$58))*(AI$58-Fperm_SI_Woolf2021!$E$9:$E$93)/10))) + Fperm_SI_Woolf2021!$G$9:$G$93*EXP(-Fperm_SI_Woolf2021!$J$9:$J$93*$C71*IF(AI$58=Fperm_SI_Woolf2021!$E$9:$E$93,1,EXP(LN((1.1*(Fperm_SI_Woolf2021!$E$9:$E$93-AI$58)-63.1579*EXP(-0.19*Fperm_SI_Woolf2021!$E$9:$E$93)+63.1579*EXP(-0.19*AI$58))/(Fperm_SI_Woolf2021!$E$9:$E$93-AI$58))*(AI$58-Fperm_SI_Woolf2021!$E$9:$E$93)/10))) + Fperm_SI_Woolf2021!$H$9:$H$93*EXP(-Fperm_SI_Woolf2021!$K$9:$K$93*$C71*IF(AI$58=Fperm_SI_Woolf2021!$E$9:$E$93,1,EXP(LN((1.1*(Fperm_SI_Woolf2021!$E$9:$E$93-AI$58)-63.1579*EXP(-0.19*Fperm_SI_Woolf2021!$E$9:$E$93)+63.1579*EXP(-0.19*AI$58))/(Fperm_SI_Woolf2021!$E$9:$E$93-AI$58))*(AI$58-Fperm_SI_Woolf2021!$E$9:$E$93)/10))),Fperm_SI_Woolf2021!$D$9:$D$93))</f>
        <v>0.96417989070939725</v>
      </c>
      <c r="AJ71" s="51" cm="1">
        <f t="array" ref="AJ71">MIN(1,SLOPE(Fperm_SI_Woolf2021!$F$9:$F$93*EXP(-Fperm_SI_Woolf2021!$I$9:$I$93*$C71*IF(AJ$58=Fperm_SI_Woolf2021!$E$9:$E$93,1,EXP(LN((1.1*(Fperm_SI_Woolf2021!$E$9:$E$93-AJ$58)-63.1579*EXP(-0.19*Fperm_SI_Woolf2021!$E$9:$E$93)+63.1579*EXP(-0.19*AJ$58))/(Fperm_SI_Woolf2021!$E$9:$E$93-AJ$58))*(AJ$58-Fperm_SI_Woolf2021!$E$9:$E$93)/10))) + Fperm_SI_Woolf2021!$G$9:$G$93*EXP(-Fperm_SI_Woolf2021!$J$9:$J$93*$C71*IF(AJ$58=Fperm_SI_Woolf2021!$E$9:$E$93,1,EXP(LN((1.1*(Fperm_SI_Woolf2021!$E$9:$E$93-AJ$58)-63.1579*EXP(-0.19*Fperm_SI_Woolf2021!$E$9:$E$93)+63.1579*EXP(-0.19*AJ$58))/(Fperm_SI_Woolf2021!$E$9:$E$93-AJ$58))*(AJ$58-Fperm_SI_Woolf2021!$E$9:$E$93)/10))) + Fperm_SI_Woolf2021!$H$9:$H$93*EXP(-Fperm_SI_Woolf2021!$K$9:$K$93*$C71*IF(AJ$58=Fperm_SI_Woolf2021!$E$9:$E$93,1,EXP(LN((1.1*(Fperm_SI_Woolf2021!$E$9:$E$93-AJ$58)-63.1579*EXP(-0.19*Fperm_SI_Woolf2021!$E$9:$E$93)+63.1579*EXP(-0.19*AJ$58))/(Fperm_SI_Woolf2021!$E$9:$E$93-AJ$58))*(AJ$58-Fperm_SI_Woolf2021!$E$9:$E$93)/10))),Fperm_SI_Woolf2021!$D$9:$D$93)*AJ$57+INTERCEPT(Fperm_SI_Woolf2021!$F$9:$F$93*EXP(-Fperm_SI_Woolf2021!$I$9:$I$93*$C71*IF(AJ$58=Fperm_SI_Woolf2021!$E$9:$E$93,1,EXP(LN((1.1*(Fperm_SI_Woolf2021!$E$9:$E$93-AJ$58)-63.1579*EXP(-0.19*Fperm_SI_Woolf2021!$E$9:$E$93)+63.1579*EXP(-0.19*AJ$58))/(Fperm_SI_Woolf2021!$E$9:$E$93-AJ$58))*(AJ$58-Fperm_SI_Woolf2021!$E$9:$E$93)/10))) + Fperm_SI_Woolf2021!$G$9:$G$93*EXP(-Fperm_SI_Woolf2021!$J$9:$J$93*$C71*IF(AJ$58=Fperm_SI_Woolf2021!$E$9:$E$93,1,EXP(LN((1.1*(Fperm_SI_Woolf2021!$E$9:$E$93-AJ$58)-63.1579*EXP(-0.19*Fperm_SI_Woolf2021!$E$9:$E$93)+63.1579*EXP(-0.19*AJ$58))/(Fperm_SI_Woolf2021!$E$9:$E$93-AJ$58))*(AJ$58-Fperm_SI_Woolf2021!$E$9:$E$93)/10))) + Fperm_SI_Woolf2021!$H$9:$H$93*EXP(-Fperm_SI_Woolf2021!$K$9:$K$93*$C71*IF(AJ$58=Fperm_SI_Woolf2021!$E$9:$E$93,1,EXP(LN((1.1*(Fperm_SI_Woolf2021!$E$9:$E$93-AJ$58)-63.1579*EXP(-0.19*Fperm_SI_Woolf2021!$E$9:$E$93)+63.1579*EXP(-0.19*AJ$58))/(Fperm_SI_Woolf2021!$E$9:$E$93-AJ$58))*(AJ$58-Fperm_SI_Woolf2021!$E$9:$E$93)/10))),Fperm_SI_Woolf2021!$D$9:$D$93))</f>
        <v>0.93204139818769327</v>
      </c>
      <c r="AK71" s="51" cm="1">
        <f t="array" ref="AK71">MIN(1,SLOPE(Fperm_SI_Woolf2021!$F$9:$F$93*EXP(-Fperm_SI_Woolf2021!$I$9:$I$93*$C71*IF(AK$58=Fperm_SI_Woolf2021!$E$9:$E$93,1,EXP(LN((1.1*(Fperm_SI_Woolf2021!$E$9:$E$93-AK$58)-63.1579*EXP(-0.19*Fperm_SI_Woolf2021!$E$9:$E$93)+63.1579*EXP(-0.19*AK$58))/(Fperm_SI_Woolf2021!$E$9:$E$93-AK$58))*(AK$58-Fperm_SI_Woolf2021!$E$9:$E$93)/10))) + Fperm_SI_Woolf2021!$G$9:$G$93*EXP(-Fperm_SI_Woolf2021!$J$9:$J$93*$C71*IF(AK$58=Fperm_SI_Woolf2021!$E$9:$E$93,1,EXP(LN((1.1*(Fperm_SI_Woolf2021!$E$9:$E$93-AK$58)-63.1579*EXP(-0.19*Fperm_SI_Woolf2021!$E$9:$E$93)+63.1579*EXP(-0.19*AK$58))/(Fperm_SI_Woolf2021!$E$9:$E$93-AK$58))*(AK$58-Fperm_SI_Woolf2021!$E$9:$E$93)/10))) + Fperm_SI_Woolf2021!$H$9:$H$93*EXP(-Fperm_SI_Woolf2021!$K$9:$K$93*$C71*IF(AK$58=Fperm_SI_Woolf2021!$E$9:$E$93,1,EXP(LN((1.1*(Fperm_SI_Woolf2021!$E$9:$E$93-AK$58)-63.1579*EXP(-0.19*Fperm_SI_Woolf2021!$E$9:$E$93)+63.1579*EXP(-0.19*AK$58))/(Fperm_SI_Woolf2021!$E$9:$E$93-AK$58))*(AK$58-Fperm_SI_Woolf2021!$E$9:$E$93)/10))),Fperm_SI_Woolf2021!$D$9:$D$93)*AK$57+INTERCEPT(Fperm_SI_Woolf2021!$F$9:$F$93*EXP(-Fperm_SI_Woolf2021!$I$9:$I$93*$C71*IF(AK$58=Fperm_SI_Woolf2021!$E$9:$E$93,1,EXP(LN((1.1*(Fperm_SI_Woolf2021!$E$9:$E$93-AK$58)-63.1579*EXP(-0.19*Fperm_SI_Woolf2021!$E$9:$E$93)+63.1579*EXP(-0.19*AK$58))/(Fperm_SI_Woolf2021!$E$9:$E$93-AK$58))*(AK$58-Fperm_SI_Woolf2021!$E$9:$E$93)/10))) + Fperm_SI_Woolf2021!$G$9:$G$93*EXP(-Fperm_SI_Woolf2021!$J$9:$J$93*$C71*IF(AK$58=Fperm_SI_Woolf2021!$E$9:$E$93,1,EXP(LN((1.1*(Fperm_SI_Woolf2021!$E$9:$E$93-AK$58)-63.1579*EXP(-0.19*Fperm_SI_Woolf2021!$E$9:$E$93)+63.1579*EXP(-0.19*AK$58))/(Fperm_SI_Woolf2021!$E$9:$E$93-AK$58))*(AK$58-Fperm_SI_Woolf2021!$E$9:$E$93)/10))) + Fperm_SI_Woolf2021!$H$9:$H$93*EXP(-Fperm_SI_Woolf2021!$K$9:$K$93*$C71*IF(AK$58=Fperm_SI_Woolf2021!$E$9:$E$93,1,EXP(LN((1.1*(Fperm_SI_Woolf2021!$E$9:$E$93-AK$58)-63.1579*EXP(-0.19*Fperm_SI_Woolf2021!$E$9:$E$93)+63.1579*EXP(-0.19*AK$58))/(Fperm_SI_Woolf2021!$E$9:$E$93-AK$58))*(AK$58-Fperm_SI_Woolf2021!$E$9:$E$93)/10))),Fperm_SI_Woolf2021!$D$9:$D$93))</f>
        <v>0.89990290566598929</v>
      </c>
      <c r="AL71" s="51" cm="1">
        <f t="array" ref="AL71">MIN(1,SLOPE(Fperm_SI_Woolf2021!$F$9:$F$93*EXP(-Fperm_SI_Woolf2021!$I$9:$I$93*$C71*IF(AL$58=Fperm_SI_Woolf2021!$E$9:$E$93,1,EXP(LN((1.1*(Fperm_SI_Woolf2021!$E$9:$E$93-AL$58)-63.1579*EXP(-0.19*Fperm_SI_Woolf2021!$E$9:$E$93)+63.1579*EXP(-0.19*AL$58))/(Fperm_SI_Woolf2021!$E$9:$E$93-AL$58))*(AL$58-Fperm_SI_Woolf2021!$E$9:$E$93)/10))) + Fperm_SI_Woolf2021!$G$9:$G$93*EXP(-Fperm_SI_Woolf2021!$J$9:$J$93*$C71*IF(AL$58=Fperm_SI_Woolf2021!$E$9:$E$93,1,EXP(LN((1.1*(Fperm_SI_Woolf2021!$E$9:$E$93-AL$58)-63.1579*EXP(-0.19*Fperm_SI_Woolf2021!$E$9:$E$93)+63.1579*EXP(-0.19*AL$58))/(Fperm_SI_Woolf2021!$E$9:$E$93-AL$58))*(AL$58-Fperm_SI_Woolf2021!$E$9:$E$93)/10))) + Fperm_SI_Woolf2021!$H$9:$H$93*EXP(-Fperm_SI_Woolf2021!$K$9:$K$93*$C71*IF(AL$58=Fperm_SI_Woolf2021!$E$9:$E$93,1,EXP(LN((1.1*(Fperm_SI_Woolf2021!$E$9:$E$93-AL$58)-63.1579*EXP(-0.19*Fperm_SI_Woolf2021!$E$9:$E$93)+63.1579*EXP(-0.19*AL$58))/(Fperm_SI_Woolf2021!$E$9:$E$93-AL$58))*(AL$58-Fperm_SI_Woolf2021!$E$9:$E$93)/10))),Fperm_SI_Woolf2021!$D$9:$D$93)*AL$57+INTERCEPT(Fperm_SI_Woolf2021!$F$9:$F$93*EXP(-Fperm_SI_Woolf2021!$I$9:$I$93*$C71*IF(AL$58=Fperm_SI_Woolf2021!$E$9:$E$93,1,EXP(LN((1.1*(Fperm_SI_Woolf2021!$E$9:$E$93-AL$58)-63.1579*EXP(-0.19*Fperm_SI_Woolf2021!$E$9:$E$93)+63.1579*EXP(-0.19*AL$58))/(Fperm_SI_Woolf2021!$E$9:$E$93-AL$58))*(AL$58-Fperm_SI_Woolf2021!$E$9:$E$93)/10))) + Fperm_SI_Woolf2021!$G$9:$G$93*EXP(-Fperm_SI_Woolf2021!$J$9:$J$93*$C71*IF(AL$58=Fperm_SI_Woolf2021!$E$9:$E$93,1,EXP(LN((1.1*(Fperm_SI_Woolf2021!$E$9:$E$93-AL$58)-63.1579*EXP(-0.19*Fperm_SI_Woolf2021!$E$9:$E$93)+63.1579*EXP(-0.19*AL$58))/(Fperm_SI_Woolf2021!$E$9:$E$93-AL$58))*(AL$58-Fperm_SI_Woolf2021!$E$9:$E$93)/10))) + Fperm_SI_Woolf2021!$H$9:$H$93*EXP(-Fperm_SI_Woolf2021!$K$9:$K$93*$C71*IF(AL$58=Fperm_SI_Woolf2021!$E$9:$E$93,1,EXP(LN((1.1*(Fperm_SI_Woolf2021!$E$9:$E$93-AL$58)-63.1579*EXP(-0.19*Fperm_SI_Woolf2021!$E$9:$E$93)+63.1579*EXP(-0.19*AL$58))/(Fperm_SI_Woolf2021!$E$9:$E$93-AL$58))*(AL$58-Fperm_SI_Woolf2021!$E$9:$E$93)/10))),Fperm_SI_Woolf2021!$D$9:$D$93))</f>
        <v>0.86776441314428521</v>
      </c>
      <c r="AM71" s="51" cm="1">
        <f t="array" ref="AM71">MIN(1,SLOPE(Fperm_SI_Woolf2021!$F$9:$F$93*EXP(-Fperm_SI_Woolf2021!$I$9:$I$93*$C71*IF(AM$58=Fperm_SI_Woolf2021!$E$9:$E$93,1,EXP(LN((1.1*(Fperm_SI_Woolf2021!$E$9:$E$93-AM$58)-63.1579*EXP(-0.19*Fperm_SI_Woolf2021!$E$9:$E$93)+63.1579*EXP(-0.19*AM$58))/(Fperm_SI_Woolf2021!$E$9:$E$93-AM$58))*(AM$58-Fperm_SI_Woolf2021!$E$9:$E$93)/10))) + Fperm_SI_Woolf2021!$G$9:$G$93*EXP(-Fperm_SI_Woolf2021!$J$9:$J$93*$C71*IF(AM$58=Fperm_SI_Woolf2021!$E$9:$E$93,1,EXP(LN((1.1*(Fperm_SI_Woolf2021!$E$9:$E$93-AM$58)-63.1579*EXP(-0.19*Fperm_SI_Woolf2021!$E$9:$E$93)+63.1579*EXP(-0.19*AM$58))/(Fperm_SI_Woolf2021!$E$9:$E$93-AM$58))*(AM$58-Fperm_SI_Woolf2021!$E$9:$E$93)/10))) + Fperm_SI_Woolf2021!$H$9:$H$93*EXP(-Fperm_SI_Woolf2021!$K$9:$K$93*$C71*IF(AM$58=Fperm_SI_Woolf2021!$E$9:$E$93,1,EXP(LN((1.1*(Fperm_SI_Woolf2021!$E$9:$E$93-AM$58)-63.1579*EXP(-0.19*Fperm_SI_Woolf2021!$E$9:$E$93)+63.1579*EXP(-0.19*AM$58))/(Fperm_SI_Woolf2021!$E$9:$E$93-AM$58))*(AM$58-Fperm_SI_Woolf2021!$E$9:$E$93)/10))),Fperm_SI_Woolf2021!$D$9:$D$93)*AM$57+INTERCEPT(Fperm_SI_Woolf2021!$F$9:$F$93*EXP(-Fperm_SI_Woolf2021!$I$9:$I$93*$C71*IF(AM$58=Fperm_SI_Woolf2021!$E$9:$E$93,1,EXP(LN((1.1*(Fperm_SI_Woolf2021!$E$9:$E$93-AM$58)-63.1579*EXP(-0.19*Fperm_SI_Woolf2021!$E$9:$E$93)+63.1579*EXP(-0.19*AM$58))/(Fperm_SI_Woolf2021!$E$9:$E$93-AM$58))*(AM$58-Fperm_SI_Woolf2021!$E$9:$E$93)/10))) + Fperm_SI_Woolf2021!$G$9:$G$93*EXP(-Fperm_SI_Woolf2021!$J$9:$J$93*$C71*IF(AM$58=Fperm_SI_Woolf2021!$E$9:$E$93,1,EXP(LN((1.1*(Fperm_SI_Woolf2021!$E$9:$E$93-AM$58)-63.1579*EXP(-0.19*Fperm_SI_Woolf2021!$E$9:$E$93)+63.1579*EXP(-0.19*AM$58))/(Fperm_SI_Woolf2021!$E$9:$E$93-AM$58))*(AM$58-Fperm_SI_Woolf2021!$E$9:$E$93)/10))) + Fperm_SI_Woolf2021!$H$9:$H$93*EXP(-Fperm_SI_Woolf2021!$K$9:$K$93*$C71*IF(AM$58=Fperm_SI_Woolf2021!$E$9:$E$93,1,EXP(LN((1.1*(Fperm_SI_Woolf2021!$E$9:$E$93-AM$58)-63.1579*EXP(-0.19*Fperm_SI_Woolf2021!$E$9:$E$93)+63.1579*EXP(-0.19*AM$58))/(Fperm_SI_Woolf2021!$E$9:$E$93-AM$58))*(AM$58-Fperm_SI_Woolf2021!$E$9:$E$93)/10))),Fperm_SI_Woolf2021!$D$9:$D$93))</f>
        <v>0.83562592062258134</v>
      </c>
      <c r="AN71" s="51" cm="1">
        <f t="array" ref="AN71">MIN(1,SLOPE(Fperm_SI_Woolf2021!$F$9:$F$93*EXP(-Fperm_SI_Woolf2021!$I$9:$I$93*$C71*IF(AN$58=Fperm_SI_Woolf2021!$E$9:$E$93,1,EXP(LN((1.1*(Fperm_SI_Woolf2021!$E$9:$E$93-AN$58)-63.1579*EXP(-0.19*Fperm_SI_Woolf2021!$E$9:$E$93)+63.1579*EXP(-0.19*AN$58))/(Fperm_SI_Woolf2021!$E$9:$E$93-AN$58))*(AN$58-Fperm_SI_Woolf2021!$E$9:$E$93)/10))) + Fperm_SI_Woolf2021!$G$9:$G$93*EXP(-Fperm_SI_Woolf2021!$J$9:$J$93*$C71*IF(AN$58=Fperm_SI_Woolf2021!$E$9:$E$93,1,EXP(LN((1.1*(Fperm_SI_Woolf2021!$E$9:$E$93-AN$58)-63.1579*EXP(-0.19*Fperm_SI_Woolf2021!$E$9:$E$93)+63.1579*EXP(-0.19*AN$58))/(Fperm_SI_Woolf2021!$E$9:$E$93-AN$58))*(AN$58-Fperm_SI_Woolf2021!$E$9:$E$93)/10))) + Fperm_SI_Woolf2021!$H$9:$H$93*EXP(-Fperm_SI_Woolf2021!$K$9:$K$93*$C71*IF(AN$58=Fperm_SI_Woolf2021!$E$9:$E$93,1,EXP(LN((1.1*(Fperm_SI_Woolf2021!$E$9:$E$93-AN$58)-63.1579*EXP(-0.19*Fperm_SI_Woolf2021!$E$9:$E$93)+63.1579*EXP(-0.19*AN$58))/(Fperm_SI_Woolf2021!$E$9:$E$93-AN$58))*(AN$58-Fperm_SI_Woolf2021!$E$9:$E$93)/10))),Fperm_SI_Woolf2021!$D$9:$D$93)*AN$57+INTERCEPT(Fperm_SI_Woolf2021!$F$9:$F$93*EXP(-Fperm_SI_Woolf2021!$I$9:$I$93*$C71*IF(AN$58=Fperm_SI_Woolf2021!$E$9:$E$93,1,EXP(LN((1.1*(Fperm_SI_Woolf2021!$E$9:$E$93-AN$58)-63.1579*EXP(-0.19*Fperm_SI_Woolf2021!$E$9:$E$93)+63.1579*EXP(-0.19*AN$58))/(Fperm_SI_Woolf2021!$E$9:$E$93-AN$58))*(AN$58-Fperm_SI_Woolf2021!$E$9:$E$93)/10))) + Fperm_SI_Woolf2021!$G$9:$G$93*EXP(-Fperm_SI_Woolf2021!$J$9:$J$93*$C71*IF(AN$58=Fperm_SI_Woolf2021!$E$9:$E$93,1,EXP(LN((1.1*(Fperm_SI_Woolf2021!$E$9:$E$93-AN$58)-63.1579*EXP(-0.19*Fperm_SI_Woolf2021!$E$9:$E$93)+63.1579*EXP(-0.19*AN$58))/(Fperm_SI_Woolf2021!$E$9:$E$93-AN$58))*(AN$58-Fperm_SI_Woolf2021!$E$9:$E$93)/10))) + Fperm_SI_Woolf2021!$H$9:$H$93*EXP(-Fperm_SI_Woolf2021!$K$9:$K$93*$C71*IF(AN$58=Fperm_SI_Woolf2021!$E$9:$E$93,1,EXP(LN((1.1*(Fperm_SI_Woolf2021!$E$9:$E$93-AN$58)-63.1579*EXP(-0.19*Fperm_SI_Woolf2021!$E$9:$E$93)+63.1579*EXP(-0.19*AN$58))/(Fperm_SI_Woolf2021!$E$9:$E$93-AN$58))*(AN$58-Fperm_SI_Woolf2021!$E$9:$E$93)/10))),Fperm_SI_Woolf2021!$D$9:$D$93))</f>
        <v>0.80348742810087725</v>
      </c>
      <c r="AO71" s="51" cm="1">
        <f t="array" ref="AO71">MIN(1,SLOPE(Fperm_SI_Woolf2021!$F$9:$F$93*EXP(-Fperm_SI_Woolf2021!$I$9:$I$93*$C71*IF(AO$58=Fperm_SI_Woolf2021!$E$9:$E$93,1,EXP(LN((1.1*(Fperm_SI_Woolf2021!$E$9:$E$93-AO$58)-63.1579*EXP(-0.19*Fperm_SI_Woolf2021!$E$9:$E$93)+63.1579*EXP(-0.19*AO$58))/(Fperm_SI_Woolf2021!$E$9:$E$93-AO$58))*(AO$58-Fperm_SI_Woolf2021!$E$9:$E$93)/10))) + Fperm_SI_Woolf2021!$G$9:$G$93*EXP(-Fperm_SI_Woolf2021!$J$9:$J$93*$C71*IF(AO$58=Fperm_SI_Woolf2021!$E$9:$E$93,1,EXP(LN((1.1*(Fperm_SI_Woolf2021!$E$9:$E$93-AO$58)-63.1579*EXP(-0.19*Fperm_SI_Woolf2021!$E$9:$E$93)+63.1579*EXP(-0.19*AO$58))/(Fperm_SI_Woolf2021!$E$9:$E$93-AO$58))*(AO$58-Fperm_SI_Woolf2021!$E$9:$E$93)/10))) + Fperm_SI_Woolf2021!$H$9:$H$93*EXP(-Fperm_SI_Woolf2021!$K$9:$K$93*$C71*IF(AO$58=Fperm_SI_Woolf2021!$E$9:$E$93,1,EXP(LN((1.1*(Fperm_SI_Woolf2021!$E$9:$E$93-AO$58)-63.1579*EXP(-0.19*Fperm_SI_Woolf2021!$E$9:$E$93)+63.1579*EXP(-0.19*AO$58))/(Fperm_SI_Woolf2021!$E$9:$E$93-AO$58))*(AO$58-Fperm_SI_Woolf2021!$E$9:$E$93)/10))),Fperm_SI_Woolf2021!$D$9:$D$93)*AO$57+INTERCEPT(Fperm_SI_Woolf2021!$F$9:$F$93*EXP(-Fperm_SI_Woolf2021!$I$9:$I$93*$C71*IF(AO$58=Fperm_SI_Woolf2021!$E$9:$E$93,1,EXP(LN((1.1*(Fperm_SI_Woolf2021!$E$9:$E$93-AO$58)-63.1579*EXP(-0.19*Fperm_SI_Woolf2021!$E$9:$E$93)+63.1579*EXP(-0.19*AO$58))/(Fperm_SI_Woolf2021!$E$9:$E$93-AO$58))*(AO$58-Fperm_SI_Woolf2021!$E$9:$E$93)/10))) + Fperm_SI_Woolf2021!$G$9:$G$93*EXP(-Fperm_SI_Woolf2021!$J$9:$J$93*$C71*IF(AO$58=Fperm_SI_Woolf2021!$E$9:$E$93,1,EXP(LN((1.1*(Fperm_SI_Woolf2021!$E$9:$E$93-AO$58)-63.1579*EXP(-0.19*Fperm_SI_Woolf2021!$E$9:$E$93)+63.1579*EXP(-0.19*AO$58))/(Fperm_SI_Woolf2021!$E$9:$E$93-AO$58))*(AO$58-Fperm_SI_Woolf2021!$E$9:$E$93)/10))) + Fperm_SI_Woolf2021!$H$9:$H$93*EXP(-Fperm_SI_Woolf2021!$K$9:$K$93*$C71*IF(AO$58=Fperm_SI_Woolf2021!$E$9:$E$93,1,EXP(LN((1.1*(Fperm_SI_Woolf2021!$E$9:$E$93-AO$58)-63.1579*EXP(-0.19*Fperm_SI_Woolf2021!$E$9:$E$93)+63.1579*EXP(-0.19*AO$58))/(Fperm_SI_Woolf2021!$E$9:$E$93-AO$58))*(AO$58-Fperm_SI_Woolf2021!$E$9:$E$93)/10))),Fperm_SI_Woolf2021!$D$9:$D$93))</f>
        <v>0.77134893557917339</v>
      </c>
      <c r="AP71" s="51" cm="1">
        <f t="array" ref="AP71">MIN(1,SLOPE(Fperm_SI_Woolf2021!$F$9:$F$93*EXP(-Fperm_SI_Woolf2021!$I$9:$I$93*$C71*IF(AP$58=Fperm_SI_Woolf2021!$E$9:$E$93,1,EXP(LN((1.1*(Fperm_SI_Woolf2021!$E$9:$E$93-AP$58)-63.1579*EXP(-0.19*Fperm_SI_Woolf2021!$E$9:$E$93)+63.1579*EXP(-0.19*AP$58))/(Fperm_SI_Woolf2021!$E$9:$E$93-AP$58))*(AP$58-Fperm_SI_Woolf2021!$E$9:$E$93)/10))) + Fperm_SI_Woolf2021!$G$9:$G$93*EXP(-Fperm_SI_Woolf2021!$J$9:$J$93*$C71*IF(AP$58=Fperm_SI_Woolf2021!$E$9:$E$93,1,EXP(LN((1.1*(Fperm_SI_Woolf2021!$E$9:$E$93-AP$58)-63.1579*EXP(-0.19*Fperm_SI_Woolf2021!$E$9:$E$93)+63.1579*EXP(-0.19*AP$58))/(Fperm_SI_Woolf2021!$E$9:$E$93-AP$58))*(AP$58-Fperm_SI_Woolf2021!$E$9:$E$93)/10))) + Fperm_SI_Woolf2021!$H$9:$H$93*EXP(-Fperm_SI_Woolf2021!$K$9:$K$93*$C71*IF(AP$58=Fperm_SI_Woolf2021!$E$9:$E$93,1,EXP(LN((1.1*(Fperm_SI_Woolf2021!$E$9:$E$93-AP$58)-63.1579*EXP(-0.19*Fperm_SI_Woolf2021!$E$9:$E$93)+63.1579*EXP(-0.19*AP$58))/(Fperm_SI_Woolf2021!$E$9:$E$93-AP$58))*(AP$58-Fperm_SI_Woolf2021!$E$9:$E$93)/10))),Fperm_SI_Woolf2021!$D$9:$D$93)*AP$57+INTERCEPT(Fperm_SI_Woolf2021!$F$9:$F$93*EXP(-Fperm_SI_Woolf2021!$I$9:$I$93*$C71*IF(AP$58=Fperm_SI_Woolf2021!$E$9:$E$93,1,EXP(LN((1.1*(Fperm_SI_Woolf2021!$E$9:$E$93-AP$58)-63.1579*EXP(-0.19*Fperm_SI_Woolf2021!$E$9:$E$93)+63.1579*EXP(-0.19*AP$58))/(Fperm_SI_Woolf2021!$E$9:$E$93-AP$58))*(AP$58-Fperm_SI_Woolf2021!$E$9:$E$93)/10))) + Fperm_SI_Woolf2021!$G$9:$G$93*EXP(-Fperm_SI_Woolf2021!$J$9:$J$93*$C71*IF(AP$58=Fperm_SI_Woolf2021!$E$9:$E$93,1,EXP(LN((1.1*(Fperm_SI_Woolf2021!$E$9:$E$93-AP$58)-63.1579*EXP(-0.19*Fperm_SI_Woolf2021!$E$9:$E$93)+63.1579*EXP(-0.19*AP$58))/(Fperm_SI_Woolf2021!$E$9:$E$93-AP$58))*(AP$58-Fperm_SI_Woolf2021!$E$9:$E$93)/10))) + Fperm_SI_Woolf2021!$H$9:$H$93*EXP(-Fperm_SI_Woolf2021!$K$9:$K$93*$C71*IF(AP$58=Fperm_SI_Woolf2021!$E$9:$E$93,1,EXP(LN((1.1*(Fperm_SI_Woolf2021!$E$9:$E$93-AP$58)-63.1579*EXP(-0.19*Fperm_SI_Woolf2021!$E$9:$E$93)+63.1579*EXP(-0.19*AP$58))/(Fperm_SI_Woolf2021!$E$9:$E$93-AP$58))*(AP$58-Fperm_SI_Woolf2021!$E$9:$E$93)/10))),Fperm_SI_Woolf2021!$D$9:$D$93))</f>
        <v>0.7392104430574693</v>
      </c>
      <c r="AQ71" s="51" cm="1">
        <f t="array" ref="AQ71">MIN(1,SLOPE(Fperm_SI_Woolf2021!$F$9:$F$93*EXP(-Fperm_SI_Woolf2021!$I$9:$I$93*$C71*IF(AQ$58=Fperm_SI_Woolf2021!$E$9:$E$93,1,EXP(LN((1.1*(Fperm_SI_Woolf2021!$E$9:$E$93-AQ$58)-63.1579*EXP(-0.19*Fperm_SI_Woolf2021!$E$9:$E$93)+63.1579*EXP(-0.19*AQ$58))/(Fperm_SI_Woolf2021!$E$9:$E$93-AQ$58))*(AQ$58-Fperm_SI_Woolf2021!$E$9:$E$93)/10))) + Fperm_SI_Woolf2021!$G$9:$G$93*EXP(-Fperm_SI_Woolf2021!$J$9:$J$93*$C71*IF(AQ$58=Fperm_SI_Woolf2021!$E$9:$E$93,1,EXP(LN((1.1*(Fperm_SI_Woolf2021!$E$9:$E$93-AQ$58)-63.1579*EXP(-0.19*Fperm_SI_Woolf2021!$E$9:$E$93)+63.1579*EXP(-0.19*AQ$58))/(Fperm_SI_Woolf2021!$E$9:$E$93-AQ$58))*(AQ$58-Fperm_SI_Woolf2021!$E$9:$E$93)/10))) + Fperm_SI_Woolf2021!$H$9:$H$93*EXP(-Fperm_SI_Woolf2021!$K$9:$K$93*$C71*IF(AQ$58=Fperm_SI_Woolf2021!$E$9:$E$93,1,EXP(LN((1.1*(Fperm_SI_Woolf2021!$E$9:$E$93-AQ$58)-63.1579*EXP(-0.19*Fperm_SI_Woolf2021!$E$9:$E$93)+63.1579*EXP(-0.19*AQ$58))/(Fperm_SI_Woolf2021!$E$9:$E$93-AQ$58))*(AQ$58-Fperm_SI_Woolf2021!$E$9:$E$93)/10))),Fperm_SI_Woolf2021!$D$9:$D$93)*AQ$57+INTERCEPT(Fperm_SI_Woolf2021!$F$9:$F$93*EXP(-Fperm_SI_Woolf2021!$I$9:$I$93*$C71*IF(AQ$58=Fperm_SI_Woolf2021!$E$9:$E$93,1,EXP(LN((1.1*(Fperm_SI_Woolf2021!$E$9:$E$93-AQ$58)-63.1579*EXP(-0.19*Fperm_SI_Woolf2021!$E$9:$E$93)+63.1579*EXP(-0.19*AQ$58))/(Fperm_SI_Woolf2021!$E$9:$E$93-AQ$58))*(AQ$58-Fperm_SI_Woolf2021!$E$9:$E$93)/10))) + Fperm_SI_Woolf2021!$G$9:$G$93*EXP(-Fperm_SI_Woolf2021!$J$9:$J$93*$C71*IF(AQ$58=Fperm_SI_Woolf2021!$E$9:$E$93,1,EXP(LN((1.1*(Fperm_SI_Woolf2021!$E$9:$E$93-AQ$58)-63.1579*EXP(-0.19*Fperm_SI_Woolf2021!$E$9:$E$93)+63.1579*EXP(-0.19*AQ$58))/(Fperm_SI_Woolf2021!$E$9:$E$93-AQ$58))*(AQ$58-Fperm_SI_Woolf2021!$E$9:$E$93)/10))) + Fperm_SI_Woolf2021!$H$9:$H$93*EXP(-Fperm_SI_Woolf2021!$K$9:$K$93*$C71*IF(AQ$58=Fperm_SI_Woolf2021!$E$9:$E$93,1,EXP(LN((1.1*(Fperm_SI_Woolf2021!$E$9:$E$93-AQ$58)-63.1579*EXP(-0.19*Fperm_SI_Woolf2021!$E$9:$E$93)+63.1579*EXP(-0.19*AQ$58))/(Fperm_SI_Woolf2021!$E$9:$E$93-AQ$58))*(AQ$58-Fperm_SI_Woolf2021!$E$9:$E$93)/10))),Fperm_SI_Woolf2021!$D$9:$D$93))</f>
        <v>0.70707195053576544</v>
      </c>
      <c r="AR71" s="51" cm="1">
        <f t="array" ref="AR71">MIN(1,SLOPE(Fperm_SI_Woolf2021!$F$9:$F$93*EXP(-Fperm_SI_Woolf2021!$I$9:$I$93*$C71*IF(AR$58=Fperm_SI_Woolf2021!$E$9:$E$93,1,EXP(LN((1.1*(Fperm_SI_Woolf2021!$E$9:$E$93-AR$58)-63.1579*EXP(-0.19*Fperm_SI_Woolf2021!$E$9:$E$93)+63.1579*EXP(-0.19*AR$58))/(Fperm_SI_Woolf2021!$E$9:$E$93-AR$58))*(AR$58-Fperm_SI_Woolf2021!$E$9:$E$93)/10))) + Fperm_SI_Woolf2021!$G$9:$G$93*EXP(-Fperm_SI_Woolf2021!$J$9:$J$93*$C71*IF(AR$58=Fperm_SI_Woolf2021!$E$9:$E$93,1,EXP(LN((1.1*(Fperm_SI_Woolf2021!$E$9:$E$93-AR$58)-63.1579*EXP(-0.19*Fperm_SI_Woolf2021!$E$9:$E$93)+63.1579*EXP(-0.19*AR$58))/(Fperm_SI_Woolf2021!$E$9:$E$93-AR$58))*(AR$58-Fperm_SI_Woolf2021!$E$9:$E$93)/10))) + Fperm_SI_Woolf2021!$H$9:$H$93*EXP(-Fperm_SI_Woolf2021!$K$9:$K$93*$C71*IF(AR$58=Fperm_SI_Woolf2021!$E$9:$E$93,1,EXP(LN((1.1*(Fperm_SI_Woolf2021!$E$9:$E$93-AR$58)-63.1579*EXP(-0.19*Fperm_SI_Woolf2021!$E$9:$E$93)+63.1579*EXP(-0.19*AR$58))/(Fperm_SI_Woolf2021!$E$9:$E$93-AR$58))*(AR$58-Fperm_SI_Woolf2021!$E$9:$E$93)/10))),Fperm_SI_Woolf2021!$D$9:$D$93)*AR$57+INTERCEPT(Fperm_SI_Woolf2021!$F$9:$F$93*EXP(-Fperm_SI_Woolf2021!$I$9:$I$93*$C71*IF(AR$58=Fperm_SI_Woolf2021!$E$9:$E$93,1,EXP(LN((1.1*(Fperm_SI_Woolf2021!$E$9:$E$93-AR$58)-63.1579*EXP(-0.19*Fperm_SI_Woolf2021!$E$9:$E$93)+63.1579*EXP(-0.19*AR$58))/(Fperm_SI_Woolf2021!$E$9:$E$93-AR$58))*(AR$58-Fperm_SI_Woolf2021!$E$9:$E$93)/10))) + Fperm_SI_Woolf2021!$G$9:$G$93*EXP(-Fperm_SI_Woolf2021!$J$9:$J$93*$C71*IF(AR$58=Fperm_SI_Woolf2021!$E$9:$E$93,1,EXP(LN((1.1*(Fperm_SI_Woolf2021!$E$9:$E$93-AR$58)-63.1579*EXP(-0.19*Fperm_SI_Woolf2021!$E$9:$E$93)+63.1579*EXP(-0.19*AR$58))/(Fperm_SI_Woolf2021!$E$9:$E$93-AR$58))*(AR$58-Fperm_SI_Woolf2021!$E$9:$E$93)/10))) + Fperm_SI_Woolf2021!$H$9:$H$93*EXP(-Fperm_SI_Woolf2021!$K$9:$K$93*$C71*IF(AR$58=Fperm_SI_Woolf2021!$E$9:$E$93,1,EXP(LN((1.1*(Fperm_SI_Woolf2021!$E$9:$E$93-AR$58)-63.1579*EXP(-0.19*Fperm_SI_Woolf2021!$E$9:$E$93)+63.1579*EXP(-0.19*AR$58))/(Fperm_SI_Woolf2021!$E$9:$E$93-AR$58))*(AR$58-Fperm_SI_Woolf2021!$E$9:$E$93)/10))),Fperm_SI_Woolf2021!$D$9:$D$93))</f>
        <v>0.67493345801406135</v>
      </c>
      <c r="AS71" s="51" cm="1">
        <f t="array" ref="AS71">MIN(1,SLOPE(Fperm_SI_Woolf2021!$F$9:$F$93*EXP(-Fperm_SI_Woolf2021!$I$9:$I$93*$C71*IF(AS$58=Fperm_SI_Woolf2021!$E$9:$E$93,1,EXP(LN((1.1*(Fperm_SI_Woolf2021!$E$9:$E$93-AS$58)-63.1579*EXP(-0.19*Fperm_SI_Woolf2021!$E$9:$E$93)+63.1579*EXP(-0.19*AS$58))/(Fperm_SI_Woolf2021!$E$9:$E$93-AS$58))*(AS$58-Fperm_SI_Woolf2021!$E$9:$E$93)/10))) + Fperm_SI_Woolf2021!$G$9:$G$93*EXP(-Fperm_SI_Woolf2021!$J$9:$J$93*$C71*IF(AS$58=Fperm_SI_Woolf2021!$E$9:$E$93,1,EXP(LN((1.1*(Fperm_SI_Woolf2021!$E$9:$E$93-AS$58)-63.1579*EXP(-0.19*Fperm_SI_Woolf2021!$E$9:$E$93)+63.1579*EXP(-0.19*AS$58))/(Fperm_SI_Woolf2021!$E$9:$E$93-AS$58))*(AS$58-Fperm_SI_Woolf2021!$E$9:$E$93)/10))) + Fperm_SI_Woolf2021!$H$9:$H$93*EXP(-Fperm_SI_Woolf2021!$K$9:$K$93*$C71*IF(AS$58=Fperm_SI_Woolf2021!$E$9:$E$93,1,EXP(LN((1.1*(Fperm_SI_Woolf2021!$E$9:$E$93-AS$58)-63.1579*EXP(-0.19*Fperm_SI_Woolf2021!$E$9:$E$93)+63.1579*EXP(-0.19*AS$58))/(Fperm_SI_Woolf2021!$E$9:$E$93-AS$58))*(AS$58-Fperm_SI_Woolf2021!$E$9:$E$93)/10))),Fperm_SI_Woolf2021!$D$9:$D$93)*AS$57+INTERCEPT(Fperm_SI_Woolf2021!$F$9:$F$93*EXP(-Fperm_SI_Woolf2021!$I$9:$I$93*$C71*IF(AS$58=Fperm_SI_Woolf2021!$E$9:$E$93,1,EXP(LN((1.1*(Fperm_SI_Woolf2021!$E$9:$E$93-AS$58)-63.1579*EXP(-0.19*Fperm_SI_Woolf2021!$E$9:$E$93)+63.1579*EXP(-0.19*AS$58))/(Fperm_SI_Woolf2021!$E$9:$E$93-AS$58))*(AS$58-Fperm_SI_Woolf2021!$E$9:$E$93)/10))) + Fperm_SI_Woolf2021!$G$9:$G$93*EXP(-Fperm_SI_Woolf2021!$J$9:$J$93*$C71*IF(AS$58=Fperm_SI_Woolf2021!$E$9:$E$93,1,EXP(LN((1.1*(Fperm_SI_Woolf2021!$E$9:$E$93-AS$58)-63.1579*EXP(-0.19*Fperm_SI_Woolf2021!$E$9:$E$93)+63.1579*EXP(-0.19*AS$58))/(Fperm_SI_Woolf2021!$E$9:$E$93-AS$58))*(AS$58-Fperm_SI_Woolf2021!$E$9:$E$93)/10))) + Fperm_SI_Woolf2021!$H$9:$H$93*EXP(-Fperm_SI_Woolf2021!$K$9:$K$93*$C71*IF(AS$58=Fperm_SI_Woolf2021!$E$9:$E$93,1,EXP(LN((1.1*(Fperm_SI_Woolf2021!$E$9:$E$93-AS$58)-63.1579*EXP(-0.19*Fperm_SI_Woolf2021!$E$9:$E$93)+63.1579*EXP(-0.19*AS$58))/(Fperm_SI_Woolf2021!$E$9:$E$93-AS$58))*(AS$58-Fperm_SI_Woolf2021!$E$9:$E$93)/10))),Fperm_SI_Woolf2021!$D$9:$D$93))</f>
        <v>0.64279496549235737</v>
      </c>
      <c r="AT71" s="51" cm="1">
        <f t="array" ref="AT71">MIN(1,SLOPE(Fperm_SI_Woolf2021!$F$9:$F$93*EXP(-Fperm_SI_Woolf2021!$I$9:$I$93*$C71*IF(AT$58=Fperm_SI_Woolf2021!$E$9:$E$93,1,EXP(LN((1.1*(Fperm_SI_Woolf2021!$E$9:$E$93-AT$58)-63.1579*EXP(-0.19*Fperm_SI_Woolf2021!$E$9:$E$93)+63.1579*EXP(-0.19*AT$58))/(Fperm_SI_Woolf2021!$E$9:$E$93-AT$58))*(AT$58-Fperm_SI_Woolf2021!$E$9:$E$93)/10))) + Fperm_SI_Woolf2021!$G$9:$G$93*EXP(-Fperm_SI_Woolf2021!$J$9:$J$93*$C71*IF(AT$58=Fperm_SI_Woolf2021!$E$9:$E$93,1,EXP(LN((1.1*(Fperm_SI_Woolf2021!$E$9:$E$93-AT$58)-63.1579*EXP(-0.19*Fperm_SI_Woolf2021!$E$9:$E$93)+63.1579*EXP(-0.19*AT$58))/(Fperm_SI_Woolf2021!$E$9:$E$93-AT$58))*(AT$58-Fperm_SI_Woolf2021!$E$9:$E$93)/10))) + Fperm_SI_Woolf2021!$H$9:$H$93*EXP(-Fperm_SI_Woolf2021!$K$9:$K$93*$C71*IF(AT$58=Fperm_SI_Woolf2021!$E$9:$E$93,1,EXP(LN((1.1*(Fperm_SI_Woolf2021!$E$9:$E$93-AT$58)-63.1579*EXP(-0.19*Fperm_SI_Woolf2021!$E$9:$E$93)+63.1579*EXP(-0.19*AT$58))/(Fperm_SI_Woolf2021!$E$9:$E$93-AT$58))*(AT$58-Fperm_SI_Woolf2021!$E$9:$E$93)/10))),Fperm_SI_Woolf2021!$D$9:$D$93)*AT$57+INTERCEPT(Fperm_SI_Woolf2021!$F$9:$F$93*EXP(-Fperm_SI_Woolf2021!$I$9:$I$93*$C71*IF(AT$58=Fperm_SI_Woolf2021!$E$9:$E$93,1,EXP(LN((1.1*(Fperm_SI_Woolf2021!$E$9:$E$93-AT$58)-63.1579*EXP(-0.19*Fperm_SI_Woolf2021!$E$9:$E$93)+63.1579*EXP(-0.19*AT$58))/(Fperm_SI_Woolf2021!$E$9:$E$93-AT$58))*(AT$58-Fperm_SI_Woolf2021!$E$9:$E$93)/10))) + Fperm_SI_Woolf2021!$G$9:$G$93*EXP(-Fperm_SI_Woolf2021!$J$9:$J$93*$C71*IF(AT$58=Fperm_SI_Woolf2021!$E$9:$E$93,1,EXP(LN((1.1*(Fperm_SI_Woolf2021!$E$9:$E$93-AT$58)-63.1579*EXP(-0.19*Fperm_SI_Woolf2021!$E$9:$E$93)+63.1579*EXP(-0.19*AT$58))/(Fperm_SI_Woolf2021!$E$9:$E$93-AT$58))*(AT$58-Fperm_SI_Woolf2021!$E$9:$E$93)/10))) + Fperm_SI_Woolf2021!$H$9:$H$93*EXP(-Fperm_SI_Woolf2021!$K$9:$K$93*$C71*IF(AT$58=Fperm_SI_Woolf2021!$E$9:$E$93,1,EXP(LN((1.1*(Fperm_SI_Woolf2021!$E$9:$E$93-AT$58)-63.1579*EXP(-0.19*Fperm_SI_Woolf2021!$E$9:$E$93)+63.1579*EXP(-0.19*AT$58))/(Fperm_SI_Woolf2021!$E$9:$E$93-AT$58))*(AT$58-Fperm_SI_Woolf2021!$E$9:$E$93)/10))),Fperm_SI_Woolf2021!$D$9:$D$93))</f>
        <v>0.6106564729706534</v>
      </c>
      <c r="AU71" s="51" cm="1">
        <f t="array" ref="AU71">MIN(1,SLOPE(Fperm_SI_Woolf2021!$F$9:$F$93*EXP(-Fperm_SI_Woolf2021!$I$9:$I$93*$C71*IF(AU$58=Fperm_SI_Woolf2021!$E$9:$E$93,1,EXP(LN((1.1*(Fperm_SI_Woolf2021!$E$9:$E$93-AU$58)-63.1579*EXP(-0.19*Fperm_SI_Woolf2021!$E$9:$E$93)+63.1579*EXP(-0.19*AU$58))/(Fperm_SI_Woolf2021!$E$9:$E$93-AU$58))*(AU$58-Fperm_SI_Woolf2021!$E$9:$E$93)/10))) + Fperm_SI_Woolf2021!$G$9:$G$93*EXP(-Fperm_SI_Woolf2021!$J$9:$J$93*$C71*IF(AU$58=Fperm_SI_Woolf2021!$E$9:$E$93,1,EXP(LN((1.1*(Fperm_SI_Woolf2021!$E$9:$E$93-AU$58)-63.1579*EXP(-0.19*Fperm_SI_Woolf2021!$E$9:$E$93)+63.1579*EXP(-0.19*AU$58))/(Fperm_SI_Woolf2021!$E$9:$E$93-AU$58))*(AU$58-Fperm_SI_Woolf2021!$E$9:$E$93)/10))) + Fperm_SI_Woolf2021!$H$9:$H$93*EXP(-Fperm_SI_Woolf2021!$K$9:$K$93*$C71*IF(AU$58=Fperm_SI_Woolf2021!$E$9:$E$93,1,EXP(LN((1.1*(Fperm_SI_Woolf2021!$E$9:$E$93-AU$58)-63.1579*EXP(-0.19*Fperm_SI_Woolf2021!$E$9:$E$93)+63.1579*EXP(-0.19*AU$58))/(Fperm_SI_Woolf2021!$E$9:$E$93-AU$58))*(AU$58-Fperm_SI_Woolf2021!$E$9:$E$93)/10))),Fperm_SI_Woolf2021!$D$9:$D$93)*AU$57+INTERCEPT(Fperm_SI_Woolf2021!$F$9:$F$93*EXP(-Fperm_SI_Woolf2021!$I$9:$I$93*$C71*IF(AU$58=Fperm_SI_Woolf2021!$E$9:$E$93,1,EXP(LN((1.1*(Fperm_SI_Woolf2021!$E$9:$E$93-AU$58)-63.1579*EXP(-0.19*Fperm_SI_Woolf2021!$E$9:$E$93)+63.1579*EXP(-0.19*AU$58))/(Fperm_SI_Woolf2021!$E$9:$E$93-AU$58))*(AU$58-Fperm_SI_Woolf2021!$E$9:$E$93)/10))) + Fperm_SI_Woolf2021!$G$9:$G$93*EXP(-Fperm_SI_Woolf2021!$J$9:$J$93*$C71*IF(AU$58=Fperm_SI_Woolf2021!$E$9:$E$93,1,EXP(LN((1.1*(Fperm_SI_Woolf2021!$E$9:$E$93-AU$58)-63.1579*EXP(-0.19*Fperm_SI_Woolf2021!$E$9:$E$93)+63.1579*EXP(-0.19*AU$58))/(Fperm_SI_Woolf2021!$E$9:$E$93-AU$58))*(AU$58-Fperm_SI_Woolf2021!$E$9:$E$93)/10))) + Fperm_SI_Woolf2021!$H$9:$H$93*EXP(-Fperm_SI_Woolf2021!$K$9:$K$93*$C71*IF(AU$58=Fperm_SI_Woolf2021!$E$9:$E$93,1,EXP(LN((1.1*(Fperm_SI_Woolf2021!$E$9:$E$93-AU$58)-63.1579*EXP(-0.19*Fperm_SI_Woolf2021!$E$9:$E$93)+63.1579*EXP(-0.19*AU$58))/(Fperm_SI_Woolf2021!$E$9:$E$93-AU$58))*(AU$58-Fperm_SI_Woolf2021!$E$9:$E$93)/10))),Fperm_SI_Woolf2021!$D$9:$D$93))</f>
        <v>0.57851798044894931</v>
      </c>
      <c r="AV71" s="51" cm="1">
        <f t="array" ref="AV71">MIN(1,SLOPE(Fperm_SI_Woolf2021!$F$9:$F$93*EXP(-Fperm_SI_Woolf2021!$I$9:$I$93*$C71*IF(AV$58=Fperm_SI_Woolf2021!$E$9:$E$93,1,EXP(LN((1.1*(Fperm_SI_Woolf2021!$E$9:$E$93-AV$58)-63.1579*EXP(-0.19*Fperm_SI_Woolf2021!$E$9:$E$93)+63.1579*EXP(-0.19*AV$58))/(Fperm_SI_Woolf2021!$E$9:$E$93-AV$58))*(AV$58-Fperm_SI_Woolf2021!$E$9:$E$93)/10))) + Fperm_SI_Woolf2021!$G$9:$G$93*EXP(-Fperm_SI_Woolf2021!$J$9:$J$93*$C71*IF(AV$58=Fperm_SI_Woolf2021!$E$9:$E$93,1,EXP(LN((1.1*(Fperm_SI_Woolf2021!$E$9:$E$93-AV$58)-63.1579*EXP(-0.19*Fperm_SI_Woolf2021!$E$9:$E$93)+63.1579*EXP(-0.19*AV$58))/(Fperm_SI_Woolf2021!$E$9:$E$93-AV$58))*(AV$58-Fperm_SI_Woolf2021!$E$9:$E$93)/10))) + Fperm_SI_Woolf2021!$H$9:$H$93*EXP(-Fperm_SI_Woolf2021!$K$9:$K$93*$C71*IF(AV$58=Fperm_SI_Woolf2021!$E$9:$E$93,1,EXP(LN((1.1*(Fperm_SI_Woolf2021!$E$9:$E$93-AV$58)-63.1579*EXP(-0.19*Fperm_SI_Woolf2021!$E$9:$E$93)+63.1579*EXP(-0.19*AV$58))/(Fperm_SI_Woolf2021!$E$9:$E$93-AV$58))*(AV$58-Fperm_SI_Woolf2021!$E$9:$E$93)/10))),Fperm_SI_Woolf2021!$D$9:$D$93)*AV$57+INTERCEPT(Fperm_SI_Woolf2021!$F$9:$F$93*EXP(-Fperm_SI_Woolf2021!$I$9:$I$93*$C71*IF(AV$58=Fperm_SI_Woolf2021!$E$9:$E$93,1,EXP(LN((1.1*(Fperm_SI_Woolf2021!$E$9:$E$93-AV$58)-63.1579*EXP(-0.19*Fperm_SI_Woolf2021!$E$9:$E$93)+63.1579*EXP(-0.19*AV$58))/(Fperm_SI_Woolf2021!$E$9:$E$93-AV$58))*(AV$58-Fperm_SI_Woolf2021!$E$9:$E$93)/10))) + Fperm_SI_Woolf2021!$G$9:$G$93*EXP(-Fperm_SI_Woolf2021!$J$9:$J$93*$C71*IF(AV$58=Fperm_SI_Woolf2021!$E$9:$E$93,1,EXP(LN((1.1*(Fperm_SI_Woolf2021!$E$9:$E$93-AV$58)-63.1579*EXP(-0.19*Fperm_SI_Woolf2021!$E$9:$E$93)+63.1579*EXP(-0.19*AV$58))/(Fperm_SI_Woolf2021!$E$9:$E$93-AV$58))*(AV$58-Fperm_SI_Woolf2021!$E$9:$E$93)/10))) + Fperm_SI_Woolf2021!$H$9:$H$93*EXP(-Fperm_SI_Woolf2021!$K$9:$K$93*$C71*IF(AV$58=Fperm_SI_Woolf2021!$E$9:$E$93,1,EXP(LN((1.1*(Fperm_SI_Woolf2021!$E$9:$E$93-AV$58)-63.1579*EXP(-0.19*Fperm_SI_Woolf2021!$E$9:$E$93)+63.1579*EXP(-0.19*AV$58))/(Fperm_SI_Woolf2021!$E$9:$E$93-AV$58))*(AV$58-Fperm_SI_Woolf2021!$E$9:$E$93)/10))),Fperm_SI_Woolf2021!$D$9:$D$93))</f>
        <v>0.54637948792724533</v>
      </c>
      <c r="AW71" s="51" cm="1">
        <f t="array" ref="AW71">MIN(1,SLOPE(Fperm_SI_Woolf2021!$F$9:$F$93*EXP(-Fperm_SI_Woolf2021!$I$9:$I$93*$C71*IF(AW$58=Fperm_SI_Woolf2021!$E$9:$E$93,1,EXP(LN((1.1*(Fperm_SI_Woolf2021!$E$9:$E$93-AW$58)-63.1579*EXP(-0.19*Fperm_SI_Woolf2021!$E$9:$E$93)+63.1579*EXP(-0.19*AW$58))/(Fperm_SI_Woolf2021!$E$9:$E$93-AW$58))*(AW$58-Fperm_SI_Woolf2021!$E$9:$E$93)/10))) + Fperm_SI_Woolf2021!$G$9:$G$93*EXP(-Fperm_SI_Woolf2021!$J$9:$J$93*$C71*IF(AW$58=Fperm_SI_Woolf2021!$E$9:$E$93,1,EXP(LN((1.1*(Fperm_SI_Woolf2021!$E$9:$E$93-AW$58)-63.1579*EXP(-0.19*Fperm_SI_Woolf2021!$E$9:$E$93)+63.1579*EXP(-0.19*AW$58))/(Fperm_SI_Woolf2021!$E$9:$E$93-AW$58))*(AW$58-Fperm_SI_Woolf2021!$E$9:$E$93)/10))) + Fperm_SI_Woolf2021!$H$9:$H$93*EXP(-Fperm_SI_Woolf2021!$K$9:$K$93*$C71*IF(AW$58=Fperm_SI_Woolf2021!$E$9:$E$93,1,EXP(LN((1.1*(Fperm_SI_Woolf2021!$E$9:$E$93-AW$58)-63.1579*EXP(-0.19*Fperm_SI_Woolf2021!$E$9:$E$93)+63.1579*EXP(-0.19*AW$58))/(Fperm_SI_Woolf2021!$E$9:$E$93-AW$58))*(AW$58-Fperm_SI_Woolf2021!$E$9:$E$93)/10))),Fperm_SI_Woolf2021!$D$9:$D$93)*AW$57+INTERCEPT(Fperm_SI_Woolf2021!$F$9:$F$93*EXP(-Fperm_SI_Woolf2021!$I$9:$I$93*$C71*IF(AW$58=Fperm_SI_Woolf2021!$E$9:$E$93,1,EXP(LN((1.1*(Fperm_SI_Woolf2021!$E$9:$E$93-AW$58)-63.1579*EXP(-0.19*Fperm_SI_Woolf2021!$E$9:$E$93)+63.1579*EXP(-0.19*AW$58))/(Fperm_SI_Woolf2021!$E$9:$E$93-AW$58))*(AW$58-Fperm_SI_Woolf2021!$E$9:$E$93)/10))) + Fperm_SI_Woolf2021!$G$9:$G$93*EXP(-Fperm_SI_Woolf2021!$J$9:$J$93*$C71*IF(AW$58=Fperm_SI_Woolf2021!$E$9:$E$93,1,EXP(LN((1.1*(Fperm_SI_Woolf2021!$E$9:$E$93-AW$58)-63.1579*EXP(-0.19*Fperm_SI_Woolf2021!$E$9:$E$93)+63.1579*EXP(-0.19*AW$58))/(Fperm_SI_Woolf2021!$E$9:$E$93-AW$58))*(AW$58-Fperm_SI_Woolf2021!$E$9:$E$93)/10))) + Fperm_SI_Woolf2021!$H$9:$H$93*EXP(-Fperm_SI_Woolf2021!$K$9:$K$93*$C71*IF(AW$58=Fperm_SI_Woolf2021!$E$9:$E$93,1,EXP(LN((1.1*(Fperm_SI_Woolf2021!$E$9:$E$93-AW$58)-63.1579*EXP(-0.19*Fperm_SI_Woolf2021!$E$9:$E$93)+63.1579*EXP(-0.19*AW$58))/(Fperm_SI_Woolf2021!$E$9:$E$93-AW$58))*(AW$58-Fperm_SI_Woolf2021!$E$9:$E$93)/10))),Fperm_SI_Woolf2021!$D$9:$D$93))</f>
        <v>0.95409981935240096</v>
      </c>
      <c r="AX71" s="51" cm="1">
        <f t="array" ref="AX71">MIN(1,SLOPE(Fperm_SI_Woolf2021!$F$9:$F$93*EXP(-Fperm_SI_Woolf2021!$I$9:$I$93*$C71*IF(AX$58=Fperm_SI_Woolf2021!$E$9:$E$93,1,EXP(LN((1.1*(Fperm_SI_Woolf2021!$E$9:$E$93-AX$58)-63.1579*EXP(-0.19*Fperm_SI_Woolf2021!$E$9:$E$93)+63.1579*EXP(-0.19*AX$58))/(Fperm_SI_Woolf2021!$E$9:$E$93-AX$58))*(AX$58-Fperm_SI_Woolf2021!$E$9:$E$93)/10))) + Fperm_SI_Woolf2021!$G$9:$G$93*EXP(-Fperm_SI_Woolf2021!$J$9:$J$93*$C71*IF(AX$58=Fperm_SI_Woolf2021!$E$9:$E$93,1,EXP(LN((1.1*(Fperm_SI_Woolf2021!$E$9:$E$93-AX$58)-63.1579*EXP(-0.19*Fperm_SI_Woolf2021!$E$9:$E$93)+63.1579*EXP(-0.19*AX$58))/(Fperm_SI_Woolf2021!$E$9:$E$93-AX$58))*(AX$58-Fperm_SI_Woolf2021!$E$9:$E$93)/10))) + Fperm_SI_Woolf2021!$H$9:$H$93*EXP(-Fperm_SI_Woolf2021!$K$9:$K$93*$C71*IF(AX$58=Fperm_SI_Woolf2021!$E$9:$E$93,1,EXP(LN((1.1*(Fperm_SI_Woolf2021!$E$9:$E$93-AX$58)-63.1579*EXP(-0.19*Fperm_SI_Woolf2021!$E$9:$E$93)+63.1579*EXP(-0.19*AX$58))/(Fperm_SI_Woolf2021!$E$9:$E$93-AX$58))*(AX$58-Fperm_SI_Woolf2021!$E$9:$E$93)/10))),Fperm_SI_Woolf2021!$D$9:$D$93)*AX$57+INTERCEPT(Fperm_SI_Woolf2021!$F$9:$F$93*EXP(-Fperm_SI_Woolf2021!$I$9:$I$93*$C71*IF(AX$58=Fperm_SI_Woolf2021!$E$9:$E$93,1,EXP(LN((1.1*(Fperm_SI_Woolf2021!$E$9:$E$93-AX$58)-63.1579*EXP(-0.19*Fperm_SI_Woolf2021!$E$9:$E$93)+63.1579*EXP(-0.19*AX$58))/(Fperm_SI_Woolf2021!$E$9:$E$93-AX$58))*(AX$58-Fperm_SI_Woolf2021!$E$9:$E$93)/10))) + Fperm_SI_Woolf2021!$G$9:$G$93*EXP(-Fperm_SI_Woolf2021!$J$9:$J$93*$C71*IF(AX$58=Fperm_SI_Woolf2021!$E$9:$E$93,1,EXP(LN((1.1*(Fperm_SI_Woolf2021!$E$9:$E$93-AX$58)-63.1579*EXP(-0.19*Fperm_SI_Woolf2021!$E$9:$E$93)+63.1579*EXP(-0.19*AX$58))/(Fperm_SI_Woolf2021!$E$9:$E$93-AX$58))*(AX$58-Fperm_SI_Woolf2021!$E$9:$E$93)/10))) + Fperm_SI_Woolf2021!$H$9:$H$93*EXP(-Fperm_SI_Woolf2021!$K$9:$K$93*$C71*IF(AX$58=Fperm_SI_Woolf2021!$E$9:$E$93,1,EXP(LN((1.1*(Fperm_SI_Woolf2021!$E$9:$E$93-AX$58)-63.1579*EXP(-0.19*Fperm_SI_Woolf2021!$E$9:$E$93)+63.1579*EXP(-0.19*AX$58))/(Fperm_SI_Woolf2021!$E$9:$E$93-AX$58))*(AX$58-Fperm_SI_Woolf2021!$E$9:$E$93)/10))),Fperm_SI_Woolf2021!$D$9:$D$93))</f>
        <v>0.92136712751144545</v>
      </c>
      <c r="AY71" s="51" cm="1">
        <f t="array" ref="AY71">MIN(1,SLOPE(Fperm_SI_Woolf2021!$F$9:$F$93*EXP(-Fperm_SI_Woolf2021!$I$9:$I$93*$C71*IF(AY$58=Fperm_SI_Woolf2021!$E$9:$E$93,1,EXP(LN((1.1*(Fperm_SI_Woolf2021!$E$9:$E$93-AY$58)-63.1579*EXP(-0.19*Fperm_SI_Woolf2021!$E$9:$E$93)+63.1579*EXP(-0.19*AY$58))/(Fperm_SI_Woolf2021!$E$9:$E$93-AY$58))*(AY$58-Fperm_SI_Woolf2021!$E$9:$E$93)/10))) + Fperm_SI_Woolf2021!$G$9:$G$93*EXP(-Fperm_SI_Woolf2021!$J$9:$J$93*$C71*IF(AY$58=Fperm_SI_Woolf2021!$E$9:$E$93,1,EXP(LN((1.1*(Fperm_SI_Woolf2021!$E$9:$E$93-AY$58)-63.1579*EXP(-0.19*Fperm_SI_Woolf2021!$E$9:$E$93)+63.1579*EXP(-0.19*AY$58))/(Fperm_SI_Woolf2021!$E$9:$E$93-AY$58))*(AY$58-Fperm_SI_Woolf2021!$E$9:$E$93)/10))) + Fperm_SI_Woolf2021!$H$9:$H$93*EXP(-Fperm_SI_Woolf2021!$K$9:$K$93*$C71*IF(AY$58=Fperm_SI_Woolf2021!$E$9:$E$93,1,EXP(LN((1.1*(Fperm_SI_Woolf2021!$E$9:$E$93-AY$58)-63.1579*EXP(-0.19*Fperm_SI_Woolf2021!$E$9:$E$93)+63.1579*EXP(-0.19*AY$58))/(Fperm_SI_Woolf2021!$E$9:$E$93-AY$58))*(AY$58-Fperm_SI_Woolf2021!$E$9:$E$93)/10))),Fperm_SI_Woolf2021!$D$9:$D$93)*AY$57+INTERCEPT(Fperm_SI_Woolf2021!$F$9:$F$93*EXP(-Fperm_SI_Woolf2021!$I$9:$I$93*$C71*IF(AY$58=Fperm_SI_Woolf2021!$E$9:$E$93,1,EXP(LN((1.1*(Fperm_SI_Woolf2021!$E$9:$E$93-AY$58)-63.1579*EXP(-0.19*Fperm_SI_Woolf2021!$E$9:$E$93)+63.1579*EXP(-0.19*AY$58))/(Fperm_SI_Woolf2021!$E$9:$E$93-AY$58))*(AY$58-Fperm_SI_Woolf2021!$E$9:$E$93)/10))) + Fperm_SI_Woolf2021!$G$9:$G$93*EXP(-Fperm_SI_Woolf2021!$J$9:$J$93*$C71*IF(AY$58=Fperm_SI_Woolf2021!$E$9:$E$93,1,EXP(LN((1.1*(Fperm_SI_Woolf2021!$E$9:$E$93-AY$58)-63.1579*EXP(-0.19*Fperm_SI_Woolf2021!$E$9:$E$93)+63.1579*EXP(-0.19*AY$58))/(Fperm_SI_Woolf2021!$E$9:$E$93-AY$58))*(AY$58-Fperm_SI_Woolf2021!$E$9:$E$93)/10))) + Fperm_SI_Woolf2021!$H$9:$H$93*EXP(-Fperm_SI_Woolf2021!$K$9:$K$93*$C71*IF(AY$58=Fperm_SI_Woolf2021!$E$9:$E$93,1,EXP(LN((1.1*(Fperm_SI_Woolf2021!$E$9:$E$93-AY$58)-63.1579*EXP(-0.19*Fperm_SI_Woolf2021!$E$9:$E$93)+63.1579*EXP(-0.19*AY$58))/(Fperm_SI_Woolf2021!$E$9:$E$93-AY$58))*(AY$58-Fperm_SI_Woolf2021!$E$9:$E$93)/10))),Fperm_SI_Woolf2021!$D$9:$D$93))</f>
        <v>0.88863443567049005</v>
      </c>
      <c r="AZ71" s="51" cm="1">
        <f t="array" ref="AZ71">MIN(1,SLOPE(Fperm_SI_Woolf2021!$F$9:$F$93*EXP(-Fperm_SI_Woolf2021!$I$9:$I$93*$C71*IF(AZ$58=Fperm_SI_Woolf2021!$E$9:$E$93,1,EXP(LN((1.1*(Fperm_SI_Woolf2021!$E$9:$E$93-AZ$58)-63.1579*EXP(-0.19*Fperm_SI_Woolf2021!$E$9:$E$93)+63.1579*EXP(-0.19*AZ$58))/(Fperm_SI_Woolf2021!$E$9:$E$93-AZ$58))*(AZ$58-Fperm_SI_Woolf2021!$E$9:$E$93)/10))) + Fperm_SI_Woolf2021!$G$9:$G$93*EXP(-Fperm_SI_Woolf2021!$J$9:$J$93*$C71*IF(AZ$58=Fperm_SI_Woolf2021!$E$9:$E$93,1,EXP(LN((1.1*(Fperm_SI_Woolf2021!$E$9:$E$93-AZ$58)-63.1579*EXP(-0.19*Fperm_SI_Woolf2021!$E$9:$E$93)+63.1579*EXP(-0.19*AZ$58))/(Fperm_SI_Woolf2021!$E$9:$E$93-AZ$58))*(AZ$58-Fperm_SI_Woolf2021!$E$9:$E$93)/10))) + Fperm_SI_Woolf2021!$H$9:$H$93*EXP(-Fperm_SI_Woolf2021!$K$9:$K$93*$C71*IF(AZ$58=Fperm_SI_Woolf2021!$E$9:$E$93,1,EXP(LN((1.1*(Fperm_SI_Woolf2021!$E$9:$E$93-AZ$58)-63.1579*EXP(-0.19*Fperm_SI_Woolf2021!$E$9:$E$93)+63.1579*EXP(-0.19*AZ$58))/(Fperm_SI_Woolf2021!$E$9:$E$93-AZ$58))*(AZ$58-Fperm_SI_Woolf2021!$E$9:$E$93)/10))),Fperm_SI_Woolf2021!$D$9:$D$93)*AZ$57+INTERCEPT(Fperm_SI_Woolf2021!$F$9:$F$93*EXP(-Fperm_SI_Woolf2021!$I$9:$I$93*$C71*IF(AZ$58=Fperm_SI_Woolf2021!$E$9:$E$93,1,EXP(LN((1.1*(Fperm_SI_Woolf2021!$E$9:$E$93-AZ$58)-63.1579*EXP(-0.19*Fperm_SI_Woolf2021!$E$9:$E$93)+63.1579*EXP(-0.19*AZ$58))/(Fperm_SI_Woolf2021!$E$9:$E$93-AZ$58))*(AZ$58-Fperm_SI_Woolf2021!$E$9:$E$93)/10))) + Fperm_SI_Woolf2021!$G$9:$G$93*EXP(-Fperm_SI_Woolf2021!$J$9:$J$93*$C71*IF(AZ$58=Fperm_SI_Woolf2021!$E$9:$E$93,1,EXP(LN((1.1*(Fperm_SI_Woolf2021!$E$9:$E$93-AZ$58)-63.1579*EXP(-0.19*Fperm_SI_Woolf2021!$E$9:$E$93)+63.1579*EXP(-0.19*AZ$58))/(Fperm_SI_Woolf2021!$E$9:$E$93-AZ$58))*(AZ$58-Fperm_SI_Woolf2021!$E$9:$E$93)/10))) + Fperm_SI_Woolf2021!$H$9:$H$93*EXP(-Fperm_SI_Woolf2021!$K$9:$K$93*$C71*IF(AZ$58=Fperm_SI_Woolf2021!$E$9:$E$93,1,EXP(LN((1.1*(Fperm_SI_Woolf2021!$E$9:$E$93-AZ$58)-63.1579*EXP(-0.19*Fperm_SI_Woolf2021!$E$9:$E$93)+63.1579*EXP(-0.19*AZ$58))/(Fperm_SI_Woolf2021!$E$9:$E$93-AZ$58))*(AZ$58-Fperm_SI_Woolf2021!$E$9:$E$93)/10))),Fperm_SI_Woolf2021!$D$9:$D$93))</f>
        <v>0.85590174382953454</v>
      </c>
      <c r="BA71" s="51" cm="1">
        <f t="array" ref="BA71">MIN(1,SLOPE(Fperm_SI_Woolf2021!$F$9:$F$93*EXP(-Fperm_SI_Woolf2021!$I$9:$I$93*$C71*IF(BA$58=Fperm_SI_Woolf2021!$E$9:$E$93,1,EXP(LN((1.1*(Fperm_SI_Woolf2021!$E$9:$E$93-BA$58)-63.1579*EXP(-0.19*Fperm_SI_Woolf2021!$E$9:$E$93)+63.1579*EXP(-0.19*BA$58))/(Fperm_SI_Woolf2021!$E$9:$E$93-BA$58))*(BA$58-Fperm_SI_Woolf2021!$E$9:$E$93)/10))) + Fperm_SI_Woolf2021!$G$9:$G$93*EXP(-Fperm_SI_Woolf2021!$J$9:$J$93*$C71*IF(BA$58=Fperm_SI_Woolf2021!$E$9:$E$93,1,EXP(LN((1.1*(Fperm_SI_Woolf2021!$E$9:$E$93-BA$58)-63.1579*EXP(-0.19*Fperm_SI_Woolf2021!$E$9:$E$93)+63.1579*EXP(-0.19*BA$58))/(Fperm_SI_Woolf2021!$E$9:$E$93-BA$58))*(BA$58-Fperm_SI_Woolf2021!$E$9:$E$93)/10))) + Fperm_SI_Woolf2021!$H$9:$H$93*EXP(-Fperm_SI_Woolf2021!$K$9:$K$93*$C71*IF(BA$58=Fperm_SI_Woolf2021!$E$9:$E$93,1,EXP(LN((1.1*(Fperm_SI_Woolf2021!$E$9:$E$93-BA$58)-63.1579*EXP(-0.19*Fperm_SI_Woolf2021!$E$9:$E$93)+63.1579*EXP(-0.19*BA$58))/(Fperm_SI_Woolf2021!$E$9:$E$93-BA$58))*(BA$58-Fperm_SI_Woolf2021!$E$9:$E$93)/10))),Fperm_SI_Woolf2021!$D$9:$D$93)*BA$57+INTERCEPT(Fperm_SI_Woolf2021!$F$9:$F$93*EXP(-Fperm_SI_Woolf2021!$I$9:$I$93*$C71*IF(BA$58=Fperm_SI_Woolf2021!$E$9:$E$93,1,EXP(LN((1.1*(Fperm_SI_Woolf2021!$E$9:$E$93-BA$58)-63.1579*EXP(-0.19*Fperm_SI_Woolf2021!$E$9:$E$93)+63.1579*EXP(-0.19*BA$58))/(Fperm_SI_Woolf2021!$E$9:$E$93-BA$58))*(BA$58-Fperm_SI_Woolf2021!$E$9:$E$93)/10))) + Fperm_SI_Woolf2021!$G$9:$G$93*EXP(-Fperm_SI_Woolf2021!$J$9:$J$93*$C71*IF(BA$58=Fperm_SI_Woolf2021!$E$9:$E$93,1,EXP(LN((1.1*(Fperm_SI_Woolf2021!$E$9:$E$93-BA$58)-63.1579*EXP(-0.19*Fperm_SI_Woolf2021!$E$9:$E$93)+63.1579*EXP(-0.19*BA$58))/(Fperm_SI_Woolf2021!$E$9:$E$93-BA$58))*(BA$58-Fperm_SI_Woolf2021!$E$9:$E$93)/10))) + Fperm_SI_Woolf2021!$H$9:$H$93*EXP(-Fperm_SI_Woolf2021!$K$9:$K$93*$C71*IF(BA$58=Fperm_SI_Woolf2021!$E$9:$E$93,1,EXP(LN((1.1*(Fperm_SI_Woolf2021!$E$9:$E$93-BA$58)-63.1579*EXP(-0.19*Fperm_SI_Woolf2021!$E$9:$E$93)+63.1579*EXP(-0.19*BA$58))/(Fperm_SI_Woolf2021!$E$9:$E$93-BA$58))*(BA$58-Fperm_SI_Woolf2021!$E$9:$E$93)/10))),Fperm_SI_Woolf2021!$D$9:$D$93))</f>
        <v>0.82316905198857904</v>
      </c>
      <c r="BB71" s="51" cm="1">
        <f t="array" ref="BB71">MIN(1,SLOPE(Fperm_SI_Woolf2021!$F$9:$F$93*EXP(-Fperm_SI_Woolf2021!$I$9:$I$93*$C71*IF(BB$58=Fperm_SI_Woolf2021!$E$9:$E$93,1,EXP(LN((1.1*(Fperm_SI_Woolf2021!$E$9:$E$93-BB$58)-63.1579*EXP(-0.19*Fperm_SI_Woolf2021!$E$9:$E$93)+63.1579*EXP(-0.19*BB$58))/(Fperm_SI_Woolf2021!$E$9:$E$93-BB$58))*(BB$58-Fperm_SI_Woolf2021!$E$9:$E$93)/10))) + Fperm_SI_Woolf2021!$G$9:$G$93*EXP(-Fperm_SI_Woolf2021!$J$9:$J$93*$C71*IF(BB$58=Fperm_SI_Woolf2021!$E$9:$E$93,1,EXP(LN((1.1*(Fperm_SI_Woolf2021!$E$9:$E$93-BB$58)-63.1579*EXP(-0.19*Fperm_SI_Woolf2021!$E$9:$E$93)+63.1579*EXP(-0.19*BB$58))/(Fperm_SI_Woolf2021!$E$9:$E$93-BB$58))*(BB$58-Fperm_SI_Woolf2021!$E$9:$E$93)/10))) + Fperm_SI_Woolf2021!$H$9:$H$93*EXP(-Fperm_SI_Woolf2021!$K$9:$K$93*$C71*IF(BB$58=Fperm_SI_Woolf2021!$E$9:$E$93,1,EXP(LN((1.1*(Fperm_SI_Woolf2021!$E$9:$E$93-BB$58)-63.1579*EXP(-0.19*Fperm_SI_Woolf2021!$E$9:$E$93)+63.1579*EXP(-0.19*BB$58))/(Fperm_SI_Woolf2021!$E$9:$E$93-BB$58))*(BB$58-Fperm_SI_Woolf2021!$E$9:$E$93)/10))),Fperm_SI_Woolf2021!$D$9:$D$93)*BB$57+INTERCEPT(Fperm_SI_Woolf2021!$F$9:$F$93*EXP(-Fperm_SI_Woolf2021!$I$9:$I$93*$C71*IF(BB$58=Fperm_SI_Woolf2021!$E$9:$E$93,1,EXP(LN((1.1*(Fperm_SI_Woolf2021!$E$9:$E$93-BB$58)-63.1579*EXP(-0.19*Fperm_SI_Woolf2021!$E$9:$E$93)+63.1579*EXP(-0.19*BB$58))/(Fperm_SI_Woolf2021!$E$9:$E$93-BB$58))*(BB$58-Fperm_SI_Woolf2021!$E$9:$E$93)/10))) + Fperm_SI_Woolf2021!$G$9:$G$93*EXP(-Fperm_SI_Woolf2021!$J$9:$J$93*$C71*IF(BB$58=Fperm_SI_Woolf2021!$E$9:$E$93,1,EXP(LN((1.1*(Fperm_SI_Woolf2021!$E$9:$E$93-BB$58)-63.1579*EXP(-0.19*Fperm_SI_Woolf2021!$E$9:$E$93)+63.1579*EXP(-0.19*BB$58))/(Fperm_SI_Woolf2021!$E$9:$E$93-BB$58))*(BB$58-Fperm_SI_Woolf2021!$E$9:$E$93)/10))) + Fperm_SI_Woolf2021!$H$9:$H$93*EXP(-Fperm_SI_Woolf2021!$K$9:$K$93*$C71*IF(BB$58=Fperm_SI_Woolf2021!$E$9:$E$93,1,EXP(LN((1.1*(Fperm_SI_Woolf2021!$E$9:$E$93-BB$58)-63.1579*EXP(-0.19*Fperm_SI_Woolf2021!$E$9:$E$93)+63.1579*EXP(-0.19*BB$58))/(Fperm_SI_Woolf2021!$E$9:$E$93-BB$58))*(BB$58-Fperm_SI_Woolf2021!$E$9:$E$93)/10))),Fperm_SI_Woolf2021!$D$9:$D$93))</f>
        <v>0.79043636014762364</v>
      </c>
      <c r="BC71" s="51" cm="1">
        <f t="array" ref="BC71">MIN(1,SLOPE(Fperm_SI_Woolf2021!$F$9:$F$93*EXP(-Fperm_SI_Woolf2021!$I$9:$I$93*$C71*IF(BC$58=Fperm_SI_Woolf2021!$E$9:$E$93,1,EXP(LN((1.1*(Fperm_SI_Woolf2021!$E$9:$E$93-BC$58)-63.1579*EXP(-0.19*Fperm_SI_Woolf2021!$E$9:$E$93)+63.1579*EXP(-0.19*BC$58))/(Fperm_SI_Woolf2021!$E$9:$E$93-BC$58))*(BC$58-Fperm_SI_Woolf2021!$E$9:$E$93)/10))) + Fperm_SI_Woolf2021!$G$9:$G$93*EXP(-Fperm_SI_Woolf2021!$J$9:$J$93*$C71*IF(BC$58=Fperm_SI_Woolf2021!$E$9:$E$93,1,EXP(LN((1.1*(Fperm_SI_Woolf2021!$E$9:$E$93-BC$58)-63.1579*EXP(-0.19*Fperm_SI_Woolf2021!$E$9:$E$93)+63.1579*EXP(-0.19*BC$58))/(Fperm_SI_Woolf2021!$E$9:$E$93-BC$58))*(BC$58-Fperm_SI_Woolf2021!$E$9:$E$93)/10))) + Fperm_SI_Woolf2021!$H$9:$H$93*EXP(-Fperm_SI_Woolf2021!$K$9:$K$93*$C71*IF(BC$58=Fperm_SI_Woolf2021!$E$9:$E$93,1,EXP(LN((1.1*(Fperm_SI_Woolf2021!$E$9:$E$93-BC$58)-63.1579*EXP(-0.19*Fperm_SI_Woolf2021!$E$9:$E$93)+63.1579*EXP(-0.19*BC$58))/(Fperm_SI_Woolf2021!$E$9:$E$93-BC$58))*(BC$58-Fperm_SI_Woolf2021!$E$9:$E$93)/10))),Fperm_SI_Woolf2021!$D$9:$D$93)*BC$57+INTERCEPT(Fperm_SI_Woolf2021!$F$9:$F$93*EXP(-Fperm_SI_Woolf2021!$I$9:$I$93*$C71*IF(BC$58=Fperm_SI_Woolf2021!$E$9:$E$93,1,EXP(LN((1.1*(Fperm_SI_Woolf2021!$E$9:$E$93-BC$58)-63.1579*EXP(-0.19*Fperm_SI_Woolf2021!$E$9:$E$93)+63.1579*EXP(-0.19*BC$58))/(Fperm_SI_Woolf2021!$E$9:$E$93-BC$58))*(BC$58-Fperm_SI_Woolf2021!$E$9:$E$93)/10))) + Fperm_SI_Woolf2021!$G$9:$G$93*EXP(-Fperm_SI_Woolf2021!$J$9:$J$93*$C71*IF(BC$58=Fperm_SI_Woolf2021!$E$9:$E$93,1,EXP(LN((1.1*(Fperm_SI_Woolf2021!$E$9:$E$93-BC$58)-63.1579*EXP(-0.19*Fperm_SI_Woolf2021!$E$9:$E$93)+63.1579*EXP(-0.19*BC$58))/(Fperm_SI_Woolf2021!$E$9:$E$93-BC$58))*(BC$58-Fperm_SI_Woolf2021!$E$9:$E$93)/10))) + Fperm_SI_Woolf2021!$H$9:$H$93*EXP(-Fperm_SI_Woolf2021!$K$9:$K$93*$C71*IF(BC$58=Fperm_SI_Woolf2021!$E$9:$E$93,1,EXP(LN((1.1*(Fperm_SI_Woolf2021!$E$9:$E$93-BC$58)-63.1579*EXP(-0.19*Fperm_SI_Woolf2021!$E$9:$E$93)+63.1579*EXP(-0.19*BC$58))/(Fperm_SI_Woolf2021!$E$9:$E$93-BC$58))*(BC$58-Fperm_SI_Woolf2021!$E$9:$E$93)/10))),Fperm_SI_Woolf2021!$D$9:$D$93))</f>
        <v>0.75770366830666813</v>
      </c>
      <c r="BD71" s="51" cm="1">
        <f t="array" ref="BD71">MIN(1,SLOPE(Fperm_SI_Woolf2021!$F$9:$F$93*EXP(-Fperm_SI_Woolf2021!$I$9:$I$93*$C71*IF(BD$58=Fperm_SI_Woolf2021!$E$9:$E$93,1,EXP(LN((1.1*(Fperm_SI_Woolf2021!$E$9:$E$93-BD$58)-63.1579*EXP(-0.19*Fperm_SI_Woolf2021!$E$9:$E$93)+63.1579*EXP(-0.19*BD$58))/(Fperm_SI_Woolf2021!$E$9:$E$93-BD$58))*(BD$58-Fperm_SI_Woolf2021!$E$9:$E$93)/10))) + Fperm_SI_Woolf2021!$G$9:$G$93*EXP(-Fperm_SI_Woolf2021!$J$9:$J$93*$C71*IF(BD$58=Fperm_SI_Woolf2021!$E$9:$E$93,1,EXP(LN((1.1*(Fperm_SI_Woolf2021!$E$9:$E$93-BD$58)-63.1579*EXP(-0.19*Fperm_SI_Woolf2021!$E$9:$E$93)+63.1579*EXP(-0.19*BD$58))/(Fperm_SI_Woolf2021!$E$9:$E$93-BD$58))*(BD$58-Fperm_SI_Woolf2021!$E$9:$E$93)/10))) + Fperm_SI_Woolf2021!$H$9:$H$93*EXP(-Fperm_SI_Woolf2021!$K$9:$K$93*$C71*IF(BD$58=Fperm_SI_Woolf2021!$E$9:$E$93,1,EXP(LN((1.1*(Fperm_SI_Woolf2021!$E$9:$E$93-BD$58)-63.1579*EXP(-0.19*Fperm_SI_Woolf2021!$E$9:$E$93)+63.1579*EXP(-0.19*BD$58))/(Fperm_SI_Woolf2021!$E$9:$E$93-BD$58))*(BD$58-Fperm_SI_Woolf2021!$E$9:$E$93)/10))),Fperm_SI_Woolf2021!$D$9:$D$93)*BD$57+INTERCEPT(Fperm_SI_Woolf2021!$F$9:$F$93*EXP(-Fperm_SI_Woolf2021!$I$9:$I$93*$C71*IF(BD$58=Fperm_SI_Woolf2021!$E$9:$E$93,1,EXP(LN((1.1*(Fperm_SI_Woolf2021!$E$9:$E$93-BD$58)-63.1579*EXP(-0.19*Fperm_SI_Woolf2021!$E$9:$E$93)+63.1579*EXP(-0.19*BD$58))/(Fperm_SI_Woolf2021!$E$9:$E$93-BD$58))*(BD$58-Fperm_SI_Woolf2021!$E$9:$E$93)/10))) + Fperm_SI_Woolf2021!$G$9:$G$93*EXP(-Fperm_SI_Woolf2021!$J$9:$J$93*$C71*IF(BD$58=Fperm_SI_Woolf2021!$E$9:$E$93,1,EXP(LN((1.1*(Fperm_SI_Woolf2021!$E$9:$E$93-BD$58)-63.1579*EXP(-0.19*Fperm_SI_Woolf2021!$E$9:$E$93)+63.1579*EXP(-0.19*BD$58))/(Fperm_SI_Woolf2021!$E$9:$E$93-BD$58))*(BD$58-Fperm_SI_Woolf2021!$E$9:$E$93)/10))) + Fperm_SI_Woolf2021!$H$9:$H$93*EXP(-Fperm_SI_Woolf2021!$K$9:$K$93*$C71*IF(BD$58=Fperm_SI_Woolf2021!$E$9:$E$93,1,EXP(LN((1.1*(Fperm_SI_Woolf2021!$E$9:$E$93-BD$58)-63.1579*EXP(-0.19*Fperm_SI_Woolf2021!$E$9:$E$93)+63.1579*EXP(-0.19*BD$58))/(Fperm_SI_Woolf2021!$E$9:$E$93-BD$58))*(BD$58-Fperm_SI_Woolf2021!$E$9:$E$93)/10))),Fperm_SI_Woolf2021!$D$9:$D$93))</f>
        <v>0.72497097646571262</v>
      </c>
      <c r="BE71" s="51" cm="1">
        <f t="array" ref="BE71">MIN(1,SLOPE(Fperm_SI_Woolf2021!$F$9:$F$93*EXP(-Fperm_SI_Woolf2021!$I$9:$I$93*$C71*IF(BE$58=Fperm_SI_Woolf2021!$E$9:$E$93,1,EXP(LN((1.1*(Fperm_SI_Woolf2021!$E$9:$E$93-BE$58)-63.1579*EXP(-0.19*Fperm_SI_Woolf2021!$E$9:$E$93)+63.1579*EXP(-0.19*BE$58))/(Fperm_SI_Woolf2021!$E$9:$E$93-BE$58))*(BE$58-Fperm_SI_Woolf2021!$E$9:$E$93)/10))) + Fperm_SI_Woolf2021!$G$9:$G$93*EXP(-Fperm_SI_Woolf2021!$J$9:$J$93*$C71*IF(BE$58=Fperm_SI_Woolf2021!$E$9:$E$93,1,EXP(LN((1.1*(Fperm_SI_Woolf2021!$E$9:$E$93-BE$58)-63.1579*EXP(-0.19*Fperm_SI_Woolf2021!$E$9:$E$93)+63.1579*EXP(-0.19*BE$58))/(Fperm_SI_Woolf2021!$E$9:$E$93-BE$58))*(BE$58-Fperm_SI_Woolf2021!$E$9:$E$93)/10))) + Fperm_SI_Woolf2021!$H$9:$H$93*EXP(-Fperm_SI_Woolf2021!$K$9:$K$93*$C71*IF(BE$58=Fperm_SI_Woolf2021!$E$9:$E$93,1,EXP(LN((1.1*(Fperm_SI_Woolf2021!$E$9:$E$93-BE$58)-63.1579*EXP(-0.19*Fperm_SI_Woolf2021!$E$9:$E$93)+63.1579*EXP(-0.19*BE$58))/(Fperm_SI_Woolf2021!$E$9:$E$93-BE$58))*(BE$58-Fperm_SI_Woolf2021!$E$9:$E$93)/10))),Fperm_SI_Woolf2021!$D$9:$D$93)*BE$57+INTERCEPT(Fperm_SI_Woolf2021!$F$9:$F$93*EXP(-Fperm_SI_Woolf2021!$I$9:$I$93*$C71*IF(BE$58=Fperm_SI_Woolf2021!$E$9:$E$93,1,EXP(LN((1.1*(Fperm_SI_Woolf2021!$E$9:$E$93-BE$58)-63.1579*EXP(-0.19*Fperm_SI_Woolf2021!$E$9:$E$93)+63.1579*EXP(-0.19*BE$58))/(Fperm_SI_Woolf2021!$E$9:$E$93-BE$58))*(BE$58-Fperm_SI_Woolf2021!$E$9:$E$93)/10))) + Fperm_SI_Woolf2021!$G$9:$G$93*EXP(-Fperm_SI_Woolf2021!$J$9:$J$93*$C71*IF(BE$58=Fperm_SI_Woolf2021!$E$9:$E$93,1,EXP(LN((1.1*(Fperm_SI_Woolf2021!$E$9:$E$93-BE$58)-63.1579*EXP(-0.19*Fperm_SI_Woolf2021!$E$9:$E$93)+63.1579*EXP(-0.19*BE$58))/(Fperm_SI_Woolf2021!$E$9:$E$93-BE$58))*(BE$58-Fperm_SI_Woolf2021!$E$9:$E$93)/10))) + Fperm_SI_Woolf2021!$H$9:$H$93*EXP(-Fperm_SI_Woolf2021!$K$9:$K$93*$C71*IF(BE$58=Fperm_SI_Woolf2021!$E$9:$E$93,1,EXP(LN((1.1*(Fperm_SI_Woolf2021!$E$9:$E$93-BE$58)-63.1579*EXP(-0.19*Fperm_SI_Woolf2021!$E$9:$E$93)+63.1579*EXP(-0.19*BE$58))/(Fperm_SI_Woolf2021!$E$9:$E$93-BE$58))*(BE$58-Fperm_SI_Woolf2021!$E$9:$E$93)/10))),Fperm_SI_Woolf2021!$D$9:$D$93))</f>
        <v>0.69223828462475723</v>
      </c>
      <c r="BF71" s="51" cm="1">
        <f t="array" ref="BF71">MIN(1,SLOPE(Fperm_SI_Woolf2021!$F$9:$F$93*EXP(-Fperm_SI_Woolf2021!$I$9:$I$93*$C71*IF(BF$58=Fperm_SI_Woolf2021!$E$9:$E$93,1,EXP(LN((1.1*(Fperm_SI_Woolf2021!$E$9:$E$93-BF$58)-63.1579*EXP(-0.19*Fperm_SI_Woolf2021!$E$9:$E$93)+63.1579*EXP(-0.19*BF$58))/(Fperm_SI_Woolf2021!$E$9:$E$93-BF$58))*(BF$58-Fperm_SI_Woolf2021!$E$9:$E$93)/10))) + Fperm_SI_Woolf2021!$G$9:$G$93*EXP(-Fperm_SI_Woolf2021!$J$9:$J$93*$C71*IF(BF$58=Fperm_SI_Woolf2021!$E$9:$E$93,1,EXP(LN((1.1*(Fperm_SI_Woolf2021!$E$9:$E$93-BF$58)-63.1579*EXP(-0.19*Fperm_SI_Woolf2021!$E$9:$E$93)+63.1579*EXP(-0.19*BF$58))/(Fperm_SI_Woolf2021!$E$9:$E$93-BF$58))*(BF$58-Fperm_SI_Woolf2021!$E$9:$E$93)/10))) + Fperm_SI_Woolf2021!$H$9:$H$93*EXP(-Fperm_SI_Woolf2021!$K$9:$K$93*$C71*IF(BF$58=Fperm_SI_Woolf2021!$E$9:$E$93,1,EXP(LN((1.1*(Fperm_SI_Woolf2021!$E$9:$E$93-BF$58)-63.1579*EXP(-0.19*Fperm_SI_Woolf2021!$E$9:$E$93)+63.1579*EXP(-0.19*BF$58))/(Fperm_SI_Woolf2021!$E$9:$E$93-BF$58))*(BF$58-Fperm_SI_Woolf2021!$E$9:$E$93)/10))),Fperm_SI_Woolf2021!$D$9:$D$93)*BF$57+INTERCEPT(Fperm_SI_Woolf2021!$F$9:$F$93*EXP(-Fperm_SI_Woolf2021!$I$9:$I$93*$C71*IF(BF$58=Fperm_SI_Woolf2021!$E$9:$E$93,1,EXP(LN((1.1*(Fperm_SI_Woolf2021!$E$9:$E$93-BF$58)-63.1579*EXP(-0.19*Fperm_SI_Woolf2021!$E$9:$E$93)+63.1579*EXP(-0.19*BF$58))/(Fperm_SI_Woolf2021!$E$9:$E$93-BF$58))*(BF$58-Fperm_SI_Woolf2021!$E$9:$E$93)/10))) + Fperm_SI_Woolf2021!$G$9:$G$93*EXP(-Fperm_SI_Woolf2021!$J$9:$J$93*$C71*IF(BF$58=Fperm_SI_Woolf2021!$E$9:$E$93,1,EXP(LN((1.1*(Fperm_SI_Woolf2021!$E$9:$E$93-BF$58)-63.1579*EXP(-0.19*Fperm_SI_Woolf2021!$E$9:$E$93)+63.1579*EXP(-0.19*BF$58))/(Fperm_SI_Woolf2021!$E$9:$E$93-BF$58))*(BF$58-Fperm_SI_Woolf2021!$E$9:$E$93)/10))) + Fperm_SI_Woolf2021!$H$9:$H$93*EXP(-Fperm_SI_Woolf2021!$K$9:$K$93*$C71*IF(BF$58=Fperm_SI_Woolf2021!$E$9:$E$93,1,EXP(LN((1.1*(Fperm_SI_Woolf2021!$E$9:$E$93-BF$58)-63.1579*EXP(-0.19*Fperm_SI_Woolf2021!$E$9:$E$93)+63.1579*EXP(-0.19*BF$58))/(Fperm_SI_Woolf2021!$E$9:$E$93-BF$58))*(BF$58-Fperm_SI_Woolf2021!$E$9:$E$93)/10))),Fperm_SI_Woolf2021!$D$9:$D$93))</f>
        <v>0.65950559278380172</v>
      </c>
      <c r="BG71" s="51" cm="1">
        <f t="array" ref="BG71">MIN(1,SLOPE(Fperm_SI_Woolf2021!$F$9:$F$93*EXP(-Fperm_SI_Woolf2021!$I$9:$I$93*$C71*IF(BG$58=Fperm_SI_Woolf2021!$E$9:$E$93,1,EXP(LN((1.1*(Fperm_SI_Woolf2021!$E$9:$E$93-BG$58)-63.1579*EXP(-0.19*Fperm_SI_Woolf2021!$E$9:$E$93)+63.1579*EXP(-0.19*BG$58))/(Fperm_SI_Woolf2021!$E$9:$E$93-BG$58))*(BG$58-Fperm_SI_Woolf2021!$E$9:$E$93)/10))) + Fperm_SI_Woolf2021!$G$9:$G$93*EXP(-Fperm_SI_Woolf2021!$J$9:$J$93*$C71*IF(BG$58=Fperm_SI_Woolf2021!$E$9:$E$93,1,EXP(LN((1.1*(Fperm_SI_Woolf2021!$E$9:$E$93-BG$58)-63.1579*EXP(-0.19*Fperm_SI_Woolf2021!$E$9:$E$93)+63.1579*EXP(-0.19*BG$58))/(Fperm_SI_Woolf2021!$E$9:$E$93-BG$58))*(BG$58-Fperm_SI_Woolf2021!$E$9:$E$93)/10))) + Fperm_SI_Woolf2021!$H$9:$H$93*EXP(-Fperm_SI_Woolf2021!$K$9:$K$93*$C71*IF(BG$58=Fperm_SI_Woolf2021!$E$9:$E$93,1,EXP(LN((1.1*(Fperm_SI_Woolf2021!$E$9:$E$93-BG$58)-63.1579*EXP(-0.19*Fperm_SI_Woolf2021!$E$9:$E$93)+63.1579*EXP(-0.19*BG$58))/(Fperm_SI_Woolf2021!$E$9:$E$93-BG$58))*(BG$58-Fperm_SI_Woolf2021!$E$9:$E$93)/10))),Fperm_SI_Woolf2021!$D$9:$D$93)*BG$57+INTERCEPT(Fperm_SI_Woolf2021!$F$9:$F$93*EXP(-Fperm_SI_Woolf2021!$I$9:$I$93*$C71*IF(BG$58=Fperm_SI_Woolf2021!$E$9:$E$93,1,EXP(LN((1.1*(Fperm_SI_Woolf2021!$E$9:$E$93-BG$58)-63.1579*EXP(-0.19*Fperm_SI_Woolf2021!$E$9:$E$93)+63.1579*EXP(-0.19*BG$58))/(Fperm_SI_Woolf2021!$E$9:$E$93-BG$58))*(BG$58-Fperm_SI_Woolf2021!$E$9:$E$93)/10))) + Fperm_SI_Woolf2021!$G$9:$G$93*EXP(-Fperm_SI_Woolf2021!$J$9:$J$93*$C71*IF(BG$58=Fperm_SI_Woolf2021!$E$9:$E$93,1,EXP(LN((1.1*(Fperm_SI_Woolf2021!$E$9:$E$93-BG$58)-63.1579*EXP(-0.19*Fperm_SI_Woolf2021!$E$9:$E$93)+63.1579*EXP(-0.19*BG$58))/(Fperm_SI_Woolf2021!$E$9:$E$93-BG$58))*(BG$58-Fperm_SI_Woolf2021!$E$9:$E$93)/10))) + Fperm_SI_Woolf2021!$H$9:$H$93*EXP(-Fperm_SI_Woolf2021!$K$9:$K$93*$C71*IF(BG$58=Fperm_SI_Woolf2021!$E$9:$E$93,1,EXP(LN((1.1*(Fperm_SI_Woolf2021!$E$9:$E$93-BG$58)-63.1579*EXP(-0.19*Fperm_SI_Woolf2021!$E$9:$E$93)+63.1579*EXP(-0.19*BG$58))/(Fperm_SI_Woolf2021!$E$9:$E$93-BG$58))*(BG$58-Fperm_SI_Woolf2021!$E$9:$E$93)/10))),Fperm_SI_Woolf2021!$D$9:$D$93))</f>
        <v>0.62677290094284621</v>
      </c>
      <c r="BH71" s="51" cm="1">
        <f t="array" ref="BH71">MIN(1,SLOPE(Fperm_SI_Woolf2021!$F$9:$F$93*EXP(-Fperm_SI_Woolf2021!$I$9:$I$93*$C71*IF(BH$58=Fperm_SI_Woolf2021!$E$9:$E$93,1,EXP(LN((1.1*(Fperm_SI_Woolf2021!$E$9:$E$93-BH$58)-63.1579*EXP(-0.19*Fperm_SI_Woolf2021!$E$9:$E$93)+63.1579*EXP(-0.19*BH$58))/(Fperm_SI_Woolf2021!$E$9:$E$93-BH$58))*(BH$58-Fperm_SI_Woolf2021!$E$9:$E$93)/10))) + Fperm_SI_Woolf2021!$G$9:$G$93*EXP(-Fperm_SI_Woolf2021!$J$9:$J$93*$C71*IF(BH$58=Fperm_SI_Woolf2021!$E$9:$E$93,1,EXP(LN((1.1*(Fperm_SI_Woolf2021!$E$9:$E$93-BH$58)-63.1579*EXP(-0.19*Fperm_SI_Woolf2021!$E$9:$E$93)+63.1579*EXP(-0.19*BH$58))/(Fperm_SI_Woolf2021!$E$9:$E$93-BH$58))*(BH$58-Fperm_SI_Woolf2021!$E$9:$E$93)/10))) + Fperm_SI_Woolf2021!$H$9:$H$93*EXP(-Fperm_SI_Woolf2021!$K$9:$K$93*$C71*IF(BH$58=Fperm_SI_Woolf2021!$E$9:$E$93,1,EXP(LN((1.1*(Fperm_SI_Woolf2021!$E$9:$E$93-BH$58)-63.1579*EXP(-0.19*Fperm_SI_Woolf2021!$E$9:$E$93)+63.1579*EXP(-0.19*BH$58))/(Fperm_SI_Woolf2021!$E$9:$E$93-BH$58))*(BH$58-Fperm_SI_Woolf2021!$E$9:$E$93)/10))),Fperm_SI_Woolf2021!$D$9:$D$93)*BH$57+INTERCEPT(Fperm_SI_Woolf2021!$F$9:$F$93*EXP(-Fperm_SI_Woolf2021!$I$9:$I$93*$C71*IF(BH$58=Fperm_SI_Woolf2021!$E$9:$E$93,1,EXP(LN((1.1*(Fperm_SI_Woolf2021!$E$9:$E$93-BH$58)-63.1579*EXP(-0.19*Fperm_SI_Woolf2021!$E$9:$E$93)+63.1579*EXP(-0.19*BH$58))/(Fperm_SI_Woolf2021!$E$9:$E$93-BH$58))*(BH$58-Fperm_SI_Woolf2021!$E$9:$E$93)/10))) + Fperm_SI_Woolf2021!$G$9:$G$93*EXP(-Fperm_SI_Woolf2021!$J$9:$J$93*$C71*IF(BH$58=Fperm_SI_Woolf2021!$E$9:$E$93,1,EXP(LN((1.1*(Fperm_SI_Woolf2021!$E$9:$E$93-BH$58)-63.1579*EXP(-0.19*Fperm_SI_Woolf2021!$E$9:$E$93)+63.1579*EXP(-0.19*BH$58))/(Fperm_SI_Woolf2021!$E$9:$E$93-BH$58))*(BH$58-Fperm_SI_Woolf2021!$E$9:$E$93)/10))) + Fperm_SI_Woolf2021!$H$9:$H$93*EXP(-Fperm_SI_Woolf2021!$K$9:$K$93*$C71*IF(BH$58=Fperm_SI_Woolf2021!$E$9:$E$93,1,EXP(LN((1.1*(Fperm_SI_Woolf2021!$E$9:$E$93-BH$58)-63.1579*EXP(-0.19*Fperm_SI_Woolf2021!$E$9:$E$93)+63.1579*EXP(-0.19*BH$58))/(Fperm_SI_Woolf2021!$E$9:$E$93-BH$58))*(BH$58-Fperm_SI_Woolf2021!$E$9:$E$93)/10))),Fperm_SI_Woolf2021!$D$9:$D$93))</f>
        <v>0.5940402091018907</v>
      </c>
      <c r="BI71" s="51" cm="1">
        <f t="array" ref="BI71">MIN(1,SLOPE(Fperm_SI_Woolf2021!$F$9:$F$93*EXP(-Fperm_SI_Woolf2021!$I$9:$I$93*$C71*IF(BI$58=Fperm_SI_Woolf2021!$E$9:$E$93,1,EXP(LN((1.1*(Fperm_SI_Woolf2021!$E$9:$E$93-BI$58)-63.1579*EXP(-0.19*Fperm_SI_Woolf2021!$E$9:$E$93)+63.1579*EXP(-0.19*BI$58))/(Fperm_SI_Woolf2021!$E$9:$E$93-BI$58))*(BI$58-Fperm_SI_Woolf2021!$E$9:$E$93)/10))) + Fperm_SI_Woolf2021!$G$9:$G$93*EXP(-Fperm_SI_Woolf2021!$J$9:$J$93*$C71*IF(BI$58=Fperm_SI_Woolf2021!$E$9:$E$93,1,EXP(LN((1.1*(Fperm_SI_Woolf2021!$E$9:$E$93-BI$58)-63.1579*EXP(-0.19*Fperm_SI_Woolf2021!$E$9:$E$93)+63.1579*EXP(-0.19*BI$58))/(Fperm_SI_Woolf2021!$E$9:$E$93-BI$58))*(BI$58-Fperm_SI_Woolf2021!$E$9:$E$93)/10))) + Fperm_SI_Woolf2021!$H$9:$H$93*EXP(-Fperm_SI_Woolf2021!$K$9:$K$93*$C71*IF(BI$58=Fperm_SI_Woolf2021!$E$9:$E$93,1,EXP(LN((1.1*(Fperm_SI_Woolf2021!$E$9:$E$93-BI$58)-63.1579*EXP(-0.19*Fperm_SI_Woolf2021!$E$9:$E$93)+63.1579*EXP(-0.19*BI$58))/(Fperm_SI_Woolf2021!$E$9:$E$93-BI$58))*(BI$58-Fperm_SI_Woolf2021!$E$9:$E$93)/10))),Fperm_SI_Woolf2021!$D$9:$D$93)*BI$57+INTERCEPT(Fperm_SI_Woolf2021!$F$9:$F$93*EXP(-Fperm_SI_Woolf2021!$I$9:$I$93*$C71*IF(BI$58=Fperm_SI_Woolf2021!$E$9:$E$93,1,EXP(LN((1.1*(Fperm_SI_Woolf2021!$E$9:$E$93-BI$58)-63.1579*EXP(-0.19*Fperm_SI_Woolf2021!$E$9:$E$93)+63.1579*EXP(-0.19*BI$58))/(Fperm_SI_Woolf2021!$E$9:$E$93-BI$58))*(BI$58-Fperm_SI_Woolf2021!$E$9:$E$93)/10))) + Fperm_SI_Woolf2021!$G$9:$G$93*EXP(-Fperm_SI_Woolf2021!$J$9:$J$93*$C71*IF(BI$58=Fperm_SI_Woolf2021!$E$9:$E$93,1,EXP(LN((1.1*(Fperm_SI_Woolf2021!$E$9:$E$93-BI$58)-63.1579*EXP(-0.19*Fperm_SI_Woolf2021!$E$9:$E$93)+63.1579*EXP(-0.19*BI$58))/(Fperm_SI_Woolf2021!$E$9:$E$93-BI$58))*(BI$58-Fperm_SI_Woolf2021!$E$9:$E$93)/10))) + Fperm_SI_Woolf2021!$H$9:$H$93*EXP(-Fperm_SI_Woolf2021!$K$9:$K$93*$C71*IF(BI$58=Fperm_SI_Woolf2021!$E$9:$E$93,1,EXP(LN((1.1*(Fperm_SI_Woolf2021!$E$9:$E$93-BI$58)-63.1579*EXP(-0.19*Fperm_SI_Woolf2021!$E$9:$E$93)+63.1579*EXP(-0.19*BI$58))/(Fperm_SI_Woolf2021!$E$9:$E$93-BI$58))*(BI$58-Fperm_SI_Woolf2021!$E$9:$E$93)/10))),Fperm_SI_Woolf2021!$D$9:$D$93))</f>
        <v>0.5613075172609352</v>
      </c>
      <c r="BJ71" s="51" cm="1">
        <f t="array" ref="BJ71">MIN(1,SLOPE(Fperm_SI_Woolf2021!$F$9:$F$93*EXP(-Fperm_SI_Woolf2021!$I$9:$I$93*$C71*IF(BJ$58=Fperm_SI_Woolf2021!$E$9:$E$93,1,EXP(LN((1.1*(Fperm_SI_Woolf2021!$E$9:$E$93-BJ$58)-63.1579*EXP(-0.19*Fperm_SI_Woolf2021!$E$9:$E$93)+63.1579*EXP(-0.19*BJ$58))/(Fperm_SI_Woolf2021!$E$9:$E$93-BJ$58))*(BJ$58-Fperm_SI_Woolf2021!$E$9:$E$93)/10))) + Fperm_SI_Woolf2021!$G$9:$G$93*EXP(-Fperm_SI_Woolf2021!$J$9:$J$93*$C71*IF(BJ$58=Fperm_SI_Woolf2021!$E$9:$E$93,1,EXP(LN((1.1*(Fperm_SI_Woolf2021!$E$9:$E$93-BJ$58)-63.1579*EXP(-0.19*Fperm_SI_Woolf2021!$E$9:$E$93)+63.1579*EXP(-0.19*BJ$58))/(Fperm_SI_Woolf2021!$E$9:$E$93-BJ$58))*(BJ$58-Fperm_SI_Woolf2021!$E$9:$E$93)/10))) + Fperm_SI_Woolf2021!$H$9:$H$93*EXP(-Fperm_SI_Woolf2021!$K$9:$K$93*$C71*IF(BJ$58=Fperm_SI_Woolf2021!$E$9:$E$93,1,EXP(LN((1.1*(Fperm_SI_Woolf2021!$E$9:$E$93-BJ$58)-63.1579*EXP(-0.19*Fperm_SI_Woolf2021!$E$9:$E$93)+63.1579*EXP(-0.19*BJ$58))/(Fperm_SI_Woolf2021!$E$9:$E$93-BJ$58))*(BJ$58-Fperm_SI_Woolf2021!$E$9:$E$93)/10))),Fperm_SI_Woolf2021!$D$9:$D$93)*BJ$57+INTERCEPT(Fperm_SI_Woolf2021!$F$9:$F$93*EXP(-Fperm_SI_Woolf2021!$I$9:$I$93*$C71*IF(BJ$58=Fperm_SI_Woolf2021!$E$9:$E$93,1,EXP(LN((1.1*(Fperm_SI_Woolf2021!$E$9:$E$93-BJ$58)-63.1579*EXP(-0.19*Fperm_SI_Woolf2021!$E$9:$E$93)+63.1579*EXP(-0.19*BJ$58))/(Fperm_SI_Woolf2021!$E$9:$E$93-BJ$58))*(BJ$58-Fperm_SI_Woolf2021!$E$9:$E$93)/10))) + Fperm_SI_Woolf2021!$G$9:$G$93*EXP(-Fperm_SI_Woolf2021!$J$9:$J$93*$C71*IF(BJ$58=Fperm_SI_Woolf2021!$E$9:$E$93,1,EXP(LN((1.1*(Fperm_SI_Woolf2021!$E$9:$E$93-BJ$58)-63.1579*EXP(-0.19*Fperm_SI_Woolf2021!$E$9:$E$93)+63.1579*EXP(-0.19*BJ$58))/(Fperm_SI_Woolf2021!$E$9:$E$93-BJ$58))*(BJ$58-Fperm_SI_Woolf2021!$E$9:$E$93)/10))) + Fperm_SI_Woolf2021!$H$9:$H$93*EXP(-Fperm_SI_Woolf2021!$K$9:$K$93*$C71*IF(BJ$58=Fperm_SI_Woolf2021!$E$9:$E$93,1,EXP(LN((1.1*(Fperm_SI_Woolf2021!$E$9:$E$93-BJ$58)-63.1579*EXP(-0.19*Fperm_SI_Woolf2021!$E$9:$E$93)+63.1579*EXP(-0.19*BJ$58))/(Fperm_SI_Woolf2021!$E$9:$E$93-BJ$58))*(BJ$58-Fperm_SI_Woolf2021!$E$9:$E$93)/10))),Fperm_SI_Woolf2021!$D$9:$D$93))</f>
        <v>0.52857482541997969</v>
      </c>
      <c r="BK71" s="51" cm="1">
        <f t="array" ref="BK71">MIN(1,SLOPE(Fperm_SI_Woolf2021!$F$9:$F$93*EXP(-Fperm_SI_Woolf2021!$I$9:$I$93*$C71*IF(BK$58=Fperm_SI_Woolf2021!$E$9:$E$93,1,EXP(LN((1.1*(Fperm_SI_Woolf2021!$E$9:$E$93-BK$58)-63.1579*EXP(-0.19*Fperm_SI_Woolf2021!$E$9:$E$93)+63.1579*EXP(-0.19*BK$58))/(Fperm_SI_Woolf2021!$E$9:$E$93-BK$58))*(BK$58-Fperm_SI_Woolf2021!$E$9:$E$93)/10))) + Fperm_SI_Woolf2021!$G$9:$G$93*EXP(-Fperm_SI_Woolf2021!$J$9:$J$93*$C71*IF(BK$58=Fperm_SI_Woolf2021!$E$9:$E$93,1,EXP(LN((1.1*(Fperm_SI_Woolf2021!$E$9:$E$93-BK$58)-63.1579*EXP(-0.19*Fperm_SI_Woolf2021!$E$9:$E$93)+63.1579*EXP(-0.19*BK$58))/(Fperm_SI_Woolf2021!$E$9:$E$93-BK$58))*(BK$58-Fperm_SI_Woolf2021!$E$9:$E$93)/10))) + Fperm_SI_Woolf2021!$H$9:$H$93*EXP(-Fperm_SI_Woolf2021!$K$9:$K$93*$C71*IF(BK$58=Fperm_SI_Woolf2021!$E$9:$E$93,1,EXP(LN((1.1*(Fperm_SI_Woolf2021!$E$9:$E$93-BK$58)-63.1579*EXP(-0.19*Fperm_SI_Woolf2021!$E$9:$E$93)+63.1579*EXP(-0.19*BK$58))/(Fperm_SI_Woolf2021!$E$9:$E$93-BK$58))*(BK$58-Fperm_SI_Woolf2021!$E$9:$E$93)/10))),Fperm_SI_Woolf2021!$D$9:$D$93)*BK$57+INTERCEPT(Fperm_SI_Woolf2021!$F$9:$F$93*EXP(-Fperm_SI_Woolf2021!$I$9:$I$93*$C71*IF(BK$58=Fperm_SI_Woolf2021!$E$9:$E$93,1,EXP(LN((1.1*(Fperm_SI_Woolf2021!$E$9:$E$93-BK$58)-63.1579*EXP(-0.19*Fperm_SI_Woolf2021!$E$9:$E$93)+63.1579*EXP(-0.19*BK$58))/(Fperm_SI_Woolf2021!$E$9:$E$93-BK$58))*(BK$58-Fperm_SI_Woolf2021!$E$9:$E$93)/10))) + Fperm_SI_Woolf2021!$G$9:$G$93*EXP(-Fperm_SI_Woolf2021!$J$9:$J$93*$C71*IF(BK$58=Fperm_SI_Woolf2021!$E$9:$E$93,1,EXP(LN((1.1*(Fperm_SI_Woolf2021!$E$9:$E$93-BK$58)-63.1579*EXP(-0.19*Fperm_SI_Woolf2021!$E$9:$E$93)+63.1579*EXP(-0.19*BK$58))/(Fperm_SI_Woolf2021!$E$9:$E$93-BK$58))*(BK$58-Fperm_SI_Woolf2021!$E$9:$E$93)/10))) + Fperm_SI_Woolf2021!$H$9:$H$93*EXP(-Fperm_SI_Woolf2021!$K$9:$K$93*$C71*IF(BK$58=Fperm_SI_Woolf2021!$E$9:$E$93,1,EXP(LN((1.1*(Fperm_SI_Woolf2021!$E$9:$E$93-BK$58)-63.1579*EXP(-0.19*Fperm_SI_Woolf2021!$E$9:$E$93)+63.1579*EXP(-0.19*BK$58))/(Fperm_SI_Woolf2021!$E$9:$E$93-BK$58))*(BK$58-Fperm_SI_Woolf2021!$E$9:$E$93)/10))),Fperm_SI_Woolf2021!$D$9:$D$93))</f>
        <v>0.49584213357902418</v>
      </c>
      <c r="BL71" s="51" cm="1">
        <f t="array" ref="BL71">MIN(1,SLOPE(Fperm_SI_Woolf2021!$F$9:$F$93*EXP(-Fperm_SI_Woolf2021!$I$9:$I$93*$C71*IF(BL$58=Fperm_SI_Woolf2021!$E$9:$E$93,1,EXP(LN((1.1*(Fperm_SI_Woolf2021!$E$9:$E$93-BL$58)-63.1579*EXP(-0.19*Fperm_SI_Woolf2021!$E$9:$E$93)+63.1579*EXP(-0.19*BL$58))/(Fperm_SI_Woolf2021!$E$9:$E$93-BL$58))*(BL$58-Fperm_SI_Woolf2021!$E$9:$E$93)/10))) + Fperm_SI_Woolf2021!$G$9:$G$93*EXP(-Fperm_SI_Woolf2021!$J$9:$J$93*$C71*IF(BL$58=Fperm_SI_Woolf2021!$E$9:$E$93,1,EXP(LN((1.1*(Fperm_SI_Woolf2021!$E$9:$E$93-BL$58)-63.1579*EXP(-0.19*Fperm_SI_Woolf2021!$E$9:$E$93)+63.1579*EXP(-0.19*BL$58))/(Fperm_SI_Woolf2021!$E$9:$E$93-BL$58))*(BL$58-Fperm_SI_Woolf2021!$E$9:$E$93)/10))) + Fperm_SI_Woolf2021!$H$9:$H$93*EXP(-Fperm_SI_Woolf2021!$K$9:$K$93*$C71*IF(BL$58=Fperm_SI_Woolf2021!$E$9:$E$93,1,EXP(LN((1.1*(Fperm_SI_Woolf2021!$E$9:$E$93-BL$58)-63.1579*EXP(-0.19*Fperm_SI_Woolf2021!$E$9:$E$93)+63.1579*EXP(-0.19*BL$58))/(Fperm_SI_Woolf2021!$E$9:$E$93-BL$58))*(BL$58-Fperm_SI_Woolf2021!$E$9:$E$93)/10))),Fperm_SI_Woolf2021!$D$9:$D$93)*BL$57+INTERCEPT(Fperm_SI_Woolf2021!$F$9:$F$93*EXP(-Fperm_SI_Woolf2021!$I$9:$I$93*$C71*IF(BL$58=Fperm_SI_Woolf2021!$E$9:$E$93,1,EXP(LN((1.1*(Fperm_SI_Woolf2021!$E$9:$E$93-BL$58)-63.1579*EXP(-0.19*Fperm_SI_Woolf2021!$E$9:$E$93)+63.1579*EXP(-0.19*BL$58))/(Fperm_SI_Woolf2021!$E$9:$E$93-BL$58))*(BL$58-Fperm_SI_Woolf2021!$E$9:$E$93)/10))) + Fperm_SI_Woolf2021!$G$9:$G$93*EXP(-Fperm_SI_Woolf2021!$J$9:$J$93*$C71*IF(BL$58=Fperm_SI_Woolf2021!$E$9:$E$93,1,EXP(LN((1.1*(Fperm_SI_Woolf2021!$E$9:$E$93-BL$58)-63.1579*EXP(-0.19*Fperm_SI_Woolf2021!$E$9:$E$93)+63.1579*EXP(-0.19*BL$58))/(Fperm_SI_Woolf2021!$E$9:$E$93-BL$58))*(BL$58-Fperm_SI_Woolf2021!$E$9:$E$93)/10))) + Fperm_SI_Woolf2021!$H$9:$H$93*EXP(-Fperm_SI_Woolf2021!$K$9:$K$93*$C71*IF(BL$58=Fperm_SI_Woolf2021!$E$9:$E$93,1,EXP(LN((1.1*(Fperm_SI_Woolf2021!$E$9:$E$93-BL$58)-63.1579*EXP(-0.19*Fperm_SI_Woolf2021!$E$9:$E$93)+63.1579*EXP(-0.19*BL$58))/(Fperm_SI_Woolf2021!$E$9:$E$93-BL$58))*(BL$58-Fperm_SI_Woolf2021!$E$9:$E$93)/10))),Fperm_SI_Woolf2021!$D$9:$D$93))</f>
        <v>0.92750899965827494</v>
      </c>
      <c r="BM71" s="51" cm="1">
        <f t="array" ref="BM71">MIN(1,SLOPE(Fperm_SI_Woolf2021!$F$9:$F$93*EXP(-Fperm_SI_Woolf2021!$I$9:$I$93*$C71*IF(BM$58=Fperm_SI_Woolf2021!$E$9:$E$93,1,EXP(LN((1.1*(Fperm_SI_Woolf2021!$E$9:$E$93-BM$58)-63.1579*EXP(-0.19*Fperm_SI_Woolf2021!$E$9:$E$93)+63.1579*EXP(-0.19*BM$58))/(Fperm_SI_Woolf2021!$E$9:$E$93-BM$58))*(BM$58-Fperm_SI_Woolf2021!$E$9:$E$93)/10))) + Fperm_SI_Woolf2021!$G$9:$G$93*EXP(-Fperm_SI_Woolf2021!$J$9:$J$93*$C71*IF(BM$58=Fperm_SI_Woolf2021!$E$9:$E$93,1,EXP(LN((1.1*(Fperm_SI_Woolf2021!$E$9:$E$93-BM$58)-63.1579*EXP(-0.19*Fperm_SI_Woolf2021!$E$9:$E$93)+63.1579*EXP(-0.19*BM$58))/(Fperm_SI_Woolf2021!$E$9:$E$93-BM$58))*(BM$58-Fperm_SI_Woolf2021!$E$9:$E$93)/10))) + Fperm_SI_Woolf2021!$H$9:$H$93*EXP(-Fperm_SI_Woolf2021!$K$9:$K$93*$C71*IF(BM$58=Fperm_SI_Woolf2021!$E$9:$E$93,1,EXP(LN((1.1*(Fperm_SI_Woolf2021!$E$9:$E$93-BM$58)-63.1579*EXP(-0.19*Fperm_SI_Woolf2021!$E$9:$E$93)+63.1579*EXP(-0.19*BM$58))/(Fperm_SI_Woolf2021!$E$9:$E$93-BM$58))*(BM$58-Fperm_SI_Woolf2021!$E$9:$E$93)/10))),Fperm_SI_Woolf2021!$D$9:$D$93)*BM$57+INTERCEPT(Fperm_SI_Woolf2021!$F$9:$F$93*EXP(-Fperm_SI_Woolf2021!$I$9:$I$93*$C71*IF(BM$58=Fperm_SI_Woolf2021!$E$9:$E$93,1,EXP(LN((1.1*(Fperm_SI_Woolf2021!$E$9:$E$93-BM$58)-63.1579*EXP(-0.19*Fperm_SI_Woolf2021!$E$9:$E$93)+63.1579*EXP(-0.19*BM$58))/(Fperm_SI_Woolf2021!$E$9:$E$93-BM$58))*(BM$58-Fperm_SI_Woolf2021!$E$9:$E$93)/10))) + Fperm_SI_Woolf2021!$G$9:$G$93*EXP(-Fperm_SI_Woolf2021!$J$9:$J$93*$C71*IF(BM$58=Fperm_SI_Woolf2021!$E$9:$E$93,1,EXP(LN((1.1*(Fperm_SI_Woolf2021!$E$9:$E$93-BM$58)-63.1579*EXP(-0.19*Fperm_SI_Woolf2021!$E$9:$E$93)+63.1579*EXP(-0.19*BM$58))/(Fperm_SI_Woolf2021!$E$9:$E$93-BM$58))*(BM$58-Fperm_SI_Woolf2021!$E$9:$E$93)/10))) + Fperm_SI_Woolf2021!$H$9:$H$93*EXP(-Fperm_SI_Woolf2021!$K$9:$K$93*$C71*IF(BM$58=Fperm_SI_Woolf2021!$E$9:$E$93,1,EXP(LN((1.1*(Fperm_SI_Woolf2021!$E$9:$E$93-BM$58)-63.1579*EXP(-0.19*Fperm_SI_Woolf2021!$E$9:$E$93)+63.1579*EXP(-0.19*BM$58))/(Fperm_SI_Woolf2021!$E$9:$E$93-BM$58))*(BM$58-Fperm_SI_Woolf2021!$E$9:$E$93)/10))),Fperm_SI_Woolf2021!$D$9:$D$93))</f>
        <v>0.89464102800568235</v>
      </c>
      <c r="BN71" s="51" cm="1">
        <f t="array" ref="BN71">MIN(1,SLOPE(Fperm_SI_Woolf2021!$F$9:$F$93*EXP(-Fperm_SI_Woolf2021!$I$9:$I$93*$C71*IF(BN$58=Fperm_SI_Woolf2021!$E$9:$E$93,1,EXP(LN((1.1*(Fperm_SI_Woolf2021!$E$9:$E$93-BN$58)-63.1579*EXP(-0.19*Fperm_SI_Woolf2021!$E$9:$E$93)+63.1579*EXP(-0.19*BN$58))/(Fperm_SI_Woolf2021!$E$9:$E$93-BN$58))*(BN$58-Fperm_SI_Woolf2021!$E$9:$E$93)/10))) + Fperm_SI_Woolf2021!$G$9:$G$93*EXP(-Fperm_SI_Woolf2021!$J$9:$J$93*$C71*IF(BN$58=Fperm_SI_Woolf2021!$E$9:$E$93,1,EXP(LN((1.1*(Fperm_SI_Woolf2021!$E$9:$E$93-BN$58)-63.1579*EXP(-0.19*Fperm_SI_Woolf2021!$E$9:$E$93)+63.1579*EXP(-0.19*BN$58))/(Fperm_SI_Woolf2021!$E$9:$E$93-BN$58))*(BN$58-Fperm_SI_Woolf2021!$E$9:$E$93)/10))) + Fperm_SI_Woolf2021!$H$9:$H$93*EXP(-Fperm_SI_Woolf2021!$K$9:$K$93*$C71*IF(BN$58=Fperm_SI_Woolf2021!$E$9:$E$93,1,EXP(LN((1.1*(Fperm_SI_Woolf2021!$E$9:$E$93-BN$58)-63.1579*EXP(-0.19*Fperm_SI_Woolf2021!$E$9:$E$93)+63.1579*EXP(-0.19*BN$58))/(Fperm_SI_Woolf2021!$E$9:$E$93-BN$58))*(BN$58-Fperm_SI_Woolf2021!$E$9:$E$93)/10))),Fperm_SI_Woolf2021!$D$9:$D$93)*BN$57+INTERCEPT(Fperm_SI_Woolf2021!$F$9:$F$93*EXP(-Fperm_SI_Woolf2021!$I$9:$I$93*$C71*IF(BN$58=Fperm_SI_Woolf2021!$E$9:$E$93,1,EXP(LN((1.1*(Fperm_SI_Woolf2021!$E$9:$E$93-BN$58)-63.1579*EXP(-0.19*Fperm_SI_Woolf2021!$E$9:$E$93)+63.1579*EXP(-0.19*BN$58))/(Fperm_SI_Woolf2021!$E$9:$E$93-BN$58))*(BN$58-Fperm_SI_Woolf2021!$E$9:$E$93)/10))) + Fperm_SI_Woolf2021!$G$9:$G$93*EXP(-Fperm_SI_Woolf2021!$J$9:$J$93*$C71*IF(BN$58=Fperm_SI_Woolf2021!$E$9:$E$93,1,EXP(LN((1.1*(Fperm_SI_Woolf2021!$E$9:$E$93-BN$58)-63.1579*EXP(-0.19*Fperm_SI_Woolf2021!$E$9:$E$93)+63.1579*EXP(-0.19*BN$58))/(Fperm_SI_Woolf2021!$E$9:$E$93-BN$58))*(BN$58-Fperm_SI_Woolf2021!$E$9:$E$93)/10))) + Fperm_SI_Woolf2021!$H$9:$H$93*EXP(-Fperm_SI_Woolf2021!$K$9:$K$93*$C71*IF(BN$58=Fperm_SI_Woolf2021!$E$9:$E$93,1,EXP(LN((1.1*(Fperm_SI_Woolf2021!$E$9:$E$93-BN$58)-63.1579*EXP(-0.19*Fperm_SI_Woolf2021!$E$9:$E$93)+63.1579*EXP(-0.19*BN$58))/(Fperm_SI_Woolf2021!$E$9:$E$93-BN$58))*(BN$58-Fperm_SI_Woolf2021!$E$9:$E$93)/10))),Fperm_SI_Woolf2021!$D$9:$D$93))</f>
        <v>0.86177305635308987</v>
      </c>
      <c r="BO71" s="51" cm="1">
        <f t="array" ref="BO71">MIN(1,SLOPE(Fperm_SI_Woolf2021!$F$9:$F$93*EXP(-Fperm_SI_Woolf2021!$I$9:$I$93*$C71*IF(BO$58=Fperm_SI_Woolf2021!$E$9:$E$93,1,EXP(LN((1.1*(Fperm_SI_Woolf2021!$E$9:$E$93-BO$58)-63.1579*EXP(-0.19*Fperm_SI_Woolf2021!$E$9:$E$93)+63.1579*EXP(-0.19*BO$58))/(Fperm_SI_Woolf2021!$E$9:$E$93-BO$58))*(BO$58-Fperm_SI_Woolf2021!$E$9:$E$93)/10))) + Fperm_SI_Woolf2021!$G$9:$G$93*EXP(-Fperm_SI_Woolf2021!$J$9:$J$93*$C71*IF(BO$58=Fperm_SI_Woolf2021!$E$9:$E$93,1,EXP(LN((1.1*(Fperm_SI_Woolf2021!$E$9:$E$93-BO$58)-63.1579*EXP(-0.19*Fperm_SI_Woolf2021!$E$9:$E$93)+63.1579*EXP(-0.19*BO$58))/(Fperm_SI_Woolf2021!$E$9:$E$93-BO$58))*(BO$58-Fperm_SI_Woolf2021!$E$9:$E$93)/10))) + Fperm_SI_Woolf2021!$H$9:$H$93*EXP(-Fperm_SI_Woolf2021!$K$9:$K$93*$C71*IF(BO$58=Fperm_SI_Woolf2021!$E$9:$E$93,1,EXP(LN((1.1*(Fperm_SI_Woolf2021!$E$9:$E$93-BO$58)-63.1579*EXP(-0.19*Fperm_SI_Woolf2021!$E$9:$E$93)+63.1579*EXP(-0.19*BO$58))/(Fperm_SI_Woolf2021!$E$9:$E$93-BO$58))*(BO$58-Fperm_SI_Woolf2021!$E$9:$E$93)/10))),Fperm_SI_Woolf2021!$D$9:$D$93)*BO$57+INTERCEPT(Fperm_SI_Woolf2021!$F$9:$F$93*EXP(-Fperm_SI_Woolf2021!$I$9:$I$93*$C71*IF(BO$58=Fperm_SI_Woolf2021!$E$9:$E$93,1,EXP(LN((1.1*(Fperm_SI_Woolf2021!$E$9:$E$93-BO$58)-63.1579*EXP(-0.19*Fperm_SI_Woolf2021!$E$9:$E$93)+63.1579*EXP(-0.19*BO$58))/(Fperm_SI_Woolf2021!$E$9:$E$93-BO$58))*(BO$58-Fperm_SI_Woolf2021!$E$9:$E$93)/10))) + Fperm_SI_Woolf2021!$G$9:$G$93*EXP(-Fperm_SI_Woolf2021!$J$9:$J$93*$C71*IF(BO$58=Fperm_SI_Woolf2021!$E$9:$E$93,1,EXP(LN((1.1*(Fperm_SI_Woolf2021!$E$9:$E$93-BO$58)-63.1579*EXP(-0.19*Fperm_SI_Woolf2021!$E$9:$E$93)+63.1579*EXP(-0.19*BO$58))/(Fperm_SI_Woolf2021!$E$9:$E$93-BO$58))*(BO$58-Fperm_SI_Woolf2021!$E$9:$E$93)/10))) + Fperm_SI_Woolf2021!$H$9:$H$93*EXP(-Fperm_SI_Woolf2021!$K$9:$K$93*$C71*IF(BO$58=Fperm_SI_Woolf2021!$E$9:$E$93,1,EXP(LN((1.1*(Fperm_SI_Woolf2021!$E$9:$E$93-BO$58)-63.1579*EXP(-0.19*Fperm_SI_Woolf2021!$E$9:$E$93)+63.1579*EXP(-0.19*BO$58))/(Fperm_SI_Woolf2021!$E$9:$E$93-BO$58))*(BO$58-Fperm_SI_Woolf2021!$E$9:$E$93)/10))),Fperm_SI_Woolf2021!$D$9:$D$93))</f>
        <v>0.82890508470049729</v>
      </c>
      <c r="BP71" s="51" cm="1">
        <f t="array" ref="BP71">MIN(1,SLOPE(Fperm_SI_Woolf2021!$F$9:$F$93*EXP(-Fperm_SI_Woolf2021!$I$9:$I$93*$C71*IF(BP$58=Fperm_SI_Woolf2021!$E$9:$E$93,1,EXP(LN((1.1*(Fperm_SI_Woolf2021!$E$9:$E$93-BP$58)-63.1579*EXP(-0.19*Fperm_SI_Woolf2021!$E$9:$E$93)+63.1579*EXP(-0.19*BP$58))/(Fperm_SI_Woolf2021!$E$9:$E$93-BP$58))*(BP$58-Fperm_SI_Woolf2021!$E$9:$E$93)/10))) + Fperm_SI_Woolf2021!$G$9:$G$93*EXP(-Fperm_SI_Woolf2021!$J$9:$J$93*$C71*IF(BP$58=Fperm_SI_Woolf2021!$E$9:$E$93,1,EXP(LN((1.1*(Fperm_SI_Woolf2021!$E$9:$E$93-BP$58)-63.1579*EXP(-0.19*Fperm_SI_Woolf2021!$E$9:$E$93)+63.1579*EXP(-0.19*BP$58))/(Fperm_SI_Woolf2021!$E$9:$E$93-BP$58))*(BP$58-Fperm_SI_Woolf2021!$E$9:$E$93)/10))) + Fperm_SI_Woolf2021!$H$9:$H$93*EXP(-Fperm_SI_Woolf2021!$K$9:$K$93*$C71*IF(BP$58=Fperm_SI_Woolf2021!$E$9:$E$93,1,EXP(LN((1.1*(Fperm_SI_Woolf2021!$E$9:$E$93-BP$58)-63.1579*EXP(-0.19*Fperm_SI_Woolf2021!$E$9:$E$93)+63.1579*EXP(-0.19*BP$58))/(Fperm_SI_Woolf2021!$E$9:$E$93-BP$58))*(BP$58-Fperm_SI_Woolf2021!$E$9:$E$93)/10))),Fperm_SI_Woolf2021!$D$9:$D$93)*BP$57+INTERCEPT(Fperm_SI_Woolf2021!$F$9:$F$93*EXP(-Fperm_SI_Woolf2021!$I$9:$I$93*$C71*IF(BP$58=Fperm_SI_Woolf2021!$E$9:$E$93,1,EXP(LN((1.1*(Fperm_SI_Woolf2021!$E$9:$E$93-BP$58)-63.1579*EXP(-0.19*Fperm_SI_Woolf2021!$E$9:$E$93)+63.1579*EXP(-0.19*BP$58))/(Fperm_SI_Woolf2021!$E$9:$E$93-BP$58))*(BP$58-Fperm_SI_Woolf2021!$E$9:$E$93)/10))) + Fperm_SI_Woolf2021!$G$9:$G$93*EXP(-Fperm_SI_Woolf2021!$J$9:$J$93*$C71*IF(BP$58=Fperm_SI_Woolf2021!$E$9:$E$93,1,EXP(LN((1.1*(Fperm_SI_Woolf2021!$E$9:$E$93-BP$58)-63.1579*EXP(-0.19*Fperm_SI_Woolf2021!$E$9:$E$93)+63.1579*EXP(-0.19*BP$58))/(Fperm_SI_Woolf2021!$E$9:$E$93-BP$58))*(BP$58-Fperm_SI_Woolf2021!$E$9:$E$93)/10))) + Fperm_SI_Woolf2021!$H$9:$H$93*EXP(-Fperm_SI_Woolf2021!$K$9:$K$93*$C71*IF(BP$58=Fperm_SI_Woolf2021!$E$9:$E$93,1,EXP(LN((1.1*(Fperm_SI_Woolf2021!$E$9:$E$93-BP$58)-63.1579*EXP(-0.19*Fperm_SI_Woolf2021!$E$9:$E$93)+63.1579*EXP(-0.19*BP$58))/(Fperm_SI_Woolf2021!$E$9:$E$93-BP$58))*(BP$58-Fperm_SI_Woolf2021!$E$9:$E$93)/10))),Fperm_SI_Woolf2021!$D$9:$D$93))</f>
        <v>0.79603711304790481</v>
      </c>
      <c r="BQ71" s="51" cm="1">
        <f t="array" ref="BQ71">MIN(1,SLOPE(Fperm_SI_Woolf2021!$F$9:$F$93*EXP(-Fperm_SI_Woolf2021!$I$9:$I$93*$C71*IF(BQ$58=Fperm_SI_Woolf2021!$E$9:$E$93,1,EXP(LN((1.1*(Fperm_SI_Woolf2021!$E$9:$E$93-BQ$58)-63.1579*EXP(-0.19*Fperm_SI_Woolf2021!$E$9:$E$93)+63.1579*EXP(-0.19*BQ$58))/(Fperm_SI_Woolf2021!$E$9:$E$93-BQ$58))*(BQ$58-Fperm_SI_Woolf2021!$E$9:$E$93)/10))) + Fperm_SI_Woolf2021!$G$9:$G$93*EXP(-Fperm_SI_Woolf2021!$J$9:$J$93*$C71*IF(BQ$58=Fperm_SI_Woolf2021!$E$9:$E$93,1,EXP(LN((1.1*(Fperm_SI_Woolf2021!$E$9:$E$93-BQ$58)-63.1579*EXP(-0.19*Fperm_SI_Woolf2021!$E$9:$E$93)+63.1579*EXP(-0.19*BQ$58))/(Fperm_SI_Woolf2021!$E$9:$E$93-BQ$58))*(BQ$58-Fperm_SI_Woolf2021!$E$9:$E$93)/10))) + Fperm_SI_Woolf2021!$H$9:$H$93*EXP(-Fperm_SI_Woolf2021!$K$9:$K$93*$C71*IF(BQ$58=Fperm_SI_Woolf2021!$E$9:$E$93,1,EXP(LN((1.1*(Fperm_SI_Woolf2021!$E$9:$E$93-BQ$58)-63.1579*EXP(-0.19*Fperm_SI_Woolf2021!$E$9:$E$93)+63.1579*EXP(-0.19*BQ$58))/(Fperm_SI_Woolf2021!$E$9:$E$93-BQ$58))*(BQ$58-Fperm_SI_Woolf2021!$E$9:$E$93)/10))),Fperm_SI_Woolf2021!$D$9:$D$93)*BQ$57+INTERCEPT(Fperm_SI_Woolf2021!$F$9:$F$93*EXP(-Fperm_SI_Woolf2021!$I$9:$I$93*$C71*IF(BQ$58=Fperm_SI_Woolf2021!$E$9:$E$93,1,EXP(LN((1.1*(Fperm_SI_Woolf2021!$E$9:$E$93-BQ$58)-63.1579*EXP(-0.19*Fperm_SI_Woolf2021!$E$9:$E$93)+63.1579*EXP(-0.19*BQ$58))/(Fperm_SI_Woolf2021!$E$9:$E$93-BQ$58))*(BQ$58-Fperm_SI_Woolf2021!$E$9:$E$93)/10))) + Fperm_SI_Woolf2021!$G$9:$G$93*EXP(-Fperm_SI_Woolf2021!$J$9:$J$93*$C71*IF(BQ$58=Fperm_SI_Woolf2021!$E$9:$E$93,1,EXP(LN((1.1*(Fperm_SI_Woolf2021!$E$9:$E$93-BQ$58)-63.1579*EXP(-0.19*Fperm_SI_Woolf2021!$E$9:$E$93)+63.1579*EXP(-0.19*BQ$58))/(Fperm_SI_Woolf2021!$E$9:$E$93-BQ$58))*(BQ$58-Fperm_SI_Woolf2021!$E$9:$E$93)/10))) + Fperm_SI_Woolf2021!$H$9:$H$93*EXP(-Fperm_SI_Woolf2021!$K$9:$K$93*$C71*IF(BQ$58=Fperm_SI_Woolf2021!$E$9:$E$93,1,EXP(LN((1.1*(Fperm_SI_Woolf2021!$E$9:$E$93-BQ$58)-63.1579*EXP(-0.19*Fperm_SI_Woolf2021!$E$9:$E$93)+63.1579*EXP(-0.19*BQ$58))/(Fperm_SI_Woolf2021!$E$9:$E$93-BQ$58))*(BQ$58-Fperm_SI_Woolf2021!$E$9:$E$93)/10))),Fperm_SI_Woolf2021!$D$9:$D$93))</f>
        <v>0.76316914139531222</v>
      </c>
      <c r="BR71" s="51" cm="1">
        <f t="array" ref="BR71">MIN(1,SLOPE(Fperm_SI_Woolf2021!$F$9:$F$93*EXP(-Fperm_SI_Woolf2021!$I$9:$I$93*$C71*IF(BR$58=Fperm_SI_Woolf2021!$E$9:$E$93,1,EXP(LN((1.1*(Fperm_SI_Woolf2021!$E$9:$E$93-BR$58)-63.1579*EXP(-0.19*Fperm_SI_Woolf2021!$E$9:$E$93)+63.1579*EXP(-0.19*BR$58))/(Fperm_SI_Woolf2021!$E$9:$E$93-BR$58))*(BR$58-Fperm_SI_Woolf2021!$E$9:$E$93)/10))) + Fperm_SI_Woolf2021!$G$9:$G$93*EXP(-Fperm_SI_Woolf2021!$J$9:$J$93*$C71*IF(BR$58=Fperm_SI_Woolf2021!$E$9:$E$93,1,EXP(LN((1.1*(Fperm_SI_Woolf2021!$E$9:$E$93-BR$58)-63.1579*EXP(-0.19*Fperm_SI_Woolf2021!$E$9:$E$93)+63.1579*EXP(-0.19*BR$58))/(Fperm_SI_Woolf2021!$E$9:$E$93-BR$58))*(BR$58-Fperm_SI_Woolf2021!$E$9:$E$93)/10))) + Fperm_SI_Woolf2021!$H$9:$H$93*EXP(-Fperm_SI_Woolf2021!$K$9:$K$93*$C71*IF(BR$58=Fperm_SI_Woolf2021!$E$9:$E$93,1,EXP(LN((1.1*(Fperm_SI_Woolf2021!$E$9:$E$93-BR$58)-63.1579*EXP(-0.19*Fperm_SI_Woolf2021!$E$9:$E$93)+63.1579*EXP(-0.19*BR$58))/(Fperm_SI_Woolf2021!$E$9:$E$93-BR$58))*(BR$58-Fperm_SI_Woolf2021!$E$9:$E$93)/10))),Fperm_SI_Woolf2021!$D$9:$D$93)*BR$57+INTERCEPT(Fperm_SI_Woolf2021!$F$9:$F$93*EXP(-Fperm_SI_Woolf2021!$I$9:$I$93*$C71*IF(BR$58=Fperm_SI_Woolf2021!$E$9:$E$93,1,EXP(LN((1.1*(Fperm_SI_Woolf2021!$E$9:$E$93-BR$58)-63.1579*EXP(-0.19*Fperm_SI_Woolf2021!$E$9:$E$93)+63.1579*EXP(-0.19*BR$58))/(Fperm_SI_Woolf2021!$E$9:$E$93-BR$58))*(BR$58-Fperm_SI_Woolf2021!$E$9:$E$93)/10))) + Fperm_SI_Woolf2021!$G$9:$G$93*EXP(-Fperm_SI_Woolf2021!$J$9:$J$93*$C71*IF(BR$58=Fperm_SI_Woolf2021!$E$9:$E$93,1,EXP(LN((1.1*(Fperm_SI_Woolf2021!$E$9:$E$93-BR$58)-63.1579*EXP(-0.19*Fperm_SI_Woolf2021!$E$9:$E$93)+63.1579*EXP(-0.19*BR$58))/(Fperm_SI_Woolf2021!$E$9:$E$93-BR$58))*(BR$58-Fperm_SI_Woolf2021!$E$9:$E$93)/10))) + Fperm_SI_Woolf2021!$H$9:$H$93*EXP(-Fperm_SI_Woolf2021!$K$9:$K$93*$C71*IF(BR$58=Fperm_SI_Woolf2021!$E$9:$E$93,1,EXP(LN((1.1*(Fperm_SI_Woolf2021!$E$9:$E$93-BR$58)-63.1579*EXP(-0.19*Fperm_SI_Woolf2021!$E$9:$E$93)+63.1579*EXP(-0.19*BR$58))/(Fperm_SI_Woolf2021!$E$9:$E$93-BR$58))*(BR$58-Fperm_SI_Woolf2021!$E$9:$E$93)/10))),Fperm_SI_Woolf2021!$D$9:$D$93))</f>
        <v>0.73030116974271975</v>
      </c>
      <c r="BS71" s="51" cm="1">
        <f t="array" ref="BS71">MIN(1,SLOPE(Fperm_SI_Woolf2021!$F$9:$F$93*EXP(-Fperm_SI_Woolf2021!$I$9:$I$93*$C71*IF(BS$58=Fperm_SI_Woolf2021!$E$9:$E$93,1,EXP(LN((1.1*(Fperm_SI_Woolf2021!$E$9:$E$93-BS$58)-63.1579*EXP(-0.19*Fperm_SI_Woolf2021!$E$9:$E$93)+63.1579*EXP(-0.19*BS$58))/(Fperm_SI_Woolf2021!$E$9:$E$93-BS$58))*(BS$58-Fperm_SI_Woolf2021!$E$9:$E$93)/10))) + Fperm_SI_Woolf2021!$G$9:$G$93*EXP(-Fperm_SI_Woolf2021!$J$9:$J$93*$C71*IF(BS$58=Fperm_SI_Woolf2021!$E$9:$E$93,1,EXP(LN((1.1*(Fperm_SI_Woolf2021!$E$9:$E$93-BS$58)-63.1579*EXP(-0.19*Fperm_SI_Woolf2021!$E$9:$E$93)+63.1579*EXP(-0.19*BS$58))/(Fperm_SI_Woolf2021!$E$9:$E$93-BS$58))*(BS$58-Fperm_SI_Woolf2021!$E$9:$E$93)/10))) + Fperm_SI_Woolf2021!$H$9:$H$93*EXP(-Fperm_SI_Woolf2021!$K$9:$K$93*$C71*IF(BS$58=Fperm_SI_Woolf2021!$E$9:$E$93,1,EXP(LN((1.1*(Fperm_SI_Woolf2021!$E$9:$E$93-BS$58)-63.1579*EXP(-0.19*Fperm_SI_Woolf2021!$E$9:$E$93)+63.1579*EXP(-0.19*BS$58))/(Fperm_SI_Woolf2021!$E$9:$E$93-BS$58))*(BS$58-Fperm_SI_Woolf2021!$E$9:$E$93)/10))),Fperm_SI_Woolf2021!$D$9:$D$93)*BS$57+INTERCEPT(Fperm_SI_Woolf2021!$F$9:$F$93*EXP(-Fperm_SI_Woolf2021!$I$9:$I$93*$C71*IF(BS$58=Fperm_SI_Woolf2021!$E$9:$E$93,1,EXP(LN((1.1*(Fperm_SI_Woolf2021!$E$9:$E$93-BS$58)-63.1579*EXP(-0.19*Fperm_SI_Woolf2021!$E$9:$E$93)+63.1579*EXP(-0.19*BS$58))/(Fperm_SI_Woolf2021!$E$9:$E$93-BS$58))*(BS$58-Fperm_SI_Woolf2021!$E$9:$E$93)/10))) + Fperm_SI_Woolf2021!$G$9:$G$93*EXP(-Fperm_SI_Woolf2021!$J$9:$J$93*$C71*IF(BS$58=Fperm_SI_Woolf2021!$E$9:$E$93,1,EXP(LN((1.1*(Fperm_SI_Woolf2021!$E$9:$E$93-BS$58)-63.1579*EXP(-0.19*Fperm_SI_Woolf2021!$E$9:$E$93)+63.1579*EXP(-0.19*BS$58))/(Fperm_SI_Woolf2021!$E$9:$E$93-BS$58))*(BS$58-Fperm_SI_Woolf2021!$E$9:$E$93)/10))) + Fperm_SI_Woolf2021!$H$9:$H$93*EXP(-Fperm_SI_Woolf2021!$K$9:$K$93*$C71*IF(BS$58=Fperm_SI_Woolf2021!$E$9:$E$93,1,EXP(LN((1.1*(Fperm_SI_Woolf2021!$E$9:$E$93-BS$58)-63.1579*EXP(-0.19*Fperm_SI_Woolf2021!$E$9:$E$93)+63.1579*EXP(-0.19*BS$58))/(Fperm_SI_Woolf2021!$E$9:$E$93-BS$58))*(BS$58-Fperm_SI_Woolf2021!$E$9:$E$93)/10))),Fperm_SI_Woolf2021!$D$9:$D$93))</f>
        <v>0.69743319809012716</v>
      </c>
      <c r="BT71" s="51" cm="1">
        <f t="array" ref="BT71">MIN(1,SLOPE(Fperm_SI_Woolf2021!$F$9:$F$93*EXP(-Fperm_SI_Woolf2021!$I$9:$I$93*$C71*IF(BT$58=Fperm_SI_Woolf2021!$E$9:$E$93,1,EXP(LN((1.1*(Fperm_SI_Woolf2021!$E$9:$E$93-BT$58)-63.1579*EXP(-0.19*Fperm_SI_Woolf2021!$E$9:$E$93)+63.1579*EXP(-0.19*BT$58))/(Fperm_SI_Woolf2021!$E$9:$E$93-BT$58))*(BT$58-Fperm_SI_Woolf2021!$E$9:$E$93)/10))) + Fperm_SI_Woolf2021!$G$9:$G$93*EXP(-Fperm_SI_Woolf2021!$J$9:$J$93*$C71*IF(BT$58=Fperm_SI_Woolf2021!$E$9:$E$93,1,EXP(LN((1.1*(Fperm_SI_Woolf2021!$E$9:$E$93-BT$58)-63.1579*EXP(-0.19*Fperm_SI_Woolf2021!$E$9:$E$93)+63.1579*EXP(-0.19*BT$58))/(Fperm_SI_Woolf2021!$E$9:$E$93-BT$58))*(BT$58-Fperm_SI_Woolf2021!$E$9:$E$93)/10))) + Fperm_SI_Woolf2021!$H$9:$H$93*EXP(-Fperm_SI_Woolf2021!$K$9:$K$93*$C71*IF(BT$58=Fperm_SI_Woolf2021!$E$9:$E$93,1,EXP(LN((1.1*(Fperm_SI_Woolf2021!$E$9:$E$93-BT$58)-63.1579*EXP(-0.19*Fperm_SI_Woolf2021!$E$9:$E$93)+63.1579*EXP(-0.19*BT$58))/(Fperm_SI_Woolf2021!$E$9:$E$93-BT$58))*(BT$58-Fperm_SI_Woolf2021!$E$9:$E$93)/10))),Fperm_SI_Woolf2021!$D$9:$D$93)*BT$57+INTERCEPT(Fperm_SI_Woolf2021!$F$9:$F$93*EXP(-Fperm_SI_Woolf2021!$I$9:$I$93*$C71*IF(BT$58=Fperm_SI_Woolf2021!$E$9:$E$93,1,EXP(LN((1.1*(Fperm_SI_Woolf2021!$E$9:$E$93-BT$58)-63.1579*EXP(-0.19*Fperm_SI_Woolf2021!$E$9:$E$93)+63.1579*EXP(-0.19*BT$58))/(Fperm_SI_Woolf2021!$E$9:$E$93-BT$58))*(BT$58-Fperm_SI_Woolf2021!$E$9:$E$93)/10))) + Fperm_SI_Woolf2021!$G$9:$G$93*EXP(-Fperm_SI_Woolf2021!$J$9:$J$93*$C71*IF(BT$58=Fperm_SI_Woolf2021!$E$9:$E$93,1,EXP(LN((1.1*(Fperm_SI_Woolf2021!$E$9:$E$93-BT$58)-63.1579*EXP(-0.19*Fperm_SI_Woolf2021!$E$9:$E$93)+63.1579*EXP(-0.19*BT$58))/(Fperm_SI_Woolf2021!$E$9:$E$93-BT$58))*(BT$58-Fperm_SI_Woolf2021!$E$9:$E$93)/10))) + Fperm_SI_Woolf2021!$H$9:$H$93*EXP(-Fperm_SI_Woolf2021!$K$9:$K$93*$C71*IF(BT$58=Fperm_SI_Woolf2021!$E$9:$E$93,1,EXP(LN((1.1*(Fperm_SI_Woolf2021!$E$9:$E$93-BT$58)-63.1579*EXP(-0.19*Fperm_SI_Woolf2021!$E$9:$E$93)+63.1579*EXP(-0.19*BT$58))/(Fperm_SI_Woolf2021!$E$9:$E$93-BT$58))*(BT$58-Fperm_SI_Woolf2021!$E$9:$E$93)/10))),Fperm_SI_Woolf2021!$D$9:$D$93))</f>
        <v>0.66456522643753468</v>
      </c>
      <c r="BU71" s="51" cm="1">
        <f t="array" ref="BU71">MIN(1,SLOPE(Fperm_SI_Woolf2021!$F$9:$F$93*EXP(-Fperm_SI_Woolf2021!$I$9:$I$93*$C71*IF(BU$58=Fperm_SI_Woolf2021!$E$9:$E$93,1,EXP(LN((1.1*(Fperm_SI_Woolf2021!$E$9:$E$93-BU$58)-63.1579*EXP(-0.19*Fperm_SI_Woolf2021!$E$9:$E$93)+63.1579*EXP(-0.19*BU$58))/(Fperm_SI_Woolf2021!$E$9:$E$93-BU$58))*(BU$58-Fperm_SI_Woolf2021!$E$9:$E$93)/10))) + Fperm_SI_Woolf2021!$G$9:$G$93*EXP(-Fperm_SI_Woolf2021!$J$9:$J$93*$C71*IF(BU$58=Fperm_SI_Woolf2021!$E$9:$E$93,1,EXP(LN((1.1*(Fperm_SI_Woolf2021!$E$9:$E$93-BU$58)-63.1579*EXP(-0.19*Fperm_SI_Woolf2021!$E$9:$E$93)+63.1579*EXP(-0.19*BU$58))/(Fperm_SI_Woolf2021!$E$9:$E$93-BU$58))*(BU$58-Fperm_SI_Woolf2021!$E$9:$E$93)/10))) + Fperm_SI_Woolf2021!$H$9:$H$93*EXP(-Fperm_SI_Woolf2021!$K$9:$K$93*$C71*IF(BU$58=Fperm_SI_Woolf2021!$E$9:$E$93,1,EXP(LN((1.1*(Fperm_SI_Woolf2021!$E$9:$E$93-BU$58)-63.1579*EXP(-0.19*Fperm_SI_Woolf2021!$E$9:$E$93)+63.1579*EXP(-0.19*BU$58))/(Fperm_SI_Woolf2021!$E$9:$E$93-BU$58))*(BU$58-Fperm_SI_Woolf2021!$E$9:$E$93)/10))),Fperm_SI_Woolf2021!$D$9:$D$93)*BU$57+INTERCEPT(Fperm_SI_Woolf2021!$F$9:$F$93*EXP(-Fperm_SI_Woolf2021!$I$9:$I$93*$C71*IF(BU$58=Fperm_SI_Woolf2021!$E$9:$E$93,1,EXP(LN((1.1*(Fperm_SI_Woolf2021!$E$9:$E$93-BU$58)-63.1579*EXP(-0.19*Fperm_SI_Woolf2021!$E$9:$E$93)+63.1579*EXP(-0.19*BU$58))/(Fperm_SI_Woolf2021!$E$9:$E$93-BU$58))*(BU$58-Fperm_SI_Woolf2021!$E$9:$E$93)/10))) + Fperm_SI_Woolf2021!$G$9:$G$93*EXP(-Fperm_SI_Woolf2021!$J$9:$J$93*$C71*IF(BU$58=Fperm_SI_Woolf2021!$E$9:$E$93,1,EXP(LN((1.1*(Fperm_SI_Woolf2021!$E$9:$E$93-BU$58)-63.1579*EXP(-0.19*Fperm_SI_Woolf2021!$E$9:$E$93)+63.1579*EXP(-0.19*BU$58))/(Fperm_SI_Woolf2021!$E$9:$E$93-BU$58))*(BU$58-Fperm_SI_Woolf2021!$E$9:$E$93)/10))) + Fperm_SI_Woolf2021!$H$9:$H$93*EXP(-Fperm_SI_Woolf2021!$K$9:$K$93*$C71*IF(BU$58=Fperm_SI_Woolf2021!$E$9:$E$93,1,EXP(LN((1.1*(Fperm_SI_Woolf2021!$E$9:$E$93-BU$58)-63.1579*EXP(-0.19*Fperm_SI_Woolf2021!$E$9:$E$93)+63.1579*EXP(-0.19*BU$58))/(Fperm_SI_Woolf2021!$E$9:$E$93-BU$58))*(BU$58-Fperm_SI_Woolf2021!$E$9:$E$93)/10))),Fperm_SI_Woolf2021!$D$9:$D$93))</f>
        <v>0.63169725478494221</v>
      </c>
      <c r="BV71" s="51" cm="1">
        <f t="array" ref="BV71">MIN(1,SLOPE(Fperm_SI_Woolf2021!$F$9:$F$93*EXP(-Fperm_SI_Woolf2021!$I$9:$I$93*$C71*IF(BV$58=Fperm_SI_Woolf2021!$E$9:$E$93,1,EXP(LN((1.1*(Fperm_SI_Woolf2021!$E$9:$E$93-BV$58)-63.1579*EXP(-0.19*Fperm_SI_Woolf2021!$E$9:$E$93)+63.1579*EXP(-0.19*BV$58))/(Fperm_SI_Woolf2021!$E$9:$E$93-BV$58))*(BV$58-Fperm_SI_Woolf2021!$E$9:$E$93)/10))) + Fperm_SI_Woolf2021!$G$9:$G$93*EXP(-Fperm_SI_Woolf2021!$J$9:$J$93*$C71*IF(BV$58=Fperm_SI_Woolf2021!$E$9:$E$93,1,EXP(LN((1.1*(Fperm_SI_Woolf2021!$E$9:$E$93-BV$58)-63.1579*EXP(-0.19*Fperm_SI_Woolf2021!$E$9:$E$93)+63.1579*EXP(-0.19*BV$58))/(Fperm_SI_Woolf2021!$E$9:$E$93-BV$58))*(BV$58-Fperm_SI_Woolf2021!$E$9:$E$93)/10))) + Fperm_SI_Woolf2021!$H$9:$H$93*EXP(-Fperm_SI_Woolf2021!$K$9:$K$93*$C71*IF(BV$58=Fperm_SI_Woolf2021!$E$9:$E$93,1,EXP(LN((1.1*(Fperm_SI_Woolf2021!$E$9:$E$93-BV$58)-63.1579*EXP(-0.19*Fperm_SI_Woolf2021!$E$9:$E$93)+63.1579*EXP(-0.19*BV$58))/(Fperm_SI_Woolf2021!$E$9:$E$93-BV$58))*(BV$58-Fperm_SI_Woolf2021!$E$9:$E$93)/10))),Fperm_SI_Woolf2021!$D$9:$D$93)*BV$57+INTERCEPT(Fperm_SI_Woolf2021!$F$9:$F$93*EXP(-Fperm_SI_Woolf2021!$I$9:$I$93*$C71*IF(BV$58=Fperm_SI_Woolf2021!$E$9:$E$93,1,EXP(LN((1.1*(Fperm_SI_Woolf2021!$E$9:$E$93-BV$58)-63.1579*EXP(-0.19*Fperm_SI_Woolf2021!$E$9:$E$93)+63.1579*EXP(-0.19*BV$58))/(Fperm_SI_Woolf2021!$E$9:$E$93-BV$58))*(BV$58-Fperm_SI_Woolf2021!$E$9:$E$93)/10))) + Fperm_SI_Woolf2021!$G$9:$G$93*EXP(-Fperm_SI_Woolf2021!$J$9:$J$93*$C71*IF(BV$58=Fperm_SI_Woolf2021!$E$9:$E$93,1,EXP(LN((1.1*(Fperm_SI_Woolf2021!$E$9:$E$93-BV$58)-63.1579*EXP(-0.19*Fperm_SI_Woolf2021!$E$9:$E$93)+63.1579*EXP(-0.19*BV$58))/(Fperm_SI_Woolf2021!$E$9:$E$93-BV$58))*(BV$58-Fperm_SI_Woolf2021!$E$9:$E$93)/10))) + Fperm_SI_Woolf2021!$H$9:$H$93*EXP(-Fperm_SI_Woolf2021!$K$9:$K$93*$C71*IF(BV$58=Fperm_SI_Woolf2021!$E$9:$E$93,1,EXP(LN((1.1*(Fperm_SI_Woolf2021!$E$9:$E$93-BV$58)-63.1579*EXP(-0.19*Fperm_SI_Woolf2021!$E$9:$E$93)+63.1579*EXP(-0.19*BV$58))/(Fperm_SI_Woolf2021!$E$9:$E$93-BV$58))*(BV$58-Fperm_SI_Woolf2021!$E$9:$E$93)/10))),Fperm_SI_Woolf2021!$D$9:$D$93))</f>
        <v>0.59882928313234962</v>
      </c>
      <c r="BW71" s="51" cm="1">
        <f t="array" ref="BW71">MIN(1,SLOPE(Fperm_SI_Woolf2021!$F$9:$F$93*EXP(-Fperm_SI_Woolf2021!$I$9:$I$93*$C71*IF(BW$58=Fperm_SI_Woolf2021!$E$9:$E$93,1,EXP(LN((1.1*(Fperm_SI_Woolf2021!$E$9:$E$93-BW$58)-63.1579*EXP(-0.19*Fperm_SI_Woolf2021!$E$9:$E$93)+63.1579*EXP(-0.19*BW$58))/(Fperm_SI_Woolf2021!$E$9:$E$93-BW$58))*(BW$58-Fperm_SI_Woolf2021!$E$9:$E$93)/10))) + Fperm_SI_Woolf2021!$G$9:$G$93*EXP(-Fperm_SI_Woolf2021!$J$9:$J$93*$C71*IF(BW$58=Fperm_SI_Woolf2021!$E$9:$E$93,1,EXP(LN((1.1*(Fperm_SI_Woolf2021!$E$9:$E$93-BW$58)-63.1579*EXP(-0.19*Fperm_SI_Woolf2021!$E$9:$E$93)+63.1579*EXP(-0.19*BW$58))/(Fperm_SI_Woolf2021!$E$9:$E$93-BW$58))*(BW$58-Fperm_SI_Woolf2021!$E$9:$E$93)/10))) + Fperm_SI_Woolf2021!$H$9:$H$93*EXP(-Fperm_SI_Woolf2021!$K$9:$K$93*$C71*IF(BW$58=Fperm_SI_Woolf2021!$E$9:$E$93,1,EXP(LN((1.1*(Fperm_SI_Woolf2021!$E$9:$E$93-BW$58)-63.1579*EXP(-0.19*Fperm_SI_Woolf2021!$E$9:$E$93)+63.1579*EXP(-0.19*BW$58))/(Fperm_SI_Woolf2021!$E$9:$E$93-BW$58))*(BW$58-Fperm_SI_Woolf2021!$E$9:$E$93)/10))),Fperm_SI_Woolf2021!$D$9:$D$93)*BW$57+INTERCEPT(Fperm_SI_Woolf2021!$F$9:$F$93*EXP(-Fperm_SI_Woolf2021!$I$9:$I$93*$C71*IF(BW$58=Fperm_SI_Woolf2021!$E$9:$E$93,1,EXP(LN((1.1*(Fperm_SI_Woolf2021!$E$9:$E$93-BW$58)-63.1579*EXP(-0.19*Fperm_SI_Woolf2021!$E$9:$E$93)+63.1579*EXP(-0.19*BW$58))/(Fperm_SI_Woolf2021!$E$9:$E$93-BW$58))*(BW$58-Fperm_SI_Woolf2021!$E$9:$E$93)/10))) + Fperm_SI_Woolf2021!$G$9:$G$93*EXP(-Fperm_SI_Woolf2021!$J$9:$J$93*$C71*IF(BW$58=Fperm_SI_Woolf2021!$E$9:$E$93,1,EXP(LN((1.1*(Fperm_SI_Woolf2021!$E$9:$E$93-BW$58)-63.1579*EXP(-0.19*Fperm_SI_Woolf2021!$E$9:$E$93)+63.1579*EXP(-0.19*BW$58))/(Fperm_SI_Woolf2021!$E$9:$E$93-BW$58))*(BW$58-Fperm_SI_Woolf2021!$E$9:$E$93)/10))) + Fperm_SI_Woolf2021!$H$9:$H$93*EXP(-Fperm_SI_Woolf2021!$K$9:$K$93*$C71*IF(BW$58=Fperm_SI_Woolf2021!$E$9:$E$93,1,EXP(LN((1.1*(Fperm_SI_Woolf2021!$E$9:$E$93-BW$58)-63.1579*EXP(-0.19*Fperm_SI_Woolf2021!$E$9:$E$93)+63.1579*EXP(-0.19*BW$58))/(Fperm_SI_Woolf2021!$E$9:$E$93-BW$58))*(BW$58-Fperm_SI_Woolf2021!$E$9:$E$93)/10))),Fperm_SI_Woolf2021!$D$9:$D$93))</f>
        <v>0.56596131147975703</v>
      </c>
      <c r="BX71" s="51" cm="1">
        <f t="array" ref="BX71">MIN(1,SLOPE(Fperm_SI_Woolf2021!$F$9:$F$93*EXP(-Fperm_SI_Woolf2021!$I$9:$I$93*$C71*IF(BX$58=Fperm_SI_Woolf2021!$E$9:$E$93,1,EXP(LN((1.1*(Fperm_SI_Woolf2021!$E$9:$E$93-BX$58)-63.1579*EXP(-0.19*Fperm_SI_Woolf2021!$E$9:$E$93)+63.1579*EXP(-0.19*BX$58))/(Fperm_SI_Woolf2021!$E$9:$E$93-BX$58))*(BX$58-Fperm_SI_Woolf2021!$E$9:$E$93)/10))) + Fperm_SI_Woolf2021!$G$9:$G$93*EXP(-Fperm_SI_Woolf2021!$J$9:$J$93*$C71*IF(BX$58=Fperm_SI_Woolf2021!$E$9:$E$93,1,EXP(LN((1.1*(Fperm_SI_Woolf2021!$E$9:$E$93-BX$58)-63.1579*EXP(-0.19*Fperm_SI_Woolf2021!$E$9:$E$93)+63.1579*EXP(-0.19*BX$58))/(Fperm_SI_Woolf2021!$E$9:$E$93-BX$58))*(BX$58-Fperm_SI_Woolf2021!$E$9:$E$93)/10))) + Fperm_SI_Woolf2021!$H$9:$H$93*EXP(-Fperm_SI_Woolf2021!$K$9:$K$93*$C71*IF(BX$58=Fperm_SI_Woolf2021!$E$9:$E$93,1,EXP(LN((1.1*(Fperm_SI_Woolf2021!$E$9:$E$93-BX$58)-63.1579*EXP(-0.19*Fperm_SI_Woolf2021!$E$9:$E$93)+63.1579*EXP(-0.19*BX$58))/(Fperm_SI_Woolf2021!$E$9:$E$93-BX$58))*(BX$58-Fperm_SI_Woolf2021!$E$9:$E$93)/10))),Fperm_SI_Woolf2021!$D$9:$D$93)*BX$57+INTERCEPT(Fperm_SI_Woolf2021!$F$9:$F$93*EXP(-Fperm_SI_Woolf2021!$I$9:$I$93*$C71*IF(BX$58=Fperm_SI_Woolf2021!$E$9:$E$93,1,EXP(LN((1.1*(Fperm_SI_Woolf2021!$E$9:$E$93-BX$58)-63.1579*EXP(-0.19*Fperm_SI_Woolf2021!$E$9:$E$93)+63.1579*EXP(-0.19*BX$58))/(Fperm_SI_Woolf2021!$E$9:$E$93-BX$58))*(BX$58-Fperm_SI_Woolf2021!$E$9:$E$93)/10))) + Fperm_SI_Woolf2021!$G$9:$G$93*EXP(-Fperm_SI_Woolf2021!$J$9:$J$93*$C71*IF(BX$58=Fperm_SI_Woolf2021!$E$9:$E$93,1,EXP(LN((1.1*(Fperm_SI_Woolf2021!$E$9:$E$93-BX$58)-63.1579*EXP(-0.19*Fperm_SI_Woolf2021!$E$9:$E$93)+63.1579*EXP(-0.19*BX$58))/(Fperm_SI_Woolf2021!$E$9:$E$93-BX$58))*(BX$58-Fperm_SI_Woolf2021!$E$9:$E$93)/10))) + Fperm_SI_Woolf2021!$H$9:$H$93*EXP(-Fperm_SI_Woolf2021!$K$9:$K$93*$C71*IF(BX$58=Fperm_SI_Woolf2021!$E$9:$E$93,1,EXP(LN((1.1*(Fperm_SI_Woolf2021!$E$9:$E$93-BX$58)-63.1579*EXP(-0.19*Fperm_SI_Woolf2021!$E$9:$E$93)+63.1579*EXP(-0.19*BX$58))/(Fperm_SI_Woolf2021!$E$9:$E$93-BX$58))*(BX$58-Fperm_SI_Woolf2021!$E$9:$E$93)/10))),Fperm_SI_Woolf2021!$D$9:$D$93))</f>
        <v>0.53309333982716456</v>
      </c>
      <c r="BY71" s="51" cm="1">
        <f t="array" ref="BY71">MIN(1,SLOPE(Fperm_SI_Woolf2021!$F$9:$F$93*EXP(-Fperm_SI_Woolf2021!$I$9:$I$93*$C71*IF(BY$58=Fperm_SI_Woolf2021!$E$9:$E$93,1,EXP(LN((1.1*(Fperm_SI_Woolf2021!$E$9:$E$93-BY$58)-63.1579*EXP(-0.19*Fperm_SI_Woolf2021!$E$9:$E$93)+63.1579*EXP(-0.19*BY$58))/(Fperm_SI_Woolf2021!$E$9:$E$93-BY$58))*(BY$58-Fperm_SI_Woolf2021!$E$9:$E$93)/10))) + Fperm_SI_Woolf2021!$G$9:$G$93*EXP(-Fperm_SI_Woolf2021!$J$9:$J$93*$C71*IF(BY$58=Fperm_SI_Woolf2021!$E$9:$E$93,1,EXP(LN((1.1*(Fperm_SI_Woolf2021!$E$9:$E$93-BY$58)-63.1579*EXP(-0.19*Fperm_SI_Woolf2021!$E$9:$E$93)+63.1579*EXP(-0.19*BY$58))/(Fperm_SI_Woolf2021!$E$9:$E$93-BY$58))*(BY$58-Fperm_SI_Woolf2021!$E$9:$E$93)/10))) + Fperm_SI_Woolf2021!$H$9:$H$93*EXP(-Fperm_SI_Woolf2021!$K$9:$K$93*$C71*IF(BY$58=Fperm_SI_Woolf2021!$E$9:$E$93,1,EXP(LN((1.1*(Fperm_SI_Woolf2021!$E$9:$E$93-BY$58)-63.1579*EXP(-0.19*Fperm_SI_Woolf2021!$E$9:$E$93)+63.1579*EXP(-0.19*BY$58))/(Fperm_SI_Woolf2021!$E$9:$E$93-BY$58))*(BY$58-Fperm_SI_Woolf2021!$E$9:$E$93)/10))),Fperm_SI_Woolf2021!$D$9:$D$93)*BY$57+INTERCEPT(Fperm_SI_Woolf2021!$F$9:$F$93*EXP(-Fperm_SI_Woolf2021!$I$9:$I$93*$C71*IF(BY$58=Fperm_SI_Woolf2021!$E$9:$E$93,1,EXP(LN((1.1*(Fperm_SI_Woolf2021!$E$9:$E$93-BY$58)-63.1579*EXP(-0.19*Fperm_SI_Woolf2021!$E$9:$E$93)+63.1579*EXP(-0.19*BY$58))/(Fperm_SI_Woolf2021!$E$9:$E$93-BY$58))*(BY$58-Fperm_SI_Woolf2021!$E$9:$E$93)/10))) + Fperm_SI_Woolf2021!$G$9:$G$93*EXP(-Fperm_SI_Woolf2021!$J$9:$J$93*$C71*IF(BY$58=Fperm_SI_Woolf2021!$E$9:$E$93,1,EXP(LN((1.1*(Fperm_SI_Woolf2021!$E$9:$E$93-BY$58)-63.1579*EXP(-0.19*Fperm_SI_Woolf2021!$E$9:$E$93)+63.1579*EXP(-0.19*BY$58))/(Fperm_SI_Woolf2021!$E$9:$E$93-BY$58))*(BY$58-Fperm_SI_Woolf2021!$E$9:$E$93)/10))) + Fperm_SI_Woolf2021!$H$9:$H$93*EXP(-Fperm_SI_Woolf2021!$K$9:$K$93*$C71*IF(BY$58=Fperm_SI_Woolf2021!$E$9:$E$93,1,EXP(LN((1.1*(Fperm_SI_Woolf2021!$E$9:$E$93-BY$58)-63.1579*EXP(-0.19*Fperm_SI_Woolf2021!$E$9:$E$93)+63.1579*EXP(-0.19*BY$58))/(Fperm_SI_Woolf2021!$E$9:$E$93-BY$58))*(BY$58-Fperm_SI_Woolf2021!$E$9:$E$93)/10))),Fperm_SI_Woolf2021!$D$9:$D$93))</f>
        <v>0.50022536817457208</v>
      </c>
      <c r="BZ71" s="51" cm="1">
        <f t="array" ref="BZ71">MIN(1,SLOPE(Fperm_SI_Woolf2021!$F$9:$F$93*EXP(-Fperm_SI_Woolf2021!$I$9:$I$93*$C71*IF(BZ$58=Fperm_SI_Woolf2021!$E$9:$E$93,1,EXP(LN((1.1*(Fperm_SI_Woolf2021!$E$9:$E$93-BZ$58)-63.1579*EXP(-0.19*Fperm_SI_Woolf2021!$E$9:$E$93)+63.1579*EXP(-0.19*BZ$58))/(Fperm_SI_Woolf2021!$E$9:$E$93-BZ$58))*(BZ$58-Fperm_SI_Woolf2021!$E$9:$E$93)/10))) + Fperm_SI_Woolf2021!$G$9:$G$93*EXP(-Fperm_SI_Woolf2021!$J$9:$J$93*$C71*IF(BZ$58=Fperm_SI_Woolf2021!$E$9:$E$93,1,EXP(LN((1.1*(Fperm_SI_Woolf2021!$E$9:$E$93-BZ$58)-63.1579*EXP(-0.19*Fperm_SI_Woolf2021!$E$9:$E$93)+63.1579*EXP(-0.19*BZ$58))/(Fperm_SI_Woolf2021!$E$9:$E$93-BZ$58))*(BZ$58-Fperm_SI_Woolf2021!$E$9:$E$93)/10))) + Fperm_SI_Woolf2021!$H$9:$H$93*EXP(-Fperm_SI_Woolf2021!$K$9:$K$93*$C71*IF(BZ$58=Fperm_SI_Woolf2021!$E$9:$E$93,1,EXP(LN((1.1*(Fperm_SI_Woolf2021!$E$9:$E$93-BZ$58)-63.1579*EXP(-0.19*Fperm_SI_Woolf2021!$E$9:$E$93)+63.1579*EXP(-0.19*BZ$58))/(Fperm_SI_Woolf2021!$E$9:$E$93-BZ$58))*(BZ$58-Fperm_SI_Woolf2021!$E$9:$E$93)/10))),Fperm_SI_Woolf2021!$D$9:$D$93)*BZ$57+INTERCEPT(Fperm_SI_Woolf2021!$F$9:$F$93*EXP(-Fperm_SI_Woolf2021!$I$9:$I$93*$C71*IF(BZ$58=Fperm_SI_Woolf2021!$E$9:$E$93,1,EXP(LN((1.1*(Fperm_SI_Woolf2021!$E$9:$E$93-BZ$58)-63.1579*EXP(-0.19*Fperm_SI_Woolf2021!$E$9:$E$93)+63.1579*EXP(-0.19*BZ$58))/(Fperm_SI_Woolf2021!$E$9:$E$93-BZ$58))*(BZ$58-Fperm_SI_Woolf2021!$E$9:$E$93)/10))) + Fperm_SI_Woolf2021!$G$9:$G$93*EXP(-Fperm_SI_Woolf2021!$J$9:$J$93*$C71*IF(BZ$58=Fperm_SI_Woolf2021!$E$9:$E$93,1,EXP(LN((1.1*(Fperm_SI_Woolf2021!$E$9:$E$93-BZ$58)-63.1579*EXP(-0.19*Fperm_SI_Woolf2021!$E$9:$E$93)+63.1579*EXP(-0.19*BZ$58))/(Fperm_SI_Woolf2021!$E$9:$E$93-BZ$58))*(BZ$58-Fperm_SI_Woolf2021!$E$9:$E$93)/10))) + Fperm_SI_Woolf2021!$H$9:$H$93*EXP(-Fperm_SI_Woolf2021!$K$9:$K$93*$C71*IF(BZ$58=Fperm_SI_Woolf2021!$E$9:$E$93,1,EXP(LN((1.1*(Fperm_SI_Woolf2021!$E$9:$E$93-BZ$58)-63.1579*EXP(-0.19*Fperm_SI_Woolf2021!$E$9:$E$93)+63.1579*EXP(-0.19*BZ$58))/(Fperm_SI_Woolf2021!$E$9:$E$93-BZ$58))*(BZ$58-Fperm_SI_Woolf2021!$E$9:$E$93)/10))),Fperm_SI_Woolf2021!$D$9:$D$93))</f>
        <v>0.46735739652197944</v>
      </c>
    </row>
    <row r="72" spans="3:78" x14ac:dyDescent="0.2">
      <c r="C72" s="48">
        <v>120</v>
      </c>
      <c r="D72" s="51" cm="1">
        <f t="array" ref="D72">MIN(1,SLOPE(Fperm_SI_Woolf2021!$F$9:$F$93*EXP(-Fperm_SI_Woolf2021!$I$9:$I$93*$C72*IF(D$58=Fperm_SI_Woolf2021!$E$9:$E$93,1,EXP(LN((1.1*(Fperm_SI_Woolf2021!$E$9:$E$93-D$58)-63.1579*EXP(-0.19*Fperm_SI_Woolf2021!$E$9:$E$93)+63.1579*EXP(-0.19*D$58))/(Fperm_SI_Woolf2021!$E$9:$E$93-D$58))*(D$58-Fperm_SI_Woolf2021!$E$9:$E$93)/10))) + Fperm_SI_Woolf2021!$G$9:$G$93*EXP(-Fperm_SI_Woolf2021!$J$9:$J$93*$C72*IF(D$58=Fperm_SI_Woolf2021!$E$9:$E$93,1,EXP(LN((1.1*(Fperm_SI_Woolf2021!$E$9:$E$93-D$58)-63.1579*EXP(-0.19*Fperm_SI_Woolf2021!$E$9:$E$93)+63.1579*EXP(-0.19*D$58))/(Fperm_SI_Woolf2021!$E$9:$E$93-D$58))*(D$58-Fperm_SI_Woolf2021!$E$9:$E$93)/10))) + Fperm_SI_Woolf2021!$H$9:$H$93*EXP(-Fperm_SI_Woolf2021!$K$9:$K$93*$C72*IF(D$58=Fperm_SI_Woolf2021!$E$9:$E$93,1,EXP(LN((1.1*(Fperm_SI_Woolf2021!$E$9:$E$93-D$58)-63.1579*EXP(-0.19*Fperm_SI_Woolf2021!$E$9:$E$93)+63.1579*EXP(-0.19*D$58))/(Fperm_SI_Woolf2021!$E$9:$E$93-D$58))*(D$58-Fperm_SI_Woolf2021!$E$9:$E$93)/10))),Fperm_SI_Woolf2021!$D$9:$D$93)*D$57+INTERCEPT(Fperm_SI_Woolf2021!$F$9:$F$93*EXP(-Fperm_SI_Woolf2021!$I$9:$I$93*$C72*IF(D$58=Fperm_SI_Woolf2021!$E$9:$E$93,1,EXP(LN((1.1*(Fperm_SI_Woolf2021!$E$9:$E$93-D$58)-63.1579*EXP(-0.19*Fperm_SI_Woolf2021!$E$9:$E$93)+63.1579*EXP(-0.19*D$58))/(Fperm_SI_Woolf2021!$E$9:$E$93-D$58))*(D$58-Fperm_SI_Woolf2021!$E$9:$E$93)/10))) + Fperm_SI_Woolf2021!$G$9:$G$93*EXP(-Fperm_SI_Woolf2021!$J$9:$J$93*$C72*IF(D$58=Fperm_SI_Woolf2021!$E$9:$E$93,1,EXP(LN((1.1*(Fperm_SI_Woolf2021!$E$9:$E$93-D$58)-63.1579*EXP(-0.19*Fperm_SI_Woolf2021!$E$9:$E$93)+63.1579*EXP(-0.19*D$58))/(Fperm_SI_Woolf2021!$E$9:$E$93-D$58))*(D$58-Fperm_SI_Woolf2021!$E$9:$E$93)/10))) + Fperm_SI_Woolf2021!$H$9:$H$93*EXP(-Fperm_SI_Woolf2021!$K$9:$K$93*$C72*IF(D$58=Fperm_SI_Woolf2021!$E$9:$E$93,1,EXP(LN((1.1*(Fperm_SI_Woolf2021!$E$9:$E$93-D$58)-63.1579*EXP(-0.19*Fperm_SI_Woolf2021!$E$9:$E$93)+63.1579*EXP(-0.19*D$58))/(Fperm_SI_Woolf2021!$E$9:$E$93-D$58))*(D$58-Fperm_SI_Woolf2021!$E$9:$E$93)/10))),Fperm_SI_Woolf2021!$D$9:$D$93))</f>
        <v>1</v>
      </c>
      <c r="E72" s="51" cm="1">
        <f t="array" ref="E72">MIN(1,SLOPE(Fperm_SI_Woolf2021!$F$9:$F$93*EXP(-Fperm_SI_Woolf2021!$I$9:$I$93*$C72*IF(E$58=Fperm_SI_Woolf2021!$E$9:$E$93,1,EXP(LN((1.1*(Fperm_SI_Woolf2021!$E$9:$E$93-E$58)-63.1579*EXP(-0.19*Fperm_SI_Woolf2021!$E$9:$E$93)+63.1579*EXP(-0.19*E$58))/(Fperm_SI_Woolf2021!$E$9:$E$93-E$58))*(E$58-Fperm_SI_Woolf2021!$E$9:$E$93)/10))) + Fperm_SI_Woolf2021!$G$9:$G$93*EXP(-Fperm_SI_Woolf2021!$J$9:$J$93*$C72*IF(E$58=Fperm_SI_Woolf2021!$E$9:$E$93,1,EXP(LN((1.1*(Fperm_SI_Woolf2021!$E$9:$E$93-E$58)-63.1579*EXP(-0.19*Fperm_SI_Woolf2021!$E$9:$E$93)+63.1579*EXP(-0.19*E$58))/(Fperm_SI_Woolf2021!$E$9:$E$93-E$58))*(E$58-Fperm_SI_Woolf2021!$E$9:$E$93)/10))) + Fperm_SI_Woolf2021!$H$9:$H$93*EXP(-Fperm_SI_Woolf2021!$K$9:$K$93*$C72*IF(E$58=Fperm_SI_Woolf2021!$E$9:$E$93,1,EXP(LN((1.1*(Fperm_SI_Woolf2021!$E$9:$E$93-E$58)-63.1579*EXP(-0.19*Fperm_SI_Woolf2021!$E$9:$E$93)+63.1579*EXP(-0.19*E$58))/(Fperm_SI_Woolf2021!$E$9:$E$93-E$58))*(E$58-Fperm_SI_Woolf2021!$E$9:$E$93)/10))),Fperm_SI_Woolf2021!$D$9:$D$93)*E$57+INTERCEPT(Fperm_SI_Woolf2021!$F$9:$F$93*EXP(-Fperm_SI_Woolf2021!$I$9:$I$93*$C72*IF(E$58=Fperm_SI_Woolf2021!$E$9:$E$93,1,EXP(LN((1.1*(Fperm_SI_Woolf2021!$E$9:$E$93-E$58)-63.1579*EXP(-0.19*Fperm_SI_Woolf2021!$E$9:$E$93)+63.1579*EXP(-0.19*E$58))/(Fperm_SI_Woolf2021!$E$9:$E$93-E$58))*(E$58-Fperm_SI_Woolf2021!$E$9:$E$93)/10))) + Fperm_SI_Woolf2021!$G$9:$G$93*EXP(-Fperm_SI_Woolf2021!$J$9:$J$93*$C72*IF(E$58=Fperm_SI_Woolf2021!$E$9:$E$93,1,EXP(LN((1.1*(Fperm_SI_Woolf2021!$E$9:$E$93-E$58)-63.1579*EXP(-0.19*Fperm_SI_Woolf2021!$E$9:$E$93)+63.1579*EXP(-0.19*E$58))/(Fperm_SI_Woolf2021!$E$9:$E$93-E$58))*(E$58-Fperm_SI_Woolf2021!$E$9:$E$93)/10))) + Fperm_SI_Woolf2021!$H$9:$H$93*EXP(-Fperm_SI_Woolf2021!$K$9:$K$93*$C72*IF(E$58=Fperm_SI_Woolf2021!$E$9:$E$93,1,EXP(LN((1.1*(Fperm_SI_Woolf2021!$E$9:$E$93-E$58)-63.1579*EXP(-0.19*Fperm_SI_Woolf2021!$E$9:$E$93)+63.1579*EXP(-0.19*E$58))/(Fperm_SI_Woolf2021!$E$9:$E$93-E$58))*(E$58-Fperm_SI_Woolf2021!$E$9:$E$93)/10))),Fperm_SI_Woolf2021!$D$9:$D$93))</f>
        <v>1</v>
      </c>
      <c r="F72" s="51" cm="1">
        <f t="array" ref="F72">MIN(1,SLOPE(Fperm_SI_Woolf2021!$F$9:$F$93*EXP(-Fperm_SI_Woolf2021!$I$9:$I$93*$C72*IF(F$58=Fperm_SI_Woolf2021!$E$9:$E$93,1,EXP(LN((1.1*(Fperm_SI_Woolf2021!$E$9:$E$93-F$58)-63.1579*EXP(-0.19*Fperm_SI_Woolf2021!$E$9:$E$93)+63.1579*EXP(-0.19*F$58))/(Fperm_SI_Woolf2021!$E$9:$E$93-F$58))*(F$58-Fperm_SI_Woolf2021!$E$9:$E$93)/10))) + Fperm_SI_Woolf2021!$G$9:$G$93*EXP(-Fperm_SI_Woolf2021!$J$9:$J$93*$C72*IF(F$58=Fperm_SI_Woolf2021!$E$9:$E$93,1,EXP(LN((1.1*(Fperm_SI_Woolf2021!$E$9:$E$93-F$58)-63.1579*EXP(-0.19*Fperm_SI_Woolf2021!$E$9:$E$93)+63.1579*EXP(-0.19*F$58))/(Fperm_SI_Woolf2021!$E$9:$E$93-F$58))*(F$58-Fperm_SI_Woolf2021!$E$9:$E$93)/10))) + Fperm_SI_Woolf2021!$H$9:$H$93*EXP(-Fperm_SI_Woolf2021!$K$9:$K$93*$C72*IF(F$58=Fperm_SI_Woolf2021!$E$9:$E$93,1,EXP(LN((1.1*(Fperm_SI_Woolf2021!$E$9:$E$93-F$58)-63.1579*EXP(-0.19*Fperm_SI_Woolf2021!$E$9:$E$93)+63.1579*EXP(-0.19*F$58))/(Fperm_SI_Woolf2021!$E$9:$E$93-F$58))*(F$58-Fperm_SI_Woolf2021!$E$9:$E$93)/10))),Fperm_SI_Woolf2021!$D$9:$D$93)*F$57+INTERCEPT(Fperm_SI_Woolf2021!$F$9:$F$93*EXP(-Fperm_SI_Woolf2021!$I$9:$I$93*$C72*IF(F$58=Fperm_SI_Woolf2021!$E$9:$E$93,1,EXP(LN((1.1*(Fperm_SI_Woolf2021!$E$9:$E$93-F$58)-63.1579*EXP(-0.19*Fperm_SI_Woolf2021!$E$9:$E$93)+63.1579*EXP(-0.19*F$58))/(Fperm_SI_Woolf2021!$E$9:$E$93-F$58))*(F$58-Fperm_SI_Woolf2021!$E$9:$E$93)/10))) + Fperm_SI_Woolf2021!$G$9:$G$93*EXP(-Fperm_SI_Woolf2021!$J$9:$J$93*$C72*IF(F$58=Fperm_SI_Woolf2021!$E$9:$E$93,1,EXP(LN((1.1*(Fperm_SI_Woolf2021!$E$9:$E$93-F$58)-63.1579*EXP(-0.19*Fperm_SI_Woolf2021!$E$9:$E$93)+63.1579*EXP(-0.19*F$58))/(Fperm_SI_Woolf2021!$E$9:$E$93-F$58))*(F$58-Fperm_SI_Woolf2021!$E$9:$E$93)/10))) + Fperm_SI_Woolf2021!$H$9:$H$93*EXP(-Fperm_SI_Woolf2021!$K$9:$K$93*$C72*IF(F$58=Fperm_SI_Woolf2021!$E$9:$E$93,1,EXP(LN((1.1*(Fperm_SI_Woolf2021!$E$9:$E$93-F$58)-63.1579*EXP(-0.19*Fperm_SI_Woolf2021!$E$9:$E$93)+63.1579*EXP(-0.19*F$58))/(Fperm_SI_Woolf2021!$E$9:$E$93-F$58))*(F$58-Fperm_SI_Woolf2021!$E$9:$E$93)/10))),Fperm_SI_Woolf2021!$D$9:$D$93))</f>
        <v>1</v>
      </c>
      <c r="G72" s="51" cm="1">
        <f t="array" ref="G72">MIN(1,SLOPE(Fperm_SI_Woolf2021!$F$9:$F$93*EXP(-Fperm_SI_Woolf2021!$I$9:$I$93*$C72*IF(G$58=Fperm_SI_Woolf2021!$E$9:$E$93,1,EXP(LN((1.1*(Fperm_SI_Woolf2021!$E$9:$E$93-G$58)-63.1579*EXP(-0.19*Fperm_SI_Woolf2021!$E$9:$E$93)+63.1579*EXP(-0.19*G$58))/(Fperm_SI_Woolf2021!$E$9:$E$93-G$58))*(G$58-Fperm_SI_Woolf2021!$E$9:$E$93)/10))) + Fperm_SI_Woolf2021!$G$9:$G$93*EXP(-Fperm_SI_Woolf2021!$J$9:$J$93*$C72*IF(G$58=Fperm_SI_Woolf2021!$E$9:$E$93,1,EXP(LN((1.1*(Fperm_SI_Woolf2021!$E$9:$E$93-G$58)-63.1579*EXP(-0.19*Fperm_SI_Woolf2021!$E$9:$E$93)+63.1579*EXP(-0.19*G$58))/(Fperm_SI_Woolf2021!$E$9:$E$93-G$58))*(G$58-Fperm_SI_Woolf2021!$E$9:$E$93)/10))) + Fperm_SI_Woolf2021!$H$9:$H$93*EXP(-Fperm_SI_Woolf2021!$K$9:$K$93*$C72*IF(G$58=Fperm_SI_Woolf2021!$E$9:$E$93,1,EXP(LN((1.1*(Fperm_SI_Woolf2021!$E$9:$E$93-G$58)-63.1579*EXP(-0.19*Fperm_SI_Woolf2021!$E$9:$E$93)+63.1579*EXP(-0.19*G$58))/(Fperm_SI_Woolf2021!$E$9:$E$93-G$58))*(G$58-Fperm_SI_Woolf2021!$E$9:$E$93)/10))),Fperm_SI_Woolf2021!$D$9:$D$93)*G$57+INTERCEPT(Fperm_SI_Woolf2021!$F$9:$F$93*EXP(-Fperm_SI_Woolf2021!$I$9:$I$93*$C72*IF(G$58=Fperm_SI_Woolf2021!$E$9:$E$93,1,EXP(LN((1.1*(Fperm_SI_Woolf2021!$E$9:$E$93-G$58)-63.1579*EXP(-0.19*Fperm_SI_Woolf2021!$E$9:$E$93)+63.1579*EXP(-0.19*G$58))/(Fperm_SI_Woolf2021!$E$9:$E$93-G$58))*(G$58-Fperm_SI_Woolf2021!$E$9:$E$93)/10))) + Fperm_SI_Woolf2021!$G$9:$G$93*EXP(-Fperm_SI_Woolf2021!$J$9:$J$93*$C72*IF(G$58=Fperm_SI_Woolf2021!$E$9:$E$93,1,EXP(LN((1.1*(Fperm_SI_Woolf2021!$E$9:$E$93-G$58)-63.1579*EXP(-0.19*Fperm_SI_Woolf2021!$E$9:$E$93)+63.1579*EXP(-0.19*G$58))/(Fperm_SI_Woolf2021!$E$9:$E$93-G$58))*(G$58-Fperm_SI_Woolf2021!$E$9:$E$93)/10))) + Fperm_SI_Woolf2021!$H$9:$H$93*EXP(-Fperm_SI_Woolf2021!$K$9:$K$93*$C72*IF(G$58=Fperm_SI_Woolf2021!$E$9:$E$93,1,EXP(LN((1.1*(Fperm_SI_Woolf2021!$E$9:$E$93-G$58)-63.1579*EXP(-0.19*Fperm_SI_Woolf2021!$E$9:$E$93)+63.1579*EXP(-0.19*G$58))/(Fperm_SI_Woolf2021!$E$9:$E$93-G$58))*(G$58-Fperm_SI_Woolf2021!$E$9:$E$93)/10))),Fperm_SI_Woolf2021!$D$9:$D$93))</f>
        <v>1</v>
      </c>
      <c r="H72" s="51" cm="1">
        <f t="array" ref="H72">MIN(1,SLOPE(Fperm_SI_Woolf2021!$F$9:$F$93*EXP(-Fperm_SI_Woolf2021!$I$9:$I$93*$C72*IF(H$58=Fperm_SI_Woolf2021!$E$9:$E$93,1,EXP(LN((1.1*(Fperm_SI_Woolf2021!$E$9:$E$93-H$58)-63.1579*EXP(-0.19*Fperm_SI_Woolf2021!$E$9:$E$93)+63.1579*EXP(-0.19*H$58))/(Fperm_SI_Woolf2021!$E$9:$E$93-H$58))*(H$58-Fperm_SI_Woolf2021!$E$9:$E$93)/10))) + Fperm_SI_Woolf2021!$G$9:$G$93*EXP(-Fperm_SI_Woolf2021!$J$9:$J$93*$C72*IF(H$58=Fperm_SI_Woolf2021!$E$9:$E$93,1,EXP(LN((1.1*(Fperm_SI_Woolf2021!$E$9:$E$93-H$58)-63.1579*EXP(-0.19*Fperm_SI_Woolf2021!$E$9:$E$93)+63.1579*EXP(-0.19*H$58))/(Fperm_SI_Woolf2021!$E$9:$E$93-H$58))*(H$58-Fperm_SI_Woolf2021!$E$9:$E$93)/10))) + Fperm_SI_Woolf2021!$H$9:$H$93*EXP(-Fperm_SI_Woolf2021!$K$9:$K$93*$C72*IF(H$58=Fperm_SI_Woolf2021!$E$9:$E$93,1,EXP(LN((1.1*(Fperm_SI_Woolf2021!$E$9:$E$93-H$58)-63.1579*EXP(-0.19*Fperm_SI_Woolf2021!$E$9:$E$93)+63.1579*EXP(-0.19*H$58))/(Fperm_SI_Woolf2021!$E$9:$E$93-H$58))*(H$58-Fperm_SI_Woolf2021!$E$9:$E$93)/10))),Fperm_SI_Woolf2021!$D$9:$D$93)*H$57+INTERCEPT(Fperm_SI_Woolf2021!$F$9:$F$93*EXP(-Fperm_SI_Woolf2021!$I$9:$I$93*$C72*IF(H$58=Fperm_SI_Woolf2021!$E$9:$E$93,1,EXP(LN((1.1*(Fperm_SI_Woolf2021!$E$9:$E$93-H$58)-63.1579*EXP(-0.19*Fperm_SI_Woolf2021!$E$9:$E$93)+63.1579*EXP(-0.19*H$58))/(Fperm_SI_Woolf2021!$E$9:$E$93-H$58))*(H$58-Fperm_SI_Woolf2021!$E$9:$E$93)/10))) + Fperm_SI_Woolf2021!$G$9:$G$93*EXP(-Fperm_SI_Woolf2021!$J$9:$J$93*$C72*IF(H$58=Fperm_SI_Woolf2021!$E$9:$E$93,1,EXP(LN((1.1*(Fperm_SI_Woolf2021!$E$9:$E$93-H$58)-63.1579*EXP(-0.19*Fperm_SI_Woolf2021!$E$9:$E$93)+63.1579*EXP(-0.19*H$58))/(Fperm_SI_Woolf2021!$E$9:$E$93-H$58))*(H$58-Fperm_SI_Woolf2021!$E$9:$E$93)/10))) + Fperm_SI_Woolf2021!$H$9:$H$93*EXP(-Fperm_SI_Woolf2021!$K$9:$K$93*$C72*IF(H$58=Fperm_SI_Woolf2021!$E$9:$E$93,1,EXP(LN((1.1*(Fperm_SI_Woolf2021!$E$9:$E$93-H$58)-63.1579*EXP(-0.19*Fperm_SI_Woolf2021!$E$9:$E$93)+63.1579*EXP(-0.19*H$58))/(Fperm_SI_Woolf2021!$E$9:$E$93-H$58))*(H$58-Fperm_SI_Woolf2021!$E$9:$E$93)/10))),Fperm_SI_Woolf2021!$D$9:$D$93))</f>
        <v>1</v>
      </c>
      <c r="I72" s="51" cm="1">
        <f t="array" ref="I72">MIN(1,SLOPE(Fperm_SI_Woolf2021!$F$9:$F$93*EXP(-Fperm_SI_Woolf2021!$I$9:$I$93*$C72*IF(I$58=Fperm_SI_Woolf2021!$E$9:$E$93,1,EXP(LN((1.1*(Fperm_SI_Woolf2021!$E$9:$E$93-I$58)-63.1579*EXP(-0.19*Fperm_SI_Woolf2021!$E$9:$E$93)+63.1579*EXP(-0.19*I$58))/(Fperm_SI_Woolf2021!$E$9:$E$93-I$58))*(I$58-Fperm_SI_Woolf2021!$E$9:$E$93)/10))) + Fperm_SI_Woolf2021!$G$9:$G$93*EXP(-Fperm_SI_Woolf2021!$J$9:$J$93*$C72*IF(I$58=Fperm_SI_Woolf2021!$E$9:$E$93,1,EXP(LN((1.1*(Fperm_SI_Woolf2021!$E$9:$E$93-I$58)-63.1579*EXP(-0.19*Fperm_SI_Woolf2021!$E$9:$E$93)+63.1579*EXP(-0.19*I$58))/(Fperm_SI_Woolf2021!$E$9:$E$93-I$58))*(I$58-Fperm_SI_Woolf2021!$E$9:$E$93)/10))) + Fperm_SI_Woolf2021!$H$9:$H$93*EXP(-Fperm_SI_Woolf2021!$K$9:$K$93*$C72*IF(I$58=Fperm_SI_Woolf2021!$E$9:$E$93,1,EXP(LN((1.1*(Fperm_SI_Woolf2021!$E$9:$E$93-I$58)-63.1579*EXP(-0.19*Fperm_SI_Woolf2021!$E$9:$E$93)+63.1579*EXP(-0.19*I$58))/(Fperm_SI_Woolf2021!$E$9:$E$93-I$58))*(I$58-Fperm_SI_Woolf2021!$E$9:$E$93)/10))),Fperm_SI_Woolf2021!$D$9:$D$93)*I$57+INTERCEPT(Fperm_SI_Woolf2021!$F$9:$F$93*EXP(-Fperm_SI_Woolf2021!$I$9:$I$93*$C72*IF(I$58=Fperm_SI_Woolf2021!$E$9:$E$93,1,EXP(LN((1.1*(Fperm_SI_Woolf2021!$E$9:$E$93-I$58)-63.1579*EXP(-0.19*Fperm_SI_Woolf2021!$E$9:$E$93)+63.1579*EXP(-0.19*I$58))/(Fperm_SI_Woolf2021!$E$9:$E$93-I$58))*(I$58-Fperm_SI_Woolf2021!$E$9:$E$93)/10))) + Fperm_SI_Woolf2021!$G$9:$G$93*EXP(-Fperm_SI_Woolf2021!$J$9:$J$93*$C72*IF(I$58=Fperm_SI_Woolf2021!$E$9:$E$93,1,EXP(LN((1.1*(Fperm_SI_Woolf2021!$E$9:$E$93-I$58)-63.1579*EXP(-0.19*Fperm_SI_Woolf2021!$E$9:$E$93)+63.1579*EXP(-0.19*I$58))/(Fperm_SI_Woolf2021!$E$9:$E$93-I$58))*(I$58-Fperm_SI_Woolf2021!$E$9:$E$93)/10))) + Fperm_SI_Woolf2021!$H$9:$H$93*EXP(-Fperm_SI_Woolf2021!$K$9:$K$93*$C72*IF(I$58=Fperm_SI_Woolf2021!$E$9:$E$93,1,EXP(LN((1.1*(Fperm_SI_Woolf2021!$E$9:$E$93-I$58)-63.1579*EXP(-0.19*Fperm_SI_Woolf2021!$E$9:$E$93)+63.1579*EXP(-0.19*I$58))/(Fperm_SI_Woolf2021!$E$9:$E$93-I$58))*(I$58-Fperm_SI_Woolf2021!$E$9:$E$93)/10))),Fperm_SI_Woolf2021!$D$9:$D$93))</f>
        <v>0.97877436096924142</v>
      </c>
      <c r="J72" s="51" cm="1">
        <f t="array" ref="J72">MIN(1,SLOPE(Fperm_SI_Woolf2021!$F$9:$F$93*EXP(-Fperm_SI_Woolf2021!$I$9:$I$93*$C72*IF(J$58=Fperm_SI_Woolf2021!$E$9:$E$93,1,EXP(LN((1.1*(Fperm_SI_Woolf2021!$E$9:$E$93-J$58)-63.1579*EXP(-0.19*Fperm_SI_Woolf2021!$E$9:$E$93)+63.1579*EXP(-0.19*J$58))/(Fperm_SI_Woolf2021!$E$9:$E$93-J$58))*(J$58-Fperm_SI_Woolf2021!$E$9:$E$93)/10))) + Fperm_SI_Woolf2021!$G$9:$G$93*EXP(-Fperm_SI_Woolf2021!$J$9:$J$93*$C72*IF(J$58=Fperm_SI_Woolf2021!$E$9:$E$93,1,EXP(LN((1.1*(Fperm_SI_Woolf2021!$E$9:$E$93-J$58)-63.1579*EXP(-0.19*Fperm_SI_Woolf2021!$E$9:$E$93)+63.1579*EXP(-0.19*J$58))/(Fperm_SI_Woolf2021!$E$9:$E$93-J$58))*(J$58-Fperm_SI_Woolf2021!$E$9:$E$93)/10))) + Fperm_SI_Woolf2021!$H$9:$H$93*EXP(-Fperm_SI_Woolf2021!$K$9:$K$93*$C72*IF(J$58=Fperm_SI_Woolf2021!$E$9:$E$93,1,EXP(LN((1.1*(Fperm_SI_Woolf2021!$E$9:$E$93-J$58)-63.1579*EXP(-0.19*Fperm_SI_Woolf2021!$E$9:$E$93)+63.1579*EXP(-0.19*J$58))/(Fperm_SI_Woolf2021!$E$9:$E$93-J$58))*(J$58-Fperm_SI_Woolf2021!$E$9:$E$93)/10))),Fperm_SI_Woolf2021!$D$9:$D$93)*J$57+INTERCEPT(Fperm_SI_Woolf2021!$F$9:$F$93*EXP(-Fperm_SI_Woolf2021!$I$9:$I$93*$C72*IF(J$58=Fperm_SI_Woolf2021!$E$9:$E$93,1,EXP(LN((1.1*(Fperm_SI_Woolf2021!$E$9:$E$93-J$58)-63.1579*EXP(-0.19*Fperm_SI_Woolf2021!$E$9:$E$93)+63.1579*EXP(-0.19*J$58))/(Fperm_SI_Woolf2021!$E$9:$E$93-J$58))*(J$58-Fperm_SI_Woolf2021!$E$9:$E$93)/10))) + Fperm_SI_Woolf2021!$G$9:$G$93*EXP(-Fperm_SI_Woolf2021!$J$9:$J$93*$C72*IF(J$58=Fperm_SI_Woolf2021!$E$9:$E$93,1,EXP(LN((1.1*(Fperm_SI_Woolf2021!$E$9:$E$93-J$58)-63.1579*EXP(-0.19*Fperm_SI_Woolf2021!$E$9:$E$93)+63.1579*EXP(-0.19*J$58))/(Fperm_SI_Woolf2021!$E$9:$E$93-J$58))*(J$58-Fperm_SI_Woolf2021!$E$9:$E$93)/10))) + Fperm_SI_Woolf2021!$H$9:$H$93*EXP(-Fperm_SI_Woolf2021!$K$9:$K$93*$C72*IF(J$58=Fperm_SI_Woolf2021!$E$9:$E$93,1,EXP(LN((1.1*(Fperm_SI_Woolf2021!$E$9:$E$93-J$58)-63.1579*EXP(-0.19*Fperm_SI_Woolf2021!$E$9:$E$93)+63.1579*EXP(-0.19*J$58))/(Fperm_SI_Woolf2021!$E$9:$E$93-J$58))*(J$58-Fperm_SI_Woolf2021!$E$9:$E$93)/10))),Fperm_SI_Woolf2021!$D$9:$D$93))</f>
        <v>0.95427780801347173</v>
      </c>
      <c r="K72" s="51" cm="1">
        <f t="array" ref="K72">MIN(1,SLOPE(Fperm_SI_Woolf2021!$F$9:$F$93*EXP(-Fperm_SI_Woolf2021!$I$9:$I$93*$C72*IF(K$58=Fperm_SI_Woolf2021!$E$9:$E$93,1,EXP(LN((1.1*(Fperm_SI_Woolf2021!$E$9:$E$93-K$58)-63.1579*EXP(-0.19*Fperm_SI_Woolf2021!$E$9:$E$93)+63.1579*EXP(-0.19*K$58))/(Fperm_SI_Woolf2021!$E$9:$E$93-K$58))*(K$58-Fperm_SI_Woolf2021!$E$9:$E$93)/10))) + Fperm_SI_Woolf2021!$G$9:$G$93*EXP(-Fperm_SI_Woolf2021!$J$9:$J$93*$C72*IF(K$58=Fperm_SI_Woolf2021!$E$9:$E$93,1,EXP(LN((1.1*(Fperm_SI_Woolf2021!$E$9:$E$93-K$58)-63.1579*EXP(-0.19*Fperm_SI_Woolf2021!$E$9:$E$93)+63.1579*EXP(-0.19*K$58))/(Fperm_SI_Woolf2021!$E$9:$E$93-K$58))*(K$58-Fperm_SI_Woolf2021!$E$9:$E$93)/10))) + Fperm_SI_Woolf2021!$H$9:$H$93*EXP(-Fperm_SI_Woolf2021!$K$9:$K$93*$C72*IF(K$58=Fperm_SI_Woolf2021!$E$9:$E$93,1,EXP(LN((1.1*(Fperm_SI_Woolf2021!$E$9:$E$93-K$58)-63.1579*EXP(-0.19*Fperm_SI_Woolf2021!$E$9:$E$93)+63.1579*EXP(-0.19*K$58))/(Fperm_SI_Woolf2021!$E$9:$E$93-K$58))*(K$58-Fperm_SI_Woolf2021!$E$9:$E$93)/10))),Fperm_SI_Woolf2021!$D$9:$D$93)*K$57+INTERCEPT(Fperm_SI_Woolf2021!$F$9:$F$93*EXP(-Fperm_SI_Woolf2021!$I$9:$I$93*$C72*IF(K$58=Fperm_SI_Woolf2021!$E$9:$E$93,1,EXP(LN((1.1*(Fperm_SI_Woolf2021!$E$9:$E$93-K$58)-63.1579*EXP(-0.19*Fperm_SI_Woolf2021!$E$9:$E$93)+63.1579*EXP(-0.19*K$58))/(Fperm_SI_Woolf2021!$E$9:$E$93-K$58))*(K$58-Fperm_SI_Woolf2021!$E$9:$E$93)/10))) + Fperm_SI_Woolf2021!$G$9:$G$93*EXP(-Fperm_SI_Woolf2021!$J$9:$J$93*$C72*IF(K$58=Fperm_SI_Woolf2021!$E$9:$E$93,1,EXP(LN((1.1*(Fperm_SI_Woolf2021!$E$9:$E$93-K$58)-63.1579*EXP(-0.19*Fperm_SI_Woolf2021!$E$9:$E$93)+63.1579*EXP(-0.19*K$58))/(Fperm_SI_Woolf2021!$E$9:$E$93-K$58))*(K$58-Fperm_SI_Woolf2021!$E$9:$E$93)/10))) + Fperm_SI_Woolf2021!$H$9:$H$93*EXP(-Fperm_SI_Woolf2021!$K$9:$K$93*$C72*IF(K$58=Fperm_SI_Woolf2021!$E$9:$E$93,1,EXP(LN((1.1*(Fperm_SI_Woolf2021!$E$9:$E$93-K$58)-63.1579*EXP(-0.19*Fperm_SI_Woolf2021!$E$9:$E$93)+63.1579*EXP(-0.19*K$58))/(Fperm_SI_Woolf2021!$E$9:$E$93-K$58))*(K$58-Fperm_SI_Woolf2021!$E$9:$E$93)/10))),Fperm_SI_Woolf2021!$D$9:$D$93))</f>
        <v>0.92978125505770215</v>
      </c>
      <c r="L72" s="51" cm="1">
        <f t="array" ref="L72">MIN(1,SLOPE(Fperm_SI_Woolf2021!$F$9:$F$93*EXP(-Fperm_SI_Woolf2021!$I$9:$I$93*$C72*IF(L$58=Fperm_SI_Woolf2021!$E$9:$E$93,1,EXP(LN((1.1*(Fperm_SI_Woolf2021!$E$9:$E$93-L$58)-63.1579*EXP(-0.19*Fperm_SI_Woolf2021!$E$9:$E$93)+63.1579*EXP(-0.19*L$58))/(Fperm_SI_Woolf2021!$E$9:$E$93-L$58))*(L$58-Fperm_SI_Woolf2021!$E$9:$E$93)/10))) + Fperm_SI_Woolf2021!$G$9:$G$93*EXP(-Fperm_SI_Woolf2021!$J$9:$J$93*$C72*IF(L$58=Fperm_SI_Woolf2021!$E$9:$E$93,1,EXP(LN((1.1*(Fperm_SI_Woolf2021!$E$9:$E$93-L$58)-63.1579*EXP(-0.19*Fperm_SI_Woolf2021!$E$9:$E$93)+63.1579*EXP(-0.19*L$58))/(Fperm_SI_Woolf2021!$E$9:$E$93-L$58))*(L$58-Fperm_SI_Woolf2021!$E$9:$E$93)/10))) + Fperm_SI_Woolf2021!$H$9:$H$93*EXP(-Fperm_SI_Woolf2021!$K$9:$K$93*$C72*IF(L$58=Fperm_SI_Woolf2021!$E$9:$E$93,1,EXP(LN((1.1*(Fperm_SI_Woolf2021!$E$9:$E$93-L$58)-63.1579*EXP(-0.19*Fperm_SI_Woolf2021!$E$9:$E$93)+63.1579*EXP(-0.19*L$58))/(Fperm_SI_Woolf2021!$E$9:$E$93-L$58))*(L$58-Fperm_SI_Woolf2021!$E$9:$E$93)/10))),Fperm_SI_Woolf2021!$D$9:$D$93)*L$57+INTERCEPT(Fperm_SI_Woolf2021!$F$9:$F$93*EXP(-Fperm_SI_Woolf2021!$I$9:$I$93*$C72*IF(L$58=Fperm_SI_Woolf2021!$E$9:$E$93,1,EXP(LN((1.1*(Fperm_SI_Woolf2021!$E$9:$E$93-L$58)-63.1579*EXP(-0.19*Fperm_SI_Woolf2021!$E$9:$E$93)+63.1579*EXP(-0.19*L$58))/(Fperm_SI_Woolf2021!$E$9:$E$93-L$58))*(L$58-Fperm_SI_Woolf2021!$E$9:$E$93)/10))) + Fperm_SI_Woolf2021!$G$9:$G$93*EXP(-Fperm_SI_Woolf2021!$J$9:$J$93*$C72*IF(L$58=Fperm_SI_Woolf2021!$E$9:$E$93,1,EXP(LN((1.1*(Fperm_SI_Woolf2021!$E$9:$E$93-L$58)-63.1579*EXP(-0.19*Fperm_SI_Woolf2021!$E$9:$E$93)+63.1579*EXP(-0.19*L$58))/(Fperm_SI_Woolf2021!$E$9:$E$93-L$58))*(L$58-Fperm_SI_Woolf2021!$E$9:$E$93)/10))) + Fperm_SI_Woolf2021!$H$9:$H$93*EXP(-Fperm_SI_Woolf2021!$K$9:$K$93*$C72*IF(L$58=Fperm_SI_Woolf2021!$E$9:$E$93,1,EXP(LN((1.1*(Fperm_SI_Woolf2021!$E$9:$E$93-L$58)-63.1579*EXP(-0.19*Fperm_SI_Woolf2021!$E$9:$E$93)+63.1579*EXP(-0.19*L$58))/(Fperm_SI_Woolf2021!$E$9:$E$93-L$58))*(L$58-Fperm_SI_Woolf2021!$E$9:$E$93)/10))),Fperm_SI_Woolf2021!$D$9:$D$93))</f>
        <v>0.90528470210193246</v>
      </c>
      <c r="M72" s="51" cm="1">
        <f t="array" ref="M72">MIN(1,SLOPE(Fperm_SI_Woolf2021!$F$9:$F$93*EXP(-Fperm_SI_Woolf2021!$I$9:$I$93*$C72*IF(M$58=Fperm_SI_Woolf2021!$E$9:$E$93,1,EXP(LN((1.1*(Fperm_SI_Woolf2021!$E$9:$E$93-M$58)-63.1579*EXP(-0.19*Fperm_SI_Woolf2021!$E$9:$E$93)+63.1579*EXP(-0.19*M$58))/(Fperm_SI_Woolf2021!$E$9:$E$93-M$58))*(M$58-Fperm_SI_Woolf2021!$E$9:$E$93)/10))) + Fperm_SI_Woolf2021!$G$9:$G$93*EXP(-Fperm_SI_Woolf2021!$J$9:$J$93*$C72*IF(M$58=Fperm_SI_Woolf2021!$E$9:$E$93,1,EXP(LN((1.1*(Fperm_SI_Woolf2021!$E$9:$E$93-M$58)-63.1579*EXP(-0.19*Fperm_SI_Woolf2021!$E$9:$E$93)+63.1579*EXP(-0.19*M$58))/(Fperm_SI_Woolf2021!$E$9:$E$93-M$58))*(M$58-Fperm_SI_Woolf2021!$E$9:$E$93)/10))) + Fperm_SI_Woolf2021!$H$9:$H$93*EXP(-Fperm_SI_Woolf2021!$K$9:$K$93*$C72*IF(M$58=Fperm_SI_Woolf2021!$E$9:$E$93,1,EXP(LN((1.1*(Fperm_SI_Woolf2021!$E$9:$E$93-M$58)-63.1579*EXP(-0.19*Fperm_SI_Woolf2021!$E$9:$E$93)+63.1579*EXP(-0.19*M$58))/(Fperm_SI_Woolf2021!$E$9:$E$93-M$58))*(M$58-Fperm_SI_Woolf2021!$E$9:$E$93)/10))),Fperm_SI_Woolf2021!$D$9:$D$93)*M$57+INTERCEPT(Fperm_SI_Woolf2021!$F$9:$F$93*EXP(-Fperm_SI_Woolf2021!$I$9:$I$93*$C72*IF(M$58=Fperm_SI_Woolf2021!$E$9:$E$93,1,EXP(LN((1.1*(Fperm_SI_Woolf2021!$E$9:$E$93-M$58)-63.1579*EXP(-0.19*Fperm_SI_Woolf2021!$E$9:$E$93)+63.1579*EXP(-0.19*M$58))/(Fperm_SI_Woolf2021!$E$9:$E$93-M$58))*(M$58-Fperm_SI_Woolf2021!$E$9:$E$93)/10))) + Fperm_SI_Woolf2021!$G$9:$G$93*EXP(-Fperm_SI_Woolf2021!$J$9:$J$93*$C72*IF(M$58=Fperm_SI_Woolf2021!$E$9:$E$93,1,EXP(LN((1.1*(Fperm_SI_Woolf2021!$E$9:$E$93-M$58)-63.1579*EXP(-0.19*Fperm_SI_Woolf2021!$E$9:$E$93)+63.1579*EXP(-0.19*M$58))/(Fperm_SI_Woolf2021!$E$9:$E$93-M$58))*(M$58-Fperm_SI_Woolf2021!$E$9:$E$93)/10))) + Fperm_SI_Woolf2021!$H$9:$H$93*EXP(-Fperm_SI_Woolf2021!$K$9:$K$93*$C72*IF(M$58=Fperm_SI_Woolf2021!$E$9:$E$93,1,EXP(LN((1.1*(Fperm_SI_Woolf2021!$E$9:$E$93-M$58)-63.1579*EXP(-0.19*Fperm_SI_Woolf2021!$E$9:$E$93)+63.1579*EXP(-0.19*M$58))/(Fperm_SI_Woolf2021!$E$9:$E$93-M$58))*(M$58-Fperm_SI_Woolf2021!$E$9:$E$93)/10))),Fperm_SI_Woolf2021!$D$9:$D$93))</f>
        <v>0.88078814914616288</v>
      </c>
      <c r="N72" s="51" cm="1">
        <f t="array" ref="N72">MIN(1,SLOPE(Fperm_SI_Woolf2021!$F$9:$F$93*EXP(-Fperm_SI_Woolf2021!$I$9:$I$93*$C72*IF(N$58=Fperm_SI_Woolf2021!$E$9:$E$93,1,EXP(LN((1.1*(Fperm_SI_Woolf2021!$E$9:$E$93-N$58)-63.1579*EXP(-0.19*Fperm_SI_Woolf2021!$E$9:$E$93)+63.1579*EXP(-0.19*N$58))/(Fperm_SI_Woolf2021!$E$9:$E$93-N$58))*(N$58-Fperm_SI_Woolf2021!$E$9:$E$93)/10))) + Fperm_SI_Woolf2021!$G$9:$G$93*EXP(-Fperm_SI_Woolf2021!$J$9:$J$93*$C72*IF(N$58=Fperm_SI_Woolf2021!$E$9:$E$93,1,EXP(LN((1.1*(Fperm_SI_Woolf2021!$E$9:$E$93-N$58)-63.1579*EXP(-0.19*Fperm_SI_Woolf2021!$E$9:$E$93)+63.1579*EXP(-0.19*N$58))/(Fperm_SI_Woolf2021!$E$9:$E$93-N$58))*(N$58-Fperm_SI_Woolf2021!$E$9:$E$93)/10))) + Fperm_SI_Woolf2021!$H$9:$H$93*EXP(-Fperm_SI_Woolf2021!$K$9:$K$93*$C72*IF(N$58=Fperm_SI_Woolf2021!$E$9:$E$93,1,EXP(LN((1.1*(Fperm_SI_Woolf2021!$E$9:$E$93-N$58)-63.1579*EXP(-0.19*Fperm_SI_Woolf2021!$E$9:$E$93)+63.1579*EXP(-0.19*N$58))/(Fperm_SI_Woolf2021!$E$9:$E$93-N$58))*(N$58-Fperm_SI_Woolf2021!$E$9:$E$93)/10))),Fperm_SI_Woolf2021!$D$9:$D$93)*N$57+INTERCEPT(Fperm_SI_Woolf2021!$F$9:$F$93*EXP(-Fperm_SI_Woolf2021!$I$9:$I$93*$C72*IF(N$58=Fperm_SI_Woolf2021!$E$9:$E$93,1,EXP(LN((1.1*(Fperm_SI_Woolf2021!$E$9:$E$93-N$58)-63.1579*EXP(-0.19*Fperm_SI_Woolf2021!$E$9:$E$93)+63.1579*EXP(-0.19*N$58))/(Fperm_SI_Woolf2021!$E$9:$E$93-N$58))*(N$58-Fperm_SI_Woolf2021!$E$9:$E$93)/10))) + Fperm_SI_Woolf2021!$G$9:$G$93*EXP(-Fperm_SI_Woolf2021!$J$9:$J$93*$C72*IF(N$58=Fperm_SI_Woolf2021!$E$9:$E$93,1,EXP(LN((1.1*(Fperm_SI_Woolf2021!$E$9:$E$93-N$58)-63.1579*EXP(-0.19*Fperm_SI_Woolf2021!$E$9:$E$93)+63.1579*EXP(-0.19*N$58))/(Fperm_SI_Woolf2021!$E$9:$E$93-N$58))*(N$58-Fperm_SI_Woolf2021!$E$9:$E$93)/10))) + Fperm_SI_Woolf2021!$H$9:$H$93*EXP(-Fperm_SI_Woolf2021!$K$9:$K$93*$C72*IF(N$58=Fperm_SI_Woolf2021!$E$9:$E$93,1,EXP(LN((1.1*(Fperm_SI_Woolf2021!$E$9:$E$93-N$58)-63.1579*EXP(-0.19*Fperm_SI_Woolf2021!$E$9:$E$93)+63.1579*EXP(-0.19*N$58))/(Fperm_SI_Woolf2021!$E$9:$E$93-N$58))*(N$58-Fperm_SI_Woolf2021!$E$9:$E$93)/10))),Fperm_SI_Woolf2021!$D$9:$D$93))</f>
        <v>0.85629159619039319</v>
      </c>
      <c r="O72" s="51" cm="1">
        <f t="array" ref="O72">MIN(1,SLOPE(Fperm_SI_Woolf2021!$F$9:$F$93*EXP(-Fperm_SI_Woolf2021!$I$9:$I$93*$C72*IF(O$58=Fperm_SI_Woolf2021!$E$9:$E$93,1,EXP(LN((1.1*(Fperm_SI_Woolf2021!$E$9:$E$93-O$58)-63.1579*EXP(-0.19*Fperm_SI_Woolf2021!$E$9:$E$93)+63.1579*EXP(-0.19*O$58))/(Fperm_SI_Woolf2021!$E$9:$E$93-O$58))*(O$58-Fperm_SI_Woolf2021!$E$9:$E$93)/10))) + Fperm_SI_Woolf2021!$G$9:$G$93*EXP(-Fperm_SI_Woolf2021!$J$9:$J$93*$C72*IF(O$58=Fperm_SI_Woolf2021!$E$9:$E$93,1,EXP(LN((1.1*(Fperm_SI_Woolf2021!$E$9:$E$93-O$58)-63.1579*EXP(-0.19*Fperm_SI_Woolf2021!$E$9:$E$93)+63.1579*EXP(-0.19*O$58))/(Fperm_SI_Woolf2021!$E$9:$E$93-O$58))*(O$58-Fperm_SI_Woolf2021!$E$9:$E$93)/10))) + Fperm_SI_Woolf2021!$H$9:$H$93*EXP(-Fperm_SI_Woolf2021!$K$9:$K$93*$C72*IF(O$58=Fperm_SI_Woolf2021!$E$9:$E$93,1,EXP(LN((1.1*(Fperm_SI_Woolf2021!$E$9:$E$93-O$58)-63.1579*EXP(-0.19*Fperm_SI_Woolf2021!$E$9:$E$93)+63.1579*EXP(-0.19*O$58))/(Fperm_SI_Woolf2021!$E$9:$E$93-O$58))*(O$58-Fperm_SI_Woolf2021!$E$9:$E$93)/10))),Fperm_SI_Woolf2021!$D$9:$D$93)*O$57+INTERCEPT(Fperm_SI_Woolf2021!$F$9:$F$93*EXP(-Fperm_SI_Woolf2021!$I$9:$I$93*$C72*IF(O$58=Fperm_SI_Woolf2021!$E$9:$E$93,1,EXP(LN((1.1*(Fperm_SI_Woolf2021!$E$9:$E$93-O$58)-63.1579*EXP(-0.19*Fperm_SI_Woolf2021!$E$9:$E$93)+63.1579*EXP(-0.19*O$58))/(Fperm_SI_Woolf2021!$E$9:$E$93-O$58))*(O$58-Fperm_SI_Woolf2021!$E$9:$E$93)/10))) + Fperm_SI_Woolf2021!$G$9:$G$93*EXP(-Fperm_SI_Woolf2021!$J$9:$J$93*$C72*IF(O$58=Fperm_SI_Woolf2021!$E$9:$E$93,1,EXP(LN((1.1*(Fperm_SI_Woolf2021!$E$9:$E$93-O$58)-63.1579*EXP(-0.19*Fperm_SI_Woolf2021!$E$9:$E$93)+63.1579*EXP(-0.19*O$58))/(Fperm_SI_Woolf2021!$E$9:$E$93-O$58))*(O$58-Fperm_SI_Woolf2021!$E$9:$E$93)/10))) + Fperm_SI_Woolf2021!$H$9:$H$93*EXP(-Fperm_SI_Woolf2021!$K$9:$K$93*$C72*IF(O$58=Fperm_SI_Woolf2021!$E$9:$E$93,1,EXP(LN((1.1*(Fperm_SI_Woolf2021!$E$9:$E$93-O$58)-63.1579*EXP(-0.19*Fperm_SI_Woolf2021!$E$9:$E$93)+63.1579*EXP(-0.19*O$58))/(Fperm_SI_Woolf2021!$E$9:$E$93-O$58))*(O$58-Fperm_SI_Woolf2021!$E$9:$E$93)/10))),Fperm_SI_Woolf2021!$D$9:$D$93))</f>
        <v>0.8317950432346235</v>
      </c>
      <c r="P72" s="51" cm="1">
        <f t="array" ref="P72">MIN(1,SLOPE(Fperm_SI_Woolf2021!$F$9:$F$93*EXP(-Fperm_SI_Woolf2021!$I$9:$I$93*$C72*IF(P$58=Fperm_SI_Woolf2021!$E$9:$E$93,1,EXP(LN((1.1*(Fperm_SI_Woolf2021!$E$9:$E$93-P$58)-63.1579*EXP(-0.19*Fperm_SI_Woolf2021!$E$9:$E$93)+63.1579*EXP(-0.19*P$58))/(Fperm_SI_Woolf2021!$E$9:$E$93-P$58))*(P$58-Fperm_SI_Woolf2021!$E$9:$E$93)/10))) + Fperm_SI_Woolf2021!$G$9:$G$93*EXP(-Fperm_SI_Woolf2021!$J$9:$J$93*$C72*IF(P$58=Fperm_SI_Woolf2021!$E$9:$E$93,1,EXP(LN((1.1*(Fperm_SI_Woolf2021!$E$9:$E$93-P$58)-63.1579*EXP(-0.19*Fperm_SI_Woolf2021!$E$9:$E$93)+63.1579*EXP(-0.19*P$58))/(Fperm_SI_Woolf2021!$E$9:$E$93-P$58))*(P$58-Fperm_SI_Woolf2021!$E$9:$E$93)/10))) + Fperm_SI_Woolf2021!$H$9:$H$93*EXP(-Fperm_SI_Woolf2021!$K$9:$K$93*$C72*IF(P$58=Fperm_SI_Woolf2021!$E$9:$E$93,1,EXP(LN((1.1*(Fperm_SI_Woolf2021!$E$9:$E$93-P$58)-63.1579*EXP(-0.19*Fperm_SI_Woolf2021!$E$9:$E$93)+63.1579*EXP(-0.19*P$58))/(Fperm_SI_Woolf2021!$E$9:$E$93-P$58))*(P$58-Fperm_SI_Woolf2021!$E$9:$E$93)/10))),Fperm_SI_Woolf2021!$D$9:$D$93)*P$57+INTERCEPT(Fperm_SI_Woolf2021!$F$9:$F$93*EXP(-Fperm_SI_Woolf2021!$I$9:$I$93*$C72*IF(P$58=Fperm_SI_Woolf2021!$E$9:$E$93,1,EXP(LN((1.1*(Fperm_SI_Woolf2021!$E$9:$E$93-P$58)-63.1579*EXP(-0.19*Fperm_SI_Woolf2021!$E$9:$E$93)+63.1579*EXP(-0.19*P$58))/(Fperm_SI_Woolf2021!$E$9:$E$93-P$58))*(P$58-Fperm_SI_Woolf2021!$E$9:$E$93)/10))) + Fperm_SI_Woolf2021!$G$9:$G$93*EXP(-Fperm_SI_Woolf2021!$J$9:$J$93*$C72*IF(P$58=Fperm_SI_Woolf2021!$E$9:$E$93,1,EXP(LN((1.1*(Fperm_SI_Woolf2021!$E$9:$E$93-P$58)-63.1579*EXP(-0.19*Fperm_SI_Woolf2021!$E$9:$E$93)+63.1579*EXP(-0.19*P$58))/(Fperm_SI_Woolf2021!$E$9:$E$93-P$58))*(P$58-Fperm_SI_Woolf2021!$E$9:$E$93)/10))) + Fperm_SI_Woolf2021!$H$9:$H$93*EXP(-Fperm_SI_Woolf2021!$K$9:$K$93*$C72*IF(P$58=Fperm_SI_Woolf2021!$E$9:$E$93,1,EXP(LN((1.1*(Fperm_SI_Woolf2021!$E$9:$E$93-P$58)-63.1579*EXP(-0.19*Fperm_SI_Woolf2021!$E$9:$E$93)+63.1579*EXP(-0.19*P$58))/(Fperm_SI_Woolf2021!$E$9:$E$93-P$58))*(P$58-Fperm_SI_Woolf2021!$E$9:$E$93)/10))),Fperm_SI_Woolf2021!$D$9:$D$93))</f>
        <v>0.80729849027885381</v>
      </c>
      <c r="Q72" s="51" cm="1">
        <f t="array" ref="Q72">MIN(1,SLOPE(Fperm_SI_Woolf2021!$F$9:$F$93*EXP(-Fperm_SI_Woolf2021!$I$9:$I$93*$C72*IF(Q$58=Fperm_SI_Woolf2021!$E$9:$E$93,1,EXP(LN((1.1*(Fperm_SI_Woolf2021!$E$9:$E$93-Q$58)-63.1579*EXP(-0.19*Fperm_SI_Woolf2021!$E$9:$E$93)+63.1579*EXP(-0.19*Q$58))/(Fperm_SI_Woolf2021!$E$9:$E$93-Q$58))*(Q$58-Fperm_SI_Woolf2021!$E$9:$E$93)/10))) + Fperm_SI_Woolf2021!$G$9:$G$93*EXP(-Fperm_SI_Woolf2021!$J$9:$J$93*$C72*IF(Q$58=Fperm_SI_Woolf2021!$E$9:$E$93,1,EXP(LN((1.1*(Fperm_SI_Woolf2021!$E$9:$E$93-Q$58)-63.1579*EXP(-0.19*Fperm_SI_Woolf2021!$E$9:$E$93)+63.1579*EXP(-0.19*Q$58))/(Fperm_SI_Woolf2021!$E$9:$E$93-Q$58))*(Q$58-Fperm_SI_Woolf2021!$E$9:$E$93)/10))) + Fperm_SI_Woolf2021!$H$9:$H$93*EXP(-Fperm_SI_Woolf2021!$K$9:$K$93*$C72*IF(Q$58=Fperm_SI_Woolf2021!$E$9:$E$93,1,EXP(LN((1.1*(Fperm_SI_Woolf2021!$E$9:$E$93-Q$58)-63.1579*EXP(-0.19*Fperm_SI_Woolf2021!$E$9:$E$93)+63.1579*EXP(-0.19*Q$58))/(Fperm_SI_Woolf2021!$E$9:$E$93-Q$58))*(Q$58-Fperm_SI_Woolf2021!$E$9:$E$93)/10))),Fperm_SI_Woolf2021!$D$9:$D$93)*Q$57+INTERCEPT(Fperm_SI_Woolf2021!$F$9:$F$93*EXP(-Fperm_SI_Woolf2021!$I$9:$I$93*$C72*IF(Q$58=Fperm_SI_Woolf2021!$E$9:$E$93,1,EXP(LN((1.1*(Fperm_SI_Woolf2021!$E$9:$E$93-Q$58)-63.1579*EXP(-0.19*Fperm_SI_Woolf2021!$E$9:$E$93)+63.1579*EXP(-0.19*Q$58))/(Fperm_SI_Woolf2021!$E$9:$E$93-Q$58))*(Q$58-Fperm_SI_Woolf2021!$E$9:$E$93)/10))) + Fperm_SI_Woolf2021!$G$9:$G$93*EXP(-Fperm_SI_Woolf2021!$J$9:$J$93*$C72*IF(Q$58=Fperm_SI_Woolf2021!$E$9:$E$93,1,EXP(LN((1.1*(Fperm_SI_Woolf2021!$E$9:$E$93-Q$58)-63.1579*EXP(-0.19*Fperm_SI_Woolf2021!$E$9:$E$93)+63.1579*EXP(-0.19*Q$58))/(Fperm_SI_Woolf2021!$E$9:$E$93-Q$58))*(Q$58-Fperm_SI_Woolf2021!$E$9:$E$93)/10))) + Fperm_SI_Woolf2021!$H$9:$H$93*EXP(-Fperm_SI_Woolf2021!$K$9:$K$93*$C72*IF(Q$58=Fperm_SI_Woolf2021!$E$9:$E$93,1,EXP(LN((1.1*(Fperm_SI_Woolf2021!$E$9:$E$93-Q$58)-63.1579*EXP(-0.19*Fperm_SI_Woolf2021!$E$9:$E$93)+63.1579*EXP(-0.19*Q$58))/(Fperm_SI_Woolf2021!$E$9:$E$93-Q$58))*(Q$58-Fperm_SI_Woolf2021!$E$9:$E$93)/10))),Fperm_SI_Woolf2021!$D$9:$D$93))</f>
        <v>0.78280193732308412</v>
      </c>
      <c r="R72" s="51" cm="1">
        <f t="array" ref="R72">MIN(1,SLOPE(Fperm_SI_Woolf2021!$F$9:$F$93*EXP(-Fperm_SI_Woolf2021!$I$9:$I$93*$C72*IF(R$58=Fperm_SI_Woolf2021!$E$9:$E$93,1,EXP(LN((1.1*(Fperm_SI_Woolf2021!$E$9:$E$93-R$58)-63.1579*EXP(-0.19*Fperm_SI_Woolf2021!$E$9:$E$93)+63.1579*EXP(-0.19*R$58))/(Fperm_SI_Woolf2021!$E$9:$E$93-R$58))*(R$58-Fperm_SI_Woolf2021!$E$9:$E$93)/10))) + Fperm_SI_Woolf2021!$G$9:$G$93*EXP(-Fperm_SI_Woolf2021!$J$9:$J$93*$C72*IF(R$58=Fperm_SI_Woolf2021!$E$9:$E$93,1,EXP(LN((1.1*(Fperm_SI_Woolf2021!$E$9:$E$93-R$58)-63.1579*EXP(-0.19*Fperm_SI_Woolf2021!$E$9:$E$93)+63.1579*EXP(-0.19*R$58))/(Fperm_SI_Woolf2021!$E$9:$E$93-R$58))*(R$58-Fperm_SI_Woolf2021!$E$9:$E$93)/10))) + Fperm_SI_Woolf2021!$H$9:$H$93*EXP(-Fperm_SI_Woolf2021!$K$9:$K$93*$C72*IF(R$58=Fperm_SI_Woolf2021!$E$9:$E$93,1,EXP(LN((1.1*(Fperm_SI_Woolf2021!$E$9:$E$93-R$58)-63.1579*EXP(-0.19*Fperm_SI_Woolf2021!$E$9:$E$93)+63.1579*EXP(-0.19*R$58))/(Fperm_SI_Woolf2021!$E$9:$E$93-R$58))*(R$58-Fperm_SI_Woolf2021!$E$9:$E$93)/10))),Fperm_SI_Woolf2021!$D$9:$D$93)*R$57+INTERCEPT(Fperm_SI_Woolf2021!$F$9:$F$93*EXP(-Fperm_SI_Woolf2021!$I$9:$I$93*$C72*IF(R$58=Fperm_SI_Woolf2021!$E$9:$E$93,1,EXP(LN((1.1*(Fperm_SI_Woolf2021!$E$9:$E$93-R$58)-63.1579*EXP(-0.19*Fperm_SI_Woolf2021!$E$9:$E$93)+63.1579*EXP(-0.19*R$58))/(Fperm_SI_Woolf2021!$E$9:$E$93-R$58))*(R$58-Fperm_SI_Woolf2021!$E$9:$E$93)/10))) + Fperm_SI_Woolf2021!$G$9:$G$93*EXP(-Fperm_SI_Woolf2021!$J$9:$J$93*$C72*IF(R$58=Fperm_SI_Woolf2021!$E$9:$E$93,1,EXP(LN((1.1*(Fperm_SI_Woolf2021!$E$9:$E$93-R$58)-63.1579*EXP(-0.19*Fperm_SI_Woolf2021!$E$9:$E$93)+63.1579*EXP(-0.19*R$58))/(Fperm_SI_Woolf2021!$E$9:$E$93-R$58))*(R$58-Fperm_SI_Woolf2021!$E$9:$E$93)/10))) + Fperm_SI_Woolf2021!$H$9:$H$93*EXP(-Fperm_SI_Woolf2021!$K$9:$K$93*$C72*IF(R$58=Fperm_SI_Woolf2021!$E$9:$E$93,1,EXP(LN((1.1*(Fperm_SI_Woolf2021!$E$9:$E$93-R$58)-63.1579*EXP(-0.19*Fperm_SI_Woolf2021!$E$9:$E$93)+63.1579*EXP(-0.19*R$58))/(Fperm_SI_Woolf2021!$E$9:$E$93-R$58))*(R$58-Fperm_SI_Woolf2021!$E$9:$E$93)/10))),Fperm_SI_Woolf2021!$D$9:$D$93))</f>
        <v>0.75830538436731454</v>
      </c>
      <c r="S72" s="51" cm="1">
        <f t="array" ref="S72">MIN(1,SLOPE(Fperm_SI_Woolf2021!$F$9:$F$93*EXP(-Fperm_SI_Woolf2021!$I$9:$I$93*$C72*IF(S$58=Fperm_SI_Woolf2021!$E$9:$E$93,1,EXP(LN((1.1*(Fperm_SI_Woolf2021!$E$9:$E$93-S$58)-63.1579*EXP(-0.19*Fperm_SI_Woolf2021!$E$9:$E$93)+63.1579*EXP(-0.19*S$58))/(Fperm_SI_Woolf2021!$E$9:$E$93-S$58))*(S$58-Fperm_SI_Woolf2021!$E$9:$E$93)/10))) + Fperm_SI_Woolf2021!$G$9:$G$93*EXP(-Fperm_SI_Woolf2021!$J$9:$J$93*$C72*IF(S$58=Fperm_SI_Woolf2021!$E$9:$E$93,1,EXP(LN((1.1*(Fperm_SI_Woolf2021!$E$9:$E$93-S$58)-63.1579*EXP(-0.19*Fperm_SI_Woolf2021!$E$9:$E$93)+63.1579*EXP(-0.19*S$58))/(Fperm_SI_Woolf2021!$E$9:$E$93-S$58))*(S$58-Fperm_SI_Woolf2021!$E$9:$E$93)/10))) + Fperm_SI_Woolf2021!$H$9:$H$93*EXP(-Fperm_SI_Woolf2021!$K$9:$K$93*$C72*IF(S$58=Fperm_SI_Woolf2021!$E$9:$E$93,1,EXP(LN((1.1*(Fperm_SI_Woolf2021!$E$9:$E$93-S$58)-63.1579*EXP(-0.19*Fperm_SI_Woolf2021!$E$9:$E$93)+63.1579*EXP(-0.19*S$58))/(Fperm_SI_Woolf2021!$E$9:$E$93-S$58))*(S$58-Fperm_SI_Woolf2021!$E$9:$E$93)/10))),Fperm_SI_Woolf2021!$D$9:$D$93)*S$57+INTERCEPT(Fperm_SI_Woolf2021!$F$9:$F$93*EXP(-Fperm_SI_Woolf2021!$I$9:$I$93*$C72*IF(S$58=Fperm_SI_Woolf2021!$E$9:$E$93,1,EXP(LN((1.1*(Fperm_SI_Woolf2021!$E$9:$E$93-S$58)-63.1579*EXP(-0.19*Fperm_SI_Woolf2021!$E$9:$E$93)+63.1579*EXP(-0.19*S$58))/(Fperm_SI_Woolf2021!$E$9:$E$93-S$58))*(S$58-Fperm_SI_Woolf2021!$E$9:$E$93)/10))) + Fperm_SI_Woolf2021!$G$9:$G$93*EXP(-Fperm_SI_Woolf2021!$J$9:$J$93*$C72*IF(S$58=Fperm_SI_Woolf2021!$E$9:$E$93,1,EXP(LN((1.1*(Fperm_SI_Woolf2021!$E$9:$E$93-S$58)-63.1579*EXP(-0.19*Fperm_SI_Woolf2021!$E$9:$E$93)+63.1579*EXP(-0.19*S$58))/(Fperm_SI_Woolf2021!$E$9:$E$93-S$58))*(S$58-Fperm_SI_Woolf2021!$E$9:$E$93)/10))) + Fperm_SI_Woolf2021!$H$9:$H$93*EXP(-Fperm_SI_Woolf2021!$K$9:$K$93*$C72*IF(S$58=Fperm_SI_Woolf2021!$E$9:$E$93,1,EXP(LN((1.1*(Fperm_SI_Woolf2021!$E$9:$E$93-S$58)-63.1579*EXP(-0.19*Fperm_SI_Woolf2021!$E$9:$E$93)+63.1579*EXP(-0.19*S$58))/(Fperm_SI_Woolf2021!$E$9:$E$93-S$58))*(S$58-Fperm_SI_Woolf2021!$E$9:$E$93)/10))),Fperm_SI_Woolf2021!$D$9:$D$93))</f>
        <v>1</v>
      </c>
      <c r="T72" s="51" cm="1">
        <f t="array" ref="T72">MIN(1,SLOPE(Fperm_SI_Woolf2021!$F$9:$F$93*EXP(-Fperm_SI_Woolf2021!$I$9:$I$93*$C72*IF(T$58=Fperm_SI_Woolf2021!$E$9:$E$93,1,EXP(LN((1.1*(Fperm_SI_Woolf2021!$E$9:$E$93-T$58)-63.1579*EXP(-0.19*Fperm_SI_Woolf2021!$E$9:$E$93)+63.1579*EXP(-0.19*T$58))/(Fperm_SI_Woolf2021!$E$9:$E$93-T$58))*(T$58-Fperm_SI_Woolf2021!$E$9:$E$93)/10))) + Fperm_SI_Woolf2021!$G$9:$G$93*EXP(-Fperm_SI_Woolf2021!$J$9:$J$93*$C72*IF(T$58=Fperm_SI_Woolf2021!$E$9:$E$93,1,EXP(LN((1.1*(Fperm_SI_Woolf2021!$E$9:$E$93-T$58)-63.1579*EXP(-0.19*Fperm_SI_Woolf2021!$E$9:$E$93)+63.1579*EXP(-0.19*T$58))/(Fperm_SI_Woolf2021!$E$9:$E$93-T$58))*(T$58-Fperm_SI_Woolf2021!$E$9:$E$93)/10))) + Fperm_SI_Woolf2021!$H$9:$H$93*EXP(-Fperm_SI_Woolf2021!$K$9:$K$93*$C72*IF(T$58=Fperm_SI_Woolf2021!$E$9:$E$93,1,EXP(LN((1.1*(Fperm_SI_Woolf2021!$E$9:$E$93-T$58)-63.1579*EXP(-0.19*Fperm_SI_Woolf2021!$E$9:$E$93)+63.1579*EXP(-0.19*T$58))/(Fperm_SI_Woolf2021!$E$9:$E$93-T$58))*(T$58-Fperm_SI_Woolf2021!$E$9:$E$93)/10))),Fperm_SI_Woolf2021!$D$9:$D$93)*T$57+INTERCEPT(Fperm_SI_Woolf2021!$F$9:$F$93*EXP(-Fperm_SI_Woolf2021!$I$9:$I$93*$C72*IF(T$58=Fperm_SI_Woolf2021!$E$9:$E$93,1,EXP(LN((1.1*(Fperm_SI_Woolf2021!$E$9:$E$93-T$58)-63.1579*EXP(-0.19*Fperm_SI_Woolf2021!$E$9:$E$93)+63.1579*EXP(-0.19*T$58))/(Fperm_SI_Woolf2021!$E$9:$E$93-T$58))*(T$58-Fperm_SI_Woolf2021!$E$9:$E$93)/10))) + Fperm_SI_Woolf2021!$G$9:$G$93*EXP(-Fperm_SI_Woolf2021!$J$9:$J$93*$C72*IF(T$58=Fperm_SI_Woolf2021!$E$9:$E$93,1,EXP(LN((1.1*(Fperm_SI_Woolf2021!$E$9:$E$93-T$58)-63.1579*EXP(-0.19*Fperm_SI_Woolf2021!$E$9:$E$93)+63.1579*EXP(-0.19*T$58))/(Fperm_SI_Woolf2021!$E$9:$E$93-T$58))*(T$58-Fperm_SI_Woolf2021!$E$9:$E$93)/10))) + Fperm_SI_Woolf2021!$H$9:$H$93*EXP(-Fperm_SI_Woolf2021!$K$9:$K$93*$C72*IF(T$58=Fperm_SI_Woolf2021!$E$9:$E$93,1,EXP(LN((1.1*(Fperm_SI_Woolf2021!$E$9:$E$93-T$58)-63.1579*EXP(-0.19*Fperm_SI_Woolf2021!$E$9:$E$93)+63.1579*EXP(-0.19*T$58))/(Fperm_SI_Woolf2021!$E$9:$E$93-T$58))*(T$58-Fperm_SI_Woolf2021!$E$9:$E$93)/10))),Fperm_SI_Woolf2021!$D$9:$D$93))</f>
        <v>1</v>
      </c>
      <c r="U72" s="51" cm="1">
        <f t="array" ref="U72">MIN(1,SLOPE(Fperm_SI_Woolf2021!$F$9:$F$93*EXP(-Fperm_SI_Woolf2021!$I$9:$I$93*$C72*IF(U$58=Fperm_SI_Woolf2021!$E$9:$E$93,1,EXP(LN((1.1*(Fperm_SI_Woolf2021!$E$9:$E$93-U$58)-63.1579*EXP(-0.19*Fperm_SI_Woolf2021!$E$9:$E$93)+63.1579*EXP(-0.19*U$58))/(Fperm_SI_Woolf2021!$E$9:$E$93-U$58))*(U$58-Fperm_SI_Woolf2021!$E$9:$E$93)/10))) + Fperm_SI_Woolf2021!$G$9:$G$93*EXP(-Fperm_SI_Woolf2021!$J$9:$J$93*$C72*IF(U$58=Fperm_SI_Woolf2021!$E$9:$E$93,1,EXP(LN((1.1*(Fperm_SI_Woolf2021!$E$9:$E$93-U$58)-63.1579*EXP(-0.19*Fperm_SI_Woolf2021!$E$9:$E$93)+63.1579*EXP(-0.19*U$58))/(Fperm_SI_Woolf2021!$E$9:$E$93-U$58))*(U$58-Fperm_SI_Woolf2021!$E$9:$E$93)/10))) + Fperm_SI_Woolf2021!$H$9:$H$93*EXP(-Fperm_SI_Woolf2021!$K$9:$K$93*$C72*IF(U$58=Fperm_SI_Woolf2021!$E$9:$E$93,1,EXP(LN((1.1*(Fperm_SI_Woolf2021!$E$9:$E$93-U$58)-63.1579*EXP(-0.19*Fperm_SI_Woolf2021!$E$9:$E$93)+63.1579*EXP(-0.19*U$58))/(Fperm_SI_Woolf2021!$E$9:$E$93-U$58))*(U$58-Fperm_SI_Woolf2021!$E$9:$E$93)/10))),Fperm_SI_Woolf2021!$D$9:$D$93)*U$57+INTERCEPT(Fperm_SI_Woolf2021!$F$9:$F$93*EXP(-Fperm_SI_Woolf2021!$I$9:$I$93*$C72*IF(U$58=Fperm_SI_Woolf2021!$E$9:$E$93,1,EXP(LN((1.1*(Fperm_SI_Woolf2021!$E$9:$E$93-U$58)-63.1579*EXP(-0.19*Fperm_SI_Woolf2021!$E$9:$E$93)+63.1579*EXP(-0.19*U$58))/(Fperm_SI_Woolf2021!$E$9:$E$93-U$58))*(U$58-Fperm_SI_Woolf2021!$E$9:$E$93)/10))) + Fperm_SI_Woolf2021!$G$9:$G$93*EXP(-Fperm_SI_Woolf2021!$J$9:$J$93*$C72*IF(U$58=Fperm_SI_Woolf2021!$E$9:$E$93,1,EXP(LN((1.1*(Fperm_SI_Woolf2021!$E$9:$E$93-U$58)-63.1579*EXP(-0.19*Fperm_SI_Woolf2021!$E$9:$E$93)+63.1579*EXP(-0.19*U$58))/(Fperm_SI_Woolf2021!$E$9:$E$93-U$58))*(U$58-Fperm_SI_Woolf2021!$E$9:$E$93)/10))) + Fperm_SI_Woolf2021!$H$9:$H$93*EXP(-Fperm_SI_Woolf2021!$K$9:$K$93*$C72*IF(U$58=Fperm_SI_Woolf2021!$E$9:$E$93,1,EXP(LN((1.1*(Fperm_SI_Woolf2021!$E$9:$E$93-U$58)-63.1579*EXP(-0.19*Fperm_SI_Woolf2021!$E$9:$E$93)+63.1579*EXP(-0.19*U$58))/(Fperm_SI_Woolf2021!$E$9:$E$93-U$58))*(U$58-Fperm_SI_Woolf2021!$E$9:$E$93)/10))),Fperm_SI_Woolf2021!$D$9:$D$93))</f>
        <v>0.98609908588043071</v>
      </c>
      <c r="V72" s="51" cm="1">
        <f t="array" ref="V72">MIN(1,SLOPE(Fperm_SI_Woolf2021!$F$9:$F$93*EXP(-Fperm_SI_Woolf2021!$I$9:$I$93*$C72*IF(V$58=Fperm_SI_Woolf2021!$E$9:$E$93,1,EXP(LN((1.1*(Fperm_SI_Woolf2021!$E$9:$E$93-V$58)-63.1579*EXP(-0.19*Fperm_SI_Woolf2021!$E$9:$E$93)+63.1579*EXP(-0.19*V$58))/(Fperm_SI_Woolf2021!$E$9:$E$93-V$58))*(V$58-Fperm_SI_Woolf2021!$E$9:$E$93)/10))) + Fperm_SI_Woolf2021!$G$9:$G$93*EXP(-Fperm_SI_Woolf2021!$J$9:$J$93*$C72*IF(V$58=Fperm_SI_Woolf2021!$E$9:$E$93,1,EXP(LN((1.1*(Fperm_SI_Woolf2021!$E$9:$E$93-V$58)-63.1579*EXP(-0.19*Fperm_SI_Woolf2021!$E$9:$E$93)+63.1579*EXP(-0.19*V$58))/(Fperm_SI_Woolf2021!$E$9:$E$93-V$58))*(V$58-Fperm_SI_Woolf2021!$E$9:$E$93)/10))) + Fperm_SI_Woolf2021!$H$9:$H$93*EXP(-Fperm_SI_Woolf2021!$K$9:$K$93*$C72*IF(V$58=Fperm_SI_Woolf2021!$E$9:$E$93,1,EXP(LN((1.1*(Fperm_SI_Woolf2021!$E$9:$E$93-V$58)-63.1579*EXP(-0.19*Fperm_SI_Woolf2021!$E$9:$E$93)+63.1579*EXP(-0.19*V$58))/(Fperm_SI_Woolf2021!$E$9:$E$93-V$58))*(V$58-Fperm_SI_Woolf2021!$E$9:$E$93)/10))),Fperm_SI_Woolf2021!$D$9:$D$93)*V$57+INTERCEPT(Fperm_SI_Woolf2021!$F$9:$F$93*EXP(-Fperm_SI_Woolf2021!$I$9:$I$93*$C72*IF(V$58=Fperm_SI_Woolf2021!$E$9:$E$93,1,EXP(LN((1.1*(Fperm_SI_Woolf2021!$E$9:$E$93-V$58)-63.1579*EXP(-0.19*Fperm_SI_Woolf2021!$E$9:$E$93)+63.1579*EXP(-0.19*V$58))/(Fperm_SI_Woolf2021!$E$9:$E$93-V$58))*(V$58-Fperm_SI_Woolf2021!$E$9:$E$93)/10))) + Fperm_SI_Woolf2021!$G$9:$G$93*EXP(-Fperm_SI_Woolf2021!$J$9:$J$93*$C72*IF(V$58=Fperm_SI_Woolf2021!$E$9:$E$93,1,EXP(LN((1.1*(Fperm_SI_Woolf2021!$E$9:$E$93-V$58)-63.1579*EXP(-0.19*Fperm_SI_Woolf2021!$E$9:$E$93)+63.1579*EXP(-0.19*V$58))/(Fperm_SI_Woolf2021!$E$9:$E$93-V$58))*(V$58-Fperm_SI_Woolf2021!$E$9:$E$93)/10))) + Fperm_SI_Woolf2021!$H$9:$H$93*EXP(-Fperm_SI_Woolf2021!$K$9:$K$93*$C72*IF(V$58=Fperm_SI_Woolf2021!$E$9:$E$93,1,EXP(LN((1.1*(Fperm_SI_Woolf2021!$E$9:$E$93-V$58)-63.1579*EXP(-0.19*Fperm_SI_Woolf2021!$E$9:$E$93)+63.1579*EXP(-0.19*V$58))/(Fperm_SI_Woolf2021!$E$9:$E$93-V$58))*(V$58-Fperm_SI_Woolf2021!$E$9:$E$93)/10))),Fperm_SI_Woolf2021!$D$9:$D$93))</f>
        <v>0.95562967136080335</v>
      </c>
      <c r="W72" s="51" cm="1">
        <f t="array" ref="W72">MIN(1,SLOPE(Fperm_SI_Woolf2021!$F$9:$F$93*EXP(-Fperm_SI_Woolf2021!$I$9:$I$93*$C72*IF(W$58=Fperm_SI_Woolf2021!$E$9:$E$93,1,EXP(LN((1.1*(Fperm_SI_Woolf2021!$E$9:$E$93-W$58)-63.1579*EXP(-0.19*Fperm_SI_Woolf2021!$E$9:$E$93)+63.1579*EXP(-0.19*W$58))/(Fperm_SI_Woolf2021!$E$9:$E$93-W$58))*(W$58-Fperm_SI_Woolf2021!$E$9:$E$93)/10))) + Fperm_SI_Woolf2021!$G$9:$G$93*EXP(-Fperm_SI_Woolf2021!$J$9:$J$93*$C72*IF(W$58=Fperm_SI_Woolf2021!$E$9:$E$93,1,EXP(LN((1.1*(Fperm_SI_Woolf2021!$E$9:$E$93-W$58)-63.1579*EXP(-0.19*Fperm_SI_Woolf2021!$E$9:$E$93)+63.1579*EXP(-0.19*W$58))/(Fperm_SI_Woolf2021!$E$9:$E$93-W$58))*(W$58-Fperm_SI_Woolf2021!$E$9:$E$93)/10))) + Fperm_SI_Woolf2021!$H$9:$H$93*EXP(-Fperm_SI_Woolf2021!$K$9:$K$93*$C72*IF(W$58=Fperm_SI_Woolf2021!$E$9:$E$93,1,EXP(LN((1.1*(Fperm_SI_Woolf2021!$E$9:$E$93-W$58)-63.1579*EXP(-0.19*Fperm_SI_Woolf2021!$E$9:$E$93)+63.1579*EXP(-0.19*W$58))/(Fperm_SI_Woolf2021!$E$9:$E$93-W$58))*(W$58-Fperm_SI_Woolf2021!$E$9:$E$93)/10))),Fperm_SI_Woolf2021!$D$9:$D$93)*W$57+INTERCEPT(Fperm_SI_Woolf2021!$F$9:$F$93*EXP(-Fperm_SI_Woolf2021!$I$9:$I$93*$C72*IF(W$58=Fperm_SI_Woolf2021!$E$9:$E$93,1,EXP(LN((1.1*(Fperm_SI_Woolf2021!$E$9:$E$93-W$58)-63.1579*EXP(-0.19*Fperm_SI_Woolf2021!$E$9:$E$93)+63.1579*EXP(-0.19*W$58))/(Fperm_SI_Woolf2021!$E$9:$E$93-W$58))*(W$58-Fperm_SI_Woolf2021!$E$9:$E$93)/10))) + Fperm_SI_Woolf2021!$G$9:$G$93*EXP(-Fperm_SI_Woolf2021!$J$9:$J$93*$C72*IF(W$58=Fperm_SI_Woolf2021!$E$9:$E$93,1,EXP(LN((1.1*(Fperm_SI_Woolf2021!$E$9:$E$93-W$58)-63.1579*EXP(-0.19*Fperm_SI_Woolf2021!$E$9:$E$93)+63.1579*EXP(-0.19*W$58))/(Fperm_SI_Woolf2021!$E$9:$E$93-W$58))*(W$58-Fperm_SI_Woolf2021!$E$9:$E$93)/10))) + Fperm_SI_Woolf2021!$H$9:$H$93*EXP(-Fperm_SI_Woolf2021!$K$9:$K$93*$C72*IF(W$58=Fperm_SI_Woolf2021!$E$9:$E$93,1,EXP(LN((1.1*(Fperm_SI_Woolf2021!$E$9:$E$93-W$58)-63.1579*EXP(-0.19*Fperm_SI_Woolf2021!$E$9:$E$93)+63.1579*EXP(-0.19*W$58))/(Fperm_SI_Woolf2021!$E$9:$E$93-W$58))*(W$58-Fperm_SI_Woolf2021!$E$9:$E$93)/10))),Fperm_SI_Woolf2021!$D$9:$D$93))</f>
        <v>0.92516025684117609</v>
      </c>
      <c r="X72" s="51" cm="1">
        <f t="array" ref="X72">MIN(1,SLOPE(Fperm_SI_Woolf2021!$F$9:$F$93*EXP(-Fperm_SI_Woolf2021!$I$9:$I$93*$C72*IF(X$58=Fperm_SI_Woolf2021!$E$9:$E$93,1,EXP(LN((1.1*(Fperm_SI_Woolf2021!$E$9:$E$93-X$58)-63.1579*EXP(-0.19*Fperm_SI_Woolf2021!$E$9:$E$93)+63.1579*EXP(-0.19*X$58))/(Fperm_SI_Woolf2021!$E$9:$E$93-X$58))*(X$58-Fperm_SI_Woolf2021!$E$9:$E$93)/10))) + Fperm_SI_Woolf2021!$G$9:$G$93*EXP(-Fperm_SI_Woolf2021!$J$9:$J$93*$C72*IF(X$58=Fperm_SI_Woolf2021!$E$9:$E$93,1,EXP(LN((1.1*(Fperm_SI_Woolf2021!$E$9:$E$93-X$58)-63.1579*EXP(-0.19*Fperm_SI_Woolf2021!$E$9:$E$93)+63.1579*EXP(-0.19*X$58))/(Fperm_SI_Woolf2021!$E$9:$E$93-X$58))*(X$58-Fperm_SI_Woolf2021!$E$9:$E$93)/10))) + Fperm_SI_Woolf2021!$H$9:$H$93*EXP(-Fperm_SI_Woolf2021!$K$9:$K$93*$C72*IF(X$58=Fperm_SI_Woolf2021!$E$9:$E$93,1,EXP(LN((1.1*(Fperm_SI_Woolf2021!$E$9:$E$93-X$58)-63.1579*EXP(-0.19*Fperm_SI_Woolf2021!$E$9:$E$93)+63.1579*EXP(-0.19*X$58))/(Fperm_SI_Woolf2021!$E$9:$E$93-X$58))*(X$58-Fperm_SI_Woolf2021!$E$9:$E$93)/10))),Fperm_SI_Woolf2021!$D$9:$D$93)*X$57+INTERCEPT(Fperm_SI_Woolf2021!$F$9:$F$93*EXP(-Fperm_SI_Woolf2021!$I$9:$I$93*$C72*IF(X$58=Fperm_SI_Woolf2021!$E$9:$E$93,1,EXP(LN((1.1*(Fperm_SI_Woolf2021!$E$9:$E$93-X$58)-63.1579*EXP(-0.19*Fperm_SI_Woolf2021!$E$9:$E$93)+63.1579*EXP(-0.19*X$58))/(Fperm_SI_Woolf2021!$E$9:$E$93-X$58))*(X$58-Fperm_SI_Woolf2021!$E$9:$E$93)/10))) + Fperm_SI_Woolf2021!$G$9:$G$93*EXP(-Fperm_SI_Woolf2021!$J$9:$J$93*$C72*IF(X$58=Fperm_SI_Woolf2021!$E$9:$E$93,1,EXP(LN((1.1*(Fperm_SI_Woolf2021!$E$9:$E$93-X$58)-63.1579*EXP(-0.19*Fperm_SI_Woolf2021!$E$9:$E$93)+63.1579*EXP(-0.19*X$58))/(Fperm_SI_Woolf2021!$E$9:$E$93-X$58))*(X$58-Fperm_SI_Woolf2021!$E$9:$E$93)/10))) + Fperm_SI_Woolf2021!$H$9:$H$93*EXP(-Fperm_SI_Woolf2021!$K$9:$K$93*$C72*IF(X$58=Fperm_SI_Woolf2021!$E$9:$E$93,1,EXP(LN((1.1*(Fperm_SI_Woolf2021!$E$9:$E$93-X$58)-63.1579*EXP(-0.19*Fperm_SI_Woolf2021!$E$9:$E$93)+63.1579*EXP(-0.19*X$58))/(Fperm_SI_Woolf2021!$E$9:$E$93-X$58))*(X$58-Fperm_SI_Woolf2021!$E$9:$E$93)/10))),Fperm_SI_Woolf2021!$D$9:$D$93))</f>
        <v>0.89469084232154872</v>
      </c>
      <c r="Y72" s="51" cm="1">
        <f t="array" ref="Y72">MIN(1,SLOPE(Fperm_SI_Woolf2021!$F$9:$F$93*EXP(-Fperm_SI_Woolf2021!$I$9:$I$93*$C72*IF(Y$58=Fperm_SI_Woolf2021!$E$9:$E$93,1,EXP(LN((1.1*(Fperm_SI_Woolf2021!$E$9:$E$93-Y$58)-63.1579*EXP(-0.19*Fperm_SI_Woolf2021!$E$9:$E$93)+63.1579*EXP(-0.19*Y$58))/(Fperm_SI_Woolf2021!$E$9:$E$93-Y$58))*(Y$58-Fperm_SI_Woolf2021!$E$9:$E$93)/10))) + Fperm_SI_Woolf2021!$G$9:$G$93*EXP(-Fperm_SI_Woolf2021!$J$9:$J$93*$C72*IF(Y$58=Fperm_SI_Woolf2021!$E$9:$E$93,1,EXP(LN((1.1*(Fperm_SI_Woolf2021!$E$9:$E$93-Y$58)-63.1579*EXP(-0.19*Fperm_SI_Woolf2021!$E$9:$E$93)+63.1579*EXP(-0.19*Y$58))/(Fperm_SI_Woolf2021!$E$9:$E$93-Y$58))*(Y$58-Fperm_SI_Woolf2021!$E$9:$E$93)/10))) + Fperm_SI_Woolf2021!$H$9:$H$93*EXP(-Fperm_SI_Woolf2021!$K$9:$K$93*$C72*IF(Y$58=Fperm_SI_Woolf2021!$E$9:$E$93,1,EXP(LN((1.1*(Fperm_SI_Woolf2021!$E$9:$E$93-Y$58)-63.1579*EXP(-0.19*Fperm_SI_Woolf2021!$E$9:$E$93)+63.1579*EXP(-0.19*Y$58))/(Fperm_SI_Woolf2021!$E$9:$E$93-Y$58))*(Y$58-Fperm_SI_Woolf2021!$E$9:$E$93)/10))),Fperm_SI_Woolf2021!$D$9:$D$93)*Y$57+INTERCEPT(Fperm_SI_Woolf2021!$F$9:$F$93*EXP(-Fperm_SI_Woolf2021!$I$9:$I$93*$C72*IF(Y$58=Fperm_SI_Woolf2021!$E$9:$E$93,1,EXP(LN((1.1*(Fperm_SI_Woolf2021!$E$9:$E$93-Y$58)-63.1579*EXP(-0.19*Fperm_SI_Woolf2021!$E$9:$E$93)+63.1579*EXP(-0.19*Y$58))/(Fperm_SI_Woolf2021!$E$9:$E$93-Y$58))*(Y$58-Fperm_SI_Woolf2021!$E$9:$E$93)/10))) + Fperm_SI_Woolf2021!$G$9:$G$93*EXP(-Fperm_SI_Woolf2021!$J$9:$J$93*$C72*IF(Y$58=Fperm_SI_Woolf2021!$E$9:$E$93,1,EXP(LN((1.1*(Fperm_SI_Woolf2021!$E$9:$E$93-Y$58)-63.1579*EXP(-0.19*Fperm_SI_Woolf2021!$E$9:$E$93)+63.1579*EXP(-0.19*Y$58))/(Fperm_SI_Woolf2021!$E$9:$E$93-Y$58))*(Y$58-Fperm_SI_Woolf2021!$E$9:$E$93)/10))) + Fperm_SI_Woolf2021!$H$9:$H$93*EXP(-Fperm_SI_Woolf2021!$K$9:$K$93*$C72*IF(Y$58=Fperm_SI_Woolf2021!$E$9:$E$93,1,EXP(LN((1.1*(Fperm_SI_Woolf2021!$E$9:$E$93-Y$58)-63.1579*EXP(-0.19*Fperm_SI_Woolf2021!$E$9:$E$93)+63.1579*EXP(-0.19*Y$58))/(Fperm_SI_Woolf2021!$E$9:$E$93-Y$58))*(Y$58-Fperm_SI_Woolf2021!$E$9:$E$93)/10))),Fperm_SI_Woolf2021!$D$9:$D$93))</f>
        <v>0.86422142780192135</v>
      </c>
      <c r="Z72" s="51" cm="1">
        <f t="array" ref="Z72">MIN(1,SLOPE(Fperm_SI_Woolf2021!$F$9:$F$93*EXP(-Fperm_SI_Woolf2021!$I$9:$I$93*$C72*IF(Z$58=Fperm_SI_Woolf2021!$E$9:$E$93,1,EXP(LN((1.1*(Fperm_SI_Woolf2021!$E$9:$E$93-Z$58)-63.1579*EXP(-0.19*Fperm_SI_Woolf2021!$E$9:$E$93)+63.1579*EXP(-0.19*Z$58))/(Fperm_SI_Woolf2021!$E$9:$E$93-Z$58))*(Z$58-Fperm_SI_Woolf2021!$E$9:$E$93)/10))) + Fperm_SI_Woolf2021!$G$9:$G$93*EXP(-Fperm_SI_Woolf2021!$J$9:$J$93*$C72*IF(Z$58=Fperm_SI_Woolf2021!$E$9:$E$93,1,EXP(LN((1.1*(Fperm_SI_Woolf2021!$E$9:$E$93-Z$58)-63.1579*EXP(-0.19*Fperm_SI_Woolf2021!$E$9:$E$93)+63.1579*EXP(-0.19*Z$58))/(Fperm_SI_Woolf2021!$E$9:$E$93-Z$58))*(Z$58-Fperm_SI_Woolf2021!$E$9:$E$93)/10))) + Fperm_SI_Woolf2021!$H$9:$H$93*EXP(-Fperm_SI_Woolf2021!$K$9:$K$93*$C72*IF(Z$58=Fperm_SI_Woolf2021!$E$9:$E$93,1,EXP(LN((1.1*(Fperm_SI_Woolf2021!$E$9:$E$93-Z$58)-63.1579*EXP(-0.19*Fperm_SI_Woolf2021!$E$9:$E$93)+63.1579*EXP(-0.19*Z$58))/(Fperm_SI_Woolf2021!$E$9:$E$93-Z$58))*(Z$58-Fperm_SI_Woolf2021!$E$9:$E$93)/10))),Fperm_SI_Woolf2021!$D$9:$D$93)*Z$57+INTERCEPT(Fperm_SI_Woolf2021!$F$9:$F$93*EXP(-Fperm_SI_Woolf2021!$I$9:$I$93*$C72*IF(Z$58=Fperm_SI_Woolf2021!$E$9:$E$93,1,EXP(LN((1.1*(Fperm_SI_Woolf2021!$E$9:$E$93-Z$58)-63.1579*EXP(-0.19*Fperm_SI_Woolf2021!$E$9:$E$93)+63.1579*EXP(-0.19*Z$58))/(Fperm_SI_Woolf2021!$E$9:$E$93-Z$58))*(Z$58-Fperm_SI_Woolf2021!$E$9:$E$93)/10))) + Fperm_SI_Woolf2021!$G$9:$G$93*EXP(-Fperm_SI_Woolf2021!$J$9:$J$93*$C72*IF(Z$58=Fperm_SI_Woolf2021!$E$9:$E$93,1,EXP(LN((1.1*(Fperm_SI_Woolf2021!$E$9:$E$93-Z$58)-63.1579*EXP(-0.19*Fperm_SI_Woolf2021!$E$9:$E$93)+63.1579*EXP(-0.19*Z$58))/(Fperm_SI_Woolf2021!$E$9:$E$93-Z$58))*(Z$58-Fperm_SI_Woolf2021!$E$9:$E$93)/10))) + Fperm_SI_Woolf2021!$H$9:$H$93*EXP(-Fperm_SI_Woolf2021!$K$9:$K$93*$C72*IF(Z$58=Fperm_SI_Woolf2021!$E$9:$E$93,1,EXP(LN((1.1*(Fperm_SI_Woolf2021!$E$9:$E$93-Z$58)-63.1579*EXP(-0.19*Fperm_SI_Woolf2021!$E$9:$E$93)+63.1579*EXP(-0.19*Z$58))/(Fperm_SI_Woolf2021!$E$9:$E$93-Z$58))*(Z$58-Fperm_SI_Woolf2021!$E$9:$E$93)/10))),Fperm_SI_Woolf2021!$D$9:$D$93))</f>
        <v>0.83375201328229398</v>
      </c>
      <c r="AA72" s="51" cm="1">
        <f t="array" ref="AA72">MIN(1,SLOPE(Fperm_SI_Woolf2021!$F$9:$F$93*EXP(-Fperm_SI_Woolf2021!$I$9:$I$93*$C72*IF(AA$58=Fperm_SI_Woolf2021!$E$9:$E$93,1,EXP(LN((1.1*(Fperm_SI_Woolf2021!$E$9:$E$93-AA$58)-63.1579*EXP(-0.19*Fperm_SI_Woolf2021!$E$9:$E$93)+63.1579*EXP(-0.19*AA$58))/(Fperm_SI_Woolf2021!$E$9:$E$93-AA$58))*(AA$58-Fperm_SI_Woolf2021!$E$9:$E$93)/10))) + Fperm_SI_Woolf2021!$G$9:$G$93*EXP(-Fperm_SI_Woolf2021!$J$9:$J$93*$C72*IF(AA$58=Fperm_SI_Woolf2021!$E$9:$E$93,1,EXP(LN((1.1*(Fperm_SI_Woolf2021!$E$9:$E$93-AA$58)-63.1579*EXP(-0.19*Fperm_SI_Woolf2021!$E$9:$E$93)+63.1579*EXP(-0.19*AA$58))/(Fperm_SI_Woolf2021!$E$9:$E$93-AA$58))*(AA$58-Fperm_SI_Woolf2021!$E$9:$E$93)/10))) + Fperm_SI_Woolf2021!$H$9:$H$93*EXP(-Fperm_SI_Woolf2021!$K$9:$K$93*$C72*IF(AA$58=Fperm_SI_Woolf2021!$E$9:$E$93,1,EXP(LN((1.1*(Fperm_SI_Woolf2021!$E$9:$E$93-AA$58)-63.1579*EXP(-0.19*Fperm_SI_Woolf2021!$E$9:$E$93)+63.1579*EXP(-0.19*AA$58))/(Fperm_SI_Woolf2021!$E$9:$E$93-AA$58))*(AA$58-Fperm_SI_Woolf2021!$E$9:$E$93)/10))),Fperm_SI_Woolf2021!$D$9:$D$93)*AA$57+INTERCEPT(Fperm_SI_Woolf2021!$F$9:$F$93*EXP(-Fperm_SI_Woolf2021!$I$9:$I$93*$C72*IF(AA$58=Fperm_SI_Woolf2021!$E$9:$E$93,1,EXP(LN((1.1*(Fperm_SI_Woolf2021!$E$9:$E$93-AA$58)-63.1579*EXP(-0.19*Fperm_SI_Woolf2021!$E$9:$E$93)+63.1579*EXP(-0.19*AA$58))/(Fperm_SI_Woolf2021!$E$9:$E$93-AA$58))*(AA$58-Fperm_SI_Woolf2021!$E$9:$E$93)/10))) + Fperm_SI_Woolf2021!$G$9:$G$93*EXP(-Fperm_SI_Woolf2021!$J$9:$J$93*$C72*IF(AA$58=Fperm_SI_Woolf2021!$E$9:$E$93,1,EXP(LN((1.1*(Fperm_SI_Woolf2021!$E$9:$E$93-AA$58)-63.1579*EXP(-0.19*Fperm_SI_Woolf2021!$E$9:$E$93)+63.1579*EXP(-0.19*AA$58))/(Fperm_SI_Woolf2021!$E$9:$E$93-AA$58))*(AA$58-Fperm_SI_Woolf2021!$E$9:$E$93)/10))) + Fperm_SI_Woolf2021!$H$9:$H$93*EXP(-Fperm_SI_Woolf2021!$K$9:$K$93*$C72*IF(AA$58=Fperm_SI_Woolf2021!$E$9:$E$93,1,EXP(LN((1.1*(Fperm_SI_Woolf2021!$E$9:$E$93-AA$58)-63.1579*EXP(-0.19*Fperm_SI_Woolf2021!$E$9:$E$93)+63.1579*EXP(-0.19*AA$58))/(Fperm_SI_Woolf2021!$E$9:$E$93-AA$58))*(AA$58-Fperm_SI_Woolf2021!$E$9:$E$93)/10))),Fperm_SI_Woolf2021!$D$9:$D$93))</f>
        <v>0.80328259876266672</v>
      </c>
      <c r="AB72" s="51" cm="1">
        <f t="array" ref="AB72">MIN(1,SLOPE(Fperm_SI_Woolf2021!$F$9:$F$93*EXP(-Fperm_SI_Woolf2021!$I$9:$I$93*$C72*IF(AB$58=Fperm_SI_Woolf2021!$E$9:$E$93,1,EXP(LN((1.1*(Fperm_SI_Woolf2021!$E$9:$E$93-AB$58)-63.1579*EXP(-0.19*Fperm_SI_Woolf2021!$E$9:$E$93)+63.1579*EXP(-0.19*AB$58))/(Fperm_SI_Woolf2021!$E$9:$E$93-AB$58))*(AB$58-Fperm_SI_Woolf2021!$E$9:$E$93)/10))) + Fperm_SI_Woolf2021!$G$9:$G$93*EXP(-Fperm_SI_Woolf2021!$J$9:$J$93*$C72*IF(AB$58=Fperm_SI_Woolf2021!$E$9:$E$93,1,EXP(LN((1.1*(Fperm_SI_Woolf2021!$E$9:$E$93-AB$58)-63.1579*EXP(-0.19*Fperm_SI_Woolf2021!$E$9:$E$93)+63.1579*EXP(-0.19*AB$58))/(Fperm_SI_Woolf2021!$E$9:$E$93-AB$58))*(AB$58-Fperm_SI_Woolf2021!$E$9:$E$93)/10))) + Fperm_SI_Woolf2021!$H$9:$H$93*EXP(-Fperm_SI_Woolf2021!$K$9:$K$93*$C72*IF(AB$58=Fperm_SI_Woolf2021!$E$9:$E$93,1,EXP(LN((1.1*(Fperm_SI_Woolf2021!$E$9:$E$93-AB$58)-63.1579*EXP(-0.19*Fperm_SI_Woolf2021!$E$9:$E$93)+63.1579*EXP(-0.19*AB$58))/(Fperm_SI_Woolf2021!$E$9:$E$93-AB$58))*(AB$58-Fperm_SI_Woolf2021!$E$9:$E$93)/10))),Fperm_SI_Woolf2021!$D$9:$D$93)*AB$57+INTERCEPT(Fperm_SI_Woolf2021!$F$9:$F$93*EXP(-Fperm_SI_Woolf2021!$I$9:$I$93*$C72*IF(AB$58=Fperm_SI_Woolf2021!$E$9:$E$93,1,EXP(LN((1.1*(Fperm_SI_Woolf2021!$E$9:$E$93-AB$58)-63.1579*EXP(-0.19*Fperm_SI_Woolf2021!$E$9:$E$93)+63.1579*EXP(-0.19*AB$58))/(Fperm_SI_Woolf2021!$E$9:$E$93-AB$58))*(AB$58-Fperm_SI_Woolf2021!$E$9:$E$93)/10))) + Fperm_SI_Woolf2021!$G$9:$G$93*EXP(-Fperm_SI_Woolf2021!$J$9:$J$93*$C72*IF(AB$58=Fperm_SI_Woolf2021!$E$9:$E$93,1,EXP(LN((1.1*(Fperm_SI_Woolf2021!$E$9:$E$93-AB$58)-63.1579*EXP(-0.19*Fperm_SI_Woolf2021!$E$9:$E$93)+63.1579*EXP(-0.19*AB$58))/(Fperm_SI_Woolf2021!$E$9:$E$93-AB$58))*(AB$58-Fperm_SI_Woolf2021!$E$9:$E$93)/10))) + Fperm_SI_Woolf2021!$H$9:$H$93*EXP(-Fperm_SI_Woolf2021!$K$9:$K$93*$C72*IF(AB$58=Fperm_SI_Woolf2021!$E$9:$E$93,1,EXP(LN((1.1*(Fperm_SI_Woolf2021!$E$9:$E$93-AB$58)-63.1579*EXP(-0.19*Fperm_SI_Woolf2021!$E$9:$E$93)+63.1579*EXP(-0.19*AB$58))/(Fperm_SI_Woolf2021!$E$9:$E$93-AB$58))*(AB$58-Fperm_SI_Woolf2021!$E$9:$E$93)/10))),Fperm_SI_Woolf2021!$D$9:$D$93))</f>
        <v>0.77281318424303946</v>
      </c>
      <c r="AC72" s="51" cm="1">
        <f t="array" ref="AC72">MIN(1,SLOPE(Fperm_SI_Woolf2021!$F$9:$F$93*EXP(-Fperm_SI_Woolf2021!$I$9:$I$93*$C72*IF(AC$58=Fperm_SI_Woolf2021!$E$9:$E$93,1,EXP(LN((1.1*(Fperm_SI_Woolf2021!$E$9:$E$93-AC$58)-63.1579*EXP(-0.19*Fperm_SI_Woolf2021!$E$9:$E$93)+63.1579*EXP(-0.19*AC$58))/(Fperm_SI_Woolf2021!$E$9:$E$93-AC$58))*(AC$58-Fperm_SI_Woolf2021!$E$9:$E$93)/10))) + Fperm_SI_Woolf2021!$G$9:$G$93*EXP(-Fperm_SI_Woolf2021!$J$9:$J$93*$C72*IF(AC$58=Fperm_SI_Woolf2021!$E$9:$E$93,1,EXP(LN((1.1*(Fperm_SI_Woolf2021!$E$9:$E$93-AC$58)-63.1579*EXP(-0.19*Fperm_SI_Woolf2021!$E$9:$E$93)+63.1579*EXP(-0.19*AC$58))/(Fperm_SI_Woolf2021!$E$9:$E$93-AC$58))*(AC$58-Fperm_SI_Woolf2021!$E$9:$E$93)/10))) + Fperm_SI_Woolf2021!$H$9:$H$93*EXP(-Fperm_SI_Woolf2021!$K$9:$K$93*$C72*IF(AC$58=Fperm_SI_Woolf2021!$E$9:$E$93,1,EXP(LN((1.1*(Fperm_SI_Woolf2021!$E$9:$E$93-AC$58)-63.1579*EXP(-0.19*Fperm_SI_Woolf2021!$E$9:$E$93)+63.1579*EXP(-0.19*AC$58))/(Fperm_SI_Woolf2021!$E$9:$E$93-AC$58))*(AC$58-Fperm_SI_Woolf2021!$E$9:$E$93)/10))),Fperm_SI_Woolf2021!$D$9:$D$93)*AC$57+INTERCEPT(Fperm_SI_Woolf2021!$F$9:$F$93*EXP(-Fperm_SI_Woolf2021!$I$9:$I$93*$C72*IF(AC$58=Fperm_SI_Woolf2021!$E$9:$E$93,1,EXP(LN((1.1*(Fperm_SI_Woolf2021!$E$9:$E$93-AC$58)-63.1579*EXP(-0.19*Fperm_SI_Woolf2021!$E$9:$E$93)+63.1579*EXP(-0.19*AC$58))/(Fperm_SI_Woolf2021!$E$9:$E$93-AC$58))*(AC$58-Fperm_SI_Woolf2021!$E$9:$E$93)/10))) + Fperm_SI_Woolf2021!$G$9:$G$93*EXP(-Fperm_SI_Woolf2021!$J$9:$J$93*$C72*IF(AC$58=Fperm_SI_Woolf2021!$E$9:$E$93,1,EXP(LN((1.1*(Fperm_SI_Woolf2021!$E$9:$E$93-AC$58)-63.1579*EXP(-0.19*Fperm_SI_Woolf2021!$E$9:$E$93)+63.1579*EXP(-0.19*AC$58))/(Fperm_SI_Woolf2021!$E$9:$E$93-AC$58))*(AC$58-Fperm_SI_Woolf2021!$E$9:$E$93)/10))) + Fperm_SI_Woolf2021!$H$9:$H$93*EXP(-Fperm_SI_Woolf2021!$K$9:$K$93*$C72*IF(AC$58=Fperm_SI_Woolf2021!$E$9:$E$93,1,EXP(LN((1.1*(Fperm_SI_Woolf2021!$E$9:$E$93-AC$58)-63.1579*EXP(-0.19*Fperm_SI_Woolf2021!$E$9:$E$93)+63.1579*EXP(-0.19*AC$58))/(Fperm_SI_Woolf2021!$E$9:$E$93-AC$58))*(AC$58-Fperm_SI_Woolf2021!$E$9:$E$93)/10))),Fperm_SI_Woolf2021!$D$9:$D$93))</f>
        <v>0.74234376972341209</v>
      </c>
      <c r="AD72" s="51" cm="1">
        <f t="array" ref="AD72">MIN(1,SLOPE(Fperm_SI_Woolf2021!$F$9:$F$93*EXP(-Fperm_SI_Woolf2021!$I$9:$I$93*$C72*IF(AD$58=Fperm_SI_Woolf2021!$E$9:$E$93,1,EXP(LN((1.1*(Fperm_SI_Woolf2021!$E$9:$E$93-AD$58)-63.1579*EXP(-0.19*Fperm_SI_Woolf2021!$E$9:$E$93)+63.1579*EXP(-0.19*AD$58))/(Fperm_SI_Woolf2021!$E$9:$E$93-AD$58))*(AD$58-Fperm_SI_Woolf2021!$E$9:$E$93)/10))) + Fperm_SI_Woolf2021!$G$9:$G$93*EXP(-Fperm_SI_Woolf2021!$J$9:$J$93*$C72*IF(AD$58=Fperm_SI_Woolf2021!$E$9:$E$93,1,EXP(LN((1.1*(Fperm_SI_Woolf2021!$E$9:$E$93-AD$58)-63.1579*EXP(-0.19*Fperm_SI_Woolf2021!$E$9:$E$93)+63.1579*EXP(-0.19*AD$58))/(Fperm_SI_Woolf2021!$E$9:$E$93-AD$58))*(AD$58-Fperm_SI_Woolf2021!$E$9:$E$93)/10))) + Fperm_SI_Woolf2021!$H$9:$H$93*EXP(-Fperm_SI_Woolf2021!$K$9:$K$93*$C72*IF(AD$58=Fperm_SI_Woolf2021!$E$9:$E$93,1,EXP(LN((1.1*(Fperm_SI_Woolf2021!$E$9:$E$93-AD$58)-63.1579*EXP(-0.19*Fperm_SI_Woolf2021!$E$9:$E$93)+63.1579*EXP(-0.19*AD$58))/(Fperm_SI_Woolf2021!$E$9:$E$93-AD$58))*(AD$58-Fperm_SI_Woolf2021!$E$9:$E$93)/10))),Fperm_SI_Woolf2021!$D$9:$D$93)*AD$57+INTERCEPT(Fperm_SI_Woolf2021!$F$9:$F$93*EXP(-Fperm_SI_Woolf2021!$I$9:$I$93*$C72*IF(AD$58=Fperm_SI_Woolf2021!$E$9:$E$93,1,EXP(LN((1.1*(Fperm_SI_Woolf2021!$E$9:$E$93-AD$58)-63.1579*EXP(-0.19*Fperm_SI_Woolf2021!$E$9:$E$93)+63.1579*EXP(-0.19*AD$58))/(Fperm_SI_Woolf2021!$E$9:$E$93-AD$58))*(AD$58-Fperm_SI_Woolf2021!$E$9:$E$93)/10))) + Fperm_SI_Woolf2021!$G$9:$G$93*EXP(-Fperm_SI_Woolf2021!$J$9:$J$93*$C72*IF(AD$58=Fperm_SI_Woolf2021!$E$9:$E$93,1,EXP(LN((1.1*(Fperm_SI_Woolf2021!$E$9:$E$93-AD$58)-63.1579*EXP(-0.19*Fperm_SI_Woolf2021!$E$9:$E$93)+63.1579*EXP(-0.19*AD$58))/(Fperm_SI_Woolf2021!$E$9:$E$93-AD$58))*(AD$58-Fperm_SI_Woolf2021!$E$9:$E$93)/10))) + Fperm_SI_Woolf2021!$H$9:$H$93*EXP(-Fperm_SI_Woolf2021!$K$9:$K$93*$C72*IF(AD$58=Fperm_SI_Woolf2021!$E$9:$E$93,1,EXP(LN((1.1*(Fperm_SI_Woolf2021!$E$9:$E$93-AD$58)-63.1579*EXP(-0.19*Fperm_SI_Woolf2021!$E$9:$E$93)+63.1579*EXP(-0.19*AD$58))/(Fperm_SI_Woolf2021!$E$9:$E$93-AD$58))*(AD$58-Fperm_SI_Woolf2021!$E$9:$E$93)/10))),Fperm_SI_Woolf2021!$D$9:$D$93))</f>
        <v>0.71187435520378473</v>
      </c>
      <c r="AE72" s="51" cm="1">
        <f t="array" ref="AE72">MIN(1,SLOPE(Fperm_SI_Woolf2021!$F$9:$F$93*EXP(-Fperm_SI_Woolf2021!$I$9:$I$93*$C72*IF(AE$58=Fperm_SI_Woolf2021!$E$9:$E$93,1,EXP(LN((1.1*(Fperm_SI_Woolf2021!$E$9:$E$93-AE$58)-63.1579*EXP(-0.19*Fperm_SI_Woolf2021!$E$9:$E$93)+63.1579*EXP(-0.19*AE$58))/(Fperm_SI_Woolf2021!$E$9:$E$93-AE$58))*(AE$58-Fperm_SI_Woolf2021!$E$9:$E$93)/10))) + Fperm_SI_Woolf2021!$G$9:$G$93*EXP(-Fperm_SI_Woolf2021!$J$9:$J$93*$C72*IF(AE$58=Fperm_SI_Woolf2021!$E$9:$E$93,1,EXP(LN((1.1*(Fperm_SI_Woolf2021!$E$9:$E$93-AE$58)-63.1579*EXP(-0.19*Fperm_SI_Woolf2021!$E$9:$E$93)+63.1579*EXP(-0.19*AE$58))/(Fperm_SI_Woolf2021!$E$9:$E$93-AE$58))*(AE$58-Fperm_SI_Woolf2021!$E$9:$E$93)/10))) + Fperm_SI_Woolf2021!$H$9:$H$93*EXP(-Fperm_SI_Woolf2021!$K$9:$K$93*$C72*IF(AE$58=Fperm_SI_Woolf2021!$E$9:$E$93,1,EXP(LN((1.1*(Fperm_SI_Woolf2021!$E$9:$E$93-AE$58)-63.1579*EXP(-0.19*Fperm_SI_Woolf2021!$E$9:$E$93)+63.1579*EXP(-0.19*AE$58))/(Fperm_SI_Woolf2021!$E$9:$E$93-AE$58))*(AE$58-Fperm_SI_Woolf2021!$E$9:$E$93)/10))),Fperm_SI_Woolf2021!$D$9:$D$93)*AE$57+INTERCEPT(Fperm_SI_Woolf2021!$F$9:$F$93*EXP(-Fperm_SI_Woolf2021!$I$9:$I$93*$C72*IF(AE$58=Fperm_SI_Woolf2021!$E$9:$E$93,1,EXP(LN((1.1*(Fperm_SI_Woolf2021!$E$9:$E$93-AE$58)-63.1579*EXP(-0.19*Fperm_SI_Woolf2021!$E$9:$E$93)+63.1579*EXP(-0.19*AE$58))/(Fperm_SI_Woolf2021!$E$9:$E$93-AE$58))*(AE$58-Fperm_SI_Woolf2021!$E$9:$E$93)/10))) + Fperm_SI_Woolf2021!$G$9:$G$93*EXP(-Fperm_SI_Woolf2021!$J$9:$J$93*$C72*IF(AE$58=Fperm_SI_Woolf2021!$E$9:$E$93,1,EXP(LN((1.1*(Fperm_SI_Woolf2021!$E$9:$E$93-AE$58)-63.1579*EXP(-0.19*Fperm_SI_Woolf2021!$E$9:$E$93)+63.1579*EXP(-0.19*AE$58))/(Fperm_SI_Woolf2021!$E$9:$E$93-AE$58))*(AE$58-Fperm_SI_Woolf2021!$E$9:$E$93)/10))) + Fperm_SI_Woolf2021!$H$9:$H$93*EXP(-Fperm_SI_Woolf2021!$K$9:$K$93*$C72*IF(AE$58=Fperm_SI_Woolf2021!$E$9:$E$93,1,EXP(LN((1.1*(Fperm_SI_Woolf2021!$E$9:$E$93-AE$58)-63.1579*EXP(-0.19*Fperm_SI_Woolf2021!$E$9:$E$93)+63.1579*EXP(-0.19*AE$58))/(Fperm_SI_Woolf2021!$E$9:$E$93-AE$58))*(AE$58-Fperm_SI_Woolf2021!$E$9:$E$93)/10))),Fperm_SI_Woolf2021!$D$9:$D$93))</f>
        <v>0.68140494068415736</v>
      </c>
      <c r="AF72" s="51" cm="1">
        <f t="array" ref="AF72">MIN(1,SLOPE(Fperm_SI_Woolf2021!$F$9:$F$93*EXP(-Fperm_SI_Woolf2021!$I$9:$I$93*$C72*IF(AF$58=Fperm_SI_Woolf2021!$E$9:$E$93,1,EXP(LN((1.1*(Fperm_SI_Woolf2021!$E$9:$E$93-AF$58)-63.1579*EXP(-0.19*Fperm_SI_Woolf2021!$E$9:$E$93)+63.1579*EXP(-0.19*AF$58))/(Fperm_SI_Woolf2021!$E$9:$E$93-AF$58))*(AF$58-Fperm_SI_Woolf2021!$E$9:$E$93)/10))) + Fperm_SI_Woolf2021!$G$9:$G$93*EXP(-Fperm_SI_Woolf2021!$J$9:$J$93*$C72*IF(AF$58=Fperm_SI_Woolf2021!$E$9:$E$93,1,EXP(LN((1.1*(Fperm_SI_Woolf2021!$E$9:$E$93-AF$58)-63.1579*EXP(-0.19*Fperm_SI_Woolf2021!$E$9:$E$93)+63.1579*EXP(-0.19*AF$58))/(Fperm_SI_Woolf2021!$E$9:$E$93-AF$58))*(AF$58-Fperm_SI_Woolf2021!$E$9:$E$93)/10))) + Fperm_SI_Woolf2021!$H$9:$H$93*EXP(-Fperm_SI_Woolf2021!$K$9:$K$93*$C72*IF(AF$58=Fperm_SI_Woolf2021!$E$9:$E$93,1,EXP(LN((1.1*(Fperm_SI_Woolf2021!$E$9:$E$93-AF$58)-63.1579*EXP(-0.19*Fperm_SI_Woolf2021!$E$9:$E$93)+63.1579*EXP(-0.19*AF$58))/(Fperm_SI_Woolf2021!$E$9:$E$93-AF$58))*(AF$58-Fperm_SI_Woolf2021!$E$9:$E$93)/10))),Fperm_SI_Woolf2021!$D$9:$D$93)*AF$57+INTERCEPT(Fperm_SI_Woolf2021!$F$9:$F$93*EXP(-Fperm_SI_Woolf2021!$I$9:$I$93*$C72*IF(AF$58=Fperm_SI_Woolf2021!$E$9:$E$93,1,EXP(LN((1.1*(Fperm_SI_Woolf2021!$E$9:$E$93-AF$58)-63.1579*EXP(-0.19*Fperm_SI_Woolf2021!$E$9:$E$93)+63.1579*EXP(-0.19*AF$58))/(Fperm_SI_Woolf2021!$E$9:$E$93-AF$58))*(AF$58-Fperm_SI_Woolf2021!$E$9:$E$93)/10))) + Fperm_SI_Woolf2021!$G$9:$G$93*EXP(-Fperm_SI_Woolf2021!$J$9:$J$93*$C72*IF(AF$58=Fperm_SI_Woolf2021!$E$9:$E$93,1,EXP(LN((1.1*(Fperm_SI_Woolf2021!$E$9:$E$93-AF$58)-63.1579*EXP(-0.19*Fperm_SI_Woolf2021!$E$9:$E$93)+63.1579*EXP(-0.19*AF$58))/(Fperm_SI_Woolf2021!$E$9:$E$93-AF$58))*(AF$58-Fperm_SI_Woolf2021!$E$9:$E$93)/10))) + Fperm_SI_Woolf2021!$H$9:$H$93*EXP(-Fperm_SI_Woolf2021!$K$9:$K$93*$C72*IF(AF$58=Fperm_SI_Woolf2021!$E$9:$E$93,1,EXP(LN((1.1*(Fperm_SI_Woolf2021!$E$9:$E$93-AF$58)-63.1579*EXP(-0.19*Fperm_SI_Woolf2021!$E$9:$E$93)+63.1579*EXP(-0.19*AF$58))/(Fperm_SI_Woolf2021!$E$9:$E$93-AF$58))*(AF$58-Fperm_SI_Woolf2021!$E$9:$E$93)/10))),Fperm_SI_Woolf2021!$D$9:$D$93))</f>
        <v>0.65093552616452999</v>
      </c>
      <c r="AG72" s="51" cm="1">
        <f t="array" ref="AG72">MIN(1,SLOPE(Fperm_SI_Woolf2021!$F$9:$F$93*EXP(-Fperm_SI_Woolf2021!$I$9:$I$93*$C72*IF(AG$58=Fperm_SI_Woolf2021!$E$9:$E$93,1,EXP(LN((1.1*(Fperm_SI_Woolf2021!$E$9:$E$93-AG$58)-63.1579*EXP(-0.19*Fperm_SI_Woolf2021!$E$9:$E$93)+63.1579*EXP(-0.19*AG$58))/(Fperm_SI_Woolf2021!$E$9:$E$93-AG$58))*(AG$58-Fperm_SI_Woolf2021!$E$9:$E$93)/10))) + Fperm_SI_Woolf2021!$G$9:$G$93*EXP(-Fperm_SI_Woolf2021!$J$9:$J$93*$C72*IF(AG$58=Fperm_SI_Woolf2021!$E$9:$E$93,1,EXP(LN((1.1*(Fperm_SI_Woolf2021!$E$9:$E$93-AG$58)-63.1579*EXP(-0.19*Fperm_SI_Woolf2021!$E$9:$E$93)+63.1579*EXP(-0.19*AG$58))/(Fperm_SI_Woolf2021!$E$9:$E$93-AG$58))*(AG$58-Fperm_SI_Woolf2021!$E$9:$E$93)/10))) + Fperm_SI_Woolf2021!$H$9:$H$93*EXP(-Fperm_SI_Woolf2021!$K$9:$K$93*$C72*IF(AG$58=Fperm_SI_Woolf2021!$E$9:$E$93,1,EXP(LN((1.1*(Fperm_SI_Woolf2021!$E$9:$E$93-AG$58)-63.1579*EXP(-0.19*Fperm_SI_Woolf2021!$E$9:$E$93)+63.1579*EXP(-0.19*AG$58))/(Fperm_SI_Woolf2021!$E$9:$E$93-AG$58))*(AG$58-Fperm_SI_Woolf2021!$E$9:$E$93)/10))),Fperm_SI_Woolf2021!$D$9:$D$93)*AG$57+INTERCEPT(Fperm_SI_Woolf2021!$F$9:$F$93*EXP(-Fperm_SI_Woolf2021!$I$9:$I$93*$C72*IF(AG$58=Fperm_SI_Woolf2021!$E$9:$E$93,1,EXP(LN((1.1*(Fperm_SI_Woolf2021!$E$9:$E$93-AG$58)-63.1579*EXP(-0.19*Fperm_SI_Woolf2021!$E$9:$E$93)+63.1579*EXP(-0.19*AG$58))/(Fperm_SI_Woolf2021!$E$9:$E$93-AG$58))*(AG$58-Fperm_SI_Woolf2021!$E$9:$E$93)/10))) + Fperm_SI_Woolf2021!$G$9:$G$93*EXP(-Fperm_SI_Woolf2021!$J$9:$J$93*$C72*IF(AG$58=Fperm_SI_Woolf2021!$E$9:$E$93,1,EXP(LN((1.1*(Fperm_SI_Woolf2021!$E$9:$E$93-AG$58)-63.1579*EXP(-0.19*Fperm_SI_Woolf2021!$E$9:$E$93)+63.1579*EXP(-0.19*AG$58))/(Fperm_SI_Woolf2021!$E$9:$E$93-AG$58))*(AG$58-Fperm_SI_Woolf2021!$E$9:$E$93)/10))) + Fperm_SI_Woolf2021!$H$9:$H$93*EXP(-Fperm_SI_Woolf2021!$K$9:$K$93*$C72*IF(AG$58=Fperm_SI_Woolf2021!$E$9:$E$93,1,EXP(LN((1.1*(Fperm_SI_Woolf2021!$E$9:$E$93-AG$58)-63.1579*EXP(-0.19*Fperm_SI_Woolf2021!$E$9:$E$93)+63.1579*EXP(-0.19*AG$58))/(Fperm_SI_Woolf2021!$E$9:$E$93-AG$58))*(AG$58-Fperm_SI_Woolf2021!$E$9:$E$93)/10))),Fperm_SI_Woolf2021!$D$9:$D$93))</f>
        <v>0.62046611164490262</v>
      </c>
      <c r="AH72" s="51" cm="1">
        <f t="array" ref="AH72">MIN(1,SLOPE(Fperm_SI_Woolf2021!$F$9:$F$93*EXP(-Fperm_SI_Woolf2021!$I$9:$I$93*$C72*IF(AH$58=Fperm_SI_Woolf2021!$E$9:$E$93,1,EXP(LN((1.1*(Fperm_SI_Woolf2021!$E$9:$E$93-AH$58)-63.1579*EXP(-0.19*Fperm_SI_Woolf2021!$E$9:$E$93)+63.1579*EXP(-0.19*AH$58))/(Fperm_SI_Woolf2021!$E$9:$E$93-AH$58))*(AH$58-Fperm_SI_Woolf2021!$E$9:$E$93)/10))) + Fperm_SI_Woolf2021!$G$9:$G$93*EXP(-Fperm_SI_Woolf2021!$J$9:$J$93*$C72*IF(AH$58=Fperm_SI_Woolf2021!$E$9:$E$93,1,EXP(LN((1.1*(Fperm_SI_Woolf2021!$E$9:$E$93-AH$58)-63.1579*EXP(-0.19*Fperm_SI_Woolf2021!$E$9:$E$93)+63.1579*EXP(-0.19*AH$58))/(Fperm_SI_Woolf2021!$E$9:$E$93-AH$58))*(AH$58-Fperm_SI_Woolf2021!$E$9:$E$93)/10))) + Fperm_SI_Woolf2021!$H$9:$H$93*EXP(-Fperm_SI_Woolf2021!$K$9:$K$93*$C72*IF(AH$58=Fperm_SI_Woolf2021!$E$9:$E$93,1,EXP(LN((1.1*(Fperm_SI_Woolf2021!$E$9:$E$93-AH$58)-63.1579*EXP(-0.19*Fperm_SI_Woolf2021!$E$9:$E$93)+63.1579*EXP(-0.19*AH$58))/(Fperm_SI_Woolf2021!$E$9:$E$93-AH$58))*(AH$58-Fperm_SI_Woolf2021!$E$9:$E$93)/10))),Fperm_SI_Woolf2021!$D$9:$D$93)*AH$57+INTERCEPT(Fperm_SI_Woolf2021!$F$9:$F$93*EXP(-Fperm_SI_Woolf2021!$I$9:$I$93*$C72*IF(AH$58=Fperm_SI_Woolf2021!$E$9:$E$93,1,EXP(LN((1.1*(Fperm_SI_Woolf2021!$E$9:$E$93-AH$58)-63.1579*EXP(-0.19*Fperm_SI_Woolf2021!$E$9:$E$93)+63.1579*EXP(-0.19*AH$58))/(Fperm_SI_Woolf2021!$E$9:$E$93-AH$58))*(AH$58-Fperm_SI_Woolf2021!$E$9:$E$93)/10))) + Fperm_SI_Woolf2021!$G$9:$G$93*EXP(-Fperm_SI_Woolf2021!$J$9:$J$93*$C72*IF(AH$58=Fperm_SI_Woolf2021!$E$9:$E$93,1,EXP(LN((1.1*(Fperm_SI_Woolf2021!$E$9:$E$93-AH$58)-63.1579*EXP(-0.19*Fperm_SI_Woolf2021!$E$9:$E$93)+63.1579*EXP(-0.19*AH$58))/(Fperm_SI_Woolf2021!$E$9:$E$93-AH$58))*(AH$58-Fperm_SI_Woolf2021!$E$9:$E$93)/10))) + Fperm_SI_Woolf2021!$H$9:$H$93*EXP(-Fperm_SI_Woolf2021!$K$9:$K$93*$C72*IF(AH$58=Fperm_SI_Woolf2021!$E$9:$E$93,1,EXP(LN((1.1*(Fperm_SI_Woolf2021!$E$9:$E$93-AH$58)-63.1579*EXP(-0.19*Fperm_SI_Woolf2021!$E$9:$E$93)+63.1579*EXP(-0.19*AH$58))/(Fperm_SI_Woolf2021!$E$9:$E$93-AH$58))*(AH$58-Fperm_SI_Woolf2021!$E$9:$E$93)/10))),Fperm_SI_Woolf2021!$D$9:$D$93))</f>
        <v>0.98087967319613745</v>
      </c>
      <c r="AI72" s="51" cm="1">
        <f t="array" ref="AI72">MIN(1,SLOPE(Fperm_SI_Woolf2021!$F$9:$F$93*EXP(-Fperm_SI_Woolf2021!$I$9:$I$93*$C72*IF(AI$58=Fperm_SI_Woolf2021!$E$9:$E$93,1,EXP(LN((1.1*(Fperm_SI_Woolf2021!$E$9:$E$93-AI$58)-63.1579*EXP(-0.19*Fperm_SI_Woolf2021!$E$9:$E$93)+63.1579*EXP(-0.19*AI$58))/(Fperm_SI_Woolf2021!$E$9:$E$93-AI$58))*(AI$58-Fperm_SI_Woolf2021!$E$9:$E$93)/10))) + Fperm_SI_Woolf2021!$G$9:$G$93*EXP(-Fperm_SI_Woolf2021!$J$9:$J$93*$C72*IF(AI$58=Fperm_SI_Woolf2021!$E$9:$E$93,1,EXP(LN((1.1*(Fperm_SI_Woolf2021!$E$9:$E$93-AI$58)-63.1579*EXP(-0.19*Fperm_SI_Woolf2021!$E$9:$E$93)+63.1579*EXP(-0.19*AI$58))/(Fperm_SI_Woolf2021!$E$9:$E$93-AI$58))*(AI$58-Fperm_SI_Woolf2021!$E$9:$E$93)/10))) + Fperm_SI_Woolf2021!$H$9:$H$93*EXP(-Fperm_SI_Woolf2021!$K$9:$K$93*$C72*IF(AI$58=Fperm_SI_Woolf2021!$E$9:$E$93,1,EXP(LN((1.1*(Fperm_SI_Woolf2021!$E$9:$E$93-AI$58)-63.1579*EXP(-0.19*Fperm_SI_Woolf2021!$E$9:$E$93)+63.1579*EXP(-0.19*AI$58))/(Fperm_SI_Woolf2021!$E$9:$E$93-AI$58))*(AI$58-Fperm_SI_Woolf2021!$E$9:$E$93)/10))),Fperm_SI_Woolf2021!$D$9:$D$93)*AI$57+INTERCEPT(Fperm_SI_Woolf2021!$F$9:$F$93*EXP(-Fperm_SI_Woolf2021!$I$9:$I$93*$C72*IF(AI$58=Fperm_SI_Woolf2021!$E$9:$E$93,1,EXP(LN((1.1*(Fperm_SI_Woolf2021!$E$9:$E$93-AI$58)-63.1579*EXP(-0.19*Fperm_SI_Woolf2021!$E$9:$E$93)+63.1579*EXP(-0.19*AI$58))/(Fperm_SI_Woolf2021!$E$9:$E$93-AI$58))*(AI$58-Fperm_SI_Woolf2021!$E$9:$E$93)/10))) + Fperm_SI_Woolf2021!$G$9:$G$93*EXP(-Fperm_SI_Woolf2021!$J$9:$J$93*$C72*IF(AI$58=Fperm_SI_Woolf2021!$E$9:$E$93,1,EXP(LN((1.1*(Fperm_SI_Woolf2021!$E$9:$E$93-AI$58)-63.1579*EXP(-0.19*Fperm_SI_Woolf2021!$E$9:$E$93)+63.1579*EXP(-0.19*AI$58))/(Fperm_SI_Woolf2021!$E$9:$E$93-AI$58))*(AI$58-Fperm_SI_Woolf2021!$E$9:$E$93)/10))) + Fperm_SI_Woolf2021!$H$9:$H$93*EXP(-Fperm_SI_Woolf2021!$K$9:$K$93*$C72*IF(AI$58=Fperm_SI_Woolf2021!$E$9:$E$93,1,EXP(LN((1.1*(Fperm_SI_Woolf2021!$E$9:$E$93-AI$58)-63.1579*EXP(-0.19*Fperm_SI_Woolf2021!$E$9:$E$93)+63.1579*EXP(-0.19*AI$58))/(Fperm_SI_Woolf2021!$E$9:$E$93-AI$58))*(AI$58-Fperm_SI_Woolf2021!$E$9:$E$93)/10))),Fperm_SI_Woolf2021!$D$9:$D$93))</f>
        <v>0.94846968075041715</v>
      </c>
      <c r="AJ72" s="51" cm="1">
        <f t="array" ref="AJ72">MIN(1,SLOPE(Fperm_SI_Woolf2021!$F$9:$F$93*EXP(-Fperm_SI_Woolf2021!$I$9:$I$93*$C72*IF(AJ$58=Fperm_SI_Woolf2021!$E$9:$E$93,1,EXP(LN((1.1*(Fperm_SI_Woolf2021!$E$9:$E$93-AJ$58)-63.1579*EXP(-0.19*Fperm_SI_Woolf2021!$E$9:$E$93)+63.1579*EXP(-0.19*AJ$58))/(Fperm_SI_Woolf2021!$E$9:$E$93-AJ$58))*(AJ$58-Fperm_SI_Woolf2021!$E$9:$E$93)/10))) + Fperm_SI_Woolf2021!$G$9:$G$93*EXP(-Fperm_SI_Woolf2021!$J$9:$J$93*$C72*IF(AJ$58=Fperm_SI_Woolf2021!$E$9:$E$93,1,EXP(LN((1.1*(Fperm_SI_Woolf2021!$E$9:$E$93-AJ$58)-63.1579*EXP(-0.19*Fperm_SI_Woolf2021!$E$9:$E$93)+63.1579*EXP(-0.19*AJ$58))/(Fperm_SI_Woolf2021!$E$9:$E$93-AJ$58))*(AJ$58-Fperm_SI_Woolf2021!$E$9:$E$93)/10))) + Fperm_SI_Woolf2021!$H$9:$H$93*EXP(-Fperm_SI_Woolf2021!$K$9:$K$93*$C72*IF(AJ$58=Fperm_SI_Woolf2021!$E$9:$E$93,1,EXP(LN((1.1*(Fperm_SI_Woolf2021!$E$9:$E$93-AJ$58)-63.1579*EXP(-0.19*Fperm_SI_Woolf2021!$E$9:$E$93)+63.1579*EXP(-0.19*AJ$58))/(Fperm_SI_Woolf2021!$E$9:$E$93-AJ$58))*(AJ$58-Fperm_SI_Woolf2021!$E$9:$E$93)/10))),Fperm_SI_Woolf2021!$D$9:$D$93)*AJ$57+INTERCEPT(Fperm_SI_Woolf2021!$F$9:$F$93*EXP(-Fperm_SI_Woolf2021!$I$9:$I$93*$C72*IF(AJ$58=Fperm_SI_Woolf2021!$E$9:$E$93,1,EXP(LN((1.1*(Fperm_SI_Woolf2021!$E$9:$E$93-AJ$58)-63.1579*EXP(-0.19*Fperm_SI_Woolf2021!$E$9:$E$93)+63.1579*EXP(-0.19*AJ$58))/(Fperm_SI_Woolf2021!$E$9:$E$93-AJ$58))*(AJ$58-Fperm_SI_Woolf2021!$E$9:$E$93)/10))) + Fperm_SI_Woolf2021!$G$9:$G$93*EXP(-Fperm_SI_Woolf2021!$J$9:$J$93*$C72*IF(AJ$58=Fperm_SI_Woolf2021!$E$9:$E$93,1,EXP(LN((1.1*(Fperm_SI_Woolf2021!$E$9:$E$93-AJ$58)-63.1579*EXP(-0.19*Fperm_SI_Woolf2021!$E$9:$E$93)+63.1579*EXP(-0.19*AJ$58))/(Fperm_SI_Woolf2021!$E$9:$E$93-AJ$58))*(AJ$58-Fperm_SI_Woolf2021!$E$9:$E$93)/10))) + Fperm_SI_Woolf2021!$H$9:$H$93*EXP(-Fperm_SI_Woolf2021!$K$9:$K$93*$C72*IF(AJ$58=Fperm_SI_Woolf2021!$E$9:$E$93,1,EXP(LN((1.1*(Fperm_SI_Woolf2021!$E$9:$E$93-AJ$58)-63.1579*EXP(-0.19*Fperm_SI_Woolf2021!$E$9:$E$93)+63.1579*EXP(-0.19*AJ$58))/(Fperm_SI_Woolf2021!$E$9:$E$93-AJ$58))*(AJ$58-Fperm_SI_Woolf2021!$E$9:$E$93)/10))),Fperm_SI_Woolf2021!$D$9:$D$93))</f>
        <v>0.91605968830469686</v>
      </c>
      <c r="AK72" s="51" cm="1">
        <f t="array" ref="AK72">MIN(1,SLOPE(Fperm_SI_Woolf2021!$F$9:$F$93*EXP(-Fperm_SI_Woolf2021!$I$9:$I$93*$C72*IF(AK$58=Fperm_SI_Woolf2021!$E$9:$E$93,1,EXP(LN((1.1*(Fperm_SI_Woolf2021!$E$9:$E$93-AK$58)-63.1579*EXP(-0.19*Fperm_SI_Woolf2021!$E$9:$E$93)+63.1579*EXP(-0.19*AK$58))/(Fperm_SI_Woolf2021!$E$9:$E$93-AK$58))*(AK$58-Fperm_SI_Woolf2021!$E$9:$E$93)/10))) + Fperm_SI_Woolf2021!$G$9:$G$93*EXP(-Fperm_SI_Woolf2021!$J$9:$J$93*$C72*IF(AK$58=Fperm_SI_Woolf2021!$E$9:$E$93,1,EXP(LN((1.1*(Fperm_SI_Woolf2021!$E$9:$E$93-AK$58)-63.1579*EXP(-0.19*Fperm_SI_Woolf2021!$E$9:$E$93)+63.1579*EXP(-0.19*AK$58))/(Fperm_SI_Woolf2021!$E$9:$E$93-AK$58))*(AK$58-Fperm_SI_Woolf2021!$E$9:$E$93)/10))) + Fperm_SI_Woolf2021!$H$9:$H$93*EXP(-Fperm_SI_Woolf2021!$K$9:$K$93*$C72*IF(AK$58=Fperm_SI_Woolf2021!$E$9:$E$93,1,EXP(LN((1.1*(Fperm_SI_Woolf2021!$E$9:$E$93-AK$58)-63.1579*EXP(-0.19*Fperm_SI_Woolf2021!$E$9:$E$93)+63.1579*EXP(-0.19*AK$58))/(Fperm_SI_Woolf2021!$E$9:$E$93-AK$58))*(AK$58-Fperm_SI_Woolf2021!$E$9:$E$93)/10))),Fperm_SI_Woolf2021!$D$9:$D$93)*AK$57+INTERCEPT(Fperm_SI_Woolf2021!$F$9:$F$93*EXP(-Fperm_SI_Woolf2021!$I$9:$I$93*$C72*IF(AK$58=Fperm_SI_Woolf2021!$E$9:$E$93,1,EXP(LN((1.1*(Fperm_SI_Woolf2021!$E$9:$E$93-AK$58)-63.1579*EXP(-0.19*Fperm_SI_Woolf2021!$E$9:$E$93)+63.1579*EXP(-0.19*AK$58))/(Fperm_SI_Woolf2021!$E$9:$E$93-AK$58))*(AK$58-Fperm_SI_Woolf2021!$E$9:$E$93)/10))) + Fperm_SI_Woolf2021!$G$9:$G$93*EXP(-Fperm_SI_Woolf2021!$J$9:$J$93*$C72*IF(AK$58=Fperm_SI_Woolf2021!$E$9:$E$93,1,EXP(LN((1.1*(Fperm_SI_Woolf2021!$E$9:$E$93-AK$58)-63.1579*EXP(-0.19*Fperm_SI_Woolf2021!$E$9:$E$93)+63.1579*EXP(-0.19*AK$58))/(Fperm_SI_Woolf2021!$E$9:$E$93-AK$58))*(AK$58-Fperm_SI_Woolf2021!$E$9:$E$93)/10))) + Fperm_SI_Woolf2021!$H$9:$H$93*EXP(-Fperm_SI_Woolf2021!$K$9:$K$93*$C72*IF(AK$58=Fperm_SI_Woolf2021!$E$9:$E$93,1,EXP(LN((1.1*(Fperm_SI_Woolf2021!$E$9:$E$93-AK$58)-63.1579*EXP(-0.19*Fperm_SI_Woolf2021!$E$9:$E$93)+63.1579*EXP(-0.19*AK$58))/(Fperm_SI_Woolf2021!$E$9:$E$93-AK$58))*(AK$58-Fperm_SI_Woolf2021!$E$9:$E$93)/10))),Fperm_SI_Woolf2021!$D$9:$D$93))</f>
        <v>0.88364969585897657</v>
      </c>
      <c r="AL72" s="51" cm="1">
        <f t="array" ref="AL72">MIN(1,SLOPE(Fperm_SI_Woolf2021!$F$9:$F$93*EXP(-Fperm_SI_Woolf2021!$I$9:$I$93*$C72*IF(AL$58=Fperm_SI_Woolf2021!$E$9:$E$93,1,EXP(LN((1.1*(Fperm_SI_Woolf2021!$E$9:$E$93-AL$58)-63.1579*EXP(-0.19*Fperm_SI_Woolf2021!$E$9:$E$93)+63.1579*EXP(-0.19*AL$58))/(Fperm_SI_Woolf2021!$E$9:$E$93-AL$58))*(AL$58-Fperm_SI_Woolf2021!$E$9:$E$93)/10))) + Fperm_SI_Woolf2021!$G$9:$G$93*EXP(-Fperm_SI_Woolf2021!$J$9:$J$93*$C72*IF(AL$58=Fperm_SI_Woolf2021!$E$9:$E$93,1,EXP(LN((1.1*(Fperm_SI_Woolf2021!$E$9:$E$93-AL$58)-63.1579*EXP(-0.19*Fperm_SI_Woolf2021!$E$9:$E$93)+63.1579*EXP(-0.19*AL$58))/(Fperm_SI_Woolf2021!$E$9:$E$93-AL$58))*(AL$58-Fperm_SI_Woolf2021!$E$9:$E$93)/10))) + Fperm_SI_Woolf2021!$H$9:$H$93*EXP(-Fperm_SI_Woolf2021!$K$9:$K$93*$C72*IF(AL$58=Fperm_SI_Woolf2021!$E$9:$E$93,1,EXP(LN((1.1*(Fperm_SI_Woolf2021!$E$9:$E$93-AL$58)-63.1579*EXP(-0.19*Fperm_SI_Woolf2021!$E$9:$E$93)+63.1579*EXP(-0.19*AL$58))/(Fperm_SI_Woolf2021!$E$9:$E$93-AL$58))*(AL$58-Fperm_SI_Woolf2021!$E$9:$E$93)/10))),Fperm_SI_Woolf2021!$D$9:$D$93)*AL$57+INTERCEPT(Fperm_SI_Woolf2021!$F$9:$F$93*EXP(-Fperm_SI_Woolf2021!$I$9:$I$93*$C72*IF(AL$58=Fperm_SI_Woolf2021!$E$9:$E$93,1,EXP(LN((1.1*(Fperm_SI_Woolf2021!$E$9:$E$93-AL$58)-63.1579*EXP(-0.19*Fperm_SI_Woolf2021!$E$9:$E$93)+63.1579*EXP(-0.19*AL$58))/(Fperm_SI_Woolf2021!$E$9:$E$93-AL$58))*(AL$58-Fperm_SI_Woolf2021!$E$9:$E$93)/10))) + Fperm_SI_Woolf2021!$G$9:$G$93*EXP(-Fperm_SI_Woolf2021!$J$9:$J$93*$C72*IF(AL$58=Fperm_SI_Woolf2021!$E$9:$E$93,1,EXP(LN((1.1*(Fperm_SI_Woolf2021!$E$9:$E$93-AL$58)-63.1579*EXP(-0.19*Fperm_SI_Woolf2021!$E$9:$E$93)+63.1579*EXP(-0.19*AL$58))/(Fperm_SI_Woolf2021!$E$9:$E$93-AL$58))*(AL$58-Fperm_SI_Woolf2021!$E$9:$E$93)/10))) + Fperm_SI_Woolf2021!$H$9:$H$93*EXP(-Fperm_SI_Woolf2021!$K$9:$K$93*$C72*IF(AL$58=Fperm_SI_Woolf2021!$E$9:$E$93,1,EXP(LN((1.1*(Fperm_SI_Woolf2021!$E$9:$E$93-AL$58)-63.1579*EXP(-0.19*Fperm_SI_Woolf2021!$E$9:$E$93)+63.1579*EXP(-0.19*AL$58))/(Fperm_SI_Woolf2021!$E$9:$E$93-AL$58))*(AL$58-Fperm_SI_Woolf2021!$E$9:$E$93)/10))),Fperm_SI_Woolf2021!$D$9:$D$93))</f>
        <v>0.85123970341325639</v>
      </c>
      <c r="AM72" s="51" cm="1">
        <f t="array" ref="AM72">MIN(1,SLOPE(Fperm_SI_Woolf2021!$F$9:$F$93*EXP(-Fperm_SI_Woolf2021!$I$9:$I$93*$C72*IF(AM$58=Fperm_SI_Woolf2021!$E$9:$E$93,1,EXP(LN((1.1*(Fperm_SI_Woolf2021!$E$9:$E$93-AM$58)-63.1579*EXP(-0.19*Fperm_SI_Woolf2021!$E$9:$E$93)+63.1579*EXP(-0.19*AM$58))/(Fperm_SI_Woolf2021!$E$9:$E$93-AM$58))*(AM$58-Fperm_SI_Woolf2021!$E$9:$E$93)/10))) + Fperm_SI_Woolf2021!$G$9:$G$93*EXP(-Fperm_SI_Woolf2021!$J$9:$J$93*$C72*IF(AM$58=Fperm_SI_Woolf2021!$E$9:$E$93,1,EXP(LN((1.1*(Fperm_SI_Woolf2021!$E$9:$E$93-AM$58)-63.1579*EXP(-0.19*Fperm_SI_Woolf2021!$E$9:$E$93)+63.1579*EXP(-0.19*AM$58))/(Fperm_SI_Woolf2021!$E$9:$E$93-AM$58))*(AM$58-Fperm_SI_Woolf2021!$E$9:$E$93)/10))) + Fperm_SI_Woolf2021!$H$9:$H$93*EXP(-Fperm_SI_Woolf2021!$K$9:$K$93*$C72*IF(AM$58=Fperm_SI_Woolf2021!$E$9:$E$93,1,EXP(LN((1.1*(Fperm_SI_Woolf2021!$E$9:$E$93-AM$58)-63.1579*EXP(-0.19*Fperm_SI_Woolf2021!$E$9:$E$93)+63.1579*EXP(-0.19*AM$58))/(Fperm_SI_Woolf2021!$E$9:$E$93-AM$58))*(AM$58-Fperm_SI_Woolf2021!$E$9:$E$93)/10))),Fperm_SI_Woolf2021!$D$9:$D$93)*AM$57+INTERCEPT(Fperm_SI_Woolf2021!$F$9:$F$93*EXP(-Fperm_SI_Woolf2021!$I$9:$I$93*$C72*IF(AM$58=Fperm_SI_Woolf2021!$E$9:$E$93,1,EXP(LN((1.1*(Fperm_SI_Woolf2021!$E$9:$E$93-AM$58)-63.1579*EXP(-0.19*Fperm_SI_Woolf2021!$E$9:$E$93)+63.1579*EXP(-0.19*AM$58))/(Fperm_SI_Woolf2021!$E$9:$E$93-AM$58))*(AM$58-Fperm_SI_Woolf2021!$E$9:$E$93)/10))) + Fperm_SI_Woolf2021!$G$9:$G$93*EXP(-Fperm_SI_Woolf2021!$J$9:$J$93*$C72*IF(AM$58=Fperm_SI_Woolf2021!$E$9:$E$93,1,EXP(LN((1.1*(Fperm_SI_Woolf2021!$E$9:$E$93-AM$58)-63.1579*EXP(-0.19*Fperm_SI_Woolf2021!$E$9:$E$93)+63.1579*EXP(-0.19*AM$58))/(Fperm_SI_Woolf2021!$E$9:$E$93-AM$58))*(AM$58-Fperm_SI_Woolf2021!$E$9:$E$93)/10))) + Fperm_SI_Woolf2021!$H$9:$H$93*EXP(-Fperm_SI_Woolf2021!$K$9:$K$93*$C72*IF(AM$58=Fperm_SI_Woolf2021!$E$9:$E$93,1,EXP(LN((1.1*(Fperm_SI_Woolf2021!$E$9:$E$93-AM$58)-63.1579*EXP(-0.19*Fperm_SI_Woolf2021!$E$9:$E$93)+63.1579*EXP(-0.19*AM$58))/(Fperm_SI_Woolf2021!$E$9:$E$93-AM$58))*(AM$58-Fperm_SI_Woolf2021!$E$9:$E$93)/10))),Fperm_SI_Woolf2021!$D$9:$D$93))</f>
        <v>0.8188297109675361</v>
      </c>
      <c r="AN72" s="51" cm="1">
        <f t="array" ref="AN72">MIN(1,SLOPE(Fperm_SI_Woolf2021!$F$9:$F$93*EXP(-Fperm_SI_Woolf2021!$I$9:$I$93*$C72*IF(AN$58=Fperm_SI_Woolf2021!$E$9:$E$93,1,EXP(LN((1.1*(Fperm_SI_Woolf2021!$E$9:$E$93-AN$58)-63.1579*EXP(-0.19*Fperm_SI_Woolf2021!$E$9:$E$93)+63.1579*EXP(-0.19*AN$58))/(Fperm_SI_Woolf2021!$E$9:$E$93-AN$58))*(AN$58-Fperm_SI_Woolf2021!$E$9:$E$93)/10))) + Fperm_SI_Woolf2021!$G$9:$G$93*EXP(-Fperm_SI_Woolf2021!$J$9:$J$93*$C72*IF(AN$58=Fperm_SI_Woolf2021!$E$9:$E$93,1,EXP(LN((1.1*(Fperm_SI_Woolf2021!$E$9:$E$93-AN$58)-63.1579*EXP(-0.19*Fperm_SI_Woolf2021!$E$9:$E$93)+63.1579*EXP(-0.19*AN$58))/(Fperm_SI_Woolf2021!$E$9:$E$93-AN$58))*(AN$58-Fperm_SI_Woolf2021!$E$9:$E$93)/10))) + Fperm_SI_Woolf2021!$H$9:$H$93*EXP(-Fperm_SI_Woolf2021!$K$9:$K$93*$C72*IF(AN$58=Fperm_SI_Woolf2021!$E$9:$E$93,1,EXP(LN((1.1*(Fperm_SI_Woolf2021!$E$9:$E$93-AN$58)-63.1579*EXP(-0.19*Fperm_SI_Woolf2021!$E$9:$E$93)+63.1579*EXP(-0.19*AN$58))/(Fperm_SI_Woolf2021!$E$9:$E$93-AN$58))*(AN$58-Fperm_SI_Woolf2021!$E$9:$E$93)/10))),Fperm_SI_Woolf2021!$D$9:$D$93)*AN$57+INTERCEPT(Fperm_SI_Woolf2021!$F$9:$F$93*EXP(-Fperm_SI_Woolf2021!$I$9:$I$93*$C72*IF(AN$58=Fperm_SI_Woolf2021!$E$9:$E$93,1,EXP(LN((1.1*(Fperm_SI_Woolf2021!$E$9:$E$93-AN$58)-63.1579*EXP(-0.19*Fperm_SI_Woolf2021!$E$9:$E$93)+63.1579*EXP(-0.19*AN$58))/(Fperm_SI_Woolf2021!$E$9:$E$93-AN$58))*(AN$58-Fperm_SI_Woolf2021!$E$9:$E$93)/10))) + Fperm_SI_Woolf2021!$G$9:$G$93*EXP(-Fperm_SI_Woolf2021!$J$9:$J$93*$C72*IF(AN$58=Fperm_SI_Woolf2021!$E$9:$E$93,1,EXP(LN((1.1*(Fperm_SI_Woolf2021!$E$9:$E$93-AN$58)-63.1579*EXP(-0.19*Fperm_SI_Woolf2021!$E$9:$E$93)+63.1579*EXP(-0.19*AN$58))/(Fperm_SI_Woolf2021!$E$9:$E$93-AN$58))*(AN$58-Fperm_SI_Woolf2021!$E$9:$E$93)/10))) + Fperm_SI_Woolf2021!$H$9:$H$93*EXP(-Fperm_SI_Woolf2021!$K$9:$K$93*$C72*IF(AN$58=Fperm_SI_Woolf2021!$E$9:$E$93,1,EXP(LN((1.1*(Fperm_SI_Woolf2021!$E$9:$E$93-AN$58)-63.1579*EXP(-0.19*Fperm_SI_Woolf2021!$E$9:$E$93)+63.1579*EXP(-0.19*AN$58))/(Fperm_SI_Woolf2021!$E$9:$E$93-AN$58))*(AN$58-Fperm_SI_Woolf2021!$E$9:$E$93)/10))),Fperm_SI_Woolf2021!$D$9:$D$93))</f>
        <v>0.7864197185218158</v>
      </c>
      <c r="AO72" s="51" cm="1">
        <f t="array" ref="AO72">MIN(1,SLOPE(Fperm_SI_Woolf2021!$F$9:$F$93*EXP(-Fperm_SI_Woolf2021!$I$9:$I$93*$C72*IF(AO$58=Fperm_SI_Woolf2021!$E$9:$E$93,1,EXP(LN((1.1*(Fperm_SI_Woolf2021!$E$9:$E$93-AO$58)-63.1579*EXP(-0.19*Fperm_SI_Woolf2021!$E$9:$E$93)+63.1579*EXP(-0.19*AO$58))/(Fperm_SI_Woolf2021!$E$9:$E$93-AO$58))*(AO$58-Fperm_SI_Woolf2021!$E$9:$E$93)/10))) + Fperm_SI_Woolf2021!$G$9:$G$93*EXP(-Fperm_SI_Woolf2021!$J$9:$J$93*$C72*IF(AO$58=Fperm_SI_Woolf2021!$E$9:$E$93,1,EXP(LN((1.1*(Fperm_SI_Woolf2021!$E$9:$E$93-AO$58)-63.1579*EXP(-0.19*Fperm_SI_Woolf2021!$E$9:$E$93)+63.1579*EXP(-0.19*AO$58))/(Fperm_SI_Woolf2021!$E$9:$E$93-AO$58))*(AO$58-Fperm_SI_Woolf2021!$E$9:$E$93)/10))) + Fperm_SI_Woolf2021!$H$9:$H$93*EXP(-Fperm_SI_Woolf2021!$K$9:$K$93*$C72*IF(AO$58=Fperm_SI_Woolf2021!$E$9:$E$93,1,EXP(LN((1.1*(Fperm_SI_Woolf2021!$E$9:$E$93-AO$58)-63.1579*EXP(-0.19*Fperm_SI_Woolf2021!$E$9:$E$93)+63.1579*EXP(-0.19*AO$58))/(Fperm_SI_Woolf2021!$E$9:$E$93-AO$58))*(AO$58-Fperm_SI_Woolf2021!$E$9:$E$93)/10))),Fperm_SI_Woolf2021!$D$9:$D$93)*AO$57+INTERCEPT(Fperm_SI_Woolf2021!$F$9:$F$93*EXP(-Fperm_SI_Woolf2021!$I$9:$I$93*$C72*IF(AO$58=Fperm_SI_Woolf2021!$E$9:$E$93,1,EXP(LN((1.1*(Fperm_SI_Woolf2021!$E$9:$E$93-AO$58)-63.1579*EXP(-0.19*Fperm_SI_Woolf2021!$E$9:$E$93)+63.1579*EXP(-0.19*AO$58))/(Fperm_SI_Woolf2021!$E$9:$E$93-AO$58))*(AO$58-Fperm_SI_Woolf2021!$E$9:$E$93)/10))) + Fperm_SI_Woolf2021!$G$9:$G$93*EXP(-Fperm_SI_Woolf2021!$J$9:$J$93*$C72*IF(AO$58=Fperm_SI_Woolf2021!$E$9:$E$93,1,EXP(LN((1.1*(Fperm_SI_Woolf2021!$E$9:$E$93-AO$58)-63.1579*EXP(-0.19*Fperm_SI_Woolf2021!$E$9:$E$93)+63.1579*EXP(-0.19*AO$58))/(Fperm_SI_Woolf2021!$E$9:$E$93-AO$58))*(AO$58-Fperm_SI_Woolf2021!$E$9:$E$93)/10))) + Fperm_SI_Woolf2021!$H$9:$H$93*EXP(-Fperm_SI_Woolf2021!$K$9:$K$93*$C72*IF(AO$58=Fperm_SI_Woolf2021!$E$9:$E$93,1,EXP(LN((1.1*(Fperm_SI_Woolf2021!$E$9:$E$93-AO$58)-63.1579*EXP(-0.19*Fperm_SI_Woolf2021!$E$9:$E$93)+63.1579*EXP(-0.19*AO$58))/(Fperm_SI_Woolf2021!$E$9:$E$93-AO$58))*(AO$58-Fperm_SI_Woolf2021!$E$9:$E$93)/10))),Fperm_SI_Woolf2021!$D$9:$D$93))</f>
        <v>0.75400972607609551</v>
      </c>
      <c r="AP72" s="51" cm="1">
        <f t="array" ref="AP72">MIN(1,SLOPE(Fperm_SI_Woolf2021!$F$9:$F$93*EXP(-Fperm_SI_Woolf2021!$I$9:$I$93*$C72*IF(AP$58=Fperm_SI_Woolf2021!$E$9:$E$93,1,EXP(LN((1.1*(Fperm_SI_Woolf2021!$E$9:$E$93-AP$58)-63.1579*EXP(-0.19*Fperm_SI_Woolf2021!$E$9:$E$93)+63.1579*EXP(-0.19*AP$58))/(Fperm_SI_Woolf2021!$E$9:$E$93-AP$58))*(AP$58-Fperm_SI_Woolf2021!$E$9:$E$93)/10))) + Fperm_SI_Woolf2021!$G$9:$G$93*EXP(-Fperm_SI_Woolf2021!$J$9:$J$93*$C72*IF(AP$58=Fperm_SI_Woolf2021!$E$9:$E$93,1,EXP(LN((1.1*(Fperm_SI_Woolf2021!$E$9:$E$93-AP$58)-63.1579*EXP(-0.19*Fperm_SI_Woolf2021!$E$9:$E$93)+63.1579*EXP(-0.19*AP$58))/(Fperm_SI_Woolf2021!$E$9:$E$93-AP$58))*(AP$58-Fperm_SI_Woolf2021!$E$9:$E$93)/10))) + Fperm_SI_Woolf2021!$H$9:$H$93*EXP(-Fperm_SI_Woolf2021!$K$9:$K$93*$C72*IF(AP$58=Fperm_SI_Woolf2021!$E$9:$E$93,1,EXP(LN((1.1*(Fperm_SI_Woolf2021!$E$9:$E$93-AP$58)-63.1579*EXP(-0.19*Fperm_SI_Woolf2021!$E$9:$E$93)+63.1579*EXP(-0.19*AP$58))/(Fperm_SI_Woolf2021!$E$9:$E$93-AP$58))*(AP$58-Fperm_SI_Woolf2021!$E$9:$E$93)/10))),Fperm_SI_Woolf2021!$D$9:$D$93)*AP$57+INTERCEPT(Fperm_SI_Woolf2021!$F$9:$F$93*EXP(-Fperm_SI_Woolf2021!$I$9:$I$93*$C72*IF(AP$58=Fperm_SI_Woolf2021!$E$9:$E$93,1,EXP(LN((1.1*(Fperm_SI_Woolf2021!$E$9:$E$93-AP$58)-63.1579*EXP(-0.19*Fperm_SI_Woolf2021!$E$9:$E$93)+63.1579*EXP(-0.19*AP$58))/(Fperm_SI_Woolf2021!$E$9:$E$93-AP$58))*(AP$58-Fperm_SI_Woolf2021!$E$9:$E$93)/10))) + Fperm_SI_Woolf2021!$G$9:$G$93*EXP(-Fperm_SI_Woolf2021!$J$9:$J$93*$C72*IF(AP$58=Fperm_SI_Woolf2021!$E$9:$E$93,1,EXP(LN((1.1*(Fperm_SI_Woolf2021!$E$9:$E$93-AP$58)-63.1579*EXP(-0.19*Fperm_SI_Woolf2021!$E$9:$E$93)+63.1579*EXP(-0.19*AP$58))/(Fperm_SI_Woolf2021!$E$9:$E$93-AP$58))*(AP$58-Fperm_SI_Woolf2021!$E$9:$E$93)/10))) + Fperm_SI_Woolf2021!$H$9:$H$93*EXP(-Fperm_SI_Woolf2021!$K$9:$K$93*$C72*IF(AP$58=Fperm_SI_Woolf2021!$E$9:$E$93,1,EXP(LN((1.1*(Fperm_SI_Woolf2021!$E$9:$E$93-AP$58)-63.1579*EXP(-0.19*Fperm_SI_Woolf2021!$E$9:$E$93)+63.1579*EXP(-0.19*AP$58))/(Fperm_SI_Woolf2021!$E$9:$E$93-AP$58))*(AP$58-Fperm_SI_Woolf2021!$E$9:$E$93)/10))),Fperm_SI_Woolf2021!$D$9:$D$93))</f>
        <v>0.72159973363037522</v>
      </c>
      <c r="AQ72" s="51" cm="1">
        <f t="array" ref="AQ72">MIN(1,SLOPE(Fperm_SI_Woolf2021!$F$9:$F$93*EXP(-Fperm_SI_Woolf2021!$I$9:$I$93*$C72*IF(AQ$58=Fperm_SI_Woolf2021!$E$9:$E$93,1,EXP(LN((1.1*(Fperm_SI_Woolf2021!$E$9:$E$93-AQ$58)-63.1579*EXP(-0.19*Fperm_SI_Woolf2021!$E$9:$E$93)+63.1579*EXP(-0.19*AQ$58))/(Fperm_SI_Woolf2021!$E$9:$E$93-AQ$58))*(AQ$58-Fperm_SI_Woolf2021!$E$9:$E$93)/10))) + Fperm_SI_Woolf2021!$G$9:$G$93*EXP(-Fperm_SI_Woolf2021!$J$9:$J$93*$C72*IF(AQ$58=Fperm_SI_Woolf2021!$E$9:$E$93,1,EXP(LN((1.1*(Fperm_SI_Woolf2021!$E$9:$E$93-AQ$58)-63.1579*EXP(-0.19*Fperm_SI_Woolf2021!$E$9:$E$93)+63.1579*EXP(-0.19*AQ$58))/(Fperm_SI_Woolf2021!$E$9:$E$93-AQ$58))*(AQ$58-Fperm_SI_Woolf2021!$E$9:$E$93)/10))) + Fperm_SI_Woolf2021!$H$9:$H$93*EXP(-Fperm_SI_Woolf2021!$K$9:$K$93*$C72*IF(AQ$58=Fperm_SI_Woolf2021!$E$9:$E$93,1,EXP(LN((1.1*(Fperm_SI_Woolf2021!$E$9:$E$93-AQ$58)-63.1579*EXP(-0.19*Fperm_SI_Woolf2021!$E$9:$E$93)+63.1579*EXP(-0.19*AQ$58))/(Fperm_SI_Woolf2021!$E$9:$E$93-AQ$58))*(AQ$58-Fperm_SI_Woolf2021!$E$9:$E$93)/10))),Fperm_SI_Woolf2021!$D$9:$D$93)*AQ$57+INTERCEPT(Fperm_SI_Woolf2021!$F$9:$F$93*EXP(-Fperm_SI_Woolf2021!$I$9:$I$93*$C72*IF(AQ$58=Fperm_SI_Woolf2021!$E$9:$E$93,1,EXP(LN((1.1*(Fperm_SI_Woolf2021!$E$9:$E$93-AQ$58)-63.1579*EXP(-0.19*Fperm_SI_Woolf2021!$E$9:$E$93)+63.1579*EXP(-0.19*AQ$58))/(Fperm_SI_Woolf2021!$E$9:$E$93-AQ$58))*(AQ$58-Fperm_SI_Woolf2021!$E$9:$E$93)/10))) + Fperm_SI_Woolf2021!$G$9:$G$93*EXP(-Fperm_SI_Woolf2021!$J$9:$J$93*$C72*IF(AQ$58=Fperm_SI_Woolf2021!$E$9:$E$93,1,EXP(LN((1.1*(Fperm_SI_Woolf2021!$E$9:$E$93-AQ$58)-63.1579*EXP(-0.19*Fperm_SI_Woolf2021!$E$9:$E$93)+63.1579*EXP(-0.19*AQ$58))/(Fperm_SI_Woolf2021!$E$9:$E$93-AQ$58))*(AQ$58-Fperm_SI_Woolf2021!$E$9:$E$93)/10))) + Fperm_SI_Woolf2021!$H$9:$H$93*EXP(-Fperm_SI_Woolf2021!$K$9:$K$93*$C72*IF(AQ$58=Fperm_SI_Woolf2021!$E$9:$E$93,1,EXP(LN((1.1*(Fperm_SI_Woolf2021!$E$9:$E$93-AQ$58)-63.1579*EXP(-0.19*Fperm_SI_Woolf2021!$E$9:$E$93)+63.1579*EXP(-0.19*AQ$58))/(Fperm_SI_Woolf2021!$E$9:$E$93-AQ$58))*(AQ$58-Fperm_SI_Woolf2021!$E$9:$E$93)/10))),Fperm_SI_Woolf2021!$D$9:$D$93))</f>
        <v>0.68918974118465504</v>
      </c>
      <c r="AR72" s="51" cm="1">
        <f t="array" ref="AR72">MIN(1,SLOPE(Fperm_SI_Woolf2021!$F$9:$F$93*EXP(-Fperm_SI_Woolf2021!$I$9:$I$93*$C72*IF(AR$58=Fperm_SI_Woolf2021!$E$9:$E$93,1,EXP(LN((1.1*(Fperm_SI_Woolf2021!$E$9:$E$93-AR$58)-63.1579*EXP(-0.19*Fperm_SI_Woolf2021!$E$9:$E$93)+63.1579*EXP(-0.19*AR$58))/(Fperm_SI_Woolf2021!$E$9:$E$93-AR$58))*(AR$58-Fperm_SI_Woolf2021!$E$9:$E$93)/10))) + Fperm_SI_Woolf2021!$G$9:$G$93*EXP(-Fperm_SI_Woolf2021!$J$9:$J$93*$C72*IF(AR$58=Fperm_SI_Woolf2021!$E$9:$E$93,1,EXP(LN((1.1*(Fperm_SI_Woolf2021!$E$9:$E$93-AR$58)-63.1579*EXP(-0.19*Fperm_SI_Woolf2021!$E$9:$E$93)+63.1579*EXP(-0.19*AR$58))/(Fperm_SI_Woolf2021!$E$9:$E$93-AR$58))*(AR$58-Fperm_SI_Woolf2021!$E$9:$E$93)/10))) + Fperm_SI_Woolf2021!$H$9:$H$93*EXP(-Fperm_SI_Woolf2021!$K$9:$K$93*$C72*IF(AR$58=Fperm_SI_Woolf2021!$E$9:$E$93,1,EXP(LN((1.1*(Fperm_SI_Woolf2021!$E$9:$E$93-AR$58)-63.1579*EXP(-0.19*Fperm_SI_Woolf2021!$E$9:$E$93)+63.1579*EXP(-0.19*AR$58))/(Fperm_SI_Woolf2021!$E$9:$E$93-AR$58))*(AR$58-Fperm_SI_Woolf2021!$E$9:$E$93)/10))),Fperm_SI_Woolf2021!$D$9:$D$93)*AR$57+INTERCEPT(Fperm_SI_Woolf2021!$F$9:$F$93*EXP(-Fperm_SI_Woolf2021!$I$9:$I$93*$C72*IF(AR$58=Fperm_SI_Woolf2021!$E$9:$E$93,1,EXP(LN((1.1*(Fperm_SI_Woolf2021!$E$9:$E$93-AR$58)-63.1579*EXP(-0.19*Fperm_SI_Woolf2021!$E$9:$E$93)+63.1579*EXP(-0.19*AR$58))/(Fperm_SI_Woolf2021!$E$9:$E$93-AR$58))*(AR$58-Fperm_SI_Woolf2021!$E$9:$E$93)/10))) + Fperm_SI_Woolf2021!$G$9:$G$93*EXP(-Fperm_SI_Woolf2021!$J$9:$J$93*$C72*IF(AR$58=Fperm_SI_Woolf2021!$E$9:$E$93,1,EXP(LN((1.1*(Fperm_SI_Woolf2021!$E$9:$E$93-AR$58)-63.1579*EXP(-0.19*Fperm_SI_Woolf2021!$E$9:$E$93)+63.1579*EXP(-0.19*AR$58))/(Fperm_SI_Woolf2021!$E$9:$E$93-AR$58))*(AR$58-Fperm_SI_Woolf2021!$E$9:$E$93)/10))) + Fperm_SI_Woolf2021!$H$9:$H$93*EXP(-Fperm_SI_Woolf2021!$K$9:$K$93*$C72*IF(AR$58=Fperm_SI_Woolf2021!$E$9:$E$93,1,EXP(LN((1.1*(Fperm_SI_Woolf2021!$E$9:$E$93-AR$58)-63.1579*EXP(-0.19*Fperm_SI_Woolf2021!$E$9:$E$93)+63.1579*EXP(-0.19*AR$58))/(Fperm_SI_Woolf2021!$E$9:$E$93-AR$58))*(AR$58-Fperm_SI_Woolf2021!$E$9:$E$93)/10))),Fperm_SI_Woolf2021!$D$9:$D$93))</f>
        <v>0.65677974873893463</v>
      </c>
      <c r="AS72" s="51" cm="1">
        <f t="array" ref="AS72">MIN(1,SLOPE(Fperm_SI_Woolf2021!$F$9:$F$93*EXP(-Fperm_SI_Woolf2021!$I$9:$I$93*$C72*IF(AS$58=Fperm_SI_Woolf2021!$E$9:$E$93,1,EXP(LN((1.1*(Fperm_SI_Woolf2021!$E$9:$E$93-AS$58)-63.1579*EXP(-0.19*Fperm_SI_Woolf2021!$E$9:$E$93)+63.1579*EXP(-0.19*AS$58))/(Fperm_SI_Woolf2021!$E$9:$E$93-AS$58))*(AS$58-Fperm_SI_Woolf2021!$E$9:$E$93)/10))) + Fperm_SI_Woolf2021!$G$9:$G$93*EXP(-Fperm_SI_Woolf2021!$J$9:$J$93*$C72*IF(AS$58=Fperm_SI_Woolf2021!$E$9:$E$93,1,EXP(LN((1.1*(Fperm_SI_Woolf2021!$E$9:$E$93-AS$58)-63.1579*EXP(-0.19*Fperm_SI_Woolf2021!$E$9:$E$93)+63.1579*EXP(-0.19*AS$58))/(Fperm_SI_Woolf2021!$E$9:$E$93-AS$58))*(AS$58-Fperm_SI_Woolf2021!$E$9:$E$93)/10))) + Fperm_SI_Woolf2021!$H$9:$H$93*EXP(-Fperm_SI_Woolf2021!$K$9:$K$93*$C72*IF(AS$58=Fperm_SI_Woolf2021!$E$9:$E$93,1,EXP(LN((1.1*(Fperm_SI_Woolf2021!$E$9:$E$93-AS$58)-63.1579*EXP(-0.19*Fperm_SI_Woolf2021!$E$9:$E$93)+63.1579*EXP(-0.19*AS$58))/(Fperm_SI_Woolf2021!$E$9:$E$93-AS$58))*(AS$58-Fperm_SI_Woolf2021!$E$9:$E$93)/10))),Fperm_SI_Woolf2021!$D$9:$D$93)*AS$57+INTERCEPT(Fperm_SI_Woolf2021!$F$9:$F$93*EXP(-Fperm_SI_Woolf2021!$I$9:$I$93*$C72*IF(AS$58=Fperm_SI_Woolf2021!$E$9:$E$93,1,EXP(LN((1.1*(Fperm_SI_Woolf2021!$E$9:$E$93-AS$58)-63.1579*EXP(-0.19*Fperm_SI_Woolf2021!$E$9:$E$93)+63.1579*EXP(-0.19*AS$58))/(Fperm_SI_Woolf2021!$E$9:$E$93-AS$58))*(AS$58-Fperm_SI_Woolf2021!$E$9:$E$93)/10))) + Fperm_SI_Woolf2021!$G$9:$G$93*EXP(-Fperm_SI_Woolf2021!$J$9:$J$93*$C72*IF(AS$58=Fperm_SI_Woolf2021!$E$9:$E$93,1,EXP(LN((1.1*(Fperm_SI_Woolf2021!$E$9:$E$93-AS$58)-63.1579*EXP(-0.19*Fperm_SI_Woolf2021!$E$9:$E$93)+63.1579*EXP(-0.19*AS$58))/(Fperm_SI_Woolf2021!$E$9:$E$93-AS$58))*(AS$58-Fperm_SI_Woolf2021!$E$9:$E$93)/10))) + Fperm_SI_Woolf2021!$H$9:$H$93*EXP(-Fperm_SI_Woolf2021!$K$9:$K$93*$C72*IF(AS$58=Fperm_SI_Woolf2021!$E$9:$E$93,1,EXP(LN((1.1*(Fperm_SI_Woolf2021!$E$9:$E$93-AS$58)-63.1579*EXP(-0.19*Fperm_SI_Woolf2021!$E$9:$E$93)+63.1579*EXP(-0.19*AS$58))/(Fperm_SI_Woolf2021!$E$9:$E$93-AS$58))*(AS$58-Fperm_SI_Woolf2021!$E$9:$E$93)/10))),Fperm_SI_Woolf2021!$D$9:$D$93))</f>
        <v>0.62436975629321445</v>
      </c>
      <c r="AT72" s="51" cm="1">
        <f t="array" ref="AT72">MIN(1,SLOPE(Fperm_SI_Woolf2021!$F$9:$F$93*EXP(-Fperm_SI_Woolf2021!$I$9:$I$93*$C72*IF(AT$58=Fperm_SI_Woolf2021!$E$9:$E$93,1,EXP(LN((1.1*(Fperm_SI_Woolf2021!$E$9:$E$93-AT$58)-63.1579*EXP(-0.19*Fperm_SI_Woolf2021!$E$9:$E$93)+63.1579*EXP(-0.19*AT$58))/(Fperm_SI_Woolf2021!$E$9:$E$93-AT$58))*(AT$58-Fperm_SI_Woolf2021!$E$9:$E$93)/10))) + Fperm_SI_Woolf2021!$G$9:$G$93*EXP(-Fperm_SI_Woolf2021!$J$9:$J$93*$C72*IF(AT$58=Fperm_SI_Woolf2021!$E$9:$E$93,1,EXP(LN((1.1*(Fperm_SI_Woolf2021!$E$9:$E$93-AT$58)-63.1579*EXP(-0.19*Fperm_SI_Woolf2021!$E$9:$E$93)+63.1579*EXP(-0.19*AT$58))/(Fperm_SI_Woolf2021!$E$9:$E$93-AT$58))*(AT$58-Fperm_SI_Woolf2021!$E$9:$E$93)/10))) + Fperm_SI_Woolf2021!$H$9:$H$93*EXP(-Fperm_SI_Woolf2021!$K$9:$K$93*$C72*IF(AT$58=Fperm_SI_Woolf2021!$E$9:$E$93,1,EXP(LN((1.1*(Fperm_SI_Woolf2021!$E$9:$E$93-AT$58)-63.1579*EXP(-0.19*Fperm_SI_Woolf2021!$E$9:$E$93)+63.1579*EXP(-0.19*AT$58))/(Fperm_SI_Woolf2021!$E$9:$E$93-AT$58))*(AT$58-Fperm_SI_Woolf2021!$E$9:$E$93)/10))),Fperm_SI_Woolf2021!$D$9:$D$93)*AT$57+INTERCEPT(Fperm_SI_Woolf2021!$F$9:$F$93*EXP(-Fperm_SI_Woolf2021!$I$9:$I$93*$C72*IF(AT$58=Fperm_SI_Woolf2021!$E$9:$E$93,1,EXP(LN((1.1*(Fperm_SI_Woolf2021!$E$9:$E$93-AT$58)-63.1579*EXP(-0.19*Fperm_SI_Woolf2021!$E$9:$E$93)+63.1579*EXP(-0.19*AT$58))/(Fperm_SI_Woolf2021!$E$9:$E$93-AT$58))*(AT$58-Fperm_SI_Woolf2021!$E$9:$E$93)/10))) + Fperm_SI_Woolf2021!$G$9:$G$93*EXP(-Fperm_SI_Woolf2021!$J$9:$J$93*$C72*IF(AT$58=Fperm_SI_Woolf2021!$E$9:$E$93,1,EXP(LN((1.1*(Fperm_SI_Woolf2021!$E$9:$E$93-AT$58)-63.1579*EXP(-0.19*Fperm_SI_Woolf2021!$E$9:$E$93)+63.1579*EXP(-0.19*AT$58))/(Fperm_SI_Woolf2021!$E$9:$E$93-AT$58))*(AT$58-Fperm_SI_Woolf2021!$E$9:$E$93)/10))) + Fperm_SI_Woolf2021!$H$9:$H$93*EXP(-Fperm_SI_Woolf2021!$K$9:$K$93*$C72*IF(AT$58=Fperm_SI_Woolf2021!$E$9:$E$93,1,EXP(LN((1.1*(Fperm_SI_Woolf2021!$E$9:$E$93-AT$58)-63.1579*EXP(-0.19*Fperm_SI_Woolf2021!$E$9:$E$93)+63.1579*EXP(-0.19*AT$58))/(Fperm_SI_Woolf2021!$E$9:$E$93-AT$58))*(AT$58-Fperm_SI_Woolf2021!$E$9:$E$93)/10))),Fperm_SI_Woolf2021!$D$9:$D$93))</f>
        <v>0.59195976384749405</v>
      </c>
      <c r="AU72" s="51" cm="1">
        <f t="array" ref="AU72">MIN(1,SLOPE(Fperm_SI_Woolf2021!$F$9:$F$93*EXP(-Fperm_SI_Woolf2021!$I$9:$I$93*$C72*IF(AU$58=Fperm_SI_Woolf2021!$E$9:$E$93,1,EXP(LN((1.1*(Fperm_SI_Woolf2021!$E$9:$E$93-AU$58)-63.1579*EXP(-0.19*Fperm_SI_Woolf2021!$E$9:$E$93)+63.1579*EXP(-0.19*AU$58))/(Fperm_SI_Woolf2021!$E$9:$E$93-AU$58))*(AU$58-Fperm_SI_Woolf2021!$E$9:$E$93)/10))) + Fperm_SI_Woolf2021!$G$9:$G$93*EXP(-Fperm_SI_Woolf2021!$J$9:$J$93*$C72*IF(AU$58=Fperm_SI_Woolf2021!$E$9:$E$93,1,EXP(LN((1.1*(Fperm_SI_Woolf2021!$E$9:$E$93-AU$58)-63.1579*EXP(-0.19*Fperm_SI_Woolf2021!$E$9:$E$93)+63.1579*EXP(-0.19*AU$58))/(Fperm_SI_Woolf2021!$E$9:$E$93-AU$58))*(AU$58-Fperm_SI_Woolf2021!$E$9:$E$93)/10))) + Fperm_SI_Woolf2021!$H$9:$H$93*EXP(-Fperm_SI_Woolf2021!$K$9:$K$93*$C72*IF(AU$58=Fperm_SI_Woolf2021!$E$9:$E$93,1,EXP(LN((1.1*(Fperm_SI_Woolf2021!$E$9:$E$93-AU$58)-63.1579*EXP(-0.19*Fperm_SI_Woolf2021!$E$9:$E$93)+63.1579*EXP(-0.19*AU$58))/(Fperm_SI_Woolf2021!$E$9:$E$93-AU$58))*(AU$58-Fperm_SI_Woolf2021!$E$9:$E$93)/10))),Fperm_SI_Woolf2021!$D$9:$D$93)*AU$57+INTERCEPT(Fperm_SI_Woolf2021!$F$9:$F$93*EXP(-Fperm_SI_Woolf2021!$I$9:$I$93*$C72*IF(AU$58=Fperm_SI_Woolf2021!$E$9:$E$93,1,EXP(LN((1.1*(Fperm_SI_Woolf2021!$E$9:$E$93-AU$58)-63.1579*EXP(-0.19*Fperm_SI_Woolf2021!$E$9:$E$93)+63.1579*EXP(-0.19*AU$58))/(Fperm_SI_Woolf2021!$E$9:$E$93-AU$58))*(AU$58-Fperm_SI_Woolf2021!$E$9:$E$93)/10))) + Fperm_SI_Woolf2021!$G$9:$G$93*EXP(-Fperm_SI_Woolf2021!$J$9:$J$93*$C72*IF(AU$58=Fperm_SI_Woolf2021!$E$9:$E$93,1,EXP(LN((1.1*(Fperm_SI_Woolf2021!$E$9:$E$93-AU$58)-63.1579*EXP(-0.19*Fperm_SI_Woolf2021!$E$9:$E$93)+63.1579*EXP(-0.19*AU$58))/(Fperm_SI_Woolf2021!$E$9:$E$93-AU$58))*(AU$58-Fperm_SI_Woolf2021!$E$9:$E$93)/10))) + Fperm_SI_Woolf2021!$H$9:$H$93*EXP(-Fperm_SI_Woolf2021!$K$9:$K$93*$C72*IF(AU$58=Fperm_SI_Woolf2021!$E$9:$E$93,1,EXP(LN((1.1*(Fperm_SI_Woolf2021!$E$9:$E$93-AU$58)-63.1579*EXP(-0.19*Fperm_SI_Woolf2021!$E$9:$E$93)+63.1579*EXP(-0.19*AU$58))/(Fperm_SI_Woolf2021!$E$9:$E$93-AU$58))*(AU$58-Fperm_SI_Woolf2021!$E$9:$E$93)/10))),Fperm_SI_Woolf2021!$D$9:$D$93))</f>
        <v>0.55954977140177375</v>
      </c>
      <c r="AV72" s="51" cm="1">
        <f t="array" ref="AV72">MIN(1,SLOPE(Fperm_SI_Woolf2021!$F$9:$F$93*EXP(-Fperm_SI_Woolf2021!$I$9:$I$93*$C72*IF(AV$58=Fperm_SI_Woolf2021!$E$9:$E$93,1,EXP(LN((1.1*(Fperm_SI_Woolf2021!$E$9:$E$93-AV$58)-63.1579*EXP(-0.19*Fperm_SI_Woolf2021!$E$9:$E$93)+63.1579*EXP(-0.19*AV$58))/(Fperm_SI_Woolf2021!$E$9:$E$93-AV$58))*(AV$58-Fperm_SI_Woolf2021!$E$9:$E$93)/10))) + Fperm_SI_Woolf2021!$G$9:$G$93*EXP(-Fperm_SI_Woolf2021!$J$9:$J$93*$C72*IF(AV$58=Fperm_SI_Woolf2021!$E$9:$E$93,1,EXP(LN((1.1*(Fperm_SI_Woolf2021!$E$9:$E$93-AV$58)-63.1579*EXP(-0.19*Fperm_SI_Woolf2021!$E$9:$E$93)+63.1579*EXP(-0.19*AV$58))/(Fperm_SI_Woolf2021!$E$9:$E$93-AV$58))*(AV$58-Fperm_SI_Woolf2021!$E$9:$E$93)/10))) + Fperm_SI_Woolf2021!$H$9:$H$93*EXP(-Fperm_SI_Woolf2021!$K$9:$K$93*$C72*IF(AV$58=Fperm_SI_Woolf2021!$E$9:$E$93,1,EXP(LN((1.1*(Fperm_SI_Woolf2021!$E$9:$E$93-AV$58)-63.1579*EXP(-0.19*Fperm_SI_Woolf2021!$E$9:$E$93)+63.1579*EXP(-0.19*AV$58))/(Fperm_SI_Woolf2021!$E$9:$E$93-AV$58))*(AV$58-Fperm_SI_Woolf2021!$E$9:$E$93)/10))),Fperm_SI_Woolf2021!$D$9:$D$93)*AV$57+INTERCEPT(Fperm_SI_Woolf2021!$F$9:$F$93*EXP(-Fperm_SI_Woolf2021!$I$9:$I$93*$C72*IF(AV$58=Fperm_SI_Woolf2021!$E$9:$E$93,1,EXP(LN((1.1*(Fperm_SI_Woolf2021!$E$9:$E$93-AV$58)-63.1579*EXP(-0.19*Fperm_SI_Woolf2021!$E$9:$E$93)+63.1579*EXP(-0.19*AV$58))/(Fperm_SI_Woolf2021!$E$9:$E$93-AV$58))*(AV$58-Fperm_SI_Woolf2021!$E$9:$E$93)/10))) + Fperm_SI_Woolf2021!$G$9:$G$93*EXP(-Fperm_SI_Woolf2021!$J$9:$J$93*$C72*IF(AV$58=Fperm_SI_Woolf2021!$E$9:$E$93,1,EXP(LN((1.1*(Fperm_SI_Woolf2021!$E$9:$E$93-AV$58)-63.1579*EXP(-0.19*Fperm_SI_Woolf2021!$E$9:$E$93)+63.1579*EXP(-0.19*AV$58))/(Fperm_SI_Woolf2021!$E$9:$E$93-AV$58))*(AV$58-Fperm_SI_Woolf2021!$E$9:$E$93)/10))) + Fperm_SI_Woolf2021!$H$9:$H$93*EXP(-Fperm_SI_Woolf2021!$K$9:$K$93*$C72*IF(AV$58=Fperm_SI_Woolf2021!$E$9:$E$93,1,EXP(LN((1.1*(Fperm_SI_Woolf2021!$E$9:$E$93-AV$58)-63.1579*EXP(-0.19*Fperm_SI_Woolf2021!$E$9:$E$93)+63.1579*EXP(-0.19*AV$58))/(Fperm_SI_Woolf2021!$E$9:$E$93-AV$58))*(AV$58-Fperm_SI_Woolf2021!$E$9:$E$93)/10))),Fperm_SI_Woolf2021!$D$9:$D$93))</f>
        <v>0.52713977895605346</v>
      </c>
      <c r="AW72" s="51" cm="1">
        <f t="array" ref="AW72">MIN(1,SLOPE(Fperm_SI_Woolf2021!$F$9:$F$93*EXP(-Fperm_SI_Woolf2021!$I$9:$I$93*$C72*IF(AW$58=Fperm_SI_Woolf2021!$E$9:$E$93,1,EXP(LN((1.1*(Fperm_SI_Woolf2021!$E$9:$E$93-AW$58)-63.1579*EXP(-0.19*Fperm_SI_Woolf2021!$E$9:$E$93)+63.1579*EXP(-0.19*AW$58))/(Fperm_SI_Woolf2021!$E$9:$E$93-AW$58))*(AW$58-Fperm_SI_Woolf2021!$E$9:$E$93)/10))) + Fperm_SI_Woolf2021!$G$9:$G$93*EXP(-Fperm_SI_Woolf2021!$J$9:$J$93*$C72*IF(AW$58=Fperm_SI_Woolf2021!$E$9:$E$93,1,EXP(LN((1.1*(Fperm_SI_Woolf2021!$E$9:$E$93-AW$58)-63.1579*EXP(-0.19*Fperm_SI_Woolf2021!$E$9:$E$93)+63.1579*EXP(-0.19*AW$58))/(Fperm_SI_Woolf2021!$E$9:$E$93-AW$58))*(AW$58-Fperm_SI_Woolf2021!$E$9:$E$93)/10))) + Fperm_SI_Woolf2021!$H$9:$H$93*EXP(-Fperm_SI_Woolf2021!$K$9:$K$93*$C72*IF(AW$58=Fperm_SI_Woolf2021!$E$9:$E$93,1,EXP(LN((1.1*(Fperm_SI_Woolf2021!$E$9:$E$93-AW$58)-63.1579*EXP(-0.19*Fperm_SI_Woolf2021!$E$9:$E$93)+63.1579*EXP(-0.19*AW$58))/(Fperm_SI_Woolf2021!$E$9:$E$93-AW$58))*(AW$58-Fperm_SI_Woolf2021!$E$9:$E$93)/10))),Fperm_SI_Woolf2021!$D$9:$D$93)*AW$57+INTERCEPT(Fperm_SI_Woolf2021!$F$9:$F$93*EXP(-Fperm_SI_Woolf2021!$I$9:$I$93*$C72*IF(AW$58=Fperm_SI_Woolf2021!$E$9:$E$93,1,EXP(LN((1.1*(Fperm_SI_Woolf2021!$E$9:$E$93-AW$58)-63.1579*EXP(-0.19*Fperm_SI_Woolf2021!$E$9:$E$93)+63.1579*EXP(-0.19*AW$58))/(Fperm_SI_Woolf2021!$E$9:$E$93-AW$58))*(AW$58-Fperm_SI_Woolf2021!$E$9:$E$93)/10))) + Fperm_SI_Woolf2021!$G$9:$G$93*EXP(-Fperm_SI_Woolf2021!$J$9:$J$93*$C72*IF(AW$58=Fperm_SI_Woolf2021!$E$9:$E$93,1,EXP(LN((1.1*(Fperm_SI_Woolf2021!$E$9:$E$93-AW$58)-63.1579*EXP(-0.19*Fperm_SI_Woolf2021!$E$9:$E$93)+63.1579*EXP(-0.19*AW$58))/(Fperm_SI_Woolf2021!$E$9:$E$93-AW$58))*(AW$58-Fperm_SI_Woolf2021!$E$9:$E$93)/10))) + Fperm_SI_Woolf2021!$H$9:$H$93*EXP(-Fperm_SI_Woolf2021!$K$9:$K$93*$C72*IF(AW$58=Fperm_SI_Woolf2021!$E$9:$E$93,1,EXP(LN((1.1*(Fperm_SI_Woolf2021!$E$9:$E$93-AW$58)-63.1579*EXP(-0.19*Fperm_SI_Woolf2021!$E$9:$E$93)+63.1579*EXP(-0.19*AW$58))/(Fperm_SI_Woolf2021!$E$9:$E$93-AW$58))*(AW$58-Fperm_SI_Woolf2021!$E$9:$E$93)/10))),Fperm_SI_Woolf2021!$D$9:$D$93))</f>
        <v>0.93531574585946142</v>
      </c>
      <c r="AX72" s="51" cm="1">
        <f t="array" ref="AX72">MIN(1,SLOPE(Fperm_SI_Woolf2021!$F$9:$F$93*EXP(-Fperm_SI_Woolf2021!$I$9:$I$93*$C72*IF(AX$58=Fperm_SI_Woolf2021!$E$9:$E$93,1,EXP(LN((1.1*(Fperm_SI_Woolf2021!$E$9:$E$93-AX$58)-63.1579*EXP(-0.19*Fperm_SI_Woolf2021!$E$9:$E$93)+63.1579*EXP(-0.19*AX$58))/(Fperm_SI_Woolf2021!$E$9:$E$93-AX$58))*(AX$58-Fperm_SI_Woolf2021!$E$9:$E$93)/10))) + Fperm_SI_Woolf2021!$G$9:$G$93*EXP(-Fperm_SI_Woolf2021!$J$9:$J$93*$C72*IF(AX$58=Fperm_SI_Woolf2021!$E$9:$E$93,1,EXP(LN((1.1*(Fperm_SI_Woolf2021!$E$9:$E$93-AX$58)-63.1579*EXP(-0.19*Fperm_SI_Woolf2021!$E$9:$E$93)+63.1579*EXP(-0.19*AX$58))/(Fperm_SI_Woolf2021!$E$9:$E$93-AX$58))*(AX$58-Fperm_SI_Woolf2021!$E$9:$E$93)/10))) + Fperm_SI_Woolf2021!$H$9:$H$93*EXP(-Fperm_SI_Woolf2021!$K$9:$K$93*$C72*IF(AX$58=Fperm_SI_Woolf2021!$E$9:$E$93,1,EXP(LN((1.1*(Fperm_SI_Woolf2021!$E$9:$E$93-AX$58)-63.1579*EXP(-0.19*Fperm_SI_Woolf2021!$E$9:$E$93)+63.1579*EXP(-0.19*AX$58))/(Fperm_SI_Woolf2021!$E$9:$E$93-AX$58))*(AX$58-Fperm_SI_Woolf2021!$E$9:$E$93)/10))),Fperm_SI_Woolf2021!$D$9:$D$93)*AX$57+INTERCEPT(Fperm_SI_Woolf2021!$F$9:$F$93*EXP(-Fperm_SI_Woolf2021!$I$9:$I$93*$C72*IF(AX$58=Fperm_SI_Woolf2021!$E$9:$E$93,1,EXP(LN((1.1*(Fperm_SI_Woolf2021!$E$9:$E$93-AX$58)-63.1579*EXP(-0.19*Fperm_SI_Woolf2021!$E$9:$E$93)+63.1579*EXP(-0.19*AX$58))/(Fperm_SI_Woolf2021!$E$9:$E$93-AX$58))*(AX$58-Fperm_SI_Woolf2021!$E$9:$E$93)/10))) + Fperm_SI_Woolf2021!$G$9:$G$93*EXP(-Fperm_SI_Woolf2021!$J$9:$J$93*$C72*IF(AX$58=Fperm_SI_Woolf2021!$E$9:$E$93,1,EXP(LN((1.1*(Fperm_SI_Woolf2021!$E$9:$E$93-AX$58)-63.1579*EXP(-0.19*Fperm_SI_Woolf2021!$E$9:$E$93)+63.1579*EXP(-0.19*AX$58))/(Fperm_SI_Woolf2021!$E$9:$E$93-AX$58))*(AX$58-Fperm_SI_Woolf2021!$E$9:$E$93)/10))) + Fperm_SI_Woolf2021!$H$9:$H$93*EXP(-Fperm_SI_Woolf2021!$K$9:$K$93*$C72*IF(AX$58=Fperm_SI_Woolf2021!$E$9:$E$93,1,EXP(LN((1.1*(Fperm_SI_Woolf2021!$E$9:$E$93-AX$58)-63.1579*EXP(-0.19*Fperm_SI_Woolf2021!$E$9:$E$93)+63.1579*EXP(-0.19*AX$58))/(Fperm_SI_Woolf2021!$E$9:$E$93-AX$58))*(AX$58-Fperm_SI_Woolf2021!$E$9:$E$93)/10))),Fperm_SI_Woolf2021!$D$9:$D$93))</f>
        <v>0.90247216510313</v>
      </c>
      <c r="AY72" s="51" cm="1">
        <f t="array" ref="AY72">MIN(1,SLOPE(Fperm_SI_Woolf2021!$F$9:$F$93*EXP(-Fperm_SI_Woolf2021!$I$9:$I$93*$C72*IF(AY$58=Fperm_SI_Woolf2021!$E$9:$E$93,1,EXP(LN((1.1*(Fperm_SI_Woolf2021!$E$9:$E$93-AY$58)-63.1579*EXP(-0.19*Fperm_SI_Woolf2021!$E$9:$E$93)+63.1579*EXP(-0.19*AY$58))/(Fperm_SI_Woolf2021!$E$9:$E$93-AY$58))*(AY$58-Fperm_SI_Woolf2021!$E$9:$E$93)/10))) + Fperm_SI_Woolf2021!$G$9:$G$93*EXP(-Fperm_SI_Woolf2021!$J$9:$J$93*$C72*IF(AY$58=Fperm_SI_Woolf2021!$E$9:$E$93,1,EXP(LN((1.1*(Fperm_SI_Woolf2021!$E$9:$E$93-AY$58)-63.1579*EXP(-0.19*Fperm_SI_Woolf2021!$E$9:$E$93)+63.1579*EXP(-0.19*AY$58))/(Fperm_SI_Woolf2021!$E$9:$E$93-AY$58))*(AY$58-Fperm_SI_Woolf2021!$E$9:$E$93)/10))) + Fperm_SI_Woolf2021!$H$9:$H$93*EXP(-Fperm_SI_Woolf2021!$K$9:$K$93*$C72*IF(AY$58=Fperm_SI_Woolf2021!$E$9:$E$93,1,EXP(LN((1.1*(Fperm_SI_Woolf2021!$E$9:$E$93-AY$58)-63.1579*EXP(-0.19*Fperm_SI_Woolf2021!$E$9:$E$93)+63.1579*EXP(-0.19*AY$58))/(Fperm_SI_Woolf2021!$E$9:$E$93-AY$58))*(AY$58-Fperm_SI_Woolf2021!$E$9:$E$93)/10))),Fperm_SI_Woolf2021!$D$9:$D$93)*AY$57+INTERCEPT(Fperm_SI_Woolf2021!$F$9:$F$93*EXP(-Fperm_SI_Woolf2021!$I$9:$I$93*$C72*IF(AY$58=Fperm_SI_Woolf2021!$E$9:$E$93,1,EXP(LN((1.1*(Fperm_SI_Woolf2021!$E$9:$E$93-AY$58)-63.1579*EXP(-0.19*Fperm_SI_Woolf2021!$E$9:$E$93)+63.1579*EXP(-0.19*AY$58))/(Fperm_SI_Woolf2021!$E$9:$E$93-AY$58))*(AY$58-Fperm_SI_Woolf2021!$E$9:$E$93)/10))) + Fperm_SI_Woolf2021!$G$9:$G$93*EXP(-Fperm_SI_Woolf2021!$J$9:$J$93*$C72*IF(AY$58=Fperm_SI_Woolf2021!$E$9:$E$93,1,EXP(LN((1.1*(Fperm_SI_Woolf2021!$E$9:$E$93-AY$58)-63.1579*EXP(-0.19*Fperm_SI_Woolf2021!$E$9:$E$93)+63.1579*EXP(-0.19*AY$58))/(Fperm_SI_Woolf2021!$E$9:$E$93-AY$58))*(AY$58-Fperm_SI_Woolf2021!$E$9:$E$93)/10))) + Fperm_SI_Woolf2021!$H$9:$H$93*EXP(-Fperm_SI_Woolf2021!$K$9:$K$93*$C72*IF(AY$58=Fperm_SI_Woolf2021!$E$9:$E$93,1,EXP(LN((1.1*(Fperm_SI_Woolf2021!$E$9:$E$93-AY$58)-63.1579*EXP(-0.19*Fperm_SI_Woolf2021!$E$9:$E$93)+63.1579*EXP(-0.19*AY$58))/(Fperm_SI_Woolf2021!$E$9:$E$93-AY$58))*(AY$58-Fperm_SI_Woolf2021!$E$9:$E$93)/10))),Fperm_SI_Woolf2021!$D$9:$D$93))</f>
        <v>0.86962858434679846</v>
      </c>
      <c r="AZ72" s="51" cm="1">
        <f t="array" ref="AZ72">MIN(1,SLOPE(Fperm_SI_Woolf2021!$F$9:$F$93*EXP(-Fperm_SI_Woolf2021!$I$9:$I$93*$C72*IF(AZ$58=Fperm_SI_Woolf2021!$E$9:$E$93,1,EXP(LN((1.1*(Fperm_SI_Woolf2021!$E$9:$E$93-AZ$58)-63.1579*EXP(-0.19*Fperm_SI_Woolf2021!$E$9:$E$93)+63.1579*EXP(-0.19*AZ$58))/(Fperm_SI_Woolf2021!$E$9:$E$93-AZ$58))*(AZ$58-Fperm_SI_Woolf2021!$E$9:$E$93)/10))) + Fperm_SI_Woolf2021!$G$9:$G$93*EXP(-Fperm_SI_Woolf2021!$J$9:$J$93*$C72*IF(AZ$58=Fperm_SI_Woolf2021!$E$9:$E$93,1,EXP(LN((1.1*(Fperm_SI_Woolf2021!$E$9:$E$93-AZ$58)-63.1579*EXP(-0.19*Fperm_SI_Woolf2021!$E$9:$E$93)+63.1579*EXP(-0.19*AZ$58))/(Fperm_SI_Woolf2021!$E$9:$E$93-AZ$58))*(AZ$58-Fperm_SI_Woolf2021!$E$9:$E$93)/10))) + Fperm_SI_Woolf2021!$H$9:$H$93*EXP(-Fperm_SI_Woolf2021!$K$9:$K$93*$C72*IF(AZ$58=Fperm_SI_Woolf2021!$E$9:$E$93,1,EXP(LN((1.1*(Fperm_SI_Woolf2021!$E$9:$E$93-AZ$58)-63.1579*EXP(-0.19*Fperm_SI_Woolf2021!$E$9:$E$93)+63.1579*EXP(-0.19*AZ$58))/(Fperm_SI_Woolf2021!$E$9:$E$93-AZ$58))*(AZ$58-Fperm_SI_Woolf2021!$E$9:$E$93)/10))),Fperm_SI_Woolf2021!$D$9:$D$93)*AZ$57+INTERCEPT(Fperm_SI_Woolf2021!$F$9:$F$93*EXP(-Fperm_SI_Woolf2021!$I$9:$I$93*$C72*IF(AZ$58=Fperm_SI_Woolf2021!$E$9:$E$93,1,EXP(LN((1.1*(Fperm_SI_Woolf2021!$E$9:$E$93-AZ$58)-63.1579*EXP(-0.19*Fperm_SI_Woolf2021!$E$9:$E$93)+63.1579*EXP(-0.19*AZ$58))/(Fperm_SI_Woolf2021!$E$9:$E$93-AZ$58))*(AZ$58-Fperm_SI_Woolf2021!$E$9:$E$93)/10))) + Fperm_SI_Woolf2021!$G$9:$G$93*EXP(-Fperm_SI_Woolf2021!$J$9:$J$93*$C72*IF(AZ$58=Fperm_SI_Woolf2021!$E$9:$E$93,1,EXP(LN((1.1*(Fperm_SI_Woolf2021!$E$9:$E$93-AZ$58)-63.1579*EXP(-0.19*Fperm_SI_Woolf2021!$E$9:$E$93)+63.1579*EXP(-0.19*AZ$58))/(Fperm_SI_Woolf2021!$E$9:$E$93-AZ$58))*(AZ$58-Fperm_SI_Woolf2021!$E$9:$E$93)/10))) + Fperm_SI_Woolf2021!$H$9:$H$93*EXP(-Fperm_SI_Woolf2021!$K$9:$K$93*$C72*IF(AZ$58=Fperm_SI_Woolf2021!$E$9:$E$93,1,EXP(LN((1.1*(Fperm_SI_Woolf2021!$E$9:$E$93-AZ$58)-63.1579*EXP(-0.19*Fperm_SI_Woolf2021!$E$9:$E$93)+63.1579*EXP(-0.19*AZ$58))/(Fperm_SI_Woolf2021!$E$9:$E$93-AZ$58))*(AZ$58-Fperm_SI_Woolf2021!$E$9:$E$93)/10))),Fperm_SI_Woolf2021!$D$9:$D$93))</f>
        <v>0.83678500359046704</v>
      </c>
      <c r="BA72" s="51" cm="1">
        <f t="array" ref="BA72">MIN(1,SLOPE(Fperm_SI_Woolf2021!$F$9:$F$93*EXP(-Fperm_SI_Woolf2021!$I$9:$I$93*$C72*IF(BA$58=Fperm_SI_Woolf2021!$E$9:$E$93,1,EXP(LN((1.1*(Fperm_SI_Woolf2021!$E$9:$E$93-BA$58)-63.1579*EXP(-0.19*Fperm_SI_Woolf2021!$E$9:$E$93)+63.1579*EXP(-0.19*BA$58))/(Fperm_SI_Woolf2021!$E$9:$E$93-BA$58))*(BA$58-Fperm_SI_Woolf2021!$E$9:$E$93)/10))) + Fperm_SI_Woolf2021!$G$9:$G$93*EXP(-Fperm_SI_Woolf2021!$J$9:$J$93*$C72*IF(BA$58=Fperm_SI_Woolf2021!$E$9:$E$93,1,EXP(LN((1.1*(Fperm_SI_Woolf2021!$E$9:$E$93-BA$58)-63.1579*EXP(-0.19*Fperm_SI_Woolf2021!$E$9:$E$93)+63.1579*EXP(-0.19*BA$58))/(Fperm_SI_Woolf2021!$E$9:$E$93-BA$58))*(BA$58-Fperm_SI_Woolf2021!$E$9:$E$93)/10))) + Fperm_SI_Woolf2021!$H$9:$H$93*EXP(-Fperm_SI_Woolf2021!$K$9:$K$93*$C72*IF(BA$58=Fperm_SI_Woolf2021!$E$9:$E$93,1,EXP(LN((1.1*(Fperm_SI_Woolf2021!$E$9:$E$93-BA$58)-63.1579*EXP(-0.19*Fperm_SI_Woolf2021!$E$9:$E$93)+63.1579*EXP(-0.19*BA$58))/(Fperm_SI_Woolf2021!$E$9:$E$93-BA$58))*(BA$58-Fperm_SI_Woolf2021!$E$9:$E$93)/10))),Fperm_SI_Woolf2021!$D$9:$D$93)*BA$57+INTERCEPT(Fperm_SI_Woolf2021!$F$9:$F$93*EXP(-Fperm_SI_Woolf2021!$I$9:$I$93*$C72*IF(BA$58=Fperm_SI_Woolf2021!$E$9:$E$93,1,EXP(LN((1.1*(Fperm_SI_Woolf2021!$E$9:$E$93-BA$58)-63.1579*EXP(-0.19*Fperm_SI_Woolf2021!$E$9:$E$93)+63.1579*EXP(-0.19*BA$58))/(Fperm_SI_Woolf2021!$E$9:$E$93-BA$58))*(BA$58-Fperm_SI_Woolf2021!$E$9:$E$93)/10))) + Fperm_SI_Woolf2021!$G$9:$G$93*EXP(-Fperm_SI_Woolf2021!$J$9:$J$93*$C72*IF(BA$58=Fperm_SI_Woolf2021!$E$9:$E$93,1,EXP(LN((1.1*(Fperm_SI_Woolf2021!$E$9:$E$93-BA$58)-63.1579*EXP(-0.19*Fperm_SI_Woolf2021!$E$9:$E$93)+63.1579*EXP(-0.19*BA$58))/(Fperm_SI_Woolf2021!$E$9:$E$93-BA$58))*(BA$58-Fperm_SI_Woolf2021!$E$9:$E$93)/10))) + Fperm_SI_Woolf2021!$H$9:$H$93*EXP(-Fperm_SI_Woolf2021!$K$9:$K$93*$C72*IF(BA$58=Fperm_SI_Woolf2021!$E$9:$E$93,1,EXP(LN((1.1*(Fperm_SI_Woolf2021!$E$9:$E$93-BA$58)-63.1579*EXP(-0.19*Fperm_SI_Woolf2021!$E$9:$E$93)+63.1579*EXP(-0.19*BA$58))/(Fperm_SI_Woolf2021!$E$9:$E$93-BA$58))*(BA$58-Fperm_SI_Woolf2021!$E$9:$E$93)/10))),Fperm_SI_Woolf2021!$D$9:$D$93))</f>
        <v>0.80394142283413561</v>
      </c>
      <c r="BB72" s="51" cm="1">
        <f t="array" ref="BB72">MIN(1,SLOPE(Fperm_SI_Woolf2021!$F$9:$F$93*EXP(-Fperm_SI_Woolf2021!$I$9:$I$93*$C72*IF(BB$58=Fperm_SI_Woolf2021!$E$9:$E$93,1,EXP(LN((1.1*(Fperm_SI_Woolf2021!$E$9:$E$93-BB$58)-63.1579*EXP(-0.19*Fperm_SI_Woolf2021!$E$9:$E$93)+63.1579*EXP(-0.19*BB$58))/(Fperm_SI_Woolf2021!$E$9:$E$93-BB$58))*(BB$58-Fperm_SI_Woolf2021!$E$9:$E$93)/10))) + Fperm_SI_Woolf2021!$G$9:$G$93*EXP(-Fperm_SI_Woolf2021!$J$9:$J$93*$C72*IF(BB$58=Fperm_SI_Woolf2021!$E$9:$E$93,1,EXP(LN((1.1*(Fperm_SI_Woolf2021!$E$9:$E$93-BB$58)-63.1579*EXP(-0.19*Fperm_SI_Woolf2021!$E$9:$E$93)+63.1579*EXP(-0.19*BB$58))/(Fperm_SI_Woolf2021!$E$9:$E$93-BB$58))*(BB$58-Fperm_SI_Woolf2021!$E$9:$E$93)/10))) + Fperm_SI_Woolf2021!$H$9:$H$93*EXP(-Fperm_SI_Woolf2021!$K$9:$K$93*$C72*IF(BB$58=Fperm_SI_Woolf2021!$E$9:$E$93,1,EXP(LN((1.1*(Fperm_SI_Woolf2021!$E$9:$E$93-BB$58)-63.1579*EXP(-0.19*Fperm_SI_Woolf2021!$E$9:$E$93)+63.1579*EXP(-0.19*BB$58))/(Fperm_SI_Woolf2021!$E$9:$E$93-BB$58))*(BB$58-Fperm_SI_Woolf2021!$E$9:$E$93)/10))),Fperm_SI_Woolf2021!$D$9:$D$93)*BB$57+INTERCEPT(Fperm_SI_Woolf2021!$F$9:$F$93*EXP(-Fperm_SI_Woolf2021!$I$9:$I$93*$C72*IF(BB$58=Fperm_SI_Woolf2021!$E$9:$E$93,1,EXP(LN((1.1*(Fperm_SI_Woolf2021!$E$9:$E$93-BB$58)-63.1579*EXP(-0.19*Fperm_SI_Woolf2021!$E$9:$E$93)+63.1579*EXP(-0.19*BB$58))/(Fperm_SI_Woolf2021!$E$9:$E$93-BB$58))*(BB$58-Fperm_SI_Woolf2021!$E$9:$E$93)/10))) + Fperm_SI_Woolf2021!$G$9:$G$93*EXP(-Fperm_SI_Woolf2021!$J$9:$J$93*$C72*IF(BB$58=Fperm_SI_Woolf2021!$E$9:$E$93,1,EXP(LN((1.1*(Fperm_SI_Woolf2021!$E$9:$E$93-BB$58)-63.1579*EXP(-0.19*Fperm_SI_Woolf2021!$E$9:$E$93)+63.1579*EXP(-0.19*BB$58))/(Fperm_SI_Woolf2021!$E$9:$E$93-BB$58))*(BB$58-Fperm_SI_Woolf2021!$E$9:$E$93)/10))) + Fperm_SI_Woolf2021!$H$9:$H$93*EXP(-Fperm_SI_Woolf2021!$K$9:$K$93*$C72*IF(BB$58=Fperm_SI_Woolf2021!$E$9:$E$93,1,EXP(LN((1.1*(Fperm_SI_Woolf2021!$E$9:$E$93-BB$58)-63.1579*EXP(-0.19*Fperm_SI_Woolf2021!$E$9:$E$93)+63.1579*EXP(-0.19*BB$58))/(Fperm_SI_Woolf2021!$E$9:$E$93-BB$58))*(BB$58-Fperm_SI_Woolf2021!$E$9:$E$93)/10))),Fperm_SI_Woolf2021!$D$9:$D$93))</f>
        <v>0.77109784207780419</v>
      </c>
      <c r="BC72" s="51" cm="1">
        <f t="array" ref="BC72">MIN(1,SLOPE(Fperm_SI_Woolf2021!$F$9:$F$93*EXP(-Fperm_SI_Woolf2021!$I$9:$I$93*$C72*IF(BC$58=Fperm_SI_Woolf2021!$E$9:$E$93,1,EXP(LN((1.1*(Fperm_SI_Woolf2021!$E$9:$E$93-BC$58)-63.1579*EXP(-0.19*Fperm_SI_Woolf2021!$E$9:$E$93)+63.1579*EXP(-0.19*BC$58))/(Fperm_SI_Woolf2021!$E$9:$E$93-BC$58))*(BC$58-Fperm_SI_Woolf2021!$E$9:$E$93)/10))) + Fperm_SI_Woolf2021!$G$9:$G$93*EXP(-Fperm_SI_Woolf2021!$J$9:$J$93*$C72*IF(BC$58=Fperm_SI_Woolf2021!$E$9:$E$93,1,EXP(LN((1.1*(Fperm_SI_Woolf2021!$E$9:$E$93-BC$58)-63.1579*EXP(-0.19*Fperm_SI_Woolf2021!$E$9:$E$93)+63.1579*EXP(-0.19*BC$58))/(Fperm_SI_Woolf2021!$E$9:$E$93-BC$58))*(BC$58-Fperm_SI_Woolf2021!$E$9:$E$93)/10))) + Fperm_SI_Woolf2021!$H$9:$H$93*EXP(-Fperm_SI_Woolf2021!$K$9:$K$93*$C72*IF(BC$58=Fperm_SI_Woolf2021!$E$9:$E$93,1,EXP(LN((1.1*(Fperm_SI_Woolf2021!$E$9:$E$93-BC$58)-63.1579*EXP(-0.19*Fperm_SI_Woolf2021!$E$9:$E$93)+63.1579*EXP(-0.19*BC$58))/(Fperm_SI_Woolf2021!$E$9:$E$93-BC$58))*(BC$58-Fperm_SI_Woolf2021!$E$9:$E$93)/10))),Fperm_SI_Woolf2021!$D$9:$D$93)*BC$57+INTERCEPT(Fperm_SI_Woolf2021!$F$9:$F$93*EXP(-Fperm_SI_Woolf2021!$I$9:$I$93*$C72*IF(BC$58=Fperm_SI_Woolf2021!$E$9:$E$93,1,EXP(LN((1.1*(Fperm_SI_Woolf2021!$E$9:$E$93-BC$58)-63.1579*EXP(-0.19*Fperm_SI_Woolf2021!$E$9:$E$93)+63.1579*EXP(-0.19*BC$58))/(Fperm_SI_Woolf2021!$E$9:$E$93-BC$58))*(BC$58-Fperm_SI_Woolf2021!$E$9:$E$93)/10))) + Fperm_SI_Woolf2021!$G$9:$G$93*EXP(-Fperm_SI_Woolf2021!$J$9:$J$93*$C72*IF(BC$58=Fperm_SI_Woolf2021!$E$9:$E$93,1,EXP(LN((1.1*(Fperm_SI_Woolf2021!$E$9:$E$93-BC$58)-63.1579*EXP(-0.19*Fperm_SI_Woolf2021!$E$9:$E$93)+63.1579*EXP(-0.19*BC$58))/(Fperm_SI_Woolf2021!$E$9:$E$93-BC$58))*(BC$58-Fperm_SI_Woolf2021!$E$9:$E$93)/10))) + Fperm_SI_Woolf2021!$H$9:$H$93*EXP(-Fperm_SI_Woolf2021!$K$9:$K$93*$C72*IF(BC$58=Fperm_SI_Woolf2021!$E$9:$E$93,1,EXP(LN((1.1*(Fperm_SI_Woolf2021!$E$9:$E$93-BC$58)-63.1579*EXP(-0.19*Fperm_SI_Woolf2021!$E$9:$E$93)+63.1579*EXP(-0.19*BC$58))/(Fperm_SI_Woolf2021!$E$9:$E$93-BC$58))*(BC$58-Fperm_SI_Woolf2021!$E$9:$E$93)/10))),Fperm_SI_Woolf2021!$D$9:$D$93))</f>
        <v>0.73825426132147276</v>
      </c>
      <c r="BD72" s="51" cm="1">
        <f t="array" ref="BD72">MIN(1,SLOPE(Fperm_SI_Woolf2021!$F$9:$F$93*EXP(-Fperm_SI_Woolf2021!$I$9:$I$93*$C72*IF(BD$58=Fperm_SI_Woolf2021!$E$9:$E$93,1,EXP(LN((1.1*(Fperm_SI_Woolf2021!$E$9:$E$93-BD$58)-63.1579*EXP(-0.19*Fperm_SI_Woolf2021!$E$9:$E$93)+63.1579*EXP(-0.19*BD$58))/(Fperm_SI_Woolf2021!$E$9:$E$93-BD$58))*(BD$58-Fperm_SI_Woolf2021!$E$9:$E$93)/10))) + Fperm_SI_Woolf2021!$G$9:$G$93*EXP(-Fperm_SI_Woolf2021!$J$9:$J$93*$C72*IF(BD$58=Fperm_SI_Woolf2021!$E$9:$E$93,1,EXP(LN((1.1*(Fperm_SI_Woolf2021!$E$9:$E$93-BD$58)-63.1579*EXP(-0.19*Fperm_SI_Woolf2021!$E$9:$E$93)+63.1579*EXP(-0.19*BD$58))/(Fperm_SI_Woolf2021!$E$9:$E$93-BD$58))*(BD$58-Fperm_SI_Woolf2021!$E$9:$E$93)/10))) + Fperm_SI_Woolf2021!$H$9:$H$93*EXP(-Fperm_SI_Woolf2021!$K$9:$K$93*$C72*IF(BD$58=Fperm_SI_Woolf2021!$E$9:$E$93,1,EXP(LN((1.1*(Fperm_SI_Woolf2021!$E$9:$E$93-BD$58)-63.1579*EXP(-0.19*Fperm_SI_Woolf2021!$E$9:$E$93)+63.1579*EXP(-0.19*BD$58))/(Fperm_SI_Woolf2021!$E$9:$E$93-BD$58))*(BD$58-Fperm_SI_Woolf2021!$E$9:$E$93)/10))),Fperm_SI_Woolf2021!$D$9:$D$93)*BD$57+INTERCEPT(Fperm_SI_Woolf2021!$F$9:$F$93*EXP(-Fperm_SI_Woolf2021!$I$9:$I$93*$C72*IF(BD$58=Fperm_SI_Woolf2021!$E$9:$E$93,1,EXP(LN((1.1*(Fperm_SI_Woolf2021!$E$9:$E$93-BD$58)-63.1579*EXP(-0.19*Fperm_SI_Woolf2021!$E$9:$E$93)+63.1579*EXP(-0.19*BD$58))/(Fperm_SI_Woolf2021!$E$9:$E$93-BD$58))*(BD$58-Fperm_SI_Woolf2021!$E$9:$E$93)/10))) + Fperm_SI_Woolf2021!$G$9:$G$93*EXP(-Fperm_SI_Woolf2021!$J$9:$J$93*$C72*IF(BD$58=Fperm_SI_Woolf2021!$E$9:$E$93,1,EXP(LN((1.1*(Fperm_SI_Woolf2021!$E$9:$E$93-BD$58)-63.1579*EXP(-0.19*Fperm_SI_Woolf2021!$E$9:$E$93)+63.1579*EXP(-0.19*BD$58))/(Fperm_SI_Woolf2021!$E$9:$E$93-BD$58))*(BD$58-Fperm_SI_Woolf2021!$E$9:$E$93)/10))) + Fperm_SI_Woolf2021!$H$9:$H$93*EXP(-Fperm_SI_Woolf2021!$K$9:$K$93*$C72*IF(BD$58=Fperm_SI_Woolf2021!$E$9:$E$93,1,EXP(LN((1.1*(Fperm_SI_Woolf2021!$E$9:$E$93-BD$58)-63.1579*EXP(-0.19*Fperm_SI_Woolf2021!$E$9:$E$93)+63.1579*EXP(-0.19*BD$58))/(Fperm_SI_Woolf2021!$E$9:$E$93-BD$58))*(BD$58-Fperm_SI_Woolf2021!$E$9:$E$93)/10))),Fperm_SI_Woolf2021!$D$9:$D$93))</f>
        <v>0.70541068056514133</v>
      </c>
      <c r="BE72" s="51" cm="1">
        <f t="array" ref="BE72">MIN(1,SLOPE(Fperm_SI_Woolf2021!$F$9:$F$93*EXP(-Fperm_SI_Woolf2021!$I$9:$I$93*$C72*IF(BE$58=Fperm_SI_Woolf2021!$E$9:$E$93,1,EXP(LN((1.1*(Fperm_SI_Woolf2021!$E$9:$E$93-BE$58)-63.1579*EXP(-0.19*Fperm_SI_Woolf2021!$E$9:$E$93)+63.1579*EXP(-0.19*BE$58))/(Fperm_SI_Woolf2021!$E$9:$E$93-BE$58))*(BE$58-Fperm_SI_Woolf2021!$E$9:$E$93)/10))) + Fperm_SI_Woolf2021!$G$9:$G$93*EXP(-Fperm_SI_Woolf2021!$J$9:$J$93*$C72*IF(BE$58=Fperm_SI_Woolf2021!$E$9:$E$93,1,EXP(LN((1.1*(Fperm_SI_Woolf2021!$E$9:$E$93-BE$58)-63.1579*EXP(-0.19*Fperm_SI_Woolf2021!$E$9:$E$93)+63.1579*EXP(-0.19*BE$58))/(Fperm_SI_Woolf2021!$E$9:$E$93-BE$58))*(BE$58-Fperm_SI_Woolf2021!$E$9:$E$93)/10))) + Fperm_SI_Woolf2021!$H$9:$H$93*EXP(-Fperm_SI_Woolf2021!$K$9:$K$93*$C72*IF(BE$58=Fperm_SI_Woolf2021!$E$9:$E$93,1,EXP(LN((1.1*(Fperm_SI_Woolf2021!$E$9:$E$93-BE$58)-63.1579*EXP(-0.19*Fperm_SI_Woolf2021!$E$9:$E$93)+63.1579*EXP(-0.19*BE$58))/(Fperm_SI_Woolf2021!$E$9:$E$93-BE$58))*(BE$58-Fperm_SI_Woolf2021!$E$9:$E$93)/10))),Fperm_SI_Woolf2021!$D$9:$D$93)*BE$57+INTERCEPT(Fperm_SI_Woolf2021!$F$9:$F$93*EXP(-Fperm_SI_Woolf2021!$I$9:$I$93*$C72*IF(BE$58=Fperm_SI_Woolf2021!$E$9:$E$93,1,EXP(LN((1.1*(Fperm_SI_Woolf2021!$E$9:$E$93-BE$58)-63.1579*EXP(-0.19*Fperm_SI_Woolf2021!$E$9:$E$93)+63.1579*EXP(-0.19*BE$58))/(Fperm_SI_Woolf2021!$E$9:$E$93-BE$58))*(BE$58-Fperm_SI_Woolf2021!$E$9:$E$93)/10))) + Fperm_SI_Woolf2021!$G$9:$G$93*EXP(-Fperm_SI_Woolf2021!$J$9:$J$93*$C72*IF(BE$58=Fperm_SI_Woolf2021!$E$9:$E$93,1,EXP(LN((1.1*(Fperm_SI_Woolf2021!$E$9:$E$93-BE$58)-63.1579*EXP(-0.19*Fperm_SI_Woolf2021!$E$9:$E$93)+63.1579*EXP(-0.19*BE$58))/(Fperm_SI_Woolf2021!$E$9:$E$93-BE$58))*(BE$58-Fperm_SI_Woolf2021!$E$9:$E$93)/10))) + Fperm_SI_Woolf2021!$H$9:$H$93*EXP(-Fperm_SI_Woolf2021!$K$9:$K$93*$C72*IF(BE$58=Fperm_SI_Woolf2021!$E$9:$E$93,1,EXP(LN((1.1*(Fperm_SI_Woolf2021!$E$9:$E$93-BE$58)-63.1579*EXP(-0.19*Fperm_SI_Woolf2021!$E$9:$E$93)+63.1579*EXP(-0.19*BE$58))/(Fperm_SI_Woolf2021!$E$9:$E$93-BE$58))*(BE$58-Fperm_SI_Woolf2021!$E$9:$E$93)/10))),Fperm_SI_Woolf2021!$D$9:$D$93))</f>
        <v>0.67256709980880991</v>
      </c>
      <c r="BF72" s="51" cm="1">
        <f t="array" ref="BF72">MIN(1,SLOPE(Fperm_SI_Woolf2021!$F$9:$F$93*EXP(-Fperm_SI_Woolf2021!$I$9:$I$93*$C72*IF(BF$58=Fperm_SI_Woolf2021!$E$9:$E$93,1,EXP(LN((1.1*(Fperm_SI_Woolf2021!$E$9:$E$93-BF$58)-63.1579*EXP(-0.19*Fperm_SI_Woolf2021!$E$9:$E$93)+63.1579*EXP(-0.19*BF$58))/(Fperm_SI_Woolf2021!$E$9:$E$93-BF$58))*(BF$58-Fperm_SI_Woolf2021!$E$9:$E$93)/10))) + Fperm_SI_Woolf2021!$G$9:$G$93*EXP(-Fperm_SI_Woolf2021!$J$9:$J$93*$C72*IF(BF$58=Fperm_SI_Woolf2021!$E$9:$E$93,1,EXP(LN((1.1*(Fperm_SI_Woolf2021!$E$9:$E$93-BF$58)-63.1579*EXP(-0.19*Fperm_SI_Woolf2021!$E$9:$E$93)+63.1579*EXP(-0.19*BF$58))/(Fperm_SI_Woolf2021!$E$9:$E$93-BF$58))*(BF$58-Fperm_SI_Woolf2021!$E$9:$E$93)/10))) + Fperm_SI_Woolf2021!$H$9:$H$93*EXP(-Fperm_SI_Woolf2021!$K$9:$K$93*$C72*IF(BF$58=Fperm_SI_Woolf2021!$E$9:$E$93,1,EXP(LN((1.1*(Fperm_SI_Woolf2021!$E$9:$E$93-BF$58)-63.1579*EXP(-0.19*Fperm_SI_Woolf2021!$E$9:$E$93)+63.1579*EXP(-0.19*BF$58))/(Fperm_SI_Woolf2021!$E$9:$E$93-BF$58))*(BF$58-Fperm_SI_Woolf2021!$E$9:$E$93)/10))),Fperm_SI_Woolf2021!$D$9:$D$93)*BF$57+INTERCEPT(Fperm_SI_Woolf2021!$F$9:$F$93*EXP(-Fperm_SI_Woolf2021!$I$9:$I$93*$C72*IF(BF$58=Fperm_SI_Woolf2021!$E$9:$E$93,1,EXP(LN((1.1*(Fperm_SI_Woolf2021!$E$9:$E$93-BF$58)-63.1579*EXP(-0.19*Fperm_SI_Woolf2021!$E$9:$E$93)+63.1579*EXP(-0.19*BF$58))/(Fperm_SI_Woolf2021!$E$9:$E$93-BF$58))*(BF$58-Fperm_SI_Woolf2021!$E$9:$E$93)/10))) + Fperm_SI_Woolf2021!$G$9:$G$93*EXP(-Fperm_SI_Woolf2021!$J$9:$J$93*$C72*IF(BF$58=Fperm_SI_Woolf2021!$E$9:$E$93,1,EXP(LN((1.1*(Fperm_SI_Woolf2021!$E$9:$E$93-BF$58)-63.1579*EXP(-0.19*Fperm_SI_Woolf2021!$E$9:$E$93)+63.1579*EXP(-0.19*BF$58))/(Fperm_SI_Woolf2021!$E$9:$E$93-BF$58))*(BF$58-Fperm_SI_Woolf2021!$E$9:$E$93)/10))) + Fperm_SI_Woolf2021!$H$9:$H$93*EXP(-Fperm_SI_Woolf2021!$K$9:$K$93*$C72*IF(BF$58=Fperm_SI_Woolf2021!$E$9:$E$93,1,EXP(LN((1.1*(Fperm_SI_Woolf2021!$E$9:$E$93-BF$58)-63.1579*EXP(-0.19*Fperm_SI_Woolf2021!$E$9:$E$93)+63.1579*EXP(-0.19*BF$58))/(Fperm_SI_Woolf2021!$E$9:$E$93-BF$58))*(BF$58-Fperm_SI_Woolf2021!$E$9:$E$93)/10))),Fperm_SI_Woolf2021!$D$9:$D$93))</f>
        <v>0.63972351905247848</v>
      </c>
      <c r="BG72" s="51" cm="1">
        <f t="array" ref="BG72">MIN(1,SLOPE(Fperm_SI_Woolf2021!$F$9:$F$93*EXP(-Fperm_SI_Woolf2021!$I$9:$I$93*$C72*IF(BG$58=Fperm_SI_Woolf2021!$E$9:$E$93,1,EXP(LN((1.1*(Fperm_SI_Woolf2021!$E$9:$E$93-BG$58)-63.1579*EXP(-0.19*Fperm_SI_Woolf2021!$E$9:$E$93)+63.1579*EXP(-0.19*BG$58))/(Fperm_SI_Woolf2021!$E$9:$E$93-BG$58))*(BG$58-Fperm_SI_Woolf2021!$E$9:$E$93)/10))) + Fperm_SI_Woolf2021!$G$9:$G$93*EXP(-Fperm_SI_Woolf2021!$J$9:$J$93*$C72*IF(BG$58=Fperm_SI_Woolf2021!$E$9:$E$93,1,EXP(LN((1.1*(Fperm_SI_Woolf2021!$E$9:$E$93-BG$58)-63.1579*EXP(-0.19*Fperm_SI_Woolf2021!$E$9:$E$93)+63.1579*EXP(-0.19*BG$58))/(Fperm_SI_Woolf2021!$E$9:$E$93-BG$58))*(BG$58-Fperm_SI_Woolf2021!$E$9:$E$93)/10))) + Fperm_SI_Woolf2021!$H$9:$H$93*EXP(-Fperm_SI_Woolf2021!$K$9:$K$93*$C72*IF(BG$58=Fperm_SI_Woolf2021!$E$9:$E$93,1,EXP(LN((1.1*(Fperm_SI_Woolf2021!$E$9:$E$93-BG$58)-63.1579*EXP(-0.19*Fperm_SI_Woolf2021!$E$9:$E$93)+63.1579*EXP(-0.19*BG$58))/(Fperm_SI_Woolf2021!$E$9:$E$93-BG$58))*(BG$58-Fperm_SI_Woolf2021!$E$9:$E$93)/10))),Fperm_SI_Woolf2021!$D$9:$D$93)*BG$57+INTERCEPT(Fperm_SI_Woolf2021!$F$9:$F$93*EXP(-Fperm_SI_Woolf2021!$I$9:$I$93*$C72*IF(BG$58=Fperm_SI_Woolf2021!$E$9:$E$93,1,EXP(LN((1.1*(Fperm_SI_Woolf2021!$E$9:$E$93-BG$58)-63.1579*EXP(-0.19*Fperm_SI_Woolf2021!$E$9:$E$93)+63.1579*EXP(-0.19*BG$58))/(Fperm_SI_Woolf2021!$E$9:$E$93-BG$58))*(BG$58-Fperm_SI_Woolf2021!$E$9:$E$93)/10))) + Fperm_SI_Woolf2021!$G$9:$G$93*EXP(-Fperm_SI_Woolf2021!$J$9:$J$93*$C72*IF(BG$58=Fperm_SI_Woolf2021!$E$9:$E$93,1,EXP(LN((1.1*(Fperm_SI_Woolf2021!$E$9:$E$93-BG$58)-63.1579*EXP(-0.19*Fperm_SI_Woolf2021!$E$9:$E$93)+63.1579*EXP(-0.19*BG$58))/(Fperm_SI_Woolf2021!$E$9:$E$93-BG$58))*(BG$58-Fperm_SI_Woolf2021!$E$9:$E$93)/10))) + Fperm_SI_Woolf2021!$H$9:$H$93*EXP(-Fperm_SI_Woolf2021!$K$9:$K$93*$C72*IF(BG$58=Fperm_SI_Woolf2021!$E$9:$E$93,1,EXP(LN((1.1*(Fperm_SI_Woolf2021!$E$9:$E$93-BG$58)-63.1579*EXP(-0.19*Fperm_SI_Woolf2021!$E$9:$E$93)+63.1579*EXP(-0.19*BG$58))/(Fperm_SI_Woolf2021!$E$9:$E$93-BG$58))*(BG$58-Fperm_SI_Woolf2021!$E$9:$E$93)/10))),Fperm_SI_Woolf2021!$D$9:$D$93))</f>
        <v>0.60687993829614695</v>
      </c>
      <c r="BH72" s="51" cm="1">
        <f t="array" ref="BH72">MIN(1,SLOPE(Fperm_SI_Woolf2021!$F$9:$F$93*EXP(-Fperm_SI_Woolf2021!$I$9:$I$93*$C72*IF(BH$58=Fperm_SI_Woolf2021!$E$9:$E$93,1,EXP(LN((1.1*(Fperm_SI_Woolf2021!$E$9:$E$93-BH$58)-63.1579*EXP(-0.19*Fperm_SI_Woolf2021!$E$9:$E$93)+63.1579*EXP(-0.19*BH$58))/(Fperm_SI_Woolf2021!$E$9:$E$93-BH$58))*(BH$58-Fperm_SI_Woolf2021!$E$9:$E$93)/10))) + Fperm_SI_Woolf2021!$G$9:$G$93*EXP(-Fperm_SI_Woolf2021!$J$9:$J$93*$C72*IF(BH$58=Fperm_SI_Woolf2021!$E$9:$E$93,1,EXP(LN((1.1*(Fperm_SI_Woolf2021!$E$9:$E$93-BH$58)-63.1579*EXP(-0.19*Fperm_SI_Woolf2021!$E$9:$E$93)+63.1579*EXP(-0.19*BH$58))/(Fperm_SI_Woolf2021!$E$9:$E$93-BH$58))*(BH$58-Fperm_SI_Woolf2021!$E$9:$E$93)/10))) + Fperm_SI_Woolf2021!$H$9:$H$93*EXP(-Fperm_SI_Woolf2021!$K$9:$K$93*$C72*IF(BH$58=Fperm_SI_Woolf2021!$E$9:$E$93,1,EXP(LN((1.1*(Fperm_SI_Woolf2021!$E$9:$E$93-BH$58)-63.1579*EXP(-0.19*Fperm_SI_Woolf2021!$E$9:$E$93)+63.1579*EXP(-0.19*BH$58))/(Fperm_SI_Woolf2021!$E$9:$E$93-BH$58))*(BH$58-Fperm_SI_Woolf2021!$E$9:$E$93)/10))),Fperm_SI_Woolf2021!$D$9:$D$93)*BH$57+INTERCEPT(Fperm_SI_Woolf2021!$F$9:$F$93*EXP(-Fperm_SI_Woolf2021!$I$9:$I$93*$C72*IF(BH$58=Fperm_SI_Woolf2021!$E$9:$E$93,1,EXP(LN((1.1*(Fperm_SI_Woolf2021!$E$9:$E$93-BH$58)-63.1579*EXP(-0.19*Fperm_SI_Woolf2021!$E$9:$E$93)+63.1579*EXP(-0.19*BH$58))/(Fperm_SI_Woolf2021!$E$9:$E$93-BH$58))*(BH$58-Fperm_SI_Woolf2021!$E$9:$E$93)/10))) + Fperm_SI_Woolf2021!$G$9:$G$93*EXP(-Fperm_SI_Woolf2021!$J$9:$J$93*$C72*IF(BH$58=Fperm_SI_Woolf2021!$E$9:$E$93,1,EXP(LN((1.1*(Fperm_SI_Woolf2021!$E$9:$E$93-BH$58)-63.1579*EXP(-0.19*Fperm_SI_Woolf2021!$E$9:$E$93)+63.1579*EXP(-0.19*BH$58))/(Fperm_SI_Woolf2021!$E$9:$E$93-BH$58))*(BH$58-Fperm_SI_Woolf2021!$E$9:$E$93)/10))) + Fperm_SI_Woolf2021!$H$9:$H$93*EXP(-Fperm_SI_Woolf2021!$K$9:$K$93*$C72*IF(BH$58=Fperm_SI_Woolf2021!$E$9:$E$93,1,EXP(LN((1.1*(Fperm_SI_Woolf2021!$E$9:$E$93-BH$58)-63.1579*EXP(-0.19*Fperm_SI_Woolf2021!$E$9:$E$93)+63.1579*EXP(-0.19*BH$58))/(Fperm_SI_Woolf2021!$E$9:$E$93-BH$58))*(BH$58-Fperm_SI_Woolf2021!$E$9:$E$93)/10))),Fperm_SI_Woolf2021!$D$9:$D$93))</f>
        <v>0.57403635753981552</v>
      </c>
      <c r="BI72" s="51" cm="1">
        <f t="array" ref="BI72">MIN(1,SLOPE(Fperm_SI_Woolf2021!$F$9:$F$93*EXP(-Fperm_SI_Woolf2021!$I$9:$I$93*$C72*IF(BI$58=Fperm_SI_Woolf2021!$E$9:$E$93,1,EXP(LN((1.1*(Fperm_SI_Woolf2021!$E$9:$E$93-BI$58)-63.1579*EXP(-0.19*Fperm_SI_Woolf2021!$E$9:$E$93)+63.1579*EXP(-0.19*BI$58))/(Fperm_SI_Woolf2021!$E$9:$E$93-BI$58))*(BI$58-Fperm_SI_Woolf2021!$E$9:$E$93)/10))) + Fperm_SI_Woolf2021!$G$9:$G$93*EXP(-Fperm_SI_Woolf2021!$J$9:$J$93*$C72*IF(BI$58=Fperm_SI_Woolf2021!$E$9:$E$93,1,EXP(LN((1.1*(Fperm_SI_Woolf2021!$E$9:$E$93-BI$58)-63.1579*EXP(-0.19*Fperm_SI_Woolf2021!$E$9:$E$93)+63.1579*EXP(-0.19*BI$58))/(Fperm_SI_Woolf2021!$E$9:$E$93-BI$58))*(BI$58-Fperm_SI_Woolf2021!$E$9:$E$93)/10))) + Fperm_SI_Woolf2021!$H$9:$H$93*EXP(-Fperm_SI_Woolf2021!$K$9:$K$93*$C72*IF(BI$58=Fperm_SI_Woolf2021!$E$9:$E$93,1,EXP(LN((1.1*(Fperm_SI_Woolf2021!$E$9:$E$93-BI$58)-63.1579*EXP(-0.19*Fperm_SI_Woolf2021!$E$9:$E$93)+63.1579*EXP(-0.19*BI$58))/(Fperm_SI_Woolf2021!$E$9:$E$93-BI$58))*(BI$58-Fperm_SI_Woolf2021!$E$9:$E$93)/10))),Fperm_SI_Woolf2021!$D$9:$D$93)*BI$57+INTERCEPT(Fperm_SI_Woolf2021!$F$9:$F$93*EXP(-Fperm_SI_Woolf2021!$I$9:$I$93*$C72*IF(BI$58=Fperm_SI_Woolf2021!$E$9:$E$93,1,EXP(LN((1.1*(Fperm_SI_Woolf2021!$E$9:$E$93-BI$58)-63.1579*EXP(-0.19*Fperm_SI_Woolf2021!$E$9:$E$93)+63.1579*EXP(-0.19*BI$58))/(Fperm_SI_Woolf2021!$E$9:$E$93-BI$58))*(BI$58-Fperm_SI_Woolf2021!$E$9:$E$93)/10))) + Fperm_SI_Woolf2021!$G$9:$G$93*EXP(-Fperm_SI_Woolf2021!$J$9:$J$93*$C72*IF(BI$58=Fperm_SI_Woolf2021!$E$9:$E$93,1,EXP(LN((1.1*(Fperm_SI_Woolf2021!$E$9:$E$93-BI$58)-63.1579*EXP(-0.19*Fperm_SI_Woolf2021!$E$9:$E$93)+63.1579*EXP(-0.19*BI$58))/(Fperm_SI_Woolf2021!$E$9:$E$93-BI$58))*(BI$58-Fperm_SI_Woolf2021!$E$9:$E$93)/10))) + Fperm_SI_Woolf2021!$H$9:$H$93*EXP(-Fperm_SI_Woolf2021!$K$9:$K$93*$C72*IF(BI$58=Fperm_SI_Woolf2021!$E$9:$E$93,1,EXP(LN((1.1*(Fperm_SI_Woolf2021!$E$9:$E$93-BI$58)-63.1579*EXP(-0.19*Fperm_SI_Woolf2021!$E$9:$E$93)+63.1579*EXP(-0.19*BI$58))/(Fperm_SI_Woolf2021!$E$9:$E$93-BI$58))*(BI$58-Fperm_SI_Woolf2021!$E$9:$E$93)/10))),Fperm_SI_Woolf2021!$D$9:$D$93))</f>
        <v>0.5411927767834841</v>
      </c>
      <c r="BJ72" s="51" cm="1">
        <f t="array" ref="BJ72">MIN(1,SLOPE(Fperm_SI_Woolf2021!$F$9:$F$93*EXP(-Fperm_SI_Woolf2021!$I$9:$I$93*$C72*IF(BJ$58=Fperm_SI_Woolf2021!$E$9:$E$93,1,EXP(LN((1.1*(Fperm_SI_Woolf2021!$E$9:$E$93-BJ$58)-63.1579*EXP(-0.19*Fperm_SI_Woolf2021!$E$9:$E$93)+63.1579*EXP(-0.19*BJ$58))/(Fperm_SI_Woolf2021!$E$9:$E$93-BJ$58))*(BJ$58-Fperm_SI_Woolf2021!$E$9:$E$93)/10))) + Fperm_SI_Woolf2021!$G$9:$G$93*EXP(-Fperm_SI_Woolf2021!$J$9:$J$93*$C72*IF(BJ$58=Fperm_SI_Woolf2021!$E$9:$E$93,1,EXP(LN((1.1*(Fperm_SI_Woolf2021!$E$9:$E$93-BJ$58)-63.1579*EXP(-0.19*Fperm_SI_Woolf2021!$E$9:$E$93)+63.1579*EXP(-0.19*BJ$58))/(Fperm_SI_Woolf2021!$E$9:$E$93-BJ$58))*(BJ$58-Fperm_SI_Woolf2021!$E$9:$E$93)/10))) + Fperm_SI_Woolf2021!$H$9:$H$93*EXP(-Fperm_SI_Woolf2021!$K$9:$K$93*$C72*IF(BJ$58=Fperm_SI_Woolf2021!$E$9:$E$93,1,EXP(LN((1.1*(Fperm_SI_Woolf2021!$E$9:$E$93-BJ$58)-63.1579*EXP(-0.19*Fperm_SI_Woolf2021!$E$9:$E$93)+63.1579*EXP(-0.19*BJ$58))/(Fperm_SI_Woolf2021!$E$9:$E$93-BJ$58))*(BJ$58-Fperm_SI_Woolf2021!$E$9:$E$93)/10))),Fperm_SI_Woolf2021!$D$9:$D$93)*BJ$57+INTERCEPT(Fperm_SI_Woolf2021!$F$9:$F$93*EXP(-Fperm_SI_Woolf2021!$I$9:$I$93*$C72*IF(BJ$58=Fperm_SI_Woolf2021!$E$9:$E$93,1,EXP(LN((1.1*(Fperm_SI_Woolf2021!$E$9:$E$93-BJ$58)-63.1579*EXP(-0.19*Fperm_SI_Woolf2021!$E$9:$E$93)+63.1579*EXP(-0.19*BJ$58))/(Fperm_SI_Woolf2021!$E$9:$E$93-BJ$58))*(BJ$58-Fperm_SI_Woolf2021!$E$9:$E$93)/10))) + Fperm_SI_Woolf2021!$G$9:$G$93*EXP(-Fperm_SI_Woolf2021!$J$9:$J$93*$C72*IF(BJ$58=Fperm_SI_Woolf2021!$E$9:$E$93,1,EXP(LN((1.1*(Fperm_SI_Woolf2021!$E$9:$E$93-BJ$58)-63.1579*EXP(-0.19*Fperm_SI_Woolf2021!$E$9:$E$93)+63.1579*EXP(-0.19*BJ$58))/(Fperm_SI_Woolf2021!$E$9:$E$93-BJ$58))*(BJ$58-Fperm_SI_Woolf2021!$E$9:$E$93)/10))) + Fperm_SI_Woolf2021!$H$9:$H$93*EXP(-Fperm_SI_Woolf2021!$K$9:$K$93*$C72*IF(BJ$58=Fperm_SI_Woolf2021!$E$9:$E$93,1,EXP(LN((1.1*(Fperm_SI_Woolf2021!$E$9:$E$93-BJ$58)-63.1579*EXP(-0.19*Fperm_SI_Woolf2021!$E$9:$E$93)+63.1579*EXP(-0.19*BJ$58))/(Fperm_SI_Woolf2021!$E$9:$E$93-BJ$58))*(BJ$58-Fperm_SI_Woolf2021!$E$9:$E$93)/10))),Fperm_SI_Woolf2021!$D$9:$D$93))</f>
        <v>0.50834919602715267</v>
      </c>
      <c r="BK72" s="51" cm="1">
        <f t="array" ref="BK72">MIN(1,SLOPE(Fperm_SI_Woolf2021!$F$9:$F$93*EXP(-Fperm_SI_Woolf2021!$I$9:$I$93*$C72*IF(BK$58=Fperm_SI_Woolf2021!$E$9:$E$93,1,EXP(LN((1.1*(Fperm_SI_Woolf2021!$E$9:$E$93-BK$58)-63.1579*EXP(-0.19*Fperm_SI_Woolf2021!$E$9:$E$93)+63.1579*EXP(-0.19*BK$58))/(Fperm_SI_Woolf2021!$E$9:$E$93-BK$58))*(BK$58-Fperm_SI_Woolf2021!$E$9:$E$93)/10))) + Fperm_SI_Woolf2021!$G$9:$G$93*EXP(-Fperm_SI_Woolf2021!$J$9:$J$93*$C72*IF(BK$58=Fperm_SI_Woolf2021!$E$9:$E$93,1,EXP(LN((1.1*(Fperm_SI_Woolf2021!$E$9:$E$93-BK$58)-63.1579*EXP(-0.19*Fperm_SI_Woolf2021!$E$9:$E$93)+63.1579*EXP(-0.19*BK$58))/(Fperm_SI_Woolf2021!$E$9:$E$93-BK$58))*(BK$58-Fperm_SI_Woolf2021!$E$9:$E$93)/10))) + Fperm_SI_Woolf2021!$H$9:$H$93*EXP(-Fperm_SI_Woolf2021!$K$9:$K$93*$C72*IF(BK$58=Fperm_SI_Woolf2021!$E$9:$E$93,1,EXP(LN((1.1*(Fperm_SI_Woolf2021!$E$9:$E$93-BK$58)-63.1579*EXP(-0.19*Fperm_SI_Woolf2021!$E$9:$E$93)+63.1579*EXP(-0.19*BK$58))/(Fperm_SI_Woolf2021!$E$9:$E$93-BK$58))*(BK$58-Fperm_SI_Woolf2021!$E$9:$E$93)/10))),Fperm_SI_Woolf2021!$D$9:$D$93)*BK$57+INTERCEPT(Fperm_SI_Woolf2021!$F$9:$F$93*EXP(-Fperm_SI_Woolf2021!$I$9:$I$93*$C72*IF(BK$58=Fperm_SI_Woolf2021!$E$9:$E$93,1,EXP(LN((1.1*(Fperm_SI_Woolf2021!$E$9:$E$93-BK$58)-63.1579*EXP(-0.19*Fperm_SI_Woolf2021!$E$9:$E$93)+63.1579*EXP(-0.19*BK$58))/(Fperm_SI_Woolf2021!$E$9:$E$93-BK$58))*(BK$58-Fperm_SI_Woolf2021!$E$9:$E$93)/10))) + Fperm_SI_Woolf2021!$G$9:$G$93*EXP(-Fperm_SI_Woolf2021!$J$9:$J$93*$C72*IF(BK$58=Fperm_SI_Woolf2021!$E$9:$E$93,1,EXP(LN((1.1*(Fperm_SI_Woolf2021!$E$9:$E$93-BK$58)-63.1579*EXP(-0.19*Fperm_SI_Woolf2021!$E$9:$E$93)+63.1579*EXP(-0.19*BK$58))/(Fperm_SI_Woolf2021!$E$9:$E$93-BK$58))*(BK$58-Fperm_SI_Woolf2021!$E$9:$E$93)/10))) + Fperm_SI_Woolf2021!$H$9:$H$93*EXP(-Fperm_SI_Woolf2021!$K$9:$K$93*$C72*IF(BK$58=Fperm_SI_Woolf2021!$E$9:$E$93,1,EXP(LN((1.1*(Fperm_SI_Woolf2021!$E$9:$E$93-BK$58)-63.1579*EXP(-0.19*Fperm_SI_Woolf2021!$E$9:$E$93)+63.1579*EXP(-0.19*BK$58))/(Fperm_SI_Woolf2021!$E$9:$E$93-BK$58))*(BK$58-Fperm_SI_Woolf2021!$E$9:$E$93)/10))),Fperm_SI_Woolf2021!$D$9:$D$93))</f>
        <v>0.47550561527082114</v>
      </c>
      <c r="BL72" s="51" cm="1">
        <f t="array" ref="BL72">MIN(1,SLOPE(Fperm_SI_Woolf2021!$F$9:$F$93*EXP(-Fperm_SI_Woolf2021!$I$9:$I$93*$C72*IF(BL$58=Fperm_SI_Woolf2021!$E$9:$E$93,1,EXP(LN((1.1*(Fperm_SI_Woolf2021!$E$9:$E$93-BL$58)-63.1579*EXP(-0.19*Fperm_SI_Woolf2021!$E$9:$E$93)+63.1579*EXP(-0.19*BL$58))/(Fperm_SI_Woolf2021!$E$9:$E$93-BL$58))*(BL$58-Fperm_SI_Woolf2021!$E$9:$E$93)/10))) + Fperm_SI_Woolf2021!$G$9:$G$93*EXP(-Fperm_SI_Woolf2021!$J$9:$J$93*$C72*IF(BL$58=Fperm_SI_Woolf2021!$E$9:$E$93,1,EXP(LN((1.1*(Fperm_SI_Woolf2021!$E$9:$E$93-BL$58)-63.1579*EXP(-0.19*Fperm_SI_Woolf2021!$E$9:$E$93)+63.1579*EXP(-0.19*BL$58))/(Fperm_SI_Woolf2021!$E$9:$E$93-BL$58))*(BL$58-Fperm_SI_Woolf2021!$E$9:$E$93)/10))) + Fperm_SI_Woolf2021!$H$9:$H$93*EXP(-Fperm_SI_Woolf2021!$K$9:$K$93*$C72*IF(BL$58=Fperm_SI_Woolf2021!$E$9:$E$93,1,EXP(LN((1.1*(Fperm_SI_Woolf2021!$E$9:$E$93-BL$58)-63.1579*EXP(-0.19*Fperm_SI_Woolf2021!$E$9:$E$93)+63.1579*EXP(-0.19*BL$58))/(Fperm_SI_Woolf2021!$E$9:$E$93-BL$58))*(BL$58-Fperm_SI_Woolf2021!$E$9:$E$93)/10))),Fperm_SI_Woolf2021!$D$9:$D$93)*BL$57+INTERCEPT(Fperm_SI_Woolf2021!$F$9:$F$93*EXP(-Fperm_SI_Woolf2021!$I$9:$I$93*$C72*IF(BL$58=Fperm_SI_Woolf2021!$E$9:$E$93,1,EXP(LN((1.1*(Fperm_SI_Woolf2021!$E$9:$E$93-BL$58)-63.1579*EXP(-0.19*Fperm_SI_Woolf2021!$E$9:$E$93)+63.1579*EXP(-0.19*BL$58))/(Fperm_SI_Woolf2021!$E$9:$E$93-BL$58))*(BL$58-Fperm_SI_Woolf2021!$E$9:$E$93)/10))) + Fperm_SI_Woolf2021!$G$9:$G$93*EXP(-Fperm_SI_Woolf2021!$J$9:$J$93*$C72*IF(BL$58=Fperm_SI_Woolf2021!$E$9:$E$93,1,EXP(LN((1.1*(Fperm_SI_Woolf2021!$E$9:$E$93-BL$58)-63.1579*EXP(-0.19*Fperm_SI_Woolf2021!$E$9:$E$93)+63.1579*EXP(-0.19*BL$58))/(Fperm_SI_Woolf2021!$E$9:$E$93-BL$58))*(BL$58-Fperm_SI_Woolf2021!$E$9:$E$93)/10))) + Fperm_SI_Woolf2021!$H$9:$H$93*EXP(-Fperm_SI_Woolf2021!$K$9:$K$93*$C72*IF(BL$58=Fperm_SI_Woolf2021!$E$9:$E$93,1,EXP(LN((1.1*(Fperm_SI_Woolf2021!$E$9:$E$93-BL$58)-63.1579*EXP(-0.19*Fperm_SI_Woolf2021!$E$9:$E$93)+63.1579*EXP(-0.19*BL$58))/(Fperm_SI_Woolf2021!$E$9:$E$93-BL$58))*(BL$58-Fperm_SI_Woolf2021!$E$9:$E$93)/10))),Fperm_SI_Woolf2021!$D$9:$D$93))</f>
        <v>0.9068377292265567</v>
      </c>
      <c r="BM72" s="51" cm="1">
        <f t="array" ref="BM72">MIN(1,SLOPE(Fperm_SI_Woolf2021!$F$9:$F$93*EXP(-Fperm_SI_Woolf2021!$I$9:$I$93*$C72*IF(BM$58=Fperm_SI_Woolf2021!$E$9:$E$93,1,EXP(LN((1.1*(Fperm_SI_Woolf2021!$E$9:$E$93-BM$58)-63.1579*EXP(-0.19*Fperm_SI_Woolf2021!$E$9:$E$93)+63.1579*EXP(-0.19*BM$58))/(Fperm_SI_Woolf2021!$E$9:$E$93-BM$58))*(BM$58-Fperm_SI_Woolf2021!$E$9:$E$93)/10))) + Fperm_SI_Woolf2021!$G$9:$G$93*EXP(-Fperm_SI_Woolf2021!$J$9:$J$93*$C72*IF(BM$58=Fperm_SI_Woolf2021!$E$9:$E$93,1,EXP(LN((1.1*(Fperm_SI_Woolf2021!$E$9:$E$93-BM$58)-63.1579*EXP(-0.19*Fperm_SI_Woolf2021!$E$9:$E$93)+63.1579*EXP(-0.19*BM$58))/(Fperm_SI_Woolf2021!$E$9:$E$93-BM$58))*(BM$58-Fperm_SI_Woolf2021!$E$9:$E$93)/10))) + Fperm_SI_Woolf2021!$H$9:$H$93*EXP(-Fperm_SI_Woolf2021!$K$9:$K$93*$C72*IF(BM$58=Fperm_SI_Woolf2021!$E$9:$E$93,1,EXP(LN((1.1*(Fperm_SI_Woolf2021!$E$9:$E$93-BM$58)-63.1579*EXP(-0.19*Fperm_SI_Woolf2021!$E$9:$E$93)+63.1579*EXP(-0.19*BM$58))/(Fperm_SI_Woolf2021!$E$9:$E$93-BM$58))*(BM$58-Fperm_SI_Woolf2021!$E$9:$E$93)/10))),Fperm_SI_Woolf2021!$D$9:$D$93)*BM$57+INTERCEPT(Fperm_SI_Woolf2021!$F$9:$F$93*EXP(-Fperm_SI_Woolf2021!$I$9:$I$93*$C72*IF(BM$58=Fperm_SI_Woolf2021!$E$9:$E$93,1,EXP(LN((1.1*(Fperm_SI_Woolf2021!$E$9:$E$93-BM$58)-63.1579*EXP(-0.19*Fperm_SI_Woolf2021!$E$9:$E$93)+63.1579*EXP(-0.19*BM$58))/(Fperm_SI_Woolf2021!$E$9:$E$93-BM$58))*(BM$58-Fperm_SI_Woolf2021!$E$9:$E$93)/10))) + Fperm_SI_Woolf2021!$G$9:$G$93*EXP(-Fperm_SI_Woolf2021!$J$9:$J$93*$C72*IF(BM$58=Fperm_SI_Woolf2021!$E$9:$E$93,1,EXP(LN((1.1*(Fperm_SI_Woolf2021!$E$9:$E$93-BM$58)-63.1579*EXP(-0.19*Fperm_SI_Woolf2021!$E$9:$E$93)+63.1579*EXP(-0.19*BM$58))/(Fperm_SI_Woolf2021!$E$9:$E$93-BM$58))*(BM$58-Fperm_SI_Woolf2021!$E$9:$E$93)/10))) + Fperm_SI_Woolf2021!$H$9:$H$93*EXP(-Fperm_SI_Woolf2021!$K$9:$K$93*$C72*IF(BM$58=Fperm_SI_Woolf2021!$E$9:$E$93,1,EXP(LN((1.1*(Fperm_SI_Woolf2021!$E$9:$E$93-BM$58)-63.1579*EXP(-0.19*Fperm_SI_Woolf2021!$E$9:$E$93)+63.1579*EXP(-0.19*BM$58))/(Fperm_SI_Woolf2021!$E$9:$E$93-BM$58))*(BM$58-Fperm_SI_Woolf2021!$E$9:$E$93)/10))),Fperm_SI_Woolf2021!$D$9:$D$93))</f>
        <v>0.87396327064508217</v>
      </c>
      <c r="BN72" s="51" cm="1">
        <f t="array" ref="BN72">MIN(1,SLOPE(Fperm_SI_Woolf2021!$F$9:$F$93*EXP(-Fperm_SI_Woolf2021!$I$9:$I$93*$C72*IF(BN$58=Fperm_SI_Woolf2021!$E$9:$E$93,1,EXP(LN((1.1*(Fperm_SI_Woolf2021!$E$9:$E$93-BN$58)-63.1579*EXP(-0.19*Fperm_SI_Woolf2021!$E$9:$E$93)+63.1579*EXP(-0.19*BN$58))/(Fperm_SI_Woolf2021!$E$9:$E$93-BN$58))*(BN$58-Fperm_SI_Woolf2021!$E$9:$E$93)/10))) + Fperm_SI_Woolf2021!$G$9:$G$93*EXP(-Fperm_SI_Woolf2021!$J$9:$J$93*$C72*IF(BN$58=Fperm_SI_Woolf2021!$E$9:$E$93,1,EXP(LN((1.1*(Fperm_SI_Woolf2021!$E$9:$E$93-BN$58)-63.1579*EXP(-0.19*Fperm_SI_Woolf2021!$E$9:$E$93)+63.1579*EXP(-0.19*BN$58))/(Fperm_SI_Woolf2021!$E$9:$E$93-BN$58))*(BN$58-Fperm_SI_Woolf2021!$E$9:$E$93)/10))) + Fperm_SI_Woolf2021!$H$9:$H$93*EXP(-Fperm_SI_Woolf2021!$K$9:$K$93*$C72*IF(BN$58=Fperm_SI_Woolf2021!$E$9:$E$93,1,EXP(LN((1.1*(Fperm_SI_Woolf2021!$E$9:$E$93-BN$58)-63.1579*EXP(-0.19*Fperm_SI_Woolf2021!$E$9:$E$93)+63.1579*EXP(-0.19*BN$58))/(Fperm_SI_Woolf2021!$E$9:$E$93-BN$58))*(BN$58-Fperm_SI_Woolf2021!$E$9:$E$93)/10))),Fperm_SI_Woolf2021!$D$9:$D$93)*BN$57+INTERCEPT(Fperm_SI_Woolf2021!$F$9:$F$93*EXP(-Fperm_SI_Woolf2021!$I$9:$I$93*$C72*IF(BN$58=Fperm_SI_Woolf2021!$E$9:$E$93,1,EXP(LN((1.1*(Fperm_SI_Woolf2021!$E$9:$E$93-BN$58)-63.1579*EXP(-0.19*Fperm_SI_Woolf2021!$E$9:$E$93)+63.1579*EXP(-0.19*BN$58))/(Fperm_SI_Woolf2021!$E$9:$E$93-BN$58))*(BN$58-Fperm_SI_Woolf2021!$E$9:$E$93)/10))) + Fperm_SI_Woolf2021!$G$9:$G$93*EXP(-Fperm_SI_Woolf2021!$J$9:$J$93*$C72*IF(BN$58=Fperm_SI_Woolf2021!$E$9:$E$93,1,EXP(LN((1.1*(Fperm_SI_Woolf2021!$E$9:$E$93-BN$58)-63.1579*EXP(-0.19*Fperm_SI_Woolf2021!$E$9:$E$93)+63.1579*EXP(-0.19*BN$58))/(Fperm_SI_Woolf2021!$E$9:$E$93-BN$58))*(BN$58-Fperm_SI_Woolf2021!$E$9:$E$93)/10))) + Fperm_SI_Woolf2021!$H$9:$H$93*EXP(-Fperm_SI_Woolf2021!$K$9:$K$93*$C72*IF(BN$58=Fperm_SI_Woolf2021!$E$9:$E$93,1,EXP(LN((1.1*(Fperm_SI_Woolf2021!$E$9:$E$93-BN$58)-63.1579*EXP(-0.19*Fperm_SI_Woolf2021!$E$9:$E$93)+63.1579*EXP(-0.19*BN$58))/(Fperm_SI_Woolf2021!$E$9:$E$93-BN$58))*(BN$58-Fperm_SI_Woolf2021!$E$9:$E$93)/10))),Fperm_SI_Woolf2021!$D$9:$D$93))</f>
        <v>0.84108881206360764</v>
      </c>
      <c r="BO72" s="51" cm="1">
        <f t="array" ref="BO72">MIN(1,SLOPE(Fperm_SI_Woolf2021!$F$9:$F$93*EXP(-Fperm_SI_Woolf2021!$I$9:$I$93*$C72*IF(BO$58=Fperm_SI_Woolf2021!$E$9:$E$93,1,EXP(LN((1.1*(Fperm_SI_Woolf2021!$E$9:$E$93-BO$58)-63.1579*EXP(-0.19*Fperm_SI_Woolf2021!$E$9:$E$93)+63.1579*EXP(-0.19*BO$58))/(Fperm_SI_Woolf2021!$E$9:$E$93-BO$58))*(BO$58-Fperm_SI_Woolf2021!$E$9:$E$93)/10))) + Fperm_SI_Woolf2021!$G$9:$G$93*EXP(-Fperm_SI_Woolf2021!$J$9:$J$93*$C72*IF(BO$58=Fperm_SI_Woolf2021!$E$9:$E$93,1,EXP(LN((1.1*(Fperm_SI_Woolf2021!$E$9:$E$93-BO$58)-63.1579*EXP(-0.19*Fperm_SI_Woolf2021!$E$9:$E$93)+63.1579*EXP(-0.19*BO$58))/(Fperm_SI_Woolf2021!$E$9:$E$93-BO$58))*(BO$58-Fperm_SI_Woolf2021!$E$9:$E$93)/10))) + Fperm_SI_Woolf2021!$H$9:$H$93*EXP(-Fperm_SI_Woolf2021!$K$9:$K$93*$C72*IF(BO$58=Fperm_SI_Woolf2021!$E$9:$E$93,1,EXP(LN((1.1*(Fperm_SI_Woolf2021!$E$9:$E$93-BO$58)-63.1579*EXP(-0.19*Fperm_SI_Woolf2021!$E$9:$E$93)+63.1579*EXP(-0.19*BO$58))/(Fperm_SI_Woolf2021!$E$9:$E$93-BO$58))*(BO$58-Fperm_SI_Woolf2021!$E$9:$E$93)/10))),Fperm_SI_Woolf2021!$D$9:$D$93)*BO$57+INTERCEPT(Fperm_SI_Woolf2021!$F$9:$F$93*EXP(-Fperm_SI_Woolf2021!$I$9:$I$93*$C72*IF(BO$58=Fperm_SI_Woolf2021!$E$9:$E$93,1,EXP(LN((1.1*(Fperm_SI_Woolf2021!$E$9:$E$93-BO$58)-63.1579*EXP(-0.19*Fperm_SI_Woolf2021!$E$9:$E$93)+63.1579*EXP(-0.19*BO$58))/(Fperm_SI_Woolf2021!$E$9:$E$93-BO$58))*(BO$58-Fperm_SI_Woolf2021!$E$9:$E$93)/10))) + Fperm_SI_Woolf2021!$G$9:$G$93*EXP(-Fperm_SI_Woolf2021!$J$9:$J$93*$C72*IF(BO$58=Fperm_SI_Woolf2021!$E$9:$E$93,1,EXP(LN((1.1*(Fperm_SI_Woolf2021!$E$9:$E$93-BO$58)-63.1579*EXP(-0.19*Fperm_SI_Woolf2021!$E$9:$E$93)+63.1579*EXP(-0.19*BO$58))/(Fperm_SI_Woolf2021!$E$9:$E$93-BO$58))*(BO$58-Fperm_SI_Woolf2021!$E$9:$E$93)/10))) + Fperm_SI_Woolf2021!$H$9:$H$93*EXP(-Fperm_SI_Woolf2021!$K$9:$K$93*$C72*IF(BO$58=Fperm_SI_Woolf2021!$E$9:$E$93,1,EXP(LN((1.1*(Fperm_SI_Woolf2021!$E$9:$E$93-BO$58)-63.1579*EXP(-0.19*Fperm_SI_Woolf2021!$E$9:$E$93)+63.1579*EXP(-0.19*BO$58))/(Fperm_SI_Woolf2021!$E$9:$E$93-BO$58))*(BO$58-Fperm_SI_Woolf2021!$E$9:$E$93)/10))),Fperm_SI_Woolf2021!$D$9:$D$93))</f>
        <v>0.80821435348213311</v>
      </c>
      <c r="BP72" s="51" cm="1">
        <f t="array" ref="BP72">MIN(1,SLOPE(Fperm_SI_Woolf2021!$F$9:$F$93*EXP(-Fperm_SI_Woolf2021!$I$9:$I$93*$C72*IF(BP$58=Fperm_SI_Woolf2021!$E$9:$E$93,1,EXP(LN((1.1*(Fperm_SI_Woolf2021!$E$9:$E$93-BP$58)-63.1579*EXP(-0.19*Fperm_SI_Woolf2021!$E$9:$E$93)+63.1579*EXP(-0.19*BP$58))/(Fperm_SI_Woolf2021!$E$9:$E$93-BP$58))*(BP$58-Fperm_SI_Woolf2021!$E$9:$E$93)/10))) + Fperm_SI_Woolf2021!$G$9:$G$93*EXP(-Fperm_SI_Woolf2021!$J$9:$J$93*$C72*IF(BP$58=Fperm_SI_Woolf2021!$E$9:$E$93,1,EXP(LN((1.1*(Fperm_SI_Woolf2021!$E$9:$E$93-BP$58)-63.1579*EXP(-0.19*Fperm_SI_Woolf2021!$E$9:$E$93)+63.1579*EXP(-0.19*BP$58))/(Fperm_SI_Woolf2021!$E$9:$E$93-BP$58))*(BP$58-Fperm_SI_Woolf2021!$E$9:$E$93)/10))) + Fperm_SI_Woolf2021!$H$9:$H$93*EXP(-Fperm_SI_Woolf2021!$K$9:$K$93*$C72*IF(BP$58=Fperm_SI_Woolf2021!$E$9:$E$93,1,EXP(LN((1.1*(Fperm_SI_Woolf2021!$E$9:$E$93-BP$58)-63.1579*EXP(-0.19*Fperm_SI_Woolf2021!$E$9:$E$93)+63.1579*EXP(-0.19*BP$58))/(Fperm_SI_Woolf2021!$E$9:$E$93-BP$58))*(BP$58-Fperm_SI_Woolf2021!$E$9:$E$93)/10))),Fperm_SI_Woolf2021!$D$9:$D$93)*BP$57+INTERCEPT(Fperm_SI_Woolf2021!$F$9:$F$93*EXP(-Fperm_SI_Woolf2021!$I$9:$I$93*$C72*IF(BP$58=Fperm_SI_Woolf2021!$E$9:$E$93,1,EXP(LN((1.1*(Fperm_SI_Woolf2021!$E$9:$E$93-BP$58)-63.1579*EXP(-0.19*Fperm_SI_Woolf2021!$E$9:$E$93)+63.1579*EXP(-0.19*BP$58))/(Fperm_SI_Woolf2021!$E$9:$E$93-BP$58))*(BP$58-Fperm_SI_Woolf2021!$E$9:$E$93)/10))) + Fperm_SI_Woolf2021!$G$9:$G$93*EXP(-Fperm_SI_Woolf2021!$J$9:$J$93*$C72*IF(BP$58=Fperm_SI_Woolf2021!$E$9:$E$93,1,EXP(LN((1.1*(Fperm_SI_Woolf2021!$E$9:$E$93-BP$58)-63.1579*EXP(-0.19*Fperm_SI_Woolf2021!$E$9:$E$93)+63.1579*EXP(-0.19*BP$58))/(Fperm_SI_Woolf2021!$E$9:$E$93-BP$58))*(BP$58-Fperm_SI_Woolf2021!$E$9:$E$93)/10))) + Fperm_SI_Woolf2021!$H$9:$H$93*EXP(-Fperm_SI_Woolf2021!$K$9:$K$93*$C72*IF(BP$58=Fperm_SI_Woolf2021!$E$9:$E$93,1,EXP(LN((1.1*(Fperm_SI_Woolf2021!$E$9:$E$93-BP$58)-63.1579*EXP(-0.19*Fperm_SI_Woolf2021!$E$9:$E$93)+63.1579*EXP(-0.19*BP$58))/(Fperm_SI_Woolf2021!$E$9:$E$93-BP$58))*(BP$58-Fperm_SI_Woolf2021!$E$9:$E$93)/10))),Fperm_SI_Woolf2021!$D$9:$D$93))</f>
        <v>0.77533989490065869</v>
      </c>
      <c r="BQ72" s="51" cm="1">
        <f t="array" ref="BQ72">MIN(1,SLOPE(Fperm_SI_Woolf2021!$F$9:$F$93*EXP(-Fperm_SI_Woolf2021!$I$9:$I$93*$C72*IF(BQ$58=Fperm_SI_Woolf2021!$E$9:$E$93,1,EXP(LN((1.1*(Fperm_SI_Woolf2021!$E$9:$E$93-BQ$58)-63.1579*EXP(-0.19*Fperm_SI_Woolf2021!$E$9:$E$93)+63.1579*EXP(-0.19*BQ$58))/(Fperm_SI_Woolf2021!$E$9:$E$93-BQ$58))*(BQ$58-Fperm_SI_Woolf2021!$E$9:$E$93)/10))) + Fperm_SI_Woolf2021!$G$9:$G$93*EXP(-Fperm_SI_Woolf2021!$J$9:$J$93*$C72*IF(BQ$58=Fperm_SI_Woolf2021!$E$9:$E$93,1,EXP(LN((1.1*(Fperm_SI_Woolf2021!$E$9:$E$93-BQ$58)-63.1579*EXP(-0.19*Fperm_SI_Woolf2021!$E$9:$E$93)+63.1579*EXP(-0.19*BQ$58))/(Fperm_SI_Woolf2021!$E$9:$E$93-BQ$58))*(BQ$58-Fperm_SI_Woolf2021!$E$9:$E$93)/10))) + Fperm_SI_Woolf2021!$H$9:$H$93*EXP(-Fperm_SI_Woolf2021!$K$9:$K$93*$C72*IF(BQ$58=Fperm_SI_Woolf2021!$E$9:$E$93,1,EXP(LN((1.1*(Fperm_SI_Woolf2021!$E$9:$E$93-BQ$58)-63.1579*EXP(-0.19*Fperm_SI_Woolf2021!$E$9:$E$93)+63.1579*EXP(-0.19*BQ$58))/(Fperm_SI_Woolf2021!$E$9:$E$93-BQ$58))*(BQ$58-Fperm_SI_Woolf2021!$E$9:$E$93)/10))),Fperm_SI_Woolf2021!$D$9:$D$93)*BQ$57+INTERCEPT(Fperm_SI_Woolf2021!$F$9:$F$93*EXP(-Fperm_SI_Woolf2021!$I$9:$I$93*$C72*IF(BQ$58=Fperm_SI_Woolf2021!$E$9:$E$93,1,EXP(LN((1.1*(Fperm_SI_Woolf2021!$E$9:$E$93-BQ$58)-63.1579*EXP(-0.19*Fperm_SI_Woolf2021!$E$9:$E$93)+63.1579*EXP(-0.19*BQ$58))/(Fperm_SI_Woolf2021!$E$9:$E$93-BQ$58))*(BQ$58-Fperm_SI_Woolf2021!$E$9:$E$93)/10))) + Fperm_SI_Woolf2021!$G$9:$G$93*EXP(-Fperm_SI_Woolf2021!$J$9:$J$93*$C72*IF(BQ$58=Fperm_SI_Woolf2021!$E$9:$E$93,1,EXP(LN((1.1*(Fperm_SI_Woolf2021!$E$9:$E$93-BQ$58)-63.1579*EXP(-0.19*Fperm_SI_Woolf2021!$E$9:$E$93)+63.1579*EXP(-0.19*BQ$58))/(Fperm_SI_Woolf2021!$E$9:$E$93-BQ$58))*(BQ$58-Fperm_SI_Woolf2021!$E$9:$E$93)/10))) + Fperm_SI_Woolf2021!$H$9:$H$93*EXP(-Fperm_SI_Woolf2021!$K$9:$K$93*$C72*IF(BQ$58=Fperm_SI_Woolf2021!$E$9:$E$93,1,EXP(LN((1.1*(Fperm_SI_Woolf2021!$E$9:$E$93-BQ$58)-63.1579*EXP(-0.19*Fperm_SI_Woolf2021!$E$9:$E$93)+63.1579*EXP(-0.19*BQ$58))/(Fperm_SI_Woolf2021!$E$9:$E$93-BQ$58))*(BQ$58-Fperm_SI_Woolf2021!$E$9:$E$93)/10))),Fperm_SI_Woolf2021!$D$9:$D$93))</f>
        <v>0.74246543631918416</v>
      </c>
      <c r="BR72" s="51" cm="1">
        <f t="array" ref="BR72">MIN(1,SLOPE(Fperm_SI_Woolf2021!$F$9:$F$93*EXP(-Fperm_SI_Woolf2021!$I$9:$I$93*$C72*IF(BR$58=Fperm_SI_Woolf2021!$E$9:$E$93,1,EXP(LN((1.1*(Fperm_SI_Woolf2021!$E$9:$E$93-BR$58)-63.1579*EXP(-0.19*Fperm_SI_Woolf2021!$E$9:$E$93)+63.1579*EXP(-0.19*BR$58))/(Fperm_SI_Woolf2021!$E$9:$E$93-BR$58))*(BR$58-Fperm_SI_Woolf2021!$E$9:$E$93)/10))) + Fperm_SI_Woolf2021!$G$9:$G$93*EXP(-Fperm_SI_Woolf2021!$J$9:$J$93*$C72*IF(BR$58=Fperm_SI_Woolf2021!$E$9:$E$93,1,EXP(LN((1.1*(Fperm_SI_Woolf2021!$E$9:$E$93-BR$58)-63.1579*EXP(-0.19*Fperm_SI_Woolf2021!$E$9:$E$93)+63.1579*EXP(-0.19*BR$58))/(Fperm_SI_Woolf2021!$E$9:$E$93-BR$58))*(BR$58-Fperm_SI_Woolf2021!$E$9:$E$93)/10))) + Fperm_SI_Woolf2021!$H$9:$H$93*EXP(-Fperm_SI_Woolf2021!$K$9:$K$93*$C72*IF(BR$58=Fperm_SI_Woolf2021!$E$9:$E$93,1,EXP(LN((1.1*(Fperm_SI_Woolf2021!$E$9:$E$93-BR$58)-63.1579*EXP(-0.19*Fperm_SI_Woolf2021!$E$9:$E$93)+63.1579*EXP(-0.19*BR$58))/(Fperm_SI_Woolf2021!$E$9:$E$93-BR$58))*(BR$58-Fperm_SI_Woolf2021!$E$9:$E$93)/10))),Fperm_SI_Woolf2021!$D$9:$D$93)*BR$57+INTERCEPT(Fperm_SI_Woolf2021!$F$9:$F$93*EXP(-Fperm_SI_Woolf2021!$I$9:$I$93*$C72*IF(BR$58=Fperm_SI_Woolf2021!$E$9:$E$93,1,EXP(LN((1.1*(Fperm_SI_Woolf2021!$E$9:$E$93-BR$58)-63.1579*EXP(-0.19*Fperm_SI_Woolf2021!$E$9:$E$93)+63.1579*EXP(-0.19*BR$58))/(Fperm_SI_Woolf2021!$E$9:$E$93-BR$58))*(BR$58-Fperm_SI_Woolf2021!$E$9:$E$93)/10))) + Fperm_SI_Woolf2021!$G$9:$G$93*EXP(-Fperm_SI_Woolf2021!$J$9:$J$93*$C72*IF(BR$58=Fperm_SI_Woolf2021!$E$9:$E$93,1,EXP(LN((1.1*(Fperm_SI_Woolf2021!$E$9:$E$93-BR$58)-63.1579*EXP(-0.19*Fperm_SI_Woolf2021!$E$9:$E$93)+63.1579*EXP(-0.19*BR$58))/(Fperm_SI_Woolf2021!$E$9:$E$93-BR$58))*(BR$58-Fperm_SI_Woolf2021!$E$9:$E$93)/10))) + Fperm_SI_Woolf2021!$H$9:$H$93*EXP(-Fperm_SI_Woolf2021!$K$9:$K$93*$C72*IF(BR$58=Fperm_SI_Woolf2021!$E$9:$E$93,1,EXP(LN((1.1*(Fperm_SI_Woolf2021!$E$9:$E$93-BR$58)-63.1579*EXP(-0.19*Fperm_SI_Woolf2021!$E$9:$E$93)+63.1579*EXP(-0.19*BR$58))/(Fperm_SI_Woolf2021!$E$9:$E$93-BR$58))*(BR$58-Fperm_SI_Woolf2021!$E$9:$E$93)/10))),Fperm_SI_Woolf2021!$D$9:$D$93))</f>
        <v>0.70959097773770963</v>
      </c>
      <c r="BS72" s="51" cm="1">
        <f t="array" ref="BS72">MIN(1,SLOPE(Fperm_SI_Woolf2021!$F$9:$F$93*EXP(-Fperm_SI_Woolf2021!$I$9:$I$93*$C72*IF(BS$58=Fperm_SI_Woolf2021!$E$9:$E$93,1,EXP(LN((1.1*(Fperm_SI_Woolf2021!$E$9:$E$93-BS$58)-63.1579*EXP(-0.19*Fperm_SI_Woolf2021!$E$9:$E$93)+63.1579*EXP(-0.19*BS$58))/(Fperm_SI_Woolf2021!$E$9:$E$93-BS$58))*(BS$58-Fperm_SI_Woolf2021!$E$9:$E$93)/10))) + Fperm_SI_Woolf2021!$G$9:$G$93*EXP(-Fperm_SI_Woolf2021!$J$9:$J$93*$C72*IF(BS$58=Fperm_SI_Woolf2021!$E$9:$E$93,1,EXP(LN((1.1*(Fperm_SI_Woolf2021!$E$9:$E$93-BS$58)-63.1579*EXP(-0.19*Fperm_SI_Woolf2021!$E$9:$E$93)+63.1579*EXP(-0.19*BS$58))/(Fperm_SI_Woolf2021!$E$9:$E$93-BS$58))*(BS$58-Fperm_SI_Woolf2021!$E$9:$E$93)/10))) + Fperm_SI_Woolf2021!$H$9:$H$93*EXP(-Fperm_SI_Woolf2021!$K$9:$K$93*$C72*IF(BS$58=Fperm_SI_Woolf2021!$E$9:$E$93,1,EXP(LN((1.1*(Fperm_SI_Woolf2021!$E$9:$E$93-BS$58)-63.1579*EXP(-0.19*Fperm_SI_Woolf2021!$E$9:$E$93)+63.1579*EXP(-0.19*BS$58))/(Fperm_SI_Woolf2021!$E$9:$E$93-BS$58))*(BS$58-Fperm_SI_Woolf2021!$E$9:$E$93)/10))),Fperm_SI_Woolf2021!$D$9:$D$93)*BS$57+INTERCEPT(Fperm_SI_Woolf2021!$F$9:$F$93*EXP(-Fperm_SI_Woolf2021!$I$9:$I$93*$C72*IF(BS$58=Fperm_SI_Woolf2021!$E$9:$E$93,1,EXP(LN((1.1*(Fperm_SI_Woolf2021!$E$9:$E$93-BS$58)-63.1579*EXP(-0.19*Fperm_SI_Woolf2021!$E$9:$E$93)+63.1579*EXP(-0.19*BS$58))/(Fperm_SI_Woolf2021!$E$9:$E$93-BS$58))*(BS$58-Fperm_SI_Woolf2021!$E$9:$E$93)/10))) + Fperm_SI_Woolf2021!$G$9:$G$93*EXP(-Fperm_SI_Woolf2021!$J$9:$J$93*$C72*IF(BS$58=Fperm_SI_Woolf2021!$E$9:$E$93,1,EXP(LN((1.1*(Fperm_SI_Woolf2021!$E$9:$E$93-BS$58)-63.1579*EXP(-0.19*Fperm_SI_Woolf2021!$E$9:$E$93)+63.1579*EXP(-0.19*BS$58))/(Fperm_SI_Woolf2021!$E$9:$E$93-BS$58))*(BS$58-Fperm_SI_Woolf2021!$E$9:$E$93)/10))) + Fperm_SI_Woolf2021!$H$9:$H$93*EXP(-Fperm_SI_Woolf2021!$K$9:$K$93*$C72*IF(BS$58=Fperm_SI_Woolf2021!$E$9:$E$93,1,EXP(LN((1.1*(Fperm_SI_Woolf2021!$E$9:$E$93-BS$58)-63.1579*EXP(-0.19*Fperm_SI_Woolf2021!$E$9:$E$93)+63.1579*EXP(-0.19*BS$58))/(Fperm_SI_Woolf2021!$E$9:$E$93-BS$58))*(BS$58-Fperm_SI_Woolf2021!$E$9:$E$93)/10))),Fperm_SI_Woolf2021!$D$9:$D$93))</f>
        <v>0.67671651915623521</v>
      </c>
      <c r="BT72" s="51" cm="1">
        <f t="array" ref="BT72">MIN(1,SLOPE(Fperm_SI_Woolf2021!$F$9:$F$93*EXP(-Fperm_SI_Woolf2021!$I$9:$I$93*$C72*IF(BT$58=Fperm_SI_Woolf2021!$E$9:$E$93,1,EXP(LN((1.1*(Fperm_SI_Woolf2021!$E$9:$E$93-BT$58)-63.1579*EXP(-0.19*Fperm_SI_Woolf2021!$E$9:$E$93)+63.1579*EXP(-0.19*BT$58))/(Fperm_SI_Woolf2021!$E$9:$E$93-BT$58))*(BT$58-Fperm_SI_Woolf2021!$E$9:$E$93)/10))) + Fperm_SI_Woolf2021!$G$9:$G$93*EXP(-Fperm_SI_Woolf2021!$J$9:$J$93*$C72*IF(BT$58=Fperm_SI_Woolf2021!$E$9:$E$93,1,EXP(LN((1.1*(Fperm_SI_Woolf2021!$E$9:$E$93-BT$58)-63.1579*EXP(-0.19*Fperm_SI_Woolf2021!$E$9:$E$93)+63.1579*EXP(-0.19*BT$58))/(Fperm_SI_Woolf2021!$E$9:$E$93-BT$58))*(BT$58-Fperm_SI_Woolf2021!$E$9:$E$93)/10))) + Fperm_SI_Woolf2021!$H$9:$H$93*EXP(-Fperm_SI_Woolf2021!$K$9:$K$93*$C72*IF(BT$58=Fperm_SI_Woolf2021!$E$9:$E$93,1,EXP(LN((1.1*(Fperm_SI_Woolf2021!$E$9:$E$93-BT$58)-63.1579*EXP(-0.19*Fperm_SI_Woolf2021!$E$9:$E$93)+63.1579*EXP(-0.19*BT$58))/(Fperm_SI_Woolf2021!$E$9:$E$93-BT$58))*(BT$58-Fperm_SI_Woolf2021!$E$9:$E$93)/10))),Fperm_SI_Woolf2021!$D$9:$D$93)*BT$57+INTERCEPT(Fperm_SI_Woolf2021!$F$9:$F$93*EXP(-Fperm_SI_Woolf2021!$I$9:$I$93*$C72*IF(BT$58=Fperm_SI_Woolf2021!$E$9:$E$93,1,EXP(LN((1.1*(Fperm_SI_Woolf2021!$E$9:$E$93-BT$58)-63.1579*EXP(-0.19*Fperm_SI_Woolf2021!$E$9:$E$93)+63.1579*EXP(-0.19*BT$58))/(Fperm_SI_Woolf2021!$E$9:$E$93-BT$58))*(BT$58-Fperm_SI_Woolf2021!$E$9:$E$93)/10))) + Fperm_SI_Woolf2021!$G$9:$G$93*EXP(-Fperm_SI_Woolf2021!$J$9:$J$93*$C72*IF(BT$58=Fperm_SI_Woolf2021!$E$9:$E$93,1,EXP(LN((1.1*(Fperm_SI_Woolf2021!$E$9:$E$93-BT$58)-63.1579*EXP(-0.19*Fperm_SI_Woolf2021!$E$9:$E$93)+63.1579*EXP(-0.19*BT$58))/(Fperm_SI_Woolf2021!$E$9:$E$93-BT$58))*(BT$58-Fperm_SI_Woolf2021!$E$9:$E$93)/10))) + Fperm_SI_Woolf2021!$H$9:$H$93*EXP(-Fperm_SI_Woolf2021!$K$9:$K$93*$C72*IF(BT$58=Fperm_SI_Woolf2021!$E$9:$E$93,1,EXP(LN((1.1*(Fperm_SI_Woolf2021!$E$9:$E$93-BT$58)-63.1579*EXP(-0.19*Fperm_SI_Woolf2021!$E$9:$E$93)+63.1579*EXP(-0.19*BT$58))/(Fperm_SI_Woolf2021!$E$9:$E$93-BT$58))*(BT$58-Fperm_SI_Woolf2021!$E$9:$E$93)/10))),Fperm_SI_Woolf2021!$D$9:$D$93))</f>
        <v>0.64384206057476057</v>
      </c>
      <c r="BU72" s="51" cm="1">
        <f t="array" ref="BU72">MIN(1,SLOPE(Fperm_SI_Woolf2021!$F$9:$F$93*EXP(-Fperm_SI_Woolf2021!$I$9:$I$93*$C72*IF(BU$58=Fperm_SI_Woolf2021!$E$9:$E$93,1,EXP(LN((1.1*(Fperm_SI_Woolf2021!$E$9:$E$93-BU$58)-63.1579*EXP(-0.19*Fperm_SI_Woolf2021!$E$9:$E$93)+63.1579*EXP(-0.19*BU$58))/(Fperm_SI_Woolf2021!$E$9:$E$93-BU$58))*(BU$58-Fperm_SI_Woolf2021!$E$9:$E$93)/10))) + Fperm_SI_Woolf2021!$G$9:$G$93*EXP(-Fperm_SI_Woolf2021!$J$9:$J$93*$C72*IF(BU$58=Fperm_SI_Woolf2021!$E$9:$E$93,1,EXP(LN((1.1*(Fperm_SI_Woolf2021!$E$9:$E$93-BU$58)-63.1579*EXP(-0.19*Fperm_SI_Woolf2021!$E$9:$E$93)+63.1579*EXP(-0.19*BU$58))/(Fperm_SI_Woolf2021!$E$9:$E$93-BU$58))*(BU$58-Fperm_SI_Woolf2021!$E$9:$E$93)/10))) + Fperm_SI_Woolf2021!$H$9:$H$93*EXP(-Fperm_SI_Woolf2021!$K$9:$K$93*$C72*IF(BU$58=Fperm_SI_Woolf2021!$E$9:$E$93,1,EXP(LN((1.1*(Fperm_SI_Woolf2021!$E$9:$E$93-BU$58)-63.1579*EXP(-0.19*Fperm_SI_Woolf2021!$E$9:$E$93)+63.1579*EXP(-0.19*BU$58))/(Fperm_SI_Woolf2021!$E$9:$E$93-BU$58))*(BU$58-Fperm_SI_Woolf2021!$E$9:$E$93)/10))),Fperm_SI_Woolf2021!$D$9:$D$93)*BU$57+INTERCEPT(Fperm_SI_Woolf2021!$F$9:$F$93*EXP(-Fperm_SI_Woolf2021!$I$9:$I$93*$C72*IF(BU$58=Fperm_SI_Woolf2021!$E$9:$E$93,1,EXP(LN((1.1*(Fperm_SI_Woolf2021!$E$9:$E$93-BU$58)-63.1579*EXP(-0.19*Fperm_SI_Woolf2021!$E$9:$E$93)+63.1579*EXP(-0.19*BU$58))/(Fperm_SI_Woolf2021!$E$9:$E$93-BU$58))*(BU$58-Fperm_SI_Woolf2021!$E$9:$E$93)/10))) + Fperm_SI_Woolf2021!$G$9:$G$93*EXP(-Fperm_SI_Woolf2021!$J$9:$J$93*$C72*IF(BU$58=Fperm_SI_Woolf2021!$E$9:$E$93,1,EXP(LN((1.1*(Fperm_SI_Woolf2021!$E$9:$E$93-BU$58)-63.1579*EXP(-0.19*Fperm_SI_Woolf2021!$E$9:$E$93)+63.1579*EXP(-0.19*BU$58))/(Fperm_SI_Woolf2021!$E$9:$E$93-BU$58))*(BU$58-Fperm_SI_Woolf2021!$E$9:$E$93)/10))) + Fperm_SI_Woolf2021!$H$9:$H$93*EXP(-Fperm_SI_Woolf2021!$K$9:$K$93*$C72*IF(BU$58=Fperm_SI_Woolf2021!$E$9:$E$93,1,EXP(LN((1.1*(Fperm_SI_Woolf2021!$E$9:$E$93-BU$58)-63.1579*EXP(-0.19*Fperm_SI_Woolf2021!$E$9:$E$93)+63.1579*EXP(-0.19*BU$58))/(Fperm_SI_Woolf2021!$E$9:$E$93-BU$58))*(BU$58-Fperm_SI_Woolf2021!$E$9:$E$93)/10))),Fperm_SI_Woolf2021!$D$9:$D$93))</f>
        <v>0.61096760199328615</v>
      </c>
      <c r="BV72" s="51" cm="1">
        <f t="array" ref="BV72">MIN(1,SLOPE(Fperm_SI_Woolf2021!$F$9:$F$93*EXP(-Fperm_SI_Woolf2021!$I$9:$I$93*$C72*IF(BV$58=Fperm_SI_Woolf2021!$E$9:$E$93,1,EXP(LN((1.1*(Fperm_SI_Woolf2021!$E$9:$E$93-BV$58)-63.1579*EXP(-0.19*Fperm_SI_Woolf2021!$E$9:$E$93)+63.1579*EXP(-0.19*BV$58))/(Fperm_SI_Woolf2021!$E$9:$E$93-BV$58))*(BV$58-Fperm_SI_Woolf2021!$E$9:$E$93)/10))) + Fperm_SI_Woolf2021!$G$9:$G$93*EXP(-Fperm_SI_Woolf2021!$J$9:$J$93*$C72*IF(BV$58=Fperm_SI_Woolf2021!$E$9:$E$93,1,EXP(LN((1.1*(Fperm_SI_Woolf2021!$E$9:$E$93-BV$58)-63.1579*EXP(-0.19*Fperm_SI_Woolf2021!$E$9:$E$93)+63.1579*EXP(-0.19*BV$58))/(Fperm_SI_Woolf2021!$E$9:$E$93-BV$58))*(BV$58-Fperm_SI_Woolf2021!$E$9:$E$93)/10))) + Fperm_SI_Woolf2021!$H$9:$H$93*EXP(-Fperm_SI_Woolf2021!$K$9:$K$93*$C72*IF(BV$58=Fperm_SI_Woolf2021!$E$9:$E$93,1,EXP(LN((1.1*(Fperm_SI_Woolf2021!$E$9:$E$93-BV$58)-63.1579*EXP(-0.19*Fperm_SI_Woolf2021!$E$9:$E$93)+63.1579*EXP(-0.19*BV$58))/(Fperm_SI_Woolf2021!$E$9:$E$93-BV$58))*(BV$58-Fperm_SI_Woolf2021!$E$9:$E$93)/10))),Fperm_SI_Woolf2021!$D$9:$D$93)*BV$57+INTERCEPT(Fperm_SI_Woolf2021!$F$9:$F$93*EXP(-Fperm_SI_Woolf2021!$I$9:$I$93*$C72*IF(BV$58=Fperm_SI_Woolf2021!$E$9:$E$93,1,EXP(LN((1.1*(Fperm_SI_Woolf2021!$E$9:$E$93-BV$58)-63.1579*EXP(-0.19*Fperm_SI_Woolf2021!$E$9:$E$93)+63.1579*EXP(-0.19*BV$58))/(Fperm_SI_Woolf2021!$E$9:$E$93-BV$58))*(BV$58-Fperm_SI_Woolf2021!$E$9:$E$93)/10))) + Fperm_SI_Woolf2021!$G$9:$G$93*EXP(-Fperm_SI_Woolf2021!$J$9:$J$93*$C72*IF(BV$58=Fperm_SI_Woolf2021!$E$9:$E$93,1,EXP(LN((1.1*(Fperm_SI_Woolf2021!$E$9:$E$93-BV$58)-63.1579*EXP(-0.19*Fperm_SI_Woolf2021!$E$9:$E$93)+63.1579*EXP(-0.19*BV$58))/(Fperm_SI_Woolf2021!$E$9:$E$93-BV$58))*(BV$58-Fperm_SI_Woolf2021!$E$9:$E$93)/10))) + Fperm_SI_Woolf2021!$H$9:$H$93*EXP(-Fperm_SI_Woolf2021!$K$9:$K$93*$C72*IF(BV$58=Fperm_SI_Woolf2021!$E$9:$E$93,1,EXP(LN((1.1*(Fperm_SI_Woolf2021!$E$9:$E$93-BV$58)-63.1579*EXP(-0.19*Fperm_SI_Woolf2021!$E$9:$E$93)+63.1579*EXP(-0.19*BV$58))/(Fperm_SI_Woolf2021!$E$9:$E$93-BV$58))*(BV$58-Fperm_SI_Woolf2021!$E$9:$E$93)/10))),Fperm_SI_Woolf2021!$D$9:$D$93))</f>
        <v>0.57809314341181162</v>
      </c>
      <c r="BW72" s="51" cm="1">
        <f t="array" ref="BW72">MIN(1,SLOPE(Fperm_SI_Woolf2021!$F$9:$F$93*EXP(-Fperm_SI_Woolf2021!$I$9:$I$93*$C72*IF(BW$58=Fperm_SI_Woolf2021!$E$9:$E$93,1,EXP(LN((1.1*(Fperm_SI_Woolf2021!$E$9:$E$93-BW$58)-63.1579*EXP(-0.19*Fperm_SI_Woolf2021!$E$9:$E$93)+63.1579*EXP(-0.19*BW$58))/(Fperm_SI_Woolf2021!$E$9:$E$93-BW$58))*(BW$58-Fperm_SI_Woolf2021!$E$9:$E$93)/10))) + Fperm_SI_Woolf2021!$G$9:$G$93*EXP(-Fperm_SI_Woolf2021!$J$9:$J$93*$C72*IF(BW$58=Fperm_SI_Woolf2021!$E$9:$E$93,1,EXP(LN((1.1*(Fperm_SI_Woolf2021!$E$9:$E$93-BW$58)-63.1579*EXP(-0.19*Fperm_SI_Woolf2021!$E$9:$E$93)+63.1579*EXP(-0.19*BW$58))/(Fperm_SI_Woolf2021!$E$9:$E$93-BW$58))*(BW$58-Fperm_SI_Woolf2021!$E$9:$E$93)/10))) + Fperm_SI_Woolf2021!$H$9:$H$93*EXP(-Fperm_SI_Woolf2021!$K$9:$K$93*$C72*IF(BW$58=Fperm_SI_Woolf2021!$E$9:$E$93,1,EXP(LN((1.1*(Fperm_SI_Woolf2021!$E$9:$E$93-BW$58)-63.1579*EXP(-0.19*Fperm_SI_Woolf2021!$E$9:$E$93)+63.1579*EXP(-0.19*BW$58))/(Fperm_SI_Woolf2021!$E$9:$E$93-BW$58))*(BW$58-Fperm_SI_Woolf2021!$E$9:$E$93)/10))),Fperm_SI_Woolf2021!$D$9:$D$93)*BW$57+INTERCEPT(Fperm_SI_Woolf2021!$F$9:$F$93*EXP(-Fperm_SI_Woolf2021!$I$9:$I$93*$C72*IF(BW$58=Fperm_SI_Woolf2021!$E$9:$E$93,1,EXP(LN((1.1*(Fperm_SI_Woolf2021!$E$9:$E$93-BW$58)-63.1579*EXP(-0.19*Fperm_SI_Woolf2021!$E$9:$E$93)+63.1579*EXP(-0.19*BW$58))/(Fperm_SI_Woolf2021!$E$9:$E$93-BW$58))*(BW$58-Fperm_SI_Woolf2021!$E$9:$E$93)/10))) + Fperm_SI_Woolf2021!$G$9:$G$93*EXP(-Fperm_SI_Woolf2021!$J$9:$J$93*$C72*IF(BW$58=Fperm_SI_Woolf2021!$E$9:$E$93,1,EXP(LN((1.1*(Fperm_SI_Woolf2021!$E$9:$E$93-BW$58)-63.1579*EXP(-0.19*Fperm_SI_Woolf2021!$E$9:$E$93)+63.1579*EXP(-0.19*BW$58))/(Fperm_SI_Woolf2021!$E$9:$E$93-BW$58))*(BW$58-Fperm_SI_Woolf2021!$E$9:$E$93)/10))) + Fperm_SI_Woolf2021!$H$9:$H$93*EXP(-Fperm_SI_Woolf2021!$K$9:$K$93*$C72*IF(BW$58=Fperm_SI_Woolf2021!$E$9:$E$93,1,EXP(LN((1.1*(Fperm_SI_Woolf2021!$E$9:$E$93-BW$58)-63.1579*EXP(-0.19*Fperm_SI_Woolf2021!$E$9:$E$93)+63.1579*EXP(-0.19*BW$58))/(Fperm_SI_Woolf2021!$E$9:$E$93-BW$58))*(BW$58-Fperm_SI_Woolf2021!$E$9:$E$93)/10))),Fperm_SI_Woolf2021!$D$9:$D$93))</f>
        <v>0.54521868483033709</v>
      </c>
      <c r="BX72" s="51" cm="1">
        <f t="array" ref="BX72">MIN(1,SLOPE(Fperm_SI_Woolf2021!$F$9:$F$93*EXP(-Fperm_SI_Woolf2021!$I$9:$I$93*$C72*IF(BX$58=Fperm_SI_Woolf2021!$E$9:$E$93,1,EXP(LN((1.1*(Fperm_SI_Woolf2021!$E$9:$E$93-BX$58)-63.1579*EXP(-0.19*Fperm_SI_Woolf2021!$E$9:$E$93)+63.1579*EXP(-0.19*BX$58))/(Fperm_SI_Woolf2021!$E$9:$E$93-BX$58))*(BX$58-Fperm_SI_Woolf2021!$E$9:$E$93)/10))) + Fperm_SI_Woolf2021!$G$9:$G$93*EXP(-Fperm_SI_Woolf2021!$J$9:$J$93*$C72*IF(BX$58=Fperm_SI_Woolf2021!$E$9:$E$93,1,EXP(LN((1.1*(Fperm_SI_Woolf2021!$E$9:$E$93-BX$58)-63.1579*EXP(-0.19*Fperm_SI_Woolf2021!$E$9:$E$93)+63.1579*EXP(-0.19*BX$58))/(Fperm_SI_Woolf2021!$E$9:$E$93-BX$58))*(BX$58-Fperm_SI_Woolf2021!$E$9:$E$93)/10))) + Fperm_SI_Woolf2021!$H$9:$H$93*EXP(-Fperm_SI_Woolf2021!$K$9:$K$93*$C72*IF(BX$58=Fperm_SI_Woolf2021!$E$9:$E$93,1,EXP(LN((1.1*(Fperm_SI_Woolf2021!$E$9:$E$93-BX$58)-63.1579*EXP(-0.19*Fperm_SI_Woolf2021!$E$9:$E$93)+63.1579*EXP(-0.19*BX$58))/(Fperm_SI_Woolf2021!$E$9:$E$93-BX$58))*(BX$58-Fperm_SI_Woolf2021!$E$9:$E$93)/10))),Fperm_SI_Woolf2021!$D$9:$D$93)*BX$57+INTERCEPT(Fperm_SI_Woolf2021!$F$9:$F$93*EXP(-Fperm_SI_Woolf2021!$I$9:$I$93*$C72*IF(BX$58=Fperm_SI_Woolf2021!$E$9:$E$93,1,EXP(LN((1.1*(Fperm_SI_Woolf2021!$E$9:$E$93-BX$58)-63.1579*EXP(-0.19*Fperm_SI_Woolf2021!$E$9:$E$93)+63.1579*EXP(-0.19*BX$58))/(Fperm_SI_Woolf2021!$E$9:$E$93-BX$58))*(BX$58-Fperm_SI_Woolf2021!$E$9:$E$93)/10))) + Fperm_SI_Woolf2021!$G$9:$G$93*EXP(-Fperm_SI_Woolf2021!$J$9:$J$93*$C72*IF(BX$58=Fperm_SI_Woolf2021!$E$9:$E$93,1,EXP(LN((1.1*(Fperm_SI_Woolf2021!$E$9:$E$93-BX$58)-63.1579*EXP(-0.19*Fperm_SI_Woolf2021!$E$9:$E$93)+63.1579*EXP(-0.19*BX$58))/(Fperm_SI_Woolf2021!$E$9:$E$93-BX$58))*(BX$58-Fperm_SI_Woolf2021!$E$9:$E$93)/10))) + Fperm_SI_Woolf2021!$H$9:$H$93*EXP(-Fperm_SI_Woolf2021!$K$9:$K$93*$C72*IF(BX$58=Fperm_SI_Woolf2021!$E$9:$E$93,1,EXP(LN((1.1*(Fperm_SI_Woolf2021!$E$9:$E$93-BX$58)-63.1579*EXP(-0.19*Fperm_SI_Woolf2021!$E$9:$E$93)+63.1579*EXP(-0.19*BX$58))/(Fperm_SI_Woolf2021!$E$9:$E$93-BX$58))*(BX$58-Fperm_SI_Woolf2021!$E$9:$E$93)/10))),Fperm_SI_Woolf2021!$D$9:$D$93))</f>
        <v>0.51234422624886256</v>
      </c>
      <c r="BY72" s="51" cm="1">
        <f t="array" ref="BY72">MIN(1,SLOPE(Fperm_SI_Woolf2021!$F$9:$F$93*EXP(-Fperm_SI_Woolf2021!$I$9:$I$93*$C72*IF(BY$58=Fperm_SI_Woolf2021!$E$9:$E$93,1,EXP(LN((1.1*(Fperm_SI_Woolf2021!$E$9:$E$93-BY$58)-63.1579*EXP(-0.19*Fperm_SI_Woolf2021!$E$9:$E$93)+63.1579*EXP(-0.19*BY$58))/(Fperm_SI_Woolf2021!$E$9:$E$93-BY$58))*(BY$58-Fperm_SI_Woolf2021!$E$9:$E$93)/10))) + Fperm_SI_Woolf2021!$G$9:$G$93*EXP(-Fperm_SI_Woolf2021!$J$9:$J$93*$C72*IF(BY$58=Fperm_SI_Woolf2021!$E$9:$E$93,1,EXP(LN((1.1*(Fperm_SI_Woolf2021!$E$9:$E$93-BY$58)-63.1579*EXP(-0.19*Fperm_SI_Woolf2021!$E$9:$E$93)+63.1579*EXP(-0.19*BY$58))/(Fperm_SI_Woolf2021!$E$9:$E$93-BY$58))*(BY$58-Fperm_SI_Woolf2021!$E$9:$E$93)/10))) + Fperm_SI_Woolf2021!$H$9:$H$93*EXP(-Fperm_SI_Woolf2021!$K$9:$K$93*$C72*IF(BY$58=Fperm_SI_Woolf2021!$E$9:$E$93,1,EXP(LN((1.1*(Fperm_SI_Woolf2021!$E$9:$E$93-BY$58)-63.1579*EXP(-0.19*Fperm_SI_Woolf2021!$E$9:$E$93)+63.1579*EXP(-0.19*BY$58))/(Fperm_SI_Woolf2021!$E$9:$E$93-BY$58))*(BY$58-Fperm_SI_Woolf2021!$E$9:$E$93)/10))),Fperm_SI_Woolf2021!$D$9:$D$93)*BY$57+INTERCEPT(Fperm_SI_Woolf2021!$F$9:$F$93*EXP(-Fperm_SI_Woolf2021!$I$9:$I$93*$C72*IF(BY$58=Fperm_SI_Woolf2021!$E$9:$E$93,1,EXP(LN((1.1*(Fperm_SI_Woolf2021!$E$9:$E$93-BY$58)-63.1579*EXP(-0.19*Fperm_SI_Woolf2021!$E$9:$E$93)+63.1579*EXP(-0.19*BY$58))/(Fperm_SI_Woolf2021!$E$9:$E$93-BY$58))*(BY$58-Fperm_SI_Woolf2021!$E$9:$E$93)/10))) + Fperm_SI_Woolf2021!$G$9:$G$93*EXP(-Fperm_SI_Woolf2021!$J$9:$J$93*$C72*IF(BY$58=Fperm_SI_Woolf2021!$E$9:$E$93,1,EXP(LN((1.1*(Fperm_SI_Woolf2021!$E$9:$E$93-BY$58)-63.1579*EXP(-0.19*Fperm_SI_Woolf2021!$E$9:$E$93)+63.1579*EXP(-0.19*BY$58))/(Fperm_SI_Woolf2021!$E$9:$E$93-BY$58))*(BY$58-Fperm_SI_Woolf2021!$E$9:$E$93)/10))) + Fperm_SI_Woolf2021!$H$9:$H$93*EXP(-Fperm_SI_Woolf2021!$K$9:$K$93*$C72*IF(BY$58=Fperm_SI_Woolf2021!$E$9:$E$93,1,EXP(LN((1.1*(Fperm_SI_Woolf2021!$E$9:$E$93-BY$58)-63.1579*EXP(-0.19*Fperm_SI_Woolf2021!$E$9:$E$93)+63.1579*EXP(-0.19*BY$58))/(Fperm_SI_Woolf2021!$E$9:$E$93-BY$58))*(BY$58-Fperm_SI_Woolf2021!$E$9:$E$93)/10))),Fperm_SI_Woolf2021!$D$9:$D$93))</f>
        <v>0.47946976766738797</v>
      </c>
      <c r="BZ72" s="51" cm="1">
        <f t="array" ref="BZ72">MIN(1,SLOPE(Fperm_SI_Woolf2021!$F$9:$F$93*EXP(-Fperm_SI_Woolf2021!$I$9:$I$93*$C72*IF(BZ$58=Fperm_SI_Woolf2021!$E$9:$E$93,1,EXP(LN((1.1*(Fperm_SI_Woolf2021!$E$9:$E$93-BZ$58)-63.1579*EXP(-0.19*Fperm_SI_Woolf2021!$E$9:$E$93)+63.1579*EXP(-0.19*BZ$58))/(Fperm_SI_Woolf2021!$E$9:$E$93-BZ$58))*(BZ$58-Fperm_SI_Woolf2021!$E$9:$E$93)/10))) + Fperm_SI_Woolf2021!$G$9:$G$93*EXP(-Fperm_SI_Woolf2021!$J$9:$J$93*$C72*IF(BZ$58=Fperm_SI_Woolf2021!$E$9:$E$93,1,EXP(LN((1.1*(Fperm_SI_Woolf2021!$E$9:$E$93-BZ$58)-63.1579*EXP(-0.19*Fperm_SI_Woolf2021!$E$9:$E$93)+63.1579*EXP(-0.19*BZ$58))/(Fperm_SI_Woolf2021!$E$9:$E$93-BZ$58))*(BZ$58-Fperm_SI_Woolf2021!$E$9:$E$93)/10))) + Fperm_SI_Woolf2021!$H$9:$H$93*EXP(-Fperm_SI_Woolf2021!$K$9:$K$93*$C72*IF(BZ$58=Fperm_SI_Woolf2021!$E$9:$E$93,1,EXP(LN((1.1*(Fperm_SI_Woolf2021!$E$9:$E$93-BZ$58)-63.1579*EXP(-0.19*Fperm_SI_Woolf2021!$E$9:$E$93)+63.1579*EXP(-0.19*BZ$58))/(Fperm_SI_Woolf2021!$E$9:$E$93-BZ$58))*(BZ$58-Fperm_SI_Woolf2021!$E$9:$E$93)/10))),Fperm_SI_Woolf2021!$D$9:$D$93)*BZ$57+INTERCEPT(Fperm_SI_Woolf2021!$F$9:$F$93*EXP(-Fperm_SI_Woolf2021!$I$9:$I$93*$C72*IF(BZ$58=Fperm_SI_Woolf2021!$E$9:$E$93,1,EXP(LN((1.1*(Fperm_SI_Woolf2021!$E$9:$E$93-BZ$58)-63.1579*EXP(-0.19*Fperm_SI_Woolf2021!$E$9:$E$93)+63.1579*EXP(-0.19*BZ$58))/(Fperm_SI_Woolf2021!$E$9:$E$93-BZ$58))*(BZ$58-Fperm_SI_Woolf2021!$E$9:$E$93)/10))) + Fperm_SI_Woolf2021!$G$9:$G$93*EXP(-Fperm_SI_Woolf2021!$J$9:$J$93*$C72*IF(BZ$58=Fperm_SI_Woolf2021!$E$9:$E$93,1,EXP(LN((1.1*(Fperm_SI_Woolf2021!$E$9:$E$93-BZ$58)-63.1579*EXP(-0.19*Fperm_SI_Woolf2021!$E$9:$E$93)+63.1579*EXP(-0.19*BZ$58))/(Fperm_SI_Woolf2021!$E$9:$E$93-BZ$58))*(BZ$58-Fperm_SI_Woolf2021!$E$9:$E$93)/10))) + Fperm_SI_Woolf2021!$H$9:$H$93*EXP(-Fperm_SI_Woolf2021!$K$9:$K$93*$C72*IF(BZ$58=Fperm_SI_Woolf2021!$E$9:$E$93,1,EXP(LN((1.1*(Fperm_SI_Woolf2021!$E$9:$E$93-BZ$58)-63.1579*EXP(-0.19*Fperm_SI_Woolf2021!$E$9:$E$93)+63.1579*EXP(-0.19*BZ$58))/(Fperm_SI_Woolf2021!$E$9:$E$93-BZ$58))*(BZ$58-Fperm_SI_Woolf2021!$E$9:$E$93)/10))),Fperm_SI_Woolf2021!$D$9:$D$93))</f>
        <v>0.44659530908591344</v>
      </c>
    </row>
    <row r="73" spans="3:78" x14ac:dyDescent="0.2">
      <c r="C73" s="48">
        <v>130</v>
      </c>
      <c r="D73" s="51" cm="1">
        <f t="array" ref="D73">MIN(1,SLOPE(Fperm_SI_Woolf2021!$F$9:$F$93*EXP(-Fperm_SI_Woolf2021!$I$9:$I$93*$C73*IF(D$58=Fperm_SI_Woolf2021!$E$9:$E$93,1,EXP(LN((1.1*(Fperm_SI_Woolf2021!$E$9:$E$93-D$58)-63.1579*EXP(-0.19*Fperm_SI_Woolf2021!$E$9:$E$93)+63.1579*EXP(-0.19*D$58))/(Fperm_SI_Woolf2021!$E$9:$E$93-D$58))*(D$58-Fperm_SI_Woolf2021!$E$9:$E$93)/10))) + Fperm_SI_Woolf2021!$G$9:$G$93*EXP(-Fperm_SI_Woolf2021!$J$9:$J$93*$C73*IF(D$58=Fperm_SI_Woolf2021!$E$9:$E$93,1,EXP(LN((1.1*(Fperm_SI_Woolf2021!$E$9:$E$93-D$58)-63.1579*EXP(-0.19*Fperm_SI_Woolf2021!$E$9:$E$93)+63.1579*EXP(-0.19*D$58))/(Fperm_SI_Woolf2021!$E$9:$E$93-D$58))*(D$58-Fperm_SI_Woolf2021!$E$9:$E$93)/10))) + Fperm_SI_Woolf2021!$H$9:$H$93*EXP(-Fperm_SI_Woolf2021!$K$9:$K$93*$C73*IF(D$58=Fperm_SI_Woolf2021!$E$9:$E$93,1,EXP(LN((1.1*(Fperm_SI_Woolf2021!$E$9:$E$93-D$58)-63.1579*EXP(-0.19*Fperm_SI_Woolf2021!$E$9:$E$93)+63.1579*EXP(-0.19*D$58))/(Fperm_SI_Woolf2021!$E$9:$E$93-D$58))*(D$58-Fperm_SI_Woolf2021!$E$9:$E$93)/10))),Fperm_SI_Woolf2021!$D$9:$D$93)*D$57+INTERCEPT(Fperm_SI_Woolf2021!$F$9:$F$93*EXP(-Fperm_SI_Woolf2021!$I$9:$I$93*$C73*IF(D$58=Fperm_SI_Woolf2021!$E$9:$E$93,1,EXP(LN((1.1*(Fperm_SI_Woolf2021!$E$9:$E$93-D$58)-63.1579*EXP(-0.19*Fperm_SI_Woolf2021!$E$9:$E$93)+63.1579*EXP(-0.19*D$58))/(Fperm_SI_Woolf2021!$E$9:$E$93-D$58))*(D$58-Fperm_SI_Woolf2021!$E$9:$E$93)/10))) + Fperm_SI_Woolf2021!$G$9:$G$93*EXP(-Fperm_SI_Woolf2021!$J$9:$J$93*$C73*IF(D$58=Fperm_SI_Woolf2021!$E$9:$E$93,1,EXP(LN((1.1*(Fperm_SI_Woolf2021!$E$9:$E$93-D$58)-63.1579*EXP(-0.19*Fperm_SI_Woolf2021!$E$9:$E$93)+63.1579*EXP(-0.19*D$58))/(Fperm_SI_Woolf2021!$E$9:$E$93-D$58))*(D$58-Fperm_SI_Woolf2021!$E$9:$E$93)/10))) + Fperm_SI_Woolf2021!$H$9:$H$93*EXP(-Fperm_SI_Woolf2021!$K$9:$K$93*$C73*IF(D$58=Fperm_SI_Woolf2021!$E$9:$E$93,1,EXP(LN((1.1*(Fperm_SI_Woolf2021!$E$9:$E$93-D$58)-63.1579*EXP(-0.19*Fperm_SI_Woolf2021!$E$9:$E$93)+63.1579*EXP(-0.19*D$58))/(Fperm_SI_Woolf2021!$E$9:$E$93-D$58))*(D$58-Fperm_SI_Woolf2021!$E$9:$E$93)/10))),Fperm_SI_Woolf2021!$D$9:$D$93))</f>
        <v>1</v>
      </c>
      <c r="E73" s="51" cm="1">
        <f t="array" ref="E73">MIN(1,SLOPE(Fperm_SI_Woolf2021!$F$9:$F$93*EXP(-Fperm_SI_Woolf2021!$I$9:$I$93*$C73*IF(E$58=Fperm_SI_Woolf2021!$E$9:$E$93,1,EXP(LN((1.1*(Fperm_SI_Woolf2021!$E$9:$E$93-E$58)-63.1579*EXP(-0.19*Fperm_SI_Woolf2021!$E$9:$E$93)+63.1579*EXP(-0.19*E$58))/(Fperm_SI_Woolf2021!$E$9:$E$93-E$58))*(E$58-Fperm_SI_Woolf2021!$E$9:$E$93)/10))) + Fperm_SI_Woolf2021!$G$9:$G$93*EXP(-Fperm_SI_Woolf2021!$J$9:$J$93*$C73*IF(E$58=Fperm_SI_Woolf2021!$E$9:$E$93,1,EXP(LN((1.1*(Fperm_SI_Woolf2021!$E$9:$E$93-E$58)-63.1579*EXP(-0.19*Fperm_SI_Woolf2021!$E$9:$E$93)+63.1579*EXP(-0.19*E$58))/(Fperm_SI_Woolf2021!$E$9:$E$93-E$58))*(E$58-Fperm_SI_Woolf2021!$E$9:$E$93)/10))) + Fperm_SI_Woolf2021!$H$9:$H$93*EXP(-Fperm_SI_Woolf2021!$K$9:$K$93*$C73*IF(E$58=Fperm_SI_Woolf2021!$E$9:$E$93,1,EXP(LN((1.1*(Fperm_SI_Woolf2021!$E$9:$E$93-E$58)-63.1579*EXP(-0.19*Fperm_SI_Woolf2021!$E$9:$E$93)+63.1579*EXP(-0.19*E$58))/(Fperm_SI_Woolf2021!$E$9:$E$93-E$58))*(E$58-Fperm_SI_Woolf2021!$E$9:$E$93)/10))),Fperm_SI_Woolf2021!$D$9:$D$93)*E$57+INTERCEPT(Fperm_SI_Woolf2021!$F$9:$F$93*EXP(-Fperm_SI_Woolf2021!$I$9:$I$93*$C73*IF(E$58=Fperm_SI_Woolf2021!$E$9:$E$93,1,EXP(LN((1.1*(Fperm_SI_Woolf2021!$E$9:$E$93-E$58)-63.1579*EXP(-0.19*Fperm_SI_Woolf2021!$E$9:$E$93)+63.1579*EXP(-0.19*E$58))/(Fperm_SI_Woolf2021!$E$9:$E$93-E$58))*(E$58-Fperm_SI_Woolf2021!$E$9:$E$93)/10))) + Fperm_SI_Woolf2021!$G$9:$G$93*EXP(-Fperm_SI_Woolf2021!$J$9:$J$93*$C73*IF(E$58=Fperm_SI_Woolf2021!$E$9:$E$93,1,EXP(LN((1.1*(Fperm_SI_Woolf2021!$E$9:$E$93-E$58)-63.1579*EXP(-0.19*Fperm_SI_Woolf2021!$E$9:$E$93)+63.1579*EXP(-0.19*E$58))/(Fperm_SI_Woolf2021!$E$9:$E$93-E$58))*(E$58-Fperm_SI_Woolf2021!$E$9:$E$93)/10))) + Fperm_SI_Woolf2021!$H$9:$H$93*EXP(-Fperm_SI_Woolf2021!$K$9:$K$93*$C73*IF(E$58=Fperm_SI_Woolf2021!$E$9:$E$93,1,EXP(LN((1.1*(Fperm_SI_Woolf2021!$E$9:$E$93-E$58)-63.1579*EXP(-0.19*Fperm_SI_Woolf2021!$E$9:$E$93)+63.1579*EXP(-0.19*E$58))/(Fperm_SI_Woolf2021!$E$9:$E$93-E$58))*(E$58-Fperm_SI_Woolf2021!$E$9:$E$93)/10))),Fperm_SI_Woolf2021!$D$9:$D$93))</f>
        <v>1</v>
      </c>
      <c r="F73" s="51" cm="1">
        <f t="array" ref="F73">MIN(1,SLOPE(Fperm_SI_Woolf2021!$F$9:$F$93*EXP(-Fperm_SI_Woolf2021!$I$9:$I$93*$C73*IF(F$58=Fperm_SI_Woolf2021!$E$9:$E$93,1,EXP(LN((1.1*(Fperm_SI_Woolf2021!$E$9:$E$93-F$58)-63.1579*EXP(-0.19*Fperm_SI_Woolf2021!$E$9:$E$93)+63.1579*EXP(-0.19*F$58))/(Fperm_SI_Woolf2021!$E$9:$E$93-F$58))*(F$58-Fperm_SI_Woolf2021!$E$9:$E$93)/10))) + Fperm_SI_Woolf2021!$G$9:$G$93*EXP(-Fperm_SI_Woolf2021!$J$9:$J$93*$C73*IF(F$58=Fperm_SI_Woolf2021!$E$9:$E$93,1,EXP(LN((1.1*(Fperm_SI_Woolf2021!$E$9:$E$93-F$58)-63.1579*EXP(-0.19*Fperm_SI_Woolf2021!$E$9:$E$93)+63.1579*EXP(-0.19*F$58))/(Fperm_SI_Woolf2021!$E$9:$E$93-F$58))*(F$58-Fperm_SI_Woolf2021!$E$9:$E$93)/10))) + Fperm_SI_Woolf2021!$H$9:$H$93*EXP(-Fperm_SI_Woolf2021!$K$9:$K$93*$C73*IF(F$58=Fperm_SI_Woolf2021!$E$9:$E$93,1,EXP(LN((1.1*(Fperm_SI_Woolf2021!$E$9:$E$93-F$58)-63.1579*EXP(-0.19*Fperm_SI_Woolf2021!$E$9:$E$93)+63.1579*EXP(-0.19*F$58))/(Fperm_SI_Woolf2021!$E$9:$E$93-F$58))*(F$58-Fperm_SI_Woolf2021!$E$9:$E$93)/10))),Fperm_SI_Woolf2021!$D$9:$D$93)*F$57+INTERCEPT(Fperm_SI_Woolf2021!$F$9:$F$93*EXP(-Fperm_SI_Woolf2021!$I$9:$I$93*$C73*IF(F$58=Fperm_SI_Woolf2021!$E$9:$E$93,1,EXP(LN((1.1*(Fperm_SI_Woolf2021!$E$9:$E$93-F$58)-63.1579*EXP(-0.19*Fperm_SI_Woolf2021!$E$9:$E$93)+63.1579*EXP(-0.19*F$58))/(Fperm_SI_Woolf2021!$E$9:$E$93-F$58))*(F$58-Fperm_SI_Woolf2021!$E$9:$E$93)/10))) + Fperm_SI_Woolf2021!$G$9:$G$93*EXP(-Fperm_SI_Woolf2021!$J$9:$J$93*$C73*IF(F$58=Fperm_SI_Woolf2021!$E$9:$E$93,1,EXP(LN((1.1*(Fperm_SI_Woolf2021!$E$9:$E$93-F$58)-63.1579*EXP(-0.19*Fperm_SI_Woolf2021!$E$9:$E$93)+63.1579*EXP(-0.19*F$58))/(Fperm_SI_Woolf2021!$E$9:$E$93-F$58))*(F$58-Fperm_SI_Woolf2021!$E$9:$E$93)/10))) + Fperm_SI_Woolf2021!$H$9:$H$93*EXP(-Fperm_SI_Woolf2021!$K$9:$K$93*$C73*IF(F$58=Fperm_SI_Woolf2021!$E$9:$E$93,1,EXP(LN((1.1*(Fperm_SI_Woolf2021!$E$9:$E$93-F$58)-63.1579*EXP(-0.19*Fperm_SI_Woolf2021!$E$9:$E$93)+63.1579*EXP(-0.19*F$58))/(Fperm_SI_Woolf2021!$E$9:$E$93-F$58))*(F$58-Fperm_SI_Woolf2021!$E$9:$E$93)/10))),Fperm_SI_Woolf2021!$D$9:$D$93))</f>
        <v>1</v>
      </c>
      <c r="G73" s="51" cm="1">
        <f t="array" ref="G73">MIN(1,SLOPE(Fperm_SI_Woolf2021!$F$9:$F$93*EXP(-Fperm_SI_Woolf2021!$I$9:$I$93*$C73*IF(G$58=Fperm_SI_Woolf2021!$E$9:$E$93,1,EXP(LN((1.1*(Fperm_SI_Woolf2021!$E$9:$E$93-G$58)-63.1579*EXP(-0.19*Fperm_SI_Woolf2021!$E$9:$E$93)+63.1579*EXP(-0.19*G$58))/(Fperm_SI_Woolf2021!$E$9:$E$93-G$58))*(G$58-Fperm_SI_Woolf2021!$E$9:$E$93)/10))) + Fperm_SI_Woolf2021!$G$9:$G$93*EXP(-Fperm_SI_Woolf2021!$J$9:$J$93*$C73*IF(G$58=Fperm_SI_Woolf2021!$E$9:$E$93,1,EXP(LN((1.1*(Fperm_SI_Woolf2021!$E$9:$E$93-G$58)-63.1579*EXP(-0.19*Fperm_SI_Woolf2021!$E$9:$E$93)+63.1579*EXP(-0.19*G$58))/(Fperm_SI_Woolf2021!$E$9:$E$93-G$58))*(G$58-Fperm_SI_Woolf2021!$E$9:$E$93)/10))) + Fperm_SI_Woolf2021!$H$9:$H$93*EXP(-Fperm_SI_Woolf2021!$K$9:$K$93*$C73*IF(G$58=Fperm_SI_Woolf2021!$E$9:$E$93,1,EXP(LN((1.1*(Fperm_SI_Woolf2021!$E$9:$E$93-G$58)-63.1579*EXP(-0.19*Fperm_SI_Woolf2021!$E$9:$E$93)+63.1579*EXP(-0.19*G$58))/(Fperm_SI_Woolf2021!$E$9:$E$93-G$58))*(G$58-Fperm_SI_Woolf2021!$E$9:$E$93)/10))),Fperm_SI_Woolf2021!$D$9:$D$93)*G$57+INTERCEPT(Fperm_SI_Woolf2021!$F$9:$F$93*EXP(-Fperm_SI_Woolf2021!$I$9:$I$93*$C73*IF(G$58=Fperm_SI_Woolf2021!$E$9:$E$93,1,EXP(LN((1.1*(Fperm_SI_Woolf2021!$E$9:$E$93-G$58)-63.1579*EXP(-0.19*Fperm_SI_Woolf2021!$E$9:$E$93)+63.1579*EXP(-0.19*G$58))/(Fperm_SI_Woolf2021!$E$9:$E$93-G$58))*(G$58-Fperm_SI_Woolf2021!$E$9:$E$93)/10))) + Fperm_SI_Woolf2021!$G$9:$G$93*EXP(-Fperm_SI_Woolf2021!$J$9:$J$93*$C73*IF(G$58=Fperm_SI_Woolf2021!$E$9:$E$93,1,EXP(LN((1.1*(Fperm_SI_Woolf2021!$E$9:$E$93-G$58)-63.1579*EXP(-0.19*Fperm_SI_Woolf2021!$E$9:$E$93)+63.1579*EXP(-0.19*G$58))/(Fperm_SI_Woolf2021!$E$9:$E$93-G$58))*(G$58-Fperm_SI_Woolf2021!$E$9:$E$93)/10))) + Fperm_SI_Woolf2021!$H$9:$H$93*EXP(-Fperm_SI_Woolf2021!$K$9:$K$93*$C73*IF(G$58=Fperm_SI_Woolf2021!$E$9:$E$93,1,EXP(LN((1.1*(Fperm_SI_Woolf2021!$E$9:$E$93-G$58)-63.1579*EXP(-0.19*Fperm_SI_Woolf2021!$E$9:$E$93)+63.1579*EXP(-0.19*G$58))/(Fperm_SI_Woolf2021!$E$9:$E$93-G$58))*(G$58-Fperm_SI_Woolf2021!$E$9:$E$93)/10))),Fperm_SI_Woolf2021!$D$9:$D$93))</f>
        <v>1</v>
      </c>
      <c r="H73" s="51" cm="1">
        <f t="array" ref="H73">MIN(1,SLOPE(Fperm_SI_Woolf2021!$F$9:$F$93*EXP(-Fperm_SI_Woolf2021!$I$9:$I$93*$C73*IF(H$58=Fperm_SI_Woolf2021!$E$9:$E$93,1,EXP(LN((1.1*(Fperm_SI_Woolf2021!$E$9:$E$93-H$58)-63.1579*EXP(-0.19*Fperm_SI_Woolf2021!$E$9:$E$93)+63.1579*EXP(-0.19*H$58))/(Fperm_SI_Woolf2021!$E$9:$E$93-H$58))*(H$58-Fperm_SI_Woolf2021!$E$9:$E$93)/10))) + Fperm_SI_Woolf2021!$G$9:$G$93*EXP(-Fperm_SI_Woolf2021!$J$9:$J$93*$C73*IF(H$58=Fperm_SI_Woolf2021!$E$9:$E$93,1,EXP(LN((1.1*(Fperm_SI_Woolf2021!$E$9:$E$93-H$58)-63.1579*EXP(-0.19*Fperm_SI_Woolf2021!$E$9:$E$93)+63.1579*EXP(-0.19*H$58))/(Fperm_SI_Woolf2021!$E$9:$E$93-H$58))*(H$58-Fperm_SI_Woolf2021!$E$9:$E$93)/10))) + Fperm_SI_Woolf2021!$H$9:$H$93*EXP(-Fperm_SI_Woolf2021!$K$9:$K$93*$C73*IF(H$58=Fperm_SI_Woolf2021!$E$9:$E$93,1,EXP(LN((1.1*(Fperm_SI_Woolf2021!$E$9:$E$93-H$58)-63.1579*EXP(-0.19*Fperm_SI_Woolf2021!$E$9:$E$93)+63.1579*EXP(-0.19*H$58))/(Fperm_SI_Woolf2021!$E$9:$E$93-H$58))*(H$58-Fperm_SI_Woolf2021!$E$9:$E$93)/10))),Fperm_SI_Woolf2021!$D$9:$D$93)*H$57+INTERCEPT(Fperm_SI_Woolf2021!$F$9:$F$93*EXP(-Fperm_SI_Woolf2021!$I$9:$I$93*$C73*IF(H$58=Fperm_SI_Woolf2021!$E$9:$E$93,1,EXP(LN((1.1*(Fperm_SI_Woolf2021!$E$9:$E$93-H$58)-63.1579*EXP(-0.19*Fperm_SI_Woolf2021!$E$9:$E$93)+63.1579*EXP(-0.19*H$58))/(Fperm_SI_Woolf2021!$E$9:$E$93-H$58))*(H$58-Fperm_SI_Woolf2021!$E$9:$E$93)/10))) + Fperm_SI_Woolf2021!$G$9:$G$93*EXP(-Fperm_SI_Woolf2021!$J$9:$J$93*$C73*IF(H$58=Fperm_SI_Woolf2021!$E$9:$E$93,1,EXP(LN((1.1*(Fperm_SI_Woolf2021!$E$9:$E$93-H$58)-63.1579*EXP(-0.19*Fperm_SI_Woolf2021!$E$9:$E$93)+63.1579*EXP(-0.19*H$58))/(Fperm_SI_Woolf2021!$E$9:$E$93-H$58))*(H$58-Fperm_SI_Woolf2021!$E$9:$E$93)/10))) + Fperm_SI_Woolf2021!$H$9:$H$93*EXP(-Fperm_SI_Woolf2021!$K$9:$K$93*$C73*IF(H$58=Fperm_SI_Woolf2021!$E$9:$E$93,1,EXP(LN((1.1*(Fperm_SI_Woolf2021!$E$9:$E$93-H$58)-63.1579*EXP(-0.19*Fperm_SI_Woolf2021!$E$9:$E$93)+63.1579*EXP(-0.19*H$58))/(Fperm_SI_Woolf2021!$E$9:$E$93-H$58))*(H$58-Fperm_SI_Woolf2021!$E$9:$E$93)/10))),Fperm_SI_Woolf2021!$D$9:$D$93))</f>
        <v>0.99901135607570624</v>
      </c>
      <c r="I73" s="51" cm="1">
        <f t="array" ref="I73">MIN(1,SLOPE(Fperm_SI_Woolf2021!$F$9:$F$93*EXP(-Fperm_SI_Woolf2021!$I$9:$I$93*$C73*IF(I$58=Fperm_SI_Woolf2021!$E$9:$E$93,1,EXP(LN((1.1*(Fperm_SI_Woolf2021!$E$9:$E$93-I$58)-63.1579*EXP(-0.19*Fperm_SI_Woolf2021!$E$9:$E$93)+63.1579*EXP(-0.19*I$58))/(Fperm_SI_Woolf2021!$E$9:$E$93-I$58))*(I$58-Fperm_SI_Woolf2021!$E$9:$E$93)/10))) + Fperm_SI_Woolf2021!$G$9:$G$93*EXP(-Fperm_SI_Woolf2021!$J$9:$J$93*$C73*IF(I$58=Fperm_SI_Woolf2021!$E$9:$E$93,1,EXP(LN((1.1*(Fperm_SI_Woolf2021!$E$9:$E$93-I$58)-63.1579*EXP(-0.19*Fperm_SI_Woolf2021!$E$9:$E$93)+63.1579*EXP(-0.19*I$58))/(Fperm_SI_Woolf2021!$E$9:$E$93-I$58))*(I$58-Fperm_SI_Woolf2021!$E$9:$E$93)/10))) + Fperm_SI_Woolf2021!$H$9:$H$93*EXP(-Fperm_SI_Woolf2021!$K$9:$K$93*$C73*IF(I$58=Fperm_SI_Woolf2021!$E$9:$E$93,1,EXP(LN((1.1*(Fperm_SI_Woolf2021!$E$9:$E$93-I$58)-63.1579*EXP(-0.19*Fperm_SI_Woolf2021!$E$9:$E$93)+63.1579*EXP(-0.19*I$58))/(Fperm_SI_Woolf2021!$E$9:$E$93-I$58))*(I$58-Fperm_SI_Woolf2021!$E$9:$E$93)/10))),Fperm_SI_Woolf2021!$D$9:$D$93)*I$57+INTERCEPT(Fperm_SI_Woolf2021!$F$9:$F$93*EXP(-Fperm_SI_Woolf2021!$I$9:$I$93*$C73*IF(I$58=Fperm_SI_Woolf2021!$E$9:$E$93,1,EXP(LN((1.1*(Fperm_SI_Woolf2021!$E$9:$E$93-I$58)-63.1579*EXP(-0.19*Fperm_SI_Woolf2021!$E$9:$E$93)+63.1579*EXP(-0.19*I$58))/(Fperm_SI_Woolf2021!$E$9:$E$93-I$58))*(I$58-Fperm_SI_Woolf2021!$E$9:$E$93)/10))) + Fperm_SI_Woolf2021!$G$9:$G$93*EXP(-Fperm_SI_Woolf2021!$J$9:$J$93*$C73*IF(I$58=Fperm_SI_Woolf2021!$E$9:$E$93,1,EXP(LN((1.1*(Fperm_SI_Woolf2021!$E$9:$E$93-I$58)-63.1579*EXP(-0.19*Fperm_SI_Woolf2021!$E$9:$E$93)+63.1579*EXP(-0.19*I$58))/(Fperm_SI_Woolf2021!$E$9:$E$93-I$58))*(I$58-Fperm_SI_Woolf2021!$E$9:$E$93)/10))) + Fperm_SI_Woolf2021!$H$9:$H$93*EXP(-Fperm_SI_Woolf2021!$K$9:$K$93*$C73*IF(I$58=Fperm_SI_Woolf2021!$E$9:$E$93,1,EXP(LN((1.1*(Fperm_SI_Woolf2021!$E$9:$E$93-I$58)-63.1579*EXP(-0.19*Fperm_SI_Woolf2021!$E$9:$E$93)+63.1579*EXP(-0.19*I$58))/(Fperm_SI_Woolf2021!$E$9:$E$93-I$58))*(I$58-Fperm_SI_Woolf2021!$E$9:$E$93)/10))),Fperm_SI_Woolf2021!$D$9:$D$93))</f>
        <v>0.97389365262748306</v>
      </c>
      <c r="J73" s="51" cm="1">
        <f t="array" ref="J73">MIN(1,SLOPE(Fperm_SI_Woolf2021!$F$9:$F$93*EXP(-Fperm_SI_Woolf2021!$I$9:$I$93*$C73*IF(J$58=Fperm_SI_Woolf2021!$E$9:$E$93,1,EXP(LN((1.1*(Fperm_SI_Woolf2021!$E$9:$E$93-J$58)-63.1579*EXP(-0.19*Fperm_SI_Woolf2021!$E$9:$E$93)+63.1579*EXP(-0.19*J$58))/(Fperm_SI_Woolf2021!$E$9:$E$93-J$58))*(J$58-Fperm_SI_Woolf2021!$E$9:$E$93)/10))) + Fperm_SI_Woolf2021!$G$9:$G$93*EXP(-Fperm_SI_Woolf2021!$J$9:$J$93*$C73*IF(J$58=Fperm_SI_Woolf2021!$E$9:$E$93,1,EXP(LN((1.1*(Fperm_SI_Woolf2021!$E$9:$E$93-J$58)-63.1579*EXP(-0.19*Fperm_SI_Woolf2021!$E$9:$E$93)+63.1579*EXP(-0.19*J$58))/(Fperm_SI_Woolf2021!$E$9:$E$93-J$58))*(J$58-Fperm_SI_Woolf2021!$E$9:$E$93)/10))) + Fperm_SI_Woolf2021!$H$9:$H$93*EXP(-Fperm_SI_Woolf2021!$K$9:$K$93*$C73*IF(J$58=Fperm_SI_Woolf2021!$E$9:$E$93,1,EXP(LN((1.1*(Fperm_SI_Woolf2021!$E$9:$E$93-J$58)-63.1579*EXP(-0.19*Fperm_SI_Woolf2021!$E$9:$E$93)+63.1579*EXP(-0.19*J$58))/(Fperm_SI_Woolf2021!$E$9:$E$93-J$58))*(J$58-Fperm_SI_Woolf2021!$E$9:$E$93)/10))),Fperm_SI_Woolf2021!$D$9:$D$93)*J$57+INTERCEPT(Fperm_SI_Woolf2021!$F$9:$F$93*EXP(-Fperm_SI_Woolf2021!$I$9:$I$93*$C73*IF(J$58=Fperm_SI_Woolf2021!$E$9:$E$93,1,EXP(LN((1.1*(Fperm_SI_Woolf2021!$E$9:$E$93-J$58)-63.1579*EXP(-0.19*Fperm_SI_Woolf2021!$E$9:$E$93)+63.1579*EXP(-0.19*J$58))/(Fperm_SI_Woolf2021!$E$9:$E$93-J$58))*(J$58-Fperm_SI_Woolf2021!$E$9:$E$93)/10))) + Fperm_SI_Woolf2021!$G$9:$G$93*EXP(-Fperm_SI_Woolf2021!$J$9:$J$93*$C73*IF(J$58=Fperm_SI_Woolf2021!$E$9:$E$93,1,EXP(LN((1.1*(Fperm_SI_Woolf2021!$E$9:$E$93-J$58)-63.1579*EXP(-0.19*Fperm_SI_Woolf2021!$E$9:$E$93)+63.1579*EXP(-0.19*J$58))/(Fperm_SI_Woolf2021!$E$9:$E$93-J$58))*(J$58-Fperm_SI_Woolf2021!$E$9:$E$93)/10))) + Fperm_SI_Woolf2021!$H$9:$H$93*EXP(-Fperm_SI_Woolf2021!$K$9:$K$93*$C73*IF(J$58=Fperm_SI_Woolf2021!$E$9:$E$93,1,EXP(LN((1.1*(Fperm_SI_Woolf2021!$E$9:$E$93-J$58)-63.1579*EXP(-0.19*Fperm_SI_Woolf2021!$E$9:$E$93)+63.1579*EXP(-0.19*J$58))/(Fperm_SI_Woolf2021!$E$9:$E$93-J$58))*(J$58-Fperm_SI_Woolf2021!$E$9:$E$93)/10))),Fperm_SI_Woolf2021!$D$9:$D$93))</f>
        <v>0.94877594917925989</v>
      </c>
      <c r="K73" s="51" cm="1">
        <f t="array" ref="K73">MIN(1,SLOPE(Fperm_SI_Woolf2021!$F$9:$F$93*EXP(-Fperm_SI_Woolf2021!$I$9:$I$93*$C73*IF(K$58=Fperm_SI_Woolf2021!$E$9:$E$93,1,EXP(LN((1.1*(Fperm_SI_Woolf2021!$E$9:$E$93-K$58)-63.1579*EXP(-0.19*Fperm_SI_Woolf2021!$E$9:$E$93)+63.1579*EXP(-0.19*K$58))/(Fperm_SI_Woolf2021!$E$9:$E$93-K$58))*(K$58-Fperm_SI_Woolf2021!$E$9:$E$93)/10))) + Fperm_SI_Woolf2021!$G$9:$G$93*EXP(-Fperm_SI_Woolf2021!$J$9:$J$93*$C73*IF(K$58=Fperm_SI_Woolf2021!$E$9:$E$93,1,EXP(LN((1.1*(Fperm_SI_Woolf2021!$E$9:$E$93-K$58)-63.1579*EXP(-0.19*Fperm_SI_Woolf2021!$E$9:$E$93)+63.1579*EXP(-0.19*K$58))/(Fperm_SI_Woolf2021!$E$9:$E$93-K$58))*(K$58-Fperm_SI_Woolf2021!$E$9:$E$93)/10))) + Fperm_SI_Woolf2021!$H$9:$H$93*EXP(-Fperm_SI_Woolf2021!$K$9:$K$93*$C73*IF(K$58=Fperm_SI_Woolf2021!$E$9:$E$93,1,EXP(LN((1.1*(Fperm_SI_Woolf2021!$E$9:$E$93-K$58)-63.1579*EXP(-0.19*Fperm_SI_Woolf2021!$E$9:$E$93)+63.1579*EXP(-0.19*K$58))/(Fperm_SI_Woolf2021!$E$9:$E$93-K$58))*(K$58-Fperm_SI_Woolf2021!$E$9:$E$93)/10))),Fperm_SI_Woolf2021!$D$9:$D$93)*K$57+INTERCEPT(Fperm_SI_Woolf2021!$F$9:$F$93*EXP(-Fperm_SI_Woolf2021!$I$9:$I$93*$C73*IF(K$58=Fperm_SI_Woolf2021!$E$9:$E$93,1,EXP(LN((1.1*(Fperm_SI_Woolf2021!$E$9:$E$93-K$58)-63.1579*EXP(-0.19*Fperm_SI_Woolf2021!$E$9:$E$93)+63.1579*EXP(-0.19*K$58))/(Fperm_SI_Woolf2021!$E$9:$E$93-K$58))*(K$58-Fperm_SI_Woolf2021!$E$9:$E$93)/10))) + Fperm_SI_Woolf2021!$G$9:$G$93*EXP(-Fperm_SI_Woolf2021!$J$9:$J$93*$C73*IF(K$58=Fperm_SI_Woolf2021!$E$9:$E$93,1,EXP(LN((1.1*(Fperm_SI_Woolf2021!$E$9:$E$93-K$58)-63.1579*EXP(-0.19*Fperm_SI_Woolf2021!$E$9:$E$93)+63.1579*EXP(-0.19*K$58))/(Fperm_SI_Woolf2021!$E$9:$E$93-K$58))*(K$58-Fperm_SI_Woolf2021!$E$9:$E$93)/10))) + Fperm_SI_Woolf2021!$H$9:$H$93*EXP(-Fperm_SI_Woolf2021!$K$9:$K$93*$C73*IF(K$58=Fperm_SI_Woolf2021!$E$9:$E$93,1,EXP(LN((1.1*(Fperm_SI_Woolf2021!$E$9:$E$93-K$58)-63.1579*EXP(-0.19*Fperm_SI_Woolf2021!$E$9:$E$93)+63.1579*EXP(-0.19*K$58))/(Fperm_SI_Woolf2021!$E$9:$E$93-K$58))*(K$58-Fperm_SI_Woolf2021!$E$9:$E$93)/10))),Fperm_SI_Woolf2021!$D$9:$D$93))</f>
        <v>0.92365824573103672</v>
      </c>
      <c r="L73" s="51" cm="1">
        <f t="array" ref="L73">MIN(1,SLOPE(Fperm_SI_Woolf2021!$F$9:$F$93*EXP(-Fperm_SI_Woolf2021!$I$9:$I$93*$C73*IF(L$58=Fperm_SI_Woolf2021!$E$9:$E$93,1,EXP(LN((1.1*(Fperm_SI_Woolf2021!$E$9:$E$93-L$58)-63.1579*EXP(-0.19*Fperm_SI_Woolf2021!$E$9:$E$93)+63.1579*EXP(-0.19*L$58))/(Fperm_SI_Woolf2021!$E$9:$E$93-L$58))*(L$58-Fperm_SI_Woolf2021!$E$9:$E$93)/10))) + Fperm_SI_Woolf2021!$G$9:$G$93*EXP(-Fperm_SI_Woolf2021!$J$9:$J$93*$C73*IF(L$58=Fperm_SI_Woolf2021!$E$9:$E$93,1,EXP(LN((1.1*(Fperm_SI_Woolf2021!$E$9:$E$93-L$58)-63.1579*EXP(-0.19*Fperm_SI_Woolf2021!$E$9:$E$93)+63.1579*EXP(-0.19*L$58))/(Fperm_SI_Woolf2021!$E$9:$E$93-L$58))*(L$58-Fperm_SI_Woolf2021!$E$9:$E$93)/10))) + Fperm_SI_Woolf2021!$H$9:$H$93*EXP(-Fperm_SI_Woolf2021!$K$9:$K$93*$C73*IF(L$58=Fperm_SI_Woolf2021!$E$9:$E$93,1,EXP(LN((1.1*(Fperm_SI_Woolf2021!$E$9:$E$93-L$58)-63.1579*EXP(-0.19*Fperm_SI_Woolf2021!$E$9:$E$93)+63.1579*EXP(-0.19*L$58))/(Fperm_SI_Woolf2021!$E$9:$E$93-L$58))*(L$58-Fperm_SI_Woolf2021!$E$9:$E$93)/10))),Fperm_SI_Woolf2021!$D$9:$D$93)*L$57+INTERCEPT(Fperm_SI_Woolf2021!$F$9:$F$93*EXP(-Fperm_SI_Woolf2021!$I$9:$I$93*$C73*IF(L$58=Fperm_SI_Woolf2021!$E$9:$E$93,1,EXP(LN((1.1*(Fperm_SI_Woolf2021!$E$9:$E$93-L$58)-63.1579*EXP(-0.19*Fperm_SI_Woolf2021!$E$9:$E$93)+63.1579*EXP(-0.19*L$58))/(Fperm_SI_Woolf2021!$E$9:$E$93-L$58))*(L$58-Fperm_SI_Woolf2021!$E$9:$E$93)/10))) + Fperm_SI_Woolf2021!$G$9:$G$93*EXP(-Fperm_SI_Woolf2021!$J$9:$J$93*$C73*IF(L$58=Fperm_SI_Woolf2021!$E$9:$E$93,1,EXP(LN((1.1*(Fperm_SI_Woolf2021!$E$9:$E$93-L$58)-63.1579*EXP(-0.19*Fperm_SI_Woolf2021!$E$9:$E$93)+63.1579*EXP(-0.19*L$58))/(Fperm_SI_Woolf2021!$E$9:$E$93-L$58))*(L$58-Fperm_SI_Woolf2021!$E$9:$E$93)/10))) + Fperm_SI_Woolf2021!$H$9:$H$93*EXP(-Fperm_SI_Woolf2021!$K$9:$K$93*$C73*IF(L$58=Fperm_SI_Woolf2021!$E$9:$E$93,1,EXP(LN((1.1*(Fperm_SI_Woolf2021!$E$9:$E$93-L$58)-63.1579*EXP(-0.19*Fperm_SI_Woolf2021!$E$9:$E$93)+63.1579*EXP(-0.19*L$58))/(Fperm_SI_Woolf2021!$E$9:$E$93-L$58))*(L$58-Fperm_SI_Woolf2021!$E$9:$E$93)/10))),Fperm_SI_Woolf2021!$D$9:$D$93))</f>
        <v>0.89854054228281355</v>
      </c>
      <c r="M73" s="51" cm="1">
        <f t="array" ref="M73">MIN(1,SLOPE(Fperm_SI_Woolf2021!$F$9:$F$93*EXP(-Fperm_SI_Woolf2021!$I$9:$I$93*$C73*IF(M$58=Fperm_SI_Woolf2021!$E$9:$E$93,1,EXP(LN((1.1*(Fperm_SI_Woolf2021!$E$9:$E$93-M$58)-63.1579*EXP(-0.19*Fperm_SI_Woolf2021!$E$9:$E$93)+63.1579*EXP(-0.19*M$58))/(Fperm_SI_Woolf2021!$E$9:$E$93-M$58))*(M$58-Fperm_SI_Woolf2021!$E$9:$E$93)/10))) + Fperm_SI_Woolf2021!$G$9:$G$93*EXP(-Fperm_SI_Woolf2021!$J$9:$J$93*$C73*IF(M$58=Fperm_SI_Woolf2021!$E$9:$E$93,1,EXP(LN((1.1*(Fperm_SI_Woolf2021!$E$9:$E$93-M$58)-63.1579*EXP(-0.19*Fperm_SI_Woolf2021!$E$9:$E$93)+63.1579*EXP(-0.19*M$58))/(Fperm_SI_Woolf2021!$E$9:$E$93-M$58))*(M$58-Fperm_SI_Woolf2021!$E$9:$E$93)/10))) + Fperm_SI_Woolf2021!$H$9:$H$93*EXP(-Fperm_SI_Woolf2021!$K$9:$K$93*$C73*IF(M$58=Fperm_SI_Woolf2021!$E$9:$E$93,1,EXP(LN((1.1*(Fperm_SI_Woolf2021!$E$9:$E$93-M$58)-63.1579*EXP(-0.19*Fperm_SI_Woolf2021!$E$9:$E$93)+63.1579*EXP(-0.19*M$58))/(Fperm_SI_Woolf2021!$E$9:$E$93-M$58))*(M$58-Fperm_SI_Woolf2021!$E$9:$E$93)/10))),Fperm_SI_Woolf2021!$D$9:$D$93)*M$57+INTERCEPT(Fperm_SI_Woolf2021!$F$9:$F$93*EXP(-Fperm_SI_Woolf2021!$I$9:$I$93*$C73*IF(M$58=Fperm_SI_Woolf2021!$E$9:$E$93,1,EXP(LN((1.1*(Fperm_SI_Woolf2021!$E$9:$E$93-M$58)-63.1579*EXP(-0.19*Fperm_SI_Woolf2021!$E$9:$E$93)+63.1579*EXP(-0.19*M$58))/(Fperm_SI_Woolf2021!$E$9:$E$93-M$58))*(M$58-Fperm_SI_Woolf2021!$E$9:$E$93)/10))) + Fperm_SI_Woolf2021!$G$9:$G$93*EXP(-Fperm_SI_Woolf2021!$J$9:$J$93*$C73*IF(M$58=Fperm_SI_Woolf2021!$E$9:$E$93,1,EXP(LN((1.1*(Fperm_SI_Woolf2021!$E$9:$E$93-M$58)-63.1579*EXP(-0.19*Fperm_SI_Woolf2021!$E$9:$E$93)+63.1579*EXP(-0.19*M$58))/(Fperm_SI_Woolf2021!$E$9:$E$93-M$58))*(M$58-Fperm_SI_Woolf2021!$E$9:$E$93)/10))) + Fperm_SI_Woolf2021!$H$9:$H$93*EXP(-Fperm_SI_Woolf2021!$K$9:$K$93*$C73*IF(M$58=Fperm_SI_Woolf2021!$E$9:$E$93,1,EXP(LN((1.1*(Fperm_SI_Woolf2021!$E$9:$E$93-M$58)-63.1579*EXP(-0.19*Fperm_SI_Woolf2021!$E$9:$E$93)+63.1579*EXP(-0.19*M$58))/(Fperm_SI_Woolf2021!$E$9:$E$93-M$58))*(M$58-Fperm_SI_Woolf2021!$E$9:$E$93)/10))),Fperm_SI_Woolf2021!$D$9:$D$93))</f>
        <v>0.87342283883459038</v>
      </c>
      <c r="N73" s="51" cm="1">
        <f t="array" ref="N73">MIN(1,SLOPE(Fperm_SI_Woolf2021!$F$9:$F$93*EXP(-Fperm_SI_Woolf2021!$I$9:$I$93*$C73*IF(N$58=Fperm_SI_Woolf2021!$E$9:$E$93,1,EXP(LN((1.1*(Fperm_SI_Woolf2021!$E$9:$E$93-N$58)-63.1579*EXP(-0.19*Fperm_SI_Woolf2021!$E$9:$E$93)+63.1579*EXP(-0.19*N$58))/(Fperm_SI_Woolf2021!$E$9:$E$93-N$58))*(N$58-Fperm_SI_Woolf2021!$E$9:$E$93)/10))) + Fperm_SI_Woolf2021!$G$9:$G$93*EXP(-Fperm_SI_Woolf2021!$J$9:$J$93*$C73*IF(N$58=Fperm_SI_Woolf2021!$E$9:$E$93,1,EXP(LN((1.1*(Fperm_SI_Woolf2021!$E$9:$E$93-N$58)-63.1579*EXP(-0.19*Fperm_SI_Woolf2021!$E$9:$E$93)+63.1579*EXP(-0.19*N$58))/(Fperm_SI_Woolf2021!$E$9:$E$93-N$58))*(N$58-Fperm_SI_Woolf2021!$E$9:$E$93)/10))) + Fperm_SI_Woolf2021!$H$9:$H$93*EXP(-Fperm_SI_Woolf2021!$K$9:$K$93*$C73*IF(N$58=Fperm_SI_Woolf2021!$E$9:$E$93,1,EXP(LN((1.1*(Fperm_SI_Woolf2021!$E$9:$E$93-N$58)-63.1579*EXP(-0.19*Fperm_SI_Woolf2021!$E$9:$E$93)+63.1579*EXP(-0.19*N$58))/(Fperm_SI_Woolf2021!$E$9:$E$93-N$58))*(N$58-Fperm_SI_Woolf2021!$E$9:$E$93)/10))),Fperm_SI_Woolf2021!$D$9:$D$93)*N$57+INTERCEPT(Fperm_SI_Woolf2021!$F$9:$F$93*EXP(-Fperm_SI_Woolf2021!$I$9:$I$93*$C73*IF(N$58=Fperm_SI_Woolf2021!$E$9:$E$93,1,EXP(LN((1.1*(Fperm_SI_Woolf2021!$E$9:$E$93-N$58)-63.1579*EXP(-0.19*Fperm_SI_Woolf2021!$E$9:$E$93)+63.1579*EXP(-0.19*N$58))/(Fperm_SI_Woolf2021!$E$9:$E$93-N$58))*(N$58-Fperm_SI_Woolf2021!$E$9:$E$93)/10))) + Fperm_SI_Woolf2021!$G$9:$G$93*EXP(-Fperm_SI_Woolf2021!$J$9:$J$93*$C73*IF(N$58=Fperm_SI_Woolf2021!$E$9:$E$93,1,EXP(LN((1.1*(Fperm_SI_Woolf2021!$E$9:$E$93-N$58)-63.1579*EXP(-0.19*Fperm_SI_Woolf2021!$E$9:$E$93)+63.1579*EXP(-0.19*N$58))/(Fperm_SI_Woolf2021!$E$9:$E$93-N$58))*(N$58-Fperm_SI_Woolf2021!$E$9:$E$93)/10))) + Fperm_SI_Woolf2021!$H$9:$H$93*EXP(-Fperm_SI_Woolf2021!$K$9:$K$93*$C73*IF(N$58=Fperm_SI_Woolf2021!$E$9:$E$93,1,EXP(LN((1.1*(Fperm_SI_Woolf2021!$E$9:$E$93-N$58)-63.1579*EXP(-0.19*Fperm_SI_Woolf2021!$E$9:$E$93)+63.1579*EXP(-0.19*N$58))/(Fperm_SI_Woolf2021!$E$9:$E$93-N$58))*(N$58-Fperm_SI_Woolf2021!$E$9:$E$93)/10))),Fperm_SI_Woolf2021!$D$9:$D$93))</f>
        <v>0.84830513538636731</v>
      </c>
      <c r="O73" s="51" cm="1">
        <f t="array" ref="O73">MIN(1,SLOPE(Fperm_SI_Woolf2021!$F$9:$F$93*EXP(-Fperm_SI_Woolf2021!$I$9:$I$93*$C73*IF(O$58=Fperm_SI_Woolf2021!$E$9:$E$93,1,EXP(LN((1.1*(Fperm_SI_Woolf2021!$E$9:$E$93-O$58)-63.1579*EXP(-0.19*Fperm_SI_Woolf2021!$E$9:$E$93)+63.1579*EXP(-0.19*O$58))/(Fperm_SI_Woolf2021!$E$9:$E$93-O$58))*(O$58-Fperm_SI_Woolf2021!$E$9:$E$93)/10))) + Fperm_SI_Woolf2021!$G$9:$G$93*EXP(-Fperm_SI_Woolf2021!$J$9:$J$93*$C73*IF(O$58=Fperm_SI_Woolf2021!$E$9:$E$93,1,EXP(LN((1.1*(Fperm_SI_Woolf2021!$E$9:$E$93-O$58)-63.1579*EXP(-0.19*Fperm_SI_Woolf2021!$E$9:$E$93)+63.1579*EXP(-0.19*O$58))/(Fperm_SI_Woolf2021!$E$9:$E$93-O$58))*(O$58-Fperm_SI_Woolf2021!$E$9:$E$93)/10))) + Fperm_SI_Woolf2021!$H$9:$H$93*EXP(-Fperm_SI_Woolf2021!$K$9:$K$93*$C73*IF(O$58=Fperm_SI_Woolf2021!$E$9:$E$93,1,EXP(LN((1.1*(Fperm_SI_Woolf2021!$E$9:$E$93-O$58)-63.1579*EXP(-0.19*Fperm_SI_Woolf2021!$E$9:$E$93)+63.1579*EXP(-0.19*O$58))/(Fperm_SI_Woolf2021!$E$9:$E$93-O$58))*(O$58-Fperm_SI_Woolf2021!$E$9:$E$93)/10))),Fperm_SI_Woolf2021!$D$9:$D$93)*O$57+INTERCEPT(Fperm_SI_Woolf2021!$F$9:$F$93*EXP(-Fperm_SI_Woolf2021!$I$9:$I$93*$C73*IF(O$58=Fperm_SI_Woolf2021!$E$9:$E$93,1,EXP(LN((1.1*(Fperm_SI_Woolf2021!$E$9:$E$93-O$58)-63.1579*EXP(-0.19*Fperm_SI_Woolf2021!$E$9:$E$93)+63.1579*EXP(-0.19*O$58))/(Fperm_SI_Woolf2021!$E$9:$E$93-O$58))*(O$58-Fperm_SI_Woolf2021!$E$9:$E$93)/10))) + Fperm_SI_Woolf2021!$G$9:$G$93*EXP(-Fperm_SI_Woolf2021!$J$9:$J$93*$C73*IF(O$58=Fperm_SI_Woolf2021!$E$9:$E$93,1,EXP(LN((1.1*(Fperm_SI_Woolf2021!$E$9:$E$93-O$58)-63.1579*EXP(-0.19*Fperm_SI_Woolf2021!$E$9:$E$93)+63.1579*EXP(-0.19*O$58))/(Fperm_SI_Woolf2021!$E$9:$E$93-O$58))*(O$58-Fperm_SI_Woolf2021!$E$9:$E$93)/10))) + Fperm_SI_Woolf2021!$H$9:$H$93*EXP(-Fperm_SI_Woolf2021!$K$9:$K$93*$C73*IF(O$58=Fperm_SI_Woolf2021!$E$9:$E$93,1,EXP(LN((1.1*(Fperm_SI_Woolf2021!$E$9:$E$93-O$58)-63.1579*EXP(-0.19*Fperm_SI_Woolf2021!$E$9:$E$93)+63.1579*EXP(-0.19*O$58))/(Fperm_SI_Woolf2021!$E$9:$E$93-O$58))*(O$58-Fperm_SI_Woolf2021!$E$9:$E$93)/10))),Fperm_SI_Woolf2021!$D$9:$D$93))</f>
        <v>0.82318743193814403</v>
      </c>
      <c r="P73" s="51" cm="1">
        <f t="array" ref="P73">MIN(1,SLOPE(Fperm_SI_Woolf2021!$F$9:$F$93*EXP(-Fperm_SI_Woolf2021!$I$9:$I$93*$C73*IF(P$58=Fperm_SI_Woolf2021!$E$9:$E$93,1,EXP(LN((1.1*(Fperm_SI_Woolf2021!$E$9:$E$93-P$58)-63.1579*EXP(-0.19*Fperm_SI_Woolf2021!$E$9:$E$93)+63.1579*EXP(-0.19*P$58))/(Fperm_SI_Woolf2021!$E$9:$E$93-P$58))*(P$58-Fperm_SI_Woolf2021!$E$9:$E$93)/10))) + Fperm_SI_Woolf2021!$G$9:$G$93*EXP(-Fperm_SI_Woolf2021!$J$9:$J$93*$C73*IF(P$58=Fperm_SI_Woolf2021!$E$9:$E$93,1,EXP(LN((1.1*(Fperm_SI_Woolf2021!$E$9:$E$93-P$58)-63.1579*EXP(-0.19*Fperm_SI_Woolf2021!$E$9:$E$93)+63.1579*EXP(-0.19*P$58))/(Fperm_SI_Woolf2021!$E$9:$E$93-P$58))*(P$58-Fperm_SI_Woolf2021!$E$9:$E$93)/10))) + Fperm_SI_Woolf2021!$H$9:$H$93*EXP(-Fperm_SI_Woolf2021!$K$9:$K$93*$C73*IF(P$58=Fperm_SI_Woolf2021!$E$9:$E$93,1,EXP(LN((1.1*(Fperm_SI_Woolf2021!$E$9:$E$93-P$58)-63.1579*EXP(-0.19*Fperm_SI_Woolf2021!$E$9:$E$93)+63.1579*EXP(-0.19*P$58))/(Fperm_SI_Woolf2021!$E$9:$E$93-P$58))*(P$58-Fperm_SI_Woolf2021!$E$9:$E$93)/10))),Fperm_SI_Woolf2021!$D$9:$D$93)*P$57+INTERCEPT(Fperm_SI_Woolf2021!$F$9:$F$93*EXP(-Fperm_SI_Woolf2021!$I$9:$I$93*$C73*IF(P$58=Fperm_SI_Woolf2021!$E$9:$E$93,1,EXP(LN((1.1*(Fperm_SI_Woolf2021!$E$9:$E$93-P$58)-63.1579*EXP(-0.19*Fperm_SI_Woolf2021!$E$9:$E$93)+63.1579*EXP(-0.19*P$58))/(Fperm_SI_Woolf2021!$E$9:$E$93-P$58))*(P$58-Fperm_SI_Woolf2021!$E$9:$E$93)/10))) + Fperm_SI_Woolf2021!$G$9:$G$93*EXP(-Fperm_SI_Woolf2021!$J$9:$J$93*$C73*IF(P$58=Fperm_SI_Woolf2021!$E$9:$E$93,1,EXP(LN((1.1*(Fperm_SI_Woolf2021!$E$9:$E$93-P$58)-63.1579*EXP(-0.19*Fperm_SI_Woolf2021!$E$9:$E$93)+63.1579*EXP(-0.19*P$58))/(Fperm_SI_Woolf2021!$E$9:$E$93-P$58))*(P$58-Fperm_SI_Woolf2021!$E$9:$E$93)/10))) + Fperm_SI_Woolf2021!$H$9:$H$93*EXP(-Fperm_SI_Woolf2021!$K$9:$K$93*$C73*IF(P$58=Fperm_SI_Woolf2021!$E$9:$E$93,1,EXP(LN((1.1*(Fperm_SI_Woolf2021!$E$9:$E$93-P$58)-63.1579*EXP(-0.19*Fperm_SI_Woolf2021!$E$9:$E$93)+63.1579*EXP(-0.19*P$58))/(Fperm_SI_Woolf2021!$E$9:$E$93-P$58))*(P$58-Fperm_SI_Woolf2021!$E$9:$E$93)/10))),Fperm_SI_Woolf2021!$D$9:$D$93))</f>
        <v>0.79806972848992086</v>
      </c>
      <c r="Q73" s="51" cm="1">
        <f t="array" ref="Q73">MIN(1,SLOPE(Fperm_SI_Woolf2021!$F$9:$F$93*EXP(-Fperm_SI_Woolf2021!$I$9:$I$93*$C73*IF(Q$58=Fperm_SI_Woolf2021!$E$9:$E$93,1,EXP(LN((1.1*(Fperm_SI_Woolf2021!$E$9:$E$93-Q$58)-63.1579*EXP(-0.19*Fperm_SI_Woolf2021!$E$9:$E$93)+63.1579*EXP(-0.19*Q$58))/(Fperm_SI_Woolf2021!$E$9:$E$93-Q$58))*(Q$58-Fperm_SI_Woolf2021!$E$9:$E$93)/10))) + Fperm_SI_Woolf2021!$G$9:$G$93*EXP(-Fperm_SI_Woolf2021!$J$9:$J$93*$C73*IF(Q$58=Fperm_SI_Woolf2021!$E$9:$E$93,1,EXP(LN((1.1*(Fperm_SI_Woolf2021!$E$9:$E$93-Q$58)-63.1579*EXP(-0.19*Fperm_SI_Woolf2021!$E$9:$E$93)+63.1579*EXP(-0.19*Q$58))/(Fperm_SI_Woolf2021!$E$9:$E$93-Q$58))*(Q$58-Fperm_SI_Woolf2021!$E$9:$E$93)/10))) + Fperm_SI_Woolf2021!$H$9:$H$93*EXP(-Fperm_SI_Woolf2021!$K$9:$K$93*$C73*IF(Q$58=Fperm_SI_Woolf2021!$E$9:$E$93,1,EXP(LN((1.1*(Fperm_SI_Woolf2021!$E$9:$E$93-Q$58)-63.1579*EXP(-0.19*Fperm_SI_Woolf2021!$E$9:$E$93)+63.1579*EXP(-0.19*Q$58))/(Fperm_SI_Woolf2021!$E$9:$E$93-Q$58))*(Q$58-Fperm_SI_Woolf2021!$E$9:$E$93)/10))),Fperm_SI_Woolf2021!$D$9:$D$93)*Q$57+INTERCEPT(Fperm_SI_Woolf2021!$F$9:$F$93*EXP(-Fperm_SI_Woolf2021!$I$9:$I$93*$C73*IF(Q$58=Fperm_SI_Woolf2021!$E$9:$E$93,1,EXP(LN((1.1*(Fperm_SI_Woolf2021!$E$9:$E$93-Q$58)-63.1579*EXP(-0.19*Fperm_SI_Woolf2021!$E$9:$E$93)+63.1579*EXP(-0.19*Q$58))/(Fperm_SI_Woolf2021!$E$9:$E$93-Q$58))*(Q$58-Fperm_SI_Woolf2021!$E$9:$E$93)/10))) + Fperm_SI_Woolf2021!$G$9:$G$93*EXP(-Fperm_SI_Woolf2021!$J$9:$J$93*$C73*IF(Q$58=Fperm_SI_Woolf2021!$E$9:$E$93,1,EXP(LN((1.1*(Fperm_SI_Woolf2021!$E$9:$E$93-Q$58)-63.1579*EXP(-0.19*Fperm_SI_Woolf2021!$E$9:$E$93)+63.1579*EXP(-0.19*Q$58))/(Fperm_SI_Woolf2021!$E$9:$E$93-Q$58))*(Q$58-Fperm_SI_Woolf2021!$E$9:$E$93)/10))) + Fperm_SI_Woolf2021!$H$9:$H$93*EXP(-Fperm_SI_Woolf2021!$K$9:$K$93*$C73*IF(Q$58=Fperm_SI_Woolf2021!$E$9:$E$93,1,EXP(LN((1.1*(Fperm_SI_Woolf2021!$E$9:$E$93-Q$58)-63.1579*EXP(-0.19*Fperm_SI_Woolf2021!$E$9:$E$93)+63.1579*EXP(-0.19*Q$58))/(Fperm_SI_Woolf2021!$E$9:$E$93-Q$58))*(Q$58-Fperm_SI_Woolf2021!$E$9:$E$93)/10))),Fperm_SI_Woolf2021!$D$9:$D$93))</f>
        <v>0.77295202504169769</v>
      </c>
      <c r="R73" s="51" cm="1">
        <f t="array" ref="R73">MIN(1,SLOPE(Fperm_SI_Woolf2021!$F$9:$F$93*EXP(-Fperm_SI_Woolf2021!$I$9:$I$93*$C73*IF(R$58=Fperm_SI_Woolf2021!$E$9:$E$93,1,EXP(LN((1.1*(Fperm_SI_Woolf2021!$E$9:$E$93-R$58)-63.1579*EXP(-0.19*Fperm_SI_Woolf2021!$E$9:$E$93)+63.1579*EXP(-0.19*R$58))/(Fperm_SI_Woolf2021!$E$9:$E$93-R$58))*(R$58-Fperm_SI_Woolf2021!$E$9:$E$93)/10))) + Fperm_SI_Woolf2021!$G$9:$G$93*EXP(-Fperm_SI_Woolf2021!$J$9:$J$93*$C73*IF(R$58=Fperm_SI_Woolf2021!$E$9:$E$93,1,EXP(LN((1.1*(Fperm_SI_Woolf2021!$E$9:$E$93-R$58)-63.1579*EXP(-0.19*Fperm_SI_Woolf2021!$E$9:$E$93)+63.1579*EXP(-0.19*R$58))/(Fperm_SI_Woolf2021!$E$9:$E$93-R$58))*(R$58-Fperm_SI_Woolf2021!$E$9:$E$93)/10))) + Fperm_SI_Woolf2021!$H$9:$H$93*EXP(-Fperm_SI_Woolf2021!$K$9:$K$93*$C73*IF(R$58=Fperm_SI_Woolf2021!$E$9:$E$93,1,EXP(LN((1.1*(Fperm_SI_Woolf2021!$E$9:$E$93-R$58)-63.1579*EXP(-0.19*Fperm_SI_Woolf2021!$E$9:$E$93)+63.1579*EXP(-0.19*R$58))/(Fperm_SI_Woolf2021!$E$9:$E$93-R$58))*(R$58-Fperm_SI_Woolf2021!$E$9:$E$93)/10))),Fperm_SI_Woolf2021!$D$9:$D$93)*R$57+INTERCEPT(Fperm_SI_Woolf2021!$F$9:$F$93*EXP(-Fperm_SI_Woolf2021!$I$9:$I$93*$C73*IF(R$58=Fperm_SI_Woolf2021!$E$9:$E$93,1,EXP(LN((1.1*(Fperm_SI_Woolf2021!$E$9:$E$93-R$58)-63.1579*EXP(-0.19*Fperm_SI_Woolf2021!$E$9:$E$93)+63.1579*EXP(-0.19*R$58))/(Fperm_SI_Woolf2021!$E$9:$E$93-R$58))*(R$58-Fperm_SI_Woolf2021!$E$9:$E$93)/10))) + Fperm_SI_Woolf2021!$G$9:$G$93*EXP(-Fperm_SI_Woolf2021!$J$9:$J$93*$C73*IF(R$58=Fperm_SI_Woolf2021!$E$9:$E$93,1,EXP(LN((1.1*(Fperm_SI_Woolf2021!$E$9:$E$93-R$58)-63.1579*EXP(-0.19*Fperm_SI_Woolf2021!$E$9:$E$93)+63.1579*EXP(-0.19*R$58))/(Fperm_SI_Woolf2021!$E$9:$E$93-R$58))*(R$58-Fperm_SI_Woolf2021!$E$9:$E$93)/10))) + Fperm_SI_Woolf2021!$H$9:$H$93*EXP(-Fperm_SI_Woolf2021!$K$9:$K$93*$C73*IF(R$58=Fperm_SI_Woolf2021!$E$9:$E$93,1,EXP(LN((1.1*(Fperm_SI_Woolf2021!$E$9:$E$93-R$58)-63.1579*EXP(-0.19*Fperm_SI_Woolf2021!$E$9:$E$93)+63.1579*EXP(-0.19*R$58))/(Fperm_SI_Woolf2021!$E$9:$E$93-R$58))*(R$58-Fperm_SI_Woolf2021!$E$9:$E$93)/10))),Fperm_SI_Woolf2021!$D$9:$D$93))</f>
        <v>0.7478343215934744</v>
      </c>
      <c r="S73" s="51" cm="1">
        <f t="array" ref="S73">MIN(1,SLOPE(Fperm_SI_Woolf2021!$F$9:$F$93*EXP(-Fperm_SI_Woolf2021!$I$9:$I$93*$C73*IF(S$58=Fperm_SI_Woolf2021!$E$9:$E$93,1,EXP(LN((1.1*(Fperm_SI_Woolf2021!$E$9:$E$93-S$58)-63.1579*EXP(-0.19*Fperm_SI_Woolf2021!$E$9:$E$93)+63.1579*EXP(-0.19*S$58))/(Fperm_SI_Woolf2021!$E$9:$E$93-S$58))*(S$58-Fperm_SI_Woolf2021!$E$9:$E$93)/10))) + Fperm_SI_Woolf2021!$G$9:$G$93*EXP(-Fperm_SI_Woolf2021!$J$9:$J$93*$C73*IF(S$58=Fperm_SI_Woolf2021!$E$9:$E$93,1,EXP(LN((1.1*(Fperm_SI_Woolf2021!$E$9:$E$93-S$58)-63.1579*EXP(-0.19*Fperm_SI_Woolf2021!$E$9:$E$93)+63.1579*EXP(-0.19*S$58))/(Fperm_SI_Woolf2021!$E$9:$E$93-S$58))*(S$58-Fperm_SI_Woolf2021!$E$9:$E$93)/10))) + Fperm_SI_Woolf2021!$H$9:$H$93*EXP(-Fperm_SI_Woolf2021!$K$9:$K$93*$C73*IF(S$58=Fperm_SI_Woolf2021!$E$9:$E$93,1,EXP(LN((1.1*(Fperm_SI_Woolf2021!$E$9:$E$93-S$58)-63.1579*EXP(-0.19*Fperm_SI_Woolf2021!$E$9:$E$93)+63.1579*EXP(-0.19*S$58))/(Fperm_SI_Woolf2021!$E$9:$E$93-S$58))*(S$58-Fperm_SI_Woolf2021!$E$9:$E$93)/10))),Fperm_SI_Woolf2021!$D$9:$D$93)*S$57+INTERCEPT(Fperm_SI_Woolf2021!$F$9:$F$93*EXP(-Fperm_SI_Woolf2021!$I$9:$I$93*$C73*IF(S$58=Fperm_SI_Woolf2021!$E$9:$E$93,1,EXP(LN((1.1*(Fperm_SI_Woolf2021!$E$9:$E$93-S$58)-63.1579*EXP(-0.19*Fperm_SI_Woolf2021!$E$9:$E$93)+63.1579*EXP(-0.19*S$58))/(Fperm_SI_Woolf2021!$E$9:$E$93-S$58))*(S$58-Fperm_SI_Woolf2021!$E$9:$E$93)/10))) + Fperm_SI_Woolf2021!$G$9:$G$93*EXP(-Fperm_SI_Woolf2021!$J$9:$J$93*$C73*IF(S$58=Fperm_SI_Woolf2021!$E$9:$E$93,1,EXP(LN((1.1*(Fperm_SI_Woolf2021!$E$9:$E$93-S$58)-63.1579*EXP(-0.19*Fperm_SI_Woolf2021!$E$9:$E$93)+63.1579*EXP(-0.19*S$58))/(Fperm_SI_Woolf2021!$E$9:$E$93-S$58))*(S$58-Fperm_SI_Woolf2021!$E$9:$E$93)/10))) + Fperm_SI_Woolf2021!$H$9:$H$93*EXP(-Fperm_SI_Woolf2021!$K$9:$K$93*$C73*IF(S$58=Fperm_SI_Woolf2021!$E$9:$E$93,1,EXP(LN((1.1*(Fperm_SI_Woolf2021!$E$9:$E$93-S$58)-63.1579*EXP(-0.19*Fperm_SI_Woolf2021!$E$9:$E$93)+63.1579*EXP(-0.19*S$58))/(Fperm_SI_Woolf2021!$E$9:$E$93-S$58))*(S$58-Fperm_SI_Woolf2021!$E$9:$E$93)/10))),Fperm_SI_Woolf2021!$D$9:$D$93))</f>
        <v>1</v>
      </c>
      <c r="T73" s="51" cm="1">
        <f t="array" ref="T73">MIN(1,SLOPE(Fperm_SI_Woolf2021!$F$9:$F$93*EXP(-Fperm_SI_Woolf2021!$I$9:$I$93*$C73*IF(T$58=Fperm_SI_Woolf2021!$E$9:$E$93,1,EXP(LN((1.1*(Fperm_SI_Woolf2021!$E$9:$E$93-T$58)-63.1579*EXP(-0.19*Fperm_SI_Woolf2021!$E$9:$E$93)+63.1579*EXP(-0.19*T$58))/(Fperm_SI_Woolf2021!$E$9:$E$93-T$58))*(T$58-Fperm_SI_Woolf2021!$E$9:$E$93)/10))) + Fperm_SI_Woolf2021!$G$9:$G$93*EXP(-Fperm_SI_Woolf2021!$J$9:$J$93*$C73*IF(T$58=Fperm_SI_Woolf2021!$E$9:$E$93,1,EXP(LN((1.1*(Fperm_SI_Woolf2021!$E$9:$E$93-T$58)-63.1579*EXP(-0.19*Fperm_SI_Woolf2021!$E$9:$E$93)+63.1579*EXP(-0.19*T$58))/(Fperm_SI_Woolf2021!$E$9:$E$93-T$58))*(T$58-Fperm_SI_Woolf2021!$E$9:$E$93)/10))) + Fperm_SI_Woolf2021!$H$9:$H$93*EXP(-Fperm_SI_Woolf2021!$K$9:$K$93*$C73*IF(T$58=Fperm_SI_Woolf2021!$E$9:$E$93,1,EXP(LN((1.1*(Fperm_SI_Woolf2021!$E$9:$E$93-T$58)-63.1579*EXP(-0.19*Fperm_SI_Woolf2021!$E$9:$E$93)+63.1579*EXP(-0.19*T$58))/(Fperm_SI_Woolf2021!$E$9:$E$93-T$58))*(T$58-Fperm_SI_Woolf2021!$E$9:$E$93)/10))),Fperm_SI_Woolf2021!$D$9:$D$93)*T$57+INTERCEPT(Fperm_SI_Woolf2021!$F$9:$F$93*EXP(-Fperm_SI_Woolf2021!$I$9:$I$93*$C73*IF(T$58=Fperm_SI_Woolf2021!$E$9:$E$93,1,EXP(LN((1.1*(Fperm_SI_Woolf2021!$E$9:$E$93-T$58)-63.1579*EXP(-0.19*Fperm_SI_Woolf2021!$E$9:$E$93)+63.1579*EXP(-0.19*T$58))/(Fperm_SI_Woolf2021!$E$9:$E$93-T$58))*(T$58-Fperm_SI_Woolf2021!$E$9:$E$93)/10))) + Fperm_SI_Woolf2021!$G$9:$G$93*EXP(-Fperm_SI_Woolf2021!$J$9:$J$93*$C73*IF(T$58=Fperm_SI_Woolf2021!$E$9:$E$93,1,EXP(LN((1.1*(Fperm_SI_Woolf2021!$E$9:$E$93-T$58)-63.1579*EXP(-0.19*Fperm_SI_Woolf2021!$E$9:$E$93)+63.1579*EXP(-0.19*T$58))/(Fperm_SI_Woolf2021!$E$9:$E$93-T$58))*(T$58-Fperm_SI_Woolf2021!$E$9:$E$93)/10))) + Fperm_SI_Woolf2021!$H$9:$H$93*EXP(-Fperm_SI_Woolf2021!$K$9:$K$93*$C73*IF(T$58=Fperm_SI_Woolf2021!$E$9:$E$93,1,EXP(LN((1.1*(Fperm_SI_Woolf2021!$E$9:$E$93-T$58)-63.1579*EXP(-0.19*Fperm_SI_Woolf2021!$E$9:$E$93)+63.1579*EXP(-0.19*T$58))/(Fperm_SI_Woolf2021!$E$9:$E$93-T$58))*(T$58-Fperm_SI_Woolf2021!$E$9:$E$93)/10))),Fperm_SI_Woolf2021!$D$9:$D$93))</f>
        <v>1</v>
      </c>
      <c r="U73" s="51" cm="1">
        <f t="array" ref="U73">MIN(1,SLOPE(Fperm_SI_Woolf2021!$F$9:$F$93*EXP(-Fperm_SI_Woolf2021!$I$9:$I$93*$C73*IF(U$58=Fperm_SI_Woolf2021!$E$9:$E$93,1,EXP(LN((1.1*(Fperm_SI_Woolf2021!$E$9:$E$93-U$58)-63.1579*EXP(-0.19*Fperm_SI_Woolf2021!$E$9:$E$93)+63.1579*EXP(-0.19*U$58))/(Fperm_SI_Woolf2021!$E$9:$E$93-U$58))*(U$58-Fperm_SI_Woolf2021!$E$9:$E$93)/10))) + Fperm_SI_Woolf2021!$G$9:$G$93*EXP(-Fperm_SI_Woolf2021!$J$9:$J$93*$C73*IF(U$58=Fperm_SI_Woolf2021!$E$9:$E$93,1,EXP(LN((1.1*(Fperm_SI_Woolf2021!$E$9:$E$93-U$58)-63.1579*EXP(-0.19*Fperm_SI_Woolf2021!$E$9:$E$93)+63.1579*EXP(-0.19*U$58))/(Fperm_SI_Woolf2021!$E$9:$E$93-U$58))*(U$58-Fperm_SI_Woolf2021!$E$9:$E$93)/10))) + Fperm_SI_Woolf2021!$H$9:$H$93*EXP(-Fperm_SI_Woolf2021!$K$9:$K$93*$C73*IF(U$58=Fperm_SI_Woolf2021!$E$9:$E$93,1,EXP(LN((1.1*(Fperm_SI_Woolf2021!$E$9:$E$93-U$58)-63.1579*EXP(-0.19*Fperm_SI_Woolf2021!$E$9:$E$93)+63.1579*EXP(-0.19*U$58))/(Fperm_SI_Woolf2021!$E$9:$E$93-U$58))*(U$58-Fperm_SI_Woolf2021!$E$9:$E$93)/10))),Fperm_SI_Woolf2021!$D$9:$D$93)*U$57+INTERCEPT(Fperm_SI_Woolf2021!$F$9:$F$93*EXP(-Fperm_SI_Woolf2021!$I$9:$I$93*$C73*IF(U$58=Fperm_SI_Woolf2021!$E$9:$E$93,1,EXP(LN((1.1*(Fperm_SI_Woolf2021!$E$9:$E$93-U$58)-63.1579*EXP(-0.19*Fperm_SI_Woolf2021!$E$9:$E$93)+63.1579*EXP(-0.19*U$58))/(Fperm_SI_Woolf2021!$E$9:$E$93-U$58))*(U$58-Fperm_SI_Woolf2021!$E$9:$E$93)/10))) + Fperm_SI_Woolf2021!$G$9:$G$93*EXP(-Fperm_SI_Woolf2021!$J$9:$J$93*$C73*IF(U$58=Fperm_SI_Woolf2021!$E$9:$E$93,1,EXP(LN((1.1*(Fperm_SI_Woolf2021!$E$9:$E$93-U$58)-63.1579*EXP(-0.19*Fperm_SI_Woolf2021!$E$9:$E$93)+63.1579*EXP(-0.19*U$58))/(Fperm_SI_Woolf2021!$E$9:$E$93-U$58))*(U$58-Fperm_SI_Woolf2021!$E$9:$E$93)/10))) + Fperm_SI_Woolf2021!$H$9:$H$93*EXP(-Fperm_SI_Woolf2021!$K$9:$K$93*$C73*IF(U$58=Fperm_SI_Woolf2021!$E$9:$E$93,1,EXP(LN((1.1*(Fperm_SI_Woolf2021!$E$9:$E$93-U$58)-63.1579*EXP(-0.19*Fperm_SI_Woolf2021!$E$9:$E$93)+63.1579*EXP(-0.19*U$58))/(Fperm_SI_Woolf2021!$E$9:$E$93-U$58))*(U$58-Fperm_SI_Woolf2021!$E$9:$E$93)/10))),Fperm_SI_Woolf2021!$D$9:$D$93))</f>
        <v>0.97558078801373105</v>
      </c>
      <c r="V73" s="51" cm="1">
        <f t="array" ref="V73">MIN(1,SLOPE(Fperm_SI_Woolf2021!$F$9:$F$93*EXP(-Fperm_SI_Woolf2021!$I$9:$I$93*$C73*IF(V$58=Fperm_SI_Woolf2021!$E$9:$E$93,1,EXP(LN((1.1*(Fperm_SI_Woolf2021!$E$9:$E$93-V$58)-63.1579*EXP(-0.19*Fperm_SI_Woolf2021!$E$9:$E$93)+63.1579*EXP(-0.19*V$58))/(Fperm_SI_Woolf2021!$E$9:$E$93-V$58))*(V$58-Fperm_SI_Woolf2021!$E$9:$E$93)/10))) + Fperm_SI_Woolf2021!$G$9:$G$93*EXP(-Fperm_SI_Woolf2021!$J$9:$J$93*$C73*IF(V$58=Fperm_SI_Woolf2021!$E$9:$E$93,1,EXP(LN((1.1*(Fperm_SI_Woolf2021!$E$9:$E$93-V$58)-63.1579*EXP(-0.19*Fperm_SI_Woolf2021!$E$9:$E$93)+63.1579*EXP(-0.19*V$58))/(Fperm_SI_Woolf2021!$E$9:$E$93-V$58))*(V$58-Fperm_SI_Woolf2021!$E$9:$E$93)/10))) + Fperm_SI_Woolf2021!$H$9:$H$93*EXP(-Fperm_SI_Woolf2021!$K$9:$K$93*$C73*IF(V$58=Fperm_SI_Woolf2021!$E$9:$E$93,1,EXP(LN((1.1*(Fperm_SI_Woolf2021!$E$9:$E$93-V$58)-63.1579*EXP(-0.19*Fperm_SI_Woolf2021!$E$9:$E$93)+63.1579*EXP(-0.19*V$58))/(Fperm_SI_Woolf2021!$E$9:$E$93-V$58))*(V$58-Fperm_SI_Woolf2021!$E$9:$E$93)/10))),Fperm_SI_Woolf2021!$D$9:$D$93)*V$57+INTERCEPT(Fperm_SI_Woolf2021!$F$9:$F$93*EXP(-Fperm_SI_Woolf2021!$I$9:$I$93*$C73*IF(V$58=Fperm_SI_Woolf2021!$E$9:$E$93,1,EXP(LN((1.1*(Fperm_SI_Woolf2021!$E$9:$E$93-V$58)-63.1579*EXP(-0.19*Fperm_SI_Woolf2021!$E$9:$E$93)+63.1579*EXP(-0.19*V$58))/(Fperm_SI_Woolf2021!$E$9:$E$93-V$58))*(V$58-Fperm_SI_Woolf2021!$E$9:$E$93)/10))) + Fperm_SI_Woolf2021!$G$9:$G$93*EXP(-Fperm_SI_Woolf2021!$J$9:$J$93*$C73*IF(V$58=Fperm_SI_Woolf2021!$E$9:$E$93,1,EXP(LN((1.1*(Fperm_SI_Woolf2021!$E$9:$E$93-V$58)-63.1579*EXP(-0.19*Fperm_SI_Woolf2021!$E$9:$E$93)+63.1579*EXP(-0.19*V$58))/(Fperm_SI_Woolf2021!$E$9:$E$93-V$58))*(V$58-Fperm_SI_Woolf2021!$E$9:$E$93)/10))) + Fperm_SI_Woolf2021!$H$9:$H$93*EXP(-Fperm_SI_Woolf2021!$K$9:$K$93*$C73*IF(V$58=Fperm_SI_Woolf2021!$E$9:$E$93,1,EXP(LN((1.1*(Fperm_SI_Woolf2021!$E$9:$E$93-V$58)-63.1579*EXP(-0.19*Fperm_SI_Woolf2021!$E$9:$E$93)+63.1579*EXP(-0.19*V$58))/(Fperm_SI_Woolf2021!$E$9:$E$93-V$58))*(V$58-Fperm_SI_Woolf2021!$E$9:$E$93)/10))),Fperm_SI_Woolf2021!$D$9:$D$93))</f>
        <v>0.94468923345905109</v>
      </c>
      <c r="W73" s="51" cm="1">
        <f t="array" ref="W73">MIN(1,SLOPE(Fperm_SI_Woolf2021!$F$9:$F$93*EXP(-Fperm_SI_Woolf2021!$I$9:$I$93*$C73*IF(W$58=Fperm_SI_Woolf2021!$E$9:$E$93,1,EXP(LN((1.1*(Fperm_SI_Woolf2021!$E$9:$E$93-W$58)-63.1579*EXP(-0.19*Fperm_SI_Woolf2021!$E$9:$E$93)+63.1579*EXP(-0.19*W$58))/(Fperm_SI_Woolf2021!$E$9:$E$93-W$58))*(W$58-Fperm_SI_Woolf2021!$E$9:$E$93)/10))) + Fperm_SI_Woolf2021!$G$9:$G$93*EXP(-Fperm_SI_Woolf2021!$J$9:$J$93*$C73*IF(W$58=Fperm_SI_Woolf2021!$E$9:$E$93,1,EXP(LN((1.1*(Fperm_SI_Woolf2021!$E$9:$E$93-W$58)-63.1579*EXP(-0.19*Fperm_SI_Woolf2021!$E$9:$E$93)+63.1579*EXP(-0.19*W$58))/(Fperm_SI_Woolf2021!$E$9:$E$93-W$58))*(W$58-Fperm_SI_Woolf2021!$E$9:$E$93)/10))) + Fperm_SI_Woolf2021!$H$9:$H$93*EXP(-Fperm_SI_Woolf2021!$K$9:$K$93*$C73*IF(W$58=Fperm_SI_Woolf2021!$E$9:$E$93,1,EXP(LN((1.1*(Fperm_SI_Woolf2021!$E$9:$E$93-W$58)-63.1579*EXP(-0.19*Fperm_SI_Woolf2021!$E$9:$E$93)+63.1579*EXP(-0.19*W$58))/(Fperm_SI_Woolf2021!$E$9:$E$93-W$58))*(W$58-Fperm_SI_Woolf2021!$E$9:$E$93)/10))),Fperm_SI_Woolf2021!$D$9:$D$93)*W$57+INTERCEPT(Fperm_SI_Woolf2021!$F$9:$F$93*EXP(-Fperm_SI_Woolf2021!$I$9:$I$93*$C73*IF(W$58=Fperm_SI_Woolf2021!$E$9:$E$93,1,EXP(LN((1.1*(Fperm_SI_Woolf2021!$E$9:$E$93-W$58)-63.1579*EXP(-0.19*Fperm_SI_Woolf2021!$E$9:$E$93)+63.1579*EXP(-0.19*W$58))/(Fperm_SI_Woolf2021!$E$9:$E$93-W$58))*(W$58-Fperm_SI_Woolf2021!$E$9:$E$93)/10))) + Fperm_SI_Woolf2021!$G$9:$G$93*EXP(-Fperm_SI_Woolf2021!$J$9:$J$93*$C73*IF(W$58=Fperm_SI_Woolf2021!$E$9:$E$93,1,EXP(LN((1.1*(Fperm_SI_Woolf2021!$E$9:$E$93-W$58)-63.1579*EXP(-0.19*Fperm_SI_Woolf2021!$E$9:$E$93)+63.1579*EXP(-0.19*W$58))/(Fperm_SI_Woolf2021!$E$9:$E$93-W$58))*(W$58-Fperm_SI_Woolf2021!$E$9:$E$93)/10))) + Fperm_SI_Woolf2021!$H$9:$H$93*EXP(-Fperm_SI_Woolf2021!$K$9:$K$93*$C73*IF(W$58=Fperm_SI_Woolf2021!$E$9:$E$93,1,EXP(LN((1.1*(Fperm_SI_Woolf2021!$E$9:$E$93-W$58)-63.1579*EXP(-0.19*Fperm_SI_Woolf2021!$E$9:$E$93)+63.1579*EXP(-0.19*W$58))/(Fperm_SI_Woolf2021!$E$9:$E$93-W$58))*(W$58-Fperm_SI_Woolf2021!$E$9:$E$93)/10))),Fperm_SI_Woolf2021!$D$9:$D$93))</f>
        <v>0.91379767890437114</v>
      </c>
      <c r="X73" s="51" cm="1">
        <f t="array" ref="X73">MIN(1,SLOPE(Fperm_SI_Woolf2021!$F$9:$F$93*EXP(-Fperm_SI_Woolf2021!$I$9:$I$93*$C73*IF(X$58=Fperm_SI_Woolf2021!$E$9:$E$93,1,EXP(LN((1.1*(Fperm_SI_Woolf2021!$E$9:$E$93-X$58)-63.1579*EXP(-0.19*Fperm_SI_Woolf2021!$E$9:$E$93)+63.1579*EXP(-0.19*X$58))/(Fperm_SI_Woolf2021!$E$9:$E$93-X$58))*(X$58-Fperm_SI_Woolf2021!$E$9:$E$93)/10))) + Fperm_SI_Woolf2021!$G$9:$G$93*EXP(-Fperm_SI_Woolf2021!$J$9:$J$93*$C73*IF(X$58=Fperm_SI_Woolf2021!$E$9:$E$93,1,EXP(LN((1.1*(Fperm_SI_Woolf2021!$E$9:$E$93-X$58)-63.1579*EXP(-0.19*Fperm_SI_Woolf2021!$E$9:$E$93)+63.1579*EXP(-0.19*X$58))/(Fperm_SI_Woolf2021!$E$9:$E$93-X$58))*(X$58-Fperm_SI_Woolf2021!$E$9:$E$93)/10))) + Fperm_SI_Woolf2021!$H$9:$H$93*EXP(-Fperm_SI_Woolf2021!$K$9:$K$93*$C73*IF(X$58=Fperm_SI_Woolf2021!$E$9:$E$93,1,EXP(LN((1.1*(Fperm_SI_Woolf2021!$E$9:$E$93-X$58)-63.1579*EXP(-0.19*Fperm_SI_Woolf2021!$E$9:$E$93)+63.1579*EXP(-0.19*X$58))/(Fperm_SI_Woolf2021!$E$9:$E$93-X$58))*(X$58-Fperm_SI_Woolf2021!$E$9:$E$93)/10))),Fperm_SI_Woolf2021!$D$9:$D$93)*X$57+INTERCEPT(Fperm_SI_Woolf2021!$F$9:$F$93*EXP(-Fperm_SI_Woolf2021!$I$9:$I$93*$C73*IF(X$58=Fperm_SI_Woolf2021!$E$9:$E$93,1,EXP(LN((1.1*(Fperm_SI_Woolf2021!$E$9:$E$93-X$58)-63.1579*EXP(-0.19*Fperm_SI_Woolf2021!$E$9:$E$93)+63.1579*EXP(-0.19*X$58))/(Fperm_SI_Woolf2021!$E$9:$E$93-X$58))*(X$58-Fperm_SI_Woolf2021!$E$9:$E$93)/10))) + Fperm_SI_Woolf2021!$G$9:$G$93*EXP(-Fperm_SI_Woolf2021!$J$9:$J$93*$C73*IF(X$58=Fperm_SI_Woolf2021!$E$9:$E$93,1,EXP(LN((1.1*(Fperm_SI_Woolf2021!$E$9:$E$93-X$58)-63.1579*EXP(-0.19*Fperm_SI_Woolf2021!$E$9:$E$93)+63.1579*EXP(-0.19*X$58))/(Fperm_SI_Woolf2021!$E$9:$E$93-X$58))*(X$58-Fperm_SI_Woolf2021!$E$9:$E$93)/10))) + Fperm_SI_Woolf2021!$H$9:$H$93*EXP(-Fperm_SI_Woolf2021!$K$9:$K$93*$C73*IF(X$58=Fperm_SI_Woolf2021!$E$9:$E$93,1,EXP(LN((1.1*(Fperm_SI_Woolf2021!$E$9:$E$93-X$58)-63.1579*EXP(-0.19*Fperm_SI_Woolf2021!$E$9:$E$93)+63.1579*EXP(-0.19*X$58))/(Fperm_SI_Woolf2021!$E$9:$E$93-X$58))*(X$58-Fperm_SI_Woolf2021!$E$9:$E$93)/10))),Fperm_SI_Woolf2021!$D$9:$D$93))</f>
        <v>0.88290612434969107</v>
      </c>
      <c r="Y73" s="51" cm="1">
        <f t="array" ref="Y73">MIN(1,SLOPE(Fperm_SI_Woolf2021!$F$9:$F$93*EXP(-Fperm_SI_Woolf2021!$I$9:$I$93*$C73*IF(Y$58=Fperm_SI_Woolf2021!$E$9:$E$93,1,EXP(LN((1.1*(Fperm_SI_Woolf2021!$E$9:$E$93-Y$58)-63.1579*EXP(-0.19*Fperm_SI_Woolf2021!$E$9:$E$93)+63.1579*EXP(-0.19*Y$58))/(Fperm_SI_Woolf2021!$E$9:$E$93-Y$58))*(Y$58-Fperm_SI_Woolf2021!$E$9:$E$93)/10))) + Fperm_SI_Woolf2021!$G$9:$G$93*EXP(-Fperm_SI_Woolf2021!$J$9:$J$93*$C73*IF(Y$58=Fperm_SI_Woolf2021!$E$9:$E$93,1,EXP(LN((1.1*(Fperm_SI_Woolf2021!$E$9:$E$93-Y$58)-63.1579*EXP(-0.19*Fperm_SI_Woolf2021!$E$9:$E$93)+63.1579*EXP(-0.19*Y$58))/(Fperm_SI_Woolf2021!$E$9:$E$93-Y$58))*(Y$58-Fperm_SI_Woolf2021!$E$9:$E$93)/10))) + Fperm_SI_Woolf2021!$H$9:$H$93*EXP(-Fperm_SI_Woolf2021!$K$9:$K$93*$C73*IF(Y$58=Fperm_SI_Woolf2021!$E$9:$E$93,1,EXP(LN((1.1*(Fperm_SI_Woolf2021!$E$9:$E$93-Y$58)-63.1579*EXP(-0.19*Fperm_SI_Woolf2021!$E$9:$E$93)+63.1579*EXP(-0.19*Y$58))/(Fperm_SI_Woolf2021!$E$9:$E$93-Y$58))*(Y$58-Fperm_SI_Woolf2021!$E$9:$E$93)/10))),Fperm_SI_Woolf2021!$D$9:$D$93)*Y$57+INTERCEPT(Fperm_SI_Woolf2021!$F$9:$F$93*EXP(-Fperm_SI_Woolf2021!$I$9:$I$93*$C73*IF(Y$58=Fperm_SI_Woolf2021!$E$9:$E$93,1,EXP(LN((1.1*(Fperm_SI_Woolf2021!$E$9:$E$93-Y$58)-63.1579*EXP(-0.19*Fperm_SI_Woolf2021!$E$9:$E$93)+63.1579*EXP(-0.19*Y$58))/(Fperm_SI_Woolf2021!$E$9:$E$93-Y$58))*(Y$58-Fperm_SI_Woolf2021!$E$9:$E$93)/10))) + Fperm_SI_Woolf2021!$G$9:$G$93*EXP(-Fperm_SI_Woolf2021!$J$9:$J$93*$C73*IF(Y$58=Fperm_SI_Woolf2021!$E$9:$E$93,1,EXP(LN((1.1*(Fperm_SI_Woolf2021!$E$9:$E$93-Y$58)-63.1579*EXP(-0.19*Fperm_SI_Woolf2021!$E$9:$E$93)+63.1579*EXP(-0.19*Y$58))/(Fperm_SI_Woolf2021!$E$9:$E$93-Y$58))*(Y$58-Fperm_SI_Woolf2021!$E$9:$E$93)/10))) + Fperm_SI_Woolf2021!$H$9:$H$93*EXP(-Fperm_SI_Woolf2021!$K$9:$K$93*$C73*IF(Y$58=Fperm_SI_Woolf2021!$E$9:$E$93,1,EXP(LN((1.1*(Fperm_SI_Woolf2021!$E$9:$E$93-Y$58)-63.1579*EXP(-0.19*Fperm_SI_Woolf2021!$E$9:$E$93)+63.1579*EXP(-0.19*Y$58))/(Fperm_SI_Woolf2021!$E$9:$E$93-Y$58))*(Y$58-Fperm_SI_Woolf2021!$E$9:$E$93)/10))),Fperm_SI_Woolf2021!$D$9:$D$93))</f>
        <v>0.85201456979501111</v>
      </c>
      <c r="Z73" s="51" cm="1">
        <f t="array" ref="Z73">MIN(1,SLOPE(Fperm_SI_Woolf2021!$F$9:$F$93*EXP(-Fperm_SI_Woolf2021!$I$9:$I$93*$C73*IF(Z$58=Fperm_SI_Woolf2021!$E$9:$E$93,1,EXP(LN((1.1*(Fperm_SI_Woolf2021!$E$9:$E$93-Z$58)-63.1579*EXP(-0.19*Fperm_SI_Woolf2021!$E$9:$E$93)+63.1579*EXP(-0.19*Z$58))/(Fperm_SI_Woolf2021!$E$9:$E$93-Z$58))*(Z$58-Fperm_SI_Woolf2021!$E$9:$E$93)/10))) + Fperm_SI_Woolf2021!$G$9:$G$93*EXP(-Fperm_SI_Woolf2021!$J$9:$J$93*$C73*IF(Z$58=Fperm_SI_Woolf2021!$E$9:$E$93,1,EXP(LN((1.1*(Fperm_SI_Woolf2021!$E$9:$E$93-Z$58)-63.1579*EXP(-0.19*Fperm_SI_Woolf2021!$E$9:$E$93)+63.1579*EXP(-0.19*Z$58))/(Fperm_SI_Woolf2021!$E$9:$E$93-Z$58))*(Z$58-Fperm_SI_Woolf2021!$E$9:$E$93)/10))) + Fperm_SI_Woolf2021!$H$9:$H$93*EXP(-Fperm_SI_Woolf2021!$K$9:$K$93*$C73*IF(Z$58=Fperm_SI_Woolf2021!$E$9:$E$93,1,EXP(LN((1.1*(Fperm_SI_Woolf2021!$E$9:$E$93-Z$58)-63.1579*EXP(-0.19*Fperm_SI_Woolf2021!$E$9:$E$93)+63.1579*EXP(-0.19*Z$58))/(Fperm_SI_Woolf2021!$E$9:$E$93-Z$58))*(Z$58-Fperm_SI_Woolf2021!$E$9:$E$93)/10))),Fperm_SI_Woolf2021!$D$9:$D$93)*Z$57+INTERCEPT(Fperm_SI_Woolf2021!$F$9:$F$93*EXP(-Fperm_SI_Woolf2021!$I$9:$I$93*$C73*IF(Z$58=Fperm_SI_Woolf2021!$E$9:$E$93,1,EXP(LN((1.1*(Fperm_SI_Woolf2021!$E$9:$E$93-Z$58)-63.1579*EXP(-0.19*Fperm_SI_Woolf2021!$E$9:$E$93)+63.1579*EXP(-0.19*Z$58))/(Fperm_SI_Woolf2021!$E$9:$E$93-Z$58))*(Z$58-Fperm_SI_Woolf2021!$E$9:$E$93)/10))) + Fperm_SI_Woolf2021!$G$9:$G$93*EXP(-Fperm_SI_Woolf2021!$J$9:$J$93*$C73*IF(Z$58=Fperm_SI_Woolf2021!$E$9:$E$93,1,EXP(LN((1.1*(Fperm_SI_Woolf2021!$E$9:$E$93-Z$58)-63.1579*EXP(-0.19*Fperm_SI_Woolf2021!$E$9:$E$93)+63.1579*EXP(-0.19*Z$58))/(Fperm_SI_Woolf2021!$E$9:$E$93-Z$58))*(Z$58-Fperm_SI_Woolf2021!$E$9:$E$93)/10))) + Fperm_SI_Woolf2021!$H$9:$H$93*EXP(-Fperm_SI_Woolf2021!$K$9:$K$93*$C73*IF(Z$58=Fperm_SI_Woolf2021!$E$9:$E$93,1,EXP(LN((1.1*(Fperm_SI_Woolf2021!$E$9:$E$93-Z$58)-63.1579*EXP(-0.19*Fperm_SI_Woolf2021!$E$9:$E$93)+63.1579*EXP(-0.19*Z$58))/(Fperm_SI_Woolf2021!$E$9:$E$93-Z$58))*(Z$58-Fperm_SI_Woolf2021!$E$9:$E$93)/10))),Fperm_SI_Woolf2021!$D$9:$D$93))</f>
        <v>0.82112301524033104</v>
      </c>
      <c r="AA73" s="51" cm="1">
        <f t="array" ref="AA73">MIN(1,SLOPE(Fperm_SI_Woolf2021!$F$9:$F$93*EXP(-Fperm_SI_Woolf2021!$I$9:$I$93*$C73*IF(AA$58=Fperm_SI_Woolf2021!$E$9:$E$93,1,EXP(LN((1.1*(Fperm_SI_Woolf2021!$E$9:$E$93-AA$58)-63.1579*EXP(-0.19*Fperm_SI_Woolf2021!$E$9:$E$93)+63.1579*EXP(-0.19*AA$58))/(Fperm_SI_Woolf2021!$E$9:$E$93-AA$58))*(AA$58-Fperm_SI_Woolf2021!$E$9:$E$93)/10))) + Fperm_SI_Woolf2021!$G$9:$G$93*EXP(-Fperm_SI_Woolf2021!$J$9:$J$93*$C73*IF(AA$58=Fperm_SI_Woolf2021!$E$9:$E$93,1,EXP(LN((1.1*(Fperm_SI_Woolf2021!$E$9:$E$93-AA$58)-63.1579*EXP(-0.19*Fperm_SI_Woolf2021!$E$9:$E$93)+63.1579*EXP(-0.19*AA$58))/(Fperm_SI_Woolf2021!$E$9:$E$93-AA$58))*(AA$58-Fperm_SI_Woolf2021!$E$9:$E$93)/10))) + Fperm_SI_Woolf2021!$H$9:$H$93*EXP(-Fperm_SI_Woolf2021!$K$9:$K$93*$C73*IF(AA$58=Fperm_SI_Woolf2021!$E$9:$E$93,1,EXP(LN((1.1*(Fperm_SI_Woolf2021!$E$9:$E$93-AA$58)-63.1579*EXP(-0.19*Fperm_SI_Woolf2021!$E$9:$E$93)+63.1579*EXP(-0.19*AA$58))/(Fperm_SI_Woolf2021!$E$9:$E$93-AA$58))*(AA$58-Fperm_SI_Woolf2021!$E$9:$E$93)/10))),Fperm_SI_Woolf2021!$D$9:$D$93)*AA$57+INTERCEPT(Fperm_SI_Woolf2021!$F$9:$F$93*EXP(-Fperm_SI_Woolf2021!$I$9:$I$93*$C73*IF(AA$58=Fperm_SI_Woolf2021!$E$9:$E$93,1,EXP(LN((1.1*(Fperm_SI_Woolf2021!$E$9:$E$93-AA$58)-63.1579*EXP(-0.19*Fperm_SI_Woolf2021!$E$9:$E$93)+63.1579*EXP(-0.19*AA$58))/(Fperm_SI_Woolf2021!$E$9:$E$93-AA$58))*(AA$58-Fperm_SI_Woolf2021!$E$9:$E$93)/10))) + Fperm_SI_Woolf2021!$G$9:$G$93*EXP(-Fperm_SI_Woolf2021!$J$9:$J$93*$C73*IF(AA$58=Fperm_SI_Woolf2021!$E$9:$E$93,1,EXP(LN((1.1*(Fperm_SI_Woolf2021!$E$9:$E$93-AA$58)-63.1579*EXP(-0.19*Fperm_SI_Woolf2021!$E$9:$E$93)+63.1579*EXP(-0.19*AA$58))/(Fperm_SI_Woolf2021!$E$9:$E$93-AA$58))*(AA$58-Fperm_SI_Woolf2021!$E$9:$E$93)/10))) + Fperm_SI_Woolf2021!$H$9:$H$93*EXP(-Fperm_SI_Woolf2021!$K$9:$K$93*$C73*IF(AA$58=Fperm_SI_Woolf2021!$E$9:$E$93,1,EXP(LN((1.1*(Fperm_SI_Woolf2021!$E$9:$E$93-AA$58)-63.1579*EXP(-0.19*Fperm_SI_Woolf2021!$E$9:$E$93)+63.1579*EXP(-0.19*AA$58))/(Fperm_SI_Woolf2021!$E$9:$E$93-AA$58))*(AA$58-Fperm_SI_Woolf2021!$E$9:$E$93)/10))),Fperm_SI_Woolf2021!$D$9:$D$93))</f>
        <v>0.79023146068565109</v>
      </c>
      <c r="AB73" s="51" cm="1">
        <f t="array" ref="AB73">MIN(1,SLOPE(Fperm_SI_Woolf2021!$F$9:$F$93*EXP(-Fperm_SI_Woolf2021!$I$9:$I$93*$C73*IF(AB$58=Fperm_SI_Woolf2021!$E$9:$E$93,1,EXP(LN((1.1*(Fperm_SI_Woolf2021!$E$9:$E$93-AB$58)-63.1579*EXP(-0.19*Fperm_SI_Woolf2021!$E$9:$E$93)+63.1579*EXP(-0.19*AB$58))/(Fperm_SI_Woolf2021!$E$9:$E$93-AB$58))*(AB$58-Fperm_SI_Woolf2021!$E$9:$E$93)/10))) + Fperm_SI_Woolf2021!$G$9:$G$93*EXP(-Fperm_SI_Woolf2021!$J$9:$J$93*$C73*IF(AB$58=Fperm_SI_Woolf2021!$E$9:$E$93,1,EXP(LN((1.1*(Fperm_SI_Woolf2021!$E$9:$E$93-AB$58)-63.1579*EXP(-0.19*Fperm_SI_Woolf2021!$E$9:$E$93)+63.1579*EXP(-0.19*AB$58))/(Fperm_SI_Woolf2021!$E$9:$E$93-AB$58))*(AB$58-Fperm_SI_Woolf2021!$E$9:$E$93)/10))) + Fperm_SI_Woolf2021!$H$9:$H$93*EXP(-Fperm_SI_Woolf2021!$K$9:$K$93*$C73*IF(AB$58=Fperm_SI_Woolf2021!$E$9:$E$93,1,EXP(LN((1.1*(Fperm_SI_Woolf2021!$E$9:$E$93-AB$58)-63.1579*EXP(-0.19*Fperm_SI_Woolf2021!$E$9:$E$93)+63.1579*EXP(-0.19*AB$58))/(Fperm_SI_Woolf2021!$E$9:$E$93-AB$58))*(AB$58-Fperm_SI_Woolf2021!$E$9:$E$93)/10))),Fperm_SI_Woolf2021!$D$9:$D$93)*AB$57+INTERCEPT(Fperm_SI_Woolf2021!$F$9:$F$93*EXP(-Fperm_SI_Woolf2021!$I$9:$I$93*$C73*IF(AB$58=Fperm_SI_Woolf2021!$E$9:$E$93,1,EXP(LN((1.1*(Fperm_SI_Woolf2021!$E$9:$E$93-AB$58)-63.1579*EXP(-0.19*Fperm_SI_Woolf2021!$E$9:$E$93)+63.1579*EXP(-0.19*AB$58))/(Fperm_SI_Woolf2021!$E$9:$E$93-AB$58))*(AB$58-Fperm_SI_Woolf2021!$E$9:$E$93)/10))) + Fperm_SI_Woolf2021!$G$9:$G$93*EXP(-Fperm_SI_Woolf2021!$J$9:$J$93*$C73*IF(AB$58=Fperm_SI_Woolf2021!$E$9:$E$93,1,EXP(LN((1.1*(Fperm_SI_Woolf2021!$E$9:$E$93-AB$58)-63.1579*EXP(-0.19*Fperm_SI_Woolf2021!$E$9:$E$93)+63.1579*EXP(-0.19*AB$58))/(Fperm_SI_Woolf2021!$E$9:$E$93-AB$58))*(AB$58-Fperm_SI_Woolf2021!$E$9:$E$93)/10))) + Fperm_SI_Woolf2021!$H$9:$H$93*EXP(-Fperm_SI_Woolf2021!$K$9:$K$93*$C73*IF(AB$58=Fperm_SI_Woolf2021!$E$9:$E$93,1,EXP(LN((1.1*(Fperm_SI_Woolf2021!$E$9:$E$93-AB$58)-63.1579*EXP(-0.19*Fperm_SI_Woolf2021!$E$9:$E$93)+63.1579*EXP(-0.19*AB$58))/(Fperm_SI_Woolf2021!$E$9:$E$93-AB$58))*(AB$58-Fperm_SI_Woolf2021!$E$9:$E$93)/10))),Fperm_SI_Woolf2021!$D$9:$D$93))</f>
        <v>0.75933990613097113</v>
      </c>
      <c r="AC73" s="51" cm="1">
        <f t="array" ref="AC73">MIN(1,SLOPE(Fperm_SI_Woolf2021!$F$9:$F$93*EXP(-Fperm_SI_Woolf2021!$I$9:$I$93*$C73*IF(AC$58=Fperm_SI_Woolf2021!$E$9:$E$93,1,EXP(LN((1.1*(Fperm_SI_Woolf2021!$E$9:$E$93-AC$58)-63.1579*EXP(-0.19*Fperm_SI_Woolf2021!$E$9:$E$93)+63.1579*EXP(-0.19*AC$58))/(Fperm_SI_Woolf2021!$E$9:$E$93-AC$58))*(AC$58-Fperm_SI_Woolf2021!$E$9:$E$93)/10))) + Fperm_SI_Woolf2021!$G$9:$G$93*EXP(-Fperm_SI_Woolf2021!$J$9:$J$93*$C73*IF(AC$58=Fperm_SI_Woolf2021!$E$9:$E$93,1,EXP(LN((1.1*(Fperm_SI_Woolf2021!$E$9:$E$93-AC$58)-63.1579*EXP(-0.19*Fperm_SI_Woolf2021!$E$9:$E$93)+63.1579*EXP(-0.19*AC$58))/(Fperm_SI_Woolf2021!$E$9:$E$93-AC$58))*(AC$58-Fperm_SI_Woolf2021!$E$9:$E$93)/10))) + Fperm_SI_Woolf2021!$H$9:$H$93*EXP(-Fperm_SI_Woolf2021!$K$9:$K$93*$C73*IF(AC$58=Fperm_SI_Woolf2021!$E$9:$E$93,1,EXP(LN((1.1*(Fperm_SI_Woolf2021!$E$9:$E$93-AC$58)-63.1579*EXP(-0.19*Fperm_SI_Woolf2021!$E$9:$E$93)+63.1579*EXP(-0.19*AC$58))/(Fperm_SI_Woolf2021!$E$9:$E$93-AC$58))*(AC$58-Fperm_SI_Woolf2021!$E$9:$E$93)/10))),Fperm_SI_Woolf2021!$D$9:$D$93)*AC$57+INTERCEPT(Fperm_SI_Woolf2021!$F$9:$F$93*EXP(-Fperm_SI_Woolf2021!$I$9:$I$93*$C73*IF(AC$58=Fperm_SI_Woolf2021!$E$9:$E$93,1,EXP(LN((1.1*(Fperm_SI_Woolf2021!$E$9:$E$93-AC$58)-63.1579*EXP(-0.19*Fperm_SI_Woolf2021!$E$9:$E$93)+63.1579*EXP(-0.19*AC$58))/(Fperm_SI_Woolf2021!$E$9:$E$93-AC$58))*(AC$58-Fperm_SI_Woolf2021!$E$9:$E$93)/10))) + Fperm_SI_Woolf2021!$G$9:$G$93*EXP(-Fperm_SI_Woolf2021!$J$9:$J$93*$C73*IF(AC$58=Fperm_SI_Woolf2021!$E$9:$E$93,1,EXP(LN((1.1*(Fperm_SI_Woolf2021!$E$9:$E$93-AC$58)-63.1579*EXP(-0.19*Fperm_SI_Woolf2021!$E$9:$E$93)+63.1579*EXP(-0.19*AC$58))/(Fperm_SI_Woolf2021!$E$9:$E$93-AC$58))*(AC$58-Fperm_SI_Woolf2021!$E$9:$E$93)/10))) + Fperm_SI_Woolf2021!$H$9:$H$93*EXP(-Fperm_SI_Woolf2021!$K$9:$K$93*$C73*IF(AC$58=Fperm_SI_Woolf2021!$E$9:$E$93,1,EXP(LN((1.1*(Fperm_SI_Woolf2021!$E$9:$E$93-AC$58)-63.1579*EXP(-0.19*Fperm_SI_Woolf2021!$E$9:$E$93)+63.1579*EXP(-0.19*AC$58))/(Fperm_SI_Woolf2021!$E$9:$E$93-AC$58))*(AC$58-Fperm_SI_Woolf2021!$E$9:$E$93)/10))),Fperm_SI_Woolf2021!$D$9:$D$93))</f>
        <v>0.72844835157629118</v>
      </c>
      <c r="AD73" s="51" cm="1">
        <f t="array" ref="AD73">MIN(1,SLOPE(Fperm_SI_Woolf2021!$F$9:$F$93*EXP(-Fperm_SI_Woolf2021!$I$9:$I$93*$C73*IF(AD$58=Fperm_SI_Woolf2021!$E$9:$E$93,1,EXP(LN((1.1*(Fperm_SI_Woolf2021!$E$9:$E$93-AD$58)-63.1579*EXP(-0.19*Fperm_SI_Woolf2021!$E$9:$E$93)+63.1579*EXP(-0.19*AD$58))/(Fperm_SI_Woolf2021!$E$9:$E$93-AD$58))*(AD$58-Fperm_SI_Woolf2021!$E$9:$E$93)/10))) + Fperm_SI_Woolf2021!$G$9:$G$93*EXP(-Fperm_SI_Woolf2021!$J$9:$J$93*$C73*IF(AD$58=Fperm_SI_Woolf2021!$E$9:$E$93,1,EXP(LN((1.1*(Fperm_SI_Woolf2021!$E$9:$E$93-AD$58)-63.1579*EXP(-0.19*Fperm_SI_Woolf2021!$E$9:$E$93)+63.1579*EXP(-0.19*AD$58))/(Fperm_SI_Woolf2021!$E$9:$E$93-AD$58))*(AD$58-Fperm_SI_Woolf2021!$E$9:$E$93)/10))) + Fperm_SI_Woolf2021!$H$9:$H$93*EXP(-Fperm_SI_Woolf2021!$K$9:$K$93*$C73*IF(AD$58=Fperm_SI_Woolf2021!$E$9:$E$93,1,EXP(LN((1.1*(Fperm_SI_Woolf2021!$E$9:$E$93-AD$58)-63.1579*EXP(-0.19*Fperm_SI_Woolf2021!$E$9:$E$93)+63.1579*EXP(-0.19*AD$58))/(Fperm_SI_Woolf2021!$E$9:$E$93-AD$58))*(AD$58-Fperm_SI_Woolf2021!$E$9:$E$93)/10))),Fperm_SI_Woolf2021!$D$9:$D$93)*AD$57+INTERCEPT(Fperm_SI_Woolf2021!$F$9:$F$93*EXP(-Fperm_SI_Woolf2021!$I$9:$I$93*$C73*IF(AD$58=Fperm_SI_Woolf2021!$E$9:$E$93,1,EXP(LN((1.1*(Fperm_SI_Woolf2021!$E$9:$E$93-AD$58)-63.1579*EXP(-0.19*Fperm_SI_Woolf2021!$E$9:$E$93)+63.1579*EXP(-0.19*AD$58))/(Fperm_SI_Woolf2021!$E$9:$E$93-AD$58))*(AD$58-Fperm_SI_Woolf2021!$E$9:$E$93)/10))) + Fperm_SI_Woolf2021!$G$9:$G$93*EXP(-Fperm_SI_Woolf2021!$J$9:$J$93*$C73*IF(AD$58=Fperm_SI_Woolf2021!$E$9:$E$93,1,EXP(LN((1.1*(Fperm_SI_Woolf2021!$E$9:$E$93-AD$58)-63.1579*EXP(-0.19*Fperm_SI_Woolf2021!$E$9:$E$93)+63.1579*EXP(-0.19*AD$58))/(Fperm_SI_Woolf2021!$E$9:$E$93-AD$58))*(AD$58-Fperm_SI_Woolf2021!$E$9:$E$93)/10))) + Fperm_SI_Woolf2021!$H$9:$H$93*EXP(-Fperm_SI_Woolf2021!$K$9:$K$93*$C73*IF(AD$58=Fperm_SI_Woolf2021!$E$9:$E$93,1,EXP(LN((1.1*(Fperm_SI_Woolf2021!$E$9:$E$93-AD$58)-63.1579*EXP(-0.19*Fperm_SI_Woolf2021!$E$9:$E$93)+63.1579*EXP(-0.19*AD$58))/(Fperm_SI_Woolf2021!$E$9:$E$93-AD$58))*(AD$58-Fperm_SI_Woolf2021!$E$9:$E$93)/10))),Fperm_SI_Woolf2021!$D$9:$D$93))</f>
        <v>0.697556797021611</v>
      </c>
      <c r="AE73" s="51" cm="1">
        <f t="array" ref="AE73">MIN(1,SLOPE(Fperm_SI_Woolf2021!$F$9:$F$93*EXP(-Fperm_SI_Woolf2021!$I$9:$I$93*$C73*IF(AE$58=Fperm_SI_Woolf2021!$E$9:$E$93,1,EXP(LN((1.1*(Fperm_SI_Woolf2021!$E$9:$E$93-AE$58)-63.1579*EXP(-0.19*Fperm_SI_Woolf2021!$E$9:$E$93)+63.1579*EXP(-0.19*AE$58))/(Fperm_SI_Woolf2021!$E$9:$E$93-AE$58))*(AE$58-Fperm_SI_Woolf2021!$E$9:$E$93)/10))) + Fperm_SI_Woolf2021!$G$9:$G$93*EXP(-Fperm_SI_Woolf2021!$J$9:$J$93*$C73*IF(AE$58=Fperm_SI_Woolf2021!$E$9:$E$93,1,EXP(LN((1.1*(Fperm_SI_Woolf2021!$E$9:$E$93-AE$58)-63.1579*EXP(-0.19*Fperm_SI_Woolf2021!$E$9:$E$93)+63.1579*EXP(-0.19*AE$58))/(Fperm_SI_Woolf2021!$E$9:$E$93-AE$58))*(AE$58-Fperm_SI_Woolf2021!$E$9:$E$93)/10))) + Fperm_SI_Woolf2021!$H$9:$H$93*EXP(-Fperm_SI_Woolf2021!$K$9:$K$93*$C73*IF(AE$58=Fperm_SI_Woolf2021!$E$9:$E$93,1,EXP(LN((1.1*(Fperm_SI_Woolf2021!$E$9:$E$93-AE$58)-63.1579*EXP(-0.19*Fperm_SI_Woolf2021!$E$9:$E$93)+63.1579*EXP(-0.19*AE$58))/(Fperm_SI_Woolf2021!$E$9:$E$93-AE$58))*(AE$58-Fperm_SI_Woolf2021!$E$9:$E$93)/10))),Fperm_SI_Woolf2021!$D$9:$D$93)*AE$57+INTERCEPT(Fperm_SI_Woolf2021!$F$9:$F$93*EXP(-Fperm_SI_Woolf2021!$I$9:$I$93*$C73*IF(AE$58=Fperm_SI_Woolf2021!$E$9:$E$93,1,EXP(LN((1.1*(Fperm_SI_Woolf2021!$E$9:$E$93-AE$58)-63.1579*EXP(-0.19*Fperm_SI_Woolf2021!$E$9:$E$93)+63.1579*EXP(-0.19*AE$58))/(Fperm_SI_Woolf2021!$E$9:$E$93-AE$58))*(AE$58-Fperm_SI_Woolf2021!$E$9:$E$93)/10))) + Fperm_SI_Woolf2021!$G$9:$G$93*EXP(-Fperm_SI_Woolf2021!$J$9:$J$93*$C73*IF(AE$58=Fperm_SI_Woolf2021!$E$9:$E$93,1,EXP(LN((1.1*(Fperm_SI_Woolf2021!$E$9:$E$93-AE$58)-63.1579*EXP(-0.19*Fperm_SI_Woolf2021!$E$9:$E$93)+63.1579*EXP(-0.19*AE$58))/(Fperm_SI_Woolf2021!$E$9:$E$93-AE$58))*(AE$58-Fperm_SI_Woolf2021!$E$9:$E$93)/10))) + Fperm_SI_Woolf2021!$H$9:$H$93*EXP(-Fperm_SI_Woolf2021!$K$9:$K$93*$C73*IF(AE$58=Fperm_SI_Woolf2021!$E$9:$E$93,1,EXP(LN((1.1*(Fperm_SI_Woolf2021!$E$9:$E$93-AE$58)-63.1579*EXP(-0.19*Fperm_SI_Woolf2021!$E$9:$E$93)+63.1579*EXP(-0.19*AE$58))/(Fperm_SI_Woolf2021!$E$9:$E$93-AE$58))*(AE$58-Fperm_SI_Woolf2021!$E$9:$E$93)/10))),Fperm_SI_Woolf2021!$D$9:$D$93))</f>
        <v>0.66666524246693104</v>
      </c>
      <c r="AF73" s="51" cm="1">
        <f t="array" ref="AF73">MIN(1,SLOPE(Fperm_SI_Woolf2021!$F$9:$F$93*EXP(-Fperm_SI_Woolf2021!$I$9:$I$93*$C73*IF(AF$58=Fperm_SI_Woolf2021!$E$9:$E$93,1,EXP(LN((1.1*(Fperm_SI_Woolf2021!$E$9:$E$93-AF$58)-63.1579*EXP(-0.19*Fperm_SI_Woolf2021!$E$9:$E$93)+63.1579*EXP(-0.19*AF$58))/(Fperm_SI_Woolf2021!$E$9:$E$93-AF$58))*(AF$58-Fperm_SI_Woolf2021!$E$9:$E$93)/10))) + Fperm_SI_Woolf2021!$G$9:$G$93*EXP(-Fperm_SI_Woolf2021!$J$9:$J$93*$C73*IF(AF$58=Fperm_SI_Woolf2021!$E$9:$E$93,1,EXP(LN((1.1*(Fperm_SI_Woolf2021!$E$9:$E$93-AF$58)-63.1579*EXP(-0.19*Fperm_SI_Woolf2021!$E$9:$E$93)+63.1579*EXP(-0.19*AF$58))/(Fperm_SI_Woolf2021!$E$9:$E$93-AF$58))*(AF$58-Fperm_SI_Woolf2021!$E$9:$E$93)/10))) + Fperm_SI_Woolf2021!$H$9:$H$93*EXP(-Fperm_SI_Woolf2021!$K$9:$K$93*$C73*IF(AF$58=Fperm_SI_Woolf2021!$E$9:$E$93,1,EXP(LN((1.1*(Fperm_SI_Woolf2021!$E$9:$E$93-AF$58)-63.1579*EXP(-0.19*Fperm_SI_Woolf2021!$E$9:$E$93)+63.1579*EXP(-0.19*AF$58))/(Fperm_SI_Woolf2021!$E$9:$E$93-AF$58))*(AF$58-Fperm_SI_Woolf2021!$E$9:$E$93)/10))),Fperm_SI_Woolf2021!$D$9:$D$93)*AF$57+INTERCEPT(Fperm_SI_Woolf2021!$F$9:$F$93*EXP(-Fperm_SI_Woolf2021!$I$9:$I$93*$C73*IF(AF$58=Fperm_SI_Woolf2021!$E$9:$E$93,1,EXP(LN((1.1*(Fperm_SI_Woolf2021!$E$9:$E$93-AF$58)-63.1579*EXP(-0.19*Fperm_SI_Woolf2021!$E$9:$E$93)+63.1579*EXP(-0.19*AF$58))/(Fperm_SI_Woolf2021!$E$9:$E$93-AF$58))*(AF$58-Fperm_SI_Woolf2021!$E$9:$E$93)/10))) + Fperm_SI_Woolf2021!$G$9:$G$93*EXP(-Fperm_SI_Woolf2021!$J$9:$J$93*$C73*IF(AF$58=Fperm_SI_Woolf2021!$E$9:$E$93,1,EXP(LN((1.1*(Fperm_SI_Woolf2021!$E$9:$E$93-AF$58)-63.1579*EXP(-0.19*Fperm_SI_Woolf2021!$E$9:$E$93)+63.1579*EXP(-0.19*AF$58))/(Fperm_SI_Woolf2021!$E$9:$E$93-AF$58))*(AF$58-Fperm_SI_Woolf2021!$E$9:$E$93)/10))) + Fperm_SI_Woolf2021!$H$9:$H$93*EXP(-Fperm_SI_Woolf2021!$K$9:$K$93*$C73*IF(AF$58=Fperm_SI_Woolf2021!$E$9:$E$93,1,EXP(LN((1.1*(Fperm_SI_Woolf2021!$E$9:$E$93-AF$58)-63.1579*EXP(-0.19*Fperm_SI_Woolf2021!$E$9:$E$93)+63.1579*EXP(-0.19*AF$58))/(Fperm_SI_Woolf2021!$E$9:$E$93-AF$58))*(AF$58-Fperm_SI_Woolf2021!$E$9:$E$93)/10))),Fperm_SI_Woolf2021!$D$9:$D$93))</f>
        <v>0.63577368791225108</v>
      </c>
      <c r="AG73" s="51" cm="1">
        <f t="array" ref="AG73">MIN(1,SLOPE(Fperm_SI_Woolf2021!$F$9:$F$93*EXP(-Fperm_SI_Woolf2021!$I$9:$I$93*$C73*IF(AG$58=Fperm_SI_Woolf2021!$E$9:$E$93,1,EXP(LN((1.1*(Fperm_SI_Woolf2021!$E$9:$E$93-AG$58)-63.1579*EXP(-0.19*Fperm_SI_Woolf2021!$E$9:$E$93)+63.1579*EXP(-0.19*AG$58))/(Fperm_SI_Woolf2021!$E$9:$E$93-AG$58))*(AG$58-Fperm_SI_Woolf2021!$E$9:$E$93)/10))) + Fperm_SI_Woolf2021!$G$9:$G$93*EXP(-Fperm_SI_Woolf2021!$J$9:$J$93*$C73*IF(AG$58=Fperm_SI_Woolf2021!$E$9:$E$93,1,EXP(LN((1.1*(Fperm_SI_Woolf2021!$E$9:$E$93-AG$58)-63.1579*EXP(-0.19*Fperm_SI_Woolf2021!$E$9:$E$93)+63.1579*EXP(-0.19*AG$58))/(Fperm_SI_Woolf2021!$E$9:$E$93-AG$58))*(AG$58-Fperm_SI_Woolf2021!$E$9:$E$93)/10))) + Fperm_SI_Woolf2021!$H$9:$H$93*EXP(-Fperm_SI_Woolf2021!$K$9:$K$93*$C73*IF(AG$58=Fperm_SI_Woolf2021!$E$9:$E$93,1,EXP(LN((1.1*(Fperm_SI_Woolf2021!$E$9:$E$93-AG$58)-63.1579*EXP(-0.19*Fperm_SI_Woolf2021!$E$9:$E$93)+63.1579*EXP(-0.19*AG$58))/(Fperm_SI_Woolf2021!$E$9:$E$93-AG$58))*(AG$58-Fperm_SI_Woolf2021!$E$9:$E$93)/10))),Fperm_SI_Woolf2021!$D$9:$D$93)*AG$57+INTERCEPT(Fperm_SI_Woolf2021!$F$9:$F$93*EXP(-Fperm_SI_Woolf2021!$I$9:$I$93*$C73*IF(AG$58=Fperm_SI_Woolf2021!$E$9:$E$93,1,EXP(LN((1.1*(Fperm_SI_Woolf2021!$E$9:$E$93-AG$58)-63.1579*EXP(-0.19*Fperm_SI_Woolf2021!$E$9:$E$93)+63.1579*EXP(-0.19*AG$58))/(Fperm_SI_Woolf2021!$E$9:$E$93-AG$58))*(AG$58-Fperm_SI_Woolf2021!$E$9:$E$93)/10))) + Fperm_SI_Woolf2021!$G$9:$G$93*EXP(-Fperm_SI_Woolf2021!$J$9:$J$93*$C73*IF(AG$58=Fperm_SI_Woolf2021!$E$9:$E$93,1,EXP(LN((1.1*(Fperm_SI_Woolf2021!$E$9:$E$93-AG$58)-63.1579*EXP(-0.19*Fperm_SI_Woolf2021!$E$9:$E$93)+63.1579*EXP(-0.19*AG$58))/(Fperm_SI_Woolf2021!$E$9:$E$93-AG$58))*(AG$58-Fperm_SI_Woolf2021!$E$9:$E$93)/10))) + Fperm_SI_Woolf2021!$H$9:$H$93*EXP(-Fperm_SI_Woolf2021!$K$9:$K$93*$C73*IF(AG$58=Fperm_SI_Woolf2021!$E$9:$E$93,1,EXP(LN((1.1*(Fperm_SI_Woolf2021!$E$9:$E$93-AG$58)-63.1579*EXP(-0.19*Fperm_SI_Woolf2021!$E$9:$E$93)+63.1579*EXP(-0.19*AG$58))/(Fperm_SI_Woolf2021!$E$9:$E$93-AG$58))*(AG$58-Fperm_SI_Woolf2021!$E$9:$E$93)/10))),Fperm_SI_Woolf2021!$D$9:$D$93))</f>
        <v>0.60488213335757091</v>
      </c>
      <c r="AH73" s="51" cm="1">
        <f t="array" ref="AH73">MIN(1,SLOPE(Fperm_SI_Woolf2021!$F$9:$F$93*EXP(-Fperm_SI_Woolf2021!$I$9:$I$93*$C73*IF(AH$58=Fperm_SI_Woolf2021!$E$9:$E$93,1,EXP(LN((1.1*(Fperm_SI_Woolf2021!$E$9:$E$93-AH$58)-63.1579*EXP(-0.19*Fperm_SI_Woolf2021!$E$9:$E$93)+63.1579*EXP(-0.19*AH$58))/(Fperm_SI_Woolf2021!$E$9:$E$93-AH$58))*(AH$58-Fperm_SI_Woolf2021!$E$9:$E$93)/10))) + Fperm_SI_Woolf2021!$G$9:$G$93*EXP(-Fperm_SI_Woolf2021!$J$9:$J$93*$C73*IF(AH$58=Fperm_SI_Woolf2021!$E$9:$E$93,1,EXP(LN((1.1*(Fperm_SI_Woolf2021!$E$9:$E$93-AH$58)-63.1579*EXP(-0.19*Fperm_SI_Woolf2021!$E$9:$E$93)+63.1579*EXP(-0.19*AH$58))/(Fperm_SI_Woolf2021!$E$9:$E$93-AH$58))*(AH$58-Fperm_SI_Woolf2021!$E$9:$E$93)/10))) + Fperm_SI_Woolf2021!$H$9:$H$93*EXP(-Fperm_SI_Woolf2021!$K$9:$K$93*$C73*IF(AH$58=Fperm_SI_Woolf2021!$E$9:$E$93,1,EXP(LN((1.1*(Fperm_SI_Woolf2021!$E$9:$E$93-AH$58)-63.1579*EXP(-0.19*Fperm_SI_Woolf2021!$E$9:$E$93)+63.1579*EXP(-0.19*AH$58))/(Fperm_SI_Woolf2021!$E$9:$E$93-AH$58))*(AH$58-Fperm_SI_Woolf2021!$E$9:$E$93)/10))),Fperm_SI_Woolf2021!$D$9:$D$93)*AH$57+INTERCEPT(Fperm_SI_Woolf2021!$F$9:$F$93*EXP(-Fperm_SI_Woolf2021!$I$9:$I$93*$C73*IF(AH$58=Fperm_SI_Woolf2021!$E$9:$E$93,1,EXP(LN((1.1*(Fperm_SI_Woolf2021!$E$9:$E$93-AH$58)-63.1579*EXP(-0.19*Fperm_SI_Woolf2021!$E$9:$E$93)+63.1579*EXP(-0.19*AH$58))/(Fperm_SI_Woolf2021!$E$9:$E$93-AH$58))*(AH$58-Fperm_SI_Woolf2021!$E$9:$E$93)/10))) + Fperm_SI_Woolf2021!$G$9:$G$93*EXP(-Fperm_SI_Woolf2021!$J$9:$J$93*$C73*IF(AH$58=Fperm_SI_Woolf2021!$E$9:$E$93,1,EXP(LN((1.1*(Fperm_SI_Woolf2021!$E$9:$E$93-AH$58)-63.1579*EXP(-0.19*Fperm_SI_Woolf2021!$E$9:$E$93)+63.1579*EXP(-0.19*AH$58))/(Fperm_SI_Woolf2021!$E$9:$E$93-AH$58))*(AH$58-Fperm_SI_Woolf2021!$E$9:$E$93)/10))) + Fperm_SI_Woolf2021!$H$9:$H$93*EXP(-Fperm_SI_Woolf2021!$K$9:$K$93*$C73*IF(AH$58=Fperm_SI_Woolf2021!$E$9:$E$93,1,EXP(LN((1.1*(Fperm_SI_Woolf2021!$E$9:$E$93-AH$58)-63.1579*EXP(-0.19*Fperm_SI_Woolf2021!$E$9:$E$93)+63.1579*EXP(-0.19*AH$58))/(Fperm_SI_Woolf2021!$E$9:$E$93-AH$58))*(AH$58-Fperm_SI_Woolf2021!$E$9:$E$93)/10))),Fperm_SI_Woolf2021!$D$9:$D$93))</f>
        <v>0.96554608429447175</v>
      </c>
      <c r="AI73" s="51" cm="1">
        <f t="array" ref="AI73">MIN(1,SLOPE(Fperm_SI_Woolf2021!$F$9:$F$93*EXP(-Fperm_SI_Woolf2021!$I$9:$I$93*$C73*IF(AI$58=Fperm_SI_Woolf2021!$E$9:$E$93,1,EXP(LN((1.1*(Fperm_SI_Woolf2021!$E$9:$E$93-AI$58)-63.1579*EXP(-0.19*Fperm_SI_Woolf2021!$E$9:$E$93)+63.1579*EXP(-0.19*AI$58))/(Fperm_SI_Woolf2021!$E$9:$E$93-AI$58))*(AI$58-Fperm_SI_Woolf2021!$E$9:$E$93)/10))) + Fperm_SI_Woolf2021!$G$9:$G$93*EXP(-Fperm_SI_Woolf2021!$J$9:$J$93*$C73*IF(AI$58=Fperm_SI_Woolf2021!$E$9:$E$93,1,EXP(LN((1.1*(Fperm_SI_Woolf2021!$E$9:$E$93-AI$58)-63.1579*EXP(-0.19*Fperm_SI_Woolf2021!$E$9:$E$93)+63.1579*EXP(-0.19*AI$58))/(Fperm_SI_Woolf2021!$E$9:$E$93-AI$58))*(AI$58-Fperm_SI_Woolf2021!$E$9:$E$93)/10))) + Fperm_SI_Woolf2021!$H$9:$H$93*EXP(-Fperm_SI_Woolf2021!$K$9:$K$93*$C73*IF(AI$58=Fperm_SI_Woolf2021!$E$9:$E$93,1,EXP(LN((1.1*(Fperm_SI_Woolf2021!$E$9:$E$93-AI$58)-63.1579*EXP(-0.19*Fperm_SI_Woolf2021!$E$9:$E$93)+63.1579*EXP(-0.19*AI$58))/(Fperm_SI_Woolf2021!$E$9:$E$93-AI$58))*(AI$58-Fperm_SI_Woolf2021!$E$9:$E$93)/10))),Fperm_SI_Woolf2021!$D$9:$D$93)*AI$57+INTERCEPT(Fperm_SI_Woolf2021!$F$9:$F$93*EXP(-Fperm_SI_Woolf2021!$I$9:$I$93*$C73*IF(AI$58=Fperm_SI_Woolf2021!$E$9:$E$93,1,EXP(LN((1.1*(Fperm_SI_Woolf2021!$E$9:$E$93-AI$58)-63.1579*EXP(-0.19*Fperm_SI_Woolf2021!$E$9:$E$93)+63.1579*EXP(-0.19*AI$58))/(Fperm_SI_Woolf2021!$E$9:$E$93-AI$58))*(AI$58-Fperm_SI_Woolf2021!$E$9:$E$93)/10))) + Fperm_SI_Woolf2021!$G$9:$G$93*EXP(-Fperm_SI_Woolf2021!$J$9:$J$93*$C73*IF(AI$58=Fperm_SI_Woolf2021!$E$9:$E$93,1,EXP(LN((1.1*(Fperm_SI_Woolf2021!$E$9:$E$93-AI$58)-63.1579*EXP(-0.19*Fperm_SI_Woolf2021!$E$9:$E$93)+63.1579*EXP(-0.19*AI$58))/(Fperm_SI_Woolf2021!$E$9:$E$93-AI$58))*(AI$58-Fperm_SI_Woolf2021!$E$9:$E$93)/10))) + Fperm_SI_Woolf2021!$H$9:$H$93*EXP(-Fperm_SI_Woolf2021!$K$9:$K$93*$C73*IF(AI$58=Fperm_SI_Woolf2021!$E$9:$E$93,1,EXP(LN((1.1*(Fperm_SI_Woolf2021!$E$9:$E$93-AI$58)-63.1579*EXP(-0.19*Fperm_SI_Woolf2021!$E$9:$E$93)+63.1579*EXP(-0.19*AI$58))/(Fperm_SI_Woolf2021!$E$9:$E$93-AI$58))*(AI$58-Fperm_SI_Woolf2021!$E$9:$E$93)/10))),Fperm_SI_Woolf2021!$D$9:$D$93))</f>
        <v>0.93293788458397853</v>
      </c>
      <c r="AJ73" s="51" cm="1">
        <f t="array" ref="AJ73">MIN(1,SLOPE(Fperm_SI_Woolf2021!$F$9:$F$93*EXP(-Fperm_SI_Woolf2021!$I$9:$I$93*$C73*IF(AJ$58=Fperm_SI_Woolf2021!$E$9:$E$93,1,EXP(LN((1.1*(Fperm_SI_Woolf2021!$E$9:$E$93-AJ$58)-63.1579*EXP(-0.19*Fperm_SI_Woolf2021!$E$9:$E$93)+63.1579*EXP(-0.19*AJ$58))/(Fperm_SI_Woolf2021!$E$9:$E$93-AJ$58))*(AJ$58-Fperm_SI_Woolf2021!$E$9:$E$93)/10))) + Fperm_SI_Woolf2021!$G$9:$G$93*EXP(-Fperm_SI_Woolf2021!$J$9:$J$93*$C73*IF(AJ$58=Fperm_SI_Woolf2021!$E$9:$E$93,1,EXP(LN((1.1*(Fperm_SI_Woolf2021!$E$9:$E$93-AJ$58)-63.1579*EXP(-0.19*Fperm_SI_Woolf2021!$E$9:$E$93)+63.1579*EXP(-0.19*AJ$58))/(Fperm_SI_Woolf2021!$E$9:$E$93-AJ$58))*(AJ$58-Fperm_SI_Woolf2021!$E$9:$E$93)/10))) + Fperm_SI_Woolf2021!$H$9:$H$93*EXP(-Fperm_SI_Woolf2021!$K$9:$K$93*$C73*IF(AJ$58=Fperm_SI_Woolf2021!$E$9:$E$93,1,EXP(LN((1.1*(Fperm_SI_Woolf2021!$E$9:$E$93-AJ$58)-63.1579*EXP(-0.19*Fperm_SI_Woolf2021!$E$9:$E$93)+63.1579*EXP(-0.19*AJ$58))/(Fperm_SI_Woolf2021!$E$9:$E$93-AJ$58))*(AJ$58-Fperm_SI_Woolf2021!$E$9:$E$93)/10))),Fperm_SI_Woolf2021!$D$9:$D$93)*AJ$57+INTERCEPT(Fperm_SI_Woolf2021!$F$9:$F$93*EXP(-Fperm_SI_Woolf2021!$I$9:$I$93*$C73*IF(AJ$58=Fperm_SI_Woolf2021!$E$9:$E$93,1,EXP(LN((1.1*(Fperm_SI_Woolf2021!$E$9:$E$93-AJ$58)-63.1579*EXP(-0.19*Fperm_SI_Woolf2021!$E$9:$E$93)+63.1579*EXP(-0.19*AJ$58))/(Fperm_SI_Woolf2021!$E$9:$E$93-AJ$58))*(AJ$58-Fperm_SI_Woolf2021!$E$9:$E$93)/10))) + Fperm_SI_Woolf2021!$G$9:$G$93*EXP(-Fperm_SI_Woolf2021!$J$9:$J$93*$C73*IF(AJ$58=Fperm_SI_Woolf2021!$E$9:$E$93,1,EXP(LN((1.1*(Fperm_SI_Woolf2021!$E$9:$E$93-AJ$58)-63.1579*EXP(-0.19*Fperm_SI_Woolf2021!$E$9:$E$93)+63.1579*EXP(-0.19*AJ$58))/(Fperm_SI_Woolf2021!$E$9:$E$93-AJ$58))*(AJ$58-Fperm_SI_Woolf2021!$E$9:$E$93)/10))) + Fperm_SI_Woolf2021!$H$9:$H$93*EXP(-Fperm_SI_Woolf2021!$K$9:$K$93*$C73*IF(AJ$58=Fperm_SI_Woolf2021!$E$9:$E$93,1,EXP(LN((1.1*(Fperm_SI_Woolf2021!$E$9:$E$93-AJ$58)-63.1579*EXP(-0.19*Fperm_SI_Woolf2021!$E$9:$E$93)+63.1579*EXP(-0.19*AJ$58))/(Fperm_SI_Woolf2021!$E$9:$E$93-AJ$58))*(AJ$58-Fperm_SI_Woolf2021!$E$9:$E$93)/10))),Fperm_SI_Woolf2021!$D$9:$D$93))</f>
        <v>0.90032968487348541</v>
      </c>
      <c r="AK73" s="51" cm="1">
        <f t="array" ref="AK73">MIN(1,SLOPE(Fperm_SI_Woolf2021!$F$9:$F$93*EXP(-Fperm_SI_Woolf2021!$I$9:$I$93*$C73*IF(AK$58=Fperm_SI_Woolf2021!$E$9:$E$93,1,EXP(LN((1.1*(Fperm_SI_Woolf2021!$E$9:$E$93-AK$58)-63.1579*EXP(-0.19*Fperm_SI_Woolf2021!$E$9:$E$93)+63.1579*EXP(-0.19*AK$58))/(Fperm_SI_Woolf2021!$E$9:$E$93-AK$58))*(AK$58-Fperm_SI_Woolf2021!$E$9:$E$93)/10))) + Fperm_SI_Woolf2021!$G$9:$G$93*EXP(-Fperm_SI_Woolf2021!$J$9:$J$93*$C73*IF(AK$58=Fperm_SI_Woolf2021!$E$9:$E$93,1,EXP(LN((1.1*(Fperm_SI_Woolf2021!$E$9:$E$93-AK$58)-63.1579*EXP(-0.19*Fperm_SI_Woolf2021!$E$9:$E$93)+63.1579*EXP(-0.19*AK$58))/(Fperm_SI_Woolf2021!$E$9:$E$93-AK$58))*(AK$58-Fperm_SI_Woolf2021!$E$9:$E$93)/10))) + Fperm_SI_Woolf2021!$H$9:$H$93*EXP(-Fperm_SI_Woolf2021!$K$9:$K$93*$C73*IF(AK$58=Fperm_SI_Woolf2021!$E$9:$E$93,1,EXP(LN((1.1*(Fperm_SI_Woolf2021!$E$9:$E$93-AK$58)-63.1579*EXP(-0.19*Fperm_SI_Woolf2021!$E$9:$E$93)+63.1579*EXP(-0.19*AK$58))/(Fperm_SI_Woolf2021!$E$9:$E$93-AK$58))*(AK$58-Fperm_SI_Woolf2021!$E$9:$E$93)/10))),Fperm_SI_Woolf2021!$D$9:$D$93)*AK$57+INTERCEPT(Fperm_SI_Woolf2021!$F$9:$F$93*EXP(-Fperm_SI_Woolf2021!$I$9:$I$93*$C73*IF(AK$58=Fperm_SI_Woolf2021!$E$9:$E$93,1,EXP(LN((1.1*(Fperm_SI_Woolf2021!$E$9:$E$93-AK$58)-63.1579*EXP(-0.19*Fperm_SI_Woolf2021!$E$9:$E$93)+63.1579*EXP(-0.19*AK$58))/(Fperm_SI_Woolf2021!$E$9:$E$93-AK$58))*(AK$58-Fperm_SI_Woolf2021!$E$9:$E$93)/10))) + Fperm_SI_Woolf2021!$G$9:$G$93*EXP(-Fperm_SI_Woolf2021!$J$9:$J$93*$C73*IF(AK$58=Fperm_SI_Woolf2021!$E$9:$E$93,1,EXP(LN((1.1*(Fperm_SI_Woolf2021!$E$9:$E$93-AK$58)-63.1579*EXP(-0.19*Fperm_SI_Woolf2021!$E$9:$E$93)+63.1579*EXP(-0.19*AK$58))/(Fperm_SI_Woolf2021!$E$9:$E$93-AK$58))*(AK$58-Fperm_SI_Woolf2021!$E$9:$E$93)/10))) + Fperm_SI_Woolf2021!$H$9:$H$93*EXP(-Fperm_SI_Woolf2021!$K$9:$K$93*$C73*IF(AK$58=Fperm_SI_Woolf2021!$E$9:$E$93,1,EXP(LN((1.1*(Fperm_SI_Woolf2021!$E$9:$E$93-AK$58)-63.1579*EXP(-0.19*Fperm_SI_Woolf2021!$E$9:$E$93)+63.1579*EXP(-0.19*AK$58))/(Fperm_SI_Woolf2021!$E$9:$E$93-AK$58))*(AK$58-Fperm_SI_Woolf2021!$E$9:$E$93)/10))),Fperm_SI_Woolf2021!$D$9:$D$93))</f>
        <v>0.86772148516299219</v>
      </c>
      <c r="AL73" s="51" cm="1">
        <f t="array" ref="AL73">MIN(1,SLOPE(Fperm_SI_Woolf2021!$F$9:$F$93*EXP(-Fperm_SI_Woolf2021!$I$9:$I$93*$C73*IF(AL$58=Fperm_SI_Woolf2021!$E$9:$E$93,1,EXP(LN((1.1*(Fperm_SI_Woolf2021!$E$9:$E$93-AL$58)-63.1579*EXP(-0.19*Fperm_SI_Woolf2021!$E$9:$E$93)+63.1579*EXP(-0.19*AL$58))/(Fperm_SI_Woolf2021!$E$9:$E$93-AL$58))*(AL$58-Fperm_SI_Woolf2021!$E$9:$E$93)/10))) + Fperm_SI_Woolf2021!$G$9:$G$93*EXP(-Fperm_SI_Woolf2021!$J$9:$J$93*$C73*IF(AL$58=Fperm_SI_Woolf2021!$E$9:$E$93,1,EXP(LN((1.1*(Fperm_SI_Woolf2021!$E$9:$E$93-AL$58)-63.1579*EXP(-0.19*Fperm_SI_Woolf2021!$E$9:$E$93)+63.1579*EXP(-0.19*AL$58))/(Fperm_SI_Woolf2021!$E$9:$E$93-AL$58))*(AL$58-Fperm_SI_Woolf2021!$E$9:$E$93)/10))) + Fperm_SI_Woolf2021!$H$9:$H$93*EXP(-Fperm_SI_Woolf2021!$K$9:$K$93*$C73*IF(AL$58=Fperm_SI_Woolf2021!$E$9:$E$93,1,EXP(LN((1.1*(Fperm_SI_Woolf2021!$E$9:$E$93-AL$58)-63.1579*EXP(-0.19*Fperm_SI_Woolf2021!$E$9:$E$93)+63.1579*EXP(-0.19*AL$58))/(Fperm_SI_Woolf2021!$E$9:$E$93-AL$58))*(AL$58-Fperm_SI_Woolf2021!$E$9:$E$93)/10))),Fperm_SI_Woolf2021!$D$9:$D$93)*AL$57+INTERCEPT(Fperm_SI_Woolf2021!$F$9:$F$93*EXP(-Fperm_SI_Woolf2021!$I$9:$I$93*$C73*IF(AL$58=Fperm_SI_Woolf2021!$E$9:$E$93,1,EXP(LN((1.1*(Fperm_SI_Woolf2021!$E$9:$E$93-AL$58)-63.1579*EXP(-0.19*Fperm_SI_Woolf2021!$E$9:$E$93)+63.1579*EXP(-0.19*AL$58))/(Fperm_SI_Woolf2021!$E$9:$E$93-AL$58))*(AL$58-Fperm_SI_Woolf2021!$E$9:$E$93)/10))) + Fperm_SI_Woolf2021!$G$9:$G$93*EXP(-Fperm_SI_Woolf2021!$J$9:$J$93*$C73*IF(AL$58=Fperm_SI_Woolf2021!$E$9:$E$93,1,EXP(LN((1.1*(Fperm_SI_Woolf2021!$E$9:$E$93-AL$58)-63.1579*EXP(-0.19*Fperm_SI_Woolf2021!$E$9:$E$93)+63.1579*EXP(-0.19*AL$58))/(Fperm_SI_Woolf2021!$E$9:$E$93-AL$58))*(AL$58-Fperm_SI_Woolf2021!$E$9:$E$93)/10))) + Fperm_SI_Woolf2021!$H$9:$H$93*EXP(-Fperm_SI_Woolf2021!$K$9:$K$93*$C73*IF(AL$58=Fperm_SI_Woolf2021!$E$9:$E$93,1,EXP(LN((1.1*(Fperm_SI_Woolf2021!$E$9:$E$93-AL$58)-63.1579*EXP(-0.19*Fperm_SI_Woolf2021!$E$9:$E$93)+63.1579*EXP(-0.19*AL$58))/(Fperm_SI_Woolf2021!$E$9:$E$93-AL$58))*(AL$58-Fperm_SI_Woolf2021!$E$9:$E$93)/10))),Fperm_SI_Woolf2021!$D$9:$D$93))</f>
        <v>0.83511328545249908</v>
      </c>
      <c r="AM73" s="51" cm="1">
        <f t="array" ref="AM73">MIN(1,SLOPE(Fperm_SI_Woolf2021!$F$9:$F$93*EXP(-Fperm_SI_Woolf2021!$I$9:$I$93*$C73*IF(AM$58=Fperm_SI_Woolf2021!$E$9:$E$93,1,EXP(LN((1.1*(Fperm_SI_Woolf2021!$E$9:$E$93-AM$58)-63.1579*EXP(-0.19*Fperm_SI_Woolf2021!$E$9:$E$93)+63.1579*EXP(-0.19*AM$58))/(Fperm_SI_Woolf2021!$E$9:$E$93-AM$58))*(AM$58-Fperm_SI_Woolf2021!$E$9:$E$93)/10))) + Fperm_SI_Woolf2021!$G$9:$G$93*EXP(-Fperm_SI_Woolf2021!$J$9:$J$93*$C73*IF(AM$58=Fperm_SI_Woolf2021!$E$9:$E$93,1,EXP(LN((1.1*(Fperm_SI_Woolf2021!$E$9:$E$93-AM$58)-63.1579*EXP(-0.19*Fperm_SI_Woolf2021!$E$9:$E$93)+63.1579*EXP(-0.19*AM$58))/(Fperm_SI_Woolf2021!$E$9:$E$93-AM$58))*(AM$58-Fperm_SI_Woolf2021!$E$9:$E$93)/10))) + Fperm_SI_Woolf2021!$H$9:$H$93*EXP(-Fperm_SI_Woolf2021!$K$9:$K$93*$C73*IF(AM$58=Fperm_SI_Woolf2021!$E$9:$E$93,1,EXP(LN((1.1*(Fperm_SI_Woolf2021!$E$9:$E$93-AM$58)-63.1579*EXP(-0.19*Fperm_SI_Woolf2021!$E$9:$E$93)+63.1579*EXP(-0.19*AM$58))/(Fperm_SI_Woolf2021!$E$9:$E$93-AM$58))*(AM$58-Fperm_SI_Woolf2021!$E$9:$E$93)/10))),Fperm_SI_Woolf2021!$D$9:$D$93)*AM$57+INTERCEPT(Fperm_SI_Woolf2021!$F$9:$F$93*EXP(-Fperm_SI_Woolf2021!$I$9:$I$93*$C73*IF(AM$58=Fperm_SI_Woolf2021!$E$9:$E$93,1,EXP(LN((1.1*(Fperm_SI_Woolf2021!$E$9:$E$93-AM$58)-63.1579*EXP(-0.19*Fperm_SI_Woolf2021!$E$9:$E$93)+63.1579*EXP(-0.19*AM$58))/(Fperm_SI_Woolf2021!$E$9:$E$93-AM$58))*(AM$58-Fperm_SI_Woolf2021!$E$9:$E$93)/10))) + Fperm_SI_Woolf2021!$G$9:$G$93*EXP(-Fperm_SI_Woolf2021!$J$9:$J$93*$C73*IF(AM$58=Fperm_SI_Woolf2021!$E$9:$E$93,1,EXP(LN((1.1*(Fperm_SI_Woolf2021!$E$9:$E$93-AM$58)-63.1579*EXP(-0.19*Fperm_SI_Woolf2021!$E$9:$E$93)+63.1579*EXP(-0.19*AM$58))/(Fperm_SI_Woolf2021!$E$9:$E$93-AM$58))*(AM$58-Fperm_SI_Woolf2021!$E$9:$E$93)/10))) + Fperm_SI_Woolf2021!$H$9:$H$93*EXP(-Fperm_SI_Woolf2021!$K$9:$K$93*$C73*IF(AM$58=Fperm_SI_Woolf2021!$E$9:$E$93,1,EXP(LN((1.1*(Fperm_SI_Woolf2021!$E$9:$E$93-AM$58)-63.1579*EXP(-0.19*Fperm_SI_Woolf2021!$E$9:$E$93)+63.1579*EXP(-0.19*AM$58))/(Fperm_SI_Woolf2021!$E$9:$E$93-AM$58))*(AM$58-Fperm_SI_Woolf2021!$E$9:$E$93)/10))),Fperm_SI_Woolf2021!$D$9:$D$93))</f>
        <v>0.80250508574200596</v>
      </c>
      <c r="AN73" s="51" cm="1">
        <f t="array" ref="AN73">MIN(1,SLOPE(Fperm_SI_Woolf2021!$F$9:$F$93*EXP(-Fperm_SI_Woolf2021!$I$9:$I$93*$C73*IF(AN$58=Fperm_SI_Woolf2021!$E$9:$E$93,1,EXP(LN((1.1*(Fperm_SI_Woolf2021!$E$9:$E$93-AN$58)-63.1579*EXP(-0.19*Fperm_SI_Woolf2021!$E$9:$E$93)+63.1579*EXP(-0.19*AN$58))/(Fperm_SI_Woolf2021!$E$9:$E$93-AN$58))*(AN$58-Fperm_SI_Woolf2021!$E$9:$E$93)/10))) + Fperm_SI_Woolf2021!$G$9:$G$93*EXP(-Fperm_SI_Woolf2021!$J$9:$J$93*$C73*IF(AN$58=Fperm_SI_Woolf2021!$E$9:$E$93,1,EXP(LN((1.1*(Fperm_SI_Woolf2021!$E$9:$E$93-AN$58)-63.1579*EXP(-0.19*Fperm_SI_Woolf2021!$E$9:$E$93)+63.1579*EXP(-0.19*AN$58))/(Fperm_SI_Woolf2021!$E$9:$E$93-AN$58))*(AN$58-Fperm_SI_Woolf2021!$E$9:$E$93)/10))) + Fperm_SI_Woolf2021!$H$9:$H$93*EXP(-Fperm_SI_Woolf2021!$K$9:$K$93*$C73*IF(AN$58=Fperm_SI_Woolf2021!$E$9:$E$93,1,EXP(LN((1.1*(Fperm_SI_Woolf2021!$E$9:$E$93-AN$58)-63.1579*EXP(-0.19*Fperm_SI_Woolf2021!$E$9:$E$93)+63.1579*EXP(-0.19*AN$58))/(Fperm_SI_Woolf2021!$E$9:$E$93-AN$58))*(AN$58-Fperm_SI_Woolf2021!$E$9:$E$93)/10))),Fperm_SI_Woolf2021!$D$9:$D$93)*AN$57+INTERCEPT(Fperm_SI_Woolf2021!$F$9:$F$93*EXP(-Fperm_SI_Woolf2021!$I$9:$I$93*$C73*IF(AN$58=Fperm_SI_Woolf2021!$E$9:$E$93,1,EXP(LN((1.1*(Fperm_SI_Woolf2021!$E$9:$E$93-AN$58)-63.1579*EXP(-0.19*Fperm_SI_Woolf2021!$E$9:$E$93)+63.1579*EXP(-0.19*AN$58))/(Fperm_SI_Woolf2021!$E$9:$E$93-AN$58))*(AN$58-Fperm_SI_Woolf2021!$E$9:$E$93)/10))) + Fperm_SI_Woolf2021!$G$9:$G$93*EXP(-Fperm_SI_Woolf2021!$J$9:$J$93*$C73*IF(AN$58=Fperm_SI_Woolf2021!$E$9:$E$93,1,EXP(LN((1.1*(Fperm_SI_Woolf2021!$E$9:$E$93-AN$58)-63.1579*EXP(-0.19*Fperm_SI_Woolf2021!$E$9:$E$93)+63.1579*EXP(-0.19*AN$58))/(Fperm_SI_Woolf2021!$E$9:$E$93-AN$58))*(AN$58-Fperm_SI_Woolf2021!$E$9:$E$93)/10))) + Fperm_SI_Woolf2021!$H$9:$H$93*EXP(-Fperm_SI_Woolf2021!$K$9:$K$93*$C73*IF(AN$58=Fperm_SI_Woolf2021!$E$9:$E$93,1,EXP(LN((1.1*(Fperm_SI_Woolf2021!$E$9:$E$93-AN$58)-63.1579*EXP(-0.19*Fperm_SI_Woolf2021!$E$9:$E$93)+63.1579*EXP(-0.19*AN$58))/(Fperm_SI_Woolf2021!$E$9:$E$93-AN$58))*(AN$58-Fperm_SI_Woolf2021!$E$9:$E$93)/10))),Fperm_SI_Woolf2021!$D$9:$D$93))</f>
        <v>0.76989688603151285</v>
      </c>
      <c r="AO73" s="51" cm="1">
        <f t="array" ref="AO73">MIN(1,SLOPE(Fperm_SI_Woolf2021!$F$9:$F$93*EXP(-Fperm_SI_Woolf2021!$I$9:$I$93*$C73*IF(AO$58=Fperm_SI_Woolf2021!$E$9:$E$93,1,EXP(LN((1.1*(Fperm_SI_Woolf2021!$E$9:$E$93-AO$58)-63.1579*EXP(-0.19*Fperm_SI_Woolf2021!$E$9:$E$93)+63.1579*EXP(-0.19*AO$58))/(Fperm_SI_Woolf2021!$E$9:$E$93-AO$58))*(AO$58-Fperm_SI_Woolf2021!$E$9:$E$93)/10))) + Fperm_SI_Woolf2021!$G$9:$G$93*EXP(-Fperm_SI_Woolf2021!$J$9:$J$93*$C73*IF(AO$58=Fperm_SI_Woolf2021!$E$9:$E$93,1,EXP(LN((1.1*(Fperm_SI_Woolf2021!$E$9:$E$93-AO$58)-63.1579*EXP(-0.19*Fperm_SI_Woolf2021!$E$9:$E$93)+63.1579*EXP(-0.19*AO$58))/(Fperm_SI_Woolf2021!$E$9:$E$93-AO$58))*(AO$58-Fperm_SI_Woolf2021!$E$9:$E$93)/10))) + Fperm_SI_Woolf2021!$H$9:$H$93*EXP(-Fperm_SI_Woolf2021!$K$9:$K$93*$C73*IF(AO$58=Fperm_SI_Woolf2021!$E$9:$E$93,1,EXP(LN((1.1*(Fperm_SI_Woolf2021!$E$9:$E$93-AO$58)-63.1579*EXP(-0.19*Fperm_SI_Woolf2021!$E$9:$E$93)+63.1579*EXP(-0.19*AO$58))/(Fperm_SI_Woolf2021!$E$9:$E$93-AO$58))*(AO$58-Fperm_SI_Woolf2021!$E$9:$E$93)/10))),Fperm_SI_Woolf2021!$D$9:$D$93)*AO$57+INTERCEPT(Fperm_SI_Woolf2021!$F$9:$F$93*EXP(-Fperm_SI_Woolf2021!$I$9:$I$93*$C73*IF(AO$58=Fperm_SI_Woolf2021!$E$9:$E$93,1,EXP(LN((1.1*(Fperm_SI_Woolf2021!$E$9:$E$93-AO$58)-63.1579*EXP(-0.19*Fperm_SI_Woolf2021!$E$9:$E$93)+63.1579*EXP(-0.19*AO$58))/(Fperm_SI_Woolf2021!$E$9:$E$93-AO$58))*(AO$58-Fperm_SI_Woolf2021!$E$9:$E$93)/10))) + Fperm_SI_Woolf2021!$G$9:$G$93*EXP(-Fperm_SI_Woolf2021!$J$9:$J$93*$C73*IF(AO$58=Fperm_SI_Woolf2021!$E$9:$E$93,1,EXP(LN((1.1*(Fperm_SI_Woolf2021!$E$9:$E$93-AO$58)-63.1579*EXP(-0.19*Fperm_SI_Woolf2021!$E$9:$E$93)+63.1579*EXP(-0.19*AO$58))/(Fperm_SI_Woolf2021!$E$9:$E$93-AO$58))*(AO$58-Fperm_SI_Woolf2021!$E$9:$E$93)/10))) + Fperm_SI_Woolf2021!$H$9:$H$93*EXP(-Fperm_SI_Woolf2021!$K$9:$K$93*$C73*IF(AO$58=Fperm_SI_Woolf2021!$E$9:$E$93,1,EXP(LN((1.1*(Fperm_SI_Woolf2021!$E$9:$E$93-AO$58)-63.1579*EXP(-0.19*Fperm_SI_Woolf2021!$E$9:$E$93)+63.1579*EXP(-0.19*AO$58))/(Fperm_SI_Woolf2021!$E$9:$E$93-AO$58))*(AO$58-Fperm_SI_Woolf2021!$E$9:$E$93)/10))),Fperm_SI_Woolf2021!$D$9:$D$93))</f>
        <v>0.73728868632101974</v>
      </c>
      <c r="AP73" s="51" cm="1">
        <f t="array" ref="AP73">MIN(1,SLOPE(Fperm_SI_Woolf2021!$F$9:$F$93*EXP(-Fperm_SI_Woolf2021!$I$9:$I$93*$C73*IF(AP$58=Fperm_SI_Woolf2021!$E$9:$E$93,1,EXP(LN((1.1*(Fperm_SI_Woolf2021!$E$9:$E$93-AP$58)-63.1579*EXP(-0.19*Fperm_SI_Woolf2021!$E$9:$E$93)+63.1579*EXP(-0.19*AP$58))/(Fperm_SI_Woolf2021!$E$9:$E$93-AP$58))*(AP$58-Fperm_SI_Woolf2021!$E$9:$E$93)/10))) + Fperm_SI_Woolf2021!$G$9:$G$93*EXP(-Fperm_SI_Woolf2021!$J$9:$J$93*$C73*IF(AP$58=Fperm_SI_Woolf2021!$E$9:$E$93,1,EXP(LN((1.1*(Fperm_SI_Woolf2021!$E$9:$E$93-AP$58)-63.1579*EXP(-0.19*Fperm_SI_Woolf2021!$E$9:$E$93)+63.1579*EXP(-0.19*AP$58))/(Fperm_SI_Woolf2021!$E$9:$E$93-AP$58))*(AP$58-Fperm_SI_Woolf2021!$E$9:$E$93)/10))) + Fperm_SI_Woolf2021!$H$9:$H$93*EXP(-Fperm_SI_Woolf2021!$K$9:$K$93*$C73*IF(AP$58=Fperm_SI_Woolf2021!$E$9:$E$93,1,EXP(LN((1.1*(Fperm_SI_Woolf2021!$E$9:$E$93-AP$58)-63.1579*EXP(-0.19*Fperm_SI_Woolf2021!$E$9:$E$93)+63.1579*EXP(-0.19*AP$58))/(Fperm_SI_Woolf2021!$E$9:$E$93-AP$58))*(AP$58-Fperm_SI_Woolf2021!$E$9:$E$93)/10))),Fperm_SI_Woolf2021!$D$9:$D$93)*AP$57+INTERCEPT(Fperm_SI_Woolf2021!$F$9:$F$93*EXP(-Fperm_SI_Woolf2021!$I$9:$I$93*$C73*IF(AP$58=Fperm_SI_Woolf2021!$E$9:$E$93,1,EXP(LN((1.1*(Fperm_SI_Woolf2021!$E$9:$E$93-AP$58)-63.1579*EXP(-0.19*Fperm_SI_Woolf2021!$E$9:$E$93)+63.1579*EXP(-0.19*AP$58))/(Fperm_SI_Woolf2021!$E$9:$E$93-AP$58))*(AP$58-Fperm_SI_Woolf2021!$E$9:$E$93)/10))) + Fperm_SI_Woolf2021!$G$9:$G$93*EXP(-Fperm_SI_Woolf2021!$J$9:$J$93*$C73*IF(AP$58=Fperm_SI_Woolf2021!$E$9:$E$93,1,EXP(LN((1.1*(Fperm_SI_Woolf2021!$E$9:$E$93-AP$58)-63.1579*EXP(-0.19*Fperm_SI_Woolf2021!$E$9:$E$93)+63.1579*EXP(-0.19*AP$58))/(Fperm_SI_Woolf2021!$E$9:$E$93-AP$58))*(AP$58-Fperm_SI_Woolf2021!$E$9:$E$93)/10))) + Fperm_SI_Woolf2021!$H$9:$H$93*EXP(-Fperm_SI_Woolf2021!$K$9:$K$93*$C73*IF(AP$58=Fperm_SI_Woolf2021!$E$9:$E$93,1,EXP(LN((1.1*(Fperm_SI_Woolf2021!$E$9:$E$93-AP$58)-63.1579*EXP(-0.19*Fperm_SI_Woolf2021!$E$9:$E$93)+63.1579*EXP(-0.19*AP$58))/(Fperm_SI_Woolf2021!$E$9:$E$93-AP$58))*(AP$58-Fperm_SI_Woolf2021!$E$9:$E$93)/10))),Fperm_SI_Woolf2021!$D$9:$D$93))</f>
        <v>0.70468048661052651</v>
      </c>
      <c r="AQ73" s="51" cm="1">
        <f t="array" ref="AQ73">MIN(1,SLOPE(Fperm_SI_Woolf2021!$F$9:$F$93*EXP(-Fperm_SI_Woolf2021!$I$9:$I$93*$C73*IF(AQ$58=Fperm_SI_Woolf2021!$E$9:$E$93,1,EXP(LN((1.1*(Fperm_SI_Woolf2021!$E$9:$E$93-AQ$58)-63.1579*EXP(-0.19*Fperm_SI_Woolf2021!$E$9:$E$93)+63.1579*EXP(-0.19*AQ$58))/(Fperm_SI_Woolf2021!$E$9:$E$93-AQ$58))*(AQ$58-Fperm_SI_Woolf2021!$E$9:$E$93)/10))) + Fperm_SI_Woolf2021!$G$9:$G$93*EXP(-Fperm_SI_Woolf2021!$J$9:$J$93*$C73*IF(AQ$58=Fperm_SI_Woolf2021!$E$9:$E$93,1,EXP(LN((1.1*(Fperm_SI_Woolf2021!$E$9:$E$93-AQ$58)-63.1579*EXP(-0.19*Fperm_SI_Woolf2021!$E$9:$E$93)+63.1579*EXP(-0.19*AQ$58))/(Fperm_SI_Woolf2021!$E$9:$E$93-AQ$58))*(AQ$58-Fperm_SI_Woolf2021!$E$9:$E$93)/10))) + Fperm_SI_Woolf2021!$H$9:$H$93*EXP(-Fperm_SI_Woolf2021!$K$9:$K$93*$C73*IF(AQ$58=Fperm_SI_Woolf2021!$E$9:$E$93,1,EXP(LN((1.1*(Fperm_SI_Woolf2021!$E$9:$E$93-AQ$58)-63.1579*EXP(-0.19*Fperm_SI_Woolf2021!$E$9:$E$93)+63.1579*EXP(-0.19*AQ$58))/(Fperm_SI_Woolf2021!$E$9:$E$93-AQ$58))*(AQ$58-Fperm_SI_Woolf2021!$E$9:$E$93)/10))),Fperm_SI_Woolf2021!$D$9:$D$93)*AQ$57+INTERCEPT(Fperm_SI_Woolf2021!$F$9:$F$93*EXP(-Fperm_SI_Woolf2021!$I$9:$I$93*$C73*IF(AQ$58=Fperm_SI_Woolf2021!$E$9:$E$93,1,EXP(LN((1.1*(Fperm_SI_Woolf2021!$E$9:$E$93-AQ$58)-63.1579*EXP(-0.19*Fperm_SI_Woolf2021!$E$9:$E$93)+63.1579*EXP(-0.19*AQ$58))/(Fperm_SI_Woolf2021!$E$9:$E$93-AQ$58))*(AQ$58-Fperm_SI_Woolf2021!$E$9:$E$93)/10))) + Fperm_SI_Woolf2021!$G$9:$G$93*EXP(-Fperm_SI_Woolf2021!$J$9:$J$93*$C73*IF(AQ$58=Fperm_SI_Woolf2021!$E$9:$E$93,1,EXP(LN((1.1*(Fperm_SI_Woolf2021!$E$9:$E$93-AQ$58)-63.1579*EXP(-0.19*Fperm_SI_Woolf2021!$E$9:$E$93)+63.1579*EXP(-0.19*AQ$58))/(Fperm_SI_Woolf2021!$E$9:$E$93-AQ$58))*(AQ$58-Fperm_SI_Woolf2021!$E$9:$E$93)/10))) + Fperm_SI_Woolf2021!$H$9:$H$93*EXP(-Fperm_SI_Woolf2021!$K$9:$K$93*$C73*IF(AQ$58=Fperm_SI_Woolf2021!$E$9:$E$93,1,EXP(LN((1.1*(Fperm_SI_Woolf2021!$E$9:$E$93-AQ$58)-63.1579*EXP(-0.19*Fperm_SI_Woolf2021!$E$9:$E$93)+63.1579*EXP(-0.19*AQ$58))/(Fperm_SI_Woolf2021!$E$9:$E$93-AQ$58))*(AQ$58-Fperm_SI_Woolf2021!$E$9:$E$93)/10))),Fperm_SI_Woolf2021!$D$9:$D$93))</f>
        <v>0.6720722869000334</v>
      </c>
      <c r="AR73" s="51" cm="1">
        <f t="array" ref="AR73">MIN(1,SLOPE(Fperm_SI_Woolf2021!$F$9:$F$93*EXP(-Fperm_SI_Woolf2021!$I$9:$I$93*$C73*IF(AR$58=Fperm_SI_Woolf2021!$E$9:$E$93,1,EXP(LN((1.1*(Fperm_SI_Woolf2021!$E$9:$E$93-AR$58)-63.1579*EXP(-0.19*Fperm_SI_Woolf2021!$E$9:$E$93)+63.1579*EXP(-0.19*AR$58))/(Fperm_SI_Woolf2021!$E$9:$E$93-AR$58))*(AR$58-Fperm_SI_Woolf2021!$E$9:$E$93)/10))) + Fperm_SI_Woolf2021!$G$9:$G$93*EXP(-Fperm_SI_Woolf2021!$J$9:$J$93*$C73*IF(AR$58=Fperm_SI_Woolf2021!$E$9:$E$93,1,EXP(LN((1.1*(Fperm_SI_Woolf2021!$E$9:$E$93-AR$58)-63.1579*EXP(-0.19*Fperm_SI_Woolf2021!$E$9:$E$93)+63.1579*EXP(-0.19*AR$58))/(Fperm_SI_Woolf2021!$E$9:$E$93-AR$58))*(AR$58-Fperm_SI_Woolf2021!$E$9:$E$93)/10))) + Fperm_SI_Woolf2021!$H$9:$H$93*EXP(-Fperm_SI_Woolf2021!$K$9:$K$93*$C73*IF(AR$58=Fperm_SI_Woolf2021!$E$9:$E$93,1,EXP(LN((1.1*(Fperm_SI_Woolf2021!$E$9:$E$93-AR$58)-63.1579*EXP(-0.19*Fperm_SI_Woolf2021!$E$9:$E$93)+63.1579*EXP(-0.19*AR$58))/(Fperm_SI_Woolf2021!$E$9:$E$93-AR$58))*(AR$58-Fperm_SI_Woolf2021!$E$9:$E$93)/10))),Fperm_SI_Woolf2021!$D$9:$D$93)*AR$57+INTERCEPT(Fperm_SI_Woolf2021!$F$9:$F$93*EXP(-Fperm_SI_Woolf2021!$I$9:$I$93*$C73*IF(AR$58=Fperm_SI_Woolf2021!$E$9:$E$93,1,EXP(LN((1.1*(Fperm_SI_Woolf2021!$E$9:$E$93-AR$58)-63.1579*EXP(-0.19*Fperm_SI_Woolf2021!$E$9:$E$93)+63.1579*EXP(-0.19*AR$58))/(Fperm_SI_Woolf2021!$E$9:$E$93-AR$58))*(AR$58-Fperm_SI_Woolf2021!$E$9:$E$93)/10))) + Fperm_SI_Woolf2021!$G$9:$G$93*EXP(-Fperm_SI_Woolf2021!$J$9:$J$93*$C73*IF(AR$58=Fperm_SI_Woolf2021!$E$9:$E$93,1,EXP(LN((1.1*(Fperm_SI_Woolf2021!$E$9:$E$93-AR$58)-63.1579*EXP(-0.19*Fperm_SI_Woolf2021!$E$9:$E$93)+63.1579*EXP(-0.19*AR$58))/(Fperm_SI_Woolf2021!$E$9:$E$93-AR$58))*(AR$58-Fperm_SI_Woolf2021!$E$9:$E$93)/10))) + Fperm_SI_Woolf2021!$H$9:$H$93*EXP(-Fperm_SI_Woolf2021!$K$9:$K$93*$C73*IF(AR$58=Fperm_SI_Woolf2021!$E$9:$E$93,1,EXP(LN((1.1*(Fperm_SI_Woolf2021!$E$9:$E$93-AR$58)-63.1579*EXP(-0.19*Fperm_SI_Woolf2021!$E$9:$E$93)+63.1579*EXP(-0.19*AR$58))/(Fperm_SI_Woolf2021!$E$9:$E$93-AR$58))*(AR$58-Fperm_SI_Woolf2021!$E$9:$E$93)/10))),Fperm_SI_Woolf2021!$D$9:$D$93))</f>
        <v>0.63946408718954029</v>
      </c>
      <c r="AS73" s="51" cm="1">
        <f t="array" ref="AS73">MIN(1,SLOPE(Fperm_SI_Woolf2021!$F$9:$F$93*EXP(-Fperm_SI_Woolf2021!$I$9:$I$93*$C73*IF(AS$58=Fperm_SI_Woolf2021!$E$9:$E$93,1,EXP(LN((1.1*(Fperm_SI_Woolf2021!$E$9:$E$93-AS$58)-63.1579*EXP(-0.19*Fperm_SI_Woolf2021!$E$9:$E$93)+63.1579*EXP(-0.19*AS$58))/(Fperm_SI_Woolf2021!$E$9:$E$93-AS$58))*(AS$58-Fperm_SI_Woolf2021!$E$9:$E$93)/10))) + Fperm_SI_Woolf2021!$G$9:$G$93*EXP(-Fperm_SI_Woolf2021!$J$9:$J$93*$C73*IF(AS$58=Fperm_SI_Woolf2021!$E$9:$E$93,1,EXP(LN((1.1*(Fperm_SI_Woolf2021!$E$9:$E$93-AS$58)-63.1579*EXP(-0.19*Fperm_SI_Woolf2021!$E$9:$E$93)+63.1579*EXP(-0.19*AS$58))/(Fperm_SI_Woolf2021!$E$9:$E$93-AS$58))*(AS$58-Fperm_SI_Woolf2021!$E$9:$E$93)/10))) + Fperm_SI_Woolf2021!$H$9:$H$93*EXP(-Fperm_SI_Woolf2021!$K$9:$K$93*$C73*IF(AS$58=Fperm_SI_Woolf2021!$E$9:$E$93,1,EXP(LN((1.1*(Fperm_SI_Woolf2021!$E$9:$E$93-AS$58)-63.1579*EXP(-0.19*Fperm_SI_Woolf2021!$E$9:$E$93)+63.1579*EXP(-0.19*AS$58))/(Fperm_SI_Woolf2021!$E$9:$E$93-AS$58))*(AS$58-Fperm_SI_Woolf2021!$E$9:$E$93)/10))),Fperm_SI_Woolf2021!$D$9:$D$93)*AS$57+INTERCEPT(Fperm_SI_Woolf2021!$F$9:$F$93*EXP(-Fperm_SI_Woolf2021!$I$9:$I$93*$C73*IF(AS$58=Fperm_SI_Woolf2021!$E$9:$E$93,1,EXP(LN((1.1*(Fperm_SI_Woolf2021!$E$9:$E$93-AS$58)-63.1579*EXP(-0.19*Fperm_SI_Woolf2021!$E$9:$E$93)+63.1579*EXP(-0.19*AS$58))/(Fperm_SI_Woolf2021!$E$9:$E$93-AS$58))*(AS$58-Fperm_SI_Woolf2021!$E$9:$E$93)/10))) + Fperm_SI_Woolf2021!$G$9:$G$93*EXP(-Fperm_SI_Woolf2021!$J$9:$J$93*$C73*IF(AS$58=Fperm_SI_Woolf2021!$E$9:$E$93,1,EXP(LN((1.1*(Fperm_SI_Woolf2021!$E$9:$E$93-AS$58)-63.1579*EXP(-0.19*Fperm_SI_Woolf2021!$E$9:$E$93)+63.1579*EXP(-0.19*AS$58))/(Fperm_SI_Woolf2021!$E$9:$E$93-AS$58))*(AS$58-Fperm_SI_Woolf2021!$E$9:$E$93)/10))) + Fperm_SI_Woolf2021!$H$9:$H$93*EXP(-Fperm_SI_Woolf2021!$K$9:$K$93*$C73*IF(AS$58=Fperm_SI_Woolf2021!$E$9:$E$93,1,EXP(LN((1.1*(Fperm_SI_Woolf2021!$E$9:$E$93-AS$58)-63.1579*EXP(-0.19*Fperm_SI_Woolf2021!$E$9:$E$93)+63.1579*EXP(-0.19*AS$58))/(Fperm_SI_Woolf2021!$E$9:$E$93-AS$58))*(AS$58-Fperm_SI_Woolf2021!$E$9:$E$93)/10))),Fperm_SI_Woolf2021!$D$9:$D$93))</f>
        <v>0.60685588747904706</v>
      </c>
      <c r="AT73" s="51" cm="1">
        <f t="array" ref="AT73">MIN(1,SLOPE(Fperm_SI_Woolf2021!$F$9:$F$93*EXP(-Fperm_SI_Woolf2021!$I$9:$I$93*$C73*IF(AT$58=Fperm_SI_Woolf2021!$E$9:$E$93,1,EXP(LN((1.1*(Fperm_SI_Woolf2021!$E$9:$E$93-AT$58)-63.1579*EXP(-0.19*Fperm_SI_Woolf2021!$E$9:$E$93)+63.1579*EXP(-0.19*AT$58))/(Fperm_SI_Woolf2021!$E$9:$E$93-AT$58))*(AT$58-Fperm_SI_Woolf2021!$E$9:$E$93)/10))) + Fperm_SI_Woolf2021!$G$9:$G$93*EXP(-Fperm_SI_Woolf2021!$J$9:$J$93*$C73*IF(AT$58=Fperm_SI_Woolf2021!$E$9:$E$93,1,EXP(LN((1.1*(Fperm_SI_Woolf2021!$E$9:$E$93-AT$58)-63.1579*EXP(-0.19*Fperm_SI_Woolf2021!$E$9:$E$93)+63.1579*EXP(-0.19*AT$58))/(Fperm_SI_Woolf2021!$E$9:$E$93-AT$58))*(AT$58-Fperm_SI_Woolf2021!$E$9:$E$93)/10))) + Fperm_SI_Woolf2021!$H$9:$H$93*EXP(-Fperm_SI_Woolf2021!$K$9:$K$93*$C73*IF(AT$58=Fperm_SI_Woolf2021!$E$9:$E$93,1,EXP(LN((1.1*(Fperm_SI_Woolf2021!$E$9:$E$93-AT$58)-63.1579*EXP(-0.19*Fperm_SI_Woolf2021!$E$9:$E$93)+63.1579*EXP(-0.19*AT$58))/(Fperm_SI_Woolf2021!$E$9:$E$93-AT$58))*(AT$58-Fperm_SI_Woolf2021!$E$9:$E$93)/10))),Fperm_SI_Woolf2021!$D$9:$D$93)*AT$57+INTERCEPT(Fperm_SI_Woolf2021!$F$9:$F$93*EXP(-Fperm_SI_Woolf2021!$I$9:$I$93*$C73*IF(AT$58=Fperm_SI_Woolf2021!$E$9:$E$93,1,EXP(LN((1.1*(Fperm_SI_Woolf2021!$E$9:$E$93-AT$58)-63.1579*EXP(-0.19*Fperm_SI_Woolf2021!$E$9:$E$93)+63.1579*EXP(-0.19*AT$58))/(Fperm_SI_Woolf2021!$E$9:$E$93-AT$58))*(AT$58-Fperm_SI_Woolf2021!$E$9:$E$93)/10))) + Fperm_SI_Woolf2021!$G$9:$G$93*EXP(-Fperm_SI_Woolf2021!$J$9:$J$93*$C73*IF(AT$58=Fperm_SI_Woolf2021!$E$9:$E$93,1,EXP(LN((1.1*(Fperm_SI_Woolf2021!$E$9:$E$93-AT$58)-63.1579*EXP(-0.19*Fperm_SI_Woolf2021!$E$9:$E$93)+63.1579*EXP(-0.19*AT$58))/(Fperm_SI_Woolf2021!$E$9:$E$93-AT$58))*(AT$58-Fperm_SI_Woolf2021!$E$9:$E$93)/10))) + Fperm_SI_Woolf2021!$H$9:$H$93*EXP(-Fperm_SI_Woolf2021!$K$9:$K$93*$C73*IF(AT$58=Fperm_SI_Woolf2021!$E$9:$E$93,1,EXP(LN((1.1*(Fperm_SI_Woolf2021!$E$9:$E$93-AT$58)-63.1579*EXP(-0.19*Fperm_SI_Woolf2021!$E$9:$E$93)+63.1579*EXP(-0.19*AT$58))/(Fperm_SI_Woolf2021!$E$9:$E$93-AT$58))*(AT$58-Fperm_SI_Woolf2021!$E$9:$E$93)/10))),Fperm_SI_Woolf2021!$D$9:$D$93))</f>
        <v>0.57424768776855384</v>
      </c>
      <c r="AU73" s="51" cm="1">
        <f t="array" ref="AU73">MIN(1,SLOPE(Fperm_SI_Woolf2021!$F$9:$F$93*EXP(-Fperm_SI_Woolf2021!$I$9:$I$93*$C73*IF(AU$58=Fperm_SI_Woolf2021!$E$9:$E$93,1,EXP(LN((1.1*(Fperm_SI_Woolf2021!$E$9:$E$93-AU$58)-63.1579*EXP(-0.19*Fperm_SI_Woolf2021!$E$9:$E$93)+63.1579*EXP(-0.19*AU$58))/(Fperm_SI_Woolf2021!$E$9:$E$93-AU$58))*(AU$58-Fperm_SI_Woolf2021!$E$9:$E$93)/10))) + Fperm_SI_Woolf2021!$G$9:$G$93*EXP(-Fperm_SI_Woolf2021!$J$9:$J$93*$C73*IF(AU$58=Fperm_SI_Woolf2021!$E$9:$E$93,1,EXP(LN((1.1*(Fperm_SI_Woolf2021!$E$9:$E$93-AU$58)-63.1579*EXP(-0.19*Fperm_SI_Woolf2021!$E$9:$E$93)+63.1579*EXP(-0.19*AU$58))/(Fperm_SI_Woolf2021!$E$9:$E$93-AU$58))*(AU$58-Fperm_SI_Woolf2021!$E$9:$E$93)/10))) + Fperm_SI_Woolf2021!$H$9:$H$93*EXP(-Fperm_SI_Woolf2021!$K$9:$K$93*$C73*IF(AU$58=Fperm_SI_Woolf2021!$E$9:$E$93,1,EXP(LN((1.1*(Fperm_SI_Woolf2021!$E$9:$E$93-AU$58)-63.1579*EXP(-0.19*Fperm_SI_Woolf2021!$E$9:$E$93)+63.1579*EXP(-0.19*AU$58))/(Fperm_SI_Woolf2021!$E$9:$E$93-AU$58))*(AU$58-Fperm_SI_Woolf2021!$E$9:$E$93)/10))),Fperm_SI_Woolf2021!$D$9:$D$93)*AU$57+INTERCEPT(Fperm_SI_Woolf2021!$F$9:$F$93*EXP(-Fperm_SI_Woolf2021!$I$9:$I$93*$C73*IF(AU$58=Fperm_SI_Woolf2021!$E$9:$E$93,1,EXP(LN((1.1*(Fperm_SI_Woolf2021!$E$9:$E$93-AU$58)-63.1579*EXP(-0.19*Fperm_SI_Woolf2021!$E$9:$E$93)+63.1579*EXP(-0.19*AU$58))/(Fperm_SI_Woolf2021!$E$9:$E$93-AU$58))*(AU$58-Fperm_SI_Woolf2021!$E$9:$E$93)/10))) + Fperm_SI_Woolf2021!$G$9:$G$93*EXP(-Fperm_SI_Woolf2021!$J$9:$J$93*$C73*IF(AU$58=Fperm_SI_Woolf2021!$E$9:$E$93,1,EXP(LN((1.1*(Fperm_SI_Woolf2021!$E$9:$E$93-AU$58)-63.1579*EXP(-0.19*Fperm_SI_Woolf2021!$E$9:$E$93)+63.1579*EXP(-0.19*AU$58))/(Fperm_SI_Woolf2021!$E$9:$E$93-AU$58))*(AU$58-Fperm_SI_Woolf2021!$E$9:$E$93)/10))) + Fperm_SI_Woolf2021!$H$9:$H$93*EXP(-Fperm_SI_Woolf2021!$K$9:$K$93*$C73*IF(AU$58=Fperm_SI_Woolf2021!$E$9:$E$93,1,EXP(LN((1.1*(Fperm_SI_Woolf2021!$E$9:$E$93-AU$58)-63.1579*EXP(-0.19*Fperm_SI_Woolf2021!$E$9:$E$93)+63.1579*EXP(-0.19*AU$58))/(Fperm_SI_Woolf2021!$E$9:$E$93-AU$58))*(AU$58-Fperm_SI_Woolf2021!$E$9:$E$93)/10))),Fperm_SI_Woolf2021!$D$9:$D$93))</f>
        <v>0.54163948805806061</v>
      </c>
      <c r="AV73" s="51" cm="1">
        <f t="array" ref="AV73">MIN(1,SLOPE(Fperm_SI_Woolf2021!$F$9:$F$93*EXP(-Fperm_SI_Woolf2021!$I$9:$I$93*$C73*IF(AV$58=Fperm_SI_Woolf2021!$E$9:$E$93,1,EXP(LN((1.1*(Fperm_SI_Woolf2021!$E$9:$E$93-AV$58)-63.1579*EXP(-0.19*Fperm_SI_Woolf2021!$E$9:$E$93)+63.1579*EXP(-0.19*AV$58))/(Fperm_SI_Woolf2021!$E$9:$E$93-AV$58))*(AV$58-Fperm_SI_Woolf2021!$E$9:$E$93)/10))) + Fperm_SI_Woolf2021!$G$9:$G$93*EXP(-Fperm_SI_Woolf2021!$J$9:$J$93*$C73*IF(AV$58=Fperm_SI_Woolf2021!$E$9:$E$93,1,EXP(LN((1.1*(Fperm_SI_Woolf2021!$E$9:$E$93-AV$58)-63.1579*EXP(-0.19*Fperm_SI_Woolf2021!$E$9:$E$93)+63.1579*EXP(-0.19*AV$58))/(Fperm_SI_Woolf2021!$E$9:$E$93-AV$58))*(AV$58-Fperm_SI_Woolf2021!$E$9:$E$93)/10))) + Fperm_SI_Woolf2021!$H$9:$H$93*EXP(-Fperm_SI_Woolf2021!$K$9:$K$93*$C73*IF(AV$58=Fperm_SI_Woolf2021!$E$9:$E$93,1,EXP(LN((1.1*(Fperm_SI_Woolf2021!$E$9:$E$93-AV$58)-63.1579*EXP(-0.19*Fperm_SI_Woolf2021!$E$9:$E$93)+63.1579*EXP(-0.19*AV$58))/(Fperm_SI_Woolf2021!$E$9:$E$93-AV$58))*(AV$58-Fperm_SI_Woolf2021!$E$9:$E$93)/10))),Fperm_SI_Woolf2021!$D$9:$D$93)*AV$57+INTERCEPT(Fperm_SI_Woolf2021!$F$9:$F$93*EXP(-Fperm_SI_Woolf2021!$I$9:$I$93*$C73*IF(AV$58=Fperm_SI_Woolf2021!$E$9:$E$93,1,EXP(LN((1.1*(Fperm_SI_Woolf2021!$E$9:$E$93-AV$58)-63.1579*EXP(-0.19*Fperm_SI_Woolf2021!$E$9:$E$93)+63.1579*EXP(-0.19*AV$58))/(Fperm_SI_Woolf2021!$E$9:$E$93-AV$58))*(AV$58-Fperm_SI_Woolf2021!$E$9:$E$93)/10))) + Fperm_SI_Woolf2021!$G$9:$G$93*EXP(-Fperm_SI_Woolf2021!$J$9:$J$93*$C73*IF(AV$58=Fperm_SI_Woolf2021!$E$9:$E$93,1,EXP(LN((1.1*(Fperm_SI_Woolf2021!$E$9:$E$93-AV$58)-63.1579*EXP(-0.19*Fperm_SI_Woolf2021!$E$9:$E$93)+63.1579*EXP(-0.19*AV$58))/(Fperm_SI_Woolf2021!$E$9:$E$93-AV$58))*(AV$58-Fperm_SI_Woolf2021!$E$9:$E$93)/10))) + Fperm_SI_Woolf2021!$H$9:$H$93*EXP(-Fperm_SI_Woolf2021!$K$9:$K$93*$C73*IF(AV$58=Fperm_SI_Woolf2021!$E$9:$E$93,1,EXP(LN((1.1*(Fperm_SI_Woolf2021!$E$9:$E$93-AV$58)-63.1579*EXP(-0.19*Fperm_SI_Woolf2021!$E$9:$E$93)+63.1579*EXP(-0.19*AV$58))/(Fperm_SI_Woolf2021!$E$9:$E$93-AV$58))*(AV$58-Fperm_SI_Woolf2021!$E$9:$E$93)/10))),Fperm_SI_Woolf2021!$D$9:$D$93))</f>
        <v>0.5090312883475675</v>
      </c>
      <c r="AW73" s="51" cm="1">
        <f t="array" ref="AW73">MIN(1,SLOPE(Fperm_SI_Woolf2021!$F$9:$F$93*EXP(-Fperm_SI_Woolf2021!$I$9:$I$93*$C73*IF(AW$58=Fperm_SI_Woolf2021!$E$9:$E$93,1,EXP(LN((1.1*(Fperm_SI_Woolf2021!$E$9:$E$93-AW$58)-63.1579*EXP(-0.19*Fperm_SI_Woolf2021!$E$9:$E$93)+63.1579*EXP(-0.19*AW$58))/(Fperm_SI_Woolf2021!$E$9:$E$93-AW$58))*(AW$58-Fperm_SI_Woolf2021!$E$9:$E$93)/10))) + Fperm_SI_Woolf2021!$G$9:$G$93*EXP(-Fperm_SI_Woolf2021!$J$9:$J$93*$C73*IF(AW$58=Fperm_SI_Woolf2021!$E$9:$E$93,1,EXP(LN((1.1*(Fperm_SI_Woolf2021!$E$9:$E$93-AW$58)-63.1579*EXP(-0.19*Fperm_SI_Woolf2021!$E$9:$E$93)+63.1579*EXP(-0.19*AW$58))/(Fperm_SI_Woolf2021!$E$9:$E$93-AW$58))*(AW$58-Fperm_SI_Woolf2021!$E$9:$E$93)/10))) + Fperm_SI_Woolf2021!$H$9:$H$93*EXP(-Fperm_SI_Woolf2021!$K$9:$K$93*$C73*IF(AW$58=Fperm_SI_Woolf2021!$E$9:$E$93,1,EXP(LN((1.1*(Fperm_SI_Woolf2021!$E$9:$E$93-AW$58)-63.1579*EXP(-0.19*Fperm_SI_Woolf2021!$E$9:$E$93)+63.1579*EXP(-0.19*AW$58))/(Fperm_SI_Woolf2021!$E$9:$E$93-AW$58))*(AW$58-Fperm_SI_Woolf2021!$E$9:$E$93)/10))),Fperm_SI_Woolf2021!$D$9:$D$93)*AW$57+INTERCEPT(Fperm_SI_Woolf2021!$F$9:$F$93*EXP(-Fperm_SI_Woolf2021!$I$9:$I$93*$C73*IF(AW$58=Fperm_SI_Woolf2021!$E$9:$E$93,1,EXP(LN((1.1*(Fperm_SI_Woolf2021!$E$9:$E$93-AW$58)-63.1579*EXP(-0.19*Fperm_SI_Woolf2021!$E$9:$E$93)+63.1579*EXP(-0.19*AW$58))/(Fperm_SI_Woolf2021!$E$9:$E$93-AW$58))*(AW$58-Fperm_SI_Woolf2021!$E$9:$E$93)/10))) + Fperm_SI_Woolf2021!$G$9:$G$93*EXP(-Fperm_SI_Woolf2021!$J$9:$J$93*$C73*IF(AW$58=Fperm_SI_Woolf2021!$E$9:$E$93,1,EXP(LN((1.1*(Fperm_SI_Woolf2021!$E$9:$E$93-AW$58)-63.1579*EXP(-0.19*Fperm_SI_Woolf2021!$E$9:$E$93)+63.1579*EXP(-0.19*AW$58))/(Fperm_SI_Woolf2021!$E$9:$E$93-AW$58))*(AW$58-Fperm_SI_Woolf2021!$E$9:$E$93)/10))) + Fperm_SI_Woolf2021!$H$9:$H$93*EXP(-Fperm_SI_Woolf2021!$K$9:$K$93*$C73*IF(AW$58=Fperm_SI_Woolf2021!$E$9:$E$93,1,EXP(LN((1.1*(Fperm_SI_Woolf2021!$E$9:$E$93-AW$58)-63.1579*EXP(-0.19*Fperm_SI_Woolf2021!$E$9:$E$93)+63.1579*EXP(-0.19*AW$58))/(Fperm_SI_Woolf2021!$E$9:$E$93-AW$58))*(AW$58-Fperm_SI_Woolf2021!$E$9:$E$93)/10))),Fperm_SI_Woolf2021!$D$9:$D$93))</f>
        <v>0.91684296393745535</v>
      </c>
      <c r="AX73" s="51" cm="1">
        <f t="array" ref="AX73">MIN(1,SLOPE(Fperm_SI_Woolf2021!$F$9:$F$93*EXP(-Fperm_SI_Woolf2021!$I$9:$I$93*$C73*IF(AX$58=Fperm_SI_Woolf2021!$E$9:$E$93,1,EXP(LN((1.1*(Fperm_SI_Woolf2021!$E$9:$E$93-AX$58)-63.1579*EXP(-0.19*Fperm_SI_Woolf2021!$E$9:$E$93)+63.1579*EXP(-0.19*AX$58))/(Fperm_SI_Woolf2021!$E$9:$E$93-AX$58))*(AX$58-Fperm_SI_Woolf2021!$E$9:$E$93)/10))) + Fperm_SI_Woolf2021!$G$9:$G$93*EXP(-Fperm_SI_Woolf2021!$J$9:$J$93*$C73*IF(AX$58=Fperm_SI_Woolf2021!$E$9:$E$93,1,EXP(LN((1.1*(Fperm_SI_Woolf2021!$E$9:$E$93-AX$58)-63.1579*EXP(-0.19*Fperm_SI_Woolf2021!$E$9:$E$93)+63.1579*EXP(-0.19*AX$58))/(Fperm_SI_Woolf2021!$E$9:$E$93-AX$58))*(AX$58-Fperm_SI_Woolf2021!$E$9:$E$93)/10))) + Fperm_SI_Woolf2021!$H$9:$H$93*EXP(-Fperm_SI_Woolf2021!$K$9:$K$93*$C73*IF(AX$58=Fperm_SI_Woolf2021!$E$9:$E$93,1,EXP(LN((1.1*(Fperm_SI_Woolf2021!$E$9:$E$93-AX$58)-63.1579*EXP(-0.19*Fperm_SI_Woolf2021!$E$9:$E$93)+63.1579*EXP(-0.19*AX$58))/(Fperm_SI_Woolf2021!$E$9:$E$93-AX$58))*(AX$58-Fperm_SI_Woolf2021!$E$9:$E$93)/10))),Fperm_SI_Woolf2021!$D$9:$D$93)*AX$57+INTERCEPT(Fperm_SI_Woolf2021!$F$9:$F$93*EXP(-Fperm_SI_Woolf2021!$I$9:$I$93*$C73*IF(AX$58=Fperm_SI_Woolf2021!$E$9:$E$93,1,EXP(LN((1.1*(Fperm_SI_Woolf2021!$E$9:$E$93-AX$58)-63.1579*EXP(-0.19*Fperm_SI_Woolf2021!$E$9:$E$93)+63.1579*EXP(-0.19*AX$58))/(Fperm_SI_Woolf2021!$E$9:$E$93-AX$58))*(AX$58-Fperm_SI_Woolf2021!$E$9:$E$93)/10))) + Fperm_SI_Woolf2021!$G$9:$G$93*EXP(-Fperm_SI_Woolf2021!$J$9:$J$93*$C73*IF(AX$58=Fperm_SI_Woolf2021!$E$9:$E$93,1,EXP(LN((1.1*(Fperm_SI_Woolf2021!$E$9:$E$93-AX$58)-63.1579*EXP(-0.19*Fperm_SI_Woolf2021!$E$9:$E$93)+63.1579*EXP(-0.19*AX$58))/(Fperm_SI_Woolf2021!$E$9:$E$93-AX$58))*(AX$58-Fperm_SI_Woolf2021!$E$9:$E$93)/10))) + Fperm_SI_Woolf2021!$H$9:$H$93*EXP(-Fperm_SI_Woolf2021!$K$9:$K$93*$C73*IF(AX$58=Fperm_SI_Woolf2021!$E$9:$E$93,1,EXP(LN((1.1*(Fperm_SI_Woolf2021!$E$9:$E$93-AX$58)-63.1579*EXP(-0.19*Fperm_SI_Woolf2021!$E$9:$E$93)+63.1579*EXP(-0.19*AX$58))/(Fperm_SI_Woolf2021!$E$9:$E$93-AX$58))*(AX$58-Fperm_SI_Woolf2021!$E$9:$E$93)/10))),Fperm_SI_Woolf2021!$D$9:$D$93))</f>
        <v>0.88396228696715939</v>
      </c>
      <c r="AY73" s="51" cm="1">
        <f t="array" ref="AY73">MIN(1,SLOPE(Fperm_SI_Woolf2021!$F$9:$F$93*EXP(-Fperm_SI_Woolf2021!$I$9:$I$93*$C73*IF(AY$58=Fperm_SI_Woolf2021!$E$9:$E$93,1,EXP(LN((1.1*(Fperm_SI_Woolf2021!$E$9:$E$93-AY$58)-63.1579*EXP(-0.19*Fperm_SI_Woolf2021!$E$9:$E$93)+63.1579*EXP(-0.19*AY$58))/(Fperm_SI_Woolf2021!$E$9:$E$93-AY$58))*(AY$58-Fperm_SI_Woolf2021!$E$9:$E$93)/10))) + Fperm_SI_Woolf2021!$G$9:$G$93*EXP(-Fperm_SI_Woolf2021!$J$9:$J$93*$C73*IF(AY$58=Fperm_SI_Woolf2021!$E$9:$E$93,1,EXP(LN((1.1*(Fperm_SI_Woolf2021!$E$9:$E$93-AY$58)-63.1579*EXP(-0.19*Fperm_SI_Woolf2021!$E$9:$E$93)+63.1579*EXP(-0.19*AY$58))/(Fperm_SI_Woolf2021!$E$9:$E$93-AY$58))*(AY$58-Fperm_SI_Woolf2021!$E$9:$E$93)/10))) + Fperm_SI_Woolf2021!$H$9:$H$93*EXP(-Fperm_SI_Woolf2021!$K$9:$K$93*$C73*IF(AY$58=Fperm_SI_Woolf2021!$E$9:$E$93,1,EXP(LN((1.1*(Fperm_SI_Woolf2021!$E$9:$E$93-AY$58)-63.1579*EXP(-0.19*Fperm_SI_Woolf2021!$E$9:$E$93)+63.1579*EXP(-0.19*AY$58))/(Fperm_SI_Woolf2021!$E$9:$E$93-AY$58))*(AY$58-Fperm_SI_Woolf2021!$E$9:$E$93)/10))),Fperm_SI_Woolf2021!$D$9:$D$93)*AY$57+INTERCEPT(Fperm_SI_Woolf2021!$F$9:$F$93*EXP(-Fperm_SI_Woolf2021!$I$9:$I$93*$C73*IF(AY$58=Fperm_SI_Woolf2021!$E$9:$E$93,1,EXP(LN((1.1*(Fperm_SI_Woolf2021!$E$9:$E$93-AY$58)-63.1579*EXP(-0.19*Fperm_SI_Woolf2021!$E$9:$E$93)+63.1579*EXP(-0.19*AY$58))/(Fperm_SI_Woolf2021!$E$9:$E$93-AY$58))*(AY$58-Fperm_SI_Woolf2021!$E$9:$E$93)/10))) + Fperm_SI_Woolf2021!$G$9:$G$93*EXP(-Fperm_SI_Woolf2021!$J$9:$J$93*$C73*IF(AY$58=Fperm_SI_Woolf2021!$E$9:$E$93,1,EXP(LN((1.1*(Fperm_SI_Woolf2021!$E$9:$E$93-AY$58)-63.1579*EXP(-0.19*Fperm_SI_Woolf2021!$E$9:$E$93)+63.1579*EXP(-0.19*AY$58))/(Fperm_SI_Woolf2021!$E$9:$E$93-AY$58))*(AY$58-Fperm_SI_Woolf2021!$E$9:$E$93)/10))) + Fperm_SI_Woolf2021!$H$9:$H$93*EXP(-Fperm_SI_Woolf2021!$K$9:$K$93*$C73*IF(AY$58=Fperm_SI_Woolf2021!$E$9:$E$93,1,EXP(LN((1.1*(Fperm_SI_Woolf2021!$E$9:$E$93-AY$58)-63.1579*EXP(-0.19*Fperm_SI_Woolf2021!$E$9:$E$93)+63.1579*EXP(-0.19*AY$58))/(Fperm_SI_Woolf2021!$E$9:$E$93-AY$58))*(AY$58-Fperm_SI_Woolf2021!$E$9:$E$93)/10))),Fperm_SI_Woolf2021!$D$9:$D$93))</f>
        <v>0.85108160999686344</v>
      </c>
      <c r="AZ73" s="51" cm="1">
        <f t="array" ref="AZ73">MIN(1,SLOPE(Fperm_SI_Woolf2021!$F$9:$F$93*EXP(-Fperm_SI_Woolf2021!$I$9:$I$93*$C73*IF(AZ$58=Fperm_SI_Woolf2021!$E$9:$E$93,1,EXP(LN((1.1*(Fperm_SI_Woolf2021!$E$9:$E$93-AZ$58)-63.1579*EXP(-0.19*Fperm_SI_Woolf2021!$E$9:$E$93)+63.1579*EXP(-0.19*AZ$58))/(Fperm_SI_Woolf2021!$E$9:$E$93-AZ$58))*(AZ$58-Fperm_SI_Woolf2021!$E$9:$E$93)/10))) + Fperm_SI_Woolf2021!$G$9:$G$93*EXP(-Fperm_SI_Woolf2021!$J$9:$J$93*$C73*IF(AZ$58=Fperm_SI_Woolf2021!$E$9:$E$93,1,EXP(LN((1.1*(Fperm_SI_Woolf2021!$E$9:$E$93-AZ$58)-63.1579*EXP(-0.19*Fperm_SI_Woolf2021!$E$9:$E$93)+63.1579*EXP(-0.19*AZ$58))/(Fperm_SI_Woolf2021!$E$9:$E$93-AZ$58))*(AZ$58-Fperm_SI_Woolf2021!$E$9:$E$93)/10))) + Fperm_SI_Woolf2021!$H$9:$H$93*EXP(-Fperm_SI_Woolf2021!$K$9:$K$93*$C73*IF(AZ$58=Fperm_SI_Woolf2021!$E$9:$E$93,1,EXP(LN((1.1*(Fperm_SI_Woolf2021!$E$9:$E$93-AZ$58)-63.1579*EXP(-0.19*Fperm_SI_Woolf2021!$E$9:$E$93)+63.1579*EXP(-0.19*AZ$58))/(Fperm_SI_Woolf2021!$E$9:$E$93-AZ$58))*(AZ$58-Fperm_SI_Woolf2021!$E$9:$E$93)/10))),Fperm_SI_Woolf2021!$D$9:$D$93)*AZ$57+INTERCEPT(Fperm_SI_Woolf2021!$F$9:$F$93*EXP(-Fperm_SI_Woolf2021!$I$9:$I$93*$C73*IF(AZ$58=Fperm_SI_Woolf2021!$E$9:$E$93,1,EXP(LN((1.1*(Fperm_SI_Woolf2021!$E$9:$E$93-AZ$58)-63.1579*EXP(-0.19*Fperm_SI_Woolf2021!$E$9:$E$93)+63.1579*EXP(-0.19*AZ$58))/(Fperm_SI_Woolf2021!$E$9:$E$93-AZ$58))*(AZ$58-Fperm_SI_Woolf2021!$E$9:$E$93)/10))) + Fperm_SI_Woolf2021!$G$9:$G$93*EXP(-Fperm_SI_Woolf2021!$J$9:$J$93*$C73*IF(AZ$58=Fperm_SI_Woolf2021!$E$9:$E$93,1,EXP(LN((1.1*(Fperm_SI_Woolf2021!$E$9:$E$93-AZ$58)-63.1579*EXP(-0.19*Fperm_SI_Woolf2021!$E$9:$E$93)+63.1579*EXP(-0.19*AZ$58))/(Fperm_SI_Woolf2021!$E$9:$E$93-AZ$58))*(AZ$58-Fperm_SI_Woolf2021!$E$9:$E$93)/10))) + Fperm_SI_Woolf2021!$H$9:$H$93*EXP(-Fperm_SI_Woolf2021!$K$9:$K$93*$C73*IF(AZ$58=Fperm_SI_Woolf2021!$E$9:$E$93,1,EXP(LN((1.1*(Fperm_SI_Woolf2021!$E$9:$E$93-AZ$58)-63.1579*EXP(-0.19*Fperm_SI_Woolf2021!$E$9:$E$93)+63.1579*EXP(-0.19*AZ$58))/(Fperm_SI_Woolf2021!$E$9:$E$93-AZ$58))*(AZ$58-Fperm_SI_Woolf2021!$E$9:$E$93)/10))),Fperm_SI_Woolf2021!$D$9:$D$93))</f>
        <v>0.81820093302656749</v>
      </c>
      <c r="BA73" s="51" cm="1">
        <f t="array" ref="BA73">MIN(1,SLOPE(Fperm_SI_Woolf2021!$F$9:$F$93*EXP(-Fperm_SI_Woolf2021!$I$9:$I$93*$C73*IF(BA$58=Fperm_SI_Woolf2021!$E$9:$E$93,1,EXP(LN((1.1*(Fperm_SI_Woolf2021!$E$9:$E$93-BA$58)-63.1579*EXP(-0.19*Fperm_SI_Woolf2021!$E$9:$E$93)+63.1579*EXP(-0.19*BA$58))/(Fperm_SI_Woolf2021!$E$9:$E$93-BA$58))*(BA$58-Fperm_SI_Woolf2021!$E$9:$E$93)/10))) + Fperm_SI_Woolf2021!$G$9:$G$93*EXP(-Fperm_SI_Woolf2021!$J$9:$J$93*$C73*IF(BA$58=Fperm_SI_Woolf2021!$E$9:$E$93,1,EXP(LN((1.1*(Fperm_SI_Woolf2021!$E$9:$E$93-BA$58)-63.1579*EXP(-0.19*Fperm_SI_Woolf2021!$E$9:$E$93)+63.1579*EXP(-0.19*BA$58))/(Fperm_SI_Woolf2021!$E$9:$E$93-BA$58))*(BA$58-Fperm_SI_Woolf2021!$E$9:$E$93)/10))) + Fperm_SI_Woolf2021!$H$9:$H$93*EXP(-Fperm_SI_Woolf2021!$K$9:$K$93*$C73*IF(BA$58=Fperm_SI_Woolf2021!$E$9:$E$93,1,EXP(LN((1.1*(Fperm_SI_Woolf2021!$E$9:$E$93-BA$58)-63.1579*EXP(-0.19*Fperm_SI_Woolf2021!$E$9:$E$93)+63.1579*EXP(-0.19*BA$58))/(Fperm_SI_Woolf2021!$E$9:$E$93-BA$58))*(BA$58-Fperm_SI_Woolf2021!$E$9:$E$93)/10))),Fperm_SI_Woolf2021!$D$9:$D$93)*BA$57+INTERCEPT(Fperm_SI_Woolf2021!$F$9:$F$93*EXP(-Fperm_SI_Woolf2021!$I$9:$I$93*$C73*IF(BA$58=Fperm_SI_Woolf2021!$E$9:$E$93,1,EXP(LN((1.1*(Fperm_SI_Woolf2021!$E$9:$E$93-BA$58)-63.1579*EXP(-0.19*Fperm_SI_Woolf2021!$E$9:$E$93)+63.1579*EXP(-0.19*BA$58))/(Fperm_SI_Woolf2021!$E$9:$E$93-BA$58))*(BA$58-Fperm_SI_Woolf2021!$E$9:$E$93)/10))) + Fperm_SI_Woolf2021!$G$9:$G$93*EXP(-Fperm_SI_Woolf2021!$J$9:$J$93*$C73*IF(BA$58=Fperm_SI_Woolf2021!$E$9:$E$93,1,EXP(LN((1.1*(Fperm_SI_Woolf2021!$E$9:$E$93-BA$58)-63.1579*EXP(-0.19*Fperm_SI_Woolf2021!$E$9:$E$93)+63.1579*EXP(-0.19*BA$58))/(Fperm_SI_Woolf2021!$E$9:$E$93-BA$58))*(BA$58-Fperm_SI_Woolf2021!$E$9:$E$93)/10))) + Fperm_SI_Woolf2021!$H$9:$H$93*EXP(-Fperm_SI_Woolf2021!$K$9:$K$93*$C73*IF(BA$58=Fperm_SI_Woolf2021!$E$9:$E$93,1,EXP(LN((1.1*(Fperm_SI_Woolf2021!$E$9:$E$93-BA$58)-63.1579*EXP(-0.19*Fperm_SI_Woolf2021!$E$9:$E$93)+63.1579*EXP(-0.19*BA$58))/(Fperm_SI_Woolf2021!$E$9:$E$93-BA$58))*(BA$58-Fperm_SI_Woolf2021!$E$9:$E$93)/10))),Fperm_SI_Woolf2021!$D$9:$D$93))</f>
        <v>0.78532025605627154</v>
      </c>
      <c r="BB73" s="51" cm="1">
        <f t="array" ref="BB73">MIN(1,SLOPE(Fperm_SI_Woolf2021!$F$9:$F$93*EXP(-Fperm_SI_Woolf2021!$I$9:$I$93*$C73*IF(BB$58=Fperm_SI_Woolf2021!$E$9:$E$93,1,EXP(LN((1.1*(Fperm_SI_Woolf2021!$E$9:$E$93-BB$58)-63.1579*EXP(-0.19*Fperm_SI_Woolf2021!$E$9:$E$93)+63.1579*EXP(-0.19*BB$58))/(Fperm_SI_Woolf2021!$E$9:$E$93-BB$58))*(BB$58-Fperm_SI_Woolf2021!$E$9:$E$93)/10))) + Fperm_SI_Woolf2021!$G$9:$G$93*EXP(-Fperm_SI_Woolf2021!$J$9:$J$93*$C73*IF(BB$58=Fperm_SI_Woolf2021!$E$9:$E$93,1,EXP(LN((1.1*(Fperm_SI_Woolf2021!$E$9:$E$93-BB$58)-63.1579*EXP(-0.19*Fperm_SI_Woolf2021!$E$9:$E$93)+63.1579*EXP(-0.19*BB$58))/(Fperm_SI_Woolf2021!$E$9:$E$93-BB$58))*(BB$58-Fperm_SI_Woolf2021!$E$9:$E$93)/10))) + Fperm_SI_Woolf2021!$H$9:$H$93*EXP(-Fperm_SI_Woolf2021!$K$9:$K$93*$C73*IF(BB$58=Fperm_SI_Woolf2021!$E$9:$E$93,1,EXP(LN((1.1*(Fperm_SI_Woolf2021!$E$9:$E$93-BB$58)-63.1579*EXP(-0.19*Fperm_SI_Woolf2021!$E$9:$E$93)+63.1579*EXP(-0.19*BB$58))/(Fperm_SI_Woolf2021!$E$9:$E$93-BB$58))*(BB$58-Fperm_SI_Woolf2021!$E$9:$E$93)/10))),Fperm_SI_Woolf2021!$D$9:$D$93)*BB$57+INTERCEPT(Fperm_SI_Woolf2021!$F$9:$F$93*EXP(-Fperm_SI_Woolf2021!$I$9:$I$93*$C73*IF(BB$58=Fperm_SI_Woolf2021!$E$9:$E$93,1,EXP(LN((1.1*(Fperm_SI_Woolf2021!$E$9:$E$93-BB$58)-63.1579*EXP(-0.19*Fperm_SI_Woolf2021!$E$9:$E$93)+63.1579*EXP(-0.19*BB$58))/(Fperm_SI_Woolf2021!$E$9:$E$93-BB$58))*(BB$58-Fperm_SI_Woolf2021!$E$9:$E$93)/10))) + Fperm_SI_Woolf2021!$G$9:$G$93*EXP(-Fperm_SI_Woolf2021!$J$9:$J$93*$C73*IF(BB$58=Fperm_SI_Woolf2021!$E$9:$E$93,1,EXP(LN((1.1*(Fperm_SI_Woolf2021!$E$9:$E$93-BB$58)-63.1579*EXP(-0.19*Fperm_SI_Woolf2021!$E$9:$E$93)+63.1579*EXP(-0.19*BB$58))/(Fperm_SI_Woolf2021!$E$9:$E$93-BB$58))*(BB$58-Fperm_SI_Woolf2021!$E$9:$E$93)/10))) + Fperm_SI_Woolf2021!$H$9:$H$93*EXP(-Fperm_SI_Woolf2021!$K$9:$K$93*$C73*IF(BB$58=Fperm_SI_Woolf2021!$E$9:$E$93,1,EXP(LN((1.1*(Fperm_SI_Woolf2021!$E$9:$E$93-BB$58)-63.1579*EXP(-0.19*Fperm_SI_Woolf2021!$E$9:$E$93)+63.1579*EXP(-0.19*BB$58))/(Fperm_SI_Woolf2021!$E$9:$E$93-BB$58))*(BB$58-Fperm_SI_Woolf2021!$E$9:$E$93)/10))),Fperm_SI_Woolf2021!$D$9:$D$93))</f>
        <v>0.75243957908597559</v>
      </c>
      <c r="BC73" s="51" cm="1">
        <f t="array" ref="BC73">MIN(1,SLOPE(Fperm_SI_Woolf2021!$F$9:$F$93*EXP(-Fperm_SI_Woolf2021!$I$9:$I$93*$C73*IF(BC$58=Fperm_SI_Woolf2021!$E$9:$E$93,1,EXP(LN((1.1*(Fperm_SI_Woolf2021!$E$9:$E$93-BC$58)-63.1579*EXP(-0.19*Fperm_SI_Woolf2021!$E$9:$E$93)+63.1579*EXP(-0.19*BC$58))/(Fperm_SI_Woolf2021!$E$9:$E$93-BC$58))*(BC$58-Fperm_SI_Woolf2021!$E$9:$E$93)/10))) + Fperm_SI_Woolf2021!$G$9:$G$93*EXP(-Fperm_SI_Woolf2021!$J$9:$J$93*$C73*IF(BC$58=Fperm_SI_Woolf2021!$E$9:$E$93,1,EXP(LN((1.1*(Fperm_SI_Woolf2021!$E$9:$E$93-BC$58)-63.1579*EXP(-0.19*Fperm_SI_Woolf2021!$E$9:$E$93)+63.1579*EXP(-0.19*BC$58))/(Fperm_SI_Woolf2021!$E$9:$E$93-BC$58))*(BC$58-Fperm_SI_Woolf2021!$E$9:$E$93)/10))) + Fperm_SI_Woolf2021!$H$9:$H$93*EXP(-Fperm_SI_Woolf2021!$K$9:$K$93*$C73*IF(BC$58=Fperm_SI_Woolf2021!$E$9:$E$93,1,EXP(LN((1.1*(Fperm_SI_Woolf2021!$E$9:$E$93-BC$58)-63.1579*EXP(-0.19*Fperm_SI_Woolf2021!$E$9:$E$93)+63.1579*EXP(-0.19*BC$58))/(Fperm_SI_Woolf2021!$E$9:$E$93-BC$58))*(BC$58-Fperm_SI_Woolf2021!$E$9:$E$93)/10))),Fperm_SI_Woolf2021!$D$9:$D$93)*BC$57+INTERCEPT(Fperm_SI_Woolf2021!$F$9:$F$93*EXP(-Fperm_SI_Woolf2021!$I$9:$I$93*$C73*IF(BC$58=Fperm_SI_Woolf2021!$E$9:$E$93,1,EXP(LN((1.1*(Fperm_SI_Woolf2021!$E$9:$E$93-BC$58)-63.1579*EXP(-0.19*Fperm_SI_Woolf2021!$E$9:$E$93)+63.1579*EXP(-0.19*BC$58))/(Fperm_SI_Woolf2021!$E$9:$E$93-BC$58))*(BC$58-Fperm_SI_Woolf2021!$E$9:$E$93)/10))) + Fperm_SI_Woolf2021!$G$9:$G$93*EXP(-Fperm_SI_Woolf2021!$J$9:$J$93*$C73*IF(BC$58=Fperm_SI_Woolf2021!$E$9:$E$93,1,EXP(LN((1.1*(Fperm_SI_Woolf2021!$E$9:$E$93-BC$58)-63.1579*EXP(-0.19*Fperm_SI_Woolf2021!$E$9:$E$93)+63.1579*EXP(-0.19*BC$58))/(Fperm_SI_Woolf2021!$E$9:$E$93-BC$58))*(BC$58-Fperm_SI_Woolf2021!$E$9:$E$93)/10))) + Fperm_SI_Woolf2021!$H$9:$H$93*EXP(-Fperm_SI_Woolf2021!$K$9:$K$93*$C73*IF(BC$58=Fperm_SI_Woolf2021!$E$9:$E$93,1,EXP(LN((1.1*(Fperm_SI_Woolf2021!$E$9:$E$93-BC$58)-63.1579*EXP(-0.19*Fperm_SI_Woolf2021!$E$9:$E$93)+63.1579*EXP(-0.19*BC$58))/(Fperm_SI_Woolf2021!$E$9:$E$93-BC$58))*(BC$58-Fperm_SI_Woolf2021!$E$9:$E$93)/10))),Fperm_SI_Woolf2021!$D$9:$D$93))</f>
        <v>0.71955890211567963</v>
      </c>
      <c r="BD73" s="51" cm="1">
        <f t="array" ref="BD73">MIN(1,SLOPE(Fperm_SI_Woolf2021!$F$9:$F$93*EXP(-Fperm_SI_Woolf2021!$I$9:$I$93*$C73*IF(BD$58=Fperm_SI_Woolf2021!$E$9:$E$93,1,EXP(LN((1.1*(Fperm_SI_Woolf2021!$E$9:$E$93-BD$58)-63.1579*EXP(-0.19*Fperm_SI_Woolf2021!$E$9:$E$93)+63.1579*EXP(-0.19*BD$58))/(Fperm_SI_Woolf2021!$E$9:$E$93-BD$58))*(BD$58-Fperm_SI_Woolf2021!$E$9:$E$93)/10))) + Fperm_SI_Woolf2021!$G$9:$G$93*EXP(-Fperm_SI_Woolf2021!$J$9:$J$93*$C73*IF(BD$58=Fperm_SI_Woolf2021!$E$9:$E$93,1,EXP(LN((1.1*(Fperm_SI_Woolf2021!$E$9:$E$93-BD$58)-63.1579*EXP(-0.19*Fperm_SI_Woolf2021!$E$9:$E$93)+63.1579*EXP(-0.19*BD$58))/(Fperm_SI_Woolf2021!$E$9:$E$93-BD$58))*(BD$58-Fperm_SI_Woolf2021!$E$9:$E$93)/10))) + Fperm_SI_Woolf2021!$H$9:$H$93*EXP(-Fperm_SI_Woolf2021!$K$9:$K$93*$C73*IF(BD$58=Fperm_SI_Woolf2021!$E$9:$E$93,1,EXP(LN((1.1*(Fperm_SI_Woolf2021!$E$9:$E$93-BD$58)-63.1579*EXP(-0.19*Fperm_SI_Woolf2021!$E$9:$E$93)+63.1579*EXP(-0.19*BD$58))/(Fperm_SI_Woolf2021!$E$9:$E$93-BD$58))*(BD$58-Fperm_SI_Woolf2021!$E$9:$E$93)/10))),Fperm_SI_Woolf2021!$D$9:$D$93)*BD$57+INTERCEPT(Fperm_SI_Woolf2021!$F$9:$F$93*EXP(-Fperm_SI_Woolf2021!$I$9:$I$93*$C73*IF(BD$58=Fperm_SI_Woolf2021!$E$9:$E$93,1,EXP(LN((1.1*(Fperm_SI_Woolf2021!$E$9:$E$93-BD$58)-63.1579*EXP(-0.19*Fperm_SI_Woolf2021!$E$9:$E$93)+63.1579*EXP(-0.19*BD$58))/(Fperm_SI_Woolf2021!$E$9:$E$93-BD$58))*(BD$58-Fperm_SI_Woolf2021!$E$9:$E$93)/10))) + Fperm_SI_Woolf2021!$G$9:$G$93*EXP(-Fperm_SI_Woolf2021!$J$9:$J$93*$C73*IF(BD$58=Fperm_SI_Woolf2021!$E$9:$E$93,1,EXP(LN((1.1*(Fperm_SI_Woolf2021!$E$9:$E$93-BD$58)-63.1579*EXP(-0.19*Fperm_SI_Woolf2021!$E$9:$E$93)+63.1579*EXP(-0.19*BD$58))/(Fperm_SI_Woolf2021!$E$9:$E$93-BD$58))*(BD$58-Fperm_SI_Woolf2021!$E$9:$E$93)/10))) + Fperm_SI_Woolf2021!$H$9:$H$93*EXP(-Fperm_SI_Woolf2021!$K$9:$K$93*$C73*IF(BD$58=Fperm_SI_Woolf2021!$E$9:$E$93,1,EXP(LN((1.1*(Fperm_SI_Woolf2021!$E$9:$E$93-BD$58)-63.1579*EXP(-0.19*Fperm_SI_Woolf2021!$E$9:$E$93)+63.1579*EXP(-0.19*BD$58))/(Fperm_SI_Woolf2021!$E$9:$E$93-BD$58))*(BD$58-Fperm_SI_Woolf2021!$E$9:$E$93)/10))),Fperm_SI_Woolf2021!$D$9:$D$93))</f>
        <v>0.68667822514538368</v>
      </c>
      <c r="BE73" s="51" cm="1">
        <f t="array" ref="BE73">MIN(1,SLOPE(Fperm_SI_Woolf2021!$F$9:$F$93*EXP(-Fperm_SI_Woolf2021!$I$9:$I$93*$C73*IF(BE$58=Fperm_SI_Woolf2021!$E$9:$E$93,1,EXP(LN((1.1*(Fperm_SI_Woolf2021!$E$9:$E$93-BE$58)-63.1579*EXP(-0.19*Fperm_SI_Woolf2021!$E$9:$E$93)+63.1579*EXP(-0.19*BE$58))/(Fperm_SI_Woolf2021!$E$9:$E$93-BE$58))*(BE$58-Fperm_SI_Woolf2021!$E$9:$E$93)/10))) + Fperm_SI_Woolf2021!$G$9:$G$93*EXP(-Fperm_SI_Woolf2021!$J$9:$J$93*$C73*IF(BE$58=Fperm_SI_Woolf2021!$E$9:$E$93,1,EXP(LN((1.1*(Fperm_SI_Woolf2021!$E$9:$E$93-BE$58)-63.1579*EXP(-0.19*Fperm_SI_Woolf2021!$E$9:$E$93)+63.1579*EXP(-0.19*BE$58))/(Fperm_SI_Woolf2021!$E$9:$E$93-BE$58))*(BE$58-Fperm_SI_Woolf2021!$E$9:$E$93)/10))) + Fperm_SI_Woolf2021!$H$9:$H$93*EXP(-Fperm_SI_Woolf2021!$K$9:$K$93*$C73*IF(BE$58=Fperm_SI_Woolf2021!$E$9:$E$93,1,EXP(LN((1.1*(Fperm_SI_Woolf2021!$E$9:$E$93-BE$58)-63.1579*EXP(-0.19*Fperm_SI_Woolf2021!$E$9:$E$93)+63.1579*EXP(-0.19*BE$58))/(Fperm_SI_Woolf2021!$E$9:$E$93-BE$58))*(BE$58-Fperm_SI_Woolf2021!$E$9:$E$93)/10))),Fperm_SI_Woolf2021!$D$9:$D$93)*BE$57+INTERCEPT(Fperm_SI_Woolf2021!$F$9:$F$93*EXP(-Fperm_SI_Woolf2021!$I$9:$I$93*$C73*IF(BE$58=Fperm_SI_Woolf2021!$E$9:$E$93,1,EXP(LN((1.1*(Fperm_SI_Woolf2021!$E$9:$E$93-BE$58)-63.1579*EXP(-0.19*Fperm_SI_Woolf2021!$E$9:$E$93)+63.1579*EXP(-0.19*BE$58))/(Fperm_SI_Woolf2021!$E$9:$E$93-BE$58))*(BE$58-Fperm_SI_Woolf2021!$E$9:$E$93)/10))) + Fperm_SI_Woolf2021!$G$9:$G$93*EXP(-Fperm_SI_Woolf2021!$J$9:$J$93*$C73*IF(BE$58=Fperm_SI_Woolf2021!$E$9:$E$93,1,EXP(LN((1.1*(Fperm_SI_Woolf2021!$E$9:$E$93-BE$58)-63.1579*EXP(-0.19*Fperm_SI_Woolf2021!$E$9:$E$93)+63.1579*EXP(-0.19*BE$58))/(Fperm_SI_Woolf2021!$E$9:$E$93-BE$58))*(BE$58-Fperm_SI_Woolf2021!$E$9:$E$93)/10))) + Fperm_SI_Woolf2021!$H$9:$H$93*EXP(-Fperm_SI_Woolf2021!$K$9:$K$93*$C73*IF(BE$58=Fperm_SI_Woolf2021!$E$9:$E$93,1,EXP(LN((1.1*(Fperm_SI_Woolf2021!$E$9:$E$93-BE$58)-63.1579*EXP(-0.19*Fperm_SI_Woolf2021!$E$9:$E$93)+63.1579*EXP(-0.19*BE$58))/(Fperm_SI_Woolf2021!$E$9:$E$93-BE$58))*(BE$58-Fperm_SI_Woolf2021!$E$9:$E$93)/10))),Fperm_SI_Woolf2021!$D$9:$D$93))</f>
        <v>0.65379754817508773</v>
      </c>
      <c r="BF73" s="51" cm="1">
        <f t="array" ref="BF73">MIN(1,SLOPE(Fperm_SI_Woolf2021!$F$9:$F$93*EXP(-Fperm_SI_Woolf2021!$I$9:$I$93*$C73*IF(BF$58=Fperm_SI_Woolf2021!$E$9:$E$93,1,EXP(LN((1.1*(Fperm_SI_Woolf2021!$E$9:$E$93-BF$58)-63.1579*EXP(-0.19*Fperm_SI_Woolf2021!$E$9:$E$93)+63.1579*EXP(-0.19*BF$58))/(Fperm_SI_Woolf2021!$E$9:$E$93-BF$58))*(BF$58-Fperm_SI_Woolf2021!$E$9:$E$93)/10))) + Fperm_SI_Woolf2021!$G$9:$G$93*EXP(-Fperm_SI_Woolf2021!$J$9:$J$93*$C73*IF(BF$58=Fperm_SI_Woolf2021!$E$9:$E$93,1,EXP(LN((1.1*(Fperm_SI_Woolf2021!$E$9:$E$93-BF$58)-63.1579*EXP(-0.19*Fperm_SI_Woolf2021!$E$9:$E$93)+63.1579*EXP(-0.19*BF$58))/(Fperm_SI_Woolf2021!$E$9:$E$93-BF$58))*(BF$58-Fperm_SI_Woolf2021!$E$9:$E$93)/10))) + Fperm_SI_Woolf2021!$H$9:$H$93*EXP(-Fperm_SI_Woolf2021!$K$9:$K$93*$C73*IF(BF$58=Fperm_SI_Woolf2021!$E$9:$E$93,1,EXP(LN((1.1*(Fperm_SI_Woolf2021!$E$9:$E$93-BF$58)-63.1579*EXP(-0.19*Fperm_SI_Woolf2021!$E$9:$E$93)+63.1579*EXP(-0.19*BF$58))/(Fperm_SI_Woolf2021!$E$9:$E$93-BF$58))*(BF$58-Fperm_SI_Woolf2021!$E$9:$E$93)/10))),Fperm_SI_Woolf2021!$D$9:$D$93)*BF$57+INTERCEPT(Fperm_SI_Woolf2021!$F$9:$F$93*EXP(-Fperm_SI_Woolf2021!$I$9:$I$93*$C73*IF(BF$58=Fperm_SI_Woolf2021!$E$9:$E$93,1,EXP(LN((1.1*(Fperm_SI_Woolf2021!$E$9:$E$93-BF$58)-63.1579*EXP(-0.19*Fperm_SI_Woolf2021!$E$9:$E$93)+63.1579*EXP(-0.19*BF$58))/(Fperm_SI_Woolf2021!$E$9:$E$93-BF$58))*(BF$58-Fperm_SI_Woolf2021!$E$9:$E$93)/10))) + Fperm_SI_Woolf2021!$G$9:$G$93*EXP(-Fperm_SI_Woolf2021!$J$9:$J$93*$C73*IF(BF$58=Fperm_SI_Woolf2021!$E$9:$E$93,1,EXP(LN((1.1*(Fperm_SI_Woolf2021!$E$9:$E$93-BF$58)-63.1579*EXP(-0.19*Fperm_SI_Woolf2021!$E$9:$E$93)+63.1579*EXP(-0.19*BF$58))/(Fperm_SI_Woolf2021!$E$9:$E$93-BF$58))*(BF$58-Fperm_SI_Woolf2021!$E$9:$E$93)/10))) + Fperm_SI_Woolf2021!$H$9:$H$93*EXP(-Fperm_SI_Woolf2021!$K$9:$K$93*$C73*IF(BF$58=Fperm_SI_Woolf2021!$E$9:$E$93,1,EXP(LN((1.1*(Fperm_SI_Woolf2021!$E$9:$E$93-BF$58)-63.1579*EXP(-0.19*Fperm_SI_Woolf2021!$E$9:$E$93)+63.1579*EXP(-0.19*BF$58))/(Fperm_SI_Woolf2021!$E$9:$E$93-BF$58))*(BF$58-Fperm_SI_Woolf2021!$E$9:$E$93)/10))),Fperm_SI_Woolf2021!$D$9:$D$93))</f>
        <v>0.62091687120479189</v>
      </c>
      <c r="BG73" s="51" cm="1">
        <f t="array" ref="BG73">MIN(1,SLOPE(Fperm_SI_Woolf2021!$F$9:$F$93*EXP(-Fperm_SI_Woolf2021!$I$9:$I$93*$C73*IF(BG$58=Fperm_SI_Woolf2021!$E$9:$E$93,1,EXP(LN((1.1*(Fperm_SI_Woolf2021!$E$9:$E$93-BG$58)-63.1579*EXP(-0.19*Fperm_SI_Woolf2021!$E$9:$E$93)+63.1579*EXP(-0.19*BG$58))/(Fperm_SI_Woolf2021!$E$9:$E$93-BG$58))*(BG$58-Fperm_SI_Woolf2021!$E$9:$E$93)/10))) + Fperm_SI_Woolf2021!$G$9:$G$93*EXP(-Fperm_SI_Woolf2021!$J$9:$J$93*$C73*IF(BG$58=Fperm_SI_Woolf2021!$E$9:$E$93,1,EXP(LN((1.1*(Fperm_SI_Woolf2021!$E$9:$E$93-BG$58)-63.1579*EXP(-0.19*Fperm_SI_Woolf2021!$E$9:$E$93)+63.1579*EXP(-0.19*BG$58))/(Fperm_SI_Woolf2021!$E$9:$E$93-BG$58))*(BG$58-Fperm_SI_Woolf2021!$E$9:$E$93)/10))) + Fperm_SI_Woolf2021!$H$9:$H$93*EXP(-Fperm_SI_Woolf2021!$K$9:$K$93*$C73*IF(BG$58=Fperm_SI_Woolf2021!$E$9:$E$93,1,EXP(LN((1.1*(Fperm_SI_Woolf2021!$E$9:$E$93-BG$58)-63.1579*EXP(-0.19*Fperm_SI_Woolf2021!$E$9:$E$93)+63.1579*EXP(-0.19*BG$58))/(Fperm_SI_Woolf2021!$E$9:$E$93-BG$58))*(BG$58-Fperm_SI_Woolf2021!$E$9:$E$93)/10))),Fperm_SI_Woolf2021!$D$9:$D$93)*BG$57+INTERCEPT(Fperm_SI_Woolf2021!$F$9:$F$93*EXP(-Fperm_SI_Woolf2021!$I$9:$I$93*$C73*IF(BG$58=Fperm_SI_Woolf2021!$E$9:$E$93,1,EXP(LN((1.1*(Fperm_SI_Woolf2021!$E$9:$E$93-BG$58)-63.1579*EXP(-0.19*Fperm_SI_Woolf2021!$E$9:$E$93)+63.1579*EXP(-0.19*BG$58))/(Fperm_SI_Woolf2021!$E$9:$E$93-BG$58))*(BG$58-Fperm_SI_Woolf2021!$E$9:$E$93)/10))) + Fperm_SI_Woolf2021!$G$9:$G$93*EXP(-Fperm_SI_Woolf2021!$J$9:$J$93*$C73*IF(BG$58=Fperm_SI_Woolf2021!$E$9:$E$93,1,EXP(LN((1.1*(Fperm_SI_Woolf2021!$E$9:$E$93-BG$58)-63.1579*EXP(-0.19*Fperm_SI_Woolf2021!$E$9:$E$93)+63.1579*EXP(-0.19*BG$58))/(Fperm_SI_Woolf2021!$E$9:$E$93-BG$58))*(BG$58-Fperm_SI_Woolf2021!$E$9:$E$93)/10))) + Fperm_SI_Woolf2021!$H$9:$H$93*EXP(-Fperm_SI_Woolf2021!$K$9:$K$93*$C73*IF(BG$58=Fperm_SI_Woolf2021!$E$9:$E$93,1,EXP(LN((1.1*(Fperm_SI_Woolf2021!$E$9:$E$93-BG$58)-63.1579*EXP(-0.19*Fperm_SI_Woolf2021!$E$9:$E$93)+63.1579*EXP(-0.19*BG$58))/(Fperm_SI_Woolf2021!$E$9:$E$93-BG$58))*(BG$58-Fperm_SI_Woolf2021!$E$9:$E$93)/10))),Fperm_SI_Woolf2021!$D$9:$D$93))</f>
        <v>0.58803619423449582</v>
      </c>
      <c r="BH73" s="51" cm="1">
        <f t="array" ref="BH73">MIN(1,SLOPE(Fperm_SI_Woolf2021!$F$9:$F$93*EXP(-Fperm_SI_Woolf2021!$I$9:$I$93*$C73*IF(BH$58=Fperm_SI_Woolf2021!$E$9:$E$93,1,EXP(LN((1.1*(Fperm_SI_Woolf2021!$E$9:$E$93-BH$58)-63.1579*EXP(-0.19*Fperm_SI_Woolf2021!$E$9:$E$93)+63.1579*EXP(-0.19*BH$58))/(Fperm_SI_Woolf2021!$E$9:$E$93-BH$58))*(BH$58-Fperm_SI_Woolf2021!$E$9:$E$93)/10))) + Fperm_SI_Woolf2021!$G$9:$G$93*EXP(-Fperm_SI_Woolf2021!$J$9:$J$93*$C73*IF(BH$58=Fperm_SI_Woolf2021!$E$9:$E$93,1,EXP(LN((1.1*(Fperm_SI_Woolf2021!$E$9:$E$93-BH$58)-63.1579*EXP(-0.19*Fperm_SI_Woolf2021!$E$9:$E$93)+63.1579*EXP(-0.19*BH$58))/(Fperm_SI_Woolf2021!$E$9:$E$93-BH$58))*(BH$58-Fperm_SI_Woolf2021!$E$9:$E$93)/10))) + Fperm_SI_Woolf2021!$H$9:$H$93*EXP(-Fperm_SI_Woolf2021!$K$9:$K$93*$C73*IF(BH$58=Fperm_SI_Woolf2021!$E$9:$E$93,1,EXP(LN((1.1*(Fperm_SI_Woolf2021!$E$9:$E$93-BH$58)-63.1579*EXP(-0.19*Fperm_SI_Woolf2021!$E$9:$E$93)+63.1579*EXP(-0.19*BH$58))/(Fperm_SI_Woolf2021!$E$9:$E$93-BH$58))*(BH$58-Fperm_SI_Woolf2021!$E$9:$E$93)/10))),Fperm_SI_Woolf2021!$D$9:$D$93)*BH$57+INTERCEPT(Fperm_SI_Woolf2021!$F$9:$F$93*EXP(-Fperm_SI_Woolf2021!$I$9:$I$93*$C73*IF(BH$58=Fperm_SI_Woolf2021!$E$9:$E$93,1,EXP(LN((1.1*(Fperm_SI_Woolf2021!$E$9:$E$93-BH$58)-63.1579*EXP(-0.19*Fperm_SI_Woolf2021!$E$9:$E$93)+63.1579*EXP(-0.19*BH$58))/(Fperm_SI_Woolf2021!$E$9:$E$93-BH$58))*(BH$58-Fperm_SI_Woolf2021!$E$9:$E$93)/10))) + Fperm_SI_Woolf2021!$G$9:$G$93*EXP(-Fperm_SI_Woolf2021!$J$9:$J$93*$C73*IF(BH$58=Fperm_SI_Woolf2021!$E$9:$E$93,1,EXP(LN((1.1*(Fperm_SI_Woolf2021!$E$9:$E$93-BH$58)-63.1579*EXP(-0.19*Fperm_SI_Woolf2021!$E$9:$E$93)+63.1579*EXP(-0.19*BH$58))/(Fperm_SI_Woolf2021!$E$9:$E$93-BH$58))*(BH$58-Fperm_SI_Woolf2021!$E$9:$E$93)/10))) + Fperm_SI_Woolf2021!$H$9:$H$93*EXP(-Fperm_SI_Woolf2021!$K$9:$K$93*$C73*IF(BH$58=Fperm_SI_Woolf2021!$E$9:$E$93,1,EXP(LN((1.1*(Fperm_SI_Woolf2021!$E$9:$E$93-BH$58)-63.1579*EXP(-0.19*Fperm_SI_Woolf2021!$E$9:$E$93)+63.1579*EXP(-0.19*BH$58))/(Fperm_SI_Woolf2021!$E$9:$E$93-BH$58))*(BH$58-Fperm_SI_Woolf2021!$E$9:$E$93)/10))),Fperm_SI_Woolf2021!$D$9:$D$93))</f>
        <v>0.55515551726419987</v>
      </c>
      <c r="BI73" s="51" cm="1">
        <f t="array" ref="BI73">MIN(1,SLOPE(Fperm_SI_Woolf2021!$F$9:$F$93*EXP(-Fperm_SI_Woolf2021!$I$9:$I$93*$C73*IF(BI$58=Fperm_SI_Woolf2021!$E$9:$E$93,1,EXP(LN((1.1*(Fperm_SI_Woolf2021!$E$9:$E$93-BI$58)-63.1579*EXP(-0.19*Fperm_SI_Woolf2021!$E$9:$E$93)+63.1579*EXP(-0.19*BI$58))/(Fperm_SI_Woolf2021!$E$9:$E$93-BI$58))*(BI$58-Fperm_SI_Woolf2021!$E$9:$E$93)/10))) + Fperm_SI_Woolf2021!$G$9:$G$93*EXP(-Fperm_SI_Woolf2021!$J$9:$J$93*$C73*IF(BI$58=Fperm_SI_Woolf2021!$E$9:$E$93,1,EXP(LN((1.1*(Fperm_SI_Woolf2021!$E$9:$E$93-BI$58)-63.1579*EXP(-0.19*Fperm_SI_Woolf2021!$E$9:$E$93)+63.1579*EXP(-0.19*BI$58))/(Fperm_SI_Woolf2021!$E$9:$E$93-BI$58))*(BI$58-Fperm_SI_Woolf2021!$E$9:$E$93)/10))) + Fperm_SI_Woolf2021!$H$9:$H$93*EXP(-Fperm_SI_Woolf2021!$K$9:$K$93*$C73*IF(BI$58=Fperm_SI_Woolf2021!$E$9:$E$93,1,EXP(LN((1.1*(Fperm_SI_Woolf2021!$E$9:$E$93-BI$58)-63.1579*EXP(-0.19*Fperm_SI_Woolf2021!$E$9:$E$93)+63.1579*EXP(-0.19*BI$58))/(Fperm_SI_Woolf2021!$E$9:$E$93-BI$58))*(BI$58-Fperm_SI_Woolf2021!$E$9:$E$93)/10))),Fperm_SI_Woolf2021!$D$9:$D$93)*BI$57+INTERCEPT(Fperm_SI_Woolf2021!$F$9:$F$93*EXP(-Fperm_SI_Woolf2021!$I$9:$I$93*$C73*IF(BI$58=Fperm_SI_Woolf2021!$E$9:$E$93,1,EXP(LN((1.1*(Fperm_SI_Woolf2021!$E$9:$E$93-BI$58)-63.1579*EXP(-0.19*Fperm_SI_Woolf2021!$E$9:$E$93)+63.1579*EXP(-0.19*BI$58))/(Fperm_SI_Woolf2021!$E$9:$E$93-BI$58))*(BI$58-Fperm_SI_Woolf2021!$E$9:$E$93)/10))) + Fperm_SI_Woolf2021!$G$9:$G$93*EXP(-Fperm_SI_Woolf2021!$J$9:$J$93*$C73*IF(BI$58=Fperm_SI_Woolf2021!$E$9:$E$93,1,EXP(LN((1.1*(Fperm_SI_Woolf2021!$E$9:$E$93-BI$58)-63.1579*EXP(-0.19*Fperm_SI_Woolf2021!$E$9:$E$93)+63.1579*EXP(-0.19*BI$58))/(Fperm_SI_Woolf2021!$E$9:$E$93-BI$58))*(BI$58-Fperm_SI_Woolf2021!$E$9:$E$93)/10))) + Fperm_SI_Woolf2021!$H$9:$H$93*EXP(-Fperm_SI_Woolf2021!$K$9:$K$93*$C73*IF(BI$58=Fperm_SI_Woolf2021!$E$9:$E$93,1,EXP(LN((1.1*(Fperm_SI_Woolf2021!$E$9:$E$93-BI$58)-63.1579*EXP(-0.19*Fperm_SI_Woolf2021!$E$9:$E$93)+63.1579*EXP(-0.19*BI$58))/(Fperm_SI_Woolf2021!$E$9:$E$93-BI$58))*(BI$58-Fperm_SI_Woolf2021!$E$9:$E$93)/10))),Fperm_SI_Woolf2021!$D$9:$D$93))</f>
        <v>0.52227484029390392</v>
      </c>
      <c r="BJ73" s="51" cm="1">
        <f t="array" ref="BJ73">MIN(1,SLOPE(Fperm_SI_Woolf2021!$F$9:$F$93*EXP(-Fperm_SI_Woolf2021!$I$9:$I$93*$C73*IF(BJ$58=Fperm_SI_Woolf2021!$E$9:$E$93,1,EXP(LN((1.1*(Fperm_SI_Woolf2021!$E$9:$E$93-BJ$58)-63.1579*EXP(-0.19*Fperm_SI_Woolf2021!$E$9:$E$93)+63.1579*EXP(-0.19*BJ$58))/(Fperm_SI_Woolf2021!$E$9:$E$93-BJ$58))*(BJ$58-Fperm_SI_Woolf2021!$E$9:$E$93)/10))) + Fperm_SI_Woolf2021!$G$9:$G$93*EXP(-Fperm_SI_Woolf2021!$J$9:$J$93*$C73*IF(BJ$58=Fperm_SI_Woolf2021!$E$9:$E$93,1,EXP(LN((1.1*(Fperm_SI_Woolf2021!$E$9:$E$93-BJ$58)-63.1579*EXP(-0.19*Fperm_SI_Woolf2021!$E$9:$E$93)+63.1579*EXP(-0.19*BJ$58))/(Fperm_SI_Woolf2021!$E$9:$E$93-BJ$58))*(BJ$58-Fperm_SI_Woolf2021!$E$9:$E$93)/10))) + Fperm_SI_Woolf2021!$H$9:$H$93*EXP(-Fperm_SI_Woolf2021!$K$9:$K$93*$C73*IF(BJ$58=Fperm_SI_Woolf2021!$E$9:$E$93,1,EXP(LN((1.1*(Fperm_SI_Woolf2021!$E$9:$E$93-BJ$58)-63.1579*EXP(-0.19*Fperm_SI_Woolf2021!$E$9:$E$93)+63.1579*EXP(-0.19*BJ$58))/(Fperm_SI_Woolf2021!$E$9:$E$93-BJ$58))*(BJ$58-Fperm_SI_Woolf2021!$E$9:$E$93)/10))),Fperm_SI_Woolf2021!$D$9:$D$93)*BJ$57+INTERCEPT(Fperm_SI_Woolf2021!$F$9:$F$93*EXP(-Fperm_SI_Woolf2021!$I$9:$I$93*$C73*IF(BJ$58=Fperm_SI_Woolf2021!$E$9:$E$93,1,EXP(LN((1.1*(Fperm_SI_Woolf2021!$E$9:$E$93-BJ$58)-63.1579*EXP(-0.19*Fperm_SI_Woolf2021!$E$9:$E$93)+63.1579*EXP(-0.19*BJ$58))/(Fperm_SI_Woolf2021!$E$9:$E$93-BJ$58))*(BJ$58-Fperm_SI_Woolf2021!$E$9:$E$93)/10))) + Fperm_SI_Woolf2021!$G$9:$G$93*EXP(-Fperm_SI_Woolf2021!$J$9:$J$93*$C73*IF(BJ$58=Fperm_SI_Woolf2021!$E$9:$E$93,1,EXP(LN((1.1*(Fperm_SI_Woolf2021!$E$9:$E$93-BJ$58)-63.1579*EXP(-0.19*Fperm_SI_Woolf2021!$E$9:$E$93)+63.1579*EXP(-0.19*BJ$58))/(Fperm_SI_Woolf2021!$E$9:$E$93-BJ$58))*(BJ$58-Fperm_SI_Woolf2021!$E$9:$E$93)/10))) + Fperm_SI_Woolf2021!$H$9:$H$93*EXP(-Fperm_SI_Woolf2021!$K$9:$K$93*$C73*IF(BJ$58=Fperm_SI_Woolf2021!$E$9:$E$93,1,EXP(LN((1.1*(Fperm_SI_Woolf2021!$E$9:$E$93-BJ$58)-63.1579*EXP(-0.19*Fperm_SI_Woolf2021!$E$9:$E$93)+63.1579*EXP(-0.19*BJ$58))/(Fperm_SI_Woolf2021!$E$9:$E$93-BJ$58))*(BJ$58-Fperm_SI_Woolf2021!$E$9:$E$93)/10))),Fperm_SI_Woolf2021!$D$9:$D$93))</f>
        <v>0.48939416332360791</v>
      </c>
      <c r="BK73" s="51" cm="1">
        <f t="array" ref="BK73">MIN(1,SLOPE(Fperm_SI_Woolf2021!$F$9:$F$93*EXP(-Fperm_SI_Woolf2021!$I$9:$I$93*$C73*IF(BK$58=Fperm_SI_Woolf2021!$E$9:$E$93,1,EXP(LN((1.1*(Fperm_SI_Woolf2021!$E$9:$E$93-BK$58)-63.1579*EXP(-0.19*Fperm_SI_Woolf2021!$E$9:$E$93)+63.1579*EXP(-0.19*BK$58))/(Fperm_SI_Woolf2021!$E$9:$E$93-BK$58))*(BK$58-Fperm_SI_Woolf2021!$E$9:$E$93)/10))) + Fperm_SI_Woolf2021!$G$9:$G$93*EXP(-Fperm_SI_Woolf2021!$J$9:$J$93*$C73*IF(BK$58=Fperm_SI_Woolf2021!$E$9:$E$93,1,EXP(LN((1.1*(Fperm_SI_Woolf2021!$E$9:$E$93-BK$58)-63.1579*EXP(-0.19*Fperm_SI_Woolf2021!$E$9:$E$93)+63.1579*EXP(-0.19*BK$58))/(Fperm_SI_Woolf2021!$E$9:$E$93-BK$58))*(BK$58-Fperm_SI_Woolf2021!$E$9:$E$93)/10))) + Fperm_SI_Woolf2021!$H$9:$H$93*EXP(-Fperm_SI_Woolf2021!$K$9:$K$93*$C73*IF(BK$58=Fperm_SI_Woolf2021!$E$9:$E$93,1,EXP(LN((1.1*(Fperm_SI_Woolf2021!$E$9:$E$93-BK$58)-63.1579*EXP(-0.19*Fperm_SI_Woolf2021!$E$9:$E$93)+63.1579*EXP(-0.19*BK$58))/(Fperm_SI_Woolf2021!$E$9:$E$93-BK$58))*(BK$58-Fperm_SI_Woolf2021!$E$9:$E$93)/10))),Fperm_SI_Woolf2021!$D$9:$D$93)*BK$57+INTERCEPT(Fperm_SI_Woolf2021!$F$9:$F$93*EXP(-Fperm_SI_Woolf2021!$I$9:$I$93*$C73*IF(BK$58=Fperm_SI_Woolf2021!$E$9:$E$93,1,EXP(LN((1.1*(Fperm_SI_Woolf2021!$E$9:$E$93-BK$58)-63.1579*EXP(-0.19*Fperm_SI_Woolf2021!$E$9:$E$93)+63.1579*EXP(-0.19*BK$58))/(Fperm_SI_Woolf2021!$E$9:$E$93-BK$58))*(BK$58-Fperm_SI_Woolf2021!$E$9:$E$93)/10))) + Fperm_SI_Woolf2021!$G$9:$G$93*EXP(-Fperm_SI_Woolf2021!$J$9:$J$93*$C73*IF(BK$58=Fperm_SI_Woolf2021!$E$9:$E$93,1,EXP(LN((1.1*(Fperm_SI_Woolf2021!$E$9:$E$93-BK$58)-63.1579*EXP(-0.19*Fperm_SI_Woolf2021!$E$9:$E$93)+63.1579*EXP(-0.19*BK$58))/(Fperm_SI_Woolf2021!$E$9:$E$93-BK$58))*(BK$58-Fperm_SI_Woolf2021!$E$9:$E$93)/10))) + Fperm_SI_Woolf2021!$H$9:$H$93*EXP(-Fperm_SI_Woolf2021!$K$9:$K$93*$C73*IF(BK$58=Fperm_SI_Woolf2021!$E$9:$E$93,1,EXP(LN((1.1*(Fperm_SI_Woolf2021!$E$9:$E$93-BK$58)-63.1579*EXP(-0.19*Fperm_SI_Woolf2021!$E$9:$E$93)+63.1579*EXP(-0.19*BK$58))/(Fperm_SI_Woolf2021!$E$9:$E$93-BK$58))*(BK$58-Fperm_SI_Woolf2021!$E$9:$E$93)/10))),Fperm_SI_Woolf2021!$D$9:$D$93))</f>
        <v>0.45651348635331196</v>
      </c>
      <c r="BL73" s="51" cm="1">
        <f t="array" ref="BL73">MIN(1,SLOPE(Fperm_SI_Woolf2021!$F$9:$F$93*EXP(-Fperm_SI_Woolf2021!$I$9:$I$93*$C73*IF(BL$58=Fperm_SI_Woolf2021!$E$9:$E$93,1,EXP(LN((1.1*(Fperm_SI_Woolf2021!$E$9:$E$93-BL$58)-63.1579*EXP(-0.19*Fperm_SI_Woolf2021!$E$9:$E$93)+63.1579*EXP(-0.19*BL$58))/(Fperm_SI_Woolf2021!$E$9:$E$93-BL$58))*(BL$58-Fperm_SI_Woolf2021!$E$9:$E$93)/10))) + Fperm_SI_Woolf2021!$G$9:$G$93*EXP(-Fperm_SI_Woolf2021!$J$9:$J$93*$C73*IF(BL$58=Fperm_SI_Woolf2021!$E$9:$E$93,1,EXP(LN((1.1*(Fperm_SI_Woolf2021!$E$9:$E$93-BL$58)-63.1579*EXP(-0.19*Fperm_SI_Woolf2021!$E$9:$E$93)+63.1579*EXP(-0.19*BL$58))/(Fperm_SI_Woolf2021!$E$9:$E$93-BL$58))*(BL$58-Fperm_SI_Woolf2021!$E$9:$E$93)/10))) + Fperm_SI_Woolf2021!$H$9:$H$93*EXP(-Fperm_SI_Woolf2021!$K$9:$K$93*$C73*IF(BL$58=Fperm_SI_Woolf2021!$E$9:$E$93,1,EXP(LN((1.1*(Fperm_SI_Woolf2021!$E$9:$E$93-BL$58)-63.1579*EXP(-0.19*Fperm_SI_Woolf2021!$E$9:$E$93)+63.1579*EXP(-0.19*BL$58))/(Fperm_SI_Woolf2021!$E$9:$E$93-BL$58))*(BL$58-Fperm_SI_Woolf2021!$E$9:$E$93)/10))),Fperm_SI_Woolf2021!$D$9:$D$93)*BL$57+INTERCEPT(Fperm_SI_Woolf2021!$F$9:$F$93*EXP(-Fperm_SI_Woolf2021!$I$9:$I$93*$C73*IF(BL$58=Fperm_SI_Woolf2021!$E$9:$E$93,1,EXP(LN((1.1*(Fperm_SI_Woolf2021!$E$9:$E$93-BL$58)-63.1579*EXP(-0.19*Fperm_SI_Woolf2021!$E$9:$E$93)+63.1579*EXP(-0.19*BL$58))/(Fperm_SI_Woolf2021!$E$9:$E$93-BL$58))*(BL$58-Fperm_SI_Woolf2021!$E$9:$E$93)/10))) + Fperm_SI_Woolf2021!$G$9:$G$93*EXP(-Fperm_SI_Woolf2021!$J$9:$J$93*$C73*IF(BL$58=Fperm_SI_Woolf2021!$E$9:$E$93,1,EXP(LN((1.1*(Fperm_SI_Woolf2021!$E$9:$E$93-BL$58)-63.1579*EXP(-0.19*Fperm_SI_Woolf2021!$E$9:$E$93)+63.1579*EXP(-0.19*BL$58))/(Fperm_SI_Woolf2021!$E$9:$E$93-BL$58))*(BL$58-Fperm_SI_Woolf2021!$E$9:$E$93)/10))) + Fperm_SI_Woolf2021!$H$9:$H$93*EXP(-Fperm_SI_Woolf2021!$K$9:$K$93*$C73*IF(BL$58=Fperm_SI_Woolf2021!$E$9:$E$93,1,EXP(LN((1.1*(Fperm_SI_Woolf2021!$E$9:$E$93-BL$58)-63.1579*EXP(-0.19*Fperm_SI_Woolf2021!$E$9:$E$93)+63.1579*EXP(-0.19*BL$58))/(Fperm_SI_Woolf2021!$E$9:$E$93-BL$58))*(BL$58-Fperm_SI_Woolf2021!$E$9:$E$93)/10))),Fperm_SI_Woolf2021!$D$9:$D$93))</f>
        <v>0.8866075832714474</v>
      </c>
      <c r="BM73" s="51" cm="1">
        <f t="array" ref="BM73">MIN(1,SLOPE(Fperm_SI_Woolf2021!$F$9:$F$93*EXP(-Fperm_SI_Woolf2021!$I$9:$I$93*$C73*IF(BM$58=Fperm_SI_Woolf2021!$E$9:$E$93,1,EXP(LN((1.1*(Fperm_SI_Woolf2021!$E$9:$E$93-BM$58)-63.1579*EXP(-0.19*Fperm_SI_Woolf2021!$E$9:$E$93)+63.1579*EXP(-0.19*BM$58))/(Fperm_SI_Woolf2021!$E$9:$E$93-BM$58))*(BM$58-Fperm_SI_Woolf2021!$E$9:$E$93)/10))) + Fperm_SI_Woolf2021!$G$9:$G$93*EXP(-Fperm_SI_Woolf2021!$J$9:$J$93*$C73*IF(BM$58=Fperm_SI_Woolf2021!$E$9:$E$93,1,EXP(LN((1.1*(Fperm_SI_Woolf2021!$E$9:$E$93-BM$58)-63.1579*EXP(-0.19*Fperm_SI_Woolf2021!$E$9:$E$93)+63.1579*EXP(-0.19*BM$58))/(Fperm_SI_Woolf2021!$E$9:$E$93-BM$58))*(BM$58-Fperm_SI_Woolf2021!$E$9:$E$93)/10))) + Fperm_SI_Woolf2021!$H$9:$H$93*EXP(-Fperm_SI_Woolf2021!$K$9:$K$93*$C73*IF(BM$58=Fperm_SI_Woolf2021!$E$9:$E$93,1,EXP(LN((1.1*(Fperm_SI_Woolf2021!$E$9:$E$93-BM$58)-63.1579*EXP(-0.19*Fperm_SI_Woolf2021!$E$9:$E$93)+63.1579*EXP(-0.19*BM$58))/(Fperm_SI_Woolf2021!$E$9:$E$93-BM$58))*(BM$58-Fperm_SI_Woolf2021!$E$9:$E$93)/10))),Fperm_SI_Woolf2021!$D$9:$D$93)*BM$57+INTERCEPT(Fperm_SI_Woolf2021!$F$9:$F$93*EXP(-Fperm_SI_Woolf2021!$I$9:$I$93*$C73*IF(BM$58=Fperm_SI_Woolf2021!$E$9:$E$93,1,EXP(LN((1.1*(Fperm_SI_Woolf2021!$E$9:$E$93-BM$58)-63.1579*EXP(-0.19*Fperm_SI_Woolf2021!$E$9:$E$93)+63.1579*EXP(-0.19*BM$58))/(Fperm_SI_Woolf2021!$E$9:$E$93-BM$58))*(BM$58-Fperm_SI_Woolf2021!$E$9:$E$93)/10))) + Fperm_SI_Woolf2021!$G$9:$G$93*EXP(-Fperm_SI_Woolf2021!$J$9:$J$93*$C73*IF(BM$58=Fperm_SI_Woolf2021!$E$9:$E$93,1,EXP(LN((1.1*(Fperm_SI_Woolf2021!$E$9:$E$93-BM$58)-63.1579*EXP(-0.19*Fperm_SI_Woolf2021!$E$9:$E$93)+63.1579*EXP(-0.19*BM$58))/(Fperm_SI_Woolf2021!$E$9:$E$93-BM$58))*(BM$58-Fperm_SI_Woolf2021!$E$9:$E$93)/10))) + Fperm_SI_Woolf2021!$H$9:$H$93*EXP(-Fperm_SI_Woolf2021!$K$9:$K$93*$C73*IF(BM$58=Fperm_SI_Woolf2021!$E$9:$E$93,1,EXP(LN((1.1*(Fperm_SI_Woolf2021!$E$9:$E$93-BM$58)-63.1579*EXP(-0.19*Fperm_SI_Woolf2021!$E$9:$E$93)+63.1579*EXP(-0.19*BM$58))/(Fperm_SI_Woolf2021!$E$9:$E$93-BM$58))*(BM$58-Fperm_SI_Woolf2021!$E$9:$E$93)/10))),Fperm_SI_Woolf2021!$D$9:$D$93))</f>
        <v>0.85380014681825789</v>
      </c>
      <c r="BN73" s="51" cm="1">
        <f t="array" ref="BN73">MIN(1,SLOPE(Fperm_SI_Woolf2021!$F$9:$F$93*EXP(-Fperm_SI_Woolf2021!$I$9:$I$93*$C73*IF(BN$58=Fperm_SI_Woolf2021!$E$9:$E$93,1,EXP(LN((1.1*(Fperm_SI_Woolf2021!$E$9:$E$93-BN$58)-63.1579*EXP(-0.19*Fperm_SI_Woolf2021!$E$9:$E$93)+63.1579*EXP(-0.19*BN$58))/(Fperm_SI_Woolf2021!$E$9:$E$93-BN$58))*(BN$58-Fperm_SI_Woolf2021!$E$9:$E$93)/10))) + Fperm_SI_Woolf2021!$G$9:$G$93*EXP(-Fperm_SI_Woolf2021!$J$9:$J$93*$C73*IF(BN$58=Fperm_SI_Woolf2021!$E$9:$E$93,1,EXP(LN((1.1*(Fperm_SI_Woolf2021!$E$9:$E$93-BN$58)-63.1579*EXP(-0.19*Fperm_SI_Woolf2021!$E$9:$E$93)+63.1579*EXP(-0.19*BN$58))/(Fperm_SI_Woolf2021!$E$9:$E$93-BN$58))*(BN$58-Fperm_SI_Woolf2021!$E$9:$E$93)/10))) + Fperm_SI_Woolf2021!$H$9:$H$93*EXP(-Fperm_SI_Woolf2021!$K$9:$K$93*$C73*IF(BN$58=Fperm_SI_Woolf2021!$E$9:$E$93,1,EXP(LN((1.1*(Fperm_SI_Woolf2021!$E$9:$E$93-BN$58)-63.1579*EXP(-0.19*Fperm_SI_Woolf2021!$E$9:$E$93)+63.1579*EXP(-0.19*BN$58))/(Fperm_SI_Woolf2021!$E$9:$E$93-BN$58))*(BN$58-Fperm_SI_Woolf2021!$E$9:$E$93)/10))),Fperm_SI_Woolf2021!$D$9:$D$93)*BN$57+INTERCEPT(Fperm_SI_Woolf2021!$F$9:$F$93*EXP(-Fperm_SI_Woolf2021!$I$9:$I$93*$C73*IF(BN$58=Fperm_SI_Woolf2021!$E$9:$E$93,1,EXP(LN((1.1*(Fperm_SI_Woolf2021!$E$9:$E$93-BN$58)-63.1579*EXP(-0.19*Fperm_SI_Woolf2021!$E$9:$E$93)+63.1579*EXP(-0.19*BN$58))/(Fperm_SI_Woolf2021!$E$9:$E$93-BN$58))*(BN$58-Fperm_SI_Woolf2021!$E$9:$E$93)/10))) + Fperm_SI_Woolf2021!$G$9:$G$93*EXP(-Fperm_SI_Woolf2021!$J$9:$J$93*$C73*IF(BN$58=Fperm_SI_Woolf2021!$E$9:$E$93,1,EXP(LN((1.1*(Fperm_SI_Woolf2021!$E$9:$E$93-BN$58)-63.1579*EXP(-0.19*Fperm_SI_Woolf2021!$E$9:$E$93)+63.1579*EXP(-0.19*BN$58))/(Fperm_SI_Woolf2021!$E$9:$E$93-BN$58))*(BN$58-Fperm_SI_Woolf2021!$E$9:$E$93)/10))) + Fperm_SI_Woolf2021!$H$9:$H$93*EXP(-Fperm_SI_Woolf2021!$K$9:$K$93*$C73*IF(BN$58=Fperm_SI_Woolf2021!$E$9:$E$93,1,EXP(LN((1.1*(Fperm_SI_Woolf2021!$E$9:$E$93-BN$58)-63.1579*EXP(-0.19*Fperm_SI_Woolf2021!$E$9:$E$93)+63.1579*EXP(-0.19*BN$58))/(Fperm_SI_Woolf2021!$E$9:$E$93-BN$58))*(BN$58-Fperm_SI_Woolf2021!$E$9:$E$93)/10))),Fperm_SI_Woolf2021!$D$9:$D$93))</f>
        <v>0.82099271036506838</v>
      </c>
      <c r="BO73" s="51" cm="1">
        <f t="array" ref="BO73">MIN(1,SLOPE(Fperm_SI_Woolf2021!$F$9:$F$93*EXP(-Fperm_SI_Woolf2021!$I$9:$I$93*$C73*IF(BO$58=Fperm_SI_Woolf2021!$E$9:$E$93,1,EXP(LN((1.1*(Fperm_SI_Woolf2021!$E$9:$E$93-BO$58)-63.1579*EXP(-0.19*Fperm_SI_Woolf2021!$E$9:$E$93)+63.1579*EXP(-0.19*BO$58))/(Fperm_SI_Woolf2021!$E$9:$E$93-BO$58))*(BO$58-Fperm_SI_Woolf2021!$E$9:$E$93)/10))) + Fperm_SI_Woolf2021!$G$9:$G$93*EXP(-Fperm_SI_Woolf2021!$J$9:$J$93*$C73*IF(BO$58=Fperm_SI_Woolf2021!$E$9:$E$93,1,EXP(LN((1.1*(Fperm_SI_Woolf2021!$E$9:$E$93-BO$58)-63.1579*EXP(-0.19*Fperm_SI_Woolf2021!$E$9:$E$93)+63.1579*EXP(-0.19*BO$58))/(Fperm_SI_Woolf2021!$E$9:$E$93-BO$58))*(BO$58-Fperm_SI_Woolf2021!$E$9:$E$93)/10))) + Fperm_SI_Woolf2021!$H$9:$H$93*EXP(-Fperm_SI_Woolf2021!$K$9:$K$93*$C73*IF(BO$58=Fperm_SI_Woolf2021!$E$9:$E$93,1,EXP(LN((1.1*(Fperm_SI_Woolf2021!$E$9:$E$93-BO$58)-63.1579*EXP(-0.19*Fperm_SI_Woolf2021!$E$9:$E$93)+63.1579*EXP(-0.19*BO$58))/(Fperm_SI_Woolf2021!$E$9:$E$93-BO$58))*(BO$58-Fperm_SI_Woolf2021!$E$9:$E$93)/10))),Fperm_SI_Woolf2021!$D$9:$D$93)*BO$57+INTERCEPT(Fperm_SI_Woolf2021!$F$9:$F$93*EXP(-Fperm_SI_Woolf2021!$I$9:$I$93*$C73*IF(BO$58=Fperm_SI_Woolf2021!$E$9:$E$93,1,EXP(LN((1.1*(Fperm_SI_Woolf2021!$E$9:$E$93-BO$58)-63.1579*EXP(-0.19*Fperm_SI_Woolf2021!$E$9:$E$93)+63.1579*EXP(-0.19*BO$58))/(Fperm_SI_Woolf2021!$E$9:$E$93-BO$58))*(BO$58-Fperm_SI_Woolf2021!$E$9:$E$93)/10))) + Fperm_SI_Woolf2021!$G$9:$G$93*EXP(-Fperm_SI_Woolf2021!$J$9:$J$93*$C73*IF(BO$58=Fperm_SI_Woolf2021!$E$9:$E$93,1,EXP(LN((1.1*(Fperm_SI_Woolf2021!$E$9:$E$93-BO$58)-63.1579*EXP(-0.19*Fperm_SI_Woolf2021!$E$9:$E$93)+63.1579*EXP(-0.19*BO$58))/(Fperm_SI_Woolf2021!$E$9:$E$93-BO$58))*(BO$58-Fperm_SI_Woolf2021!$E$9:$E$93)/10))) + Fperm_SI_Woolf2021!$H$9:$H$93*EXP(-Fperm_SI_Woolf2021!$K$9:$K$93*$C73*IF(BO$58=Fperm_SI_Woolf2021!$E$9:$E$93,1,EXP(LN((1.1*(Fperm_SI_Woolf2021!$E$9:$E$93-BO$58)-63.1579*EXP(-0.19*Fperm_SI_Woolf2021!$E$9:$E$93)+63.1579*EXP(-0.19*BO$58))/(Fperm_SI_Woolf2021!$E$9:$E$93-BO$58))*(BO$58-Fperm_SI_Woolf2021!$E$9:$E$93)/10))),Fperm_SI_Woolf2021!$D$9:$D$93))</f>
        <v>0.78818527391187887</v>
      </c>
      <c r="BP73" s="51" cm="1">
        <f t="array" ref="BP73">MIN(1,SLOPE(Fperm_SI_Woolf2021!$F$9:$F$93*EXP(-Fperm_SI_Woolf2021!$I$9:$I$93*$C73*IF(BP$58=Fperm_SI_Woolf2021!$E$9:$E$93,1,EXP(LN((1.1*(Fperm_SI_Woolf2021!$E$9:$E$93-BP$58)-63.1579*EXP(-0.19*Fperm_SI_Woolf2021!$E$9:$E$93)+63.1579*EXP(-0.19*BP$58))/(Fperm_SI_Woolf2021!$E$9:$E$93-BP$58))*(BP$58-Fperm_SI_Woolf2021!$E$9:$E$93)/10))) + Fperm_SI_Woolf2021!$G$9:$G$93*EXP(-Fperm_SI_Woolf2021!$J$9:$J$93*$C73*IF(BP$58=Fperm_SI_Woolf2021!$E$9:$E$93,1,EXP(LN((1.1*(Fperm_SI_Woolf2021!$E$9:$E$93-BP$58)-63.1579*EXP(-0.19*Fperm_SI_Woolf2021!$E$9:$E$93)+63.1579*EXP(-0.19*BP$58))/(Fperm_SI_Woolf2021!$E$9:$E$93-BP$58))*(BP$58-Fperm_SI_Woolf2021!$E$9:$E$93)/10))) + Fperm_SI_Woolf2021!$H$9:$H$93*EXP(-Fperm_SI_Woolf2021!$K$9:$K$93*$C73*IF(BP$58=Fperm_SI_Woolf2021!$E$9:$E$93,1,EXP(LN((1.1*(Fperm_SI_Woolf2021!$E$9:$E$93-BP$58)-63.1579*EXP(-0.19*Fperm_SI_Woolf2021!$E$9:$E$93)+63.1579*EXP(-0.19*BP$58))/(Fperm_SI_Woolf2021!$E$9:$E$93-BP$58))*(BP$58-Fperm_SI_Woolf2021!$E$9:$E$93)/10))),Fperm_SI_Woolf2021!$D$9:$D$93)*BP$57+INTERCEPT(Fperm_SI_Woolf2021!$F$9:$F$93*EXP(-Fperm_SI_Woolf2021!$I$9:$I$93*$C73*IF(BP$58=Fperm_SI_Woolf2021!$E$9:$E$93,1,EXP(LN((1.1*(Fperm_SI_Woolf2021!$E$9:$E$93-BP$58)-63.1579*EXP(-0.19*Fperm_SI_Woolf2021!$E$9:$E$93)+63.1579*EXP(-0.19*BP$58))/(Fperm_SI_Woolf2021!$E$9:$E$93-BP$58))*(BP$58-Fperm_SI_Woolf2021!$E$9:$E$93)/10))) + Fperm_SI_Woolf2021!$G$9:$G$93*EXP(-Fperm_SI_Woolf2021!$J$9:$J$93*$C73*IF(BP$58=Fperm_SI_Woolf2021!$E$9:$E$93,1,EXP(LN((1.1*(Fperm_SI_Woolf2021!$E$9:$E$93-BP$58)-63.1579*EXP(-0.19*Fperm_SI_Woolf2021!$E$9:$E$93)+63.1579*EXP(-0.19*BP$58))/(Fperm_SI_Woolf2021!$E$9:$E$93-BP$58))*(BP$58-Fperm_SI_Woolf2021!$E$9:$E$93)/10))) + Fperm_SI_Woolf2021!$H$9:$H$93*EXP(-Fperm_SI_Woolf2021!$K$9:$K$93*$C73*IF(BP$58=Fperm_SI_Woolf2021!$E$9:$E$93,1,EXP(LN((1.1*(Fperm_SI_Woolf2021!$E$9:$E$93-BP$58)-63.1579*EXP(-0.19*Fperm_SI_Woolf2021!$E$9:$E$93)+63.1579*EXP(-0.19*BP$58))/(Fperm_SI_Woolf2021!$E$9:$E$93-BP$58))*(BP$58-Fperm_SI_Woolf2021!$E$9:$E$93)/10))),Fperm_SI_Woolf2021!$D$9:$D$93))</f>
        <v>0.75537783745868947</v>
      </c>
      <c r="BQ73" s="51" cm="1">
        <f t="array" ref="BQ73">MIN(1,SLOPE(Fperm_SI_Woolf2021!$F$9:$F$93*EXP(-Fperm_SI_Woolf2021!$I$9:$I$93*$C73*IF(BQ$58=Fperm_SI_Woolf2021!$E$9:$E$93,1,EXP(LN((1.1*(Fperm_SI_Woolf2021!$E$9:$E$93-BQ$58)-63.1579*EXP(-0.19*Fperm_SI_Woolf2021!$E$9:$E$93)+63.1579*EXP(-0.19*BQ$58))/(Fperm_SI_Woolf2021!$E$9:$E$93-BQ$58))*(BQ$58-Fperm_SI_Woolf2021!$E$9:$E$93)/10))) + Fperm_SI_Woolf2021!$G$9:$G$93*EXP(-Fperm_SI_Woolf2021!$J$9:$J$93*$C73*IF(BQ$58=Fperm_SI_Woolf2021!$E$9:$E$93,1,EXP(LN((1.1*(Fperm_SI_Woolf2021!$E$9:$E$93-BQ$58)-63.1579*EXP(-0.19*Fperm_SI_Woolf2021!$E$9:$E$93)+63.1579*EXP(-0.19*BQ$58))/(Fperm_SI_Woolf2021!$E$9:$E$93-BQ$58))*(BQ$58-Fperm_SI_Woolf2021!$E$9:$E$93)/10))) + Fperm_SI_Woolf2021!$H$9:$H$93*EXP(-Fperm_SI_Woolf2021!$K$9:$K$93*$C73*IF(BQ$58=Fperm_SI_Woolf2021!$E$9:$E$93,1,EXP(LN((1.1*(Fperm_SI_Woolf2021!$E$9:$E$93-BQ$58)-63.1579*EXP(-0.19*Fperm_SI_Woolf2021!$E$9:$E$93)+63.1579*EXP(-0.19*BQ$58))/(Fperm_SI_Woolf2021!$E$9:$E$93-BQ$58))*(BQ$58-Fperm_SI_Woolf2021!$E$9:$E$93)/10))),Fperm_SI_Woolf2021!$D$9:$D$93)*BQ$57+INTERCEPT(Fperm_SI_Woolf2021!$F$9:$F$93*EXP(-Fperm_SI_Woolf2021!$I$9:$I$93*$C73*IF(BQ$58=Fperm_SI_Woolf2021!$E$9:$E$93,1,EXP(LN((1.1*(Fperm_SI_Woolf2021!$E$9:$E$93-BQ$58)-63.1579*EXP(-0.19*Fperm_SI_Woolf2021!$E$9:$E$93)+63.1579*EXP(-0.19*BQ$58))/(Fperm_SI_Woolf2021!$E$9:$E$93-BQ$58))*(BQ$58-Fperm_SI_Woolf2021!$E$9:$E$93)/10))) + Fperm_SI_Woolf2021!$G$9:$G$93*EXP(-Fperm_SI_Woolf2021!$J$9:$J$93*$C73*IF(BQ$58=Fperm_SI_Woolf2021!$E$9:$E$93,1,EXP(LN((1.1*(Fperm_SI_Woolf2021!$E$9:$E$93-BQ$58)-63.1579*EXP(-0.19*Fperm_SI_Woolf2021!$E$9:$E$93)+63.1579*EXP(-0.19*BQ$58))/(Fperm_SI_Woolf2021!$E$9:$E$93-BQ$58))*(BQ$58-Fperm_SI_Woolf2021!$E$9:$E$93)/10))) + Fperm_SI_Woolf2021!$H$9:$H$93*EXP(-Fperm_SI_Woolf2021!$K$9:$K$93*$C73*IF(BQ$58=Fperm_SI_Woolf2021!$E$9:$E$93,1,EXP(LN((1.1*(Fperm_SI_Woolf2021!$E$9:$E$93-BQ$58)-63.1579*EXP(-0.19*Fperm_SI_Woolf2021!$E$9:$E$93)+63.1579*EXP(-0.19*BQ$58))/(Fperm_SI_Woolf2021!$E$9:$E$93-BQ$58))*(BQ$58-Fperm_SI_Woolf2021!$E$9:$E$93)/10))),Fperm_SI_Woolf2021!$D$9:$D$93))</f>
        <v>0.72257040100549996</v>
      </c>
      <c r="BR73" s="51" cm="1">
        <f t="array" ref="BR73">MIN(1,SLOPE(Fperm_SI_Woolf2021!$F$9:$F$93*EXP(-Fperm_SI_Woolf2021!$I$9:$I$93*$C73*IF(BR$58=Fperm_SI_Woolf2021!$E$9:$E$93,1,EXP(LN((1.1*(Fperm_SI_Woolf2021!$E$9:$E$93-BR$58)-63.1579*EXP(-0.19*Fperm_SI_Woolf2021!$E$9:$E$93)+63.1579*EXP(-0.19*BR$58))/(Fperm_SI_Woolf2021!$E$9:$E$93-BR$58))*(BR$58-Fperm_SI_Woolf2021!$E$9:$E$93)/10))) + Fperm_SI_Woolf2021!$G$9:$G$93*EXP(-Fperm_SI_Woolf2021!$J$9:$J$93*$C73*IF(BR$58=Fperm_SI_Woolf2021!$E$9:$E$93,1,EXP(LN((1.1*(Fperm_SI_Woolf2021!$E$9:$E$93-BR$58)-63.1579*EXP(-0.19*Fperm_SI_Woolf2021!$E$9:$E$93)+63.1579*EXP(-0.19*BR$58))/(Fperm_SI_Woolf2021!$E$9:$E$93-BR$58))*(BR$58-Fperm_SI_Woolf2021!$E$9:$E$93)/10))) + Fperm_SI_Woolf2021!$H$9:$H$93*EXP(-Fperm_SI_Woolf2021!$K$9:$K$93*$C73*IF(BR$58=Fperm_SI_Woolf2021!$E$9:$E$93,1,EXP(LN((1.1*(Fperm_SI_Woolf2021!$E$9:$E$93-BR$58)-63.1579*EXP(-0.19*Fperm_SI_Woolf2021!$E$9:$E$93)+63.1579*EXP(-0.19*BR$58))/(Fperm_SI_Woolf2021!$E$9:$E$93-BR$58))*(BR$58-Fperm_SI_Woolf2021!$E$9:$E$93)/10))),Fperm_SI_Woolf2021!$D$9:$D$93)*BR$57+INTERCEPT(Fperm_SI_Woolf2021!$F$9:$F$93*EXP(-Fperm_SI_Woolf2021!$I$9:$I$93*$C73*IF(BR$58=Fperm_SI_Woolf2021!$E$9:$E$93,1,EXP(LN((1.1*(Fperm_SI_Woolf2021!$E$9:$E$93-BR$58)-63.1579*EXP(-0.19*Fperm_SI_Woolf2021!$E$9:$E$93)+63.1579*EXP(-0.19*BR$58))/(Fperm_SI_Woolf2021!$E$9:$E$93-BR$58))*(BR$58-Fperm_SI_Woolf2021!$E$9:$E$93)/10))) + Fperm_SI_Woolf2021!$G$9:$G$93*EXP(-Fperm_SI_Woolf2021!$J$9:$J$93*$C73*IF(BR$58=Fperm_SI_Woolf2021!$E$9:$E$93,1,EXP(LN((1.1*(Fperm_SI_Woolf2021!$E$9:$E$93-BR$58)-63.1579*EXP(-0.19*Fperm_SI_Woolf2021!$E$9:$E$93)+63.1579*EXP(-0.19*BR$58))/(Fperm_SI_Woolf2021!$E$9:$E$93-BR$58))*(BR$58-Fperm_SI_Woolf2021!$E$9:$E$93)/10))) + Fperm_SI_Woolf2021!$H$9:$H$93*EXP(-Fperm_SI_Woolf2021!$K$9:$K$93*$C73*IF(BR$58=Fperm_SI_Woolf2021!$E$9:$E$93,1,EXP(LN((1.1*(Fperm_SI_Woolf2021!$E$9:$E$93-BR$58)-63.1579*EXP(-0.19*Fperm_SI_Woolf2021!$E$9:$E$93)+63.1579*EXP(-0.19*BR$58))/(Fperm_SI_Woolf2021!$E$9:$E$93-BR$58))*(BR$58-Fperm_SI_Woolf2021!$E$9:$E$93)/10))),Fperm_SI_Woolf2021!$D$9:$D$93))</f>
        <v>0.68976296455231045</v>
      </c>
      <c r="BS73" s="51" cm="1">
        <f t="array" ref="BS73">MIN(1,SLOPE(Fperm_SI_Woolf2021!$F$9:$F$93*EXP(-Fperm_SI_Woolf2021!$I$9:$I$93*$C73*IF(BS$58=Fperm_SI_Woolf2021!$E$9:$E$93,1,EXP(LN((1.1*(Fperm_SI_Woolf2021!$E$9:$E$93-BS$58)-63.1579*EXP(-0.19*Fperm_SI_Woolf2021!$E$9:$E$93)+63.1579*EXP(-0.19*BS$58))/(Fperm_SI_Woolf2021!$E$9:$E$93-BS$58))*(BS$58-Fperm_SI_Woolf2021!$E$9:$E$93)/10))) + Fperm_SI_Woolf2021!$G$9:$G$93*EXP(-Fperm_SI_Woolf2021!$J$9:$J$93*$C73*IF(BS$58=Fperm_SI_Woolf2021!$E$9:$E$93,1,EXP(LN((1.1*(Fperm_SI_Woolf2021!$E$9:$E$93-BS$58)-63.1579*EXP(-0.19*Fperm_SI_Woolf2021!$E$9:$E$93)+63.1579*EXP(-0.19*BS$58))/(Fperm_SI_Woolf2021!$E$9:$E$93-BS$58))*(BS$58-Fperm_SI_Woolf2021!$E$9:$E$93)/10))) + Fperm_SI_Woolf2021!$H$9:$H$93*EXP(-Fperm_SI_Woolf2021!$K$9:$K$93*$C73*IF(BS$58=Fperm_SI_Woolf2021!$E$9:$E$93,1,EXP(LN((1.1*(Fperm_SI_Woolf2021!$E$9:$E$93-BS$58)-63.1579*EXP(-0.19*Fperm_SI_Woolf2021!$E$9:$E$93)+63.1579*EXP(-0.19*BS$58))/(Fperm_SI_Woolf2021!$E$9:$E$93-BS$58))*(BS$58-Fperm_SI_Woolf2021!$E$9:$E$93)/10))),Fperm_SI_Woolf2021!$D$9:$D$93)*BS$57+INTERCEPT(Fperm_SI_Woolf2021!$F$9:$F$93*EXP(-Fperm_SI_Woolf2021!$I$9:$I$93*$C73*IF(BS$58=Fperm_SI_Woolf2021!$E$9:$E$93,1,EXP(LN((1.1*(Fperm_SI_Woolf2021!$E$9:$E$93-BS$58)-63.1579*EXP(-0.19*Fperm_SI_Woolf2021!$E$9:$E$93)+63.1579*EXP(-0.19*BS$58))/(Fperm_SI_Woolf2021!$E$9:$E$93-BS$58))*(BS$58-Fperm_SI_Woolf2021!$E$9:$E$93)/10))) + Fperm_SI_Woolf2021!$G$9:$G$93*EXP(-Fperm_SI_Woolf2021!$J$9:$J$93*$C73*IF(BS$58=Fperm_SI_Woolf2021!$E$9:$E$93,1,EXP(LN((1.1*(Fperm_SI_Woolf2021!$E$9:$E$93-BS$58)-63.1579*EXP(-0.19*Fperm_SI_Woolf2021!$E$9:$E$93)+63.1579*EXP(-0.19*BS$58))/(Fperm_SI_Woolf2021!$E$9:$E$93-BS$58))*(BS$58-Fperm_SI_Woolf2021!$E$9:$E$93)/10))) + Fperm_SI_Woolf2021!$H$9:$H$93*EXP(-Fperm_SI_Woolf2021!$K$9:$K$93*$C73*IF(BS$58=Fperm_SI_Woolf2021!$E$9:$E$93,1,EXP(LN((1.1*(Fperm_SI_Woolf2021!$E$9:$E$93-BS$58)-63.1579*EXP(-0.19*Fperm_SI_Woolf2021!$E$9:$E$93)+63.1579*EXP(-0.19*BS$58))/(Fperm_SI_Woolf2021!$E$9:$E$93-BS$58))*(BS$58-Fperm_SI_Woolf2021!$E$9:$E$93)/10))),Fperm_SI_Woolf2021!$D$9:$D$93))</f>
        <v>0.65695552809912106</v>
      </c>
      <c r="BT73" s="51" cm="1">
        <f t="array" ref="BT73">MIN(1,SLOPE(Fperm_SI_Woolf2021!$F$9:$F$93*EXP(-Fperm_SI_Woolf2021!$I$9:$I$93*$C73*IF(BT$58=Fperm_SI_Woolf2021!$E$9:$E$93,1,EXP(LN((1.1*(Fperm_SI_Woolf2021!$E$9:$E$93-BT$58)-63.1579*EXP(-0.19*Fperm_SI_Woolf2021!$E$9:$E$93)+63.1579*EXP(-0.19*BT$58))/(Fperm_SI_Woolf2021!$E$9:$E$93-BT$58))*(BT$58-Fperm_SI_Woolf2021!$E$9:$E$93)/10))) + Fperm_SI_Woolf2021!$G$9:$G$93*EXP(-Fperm_SI_Woolf2021!$J$9:$J$93*$C73*IF(BT$58=Fperm_SI_Woolf2021!$E$9:$E$93,1,EXP(LN((1.1*(Fperm_SI_Woolf2021!$E$9:$E$93-BT$58)-63.1579*EXP(-0.19*Fperm_SI_Woolf2021!$E$9:$E$93)+63.1579*EXP(-0.19*BT$58))/(Fperm_SI_Woolf2021!$E$9:$E$93-BT$58))*(BT$58-Fperm_SI_Woolf2021!$E$9:$E$93)/10))) + Fperm_SI_Woolf2021!$H$9:$H$93*EXP(-Fperm_SI_Woolf2021!$K$9:$K$93*$C73*IF(BT$58=Fperm_SI_Woolf2021!$E$9:$E$93,1,EXP(LN((1.1*(Fperm_SI_Woolf2021!$E$9:$E$93-BT$58)-63.1579*EXP(-0.19*Fperm_SI_Woolf2021!$E$9:$E$93)+63.1579*EXP(-0.19*BT$58))/(Fperm_SI_Woolf2021!$E$9:$E$93-BT$58))*(BT$58-Fperm_SI_Woolf2021!$E$9:$E$93)/10))),Fperm_SI_Woolf2021!$D$9:$D$93)*BT$57+INTERCEPT(Fperm_SI_Woolf2021!$F$9:$F$93*EXP(-Fperm_SI_Woolf2021!$I$9:$I$93*$C73*IF(BT$58=Fperm_SI_Woolf2021!$E$9:$E$93,1,EXP(LN((1.1*(Fperm_SI_Woolf2021!$E$9:$E$93-BT$58)-63.1579*EXP(-0.19*Fperm_SI_Woolf2021!$E$9:$E$93)+63.1579*EXP(-0.19*BT$58))/(Fperm_SI_Woolf2021!$E$9:$E$93-BT$58))*(BT$58-Fperm_SI_Woolf2021!$E$9:$E$93)/10))) + Fperm_SI_Woolf2021!$G$9:$G$93*EXP(-Fperm_SI_Woolf2021!$J$9:$J$93*$C73*IF(BT$58=Fperm_SI_Woolf2021!$E$9:$E$93,1,EXP(LN((1.1*(Fperm_SI_Woolf2021!$E$9:$E$93-BT$58)-63.1579*EXP(-0.19*Fperm_SI_Woolf2021!$E$9:$E$93)+63.1579*EXP(-0.19*BT$58))/(Fperm_SI_Woolf2021!$E$9:$E$93-BT$58))*(BT$58-Fperm_SI_Woolf2021!$E$9:$E$93)/10))) + Fperm_SI_Woolf2021!$H$9:$H$93*EXP(-Fperm_SI_Woolf2021!$K$9:$K$93*$C73*IF(BT$58=Fperm_SI_Woolf2021!$E$9:$E$93,1,EXP(LN((1.1*(Fperm_SI_Woolf2021!$E$9:$E$93-BT$58)-63.1579*EXP(-0.19*Fperm_SI_Woolf2021!$E$9:$E$93)+63.1579*EXP(-0.19*BT$58))/(Fperm_SI_Woolf2021!$E$9:$E$93-BT$58))*(BT$58-Fperm_SI_Woolf2021!$E$9:$E$93)/10))),Fperm_SI_Woolf2021!$D$9:$D$93))</f>
        <v>0.62414809164593144</v>
      </c>
      <c r="BU73" s="51" cm="1">
        <f t="array" ref="BU73">MIN(1,SLOPE(Fperm_SI_Woolf2021!$F$9:$F$93*EXP(-Fperm_SI_Woolf2021!$I$9:$I$93*$C73*IF(BU$58=Fperm_SI_Woolf2021!$E$9:$E$93,1,EXP(LN((1.1*(Fperm_SI_Woolf2021!$E$9:$E$93-BU$58)-63.1579*EXP(-0.19*Fperm_SI_Woolf2021!$E$9:$E$93)+63.1579*EXP(-0.19*BU$58))/(Fperm_SI_Woolf2021!$E$9:$E$93-BU$58))*(BU$58-Fperm_SI_Woolf2021!$E$9:$E$93)/10))) + Fperm_SI_Woolf2021!$G$9:$G$93*EXP(-Fperm_SI_Woolf2021!$J$9:$J$93*$C73*IF(BU$58=Fperm_SI_Woolf2021!$E$9:$E$93,1,EXP(LN((1.1*(Fperm_SI_Woolf2021!$E$9:$E$93-BU$58)-63.1579*EXP(-0.19*Fperm_SI_Woolf2021!$E$9:$E$93)+63.1579*EXP(-0.19*BU$58))/(Fperm_SI_Woolf2021!$E$9:$E$93-BU$58))*(BU$58-Fperm_SI_Woolf2021!$E$9:$E$93)/10))) + Fperm_SI_Woolf2021!$H$9:$H$93*EXP(-Fperm_SI_Woolf2021!$K$9:$K$93*$C73*IF(BU$58=Fperm_SI_Woolf2021!$E$9:$E$93,1,EXP(LN((1.1*(Fperm_SI_Woolf2021!$E$9:$E$93-BU$58)-63.1579*EXP(-0.19*Fperm_SI_Woolf2021!$E$9:$E$93)+63.1579*EXP(-0.19*BU$58))/(Fperm_SI_Woolf2021!$E$9:$E$93-BU$58))*(BU$58-Fperm_SI_Woolf2021!$E$9:$E$93)/10))),Fperm_SI_Woolf2021!$D$9:$D$93)*BU$57+INTERCEPT(Fperm_SI_Woolf2021!$F$9:$F$93*EXP(-Fperm_SI_Woolf2021!$I$9:$I$93*$C73*IF(BU$58=Fperm_SI_Woolf2021!$E$9:$E$93,1,EXP(LN((1.1*(Fperm_SI_Woolf2021!$E$9:$E$93-BU$58)-63.1579*EXP(-0.19*Fperm_SI_Woolf2021!$E$9:$E$93)+63.1579*EXP(-0.19*BU$58))/(Fperm_SI_Woolf2021!$E$9:$E$93-BU$58))*(BU$58-Fperm_SI_Woolf2021!$E$9:$E$93)/10))) + Fperm_SI_Woolf2021!$G$9:$G$93*EXP(-Fperm_SI_Woolf2021!$J$9:$J$93*$C73*IF(BU$58=Fperm_SI_Woolf2021!$E$9:$E$93,1,EXP(LN((1.1*(Fperm_SI_Woolf2021!$E$9:$E$93-BU$58)-63.1579*EXP(-0.19*Fperm_SI_Woolf2021!$E$9:$E$93)+63.1579*EXP(-0.19*BU$58))/(Fperm_SI_Woolf2021!$E$9:$E$93-BU$58))*(BU$58-Fperm_SI_Woolf2021!$E$9:$E$93)/10))) + Fperm_SI_Woolf2021!$H$9:$H$93*EXP(-Fperm_SI_Woolf2021!$K$9:$K$93*$C73*IF(BU$58=Fperm_SI_Woolf2021!$E$9:$E$93,1,EXP(LN((1.1*(Fperm_SI_Woolf2021!$E$9:$E$93-BU$58)-63.1579*EXP(-0.19*Fperm_SI_Woolf2021!$E$9:$E$93)+63.1579*EXP(-0.19*BU$58))/(Fperm_SI_Woolf2021!$E$9:$E$93-BU$58))*(BU$58-Fperm_SI_Woolf2021!$E$9:$E$93)/10))),Fperm_SI_Woolf2021!$D$9:$D$93))</f>
        <v>0.59134065519274204</v>
      </c>
      <c r="BV73" s="51" cm="1">
        <f t="array" ref="BV73">MIN(1,SLOPE(Fperm_SI_Woolf2021!$F$9:$F$93*EXP(-Fperm_SI_Woolf2021!$I$9:$I$93*$C73*IF(BV$58=Fperm_SI_Woolf2021!$E$9:$E$93,1,EXP(LN((1.1*(Fperm_SI_Woolf2021!$E$9:$E$93-BV$58)-63.1579*EXP(-0.19*Fperm_SI_Woolf2021!$E$9:$E$93)+63.1579*EXP(-0.19*BV$58))/(Fperm_SI_Woolf2021!$E$9:$E$93-BV$58))*(BV$58-Fperm_SI_Woolf2021!$E$9:$E$93)/10))) + Fperm_SI_Woolf2021!$G$9:$G$93*EXP(-Fperm_SI_Woolf2021!$J$9:$J$93*$C73*IF(BV$58=Fperm_SI_Woolf2021!$E$9:$E$93,1,EXP(LN((1.1*(Fperm_SI_Woolf2021!$E$9:$E$93-BV$58)-63.1579*EXP(-0.19*Fperm_SI_Woolf2021!$E$9:$E$93)+63.1579*EXP(-0.19*BV$58))/(Fperm_SI_Woolf2021!$E$9:$E$93-BV$58))*(BV$58-Fperm_SI_Woolf2021!$E$9:$E$93)/10))) + Fperm_SI_Woolf2021!$H$9:$H$93*EXP(-Fperm_SI_Woolf2021!$K$9:$K$93*$C73*IF(BV$58=Fperm_SI_Woolf2021!$E$9:$E$93,1,EXP(LN((1.1*(Fperm_SI_Woolf2021!$E$9:$E$93-BV$58)-63.1579*EXP(-0.19*Fperm_SI_Woolf2021!$E$9:$E$93)+63.1579*EXP(-0.19*BV$58))/(Fperm_SI_Woolf2021!$E$9:$E$93-BV$58))*(BV$58-Fperm_SI_Woolf2021!$E$9:$E$93)/10))),Fperm_SI_Woolf2021!$D$9:$D$93)*BV$57+INTERCEPT(Fperm_SI_Woolf2021!$F$9:$F$93*EXP(-Fperm_SI_Woolf2021!$I$9:$I$93*$C73*IF(BV$58=Fperm_SI_Woolf2021!$E$9:$E$93,1,EXP(LN((1.1*(Fperm_SI_Woolf2021!$E$9:$E$93-BV$58)-63.1579*EXP(-0.19*Fperm_SI_Woolf2021!$E$9:$E$93)+63.1579*EXP(-0.19*BV$58))/(Fperm_SI_Woolf2021!$E$9:$E$93-BV$58))*(BV$58-Fperm_SI_Woolf2021!$E$9:$E$93)/10))) + Fperm_SI_Woolf2021!$G$9:$G$93*EXP(-Fperm_SI_Woolf2021!$J$9:$J$93*$C73*IF(BV$58=Fperm_SI_Woolf2021!$E$9:$E$93,1,EXP(LN((1.1*(Fperm_SI_Woolf2021!$E$9:$E$93-BV$58)-63.1579*EXP(-0.19*Fperm_SI_Woolf2021!$E$9:$E$93)+63.1579*EXP(-0.19*BV$58))/(Fperm_SI_Woolf2021!$E$9:$E$93-BV$58))*(BV$58-Fperm_SI_Woolf2021!$E$9:$E$93)/10))) + Fperm_SI_Woolf2021!$H$9:$H$93*EXP(-Fperm_SI_Woolf2021!$K$9:$K$93*$C73*IF(BV$58=Fperm_SI_Woolf2021!$E$9:$E$93,1,EXP(LN((1.1*(Fperm_SI_Woolf2021!$E$9:$E$93-BV$58)-63.1579*EXP(-0.19*Fperm_SI_Woolf2021!$E$9:$E$93)+63.1579*EXP(-0.19*BV$58))/(Fperm_SI_Woolf2021!$E$9:$E$93-BV$58))*(BV$58-Fperm_SI_Woolf2021!$E$9:$E$93)/10))),Fperm_SI_Woolf2021!$D$9:$D$93))</f>
        <v>0.55853321873955253</v>
      </c>
      <c r="BW73" s="51" cm="1">
        <f t="array" ref="BW73">MIN(1,SLOPE(Fperm_SI_Woolf2021!$F$9:$F$93*EXP(-Fperm_SI_Woolf2021!$I$9:$I$93*$C73*IF(BW$58=Fperm_SI_Woolf2021!$E$9:$E$93,1,EXP(LN((1.1*(Fperm_SI_Woolf2021!$E$9:$E$93-BW$58)-63.1579*EXP(-0.19*Fperm_SI_Woolf2021!$E$9:$E$93)+63.1579*EXP(-0.19*BW$58))/(Fperm_SI_Woolf2021!$E$9:$E$93-BW$58))*(BW$58-Fperm_SI_Woolf2021!$E$9:$E$93)/10))) + Fperm_SI_Woolf2021!$G$9:$G$93*EXP(-Fperm_SI_Woolf2021!$J$9:$J$93*$C73*IF(BW$58=Fperm_SI_Woolf2021!$E$9:$E$93,1,EXP(LN((1.1*(Fperm_SI_Woolf2021!$E$9:$E$93-BW$58)-63.1579*EXP(-0.19*Fperm_SI_Woolf2021!$E$9:$E$93)+63.1579*EXP(-0.19*BW$58))/(Fperm_SI_Woolf2021!$E$9:$E$93-BW$58))*(BW$58-Fperm_SI_Woolf2021!$E$9:$E$93)/10))) + Fperm_SI_Woolf2021!$H$9:$H$93*EXP(-Fperm_SI_Woolf2021!$K$9:$K$93*$C73*IF(BW$58=Fperm_SI_Woolf2021!$E$9:$E$93,1,EXP(LN((1.1*(Fperm_SI_Woolf2021!$E$9:$E$93-BW$58)-63.1579*EXP(-0.19*Fperm_SI_Woolf2021!$E$9:$E$93)+63.1579*EXP(-0.19*BW$58))/(Fperm_SI_Woolf2021!$E$9:$E$93-BW$58))*(BW$58-Fperm_SI_Woolf2021!$E$9:$E$93)/10))),Fperm_SI_Woolf2021!$D$9:$D$93)*BW$57+INTERCEPT(Fperm_SI_Woolf2021!$F$9:$F$93*EXP(-Fperm_SI_Woolf2021!$I$9:$I$93*$C73*IF(BW$58=Fperm_SI_Woolf2021!$E$9:$E$93,1,EXP(LN((1.1*(Fperm_SI_Woolf2021!$E$9:$E$93-BW$58)-63.1579*EXP(-0.19*Fperm_SI_Woolf2021!$E$9:$E$93)+63.1579*EXP(-0.19*BW$58))/(Fperm_SI_Woolf2021!$E$9:$E$93-BW$58))*(BW$58-Fperm_SI_Woolf2021!$E$9:$E$93)/10))) + Fperm_SI_Woolf2021!$G$9:$G$93*EXP(-Fperm_SI_Woolf2021!$J$9:$J$93*$C73*IF(BW$58=Fperm_SI_Woolf2021!$E$9:$E$93,1,EXP(LN((1.1*(Fperm_SI_Woolf2021!$E$9:$E$93-BW$58)-63.1579*EXP(-0.19*Fperm_SI_Woolf2021!$E$9:$E$93)+63.1579*EXP(-0.19*BW$58))/(Fperm_SI_Woolf2021!$E$9:$E$93-BW$58))*(BW$58-Fperm_SI_Woolf2021!$E$9:$E$93)/10))) + Fperm_SI_Woolf2021!$H$9:$H$93*EXP(-Fperm_SI_Woolf2021!$K$9:$K$93*$C73*IF(BW$58=Fperm_SI_Woolf2021!$E$9:$E$93,1,EXP(LN((1.1*(Fperm_SI_Woolf2021!$E$9:$E$93-BW$58)-63.1579*EXP(-0.19*Fperm_SI_Woolf2021!$E$9:$E$93)+63.1579*EXP(-0.19*BW$58))/(Fperm_SI_Woolf2021!$E$9:$E$93-BW$58))*(BW$58-Fperm_SI_Woolf2021!$E$9:$E$93)/10))),Fperm_SI_Woolf2021!$D$9:$D$93))</f>
        <v>0.52572578228636302</v>
      </c>
      <c r="BX73" s="51" cm="1">
        <f t="array" ref="BX73">MIN(1,SLOPE(Fperm_SI_Woolf2021!$F$9:$F$93*EXP(-Fperm_SI_Woolf2021!$I$9:$I$93*$C73*IF(BX$58=Fperm_SI_Woolf2021!$E$9:$E$93,1,EXP(LN((1.1*(Fperm_SI_Woolf2021!$E$9:$E$93-BX$58)-63.1579*EXP(-0.19*Fperm_SI_Woolf2021!$E$9:$E$93)+63.1579*EXP(-0.19*BX$58))/(Fperm_SI_Woolf2021!$E$9:$E$93-BX$58))*(BX$58-Fperm_SI_Woolf2021!$E$9:$E$93)/10))) + Fperm_SI_Woolf2021!$G$9:$G$93*EXP(-Fperm_SI_Woolf2021!$J$9:$J$93*$C73*IF(BX$58=Fperm_SI_Woolf2021!$E$9:$E$93,1,EXP(LN((1.1*(Fperm_SI_Woolf2021!$E$9:$E$93-BX$58)-63.1579*EXP(-0.19*Fperm_SI_Woolf2021!$E$9:$E$93)+63.1579*EXP(-0.19*BX$58))/(Fperm_SI_Woolf2021!$E$9:$E$93-BX$58))*(BX$58-Fperm_SI_Woolf2021!$E$9:$E$93)/10))) + Fperm_SI_Woolf2021!$H$9:$H$93*EXP(-Fperm_SI_Woolf2021!$K$9:$K$93*$C73*IF(BX$58=Fperm_SI_Woolf2021!$E$9:$E$93,1,EXP(LN((1.1*(Fperm_SI_Woolf2021!$E$9:$E$93-BX$58)-63.1579*EXP(-0.19*Fperm_SI_Woolf2021!$E$9:$E$93)+63.1579*EXP(-0.19*BX$58))/(Fperm_SI_Woolf2021!$E$9:$E$93-BX$58))*(BX$58-Fperm_SI_Woolf2021!$E$9:$E$93)/10))),Fperm_SI_Woolf2021!$D$9:$D$93)*BX$57+INTERCEPT(Fperm_SI_Woolf2021!$F$9:$F$93*EXP(-Fperm_SI_Woolf2021!$I$9:$I$93*$C73*IF(BX$58=Fperm_SI_Woolf2021!$E$9:$E$93,1,EXP(LN((1.1*(Fperm_SI_Woolf2021!$E$9:$E$93-BX$58)-63.1579*EXP(-0.19*Fperm_SI_Woolf2021!$E$9:$E$93)+63.1579*EXP(-0.19*BX$58))/(Fperm_SI_Woolf2021!$E$9:$E$93-BX$58))*(BX$58-Fperm_SI_Woolf2021!$E$9:$E$93)/10))) + Fperm_SI_Woolf2021!$G$9:$G$93*EXP(-Fperm_SI_Woolf2021!$J$9:$J$93*$C73*IF(BX$58=Fperm_SI_Woolf2021!$E$9:$E$93,1,EXP(LN((1.1*(Fperm_SI_Woolf2021!$E$9:$E$93-BX$58)-63.1579*EXP(-0.19*Fperm_SI_Woolf2021!$E$9:$E$93)+63.1579*EXP(-0.19*BX$58))/(Fperm_SI_Woolf2021!$E$9:$E$93-BX$58))*(BX$58-Fperm_SI_Woolf2021!$E$9:$E$93)/10))) + Fperm_SI_Woolf2021!$H$9:$H$93*EXP(-Fperm_SI_Woolf2021!$K$9:$K$93*$C73*IF(BX$58=Fperm_SI_Woolf2021!$E$9:$E$93,1,EXP(LN((1.1*(Fperm_SI_Woolf2021!$E$9:$E$93-BX$58)-63.1579*EXP(-0.19*Fperm_SI_Woolf2021!$E$9:$E$93)+63.1579*EXP(-0.19*BX$58))/(Fperm_SI_Woolf2021!$E$9:$E$93-BX$58))*(BX$58-Fperm_SI_Woolf2021!$E$9:$E$93)/10))),Fperm_SI_Woolf2021!$D$9:$D$93))</f>
        <v>0.49291834583317351</v>
      </c>
      <c r="BY73" s="51" cm="1">
        <f t="array" ref="BY73">MIN(1,SLOPE(Fperm_SI_Woolf2021!$F$9:$F$93*EXP(-Fperm_SI_Woolf2021!$I$9:$I$93*$C73*IF(BY$58=Fperm_SI_Woolf2021!$E$9:$E$93,1,EXP(LN((1.1*(Fperm_SI_Woolf2021!$E$9:$E$93-BY$58)-63.1579*EXP(-0.19*Fperm_SI_Woolf2021!$E$9:$E$93)+63.1579*EXP(-0.19*BY$58))/(Fperm_SI_Woolf2021!$E$9:$E$93-BY$58))*(BY$58-Fperm_SI_Woolf2021!$E$9:$E$93)/10))) + Fperm_SI_Woolf2021!$G$9:$G$93*EXP(-Fperm_SI_Woolf2021!$J$9:$J$93*$C73*IF(BY$58=Fperm_SI_Woolf2021!$E$9:$E$93,1,EXP(LN((1.1*(Fperm_SI_Woolf2021!$E$9:$E$93-BY$58)-63.1579*EXP(-0.19*Fperm_SI_Woolf2021!$E$9:$E$93)+63.1579*EXP(-0.19*BY$58))/(Fperm_SI_Woolf2021!$E$9:$E$93-BY$58))*(BY$58-Fperm_SI_Woolf2021!$E$9:$E$93)/10))) + Fperm_SI_Woolf2021!$H$9:$H$93*EXP(-Fperm_SI_Woolf2021!$K$9:$K$93*$C73*IF(BY$58=Fperm_SI_Woolf2021!$E$9:$E$93,1,EXP(LN((1.1*(Fperm_SI_Woolf2021!$E$9:$E$93-BY$58)-63.1579*EXP(-0.19*Fperm_SI_Woolf2021!$E$9:$E$93)+63.1579*EXP(-0.19*BY$58))/(Fperm_SI_Woolf2021!$E$9:$E$93-BY$58))*(BY$58-Fperm_SI_Woolf2021!$E$9:$E$93)/10))),Fperm_SI_Woolf2021!$D$9:$D$93)*BY$57+INTERCEPT(Fperm_SI_Woolf2021!$F$9:$F$93*EXP(-Fperm_SI_Woolf2021!$I$9:$I$93*$C73*IF(BY$58=Fperm_SI_Woolf2021!$E$9:$E$93,1,EXP(LN((1.1*(Fperm_SI_Woolf2021!$E$9:$E$93-BY$58)-63.1579*EXP(-0.19*Fperm_SI_Woolf2021!$E$9:$E$93)+63.1579*EXP(-0.19*BY$58))/(Fperm_SI_Woolf2021!$E$9:$E$93-BY$58))*(BY$58-Fperm_SI_Woolf2021!$E$9:$E$93)/10))) + Fperm_SI_Woolf2021!$G$9:$G$93*EXP(-Fperm_SI_Woolf2021!$J$9:$J$93*$C73*IF(BY$58=Fperm_SI_Woolf2021!$E$9:$E$93,1,EXP(LN((1.1*(Fperm_SI_Woolf2021!$E$9:$E$93-BY$58)-63.1579*EXP(-0.19*Fperm_SI_Woolf2021!$E$9:$E$93)+63.1579*EXP(-0.19*BY$58))/(Fperm_SI_Woolf2021!$E$9:$E$93-BY$58))*(BY$58-Fperm_SI_Woolf2021!$E$9:$E$93)/10))) + Fperm_SI_Woolf2021!$H$9:$H$93*EXP(-Fperm_SI_Woolf2021!$K$9:$K$93*$C73*IF(BY$58=Fperm_SI_Woolf2021!$E$9:$E$93,1,EXP(LN((1.1*(Fperm_SI_Woolf2021!$E$9:$E$93-BY$58)-63.1579*EXP(-0.19*Fperm_SI_Woolf2021!$E$9:$E$93)+63.1579*EXP(-0.19*BY$58))/(Fperm_SI_Woolf2021!$E$9:$E$93-BY$58))*(BY$58-Fperm_SI_Woolf2021!$E$9:$E$93)/10))),Fperm_SI_Woolf2021!$D$9:$D$93))</f>
        <v>0.46011090937998395</v>
      </c>
      <c r="BZ73" s="51" cm="1">
        <f t="array" ref="BZ73">MIN(1,SLOPE(Fperm_SI_Woolf2021!$F$9:$F$93*EXP(-Fperm_SI_Woolf2021!$I$9:$I$93*$C73*IF(BZ$58=Fperm_SI_Woolf2021!$E$9:$E$93,1,EXP(LN((1.1*(Fperm_SI_Woolf2021!$E$9:$E$93-BZ$58)-63.1579*EXP(-0.19*Fperm_SI_Woolf2021!$E$9:$E$93)+63.1579*EXP(-0.19*BZ$58))/(Fperm_SI_Woolf2021!$E$9:$E$93-BZ$58))*(BZ$58-Fperm_SI_Woolf2021!$E$9:$E$93)/10))) + Fperm_SI_Woolf2021!$G$9:$G$93*EXP(-Fperm_SI_Woolf2021!$J$9:$J$93*$C73*IF(BZ$58=Fperm_SI_Woolf2021!$E$9:$E$93,1,EXP(LN((1.1*(Fperm_SI_Woolf2021!$E$9:$E$93-BZ$58)-63.1579*EXP(-0.19*Fperm_SI_Woolf2021!$E$9:$E$93)+63.1579*EXP(-0.19*BZ$58))/(Fperm_SI_Woolf2021!$E$9:$E$93-BZ$58))*(BZ$58-Fperm_SI_Woolf2021!$E$9:$E$93)/10))) + Fperm_SI_Woolf2021!$H$9:$H$93*EXP(-Fperm_SI_Woolf2021!$K$9:$K$93*$C73*IF(BZ$58=Fperm_SI_Woolf2021!$E$9:$E$93,1,EXP(LN((1.1*(Fperm_SI_Woolf2021!$E$9:$E$93-BZ$58)-63.1579*EXP(-0.19*Fperm_SI_Woolf2021!$E$9:$E$93)+63.1579*EXP(-0.19*BZ$58))/(Fperm_SI_Woolf2021!$E$9:$E$93-BZ$58))*(BZ$58-Fperm_SI_Woolf2021!$E$9:$E$93)/10))),Fperm_SI_Woolf2021!$D$9:$D$93)*BZ$57+INTERCEPT(Fperm_SI_Woolf2021!$F$9:$F$93*EXP(-Fperm_SI_Woolf2021!$I$9:$I$93*$C73*IF(BZ$58=Fperm_SI_Woolf2021!$E$9:$E$93,1,EXP(LN((1.1*(Fperm_SI_Woolf2021!$E$9:$E$93-BZ$58)-63.1579*EXP(-0.19*Fperm_SI_Woolf2021!$E$9:$E$93)+63.1579*EXP(-0.19*BZ$58))/(Fperm_SI_Woolf2021!$E$9:$E$93-BZ$58))*(BZ$58-Fperm_SI_Woolf2021!$E$9:$E$93)/10))) + Fperm_SI_Woolf2021!$G$9:$G$93*EXP(-Fperm_SI_Woolf2021!$J$9:$J$93*$C73*IF(BZ$58=Fperm_SI_Woolf2021!$E$9:$E$93,1,EXP(LN((1.1*(Fperm_SI_Woolf2021!$E$9:$E$93-BZ$58)-63.1579*EXP(-0.19*Fperm_SI_Woolf2021!$E$9:$E$93)+63.1579*EXP(-0.19*BZ$58))/(Fperm_SI_Woolf2021!$E$9:$E$93-BZ$58))*(BZ$58-Fperm_SI_Woolf2021!$E$9:$E$93)/10))) + Fperm_SI_Woolf2021!$H$9:$H$93*EXP(-Fperm_SI_Woolf2021!$K$9:$K$93*$C73*IF(BZ$58=Fperm_SI_Woolf2021!$E$9:$E$93,1,EXP(LN((1.1*(Fperm_SI_Woolf2021!$E$9:$E$93-BZ$58)-63.1579*EXP(-0.19*Fperm_SI_Woolf2021!$E$9:$E$93)+63.1579*EXP(-0.19*BZ$58))/(Fperm_SI_Woolf2021!$E$9:$E$93-BZ$58))*(BZ$58-Fperm_SI_Woolf2021!$E$9:$E$93)/10))),Fperm_SI_Woolf2021!$D$9:$D$93))</f>
        <v>0.42730347292679444</v>
      </c>
    </row>
    <row r="74" spans="3:78" x14ac:dyDescent="0.2">
      <c r="C74" s="48">
        <v>140</v>
      </c>
      <c r="D74" s="51" cm="1">
        <f t="array" ref="D74">MIN(1,SLOPE(Fperm_SI_Woolf2021!$F$9:$F$93*EXP(-Fperm_SI_Woolf2021!$I$9:$I$93*$C74*IF(D$58=Fperm_SI_Woolf2021!$E$9:$E$93,1,EXP(LN((1.1*(Fperm_SI_Woolf2021!$E$9:$E$93-D$58)-63.1579*EXP(-0.19*Fperm_SI_Woolf2021!$E$9:$E$93)+63.1579*EXP(-0.19*D$58))/(Fperm_SI_Woolf2021!$E$9:$E$93-D$58))*(D$58-Fperm_SI_Woolf2021!$E$9:$E$93)/10))) + Fperm_SI_Woolf2021!$G$9:$G$93*EXP(-Fperm_SI_Woolf2021!$J$9:$J$93*$C74*IF(D$58=Fperm_SI_Woolf2021!$E$9:$E$93,1,EXP(LN((1.1*(Fperm_SI_Woolf2021!$E$9:$E$93-D$58)-63.1579*EXP(-0.19*Fperm_SI_Woolf2021!$E$9:$E$93)+63.1579*EXP(-0.19*D$58))/(Fperm_SI_Woolf2021!$E$9:$E$93-D$58))*(D$58-Fperm_SI_Woolf2021!$E$9:$E$93)/10))) + Fperm_SI_Woolf2021!$H$9:$H$93*EXP(-Fperm_SI_Woolf2021!$K$9:$K$93*$C74*IF(D$58=Fperm_SI_Woolf2021!$E$9:$E$93,1,EXP(LN((1.1*(Fperm_SI_Woolf2021!$E$9:$E$93-D$58)-63.1579*EXP(-0.19*Fperm_SI_Woolf2021!$E$9:$E$93)+63.1579*EXP(-0.19*D$58))/(Fperm_SI_Woolf2021!$E$9:$E$93-D$58))*(D$58-Fperm_SI_Woolf2021!$E$9:$E$93)/10))),Fperm_SI_Woolf2021!$D$9:$D$93)*D$57+INTERCEPT(Fperm_SI_Woolf2021!$F$9:$F$93*EXP(-Fperm_SI_Woolf2021!$I$9:$I$93*$C74*IF(D$58=Fperm_SI_Woolf2021!$E$9:$E$93,1,EXP(LN((1.1*(Fperm_SI_Woolf2021!$E$9:$E$93-D$58)-63.1579*EXP(-0.19*Fperm_SI_Woolf2021!$E$9:$E$93)+63.1579*EXP(-0.19*D$58))/(Fperm_SI_Woolf2021!$E$9:$E$93-D$58))*(D$58-Fperm_SI_Woolf2021!$E$9:$E$93)/10))) + Fperm_SI_Woolf2021!$G$9:$G$93*EXP(-Fperm_SI_Woolf2021!$J$9:$J$93*$C74*IF(D$58=Fperm_SI_Woolf2021!$E$9:$E$93,1,EXP(LN((1.1*(Fperm_SI_Woolf2021!$E$9:$E$93-D$58)-63.1579*EXP(-0.19*Fperm_SI_Woolf2021!$E$9:$E$93)+63.1579*EXP(-0.19*D$58))/(Fperm_SI_Woolf2021!$E$9:$E$93-D$58))*(D$58-Fperm_SI_Woolf2021!$E$9:$E$93)/10))) + Fperm_SI_Woolf2021!$H$9:$H$93*EXP(-Fperm_SI_Woolf2021!$K$9:$K$93*$C74*IF(D$58=Fperm_SI_Woolf2021!$E$9:$E$93,1,EXP(LN((1.1*(Fperm_SI_Woolf2021!$E$9:$E$93-D$58)-63.1579*EXP(-0.19*Fperm_SI_Woolf2021!$E$9:$E$93)+63.1579*EXP(-0.19*D$58))/(Fperm_SI_Woolf2021!$E$9:$E$93-D$58))*(D$58-Fperm_SI_Woolf2021!$E$9:$E$93)/10))),Fperm_SI_Woolf2021!$D$9:$D$93))</f>
        <v>1</v>
      </c>
      <c r="E74" s="51" cm="1">
        <f t="array" ref="E74">MIN(1,SLOPE(Fperm_SI_Woolf2021!$F$9:$F$93*EXP(-Fperm_SI_Woolf2021!$I$9:$I$93*$C74*IF(E$58=Fperm_SI_Woolf2021!$E$9:$E$93,1,EXP(LN((1.1*(Fperm_SI_Woolf2021!$E$9:$E$93-E$58)-63.1579*EXP(-0.19*Fperm_SI_Woolf2021!$E$9:$E$93)+63.1579*EXP(-0.19*E$58))/(Fperm_SI_Woolf2021!$E$9:$E$93-E$58))*(E$58-Fperm_SI_Woolf2021!$E$9:$E$93)/10))) + Fperm_SI_Woolf2021!$G$9:$G$93*EXP(-Fperm_SI_Woolf2021!$J$9:$J$93*$C74*IF(E$58=Fperm_SI_Woolf2021!$E$9:$E$93,1,EXP(LN((1.1*(Fperm_SI_Woolf2021!$E$9:$E$93-E$58)-63.1579*EXP(-0.19*Fperm_SI_Woolf2021!$E$9:$E$93)+63.1579*EXP(-0.19*E$58))/(Fperm_SI_Woolf2021!$E$9:$E$93-E$58))*(E$58-Fperm_SI_Woolf2021!$E$9:$E$93)/10))) + Fperm_SI_Woolf2021!$H$9:$H$93*EXP(-Fperm_SI_Woolf2021!$K$9:$K$93*$C74*IF(E$58=Fperm_SI_Woolf2021!$E$9:$E$93,1,EXP(LN((1.1*(Fperm_SI_Woolf2021!$E$9:$E$93-E$58)-63.1579*EXP(-0.19*Fperm_SI_Woolf2021!$E$9:$E$93)+63.1579*EXP(-0.19*E$58))/(Fperm_SI_Woolf2021!$E$9:$E$93-E$58))*(E$58-Fperm_SI_Woolf2021!$E$9:$E$93)/10))),Fperm_SI_Woolf2021!$D$9:$D$93)*E$57+INTERCEPT(Fperm_SI_Woolf2021!$F$9:$F$93*EXP(-Fperm_SI_Woolf2021!$I$9:$I$93*$C74*IF(E$58=Fperm_SI_Woolf2021!$E$9:$E$93,1,EXP(LN((1.1*(Fperm_SI_Woolf2021!$E$9:$E$93-E$58)-63.1579*EXP(-0.19*Fperm_SI_Woolf2021!$E$9:$E$93)+63.1579*EXP(-0.19*E$58))/(Fperm_SI_Woolf2021!$E$9:$E$93-E$58))*(E$58-Fperm_SI_Woolf2021!$E$9:$E$93)/10))) + Fperm_SI_Woolf2021!$G$9:$G$93*EXP(-Fperm_SI_Woolf2021!$J$9:$J$93*$C74*IF(E$58=Fperm_SI_Woolf2021!$E$9:$E$93,1,EXP(LN((1.1*(Fperm_SI_Woolf2021!$E$9:$E$93-E$58)-63.1579*EXP(-0.19*Fperm_SI_Woolf2021!$E$9:$E$93)+63.1579*EXP(-0.19*E$58))/(Fperm_SI_Woolf2021!$E$9:$E$93-E$58))*(E$58-Fperm_SI_Woolf2021!$E$9:$E$93)/10))) + Fperm_SI_Woolf2021!$H$9:$H$93*EXP(-Fperm_SI_Woolf2021!$K$9:$K$93*$C74*IF(E$58=Fperm_SI_Woolf2021!$E$9:$E$93,1,EXP(LN((1.1*(Fperm_SI_Woolf2021!$E$9:$E$93-E$58)-63.1579*EXP(-0.19*Fperm_SI_Woolf2021!$E$9:$E$93)+63.1579*EXP(-0.19*E$58))/(Fperm_SI_Woolf2021!$E$9:$E$93-E$58))*(E$58-Fperm_SI_Woolf2021!$E$9:$E$93)/10))),Fperm_SI_Woolf2021!$D$9:$D$93))</f>
        <v>1</v>
      </c>
      <c r="F74" s="51" cm="1">
        <f t="array" ref="F74">MIN(1,SLOPE(Fperm_SI_Woolf2021!$F$9:$F$93*EXP(-Fperm_SI_Woolf2021!$I$9:$I$93*$C74*IF(F$58=Fperm_SI_Woolf2021!$E$9:$E$93,1,EXP(LN((1.1*(Fperm_SI_Woolf2021!$E$9:$E$93-F$58)-63.1579*EXP(-0.19*Fperm_SI_Woolf2021!$E$9:$E$93)+63.1579*EXP(-0.19*F$58))/(Fperm_SI_Woolf2021!$E$9:$E$93-F$58))*(F$58-Fperm_SI_Woolf2021!$E$9:$E$93)/10))) + Fperm_SI_Woolf2021!$G$9:$G$93*EXP(-Fperm_SI_Woolf2021!$J$9:$J$93*$C74*IF(F$58=Fperm_SI_Woolf2021!$E$9:$E$93,1,EXP(LN((1.1*(Fperm_SI_Woolf2021!$E$9:$E$93-F$58)-63.1579*EXP(-0.19*Fperm_SI_Woolf2021!$E$9:$E$93)+63.1579*EXP(-0.19*F$58))/(Fperm_SI_Woolf2021!$E$9:$E$93-F$58))*(F$58-Fperm_SI_Woolf2021!$E$9:$E$93)/10))) + Fperm_SI_Woolf2021!$H$9:$H$93*EXP(-Fperm_SI_Woolf2021!$K$9:$K$93*$C74*IF(F$58=Fperm_SI_Woolf2021!$E$9:$E$93,1,EXP(LN((1.1*(Fperm_SI_Woolf2021!$E$9:$E$93-F$58)-63.1579*EXP(-0.19*Fperm_SI_Woolf2021!$E$9:$E$93)+63.1579*EXP(-0.19*F$58))/(Fperm_SI_Woolf2021!$E$9:$E$93-F$58))*(F$58-Fperm_SI_Woolf2021!$E$9:$E$93)/10))),Fperm_SI_Woolf2021!$D$9:$D$93)*F$57+INTERCEPT(Fperm_SI_Woolf2021!$F$9:$F$93*EXP(-Fperm_SI_Woolf2021!$I$9:$I$93*$C74*IF(F$58=Fperm_SI_Woolf2021!$E$9:$E$93,1,EXP(LN((1.1*(Fperm_SI_Woolf2021!$E$9:$E$93-F$58)-63.1579*EXP(-0.19*Fperm_SI_Woolf2021!$E$9:$E$93)+63.1579*EXP(-0.19*F$58))/(Fperm_SI_Woolf2021!$E$9:$E$93-F$58))*(F$58-Fperm_SI_Woolf2021!$E$9:$E$93)/10))) + Fperm_SI_Woolf2021!$G$9:$G$93*EXP(-Fperm_SI_Woolf2021!$J$9:$J$93*$C74*IF(F$58=Fperm_SI_Woolf2021!$E$9:$E$93,1,EXP(LN((1.1*(Fperm_SI_Woolf2021!$E$9:$E$93-F$58)-63.1579*EXP(-0.19*Fperm_SI_Woolf2021!$E$9:$E$93)+63.1579*EXP(-0.19*F$58))/(Fperm_SI_Woolf2021!$E$9:$E$93-F$58))*(F$58-Fperm_SI_Woolf2021!$E$9:$E$93)/10))) + Fperm_SI_Woolf2021!$H$9:$H$93*EXP(-Fperm_SI_Woolf2021!$K$9:$K$93*$C74*IF(F$58=Fperm_SI_Woolf2021!$E$9:$E$93,1,EXP(LN((1.1*(Fperm_SI_Woolf2021!$E$9:$E$93-F$58)-63.1579*EXP(-0.19*Fperm_SI_Woolf2021!$E$9:$E$93)+63.1579*EXP(-0.19*F$58))/(Fperm_SI_Woolf2021!$E$9:$E$93-F$58))*(F$58-Fperm_SI_Woolf2021!$E$9:$E$93)/10))),Fperm_SI_Woolf2021!$D$9:$D$93))</f>
        <v>1</v>
      </c>
      <c r="G74" s="51" cm="1">
        <f t="array" ref="G74">MIN(1,SLOPE(Fperm_SI_Woolf2021!$F$9:$F$93*EXP(-Fperm_SI_Woolf2021!$I$9:$I$93*$C74*IF(G$58=Fperm_SI_Woolf2021!$E$9:$E$93,1,EXP(LN((1.1*(Fperm_SI_Woolf2021!$E$9:$E$93-G$58)-63.1579*EXP(-0.19*Fperm_SI_Woolf2021!$E$9:$E$93)+63.1579*EXP(-0.19*G$58))/(Fperm_SI_Woolf2021!$E$9:$E$93-G$58))*(G$58-Fperm_SI_Woolf2021!$E$9:$E$93)/10))) + Fperm_SI_Woolf2021!$G$9:$G$93*EXP(-Fperm_SI_Woolf2021!$J$9:$J$93*$C74*IF(G$58=Fperm_SI_Woolf2021!$E$9:$E$93,1,EXP(LN((1.1*(Fperm_SI_Woolf2021!$E$9:$E$93-G$58)-63.1579*EXP(-0.19*Fperm_SI_Woolf2021!$E$9:$E$93)+63.1579*EXP(-0.19*G$58))/(Fperm_SI_Woolf2021!$E$9:$E$93-G$58))*(G$58-Fperm_SI_Woolf2021!$E$9:$E$93)/10))) + Fperm_SI_Woolf2021!$H$9:$H$93*EXP(-Fperm_SI_Woolf2021!$K$9:$K$93*$C74*IF(G$58=Fperm_SI_Woolf2021!$E$9:$E$93,1,EXP(LN((1.1*(Fperm_SI_Woolf2021!$E$9:$E$93-G$58)-63.1579*EXP(-0.19*Fperm_SI_Woolf2021!$E$9:$E$93)+63.1579*EXP(-0.19*G$58))/(Fperm_SI_Woolf2021!$E$9:$E$93-G$58))*(G$58-Fperm_SI_Woolf2021!$E$9:$E$93)/10))),Fperm_SI_Woolf2021!$D$9:$D$93)*G$57+INTERCEPT(Fperm_SI_Woolf2021!$F$9:$F$93*EXP(-Fperm_SI_Woolf2021!$I$9:$I$93*$C74*IF(G$58=Fperm_SI_Woolf2021!$E$9:$E$93,1,EXP(LN((1.1*(Fperm_SI_Woolf2021!$E$9:$E$93-G$58)-63.1579*EXP(-0.19*Fperm_SI_Woolf2021!$E$9:$E$93)+63.1579*EXP(-0.19*G$58))/(Fperm_SI_Woolf2021!$E$9:$E$93-G$58))*(G$58-Fperm_SI_Woolf2021!$E$9:$E$93)/10))) + Fperm_SI_Woolf2021!$G$9:$G$93*EXP(-Fperm_SI_Woolf2021!$J$9:$J$93*$C74*IF(G$58=Fperm_SI_Woolf2021!$E$9:$E$93,1,EXP(LN((1.1*(Fperm_SI_Woolf2021!$E$9:$E$93-G$58)-63.1579*EXP(-0.19*Fperm_SI_Woolf2021!$E$9:$E$93)+63.1579*EXP(-0.19*G$58))/(Fperm_SI_Woolf2021!$E$9:$E$93-G$58))*(G$58-Fperm_SI_Woolf2021!$E$9:$E$93)/10))) + Fperm_SI_Woolf2021!$H$9:$H$93*EXP(-Fperm_SI_Woolf2021!$K$9:$K$93*$C74*IF(G$58=Fperm_SI_Woolf2021!$E$9:$E$93,1,EXP(LN((1.1*(Fperm_SI_Woolf2021!$E$9:$E$93-G$58)-63.1579*EXP(-0.19*Fperm_SI_Woolf2021!$E$9:$E$93)+63.1579*EXP(-0.19*G$58))/(Fperm_SI_Woolf2021!$E$9:$E$93-G$58))*(G$58-Fperm_SI_Woolf2021!$E$9:$E$93)/10))),Fperm_SI_Woolf2021!$D$9:$D$93))</f>
        <v>1</v>
      </c>
      <c r="H74" s="51" cm="1">
        <f t="array" ref="H74">MIN(1,SLOPE(Fperm_SI_Woolf2021!$F$9:$F$93*EXP(-Fperm_SI_Woolf2021!$I$9:$I$93*$C74*IF(H$58=Fperm_SI_Woolf2021!$E$9:$E$93,1,EXP(LN((1.1*(Fperm_SI_Woolf2021!$E$9:$E$93-H$58)-63.1579*EXP(-0.19*Fperm_SI_Woolf2021!$E$9:$E$93)+63.1579*EXP(-0.19*H$58))/(Fperm_SI_Woolf2021!$E$9:$E$93-H$58))*(H$58-Fperm_SI_Woolf2021!$E$9:$E$93)/10))) + Fperm_SI_Woolf2021!$G$9:$G$93*EXP(-Fperm_SI_Woolf2021!$J$9:$J$93*$C74*IF(H$58=Fperm_SI_Woolf2021!$E$9:$E$93,1,EXP(LN((1.1*(Fperm_SI_Woolf2021!$E$9:$E$93-H$58)-63.1579*EXP(-0.19*Fperm_SI_Woolf2021!$E$9:$E$93)+63.1579*EXP(-0.19*H$58))/(Fperm_SI_Woolf2021!$E$9:$E$93-H$58))*(H$58-Fperm_SI_Woolf2021!$E$9:$E$93)/10))) + Fperm_SI_Woolf2021!$H$9:$H$93*EXP(-Fperm_SI_Woolf2021!$K$9:$K$93*$C74*IF(H$58=Fperm_SI_Woolf2021!$E$9:$E$93,1,EXP(LN((1.1*(Fperm_SI_Woolf2021!$E$9:$E$93-H$58)-63.1579*EXP(-0.19*Fperm_SI_Woolf2021!$E$9:$E$93)+63.1579*EXP(-0.19*H$58))/(Fperm_SI_Woolf2021!$E$9:$E$93-H$58))*(H$58-Fperm_SI_Woolf2021!$E$9:$E$93)/10))),Fperm_SI_Woolf2021!$D$9:$D$93)*H$57+INTERCEPT(Fperm_SI_Woolf2021!$F$9:$F$93*EXP(-Fperm_SI_Woolf2021!$I$9:$I$93*$C74*IF(H$58=Fperm_SI_Woolf2021!$E$9:$E$93,1,EXP(LN((1.1*(Fperm_SI_Woolf2021!$E$9:$E$93-H$58)-63.1579*EXP(-0.19*Fperm_SI_Woolf2021!$E$9:$E$93)+63.1579*EXP(-0.19*H$58))/(Fperm_SI_Woolf2021!$E$9:$E$93-H$58))*(H$58-Fperm_SI_Woolf2021!$E$9:$E$93)/10))) + Fperm_SI_Woolf2021!$G$9:$G$93*EXP(-Fperm_SI_Woolf2021!$J$9:$J$93*$C74*IF(H$58=Fperm_SI_Woolf2021!$E$9:$E$93,1,EXP(LN((1.1*(Fperm_SI_Woolf2021!$E$9:$E$93-H$58)-63.1579*EXP(-0.19*Fperm_SI_Woolf2021!$E$9:$E$93)+63.1579*EXP(-0.19*H$58))/(Fperm_SI_Woolf2021!$E$9:$E$93-H$58))*(H$58-Fperm_SI_Woolf2021!$E$9:$E$93)/10))) + Fperm_SI_Woolf2021!$H$9:$H$93*EXP(-Fperm_SI_Woolf2021!$K$9:$K$93*$C74*IF(H$58=Fperm_SI_Woolf2021!$E$9:$E$93,1,EXP(LN((1.1*(Fperm_SI_Woolf2021!$E$9:$E$93-H$58)-63.1579*EXP(-0.19*Fperm_SI_Woolf2021!$E$9:$E$93)+63.1579*EXP(-0.19*H$58))/(Fperm_SI_Woolf2021!$E$9:$E$93-H$58))*(H$58-Fperm_SI_Woolf2021!$E$9:$E$93)/10))),Fperm_SI_Woolf2021!$D$9:$D$93))</f>
        <v>0.99460852986124415</v>
      </c>
      <c r="I74" s="51" cm="1">
        <f t="array" ref="I74">MIN(1,SLOPE(Fperm_SI_Woolf2021!$F$9:$F$93*EXP(-Fperm_SI_Woolf2021!$I$9:$I$93*$C74*IF(I$58=Fperm_SI_Woolf2021!$E$9:$E$93,1,EXP(LN((1.1*(Fperm_SI_Woolf2021!$E$9:$E$93-I$58)-63.1579*EXP(-0.19*Fperm_SI_Woolf2021!$E$9:$E$93)+63.1579*EXP(-0.19*I$58))/(Fperm_SI_Woolf2021!$E$9:$E$93-I$58))*(I$58-Fperm_SI_Woolf2021!$E$9:$E$93)/10))) + Fperm_SI_Woolf2021!$G$9:$G$93*EXP(-Fperm_SI_Woolf2021!$J$9:$J$93*$C74*IF(I$58=Fperm_SI_Woolf2021!$E$9:$E$93,1,EXP(LN((1.1*(Fperm_SI_Woolf2021!$E$9:$E$93-I$58)-63.1579*EXP(-0.19*Fperm_SI_Woolf2021!$E$9:$E$93)+63.1579*EXP(-0.19*I$58))/(Fperm_SI_Woolf2021!$E$9:$E$93-I$58))*(I$58-Fperm_SI_Woolf2021!$E$9:$E$93)/10))) + Fperm_SI_Woolf2021!$H$9:$H$93*EXP(-Fperm_SI_Woolf2021!$K$9:$K$93*$C74*IF(I$58=Fperm_SI_Woolf2021!$E$9:$E$93,1,EXP(LN((1.1*(Fperm_SI_Woolf2021!$E$9:$E$93-I$58)-63.1579*EXP(-0.19*Fperm_SI_Woolf2021!$E$9:$E$93)+63.1579*EXP(-0.19*I$58))/(Fperm_SI_Woolf2021!$E$9:$E$93-I$58))*(I$58-Fperm_SI_Woolf2021!$E$9:$E$93)/10))),Fperm_SI_Woolf2021!$D$9:$D$93)*I$57+INTERCEPT(Fperm_SI_Woolf2021!$F$9:$F$93*EXP(-Fperm_SI_Woolf2021!$I$9:$I$93*$C74*IF(I$58=Fperm_SI_Woolf2021!$E$9:$E$93,1,EXP(LN((1.1*(Fperm_SI_Woolf2021!$E$9:$E$93-I$58)-63.1579*EXP(-0.19*Fperm_SI_Woolf2021!$E$9:$E$93)+63.1579*EXP(-0.19*I$58))/(Fperm_SI_Woolf2021!$E$9:$E$93-I$58))*(I$58-Fperm_SI_Woolf2021!$E$9:$E$93)/10))) + Fperm_SI_Woolf2021!$G$9:$G$93*EXP(-Fperm_SI_Woolf2021!$J$9:$J$93*$C74*IF(I$58=Fperm_SI_Woolf2021!$E$9:$E$93,1,EXP(LN((1.1*(Fperm_SI_Woolf2021!$E$9:$E$93-I$58)-63.1579*EXP(-0.19*Fperm_SI_Woolf2021!$E$9:$E$93)+63.1579*EXP(-0.19*I$58))/(Fperm_SI_Woolf2021!$E$9:$E$93-I$58))*(I$58-Fperm_SI_Woolf2021!$E$9:$E$93)/10))) + Fperm_SI_Woolf2021!$H$9:$H$93*EXP(-Fperm_SI_Woolf2021!$K$9:$K$93*$C74*IF(I$58=Fperm_SI_Woolf2021!$E$9:$E$93,1,EXP(LN((1.1*(Fperm_SI_Woolf2021!$E$9:$E$93-I$58)-63.1579*EXP(-0.19*Fperm_SI_Woolf2021!$E$9:$E$93)+63.1579*EXP(-0.19*I$58))/(Fperm_SI_Woolf2021!$E$9:$E$93-I$58))*(I$58-Fperm_SI_Woolf2021!$E$9:$E$93)/10))),Fperm_SI_Woolf2021!$D$9:$D$93))</f>
        <v>0.96892694113208577</v>
      </c>
      <c r="J74" s="51" cm="1">
        <f t="array" ref="J74">MIN(1,SLOPE(Fperm_SI_Woolf2021!$F$9:$F$93*EXP(-Fperm_SI_Woolf2021!$I$9:$I$93*$C74*IF(J$58=Fperm_SI_Woolf2021!$E$9:$E$93,1,EXP(LN((1.1*(Fperm_SI_Woolf2021!$E$9:$E$93-J$58)-63.1579*EXP(-0.19*Fperm_SI_Woolf2021!$E$9:$E$93)+63.1579*EXP(-0.19*J$58))/(Fperm_SI_Woolf2021!$E$9:$E$93-J$58))*(J$58-Fperm_SI_Woolf2021!$E$9:$E$93)/10))) + Fperm_SI_Woolf2021!$G$9:$G$93*EXP(-Fperm_SI_Woolf2021!$J$9:$J$93*$C74*IF(J$58=Fperm_SI_Woolf2021!$E$9:$E$93,1,EXP(LN((1.1*(Fperm_SI_Woolf2021!$E$9:$E$93-J$58)-63.1579*EXP(-0.19*Fperm_SI_Woolf2021!$E$9:$E$93)+63.1579*EXP(-0.19*J$58))/(Fperm_SI_Woolf2021!$E$9:$E$93-J$58))*(J$58-Fperm_SI_Woolf2021!$E$9:$E$93)/10))) + Fperm_SI_Woolf2021!$H$9:$H$93*EXP(-Fperm_SI_Woolf2021!$K$9:$K$93*$C74*IF(J$58=Fperm_SI_Woolf2021!$E$9:$E$93,1,EXP(LN((1.1*(Fperm_SI_Woolf2021!$E$9:$E$93-J$58)-63.1579*EXP(-0.19*Fperm_SI_Woolf2021!$E$9:$E$93)+63.1579*EXP(-0.19*J$58))/(Fperm_SI_Woolf2021!$E$9:$E$93-J$58))*(J$58-Fperm_SI_Woolf2021!$E$9:$E$93)/10))),Fperm_SI_Woolf2021!$D$9:$D$93)*J$57+INTERCEPT(Fperm_SI_Woolf2021!$F$9:$F$93*EXP(-Fperm_SI_Woolf2021!$I$9:$I$93*$C74*IF(J$58=Fperm_SI_Woolf2021!$E$9:$E$93,1,EXP(LN((1.1*(Fperm_SI_Woolf2021!$E$9:$E$93-J$58)-63.1579*EXP(-0.19*Fperm_SI_Woolf2021!$E$9:$E$93)+63.1579*EXP(-0.19*J$58))/(Fperm_SI_Woolf2021!$E$9:$E$93-J$58))*(J$58-Fperm_SI_Woolf2021!$E$9:$E$93)/10))) + Fperm_SI_Woolf2021!$G$9:$G$93*EXP(-Fperm_SI_Woolf2021!$J$9:$J$93*$C74*IF(J$58=Fperm_SI_Woolf2021!$E$9:$E$93,1,EXP(LN((1.1*(Fperm_SI_Woolf2021!$E$9:$E$93-J$58)-63.1579*EXP(-0.19*Fperm_SI_Woolf2021!$E$9:$E$93)+63.1579*EXP(-0.19*J$58))/(Fperm_SI_Woolf2021!$E$9:$E$93-J$58))*(J$58-Fperm_SI_Woolf2021!$E$9:$E$93)/10))) + Fperm_SI_Woolf2021!$H$9:$H$93*EXP(-Fperm_SI_Woolf2021!$K$9:$K$93*$C74*IF(J$58=Fperm_SI_Woolf2021!$E$9:$E$93,1,EXP(LN((1.1*(Fperm_SI_Woolf2021!$E$9:$E$93-J$58)-63.1579*EXP(-0.19*Fperm_SI_Woolf2021!$E$9:$E$93)+63.1579*EXP(-0.19*J$58))/(Fperm_SI_Woolf2021!$E$9:$E$93-J$58))*(J$58-Fperm_SI_Woolf2021!$E$9:$E$93)/10))),Fperm_SI_Woolf2021!$D$9:$D$93))</f>
        <v>0.9432453524029274</v>
      </c>
      <c r="K74" s="51" cm="1">
        <f t="array" ref="K74">MIN(1,SLOPE(Fperm_SI_Woolf2021!$F$9:$F$93*EXP(-Fperm_SI_Woolf2021!$I$9:$I$93*$C74*IF(K$58=Fperm_SI_Woolf2021!$E$9:$E$93,1,EXP(LN((1.1*(Fperm_SI_Woolf2021!$E$9:$E$93-K$58)-63.1579*EXP(-0.19*Fperm_SI_Woolf2021!$E$9:$E$93)+63.1579*EXP(-0.19*K$58))/(Fperm_SI_Woolf2021!$E$9:$E$93-K$58))*(K$58-Fperm_SI_Woolf2021!$E$9:$E$93)/10))) + Fperm_SI_Woolf2021!$G$9:$G$93*EXP(-Fperm_SI_Woolf2021!$J$9:$J$93*$C74*IF(K$58=Fperm_SI_Woolf2021!$E$9:$E$93,1,EXP(LN((1.1*(Fperm_SI_Woolf2021!$E$9:$E$93-K$58)-63.1579*EXP(-0.19*Fperm_SI_Woolf2021!$E$9:$E$93)+63.1579*EXP(-0.19*K$58))/(Fperm_SI_Woolf2021!$E$9:$E$93-K$58))*(K$58-Fperm_SI_Woolf2021!$E$9:$E$93)/10))) + Fperm_SI_Woolf2021!$H$9:$H$93*EXP(-Fperm_SI_Woolf2021!$K$9:$K$93*$C74*IF(K$58=Fperm_SI_Woolf2021!$E$9:$E$93,1,EXP(LN((1.1*(Fperm_SI_Woolf2021!$E$9:$E$93-K$58)-63.1579*EXP(-0.19*Fperm_SI_Woolf2021!$E$9:$E$93)+63.1579*EXP(-0.19*K$58))/(Fperm_SI_Woolf2021!$E$9:$E$93-K$58))*(K$58-Fperm_SI_Woolf2021!$E$9:$E$93)/10))),Fperm_SI_Woolf2021!$D$9:$D$93)*K$57+INTERCEPT(Fperm_SI_Woolf2021!$F$9:$F$93*EXP(-Fperm_SI_Woolf2021!$I$9:$I$93*$C74*IF(K$58=Fperm_SI_Woolf2021!$E$9:$E$93,1,EXP(LN((1.1*(Fperm_SI_Woolf2021!$E$9:$E$93-K$58)-63.1579*EXP(-0.19*Fperm_SI_Woolf2021!$E$9:$E$93)+63.1579*EXP(-0.19*K$58))/(Fperm_SI_Woolf2021!$E$9:$E$93-K$58))*(K$58-Fperm_SI_Woolf2021!$E$9:$E$93)/10))) + Fperm_SI_Woolf2021!$G$9:$G$93*EXP(-Fperm_SI_Woolf2021!$J$9:$J$93*$C74*IF(K$58=Fperm_SI_Woolf2021!$E$9:$E$93,1,EXP(LN((1.1*(Fperm_SI_Woolf2021!$E$9:$E$93-K$58)-63.1579*EXP(-0.19*Fperm_SI_Woolf2021!$E$9:$E$93)+63.1579*EXP(-0.19*K$58))/(Fperm_SI_Woolf2021!$E$9:$E$93-K$58))*(K$58-Fperm_SI_Woolf2021!$E$9:$E$93)/10))) + Fperm_SI_Woolf2021!$H$9:$H$93*EXP(-Fperm_SI_Woolf2021!$K$9:$K$93*$C74*IF(K$58=Fperm_SI_Woolf2021!$E$9:$E$93,1,EXP(LN((1.1*(Fperm_SI_Woolf2021!$E$9:$E$93-K$58)-63.1579*EXP(-0.19*Fperm_SI_Woolf2021!$E$9:$E$93)+63.1579*EXP(-0.19*K$58))/(Fperm_SI_Woolf2021!$E$9:$E$93-K$58))*(K$58-Fperm_SI_Woolf2021!$E$9:$E$93)/10))),Fperm_SI_Woolf2021!$D$9:$D$93))</f>
        <v>0.91756376367376913</v>
      </c>
      <c r="L74" s="51" cm="1">
        <f t="array" ref="L74">MIN(1,SLOPE(Fperm_SI_Woolf2021!$F$9:$F$93*EXP(-Fperm_SI_Woolf2021!$I$9:$I$93*$C74*IF(L$58=Fperm_SI_Woolf2021!$E$9:$E$93,1,EXP(LN((1.1*(Fperm_SI_Woolf2021!$E$9:$E$93-L$58)-63.1579*EXP(-0.19*Fperm_SI_Woolf2021!$E$9:$E$93)+63.1579*EXP(-0.19*L$58))/(Fperm_SI_Woolf2021!$E$9:$E$93-L$58))*(L$58-Fperm_SI_Woolf2021!$E$9:$E$93)/10))) + Fperm_SI_Woolf2021!$G$9:$G$93*EXP(-Fperm_SI_Woolf2021!$J$9:$J$93*$C74*IF(L$58=Fperm_SI_Woolf2021!$E$9:$E$93,1,EXP(LN((1.1*(Fperm_SI_Woolf2021!$E$9:$E$93-L$58)-63.1579*EXP(-0.19*Fperm_SI_Woolf2021!$E$9:$E$93)+63.1579*EXP(-0.19*L$58))/(Fperm_SI_Woolf2021!$E$9:$E$93-L$58))*(L$58-Fperm_SI_Woolf2021!$E$9:$E$93)/10))) + Fperm_SI_Woolf2021!$H$9:$H$93*EXP(-Fperm_SI_Woolf2021!$K$9:$K$93*$C74*IF(L$58=Fperm_SI_Woolf2021!$E$9:$E$93,1,EXP(LN((1.1*(Fperm_SI_Woolf2021!$E$9:$E$93-L$58)-63.1579*EXP(-0.19*Fperm_SI_Woolf2021!$E$9:$E$93)+63.1579*EXP(-0.19*L$58))/(Fperm_SI_Woolf2021!$E$9:$E$93-L$58))*(L$58-Fperm_SI_Woolf2021!$E$9:$E$93)/10))),Fperm_SI_Woolf2021!$D$9:$D$93)*L$57+INTERCEPT(Fperm_SI_Woolf2021!$F$9:$F$93*EXP(-Fperm_SI_Woolf2021!$I$9:$I$93*$C74*IF(L$58=Fperm_SI_Woolf2021!$E$9:$E$93,1,EXP(LN((1.1*(Fperm_SI_Woolf2021!$E$9:$E$93-L$58)-63.1579*EXP(-0.19*Fperm_SI_Woolf2021!$E$9:$E$93)+63.1579*EXP(-0.19*L$58))/(Fperm_SI_Woolf2021!$E$9:$E$93-L$58))*(L$58-Fperm_SI_Woolf2021!$E$9:$E$93)/10))) + Fperm_SI_Woolf2021!$G$9:$G$93*EXP(-Fperm_SI_Woolf2021!$J$9:$J$93*$C74*IF(L$58=Fperm_SI_Woolf2021!$E$9:$E$93,1,EXP(LN((1.1*(Fperm_SI_Woolf2021!$E$9:$E$93-L$58)-63.1579*EXP(-0.19*Fperm_SI_Woolf2021!$E$9:$E$93)+63.1579*EXP(-0.19*L$58))/(Fperm_SI_Woolf2021!$E$9:$E$93-L$58))*(L$58-Fperm_SI_Woolf2021!$E$9:$E$93)/10))) + Fperm_SI_Woolf2021!$H$9:$H$93*EXP(-Fperm_SI_Woolf2021!$K$9:$K$93*$C74*IF(L$58=Fperm_SI_Woolf2021!$E$9:$E$93,1,EXP(LN((1.1*(Fperm_SI_Woolf2021!$E$9:$E$93-L$58)-63.1579*EXP(-0.19*Fperm_SI_Woolf2021!$E$9:$E$93)+63.1579*EXP(-0.19*L$58))/(Fperm_SI_Woolf2021!$E$9:$E$93-L$58))*(L$58-Fperm_SI_Woolf2021!$E$9:$E$93)/10))),Fperm_SI_Woolf2021!$D$9:$D$93))</f>
        <v>0.89188217494461075</v>
      </c>
      <c r="M74" s="51" cm="1">
        <f t="array" ref="M74">MIN(1,SLOPE(Fperm_SI_Woolf2021!$F$9:$F$93*EXP(-Fperm_SI_Woolf2021!$I$9:$I$93*$C74*IF(M$58=Fperm_SI_Woolf2021!$E$9:$E$93,1,EXP(LN((1.1*(Fperm_SI_Woolf2021!$E$9:$E$93-M$58)-63.1579*EXP(-0.19*Fperm_SI_Woolf2021!$E$9:$E$93)+63.1579*EXP(-0.19*M$58))/(Fperm_SI_Woolf2021!$E$9:$E$93-M$58))*(M$58-Fperm_SI_Woolf2021!$E$9:$E$93)/10))) + Fperm_SI_Woolf2021!$G$9:$G$93*EXP(-Fperm_SI_Woolf2021!$J$9:$J$93*$C74*IF(M$58=Fperm_SI_Woolf2021!$E$9:$E$93,1,EXP(LN((1.1*(Fperm_SI_Woolf2021!$E$9:$E$93-M$58)-63.1579*EXP(-0.19*Fperm_SI_Woolf2021!$E$9:$E$93)+63.1579*EXP(-0.19*M$58))/(Fperm_SI_Woolf2021!$E$9:$E$93-M$58))*(M$58-Fperm_SI_Woolf2021!$E$9:$E$93)/10))) + Fperm_SI_Woolf2021!$H$9:$H$93*EXP(-Fperm_SI_Woolf2021!$K$9:$K$93*$C74*IF(M$58=Fperm_SI_Woolf2021!$E$9:$E$93,1,EXP(LN((1.1*(Fperm_SI_Woolf2021!$E$9:$E$93-M$58)-63.1579*EXP(-0.19*Fperm_SI_Woolf2021!$E$9:$E$93)+63.1579*EXP(-0.19*M$58))/(Fperm_SI_Woolf2021!$E$9:$E$93-M$58))*(M$58-Fperm_SI_Woolf2021!$E$9:$E$93)/10))),Fperm_SI_Woolf2021!$D$9:$D$93)*M$57+INTERCEPT(Fperm_SI_Woolf2021!$F$9:$F$93*EXP(-Fperm_SI_Woolf2021!$I$9:$I$93*$C74*IF(M$58=Fperm_SI_Woolf2021!$E$9:$E$93,1,EXP(LN((1.1*(Fperm_SI_Woolf2021!$E$9:$E$93-M$58)-63.1579*EXP(-0.19*Fperm_SI_Woolf2021!$E$9:$E$93)+63.1579*EXP(-0.19*M$58))/(Fperm_SI_Woolf2021!$E$9:$E$93-M$58))*(M$58-Fperm_SI_Woolf2021!$E$9:$E$93)/10))) + Fperm_SI_Woolf2021!$G$9:$G$93*EXP(-Fperm_SI_Woolf2021!$J$9:$J$93*$C74*IF(M$58=Fperm_SI_Woolf2021!$E$9:$E$93,1,EXP(LN((1.1*(Fperm_SI_Woolf2021!$E$9:$E$93-M$58)-63.1579*EXP(-0.19*Fperm_SI_Woolf2021!$E$9:$E$93)+63.1579*EXP(-0.19*M$58))/(Fperm_SI_Woolf2021!$E$9:$E$93-M$58))*(M$58-Fperm_SI_Woolf2021!$E$9:$E$93)/10))) + Fperm_SI_Woolf2021!$H$9:$H$93*EXP(-Fperm_SI_Woolf2021!$K$9:$K$93*$C74*IF(M$58=Fperm_SI_Woolf2021!$E$9:$E$93,1,EXP(LN((1.1*(Fperm_SI_Woolf2021!$E$9:$E$93-M$58)-63.1579*EXP(-0.19*Fperm_SI_Woolf2021!$E$9:$E$93)+63.1579*EXP(-0.19*M$58))/(Fperm_SI_Woolf2021!$E$9:$E$93-M$58))*(M$58-Fperm_SI_Woolf2021!$E$9:$E$93)/10))),Fperm_SI_Woolf2021!$D$9:$D$93))</f>
        <v>0.86620058621545248</v>
      </c>
      <c r="N74" s="51" cm="1">
        <f t="array" ref="N74">MIN(1,SLOPE(Fperm_SI_Woolf2021!$F$9:$F$93*EXP(-Fperm_SI_Woolf2021!$I$9:$I$93*$C74*IF(N$58=Fperm_SI_Woolf2021!$E$9:$E$93,1,EXP(LN((1.1*(Fperm_SI_Woolf2021!$E$9:$E$93-N$58)-63.1579*EXP(-0.19*Fperm_SI_Woolf2021!$E$9:$E$93)+63.1579*EXP(-0.19*N$58))/(Fperm_SI_Woolf2021!$E$9:$E$93-N$58))*(N$58-Fperm_SI_Woolf2021!$E$9:$E$93)/10))) + Fperm_SI_Woolf2021!$G$9:$G$93*EXP(-Fperm_SI_Woolf2021!$J$9:$J$93*$C74*IF(N$58=Fperm_SI_Woolf2021!$E$9:$E$93,1,EXP(LN((1.1*(Fperm_SI_Woolf2021!$E$9:$E$93-N$58)-63.1579*EXP(-0.19*Fperm_SI_Woolf2021!$E$9:$E$93)+63.1579*EXP(-0.19*N$58))/(Fperm_SI_Woolf2021!$E$9:$E$93-N$58))*(N$58-Fperm_SI_Woolf2021!$E$9:$E$93)/10))) + Fperm_SI_Woolf2021!$H$9:$H$93*EXP(-Fperm_SI_Woolf2021!$K$9:$K$93*$C74*IF(N$58=Fperm_SI_Woolf2021!$E$9:$E$93,1,EXP(LN((1.1*(Fperm_SI_Woolf2021!$E$9:$E$93-N$58)-63.1579*EXP(-0.19*Fperm_SI_Woolf2021!$E$9:$E$93)+63.1579*EXP(-0.19*N$58))/(Fperm_SI_Woolf2021!$E$9:$E$93-N$58))*(N$58-Fperm_SI_Woolf2021!$E$9:$E$93)/10))),Fperm_SI_Woolf2021!$D$9:$D$93)*N$57+INTERCEPT(Fperm_SI_Woolf2021!$F$9:$F$93*EXP(-Fperm_SI_Woolf2021!$I$9:$I$93*$C74*IF(N$58=Fperm_SI_Woolf2021!$E$9:$E$93,1,EXP(LN((1.1*(Fperm_SI_Woolf2021!$E$9:$E$93-N$58)-63.1579*EXP(-0.19*Fperm_SI_Woolf2021!$E$9:$E$93)+63.1579*EXP(-0.19*N$58))/(Fperm_SI_Woolf2021!$E$9:$E$93-N$58))*(N$58-Fperm_SI_Woolf2021!$E$9:$E$93)/10))) + Fperm_SI_Woolf2021!$G$9:$G$93*EXP(-Fperm_SI_Woolf2021!$J$9:$J$93*$C74*IF(N$58=Fperm_SI_Woolf2021!$E$9:$E$93,1,EXP(LN((1.1*(Fperm_SI_Woolf2021!$E$9:$E$93-N$58)-63.1579*EXP(-0.19*Fperm_SI_Woolf2021!$E$9:$E$93)+63.1579*EXP(-0.19*N$58))/(Fperm_SI_Woolf2021!$E$9:$E$93-N$58))*(N$58-Fperm_SI_Woolf2021!$E$9:$E$93)/10))) + Fperm_SI_Woolf2021!$H$9:$H$93*EXP(-Fperm_SI_Woolf2021!$K$9:$K$93*$C74*IF(N$58=Fperm_SI_Woolf2021!$E$9:$E$93,1,EXP(LN((1.1*(Fperm_SI_Woolf2021!$E$9:$E$93-N$58)-63.1579*EXP(-0.19*Fperm_SI_Woolf2021!$E$9:$E$93)+63.1579*EXP(-0.19*N$58))/(Fperm_SI_Woolf2021!$E$9:$E$93-N$58))*(N$58-Fperm_SI_Woolf2021!$E$9:$E$93)/10))),Fperm_SI_Woolf2021!$D$9:$D$93))</f>
        <v>0.84051899748629411</v>
      </c>
      <c r="O74" s="51" cm="1">
        <f t="array" ref="O74">MIN(1,SLOPE(Fperm_SI_Woolf2021!$F$9:$F$93*EXP(-Fperm_SI_Woolf2021!$I$9:$I$93*$C74*IF(O$58=Fperm_SI_Woolf2021!$E$9:$E$93,1,EXP(LN((1.1*(Fperm_SI_Woolf2021!$E$9:$E$93-O$58)-63.1579*EXP(-0.19*Fperm_SI_Woolf2021!$E$9:$E$93)+63.1579*EXP(-0.19*O$58))/(Fperm_SI_Woolf2021!$E$9:$E$93-O$58))*(O$58-Fperm_SI_Woolf2021!$E$9:$E$93)/10))) + Fperm_SI_Woolf2021!$G$9:$G$93*EXP(-Fperm_SI_Woolf2021!$J$9:$J$93*$C74*IF(O$58=Fperm_SI_Woolf2021!$E$9:$E$93,1,EXP(LN((1.1*(Fperm_SI_Woolf2021!$E$9:$E$93-O$58)-63.1579*EXP(-0.19*Fperm_SI_Woolf2021!$E$9:$E$93)+63.1579*EXP(-0.19*O$58))/(Fperm_SI_Woolf2021!$E$9:$E$93-O$58))*(O$58-Fperm_SI_Woolf2021!$E$9:$E$93)/10))) + Fperm_SI_Woolf2021!$H$9:$H$93*EXP(-Fperm_SI_Woolf2021!$K$9:$K$93*$C74*IF(O$58=Fperm_SI_Woolf2021!$E$9:$E$93,1,EXP(LN((1.1*(Fperm_SI_Woolf2021!$E$9:$E$93-O$58)-63.1579*EXP(-0.19*Fperm_SI_Woolf2021!$E$9:$E$93)+63.1579*EXP(-0.19*O$58))/(Fperm_SI_Woolf2021!$E$9:$E$93-O$58))*(O$58-Fperm_SI_Woolf2021!$E$9:$E$93)/10))),Fperm_SI_Woolf2021!$D$9:$D$93)*O$57+INTERCEPT(Fperm_SI_Woolf2021!$F$9:$F$93*EXP(-Fperm_SI_Woolf2021!$I$9:$I$93*$C74*IF(O$58=Fperm_SI_Woolf2021!$E$9:$E$93,1,EXP(LN((1.1*(Fperm_SI_Woolf2021!$E$9:$E$93-O$58)-63.1579*EXP(-0.19*Fperm_SI_Woolf2021!$E$9:$E$93)+63.1579*EXP(-0.19*O$58))/(Fperm_SI_Woolf2021!$E$9:$E$93-O$58))*(O$58-Fperm_SI_Woolf2021!$E$9:$E$93)/10))) + Fperm_SI_Woolf2021!$G$9:$G$93*EXP(-Fperm_SI_Woolf2021!$J$9:$J$93*$C74*IF(O$58=Fperm_SI_Woolf2021!$E$9:$E$93,1,EXP(LN((1.1*(Fperm_SI_Woolf2021!$E$9:$E$93-O$58)-63.1579*EXP(-0.19*Fperm_SI_Woolf2021!$E$9:$E$93)+63.1579*EXP(-0.19*O$58))/(Fperm_SI_Woolf2021!$E$9:$E$93-O$58))*(O$58-Fperm_SI_Woolf2021!$E$9:$E$93)/10))) + Fperm_SI_Woolf2021!$H$9:$H$93*EXP(-Fperm_SI_Woolf2021!$K$9:$K$93*$C74*IF(O$58=Fperm_SI_Woolf2021!$E$9:$E$93,1,EXP(LN((1.1*(Fperm_SI_Woolf2021!$E$9:$E$93-O$58)-63.1579*EXP(-0.19*Fperm_SI_Woolf2021!$E$9:$E$93)+63.1579*EXP(-0.19*O$58))/(Fperm_SI_Woolf2021!$E$9:$E$93-O$58))*(O$58-Fperm_SI_Woolf2021!$E$9:$E$93)/10))),Fperm_SI_Woolf2021!$D$9:$D$93))</f>
        <v>0.81483740875713573</v>
      </c>
      <c r="P74" s="51" cm="1">
        <f t="array" ref="P74">MIN(1,SLOPE(Fperm_SI_Woolf2021!$F$9:$F$93*EXP(-Fperm_SI_Woolf2021!$I$9:$I$93*$C74*IF(P$58=Fperm_SI_Woolf2021!$E$9:$E$93,1,EXP(LN((1.1*(Fperm_SI_Woolf2021!$E$9:$E$93-P$58)-63.1579*EXP(-0.19*Fperm_SI_Woolf2021!$E$9:$E$93)+63.1579*EXP(-0.19*P$58))/(Fperm_SI_Woolf2021!$E$9:$E$93-P$58))*(P$58-Fperm_SI_Woolf2021!$E$9:$E$93)/10))) + Fperm_SI_Woolf2021!$G$9:$G$93*EXP(-Fperm_SI_Woolf2021!$J$9:$J$93*$C74*IF(P$58=Fperm_SI_Woolf2021!$E$9:$E$93,1,EXP(LN((1.1*(Fperm_SI_Woolf2021!$E$9:$E$93-P$58)-63.1579*EXP(-0.19*Fperm_SI_Woolf2021!$E$9:$E$93)+63.1579*EXP(-0.19*P$58))/(Fperm_SI_Woolf2021!$E$9:$E$93-P$58))*(P$58-Fperm_SI_Woolf2021!$E$9:$E$93)/10))) + Fperm_SI_Woolf2021!$H$9:$H$93*EXP(-Fperm_SI_Woolf2021!$K$9:$K$93*$C74*IF(P$58=Fperm_SI_Woolf2021!$E$9:$E$93,1,EXP(LN((1.1*(Fperm_SI_Woolf2021!$E$9:$E$93-P$58)-63.1579*EXP(-0.19*Fperm_SI_Woolf2021!$E$9:$E$93)+63.1579*EXP(-0.19*P$58))/(Fperm_SI_Woolf2021!$E$9:$E$93-P$58))*(P$58-Fperm_SI_Woolf2021!$E$9:$E$93)/10))),Fperm_SI_Woolf2021!$D$9:$D$93)*P$57+INTERCEPT(Fperm_SI_Woolf2021!$F$9:$F$93*EXP(-Fperm_SI_Woolf2021!$I$9:$I$93*$C74*IF(P$58=Fperm_SI_Woolf2021!$E$9:$E$93,1,EXP(LN((1.1*(Fperm_SI_Woolf2021!$E$9:$E$93-P$58)-63.1579*EXP(-0.19*Fperm_SI_Woolf2021!$E$9:$E$93)+63.1579*EXP(-0.19*P$58))/(Fperm_SI_Woolf2021!$E$9:$E$93-P$58))*(P$58-Fperm_SI_Woolf2021!$E$9:$E$93)/10))) + Fperm_SI_Woolf2021!$G$9:$G$93*EXP(-Fperm_SI_Woolf2021!$J$9:$J$93*$C74*IF(P$58=Fperm_SI_Woolf2021!$E$9:$E$93,1,EXP(LN((1.1*(Fperm_SI_Woolf2021!$E$9:$E$93-P$58)-63.1579*EXP(-0.19*Fperm_SI_Woolf2021!$E$9:$E$93)+63.1579*EXP(-0.19*P$58))/(Fperm_SI_Woolf2021!$E$9:$E$93-P$58))*(P$58-Fperm_SI_Woolf2021!$E$9:$E$93)/10))) + Fperm_SI_Woolf2021!$H$9:$H$93*EXP(-Fperm_SI_Woolf2021!$K$9:$K$93*$C74*IF(P$58=Fperm_SI_Woolf2021!$E$9:$E$93,1,EXP(LN((1.1*(Fperm_SI_Woolf2021!$E$9:$E$93-P$58)-63.1579*EXP(-0.19*Fperm_SI_Woolf2021!$E$9:$E$93)+63.1579*EXP(-0.19*P$58))/(Fperm_SI_Woolf2021!$E$9:$E$93-P$58))*(P$58-Fperm_SI_Woolf2021!$E$9:$E$93)/10))),Fperm_SI_Woolf2021!$D$9:$D$93))</f>
        <v>0.78915582002797735</v>
      </c>
      <c r="Q74" s="51" cm="1">
        <f t="array" ref="Q74">MIN(1,SLOPE(Fperm_SI_Woolf2021!$F$9:$F$93*EXP(-Fperm_SI_Woolf2021!$I$9:$I$93*$C74*IF(Q$58=Fperm_SI_Woolf2021!$E$9:$E$93,1,EXP(LN((1.1*(Fperm_SI_Woolf2021!$E$9:$E$93-Q$58)-63.1579*EXP(-0.19*Fperm_SI_Woolf2021!$E$9:$E$93)+63.1579*EXP(-0.19*Q$58))/(Fperm_SI_Woolf2021!$E$9:$E$93-Q$58))*(Q$58-Fperm_SI_Woolf2021!$E$9:$E$93)/10))) + Fperm_SI_Woolf2021!$G$9:$G$93*EXP(-Fperm_SI_Woolf2021!$J$9:$J$93*$C74*IF(Q$58=Fperm_SI_Woolf2021!$E$9:$E$93,1,EXP(LN((1.1*(Fperm_SI_Woolf2021!$E$9:$E$93-Q$58)-63.1579*EXP(-0.19*Fperm_SI_Woolf2021!$E$9:$E$93)+63.1579*EXP(-0.19*Q$58))/(Fperm_SI_Woolf2021!$E$9:$E$93-Q$58))*(Q$58-Fperm_SI_Woolf2021!$E$9:$E$93)/10))) + Fperm_SI_Woolf2021!$H$9:$H$93*EXP(-Fperm_SI_Woolf2021!$K$9:$K$93*$C74*IF(Q$58=Fperm_SI_Woolf2021!$E$9:$E$93,1,EXP(LN((1.1*(Fperm_SI_Woolf2021!$E$9:$E$93-Q$58)-63.1579*EXP(-0.19*Fperm_SI_Woolf2021!$E$9:$E$93)+63.1579*EXP(-0.19*Q$58))/(Fperm_SI_Woolf2021!$E$9:$E$93-Q$58))*(Q$58-Fperm_SI_Woolf2021!$E$9:$E$93)/10))),Fperm_SI_Woolf2021!$D$9:$D$93)*Q$57+INTERCEPT(Fperm_SI_Woolf2021!$F$9:$F$93*EXP(-Fperm_SI_Woolf2021!$I$9:$I$93*$C74*IF(Q$58=Fperm_SI_Woolf2021!$E$9:$E$93,1,EXP(LN((1.1*(Fperm_SI_Woolf2021!$E$9:$E$93-Q$58)-63.1579*EXP(-0.19*Fperm_SI_Woolf2021!$E$9:$E$93)+63.1579*EXP(-0.19*Q$58))/(Fperm_SI_Woolf2021!$E$9:$E$93-Q$58))*(Q$58-Fperm_SI_Woolf2021!$E$9:$E$93)/10))) + Fperm_SI_Woolf2021!$G$9:$G$93*EXP(-Fperm_SI_Woolf2021!$J$9:$J$93*$C74*IF(Q$58=Fperm_SI_Woolf2021!$E$9:$E$93,1,EXP(LN((1.1*(Fperm_SI_Woolf2021!$E$9:$E$93-Q$58)-63.1579*EXP(-0.19*Fperm_SI_Woolf2021!$E$9:$E$93)+63.1579*EXP(-0.19*Q$58))/(Fperm_SI_Woolf2021!$E$9:$E$93-Q$58))*(Q$58-Fperm_SI_Woolf2021!$E$9:$E$93)/10))) + Fperm_SI_Woolf2021!$H$9:$H$93*EXP(-Fperm_SI_Woolf2021!$K$9:$K$93*$C74*IF(Q$58=Fperm_SI_Woolf2021!$E$9:$E$93,1,EXP(LN((1.1*(Fperm_SI_Woolf2021!$E$9:$E$93-Q$58)-63.1579*EXP(-0.19*Fperm_SI_Woolf2021!$E$9:$E$93)+63.1579*EXP(-0.19*Q$58))/(Fperm_SI_Woolf2021!$E$9:$E$93-Q$58))*(Q$58-Fperm_SI_Woolf2021!$E$9:$E$93)/10))),Fperm_SI_Woolf2021!$D$9:$D$93))</f>
        <v>0.76347423129881897</v>
      </c>
      <c r="R74" s="51" cm="1">
        <f t="array" ref="R74">MIN(1,SLOPE(Fperm_SI_Woolf2021!$F$9:$F$93*EXP(-Fperm_SI_Woolf2021!$I$9:$I$93*$C74*IF(R$58=Fperm_SI_Woolf2021!$E$9:$E$93,1,EXP(LN((1.1*(Fperm_SI_Woolf2021!$E$9:$E$93-R$58)-63.1579*EXP(-0.19*Fperm_SI_Woolf2021!$E$9:$E$93)+63.1579*EXP(-0.19*R$58))/(Fperm_SI_Woolf2021!$E$9:$E$93-R$58))*(R$58-Fperm_SI_Woolf2021!$E$9:$E$93)/10))) + Fperm_SI_Woolf2021!$G$9:$G$93*EXP(-Fperm_SI_Woolf2021!$J$9:$J$93*$C74*IF(R$58=Fperm_SI_Woolf2021!$E$9:$E$93,1,EXP(LN((1.1*(Fperm_SI_Woolf2021!$E$9:$E$93-R$58)-63.1579*EXP(-0.19*Fperm_SI_Woolf2021!$E$9:$E$93)+63.1579*EXP(-0.19*R$58))/(Fperm_SI_Woolf2021!$E$9:$E$93-R$58))*(R$58-Fperm_SI_Woolf2021!$E$9:$E$93)/10))) + Fperm_SI_Woolf2021!$H$9:$H$93*EXP(-Fperm_SI_Woolf2021!$K$9:$K$93*$C74*IF(R$58=Fperm_SI_Woolf2021!$E$9:$E$93,1,EXP(LN((1.1*(Fperm_SI_Woolf2021!$E$9:$E$93-R$58)-63.1579*EXP(-0.19*Fperm_SI_Woolf2021!$E$9:$E$93)+63.1579*EXP(-0.19*R$58))/(Fperm_SI_Woolf2021!$E$9:$E$93-R$58))*(R$58-Fperm_SI_Woolf2021!$E$9:$E$93)/10))),Fperm_SI_Woolf2021!$D$9:$D$93)*R$57+INTERCEPT(Fperm_SI_Woolf2021!$F$9:$F$93*EXP(-Fperm_SI_Woolf2021!$I$9:$I$93*$C74*IF(R$58=Fperm_SI_Woolf2021!$E$9:$E$93,1,EXP(LN((1.1*(Fperm_SI_Woolf2021!$E$9:$E$93-R$58)-63.1579*EXP(-0.19*Fperm_SI_Woolf2021!$E$9:$E$93)+63.1579*EXP(-0.19*R$58))/(Fperm_SI_Woolf2021!$E$9:$E$93-R$58))*(R$58-Fperm_SI_Woolf2021!$E$9:$E$93)/10))) + Fperm_SI_Woolf2021!$G$9:$G$93*EXP(-Fperm_SI_Woolf2021!$J$9:$J$93*$C74*IF(R$58=Fperm_SI_Woolf2021!$E$9:$E$93,1,EXP(LN((1.1*(Fperm_SI_Woolf2021!$E$9:$E$93-R$58)-63.1579*EXP(-0.19*Fperm_SI_Woolf2021!$E$9:$E$93)+63.1579*EXP(-0.19*R$58))/(Fperm_SI_Woolf2021!$E$9:$E$93-R$58))*(R$58-Fperm_SI_Woolf2021!$E$9:$E$93)/10))) + Fperm_SI_Woolf2021!$H$9:$H$93*EXP(-Fperm_SI_Woolf2021!$K$9:$K$93*$C74*IF(R$58=Fperm_SI_Woolf2021!$E$9:$E$93,1,EXP(LN((1.1*(Fperm_SI_Woolf2021!$E$9:$E$93-R$58)-63.1579*EXP(-0.19*Fperm_SI_Woolf2021!$E$9:$E$93)+63.1579*EXP(-0.19*R$58))/(Fperm_SI_Woolf2021!$E$9:$E$93-R$58))*(R$58-Fperm_SI_Woolf2021!$E$9:$E$93)/10))),Fperm_SI_Woolf2021!$D$9:$D$93))</f>
        <v>0.73779264256966059</v>
      </c>
      <c r="S74" s="51" cm="1">
        <f t="array" ref="S74">MIN(1,SLOPE(Fperm_SI_Woolf2021!$F$9:$F$93*EXP(-Fperm_SI_Woolf2021!$I$9:$I$93*$C74*IF(S$58=Fperm_SI_Woolf2021!$E$9:$E$93,1,EXP(LN((1.1*(Fperm_SI_Woolf2021!$E$9:$E$93-S$58)-63.1579*EXP(-0.19*Fperm_SI_Woolf2021!$E$9:$E$93)+63.1579*EXP(-0.19*S$58))/(Fperm_SI_Woolf2021!$E$9:$E$93-S$58))*(S$58-Fperm_SI_Woolf2021!$E$9:$E$93)/10))) + Fperm_SI_Woolf2021!$G$9:$G$93*EXP(-Fperm_SI_Woolf2021!$J$9:$J$93*$C74*IF(S$58=Fperm_SI_Woolf2021!$E$9:$E$93,1,EXP(LN((1.1*(Fperm_SI_Woolf2021!$E$9:$E$93-S$58)-63.1579*EXP(-0.19*Fperm_SI_Woolf2021!$E$9:$E$93)+63.1579*EXP(-0.19*S$58))/(Fperm_SI_Woolf2021!$E$9:$E$93-S$58))*(S$58-Fperm_SI_Woolf2021!$E$9:$E$93)/10))) + Fperm_SI_Woolf2021!$H$9:$H$93*EXP(-Fperm_SI_Woolf2021!$K$9:$K$93*$C74*IF(S$58=Fperm_SI_Woolf2021!$E$9:$E$93,1,EXP(LN((1.1*(Fperm_SI_Woolf2021!$E$9:$E$93-S$58)-63.1579*EXP(-0.19*Fperm_SI_Woolf2021!$E$9:$E$93)+63.1579*EXP(-0.19*S$58))/(Fperm_SI_Woolf2021!$E$9:$E$93-S$58))*(S$58-Fperm_SI_Woolf2021!$E$9:$E$93)/10))),Fperm_SI_Woolf2021!$D$9:$D$93)*S$57+INTERCEPT(Fperm_SI_Woolf2021!$F$9:$F$93*EXP(-Fperm_SI_Woolf2021!$I$9:$I$93*$C74*IF(S$58=Fperm_SI_Woolf2021!$E$9:$E$93,1,EXP(LN((1.1*(Fperm_SI_Woolf2021!$E$9:$E$93-S$58)-63.1579*EXP(-0.19*Fperm_SI_Woolf2021!$E$9:$E$93)+63.1579*EXP(-0.19*S$58))/(Fperm_SI_Woolf2021!$E$9:$E$93-S$58))*(S$58-Fperm_SI_Woolf2021!$E$9:$E$93)/10))) + Fperm_SI_Woolf2021!$G$9:$G$93*EXP(-Fperm_SI_Woolf2021!$J$9:$J$93*$C74*IF(S$58=Fperm_SI_Woolf2021!$E$9:$E$93,1,EXP(LN((1.1*(Fperm_SI_Woolf2021!$E$9:$E$93-S$58)-63.1579*EXP(-0.19*Fperm_SI_Woolf2021!$E$9:$E$93)+63.1579*EXP(-0.19*S$58))/(Fperm_SI_Woolf2021!$E$9:$E$93-S$58))*(S$58-Fperm_SI_Woolf2021!$E$9:$E$93)/10))) + Fperm_SI_Woolf2021!$H$9:$H$93*EXP(-Fperm_SI_Woolf2021!$K$9:$K$93*$C74*IF(S$58=Fperm_SI_Woolf2021!$E$9:$E$93,1,EXP(LN((1.1*(Fperm_SI_Woolf2021!$E$9:$E$93-S$58)-63.1579*EXP(-0.19*Fperm_SI_Woolf2021!$E$9:$E$93)+63.1579*EXP(-0.19*S$58))/(Fperm_SI_Woolf2021!$E$9:$E$93-S$58))*(S$58-Fperm_SI_Woolf2021!$E$9:$E$93)/10))),Fperm_SI_Woolf2021!$D$9:$D$93))</f>
        <v>1</v>
      </c>
      <c r="T74" s="51" cm="1">
        <f t="array" ref="T74">MIN(1,SLOPE(Fperm_SI_Woolf2021!$F$9:$F$93*EXP(-Fperm_SI_Woolf2021!$I$9:$I$93*$C74*IF(T$58=Fperm_SI_Woolf2021!$E$9:$E$93,1,EXP(LN((1.1*(Fperm_SI_Woolf2021!$E$9:$E$93-T$58)-63.1579*EXP(-0.19*Fperm_SI_Woolf2021!$E$9:$E$93)+63.1579*EXP(-0.19*T$58))/(Fperm_SI_Woolf2021!$E$9:$E$93-T$58))*(T$58-Fperm_SI_Woolf2021!$E$9:$E$93)/10))) + Fperm_SI_Woolf2021!$G$9:$G$93*EXP(-Fperm_SI_Woolf2021!$J$9:$J$93*$C74*IF(T$58=Fperm_SI_Woolf2021!$E$9:$E$93,1,EXP(LN((1.1*(Fperm_SI_Woolf2021!$E$9:$E$93-T$58)-63.1579*EXP(-0.19*Fperm_SI_Woolf2021!$E$9:$E$93)+63.1579*EXP(-0.19*T$58))/(Fperm_SI_Woolf2021!$E$9:$E$93-T$58))*(T$58-Fperm_SI_Woolf2021!$E$9:$E$93)/10))) + Fperm_SI_Woolf2021!$H$9:$H$93*EXP(-Fperm_SI_Woolf2021!$K$9:$K$93*$C74*IF(T$58=Fperm_SI_Woolf2021!$E$9:$E$93,1,EXP(LN((1.1*(Fperm_SI_Woolf2021!$E$9:$E$93-T$58)-63.1579*EXP(-0.19*Fperm_SI_Woolf2021!$E$9:$E$93)+63.1579*EXP(-0.19*T$58))/(Fperm_SI_Woolf2021!$E$9:$E$93-T$58))*(T$58-Fperm_SI_Woolf2021!$E$9:$E$93)/10))),Fperm_SI_Woolf2021!$D$9:$D$93)*T$57+INTERCEPT(Fperm_SI_Woolf2021!$F$9:$F$93*EXP(-Fperm_SI_Woolf2021!$I$9:$I$93*$C74*IF(T$58=Fperm_SI_Woolf2021!$E$9:$E$93,1,EXP(LN((1.1*(Fperm_SI_Woolf2021!$E$9:$E$93-T$58)-63.1579*EXP(-0.19*Fperm_SI_Woolf2021!$E$9:$E$93)+63.1579*EXP(-0.19*T$58))/(Fperm_SI_Woolf2021!$E$9:$E$93-T$58))*(T$58-Fperm_SI_Woolf2021!$E$9:$E$93)/10))) + Fperm_SI_Woolf2021!$G$9:$G$93*EXP(-Fperm_SI_Woolf2021!$J$9:$J$93*$C74*IF(T$58=Fperm_SI_Woolf2021!$E$9:$E$93,1,EXP(LN((1.1*(Fperm_SI_Woolf2021!$E$9:$E$93-T$58)-63.1579*EXP(-0.19*Fperm_SI_Woolf2021!$E$9:$E$93)+63.1579*EXP(-0.19*T$58))/(Fperm_SI_Woolf2021!$E$9:$E$93-T$58))*(T$58-Fperm_SI_Woolf2021!$E$9:$E$93)/10))) + Fperm_SI_Woolf2021!$H$9:$H$93*EXP(-Fperm_SI_Woolf2021!$K$9:$K$93*$C74*IF(T$58=Fperm_SI_Woolf2021!$E$9:$E$93,1,EXP(LN((1.1*(Fperm_SI_Woolf2021!$E$9:$E$93-T$58)-63.1579*EXP(-0.19*Fperm_SI_Woolf2021!$E$9:$E$93)+63.1579*EXP(-0.19*T$58))/(Fperm_SI_Woolf2021!$E$9:$E$93-T$58))*(T$58-Fperm_SI_Woolf2021!$E$9:$E$93)/10))),Fperm_SI_Woolf2021!$D$9:$D$93))</f>
        <v>0.99630629822491312</v>
      </c>
      <c r="U74" s="51" cm="1">
        <f t="array" ref="U74">MIN(1,SLOPE(Fperm_SI_Woolf2021!$F$9:$F$93*EXP(-Fperm_SI_Woolf2021!$I$9:$I$93*$C74*IF(U$58=Fperm_SI_Woolf2021!$E$9:$E$93,1,EXP(LN((1.1*(Fperm_SI_Woolf2021!$E$9:$E$93-U$58)-63.1579*EXP(-0.19*Fperm_SI_Woolf2021!$E$9:$E$93)+63.1579*EXP(-0.19*U$58))/(Fperm_SI_Woolf2021!$E$9:$E$93-U$58))*(U$58-Fperm_SI_Woolf2021!$E$9:$E$93)/10))) + Fperm_SI_Woolf2021!$G$9:$G$93*EXP(-Fperm_SI_Woolf2021!$J$9:$J$93*$C74*IF(U$58=Fperm_SI_Woolf2021!$E$9:$E$93,1,EXP(LN((1.1*(Fperm_SI_Woolf2021!$E$9:$E$93-U$58)-63.1579*EXP(-0.19*Fperm_SI_Woolf2021!$E$9:$E$93)+63.1579*EXP(-0.19*U$58))/(Fperm_SI_Woolf2021!$E$9:$E$93-U$58))*(U$58-Fperm_SI_Woolf2021!$E$9:$E$93)/10))) + Fperm_SI_Woolf2021!$H$9:$H$93*EXP(-Fperm_SI_Woolf2021!$K$9:$K$93*$C74*IF(U$58=Fperm_SI_Woolf2021!$E$9:$E$93,1,EXP(LN((1.1*(Fperm_SI_Woolf2021!$E$9:$E$93-U$58)-63.1579*EXP(-0.19*Fperm_SI_Woolf2021!$E$9:$E$93)+63.1579*EXP(-0.19*U$58))/(Fperm_SI_Woolf2021!$E$9:$E$93-U$58))*(U$58-Fperm_SI_Woolf2021!$E$9:$E$93)/10))),Fperm_SI_Woolf2021!$D$9:$D$93)*U$57+INTERCEPT(Fperm_SI_Woolf2021!$F$9:$F$93*EXP(-Fperm_SI_Woolf2021!$I$9:$I$93*$C74*IF(U$58=Fperm_SI_Woolf2021!$E$9:$E$93,1,EXP(LN((1.1*(Fperm_SI_Woolf2021!$E$9:$E$93-U$58)-63.1579*EXP(-0.19*Fperm_SI_Woolf2021!$E$9:$E$93)+63.1579*EXP(-0.19*U$58))/(Fperm_SI_Woolf2021!$E$9:$E$93-U$58))*(U$58-Fperm_SI_Woolf2021!$E$9:$E$93)/10))) + Fperm_SI_Woolf2021!$G$9:$G$93*EXP(-Fperm_SI_Woolf2021!$J$9:$J$93*$C74*IF(U$58=Fperm_SI_Woolf2021!$E$9:$E$93,1,EXP(LN((1.1*(Fperm_SI_Woolf2021!$E$9:$E$93-U$58)-63.1579*EXP(-0.19*Fperm_SI_Woolf2021!$E$9:$E$93)+63.1579*EXP(-0.19*U$58))/(Fperm_SI_Woolf2021!$E$9:$E$93-U$58))*(U$58-Fperm_SI_Woolf2021!$E$9:$E$93)/10))) + Fperm_SI_Woolf2021!$H$9:$H$93*EXP(-Fperm_SI_Woolf2021!$K$9:$K$93*$C74*IF(U$58=Fperm_SI_Woolf2021!$E$9:$E$93,1,EXP(LN((1.1*(Fperm_SI_Woolf2021!$E$9:$E$93-U$58)-63.1579*EXP(-0.19*Fperm_SI_Woolf2021!$E$9:$E$93)+63.1579*EXP(-0.19*U$58))/(Fperm_SI_Woolf2021!$E$9:$E$93-U$58))*(U$58-Fperm_SI_Woolf2021!$E$9:$E$93)/10))),Fperm_SI_Woolf2021!$D$9:$D$93))</f>
        <v>0.96505395552953877</v>
      </c>
      <c r="V74" s="51" cm="1">
        <f t="array" ref="V74">MIN(1,SLOPE(Fperm_SI_Woolf2021!$F$9:$F$93*EXP(-Fperm_SI_Woolf2021!$I$9:$I$93*$C74*IF(V$58=Fperm_SI_Woolf2021!$E$9:$E$93,1,EXP(LN((1.1*(Fperm_SI_Woolf2021!$E$9:$E$93-V$58)-63.1579*EXP(-0.19*Fperm_SI_Woolf2021!$E$9:$E$93)+63.1579*EXP(-0.19*V$58))/(Fperm_SI_Woolf2021!$E$9:$E$93-V$58))*(V$58-Fperm_SI_Woolf2021!$E$9:$E$93)/10))) + Fperm_SI_Woolf2021!$G$9:$G$93*EXP(-Fperm_SI_Woolf2021!$J$9:$J$93*$C74*IF(V$58=Fperm_SI_Woolf2021!$E$9:$E$93,1,EXP(LN((1.1*(Fperm_SI_Woolf2021!$E$9:$E$93-V$58)-63.1579*EXP(-0.19*Fperm_SI_Woolf2021!$E$9:$E$93)+63.1579*EXP(-0.19*V$58))/(Fperm_SI_Woolf2021!$E$9:$E$93-V$58))*(V$58-Fperm_SI_Woolf2021!$E$9:$E$93)/10))) + Fperm_SI_Woolf2021!$H$9:$H$93*EXP(-Fperm_SI_Woolf2021!$K$9:$K$93*$C74*IF(V$58=Fperm_SI_Woolf2021!$E$9:$E$93,1,EXP(LN((1.1*(Fperm_SI_Woolf2021!$E$9:$E$93-V$58)-63.1579*EXP(-0.19*Fperm_SI_Woolf2021!$E$9:$E$93)+63.1579*EXP(-0.19*V$58))/(Fperm_SI_Woolf2021!$E$9:$E$93-V$58))*(V$58-Fperm_SI_Woolf2021!$E$9:$E$93)/10))),Fperm_SI_Woolf2021!$D$9:$D$93)*V$57+INTERCEPT(Fperm_SI_Woolf2021!$F$9:$F$93*EXP(-Fperm_SI_Woolf2021!$I$9:$I$93*$C74*IF(V$58=Fperm_SI_Woolf2021!$E$9:$E$93,1,EXP(LN((1.1*(Fperm_SI_Woolf2021!$E$9:$E$93-V$58)-63.1579*EXP(-0.19*Fperm_SI_Woolf2021!$E$9:$E$93)+63.1579*EXP(-0.19*V$58))/(Fperm_SI_Woolf2021!$E$9:$E$93-V$58))*(V$58-Fperm_SI_Woolf2021!$E$9:$E$93)/10))) + Fperm_SI_Woolf2021!$G$9:$G$93*EXP(-Fperm_SI_Woolf2021!$J$9:$J$93*$C74*IF(V$58=Fperm_SI_Woolf2021!$E$9:$E$93,1,EXP(LN((1.1*(Fperm_SI_Woolf2021!$E$9:$E$93-V$58)-63.1579*EXP(-0.19*Fperm_SI_Woolf2021!$E$9:$E$93)+63.1579*EXP(-0.19*V$58))/(Fperm_SI_Woolf2021!$E$9:$E$93-V$58))*(V$58-Fperm_SI_Woolf2021!$E$9:$E$93)/10))) + Fperm_SI_Woolf2021!$H$9:$H$93*EXP(-Fperm_SI_Woolf2021!$K$9:$K$93*$C74*IF(V$58=Fperm_SI_Woolf2021!$E$9:$E$93,1,EXP(LN((1.1*(Fperm_SI_Woolf2021!$E$9:$E$93-V$58)-63.1579*EXP(-0.19*Fperm_SI_Woolf2021!$E$9:$E$93)+63.1579*EXP(-0.19*V$58))/(Fperm_SI_Woolf2021!$E$9:$E$93-V$58))*(V$58-Fperm_SI_Woolf2021!$E$9:$E$93)/10))),Fperm_SI_Woolf2021!$D$9:$D$93))</f>
        <v>0.93380161283416441</v>
      </c>
      <c r="W74" s="51" cm="1">
        <f t="array" ref="W74">MIN(1,SLOPE(Fperm_SI_Woolf2021!$F$9:$F$93*EXP(-Fperm_SI_Woolf2021!$I$9:$I$93*$C74*IF(W$58=Fperm_SI_Woolf2021!$E$9:$E$93,1,EXP(LN((1.1*(Fperm_SI_Woolf2021!$E$9:$E$93-W$58)-63.1579*EXP(-0.19*Fperm_SI_Woolf2021!$E$9:$E$93)+63.1579*EXP(-0.19*W$58))/(Fperm_SI_Woolf2021!$E$9:$E$93-W$58))*(W$58-Fperm_SI_Woolf2021!$E$9:$E$93)/10))) + Fperm_SI_Woolf2021!$G$9:$G$93*EXP(-Fperm_SI_Woolf2021!$J$9:$J$93*$C74*IF(W$58=Fperm_SI_Woolf2021!$E$9:$E$93,1,EXP(LN((1.1*(Fperm_SI_Woolf2021!$E$9:$E$93-W$58)-63.1579*EXP(-0.19*Fperm_SI_Woolf2021!$E$9:$E$93)+63.1579*EXP(-0.19*W$58))/(Fperm_SI_Woolf2021!$E$9:$E$93-W$58))*(W$58-Fperm_SI_Woolf2021!$E$9:$E$93)/10))) + Fperm_SI_Woolf2021!$H$9:$H$93*EXP(-Fperm_SI_Woolf2021!$K$9:$K$93*$C74*IF(W$58=Fperm_SI_Woolf2021!$E$9:$E$93,1,EXP(LN((1.1*(Fperm_SI_Woolf2021!$E$9:$E$93-W$58)-63.1579*EXP(-0.19*Fperm_SI_Woolf2021!$E$9:$E$93)+63.1579*EXP(-0.19*W$58))/(Fperm_SI_Woolf2021!$E$9:$E$93-W$58))*(W$58-Fperm_SI_Woolf2021!$E$9:$E$93)/10))),Fperm_SI_Woolf2021!$D$9:$D$93)*W$57+INTERCEPT(Fperm_SI_Woolf2021!$F$9:$F$93*EXP(-Fperm_SI_Woolf2021!$I$9:$I$93*$C74*IF(W$58=Fperm_SI_Woolf2021!$E$9:$E$93,1,EXP(LN((1.1*(Fperm_SI_Woolf2021!$E$9:$E$93-W$58)-63.1579*EXP(-0.19*Fperm_SI_Woolf2021!$E$9:$E$93)+63.1579*EXP(-0.19*W$58))/(Fperm_SI_Woolf2021!$E$9:$E$93-W$58))*(W$58-Fperm_SI_Woolf2021!$E$9:$E$93)/10))) + Fperm_SI_Woolf2021!$G$9:$G$93*EXP(-Fperm_SI_Woolf2021!$J$9:$J$93*$C74*IF(W$58=Fperm_SI_Woolf2021!$E$9:$E$93,1,EXP(LN((1.1*(Fperm_SI_Woolf2021!$E$9:$E$93-W$58)-63.1579*EXP(-0.19*Fperm_SI_Woolf2021!$E$9:$E$93)+63.1579*EXP(-0.19*W$58))/(Fperm_SI_Woolf2021!$E$9:$E$93-W$58))*(W$58-Fperm_SI_Woolf2021!$E$9:$E$93)/10))) + Fperm_SI_Woolf2021!$H$9:$H$93*EXP(-Fperm_SI_Woolf2021!$K$9:$K$93*$C74*IF(W$58=Fperm_SI_Woolf2021!$E$9:$E$93,1,EXP(LN((1.1*(Fperm_SI_Woolf2021!$E$9:$E$93-W$58)-63.1579*EXP(-0.19*Fperm_SI_Woolf2021!$E$9:$E$93)+63.1579*EXP(-0.19*W$58))/(Fperm_SI_Woolf2021!$E$9:$E$93-W$58))*(W$58-Fperm_SI_Woolf2021!$E$9:$E$93)/10))),Fperm_SI_Woolf2021!$D$9:$D$93))</f>
        <v>0.90254927013879005</v>
      </c>
      <c r="X74" s="51" cm="1">
        <f t="array" ref="X74">MIN(1,SLOPE(Fperm_SI_Woolf2021!$F$9:$F$93*EXP(-Fperm_SI_Woolf2021!$I$9:$I$93*$C74*IF(X$58=Fperm_SI_Woolf2021!$E$9:$E$93,1,EXP(LN((1.1*(Fperm_SI_Woolf2021!$E$9:$E$93-X$58)-63.1579*EXP(-0.19*Fperm_SI_Woolf2021!$E$9:$E$93)+63.1579*EXP(-0.19*X$58))/(Fperm_SI_Woolf2021!$E$9:$E$93-X$58))*(X$58-Fperm_SI_Woolf2021!$E$9:$E$93)/10))) + Fperm_SI_Woolf2021!$G$9:$G$93*EXP(-Fperm_SI_Woolf2021!$J$9:$J$93*$C74*IF(X$58=Fperm_SI_Woolf2021!$E$9:$E$93,1,EXP(LN((1.1*(Fperm_SI_Woolf2021!$E$9:$E$93-X$58)-63.1579*EXP(-0.19*Fperm_SI_Woolf2021!$E$9:$E$93)+63.1579*EXP(-0.19*X$58))/(Fperm_SI_Woolf2021!$E$9:$E$93-X$58))*(X$58-Fperm_SI_Woolf2021!$E$9:$E$93)/10))) + Fperm_SI_Woolf2021!$H$9:$H$93*EXP(-Fperm_SI_Woolf2021!$K$9:$K$93*$C74*IF(X$58=Fperm_SI_Woolf2021!$E$9:$E$93,1,EXP(LN((1.1*(Fperm_SI_Woolf2021!$E$9:$E$93-X$58)-63.1579*EXP(-0.19*Fperm_SI_Woolf2021!$E$9:$E$93)+63.1579*EXP(-0.19*X$58))/(Fperm_SI_Woolf2021!$E$9:$E$93-X$58))*(X$58-Fperm_SI_Woolf2021!$E$9:$E$93)/10))),Fperm_SI_Woolf2021!$D$9:$D$93)*X$57+INTERCEPT(Fperm_SI_Woolf2021!$F$9:$F$93*EXP(-Fperm_SI_Woolf2021!$I$9:$I$93*$C74*IF(X$58=Fperm_SI_Woolf2021!$E$9:$E$93,1,EXP(LN((1.1*(Fperm_SI_Woolf2021!$E$9:$E$93-X$58)-63.1579*EXP(-0.19*Fperm_SI_Woolf2021!$E$9:$E$93)+63.1579*EXP(-0.19*X$58))/(Fperm_SI_Woolf2021!$E$9:$E$93-X$58))*(X$58-Fperm_SI_Woolf2021!$E$9:$E$93)/10))) + Fperm_SI_Woolf2021!$G$9:$G$93*EXP(-Fperm_SI_Woolf2021!$J$9:$J$93*$C74*IF(X$58=Fperm_SI_Woolf2021!$E$9:$E$93,1,EXP(LN((1.1*(Fperm_SI_Woolf2021!$E$9:$E$93-X$58)-63.1579*EXP(-0.19*Fperm_SI_Woolf2021!$E$9:$E$93)+63.1579*EXP(-0.19*X$58))/(Fperm_SI_Woolf2021!$E$9:$E$93-X$58))*(X$58-Fperm_SI_Woolf2021!$E$9:$E$93)/10))) + Fperm_SI_Woolf2021!$H$9:$H$93*EXP(-Fperm_SI_Woolf2021!$K$9:$K$93*$C74*IF(X$58=Fperm_SI_Woolf2021!$E$9:$E$93,1,EXP(LN((1.1*(Fperm_SI_Woolf2021!$E$9:$E$93-X$58)-63.1579*EXP(-0.19*Fperm_SI_Woolf2021!$E$9:$E$93)+63.1579*EXP(-0.19*X$58))/(Fperm_SI_Woolf2021!$E$9:$E$93-X$58))*(X$58-Fperm_SI_Woolf2021!$E$9:$E$93)/10))),Fperm_SI_Woolf2021!$D$9:$D$93))</f>
        <v>0.87129692744341569</v>
      </c>
      <c r="Y74" s="51" cm="1">
        <f t="array" ref="Y74">MIN(1,SLOPE(Fperm_SI_Woolf2021!$F$9:$F$93*EXP(-Fperm_SI_Woolf2021!$I$9:$I$93*$C74*IF(Y$58=Fperm_SI_Woolf2021!$E$9:$E$93,1,EXP(LN((1.1*(Fperm_SI_Woolf2021!$E$9:$E$93-Y$58)-63.1579*EXP(-0.19*Fperm_SI_Woolf2021!$E$9:$E$93)+63.1579*EXP(-0.19*Y$58))/(Fperm_SI_Woolf2021!$E$9:$E$93-Y$58))*(Y$58-Fperm_SI_Woolf2021!$E$9:$E$93)/10))) + Fperm_SI_Woolf2021!$G$9:$G$93*EXP(-Fperm_SI_Woolf2021!$J$9:$J$93*$C74*IF(Y$58=Fperm_SI_Woolf2021!$E$9:$E$93,1,EXP(LN((1.1*(Fperm_SI_Woolf2021!$E$9:$E$93-Y$58)-63.1579*EXP(-0.19*Fperm_SI_Woolf2021!$E$9:$E$93)+63.1579*EXP(-0.19*Y$58))/(Fperm_SI_Woolf2021!$E$9:$E$93-Y$58))*(Y$58-Fperm_SI_Woolf2021!$E$9:$E$93)/10))) + Fperm_SI_Woolf2021!$H$9:$H$93*EXP(-Fperm_SI_Woolf2021!$K$9:$K$93*$C74*IF(Y$58=Fperm_SI_Woolf2021!$E$9:$E$93,1,EXP(LN((1.1*(Fperm_SI_Woolf2021!$E$9:$E$93-Y$58)-63.1579*EXP(-0.19*Fperm_SI_Woolf2021!$E$9:$E$93)+63.1579*EXP(-0.19*Y$58))/(Fperm_SI_Woolf2021!$E$9:$E$93-Y$58))*(Y$58-Fperm_SI_Woolf2021!$E$9:$E$93)/10))),Fperm_SI_Woolf2021!$D$9:$D$93)*Y$57+INTERCEPT(Fperm_SI_Woolf2021!$F$9:$F$93*EXP(-Fperm_SI_Woolf2021!$I$9:$I$93*$C74*IF(Y$58=Fperm_SI_Woolf2021!$E$9:$E$93,1,EXP(LN((1.1*(Fperm_SI_Woolf2021!$E$9:$E$93-Y$58)-63.1579*EXP(-0.19*Fperm_SI_Woolf2021!$E$9:$E$93)+63.1579*EXP(-0.19*Y$58))/(Fperm_SI_Woolf2021!$E$9:$E$93-Y$58))*(Y$58-Fperm_SI_Woolf2021!$E$9:$E$93)/10))) + Fperm_SI_Woolf2021!$G$9:$G$93*EXP(-Fperm_SI_Woolf2021!$J$9:$J$93*$C74*IF(Y$58=Fperm_SI_Woolf2021!$E$9:$E$93,1,EXP(LN((1.1*(Fperm_SI_Woolf2021!$E$9:$E$93-Y$58)-63.1579*EXP(-0.19*Fperm_SI_Woolf2021!$E$9:$E$93)+63.1579*EXP(-0.19*Y$58))/(Fperm_SI_Woolf2021!$E$9:$E$93-Y$58))*(Y$58-Fperm_SI_Woolf2021!$E$9:$E$93)/10))) + Fperm_SI_Woolf2021!$H$9:$H$93*EXP(-Fperm_SI_Woolf2021!$K$9:$K$93*$C74*IF(Y$58=Fperm_SI_Woolf2021!$E$9:$E$93,1,EXP(LN((1.1*(Fperm_SI_Woolf2021!$E$9:$E$93-Y$58)-63.1579*EXP(-0.19*Fperm_SI_Woolf2021!$E$9:$E$93)+63.1579*EXP(-0.19*Y$58))/(Fperm_SI_Woolf2021!$E$9:$E$93-Y$58))*(Y$58-Fperm_SI_Woolf2021!$E$9:$E$93)/10))),Fperm_SI_Woolf2021!$D$9:$D$93))</f>
        <v>0.84004458474804133</v>
      </c>
      <c r="Z74" s="51" cm="1">
        <f t="array" ref="Z74">MIN(1,SLOPE(Fperm_SI_Woolf2021!$F$9:$F$93*EXP(-Fperm_SI_Woolf2021!$I$9:$I$93*$C74*IF(Z$58=Fperm_SI_Woolf2021!$E$9:$E$93,1,EXP(LN((1.1*(Fperm_SI_Woolf2021!$E$9:$E$93-Z$58)-63.1579*EXP(-0.19*Fperm_SI_Woolf2021!$E$9:$E$93)+63.1579*EXP(-0.19*Z$58))/(Fperm_SI_Woolf2021!$E$9:$E$93-Z$58))*(Z$58-Fperm_SI_Woolf2021!$E$9:$E$93)/10))) + Fperm_SI_Woolf2021!$G$9:$G$93*EXP(-Fperm_SI_Woolf2021!$J$9:$J$93*$C74*IF(Z$58=Fperm_SI_Woolf2021!$E$9:$E$93,1,EXP(LN((1.1*(Fperm_SI_Woolf2021!$E$9:$E$93-Z$58)-63.1579*EXP(-0.19*Fperm_SI_Woolf2021!$E$9:$E$93)+63.1579*EXP(-0.19*Z$58))/(Fperm_SI_Woolf2021!$E$9:$E$93-Z$58))*(Z$58-Fperm_SI_Woolf2021!$E$9:$E$93)/10))) + Fperm_SI_Woolf2021!$H$9:$H$93*EXP(-Fperm_SI_Woolf2021!$K$9:$K$93*$C74*IF(Z$58=Fperm_SI_Woolf2021!$E$9:$E$93,1,EXP(LN((1.1*(Fperm_SI_Woolf2021!$E$9:$E$93-Z$58)-63.1579*EXP(-0.19*Fperm_SI_Woolf2021!$E$9:$E$93)+63.1579*EXP(-0.19*Z$58))/(Fperm_SI_Woolf2021!$E$9:$E$93-Z$58))*(Z$58-Fperm_SI_Woolf2021!$E$9:$E$93)/10))),Fperm_SI_Woolf2021!$D$9:$D$93)*Z$57+INTERCEPT(Fperm_SI_Woolf2021!$F$9:$F$93*EXP(-Fperm_SI_Woolf2021!$I$9:$I$93*$C74*IF(Z$58=Fperm_SI_Woolf2021!$E$9:$E$93,1,EXP(LN((1.1*(Fperm_SI_Woolf2021!$E$9:$E$93-Z$58)-63.1579*EXP(-0.19*Fperm_SI_Woolf2021!$E$9:$E$93)+63.1579*EXP(-0.19*Z$58))/(Fperm_SI_Woolf2021!$E$9:$E$93-Z$58))*(Z$58-Fperm_SI_Woolf2021!$E$9:$E$93)/10))) + Fperm_SI_Woolf2021!$G$9:$G$93*EXP(-Fperm_SI_Woolf2021!$J$9:$J$93*$C74*IF(Z$58=Fperm_SI_Woolf2021!$E$9:$E$93,1,EXP(LN((1.1*(Fperm_SI_Woolf2021!$E$9:$E$93-Z$58)-63.1579*EXP(-0.19*Fperm_SI_Woolf2021!$E$9:$E$93)+63.1579*EXP(-0.19*Z$58))/(Fperm_SI_Woolf2021!$E$9:$E$93-Z$58))*(Z$58-Fperm_SI_Woolf2021!$E$9:$E$93)/10))) + Fperm_SI_Woolf2021!$H$9:$H$93*EXP(-Fperm_SI_Woolf2021!$K$9:$K$93*$C74*IF(Z$58=Fperm_SI_Woolf2021!$E$9:$E$93,1,EXP(LN((1.1*(Fperm_SI_Woolf2021!$E$9:$E$93-Z$58)-63.1579*EXP(-0.19*Fperm_SI_Woolf2021!$E$9:$E$93)+63.1579*EXP(-0.19*Z$58))/(Fperm_SI_Woolf2021!$E$9:$E$93-Z$58))*(Z$58-Fperm_SI_Woolf2021!$E$9:$E$93)/10))),Fperm_SI_Woolf2021!$D$9:$D$93))</f>
        <v>0.80879224205266698</v>
      </c>
      <c r="AA74" s="51" cm="1">
        <f t="array" ref="AA74">MIN(1,SLOPE(Fperm_SI_Woolf2021!$F$9:$F$93*EXP(-Fperm_SI_Woolf2021!$I$9:$I$93*$C74*IF(AA$58=Fperm_SI_Woolf2021!$E$9:$E$93,1,EXP(LN((1.1*(Fperm_SI_Woolf2021!$E$9:$E$93-AA$58)-63.1579*EXP(-0.19*Fperm_SI_Woolf2021!$E$9:$E$93)+63.1579*EXP(-0.19*AA$58))/(Fperm_SI_Woolf2021!$E$9:$E$93-AA$58))*(AA$58-Fperm_SI_Woolf2021!$E$9:$E$93)/10))) + Fperm_SI_Woolf2021!$G$9:$G$93*EXP(-Fperm_SI_Woolf2021!$J$9:$J$93*$C74*IF(AA$58=Fperm_SI_Woolf2021!$E$9:$E$93,1,EXP(LN((1.1*(Fperm_SI_Woolf2021!$E$9:$E$93-AA$58)-63.1579*EXP(-0.19*Fperm_SI_Woolf2021!$E$9:$E$93)+63.1579*EXP(-0.19*AA$58))/(Fperm_SI_Woolf2021!$E$9:$E$93-AA$58))*(AA$58-Fperm_SI_Woolf2021!$E$9:$E$93)/10))) + Fperm_SI_Woolf2021!$H$9:$H$93*EXP(-Fperm_SI_Woolf2021!$K$9:$K$93*$C74*IF(AA$58=Fperm_SI_Woolf2021!$E$9:$E$93,1,EXP(LN((1.1*(Fperm_SI_Woolf2021!$E$9:$E$93-AA$58)-63.1579*EXP(-0.19*Fperm_SI_Woolf2021!$E$9:$E$93)+63.1579*EXP(-0.19*AA$58))/(Fperm_SI_Woolf2021!$E$9:$E$93-AA$58))*(AA$58-Fperm_SI_Woolf2021!$E$9:$E$93)/10))),Fperm_SI_Woolf2021!$D$9:$D$93)*AA$57+INTERCEPT(Fperm_SI_Woolf2021!$F$9:$F$93*EXP(-Fperm_SI_Woolf2021!$I$9:$I$93*$C74*IF(AA$58=Fperm_SI_Woolf2021!$E$9:$E$93,1,EXP(LN((1.1*(Fperm_SI_Woolf2021!$E$9:$E$93-AA$58)-63.1579*EXP(-0.19*Fperm_SI_Woolf2021!$E$9:$E$93)+63.1579*EXP(-0.19*AA$58))/(Fperm_SI_Woolf2021!$E$9:$E$93-AA$58))*(AA$58-Fperm_SI_Woolf2021!$E$9:$E$93)/10))) + Fperm_SI_Woolf2021!$G$9:$G$93*EXP(-Fperm_SI_Woolf2021!$J$9:$J$93*$C74*IF(AA$58=Fperm_SI_Woolf2021!$E$9:$E$93,1,EXP(LN((1.1*(Fperm_SI_Woolf2021!$E$9:$E$93-AA$58)-63.1579*EXP(-0.19*Fperm_SI_Woolf2021!$E$9:$E$93)+63.1579*EXP(-0.19*AA$58))/(Fperm_SI_Woolf2021!$E$9:$E$93-AA$58))*(AA$58-Fperm_SI_Woolf2021!$E$9:$E$93)/10))) + Fperm_SI_Woolf2021!$H$9:$H$93*EXP(-Fperm_SI_Woolf2021!$K$9:$K$93*$C74*IF(AA$58=Fperm_SI_Woolf2021!$E$9:$E$93,1,EXP(LN((1.1*(Fperm_SI_Woolf2021!$E$9:$E$93-AA$58)-63.1579*EXP(-0.19*Fperm_SI_Woolf2021!$E$9:$E$93)+63.1579*EXP(-0.19*AA$58))/(Fperm_SI_Woolf2021!$E$9:$E$93-AA$58))*(AA$58-Fperm_SI_Woolf2021!$E$9:$E$93)/10))),Fperm_SI_Woolf2021!$D$9:$D$93))</f>
        <v>0.77753989935729262</v>
      </c>
      <c r="AB74" s="51" cm="1">
        <f t="array" ref="AB74">MIN(1,SLOPE(Fperm_SI_Woolf2021!$F$9:$F$93*EXP(-Fperm_SI_Woolf2021!$I$9:$I$93*$C74*IF(AB$58=Fperm_SI_Woolf2021!$E$9:$E$93,1,EXP(LN((1.1*(Fperm_SI_Woolf2021!$E$9:$E$93-AB$58)-63.1579*EXP(-0.19*Fperm_SI_Woolf2021!$E$9:$E$93)+63.1579*EXP(-0.19*AB$58))/(Fperm_SI_Woolf2021!$E$9:$E$93-AB$58))*(AB$58-Fperm_SI_Woolf2021!$E$9:$E$93)/10))) + Fperm_SI_Woolf2021!$G$9:$G$93*EXP(-Fperm_SI_Woolf2021!$J$9:$J$93*$C74*IF(AB$58=Fperm_SI_Woolf2021!$E$9:$E$93,1,EXP(LN((1.1*(Fperm_SI_Woolf2021!$E$9:$E$93-AB$58)-63.1579*EXP(-0.19*Fperm_SI_Woolf2021!$E$9:$E$93)+63.1579*EXP(-0.19*AB$58))/(Fperm_SI_Woolf2021!$E$9:$E$93-AB$58))*(AB$58-Fperm_SI_Woolf2021!$E$9:$E$93)/10))) + Fperm_SI_Woolf2021!$H$9:$H$93*EXP(-Fperm_SI_Woolf2021!$K$9:$K$93*$C74*IF(AB$58=Fperm_SI_Woolf2021!$E$9:$E$93,1,EXP(LN((1.1*(Fperm_SI_Woolf2021!$E$9:$E$93-AB$58)-63.1579*EXP(-0.19*Fperm_SI_Woolf2021!$E$9:$E$93)+63.1579*EXP(-0.19*AB$58))/(Fperm_SI_Woolf2021!$E$9:$E$93-AB$58))*(AB$58-Fperm_SI_Woolf2021!$E$9:$E$93)/10))),Fperm_SI_Woolf2021!$D$9:$D$93)*AB$57+INTERCEPT(Fperm_SI_Woolf2021!$F$9:$F$93*EXP(-Fperm_SI_Woolf2021!$I$9:$I$93*$C74*IF(AB$58=Fperm_SI_Woolf2021!$E$9:$E$93,1,EXP(LN((1.1*(Fperm_SI_Woolf2021!$E$9:$E$93-AB$58)-63.1579*EXP(-0.19*Fperm_SI_Woolf2021!$E$9:$E$93)+63.1579*EXP(-0.19*AB$58))/(Fperm_SI_Woolf2021!$E$9:$E$93-AB$58))*(AB$58-Fperm_SI_Woolf2021!$E$9:$E$93)/10))) + Fperm_SI_Woolf2021!$G$9:$G$93*EXP(-Fperm_SI_Woolf2021!$J$9:$J$93*$C74*IF(AB$58=Fperm_SI_Woolf2021!$E$9:$E$93,1,EXP(LN((1.1*(Fperm_SI_Woolf2021!$E$9:$E$93-AB$58)-63.1579*EXP(-0.19*Fperm_SI_Woolf2021!$E$9:$E$93)+63.1579*EXP(-0.19*AB$58))/(Fperm_SI_Woolf2021!$E$9:$E$93-AB$58))*(AB$58-Fperm_SI_Woolf2021!$E$9:$E$93)/10))) + Fperm_SI_Woolf2021!$H$9:$H$93*EXP(-Fperm_SI_Woolf2021!$K$9:$K$93*$C74*IF(AB$58=Fperm_SI_Woolf2021!$E$9:$E$93,1,EXP(LN((1.1*(Fperm_SI_Woolf2021!$E$9:$E$93-AB$58)-63.1579*EXP(-0.19*Fperm_SI_Woolf2021!$E$9:$E$93)+63.1579*EXP(-0.19*AB$58))/(Fperm_SI_Woolf2021!$E$9:$E$93-AB$58))*(AB$58-Fperm_SI_Woolf2021!$E$9:$E$93)/10))),Fperm_SI_Woolf2021!$D$9:$D$93))</f>
        <v>0.74628755666191826</v>
      </c>
      <c r="AC74" s="51" cm="1">
        <f t="array" ref="AC74">MIN(1,SLOPE(Fperm_SI_Woolf2021!$F$9:$F$93*EXP(-Fperm_SI_Woolf2021!$I$9:$I$93*$C74*IF(AC$58=Fperm_SI_Woolf2021!$E$9:$E$93,1,EXP(LN((1.1*(Fperm_SI_Woolf2021!$E$9:$E$93-AC$58)-63.1579*EXP(-0.19*Fperm_SI_Woolf2021!$E$9:$E$93)+63.1579*EXP(-0.19*AC$58))/(Fperm_SI_Woolf2021!$E$9:$E$93-AC$58))*(AC$58-Fperm_SI_Woolf2021!$E$9:$E$93)/10))) + Fperm_SI_Woolf2021!$G$9:$G$93*EXP(-Fperm_SI_Woolf2021!$J$9:$J$93*$C74*IF(AC$58=Fperm_SI_Woolf2021!$E$9:$E$93,1,EXP(LN((1.1*(Fperm_SI_Woolf2021!$E$9:$E$93-AC$58)-63.1579*EXP(-0.19*Fperm_SI_Woolf2021!$E$9:$E$93)+63.1579*EXP(-0.19*AC$58))/(Fperm_SI_Woolf2021!$E$9:$E$93-AC$58))*(AC$58-Fperm_SI_Woolf2021!$E$9:$E$93)/10))) + Fperm_SI_Woolf2021!$H$9:$H$93*EXP(-Fperm_SI_Woolf2021!$K$9:$K$93*$C74*IF(AC$58=Fperm_SI_Woolf2021!$E$9:$E$93,1,EXP(LN((1.1*(Fperm_SI_Woolf2021!$E$9:$E$93-AC$58)-63.1579*EXP(-0.19*Fperm_SI_Woolf2021!$E$9:$E$93)+63.1579*EXP(-0.19*AC$58))/(Fperm_SI_Woolf2021!$E$9:$E$93-AC$58))*(AC$58-Fperm_SI_Woolf2021!$E$9:$E$93)/10))),Fperm_SI_Woolf2021!$D$9:$D$93)*AC$57+INTERCEPT(Fperm_SI_Woolf2021!$F$9:$F$93*EXP(-Fperm_SI_Woolf2021!$I$9:$I$93*$C74*IF(AC$58=Fperm_SI_Woolf2021!$E$9:$E$93,1,EXP(LN((1.1*(Fperm_SI_Woolf2021!$E$9:$E$93-AC$58)-63.1579*EXP(-0.19*Fperm_SI_Woolf2021!$E$9:$E$93)+63.1579*EXP(-0.19*AC$58))/(Fperm_SI_Woolf2021!$E$9:$E$93-AC$58))*(AC$58-Fperm_SI_Woolf2021!$E$9:$E$93)/10))) + Fperm_SI_Woolf2021!$G$9:$G$93*EXP(-Fperm_SI_Woolf2021!$J$9:$J$93*$C74*IF(AC$58=Fperm_SI_Woolf2021!$E$9:$E$93,1,EXP(LN((1.1*(Fperm_SI_Woolf2021!$E$9:$E$93-AC$58)-63.1579*EXP(-0.19*Fperm_SI_Woolf2021!$E$9:$E$93)+63.1579*EXP(-0.19*AC$58))/(Fperm_SI_Woolf2021!$E$9:$E$93-AC$58))*(AC$58-Fperm_SI_Woolf2021!$E$9:$E$93)/10))) + Fperm_SI_Woolf2021!$H$9:$H$93*EXP(-Fperm_SI_Woolf2021!$K$9:$K$93*$C74*IF(AC$58=Fperm_SI_Woolf2021!$E$9:$E$93,1,EXP(LN((1.1*(Fperm_SI_Woolf2021!$E$9:$E$93-AC$58)-63.1579*EXP(-0.19*Fperm_SI_Woolf2021!$E$9:$E$93)+63.1579*EXP(-0.19*AC$58))/(Fperm_SI_Woolf2021!$E$9:$E$93-AC$58))*(AC$58-Fperm_SI_Woolf2021!$E$9:$E$93)/10))),Fperm_SI_Woolf2021!$D$9:$D$93))</f>
        <v>0.7150352139665439</v>
      </c>
      <c r="AD74" s="51" cm="1">
        <f t="array" ref="AD74">MIN(1,SLOPE(Fperm_SI_Woolf2021!$F$9:$F$93*EXP(-Fperm_SI_Woolf2021!$I$9:$I$93*$C74*IF(AD$58=Fperm_SI_Woolf2021!$E$9:$E$93,1,EXP(LN((1.1*(Fperm_SI_Woolf2021!$E$9:$E$93-AD$58)-63.1579*EXP(-0.19*Fperm_SI_Woolf2021!$E$9:$E$93)+63.1579*EXP(-0.19*AD$58))/(Fperm_SI_Woolf2021!$E$9:$E$93-AD$58))*(AD$58-Fperm_SI_Woolf2021!$E$9:$E$93)/10))) + Fperm_SI_Woolf2021!$G$9:$G$93*EXP(-Fperm_SI_Woolf2021!$J$9:$J$93*$C74*IF(AD$58=Fperm_SI_Woolf2021!$E$9:$E$93,1,EXP(LN((1.1*(Fperm_SI_Woolf2021!$E$9:$E$93-AD$58)-63.1579*EXP(-0.19*Fperm_SI_Woolf2021!$E$9:$E$93)+63.1579*EXP(-0.19*AD$58))/(Fperm_SI_Woolf2021!$E$9:$E$93-AD$58))*(AD$58-Fperm_SI_Woolf2021!$E$9:$E$93)/10))) + Fperm_SI_Woolf2021!$H$9:$H$93*EXP(-Fperm_SI_Woolf2021!$K$9:$K$93*$C74*IF(AD$58=Fperm_SI_Woolf2021!$E$9:$E$93,1,EXP(LN((1.1*(Fperm_SI_Woolf2021!$E$9:$E$93-AD$58)-63.1579*EXP(-0.19*Fperm_SI_Woolf2021!$E$9:$E$93)+63.1579*EXP(-0.19*AD$58))/(Fperm_SI_Woolf2021!$E$9:$E$93-AD$58))*(AD$58-Fperm_SI_Woolf2021!$E$9:$E$93)/10))),Fperm_SI_Woolf2021!$D$9:$D$93)*AD$57+INTERCEPT(Fperm_SI_Woolf2021!$F$9:$F$93*EXP(-Fperm_SI_Woolf2021!$I$9:$I$93*$C74*IF(AD$58=Fperm_SI_Woolf2021!$E$9:$E$93,1,EXP(LN((1.1*(Fperm_SI_Woolf2021!$E$9:$E$93-AD$58)-63.1579*EXP(-0.19*Fperm_SI_Woolf2021!$E$9:$E$93)+63.1579*EXP(-0.19*AD$58))/(Fperm_SI_Woolf2021!$E$9:$E$93-AD$58))*(AD$58-Fperm_SI_Woolf2021!$E$9:$E$93)/10))) + Fperm_SI_Woolf2021!$G$9:$G$93*EXP(-Fperm_SI_Woolf2021!$J$9:$J$93*$C74*IF(AD$58=Fperm_SI_Woolf2021!$E$9:$E$93,1,EXP(LN((1.1*(Fperm_SI_Woolf2021!$E$9:$E$93-AD$58)-63.1579*EXP(-0.19*Fperm_SI_Woolf2021!$E$9:$E$93)+63.1579*EXP(-0.19*AD$58))/(Fperm_SI_Woolf2021!$E$9:$E$93-AD$58))*(AD$58-Fperm_SI_Woolf2021!$E$9:$E$93)/10))) + Fperm_SI_Woolf2021!$H$9:$H$93*EXP(-Fperm_SI_Woolf2021!$K$9:$K$93*$C74*IF(AD$58=Fperm_SI_Woolf2021!$E$9:$E$93,1,EXP(LN((1.1*(Fperm_SI_Woolf2021!$E$9:$E$93-AD$58)-63.1579*EXP(-0.19*Fperm_SI_Woolf2021!$E$9:$E$93)+63.1579*EXP(-0.19*AD$58))/(Fperm_SI_Woolf2021!$E$9:$E$93-AD$58))*(AD$58-Fperm_SI_Woolf2021!$E$9:$E$93)/10))),Fperm_SI_Woolf2021!$D$9:$D$93))</f>
        <v>0.68378287127116943</v>
      </c>
      <c r="AE74" s="51" cm="1">
        <f t="array" ref="AE74">MIN(1,SLOPE(Fperm_SI_Woolf2021!$F$9:$F$93*EXP(-Fperm_SI_Woolf2021!$I$9:$I$93*$C74*IF(AE$58=Fperm_SI_Woolf2021!$E$9:$E$93,1,EXP(LN((1.1*(Fperm_SI_Woolf2021!$E$9:$E$93-AE$58)-63.1579*EXP(-0.19*Fperm_SI_Woolf2021!$E$9:$E$93)+63.1579*EXP(-0.19*AE$58))/(Fperm_SI_Woolf2021!$E$9:$E$93-AE$58))*(AE$58-Fperm_SI_Woolf2021!$E$9:$E$93)/10))) + Fperm_SI_Woolf2021!$G$9:$G$93*EXP(-Fperm_SI_Woolf2021!$J$9:$J$93*$C74*IF(AE$58=Fperm_SI_Woolf2021!$E$9:$E$93,1,EXP(LN((1.1*(Fperm_SI_Woolf2021!$E$9:$E$93-AE$58)-63.1579*EXP(-0.19*Fperm_SI_Woolf2021!$E$9:$E$93)+63.1579*EXP(-0.19*AE$58))/(Fperm_SI_Woolf2021!$E$9:$E$93-AE$58))*(AE$58-Fperm_SI_Woolf2021!$E$9:$E$93)/10))) + Fperm_SI_Woolf2021!$H$9:$H$93*EXP(-Fperm_SI_Woolf2021!$K$9:$K$93*$C74*IF(AE$58=Fperm_SI_Woolf2021!$E$9:$E$93,1,EXP(LN((1.1*(Fperm_SI_Woolf2021!$E$9:$E$93-AE$58)-63.1579*EXP(-0.19*Fperm_SI_Woolf2021!$E$9:$E$93)+63.1579*EXP(-0.19*AE$58))/(Fperm_SI_Woolf2021!$E$9:$E$93-AE$58))*(AE$58-Fperm_SI_Woolf2021!$E$9:$E$93)/10))),Fperm_SI_Woolf2021!$D$9:$D$93)*AE$57+INTERCEPT(Fperm_SI_Woolf2021!$F$9:$F$93*EXP(-Fperm_SI_Woolf2021!$I$9:$I$93*$C74*IF(AE$58=Fperm_SI_Woolf2021!$E$9:$E$93,1,EXP(LN((1.1*(Fperm_SI_Woolf2021!$E$9:$E$93-AE$58)-63.1579*EXP(-0.19*Fperm_SI_Woolf2021!$E$9:$E$93)+63.1579*EXP(-0.19*AE$58))/(Fperm_SI_Woolf2021!$E$9:$E$93-AE$58))*(AE$58-Fperm_SI_Woolf2021!$E$9:$E$93)/10))) + Fperm_SI_Woolf2021!$G$9:$G$93*EXP(-Fperm_SI_Woolf2021!$J$9:$J$93*$C74*IF(AE$58=Fperm_SI_Woolf2021!$E$9:$E$93,1,EXP(LN((1.1*(Fperm_SI_Woolf2021!$E$9:$E$93-AE$58)-63.1579*EXP(-0.19*Fperm_SI_Woolf2021!$E$9:$E$93)+63.1579*EXP(-0.19*AE$58))/(Fperm_SI_Woolf2021!$E$9:$E$93-AE$58))*(AE$58-Fperm_SI_Woolf2021!$E$9:$E$93)/10))) + Fperm_SI_Woolf2021!$H$9:$H$93*EXP(-Fperm_SI_Woolf2021!$K$9:$K$93*$C74*IF(AE$58=Fperm_SI_Woolf2021!$E$9:$E$93,1,EXP(LN((1.1*(Fperm_SI_Woolf2021!$E$9:$E$93-AE$58)-63.1579*EXP(-0.19*Fperm_SI_Woolf2021!$E$9:$E$93)+63.1579*EXP(-0.19*AE$58))/(Fperm_SI_Woolf2021!$E$9:$E$93-AE$58))*(AE$58-Fperm_SI_Woolf2021!$E$9:$E$93)/10))),Fperm_SI_Woolf2021!$D$9:$D$93))</f>
        <v>0.65253052857579497</v>
      </c>
      <c r="AF74" s="51" cm="1">
        <f t="array" ref="AF74">MIN(1,SLOPE(Fperm_SI_Woolf2021!$F$9:$F$93*EXP(-Fperm_SI_Woolf2021!$I$9:$I$93*$C74*IF(AF$58=Fperm_SI_Woolf2021!$E$9:$E$93,1,EXP(LN((1.1*(Fperm_SI_Woolf2021!$E$9:$E$93-AF$58)-63.1579*EXP(-0.19*Fperm_SI_Woolf2021!$E$9:$E$93)+63.1579*EXP(-0.19*AF$58))/(Fperm_SI_Woolf2021!$E$9:$E$93-AF$58))*(AF$58-Fperm_SI_Woolf2021!$E$9:$E$93)/10))) + Fperm_SI_Woolf2021!$G$9:$G$93*EXP(-Fperm_SI_Woolf2021!$J$9:$J$93*$C74*IF(AF$58=Fperm_SI_Woolf2021!$E$9:$E$93,1,EXP(LN((1.1*(Fperm_SI_Woolf2021!$E$9:$E$93-AF$58)-63.1579*EXP(-0.19*Fperm_SI_Woolf2021!$E$9:$E$93)+63.1579*EXP(-0.19*AF$58))/(Fperm_SI_Woolf2021!$E$9:$E$93-AF$58))*(AF$58-Fperm_SI_Woolf2021!$E$9:$E$93)/10))) + Fperm_SI_Woolf2021!$H$9:$H$93*EXP(-Fperm_SI_Woolf2021!$K$9:$K$93*$C74*IF(AF$58=Fperm_SI_Woolf2021!$E$9:$E$93,1,EXP(LN((1.1*(Fperm_SI_Woolf2021!$E$9:$E$93-AF$58)-63.1579*EXP(-0.19*Fperm_SI_Woolf2021!$E$9:$E$93)+63.1579*EXP(-0.19*AF$58))/(Fperm_SI_Woolf2021!$E$9:$E$93-AF$58))*(AF$58-Fperm_SI_Woolf2021!$E$9:$E$93)/10))),Fperm_SI_Woolf2021!$D$9:$D$93)*AF$57+INTERCEPT(Fperm_SI_Woolf2021!$F$9:$F$93*EXP(-Fperm_SI_Woolf2021!$I$9:$I$93*$C74*IF(AF$58=Fperm_SI_Woolf2021!$E$9:$E$93,1,EXP(LN((1.1*(Fperm_SI_Woolf2021!$E$9:$E$93-AF$58)-63.1579*EXP(-0.19*Fperm_SI_Woolf2021!$E$9:$E$93)+63.1579*EXP(-0.19*AF$58))/(Fperm_SI_Woolf2021!$E$9:$E$93-AF$58))*(AF$58-Fperm_SI_Woolf2021!$E$9:$E$93)/10))) + Fperm_SI_Woolf2021!$G$9:$G$93*EXP(-Fperm_SI_Woolf2021!$J$9:$J$93*$C74*IF(AF$58=Fperm_SI_Woolf2021!$E$9:$E$93,1,EXP(LN((1.1*(Fperm_SI_Woolf2021!$E$9:$E$93-AF$58)-63.1579*EXP(-0.19*Fperm_SI_Woolf2021!$E$9:$E$93)+63.1579*EXP(-0.19*AF$58))/(Fperm_SI_Woolf2021!$E$9:$E$93-AF$58))*(AF$58-Fperm_SI_Woolf2021!$E$9:$E$93)/10))) + Fperm_SI_Woolf2021!$H$9:$H$93*EXP(-Fperm_SI_Woolf2021!$K$9:$K$93*$C74*IF(AF$58=Fperm_SI_Woolf2021!$E$9:$E$93,1,EXP(LN((1.1*(Fperm_SI_Woolf2021!$E$9:$E$93-AF$58)-63.1579*EXP(-0.19*Fperm_SI_Woolf2021!$E$9:$E$93)+63.1579*EXP(-0.19*AF$58))/(Fperm_SI_Woolf2021!$E$9:$E$93-AF$58))*(AF$58-Fperm_SI_Woolf2021!$E$9:$E$93)/10))),Fperm_SI_Woolf2021!$D$9:$D$93))</f>
        <v>0.62127818588042061</v>
      </c>
      <c r="AG74" s="51" cm="1">
        <f t="array" ref="AG74">MIN(1,SLOPE(Fperm_SI_Woolf2021!$F$9:$F$93*EXP(-Fperm_SI_Woolf2021!$I$9:$I$93*$C74*IF(AG$58=Fperm_SI_Woolf2021!$E$9:$E$93,1,EXP(LN((1.1*(Fperm_SI_Woolf2021!$E$9:$E$93-AG$58)-63.1579*EXP(-0.19*Fperm_SI_Woolf2021!$E$9:$E$93)+63.1579*EXP(-0.19*AG$58))/(Fperm_SI_Woolf2021!$E$9:$E$93-AG$58))*(AG$58-Fperm_SI_Woolf2021!$E$9:$E$93)/10))) + Fperm_SI_Woolf2021!$G$9:$G$93*EXP(-Fperm_SI_Woolf2021!$J$9:$J$93*$C74*IF(AG$58=Fperm_SI_Woolf2021!$E$9:$E$93,1,EXP(LN((1.1*(Fperm_SI_Woolf2021!$E$9:$E$93-AG$58)-63.1579*EXP(-0.19*Fperm_SI_Woolf2021!$E$9:$E$93)+63.1579*EXP(-0.19*AG$58))/(Fperm_SI_Woolf2021!$E$9:$E$93-AG$58))*(AG$58-Fperm_SI_Woolf2021!$E$9:$E$93)/10))) + Fperm_SI_Woolf2021!$H$9:$H$93*EXP(-Fperm_SI_Woolf2021!$K$9:$K$93*$C74*IF(AG$58=Fperm_SI_Woolf2021!$E$9:$E$93,1,EXP(LN((1.1*(Fperm_SI_Woolf2021!$E$9:$E$93-AG$58)-63.1579*EXP(-0.19*Fperm_SI_Woolf2021!$E$9:$E$93)+63.1579*EXP(-0.19*AG$58))/(Fperm_SI_Woolf2021!$E$9:$E$93-AG$58))*(AG$58-Fperm_SI_Woolf2021!$E$9:$E$93)/10))),Fperm_SI_Woolf2021!$D$9:$D$93)*AG$57+INTERCEPT(Fperm_SI_Woolf2021!$F$9:$F$93*EXP(-Fperm_SI_Woolf2021!$I$9:$I$93*$C74*IF(AG$58=Fperm_SI_Woolf2021!$E$9:$E$93,1,EXP(LN((1.1*(Fperm_SI_Woolf2021!$E$9:$E$93-AG$58)-63.1579*EXP(-0.19*Fperm_SI_Woolf2021!$E$9:$E$93)+63.1579*EXP(-0.19*AG$58))/(Fperm_SI_Woolf2021!$E$9:$E$93-AG$58))*(AG$58-Fperm_SI_Woolf2021!$E$9:$E$93)/10))) + Fperm_SI_Woolf2021!$G$9:$G$93*EXP(-Fperm_SI_Woolf2021!$J$9:$J$93*$C74*IF(AG$58=Fperm_SI_Woolf2021!$E$9:$E$93,1,EXP(LN((1.1*(Fperm_SI_Woolf2021!$E$9:$E$93-AG$58)-63.1579*EXP(-0.19*Fperm_SI_Woolf2021!$E$9:$E$93)+63.1579*EXP(-0.19*AG$58))/(Fperm_SI_Woolf2021!$E$9:$E$93-AG$58))*(AG$58-Fperm_SI_Woolf2021!$E$9:$E$93)/10))) + Fperm_SI_Woolf2021!$H$9:$H$93*EXP(-Fperm_SI_Woolf2021!$K$9:$K$93*$C74*IF(AG$58=Fperm_SI_Woolf2021!$E$9:$E$93,1,EXP(LN((1.1*(Fperm_SI_Woolf2021!$E$9:$E$93-AG$58)-63.1579*EXP(-0.19*Fperm_SI_Woolf2021!$E$9:$E$93)+63.1579*EXP(-0.19*AG$58))/(Fperm_SI_Woolf2021!$E$9:$E$93-AG$58))*(AG$58-Fperm_SI_Woolf2021!$E$9:$E$93)/10))),Fperm_SI_Woolf2021!$D$9:$D$93))</f>
        <v>0.59002584318504625</v>
      </c>
      <c r="AH74" s="51" cm="1">
        <f t="array" ref="AH74">MIN(1,SLOPE(Fperm_SI_Woolf2021!$F$9:$F$93*EXP(-Fperm_SI_Woolf2021!$I$9:$I$93*$C74*IF(AH$58=Fperm_SI_Woolf2021!$E$9:$E$93,1,EXP(LN((1.1*(Fperm_SI_Woolf2021!$E$9:$E$93-AH$58)-63.1579*EXP(-0.19*Fperm_SI_Woolf2021!$E$9:$E$93)+63.1579*EXP(-0.19*AH$58))/(Fperm_SI_Woolf2021!$E$9:$E$93-AH$58))*(AH$58-Fperm_SI_Woolf2021!$E$9:$E$93)/10))) + Fperm_SI_Woolf2021!$G$9:$G$93*EXP(-Fperm_SI_Woolf2021!$J$9:$J$93*$C74*IF(AH$58=Fperm_SI_Woolf2021!$E$9:$E$93,1,EXP(LN((1.1*(Fperm_SI_Woolf2021!$E$9:$E$93-AH$58)-63.1579*EXP(-0.19*Fperm_SI_Woolf2021!$E$9:$E$93)+63.1579*EXP(-0.19*AH$58))/(Fperm_SI_Woolf2021!$E$9:$E$93-AH$58))*(AH$58-Fperm_SI_Woolf2021!$E$9:$E$93)/10))) + Fperm_SI_Woolf2021!$H$9:$H$93*EXP(-Fperm_SI_Woolf2021!$K$9:$K$93*$C74*IF(AH$58=Fperm_SI_Woolf2021!$E$9:$E$93,1,EXP(LN((1.1*(Fperm_SI_Woolf2021!$E$9:$E$93-AH$58)-63.1579*EXP(-0.19*Fperm_SI_Woolf2021!$E$9:$E$93)+63.1579*EXP(-0.19*AH$58))/(Fperm_SI_Woolf2021!$E$9:$E$93-AH$58))*(AH$58-Fperm_SI_Woolf2021!$E$9:$E$93)/10))),Fperm_SI_Woolf2021!$D$9:$D$93)*AH$57+INTERCEPT(Fperm_SI_Woolf2021!$F$9:$F$93*EXP(-Fperm_SI_Woolf2021!$I$9:$I$93*$C74*IF(AH$58=Fperm_SI_Woolf2021!$E$9:$E$93,1,EXP(LN((1.1*(Fperm_SI_Woolf2021!$E$9:$E$93-AH$58)-63.1579*EXP(-0.19*Fperm_SI_Woolf2021!$E$9:$E$93)+63.1579*EXP(-0.19*AH$58))/(Fperm_SI_Woolf2021!$E$9:$E$93-AH$58))*(AH$58-Fperm_SI_Woolf2021!$E$9:$E$93)/10))) + Fperm_SI_Woolf2021!$G$9:$G$93*EXP(-Fperm_SI_Woolf2021!$J$9:$J$93*$C74*IF(AH$58=Fperm_SI_Woolf2021!$E$9:$E$93,1,EXP(LN((1.1*(Fperm_SI_Woolf2021!$E$9:$E$93-AH$58)-63.1579*EXP(-0.19*Fperm_SI_Woolf2021!$E$9:$E$93)+63.1579*EXP(-0.19*AH$58))/(Fperm_SI_Woolf2021!$E$9:$E$93-AH$58))*(AH$58-Fperm_SI_Woolf2021!$E$9:$E$93)/10))) + Fperm_SI_Woolf2021!$H$9:$H$93*EXP(-Fperm_SI_Woolf2021!$K$9:$K$93*$C74*IF(AH$58=Fperm_SI_Woolf2021!$E$9:$E$93,1,EXP(LN((1.1*(Fperm_SI_Woolf2021!$E$9:$E$93-AH$58)-63.1579*EXP(-0.19*Fperm_SI_Woolf2021!$E$9:$E$93)+63.1579*EXP(-0.19*AH$58))/(Fperm_SI_Woolf2021!$E$9:$E$93-AH$58))*(AH$58-Fperm_SI_Woolf2021!$E$9:$E$93)/10))),Fperm_SI_Woolf2021!$D$9:$D$93))</f>
        <v>0.95036189697111162</v>
      </c>
      <c r="AI74" s="51" cm="1">
        <f t="array" ref="AI74">MIN(1,SLOPE(Fperm_SI_Woolf2021!$F$9:$F$93*EXP(-Fperm_SI_Woolf2021!$I$9:$I$93*$C74*IF(AI$58=Fperm_SI_Woolf2021!$E$9:$E$93,1,EXP(LN((1.1*(Fperm_SI_Woolf2021!$E$9:$E$93-AI$58)-63.1579*EXP(-0.19*Fperm_SI_Woolf2021!$E$9:$E$93)+63.1579*EXP(-0.19*AI$58))/(Fperm_SI_Woolf2021!$E$9:$E$93-AI$58))*(AI$58-Fperm_SI_Woolf2021!$E$9:$E$93)/10))) + Fperm_SI_Woolf2021!$G$9:$G$93*EXP(-Fperm_SI_Woolf2021!$J$9:$J$93*$C74*IF(AI$58=Fperm_SI_Woolf2021!$E$9:$E$93,1,EXP(LN((1.1*(Fperm_SI_Woolf2021!$E$9:$E$93-AI$58)-63.1579*EXP(-0.19*Fperm_SI_Woolf2021!$E$9:$E$93)+63.1579*EXP(-0.19*AI$58))/(Fperm_SI_Woolf2021!$E$9:$E$93-AI$58))*(AI$58-Fperm_SI_Woolf2021!$E$9:$E$93)/10))) + Fperm_SI_Woolf2021!$H$9:$H$93*EXP(-Fperm_SI_Woolf2021!$K$9:$K$93*$C74*IF(AI$58=Fperm_SI_Woolf2021!$E$9:$E$93,1,EXP(LN((1.1*(Fperm_SI_Woolf2021!$E$9:$E$93-AI$58)-63.1579*EXP(-0.19*Fperm_SI_Woolf2021!$E$9:$E$93)+63.1579*EXP(-0.19*AI$58))/(Fperm_SI_Woolf2021!$E$9:$E$93-AI$58))*(AI$58-Fperm_SI_Woolf2021!$E$9:$E$93)/10))),Fperm_SI_Woolf2021!$D$9:$D$93)*AI$57+INTERCEPT(Fperm_SI_Woolf2021!$F$9:$F$93*EXP(-Fperm_SI_Woolf2021!$I$9:$I$93*$C74*IF(AI$58=Fperm_SI_Woolf2021!$E$9:$E$93,1,EXP(LN((1.1*(Fperm_SI_Woolf2021!$E$9:$E$93-AI$58)-63.1579*EXP(-0.19*Fperm_SI_Woolf2021!$E$9:$E$93)+63.1579*EXP(-0.19*AI$58))/(Fperm_SI_Woolf2021!$E$9:$E$93-AI$58))*(AI$58-Fperm_SI_Woolf2021!$E$9:$E$93)/10))) + Fperm_SI_Woolf2021!$G$9:$G$93*EXP(-Fperm_SI_Woolf2021!$J$9:$J$93*$C74*IF(AI$58=Fperm_SI_Woolf2021!$E$9:$E$93,1,EXP(LN((1.1*(Fperm_SI_Woolf2021!$E$9:$E$93-AI$58)-63.1579*EXP(-0.19*Fperm_SI_Woolf2021!$E$9:$E$93)+63.1579*EXP(-0.19*AI$58))/(Fperm_SI_Woolf2021!$E$9:$E$93-AI$58))*(AI$58-Fperm_SI_Woolf2021!$E$9:$E$93)/10))) + Fperm_SI_Woolf2021!$H$9:$H$93*EXP(-Fperm_SI_Woolf2021!$K$9:$K$93*$C74*IF(AI$58=Fperm_SI_Woolf2021!$E$9:$E$93,1,EXP(LN((1.1*(Fperm_SI_Woolf2021!$E$9:$E$93-AI$58)-63.1579*EXP(-0.19*Fperm_SI_Woolf2021!$E$9:$E$93)+63.1579*EXP(-0.19*AI$58))/(Fperm_SI_Woolf2021!$E$9:$E$93-AI$58))*(AI$58-Fperm_SI_Woolf2021!$E$9:$E$93)/10))),Fperm_SI_Woolf2021!$D$9:$D$93))</f>
        <v>0.91761801538114429</v>
      </c>
      <c r="AJ74" s="51" cm="1">
        <f t="array" ref="AJ74">MIN(1,SLOPE(Fperm_SI_Woolf2021!$F$9:$F$93*EXP(-Fperm_SI_Woolf2021!$I$9:$I$93*$C74*IF(AJ$58=Fperm_SI_Woolf2021!$E$9:$E$93,1,EXP(LN((1.1*(Fperm_SI_Woolf2021!$E$9:$E$93-AJ$58)-63.1579*EXP(-0.19*Fperm_SI_Woolf2021!$E$9:$E$93)+63.1579*EXP(-0.19*AJ$58))/(Fperm_SI_Woolf2021!$E$9:$E$93-AJ$58))*(AJ$58-Fperm_SI_Woolf2021!$E$9:$E$93)/10))) + Fperm_SI_Woolf2021!$G$9:$G$93*EXP(-Fperm_SI_Woolf2021!$J$9:$J$93*$C74*IF(AJ$58=Fperm_SI_Woolf2021!$E$9:$E$93,1,EXP(LN((1.1*(Fperm_SI_Woolf2021!$E$9:$E$93-AJ$58)-63.1579*EXP(-0.19*Fperm_SI_Woolf2021!$E$9:$E$93)+63.1579*EXP(-0.19*AJ$58))/(Fperm_SI_Woolf2021!$E$9:$E$93-AJ$58))*(AJ$58-Fperm_SI_Woolf2021!$E$9:$E$93)/10))) + Fperm_SI_Woolf2021!$H$9:$H$93*EXP(-Fperm_SI_Woolf2021!$K$9:$K$93*$C74*IF(AJ$58=Fperm_SI_Woolf2021!$E$9:$E$93,1,EXP(LN((1.1*(Fperm_SI_Woolf2021!$E$9:$E$93-AJ$58)-63.1579*EXP(-0.19*Fperm_SI_Woolf2021!$E$9:$E$93)+63.1579*EXP(-0.19*AJ$58))/(Fperm_SI_Woolf2021!$E$9:$E$93-AJ$58))*(AJ$58-Fperm_SI_Woolf2021!$E$9:$E$93)/10))),Fperm_SI_Woolf2021!$D$9:$D$93)*AJ$57+INTERCEPT(Fperm_SI_Woolf2021!$F$9:$F$93*EXP(-Fperm_SI_Woolf2021!$I$9:$I$93*$C74*IF(AJ$58=Fperm_SI_Woolf2021!$E$9:$E$93,1,EXP(LN((1.1*(Fperm_SI_Woolf2021!$E$9:$E$93-AJ$58)-63.1579*EXP(-0.19*Fperm_SI_Woolf2021!$E$9:$E$93)+63.1579*EXP(-0.19*AJ$58))/(Fperm_SI_Woolf2021!$E$9:$E$93-AJ$58))*(AJ$58-Fperm_SI_Woolf2021!$E$9:$E$93)/10))) + Fperm_SI_Woolf2021!$G$9:$G$93*EXP(-Fperm_SI_Woolf2021!$J$9:$J$93*$C74*IF(AJ$58=Fperm_SI_Woolf2021!$E$9:$E$93,1,EXP(LN((1.1*(Fperm_SI_Woolf2021!$E$9:$E$93-AJ$58)-63.1579*EXP(-0.19*Fperm_SI_Woolf2021!$E$9:$E$93)+63.1579*EXP(-0.19*AJ$58))/(Fperm_SI_Woolf2021!$E$9:$E$93-AJ$58))*(AJ$58-Fperm_SI_Woolf2021!$E$9:$E$93)/10))) + Fperm_SI_Woolf2021!$H$9:$H$93*EXP(-Fperm_SI_Woolf2021!$K$9:$K$93*$C74*IF(AJ$58=Fperm_SI_Woolf2021!$E$9:$E$93,1,EXP(LN((1.1*(Fperm_SI_Woolf2021!$E$9:$E$93-AJ$58)-63.1579*EXP(-0.19*Fperm_SI_Woolf2021!$E$9:$E$93)+63.1579*EXP(-0.19*AJ$58))/(Fperm_SI_Woolf2021!$E$9:$E$93-AJ$58))*(AJ$58-Fperm_SI_Woolf2021!$E$9:$E$93)/10))),Fperm_SI_Woolf2021!$D$9:$D$93))</f>
        <v>0.88487413379117685</v>
      </c>
      <c r="AK74" s="51" cm="1">
        <f t="array" ref="AK74">MIN(1,SLOPE(Fperm_SI_Woolf2021!$F$9:$F$93*EXP(-Fperm_SI_Woolf2021!$I$9:$I$93*$C74*IF(AK$58=Fperm_SI_Woolf2021!$E$9:$E$93,1,EXP(LN((1.1*(Fperm_SI_Woolf2021!$E$9:$E$93-AK$58)-63.1579*EXP(-0.19*Fperm_SI_Woolf2021!$E$9:$E$93)+63.1579*EXP(-0.19*AK$58))/(Fperm_SI_Woolf2021!$E$9:$E$93-AK$58))*(AK$58-Fperm_SI_Woolf2021!$E$9:$E$93)/10))) + Fperm_SI_Woolf2021!$G$9:$G$93*EXP(-Fperm_SI_Woolf2021!$J$9:$J$93*$C74*IF(AK$58=Fperm_SI_Woolf2021!$E$9:$E$93,1,EXP(LN((1.1*(Fperm_SI_Woolf2021!$E$9:$E$93-AK$58)-63.1579*EXP(-0.19*Fperm_SI_Woolf2021!$E$9:$E$93)+63.1579*EXP(-0.19*AK$58))/(Fperm_SI_Woolf2021!$E$9:$E$93-AK$58))*(AK$58-Fperm_SI_Woolf2021!$E$9:$E$93)/10))) + Fperm_SI_Woolf2021!$H$9:$H$93*EXP(-Fperm_SI_Woolf2021!$K$9:$K$93*$C74*IF(AK$58=Fperm_SI_Woolf2021!$E$9:$E$93,1,EXP(LN((1.1*(Fperm_SI_Woolf2021!$E$9:$E$93-AK$58)-63.1579*EXP(-0.19*Fperm_SI_Woolf2021!$E$9:$E$93)+63.1579*EXP(-0.19*AK$58))/(Fperm_SI_Woolf2021!$E$9:$E$93-AK$58))*(AK$58-Fperm_SI_Woolf2021!$E$9:$E$93)/10))),Fperm_SI_Woolf2021!$D$9:$D$93)*AK$57+INTERCEPT(Fperm_SI_Woolf2021!$F$9:$F$93*EXP(-Fperm_SI_Woolf2021!$I$9:$I$93*$C74*IF(AK$58=Fperm_SI_Woolf2021!$E$9:$E$93,1,EXP(LN((1.1*(Fperm_SI_Woolf2021!$E$9:$E$93-AK$58)-63.1579*EXP(-0.19*Fperm_SI_Woolf2021!$E$9:$E$93)+63.1579*EXP(-0.19*AK$58))/(Fperm_SI_Woolf2021!$E$9:$E$93-AK$58))*(AK$58-Fperm_SI_Woolf2021!$E$9:$E$93)/10))) + Fperm_SI_Woolf2021!$G$9:$G$93*EXP(-Fperm_SI_Woolf2021!$J$9:$J$93*$C74*IF(AK$58=Fperm_SI_Woolf2021!$E$9:$E$93,1,EXP(LN((1.1*(Fperm_SI_Woolf2021!$E$9:$E$93-AK$58)-63.1579*EXP(-0.19*Fperm_SI_Woolf2021!$E$9:$E$93)+63.1579*EXP(-0.19*AK$58))/(Fperm_SI_Woolf2021!$E$9:$E$93-AK$58))*(AK$58-Fperm_SI_Woolf2021!$E$9:$E$93)/10))) + Fperm_SI_Woolf2021!$H$9:$H$93*EXP(-Fperm_SI_Woolf2021!$K$9:$K$93*$C74*IF(AK$58=Fperm_SI_Woolf2021!$E$9:$E$93,1,EXP(LN((1.1*(Fperm_SI_Woolf2021!$E$9:$E$93-AK$58)-63.1579*EXP(-0.19*Fperm_SI_Woolf2021!$E$9:$E$93)+63.1579*EXP(-0.19*AK$58))/(Fperm_SI_Woolf2021!$E$9:$E$93-AK$58))*(AK$58-Fperm_SI_Woolf2021!$E$9:$E$93)/10))),Fperm_SI_Woolf2021!$D$9:$D$93))</f>
        <v>0.85213025220120941</v>
      </c>
      <c r="AL74" s="51" cm="1">
        <f t="array" ref="AL74">MIN(1,SLOPE(Fperm_SI_Woolf2021!$F$9:$F$93*EXP(-Fperm_SI_Woolf2021!$I$9:$I$93*$C74*IF(AL$58=Fperm_SI_Woolf2021!$E$9:$E$93,1,EXP(LN((1.1*(Fperm_SI_Woolf2021!$E$9:$E$93-AL$58)-63.1579*EXP(-0.19*Fperm_SI_Woolf2021!$E$9:$E$93)+63.1579*EXP(-0.19*AL$58))/(Fperm_SI_Woolf2021!$E$9:$E$93-AL$58))*(AL$58-Fperm_SI_Woolf2021!$E$9:$E$93)/10))) + Fperm_SI_Woolf2021!$G$9:$G$93*EXP(-Fperm_SI_Woolf2021!$J$9:$J$93*$C74*IF(AL$58=Fperm_SI_Woolf2021!$E$9:$E$93,1,EXP(LN((1.1*(Fperm_SI_Woolf2021!$E$9:$E$93-AL$58)-63.1579*EXP(-0.19*Fperm_SI_Woolf2021!$E$9:$E$93)+63.1579*EXP(-0.19*AL$58))/(Fperm_SI_Woolf2021!$E$9:$E$93-AL$58))*(AL$58-Fperm_SI_Woolf2021!$E$9:$E$93)/10))) + Fperm_SI_Woolf2021!$H$9:$H$93*EXP(-Fperm_SI_Woolf2021!$K$9:$K$93*$C74*IF(AL$58=Fperm_SI_Woolf2021!$E$9:$E$93,1,EXP(LN((1.1*(Fperm_SI_Woolf2021!$E$9:$E$93-AL$58)-63.1579*EXP(-0.19*Fperm_SI_Woolf2021!$E$9:$E$93)+63.1579*EXP(-0.19*AL$58))/(Fperm_SI_Woolf2021!$E$9:$E$93-AL$58))*(AL$58-Fperm_SI_Woolf2021!$E$9:$E$93)/10))),Fperm_SI_Woolf2021!$D$9:$D$93)*AL$57+INTERCEPT(Fperm_SI_Woolf2021!$F$9:$F$93*EXP(-Fperm_SI_Woolf2021!$I$9:$I$93*$C74*IF(AL$58=Fperm_SI_Woolf2021!$E$9:$E$93,1,EXP(LN((1.1*(Fperm_SI_Woolf2021!$E$9:$E$93-AL$58)-63.1579*EXP(-0.19*Fperm_SI_Woolf2021!$E$9:$E$93)+63.1579*EXP(-0.19*AL$58))/(Fperm_SI_Woolf2021!$E$9:$E$93-AL$58))*(AL$58-Fperm_SI_Woolf2021!$E$9:$E$93)/10))) + Fperm_SI_Woolf2021!$G$9:$G$93*EXP(-Fperm_SI_Woolf2021!$J$9:$J$93*$C74*IF(AL$58=Fperm_SI_Woolf2021!$E$9:$E$93,1,EXP(LN((1.1*(Fperm_SI_Woolf2021!$E$9:$E$93-AL$58)-63.1579*EXP(-0.19*Fperm_SI_Woolf2021!$E$9:$E$93)+63.1579*EXP(-0.19*AL$58))/(Fperm_SI_Woolf2021!$E$9:$E$93-AL$58))*(AL$58-Fperm_SI_Woolf2021!$E$9:$E$93)/10))) + Fperm_SI_Woolf2021!$H$9:$H$93*EXP(-Fperm_SI_Woolf2021!$K$9:$K$93*$C74*IF(AL$58=Fperm_SI_Woolf2021!$E$9:$E$93,1,EXP(LN((1.1*(Fperm_SI_Woolf2021!$E$9:$E$93-AL$58)-63.1579*EXP(-0.19*Fperm_SI_Woolf2021!$E$9:$E$93)+63.1579*EXP(-0.19*AL$58))/(Fperm_SI_Woolf2021!$E$9:$E$93-AL$58))*(AL$58-Fperm_SI_Woolf2021!$E$9:$E$93)/10))),Fperm_SI_Woolf2021!$D$9:$D$93))</f>
        <v>0.81938637061124209</v>
      </c>
      <c r="AM74" s="51" cm="1">
        <f t="array" ref="AM74">MIN(1,SLOPE(Fperm_SI_Woolf2021!$F$9:$F$93*EXP(-Fperm_SI_Woolf2021!$I$9:$I$93*$C74*IF(AM$58=Fperm_SI_Woolf2021!$E$9:$E$93,1,EXP(LN((1.1*(Fperm_SI_Woolf2021!$E$9:$E$93-AM$58)-63.1579*EXP(-0.19*Fperm_SI_Woolf2021!$E$9:$E$93)+63.1579*EXP(-0.19*AM$58))/(Fperm_SI_Woolf2021!$E$9:$E$93-AM$58))*(AM$58-Fperm_SI_Woolf2021!$E$9:$E$93)/10))) + Fperm_SI_Woolf2021!$G$9:$G$93*EXP(-Fperm_SI_Woolf2021!$J$9:$J$93*$C74*IF(AM$58=Fperm_SI_Woolf2021!$E$9:$E$93,1,EXP(LN((1.1*(Fperm_SI_Woolf2021!$E$9:$E$93-AM$58)-63.1579*EXP(-0.19*Fperm_SI_Woolf2021!$E$9:$E$93)+63.1579*EXP(-0.19*AM$58))/(Fperm_SI_Woolf2021!$E$9:$E$93-AM$58))*(AM$58-Fperm_SI_Woolf2021!$E$9:$E$93)/10))) + Fperm_SI_Woolf2021!$H$9:$H$93*EXP(-Fperm_SI_Woolf2021!$K$9:$K$93*$C74*IF(AM$58=Fperm_SI_Woolf2021!$E$9:$E$93,1,EXP(LN((1.1*(Fperm_SI_Woolf2021!$E$9:$E$93-AM$58)-63.1579*EXP(-0.19*Fperm_SI_Woolf2021!$E$9:$E$93)+63.1579*EXP(-0.19*AM$58))/(Fperm_SI_Woolf2021!$E$9:$E$93-AM$58))*(AM$58-Fperm_SI_Woolf2021!$E$9:$E$93)/10))),Fperm_SI_Woolf2021!$D$9:$D$93)*AM$57+INTERCEPT(Fperm_SI_Woolf2021!$F$9:$F$93*EXP(-Fperm_SI_Woolf2021!$I$9:$I$93*$C74*IF(AM$58=Fperm_SI_Woolf2021!$E$9:$E$93,1,EXP(LN((1.1*(Fperm_SI_Woolf2021!$E$9:$E$93-AM$58)-63.1579*EXP(-0.19*Fperm_SI_Woolf2021!$E$9:$E$93)+63.1579*EXP(-0.19*AM$58))/(Fperm_SI_Woolf2021!$E$9:$E$93-AM$58))*(AM$58-Fperm_SI_Woolf2021!$E$9:$E$93)/10))) + Fperm_SI_Woolf2021!$G$9:$G$93*EXP(-Fperm_SI_Woolf2021!$J$9:$J$93*$C74*IF(AM$58=Fperm_SI_Woolf2021!$E$9:$E$93,1,EXP(LN((1.1*(Fperm_SI_Woolf2021!$E$9:$E$93-AM$58)-63.1579*EXP(-0.19*Fperm_SI_Woolf2021!$E$9:$E$93)+63.1579*EXP(-0.19*AM$58))/(Fperm_SI_Woolf2021!$E$9:$E$93-AM$58))*(AM$58-Fperm_SI_Woolf2021!$E$9:$E$93)/10))) + Fperm_SI_Woolf2021!$H$9:$H$93*EXP(-Fperm_SI_Woolf2021!$K$9:$K$93*$C74*IF(AM$58=Fperm_SI_Woolf2021!$E$9:$E$93,1,EXP(LN((1.1*(Fperm_SI_Woolf2021!$E$9:$E$93-AM$58)-63.1579*EXP(-0.19*Fperm_SI_Woolf2021!$E$9:$E$93)+63.1579*EXP(-0.19*AM$58))/(Fperm_SI_Woolf2021!$E$9:$E$93-AM$58))*(AM$58-Fperm_SI_Woolf2021!$E$9:$E$93)/10))),Fperm_SI_Woolf2021!$D$9:$D$93))</f>
        <v>0.78664248902127465</v>
      </c>
      <c r="AN74" s="51" cm="1">
        <f t="array" ref="AN74">MIN(1,SLOPE(Fperm_SI_Woolf2021!$F$9:$F$93*EXP(-Fperm_SI_Woolf2021!$I$9:$I$93*$C74*IF(AN$58=Fperm_SI_Woolf2021!$E$9:$E$93,1,EXP(LN((1.1*(Fperm_SI_Woolf2021!$E$9:$E$93-AN$58)-63.1579*EXP(-0.19*Fperm_SI_Woolf2021!$E$9:$E$93)+63.1579*EXP(-0.19*AN$58))/(Fperm_SI_Woolf2021!$E$9:$E$93-AN$58))*(AN$58-Fperm_SI_Woolf2021!$E$9:$E$93)/10))) + Fperm_SI_Woolf2021!$G$9:$G$93*EXP(-Fperm_SI_Woolf2021!$J$9:$J$93*$C74*IF(AN$58=Fperm_SI_Woolf2021!$E$9:$E$93,1,EXP(LN((1.1*(Fperm_SI_Woolf2021!$E$9:$E$93-AN$58)-63.1579*EXP(-0.19*Fperm_SI_Woolf2021!$E$9:$E$93)+63.1579*EXP(-0.19*AN$58))/(Fperm_SI_Woolf2021!$E$9:$E$93-AN$58))*(AN$58-Fperm_SI_Woolf2021!$E$9:$E$93)/10))) + Fperm_SI_Woolf2021!$H$9:$H$93*EXP(-Fperm_SI_Woolf2021!$K$9:$K$93*$C74*IF(AN$58=Fperm_SI_Woolf2021!$E$9:$E$93,1,EXP(LN((1.1*(Fperm_SI_Woolf2021!$E$9:$E$93-AN$58)-63.1579*EXP(-0.19*Fperm_SI_Woolf2021!$E$9:$E$93)+63.1579*EXP(-0.19*AN$58))/(Fperm_SI_Woolf2021!$E$9:$E$93-AN$58))*(AN$58-Fperm_SI_Woolf2021!$E$9:$E$93)/10))),Fperm_SI_Woolf2021!$D$9:$D$93)*AN$57+INTERCEPT(Fperm_SI_Woolf2021!$F$9:$F$93*EXP(-Fperm_SI_Woolf2021!$I$9:$I$93*$C74*IF(AN$58=Fperm_SI_Woolf2021!$E$9:$E$93,1,EXP(LN((1.1*(Fperm_SI_Woolf2021!$E$9:$E$93-AN$58)-63.1579*EXP(-0.19*Fperm_SI_Woolf2021!$E$9:$E$93)+63.1579*EXP(-0.19*AN$58))/(Fperm_SI_Woolf2021!$E$9:$E$93-AN$58))*(AN$58-Fperm_SI_Woolf2021!$E$9:$E$93)/10))) + Fperm_SI_Woolf2021!$G$9:$G$93*EXP(-Fperm_SI_Woolf2021!$J$9:$J$93*$C74*IF(AN$58=Fperm_SI_Woolf2021!$E$9:$E$93,1,EXP(LN((1.1*(Fperm_SI_Woolf2021!$E$9:$E$93-AN$58)-63.1579*EXP(-0.19*Fperm_SI_Woolf2021!$E$9:$E$93)+63.1579*EXP(-0.19*AN$58))/(Fperm_SI_Woolf2021!$E$9:$E$93-AN$58))*(AN$58-Fperm_SI_Woolf2021!$E$9:$E$93)/10))) + Fperm_SI_Woolf2021!$H$9:$H$93*EXP(-Fperm_SI_Woolf2021!$K$9:$K$93*$C74*IF(AN$58=Fperm_SI_Woolf2021!$E$9:$E$93,1,EXP(LN((1.1*(Fperm_SI_Woolf2021!$E$9:$E$93-AN$58)-63.1579*EXP(-0.19*Fperm_SI_Woolf2021!$E$9:$E$93)+63.1579*EXP(-0.19*AN$58))/(Fperm_SI_Woolf2021!$E$9:$E$93-AN$58))*(AN$58-Fperm_SI_Woolf2021!$E$9:$E$93)/10))),Fperm_SI_Woolf2021!$D$9:$D$93))</f>
        <v>0.75389860743130721</v>
      </c>
      <c r="AO74" s="51" cm="1">
        <f t="array" ref="AO74">MIN(1,SLOPE(Fperm_SI_Woolf2021!$F$9:$F$93*EXP(-Fperm_SI_Woolf2021!$I$9:$I$93*$C74*IF(AO$58=Fperm_SI_Woolf2021!$E$9:$E$93,1,EXP(LN((1.1*(Fperm_SI_Woolf2021!$E$9:$E$93-AO$58)-63.1579*EXP(-0.19*Fperm_SI_Woolf2021!$E$9:$E$93)+63.1579*EXP(-0.19*AO$58))/(Fperm_SI_Woolf2021!$E$9:$E$93-AO$58))*(AO$58-Fperm_SI_Woolf2021!$E$9:$E$93)/10))) + Fperm_SI_Woolf2021!$G$9:$G$93*EXP(-Fperm_SI_Woolf2021!$J$9:$J$93*$C74*IF(AO$58=Fperm_SI_Woolf2021!$E$9:$E$93,1,EXP(LN((1.1*(Fperm_SI_Woolf2021!$E$9:$E$93-AO$58)-63.1579*EXP(-0.19*Fperm_SI_Woolf2021!$E$9:$E$93)+63.1579*EXP(-0.19*AO$58))/(Fperm_SI_Woolf2021!$E$9:$E$93-AO$58))*(AO$58-Fperm_SI_Woolf2021!$E$9:$E$93)/10))) + Fperm_SI_Woolf2021!$H$9:$H$93*EXP(-Fperm_SI_Woolf2021!$K$9:$K$93*$C74*IF(AO$58=Fperm_SI_Woolf2021!$E$9:$E$93,1,EXP(LN((1.1*(Fperm_SI_Woolf2021!$E$9:$E$93-AO$58)-63.1579*EXP(-0.19*Fperm_SI_Woolf2021!$E$9:$E$93)+63.1579*EXP(-0.19*AO$58))/(Fperm_SI_Woolf2021!$E$9:$E$93-AO$58))*(AO$58-Fperm_SI_Woolf2021!$E$9:$E$93)/10))),Fperm_SI_Woolf2021!$D$9:$D$93)*AO$57+INTERCEPT(Fperm_SI_Woolf2021!$F$9:$F$93*EXP(-Fperm_SI_Woolf2021!$I$9:$I$93*$C74*IF(AO$58=Fperm_SI_Woolf2021!$E$9:$E$93,1,EXP(LN((1.1*(Fperm_SI_Woolf2021!$E$9:$E$93-AO$58)-63.1579*EXP(-0.19*Fperm_SI_Woolf2021!$E$9:$E$93)+63.1579*EXP(-0.19*AO$58))/(Fperm_SI_Woolf2021!$E$9:$E$93-AO$58))*(AO$58-Fperm_SI_Woolf2021!$E$9:$E$93)/10))) + Fperm_SI_Woolf2021!$G$9:$G$93*EXP(-Fperm_SI_Woolf2021!$J$9:$J$93*$C74*IF(AO$58=Fperm_SI_Woolf2021!$E$9:$E$93,1,EXP(LN((1.1*(Fperm_SI_Woolf2021!$E$9:$E$93-AO$58)-63.1579*EXP(-0.19*Fperm_SI_Woolf2021!$E$9:$E$93)+63.1579*EXP(-0.19*AO$58))/(Fperm_SI_Woolf2021!$E$9:$E$93-AO$58))*(AO$58-Fperm_SI_Woolf2021!$E$9:$E$93)/10))) + Fperm_SI_Woolf2021!$H$9:$H$93*EXP(-Fperm_SI_Woolf2021!$K$9:$K$93*$C74*IF(AO$58=Fperm_SI_Woolf2021!$E$9:$E$93,1,EXP(LN((1.1*(Fperm_SI_Woolf2021!$E$9:$E$93-AO$58)-63.1579*EXP(-0.19*Fperm_SI_Woolf2021!$E$9:$E$93)+63.1579*EXP(-0.19*AO$58))/(Fperm_SI_Woolf2021!$E$9:$E$93-AO$58))*(AO$58-Fperm_SI_Woolf2021!$E$9:$E$93)/10))),Fperm_SI_Woolf2021!$D$9:$D$93))</f>
        <v>0.72115472584133977</v>
      </c>
      <c r="AP74" s="51" cm="1">
        <f t="array" ref="AP74">MIN(1,SLOPE(Fperm_SI_Woolf2021!$F$9:$F$93*EXP(-Fperm_SI_Woolf2021!$I$9:$I$93*$C74*IF(AP$58=Fperm_SI_Woolf2021!$E$9:$E$93,1,EXP(LN((1.1*(Fperm_SI_Woolf2021!$E$9:$E$93-AP$58)-63.1579*EXP(-0.19*Fperm_SI_Woolf2021!$E$9:$E$93)+63.1579*EXP(-0.19*AP$58))/(Fperm_SI_Woolf2021!$E$9:$E$93-AP$58))*(AP$58-Fperm_SI_Woolf2021!$E$9:$E$93)/10))) + Fperm_SI_Woolf2021!$G$9:$G$93*EXP(-Fperm_SI_Woolf2021!$J$9:$J$93*$C74*IF(AP$58=Fperm_SI_Woolf2021!$E$9:$E$93,1,EXP(LN((1.1*(Fperm_SI_Woolf2021!$E$9:$E$93-AP$58)-63.1579*EXP(-0.19*Fperm_SI_Woolf2021!$E$9:$E$93)+63.1579*EXP(-0.19*AP$58))/(Fperm_SI_Woolf2021!$E$9:$E$93-AP$58))*(AP$58-Fperm_SI_Woolf2021!$E$9:$E$93)/10))) + Fperm_SI_Woolf2021!$H$9:$H$93*EXP(-Fperm_SI_Woolf2021!$K$9:$K$93*$C74*IF(AP$58=Fperm_SI_Woolf2021!$E$9:$E$93,1,EXP(LN((1.1*(Fperm_SI_Woolf2021!$E$9:$E$93-AP$58)-63.1579*EXP(-0.19*Fperm_SI_Woolf2021!$E$9:$E$93)+63.1579*EXP(-0.19*AP$58))/(Fperm_SI_Woolf2021!$E$9:$E$93-AP$58))*(AP$58-Fperm_SI_Woolf2021!$E$9:$E$93)/10))),Fperm_SI_Woolf2021!$D$9:$D$93)*AP$57+INTERCEPT(Fperm_SI_Woolf2021!$F$9:$F$93*EXP(-Fperm_SI_Woolf2021!$I$9:$I$93*$C74*IF(AP$58=Fperm_SI_Woolf2021!$E$9:$E$93,1,EXP(LN((1.1*(Fperm_SI_Woolf2021!$E$9:$E$93-AP$58)-63.1579*EXP(-0.19*Fperm_SI_Woolf2021!$E$9:$E$93)+63.1579*EXP(-0.19*AP$58))/(Fperm_SI_Woolf2021!$E$9:$E$93-AP$58))*(AP$58-Fperm_SI_Woolf2021!$E$9:$E$93)/10))) + Fperm_SI_Woolf2021!$G$9:$G$93*EXP(-Fperm_SI_Woolf2021!$J$9:$J$93*$C74*IF(AP$58=Fperm_SI_Woolf2021!$E$9:$E$93,1,EXP(LN((1.1*(Fperm_SI_Woolf2021!$E$9:$E$93-AP$58)-63.1579*EXP(-0.19*Fperm_SI_Woolf2021!$E$9:$E$93)+63.1579*EXP(-0.19*AP$58))/(Fperm_SI_Woolf2021!$E$9:$E$93-AP$58))*(AP$58-Fperm_SI_Woolf2021!$E$9:$E$93)/10))) + Fperm_SI_Woolf2021!$H$9:$H$93*EXP(-Fperm_SI_Woolf2021!$K$9:$K$93*$C74*IF(AP$58=Fperm_SI_Woolf2021!$E$9:$E$93,1,EXP(LN((1.1*(Fperm_SI_Woolf2021!$E$9:$E$93-AP$58)-63.1579*EXP(-0.19*Fperm_SI_Woolf2021!$E$9:$E$93)+63.1579*EXP(-0.19*AP$58))/(Fperm_SI_Woolf2021!$E$9:$E$93-AP$58))*(AP$58-Fperm_SI_Woolf2021!$E$9:$E$93)/10))),Fperm_SI_Woolf2021!$D$9:$D$93))</f>
        <v>0.68841084425137244</v>
      </c>
      <c r="AQ74" s="51" cm="1">
        <f t="array" ref="AQ74">MIN(1,SLOPE(Fperm_SI_Woolf2021!$F$9:$F$93*EXP(-Fperm_SI_Woolf2021!$I$9:$I$93*$C74*IF(AQ$58=Fperm_SI_Woolf2021!$E$9:$E$93,1,EXP(LN((1.1*(Fperm_SI_Woolf2021!$E$9:$E$93-AQ$58)-63.1579*EXP(-0.19*Fperm_SI_Woolf2021!$E$9:$E$93)+63.1579*EXP(-0.19*AQ$58))/(Fperm_SI_Woolf2021!$E$9:$E$93-AQ$58))*(AQ$58-Fperm_SI_Woolf2021!$E$9:$E$93)/10))) + Fperm_SI_Woolf2021!$G$9:$G$93*EXP(-Fperm_SI_Woolf2021!$J$9:$J$93*$C74*IF(AQ$58=Fperm_SI_Woolf2021!$E$9:$E$93,1,EXP(LN((1.1*(Fperm_SI_Woolf2021!$E$9:$E$93-AQ$58)-63.1579*EXP(-0.19*Fperm_SI_Woolf2021!$E$9:$E$93)+63.1579*EXP(-0.19*AQ$58))/(Fperm_SI_Woolf2021!$E$9:$E$93-AQ$58))*(AQ$58-Fperm_SI_Woolf2021!$E$9:$E$93)/10))) + Fperm_SI_Woolf2021!$H$9:$H$93*EXP(-Fperm_SI_Woolf2021!$K$9:$K$93*$C74*IF(AQ$58=Fperm_SI_Woolf2021!$E$9:$E$93,1,EXP(LN((1.1*(Fperm_SI_Woolf2021!$E$9:$E$93-AQ$58)-63.1579*EXP(-0.19*Fperm_SI_Woolf2021!$E$9:$E$93)+63.1579*EXP(-0.19*AQ$58))/(Fperm_SI_Woolf2021!$E$9:$E$93-AQ$58))*(AQ$58-Fperm_SI_Woolf2021!$E$9:$E$93)/10))),Fperm_SI_Woolf2021!$D$9:$D$93)*AQ$57+INTERCEPT(Fperm_SI_Woolf2021!$F$9:$F$93*EXP(-Fperm_SI_Woolf2021!$I$9:$I$93*$C74*IF(AQ$58=Fperm_SI_Woolf2021!$E$9:$E$93,1,EXP(LN((1.1*(Fperm_SI_Woolf2021!$E$9:$E$93-AQ$58)-63.1579*EXP(-0.19*Fperm_SI_Woolf2021!$E$9:$E$93)+63.1579*EXP(-0.19*AQ$58))/(Fperm_SI_Woolf2021!$E$9:$E$93-AQ$58))*(AQ$58-Fperm_SI_Woolf2021!$E$9:$E$93)/10))) + Fperm_SI_Woolf2021!$G$9:$G$93*EXP(-Fperm_SI_Woolf2021!$J$9:$J$93*$C74*IF(AQ$58=Fperm_SI_Woolf2021!$E$9:$E$93,1,EXP(LN((1.1*(Fperm_SI_Woolf2021!$E$9:$E$93-AQ$58)-63.1579*EXP(-0.19*Fperm_SI_Woolf2021!$E$9:$E$93)+63.1579*EXP(-0.19*AQ$58))/(Fperm_SI_Woolf2021!$E$9:$E$93-AQ$58))*(AQ$58-Fperm_SI_Woolf2021!$E$9:$E$93)/10))) + Fperm_SI_Woolf2021!$H$9:$H$93*EXP(-Fperm_SI_Woolf2021!$K$9:$K$93*$C74*IF(AQ$58=Fperm_SI_Woolf2021!$E$9:$E$93,1,EXP(LN((1.1*(Fperm_SI_Woolf2021!$E$9:$E$93-AQ$58)-63.1579*EXP(-0.19*Fperm_SI_Woolf2021!$E$9:$E$93)+63.1579*EXP(-0.19*AQ$58))/(Fperm_SI_Woolf2021!$E$9:$E$93-AQ$58))*(AQ$58-Fperm_SI_Woolf2021!$E$9:$E$93)/10))),Fperm_SI_Woolf2021!$D$9:$D$93))</f>
        <v>0.65566696266140512</v>
      </c>
      <c r="AR74" s="51" cm="1">
        <f t="array" ref="AR74">MIN(1,SLOPE(Fperm_SI_Woolf2021!$F$9:$F$93*EXP(-Fperm_SI_Woolf2021!$I$9:$I$93*$C74*IF(AR$58=Fperm_SI_Woolf2021!$E$9:$E$93,1,EXP(LN((1.1*(Fperm_SI_Woolf2021!$E$9:$E$93-AR$58)-63.1579*EXP(-0.19*Fperm_SI_Woolf2021!$E$9:$E$93)+63.1579*EXP(-0.19*AR$58))/(Fperm_SI_Woolf2021!$E$9:$E$93-AR$58))*(AR$58-Fperm_SI_Woolf2021!$E$9:$E$93)/10))) + Fperm_SI_Woolf2021!$G$9:$G$93*EXP(-Fperm_SI_Woolf2021!$J$9:$J$93*$C74*IF(AR$58=Fperm_SI_Woolf2021!$E$9:$E$93,1,EXP(LN((1.1*(Fperm_SI_Woolf2021!$E$9:$E$93-AR$58)-63.1579*EXP(-0.19*Fperm_SI_Woolf2021!$E$9:$E$93)+63.1579*EXP(-0.19*AR$58))/(Fperm_SI_Woolf2021!$E$9:$E$93-AR$58))*(AR$58-Fperm_SI_Woolf2021!$E$9:$E$93)/10))) + Fperm_SI_Woolf2021!$H$9:$H$93*EXP(-Fperm_SI_Woolf2021!$K$9:$K$93*$C74*IF(AR$58=Fperm_SI_Woolf2021!$E$9:$E$93,1,EXP(LN((1.1*(Fperm_SI_Woolf2021!$E$9:$E$93-AR$58)-63.1579*EXP(-0.19*Fperm_SI_Woolf2021!$E$9:$E$93)+63.1579*EXP(-0.19*AR$58))/(Fperm_SI_Woolf2021!$E$9:$E$93-AR$58))*(AR$58-Fperm_SI_Woolf2021!$E$9:$E$93)/10))),Fperm_SI_Woolf2021!$D$9:$D$93)*AR$57+INTERCEPT(Fperm_SI_Woolf2021!$F$9:$F$93*EXP(-Fperm_SI_Woolf2021!$I$9:$I$93*$C74*IF(AR$58=Fperm_SI_Woolf2021!$E$9:$E$93,1,EXP(LN((1.1*(Fperm_SI_Woolf2021!$E$9:$E$93-AR$58)-63.1579*EXP(-0.19*Fperm_SI_Woolf2021!$E$9:$E$93)+63.1579*EXP(-0.19*AR$58))/(Fperm_SI_Woolf2021!$E$9:$E$93-AR$58))*(AR$58-Fperm_SI_Woolf2021!$E$9:$E$93)/10))) + Fperm_SI_Woolf2021!$G$9:$G$93*EXP(-Fperm_SI_Woolf2021!$J$9:$J$93*$C74*IF(AR$58=Fperm_SI_Woolf2021!$E$9:$E$93,1,EXP(LN((1.1*(Fperm_SI_Woolf2021!$E$9:$E$93-AR$58)-63.1579*EXP(-0.19*Fperm_SI_Woolf2021!$E$9:$E$93)+63.1579*EXP(-0.19*AR$58))/(Fperm_SI_Woolf2021!$E$9:$E$93-AR$58))*(AR$58-Fperm_SI_Woolf2021!$E$9:$E$93)/10))) + Fperm_SI_Woolf2021!$H$9:$H$93*EXP(-Fperm_SI_Woolf2021!$K$9:$K$93*$C74*IF(AR$58=Fperm_SI_Woolf2021!$E$9:$E$93,1,EXP(LN((1.1*(Fperm_SI_Woolf2021!$E$9:$E$93-AR$58)-63.1579*EXP(-0.19*Fperm_SI_Woolf2021!$E$9:$E$93)+63.1579*EXP(-0.19*AR$58))/(Fperm_SI_Woolf2021!$E$9:$E$93-AR$58))*(AR$58-Fperm_SI_Woolf2021!$E$9:$E$93)/10))),Fperm_SI_Woolf2021!$D$9:$D$93))</f>
        <v>0.62292308107143768</v>
      </c>
      <c r="AS74" s="51" cm="1">
        <f t="array" ref="AS74">MIN(1,SLOPE(Fperm_SI_Woolf2021!$F$9:$F$93*EXP(-Fperm_SI_Woolf2021!$I$9:$I$93*$C74*IF(AS$58=Fperm_SI_Woolf2021!$E$9:$E$93,1,EXP(LN((1.1*(Fperm_SI_Woolf2021!$E$9:$E$93-AS$58)-63.1579*EXP(-0.19*Fperm_SI_Woolf2021!$E$9:$E$93)+63.1579*EXP(-0.19*AS$58))/(Fperm_SI_Woolf2021!$E$9:$E$93-AS$58))*(AS$58-Fperm_SI_Woolf2021!$E$9:$E$93)/10))) + Fperm_SI_Woolf2021!$G$9:$G$93*EXP(-Fperm_SI_Woolf2021!$J$9:$J$93*$C74*IF(AS$58=Fperm_SI_Woolf2021!$E$9:$E$93,1,EXP(LN((1.1*(Fperm_SI_Woolf2021!$E$9:$E$93-AS$58)-63.1579*EXP(-0.19*Fperm_SI_Woolf2021!$E$9:$E$93)+63.1579*EXP(-0.19*AS$58))/(Fperm_SI_Woolf2021!$E$9:$E$93-AS$58))*(AS$58-Fperm_SI_Woolf2021!$E$9:$E$93)/10))) + Fperm_SI_Woolf2021!$H$9:$H$93*EXP(-Fperm_SI_Woolf2021!$K$9:$K$93*$C74*IF(AS$58=Fperm_SI_Woolf2021!$E$9:$E$93,1,EXP(LN((1.1*(Fperm_SI_Woolf2021!$E$9:$E$93-AS$58)-63.1579*EXP(-0.19*Fperm_SI_Woolf2021!$E$9:$E$93)+63.1579*EXP(-0.19*AS$58))/(Fperm_SI_Woolf2021!$E$9:$E$93-AS$58))*(AS$58-Fperm_SI_Woolf2021!$E$9:$E$93)/10))),Fperm_SI_Woolf2021!$D$9:$D$93)*AS$57+INTERCEPT(Fperm_SI_Woolf2021!$F$9:$F$93*EXP(-Fperm_SI_Woolf2021!$I$9:$I$93*$C74*IF(AS$58=Fperm_SI_Woolf2021!$E$9:$E$93,1,EXP(LN((1.1*(Fperm_SI_Woolf2021!$E$9:$E$93-AS$58)-63.1579*EXP(-0.19*Fperm_SI_Woolf2021!$E$9:$E$93)+63.1579*EXP(-0.19*AS$58))/(Fperm_SI_Woolf2021!$E$9:$E$93-AS$58))*(AS$58-Fperm_SI_Woolf2021!$E$9:$E$93)/10))) + Fperm_SI_Woolf2021!$G$9:$G$93*EXP(-Fperm_SI_Woolf2021!$J$9:$J$93*$C74*IF(AS$58=Fperm_SI_Woolf2021!$E$9:$E$93,1,EXP(LN((1.1*(Fperm_SI_Woolf2021!$E$9:$E$93-AS$58)-63.1579*EXP(-0.19*Fperm_SI_Woolf2021!$E$9:$E$93)+63.1579*EXP(-0.19*AS$58))/(Fperm_SI_Woolf2021!$E$9:$E$93-AS$58))*(AS$58-Fperm_SI_Woolf2021!$E$9:$E$93)/10))) + Fperm_SI_Woolf2021!$H$9:$H$93*EXP(-Fperm_SI_Woolf2021!$K$9:$K$93*$C74*IF(AS$58=Fperm_SI_Woolf2021!$E$9:$E$93,1,EXP(LN((1.1*(Fperm_SI_Woolf2021!$E$9:$E$93-AS$58)-63.1579*EXP(-0.19*Fperm_SI_Woolf2021!$E$9:$E$93)+63.1579*EXP(-0.19*AS$58))/(Fperm_SI_Woolf2021!$E$9:$E$93-AS$58))*(AS$58-Fperm_SI_Woolf2021!$E$9:$E$93)/10))),Fperm_SI_Woolf2021!$D$9:$D$93))</f>
        <v>0.59017919948147024</v>
      </c>
      <c r="AT74" s="51" cm="1">
        <f t="array" ref="AT74">MIN(1,SLOPE(Fperm_SI_Woolf2021!$F$9:$F$93*EXP(-Fperm_SI_Woolf2021!$I$9:$I$93*$C74*IF(AT$58=Fperm_SI_Woolf2021!$E$9:$E$93,1,EXP(LN((1.1*(Fperm_SI_Woolf2021!$E$9:$E$93-AT$58)-63.1579*EXP(-0.19*Fperm_SI_Woolf2021!$E$9:$E$93)+63.1579*EXP(-0.19*AT$58))/(Fperm_SI_Woolf2021!$E$9:$E$93-AT$58))*(AT$58-Fperm_SI_Woolf2021!$E$9:$E$93)/10))) + Fperm_SI_Woolf2021!$G$9:$G$93*EXP(-Fperm_SI_Woolf2021!$J$9:$J$93*$C74*IF(AT$58=Fperm_SI_Woolf2021!$E$9:$E$93,1,EXP(LN((1.1*(Fperm_SI_Woolf2021!$E$9:$E$93-AT$58)-63.1579*EXP(-0.19*Fperm_SI_Woolf2021!$E$9:$E$93)+63.1579*EXP(-0.19*AT$58))/(Fperm_SI_Woolf2021!$E$9:$E$93-AT$58))*(AT$58-Fperm_SI_Woolf2021!$E$9:$E$93)/10))) + Fperm_SI_Woolf2021!$H$9:$H$93*EXP(-Fperm_SI_Woolf2021!$K$9:$K$93*$C74*IF(AT$58=Fperm_SI_Woolf2021!$E$9:$E$93,1,EXP(LN((1.1*(Fperm_SI_Woolf2021!$E$9:$E$93-AT$58)-63.1579*EXP(-0.19*Fperm_SI_Woolf2021!$E$9:$E$93)+63.1579*EXP(-0.19*AT$58))/(Fperm_SI_Woolf2021!$E$9:$E$93-AT$58))*(AT$58-Fperm_SI_Woolf2021!$E$9:$E$93)/10))),Fperm_SI_Woolf2021!$D$9:$D$93)*AT$57+INTERCEPT(Fperm_SI_Woolf2021!$F$9:$F$93*EXP(-Fperm_SI_Woolf2021!$I$9:$I$93*$C74*IF(AT$58=Fperm_SI_Woolf2021!$E$9:$E$93,1,EXP(LN((1.1*(Fperm_SI_Woolf2021!$E$9:$E$93-AT$58)-63.1579*EXP(-0.19*Fperm_SI_Woolf2021!$E$9:$E$93)+63.1579*EXP(-0.19*AT$58))/(Fperm_SI_Woolf2021!$E$9:$E$93-AT$58))*(AT$58-Fperm_SI_Woolf2021!$E$9:$E$93)/10))) + Fperm_SI_Woolf2021!$G$9:$G$93*EXP(-Fperm_SI_Woolf2021!$J$9:$J$93*$C74*IF(AT$58=Fperm_SI_Woolf2021!$E$9:$E$93,1,EXP(LN((1.1*(Fperm_SI_Woolf2021!$E$9:$E$93-AT$58)-63.1579*EXP(-0.19*Fperm_SI_Woolf2021!$E$9:$E$93)+63.1579*EXP(-0.19*AT$58))/(Fperm_SI_Woolf2021!$E$9:$E$93-AT$58))*(AT$58-Fperm_SI_Woolf2021!$E$9:$E$93)/10))) + Fperm_SI_Woolf2021!$H$9:$H$93*EXP(-Fperm_SI_Woolf2021!$K$9:$K$93*$C74*IF(AT$58=Fperm_SI_Woolf2021!$E$9:$E$93,1,EXP(LN((1.1*(Fperm_SI_Woolf2021!$E$9:$E$93-AT$58)-63.1579*EXP(-0.19*Fperm_SI_Woolf2021!$E$9:$E$93)+63.1579*EXP(-0.19*AT$58))/(Fperm_SI_Woolf2021!$E$9:$E$93-AT$58))*(AT$58-Fperm_SI_Woolf2021!$E$9:$E$93)/10))),Fperm_SI_Woolf2021!$D$9:$D$93))</f>
        <v>0.5574353178915028</v>
      </c>
      <c r="AU74" s="51" cm="1">
        <f t="array" ref="AU74">MIN(1,SLOPE(Fperm_SI_Woolf2021!$F$9:$F$93*EXP(-Fperm_SI_Woolf2021!$I$9:$I$93*$C74*IF(AU$58=Fperm_SI_Woolf2021!$E$9:$E$93,1,EXP(LN((1.1*(Fperm_SI_Woolf2021!$E$9:$E$93-AU$58)-63.1579*EXP(-0.19*Fperm_SI_Woolf2021!$E$9:$E$93)+63.1579*EXP(-0.19*AU$58))/(Fperm_SI_Woolf2021!$E$9:$E$93-AU$58))*(AU$58-Fperm_SI_Woolf2021!$E$9:$E$93)/10))) + Fperm_SI_Woolf2021!$G$9:$G$93*EXP(-Fperm_SI_Woolf2021!$J$9:$J$93*$C74*IF(AU$58=Fperm_SI_Woolf2021!$E$9:$E$93,1,EXP(LN((1.1*(Fperm_SI_Woolf2021!$E$9:$E$93-AU$58)-63.1579*EXP(-0.19*Fperm_SI_Woolf2021!$E$9:$E$93)+63.1579*EXP(-0.19*AU$58))/(Fperm_SI_Woolf2021!$E$9:$E$93-AU$58))*(AU$58-Fperm_SI_Woolf2021!$E$9:$E$93)/10))) + Fperm_SI_Woolf2021!$H$9:$H$93*EXP(-Fperm_SI_Woolf2021!$K$9:$K$93*$C74*IF(AU$58=Fperm_SI_Woolf2021!$E$9:$E$93,1,EXP(LN((1.1*(Fperm_SI_Woolf2021!$E$9:$E$93-AU$58)-63.1579*EXP(-0.19*Fperm_SI_Woolf2021!$E$9:$E$93)+63.1579*EXP(-0.19*AU$58))/(Fperm_SI_Woolf2021!$E$9:$E$93-AU$58))*(AU$58-Fperm_SI_Woolf2021!$E$9:$E$93)/10))),Fperm_SI_Woolf2021!$D$9:$D$93)*AU$57+INTERCEPT(Fperm_SI_Woolf2021!$F$9:$F$93*EXP(-Fperm_SI_Woolf2021!$I$9:$I$93*$C74*IF(AU$58=Fperm_SI_Woolf2021!$E$9:$E$93,1,EXP(LN((1.1*(Fperm_SI_Woolf2021!$E$9:$E$93-AU$58)-63.1579*EXP(-0.19*Fperm_SI_Woolf2021!$E$9:$E$93)+63.1579*EXP(-0.19*AU$58))/(Fperm_SI_Woolf2021!$E$9:$E$93-AU$58))*(AU$58-Fperm_SI_Woolf2021!$E$9:$E$93)/10))) + Fperm_SI_Woolf2021!$G$9:$G$93*EXP(-Fperm_SI_Woolf2021!$J$9:$J$93*$C74*IF(AU$58=Fperm_SI_Woolf2021!$E$9:$E$93,1,EXP(LN((1.1*(Fperm_SI_Woolf2021!$E$9:$E$93-AU$58)-63.1579*EXP(-0.19*Fperm_SI_Woolf2021!$E$9:$E$93)+63.1579*EXP(-0.19*AU$58))/(Fperm_SI_Woolf2021!$E$9:$E$93-AU$58))*(AU$58-Fperm_SI_Woolf2021!$E$9:$E$93)/10))) + Fperm_SI_Woolf2021!$H$9:$H$93*EXP(-Fperm_SI_Woolf2021!$K$9:$K$93*$C74*IF(AU$58=Fperm_SI_Woolf2021!$E$9:$E$93,1,EXP(LN((1.1*(Fperm_SI_Woolf2021!$E$9:$E$93-AU$58)-63.1579*EXP(-0.19*Fperm_SI_Woolf2021!$E$9:$E$93)+63.1579*EXP(-0.19*AU$58))/(Fperm_SI_Woolf2021!$E$9:$E$93-AU$58))*(AU$58-Fperm_SI_Woolf2021!$E$9:$E$93)/10))),Fperm_SI_Woolf2021!$D$9:$D$93))</f>
        <v>0.52469143630153536</v>
      </c>
      <c r="AV74" s="51" cm="1">
        <f t="array" ref="AV74">MIN(1,SLOPE(Fperm_SI_Woolf2021!$F$9:$F$93*EXP(-Fperm_SI_Woolf2021!$I$9:$I$93*$C74*IF(AV$58=Fperm_SI_Woolf2021!$E$9:$E$93,1,EXP(LN((1.1*(Fperm_SI_Woolf2021!$E$9:$E$93-AV$58)-63.1579*EXP(-0.19*Fperm_SI_Woolf2021!$E$9:$E$93)+63.1579*EXP(-0.19*AV$58))/(Fperm_SI_Woolf2021!$E$9:$E$93-AV$58))*(AV$58-Fperm_SI_Woolf2021!$E$9:$E$93)/10))) + Fperm_SI_Woolf2021!$G$9:$G$93*EXP(-Fperm_SI_Woolf2021!$J$9:$J$93*$C74*IF(AV$58=Fperm_SI_Woolf2021!$E$9:$E$93,1,EXP(LN((1.1*(Fperm_SI_Woolf2021!$E$9:$E$93-AV$58)-63.1579*EXP(-0.19*Fperm_SI_Woolf2021!$E$9:$E$93)+63.1579*EXP(-0.19*AV$58))/(Fperm_SI_Woolf2021!$E$9:$E$93-AV$58))*(AV$58-Fperm_SI_Woolf2021!$E$9:$E$93)/10))) + Fperm_SI_Woolf2021!$H$9:$H$93*EXP(-Fperm_SI_Woolf2021!$K$9:$K$93*$C74*IF(AV$58=Fperm_SI_Woolf2021!$E$9:$E$93,1,EXP(LN((1.1*(Fperm_SI_Woolf2021!$E$9:$E$93-AV$58)-63.1579*EXP(-0.19*Fperm_SI_Woolf2021!$E$9:$E$93)+63.1579*EXP(-0.19*AV$58))/(Fperm_SI_Woolf2021!$E$9:$E$93-AV$58))*(AV$58-Fperm_SI_Woolf2021!$E$9:$E$93)/10))),Fperm_SI_Woolf2021!$D$9:$D$93)*AV$57+INTERCEPT(Fperm_SI_Woolf2021!$F$9:$F$93*EXP(-Fperm_SI_Woolf2021!$I$9:$I$93*$C74*IF(AV$58=Fperm_SI_Woolf2021!$E$9:$E$93,1,EXP(LN((1.1*(Fperm_SI_Woolf2021!$E$9:$E$93-AV$58)-63.1579*EXP(-0.19*Fperm_SI_Woolf2021!$E$9:$E$93)+63.1579*EXP(-0.19*AV$58))/(Fperm_SI_Woolf2021!$E$9:$E$93-AV$58))*(AV$58-Fperm_SI_Woolf2021!$E$9:$E$93)/10))) + Fperm_SI_Woolf2021!$G$9:$G$93*EXP(-Fperm_SI_Woolf2021!$J$9:$J$93*$C74*IF(AV$58=Fperm_SI_Woolf2021!$E$9:$E$93,1,EXP(LN((1.1*(Fperm_SI_Woolf2021!$E$9:$E$93-AV$58)-63.1579*EXP(-0.19*Fperm_SI_Woolf2021!$E$9:$E$93)+63.1579*EXP(-0.19*AV$58))/(Fperm_SI_Woolf2021!$E$9:$E$93-AV$58))*(AV$58-Fperm_SI_Woolf2021!$E$9:$E$93)/10))) + Fperm_SI_Woolf2021!$H$9:$H$93*EXP(-Fperm_SI_Woolf2021!$K$9:$K$93*$C74*IF(AV$58=Fperm_SI_Woolf2021!$E$9:$E$93,1,EXP(LN((1.1*(Fperm_SI_Woolf2021!$E$9:$E$93-AV$58)-63.1579*EXP(-0.19*Fperm_SI_Woolf2021!$E$9:$E$93)+63.1579*EXP(-0.19*AV$58))/(Fperm_SI_Woolf2021!$E$9:$E$93-AV$58))*(AV$58-Fperm_SI_Woolf2021!$E$9:$E$93)/10))),Fperm_SI_Woolf2021!$D$9:$D$93))</f>
        <v>0.49194755471156792</v>
      </c>
      <c r="AW74" s="51" cm="1">
        <f t="array" ref="AW74">MIN(1,SLOPE(Fperm_SI_Woolf2021!$F$9:$F$93*EXP(-Fperm_SI_Woolf2021!$I$9:$I$93*$C74*IF(AW$58=Fperm_SI_Woolf2021!$E$9:$E$93,1,EXP(LN((1.1*(Fperm_SI_Woolf2021!$E$9:$E$93-AW$58)-63.1579*EXP(-0.19*Fperm_SI_Woolf2021!$E$9:$E$93)+63.1579*EXP(-0.19*AW$58))/(Fperm_SI_Woolf2021!$E$9:$E$93-AW$58))*(AW$58-Fperm_SI_Woolf2021!$E$9:$E$93)/10))) + Fperm_SI_Woolf2021!$G$9:$G$93*EXP(-Fperm_SI_Woolf2021!$J$9:$J$93*$C74*IF(AW$58=Fperm_SI_Woolf2021!$E$9:$E$93,1,EXP(LN((1.1*(Fperm_SI_Woolf2021!$E$9:$E$93-AW$58)-63.1579*EXP(-0.19*Fperm_SI_Woolf2021!$E$9:$E$93)+63.1579*EXP(-0.19*AW$58))/(Fperm_SI_Woolf2021!$E$9:$E$93-AW$58))*(AW$58-Fperm_SI_Woolf2021!$E$9:$E$93)/10))) + Fperm_SI_Woolf2021!$H$9:$H$93*EXP(-Fperm_SI_Woolf2021!$K$9:$K$93*$C74*IF(AW$58=Fperm_SI_Woolf2021!$E$9:$E$93,1,EXP(LN((1.1*(Fperm_SI_Woolf2021!$E$9:$E$93-AW$58)-63.1579*EXP(-0.19*Fperm_SI_Woolf2021!$E$9:$E$93)+63.1579*EXP(-0.19*AW$58))/(Fperm_SI_Woolf2021!$E$9:$E$93-AW$58))*(AW$58-Fperm_SI_Woolf2021!$E$9:$E$93)/10))),Fperm_SI_Woolf2021!$D$9:$D$93)*AW$57+INTERCEPT(Fperm_SI_Woolf2021!$F$9:$F$93*EXP(-Fperm_SI_Woolf2021!$I$9:$I$93*$C74*IF(AW$58=Fperm_SI_Woolf2021!$E$9:$E$93,1,EXP(LN((1.1*(Fperm_SI_Woolf2021!$E$9:$E$93-AW$58)-63.1579*EXP(-0.19*Fperm_SI_Woolf2021!$E$9:$E$93)+63.1579*EXP(-0.19*AW$58))/(Fperm_SI_Woolf2021!$E$9:$E$93-AW$58))*(AW$58-Fperm_SI_Woolf2021!$E$9:$E$93)/10))) + Fperm_SI_Woolf2021!$G$9:$G$93*EXP(-Fperm_SI_Woolf2021!$J$9:$J$93*$C74*IF(AW$58=Fperm_SI_Woolf2021!$E$9:$E$93,1,EXP(LN((1.1*(Fperm_SI_Woolf2021!$E$9:$E$93-AW$58)-63.1579*EXP(-0.19*Fperm_SI_Woolf2021!$E$9:$E$93)+63.1579*EXP(-0.19*AW$58))/(Fperm_SI_Woolf2021!$E$9:$E$93-AW$58))*(AW$58-Fperm_SI_Woolf2021!$E$9:$E$93)/10))) + Fperm_SI_Woolf2021!$H$9:$H$93*EXP(-Fperm_SI_Woolf2021!$K$9:$K$93*$C74*IF(AW$58=Fperm_SI_Woolf2021!$E$9:$E$93,1,EXP(LN((1.1*(Fperm_SI_Woolf2021!$E$9:$E$93-AW$58)-63.1579*EXP(-0.19*Fperm_SI_Woolf2021!$E$9:$E$93)+63.1579*EXP(-0.19*AW$58))/(Fperm_SI_Woolf2021!$E$9:$E$93-AW$58))*(AW$58-Fperm_SI_Woolf2021!$E$9:$E$93)/10))),Fperm_SI_Woolf2021!$D$9:$D$93))</f>
        <v>0.89870715648714028</v>
      </c>
      <c r="AX74" s="51" cm="1">
        <f t="array" ref="AX74">MIN(1,SLOPE(Fperm_SI_Woolf2021!$F$9:$F$93*EXP(-Fperm_SI_Woolf2021!$I$9:$I$93*$C74*IF(AX$58=Fperm_SI_Woolf2021!$E$9:$E$93,1,EXP(LN((1.1*(Fperm_SI_Woolf2021!$E$9:$E$93-AX$58)-63.1579*EXP(-0.19*Fperm_SI_Woolf2021!$E$9:$E$93)+63.1579*EXP(-0.19*AX$58))/(Fperm_SI_Woolf2021!$E$9:$E$93-AX$58))*(AX$58-Fperm_SI_Woolf2021!$E$9:$E$93)/10))) + Fperm_SI_Woolf2021!$G$9:$G$93*EXP(-Fperm_SI_Woolf2021!$J$9:$J$93*$C74*IF(AX$58=Fperm_SI_Woolf2021!$E$9:$E$93,1,EXP(LN((1.1*(Fperm_SI_Woolf2021!$E$9:$E$93-AX$58)-63.1579*EXP(-0.19*Fperm_SI_Woolf2021!$E$9:$E$93)+63.1579*EXP(-0.19*AX$58))/(Fperm_SI_Woolf2021!$E$9:$E$93-AX$58))*(AX$58-Fperm_SI_Woolf2021!$E$9:$E$93)/10))) + Fperm_SI_Woolf2021!$H$9:$H$93*EXP(-Fperm_SI_Woolf2021!$K$9:$K$93*$C74*IF(AX$58=Fperm_SI_Woolf2021!$E$9:$E$93,1,EXP(LN((1.1*(Fperm_SI_Woolf2021!$E$9:$E$93-AX$58)-63.1579*EXP(-0.19*Fperm_SI_Woolf2021!$E$9:$E$93)+63.1579*EXP(-0.19*AX$58))/(Fperm_SI_Woolf2021!$E$9:$E$93-AX$58))*(AX$58-Fperm_SI_Woolf2021!$E$9:$E$93)/10))),Fperm_SI_Woolf2021!$D$9:$D$93)*AX$57+INTERCEPT(Fperm_SI_Woolf2021!$F$9:$F$93*EXP(-Fperm_SI_Woolf2021!$I$9:$I$93*$C74*IF(AX$58=Fperm_SI_Woolf2021!$E$9:$E$93,1,EXP(LN((1.1*(Fperm_SI_Woolf2021!$E$9:$E$93-AX$58)-63.1579*EXP(-0.19*Fperm_SI_Woolf2021!$E$9:$E$93)+63.1579*EXP(-0.19*AX$58))/(Fperm_SI_Woolf2021!$E$9:$E$93-AX$58))*(AX$58-Fperm_SI_Woolf2021!$E$9:$E$93)/10))) + Fperm_SI_Woolf2021!$G$9:$G$93*EXP(-Fperm_SI_Woolf2021!$J$9:$J$93*$C74*IF(AX$58=Fperm_SI_Woolf2021!$E$9:$E$93,1,EXP(LN((1.1*(Fperm_SI_Woolf2021!$E$9:$E$93-AX$58)-63.1579*EXP(-0.19*Fperm_SI_Woolf2021!$E$9:$E$93)+63.1579*EXP(-0.19*AX$58))/(Fperm_SI_Woolf2021!$E$9:$E$93-AX$58))*(AX$58-Fperm_SI_Woolf2021!$E$9:$E$93)/10))) + Fperm_SI_Woolf2021!$H$9:$H$93*EXP(-Fperm_SI_Woolf2021!$K$9:$K$93*$C74*IF(AX$58=Fperm_SI_Woolf2021!$E$9:$E$93,1,EXP(LN((1.1*(Fperm_SI_Woolf2021!$E$9:$E$93-AX$58)-63.1579*EXP(-0.19*Fperm_SI_Woolf2021!$E$9:$E$93)+63.1579*EXP(-0.19*AX$58))/(Fperm_SI_Woolf2021!$E$9:$E$93-AX$58))*(AX$58-Fperm_SI_Woolf2021!$E$9:$E$93)/10))),Fperm_SI_Woolf2021!$D$9:$D$93))</f>
        <v>0.86585213885240353</v>
      </c>
      <c r="AY74" s="51" cm="1">
        <f t="array" ref="AY74">MIN(1,SLOPE(Fperm_SI_Woolf2021!$F$9:$F$93*EXP(-Fperm_SI_Woolf2021!$I$9:$I$93*$C74*IF(AY$58=Fperm_SI_Woolf2021!$E$9:$E$93,1,EXP(LN((1.1*(Fperm_SI_Woolf2021!$E$9:$E$93-AY$58)-63.1579*EXP(-0.19*Fperm_SI_Woolf2021!$E$9:$E$93)+63.1579*EXP(-0.19*AY$58))/(Fperm_SI_Woolf2021!$E$9:$E$93-AY$58))*(AY$58-Fperm_SI_Woolf2021!$E$9:$E$93)/10))) + Fperm_SI_Woolf2021!$G$9:$G$93*EXP(-Fperm_SI_Woolf2021!$J$9:$J$93*$C74*IF(AY$58=Fperm_SI_Woolf2021!$E$9:$E$93,1,EXP(LN((1.1*(Fperm_SI_Woolf2021!$E$9:$E$93-AY$58)-63.1579*EXP(-0.19*Fperm_SI_Woolf2021!$E$9:$E$93)+63.1579*EXP(-0.19*AY$58))/(Fperm_SI_Woolf2021!$E$9:$E$93-AY$58))*(AY$58-Fperm_SI_Woolf2021!$E$9:$E$93)/10))) + Fperm_SI_Woolf2021!$H$9:$H$93*EXP(-Fperm_SI_Woolf2021!$K$9:$K$93*$C74*IF(AY$58=Fperm_SI_Woolf2021!$E$9:$E$93,1,EXP(LN((1.1*(Fperm_SI_Woolf2021!$E$9:$E$93-AY$58)-63.1579*EXP(-0.19*Fperm_SI_Woolf2021!$E$9:$E$93)+63.1579*EXP(-0.19*AY$58))/(Fperm_SI_Woolf2021!$E$9:$E$93-AY$58))*(AY$58-Fperm_SI_Woolf2021!$E$9:$E$93)/10))),Fperm_SI_Woolf2021!$D$9:$D$93)*AY$57+INTERCEPT(Fperm_SI_Woolf2021!$F$9:$F$93*EXP(-Fperm_SI_Woolf2021!$I$9:$I$93*$C74*IF(AY$58=Fperm_SI_Woolf2021!$E$9:$E$93,1,EXP(LN((1.1*(Fperm_SI_Woolf2021!$E$9:$E$93-AY$58)-63.1579*EXP(-0.19*Fperm_SI_Woolf2021!$E$9:$E$93)+63.1579*EXP(-0.19*AY$58))/(Fperm_SI_Woolf2021!$E$9:$E$93-AY$58))*(AY$58-Fperm_SI_Woolf2021!$E$9:$E$93)/10))) + Fperm_SI_Woolf2021!$G$9:$G$93*EXP(-Fperm_SI_Woolf2021!$J$9:$J$93*$C74*IF(AY$58=Fperm_SI_Woolf2021!$E$9:$E$93,1,EXP(LN((1.1*(Fperm_SI_Woolf2021!$E$9:$E$93-AY$58)-63.1579*EXP(-0.19*Fperm_SI_Woolf2021!$E$9:$E$93)+63.1579*EXP(-0.19*AY$58))/(Fperm_SI_Woolf2021!$E$9:$E$93-AY$58))*(AY$58-Fperm_SI_Woolf2021!$E$9:$E$93)/10))) + Fperm_SI_Woolf2021!$H$9:$H$93*EXP(-Fperm_SI_Woolf2021!$K$9:$K$93*$C74*IF(AY$58=Fperm_SI_Woolf2021!$E$9:$E$93,1,EXP(LN((1.1*(Fperm_SI_Woolf2021!$E$9:$E$93-AY$58)-63.1579*EXP(-0.19*Fperm_SI_Woolf2021!$E$9:$E$93)+63.1579*EXP(-0.19*AY$58))/(Fperm_SI_Woolf2021!$E$9:$E$93-AY$58))*(AY$58-Fperm_SI_Woolf2021!$E$9:$E$93)/10))),Fperm_SI_Woolf2021!$D$9:$D$93))</f>
        <v>0.83299712121766678</v>
      </c>
      <c r="AZ74" s="51" cm="1">
        <f t="array" ref="AZ74">MIN(1,SLOPE(Fperm_SI_Woolf2021!$F$9:$F$93*EXP(-Fperm_SI_Woolf2021!$I$9:$I$93*$C74*IF(AZ$58=Fperm_SI_Woolf2021!$E$9:$E$93,1,EXP(LN((1.1*(Fperm_SI_Woolf2021!$E$9:$E$93-AZ$58)-63.1579*EXP(-0.19*Fperm_SI_Woolf2021!$E$9:$E$93)+63.1579*EXP(-0.19*AZ$58))/(Fperm_SI_Woolf2021!$E$9:$E$93-AZ$58))*(AZ$58-Fperm_SI_Woolf2021!$E$9:$E$93)/10))) + Fperm_SI_Woolf2021!$G$9:$G$93*EXP(-Fperm_SI_Woolf2021!$J$9:$J$93*$C74*IF(AZ$58=Fperm_SI_Woolf2021!$E$9:$E$93,1,EXP(LN((1.1*(Fperm_SI_Woolf2021!$E$9:$E$93-AZ$58)-63.1579*EXP(-0.19*Fperm_SI_Woolf2021!$E$9:$E$93)+63.1579*EXP(-0.19*AZ$58))/(Fperm_SI_Woolf2021!$E$9:$E$93-AZ$58))*(AZ$58-Fperm_SI_Woolf2021!$E$9:$E$93)/10))) + Fperm_SI_Woolf2021!$H$9:$H$93*EXP(-Fperm_SI_Woolf2021!$K$9:$K$93*$C74*IF(AZ$58=Fperm_SI_Woolf2021!$E$9:$E$93,1,EXP(LN((1.1*(Fperm_SI_Woolf2021!$E$9:$E$93-AZ$58)-63.1579*EXP(-0.19*Fperm_SI_Woolf2021!$E$9:$E$93)+63.1579*EXP(-0.19*AZ$58))/(Fperm_SI_Woolf2021!$E$9:$E$93-AZ$58))*(AZ$58-Fperm_SI_Woolf2021!$E$9:$E$93)/10))),Fperm_SI_Woolf2021!$D$9:$D$93)*AZ$57+INTERCEPT(Fperm_SI_Woolf2021!$F$9:$F$93*EXP(-Fperm_SI_Woolf2021!$I$9:$I$93*$C74*IF(AZ$58=Fperm_SI_Woolf2021!$E$9:$E$93,1,EXP(LN((1.1*(Fperm_SI_Woolf2021!$E$9:$E$93-AZ$58)-63.1579*EXP(-0.19*Fperm_SI_Woolf2021!$E$9:$E$93)+63.1579*EXP(-0.19*AZ$58))/(Fperm_SI_Woolf2021!$E$9:$E$93-AZ$58))*(AZ$58-Fperm_SI_Woolf2021!$E$9:$E$93)/10))) + Fperm_SI_Woolf2021!$G$9:$G$93*EXP(-Fperm_SI_Woolf2021!$J$9:$J$93*$C74*IF(AZ$58=Fperm_SI_Woolf2021!$E$9:$E$93,1,EXP(LN((1.1*(Fperm_SI_Woolf2021!$E$9:$E$93-AZ$58)-63.1579*EXP(-0.19*Fperm_SI_Woolf2021!$E$9:$E$93)+63.1579*EXP(-0.19*AZ$58))/(Fperm_SI_Woolf2021!$E$9:$E$93-AZ$58))*(AZ$58-Fperm_SI_Woolf2021!$E$9:$E$93)/10))) + Fperm_SI_Woolf2021!$H$9:$H$93*EXP(-Fperm_SI_Woolf2021!$K$9:$K$93*$C74*IF(AZ$58=Fperm_SI_Woolf2021!$E$9:$E$93,1,EXP(LN((1.1*(Fperm_SI_Woolf2021!$E$9:$E$93-AZ$58)-63.1579*EXP(-0.19*Fperm_SI_Woolf2021!$E$9:$E$93)+63.1579*EXP(-0.19*AZ$58))/(Fperm_SI_Woolf2021!$E$9:$E$93-AZ$58))*(AZ$58-Fperm_SI_Woolf2021!$E$9:$E$93)/10))),Fperm_SI_Woolf2021!$D$9:$D$93))</f>
        <v>0.80014210358293014</v>
      </c>
      <c r="BA74" s="51" cm="1">
        <f t="array" ref="BA74">MIN(1,SLOPE(Fperm_SI_Woolf2021!$F$9:$F$93*EXP(-Fperm_SI_Woolf2021!$I$9:$I$93*$C74*IF(BA$58=Fperm_SI_Woolf2021!$E$9:$E$93,1,EXP(LN((1.1*(Fperm_SI_Woolf2021!$E$9:$E$93-BA$58)-63.1579*EXP(-0.19*Fperm_SI_Woolf2021!$E$9:$E$93)+63.1579*EXP(-0.19*BA$58))/(Fperm_SI_Woolf2021!$E$9:$E$93-BA$58))*(BA$58-Fperm_SI_Woolf2021!$E$9:$E$93)/10))) + Fperm_SI_Woolf2021!$G$9:$G$93*EXP(-Fperm_SI_Woolf2021!$J$9:$J$93*$C74*IF(BA$58=Fperm_SI_Woolf2021!$E$9:$E$93,1,EXP(LN((1.1*(Fperm_SI_Woolf2021!$E$9:$E$93-BA$58)-63.1579*EXP(-0.19*Fperm_SI_Woolf2021!$E$9:$E$93)+63.1579*EXP(-0.19*BA$58))/(Fperm_SI_Woolf2021!$E$9:$E$93-BA$58))*(BA$58-Fperm_SI_Woolf2021!$E$9:$E$93)/10))) + Fperm_SI_Woolf2021!$H$9:$H$93*EXP(-Fperm_SI_Woolf2021!$K$9:$K$93*$C74*IF(BA$58=Fperm_SI_Woolf2021!$E$9:$E$93,1,EXP(LN((1.1*(Fperm_SI_Woolf2021!$E$9:$E$93-BA$58)-63.1579*EXP(-0.19*Fperm_SI_Woolf2021!$E$9:$E$93)+63.1579*EXP(-0.19*BA$58))/(Fperm_SI_Woolf2021!$E$9:$E$93-BA$58))*(BA$58-Fperm_SI_Woolf2021!$E$9:$E$93)/10))),Fperm_SI_Woolf2021!$D$9:$D$93)*BA$57+INTERCEPT(Fperm_SI_Woolf2021!$F$9:$F$93*EXP(-Fperm_SI_Woolf2021!$I$9:$I$93*$C74*IF(BA$58=Fperm_SI_Woolf2021!$E$9:$E$93,1,EXP(LN((1.1*(Fperm_SI_Woolf2021!$E$9:$E$93-BA$58)-63.1579*EXP(-0.19*Fperm_SI_Woolf2021!$E$9:$E$93)+63.1579*EXP(-0.19*BA$58))/(Fperm_SI_Woolf2021!$E$9:$E$93-BA$58))*(BA$58-Fperm_SI_Woolf2021!$E$9:$E$93)/10))) + Fperm_SI_Woolf2021!$G$9:$G$93*EXP(-Fperm_SI_Woolf2021!$J$9:$J$93*$C74*IF(BA$58=Fperm_SI_Woolf2021!$E$9:$E$93,1,EXP(LN((1.1*(Fperm_SI_Woolf2021!$E$9:$E$93-BA$58)-63.1579*EXP(-0.19*Fperm_SI_Woolf2021!$E$9:$E$93)+63.1579*EXP(-0.19*BA$58))/(Fperm_SI_Woolf2021!$E$9:$E$93-BA$58))*(BA$58-Fperm_SI_Woolf2021!$E$9:$E$93)/10))) + Fperm_SI_Woolf2021!$H$9:$H$93*EXP(-Fperm_SI_Woolf2021!$K$9:$K$93*$C74*IF(BA$58=Fperm_SI_Woolf2021!$E$9:$E$93,1,EXP(LN((1.1*(Fperm_SI_Woolf2021!$E$9:$E$93-BA$58)-63.1579*EXP(-0.19*Fperm_SI_Woolf2021!$E$9:$E$93)+63.1579*EXP(-0.19*BA$58))/(Fperm_SI_Woolf2021!$E$9:$E$93-BA$58))*(BA$58-Fperm_SI_Woolf2021!$E$9:$E$93)/10))),Fperm_SI_Woolf2021!$D$9:$D$93))</f>
        <v>0.7672870859481935</v>
      </c>
      <c r="BB74" s="51" cm="1">
        <f t="array" ref="BB74">MIN(1,SLOPE(Fperm_SI_Woolf2021!$F$9:$F$93*EXP(-Fperm_SI_Woolf2021!$I$9:$I$93*$C74*IF(BB$58=Fperm_SI_Woolf2021!$E$9:$E$93,1,EXP(LN((1.1*(Fperm_SI_Woolf2021!$E$9:$E$93-BB$58)-63.1579*EXP(-0.19*Fperm_SI_Woolf2021!$E$9:$E$93)+63.1579*EXP(-0.19*BB$58))/(Fperm_SI_Woolf2021!$E$9:$E$93-BB$58))*(BB$58-Fperm_SI_Woolf2021!$E$9:$E$93)/10))) + Fperm_SI_Woolf2021!$G$9:$G$93*EXP(-Fperm_SI_Woolf2021!$J$9:$J$93*$C74*IF(BB$58=Fperm_SI_Woolf2021!$E$9:$E$93,1,EXP(LN((1.1*(Fperm_SI_Woolf2021!$E$9:$E$93-BB$58)-63.1579*EXP(-0.19*Fperm_SI_Woolf2021!$E$9:$E$93)+63.1579*EXP(-0.19*BB$58))/(Fperm_SI_Woolf2021!$E$9:$E$93-BB$58))*(BB$58-Fperm_SI_Woolf2021!$E$9:$E$93)/10))) + Fperm_SI_Woolf2021!$H$9:$H$93*EXP(-Fperm_SI_Woolf2021!$K$9:$K$93*$C74*IF(BB$58=Fperm_SI_Woolf2021!$E$9:$E$93,1,EXP(LN((1.1*(Fperm_SI_Woolf2021!$E$9:$E$93-BB$58)-63.1579*EXP(-0.19*Fperm_SI_Woolf2021!$E$9:$E$93)+63.1579*EXP(-0.19*BB$58))/(Fperm_SI_Woolf2021!$E$9:$E$93-BB$58))*(BB$58-Fperm_SI_Woolf2021!$E$9:$E$93)/10))),Fperm_SI_Woolf2021!$D$9:$D$93)*BB$57+INTERCEPT(Fperm_SI_Woolf2021!$F$9:$F$93*EXP(-Fperm_SI_Woolf2021!$I$9:$I$93*$C74*IF(BB$58=Fperm_SI_Woolf2021!$E$9:$E$93,1,EXP(LN((1.1*(Fperm_SI_Woolf2021!$E$9:$E$93-BB$58)-63.1579*EXP(-0.19*Fperm_SI_Woolf2021!$E$9:$E$93)+63.1579*EXP(-0.19*BB$58))/(Fperm_SI_Woolf2021!$E$9:$E$93-BB$58))*(BB$58-Fperm_SI_Woolf2021!$E$9:$E$93)/10))) + Fperm_SI_Woolf2021!$G$9:$G$93*EXP(-Fperm_SI_Woolf2021!$J$9:$J$93*$C74*IF(BB$58=Fperm_SI_Woolf2021!$E$9:$E$93,1,EXP(LN((1.1*(Fperm_SI_Woolf2021!$E$9:$E$93-BB$58)-63.1579*EXP(-0.19*Fperm_SI_Woolf2021!$E$9:$E$93)+63.1579*EXP(-0.19*BB$58))/(Fperm_SI_Woolf2021!$E$9:$E$93-BB$58))*(BB$58-Fperm_SI_Woolf2021!$E$9:$E$93)/10))) + Fperm_SI_Woolf2021!$H$9:$H$93*EXP(-Fperm_SI_Woolf2021!$K$9:$K$93*$C74*IF(BB$58=Fperm_SI_Woolf2021!$E$9:$E$93,1,EXP(LN((1.1*(Fperm_SI_Woolf2021!$E$9:$E$93-BB$58)-63.1579*EXP(-0.19*Fperm_SI_Woolf2021!$E$9:$E$93)+63.1579*EXP(-0.19*BB$58))/(Fperm_SI_Woolf2021!$E$9:$E$93-BB$58))*(BB$58-Fperm_SI_Woolf2021!$E$9:$E$93)/10))),Fperm_SI_Woolf2021!$D$9:$D$93))</f>
        <v>0.73443206831345675</v>
      </c>
      <c r="BC74" s="51" cm="1">
        <f t="array" ref="BC74">MIN(1,SLOPE(Fperm_SI_Woolf2021!$F$9:$F$93*EXP(-Fperm_SI_Woolf2021!$I$9:$I$93*$C74*IF(BC$58=Fperm_SI_Woolf2021!$E$9:$E$93,1,EXP(LN((1.1*(Fperm_SI_Woolf2021!$E$9:$E$93-BC$58)-63.1579*EXP(-0.19*Fperm_SI_Woolf2021!$E$9:$E$93)+63.1579*EXP(-0.19*BC$58))/(Fperm_SI_Woolf2021!$E$9:$E$93-BC$58))*(BC$58-Fperm_SI_Woolf2021!$E$9:$E$93)/10))) + Fperm_SI_Woolf2021!$G$9:$G$93*EXP(-Fperm_SI_Woolf2021!$J$9:$J$93*$C74*IF(BC$58=Fperm_SI_Woolf2021!$E$9:$E$93,1,EXP(LN((1.1*(Fperm_SI_Woolf2021!$E$9:$E$93-BC$58)-63.1579*EXP(-0.19*Fperm_SI_Woolf2021!$E$9:$E$93)+63.1579*EXP(-0.19*BC$58))/(Fperm_SI_Woolf2021!$E$9:$E$93-BC$58))*(BC$58-Fperm_SI_Woolf2021!$E$9:$E$93)/10))) + Fperm_SI_Woolf2021!$H$9:$H$93*EXP(-Fperm_SI_Woolf2021!$K$9:$K$93*$C74*IF(BC$58=Fperm_SI_Woolf2021!$E$9:$E$93,1,EXP(LN((1.1*(Fperm_SI_Woolf2021!$E$9:$E$93-BC$58)-63.1579*EXP(-0.19*Fperm_SI_Woolf2021!$E$9:$E$93)+63.1579*EXP(-0.19*BC$58))/(Fperm_SI_Woolf2021!$E$9:$E$93-BC$58))*(BC$58-Fperm_SI_Woolf2021!$E$9:$E$93)/10))),Fperm_SI_Woolf2021!$D$9:$D$93)*BC$57+INTERCEPT(Fperm_SI_Woolf2021!$F$9:$F$93*EXP(-Fperm_SI_Woolf2021!$I$9:$I$93*$C74*IF(BC$58=Fperm_SI_Woolf2021!$E$9:$E$93,1,EXP(LN((1.1*(Fperm_SI_Woolf2021!$E$9:$E$93-BC$58)-63.1579*EXP(-0.19*Fperm_SI_Woolf2021!$E$9:$E$93)+63.1579*EXP(-0.19*BC$58))/(Fperm_SI_Woolf2021!$E$9:$E$93-BC$58))*(BC$58-Fperm_SI_Woolf2021!$E$9:$E$93)/10))) + Fperm_SI_Woolf2021!$G$9:$G$93*EXP(-Fperm_SI_Woolf2021!$J$9:$J$93*$C74*IF(BC$58=Fperm_SI_Woolf2021!$E$9:$E$93,1,EXP(LN((1.1*(Fperm_SI_Woolf2021!$E$9:$E$93-BC$58)-63.1579*EXP(-0.19*Fperm_SI_Woolf2021!$E$9:$E$93)+63.1579*EXP(-0.19*BC$58))/(Fperm_SI_Woolf2021!$E$9:$E$93-BC$58))*(BC$58-Fperm_SI_Woolf2021!$E$9:$E$93)/10))) + Fperm_SI_Woolf2021!$H$9:$H$93*EXP(-Fperm_SI_Woolf2021!$K$9:$K$93*$C74*IF(BC$58=Fperm_SI_Woolf2021!$E$9:$E$93,1,EXP(LN((1.1*(Fperm_SI_Woolf2021!$E$9:$E$93-BC$58)-63.1579*EXP(-0.19*Fperm_SI_Woolf2021!$E$9:$E$93)+63.1579*EXP(-0.19*BC$58))/(Fperm_SI_Woolf2021!$E$9:$E$93-BC$58))*(BC$58-Fperm_SI_Woolf2021!$E$9:$E$93)/10))),Fperm_SI_Woolf2021!$D$9:$D$93))</f>
        <v>0.70157705067872012</v>
      </c>
      <c r="BD74" s="51" cm="1">
        <f t="array" ref="BD74">MIN(1,SLOPE(Fperm_SI_Woolf2021!$F$9:$F$93*EXP(-Fperm_SI_Woolf2021!$I$9:$I$93*$C74*IF(BD$58=Fperm_SI_Woolf2021!$E$9:$E$93,1,EXP(LN((1.1*(Fperm_SI_Woolf2021!$E$9:$E$93-BD$58)-63.1579*EXP(-0.19*Fperm_SI_Woolf2021!$E$9:$E$93)+63.1579*EXP(-0.19*BD$58))/(Fperm_SI_Woolf2021!$E$9:$E$93-BD$58))*(BD$58-Fperm_SI_Woolf2021!$E$9:$E$93)/10))) + Fperm_SI_Woolf2021!$G$9:$G$93*EXP(-Fperm_SI_Woolf2021!$J$9:$J$93*$C74*IF(BD$58=Fperm_SI_Woolf2021!$E$9:$E$93,1,EXP(LN((1.1*(Fperm_SI_Woolf2021!$E$9:$E$93-BD$58)-63.1579*EXP(-0.19*Fperm_SI_Woolf2021!$E$9:$E$93)+63.1579*EXP(-0.19*BD$58))/(Fperm_SI_Woolf2021!$E$9:$E$93-BD$58))*(BD$58-Fperm_SI_Woolf2021!$E$9:$E$93)/10))) + Fperm_SI_Woolf2021!$H$9:$H$93*EXP(-Fperm_SI_Woolf2021!$K$9:$K$93*$C74*IF(BD$58=Fperm_SI_Woolf2021!$E$9:$E$93,1,EXP(LN((1.1*(Fperm_SI_Woolf2021!$E$9:$E$93-BD$58)-63.1579*EXP(-0.19*Fperm_SI_Woolf2021!$E$9:$E$93)+63.1579*EXP(-0.19*BD$58))/(Fperm_SI_Woolf2021!$E$9:$E$93-BD$58))*(BD$58-Fperm_SI_Woolf2021!$E$9:$E$93)/10))),Fperm_SI_Woolf2021!$D$9:$D$93)*BD$57+INTERCEPT(Fperm_SI_Woolf2021!$F$9:$F$93*EXP(-Fperm_SI_Woolf2021!$I$9:$I$93*$C74*IF(BD$58=Fperm_SI_Woolf2021!$E$9:$E$93,1,EXP(LN((1.1*(Fperm_SI_Woolf2021!$E$9:$E$93-BD$58)-63.1579*EXP(-0.19*Fperm_SI_Woolf2021!$E$9:$E$93)+63.1579*EXP(-0.19*BD$58))/(Fperm_SI_Woolf2021!$E$9:$E$93-BD$58))*(BD$58-Fperm_SI_Woolf2021!$E$9:$E$93)/10))) + Fperm_SI_Woolf2021!$G$9:$G$93*EXP(-Fperm_SI_Woolf2021!$J$9:$J$93*$C74*IF(BD$58=Fperm_SI_Woolf2021!$E$9:$E$93,1,EXP(LN((1.1*(Fperm_SI_Woolf2021!$E$9:$E$93-BD$58)-63.1579*EXP(-0.19*Fperm_SI_Woolf2021!$E$9:$E$93)+63.1579*EXP(-0.19*BD$58))/(Fperm_SI_Woolf2021!$E$9:$E$93-BD$58))*(BD$58-Fperm_SI_Woolf2021!$E$9:$E$93)/10))) + Fperm_SI_Woolf2021!$H$9:$H$93*EXP(-Fperm_SI_Woolf2021!$K$9:$K$93*$C74*IF(BD$58=Fperm_SI_Woolf2021!$E$9:$E$93,1,EXP(LN((1.1*(Fperm_SI_Woolf2021!$E$9:$E$93-BD$58)-63.1579*EXP(-0.19*Fperm_SI_Woolf2021!$E$9:$E$93)+63.1579*EXP(-0.19*BD$58))/(Fperm_SI_Woolf2021!$E$9:$E$93-BD$58))*(BD$58-Fperm_SI_Woolf2021!$E$9:$E$93)/10))),Fperm_SI_Woolf2021!$D$9:$D$93))</f>
        <v>0.66872203304398337</v>
      </c>
      <c r="BE74" s="51" cm="1">
        <f t="array" ref="BE74">MIN(1,SLOPE(Fperm_SI_Woolf2021!$F$9:$F$93*EXP(-Fperm_SI_Woolf2021!$I$9:$I$93*$C74*IF(BE$58=Fperm_SI_Woolf2021!$E$9:$E$93,1,EXP(LN((1.1*(Fperm_SI_Woolf2021!$E$9:$E$93-BE$58)-63.1579*EXP(-0.19*Fperm_SI_Woolf2021!$E$9:$E$93)+63.1579*EXP(-0.19*BE$58))/(Fperm_SI_Woolf2021!$E$9:$E$93-BE$58))*(BE$58-Fperm_SI_Woolf2021!$E$9:$E$93)/10))) + Fperm_SI_Woolf2021!$G$9:$G$93*EXP(-Fperm_SI_Woolf2021!$J$9:$J$93*$C74*IF(BE$58=Fperm_SI_Woolf2021!$E$9:$E$93,1,EXP(LN((1.1*(Fperm_SI_Woolf2021!$E$9:$E$93-BE$58)-63.1579*EXP(-0.19*Fperm_SI_Woolf2021!$E$9:$E$93)+63.1579*EXP(-0.19*BE$58))/(Fperm_SI_Woolf2021!$E$9:$E$93-BE$58))*(BE$58-Fperm_SI_Woolf2021!$E$9:$E$93)/10))) + Fperm_SI_Woolf2021!$H$9:$H$93*EXP(-Fperm_SI_Woolf2021!$K$9:$K$93*$C74*IF(BE$58=Fperm_SI_Woolf2021!$E$9:$E$93,1,EXP(LN((1.1*(Fperm_SI_Woolf2021!$E$9:$E$93-BE$58)-63.1579*EXP(-0.19*Fperm_SI_Woolf2021!$E$9:$E$93)+63.1579*EXP(-0.19*BE$58))/(Fperm_SI_Woolf2021!$E$9:$E$93-BE$58))*(BE$58-Fperm_SI_Woolf2021!$E$9:$E$93)/10))),Fperm_SI_Woolf2021!$D$9:$D$93)*BE$57+INTERCEPT(Fperm_SI_Woolf2021!$F$9:$F$93*EXP(-Fperm_SI_Woolf2021!$I$9:$I$93*$C74*IF(BE$58=Fperm_SI_Woolf2021!$E$9:$E$93,1,EXP(LN((1.1*(Fperm_SI_Woolf2021!$E$9:$E$93-BE$58)-63.1579*EXP(-0.19*Fperm_SI_Woolf2021!$E$9:$E$93)+63.1579*EXP(-0.19*BE$58))/(Fperm_SI_Woolf2021!$E$9:$E$93-BE$58))*(BE$58-Fperm_SI_Woolf2021!$E$9:$E$93)/10))) + Fperm_SI_Woolf2021!$G$9:$G$93*EXP(-Fperm_SI_Woolf2021!$J$9:$J$93*$C74*IF(BE$58=Fperm_SI_Woolf2021!$E$9:$E$93,1,EXP(LN((1.1*(Fperm_SI_Woolf2021!$E$9:$E$93-BE$58)-63.1579*EXP(-0.19*Fperm_SI_Woolf2021!$E$9:$E$93)+63.1579*EXP(-0.19*BE$58))/(Fperm_SI_Woolf2021!$E$9:$E$93-BE$58))*(BE$58-Fperm_SI_Woolf2021!$E$9:$E$93)/10))) + Fperm_SI_Woolf2021!$H$9:$H$93*EXP(-Fperm_SI_Woolf2021!$K$9:$K$93*$C74*IF(BE$58=Fperm_SI_Woolf2021!$E$9:$E$93,1,EXP(LN((1.1*(Fperm_SI_Woolf2021!$E$9:$E$93-BE$58)-63.1579*EXP(-0.19*Fperm_SI_Woolf2021!$E$9:$E$93)+63.1579*EXP(-0.19*BE$58))/(Fperm_SI_Woolf2021!$E$9:$E$93-BE$58))*(BE$58-Fperm_SI_Woolf2021!$E$9:$E$93)/10))),Fperm_SI_Woolf2021!$D$9:$D$93))</f>
        <v>0.63586701540924673</v>
      </c>
      <c r="BF74" s="51" cm="1">
        <f t="array" ref="BF74">MIN(1,SLOPE(Fperm_SI_Woolf2021!$F$9:$F$93*EXP(-Fperm_SI_Woolf2021!$I$9:$I$93*$C74*IF(BF$58=Fperm_SI_Woolf2021!$E$9:$E$93,1,EXP(LN((1.1*(Fperm_SI_Woolf2021!$E$9:$E$93-BF$58)-63.1579*EXP(-0.19*Fperm_SI_Woolf2021!$E$9:$E$93)+63.1579*EXP(-0.19*BF$58))/(Fperm_SI_Woolf2021!$E$9:$E$93-BF$58))*(BF$58-Fperm_SI_Woolf2021!$E$9:$E$93)/10))) + Fperm_SI_Woolf2021!$G$9:$G$93*EXP(-Fperm_SI_Woolf2021!$J$9:$J$93*$C74*IF(BF$58=Fperm_SI_Woolf2021!$E$9:$E$93,1,EXP(LN((1.1*(Fperm_SI_Woolf2021!$E$9:$E$93-BF$58)-63.1579*EXP(-0.19*Fperm_SI_Woolf2021!$E$9:$E$93)+63.1579*EXP(-0.19*BF$58))/(Fperm_SI_Woolf2021!$E$9:$E$93-BF$58))*(BF$58-Fperm_SI_Woolf2021!$E$9:$E$93)/10))) + Fperm_SI_Woolf2021!$H$9:$H$93*EXP(-Fperm_SI_Woolf2021!$K$9:$K$93*$C74*IF(BF$58=Fperm_SI_Woolf2021!$E$9:$E$93,1,EXP(LN((1.1*(Fperm_SI_Woolf2021!$E$9:$E$93-BF$58)-63.1579*EXP(-0.19*Fperm_SI_Woolf2021!$E$9:$E$93)+63.1579*EXP(-0.19*BF$58))/(Fperm_SI_Woolf2021!$E$9:$E$93-BF$58))*(BF$58-Fperm_SI_Woolf2021!$E$9:$E$93)/10))),Fperm_SI_Woolf2021!$D$9:$D$93)*BF$57+INTERCEPT(Fperm_SI_Woolf2021!$F$9:$F$93*EXP(-Fperm_SI_Woolf2021!$I$9:$I$93*$C74*IF(BF$58=Fperm_SI_Woolf2021!$E$9:$E$93,1,EXP(LN((1.1*(Fperm_SI_Woolf2021!$E$9:$E$93-BF$58)-63.1579*EXP(-0.19*Fperm_SI_Woolf2021!$E$9:$E$93)+63.1579*EXP(-0.19*BF$58))/(Fperm_SI_Woolf2021!$E$9:$E$93-BF$58))*(BF$58-Fperm_SI_Woolf2021!$E$9:$E$93)/10))) + Fperm_SI_Woolf2021!$G$9:$G$93*EXP(-Fperm_SI_Woolf2021!$J$9:$J$93*$C74*IF(BF$58=Fperm_SI_Woolf2021!$E$9:$E$93,1,EXP(LN((1.1*(Fperm_SI_Woolf2021!$E$9:$E$93-BF$58)-63.1579*EXP(-0.19*Fperm_SI_Woolf2021!$E$9:$E$93)+63.1579*EXP(-0.19*BF$58))/(Fperm_SI_Woolf2021!$E$9:$E$93-BF$58))*(BF$58-Fperm_SI_Woolf2021!$E$9:$E$93)/10))) + Fperm_SI_Woolf2021!$H$9:$H$93*EXP(-Fperm_SI_Woolf2021!$K$9:$K$93*$C74*IF(BF$58=Fperm_SI_Woolf2021!$E$9:$E$93,1,EXP(LN((1.1*(Fperm_SI_Woolf2021!$E$9:$E$93-BF$58)-63.1579*EXP(-0.19*Fperm_SI_Woolf2021!$E$9:$E$93)+63.1579*EXP(-0.19*BF$58))/(Fperm_SI_Woolf2021!$E$9:$E$93-BF$58))*(BF$58-Fperm_SI_Woolf2021!$E$9:$E$93)/10))),Fperm_SI_Woolf2021!$D$9:$D$93))</f>
        <v>0.60301199777451009</v>
      </c>
      <c r="BG74" s="51" cm="1">
        <f t="array" ref="BG74">MIN(1,SLOPE(Fperm_SI_Woolf2021!$F$9:$F$93*EXP(-Fperm_SI_Woolf2021!$I$9:$I$93*$C74*IF(BG$58=Fperm_SI_Woolf2021!$E$9:$E$93,1,EXP(LN((1.1*(Fperm_SI_Woolf2021!$E$9:$E$93-BG$58)-63.1579*EXP(-0.19*Fperm_SI_Woolf2021!$E$9:$E$93)+63.1579*EXP(-0.19*BG$58))/(Fperm_SI_Woolf2021!$E$9:$E$93-BG$58))*(BG$58-Fperm_SI_Woolf2021!$E$9:$E$93)/10))) + Fperm_SI_Woolf2021!$G$9:$G$93*EXP(-Fperm_SI_Woolf2021!$J$9:$J$93*$C74*IF(BG$58=Fperm_SI_Woolf2021!$E$9:$E$93,1,EXP(LN((1.1*(Fperm_SI_Woolf2021!$E$9:$E$93-BG$58)-63.1579*EXP(-0.19*Fperm_SI_Woolf2021!$E$9:$E$93)+63.1579*EXP(-0.19*BG$58))/(Fperm_SI_Woolf2021!$E$9:$E$93-BG$58))*(BG$58-Fperm_SI_Woolf2021!$E$9:$E$93)/10))) + Fperm_SI_Woolf2021!$H$9:$H$93*EXP(-Fperm_SI_Woolf2021!$K$9:$K$93*$C74*IF(BG$58=Fperm_SI_Woolf2021!$E$9:$E$93,1,EXP(LN((1.1*(Fperm_SI_Woolf2021!$E$9:$E$93-BG$58)-63.1579*EXP(-0.19*Fperm_SI_Woolf2021!$E$9:$E$93)+63.1579*EXP(-0.19*BG$58))/(Fperm_SI_Woolf2021!$E$9:$E$93-BG$58))*(BG$58-Fperm_SI_Woolf2021!$E$9:$E$93)/10))),Fperm_SI_Woolf2021!$D$9:$D$93)*BG$57+INTERCEPT(Fperm_SI_Woolf2021!$F$9:$F$93*EXP(-Fperm_SI_Woolf2021!$I$9:$I$93*$C74*IF(BG$58=Fperm_SI_Woolf2021!$E$9:$E$93,1,EXP(LN((1.1*(Fperm_SI_Woolf2021!$E$9:$E$93-BG$58)-63.1579*EXP(-0.19*Fperm_SI_Woolf2021!$E$9:$E$93)+63.1579*EXP(-0.19*BG$58))/(Fperm_SI_Woolf2021!$E$9:$E$93-BG$58))*(BG$58-Fperm_SI_Woolf2021!$E$9:$E$93)/10))) + Fperm_SI_Woolf2021!$G$9:$G$93*EXP(-Fperm_SI_Woolf2021!$J$9:$J$93*$C74*IF(BG$58=Fperm_SI_Woolf2021!$E$9:$E$93,1,EXP(LN((1.1*(Fperm_SI_Woolf2021!$E$9:$E$93-BG$58)-63.1579*EXP(-0.19*Fperm_SI_Woolf2021!$E$9:$E$93)+63.1579*EXP(-0.19*BG$58))/(Fperm_SI_Woolf2021!$E$9:$E$93-BG$58))*(BG$58-Fperm_SI_Woolf2021!$E$9:$E$93)/10))) + Fperm_SI_Woolf2021!$H$9:$H$93*EXP(-Fperm_SI_Woolf2021!$K$9:$K$93*$C74*IF(BG$58=Fperm_SI_Woolf2021!$E$9:$E$93,1,EXP(LN((1.1*(Fperm_SI_Woolf2021!$E$9:$E$93-BG$58)-63.1579*EXP(-0.19*Fperm_SI_Woolf2021!$E$9:$E$93)+63.1579*EXP(-0.19*BG$58))/(Fperm_SI_Woolf2021!$E$9:$E$93-BG$58))*(BG$58-Fperm_SI_Woolf2021!$E$9:$E$93)/10))),Fperm_SI_Woolf2021!$D$9:$D$93))</f>
        <v>0.57015698013977345</v>
      </c>
      <c r="BH74" s="51" cm="1">
        <f t="array" ref="BH74">MIN(1,SLOPE(Fperm_SI_Woolf2021!$F$9:$F$93*EXP(-Fperm_SI_Woolf2021!$I$9:$I$93*$C74*IF(BH$58=Fperm_SI_Woolf2021!$E$9:$E$93,1,EXP(LN((1.1*(Fperm_SI_Woolf2021!$E$9:$E$93-BH$58)-63.1579*EXP(-0.19*Fperm_SI_Woolf2021!$E$9:$E$93)+63.1579*EXP(-0.19*BH$58))/(Fperm_SI_Woolf2021!$E$9:$E$93-BH$58))*(BH$58-Fperm_SI_Woolf2021!$E$9:$E$93)/10))) + Fperm_SI_Woolf2021!$G$9:$G$93*EXP(-Fperm_SI_Woolf2021!$J$9:$J$93*$C74*IF(BH$58=Fperm_SI_Woolf2021!$E$9:$E$93,1,EXP(LN((1.1*(Fperm_SI_Woolf2021!$E$9:$E$93-BH$58)-63.1579*EXP(-0.19*Fperm_SI_Woolf2021!$E$9:$E$93)+63.1579*EXP(-0.19*BH$58))/(Fperm_SI_Woolf2021!$E$9:$E$93-BH$58))*(BH$58-Fperm_SI_Woolf2021!$E$9:$E$93)/10))) + Fperm_SI_Woolf2021!$H$9:$H$93*EXP(-Fperm_SI_Woolf2021!$K$9:$K$93*$C74*IF(BH$58=Fperm_SI_Woolf2021!$E$9:$E$93,1,EXP(LN((1.1*(Fperm_SI_Woolf2021!$E$9:$E$93-BH$58)-63.1579*EXP(-0.19*Fperm_SI_Woolf2021!$E$9:$E$93)+63.1579*EXP(-0.19*BH$58))/(Fperm_SI_Woolf2021!$E$9:$E$93-BH$58))*(BH$58-Fperm_SI_Woolf2021!$E$9:$E$93)/10))),Fperm_SI_Woolf2021!$D$9:$D$93)*BH$57+INTERCEPT(Fperm_SI_Woolf2021!$F$9:$F$93*EXP(-Fperm_SI_Woolf2021!$I$9:$I$93*$C74*IF(BH$58=Fperm_SI_Woolf2021!$E$9:$E$93,1,EXP(LN((1.1*(Fperm_SI_Woolf2021!$E$9:$E$93-BH$58)-63.1579*EXP(-0.19*Fperm_SI_Woolf2021!$E$9:$E$93)+63.1579*EXP(-0.19*BH$58))/(Fperm_SI_Woolf2021!$E$9:$E$93-BH$58))*(BH$58-Fperm_SI_Woolf2021!$E$9:$E$93)/10))) + Fperm_SI_Woolf2021!$G$9:$G$93*EXP(-Fperm_SI_Woolf2021!$J$9:$J$93*$C74*IF(BH$58=Fperm_SI_Woolf2021!$E$9:$E$93,1,EXP(LN((1.1*(Fperm_SI_Woolf2021!$E$9:$E$93-BH$58)-63.1579*EXP(-0.19*Fperm_SI_Woolf2021!$E$9:$E$93)+63.1579*EXP(-0.19*BH$58))/(Fperm_SI_Woolf2021!$E$9:$E$93-BH$58))*(BH$58-Fperm_SI_Woolf2021!$E$9:$E$93)/10))) + Fperm_SI_Woolf2021!$H$9:$H$93*EXP(-Fperm_SI_Woolf2021!$K$9:$K$93*$C74*IF(BH$58=Fperm_SI_Woolf2021!$E$9:$E$93,1,EXP(LN((1.1*(Fperm_SI_Woolf2021!$E$9:$E$93-BH$58)-63.1579*EXP(-0.19*Fperm_SI_Woolf2021!$E$9:$E$93)+63.1579*EXP(-0.19*BH$58))/(Fperm_SI_Woolf2021!$E$9:$E$93-BH$58))*(BH$58-Fperm_SI_Woolf2021!$E$9:$E$93)/10))),Fperm_SI_Woolf2021!$D$9:$D$93))</f>
        <v>0.53730196250503659</v>
      </c>
      <c r="BI74" s="51" cm="1">
        <f t="array" ref="BI74">MIN(1,SLOPE(Fperm_SI_Woolf2021!$F$9:$F$93*EXP(-Fperm_SI_Woolf2021!$I$9:$I$93*$C74*IF(BI$58=Fperm_SI_Woolf2021!$E$9:$E$93,1,EXP(LN((1.1*(Fperm_SI_Woolf2021!$E$9:$E$93-BI$58)-63.1579*EXP(-0.19*Fperm_SI_Woolf2021!$E$9:$E$93)+63.1579*EXP(-0.19*BI$58))/(Fperm_SI_Woolf2021!$E$9:$E$93-BI$58))*(BI$58-Fperm_SI_Woolf2021!$E$9:$E$93)/10))) + Fperm_SI_Woolf2021!$G$9:$G$93*EXP(-Fperm_SI_Woolf2021!$J$9:$J$93*$C74*IF(BI$58=Fperm_SI_Woolf2021!$E$9:$E$93,1,EXP(LN((1.1*(Fperm_SI_Woolf2021!$E$9:$E$93-BI$58)-63.1579*EXP(-0.19*Fperm_SI_Woolf2021!$E$9:$E$93)+63.1579*EXP(-0.19*BI$58))/(Fperm_SI_Woolf2021!$E$9:$E$93-BI$58))*(BI$58-Fperm_SI_Woolf2021!$E$9:$E$93)/10))) + Fperm_SI_Woolf2021!$H$9:$H$93*EXP(-Fperm_SI_Woolf2021!$K$9:$K$93*$C74*IF(BI$58=Fperm_SI_Woolf2021!$E$9:$E$93,1,EXP(LN((1.1*(Fperm_SI_Woolf2021!$E$9:$E$93-BI$58)-63.1579*EXP(-0.19*Fperm_SI_Woolf2021!$E$9:$E$93)+63.1579*EXP(-0.19*BI$58))/(Fperm_SI_Woolf2021!$E$9:$E$93-BI$58))*(BI$58-Fperm_SI_Woolf2021!$E$9:$E$93)/10))),Fperm_SI_Woolf2021!$D$9:$D$93)*BI$57+INTERCEPT(Fperm_SI_Woolf2021!$F$9:$F$93*EXP(-Fperm_SI_Woolf2021!$I$9:$I$93*$C74*IF(BI$58=Fperm_SI_Woolf2021!$E$9:$E$93,1,EXP(LN((1.1*(Fperm_SI_Woolf2021!$E$9:$E$93-BI$58)-63.1579*EXP(-0.19*Fperm_SI_Woolf2021!$E$9:$E$93)+63.1579*EXP(-0.19*BI$58))/(Fperm_SI_Woolf2021!$E$9:$E$93-BI$58))*(BI$58-Fperm_SI_Woolf2021!$E$9:$E$93)/10))) + Fperm_SI_Woolf2021!$G$9:$G$93*EXP(-Fperm_SI_Woolf2021!$J$9:$J$93*$C74*IF(BI$58=Fperm_SI_Woolf2021!$E$9:$E$93,1,EXP(LN((1.1*(Fperm_SI_Woolf2021!$E$9:$E$93-BI$58)-63.1579*EXP(-0.19*Fperm_SI_Woolf2021!$E$9:$E$93)+63.1579*EXP(-0.19*BI$58))/(Fperm_SI_Woolf2021!$E$9:$E$93-BI$58))*(BI$58-Fperm_SI_Woolf2021!$E$9:$E$93)/10))) + Fperm_SI_Woolf2021!$H$9:$H$93*EXP(-Fperm_SI_Woolf2021!$K$9:$K$93*$C74*IF(BI$58=Fperm_SI_Woolf2021!$E$9:$E$93,1,EXP(LN((1.1*(Fperm_SI_Woolf2021!$E$9:$E$93-BI$58)-63.1579*EXP(-0.19*Fperm_SI_Woolf2021!$E$9:$E$93)+63.1579*EXP(-0.19*BI$58))/(Fperm_SI_Woolf2021!$E$9:$E$93-BI$58))*(BI$58-Fperm_SI_Woolf2021!$E$9:$E$93)/10))),Fperm_SI_Woolf2021!$D$9:$D$93))</f>
        <v>0.50444694487029995</v>
      </c>
      <c r="BJ74" s="51" cm="1">
        <f t="array" ref="BJ74">MIN(1,SLOPE(Fperm_SI_Woolf2021!$F$9:$F$93*EXP(-Fperm_SI_Woolf2021!$I$9:$I$93*$C74*IF(BJ$58=Fperm_SI_Woolf2021!$E$9:$E$93,1,EXP(LN((1.1*(Fperm_SI_Woolf2021!$E$9:$E$93-BJ$58)-63.1579*EXP(-0.19*Fperm_SI_Woolf2021!$E$9:$E$93)+63.1579*EXP(-0.19*BJ$58))/(Fperm_SI_Woolf2021!$E$9:$E$93-BJ$58))*(BJ$58-Fperm_SI_Woolf2021!$E$9:$E$93)/10))) + Fperm_SI_Woolf2021!$G$9:$G$93*EXP(-Fperm_SI_Woolf2021!$J$9:$J$93*$C74*IF(BJ$58=Fperm_SI_Woolf2021!$E$9:$E$93,1,EXP(LN((1.1*(Fperm_SI_Woolf2021!$E$9:$E$93-BJ$58)-63.1579*EXP(-0.19*Fperm_SI_Woolf2021!$E$9:$E$93)+63.1579*EXP(-0.19*BJ$58))/(Fperm_SI_Woolf2021!$E$9:$E$93-BJ$58))*(BJ$58-Fperm_SI_Woolf2021!$E$9:$E$93)/10))) + Fperm_SI_Woolf2021!$H$9:$H$93*EXP(-Fperm_SI_Woolf2021!$K$9:$K$93*$C74*IF(BJ$58=Fperm_SI_Woolf2021!$E$9:$E$93,1,EXP(LN((1.1*(Fperm_SI_Woolf2021!$E$9:$E$93-BJ$58)-63.1579*EXP(-0.19*Fperm_SI_Woolf2021!$E$9:$E$93)+63.1579*EXP(-0.19*BJ$58))/(Fperm_SI_Woolf2021!$E$9:$E$93-BJ$58))*(BJ$58-Fperm_SI_Woolf2021!$E$9:$E$93)/10))),Fperm_SI_Woolf2021!$D$9:$D$93)*BJ$57+INTERCEPT(Fperm_SI_Woolf2021!$F$9:$F$93*EXP(-Fperm_SI_Woolf2021!$I$9:$I$93*$C74*IF(BJ$58=Fperm_SI_Woolf2021!$E$9:$E$93,1,EXP(LN((1.1*(Fperm_SI_Woolf2021!$E$9:$E$93-BJ$58)-63.1579*EXP(-0.19*Fperm_SI_Woolf2021!$E$9:$E$93)+63.1579*EXP(-0.19*BJ$58))/(Fperm_SI_Woolf2021!$E$9:$E$93-BJ$58))*(BJ$58-Fperm_SI_Woolf2021!$E$9:$E$93)/10))) + Fperm_SI_Woolf2021!$G$9:$G$93*EXP(-Fperm_SI_Woolf2021!$J$9:$J$93*$C74*IF(BJ$58=Fperm_SI_Woolf2021!$E$9:$E$93,1,EXP(LN((1.1*(Fperm_SI_Woolf2021!$E$9:$E$93-BJ$58)-63.1579*EXP(-0.19*Fperm_SI_Woolf2021!$E$9:$E$93)+63.1579*EXP(-0.19*BJ$58))/(Fperm_SI_Woolf2021!$E$9:$E$93-BJ$58))*(BJ$58-Fperm_SI_Woolf2021!$E$9:$E$93)/10))) + Fperm_SI_Woolf2021!$H$9:$H$93*EXP(-Fperm_SI_Woolf2021!$K$9:$K$93*$C74*IF(BJ$58=Fperm_SI_Woolf2021!$E$9:$E$93,1,EXP(LN((1.1*(Fperm_SI_Woolf2021!$E$9:$E$93-BJ$58)-63.1579*EXP(-0.19*Fperm_SI_Woolf2021!$E$9:$E$93)+63.1579*EXP(-0.19*BJ$58))/(Fperm_SI_Woolf2021!$E$9:$E$93-BJ$58))*(BJ$58-Fperm_SI_Woolf2021!$E$9:$E$93)/10))),Fperm_SI_Woolf2021!$D$9:$D$93))</f>
        <v>0.47159192723556326</v>
      </c>
      <c r="BK74" s="51" cm="1">
        <f t="array" ref="BK74">MIN(1,SLOPE(Fperm_SI_Woolf2021!$F$9:$F$93*EXP(-Fperm_SI_Woolf2021!$I$9:$I$93*$C74*IF(BK$58=Fperm_SI_Woolf2021!$E$9:$E$93,1,EXP(LN((1.1*(Fperm_SI_Woolf2021!$E$9:$E$93-BK$58)-63.1579*EXP(-0.19*Fperm_SI_Woolf2021!$E$9:$E$93)+63.1579*EXP(-0.19*BK$58))/(Fperm_SI_Woolf2021!$E$9:$E$93-BK$58))*(BK$58-Fperm_SI_Woolf2021!$E$9:$E$93)/10))) + Fperm_SI_Woolf2021!$G$9:$G$93*EXP(-Fperm_SI_Woolf2021!$J$9:$J$93*$C74*IF(BK$58=Fperm_SI_Woolf2021!$E$9:$E$93,1,EXP(LN((1.1*(Fperm_SI_Woolf2021!$E$9:$E$93-BK$58)-63.1579*EXP(-0.19*Fperm_SI_Woolf2021!$E$9:$E$93)+63.1579*EXP(-0.19*BK$58))/(Fperm_SI_Woolf2021!$E$9:$E$93-BK$58))*(BK$58-Fperm_SI_Woolf2021!$E$9:$E$93)/10))) + Fperm_SI_Woolf2021!$H$9:$H$93*EXP(-Fperm_SI_Woolf2021!$K$9:$K$93*$C74*IF(BK$58=Fperm_SI_Woolf2021!$E$9:$E$93,1,EXP(LN((1.1*(Fperm_SI_Woolf2021!$E$9:$E$93-BK$58)-63.1579*EXP(-0.19*Fperm_SI_Woolf2021!$E$9:$E$93)+63.1579*EXP(-0.19*BK$58))/(Fperm_SI_Woolf2021!$E$9:$E$93-BK$58))*(BK$58-Fperm_SI_Woolf2021!$E$9:$E$93)/10))),Fperm_SI_Woolf2021!$D$9:$D$93)*BK$57+INTERCEPT(Fperm_SI_Woolf2021!$F$9:$F$93*EXP(-Fperm_SI_Woolf2021!$I$9:$I$93*$C74*IF(BK$58=Fperm_SI_Woolf2021!$E$9:$E$93,1,EXP(LN((1.1*(Fperm_SI_Woolf2021!$E$9:$E$93-BK$58)-63.1579*EXP(-0.19*Fperm_SI_Woolf2021!$E$9:$E$93)+63.1579*EXP(-0.19*BK$58))/(Fperm_SI_Woolf2021!$E$9:$E$93-BK$58))*(BK$58-Fperm_SI_Woolf2021!$E$9:$E$93)/10))) + Fperm_SI_Woolf2021!$G$9:$G$93*EXP(-Fperm_SI_Woolf2021!$J$9:$J$93*$C74*IF(BK$58=Fperm_SI_Woolf2021!$E$9:$E$93,1,EXP(LN((1.1*(Fperm_SI_Woolf2021!$E$9:$E$93-BK$58)-63.1579*EXP(-0.19*Fperm_SI_Woolf2021!$E$9:$E$93)+63.1579*EXP(-0.19*BK$58))/(Fperm_SI_Woolf2021!$E$9:$E$93-BK$58))*(BK$58-Fperm_SI_Woolf2021!$E$9:$E$93)/10))) + Fperm_SI_Woolf2021!$H$9:$H$93*EXP(-Fperm_SI_Woolf2021!$K$9:$K$93*$C74*IF(BK$58=Fperm_SI_Woolf2021!$E$9:$E$93,1,EXP(LN((1.1*(Fperm_SI_Woolf2021!$E$9:$E$93-BK$58)-63.1579*EXP(-0.19*Fperm_SI_Woolf2021!$E$9:$E$93)+63.1579*EXP(-0.19*BK$58))/(Fperm_SI_Woolf2021!$E$9:$E$93-BK$58))*(BK$58-Fperm_SI_Woolf2021!$E$9:$E$93)/10))),Fperm_SI_Woolf2021!$D$9:$D$93))</f>
        <v>0.43873690960082651</v>
      </c>
      <c r="BL74" s="51" cm="1">
        <f t="array" ref="BL74">MIN(1,SLOPE(Fperm_SI_Woolf2021!$F$9:$F$93*EXP(-Fperm_SI_Woolf2021!$I$9:$I$93*$C74*IF(BL$58=Fperm_SI_Woolf2021!$E$9:$E$93,1,EXP(LN((1.1*(Fperm_SI_Woolf2021!$E$9:$E$93-BL$58)-63.1579*EXP(-0.19*Fperm_SI_Woolf2021!$E$9:$E$93)+63.1579*EXP(-0.19*BL$58))/(Fperm_SI_Woolf2021!$E$9:$E$93-BL$58))*(BL$58-Fperm_SI_Woolf2021!$E$9:$E$93)/10))) + Fperm_SI_Woolf2021!$G$9:$G$93*EXP(-Fperm_SI_Woolf2021!$J$9:$J$93*$C74*IF(BL$58=Fperm_SI_Woolf2021!$E$9:$E$93,1,EXP(LN((1.1*(Fperm_SI_Woolf2021!$E$9:$E$93-BL$58)-63.1579*EXP(-0.19*Fperm_SI_Woolf2021!$E$9:$E$93)+63.1579*EXP(-0.19*BL$58))/(Fperm_SI_Woolf2021!$E$9:$E$93-BL$58))*(BL$58-Fperm_SI_Woolf2021!$E$9:$E$93)/10))) + Fperm_SI_Woolf2021!$H$9:$H$93*EXP(-Fperm_SI_Woolf2021!$K$9:$K$93*$C74*IF(BL$58=Fperm_SI_Woolf2021!$E$9:$E$93,1,EXP(LN((1.1*(Fperm_SI_Woolf2021!$E$9:$E$93-BL$58)-63.1579*EXP(-0.19*Fperm_SI_Woolf2021!$E$9:$E$93)+63.1579*EXP(-0.19*BL$58))/(Fperm_SI_Woolf2021!$E$9:$E$93-BL$58))*(BL$58-Fperm_SI_Woolf2021!$E$9:$E$93)/10))),Fperm_SI_Woolf2021!$D$9:$D$93)*BL$57+INTERCEPT(Fperm_SI_Woolf2021!$F$9:$F$93*EXP(-Fperm_SI_Woolf2021!$I$9:$I$93*$C74*IF(BL$58=Fperm_SI_Woolf2021!$E$9:$E$93,1,EXP(LN((1.1*(Fperm_SI_Woolf2021!$E$9:$E$93-BL$58)-63.1579*EXP(-0.19*Fperm_SI_Woolf2021!$E$9:$E$93)+63.1579*EXP(-0.19*BL$58))/(Fperm_SI_Woolf2021!$E$9:$E$93-BL$58))*(BL$58-Fperm_SI_Woolf2021!$E$9:$E$93)/10))) + Fperm_SI_Woolf2021!$G$9:$G$93*EXP(-Fperm_SI_Woolf2021!$J$9:$J$93*$C74*IF(BL$58=Fperm_SI_Woolf2021!$E$9:$E$93,1,EXP(LN((1.1*(Fperm_SI_Woolf2021!$E$9:$E$93-BL$58)-63.1579*EXP(-0.19*Fperm_SI_Woolf2021!$E$9:$E$93)+63.1579*EXP(-0.19*BL$58))/(Fperm_SI_Woolf2021!$E$9:$E$93-BL$58))*(BL$58-Fperm_SI_Woolf2021!$E$9:$E$93)/10))) + Fperm_SI_Woolf2021!$H$9:$H$93*EXP(-Fperm_SI_Woolf2021!$K$9:$K$93*$C74*IF(BL$58=Fperm_SI_Woolf2021!$E$9:$E$93,1,EXP(LN((1.1*(Fperm_SI_Woolf2021!$E$9:$E$93-BL$58)-63.1579*EXP(-0.19*Fperm_SI_Woolf2021!$E$9:$E$93)+63.1579*EXP(-0.19*BL$58))/(Fperm_SI_Woolf2021!$E$9:$E$93-BL$58))*(BL$58-Fperm_SI_Woolf2021!$E$9:$E$93)/10))),Fperm_SI_Woolf2021!$D$9:$D$93))</f>
        <v>0.86683405444650152</v>
      </c>
      <c r="BM74" s="51" cm="1">
        <f t="array" ref="BM74">MIN(1,SLOPE(Fperm_SI_Woolf2021!$F$9:$F$93*EXP(-Fperm_SI_Woolf2021!$I$9:$I$93*$C74*IF(BM$58=Fperm_SI_Woolf2021!$E$9:$E$93,1,EXP(LN((1.1*(Fperm_SI_Woolf2021!$E$9:$E$93-BM$58)-63.1579*EXP(-0.19*Fperm_SI_Woolf2021!$E$9:$E$93)+63.1579*EXP(-0.19*BM$58))/(Fperm_SI_Woolf2021!$E$9:$E$93-BM$58))*(BM$58-Fperm_SI_Woolf2021!$E$9:$E$93)/10))) + Fperm_SI_Woolf2021!$G$9:$G$93*EXP(-Fperm_SI_Woolf2021!$J$9:$J$93*$C74*IF(BM$58=Fperm_SI_Woolf2021!$E$9:$E$93,1,EXP(LN((1.1*(Fperm_SI_Woolf2021!$E$9:$E$93-BM$58)-63.1579*EXP(-0.19*Fperm_SI_Woolf2021!$E$9:$E$93)+63.1579*EXP(-0.19*BM$58))/(Fperm_SI_Woolf2021!$E$9:$E$93-BM$58))*(BM$58-Fperm_SI_Woolf2021!$E$9:$E$93)/10))) + Fperm_SI_Woolf2021!$H$9:$H$93*EXP(-Fperm_SI_Woolf2021!$K$9:$K$93*$C74*IF(BM$58=Fperm_SI_Woolf2021!$E$9:$E$93,1,EXP(LN((1.1*(Fperm_SI_Woolf2021!$E$9:$E$93-BM$58)-63.1579*EXP(-0.19*Fperm_SI_Woolf2021!$E$9:$E$93)+63.1579*EXP(-0.19*BM$58))/(Fperm_SI_Woolf2021!$E$9:$E$93-BM$58))*(BM$58-Fperm_SI_Woolf2021!$E$9:$E$93)/10))),Fperm_SI_Woolf2021!$D$9:$D$93)*BM$57+INTERCEPT(Fperm_SI_Woolf2021!$F$9:$F$93*EXP(-Fperm_SI_Woolf2021!$I$9:$I$93*$C74*IF(BM$58=Fperm_SI_Woolf2021!$E$9:$E$93,1,EXP(LN((1.1*(Fperm_SI_Woolf2021!$E$9:$E$93-BM$58)-63.1579*EXP(-0.19*Fperm_SI_Woolf2021!$E$9:$E$93)+63.1579*EXP(-0.19*BM$58))/(Fperm_SI_Woolf2021!$E$9:$E$93-BM$58))*(BM$58-Fperm_SI_Woolf2021!$E$9:$E$93)/10))) + Fperm_SI_Woolf2021!$G$9:$G$93*EXP(-Fperm_SI_Woolf2021!$J$9:$J$93*$C74*IF(BM$58=Fperm_SI_Woolf2021!$E$9:$E$93,1,EXP(LN((1.1*(Fperm_SI_Woolf2021!$E$9:$E$93-BM$58)-63.1579*EXP(-0.19*Fperm_SI_Woolf2021!$E$9:$E$93)+63.1579*EXP(-0.19*BM$58))/(Fperm_SI_Woolf2021!$E$9:$E$93-BM$58))*(BM$58-Fperm_SI_Woolf2021!$E$9:$E$93)/10))) + Fperm_SI_Woolf2021!$H$9:$H$93*EXP(-Fperm_SI_Woolf2021!$K$9:$K$93*$C74*IF(BM$58=Fperm_SI_Woolf2021!$E$9:$E$93,1,EXP(LN((1.1*(Fperm_SI_Woolf2021!$E$9:$E$93-BM$58)-63.1579*EXP(-0.19*Fperm_SI_Woolf2021!$E$9:$E$93)+63.1579*EXP(-0.19*BM$58))/(Fperm_SI_Woolf2021!$E$9:$E$93-BM$58))*(BM$58-Fperm_SI_Woolf2021!$E$9:$E$93)/10))),Fperm_SI_Woolf2021!$D$9:$D$93))</f>
        <v>0.83415565830835636</v>
      </c>
      <c r="BN74" s="51" cm="1">
        <f t="array" ref="BN74">MIN(1,SLOPE(Fperm_SI_Woolf2021!$F$9:$F$93*EXP(-Fperm_SI_Woolf2021!$I$9:$I$93*$C74*IF(BN$58=Fperm_SI_Woolf2021!$E$9:$E$93,1,EXP(LN((1.1*(Fperm_SI_Woolf2021!$E$9:$E$93-BN$58)-63.1579*EXP(-0.19*Fperm_SI_Woolf2021!$E$9:$E$93)+63.1579*EXP(-0.19*BN$58))/(Fperm_SI_Woolf2021!$E$9:$E$93-BN$58))*(BN$58-Fperm_SI_Woolf2021!$E$9:$E$93)/10))) + Fperm_SI_Woolf2021!$G$9:$G$93*EXP(-Fperm_SI_Woolf2021!$J$9:$J$93*$C74*IF(BN$58=Fperm_SI_Woolf2021!$E$9:$E$93,1,EXP(LN((1.1*(Fperm_SI_Woolf2021!$E$9:$E$93-BN$58)-63.1579*EXP(-0.19*Fperm_SI_Woolf2021!$E$9:$E$93)+63.1579*EXP(-0.19*BN$58))/(Fperm_SI_Woolf2021!$E$9:$E$93-BN$58))*(BN$58-Fperm_SI_Woolf2021!$E$9:$E$93)/10))) + Fperm_SI_Woolf2021!$H$9:$H$93*EXP(-Fperm_SI_Woolf2021!$K$9:$K$93*$C74*IF(BN$58=Fperm_SI_Woolf2021!$E$9:$E$93,1,EXP(LN((1.1*(Fperm_SI_Woolf2021!$E$9:$E$93-BN$58)-63.1579*EXP(-0.19*Fperm_SI_Woolf2021!$E$9:$E$93)+63.1579*EXP(-0.19*BN$58))/(Fperm_SI_Woolf2021!$E$9:$E$93-BN$58))*(BN$58-Fperm_SI_Woolf2021!$E$9:$E$93)/10))),Fperm_SI_Woolf2021!$D$9:$D$93)*BN$57+INTERCEPT(Fperm_SI_Woolf2021!$F$9:$F$93*EXP(-Fperm_SI_Woolf2021!$I$9:$I$93*$C74*IF(BN$58=Fperm_SI_Woolf2021!$E$9:$E$93,1,EXP(LN((1.1*(Fperm_SI_Woolf2021!$E$9:$E$93-BN$58)-63.1579*EXP(-0.19*Fperm_SI_Woolf2021!$E$9:$E$93)+63.1579*EXP(-0.19*BN$58))/(Fperm_SI_Woolf2021!$E$9:$E$93-BN$58))*(BN$58-Fperm_SI_Woolf2021!$E$9:$E$93)/10))) + Fperm_SI_Woolf2021!$G$9:$G$93*EXP(-Fperm_SI_Woolf2021!$J$9:$J$93*$C74*IF(BN$58=Fperm_SI_Woolf2021!$E$9:$E$93,1,EXP(LN((1.1*(Fperm_SI_Woolf2021!$E$9:$E$93-BN$58)-63.1579*EXP(-0.19*Fperm_SI_Woolf2021!$E$9:$E$93)+63.1579*EXP(-0.19*BN$58))/(Fperm_SI_Woolf2021!$E$9:$E$93-BN$58))*(BN$58-Fperm_SI_Woolf2021!$E$9:$E$93)/10))) + Fperm_SI_Woolf2021!$H$9:$H$93*EXP(-Fperm_SI_Woolf2021!$K$9:$K$93*$C74*IF(BN$58=Fperm_SI_Woolf2021!$E$9:$E$93,1,EXP(LN((1.1*(Fperm_SI_Woolf2021!$E$9:$E$93-BN$58)-63.1579*EXP(-0.19*Fperm_SI_Woolf2021!$E$9:$E$93)+63.1579*EXP(-0.19*BN$58))/(Fperm_SI_Woolf2021!$E$9:$E$93-BN$58))*(BN$58-Fperm_SI_Woolf2021!$E$9:$E$93)/10))),Fperm_SI_Woolf2021!$D$9:$D$93))</f>
        <v>0.80147726217021109</v>
      </c>
      <c r="BO74" s="51" cm="1">
        <f t="array" ref="BO74">MIN(1,SLOPE(Fperm_SI_Woolf2021!$F$9:$F$93*EXP(-Fperm_SI_Woolf2021!$I$9:$I$93*$C74*IF(BO$58=Fperm_SI_Woolf2021!$E$9:$E$93,1,EXP(LN((1.1*(Fperm_SI_Woolf2021!$E$9:$E$93-BO$58)-63.1579*EXP(-0.19*Fperm_SI_Woolf2021!$E$9:$E$93)+63.1579*EXP(-0.19*BO$58))/(Fperm_SI_Woolf2021!$E$9:$E$93-BO$58))*(BO$58-Fperm_SI_Woolf2021!$E$9:$E$93)/10))) + Fperm_SI_Woolf2021!$G$9:$G$93*EXP(-Fperm_SI_Woolf2021!$J$9:$J$93*$C74*IF(BO$58=Fperm_SI_Woolf2021!$E$9:$E$93,1,EXP(LN((1.1*(Fperm_SI_Woolf2021!$E$9:$E$93-BO$58)-63.1579*EXP(-0.19*Fperm_SI_Woolf2021!$E$9:$E$93)+63.1579*EXP(-0.19*BO$58))/(Fperm_SI_Woolf2021!$E$9:$E$93-BO$58))*(BO$58-Fperm_SI_Woolf2021!$E$9:$E$93)/10))) + Fperm_SI_Woolf2021!$H$9:$H$93*EXP(-Fperm_SI_Woolf2021!$K$9:$K$93*$C74*IF(BO$58=Fperm_SI_Woolf2021!$E$9:$E$93,1,EXP(LN((1.1*(Fperm_SI_Woolf2021!$E$9:$E$93-BO$58)-63.1579*EXP(-0.19*Fperm_SI_Woolf2021!$E$9:$E$93)+63.1579*EXP(-0.19*BO$58))/(Fperm_SI_Woolf2021!$E$9:$E$93-BO$58))*(BO$58-Fperm_SI_Woolf2021!$E$9:$E$93)/10))),Fperm_SI_Woolf2021!$D$9:$D$93)*BO$57+INTERCEPT(Fperm_SI_Woolf2021!$F$9:$F$93*EXP(-Fperm_SI_Woolf2021!$I$9:$I$93*$C74*IF(BO$58=Fperm_SI_Woolf2021!$E$9:$E$93,1,EXP(LN((1.1*(Fperm_SI_Woolf2021!$E$9:$E$93-BO$58)-63.1579*EXP(-0.19*Fperm_SI_Woolf2021!$E$9:$E$93)+63.1579*EXP(-0.19*BO$58))/(Fperm_SI_Woolf2021!$E$9:$E$93-BO$58))*(BO$58-Fperm_SI_Woolf2021!$E$9:$E$93)/10))) + Fperm_SI_Woolf2021!$G$9:$G$93*EXP(-Fperm_SI_Woolf2021!$J$9:$J$93*$C74*IF(BO$58=Fperm_SI_Woolf2021!$E$9:$E$93,1,EXP(LN((1.1*(Fperm_SI_Woolf2021!$E$9:$E$93-BO$58)-63.1579*EXP(-0.19*Fperm_SI_Woolf2021!$E$9:$E$93)+63.1579*EXP(-0.19*BO$58))/(Fperm_SI_Woolf2021!$E$9:$E$93-BO$58))*(BO$58-Fperm_SI_Woolf2021!$E$9:$E$93)/10))) + Fperm_SI_Woolf2021!$H$9:$H$93*EXP(-Fperm_SI_Woolf2021!$K$9:$K$93*$C74*IF(BO$58=Fperm_SI_Woolf2021!$E$9:$E$93,1,EXP(LN((1.1*(Fperm_SI_Woolf2021!$E$9:$E$93-BO$58)-63.1579*EXP(-0.19*Fperm_SI_Woolf2021!$E$9:$E$93)+63.1579*EXP(-0.19*BO$58))/(Fperm_SI_Woolf2021!$E$9:$E$93-BO$58))*(BO$58-Fperm_SI_Woolf2021!$E$9:$E$93)/10))),Fperm_SI_Woolf2021!$D$9:$D$93))</f>
        <v>0.76879886603206582</v>
      </c>
      <c r="BP74" s="51" cm="1">
        <f t="array" ref="BP74">MIN(1,SLOPE(Fperm_SI_Woolf2021!$F$9:$F$93*EXP(-Fperm_SI_Woolf2021!$I$9:$I$93*$C74*IF(BP$58=Fperm_SI_Woolf2021!$E$9:$E$93,1,EXP(LN((1.1*(Fperm_SI_Woolf2021!$E$9:$E$93-BP$58)-63.1579*EXP(-0.19*Fperm_SI_Woolf2021!$E$9:$E$93)+63.1579*EXP(-0.19*BP$58))/(Fperm_SI_Woolf2021!$E$9:$E$93-BP$58))*(BP$58-Fperm_SI_Woolf2021!$E$9:$E$93)/10))) + Fperm_SI_Woolf2021!$G$9:$G$93*EXP(-Fperm_SI_Woolf2021!$J$9:$J$93*$C74*IF(BP$58=Fperm_SI_Woolf2021!$E$9:$E$93,1,EXP(LN((1.1*(Fperm_SI_Woolf2021!$E$9:$E$93-BP$58)-63.1579*EXP(-0.19*Fperm_SI_Woolf2021!$E$9:$E$93)+63.1579*EXP(-0.19*BP$58))/(Fperm_SI_Woolf2021!$E$9:$E$93-BP$58))*(BP$58-Fperm_SI_Woolf2021!$E$9:$E$93)/10))) + Fperm_SI_Woolf2021!$H$9:$H$93*EXP(-Fperm_SI_Woolf2021!$K$9:$K$93*$C74*IF(BP$58=Fperm_SI_Woolf2021!$E$9:$E$93,1,EXP(LN((1.1*(Fperm_SI_Woolf2021!$E$9:$E$93-BP$58)-63.1579*EXP(-0.19*Fperm_SI_Woolf2021!$E$9:$E$93)+63.1579*EXP(-0.19*BP$58))/(Fperm_SI_Woolf2021!$E$9:$E$93-BP$58))*(BP$58-Fperm_SI_Woolf2021!$E$9:$E$93)/10))),Fperm_SI_Woolf2021!$D$9:$D$93)*BP$57+INTERCEPT(Fperm_SI_Woolf2021!$F$9:$F$93*EXP(-Fperm_SI_Woolf2021!$I$9:$I$93*$C74*IF(BP$58=Fperm_SI_Woolf2021!$E$9:$E$93,1,EXP(LN((1.1*(Fperm_SI_Woolf2021!$E$9:$E$93-BP$58)-63.1579*EXP(-0.19*Fperm_SI_Woolf2021!$E$9:$E$93)+63.1579*EXP(-0.19*BP$58))/(Fperm_SI_Woolf2021!$E$9:$E$93-BP$58))*(BP$58-Fperm_SI_Woolf2021!$E$9:$E$93)/10))) + Fperm_SI_Woolf2021!$G$9:$G$93*EXP(-Fperm_SI_Woolf2021!$J$9:$J$93*$C74*IF(BP$58=Fperm_SI_Woolf2021!$E$9:$E$93,1,EXP(LN((1.1*(Fperm_SI_Woolf2021!$E$9:$E$93-BP$58)-63.1579*EXP(-0.19*Fperm_SI_Woolf2021!$E$9:$E$93)+63.1579*EXP(-0.19*BP$58))/(Fperm_SI_Woolf2021!$E$9:$E$93-BP$58))*(BP$58-Fperm_SI_Woolf2021!$E$9:$E$93)/10))) + Fperm_SI_Woolf2021!$H$9:$H$93*EXP(-Fperm_SI_Woolf2021!$K$9:$K$93*$C74*IF(BP$58=Fperm_SI_Woolf2021!$E$9:$E$93,1,EXP(LN((1.1*(Fperm_SI_Woolf2021!$E$9:$E$93-BP$58)-63.1579*EXP(-0.19*Fperm_SI_Woolf2021!$E$9:$E$93)+63.1579*EXP(-0.19*BP$58))/(Fperm_SI_Woolf2021!$E$9:$E$93-BP$58))*(BP$58-Fperm_SI_Woolf2021!$E$9:$E$93)/10))),Fperm_SI_Woolf2021!$D$9:$D$93))</f>
        <v>0.73612046989392055</v>
      </c>
      <c r="BQ74" s="51" cm="1">
        <f t="array" ref="BQ74">MIN(1,SLOPE(Fperm_SI_Woolf2021!$F$9:$F$93*EXP(-Fperm_SI_Woolf2021!$I$9:$I$93*$C74*IF(BQ$58=Fperm_SI_Woolf2021!$E$9:$E$93,1,EXP(LN((1.1*(Fperm_SI_Woolf2021!$E$9:$E$93-BQ$58)-63.1579*EXP(-0.19*Fperm_SI_Woolf2021!$E$9:$E$93)+63.1579*EXP(-0.19*BQ$58))/(Fperm_SI_Woolf2021!$E$9:$E$93-BQ$58))*(BQ$58-Fperm_SI_Woolf2021!$E$9:$E$93)/10))) + Fperm_SI_Woolf2021!$G$9:$G$93*EXP(-Fperm_SI_Woolf2021!$J$9:$J$93*$C74*IF(BQ$58=Fperm_SI_Woolf2021!$E$9:$E$93,1,EXP(LN((1.1*(Fperm_SI_Woolf2021!$E$9:$E$93-BQ$58)-63.1579*EXP(-0.19*Fperm_SI_Woolf2021!$E$9:$E$93)+63.1579*EXP(-0.19*BQ$58))/(Fperm_SI_Woolf2021!$E$9:$E$93-BQ$58))*(BQ$58-Fperm_SI_Woolf2021!$E$9:$E$93)/10))) + Fperm_SI_Woolf2021!$H$9:$H$93*EXP(-Fperm_SI_Woolf2021!$K$9:$K$93*$C74*IF(BQ$58=Fperm_SI_Woolf2021!$E$9:$E$93,1,EXP(LN((1.1*(Fperm_SI_Woolf2021!$E$9:$E$93-BQ$58)-63.1579*EXP(-0.19*Fperm_SI_Woolf2021!$E$9:$E$93)+63.1579*EXP(-0.19*BQ$58))/(Fperm_SI_Woolf2021!$E$9:$E$93-BQ$58))*(BQ$58-Fperm_SI_Woolf2021!$E$9:$E$93)/10))),Fperm_SI_Woolf2021!$D$9:$D$93)*BQ$57+INTERCEPT(Fperm_SI_Woolf2021!$F$9:$F$93*EXP(-Fperm_SI_Woolf2021!$I$9:$I$93*$C74*IF(BQ$58=Fperm_SI_Woolf2021!$E$9:$E$93,1,EXP(LN((1.1*(Fperm_SI_Woolf2021!$E$9:$E$93-BQ$58)-63.1579*EXP(-0.19*Fperm_SI_Woolf2021!$E$9:$E$93)+63.1579*EXP(-0.19*BQ$58))/(Fperm_SI_Woolf2021!$E$9:$E$93-BQ$58))*(BQ$58-Fperm_SI_Woolf2021!$E$9:$E$93)/10))) + Fperm_SI_Woolf2021!$G$9:$G$93*EXP(-Fperm_SI_Woolf2021!$J$9:$J$93*$C74*IF(BQ$58=Fperm_SI_Woolf2021!$E$9:$E$93,1,EXP(LN((1.1*(Fperm_SI_Woolf2021!$E$9:$E$93-BQ$58)-63.1579*EXP(-0.19*Fperm_SI_Woolf2021!$E$9:$E$93)+63.1579*EXP(-0.19*BQ$58))/(Fperm_SI_Woolf2021!$E$9:$E$93-BQ$58))*(BQ$58-Fperm_SI_Woolf2021!$E$9:$E$93)/10))) + Fperm_SI_Woolf2021!$H$9:$H$93*EXP(-Fperm_SI_Woolf2021!$K$9:$K$93*$C74*IF(BQ$58=Fperm_SI_Woolf2021!$E$9:$E$93,1,EXP(LN((1.1*(Fperm_SI_Woolf2021!$E$9:$E$93-BQ$58)-63.1579*EXP(-0.19*Fperm_SI_Woolf2021!$E$9:$E$93)+63.1579*EXP(-0.19*BQ$58))/(Fperm_SI_Woolf2021!$E$9:$E$93-BQ$58))*(BQ$58-Fperm_SI_Woolf2021!$E$9:$E$93)/10))),Fperm_SI_Woolf2021!$D$9:$D$93))</f>
        <v>0.70344207375577539</v>
      </c>
      <c r="BR74" s="51" cm="1">
        <f t="array" ref="BR74">MIN(1,SLOPE(Fperm_SI_Woolf2021!$F$9:$F$93*EXP(-Fperm_SI_Woolf2021!$I$9:$I$93*$C74*IF(BR$58=Fperm_SI_Woolf2021!$E$9:$E$93,1,EXP(LN((1.1*(Fperm_SI_Woolf2021!$E$9:$E$93-BR$58)-63.1579*EXP(-0.19*Fperm_SI_Woolf2021!$E$9:$E$93)+63.1579*EXP(-0.19*BR$58))/(Fperm_SI_Woolf2021!$E$9:$E$93-BR$58))*(BR$58-Fperm_SI_Woolf2021!$E$9:$E$93)/10))) + Fperm_SI_Woolf2021!$G$9:$G$93*EXP(-Fperm_SI_Woolf2021!$J$9:$J$93*$C74*IF(BR$58=Fperm_SI_Woolf2021!$E$9:$E$93,1,EXP(LN((1.1*(Fperm_SI_Woolf2021!$E$9:$E$93-BR$58)-63.1579*EXP(-0.19*Fperm_SI_Woolf2021!$E$9:$E$93)+63.1579*EXP(-0.19*BR$58))/(Fperm_SI_Woolf2021!$E$9:$E$93-BR$58))*(BR$58-Fperm_SI_Woolf2021!$E$9:$E$93)/10))) + Fperm_SI_Woolf2021!$H$9:$H$93*EXP(-Fperm_SI_Woolf2021!$K$9:$K$93*$C74*IF(BR$58=Fperm_SI_Woolf2021!$E$9:$E$93,1,EXP(LN((1.1*(Fperm_SI_Woolf2021!$E$9:$E$93-BR$58)-63.1579*EXP(-0.19*Fperm_SI_Woolf2021!$E$9:$E$93)+63.1579*EXP(-0.19*BR$58))/(Fperm_SI_Woolf2021!$E$9:$E$93-BR$58))*(BR$58-Fperm_SI_Woolf2021!$E$9:$E$93)/10))),Fperm_SI_Woolf2021!$D$9:$D$93)*BR$57+INTERCEPT(Fperm_SI_Woolf2021!$F$9:$F$93*EXP(-Fperm_SI_Woolf2021!$I$9:$I$93*$C74*IF(BR$58=Fperm_SI_Woolf2021!$E$9:$E$93,1,EXP(LN((1.1*(Fperm_SI_Woolf2021!$E$9:$E$93-BR$58)-63.1579*EXP(-0.19*Fperm_SI_Woolf2021!$E$9:$E$93)+63.1579*EXP(-0.19*BR$58))/(Fperm_SI_Woolf2021!$E$9:$E$93-BR$58))*(BR$58-Fperm_SI_Woolf2021!$E$9:$E$93)/10))) + Fperm_SI_Woolf2021!$G$9:$G$93*EXP(-Fperm_SI_Woolf2021!$J$9:$J$93*$C74*IF(BR$58=Fperm_SI_Woolf2021!$E$9:$E$93,1,EXP(LN((1.1*(Fperm_SI_Woolf2021!$E$9:$E$93-BR$58)-63.1579*EXP(-0.19*Fperm_SI_Woolf2021!$E$9:$E$93)+63.1579*EXP(-0.19*BR$58))/(Fperm_SI_Woolf2021!$E$9:$E$93-BR$58))*(BR$58-Fperm_SI_Woolf2021!$E$9:$E$93)/10))) + Fperm_SI_Woolf2021!$H$9:$H$93*EXP(-Fperm_SI_Woolf2021!$K$9:$K$93*$C74*IF(BR$58=Fperm_SI_Woolf2021!$E$9:$E$93,1,EXP(LN((1.1*(Fperm_SI_Woolf2021!$E$9:$E$93-BR$58)-63.1579*EXP(-0.19*Fperm_SI_Woolf2021!$E$9:$E$93)+63.1579*EXP(-0.19*BR$58))/(Fperm_SI_Woolf2021!$E$9:$E$93-BR$58))*(BR$58-Fperm_SI_Woolf2021!$E$9:$E$93)/10))),Fperm_SI_Woolf2021!$D$9:$D$93))</f>
        <v>0.67076367761763012</v>
      </c>
      <c r="BS74" s="51" cm="1">
        <f t="array" ref="BS74">MIN(1,SLOPE(Fperm_SI_Woolf2021!$F$9:$F$93*EXP(-Fperm_SI_Woolf2021!$I$9:$I$93*$C74*IF(BS$58=Fperm_SI_Woolf2021!$E$9:$E$93,1,EXP(LN((1.1*(Fperm_SI_Woolf2021!$E$9:$E$93-BS$58)-63.1579*EXP(-0.19*Fperm_SI_Woolf2021!$E$9:$E$93)+63.1579*EXP(-0.19*BS$58))/(Fperm_SI_Woolf2021!$E$9:$E$93-BS$58))*(BS$58-Fperm_SI_Woolf2021!$E$9:$E$93)/10))) + Fperm_SI_Woolf2021!$G$9:$G$93*EXP(-Fperm_SI_Woolf2021!$J$9:$J$93*$C74*IF(BS$58=Fperm_SI_Woolf2021!$E$9:$E$93,1,EXP(LN((1.1*(Fperm_SI_Woolf2021!$E$9:$E$93-BS$58)-63.1579*EXP(-0.19*Fperm_SI_Woolf2021!$E$9:$E$93)+63.1579*EXP(-0.19*BS$58))/(Fperm_SI_Woolf2021!$E$9:$E$93-BS$58))*(BS$58-Fperm_SI_Woolf2021!$E$9:$E$93)/10))) + Fperm_SI_Woolf2021!$H$9:$H$93*EXP(-Fperm_SI_Woolf2021!$K$9:$K$93*$C74*IF(BS$58=Fperm_SI_Woolf2021!$E$9:$E$93,1,EXP(LN((1.1*(Fperm_SI_Woolf2021!$E$9:$E$93-BS$58)-63.1579*EXP(-0.19*Fperm_SI_Woolf2021!$E$9:$E$93)+63.1579*EXP(-0.19*BS$58))/(Fperm_SI_Woolf2021!$E$9:$E$93-BS$58))*(BS$58-Fperm_SI_Woolf2021!$E$9:$E$93)/10))),Fperm_SI_Woolf2021!$D$9:$D$93)*BS$57+INTERCEPT(Fperm_SI_Woolf2021!$F$9:$F$93*EXP(-Fperm_SI_Woolf2021!$I$9:$I$93*$C74*IF(BS$58=Fperm_SI_Woolf2021!$E$9:$E$93,1,EXP(LN((1.1*(Fperm_SI_Woolf2021!$E$9:$E$93-BS$58)-63.1579*EXP(-0.19*Fperm_SI_Woolf2021!$E$9:$E$93)+63.1579*EXP(-0.19*BS$58))/(Fperm_SI_Woolf2021!$E$9:$E$93-BS$58))*(BS$58-Fperm_SI_Woolf2021!$E$9:$E$93)/10))) + Fperm_SI_Woolf2021!$G$9:$G$93*EXP(-Fperm_SI_Woolf2021!$J$9:$J$93*$C74*IF(BS$58=Fperm_SI_Woolf2021!$E$9:$E$93,1,EXP(LN((1.1*(Fperm_SI_Woolf2021!$E$9:$E$93-BS$58)-63.1579*EXP(-0.19*Fperm_SI_Woolf2021!$E$9:$E$93)+63.1579*EXP(-0.19*BS$58))/(Fperm_SI_Woolf2021!$E$9:$E$93-BS$58))*(BS$58-Fperm_SI_Woolf2021!$E$9:$E$93)/10))) + Fperm_SI_Woolf2021!$H$9:$H$93*EXP(-Fperm_SI_Woolf2021!$K$9:$K$93*$C74*IF(BS$58=Fperm_SI_Woolf2021!$E$9:$E$93,1,EXP(LN((1.1*(Fperm_SI_Woolf2021!$E$9:$E$93-BS$58)-63.1579*EXP(-0.19*Fperm_SI_Woolf2021!$E$9:$E$93)+63.1579*EXP(-0.19*BS$58))/(Fperm_SI_Woolf2021!$E$9:$E$93-BS$58))*(BS$58-Fperm_SI_Woolf2021!$E$9:$E$93)/10))),Fperm_SI_Woolf2021!$D$9:$D$93))</f>
        <v>0.63808528147948484</v>
      </c>
      <c r="BT74" s="51" cm="1">
        <f t="array" ref="BT74">MIN(1,SLOPE(Fperm_SI_Woolf2021!$F$9:$F$93*EXP(-Fperm_SI_Woolf2021!$I$9:$I$93*$C74*IF(BT$58=Fperm_SI_Woolf2021!$E$9:$E$93,1,EXP(LN((1.1*(Fperm_SI_Woolf2021!$E$9:$E$93-BT$58)-63.1579*EXP(-0.19*Fperm_SI_Woolf2021!$E$9:$E$93)+63.1579*EXP(-0.19*BT$58))/(Fperm_SI_Woolf2021!$E$9:$E$93-BT$58))*(BT$58-Fperm_SI_Woolf2021!$E$9:$E$93)/10))) + Fperm_SI_Woolf2021!$G$9:$G$93*EXP(-Fperm_SI_Woolf2021!$J$9:$J$93*$C74*IF(BT$58=Fperm_SI_Woolf2021!$E$9:$E$93,1,EXP(LN((1.1*(Fperm_SI_Woolf2021!$E$9:$E$93-BT$58)-63.1579*EXP(-0.19*Fperm_SI_Woolf2021!$E$9:$E$93)+63.1579*EXP(-0.19*BT$58))/(Fperm_SI_Woolf2021!$E$9:$E$93-BT$58))*(BT$58-Fperm_SI_Woolf2021!$E$9:$E$93)/10))) + Fperm_SI_Woolf2021!$H$9:$H$93*EXP(-Fperm_SI_Woolf2021!$K$9:$K$93*$C74*IF(BT$58=Fperm_SI_Woolf2021!$E$9:$E$93,1,EXP(LN((1.1*(Fperm_SI_Woolf2021!$E$9:$E$93-BT$58)-63.1579*EXP(-0.19*Fperm_SI_Woolf2021!$E$9:$E$93)+63.1579*EXP(-0.19*BT$58))/(Fperm_SI_Woolf2021!$E$9:$E$93-BT$58))*(BT$58-Fperm_SI_Woolf2021!$E$9:$E$93)/10))),Fperm_SI_Woolf2021!$D$9:$D$93)*BT$57+INTERCEPT(Fperm_SI_Woolf2021!$F$9:$F$93*EXP(-Fperm_SI_Woolf2021!$I$9:$I$93*$C74*IF(BT$58=Fperm_SI_Woolf2021!$E$9:$E$93,1,EXP(LN((1.1*(Fperm_SI_Woolf2021!$E$9:$E$93-BT$58)-63.1579*EXP(-0.19*Fperm_SI_Woolf2021!$E$9:$E$93)+63.1579*EXP(-0.19*BT$58))/(Fperm_SI_Woolf2021!$E$9:$E$93-BT$58))*(BT$58-Fperm_SI_Woolf2021!$E$9:$E$93)/10))) + Fperm_SI_Woolf2021!$G$9:$G$93*EXP(-Fperm_SI_Woolf2021!$J$9:$J$93*$C74*IF(BT$58=Fperm_SI_Woolf2021!$E$9:$E$93,1,EXP(LN((1.1*(Fperm_SI_Woolf2021!$E$9:$E$93-BT$58)-63.1579*EXP(-0.19*Fperm_SI_Woolf2021!$E$9:$E$93)+63.1579*EXP(-0.19*BT$58))/(Fperm_SI_Woolf2021!$E$9:$E$93-BT$58))*(BT$58-Fperm_SI_Woolf2021!$E$9:$E$93)/10))) + Fperm_SI_Woolf2021!$H$9:$H$93*EXP(-Fperm_SI_Woolf2021!$K$9:$K$93*$C74*IF(BT$58=Fperm_SI_Woolf2021!$E$9:$E$93,1,EXP(LN((1.1*(Fperm_SI_Woolf2021!$E$9:$E$93-BT$58)-63.1579*EXP(-0.19*Fperm_SI_Woolf2021!$E$9:$E$93)+63.1579*EXP(-0.19*BT$58))/(Fperm_SI_Woolf2021!$E$9:$E$93-BT$58))*(BT$58-Fperm_SI_Woolf2021!$E$9:$E$93)/10))),Fperm_SI_Woolf2021!$D$9:$D$93))</f>
        <v>0.60540688534133968</v>
      </c>
      <c r="BU74" s="51" cm="1">
        <f t="array" ref="BU74">MIN(1,SLOPE(Fperm_SI_Woolf2021!$F$9:$F$93*EXP(-Fperm_SI_Woolf2021!$I$9:$I$93*$C74*IF(BU$58=Fperm_SI_Woolf2021!$E$9:$E$93,1,EXP(LN((1.1*(Fperm_SI_Woolf2021!$E$9:$E$93-BU$58)-63.1579*EXP(-0.19*Fperm_SI_Woolf2021!$E$9:$E$93)+63.1579*EXP(-0.19*BU$58))/(Fperm_SI_Woolf2021!$E$9:$E$93-BU$58))*(BU$58-Fperm_SI_Woolf2021!$E$9:$E$93)/10))) + Fperm_SI_Woolf2021!$G$9:$G$93*EXP(-Fperm_SI_Woolf2021!$J$9:$J$93*$C74*IF(BU$58=Fperm_SI_Woolf2021!$E$9:$E$93,1,EXP(LN((1.1*(Fperm_SI_Woolf2021!$E$9:$E$93-BU$58)-63.1579*EXP(-0.19*Fperm_SI_Woolf2021!$E$9:$E$93)+63.1579*EXP(-0.19*BU$58))/(Fperm_SI_Woolf2021!$E$9:$E$93-BU$58))*(BU$58-Fperm_SI_Woolf2021!$E$9:$E$93)/10))) + Fperm_SI_Woolf2021!$H$9:$H$93*EXP(-Fperm_SI_Woolf2021!$K$9:$K$93*$C74*IF(BU$58=Fperm_SI_Woolf2021!$E$9:$E$93,1,EXP(LN((1.1*(Fperm_SI_Woolf2021!$E$9:$E$93-BU$58)-63.1579*EXP(-0.19*Fperm_SI_Woolf2021!$E$9:$E$93)+63.1579*EXP(-0.19*BU$58))/(Fperm_SI_Woolf2021!$E$9:$E$93-BU$58))*(BU$58-Fperm_SI_Woolf2021!$E$9:$E$93)/10))),Fperm_SI_Woolf2021!$D$9:$D$93)*BU$57+INTERCEPT(Fperm_SI_Woolf2021!$F$9:$F$93*EXP(-Fperm_SI_Woolf2021!$I$9:$I$93*$C74*IF(BU$58=Fperm_SI_Woolf2021!$E$9:$E$93,1,EXP(LN((1.1*(Fperm_SI_Woolf2021!$E$9:$E$93-BU$58)-63.1579*EXP(-0.19*Fperm_SI_Woolf2021!$E$9:$E$93)+63.1579*EXP(-0.19*BU$58))/(Fperm_SI_Woolf2021!$E$9:$E$93-BU$58))*(BU$58-Fperm_SI_Woolf2021!$E$9:$E$93)/10))) + Fperm_SI_Woolf2021!$G$9:$G$93*EXP(-Fperm_SI_Woolf2021!$J$9:$J$93*$C74*IF(BU$58=Fperm_SI_Woolf2021!$E$9:$E$93,1,EXP(LN((1.1*(Fperm_SI_Woolf2021!$E$9:$E$93-BU$58)-63.1579*EXP(-0.19*Fperm_SI_Woolf2021!$E$9:$E$93)+63.1579*EXP(-0.19*BU$58))/(Fperm_SI_Woolf2021!$E$9:$E$93-BU$58))*(BU$58-Fperm_SI_Woolf2021!$E$9:$E$93)/10))) + Fperm_SI_Woolf2021!$H$9:$H$93*EXP(-Fperm_SI_Woolf2021!$K$9:$K$93*$C74*IF(BU$58=Fperm_SI_Woolf2021!$E$9:$E$93,1,EXP(LN((1.1*(Fperm_SI_Woolf2021!$E$9:$E$93-BU$58)-63.1579*EXP(-0.19*Fperm_SI_Woolf2021!$E$9:$E$93)+63.1579*EXP(-0.19*BU$58))/(Fperm_SI_Woolf2021!$E$9:$E$93-BU$58))*(BU$58-Fperm_SI_Woolf2021!$E$9:$E$93)/10))),Fperm_SI_Woolf2021!$D$9:$D$93))</f>
        <v>0.57272848920319452</v>
      </c>
      <c r="BV74" s="51" cm="1">
        <f t="array" ref="BV74">MIN(1,SLOPE(Fperm_SI_Woolf2021!$F$9:$F$93*EXP(-Fperm_SI_Woolf2021!$I$9:$I$93*$C74*IF(BV$58=Fperm_SI_Woolf2021!$E$9:$E$93,1,EXP(LN((1.1*(Fperm_SI_Woolf2021!$E$9:$E$93-BV$58)-63.1579*EXP(-0.19*Fperm_SI_Woolf2021!$E$9:$E$93)+63.1579*EXP(-0.19*BV$58))/(Fperm_SI_Woolf2021!$E$9:$E$93-BV$58))*(BV$58-Fperm_SI_Woolf2021!$E$9:$E$93)/10))) + Fperm_SI_Woolf2021!$G$9:$G$93*EXP(-Fperm_SI_Woolf2021!$J$9:$J$93*$C74*IF(BV$58=Fperm_SI_Woolf2021!$E$9:$E$93,1,EXP(LN((1.1*(Fperm_SI_Woolf2021!$E$9:$E$93-BV$58)-63.1579*EXP(-0.19*Fperm_SI_Woolf2021!$E$9:$E$93)+63.1579*EXP(-0.19*BV$58))/(Fperm_SI_Woolf2021!$E$9:$E$93-BV$58))*(BV$58-Fperm_SI_Woolf2021!$E$9:$E$93)/10))) + Fperm_SI_Woolf2021!$H$9:$H$93*EXP(-Fperm_SI_Woolf2021!$K$9:$K$93*$C74*IF(BV$58=Fperm_SI_Woolf2021!$E$9:$E$93,1,EXP(LN((1.1*(Fperm_SI_Woolf2021!$E$9:$E$93-BV$58)-63.1579*EXP(-0.19*Fperm_SI_Woolf2021!$E$9:$E$93)+63.1579*EXP(-0.19*BV$58))/(Fperm_SI_Woolf2021!$E$9:$E$93-BV$58))*(BV$58-Fperm_SI_Woolf2021!$E$9:$E$93)/10))),Fperm_SI_Woolf2021!$D$9:$D$93)*BV$57+INTERCEPT(Fperm_SI_Woolf2021!$F$9:$F$93*EXP(-Fperm_SI_Woolf2021!$I$9:$I$93*$C74*IF(BV$58=Fperm_SI_Woolf2021!$E$9:$E$93,1,EXP(LN((1.1*(Fperm_SI_Woolf2021!$E$9:$E$93-BV$58)-63.1579*EXP(-0.19*Fperm_SI_Woolf2021!$E$9:$E$93)+63.1579*EXP(-0.19*BV$58))/(Fperm_SI_Woolf2021!$E$9:$E$93-BV$58))*(BV$58-Fperm_SI_Woolf2021!$E$9:$E$93)/10))) + Fperm_SI_Woolf2021!$G$9:$G$93*EXP(-Fperm_SI_Woolf2021!$J$9:$J$93*$C74*IF(BV$58=Fperm_SI_Woolf2021!$E$9:$E$93,1,EXP(LN((1.1*(Fperm_SI_Woolf2021!$E$9:$E$93-BV$58)-63.1579*EXP(-0.19*Fperm_SI_Woolf2021!$E$9:$E$93)+63.1579*EXP(-0.19*BV$58))/(Fperm_SI_Woolf2021!$E$9:$E$93-BV$58))*(BV$58-Fperm_SI_Woolf2021!$E$9:$E$93)/10))) + Fperm_SI_Woolf2021!$H$9:$H$93*EXP(-Fperm_SI_Woolf2021!$K$9:$K$93*$C74*IF(BV$58=Fperm_SI_Woolf2021!$E$9:$E$93,1,EXP(LN((1.1*(Fperm_SI_Woolf2021!$E$9:$E$93-BV$58)-63.1579*EXP(-0.19*Fperm_SI_Woolf2021!$E$9:$E$93)+63.1579*EXP(-0.19*BV$58))/(Fperm_SI_Woolf2021!$E$9:$E$93-BV$58))*(BV$58-Fperm_SI_Woolf2021!$E$9:$E$93)/10))),Fperm_SI_Woolf2021!$D$9:$D$93))</f>
        <v>0.54005009306504914</v>
      </c>
      <c r="BW74" s="51" cm="1">
        <f t="array" ref="BW74">MIN(1,SLOPE(Fperm_SI_Woolf2021!$F$9:$F$93*EXP(-Fperm_SI_Woolf2021!$I$9:$I$93*$C74*IF(BW$58=Fperm_SI_Woolf2021!$E$9:$E$93,1,EXP(LN((1.1*(Fperm_SI_Woolf2021!$E$9:$E$93-BW$58)-63.1579*EXP(-0.19*Fperm_SI_Woolf2021!$E$9:$E$93)+63.1579*EXP(-0.19*BW$58))/(Fperm_SI_Woolf2021!$E$9:$E$93-BW$58))*(BW$58-Fperm_SI_Woolf2021!$E$9:$E$93)/10))) + Fperm_SI_Woolf2021!$G$9:$G$93*EXP(-Fperm_SI_Woolf2021!$J$9:$J$93*$C74*IF(BW$58=Fperm_SI_Woolf2021!$E$9:$E$93,1,EXP(LN((1.1*(Fperm_SI_Woolf2021!$E$9:$E$93-BW$58)-63.1579*EXP(-0.19*Fperm_SI_Woolf2021!$E$9:$E$93)+63.1579*EXP(-0.19*BW$58))/(Fperm_SI_Woolf2021!$E$9:$E$93-BW$58))*(BW$58-Fperm_SI_Woolf2021!$E$9:$E$93)/10))) + Fperm_SI_Woolf2021!$H$9:$H$93*EXP(-Fperm_SI_Woolf2021!$K$9:$K$93*$C74*IF(BW$58=Fperm_SI_Woolf2021!$E$9:$E$93,1,EXP(LN((1.1*(Fperm_SI_Woolf2021!$E$9:$E$93-BW$58)-63.1579*EXP(-0.19*Fperm_SI_Woolf2021!$E$9:$E$93)+63.1579*EXP(-0.19*BW$58))/(Fperm_SI_Woolf2021!$E$9:$E$93-BW$58))*(BW$58-Fperm_SI_Woolf2021!$E$9:$E$93)/10))),Fperm_SI_Woolf2021!$D$9:$D$93)*BW$57+INTERCEPT(Fperm_SI_Woolf2021!$F$9:$F$93*EXP(-Fperm_SI_Woolf2021!$I$9:$I$93*$C74*IF(BW$58=Fperm_SI_Woolf2021!$E$9:$E$93,1,EXP(LN((1.1*(Fperm_SI_Woolf2021!$E$9:$E$93-BW$58)-63.1579*EXP(-0.19*Fperm_SI_Woolf2021!$E$9:$E$93)+63.1579*EXP(-0.19*BW$58))/(Fperm_SI_Woolf2021!$E$9:$E$93-BW$58))*(BW$58-Fperm_SI_Woolf2021!$E$9:$E$93)/10))) + Fperm_SI_Woolf2021!$G$9:$G$93*EXP(-Fperm_SI_Woolf2021!$J$9:$J$93*$C74*IF(BW$58=Fperm_SI_Woolf2021!$E$9:$E$93,1,EXP(LN((1.1*(Fperm_SI_Woolf2021!$E$9:$E$93-BW$58)-63.1579*EXP(-0.19*Fperm_SI_Woolf2021!$E$9:$E$93)+63.1579*EXP(-0.19*BW$58))/(Fperm_SI_Woolf2021!$E$9:$E$93-BW$58))*(BW$58-Fperm_SI_Woolf2021!$E$9:$E$93)/10))) + Fperm_SI_Woolf2021!$H$9:$H$93*EXP(-Fperm_SI_Woolf2021!$K$9:$K$93*$C74*IF(BW$58=Fperm_SI_Woolf2021!$E$9:$E$93,1,EXP(LN((1.1*(Fperm_SI_Woolf2021!$E$9:$E$93-BW$58)-63.1579*EXP(-0.19*Fperm_SI_Woolf2021!$E$9:$E$93)+63.1579*EXP(-0.19*BW$58))/(Fperm_SI_Woolf2021!$E$9:$E$93-BW$58))*(BW$58-Fperm_SI_Woolf2021!$E$9:$E$93)/10))),Fperm_SI_Woolf2021!$D$9:$D$93))</f>
        <v>0.50737169692690398</v>
      </c>
      <c r="BX74" s="51" cm="1">
        <f t="array" ref="BX74">MIN(1,SLOPE(Fperm_SI_Woolf2021!$F$9:$F$93*EXP(-Fperm_SI_Woolf2021!$I$9:$I$93*$C74*IF(BX$58=Fperm_SI_Woolf2021!$E$9:$E$93,1,EXP(LN((1.1*(Fperm_SI_Woolf2021!$E$9:$E$93-BX$58)-63.1579*EXP(-0.19*Fperm_SI_Woolf2021!$E$9:$E$93)+63.1579*EXP(-0.19*BX$58))/(Fperm_SI_Woolf2021!$E$9:$E$93-BX$58))*(BX$58-Fperm_SI_Woolf2021!$E$9:$E$93)/10))) + Fperm_SI_Woolf2021!$G$9:$G$93*EXP(-Fperm_SI_Woolf2021!$J$9:$J$93*$C74*IF(BX$58=Fperm_SI_Woolf2021!$E$9:$E$93,1,EXP(LN((1.1*(Fperm_SI_Woolf2021!$E$9:$E$93-BX$58)-63.1579*EXP(-0.19*Fperm_SI_Woolf2021!$E$9:$E$93)+63.1579*EXP(-0.19*BX$58))/(Fperm_SI_Woolf2021!$E$9:$E$93-BX$58))*(BX$58-Fperm_SI_Woolf2021!$E$9:$E$93)/10))) + Fperm_SI_Woolf2021!$H$9:$H$93*EXP(-Fperm_SI_Woolf2021!$K$9:$K$93*$C74*IF(BX$58=Fperm_SI_Woolf2021!$E$9:$E$93,1,EXP(LN((1.1*(Fperm_SI_Woolf2021!$E$9:$E$93-BX$58)-63.1579*EXP(-0.19*Fperm_SI_Woolf2021!$E$9:$E$93)+63.1579*EXP(-0.19*BX$58))/(Fperm_SI_Woolf2021!$E$9:$E$93-BX$58))*(BX$58-Fperm_SI_Woolf2021!$E$9:$E$93)/10))),Fperm_SI_Woolf2021!$D$9:$D$93)*BX$57+INTERCEPT(Fperm_SI_Woolf2021!$F$9:$F$93*EXP(-Fperm_SI_Woolf2021!$I$9:$I$93*$C74*IF(BX$58=Fperm_SI_Woolf2021!$E$9:$E$93,1,EXP(LN((1.1*(Fperm_SI_Woolf2021!$E$9:$E$93-BX$58)-63.1579*EXP(-0.19*Fperm_SI_Woolf2021!$E$9:$E$93)+63.1579*EXP(-0.19*BX$58))/(Fperm_SI_Woolf2021!$E$9:$E$93-BX$58))*(BX$58-Fperm_SI_Woolf2021!$E$9:$E$93)/10))) + Fperm_SI_Woolf2021!$G$9:$G$93*EXP(-Fperm_SI_Woolf2021!$J$9:$J$93*$C74*IF(BX$58=Fperm_SI_Woolf2021!$E$9:$E$93,1,EXP(LN((1.1*(Fperm_SI_Woolf2021!$E$9:$E$93-BX$58)-63.1579*EXP(-0.19*Fperm_SI_Woolf2021!$E$9:$E$93)+63.1579*EXP(-0.19*BX$58))/(Fperm_SI_Woolf2021!$E$9:$E$93-BX$58))*(BX$58-Fperm_SI_Woolf2021!$E$9:$E$93)/10))) + Fperm_SI_Woolf2021!$H$9:$H$93*EXP(-Fperm_SI_Woolf2021!$K$9:$K$93*$C74*IF(BX$58=Fperm_SI_Woolf2021!$E$9:$E$93,1,EXP(LN((1.1*(Fperm_SI_Woolf2021!$E$9:$E$93-BX$58)-63.1579*EXP(-0.19*Fperm_SI_Woolf2021!$E$9:$E$93)+63.1579*EXP(-0.19*BX$58))/(Fperm_SI_Woolf2021!$E$9:$E$93-BX$58))*(BX$58-Fperm_SI_Woolf2021!$E$9:$E$93)/10))),Fperm_SI_Woolf2021!$D$9:$D$93))</f>
        <v>0.47469330078875871</v>
      </c>
      <c r="BY74" s="51" cm="1">
        <f t="array" ref="BY74">MIN(1,SLOPE(Fperm_SI_Woolf2021!$F$9:$F$93*EXP(-Fperm_SI_Woolf2021!$I$9:$I$93*$C74*IF(BY$58=Fperm_SI_Woolf2021!$E$9:$E$93,1,EXP(LN((1.1*(Fperm_SI_Woolf2021!$E$9:$E$93-BY$58)-63.1579*EXP(-0.19*Fperm_SI_Woolf2021!$E$9:$E$93)+63.1579*EXP(-0.19*BY$58))/(Fperm_SI_Woolf2021!$E$9:$E$93-BY$58))*(BY$58-Fperm_SI_Woolf2021!$E$9:$E$93)/10))) + Fperm_SI_Woolf2021!$G$9:$G$93*EXP(-Fperm_SI_Woolf2021!$J$9:$J$93*$C74*IF(BY$58=Fperm_SI_Woolf2021!$E$9:$E$93,1,EXP(LN((1.1*(Fperm_SI_Woolf2021!$E$9:$E$93-BY$58)-63.1579*EXP(-0.19*Fperm_SI_Woolf2021!$E$9:$E$93)+63.1579*EXP(-0.19*BY$58))/(Fperm_SI_Woolf2021!$E$9:$E$93-BY$58))*(BY$58-Fperm_SI_Woolf2021!$E$9:$E$93)/10))) + Fperm_SI_Woolf2021!$H$9:$H$93*EXP(-Fperm_SI_Woolf2021!$K$9:$K$93*$C74*IF(BY$58=Fperm_SI_Woolf2021!$E$9:$E$93,1,EXP(LN((1.1*(Fperm_SI_Woolf2021!$E$9:$E$93-BY$58)-63.1579*EXP(-0.19*Fperm_SI_Woolf2021!$E$9:$E$93)+63.1579*EXP(-0.19*BY$58))/(Fperm_SI_Woolf2021!$E$9:$E$93-BY$58))*(BY$58-Fperm_SI_Woolf2021!$E$9:$E$93)/10))),Fperm_SI_Woolf2021!$D$9:$D$93)*BY$57+INTERCEPT(Fperm_SI_Woolf2021!$F$9:$F$93*EXP(-Fperm_SI_Woolf2021!$I$9:$I$93*$C74*IF(BY$58=Fperm_SI_Woolf2021!$E$9:$E$93,1,EXP(LN((1.1*(Fperm_SI_Woolf2021!$E$9:$E$93-BY$58)-63.1579*EXP(-0.19*Fperm_SI_Woolf2021!$E$9:$E$93)+63.1579*EXP(-0.19*BY$58))/(Fperm_SI_Woolf2021!$E$9:$E$93-BY$58))*(BY$58-Fperm_SI_Woolf2021!$E$9:$E$93)/10))) + Fperm_SI_Woolf2021!$G$9:$G$93*EXP(-Fperm_SI_Woolf2021!$J$9:$J$93*$C74*IF(BY$58=Fperm_SI_Woolf2021!$E$9:$E$93,1,EXP(LN((1.1*(Fperm_SI_Woolf2021!$E$9:$E$93-BY$58)-63.1579*EXP(-0.19*Fperm_SI_Woolf2021!$E$9:$E$93)+63.1579*EXP(-0.19*BY$58))/(Fperm_SI_Woolf2021!$E$9:$E$93-BY$58))*(BY$58-Fperm_SI_Woolf2021!$E$9:$E$93)/10))) + Fperm_SI_Woolf2021!$H$9:$H$93*EXP(-Fperm_SI_Woolf2021!$K$9:$K$93*$C74*IF(BY$58=Fperm_SI_Woolf2021!$E$9:$E$93,1,EXP(LN((1.1*(Fperm_SI_Woolf2021!$E$9:$E$93-BY$58)-63.1579*EXP(-0.19*Fperm_SI_Woolf2021!$E$9:$E$93)+63.1579*EXP(-0.19*BY$58))/(Fperm_SI_Woolf2021!$E$9:$E$93-BY$58))*(BY$58-Fperm_SI_Woolf2021!$E$9:$E$93)/10))),Fperm_SI_Woolf2021!$D$9:$D$93))</f>
        <v>0.44201490465061344</v>
      </c>
      <c r="BZ74" s="51" cm="1">
        <f t="array" ref="BZ74">MIN(1,SLOPE(Fperm_SI_Woolf2021!$F$9:$F$93*EXP(-Fperm_SI_Woolf2021!$I$9:$I$93*$C74*IF(BZ$58=Fperm_SI_Woolf2021!$E$9:$E$93,1,EXP(LN((1.1*(Fperm_SI_Woolf2021!$E$9:$E$93-BZ$58)-63.1579*EXP(-0.19*Fperm_SI_Woolf2021!$E$9:$E$93)+63.1579*EXP(-0.19*BZ$58))/(Fperm_SI_Woolf2021!$E$9:$E$93-BZ$58))*(BZ$58-Fperm_SI_Woolf2021!$E$9:$E$93)/10))) + Fperm_SI_Woolf2021!$G$9:$G$93*EXP(-Fperm_SI_Woolf2021!$J$9:$J$93*$C74*IF(BZ$58=Fperm_SI_Woolf2021!$E$9:$E$93,1,EXP(LN((1.1*(Fperm_SI_Woolf2021!$E$9:$E$93-BZ$58)-63.1579*EXP(-0.19*Fperm_SI_Woolf2021!$E$9:$E$93)+63.1579*EXP(-0.19*BZ$58))/(Fperm_SI_Woolf2021!$E$9:$E$93-BZ$58))*(BZ$58-Fperm_SI_Woolf2021!$E$9:$E$93)/10))) + Fperm_SI_Woolf2021!$H$9:$H$93*EXP(-Fperm_SI_Woolf2021!$K$9:$K$93*$C74*IF(BZ$58=Fperm_SI_Woolf2021!$E$9:$E$93,1,EXP(LN((1.1*(Fperm_SI_Woolf2021!$E$9:$E$93-BZ$58)-63.1579*EXP(-0.19*Fperm_SI_Woolf2021!$E$9:$E$93)+63.1579*EXP(-0.19*BZ$58))/(Fperm_SI_Woolf2021!$E$9:$E$93-BZ$58))*(BZ$58-Fperm_SI_Woolf2021!$E$9:$E$93)/10))),Fperm_SI_Woolf2021!$D$9:$D$93)*BZ$57+INTERCEPT(Fperm_SI_Woolf2021!$F$9:$F$93*EXP(-Fperm_SI_Woolf2021!$I$9:$I$93*$C74*IF(BZ$58=Fperm_SI_Woolf2021!$E$9:$E$93,1,EXP(LN((1.1*(Fperm_SI_Woolf2021!$E$9:$E$93-BZ$58)-63.1579*EXP(-0.19*Fperm_SI_Woolf2021!$E$9:$E$93)+63.1579*EXP(-0.19*BZ$58))/(Fperm_SI_Woolf2021!$E$9:$E$93-BZ$58))*(BZ$58-Fperm_SI_Woolf2021!$E$9:$E$93)/10))) + Fperm_SI_Woolf2021!$G$9:$G$93*EXP(-Fperm_SI_Woolf2021!$J$9:$J$93*$C74*IF(BZ$58=Fperm_SI_Woolf2021!$E$9:$E$93,1,EXP(LN((1.1*(Fperm_SI_Woolf2021!$E$9:$E$93-BZ$58)-63.1579*EXP(-0.19*Fperm_SI_Woolf2021!$E$9:$E$93)+63.1579*EXP(-0.19*BZ$58))/(Fperm_SI_Woolf2021!$E$9:$E$93-BZ$58))*(BZ$58-Fperm_SI_Woolf2021!$E$9:$E$93)/10))) + Fperm_SI_Woolf2021!$H$9:$H$93*EXP(-Fperm_SI_Woolf2021!$K$9:$K$93*$C74*IF(BZ$58=Fperm_SI_Woolf2021!$E$9:$E$93,1,EXP(LN((1.1*(Fperm_SI_Woolf2021!$E$9:$E$93-BZ$58)-63.1579*EXP(-0.19*Fperm_SI_Woolf2021!$E$9:$E$93)+63.1579*EXP(-0.19*BZ$58))/(Fperm_SI_Woolf2021!$E$9:$E$93-BZ$58))*(BZ$58-Fperm_SI_Woolf2021!$E$9:$E$93)/10))),Fperm_SI_Woolf2021!$D$9:$D$93))</f>
        <v>0.40933650851246817</v>
      </c>
    </row>
    <row r="75" spans="3:78" x14ac:dyDescent="0.2">
      <c r="C75" s="48">
        <v>150</v>
      </c>
      <c r="D75" s="51" cm="1">
        <f t="array" ref="D75">MIN(1,SLOPE(Fperm_SI_Woolf2021!$F$9:$F$93*EXP(-Fperm_SI_Woolf2021!$I$9:$I$93*$C75*IF(D$58=Fperm_SI_Woolf2021!$E$9:$E$93,1,EXP(LN((1.1*(Fperm_SI_Woolf2021!$E$9:$E$93-D$58)-63.1579*EXP(-0.19*Fperm_SI_Woolf2021!$E$9:$E$93)+63.1579*EXP(-0.19*D$58))/(Fperm_SI_Woolf2021!$E$9:$E$93-D$58))*(D$58-Fperm_SI_Woolf2021!$E$9:$E$93)/10))) + Fperm_SI_Woolf2021!$G$9:$G$93*EXP(-Fperm_SI_Woolf2021!$J$9:$J$93*$C75*IF(D$58=Fperm_SI_Woolf2021!$E$9:$E$93,1,EXP(LN((1.1*(Fperm_SI_Woolf2021!$E$9:$E$93-D$58)-63.1579*EXP(-0.19*Fperm_SI_Woolf2021!$E$9:$E$93)+63.1579*EXP(-0.19*D$58))/(Fperm_SI_Woolf2021!$E$9:$E$93-D$58))*(D$58-Fperm_SI_Woolf2021!$E$9:$E$93)/10))) + Fperm_SI_Woolf2021!$H$9:$H$93*EXP(-Fperm_SI_Woolf2021!$K$9:$K$93*$C75*IF(D$58=Fperm_SI_Woolf2021!$E$9:$E$93,1,EXP(LN((1.1*(Fperm_SI_Woolf2021!$E$9:$E$93-D$58)-63.1579*EXP(-0.19*Fperm_SI_Woolf2021!$E$9:$E$93)+63.1579*EXP(-0.19*D$58))/(Fperm_SI_Woolf2021!$E$9:$E$93-D$58))*(D$58-Fperm_SI_Woolf2021!$E$9:$E$93)/10))),Fperm_SI_Woolf2021!$D$9:$D$93)*D$57+INTERCEPT(Fperm_SI_Woolf2021!$F$9:$F$93*EXP(-Fperm_SI_Woolf2021!$I$9:$I$93*$C75*IF(D$58=Fperm_SI_Woolf2021!$E$9:$E$93,1,EXP(LN((1.1*(Fperm_SI_Woolf2021!$E$9:$E$93-D$58)-63.1579*EXP(-0.19*Fperm_SI_Woolf2021!$E$9:$E$93)+63.1579*EXP(-0.19*D$58))/(Fperm_SI_Woolf2021!$E$9:$E$93-D$58))*(D$58-Fperm_SI_Woolf2021!$E$9:$E$93)/10))) + Fperm_SI_Woolf2021!$G$9:$G$93*EXP(-Fperm_SI_Woolf2021!$J$9:$J$93*$C75*IF(D$58=Fperm_SI_Woolf2021!$E$9:$E$93,1,EXP(LN((1.1*(Fperm_SI_Woolf2021!$E$9:$E$93-D$58)-63.1579*EXP(-0.19*Fperm_SI_Woolf2021!$E$9:$E$93)+63.1579*EXP(-0.19*D$58))/(Fperm_SI_Woolf2021!$E$9:$E$93-D$58))*(D$58-Fperm_SI_Woolf2021!$E$9:$E$93)/10))) + Fperm_SI_Woolf2021!$H$9:$H$93*EXP(-Fperm_SI_Woolf2021!$K$9:$K$93*$C75*IF(D$58=Fperm_SI_Woolf2021!$E$9:$E$93,1,EXP(LN((1.1*(Fperm_SI_Woolf2021!$E$9:$E$93-D$58)-63.1579*EXP(-0.19*Fperm_SI_Woolf2021!$E$9:$E$93)+63.1579*EXP(-0.19*D$58))/(Fperm_SI_Woolf2021!$E$9:$E$93-D$58))*(D$58-Fperm_SI_Woolf2021!$E$9:$E$93)/10))),Fperm_SI_Woolf2021!$D$9:$D$93))</f>
        <v>1</v>
      </c>
      <c r="E75" s="51" cm="1">
        <f t="array" ref="E75">MIN(1,SLOPE(Fperm_SI_Woolf2021!$F$9:$F$93*EXP(-Fperm_SI_Woolf2021!$I$9:$I$93*$C75*IF(E$58=Fperm_SI_Woolf2021!$E$9:$E$93,1,EXP(LN((1.1*(Fperm_SI_Woolf2021!$E$9:$E$93-E$58)-63.1579*EXP(-0.19*Fperm_SI_Woolf2021!$E$9:$E$93)+63.1579*EXP(-0.19*E$58))/(Fperm_SI_Woolf2021!$E$9:$E$93-E$58))*(E$58-Fperm_SI_Woolf2021!$E$9:$E$93)/10))) + Fperm_SI_Woolf2021!$G$9:$G$93*EXP(-Fperm_SI_Woolf2021!$J$9:$J$93*$C75*IF(E$58=Fperm_SI_Woolf2021!$E$9:$E$93,1,EXP(LN((1.1*(Fperm_SI_Woolf2021!$E$9:$E$93-E$58)-63.1579*EXP(-0.19*Fperm_SI_Woolf2021!$E$9:$E$93)+63.1579*EXP(-0.19*E$58))/(Fperm_SI_Woolf2021!$E$9:$E$93-E$58))*(E$58-Fperm_SI_Woolf2021!$E$9:$E$93)/10))) + Fperm_SI_Woolf2021!$H$9:$H$93*EXP(-Fperm_SI_Woolf2021!$K$9:$K$93*$C75*IF(E$58=Fperm_SI_Woolf2021!$E$9:$E$93,1,EXP(LN((1.1*(Fperm_SI_Woolf2021!$E$9:$E$93-E$58)-63.1579*EXP(-0.19*Fperm_SI_Woolf2021!$E$9:$E$93)+63.1579*EXP(-0.19*E$58))/(Fperm_SI_Woolf2021!$E$9:$E$93-E$58))*(E$58-Fperm_SI_Woolf2021!$E$9:$E$93)/10))),Fperm_SI_Woolf2021!$D$9:$D$93)*E$57+INTERCEPT(Fperm_SI_Woolf2021!$F$9:$F$93*EXP(-Fperm_SI_Woolf2021!$I$9:$I$93*$C75*IF(E$58=Fperm_SI_Woolf2021!$E$9:$E$93,1,EXP(LN((1.1*(Fperm_SI_Woolf2021!$E$9:$E$93-E$58)-63.1579*EXP(-0.19*Fperm_SI_Woolf2021!$E$9:$E$93)+63.1579*EXP(-0.19*E$58))/(Fperm_SI_Woolf2021!$E$9:$E$93-E$58))*(E$58-Fperm_SI_Woolf2021!$E$9:$E$93)/10))) + Fperm_SI_Woolf2021!$G$9:$G$93*EXP(-Fperm_SI_Woolf2021!$J$9:$J$93*$C75*IF(E$58=Fperm_SI_Woolf2021!$E$9:$E$93,1,EXP(LN((1.1*(Fperm_SI_Woolf2021!$E$9:$E$93-E$58)-63.1579*EXP(-0.19*Fperm_SI_Woolf2021!$E$9:$E$93)+63.1579*EXP(-0.19*E$58))/(Fperm_SI_Woolf2021!$E$9:$E$93-E$58))*(E$58-Fperm_SI_Woolf2021!$E$9:$E$93)/10))) + Fperm_SI_Woolf2021!$H$9:$H$93*EXP(-Fperm_SI_Woolf2021!$K$9:$K$93*$C75*IF(E$58=Fperm_SI_Woolf2021!$E$9:$E$93,1,EXP(LN((1.1*(Fperm_SI_Woolf2021!$E$9:$E$93-E$58)-63.1579*EXP(-0.19*Fperm_SI_Woolf2021!$E$9:$E$93)+63.1579*EXP(-0.19*E$58))/(Fperm_SI_Woolf2021!$E$9:$E$93-E$58))*(E$58-Fperm_SI_Woolf2021!$E$9:$E$93)/10))),Fperm_SI_Woolf2021!$D$9:$D$93))</f>
        <v>1</v>
      </c>
      <c r="F75" s="51" cm="1">
        <f t="array" ref="F75">MIN(1,SLOPE(Fperm_SI_Woolf2021!$F$9:$F$93*EXP(-Fperm_SI_Woolf2021!$I$9:$I$93*$C75*IF(F$58=Fperm_SI_Woolf2021!$E$9:$E$93,1,EXP(LN((1.1*(Fperm_SI_Woolf2021!$E$9:$E$93-F$58)-63.1579*EXP(-0.19*Fperm_SI_Woolf2021!$E$9:$E$93)+63.1579*EXP(-0.19*F$58))/(Fperm_SI_Woolf2021!$E$9:$E$93-F$58))*(F$58-Fperm_SI_Woolf2021!$E$9:$E$93)/10))) + Fperm_SI_Woolf2021!$G$9:$G$93*EXP(-Fperm_SI_Woolf2021!$J$9:$J$93*$C75*IF(F$58=Fperm_SI_Woolf2021!$E$9:$E$93,1,EXP(LN((1.1*(Fperm_SI_Woolf2021!$E$9:$E$93-F$58)-63.1579*EXP(-0.19*Fperm_SI_Woolf2021!$E$9:$E$93)+63.1579*EXP(-0.19*F$58))/(Fperm_SI_Woolf2021!$E$9:$E$93-F$58))*(F$58-Fperm_SI_Woolf2021!$E$9:$E$93)/10))) + Fperm_SI_Woolf2021!$H$9:$H$93*EXP(-Fperm_SI_Woolf2021!$K$9:$K$93*$C75*IF(F$58=Fperm_SI_Woolf2021!$E$9:$E$93,1,EXP(LN((1.1*(Fperm_SI_Woolf2021!$E$9:$E$93-F$58)-63.1579*EXP(-0.19*Fperm_SI_Woolf2021!$E$9:$E$93)+63.1579*EXP(-0.19*F$58))/(Fperm_SI_Woolf2021!$E$9:$E$93-F$58))*(F$58-Fperm_SI_Woolf2021!$E$9:$E$93)/10))),Fperm_SI_Woolf2021!$D$9:$D$93)*F$57+INTERCEPT(Fperm_SI_Woolf2021!$F$9:$F$93*EXP(-Fperm_SI_Woolf2021!$I$9:$I$93*$C75*IF(F$58=Fperm_SI_Woolf2021!$E$9:$E$93,1,EXP(LN((1.1*(Fperm_SI_Woolf2021!$E$9:$E$93-F$58)-63.1579*EXP(-0.19*Fperm_SI_Woolf2021!$E$9:$E$93)+63.1579*EXP(-0.19*F$58))/(Fperm_SI_Woolf2021!$E$9:$E$93-F$58))*(F$58-Fperm_SI_Woolf2021!$E$9:$E$93)/10))) + Fperm_SI_Woolf2021!$G$9:$G$93*EXP(-Fperm_SI_Woolf2021!$J$9:$J$93*$C75*IF(F$58=Fperm_SI_Woolf2021!$E$9:$E$93,1,EXP(LN((1.1*(Fperm_SI_Woolf2021!$E$9:$E$93-F$58)-63.1579*EXP(-0.19*Fperm_SI_Woolf2021!$E$9:$E$93)+63.1579*EXP(-0.19*F$58))/(Fperm_SI_Woolf2021!$E$9:$E$93-F$58))*(F$58-Fperm_SI_Woolf2021!$E$9:$E$93)/10))) + Fperm_SI_Woolf2021!$H$9:$H$93*EXP(-Fperm_SI_Woolf2021!$K$9:$K$93*$C75*IF(F$58=Fperm_SI_Woolf2021!$E$9:$E$93,1,EXP(LN((1.1*(Fperm_SI_Woolf2021!$E$9:$E$93-F$58)-63.1579*EXP(-0.19*Fperm_SI_Woolf2021!$E$9:$E$93)+63.1579*EXP(-0.19*F$58))/(Fperm_SI_Woolf2021!$E$9:$E$93-F$58))*(F$58-Fperm_SI_Woolf2021!$E$9:$E$93)/10))),Fperm_SI_Woolf2021!$D$9:$D$93))</f>
        <v>1</v>
      </c>
      <c r="G75" s="51" cm="1">
        <f t="array" ref="G75">MIN(1,SLOPE(Fperm_SI_Woolf2021!$F$9:$F$93*EXP(-Fperm_SI_Woolf2021!$I$9:$I$93*$C75*IF(G$58=Fperm_SI_Woolf2021!$E$9:$E$93,1,EXP(LN((1.1*(Fperm_SI_Woolf2021!$E$9:$E$93-G$58)-63.1579*EXP(-0.19*Fperm_SI_Woolf2021!$E$9:$E$93)+63.1579*EXP(-0.19*G$58))/(Fperm_SI_Woolf2021!$E$9:$E$93-G$58))*(G$58-Fperm_SI_Woolf2021!$E$9:$E$93)/10))) + Fperm_SI_Woolf2021!$G$9:$G$93*EXP(-Fperm_SI_Woolf2021!$J$9:$J$93*$C75*IF(G$58=Fperm_SI_Woolf2021!$E$9:$E$93,1,EXP(LN((1.1*(Fperm_SI_Woolf2021!$E$9:$E$93-G$58)-63.1579*EXP(-0.19*Fperm_SI_Woolf2021!$E$9:$E$93)+63.1579*EXP(-0.19*G$58))/(Fperm_SI_Woolf2021!$E$9:$E$93-G$58))*(G$58-Fperm_SI_Woolf2021!$E$9:$E$93)/10))) + Fperm_SI_Woolf2021!$H$9:$H$93*EXP(-Fperm_SI_Woolf2021!$K$9:$K$93*$C75*IF(G$58=Fperm_SI_Woolf2021!$E$9:$E$93,1,EXP(LN((1.1*(Fperm_SI_Woolf2021!$E$9:$E$93-G$58)-63.1579*EXP(-0.19*Fperm_SI_Woolf2021!$E$9:$E$93)+63.1579*EXP(-0.19*G$58))/(Fperm_SI_Woolf2021!$E$9:$E$93-G$58))*(G$58-Fperm_SI_Woolf2021!$E$9:$E$93)/10))),Fperm_SI_Woolf2021!$D$9:$D$93)*G$57+INTERCEPT(Fperm_SI_Woolf2021!$F$9:$F$93*EXP(-Fperm_SI_Woolf2021!$I$9:$I$93*$C75*IF(G$58=Fperm_SI_Woolf2021!$E$9:$E$93,1,EXP(LN((1.1*(Fperm_SI_Woolf2021!$E$9:$E$93-G$58)-63.1579*EXP(-0.19*Fperm_SI_Woolf2021!$E$9:$E$93)+63.1579*EXP(-0.19*G$58))/(Fperm_SI_Woolf2021!$E$9:$E$93-G$58))*(G$58-Fperm_SI_Woolf2021!$E$9:$E$93)/10))) + Fperm_SI_Woolf2021!$G$9:$G$93*EXP(-Fperm_SI_Woolf2021!$J$9:$J$93*$C75*IF(G$58=Fperm_SI_Woolf2021!$E$9:$E$93,1,EXP(LN((1.1*(Fperm_SI_Woolf2021!$E$9:$E$93-G$58)-63.1579*EXP(-0.19*Fperm_SI_Woolf2021!$E$9:$E$93)+63.1579*EXP(-0.19*G$58))/(Fperm_SI_Woolf2021!$E$9:$E$93-G$58))*(G$58-Fperm_SI_Woolf2021!$E$9:$E$93)/10))) + Fperm_SI_Woolf2021!$H$9:$H$93*EXP(-Fperm_SI_Woolf2021!$K$9:$K$93*$C75*IF(G$58=Fperm_SI_Woolf2021!$E$9:$E$93,1,EXP(LN((1.1*(Fperm_SI_Woolf2021!$E$9:$E$93-G$58)-63.1579*EXP(-0.19*Fperm_SI_Woolf2021!$E$9:$E$93)+63.1579*EXP(-0.19*G$58))/(Fperm_SI_Woolf2021!$E$9:$E$93-G$58))*(G$58-Fperm_SI_Woolf2021!$E$9:$E$93)/10))),Fperm_SI_Woolf2021!$D$9:$D$93))</f>
        <v>1</v>
      </c>
      <c r="H75" s="51" cm="1">
        <f t="array" ref="H75">MIN(1,SLOPE(Fperm_SI_Woolf2021!$F$9:$F$93*EXP(-Fperm_SI_Woolf2021!$I$9:$I$93*$C75*IF(H$58=Fperm_SI_Woolf2021!$E$9:$E$93,1,EXP(LN((1.1*(Fperm_SI_Woolf2021!$E$9:$E$93-H$58)-63.1579*EXP(-0.19*Fperm_SI_Woolf2021!$E$9:$E$93)+63.1579*EXP(-0.19*H$58))/(Fperm_SI_Woolf2021!$E$9:$E$93-H$58))*(H$58-Fperm_SI_Woolf2021!$E$9:$E$93)/10))) + Fperm_SI_Woolf2021!$G$9:$G$93*EXP(-Fperm_SI_Woolf2021!$J$9:$J$93*$C75*IF(H$58=Fperm_SI_Woolf2021!$E$9:$E$93,1,EXP(LN((1.1*(Fperm_SI_Woolf2021!$E$9:$E$93-H$58)-63.1579*EXP(-0.19*Fperm_SI_Woolf2021!$E$9:$E$93)+63.1579*EXP(-0.19*H$58))/(Fperm_SI_Woolf2021!$E$9:$E$93-H$58))*(H$58-Fperm_SI_Woolf2021!$E$9:$E$93)/10))) + Fperm_SI_Woolf2021!$H$9:$H$93*EXP(-Fperm_SI_Woolf2021!$K$9:$K$93*$C75*IF(H$58=Fperm_SI_Woolf2021!$E$9:$E$93,1,EXP(LN((1.1*(Fperm_SI_Woolf2021!$E$9:$E$93-H$58)-63.1579*EXP(-0.19*Fperm_SI_Woolf2021!$E$9:$E$93)+63.1579*EXP(-0.19*H$58))/(Fperm_SI_Woolf2021!$E$9:$E$93-H$58))*(H$58-Fperm_SI_Woolf2021!$E$9:$E$93)/10))),Fperm_SI_Woolf2021!$D$9:$D$93)*H$57+INTERCEPT(Fperm_SI_Woolf2021!$F$9:$F$93*EXP(-Fperm_SI_Woolf2021!$I$9:$I$93*$C75*IF(H$58=Fperm_SI_Woolf2021!$E$9:$E$93,1,EXP(LN((1.1*(Fperm_SI_Woolf2021!$E$9:$E$93-H$58)-63.1579*EXP(-0.19*Fperm_SI_Woolf2021!$E$9:$E$93)+63.1579*EXP(-0.19*H$58))/(Fperm_SI_Woolf2021!$E$9:$E$93-H$58))*(H$58-Fperm_SI_Woolf2021!$E$9:$E$93)/10))) + Fperm_SI_Woolf2021!$G$9:$G$93*EXP(-Fperm_SI_Woolf2021!$J$9:$J$93*$C75*IF(H$58=Fperm_SI_Woolf2021!$E$9:$E$93,1,EXP(LN((1.1*(Fperm_SI_Woolf2021!$E$9:$E$93-H$58)-63.1579*EXP(-0.19*Fperm_SI_Woolf2021!$E$9:$E$93)+63.1579*EXP(-0.19*H$58))/(Fperm_SI_Woolf2021!$E$9:$E$93-H$58))*(H$58-Fperm_SI_Woolf2021!$E$9:$E$93)/10))) + Fperm_SI_Woolf2021!$H$9:$H$93*EXP(-Fperm_SI_Woolf2021!$K$9:$K$93*$C75*IF(H$58=Fperm_SI_Woolf2021!$E$9:$E$93,1,EXP(LN((1.1*(Fperm_SI_Woolf2021!$E$9:$E$93-H$58)-63.1579*EXP(-0.19*Fperm_SI_Woolf2021!$E$9:$E$93)+63.1579*EXP(-0.19*H$58))/(Fperm_SI_Woolf2021!$E$9:$E$93-H$58))*(H$58-Fperm_SI_Woolf2021!$E$9:$E$93)/10))),Fperm_SI_Woolf2021!$D$9:$D$93))</f>
        <v>0.99009445602102375</v>
      </c>
      <c r="I75" s="51" cm="1">
        <f t="array" ref="I75">MIN(1,SLOPE(Fperm_SI_Woolf2021!$F$9:$F$93*EXP(-Fperm_SI_Woolf2021!$I$9:$I$93*$C75*IF(I$58=Fperm_SI_Woolf2021!$E$9:$E$93,1,EXP(LN((1.1*(Fperm_SI_Woolf2021!$E$9:$E$93-I$58)-63.1579*EXP(-0.19*Fperm_SI_Woolf2021!$E$9:$E$93)+63.1579*EXP(-0.19*I$58))/(Fperm_SI_Woolf2021!$E$9:$E$93-I$58))*(I$58-Fperm_SI_Woolf2021!$E$9:$E$93)/10))) + Fperm_SI_Woolf2021!$G$9:$G$93*EXP(-Fperm_SI_Woolf2021!$J$9:$J$93*$C75*IF(I$58=Fperm_SI_Woolf2021!$E$9:$E$93,1,EXP(LN((1.1*(Fperm_SI_Woolf2021!$E$9:$E$93-I$58)-63.1579*EXP(-0.19*Fperm_SI_Woolf2021!$E$9:$E$93)+63.1579*EXP(-0.19*I$58))/(Fperm_SI_Woolf2021!$E$9:$E$93-I$58))*(I$58-Fperm_SI_Woolf2021!$E$9:$E$93)/10))) + Fperm_SI_Woolf2021!$H$9:$H$93*EXP(-Fperm_SI_Woolf2021!$K$9:$K$93*$C75*IF(I$58=Fperm_SI_Woolf2021!$E$9:$E$93,1,EXP(LN((1.1*(Fperm_SI_Woolf2021!$E$9:$E$93-I$58)-63.1579*EXP(-0.19*Fperm_SI_Woolf2021!$E$9:$E$93)+63.1579*EXP(-0.19*I$58))/(Fperm_SI_Woolf2021!$E$9:$E$93-I$58))*(I$58-Fperm_SI_Woolf2021!$E$9:$E$93)/10))),Fperm_SI_Woolf2021!$D$9:$D$93)*I$57+INTERCEPT(Fperm_SI_Woolf2021!$F$9:$F$93*EXP(-Fperm_SI_Woolf2021!$I$9:$I$93*$C75*IF(I$58=Fperm_SI_Woolf2021!$E$9:$E$93,1,EXP(LN((1.1*(Fperm_SI_Woolf2021!$E$9:$E$93-I$58)-63.1579*EXP(-0.19*Fperm_SI_Woolf2021!$E$9:$E$93)+63.1579*EXP(-0.19*I$58))/(Fperm_SI_Woolf2021!$E$9:$E$93-I$58))*(I$58-Fperm_SI_Woolf2021!$E$9:$E$93)/10))) + Fperm_SI_Woolf2021!$G$9:$G$93*EXP(-Fperm_SI_Woolf2021!$J$9:$J$93*$C75*IF(I$58=Fperm_SI_Woolf2021!$E$9:$E$93,1,EXP(LN((1.1*(Fperm_SI_Woolf2021!$E$9:$E$93-I$58)-63.1579*EXP(-0.19*Fperm_SI_Woolf2021!$E$9:$E$93)+63.1579*EXP(-0.19*I$58))/(Fperm_SI_Woolf2021!$E$9:$E$93-I$58))*(I$58-Fperm_SI_Woolf2021!$E$9:$E$93)/10))) + Fperm_SI_Woolf2021!$H$9:$H$93*EXP(-Fperm_SI_Woolf2021!$K$9:$K$93*$C75*IF(I$58=Fperm_SI_Woolf2021!$E$9:$E$93,1,EXP(LN((1.1*(Fperm_SI_Woolf2021!$E$9:$E$93-I$58)-63.1579*EXP(-0.19*Fperm_SI_Woolf2021!$E$9:$E$93)+63.1579*EXP(-0.19*I$58))/(Fperm_SI_Woolf2021!$E$9:$E$93-I$58))*(I$58-Fperm_SI_Woolf2021!$E$9:$E$93)/10))),Fperm_SI_Woolf2021!$D$9:$D$93))</f>
        <v>0.96389817319891946</v>
      </c>
      <c r="J75" s="51" cm="1">
        <f t="array" ref="J75">MIN(1,SLOPE(Fperm_SI_Woolf2021!$F$9:$F$93*EXP(-Fperm_SI_Woolf2021!$I$9:$I$93*$C75*IF(J$58=Fperm_SI_Woolf2021!$E$9:$E$93,1,EXP(LN((1.1*(Fperm_SI_Woolf2021!$E$9:$E$93-J$58)-63.1579*EXP(-0.19*Fperm_SI_Woolf2021!$E$9:$E$93)+63.1579*EXP(-0.19*J$58))/(Fperm_SI_Woolf2021!$E$9:$E$93-J$58))*(J$58-Fperm_SI_Woolf2021!$E$9:$E$93)/10))) + Fperm_SI_Woolf2021!$G$9:$G$93*EXP(-Fperm_SI_Woolf2021!$J$9:$J$93*$C75*IF(J$58=Fperm_SI_Woolf2021!$E$9:$E$93,1,EXP(LN((1.1*(Fperm_SI_Woolf2021!$E$9:$E$93-J$58)-63.1579*EXP(-0.19*Fperm_SI_Woolf2021!$E$9:$E$93)+63.1579*EXP(-0.19*J$58))/(Fperm_SI_Woolf2021!$E$9:$E$93-J$58))*(J$58-Fperm_SI_Woolf2021!$E$9:$E$93)/10))) + Fperm_SI_Woolf2021!$H$9:$H$93*EXP(-Fperm_SI_Woolf2021!$K$9:$K$93*$C75*IF(J$58=Fperm_SI_Woolf2021!$E$9:$E$93,1,EXP(LN((1.1*(Fperm_SI_Woolf2021!$E$9:$E$93-J$58)-63.1579*EXP(-0.19*Fperm_SI_Woolf2021!$E$9:$E$93)+63.1579*EXP(-0.19*J$58))/(Fperm_SI_Woolf2021!$E$9:$E$93-J$58))*(J$58-Fperm_SI_Woolf2021!$E$9:$E$93)/10))),Fperm_SI_Woolf2021!$D$9:$D$93)*J$57+INTERCEPT(Fperm_SI_Woolf2021!$F$9:$F$93*EXP(-Fperm_SI_Woolf2021!$I$9:$I$93*$C75*IF(J$58=Fperm_SI_Woolf2021!$E$9:$E$93,1,EXP(LN((1.1*(Fperm_SI_Woolf2021!$E$9:$E$93-J$58)-63.1579*EXP(-0.19*Fperm_SI_Woolf2021!$E$9:$E$93)+63.1579*EXP(-0.19*J$58))/(Fperm_SI_Woolf2021!$E$9:$E$93-J$58))*(J$58-Fperm_SI_Woolf2021!$E$9:$E$93)/10))) + Fperm_SI_Woolf2021!$G$9:$G$93*EXP(-Fperm_SI_Woolf2021!$J$9:$J$93*$C75*IF(J$58=Fperm_SI_Woolf2021!$E$9:$E$93,1,EXP(LN((1.1*(Fperm_SI_Woolf2021!$E$9:$E$93-J$58)-63.1579*EXP(-0.19*Fperm_SI_Woolf2021!$E$9:$E$93)+63.1579*EXP(-0.19*J$58))/(Fperm_SI_Woolf2021!$E$9:$E$93-J$58))*(J$58-Fperm_SI_Woolf2021!$E$9:$E$93)/10))) + Fperm_SI_Woolf2021!$H$9:$H$93*EXP(-Fperm_SI_Woolf2021!$K$9:$K$93*$C75*IF(J$58=Fperm_SI_Woolf2021!$E$9:$E$93,1,EXP(LN((1.1*(Fperm_SI_Woolf2021!$E$9:$E$93-J$58)-63.1579*EXP(-0.19*Fperm_SI_Woolf2021!$E$9:$E$93)+63.1579*EXP(-0.19*J$58))/(Fperm_SI_Woolf2021!$E$9:$E$93-J$58))*(J$58-Fperm_SI_Woolf2021!$E$9:$E$93)/10))),Fperm_SI_Woolf2021!$D$9:$D$93))</f>
        <v>0.93770189037681506</v>
      </c>
      <c r="K75" s="51" cm="1">
        <f t="array" ref="K75">MIN(1,SLOPE(Fperm_SI_Woolf2021!$F$9:$F$93*EXP(-Fperm_SI_Woolf2021!$I$9:$I$93*$C75*IF(K$58=Fperm_SI_Woolf2021!$E$9:$E$93,1,EXP(LN((1.1*(Fperm_SI_Woolf2021!$E$9:$E$93-K$58)-63.1579*EXP(-0.19*Fperm_SI_Woolf2021!$E$9:$E$93)+63.1579*EXP(-0.19*K$58))/(Fperm_SI_Woolf2021!$E$9:$E$93-K$58))*(K$58-Fperm_SI_Woolf2021!$E$9:$E$93)/10))) + Fperm_SI_Woolf2021!$G$9:$G$93*EXP(-Fperm_SI_Woolf2021!$J$9:$J$93*$C75*IF(K$58=Fperm_SI_Woolf2021!$E$9:$E$93,1,EXP(LN((1.1*(Fperm_SI_Woolf2021!$E$9:$E$93-K$58)-63.1579*EXP(-0.19*Fperm_SI_Woolf2021!$E$9:$E$93)+63.1579*EXP(-0.19*K$58))/(Fperm_SI_Woolf2021!$E$9:$E$93-K$58))*(K$58-Fperm_SI_Woolf2021!$E$9:$E$93)/10))) + Fperm_SI_Woolf2021!$H$9:$H$93*EXP(-Fperm_SI_Woolf2021!$K$9:$K$93*$C75*IF(K$58=Fperm_SI_Woolf2021!$E$9:$E$93,1,EXP(LN((1.1*(Fperm_SI_Woolf2021!$E$9:$E$93-K$58)-63.1579*EXP(-0.19*Fperm_SI_Woolf2021!$E$9:$E$93)+63.1579*EXP(-0.19*K$58))/(Fperm_SI_Woolf2021!$E$9:$E$93-K$58))*(K$58-Fperm_SI_Woolf2021!$E$9:$E$93)/10))),Fperm_SI_Woolf2021!$D$9:$D$93)*K$57+INTERCEPT(Fperm_SI_Woolf2021!$F$9:$F$93*EXP(-Fperm_SI_Woolf2021!$I$9:$I$93*$C75*IF(K$58=Fperm_SI_Woolf2021!$E$9:$E$93,1,EXP(LN((1.1*(Fperm_SI_Woolf2021!$E$9:$E$93-K$58)-63.1579*EXP(-0.19*Fperm_SI_Woolf2021!$E$9:$E$93)+63.1579*EXP(-0.19*K$58))/(Fperm_SI_Woolf2021!$E$9:$E$93-K$58))*(K$58-Fperm_SI_Woolf2021!$E$9:$E$93)/10))) + Fperm_SI_Woolf2021!$G$9:$G$93*EXP(-Fperm_SI_Woolf2021!$J$9:$J$93*$C75*IF(K$58=Fperm_SI_Woolf2021!$E$9:$E$93,1,EXP(LN((1.1*(Fperm_SI_Woolf2021!$E$9:$E$93-K$58)-63.1579*EXP(-0.19*Fperm_SI_Woolf2021!$E$9:$E$93)+63.1579*EXP(-0.19*K$58))/(Fperm_SI_Woolf2021!$E$9:$E$93-K$58))*(K$58-Fperm_SI_Woolf2021!$E$9:$E$93)/10))) + Fperm_SI_Woolf2021!$H$9:$H$93*EXP(-Fperm_SI_Woolf2021!$K$9:$K$93*$C75*IF(K$58=Fperm_SI_Woolf2021!$E$9:$E$93,1,EXP(LN((1.1*(Fperm_SI_Woolf2021!$E$9:$E$93-K$58)-63.1579*EXP(-0.19*Fperm_SI_Woolf2021!$E$9:$E$93)+63.1579*EXP(-0.19*K$58))/(Fperm_SI_Woolf2021!$E$9:$E$93-K$58))*(K$58-Fperm_SI_Woolf2021!$E$9:$E$93)/10))),Fperm_SI_Woolf2021!$D$9:$D$93))</f>
        <v>0.91150560755471077</v>
      </c>
      <c r="L75" s="51" cm="1">
        <f t="array" ref="L75">MIN(1,SLOPE(Fperm_SI_Woolf2021!$F$9:$F$93*EXP(-Fperm_SI_Woolf2021!$I$9:$I$93*$C75*IF(L$58=Fperm_SI_Woolf2021!$E$9:$E$93,1,EXP(LN((1.1*(Fperm_SI_Woolf2021!$E$9:$E$93-L$58)-63.1579*EXP(-0.19*Fperm_SI_Woolf2021!$E$9:$E$93)+63.1579*EXP(-0.19*L$58))/(Fperm_SI_Woolf2021!$E$9:$E$93-L$58))*(L$58-Fperm_SI_Woolf2021!$E$9:$E$93)/10))) + Fperm_SI_Woolf2021!$G$9:$G$93*EXP(-Fperm_SI_Woolf2021!$J$9:$J$93*$C75*IF(L$58=Fperm_SI_Woolf2021!$E$9:$E$93,1,EXP(LN((1.1*(Fperm_SI_Woolf2021!$E$9:$E$93-L$58)-63.1579*EXP(-0.19*Fperm_SI_Woolf2021!$E$9:$E$93)+63.1579*EXP(-0.19*L$58))/(Fperm_SI_Woolf2021!$E$9:$E$93-L$58))*(L$58-Fperm_SI_Woolf2021!$E$9:$E$93)/10))) + Fperm_SI_Woolf2021!$H$9:$H$93*EXP(-Fperm_SI_Woolf2021!$K$9:$K$93*$C75*IF(L$58=Fperm_SI_Woolf2021!$E$9:$E$93,1,EXP(LN((1.1*(Fperm_SI_Woolf2021!$E$9:$E$93-L$58)-63.1579*EXP(-0.19*Fperm_SI_Woolf2021!$E$9:$E$93)+63.1579*EXP(-0.19*L$58))/(Fperm_SI_Woolf2021!$E$9:$E$93-L$58))*(L$58-Fperm_SI_Woolf2021!$E$9:$E$93)/10))),Fperm_SI_Woolf2021!$D$9:$D$93)*L$57+INTERCEPT(Fperm_SI_Woolf2021!$F$9:$F$93*EXP(-Fperm_SI_Woolf2021!$I$9:$I$93*$C75*IF(L$58=Fperm_SI_Woolf2021!$E$9:$E$93,1,EXP(LN((1.1*(Fperm_SI_Woolf2021!$E$9:$E$93-L$58)-63.1579*EXP(-0.19*Fperm_SI_Woolf2021!$E$9:$E$93)+63.1579*EXP(-0.19*L$58))/(Fperm_SI_Woolf2021!$E$9:$E$93-L$58))*(L$58-Fperm_SI_Woolf2021!$E$9:$E$93)/10))) + Fperm_SI_Woolf2021!$G$9:$G$93*EXP(-Fperm_SI_Woolf2021!$J$9:$J$93*$C75*IF(L$58=Fperm_SI_Woolf2021!$E$9:$E$93,1,EXP(LN((1.1*(Fperm_SI_Woolf2021!$E$9:$E$93-L$58)-63.1579*EXP(-0.19*Fperm_SI_Woolf2021!$E$9:$E$93)+63.1579*EXP(-0.19*L$58))/(Fperm_SI_Woolf2021!$E$9:$E$93-L$58))*(L$58-Fperm_SI_Woolf2021!$E$9:$E$93)/10))) + Fperm_SI_Woolf2021!$H$9:$H$93*EXP(-Fperm_SI_Woolf2021!$K$9:$K$93*$C75*IF(L$58=Fperm_SI_Woolf2021!$E$9:$E$93,1,EXP(LN((1.1*(Fperm_SI_Woolf2021!$E$9:$E$93-L$58)-63.1579*EXP(-0.19*Fperm_SI_Woolf2021!$E$9:$E$93)+63.1579*EXP(-0.19*L$58))/(Fperm_SI_Woolf2021!$E$9:$E$93-L$58))*(L$58-Fperm_SI_Woolf2021!$E$9:$E$93)/10))),Fperm_SI_Woolf2021!$D$9:$D$93))</f>
        <v>0.88530932473260637</v>
      </c>
      <c r="M75" s="51" cm="1">
        <f t="array" ref="M75">MIN(1,SLOPE(Fperm_SI_Woolf2021!$F$9:$F$93*EXP(-Fperm_SI_Woolf2021!$I$9:$I$93*$C75*IF(M$58=Fperm_SI_Woolf2021!$E$9:$E$93,1,EXP(LN((1.1*(Fperm_SI_Woolf2021!$E$9:$E$93-M$58)-63.1579*EXP(-0.19*Fperm_SI_Woolf2021!$E$9:$E$93)+63.1579*EXP(-0.19*M$58))/(Fperm_SI_Woolf2021!$E$9:$E$93-M$58))*(M$58-Fperm_SI_Woolf2021!$E$9:$E$93)/10))) + Fperm_SI_Woolf2021!$G$9:$G$93*EXP(-Fperm_SI_Woolf2021!$J$9:$J$93*$C75*IF(M$58=Fperm_SI_Woolf2021!$E$9:$E$93,1,EXP(LN((1.1*(Fperm_SI_Woolf2021!$E$9:$E$93-M$58)-63.1579*EXP(-0.19*Fperm_SI_Woolf2021!$E$9:$E$93)+63.1579*EXP(-0.19*M$58))/(Fperm_SI_Woolf2021!$E$9:$E$93-M$58))*(M$58-Fperm_SI_Woolf2021!$E$9:$E$93)/10))) + Fperm_SI_Woolf2021!$H$9:$H$93*EXP(-Fperm_SI_Woolf2021!$K$9:$K$93*$C75*IF(M$58=Fperm_SI_Woolf2021!$E$9:$E$93,1,EXP(LN((1.1*(Fperm_SI_Woolf2021!$E$9:$E$93-M$58)-63.1579*EXP(-0.19*Fperm_SI_Woolf2021!$E$9:$E$93)+63.1579*EXP(-0.19*M$58))/(Fperm_SI_Woolf2021!$E$9:$E$93-M$58))*(M$58-Fperm_SI_Woolf2021!$E$9:$E$93)/10))),Fperm_SI_Woolf2021!$D$9:$D$93)*M$57+INTERCEPT(Fperm_SI_Woolf2021!$F$9:$F$93*EXP(-Fperm_SI_Woolf2021!$I$9:$I$93*$C75*IF(M$58=Fperm_SI_Woolf2021!$E$9:$E$93,1,EXP(LN((1.1*(Fperm_SI_Woolf2021!$E$9:$E$93-M$58)-63.1579*EXP(-0.19*Fperm_SI_Woolf2021!$E$9:$E$93)+63.1579*EXP(-0.19*M$58))/(Fperm_SI_Woolf2021!$E$9:$E$93-M$58))*(M$58-Fperm_SI_Woolf2021!$E$9:$E$93)/10))) + Fperm_SI_Woolf2021!$G$9:$G$93*EXP(-Fperm_SI_Woolf2021!$J$9:$J$93*$C75*IF(M$58=Fperm_SI_Woolf2021!$E$9:$E$93,1,EXP(LN((1.1*(Fperm_SI_Woolf2021!$E$9:$E$93-M$58)-63.1579*EXP(-0.19*Fperm_SI_Woolf2021!$E$9:$E$93)+63.1579*EXP(-0.19*M$58))/(Fperm_SI_Woolf2021!$E$9:$E$93-M$58))*(M$58-Fperm_SI_Woolf2021!$E$9:$E$93)/10))) + Fperm_SI_Woolf2021!$H$9:$H$93*EXP(-Fperm_SI_Woolf2021!$K$9:$K$93*$C75*IF(M$58=Fperm_SI_Woolf2021!$E$9:$E$93,1,EXP(LN((1.1*(Fperm_SI_Woolf2021!$E$9:$E$93-M$58)-63.1579*EXP(-0.19*Fperm_SI_Woolf2021!$E$9:$E$93)+63.1579*EXP(-0.19*M$58))/(Fperm_SI_Woolf2021!$E$9:$E$93-M$58))*(M$58-Fperm_SI_Woolf2021!$E$9:$E$93)/10))),Fperm_SI_Woolf2021!$D$9:$D$93))</f>
        <v>0.85911304191050208</v>
      </c>
      <c r="N75" s="51" cm="1">
        <f t="array" ref="N75">MIN(1,SLOPE(Fperm_SI_Woolf2021!$F$9:$F$93*EXP(-Fperm_SI_Woolf2021!$I$9:$I$93*$C75*IF(N$58=Fperm_SI_Woolf2021!$E$9:$E$93,1,EXP(LN((1.1*(Fperm_SI_Woolf2021!$E$9:$E$93-N$58)-63.1579*EXP(-0.19*Fperm_SI_Woolf2021!$E$9:$E$93)+63.1579*EXP(-0.19*N$58))/(Fperm_SI_Woolf2021!$E$9:$E$93-N$58))*(N$58-Fperm_SI_Woolf2021!$E$9:$E$93)/10))) + Fperm_SI_Woolf2021!$G$9:$G$93*EXP(-Fperm_SI_Woolf2021!$J$9:$J$93*$C75*IF(N$58=Fperm_SI_Woolf2021!$E$9:$E$93,1,EXP(LN((1.1*(Fperm_SI_Woolf2021!$E$9:$E$93-N$58)-63.1579*EXP(-0.19*Fperm_SI_Woolf2021!$E$9:$E$93)+63.1579*EXP(-0.19*N$58))/(Fperm_SI_Woolf2021!$E$9:$E$93-N$58))*(N$58-Fperm_SI_Woolf2021!$E$9:$E$93)/10))) + Fperm_SI_Woolf2021!$H$9:$H$93*EXP(-Fperm_SI_Woolf2021!$K$9:$K$93*$C75*IF(N$58=Fperm_SI_Woolf2021!$E$9:$E$93,1,EXP(LN((1.1*(Fperm_SI_Woolf2021!$E$9:$E$93-N$58)-63.1579*EXP(-0.19*Fperm_SI_Woolf2021!$E$9:$E$93)+63.1579*EXP(-0.19*N$58))/(Fperm_SI_Woolf2021!$E$9:$E$93-N$58))*(N$58-Fperm_SI_Woolf2021!$E$9:$E$93)/10))),Fperm_SI_Woolf2021!$D$9:$D$93)*N$57+INTERCEPT(Fperm_SI_Woolf2021!$F$9:$F$93*EXP(-Fperm_SI_Woolf2021!$I$9:$I$93*$C75*IF(N$58=Fperm_SI_Woolf2021!$E$9:$E$93,1,EXP(LN((1.1*(Fperm_SI_Woolf2021!$E$9:$E$93-N$58)-63.1579*EXP(-0.19*Fperm_SI_Woolf2021!$E$9:$E$93)+63.1579*EXP(-0.19*N$58))/(Fperm_SI_Woolf2021!$E$9:$E$93-N$58))*(N$58-Fperm_SI_Woolf2021!$E$9:$E$93)/10))) + Fperm_SI_Woolf2021!$G$9:$G$93*EXP(-Fperm_SI_Woolf2021!$J$9:$J$93*$C75*IF(N$58=Fperm_SI_Woolf2021!$E$9:$E$93,1,EXP(LN((1.1*(Fperm_SI_Woolf2021!$E$9:$E$93-N$58)-63.1579*EXP(-0.19*Fperm_SI_Woolf2021!$E$9:$E$93)+63.1579*EXP(-0.19*N$58))/(Fperm_SI_Woolf2021!$E$9:$E$93-N$58))*(N$58-Fperm_SI_Woolf2021!$E$9:$E$93)/10))) + Fperm_SI_Woolf2021!$H$9:$H$93*EXP(-Fperm_SI_Woolf2021!$K$9:$K$93*$C75*IF(N$58=Fperm_SI_Woolf2021!$E$9:$E$93,1,EXP(LN((1.1*(Fperm_SI_Woolf2021!$E$9:$E$93-N$58)-63.1579*EXP(-0.19*Fperm_SI_Woolf2021!$E$9:$E$93)+63.1579*EXP(-0.19*N$58))/(Fperm_SI_Woolf2021!$E$9:$E$93-N$58))*(N$58-Fperm_SI_Woolf2021!$E$9:$E$93)/10))),Fperm_SI_Woolf2021!$D$9:$D$93))</f>
        <v>0.83291675908839768</v>
      </c>
      <c r="O75" s="51" cm="1">
        <f t="array" ref="O75">MIN(1,SLOPE(Fperm_SI_Woolf2021!$F$9:$F$93*EXP(-Fperm_SI_Woolf2021!$I$9:$I$93*$C75*IF(O$58=Fperm_SI_Woolf2021!$E$9:$E$93,1,EXP(LN((1.1*(Fperm_SI_Woolf2021!$E$9:$E$93-O$58)-63.1579*EXP(-0.19*Fperm_SI_Woolf2021!$E$9:$E$93)+63.1579*EXP(-0.19*O$58))/(Fperm_SI_Woolf2021!$E$9:$E$93-O$58))*(O$58-Fperm_SI_Woolf2021!$E$9:$E$93)/10))) + Fperm_SI_Woolf2021!$G$9:$G$93*EXP(-Fperm_SI_Woolf2021!$J$9:$J$93*$C75*IF(O$58=Fperm_SI_Woolf2021!$E$9:$E$93,1,EXP(LN((1.1*(Fperm_SI_Woolf2021!$E$9:$E$93-O$58)-63.1579*EXP(-0.19*Fperm_SI_Woolf2021!$E$9:$E$93)+63.1579*EXP(-0.19*O$58))/(Fperm_SI_Woolf2021!$E$9:$E$93-O$58))*(O$58-Fperm_SI_Woolf2021!$E$9:$E$93)/10))) + Fperm_SI_Woolf2021!$H$9:$H$93*EXP(-Fperm_SI_Woolf2021!$K$9:$K$93*$C75*IF(O$58=Fperm_SI_Woolf2021!$E$9:$E$93,1,EXP(LN((1.1*(Fperm_SI_Woolf2021!$E$9:$E$93-O$58)-63.1579*EXP(-0.19*Fperm_SI_Woolf2021!$E$9:$E$93)+63.1579*EXP(-0.19*O$58))/(Fperm_SI_Woolf2021!$E$9:$E$93-O$58))*(O$58-Fperm_SI_Woolf2021!$E$9:$E$93)/10))),Fperm_SI_Woolf2021!$D$9:$D$93)*O$57+INTERCEPT(Fperm_SI_Woolf2021!$F$9:$F$93*EXP(-Fperm_SI_Woolf2021!$I$9:$I$93*$C75*IF(O$58=Fperm_SI_Woolf2021!$E$9:$E$93,1,EXP(LN((1.1*(Fperm_SI_Woolf2021!$E$9:$E$93-O$58)-63.1579*EXP(-0.19*Fperm_SI_Woolf2021!$E$9:$E$93)+63.1579*EXP(-0.19*O$58))/(Fperm_SI_Woolf2021!$E$9:$E$93-O$58))*(O$58-Fperm_SI_Woolf2021!$E$9:$E$93)/10))) + Fperm_SI_Woolf2021!$G$9:$G$93*EXP(-Fperm_SI_Woolf2021!$J$9:$J$93*$C75*IF(O$58=Fperm_SI_Woolf2021!$E$9:$E$93,1,EXP(LN((1.1*(Fperm_SI_Woolf2021!$E$9:$E$93-O$58)-63.1579*EXP(-0.19*Fperm_SI_Woolf2021!$E$9:$E$93)+63.1579*EXP(-0.19*O$58))/(Fperm_SI_Woolf2021!$E$9:$E$93-O$58))*(O$58-Fperm_SI_Woolf2021!$E$9:$E$93)/10))) + Fperm_SI_Woolf2021!$H$9:$H$93*EXP(-Fperm_SI_Woolf2021!$K$9:$K$93*$C75*IF(O$58=Fperm_SI_Woolf2021!$E$9:$E$93,1,EXP(LN((1.1*(Fperm_SI_Woolf2021!$E$9:$E$93-O$58)-63.1579*EXP(-0.19*Fperm_SI_Woolf2021!$E$9:$E$93)+63.1579*EXP(-0.19*O$58))/(Fperm_SI_Woolf2021!$E$9:$E$93-O$58))*(O$58-Fperm_SI_Woolf2021!$E$9:$E$93)/10))),Fperm_SI_Woolf2021!$D$9:$D$93))</f>
        <v>0.8067204762662934</v>
      </c>
      <c r="P75" s="51" cm="1">
        <f t="array" ref="P75">MIN(1,SLOPE(Fperm_SI_Woolf2021!$F$9:$F$93*EXP(-Fperm_SI_Woolf2021!$I$9:$I$93*$C75*IF(P$58=Fperm_SI_Woolf2021!$E$9:$E$93,1,EXP(LN((1.1*(Fperm_SI_Woolf2021!$E$9:$E$93-P$58)-63.1579*EXP(-0.19*Fperm_SI_Woolf2021!$E$9:$E$93)+63.1579*EXP(-0.19*P$58))/(Fperm_SI_Woolf2021!$E$9:$E$93-P$58))*(P$58-Fperm_SI_Woolf2021!$E$9:$E$93)/10))) + Fperm_SI_Woolf2021!$G$9:$G$93*EXP(-Fperm_SI_Woolf2021!$J$9:$J$93*$C75*IF(P$58=Fperm_SI_Woolf2021!$E$9:$E$93,1,EXP(LN((1.1*(Fperm_SI_Woolf2021!$E$9:$E$93-P$58)-63.1579*EXP(-0.19*Fperm_SI_Woolf2021!$E$9:$E$93)+63.1579*EXP(-0.19*P$58))/(Fperm_SI_Woolf2021!$E$9:$E$93-P$58))*(P$58-Fperm_SI_Woolf2021!$E$9:$E$93)/10))) + Fperm_SI_Woolf2021!$H$9:$H$93*EXP(-Fperm_SI_Woolf2021!$K$9:$K$93*$C75*IF(P$58=Fperm_SI_Woolf2021!$E$9:$E$93,1,EXP(LN((1.1*(Fperm_SI_Woolf2021!$E$9:$E$93-P$58)-63.1579*EXP(-0.19*Fperm_SI_Woolf2021!$E$9:$E$93)+63.1579*EXP(-0.19*P$58))/(Fperm_SI_Woolf2021!$E$9:$E$93-P$58))*(P$58-Fperm_SI_Woolf2021!$E$9:$E$93)/10))),Fperm_SI_Woolf2021!$D$9:$D$93)*P$57+INTERCEPT(Fperm_SI_Woolf2021!$F$9:$F$93*EXP(-Fperm_SI_Woolf2021!$I$9:$I$93*$C75*IF(P$58=Fperm_SI_Woolf2021!$E$9:$E$93,1,EXP(LN((1.1*(Fperm_SI_Woolf2021!$E$9:$E$93-P$58)-63.1579*EXP(-0.19*Fperm_SI_Woolf2021!$E$9:$E$93)+63.1579*EXP(-0.19*P$58))/(Fperm_SI_Woolf2021!$E$9:$E$93-P$58))*(P$58-Fperm_SI_Woolf2021!$E$9:$E$93)/10))) + Fperm_SI_Woolf2021!$G$9:$G$93*EXP(-Fperm_SI_Woolf2021!$J$9:$J$93*$C75*IF(P$58=Fperm_SI_Woolf2021!$E$9:$E$93,1,EXP(LN((1.1*(Fperm_SI_Woolf2021!$E$9:$E$93-P$58)-63.1579*EXP(-0.19*Fperm_SI_Woolf2021!$E$9:$E$93)+63.1579*EXP(-0.19*P$58))/(Fperm_SI_Woolf2021!$E$9:$E$93-P$58))*(P$58-Fperm_SI_Woolf2021!$E$9:$E$93)/10))) + Fperm_SI_Woolf2021!$H$9:$H$93*EXP(-Fperm_SI_Woolf2021!$K$9:$K$93*$C75*IF(P$58=Fperm_SI_Woolf2021!$E$9:$E$93,1,EXP(LN((1.1*(Fperm_SI_Woolf2021!$E$9:$E$93-P$58)-63.1579*EXP(-0.19*Fperm_SI_Woolf2021!$E$9:$E$93)+63.1579*EXP(-0.19*P$58))/(Fperm_SI_Woolf2021!$E$9:$E$93-P$58))*(P$58-Fperm_SI_Woolf2021!$E$9:$E$93)/10))),Fperm_SI_Woolf2021!$D$9:$D$93))</f>
        <v>0.78052419344418889</v>
      </c>
      <c r="Q75" s="51" cm="1">
        <f t="array" ref="Q75">MIN(1,SLOPE(Fperm_SI_Woolf2021!$F$9:$F$93*EXP(-Fperm_SI_Woolf2021!$I$9:$I$93*$C75*IF(Q$58=Fperm_SI_Woolf2021!$E$9:$E$93,1,EXP(LN((1.1*(Fperm_SI_Woolf2021!$E$9:$E$93-Q$58)-63.1579*EXP(-0.19*Fperm_SI_Woolf2021!$E$9:$E$93)+63.1579*EXP(-0.19*Q$58))/(Fperm_SI_Woolf2021!$E$9:$E$93-Q$58))*(Q$58-Fperm_SI_Woolf2021!$E$9:$E$93)/10))) + Fperm_SI_Woolf2021!$G$9:$G$93*EXP(-Fperm_SI_Woolf2021!$J$9:$J$93*$C75*IF(Q$58=Fperm_SI_Woolf2021!$E$9:$E$93,1,EXP(LN((1.1*(Fperm_SI_Woolf2021!$E$9:$E$93-Q$58)-63.1579*EXP(-0.19*Fperm_SI_Woolf2021!$E$9:$E$93)+63.1579*EXP(-0.19*Q$58))/(Fperm_SI_Woolf2021!$E$9:$E$93-Q$58))*(Q$58-Fperm_SI_Woolf2021!$E$9:$E$93)/10))) + Fperm_SI_Woolf2021!$H$9:$H$93*EXP(-Fperm_SI_Woolf2021!$K$9:$K$93*$C75*IF(Q$58=Fperm_SI_Woolf2021!$E$9:$E$93,1,EXP(LN((1.1*(Fperm_SI_Woolf2021!$E$9:$E$93-Q$58)-63.1579*EXP(-0.19*Fperm_SI_Woolf2021!$E$9:$E$93)+63.1579*EXP(-0.19*Q$58))/(Fperm_SI_Woolf2021!$E$9:$E$93-Q$58))*(Q$58-Fperm_SI_Woolf2021!$E$9:$E$93)/10))),Fperm_SI_Woolf2021!$D$9:$D$93)*Q$57+INTERCEPT(Fperm_SI_Woolf2021!$F$9:$F$93*EXP(-Fperm_SI_Woolf2021!$I$9:$I$93*$C75*IF(Q$58=Fperm_SI_Woolf2021!$E$9:$E$93,1,EXP(LN((1.1*(Fperm_SI_Woolf2021!$E$9:$E$93-Q$58)-63.1579*EXP(-0.19*Fperm_SI_Woolf2021!$E$9:$E$93)+63.1579*EXP(-0.19*Q$58))/(Fperm_SI_Woolf2021!$E$9:$E$93-Q$58))*(Q$58-Fperm_SI_Woolf2021!$E$9:$E$93)/10))) + Fperm_SI_Woolf2021!$G$9:$G$93*EXP(-Fperm_SI_Woolf2021!$J$9:$J$93*$C75*IF(Q$58=Fperm_SI_Woolf2021!$E$9:$E$93,1,EXP(LN((1.1*(Fperm_SI_Woolf2021!$E$9:$E$93-Q$58)-63.1579*EXP(-0.19*Fperm_SI_Woolf2021!$E$9:$E$93)+63.1579*EXP(-0.19*Q$58))/(Fperm_SI_Woolf2021!$E$9:$E$93-Q$58))*(Q$58-Fperm_SI_Woolf2021!$E$9:$E$93)/10))) + Fperm_SI_Woolf2021!$H$9:$H$93*EXP(-Fperm_SI_Woolf2021!$K$9:$K$93*$C75*IF(Q$58=Fperm_SI_Woolf2021!$E$9:$E$93,1,EXP(LN((1.1*(Fperm_SI_Woolf2021!$E$9:$E$93-Q$58)-63.1579*EXP(-0.19*Fperm_SI_Woolf2021!$E$9:$E$93)+63.1579*EXP(-0.19*Q$58))/(Fperm_SI_Woolf2021!$E$9:$E$93-Q$58))*(Q$58-Fperm_SI_Woolf2021!$E$9:$E$93)/10))),Fperm_SI_Woolf2021!$D$9:$D$93))</f>
        <v>0.7543279106220846</v>
      </c>
      <c r="R75" s="51" cm="1">
        <f t="array" ref="R75">MIN(1,SLOPE(Fperm_SI_Woolf2021!$F$9:$F$93*EXP(-Fperm_SI_Woolf2021!$I$9:$I$93*$C75*IF(R$58=Fperm_SI_Woolf2021!$E$9:$E$93,1,EXP(LN((1.1*(Fperm_SI_Woolf2021!$E$9:$E$93-R$58)-63.1579*EXP(-0.19*Fperm_SI_Woolf2021!$E$9:$E$93)+63.1579*EXP(-0.19*R$58))/(Fperm_SI_Woolf2021!$E$9:$E$93-R$58))*(R$58-Fperm_SI_Woolf2021!$E$9:$E$93)/10))) + Fperm_SI_Woolf2021!$G$9:$G$93*EXP(-Fperm_SI_Woolf2021!$J$9:$J$93*$C75*IF(R$58=Fperm_SI_Woolf2021!$E$9:$E$93,1,EXP(LN((1.1*(Fperm_SI_Woolf2021!$E$9:$E$93-R$58)-63.1579*EXP(-0.19*Fperm_SI_Woolf2021!$E$9:$E$93)+63.1579*EXP(-0.19*R$58))/(Fperm_SI_Woolf2021!$E$9:$E$93-R$58))*(R$58-Fperm_SI_Woolf2021!$E$9:$E$93)/10))) + Fperm_SI_Woolf2021!$H$9:$H$93*EXP(-Fperm_SI_Woolf2021!$K$9:$K$93*$C75*IF(R$58=Fperm_SI_Woolf2021!$E$9:$E$93,1,EXP(LN((1.1*(Fperm_SI_Woolf2021!$E$9:$E$93-R$58)-63.1579*EXP(-0.19*Fperm_SI_Woolf2021!$E$9:$E$93)+63.1579*EXP(-0.19*R$58))/(Fperm_SI_Woolf2021!$E$9:$E$93-R$58))*(R$58-Fperm_SI_Woolf2021!$E$9:$E$93)/10))),Fperm_SI_Woolf2021!$D$9:$D$93)*R$57+INTERCEPT(Fperm_SI_Woolf2021!$F$9:$F$93*EXP(-Fperm_SI_Woolf2021!$I$9:$I$93*$C75*IF(R$58=Fperm_SI_Woolf2021!$E$9:$E$93,1,EXP(LN((1.1*(Fperm_SI_Woolf2021!$E$9:$E$93-R$58)-63.1579*EXP(-0.19*Fperm_SI_Woolf2021!$E$9:$E$93)+63.1579*EXP(-0.19*R$58))/(Fperm_SI_Woolf2021!$E$9:$E$93-R$58))*(R$58-Fperm_SI_Woolf2021!$E$9:$E$93)/10))) + Fperm_SI_Woolf2021!$G$9:$G$93*EXP(-Fperm_SI_Woolf2021!$J$9:$J$93*$C75*IF(R$58=Fperm_SI_Woolf2021!$E$9:$E$93,1,EXP(LN((1.1*(Fperm_SI_Woolf2021!$E$9:$E$93-R$58)-63.1579*EXP(-0.19*Fperm_SI_Woolf2021!$E$9:$E$93)+63.1579*EXP(-0.19*R$58))/(Fperm_SI_Woolf2021!$E$9:$E$93-R$58))*(R$58-Fperm_SI_Woolf2021!$E$9:$E$93)/10))) + Fperm_SI_Woolf2021!$H$9:$H$93*EXP(-Fperm_SI_Woolf2021!$K$9:$K$93*$C75*IF(R$58=Fperm_SI_Woolf2021!$E$9:$E$93,1,EXP(LN((1.1*(Fperm_SI_Woolf2021!$E$9:$E$93-R$58)-63.1579*EXP(-0.19*Fperm_SI_Woolf2021!$E$9:$E$93)+63.1579*EXP(-0.19*R$58))/(Fperm_SI_Woolf2021!$E$9:$E$93-R$58))*(R$58-Fperm_SI_Woolf2021!$E$9:$E$93)/10))),Fperm_SI_Woolf2021!$D$9:$D$93))</f>
        <v>0.7281316277999802</v>
      </c>
      <c r="S75" s="51" cm="1">
        <f t="array" ref="S75">MIN(1,SLOPE(Fperm_SI_Woolf2021!$F$9:$F$93*EXP(-Fperm_SI_Woolf2021!$I$9:$I$93*$C75*IF(S$58=Fperm_SI_Woolf2021!$E$9:$E$93,1,EXP(LN((1.1*(Fperm_SI_Woolf2021!$E$9:$E$93-S$58)-63.1579*EXP(-0.19*Fperm_SI_Woolf2021!$E$9:$E$93)+63.1579*EXP(-0.19*S$58))/(Fperm_SI_Woolf2021!$E$9:$E$93-S$58))*(S$58-Fperm_SI_Woolf2021!$E$9:$E$93)/10))) + Fperm_SI_Woolf2021!$G$9:$G$93*EXP(-Fperm_SI_Woolf2021!$J$9:$J$93*$C75*IF(S$58=Fperm_SI_Woolf2021!$E$9:$E$93,1,EXP(LN((1.1*(Fperm_SI_Woolf2021!$E$9:$E$93-S$58)-63.1579*EXP(-0.19*Fperm_SI_Woolf2021!$E$9:$E$93)+63.1579*EXP(-0.19*S$58))/(Fperm_SI_Woolf2021!$E$9:$E$93-S$58))*(S$58-Fperm_SI_Woolf2021!$E$9:$E$93)/10))) + Fperm_SI_Woolf2021!$H$9:$H$93*EXP(-Fperm_SI_Woolf2021!$K$9:$K$93*$C75*IF(S$58=Fperm_SI_Woolf2021!$E$9:$E$93,1,EXP(LN((1.1*(Fperm_SI_Woolf2021!$E$9:$E$93-S$58)-63.1579*EXP(-0.19*Fperm_SI_Woolf2021!$E$9:$E$93)+63.1579*EXP(-0.19*S$58))/(Fperm_SI_Woolf2021!$E$9:$E$93-S$58))*(S$58-Fperm_SI_Woolf2021!$E$9:$E$93)/10))),Fperm_SI_Woolf2021!$D$9:$D$93)*S$57+INTERCEPT(Fperm_SI_Woolf2021!$F$9:$F$93*EXP(-Fperm_SI_Woolf2021!$I$9:$I$93*$C75*IF(S$58=Fperm_SI_Woolf2021!$E$9:$E$93,1,EXP(LN((1.1*(Fperm_SI_Woolf2021!$E$9:$E$93-S$58)-63.1579*EXP(-0.19*Fperm_SI_Woolf2021!$E$9:$E$93)+63.1579*EXP(-0.19*S$58))/(Fperm_SI_Woolf2021!$E$9:$E$93-S$58))*(S$58-Fperm_SI_Woolf2021!$E$9:$E$93)/10))) + Fperm_SI_Woolf2021!$G$9:$G$93*EXP(-Fperm_SI_Woolf2021!$J$9:$J$93*$C75*IF(S$58=Fperm_SI_Woolf2021!$E$9:$E$93,1,EXP(LN((1.1*(Fperm_SI_Woolf2021!$E$9:$E$93-S$58)-63.1579*EXP(-0.19*Fperm_SI_Woolf2021!$E$9:$E$93)+63.1579*EXP(-0.19*S$58))/(Fperm_SI_Woolf2021!$E$9:$E$93-S$58))*(S$58-Fperm_SI_Woolf2021!$E$9:$E$93)/10))) + Fperm_SI_Woolf2021!$H$9:$H$93*EXP(-Fperm_SI_Woolf2021!$K$9:$K$93*$C75*IF(S$58=Fperm_SI_Woolf2021!$E$9:$E$93,1,EXP(LN((1.1*(Fperm_SI_Woolf2021!$E$9:$E$93-S$58)-63.1579*EXP(-0.19*Fperm_SI_Woolf2021!$E$9:$E$93)+63.1579*EXP(-0.19*S$58))/(Fperm_SI_Woolf2021!$E$9:$E$93-S$58))*(S$58-Fperm_SI_Woolf2021!$E$9:$E$93)/10))),Fperm_SI_Woolf2021!$D$9:$D$93))</f>
        <v>1</v>
      </c>
      <c r="T75" s="51" cm="1">
        <f t="array" ref="T75">MIN(1,SLOPE(Fperm_SI_Woolf2021!$F$9:$F$93*EXP(-Fperm_SI_Woolf2021!$I$9:$I$93*$C75*IF(T$58=Fperm_SI_Woolf2021!$E$9:$E$93,1,EXP(LN((1.1*(Fperm_SI_Woolf2021!$E$9:$E$93-T$58)-63.1579*EXP(-0.19*Fperm_SI_Woolf2021!$E$9:$E$93)+63.1579*EXP(-0.19*T$58))/(Fperm_SI_Woolf2021!$E$9:$E$93-T$58))*(T$58-Fperm_SI_Woolf2021!$E$9:$E$93)/10))) + Fperm_SI_Woolf2021!$G$9:$G$93*EXP(-Fperm_SI_Woolf2021!$J$9:$J$93*$C75*IF(T$58=Fperm_SI_Woolf2021!$E$9:$E$93,1,EXP(LN((1.1*(Fperm_SI_Woolf2021!$E$9:$E$93-T$58)-63.1579*EXP(-0.19*Fperm_SI_Woolf2021!$E$9:$E$93)+63.1579*EXP(-0.19*T$58))/(Fperm_SI_Woolf2021!$E$9:$E$93-T$58))*(T$58-Fperm_SI_Woolf2021!$E$9:$E$93)/10))) + Fperm_SI_Woolf2021!$H$9:$H$93*EXP(-Fperm_SI_Woolf2021!$K$9:$K$93*$C75*IF(T$58=Fperm_SI_Woolf2021!$E$9:$E$93,1,EXP(LN((1.1*(Fperm_SI_Woolf2021!$E$9:$E$93-T$58)-63.1579*EXP(-0.19*Fperm_SI_Woolf2021!$E$9:$E$93)+63.1579*EXP(-0.19*T$58))/(Fperm_SI_Woolf2021!$E$9:$E$93-T$58))*(T$58-Fperm_SI_Woolf2021!$E$9:$E$93)/10))),Fperm_SI_Woolf2021!$D$9:$D$93)*T$57+INTERCEPT(Fperm_SI_Woolf2021!$F$9:$F$93*EXP(-Fperm_SI_Woolf2021!$I$9:$I$93*$C75*IF(T$58=Fperm_SI_Woolf2021!$E$9:$E$93,1,EXP(LN((1.1*(Fperm_SI_Woolf2021!$E$9:$E$93-T$58)-63.1579*EXP(-0.19*Fperm_SI_Woolf2021!$E$9:$E$93)+63.1579*EXP(-0.19*T$58))/(Fperm_SI_Woolf2021!$E$9:$E$93-T$58))*(T$58-Fperm_SI_Woolf2021!$E$9:$E$93)/10))) + Fperm_SI_Woolf2021!$G$9:$G$93*EXP(-Fperm_SI_Woolf2021!$J$9:$J$93*$C75*IF(T$58=Fperm_SI_Woolf2021!$E$9:$E$93,1,EXP(LN((1.1*(Fperm_SI_Woolf2021!$E$9:$E$93-T$58)-63.1579*EXP(-0.19*Fperm_SI_Woolf2021!$E$9:$E$93)+63.1579*EXP(-0.19*T$58))/(Fperm_SI_Woolf2021!$E$9:$E$93-T$58))*(T$58-Fperm_SI_Woolf2021!$E$9:$E$93)/10))) + Fperm_SI_Woolf2021!$H$9:$H$93*EXP(-Fperm_SI_Woolf2021!$K$9:$K$93*$C75*IF(T$58=Fperm_SI_Woolf2021!$E$9:$E$93,1,EXP(LN((1.1*(Fperm_SI_Woolf2021!$E$9:$E$93-T$58)-63.1579*EXP(-0.19*Fperm_SI_Woolf2021!$E$9:$E$93)+63.1579*EXP(-0.19*T$58))/(Fperm_SI_Woolf2021!$E$9:$E$93-T$58))*(T$58-Fperm_SI_Woolf2021!$E$9:$E$93)/10))),Fperm_SI_Woolf2021!$D$9:$D$93))</f>
        <v>0.98611353054175599</v>
      </c>
      <c r="U75" s="51" cm="1">
        <f t="array" ref="U75">MIN(1,SLOPE(Fperm_SI_Woolf2021!$F$9:$F$93*EXP(-Fperm_SI_Woolf2021!$I$9:$I$93*$C75*IF(U$58=Fperm_SI_Woolf2021!$E$9:$E$93,1,EXP(LN((1.1*(Fperm_SI_Woolf2021!$E$9:$E$93-U$58)-63.1579*EXP(-0.19*Fperm_SI_Woolf2021!$E$9:$E$93)+63.1579*EXP(-0.19*U$58))/(Fperm_SI_Woolf2021!$E$9:$E$93-U$58))*(U$58-Fperm_SI_Woolf2021!$E$9:$E$93)/10))) + Fperm_SI_Woolf2021!$G$9:$G$93*EXP(-Fperm_SI_Woolf2021!$J$9:$J$93*$C75*IF(U$58=Fperm_SI_Woolf2021!$E$9:$E$93,1,EXP(LN((1.1*(Fperm_SI_Woolf2021!$E$9:$E$93-U$58)-63.1579*EXP(-0.19*Fperm_SI_Woolf2021!$E$9:$E$93)+63.1579*EXP(-0.19*U$58))/(Fperm_SI_Woolf2021!$E$9:$E$93-U$58))*(U$58-Fperm_SI_Woolf2021!$E$9:$E$93)/10))) + Fperm_SI_Woolf2021!$H$9:$H$93*EXP(-Fperm_SI_Woolf2021!$K$9:$K$93*$C75*IF(U$58=Fperm_SI_Woolf2021!$E$9:$E$93,1,EXP(LN((1.1*(Fperm_SI_Woolf2021!$E$9:$E$93-U$58)-63.1579*EXP(-0.19*Fperm_SI_Woolf2021!$E$9:$E$93)+63.1579*EXP(-0.19*U$58))/(Fperm_SI_Woolf2021!$E$9:$E$93-U$58))*(U$58-Fperm_SI_Woolf2021!$E$9:$E$93)/10))),Fperm_SI_Woolf2021!$D$9:$D$93)*U$57+INTERCEPT(Fperm_SI_Woolf2021!$F$9:$F$93*EXP(-Fperm_SI_Woolf2021!$I$9:$I$93*$C75*IF(U$58=Fperm_SI_Woolf2021!$E$9:$E$93,1,EXP(LN((1.1*(Fperm_SI_Woolf2021!$E$9:$E$93-U$58)-63.1579*EXP(-0.19*Fperm_SI_Woolf2021!$E$9:$E$93)+63.1579*EXP(-0.19*U$58))/(Fperm_SI_Woolf2021!$E$9:$E$93-U$58))*(U$58-Fperm_SI_Woolf2021!$E$9:$E$93)/10))) + Fperm_SI_Woolf2021!$G$9:$G$93*EXP(-Fperm_SI_Woolf2021!$J$9:$J$93*$C75*IF(U$58=Fperm_SI_Woolf2021!$E$9:$E$93,1,EXP(LN((1.1*(Fperm_SI_Woolf2021!$E$9:$E$93-U$58)-63.1579*EXP(-0.19*Fperm_SI_Woolf2021!$E$9:$E$93)+63.1579*EXP(-0.19*U$58))/(Fperm_SI_Woolf2021!$E$9:$E$93-U$58))*(U$58-Fperm_SI_Woolf2021!$E$9:$E$93)/10))) + Fperm_SI_Woolf2021!$H$9:$H$93*EXP(-Fperm_SI_Woolf2021!$K$9:$K$93*$C75*IF(U$58=Fperm_SI_Woolf2021!$E$9:$E$93,1,EXP(LN((1.1*(Fperm_SI_Woolf2021!$E$9:$E$93-U$58)-63.1579*EXP(-0.19*Fperm_SI_Woolf2021!$E$9:$E$93)+63.1579*EXP(-0.19*U$58))/(Fperm_SI_Woolf2021!$E$9:$E$93-U$58))*(U$58-Fperm_SI_Woolf2021!$E$9:$E$93)/10))),Fperm_SI_Woolf2021!$D$9:$D$93))</f>
        <v>0.95455336974465499</v>
      </c>
      <c r="V75" s="51" cm="1">
        <f t="array" ref="V75">MIN(1,SLOPE(Fperm_SI_Woolf2021!$F$9:$F$93*EXP(-Fperm_SI_Woolf2021!$I$9:$I$93*$C75*IF(V$58=Fperm_SI_Woolf2021!$E$9:$E$93,1,EXP(LN((1.1*(Fperm_SI_Woolf2021!$E$9:$E$93-V$58)-63.1579*EXP(-0.19*Fperm_SI_Woolf2021!$E$9:$E$93)+63.1579*EXP(-0.19*V$58))/(Fperm_SI_Woolf2021!$E$9:$E$93-V$58))*(V$58-Fperm_SI_Woolf2021!$E$9:$E$93)/10))) + Fperm_SI_Woolf2021!$G$9:$G$93*EXP(-Fperm_SI_Woolf2021!$J$9:$J$93*$C75*IF(V$58=Fperm_SI_Woolf2021!$E$9:$E$93,1,EXP(LN((1.1*(Fperm_SI_Woolf2021!$E$9:$E$93-V$58)-63.1579*EXP(-0.19*Fperm_SI_Woolf2021!$E$9:$E$93)+63.1579*EXP(-0.19*V$58))/(Fperm_SI_Woolf2021!$E$9:$E$93-V$58))*(V$58-Fperm_SI_Woolf2021!$E$9:$E$93)/10))) + Fperm_SI_Woolf2021!$H$9:$H$93*EXP(-Fperm_SI_Woolf2021!$K$9:$K$93*$C75*IF(V$58=Fperm_SI_Woolf2021!$E$9:$E$93,1,EXP(LN((1.1*(Fperm_SI_Woolf2021!$E$9:$E$93-V$58)-63.1579*EXP(-0.19*Fperm_SI_Woolf2021!$E$9:$E$93)+63.1579*EXP(-0.19*V$58))/(Fperm_SI_Woolf2021!$E$9:$E$93-V$58))*(V$58-Fperm_SI_Woolf2021!$E$9:$E$93)/10))),Fperm_SI_Woolf2021!$D$9:$D$93)*V$57+INTERCEPT(Fperm_SI_Woolf2021!$F$9:$F$93*EXP(-Fperm_SI_Woolf2021!$I$9:$I$93*$C75*IF(V$58=Fperm_SI_Woolf2021!$E$9:$E$93,1,EXP(LN((1.1*(Fperm_SI_Woolf2021!$E$9:$E$93-V$58)-63.1579*EXP(-0.19*Fperm_SI_Woolf2021!$E$9:$E$93)+63.1579*EXP(-0.19*V$58))/(Fperm_SI_Woolf2021!$E$9:$E$93-V$58))*(V$58-Fperm_SI_Woolf2021!$E$9:$E$93)/10))) + Fperm_SI_Woolf2021!$G$9:$G$93*EXP(-Fperm_SI_Woolf2021!$J$9:$J$93*$C75*IF(V$58=Fperm_SI_Woolf2021!$E$9:$E$93,1,EXP(LN((1.1*(Fperm_SI_Woolf2021!$E$9:$E$93-V$58)-63.1579*EXP(-0.19*Fperm_SI_Woolf2021!$E$9:$E$93)+63.1579*EXP(-0.19*V$58))/(Fperm_SI_Woolf2021!$E$9:$E$93-V$58))*(V$58-Fperm_SI_Woolf2021!$E$9:$E$93)/10))) + Fperm_SI_Woolf2021!$H$9:$H$93*EXP(-Fperm_SI_Woolf2021!$K$9:$K$93*$C75*IF(V$58=Fperm_SI_Woolf2021!$E$9:$E$93,1,EXP(LN((1.1*(Fperm_SI_Woolf2021!$E$9:$E$93-V$58)-63.1579*EXP(-0.19*Fperm_SI_Woolf2021!$E$9:$E$93)+63.1579*EXP(-0.19*V$58))/(Fperm_SI_Woolf2021!$E$9:$E$93-V$58))*(V$58-Fperm_SI_Woolf2021!$E$9:$E$93)/10))),Fperm_SI_Woolf2021!$D$9:$D$93))</f>
        <v>0.92299320894755399</v>
      </c>
      <c r="W75" s="51" cm="1">
        <f t="array" ref="W75">MIN(1,SLOPE(Fperm_SI_Woolf2021!$F$9:$F$93*EXP(-Fperm_SI_Woolf2021!$I$9:$I$93*$C75*IF(W$58=Fperm_SI_Woolf2021!$E$9:$E$93,1,EXP(LN((1.1*(Fperm_SI_Woolf2021!$E$9:$E$93-W$58)-63.1579*EXP(-0.19*Fperm_SI_Woolf2021!$E$9:$E$93)+63.1579*EXP(-0.19*W$58))/(Fperm_SI_Woolf2021!$E$9:$E$93-W$58))*(W$58-Fperm_SI_Woolf2021!$E$9:$E$93)/10))) + Fperm_SI_Woolf2021!$G$9:$G$93*EXP(-Fperm_SI_Woolf2021!$J$9:$J$93*$C75*IF(W$58=Fperm_SI_Woolf2021!$E$9:$E$93,1,EXP(LN((1.1*(Fperm_SI_Woolf2021!$E$9:$E$93-W$58)-63.1579*EXP(-0.19*Fperm_SI_Woolf2021!$E$9:$E$93)+63.1579*EXP(-0.19*W$58))/(Fperm_SI_Woolf2021!$E$9:$E$93-W$58))*(W$58-Fperm_SI_Woolf2021!$E$9:$E$93)/10))) + Fperm_SI_Woolf2021!$H$9:$H$93*EXP(-Fperm_SI_Woolf2021!$K$9:$K$93*$C75*IF(W$58=Fperm_SI_Woolf2021!$E$9:$E$93,1,EXP(LN((1.1*(Fperm_SI_Woolf2021!$E$9:$E$93-W$58)-63.1579*EXP(-0.19*Fperm_SI_Woolf2021!$E$9:$E$93)+63.1579*EXP(-0.19*W$58))/(Fperm_SI_Woolf2021!$E$9:$E$93-W$58))*(W$58-Fperm_SI_Woolf2021!$E$9:$E$93)/10))),Fperm_SI_Woolf2021!$D$9:$D$93)*W$57+INTERCEPT(Fperm_SI_Woolf2021!$F$9:$F$93*EXP(-Fperm_SI_Woolf2021!$I$9:$I$93*$C75*IF(W$58=Fperm_SI_Woolf2021!$E$9:$E$93,1,EXP(LN((1.1*(Fperm_SI_Woolf2021!$E$9:$E$93-W$58)-63.1579*EXP(-0.19*Fperm_SI_Woolf2021!$E$9:$E$93)+63.1579*EXP(-0.19*W$58))/(Fperm_SI_Woolf2021!$E$9:$E$93-W$58))*(W$58-Fperm_SI_Woolf2021!$E$9:$E$93)/10))) + Fperm_SI_Woolf2021!$G$9:$G$93*EXP(-Fperm_SI_Woolf2021!$J$9:$J$93*$C75*IF(W$58=Fperm_SI_Woolf2021!$E$9:$E$93,1,EXP(LN((1.1*(Fperm_SI_Woolf2021!$E$9:$E$93-W$58)-63.1579*EXP(-0.19*Fperm_SI_Woolf2021!$E$9:$E$93)+63.1579*EXP(-0.19*W$58))/(Fperm_SI_Woolf2021!$E$9:$E$93-W$58))*(W$58-Fperm_SI_Woolf2021!$E$9:$E$93)/10))) + Fperm_SI_Woolf2021!$H$9:$H$93*EXP(-Fperm_SI_Woolf2021!$K$9:$K$93*$C75*IF(W$58=Fperm_SI_Woolf2021!$E$9:$E$93,1,EXP(LN((1.1*(Fperm_SI_Woolf2021!$E$9:$E$93-W$58)-63.1579*EXP(-0.19*Fperm_SI_Woolf2021!$E$9:$E$93)+63.1579*EXP(-0.19*W$58))/(Fperm_SI_Woolf2021!$E$9:$E$93-W$58))*(W$58-Fperm_SI_Woolf2021!$E$9:$E$93)/10))),Fperm_SI_Woolf2021!$D$9:$D$93))</f>
        <v>0.8914330481504531</v>
      </c>
      <c r="X75" s="51" cm="1">
        <f t="array" ref="X75">MIN(1,SLOPE(Fperm_SI_Woolf2021!$F$9:$F$93*EXP(-Fperm_SI_Woolf2021!$I$9:$I$93*$C75*IF(X$58=Fperm_SI_Woolf2021!$E$9:$E$93,1,EXP(LN((1.1*(Fperm_SI_Woolf2021!$E$9:$E$93-X$58)-63.1579*EXP(-0.19*Fperm_SI_Woolf2021!$E$9:$E$93)+63.1579*EXP(-0.19*X$58))/(Fperm_SI_Woolf2021!$E$9:$E$93-X$58))*(X$58-Fperm_SI_Woolf2021!$E$9:$E$93)/10))) + Fperm_SI_Woolf2021!$G$9:$G$93*EXP(-Fperm_SI_Woolf2021!$J$9:$J$93*$C75*IF(X$58=Fperm_SI_Woolf2021!$E$9:$E$93,1,EXP(LN((1.1*(Fperm_SI_Woolf2021!$E$9:$E$93-X$58)-63.1579*EXP(-0.19*Fperm_SI_Woolf2021!$E$9:$E$93)+63.1579*EXP(-0.19*X$58))/(Fperm_SI_Woolf2021!$E$9:$E$93-X$58))*(X$58-Fperm_SI_Woolf2021!$E$9:$E$93)/10))) + Fperm_SI_Woolf2021!$H$9:$H$93*EXP(-Fperm_SI_Woolf2021!$K$9:$K$93*$C75*IF(X$58=Fperm_SI_Woolf2021!$E$9:$E$93,1,EXP(LN((1.1*(Fperm_SI_Woolf2021!$E$9:$E$93-X$58)-63.1579*EXP(-0.19*Fperm_SI_Woolf2021!$E$9:$E$93)+63.1579*EXP(-0.19*X$58))/(Fperm_SI_Woolf2021!$E$9:$E$93-X$58))*(X$58-Fperm_SI_Woolf2021!$E$9:$E$93)/10))),Fperm_SI_Woolf2021!$D$9:$D$93)*X$57+INTERCEPT(Fperm_SI_Woolf2021!$F$9:$F$93*EXP(-Fperm_SI_Woolf2021!$I$9:$I$93*$C75*IF(X$58=Fperm_SI_Woolf2021!$E$9:$E$93,1,EXP(LN((1.1*(Fperm_SI_Woolf2021!$E$9:$E$93-X$58)-63.1579*EXP(-0.19*Fperm_SI_Woolf2021!$E$9:$E$93)+63.1579*EXP(-0.19*X$58))/(Fperm_SI_Woolf2021!$E$9:$E$93-X$58))*(X$58-Fperm_SI_Woolf2021!$E$9:$E$93)/10))) + Fperm_SI_Woolf2021!$G$9:$G$93*EXP(-Fperm_SI_Woolf2021!$J$9:$J$93*$C75*IF(X$58=Fperm_SI_Woolf2021!$E$9:$E$93,1,EXP(LN((1.1*(Fperm_SI_Woolf2021!$E$9:$E$93-X$58)-63.1579*EXP(-0.19*Fperm_SI_Woolf2021!$E$9:$E$93)+63.1579*EXP(-0.19*X$58))/(Fperm_SI_Woolf2021!$E$9:$E$93-X$58))*(X$58-Fperm_SI_Woolf2021!$E$9:$E$93)/10))) + Fperm_SI_Woolf2021!$H$9:$H$93*EXP(-Fperm_SI_Woolf2021!$K$9:$K$93*$C75*IF(X$58=Fperm_SI_Woolf2021!$E$9:$E$93,1,EXP(LN((1.1*(Fperm_SI_Woolf2021!$E$9:$E$93-X$58)-63.1579*EXP(-0.19*Fperm_SI_Woolf2021!$E$9:$E$93)+63.1579*EXP(-0.19*X$58))/(Fperm_SI_Woolf2021!$E$9:$E$93-X$58))*(X$58-Fperm_SI_Woolf2021!$E$9:$E$93)/10))),Fperm_SI_Woolf2021!$D$9:$D$93))</f>
        <v>0.8598728873533521</v>
      </c>
      <c r="Y75" s="51" cm="1">
        <f t="array" ref="Y75">MIN(1,SLOPE(Fperm_SI_Woolf2021!$F$9:$F$93*EXP(-Fperm_SI_Woolf2021!$I$9:$I$93*$C75*IF(Y$58=Fperm_SI_Woolf2021!$E$9:$E$93,1,EXP(LN((1.1*(Fperm_SI_Woolf2021!$E$9:$E$93-Y$58)-63.1579*EXP(-0.19*Fperm_SI_Woolf2021!$E$9:$E$93)+63.1579*EXP(-0.19*Y$58))/(Fperm_SI_Woolf2021!$E$9:$E$93-Y$58))*(Y$58-Fperm_SI_Woolf2021!$E$9:$E$93)/10))) + Fperm_SI_Woolf2021!$G$9:$G$93*EXP(-Fperm_SI_Woolf2021!$J$9:$J$93*$C75*IF(Y$58=Fperm_SI_Woolf2021!$E$9:$E$93,1,EXP(LN((1.1*(Fperm_SI_Woolf2021!$E$9:$E$93-Y$58)-63.1579*EXP(-0.19*Fperm_SI_Woolf2021!$E$9:$E$93)+63.1579*EXP(-0.19*Y$58))/(Fperm_SI_Woolf2021!$E$9:$E$93-Y$58))*(Y$58-Fperm_SI_Woolf2021!$E$9:$E$93)/10))) + Fperm_SI_Woolf2021!$H$9:$H$93*EXP(-Fperm_SI_Woolf2021!$K$9:$K$93*$C75*IF(Y$58=Fperm_SI_Woolf2021!$E$9:$E$93,1,EXP(LN((1.1*(Fperm_SI_Woolf2021!$E$9:$E$93-Y$58)-63.1579*EXP(-0.19*Fperm_SI_Woolf2021!$E$9:$E$93)+63.1579*EXP(-0.19*Y$58))/(Fperm_SI_Woolf2021!$E$9:$E$93-Y$58))*(Y$58-Fperm_SI_Woolf2021!$E$9:$E$93)/10))),Fperm_SI_Woolf2021!$D$9:$D$93)*Y$57+INTERCEPT(Fperm_SI_Woolf2021!$F$9:$F$93*EXP(-Fperm_SI_Woolf2021!$I$9:$I$93*$C75*IF(Y$58=Fperm_SI_Woolf2021!$E$9:$E$93,1,EXP(LN((1.1*(Fperm_SI_Woolf2021!$E$9:$E$93-Y$58)-63.1579*EXP(-0.19*Fperm_SI_Woolf2021!$E$9:$E$93)+63.1579*EXP(-0.19*Y$58))/(Fperm_SI_Woolf2021!$E$9:$E$93-Y$58))*(Y$58-Fperm_SI_Woolf2021!$E$9:$E$93)/10))) + Fperm_SI_Woolf2021!$G$9:$G$93*EXP(-Fperm_SI_Woolf2021!$J$9:$J$93*$C75*IF(Y$58=Fperm_SI_Woolf2021!$E$9:$E$93,1,EXP(LN((1.1*(Fperm_SI_Woolf2021!$E$9:$E$93-Y$58)-63.1579*EXP(-0.19*Fperm_SI_Woolf2021!$E$9:$E$93)+63.1579*EXP(-0.19*Y$58))/(Fperm_SI_Woolf2021!$E$9:$E$93-Y$58))*(Y$58-Fperm_SI_Woolf2021!$E$9:$E$93)/10))) + Fperm_SI_Woolf2021!$H$9:$H$93*EXP(-Fperm_SI_Woolf2021!$K$9:$K$93*$C75*IF(Y$58=Fperm_SI_Woolf2021!$E$9:$E$93,1,EXP(LN((1.1*(Fperm_SI_Woolf2021!$E$9:$E$93-Y$58)-63.1579*EXP(-0.19*Fperm_SI_Woolf2021!$E$9:$E$93)+63.1579*EXP(-0.19*Y$58))/(Fperm_SI_Woolf2021!$E$9:$E$93-Y$58))*(Y$58-Fperm_SI_Woolf2021!$E$9:$E$93)/10))),Fperm_SI_Woolf2021!$D$9:$D$93))</f>
        <v>0.8283127265562511</v>
      </c>
      <c r="Z75" s="51" cm="1">
        <f t="array" ref="Z75">MIN(1,SLOPE(Fperm_SI_Woolf2021!$F$9:$F$93*EXP(-Fperm_SI_Woolf2021!$I$9:$I$93*$C75*IF(Z$58=Fperm_SI_Woolf2021!$E$9:$E$93,1,EXP(LN((1.1*(Fperm_SI_Woolf2021!$E$9:$E$93-Z$58)-63.1579*EXP(-0.19*Fperm_SI_Woolf2021!$E$9:$E$93)+63.1579*EXP(-0.19*Z$58))/(Fperm_SI_Woolf2021!$E$9:$E$93-Z$58))*(Z$58-Fperm_SI_Woolf2021!$E$9:$E$93)/10))) + Fperm_SI_Woolf2021!$G$9:$G$93*EXP(-Fperm_SI_Woolf2021!$J$9:$J$93*$C75*IF(Z$58=Fperm_SI_Woolf2021!$E$9:$E$93,1,EXP(LN((1.1*(Fperm_SI_Woolf2021!$E$9:$E$93-Z$58)-63.1579*EXP(-0.19*Fperm_SI_Woolf2021!$E$9:$E$93)+63.1579*EXP(-0.19*Z$58))/(Fperm_SI_Woolf2021!$E$9:$E$93-Z$58))*(Z$58-Fperm_SI_Woolf2021!$E$9:$E$93)/10))) + Fperm_SI_Woolf2021!$H$9:$H$93*EXP(-Fperm_SI_Woolf2021!$K$9:$K$93*$C75*IF(Z$58=Fperm_SI_Woolf2021!$E$9:$E$93,1,EXP(LN((1.1*(Fperm_SI_Woolf2021!$E$9:$E$93-Z$58)-63.1579*EXP(-0.19*Fperm_SI_Woolf2021!$E$9:$E$93)+63.1579*EXP(-0.19*Z$58))/(Fperm_SI_Woolf2021!$E$9:$E$93-Z$58))*(Z$58-Fperm_SI_Woolf2021!$E$9:$E$93)/10))),Fperm_SI_Woolf2021!$D$9:$D$93)*Z$57+INTERCEPT(Fperm_SI_Woolf2021!$F$9:$F$93*EXP(-Fperm_SI_Woolf2021!$I$9:$I$93*$C75*IF(Z$58=Fperm_SI_Woolf2021!$E$9:$E$93,1,EXP(LN((1.1*(Fperm_SI_Woolf2021!$E$9:$E$93-Z$58)-63.1579*EXP(-0.19*Fperm_SI_Woolf2021!$E$9:$E$93)+63.1579*EXP(-0.19*Z$58))/(Fperm_SI_Woolf2021!$E$9:$E$93-Z$58))*(Z$58-Fperm_SI_Woolf2021!$E$9:$E$93)/10))) + Fperm_SI_Woolf2021!$G$9:$G$93*EXP(-Fperm_SI_Woolf2021!$J$9:$J$93*$C75*IF(Z$58=Fperm_SI_Woolf2021!$E$9:$E$93,1,EXP(LN((1.1*(Fperm_SI_Woolf2021!$E$9:$E$93-Z$58)-63.1579*EXP(-0.19*Fperm_SI_Woolf2021!$E$9:$E$93)+63.1579*EXP(-0.19*Z$58))/(Fperm_SI_Woolf2021!$E$9:$E$93-Z$58))*(Z$58-Fperm_SI_Woolf2021!$E$9:$E$93)/10))) + Fperm_SI_Woolf2021!$H$9:$H$93*EXP(-Fperm_SI_Woolf2021!$K$9:$K$93*$C75*IF(Z$58=Fperm_SI_Woolf2021!$E$9:$E$93,1,EXP(LN((1.1*(Fperm_SI_Woolf2021!$E$9:$E$93-Z$58)-63.1579*EXP(-0.19*Fperm_SI_Woolf2021!$E$9:$E$93)+63.1579*EXP(-0.19*Z$58))/(Fperm_SI_Woolf2021!$E$9:$E$93-Z$58))*(Z$58-Fperm_SI_Woolf2021!$E$9:$E$93)/10))),Fperm_SI_Woolf2021!$D$9:$D$93))</f>
        <v>0.7967525657591501</v>
      </c>
      <c r="AA75" s="51" cm="1">
        <f t="array" ref="AA75">MIN(1,SLOPE(Fperm_SI_Woolf2021!$F$9:$F$93*EXP(-Fperm_SI_Woolf2021!$I$9:$I$93*$C75*IF(AA$58=Fperm_SI_Woolf2021!$E$9:$E$93,1,EXP(LN((1.1*(Fperm_SI_Woolf2021!$E$9:$E$93-AA$58)-63.1579*EXP(-0.19*Fperm_SI_Woolf2021!$E$9:$E$93)+63.1579*EXP(-0.19*AA$58))/(Fperm_SI_Woolf2021!$E$9:$E$93-AA$58))*(AA$58-Fperm_SI_Woolf2021!$E$9:$E$93)/10))) + Fperm_SI_Woolf2021!$G$9:$G$93*EXP(-Fperm_SI_Woolf2021!$J$9:$J$93*$C75*IF(AA$58=Fperm_SI_Woolf2021!$E$9:$E$93,1,EXP(LN((1.1*(Fperm_SI_Woolf2021!$E$9:$E$93-AA$58)-63.1579*EXP(-0.19*Fperm_SI_Woolf2021!$E$9:$E$93)+63.1579*EXP(-0.19*AA$58))/(Fperm_SI_Woolf2021!$E$9:$E$93-AA$58))*(AA$58-Fperm_SI_Woolf2021!$E$9:$E$93)/10))) + Fperm_SI_Woolf2021!$H$9:$H$93*EXP(-Fperm_SI_Woolf2021!$K$9:$K$93*$C75*IF(AA$58=Fperm_SI_Woolf2021!$E$9:$E$93,1,EXP(LN((1.1*(Fperm_SI_Woolf2021!$E$9:$E$93-AA$58)-63.1579*EXP(-0.19*Fperm_SI_Woolf2021!$E$9:$E$93)+63.1579*EXP(-0.19*AA$58))/(Fperm_SI_Woolf2021!$E$9:$E$93-AA$58))*(AA$58-Fperm_SI_Woolf2021!$E$9:$E$93)/10))),Fperm_SI_Woolf2021!$D$9:$D$93)*AA$57+INTERCEPT(Fperm_SI_Woolf2021!$F$9:$F$93*EXP(-Fperm_SI_Woolf2021!$I$9:$I$93*$C75*IF(AA$58=Fperm_SI_Woolf2021!$E$9:$E$93,1,EXP(LN((1.1*(Fperm_SI_Woolf2021!$E$9:$E$93-AA$58)-63.1579*EXP(-0.19*Fperm_SI_Woolf2021!$E$9:$E$93)+63.1579*EXP(-0.19*AA$58))/(Fperm_SI_Woolf2021!$E$9:$E$93-AA$58))*(AA$58-Fperm_SI_Woolf2021!$E$9:$E$93)/10))) + Fperm_SI_Woolf2021!$G$9:$G$93*EXP(-Fperm_SI_Woolf2021!$J$9:$J$93*$C75*IF(AA$58=Fperm_SI_Woolf2021!$E$9:$E$93,1,EXP(LN((1.1*(Fperm_SI_Woolf2021!$E$9:$E$93-AA$58)-63.1579*EXP(-0.19*Fperm_SI_Woolf2021!$E$9:$E$93)+63.1579*EXP(-0.19*AA$58))/(Fperm_SI_Woolf2021!$E$9:$E$93-AA$58))*(AA$58-Fperm_SI_Woolf2021!$E$9:$E$93)/10))) + Fperm_SI_Woolf2021!$H$9:$H$93*EXP(-Fperm_SI_Woolf2021!$K$9:$K$93*$C75*IF(AA$58=Fperm_SI_Woolf2021!$E$9:$E$93,1,EXP(LN((1.1*(Fperm_SI_Woolf2021!$E$9:$E$93-AA$58)-63.1579*EXP(-0.19*Fperm_SI_Woolf2021!$E$9:$E$93)+63.1579*EXP(-0.19*AA$58))/(Fperm_SI_Woolf2021!$E$9:$E$93-AA$58))*(AA$58-Fperm_SI_Woolf2021!$E$9:$E$93)/10))),Fperm_SI_Woolf2021!$D$9:$D$93))</f>
        <v>0.76519240496204921</v>
      </c>
      <c r="AB75" s="51" cm="1">
        <f t="array" ref="AB75">MIN(1,SLOPE(Fperm_SI_Woolf2021!$F$9:$F$93*EXP(-Fperm_SI_Woolf2021!$I$9:$I$93*$C75*IF(AB$58=Fperm_SI_Woolf2021!$E$9:$E$93,1,EXP(LN((1.1*(Fperm_SI_Woolf2021!$E$9:$E$93-AB$58)-63.1579*EXP(-0.19*Fperm_SI_Woolf2021!$E$9:$E$93)+63.1579*EXP(-0.19*AB$58))/(Fperm_SI_Woolf2021!$E$9:$E$93-AB$58))*(AB$58-Fperm_SI_Woolf2021!$E$9:$E$93)/10))) + Fperm_SI_Woolf2021!$G$9:$G$93*EXP(-Fperm_SI_Woolf2021!$J$9:$J$93*$C75*IF(AB$58=Fperm_SI_Woolf2021!$E$9:$E$93,1,EXP(LN((1.1*(Fperm_SI_Woolf2021!$E$9:$E$93-AB$58)-63.1579*EXP(-0.19*Fperm_SI_Woolf2021!$E$9:$E$93)+63.1579*EXP(-0.19*AB$58))/(Fperm_SI_Woolf2021!$E$9:$E$93-AB$58))*(AB$58-Fperm_SI_Woolf2021!$E$9:$E$93)/10))) + Fperm_SI_Woolf2021!$H$9:$H$93*EXP(-Fperm_SI_Woolf2021!$K$9:$K$93*$C75*IF(AB$58=Fperm_SI_Woolf2021!$E$9:$E$93,1,EXP(LN((1.1*(Fperm_SI_Woolf2021!$E$9:$E$93-AB$58)-63.1579*EXP(-0.19*Fperm_SI_Woolf2021!$E$9:$E$93)+63.1579*EXP(-0.19*AB$58))/(Fperm_SI_Woolf2021!$E$9:$E$93-AB$58))*(AB$58-Fperm_SI_Woolf2021!$E$9:$E$93)/10))),Fperm_SI_Woolf2021!$D$9:$D$93)*AB$57+INTERCEPT(Fperm_SI_Woolf2021!$F$9:$F$93*EXP(-Fperm_SI_Woolf2021!$I$9:$I$93*$C75*IF(AB$58=Fperm_SI_Woolf2021!$E$9:$E$93,1,EXP(LN((1.1*(Fperm_SI_Woolf2021!$E$9:$E$93-AB$58)-63.1579*EXP(-0.19*Fperm_SI_Woolf2021!$E$9:$E$93)+63.1579*EXP(-0.19*AB$58))/(Fperm_SI_Woolf2021!$E$9:$E$93-AB$58))*(AB$58-Fperm_SI_Woolf2021!$E$9:$E$93)/10))) + Fperm_SI_Woolf2021!$G$9:$G$93*EXP(-Fperm_SI_Woolf2021!$J$9:$J$93*$C75*IF(AB$58=Fperm_SI_Woolf2021!$E$9:$E$93,1,EXP(LN((1.1*(Fperm_SI_Woolf2021!$E$9:$E$93-AB$58)-63.1579*EXP(-0.19*Fperm_SI_Woolf2021!$E$9:$E$93)+63.1579*EXP(-0.19*AB$58))/(Fperm_SI_Woolf2021!$E$9:$E$93-AB$58))*(AB$58-Fperm_SI_Woolf2021!$E$9:$E$93)/10))) + Fperm_SI_Woolf2021!$H$9:$H$93*EXP(-Fperm_SI_Woolf2021!$K$9:$K$93*$C75*IF(AB$58=Fperm_SI_Woolf2021!$E$9:$E$93,1,EXP(LN((1.1*(Fperm_SI_Woolf2021!$E$9:$E$93-AB$58)-63.1579*EXP(-0.19*Fperm_SI_Woolf2021!$E$9:$E$93)+63.1579*EXP(-0.19*AB$58))/(Fperm_SI_Woolf2021!$E$9:$E$93-AB$58))*(AB$58-Fperm_SI_Woolf2021!$E$9:$E$93)/10))),Fperm_SI_Woolf2021!$D$9:$D$93))</f>
        <v>0.73363224416494832</v>
      </c>
      <c r="AC75" s="51" cm="1">
        <f t="array" ref="AC75">MIN(1,SLOPE(Fperm_SI_Woolf2021!$F$9:$F$93*EXP(-Fperm_SI_Woolf2021!$I$9:$I$93*$C75*IF(AC$58=Fperm_SI_Woolf2021!$E$9:$E$93,1,EXP(LN((1.1*(Fperm_SI_Woolf2021!$E$9:$E$93-AC$58)-63.1579*EXP(-0.19*Fperm_SI_Woolf2021!$E$9:$E$93)+63.1579*EXP(-0.19*AC$58))/(Fperm_SI_Woolf2021!$E$9:$E$93-AC$58))*(AC$58-Fperm_SI_Woolf2021!$E$9:$E$93)/10))) + Fperm_SI_Woolf2021!$G$9:$G$93*EXP(-Fperm_SI_Woolf2021!$J$9:$J$93*$C75*IF(AC$58=Fperm_SI_Woolf2021!$E$9:$E$93,1,EXP(LN((1.1*(Fperm_SI_Woolf2021!$E$9:$E$93-AC$58)-63.1579*EXP(-0.19*Fperm_SI_Woolf2021!$E$9:$E$93)+63.1579*EXP(-0.19*AC$58))/(Fperm_SI_Woolf2021!$E$9:$E$93-AC$58))*(AC$58-Fperm_SI_Woolf2021!$E$9:$E$93)/10))) + Fperm_SI_Woolf2021!$H$9:$H$93*EXP(-Fperm_SI_Woolf2021!$K$9:$K$93*$C75*IF(AC$58=Fperm_SI_Woolf2021!$E$9:$E$93,1,EXP(LN((1.1*(Fperm_SI_Woolf2021!$E$9:$E$93-AC$58)-63.1579*EXP(-0.19*Fperm_SI_Woolf2021!$E$9:$E$93)+63.1579*EXP(-0.19*AC$58))/(Fperm_SI_Woolf2021!$E$9:$E$93-AC$58))*(AC$58-Fperm_SI_Woolf2021!$E$9:$E$93)/10))),Fperm_SI_Woolf2021!$D$9:$D$93)*AC$57+INTERCEPT(Fperm_SI_Woolf2021!$F$9:$F$93*EXP(-Fperm_SI_Woolf2021!$I$9:$I$93*$C75*IF(AC$58=Fperm_SI_Woolf2021!$E$9:$E$93,1,EXP(LN((1.1*(Fperm_SI_Woolf2021!$E$9:$E$93-AC$58)-63.1579*EXP(-0.19*Fperm_SI_Woolf2021!$E$9:$E$93)+63.1579*EXP(-0.19*AC$58))/(Fperm_SI_Woolf2021!$E$9:$E$93-AC$58))*(AC$58-Fperm_SI_Woolf2021!$E$9:$E$93)/10))) + Fperm_SI_Woolf2021!$G$9:$G$93*EXP(-Fperm_SI_Woolf2021!$J$9:$J$93*$C75*IF(AC$58=Fperm_SI_Woolf2021!$E$9:$E$93,1,EXP(LN((1.1*(Fperm_SI_Woolf2021!$E$9:$E$93-AC$58)-63.1579*EXP(-0.19*Fperm_SI_Woolf2021!$E$9:$E$93)+63.1579*EXP(-0.19*AC$58))/(Fperm_SI_Woolf2021!$E$9:$E$93-AC$58))*(AC$58-Fperm_SI_Woolf2021!$E$9:$E$93)/10))) + Fperm_SI_Woolf2021!$H$9:$H$93*EXP(-Fperm_SI_Woolf2021!$K$9:$K$93*$C75*IF(AC$58=Fperm_SI_Woolf2021!$E$9:$E$93,1,EXP(LN((1.1*(Fperm_SI_Woolf2021!$E$9:$E$93-AC$58)-63.1579*EXP(-0.19*Fperm_SI_Woolf2021!$E$9:$E$93)+63.1579*EXP(-0.19*AC$58))/(Fperm_SI_Woolf2021!$E$9:$E$93-AC$58))*(AC$58-Fperm_SI_Woolf2021!$E$9:$E$93)/10))),Fperm_SI_Woolf2021!$D$9:$D$93))</f>
        <v>0.70207208336784732</v>
      </c>
      <c r="AD75" s="51" cm="1">
        <f t="array" ref="AD75">MIN(1,SLOPE(Fperm_SI_Woolf2021!$F$9:$F$93*EXP(-Fperm_SI_Woolf2021!$I$9:$I$93*$C75*IF(AD$58=Fperm_SI_Woolf2021!$E$9:$E$93,1,EXP(LN((1.1*(Fperm_SI_Woolf2021!$E$9:$E$93-AD$58)-63.1579*EXP(-0.19*Fperm_SI_Woolf2021!$E$9:$E$93)+63.1579*EXP(-0.19*AD$58))/(Fperm_SI_Woolf2021!$E$9:$E$93-AD$58))*(AD$58-Fperm_SI_Woolf2021!$E$9:$E$93)/10))) + Fperm_SI_Woolf2021!$G$9:$G$93*EXP(-Fperm_SI_Woolf2021!$J$9:$J$93*$C75*IF(AD$58=Fperm_SI_Woolf2021!$E$9:$E$93,1,EXP(LN((1.1*(Fperm_SI_Woolf2021!$E$9:$E$93-AD$58)-63.1579*EXP(-0.19*Fperm_SI_Woolf2021!$E$9:$E$93)+63.1579*EXP(-0.19*AD$58))/(Fperm_SI_Woolf2021!$E$9:$E$93-AD$58))*(AD$58-Fperm_SI_Woolf2021!$E$9:$E$93)/10))) + Fperm_SI_Woolf2021!$H$9:$H$93*EXP(-Fperm_SI_Woolf2021!$K$9:$K$93*$C75*IF(AD$58=Fperm_SI_Woolf2021!$E$9:$E$93,1,EXP(LN((1.1*(Fperm_SI_Woolf2021!$E$9:$E$93-AD$58)-63.1579*EXP(-0.19*Fperm_SI_Woolf2021!$E$9:$E$93)+63.1579*EXP(-0.19*AD$58))/(Fperm_SI_Woolf2021!$E$9:$E$93-AD$58))*(AD$58-Fperm_SI_Woolf2021!$E$9:$E$93)/10))),Fperm_SI_Woolf2021!$D$9:$D$93)*AD$57+INTERCEPT(Fperm_SI_Woolf2021!$F$9:$F$93*EXP(-Fperm_SI_Woolf2021!$I$9:$I$93*$C75*IF(AD$58=Fperm_SI_Woolf2021!$E$9:$E$93,1,EXP(LN((1.1*(Fperm_SI_Woolf2021!$E$9:$E$93-AD$58)-63.1579*EXP(-0.19*Fperm_SI_Woolf2021!$E$9:$E$93)+63.1579*EXP(-0.19*AD$58))/(Fperm_SI_Woolf2021!$E$9:$E$93-AD$58))*(AD$58-Fperm_SI_Woolf2021!$E$9:$E$93)/10))) + Fperm_SI_Woolf2021!$G$9:$G$93*EXP(-Fperm_SI_Woolf2021!$J$9:$J$93*$C75*IF(AD$58=Fperm_SI_Woolf2021!$E$9:$E$93,1,EXP(LN((1.1*(Fperm_SI_Woolf2021!$E$9:$E$93-AD$58)-63.1579*EXP(-0.19*Fperm_SI_Woolf2021!$E$9:$E$93)+63.1579*EXP(-0.19*AD$58))/(Fperm_SI_Woolf2021!$E$9:$E$93-AD$58))*(AD$58-Fperm_SI_Woolf2021!$E$9:$E$93)/10))) + Fperm_SI_Woolf2021!$H$9:$H$93*EXP(-Fperm_SI_Woolf2021!$K$9:$K$93*$C75*IF(AD$58=Fperm_SI_Woolf2021!$E$9:$E$93,1,EXP(LN((1.1*(Fperm_SI_Woolf2021!$E$9:$E$93-AD$58)-63.1579*EXP(-0.19*Fperm_SI_Woolf2021!$E$9:$E$93)+63.1579*EXP(-0.19*AD$58))/(Fperm_SI_Woolf2021!$E$9:$E$93-AD$58))*(AD$58-Fperm_SI_Woolf2021!$E$9:$E$93)/10))),Fperm_SI_Woolf2021!$D$9:$D$93))</f>
        <v>0.67051192257074632</v>
      </c>
      <c r="AE75" s="51" cm="1">
        <f t="array" ref="AE75">MIN(1,SLOPE(Fperm_SI_Woolf2021!$F$9:$F$93*EXP(-Fperm_SI_Woolf2021!$I$9:$I$93*$C75*IF(AE$58=Fperm_SI_Woolf2021!$E$9:$E$93,1,EXP(LN((1.1*(Fperm_SI_Woolf2021!$E$9:$E$93-AE$58)-63.1579*EXP(-0.19*Fperm_SI_Woolf2021!$E$9:$E$93)+63.1579*EXP(-0.19*AE$58))/(Fperm_SI_Woolf2021!$E$9:$E$93-AE$58))*(AE$58-Fperm_SI_Woolf2021!$E$9:$E$93)/10))) + Fperm_SI_Woolf2021!$G$9:$G$93*EXP(-Fperm_SI_Woolf2021!$J$9:$J$93*$C75*IF(AE$58=Fperm_SI_Woolf2021!$E$9:$E$93,1,EXP(LN((1.1*(Fperm_SI_Woolf2021!$E$9:$E$93-AE$58)-63.1579*EXP(-0.19*Fperm_SI_Woolf2021!$E$9:$E$93)+63.1579*EXP(-0.19*AE$58))/(Fperm_SI_Woolf2021!$E$9:$E$93-AE$58))*(AE$58-Fperm_SI_Woolf2021!$E$9:$E$93)/10))) + Fperm_SI_Woolf2021!$H$9:$H$93*EXP(-Fperm_SI_Woolf2021!$K$9:$K$93*$C75*IF(AE$58=Fperm_SI_Woolf2021!$E$9:$E$93,1,EXP(LN((1.1*(Fperm_SI_Woolf2021!$E$9:$E$93-AE$58)-63.1579*EXP(-0.19*Fperm_SI_Woolf2021!$E$9:$E$93)+63.1579*EXP(-0.19*AE$58))/(Fperm_SI_Woolf2021!$E$9:$E$93-AE$58))*(AE$58-Fperm_SI_Woolf2021!$E$9:$E$93)/10))),Fperm_SI_Woolf2021!$D$9:$D$93)*AE$57+INTERCEPT(Fperm_SI_Woolf2021!$F$9:$F$93*EXP(-Fperm_SI_Woolf2021!$I$9:$I$93*$C75*IF(AE$58=Fperm_SI_Woolf2021!$E$9:$E$93,1,EXP(LN((1.1*(Fperm_SI_Woolf2021!$E$9:$E$93-AE$58)-63.1579*EXP(-0.19*Fperm_SI_Woolf2021!$E$9:$E$93)+63.1579*EXP(-0.19*AE$58))/(Fperm_SI_Woolf2021!$E$9:$E$93-AE$58))*(AE$58-Fperm_SI_Woolf2021!$E$9:$E$93)/10))) + Fperm_SI_Woolf2021!$G$9:$G$93*EXP(-Fperm_SI_Woolf2021!$J$9:$J$93*$C75*IF(AE$58=Fperm_SI_Woolf2021!$E$9:$E$93,1,EXP(LN((1.1*(Fperm_SI_Woolf2021!$E$9:$E$93-AE$58)-63.1579*EXP(-0.19*Fperm_SI_Woolf2021!$E$9:$E$93)+63.1579*EXP(-0.19*AE$58))/(Fperm_SI_Woolf2021!$E$9:$E$93-AE$58))*(AE$58-Fperm_SI_Woolf2021!$E$9:$E$93)/10))) + Fperm_SI_Woolf2021!$H$9:$H$93*EXP(-Fperm_SI_Woolf2021!$K$9:$K$93*$C75*IF(AE$58=Fperm_SI_Woolf2021!$E$9:$E$93,1,EXP(LN((1.1*(Fperm_SI_Woolf2021!$E$9:$E$93-AE$58)-63.1579*EXP(-0.19*Fperm_SI_Woolf2021!$E$9:$E$93)+63.1579*EXP(-0.19*AE$58))/(Fperm_SI_Woolf2021!$E$9:$E$93-AE$58))*(AE$58-Fperm_SI_Woolf2021!$E$9:$E$93)/10))),Fperm_SI_Woolf2021!$D$9:$D$93))</f>
        <v>0.63895176177364532</v>
      </c>
      <c r="AF75" s="51" cm="1">
        <f t="array" ref="AF75">MIN(1,SLOPE(Fperm_SI_Woolf2021!$F$9:$F$93*EXP(-Fperm_SI_Woolf2021!$I$9:$I$93*$C75*IF(AF$58=Fperm_SI_Woolf2021!$E$9:$E$93,1,EXP(LN((1.1*(Fperm_SI_Woolf2021!$E$9:$E$93-AF$58)-63.1579*EXP(-0.19*Fperm_SI_Woolf2021!$E$9:$E$93)+63.1579*EXP(-0.19*AF$58))/(Fperm_SI_Woolf2021!$E$9:$E$93-AF$58))*(AF$58-Fperm_SI_Woolf2021!$E$9:$E$93)/10))) + Fperm_SI_Woolf2021!$G$9:$G$93*EXP(-Fperm_SI_Woolf2021!$J$9:$J$93*$C75*IF(AF$58=Fperm_SI_Woolf2021!$E$9:$E$93,1,EXP(LN((1.1*(Fperm_SI_Woolf2021!$E$9:$E$93-AF$58)-63.1579*EXP(-0.19*Fperm_SI_Woolf2021!$E$9:$E$93)+63.1579*EXP(-0.19*AF$58))/(Fperm_SI_Woolf2021!$E$9:$E$93-AF$58))*(AF$58-Fperm_SI_Woolf2021!$E$9:$E$93)/10))) + Fperm_SI_Woolf2021!$H$9:$H$93*EXP(-Fperm_SI_Woolf2021!$K$9:$K$93*$C75*IF(AF$58=Fperm_SI_Woolf2021!$E$9:$E$93,1,EXP(LN((1.1*(Fperm_SI_Woolf2021!$E$9:$E$93-AF$58)-63.1579*EXP(-0.19*Fperm_SI_Woolf2021!$E$9:$E$93)+63.1579*EXP(-0.19*AF$58))/(Fperm_SI_Woolf2021!$E$9:$E$93-AF$58))*(AF$58-Fperm_SI_Woolf2021!$E$9:$E$93)/10))),Fperm_SI_Woolf2021!$D$9:$D$93)*AF$57+INTERCEPT(Fperm_SI_Woolf2021!$F$9:$F$93*EXP(-Fperm_SI_Woolf2021!$I$9:$I$93*$C75*IF(AF$58=Fperm_SI_Woolf2021!$E$9:$E$93,1,EXP(LN((1.1*(Fperm_SI_Woolf2021!$E$9:$E$93-AF$58)-63.1579*EXP(-0.19*Fperm_SI_Woolf2021!$E$9:$E$93)+63.1579*EXP(-0.19*AF$58))/(Fperm_SI_Woolf2021!$E$9:$E$93-AF$58))*(AF$58-Fperm_SI_Woolf2021!$E$9:$E$93)/10))) + Fperm_SI_Woolf2021!$G$9:$G$93*EXP(-Fperm_SI_Woolf2021!$J$9:$J$93*$C75*IF(AF$58=Fperm_SI_Woolf2021!$E$9:$E$93,1,EXP(LN((1.1*(Fperm_SI_Woolf2021!$E$9:$E$93-AF$58)-63.1579*EXP(-0.19*Fperm_SI_Woolf2021!$E$9:$E$93)+63.1579*EXP(-0.19*AF$58))/(Fperm_SI_Woolf2021!$E$9:$E$93-AF$58))*(AF$58-Fperm_SI_Woolf2021!$E$9:$E$93)/10))) + Fperm_SI_Woolf2021!$H$9:$H$93*EXP(-Fperm_SI_Woolf2021!$K$9:$K$93*$C75*IF(AF$58=Fperm_SI_Woolf2021!$E$9:$E$93,1,EXP(LN((1.1*(Fperm_SI_Woolf2021!$E$9:$E$93-AF$58)-63.1579*EXP(-0.19*Fperm_SI_Woolf2021!$E$9:$E$93)+63.1579*EXP(-0.19*AF$58))/(Fperm_SI_Woolf2021!$E$9:$E$93-AF$58))*(AF$58-Fperm_SI_Woolf2021!$E$9:$E$93)/10))),Fperm_SI_Woolf2021!$D$9:$D$93))</f>
        <v>0.60739160097654432</v>
      </c>
      <c r="AG75" s="51" cm="1">
        <f t="array" ref="AG75">MIN(1,SLOPE(Fperm_SI_Woolf2021!$F$9:$F$93*EXP(-Fperm_SI_Woolf2021!$I$9:$I$93*$C75*IF(AG$58=Fperm_SI_Woolf2021!$E$9:$E$93,1,EXP(LN((1.1*(Fperm_SI_Woolf2021!$E$9:$E$93-AG$58)-63.1579*EXP(-0.19*Fperm_SI_Woolf2021!$E$9:$E$93)+63.1579*EXP(-0.19*AG$58))/(Fperm_SI_Woolf2021!$E$9:$E$93-AG$58))*(AG$58-Fperm_SI_Woolf2021!$E$9:$E$93)/10))) + Fperm_SI_Woolf2021!$G$9:$G$93*EXP(-Fperm_SI_Woolf2021!$J$9:$J$93*$C75*IF(AG$58=Fperm_SI_Woolf2021!$E$9:$E$93,1,EXP(LN((1.1*(Fperm_SI_Woolf2021!$E$9:$E$93-AG$58)-63.1579*EXP(-0.19*Fperm_SI_Woolf2021!$E$9:$E$93)+63.1579*EXP(-0.19*AG$58))/(Fperm_SI_Woolf2021!$E$9:$E$93-AG$58))*(AG$58-Fperm_SI_Woolf2021!$E$9:$E$93)/10))) + Fperm_SI_Woolf2021!$H$9:$H$93*EXP(-Fperm_SI_Woolf2021!$K$9:$K$93*$C75*IF(AG$58=Fperm_SI_Woolf2021!$E$9:$E$93,1,EXP(LN((1.1*(Fperm_SI_Woolf2021!$E$9:$E$93-AG$58)-63.1579*EXP(-0.19*Fperm_SI_Woolf2021!$E$9:$E$93)+63.1579*EXP(-0.19*AG$58))/(Fperm_SI_Woolf2021!$E$9:$E$93-AG$58))*(AG$58-Fperm_SI_Woolf2021!$E$9:$E$93)/10))),Fperm_SI_Woolf2021!$D$9:$D$93)*AG$57+INTERCEPT(Fperm_SI_Woolf2021!$F$9:$F$93*EXP(-Fperm_SI_Woolf2021!$I$9:$I$93*$C75*IF(AG$58=Fperm_SI_Woolf2021!$E$9:$E$93,1,EXP(LN((1.1*(Fperm_SI_Woolf2021!$E$9:$E$93-AG$58)-63.1579*EXP(-0.19*Fperm_SI_Woolf2021!$E$9:$E$93)+63.1579*EXP(-0.19*AG$58))/(Fperm_SI_Woolf2021!$E$9:$E$93-AG$58))*(AG$58-Fperm_SI_Woolf2021!$E$9:$E$93)/10))) + Fperm_SI_Woolf2021!$G$9:$G$93*EXP(-Fperm_SI_Woolf2021!$J$9:$J$93*$C75*IF(AG$58=Fperm_SI_Woolf2021!$E$9:$E$93,1,EXP(LN((1.1*(Fperm_SI_Woolf2021!$E$9:$E$93-AG$58)-63.1579*EXP(-0.19*Fperm_SI_Woolf2021!$E$9:$E$93)+63.1579*EXP(-0.19*AG$58))/(Fperm_SI_Woolf2021!$E$9:$E$93-AG$58))*(AG$58-Fperm_SI_Woolf2021!$E$9:$E$93)/10))) + Fperm_SI_Woolf2021!$H$9:$H$93*EXP(-Fperm_SI_Woolf2021!$K$9:$K$93*$C75*IF(AG$58=Fperm_SI_Woolf2021!$E$9:$E$93,1,EXP(LN((1.1*(Fperm_SI_Woolf2021!$E$9:$E$93-AG$58)-63.1579*EXP(-0.19*Fperm_SI_Woolf2021!$E$9:$E$93)+63.1579*EXP(-0.19*AG$58))/(Fperm_SI_Woolf2021!$E$9:$E$93-AG$58))*(AG$58-Fperm_SI_Woolf2021!$E$9:$E$93)/10))),Fperm_SI_Woolf2021!$D$9:$D$93))</f>
        <v>0.57583144017944332</v>
      </c>
      <c r="AH75" s="51" cm="1">
        <f t="array" ref="AH75">MIN(1,SLOPE(Fperm_SI_Woolf2021!$F$9:$F$93*EXP(-Fperm_SI_Woolf2021!$I$9:$I$93*$C75*IF(AH$58=Fperm_SI_Woolf2021!$E$9:$E$93,1,EXP(LN((1.1*(Fperm_SI_Woolf2021!$E$9:$E$93-AH$58)-63.1579*EXP(-0.19*Fperm_SI_Woolf2021!$E$9:$E$93)+63.1579*EXP(-0.19*AH$58))/(Fperm_SI_Woolf2021!$E$9:$E$93-AH$58))*(AH$58-Fperm_SI_Woolf2021!$E$9:$E$93)/10))) + Fperm_SI_Woolf2021!$G$9:$G$93*EXP(-Fperm_SI_Woolf2021!$J$9:$J$93*$C75*IF(AH$58=Fperm_SI_Woolf2021!$E$9:$E$93,1,EXP(LN((1.1*(Fperm_SI_Woolf2021!$E$9:$E$93-AH$58)-63.1579*EXP(-0.19*Fperm_SI_Woolf2021!$E$9:$E$93)+63.1579*EXP(-0.19*AH$58))/(Fperm_SI_Woolf2021!$E$9:$E$93-AH$58))*(AH$58-Fperm_SI_Woolf2021!$E$9:$E$93)/10))) + Fperm_SI_Woolf2021!$H$9:$H$93*EXP(-Fperm_SI_Woolf2021!$K$9:$K$93*$C75*IF(AH$58=Fperm_SI_Woolf2021!$E$9:$E$93,1,EXP(LN((1.1*(Fperm_SI_Woolf2021!$E$9:$E$93-AH$58)-63.1579*EXP(-0.19*Fperm_SI_Woolf2021!$E$9:$E$93)+63.1579*EXP(-0.19*AH$58))/(Fperm_SI_Woolf2021!$E$9:$E$93-AH$58))*(AH$58-Fperm_SI_Woolf2021!$E$9:$E$93)/10))),Fperm_SI_Woolf2021!$D$9:$D$93)*AH$57+INTERCEPT(Fperm_SI_Woolf2021!$F$9:$F$93*EXP(-Fperm_SI_Woolf2021!$I$9:$I$93*$C75*IF(AH$58=Fperm_SI_Woolf2021!$E$9:$E$93,1,EXP(LN((1.1*(Fperm_SI_Woolf2021!$E$9:$E$93-AH$58)-63.1579*EXP(-0.19*Fperm_SI_Woolf2021!$E$9:$E$93)+63.1579*EXP(-0.19*AH$58))/(Fperm_SI_Woolf2021!$E$9:$E$93-AH$58))*(AH$58-Fperm_SI_Woolf2021!$E$9:$E$93)/10))) + Fperm_SI_Woolf2021!$G$9:$G$93*EXP(-Fperm_SI_Woolf2021!$J$9:$J$93*$C75*IF(AH$58=Fperm_SI_Woolf2021!$E$9:$E$93,1,EXP(LN((1.1*(Fperm_SI_Woolf2021!$E$9:$E$93-AH$58)-63.1579*EXP(-0.19*Fperm_SI_Woolf2021!$E$9:$E$93)+63.1579*EXP(-0.19*AH$58))/(Fperm_SI_Woolf2021!$E$9:$E$93-AH$58))*(AH$58-Fperm_SI_Woolf2021!$E$9:$E$93)/10))) + Fperm_SI_Woolf2021!$H$9:$H$93*EXP(-Fperm_SI_Woolf2021!$K$9:$K$93*$C75*IF(AH$58=Fperm_SI_Woolf2021!$E$9:$E$93,1,EXP(LN((1.1*(Fperm_SI_Woolf2021!$E$9:$E$93-AH$58)-63.1579*EXP(-0.19*Fperm_SI_Woolf2021!$E$9:$E$93)+63.1579*EXP(-0.19*AH$58))/(Fperm_SI_Woolf2021!$E$9:$E$93-AH$58))*(AH$58-Fperm_SI_Woolf2021!$E$9:$E$93)/10))),Fperm_SI_Woolf2021!$D$9:$D$93))</f>
        <v>0.93535717983980327</v>
      </c>
      <c r="AI75" s="51" cm="1">
        <f t="array" ref="AI75">MIN(1,SLOPE(Fperm_SI_Woolf2021!$F$9:$F$93*EXP(-Fperm_SI_Woolf2021!$I$9:$I$93*$C75*IF(AI$58=Fperm_SI_Woolf2021!$E$9:$E$93,1,EXP(LN((1.1*(Fperm_SI_Woolf2021!$E$9:$E$93-AI$58)-63.1579*EXP(-0.19*Fperm_SI_Woolf2021!$E$9:$E$93)+63.1579*EXP(-0.19*AI$58))/(Fperm_SI_Woolf2021!$E$9:$E$93-AI$58))*(AI$58-Fperm_SI_Woolf2021!$E$9:$E$93)/10))) + Fperm_SI_Woolf2021!$G$9:$G$93*EXP(-Fperm_SI_Woolf2021!$J$9:$J$93*$C75*IF(AI$58=Fperm_SI_Woolf2021!$E$9:$E$93,1,EXP(LN((1.1*(Fperm_SI_Woolf2021!$E$9:$E$93-AI$58)-63.1579*EXP(-0.19*Fperm_SI_Woolf2021!$E$9:$E$93)+63.1579*EXP(-0.19*AI$58))/(Fperm_SI_Woolf2021!$E$9:$E$93-AI$58))*(AI$58-Fperm_SI_Woolf2021!$E$9:$E$93)/10))) + Fperm_SI_Woolf2021!$H$9:$H$93*EXP(-Fperm_SI_Woolf2021!$K$9:$K$93*$C75*IF(AI$58=Fperm_SI_Woolf2021!$E$9:$E$93,1,EXP(LN((1.1*(Fperm_SI_Woolf2021!$E$9:$E$93-AI$58)-63.1579*EXP(-0.19*Fperm_SI_Woolf2021!$E$9:$E$93)+63.1579*EXP(-0.19*AI$58))/(Fperm_SI_Woolf2021!$E$9:$E$93-AI$58))*(AI$58-Fperm_SI_Woolf2021!$E$9:$E$93)/10))),Fperm_SI_Woolf2021!$D$9:$D$93)*AI$57+INTERCEPT(Fperm_SI_Woolf2021!$F$9:$F$93*EXP(-Fperm_SI_Woolf2021!$I$9:$I$93*$C75*IF(AI$58=Fperm_SI_Woolf2021!$E$9:$E$93,1,EXP(LN((1.1*(Fperm_SI_Woolf2021!$E$9:$E$93-AI$58)-63.1579*EXP(-0.19*Fperm_SI_Woolf2021!$E$9:$E$93)+63.1579*EXP(-0.19*AI$58))/(Fperm_SI_Woolf2021!$E$9:$E$93-AI$58))*(AI$58-Fperm_SI_Woolf2021!$E$9:$E$93)/10))) + Fperm_SI_Woolf2021!$G$9:$G$93*EXP(-Fperm_SI_Woolf2021!$J$9:$J$93*$C75*IF(AI$58=Fperm_SI_Woolf2021!$E$9:$E$93,1,EXP(LN((1.1*(Fperm_SI_Woolf2021!$E$9:$E$93-AI$58)-63.1579*EXP(-0.19*Fperm_SI_Woolf2021!$E$9:$E$93)+63.1579*EXP(-0.19*AI$58))/(Fperm_SI_Woolf2021!$E$9:$E$93-AI$58))*(AI$58-Fperm_SI_Woolf2021!$E$9:$E$93)/10))) + Fperm_SI_Woolf2021!$H$9:$H$93*EXP(-Fperm_SI_Woolf2021!$K$9:$K$93*$C75*IF(AI$58=Fperm_SI_Woolf2021!$E$9:$E$93,1,EXP(LN((1.1*(Fperm_SI_Woolf2021!$E$9:$E$93-AI$58)-63.1579*EXP(-0.19*Fperm_SI_Woolf2021!$E$9:$E$93)+63.1579*EXP(-0.19*AI$58))/(Fperm_SI_Woolf2021!$E$9:$E$93-AI$58))*(AI$58-Fperm_SI_Woolf2021!$E$9:$E$93)/10))),Fperm_SI_Woolf2021!$D$9:$D$93))</f>
        <v>0.90253159154297913</v>
      </c>
      <c r="AJ75" s="51" cm="1">
        <f t="array" ref="AJ75">MIN(1,SLOPE(Fperm_SI_Woolf2021!$F$9:$F$93*EXP(-Fperm_SI_Woolf2021!$I$9:$I$93*$C75*IF(AJ$58=Fperm_SI_Woolf2021!$E$9:$E$93,1,EXP(LN((1.1*(Fperm_SI_Woolf2021!$E$9:$E$93-AJ$58)-63.1579*EXP(-0.19*Fperm_SI_Woolf2021!$E$9:$E$93)+63.1579*EXP(-0.19*AJ$58))/(Fperm_SI_Woolf2021!$E$9:$E$93-AJ$58))*(AJ$58-Fperm_SI_Woolf2021!$E$9:$E$93)/10))) + Fperm_SI_Woolf2021!$G$9:$G$93*EXP(-Fperm_SI_Woolf2021!$J$9:$J$93*$C75*IF(AJ$58=Fperm_SI_Woolf2021!$E$9:$E$93,1,EXP(LN((1.1*(Fperm_SI_Woolf2021!$E$9:$E$93-AJ$58)-63.1579*EXP(-0.19*Fperm_SI_Woolf2021!$E$9:$E$93)+63.1579*EXP(-0.19*AJ$58))/(Fperm_SI_Woolf2021!$E$9:$E$93-AJ$58))*(AJ$58-Fperm_SI_Woolf2021!$E$9:$E$93)/10))) + Fperm_SI_Woolf2021!$H$9:$H$93*EXP(-Fperm_SI_Woolf2021!$K$9:$K$93*$C75*IF(AJ$58=Fperm_SI_Woolf2021!$E$9:$E$93,1,EXP(LN((1.1*(Fperm_SI_Woolf2021!$E$9:$E$93-AJ$58)-63.1579*EXP(-0.19*Fperm_SI_Woolf2021!$E$9:$E$93)+63.1579*EXP(-0.19*AJ$58))/(Fperm_SI_Woolf2021!$E$9:$E$93-AJ$58))*(AJ$58-Fperm_SI_Woolf2021!$E$9:$E$93)/10))),Fperm_SI_Woolf2021!$D$9:$D$93)*AJ$57+INTERCEPT(Fperm_SI_Woolf2021!$F$9:$F$93*EXP(-Fperm_SI_Woolf2021!$I$9:$I$93*$C75*IF(AJ$58=Fperm_SI_Woolf2021!$E$9:$E$93,1,EXP(LN((1.1*(Fperm_SI_Woolf2021!$E$9:$E$93-AJ$58)-63.1579*EXP(-0.19*Fperm_SI_Woolf2021!$E$9:$E$93)+63.1579*EXP(-0.19*AJ$58))/(Fperm_SI_Woolf2021!$E$9:$E$93-AJ$58))*(AJ$58-Fperm_SI_Woolf2021!$E$9:$E$93)/10))) + Fperm_SI_Woolf2021!$G$9:$G$93*EXP(-Fperm_SI_Woolf2021!$J$9:$J$93*$C75*IF(AJ$58=Fperm_SI_Woolf2021!$E$9:$E$93,1,EXP(LN((1.1*(Fperm_SI_Woolf2021!$E$9:$E$93-AJ$58)-63.1579*EXP(-0.19*Fperm_SI_Woolf2021!$E$9:$E$93)+63.1579*EXP(-0.19*AJ$58))/(Fperm_SI_Woolf2021!$E$9:$E$93-AJ$58))*(AJ$58-Fperm_SI_Woolf2021!$E$9:$E$93)/10))) + Fperm_SI_Woolf2021!$H$9:$H$93*EXP(-Fperm_SI_Woolf2021!$K$9:$K$93*$C75*IF(AJ$58=Fperm_SI_Woolf2021!$E$9:$E$93,1,EXP(LN((1.1*(Fperm_SI_Woolf2021!$E$9:$E$93-AJ$58)-63.1579*EXP(-0.19*Fperm_SI_Woolf2021!$E$9:$E$93)+63.1579*EXP(-0.19*AJ$58))/(Fperm_SI_Woolf2021!$E$9:$E$93-AJ$58))*(AJ$58-Fperm_SI_Woolf2021!$E$9:$E$93)/10))),Fperm_SI_Woolf2021!$D$9:$D$93))</f>
        <v>0.86970600324615488</v>
      </c>
      <c r="AK75" s="51" cm="1">
        <f t="array" ref="AK75">MIN(1,SLOPE(Fperm_SI_Woolf2021!$F$9:$F$93*EXP(-Fperm_SI_Woolf2021!$I$9:$I$93*$C75*IF(AK$58=Fperm_SI_Woolf2021!$E$9:$E$93,1,EXP(LN((1.1*(Fperm_SI_Woolf2021!$E$9:$E$93-AK$58)-63.1579*EXP(-0.19*Fperm_SI_Woolf2021!$E$9:$E$93)+63.1579*EXP(-0.19*AK$58))/(Fperm_SI_Woolf2021!$E$9:$E$93-AK$58))*(AK$58-Fperm_SI_Woolf2021!$E$9:$E$93)/10))) + Fperm_SI_Woolf2021!$G$9:$G$93*EXP(-Fperm_SI_Woolf2021!$J$9:$J$93*$C75*IF(AK$58=Fperm_SI_Woolf2021!$E$9:$E$93,1,EXP(LN((1.1*(Fperm_SI_Woolf2021!$E$9:$E$93-AK$58)-63.1579*EXP(-0.19*Fperm_SI_Woolf2021!$E$9:$E$93)+63.1579*EXP(-0.19*AK$58))/(Fperm_SI_Woolf2021!$E$9:$E$93-AK$58))*(AK$58-Fperm_SI_Woolf2021!$E$9:$E$93)/10))) + Fperm_SI_Woolf2021!$H$9:$H$93*EXP(-Fperm_SI_Woolf2021!$K$9:$K$93*$C75*IF(AK$58=Fperm_SI_Woolf2021!$E$9:$E$93,1,EXP(LN((1.1*(Fperm_SI_Woolf2021!$E$9:$E$93-AK$58)-63.1579*EXP(-0.19*Fperm_SI_Woolf2021!$E$9:$E$93)+63.1579*EXP(-0.19*AK$58))/(Fperm_SI_Woolf2021!$E$9:$E$93-AK$58))*(AK$58-Fperm_SI_Woolf2021!$E$9:$E$93)/10))),Fperm_SI_Woolf2021!$D$9:$D$93)*AK$57+INTERCEPT(Fperm_SI_Woolf2021!$F$9:$F$93*EXP(-Fperm_SI_Woolf2021!$I$9:$I$93*$C75*IF(AK$58=Fperm_SI_Woolf2021!$E$9:$E$93,1,EXP(LN((1.1*(Fperm_SI_Woolf2021!$E$9:$E$93-AK$58)-63.1579*EXP(-0.19*Fperm_SI_Woolf2021!$E$9:$E$93)+63.1579*EXP(-0.19*AK$58))/(Fperm_SI_Woolf2021!$E$9:$E$93-AK$58))*(AK$58-Fperm_SI_Woolf2021!$E$9:$E$93)/10))) + Fperm_SI_Woolf2021!$G$9:$G$93*EXP(-Fperm_SI_Woolf2021!$J$9:$J$93*$C75*IF(AK$58=Fperm_SI_Woolf2021!$E$9:$E$93,1,EXP(LN((1.1*(Fperm_SI_Woolf2021!$E$9:$E$93-AK$58)-63.1579*EXP(-0.19*Fperm_SI_Woolf2021!$E$9:$E$93)+63.1579*EXP(-0.19*AK$58))/(Fperm_SI_Woolf2021!$E$9:$E$93-AK$58))*(AK$58-Fperm_SI_Woolf2021!$E$9:$E$93)/10))) + Fperm_SI_Woolf2021!$H$9:$H$93*EXP(-Fperm_SI_Woolf2021!$K$9:$K$93*$C75*IF(AK$58=Fperm_SI_Woolf2021!$E$9:$E$93,1,EXP(LN((1.1*(Fperm_SI_Woolf2021!$E$9:$E$93-AK$58)-63.1579*EXP(-0.19*Fperm_SI_Woolf2021!$E$9:$E$93)+63.1579*EXP(-0.19*AK$58))/(Fperm_SI_Woolf2021!$E$9:$E$93-AK$58))*(AK$58-Fperm_SI_Woolf2021!$E$9:$E$93)/10))),Fperm_SI_Woolf2021!$D$9:$D$93))</f>
        <v>0.83688041494933074</v>
      </c>
      <c r="AL75" s="51" cm="1">
        <f t="array" ref="AL75">MIN(1,SLOPE(Fperm_SI_Woolf2021!$F$9:$F$93*EXP(-Fperm_SI_Woolf2021!$I$9:$I$93*$C75*IF(AL$58=Fperm_SI_Woolf2021!$E$9:$E$93,1,EXP(LN((1.1*(Fperm_SI_Woolf2021!$E$9:$E$93-AL$58)-63.1579*EXP(-0.19*Fperm_SI_Woolf2021!$E$9:$E$93)+63.1579*EXP(-0.19*AL$58))/(Fperm_SI_Woolf2021!$E$9:$E$93-AL$58))*(AL$58-Fperm_SI_Woolf2021!$E$9:$E$93)/10))) + Fperm_SI_Woolf2021!$G$9:$G$93*EXP(-Fperm_SI_Woolf2021!$J$9:$J$93*$C75*IF(AL$58=Fperm_SI_Woolf2021!$E$9:$E$93,1,EXP(LN((1.1*(Fperm_SI_Woolf2021!$E$9:$E$93-AL$58)-63.1579*EXP(-0.19*Fperm_SI_Woolf2021!$E$9:$E$93)+63.1579*EXP(-0.19*AL$58))/(Fperm_SI_Woolf2021!$E$9:$E$93-AL$58))*(AL$58-Fperm_SI_Woolf2021!$E$9:$E$93)/10))) + Fperm_SI_Woolf2021!$H$9:$H$93*EXP(-Fperm_SI_Woolf2021!$K$9:$K$93*$C75*IF(AL$58=Fperm_SI_Woolf2021!$E$9:$E$93,1,EXP(LN((1.1*(Fperm_SI_Woolf2021!$E$9:$E$93-AL$58)-63.1579*EXP(-0.19*Fperm_SI_Woolf2021!$E$9:$E$93)+63.1579*EXP(-0.19*AL$58))/(Fperm_SI_Woolf2021!$E$9:$E$93-AL$58))*(AL$58-Fperm_SI_Woolf2021!$E$9:$E$93)/10))),Fperm_SI_Woolf2021!$D$9:$D$93)*AL$57+INTERCEPT(Fperm_SI_Woolf2021!$F$9:$F$93*EXP(-Fperm_SI_Woolf2021!$I$9:$I$93*$C75*IF(AL$58=Fperm_SI_Woolf2021!$E$9:$E$93,1,EXP(LN((1.1*(Fperm_SI_Woolf2021!$E$9:$E$93-AL$58)-63.1579*EXP(-0.19*Fperm_SI_Woolf2021!$E$9:$E$93)+63.1579*EXP(-0.19*AL$58))/(Fperm_SI_Woolf2021!$E$9:$E$93-AL$58))*(AL$58-Fperm_SI_Woolf2021!$E$9:$E$93)/10))) + Fperm_SI_Woolf2021!$G$9:$G$93*EXP(-Fperm_SI_Woolf2021!$J$9:$J$93*$C75*IF(AL$58=Fperm_SI_Woolf2021!$E$9:$E$93,1,EXP(LN((1.1*(Fperm_SI_Woolf2021!$E$9:$E$93-AL$58)-63.1579*EXP(-0.19*Fperm_SI_Woolf2021!$E$9:$E$93)+63.1579*EXP(-0.19*AL$58))/(Fperm_SI_Woolf2021!$E$9:$E$93-AL$58))*(AL$58-Fperm_SI_Woolf2021!$E$9:$E$93)/10))) + Fperm_SI_Woolf2021!$H$9:$H$93*EXP(-Fperm_SI_Woolf2021!$K$9:$K$93*$C75*IF(AL$58=Fperm_SI_Woolf2021!$E$9:$E$93,1,EXP(LN((1.1*(Fperm_SI_Woolf2021!$E$9:$E$93-AL$58)-63.1579*EXP(-0.19*Fperm_SI_Woolf2021!$E$9:$E$93)+63.1579*EXP(-0.19*AL$58))/(Fperm_SI_Woolf2021!$E$9:$E$93-AL$58))*(AL$58-Fperm_SI_Woolf2021!$E$9:$E$93)/10))),Fperm_SI_Woolf2021!$D$9:$D$93))</f>
        <v>0.80405482665250649</v>
      </c>
      <c r="AM75" s="51" cm="1">
        <f t="array" ref="AM75">MIN(1,SLOPE(Fperm_SI_Woolf2021!$F$9:$F$93*EXP(-Fperm_SI_Woolf2021!$I$9:$I$93*$C75*IF(AM$58=Fperm_SI_Woolf2021!$E$9:$E$93,1,EXP(LN((1.1*(Fperm_SI_Woolf2021!$E$9:$E$93-AM$58)-63.1579*EXP(-0.19*Fperm_SI_Woolf2021!$E$9:$E$93)+63.1579*EXP(-0.19*AM$58))/(Fperm_SI_Woolf2021!$E$9:$E$93-AM$58))*(AM$58-Fperm_SI_Woolf2021!$E$9:$E$93)/10))) + Fperm_SI_Woolf2021!$G$9:$G$93*EXP(-Fperm_SI_Woolf2021!$J$9:$J$93*$C75*IF(AM$58=Fperm_SI_Woolf2021!$E$9:$E$93,1,EXP(LN((1.1*(Fperm_SI_Woolf2021!$E$9:$E$93-AM$58)-63.1579*EXP(-0.19*Fperm_SI_Woolf2021!$E$9:$E$93)+63.1579*EXP(-0.19*AM$58))/(Fperm_SI_Woolf2021!$E$9:$E$93-AM$58))*(AM$58-Fperm_SI_Woolf2021!$E$9:$E$93)/10))) + Fperm_SI_Woolf2021!$H$9:$H$93*EXP(-Fperm_SI_Woolf2021!$K$9:$K$93*$C75*IF(AM$58=Fperm_SI_Woolf2021!$E$9:$E$93,1,EXP(LN((1.1*(Fperm_SI_Woolf2021!$E$9:$E$93-AM$58)-63.1579*EXP(-0.19*Fperm_SI_Woolf2021!$E$9:$E$93)+63.1579*EXP(-0.19*AM$58))/(Fperm_SI_Woolf2021!$E$9:$E$93-AM$58))*(AM$58-Fperm_SI_Woolf2021!$E$9:$E$93)/10))),Fperm_SI_Woolf2021!$D$9:$D$93)*AM$57+INTERCEPT(Fperm_SI_Woolf2021!$F$9:$F$93*EXP(-Fperm_SI_Woolf2021!$I$9:$I$93*$C75*IF(AM$58=Fperm_SI_Woolf2021!$E$9:$E$93,1,EXP(LN((1.1*(Fperm_SI_Woolf2021!$E$9:$E$93-AM$58)-63.1579*EXP(-0.19*Fperm_SI_Woolf2021!$E$9:$E$93)+63.1579*EXP(-0.19*AM$58))/(Fperm_SI_Woolf2021!$E$9:$E$93-AM$58))*(AM$58-Fperm_SI_Woolf2021!$E$9:$E$93)/10))) + Fperm_SI_Woolf2021!$G$9:$G$93*EXP(-Fperm_SI_Woolf2021!$J$9:$J$93*$C75*IF(AM$58=Fperm_SI_Woolf2021!$E$9:$E$93,1,EXP(LN((1.1*(Fperm_SI_Woolf2021!$E$9:$E$93-AM$58)-63.1579*EXP(-0.19*Fperm_SI_Woolf2021!$E$9:$E$93)+63.1579*EXP(-0.19*AM$58))/(Fperm_SI_Woolf2021!$E$9:$E$93-AM$58))*(AM$58-Fperm_SI_Woolf2021!$E$9:$E$93)/10))) + Fperm_SI_Woolf2021!$H$9:$H$93*EXP(-Fperm_SI_Woolf2021!$K$9:$K$93*$C75*IF(AM$58=Fperm_SI_Woolf2021!$E$9:$E$93,1,EXP(LN((1.1*(Fperm_SI_Woolf2021!$E$9:$E$93-AM$58)-63.1579*EXP(-0.19*Fperm_SI_Woolf2021!$E$9:$E$93)+63.1579*EXP(-0.19*AM$58))/(Fperm_SI_Woolf2021!$E$9:$E$93-AM$58))*(AM$58-Fperm_SI_Woolf2021!$E$9:$E$93)/10))),Fperm_SI_Woolf2021!$D$9:$D$93))</f>
        <v>0.77122923835568225</v>
      </c>
      <c r="AN75" s="51" cm="1">
        <f t="array" ref="AN75">MIN(1,SLOPE(Fperm_SI_Woolf2021!$F$9:$F$93*EXP(-Fperm_SI_Woolf2021!$I$9:$I$93*$C75*IF(AN$58=Fperm_SI_Woolf2021!$E$9:$E$93,1,EXP(LN((1.1*(Fperm_SI_Woolf2021!$E$9:$E$93-AN$58)-63.1579*EXP(-0.19*Fperm_SI_Woolf2021!$E$9:$E$93)+63.1579*EXP(-0.19*AN$58))/(Fperm_SI_Woolf2021!$E$9:$E$93-AN$58))*(AN$58-Fperm_SI_Woolf2021!$E$9:$E$93)/10))) + Fperm_SI_Woolf2021!$G$9:$G$93*EXP(-Fperm_SI_Woolf2021!$J$9:$J$93*$C75*IF(AN$58=Fperm_SI_Woolf2021!$E$9:$E$93,1,EXP(LN((1.1*(Fperm_SI_Woolf2021!$E$9:$E$93-AN$58)-63.1579*EXP(-0.19*Fperm_SI_Woolf2021!$E$9:$E$93)+63.1579*EXP(-0.19*AN$58))/(Fperm_SI_Woolf2021!$E$9:$E$93-AN$58))*(AN$58-Fperm_SI_Woolf2021!$E$9:$E$93)/10))) + Fperm_SI_Woolf2021!$H$9:$H$93*EXP(-Fperm_SI_Woolf2021!$K$9:$K$93*$C75*IF(AN$58=Fperm_SI_Woolf2021!$E$9:$E$93,1,EXP(LN((1.1*(Fperm_SI_Woolf2021!$E$9:$E$93-AN$58)-63.1579*EXP(-0.19*Fperm_SI_Woolf2021!$E$9:$E$93)+63.1579*EXP(-0.19*AN$58))/(Fperm_SI_Woolf2021!$E$9:$E$93-AN$58))*(AN$58-Fperm_SI_Woolf2021!$E$9:$E$93)/10))),Fperm_SI_Woolf2021!$D$9:$D$93)*AN$57+INTERCEPT(Fperm_SI_Woolf2021!$F$9:$F$93*EXP(-Fperm_SI_Woolf2021!$I$9:$I$93*$C75*IF(AN$58=Fperm_SI_Woolf2021!$E$9:$E$93,1,EXP(LN((1.1*(Fperm_SI_Woolf2021!$E$9:$E$93-AN$58)-63.1579*EXP(-0.19*Fperm_SI_Woolf2021!$E$9:$E$93)+63.1579*EXP(-0.19*AN$58))/(Fperm_SI_Woolf2021!$E$9:$E$93-AN$58))*(AN$58-Fperm_SI_Woolf2021!$E$9:$E$93)/10))) + Fperm_SI_Woolf2021!$G$9:$G$93*EXP(-Fperm_SI_Woolf2021!$J$9:$J$93*$C75*IF(AN$58=Fperm_SI_Woolf2021!$E$9:$E$93,1,EXP(LN((1.1*(Fperm_SI_Woolf2021!$E$9:$E$93-AN$58)-63.1579*EXP(-0.19*Fperm_SI_Woolf2021!$E$9:$E$93)+63.1579*EXP(-0.19*AN$58))/(Fperm_SI_Woolf2021!$E$9:$E$93-AN$58))*(AN$58-Fperm_SI_Woolf2021!$E$9:$E$93)/10))) + Fperm_SI_Woolf2021!$H$9:$H$93*EXP(-Fperm_SI_Woolf2021!$K$9:$K$93*$C75*IF(AN$58=Fperm_SI_Woolf2021!$E$9:$E$93,1,EXP(LN((1.1*(Fperm_SI_Woolf2021!$E$9:$E$93-AN$58)-63.1579*EXP(-0.19*Fperm_SI_Woolf2021!$E$9:$E$93)+63.1579*EXP(-0.19*AN$58))/(Fperm_SI_Woolf2021!$E$9:$E$93-AN$58))*(AN$58-Fperm_SI_Woolf2021!$E$9:$E$93)/10))),Fperm_SI_Woolf2021!$D$9:$D$93))</f>
        <v>0.73840365005885811</v>
      </c>
      <c r="AO75" s="51" cm="1">
        <f t="array" ref="AO75">MIN(1,SLOPE(Fperm_SI_Woolf2021!$F$9:$F$93*EXP(-Fperm_SI_Woolf2021!$I$9:$I$93*$C75*IF(AO$58=Fperm_SI_Woolf2021!$E$9:$E$93,1,EXP(LN((1.1*(Fperm_SI_Woolf2021!$E$9:$E$93-AO$58)-63.1579*EXP(-0.19*Fperm_SI_Woolf2021!$E$9:$E$93)+63.1579*EXP(-0.19*AO$58))/(Fperm_SI_Woolf2021!$E$9:$E$93-AO$58))*(AO$58-Fperm_SI_Woolf2021!$E$9:$E$93)/10))) + Fperm_SI_Woolf2021!$G$9:$G$93*EXP(-Fperm_SI_Woolf2021!$J$9:$J$93*$C75*IF(AO$58=Fperm_SI_Woolf2021!$E$9:$E$93,1,EXP(LN((1.1*(Fperm_SI_Woolf2021!$E$9:$E$93-AO$58)-63.1579*EXP(-0.19*Fperm_SI_Woolf2021!$E$9:$E$93)+63.1579*EXP(-0.19*AO$58))/(Fperm_SI_Woolf2021!$E$9:$E$93-AO$58))*(AO$58-Fperm_SI_Woolf2021!$E$9:$E$93)/10))) + Fperm_SI_Woolf2021!$H$9:$H$93*EXP(-Fperm_SI_Woolf2021!$K$9:$K$93*$C75*IF(AO$58=Fperm_SI_Woolf2021!$E$9:$E$93,1,EXP(LN((1.1*(Fperm_SI_Woolf2021!$E$9:$E$93-AO$58)-63.1579*EXP(-0.19*Fperm_SI_Woolf2021!$E$9:$E$93)+63.1579*EXP(-0.19*AO$58))/(Fperm_SI_Woolf2021!$E$9:$E$93-AO$58))*(AO$58-Fperm_SI_Woolf2021!$E$9:$E$93)/10))),Fperm_SI_Woolf2021!$D$9:$D$93)*AO$57+INTERCEPT(Fperm_SI_Woolf2021!$F$9:$F$93*EXP(-Fperm_SI_Woolf2021!$I$9:$I$93*$C75*IF(AO$58=Fperm_SI_Woolf2021!$E$9:$E$93,1,EXP(LN((1.1*(Fperm_SI_Woolf2021!$E$9:$E$93-AO$58)-63.1579*EXP(-0.19*Fperm_SI_Woolf2021!$E$9:$E$93)+63.1579*EXP(-0.19*AO$58))/(Fperm_SI_Woolf2021!$E$9:$E$93-AO$58))*(AO$58-Fperm_SI_Woolf2021!$E$9:$E$93)/10))) + Fperm_SI_Woolf2021!$G$9:$G$93*EXP(-Fperm_SI_Woolf2021!$J$9:$J$93*$C75*IF(AO$58=Fperm_SI_Woolf2021!$E$9:$E$93,1,EXP(LN((1.1*(Fperm_SI_Woolf2021!$E$9:$E$93-AO$58)-63.1579*EXP(-0.19*Fperm_SI_Woolf2021!$E$9:$E$93)+63.1579*EXP(-0.19*AO$58))/(Fperm_SI_Woolf2021!$E$9:$E$93-AO$58))*(AO$58-Fperm_SI_Woolf2021!$E$9:$E$93)/10))) + Fperm_SI_Woolf2021!$H$9:$H$93*EXP(-Fperm_SI_Woolf2021!$K$9:$K$93*$C75*IF(AO$58=Fperm_SI_Woolf2021!$E$9:$E$93,1,EXP(LN((1.1*(Fperm_SI_Woolf2021!$E$9:$E$93-AO$58)-63.1579*EXP(-0.19*Fperm_SI_Woolf2021!$E$9:$E$93)+63.1579*EXP(-0.19*AO$58))/(Fperm_SI_Woolf2021!$E$9:$E$93-AO$58))*(AO$58-Fperm_SI_Woolf2021!$E$9:$E$93)/10))),Fperm_SI_Woolf2021!$D$9:$D$93))</f>
        <v>0.70557806176203397</v>
      </c>
      <c r="AP75" s="51" cm="1">
        <f t="array" ref="AP75">MIN(1,SLOPE(Fperm_SI_Woolf2021!$F$9:$F$93*EXP(-Fperm_SI_Woolf2021!$I$9:$I$93*$C75*IF(AP$58=Fperm_SI_Woolf2021!$E$9:$E$93,1,EXP(LN((1.1*(Fperm_SI_Woolf2021!$E$9:$E$93-AP$58)-63.1579*EXP(-0.19*Fperm_SI_Woolf2021!$E$9:$E$93)+63.1579*EXP(-0.19*AP$58))/(Fperm_SI_Woolf2021!$E$9:$E$93-AP$58))*(AP$58-Fperm_SI_Woolf2021!$E$9:$E$93)/10))) + Fperm_SI_Woolf2021!$G$9:$G$93*EXP(-Fperm_SI_Woolf2021!$J$9:$J$93*$C75*IF(AP$58=Fperm_SI_Woolf2021!$E$9:$E$93,1,EXP(LN((1.1*(Fperm_SI_Woolf2021!$E$9:$E$93-AP$58)-63.1579*EXP(-0.19*Fperm_SI_Woolf2021!$E$9:$E$93)+63.1579*EXP(-0.19*AP$58))/(Fperm_SI_Woolf2021!$E$9:$E$93-AP$58))*(AP$58-Fperm_SI_Woolf2021!$E$9:$E$93)/10))) + Fperm_SI_Woolf2021!$H$9:$H$93*EXP(-Fperm_SI_Woolf2021!$K$9:$K$93*$C75*IF(AP$58=Fperm_SI_Woolf2021!$E$9:$E$93,1,EXP(LN((1.1*(Fperm_SI_Woolf2021!$E$9:$E$93-AP$58)-63.1579*EXP(-0.19*Fperm_SI_Woolf2021!$E$9:$E$93)+63.1579*EXP(-0.19*AP$58))/(Fperm_SI_Woolf2021!$E$9:$E$93-AP$58))*(AP$58-Fperm_SI_Woolf2021!$E$9:$E$93)/10))),Fperm_SI_Woolf2021!$D$9:$D$93)*AP$57+INTERCEPT(Fperm_SI_Woolf2021!$F$9:$F$93*EXP(-Fperm_SI_Woolf2021!$I$9:$I$93*$C75*IF(AP$58=Fperm_SI_Woolf2021!$E$9:$E$93,1,EXP(LN((1.1*(Fperm_SI_Woolf2021!$E$9:$E$93-AP$58)-63.1579*EXP(-0.19*Fperm_SI_Woolf2021!$E$9:$E$93)+63.1579*EXP(-0.19*AP$58))/(Fperm_SI_Woolf2021!$E$9:$E$93-AP$58))*(AP$58-Fperm_SI_Woolf2021!$E$9:$E$93)/10))) + Fperm_SI_Woolf2021!$G$9:$G$93*EXP(-Fperm_SI_Woolf2021!$J$9:$J$93*$C75*IF(AP$58=Fperm_SI_Woolf2021!$E$9:$E$93,1,EXP(LN((1.1*(Fperm_SI_Woolf2021!$E$9:$E$93-AP$58)-63.1579*EXP(-0.19*Fperm_SI_Woolf2021!$E$9:$E$93)+63.1579*EXP(-0.19*AP$58))/(Fperm_SI_Woolf2021!$E$9:$E$93-AP$58))*(AP$58-Fperm_SI_Woolf2021!$E$9:$E$93)/10))) + Fperm_SI_Woolf2021!$H$9:$H$93*EXP(-Fperm_SI_Woolf2021!$K$9:$K$93*$C75*IF(AP$58=Fperm_SI_Woolf2021!$E$9:$E$93,1,EXP(LN((1.1*(Fperm_SI_Woolf2021!$E$9:$E$93-AP$58)-63.1579*EXP(-0.19*Fperm_SI_Woolf2021!$E$9:$E$93)+63.1579*EXP(-0.19*AP$58))/(Fperm_SI_Woolf2021!$E$9:$E$93-AP$58))*(AP$58-Fperm_SI_Woolf2021!$E$9:$E$93)/10))),Fperm_SI_Woolf2021!$D$9:$D$93))</f>
        <v>0.67275247346520972</v>
      </c>
      <c r="AQ75" s="51" cm="1">
        <f t="array" ref="AQ75">MIN(1,SLOPE(Fperm_SI_Woolf2021!$F$9:$F$93*EXP(-Fperm_SI_Woolf2021!$I$9:$I$93*$C75*IF(AQ$58=Fperm_SI_Woolf2021!$E$9:$E$93,1,EXP(LN((1.1*(Fperm_SI_Woolf2021!$E$9:$E$93-AQ$58)-63.1579*EXP(-0.19*Fperm_SI_Woolf2021!$E$9:$E$93)+63.1579*EXP(-0.19*AQ$58))/(Fperm_SI_Woolf2021!$E$9:$E$93-AQ$58))*(AQ$58-Fperm_SI_Woolf2021!$E$9:$E$93)/10))) + Fperm_SI_Woolf2021!$G$9:$G$93*EXP(-Fperm_SI_Woolf2021!$J$9:$J$93*$C75*IF(AQ$58=Fperm_SI_Woolf2021!$E$9:$E$93,1,EXP(LN((1.1*(Fperm_SI_Woolf2021!$E$9:$E$93-AQ$58)-63.1579*EXP(-0.19*Fperm_SI_Woolf2021!$E$9:$E$93)+63.1579*EXP(-0.19*AQ$58))/(Fperm_SI_Woolf2021!$E$9:$E$93-AQ$58))*(AQ$58-Fperm_SI_Woolf2021!$E$9:$E$93)/10))) + Fperm_SI_Woolf2021!$H$9:$H$93*EXP(-Fperm_SI_Woolf2021!$K$9:$K$93*$C75*IF(AQ$58=Fperm_SI_Woolf2021!$E$9:$E$93,1,EXP(LN((1.1*(Fperm_SI_Woolf2021!$E$9:$E$93-AQ$58)-63.1579*EXP(-0.19*Fperm_SI_Woolf2021!$E$9:$E$93)+63.1579*EXP(-0.19*AQ$58))/(Fperm_SI_Woolf2021!$E$9:$E$93-AQ$58))*(AQ$58-Fperm_SI_Woolf2021!$E$9:$E$93)/10))),Fperm_SI_Woolf2021!$D$9:$D$93)*AQ$57+INTERCEPT(Fperm_SI_Woolf2021!$F$9:$F$93*EXP(-Fperm_SI_Woolf2021!$I$9:$I$93*$C75*IF(AQ$58=Fperm_SI_Woolf2021!$E$9:$E$93,1,EXP(LN((1.1*(Fperm_SI_Woolf2021!$E$9:$E$93-AQ$58)-63.1579*EXP(-0.19*Fperm_SI_Woolf2021!$E$9:$E$93)+63.1579*EXP(-0.19*AQ$58))/(Fperm_SI_Woolf2021!$E$9:$E$93-AQ$58))*(AQ$58-Fperm_SI_Woolf2021!$E$9:$E$93)/10))) + Fperm_SI_Woolf2021!$G$9:$G$93*EXP(-Fperm_SI_Woolf2021!$J$9:$J$93*$C75*IF(AQ$58=Fperm_SI_Woolf2021!$E$9:$E$93,1,EXP(LN((1.1*(Fperm_SI_Woolf2021!$E$9:$E$93-AQ$58)-63.1579*EXP(-0.19*Fperm_SI_Woolf2021!$E$9:$E$93)+63.1579*EXP(-0.19*AQ$58))/(Fperm_SI_Woolf2021!$E$9:$E$93-AQ$58))*(AQ$58-Fperm_SI_Woolf2021!$E$9:$E$93)/10))) + Fperm_SI_Woolf2021!$H$9:$H$93*EXP(-Fperm_SI_Woolf2021!$K$9:$K$93*$C75*IF(AQ$58=Fperm_SI_Woolf2021!$E$9:$E$93,1,EXP(LN((1.1*(Fperm_SI_Woolf2021!$E$9:$E$93-AQ$58)-63.1579*EXP(-0.19*Fperm_SI_Woolf2021!$E$9:$E$93)+63.1579*EXP(-0.19*AQ$58))/(Fperm_SI_Woolf2021!$E$9:$E$93-AQ$58))*(AQ$58-Fperm_SI_Woolf2021!$E$9:$E$93)/10))),Fperm_SI_Woolf2021!$D$9:$D$93))</f>
        <v>0.63992688516838547</v>
      </c>
      <c r="AR75" s="51" cm="1">
        <f t="array" ref="AR75">MIN(1,SLOPE(Fperm_SI_Woolf2021!$F$9:$F$93*EXP(-Fperm_SI_Woolf2021!$I$9:$I$93*$C75*IF(AR$58=Fperm_SI_Woolf2021!$E$9:$E$93,1,EXP(LN((1.1*(Fperm_SI_Woolf2021!$E$9:$E$93-AR$58)-63.1579*EXP(-0.19*Fperm_SI_Woolf2021!$E$9:$E$93)+63.1579*EXP(-0.19*AR$58))/(Fperm_SI_Woolf2021!$E$9:$E$93-AR$58))*(AR$58-Fperm_SI_Woolf2021!$E$9:$E$93)/10))) + Fperm_SI_Woolf2021!$G$9:$G$93*EXP(-Fperm_SI_Woolf2021!$J$9:$J$93*$C75*IF(AR$58=Fperm_SI_Woolf2021!$E$9:$E$93,1,EXP(LN((1.1*(Fperm_SI_Woolf2021!$E$9:$E$93-AR$58)-63.1579*EXP(-0.19*Fperm_SI_Woolf2021!$E$9:$E$93)+63.1579*EXP(-0.19*AR$58))/(Fperm_SI_Woolf2021!$E$9:$E$93-AR$58))*(AR$58-Fperm_SI_Woolf2021!$E$9:$E$93)/10))) + Fperm_SI_Woolf2021!$H$9:$H$93*EXP(-Fperm_SI_Woolf2021!$K$9:$K$93*$C75*IF(AR$58=Fperm_SI_Woolf2021!$E$9:$E$93,1,EXP(LN((1.1*(Fperm_SI_Woolf2021!$E$9:$E$93-AR$58)-63.1579*EXP(-0.19*Fperm_SI_Woolf2021!$E$9:$E$93)+63.1579*EXP(-0.19*AR$58))/(Fperm_SI_Woolf2021!$E$9:$E$93-AR$58))*(AR$58-Fperm_SI_Woolf2021!$E$9:$E$93)/10))),Fperm_SI_Woolf2021!$D$9:$D$93)*AR$57+INTERCEPT(Fperm_SI_Woolf2021!$F$9:$F$93*EXP(-Fperm_SI_Woolf2021!$I$9:$I$93*$C75*IF(AR$58=Fperm_SI_Woolf2021!$E$9:$E$93,1,EXP(LN((1.1*(Fperm_SI_Woolf2021!$E$9:$E$93-AR$58)-63.1579*EXP(-0.19*Fperm_SI_Woolf2021!$E$9:$E$93)+63.1579*EXP(-0.19*AR$58))/(Fperm_SI_Woolf2021!$E$9:$E$93-AR$58))*(AR$58-Fperm_SI_Woolf2021!$E$9:$E$93)/10))) + Fperm_SI_Woolf2021!$G$9:$G$93*EXP(-Fperm_SI_Woolf2021!$J$9:$J$93*$C75*IF(AR$58=Fperm_SI_Woolf2021!$E$9:$E$93,1,EXP(LN((1.1*(Fperm_SI_Woolf2021!$E$9:$E$93-AR$58)-63.1579*EXP(-0.19*Fperm_SI_Woolf2021!$E$9:$E$93)+63.1579*EXP(-0.19*AR$58))/(Fperm_SI_Woolf2021!$E$9:$E$93-AR$58))*(AR$58-Fperm_SI_Woolf2021!$E$9:$E$93)/10))) + Fperm_SI_Woolf2021!$H$9:$H$93*EXP(-Fperm_SI_Woolf2021!$K$9:$K$93*$C75*IF(AR$58=Fperm_SI_Woolf2021!$E$9:$E$93,1,EXP(LN((1.1*(Fperm_SI_Woolf2021!$E$9:$E$93-AR$58)-63.1579*EXP(-0.19*Fperm_SI_Woolf2021!$E$9:$E$93)+63.1579*EXP(-0.19*AR$58))/(Fperm_SI_Woolf2021!$E$9:$E$93-AR$58))*(AR$58-Fperm_SI_Woolf2021!$E$9:$E$93)/10))),Fperm_SI_Woolf2021!$D$9:$D$93))</f>
        <v>0.60710129687156134</v>
      </c>
      <c r="AS75" s="51" cm="1">
        <f t="array" ref="AS75">MIN(1,SLOPE(Fperm_SI_Woolf2021!$F$9:$F$93*EXP(-Fperm_SI_Woolf2021!$I$9:$I$93*$C75*IF(AS$58=Fperm_SI_Woolf2021!$E$9:$E$93,1,EXP(LN((1.1*(Fperm_SI_Woolf2021!$E$9:$E$93-AS$58)-63.1579*EXP(-0.19*Fperm_SI_Woolf2021!$E$9:$E$93)+63.1579*EXP(-0.19*AS$58))/(Fperm_SI_Woolf2021!$E$9:$E$93-AS$58))*(AS$58-Fperm_SI_Woolf2021!$E$9:$E$93)/10))) + Fperm_SI_Woolf2021!$G$9:$G$93*EXP(-Fperm_SI_Woolf2021!$J$9:$J$93*$C75*IF(AS$58=Fperm_SI_Woolf2021!$E$9:$E$93,1,EXP(LN((1.1*(Fperm_SI_Woolf2021!$E$9:$E$93-AS$58)-63.1579*EXP(-0.19*Fperm_SI_Woolf2021!$E$9:$E$93)+63.1579*EXP(-0.19*AS$58))/(Fperm_SI_Woolf2021!$E$9:$E$93-AS$58))*(AS$58-Fperm_SI_Woolf2021!$E$9:$E$93)/10))) + Fperm_SI_Woolf2021!$H$9:$H$93*EXP(-Fperm_SI_Woolf2021!$K$9:$K$93*$C75*IF(AS$58=Fperm_SI_Woolf2021!$E$9:$E$93,1,EXP(LN((1.1*(Fperm_SI_Woolf2021!$E$9:$E$93-AS$58)-63.1579*EXP(-0.19*Fperm_SI_Woolf2021!$E$9:$E$93)+63.1579*EXP(-0.19*AS$58))/(Fperm_SI_Woolf2021!$E$9:$E$93-AS$58))*(AS$58-Fperm_SI_Woolf2021!$E$9:$E$93)/10))),Fperm_SI_Woolf2021!$D$9:$D$93)*AS$57+INTERCEPT(Fperm_SI_Woolf2021!$F$9:$F$93*EXP(-Fperm_SI_Woolf2021!$I$9:$I$93*$C75*IF(AS$58=Fperm_SI_Woolf2021!$E$9:$E$93,1,EXP(LN((1.1*(Fperm_SI_Woolf2021!$E$9:$E$93-AS$58)-63.1579*EXP(-0.19*Fperm_SI_Woolf2021!$E$9:$E$93)+63.1579*EXP(-0.19*AS$58))/(Fperm_SI_Woolf2021!$E$9:$E$93-AS$58))*(AS$58-Fperm_SI_Woolf2021!$E$9:$E$93)/10))) + Fperm_SI_Woolf2021!$G$9:$G$93*EXP(-Fperm_SI_Woolf2021!$J$9:$J$93*$C75*IF(AS$58=Fperm_SI_Woolf2021!$E$9:$E$93,1,EXP(LN((1.1*(Fperm_SI_Woolf2021!$E$9:$E$93-AS$58)-63.1579*EXP(-0.19*Fperm_SI_Woolf2021!$E$9:$E$93)+63.1579*EXP(-0.19*AS$58))/(Fperm_SI_Woolf2021!$E$9:$E$93-AS$58))*(AS$58-Fperm_SI_Woolf2021!$E$9:$E$93)/10))) + Fperm_SI_Woolf2021!$H$9:$H$93*EXP(-Fperm_SI_Woolf2021!$K$9:$K$93*$C75*IF(AS$58=Fperm_SI_Woolf2021!$E$9:$E$93,1,EXP(LN((1.1*(Fperm_SI_Woolf2021!$E$9:$E$93-AS$58)-63.1579*EXP(-0.19*Fperm_SI_Woolf2021!$E$9:$E$93)+63.1579*EXP(-0.19*AS$58))/(Fperm_SI_Woolf2021!$E$9:$E$93-AS$58))*(AS$58-Fperm_SI_Woolf2021!$E$9:$E$93)/10))),Fperm_SI_Woolf2021!$D$9:$D$93))</f>
        <v>0.57427570857473709</v>
      </c>
      <c r="AT75" s="51" cm="1">
        <f t="array" ref="AT75">MIN(1,SLOPE(Fperm_SI_Woolf2021!$F$9:$F$93*EXP(-Fperm_SI_Woolf2021!$I$9:$I$93*$C75*IF(AT$58=Fperm_SI_Woolf2021!$E$9:$E$93,1,EXP(LN((1.1*(Fperm_SI_Woolf2021!$E$9:$E$93-AT$58)-63.1579*EXP(-0.19*Fperm_SI_Woolf2021!$E$9:$E$93)+63.1579*EXP(-0.19*AT$58))/(Fperm_SI_Woolf2021!$E$9:$E$93-AT$58))*(AT$58-Fperm_SI_Woolf2021!$E$9:$E$93)/10))) + Fperm_SI_Woolf2021!$G$9:$G$93*EXP(-Fperm_SI_Woolf2021!$J$9:$J$93*$C75*IF(AT$58=Fperm_SI_Woolf2021!$E$9:$E$93,1,EXP(LN((1.1*(Fperm_SI_Woolf2021!$E$9:$E$93-AT$58)-63.1579*EXP(-0.19*Fperm_SI_Woolf2021!$E$9:$E$93)+63.1579*EXP(-0.19*AT$58))/(Fperm_SI_Woolf2021!$E$9:$E$93-AT$58))*(AT$58-Fperm_SI_Woolf2021!$E$9:$E$93)/10))) + Fperm_SI_Woolf2021!$H$9:$H$93*EXP(-Fperm_SI_Woolf2021!$K$9:$K$93*$C75*IF(AT$58=Fperm_SI_Woolf2021!$E$9:$E$93,1,EXP(LN((1.1*(Fperm_SI_Woolf2021!$E$9:$E$93-AT$58)-63.1579*EXP(-0.19*Fperm_SI_Woolf2021!$E$9:$E$93)+63.1579*EXP(-0.19*AT$58))/(Fperm_SI_Woolf2021!$E$9:$E$93-AT$58))*(AT$58-Fperm_SI_Woolf2021!$E$9:$E$93)/10))),Fperm_SI_Woolf2021!$D$9:$D$93)*AT$57+INTERCEPT(Fperm_SI_Woolf2021!$F$9:$F$93*EXP(-Fperm_SI_Woolf2021!$I$9:$I$93*$C75*IF(AT$58=Fperm_SI_Woolf2021!$E$9:$E$93,1,EXP(LN((1.1*(Fperm_SI_Woolf2021!$E$9:$E$93-AT$58)-63.1579*EXP(-0.19*Fperm_SI_Woolf2021!$E$9:$E$93)+63.1579*EXP(-0.19*AT$58))/(Fperm_SI_Woolf2021!$E$9:$E$93-AT$58))*(AT$58-Fperm_SI_Woolf2021!$E$9:$E$93)/10))) + Fperm_SI_Woolf2021!$G$9:$G$93*EXP(-Fperm_SI_Woolf2021!$J$9:$J$93*$C75*IF(AT$58=Fperm_SI_Woolf2021!$E$9:$E$93,1,EXP(LN((1.1*(Fperm_SI_Woolf2021!$E$9:$E$93-AT$58)-63.1579*EXP(-0.19*Fperm_SI_Woolf2021!$E$9:$E$93)+63.1579*EXP(-0.19*AT$58))/(Fperm_SI_Woolf2021!$E$9:$E$93-AT$58))*(AT$58-Fperm_SI_Woolf2021!$E$9:$E$93)/10))) + Fperm_SI_Woolf2021!$H$9:$H$93*EXP(-Fperm_SI_Woolf2021!$K$9:$K$93*$C75*IF(AT$58=Fperm_SI_Woolf2021!$E$9:$E$93,1,EXP(LN((1.1*(Fperm_SI_Woolf2021!$E$9:$E$93-AT$58)-63.1579*EXP(-0.19*Fperm_SI_Woolf2021!$E$9:$E$93)+63.1579*EXP(-0.19*AT$58))/(Fperm_SI_Woolf2021!$E$9:$E$93-AT$58))*(AT$58-Fperm_SI_Woolf2021!$E$9:$E$93)/10))),Fperm_SI_Woolf2021!$D$9:$D$93))</f>
        <v>0.54145012027791284</v>
      </c>
      <c r="AU75" s="51" cm="1">
        <f t="array" ref="AU75">MIN(1,SLOPE(Fperm_SI_Woolf2021!$F$9:$F$93*EXP(-Fperm_SI_Woolf2021!$I$9:$I$93*$C75*IF(AU$58=Fperm_SI_Woolf2021!$E$9:$E$93,1,EXP(LN((1.1*(Fperm_SI_Woolf2021!$E$9:$E$93-AU$58)-63.1579*EXP(-0.19*Fperm_SI_Woolf2021!$E$9:$E$93)+63.1579*EXP(-0.19*AU$58))/(Fperm_SI_Woolf2021!$E$9:$E$93-AU$58))*(AU$58-Fperm_SI_Woolf2021!$E$9:$E$93)/10))) + Fperm_SI_Woolf2021!$G$9:$G$93*EXP(-Fperm_SI_Woolf2021!$J$9:$J$93*$C75*IF(AU$58=Fperm_SI_Woolf2021!$E$9:$E$93,1,EXP(LN((1.1*(Fperm_SI_Woolf2021!$E$9:$E$93-AU$58)-63.1579*EXP(-0.19*Fperm_SI_Woolf2021!$E$9:$E$93)+63.1579*EXP(-0.19*AU$58))/(Fperm_SI_Woolf2021!$E$9:$E$93-AU$58))*(AU$58-Fperm_SI_Woolf2021!$E$9:$E$93)/10))) + Fperm_SI_Woolf2021!$H$9:$H$93*EXP(-Fperm_SI_Woolf2021!$K$9:$K$93*$C75*IF(AU$58=Fperm_SI_Woolf2021!$E$9:$E$93,1,EXP(LN((1.1*(Fperm_SI_Woolf2021!$E$9:$E$93-AU$58)-63.1579*EXP(-0.19*Fperm_SI_Woolf2021!$E$9:$E$93)+63.1579*EXP(-0.19*AU$58))/(Fperm_SI_Woolf2021!$E$9:$E$93-AU$58))*(AU$58-Fperm_SI_Woolf2021!$E$9:$E$93)/10))),Fperm_SI_Woolf2021!$D$9:$D$93)*AU$57+INTERCEPT(Fperm_SI_Woolf2021!$F$9:$F$93*EXP(-Fperm_SI_Woolf2021!$I$9:$I$93*$C75*IF(AU$58=Fperm_SI_Woolf2021!$E$9:$E$93,1,EXP(LN((1.1*(Fperm_SI_Woolf2021!$E$9:$E$93-AU$58)-63.1579*EXP(-0.19*Fperm_SI_Woolf2021!$E$9:$E$93)+63.1579*EXP(-0.19*AU$58))/(Fperm_SI_Woolf2021!$E$9:$E$93-AU$58))*(AU$58-Fperm_SI_Woolf2021!$E$9:$E$93)/10))) + Fperm_SI_Woolf2021!$G$9:$G$93*EXP(-Fperm_SI_Woolf2021!$J$9:$J$93*$C75*IF(AU$58=Fperm_SI_Woolf2021!$E$9:$E$93,1,EXP(LN((1.1*(Fperm_SI_Woolf2021!$E$9:$E$93-AU$58)-63.1579*EXP(-0.19*Fperm_SI_Woolf2021!$E$9:$E$93)+63.1579*EXP(-0.19*AU$58))/(Fperm_SI_Woolf2021!$E$9:$E$93-AU$58))*(AU$58-Fperm_SI_Woolf2021!$E$9:$E$93)/10))) + Fperm_SI_Woolf2021!$H$9:$H$93*EXP(-Fperm_SI_Woolf2021!$K$9:$K$93*$C75*IF(AU$58=Fperm_SI_Woolf2021!$E$9:$E$93,1,EXP(LN((1.1*(Fperm_SI_Woolf2021!$E$9:$E$93-AU$58)-63.1579*EXP(-0.19*Fperm_SI_Woolf2021!$E$9:$E$93)+63.1579*EXP(-0.19*AU$58))/(Fperm_SI_Woolf2021!$E$9:$E$93-AU$58))*(AU$58-Fperm_SI_Woolf2021!$E$9:$E$93)/10))),Fperm_SI_Woolf2021!$D$9:$D$93))</f>
        <v>0.50862453198108859</v>
      </c>
      <c r="AV75" s="51" cm="1">
        <f t="array" ref="AV75">MIN(1,SLOPE(Fperm_SI_Woolf2021!$F$9:$F$93*EXP(-Fperm_SI_Woolf2021!$I$9:$I$93*$C75*IF(AV$58=Fperm_SI_Woolf2021!$E$9:$E$93,1,EXP(LN((1.1*(Fperm_SI_Woolf2021!$E$9:$E$93-AV$58)-63.1579*EXP(-0.19*Fperm_SI_Woolf2021!$E$9:$E$93)+63.1579*EXP(-0.19*AV$58))/(Fperm_SI_Woolf2021!$E$9:$E$93-AV$58))*(AV$58-Fperm_SI_Woolf2021!$E$9:$E$93)/10))) + Fperm_SI_Woolf2021!$G$9:$G$93*EXP(-Fperm_SI_Woolf2021!$J$9:$J$93*$C75*IF(AV$58=Fperm_SI_Woolf2021!$E$9:$E$93,1,EXP(LN((1.1*(Fperm_SI_Woolf2021!$E$9:$E$93-AV$58)-63.1579*EXP(-0.19*Fperm_SI_Woolf2021!$E$9:$E$93)+63.1579*EXP(-0.19*AV$58))/(Fperm_SI_Woolf2021!$E$9:$E$93-AV$58))*(AV$58-Fperm_SI_Woolf2021!$E$9:$E$93)/10))) + Fperm_SI_Woolf2021!$H$9:$H$93*EXP(-Fperm_SI_Woolf2021!$K$9:$K$93*$C75*IF(AV$58=Fperm_SI_Woolf2021!$E$9:$E$93,1,EXP(LN((1.1*(Fperm_SI_Woolf2021!$E$9:$E$93-AV$58)-63.1579*EXP(-0.19*Fperm_SI_Woolf2021!$E$9:$E$93)+63.1579*EXP(-0.19*AV$58))/(Fperm_SI_Woolf2021!$E$9:$E$93-AV$58))*(AV$58-Fperm_SI_Woolf2021!$E$9:$E$93)/10))),Fperm_SI_Woolf2021!$D$9:$D$93)*AV$57+INTERCEPT(Fperm_SI_Woolf2021!$F$9:$F$93*EXP(-Fperm_SI_Woolf2021!$I$9:$I$93*$C75*IF(AV$58=Fperm_SI_Woolf2021!$E$9:$E$93,1,EXP(LN((1.1*(Fperm_SI_Woolf2021!$E$9:$E$93-AV$58)-63.1579*EXP(-0.19*Fperm_SI_Woolf2021!$E$9:$E$93)+63.1579*EXP(-0.19*AV$58))/(Fperm_SI_Woolf2021!$E$9:$E$93-AV$58))*(AV$58-Fperm_SI_Woolf2021!$E$9:$E$93)/10))) + Fperm_SI_Woolf2021!$G$9:$G$93*EXP(-Fperm_SI_Woolf2021!$J$9:$J$93*$C75*IF(AV$58=Fperm_SI_Woolf2021!$E$9:$E$93,1,EXP(LN((1.1*(Fperm_SI_Woolf2021!$E$9:$E$93-AV$58)-63.1579*EXP(-0.19*Fperm_SI_Woolf2021!$E$9:$E$93)+63.1579*EXP(-0.19*AV$58))/(Fperm_SI_Woolf2021!$E$9:$E$93-AV$58))*(AV$58-Fperm_SI_Woolf2021!$E$9:$E$93)/10))) + Fperm_SI_Woolf2021!$H$9:$H$93*EXP(-Fperm_SI_Woolf2021!$K$9:$K$93*$C75*IF(AV$58=Fperm_SI_Woolf2021!$E$9:$E$93,1,EXP(LN((1.1*(Fperm_SI_Woolf2021!$E$9:$E$93-AV$58)-63.1579*EXP(-0.19*Fperm_SI_Woolf2021!$E$9:$E$93)+63.1579*EXP(-0.19*AV$58))/(Fperm_SI_Woolf2021!$E$9:$E$93-AV$58))*(AV$58-Fperm_SI_Woolf2021!$E$9:$E$93)/10))),Fperm_SI_Woolf2021!$D$9:$D$93))</f>
        <v>0.4757989436842644</v>
      </c>
      <c r="AW75" s="51" cm="1">
        <f t="array" ref="AW75">MIN(1,SLOPE(Fperm_SI_Woolf2021!$F$9:$F$93*EXP(-Fperm_SI_Woolf2021!$I$9:$I$93*$C75*IF(AW$58=Fperm_SI_Woolf2021!$E$9:$E$93,1,EXP(LN((1.1*(Fperm_SI_Woolf2021!$E$9:$E$93-AW$58)-63.1579*EXP(-0.19*Fperm_SI_Woolf2021!$E$9:$E$93)+63.1579*EXP(-0.19*AW$58))/(Fperm_SI_Woolf2021!$E$9:$E$93-AW$58))*(AW$58-Fperm_SI_Woolf2021!$E$9:$E$93)/10))) + Fperm_SI_Woolf2021!$G$9:$G$93*EXP(-Fperm_SI_Woolf2021!$J$9:$J$93*$C75*IF(AW$58=Fperm_SI_Woolf2021!$E$9:$E$93,1,EXP(LN((1.1*(Fperm_SI_Woolf2021!$E$9:$E$93-AW$58)-63.1579*EXP(-0.19*Fperm_SI_Woolf2021!$E$9:$E$93)+63.1579*EXP(-0.19*AW$58))/(Fperm_SI_Woolf2021!$E$9:$E$93-AW$58))*(AW$58-Fperm_SI_Woolf2021!$E$9:$E$93)/10))) + Fperm_SI_Woolf2021!$H$9:$H$93*EXP(-Fperm_SI_Woolf2021!$K$9:$K$93*$C75*IF(AW$58=Fperm_SI_Woolf2021!$E$9:$E$93,1,EXP(LN((1.1*(Fperm_SI_Woolf2021!$E$9:$E$93-AW$58)-63.1579*EXP(-0.19*Fperm_SI_Woolf2021!$E$9:$E$93)+63.1579*EXP(-0.19*AW$58))/(Fperm_SI_Woolf2021!$E$9:$E$93-AW$58))*(AW$58-Fperm_SI_Woolf2021!$E$9:$E$93)/10))),Fperm_SI_Woolf2021!$D$9:$D$93)*AW$57+INTERCEPT(Fperm_SI_Woolf2021!$F$9:$F$93*EXP(-Fperm_SI_Woolf2021!$I$9:$I$93*$C75*IF(AW$58=Fperm_SI_Woolf2021!$E$9:$E$93,1,EXP(LN((1.1*(Fperm_SI_Woolf2021!$E$9:$E$93-AW$58)-63.1579*EXP(-0.19*Fperm_SI_Woolf2021!$E$9:$E$93)+63.1579*EXP(-0.19*AW$58))/(Fperm_SI_Woolf2021!$E$9:$E$93-AW$58))*(AW$58-Fperm_SI_Woolf2021!$E$9:$E$93)/10))) + Fperm_SI_Woolf2021!$G$9:$G$93*EXP(-Fperm_SI_Woolf2021!$J$9:$J$93*$C75*IF(AW$58=Fperm_SI_Woolf2021!$E$9:$E$93,1,EXP(LN((1.1*(Fperm_SI_Woolf2021!$E$9:$E$93-AW$58)-63.1579*EXP(-0.19*Fperm_SI_Woolf2021!$E$9:$E$93)+63.1579*EXP(-0.19*AW$58))/(Fperm_SI_Woolf2021!$E$9:$E$93-AW$58))*(AW$58-Fperm_SI_Woolf2021!$E$9:$E$93)/10))) + Fperm_SI_Woolf2021!$H$9:$H$93*EXP(-Fperm_SI_Woolf2021!$K$9:$K$93*$C75*IF(AW$58=Fperm_SI_Woolf2021!$E$9:$E$93,1,EXP(LN((1.1*(Fperm_SI_Woolf2021!$E$9:$E$93-AW$58)-63.1579*EXP(-0.19*Fperm_SI_Woolf2021!$E$9:$E$93)+63.1579*EXP(-0.19*AW$58))/(Fperm_SI_Woolf2021!$E$9:$E$93-AW$58))*(AW$58-Fperm_SI_Woolf2021!$E$9:$E$93)/10))),Fperm_SI_Woolf2021!$D$9:$D$93))</f>
        <v>0.88092347054198117</v>
      </c>
      <c r="AX75" s="51" cm="1">
        <f t="array" ref="AX75">MIN(1,SLOPE(Fperm_SI_Woolf2021!$F$9:$F$93*EXP(-Fperm_SI_Woolf2021!$I$9:$I$93*$C75*IF(AX$58=Fperm_SI_Woolf2021!$E$9:$E$93,1,EXP(LN((1.1*(Fperm_SI_Woolf2021!$E$9:$E$93-AX$58)-63.1579*EXP(-0.19*Fperm_SI_Woolf2021!$E$9:$E$93)+63.1579*EXP(-0.19*AX$58))/(Fperm_SI_Woolf2021!$E$9:$E$93-AX$58))*(AX$58-Fperm_SI_Woolf2021!$E$9:$E$93)/10))) + Fperm_SI_Woolf2021!$G$9:$G$93*EXP(-Fperm_SI_Woolf2021!$J$9:$J$93*$C75*IF(AX$58=Fperm_SI_Woolf2021!$E$9:$E$93,1,EXP(LN((1.1*(Fperm_SI_Woolf2021!$E$9:$E$93-AX$58)-63.1579*EXP(-0.19*Fperm_SI_Woolf2021!$E$9:$E$93)+63.1579*EXP(-0.19*AX$58))/(Fperm_SI_Woolf2021!$E$9:$E$93-AX$58))*(AX$58-Fperm_SI_Woolf2021!$E$9:$E$93)/10))) + Fperm_SI_Woolf2021!$H$9:$H$93*EXP(-Fperm_SI_Woolf2021!$K$9:$K$93*$C75*IF(AX$58=Fperm_SI_Woolf2021!$E$9:$E$93,1,EXP(LN((1.1*(Fperm_SI_Woolf2021!$E$9:$E$93-AX$58)-63.1579*EXP(-0.19*Fperm_SI_Woolf2021!$E$9:$E$93)+63.1579*EXP(-0.19*AX$58))/(Fperm_SI_Woolf2021!$E$9:$E$93-AX$58))*(AX$58-Fperm_SI_Woolf2021!$E$9:$E$93)/10))),Fperm_SI_Woolf2021!$D$9:$D$93)*AX$57+INTERCEPT(Fperm_SI_Woolf2021!$F$9:$F$93*EXP(-Fperm_SI_Woolf2021!$I$9:$I$93*$C75*IF(AX$58=Fperm_SI_Woolf2021!$E$9:$E$93,1,EXP(LN((1.1*(Fperm_SI_Woolf2021!$E$9:$E$93-AX$58)-63.1579*EXP(-0.19*Fperm_SI_Woolf2021!$E$9:$E$93)+63.1579*EXP(-0.19*AX$58))/(Fperm_SI_Woolf2021!$E$9:$E$93-AX$58))*(AX$58-Fperm_SI_Woolf2021!$E$9:$E$93)/10))) + Fperm_SI_Woolf2021!$G$9:$G$93*EXP(-Fperm_SI_Woolf2021!$J$9:$J$93*$C75*IF(AX$58=Fperm_SI_Woolf2021!$E$9:$E$93,1,EXP(LN((1.1*(Fperm_SI_Woolf2021!$E$9:$E$93-AX$58)-63.1579*EXP(-0.19*Fperm_SI_Woolf2021!$E$9:$E$93)+63.1579*EXP(-0.19*AX$58))/(Fperm_SI_Woolf2021!$E$9:$E$93-AX$58))*(AX$58-Fperm_SI_Woolf2021!$E$9:$E$93)/10))) + Fperm_SI_Woolf2021!$H$9:$H$93*EXP(-Fperm_SI_Woolf2021!$K$9:$K$93*$C75*IF(AX$58=Fperm_SI_Woolf2021!$E$9:$E$93,1,EXP(LN((1.1*(Fperm_SI_Woolf2021!$E$9:$E$93-AX$58)-63.1579*EXP(-0.19*Fperm_SI_Woolf2021!$E$9:$E$93)+63.1579*EXP(-0.19*AX$58))/(Fperm_SI_Woolf2021!$E$9:$E$93-AX$58))*(AX$58-Fperm_SI_Woolf2021!$E$9:$E$93)/10))),Fperm_SI_Woolf2021!$D$9:$D$93))</f>
        <v>0.84814791345690455</v>
      </c>
      <c r="AY75" s="51" cm="1">
        <f t="array" ref="AY75">MIN(1,SLOPE(Fperm_SI_Woolf2021!$F$9:$F$93*EXP(-Fperm_SI_Woolf2021!$I$9:$I$93*$C75*IF(AY$58=Fperm_SI_Woolf2021!$E$9:$E$93,1,EXP(LN((1.1*(Fperm_SI_Woolf2021!$E$9:$E$93-AY$58)-63.1579*EXP(-0.19*Fperm_SI_Woolf2021!$E$9:$E$93)+63.1579*EXP(-0.19*AY$58))/(Fperm_SI_Woolf2021!$E$9:$E$93-AY$58))*(AY$58-Fperm_SI_Woolf2021!$E$9:$E$93)/10))) + Fperm_SI_Woolf2021!$G$9:$G$93*EXP(-Fperm_SI_Woolf2021!$J$9:$J$93*$C75*IF(AY$58=Fperm_SI_Woolf2021!$E$9:$E$93,1,EXP(LN((1.1*(Fperm_SI_Woolf2021!$E$9:$E$93-AY$58)-63.1579*EXP(-0.19*Fperm_SI_Woolf2021!$E$9:$E$93)+63.1579*EXP(-0.19*AY$58))/(Fperm_SI_Woolf2021!$E$9:$E$93-AY$58))*(AY$58-Fperm_SI_Woolf2021!$E$9:$E$93)/10))) + Fperm_SI_Woolf2021!$H$9:$H$93*EXP(-Fperm_SI_Woolf2021!$K$9:$K$93*$C75*IF(AY$58=Fperm_SI_Woolf2021!$E$9:$E$93,1,EXP(LN((1.1*(Fperm_SI_Woolf2021!$E$9:$E$93-AY$58)-63.1579*EXP(-0.19*Fperm_SI_Woolf2021!$E$9:$E$93)+63.1579*EXP(-0.19*AY$58))/(Fperm_SI_Woolf2021!$E$9:$E$93-AY$58))*(AY$58-Fperm_SI_Woolf2021!$E$9:$E$93)/10))),Fperm_SI_Woolf2021!$D$9:$D$93)*AY$57+INTERCEPT(Fperm_SI_Woolf2021!$F$9:$F$93*EXP(-Fperm_SI_Woolf2021!$I$9:$I$93*$C75*IF(AY$58=Fperm_SI_Woolf2021!$E$9:$E$93,1,EXP(LN((1.1*(Fperm_SI_Woolf2021!$E$9:$E$93-AY$58)-63.1579*EXP(-0.19*Fperm_SI_Woolf2021!$E$9:$E$93)+63.1579*EXP(-0.19*AY$58))/(Fperm_SI_Woolf2021!$E$9:$E$93-AY$58))*(AY$58-Fperm_SI_Woolf2021!$E$9:$E$93)/10))) + Fperm_SI_Woolf2021!$G$9:$G$93*EXP(-Fperm_SI_Woolf2021!$J$9:$J$93*$C75*IF(AY$58=Fperm_SI_Woolf2021!$E$9:$E$93,1,EXP(LN((1.1*(Fperm_SI_Woolf2021!$E$9:$E$93-AY$58)-63.1579*EXP(-0.19*Fperm_SI_Woolf2021!$E$9:$E$93)+63.1579*EXP(-0.19*AY$58))/(Fperm_SI_Woolf2021!$E$9:$E$93-AY$58))*(AY$58-Fperm_SI_Woolf2021!$E$9:$E$93)/10))) + Fperm_SI_Woolf2021!$H$9:$H$93*EXP(-Fperm_SI_Woolf2021!$K$9:$K$93*$C75*IF(AY$58=Fperm_SI_Woolf2021!$E$9:$E$93,1,EXP(LN((1.1*(Fperm_SI_Woolf2021!$E$9:$E$93-AY$58)-63.1579*EXP(-0.19*Fperm_SI_Woolf2021!$E$9:$E$93)+63.1579*EXP(-0.19*AY$58))/(Fperm_SI_Woolf2021!$E$9:$E$93-AY$58))*(AY$58-Fperm_SI_Woolf2021!$E$9:$E$93)/10))),Fperm_SI_Woolf2021!$D$9:$D$93))</f>
        <v>0.81537235637182781</v>
      </c>
      <c r="AZ75" s="51" cm="1">
        <f t="array" ref="AZ75">MIN(1,SLOPE(Fperm_SI_Woolf2021!$F$9:$F$93*EXP(-Fperm_SI_Woolf2021!$I$9:$I$93*$C75*IF(AZ$58=Fperm_SI_Woolf2021!$E$9:$E$93,1,EXP(LN((1.1*(Fperm_SI_Woolf2021!$E$9:$E$93-AZ$58)-63.1579*EXP(-0.19*Fperm_SI_Woolf2021!$E$9:$E$93)+63.1579*EXP(-0.19*AZ$58))/(Fperm_SI_Woolf2021!$E$9:$E$93-AZ$58))*(AZ$58-Fperm_SI_Woolf2021!$E$9:$E$93)/10))) + Fperm_SI_Woolf2021!$G$9:$G$93*EXP(-Fperm_SI_Woolf2021!$J$9:$J$93*$C75*IF(AZ$58=Fperm_SI_Woolf2021!$E$9:$E$93,1,EXP(LN((1.1*(Fperm_SI_Woolf2021!$E$9:$E$93-AZ$58)-63.1579*EXP(-0.19*Fperm_SI_Woolf2021!$E$9:$E$93)+63.1579*EXP(-0.19*AZ$58))/(Fperm_SI_Woolf2021!$E$9:$E$93-AZ$58))*(AZ$58-Fperm_SI_Woolf2021!$E$9:$E$93)/10))) + Fperm_SI_Woolf2021!$H$9:$H$93*EXP(-Fperm_SI_Woolf2021!$K$9:$K$93*$C75*IF(AZ$58=Fperm_SI_Woolf2021!$E$9:$E$93,1,EXP(LN((1.1*(Fperm_SI_Woolf2021!$E$9:$E$93-AZ$58)-63.1579*EXP(-0.19*Fperm_SI_Woolf2021!$E$9:$E$93)+63.1579*EXP(-0.19*AZ$58))/(Fperm_SI_Woolf2021!$E$9:$E$93-AZ$58))*(AZ$58-Fperm_SI_Woolf2021!$E$9:$E$93)/10))),Fperm_SI_Woolf2021!$D$9:$D$93)*AZ$57+INTERCEPT(Fperm_SI_Woolf2021!$F$9:$F$93*EXP(-Fperm_SI_Woolf2021!$I$9:$I$93*$C75*IF(AZ$58=Fperm_SI_Woolf2021!$E$9:$E$93,1,EXP(LN((1.1*(Fperm_SI_Woolf2021!$E$9:$E$93-AZ$58)-63.1579*EXP(-0.19*Fperm_SI_Woolf2021!$E$9:$E$93)+63.1579*EXP(-0.19*AZ$58))/(Fperm_SI_Woolf2021!$E$9:$E$93-AZ$58))*(AZ$58-Fperm_SI_Woolf2021!$E$9:$E$93)/10))) + Fperm_SI_Woolf2021!$G$9:$G$93*EXP(-Fperm_SI_Woolf2021!$J$9:$J$93*$C75*IF(AZ$58=Fperm_SI_Woolf2021!$E$9:$E$93,1,EXP(LN((1.1*(Fperm_SI_Woolf2021!$E$9:$E$93-AZ$58)-63.1579*EXP(-0.19*Fperm_SI_Woolf2021!$E$9:$E$93)+63.1579*EXP(-0.19*AZ$58))/(Fperm_SI_Woolf2021!$E$9:$E$93-AZ$58))*(AZ$58-Fperm_SI_Woolf2021!$E$9:$E$93)/10))) + Fperm_SI_Woolf2021!$H$9:$H$93*EXP(-Fperm_SI_Woolf2021!$K$9:$K$93*$C75*IF(AZ$58=Fperm_SI_Woolf2021!$E$9:$E$93,1,EXP(LN((1.1*(Fperm_SI_Woolf2021!$E$9:$E$93-AZ$58)-63.1579*EXP(-0.19*Fperm_SI_Woolf2021!$E$9:$E$93)+63.1579*EXP(-0.19*AZ$58))/(Fperm_SI_Woolf2021!$E$9:$E$93-AZ$58))*(AZ$58-Fperm_SI_Woolf2021!$E$9:$E$93)/10))),Fperm_SI_Woolf2021!$D$9:$D$93))</f>
        <v>0.78259679928675119</v>
      </c>
      <c r="BA75" s="51" cm="1">
        <f t="array" ref="BA75">MIN(1,SLOPE(Fperm_SI_Woolf2021!$F$9:$F$93*EXP(-Fperm_SI_Woolf2021!$I$9:$I$93*$C75*IF(BA$58=Fperm_SI_Woolf2021!$E$9:$E$93,1,EXP(LN((1.1*(Fperm_SI_Woolf2021!$E$9:$E$93-BA$58)-63.1579*EXP(-0.19*Fperm_SI_Woolf2021!$E$9:$E$93)+63.1579*EXP(-0.19*BA$58))/(Fperm_SI_Woolf2021!$E$9:$E$93-BA$58))*(BA$58-Fperm_SI_Woolf2021!$E$9:$E$93)/10))) + Fperm_SI_Woolf2021!$G$9:$G$93*EXP(-Fperm_SI_Woolf2021!$J$9:$J$93*$C75*IF(BA$58=Fperm_SI_Woolf2021!$E$9:$E$93,1,EXP(LN((1.1*(Fperm_SI_Woolf2021!$E$9:$E$93-BA$58)-63.1579*EXP(-0.19*Fperm_SI_Woolf2021!$E$9:$E$93)+63.1579*EXP(-0.19*BA$58))/(Fperm_SI_Woolf2021!$E$9:$E$93-BA$58))*(BA$58-Fperm_SI_Woolf2021!$E$9:$E$93)/10))) + Fperm_SI_Woolf2021!$H$9:$H$93*EXP(-Fperm_SI_Woolf2021!$K$9:$K$93*$C75*IF(BA$58=Fperm_SI_Woolf2021!$E$9:$E$93,1,EXP(LN((1.1*(Fperm_SI_Woolf2021!$E$9:$E$93-BA$58)-63.1579*EXP(-0.19*Fperm_SI_Woolf2021!$E$9:$E$93)+63.1579*EXP(-0.19*BA$58))/(Fperm_SI_Woolf2021!$E$9:$E$93-BA$58))*(BA$58-Fperm_SI_Woolf2021!$E$9:$E$93)/10))),Fperm_SI_Woolf2021!$D$9:$D$93)*BA$57+INTERCEPT(Fperm_SI_Woolf2021!$F$9:$F$93*EXP(-Fperm_SI_Woolf2021!$I$9:$I$93*$C75*IF(BA$58=Fperm_SI_Woolf2021!$E$9:$E$93,1,EXP(LN((1.1*(Fperm_SI_Woolf2021!$E$9:$E$93-BA$58)-63.1579*EXP(-0.19*Fperm_SI_Woolf2021!$E$9:$E$93)+63.1579*EXP(-0.19*BA$58))/(Fperm_SI_Woolf2021!$E$9:$E$93-BA$58))*(BA$58-Fperm_SI_Woolf2021!$E$9:$E$93)/10))) + Fperm_SI_Woolf2021!$G$9:$G$93*EXP(-Fperm_SI_Woolf2021!$J$9:$J$93*$C75*IF(BA$58=Fperm_SI_Woolf2021!$E$9:$E$93,1,EXP(LN((1.1*(Fperm_SI_Woolf2021!$E$9:$E$93-BA$58)-63.1579*EXP(-0.19*Fperm_SI_Woolf2021!$E$9:$E$93)+63.1579*EXP(-0.19*BA$58))/(Fperm_SI_Woolf2021!$E$9:$E$93-BA$58))*(BA$58-Fperm_SI_Woolf2021!$E$9:$E$93)/10))) + Fperm_SI_Woolf2021!$H$9:$H$93*EXP(-Fperm_SI_Woolf2021!$K$9:$K$93*$C75*IF(BA$58=Fperm_SI_Woolf2021!$E$9:$E$93,1,EXP(LN((1.1*(Fperm_SI_Woolf2021!$E$9:$E$93-BA$58)-63.1579*EXP(-0.19*Fperm_SI_Woolf2021!$E$9:$E$93)+63.1579*EXP(-0.19*BA$58))/(Fperm_SI_Woolf2021!$E$9:$E$93-BA$58))*(BA$58-Fperm_SI_Woolf2021!$E$9:$E$93)/10))),Fperm_SI_Woolf2021!$D$9:$D$93))</f>
        <v>0.74982124220167456</v>
      </c>
      <c r="BB75" s="51" cm="1">
        <f t="array" ref="BB75">MIN(1,SLOPE(Fperm_SI_Woolf2021!$F$9:$F$93*EXP(-Fperm_SI_Woolf2021!$I$9:$I$93*$C75*IF(BB$58=Fperm_SI_Woolf2021!$E$9:$E$93,1,EXP(LN((1.1*(Fperm_SI_Woolf2021!$E$9:$E$93-BB$58)-63.1579*EXP(-0.19*Fperm_SI_Woolf2021!$E$9:$E$93)+63.1579*EXP(-0.19*BB$58))/(Fperm_SI_Woolf2021!$E$9:$E$93-BB$58))*(BB$58-Fperm_SI_Woolf2021!$E$9:$E$93)/10))) + Fperm_SI_Woolf2021!$G$9:$G$93*EXP(-Fperm_SI_Woolf2021!$J$9:$J$93*$C75*IF(BB$58=Fperm_SI_Woolf2021!$E$9:$E$93,1,EXP(LN((1.1*(Fperm_SI_Woolf2021!$E$9:$E$93-BB$58)-63.1579*EXP(-0.19*Fperm_SI_Woolf2021!$E$9:$E$93)+63.1579*EXP(-0.19*BB$58))/(Fperm_SI_Woolf2021!$E$9:$E$93-BB$58))*(BB$58-Fperm_SI_Woolf2021!$E$9:$E$93)/10))) + Fperm_SI_Woolf2021!$H$9:$H$93*EXP(-Fperm_SI_Woolf2021!$K$9:$K$93*$C75*IF(BB$58=Fperm_SI_Woolf2021!$E$9:$E$93,1,EXP(LN((1.1*(Fperm_SI_Woolf2021!$E$9:$E$93-BB$58)-63.1579*EXP(-0.19*Fperm_SI_Woolf2021!$E$9:$E$93)+63.1579*EXP(-0.19*BB$58))/(Fperm_SI_Woolf2021!$E$9:$E$93-BB$58))*(BB$58-Fperm_SI_Woolf2021!$E$9:$E$93)/10))),Fperm_SI_Woolf2021!$D$9:$D$93)*BB$57+INTERCEPT(Fperm_SI_Woolf2021!$F$9:$F$93*EXP(-Fperm_SI_Woolf2021!$I$9:$I$93*$C75*IF(BB$58=Fperm_SI_Woolf2021!$E$9:$E$93,1,EXP(LN((1.1*(Fperm_SI_Woolf2021!$E$9:$E$93-BB$58)-63.1579*EXP(-0.19*Fperm_SI_Woolf2021!$E$9:$E$93)+63.1579*EXP(-0.19*BB$58))/(Fperm_SI_Woolf2021!$E$9:$E$93-BB$58))*(BB$58-Fperm_SI_Woolf2021!$E$9:$E$93)/10))) + Fperm_SI_Woolf2021!$G$9:$G$93*EXP(-Fperm_SI_Woolf2021!$J$9:$J$93*$C75*IF(BB$58=Fperm_SI_Woolf2021!$E$9:$E$93,1,EXP(LN((1.1*(Fperm_SI_Woolf2021!$E$9:$E$93-BB$58)-63.1579*EXP(-0.19*Fperm_SI_Woolf2021!$E$9:$E$93)+63.1579*EXP(-0.19*BB$58))/(Fperm_SI_Woolf2021!$E$9:$E$93-BB$58))*(BB$58-Fperm_SI_Woolf2021!$E$9:$E$93)/10))) + Fperm_SI_Woolf2021!$H$9:$H$93*EXP(-Fperm_SI_Woolf2021!$K$9:$K$93*$C75*IF(BB$58=Fperm_SI_Woolf2021!$E$9:$E$93,1,EXP(LN((1.1*(Fperm_SI_Woolf2021!$E$9:$E$93-BB$58)-63.1579*EXP(-0.19*Fperm_SI_Woolf2021!$E$9:$E$93)+63.1579*EXP(-0.19*BB$58))/(Fperm_SI_Woolf2021!$E$9:$E$93-BB$58))*(BB$58-Fperm_SI_Woolf2021!$E$9:$E$93)/10))),Fperm_SI_Woolf2021!$D$9:$D$93))</f>
        <v>0.71704568511659783</v>
      </c>
      <c r="BC75" s="51" cm="1">
        <f t="array" ref="BC75">MIN(1,SLOPE(Fperm_SI_Woolf2021!$F$9:$F$93*EXP(-Fperm_SI_Woolf2021!$I$9:$I$93*$C75*IF(BC$58=Fperm_SI_Woolf2021!$E$9:$E$93,1,EXP(LN((1.1*(Fperm_SI_Woolf2021!$E$9:$E$93-BC$58)-63.1579*EXP(-0.19*Fperm_SI_Woolf2021!$E$9:$E$93)+63.1579*EXP(-0.19*BC$58))/(Fperm_SI_Woolf2021!$E$9:$E$93-BC$58))*(BC$58-Fperm_SI_Woolf2021!$E$9:$E$93)/10))) + Fperm_SI_Woolf2021!$G$9:$G$93*EXP(-Fperm_SI_Woolf2021!$J$9:$J$93*$C75*IF(BC$58=Fperm_SI_Woolf2021!$E$9:$E$93,1,EXP(LN((1.1*(Fperm_SI_Woolf2021!$E$9:$E$93-BC$58)-63.1579*EXP(-0.19*Fperm_SI_Woolf2021!$E$9:$E$93)+63.1579*EXP(-0.19*BC$58))/(Fperm_SI_Woolf2021!$E$9:$E$93-BC$58))*(BC$58-Fperm_SI_Woolf2021!$E$9:$E$93)/10))) + Fperm_SI_Woolf2021!$H$9:$H$93*EXP(-Fperm_SI_Woolf2021!$K$9:$K$93*$C75*IF(BC$58=Fperm_SI_Woolf2021!$E$9:$E$93,1,EXP(LN((1.1*(Fperm_SI_Woolf2021!$E$9:$E$93-BC$58)-63.1579*EXP(-0.19*Fperm_SI_Woolf2021!$E$9:$E$93)+63.1579*EXP(-0.19*BC$58))/(Fperm_SI_Woolf2021!$E$9:$E$93-BC$58))*(BC$58-Fperm_SI_Woolf2021!$E$9:$E$93)/10))),Fperm_SI_Woolf2021!$D$9:$D$93)*BC$57+INTERCEPT(Fperm_SI_Woolf2021!$F$9:$F$93*EXP(-Fperm_SI_Woolf2021!$I$9:$I$93*$C75*IF(BC$58=Fperm_SI_Woolf2021!$E$9:$E$93,1,EXP(LN((1.1*(Fperm_SI_Woolf2021!$E$9:$E$93-BC$58)-63.1579*EXP(-0.19*Fperm_SI_Woolf2021!$E$9:$E$93)+63.1579*EXP(-0.19*BC$58))/(Fperm_SI_Woolf2021!$E$9:$E$93-BC$58))*(BC$58-Fperm_SI_Woolf2021!$E$9:$E$93)/10))) + Fperm_SI_Woolf2021!$G$9:$G$93*EXP(-Fperm_SI_Woolf2021!$J$9:$J$93*$C75*IF(BC$58=Fperm_SI_Woolf2021!$E$9:$E$93,1,EXP(LN((1.1*(Fperm_SI_Woolf2021!$E$9:$E$93-BC$58)-63.1579*EXP(-0.19*Fperm_SI_Woolf2021!$E$9:$E$93)+63.1579*EXP(-0.19*BC$58))/(Fperm_SI_Woolf2021!$E$9:$E$93-BC$58))*(BC$58-Fperm_SI_Woolf2021!$E$9:$E$93)/10))) + Fperm_SI_Woolf2021!$H$9:$H$93*EXP(-Fperm_SI_Woolf2021!$K$9:$K$93*$C75*IF(BC$58=Fperm_SI_Woolf2021!$E$9:$E$93,1,EXP(LN((1.1*(Fperm_SI_Woolf2021!$E$9:$E$93-BC$58)-63.1579*EXP(-0.19*Fperm_SI_Woolf2021!$E$9:$E$93)+63.1579*EXP(-0.19*BC$58))/(Fperm_SI_Woolf2021!$E$9:$E$93-BC$58))*(BC$58-Fperm_SI_Woolf2021!$E$9:$E$93)/10))),Fperm_SI_Woolf2021!$D$9:$D$93))</f>
        <v>0.68427012803152132</v>
      </c>
      <c r="BD75" s="51" cm="1">
        <f t="array" ref="BD75">MIN(1,SLOPE(Fperm_SI_Woolf2021!$F$9:$F$93*EXP(-Fperm_SI_Woolf2021!$I$9:$I$93*$C75*IF(BD$58=Fperm_SI_Woolf2021!$E$9:$E$93,1,EXP(LN((1.1*(Fperm_SI_Woolf2021!$E$9:$E$93-BD$58)-63.1579*EXP(-0.19*Fperm_SI_Woolf2021!$E$9:$E$93)+63.1579*EXP(-0.19*BD$58))/(Fperm_SI_Woolf2021!$E$9:$E$93-BD$58))*(BD$58-Fperm_SI_Woolf2021!$E$9:$E$93)/10))) + Fperm_SI_Woolf2021!$G$9:$G$93*EXP(-Fperm_SI_Woolf2021!$J$9:$J$93*$C75*IF(BD$58=Fperm_SI_Woolf2021!$E$9:$E$93,1,EXP(LN((1.1*(Fperm_SI_Woolf2021!$E$9:$E$93-BD$58)-63.1579*EXP(-0.19*Fperm_SI_Woolf2021!$E$9:$E$93)+63.1579*EXP(-0.19*BD$58))/(Fperm_SI_Woolf2021!$E$9:$E$93-BD$58))*(BD$58-Fperm_SI_Woolf2021!$E$9:$E$93)/10))) + Fperm_SI_Woolf2021!$H$9:$H$93*EXP(-Fperm_SI_Woolf2021!$K$9:$K$93*$C75*IF(BD$58=Fperm_SI_Woolf2021!$E$9:$E$93,1,EXP(LN((1.1*(Fperm_SI_Woolf2021!$E$9:$E$93-BD$58)-63.1579*EXP(-0.19*Fperm_SI_Woolf2021!$E$9:$E$93)+63.1579*EXP(-0.19*BD$58))/(Fperm_SI_Woolf2021!$E$9:$E$93-BD$58))*(BD$58-Fperm_SI_Woolf2021!$E$9:$E$93)/10))),Fperm_SI_Woolf2021!$D$9:$D$93)*BD$57+INTERCEPT(Fperm_SI_Woolf2021!$F$9:$F$93*EXP(-Fperm_SI_Woolf2021!$I$9:$I$93*$C75*IF(BD$58=Fperm_SI_Woolf2021!$E$9:$E$93,1,EXP(LN((1.1*(Fperm_SI_Woolf2021!$E$9:$E$93-BD$58)-63.1579*EXP(-0.19*Fperm_SI_Woolf2021!$E$9:$E$93)+63.1579*EXP(-0.19*BD$58))/(Fperm_SI_Woolf2021!$E$9:$E$93-BD$58))*(BD$58-Fperm_SI_Woolf2021!$E$9:$E$93)/10))) + Fperm_SI_Woolf2021!$G$9:$G$93*EXP(-Fperm_SI_Woolf2021!$J$9:$J$93*$C75*IF(BD$58=Fperm_SI_Woolf2021!$E$9:$E$93,1,EXP(LN((1.1*(Fperm_SI_Woolf2021!$E$9:$E$93-BD$58)-63.1579*EXP(-0.19*Fperm_SI_Woolf2021!$E$9:$E$93)+63.1579*EXP(-0.19*BD$58))/(Fperm_SI_Woolf2021!$E$9:$E$93-BD$58))*(BD$58-Fperm_SI_Woolf2021!$E$9:$E$93)/10))) + Fperm_SI_Woolf2021!$H$9:$H$93*EXP(-Fperm_SI_Woolf2021!$K$9:$K$93*$C75*IF(BD$58=Fperm_SI_Woolf2021!$E$9:$E$93,1,EXP(LN((1.1*(Fperm_SI_Woolf2021!$E$9:$E$93-BD$58)-63.1579*EXP(-0.19*Fperm_SI_Woolf2021!$E$9:$E$93)+63.1579*EXP(-0.19*BD$58))/(Fperm_SI_Woolf2021!$E$9:$E$93-BD$58))*(BD$58-Fperm_SI_Woolf2021!$E$9:$E$93)/10))),Fperm_SI_Woolf2021!$D$9:$D$93))</f>
        <v>0.65149457094644458</v>
      </c>
      <c r="BE75" s="51" cm="1">
        <f t="array" ref="BE75">MIN(1,SLOPE(Fperm_SI_Woolf2021!$F$9:$F$93*EXP(-Fperm_SI_Woolf2021!$I$9:$I$93*$C75*IF(BE$58=Fperm_SI_Woolf2021!$E$9:$E$93,1,EXP(LN((1.1*(Fperm_SI_Woolf2021!$E$9:$E$93-BE$58)-63.1579*EXP(-0.19*Fperm_SI_Woolf2021!$E$9:$E$93)+63.1579*EXP(-0.19*BE$58))/(Fperm_SI_Woolf2021!$E$9:$E$93-BE$58))*(BE$58-Fperm_SI_Woolf2021!$E$9:$E$93)/10))) + Fperm_SI_Woolf2021!$G$9:$G$93*EXP(-Fperm_SI_Woolf2021!$J$9:$J$93*$C75*IF(BE$58=Fperm_SI_Woolf2021!$E$9:$E$93,1,EXP(LN((1.1*(Fperm_SI_Woolf2021!$E$9:$E$93-BE$58)-63.1579*EXP(-0.19*Fperm_SI_Woolf2021!$E$9:$E$93)+63.1579*EXP(-0.19*BE$58))/(Fperm_SI_Woolf2021!$E$9:$E$93-BE$58))*(BE$58-Fperm_SI_Woolf2021!$E$9:$E$93)/10))) + Fperm_SI_Woolf2021!$H$9:$H$93*EXP(-Fperm_SI_Woolf2021!$K$9:$K$93*$C75*IF(BE$58=Fperm_SI_Woolf2021!$E$9:$E$93,1,EXP(LN((1.1*(Fperm_SI_Woolf2021!$E$9:$E$93-BE$58)-63.1579*EXP(-0.19*Fperm_SI_Woolf2021!$E$9:$E$93)+63.1579*EXP(-0.19*BE$58))/(Fperm_SI_Woolf2021!$E$9:$E$93-BE$58))*(BE$58-Fperm_SI_Woolf2021!$E$9:$E$93)/10))),Fperm_SI_Woolf2021!$D$9:$D$93)*BE$57+INTERCEPT(Fperm_SI_Woolf2021!$F$9:$F$93*EXP(-Fperm_SI_Woolf2021!$I$9:$I$93*$C75*IF(BE$58=Fperm_SI_Woolf2021!$E$9:$E$93,1,EXP(LN((1.1*(Fperm_SI_Woolf2021!$E$9:$E$93-BE$58)-63.1579*EXP(-0.19*Fperm_SI_Woolf2021!$E$9:$E$93)+63.1579*EXP(-0.19*BE$58))/(Fperm_SI_Woolf2021!$E$9:$E$93-BE$58))*(BE$58-Fperm_SI_Woolf2021!$E$9:$E$93)/10))) + Fperm_SI_Woolf2021!$G$9:$G$93*EXP(-Fperm_SI_Woolf2021!$J$9:$J$93*$C75*IF(BE$58=Fperm_SI_Woolf2021!$E$9:$E$93,1,EXP(LN((1.1*(Fperm_SI_Woolf2021!$E$9:$E$93-BE$58)-63.1579*EXP(-0.19*Fperm_SI_Woolf2021!$E$9:$E$93)+63.1579*EXP(-0.19*BE$58))/(Fperm_SI_Woolf2021!$E$9:$E$93-BE$58))*(BE$58-Fperm_SI_Woolf2021!$E$9:$E$93)/10))) + Fperm_SI_Woolf2021!$H$9:$H$93*EXP(-Fperm_SI_Woolf2021!$K$9:$K$93*$C75*IF(BE$58=Fperm_SI_Woolf2021!$E$9:$E$93,1,EXP(LN((1.1*(Fperm_SI_Woolf2021!$E$9:$E$93-BE$58)-63.1579*EXP(-0.19*Fperm_SI_Woolf2021!$E$9:$E$93)+63.1579*EXP(-0.19*BE$58))/(Fperm_SI_Woolf2021!$E$9:$E$93-BE$58))*(BE$58-Fperm_SI_Woolf2021!$E$9:$E$93)/10))),Fperm_SI_Woolf2021!$D$9:$D$93))</f>
        <v>0.61871901386136796</v>
      </c>
      <c r="BF75" s="51" cm="1">
        <f t="array" ref="BF75">MIN(1,SLOPE(Fperm_SI_Woolf2021!$F$9:$F$93*EXP(-Fperm_SI_Woolf2021!$I$9:$I$93*$C75*IF(BF$58=Fperm_SI_Woolf2021!$E$9:$E$93,1,EXP(LN((1.1*(Fperm_SI_Woolf2021!$E$9:$E$93-BF$58)-63.1579*EXP(-0.19*Fperm_SI_Woolf2021!$E$9:$E$93)+63.1579*EXP(-0.19*BF$58))/(Fperm_SI_Woolf2021!$E$9:$E$93-BF$58))*(BF$58-Fperm_SI_Woolf2021!$E$9:$E$93)/10))) + Fperm_SI_Woolf2021!$G$9:$G$93*EXP(-Fperm_SI_Woolf2021!$J$9:$J$93*$C75*IF(BF$58=Fperm_SI_Woolf2021!$E$9:$E$93,1,EXP(LN((1.1*(Fperm_SI_Woolf2021!$E$9:$E$93-BF$58)-63.1579*EXP(-0.19*Fperm_SI_Woolf2021!$E$9:$E$93)+63.1579*EXP(-0.19*BF$58))/(Fperm_SI_Woolf2021!$E$9:$E$93-BF$58))*(BF$58-Fperm_SI_Woolf2021!$E$9:$E$93)/10))) + Fperm_SI_Woolf2021!$H$9:$H$93*EXP(-Fperm_SI_Woolf2021!$K$9:$K$93*$C75*IF(BF$58=Fperm_SI_Woolf2021!$E$9:$E$93,1,EXP(LN((1.1*(Fperm_SI_Woolf2021!$E$9:$E$93-BF$58)-63.1579*EXP(-0.19*Fperm_SI_Woolf2021!$E$9:$E$93)+63.1579*EXP(-0.19*BF$58))/(Fperm_SI_Woolf2021!$E$9:$E$93-BF$58))*(BF$58-Fperm_SI_Woolf2021!$E$9:$E$93)/10))),Fperm_SI_Woolf2021!$D$9:$D$93)*BF$57+INTERCEPT(Fperm_SI_Woolf2021!$F$9:$F$93*EXP(-Fperm_SI_Woolf2021!$I$9:$I$93*$C75*IF(BF$58=Fperm_SI_Woolf2021!$E$9:$E$93,1,EXP(LN((1.1*(Fperm_SI_Woolf2021!$E$9:$E$93-BF$58)-63.1579*EXP(-0.19*Fperm_SI_Woolf2021!$E$9:$E$93)+63.1579*EXP(-0.19*BF$58))/(Fperm_SI_Woolf2021!$E$9:$E$93-BF$58))*(BF$58-Fperm_SI_Woolf2021!$E$9:$E$93)/10))) + Fperm_SI_Woolf2021!$G$9:$G$93*EXP(-Fperm_SI_Woolf2021!$J$9:$J$93*$C75*IF(BF$58=Fperm_SI_Woolf2021!$E$9:$E$93,1,EXP(LN((1.1*(Fperm_SI_Woolf2021!$E$9:$E$93-BF$58)-63.1579*EXP(-0.19*Fperm_SI_Woolf2021!$E$9:$E$93)+63.1579*EXP(-0.19*BF$58))/(Fperm_SI_Woolf2021!$E$9:$E$93-BF$58))*(BF$58-Fperm_SI_Woolf2021!$E$9:$E$93)/10))) + Fperm_SI_Woolf2021!$H$9:$H$93*EXP(-Fperm_SI_Woolf2021!$K$9:$K$93*$C75*IF(BF$58=Fperm_SI_Woolf2021!$E$9:$E$93,1,EXP(LN((1.1*(Fperm_SI_Woolf2021!$E$9:$E$93-BF$58)-63.1579*EXP(-0.19*Fperm_SI_Woolf2021!$E$9:$E$93)+63.1579*EXP(-0.19*BF$58))/(Fperm_SI_Woolf2021!$E$9:$E$93-BF$58))*(BF$58-Fperm_SI_Woolf2021!$E$9:$E$93)/10))),Fperm_SI_Woolf2021!$D$9:$D$93))</f>
        <v>0.58594345677629134</v>
      </c>
      <c r="BG75" s="51" cm="1">
        <f t="array" ref="BG75">MIN(1,SLOPE(Fperm_SI_Woolf2021!$F$9:$F$93*EXP(-Fperm_SI_Woolf2021!$I$9:$I$93*$C75*IF(BG$58=Fperm_SI_Woolf2021!$E$9:$E$93,1,EXP(LN((1.1*(Fperm_SI_Woolf2021!$E$9:$E$93-BG$58)-63.1579*EXP(-0.19*Fperm_SI_Woolf2021!$E$9:$E$93)+63.1579*EXP(-0.19*BG$58))/(Fperm_SI_Woolf2021!$E$9:$E$93-BG$58))*(BG$58-Fperm_SI_Woolf2021!$E$9:$E$93)/10))) + Fperm_SI_Woolf2021!$G$9:$G$93*EXP(-Fperm_SI_Woolf2021!$J$9:$J$93*$C75*IF(BG$58=Fperm_SI_Woolf2021!$E$9:$E$93,1,EXP(LN((1.1*(Fperm_SI_Woolf2021!$E$9:$E$93-BG$58)-63.1579*EXP(-0.19*Fperm_SI_Woolf2021!$E$9:$E$93)+63.1579*EXP(-0.19*BG$58))/(Fperm_SI_Woolf2021!$E$9:$E$93-BG$58))*(BG$58-Fperm_SI_Woolf2021!$E$9:$E$93)/10))) + Fperm_SI_Woolf2021!$H$9:$H$93*EXP(-Fperm_SI_Woolf2021!$K$9:$K$93*$C75*IF(BG$58=Fperm_SI_Woolf2021!$E$9:$E$93,1,EXP(LN((1.1*(Fperm_SI_Woolf2021!$E$9:$E$93-BG$58)-63.1579*EXP(-0.19*Fperm_SI_Woolf2021!$E$9:$E$93)+63.1579*EXP(-0.19*BG$58))/(Fperm_SI_Woolf2021!$E$9:$E$93-BG$58))*(BG$58-Fperm_SI_Woolf2021!$E$9:$E$93)/10))),Fperm_SI_Woolf2021!$D$9:$D$93)*BG$57+INTERCEPT(Fperm_SI_Woolf2021!$F$9:$F$93*EXP(-Fperm_SI_Woolf2021!$I$9:$I$93*$C75*IF(BG$58=Fperm_SI_Woolf2021!$E$9:$E$93,1,EXP(LN((1.1*(Fperm_SI_Woolf2021!$E$9:$E$93-BG$58)-63.1579*EXP(-0.19*Fperm_SI_Woolf2021!$E$9:$E$93)+63.1579*EXP(-0.19*BG$58))/(Fperm_SI_Woolf2021!$E$9:$E$93-BG$58))*(BG$58-Fperm_SI_Woolf2021!$E$9:$E$93)/10))) + Fperm_SI_Woolf2021!$G$9:$G$93*EXP(-Fperm_SI_Woolf2021!$J$9:$J$93*$C75*IF(BG$58=Fperm_SI_Woolf2021!$E$9:$E$93,1,EXP(LN((1.1*(Fperm_SI_Woolf2021!$E$9:$E$93-BG$58)-63.1579*EXP(-0.19*Fperm_SI_Woolf2021!$E$9:$E$93)+63.1579*EXP(-0.19*BG$58))/(Fperm_SI_Woolf2021!$E$9:$E$93-BG$58))*(BG$58-Fperm_SI_Woolf2021!$E$9:$E$93)/10))) + Fperm_SI_Woolf2021!$H$9:$H$93*EXP(-Fperm_SI_Woolf2021!$K$9:$K$93*$C75*IF(BG$58=Fperm_SI_Woolf2021!$E$9:$E$93,1,EXP(LN((1.1*(Fperm_SI_Woolf2021!$E$9:$E$93-BG$58)-63.1579*EXP(-0.19*Fperm_SI_Woolf2021!$E$9:$E$93)+63.1579*EXP(-0.19*BG$58))/(Fperm_SI_Woolf2021!$E$9:$E$93-BG$58))*(BG$58-Fperm_SI_Woolf2021!$E$9:$E$93)/10))),Fperm_SI_Woolf2021!$D$9:$D$93))</f>
        <v>0.5531678996912146</v>
      </c>
      <c r="BH75" s="51" cm="1">
        <f t="array" ref="BH75">MIN(1,SLOPE(Fperm_SI_Woolf2021!$F$9:$F$93*EXP(-Fperm_SI_Woolf2021!$I$9:$I$93*$C75*IF(BH$58=Fperm_SI_Woolf2021!$E$9:$E$93,1,EXP(LN((1.1*(Fperm_SI_Woolf2021!$E$9:$E$93-BH$58)-63.1579*EXP(-0.19*Fperm_SI_Woolf2021!$E$9:$E$93)+63.1579*EXP(-0.19*BH$58))/(Fperm_SI_Woolf2021!$E$9:$E$93-BH$58))*(BH$58-Fperm_SI_Woolf2021!$E$9:$E$93)/10))) + Fperm_SI_Woolf2021!$G$9:$G$93*EXP(-Fperm_SI_Woolf2021!$J$9:$J$93*$C75*IF(BH$58=Fperm_SI_Woolf2021!$E$9:$E$93,1,EXP(LN((1.1*(Fperm_SI_Woolf2021!$E$9:$E$93-BH$58)-63.1579*EXP(-0.19*Fperm_SI_Woolf2021!$E$9:$E$93)+63.1579*EXP(-0.19*BH$58))/(Fperm_SI_Woolf2021!$E$9:$E$93-BH$58))*(BH$58-Fperm_SI_Woolf2021!$E$9:$E$93)/10))) + Fperm_SI_Woolf2021!$H$9:$H$93*EXP(-Fperm_SI_Woolf2021!$K$9:$K$93*$C75*IF(BH$58=Fperm_SI_Woolf2021!$E$9:$E$93,1,EXP(LN((1.1*(Fperm_SI_Woolf2021!$E$9:$E$93-BH$58)-63.1579*EXP(-0.19*Fperm_SI_Woolf2021!$E$9:$E$93)+63.1579*EXP(-0.19*BH$58))/(Fperm_SI_Woolf2021!$E$9:$E$93-BH$58))*(BH$58-Fperm_SI_Woolf2021!$E$9:$E$93)/10))),Fperm_SI_Woolf2021!$D$9:$D$93)*BH$57+INTERCEPT(Fperm_SI_Woolf2021!$F$9:$F$93*EXP(-Fperm_SI_Woolf2021!$I$9:$I$93*$C75*IF(BH$58=Fperm_SI_Woolf2021!$E$9:$E$93,1,EXP(LN((1.1*(Fperm_SI_Woolf2021!$E$9:$E$93-BH$58)-63.1579*EXP(-0.19*Fperm_SI_Woolf2021!$E$9:$E$93)+63.1579*EXP(-0.19*BH$58))/(Fperm_SI_Woolf2021!$E$9:$E$93-BH$58))*(BH$58-Fperm_SI_Woolf2021!$E$9:$E$93)/10))) + Fperm_SI_Woolf2021!$G$9:$G$93*EXP(-Fperm_SI_Woolf2021!$J$9:$J$93*$C75*IF(BH$58=Fperm_SI_Woolf2021!$E$9:$E$93,1,EXP(LN((1.1*(Fperm_SI_Woolf2021!$E$9:$E$93-BH$58)-63.1579*EXP(-0.19*Fperm_SI_Woolf2021!$E$9:$E$93)+63.1579*EXP(-0.19*BH$58))/(Fperm_SI_Woolf2021!$E$9:$E$93-BH$58))*(BH$58-Fperm_SI_Woolf2021!$E$9:$E$93)/10))) + Fperm_SI_Woolf2021!$H$9:$H$93*EXP(-Fperm_SI_Woolf2021!$K$9:$K$93*$C75*IF(BH$58=Fperm_SI_Woolf2021!$E$9:$E$93,1,EXP(LN((1.1*(Fperm_SI_Woolf2021!$E$9:$E$93-BH$58)-63.1579*EXP(-0.19*Fperm_SI_Woolf2021!$E$9:$E$93)+63.1579*EXP(-0.19*BH$58))/(Fperm_SI_Woolf2021!$E$9:$E$93-BH$58))*(BH$58-Fperm_SI_Woolf2021!$E$9:$E$93)/10))),Fperm_SI_Woolf2021!$D$9:$D$93))</f>
        <v>0.52039234260613798</v>
      </c>
      <c r="BI75" s="51" cm="1">
        <f t="array" ref="BI75">MIN(1,SLOPE(Fperm_SI_Woolf2021!$F$9:$F$93*EXP(-Fperm_SI_Woolf2021!$I$9:$I$93*$C75*IF(BI$58=Fperm_SI_Woolf2021!$E$9:$E$93,1,EXP(LN((1.1*(Fperm_SI_Woolf2021!$E$9:$E$93-BI$58)-63.1579*EXP(-0.19*Fperm_SI_Woolf2021!$E$9:$E$93)+63.1579*EXP(-0.19*BI$58))/(Fperm_SI_Woolf2021!$E$9:$E$93-BI$58))*(BI$58-Fperm_SI_Woolf2021!$E$9:$E$93)/10))) + Fperm_SI_Woolf2021!$G$9:$G$93*EXP(-Fperm_SI_Woolf2021!$J$9:$J$93*$C75*IF(BI$58=Fperm_SI_Woolf2021!$E$9:$E$93,1,EXP(LN((1.1*(Fperm_SI_Woolf2021!$E$9:$E$93-BI$58)-63.1579*EXP(-0.19*Fperm_SI_Woolf2021!$E$9:$E$93)+63.1579*EXP(-0.19*BI$58))/(Fperm_SI_Woolf2021!$E$9:$E$93-BI$58))*(BI$58-Fperm_SI_Woolf2021!$E$9:$E$93)/10))) + Fperm_SI_Woolf2021!$H$9:$H$93*EXP(-Fperm_SI_Woolf2021!$K$9:$K$93*$C75*IF(BI$58=Fperm_SI_Woolf2021!$E$9:$E$93,1,EXP(LN((1.1*(Fperm_SI_Woolf2021!$E$9:$E$93-BI$58)-63.1579*EXP(-0.19*Fperm_SI_Woolf2021!$E$9:$E$93)+63.1579*EXP(-0.19*BI$58))/(Fperm_SI_Woolf2021!$E$9:$E$93-BI$58))*(BI$58-Fperm_SI_Woolf2021!$E$9:$E$93)/10))),Fperm_SI_Woolf2021!$D$9:$D$93)*BI$57+INTERCEPT(Fperm_SI_Woolf2021!$F$9:$F$93*EXP(-Fperm_SI_Woolf2021!$I$9:$I$93*$C75*IF(BI$58=Fperm_SI_Woolf2021!$E$9:$E$93,1,EXP(LN((1.1*(Fperm_SI_Woolf2021!$E$9:$E$93-BI$58)-63.1579*EXP(-0.19*Fperm_SI_Woolf2021!$E$9:$E$93)+63.1579*EXP(-0.19*BI$58))/(Fperm_SI_Woolf2021!$E$9:$E$93-BI$58))*(BI$58-Fperm_SI_Woolf2021!$E$9:$E$93)/10))) + Fperm_SI_Woolf2021!$G$9:$G$93*EXP(-Fperm_SI_Woolf2021!$J$9:$J$93*$C75*IF(BI$58=Fperm_SI_Woolf2021!$E$9:$E$93,1,EXP(LN((1.1*(Fperm_SI_Woolf2021!$E$9:$E$93-BI$58)-63.1579*EXP(-0.19*Fperm_SI_Woolf2021!$E$9:$E$93)+63.1579*EXP(-0.19*BI$58))/(Fperm_SI_Woolf2021!$E$9:$E$93-BI$58))*(BI$58-Fperm_SI_Woolf2021!$E$9:$E$93)/10))) + Fperm_SI_Woolf2021!$H$9:$H$93*EXP(-Fperm_SI_Woolf2021!$K$9:$K$93*$C75*IF(BI$58=Fperm_SI_Woolf2021!$E$9:$E$93,1,EXP(LN((1.1*(Fperm_SI_Woolf2021!$E$9:$E$93-BI$58)-63.1579*EXP(-0.19*Fperm_SI_Woolf2021!$E$9:$E$93)+63.1579*EXP(-0.19*BI$58))/(Fperm_SI_Woolf2021!$E$9:$E$93-BI$58))*(BI$58-Fperm_SI_Woolf2021!$E$9:$E$93)/10))),Fperm_SI_Woolf2021!$D$9:$D$93))</f>
        <v>0.4876167855210613</v>
      </c>
      <c r="BJ75" s="51" cm="1">
        <f t="array" ref="BJ75">MIN(1,SLOPE(Fperm_SI_Woolf2021!$F$9:$F$93*EXP(-Fperm_SI_Woolf2021!$I$9:$I$93*$C75*IF(BJ$58=Fperm_SI_Woolf2021!$E$9:$E$93,1,EXP(LN((1.1*(Fperm_SI_Woolf2021!$E$9:$E$93-BJ$58)-63.1579*EXP(-0.19*Fperm_SI_Woolf2021!$E$9:$E$93)+63.1579*EXP(-0.19*BJ$58))/(Fperm_SI_Woolf2021!$E$9:$E$93-BJ$58))*(BJ$58-Fperm_SI_Woolf2021!$E$9:$E$93)/10))) + Fperm_SI_Woolf2021!$G$9:$G$93*EXP(-Fperm_SI_Woolf2021!$J$9:$J$93*$C75*IF(BJ$58=Fperm_SI_Woolf2021!$E$9:$E$93,1,EXP(LN((1.1*(Fperm_SI_Woolf2021!$E$9:$E$93-BJ$58)-63.1579*EXP(-0.19*Fperm_SI_Woolf2021!$E$9:$E$93)+63.1579*EXP(-0.19*BJ$58))/(Fperm_SI_Woolf2021!$E$9:$E$93-BJ$58))*(BJ$58-Fperm_SI_Woolf2021!$E$9:$E$93)/10))) + Fperm_SI_Woolf2021!$H$9:$H$93*EXP(-Fperm_SI_Woolf2021!$K$9:$K$93*$C75*IF(BJ$58=Fperm_SI_Woolf2021!$E$9:$E$93,1,EXP(LN((1.1*(Fperm_SI_Woolf2021!$E$9:$E$93-BJ$58)-63.1579*EXP(-0.19*Fperm_SI_Woolf2021!$E$9:$E$93)+63.1579*EXP(-0.19*BJ$58))/(Fperm_SI_Woolf2021!$E$9:$E$93-BJ$58))*(BJ$58-Fperm_SI_Woolf2021!$E$9:$E$93)/10))),Fperm_SI_Woolf2021!$D$9:$D$93)*BJ$57+INTERCEPT(Fperm_SI_Woolf2021!$F$9:$F$93*EXP(-Fperm_SI_Woolf2021!$I$9:$I$93*$C75*IF(BJ$58=Fperm_SI_Woolf2021!$E$9:$E$93,1,EXP(LN((1.1*(Fperm_SI_Woolf2021!$E$9:$E$93-BJ$58)-63.1579*EXP(-0.19*Fperm_SI_Woolf2021!$E$9:$E$93)+63.1579*EXP(-0.19*BJ$58))/(Fperm_SI_Woolf2021!$E$9:$E$93-BJ$58))*(BJ$58-Fperm_SI_Woolf2021!$E$9:$E$93)/10))) + Fperm_SI_Woolf2021!$G$9:$G$93*EXP(-Fperm_SI_Woolf2021!$J$9:$J$93*$C75*IF(BJ$58=Fperm_SI_Woolf2021!$E$9:$E$93,1,EXP(LN((1.1*(Fperm_SI_Woolf2021!$E$9:$E$93-BJ$58)-63.1579*EXP(-0.19*Fperm_SI_Woolf2021!$E$9:$E$93)+63.1579*EXP(-0.19*BJ$58))/(Fperm_SI_Woolf2021!$E$9:$E$93-BJ$58))*(BJ$58-Fperm_SI_Woolf2021!$E$9:$E$93)/10))) + Fperm_SI_Woolf2021!$H$9:$H$93*EXP(-Fperm_SI_Woolf2021!$K$9:$K$93*$C75*IF(BJ$58=Fperm_SI_Woolf2021!$E$9:$E$93,1,EXP(LN((1.1*(Fperm_SI_Woolf2021!$E$9:$E$93-BJ$58)-63.1579*EXP(-0.19*Fperm_SI_Woolf2021!$E$9:$E$93)+63.1579*EXP(-0.19*BJ$58))/(Fperm_SI_Woolf2021!$E$9:$E$93-BJ$58))*(BJ$58-Fperm_SI_Woolf2021!$E$9:$E$93)/10))),Fperm_SI_Woolf2021!$D$9:$D$93))</f>
        <v>0.45484122843598462</v>
      </c>
      <c r="BK75" s="51" cm="1">
        <f t="array" ref="BK75">MIN(1,SLOPE(Fperm_SI_Woolf2021!$F$9:$F$93*EXP(-Fperm_SI_Woolf2021!$I$9:$I$93*$C75*IF(BK$58=Fperm_SI_Woolf2021!$E$9:$E$93,1,EXP(LN((1.1*(Fperm_SI_Woolf2021!$E$9:$E$93-BK$58)-63.1579*EXP(-0.19*Fperm_SI_Woolf2021!$E$9:$E$93)+63.1579*EXP(-0.19*BK$58))/(Fperm_SI_Woolf2021!$E$9:$E$93-BK$58))*(BK$58-Fperm_SI_Woolf2021!$E$9:$E$93)/10))) + Fperm_SI_Woolf2021!$G$9:$G$93*EXP(-Fperm_SI_Woolf2021!$J$9:$J$93*$C75*IF(BK$58=Fperm_SI_Woolf2021!$E$9:$E$93,1,EXP(LN((1.1*(Fperm_SI_Woolf2021!$E$9:$E$93-BK$58)-63.1579*EXP(-0.19*Fperm_SI_Woolf2021!$E$9:$E$93)+63.1579*EXP(-0.19*BK$58))/(Fperm_SI_Woolf2021!$E$9:$E$93-BK$58))*(BK$58-Fperm_SI_Woolf2021!$E$9:$E$93)/10))) + Fperm_SI_Woolf2021!$H$9:$H$93*EXP(-Fperm_SI_Woolf2021!$K$9:$K$93*$C75*IF(BK$58=Fperm_SI_Woolf2021!$E$9:$E$93,1,EXP(LN((1.1*(Fperm_SI_Woolf2021!$E$9:$E$93-BK$58)-63.1579*EXP(-0.19*Fperm_SI_Woolf2021!$E$9:$E$93)+63.1579*EXP(-0.19*BK$58))/(Fperm_SI_Woolf2021!$E$9:$E$93-BK$58))*(BK$58-Fperm_SI_Woolf2021!$E$9:$E$93)/10))),Fperm_SI_Woolf2021!$D$9:$D$93)*BK$57+INTERCEPT(Fperm_SI_Woolf2021!$F$9:$F$93*EXP(-Fperm_SI_Woolf2021!$I$9:$I$93*$C75*IF(BK$58=Fperm_SI_Woolf2021!$E$9:$E$93,1,EXP(LN((1.1*(Fperm_SI_Woolf2021!$E$9:$E$93-BK$58)-63.1579*EXP(-0.19*Fperm_SI_Woolf2021!$E$9:$E$93)+63.1579*EXP(-0.19*BK$58))/(Fperm_SI_Woolf2021!$E$9:$E$93-BK$58))*(BK$58-Fperm_SI_Woolf2021!$E$9:$E$93)/10))) + Fperm_SI_Woolf2021!$G$9:$G$93*EXP(-Fperm_SI_Woolf2021!$J$9:$J$93*$C75*IF(BK$58=Fperm_SI_Woolf2021!$E$9:$E$93,1,EXP(LN((1.1*(Fperm_SI_Woolf2021!$E$9:$E$93-BK$58)-63.1579*EXP(-0.19*Fperm_SI_Woolf2021!$E$9:$E$93)+63.1579*EXP(-0.19*BK$58))/(Fperm_SI_Woolf2021!$E$9:$E$93-BK$58))*(BK$58-Fperm_SI_Woolf2021!$E$9:$E$93)/10))) + Fperm_SI_Woolf2021!$H$9:$H$93*EXP(-Fperm_SI_Woolf2021!$K$9:$K$93*$C75*IF(BK$58=Fperm_SI_Woolf2021!$E$9:$E$93,1,EXP(LN((1.1*(Fperm_SI_Woolf2021!$E$9:$E$93-BK$58)-63.1579*EXP(-0.19*Fperm_SI_Woolf2021!$E$9:$E$93)+63.1579*EXP(-0.19*BK$58))/(Fperm_SI_Woolf2021!$E$9:$E$93-BK$58))*(BK$58-Fperm_SI_Woolf2021!$E$9:$E$93)/10))),Fperm_SI_Woolf2021!$D$9:$D$93))</f>
        <v>0.42206567135090794</v>
      </c>
      <c r="BL75" s="51" cm="1">
        <f t="array" ref="BL75">MIN(1,SLOPE(Fperm_SI_Woolf2021!$F$9:$F$93*EXP(-Fperm_SI_Woolf2021!$I$9:$I$93*$C75*IF(BL$58=Fperm_SI_Woolf2021!$E$9:$E$93,1,EXP(LN((1.1*(Fperm_SI_Woolf2021!$E$9:$E$93-BL$58)-63.1579*EXP(-0.19*Fperm_SI_Woolf2021!$E$9:$E$93)+63.1579*EXP(-0.19*BL$58))/(Fperm_SI_Woolf2021!$E$9:$E$93-BL$58))*(BL$58-Fperm_SI_Woolf2021!$E$9:$E$93)/10))) + Fperm_SI_Woolf2021!$G$9:$G$93*EXP(-Fperm_SI_Woolf2021!$J$9:$J$93*$C75*IF(BL$58=Fperm_SI_Woolf2021!$E$9:$E$93,1,EXP(LN((1.1*(Fperm_SI_Woolf2021!$E$9:$E$93-BL$58)-63.1579*EXP(-0.19*Fperm_SI_Woolf2021!$E$9:$E$93)+63.1579*EXP(-0.19*BL$58))/(Fperm_SI_Woolf2021!$E$9:$E$93-BL$58))*(BL$58-Fperm_SI_Woolf2021!$E$9:$E$93)/10))) + Fperm_SI_Woolf2021!$H$9:$H$93*EXP(-Fperm_SI_Woolf2021!$K$9:$K$93*$C75*IF(BL$58=Fperm_SI_Woolf2021!$E$9:$E$93,1,EXP(LN((1.1*(Fperm_SI_Woolf2021!$E$9:$E$93-BL$58)-63.1579*EXP(-0.19*Fperm_SI_Woolf2021!$E$9:$E$93)+63.1579*EXP(-0.19*BL$58))/(Fperm_SI_Woolf2021!$E$9:$E$93-BL$58))*(BL$58-Fperm_SI_Woolf2021!$E$9:$E$93)/10))),Fperm_SI_Woolf2021!$D$9:$D$93)*BL$57+INTERCEPT(Fperm_SI_Woolf2021!$F$9:$F$93*EXP(-Fperm_SI_Woolf2021!$I$9:$I$93*$C75*IF(BL$58=Fperm_SI_Woolf2021!$E$9:$E$93,1,EXP(LN((1.1*(Fperm_SI_Woolf2021!$E$9:$E$93-BL$58)-63.1579*EXP(-0.19*Fperm_SI_Woolf2021!$E$9:$E$93)+63.1579*EXP(-0.19*BL$58))/(Fperm_SI_Woolf2021!$E$9:$E$93-BL$58))*(BL$58-Fperm_SI_Woolf2021!$E$9:$E$93)/10))) + Fperm_SI_Woolf2021!$G$9:$G$93*EXP(-Fperm_SI_Woolf2021!$J$9:$J$93*$C75*IF(BL$58=Fperm_SI_Woolf2021!$E$9:$E$93,1,EXP(LN((1.1*(Fperm_SI_Woolf2021!$E$9:$E$93-BL$58)-63.1579*EXP(-0.19*Fperm_SI_Woolf2021!$E$9:$E$93)+63.1579*EXP(-0.19*BL$58))/(Fperm_SI_Woolf2021!$E$9:$E$93-BL$58))*(BL$58-Fperm_SI_Woolf2021!$E$9:$E$93)/10))) + Fperm_SI_Woolf2021!$H$9:$H$93*EXP(-Fperm_SI_Woolf2021!$K$9:$K$93*$C75*IF(BL$58=Fperm_SI_Woolf2021!$E$9:$E$93,1,EXP(LN((1.1*(Fperm_SI_Woolf2021!$E$9:$E$93-BL$58)-63.1579*EXP(-0.19*Fperm_SI_Woolf2021!$E$9:$E$93)+63.1579*EXP(-0.19*BL$58))/(Fperm_SI_Woolf2021!$E$9:$E$93-BL$58))*(BL$58-Fperm_SI_Woolf2021!$E$9:$E$93)/10))),Fperm_SI_Woolf2021!$D$9:$D$93))</f>
        <v>0.84752433401929617</v>
      </c>
      <c r="BM75" s="51" cm="1">
        <f t="array" ref="BM75">MIN(1,SLOPE(Fperm_SI_Woolf2021!$F$9:$F$93*EXP(-Fperm_SI_Woolf2021!$I$9:$I$93*$C75*IF(BM$58=Fperm_SI_Woolf2021!$E$9:$E$93,1,EXP(LN((1.1*(Fperm_SI_Woolf2021!$E$9:$E$93-BM$58)-63.1579*EXP(-0.19*Fperm_SI_Woolf2021!$E$9:$E$93)+63.1579*EXP(-0.19*BM$58))/(Fperm_SI_Woolf2021!$E$9:$E$93-BM$58))*(BM$58-Fperm_SI_Woolf2021!$E$9:$E$93)/10))) + Fperm_SI_Woolf2021!$G$9:$G$93*EXP(-Fperm_SI_Woolf2021!$J$9:$J$93*$C75*IF(BM$58=Fperm_SI_Woolf2021!$E$9:$E$93,1,EXP(LN((1.1*(Fperm_SI_Woolf2021!$E$9:$E$93-BM$58)-63.1579*EXP(-0.19*Fperm_SI_Woolf2021!$E$9:$E$93)+63.1579*EXP(-0.19*BM$58))/(Fperm_SI_Woolf2021!$E$9:$E$93-BM$58))*(BM$58-Fperm_SI_Woolf2021!$E$9:$E$93)/10))) + Fperm_SI_Woolf2021!$H$9:$H$93*EXP(-Fperm_SI_Woolf2021!$K$9:$K$93*$C75*IF(BM$58=Fperm_SI_Woolf2021!$E$9:$E$93,1,EXP(LN((1.1*(Fperm_SI_Woolf2021!$E$9:$E$93-BM$58)-63.1579*EXP(-0.19*Fperm_SI_Woolf2021!$E$9:$E$93)+63.1579*EXP(-0.19*BM$58))/(Fperm_SI_Woolf2021!$E$9:$E$93-BM$58))*(BM$58-Fperm_SI_Woolf2021!$E$9:$E$93)/10))),Fperm_SI_Woolf2021!$D$9:$D$93)*BM$57+INTERCEPT(Fperm_SI_Woolf2021!$F$9:$F$93*EXP(-Fperm_SI_Woolf2021!$I$9:$I$93*$C75*IF(BM$58=Fperm_SI_Woolf2021!$E$9:$E$93,1,EXP(LN((1.1*(Fperm_SI_Woolf2021!$E$9:$E$93-BM$58)-63.1579*EXP(-0.19*Fperm_SI_Woolf2021!$E$9:$E$93)+63.1579*EXP(-0.19*BM$58))/(Fperm_SI_Woolf2021!$E$9:$E$93-BM$58))*(BM$58-Fperm_SI_Woolf2021!$E$9:$E$93)/10))) + Fperm_SI_Woolf2021!$G$9:$G$93*EXP(-Fperm_SI_Woolf2021!$J$9:$J$93*$C75*IF(BM$58=Fperm_SI_Woolf2021!$E$9:$E$93,1,EXP(LN((1.1*(Fperm_SI_Woolf2021!$E$9:$E$93-BM$58)-63.1579*EXP(-0.19*Fperm_SI_Woolf2021!$E$9:$E$93)+63.1579*EXP(-0.19*BM$58))/(Fperm_SI_Woolf2021!$E$9:$E$93-BM$58))*(BM$58-Fperm_SI_Woolf2021!$E$9:$E$93)/10))) + Fperm_SI_Woolf2021!$H$9:$H$93*EXP(-Fperm_SI_Woolf2021!$K$9:$K$93*$C75*IF(BM$58=Fperm_SI_Woolf2021!$E$9:$E$93,1,EXP(LN((1.1*(Fperm_SI_Woolf2021!$E$9:$E$93-BM$58)-63.1579*EXP(-0.19*Fperm_SI_Woolf2021!$E$9:$E$93)+63.1579*EXP(-0.19*BM$58))/(Fperm_SI_Woolf2021!$E$9:$E$93-BM$58))*(BM$58-Fperm_SI_Woolf2021!$E$9:$E$93)/10))),Fperm_SI_Woolf2021!$D$9:$D$93))</f>
        <v>0.8150275435542581</v>
      </c>
      <c r="BN75" s="51" cm="1">
        <f t="array" ref="BN75">MIN(1,SLOPE(Fperm_SI_Woolf2021!$F$9:$F$93*EXP(-Fperm_SI_Woolf2021!$I$9:$I$93*$C75*IF(BN$58=Fperm_SI_Woolf2021!$E$9:$E$93,1,EXP(LN((1.1*(Fperm_SI_Woolf2021!$E$9:$E$93-BN$58)-63.1579*EXP(-0.19*Fperm_SI_Woolf2021!$E$9:$E$93)+63.1579*EXP(-0.19*BN$58))/(Fperm_SI_Woolf2021!$E$9:$E$93-BN$58))*(BN$58-Fperm_SI_Woolf2021!$E$9:$E$93)/10))) + Fperm_SI_Woolf2021!$G$9:$G$93*EXP(-Fperm_SI_Woolf2021!$J$9:$J$93*$C75*IF(BN$58=Fperm_SI_Woolf2021!$E$9:$E$93,1,EXP(LN((1.1*(Fperm_SI_Woolf2021!$E$9:$E$93-BN$58)-63.1579*EXP(-0.19*Fperm_SI_Woolf2021!$E$9:$E$93)+63.1579*EXP(-0.19*BN$58))/(Fperm_SI_Woolf2021!$E$9:$E$93-BN$58))*(BN$58-Fperm_SI_Woolf2021!$E$9:$E$93)/10))) + Fperm_SI_Woolf2021!$H$9:$H$93*EXP(-Fperm_SI_Woolf2021!$K$9:$K$93*$C75*IF(BN$58=Fperm_SI_Woolf2021!$E$9:$E$93,1,EXP(LN((1.1*(Fperm_SI_Woolf2021!$E$9:$E$93-BN$58)-63.1579*EXP(-0.19*Fperm_SI_Woolf2021!$E$9:$E$93)+63.1579*EXP(-0.19*BN$58))/(Fperm_SI_Woolf2021!$E$9:$E$93-BN$58))*(BN$58-Fperm_SI_Woolf2021!$E$9:$E$93)/10))),Fperm_SI_Woolf2021!$D$9:$D$93)*BN$57+INTERCEPT(Fperm_SI_Woolf2021!$F$9:$F$93*EXP(-Fperm_SI_Woolf2021!$I$9:$I$93*$C75*IF(BN$58=Fperm_SI_Woolf2021!$E$9:$E$93,1,EXP(LN((1.1*(Fperm_SI_Woolf2021!$E$9:$E$93-BN$58)-63.1579*EXP(-0.19*Fperm_SI_Woolf2021!$E$9:$E$93)+63.1579*EXP(-0.19*BN$58))/(Fperm_SI_Woolf2021!$E$9:$E$93-BN$58))*(BN$58-Fperm_SI_Woolf2021!$E$9:$E$93)/10))) + Fperm_SI_Woolf2021!$G$9:$G$93*EXP(-Fperm_SI_Woolf2021!$J$9:$J$93*$C75*IF(BN$58=Fperm_SI_Woolf2021!$E$9:$E$93,1,EXP(LN((1.1*(Fperm_SI_Woolf2021!$E$9:$E$93-BN$58)-63.1579*EXP(-0.19*Fperm_SI_Woolf2021!$E$9:$E$93)+63.1579*EXP(-0.19*BN$58))/(Fperm_SI_Woolf2021!$E$9:$E$93-BN$58))*(BN$58-Fperm_SI_Woolf2021!$E$9:$E$93)/10))) + Fperm_SI_Woolf2021!$H$9:$H$93*EXP(-Fperm_SI_Woolf2021!$K$9:$K$93*$C75*IF(BN$58=Fperm_SI_Woolf2021!$E$9:$E$93,1,EXP(LN((1.1*(Fperm_SI_Woolf2021!$E$9:$E$93-BN$58)-63.1579*EXP(-0.19*Fperm_SI_Woolf2021!$E$9:$E$93)+63.1579*EXP(-0.19*BN$58))/(Fperm_SI_Woolf2021!$E$9:$E$93-BN$58))*(BN$58-Fperm_SI_Woolf2021!$E$9:$E$93)/10))),Fperm_SI_Woolf2021!$D$9:$D$93))</f>
        <v>0.78253075308921993</v>
      </c>
      <c r="BO75" s="51" cm="1">
        <f t="array" ref="BO75">MIN(1,SLOPE(Fperm_SI_Woolf2021!$F$9:$F$93*EXP(-Fperm_SI_Woolf2021!$I$9:$I$93*$C75*IF(BO$58=Fperm_SI_Woolf2021!$E$9:$E$93,1,EXP(LN((1.1*(Fperm_SI_Woolf2021!$E$9:$E$93-BO$58)-63.1579*EXP(-0.19*Fperm_SI_Woolf2021!$E$9:$E$93)+63.1579*EXP(-0.19*BO$58))/(Fperm_SI_Woolf2021!$E$9:$E$93-BO$58))*(BO$58-Fperm_SI_Woolf2021!$E$9:$E$93)/10))) + Fperm_SI_Woolf2021!$G$9:$G$93*EXP(-Fperm_SI_Woolf2021!$J$9:$J$93*$C75*IF(BO$58=Fperm_SI_Woolf2021!$E$9:$E$93,1,EXP(LN((1.1*(Fperm_SI_Woolf2021!$E$9:$E$93-BO$58)-63.1579*EXP(-0.19*Fperm_SI_Woolf2021!$E$9:$E$93)+63.1579*EXP(-0.19*BO$58))/(Fperm_SI_Woolf2021!$E$9:$E$93-BO$58))*(BO$58-Fperm_SI_Woolf2021!$E$9:$E$93)/10))) + Fperm_SI_Woolf2021!$H$9:$H$93*EXP(-Fperm_SI_Woolf2021!$K$9:$K$93*$C75*IF(BO$58=Fperm_SI_Woolf2021!$E$9:$E$93,1,EXP(LN((1.1*(Fperm_SI_Woolf2021!$E$9:$E$93-BO$58)-63.1579*EXP(-0.19*Fperm_SI_Woolf2021!$E$9:$E$93)+63.1579*EXP(-0.19*BO$58))/(Fperm_SI_Woolf2021!$E$9:$E$93-BO$58))*(BO$58-Fperm_SI_Woolf2021!$E$9:$E$93)/10))),Fperm_SI_Woolf2021!$D$9:$D$93)*BO$57+INTERCEPT(Fperm_SI_Woolf2021!$F$9:$F$93*EXP(-Fperm_SI_Woolf2021!$I$9:$I$93*$C75*IF(BO$58=Fperm_SI_Woolf2021!$E$9:$E$93,1,EXP(LN((1.1*(Fperm_SI_Woolf2021!$E$9:$E$93-BO$58)-63.1579*EXP(-0.19*Fperm_SI_Woolf2021!$E$9:$E$93)+63.1579*EXP(-0.19*BO$58))/(Fperm_SI_Woolf2021!$E$9:$E$93-BO$58))*(BO$58-Fperm_SI_Woolf2021!$E$9:$E$93)/10))) + Fperm_SI_Woolf2021!$G$9:$G$93*EXP(-Fperm_SI_Woolf2021!$J$9:$J$93*$C75*IF(BO$58=Fperm_SI_Woolf2021!$E$9:$E$93,1,EXP(LN((1.1*(Fperm_SI_Woolf2021!$E$9:$E$93-BO$58)-63.1579*EXP(-0.19*Fperm_SI_Woolf2021!$E$9:$E$93)+63.1579*EXP(-0.19*BO$58))/(Fperm_SI_Woolf2021!$E$9:$E$93-BO$58))*(BO$58-Fperm_SI_Woolf2021!$E$9:$E$93)/10))) + Fperm_SI_Woolf2021!$H$9:$H$93*EXP(-Fperm_SI_Woolf2021!$K$9:$K$93*$C75*IF(BO$58=Fperm_SI_Woolf2021!$E$9:$E$93,1,EXP(LN((1.1*(Fperm_SI_Woolf2021!$E$9:$E$93-BO$58)-63.1579*EXP(-0.19*Fperm_SI_Woolf2021!$E$9:$E$93)+63.1579*EXP(-0.19*BO$58))/(Fperm_SI_Woolf2021!$E$9:$E$93-BO$58))*(BO$58-Fperm_SI_Woolf2021!$E$9:$E$93)/10))),Fperm_SI_Woolf2021!$D$9:$D$93))</f>
        <v>0.75003396262418187</v>
      </c>
      <c r="BP75" s="51" cm="1">
        <f t="array" ref="BP75">MIN(1,SLOPE(Fperm_SI_Woolf2021!$F$9:$F$93*EXP(-Fperm_SI_Woolf2021!$I$9:$I$93*$C75*IF(BP$58=Fperm_SI_Woolf2021!$E$9:$E$93,1,EXP(LN((1.1*(Fperm_SI_Woolf2021!$E$9:$E$93-BP$58)-63.1579*EXP(-0.19*Fperm_SI_Woolf2021!$E$9:$E$93)+63.1579*EXP(-0.19*BP$58))/(Fperm_SI_Woolf2021!$E$9:$E$93-BP$58))*(BP$58-Fperm_SI_Woolf2021!$E$9:$E$93)/10))) + Fperm_SI_Woolf2021!$G$9:$G$93*EXP(-Fperm_SI_Woolf2021!$J$9:$J$93*$C75*IF(BP$58=Fperm_SI_Woolf2021!$E$9:$E$93,1,EXP(LN((1.1*(Fperm_SI_Woolf2021!$E$9:$E$93-BP$58)-63.1579*EXP(-0.19*Fperm_SI_Woolf2021!$E$9:$E$93)+63.1579*EXP(-0.19*BP$58))/(Fperm_SI_Woolf2021!$E$9:$E$93-BP$58))*(BP$58-Fperm_SI_Woolf2021!$E$9:$E$93)/10))) + Fperm_SI_Woolf2021!$H$9:$H$93*EXP(-Fperm_SI_Woolf2021!$K$9:$K$93*$C75*IF(BP$58=Fperm_SI_Woolf2021!$E$9:$E$93,1,EXP(LN((1.1*(Fperm_SI_Woolf2021!$E$9:$E$93-BP$58)-63.1579*EXP(-0.19*Fperm_SI_Woolf2021!$E$9:$E$93)+63.1579*EXP(-0.19*BP$58))/(Fperm_SI_Woolf2021!$E$9:$E$93-BP$58))*(BP$58-Fperm_SI_Woolf2021!$E$9:$E$93)/10))),Fperm_SI_Woolf2021!$D$9:$D$93)*BP$57+INTERCEPT(Fperm_SI_Woolf2021!$F$9:$F$93*EXP(-Fperm_SI_Woolf2021!$I$9:$I$93*$C75*IF(BP$58=Fperm_SI_Woolf2021!$E$9:$E$93,1,EXP(LN((1.1*(Fperm_SI_Woolf2021!$E$9:$E$93-BP$58)-63.1579*EXP(-0.19*Fperm_SI_Woolf2021!$E$9:$E$93)+63.1579*EXP(-0.19*BP$58))/(Fperm_SI_Woolf2021!$E$9:$E$93-BP$58))*(BP$58-Fperm_SI_Woolf2021!$E$9:$E$93)/10))) + Fperm_SI_Woolf2021!$G$9:$G$93*EXP(-Fperm_SI_Woolf2021!$J$9:$J$93*$C75*IF(BP$58=Fperm_SI_Woolf2021!$E$9:$E$93,1,EXP(LN((1.1*(Fperm_SI_Woolf2021!$E$9:$E$93-BP$58)-63.1579*EXP(-0.19*Fperm_SI_Woolf2021!$E$9:$E$93)+63.1579*EXP(-0.19*BP$58))/(Fperm_SI_Woolf2021!$E$9:$E$93-BP$58))*(BP$58-Fperm_SI_Woolf2021!$E$9:$E$93)/10))) + Fperm_SI_Woolf2021!$H$9:$H$93*EXP(-Fperm_SI_Woolf2021!$K$9:$K$93*$C75*IF(BP$58=Fperm_SI_Woolf2021!$E$9:$E$93,1,EXP(LN((1.1*(Fperm_SI_Woolf2021!$E$9:$E$93-BP$58)-63.1579*EXP(-0.19*Fperm_SI_Woolf2021!$E$9:$E$93)+63.1579*EXP(-0.19*BP$58))/(Fperm_SI_Woolf2021!$E$9:$E$93-BP$58))*(BP$58-Fperm_SI_Woolf2021!$E$9:$E$93)/10))),Fperm_SI_Woolf2021!$D$9:$D$93))</f>
        <v>0.7175371721591437</v>
      </c>
      <c r="BQ75" s="51" cm="1">
        <f t="array" ref="BQ75">MIN(1,SLOPE(Fperm_SI_Woolf2021!$F$9:$F$93*EXP(-Fperm_SI_Woolf2021!$I$9:$I$93*$C75*IF(BQ$58=Fperm_SI_Woolf2021!$E$9:$E$93,1,EXP(LN((1.1*(Fperm_SI_Woolf2021!$E$9:$E$93-BQ$58)-63.1579*EXP(-0.19*Fperm_SI_Woolf2021!$E$9:$E$93)+63.1579*EXP(-0.19*BQ$58))/(Fperm_SI_Woolf2021!$E$9:$E$93-BQ$58))*(BQ$58-Fperm_SI_Woolf2021!$E$9:$E$93)/10))) + Fperm_SI_Woolf2021!$G$9:$G$93*EXP(-Fperm_SI_Woolf2021!$J$9:$J$93*$C75*IF(BQ$58=Fperm_SI_Woolf2021!$E$9:$E$93,1,EXP(LN((1.1*(Fperm_SI_Woolf2021!$E$9:$E$93-BQ$58)-63.1579*EXP(-0.19*Fperm_SI_Woolf2021!$E$9:$E$93)+63.1579*EXP(-0.19*BQ$58))/(Fperm_SI_Woolf2021!$E$9:$E$93-BQ$58))*(BQ$58-Fperm_SI_Woolf2021!$E$9:$E$93)/10))) + Fperm_SI_Woolf2021!$H$9:$H$93*EXP(-Fperm_SI_Woolf2021!$K$9:$K$93*$C75*IF(BQ$58=Fperm_SI_Woolf2021!$E$9:$E$93,1,EXP(LN((1.1*(Fperm_SI_Woolf2021!$E$9:$E$93-BQ$58)-63.1579*EXP(-0.19*Fperm_SI_Woolf2021!$E$9:$E$93)+63.1579*EXP(-0.19*BQ$58))/(Fperm_SI_Woolf2021!$E$9:$E$93-BQ$58))*(BQ$58-Fperm_SI_Woolf2021!$E$9:$E$93)/10))),Fperm_SI_Woolf2021!$D$9:$D$93)*BQ$57+INTERCEPT(Fperm_SI_Woolf2021!$F$9:$F$93*EXP(-Fperm_SI_Woolf2021!$I$9:$I$93*$C75*IF(BQ$58=Fperm_SI_Woolf2021!$E$9:$E$93,1,EXP(LN((1.1*(Fperm_SI_Woolf2021!$E$9:$E$93-BQ$58)-63.1579*EXP(-0.19*Fperm_SI_Woolf2021!$E$9:$E$93)+63.1579*EXP(-0.19*BQ$58))/(Fperm_SI_Woolf2021!$E$9:$E$93-BQ$58))*(BQ$58-Fperm_SI_Woolf2021!$E$9:$E$93)/10))) + Fperm_SI_Woolf2021!$G$9:$G$93*EXP(-Fperm_SI_Woolf2021!$J$9:$J$93*$C75*IF(BQ$58=Fperm_SI_Woolf2021!$E$9:$E$93,1,EXP(LN((1.1*(Fperm_SI_Woolf2021!$E$9:$E$93-BQ$58)-63.1579*EXP(-0.19*Fperm_SI_Woolf2021!$E$9:$E$93)+63.1579*EXP(-0.19*BQ$58))/(Fperm_SI_Woolf2021!$E$9:$E$93-BQ$58))*(BQ$58-Fperm_SI_Woolf2021!$E$9:$E$93)/10))) + Fperm_SI_Woolf2021!$H$9:$H$93*EXP(-Fperm_SI_Woolf2021!$K$9:$K$93*$C75*IF(BQ$58=Fperm_SI_Woolf2021!$E$9:$E$93,1,EXP(LN((1.1*(Fperm_SI_Woolf2021!$E$9:$E$93-BQ$58)-63.1579*EXP(-0.19*Fperm_SI_Woolf2021!$E$9:$E$93)+63.1579*EXP(-0.19*BQ$58))/(Fperm_SI_Woolf2021!$E$9:$E$93-BQ$58))*(BQ$58-Fperm_SI_Woolf2021!$E$9:$E$93)/10))),Fperm_SI_Woolf2021!$D$9:$D$93))</f>
        <v>0.68504038169410564</v>
      </c>
      <c r="BR75" s="51" cm="1">
        <f t="array" ref="BR75">MIN(1,SLOPE(Fperm_SI_Woolf2021!$F$9:$F$93*EXP(-Fperm_SI_Woolf2021!$I$9:$I$93*$C75*IF(BR$58=Fperm_SI_Woolf2021!$E$9:$E$93,1,EXP(LN((1.1*(Fperm_SI_Woolf2021!$E$9:$E$93-BR$58)-63.1579*EXP(-0.19*Fperm_SI_Woolf2021!$E$9:$E$93)+63.1579*EXP(-0.19*BR$58))/(Fperm_SI_Woolf2021!$E$9:$E$93-BR$58))*(BR$58-Fperm_SI_Woolf2021!$E$9:$E$93)/10))) + Fperm_SI_Woolf2021!$G$9:$G$93*EXP(-Fperm_SI_Woolf2021!$J$9:$J$93*$C75*IF(BR$58=Fperm_SI_Woolf2021!$E$9:$E$93,1,EXP(LN((1.1*(Fperm_SI_Woolf2021!$E$9:$E$93-BR$58)-63.1579*EXP(-0.19*Fperm_SI_Woolf2021!$E$9:$E$93)+63.1579*EXP(-0.19*BR$58))/(Fperm_SI_Woolf2021!$E$9:$E$93-BR$58))*(BR$58-Fperm_SI_Woolf2021!$E$9:$E$93)/10))) + Fperm_SI_Woolf2021!$H$9:$H$93*EXP(-Fperm_SI_Woolf2021!$K$9:$K$93*$C75*IF(BR$58=Fperm_SI_Woolf2021!$E$9:$E$93,1,EXP(LN((1.1*(Fperm_SI_Woolf2021!$E$9:$E$93-BR$58)-63.1579*EXP(-0.19*Fperm_SI_Woolf2021!$E$9:$E$93)+63.1579*EXP(-0.19*BR$58))/(Fperm_SI_Woolf2021!$E$9:$E$93-BR$58))*(BR$58-Fperm_SI_Woolf2021!$E$9:$E$93)/10))),Fperm_SI_Woolf2021!$D$9:$D$93)*BR$57+INTERCEPT(Fperm_SI_Woolf2021!$F$9:$F$93*EXP(-Fperm_SI_Woolf2021!$I$9:$I$93*$C75*IF(BR$58=Fperm_SI_Woolf2021!$E$9:$E$93,1,EXP(LN((1.1*(Fperm_SI_Woolf2021!$E$9:$E$93-BR$58)-63.1579*EXP(-0.19*Fperm_SI_Woolf2021!$E$9:$E$93)+63.1579*EXP(-0.19*BR$58))/(Fperm_SI_Woolf2021!$E$9:$E$93-BR$58))*(BR$58-Fperm_SI_Woolf2021!$E$9:$E$93)/10))) + Fperm_SI_Woolf2021!$G$9:$G$93*EXP(-Fperm_SI_Woolf2021!$J$9:$J$93*$C75*IF(BR$58=Fperm_SI_Woolf2021!$E$9:$E$93,1,EXP(LN((1.1*(Fperm_SI_Woolf2021!$E$9:$E$93-BR$58)-63.1579*EXP(-0.19*Fperm_SI_Woolf2021!$E$9:$E$93)+63.1579*EXP(-0.19*BR$58))/(Fperm_SI_Woolf2021!$E$9:$E$93-BR$58))*(BR$58-Fperm_SI_Woolf2021!$E$9:$E$93)/10))) + Fperm_SI_Woolf2021!$H$9:$H$93*EXP(-Fperm_SI_Woolf2021!$K$9:$K$93*$C75*IF(BR$58=Fperm_SI_Woolf2021!$E$9:$E$93,1,EXP(LN((1.1*(Fperm_SI_Woolf2021!$E$9:$E$93-BR$58)-63.1579*EXP(-0.19*Fperm_SI_Woolf2021!$E$9:$E$93)+63.1579*EXP(-0.19*BR$58))/(Fperm_SI_Woolf2021!$E$9:$E$93-BR$58))*(BR$58-Fperm_SI_Woolf2021!$E$9:$E$93)/10))),Fperm_SI_Woolf2021!$D$9:$D$93))</f>
        <v>0.65254359122906758</v>
      </c>
      <c r="BS75" s="51" cm="1">
        <f t="array" ref="BS75">MIN(1,SLOPE(Fperm_SI_Woolf2021!$F$9:$F$93*EXP(-Fperm_SI_Woolf2021!$I$9:$I$93*$C75*IF(BS$58=Fperm_SI_Woolf2021!$E$9:$E$93,1,EXP(LN((1.1*(Fperm_SI_Woolf2021!$E$9:$E$93-BS$58)-63.1579*EXP(-0.19*Fperm_SI_Woolf2021!$E$9:$E$93)+63.1579*EXP(-0.19*BS$58))/(Fperm_SI_Woolf2021!$E$9:$E$93-BS$58))*(BS$58-Fperm_SI_Woolf2021!$E$9:$E$93)/10))) + Fperm_SI_Woolf2021!$G$9:$G$93*EXP(-Fperm_SI_Woolf2021!$J$9:$J$93*$C75*IF(BS$58=Fperm_SI_Woolf2021!$E$9:$E$93,1,EXP(LN((1.1*(Fperm_SI_Woolf2021!$E$9:$E$93-BS$58)-63.1579*EXP(-0.19*Fperm_SI_Woolf2021!$E$9:$E$93)+63.1579*EXP(-0.19*BS$58))/(Fperm_SI_Woolf2021!$E$9:$E$93-BS$58))*(BS$58-Fperm_SI_Woolf2021!$E$9:$E$93)/10))) + Fperm_SI_Woolf2021!$H$9:$H$93*EXP(-Fperm_SI_Woolf2021!$K$9:$K$93*$C75*IF(BS$58=Fperm_SI_Woolf2021!$E$9:$E$93,1,EXP(LN((1.1*(Fperm_SI_Woolf2021!$E$9:$E$93-BS$58)-63.1579*EXP(-0.19*Fperm_SI_Woolf2021!$E$9:$E$93)+63.1579*EXP(-0.19*BS$58))/(Fperm_SI_Woolf2021!$E$9:$E$93-BS$58))*(BS$58-Fperm_SI_Woolf2021!$E$9:$E$93)/10))),Fperm_SI_Woolf2021!$D$9:$D$93)*BS$57+INTERCEPT(Fperm_SI_Woolf2021!$F$9:$F$93*EXP(-Fperm_SI_Woolf2021!$I$9:$I$93*$C75*IF(BS$58=Fperm_SI_Woolf2021!$E$9:$E$93,1,EXP(LN((1.1*(Fperm_SI_Woolf2021!$E$9:$E$93-BS$58)-63.1579*EXP(-0.19*Fperm_SI_Woolf2021!$E$9:$E$93)+63.1579*EXP(-0.19*BS$58))/(Fperm_SI_Woolf2021!$E$9:$E$93-BS$58))*(BS$58-Fperm_SI_Woolf2021!$E$9:$E$93)/10))) + Fperm_SI_Woolf2021!$G$9:$G$93*EXP(-Fperm_SI_Woolf2021!$J$9:$J$93*$C75*IF(BS$58=Fperm_SI_Woolf2021!$E$9:$E$93,1,EXP(LN((1.1*(Fperm_SI_Woolf2021!$E$9:$E$93-BS$58)-63.1579*EXP(-0.19*Fperm_SI_Woolf2021!$E$9:$E$93)+63.1579*EXP(-0.19*BS$58))/(Fperm_SI_Woolf2021!$E$9:$E$93-BS$58))*(BS$58-Fperm_SI_Woolf2021!$E$9:$E$93)/10))) + Fperm_SI_Woolf2021!$H$9:$H$93*EXP(-Fperm_SI_Woolf2021!$K$9:$K$93*$C75*IF(BS$58=Fperm_SI_Woolf2021!$E$9:$E$93,1,EXP(LN((1.1*(Fperm_SI_Woolf2021!$E$9:$E$93-BS$58)-63.1579*EXP(-0.19*Fperm_SI_Woolf2021!$E$9:$E$93)+63.1579*EXP(-0.19*BS$58))/(Fperm_SI_Woolf2021!$E$9:$E$93-BS$58))*(BS$58-Fperm_SI_Woolf2021!$E$9:$E$93)/10))),Fperm_SI_Woolf2021!$D$9:$D$93))</f>
        <v>0.6200468007640294</v>
      </c>
      <c r="BT75" s="51" cm="1">
        <f t="array" ref="BT75">MIN(1,SLOPE(Fperm_SI_Woolf2021!$F$9:$F$93*EXP(-Fperm_SI_Woolf2021!$I$9:$I$93*$C75*IF(BT$58=Fperm_SI_Woolf2021!$E$9:$E$93,1,EXP(LN((1.1*(Fperm_SI_Woolf2021!$E$9:$E$93-BT$58)-63.1579*EXP(-0.19*Fperm_SI_Woolf2021!$E$9:$E$93)+63.1579*EXP(-0.19*BT$58))/(Fperm_SI_Woolf2021!$E$9:$E$93-BT$58))*(BT$58-Fperm_SI_Woolf2021!$E$9:$E$93)/10))) + Fperm_SI_Woolf2021!$G$9:$G$93*EXP(-Fperm_SI_Woolf2021!$J$9:$J$93*$C75*IF(BT$58=Fperm_SI_Woolf2021!$E$9:$E$93,1,EXP(LN((1.1*(Fperm_SI_Woolf2021!$E$9:$E$93-BT$58)-63.1579*EXP(-0.19*Fperm_SI_Woolf2021!$E$9:$E$93)+63.1579*EXP(-0.19*BT$58))/(Fperm_SI_Woolf2021!$E$9:$E$93-BT$58))*(BT$58-Fperm_SI_Woolf2021!$E$9:$E$93)/10))) + Fperm_SI_Woolf2021!$H$9:$H$93*EXP(-Fperm_SI_Woolf2021!$K$9:$K$93*$C75*IF(BT$58=Fperm_SI_Woolf2021!$E$9:$E$93,1,EXP(LN((1.1*(Fperm_SI_Woolf2021!$E$9:$E$93-BT$58)-63.1579*EXP(-0.19*Fperm_SI_Woolf2021!$E$9:$E$93)+63.1579*EXP(-0.19*BT$58))/(Fperm_SI_Woolf2021!$E$9:$E$93-BT$58))*(BT$58-Fperm_SI_Woolf2021!$E$9:$E$93)/10))),Fperm_SI_Woolf2021!$D$9:$D$93)*BT$57+INTERCEPT(Fperm_SI_Woolf2021!$F$9:$F$93*EXP(-Fperm_SI_Woolf2021!$I$9:$I$93*$C75*IF(BT$58=Fperm_SI_Woolf2021!$E$9:$E$93,1,EXP(LN((1.1*(Fperm_SI_Woolf2021!$E$9:$E$93-BT$58)-63.1579*EXP(-0.19*Fperm_SI_Woolf2021!$E$9:$E$93)+63.1579*EXP(-0.19*BT$58))/(Fperm_SI_Woolf2021!$E$9:$E$93-BT$58))*(BT$58-Fperm_SI_Woolf2021!$E$9:$E$93)/10))) + Fperm_SI_Woolf2021!$G$9:$G$93*EXP(-Fperm_SI_Woolf2021!$J$9:$J$93*$C75*IF(BT$58=Fperm_SI_Woolf2021!$E$9:$E$93,1,EXP(LN((1.1*(Fperm_SI_Woolf2021!$E$9:$E$93-BT$58)-63.1579*EXP(-0.19*Fperm_SI_Woolf2021!$E$9:$E$93)+63.1579*EXP(-0.19*BT$58))/(Fperm_SI_Woolf2021!$E$9:$E$93-BT$58))*(BT$58-Fperm_SI_Woolf2021!$E$9:$E$93)/10))) + Fperm_SI_Woolf2021!$H$9:$H$93*EXP(-Fperm_SI_Woolf2021!$K$9:$K$93*$C75*IF(BT$58=Fperm_SI_Woolf2021!$E$9:$E$93,1,EXP(LN((1.1*(Fperm_SI_Woolf2021!$E$9:$E$93-BT$58)-63.1579*EXP(-0.19*Fperm_SI_Woolf2021!$E$9:$E$93)+63.1579*EXP(-0.19*BT$58))/(Fperm_SI_Woolf2021!$E$9:$E$93-BT$58))*(BT$58-Fperm_SI_Woolf2021!$E$9:$E$93)/10))),Fperm_SI_Woolf2021!$D$9:$D$93))</f>
        <v>0.58755001029899134</v>
      </c>
      <c r="BU75" s="51" cm="1">
        <f t="array" ref="BU75">MIN(1,SLOPE(Fperm_SI_Woolf2021!$F$9:$F$93*EXP(-Fperm_SI_Woolf2021!$I$9:$I$93*$C75*IF(BU$58=Fperm_SI_Woolf2021!$E$9:$E$93,1,EXP(LN((1.1*(Fperm_SI_Woolf2021!$E$9:$E$93-BU$58)-63.1579*EXP(-0.19*Fperm_SI_Woolf2021!$E$9:$E$93)+63.1579*EXP(-0.19*BU$58))/(Fperm_SI_Woolf2021!$E$9:$E$93-BU$58))*(BU$58-Fperm_SI_Woolf2021!$E$9:$E$93)/10))) + Fperm_SI_Woolf2021!$G$9:$G$93*EXP(-Fperm_SI_Woolf2021!$J$9:$J$93*$C75*IF(BU$58=Fperm_SI_Woolf2021!$E$9:$E$93,1,EXP(LN((1.1*(Fperm_SI_Woolf2021!$E$9:$E$93-BU$58)-63.1579*EXP(-0.19*Fperm_SI_Woolf2021!$E$9:$E$93)+63.1579*EXP(-0.19*BU$58))/(Fperm_SI_Woolf2021!$E$9:$E$93-BU$58))*(BU$58-Fperm_SI_Woolf2021!$E$9:$E$93)/10))) + Fperm_SI_Woolf2021!$H$9:$H$93*EXP(-Fperm_SI_Woolf2021!$K$9:$K$93*$C75*IF(BU$58=Fperm_SI_Woolf2021!$E$9:$E$93,1,EXP(LN((1.1*(Fperm_SI_Woolf2021!$E$9:$E$93-BU$58)-63.1579*EXP(-0.19*Fperm_SI_Woolf2021!$E$9:$E$93)+63.1579*EXP(-0.19*BU$58))/(Fperm_SI_Woolf2021!$E$9:$E$93-BU$58))*(BU$58-Fperm_SI_Woolf2021!$E$9:$E$93)/10))),Fperm_SI_Woolf2021!$D$9:$D$93)*BU$57+INTERCEPT(Fperm_SI_Woolf2021!$F$9:$F$93*EXP(-Fperm_SI_Woolf2021!$I$9:$I$93*$C75*IF(BU$58=Fperm_SI_Woolf2021!$E$9:$E$93,1,EXP(LN((1.1*(Fperm_SI_Woolf2021!$E$9:$E$93-BU$58)-63.1579*EXP(-0.19*Fperm_SI_Woolf2021!$E$9:$E$93)+63.1579*EXP(-0.19*BU$58))/(Fperm_SI_Woolf2021!$E$9:$E$93-BU$58))*(BU$58-Fperm_SI_Woolf2021!$E$9:$E$93)/10))) + Fperm_SI_Woolf2021!$G$9:$G$93*EXP(-Fperm_SI_Woolf2021!$J$9:$J$93*$C75*IF(BU$58=Fperm_SI_Woolf2021!$E$9:$E$93,1,EXP(LN((1.1*(Fperm_SI_Woolf2021!$E$9:$E$93-BU$58)-63.1579*EXP(-0.19*Fperm_SI_Woolf2021!$E$9:$E$93)+63.1579*EXP(-0.19*BU$58))/(Fperm_SI_Woolf2021!$E$9:$E$93-BU$58))*(BU$58-Fperm_SI_Woolf2021!$E$9:$E$93)/10))) + Fperm_SI_Woolf2021!$H$9:$H$93*EXP(-Fperm_SI_Woolf2021!$K$9:$K$93*$C75*IF(BU$58=Fperm_SI_Woolf2021!$E$9:$E$93,1,EXP(LN((1.1*(Fperm_SI_Woolf2021!$E$9:$E$93-BU$58)-63.1579*EXP(-0.19*Fperm_SI_Woolf2021!$E$9:$E$93)+63.1579*EXP(-0.19*BU$58))/(Fperm_SI_Woolf2021!$E$9:$E$93-BU$58))*(BU$58-Fperm_SI_Woolf2021!$E$9:$E$93)/10))),Fperm_SI_Woolf2021!$D$9:$D$93))</f>
        <v>0.55505321983395328</v>
      </c>
      <c r="BV75" s="51" cm="1">
        <f t="array" ref="BV75">MIN(1,SLOPE(Fperm_SI_Woolf2021!$F$9:$F$93*EXP(-Fperm_SI_Woolf2021!$I$9:$I$93*$C75*IF(BV$58=Fperm_SI_Woolf2021!$E$9:$E$93,1,EXP(LN((1.1*(Fperm_SI_Woolf2021!$E$9:$E$93-BV$58)-63.1579*EXP(-0.19*Fperm_SI_Woolf2021!$E$9:$E$93)+63.1579*EXP(-0.19*BV$58))/(Fperm_SI_Woolf2021!$E$9:$E$93-BV$58))*(BV$58-Fperm_SI_Woolf2021!$E$9:$E$93)/10))) + Fperm_SI_Woolf2021!$G$9:$G$93*EXP(-Fperm_SI_Woolf2021!$J$9:$J$93*$C75*IF(BV$58=Fperm_SI_Woolf2021!$E$9:$E$93,1,EXP(LN((1.1*(Fperm_SI_Woolf2021!$E$9:$E$93-BV$58)-63.1579*EXP(-0.19*Fperm_SI_Woolf2021!$E$9:$E$93)+63.1579*EXP(-0.19*BV$58))/(Fperm_SI_Woolf2021!$E$9:$E$93-BV$58))*(BV$58-Fperm_SI_Woolf2021!$E$9:$E$93)/10))) + Fperm_SI_Woolf2021!$H$9:$H$93*EXP(-Fperm_SI_Woolf2021!$K$9:$K$93*$C75*IF(BV$58=Fperm_SI_Woolf2021!$E$9:$E$93,1,EXP(LN((1.1*(Fperm_SI_Woolf2021!$E$9:$E$93-BV$58)-63.1579*EXP(-0.19*Fperm_SI_Woolf2021!$E$9:$E$93)+63.1579*EXP(-0.19*BV$58))/(Fperm_SI_Woolf2021!$E$9:$E$93-BV$58))*(BV$58-Fperm_SI_Woolf2021!$E$9:$E$93)/10))),Fperm_SI_Woolf2021!$D$9:$D$93)*BV$57+INTERCEPT(Fperm_SI_Woolf2021!$F$9:$F$93*EXP(-Fperm_SI_Woolf2021!$I$9:$I$93*$C75*IF(BV$58=Fperm_SI_Woolf2021!$E$9:$E$93,1,EXP(LN((1.1*(Fperm_SI_Woolf2021!$E$9:$E$93-BV$58)-63.1579*EXP(-0.19*Fperm_SI_Woolf2021!$E$9:$E$93)+63.1579*EXP(-0.19*BV$58))/(Fperm_SI_Woolf2021!$E$9:$E$93-BV$58))*(BV$58-Fperm_SI_Woolf2021!$E$9:$E$93)/10))) + Fperm_SI_Woolf2021!$G$9:$G$93*EXP(-Fperm_SI_Woolf2021!$J$9:$J$93*$C75*IF(BV$58=Fperm_SI_Woolf2021!$E$9:$E$93,1,EXP(LN((1.1*(Fperm_SI_Woolf2021!$E$9:$E$93-BV$58)-63.1579*EXP(-0.19*Fperm_SI_Woolf2021!$E$9:$E$93)+63.1579*EXP(-0.19*BV$58))/(Fperm_SI_Woolf2021!$E$9:$E$93-BV$58))*(BV$58-Fperm_SI_Woolf2021!$E$9:$E$93)/10))) + Fperm_SI_Woolf2021!$H$9:$H$93*EXP(-Fperm_SI_Woolf2021!$K$9:$K$93*$C75*IF(BV$58=Fperm_SI_Woolf2021!$E$9:$E$93,1,EXP(LN((1.1*(Fperm_SI_Woolf2021!$E$9:$E$93-BV$58)-63.1579*EXP(-0.19*Fperm_SI_Woolf2021!$E$9:$E$93)+63.1579*EXP(-0.19*BV$58))/(Fperm_SI_Woolf2021!$E$9:$E$93-BV$58))*(BV$58-Fperm_SI_Woolf2021!$E$9:$E$93)/10))),Fperm_SI_Woolf2021!$D$9:$D$93))</f>
        <v>0.52255642936891511</v>
      </c>
      <c r="BW75" s="51" cm="1">
        <f t="array" ref="BW75">MIN(1,SLOPE(Fperm_SI_Woolf2021!$F$9:$F$93*EXP(-Fperm_SI_Woolf2021!$I$9:$I$93*$C75*IF(BW$58=Fperm_SI_Woolf2021!$E$9:$E$93,1,EXP(LN((1.1*(Fperm_SI_Woolf2021!$E$9:$E$93-BW$58)-63.1579*EXP(-0.19*Fperm_SI_Woolf2021!$E$9:$E$93)+63.1579*EXP(-0.19*BW$58))/(Fperm_SI_Woolf2021!$E$9:$E$93-BW$58))*(BW$58-Fperm_SI_Woolf2021!$E$9:$E$93)/10))) + Fperm_SI_Woolf2021!$G$9:$G$93*EXP(-Fperm_SI_Woolf2021!$J$9:$J$93*$C75*IF(BW$58=Fperm_SI_Woolf2021!$E$9:$E$93,1,EXP(LN((1.1*(Fperm_SI_Woolf2021!$E$9:$E$93-BW$58)-63.1579*EXP(-0.19*Fperm_SI_Woolf2021!$E$9:$E$93)+63.1579*EXP(-0.19*BW$58))/(Fperm_SI_Woolf2021!$E$9:$E$93-BW$58))*(BW$58-Fperm_SI_Woolf2021!$E$9:$E$93)/10))) + Fperm_SI_Woolf2021!$H$9:$H$93*EXP(-Fperm_SI_Woolf2021!$K$9:$K$93*$C75*IF(BW$58=Fperm_SI_Woolf2021!$E$9:$E$93,1,EXP(LN((1.1*(Fperm_SI_Woolf2021!$E$9:$E$93-BW$58)-63.1579*EXP(-0.19*Fperm_SI_Woolf2021!$E$9:$E$93)+63.1579*EXP(-0.19*BW$58))/(Fperm_SI_Woolf2021!$E$9:$E$93-BW$58))*(BW$58-Fperm_SI_Woolf2021!$E$9:$E$93)/10))),Fperm_SI_Woolf2021!$D$9:$D$93)*BW$57+INTERCEPT(Fperm_SI_Woolf2021!$F$9:$F$93*EXP(-Fperm_SI_Woolf2021!$I$9:$I$93*$C75*IF(BW$58=Fperm_SI_Woolf2021!$E$9:$E$93,1,EXP(LN((1.1*(Fperm_SI_Woolf2021!$E$9:$E$93-BW$58)-63.1579*EXP(-0.19*Fperm_SI_Woolf2021!$E$9:$E$93)+63.1579*EXP(-0.19*BW$58))/(Fperm_SI_Woolf2021!$E$9:$E$93-BW$58))*(BW$58-Fperm_SI_Woolf2021!$E$9:$E$93)/10))) + Fperm_SI_Woolf2021!$G$9:$G$93*EXP(-Fperm_SI_Woolf2021!$J$9:$J$93*$C75*IF(BW$58=Fperm_SI_Woolf2021!$E$9:$E$93,1,EXP(LN((1.1*(Fperm_SI_Woolf2021!$E$9:$E$93-BW$58)-63.1579*EXP(-0.19*Fperm_SI_Woolf2021!$E$9:$E$93)+63.1579*EXP(-0.19*BW$58))/(Fperm_SI_Woolf2021!$E$9:$E$93-BW$58))*(BW$58-Fperm_SI_Woolf2021!$E$9:$E$93)/10))) + Fperm_SI_Woolf2021!$H$9:$H$93*EXP(-Fperm_SI_Woolf2021!$K$9:$K$93*$C75*IF(BW$58=Fperm_SI_Woolf2021!$E$9:$E$93,1,EXP(LN((1.1*(Fperm_SI_Woolf2021!$E$9:$E$93-BW$58)-63.1579*EXP(-0.19*Fperm_SI_Woolf2021!$E$9:$E$93)+63.1579*EXP(-0.19*BW$58))/(Fperm_SI_Woolf2021!$E$9:$E$93-BW$58))*(BW$58-Fperm_SI_Woolf2021!$E$9:$E$93)/10))),Fperm_SI_Woolf2021!$D$9:$D$93))</f>
        <v>0.49005963890387694</v>
      </c>
      <c r="BX75" s="51" cm="1">
        <f t="array" ref="BX75">MIN(1,SLOPE(Fperm_SI_Woolf2021!$F$9:$F$93*EXP(-Fperm_SI_Woolf2021!$I$9:$I$93*$C75*IF(BX$58=Fperm_SI_Woolf2021!$E$9:$E$93,1,EXP(LN((1.1*(Fperm_SI_Woolf2021!$E$9:$E$93-BX$58)-63.1579*EXP(-0.19*Fperm_SI_Woolf2021!$E$9:$E$93)+63.1579*EXP(-0.19*BX$58))/(Fperm_SI_Woolf2021!$E$9:$E$93-BX$58))*(BX$58-Fperm_SI_Woolf2021!$E$9:$E$93)/10))) + Fperm_SI_Woolf2021!$G$9:$G$93*EXP(-Fperm_SI_Woolf2021!$J$9:$J$93*$C75*IF(BX$58=Fperm_SI_Woolf2021!$E$9:$E$93,1,EXP(LN((1.1*(Fperm_SI_Woolf2021!$E$9:$E$93-BX$58)-63.1579*EXP(-0.19*Fperm_SI_Woolf2021!$E$9:$E$93)+63.1579*EXP(-0.19*BX$58))/(Fperm_SI_Woolf2021!$E$9:$E$93-BX$58))*(BX$58-Fperm_SI_Woolf2021!$E$9:$E$93)/10))) + Fperm_SI_Woolf2021!$H$9:$H$93*EXP(-Fperm_SI_Woolf2021!$K$9:$K$93*$C75*IF(BX$58=Fperm_SI_Woolf2021!$E$9:$E$93,1,EXP(LN((1.1*(Fperm_SI_Woolf2021!$E$9:$E$93-BX$58)-63.1579*EXP(-0.19*Fperm_SI_Woolf2021!$E$9:$E$93)+63.1579*EXP(-0.19*BX$58))/(Fperm_SI_Woolf2021!$E$9:$E$93-BX$58))*(BX$58-Fperm_SI_Woolf2021!$E$9:$E$93)/10))),Fperm_SI_Woolf2021!$D$9:$D$93)*BX$57+INTERCEPT(Fperm_SI_Woolf2021!$F$9:$F$93*EXP(-Fperm_SI_Woolf2021!$I$9:$I$93*$C75*IF(BX$58=Fperm_SI_Woolf2021!$E$9:$E$93,1,EXP(LN((1.1*(Fperm_SI_Woolf2021!$E$9:$E$93-BX$58)-63.1579*EXP(-0.19*Fperm_SI_Woolf2021!$E$9:$E$93)+63.1579*EXP(-0.19*BX$58))/(Fperm_SI_Woolf2021!$E$9:$E$93-BX$58))*(BX$58-Fperm_SI_Woolf2021!$E$9:$E$93)/10))) + Fperm_SI_Woolf2021!$G$9:$G$93*EXP(-Fperm_SI_Woolf2021!$J$9:$J$93*$C75*IF(BX$58=Fperm_SI_Woolf2021!$E$9:$E$93,1,EXP(LN((1.1*(Fperm_SI_Woolf2021!$E$9:$E$93-BX$58)-63.1579*EXP(-0.19*Fperm_SI_Woolf2021!$E$9:$E$93)+63.1579*EXP(-0.19*BX$58))/(Fperm_SI_Woolf2021!$E$9:$E$93-BX$58))*(BX$58-Fperm_SI_Woolf2021!$E$9:$E$93)/10))) + Fperm_SI_Woolf2021!$H$9:$H$93*EXP(-Fperm_SI_Woolf2021!$K$9:$K$93*$C75*IF(BX$58=Fperm_SI_Woolf2021!$E$9:$E$93,1,EXP(LN((1.1*(Fperm_SI_Woolf2021!$E$9:$E$93-BX$58)-63.1579*EXP(-0.19*Fperm_SI_Woolf2021!$E$9:$E$93)+63.1579*EXP(-0.19*BX$58))/(Fperm_SI_Woolf2021!$E$9:$E$93-BX$58))*(BX$58-Fperm_SI_Woolf2021!$E$9:$E$93)/10))),Fperm_SI_Woolf2021!$D$9:$D$93))</f>
        <v>0.45756284843883882</v>
      </c>
      <c r="BY75" s="51" cm="1">
        <f t="array" ref="BY75">MIN(1,SLOPE(Fperm_SI_Woolf2021!$F$9:$F$93*EXP(-Fperm_SI_Woolf2021!$I$9:$I$93*$C75*IF(BY$58=Fperm_SI_Woolf2021!$E$9:$E$93,1,EXP(LN((1.1*(Fperm_SI_Woolf2021!$E$9:$E$93-BY$58)-63.1579*EXP(-0.19*Fperm_SI_Woolf2021!$E$9:$E$93)+63.1579*EXP(-0.19*BY$58))/(Fperm_SI_Woolf2021!$E$9:$E$93-BY$58))*(BY$58-Fperm_SI_Woolf2021!$E$9:$E$93)/10))) + Fperm_SI_Woolf2021!$G$9:$G$93*EXP(-Fperm_SI_Woolf2021!$J$9:$J$93*$C75*IF(BY$58=Fperm_SI_Woolf2021!$E$9:$E$93,1,EXP(LN((1.1*(Fperm_SI_Woolf2021!$E$9:$E$93-BY$58)-63.1579*EXP(-0.19*Fperm_SI_Woolf2021!$E$9:$E$93)+63.1579*EXP(-0.19*BY$58))/(Fperm_SI_Woolf2021!$E$9:$E$93-BY$58))*(BY$58-Fperm_SI_Woolf2021!$E$9:$E$93)/10))) + Fperm_SI_Woolf2021!$H$9:$H$93*EXP(-Fperm_SI_Woolf2021!$K$9:$K$93*$C75*IF(BY$58=Fperm_SI_Woolf2021!$E$9:$E$93,1,EXP(LN((1.1*(Fperm_SI_Woolf2021!$E$9:$E$93-BY$58)-63.1579*EXP(-0.19*Fperm_SI_Woolf2021!$E$9:$E$93)+63.1579*EXP(-0.19*BY$58))/(Fperm_SI_Woolf2021!$E$9:$E$93-BY$58))*(BY$58-Fperm_SI_Woolf2021!$E$9:$E$93)/10))),Fperm_SI_Woolf2021!$D$9:$D$93)*BY$57+INTERCEPT(Fperm_SI_Woolf2021!$F$9:$F$93*EXP(-Fperm_SI_Woolf2021!$I$9:$I$93*$C75*IF(BY$58=Fperm_SI_Woolf2021!$E$9:$E$93,1,EXP(LN((1.1*(Fperm_SI_Woolf2021!$E$9:$E$93-BY$58)-63.1579*EXP(-0.19*Fperm_SI_Woolf2021!$E$9:$E$93)+63.1579*EXP(-0.19*BY$58))/(Fperm_SI_Woolf2021!$E$9:$E$93-BY$58))*(BY$58-Fperm_SI_Woolf2021!$E$9:$E$93)/10))) + Fperm_SI_Woolf2021!$G$9:$G$93*EXP(-Fperm_SI_Woolf2021!$J$9:$J$93*$C75*IF(BY$58=Fperm_SI_Woolf2021!$E$9:$E$93,1,EXP(LN((1.1*(Fperm_SI_Woolf2021!$E$9:$E$93-BY$58)-63.1579*EXP(-0.19*Fperm_SI_Woolf2021!$E$9:$E$93)+63.1579*EXP(-0.19*BY$58))/(Fperm_SI_Woolf2021!$E$9:$E$93-BY$58))*(BY$58-Fperm_SI_Woolf2021!$E$9:$E$93)/10))) + Fperm_SI_Woolf2021!$H$9:$H$93*EXP(-Fperm_SI_Woolf2021!$K$9:$K$93*$C75*IF(BY$58=Fperm_SI_Woolf2021!$E$9:$E$93,1,EXP(LN((1.1*(Fperm_SI_Woolf2021!$E$9:$E$93-BY$58)-63.1579*EXP(-0.19*Fperm_SI_Woolf2021!$E$9:$E$93)+63.1579*EXP(-0.19*BY$58))/(Fperm_SI_Woolf2021!$E$9:$E$93-BY$58))*(BY$58-Fperm_SI_Woolf2021!$E$9:$E$93)/10))),Fperm_SI_Woolf2021!$D$9:$D$93))</f>
        <v>0.42506605797380065</v>
      </c>
      <c r="BZ75" s="51" cm="1">
        <f t="array" ref="BZ75">MIN(1,SLOPE(Fperm_SI_Woolf2021!$F$9:$F$93*EXP(-Fperm_SI_Woolf2021!$I$9:$I$93*$C75*IF(BZ$58=Fperm_SI_Woolf2021!$E$9:$E$93,1,EXP(LN((1.1*(Fperm_SI_Woolf2021!$E$9:$E$93-BZ$58)-63.1579*EXP(-0.19*Fperm_SI_Woolf2021!$E$9:$E$93)+63.1579*EXP(-0.19*BZ$58))/(Fperm_SI_Woolf2021!$E$9:$E$93-BZ$58))*(BZ$58-Fperm_SI_Woolf2021!$E$9:$E$93)/10))) + Fperm_SI_Woolf2021!$G$9:$G$93*EXP(-Fperm_SI_Woolf2021!$J$9:$J$93*$C75*IF(BZ$58=Fperm_SI_Woolf2021!$E$9:$E$93,1,EXP(LN((1.1*(Fperm_SI_Woolf2021!$E$9:$E$93-BZ$58)-63.1579*EXP(-0.19*Fperm_SI_Woolf2021!$E$9:$E$93)+63.1579*EXP(-0.19*BZ$58))/(Fperm_SI_Woolf2021!$E$9:$E$93-BZ$58))*(BZ$58-Fperm_SI_Woolf2021!$E$9:$E$93)/10))) + Fperm_SI_Woolf2021!$H$9:$H$93*EXP(-Fperm_SI_Woolf2021!$K$9:$K$93*$C75*IF(BZ$58=Fperm_SI_Woolf2021!$E$9:$E$93,1,EXP(LN((1.1*(Fperm_SI_Woolf2021!$E$9:$E$93-BZ$58)-63.1579*EXP(-0.19*Fperm_SI_Woolf2021!$E$9:$E$93)+63.1579*EXP(-0.19*BZ$58))/(Fperm_SI_Woolf2021!$E$9:$E$93-BZ$58))*(BZ$58-Fperm_SI_Woolf2021!$E$9:$E$93)/10))),Fperm_SI_Woolf2021!$D$9:$D$93)*BZ$57+INTERCEPT(Fperm_SI_Woolf2021!$F$9:$F$93*EXP(-Fperm_SI_Woolf2021!$I$9:$I$93*$C75*IF(BZ$58=Fperm_SI_Woolf2021!$E$9:$E$93,1,EXP(LN((1.1*(Fperm_SI_Woolf2021!$E$9:$E$93-BZ$58)-63.1579*EXP(-0.19*Fperm_SI_Woolf2021!$E$9:$E$93)+63.1579*EXP(-0.19*BZ$58))/(Fperm_SI_Woolf2021!$E$9:$E$93-BZ$58))*(BZ$58-Fperm_SI_Woolf2021!$E$9:$E$93)/10))) + Fperm_SI_Woolf2021!$G$9:$G$93*EXP(-Fperm_SI_Woolf2021!$J$9:$J$93*$C75*IF(BZ$58=Fperm_SI_Woolf2021!$E$9:$E$93,1,EXP(LN((1.1*(Fperm_SI_Woolf2021!$E$9:$E$93-BZ$58)-63.1579*EXP(-0.19*Fperm_SI_Woolf2021!$E$9:$E$93)+63.1579*EXP(-0.19*BZ$58))/(Fperm_SI_Woolf2021!$E$9:$E$93-BZ$58))*(BZ$58-Fperm_SI_Woolf2021!$E$9:$E$93)/10))) + Fperm_SI_Woolf2021!$H$9:$H$93*EXP(-Fperm_SI_Woolf2021!$K$9:$K$93*$C75*IF(BZ$58=Fperm_SI_Woolf2021!$E$9:$E$93,1,EXP(LN((1.1*(Fperm_SI_Woolf2021!$E$9:$E$93-BZ$58)-63.1579*EXP(-0.19*Fperm_SI_Woolf2021!$E$9:$E$93)+63.1579*EXP(-0.19*BZ$58))/(Fperm_SI_Woolf2021!$E$9:$E$93-BZ$58))*(BZ$58-Fperm_SI_Woolf2021!$E$9:$E$93)/10))),Fperm_SI_Woolf2021!$D$9:$D$93))</f>
        <v>0.39256926750876253</v>
      </c>
    </row>
    <row r="76" spans="3:78" x14ac:dyDescent="0.2">
      <c r="C76" s="48">
        <v>160</v>
      </c>
      <c r="D76" s="51" cm="1">
        <f t="array" ref="D76">MIN(1,SLOPE(Fperm_SI_Woolf2021!$F$9:$F$93*EXP(-Fperm_SI_Woolf2021!$I$9:$I$93*$C76*IF(D$58=Fperm_SI_Woolf2021!$E$9:$E$93,1,EXP(LN((1.1*(Fperm_SI_Woolf2021!$E$9:$E$93-D$58)-63.1579*EXP(-0.19*Fperm_SI_Woolf2021!$E$9:$E$93)+63.1579*EXP(-0.19*D$58))/(Fperm_SI_Woolf2021!$E$9:$E$93-D$58))*(D$58-Fperm_SI_Woolf2021!$E$9:$E$93)/10))) + Fperm_SI_Woolf2021!$G$9:$G$93*EXP(-Fperm_SI_Woolf2021!$J$9:$J$93*$C76*IF(D$58=Fperm_SI_Woolf2021!$E$9:$E$93,1,EXP(LN((1.1*(Fperm_SI_Woolf2021!$E$9:$E$93-D$58)-63.1579*EXP(-0.19*Fperm_SI_Woolf2021!$E$9:$E$93)+63.1579*EXP(-0.19*D$58))/(Fperm_SI_Woolf2021!$E$9:$E$93-D$58))*(D$58-Fperm_SI_Woolf2021!$E$9:$E$93)/10))) + Fperm_SI_Woolf2021!$H$9:$H$93*EXP(-Fperm_SI_Woolf2021!$K$9:$K$93*$C76*IF(D$58=Fperm_SI_Woolf2021!$E$9:$E$93,1,EXP(LN((1.1*(Fperm_SI_Woolf2021!$E$9:$E$93-D$58)-63.1579*EXP(-0.19*Fperm_SI_Woolf2021!$E$9:$E$93)+63.1579*EXP(-0.19*D$58))/(Fperm_SI_Woolf2021!$E$9:$E$93-D$58))*(D$58-Fperm_SI_Woolf2021!$E$9:$E$93)/10))),Fperm_SI_Woolf2021!$D$9:$D$93)*D$57+INTERCEPT(Fperm_SI_Woolf2021!$F$9:$F$93*EXP(-Fperm_SI_Woolf2021!$I$9:$I$93*$C76*IF(D$58=Fperm_SI_Woolf2021!$E$9:$E$93,1,EXP(LN((1.1*(Fperm_SI_Woolf2021!$E$9:$E$93-D$58)-63.1579*EXP(-0.19*Fperm_SI_Woolf2021!$E$9:$E$93)+63.1579*EXP(-0.19*D$58))/(Fperm_SI_Woolf2021!$E$9:$E$93-D$58))*(D$58-Fperm_SI_Woolf2021!$E$9:$E$93)/10))) + Fperm_SI_Woolf2021!$G$9:$G$93*EXP(-Fperm_SI_Woolf2021!$J$9:$J$93*$C76*IF(D$58=Fperm_SI_Woolf2021!$E$9:$E$93,1,EXP(LN((1.1*(Fperm_SI_Woolf2021!$E$9:$E$93-D$58)-63.1579*EXP(-0.19*Fperm_SI_Woolf2021!$E$9:$E$93)+63.1579*EXP(-0.19*D$58))/(Fperm_SI_Woolf2021!$E$9:$E$93-D$58))*(D$58-Fperm_SI_Woolf2021!$E$9:$E$93)/10))) + Fperm_SI_Woolf2021!$H$9:$H$93*EXP(-Fperm_SI_Woolf2021!$K$9:$K$93*$C76*IF(D$58=Fperm_SI_Woolf2021!$E$9:$E$93,1,EXP(LN((1.1*(Fperm_SI_Woolf2021!$E$9:$E$93-D$58)-63.1579*EXP(-0.19*Fperm_SI_Woolf2021!$E$9:$E$93)+63.1579*EXP(-0.19*D$58))/(Fperm_SI_Woolf2021!$E$9:$E$93-D$58))*(D$58-Fperm_SI_Woolf2021!$E$9:$E$93)/10))),Fperm_SI_Woolf2021!$D$9:$D$93))</f>
        <v>1</v>
      </c>
      <c r="E76" s="51" cm="1">
        <f t="array" ref="E76">MIN(1,SLOPE(Fperm_SI_Woolf2021!$F$9:$F$93*EXP(-Fperm_SI_Woolf2021!$I$9:$I$93*$C76*IF(E$58=Fperm_SI_Woolf2021!$E$9:$E$93,1,EXP(LN((1.1*(Fperm_SI_Woolf2021!$E$9:$E$93-E$58)-63.1579*EXP(-0.19*Fperm_SI_Woolf2021!$E$9:$E$93)+63.1579*EXP(-0.19*E$58))/(Fperm_SI_Woolf2021!$E$9:$E$93-E$58))*(E$58-Fperm_SI_Woolf2021!$E$9:$E$93)/10))) + Fperm_SI_Woolf2021!$G$9:$G$93*EXP(-Fperm_SI_Woolf2021!$J$9:$J$93*$C76*IF(E$58=Fperm_SI_Woolf2021!$E$9:$E$93,1,EXP(LN((1.1*(Fperm_SI_Woolf2021!$E$9:$E$93-E$58)-63.1579*EXP(-0.19*Fperm_SI_Woolf2021!$E$9:$E$93)+63.1579*EXP(-0.19*E$58))/(Fperm_SI_Woolf2021!$E$9:$E$93-E$58))*(E$58-Fperm_SI_Woolf2021!$E$9:$E$93)/10))) + Fperm_SI_Woolf2021!$H$9:$H$93*EXP(-Fperm_SI_Woolf2021!$K$9:$K$93*$C76*IF(E$58=Fperm_SI_Woolf2021!$E$9:$E$93,1,EXP(LN((1.1*(Fperm_SI_Woolf2021!$E$9:$E$93-E$58)-63.1579*EXP(-0.19*Fperm_SI_Woolf2021!$E$9:$E$93)+63.1579*EXP(-0.19*E$58))/(Fperm_SI_Woolf2021!$E$9:$E$93-E$58))*(E$58-Fperm_SI_Woolf2021!$E$9:$E$93)/10))),Fperm_SI_Woolf2021!$D$9:$D$93)*E$57+INTERCEPT(Fperm_SI_Woolf2021!$F$9:$F$93*EXP(-Fperm_SI_Woolf2021!$I$9:$I$93*$C76*IF(E$58=Fperm_SI_Woolf2021!$E$9:$E$93,1,EXP(LN((1.1*(Fperm_SI_Woolf2021!$E$9:$E$93-E$58)-63.1579*EXP(-0.19*Fperm_SI_Woolf2021!$E$9:$E$93)+63.1579*EXP(-0.19*E$58))/(Fperm_SI_Woolf2021!$E$9:$E$93-E$58))*(E$58-Fperm_SI_Woolf2021!$E$9:$E$93)/10))) + Fperm_SI_Woolf2021!$G$9:$G$93*EXP(-Fperm_SI_Woolf2021!$J$9:$J$93*$C76*IF(E$58=Fperm_SI_Woolf2021!$E$9:$E$93,1,EXP(LN((1.1*(Fperm_SI_Woolf2021!$E$9:$E$93-E$58)-63.1579*EXP(-0.19*Fperm_SI_Woolf2021!$E$9:$E$93)+63.1579*EXP(-0.19*E$58))/(Fperm_SI_Woolf2021!$E$9:$E$93-E$58))*(E$58-Fperm_SI_Woolf2021!$E$9:$E$93)/10))) + Fperm_SI_Woolf2021!$H$9:$H$93*EXP(-Fperm_SI_Woolf2021!$K$9:$K$93*$C76*IF(E$58=Fperm_SI_Woolf2021!$E$9:$E$93,1,EXP(LN((1.1*(Fperm_SI_Woolf2021!$E$9:$E$93-E$58)-63.1579*EXP(-0.19*Fperm_SI_Woolf2021!$E$9:$E$93)+63.1579*EXP(-0.19*E$58))/(Fperm_SI_Woolf2021!$E$9:$E$93-E$58))*(E$58-Fperm_SI_Woolf2021!$E$9:$E$93)/10))),Fperm_SI_Woolf2021!$D$9:$D$93))</f>
        <v>1</v>
      </c>
      <c r="F76" s="51" cm="1">
        <f t="array" ref="F76">MIN(1,SLOPE(Fperm_SI_Woolf2021!$F$9:$F$93*EXP(-Fperm_SI_Woolf2021!$I$9:$I$93*$C76*IF(F$58=Fperm_SI_Woolf2021!$E$9:$E$93,1,EXP(LN((1.1*(Fperm_SI_Woolf2021!$E$9:$E$93-F$58)-63.1579*EXP(-0.19*Fperm_SI_Woolf2021!$E$9:$E$93)+63.1579*EXP(-0.19*F$58))/(Fperm_SI_Woolf2021!$E$9:$E$93-F$58))*(F$58-Fperm_SI_Woolf2021!$E$9:$E$93)/10))) + Fperm_SI_Woolf2021!$G$9:$G$93*EXP(-Fperm_SI_Woolf2021!$J$9:$J$93*$C76*IF(F$58=Fperm_SI_Woolf2021!$E$9:$E$93,1,EXP(LN((1.1*(Fperm_SI_Woolf2021!$E$9:$E$93-F$58)-63.1579*EXP(-0.19*Fperm_SI_Woolf2021!$E$9:$E$93)+63.1579*EXP(-0.19*F$58))/(Fperm_SI_Woolf2021!$E$9:$E$93-F$58))*(F$58-Fperm_SI_Woolf2021!$E$9:$E$93)/10))) + Fperm_SI_Woolf2021!$H$9:$H$93*EXP(-Fperm_SI_Woolf2021!$K$9:$K$93*$C76*IF(F$58=Fperm_SI_Woolf2021!$E$9:$E$93,1,EXP(LN((1.1*(Fperm_SI_Woolf2021!$E$9:$E$93-F$58)-63.1579*EXP(-0.19*Fperm_SI_Woolf2021!$E$9:$E$93)+63.1579*EXP(-0.19*F$58))/(Fperm_SI_Woolf2021!$E$9:$E$93-F$58))*(F$58-Fperm_SI_Woolf2021!$E$9:$E$93)/10))),Fperm_SI_Woolf2021!$D$9:$D$93)*F$57+INTERCEPT(Fperm_SI_Woolf2021!$F$9:$F$93*EXP(-Fperm_SI_Woolf2021!$I$9:$I$93*$C76*IF(F$58=Fperm_SI_Woolf2021!$E$9:$E$93,1,EXP(LN((1.1*(Fperm_SI_Woolf2021!$E$9:$E$93-F$58)-63.1579*EXP(-0.19*Fperm_SI_Woolf2021!$E$9:$E$93)+63.1579*EXP(-0.19*F$58))/(Fperm_SI_Woolf2021!$E$9:$E$93-F$58))*(F$58-Fperm_SI_Woolf2021!$E$9:$E$93)/10))) + Fperm_SI_Woolf2021!$G$9:$G$93*EXP(-Fperm_SI_Woolf2021!$J$9:$J$93*$C76*IF(F$58=Fperm_SI_Woolf2021!$E$9:$E$93,1,EXP(LN((1.1*(Fperm_SI_Woolf2021!$E$9:$E$93-F$58)-63.1579*EXP(-0.19*Fperm_SI_Woolf2021!$E$9:$E$93)+63.1579*EXP(-0.19*F$58))/(Fperm_SI_Woolf2021!$E$9:$E$93-F$58))*(F$58-Fperm_SI_Woolf2021!$E$9:$E$93)/10))) + Fperm_SI_Woolf2021!$H$9:$H$93*EXP(-Fperm_SI_Woolf2021!$K$9:$K$93*$C76*IF(F$58=Fperm_SI_Woolf2021!$E$9:$E$93,1,EXP(LN((1.1*(Fperm_SI_Woolf2021!$E$9:$E$93-F$58)-63.1579*EXP(-0.19*Fperm_SI_Woolf2021!$E$9:$E$93)+63.1579*EXP(-0.19*F$58))/(Fperm_SI_Woolf2021!$E$9:$E$93-F$58))*(F$58-Fperm_SI_Woolf2021!$E$9:$E$93)/10))),Fperm_SI_Woolf2021!$D$9:$D$93))</f>
        <v>1</v>
      </c>
      <c r="G76" s="51" cm="1">
        <f t="array" ref="G76">MIN(1,SLOPE(Fperm_SI_Woolf2021!$F$9:$F$93*EXP(-Fperm_SI_Woolf2021!$I$9:$I$93*$C76*IF(G$58=Fperm_SI_Woolf2021!$E$9:$E$93,1,EXP(LN((1.1*(Fperm_SI_Woolf2021!$E$9:$E$93-G$58)-63.1579*EXP(-0.19*Fperm_SI_Woolf2021!$E$9:$E$93)+63.1579*EXP(-0.19*G$58))/(Fperm_SI_Woolf2021!$E$9:$E$93-G$58))*(G$58-Fperm_SI_Woolf2021!$E$9:$E$93)/10))) + Fperm_SI_Woolf2021!$G$9:$G$93*EXP(-Fperm_SI_Woolf2021!$J$9:$J$93*$C76*IF(G$58=Fperm_SI_Woolf2021!$E$9:$E$93,1,EXP(LN((1.1*(Fperm_SI_Woolf2021!$E$9:$E$93-G$58)-63.1579*EXP(-0.19*Fperm_SI_Woolf2021!$E$9:$E$93)+63.1579*EXP(-0.19*G$58))/(Fperm_SI_Woolf2021!$E$9:$E$93-G$58))*(G$58-Fperm_SI_Woolf2021!$E$9:$E$93)/10))) + Fperm_SI_Woolf2021!$H$9:$H$93*EXP(-Fperm_SI_Woolf2021!$K$9:$K$93*$C76*IF(G$58=Fperm_SI_Woolf2021!$E$9:$E$93,1,EXP(LN((1.1*(Fperm_SI_Woolf2021!$E$9:$E$93-G$58)-63.1579*EXP(-0.19*Fperm_SI_Woolf2021!$E$9:$E$93)+63.1579*EXP(-0.19*G$58))/(Fperm_SI_Woolf2021!$E$9:$E$93-G$58))*(G$58-Fperm_SI_Woolf2021!$E$9:$E$93)/10))),Fperm_SI_Woolf2021!$D$9:$D$93)*G$57+INTERCEPT(Fperm_SI_Woolf2021!$F$9:$F$93*EXP(-Fperm_SI_Woolf2021!$I$9:$I$93*$C76*IF(G$58=Fperm_SI_Woolf2021!$E$9:$E$93,1,EXP(LN((1.1*(Fperm_SI_Woolf2021!$E$9:$E$93-G$58)-63.1579*EXP(-0.19*Fperm_SI_Woolf2021!$E$9:$E$93)+63.1579*EXP(-0.19*G$58))/(Fperm_SI_Woolf2021!$E$9:$E$93-G$58))*(G$58-Fperm_SI_Woolf2021!$E$9:$E$93)/10))) + Fperm_SI_Woolf2021!$G$9:$G$93*EXP(-Fperm_SI_Woolf2021!$J$9:$J$93*$C76*IF(G$58=Fperm_SI_Woolf2021!$E$9:$E$93,1,EXP(LN((1.1*(Fperm_SI_Woolf2021!$E$9:$E$93-G$58)-63.1579*EXP(-0.19*Fperm_SI_Woolf2021!$E$9:$E$93)+63.1579*EXP(-0.19*G$58))/(Fperm_SI_Woolf2021!$E$9:$E$93-G$58))*(G$58-Fperm_SI_Woolf2021!$E$9:$E$93)/10))) + Fperm_SI_Woolf2021!$H$9:$H$93*EXP(-Fperm_SI_Woolf2021!$K$9:$K$93*$C76*IF(G$58=Fperm_SI_Woolf2021!$E$9:$E$93,1,EXP(LN((1.1*(Fperm_SI_Woolf2021!$E$9:$E$93-G$58)-63.1579*EXP(-0.19*Fperm_SI_Woolf2021!$E$9:$E$93)+63.1579*EXP(-0.19*G$58))/(Fperm_SI_Woolf2021!$E$9:$E$93-G$58))*(G$58-Fperm_SI_Woolf2021!$E$9:$E$93)/10))),Fperm_SI_Woolf2021!$D$9:$D$93))</f>
        <v>1</v>
      </c>
      <c r="H76" s="51" cm="1">
        <f t="array" ref="H76">MIN(1,SLOPE(Fperm_SI_Woolf2021!$F$9:$F$93*EXP(-Fperm_SI_Woolf2021!$I$9:$I$93*$C76*IF(H$58=Fperm_SI_Woolf2021!$E$9:$E$93,1,EXP(LN((1.1*(Fperm_SI_Woolf2021!$E$9:$E$93-H$58)-63.1579*EXP(-0.19*Fperm_SI_Woolf2021!$E$9:$E$93)+63.1579*EXP(-0.19*H$58))/(Fperm_SI_Woolf2021!$E$9:$E$93-H$58))*(H$58-Fperm_SI_Woolf2021!$E$9:$E$93)/10))) + Fperm_SI_Woolf2021!$G$9:$G$93*EXP(-Fperm_SI_Woolf2021!$J$9:$J$93*$C76*IF(H$58=Fperm_SI_Woolf2021!$E$9:$E$93,1,EXP(LN((1.1*(Fperm_SI_Woolf2021!$E$9:$E$93-H$58)-63.1579*EXP(-0.19*Fperm_SI_Woolf2021!$E$9:$E$93)+63.1579*EXP(-0.19*H$58))/(Fperm_SI_Woolf2021!$E$9:$E$93-H$58))*(H$58-Fperm_SI_Woolf2021!$E$9:$E$93)/10))) + Fperm_SI_Woolf2021!$H$9:$H$93*EXP(-Fperm_SI_Woolf2021!$K$9:$K$93*$C76*IF(H$58=Fperm_SI_Woolf2021!$E$9:$E$93,1,EXP(LN((1.1*(Fperm_SI_Woolf2021!$E$9:$E$93-H$58)-63.1579*EXP(-0.19*Fperm_SI_Woolf2021!$E$9:$E$93)+63.1579*EXP(-0.19*H$58))/(Fperm_SI_Woolf2021!$E$9:$E$93-H$58))*(H$58-Fperm_SI_Woolf2021!$E$9:$E$93)/10))),Fperm_SI_Woolf2021!$D$9:$D$93)*H$57+INTERCEPT(Fperm_SI_Woolf2021!$F$9:$F$93*EXP(-Fperm_SI_Woolf2021!$I$9:$I$93*$C76*IF(H$58=Fperm_SI_Woolf2021!$E$9:$E$93,1,EXP(LN((1.1*(Fperm_SI_Woolf2021!$E$9:$E$93-H$58)-63.1579*EXP(-0.19*Fperm_SI_Woolf2021!$E$9:$E$93)+63.1579*EXP(-0.19*H$58))/(Fperm_SI_Woolf2021!$E$9:$E$93-H$58))*(H$58-Fperm_SI_Woolf2021!$E$9:$E$93)/10))) + Fperm_SI_Woolf2021!$G$9:$G$93*EXP(-Fperm_SI_Woolf2021!$J$9:$J$93*$C76*IF(H$58=Fperm_SI_Woolf2021!$E$9:$E$93,1,EXP(LN((1.1*(Fperm_SI_Woolf2021!$E$9:$E$93-H$58)-63.1579*EXP(-0.19*Fperm_SI_Woolf2021!$E$9:$E$93)+63.1579*EXP(-0.19*H$58))/(Fperm_SI_Woolf2021!$E$9:$E$93-H$58))*(H$58-Fperm_SI_Woolf2021!$E$9:$E$93)/10))) + Fperm_SI_Woolf2021!$H$9:$H$93*EXP(-Fperm_SI_Woolf2021!$K$9:$K$93*$C76*IF(H$58=Fperm_SI_Woolf2021!$E$9:$E$93,1,EXP(LN((1.1*(Fperm_SI_Woolf2021!$E$9:$E$93-H$58)-63.1579*EXP(-0.19*Fperm_SI_Woolf2021!$E$9:$E$93)+63.1579*EXP(-0.19*H$58))/(Fperm_SI_Woolf2021!$E$9:$E$93-H$58))*(H$58-Fperm_SI_Woolf2021!$E$9:$E$93)/10))),Fperm_SI_Woolf2021!$D$9:$D$93))</f>
        <v>0.98549389849672031</v>
      </c>
      <c r="I76" s="51" cm="1">
        <f t="array" ref="I76">MIN(1,SLOPE(Fperm_SI_Woolf2021!$F$9:$F$93*EXP(-Fperm_SI_Woolf2021!$I$9:$I$93*$C76*IF(I$58=Fperm_SI_Woolf2021!$E$9:$E$93,1,EXP(LN((1.1*(Fperm_SI_Woolf2021!$E$9:$E$93-I$58)-63.1579*EXP(-0.19*Fperm_SI_Woolf2021!$E$9:$E$93)+63.1579*EXP(-0.19*I$58))/(Fperm_SI_Woolf2021!$E$9:$E$93-I$58))*(I$58-Fperm_SI_Woolf2021!$E$9:$E$93)/10))) + Fperm_SI_Woolf2021!$G$9:$G$93*EXP(-Fperm_SI_Woolf2021!$J$9:$J$93*$C76*IF(I$58=Fperm_SI_Woolf2021!$E$9:$E$93,1,EXP(LN((1.1*(Fperm_SI_Woolf2021!$E$9:$E$93-I$58)-63.1579*EXP(-0.19*Fperm_SI_Woolf2021!$E$9:$E$93)+63.1579*EXP(-0.19*I$58))/(Fperm_SI_Woolf2021!$E$9:$E$93-I$58))*(I$58-Fperm_SI_Woolf2021!$E$9:$E$93)/10))) + Fperm_SI_Woolf2021!$H$9:$H$93*EXP(-Fperm_SI_Woolf2021!$K$9:$K$93*$C76*IF(I$58=Fperm_SI_Woolf2021!$E$9:$E$93,1,EXP(LN((1.1*(Fperm_SI_Woolf2021!$E$9:$E$93-I$58)-63.1579*EXP(-0.19*Fperm_SI_Woolf2021!$E$9:$E$93)+63.1579*EXP(-0.19*I$58))/(Fperm_SI_Woolf2021!$E$9:$E$93-I$58))*(I$58-Fperm_SI_Woolf2021!$E$9:$E$93)/10))),Fperm_SI_Woolf2021!$D$9:$D$93)*I$57+INTERCEPT(Fperm_SI_Woolf2021!$F$9:$F$93*EXP(-Fperm_SI_Woolf2021!$I$9:$I$93*$C76*IF(I$58=Fperm_SI_Woolf2021!$E$9:$E$93,1,EXP(LN((1.1*(Fperm_SI_Woolf2021!$E$9:$E$93-I$58)-63.1579*EXP(-0.19*Fperm_SI_Woolf2021!$E$9:$E$93)+63.1579*EXP(-0.19*I$58))/(Fperm_SI_Woolf2021!$E$9:$E$93-I$58))*(I$58-Fperm_SI_Woolf2021!$E$9:$E$93)/10))) + Fperm_SI_Woolf2021!$G$9:$G$93*EXP(-Fperm_SI_Woolf2021!$J$9:$J$93*$C76*IF(I$58=Fperm_SI_Woolf2021!$E$9:$E$93,1,EXP(LN((1.1*(Fperm_SI_Woolf2021!$E$9:$E$93-I$58)-63.1579*EXP(-0.19*Fperm_SI_Woolf2021!$E$9:$E$93)+63.1579*EXP(-0.19*I$58))/(Fperm_SI_Woolf2021!$E$9:$E$93-I$58))*(I$58-Fperm_SI_Woolf2021!$E$9:$E$93)/10))) + Fperm_SI_Woolf2021!$H$9:$H$93*EXP(-Fperm_SI_Woolf2021!$K$9:$K$93*$C76*IF(I$58=Fperm_SI_Woolf2021!$E$9:$E$93,1,EXP(LN((1.1*(Fperm_SI_Woolf2021!$E$9:$E$93-I$58)-63.1579*EXP(-0.19*Fperm_SI_Woolf2021!$E$9:$E$93)+63.1579*EXP(-0.19*I$58))/(Fperm_SI_Woolf2021!$E$9:$E$93-I$58))*(I$58-Fperm_SI_Woolf2021!$E$9:$E$93)/10))),Fperm_SI_Woolf2021!$D$9:$D$93))</f>
        <v>0.95882571222219215</v>
      </c>
      <c r="J76" s="51" cm="1">
        <f t="array" ref="J76">MIN(1,SLOPE(Fperm_SI_Woolf2021!$F$9:$F$93*EXP(-Fperm_SI_Woolf2021!$I$9:$I$93*$C76*IF(J$58=Fperm_SI_Woolf2021!$E$9:$E$93,1,EXP(LN((1.1*(Fperm_SI_Woolf2021!$E$9:$E$93-J$58)-63.1579*EXP(-0.19*Fperm_SI_Woolf2021!$E$9:$E$93)+63.1579*EXP(-0.19*J$58))/(Fperm_SI_Woolf2021!$E$9:$E$93-J$58))*(J$58-Fperm_SI_Woolf2021!$E$9:$E$93)/10))) + Fperm_SI_Woolf2021!$G$9:$G$93*EXP(-Fperm_SI_Woolf2021!$J$9:$J$93*$C76*IF(J$58=Fperm_SI_Woolf2021!$E$9:$E$93,1,EXP(LN((1.1*(Fperm_SI_Woolf2021!$E$9:$E$93-J$58)-63.1579*EXP(-0.19*Fperm_SI_Woolf2021!$E$9:$E$93)+63.1579*EXP(-0.19*J$58))/(Fperm_SI_Woolf2021!$E$9:$E$93-J$58))*(J$58-Fperm_SI_Woolf2021!$E$9:$E$93)/10))) + Fperm_SI_Woolf2021!$H$9:$H$93*EXP(-Fperm_SI_Woolf2021!$K$9:$K$93*$C76*IF(J$58=Fperm_SI_Woolf2021!$E$9:$E$93,1,EXP(LN((1.1*(Fperm_SI_Woolf2021!$E$9:$E$93-J$58)-63.1579*EXP(-0.19*Fperm_SI_Woolf2021!$E$9:$E$93)+63.1579*EXP(-0.19*J$58))/(Fperm_SI_Woolf2021!$E$9:$E$93-J$58))*(J$58-Fperm_SI_Woolf2021!$E$9:$E$93)/10))),Fperm_SI_Woolf2021!$D$9:$D$93)*J$57+INTERCEPT(Fperm_SI_Woolf2021!$F$9:$F$93*EXP(-Fperm_SI_Woolf2021!$I$9:$I$93*$C76*IF(J$58=Fperm_SI_Woolf2021!$E$9:$E$93,1,EXP(LN((1.1*(Fperm_SI_Woolf2021!$E$9:$E$93-J$58)-63.1579*EXP(-0.19*Fperm_SI_Woolf2021!$E$9:$E$93)+63.1579*EXP(-0.19*J$58))/(Fperm_SI_Woolf2021!$E$9:$E$93-J$58))*(J$58-Fperm_SI_Woolf2021!$E$9:$E$93)/10))) + Fperm_SI_Woolf2021!$G$9:$G$93*EXP(-Fperm_SI_Woolf2021!$J$9:$J$93*$C76*IF(J$58=Fperm_SI_Woolf2021!$E$9:$E$93,1,EXP(LN((1.1*(Fperm_SI_Woolf2021!$E$9:$E$93-J$58)-63.1579*EXP(-0.19*Fperm_SI_Woolf2021!$E$9:$E$93)+63.1579*EXP(-0.19*J$58))/(Fperm_SI_Woolf2021!$E$9:$E$93-J$58))*(J$58-Fperm_SI_Woolf2021!$E$9:$E$93)/10))) + Fperm_SI_Woolf2021!$H$9:$H$93*EXP(-Fperm_SI_Woolf2021!$K$9:$K$93*$C76*IF(J$58=Fperm_SI_Woolf2021!$E$9:$E$93,1,EXP(LN((1.1*(Fperm_SI_Woolf2021!$E$9:$E$93-J$58)-63.1579*EXP(-0.19*Fperm_SI_Woolf2021!$E$9:$E$93)+63.1579*EXP(-0.19*J$58))/(Fperm_SI_Woolf2021!$E$9:$E$93-J$58))*(J$58-Fperm_SI_Woolf2021!$E$9:$E$93)/10))),Fperm_SI_Woolf2021!$D$9:$D$93))</f>
        <v>0.9321575259476641</v>
      </c>
      <c r="K76" s="51" cm="1">
        <f t="array" ref="K76">MIN(1,SLOPE(Fperm_SI_Woolf2021!$F$9:$F$93*EXP(-Fperm_SI_Woolf2021!$I$9:$I$93*$C76*IF(K$58=Fperm_SI_Woolf2021!$E$9:$E$93,1,EXP(LN((1.1*(Fperm_SI_Woolf2021!$E$9:$E$93-K$58)-63.1579*EXP(-0.19*Fperm_SI_Woolf2021!$E$9:$E$93)+63.1579*EXP(-0.19*K$58))/(Fperm_SI_Woolf2021!$E$9:$E$93-K$58))*(K$58-Fperm_SI_Woolf2021!$E$9:$E$93)/10))) + Fperm_SI_Woolf2021!$G$9:$G$93*EXP(-Fperm_SI_Woolf2021!$J$9:$J$93*$C76*IF(K$58=Fperm_SI_Woolf2021!$E$9:$E$93,1,EXP(LN((1.1*(Fperm_SI_Woolf2021!$E$9:$E$93-K$58)-63.1579*EXP(-0.19*Fperm_SI_Woolf2021!$E$9:$E$93)+63.1579*EXP(-0.19*K$58))/(Fperm_SI_Woolf2021!$E$9:$E$93-K$58))*(K$58-Fperm_SI_Woolf2021!$E$9:$E$93)/10))) + Fperm_SI_Woolf2021!$H$9:$H$93*EXP(-Fperm_SI_Woolf2021!$K$9:$K$93*$C76*IF(K$58=Fperm_SI_Woolf2021!$E$9:$E$93,1,EXP(LN((1.1*(Fperm_SI_Woolf2021!$E$9:$E$93-K$58)-63.1579*EXP(-0.19*Fperm_SI_Woolf2021!$E$9:$E$93)+63.1579*EXP(-0.19*K$58))/(Fperm_SI_Woolf2021!$E$9:$E$93-K$58))*(K$58-Fperm_SI_Woolf2021!$E$9:$E$93)/10))),Fperm_SI_Woolf2021!$D$9:$D$93)*K$57+INTERCEPT(Fperm_SI_Woolf2021!$F$9:$F$93*EXP(-Fperm_SI_Woolf2021!$I$9:$I$93*$C76*IF(K$58=Fperm_SI_Woolf2021!$E$9:$E$93,1,EXP(LN((1.1*(Fperm_SI_Woolf2021!$E$9:$E$93-K$58)-63.1579*EXP(-0.19*Fperm_SI_Woolf2021!$E$9:$E$93)+63.1579*EXP(-0.19*K$58))/(Fperm_SI_Woolf2021!$E$9:$E$93-K$58))*(K$58-Fperm_SI_Woolf2021!$E$9:$E$93)/10))) + Fperm_SI_Woolf2021!$G$9:$G$93*EXP(-Fperm_SI_Woolf2021!$J$9:$J$93*$C76*IF(K$58=Fperm_SI_Woolf2021!$E$9:$E$93,1,EXP(LN((1.1*(Fperm_SI_Woolf2021!$E$9:$E$93-K$58)-63.1579*EXP(-0.19*Fperm_SI_Woolf2021!$E$9:$E$93)+63.1579*EXP(-0.19*K$58))/(Fperm_SI_Woolf2021!$E$9:$E$93-K$58))*(K$58-Fperm_SI_Woolf2021!$E$9:$E$93)/10))) + Fperm_SI_Woolf2021!$H$9:$H$93*EXP(-Fperm_SI_Woolf2021!$K$9:$K$93*$C76*IF(K$58=Fperm_SI_Woolf2021!$E$9:$E$93,1,EXP(LN((1.1*(Fperm_SI_Woolf2021!$E$9:$E$93-K$58)-63.1579*EXP(-0.19*Fperm_SI_Woolf2021!$E$9:$E$93)+63.1579*EXP(-0.19*K$58))/(Fperm_SI_Woolf2021!$E$9:$E$93-K$58))*(K$58-Fperm_SI_Woolf2021!$E$9:$E$93)/10))),Fperm_SI_Woolf2021!$D$9:$D$93))</f>
        <v>0.90548933967313594</v>
      </c>
      <c r="L76" s="51" cm="1">
        <f t="array" ref="L76">MIN(1,SLOPE(Fperm_SI_Woolf2021!$F$9:$F$93*EXP(-Fperm_SI_Woolf2021!$I$9:$I$93*$C76*IF(L$58=Fperm_SI_Woolf2021!$E$9:$E$93,1,EXP(LN((1.1*(Fperm_SI_Woolf2021!$E$9:$E$93-L$58)-63.1579*EXP(-0.19*Fperm_SI_Woolf2021!$E$9:$E$93)+63.1579*EXP(-0.19*L$58))/(Fperm_SI_Woolf2021!$E$9:$E$93-L$58))*(L$58-Fperm_SI_Woolf2021!$E$9:$E$93)/10))) + Fperm_SI_Woolf2021!$G$9:$G$93*EXP(-Fperm_SI_Woolf2021!$J$9:$J$93*$C76*IF(L$58=Fperm_SI_Woolf2021!$E$9:$E$93,1,EXP(LN((1.1*(Fperm_SI_Woolf2021!$E$9:$E$93-L$58)-63.1579*EXP(-0.19*Fperm_SI_Woolf2021!$E$9:$E$93)+63.1579*EXP(-0.19*L$58))/(Fperm_SI_Woolf2021!$E$9:$E$93-L$58))*(L$58-Fperm_SI_Woolf2021!$E$9:$E$93)/10))) + Fperm_SI_Woolf2021!$H$9:$H$93*EXP(-Fperm_SI_Woolf2021!$K$9:$K$93*$C76*IF(L$58=Fperm_SI_Woolf2021!$E$9:$E$93,1,EXP(LN((1.1*(Fperm_SI_Woolf2021!$E$9:$E$93-L$58)-63.1579*EXP(-0.19*Fperm_SI_Woolf2021!$E$9:$E$93)+63.1579*EXP(-0.19*L$58))/(Fperm_SI_Woolf2021!$E$9:$E$93-L$58))*(L$58-Fperm_SI_Woolf2021!$E$9:$E$93)/10))),Fperm_SI_Woolf2021!$D$9:$D$93)*L$57+INTERCEPT(Fperm_SI_Woolf2021!$F$9:$F$93*EXP(-Fperm_SI_Woolf2021!$I$9:$I$93*$C76*IF(L$58=Fperm_SI_Woolf2021!$E$9:$E$93,1,EXP(LN((1.1*(Fperm_SI_Woolf2021!$E$9:$E$93-L$58)-63.1579*EXP(-0.19*Fperm_SI_Woolf2021!$E$9:$E$93)+63.1579*EXP(-0.19*L$58))/(Fperm_SI_Woolf2021!$E$9:$E$93-L$58))*(L$58-Fperm_SI_Woolf2021!$E$9:$E$93)/10))) + Fperm_SI_Woolf2021!$G$9:$G$93*EXP(-Fperm_SI_Woolf2021!$J$9:$J$93*$C76*IF(L$58=Fperm_SI_Woolf2021!$E$9:$E$93,1,EXP(LN((1.1*(Fperm_SI_Woolf2021!$E$9:$E$93-L$58)-63.1579*EXP(-0.19*Fperm_SI_Woolf2021!$E$9:$E$93)+63.1579*EXP(-0.19*L$58))/(Fperm_SI_Woolf2021!$E$9:$E$93-L$58))*(L$58-Fperm_SI_Woolf2021!$E$9:$E$93)/10))) + Fperm_SI_Woolf2021!$H$9:$H$93*EXP(-Fperm_SI_Woolf2021!$K$9:$K$93*$C76*IF(L$58=Fperm_SI_Woolf2021!$E$9:$E$93,1,EXP(LN((1.1*(Fperm_SI_Woolf2021!$E$9:$E$93-L$58)-63.1579*EXP(-0.19*Fperm_SI_Woolf2021!$E$9:$E$93)+63.1579*EXP(-0.19*L$58))/(Fperm_SI_Woolf2021!$E$9:$E$93-L$58))*(L$58-Fperm_SI_Woolf2021!$E$9:$E$93)/10))),Fperm_SI_Woolf2021!$D$9:$D$93))</f>
        <v>0.87882115339860789</v>
      </c>
      <c r="M76" s="51" cm="1">
        <f t="array" ref="M76">MIN(1,SLOPE(Fperm_SI_Woolf2021!$F$9:$F$93*EXP(-Fperm_SI_Woolf2021!$I$9:$I$93*$C76*IF(M$58=Fperm_SI_Woolf2021!$E$9:$E$93,1,EXP(LN((1.1*(Fperm_SI_Woolf2021!$E$9:$E$93-M$58)-63.1579*EXP(-0.19*Fperm_SI_Woolf2021!$E$9:$E$93)+63.1579*EXP(-0.19*M$58))/(Fperm_SI_Woolf2021!$E$9:$E$93-M$58))*(M$58-Fperm_SI_Woolf2021!$E$9:$E$93)/10))) + Fperm_SI_Woolf2021!$G$9:$G$93*EXP(-Fperm_SI_Woolf2021!$J$9:$J$93*$C76*IF(M$58=Fperm_SI_Woolf2021!$E$9:$E$93,1,EXP(LN((1.1*(Fperm_SI_Woolf2021!$E$9:$E$93-M$58)-63.1579*EXP(-0.19*Fperm_SI_Woolf2021!$E$9:$E$93)+63.1579*EXP(-0.19*M$58))/(Fperm_SI_Woolf2021!$E$9:$E$93-M$58))*(M$58-Fperm_SI_Woolf2021!$E$9:$E$93)/10))) + Fperm_SI_Woolf2021!$H$9:$H$93*EXP(-Fperm_SI_Woolf2021!$K$9:$K$93*$C76*IF(M$58=Fperm_SI_Woolf2021!$E$9:$E$93,1,EXP(LN((1.1*(Fperm_SI_Woolf2021!$E$9:$E$93-M$58)-63.1579*EXP(-0.19*Fperm_SI_Woolf2021!$E$9:$E$93)+63.1579*EXP(-0.19*M$58))/(Fperm_SI_Woolf2021!$E$9:$E$93-M$58))*(M$58-Fperm_SI_Woolf2021!$E$9:$E$93)/10))),Fperm_SI_Woolf2021!$D$9:$D$93)*M$57+INTERCEPT(Fperm_SI_Woolf2021!$F$9:$F$93*EXP(-Fperm_SI_Woolf2021!$I$9:$I$93*$C76*IF(M$58=Fperm_SI_Woolf2021!$E$9:$E$93,1,EXP(LN((1.1*(Fperm_SI_Woolf2021!$E$9:$E$93-M$58)-63.1579*EXP(-0.19*Fperm_SI_Woolf2021!$E$9:$E$93)+63.1579*EXP(-0.19*M$58))/(Fperm_SI_Woolf2021!$E$9:$E$93-M$58))*(M$58-Fperm_SI_Woolf2021!$E$9:$E$93)/10))) + Fperm_SI_Woolf2021!$G$9:$G$93*EXP(-Fperm_SI_Woolf2021!$J$9:$J$93*$C76*IF(M$58=Fperm_SI_Woolf2021!$E$9:$E$93,1,EXP(LN((1.1*(Fperm_SI_Woolf2021!$E$9:$E$93-M$58)-63.1579*EXP(-0.19*Fperm_SI_Woolf2021!$E$9:$E$93)+63.1579*EXP(-0.19*M$58))/(Fperm_SI_Woolf2021!$E$9:$E$93-M$58))*(M$58-Fperm_SI_Woolf2021!$E$9:$E$93)/10))) + Fperm_SI_Woolf2021!$H$9:$H$93*EXP(-Fperm_SI_Woolf2021!$K$9:$K$93*$C76*IF(M$58=Fperm_SI_Woolf2021!$E$9:$E$93,1,EXP(LN((1.1*(Fperm_SI_Woolf2021!$E$9:$E$93-M$58)-63.1579*EXP(-0.19*Fperm_SI_Woolf2021!$E$9:$E$93)+63.1579*EXP(-0.19*M$58))/(Fperm_SI_Woolf2021!$E$9:$E$93-M$58))*(M$58-Fperm_SI_Woolf2021!$E$9:$E$93)/10))),Fperm_SI_Woolf2021!$D$9:$D$93))</f>
        <v>0.85215296712407973</v>
      </c>
      <c r="N76" s="51" cm="1">
        <f t="array" ref="N76">MIN(1,SLOPE(Fperm_SI_Woolf2021!$F$9:$F$93*EXP(-Fperm_SI_Woolf2021!$I$9:$I$93*$C76*IF(N$58=Fperm_SI_Woolf2021!$E$9:$E$93,1,EXP(LN((1.1*(Fperm_SI_Woolf2021!$E$9:$E$93-N$58)-63.1579*EXP(-0.19*Fperm_SI_Woolf2021!$E$9:$E$93)+63.1579*EXP(-0.19*N$58))/(Fperm_SI_Woolf2021!$E$9:$E$93-N$58))*(N$58-Fperm_SI_Woolf2021!$E$9:$E$93)/10))) + Fperm_SI_Woolf2021!$G$9:$G$93*EXP(-Fperm_SI_Woolf2021!$J$9:$J$93*$C76*IF(N$58=Fperm_SI_Woolf2021!$E$9:$E$93,1,EXP(LN((1.1*(Fperm_SI_Woolf2021!$E$9:$E$93-N$58)-63.1579*EXP(-0.19*Fperm_SI_Woolf2021!$E$9:$E$93)+63.1579*EXP(-0.19*N$58))/(Fperm_SI_Woolf2021!$E$9:$E$93-N$58))*(N$58-Fperm_SI_Woolf2021!$E$9:$E$93)/10))) + Fperm_SI_Woolf2021!$H$9:$H$93*EXP(-Fperm_SI_Woolf2021!$K$9:$K$93*$C76*IF(N$58=Fperm_SI_Woolf2021!$E$9:$E$93,1,EXP(LN((1.1*(Fperm_SI_Woolf2021!$E$9:$E$93-N$58)-63.1579*EXP(-0.19*Fperm_SI_Woolf2021!$E$9:$E$93)+63.1579*EXP(-0.19*N$58))/(Fperm_SI_Woolf2021!$E$9:$E$93-N$58))*(N$58-Fperm_SI_Woolf2021!$E$9:$E$93)/10))),Fperm_SI_Woolf2021!$D$9:$D$93)*N$57+INTERCEPT(Fperm_SI_Woolf2021!$F$9:$F$93*EXP(-Fperm_SI_Woolf2021!$I$9:$I$93*$C76*IF(N$58=Fperm_SI_Woolf2021!$E$9:$E$93,1,EXP(LN((1.1*(Fperm_SI_Woolf2021!$E$9:$E$93-N$58)-63.1579*EXP(-0.19*Fperm_SI_Woolf2021!$E$9:$E$93)+63.1579*EXP(-0.19*N$58))/(Fperm_SI_Woolf2021!$E$9:$E$93-N$58))*(N$58-Fperm_SI_Woolf2021!$E$9:$E$93)/10))) + Fperm_SI_Woolf2021!$G$9:$G$93*EXP(-Fperm_SI_Woolf2021!$J$9:$J$93*$C76*IF(N$58=Fperm_SI_Woolf2021!$E$9:$E$93,1,EXP(LN((1.1*(Fperm_SI_Woolf2021!$E$9:$E$93-N$58)-63.1579*EXP(-0.19*Fperm_SI_Woolf2021!$E$9:$E$93)+63.1579*EXP(-0.19*N$58))/(Fperm_SI_Woolf2021!$E$9:$E$93-N$58))*(N$58-Fperm_SI_Woolf2021!$E$9:$E$93)/10))) + Fperm_SI_Woolf2021!$H$9:$H$93*EXP(-Fperm_SI_Woolf2021!$K$9:$K$93*$C76*IF(N$58=Fperm_SI_Woolf2021!$E$9:$E$93,1,EXP(LN((1.1*(Fperm_SI_Woolf2021!$E$9:$E$93-N$58)-63.1579*EXP(-0.19*Fperm_SI_Woolf2021!$E$9:$E$93)+63.1579*EXP(-0.19*N$58))/(Fperm_SI_Woolf2021!$E$9:$E$93-N$58))*(N$58-Fperm_SI_Woolf2021!$E$9:$E$93)/10))),Fperm_SI_Woolf2021!$D$9:$D$93))</f>
        <v>0.82548478084955157</v>
      </c>
      <c r="O76" s="51" cm="1">
        <f t="array" ref="O76">MIN(1,SLOPE(Fperm_SI_Woolf2021!$F$9:$F$93*EXP(-Fperm_SI_Woolf2021!$I$9:$I$93*$C76*IF(O$58=Fperm_SI_Woolf2021!$E$9:$E$93,1,EXP(LN((1.1*(Fperm_SI_Woolf2021!$E$9:$E$93-O$58)-63.1579*EXP(-0.19*Fperm_SI_Woolf2021!$E$9:$E$93)+63.1579*EXP(-0.19*O$58))/(Fperm_SI_Woolf2021!$E$9:$E$93-O$58))*(O$58-Fperm_SI_Woolf2021!$E$9:$E$93)/10))) + Fperm_SI_Woolf2021!$G$9:$G$93*EXP(-Fperm_SI_Woolf2021!$J$9:$J$93*$C76*IF(O$58=Fperm_SI_Woolf2021!$E$9:$E$93,1,EXP(LN((1.1*(Fperm_SI_Woolf2021!$E$9:$E$93-O$58)-63.1579*EXP(-0.19*Fperm_SI_Woolf2021!$E$9:$E$93)+63.1579*EXP(-0.19*O$58))/(Fperm_SI_Woolf2021!$E$9:$E$93-O$58))*(O$58-Fperm_SI_Woolf2021!$E$9:$E$93)/10))) + Fperm_SI_Woolf2021!$H$9:$H$93*EXP(-Fperm_SI_Woolf2021!$K$9:$K$93*$C76*IF(O$58=Fperm_SI_Woolf2021!$E$9:$E$93,1,EXP(LN((1.1*(Fperm_SI_Woolf2021!$E$9:$E$93-O$58)-63.1579*EXP(-0.19*Fperm_SI_Woolf2021!$E$9:$E$93)+63.1579*EXP(-0.19*O$58))/(Fperm_SI_Woolf2021!$E$9:$E$93-O$58))*(O$58-Fperm_SI_Woolf2021!$E$9:$E$93)/10))),Fperm_SI_Woolf2021!$D$9:$D$93)*O$57+INTERCEPT(Fperm_SI_Woolf2021!$F$9:$F$93*EXP(-Fperm_SI_Woolf2021!$I$9:$I$93*$C76*IF(O$58=Fperm_SI_Woolf2021!$E$9:$E$93,1,EXP(LN((1.1*(Fperm_SI_Woolf2021!$E$9:$E$93-O$58)-63.1579*EXP(-0.19*Fperm_SI_Woolf2021!$E$9:$E$93)+63.1579*EXP(-0.19*O$58))/(Fperm_SI_Woolf2021!$E$9:$E$93-O$58))*(O$58-Fperm_SI_Woolf2021!$E$9:$E$93)/10))) + Fperm_SI_Woolf2021!$G$9:$G$93*EXP(-Fperm_SI_Woolf2021!$J$9:$J$93*$C76*IF(O$58=Fperm_SI_Woolf2021!$E$9:$E$93,1,EXP(LN((1.1*(Fperm_SI_Woolf2021!$E$9:$E$93-O$58)-63.1579*EXP(-0.19*Fperm_SI_Woolf2021!$E$9:$E$93)+63.1579*EXP(-0.19*O$58))/(Fperm_SI_Woolf2021!$E$9:$E$93-O$58))*(O$58-Fperm_SI_Woolf2021!$E$9:$E$93)/10))) + Fperm_SI_Woolf2021!$H$9:$H$93*EXP(-Fperm_SI_Woolf2021!$K$9:$K$93*$C76*IF(O$58=Fperm_SI_Woolf2021!$E$9:$E$93,1,EXP(LN((1.1*(Fperm_SI_Woolf2021!$E$9:$E$93-O$58)-63.1579*EXP(-0.19*Fperm_SI_Woolf2021!$E$9:$E$93)+63.1579*EXP(-0.19*O$58))/(Fperm_SI_Woolf2021!$E$9:$E$93-O$58))*(O$58-Fperm_SI_Woolf2021!$E$9:$E$93)/10))),Fperm_SI_Woolf2021!$D$9:$D$93))</f>
        <v>0.79881659457502352</v>
      </c>
      <c r="P76" s="51" cm="1">
        <f t="array" ref="P76">MIN(1,SLOPE(Fperm_SI_Woolf2021!$F$9:$F$93*EXP(-Fperm_SI_Woolf2021!$I$9:$I$93*$C76*IF(P$58=Fperm_SI_Woolf2021!$E$9:$E$93,1,EXP(LN((1.1*(Fperm_SI_Woolf2021!$E$9:$E$93-P$58)-63.1579*EXP(-0.19*Fperm_SI_Woolf2021!$E$9:$E$93)+63.1579*EXP(-0.19*P$58))/(Fperm_SI_Woolf2021!$E$9:$E$93-P$58))*(P$58-Fperm_SI_Woolf2021!$E$9:$E$93)/10))) + Fperm_SI_Woolf2021!$G$9:$G$93*EXP(-Fperm_SI_Woolf2021!$J$9:$J$93*$C76*IF(P$58=Fperm_SI_Woolf2021!$E$9:$E$93,1,EXP(LN((1.1*(Fperm_SI_Woolf2021!$E$9:$E$93-P$58)-63.1579*EXP(-0.19*Fperm_SI_Woolf2021!$E$9:$E$93)+63.1579*EXP(-0.19*P$58))/(Fperm_SI_Woolf2021!$E$9:$E$93-P$58))*(P$58-Fperm_SI_Woolf2021!$E$9:$E$93)/10))) + Fperm_SI_Woolf2021!$H$9:$H$93*EXP(-Fperm_SI_Woolf2021!$K$9:$K$93*$C76*IF(P$58=Fperm_SI_Woolf2021!$E$9:$E$93,1,EXP(LN((1.1*(Fperm_SI_Woolf2021!$E$9:$E$93-P$58)-63.1579*EXP(-0.19*Fperm_SI_Woolf2021!$E$9:$E$93)+63.1579*EXP(-0.19*P$58))/(Fperm_SI_Woolf2021!$E$9:$E$93-P$58))*(P$58-Fperm_SI_Woolf2021!$E$9:$E$93)/10))),Fperm_SI_Woolf2021!$D$9:$D$93)*P$57+INTERCEPT(Fperm_SI_Woolf2021!$F$9:$F$93*EXP(-Fperm_SI_Woolf2021!$I$9:$I$93*$C76*IF(P$58=Fperm_SI_Woolf2021!$E$9:$E$93,1,EXP(LN((1.1*(Fperm_SI_Woolf2021!$E$9:$E$93-P$58)-63.1579*EXP(-0.19*Fperm_SI_Woolf2021!$E$9:$E$93)+63.1579*EXP(-0.19*P$58))/(Fperm_SI_Woolf2021!$E$9:$E$93-P$58))*(P$58-Fperm_SI_Woolf2021!$E$9:$E$93)/10))) + Fperm_SI_Woolf2021!$G$9:$G$93*EXP(-Fperm_SI_Woolf2021!$J$9:$J$93*$C76*IF(P$58=Fperm_SI_Woolf2021!$E$9:$E$93,1,EXP(LN((1.1*(Fperm_SI_Woolf2021!$E$9:$E$93-P$58)-63.1579*EXP(-0.19*Fperm_SI_Woolf2021!$E$9:$E$93)+63.1579*EXP(-0.19*P$58))/(Fperm_SI_Woolf2021!$E$9:$E$93-P$58))*(P$58-Fperm_SI_Woolf2021!$E$9:$E$93)/10))) + Fperm_SI_Woolf2021!$H$9:$H$93*EXP(-Fperm_SI_Woolf2021!$K$9:$K$93*$C76*IF(P$58=Fperm_SI_Woolf2021!$E$9:$E$93,1,EXP(LN((1.1*(Fperm_SI_Woolf2021!$E$9:$E$93-P$58)-63.1579*EXP(-0.19*Fperm_SI_Woolf2021!$E$9:$E$93)+63.1579*EXP(-0.19*P$58))/(Fperm_SI_Woolf2021!$E$9:$E$93-P$58))*(P$58-Fperm_SI_Woolf2021!$E$9:$E$93)/10))),Fperm_SI_Woolf2021!$D$9:$D$93))</f>
        <v>0.77214840830049536</v>
      </c>
      <c r="Q76" s="51" cm="1">
        <f t="array" ref="Q76">MIN(1,SLOPE(Fperm_SI_Woolf2021!$F$9:$F$93*EXP(-Fperm_SI_Woolf2021!$I$9:$I$93*$C76*IF(Q$58=Fperm_SI_Woolf2021!$E$9:$E$93,1,EXP(LN((1.1*(Fperm_SI_Woolf2021!$E$9:$E$93-Q$58)-63.1579*EXP(-0.19*Fperm_SI_Woolf2021!$E$9:$E$93)+63.1579*EXP(-0.19*Q$58))/(Fperm_SI_Woolf2021!$E$9:$E$93-Q$58))*(Q$58-Fperm_SI_Woolf2021!$E$9:$E$93)/10))) + Fperm_SI_Woolf2021!$G$9:$G$93*EXP(-Fperm_SI_Woolf2021!$J$9:$J$93*$C76*IF(Q$58=Fperm_SI_Woolf2021!$E$9:$E$93,1,EXP(LN((1.1*(Fperm_SI_Woolf2021!$E$9:$E$93-Q$58)-63.1579*EXP(-0.19*Fperm_SI_Woolf2021!$E$9:$E$93)+63.1579*EXP(-0.19*Q$58))/(Fperm_SI_Woolf2021!$E$9:$E$93-Q$58))*(Q$58-Fperm_SI_Woolf2021!$E$9:$E$93)/10))) + Fperm_SI_Woolf2021!$H$9:$H$93*EXP(-Fperm_SI_Woolf2021!$K$9:$K$93*$C76*IF(Q$58=Fperm_SI_Woolf2021!$E$9:$E$93,1,EXP(LN((1.1*(Fperm_SI_Woolf2021!$E$9:$E$93-Q$58)-63.1579*EXP(-0.19*Fperm_SI_Woolf2021!$E$9:$E$93)+63.1579*EXP(-0.19*Q$58))/(Fperm_SI_Woolf2021!$E$9:$E$93-Q$58))*(Q$58-Fperm_SI_Woolf2021!$E$9:$E$93)/10))),Fperm_SI_Woolf2021!$D$9:$D$93)*Q$57+INTERCEPT(Fperm_SI_Woolf2021!$F$9:$F$93*EXP(-Fperm_SI_Woolf2021!$I$9:$I$93*$C76*IF(Q$58=Fperm_SI_Woolf2021!$E$9:$E$93,1,EXP(LN((1.1*(Fperm_SI_Woolf2021!$E$9:$E$93-Q$58)-63.1579*EXP(-0.19*Fperm_SI_Woolf2021!$E$9:$E$93)+63.1579*EXP(-0.19*Q$58))/(Fperm_SI_Woolf2021!$E$9:$E$93-Q$58))*(Q$58-Fperm_SI_Woolf2021!$E$9:$E$93)/10))) + Fperm_SI_Woolf2021!$G$9:$G$93*EXP(-Fperm_SI_Woolf2021!$J$9:$J$93*$C76*IF(Q$58=Fperm_SI_Woolf2021!$E$9:$E$93,1,EXP(LN((1.1*(Fperm_SI_Woolf2021!$E$9:$E$93-Q$58)-63.1579*EXP(-0.19*Fperm_SI_Woolf2021!$E$9:$E$93)+63.1579*EXP(-0.19*Q$58))/(Fperm_SI_Woolf2021!$E$9:$E$93-Q$58))*(Q$58-Fperm_SI_Woolf2021!$E$9:$E$93)/10))) + Fperm_SI_Woolf2021!$H$9:$H$93*EXP(-Fperm_SI_Woolf2021!$K$9:$K$93*$C76*IF(Q$58=Fperm_SI_Woolf2021!$E$9:$E$93,1,EXP(LN((1.1*(Fperm_SI_Woolf2021!$E$9:$E$93-Q$58)-63.1579*EXP(-0.19*Fperm_SI_Woolf2021!$E$9:$E$93)+63.1579*EXP(-0.19*Q$58))/(Fperm_SI_Woolf2021!$E$9:$E$93-Q$58))*(Q$58-Fperm_SI_Woolf2021!$E$9:$E$93)/10))),Fperm_SI_Woolf2021!$D$9:$D$93))</f>
        <v>0.74548022202596731</v>
      </c>
      <c r="R76" s="51" cm="1">
        <f t="array" ref="R76">MIN(1,SLOPE(Fperm_SI_Woolf2021!$F$9:$F$93*EXP(-Fperm_SI_Woolf2021!$I$9:$I$93*$C76*IF(R$58=Fperm_SI_Woolf2021!$E$9:$E$93,1,EXP(LN((1.1*(Fperm_SI_Woolf2021!$E$9:$E$93-R$58)-63.1579*EXP(-0.19*Fperm_SI_Woolf2021!$E$9:$E$93)+63.1579*EXP(-0.19*R$58))/(Fperm_SI_Woolf2021!$E$9:$E$93-R$58))*(R$58-Fperm_SI_Woolf2021!$E$9:$E$93)/10))) + Fperm_SI_Woolf2021!$G$9:$G$93*EXP(-Fperm_SI_Woolf2021!$J$9:$J$93*$C76*IF(R$58=Fperm_SI_Woolf2021!$E$9:$E$93,1,EXP(LN((1.1*(Fperm_SI_Woolf2021!$E$9:$E$93-R$58)-63.1579*EXP(-0.19*Fperm_SI_Woolf2021!$E$9:$E$93)+63.1579*EXP(-0.19*R$58))/(Fperm_SI_Woolf2021!$E$9:$E$93-R$58))*(R$58-Fperm_SI_Woolf2021!$E$9:$E$93)/10))) + Fperm_SI_Woolf2021!$H$9:$H$93*EXP(-Fperm_SI_Woolf2021!$K$9:$K$93*$C76*IF(R$58=Fperm_SI_Woolf2021!$E$9:$E$93,1,EXP(LN((1.1*(Fperm_SI_Woolf2021!$E$9:$E$93-R$58)-63.1579*EXP(-0.19*Fperm_SI_Woolf2021!$E$9:$E$93)+63.1579*EXP(-0.19*R$58))/(Fperm_SI_Woolf2021!$E$9:$E$93-R$58))*(R$58-Fperm_SI_Woolf2021!$E$9:$E$93)/10))),Fperm_SI_Woolf2021!$D$9:$D$93)*R$57+INTERCEPT(Fperm_SI_Woolf2021!$F$9:$F$93*EXP(-Fperm_SI_Woolf2021!$I$9:$I$93*$C76*IF(R$58=Fperm_SI_Woolf2021!$E$9:$E$93,1,EXP(LN((1.1*(Fperm_SI_Woolf2021!$E$9:$E$93-R$58)-63.1579*EXP(-0.19*Fperm_SI_Woolf2021!$E$9:$E$93)+63.1579*EXP(-0.19*R$58))/(Fperm_SI_Woolf2021!$E$9:$E$93-R$58))*(R$58-Fperm_SI_Woolf2021!$E$9:$E$93)/10))) + Fperm_SI_Woolf2021!$G$9:$G$93*EXP(-Fperm_SI_Woolf2021!$J$9:$J$93*$C76*IF(R$58=Fperm_SI_Woolf2021!$E$9:$E$93,1,EXP(LN((1.1*(Fperm_SI_Woolf2021!$E$9:$E$93-R$58)-63.1579*EXP(-0.19*Fperm_SI_Woolf2021!$E$9:$E$93)+63.1579*EXP(-0.19*R$58))/(Fperm_SI_Woolf2021!$E$9:$E$93-R$58))*(R$58-Fperm_SI_Woolf2021!$E$9:$E$93)/10))) + Fperm_SI_Woolf2021!$H$9:$H$93*EXP(-Fperm_SI_Woolf2021!$K$9:$K$93*$C76*IF(R$58=Fperm_SI_Woolf2021!$E$9:$E$93,1,EXP(LN((1.1*(Fperm_SI_Woolf2021!$E$9:$E$93-R$58)-63.1579*EXP(-0.19*Fperm_SI_Woolf2021!$E$9:$E$93)+63.1579*EXP(-0.19*R$58))/(Fperm_SI_Woolf2021!$E$9:$E$93-R$58))*(R$58-Fperm_SI_Woolf2021!$E$9:$E$93)/10))),Fperm_SI_Woolf2021!$D$9:$D$93))</f>
        <v>0.71881203575143915</v>
      </c>
      <c r="S76" s="51" cm="1">
        <f t="array" ref="S76">MIN(1,SLOPE(Fperm_SI_Woolf2021!$F$9:$F$93*EXP(-Fperm_SI_Woolf2021!$I$9:$I$93*$C76*IF(S$58=Fperm_SI_Woolf2021!$E$9:$E$93,1,EXP(LN((1.1*(Fperm_SI_Woolf2021!$E$9:$E$93-S$58)-63.1579*EXP(-0.19*Fperm_SI_Woolf2021!$E$9:$E$93)+63.1579*EXP(-0.19*S$58))/(Fperm_SI_Woolf2021!$E$9:$E$93-S$58))*(S$58-Fperm_SI_Woolf2021!$E$9:$E$93)/10))) + Fperm_SI_Woolf2021!$G$9:$G$93*EXP(-Fperm_SI_Woolf2021!$J$9:$J$93*$C76*IF(S$58=Fperm_SI_Woolf2021!$E$9:$E$93,1,EXP(LN((1.1*(Fperm_SI_Woolf2021!$E$9:$E$93-S$58)-63.1579*EXP(-0.19*Fperm_SI_Woolf2021!$E$9:$E$93)+63.1579*EXP(-0.19*S$58))/(Fperm_SI_Woolf2021!$E$9:$E$93-S$58))*(S$58-Fperm_SI_Woolf2021!$E$9:$E$93)/10))) + Fperm_SI_Woolf2021!$H$9:$H$93*EXP(-Fperm_SI_Woolf2021!$K$9:$K$93*$C76*IF(S$58=Fperm_SI_Woolf2021!$E$9:$E$93,1,EXP(LN((1.1*(Fperm_SI_Woolf2021!$E$9:$E$93-S$58)-63.1579*EXP(-0.19*Fperm_SI_Woolf2021!$E$9:$E$93)+63.1579*EXP(-0.19*S$58))/(Fperm_SI_Woolf2021!$E$9:$E$93-S$58))*(S$58-Fperm_SI_Woolf2021!$E$9:$E$93)/10))),Fperm_SI_Woolf2021!$D$9:$D$93)*S$57+INTERCEPT(Fperm_SI_Woolf2021!$F$9:$F$93*EXP(-Fperm_SI_Woolf2021!$I$9:$I$93*$C76*IF(S$58=Fperm_SI_Woolf2021!$E$9:$E$93,1,EXP(LN((1.1*(Fperm_SI_Woolf2021!$E$9:$E$93-S$58)-63.1579*EXP(-0.19*Fperm_SI_Woolf2021!$E$9:$E$93)+63.1579*EXP(-0.19*S$58))/(Fperm_SI_Woolf2021!$E$9:$E$93-S$58))*(S$58-Fperm_SI_Woolf2021!$E$9:$E$93)/10))) + Fperm_SI_Woolf2021!$G$9:$G$93*EXP(-Fperm_SI_Woolf2021!$J$9:$J$93*$C76*IF(S$58=Fperm_SI_Woolf2021!$E$9:$E$93,1,EXP(LN((1.1*(Fperm_SI_Woolf2021!$E$9:$E$93-S$58)-63.1579*EXP(-0.19*Fperm_SI_Woolf2021!$E$9:$E$93)+63.1579*EXP(-0.19*S$58))/(Fperm_SI_Woolf2021!$E$9:$E$93-S$58))*(S$58-Fperm_SI_Woolf2021!$E$9:$E$93)/10))) + Fperm_SI_Woolf2021!$H$9:$H$93*EXP(-Fperm_SI_Woolf2021!$K$9:$K$93*$C76*IF(S$58=Fperm_SI_Woolf2021!$E$9:$E$93,1,EXP(LN((1.1*(Fperm_SI_Woolf2021!$E$9:$E$93-S$58)-63.1579*EXP(-0.19*Fperm_SI_Woolf2021!$E$9:$E$93)+63.1579*EXP(-0.19*S$58))/(Fperm_SI_Woolf2021!$E$9:$E$93-S$58))*(S$58-Fperm_SI_Woolf2021!$E$9:$E$93)/10))),Fperm_SI_Woolf2021!$D$9:$D$93))</f>
        <v>1</v>
      </c>
      <c r="T76" s="51" cm="1">
        <f t="array" ref="T76">MIN(1,SLOPE(Fperm_SI_Woolf2021!$F$9:$F$93*EXP(-Fperm_SI_Woolf2021!$I$9:$I$93*$C76*IF(T$58=Fperm_SI_Woolf2021!$E$9:$E$93,1,EXP(LN((1.1*(Fperm_SI_Woolf2021!$E$9:$E$93-T$58)-63.1579*EXP(-0.19*Fperm_SI_Woolf2021!$E$9:$E$93)+63.1579*EXP(-0.19*T$58))/(Fperm_SI_Woolf2021!$E$9:$E$93-T$58))*(T$58-Fperm_SI_Woolf2021!$E$9:$E$93)/10))) + Fperm_SI_Woolf2021!$G$9:$G$93*EXP(-Fperm_SI_Woolf2021!$J$9:$J$93*$C76*IF(T$58=Fperm_SI_Woolf2021!$E$9:$E$93,1,EXP(LN((1.1*(Fperm_SI_Woolf2021!$E$9:$E$93-T$58)-63.1579*EXP(-0.19*Fperm_SI_Woolf2021!$E$9:$E$93)+63.1579*EXP(-0.19*T$58))/(Fperm_SI_Woolf2021!$E$9:$E$93-T$58))*(T$58-Fperm_SI_Woolf2021!$E$9:$E$93)/10))) + Fperm_SI_Woolf2021!$H$9:$H$93*EXP(-Fperm_SI_Woolf2021!$K$9:$K$93*$C76*IF(T$58=Fperm_SI_Woolf2021!$E$9:$E$93,1,EXP(LN((1.1*(Fperm_SI_Woolf2021!$E$9:$E$93-T$58)-63.1579*EXP(-0.19*Fperm_SI_Woolf2021!$E$9:$E$93)+63.1579*EXP(-0.19*T$58))/(Fperm_SI_Woolf2021!$E$9:$E$93-T$58))*(T$58-Fperm_SI_Woolf2021!$E$9:$E$93)/10))),Fperm_SI_Woolf2021!$D$9:$D$93)*T$57+INTERCEPT(Fperm_SI_Woolf2021!$F$9:$F$93*EXP(-Fperm_SI_Woolf2021!$I$9:$I$93*$C76*IF(T$58=Fperm_SI_Woolf2021!$E$9:$E$93,1,EXP(LN((1.1*(Fperm_SI_Woolf2021!$E$9:$E$93-T$58)-63.1579*EXP(-0.19*Fperm_SI_Woolf2021!$E$9:$E$93)+63.1579*EXP(-0.19*T$58))/(Fperm_SI_Woolf2021!$E$9:$E$93-T$58))*(T$58-Fperm_SI_Woolf2021!$E$9:$E$93)/10))) + Fperm_SI_Woolf2021!$G$9:$G$93*EXP(-Fperm_SI_Woolf2021!$J$9:$J$93*$C76*IF(T$58=Fperm_SI_Woolf2021!$E$9:$E$93,1,EXP(LN((1.1*(Fperm_SI_Woolf2021!$E$9:$E$93-T$58)-63.1579*EXP(-0.19*Fperm_SI_Woolf2021!$E$9:$E$93)+63.1579*EXP(-0.19*T$58))/(Fperm_SI_Woolf2021!$E$9:$E$93-T$58))*(T$58-Fperm_SI_Woolf2021!$E$9:$E$93)/10))) + Fperm_SI_Woolf2021!$H$9:$H$93*EXP(-Fperm_SI_Woolf2021!$K$9:$K$93*$C76*IF(T$58=Fperm_SI_Woolf2021!$E$9:$E$93,1,EXP(LN((1.1*(Fperm_SI_Woolf2021!$E$9:$E$93-T$58)-63.1579*EXP(-0.19*Fperm_SI_Woolf2021!$E$9:$E$93)+63.1579*EXP(-0.19*T$58))/(Fperm_SI_Woolf2021!$E$9:$E$93-T$58))*(T$58-Fperm_SI_Woolf2021!$E$9:$E$93)/10))),Fperm_SI_Woolf2021!$D$9:$D$93))</f>
        <v>0.97592708187262911</v>
      </c>
      <c r="U76" s="51" cm="1">
        <f t="array" ref="U76">MIN(1,SLOPE(Fperm_SI_Woolf2021!$F$9:$F$93*EXP(-Fperm_SI_Woolf2021!$I$9:$I$93*$C76*IF(U$58=Fperm_SI_Woolf2021!$E$9:$E$93,1,EXP(LN((1.1*(Fperm_SI_Woolf2021!$E$9:$E$93-U$58)-63.1579*EXP(-0.19*Fperm_SI_Woolf2021!$E$9:$E$93)+63.1579*EXP(-0.19*U$58))/(Fperm_SI_Woolf2021!$E$9:$E$93-U$58))*(U$58-Fperm_SI_Woolf2021!$E$9:$E$93)/10))) + Fperm_SI_Woolf2021!$G$9:$G$93*EXP(-Fperm_SI_Woolf2021!$J$9:$J$93*$C76*IF(U$58=Fperm_SI_Woolf2021!$E$9:$E$93,1,EXP(LN((1.1*(Fperm_SI_Woolf2021!$E$9:$E$93-U$58)-63.1579*EXP(-0.19*Fperm_SI_Woolf2021!$E$9:$E$93)+63.1579*EXP(-0.19*U$58))/(Fperm_SI_Woolf2021!$E$9:$E$93-U$58))*(U$58-Fperm_SI_Woolf2021!$E$9:$E$93)/10))) + Fperm_SI_Woolf2021!$H$9:$H$93*EXP(-Fperm_SI_Woolf2021!$K$9:$K$93*$C76*IF(U$58=Fperm_SI_Woolf2021!$E$9:$E$93,1,EXP(LN((1.1*(Fperm_SI_Woolf2021!$E$9:$E$93-U$58)-63.1579*EXP(-0.19*Fperm_SI_Woolf2021!$E$9:$E$93)+63.1579*EXP(-0.19*U$58))/(Fperm_SI_Woolf2021!$E$9:$E$93-U$58))*(U$58-Fperm_SI_Woolf2021!$E$9:$E$93)/10))),Fperm_SI_Woolf2021!$D$9:$D$93)*U$57+INTERCEPT(Fperm_SI_Woolf2021!$F$9:$F$93*EXP(-Fperm_SI_Woolf2021!$I$9:$I$93*$C76*IF(U$58=Fperm_SI_Woolf2021!$E$9:$E$93,1,EXP(LN((1.1*(Fperm_SI_Woolf2021!$E$9:$E$93-U$58)-63.1579*EXP(-0.19*Fperm_SI_Woolf2021!$E$9:$E$93)+63.1579*EXP(-0.19*U$58))/(Fperm_SI_Woolf2021!$E$9:$E$93-U$58))*(U$58-Fperm_SI_Woolf2021!$E$9:$E$93)/10))) + Fperm_SI_Woolf2021!$G$9:$G$93*EXP(-Fperm_SI_Woolf2021!$J$9:$J$93*$C76*IF(U$58=Fperm_SI_Woolf2021!$E$9:$E$93,1,EXP(LN((1.1*(Fperm_SI_Woolf2021!$E$9:$E$93-U$58)-63.1579*EXP(-0.19*Fperm_SI_Woolf2021!$E$9:$E$93)+63.1579*EXP(-0.19*U$58))/(Fperm_SI_Woolf2021!$E$9:$E$93-U$58))*(U$58-Fperm_SI_Woolf2021!$E$9:$E$93)/10))) + Fperm_SI_Woolf2021!$H$9:$H$93*EXP(-Fperm_SI_Woolf2021!$K$9:$K$93*$C76*IF(U$58=Fperm_SI_Woolf2021!$E$9:$E$93,1,EXP(LN((1.1*(Fperm_SI_Woolf2021!$E$9:$E$93-U$58)-63.1579*EXP(-0.19*Fperm_SI_Woolf2021!$E$9:$E$93)+63.1579*EXP(-0.19*U$58))/(Fperm_SI_Woolf2021!$E$9:$E$93-U$58))*(U$58-Fperm_SI_Woolf2021!$E$9:$E$93)/10))),Fperm_SI_Woolf2021!$D$9:$D$93))</f>
        <v>0.94410526671010941</v>
      </c>
      <c r="V76" s="51" cm="1">
        <f t="array" ref="V76">MIN(1,SLOPE(Fperm_SI_Woolf2021!$F$9:$F$93*EXP(-Fperm_SI_Woolf2021!$I$9:$I$93*$C76*IF(V$58=Fperm_SI_Woolf2021!$E$9:$E$93,1,EXP(LN((1.1*(Fperm_SI_Woolf2021!$E$9:$E$93-V$58)-63.1579*EXP(-0.19*Fperm_SI_Woolf2021!$E$9:$E$93)+63.1579*EXP(-0.19*V$58))/(Fperm_SI_Woolf2021!$E$9:$E$93-V$58))*(V$58-Fperm_SI_Woolf2021!$E$9:$E$93)/10))) + Fperm_SI_Woolf2021!$G$9:$G$93*EXP(-Fperm_SI_Woolf2021!$J$9:$J$93*$C76*IF(V$58=Fperm_SI_Woolf2021!$E$9:$E$93,1,EXP(LN((1.1*(Fperm_SI_Woolf2021!$E$9:$E$93-V$58)-63.1579*EXP(-0.19*Fperm_SI_Woolf2021!$E$9:$E$93)+63.1579*EXP(-0.19*V$58))/(Fperm_SI_Woolf2021!$E$9:$E$93-V$58))*(V$58-Fperm_SI_Woolf2021!$E$9:$E$93)/10))) + Fperm_SI_Woolf2021!$H$9:$H$93*EXP(-Fperm_SI_Woolf2021!$K$9:$K$93*$C76*IF(V$58=Fperm_SI_Woolf2021!$E$9:$E$93,1,EXP(LN((1.1*(Fperm_SI_Woolf2021!$E$9:$E$93-V$58)-63.1579*EXP(-0.19*Fperm_SI_Woolf2021!$E$9:$E$93)+63.1579*EXP(-0.19*V$58))/(Fperm_SI_Woolf2021!$E$9:$E$93-V$58))*(V$58-Fperm_SI_Woolf2021!$E$9:$E$93)/10))),Fperm_SI_Woolf2021!$D$9:$D$93)*V$57+INTERCEPT(Fperm_SI_Woolf2021!$F$9:$F$93*EXP(-Fperm_SI_Woolf2021!$I$9:$I$93*$C76*IF(V$58=Fperm_SI_Woolf2021!$E$9:$E$93,1,EXP(LN((1.1*(Fperm_SI_Woolf2021!$E$9:$E$93-V$58)-63.1579*EXP(-0.19*Fperm_SI_Woolf2021!$E$9:$E$93)+63.1579*EXP(-0.19*V$58))/(Fperm_SI_Woolf2021!$E$9:$E$93-V$58))*(V$58-Fperm_SI_Woolf2021!$E$9:$E$93)/10))) + Fperm_SI_Woolf2021!$G$9:$G$93*EXP(-Fperm_SI_Woolf2021!$J$9:$J$93*$C76*IF(V$58=Fperm_SI_Woolf2021!$E$9:$E$93,1,EXP(LN((1.1*(Fperm_SI_Woolf2021!$E$9:$E$93-V$58)-63.1579*EXP(-0.19*Fperm_SI_Woolf2021!$E$9:$E$93)+63.1579*EXP(-0.19*V$58))/(Fperm_SI_Woolf2021!$E$9:$E$93-V$58))*(V$58-Fperm_SI_Woolf2021!$E$9:$E$93)/10))) + Fperm_SI_Woolf2021!$H$9:$H$93*EXP(-Fperm_SI_Woolf2021!$K$9:$K$93*$C76*IF(V$58=Fperm_SI_Woolf2021!$E$9:$E$93,1,EXP(LN((1.1*(Fperm_SI_Woolf2021!$E$9:$E$93-V$58)-63.1579*EXP(-0.19*Fperm_SI_Woolf2021!$E$9:$E$93)+63.1579*EXP(-0.19*V$58))/(Fperm_SI_Woolf2021!$E$9:$E$93-V$58))*(V$58-Fperm_SI_Woolf2021!$E$9:$E$93)/10))),Fperm_SI_Woolf2021!$D$9:$D$93))</f>
        <v>0.91228345154758983</v>
      </c>
      <c r="W76" s="51" cm="1">
        <f t="array" ref="W76">MIN(1,SLOPE(Fperm_SI_Woolf2021!$F$9:$F$93*EXP(-Fperm_SI_Woolf2021!$I$9:$I$93*$C76*IF(W$58=Fperm_SI_Woolf2021!$E$9:$E$93,1,EXP(LN((1.1*(Fperm_SI_Woolf2021!$E$9:$E$93-W$58)-63.1579*EXP(-0.19*Fperm_SI_Woolf2021!$E$9:$E$93)+63.1579*EXP(-0.19*W$58))/(Fperm_SI_Woolf2021!$E$9:$E$93-W$58))*(W$58-Fperm_SI_Woolf2021!$E$9:$E$93)/10))) + Fperm_SI_Woolf2021!$G$9:$G$93*EXP(-Fperm_SI_Woolf2021!$J$9:$J$93*$C76*IF(W$58=Fperm_SI_Woolf2021!$E$9:$E$93,1,EXP(LN((1.1*(Fperm_SI_Woolf2021!$E$9:$E$93-W$58)-63.1579*EXP(-0.19*Fperm_SI_Woolf2021!$E$9:$E$93)+63.1579*EXP(-0.19*W$58))/(Fperm_SI_Woolf2021!$E$9:$E$93-W$58))*(W$58-Fperm_SI_Woolf2021!$E$9:$E$93)/10))) + Fperm_SI_Woolf2021!$H$9:$H$93*EXP(-Fperm_SI_Woolf2021!$K$9:$K$93*$C76*IF(W$58=Fperm_SI_Woolf2021!$E$9:$E$93,1,EXP(LN((1.1*(Fperm_SI_Woolf2021!$E$9:$E$93-W$58)-63.1579*EXP(-0.19*Fperm_SI_Woolf2021!$E$9:$E$93)+63.1579*EXP(-0.19*W$58))/(Fperm_SI_Woolf2021!$E$9:$E$93-W$58))*(W$58-Fperm_SI_Woolf2021!$E$9:$E$93)/10))),Fperm_SI_Woolf2021!$D$9:$D$93)*W$57+INTERCEPT(Fperm_SI_Woolf2021!$F$9:$F$93*EXP(-Fperm_SI_Woolf2021!$I$9:$I$93*$C76*IF(W$58=Fperm_SI_Woolf2021!$E$9:$E$93,1,EXP(LN((1.1*(Fperm_SI_Woolf2021!$E$9:$E$93-W$58)-63.1579*EXP(-0.19*Fperm_SI_Woolf2021!$E$9:$E$93)+63.1579*EXP(-0.19*W$58))/(Fperm_SI_Woolf2021!$E$9:$E$93-W$58))*(W$58-Fperm_SI_Woolf2021!$E$9:$E$93)/10))) + Fperm_SI_Woolf2021!$G$9:$G$93*EXP(-Fperm_SI_Woolf2021!$J$9:$J$93*$C76*IF(W$58=Fperm_SI_Woolf2021!$E$9:$E$93,1,EXP(LN((1.1*(Fperm_SI_Woolf2021!$E$9:$E$93-W$58)-63.1579*EXP(-0.19*Fperm_SI_Woolf2021!$E$9:$E$93)+63.1579*EXP(-0.19*W$58))/(Fperm_SI_Woolf2021!$E$9:$E$93-W$58))*(W$58-Fperm_SI_Woolf2021!$E$9:$E$93)/10))) + Fperm_SI_Woolf2021!$H$9:$H$93*EXP(-Fperm_SI_Woolf2021!$K$9:$K$93*$C76*IF(W$58=Fperm_SI_Woolf2021!$E$9:$E$93,1,EXP(LN((1.1*(Fperm_SI_Woolf2021!$E$9:$E$93-W$58)-63.1579*EXP(-0.19*Fperm_SI_Woolf2021!$E$9:$E$93)+63.1579*EXP(-0.19*W$58))/(Fperm_SI_Woolf2021!$E$9:$E$93-W$58))*(W$58-Fperm_SI_Woolf2021!$E$9:$E$93)/10))),Fperm_SI_Woolf2021!$D$9:$D$93))</f>
        <v>0.88046163638507025</v>
      </c>
      <c r="X76" s="51" cm="1">
        <f t="array" ref="X76">MIN(1,SLOPE(Fperm_SI_Woolf2021!$F$9:$F$93*EXP(-Fperm_SI_Woolf2021!$I$9:$I$93*$C76*IF(X$58=Fperm_SI_Woolf2021!$E$9:$E$93,1,EXP(LN((1.1*(Fperm_SI_Woolf2021!$E$9:$E$93-X$58)-63.1579*EXP(-0.19*Fperm_SI_Woolf2021!$E$9:$E$93)+63.1579*EXP(-0.19*X$58))/(Fperm_SI_Woolf2021!$E$9:$E$93-X$58))*(X$58-Fperm_SI_Woolf2021!$E$9:$E$93)/10))) + Fperm_SI_Woolf2021!$G$9:$G$93*EXP(-Fperm_SI_Woolf2021!$J$9:$J$93*$C76*IF(X$58=Fperm_SI_Woolf2021!$E$9:$E$93,1,EXP(LN((1.1*(Fperm_SI_Woolf2021!$E$9:$E$93-X$58)-63.1579*EXP(-0.19*Fperm_SI_Woolf2021!$E$9:$E$93)+63.1579*EXP(-0.19*X$58))/(Fperm_SI_Woolf2021!$E$9:$E$93-X$58))*(X$58-Fperm_SI_Woolf2021!$E$9:$E$93)/10))) + Fperm_SI_Woolf2021!$H$9:$H$93*EXP(-Fperm_SI_Woolf2021!$K$9:$K$93*$C76*IF(X$58=Fperm_SI_Woolf2021!$E$9:$E$93,1,EXP(LN((1.1*(Fperm_SI_Woolf2021!$E$9:$E$93-X$58)-63.1579*EXP(-0.19*Fperm_SI_Woolf2021!$E$9:$E$93)+63.1579*EXP(-0.19*X$58))/(Fperm_SI_Woolf2021!$E$9:$E$93-X$58))*(X$58-Fperm_SI_Woolf2021!$E$9:$E$93)/10))),Fperm_SI_Woolf2021!$D$9:$D$93)*X$57+INTERCEPT(Fperm_SI_Woolf2021!$F$9:$F$93*EXP(-Fperm_SI_Woolf2021!$I$9:$I$93*$C76*IF(X$58=Fperm_SI_Woolf2021!$E$9:$E$93,1,EXP(LN((1.1*(Fperm_SI_Woolf2021!$E$9:$E$93-X$58)-63.1579*EXP(-0.19*Fperm_SI_Woolf2021!$E$9:$E$93)+63.1579*EXP(-0.19*X$58))/(Fperm_SI_Woolf2021!$E$9:$E$93-X$58))*(X$58-Fperm_SI_Woolf2021!$E$9:$E$93)/10))) + Fperm_SI_Woolf2021!$G$9:$G$93*EXP(-Fperm_SI_Woolf2021!$J$9:$J$93*$C76*IF(X$58=Fperm_SI_Woolf2021!$E$9:$E$93,1,EXP(LN((1.1*(Fperm_SI_Woolf2021!$E$9:$E$93-X$58)-63.1579*EXP(-0.19*Fperm_SI_Woolf2021!$E$9:$E$93)+63.1579*EXP(-0.19*X$58))/(Fperm_SI_Woolf2021!$E$9:$E$93-X$58))*(X$58-Fperm_SI_Woolf2021!$E$9:$E$93)/10))) + Fperm_SI_Woolf2021!$H$9:$H$93*EXP(-Fperm_SI_Woolf2021!$K$9:$K$93*$C76*IF(X$58=Fperm_SI_Woolf2021!$E$9:$E$93,1,EXP(LN((1.1*(Fperm_SI_Woolf2021!$E$9:$E$93-X$58)-63.1579*EXP(-0.19*Fperm_SI_Woolf2021!$E$9:$E$93)+63.1579*EXP(-0.19*X$58))/(Fperm_SI_Woolf2021!$E$9:$E$93-X$58))*(X$58-Fperm_SI_Woolf2021!$E$9:$E$93)/10))),Fperm_SI_Woolf2021!$D$9:$D$93))</f>
        <v>0.84863982122255066</v>
      </c>
      <c r="Y76" s="51" cm="1">
        <f t="array" ref="Y76">MIN(1,SLOPE(Fperm_SI_Woolf2021!$F$9:$F$93*EXP(-Fperm_SI_Woolf2021!$I$9:$I$93*$C76*IF(Y$58=Fperm_SI_Woolf2021!$E$9:$E$93,1,EXP(LN((1.1*(Fperm_SI_Woolf2021!$E$9:$E$93-Y$58)-63.1579*EXP(-0.19*Fperm_SI_Woolf2021!$E$9:$E$93)+63.1579*EXP(-0.19*Y$58))/(Fperm_SI_Woolf2021!$E$9:$E$93-Y$58))*(Y$58-Fperm_SI_Woolf2021!$E$9:$E$93)/10))) + Fperm_SI_Woolf2021!$G$9:$G$93*EXP(-Fperm_SI_Woolf2021!$J$9:$J$93*$C76*IF(Y$58=Fperm_SI_Woolf2021!$E$9:$E$93,1,EXP(LN((1.1*(Fperm_SI_Woolf2021!$E$9:$E$93-Y$58)-63.1579*EXP(-0.19*Fperm_SI_Woolf2021!$E$9:$E$93)+63.1579*EXP(-0.19*Y$58))/(Fperm_SI_Woolf2021!$E$9:$E$93-Y$58))*(Y$58-Fperm_SI_Woolf2021!$E$9:$E$93)/10))) + Fperm_SI_Woolf2021!$H$9:$H$93*EXP(-Fperm_SI_Woolf2021!$K$9:$K$93*$C76*IF(Y$58=Fperm_SI_Woolf2021!$E$9:$E$93,1,EXP(LN((1.1*(Fperm_SI_Woolf2021!$E$9:$E$93-Y$58)-63.1579*EXP(-0.19*Fperm_SI_Woolf2021!$E$9:$E$93)+63.1579*EXP(-0.19*Y$58))/(Fperm_SI_Woolf2021!$E$9:$E$93-Y$58))*(Y$58-Fperm_SI_Woolf2021!$E$9:$E$93)/10))),Fperm_SI_Woolf2021!$D$9:$D$93)*Y$57+INTERCEPT(Fperm_SI_Woolf2021!$F$9:$F$93*EXP(-Fperm_SI_Woolf2021!$I$9:$I$93*$C76*IF(Y$58=Fperm_SI_Woolf2021!$E$9:$E$93,1,EXP(LN((1.1*(Fperm_SI_Woolf2021!$E$9:$E$93-Y$58)-63.1579*EXP(-0.19*Fperm_SI_Woolf2021!$E$9:$E$93)+63.1579*EXP(-0.19*Y$58))/(Fperm_SI_Woolf2021!$E$9:$E$93-Y$58))*(Y$58-Fperm_SI_Woolf2021!$E$9:$E$93)/10))) + Fperm_SI_Woolf2021!$G$9:$G$93*EXP(-Fperm_SI_Woolf2021!$J$9:$J$93*$C76*IF(Y$58=Fperm_SI_Woolf2021!$E$9:$E$93,1,EXP(LN((1.1*(Fperm_SI_Woolf2021!$E$9:$E$93-Y$58)-63.1579*EXP(-0.19*Fperm_SI_Woolf2021!$E$9:$E$93)+63.1579*EXP(-0.19*Y$58))/(Fperm_SI_Woolf2021!$E$9:$E$93-Y$58))*(Y$58-Fperm_SI_Woolf2021!$E$9:$E$93)/10))) + Fperm_SI_Woolf2021!$H$9:$H$93*EXP(-Fperm_SI_Woolf2021!$K$9:$K$93*$C76*IF(Y$58=Fperm_SI_Woolf2021!$E$9:$E$93,1,EXP(LN((1.1*(Fperm_SI_Woolf2021!$E$9:$E$93-Y$58)-63.1579*EXP(-0.19*Fperm_SI_Woolf2021!$E$9:$E$93)+63.1579*EXP(-0.19*Y$58))/(Fperm_SI_Woolf2021!$E$9:$E$93-Y$58))*(Y$58-Fperm_SI_Woolf2021!$E$9:$E$93)/10))),Fperm_SI_Woolf2021!$D$9:$D$93))</f>
        <v>0.81681800606003108</v>
      </c>
      <c r="Z76" s="51" cm="1">
        <f t="array" ref="Z76">MIN(1,SLOPE(Fperm_SI_Woolf2021!$F$9:$F$93*EXP(-Fperm_SI_Woolf2021!$I$9:$I$93*$C76*IF(Z$58=Fperm_SI_Woolf2021!$E$9:$E$93,1,EXP(LN((1.1*(Fperm_SI_Woolf2021!$E$9:$E$93-Z$58)-63.1579*EXP(-0.19*Fperm_SI_Woolf2021!$E$9:$E$93)+63.1579*EXP(-0.19*Z$58))/(Fperm_SI_Woolf2021!$E$9:$E$93-Z$58))*(Z$58-Fperm_SI_Woolf2021!$E$9:$E$93)/10))) + Fperm_SI_Woolf2021!$G$9:$G$93*EXP(-Fperm_SI_Woolf2021!$J$9:$J$93*$C76*IF(Z$58=Fperm_SI_Woolf2021!$E$9:$E$93,1,EXP(LN((1.1*(Fperm_SI_Woolf2021!$E$9:$E$93-Z$58)-63.1579*EXP(-0.19*Fperm_SI_Woolf2021!$E$9:$E$93)+63.1579*EXP(-0.19*Z$58))/(Fperm_SI_Woolf2021!$E$9:$E$93-Z$58))*(Z$58-Fperm_SI_Woolf2021!$E$9:$E$93)/10))) + Fperm_SI_Woolf2021!$H$9:$H$93*EXP(-Fperm_SI_Woolf2021!$K$9:$K$93*$C76*IF(Z$58=Fperm_SI_Woolf2021!$E$9:$E$93,1,EXP(LN((1.1*(Fperm_SI_Woolf2021!$E$9:$E$93-Z$58)-63.1579*EXP(-0.19*Fperm_SI_Woolf2021!$E$9:$E$93)+63.1579*EXP(-0.19*Z$58))/(Fperm_SI_Woolf2021!$E$9:$E$93-Z$58))*(Z$58-Fperm_SI_Woolf2021!$E$9:$E$93)/10))),Fperm_SI_Woolf2021!$D$9:$D$93)*Z$57+INTERCEPT(Fperm_SI_Woolf2021!$F$9:$F$93*EXP(-Fperm_SI_Woolf2021!$I$9:$I$93*$C76*IF(Z$58=Fperm_SI_Woolf2021!$E$9:$E$93,1,EXP(LN((1.1*(Fperm_SI_Woolf2021!$E$9:$E$93-Z$58)-63.1579*EXP(-0.19*Fperm_SI_Woolf2021!$E$9:$E$93)+63.1579*EXP(-0.19*Z$58))/(Fperm_SI_Woolf2021!$E$9:$E$93-Z$58))*(Z$58-Fperm_SI_Woolf2021!$E$9:$E$93)/10))) + Fperm_SI_Woolf2021!$G$9:$G$93*EXP(-Fperm_SI_Woolf2021!$J$9:$J$93*$C76*IF(Z$58=Fperm_SI_Woolf2021!$E$9:$E$93,1,EXP(LN((1.1*(Fperm_SI_Woolf2021!$E$9:$E$93-Z$58)-63.1579*EXP(-0.19*Fperm_SI_Woolf2021!$E$9:$E$93)+63.1579*EXP(-0.19*Z$58))/(Fperm_SI_Woolf2021!$E$9:$E$93-Z$58))*(Z$58-Fperm_SI_Woolf2021!$E$9:$E$93)/10))) + Fperm_SI_Woolf2021!$H$9:$H$93*EXP(-Fperm_SI_Woolf2021!$K$9:$K$93*$C76*IF(Z$58=Fperm_SI_Woolf2021!$E$9:$E$93,1,EXP(LN((1.1*(Fperm_SI_Woolf2021!$E$9:$E$93-Z$58)-63.1579*EXP(-0.19*Fperm_SI_Woolf2021!$E$9:$E$93)+63.1579*EXP(-0.19*Z$58))/(Fperm_SI_Woolf2021!$E$9:$E$93-Z$58))*(Z$58-Fperm_SI_Woolf2021!$E$9:$E$93)/10))),Fperm_SI_Woolf2021!$D$9:$D$93))</f>
        <v>0.78499619089751138</v>
      </c>
      <c r="AA76" s="51" cm="1">
        <f t="array" ref="AA76">MIN(1,SLOPE(Fperm_SI_Woolf2021!$F$9:$F$93*EXP(-Fperm_SI_Woolf2021!$I$9:$I$93*$C76*IF(AA$58=Fperm_SI_Woolf2021!$E$9:$E$93,1,EXP(LN((1.1*(Fperm_SI_Woolf2021!$E$9:$E$93-AA$58)-63.1579*EXP(-0.19*Fperm_SI_Woolf2021!$E$9:$E$93)+63.1579*EXP(-0.19*AA$58))/(Fperm_SI_Woolf2021!$E$9:$E$93-AA$58))*(AA$58-Fperm_SI_Woolf2021!$E$9:$E$93)/10))) + Fperm_SI_Woolf2021!$G$9:$G$93*EXP(-Fperm_SI_Woolf2021!$J$9:$J$93*$C76*IF(AA$58=Fperm_SI_Woolf2021!$E$9:$E$93,1,EXP(LN((1.1*(Fperm_SI_Woolf2021!$E$9:$E$93-AA$58)-63.1579*EXP(-0.19*Fperm_SI_Woolf2021!$E$9:$E$93)+63.1579*EXP(-0.19*AA$58))/(Fperm_SI_Woolf2021!$E$9:$E$93-AA$58))*(AA$58-Fperm_SI_Woolf2021!$E$9:$E$93)/10))) + Fperm_SI_Woolf2021!$H$9:$H$93*EXP(-Fperm_SI_Woolf2021!$K$9:$K$93*$C76*IF(AA$58=Fperm_SI_Woolf2021!$E$9:$E$93,1,EXP(LN((1.1*(Fperm_SI_Woolf2021!$E$9:$E$93-AA$58)-63.1579*EXP(-0.19*Fperm_SI_Woolf2021!$E$9:$E$93)+63.1579*EXP(-0.19*AA$58))/(Fperm_SI_Woolf2021!$E$9:$E$93-AA$58))*(AA$58-Fperm_SI_Woolf2021!$E$9:$E$93)/10))),Fperm_SI_Woolf2021!$D$9:$D$93)*AA$57+INTERCEPT(Fperm_SI_Woolf2021!$F$9:$F$93*EXP(-Fperm_SI_Woolf2021!$I$9:$I$93*$C76*IF(AA$58=Fperm_SI_Woolf2021!$E$9:$E$93,1,EXP(LN((1.1*(Fperm_SI_Woolf2021!$E$9:$E$93-AA$58)-63.1579*EXP(-0.19*Fperm_SI_Woolf2021!$E$9:$E$93)+63.1579*EXP(-0.19*AA$58))/(Fperm_SI_Woolf2021!$E$9:$E$93-AA$58))*(AA$58-Fperm_SI_Woolf2021!$E$9:$E$93)/10))) + Fperm_SI_Woolf2021!$G$9:$G$93*EXP(-Fperm_SI_Woolf2021!$J$9:$J$93*$C76*IF(AA$58=Fperm_SI_Woolf2021!$E$9:$E$93,1,EXP(LN((1.1*(Fperm_SI_Woolf2021!$E$9:$E$93-AA$58)-63.1579*EXP(-0.19*Fperm_SI_Woolf2021!$E$9:$E$93)+63.1579*EXP(-0.19*AA$58))/(Fperm_SI_Woolf2021!$E$9:$E$93-AA$58))*(AA$58-Fperm_SI_Woolf2021!$E$9:$E$93)/10))) + Fperm_SI_Woolf2021!$H$9:$H$93*EXP(-Fperm_SI_Woolf2021!$K$9:$K$93*$C76*IF(AA$58=Fperm_SI_Woolf2021!$E$9:$E$93,1,EXP(LN((1.1*(Fperm_SI_Woolf2021!$E$9:$E$93-AA$58)-63.1579*EXP(-0.19*Fperm_SI_Woolf2021!$E$9:$E$93)+63.1579*EXP(-0.19*AA$58))/(Fperm_SI_Woolf2021!$E$9:$E$93-AA$58))*(AA$58-Fperm_SI_Woolf2021!$E$9:$E$93)/10))),Fperm_SI_Woolf2021!$D$9:$D$93))</f>
        <v>0.7531743757349918</v>
      </c>
      <c r="AB76" s="51" cm="1">
        <f t="array" ref="AB76">MIN(1,SLOPE(Fperm_SI_Woolf2021!$F$9:$F$93*EXP(-Fperm_SI_Woolf2021!$I$9:$I$93*$C76*IF(AB$58=Fperm_SI_Woolf2021!$E$9:$E$93,1,EXP(LN((1.1*(Fperm_SI_Woolf2021!$E$9:$E$93-AB$58)-63.1579*EXP(-0.19*Fperm_SI_Woolf2021!$E$9:$E$93)+63.1579*EXP(-0.19*AB$58))/(Fperm_SI_Woolf2021!$E$9:$E$93-AB$58))*(AB$58-Fperm_SI_Woolf2021!$E$9:$E$93)/10))) + Fperm_SI_Woolf2021!$G$9:$G$93*EXP(-Fperm_SI_Woolf2021!$J$9:$J$93*$C76*IF(AB$58=Fperm_SI_Woolf2021!$E$9:$E$93,1,EXP(LN((1.1*(Fperm_SI_Woolf2021!$E$9:$E$93-AB$58)-63.1579*EXP(-0.19*Fperm_SI_Woolf2021!$E$9:$E$93)+63.1579*EXP(-0.19*AB$58))/(Fperm_SI_Woolf2021!$E$9:$E$93-AB$58))*(AB$58-Fperm_SI_Woolf2021!$E$9:$E$93)/10))) + Fperm_SI_Woolf2021!$H$9:$H$93*EXP(-Fperm_SI_Woolf2021!$K$9:$K$93*$C76*IF(AB$58=Fperm_SI_Woolf2021!$E$9:$E$93,1,EXP(LN((1.1*(Fperm_SI_Woolf2021!$E$9:$E$93-AB$58)-63.1579*EXP(-0.19*Fperm_SI_Woolf2021!$E$9:$E$93)+63.1579*EXP(-0.19*AB$58))/(Fperm_SI_Woolf2021!$E$9:$E$93-AB$58))*(AB$58-Fperm_SI_Woolf2021!$E$9:$E$93)/10))),Fperm_SI_Woolf2021!$D$9:$D$93)*AB$57+INTERCEPT(Fperm_SI_Woolf2021!$F$9:$F$93*EXP(-Fperm_SI_Woolf2021!$I$9:$I$93*$C76*IF(AB$58=Fperm_SI_Woolf2021!$E$9:$E$93,1,EXP(LN((1.1*(Fperm_SI_Woolf2021!$E$9:$E$93-AB$58)-63.1579*EXP(-0.19*Fperm_SI_Woolf2021!$E$9:$E$93)+63.1579*EXP(-0.19*AB$58))/(Fperm_SI_Woolf2021!$E$9:$E$93-AB$58))*(AB$58-Fperm_SI_Woolf2021!$E$9:$E$93)/10))) + Fperm_SI_Woolf2021!$G$9:$G$93*EXP(-Fperm_SI_Woolf2021!$J$9:$J$93*$C76*IF(AB$58=Fperm_SI_Woolf2021!$E$9:$E$93,1,EXP(LN((1.1*(Fperm_SI_Woolf2021!$E$9:$E$93-AB$58)-63.1579*EXP(-0.19*Fperm_SI_Woolf2021!$E$9:$E$93)+63.1579*EXP(-0.19*AB$58))/(Fperm_SI_Woolf2021!$E$9:$E$93-AB$58))*(AB$58-Fperm_SI_Woolf2021!$E$9:$E$93)/10))) + Fperm_SI_Woolf2021!$H$9:$H$93*EXP(-Fperm_SI_Woolf2021!$K$9:$K$93*$C76*IF(AB$58=Fperm_SI_Woolf2021!$E$9:$E$93,1,EXP(LN((1.1*(Fperm_SI_Woolf2021!$E$9:$E$93-AB$58)-63.1579*EXP(-0.19*Fperm_SI_Woolf2021!$E$9:$E$93)+63.1579*EXP(-0.19*AB$58))/(Fperm_SI_Woolf2021!$E$9:$E$93-AB$58))*(AB$58-Fperm_SI_Woolf2021!$E$9:$E$93)/10))),Fperm_SI_Woolf2021!$D$9:$D$93))</f>
        <v>0.72135256057247221</v>
      </c>
      <c r="AC76" s="51" cm="1">
        <f t="array" ref="AC76">MIN(1,SLOPE(Fperm_SI_Woolf2021!$F$9:$F$93*EXP(-Fperm_SI_Woolf2021!$I$9:$I$93*$C76*IF(AC$58=Fperm_SI_Woolf2021!$E$9:$E$93,1,EXP(LN((1.1*(Fperm_SI_Woolf2021!$E$9:$E$93-AC$58)-63.1579*EXP(-0.19*Fperm_SI_Woolf2021!$E$9:$E$93)+63.1579*EXP(-0.19*AC$58))/(Fperm_SI_Woolf2021!$E$9:$E$93-AC$58))*(AC$58-Fperm_SI_Woolf2021!$E$9:$E$93)/10))) + Fperm_SI_Woolf2021!$G$9:$G$93*EXP(-Fperm_SI_Woolf2021!$J$9:$J$93*$C76*IF(AC$58=Fperm_SI_Woolf2021!$E$9:$E$93,1,EXP(LN((1.1*(Fperm_SI_Woolf2021!$E$9:$E$93-AC$58)-63.1579*EXP(-0.19*Fperm_SI_Woolf2021!$E$9:$E$93)+63.1579*EXP(-0.19*AC$58))/(Fperm_SI_Woolf2021!$E$9:$E$93-AC$58))*(AC$58-Fperm_SI_Woolf2021!$E$9:$E$93)/10))) + Fperm_SI_Woolf2021!$H$9:$H$93*EXP(-Fperm_SI_Woolf2021!$K$9:$K$93*$C76*IF(AC$58=Fperm_SI_Woolf2021!$E$9:$E$93,1,EXP(LN((1.1*(Fperm_SI_Woolf2021!$E$9:$E$93-AC$58)-63.1579*EXP(-0.19*Fperm_SI_Woolf2021!$E$9:$E$93)+63.1579*EXP(-0.19*AC$58))/(Fperm_SI_Woolf2021!$E$9:$E$93-AC$58))*(AC$58-Fperm_SI_Woolf2021!$E$9:$E$93)/10))),Fperm_SI_Woolf2021!$D$9:$D$93)*AC$57+INTERCEPT(Fperm_SI_Woolf2021!$F$9:$F$93*EXP(-Fperm_SI_Woolf2021!$I$9:$I$93*$C76*IF(AC$58=Fperm_SI_Woolf2021!$E$9:$E$93,1,EXP(LN((1.1*(Fperm_SI_Woolf2021!$E$9:$E$93-AC$58)-63.1579*EXP(-0.19*Fperm_SI_Woolf2021!$E$9:$E$93)+63.1579*EXP(-0.19*AC$58))/(Fperm_SI_Woolf2021!$E$9:$E$93-AC$58))*(AC$58-Fperm_SI_Woolf2021!$E$9:$E$93)/10))) + Fperm_SI_Woolf2021!$G$9:$G$93*EXP(-Fperm_SI_Woolf2021!$J$9:$J$93*$C76*IF(AC$58=Fperm_SI_Woolf2021!$E$9:$E$93,1,EXP(LN((1.1*(Fperm_SI_Woolf2021!$E$9:$E$93-AC$58)-63.1579*EXP(-0.19*Fperm_SI_Woolf2021!$E$9:$E$93)+63.1579*EXP(-0.19*AC$58))/(Fperm_SI_Woolf2021!$E$9:$E$93-AC$58))*(AC$58-Fperm_SI_Woolf2021!$E$9:$E$93)/10))) + Fperm_SI_Woolf2021!$H$9:$H$93*EXP(-Fperm_SI_Woolf2021!$K$9:$K$93*$C76*IF(AC$58=Fperm_SI_Woolf2021!$E$9:$E$93,1,EXP(LN((1.1*(Fperm_SI_Woolf2021!$E$9:$E$93-AC$58)-63.1579*EXP(-0.19*Fperm_SI_Woolf2021!$E$9:$E$93)+63.1579*EXP(-0.19*AC$58))/(Fperm_SI_Woolf2021!$E$9:$E$93-AC$58))*(AC$58-Fperm_SI_Woolf2021!$E$9:$E$93)/10))),Fperm_SI_Woolf2021!$D$9:$D$93))</f>
        <v>0.68953074540995263</v>
      </c>
      <c r="AD76" s="51" cm="1">
        <f t="array" ref="AD76">MIN(1,SLOPE(Fperm_SI_Woolf2021!$F$9:$F$93*EXP(-Fperm_SI_Woolf2021!$I$9:$I$93*$C76*IF(AD$58=Fperm_SI_Woolf2021!$E$9:$E$93,1,EXP(LN((1.1*(Fperm_SI_Woolf2021!$E$9:$E$93-AD$58)-63.1579*EXP(-0.19*Fperm_SI_Woolf2021!$E$9:$E$93)+63.1579*EXP(-0.19*AD$58))/(Fperm_SI_Woolf2021!$E$9:$E$93-AD$58))*(AD$58-Fperm_SI_Woolf2021!$E$9:$E$93)/10))) + Fperm_SI_Woolf2021!$G$9:$G$93*EXP(-Fperm_SI_Woolf2021!$J$9:$J$93*$C76*IF(AD$58=Fperm_SI_Woolf2021!$E$9:$E$93,1,EXP(LN((1.1*(Fperm_SI_Woolf2021!$E$9:$E$93-AD$58)-63.1579*EXP(-0.19*Fperm_SI_Woolf2021!$E$9:$E$93)+63.1579*EXP(-0.19*AD$58))/(Fperm_SI_Woolf2021!$E$9:$E$93-AD$58))*(AD$58-Fperm_SI_Woolf2021!$E$9:$E$93)/10))) + Fperm_SI_Woolf2021!$H$9:$H$93*EXP(-Fperm_SI_Woolf2021!$K$9:$K$93*$C76*IF(AD$58=Fperm_SI_Woolf2021!$E$9:$E$93,1,EXP(LN((1.1*(Fperm_SI_Woolf2021!$E$9:$E$93-AD$58)-63.1579*EXP(-0.19*Fperm_SI_Woolf2021!$E$9:$E$93)+63.1579*EXP(-0.19*AD$58))/(Fperm_SI_Woolf2021!$E$9:$E$93-AD$58))*(AD$58-Fperm_SI_Woolf2021!$E$9:$E$93)/10))),Fperm_SI_Woolf2021!$D$9:$D$93)*AD$57+INTERCEPT(Fperm_SI_Woolf2021!$F$9:$F$93*EXP(-Fperm_SI_Woolf2021!$I$9:$I$93*$C76*IF(AD$58=Fperm_SI_Woolf2021!$E$9:$E$93,1,EXP(LN((1.1*(Fperm_SI_Woolf2021!$E$9:$E$93-AD$58)-63.1579*EXP(-0.19*Fperm_SI_Woolf2021!$E$9:$E$93)+63.1579*EXP(-0.19*AD$58))/(Fperm_SI_Woolf2021!$E$9:$E$93-AD$58))*(AD$58-Fperm_SI_Woolf2021!$E$9:$E$93)/10))) + Fperm_SI_Woolf2021!$G$9:$G$93*EXP(-Fperm_SI_Woolf2021!$J$9:$J$93*$C76*IF(AD$58=Fperm_SI_Woolf2021!$E$9:$E$93,1,EXP(LN((1.1*(Fperm_SI_Woolf2021!$E$9:$E$93-AD$58)-63.1579*EXP(-0.19*Fperm_SI_Woolf2021!$E$9:$E$93)+63.1579*EXP(-0.19*AD$58))/(Fperm_SI_Woolf2021!$E$9:$E$93-AD$58))*(AD$58-Fperm_SI_Woolf2021!$E$9:$E$93)/10))) + Fperm_SI_Woolf2021!$H$9:$H$93*EXP(-Fperm_SI_Woolf2021!$K$9:$K$93*$C76*IF(AD$58=Fperm_SI_Woolf2021!$E$9:$E$93,1,EXP(LN((1.1*(Fperm_SI_Woolf2021!$E$9:$E$93-AD$58)-63.1579*EXP(-0.19*Fperm_SI_Woolf2021!$E$9:$E$93)+63.1579*EXP(-0.19*AD$58))/(Fperm_SI_Woolf2021!$E$9:$E$93-AD$58))*(AD$58-Fperm_SI_Woolf2021!$E$9:$E$93)/10))),Fperm_SI_Woolf2021!$D$9:$D$93))</f>
        <v>0.65770893024743304</v>
      </c>
      <c r="AE76" s="51" cm="1">
        <f t="array" ref="AE76">MIN(1,SLOPE(Fperm_SI_Woolf2021!$F$9:$F$93*EXP(-Fperm_SI_Woolf2021!$I$9:$I$93*$C76*IF(AE$58=Fperm_SI_Woolf2021!$E$9:$E$93,1,EXP(LN((1.1*(Fperm_SI_Woolf2021!$E$9:$E$93-AE$58)-63.1579*EXP(-0.19*Fperm_SI_Woolf2021!$E$9:$E$93)+63.1579*EXP(-0.19*AE$58))/(Fperm_SI_Woolf2021!$E$9:$E$93-AE$58))*(AE$58-Fperm_SI_Woolf2021!$E$9:$E$93)/10))) + Fperm_SI_Woolf2021!$G$9:$G$93*EXP(-Fperm_SI_Woolf2021!$J$9:$J$93*$C76*IF(AE$58=Fperm_SI_Woolf2021!$E$9:$E$93,1,EXP(LN((1.1*(Fperm_SI_Woolf2021!$E$9:$E$93-AE$58)-63.1579*EXP(-0.19*Fperm_SI_Woolf2021!$E$9:$E$93)+63.1579*EXP(-0.19*AE$58))/(Fperm_SI_Woolf2021!$E$9:$E$93-AE$58))*(AE$58-Fperm_SI_Woolf2021!$E$9:$E$93)/10))) + Fperm_SI_Woolf2021!$H$9:$H$93*EXP(-Fperm_SI_Woolf2021!$K$9:$K$93*$C76*IF(AE$58=Fperm_SI_Woolf2021!$E$9:$E$93,1,EXP(LN((1.1*(Fperm_SI_Woolf2021!$E$9:$E$93-AE$58)-63.1579*EXP(-0.19*Fperm_SI_Woolf2021!$E$9:$E$93)+63.1579*EXP(-0.19*AE$58))/(Fperm_SI_Woolf2021!$E$9:$E$93-AE$58))*(AE$58-Fperm_SI_Woolf2021!$E$9:$E$93)/10))),Fperm_SI_Woolf2021!$D$9:$D$93)*AE$57+INTERCEPT(Fperm_SI_Woolf2021!$F$9:$F$93*EXP(-Fperm_SI_Woolf2021!$I$9:$I$93*$C76*IF(AE$58=Fperm_SI_Woolf2021!$E$9:$E$93,1,EXP(LN((1.1*(Fperm_SI_Woolf2021!$E$9:$E$93-AE$58)-63.1579*EXP(-0.19*Fperm_SI_Woolf2021!$E$9:$E$93)+63.1579*EXP(-0.19*AE$58))/(Fperm_SI_Woolf2021!$E$9:$E$93-AE$58))*(AE$58-Fperm_SI_Woolf2021!$E$9:$E$93)/10))) + Fperm_SI_Woolf2021!$G$9:$G$93*EXP(-Fperm_SI_Woolf2021!$J$9:$J$93*$C76*IF(AE$58=Fperm_SI_Woolf2021!$E$9:$E$93,1,EXP(LN((1.1*(Fperm_SI_Woolf2021!$E$9:$E$93-AE$58)-63.1579*EXP(-0.19*Fperm_SI_Woolf2021!$E$9:$E$93)+63.1579*EXP(-0.19*AE$58))/(Fperm_SI_Woolf2021!$E$9:$E$93-AE$58))*(AE$58-Fperm_SI_Woolf2021!$E$9:$E$93)/10))) + Fperm_SI_Woolf2021!$H$9:$H$93*EXP(-Fperm_SI_Woolf2021!$K$9:$K$93*$C76*IF(AE$58=Fperm_SI_Woolf2021!$E$9:$E$93,1,EXP(LN((1.1*(Fperm_SI_Woolf2021!$E$9:$E$93-AE$58)-63.1579*EXP(-0.19*Fperm_SI_Woolf2021!$E$9:$E$93)+63.1579*EXP(-0.19*AE$58))/(Fperm_SI_Woolf2021!$E$9:$E$93-AE$58))*(AE$58-Fperm_SI_Woolf2021!$E$9:$E$93)/10))),Fperm_SI_Woolf2021!$D$9:$D$93))</f>
        <v>0.62588711508491346</v>
      </c>
      <c r="AF76" s="51" cm="1">
        <f t="array" ref="AF76">MIN(1,SLOPE(Fperm_SI_Woolf2021!$F$9:$F$93*EXP(-Fperm_SI_Woolf2021!$I$9:$I$93*$C76*IF(AF$58=Fperm_SI_Woolf2021!$E$9:$E$93,1,EXP(LN((1.1*(Fperm_SI_Woolf2021!$E$9:$E$93-AF$58)-63.1579*EXP(-0.19*Fperm_SI_Woolf2021!$E$9:$E$93)+63.1579*EXP(-0.19*AF$58))/(Fperm_SI_Woolf2021!$E$9:$E$93-AF$58))*(AF$58-Fperm_SI_Woolf2021!$E$9:$E$93)/10))) + Fperm_SI_Woolf2021!$G$9:$G$93*EXP(-Fperm_SI_Woolf2021!$J$9:$J$93*$C76*IF(AF$58=Fperm_SI_Woolf2021!$E$9:$E$93,1,EXP(LN((1.1*(Fperm_SI_Woolf2021!$E$9:$E$93-AF$58)-63.1579*EXP(-0.19*Fperm_SI_Woolf2021!$E$9:$E$93)+63.1579*EXP(-0.19*AF$58))/(Fperm_SI_Woolf2021!$E$9:$E$93-AF$58))*(AF$58-Fperm_SI_Woolf2021!$E$9:$E$93)/10))) + Fperm_SI_Woolf2021!$H$9:$H$93*EXP(-Fperm_SI_Woolf2021!$K$9:$K$93*$C76*IF(AF$58=Fperm_SI_Woolf2021!$E$9:$E$93,1,EXP(LN((1.1*(Fperm_SI_Woolf2021!$E$9:$E$93-AF$58)-63.1579*EXP(-0.19*Fperm_SI_Woolf2021!$E$9:$E$93)+63.1579*EXP(-0.19*AF$58))/(Fperm_SI_Woolf2021!$E$9:$E$93-AF$58))*(AF$58-Fperm_SI_Woolf2021!$E$9:$E$93)/10))),Fperm_SI_Woolf2021!$D$9:$D$93)*AF$57+INTERCEPT(Fperm_SI_Woolf2021!$F$9:$F$93*EXP(-Fperm_SI_Woolf2021!$I$9:$I$93*$C76*IF(AF$58=Fperm_SI_Woolf2021!$E$9:$E$93,1,EXP(LN((1.1*(Fperm_SI_Woolf2021!$E$9:$E$93-AF$58)-63.1579*EXP(-0.19*Fperm_SI_Woolf2021!$E$9:$E$93)+63.1579*EXP(-0.19*AF$58))/(Fperm_SI_Woolf2021!$E$9:$E$93-AF$58))*(AF$58-Fperm_SI_Woolf2021!$E$9:$E$93)/10))) + Fperm_SI_Woolf2021!$G$9:$G$93*EXP(-Fperm_SI_Woolf2021!$J$9:$J$93*$C76*IF(AF$58=Fperm_SI_Woolf2021!$E$9:$E$93,1,EXP(LN((1.1*(Fperm_SI_Woolf2021!$E$9:$E$93-AF$58)-63.1579*EXP(-0.19*Fperm_SI_Woolf2021!$E$9:$E$93)+63.1579*EXP(-0.19*AF$58))/(Fperm_SI_Woolf2021!$E$9:$E$93-AF$58))*(AF$58-Fperm_SI_Woolf2021!$E$9:$E$93)/10))) + Fperm_SI_Woolf2021!$H$9:$H$93*EXP(-Fperm_SI_Woolf2021!$K$9:$K$93*$C76*IF(AF$58=Fperm_SI_Woolf2021!$E$9:$E$93,1,EXP(LN((1.1*(Fperm_SI_Woolf2021!$E$9:$E$93-AF$58)-63.1579*EXP(-0.19*Fperm_SI_Woolf2021!$E$9:$E$93)+63.1579*EXP(-0.19*AF$58))/(Fperm_SI_Woolf2021!$E$9:$E$93-AF$58))*(AF$58-Fperm_SI_Woolf2021!$E$9:$E$93)/10))),Fperm_SI_Woolf2021!$D$9:$D$93))</f>
        <v>0.59406529992239376</v>
      </c>
      <c r="AG76" s="51" cm="1">
        <f t="array" ref="AG76">MIN(1,SLOPE(Fperm_SI_Woolf2021!$F$9:$F$93*EXP(-Fperm_SI_Woolf2021!$I$9:$I$93*$C76*IF(AG$58=Fperm_SI_Woolf2021!$E$9:$E$93,1,EXP(LN((1.1*(Fperm_SI_Woolf2021!$E$9:$E$93-AG$58)-63.1579*EXP(-0.19*Fperm_SI_Woolf2021!$E$9:$E$93)+63.1579*EXP(-0.19*AG$58))/(Fperm_SI_Woolf2021!$E$9:$E$93-AG$58))*(AG$58-Fperm_SI_Woolf2021!$E$9:$E$93)/10))) + Fperm_SI_Woolf2021!$G$9:$G$93*EXP(-Fperm_SI_Woolf2021!$J$9:$J$93*$C76*IF(AG$58=Fperm_SI_Woolf2021!$E$9:$E$93,1,EXP(LN((1.1*(Fperm_SI_Woolf2021!$E$9:$E$93-AG$58)-63.1579*EXP(-0.19*Fperm_SI_Woolf2021!$E$9:$E$93)+63.1579*EXP(-0.19*AG$58))/(Fperm_SI_Woolf2021!$E$9:$E$93-AG$58))*(AG$58-Fperm_SI_Woolf2021!$E$9:$E$93)/10))) + Fperm_SI_Woolf2021!$H$9:$H$93*EXP(-Fperm_SI_Woolf2021!$K$9:$K$93*$C76*IF(AG$58=Fperm_SI_Woolf2021!$E$9:$E$93,1,EXP(LN((1.1*(Fperm_SI_Woolf2021!$E$9:$E$93-AG$58)-63.1579*EXP(-0.19*Fperm_SI_Woolf2021!$E$9:$E$93)+63.1579*EXP(-0.19*AG$58))/(Fperm_SI_Woolf2021!$E$9:$E$93-AG$58))*(AG$58-Fperm_SI_Woolf2021!$E$9:$E$93)/10))),Fperm_SI_Woolf2021!$D$9:$D$93)*AG$57+INTERCEPT(Fperm_SI_Woolf2021!$F$9:$F$93*EXP(-Fperm_SI_Woolf2021!$I$9:$I$93*$C76*IF(AG$58=Fperm_SI_Woolf2021!$E$9:$E$93,1,EXP(LN((1.1*(Fperm_SI_Woolf2021!$E$9:$E$93-AG$58)-63.1579*EXP(-0.19*Fperm_SI_Woolf2021!$E$9:$E$93)+63.1579*EXP(-0.19*AG$58))/(Fperm_SI_Woolf2021!$E$9:$E$93-AG$58))*(AG$58-Fperm_SI_Woolf2021!$E$9:$E$93)/10))) + Fperm_SI_Woolf2021!$G$9:$G$93*EXP(-Fperm_SI_Woolf2021!$J$9:$J$93*$C76*IF(AG$58=Fperm_SI_Woolf2021!$E$9:$E$93,1,EXP(LN((1.1*(Fperm_SI_Woolf2021!$E$9:$E$93-AG$58)-63.1579*EXP(-0.19*Fperm_SI_Woolf2021!$E$9:$E$93)+63.1579*EXP(-0.19*AG$58))/(Fperm_SI_Woolf2021!$E$9:$E$93-AG$58))*(AG$58-Fperm_SI_Woolf2021!$E$9:$E$93)/10))) + Fperm_SI_Woolf2021!$H$9:$H$93*EXP(-Fperm_SI_Woolf2021!$K$9:$K$93*$C76*IF(AG$58=Fperm_SI_Woolf2021!$E$9:$E$93,1,EXP(LN((1.1*(Fperm_SI_Woolf2021!$E$9:$E$93-AG$58)-63.1579*EXP(-0.19*Fperm_SI_Woolf2021!$E$9:$E$93)+63.1579*EXP(-0.19*AG$58))/(Fperm_SI_Woolf2021!$E$9:$E$93-AG$58))*(AG$58-Fperm_SI_Woolf2021!$E$9:$E$93)/10))),Fperm_SI_Woolf2021!$D$9:$D$93))</f>
        <v>0.56224348475987407</v>
      </c>
      <c r="AH76" s="51" cm="1">
        <f t="array" ref="AH76">MIN(1,SLOPE(Fperm_SI_Woolf2021!$F$9:$F$93*EXP(-Fperm_SI_Woolf2021!$I$9:$I$93*$C76*IF(AH$58=Fperm_SI_Woolf2021!$E$9:$E$93,1,EXP(LN((1.1*(Fperm_SI_Woolf2021!$E$9:$E$93-AH$58)-63.1579*EXP(-0.19*Fperm_SI_Woolf2021!$E$9:$E$93)+63.1579*EXP(-0.19*AH$58))/(Fperm_SI_Woolf2021!$E$9:$E$93-AH$58))*(AH$58-Fperm_SI_Woolf2021!$E$9:$E$93)/10))) + Fperm_SI_Woolf2021!$G$9:$G$93*EXP(-Fperm_SI_Woolf2021!$J$9:$J$93*$C76*IF(AH$58=Fperm_SI_Woolf2021!$E$9:$E$93,1,EXP(LN((1.1*(Fperm_SI_Woolf2021!$E$9:$E$93-AH$58)-63.1579*EXP(-0.19*Fperm_SI_Woolf2021!$E$9:$E$93)+63.1579*EXP(-0.19*AH$58))/(Fperm_SI_Woolf2021!$E$9:$E$93-AH$58))*(AH$58-Fperm_SI_Woolf2021!$E$9:$E$93)/10))) + Fperm_SI_Woolf2021!$H$9:$H$93*EXP(-Fperm_SI_Woolf2021!$K$9:$K$93*$C76*IF(AH$58=Fperm_SI_Woolf2021!$E$9:$E$93,1,EXP(LN((1.1*(Fperm_SI_Woolf2021!$E$9:$E$93-AH$58)-63.1579*EXP(-0.19*Fperm_SI_Woolf2021!$E$9:$E$93)+63.1579*EXP(-0.19*AH$58))/(Fperm_SI_Woolf2021!$E$9:$E$93-AH$58))*(AH$58-Fperm_SI_Woolf2021!$E$9:$E$93)/10))),Fperm_SI_Woolf2021!$D$9:$D$93)*AH$57+INTERCEPT(Fperm_SI_Woolf2021!$F$9:$F$93*EXP(-Fperm_SI_Woolf2021!$I$9:$I$93*$C76*IF(AH$58=Fperm_SI_Woolf2021!$E$9:$E$93,1,EXP(LN((1.1*(Fperm_SI_Woolf2021!$E$9:$E$93-AH$58)-63.1579*EXP(-0.19*Fperm_SI_Woolf2021!$E$9:$E$93)+63.1579*EXP(-0.19*AH$58))/(Fperm_SI_Woolf2021!$E$9:$E$93-AH$58))*(AH$58-Fperm_SI_Woolf2021!$E$9:$E$93)/10))) + Fperm_SI_Woolf2021!$G$9:$G$93*EXP(-Fperm_SI_Woolf2021!$J$9:$J$93*$C76*IF(AH$58=Fperm_SI_Woolf2021!$E$9:$E$93,1,EXP(LN((1.1*(Fperm_SI_Woolf2021!$E$9:$E$93-AH$58)-63.1579*EXP(-0.19*Fperm_SI_Woolf2021!$E$9:$E$93)+63.1579*EXP(-0.19*AH$58))/(Fperm_SI_Woolf2021!$E$9:$E$93-AH$58))*(AH$58-Fperm_SI_Woolf2021!$E$9:$E$93)/10))) + Fperm_SI_Woolf2021!$H$9:$H$93*EXP(-Fperm_SI_Woolf2021!$K$9:$K$93*$C76*IF(AH$58=Fperm_SI_Woolf2021!$E$9:$E$93,1,EXP(LN((1.1*(Fperm_SI_Woolf2021!$E$9:$E$93-AH$58)-63.1579*EXP(-0.19*Fperm_SI_Woolf2021!$E$9:$E$93)+63.1579*EXP(-0.19*AH$58))/(Fperm_SI_Woolf2021!$E$9:$E$93-AH$58))*(AH$58-Fperm_SI_Woolf2021!$E$9:$E$93)/10))),Fperm_SI_Woolf2021!$D$9:$D$93))</f>
        <v>0.92055226638407062</v>
      </c>
      <c r="AI76" s="51" cm="1">
        <f t="array" ref="AI76">MIN(1,SLOPE(Fperm_SI_Woolf2021!$F$9:$F$93*EXP(-Fperm_SI_Woolf2021!$I$9:$I$93*$C76*IF(AI$58=Fperm_SI_Woolf2021!$E$9:$E$93,1,EXP(LN((1.1*(Fperm_SI_Woolf2021!$E$9:$E$93-AI$58)-63.1579*EXP(-0.19*Fperm_SI_Woolf2021!$E$9:$E$93)+63.1579*EXP(-0.19*AI$58))/(Fperm_SI_Woolf2021!$E$9:$E$93-AI$58))*(AI$58-Fperm_SI_Woolf2021!$E$9:$E$93)/10))) + Fperm_SI_Woolf2021!$G$9:$G$93*EXP(-Fperm_SI_Woolf2021!$J$9:$J$93*$C76*IF(AI$58=Fperm_SI_Woolf2021!$E$9:$E$93,1,EXP(LN((1.1*(Fperm_SI_Woolf2021!$E$9:$E$93-AI$58)-63.1579*EXP(-0.19*Fperm_SI_Woolf2021!$E$9:$E$93)+63.1579*EXP(-0.19*AI$58))/(Fperm_SI_Woolf2021!$E$9:$E$93-AI$58))*(AI$58-Fperm_SI_Woolf2021!$E$9:$E$93)/10))) + Fperm_SI_Woolf2021!$H$9:$H$93*EXP(-Fperm_SI_Woolf2021!$K$9:$K$93*$C76*IF(AI$58=Fperm_SI_Woolf2021!$E$9:$E$93,1,EXP(LN((1.1*(Fperm_SI_Woolf2021!$E$9:$E$93-AI$58)-63.1579*EXP(-0.19*Fperm_SI_Woolf2021!$E$9:$E$93)+63.1579*EXP(-0.19*AI$58))/(Fperm_SI_Woolf2021!$E$9:$E$93-AI$58))*(AI$58-Fperm_SI_Woolf2021!$E$9:$E$93)/10))),Fperm_SI_Woolf2021!$D$9:$D$93)*AI$57+INTERCEPT(Fperm_SI_Woolf2021!$F$9:$F$93*EXP(-Fperm_SI_Woolf2021!$I$9:$I$93*$C76*IF(AI$58=Fperm_SI_Woolf2021!$E$9:$E$93,1,EXP(LN((1.1*(Fperm_SI_Woolf2021!$E$9:$E$93-AI$58)-63.1579*EXP(-0.19*Fperm_SI_Woolf2021!$E$9:$E$93)+63.1579*EXP(-0.19*AI$58))/(Fperm_SI_Woolf2021!$E$9:$E$93-AI$58))*(AI$58-Fperm_SI_Woolf2021!$E$9:$E$93)/10))) + Fperm_SI_Woolf2021!$G$9:$G$93*EXP(-Fperm_SI_Woolf2021!$J$9:$J$93*$C76*IF(AI$58=Fperm_SI_Woolf2021!$E$9:$E$93,1,EXP(LN((1.1*(Fperm_SI_Woolf2021!$E$9:$E$93-AI$58)-63.1579*EXP(-0.19*Fperm_SI_Woolf2021!$E$9:$E$93)+63.1579*EXP(-0.19*AI$58))/(Fperm_SI_Woolf2021!$E$9:$E$93-AI$58))*(AI$58-Fperm_SI_Woolf2021!$E$9:$E$93)/10))) + Fperm_SI_Woolf2021!$H$9:$H$93*EXP(-Fperm_SI_Woolf2021!$K$9:$K$93*$C76*IF(AI$58=Fperm_SI_Woolf2021!$E$9:$E$93,1,EXP(LN((1.1*(Fperm_SI_Woolf2021!$E$9:$E$93-AI$58)-63.1579*EXP(-0.19*Fperm_SI_Woolf2021!$E$9:$E$93)+63.1579*EXP(-0.19*AI$58))/(Fperm_SI_Woolf2021!$E$9:$E$93-AI$58))*(AI$58-Fperm_SI_Woolf2021!$E$9:$E$93)/10))),Fperm_SI_Woolf2021!$D$9:$D$93))</f>
        <v>0.88769200979945417</v>
      </c>
      <c r="AJ76" s="51" cm="1">
        <f t="array" ref="AJ76">MIN(1,SLOPE(Fperm_SI_Woolf2021!$F$9:$F$93*EXP(-Fperm_SI_Woolf2021!$I$9:$I$93*$C76*IF(AJ$58=Fperm_SI_Woolf2021!$E$9:$E$93,1,EXP(LN((1.1*(Fperm_SI_Woolf2021!$E$9:$E$93-AJ$58)-63.1579*EXP(-0.19*Fperm_SI_Woolf2021!$E$9:$E$93)+63.1579*EXP(-0.19*AJ$58))/(Fperm_SI_Woolf2021!$E$9:$E$93-AJ$58))*(AJ$58-Fperm_SI_Woolf2021!$E$9:$E$93)/10))) + Fperm_SI_Woolf2021!$G$9:$G$93*EXP(-Fperm_SI_Woolf2021!$J$9:$J$93*$C76*IF(AJ$58=Fperm_SI_Woolf2021!$E$9:$E$93,1,EXP(LN((1.1*(Fperm_SI_Woolf2021!$E$9:$E$93-AJ$58)-63.1579*EXP(-0.19*Fperm_SI_Woolf2021!$E$9:$E$93)+63.1579*EXP(-0.19*AJ$58))/(Fperm_SI_Woolf2021!$E$9:$E$93-AJ$58))*(AJ$58-Fperm_SI_Woolf2021!$E$9:$E$93)/10))) + Fperm_SI_Woolf2021!$H$9:$H$93*EXP(-Fperm_SI_Woolf2021!$K$9:$K$93*$C76*IF(AJ$58=Fperm_SI_Woolf2021!$E$9:$E$93,1,EXP(LN((1.1*(Fperm_SI_Woolf2021!$E$9:$E$93-AJ$58)-63.1579*EXP(-0.19*Fperm_SI_Woolf2021!$E$9:$E$93)+63.1579*EXP(-0.19*AJ$58))/(Fperm_SI_Woolf2021!$E$9:$E$93-AJ$58))*(AJ$58-Fperm_SI_Woolf2021!$E$9:$E$93)/10))),Fperm_SI_Woolf2021!$D$9:$D$93)*AJ$57+INTERCEPT(Fperm_SI_Woolf2021!$F$9:$F$93*EXP(-Fperm_SI_Woolf2021!$I$9:$I$93*$C76*IF(AJ$58=Fperm_SI_Woolf2021!$E$9:$E$93,1,EXP(LN((1.1*(Fperm_SI_Woolf2021!$E$9:$E$93-AJ$58)-63.1579*EXP(-0.19*Fperm_SI_Woolf2021!$E$9:$E$93)+63.1579*EXP(-0.19*AJ$58))/(Fperm_SI_Woolf2021!$E$9:$E$93-AJ$58))*(AJ$58-Fperm_SI_Woolf2021!$E$9:$E$93)/10))) + Fperm_SI_Woolf2021!$G$9:$G$93*EXP(-Fperm_SI_Woolf2021!$J$9:$J$93*$C76*IF(AJ$58=Fperm_SI_Woolf2021!$E$9:$E$93,1,EXP(LN((1.1*(Fperm_SI_Woolf2021!$E$9:$E$93-AJ$58)-63.1579*EXP(-0.19*Fperm_SI_Woolf2021!$E$9:$E$93)+63.1579*EXP(-0.19*AJ$58))/(Fperm_SI_Woolf2021!$E$9:$E$93-AJ$58))*(AJ$58-Fperm_SI_Woolf2021!$E$9:$E$93)/10))) + Fperm_SI_Woolf2021!$H$9:$H$93*EXP(-Fperm_SI_Woolf2021!$K$9:$K$93*$C76*IF(AJ$58=Fperm_SI_Woolf2021!$E$9:$E$93,1,EXP(LN((1.1*(Fperm_SI_Woolf2021!$E$9:$E$93-AJ$58)-63.1579*EXP(-0.19*Fperm_SI_Woolf2021!$E$9:$E$93)+63.1579*EXP(-0.19*AJ$58))/(Fperm_SI_Woolf2021!$E$9:$E$93-AJ$58))*(AJ$58-Fperm_SI_Woolf2021!$E$9:$E$93)/10))),Fperm_SI_Woolf2021!$D$9:$D$93))</f>
        <v>0.85483175321483762</v>
      </c>
      <c r="AK76" s="51" cm="1">
        <f t="array" ref="AK76">MIN(1,SLOPE(Fperm_SI_Woolf2021!$F$9:$F$93*EXP(-Fperm_SI_Woolf2021!$I$9:$I$93*$C76*IF(AK$58=Fperm_SI_Woolf2021!$E$9:$E$93,1,EXP(LN((1.1*(Fperm_SI_Woolf2021!$E$9:$E$93-AK$58)-63.1579*EXP(-0.19*Fperm_SI_Woolf2021!$E$9:$E$93)+63.1579*EXP(-0.19*AK$58))/(Fperm_SI_Woolf2021!$E$9:$E$93-AK$58))*(AK$58-Fperm_SI_Woolf2021!$E$9:$E$93)/10))) + Fperm_SI_Woolf2021!$G$9:$G$93*EXP(-Fperm_SI_Woolf2021!$J$9:$J$93*$C76*IF(AK$58=Fperm_SI_Woolf2021!$E$9:$E$93,1,EXP(LN((1.1*(Fperm_SI_Woolf2021!$E$9:$E$93-AK$58)-63.1579*EXP(-0.19*Fperm_SI_Woolf2021!$E$9:$E$93)+63.1579*EXP(-0.19*AK$58))/(Fperm_SI_Woolf2021!$E$9:$E$93-AK$58))*(AK$58-Fperm_SI_Woolf2021!$E$9:$E$93)/10))) + Fperm_SI_Woolf2021!$H$9:$H$93*EXP(-Fperm_SI_Woolf2021!$K$9:$K$93*$C76*IF(AK$58=Fperm_SI_Woolf2021!$E$9:$E$93,1,EXP(LN((1.1*(Fperm_SI_Woolf2021!$E$9:$E$93-AK$58)-63.1579*EXP(-0.19*Fperm_SI_Woolf2021!$E$9:$E$93)+63.1579*EXP(-0.19*AK$58))/(Fperm_SI_Woolf2021!$E$9:$E$93-AK$58))*(AK$58-Fperm_SI_Woolf2021!$E$9:$E$93)/10))),Fperm_SI_Woolf2021!$D$9:$D$93)*AK$57+INTERCEPT(Fperm_SI_Woolf2021!$F$9:$F$93*EXP(-Fperm_SI_Woolf2021!$I$9:$I$93*$C76*IF(AK$58=Fperm_SI_Woolf2021!$E$9:$E$93,1,EXP(LN((1.1*(Fperm_SI_Woolf2021!$E$9:$E$93-AK$58)-63.1579*EXP(-0.19*Fperm_SI_Woolf2021!$E$9:$E$93)+63.1579*EXP(-0.19*AK$58))/(Fperm_SI_Woolf2021!$E$9:$E$93-AK$58))*(AK$58-Fperm_SI_Woolf2021!$E$9:$E$93)/10))) + Fperm_SI_Woolf2021!$G$9:$G$93*EXP(-Fperm_SI_Woolf2021!$J$9:$J$93*$C76*IF(AK$58=Fperm_SI_Woolf2021!$E$9:$E$93,1,EXP(LN((1.1*(Fperm_SI_Woolf2021!$E$9:$E$93-AK$58)-63.1579*EXP(-0.19*Fperm_SI_Woolf2021!$E$9:$E$93)+63.1579*EXP(-0.19*AK$58))/(Fperm_SI_Woolf2021!$E$9:$E$93-AK$58))*(AK$58-Fperm_SI_Woolf2021!$E$9:$E$93)/10))) + Fperm_SI_Woolf2021!$H$9:$H$93*EXP(-Fperm_SI_Woolf2021!$K$9:$K$93*$C76*IF(AK$58=Fperm_SI_Woolf2021!$E$9:$E$93,1,EXP(LN((1.1*(Fperm_SI_Woolf2021!$E$9:$E$93-AK$58)-63.1579*EXP(-0.19*Fperm_SI_Woolf2021!$E$9:$E$93)+63.1579*EXP(-0.19*AK$58))/(Fperm_SI_Woolf2021!$E$9:$E$93-AK$58))*(AK$58-Fperm_SI_Woolf2021!$E$9:$E$93)/10))),Fperm_SI_Woolf2021!$D$9:$D$93))</f>
        <v>0.82197149663022107</v>
      </c>
      <c r="AL76" s="51" cm="1">
        <f t="array" ref="AL76">MIN(1,SLOPE(Fperm_SI_Woolf2021!$F$9:$F$93*EXP(-Fperm_SI_Woolf2021!$I$9:$I$93*$C76*IF(AL$58=Fperm_SI_Woolf2021!$E$9:$E$93,1,EXP(LN((1.1*(Fperm_SI_Woolf2021!$E$9:$E$93-AL$58)-63.1579*EXP(-0.19*Fperm_SI_Woolf2021!$E$9:$E$93)+63.1579*EXP(-0.19*AL$58))/(Fperm_SI_Woolf2021!$E$9:$E$93-AL$58))*(AL$58-Fperm_SI_Woolf2021!$E$9:$E$93)/10))) + Fperm_SI_Woolf2021!$G$9:$G$93*EXP(-Fperm_SI_Woolf2021!$J$9:$J$93*$C76*IF(AL$58=Fperm_SI_Woolf2021!$E$9:$E$93,1,EXP(LN((1.1*(Fperm_SI_Woolf2021!$E$9:$E$93-AL$58)-63.1579*EXP(-0.19*Fperm_SI_Woolf2021!$E$9:$E$93)+63.1579*EXP(-0.19*AL$58))/(Fperm_SI_Woolf2021!$E$9:$E$93-AL$58))*(AL$58-Fperm_SI_Woolf2021!$E$9:$E$93)/10))) + Fperm_SI_Woolf2021!$H$9:$H$93*EXP(-Fperm_SI_Woolf2021!$K$9:$K$93*$C76*IF(AL$58=Fperm_SI_Woolf2021!$E$9:$E$93,1,EXP(LN((1.1*(Fperm_SI_Woolf2021!$E$9:$E$93-AL$58)-63.1579*EXP(-0.19*Fperm_SI_Woolf2021!$E$9:$E$93)+63.1579*EXP(-0.19*AL$58))/(Fperm_SI_Woolf2021!$E$9:$E$93-AL$58))*(AL$58-Fperm_SI_Woolf2021!$E$9:$E$93)/10))),Fperm_SI_Woolf2021!$D$9:$D$93)*AL$57+INTERCEPT(Fperm_SI_Woolf2021!$F$9:$F$93*EXP(-Fperm_SI_Woolf2021!$I$9:$I$93*$C76*IF(AL$58=Fperm_SI_Woolf2021!$E$9:$E$93,1,EXP(LN((1.1*(Fperm_SI_Woolf2021!$E$9:$E$93-AL$58)-63.1579*EXP(-0.19*Fperm_SI_Woolf2021!$E$9:$E$93)+63.1579*EXP(-0.19*AL$58))/(Fperm_SI_Woolf2021!$E$9:$E$93-AL$58))*(AL$58-Fperm_SI_Woolf2021!$E$9:$E$93)/10))) + Fperm_SI_Woolf2021!$G$9:$G$93*EXP(-Fperm_SI_Woolf2021!$J$9:$J$93*$C76*IF(AL$58=Fperm_SI_Woolf2021!$E$9:$E$93,1,EXP(LN((1.1*(Fperm_SI_Woolf2021!$E$9:$E$93-AL$58)-63.1579*EXP(-0.19*Fperm_SI_Woolf2021!$E$9:$E$93)+63.1579*EXP(-0.19*AL$58))/(Fperm_SI_Woolf2021!$E$9:$E$93-AL$58))*(AL$58-Fperm_SI_Woolf2021!$E$9:$E$93)/10))) + Fperm_SI_Woolf2021!$H$9:$H$93*EXP(-Fperm_SI_Woolf2021!$K$9:$K$93*$C76*IF(AL$58=Fperm_SI_Woolf2021!$E$9:$E$93,1,EXP(LN((1.1*(Fperm_SI_Woolf2021!$E$9:$E$93-AL$58)-63.1579*EXP(-0.19*Fperm_SI_Woolf2021!$E$9:$E$93)+63.1579*EXP(-0.19*AL$58))/(Fperm_SI_Woolf2021!$E$9:$E$93-AL$58))*(AL$58-Fperm_SI_Woolf2021!$E$9:$E$93)/10))),Fperm_SI_Woolf2021!$D$9:$D$93))</f>
        <v>0.78911124004560462</v>
      </c>
      <c r="AM76" s="51" cm="1">
        <f t="array" ref="AM76">MIN(1,SLOPE(Fperm_SI_Woolf2021!$F$9:$F$93*EXP(-Fperm_SI_Woolf2021!$I$9:$I$93*$C76*IF(AM$58=Fperm_SI_Woolf2021!$E$9:$E$93,1,EXP(LN((1.1*(Fperm_SI_Woolf2021!$E$9:$E$93-AM$58)-63.1579*EXP(-0.19*Fperm_SI_Woolf2021!$E$9:$E$93)+63.1579*EXP(-0.19*AM$58))/(Fperm_SI_Woolf2021!$E$9:$E$93-AM$58))*(AM$58-Fperm_SI_Woolf2021!$E$9:$E$93)/10))) + Fperm_SI_Woolf2021!$G$9:$G$93*EXP(-Fperm_SI_Woolf2021!$J$9:$J$93*$C76*IF(AM$58=Fperm_SI_Woolf2021!$E$9:$E$93,1,EXP(LN((1.1*(Fperm_SI_Woolf2021!$E$9:$E$93-AM$58)-63.1579*EXP(-0.19*Fperm_SI_Woolf2021!$E$9:$E$93)+63.1579*EXP(-0.19*AM$58))/(Fperm_SI_Woolf2021!$E$9:$E$93-AM$58))*(AM$58-Fperm_SI_Woolf2021!$E$9:$E$93)/10))) + Fperm_SI_Woolf2021!$H$9:$H$93*EXP(-Fperm_SI_Woolf2021!$K$9:$K$93*$C76*IF(AM$58=Fperm_SI_Woolf2021!$E$9:$E$93,1,EXP(LN((1.1*(Fperm_SI_Woolf2021!$E$9:$E$93-AM$58)-63.1579*EXP(-0.19*Fperm_SI_Woolf2021!$E$9:$E$93)+63.1579*EXP(-0.19*AM$58))/(Fperm_SI_Woolf2021!$E$9:$E$93-AM$58))*(AM$58-Fperm_SI_Woolf2021!$E$9:$E$93)/10))),Fperm_SI_Woolf2021!$D$9:$D$93)*AM$57+INTERCEPT(Fperm_SI_Woolf2021!$F$9:$F$93*EXP(-Fperm_SI_Woolf2021!$I$9:$I$93*$C76*IF(AM$58=Fperm_SI_Woolf2021!$E$9:$E$93,1,EXP(LN((1.1*(Fperm_SI_Woolf2021!$E$9:$E$93-AM$58)-63.1579*EXP(-0.19*Fperm_SI_Woolf2021!$E$9:$E$93)+63.1579*EXP(-0.19*AM$58))/(Fperm_SI_Woolf2021!$E$9:$E$93-AM$58))*(AM$58-Fperm_SI_Woolf2021!$E$9:$E$93)/10))) + Fperm_SI_Woolf2021!$G$9:$G$93*EXP(-Fperm_SI_Woolf2021!$J$9:$J$93*$C76*IF(AM$58=Fperm_SI_Woolf2021!$E$9:$E$93,1,EXP(LN((1.1*(Fperm_SI_Woolf2021!$E$9:$E$93-AM$58)-63.1579*EXP(-0.19*Fperm_SI_Woolf2021!$E$9:$E$93)+63.1579*EXP(-0.19*AM$58))/(Fperm_SI_Woolf2021!$E$9:$E$93-AM$58))*(AM$58-Fperm_SI_Woolf2021!$E$9:$E$93)/10))) + Fperm_SI_Woolf2021!$H$9:$H$93*EXP(-Fperm_SI_Woolf2021!$K$9:$K$93*$C76*IF(AM$58=Fperm_SI_Woolf2021!$E$9:$E$93,1,EXP(LN((1.1*(Fperm_SI_Woolf2021!$E$9:$E$93-AM$58)-63.1579*EXP(-0.19*Fperm_SI_Woolf2021!$E$9:$E$93)+63.1579*EXP(-0.19*AM$58))/(Fperm_SI_Woolf2021!$E$9:$E$93-AM$58))*(AM$58-Fperm_SI_Woolf2021!$E$9:$E$93)/10))),Fperm_SI_Woolf2021!$D$9:$D$93))</f>
        <v>0.75625098346098807</v>
      </c>
      <c r="AN76" s="51" cm="1">
        <f t="array" ref="AN76">MIN(1,SLOPE(Fperm_SI_Woolf2021!$F$9:$F$93*EXP(-Fperm_SI_Woolf2021!$I$9:$I$93*$C76*IF(AN$58=Fperm_SI_Woolf2021!$E$9:$E$93,1,EXP(LN((1.1*(Fperm_SI_Woolf2021!$E$9:$E$93-AN$58)-63.1579*EXP(-0.19*Fperm_SI_Woolf2021!$E$9:$E$93)+63.1579*EXP(-0.19*AN$58))/(Fperm_SI_Woolf2021!$E$9:$E$93-AN$58))*(AN$58-Fperm_SI_Woolf2021!$E$9:$E$93)/10))) + Fperm_SI_Woolf2021!$G$9:$G$93*EXP(-Fperm_SI_Woolf2021!$J$9:$J$93*$C76*IF(AN$58=Fperm_SI_Woolf2021!$E$9:$E$93,1,EXP(LN((1.1*(Fperm_SI_Woolf2021!$E$9:$E$93-AN$58)-63.1579*EXP(-0.19*Fperm_SI_Woolf2021!$E$9:$E$93)+63.1579*EXP(-0.19*AN$58))/(Fperm_SI_Woolf2021!$E$9:$E$93-AN$58))*(AN$58-Fperm_SI_Woolf2021!$E$9:$E$93)/10))) + Fperm_SI_Woolf2021!$H$9:$H$93*EXP(-Fperm_SI_Woolf2021!$K$9:$K$93*$C76*IF(AN$58=Fperm_SI_Woolf2021!$E$9:$E$93,1,EXP(LN((1.1*(Fperm_SI_Woolf2021!$E$9:$E$93-AN$58)-63.1579*EXP(-0.19*Fperm_SI_Woolf2021!$E$9:$E$93)+63.1579*EXP(-0.19*AN$58))/(Fperm_SI_Woolf2021!$E$9:$E$93-AN$58))*(AN$58-Fperm_SI_Woolf2021!$E$9:$E$93)/10))),Fperm_SI_Woolf2021!$D$9:$D$93)*AN$57+INTERCEPT(Fperm_SI_Woolf2021!$F$9:$F$93*EXP(-Fperm_SI_Woolf2021!$I$9:$I$93*$C76*IF(AN$58=Fperm_SI_Woolf2021!$E$9:$E$93,1,EXP(LN((1.1*(Fperm_SI_Woolf2021!$E$9:$E$93-AN$58)-63.1579*EXP(-0.19*Fperm_SI_Woolf2021!$E$9:$E$93)+63.1579*EXP(-0.19*AN$58))/(Fperm_SI_Woolf2021!$E$9:$E$93-AN$58))*(AN$58-Fperm_SI_Woolf2021!$E$9:$E$93)/10))) + Fperm_SI_Woolf2021!$G$9:$G$93*EXP(-Fperm_SI_Woolf2021!$J$9:$J$93*$C76*IF(AN$58=Fperm_SI_Woolf2021!$E$9:$E$93,1,EXP(LN((1.1*(Fperm_SI_Woolf2021!$E$9:$E$93-AN$58)-63.1579*EXP(-0.19*Fperm_SI_Woolf2021!$E$9:$E$93)+63.1579*EXP(-0.19*AN$58))/(Fperm_SI_Woolf2021!$E$9:$E$93-AN$58))*(AN$58-Fperm_SI_Woolf2021!$E$9:$E$93)/10))) + Fperm_SI_Woolf2021!$H$9:$H$93*EXP(-Fperm_SI_Woolf2021!$K$9:$K$93*$C76*IF(AN$58=Fperm_SI_Woolf2021!$E$9:$E$93,1,EXP(LN((1.1*(Fperm_SI_Woolf2021!$E$9:$E$93-AN$58)-63.1579*EXP(-0.19*Fperm_SI_Woolf2021!$E$9:$E$93)+63.1579*EXP(-0.19*AN$58))/(Fperm_SI_Woolf2021!$E$9:$E$93-AN$58))*(AN$58-Fperm_SI_Woolf2021!$E$9:$E$93)/10))),Fperm_SI_Woolf2021!$D$9:$D$93))</f>
        <v>0.72339072687637151</v>
      </c>
      <c r="AO76" s="51" cm="1">
        <f t="array" ref="AO76">MIN(1,SLOPE(Fperm_SI_Woolf2021!$F$9:$F$93*EXP(-Fperm_SI_Woolf2021!$I$9:$I$93*$C76*IF(AO$58=Fperm_SI_Woolf2021!$E$9:$E$93,1,EXP(LN((1.1*(Fperm_SI_Woolf2021!$E$9:$E$93-AO$58)-63.1579*EXP(-0.19*Fperm_SI_Woolf2021!$E$9:$E$93)+63.1579*EXP(-0.19*AO$58))/(Fperm_SI_Woolf2021!$E$9:$E$93-AO$58))*(AO$58-Fperm_SI_Woolf2021!$E$9:$E$93)/10))) + Fperm_SI_Woolf2021!$G$9:$G$93*EXP(-Fperm_SI_Woolf2021!$J$9:$J$93*$C76*IF(AO$58=Fperm_SI_Woolf2021!$E$9:$E$93,1,EXP(LN((1.1*(Fperm_SI_Woolf2021!$E$9:$E$93-AO$58)-63.1579*EXP(-0.19*Fperm_SI_Woolf2021!$E$9:$E$93)+63.1579*EXP(-0.19*AO$58))/(Fperm_SI_Woolf2021!$E$9:$E$93-AO$58))*(AO$58-Fperm_SI_Woolf2021!$E$9:$E$93)/10))) + Fperm_SI_Woolf2021!$H$9:$H$93*EXP(-Fperm_SI_Woolf2021!$K$9:$K$93*$C76*IF(AO$58=Fperm_SI_Woolf2021!$E$9:$E$93,1,EXP(LN((1.1*(Fperm_SI_Woolf2021!$E$9:$E$93-AO$58)-63.1579*EXP(-0.19*Fperm_SI_Woolf2021!$E$9:$E$93)+63.1579*EXP(-0.19*AO$58))/(Fperm_SI_Woolf2021!$E$9:$E$93-AO$58))*(AO$58-Fperm_SI_Woolf2021!$E$9:$E$93)/10))),Fperm_SI_Woolf2021!$D$9:$D$93)*AO$57+INTERCEPT(Fperm_SI_Woolf2021!$F$9:$F$93*EXP(-Fperm_SI_Woolf2021!$I$9:$I$93*$C76*IF(AO$58=Fperm_SI_Woolf2021!$E$9:$E$93,1,EXP(LN((1.1*(Fperm_SI_Woolf2021!$E$9:$E$93-AO$58)-63.1579*EXP(-0.19*Fperm_SI_Woolf2021!$E$9:$E$93)+63.1579*EXP(-0.19*AO$58))/(Fperm_SI_Woolf2021!$E$9:$E$93-AO$58))*(AO$58-Fperm_SI_Woolf2021!$E$9:$E$93)/10))) + Fperm_SI_Woolf2021!$G$9:$G$93*EXP(-Fperm_SI_Woolf2021!$J$9:$J$93*$C76*IF(AO$58=Fperm_SI_Woolf2021!$E$9:$E$93,1,EXP(LN((1.1*(Fperm_SI_Woolf2021!$E$9:$E$93-AO$58)-63.1579*EXP(-0.19*Fperm_SI_Woolf2021!$E$9:$E$93)+63.1579*EXP(-0.19*AO$58))/(Fperm_SI_Woolf2021!$E$9:$E$93-AO$58))*(AO$58-Fperm_SI_Woolf2021!$E$9:$E$93)/10))) + Fperm_SI_Woolf2021!$H$9:$H$93*EXP(-Fperm_SI_Woolf2021!$K$9:$K$93*$C76*IF(AO$58=Fperm_SI_Woolf2021!$E$9:$E$93,1,EXP(LN((1.1*(Fperm_SI_Woolf2021!$E$9:$E$93-AO$58)-63.1579*EXP(-0.19*Fperm_SI_Woolf2021!$E$9:$E$93)+63.1579*EXP(-0.19*AO$58))/(Fperm_SI_Woolf2021!$E$9:$E$93-AO$58))*(AO$58-Fperm_SI_Woolf2021!$E$9:$E$93)/10))),Fperm_SI_Woolf2021!$D$9:$D$93))</f>
        <v>0.69053047029175507</v>
      </c>
      <c r="AP76" s="51" cm="1">
        <f t="array" ref="AP76">MIN(1,SLOPE(Fperm_SI_Woolf2021!$F$9:$F$93*EXP(-Fperm_SI_Woolf2021!$I$9:$I$93*$C76*IF(AP$58=Fperm_SI_Woolf2021!$E$9:$E$93,1,EXP(LN((1.1*(Fperm_SI_Woolf2021!$E$9:$E$93-AP$58)-63.1579*EXP(-0.19*Fperm_SI_Woolf2021!$E$9:$E$93)+63.1579*EXP(-0.19*AP$58))/(Fperm_SI_Woolf2021!$E$9:$E$93-AP$58))*(AP$58-Fperm_SI_Woolf2021!$E$9:$E$93)/10))) + Fperm_SI_Woolf2021!$G$9:$G$93*EXP(-Fperm_SI_Woolf2021!$J$9:$J$93*$C76*IF(AP$58=Fperm_SI_Woolf2021!$E$9:$E$93,1,EXP(LN((1.1*(Fperm_SI_Woolf2021!$E$9:$E$93-AP$58)-63.1579*EXP(-0.19*Fperm_SI_Woolf2021!$E$9:$E$93)+63.1579*EXP(-0.19*AP$58))/(Fperm_SI_Woolf2021!$E$9:$E$93-AP$58))*(AP$58-Fperm_SI_Woolf2021!$E$9:$E$93)/10))) + Fperm_SI_Woolf2021!$H$9:$H$93*EXP(-Fperm_SI_Woolf2021!$K$9:$K$93*$C76*IF(AP$58=Fperm_SI_Woolf2021!$E$9:$E$93,1,EXP(LN((1.1*(Fperm_SI_Woolf2021!$E$9:$E$93-AP$58)-63.1579*EXP(-0.19*Fperm_SI_Woolf2021!$E$9:$E$93)+63.1579*EXP(-0.19*AP$58))/(Fperm_SI_Woolf2021!$E$9:$E$93-AP$58))*(AP$58-Fperm_SI_Woolf2021!$E$9:$E$93)/10))),Fperm_SI_Woolf2021!$D$9:$D$93)*AP$57+INTERCEPT(Fperm_SI_Woolf2021!$F$9:$F$93*EXP(-Fperm_SI_Woolf2021!$I$9:$I$93*$C76*IF(AP$58=Fperm_SI_Woolf2021!$E$9:$E$93,1,EXP(LN((1.1*(Fperm_SI_Woolf2021!$E$9:$E$93-AP$58)-63.1579*EXP(-0.19*Fperm_SI_Woolf2021!$E$9:$E$93)+63.1579*EXP(-0.19*AP$58))/(Fperm_SI_Woolf2021!$E$9:$E$93-AP$58))*(AP$58-Fperm_SI_Woolf2021!$E$9:$E$93)/10))) + Fperm_SI_Woolf2021!$G$9:$G$93*EXP(-Fperm_SI_Woolf2021!$J$9:$J$93*$C76*IF(AP$58=Fperm_SI_Woolf2021!$E$9:$E$93,1,EXP(LN((1.1*(Fperm_SI_Woolf2021!$E$9:$E$93-AP$58)-63.1579*EXP(-0.19*Fperm_SI_Woolf2021!$E$9:$E$93)+63.1579*EXP(-0.19*AP$58))/(Fperm_SI_Woolf2021!$E$9:$E$93-AP$58))*(AP$58-Fperm_SI_Woolf2021!$E$9:$E$93)/10))) + Fperm_SI_Woolf2021!$H$9:$H$93*EXP(-Fperm_SI_Woolf2021!$K$9:$K$93*$C76*IF(AP$58=Fperm_SI_Woolf2021!$E$9:$E$93,1,EXP(LN((1.1*(Fperm_SI_Woolf2021!$E$9:$E$93-AP$58)-63.1579*EXP(-0.19*Fperm_SI_Woolf2021!$E$9:$E$93)+63.1579*EXP(-0.19*AP$58))/(Fperm_SI_Woolf2021!$E$9:$E$93-AP$58))*(AP$58-Fperm_SI_Woolf2021!$E$9:$E$93)/10))),Fperm_SI_Woolf2021!$D$9:$D$93))</f>
        <v>0.65767021370713863</v>
      </c>
      <c r="AQ76" s="51" cm="1">
        <f t="array" ref="AQ76">MIN(1,SLOPE(Fperm_SI_Woolf2021!$F$9:$F$93*EXP(-Fperm_SI_Woolf2021!$I$9:$I$93*$C76*IF(AQ$58=Fperm_SI_Woolf2021!$E$9:$E$93,1,EXP(LN((1.1*(Fperm_SI_Woolf2021!$E$9:$E$93-AQ$58)-63.1579*EXP(-0.19*Fperm_SI_Woolf2021!$E$9:$E$93)+63.1579*EXP(-0.19*AQ$58))/(Fperm_SI_Woolf2021!$E$9:$E$93-AQ$58))*(AQ$58-Fperm_SI_Woolf2021!$E$9:$E$93)/10))) + Fperm_SI_Woolf2021!$G$9:$G$93*EXP(-Fperm_SI_Woolf2021!$J$9:$J$93*$C76*IF(AQ$58=Fperm_SI_Woolf2021!$E$9:$E$93,1,EXP(LN((1.1*(Fperm_SI_Woolf2021!$E$9:$E$93-AQ$58)-63.1579*EXP(-0.19*Fperm_SI_Woolf2021!$E$9:$E$93)+63.1579*EXP(-0.19*AQ$58))/(Fperm_SI_Woolf2021!$E$9:$E$93-AQ$58))*(AQ$58-Fperm_SI_Woolf2021!$E$9:$E$93)/10))) + Fperm_SI_Woolf2021!$H$9:$H$93*EXP(-Fperm_SI_Woolf2021!$K$9:$K$93*$C76*IF(AQ$58=Fperm_SI_Woolf2021!$E$9:$E$93,1,EXP(LN((1.1*(Fperm_SI_Woolf2021!$E$9:$E$93-AQ$58)-63.1579*EXP(-0.19*Fperm_SI_Woolf2021!$E$9:$E$93)+63.1579*EXP(-0.19*AQ$58))/(Fperm_SI_Woolf2021!$E$9:$E$93-AQ$58))*(AQ$58-Fperm_SI_Woolf2021!$E$9:$E$93)/10))),Fperm_SI_Woolf2021!$D$9:$D$93)*AQ$57+INTERCEPT(Fperm_SI_Woolf2021!$F$9:$F$93*EXP(-Fperm_SI_Woolf2021!$I$9:$I$93*$C76*IF(AQ$58=Fperm_SI_Woolf2021!$E$9:$E$93,1,EXP(LN((1.1*(Fperm_SI_Woolf2021!$E$9:$E$93-AQ$58)-63.1579*EXP(-0.19*Fperm_SI_Woolf2021!$E$9:$E$93)+63.1579*EXP(-0.19*AQ$58))/(Fperm_SI_Woolf2021!$E$9:$E$93-AQ$58))*(AQ$58-Fperm_SI_Woolf2021!$E$9:$E$93)/10))) + Fperm_SI_Woolf2021!$G$9:$G$93*EXP(-Fperm_SI_Woolf2021!$J$9:$J$93*$C76*IF(AQ$58=Fperm_SI_Woolf2021!$E$9:$E$93,1,EXP(LN((1.1*(Fperm_SI_Woolf2021!$E$9:$E$93-AQ$58)-63.1579*EXP(-0.19*Fperm_SI_Woolf2021!$E$9:$E$93)+63.1579*EXP(-0.19*AQ$58))/(Fperm_SI_Woolf2021!$E$9:$E$93-AQ$58))*(AQ$58-Fperm_SI_Woolf2021!$E$9:$E$93)/10))) + Fperm_SI_Woolf2021!$H$9:$H$93*EXP(-Fperm_SI_Woolf2021!$K$9:$K$93*$C76*IF(AQ$58=Fperm_SI_Woolf2021!$E$9:$E$93,1,EXP(LN((1.1*(Fperm_SI_Woolf2021!$E$9:$E$93-AQ$58)-63.1579*EXP(-0.19*Fperm_SI_Woolf2021!$E$9:$E$93)+63.1579*EXP(-0.19*AQ$58))/(Fperm_SI_Woolf2021!$E$9:$E$93-AQ$58))*(AQ$58-Fperm_SI_Woolf2021!$E$9:$E$93)/10))),Fperm_SI_Woolf2021!$D$9:$D$93))</f>
        <v>0.62480995712252207</v>
      </c>
      <c r="AR76" s="51" cm="1">
        <f t="array" ref="AR76">MIN(1,SLOPE(Fperm_SI_Woolf2021!$F$9:$F$93*EXP(-Fperm_SI_Woolf2021!$I$9:$I$93*$C76*IF(AR$58=Fperm_SI_Woolf2021!$E$9:$E$93,1,EXP(LN((1.1*(Fperm_SI_Woolf2021!$E$9:$E$93-AR$58)-63.1579*EXP(-0.19*Fperm_SI_Woolf2021!$E$9:$E$93)+63.1579*EXP(-0.19*AR$58))/(Fperm_SI_Woolf2021!$E$9:$E$93-AR$58))*(AR$58-Fperm_SI_Woolf2021!$E$9:$E$93)/10))) + Fperm_SI_Woolf2021!$G$9:$G$93*EXP(-Fperm_SI_Woolf2021!$J$9:$J$93*$C76*IF(AR$58=Fperm_SI_Woolf2021!$E$9:$E$93,1,EXP(LN((1.1*(Fperm_SI_Woolf2021!$E$9:$E$93-AR$58)-63.1579*EXP(-0.19*Fperm_SI_Woolf2021!$E$9:$E$93)+63.1579*EXP(-0.19*AR$58))/(Fperm_SI_Woolf2021!$E$9:$E$93-AR$58))*(AR$58-Fperm_SI_Woolf2021!$E$9:$E$93)/10))) + Fperm_SI_Woolf2021!$H$9:$H$93*EXP(-Fperm_SI_Woolf2021!$K$9:$K$93*$C76*IF(AR$58=Fperm_SI_Woolf2021!$E$9:$E$93,1,EXP(LN((1.1*(Fperm_SI_Woolf2021!$E$9:$E$93-AR$58)-63.1579*EXP(-0.19*Fperm_SI_Woolf2021!$E$9:$E$93)+63.1579*EXP(-0.19*AR$58))/(Fperm_SI_Woolf2021!$E$9:$E$93-AR$58))*(AR$58-Fperm_SI_Woolf2021!$E$9:$E$93)/10))),Fperm_SI_Woolf2021!$D$9:$D$93)*AR$57+INTERCEPT(Fperm_SI_Woolf2021!$F$9:$F$93*EXP(-Fperm_SI_Woolf2021!$I$9:$I$93*$C76*IF(AR$58=Fperm_SI_Woolf2021!$E$9:$E$93,1,EXP(LN((1.1*(Fperm_SI_Woolf2021!$E$9:$E$93-AR$58)-63.1579*EXP(-0.19*Fperm_SI_Woolf2021!$E$9:$E$93)+63.1579*EXP(-0.19*AR$58))/(Fperm_SI_Woolf2021!$E$9:$E$93-AR$58))*(AR$58-Fperm_SI_Woolf2021!$E$9:$E$93)/10))) + Fperm_SI_Woolf2021!$G$9:$G$93*EXP(-Fperm_SI_Woolf2021!$J$9:$J$93*$C76*IF(AR$58=Fperm_SI_Woolf2021!$E$9:$E$93,1,EXP(LN((1.1*(Fperm_SI_Woolf2021!$E$9:$E$93-AR$58)-63.1579*EXP(-0.19*Fperm_SI_Woolf2021!$E$9:$E$93)+63.1579*EXP(-0.19*AR$58))/(Fperm_SI_Woolf2021!$E$9:$E$93-AR$58))*(AR$58-Fperm_SI_Woolf2021!$E$9:$E$93)/10))) + Fperm_SI_Woolf2021!$H$9:$H$93*EXP(-Fperm_SI_Woolf2021!$K$9:$K$93*$C76*IF(AR$58=Fperm_SI_Woolf2021!$E$9:$E$93,1,EXP(LN((1.1*(Fperm_SI_Woolf2021!$E$9:$E$93-AR$58)-63.1579*EXP(-0.19*Fperm_SI_Woolf2021!$E$9:$E$93)+63.1579*EXP(-0.19*AR$58))/(Fperm_SI_Woolf2021!$E$9:$E$93-AR$58))*(AR$58-Fperm_SI_Woolf2021!$E$9:$E$93)/10))),Fperm_SI_Woolf2021!$D$9:$D$93))</f>
        <v>0.59194970053790552</v>
      </c>
      <c r="AS76" s="51" cm="1">
        <f t="array" ref="AS76">MIN(1,SLOPE(Fperm_SI_Woolf2021!$F$9:$F$93*EXP(-Fperm_SI_Woolf2021!$I$9:$I$93*$C76*IF(AS$58=Fperm_SI_Woolf2021!$E$9:$E$93,1,EXP(LN((1.1*(Fperm_SI_Woolf2021!$E$9:$E$93-AS$58)-63.1579*EXP(-0.19*Fperm_SI_Woolf2021!$E$9:$E$93)+63.1579*EXP(-0.19*AS$58))/(Fperm_SI_Woolf2021!$E$9:$E$93-AS$58))*(AS$58-Fperm_SI_Woolf2021!$E$9:$E$93)/10))) + Fperm_SI_Woolf2021!$G$9:$G$93*EXP(-Fperm_SI_Woolf2021!$J$9:$J$93*$C76*IF(AS$58=Fperm_SI_Woolf2021!$E$9:$E$93,1,EXP(LN((1.1*(Fperm_SI_Woolf2021!$E$9:$E$93-AS$58)-63.1579*EXP(-0.19*Fperm_SI_Woolf2021!$E$9:$E$93)+63.1579*EXP(-0.19*AS$58))/(Fperm_SI_Woolf2021!$E$9:$E$93-AS$58))*(AS$58-Fperm_SI_Woolf2021!$E$9:$E$93)/10))) + Fperm_SI_Woolf2021!$H$9:$H$93*EXP(-Fperm_SI_Woolf2021!$K$9:$K$93*$C76*IF(AS$58=Fperm_SI_Woolf2021!$E$9:$E$93,1,EXP(LN((1.1*(Fperm_SI_Woolf2021!$E$9:$E$93-AS$58)-63.1579*EXP(-0.19*Fperm_SI_Woolf2021!$E$9:$E$93)+63.1579*EXP(-0.19*AS$58))/(Fperm_SI_Woolf2021!$E$9:$E$93-AS$58))*(AS$58-Fperm_SI_Woolf2021!$E$9:$E$93)/10))),Fperm_SI_Woolf2021!$D$9:$D$93)*AS$57+INTERCEPT(Fperm_SI_Woolf2021!$F$9:$F$93*EXP(-Fperm_SI_Woolf2021!$I$9:$I$93*$C76*IF(AS$58=Fperm_SI_Woolf2021!$E$9:$E$93,1,EXP(LN((1.1*(Fperm_SI_Woolf2021!$E$9:$E$93-AS$58)-63.1579*EXP(-0.19*Fperm_SI_Woolf2021!$E$9:$E$93)+63.1579*EXP(-0.19*AS$58))/(Fperm_SI_Woolf2021!$E$9:$E$93-AS$58))*(AS$58-Fperm_SI_Woolf2021!$E$9:$E$93)/10))) + Fperm_SI_Woolf2021!$G$9:$G$93*EXP(-Fperm_SI_Woolf2021!$J$9:$J$93*$C76*IF(AS$58=Fperm_SI_Woolf2021!$E$9:$E$93,1,EXP(LN((1.1*(Fperm_SI_Woolf2021!$E$9:$E$93-AS$58)-63.1579*EXP(-0.19*Fperm_SI_Woolf2021!$E$9:$E$93)+63.1579*EXP(-0.19*AS$58))/(Fperm_SI_Woolf2021!$E$9:$E$93-AS$58))*(AS$58-Fperm_SI_Woolf2021!$E$9:$E$93)/10))) + Fperm_SI_Woolf2021!$H$9:$H$93*EXP(-Fperm_SI_Woolf2021!$K$9:$K$93*$C76*IF(AS$58=Fperm_SI_Woolf2021!$E$9:$E$93,1,EXP(LN((1.1*(Fperm_SI_Woolf2021!$E$9:$E$93-AS$58)-63.1579*EXP(-0.19*Fperm_SI_Woolf2021!$E$9:$E$93)+63.1579*EXP(-0.19*AS$58))/(Fperm_SI_Woolf2021!$E$9:$E$93-AS$58))*(AS$58-Fperm_SI_Woolf2021!$E$9:$E$93)/10))),Fperm_SI_Woolf2021!$D$9:$D$93))</f>
        <v>0.55908944395328897</v>
      </c>
      <c r="AT76" s="51" cm="1">
        <f t="array" ref="AT76">MIN(1,SLOPE(Fperm_SI_Woolf2021!$F$9:$F$93*EXP(-Fperm_SI_Woolf2021!$I$9:$I$93*$C76*IF(AT$58=Fperm_SI_Woolf2021!$E$9:$E$93,1,EXP(LN((1.1*(Fperm_SI_Woolf2021!$E$9:$E$93-AT$58)-63.1579*EXP(-0.19*Fperm_SI_Woolf2021!$E$9:$E$93)+63.1579*EXP(-0.19*AT$58))/(Fperm_SI_Woolf2021!$E$9:$E$93-AT$58))*(AT$58-Fperm_SI_Woolf2021!$E$9:$E$93)/10))) + Fperm_SI_Woolf2021!$G$9:$G$93*EXP(-Fperm_SI_Woolf2021!$J$9:$J$93*$C76*IF(AT$58=Fperm_SI_Woolf2021!$E$9:$E$93,1,EXP(LN((1.1*(Fperm_SI_Woolf2021!$E$9:$E$93-AT$58)-63.1579*EXP(-0.19*Fperm_SI_Woolf2021!$E$9:$E$93)+63.1579*EXP(-0.19*AT$58))/(Fperm_SI_Woolf2021!$E$9:$E$93-AT$58))*(AT$58-Fperm_SI_Woolf2021!$E$9:$E$93)/10))) + Fperm_SI_Woolf2021!$H$9:$H$93*EXP(-Fperm_SI_Woolf2021!$K$9:$K$93*$C76*IF(AT$58=Fperm_SI_Woolf2021!$E$9:$E$93,1,EXP(LN((1.1*(Fperm_SI_Woolf2021!$E$9:$E$93-AT$58)-63.1579*EXP(-0.19*Fperm_SI_Woolf2021!$E$9:$E$93)+63.1579*EXP(-0.19*AT$58))/(Fperm_SI_Woolf2021!$E$9:$E$93-AT$58))*(AT$58-Fperm_SI_Woolf2021!$E$9:$E$93)/10))),Fperm_SI_Woolf2021!$D$9:$D$93)*AT$57+INTERCEPT(Fperm_SI_Woolf2021!$F$9:$F$93*EXP(-Fperm_SI_Woolf2021!$I$9:$I$93*$C76*IF(AT$58=Fperm_SI_Woolf2021!$E$9:$E$93,1,EXP(LN((1.1*(Fperm_SI_Woolf2021!$E$9:$E$93-AT$58)-63.1579*EXP(-0.19*Fperm_SI_Woolf2021!$E$9:$E$93)+63.1579*EXP(-0.19*AT$58))/(Fperm_SI_Woolf2021!$E$9:$E$93-AT$58))*(AT$58-Fperm_SI_Woolf2021!$E$9:$E$93)/10))) + Fperm_SI_Woolf2021!$G$9:$G$93*EXP(-Fperm_SI_Woolf2021!$J$9:$J$93*$C76*IF(AT$58=Fperm_SI_Woolf2021!$E$9:$E$93,1,EXP(LN((1.1*(Fperm_SI_Woolf2021!$E$9:$E$93-AT$58)-63.1579*EXP(-0.19*Fperm_SI_Woolf2021!$E$9:$E$93)+63.1579*EXP(-0.19*AT$58))/(Fperm_SI_Woolf2021!$E$9:$E$93-AT$58))*(AT$58-Fperm_SI_Woolf2021!$E$9:$E$93)/10))) + Fperm_SI_Woolf2021!$H$9:$H$93*EXP(-Fperm_SI_Woolf2021!$K$9:$K$93*$C76*IF(AT$58=Fperm_SI_Woolf2021!$E$9:$E$93,1,EXP(LN((1.1*(Fperm_SI_Woolf2021!$E$9:$E$93-AT$58)-63.1579*EXP(-0.19*Fperm_SI_Woolf2021!$E$9:$E$93)+63.1579*EXP(-0.19*AT$58))/(Fperm_SI_Woolf2021!$E$9:$E$93-AT$58))*(AT$58-Fperm_SI_Woolf2021!$E$9:$E$93)/10))),Fperm_SI_Woolf2021!$D$9:$D$93))</f>
        <v>0.52622918736867241</v>
      </c>
      <c r="AU76" s="51" cm="1">
        <f t="array" ref="AU76">MIN(1,SLOPE(Fperm_SI_Woolf2021!$F$9:$F$93*EXP(-Fperm_SI_Woolf2021!$I$9:$I$93*$C76*IF(AU$58=Fperm_SI_Woolf2021!$E$9:$E$93,1,EXP(LN((1.1*(Fperm_SI_Woolf2021!$E$9:$E$93-AU$58)-63.1579*EXP(-0.19*Fperm_SI_Woolf2021!$E$9:$E$93)+63.1579*EXP(-0.19*AU$58))/(Fperm_SI_Woolf2021!$E$9:$E$93-AU$58))*(AU$58-Fperm_SI_Woolf2021!$E$9:$E$93)/10))) + Fperm_SI_Woolf2021!$G$9:$G$93*EXP(-Fperm_SI_Woolf2021!$J$9:$J$93*$C76*IF(AU$58=Fperm_SI_Woolf2021!$E$9:$E$93,1,EXP(LN((1.1*(Fperm_SI_Woolf2021!$E$9:$E$93-AU$58)-63.1579*EXP(-0.19*Fperm_SI_Woolf2021!$E$9:$E$93)+63.1579*EXP(-0.19*AU$58))/(Fperm_SI_Woolf2021!$E$9:$E$93-AU$58))*(AU$58-Fperm_SI_Woolf2021!$E$9:$E$93)/10))) + Fperm_SI_Woolf2021!$H$9:$H$93*EXP(-Fperm_SI_Woolf2021!$K$9:$K$93*$C76*IF(AU$58=Fperm_SI_Woolf2021!$E$9:$E$93,1,EXP(LN((1.1*(Fperm_SI_Woolf2021!$E$9:$E$93-AU$58)-63.1579*EXP(-0.19*Fperm_SI_Woolf2021!$E$9:$E$93)+63.1579*EXP(-0.19*AU$58))/(Fperm_SI_Woolf2021!$E$9:$E$93-AU$58))*(AU$58-Fperm_SI_Woolf2021!$E$9:$E$93)/10))),Fperm_SI_Woolf2021!$D$9:$D$93)*AU$57+INTERCEPT(Fperm_SI_Woolf2021!$F$9:$F$93*EXP(-Fperm_SI_Woolf2021!$I$9:$I$93*$C76*IF(AU$58=Fperm_SI_Woolf2021!$E$9:$E$93,1,EXP(LN((1.1*(Fperm_SI_Woolf2021!$E$9:$E$93-AU$58)-63.1579*EXP(-0.19*Fperm_SI_Woolf2021!$E$9:$E$93)+63.1579*EXP(-0.19*AU$58))/(Fperm_SI_Woolf2021!$E$9:$E$93-AU$58))*(AU$58-Fperm_SI_Woolf2021!$E$9:$E$93)/10))) + Fperm_SI_Woolf2021!$G$9:$G$93*EXP(-Fperm_SI_Woolf2021!$J$9:$J$93*$C76*IF(AU$58=Fperm_SI_Woolf2021!$E$9:$E$93,1,EXP(LN((1.1*(Fperm_SI_Woolf2021!$E$9:$E$93-AU$58)-63.1579*EXP(-0.19*Fperm_SI_Woolf2021!$E$9:$E$93)+63.1579*EXP(-0.19*AU$58))/(Fperm_SI_Woolf2021!$E$9:$E$93-AU$58))*(AU$58-Fperm_SI_Woolf2021!$E$9:$E$93)/10))) + Fperm_SI_Woolf2021!$H$9:$H$93*EXP(-Fperm_SI_Woolf2021!$K$9:$K$93*$C76*IF(AU$58=Fperm_SI_Woolf2021!$E$9:$E$93,1,EXP(LN((1.1*(Fperm_SI_Woolf2021!$E$9:$E$93-AU$58)-63.1579*EXP(-0.19*Fperm_SI_Woolf2021!$E$9:$E$93)+63.1579*EXP(-0.19*AU$58))/(Fperm_SI_Woolf2021!$E$9:$E$93-AU$58))*(AU$58-Fperm_SI_Woolf2021!$E$9:$E$93)/10))),Fperm_SI_Woolf2021!$D$9:$D$93))</f>
        <v>0.49336893078405591</v>
      </c>
      <c r="AV76" s="51" cm="1">
        <f t="array" ref="AV76">MIN(1,SLOPE(Fperm_SI_Woolf2021!$F$9:$F$93*EXP(-Fperm_SI_Woolf2021!$I$9:$I$93*$C76*IF(AV$58=Fperm_SI_Woolf2021!$E$9:$E$93,1,EXP(LN((1.1*(Fperm_SI_Woolf2021!$E$9:$E$93-AV$58)-63.1579*EXP(-0.19*Fperm_SI_Woolf2021!$E$9:$E$93)+63.1579*EXP(-0.19*AV$58))/(Fperm_SI_Woolf2021!$E$9:$E$93-AV$58))*(AV$58-Fperm_SI_Woolf2021!$E$9:$E$93)/10))) + Fperm_SI_Woolf2021!$G$9:$G$93*EXP(-Fperm_SI_Woolf2021!$J$9:$J$93*$C76*IF(AV$58=Fperm_SI_Woolf2021!$E$9:$E$93,1,EXP(LN((1.1*(Fperm_SI_Woolf2021!$E$9:$E$93-AV$58)-63.1579*EXP(-0.19*Fperm_SI_Woolf2021!$E$9:$E$93)+63.1579*EXP(-0.19*AV$58))/(Fperm_SI_Woolf2021!$E$9:$E$93-AV$58))*(AV$58-Fperm_SI_Woolf2021!$E$9:$E$93)/10))) + Fperm_SI_Woolf2021!$H$9:$H$93*EXP(-Fperm_SI_Woolf2021!$K$9:$K$93*$C76*IF(AV$58=Fperm_SI_Woolf2021!$E$9:$E$93,1,EXP(LN((1.1*(Fperm_SI_Woolf2021!$E$9:$E$93-AV$58)-63.1579*EXP(-0.19*Fperm_SI_Woolf2021!$E$9:$E$93)+63.1579*EXP(-0.19*AV$58))/(Fperm_SI_Woolf2021!$E$9:$E$93-AV$58))*(AV$58-Fperm_SI_Woolf2021!$E$9:$E$93)/10))),Fperm_SI_Woolf2021!$D$9:$D$93)*AV$57+INTERCEPT(Fperm_SI_Woolf2021!$F$9:$F$93*EXP(-Fperm_SI_Woolf2021!$I$9:$I$93*$C76*IF(AV$58=Fperm_SI_Woolf2021!$E$9:$E$93,1,EXP(LN((1.1*(Fperm_SI_Woolf2021!$E$9:$E$93-AV$58)-63.1579*EXP(-0.19*Fperm_SI_Woolf2021!$E$9:$E$93)+63.1579*EXP(-0.19*AV$58))/(Fperm_SI_Woolf2021!$E$9:$E$93-AV$58))*(AV$58-Fperm_SI_Woolf2021!$E$9:$E$93)/10))) + Fperm_SI_Woolf2021!$G$9:$G$93*EXP(-Fperm_SI_Woolf2021!$J$9:$J$93*$C76*IF(AV$58=Fperm_SI_Woolf2021!$E$9:$E$93,1,EXP(LN((1.1*(Fperm_SI_Woolf2021!$E$9:$E$93-AV$58)-63.1579*EXP(-0.19*Fperm_SI_Woolf2021!$E$9:$E$93)+63.1579*EXP(-0.19*AV$58))/(Fperm_SI_Woolf2021!$E$9:$E$93-AV$58))*(AV$58-Fperm_SI_Woolf2021!$E$9:$E$93)/10))) + Fperm_SI_Woolf2021!$H$9:$H$93*EXP(-Fperm_SI_Woolf2021!$K$9:$K$93*$C76*IF(AV$58=Fperm_SI_Woolf2021!$E$9:$E$93,1,EXP(LN((1.1*(Fperm_SI_Woolf2021!$E$9:$E$93-AV$58)-63.1579*EXP(-0.19*Fperm_SI_Woolf2021!$E$9:$E$93)+63.1579*EXP(-0.19*AV$58))/(Fperm_SI_Woolf2021!$E$9:$E$93-AV$58))*(AV$58-Fperm_SI_Woolf2021!$E$9:$E$93)/10))),Fperm_SI_Woolf2021!$D$9:$D$93))</f>
        <v>0.46050867419943936</v>
      </c>
      <c r="AW76" s="51" cm="1">
        <f t="array" ref="AW76">MIN(1,SLOPE(Fperm_SI_Woolf2021!$F$9:$F$93*EXP(-Fperm_SI_Woolf2021!$I$9:$I$93*$C76*IF(AW$58=Fperm_SI_Woolf2021!$E$9:$E$93,1,EXP(LN((1.1*(Fperm_SI_Woolf2021!$E$9:$E$93-AW$58)-63.1579*EXP(-0.19*Fperm_SI_Woolf2021!$E$9:$E$93)+63.1579*EXP(-0.19*AW$58))/(Fperm_SI_Woolf2021!$E$9:$E$93-AW$58))*(AW$58-Fperm_SI_Woolf2021!$E$9:$E$93)/10))) + Fperm_SI_Woolf2021!$G$9:$G$93*EXP(-Fperm_SI_Woolf2021!$J$9:$J$93*$C76*IF(AW$58=Fperm_SI_Woolf2021!$E$9:$E$93,1,EXP(LN((1.1*(Fperm_SI_Woolf2021!$E$9:$E$93-AW$58)-63.1579*EXP(-0.19*Fperm_SI_Woolf2021!$E$9:$E$93)+63.1579*EXP(-0.19*AW$58))/(Fperm_SI_Woolf2021!$E$9:$E$93-AW$58))*(AW$58-Fperm_SI_Woolf2021!$E$9:$E$93)/10))) + Fperm_SI_Woolf2021!$H$9:$H$93*EXP(-Fperm_SI_Woolf2021!$K$9:$K$93*$C76*IF(AW$58=Fperm_SI_Woolf2021!$E$9:$E$93,1,EXP(LN((1.1*(Fperm_SI_Woolf2021!$E$9:$E$93-AW$58)-63.1579*EXP(-0.19*Fperm_SI_Woolf2021!$E$9:$E$93)+63.1579*EXP(-0.19*AW$58))/(Fperm_SI_Woolf2021!$E$9:$E$93-AW$58))*(AW$58-Fperm_SI_Woolf2021!$E$9:$E$93)/10))),Fperm_SI_Woolf2021!$D$9:$D$93)*AW$57+INTERCEPT(Fperm_SI_Woolf2021!$F$9:$F$93*EXP(-Fperm_SI_Woolf2021!$I$9:$I$93*$C76*IF(AW$58=Fperm_SI_Woolf2021!$E$9:$E$93,1,EXP(LN((1.1*(Fperm_SI_Woolf2021!$E$9:$E$93-AW$58)-63.1579*EXP(-0.19*Fperm_SI_Woolf2021!$E$9:$E$93)+63.1579*EXP(-0.19*AW$58))/(Fperm_SI_Woolf2021!$E$9:$E$93-AW$58))*(AW$58-Fperm_SI_Woolf2021!$E$9:$E$93)/10))) + Fperm_SI_Woolf2021!$G$9:$G$93*EXP(-Fperm_SI_Woolf2021!$J$9:$J$93*$C76*IF(AW$58=Fperm_SI_Woolf2021!$E$9:$E$93,1,EXP(LN((1.1*(Fperm_SI_Woolf2021!$E$9:$E$93-AW$58)-63.1579*EXP(-0.19*Fperm_SI_Woolf2021!$E$9:$E$93)+63.1579*EXP(-0.19*AW$58))/(Fperm_SI_Woolf2021!$E$9:$E$93-AW$58))*(AW$58-Fperm_SI_Woolf2021!$E$9:$E$93)/10))) + Fperm_SI_Woolf2021!$H$9:$H$93*EXP(-Fperm_SI_Woolf2021!$K$9:$K$93*$C76*IF(AW$58=Fperm_SI_Woolf2021!$E$9:$E$93,1,EXP(LN((1.1*(Fperm_SI_Woolf2021!$E$9:$E$93-AW$58)-63.1579*EXP(-0.19*Fperm_SI_Woolf2021!$E$9:$E$93)+63.1579*EXP(-0.19*AW$58))/(Fperm_SI_Woolf2021!$E$9:$E$93-AW$58))*(AW$58-Fperm_SI_Woolf2021!$E$9:$E$93)/10))),Fperm_SI_Woolf2021!$D$9:$D$93))</f>
        <v>0.86350029144807194</v>
      </c>
      <c r="AX76" s="51" cm="1">
        <f t="array" ref="AX76">MIN(1,SLOPE(Fperm_SI_Woolf2021!$F$9:$F$93*EXP(-Fperm_SI_Woolf2021!$I$9:$I$93*$C76*IF(AX$58=Fperm_SI_Woolf2021!$E$9:$E$93,1,EXP(LN((1.1*(Fperm_SI_Woolf2021!$E$9:$E$93-AX$58)-63.1579*EXP(-0.19*Fperm_SI_Woolf2021!$E$9:$E$93)+63.1579*EXP(-0.19*AX$58))/(Fperm_SI_Woolf2021!$E$9:$E$93-AX$58))*(AX$58-Fperm_SI_Woolf2021!$E$9:$E$93)/10))) + Fperm_SI_Woolf2021!$G$9:$G$93*EXP(-Fperm_SI_Woolf2021!$J$9:$J$93*$C76*IF(AX$58=Fperm_SI_Woolf2021!$E$9:$E$93,1,EXP(LN((1.1*(Fperm_SI_Woolf2021!$E$9:$E$93-AX$58)-63.1579*EXP(-0.19*Fperm_SI_Woolf2021!$E$9:$E$93)+63.1579*EXP(-0.19*AX$58))/(Fperm_SI_Woolf2021!$E$9:$E$93-AX$58))*(AX$58-Fperm_SI_Woolf2021!$E$9:$E$93)/10))) + Fperm_SI_Woolf2021!$H$9:$H$93*EXP(-Fperm_SI_Woolf2021!$K$9:$K$93*$C76*IF(AX$58=Fperm_SI_Woolf2021!$E$9:$E$93,1,EXP(LN((1.1*(Fperm_SI_Woolf2021!$E$9:$E$93-AX$58)-63.1579*EXP(-0.19*Fperm_SI_Woolf2021!$E$9:$E$93)+63.1579*EXP(-0.19*AX$58))/(Fperm_SI_Woolf2021!$E$9:$E$93-AX$58))*(AX$58-Fperm_SI_Woolf2021!$E$9:$E$93)/10))),Fperm_SI_Woolf2021!$D$9:$D$93)*AX$57+INTERCEPT(Fperm_SI_Woolf2021!$F$9:$F$93*EXP(-Fperm_SI_Woolf2021!$I$9:$I$93*$C76*IF(AX$58=Fperm_SI_Woolf2021!$E$9:$E$93,1,EXP(LN((1.1*(Fperm_SI_Woolf2021!$E$9:$E$93-AX$58)-63.1579*EXP(-0.19*Fperm_SI_Woolf2021!$E$9:$E$93)+63.1579*EXP(-0.19*AX$58))/(Fperm_SI_Woolf2021!$E$9:$E$93-AX$58))*(AX$58-Fperm_SI_Woolf2021!$E$9:$E$93)/10))) + Fperm_SI_Woolf2021!$G$9:$G$93*EXP(-Fperm_SI_Woolf2021!$J$9:$J$93*$C76*IF(AX$58=Fperm_SI_Woolf2021!$E$9:$E$93,1,EXP(LN((1.1*(Fperm_SI_Woolf2021!$E$9:$E$93-AX$58)-63.1579*EXP(-0.19*Fperm_SI_Woolf2021!$E$9:$E$93)+63.1579*EXP(-0.19*AX$58))/(Fperm_SI_Woolf2021!$E$9:$E$93-AX$58))*(AX$58-Fperm_SI_Woolf2021!$E$9:$E$93)/10))) + Fperm_SI_Woolf2021!$H$9:$H$93*EXP(-Fperm_SI_Woolf2021!$K$9:$K$93*$C76*IF(AX$58=Fperm_SI_Woolf2021!$E$9:$E$93,1,EXP(LN((1.1*(Fperm_SI_Woolf2021!$E$9:$E$93-AX$58)-63.1579*EXP(-0.19*Fperm_SI_Woolf2021!$E$9:$E$93)+63.1579*EXP(-0.19*AX$58))/(Fperm_SI_Woolf2021!$E$9:$E$93-AX$58))*(AX$58-Fperm_SI_Woolf2021!$E$9:$E$93)/10))),Fperm_SI_Woolf2021!$D$9:$D$93))</f>
        <v>0.83085055957842902</v>
      </c>
      <c r="AY76" s="51" cm="1">
        <f t="array" ref="AY76">MIN(1,SLOPE(Fperm_SI_Woolf2021!$F$9:$F$93*EXP(-Fperm_SI_Woolf2021!$I$9:$I$93*$C76*IF(AY$58=Fperm_SI_Woolf2021!$E$9:$E$93,1,EXP(LN((1.1*(Fperm_SI_Woolf2021!$E$9:$E$93-AY$58)-63.1579*EXP(-0.19*Fperm_SI_Woolf2021!$E$9:$E$93)+63.1579*EXP(-0.19*AY$58))/(Fperm_SI_Woolf2021!$E$9:$E$93-AY$58))*(AY$58-Fperm_SI_Woolf2021!$E$9:$E$93)/10))) + Fperm_SI_Woolf2021!$G$9:$G$93*EXP(-Fperm_SI_Woolf2021!$J$9:$J$93*$C76*IF(AY$58=Fperm_SI_Woolf2021!$E$9:$E$93,1,EXP(LN((1.1*(Fperm_SI_Woolf2021!$E$9:$E$93-AY$58)-63.1579*EXP(-0.19*Fperm_SI_Woolf2021!$E$9:$E$93)+63.1579*EXP(-0.19*AY$58))/(Fperm_SI_Woolf2021!$E$9:$E$93-AY$58))*(AY$58-Fperm_SI_Woolf2021!$E$9:$E$93)/10))) + Fperm_SI_Woolf2021!$H$9:$H$93*EXP(-Fperm_SI_Woolf2021!$K$9:$K$93*$C76*IF(AY$58=Fperm_SI_Woolf2021!$E$9:$E$93,1,EXP(LN((1.1*(Fperm_SI_Woolf2021!$E$9:$E$93-AY$58)-63.1579*EXP(-0.19*Fperm_SI_Woolf2021!$E$9:$E$93)+63.1579*EXP(-0.19*AY$58))/(Fperm_SI_Woolf2021!$E$9:$E$93-AY$58))*(AY$58-Fperm_SI_Woolf2021!$E$9:$E$93)/10))),Fperm_SI_Woolf2021!$D$9:$D$93)*AY$57+INTERCEPT(Fperm_SI_Woolf2021!$F$9:$F$93*EXP(-Fperm_SI_Woolf2021!$I$9:$I$93*$C76*IF(AY$58=Fperm_SI_Woolf2021!$E$9:$E$93,1,EXP(LN((1.1*(Fperm_SI_Woolf2021!$E$9:$E$93-AY$58)-63.1579*EXP(-0.19*Fperm_SI_Woolf2021!$E$9:$E$93)+63.1579*EXP(-0.19*AY$58))/(Fperm_SI_Woolf2021!$E$9:$E$93-AY$58))*(AY$58-Fperm_SI_Woolf2021!$E$9:$E$93)/10))) + Fperm_SI_Woolf2021!$G$9:$G$93*EXP(-Fperm_SI_Woolf2021!$J$9:$J$93*$C76*IF(AY$58=Fperm_SI_Woolf2021!$E$9:$E$93,1,EXP(LN((1.1*(Fperm_SI_Woolf2021!$E$9:$E$93-AY$58)-63.1579*EXP(-0.19*Fperm_SI_Woolf2021!$E$9:$E$93)+63.1579*EXP(-0.19*AY$58))/(Fperm_SI_Woolf2021!$E$9:$E$93-AY$58))*(AY$58-Fperm_SI_Woolf2021!$E$9:$E$93)/10))) + Fperm_SI_Woolf2021!$H$9:$H$93*EXP(-Fperm_SI_Woolf2021!$K$9:$K$93*$C76*IF(AY$58=Fperm_SI_Woolf2021!$E$9:$E$93,1,EXP(LN((1.1*(Fperm_SI_Woolf2021!$E$9:$E$93-AY$58)-63.1579*EXP(-0.19*Fperm_SI_Woolf2021!$E$9:$E$93)+63.1579*EXP(-0.19*AY$58))/(Fperm_SI_Woolf2021!$E$9:$E$93-AY$58))*(AY$58-Fperm_SI_Woolf2021!$E$9:$E$93)/10))),Fperm_SI_Woolf2021!$D$9:$D$93))</f>
        <v>0.79820082770878598</v>
      </c>
      <c r="AZ76" s="51" cm="1">
        <f t="array" ref="AZ76">MIN(1,SLOPE(Fperm_SI_Woolf2021!$F$9:$F$93*EXP(-Fperm_SI_Woolf2021!$I$9:$I$93*$C76*IF(AZ$58=Fperm_SI_Woolf2021!$E$9:$E$93,1,EXP(LN((1.1*(Fperm_SI_Woolf2021!$E$9:$E$93-AZ$58)-63.1579*EXP(-0.19*Fperm_SI_Woolf2021!$E$9:$E$93)+63.1579*EXP(-0.19*AZ$58))/(Fperm_SI_Woolf2021!$E$9:$E$93-AZ$58))*(AZ$58-Fperm_SI_Woolf2021!$E$9:$E$93)/10))) + Fperm_SI_Woolf2021!$G$9:$G$93*EXP(-Fperm_SI_Woolf2021!$J$9:$J$93*$C76*IF(AZ$58=Fperm_SI_Woolf2021!$E$9:$E$93,1,EXP(LN((1.1*(Fperm_SI_Woolf2021!$E$9:$E$93-AZ$58)-63.1579*EXP(-0.19*Fperm_SI_Woolf2021!$E$9:$E$93)+63.1579*EXP(-0.19*AZ$58))/(Fperm_SI_Woolf2021!$E$9:$E$93-AZ$58))*(AZ$58-Fperm_SI_Woolf2021!$E$9:$E$93)/10))) + Fperm_SI_Woolf2021!$H$9:$H$93*EXP(-Fperm_SI_Woolf2021!$K$9:$K$93*$C76*IF(AZ$58=Fperm_SI_Woolf2021!$E$9:$E$93,1,EXP(LN((1.1*(Fperm_SI_Woolf2021!$E$9:$E$93-AZ$58)-63.1579*EXP(-0.19*Fperm_SI_Woolf2021!$E$9:$E$93)+63.1579*EXP(-0.19*AZ$58))/(Fperm_SI_Woolf2021!$E$9:$E$93-AZ$58))*(AZ$58-Fperm_SI_Woolf2021!$E$9:$E$93)/10))),Fperm_SI_Woolf2021!$D$9:$D$93)*AZ$57+INTERCEPT(Fperm_SI_Woolf2021!$F$9:$F$93*EXP(-Fperm_SI_Woolf2021!$I$9:$I$93*$C76*IF(AZ$58=Fperm_SI_Woolf2021!$E$9:$E$93,1,EXP(LN((1.1*(Fperm_SI_Woolf2021!$E$9:$E$93-AZ$58)-63.1579*EXP(-0.19*Fperm_SI_Woolf2021!$E$9:$E$93)+63.1579*EXP(-0.19*AZ$58))/(Fperm_SI_Woolf2021!$E$9:$E$93-AZ$58))*(AZ$58-Fperm_SI_Woolf2021!$E$9:$E$93)/10))) + Fperm_SI_Woolf2021!$G$9:$G$93*EXP(-Fperm_SI_Woolf2021!$J$9:$J$93*$C76*IF(AZ$58=Fperm_SI_Woolf2021!$E$9:$E$93,1,EXP(LN((1.1*(Fperm_SI_Woolf2021!$E$9:$E$93-AZ$58)-63.1579*EXP(-0.19*Fperm_SI_Woolf2021!$E$9:$E$93)+63.1579*EXP(-0.19*AZ$58))/(Fperm_SI_Woolf2021!$E$9:$E$93-AZ$58))*(AZ$58-Fperm_SI_Woolf2021!$E$9:$E$93)/10))) + Fperm_SI_Woolf2021!$H$9:$H$93*EXP(-Fperm_SI_Woolf2021!$K$9:$K$93*$C76*IF(AZ$58=Fperm_SI_Woolf2021!$E$9:$E$93,1,EXP(LN((1.1*(Fperm_SI_Woolf2021!$E$9:$E$93-AZ$58)-63.1579*EXP(-0.19*Fperm_SI_Woolf2021!$E$9:$E$93)+63.1579*EXP(-0.19*AZ$58))/(Fperm_SI_Woolf2021!$E$9:$E$93-AZ$58))*(AZ$58-Fperm_SI_Woolf2021!$E$9:$E$93)/10))),Fperm_SI_Woolf2021!$D$9:$D$93))</f>
        <v>0.76555109583914305</v>
      </c>
      <c r="BA76" s="51" cm="1">
        <f t="array" ref="BA76">MIN(1,SLOPE(Fperm_SI_Woolf2021!$F$9:$F$93*EXP(-Fperm_SI_Woolf2021!$I$9:$I$93*$C76*IF(BA$58=Fperm_SI_Woolf2021!$E$9:$E$93,1,EXP(LN((1.1*(Fperm_SI_Woolf2021!$E$9:$E$93-BA$58)-63.1579*EXP(-0.19*Fperm_SI_Woolf2021!$E$9:$E$93)+63.1579*EXP(-0.19*BA$58))/(Fperm_SI_Woolf2021!$E$9:$E$93-BA$58))*(BA$58-Fperm_SI_Woolf2021!$E$9:$E$93)/10))) + Fperm_SI_Woolf2021!$G$9:$G$93*EXP(-Fperm_SI_Woolf2021!$J$9:$J$93*$C76*IF(BA$58=Fperm_SI_Woolf2021!$E$9:$E$93,1,EXP(LN((1.1*(Fperm_SI_Woolf2021!$E$9:$E$93-BA$58)-63.1579*EXP(-0.19*Fperm_SI_Woolf2021!$E$9:$E$93)+63.1579*EXP(-0.19*BA$58))/(Fperm_SI_Woolf2021!$E$9:$E$93-BA$58))*(BA$58-Fperm_SI_Woolf2021!$E$9:$E$93)/10))) + Fperm_SI_Woolf2021!$H$9:$H$93*EXP(-Fperm_SI_Woolf2021!$K$9:$K$93*$C76*IF(BA$58=Fperm_SI_Woolf2021!$E$9:$E$93,1,EXP(LN((1.1*(Fperm_SI_Woolf2021!$E$9:$E$93-BA$58)-63.1579*EXP(-0.19*Fperm_SI_Woolf2021!$E$9:$E$93)+63.1579*EXP(-0.19*BA$58))/(Fperm_SI_Woolf2021!$E$9:$E$93-BA$58))*(BA$58-Fperm_SI_Woolf2021!$E$9:$E$93)/10))),Fperm_SI_Woolf2021!$D$9:$D$93)*BA$57+INTERCEPT(Fperm_SI_Woolf2021!$F$9:$F$93*EXP(-Fperm_SI_Woolf2021!$I$9:$I$93*$C76*IF(BA$58=Fperm_SI_Woolf2021!$E$9:$E$93,1,EXP(LN((1.1*(Fperm_SI_Woolf2021!$E$9:$E$93-BA$58)-63.1579*EXP(-0.19*Fperm_SI_Woolf2021!$E$9:$E$93)+63.1579*EXP(-0.19*BA$58))/(Fperm_SI_Woolf2021!$E$9:$E$93-BA$58))*(BA$58-Fperm_SI_Woolf2021!$E$9:$E$93)/10))) + Fperm_SI_Woolf2021!$G$9:$G$93*EXP(-Fperm_SI_Woolf2021!$J$9:$J$93*$C76*IF(BA$58=Fperm_SI_Woolf2021!$E$9:$E$93,1,EXP(LN((1.1*(Fperm_SI_Woolf2021!$E$9:$E$93-BA$58)-63.1579*EXP(-0.19*Fperm_SI_Woolf2021!$E$9:$E$93)+63.1579*EXP(-0.19*BA$58))/(Fperm_SI_Woolf2021!$E$9:$E$93-BA$58))*(BA$58-Fperm_SI_Woolf2021!$E$9:$E$93)/10))) + Fperm_SI_Woolf2021!$H$9:$H$93*EXP(-Fperm_SI_Woolf2021!$K$9:$K$93*$C76*IF(BA$58=Fperm_SI_Woolf2021!$E$9:$E$93,1,EXP(LN((1.1*(Fperm_SI_Woolf2021!$E$9:$E$93-BA$58)-63.1579*EXP(-0.19*Fperm_SI_Woolf2021!$E$9:$E$93)+63.1579*EXP(-0.19*BA$58))/(Fperm_SI_Woolf2021!$E$9:$E$93-BA$58))*(BA$58-Fperm_SI_Woolf2021!$E$9:$E$93)/10))),Fperm_SI_Woolf2021!$D$9:$D$93))</f>
        <v>0.73290136396950012</v>
      </c>
      <c r="BB76" s="51" cm="1">
        <f t="array" ref="BB76">MIN(1,SLOPE(Fperm_SI_Woolf2021!$F$9:$F$93*EXP(-Fperm_SI_Woolf2021!$I$9:$I$93*$C76*IF(BB$58=Fperm_SI_Woolf2021!$E$9:$E$93,1,EXP(LN((1.1*(Fperm_SI_Woolf2021!$E$9:$E$93-BB$58)-63.1579*EXP(-0.19*Fperm_SI_Woolf2021!$E$9:$E$93)+63.1579*EXP(-0.19*BB$58))/(Fperm_SI_Woolf2021!$E$9:$E$93-BB$58))*(BB$58-Fperm_SI_Woolf2021!$E$9:$E$93)/10))) + Fperm_SI_Woolf2021!$G$9:$G$93*EXP(-Fperm_SI_Woolf2021!$J$9:$J$93*$C76*IF(BB$58=Fperm_SI_Woolf2021!$E$9:$E$93,1,EXP(LN((1.1*(Fperm_SI_Woolf2021!$E$9:$E$93-BB$58)-63.1579*EXP(-0.19*Fperm_SI_Woolf2021!$E$9:$E$93)+63.1579*EXP(-0.19*BB$58))/(Fperm_SI_Woolf2021!$E$9:$E$93-BB$58))*(BB$58-Fperm_SI_Woolf2021!$E$9:$E$93)/10))) + Fperm_SI_Woolf2021!$H$9:$H$93*EXP(-Fperm_SI_Woolf2021!$K$9:$K$93*$C76*IF(BB$58=Fperm_SI_Woolf2021!$E$9:$E$93,1,EXP(LN((1.1*(Fperm_SI_Woolf2021!$E$9:$E$93-BB$58)-63.1579*EXP(-0.19*Fperm_SI_Woolf2021!$E$9:$E$93)+63.1579*EXP(-0.19*BB$58))/(Fperm_SI_Woolf2021!$E$9:$E$93-BB$58))*(BB$58-Fperm_SI_Woolf2021!$E$9:$E$93)/10))),Fperm_SI_Woolf2021!$D$9:$D$93)*BB$57+INTERCEPT(Fperm_SI_Woolf2021!$F$9:$F$93*EXP(-Fperm_SI_Woolf2021!$I$9:$I$93*$C76*IF(BB$58=Fperm_SI_Woolf2021!$E$9:$E$93,1,EXP(LN((1.1*(Fperm_SI_Woolf2021!$E$9:$E$93-BB$58)-63.1579*EXP(-0.19*Fperm_SI_Woolf2021!$E$9:$E$93)+63.1579*EXP(-0.19*BB$58))/(Fperm_SI_Woolf2021!$E$9:$E$93-BB$58))*(BB$58-Fperm_SI_Woolf2021!$E$9:$E$93)/10))) + Fperm_SI_Woolf2021!$G$9:$G$93*EXP(-Fperm_SI_Woolf2021!$J$9:$J$93*$C76*IF(BB$58=Fperm_SI_Woolf2021!$E$9:$E$93,1,EXP(LN((1.1*(Fperm_SI_Woolf2021!$E$9:$E$93-BB$58)-63.1579*EXP(-0.19*Fperm_SI_Woolf2021!$E$9:$E$93)+63.1579*EXP(-0.19*BB$58))/(Fperm_SI_Woolf2021!$E$9:$E$93-BB$58))*(BB$58-Fperm_SI_Woolf2021!$E$9:$E$93)/10))) + Fperm_SI_Woolf2021!$H$9:$H$93*EXP(-Fperm_SI_Woolf2021!$K$9:$K$93*$C76*IF(BB$58=Fperm_SI_Woolf2021!$E$9:$E$93,1,EXP(LN((1.1*(Fperm_SI_Woolf2021!$E$9:$E$93-BB$58)-63.1579*EXP(-0.19*Fperm_SI_Woolf2021!$E$9:$E$93)+63.1579*EXP(-0.19*BB$58))/(Fperm_SI_Woolf2021!$E$9:$E$93-BB$58))*(BB$58-Fperm_SI_Woolf2021!$E$9:$E$93)/10))),Fperm_SI_Woolf2021!$D$9:$D$93))</f>
        <v>0.70025163209985708</v>
      </c>
      <c r="BC76" s="51" cm="1">
        <f t="array" ref="BC76">MIN(1,SLOPE(Fperm_SI_Woolf2021!$F$9:$F$93*EXP(-Fperm_SI_Woolf2021!$I$9:$I$93*$C76*IF(BC$58=Fperm_SI_Woolf2021!$E$9:$E$93,1,EXP(LN((1.1*(Fperm_SI_Woolf2021!$E$9:$E$93-BC$58)-63.1579*EXP(-0.19*Fperm_SI_Woolf2021!$E$9:$E$93)+63.1579*EXP(-0.19*BC$58))/(Fperm_SI_Woolf2021!$E$9:$E$93-BC$58))*(BC$58-Fperm_SI_Woolf2021!$E$9:$E$93)/10))) + Fperm_SI_Woolf2021!$G$9:$G$93*EXP(-Fperm_SI_Woolf2021!$J$9:$J$93*$C76*IF(BC$58=Fperm_SI_Woolf2021!$E$9:$E$93,1,EXP(LN((1.1*(Fperm_SI_Woolf2021!$E$9:$E$93-BC$58)-63.1579*EXP(-0.19*Fperm_SI_Woolf2021!$E$9:$E$93)+63.1579*EXP(-0.19*BC$58))/(Fperm_SI_Woolf2021!$E$9:$E$93-BC$58))*(BC$58-Fperm_SI_Woolf2021!$E$9:$E$93)/10))) + Fperm_SI_Woolf2021!$H$9:$H$93*EXP(-Fperm_SI_Woolf2021!$K$9:$K$93*$C76*IF(BC$58=Fperm_SI_Woolf2021!$E$9:$E$93,1,EXP(LN((1.1*(Fperm_SI_Woolf2021!$E$9:$E$93-BC$58)-63.1579*EXP(-0.19*Fperm_SI_Woolf2021!$E$9:$E$93)+63.1579*EXP(-0.19*BC$58))/(Fperm_SI_Woolf2021!$E$9:$E$93-BC$58))*(BC$58-Fperm_SI_Woolf2021!$E$9:$E$93)/10))),Fperm_SI_Woolf2021!$D$9:$D$93)*BC$57+INTERCEPT(Fperm_SI_Woolf2021!$F$9:$F$93*EXP(-Fperm_SI_Woolf2021!$I$9:$I$93*$C76*IF(BC$58=Fperm_SI_Woolf2021!$E$9:$E$93,1,EXP(LN((1.1*(Fperm_SI_Woolf2021!$E$9:$E$93-BC$58)-63.1579*EXP(-0.19*Fperm_SI_Woolf2021!$E$9:$E$93)+63.1579*EXP(-0.19*BC$58))/(Fperm_SI_Woolf2021!$E$9:$E$93-BC$58))*(BC$58-Fperm_SI_Woolf2021!$E$9:$E$93)/10))) + Fperm_SI_Woolf2021!$G$9:$G$93*EXP(-Fperm_SI_Woolf2021!$J$9:$J$93*$C76*IF(BC$58=Fperm_SI_Woolf2021!$E$9:$E$93,1,EXP(LN((1.1*(Fperm_SI_Woolf2021!$E$9:$E$93-BC$58)-63.1579*EXP(-0.19*Fperm_SI_Woolf2021!$E$9:$E$93)+63.1579*EXP(-0.19*BC$58))/(Fperm_SI_Woolf2021!$E$9:$E$93-BC$58))*(BC$58-Fperm_SI_Woolf2021!$E$9:$E$93)/10))) + Fperm_SI_Woolf2021!$H$9:$H$93*EXP(-Fperm_SI_Woolf2021!$K$9:$K$93*$C76*IF(BC$58=Fperm_SI_Woolf2021!$E$9:$E$93,1,EXP(LN((1.1*(Fperm_SI_Woolf2021!$E$9:$E$93-BC$58)-63.1579*EXP(-0.19*Fperm_SI_Woolf2021!$E$9:$E$93)+63.1579*EXP(-0.19*BC$58))/(Fperm_SI_Woolf2021!$E$9:$E$93-BC$58))*(BC$58-Fperm_SI_Woolf2021!$E$9:$E$93)/10))),Fperm_SI_Woolf2021!$D$9:$D$93))</f>
        <v>0.66760190023021426</v>
      </c>
      <c r="BD76" s="51" cm="1">
        <f t="array" ref="BD76">MIN(1,SLOPE(Fperm_SI_Woolf2021!$F$9:$F$93*EXP(-Fperm_SI_Woolf2021!$I$9:$I$93*$C76*IF(BD$58=Fperm_SI_Woolf2021!$E$9:$E$93,1,EXP(LN((1.1*(Fperm_SI_Woolf2021!$E$9:$E$93-BD$58)-63.1579*EXP(-0.19*Fperm_SI_Woolf2021!$E$9:$E$93)+63.1579*EXP(-0.19*BD$58))/(Fperm_SI_Woolf2021!$E$9:$E$93-BD$58))*(BD$58-Fperm_SI_Woolf2021!$E$9:$E$93)/10))) + Fperm_SI_Woolf2021!$G$9:$G$93*EXP(-Fperm_SI_Woolf2021!$J$9:$J$93*$C76*IF(BD$58=Fperm_SI_Woolf2021!$E$9:$E$93,1,EXP(LN((1.1*(Fperm_SI_Woolf2021!$E$9:$E$93-BD$58)-63.1579*EXP(-0.19*Fperm_SI_Woolf2021!$E$9:$E$93)+63.1579*EXP(-0.19*BD$58))/(Fperm_SI_Woolf2021!$E$9:$E$93-BD$58))*(BD$58-Fperm_SI_Woolf2021!$E$9:$E$93)/10))) + Fperm_SI_Woolf2021!$H$9:$H$93*EXP(-Fperm_SI_Woolf2021!$K$9:$K$93*$C76*IF(BD$58=Fperm_SI_Woolf2021!$E$9:$E$93,1,EXP(LN((1.1*(Fperm_SI_Woolf2021!$E$9:$E$93-BD$58)-63.1579*EXP(-0.19*Fperm_SI_Woolf2021!$E$9:$E$93)+63.1579*EXP(-0.19*BD$58))/(Fperm_SI_Woolf2021!$E$9:$E$93-BD$58))*(BD$58-Fperm_SI_Woolf2021!$E$9:$E$93)/10))),Fperm_SI_Woolf2021!$D$9:$D$93)*BD$57+INTERCEPT(Fperm_SI_Woolf2021!$F$9:$F$93*EXP(-Fperm_SI_Woolf2021!$I$9:$I$93*$C76*IF(BD$58=Fperm_SI_Woolf2021!$E$9:$E$93,1,EXP(LN((1.1*(Fperm_SI_Woolf2021!$E$9:$E$93-BD$58)-63.1579*EXP(-0.19*Fperm_SI_Woolf2021!$E$9:$E$93)+63.1579*EXP(-0.19*BD$58))/(Fperm_SI_Woolf2021!$E$9:$E$93-BD$58))*(BD$58-Fperm_SI_Woolf2021!$E$9:$E$93)/10))) + Fperm_SI_Woolf2021!$G$9:$G$93*EXP(-Fperm_SI_Woolf2021!$J$9:$J$93*$C76*IF(BD$58=Fperm_SI_Woolf2021!$E$9:$E$93,1,EXP(LN((1.1*(Fperm_SI_Woolf2021!$E$9:$E$93-BD$58)-63.1579*EXP(-0.19*Fperm_SI_Woolf2021!$E$9:$E$93)+63.1579*EXP(-0.19*BD$58))/(Fperm_SI_Woolf2021!$E$9:$E$93-BD$58))*(BD$58-Fperm_SI_Woolf2021!$E$9:$E$93)/10))) + Fperm_SI_Woolf2021!$H$9:$H$93*EXP(-Fperm_SI_Woolf2021!$K$9:$K$93*$C76*IF(BD$58=Fperm_SI_Woolf2021!$E$9:$E$93,1,EXP(LN((1.1*(Fperm_SI_Woolf2021!$E$9:$E$93-BD$58)-63.1579*EXP(-0.19*Fperm_SI_Woolf2021!$E$9:$E$93)+63.1579*EXP(-0.19*BD$58))/(Fperm_SI_Woolf2021!$E$9:$E$93-BD$58))*(BD$58-Fperm_SI_Woolf2021!$E$9:$E$93)/10))),Fperm_SI_Woolf2021!$D$9:$D$93))</f>
        <v>0.63495216836057122</v>
      </c>
      <c r="BE76" s="51" cm="1">
        <f t="array" ref="BE76">MIN(1,SLOPE(Fperm_SI_Woolf2021!$F$9:$F$93*EXP(-Fperm_SI_Woolf2021!$I$9:$I$93*$C76*IF(BE$58=Fperm_SI_Woolf2021!$E$9:$E$93,1,EXP(LN((1.1*(Fperm_SI_Woolf2021!$E$9:$E$93-BE$58)-63.1579*EXP(-0.19*Fperm_SI_Woolf2021!$E$9:$E$93)+63.1579*EXP(-0.19*BE$58))/(Fperm_SI_Woolf2021!$E$9:$E$93-BE$58))*(BE$58-Fperm_SI_Woolf2021!$E$9:$E$93)/10))) + Fperm_SI_Woolf2021!$G$9:$G$93*EXP(-Fperm_SI_Woolf2021!$J$9:$J$93*$C76*IF(BE$58=Fperm_SI_Woolf2021!$E$9:$E$93,1,EXP(LN((1.1*(Fperm_SI_Woolf2021!$E$9:$E$93-BE$58)-63.1579*EXP(-0.19*Fperm_SI_Woolf2021!$E$9:$E$93)+63.1579*EXP(-0.19*BE$58))/(Fperm_SI_Woolf2021!$E$9:$E$93-BE$58))*(BE$58-Fperm_SI_Woolf2021!$E$9:$E$93)/10))) + Fperm_SI_Woolf2021!$H$9:$H$93*EXP(-Fperm_SI_Woolf2021!$K$9:$K$93*$C76*IF(BE$58=Fperm_SI_Woolf2021!$E$9:$E$93,1,EXP(LN((1.1*(Fperm_SI_Woolf2021!$E$9:$E$93-BE$58)-63.1579*EXP(-0.19*Fperm_SI_Woolf2021!$E$9:$E$93)+63.1579*EXP(-0.19*BE$58))/(Fperm_SI_Woolf2021!$E$9:$E$93-BE$58))*(BE$58-Fperm_SI_Woolf2021!$E$9:$E$93)/10))),Fperm_SI_Woolf2021!$D$9:$D$93)*BE$57+INTERCEPT(Fperm_SI_Woolf2021!$F$9:$F$93*EXP(-Fperm_SI_Woolf2021!$I$9:$I$93*$C76*IF(BE$58=Fperm_SI_Woolf2021!$E$9:$E$93,1,EXP(LN((1.1*(Fperm_SI_Woolf2021!$E$9:$E$93-BE$58)-63.1579*EXP(-0.19*Fperm_SI_Woolf2021!$E$9:$E$93)+63.1579*EXP(-0.19*BE$58))/(Fperm_SI_Woolf2021!$E$9:$E$93-BE$58))*(BE$58-Fperm_SI_Woolf2021!$E$9:$E$93)/10))) + Fperm_SI_Woolf2021!$G$9:$G$93*EXP(-Fperm_SI_Woolf2021!$J$9:$J$93*$C76*IF(BE$58=Fperm_SI_Woolf2021!$E$9:$E$93,1,EXP(LN((1.1*(Fperm_SI_Woolf2021!$E$9:$E$93-BE$58)-63.1579*EXP(-0.19*Fperm_SI_Woolf2021!$E$9:$E$93)+63.1579*EXP(-0.19*BE$58))/(Fperm_SI_Woolf2021!$E$9:$E$93-BE$58))*(BE$58-Fperm_SI_Woolf2021!$E$9:$E$93)/10))) + Fperm_SI_Woolf2021!$H$9:$H$93*EXP(-Fperm_SI_Woolf2021!$K$9:$K$93*$C76*IF(BE$58=Fperm_SI_Woolf2021!$E$9:$E$93,1,EXP(LN((1.1*(Fperm_SI_Woolf2021!$E$9:$E$93-BE$58)-63.1579*EXP(-0.19*Fperm_SI_Woolf2021!$E$9:$E$93)+63.1579*EXP(-0.19*BE$58))/(Fperm_SI_Woolf2021!$E$9:$E$93-BE$58))*(BE$58-Fperm_SI_Woolf2021!$E$9:$E$93)/10))),Fperm_SI_Woolf2021!$D$9:$D$93))</f>
        <v>0.60230243649092829</v>
      </c>
      <c r="BF76" s="51" cm="1">
        <f t="array" ref="BF76">MIN(1,SLOPE(Fperm_SI_Woolf2021!$F$9:$F$93*EXP(-Fperm_SI_Woolf2021!$I$9:$I$93*$C76*IF(BF$58=Fperm_SI_Woolf2021!$E$9:$E$93,1,EXP(LN((1.1*(Fperm_SI_Woolf2021!$E$9:$E$93-BF$58)-63.1579*EXP(-0.19*Fperm_SI_Woolf2021!$E$9:$E$93)+63.1579*EXP(-0.19*BF$58))/(Fperm_SI_Woolf2021!$E$9:$E$93-BF$58))*(BF$58-Fperm_SI_Woolf2021!$E$9:$E$93)/10))) + Fperm_SI_Woolf2021!$G$9:$G$93*EXP(-Fperm_SI_Woolf2021!$J$9:$J$93*$C76*IF(BF$58=Fperm_SI_Woolf2021!$E$9:$E$93,1,EXP(LN((1.1*(Fperm_SI_Woolf2021!$E$9:$E$93-BF$58)-63.1579*EXP(-0.19*Fperm_SI_Woolf2021!$E$9:$E$93)+63.1579*EXP(-0.19*BF$58))/(Fperm_SI_Woolf2021!$E$9:$E$93-BF$58))*(BF$58-Fperm_SI_Woolf2021!$E$9:$E$93)/10))) + Fperm_SI_Woolf2021!$H$9:$H$93*EXP(-Fperm_SI_Woolf2021!$K$9:$K$93*$C76*IF(BF$58=Fperm_SI_Woolf2021!$E$9:$E$93,1,EXP(LN((1.1*(Fperm_SI_Woolf2021!$E$9:$E$93-BF$58)-63.1579*EXP(-0.19*Fperm_SI_Woolf2021!$E$9:$E$93)+63.1579*EXP(-0.19*BF$58))/(Fperm_SI_Woolf2021!$E$9:$E$93-BF$58))*(BF$58-Fperm_SI_Woolf2021!$E$9:$E$93)/10))),Fperm_SI_Woolf2021!$D$9:$D$93)*BF$57+INTERCEPT(Fperm_SI_Woolf2021!$F$9:$F$93*EXP(-Fperm_SI_Woolf2021!$I$9:$I$93*$C76*IF(BF$58=Fperm_SI_Woolf2021!$E$9:$E$93,1,EXP(LN((1.1*(Fperm_SI_Woolf2021!$E$9:$E$93-BF$58)-63.1579*EXP(-0.19*Fperm_SI_Woolf2021!$E$9:$E$93)+63.1579*EXP(-0.19*BF$58))/(Fperm_SI_Woolf2021!$E$9:$E$93-BF$58))*(BF$58-Fperm_SI_Woolf2021!$E$9:$E$93)/10))) + Fperm_SI_Woolf2021!$G$9:$G$93*EXP(-Fperm_SI_Woolf2021!$J$9:$J$93*$C76*IF(BF$58=Fperm_SI_Woolf2021!$E$9:$E$93,1,EXP(LN((1.1*(Fperm_SI_Woolf2021!$E$9:$E$93-BF$58)-63.1579*EXP(-0.19*Fperm_SI_Woolf2021!$E$9:$E$93)+63.1579*EXP(-0.19*BF$58))/(Fperm_SI_Woolf2021!$E$9:$E$93-BF$58))*(BF$58-Fperm_SI_Woolf2021!$E$9:$E$93)/10))) + Fperm_SI_Woolf2021!$H$9:$H$93*EXP(-Fperm_SI_Woolf2021!$K$9:$K$93*$C76*IF(BF$58=Fperm_SI_Woolf2021!$E$9:$E$93,1,EXP(LN((1.1*(Fperm_SI_Woolf2021!$E$9:$E$93-BF$58)-63.1579*EXP(-0.19*Fperm_SI_Woolf2021!$E$9:$E$93)+63.1579*EXP(-0.19*BF$58))/(Fperm_SI_Woolf2021!$E$9:$E$93-BF$58))*(BF$58-Fperm_SI_Woolf2021!$E$9:$E$93)/10))),Fperm_SI_Woolf2021!$D$9:$D$93))</f>
        <v>0.56965270462128537</v>
      </c>
      <c r="BG76" s="51" cm="1">
        <f t="array" ref="BG76">MIN(1,SLOPE(Fperm_SI_Woolf2021!$F$9:$F$93*EXP(-Fperm_SI_Woolf2021!$I$9:$I$93*$C76*IF(BG$58=Fperm_SI_Woolf2021!$E$9:$E$93,1,EXP(LN((1.1*(Fperm_SI_Woolf2021!$E$9:$E$93-BG$58)-63.1579*EXP(-0.19*Fperm_SI_Woolf2021!$E$9:$E$93)+63.1579*EXP(-0.19*BG$58))/(Fperm_SI_Woolf2021!$E$9:$E$93-BG$58))*(BG$58-Fperm_SI_Woolf2021!$E$9:$E$93)/10))) + Fperm_SI_Woolf2021!$G$9:$G$93*EXP(-Fperm_SI_Woolf2021!$J$9:$J$93*$C76*IF(BG$58=Fperm_SI_Woolf2021!$E$9:$E$93,1,EXP(LN((1.1*(Fperm_SI_Woolf2021!$E$9:$E$93-BG$58)-63.1579*EXP(-0.19*Fperm_SI_Woolf2021!$E$9:$E$93)+63.1579*EXP(-0.19*BG$58))/(Fperm_SI_Woolf2021!$E$9:$E$93-BG$58))*(BG$58-Fperm_SI_Woolf2021!$E$9:$E$93)/10))) + Fperm_SI_Woolf2021!$H$9:$H$93*EXP(-Fperm_SI_Woolf2021!$K$9:$K$93*$C76*IF(BG$58=Fperm_SI_Woolf2021!$E$9:$E$93,1,EXP(LN((1.1*(Fperm_SI_Woolf2021!$E$9:$E$93-BG$58)-63.1579*EXP(-0.19*Fperm_SI_Woolf2021!$E$9:$E$93)+63.1579*EXP(-0.19*BG$58))/(Fperm_SI_Woolf2021!$E$9:$E$93-BG$58))*(BG$58-Fperm_SI_Woolf2021!$E$9:$E$93)/10))),Fperm_SI_Woolf2021!$D$9:$D$93)*BG$57+INTERCEPT(Fperm_SI_Woolf2021!$F$9:$F$93*EXP(-Fperm_SI_Woolf2021!$I$9:$I$93*$C76*IF(BG$58=Fperm_SI_Woolf2021!$E$9:$E$93,1,EXP(LN((1.1*(Fperm_SI_Woolf2021!$E$9:$E$93-BG$58)-63.1579*EXP(-0.19*Fperm_SI_Woolf2021!$E$9:$E$93)+63.1579*EXP(-0.19*BG$58))/(Fperm_SI_Woolf2021!$E$9:$E$93-BG$58))*(BG$58-Fperm_SI_Woolf2021!$E$9:$E$93)/10))) + Fperm_SI_Woolf2021!$G$9:$G$93*EXP(-Fperm_SI_Woolf2021!$J$9:$J$93*$C76*IF(BG$58=Fperm_SI_Woolf2021!$E$9:$E$93,1,EXP(LN((1.1*(Fperm_SI_Woolf2021!$E$9:$E$93-BG$58)-63.1579*EXP(-0.19*Fperm_SI_Woolf2021!$E$9:$E$93)+63.1579*EXP(-0.19*BG$58))/(Fperm_SI_Woolf2021!$E$9:$E$93-BG$58))*(BG$58-Fperm_SI_Woolf2021!$E$9:$E$93)/10))) + Fperm_SI_Woolf2021!$H$9:$H$93*EXP(-Fperm_SI_Woolf2021!$K$9:$K$93*$C76*IF(BG$58=Fperm_SI_Woolf2021!$E$9:$E$93,1,EXP(LN((1.1*(Fperm_SI_Woolf2021!$E$9:$E$93-BG$58)-63.1579*EXP(-0.19*Fperm_SI_Woolf2021!$E$9:$E$93)+63.1579*EXP(-0.19*BG$58))/(Fperm_SI_Woolf2021!$E$9:$E$93-BG$58))*(BG$58-Fperm_SI_Woolf2021!$E$9:$E$93)/10))),Fperm_SI_Woolf2021!$D$9:$D$93))</f>
        <v>0.53700297275164233</v>
      </c>
      <c r="BH76" s="51" cm="1">
        <f t="array" ref="BH76">MIN(1,SLOPE(Fperm_SI_Woolf2021!$F$9:$F$93*EXP(-Fperm_SI_Woolf2021!$I$9:$I$93*$C76*IF(BH$58=Fperm_SI_Woolf2021!$E$9:$E$93,1,EXP(LN((1.1*(Fperm_SI_Woolf2021!$E$9:$E$93-BH$58)-63.1579*EXP(-0.19*Fperm_SI_Woolf2021!$E$9:$E$93)+63.1579*EXP(-0.19*BH$58))/(Fperm_SI_Woolf2021!$E$9:$E$93-BH$58))*(BH$58-Fperm_SI_Woolf2021!$E$9:$E$93)/10))) + Fperm_SI_Woolf2021!$G$9:$G$93*EXP(-Fperm_SI_Woolf2021!$J$9:$J$93*$C76*IF(BH$58=Fperm_SI_Woolf2021!$E$9:$E$93,1,EXP(LN((1.1*(Fperm_SI_Woolf2021!$E$9:$E$93-BH$58)-63.1579*EXP(-0.19*Fperm_SI_Woolf2021!$E$9:$E$93)+63.1579*EXP(-0.19*BH$58))/(Fperm_SI_Woolf2021!$E$9:$E$93-BH$58))*(BH$58-Fperm_SI_Woolf2021!$E$9:$E$93)/10))) + Fperm_SI_Woolf2021!$H$9:$H$93*EXP(-Fperm_SI_Woolf2021!$K$9:$K$93*$C76*IF(BH$58=Fperm_SI_Woolf2021!$E$9:$E$93,1,EXP(LN((1.1*(Fperm_SI_Woolf2021!$E$9:$E$93-BH$58)-63.1579*EXP(-0.19*Fperm_SI_Woolf2021!$E$9:$E$93)+63.1579*EXP(-0.19*BH$58))/(Fperm_SI_Woolf2021!$E$9:$E$93-BH$58))*(BH$58-Fperm_SI_Woolf2021!$E$9:$E$93)/10))),Fperm_SI_Woolf2021!$D$9:$D$93)*BH$57+INTERCEPT(Fperm_SI_Woolf2021!$F$9:$F$93*EXP(-Fperm_SI_Woolf2021!$I$9:$I$93*$C76*IF(BH$58=Fperm_SI_Woolf2021!$E$9:$E$93,1,EXP(LN((1.1*(Fperm_SI_Woolf2021!$E$9:$E$93-BH$58)-63.1579*EXP(-0.19*Fperm_SI_Woolf2021!$E$9:$E$93)+63.1579*EXP(-0.19*BH$58))/(Fperm_SI_Woolf2021!$E$9:$E$93-BH$58))*(BH$58-Fperm_SI_Woolf2021!$E$9:$E$93)/10))) + Fperm_SI_Woolf2021!$G$9:$G$93*EXP(-Fperm_SI_Woolf2021!$J$9:$J$93*$C76*IF(BH$58=Fperm_SI_Woolf2021!$E$9:$E$93,1,EXP(LN((1.1*(Fperm_SI_Woolf2021!$E$9:$E$93-BH$58)-63.1579*EXP(-0.19*Fperm_SI_Woolf2021!$E$9:$E$93)+63.1579*EXP(-0.19*BH$58))/(Fperm_SI_Woolf2021!$E$9:$E$93-BH$58))*(BH$58-Fperm_SI_Woolf2021!$E$9:$E$93)/10))) + Fperm_SI_Woolf2021!$H$9:$H$93*EXP(-Fperm_SI_Woolf2021!$K$9:$K$93*$C76*IF(BH$58=Fperm_SI_Woolf2021!$E$9:$E$93,1,EXP(LN((1.1*(Fperm_SI_Woolf2021!$E$9:$E$93-BH$58)-63.1579*EXP(-0.19*Fperm_SI_Woolf2021!$E$9:$E$93)+63.1579*EXP(-0.19*BH$58))/(Fperm_SI_Woolf2021!$E$9:$E$93-BH$58))*(BH$58-Fperm_SI_Woolf2021!$E$9:$E$93)/10))),Fperm_SI_Woolf2021!$D$9:$D$93))</f>
        <v>0.5043532408819994</v>
      </c>
      <c r="BI76" s="51" cm="1">
        <f t="array" ref="BI76">MIN(1,SLOPE(Fperm_SI_Woolf2021!$F$9:$F$93*EXP(-Fperm_SI_Woolf2021!$I$9:$I$93*$C76*IF(BI$58=Fperm_SI_Woolf2021!$E$9:$E$93,1,EXP(LN((1.1*(Fperm_SI_Woolf2021!$E$9:$E$93-BI$58)-63.1579*EXP(-0.19*Fperm_SI_Woolf2021!$E$9:$E$93)+63.1579*EXP(-0.19*BI$58))/(Fperm_SI_Woolf2021!$E$9:$E$93-BI$58))*(BI$58-Fperm_SI_Woolf2021!$E$9:$E$93)/10))) + Fperm_SI_Woolf2021!$G$9:$G$93*EXP(-Fperm_SI_Woolf2021!$J$9:$J$93*$C76*IF(BI$58=Fperm_SI_Woolf2021!$E$9:$E$93,1,EXP(LN((1.1*(Fperm_SI_Woolf2021!$E$9:$E$93-BI$58)-63.1579*EXP(-0.19*Fperm_SI_Woolf2021!$E$9:$E$93)+63.1579*EXP(-0.19*BI$58))/(Fperm_SI_Woolf2021!$E$9:$E$93-BI$58))*(BI$58-Fperm_SI_Woolf2021!$E$9:$E$93)/10))) + Fperm_SI_Woolf2021!$H$9:$H$93*EXP(-Fperm_SI_Woolf2021!$K$9:$K$93*$C76*IF(BI$58=Fperm_SI_Woolf2021!$E$9:$E$93,1,EXP(LN((1.1*(Fperm_SI_Woolf2021!$E$9:$E$93-BI$58)-63.1579*EXP(-0.19*Fperm_SI_Woolf2021!$E$9:$E$93)+63.1579*EXP(-0.19*BI$58))/(Fperm_SI_Woolf2021!$E$9:$E$93-BI$58))*(BI$58-Fperm_SI_Woolf2021!$E$9:$E$93)/10))),Fperm_SI_Woolf2021!$D$9:$D$93)*BI$57+INTERCEPT(Fperm_SI_Woolf2021!$F$9:$F$93*EXP(-Fperm_SI_Woolf2021!$I$9:$I$93*$C76*IF(BI$58=Fperm_SI_Woolf2021!$E$9:$E$93,1,EXP(LN((1.1*(Fperm_SI_Woolf2021!$E$9:$E$93-BI$58)-63.1579*EXP(-0.19*Fperm_SI_Woolf2021!$E$9:$E$93)+63.1579*EXP(-0.19*BI$58))/(Fperm_SI_Woolf2021!$E$9:$E$93-BI$58))*(BI$58-Fperm_SI_Woolf2021!$E$9:$E$93)/10))) + Fperm_SI_Woolf2021!$G$9:$G$93*EXP(-Fperm_SI_Woolf2021!$J$9:$J$93*$C76*IF(BI$58=Fperm_SI_Woolf2021!$E$9:$E$93,1,EXP(LN((1.1*(Fperm_SI_Woolf2021!$E$9:$E$93-BI$58)-63.1579*EXP(-0.19*Fperm_SI_Woolf2021!$E$9:$E$93)+63.1579*EXP(-0.19*BI$58))/(Fperm_SI_Woolf2021!$E$9:$E$93-BI$58))*(BI$58-Fperm_SI_Woolf2021!$E$9:$E$93)/10))) + Fperm_SI_Woolf2021!$H$9:$H$93*EXP(-Fperm_SI_Woolf2021!$K$9:$K$93*$C76*IF(BI$58=Fperm_SI_Woolf2021!$E$9:$E$93,1,EXP(LN((1.1*(Fperm_SI_Woolf2021!$E$9:$E$93-BI$58)-63.1579*EXP(-0.19*Fperm_SI_Woolf2021!$E$9:$E$93)+63.1579*EXP(-0.19*BI$58))/(Fperm_SI_Woolf2021!$E$9:$E$93-BI$58))*(BI$58-Fperm_SI_Woolf2021!$E$9:$E$93)/10))),Fperm_SI_Woolf2021!$D$9:$D$93))</f>
        <v>0.47170350901235641</v>
      </c>
      <c r="BJ76" s="51" cm="1">
        <f t="array" ref="BJ76">MIN(1,SLOPE(Fperm_SI_Woolf2021!$F$9:$F$93*EXP(-Fperm_SI_Woolf2021!$I$9:$I$93*$C76*IF(BJ$58=Fperm_SI_Woolf2021!$E$9:$E$93,1,EXP(LN((1.1*(Fperm_SI_Woolf2021!$E$9:$E$93-BJ$58)-63.1579*EXP(-0.19*Fperm_SI_Woolf2021!$E$9:$E$93)+63.1579*EXP(-0.19*BJ$58))/(Fperm_SI_Woolf2021!$E$9:$E$93-BJ$58))*(BJ$58-Fperm_SI_Woolf2021!$E$9:$E$93)/10))) + Fperm_SI_Woolf2021!$G$9:$G$93*EXP(-Fperm_SI_Woolf2021!$J$9:$J$93*$C76*IF(BJ$58=Fperm_SI_Woolf2021!$E$9:$E$93,1,EXP(LN((1.1*(Fperm_SI_Woolf2021!$E$9:$E$93-BJ$58)-63.1579*EXP(-0.19*Fperm_SI_Woolf2021!$E$9:$E$93)+63.1579*EXP(-0.19*BJ$58))/(Fperm_SI_Woolf2021!$E$9:$E$93-BJ$58))*(BJ$58-Fperm_SI_Woolf2021!$E$9:$E$93)/10))) + Fperm_SI_Woolf2021!$H$9:$H$93*EXP(-Fperm_SI_Woolf2021!$K$9:$K$93*$C76*IF(BJ$58=Fperm_SI_Woolf2021!$E$9:$E$93,1,EXP(LN((1.1*(Fperm_SI_Woolf2021!$E$9:$E$93-BJ$58)-63.1579*EXP(-0.19*Fperm_SI_Woolf2021!$E$9:$E$93)+63.1579*EXP(-0.19*BJ$58))/(Fperm_SI_Woolf2021!$E$9:$E$93-BJ$58))*(BJ$58-Fperm_SI_Woolf2021!$E$9:$E$93)/10))),Fperm_SI_Woolf2021!$D$9:$D$93)*BJ$57+INTERCEPT(Fperm_SI_Woolf2021!$F$9:$F$93*EXP(-Fperm_SI_Woolf2021!$I$9:$I$93*$C76*IF(BJ$58=Fperm_SI_Woolf2021!$E$9:$E$93,1,EXP(LN((1.1*(Fperm_SI_Woolf2021!$E$9:$E$93-BJ$58)-63.1579*EXP(-0.19*Fperm_SI_Woolf2021!$E$9:$E$93)+63.1579*EXP(-0.19*BJ$58))/(Fperm_SI_Woolf2021!$E$9:$E$93-BJ$58))*(BJ$58-Fperm_SI_Woolf2021!$E$9:$E$93)/10))) + Fperm_SI_Woolf2021!$G$9:$G$93*EXP(-Fperm_SI_Woolf2021!$J$9:$J$93*$C76*IF(BJ$58=Fperm_SI_Woolf2021!$E$9:$E$93,1,EXP(LN((1.1*(Fperm_SI_Woolf2021!$E$9:$E$93-BJ$58)-63.1579*EXP(-0.19*Fperm_SI_Woolf2021!$E$9:$E$93)+63.1579*EXP(-0.19*BJ$58))/(Fperm_SI_Woolf2021!$E$9:$E$93-BJ$58))*(BJ$58-Fperm_SI_Woolf2021!$E$9:$E$93)/10))) + Fperm_SI_Woolf2021!$H$9:$H$93*EXP(-Fperm_SI_Woolf2021!$K$9:$K$93*$C76*IF(BJ$58=Fperm_SI_Woolf2021!$E$9:$E$93,1,EXP(LN((1.1*(Fperm_SI_Woolf2021!$E$9:$E$93-BJ$58)-63.1579*EXP(-0.19*Fperm_SI_Woolf2021!$E$9:$E$93)+63.1579*EXP(-0.19*BJ$58))/(Fperm_SI_Woolf2021!$E$9:$E$93-BJ$58))*(BJ$58-Fperm_SI_Woolf2021!$E$9:$E$93)/10))),Fperm_SI_Woolf2021!$D$9:$D$93))</f>
        <v>0.43905377714271343</v>
      </c>
      <c r="BK76" s="51" cm="1">
        <f t="array" ref="BK76">MIN(1,SLOPE(Fperm_SI_Woolf2021!$F$9:$F$93*EXP(-Fperm_SI_Woolf2021!$I$9:$I$93*$C76*IF(BK$58=Fperm_SI_Woolf2021!$E$9:$E$93,1,EXP(LN((1.1*(Fperm_SI_Woolf2021!$E$9:$E$93-BK$58)-63.1579*EXP(-0.19*Fperm_SI_Woolf2021!$E$9:$E$93)+63.1579*EXP(-0.19*BK$58))/(Fperm_SI_Woolf2021!$E$9:$E$93-BK$58))*(BK$58-Fperm_SI_Woolf2021!$E$9:$E$93)/10))) + Fperm_SI_Woolf2021!$G$9:$G$93*EXP(-Fperm_SI_Woolf2021!$J$9:$J$93*$C76*IF(BK$58=Fperm_SI_Woolf2021!$E$9:$E$93,1,EXP(LN((1.1*(Fperm_SI_Woolf2021!$E$9:$E$93-BK$58)-63.1579*EXP(-0.19*Fperm_SI_Woolf2021!$E$9:$E$93)+63.1579*EXP(-0.19*BK$58))/(Fperm_SI_Woolf2021!$E$9:$E$93-BK$58))*(BK$58-Fperm_SI_Woolf2021!$E$9:$E$93)/10))) + Fperm_SI_Woolf2021!$H$9:$H$93*EXP(-Fperm_SI_Woolf2021!$K$9:$K$93*$C76*IF(BK$58=Fperm_SI_Woolf2021!$E$9:$E$93,1,EXP(LN((1.1*(Fperm_SI_Woolf2021!$E$9:$E$93-BK$58)-63.1579*EXP(-0.19*Fperm_SI_Woolf2021!$E$9:$E$93)+63.1579*EXP(-0.19*BK$58))/(Fperm_SI_Woolf2021!$E$9:$E$93-BK$58))*(BK$58-Fperm_SI_Woolf2021!$E$9:$E$93)/10))),Fperm_SI_Woolf2021!$D$9:$D$93)*BK$57+INTERCEPT(Fperm_SI_Woolf2021!$F$9:$F$93*EXP(-Fperm_SI_Woolf2021!$I$9:$I$93*$C76*IF(BK$58=Fperm_SI_Woolf2021!$E$9:$E$93,1,EXP(LN((1.1*(Fperm_SI_Woolf2021!$E$9:$E$93-BK$58)-63.1579*EXP(-0.19*Fperm_SI_Woolf2021!$E$9:$E$93)+63.1579*EXP(-0.19*BK$58))/(Fperm_SI_Woolf2021!$E$9:$E$93-BK$58))*(BK$58-Fperm_SI_Woolf2021!$E$9:$E$93)/10))) + Fperm_SI_Woolf2021!$G$9:$G$93*EXP(-Fperm_SI_Woolf2021!$J$9:$J$93*$C76*IF(BK$58=Fperm_SI_Woolf2021!$E$9:$E$93,1,EXP(LN((1.1*(Fperm_SI_Woolf2021!$E$9:$E$93-BK$58)-63.1579*EXP(-0.19*Fperm_SI_Woolf2021!$E$9:$E$93)+63.1579*EXP(-0.19*BK$58))/(Fperm_SI_Woolf2021!$E$9:$E$93-BK$58))*(BK$58-Fperm_SI_Woolf2021!$E$9:$E$93)/10))) + Fperm_SI_Woolf2021!$H$9:$H$93*EXP(-Fperm_SI_Woolf2021!$K$9:$K$93*$C76*IF(BK$58=Fperm_SI_Woolf2021!$E$9:$E$93,1,EXP(LN((1.1*(Fperm_SI_Woolf2021!$E$9:$E$93-BK$58)-63.1579*EXP(-0.19*Fperm_SI_Woolf2021!$E$9:$E$93)+63.1579*EXP(-0.19*BK$58))/(Fperm_SI_Woolf2021!$E$9:$E$93-BK$58))*(BK$58-Fperm_SI_Woolf2021!$E$9:$E$93)/10))),Fperm_SI_Woolf2021!$D$9:$D$93))</f>
        <v>0.40640404527307045</v>
      </c>
      <c r="BL76" s="51" cm="1">
        <f t="array" ref="BL76">MIN(1,SLOPE(Fperm_SI_Woolf2021!$F$9:$F$93*EXP(-Fperm_SI_Woolf2021!$I$9:$I$93*$C76*IF(BL$58=Fperm_SI_Woolf2021!$E$9:$E$93,1,EXP(LN((1.1*(Fperm_SI_Woolf2021!$E$9:$E$93-BL$58)-63.1579*EXP(-0.19*Fperm_SI_Woolf2021!$E$9:$E$93)+63.1579*EXP(-0.19*BL$58))/(Fperm_SI_Woolf2021!$E$9:$E$93-BL$58))*(BL$58-Fperm_SI_Woolf2021!$E$9:$E$93)/10))) + Fperm_SI_Woolf2021!$G$9:$G$93*EXP(-Fperm_SI_Woolf2021!$J$9:$J$93*$C76*IF(BL$58=Fperm_SI_Woolf2021!$E$9:$E$93,1,EXP(LN((1.1*(Fperm_SI_Woolf2021!$E$9:$E$93-BL$58)-63.1579*EXP(-0.19*Fperm_SI_Woolf2021!$E$9:$E$93)+63.1579*EXP(-0.19*BL$58))/(Fperm_SI_Woolf2021!$E$9:$E$93-BL$58))*(BL$58-Fperm_SI_Woolf2021!$E$9:$E$93)/10))) + Fperm_SI_Woolf2021!$H$9:$H$93*EXP(-Fperm_SI_Woolf2021!$K$9:$K$93*$C76*IF(BL$58=Fperm_SI_Woolf2021!$E$9:$E$93,1,EXP(LN((1.1*(Fperm_SI_Woolf2021!$E$9:$E$93-BL$58)-63.1579*EXP(-0.19*Fperm_SI_Woolf2021!$E$9:$E$93)+63.1579*EXP(-0.19*BL$58))/(Fperm_SI_Woolf2021!$E$9:$E$93-BL$58))*(BL$58-Fperm_SI_Woolf2021!$E$9:$E$93)/10))),Fperm_SI_Woolf2021!$D$9:$D$93)*BL$57+INTERCEPT(Fperm_SI_Woolf2021!$F$9:$F$93*EXP(-Fperm_SI_Woolf2021!$I$9:$I$93*$C76*IF(BL$58=Fperm_SI_Woolf2021!$E$9:$E$93,1,EXP(LN((1.1*(Fperm_SI_Woolf2021!$E$9:$E$93-BL$58)-63.1579*EXP(-0.19*Fperm_SI_Woolf2021!$E$9:$E$93)+63.1579*EXP(-0.19*BL$58))/(Fperm_SI_Woolf2021!$E$9:$E$93-BL$58))*(BL$58-Fperm_SI_Woolf2021!$E$9:$E$93)/10))) + Fperm_SI_Woolf2021!$G$9:$G$93*EXP(-Fperm_SI_Woolf2021!$J$9:$J$93*$C76*IF(BL$58=Fperm_SI_Woolf2021!$E$9:$E$93,1,EXP(LN((1.1*(Fperm_SI_Woolf2021!$E$9:$E$93-BL$58)-63.1579*EXP(-0.19*Fperm_SI_Woolf2021!$E$9:$E$93)+63.1579*EXP(-0.19*BL$58))/(Fperm_SI_Woolf2021!$E$9:$E$93-BL$58))*(BL$58-Fperm_SI_Woolf2021!$E$9:$E$93)/10))) + Fperm_SI_Woolf2021!$H$9:$H$93*EXP(-Fperm_SI_Woolf2021!$K$9:$K$93*$C76*IF(BL$58=Fperm_SI_Woolf2021!$E$9:$E$93,1,EXP(LN((1.1*(Fperm_SI_Woolf2021!$E$9:$E$93-BL$58)-63.1579*EXP(-0.19*Fperm_SI_Woolf2021!$E$9:$E$93)+63.1579*EXP(-0.19*BL$58))/(Fperm_SI_Woolf2021!$E$9:$E$93-BL$58))*(BL$58-Fperm_SI_Woolf2021!$E$9:$E$93)/10))),Fperm_SI_Woolf2021!$D$9:$D$93))</f>
        <v>0.82868039430572216</v>
      </c>
      <c r="BM76" s="51" cm="1">
        <f t="array" ref="BM76">MIN(1,SLOPE(Fperm_SI_Woolf2021!$F$9:$F$93*EXP(-Fperm_SI_Woolf2021!$I$9:$I$93*$C76*IF(BM$58=Fperm_SI_Woolf2021!$E$9:$E$93,1,EXP(LN((1.1*(Fperm_SI_Woolf2021!$E$9:$E$93-BM$58)-63.1579*EXP(-0.19*Fperm_SI_Woolf2021!$E$9:$E$93)+63.1579*EXP(-0.19*BM$58))/(Fperm_SI_Woolf2021!$E$9:$E$93-BM$58))*(BM$58-Fperm_SI_Woolf2021!$E$9:$E$93)/10))) + Fperm_SI_Woolf2021!$G$9:$G$93*EXP(-Fperm_SI_Woolf2021!$J$9:$J$93*$C76*IF(BM$58=Fperm_SI_Woolf2021!$E$9:$E$93,1,EXP(LN((1.1*(Fperm_SI_Woolf2021!$E$9:$E$93-BM$58)-63.1579*EXP(-0.19*Fperm_SI_Woolf2021!$E$9:$E$93)+63.1579*EXP(-0.19*BM$58))/(Fperm_SI_Woolf2021!$E$9:$E$93-BM$58))*(BM$58-Fperm_SI_Woolf2021!$E$9:$E$93)/10))) + Fperm_SI_Woolf2021!$H$9:$H$93*EXP(-Fperm_SI_Woolf2021!$K$9:$K$93*$C76*IF(BM$58=Fperm_SI_Woolf2021!$E$9:$E$93,1,EXP(LN((1.1*(Fperm_SI_Woolf2021!$E$9:$E$93-BM$58)-63.1579*EXP(-0.19*Fperm_SI_Woolf2021!$E$9:$E$93)+63.1579*EXP(-0.19*BM$58))/(Fperm_SI_Woolf2021!$E$9:$E$93-BM$58))*(BM$58-Fperm_SI_Woolf2021!$E$9:$E$93)/10))),Fperm_SI_Woolf2021!$D$9:$D$93)*BM$57+INTERCEPT(Fperm_SI_Woolf2021!$F$9:$F$93*EXP(-Fperm_SI_Woolf2021!$I$9:$I$93*$C76*IF(BM$58=Fperm_SI_Woolf2021!$E$9:$E$93,1,EXP(LN((1.1*(Fperm_SI_Woolf2021!$E$9:$E$93-BM$58)-63.1579*EXP(-0.19*Fperm_SI_Woolf2021!$E$9:$E$93)+63.1579*EXP(-0.19*BM$58))/(Fperm_SI_Woolf2021!$E$9:$E$93-BM$58))*(BM$58-Fperm_SI_Woolf2021!$E$9:$E$93)/10))) + Fperm_SI_Woolf2021!$G$9:$G$93*EXP(-Fperm_SI_Woolf2021!$J$9:$J$93*$C76*IF(BM$58=Fperm_SI_Woolf2021!$E$9:$E$93,1,EXP(LN((1.1*(Fperm_SI_Woolf2021!$E$9:$E$93-BM$58)-63.1579*EXP(-0.19*Fperm_SI_Woolf2021!$E$9:$E$93)+63.1579*EXP(-0.19*BM$58))/(Fperm_SI_Woolf2021!$E$9:$E$93-BM$58))*(BM$58-Fperm_SI_Woolf2021!$E$9:$E$93)/10))) + Fperm_SI_Woolf2021!$H$9:$H$93*EXP(-Fperm_SI_Woolf2021!$K$9:$K$93*$C76*IF(BM$58=Fperm_SI_Woolf2021!$E$9:$E$93,1,EXP(LN((1.1*(Fperm_SI_Woolf2021!$E$9:$E$93-BM$58)-63.1579*EXP(-0.19*Fperm_SI_Woolf2021!$E$9:$E$93)+63.1579*EXP(-0.19*BM$58))/(Fperm_SI_Woolf2021!$E$9:$E$93-BM$58))*(BM$58-Fperm_SI_Woolf2021!$E$9:$E$93)/10))),Fperm_SI_Woolf2021!$D$9:$D$93))</f>
        <v>0.79640984187350372</v>
      </c>
      <c r="BN76" s="51" cm="1">
        <f t="array" ref="BN76">MIN(1,SLOPE(Fperm_SI_Woolf2021!$F$9:$F$93*EXP(-Fperm_SI_Woolf2021!$I$9:$I$93*$C76*IF(BN$58=Fperm_SI_Woolf2021!$E$9:$E$93,1,EXP(LN((1.1*(Fperm_SI_Woolf2021!$E$9:$E$93-BN$58)-63.1579*EXP(-0.19*Fperm_SI_Woolf2021!$E$9:$E$93)+63.1579*EXP(-0.19*BN$58))/(Fperm_SI_Woolf2021!$E$9:$E$93-BN$58))*(BN$58-Fperm_SI_Woolf2021!$E$9:$E$93)/10))) + Fperm_SI_Woolf2021!$G$9:$G$93*EXP(-Fperm_SI_Woolf2021!$J$9:$J$93*$C76*IF(BN$58=Fperm_SI_Woolf2021!$E$9:$E$93,1,EXP(LN((1.1*(Fperm_SI_Woolf2021!$E$9:$E$93-BN$58)-63.1579*EXP(-0.19*Fperm_SI_Woolf2021!$E$9:$E$93)+63.1579*EXP(-0.19*BN$58))/(Fperm_SI_Woolf2021!$E$9:$E$93-BN$58))*(BN$58-Fperm_SI_Woolf2021!$E$9:$E$93)/10))) + Fperm_SI_Woolf2021!$H$9:$H$93*EXP(-Fperm_SI_Woolf2021!$K$9:$K$93*$C76*IF(BN$58=Fperm_SI_Woolf2021!$E$9:$E$93,1,EXP(LN((1.1*(Fperm_SI_Woolf2021!$E$9:$E$93-BN$58)-63.1579*EXP(-0.19*Fperm_SI_Woolf2021!$E$9:$E$93)+63.1579*EXP(-0.19*BN$58))/(Fperm_SI_Woolf2021!$E$9:$E$93-BN$58))*(BN$58-Fperm_SI_Woolf2021!$E$9:$E$93)/10))),Fperm_SI_Woolf2021!$D$9:$D$93)*BN$57+INTERCEPT(Fperm_SI_Woolf2021!$F$9:$F$93*EXP(-Fperm_SI_Woolf2021!$I$9:$I$93*$C76*IF(BN$58=Fperm_SI_Woolf2021!$E$9:$E$93,1,EXP(LN((1.1*(Fperm_SI_Woolf2021!$E$9:$E$93-BN$58)-63.1579*EXP(-0.19*Fperm_SI_Woolf2021!$E$9:$E$93)+63.1579*EXP(-0.19*BN$58))/(Fperm_SI_Woolf2021!$E$9:$E$93-BN$58))*(BN$58-Fperm_SI_Woolf2021!$E$9:$E$93)/10))) + Fperm_SI_Woolf2021!$G$9:$G$93*EXP(-Fperm_SI_Woolf2021!$J$9:$J$93*$C76*IF(BN$58=Fperm_SI_Woolf2021!$E$9:$E$93,1,EXP(LN((1.1*(Fperm_SI_Woolf2021!$E$9:$E$93-BN$58)-63.1579*EXP(-0.19*Fperm_SI_Woolf2021!$E$9:$E$93)+63.1579*EXP(-0.19*BN$58))/(Fperm_SI_Woolf2021!$E$9:$E$93-BN$58))*(BN$58-Fperm_SI_Woolf2021!$E$9:$E$93)/10))) + Fperm_SI_Woolf2021!$H$9:$H$93*EXP(-Fperm_SI_Woolf2021!$K$9:$K$93*$C76*IF(BN$58=Fperm_SI_Woolf2021!$E$9:$E$93,1,EXP(LN((1.1*(Fperm_SI_Woolf2021!$E$9:$E$93-BN$58)-63.1579*EXP(-0.19*Fperm_SI_Woolf2021!$E$9:$E$93)+63.1579*EXP(-0.19*BN$58))/(Fperm_SI_Woolf2021!$E$9:$E$93-BN$58))*(BN$58-Fperm_SI_Woolf2021!$E$9:$E$93)/10))),Fperm_SI_Woolf2021!$D$9:$D$93))</f>
        <v>0.76413928944128517</v>
      </c>
      <c r="BO76" s="51" cm="1">
        <f t="array" ref="BO76">MIN(1,SLOPE(Fperm_SI_Woolf2021!$F$9:$F$93*EXP(-Fperm_SI_Woolf2021!$I$9:$I$93*$C76*IF(BO$58=Fperm_SI_Woolf2021!$E$9:$E$93,1,EXP(LN((1.1*(Fperm_SI_Woolf2021!$E$9:$E$93-BO$58)-63.1579*EXP(-0.19*Fperm_SI_Woolf2021!$E$9:$E$93)+63.1579*EXP(-0.19*BO$58))/(Fperm_SI_Woolf2021!$E$9:$E$93-BO$58))*(BO$58-Fperm_SI_Woolf2021!$E$9:$E$93)/10))) + Fperm_SI_Woolf2021!$G$9:$G$93*EXP(-Fperm_SI_Woolf2021!$J$9:$J$93*$C76*IF(BO$58=Fperm_SI_Woolf2021!$E$9:$E$93,1,EXP(LN((1.1*(Fperm_SI_Woolf2021!$E$9:$E$93-BO$58)-63.1579*EXP(-0.19*Fperm_SI_Woolf2021!$E$9:$E$93)+63.1579*EXP(-0.19*BO$58))/(Fperm_SI_Woolf2021!$E$9:$E$93-BO$58))*(BO$58-Fperm_SI_Woolf2021!$E$9:$E$93)/10))) + Fperm_SI_Woolf2021!$H$9:$H$93*EXP(-Fperm_SI_Woolf2021!$K$9:$K$93*$C76*IF(BO$58=Fperm_SI_Woolf2021!$E$9:$E$93,1,EXP(LN((1.1*(Fperm_SI_Woolf2021!$E$9:$E$93-BO$58)-63.1579*EXP(-0.19*Fperm_SI_Woolf2021!$E$9:$E$93)+63.1579*EXP(-0.19*BO$58))/(Fperm_SI_Woolf2021!$E$9:$E$93-BO$58))*(BO$58-Fperm_SI_Woolf2021!$E$9:$E$93)/10))),Fperm_SI_Woolf2021!$D$9:$D$93)*BO$57+INTERCEPT(Fperm_SI_Woolf2021!$F$9:$F$93*EXP(-Fperm_SI_Woolf2021!$I$9:$I$93*$C76*IF(BO$58=Fperm_SI_Woolf2021!$E$9:$E$93,1,EXP(LN((1.1*(Fperm_SI_Woolf2021!$E$9:$E$93-BO$58)-63.1579*EXP(-0.19*Fperm_SI_Woolf2021!$E$9:$E$93)+63.1579*EXP(-0.19*BO$58))/(Fperm_SI_Woolf2021!$E$9:$E$93-BO$58))*(BO$58-Fperm_SI_Woolf2021!$E$9:$E$93)/10))) + Fperm_SI_Woolf2021!$G$9:$G$93*EXP(-Fperm_SI_Woolf2021!$J$9:$J$93*$C76*IF(BO$58=Fperm_SI_Woolf2021!$E$9:$E$93,1,EXP(LN((1.1*(Fperm_SI_Woolf2021!$E$9:$E$93-BO$58)-63.1579*EXP(-0.19*Fperm_SI_Woolf2021!$E$9:$E$93)+63.1579*EXP(-0.19*BO$58))/(Fperm_SI_Woolf2021!$E$9:$E$93-BO$58))*(BO$58-Fperm_SI_Woolf2021!$E$9:$E$93)/10))) + Fperm_SI_Woolf2021!$H$9:$H$93*EXP(-Fperm_SI_Woolf2021!$K$9:$K$93*$C76*IF(BO$58=Fperm_SI_Woolf2021!$E$9:$E$93,1,EXP(LN((1.1*(Fperm_SI_Woolf2021!$E$9:$E$93-BO$58)-63.1579*EXP(-0.19*Fperm_SI_Woolf2021!$E$9:$E$93)+63.1579*EXP(-0.19*BO$58))/(Fperm_SI_Woolf2021!$E$9:$E$93-BO$58))*(BO$58-Fperm_SI_Woolf2021!$E$9:$E$93)/10))),Fperm_SI_Woolf2021!$D$9:$D$93))</f>
        <v>0.73186873700906674</v>
      </c>
      <c r="BP76" s="51" cm="1">
        <f t="array" ref="BP76">MIN(1,SLOPE(Fperm_SI_Woolf2021!$F$9:$F$93*EXP(-Fperm_SI_Woolf2021!$I$9:$I$93*$C76*IF(BP$58=Fperm_SI_Woolf2021!$E$9:$E$93,1,EXP(LN((1.1*(Fperm_SI_Woolf2021!$E$9:$E$93-BP$58)-63.1579*EXP(-0.19*Fperm_SI_Woolf2021!$E$9:$E$93)+63.1579*EXP(-0.19*BP$58))/(Fperm_SI_Woolf2021!$E$9:$E$93-BP$58))*(BP$58-Fperm_SI_Woolf2021!$E$9:$E$93)/10))) + Fperm_SI_Woolf2021!$G$9:$G$93*EXP(-Fperm_SI_Woolf2021!$J$9:$J$93*$C76*IF(BP$58=Fperm_SI_Woolf2021!$E$9:$E$93,1,EXP(LN((1.1*(Fperm_SI_Woolf2021!$E$9:$E$93-BP$58)-63.1579*EXP(-0.19*Fperm_SI_Woolf2021!$E$9:$E$93)+63.1579*EXP(-0.19*BP$58))/(Fperm_SI_Woolf2021!$E$9:$E$93-BP$58))*(BP$58-Fperm_SI_Woolf2021!$E$9:$E$93)/10))) + Fperm_SI_Woolf2021!$H$9:$H$93*EXP(-Fperm_SI_Woolf2021!$K$9:$K$93*$C76*IF(BP$58=Fperm_SI_Woolf2021!$E$9:$E$93,1,EXP(LN((1.1*(Fperm_SI_Woolf2021!$E$9:$E$93-BP$58)-63.1579*EXP(-0.19*Fperm_SI_Woolf2021!$E$9:$E$93)+63.1579*EXP(-0.19*BP$58))/(Fperm_SI_Woolf2021!$E$9:$E$93-BP$58))*(BP$58-Fperm_SI_Woolf2021!$E$9:$E$93)/10))),Fperm_SI_Woolf2021!$D$9:$D$93)*BP$57+INTERCEPT(Fperm_SI_Woolf2021!$F$9:$F$93*EXP(-Fperm_SI_Woolf2021!$I$9:$I$93*$C76*IF(BP$58=Fperm_SI_Woolf2021!$E$9:$E$93,1,EXP(LN((1.1*(Fperm_SI_Woolf2021!$E$9:$E$93-BP$58)-63.1579*EXP(-0.19*Fperm_SI_Woolf2021!$E$9:$E$93)+63.1579*EXP(-0.19*BP$58))/(Fperm_SI_Woolf2021!$E$9:$E$93-BP$58))*(BP$58-Fperm_SI_Woolf2021!$E$9:$E$93)/10))) + Fperm_SI_Woolf2021!$G$9:$G$93*EXP(-Fperm_SI_Woolf2021!$J$9:$J$93*$C76*IF(BP$58=Fperm_SI_Woolf2021!$E$9:$E$93,1,EXP(LN((1.1*(Fperm_SI_Woolf2021!$E$9:$E$93-BP$58)-63.1579*EXP(-0.19*Fperm_SI_Woolf2021!$E$9:$E$93)+63.1579*EXP(-0.19*BP$58))/(Fperm_SI_Woolf2021!$E$9:$E$93-BP$58))*(BP$58-Fperm_SI_Woolf2021!$E$9:$E$93)/10))) + Fperm_SI_Woolf2021!$H$9:$H$93*EXP(-Fperm_SI_Woolf2021!$K$9:$K$93*$C76*IF(BP$58=Fperm_SI_Woolf2021!$E$9:$E$93,1,EXP(LN((1.1*(Fperm_SI_Woolf2021!$E$9:$E$93-BP$58)-63.1579*EXP(-0.19*Fperm_SI_Woolf2021!$E$9:$E$93)+63.1579*EXP(-0.19*BP$58))/(Fperm_SI_Woolf2021!$E$9:$E$93-BP$58))*(BP$58-Fperm_SI_Woolf2021!$E$9:$E$93)/10))),Fperm_SI_Woolf2021!$D$9:$D$93))</f>
        <v>0.6995981845768483</v>
      </c>
      <c r="BQ76" s="51" cm="1">
        <f t="array" ref="BQ76">MIN(1,SLOPE(Fperm_SI_Woolf2021!$F$9:$F$93*EXP(-Fperm_SI_Woolf2021!$I$9:$I$93*$C76*IF(BQ$58=Fperm_SI_Woolf2021!$E$9:$E$93,1,EXP(LN((1.1*(Fperm_SI_Woolf2021!$E$9:$E$93-BQ$58)-63.1579*EXP(-0.19*Fperm_SI_Woolf2021!$E$9:$E$93)+63.1579*EXP(-0.19*BQ$58))/(Fperm_SI_Woolf2021!$E$9:$E$93-BQ$58))*(BQ$58-Fperm_SI_Woolf2021!$E$9:$E$93)/10))) + Fperm_SI_Woolf2021!$G$9:$G$93*EXP(-Fperm_SI_Woolf2021!$J$9:$J$93*$C76*IF(BQ$58=Fperm_SI_Woolf2021!$E$9:$E$93,1,EXP(LN((1.1*(Fperm_SI_Woolf2021!$E$9:$E$93-BQ$58)-63.1579*EXP(-0.19*Fperm_SI_Woolf2021!$E$9:$E$93)+63.1579*EXP(-0.19*BQ$58))/(Fperm_SI_Woolf2021!$E$9:$E$93-BQ$58))*(BQ$58-Fperm_SI_Woolf2021!$E$9:$E$93)/10))) + Fperm_SI_Woolf2021!$H$9:$H$93*EXP(-Fperm_SI_Woolf2021!$K$9:$K$93*$C76*IF(BQ$58=Fperm_SI_Woolf2021!$E$9:$E$93,1,EXP(LN((1.1*(Fperm_SI_Woolf2021!$E$9:$E$93-BQ$58)-63.1579*EXP(-0.19*Fperm_SI_Woolf2021!$E$9:$E$93)+63.1579*EXP(-0.19*BQ$58))/(Fperm_SI_Woolf2021!$E$9:$E$93-BQ$58))*(BQ$58-Fperm_SI_Woolf2021!$E$9:$E$93)/10))),Fperm_SI_Woolf2021!$D$9:$D$93)*BQ$57+INTERCEPT(Fperm_SI_Woolf2021!$F$9:$F$93*EXP(-Fperm_SI_Woolf2021!$I$9:$I$93*$C76*IF(BQ$58=Fperm_SI_Woolf2021!$E$9:$E$93,1,EXP(LN((1.1*(Fperm_SI_Woolf2021!$E$9:$E$93-BQ$58)-63.1579*EXP(-0.19*Fperm_SI_Woolf2021!$E$9:$E$93)+63.1579*EXP(-0.19*BQ$58))/(Fperm_SI_Woolf2021!$E$9:$E$93-BQ$58))*(BQ$58-Fperm_SI_Woolf2021!$E$9:$E$93)/10))) + Fperm_SI_Woolf2021!$G$9:$G$93*EXP(-Fperm_SI_Woolf2021!$J$9:$J$93*$C76*IF(BQ$58=Fperm_SI_Woolf2021!$E$9:$E$93,1,EXP(LN((1.1*(Fperm_SI_Woolf2021!$E$9:$E$93-BQ$58)-63.1579*EXP(-0.19*Fperm_SI_Woolf2021!$E$9:$E$93)+63.1579*EXP(-0.19*BQ$58))/(Fperm_SI_Woolf2021!$E$9:$E$93-BQ$58))*(BQ$58-Fperm_SI_Woolf2021!$E$9:$E$93)/10))) + Fperm_SI_Woolf2021!$H$9:$H$93*EXP(-Fperm_SI_Woolf2021!$K$9:$K$93*$C76*IF(BQ$58=Fperm_SI_Woolf2021!$E$9:$E$93,1,EXP(LN((1.1*(Fperm_SI_Woolf2021!$E$9:$E$93-BQ$58)-63.1579*EXP(-0.19*Fperm_SI_Woolf2021!$E$9:$E$93)+63.1579*EXP(-0.19*BQ$58))/(Fperm_SI_Woolf2021!$E$9:$E$93-BQ$58))*(BQ$58-Fperm_SI_Woolf2021!$E$9:$E$93)/10))),Fperm_SI_Woolf2021!$D$9:$D$93))</f>
        <v>0.66732763214462987</v>
      </c>
      <c r="BR76" s="51" cm="1">
        <f t="array" ref="BR76">MIN(1,SLOPE(Fperm_SI_Woolf2021!$F$9:$F$93*EXP(-Fperm_SI_Woolf2021!$I$9:$I$93*$C76*IF(BR$58=Fperm_SI_Woolf2021!$E$9:$E$93,1,EXP(LN((1.1*(Fperm_SI_Woolf2021!$E$9:$E$93-BR$58)-63.1579*EXP(-0.19*Fperm_SI_Woolf2021!$E$9:$E$93)+63.1579*EXP(-0.19*BR$58))/(Fperm_SI_Woolf2021!$E$9:$E$93-BR$58))*(BR$58-Fperm_SI_Woolf2021!$E$9:$E$93)/10))) + Fperm_SI_Woolf2021!$G$9:$G$93*EXP(-Fperm_SI_Woolf2021!$J$9:$J$93*$C76*IF(BR$58=Fperm_SI_Woolf2021!$E$9:$E$93,1,EXP(LN((1.1*(Fperm_SI_Woolf2021!$E$9:$E$93-BR$58)-63.1579*EXP(-0.19*Fperm_SI_Woolf2021!$E$9:$E$93)+63.1579*EXP(-0.19*BR$58))/(Fperm_SI_Woolf2021!$E$9:$E$93-BR$58))*(BR$58-Fperm_SI_Woolf2021!$E$9:$E$93)/10))) + Fperm_SI_Woolf2021!$H$9:$H$93*EXP(-Fperm_SI_Woolf2021!$K$9:$K$93*$C76*IF(BR$58=Fperm_SI_Woolf2021!$E$9:$E$93,1,EXP(LN((1.1*(Fperm_SI_Woolf2021!$E$9:$E$93-BR$58)-63.1579*EXP(-0.19*Fperm_SI_Woolf2021!$E$9:$E$93)+63.1579*EXP(-0.19*BR$58))/(Fperm_SI_Woolf2021!$E$9:$E$93-BR$58))*(BR$58-Fperm_SI_Woolf2021!$E$9:$E$93)/10))),Fperm_SI_Woolf2021!$D$9:$D$93)*BR$57+INTERCEPT(Fperm_SI_Woolf2021!$F$9:$F$93*EXP(-Fperm_SI_Woolf2021!$I$9:$I$93*$C76*IF(BR$58=Fperm_SI_Woolf2021!$E$9:$E$93,1,EXP(LN((1.1*(Fperm_SI_Woolf2021!$E$9:$E$93-BR$58)-63.1579*EXP(-0.19*Fperm_SI_Woolf2021!$E$9:$E$93)+63.1579*EXP(-0.19*BR$58))/(Fperm_SI_Woolf2021!$E$9:$E$93-BR$58))*(BR$58-Fperm_SI_Woolf2021!$E$9:$E$93)/10))) + Fperm_SI_Woolf2021!$G$9:$G$93*EXP(-Fperm_SI_Woolf2021!$J$9:$J$93*$C76*IF(BR$58=Fperm_SI_Woolf2021!$E$9:$E$93,1,EXP(LN((1.1*(Fperm_SI_Woolf2021!$E$9:$E$93-BR$58)-63.1579*EXP(-0.19*Fperm_SI_Woolf2021!$E$9:$E$93)+63.1579*EXP(-0.19*BR$58))/(Fperm_SI_Woolf2021!$E$9:$E$93-BR$58))*(BR$58-Fperm_SI_Woolf2021!$E$9:$E$93)/10))) + Fperm_SI_Woolf2021!$H$9:$H$93*EXP(-Fperm_SI_Woolf2021!$K$9:$K$93*$C76*IF(BR$58=Fperm_SI_Woolf2021!$E$9:$E$93,1,EXP(LN((1.1*(Fperm_SI_Woolf2021!$E$9:$E$93-BR$58)-63.1579*EXP(-0.19*Fperm_SI_Woolf2021!$E$9:$E$93)+63.1579*EXP(-0.19*BR$58))/(Fperm_SI_Woolf2021!$E$9:$E$93-BR$58))*(BR$58-Fperm_SI_Woolf2021!$E$9:$E$93)/10))),Fperm_SI_Woolf2021!$D$9:$D$93))</f>
        <v>0.63505707971241143</v>
      </c>
      <c r="BS76" s="51" cm="1">
        <f t="array" ref="BS76">MIN(1,SLOPE(Fperm_SI_Woolf2021!$F$9:$F$93*EXP(-Fperm_SI_Woolf2021!$I$9:$I$93*$C76*IF(BS$58=Fperm_SI_Woolf2021!$E$9:$E$93,1,EXP(LN((1.1*(Fperm_SI_Woolf2021!$E$9:$E$93-BS$58)-63.1579*EXP(-0.19*Fperm_SI_Woolf2021!$E$9:$E$93)+63.1579*EXP(-0.19*BS$58))/(Fperm_SI_Woolf2021!$E$9:$E$93-BS$58))*(BS$58-Fperm_SI_Woolf2021!$E$9:$E$93)/10))) + Fperm_SI_Woolf2021!$G$9:$G$93*EXP(-Fperm_SI_Woolf2021!$J$9:$J$93*$C76*IF(BS$58=Fperm_SI_Woolf2021!$E$9:$E$93,1,EXP(LN((1.1*(Fperm_SI_Woolf2021!$E$9:$E$93-BS$58)-63.1579*EXP(-0.19*Fperm_SI_Woolf2021!$E$9:$E$93)+63.1579*EXP(-0.19*BS$58))/(Fperm_SI_Woolf2021!$E$9:$E$93-BS$58))*(BS$58-Fperm_SI_Woolf2021!$E$9:$E$93)/10))) + Fperm_SI_Woolf2021!$H$9:$H$93*EXP(-Fperm_SI_Woolf2021!$K$9:$K$93*$C76*IF(BS$58=Fperm_SI_Woolf2021!$E$9:$E$93,1,EXP(LN((1.1*(Fperm_SI_Woolf2021!$E$9:$E$93-BS$58)-63.1579*EXP(-0.19*Fperm_SI_Woolf2021!$E$9:$E$93)+63.1579*EXP(-0.19*BS$58))/(Fperm_SI_Woolf2021!$E$9:$E$93-BS$58))*(BS$58-Fperm_SI_Woolf2021!$E$9:$E$93)/10))),Fperm_SI_Woolf2021!$D$9:$D$93)*BS$57+INTERCEPT(Fperm_SI_Woolf2021!$F$9:$F$93*EXP(-Fperm_SI_Woolf2021!$I$9:$I$93*$C76*IF(BS$58=Fperm_SI_Woolf2021!$E$9:$E$93,1,EXP(LN((1.1*(Fperm_SI_Woolf2021!$E$9:$E$93-BS$58)-63.1579*EXP(-0.19*Fperm_SI_Woolf2021!$E$9:$E$93)+63.1579*EXP(-0.19*BS$58))/(Fperm_SI_Woolf2021!$E$9:$E$93-BS$58))*(BS$58-Fperm_SI_Woolf2021!$E$9:$E$93)/10))) + Fperm_SI_Woolf2021!$G$9:$G$93*EXP(-Fperm_SI_Woolf2021!$J$9:$J$93*$C76*IF(BS$58=Fperm_SI_Woolf2021!$E$9:$E$93,1,EXP(LN((1.1*(Fperm_SI_Woolf2021!$E$9:$E$93-BS$58)-63.1579*EXP(-0.19*Fperm_SI_Woolf2021!$E$9:$E$93)+63.1579*EXP(-0.19*BS$58))/(Fperm_SI_Woolf2021!$E$9:$E$93-BS$58))*(BS$58-Fperm_SI_Woolf2021!$E$9:$E$93)/10))) + Fperm_SI_Woolf2021!$H$9:$H$93*EXP(-Fperm_SI_Woolf2021!$K$9:$K$93*$C76*IF(BS$58=Fperm_SI_Woolf2021!$E$9:$E$93,1,EXP(LN((1.1*(Fperm_SI_Woolf2021!$E$9:$E$93-BS$58)-63.1579*EXP(-0.19*Fperm_SI_Woolf2021!$E$9:$E$93)+63.1579*EXP(-0.19*BS$58))/(Fperm_SI_Woolf2021!$E$9:$E$93-BS$58))*(BS$58-Fperm_SI_Woolf2021!$E$9:$E$93)/10))),Fperm_SI_Woolf2021!$D$9:$D$93))</f>
        <v>0.602786527280193</v>
      </c>
      <c r="BT76" s="51" cm="1">
        <f t="array" ref="BT76">MIN(1,SLOPE(Fperm_SI_Woolf2021!$F$9:$F$93*EXP(-Fperm_SI_Woolf2021!$I$9:$I$93*$C76*IF(BT$58=Fperm_SI_Woolf2021!$E$9:$E$93,1,EXP(LN((1.1*(Fperm_SI_Woolf2021!$E$9:$E$93-BT$58)-63.1579*EXP(-0.19*Fperm_SI_Woolf2021!$E$9:$E$93)+63.1579*EXP(-0.19*BT$58))/(Fperm_SI_Woolf2021!$E$9:$E$93-BT$58))*(BT$58-Fperm_SI_Woolf2021!$E$9:$E$93)/10))) + Fperm_SI_Woolf2021!$G$9:$G$93*EXP(-Fperm_SI_Woolf2021!$J$9:$J$93*$C76*IF(BT$58=Fperm_SI_Woolf2021!$E$9:$E$93,1,EXP(LN((1.1*(Fperm_SI_Woolf2021!$E$9:$E$93-BT$58)-63.1579*EXP(-0.19*Fperm_SI_Woolf2021!$E$9:$E$93)+63.1579*EXP(-0.19*BT$58))/(Fperm_SI_Woolf2021!$E$9:$E$93-BT$58))*(BT$58-Fperm_SI_Woolf2021!$E$9:$E$93)/10))) + Fperm_SI_Woolf2021!$H$9:$H$93*EXP(-Fperm_SI_Woolf2021!$K$9:$K$93*$C76*IF(BT$58=Fperm_SI_Woolf2021!$E$9:$E$93,1,EXP(LN((1.1*(Fperm_SI_Woolf2021!$E$9:$E$93-BT$58)-63.1579*EXP(-0.19*Fperm_SI_Woolf2021!$E$9:$E$93)+63.1579*EXP(-0.19*BT$58))/(Fperm_SI_Woolf2021!$E$9:$E$93-BT$58))*(BT$58-Fperm_SI_Woolf2021!$E$9:$E$93)/10))),Fperm_SI_Woolf2021!$D$9:$D$93)*BT$57+INTERCEPT(Fperm_SI_Woolf2021!$F$9:$F$93*EXP(-Fperm_SI_Woolf2021!$I$9:$I$93*$C76*IF(BT$58=Fperm_SI_Woolf2021!$E$9:$E$93,1,EXP(LN((1.1*(Fperm_SI_Woolf2021!$E$9:$E$93-BT$58)-63.1579*EXP(-0.19*Fperm_SI_Woolf2021!$E$9:$E$93)+63.1579*EXP(-0.19*BT$58))/(Fperm_SI_Woolf2021!$E$9:$E$93-BT$58))*(BT$58-Fperm_SI_Woolf2021!$E$9:$E$93)/10))) + Fperm_SI_Woolf2021!$G$9:$G$93*EXP(-Fperm_SI_Woolf2021!$J$9:$J$93*$C76*IF(BT$58=Fperm_SI_Woolf2021!$E$9:$E$93,1,EXP(LN((1.1*(Fperm_SI_Woolf2021!$E$9:$E$93-BT$58)-63.1579*EXP(-0.19*Fperm_SI_Woolf2021!$E$9:$E$93)+63.1579*EXP(-0.19*BT$58))/(Fperm_SI_Woolf2021!$E$9:$E$93-BT$58))*(BT$58-Fperm_SI_Woolf2021!$E$9:$E$93)/10))) + Fperm_SI_Woolf2021!$H$9:$H$93*EXP(-Fperm_SI_Woolf2021!$K$9:$K$93*$C76*IF(BT$58=Fperm_SI_Woolf2021!$E$9:$E$93,1,EXP(LN((1.1*(Fperm_SI_Woolf2021!$E$9:$E$93-BT$58)-63.1579*EXP(-0.19*Fperm_SI_Woolf2021!$E$9:$E$93)+63.1579*EXP(-0.19*BT$58))/(Fperm_SI_Woolf2021!$E$9:$E$93-BT$58))*(BT$58-Fperm_SI_Woolf2021!$E$9:$E$93)/10))),Fperm_SI_Woolf2021!$D$9:$D$93))</f>
        <v>0.57051597484797456</v>
      </c>
      <c r="BU76" s="51" cm="1">
        <f t="array" ref="BU76">MIN(1,SLOPE(Fperm_SI_Woolf2021!$F$9:$F$93*EXP(-Fperm_SI_Woolf2021!$I$9:$I$93*$C76*IF(BU$58=Fperm_SI_Woolf2021!$E$9:$E$93,1,EXP(LN((1.1*(Fperm_SI_Woolf2021!$E$9:$E$93-BU$58)-63.1579*EXP(-0.19*Fperm_SI_Woolf2021!$E$9:$E$93)+63.1579*EXP(-0.19*BU$58))/(Fperm_SI_Woolf2021!$E$9:$E$93-BU$58))*(BU$58-Fperm_SI_Woolf2021!$E$9:$E$93)/10))) + Fperm_SI_Woolf2021!$G$9:$G$93*EXP(-Fperm_SI_Woolf2021!$J$9:$J$93*$C76*IF(BU$58=Fperm_SI_Woolf2021!$E$9:$E$93,1,EXP(LN((1.1*(Fperm_SI_Woolf2021!$E$9:$E$93-BU$58)-63.1579*EXP(-0.19*Fperm_SI_Woolf2021!$E$9:$E$93)+63.1579*EXP(-0.19*BU$58))/(Fperm_SI_Woolf2021!$E$9:$E$93-BU$58))*(BU$58-Fperm_SI_Woolf2021!$E$9:$E$93)/10))) + Fperm_SI_Woolf2021!$H$9:$H$93*EXP(-Fperm_SI_Woolf2021!$K$9:$K$93*$C76*IF(BU$58=Fperm_SI_Woolf2021!$E$9:$E$93,1,EXP(LN((1.1*(Fperm_SI_Woolf2021!$E$9:$E$93-BU$58)-63.1579*EXP(-0.19*Fperm_SI_Woolf2021!$E$9:$E$93)+63.1579*EXP(-0.19*BU$58))/(Fperm_SI_Woolf2021!$E$9:$E$93-BU$58))*(BU$58-Fperm_SI_Woolf2021!$E$9:$E$93)/10))),Fperm_SI_Woolf2021!$D$9:$D$93)*BU$57+INTERCEPT(Fperm_SI_Woolf2021!$F$9:$F$93*EXP(-Fperm_SI_Woolf2021!$I$9:$I$93*$C76*IF(BU$58=Fperm_SI_Woolf2021!$E$9:$E$93,1,EXP(LN((1.1*(Fperm_SI_Woolf2021!$E$9:$E$93-BU$58)-63.1579*EXP(-0.19*Fperm_SI_Woolf2021!$E$9:$E$93)+63.1579*EXP(-0.19*BU$58))/(Fperm_SI_Woolf2021!$E$9:$E$93-BU$58))*(BU$58-Fperm_SI_Woolf2021!$E$9:$E$93)/10))) + Fperm_SI_Woolf2021!$G$9:$G$93*EXP(-Fperm_SI_Woolf2021!$J$9:$J$93*$C76*IF(BU$58=Fperm_SI_Woolf2021!$E$9:$E$93,1,EXP(LN((1.1*(Fperm_SI_Woolf2021!$E$9:$E$93-BU$58)-63.1579*EXP(-0.19*Fperm_SI_Woolf2021!$E$9:$E$93)+63.1579*EXP(-0.19*BU$58))/(Fperm_SI_Woolf2021!$E$9:$E$93-BU$58))*(BU$58-Fperm_SI_Woolf2021!$E$9:$E$93)/10))) + Fperm_SI_Woolf2021!$H$9:$H$93*EXP(-Fperm_SI_Woolf2021!$K$9:$K$93*$C76*IF(BU$58=Fperm_SI_Woolf2021!$E$9:$E$93,1,EXP(LN((1.1*(Fperm_SI_Woolf2021!$E$9:$E$93-BU$58)-63.1579*EXP(-0.19*Fperm_SI_Woolf2021!$E$9:$E$93)+63.1579*EXP(-0.19*BU$58))/(Fperm_SI_Woolf2021!$E$9:$E$93-BU$58))*(BU$58-Fperm_SI_Woolf2021!$E$9:$E$93)/10))),Fperm_SI_Woolf2021!$D$9:$D$93))</f>
        <v>0.53824542241575613</v>
      </c>
      <c r="BV76" s="51" cm="1">
        <f t="array" ref="BV76">MIN(1,SLOPE(Fperm_SI_Woolf2021!$F$9:$F$93*EXP(-Fperm_SI_Woolf2021!$I$9:$I$93*$C76*IF(BV$58=Fperm_SI_Woolf2021!$E$9:$E$93,1,EXP(LN((1.1*(Fperm_SI_Woolf2021!$E$9:$E$93-BV$58)-63.1579*EXP(-0.19*Fperm_SI_Woolf2021!$E$9:$E$93)+63.1579*EXP(-0.19*BV$58))/(Fperm_SI_Woolf2021!$E$9:$E$93-BV$58))*(BV$58-Fperm_SI_Woolf2021!$E$9:$E$93)/10))) + Fperm_SI_Woolf2021!$G$9:$G$93*EXP(-Fperm_SI_Woolf2021!$J$9:$J$93*$C76*IF(BV$58=Fperm_SI_Woolf2021!$E$9:$E$93,1,EXP(LN((1.1*(Fperm_SI_Woolf2021!$E$9:$E$93-BV$58)-63.1579*EXP(-0.19*Fperm_SI_Woolf2021!$E$9:$E$93)+63.1579*EXP(-0.19*BV$58))/(Fperm_SI_Woolf2021!$E$9:$E$93-BV$58))*(BV$58-Fperm_SI_Woolf2021!$E$9:$E$93)/10))) + Fperm_SI_Woolf2021!$H$9:$H$93*EXP(-Fperm_SI_Woolf2021!$K$9:$K$93*$C76*IF(BV$58=Fperm_SI_Woolf2021!$E$9:$E$93,1,EXP(LN((1.1*(Fperm_SI_Woolf2021!$E$9:$E$93-BV$58)-63.1579*EXP(-0.19*Fperm_SI_Woolf2021!$E$9:$E$93)+63.1579*EXP(-0.19*BV$58))/(Fperm_SI_Woolf2021!$E$9:$E$93-BV$58))*(BV$58-Fperm_SI_Woolf2021!$E$9:$E$93)/10))),Fperm_SI_Woolf2021!$D$9:$D$93)*BV$57+INTERCEPT(Fperm_SI_Woolf2021!$F$9:$F$93*EXP(-Fperm_SI_Woolf2021!$I$9:$I$93*$C76*IF(BV$58=Fperm_SI_Woolf2021!$E$9:$E$93,1,EXP(LN((1.1*(Fperm_SI_Woolf2021!$E$9:$E$93-BV$58)-63.1579*EXP(-0.19*Fperm_SI_Woolf2021!$E$9:$E$93)+63.1579*EXP(-0.19*BV$58))/(Fperm_SI_Woolf2021!$E$9:$E$93-BV$58))*(BV$58-Fperm_SI_Woolf2021!$E$9:$E$93)/10))) + Fperm_SI_Woolf2021!$G$9:$G$93*EXP(-Fperm_SI_Woolf2021!$J$9:$J$93*$C76*IF(BV$58=Fperm_SI_Woolf2021!$E$9:$E$93,1,EXP(LN((1.1*(Fperm_SI_Woolf2021!$E$9:$E$93-BV$58)-63.1579*EXP(-0.19*Fperm_SI_Woolf2021!$E$9:$E$93)+63.1579*EXP(-0.19*BV$58))/(Fperm_SI_Woolf2021!$E$9:$E$93-BV$58))*(BV$58-Fperm_SI_Woolf2021!$E$9:$E$93)/10))) + Fperm_SI_Woolf2021!$H$9:$H$93*EXP(-Fperm_SI_Woolf2021!$K$9:$K$93*$C76*IF(BV$58=Fperm_SI_Woolf2021!$E$9:$E$93,1,EXP(LN((1.1*(Fperm_SI_Woolf2021!$E$9:$E$93-BV$58)-63.1579*EXP(-0.19*Fperm_SI_Woolf2021!$E$9:$E$93)+63.1579*EXP(-0.19*BV$58))/(Fperm_SI_Woolf2021!$E$9:$E$93-BV$58))*(BV$58-Fperm_SI_Woolf2021!$E$9:$E$93)/10))),Fperm_SI_Woolf2021!$D$9:$D$93))</f>
        <v>0.50597486998353758</v>
      </c>
      <c r="BW76" s="51" cm="1">
        <f t="array" ref="BW76">MIN(1,SLOPE(Fperm_SI_Woolf2021!$F$9:$F$93*EXP(-Fperm_SI_Woolf2021!$I$9:$I$93*$C76*IF(BW$58=Fperm_SI_Woolf2021!$E$9:$E$93,1,EXP(LN((1.1*(Fperm_SI_Woolf2021!$E$9:$E$93-BW$58)-63.1579*EXP(-0.19*Fperm_SI_Woolf2021!$E$9:$E$93)+63.1579*EXP(-0.19*BW$58))/(Fperm_SI_Woolf2021!$E$9:$E$93-BW$58))*(BW$58-Fperm_SI_Woolf2021!$E$9:$E$93)/10))) + Fperm_SI_Woolf2021!$G$9:$G$93*EXP(-Fperm_SI_Woolf2021!$J$9:$J$93*$C76*IF(BW$58=Fperm_SI_Woolf2021!$E$9:$E$93,1,EXP(LN((1.1*(Fperm_SI_Woolf2021!$E$9:$E$93-BW$58)-63.1579*EXP(-0.19*Fperm_SI_Woolf2021!$E$9:$E$93)+63.1579*EXP(-0.19*BW$58))/(Fperm_SI_Woolf2021!$E$9:$E$93-BW$58))*(BW$58-Fperm_SI_Woolf2021!$E$9:$E$93)/10))) + Fperm_SI_Woolf2021!$H$9:$H$93*EXP(-Fperm_SI_Woolf2021!$K$9:$K$93*$C76*IF(BW$58=Fperm_SI_Woolf2021!$E$9:$E$93,1,EXP(LN((1.1*(Fperm_SI_Woolf2021!$E$9:$E$93-BW$58)-63.1579*EXP(-0.19*Fperm_SI_Woolf2021!$E$9:$E$93)+63.1579*EXP(-0.19*BW$58))/(Fperm_SI_Woolf2021!$E$9:$E$93-BW$58))*(BW$58-Fperm_SI_Woolf2021!$E$9:$E$93)/10))),Fperm_SI_Woolf2021!$D$9:$D$93)*BW$57+INTERCEPT(Fperm_SI_Woolf2021!$F$9:$F$93*EXP(-Fperm_SI_Woolf2021!$I$9:$I$93*$C76*IF(BW$58=Fperm_SI_Woolf2021!$E$9:$E$93,1,EXP(LN((1.1*(Fperm_SI_Woolf2021!$E$9:$E$93-BW$58)-63.1579*EXP(-0.19*Fperm_SI_Woolf2021!$E$9:$E$93)+63.1579*EXP(-0.19*BW$58))/(Fperm_SI_Woolf2021!$E$9:$E$93-BW$58))*(BW$58-Fperm_SI_Woolf2021!$E$9:$E$93)/10))) + Fperm_SI_Woolf2021!$G$9:$G$93*EXP(-Fperm_SI_Woolf2021!$J$9:$J$93*$C76*IF(BW$58=Fperm_SI_Woolf2021!$E$9:$E$93,1,EXP(LN((1.1*(Fperm_SI_Woolf2021!$E$9:$E$93-BW$58)-63.1579*EXP(-0.19*Fperm_SI_Woolf2021!$E$9:$E$93)+63.1579*EXP(-0.19*BW$58))/(Fperm_SI_Woolf2021!$E$9:$E$93-BW$58))*(BW$58-Fperm_SI_Woolf2021!$E$9:$E$93)/10))) + Fperm_SI_Woolf2021!$H$9:$H$93*EXP(-Fperm_SI_Woolf2021!$K$9:$K$93*$C76*IF(BW$58=Fperm_SI_Woolf2021!$E$9:$E$93,1,EXP(LN((1.1*(Fperm_SI_Woolf2021!$E$9:$E$93-BW$58)-63.1579*EXP(-0.19*Fperm_SI_Woolf2021!$E$9:$E$93)+63.1579*EXP(-0.19*BW$58))/(Fperm_SI_Woolf2021!$E$9:$E$93-BW$58))*(BW$58-Fperm_SI_Woolf2021!$E$9:$E$93)/10))),Fperm_SI_Woolf2021!$D$9:$D$93))</f>
        <v>0.4737043175513192</v>
      </c>
      <c r="BX76" s="51" cm="1">
        <f t="array" ref="BX76">MIN(1,SLOPE(Fperm_SI_Woolf2021!$F$9:$F$93*EXP(-Fperm_SI_Woolf2021!$I$9:$I$93*$C76*IF(BX$58=Fperm_SI_Woolf2021!$E$9:$E$93,1,EXP(LN((1.1*(Fperm_SI_Woolf2021!$E$9:$E$93-BX$58)-63.1579*EXP(-0.19*Fperm_SI_Woolf2021!$E$9:$E$93)+63.1579*EXP(-0.19*BX$58))/(Fperm_SI_Woolf2021!$E$9:$E$93-BX$58))*(BX$58-Fperm_SI_Woolf2021!$E$9:$E$93)/10))) + Fperm_SI_Woolf2021!$G$9:$G$93*EXP(-Fperm_SI_Woolf2021!$J$9:$J$93*$C76*IF(BX$58=Fperm_SI_Woolf2021!$E$9:$E$93,1,EXP(LN((1.1*(Fperm_SI_Woolf2021!$E$9:$E$93-BX$58)-63.1579*EXP(-0.19*Fperm_SI_Woolf2021!$E$9:$E$93)+63.1579*EXP(-0.19*BX$58))/(Fperm_SI_Woolf2021!$E$9:$E$93-BX$58))*(BX$58-Fperm_SI_Woolf2021!$E$9:$E$93)/10))) + Fperm_SI_Woolf2021!$H$9:$H$93*EXP(-Fperm_SI_Woolf2021!$K$9:$K$93*$C76*IF(BX$58=Fperm_SI_Woolf2021!$E$9:$E$93,1,EXP(LN((1.1*(Fperm_SI_Woolf2021!$E$9:$E$93-BX$58)-63.1579*EXP(-0.19*Fperm_SI_Woolf2021!$E$9:$E$93)+63.1579*EXP(-0.19*BX$58))/(Fperm_SI_Woolf2021!$E$9:$E$93-BX$58))*(BX$58-Fperm_SI_Woolf2021!$E$9:$E$93)/10))),Fperm_SI_Woolf2021!$D$9:$D$93)*BX$57+INTERCEPT(Fperm_SI_Woolf2021!$F$9:$F$93*EXP(-Fperm_SI_Woolf2021!$I$9:$I$93*$C76*IF(BX$58=Fperm_SI_Woolf2021!$E$9:$E$93,1,EXP(LN((1.1*(Fperm_SI_Woolf2021!$E$9:$E$93-BX$58)-63.1579*EXP(-0.19*Fperm_SI_Woolf2021!$E$9:$E$93)+63.1579*EXP(-0.19*BX$58))/(Fperm_SI_Woolf2021!$E$9:$E$93-BX$58))*(BX$58-Fperm_SI_Woolf2021!$E$9:$E$93)/10))) + Fperm_SI_Woolf2021!$G$9:$G$93*EXP(-Fperm_SI_Woolf2021!$J$9:$J$93*$C76*IF(BX$58=Fperm_SI_Woolf2021!$E$9:$E$93,1,EXP(LN((1.1*(Fperm_SI_Woolf2021!$E$9:$E$93-BX$58)-63.1579*EXP(-0.19*Fperm_SI_Woolf2021!$E$9:$E$93)+63.1579*EXP(-0.19*BX$58))/(Fperm_SI_Woolf2021!$E$9:$E$93-BX$58))*(BX$58-Fperm_SI_Woolf2021!$E$9:$E$93)/10))) + Fperm_SI_Woolf2021!$H$9:$H$93*EXP(-Fperm_SI_Woolf2021!$K$9:$K$93*$C76*IF(BX$58=Fperm_SI_Woolf2021!$E$9:$E$93,1,EXP(LN((1.1*(Fperm_SI_Woolf2021!$E$9:$E$93-BX$58)-63.1579*EXP(-0.19*Fperm_SI_Woolf2021!$E$9:$E$93)+63.1579*EXP(-0.19*BX$58))/(Fperm_SI_Woolf2021!$E$9:$E$93-BX$58))*(BX$58-Fperm_SI_Woolf2021!$E$9:$E$93)/10))),Fperm_SI_Woolf2021!$D$9:$D$93))</f>
        <v>0.44143376511910071</v>
      </c>
      <c r="BY76" s="51" cm="1">
        <f t="array" ref="BY76">MIN(1,SLOPE(Fperm_SI_Woolf2021!$F$9:$F$93*EXP(-Fperm_SI_Woolf2021!$I$9:$I$93*$C76*IF(BY$58=Fperm_SI_Woolf2021!$E$9:$E$93,1,EXP(LN((1.1*(Fperm_SI_Woolf2021!$E$9:$E$93-BY$58)-63.1579*EXP(-0.19*Fperm_SI_Woolf2021!$E$9:$E$93)+63.1579*EXP(-0.19*BY$58))/(Fperm_SI_Woolf2021!$E$9:$E$93-BY$58))*(BY$58-Fperm_SI_Woolf2021!$E$9:$E$93)/10))) + Fperm_SI_Woolf2021!$G$9:$G$93*EXP(-Fperm_SI_Woolf2021!$J$9:$J$93*$C76*IF(BY$58=Fperm_SI_Woolf2021!$E$9:$E$93,1,EXP(LN((1.1*(Fperm_SI_Woolf2021!$E$9:$E$93-BY$58)-63.1579*EXP(-0.19*Fperm_SI_Woolf2021!$E$9:$E$93)+63.1579*EXP(-0.19*BY$58))/(Fperm_SI_Woolf2021!$E$9:$E$93-BY$58))*(BY$58-Fperm_SI_Woolf2021!$E$9:$E$93)/10))) + Fperm_SI_Woolf2021!$H$9:$H$93*EXP(-Fperm_SI_Woolf2021!$K$9:$K$93*$C76*IF(BY$58=Fperm_SI_Woolf2021!$E$9:$E$93,1,EXP(LN((1.1*(Fperm_SI_Woolf2021!$E$9:$E$93-BY$58)-63.1579*EXP(-0.19*Fperm_SI_Woolf2021!$E$9:$E$93)+63.1579*EXP(-0.19*BY$58))/(Fperm_SI_Woolf2021!$E$9:$E$93-BY$58))*(BY$58-Fperm_SI_Woolf2021!$E$9:$E$93)/10))),Fperm_SI_Woolf2021!$D$9:$D$93)*BY$57+INTERCEPT(Fperm_SI_Woolf2021!$F$9:$F$93*EXP(-Fperm_SI_Woolf2021!$I$9:$I$93*$C76*IF(BY$58=Fperm_SI_Woolf2021!$E$9:$E$93,1,EXP(LN((1.1*(Fperm_SI_Woolf2021!$E$9:$E$93-BY$58)-63.1579*EXP(-0.19*Fperm_SI_Woolf2021!$E$9:$E$93)+63.1579*EXP(-0.19*BY$58))/(Fperm_SI_Woolf2021!$E$9:$E$93-BY$58))*(BY$58-Fperm_SI_Woolf2021!$E$9:$E$93)/10))) + Fperm_SI_Woolf2021!$G$9:$G$93*EXP(-Fperm_SI_Woolf2021!$J$9:$J$93*$C76*IF(BY$58=Fperm_SI_Woolf2021!$E$9:$E$93,1,EXP(LN((1.1*(Fperm_SI_Woolf2021!$E$9:$E$93-BY$58)-63.1579*EXP(-0.19*Fperm_SI_Woolf2021!$E$9:$E$93)+63.1579*EXP(-0.19*BY$58))/(Fperm_SI_Woolf2021!$E$9:$E$93-BY$58))*(BY$58-Fperm_SI_Woolf2021!$E$9:$E$93)/10))) + Fperm_SI_Woolf2021!$H$9:$H$93*EXP(-Fperm_SI_Woolf2021!$K$9:$K$93*$C76*IF(BY$58=Fperm_SI_Woolf2021!$E$9:$E$93,1,EXP(LN((1.1*(Fperm_SI_Woolf2021!$E$9:$E$93-BY$58)-63.1579*EXP(-0.19*Fperm_SI_Woolf2021!$E$9:$E$93)+63.1579*EXP(-0.19*BY$58))/(Fperm_SI_Woolf2021!$E$9:$E$93-BY$58))*(BY$58-Fperm_SI_Woolf2021!$E$9:$E$93)/10))),Fperm_SI_Woolf2021!$D$9:$D$93))</f>
        <v>0.40916321268688222</v>
      </c>
      <c r="BZ76" s="51" cm="1">
        <f t="array" ref="BZ76">MIN(1,SLOPE(Fperm_SI_Woolf2021!$F$9:$F$93*EXP(-Fperm_SI_Woolf2021!$I$9:$I$93*$C76*IF(BZ$58=Fperm_SI_Woolf2021!$E$9:$E$93,1,EXP(LN((1.1*(Fperm_SI_Woolf2021!$E$9:$E$93-BZ$58)-63.1579*EXP(-0.19*Fperm_SI_Woolf2021!$E$9:$E$93)+63.1579*EXP(-0.19*BZ$58))/(Fperm_SI_Woolf2021!$E$9:$E$93-BZ$58))*(BZ$58-Fperm_SI_Woolf2021!$E$9:$E$93)/10))) + Fperm_SI_Woolf2021!$G$9:$G$93*EXP(-Fperm_SI_Woolf2021!$J$9:$J$93*$C76*IF(BZ$58=Fperm_SI_Woolf2021!$E$9:$E$93,1,EXP(LN((1.1*(Fperm_SI_Woolf2021!$E$9:$E$93-BZ$58)-63.1579*EXP(-0.19*Fperm_SI_Woolf2021!$E$9:$E$93)+63.1579*EXP(-0.19*BZ$58))/(Fperm_SI_Woolf2021!$E$9:$E$93-BZ$58))*(BZ$58-Fperm_SI_Woolf2021!$E$9:$E$93)/10))) + Fperm_SI_Woolf2021!$H$9:$H$93*EXP(-Fperm_SI_Woolf2021!$K$9:$K$93*$C76*IF(BZ$58=Fperm_SI_Woolf2021!$E$9:$E$93,1,EXP(LN((1.1*(Fperm_SI_Woolf2021!$E$9:$E$93-BZ$58)-63.1579*EXP(-0.19*Fperm_SI_Woolf2021!$E$9:$E$93)+63.1579*EXP(-0.19*BZ$58))/(Fperm_SI_Woolf2021!$E$9:$E$93-BZ$58))*(BZ$58-Fperm_SI_Woolf2021!$E$9:$E$93)/10))),Fperm_SI_Woolf2021!$D$9:$D$93)*BZ$57+INTERCEPT(Fperm_SI_Woolf2021!$F$9:$F$93*EXP(-Fperm_SI_Woolf2021!$I$9:$I$93*$C76*IF(BZ$58=Fperm_SI_Woolf2021!$E$9:$E$93,1,EXP(LN((1.1*(Fperm_SI_Woolf2021!$E$9:$E$93-BZ$58)-63.1579*EXP(-0.19*Fperm_SI_Woolf2021!$E$9:$E$93)+63.1579*EXP(-0.19*BZ$58))/(Fperm_SI_Woolf2021!$E$9:$E$93-BZ$58))*(BZ$58-Fperm_SI_Woolf2021!$E$9:$E$93)/10))) + Fperm_SI_Woolf2021!$G$9:$G$93*EXP(-Fperm_SI_Woolf2021!$J$9:$J$93*$C76*IF(BZ$58=Fperm_SI_Woolf2021!$E$9:$E$93,1,EXP(LN((1.1*(Fperm_SI_Woolf2021!$E$9:$E$93-BZ$58)-63.1579*EXP(-0.19*Fperm_SI_Woolf2021!$E$9:$E$93)+63.1579*EXP(-0.19*BZ$58))/(Fperm_SI_Woolf2021!$E$9:$E$93-BZ$58))*(BZ$58-Fperm_SI_Woolf2021!$E$9:$E$93)/10))) + Fperm_SI_Woolf2021!$H$9:$H$93*EXP(-Fperm_SI_Woolf2021!$K$9:$K$93*$C76*IF(BZ$58=Fperm_SI_Woolf2021!$E$9:$E$93,1,EXP(LN((1.1*(Fperm_SI_Woolf2021!$E$9:$E$93-BZ$58)-63.1579*EXP(-0.19*Fperm_SI_Woolf2021!$E$9:$E$93)+63.1579*EXP(-0.19*BZ$58))/(Fperm_SI_Woolf2021!$E$9:$E$93-BZ$58))*(BZ$58-Fperm_SI_Woolf2021!$E$9:$E$93)/10))),Fperm_SI_Woolf2021!$D$9:$D$93))</f>
        <v>0.37689266025466373</v>
      </c>
    </row>
    <row r="77" spans="3:78" x14ac:dyDescent="0.2">
      <c r="C77" s="48">
        <v>170</v>
      </c>
      <c r="D77" s="51" cm="1">
        <f t="array" ref="D77">MIN(1,SLOPE(Fperm_SI_Woolf2021!$F$9:$F$93*EXP(-Fperm_SI_Woolf2021!$I$9:$I$93*$C77*IF(D$58=Fperm_SI_Woolf2021!$E$9:$E$93,1,EXP(LN((1.1*(Fperm_SI_Woolf2021!$E$9:$E$93-D$58)-63.1579*EXP(-0.19*Fperm_SI_Woolf2021!$E$9:$E$93)+63.1579*EXP(-0.19*D$58))/(Fperm_SI_Woolf2021!$E$9:$E$93-D$58))*(D$58-Fperm_SI_Woolf2021!$E$9:$E$93)/10))) + Fperm_SI_Woolf2021!$G$9:$G$93*EXP(-Fperm_SI_Woolf2021!$J$9:$J$93*$C77*IF(D$58=Fperm_SI_Woolf2021!$E$9:$E$93,1,EXP(LN((1.1*(Fperm_SI_Woolf2021!$E$9:$E$93-D$58)-63.1579*EXP(-0.19*Fperm_SI_Woolf2021!$E$9:$E$93)+63.1579*EXP(-0.19*D$58))/(Fperm_SI_Woolf2021!$E$9:$E$93-D$58))*(D$58-Fperm_SI_Woolf2021!$E$9:$E$93)/10))) + Fperm_SI_Woolf2021!$H$9:$H$93*EXP(-Fperm_SI_Woolf2021!$K$9:$K$93*$C77*IF(D$58=Fperm_SI_Woolf2021!$E$9:$E$93,1,EXP(LN((1.1*(Fperm_SI_Woolf2021!$E$9:$E$93-D$58)-63.1579*EXP(-0.19*Fperm_SI_Woolf2021!$E$9:$E$93)+63.1579*EXP(-0.19*D$58))/(Fperm_SI_Woolf2021!$E$9:$E$93-D$58))*(D$58-Fperm_SI_Woolf2021!$E$9:$E$93)/10))),Fperm_SI_Woolf2021!$D$9:$D$93)*D$57+INTERCEPT(Fperm_SI_Woolf2021!$F$9:$F$93*EXP(-Fperm_SI_Woolf2021!$I$9:$I$93*$C77*IF(D$58=Fperm_SI_Woolf2021!$E$9:$E$93,1,EXP(LN((1.1*(Fperm_SI_Woolf2021!$E$9:$E$93-D$58)-63.1579*EXP(-0.19*Fperm_SI_Woolf2021!$E$9:$E$93)+63.1579*EXP(-0.19*D$58))/(Fperm_SI_Woolf2021!$E$9:$E$93-D$58))*(D$58-Fperm_SI_Woolf2021!$E$9:$E$93)/10))) + Fperm_SI_Woolf2021!$G$9:$G$93*EXP(-Fperm_SI_Woolf2021!$J$9:$J$93*$C77*IF(D$58=Fperm_SI_Woolf2021!$E$9:$E$93,1,EXP(LN((1.1*(Fperm_SI_Woolf2021!$E$9:$E$93-D$58)-63.1579*EXP(-0.19*Fperm_SI_Woolf2021!$E$9:$E$93)+63.1579*EXP(-0.19*D$58))/(Fperm_SI_Woolf2021!$E$9:$E$93-D$58))*(D$58-Fperm_SI_Woolf2021!$E$9:$E$93)/10))) + Fperm_SI_Woolf2021!$H$9:$H$93*EXP(-Fperm_SI_Woolf2021!$K$9:$K$93*$C77*IF(D$58=Fperm_SI_Woolf2021!$E$9:$E$93,1,EXP(LN((1.1*(Fperm_SI_Woolf2021!$E$9:$E$93-D$58)-63.1579*EXP(-0.19*Fperm_SI_Woolf2021!$E$9:$E$93)+63.1579*EXP(-0.19*D$58))/(Fperm_SI_Woolf2021!$E$9:$E$93-D$58))*(D$58-Fperm_SI_Woolf2021!$E$9:$E$93)/10))),Fperm_SI_Woolf2021!$D$9:$D$93))</f>
        <v>1</v>
      </c>
      <c r="E77" s="51" cm="1">
        <f t="array" ref="E77">MIN(1,SLOPE(Fperm_SI_Woolf2021!$F$9:$F$93*EXP(-Fperm_SI_Woolf2021!$I$9:$I$93*$C77*IF(E$58=Fperm_SI_Woolf2021!$E$9:$E$93,1,EXP(LN((1.1*(Fperm_SI_Woolf2021!$E$9:$E$93-E$58)-63.1579*EXP(-0.19*Fperm_SI_Woolf2021!$E$9:$E$93)+63.1579*EXP(-0.19*E$58))/(Fperm_SI_Woolf2021!$E$9:$E$93-E$58))*(E$58-Fperm_SI_Woolf2021!$E$9:$E$93)/10))) + Fperm_SI_Woolf2021!$G$9:$G$93*EXP(-Fperm_SI_Woolf2021!$J$9:$J$93*$C77*IF(E$58=Fperm_SI_Woolf2021!$E$9:$E$93,1,EXP(LN((1.1*(Fperm_SI_Woolf2021!$E$9:$E$93-E$58)-63.1579*EXP(-0.19*Fperm_SI_Woolf2021!$E$9:$E$93)+63.1579*EXP(-0.19*E$58))/(Fperm_SI_Woolf2021!$E$9:$E$93-E$58))*(E$58-Fperm_SI_Woolf2021!$E$9:$E$93)/10))) + Fperm_SI_Woolf2021!$H$9:$H$93*EXP(-Fperm_SI_Woolf2021!$K$9:$K$93*$C77*IF(E$58=Fperm_SI_Woolf2021!$E$9:$E$93,1,EXP(LN((1.1*(Fperm_SI_Woolf2021!$E$9:$E$93-E$58)-63.1579*EXP(-0.19*Fperm_SI_Woolf2021!$E$9:$E$93)+63.1579*EXP(-0.19*E$58))/(Fperm_SI_Woolf2021!$E$9:$E$93-E$58))*(E$58-Fperm_SI_Woolf2021!$E$9:$E$93)/10))),Fperm_SI_Woolf2021!$D$9:$D$93)*E$57+INTERCEPT(Fperm_SI_Woolf2021!$F$9:$F$93*EXP(-Fperm_SI_Woolf2021!$I$9:$I$93*$C77*IF(E$58=Fperm_SI_Woolf2021!$E$9:$E$93,1,EXP(LN((1.1*(Fperm_SI_Woolf2021!$E$9:$E$93-E$58)-63.1579*EXP(-0.19*Fperm_SI_Woolf2021!$E$9:$E$93)+63.1579*EXP(-0.19*E$58))/(Fperm_SI_Woolf2021!$E$9:$E$93-E$58))*(E$58-Fperm_SI_Woolf2021!$E$9:$E$93)/10))) + Fperm_SI_Woolf2021!$G$9:$G$93*EXP(-Fperm_SI_Woolf2021!$J$9:$J$93*$C77*IF(E$58=Fperm_SI_Woolf2021!$E$9:$E$93,1,EXP(LN((1.1*(Fperm_SI_Woolf2021!$E$9:$E$93-E$58)-63.1579*EXP(-0.19*Fperm_SI_Woolf2021!$E$9:$E$93)+63.1579*EXP(-0.19*E$58))/(Fperm_SI_Woolf2021!$E$9:$E$93-E$58))*(E$58-Fperm_SI_Woolf2021!$E$9:$E$93)/10))) + Fperm_SI_Woolf2021!$H$9:$H$93*EXP(-Fperm_SI_Woolf2021!$K$9:$K$93*$C77*IF(E$58=Fperm_SI_Woolf2021!$E$9:$E$93,1,EXP(LN((1.1*(Fperm_SI_Woolf2021!$E$9:$E$93-E$58)-63.1579*EXP(-0.19*Fperm_SI_Woolf2021!$E$9:$E$93)+63.1579*EXP(-0.19*E$58))/(Fperm_SI_Woolf2021!$E$9:$E$93-E$58))*(E$58-Fperm_SI_Woolf2021!$E$9:$E$93)/10))),Fperm_SI_Woolf2021!$D$9:$D$93))</f>
        <v>1</v>
      </c>
      <c r="F77" s="51" cm="1">
        <f t="array" ref="F77">MIN(1,SLOPE(Fperm_SI_Woolf2021!$F$9:$F$93*EXP(-Fperm_SI_Woolf2021!$I$9:$I$93*$C77*IF(F$58=Fperm_SI_Woolf2021!$E$9:$E$93,1,EXP(LN((1.1*(Fperm_SI_Woolf2021!$E$9:$E$93-F$58)-63.1579*EXP(-0.19*Fperm_SI_Woolf2021!$E$9:$E$93)+63.1579*EXP(-0.19*F$58))/(Fperm_SI_Woolf2021!$E$9:$E$93-F$58))*(F$58-Fperm_SI_Woolf2021!$E$9:$E$93)/10))) + Fperm_SI_Woolf2021!$G$9:$G$93*EXP(-Fperm_SI_Woolf2021!$J$9:$J$93*$C77*IF(F$58=Fperm_SI_Woolf2021!$E$9:$E$93,1,EXP(LN((1.1*(Fperm_SI_Woolf2021!$E$9:$E$93-F$58)-63.1579*EXP(-0.19*Fperm_SI_Woolf2021!$E$9:$E$93)+63.1579*EXP(-0.19*F$58))/(Fperm_SI_Woolf2021!$E$9:$E$93-F$58))*(F$58-Fperm_SI_Woolf2021!$E$9:$E$93)/10))) + Fperm_SI_Woolf2021!$H$9:$H$93*EXP(-Fperm_SI_Woolf2021!$K$9:$K$93*$C77*IF(F$58=Fperm_SI_Woolf2021!$E$9:$E$93,1,EXP(LN((1.1*(Fperm_SI_Woolf2021!$E$9:$E$93-F$58)-63.1579*EXP(-0.19*Fperm_SI_Woolf2021!$E$9:$E$93)+63.1579*EXP(-0.19*F$58))/(Fperm_SI_Woolf2021!$E$9:$E$93-F$58))*(F$58-Fperm_SI_Woolf2021!$E$9:$E$93)/10))),Fperm_SI_Woolf2021!$D$9:$D$93)*F$57+INTERCEPT(Fperm_SI_Woolf2021!$F$9:$F$93*EXP(-Fperm_SI_Woolf2021!$I$9:$I$93*$C77*IF(F$58=Fperm_SI_Woolf2021!$E$9:$E$93,1,EXP(LN((1.1*(Fperm_SI_Woolf2021!$E$9:$E$93-F$58)-63.1579*EXP(-0.19*Fperm_SI_Woolf2021!$E$9:$E$93)+63.1579*EXP(-0.19*F$58))/(Fperm_SI_Woolf2021!$E$9:$E$93-F$58))*(F$58-Fperm_SI_Woolf2021!$E$9:$E$93)/10))) + Fperm_SI_Woolf2021!$G$9:$G$93*EXP(-Fperm_SI_Woolf2021!$J$9:$J$93*$C77*IF(F$58=Fperm_SI_Woolf2021!$E$9:$E$93,1,EXP(LN((1.1*(Fperm_SI_Woolf2021!$E$9:$E$93-F$58)-63.1579*EXP(-0.19*Fperm_SI_Woolf2021!$E$9:$E$93)+63.1579*EXP(-0.19*F$58))/(Fperm_SI_Woolf2021!$E$9:$E$93-F$58))*(F$58-Fperm_SI_Woolf2021!$E$9:$E$93)/10))) + Fperm_SI_Woolf2021!$H$9:$H$93*EXP(-Fperm_SI_Woolf2021!$K$9:$K$93*$C77*IF(F$58=Fperm_SI_Woolf2021!$E$9:$E$93,1,EXP(LN((1.1*(Fperm_SI_Woolf2021!$E$9:$E$93-F$58)-63.1579*EXP(-0.19*Fperm_SI_Woolf2021!$E$9:$E$93)+63.1579*EXP(-0.19*F$58))/(Fperm_SI_Woolf2021!$E$9:$E$93-F$58))*(F$58-Fperm_SI_Woolf2021!$E$9:$E$93)/10))),Fperm_SI_Woolf2021!$D$9:$D$93))</f>
        <v>1</v>
      </c>
      <c r="G77" s="51" cm="1">
        <f t="array" ref="G77">MIN(1,SLOPE(Fperm_SI_Woolf2021!$F$9:$F$93*EXP(-Fperm_SI_Woolf2021!$I$9:$I$93*$C77*IF(G$58=Fperm_SI_Woolf2021!$E$9:$E$93,1,EXP(LN((1.1*(Fperm_SI_Woolf2021!$E$9:$E$93-G$58)-63.1579*EXP(-0.19*Fperm_SI_Woolf2021!$E$9:$E$93)+63.1579*EXP(-0.19*G$58))/(Fperm_SI_Woolf2021!$E$9:$E$93-G$58))*(G$58-Fperm_SI_Woolf2021!$E$9:$E$93)/10))) + Fperm_SI_Woolf2021!$G$9:$G$93*EXP(-Fperm_SI_Woolf2021!$J$9:$J$93*$C77*IF(G$58=Fperm_SI_Woolf2021!$E$9:$E$93,1,EXP(LN((1.1*(Fperm_SI_Woolf2021!$E$9:$E$93-G$58)-63.1579*EXP(-0.19*Fperm_SI_Woolf2021!$E$9:$E$93)+63.1579*EXP(-0.19*G$58))/(Fperm_SI_Woolf2021!$E$9:$E$93-G$58))*(G$58-Fperm_SI_Woolf2021!$E$9:$E$93)/10))) + Fperm_SI_Woolf2021!$H$9:$H$93*EXP(-Fperm_SI_Woolf2021!$K$9:$K$93*$C77*IF(G$58=Fperm_SI_Woolf2021!$E$9:$E$93,1,EXP(LN((1.1*(Fperm_SI_Woolf2021!$E$9:$E$93-G$58)-63.1579*EXP(-0.19*Fperm_SI_Woolf2021!$E$9:$E$93)+63.1579*EXP(-0.19*G$58))/(Fperm_SI_Woolf2021!$E$9:$E$93-G$58))*(G$58-Fperm_SI_Woolf2021!$E$9:$E$93)/10))),Fperm_SI_Woolf2021!$D$9:$D$93)*G$57+INTERCEPT(Fperm_SI_Woolf2021!$F$9:$F$93*EXP(-Fperm_SI_Woolf2021!$I$9:$I$93*$C77*IF(G$58=Fperm_SI_Woolf2021!$E$9:$E$93,1,EXP(LN((1.1*(Fperm_SI_Woolf2021!$E$9:$E$93-G$58)-63.1579*EXP(-0.19*Fperm_SI_Woolf2021!$E$9:$E$93)+63.1579*EXP(-0.19*G$58))/(Fperm_SI_Woolf2021!$E$9:$E$93-G$58))*(G$58-Fperm_SI_Woolf2021!$E$9:$E$93)/10))) + Fperm_SI_Woolf2021!$G$9:$G$93*EXP(-Fperm_SI_Woolf2021!$J$9:$J$93*$C77*IF(G$58=Fperm_SI_Woolf2021!$E$9:$E$93,1,EXP(LN((1.1*(Fperm_SI_Woolf2021!$E$9:$E$93-G$58)-63.1579*EXP(-0.19*Fperm_SI_Woolf2021!$E$9:$E$93)+63.1579*EXP(-0.19*G$58))/(Fperm_SI_Woolf2021!$E$9:$E$93-G$58))*(G$58-Fperm_SI_Woolf2021!$E$9:$E$93)/10))) + Fperm_SI_Woolf2021!$H$9:$H$93*EXP(-Fperm_SI_Woolf2021!$K$9:$K$93*$C77*IF(G$58=Fperm_SI_Woolf2021!$E$9:$E$93,1,EXP(LN((1.1*(Fperm_SI_Woolf2021!$E$9:$E$93-G$58)-63.1579*EXP(-0.19*Fperm_SI_Woolf2021!$E$9:$E$93)+63.1579*EXP(-0.19*G$58))/(Fperm_SI_Woolf2021!$E$9:$E$93-G$58))*(G$58-Fperm_SI_Woolf2021!$E$9:$E$93)/10))),Fperm_SI_Woolf2021!$D$9:$D$93))</f>
        <v>1</v>
      </c>
      <c r="H77" s="51" cm="1">
        <f t="array" ref="H77">MIN(1,SLOPE(Fperm_SI_Woolf2021!$F$9:$F$93*EXP(-Fperm_SI_Woolf2021!$I$9:$I$93*$C77*IF(H$58=Fperm_SI_Woolf2021!$E$9:$E$93,1,EXP(LN((1.1*(Fperm_SI_Woolf2021!$E$9:$E$93-H$58)-63.1579*EXP(-0.19*Fperm_SI_Woolf2021!$E$9:$E$93)+63.1579*EXP(-0.19*H$58))/(Fperm_SI_Woolf2021!$E$9:$E$93-H$58))*(H$58-Fperm_SI_Woolf2021!$E$9:$E$93)/10))) + Fperm_SI_Woolf2021!$G$9:$G$93*EXP(-Fperm_SI_Woolf2021!$J$9:$J$93*$C77*IF(H$58=Fperm_SI_Woolf2021!$E$9:$E$93,1,EXP(LN((1.1*(Fperm_SI_Woolf2021!$E$9:$E$93-H$58)-63.1579*EXP(-0.19*Fperm_SI_Woolf2021!$E$9:$E$93)+63.1579*EXP(-0.19*H$58))/(Fperm_SI_Woolf2021!$E$9:$E$93-H$58))*(H$58-Fperm_SI_Woolf2021!$E$9:$E$93)/10))) + Fperm_SI_Woolf2021!$H$9:$H$93*EXP(-Fperm_SI_Woolf2021!$K$9:$K$93*$C77*IF(H$58=Fperm_SI_Woolf2021!$E$9:$E$93,1,EXP(LN((1.1*(Fperm_SI_Woolf2021!$E$9:$E$93-H$58)-63.1579*EXP(-0.19*Fperm_SI_Woolf2021!$E$9:$E$93)+63.1579*EXP(-0.19*H$58))/(Fperm_SI_Woolf2021!$E$9:$E$93-H$58))*(H$58-Fperm_SI_Woolf2021!$E$9:$E$93)/10))),Fperm_SI_Woolf2021!$D$9:$D$93)*H$57+INTERCEPT(Fperm_SI_Woolf2021!$F$9:$F$93*EXP(-Fperm_SI_Woolf2021!$I$9:$I$93*$C77*IF(H$58=Fperm_SI_Woolf2021!$E$9:$E$93,1,EXP(LN((1.1*(Fperm_SI_Woolf2021!$E$9:$E$93-H$58)-63.1579*EXP(-0.19*Fperm_SI_Woolf2021!$E$9:$E$93)+63.1579*EXP(-0.19*H$58))/(Fperm_SI_Woolf2021!$E$9:$E$93-H$58))*(H$58-Fperm_SI_Woolf2021!$E$9:$E$93)/10))) + Fperm_SI_Woolf2021!$G$9:$G$93*EXP(-Fperm_SI_Woolf2021!$J$9:$J$93*$C77*IF(H$58=Fperm_SI_Woolf2021!$E$9:$E$93,1,EXP(LN((1.1*(Fperm_SI_Woolf2021!$E$9:$E$93-H$58)-63.1579*EXP(-0.19*Fperm_SI_Woolf2021!$E$9:$E$93)+63.1579*EXP(-0.19*H$58))/(Fperm_SI_Woolf2021!$E$9:$E$93-H$58))*(H$58-Fperm_SI_Woolf2021!$E$9:$E$93)/10))) + Fperm_SI_Woolf2021!$H$9:$H$93*EXP(-Fperm_SI_Woolf2021!$K$9:$K$93*$C77*IF(H$58=Fperm_SI_Woolf2021!$E$9:$E$93,1,EXP(LN((1.1*(Fperm_SI_Woolf2021!$E$9:$E$93-H$58)-63.1579*EXP(-0.19*Fperm_SI_Woolf2021!$E$9:$E$93)+63.1579*EXP(-0.19*H$58))/(Fperm_SI_Woolf2021!$E$9:$E$93-H$58))*(H$58-Fperm_SI_Woolf2021!$E$9:$E$93)/10))),Fperm_SI_Woolf2021!$D$9:$D$93))</f>
        <v>0.98082628713334197</v>
      </c>
      <c r="I77" s="51" cm="1">
        <f t="array" ref="I77">MIN(1,SLOPE(Fperm_SI_Woolf2021!$F$9:$F$93*EXP(-Fperm_SI_Woolf2021!$I$9:$I$93*$C77*IF(I$58=Fperm_SI_Woolf2021!$E$9:$E$93,1,EXP(LN((1.1*(Fperm_SI_Woolf2021!$E$9:$E$93-I$58)-63.1579*EXP(-0.19*Fperm_SI_Woolf2021!$E$9:$E$93)+63.1579*EXP(-0.19*I$58))/(Fperm_SI_Woolf2021!$E$9:$E$93-I$58))*(I$58-Fperm_SI_Woolf2021!$E$9:$E$93)/10))) + Fperm_SI_Woolf2021!$G$9:$G$93*EXP(-Fperm_SI_Woolf2021!$J$9:$J$93*$C77*IF(I$58=Fperm_SI_Woolf2021!$E$9:$E$93,1,EXP(LN((1.1*(Fperm_SI_Woolf2021!$E$9:$E$93-I$58)-63.1579*EXP(-0.19*Fperm_SI_Woolf2021!$E$9:$E$93)+63.1579*EXP(-0.19*I$58))/(Fperm_SI_Woolf2021!$E$9:$E$93-I$58))*(I$58-Fperm_SI_Woolf2021!$E$9:$E$93)/10))) + Fperm_SI_Woolf2021!$H$9:$H$93*EXP(-Fperm_SI_Woolf2021!$K$9:$K$93*$C77*IF(I$58=Fperm_SI_Woolf2021!$E$9:$E$93,1,EXP(LN((1.1*(Fperm_SI_Woolf2021!$E$9:$E$93-I$58)-63.1579*EXP(-0.19*Fperm_SI_Woolf2021!$E$9:$E$93)+63.1579*EXP(-0.19*I$58))/(Fperm_SI_Woolf2021!$E$9:$E$93-I$58))*(I$58-Fperm_SI_Woolf2021!$E$9:$E$93)/10))),Fperm_SI_Woolf2021!$D$9:$D$93)*I$57+INTERCEPT(Fperm_SI_Woolf2021!$F$9:$F$93*EXP(-Fperm_SI_Woolf2021!$I$9:$I$93*$C77*IF(I$58=Fperm_SI_Woolf2021!$E$9:$E$93,1,EXP(LN((1.1*(Fperm_SI_Woolf2021!$E$9:$E$93-I$58)-63.1579*EXP(-0.19*Fperm_SI_Woolf2021!$E$9:$E$93)+63.1579*EXP(-0.19*I$58))/(Fperm_SI_Woolf2021!$E$9:$E$93-I$58))*(I$58-Fperm_SI_Woolf2021!$E$9:$E$93)/10))) + Fperm_SI_Woolf2021!$G$9:$G$93*EXP(-Fperm_SI_Woolf2021!$J$9:$J$93*$C77*IF(I$58=Fperm_SI_Woolf2021!$E$9:$E$93,1,EXP(LN((1.1*(Fperm_SI_Woolf2021!$E$9:$E$93-I$58)-63.1579*EXP(-0.19*Fperm_SI_Woolf2021!$E$9:$E$93)+63.1579*EXP(-0.19*I$58))/(Fperm_SI_Woolf2021!$E$9:$E$93-I$58))*(I$58-Fperm_SI_Woolf2021!$E$9:$E$93)/10))) + Fperm_SI_Woolf2021!$H$9:$H$93*EXP(-Fperm_SI_Woolf2021!$K$9:$K$93*$C77*IF(I$58=Fperm_SI_Woolf2021!$E$9:$E$93,1,EXP(LN((1.1*(Fperm_SI_Woolf2021!$E$9:$E$93-I$58)-63.1579*EXP(-0.19*Fperm_SI_Woolf2021!$E$9:$E$93)+63.1579*EXP(-0.19*I$58))/(Fperm_SI_Woolf2021!$E$9:$E$93-I$58))*(I$58-Fperm_SI_Woolf2021!$E$9:$E$93)/10))),Fperm_SI_Woolf2021!$D$9:$D$93))</f>
        <v>0.95372383224750978</v>
      </c>
      <c r="J77" s="51" cm="1">
        <f t="array" ref="J77">MIN(1,SLOPE(Fperm_SI_Woolf2021!$F$9:$F$93*EXP(-Fperm_SI_Woolf2021!$I$9:$I$93*$C77*IF(J$58=Fperm_SI_Woolf2021!$E$9:$E$93,1,EXP(LN((1.1*(Fperm_SI_Woolf2021!$E$9:$E$93-J$58)-63.1579*EXP(-0.19*Fperm_SI_Woolf2021!$E$9:$E$93)+63.1579*EXP(-0.19*J$58))/(Fperm_SI_Woolf2021!$E$9:$E$93-J$58))*(J$58-Fperm_SI_Woolf2021!$E$9:$E$93)/10))) + Fperm_SI_Woolf2021!$G$9:$G$93*EXP(-Fperm_SI_Woolf2021!$J$9:$J$93*$C77*IF(J$58=Fperm_SI_Woolf2021!$E$9:$E$93,1,EXP(LN((1.1*(Fperm_SI_Woolf2021!$E$9:$E$93-J$58)-63.1579*EXP(-0.19*Fperm_SI_Woolf2021!$E$9:$E$93)+63.1579*EXP(-0.19*J$58))/(Fperm_SI_Woolf2021!$E$9:$E$93-J$58))*(J$58-Fperm_SI_Woolf2021!$E$9:$E$93)/10))) + Fperm_SI_Woolf2021!$H$9:$H$93*EXP(-Fperm_SI_Woolf2021!$K$9:$K$93*$C77*IF(J$58=Fperm_SI_Woolf2021!$E$9:$E$93,1,EXP(LN((1.1*(Fperm_SI_Woolf2021!$E$9:$E$93-J$58)-63.1579*EXP(-0.19*Fperm_SI_Woolf2021!$E$9:$E$93)+63.1579*EXP(-0.19*J$58))/(Fperm_SI_Woolf2021!$E$9:$E$93-J$58))*(J$58-Fperm_SI_Woolf2021!$E$9:$E$93)/10))),Fperm_SI_Woolf2021!$D$9:$D$93)*J$57+INTERCEPT(Fperm_SI_Woolf2021!$F$9:$F$93*EXP(-Fperm_SI_Woolf2021!$I$9:$I$93*$C77*IF(J$58=Fperm_SI_Woolf2021!$E$9:$E$93,1,EXP(LN((1.1*(Fperm_SI_Woolf2021!$E$9:$E$93-J$58)-63.1579*EXP(-0.19*Fperm_SI_Woolf2021!$E$9:$E$93)+63.1579*EXP(-0.19*J$58))/(Fperm_SI_Woolf2021!$E$9:$E$93-J$58))*(J$58-Fperm_SI_Woolf2021!$E$9:$E$93)/10))) + Fperm_SI_Woolf2021!$G$9:$G$93*EXP(-Fperm_SI_Woolf2021!$J$9:$J$93*$C77*IF(J$58=Fperm_SI_Woolf2021!$E$9:$E$93,1,EXP(LN((1.1*(Fperm_SI_Woolf2021!$E$9:$E$93-J$58)-63.1579*EXP(-0.19*Fperm_SI_Woolf2021!$E$9:$E$93)+63.1579*EXP(-0.19*J$58))/(Fperm_SI_Woolf2021!$E$9:$E$93-J$58))*(J$58-Fperm_SI_Woolf2021!$E$9:$E$93)/10))) + Fperm_SI_Woolf2021!$H$9:$H$93*EXP(-Fperm_SI_Woolf2021!$K$9:$K$93*$C77*IF(J$58=Fperm_SI_Woolf2021!$E$9:$E$93,1,EXP(LN((1.1*(Fperm_SI_Woolf2021!$E$9:$E$93-J$58)-63.1579*EXP(-0.19*Fperm_SI_Woolf2021!$E$9:$E$93)+63.1579*EXP(-0.19*J$58))/(Fperm_SI_Woolf2021!$E$9:$E$93-J$58))*(J$58-Fperm_SI_Woolf2021!$E$9:$E$93)/10))),Fperm_SI_Woolf2021!$D$9:$D$93))</f>
        <v>0.92662137736167771</v>
      </c>
      <c r="K77" s="51" cm="1">
        <f t="array" ref="K77">MIN(1,SLOPE(Fperm_SI_Woolf2021!$F$9:$F$93*EXP(-Fperm_SI_Woolf2021!$I$9:$I$93*$C77*IF(K$58=Fperm_SI_Woolf2021!$E$9:$E$93,1,EXP(LN((1.1*(Fperm_SI_Woolf2021!$E$9:$E$93-K$58)-63.1579*EXP(-0.19*Fperm_SI_Woolf2021!$E$9:$E$93)+63.1579*EXP(-0.19*K$58))/(Fperm_SI_Woolf2021!$E$9:$E$93-K$58))*(K$58-Fperm_SI_Woolf2021!$E$9:$E$93)/10))) + Fperm_SI_Woolf2021!$G$9:$G$93*EXP(-Fperm_SI_Woolf2021!$J$9:$J$93*$C77*IF(K$58=Fperm_SI_Woolf2021!$E$9:$E$93,1,EXP(LN((1.1*(Fperm_SI_Woolf2021!$E$9:$E$93-K$58)-63.1579*EXP(-0.19*Fperm_SI_Woolf2021!$E$9:$E$93)+63.1579*EXP(-0.19*K$58))/(Fperm_SI_Woolf2021!$E$9:$E$93-K$58))*(K$58-Fperm_SI_Woolf2021!$E$9:$E$93)/10))) + Fperm_SI_Woolf2021!$H$9:$H$93*EXP(-Fperm_SI_Woolf2021!$K$9:$K$93*$C77*IF(K$58=Fperm_SI_Woolf2021!$E$9:$E$93,1,EXP(LN((1.1*(Fperm_SI_Woolf2021!$E$9:$E$93-K$58)-63.1579*EXP(-0.19*Fperm_SI_Woolf2021!$E$9:$E$93)+63.1579*EXP(-0.19*K$58))/(Fperm_SI_Woolf2021!$E$9:$E$93-K$58))*(K$58-Fperm_SI_Woolf2021!$E$9:$E$93)/10))),Fperm_SI_Woolf2021!$D$9:$D$93)*K$57+INTERCEPT(Fperm_SI_Woolf2021!$F$9:$F$93*EXP(-Fperm_SI_Woolf2021!$I$9:$I$93*$C77*IF(K$58=Fperm_SI_Woolf2021!$E$9:$E$93,1,EXP(LN((1.1*(Fperm_SI_Woolf2021!$E$9:$E$93-K$58)-63.1579*EXP(-0.19*Fperm_SI_Woolf2021!$E$9:$E$93)+63.1579*EXP(-0.19*K$58))/(Fperm_SI_Woolf2021!$E$9:$E$93-K$58))*(K$58-Fperm_SI_Woolf2021!$E$9:$E$93)/10))) + Fperm_SI_Woolf2021!$G$9:$G$93*EXP(-Fperm_SI_Woolf2021!$J$9:$J$93*$C77*IF(K$58=Fperm_SI_Woolf2021!$E$9:$E$93,1,EXP(LN((1.1*(Fperm_SI_Woolf2021!$E$9:$E$93-K$58)-63.1579*EXP(-0.19*Fperm_SI_Woolf2021!$E$9:$E$93)+63.1579*EXP(-0.19*K$58))/(Fperm_SI_Woolf2021!$E$9:$E$93-K$58))*(K$58-Fperm_SI_Woolf2021!$E$9:$E$93)/10))) + Fperm_SI_Woolf2021!$H$9:$H$93*EXP(-Fperm_SI_Woolf2021!$K$9:$K$93*$C77*IF(K$58=Fperm_SI_Woolf2021!$E$9:$E$93,1,EXP(LN((1.1*(Fperm_SI_Woolf2021!$E$9:$E$93-K$58)-63.1579*EXP(-0.19*Fperm_SI_Woolf2021!$E$9:$E$93)+63.1579*EXP(-0.19*K$58))/(Fperm_SI_Woolf2021!$E$9:$E$93-K$58))*(K$58-Fperm_SI_Woolf2021!$E$9:$E$93)/10))),Fperm_SI_Woolf2021!$D$9:$D$93))</f>
        <v>0.89951892247584553</v>
      </c>
      <c r="L77" s="51" cm="1">
        <f t="array" ref="L77">MIN(1,SLOPE(Fperm_SI_Woolf2021!$F$9:$F$93*EXP(-Fperm_SI_Woolf2021!$I$9:$I$93*$C77*IF(L$58=Fperm_SI_Woolf2021!$E$9:$E$93,1,EXP(LN((1.1*(Fperm_SI_Woolf2021!$E$9:$E$93-L$58)-63.1579*EXP(-0.19*Fperm_SI_Woolf2021!$E$9:$E$93)+63.1579*EXP(-0.19*L$58))/(Fperm_SI_Woolf2021!$E$9:$E$93-L$58))*(L$58-Fperm_SI_Woolf2021!$E$9:$E$93)/10))) + Fperm_SI_Woolf2021!$G$9:$G$93*EXP(-Fperm_SI_Woolf2021!$J$9:$J$93*$C77*IF(L$58=Fperm_SI_Woolf2021!$E$9:$E$93,1,EXP(LN((1.1*(Fperm_SI_Woolf2021!$E$9:$E$93-L$58)-63.1579*EXP(-0.19*Fperm_SI_Woolf2021!$E$9:$E$93)+63.1579*EXP(-0.19*L$58))/(Fperm_SI_Woolf2021!$E$9:$E$93-L$58))*(L$58-Fperm_SI_Woolf2021!$E$9:$E$93)/10))) + Fperm_SI_Woolf2021!$H$9:$H$93*EXP(-Fperm_SI_Woolf2021!$K$9:$K$93*$C77*IF(L$58=Fperm_SI_Woolf2021!$E$9:$E$93,1,EXP(LN((1.1*(Fperm_SI_Woolf2021!$E$9:$E$93-L$58)-63.1579*EXP(-0.19*Fperm_SI_Woolf2021!$E$9:$E$93)+63.1579*EXP(-0.19*L$58))/(Fperm_SI_Woolf2021!$E$9:$E$93-L$58))*(L$58-Fperm_SI_Woolf2021!$E$9:$E$93)/10))),Fperm_SI_Woolf2021!$D$9:$D$93)*L$57+INTERCEPT(Fperm_SI_Woolf2021!$F$9:$F$93*EXP(-Fperm_SI_Woolf2021!$I$9:$I$93*$C77*IF(L$58=Fperm_SI_Woolf2021!$E$9:$E$93,1,EXP(LN((1.1*(Fperm_SI_Woolf2021!$E$9:$E$93-L$58)-63.1579*EXP(-0.19*Fperm_SI_Woolf2021!$E$9:$E$93)+63.1579*EXP(-0.19*L$58))/(Fperm_SI_Woolf2021!$E$9:$E$93-L$58))*(L$58-Fperm_SI_Woolf2021!$E$9:$E$93)/10))) + Fperm_SI_Woolf2021!$G$9:$G$93*EXP(-Fperm_SI_Woolf2021!$J$9:$J$93*$C77*IF(L$58=Fperm_SI_Woolf2021!$E$9:$E$93,1,EXP(LN((1.1*(Fperm_SI_Woolf2021!$E$9:$E$93-L$58)-63.1579*EXP(-0.19*Fperm_SI_Woolf2021!$E$9:$E$93)+63.1579*EXP(-0.19*L$58))/(Fperm_SI_Woolf2021!$E$9:$E$93-L$58))*(L$58-Fperm_SI_Woolf2021!$E$9:$E$93)/10))) + Fperm_SI_Woolf2021!$H$9:$H$93*EXP(-Fperm_SI_Woolf2021!$K$9:$K$93*$C77*IF(L$58=Fperm_SI_Woolf2021!$E$9:$E$93,1,EXP(LN((1.1*(Fperm_SI_Woolf2021!$E$9:$E$93-L$58)-63.1579*EXP(-0.19*Fperm_SI_Woolf2021!$E$9:$E$93)+63.1579*EXP(-0.19*L$58))/(Fperm_SI_Woolf2021!$E$9:$E$93-L$58))*(L$58-Fperm_SI_Woolf2021!$E$9:$E$93)/10))),Fperm_SI_Woolf2021!$D$9:$D$93))</f>
        <v>0.87241646759001346</v>
      </c>
      <c r="M77" s="51" cm="1">
        <f t="array" ref="M77">MIN(1,SLOPE(Fperm_SI_Woolf2021!$F$9:$F$93*EXP(-Fperm_SI_Woolf2021!$I$9:$I$93*$C77*IF(M$58=Fperm_SI_Woolf2021!$E$9:$E$93,1,EXP(LN((1.1*(Fperm_SI_Woolf2021!$E$9:$E$93-M$58)-63.1579*EXP(-0.19*Fperm_SI_Woolf2021!$E$9:$E$93)+63.1579*EXP(-0.19*M$58))/(Fperm_SI_Woolf2021!$E$9:$E$93-M$58))*(M$58-Fperm_SI_Woolf2021!$E$9:$E$93)/10))) + Fperm_SI_Woolf2021!$G$9:$G$93*EXP(-Fperm_SI_Woolf2021!$J$9:$J$93*$C77*IF(M$58=Fperm_SI_Woolf2021!$E$9:$E$93,1,EXP(LN((1.1*(Fperm_SI_Woolf2021!$E$9:$E$93-M$58)-63.1579*EXP(-0.19*Fperm_SI_Woolf2021!$E$9:$E$93)+63.1579*EXP(-0.19*M$58))/(Fperm_SI_Woolf2021!$E$9:$E$93-M$58))*(M$58-Fperm_SI_Woolf2021!$E$9:$E$93)/10))) + Fperm_SI_Woolf2021!$H$9:$H$93*EXP(-Fperm_SI_Woolf2021!$K$9:$K$93*$C77*IF(M$58=Fperm_SI_Woolf2021!$E$9:$E$93,1,EXP(LN((1.1*(Fperm_SI_Woolf2021!$E$9:$E$93-M$58)-63.1579*EXP(-0.19*Fperm_SI_Woolf2021!$E$9:$E$93)+63.1579*EXP(-0.19*M$58))/(Fperm_SI_Woolf2021!$E$9:$E$93-M$58))*(M$58-Fperm_SI_Woolf2021!$E$9:$E$93)/10))),Fperm_SI_Woolf2021!$D$9:$D$93)*M$57+INTERCEPT(Fperm_SI_Woolf2021!$F$9:$F$93*EXP(-Fperm_SI_Woolf2021!$I$9:$I$93*$C77*IF(M$58=Fperm_SI_Woolf2021!$E$9:$E$93,1,EXP(LN((1.1*(Fperm_SI_Woolf2021!$E$9:$E$93-M$58)-63.1579*EXP(-0.19*Fperm_SI_Woolf2021!$E$9:$E$93)+63.1579*EXP(-0.19*M$58))/(Fperm_SI_Woolf2021!$E$9:$E$93-M$58))*(M$58-Fperm_SI_Woolf2021!$E$9:$E$93)/10))) + Fperm_SI_Woolf2021!$G$9:$G$93*EXP(-Fperm_SI_Woolf2021!$J$9:$J$93*$C77*IF(M$58=Fperm_SI_Woolf2021!$E$9:$E$93,1,EXP(LN((1.1*(Fperm_SI_Woolf2021!$E$9:$E$93-M$58)-63.1579*EXP(-0.19*Fperm_SI_Woolf2021!$E$9:$E$93)+63.1579*EXP(-0.19*M$58))/(Fperm_SI_Woolf2021!$E$9:$E$93-M$58))*(M$58-Fperm_SI_Woolf2021!$E$9:$E$93)/10))) + Fperm_SI_Woolf2021!$H$9:$H$93*EXP(-Fperm_SI_Woolf2021!$K$9:$K$93*$C77*IF(M$58=Fperm_SI_Woolf2021!$E$9:$E$93,1,EXP(LN((1.1*(Fperm_SI_Woolf2021!$E$9:$E$93-M$58)-63.1579*EXP(-0.19*Fperm_SI_Woolf2021!$E$9:$E$93)+63.1579*EXP(-0.19*M$58))/(Fperm_SI_Woolf2021!$E$9:$E$93-M$58))*(M$58-Fperm_SI_Woolf2021!$E$9:$E$93)/10))),Fperm_SI_Woolf2021!$D$9:$D$93))</f>
        <v>0.84531401270418138</v>
      </c>
      <c r="N77" s="51" cm="1">
        <f t="array" ref="N77">MIN(1,SLOPE(Fperm_SI_Woolf2021!$F$9:$F$93*EXP(-Fperm_SI_Woolf2021!$I$9:$I$93*$C77*IF(N$58=Fperm_SI_Woolf2021!$E$9:$E$93,1,EXP(LN((1.1*(Fperm_SI_Woolf2021!$E$9:$E$93-N$58)-63.1579*EXP(-0.19*Fperm_SI_Woolf2021!$E$9:$E$93)+63.1579*EXP(-0.19*N$58))/(Fperm_SI_Woolf2021!$E$9:$E$93-N$58))*(N$58-Fperm_SI_Woolf2021!$E$9:$E$93)/10))) + Fperm_SI_Woolf2021!$G$9:$G$93*EXP(-Fperm_SI_Woolf2021!$J$9:$J$93*$C77*IF(N$58=Fperm_SI_Woolf2021!$E$9:$E$93,1,EXP(LN((1.1*(Fperm_SI_Woolf2021!$E$9:$E$93-N$58)-63.1579*EXP(-0.19*Fperm_SI_Woolf2021!$E$9:$E$93)+63.1579*EXP(-0.19*N$58))/(Fperm_SI_Woolf2021!$E$9:$E$93-N$58))*(N$58-Fperm_SI_Woolf2021!$E$9:$E$93)/10))) + Fperm_SI_Woolf2021!$H$9:$H$93*EXP(-Fperm_SI_Woolf2021!$K$9:$K$93*$C77*IF(N$58=Fperm_SI_Woolf2021!$E$9:$E$93,1,EXP(LN((1.1*(Fperm_SI_Woolf2021!$E$9:$E$93-N$58)-63.1579*EXP(-0.19*Fperm_SI_Woolf2021!$E$9:$E$93)+63.1579*EXP(-0.19*N$58))/(Fperm_SI_Woolf2021!$E$9:$E$93-N$58))*(N$58-Fperm_SI_Woolf2021!$E$9:$E$93)/10))),Fperm_SI_Woolf2021!$D$9:$D$93)*N$57+INTERCEPT(Fperm_SI_Woolf2021!$F$9:$F$93*EXP(-Fperm_SI_Woolf2021!$I$9:$I$93*$C77*IF(N$58=Fperm_SI_Woolf2021!$E$9:$E$93,1,EXP(LN((1.1*(Fperm_SI_Woolf2021!$E$9:$E$93-N$58)-63.1579*EXP(-0.19*Fperm_SI_Woolf2021!$E$9:$E$93)+63.1579*EXP(-0.19*N$58))/(Fperm_SI_Woolf2021!$E$9:$E$93-N$58))*(N$58-Fperm_SI_Woolf2021!$E$9:$E$93)/10))) + Fperm_SI_Woolf2021!$G$9:$G$93*EXP(-Fperm_SI_Woolf2021!$J$9:$J$93*$C77*IF(N$58=Fperm_SI_Woolf2021!$E$9:$E$93,1,EXP(LN((1.1*(Fperm_SI_Woolf2021!$E$9:$E$93-N$58)-63.1579*EXP(-0.19*Fperm_SI_Woolf2021!$E$9:$E$93)+63.1579*EXP(-0.19*N$58))/(Fperm_SI_Woolf2021!$E$9:$E$93-N$58))*(N$58-Fperm_SI_Woolf2021!$E$9:$E$93)/10))) + Fperm_SI_Woolf2021!$H$9:$H$93*EXP(-Fperm_SI_Woolf2021!$K$9:$K$93*$C77*IF(N$58=Fperm_SI_Woolf2021!$E$9:$E$93,1,EXP(LN((1.1*(Fperm_SI_Woolf2021!$E$9:$E$93-N$58)-63.1579*EXP(-0.19*Fperm_SI_Woolf2021!$E$9:$E$93)+63.1579*EXP(-0.19*N$58))/(Fperm_SI_Woolf2021!$E$9:$E$93-N$58))*(N$58-Fperm_SI_Woolf2021!$E$9:$E$93)/10))),Fperm_SI_Woolf2021!$D$9:$D$93))</f>
        <v>0.81821155781834931</v>
      </c>
      <c r="O77" s="51" cm="1">
        <f t="array" ref="O77">MIN(1,SLOPE(Fperm_SI_Woolf2021!$F$9:$F$93*EXP(-Fperm_SI_Woolf2021!$I$9:$I$93*$C77*IF(O$58=Fperm_SI_Woolf2021!$E$9:$E$93,1,EXP(LN((1.1*(Fperm_SI_Woolf2021!$E$9:$E$93-O$58)-63.1579*EXP(-0.19*Fperm_SI_Woolf2021!$E$9:$E$93)+63.1579*EXP(-0.19*O$58))/(Fperm_SI_Woolf2021!$E$9:$E$93-O$58))*(O$58-Fperm_SI_Woolf2021!$E$9:$E$93)/10))) + Fperm_SI_Woolf2021!$G$9:$G$93*EXP(-Fperm_SI_Woolf2021!$J$9:$J$93*$C77*IF(O$58=Fperm_SI_Woolf2021!$E$9:$E$93,1,EXP(LN((1.1*(Fperm_SI_Woolf2021!$E$9:$E$93-O$58)-63.1579*EXP(-0.19*Fperm_SI_Woolf2021!$E$9:$E$93)+63.1579*EXP(-0.19*O$58))/(Fperm_SI_Woolf2021!$E$9:$E$93-O$58))*(O$58-Fperm_SI_Woolf2021!$E$9:$E$93)/10))) + Fperm_SI_Woolf2021!$H$9:$H$93*EXP(-Fperm_SI_Woolf2021!$K$9:$K$93*$C77*IF(O$58=Fperm_SI_Woolf2021!$E$9:$E$93,1,EXP(LN((1.1*(Fperm_SI_Woolf2021!$E$9:$E$93-O$58)-63.1579*EXP(-0.19*Fperm_SI_Woolf2021!$E$9:$E$93)+63.1579*EXP(-0.19*O$58))/(Fperm_SI_Woolf2021!$E$9:$E$93-O$58))*(O$58-Fperm_SI_Woolf2021!$E$9:$E$93)/10))),Fperm_SI_Woolf2021!$D$9:$D$93)*O$57+INTERCEPT(Fperm_SI_Woolf2021!$F$9:$F$93*EXP(-Fperm_SI_Woolf2021!$I$9:$I$93*$C77*IF(O$58=Fperm_SI_Woolf2021!$E$9:$E$93,1,EXP(LN((1.1*(Fperm_SI_Woolf2021!$E$9:$E$93-O$58)-63.1579*EXP(-0.19*Fperm_SI_Woolf2021!$E$9:$E$93)+63.1579*EXP(-0.19*O$58))/(Fperm_SI_Woolf2021!$E$9:$E$93-O$58))*(O$58-Fperm_SI_Woolf2021!$E$9:$E$93)/10))) + Fperm_SI_Woolf2021!$G$9:$G$93*EXP(-Fperm_SI_Woolf2021!$J$9:$J$93*$C77*IF(O$58=Fperm_SI_Woolf2021!$E$9:$E$93,1,EXP(LN((1.1*(Fperm_SI_Woolf2021!$E$9:$E$93-O$58)-63.1579*EXP(-0.19*Fperm_SI_Woolf2021!$E$9:$E$93)+63.1579*EXP(-0.19*O$58))/(Fperm_SI_Woolf2021!$E$9:$E$93-O$58))*(O$58-Fperm_SI_Woolf2021!$E$9:$E$93)/10))) + Fperm_SI_Woolf2021!$H$9:$H$93*EXP(-Fperm_SI_Woolf2021!$K$9:$K$93*$C77*IF(O$58=Fperm_SI_Woolf2021!$E$9:$E$93,1,EXP(LN((1.1*(Fperm_SI_Woolf2021!$E$9:$E$93-O$58)-63.1579*EXP(-0.19*Fperm_SI_Woolf2021!$E$9:$E$93)+63.1579*EXP(-0.19*O$58))/(Fperm_SI_Woolf2021!$E$9:$E$93-O$58))*(O$58-Fperm_SI_Woolf2021!$E$9:$E$93)/10))),Fperm_SI_Woolf2021!$D$9:$D$93))</f>
        <v>0.79110910293251702</v>
      </c>
      <c r="P77" s="51" cm="1">
        <f t="array" ref="P77">MIN(1,SLOPE(Fperm_SI_Woolf2021!$F$9:$F$93*EXP(-Fperm_SI_Woolf2021!$I$9:$I$93*$C77*IF(P$58=Fperm_SI_Woolf2021!$E$9:$E$93,1,EXP(LN((1.1*(Fperm_SI_Woolf2021!$E$9:$E$93-P$58)-63.1579*EXP(-0.19*Fperm_SI_Woolf2021!$E$9:$E$93)+63.1579*EXP(-0.19*P$58))/(Fperm_SI_Woolf2021!$E$9:$E$93-P$58))*(P$58-Fperm_SI_Woolf2021!$E$9:$E$93)/10))) + Fperm_SI_Woolf2021!$G$9:$G$93*EXP(-Fperm_SI_Woolf2021!$J$9:$J$93*$C77*IF(P$58=Fperm_SI_Woolf2021!$E$9:$E$93,1,EXP(LN((1.1*(Fperm_SI_Woolf2021!$E$9:$E$93-P$58)-63.1579*EXP(-0.19*Fperm_SI_Woolf2021!$E$9:$E$93)+63.1579*EXP(-0.19*P$58))/(Fperm_SI_Woolf2021!$E$9:$E$93-P$58))*(P$58-Fperm_SI_Woolf2021!$E$9:$E$93)/10))) + Fperm_SI_Woolf2021!$H$9:$H$93*EXP(-Fperm_SI_Woolf2021!$K$9:$K$93*$C77*IF(P$58=Fperm_SI_Woolf2021!$E$9:$E$93,1,EXP(LN((1.1*(Fperm_SI_Woolf2021!$E$9:$E$93-P$58)-63.1579*EXP(-0.19*Fperm_SI_Woolf2021!$E$9:$E$93)+63.1579*EXP(-0.19*P$58))/(Fperm_SI_Woolf2021!$E$9:$E$93-P$58))*(P$58-Fperm_SI_Woolf2021!$E$9:$E$93)/10))),Fperm_SI_Woolf2021!$D$9:$D$93)*P$57+INTERCEPT(Fperm_SI_Woolf2021!$F$9:$F$93*EXP(-Fperm_SI_Woolf2021!$I$9:$I$93*$C77*IF(P$58=Fperm_SI_Woolf2021!$E$9:$E$93,1,EXP(LN((1.1*(Fperm_SI_Woolf2021!$E$9:$E$93-P$58)-63.1579*EXP(-0.19*Fperm_SI_Woolf2021!$E$9:$E$93)+63.1579*EXP(-0.19*P$58))/(Fperm_SI_Woolf2021!$E$9:$E$93-P$58))*(P$58-Fperm_SI_Woolf2021!$E$9:$E$93)/10))) + Fperm_SI_Woolf2021!$G$9:$G$93*EXP(-Fperm_SI_Woolf2021!$J$9:$J$93*$C77*IF(P$58=Fperm_SI_Woolf2021!$E$9:$E$93,1,EXP(LN((1.1*(Fperm_SI_Woolf2021!$E$9:$E$93-P$58)-63.1579*EXP(-0.19*Fperm_SI_Woolf2021!$E$9:$E$93)+63.1579*EXP(-0.19*P$58))/(Fperm_SI_Woolf2021!$E$9:$E$93-P$58))*(P$58-Fperm_SI_Woolf2021!$E$9:$E$93)/10))) + Fperm_SI_Woolf2021!$H$9:$H$93*EXP(-Fperm_SI_Woolf2021!$K$9:$K$93*$C77*IF(P$58=Fperm_SI_Woolf2021!$E$9:$E$93,1,EXP(LN((1.1*(Fperm_SI_Woolf2021!$E$9:$E$93-P$58)-63.1579*EXP(-0.19*Fperm_SI_Woolf2021!$E$9:$E$93)+63.1579*EXP(-0.19*P$58))/(Fperm_SI_Woolf2021!$E$9:$E$93-P$58))*(P$58-Fperm_SI_Woolf2021!$E$9:$E$93)/10))),Fperm_SI_Woolf2021!$D$9:$D$93))</f>
        <v>0.76400664804668494</v>
      </c>
      <c r="Q77" s="51" cm="1">
        <f t="array" ref="Q77">MIN(1,SLOPE(Fperm_SI_Woolf2021!$F$9:$F$93*EXP(-Fperm_SI_Woolf2021!$I$9:$I$93*$C77*IF(Q$58=Fperm_SI_Woolf2021!$E$9:$E$93,1,EXP(LN((1.1*(Fperm_SI_Woolf2021!$E$9:$E$93-Q$58)-63.1579*EXP(-0.19*Fperm_SI_Woolf2021!$E$9:$E$93)+63.1579*EXP(-0.19*Q$58))/(Fperm_SI_Woolf2021!$E$9:$E$93-Q$58))*(Q$58-Fperm_SI_Woolf2021!$E$9:$E$93)/10))) + Fperm_SI_Woolf2021!$G$9:$G$93*EXP(-Fperm_SI_Woolf2021!$J$9:$J$93*$C77*IF(Q$58=Fperm_SI_Woolf2021!$E$9:$E$93,1,EXP(LN((1.1*(Fperm_SI_Woolf2021!$E$9:$E$93-Q$58)-63.1579*EXP(-0.19*Fperm_SI_Woolf2021!$E$9:$E$93)+63.1579*EXP(-0.19*Q$58))/(Fperm_SI_Woolf2021!$E$9:$E$93-Q$58))*(Q$58-Fperm_SI_Woolf2021!$E$9:$E$93)/10))) + Fperm_SI_Woolf2021!$H$9:$H$93*EXP(-Fperm_SI_Woolf2021!$K$9:$K$93*$C77*IF(Q$58=Fperm_SI_Woolf2021!$E$9:$E$93,1,EXP(LN((1.1*(Fperm_SI_Woolf2021!$E$9:$E$93-Q$58)-63.1579*EXP(-0.19*Fperm_SI_Woolf2021!$E$9:$E$93)+63.1579*EXP(-0.19*Q$58))/(Fperm_SI_Woolf2021!$E$9:$E$93-Q$58))*(Q$58-Fperm_SI_Woolf2021!$E$9:$E$93)/10))),Fperm_SI_Woolf2021!$D$9:$D$93)*Q$57+INTERCEPT(Fperm_SI_Woolf2021!$F$9:$F$93*EXP(-Fperm_SI_Woolf2021!$I$9:$I$93*$C77*IF(Q$58=Fperm_SI_Woolf2021!$E$9:$E$93,1,EXP(LN((1.1*(Fperm_SI_Woolf2021!$E$9:$E$93-Q$58)-63.1579*EXP(-0.19*Fperm_SI_Woolf2021!$E$9:$E$93)+63.1579*EXP(-0.19*Q$58))/(Fperm_SI_Woolf2021!$E$9:$E$93-Q$58))*(Q$58-Fperm_SI_Woolf2021!$E$9:$E$93)/10))) + Fperm_SI_Woolf2021!$G$9:$G$93*EXP(-Fperm_SI_Woolf2021!$J$9:$J$93*$C77*IF(Q$58=Fperm_SI_Woolf2021!$E$9:$E$93,1,EXP(LN((1.1*(Fperm_SI_Woolf2021!$E$9:$E$93-Q$58)-63.1579*EXP(-0.19*Fperm_SI_Woolf2021!$E$9:$E$93)+63.1579*EXP(-0.19*Q$58))/(Fperm_SI_Woolf2021!$E$9:$E$93-Q$58))*(Q$58-Fperm_SI_Woolf2021!$E$9:$E$93)/10))) + Fperm_SI_Woolf2021!$H$9:$H$93*EXP(-Fperm_SI_Woolf2021!$K$9:$K$93*$C77*IF(Q$58=Fperm_SI_Woolf2021!$E$9:$E$93,1,EXP(LN((1.1*(Fperm_SI_Woolf2021!$E$9:$E$93-Q$58)-63.1579*EXP(-0.19*Fperm_SI_Woolf2021!$E$9:$E$93)+63.1579*EXP(-0.19*Q$58))/(Fperm_SI_Woolf2021!$E$9:$E$93-Q$58))*(Q$58-Fperm_SI_Woolf2021!$E$9:$E$93)/10))),Fperm_SI_Woolf2021!$D$9:$D$93))</f>
        <v>0.73690419316085287</v>
      </c>
      <c r="R77" s="51" cm="1">
        <f t="array" ref="R77">MIN(1,SLOPE(Fperm_SI_Woolf2021!$F$9:$F$93*EXP(-Fperm_SI_Woolf2021!$I$9:$I$93*$C77*IF(R$58=Fperm_SI_Woolf2021!$E$9:$E$93,1,EXP(LN((1.1*(Fperm_SI_Woolf2021!$E$9:$E$93-R$58)-63.1579*EXP(-0.19*Fperm_SI_Woolf2021!$E$9:$E$93)+63.1579*EXP(-0.19*R$58))/(Fperm_SI_Woolf2021!$E$9:$E$93-R$58))*(R$58-Fperm_SI_Woolf2021!$E$9:$E$93)/10))) + Fperm_SI_Woolf2021!$G$9:$G$93*EXP(-Fperm_SI_Woolf2021!$J$9:$J$93*$C77*IF(R$58=Fperm_SI_Woolf2021!$E$9:$E$93,1,EXP(LN((1.1*(Fperm_SI_Woolf2021!$E$9:$E$93-R$58)-63.1579*EXP(-0.19*Fperm_SI_Woolf2021!$E$9:$E$93)+63.1579*EXP(-0.19*R$58))/(Fperm_SI_Woolf2021!$E$9:$E$93-R$58))*(R$58-Fperm_SI_Woolf2021!$E$9:$E$93)/10))) + Fperm_SI_Woolf2021!$H$9:$H$93*EXP(-Fperm_SI_Woolf2021!$K$9:$K$93*$C77*IF(R$58=Fperm_SI_Woolf2021!$E$9:$E$93,1,EXP(LN((1.1*(Fperm_SI_Woolf2021!$E$9:$E$93-R$58)-63.1579*EXP(-0.19*Fperm_SI_Woolf2021!$E$9:$E$93)+63.1579*EXP(-0.19*R$58))/(Fperm_SI_Woolf2021!$E$9:$E$93-R$58))*(R$58-Fperm_SI_Woolf2021!$E$9:$E$93)/10))),Fperm_SI_Woolf2021!$D$9:$D$93)*R$57+INTERCEPT(Fperm_SI_Woolf2021!$F$9:$F$93*EXP(-Fperm_SI_Woolf2021!$I$9:$I$93*$C77*IF(R$58=Fperm_SI_Woolf2021!$E$9:$E$93,1,EXP(LN((1.1*(Fperm_SI_Woolf2021!$E$9:$E$93-R$58)-63.1579*EXP(-0.19*Fperm_SI_Woolf2021!$E$9:$E$93)+63.1579*EXP(-0.19*R$58))/(Fperm_SI_Woolf2021!$E$9:$E$93-R$58))*(R$58-Fperm_SI_Woolf2021!$E$9:$E$93)/10))) + Fperm_SI_Woolf2021!$G$9:$G$93*EXP(-Fperm_SI_Woolf2021!$J$9:$J$93*$C77*IF(R$58=Fperm_SI_Woolf2021!$E$9:$E$93,1,EXP(LN((1.1*(Fperm_SI_Woolf2021!$E$9:$E$93-R$58)-63.1579*EXP(-0.19*Fperm_SI_Woolf2021!$E$9:$E$93)+63.1579*EXP(-0.19*R$58))/(Fperm_SI_Woolf2021!$E$9:$E$93-R$58))*(R$58-Fperm_SI_Woolf2021!$E$9:$E$93)/10))) + Fperm_SI_Woolf2021!$H$9:$H$93*EXP(-Fperm_SI_Woolf2021!$K$9:$K$93*$C77*IF(R$58=Fperm_SI_Woolf2021!$E$9:$E$93,1,EXP(LN((1.1*(Fperm_SI_Woolf2021!$E$9:$E$93-R$58)-63.1579*EXP(-0.19*Fperm_SI_Woolf2021!$E$9:$E$93)+63.1579*EXP(-0.19*R$58))/(Fperm_SI_Woolf2021!$E$9:$E$93-R$58))*(R$58-Fperm_SI_Woolf2021!$E$9:$E$93)/10))),Fperm_SI_Woolf2021!$D$9:$D$93))</f>
        <v>0.70980173827502058</v>
      </c>
      <c r="S77" s="51" cm="1">
        <f t="array" ref="S77">MIN(1,SLOPE(Fperm_SI_Woolf2021!$F$9:$F$93*EXP(-Fperm_SI_Woolf2021!$I$9:$I$93*$C77*IF(S$58=Fperm_SI_Woolf2021!$E$9:$E$93,1,EXP(LN((1.1*(Fperm_SI_Woolf2021!$E$9:$E$93-S$58)-63.1579*EXP(-0.19*Fperm_SI_Woolf2021!$E$9:$E$93)+63.1579*EXP(-0.19*S$58))/(Fperm_SI_Woolf2021!$E$9:$E$93-S$58))*(S$58-Fperm_SI_Woolf2021!$E$9:$E$93)/10))) + Fperm_SI_Woolf2021!$G$9:$G$93*EXP(-Fperm_SI_Woolf2021!$J$9:$J$93*$C77*IF(S$58=Fperm_SI_Woolf2021!$E$9:$E$93,1,EXP(LN((1.1*(Fperm_SI_Woolf2021!$E$9:$E$93-S$58)-63.1579*EXP(-0.19*Fperm_SI_Woolf2021!$E$9:$E$93)+63.1579*EXP(-0.19*S$58))/(Fperm_SI_Woolf2021!$E$9:$E$93-S$58))*(S$58-Fperm_SI_Woolf2021!$E$9:$E$93)/10))) + Fperm_SI_Woolf2021!$H$9:$H$93*EXP(-Fperm_SI_Woolf2021!$K$9:$K$93*$C77*IF(S$58=Fperm_SI_Woolf2021!$E$9:$E$93,1,EXP(LN((1.1*(Fperm_SI_Woolf2021!$E$9:$E$93-S$58)-63.1579*EXP(-0.19*Fperm_SI_Woolf2021!$E$9:$E$93)+63.1579*EXP(-0.19*S$58))/(Fperm_SI_Woolf2021!$E$9:$E$93-S$58))*(S$58-Fperm_SI_Woolf2021!$E$9:$E$93)/10))),Fperm_SI_Woolf2021!$D$9:$D$93)*S$57+INTERCEPT(Fperm_SI_Woolf2021!$F$9:$F$93*EXP(-Fperm_SI_Woolf2021!$I$9:$I$93*$C77*IF(S$58=Fperm_SI_Woolf2021!$E$9:$E$93,1,EXP(LN((1.1*(Fperm_SI_Woolf2021!$E$9:$E$93-S$58)-63.1579*EXP(-0.19*Fperm_SI_Woolf2021!$E$9:$E$93)+63.1579*EXP(-0.19*S$58))/(Fperm_SI_Woolf2021!$E$9:$E$93-S$58))*(S$58-Fperm_SI_Woolf2021!$E$9:$E$93)/10))) + Fperm_SI_Woolf2021!$G$9:$G$93*EXP(-Fperm_SI_Woolf2021!$J$9:$J$93*$C77*IF(S$58=Fperm_SI_Woolf2021!$E$9:$E$93,1,EXP(LN((1.1*(Fperm_SI_Woolf2021!$E$9:$E$93-S$58)-63.1579*EXP(-0.19*Fperm_SI_Woolf2021!$E$9:$E$93)+63.1579*EXP(-0.19*S$58))/(Fperm_SI_Woolf2021!$E$9:$E$93-S$58))*(S$58-Fperm_SI_Woolf2021!$E$9:$E$93)/10))) + Fperm_SI_Woolf2021!$H$9:$H$93*EXP(-Fperm_SI_Woolf2021!$K$9:$K$93*$C77*IF(S$58=Fperm_SI_Woolf2021!$E$9:$E$93,1,EXP(LN((1.1*(Fperm_SI_Woolf2021!$E$9:$E$93-S$58)-63.1579*EXP(-0.19*Fperm_SI_Woolf2021!$E$9:$E$93)+63.1579*EXP(-0.19*S$58))/(Fperm_SI_Woolf2021!$E$9:$E$93-S$58))*(S$58-Fperm_SI_Woolf2021!$E$9:$E$93)/10))),Fperm_SI_Woolf2021!$D$9:$D$93))</f>
        <v>0.99781519271589947</v>
      </c>
      <c r="T77" s="51" cm="1">
        <f t="array" ref="T77">MIN(1,SLOPE(Fperm_SI_Woolf2021!$F$9:$F$93*EXP(-Fperm_SI_Woolf2021!$I$9:$I$93*$C77*IF(T$58=Fperm_SI_Woolf2021!$E$9:$E$93,1,EXP(LN((1.1*(Fperm_SI_Woolf2021!$E$9:$E$93-T$58)-63.1579*EXP(-0.19*Fperm_SI_Woolf2021!$E$9:$E$93)+63.1579*EXP(-0.19*T$58))/(Fperm_SI_Woolf2021!$E$9:$E$93-T$58))*(T$58-Fperm_SI_Woolf2021!$E$9:$E$93)/10))) + Fperm_SI_Woolf2021!$G$9:$G$93*EXP(-Fperm_SI_Woolf2021!$J$9:$J$93*$C77*IF(T$58=Fperm_SI_Woolf2021!$E$9:$E$93,1,EXP(LN((1.1*(Fperm_SI_Woolf2021!$E$9:$E$93-T$58)-63.1579*EXP(-0.19*Fperm_SI_Woolf2021!$E$9:$E$93)+63.1579*EXP(-0.19*T$58))/(Fperm_SI_Woolf2021!$E$9:$E$93-T$58))*(T$58-Fperm_SI_Woolf2021!$E$9:$E$93)/10))) + Fperm_SI_Woolf2021!$H$9:$H$93*EXP(-Fperm_SI_Woolf2021!$K$9:$K$93*$C77*IF(T$58=Fperm_SI_Woolf2021!$E$9:$E$93,1,EXP(LN((1.1*(Fperm_SI_Woolf2021!$E$9:$E$93-T$58)-63.1579*EXP(-0.19*Fperm_SI_Woolf2021!$E$9:$E$93)+63.1579*EXP(-0.19*T$58))/(Fperm_SI_Woolf2021!$E$9:$E$93-T$58))*(T$58-Fperm_SI_Woolf2021!$E$9:$E$93)/10))),Fperm_SI_Woolf2021!$D$9:$D$93)*T$57+INTERCEPT(Fperm_SI_Woolf2021!$F$9:$F$93*EXP(-Fperm_SI_Woolf2021!$I$9:$I$93*$C77*IF(T$58=Fperm_SI_Woolf2021!$E$9:$E$93,1,EXP(LN((1.1*(Fperm_SI_Woolf2021!$E$9:$E$93-T$58)-63.1579*EXP(-0.19*Fperm_SI_Woolf2021!$E$9:$E$93)+63.1579*EXP(-0.19*T$58))/(Fperm_SI_Woolf2021!$E$9:$E$93-T$58))*(T$58-Fperm_SI_Woolf2021!$E$9:$E$93)/10))) + Fperm_SI_Woolf2021!$G$9:$G$93*EXP(-Fperm_SI_Woolf2021!$J$9:$J$93*$C77*IF(T$58=Fperm_SI_Woolf2021!$E$9:$E$93,1,EXP(LN((1.1*(Fperm_SI_Woolf2021!$E$9:$E$93-T$58)-63.1579*EXP(-0.19*Fperm_SI_Woolf2021!$E$9:$E$93)+63.1579*EXP(-0.19*T$58))/(Fperm_SI_Woolf2021!$E$9:$E$93-T$58))*(T$58-Fperm_SI_Woolf2021!$E$9:$E$93)/10))) + Fperm_SI_Woolf2021!$H$9:$H$93*EXP(-Fperm_SI_Woolf2021!$K$9:$K$93*$C77*IF(T$58=Fperm_SI_Woolf2021!$E$9:$E$93,1,EXP(LN((1.1*(Fperm_SI_Woolf2021!$E$9:$E$93-T$58)-63.1579*EXP(-0.19*Fperm_SI_Woolf2021!$E$9:$E$93)+63.1579*EXP(-0.19*T$58))/(Fperm_SI_Woolf2021!$E$9:$E$93-T$58))*(T$58-Fperm_SI_Woolf2021!$E$9:$E$93)/10))),Fperm_SI_Woolf2021!$D$9:$D$93))</f>
        <v>0.96577230124732982</v>
      </c>
      <c r="U77" s="51" cm="1">
        <f t="array" ref="U77">MIN(1,SLOPE(Fperm_SI_Woolf2021!$F$9:$F$93*EXP(-Fperm_SI_Woolf2021!$I$9:$I$93*$C77*IF(U$58=Fperm_SI_Woolf2021!$E$9:$E$93,1,EXP(LN((1.1*(Fperm_SI_Woolf2021!$E$9:$E$93-U$58)-63.1579*EXP(-0.19*Fperm_SI_Woolf2021!$E$9:$E$93)+63.1579*EXP(-0.19*U$58))/(Fperm_SI_Woolf2021!$E$9:$E$93-U$58))*(U$58-Fperm_SI_Woolf2021!$E$9:$E$93)/10))) + Fperm_SI_Woolf2021!$G$9:$G$93*EXP(-Fperm_SI_Woolf2021!$J$9:$J$93*$C77*IF(U$58=Fperm_SI_Woolf2021!$E$9:$E$93,1,EXP(LN((1.1*(Fperm_SI_Woolf2021!$E$9:$E$93-U$58)-63.1579*EXP(-0.19*Fperm_SI_Woolf2021!$E$9:$E$93)+63.1579*EXP(-0.19*U$58))/(Fperm_SI_Woolf2021!$E$9:$E$93-U$58))*(U$58-Fperm_SI_Woolf2021!$E$9:$E$93)/10))) + Fperm_SI_Woolf2021!$H$9:$H$93*EXP(-Fperm_SI_Woolf2021!$K$9:$K$93*$C77*IF(U$58=Fperm_SI_Woolf2021!$E$9:$E$93,1,EXP(LN((1.1*(Fperm_SI_Woolf2021!$E$9:$E$93-U$58)-63.1579*EXP(-0.19*Fperm_SI_Woolf2021!$E$9:$E$93)+63.1579*EXP(-0.19*U$58))/(Fperm_SI_Woolf2021!$E$9:$E$93-U$58))*(U$58-Fperm_SI_Woolf2021!$E$9:$E$93)/10))),Fperm_SI_Woolf2021!$D$9:$D$93)*U$57+INTERCEPT(Fperm_SI_Woolf2021!$F$9:$F$93*EXP(-Fperm_SI_Woolf2021!$I$9:$I$93*$C77*IF(U$58=Fperm_SI_Woolf2021!$E$9:$E$93,1,EXP(LN((1.1*(Fperm_SI_Woolf2021!$E$9:$E$93-U$58)-63.1579*EXP(-0.19*Fperm_SI_Woolf2021!$E$9:$E$93)+63.1579*EXP(-0.19*U$58))/(Fperm_SI_Woolf2021!$E$9:$E$93-U$58))*(U$58-Fperm_SI_Woolf2021!$E$9:$E$93)/10))) + Fperm_SI_Woolf2021!$G$9:$G$93*EXP(-Fperm_SI_Woolf2021!$J$9:$J$93*$C77*IF(U$58=Fperm_SI_Woolf2021!$E$9:$E$93,1,EXP(LN((1.1*(Fperm_SI_Woolf2021!$E$9:$E$93-U$58)-63.1579*EXP(-0.19*Fperm_SI_Woolf2021!$E$9:$E$93)+63.1579*EXP(-0.19*U$58))/(Fperm_SI_Woolf2021!$E$9:$E$93-U$58))*(U$58-Fperm_SI_Woolf2021!$E$9:$E$93)/10))) + Fperm_SI_Woolf2021!$H$9:$H$93*EXP(-Fperm_SI_Woolf2021!$K$9:$K$93*$C77*IF(U$58=Fperm_SI_Woolf2021!$E$9:$E$93,1,EXP(LN((1.1*(Fperm_SI_Woolf2021!$E$9:$E$93-U$58)-63.1579*EXP(-0.19*Fperm_SI_Woolf2021!$E$9:$E$93)+63.1579*EXP(-0.19*U$58))/(Fperm_SI_Woolf2021!$E$9:$E$93-U$58))*(U$58-Fperm_SI_Woolf2021!$E$9:$E$93)/10))),Fperm_SI_Woolf2021!$D$9:$D$93))</f>
        <v>0.93372940977876018</v>
      </c>
      <c r="V77" s="51" cm="1">
        <f t="array" ref="V77">MIN(1,SLOPE(Fperm_SI_Woolf2021!$F$9:$F$93*EXP(-Fperm_SI_Woolf2021!$I$9:$I$93*$C77*IF(V$58=Fperm_SI_Woolf2021!$E$9:$E$93,1,EXP(LN((1.1*(Fperm_SI_Woolf2021!$E$9:$E$93-V$58)-63.1579*EXP(-0.19*Fperm_SI_Woolf2021!$E$9:$E$93)+63.1579*EXP(-0.19*V$58))/(Fperm_SI_Woolf2021!$E$9:$E$93-V$58))*(V$58-Fperm_SI_Woolf2021!$E$9:$E$93)/10))) + Fperm_SI_Woolf2021!$G$9:$G$93*EXP(-Fperm_SI_Woolf2021!$J$9:$J$93*$C77*IF(V$58=Fperm_SI_Woolf2021!$E$9:$E$93,1,EXP(LN((1.1*(Fperm_SI_Woolf2021!$E$9:$E$93-V$58)-63.1579*EXP(-0.19*Fperm_SI_Woolf2021!$E$9:$E$93)+63.1579*EXP(-0.19*V$58))/(Fperm_SI_Woolf2021!$E$9:$E$93-V$58))*(V$58-Fperm_SI_Woolf2021!$E$9:$E$93)/10))) + Fperm_SI_Woolf2021!$H$9:$H$93*EXP(-Fperm_SI_Woolf2021!$K$9:$K$93*$C77*IF(V$58=Fperm_SI_Woolf2021!$E$9:$E$93,1,EXP(LN((1.1*(Fperm_SI_Woolf2021!$E$9:$E$93-V$58)-63.1579*EXP(-0.19*Fperm_SI_Woolf2021!$E$9:$E$93)+63.1579*EXP(-0.19*V$58))/(Fperm_SI_Woolf2021!$E$9:$E$93-V$58))*(V$58-Fperm_SI_Woolf2021!$E$9:$E$93)/10))),Fperm_SI_Woolf2021!$D$9:$D$93)*V$57+INTERCEPT(Fperm_SI_Woolf2021!$F$9:$F$93*EXP(-Fperm_SI_Woolf2021!$I$9:$I$93*$C77*IF(V$58=Fperm_SI_Woolf2021!$E$9:$E$93,1,EXP(LN((1.1*(Fperm_SI_Woolf2021!$E$9:$E$93-V$58)-63.1579*EXP(-0.19*Fperm_SI_Woolf2021!$E$9:$E$93)+63.1579*EXP(-0.19*V$58))/(Fperm_SI_Woolf2021!$E$9:$E$93-V$58))*(V$58-Fperm_SI_Woolf2021!$E$9:$E$93)/10))) + Fperm_SI_Woolf2021!$G$9:$G$93*EXP(-Fperm_SI_Woolf2021!$J$9:$J$93*$C77*IF(V$58=Fperm_SI_Woolf2021!$E$9:$E$93,1,EXP(LN((1.1*(Fperm_SI_Woolf2021!$E$9:$E$93-V$58)-63.1579*EXP(-0.19*Fperm_SI_Woolf2021!$E$9:$E$93)+63.1579*EXP(-0.19*V$58))/(Fperm_SI_Woolf2021!$E$9:$E$93-V$58))*(V$58-Fperm_SI_Woolf2021!$E$9:$E$93)/10))) + Fperm_SI_Woolf2021!$H$9:$H$93*EXP(-Fperm_SI_Woolf2021!$K$9:$K$93*$C77*IF(V$58=Fperm_SI_Woolf2021!$E$9:$E$93,1,EXP(LN((1.1*(Fperm_SI_Woolf2021!$E$9:$E$93-V$58)-63.1579*EXP(-0.19*Fperm_SI_Woolf2021!$E$9:$E$93)+63.1579*EXP(-0.19*V$58))/(Fperm_SI_Woolf2021!$E$9:$E$93-V$58))*(V$58-Fperm_SI_Woolf2021!$E$9:$E$93)/10))),Fperm_SI_Woolf2021!$D$9:$D$93))</f>
        <v>0.90168651831019053</v>
      </c>
      <c r="W77" s="51" cm="1">
        <f t="array" ref="W77">MIN(1,SLOPE(Fperm_SI_Woolf2021!$F$9:$F$93*EXP(-Fperm_SI_Woolf2021!$I$9:$I$93*$C77*IF(W$58=Fperm_SI_Woolf2021!$E$9:$E$93,1,EXP(LN((1.1*(Fperm_SI_Woolf2021!$E$9:$E$93-W$58)-63.1579*EXP(-0.19*Fperm_SI_Woolf2021!$E$9:$E$93)+63.1579*EXP(-0.19*W$58))/(Fperm_SI_Woolf2021!$E$9:$E$93-W$58))*(W$58-Fperm_SI_Woolf2021!$E$9:$E$93)/10))) + Fperm_SI_Woolf2021!$G$9:$G$93*EXP(-Fperm_SI_Woolf2021!$J$9:$J$93*$C77*IF(W$58=Fperm_SI_Woolf2021!$E$9:$E$93,1,EXP(LN((1.1*(Fperm_SI_Woolf2021!$E$9:$E$93-W$58)-63.1579*EXP(-0.19*Fperm_SI_Woolf2021!$E$9:$E$93)+63.1579*EXP(-0.19*W$58))/(Fperm_SI_Woolf2021!$E$9:$E$93-W$58))*(W$58-Fperm_SI_Woolf2021!$E$9:$E$93)/10))) + Fperm_SI_Woolf2021!$H$9:$H$93*EXP(-Fperm_SI_Woolf2021!$K$9:$K$93*$C77*IF(W$58=Fperm_SI_Woolf2021!$E$9:$E$93,1,EXP(LN((1.1*(Fperm_SI_Woolf2021!$E$9:$E$93-W$58)-63.1579*EXP(-0.19*Fperm_SI_Woolf2021!$E$9:$E$93)+63.1579*EXP(-0.19*W$58))/(Fperm_SI_Woolf2021!$E$9:$E$93-W$58))*(W$58-Fperm_SI_Woolf2021!$E$9:$E$93)/10))),Fperm_SI_Woolf2021!$D$9:$D$93)*W$57+INTERCEPT(Fperm_SI_Woolf2021!$F$9:$F$93*EXP(-Fperm_SI_Woolf2021!$I$9:$I$93*$C77*IF(W$58=Fperm_SI_Woolf2021!$E$9:$E$93,1,EXP(LN((1.1*(Fperm_SI_Woolf2021!$E$9:$E$93-W$58)-63.1579*EXP(-0.19*Fperm_SI_Woolf2021!$E$9:$E$93)+63.1579*EXP(-0.19*W$58))/(Fperm_SI_Woolf2021!$E$9:$E$93-W$58))*(W$58-Fperm_SI_Woolf2021!$E$9:$E$93)/10))) + Fperm_SI_Woolf2021!$G$9:$G$93*EXP(-Fperm_SI_Woolf2021!$J$9:$J$93*$C77*IF(W$58=Fperm_SI_Woolf2021!$E$9:$E$93,1,EXP(LN((1.1*(Fperm_SI_Woolf2021!$E$9:$E$93-W$58)-63.1579*EXP(-0.19*Fperm_SI_Woolf2021!$E$9:$E$93)+63.1579*EXP(-0.19*W$58))/(Fperm_SI_Woolf2021!$E$9:$E$93-W$58))*(W$58-Fperm_SI_Woolf2021!$E$9:$E$93)/10))) + Fperm_SI_Woolf2021!$H$9:$H$93*EXP(-Fperm_SI_Woolf2021!$K$9:$K$93*$C77*IF(W$58=Fperm_SI_Woolf2021!$E$9:$E$93,1,EXP(LN((1.1*(Fperm_SI_Woolf2021!$E$9:$E$93-W$58)-63.1579*EXP(-0.19*Fperm_SI_Woolf2021!$E$9:$E$93)+63.1579*EXP(-0.19*W$58))/(Fperm_SI_Woolf2021!$E$9:$E$93-W$58))*(W$58-Fperm_SI_Woolf2021!$E$9:$E$93)/10))),Fperm_SI_Woolf2021!$D$9:$D$93))</f>
        <v>0.86964362684162089</v>
      </c>
      <c r="X77" s="51" cm="1">
        <f t="array" ref="X77">MIN(1,SLOPE(Fperm_SI_Woolf2021!$F$9:$F$93*EXP(-Fperm_SI_Woolf2021!$I$9:$I$93*$C77*IF(X$58=Fperm_SI_Woolf2021!$E$9:$E$93,1,EXP(LN((1.1*(Fperm_SI_Woolf2021!$E$9:$E$93-X$58)-63.1579*EXP(-0.19*Fperm_SI_Woolf2021!$E$9:$E$93)+63.1579*EXP(-0.19*X$58))/(Fperm_SI_Woolf2021!$E$9:$E$93-X$58))*(X$58-Fperm_SI_Woolf2021!$E$9:$E$93)/10))) + Fperm_SI_Woolf2021!$G$9:$G$93*EXP(-Fperm_SI_Woolf2021!$J$9:$J$93*$C77*IF(X$58=Fperm_SI_Woolf2021!$E$9:$E$93,1,EXP(LN((1.1*(Fperm_SI_Woolf2021!$E$9:$E$93-X$58)-63.1579*EXP(-0.19*Fperm_SI_Woolf2021!$E$9:$E$93)+63.1579*EXP(-0.19*X$58))/(Fperm_SI_Woolf2021!$E$9:$E$93-X$58))*(X$58-Fperm_SI_Woolf2021!$E$9:$E$93)/10))) + Fperm_SI_Woolf2021!$H$9:$H$93*EXP(-Fperm_SI_Woolf2021!$K$9:$K$93*$C77*IF(X$58=Fperm_SI_Woolf2021!$E$9:$E$93,1,EXP(LN((1.1*(Fperm_SI_Woolf2021!$E$9:$E$93-X$58)-63.1579*EXP(-0.19*Fperm_SI_Woolf2021!$E$9:$E$93)+63.1579*EXP(-0.19*X$58))/(Fperm_SI_Woolf2021!$E$9:$E$93-X$58))*(X$58-Fperm_SI_Woolf2021!$E$9:$E$93)/10))),Fperm_SI_Woolf2021!$D$9:$D$93)*X$57+INTERCEPT(Fperm_SI_Woolf2021!$F$9:$F$93*EXP(-Fperm_SI_Woolf2021!$I$9:$I$93*$C77*IF(X$58=Fperm_SI_Woolf2021!$E$9:$E$93,1,EXP(LN((1.1*(Fperm_SI_Woolf2021!$E$9:$E$93-X$58)-63.1579*EXP(-0.19*Fperm_SI_Woolf2021!$E$9:$E$93)+63.1579*EXP(-0.19*X$58))/(Fperm_SI_Woolf2021!$E$9:$E$93-X$58))*(X$58-Fperm_SI_Woolf2021!$E$9:$E$93)/10))) + Fperm_SI_Woolf2021!$G$9:$G$93*EXP(-Fperm_SI_Woolf2021!$J$9:$J$93*$C77*IF(X$58=Fperm_SI_Woolf2021!$E$9:$E$93,1,EXP(LN((1.1*(Fperm_SI_Woolf2021!$E$9:$E$93-X$58)-63.1579*EXP(-0.19*Fperm_SI_Woolf2021!$E$9:$E$93)+63.1579*EXP(-0.19*X$58))/(Fperm_SI_Woolf2021!$E$9:$E$93-X$58))*(X$58-Fperm_SI_Woolf2021!$E$9:$E$93)/10))) + Fperm_SI_Woolf2021!$H$9:$H$93*EXP(-Fperm_SI_Woolf2021!$K$9:$K$93*$C77*IF(X$58=Fperm_SI_Woolf2021!$E$9:$E$93,1,EXP(LN((1.1*(Fperm_SI_Woolf2021!$E$9:$E$93-X$58)-63.1579*EXP(-0.19*Fperm_SI_Woolf2021!$E$9:$E$93)+63.1579*EXP(-0.19*X$58))/(Fperm_SI_Woolf2021!$E$9:$E$93-X$58))*(X$58-Fperm_SI_Woolf2021!$E$9:$E$93)/10))),Fperm_SI_Woolf2021!$D$9:$D$93))</f>
        <v>0.83760073537305124</v>
      </c>
      <c r="Y77" s="51" cm="1">
        <f t="array" ref="Y77">MIN(1,SLOPE(Fperm_SI_Woolf2021!$F$9:$F$93*EXP(-Fperm_SI_Woolf2021!$I$9:$I$93*$C77*IF(Y$58=Fperm_SI_Woolf2021!$E$9:$E$93,1,EXP(LN((1.1*(Fperm_SI_Woolf2021!$E$9:$E$93-Y$58)-63.1579*EXP(-0.19*Fperm_SI_Woolf2021!$E$9:$E$93)+63.1579*EXP(-0.19*Y$58))/(Fperm_SI_Woolf2021!$E$9:$E$93-Y$58))*(Y$58-Fperm_SI_Woolf2021!$E$9:$E$93)/10))) + Fperm_SI_Woolf2021!$G$9:$G$93*EXP(-Fperm_SI_Woolf2021!$J$9:$J$93*$C77*IF(Y$58=Fperm_SI_Woolf2021!$E$9:$E$93,1,EXP(LN((1.1*(Fperm_SI_Woolf2021!$E$9:$E$93-Y$58)-63.1579*EXP(-0.19*Fperm_SI_Woolf2021!$E$9:$E$93)+63.1579*EXP(-0.19*Y$58))/(Fperm_SI_Woolf2021!$E$9:$E$93-Y$58))*(Y$58-Fperm_SI_Woolf2021!$E$9:$E$93)/10))) + Fperm_SI_Woolf2021!$H$9:$H$93*EXP(-Fperm_SI_Woolf2021!$K$9:$K$93*$C77*IF(Y$58=Fperm_SI_Woolf2021!$E$9:$E$93,1,EXP(LN((1.1*(Fperm_SI_Woolf2021!$E$9:$E$93-Y$58)-63.1579*EXP(-0.19*Fperm_SI_Woolf2021!$E$9:$E$93)+63.1579*EXP(-0.19*Y$58))/(Fperm_SI_Woolf2021!$E$9:$E$93-Y$58))*(Y$58-Fperm_SI_Woolf2021!$E$9:$E$93)/10))),Fperm_SI_Woolf2021!$D$9:$D$93)*Y$57+INTERCEPT(Fperm_SI_Woolf2021!$F$9:$F$93*EXP(-Fperm_SI_Woolf2021!$I$9:$I$93*$C77*IF(Y$58=Fperm_SI_Woolf2021!$E$9:$E$93,1,EXP(LN((1.1*(Fperm_SI_Woolf2021!$E$9:$E$93-Y$58)-63.1579*EXP(-0.19*Fperm_SI_Woolf2021!$E$9:$E$93)+63.1579*EXP(-0.19*Y$58))/(Fperm_SI_Woolf2021!$E$9:$E$93-Y$58))*(Y$58-Fperm_SI_Woolf2021!$E$9:$E$93)/10))) + Fperm_SI_Woolf2021!$G$9:$G$93*EXP(-Fperm_SI_Woolf2021!$J$9:$J$93*$C77*IF(Y$58=Fperm_SI_Woolf2021!$E$9:$E$93,1,EXP(LN((1.1*(Fperm_SI_Woolf2021!$E$9:$E$93-Y$58)-63.1579*EXP(-0.19*Fperm_SI_Woolf2021!$E$9:$E$93)+63.1579*EXP(-0.19*Y$58))/(Fperm_SI_Woolf2021!$E$9:$E$93-Y$58))*(Y$58-Fperm_SI_Woolf2021!$E$9:$E$93)/10))) + Fperm_SI_Woolf2021!$H$9:$H$93*EXP(-Fperm_SI_Woolf2021!$K$9:$K$93*$C77*IF(Y$58=Fperm_SI_Woolf2021!$E$9:$E$93,1,EXP(LN((1.1*(Fperm_SI_Woolf2021!$E$9:$E$93-Y$58)-63.1579*EXP(-0.19*Fperm_SI_Woolf2021!$E$9:$E$93)+63.1579*EXP(-0.19*Y$58))/(Fperm_SI_Woolf2021!$E$9:$E$93-Y$58))*(Y$58-Fperm_SI_Woolf2021!$E$9:$E$93)/10))),Fperm_SI_Woolf2021!$D$9:$D$93))</f>
        <v>0.80555784390448171</v>
      </c>
      <c r="Z77" s="51" cm="1">
        <f t="array" ref="Z77">MIN(1,SLOPE(Fperm_SI_Woolf2021!$F$9:$F$93*EXP(-Fperm_SI_Woolf2021!$I$9:$I$93*$C77*IF(Z$58=Fperm_SI_Woolf2021!$E$9:$E$93,1,EXP(LN((1.1*(Fperm_SI_Woolf2021!$E$9:$E$93-Z$58)-63.1579*EXP(-0.19*Fperm_SI_Woolf2021!$E$9:$E$93)+63.1579*EXP(-0.19*Z$58))/(Fperm_SI_Woolf2021!$E$9:$E$93-Z$58))*(Z$58-Fperm_SI_Woolf2021!$E$9:$E$93)/10))) + Fperm_SI_Woolf2021!$G$9:$G$93*EXP(-Fperm_SI_Woolf2021!$J$9:$J$93*$C77*IF(Z$58=Fperm_SI_Woolf2021!$E$9:$E$93,1,EXP(LN((1.1*(Fperm_SI_Woolf2021!$E$9:$E$93-Z$58)-63.1579*EXP(-0.19*Fperm_SI_Woolf2021!$E$9:$E$93)+63.1579*EXP(-0.19*Z$58))/(Fperm_SI_Woolf2021!$E$9:$E$93-Z$58))*(Z$58-Fperm_SI_Woolf2021!$E$9:$E$93)/10))) + Fperm_SI_Woolf2021!$H$9:$H$93*EXP(-Fperm_SI_Woolf2021!$K$9:$K$93*$C77*IF(Z$58=Fperm_SI_Woolf2021!$E$9:$E$93,1,EXP(LN((1.1*(Fperm_SI_Woolf2021!$E$9:$E$93-Z$58)-63.1579*EXP(-0.19*Fperm_SI_Woolf2021!$E$9:$E$93)+63.1579*EXP(-0.19*Z$58))/(Fperm_SI_Woolf2021!$E$9:$E$93-Z$58))*(Z$58-Fperm_SI_Woolf2021!$E$9:$E$93)/10))),Fperm_SI_Woolf2021!$D$9:$D$93)*Z$57+INTERCEPT(Fperm_SI_Woolf2021!$F$9:$F$93*EXP(-Fperm_SI_Woolf2021!$I$9:$I$93*$C77*IF(Z$58=Fperm_SI_Woolf2021!$E$9:$E$93,1,EXP(LN((1.1*(Fperm_SI_Woolf2021!$E$9:$E$93-Z$58)-63.1579*EXP(-0.19*Fperm_SI_Woolf2021!$E$9:$E$93)+63.1579*EXP(-0.19*Z$58))/(Fperm_SI_Woolf2021!$E$9:$E$93-Z$58))*(Z$58-Fperm_SI_Woolf2021!$E$9:$E$93)/10))) + Fperm_SI_Woolf2021!$G$9:$G$93*EXP(-Fperm_SI_Woolf2021!$J$9:$J$93*$C77*IF(Z$58=Fperm_SI_Woolf2021!$E$9:$E$93,1,EXP(LN((1.1*(Fperm_SI_Woolf2021!$E$9:$E$93-Z$58)-63.1579*EXP(-0.19*Fperm_SI_Woolf2021!$E$9:$E$93)+63.1579*EXP(-0.19*Z$58))/(Fperm_SI_Woolf2021!$E$9:$E$93-Z$58))*(Z$58-Fperm_SI_Woolf2021!$E$9:$E$93)/10))) + Fperm_SI_Woolf2021!$H$9:$H$93*EXP(-Fperm_SI_Woolf2021!$K$9:$K$93*$C77*IF(Z$58=Fperm_SI_Woolf2021!$E$9:$E$93,1,EXP(LN((1.1*(Fperm_SI_Woolf2021!$E$9:$E$93-Z$58)-63.1579*EXP(-0.19*Fperm_SI_Woolf2021!$E$9:$E$93)+63.1579*EXP(-0.19*Z$58))/(Fperm_SI_Woolf2021!$E$9:$E$93-Z$58))*(Z$58-Fperm_SI_Woolf2021!$E$9:$E$93)/10))),Fperm_SI_Woolf2021!$D$9:$D$93))</f>
        <v>0.77351495243591195</v>
      </c>
      <c r="AA77" s="51" cm="1">
        <f t="array" ref="AA77">MIN(1,SLOPE(Fperm_SI_Woolf2021!$F$9:$F$93*EXP(-Fperm_SI_Woolf2021!$I$9:$I$93*$C77*IF(AA$58=Fperm_SI_Woolf2021!$E$9:$E$93,1,EXP(LN((1.1*(Fperm_SI_Woolf2021!$E$9:$E$93-AA$58)-63.1579*EXP(-0.19*Fperm_SI_Woolf2021!$E$9:$E$93)+63.1579*EXP(-0.19*AA$58))/(Fperm_SI_Woolf2021!$E$9:$E$93-AA$58))*(AA$58-Fperm_SI_Woolf2021!$E$9:$E$93)/10))) + Fperm_SI_Woolf2021!$G$9:$G$93*EXP(-Fperm_SI_Woolf2021!$J$9:$J$93*$C77*IF(AA$58=Fperm_SI_Woolf2021!$E$9:$E$93,1,EXP(LN((1.1*(Fperm_SI_Woolf2021!$E$9:$E$93-AA$58)-63.1579*EXP(-0.19*Fperm_SI_Woolf2021!$E$9:$E$93)+63.1579*EXP(-0.19*AA$58))/(Fperm_SI_Woolf2021!$E$9:$E$93-AA$58))*(AA$58-Fperm_SI_Woolf2021!$E$9:$E$93)/10))) + Fperm_SI_Woolf2021!$H$9:$H$93*EXP(-Fperm_SI_Woolf2021!$K$9:$K$93*$C77*IF(AA$58=Fperm_SI_Woolf2021!$E$9:$E$93,1,EXP(LN((1.1*(Fperm_SI_Woolf2021!$E$9:$E$93-AA$58)-63.1579*EXP(-0.19*Fperm_SI_Woolf2021!$E$9:$E$93)+63.1579*EXP(-0.19*AA$58))/(Fperm_SI_Woolf2021!$E$9:$E$93-AA$58))*(AA$58-Fperm_SI_Woolf2021!$E$9:$E$93)/10))),Fperm_SI_Woolf2021!$D$9:$D$93)*AA$57+INTERCEPT(Fperm_SI_Woolf2021!$F$9:$F$93*EXP(-Fperm_SI_Woolf2021!$I$9:$I$93*$C77*IF(AA$58=Fperm_SI_Woolf2021!$E$9:$E$93,1,EXP(LN((1.1*(Fperm_SI_Woolf2021!$E$9:$E$93-AA$58)-63.1579*EXP(-0.19*Fperm_SI_Woolf2021!$E$9:$E$93)+63.1579*EXP(-0.19*AA$58))/(Fperm_SI_Woolf2021!$E$9:$E$93-AA$58))*(AA$58-Fperm_SI_Woolf2021!$E$9:$E$93)/10))) + Fperm_SI_Woolf2021!$G$9:$G$93*EXP(-Fperm_SI_Woolf2021!$J$9:$J$93*$C77*IF(AA$58=Fperm_SI_Woolf2021!$E$9:$E$93,1,EXP(LN((1.1*(Fperm_SI_Woolf2021!$E$9:$E$93-AA$58)-63.1579*EXP(-0.19*Fperm_SI_Woolf2021!$E$9:$E$93)+63.1579*EXP(-0.19*AA$58))/(Fperm_SI_Woolf2021!$E$9:$E$93-AA$58))*(AA$58-Fperm_SI_Woolf2021!$E$9:$E$93)/10))) + Fperm_SI_Woolf2021!$H$9:$H$93*EXP(-Fperm_SI_Woolf2021!$K$9:$K$93*$C77*IF(AA$58=Fperm_SI_Woolf2021!$E$9:$E$93,1,EXP(LN((1.1*(Fperm_SI_Woolf2021!$E$9:$E$93-AA$58)-63.1579*EXP(-0.19*Fperm_SI_Woolf2021!$E$9:$E$93)+63.1579*EXP(-0.19*AA$58))/(Fperm_SI_Woolf2021!$E$9:$E$93-AA$58))*(AA$58-Fperm_SI_Woolf2021!$E$9:$E$93)/10))),Fperm_SI_Woolf2021!$D$9:$D$93))</f>
        <v>0.74147206096734242</v>
      </c>
      <c r="AB77" s="51" cm="1">
        <f t="array" ref="AB77">MIN(1,SLOPE(Fperm_SI_Woolf2021!$F$9:$F$93*EXP(-Fperm_SI_Woolf2021!$I$9:$I$93*$C77*IF(AB$58=Fperm_SI_Woolf2021!$E$9:$E$93,1,EXP(LN((1.1*(Fperm_SI_Woolf2021!$E$9:$E$93-AB$58)-63.1579*EXP(-0.19*Fperm_SI_Woolf2021!$E$9:$E$93)+63.1579*EXP(-0.19*AB$58))/(Fperm_SI_Woolf2021!$E$9:$E$93-AB$58))*(AB$58-Fperm_SI_Woolf2021!$E$9:$E$93)/10))) + Fperm_SI_Woolf2021!$G$9:$G$93*EXP(-Fperm_SI_Woolf2021!$J$9:$J$93*$C77*IF(AB$58=Fperm_SI_Woolf2021!$E$9:$E$93,1,EXP(LN((1.1*(Fperm_SI_Woolf2021!$E$9:$E$93-AB$58)-63.1579*EXP(-0.19*Fperm_SI_Woolf2021!$E$9:$E$93)+63.1579*EXP(-0.19*AB$58))/(Fperm_SI_Woolf2021!$E$9:$E$93-AB$58))*(AB$58-Fperm_SI_Woolf2021!$E$9:$E$93)/10))) + Fperm_SI_Woolf2021!$H$9:$H$93*EXP(-Fperm_SI_Woolf2021!$K$9:$K$93*$C77*IF(AB$58=Fperm_SI_Woolf2021!$E$9:$E$93,1,EXP(LN((1.1*(Fperm_SI_Woolf2021!$E$9:$E$93-AB$58)-63.1579*EXP(-0.19*Fperm_SI_Woolf2021!$E$9:$E$93)+63.1579*EXP(-0.19*AB$58))/(Fperm_SI_Woolf2021!$E$9:$E$93-AB$58))*(AB$58-Fperm_SI_Woolf2021!$E$9:$E$93)/10))),Fperm_SI_Woolf2021!$D$9:$D$93)*AB$57+INTERCEPT(Fperm_SI_Woolf2021!$F$9:$F$93*EXP(-Fperm_SI_Woolf2021!$I$9:$I$93*$C77*IF(AB$58=Fperm_SI_Woolf2021!$E$9:$E$93,1,EXP(LN((1.1*(Fperm_SI_Woolf2021!$E$9:$E$93-AB$58)-63.1579*EXP(-0.19*Fperm_SI_Woolf2021!$E$9:$E$93)+63.1579*EXP(-0.19*AB$58))/(Fperm_SI_Woolf2021!$E$9:$E$93-AB$58))*(AB$58-Fperm_SI_Woolf2021!$E$9:$E$93)/10))) + Fperm_SI_Woolf2021!$G$9:$G$93*EXP(-Fperm_SI_Woolf2021!$J$9:$J$93*$C77*IF(AB$58=Fperm_SI_Woolf2021!$E$9:$E$93,1,EXP(LN((1.1*(Fperm_SI_Woolf2021!$E$9:$E$93-AB$58)-63.1579*EXP(-0.19*Fperm_SI_Woolf2021!$E$9:$E$93)+63.1579*EXP(-0.19*AB$58))/(Fperm_SI_Woolf2021!$E$9:$E$93-AB$58))*(AB$58-Fperm_SI_Woolf2021!$E$9:$E$93)/10))) + Fperm_SI_Woolf2021!$H$9:$H$93*EXP(-Fperm_SI_Woolf2021!$K$9:$K$93*$C77*IF(AB$58=Fperm_SI_Woolf2021!$E$9:$E$93,1,EXP(LN((1.1*(Fperm_SI_Woolf2021!$E$9:$E$93-AB$58)-63.1579*EXP(-0.19*Fperm_SI_Woolf2021!$E$9:$E$93)+63.1579*EXP(-0.19*AB$58))/(Fperm_SI_Woolf2021!$E$9:$E$93-AB$58))*(AB$58-Fperm_SI_Woolf2021!$E$9:$E$93)/10))),Fperm_SI_Woolf2021!$D$9:$D$93))</f>
        <v>0.70942916949877277</v>
      </c>
      <c r="AC77" s="51" cm="1">
        <f t="array" ref="AC77">MIN(1,SLOPE(Fperm_SI_Woolf2021!$F$9:$F$93*EXP(-Fperm_SI_Woolf2021!$I$9:$I$93*$C77*IF(AC$58=Fperm_SI_Woolf2021!$E$9:$E$93,1,EXP(LN((1.1*(Fperm_SI_Woolf2021!$E$9:$E$93-AC$58)-63.1579*EXP(-0.19*Fperm_SI_Woolf2021!$E$9:$E$93)+63.1579*EXP(-0.19*AC$58))/(Fperm_SI_Woolf2021!$E$9:$E$93-AC$58))*(AC$58-Fperm_SI_Woolf2021!$E$9:$E$93)/10))) + Fperm_SI_Woolf2021!$G$9:$G$93*EXP(-Fperm_SI_Woolf2021!$J$9:$J$93*$C77*IF(AC$58=Fperm_SI_Woolf2021!$E$9:$E$93,1,EXP(LN((1.1*(Fperm_SI_Woolf2021!$E$9:$E$93-AC$58)-63.1579*EXP(-0.19*Fperm_SI_Woolf2021!$E$9:$E$93)+63.1579*EXP(-0.19*AC$58))/(Fperm_SI_Woolf2021!$E$9:$E$93-AC$58))*(AC$58-Fperm_SI_Woolf2021!$E$9:$E$93)/10))) + Fperm_SI_Woolf2021!$H$9:$H$93*EXP(-Fperm_SI_Woolf2021!$K$9:$K$93*$C77*IF(AC$58=Fperm_SI_Woolf2021!$E$9:$E$93,1,EXP(LN((1.1*(Fperm_SI_Woolf2021!$E$9:$E$93-AC$58)-63.1579*EXP(-0.19*Fperm_SI_Woolf2021!$E$9:$E$93)+63.1579*EXP(-0.19*AC$58))/(Fperm_SI_Woolf2021!$E$9:$E$93-AC$58))*(AC$58-Fperm_SI_Woolf2021!$E$9:$E$93)/10))),Fperm_SI_Woolf2021!$D$9:$D$93)*AC$57+INTERCEPT(Fperm_SI_Woolf2021!$F$9:$F$93*EXP(-Fperm_SI_Woolf2021!$I$9:$I$93*$C77*IF(AC$58=Fperm_SI_Woolf2021!$E$9:$E$93,1,EXP(LN((1.1*(Fperm_SI_Woolf2021!$E$9:$E$93-AC$58)-63.1579*EXP(-0.19*Fperm_SI_Woolf2021!$E$9:$E$93)+63.1579*EXP(-0.19*AC$58))/(Fperm_SI_Woolf2021!$E$9:$E$93-AC$58))*(AC$58-Fperm_SI_Woolf2021!$E$9:$E$93)/10))) + Fperm_SI_Woolf2021!$G$9:$G$93*EXP(-Fperm_SI_Woolf2021!$J$9:$J$93*$C77*IF(AC$58=Fperm_SI_Woolf2021!$E$9:$E$93,1,EXP(LN((1.1*(Fperm_SI_Woolf2021!$E$9:$E$93-AC$58)-63.1579*EXP(-0.19*Fperm_SI_Woolf2021!$E$9:$E$93)+63.1579*EXP(-0.19*AC$58))/(Fperm_SI_Woolf2021!$E$9:$E$93-AC$58))*(AC$58-Fperm_SI_Woolf2021!$E$9:$E$93)/10))) + Fperm_SI_Woolf2021!$H$9:$H$93*EXP(-Fperm_SI_Woolf2021!$K$9:$K$93*$C77*IF(AC$58=Fperm_SI_Woolf2021!$E$9:$E$93,1,EXP(LN((1.1*(Fperm_SI_Woolf2021!$E$9:$E$93-AC$58)-63.1579*EXP(-0.19*Fperm_SI_Woolf2021!$E$9:$E$93)+63.1579*EXP(-0.19*AC$58))/(Fperm_SI_Woolf2021!$E$9:$E$93-AC$58))*(AC$58-Fperm_SI_Woolf2021!$E$9:$E$93)/10))),Fperm_SI_Woolf2021!$D$9:$D$93))</f>
        <v>0.67738627803020313</v>
      </c>
      <c r="AD77" s="51" cm="1">
        <f t="array" ref="AD77">MIN(1,SLOPE(Fperm_SI_Woolf2021!$F$9:$F$93*EXP(-Fperm_SI_Woolf2021!$I$9:$I$93*$C77*IF(AD$58=Fperm_SI_Woolf2021!$E$9:$E$93,1,EXP(LN((1.1*(Fperm_SI_Woolf2021!$E$9:$E$93-AD$58)-63.1579*EXP(-0.19*Fperm_SI_Woolf2021!$E$9:$E$93)+63.1579*EXP(-0.19*AD$58))/(Fperm_SI_Woolf2021!$E$9:$E$93-AD$58))*(AD$58-Fperm_SI_Woolf2021!$E$9:$E$93)/10))) + Fperm_SI_Woolf2021!$G$9:$G$93*EXP(-Fperm_SI_Woolf2021!$J$9:$J$93*$C77*IF(AD$58=Fperm_SI_Woolf2021!$E$9:$E$93,1,EXP(LN((1.1*(Fperm_SI_Woolf2021!$E$9:$E$93-AD$58)-63.1579*EXP(-0.19*Fperm_SI_Woolf2021!$E$9:$E$93)+63.1579*EXP(-0.19*AD$58))/(Fperm_SI_Woolf2021!$E$9:$E$93-AD$58))*(AD$58-Fperm_SI_Woolf2021!$E$9:$E$93)/10))) + Fperm_SI_Woolf2021!$H$9:$H$93*EXP(-Fperm_SI_Woolf2021!$K$9:$K$93*$C77*IF(AD$58=Fperm_SI_Woolf2021!$E$9:$E$93,1,EXP(LN((1.1*(Fperm_SI_Woolf2021!$E$9:$E$93-AD$58)-63.1579*EXP(-0.19*Fperm_SI_Woolf2021!$E$9:$E$93)+63.1579*EXP(-0.19*AD$58))/(Fperm_SI_Woolf2021!$E$9:$E$93-AD$58))*(AD$58-Fperm_SI_Woolf2021!$E$9:$E$93)/10))),Fperm_SI_Woolf2021!$D$9:$D$93)*AD$57+INTERCEPT(Fperm_SI_Woolf2021!$F$9:$F$93*EXP(-Fperm_SI_Woolf2021!$I$9:$I$93*$C77*IF(AD$58=Fperm_SI_Woolf2021!$E$9:$E$93,1,EXP(LN((1.1*(Fperm_SI_Woolf2021!$E$9:$E$93-AD$58)-63.1579*EXP(-0.19*Fperm_SI_Woolf2021!$E$9:$E$93)+63.1579*EXP(-0.19*AD$58))/(Fperm_SI_Woolf2021!$E$9:$E$93-AD$58))*(AD$58-Fperm_SI_Woolf2021!$E$9:$E$93)/10))) + Fperm_SI_Woolf2021!$G$9:$G$93*EXP(-Fperm_SI_Woolf2021!$J$9:$J$93*$C77*IF(AD$58=Fperm_SI_Woolf2021!$E$9:$E$93,1,EXP(LN((1.1*(Fperm_SI_Woolf2021!$E$9:$E$93-AD$58)-63.1579*EXP(-0.19*Fperm_SI_Woolf2021!$E$9:$E$93)+63.1579*EXP(-0.19*AD$58))/(Fperm_SI_Woolf2021!$E$9:$E$93-AD$58))*(AD$58-Fperm_SI_Woolf2021!$E$9:$E$93)/10))) + Fperm_SI_Woolf2021!$H$9:$H$93*EXP(-Fperm_SI_Woolf2021!$K$9:$K$93*$C77*IF(AD$58=Fperm_SI_Woolf2021!$E$9:$E$93,1,EXP(LN((1.1*(Fperm_SI_Woolf2021!$E$9:$E$93-AD$58)-63.1579*EXP(-0.19*Fperm_SI_Woolf2021!$E$9:$E$93)+63.1579*EXP(-0.19*AD$58))/(Fperm_SI_Woolf2021!$E$9:$E$93-AD$58))*(AD$58-Fperm_SI_Woolf2021!$E$9:$E$93)/10))),Fperm_SI_Woolf2021!$D$9:$D$93))</f>
        <v>0.64534338656163337</v>
      </c>
      <c r="AE77" s="51" cm="1">
        <f t="array" ref="AE77">MIN(1,SLOPE(Fperm_SI_Woolf2021!$F$9:$F$93*EXP(-Fperm_SI_Woolf2021!$I$9:$I$93*$C77*IF(AE$58=Fperm_SI_Woolf2021!$E$9:$E$93,1,EXP(LN((1.1*(Fperm_SI_Woolf2021!$E$9:$E$93-AE$58)-63.1579*EXP(-0.19*Fperm_SI_Woolf2021!$E$9:$E$93)+63.1579*EXP(-0.19*AE$58))/(Fperm_SI_Woolf2021!$E$9:$E$93-AE$58))*(AE$58-Fperm_SI_Woolf2021!$E$9:$E$93)/10))) + Fperm_SI_Woolf2021!$G$9:$G$93*EXP(-Fperm_SI_Woolf2021!$J$9:$J$93*$C77*IF(AE$58=Fperm_SI_Woolf2021!$E$9:$E$93,1,EXP(LN((1.1*(Fperm_SI_Woolf2021!$E$9:$E$93-AE$58)-63.1579*EXP(-0.19*Fperm_SI_Woolf2021!$E$9:$E$93)+63.1579*EXP(-0.19*AE$58))/(Fperm_SI_Woolf2021!$E$9:$E$93-AE$58))*(AE$58-Fperm_SI_Woolf2021!$E$9:$E$93)/10))) + Fperm_SI_Woolf2021!$H$9:$H$93*EXP(-Fperm_SI_Woolf2021!$K$9:$K$93*$C77*IF(AE$58=Fperm_SI_Woolf2021!$E$9:$E$93,1,EXP(LN((1.1*(Fperm_SI_Woolf2021!$E$9:$E$93-AE$58)-63.1579*EXP(-0.19*Fperm_SI_Woolf2021!$E$9:$E$93)+63.1579*EXP(-0.19*AE$58))/(Fperm_SI_Woolf2021!$E$9:$E$93-AE$58))*(AE$58-Fperm_SI_Woolf2021!$E$9:$E$93)/10))),Fperm_SI_Woolf2021!$D$9:$D$93)*AE$57+INTERCEPT(Fperm_SI_Woolf2021!$F$9:$F$93*EXP(-Fperm_SI_Woolf2021!$I$9:$I$93*$C77*IF(AE$58=Fperm_SI_Woolf2021!$E$9:$E$93,1,EXP(LN((1.1*(Fperm_SI_Woolf2021!$E$9:$E$93-AE$58)-63.1579*EXP(-0.19*Fperm_SI_Woolf2021!$E$9:$E$93)+63.1579*EXP(-0.19*AE$58))/(Fperm_SI_Woolf2021!$E$9:$E$93-AE$58))*(AE$58-Fperm_SI_Woolf2021!$E$9:$E$93)/10))) + Fperm_SI_Woolf2021!$G$9:$G$93*EXP(-Fperm_SI_Woolf2021!$J$9:$J$93*$C77*IF(AE$58=Fperm_SI_Woolf2021!$E$9:$E$93,1,EXP(LN((1.1*(Fperm_SI_Woolf2021!$E$9:$E$93-AE$58)-63.1579*EXP(-0.19*Fperm_SI_Woolf2021!$E$9:$E$93)+63.1579*EXP(-0.19*AE$58))/(Fperm_SI_Woolf2021!$E$9:$E$93-AE$58))*(AE$58-Fperm_SI_Woolf2021!$E$9:$E$93)/10))) + Fperm_SI_Woolf2021!$H$9:$H$93*EXP(-Fperm_SI_Woolf2021!$K$9:$K$93*$C77*IF(AE$58=Fperm_SI_Woolf2021!$E$9:$E$93,1,EXP(LN((1.1*(Fperm_SI_Woolf2021!$E$9:$E$93-AE$58)-63.1579*EXP(-0.19*Fperm_SI_Woolf2021!$E$9:$E$93)+63.1579*EXP(-0.19*AE$58))/(Fperm_SI_Woolf2021!$E$9:$E$93-AE$58))*(AE$58-Fperm_SI_Woolf2021!$E$9:$E$93)/10))),Fperm_SI_Woolf2021!$D$9:$D$93))</f>
        <v>0.61330049509306384</v>
      </c>
      <c r="AF77" s="51" cm="1">
        <f t="array" ref="AF77">MIN(1,SLOPE(Fperm_SI_Woolf2021!$F$9:$F$93*EXP(-Fperm_SI_Woolf2021!$I$9:$I$93*$C77*IF(AF$58=Fperm_SI_Woolf2021!$E$9:$E$93,1,EXP(LN((1.1*(Fperm_SI_Woolf2021!$E$9:$E$93-AF$58)-63.1579*EXP(-0.19*Fperm_SI_Woolf2021!$E$9:$E$93)+63.1579*EXP(-0.19*AF$58))/(Fperm_SI_Woolf2021!$E$9:$E$93-AF$58))*(AF$58-Fperm_SI_Woolf2021!$E$9:$E$93)/10))) + Fperm_SI_Woolf2021!$G$9:$G$93*EXP(-Fperm_SI_Woolf2021!$J$9:$J$93*$C77*IF(AF$58=Fperm_SI_Woolf2021!$E$9:$E$93,1,EXP(LN((1.1*(Fperm_SI_Woolf2021!$E$9:$E$93-AF$58)-63.1579*EXP(-0.19*Fperm_SI_Woolf2021!$E$9:$E$93)+63.1579*EXP(-0.19*AF$58))/(Fperm_SI_Woolf2021!$E$9:$E$93-AF$58))*(AF$58-Fperm_SI_Woolf2021!$E$9:$E$93)/10))) + Fperm_SI_Woolf2021!$H$9:$H$93*EXP(-Fperm_SI_Woolf2021!$K$9:$K$93*$C77*IF(AF$58=Fperm_SI_Woolf2021!$E$9:$E$93,1,EXP(LN((1.1*(Fperm_SI_Woolf2021!$E$9:$E$93-AF$58)-63.1579*EXP(-0.19*Fperm_SI_Woolf2021!$E$9:$E$93)+63.1579*EXP(-0.19*AF$58))/(Fperm_SI_Woolf2021!$E$9:$E$93-AF$58))*(AF$58-Fperm_SI_Woolf2021!$E$9:$E$93)/10))),Fperm_SI_Woolf2021!$D$9:$D$93)*AF$57+INTERCEPT(Fperm_SI_Woolf2021!$F$9:$F$93*EXP(-Fperm_SI_Woolf2021!$I$9:$I$93*$C77*IF(AF$58=Fperm_SI_Woolf2021!$E$9:$E$93,1,EXP(LN((1.1*(Fperm_SI_Woolf2021!$E$9:$E$93-AF$58)-63.1579*EXP(-0.19*Fperm_SI_Woolf2021!$E$9:$E$93)+63.1579*EXP(-0.19*AF$58))/(Fperm_SI_Woolf2021!$E$9:$E$93-AF$58))*(AF$58-Fperm_SI_Woolf2021!$E$9:$E$93)/10))) + Fperm_SI_Woolf2021!$G$9:$G$93*EXP(-Fperm_SI_Woolf2021!$J$9:$J$93*$C77*IF(AF$58=Fperm_SI_Woolf2021!$E$9:$E$93,1,EXP(LN((1.1*(Fperm_SI_Woolf2021!$E$9:$E$93-AF$58)-63.1579*EXP(-0.19*Fperm_SI_Woolf2021!$E$9:$E$93)+63.1579*EXP(-0.19*AF$58))/(Fperm_SI_Woolf2021!$E$9:$E$93-AF$58))*(AF$58-Fperm_SI_Woolf2021!$E$9:$E$93)/10))) + Fperm_SI_Woolf2021!$H$9:$H$93*EXP(-Fperm_SI_Woolf2021!$K$9:$K$93*$C77*IF(AF$58=Fperm_SI_Woolf2021!$E$9:$E$93,1,EXP(LN((1.1*(Fperm_SI_Woolf2021!$E$9:$E$93-AF$58)-63.1579*EXP(-0.19*Fperm_SI_Woolf2021!$E$9:$E$93)+63.1579*EXP(-0.19*AF$58))/(Fperm_SI_Woolf2021!$E$9:$E$93-AF$58))*(AF$58-Fperm_SI_Woolf2021!$E$9:$E$93)/10))),Fperm_SI_Woolf2021!$D$9:$D$93))</f>
        <v>0.58125760362449408</v>
      </c>
      <c r="AG77" s="51" cm="1">
        <f t="array" ref="AG77">MIN(1,SLOPE(Fperm_SI_Woolf2021!$F$9:$F$93*EXP(-Fperm_SI_Woolf2021!$I$9:$I$93*$C77*IF(AG$58=Fperm_SI_Woolf2021!$E$9:$E$93,1,EXP(LN((1.1*(Fperm_SI_Woolf2021!$E$9:$E$93-AG$58)-63.1579*EXP(-0.19*Fperm_SI_Woolf2021!$E$9:$E$93)+63.1579*EXP(-0.19*AG$58))/(Fperm_SI_Woolf2021!$E$9:$E$93-AG$58))*(AG$58-Fperm_SI_Woolf2021!$E$9:$E$93)/10))) + Fperm_SI_Woolf2021!$G$9:$G$93*EXP(-Fperm_SI_Woolf2021!$J$9:$J$93*$C77*IF(AG$58=Fperm_SI_Woolf2021!$E$9:$E$93,1,EXP(LN((1.1*(Fperm_SI_Woolf2021!$E$9:$E$93-AG$58)-63.1579*EXP(-0.19*Fperm_SI_Woolf2021!$E$9:$E$93)+63.1579*EXP(-0.19*AG$58))/(Fperm_SI_Woolf2021!$E$9:$E$93-AG$58))*(AG$58-Fperm_SI_Woolf2021!$E$9:$E$93)/10))) + Fperm_SI_Woolf2021!$H$9:$H$93*EXP(-Fperm_SI_Woolf2021!$K$9:$K$93*$C77*IF(AG$58=Fperm_SI_Woolf2021!$E$9:$E$93,1,EXP(LN((1.1*(Fperm_SI_Woolf2021!$E$9:$E$93-AG$58)-63.1579*EXP(-0.19*Fperm_SI_Woolf2021!$E$9:$E$93)+63.1579*EXP(-0.19*AG$58))/(Fperm_SI_Woolf2021!$E$9:$E$93-AG$58))*(AG$58-Fperm_SI_Woolf2021!$E$9:$E$93)/10))),Fperm_SI_Woolf2021!$D$9:$D$93)*AG$57+INTERCEPT(Fperm_SI_Woolf2021!$F$9:$F$93*EXP(-Fperm_SI_Woolf2021!$I$9:$I$93*$C77*IF(AG$58=Fperm_SI_Woolf2021!$E$9:$E$93,1,EXP(LN((1.1*(Fperm_SI_Woolf2021!$E$9:$E$93-AG$58)-63.1579*EXP(-0.19*Fperm_SI_Woolf2021!$E$9:$E$93)+63.1579*EXP(-0.19*AG$58))/(Fperm_SI_Woolf2021!$E$9:$E$93-AG$58))*(AG$58-Fperm_SI_Woolf2021!$E$9:$E$93)/10))) + Fperm_SI_Woolf2021!$G$9:$G$93*EXP(-Fperm_SI_Woolf2021!$J$9:$J$93*$C77*IF(AG$58=Fperm_SI_Woolf2021!$E$9:$E$93,1,EXP(LN((1.1*(Fperm_SI_Woolf2021!$E$9:$E$93-AG$58)-63.1579*EXP(-0.19*Fperm_SI_Woolf2021!$E$9:$E$93)+63.1579*EXP(-0.19*AG$58))/(Fperm_SI_Woolf2021!$E$9:$E$93-AG$58))*(AG$58-Fperm_SI_Woolf2021!$E$9:$E$93)/10))) + Fperm_SI_Woolf2021!$H$9:$H$93*EXP(-Fperm_SI_Woolf2021!$K$9:$K$93*$C77*IF(AG$58=Fperm_SI_Woolf2021!$E$9:$E$93,1,EXP(LN((1.1*(Fperm_SI_Woolf2021!$E$9:$E$93-AG$58)-63.1579*EXP(-0.19*Fperm_SI_Woolf2021!$E$9:$E$93)+63.1579*EXP(-0.19*AG$58))/(Fperm_SI_Woolf2021!$E$9:$E$93-AG$58))*(AG$58-Fperm_SI_Woolf2021!$E$9:$E$93)/10))),Fperm_SI_Woolf2021!$D$9:$D$93))</f>
        <v>0.54921471215592443</v>
      </c>
      <c r="AH77" s="51" cm="1">
        <f t="array" ref="AH77">MIN(1,SLOPE(Fperm_SI_Woolf2021!$F$9:$F$93*EXP(-Fperm_SI_Woolf2021!$I$9:$I$93*$C77*IF(AH$58=Fperm_SI_Woolf2021!$E$9:$E$93,1,EXP(LN((1.1*(Fperm_SI_Woolf2021!$E$9:$E$93-AH$58)-63.1579*EXP(-0.19*Fperm_SI_Woolf2021!$E$9:$E$93)+63.1579*EXP(-0.19*AH$58))/(Fperm_SI_Woolf2021!$E$9:$E$93-AH$58))*(AH$58-Fperm_SI_Woolf2021!$E$9:$E$93)/10))) + Fperm_SI_Woolf2021!$G$9:$G$93*EXP(-Fperm_SI_Woolf2021!$J$9:$J$93*$C77*IF(AH$58=Fperm_SI_Woolf2021!$E$9:$E$93,1,EXP(LN((1.1*(Fperm_SI_Woolf2021!$E$9:$E$93-AH$58)-63.1579*EXP(-0.19*Fperm_SI_Woolf2021!$E$9:$E$93)+63.1579*EXP(-0.19*AH$58))/(Fperm_SI_Woolf2021!$E$9:$E$93-AH$58))*(AH$58-Fperm_SI_Woolf2021!$E$9:$E$93)/10))) + Fperm_SI_Woolf2021!$H$9:$H$93*EXP(-Fperm_SI_Woolf2021!$K$9:$K$93*$C77*IF(AH$58=Fperm_SI_Woolf2021!$E$9:$E$93,1,EXP(LN((1.1*(Fperm_SI_Woolf2021!$E$9:$E$93-AH$58)-63.1579*EXP(-0.19*Fperm_SI_Woolf2021!$E$9:$E$93)+63.1579*EXP(-0.19*AH$58))/(Fperm_SI_Woolf2021!$E$9:$E$93-AH$58))*(AH$58-Fperm_SI_Woolf2021!$E$9:$E$93)/10))),Fperm_SI_Woolf2021!$D$9:$D$93)*AH$57+INTERCEPT(Fperm_SI_Woolf2021!$F$9:$F$93*EXP(-Fperm_SI_Woolf2021!$I$9:$I$93*$C77*IF(AH$58=Fperm_SI_Woolf2021!$E$9:$E$93,1,EXP(LN((1.1*(Fperm_SI_Woolf2021!$E$9:$E$93-AH$58)-63.1579*EXP(-0.19*Fperm_SI_Woolf2021!$E$9:$E$93)+63.1579*EXP(-0.19*AH$58))/(Fperm_SI_Woolf2021!$E$9:$E$93-AH$58))*(AH$58-Fperm_SI_Woolf2021!$E$9:$E$93)/10))) + Fperm_SI_Woolf2021!$G$9:$G$93*EXP(-Fperm_SI_Woolf2021!$J$9:$J$93*$C77*IF(AH$58=Fperm_SI_Woolf2021!$E$9:$E$93,1,EXP(LN((1.1*(Fperm_SI_Woolf2021!$E$9:$E$93-AH$58)-63.1579*EXP(-0.19*Fperm_SI_Woolf2021!$E$9:$E$93)+63.1579*EXP(-0.19*AH$58))/(Fperm_SI_Woolf2021!$E$9:$E$93-AH$58))*(AH$58-Fperm_SI_Woolf2021!$E$9:$E$93)/10))) + Fperm_SI_Woolf2021!$H$9:$H$93*EXP(-Fperm_SI_Woolf2021!$K$9:$K$93*$C77*IF(AH$58=Fperm_SI_Woolf2021!$E$9:$E$93,1,EXP(LN((1.1*(Fperm_SI_Woolf2021!$E$9:$E$93-AH$58)-63.1579*EXP(-0.19*Fperm_SI_Woolf2021!$E$9:$E$93)+63.1579*EXP(-0.19*AH$58))/(Fperm_SI_Woolf2021!$E$9:$E$93-AH$58))*(AH$58-Fperm_SI_Woolf2021!$E$9:$E$93)/10))),Fperm_SI_Woolf2021!$D$9:$D$93))</f>
        <v>0.90596078535198565</v>
      </c>
      <c r="AI77" s="51" cm="1">
        <f t="array" ref="AI77">MIN(1,SLOPE(Fperm_SI_Woolf2021!$F$9:$F$93*EXP(-Fperm_SI_Woolf2021!$I$9:$I$93*$C77*IF(AI$58=Fperm_SI_Woolf2021!$E$9:$E$93,1,EXP(LN((1.1*(Fperm_SI_Woolf2021!$E$9:$E$93-AI$58)-63.1579*EXP(-0.19*Fperm_SI_Woolf2021!$E$9:$E$93)+63.1579*EXP(-0.19*AI$58))/(Fperm_SI_Woolf2021!$E$9:$E$93-AI$58))*(AI$58-Fperm_SI_Woolf2021!$E$9:$E$93)/10))) + Fperm_SI_Woolf2021!$G$9:$G$93*EXP(-Fperm_SI_Woolf2021!$J$9:$J$93*$C77*IF(AI$58=Fperm_SI_Woolf2021!$E$9:$E$93,1,EXP(LN((1.1*(Fperm_SI_Woolf2021!$E$9:$E$93-AI$58)-63.1579*EXP(-0.19*Fperm_SI_Woolf2021!$E$9:$E$93)+63.1579*EXP(-0.19*AI$58))/(Fperm_SI_Woolf2021!$E$9:$E$93-AI$58))*(AI$58-Fperm_SI_Woolf2021!$E$9:$E$93)/10))) + Fperm_SI_Woolf2021!$H$9:$H$93*EXP(-Fperm_SI_Woolf2021!$K$9:$K$93*$C77*IF(AI$58=Fperm_SI_Woolf2021!$E$9:$E$93,1,EXP(LN((1.1*(Fperm_SI_Woolf2021!$E$9:$E$93-AI$58)-63.1579*EXP(-0.19*Fperm_SI_Woolf2021!$E$9:$E$93)+63.1579*EXP(-0.19*AI$58))/(Fperm_SI_Woolf2021!$E$9:$E$93-AI$58))*(AI$58-Fperm_SI_Woolf2021!$E$9:$E$93)/10))),Fperm_SI_Woolf2021!$D$9:$D$93)*AI$57+INTERCEPT(Fperm_SI_Woolf2021!$F$9:$F$93*EXP(-Fperm_SI_Woolf2021!$I$9:$I$93*$C77*IF(AI$58=Fperm_SI_Woolf2021!$E$9:$E$93,1,EXP(LN((1.1*(Fperm_SI_Woolf2021!$E$9:$E$93-AI$58)-63.1579*EXP(-0.19*Fperm_SI_Woolf2021!$E$9:$E$93)+63.1579*EXP(-0.19*AI$58))/(Fperm_SI_Woolf2021!$E$9:$E$93-AI$58))*(AI$58-Fperm_SI_Woolf2021!$E$9:$E$93)/10))) + Fperm_SI_Woolf2021!$G$9:$G$93*EXP(-Fperm_SI_Woolf2021!$J$9:$J$93*$C77*IF(AI$58=Fperm_SI_Woolf2021!$E$9:$E$93,1,EXP(LN((1.1*(Fperm_SI_Woolf2021!$E$9:$E$93-AI$58)-63.1579*EXP(-0.19*Fperm_SI_Woolf2021!$E$9:$E$93)+63.1579*EXP(-0.19*AI$58))/(Fperm_SI_Woolf2021!$E$9:$E$93-AI$58))*(AI$58-Fperm_SI_Woolf2021!$E$9:$E$93)/10))) + Fperm_SI_Woolf2021!$H$9:$H$93*EXP(-Fperm_SI_Woolf2021!$K$9:$K$93*$C77*IF(AI$58=Fperm_SI_Woolf2021!$E$9:$E$93,1,EXP(LN((1.1*(Fperm_SI_Woolf2021!$E$9:$E$93-AI$58)-63.1579*EXP(-0.19*Fperm_SI_Woolf2021!$E$9:$E$93)+63.1579*EXP(-0.19*AI$58))/(Fperm_SI_Woolf2021!$E$9:$E$93-AI$58))*(AI$58-Fperm_SI_Woolf2021!$E$9:$E$93)/10))),Fperm_SI_Woolf2021!$D$9:$D$93))</f>
        <v>0.87310715713893972</v>
      </c>
      <c r="AJ77" s="51" cm="1">
        <f t="array" ref="AJ77">MIN(1,SLOPE(Fperm_SI_Woolf2021!$F$9:$F$93*EXP(-Fperm_SI_Woolf2021!$I$9:$I$93*$C77*IF(AJ$58=Fperm_SI_Woolf2021!$E$9:$E$93,1,EXP(LN((1.1*(Fperm_SI_Woolf2021!$E$9:$E$93-AJ$58)-63.1579*EXP(-0.19*Fperm_SI_Woolf2021!$E$9:$E$93)+63.1579*EXP(-0.19*AJ$58))/(Fperm_SI_Woolf2021!$E$9:$E$93-AJ$58))*(AJ$58-Fperm_SI_Woolf2021!$E$9:$E$93)/10))) + Fperm_SI_Woolf2021!$G$9:$G$93*EXP(-Fperm_SI_Woolf2021!$J$9:$J$93*$C77*IF(AJ$58=Fperm_SI_Woolf2021!$E$9:$E$93,1,EXP(LN((1.1*(Fperm_SI_Woolf2021!$E$9:$E$93-AJ$58)-63.1579*EXP(-0.19*Fperm_SI_Woolf2021!$E$9:$E$93)+63.1579*EXP(-0.19*AJ$58))/(Fperm_SI_Woolf2021!$E$9:$E$93-AJ$58))*(AJ$58-Fperm_SI_Woolf2021!$E$9:$E$93)/10))) + Fperm_SI_Woolf2021!$H$9:$H$93*EXP(-Fperm_SI_Woolf2021!$K$9:$K$93*$C77*IF(AJ$58=Fperm_SI_Woolf2021!$E$9:$E$93,1,EXP(LN((1.1*(Fperm_SI_Woolf2021!$E$9:$E$93-AJ$58)-63.1579*EXP(-0.19*Fperm_SI_Woolf2021!$E$9:$E$93)+63.1579*EXP(-0.19*AJ$58))/(Fperm_SI_Woolf2021!$E$9:$E$93-AJ$58))*(AJ$58-Fperm_SI_Woolf2021!$E$9:$E$93)/10))),Fperm_SI_Woolf2021!$D$9:$D$93)*AJ$57+INTERCEPT(Fperm_SI_Woolf2021!$F$9:$F$93*EXP(-Fperm_SI_Woolf2021!$I$9:$I$93*$C77*IF(AJ$58=Fperm_SI_Woolf2021!$E$9:$E$93,1,EXP(LN((1.1*(Fperm_SI_Woolf2021!$E$9:$E$93-AJ$58)-63.1579*EXP(-0.19*Fperm_SI_Woolf2021!$E$9:$E$93)+63.1579*EXP(-0.19*AJ$58))/(Fperm_SI_Woolf2021!$E$9:$E$93-AJ$58))*(AJ$58-Fperm_SI_Woolf2021!$E$9:$E$93)/10))) + Fperm_SI_Woolf2021!$G$9:$G$93*EXP(-Fperm_SI_Woolf2021!$J$9:$J$93*$C77*IF(AJ$58=Fperm_SI_Woolf2021!$E$9:$E$93,1,EXP(LN((1.1*(Fperm_SI_Woolf2021!$E$9:$E$93-AJ$58)-63.1579*EXP(-0.19*Fperm_SI_Woolf2021!$E$9:$E$93)+63.1579*EXP(-0.19*AJ$58))/(Fperm_SI_Woolf2021!$E$9:$E$93-AJ$58))*(AJ$58-Fperm_SI_Woolf2021!$E$9:$E$93)/10))) + Fperm_SI_Woolf2021!$H$9:$H$93*EXP(-Fperm_SI_Woolf2021!$K$9:$K$93*$C77*IF(AJ$58=Fperm_SI_Woolf2021!$E$9:$E$93,1,EXP(LN((1.1*(Fperm_SI_Woolf2021!$E$9:$E$93-AJ$58)-63.1579*EXP(-0.19*Fperm_SI_Woolf2021!$E$9:$E$93)+63.1579*EXP(-0.19*AJ$58))/(Fperm_SI_Woolf2021!$E$9:$E$93-AJ$58))*(AJ$58-Fperm_SI_Woolf2021!$E$9:$E$93)/10))),Fperm_SI_Woolf2021!$D$9:$D$93))</f>
        <v>0.84025352892589389</v>
      </c>
      <c r="AK77" s="51" cm="1">
        <f t="array" ref="AK77">MIN(1,SLOPE(Fperm_SI_Woolf2021!$F$9:$F$93*EXP(-Fperm_SI_Woolf2021!$I$9:$I$93*$C77*IF(AK$58=Fperm_SI_Woolf2021!$E$9:$E$93,1,EXP(LN((1.1*(Fperm_SI_Woolf2021!$E$9:$E$93-AK$58)-63.1579*EXP(-0.19*Fperm_SI_Woolf2021!$E$9:$E$93)+63.1579*EXP(-0.19*AK$58))/(Fperm_SI_Woolf2021!$E$9:$E$93-AK$58))*(AK$58-Fperm_SI_Woolf2021!$E$9:$E$93)/10))) + Fperm_SI_Woolf2021!$G$9:$G$93*EXP(-Fperm_SI_Woolf2021!$J$9:$J$93*$C77*IF(AK$58=Fperm_SI_Woolf2021!$E$9:$E$93,1,EXP(LN((1.1*(Fperm_SI_Woolf2021!$E$9:$E$93-AK$58)-63.1579*EXP(-0.19*Fperm_SI_Woolf2021!$E$9:$E$93)+63.1579*EXP(-0.19*AK$58))/(Fperm_SI_Woolf2021!$E$9:$E$93-AK$58))*(AK$58-Fperm_SI_Woolf2021!$E$9:$E$93)/10))) + Fperm_SI_Woolf2021!$H$9:$H$93*EXP(-Fperm_SI_Woolf2021!$K$9:$K$93*$C77*IF(AK$58=Fperm_SI_Woolf2021!$E$9:$E$93,1,EXP(LN((1.1*(Fperm_SI_Woolf2021!$E$9:$E$93-AK$58)-63.1579*EXP(-0.19*Fperm_SI_Woolf2021!$E$9:$E$93)+63.1579*EXP(-0.19*AK$58))/(Fperm_SI_Woolf2021!$E$9:$E$93-AK$58))*(AK$58-Fperm_SI_Woolf2021!$E$9:$E$93)/10))),Fperm_SI_Woolf2021!$D$9:$D$93)*AK$57+INTERCEPT(Fperm_SI_Woolf2021!$F$9:$F$93*EXP(-Fperm_SI_Woolf2021!$I$9:$I$93*$C77*IF(AK$58=Fperm_SI_Woolf2021!$E$9:$E$93,1,EXP(LN((1.1*(Fperm_SI_Woolf2021!$E$9:$E$93-AK$58)-63.1579*EXP(-0.19*Fperm_SI_Woolf2021!$E$9:$E$93)+63.1579*EXP(-0.19*AK$58))/(Fperm_SI_Woolf2021!$E$9:$E$93-AK$58))*(AK$58-Fperm_SI_Woolf2021!$E$9:$E$93)/10))) + Fperm_SI_Woolf2021!$G$9:$G$93*EXP(-Fperm_SI_Woolf2021!$J$9:$J$93*$C77*IF(AK$58=Fperm_SI_Woolf2021!$E$9:$E$93,1,EXP(LN((1.1*(Fperm_SI_Woolf2021!$E$9:$E$93-AK$58)-63.1579*EXP(-0.19*Fperm_SI_Woolf2021!$E$9:$E$93)+63.1579*EXP(-0.19*AK$58))/(Fperm_SI_Woolf2021!$E$9:$E$93-AK$58))*(AK$58-Fperm_SI_Woolf2021!$E$9:$E$93)/10))) + Fperm_SI_Woolf2021!$H$9:$H$93*EXP(-Fperm_SI_Woolf2021!$K$9:$K$93*$C77*IF(AK$58=Fperm_SI_Woolf2021!$E$9:$E$93,1,EXP(LN((1.1*(Fperm_SI_Woolf2021!$E$9:$E$93-AK$58)-63.1579*EXP(-0.19*Fperm_SI_Woolf2021!$E$9:$E$93)+63.1579*EXP(-0.19*AK$58))/(Fperm_SI_Woolf2021!$E$9:$E$93-AK$58))*(AK$58-Fperm_SI_Woolf2021!$E$9:$E$93)/10))),Fperm_SI_Woolf2021!$D$9:$D$93))</f>
        <v>0.80739990071284795</v>
      </c>
      <c r="AL77" s="51" cm="1">
        <f t="array" ref="AL77">MIN(1,SLOPE(Fperm_SI_Woolf2021!$F$9:$F$93*EXP(-Fperm_SI_Woolf2021!$I$9:$I$93*$C77*IF(AL$58=Fperm_SI_Woolf2021!$E$9:$E$93,1,EXP(LN((1.1*(Fperm_SI_Woolf2021!$E$9:$E$93-AL$58)-63.1579*EXP(-0.19*Fperm_SI_Woolf2021!$E$9:$E$93)+63.1579*EXP(-0.19*AL$58))/(Fperm_SI_Woolf2021!$E$9:$E$93-AL$58))*(AL$58-Fperm_SI_Woolf2021!$E$9:$E$93)/10))) + Fperm_SI_Woolf2021!$G$9:$G$93*EXP(-Fperm_SI_Woolf2021!$J$9:$J$93*$C77*IF(AL$58=Fperm_SI_Woolf2021!$E$9:$E$93,1,EXP(LN((1.1*(Fperm_SI_Woolf2021!$E$9:$E$93-AL$58)-63.1579*EXP(-0.19*Fperm_SI_Woolf2021!$E$9:$E$93)+63.1579*EXP(-0.19*AL$58))/(Fperm_SI_Woolf2021!$E$9:$E$93-AL$58))*(AL$58-Fperm_SI_Woolf2021!$E$9:$E$93)/10))) + Fperm_SI_Woolf2021!$H$9:$H$93*EXP(-Fperm_SI_Woolf2021!$K$9:$K$93*$C77*IF(AL$58=Fperm_SI_Woolf2021!$E$9:$E$93,1,EXP(LN((1.1*(Fperm_SI_Woolf2021!$E$9:$E$93-AL$58)-63.1579*EXP(-0.19*Fperm_SI_Woolf2021!$E$9:$E$93)+63.1579*EXP(-0.19*AL$58))/(Fperm_SI_Woolf2021!$E$9:$E$93-AL$58))*(AL$58-Fperm_SI_Woolf2021!$E$9:$E$93)/10))),Fperm_SI_Woolf2021!$D$9:$D$93)*AL$57+INTERCEPT(Fperm_SI_Woolf2021!$F$9:$F$93*EXP(-Fperm_SI_Woolf2021!$I$9:$I$93*$C77*IF(AL$58=Fperm_SI_Woolf2021!$E$9:$E$93,1,EXP(LN((1.1*(Fperm_SI_Woolf2021!$E$9:$E$93-AL$58)-63.1579*EXP(-0.19*Fperm_SI_Woolf2021!$E$9:$E$93)+63.1579*EXP(-0.19*AL$58))/(Fperm_SI_Woolf2021!$E$9:$E$93-AL$58))*(AL$58-Fperm_SI_Woolf2021!$E$9:$E$93)/10))) + Fperm_SI_Woolf2021!$G$9:$G$93*EXP(-Fperm_SI_Woolf2021!$J$9:$J$93*$C77*IF(AL$58=Fperm_SI_Woolf2021!$E$9:$E$93,1,EXP(LN((1.1*(Fperm_SI_Woolf2021!$E$9:$E$93-AL$58)-63.1579*EXP(-0.19*Fperm_SI_Woolf2021!$E$9:$E$93)+63.1579*EXP(-0.19*AL$58))/(Fperm_SI_Woolf2021!$E$9:$E$93-AL$58))*(AL$58-Fperm_SI_Woolf2021!$E$9:$E$93)/10))) + Fperm_SI_Woolf2021!$H$9:$H$93*EXP(-Fperm_SI_Woolf2021!$K$9:$K$93*$C77*IF(AL$58=Fperm_SI_Woolf2021!$E$9:$E$93,1,EXP(LN((1.1*(Fperm_SI_Woolf2021!$E$9:$E$93-AL$58)-63.1579*EXP(-0.19*Fperm_SI_Woolf2021!$E$9:$E$93)+63.1579*EXP(-0.19*AL$58))/(Fperm_SI_Woolf2021!$E$9:$E$93-AL$58))*(AL$58-Fperm_SI_Woolf2021!$E$9:$E$93)/10))),Fperm_SI_Woolf2021!$D$9:$D$93))</f>
        <v>0.77454627249980212</v>
      </c>
      <c r="AM77" s="51" cm="1">
        <f t="array" ref="AM77">MIN(1,SLOPE(Fperm_SI_Woolf2021!$F$9:$F$93*EXP(-Fperm_SI_Woolf2021!$I$9:$I$93*$C77*IF(AM$58=Fperm_SI_Woolf2021!$E$9:$E$93,1,EXP(LN((1.1*(Fperm_SI_Woolf2021!$E$9:$E$93-AM$58)-63.1579*EXP(-0.19*Fperm_SI_Woolf2021!$E$9:$E$93)+63.1579*EXP(-0.19*AM$58))/(Fperm_SI_Woolf2021!$E$9:$E$93-AM$58))*(AM$58-Fperm_SI_Woolf2021!$E$9:$E$93)/10))) + Fperm_SI_Woolf2021!$G$9:$G$93*EXP(-Fperm_SI_Woolf2021!$J$9:$J$93*$C77*IF(AM$58=Fperm_SI_Woolf2021!$E$9:$E$93,1,EXP(LN((1.1*(Fperm_SI_Woolf2021!$E$9:$E$93-AM$58)-63.1579*EXP(-0.19*Fperm_SI_Woolf2021!$E$9:$E$93)+63.1579*EXP(-0.19*AM$58))/(Fperm_SI_Woolf2021!$E$9:$E$93-AM$58))*(AM$58-Fperm_SI_Woolf2021!$E$9:$E$93)/10))) + Fperm_SI_Woolf2021!$H$9:$H$93*EXP(-Fperm_SI_Woolf2021!$K$9:$K$93*$C77*IF(AM$58=Fperm_SI_Woolf2021!$E$9:$E$93,1,EXP(LN((1.1*(Fperm_SI_Woolf2021!$E$9:$E$93-AM$58)-63.1579*EXP(-0.19*Fperm_SI_Woolf2021!$E$9:$E$93)+63.1579*EXP(-0.19*AM$58))/(Fperm_SI_Woolf2021!$E$9:$E$93-AM$58))*(AM$58-Fperm_SI_Woolf2021!$E$9:$E$93)/10))),Fperm_SI_Woolf2021!$D$9:$D$93)*AM$57+INTERCEPT(Fperm_SI_Woolf2021!$F$9:$F$93*EXP(-Fperm_SI_Woolf2021!$I$9:$I$93*$C77*IF(AM$58=Fperm_SI_Woolf2021!$E$9:$E$93,1,EXP(LN((1.1*(Fperm_SI_Woolf2021!$E$9:$E$93-AM$58)-63.1579*EXP(-0.19*Fperm_SI_Woolf2021!$E$9:$E$93)+63.1579*EXP(-0.19*AM$58))/(Fperm_SI_Woolf2021!$E$9:$E$93-AM$58))*(AM$58-Fperm_SI_Woolf2021!$E$9:$E$93)/10))) + Fperm_SI_Woolf2021!$G$9:$G$93*EXP(-Fperm_SI_Woolf2021!$J$9:$J$93*$C77*IF(AM$58=Fperm_SI_Woolf2021!$E$9:$E$93,1,EXP(LN((1.1*(Fperm_SI_Woolf2021!$E$9:$E$93-AM$58)-63.1579*EXP(-0.19*Fperm_SI_Woolf2021!$E$9:$E$93)+63.1579*EXP(-0.19*AM$58))/(Fperm_SI_Woolf2021!$E$9:$E$93-AM$58))*(AM$58-Fperm_SI_Woolf2021!$E$9:$E$93)/10))) + Fperm_SI_Woolf2021!$H$9:$H$93*EXP(-Fperm_SI_Woolf2021!$K$9:$K$93*$C77*IF(AM$58=Fperm_SI_Woolf2021!$E$9:$E$93,1,EXP(LN((1.1*(Fperm_SI_Woolf2021!$E$9:$E$93-AM$58)-63.1579*EXP(-0.19*Fperm_SI_Woolf2021!$E$9:$E$93)+63.1579*EXP(-0.19*AM$58))/(Fperm_SI_Woolf2021!$E$9:$E$93-AM$58))*(AM$58-Fperm_SI_Woolf2021!$E$9:$E$93)/10))),Fperm_SI_Woolf2021!$D$9:$D$93))</f>
        <v>0.74169264428675619</v>
      </c>
      <c r="AN77" s="51" cm="1">
        <f t="array" ref="AN77">MIN(1,SLOPE(Fperm_SI_Woolf2021!$F$9:$F$93*EXP(-Fperm_SI_Woolf2021!$I$9:$I$93*$C77*IF(AN$58=Fperm_SI_Woolf2021!$E$9:$E$93,1,EXP(LN((1.1*(Fperm_SI_Woolf2021!$E$9:$E$93-AN$58)-63.1579*EXP(-0.19*Fperm_SI_Woolf2021!$E$9:$E$93)+63.1579*EXP(-0.19*AN$58))/(Fperm_SI_Woolf2021!$E$9:$E$93-AN$58))*(AN$58-Fperm_SI_Woolf2021!$E$9:$E$93)/10))) + Fperm_SI_Woolf2021!$G$9:$G$93*EXP(-Fperm_SI_Woolf2021!$J$9:$J$93*$C77*IF(AN$58=Fperm_SI_Woolf2021!$E$9:$E$93,1,EXP(LN((1.1*(Fperm_SI_Woolf2021!$E$9:$E$93-AN$58)-63.1579*EXP(-0.19*Fperm_SI_Woolf2021!$E$9:$E$93)+63.1579*EXP(-0.19*AN$58))/(Fperm_SI_Woolf2021!$E$9:$E$93-AN$58))*(AN$58-Fperm_SI_Woolf2021!$E$9:$E$93)/10))) + Fperm_SI_Woolf2021!$H$9:$H$93*EXP(-Fperm_SI_Woolf2021!$K$9:$K$93*$C77*IF(AN$58=Fperm_SI_Woolf2021!$E$9:$E$93,1,EXP(LN((1.1*(Fperm_SI_Woolf2021!$E$9:$E$93-AN$58)-63.1579*EXP(-0.19*Fperm_SI_Woolf2021!$E$9:$E$93)+63.1579*EXP(-0.19*AN$58))/(Fperm_SI_Woolf2021!$E$9:$E$93-AN$58))*(AN$58-Fperm_SI_Woolf2021!$E$9:$E$93)/10))),Fperm_SI_Woolf2021!$D$9:$D$93)*AN$57+INTERCEPT(Fperm_SI_Woolf2021!$F$9:$F$93*EXP(-Fperm_SI_Woolf2021!$I$9:$I$93*$C77*IF(AN$58=Fperm_SI_Woolf2021!$E$9:$E$93,1,EXP(LN((1.1*(Fperm_SI_Woolf2021!$E$9:$E$93-AN$58)-63.1579*EXP(-0.19*Fperm_SI_Woolf2021!$E$9:$E$93)+63.1579*EXP(-0.19*AN$58))/(Fperm_SI_Woolf2021!$E$9:$E$93-AN$58))*(AN$58-Fperm_SI_Woolf2021!$E$9:$E$93)/10))) + Fperm_SI_Woolf2021!$G$9:$G$93*EXP(-Fperm_SI_Woolf2021!$J$9:$J$93*$C77*IF(AN$58=Fperm_SI_Woolf2021!$E$9:$E$93,1,EXP(LN((1.1*(Fperm_SI_Woolf2021!$E$9:$E$93-AN$58)-63.1579*EXP(-0.19*Fperm_SI_Woolf2021!$E$9:$E$93)+63.1579*EXP(-0.19*AN$58))/(Fperm_SI_Woolf2021!$E$9:$E$93-AN$58))*(AN$58-Fperm_SI_Woolf2021!$E$9:$E$93)/10))) + Fperm_SI_Woolf2021!$H$9:$H$93*EXP(-Fperm_SI_Woolf2021!$K$9:$K$93*$C77*IF(AN$58=Fperm_SI_Woolf2021!$E$9:$E$93,1,EXP(LN((1.1*(Fperm_SI_Woolf2021!$E$9:$E$93-AN$58)-63.1579*EXP(-0.19*Fperm_SI_Woolf2021!$E$9:$E$93)+63.1579*EXP(-0.19*AN$58))/(Fperm_SI_Woolf2021!$E$9:$E$93-AN$58))*(AN$58-Fperm_SI_Woolf2021!$E$9:$E$93)/10))),Fperm_SI_Woolf2021!$D$9:$D$93))</f>
        <v>0.70883901607371036</v>
      </c>
      <c r="AO77" s="51" cm="1">
        <f t="array" ref="AO77">MIN(1,SLOPE(Fperm_SI_Woolf2021!$F$9:$F$93*EXP(-Fperm_SI_Woolf2021!$I$9:$I$93*$C77*IF(AO$58=Fperm_SI_Woolf2021!$E$9:$E$93,1,EXP(LN((1.1*(Fperm_SI_Woolf2021!$E$9:$E$93-AO$58)-63.1579*EXP(-0.19*Fperm_SI_Woolf2021!$E$9:$E$93)+63.1579*EXP(-0.19*AO$58))/(Fperm_SI_Woolf2021!$E$9:$E$93-AO$58))*(AO$58-Fperm_SI_Woolf2021!$E$9:$E$93)/10))) + Fperm_SI_Woolf2021!$G$9:$G$93*EXP(-Fperm_SI_Woolf2021!$J$9:$J$93*$C77*IF(AO$58=Fperm_SI_Woolf2021!$E$9:$E$93,1,EXP(LN((1.1*(Fperm_SI_Woolf2021!$E$9:$E$93-AO$58)-63.1579*EXP(-0.19*Fperm_SI_Woolf2021!$E$9:$E$93)+63.1579*EXP(-0.19*AO$58))/(Fperm_SI_Woolf2021!$E$9:$E$93-AO$58))*(AO$58-Fperm_SI_Woolf2021!$E$9:$E$93)/10))) + Fperm_SI_Woolf2021!$H$9:$H$93*EXP(-Fperm_SI_Woolf2021!$K$9:$K$93*$C77*IF(AO$58=Fperm_SI_Woolf2021!$E$9:$E$93,1,EXP(LN((1.1*(Fperm_SI_Woolf2021!$E$9:$E$93-AO$58)-63.1579*EXP(-0.19*Fperm_SI_Woolf2021!$E$9:$E$93)+63.1579*EXP(-0.19*AO$58))/(Fperm_SI_Woolf2021!$E$9:$E$93-AO$58))*(AO$58-Fperm_SI_Woolf2021!$E$9:$E$93)/10))),Fperm_SI_Woolf2021!$D$9:$D$93)*AO$57+INTERCEPT(Fperm_SI_Woolf2021!$F$9:$F$93*EXP(-Fperm_SI_Woolf2021!$I$9:$I$93*$C77*IF(AO$58=Fperm_SI_Woolf2021!$E$9:$E$93,1,EXP(LN((1.1*(Fperm_SI_Woolf2021!$E$9:$E$93-AO$58)-63.1579*EXP(-0.19*Fperm_SI_Woolf2021!$E$9:$E$93)+63.1579*EXP(-0.19*AO$58))/(Fperm_SI_Woolf2021!$E$9:$E$93-AO$58))*(AO$58-Fperm_SI_Woolf2021!$E$9:$E$93)/10))) + Fperm_SI_Woolf2021!$G$9:$G$93*EXP(-Fperm_SI_Woolf2021!$J$9:$J$93*$C77*IF(AO$58=Fperm_SI_Woolf2021!$E$9:$E$93,1,EXP(LN((1.1*(Fperm_SI_Woolf2021!$E$9:$E$93-AO$58)-63.1579*EXP(-0.19*Fperm_SI_Woolf2021!$E$9:$E$93)+63.1579*EXP(-0.19*AO$58))/(Fperm_SI_Woolf2021!$E$9:$E$93-AO$58))*(AO$58-Fperm_SI_Woolf2021!$E$9:$E$93)/10))) + Fperm_SI_Woolf2021!$H$9:$H$93*EXP(-Fperm_SI_Woolf2021!$K$9:$K$93*$C77*IF(AO$58=Fperm_SI_Woolf2021!$E$9:$E$93,1,EXP(LN((1.1*(Fperm_SI_Woolf2021!$E$9:$E$93-AO$58)-63.1579*EXP(-0.19*Fperm_SI_Woolf2021!$E$9:$E$93)+63.1579*EXP(-0.19*AO$58))/(Fperm_SI_Woolf2021!$E$9:$E$93-AO$58))*(AO$58-Fperm_SI_Woolf2021!$E$9:$E$93)/10))),Fperm_SI_Woolf2021!$D$9:$D$93))</f>
        <v>0.67598538786066453</v>
      </c>
      <c r="AP77" s="51" cm="1">
        <f t="array" ref="AP77">MIN(1,SLOPE(Fperm_SI_Woolf2021!$F$9:$F$93*EXP(-Fperm_SI_Woolf2021!$I$9:$I$93*$C77*IF(AP$58=Fperm_SI_Woolf2021!$E$9:$E$93,1,EXP(LN((1.1*(Fperm_SI_Woolf2021!$E$9:$E$93-AP$58)-63.1579*EXP(-0.19*Fperm_SI_Woolf2021!$E$9:$E$93)+63.1579*EXP(-0.19*AP$58))/(Fperm_SI_Woolf2021!$E$9:$E$93-AP$58))*(AP$58-Fperm_SI_Woolf2021!$E$9:$E$93)/10))) + Fperm_SI_Woolf2021!$G$9:$G$93*EXP(-Fperm_SI_Woolf2021!$J$9:$J$93*$C77*IF(AP$58=Fperm_SI_Woolf2021!$E$9:$E$93,1,EXP(LN((1.1*(Fperm_SI_Woolf2021!$E$9:$E$93-AP$58)-63.1579*EXP(-0.19*Fperm_SI_Woolf2021!$E$9:$E$93)+63.1579*EXP(-0.19*AP$58))/(Fperm_SI_Woolf2021!$E$9:$E$93-AP$58))*(AP$58-Fperm_SI_Woolf2021!$E$9:$E$93)/10))) + Fperm_SI_Woolf2021!$H$9:$H$93*EXP(-Fperm_SI_Woolf2021!$K$9:$K$93*$C77*IF(AP$58=Fperm_SI_Woolf2021!$E$9:$E$93,1,EXP(LN((1.1*(Fperm_SI_Woolf2021!$E$9:$E$93-AP$58)-63.1579*EXP(-0.19*Fperm_SI_Woolf2021!$E$9:$E$93)+63.1579*EXP(-0.19*AP$58))/(Fperm_SI_Woolf2021!$E$9:$E$93-AP$58))*(AP$58-Fperm_SI_Woolf2021!$E$9:$E$93)/10))),Fperm_SI_Woolf2021!$D$9:$D$93)*AP$57+INTERCEPT(Fperm_SI_Woolf2021!$F$9:$F$93*EXP(-Fperm_SI_Woolf2021!$I$9:$I$93*$C77*IF(AP$58=Fperm_SI_Woolf2021!$E$9:$E$93,1,EXP(LN((1.1*(Fperm_SI_Woolf2021!$E$9:$E$93-AP$58)-63.1579*EXP(-0.19*Fperm_SI_Woolf2021!$E$9:$E$93)+63.1579*EXP(-0.19*AP$58))/(Fperm_SI_Woolf2021!$E$9:$E$93-AP$58))*(AP$58-Fperm_SI_Woolf2021!$E$9:$E$93)/10))) + Fperm_SI_Woolf2021!$G$9:$G$93*EXP(-Fperm_SI_Woolf2021!$J$9:$J$93*$C77*IF(AP$58=Fperm_SI_Woolf2021!$E$9:$E$93,1,EXP(LN((1.1*(Fperm_SI_Woolf2021!$E$9:$E$93-AP$58)-63.1579*EXP(-0.19*Fperm_SI_Woolf2021!$E$9:$E$93)+63.1579*EXP(-0.19*AP$58))/(Fperm_SI_Woolf2021!$E$9:$E$93-AP$58))*(AP$58-Fperm_SI_Woolf2021!$E$9:$E$93)/10))) + Fperm_SI_Woolf2021!$H$9:$H$93*EXP(-Fperm_SI_Woolf2021!$K$9:$K$93*$C77*IF(AP$58=Fperm_SI_Woolf2021!$E$9:$E$93,1,EXP(LN((1.1*(Fperm_SI_Woolf2021!$E$9:$E$93-AP$58)-63.1579*EXP(-0.19*Fperm_SI_Woolf2021!$E$9:$E$93)+63.1579*EXP(-0.19*AP$58))/(Fperm_SI_Woolf2021!$E$9:$E$93-AP$58))*(AP$58-Fperm_SI_Woolf2021!$E$9:$E$93)/10))),Fperm_SI_Woolf2021!$D$9:$D$93))</f>
        <v>0.64313175964761859</v>
      </c>
      <c r="AQ77" s="51" cm="1">
        <f t="array" ref="AQ77">MIN(1,SLOPE(Fperm_SI_Woolf2021!$F$9:$F$93*EXP(-Fperm_SI_Woolf2021!$I$9:$I$93*$C77*IF(AQ$58=Fperm_SI_Woolf2021!$E$9:$E$93,1,EXP(LN((1.1*(Fperm_SI_Woolf2021!$E$9:$E$93-AQ$58)-63.1579*EXP(-0.19*Fperm_SI_Woolf2021!$E$9:$E$93)+63.1579*EXP(-0.19*AQ$58))/(Fperm_SI_Woolf2021!$E$9:$E$93-AQ$58))*(AQ$58-Fperm_SI_Woolf2021!$E$9:$E$93)/10))) + Fperm_SI_Woolf2021!$G$9:$G$93*EXP(-Fperm_SI_Woolf2021!$J$9:$J$93*$C77*IF(AQ$58=Fperm_SI_Woolf2021!$E$9:$E$93,1,EXP(LN((1.1*(Fperm_SI_Woolf2021!$E$9:$E$93-AQ$58)-63.1579*EXP(-0.19*Fperm_SI_Woolf2021!$E$9:$E$93)+63.1579*EXP(-0.19*AQ$58))/(Fperm_SI_Woolf2021!$E$9:$E$93-AQ$58))*(AQ$58-Fperm_SI_Woolf2021!$E$9:$E$93)/10))) + Fperm_SI_Woolf2021!$H$9:$H$93*EXP(-Fperm_SI_Woolf2021!$K$9:$K$93*$C77*IF(AQ$58=Fperm_SI_Woolf2021!$E$9:$E$93,1,EXP(LN((1.1*(Fperm_SI_Woolf2021!$E$9:$E$93-AQ$58)-63.1579*EXP(-0.19*Fperm_SI_Woolf2021!$E$9:$E$93)+63.1579*EXP(-0.19*AQ$58))/(Fperm_SI_Woolf2021!$E$9:$E$93-AQ$58))*(AQ$58-Fperm_SI_Woolf2021!$E$9:$E$93)/10))),Fperm_SI_Woolf2021!$D$9:$D$93)*AQ$57+INTERCEPT(Fperm_SI_Woolf2021!$F$9:$F$93*EXP(-Fperm_SI_Woolf2021!$I$9:$I$93*$C77*IF(AQ$58=Fperm_SI_Woolf2021!$E$9:$E$93,1,EXP(LN((1.1*(Fperm_SI_Woolf2021!$E$9:$E$93-AQ$58)-63.1579*EXP(-0.19*Fperm_SI_Woolf2021!$E$9:$E$93)+63.1579*EXP(-0.19*AQ$58))/(Fperm_SI_Woolf2021!$E$9:$E$93-AQ$58))*(AQ$58-Fperm_SI_Woolf2021!$E$9:$E$93)/10))) + Fperm_SI_Woolf2021!$G$9:$G$93*EXP(-Fperm_SI_Woolf2021!$J$9:$J$93*$C77*IF(AQ$58=Fperm_SI_Woolf2021!$E$9:$E$93,1,EXP(LN((1.1*(Fperm_SI_Woolf2021!$E$9:$E$93-AQ$58)-63.1579*EXP(-0.19*Fperm_SI_Woolf2021!$E$9:$E$93)+63.1579*EXP(-0.19*AQ$58))/(Fperm_SI_Woolf2021!$E$9:$E$93-AQ$58))*(AQ$58-Fperm_SI_Woolf2021!$E$9:$E$93)/10))) + Fperm_SI_Woolf2021!$H$9:$H$93*EXP(-Fperm_SI_Woolf2021!$K$9:$K$93*$C77*IF(AQ$58=Fperm_SI_Woolf2021!$E$9:$E$93,1,EXP(LN((1.1*(Fperm_SI_Woolf2021!$E$9:$E$93-AQ$58)-63.1579*EXP(-0.19*Fperm_SI_Woolf2021!$E$9:$E$93)+63.1579*EXP(-0.19*AQ$58))/(Fperm_SI_Woolf2021!$E$9:$E$93-AQ$58))*(AQ$58-Fperm_SI_Woolf2021!$E$9:$E$93)/10))),Fperm_SI_Woolf2021!$D$9:$D$93))</f>
        <v>0.61027813143457277</v>
      </c>
      <c r="AR77" s="51" cm="1">
        <f t="array" ref="AR77">MIN(1,SLOPE(Fperm_SI_Woolf2021!$F$9:$F$93*EXP(-Fperm_SI_Woolf2021!$I$9:$I$93*$C77*IF(AR$58=Fperm_SI_Woolf2021!$E$9:$E$93,1,EXP(LN((1.1*(Fperm_SI_Woolf2021!$E$9:$E$93-AR$58)-63.1579*EXP(-0.19*Fperm_SI_Woolf2021!$E$9:$E$93)+63.1579*EXP(-0.19*AR$58))/(Fperm_SI_Woolf2021!$E$9:$E$93-AR$58))*(AR$58-Fperm_SI_Woolf2021!$E$9:$E$93)/10))) + Fperm_SI_Woolf2021!$G$9:$G$93*EXP(-Fperm_SI_Woolf2021!$J$9:$J$93*$C77*IF(AR$58=Fperm_SI_Woolf2021!$E$9:$E$93,1,EXP(LN((1.1*(Fperm_SI_Woolf2021!$E$9:$E$93-AR$58)-63.1579*EXP(-0.19*Fperm_SI_Woolf2021!$E$9:$E$93)+63.1579*EXP(-0.19*AR$58))/(Fperm_SI_Woolf2021!$E$9:$E$93-AR$58))*(AR$58-Fperm_SI_Woolf2021!$E$9:$E$93)/10))) + Fperm_SI_Woolf2021!$H$9:$H$93*EXP(-Fperm_SI_Woolf2021!$K$9:$K$93*$C77*IF(AR$58=Fperm_SI_Woolf2021!$E$9:$E$93,1,EXP(LN((1.1*(Fperm_SI_Woolf2021!$E$9:$E$93-AR$58)-63.1579*EXP(-0.19*Fperm_SI_Woolf2021!$E$9:$E$93)+63.1579*EXP(-0.19*AR$58))/(Fperm_SI_Woolf2021!$E$9:$E$93-AR$58))*(AR$58-Fperm_SI_Woolf2021!$E$9:$E$93)/10))),Fperm_SI_Woolf2021!$D$9:$D$93)*AR$57+INTERCEPT(Fperm_SI_Woolf2021!$F$9:$F$93*EXP(-Fperm_SI_Woolf2021!$I$9:$I$93*$C77*IF(AR$58=Fperm_SI_Woolf2021!$E$9:$E$93,1,EXP(LN((1.1*(Fperm_SI_Woolf2021!$E$9:$E$93-AR$58)-63.1579*EXP(-0.19*Fperm_SI_Woolf2021!$E$9:$E$93)+63.1579*EXP(-0.19*AR$58))/(Fperm_SI_Woolf2021!$E$9:$E$93-AR$58))*(AR$58-Fperm_SI_Woolf2021!$E$9:$E$93)/10))) + Fperm_SI_Woolf2021!$G$9:$G$93*EXP(-Fperm_SI_Woolf2021!$J$9:$J$93*$C77*IF(AR$58=Fperm_SI_Woolf2021!$E$9:$E$93,1,EXP(LN((1.1*(Fperm_SI_Woolf2021!$E$9:$E$93-AR$58)-63.1579*EXP(-0.19*Fperm_SI_Woolf2021!$E$9:$E$93)+63.1579*EXP(-0.19*AR$58))/(Fperm_SI_Woolf2021!$E$9:$E$93-AR$58))*(AR$58-Fperm_SI_Woolf2021!$E$9:$E$93)/10))) + Fperm_SI_Woolf2021!$H$9:$H$93*EXP(-Fperm_SI_Woolf2021!$K$9:$K$93*$C77*IF(AR$58=Fperm_SI_Woolf2021!$E$9:$E$93,1,EXP(LN((1.1*(Fperm_SI_Woolf2021!$E$9:$E$93-AR$58)-63.1579*EXP(-0.19*Fperm_SI_Woolf2021!$E$9:$E$93)+63.1579*EXP(-0.19*AR$58))/(Fperm_SI_Woolf2021!$E$9:$E$93-AR$58))*(AR$58-Fperm_SI_Woolf2021!$E$9:$E$93)/10))),Fperm_SI_Woolf2021!$D$9:$D$93))</f>
        <v>0.57742450322152683</v>
      </c>
      <c r="AS77" s="51" cm="1">
        <f t="array" ref="AS77">MIN(1,SLOPE(Fperm_SI_Woolf2021!$F$9:$F$93*EXP(-Fperm_SI_Woolf2021!$I$9:$I$93*$C77*IF(AS$58=Fperm_SI_Woolf2021!$E$9:$E$93,1,EXP(LN((1.1*(Fperm_SI_Woolf2021!$E$9:$E$93-AS$58)-63.1579*EXP(-0.19*Fperm_SI_Woolf2021!$E$9:$E$93)+63.1579*EXP(-0.19*AS$58))/(Fperm_SI_Woolf2021!$E$9:$E$93-AS$58))*(AS$58-Fperm_SI_Woolf2021!$E$9:$E$93)/10))) + Fperm_SI_Woolf2021!$G$9:$G$93*EXP(-Fperm_SI_Woolf2021!$J$9:$J$93*$C77*IF(AS$58=Fperm_SI_Woolf2021!$E$9:$E$93,1,EXP(LN((1.1*(Fperm_SI_Woolf2021!$E$9:$E$93-AS$58)-63.1579*EXP(-0.19*Fperm_SI_Woolf2021!$E$9:$E$93)+63.1579*EXP(-0.19*AS$58))/(Fperm_SI_Woolf2021!$E$9:$E$93-AS$58))*(AS$58-Fperm_SI_Woolf2021!$E$9:$E$93)/10))) + Fperm_SI_Woolf2021!$H$9:$H$93*EXP(-Fperm_SI_Woolf2021!$K$9:$K$93*$C77*IF(AS$58=Fperm_SI_Woolf2021!$E$9:$E$93,1,EXP(LN((1.1*(Fperm_SI_Woolf2021!$E$9:$E$93-AS$58)-63.1579*EXP(-0.19*Fperm_SI_Woolf2021!$E$9:$E$93)+63.1579*EXP(-0.19*AS$58))/(Fperm_SI_Woolf2021!$E$9:$E$93-AS$58))*(AS$58-Fperm_SI_Woolf2021!$E$9:$E$93)/10))),Fperm_SI_Woolf2021!$D$9:$D$93)*AS$57+INTERCEPT(Fperm_SI_Woolf2021!$F$9:$F$93*EXP(-Fperm_SI_Woolf2021!$I$9:$I$93*$C77*IF(AS$58=Fperm_SI_Woolf2021!$E$9:$E$93,1,EXP(LN((1.1*(Fperm_SI_Woolf2021!$E$9:$E$93-AS$58)-63.1579*EXP(-0.19*Fperm_SI_Woolf2021!$E$9:$E$93)+63.1579*EXP(-0.19*AS$58))/(Fperm_SI_Woolf2021!$E$9:$E$93-AS$58))*(AS$58-Fperm_SI_Woolf2021!$E$9:$E$93)/10))) + Fperm_SI_Woolf2021!$G$9:$G$93*EXP(-Fperm_SI_Woolf2021!$J$9:$J$93*$C77*IF(AS$58=Fperm_SI_Woolf2021!$E$9:$E$93,1,EXP(LN((1.1*(Fperm_SI_Woolf2021!$E$9:$E$93-AS$58)-63.1579*EXP(-0.19*Fperm_SI_Woolf2021!$E$9:$E$93)+63.1579*EXP(-0.19*AS$58))/(Fperm_SI_Woolf2021!$E$9:$E$93-AS$58))*(AS$58-Fperm_SI_Woolf2021!$E$9:$E$93)/10))) + Fperm_SI_Woolf2021!$H$9:$H$93*EXP(-Fperm_SI_Woolf2021!$K$9:$K$93*$C77*IF(AS$58=Fperm_SI_Woolf2021!$E$9:$E$93,1,EXP(LN((1.1*(Fperm_SI_Woolf2021!$E$9:$E$93-AS$58)-63.1579*EXP(-0.19*Fperm_SI_Woolf2021!$E$9:$E$93)+63.1579*EXP(-0.19*AS$58))/(Fperm_SI_Woolf2021!$E$9:$E$93-AS$58))*(AS$58-Fperm_SI_Woolf2021!$E$9:$E$93)/10))),Fperm_SI_Woolf2021!$D$9:$D$93))</f>
        <v>0.544570875008481</v>
      </c>
      <c r="AT77" s="51" cm="1">
        <f t="array" ref="AT77">MIN(1,SLOPE(Fperm_SI_Woolf2021!$F$9:$F$93*EXP(-Fperm_SI_Woolf2021!$I$9:$I$93*$C77*IF(AT$58=Fperm_SI_Woolf2021!$E$9:$E$93,1,EXP(LN((1.1*(Fperm_SI_Woolf2021!$E$9:$E$93-AT$58)-63.1579*EXP(-0.19*Fperm_SI_Woolf2021!$E$9:$E$93)+63.1579*EXP(-0.19*AT$58))/(Fperm_SI_Woolf2021!$E$9:$E$93-AT$58))*(AT$58-Fperm_SI_Woolf2021!$E$9:$E$93)/10))) + Fperm_SI_Woolf2021!$G$9:$G$93*EXP(-Fperm_SI_Woolf2021!$J$9:$J$93*$C77*IF(AT$58=Fperm_SI_Woolf2021!$E$9:$E$93,1,EXP(LN((1.1*(Fperm_SI_Woolf2021!$E$9:$E$93-AT$58)-63.1579*EXP(-0.19*Fperm_SI_Woolf2021!$E$9:$E$93)+63.1579*EXP(-0.19*AT$58))/(Fperm_SI_Woolf2021!$E$9:$E$93-AT$58))*(AT$58-Fperm_SI_Woolf2021!$E$9:$E$93)/10))) + Fperm_SI_Woolf2021!$H$9:$H$93*EXP(-Fperm_SI_Woolf2021!$K$9:$K$93*$C77*IF(AT$58=Fperm_SI_Woolf2021!$E$9:$E$93,1,EXP(LN((1.1*(Fperm_SI_Woolf2021!$E$9:$E$93-AT$58)-63.1579*EXP(-0.19*Fperm_SI_Woolf2021!$E$9:$E$93)+63.1579*EXP(-0.19*AT$58))/(Fperm_SI_Woolf2021!$E$9:$E$93-AT$58))*(AT$58-Fperm_SI_Woolf2021!$E$9:$E$93)/10))),Fperm_SI_Woolf2021!$D$9:$D$93)*AT$57+INTERCEPT(Fperm_SI_Woolf2021!$F$9:$F$93*EXP(-Fperm_SI_Woolf2021!$I$9:$I$93*$C77*IF(AT$58=Fperm_SI_Woolf2021!$E$9:$E$93,1,EXP(LN((1.1*(Fperm_SI_Woolf2021!$E$9:$E$93-AT$58)-63.1579*EXP(-0.19*Fperm_SI_Woolf2021!$E$9:$E$93)+63.1579*EXP(-0.19*AT$58))/(Fperm_SI_Woolf2021!$E$9:$E$93-AT$58))*(AT$58-Fperm_SI_Woolf2021!$E$9:$E$93)/10))) + Fperm_SI_Woolf2021!$G$9:$G$93*EXP(-Fperm_SI_Woolf2021!$J$9:$J$93*$C77*IF(AT$58=Fperm_SI_Woolf2021!$E$9:$E$93,1,EXP(LN((1.1*(Fperm_SI_Woolf2021!$E$9:$E$93-AT$58)-63.1579*EXP(-0.19*Fperm_SI_Woolf2021!$E$9:$E$93)+63.1579*EXP(-0.19*AT$58))/(Fperm_SI_Woolf2021!$E$9:$E$93-AT$58))*(AT$58-Fperm_SI_Woolf2021!$E$9:$E$93)/10))) + Fperm_SI_Woolf2021!$H$9:$H$93*EXP(-Fperm_SI_Woolf2021!$K$9:$K$93*$C77*IF(AT$58=Fperm_SI_Woolf2021!$E$9:$E$93,1,EXP(LN((1.1*(Fperm_SI_Woolf2021!$E$9:$E$93-AT$58)-63.1579*EXP(-0.19*Fperm_SI_Woolf2021!$E$9:$E$93)+63.1579*EXP(-0.19*AT$58))/(Fperm_SI_Woolf2021!$E$9:$E$93-AT$58))*(AT$58-Fperm_SI_Woolf2021!$E$9:$E$93)/10))),Fperm_SI_Woolf2021!$D$9:$D$93))</f>
        <v>0.51171724679543507</v>
      </c>
      <c r="AU77" s="51" cm="1">
        <f t="array" ref="AU77">MIN(1,SLOPE(Fperm_SI_Woolf2021!$F$9:$F$93*EXP(-Fperm_SI_Woolf2021!$I$9:$I$93*$C77*IF(AU$58=Fperm_SI_Woolf2021!$E$9:$E$93,1,EXP(LN((1.1*(Fperm_SI_Woolf2021!$E$9:$E$93-AU$58)-63.1579*EXP(-0.19*Fperm_SI_Woolf2021!$E$9:$E$93)+63.1579*EXP(-0.19*AU$58))/(Fperm_SI_Woolf2021!$E$9:$E$93-AU$58))*(AU$58-Fperm_SI_Woolf2021!$E$9:$E$93)/10))) + Fperm_SI_Woolf2021!$G$9:$G$93*EXP(-Fperm_SI_Woolf2021!$J$9:$J$93*$C77*IF(AU$58=Fperm_SI_Woolf2021!$E$9:$E$93,1,EXP(LN((1.1*(Fperm_SI_Woolf2021!$E$9:$E$93-AU$58)-63.1579*EXP(-0.19*Fperm_SI_Woolf2021!$E$9:$E$93)+63.1579*EXP(-0.19*AU$58))/(Fperm_SI_Woolf2021!$E$9:$E$93-AU$58))*(AU$58-Fperm_SI_Woolf2021!$E$9:$E$93)/10))) + Fperm_SI_Woolf2021!$H$9:$H$93*EXP(-Fperm_SI_Woolf2021!$K$9:$K$93*$C77*IF(AU$58=Fperm_SI_Woolf2021!$E$9:$E$93,1,EXP(LN((1.1*(Fperm_SI_Woolf2021!$E$9:$E$93-AU$58)-63.1579*EXP(-0.19*Fperm_SI_Woolf2021!$E$9:$E$93)+63.1579*EXP(-0.19*AU$58))/(Fperm_SI_Woolf2021!$E$9:$E$93-AU$58))*(AU$58-Fperm_SI_Woolf2021!$E$9:$E$93)/10))),Fperm_SI_Woolf2021!$D$9:$D$93)*AU$57+INTERCEPT(Fperm_SI_Woolf2021!$F$9:$F$93*EXP(-Fperm_SI_Woolf2021!$I$9:$I$93*$C77*IF(AU$58=Fperm_SI_Woolf2021!$E$9:$E$93,1,EXP(LN((1.1*(Fperm_SI_Woolf2021!$E$9:$E$93-AU$58)-63.1579*EXP(-0.19*Fperm_SI_Woolf2021!$E$9:$E$93)+63.1579*EXP(-0.19*AU$58))/(Fperm_SI_Woolf2021!$E$9:$E$93-AU$58))*(AU$58-Fperm_SI_Woolf2021!$E$9:$E$93)/10))) + Fperm_SI_Woolf2021!$G$9:$G$93*EXP(-Fperm_SI_Woolf2021!$J$9:$J$93*$C77*IF(AU$58=Fperm_SI_Woolf2021!$E$9:$E$93,1,EXP(LN((1.1*(Fperm_SI_Woolf2021!$E$9:$E$93-AU$58)-63.1579*EXP(-0.19*Fperm_SI_Woolf2021!$E$9:$E$93)+63.1579*EXP(-0.19*AU$58))/(Fperm_SI_Woolf2021!$E$9:$E$93-AU$58))*(AU$58-Fperm_SI_Woolf2021!$E$9:$E$93)/10))) + Fperm_SI_Woolf2021!$H$9:$H$93*EXP(-Fperm_SI_Woolf2021!$K$9:$K$93*$C77*IF(AU$58=Fperm_SI_Woolf2021!$E$9:$E$93,1,EXP(LN((1.1*(Fperm_SI_Woolf2021!$E$9:$E$93-AU$58)-63.1579*EXP(-0.19*Fperm_SI_Woolf2021!$E$9:$E$93)+63.1579*EXP(-0.19*AU$58))/(Fperm_SI_Woolf2021!$E$9:$E$93-AU$58))*(AU$58-Fperm_SI_Woolf2021!$E$9:$E$93)/10))),Fperm_SI_Woolf2021!$D$9:$D$93))</f>
        <v>0.47886361858238918</v>
      </c>
      <c r="AV77" s="51" cm="1">
        <f t="array" ref="AV77">MIN(1,SLOPE(Fperm_SI_Woolf2021!$F$9:$F$93*EXP(-Fperm_SI_Woolf2021!$I$9:$I$93*$C77*IF(AV$58=Fperm_SI_Woolf2021!$E$9:$E$93,1,EXP(LN((1.1*(Fperm_SI_Woolf2021!$E$9:$E$93-AV$58)-63.1579*EXP(-0.19*Fperm_SI_Woolf2021!$E$9:$E$93)+63.1579*EXP(-0.19*AV$58))/(Fperm_SI_Woolf2021!$E$9:$E$93-AV$58))*(AV$58-Fperm_SI_Woolf2021!$E$9:$E$93)/10))) + Fperm_SI_Woolf2021!$G$9:$G$93*EXP(-Fperm_SI_Woolf2021!$J$9:$J$93*$C77*IF(AV$58=Fperm_SI_Woolf2021!$E$9:$E$93,1,EXP(LN((1.1*(Fperm_SI_Woolf2021!$E$9:$E$93-AV$58)-63.1579*EXP(-0.19*Fperm_SI_Woolf2021!$E$9:$E$93)+63.1579*EXP(-0.19*AV$58))/(Fperm_SI_Woolf2021!$E$9:$E$93-AV$58))*(AV$58-Fperm_SI_Woolf2021!$E$9:$E$93)/10))) + Fperm_SI_Woolf2021!$H$9:$H$93*EXP(-Fperm_SI_Woolf2021!$K$9:$K$93*$C77*IF(AV$58=Fperm_SI_Woolf2021!$E$9:$E$93,1,EXP(LN((1.1*(Fperm_SI_Woolf2021!$E$9:$E$93-AV$58)-63.1579*EXP(-0.19*Fperm_SI_Woolf2021!$E$9:$E$93)+63.1579*EXP(-0.19*AV$58))/(Fperm_SI_Woolf2021!$E$9:$E$93-AV$58))*(AV$58-Fperm_SI_Woolf2021!$E$9:$E$93)/10))),Fperm_SI_Woolf2021!$D$9:$D$93)*AV$57+INTERCEPT(Fperm_SI_Woolf2021!$F$9:$F$93*EXP(-Fperm_SI_Woolf2021!$I$9:$I$93*$C77*IF(AV$58=Fperm_SI_Woolf2021!$E$9:$E$93,1,EXP(LN((1.1*(Fperm_SI_Woolf2021!$E$9:$E$93-AV$58)-63.1579*EXP(-0.19*Fperm_SI_Woolf2021!$E$9:$E$93)+63.1579*EXP(-0.19*AV$58))/(Fperm_SI_Woolf2021!$E$9:$E$93-AV$58))*(AV$58-Fperm_SI_Woolf2021!$E$9:$E$93)/10))) + Fperm_SI_Woolf2021!$G$9:$G$93*EXP(-Fperm_SI_Woolf2021!$J$9:$J$93*$C77*IF(AV$58=Fperm_SI_Woolf2021!$E$9:$E$93,1,EXP(LN((1.1*(Fperm_SI_Woolf2021!$E$9:$E$93-AV$58)-63.1579*EXP(-0.19*Fperm_SI_Woolf2021!$E$9:$E$93)+63.1579*EXP(-0.19*AV$58))/(Fperm_SI_Woolf2021!$E$9:$E$93-AV$58))*(AV$58-Fperm_SI_Woolf2021!$E$9:$E$93)/10))) + Fperm_SI_Woolf2021!$H$9:$H$93*EXP(-Fperm_SI_Woolf2021!$K$9:$K$93*$C77*IF(AV$58=Fperm_SI_Woolf2021!$E$9:$E$93,1,EXP(LN((1.1*(Fperm_SI_Woolf2021!$E$9:$E$93-AV$58)-63.1579*EXP(-0.19*Fperm_SI_Woolf2021!$E$9:$E$93)+63.1579*EXP(-0.19*AV$58))/(Fperm_SI_Woolf2021!$E$9:$E$93-AV$58))*(AV$58-Fperm_SI_Woolf2021!$E$9:$E$93)/10))),Fperm_SI_Woolf2021!$D$9:$D$93))</f>
        <v>0.44600999036934325</v>
      </c>
      <c r="AW77" s="51" cm="1">
        <f t="array" ref="AW77">MIN(1,SLOPE(Fperm_SI_Woolf2021!$F$9:$F$93*EXP(-Fperm_SI_Woolf2021!$I$9:$I$93*$C77*IF(AW$58=Fperm_SI_Woolf2021!$E$9:$E$93,1,EXP(LN((1.1*(Fperm_SI_Woolf2021!$E$9:$E$93-AW$58)-63.1579*EXP(-0.19*Fperm_SI_Woolf2021!$E$9:$E$93)+63.1579*EXP(-0.19*AW$58))/(Fperm_SI_Woolf2021!$E$9:$E$93-AW$58))*(AW$58-Fperm_SI_Woolf2021!$E$9:$E$93)/10))) + Fperm_SI_Woolf2021!$G$9:$G$93*EXP(-Fperm_SI_Woolf2021!$J$9:$J$93*$C77*IF(AW$58=Fperm_SI_Woolf2021!$E$9:$E$93,1,EXP(LN((1.1*(Fperm_SI_Woolf2021!$E$9:$E$93-AW$58)-63.1579*EXP(-0.19*Fperm_SI_Woolf2021!$E$9:$E$93)+63.1579*EXP(-0.19*AW$58))/(Fperm_SI_Woolf2021!$E$9:$E$93-AW$58))*(AW$58-Fperm_SI_Woolf2021!$E$9:$E$93)/10))) + Fperm_SI_Woolf2021!$H$9:$H$93*EXP(-Fperm_SI_Woolf2021!$K$9:$K$93*$C77*IF(AW$58=Fperm_SI_Woolf2021!$E$9:$E$93,1,EXP(LN((1.1*(Fperm_SI_Woolf2021!$E$9:$E$93-AW$58)-63.1579*EXP(-0.19*Fperm_SI_Woolf2021!$E$9:$E$93)+63.1579*EXP(-0.19*AW$58))/(Fperm_SI_Woolf2021!$E$9:$E$93-AW$58))*(AW$58-Fperm_SI_Woolf2021!$E$9:$E$93)/10))),Fperm_SI_Woolf2021!$D$9:$D$93)*AW$57+INTERCEPT(Fperm_SI_Woolf2021!$F$9:$F$93*EXP(-Fperm_SI_Woolf2021!$I$9:$I$93*$C77*IF(AW$58=Fperm_SI_Woolf2021!$E$9:$E$93,1,EXP(LN((1.1*(Fperm_SI_Woolf2021!$E$9:$E$93-AW$58)-63.1579*EXP(-0.19*Fperm_SI_Woolf2021!$E$9:$E$93)+63.1579*EXP(-0.19*AW$58))/(Fperm_SI_Woolf2021!$E$9:$E$93-AW$58))*(AW$58-Fperm_SI_Woolf2021!$E$9:$E$93)/10))) + Fperm_SI_Woolf2021!$G$9:$G$93*EXP(-Fperm_SI_Woolf2021!$J$9:$J$93*$C77*IF(AW$58=Fperm_SI_Woolf2021!$E$9:$E$93,1,EXP(LN((1.1*(Fperm_SI_Woolf2021!$E$9:$E$93-AW$58)-63.1579*EXP(-0.19*Fperm_SI_Woolf2021!$E$9:$E$93)+63.1579*EXP(-0.19*AW$58))/(Fperm_SI_Woolf2021!$E$9:$E$93-AW$58))*(AW$58-Fperm_SI_Woolf2021!$E$9:$E$93)/10))) + Fperm_SI_Woolf2021!$H$9:$H$93*EXP(-Fperm_SI_Woolf2021!$K$9:$K$93*$C77*IF(AW$58=Fperm_SI_Woolf2021!$E$9:$E$93,1,EXP(LN((1.1*(Fperm_SI_Woolf2021!$E$9:$E$93-AW$58)-63.1579*EXP(-0.19*Fperm_SI_Woolf2021!$E$9:$E$93)+63.1579*EXP(-0.19*AW$58))/(Fperm_SI_Woolf2021!$E$9:$E$93-AW$58))*(AW$58-Fperm_SI_Woolf2021!$E$9:$E$93)/10))),Fperm_SI_Woolf2021!$D$9:$D$93))</f>
        <v>0.8464415889783734</v>
      </c>
      <c r="AX77" s="51" cm="1">
        <f t="array" ref="AX77">MIN(1,SLOPE(Fperm_SI_Woolf2021!$F$9:$F$93*EXP(-Fperm_SI_Woolf2021!$I$9:$I$93*$C77*IF(AX$58=Fperm_SI_Woolf2021!$E$9:$E$93,1,EXP(LN((1.1*(Fperm_SI_Woolf2021!$E$9:$E$93-AX$58)-63.1579*EXP(-0.19*Fperm_SI_Woolf2021!$E$9:$E$93)+63.1579*EXP(-0.19*AX$58))/(Fperm_SI_Woolf2021!$E$9:$E$93-AX$58))*(AX$58-Fperm_SI_Woolf2021!$E$9:$E$93)/10))) + Fperm_SI_Woolf2021!$G$9:$G$93*EXP(-Fperm_SI_Woolf2021!$J$9:$J$93*$C77*IF(AX$58=Fperm_SI_Woolf2021!$E$9:$E$93,1,EXP(LN((1.1*(Fperm_SI_Woolf2021!$E$9:$E$93-AX$58)-63.1579*EXP(-0.19*Fperm_SI_Woolf2021!$E$9:$E$93)+63.1579*EXP(-0.19*AX$58))/(Fperm_SI_Woolf2021!$E$9:$E$93-AX$58))*(AX$58-Fperm_SI_Woolf2021!$E$9:$E$93)/10))) + Fperm_SI_Woolf2021!$H$9:$H$93*EXP(-Fperm_SI_Woolf2021!$K$9:$K$93*$C77*IF(AX$58=Fperm_SI_Woolf2021!$E$9:$E$93,1,EXP(LN((1.1*(Fperm_SI_Woolf2021!$E$9:$E$93-AX$58)-63.1579*EXP(-0.19*Fperm_SI_Woolf2021!$E$9:$E$93)+63.1579*EXP(-0.19*AX$58))/(Fperm_SI_Woolf2021!$E$9:$E$93-AX$58))*(AX$58-Fperm_SI_Woolf2021!$E$9:$E$93)/10))),Fperm_SI_Woolf2021!$D$9:$D$93)*AX$57+INTERCEPT(Fperm_SI_Woolf2021!$F$9:$F$93*EXP(-Fperm_SI_Woolf2021!$I$9:$I$93*$C77*IF(AX$58=Fperm_SI_Woolf2021!$E$9:$E$93,1,EXP(LN((1.1*(Fperm_SI_Woolf2021!$E$9:$E$93-AX$58)-63.1579*EXP(-0.19*Fperm_SI_Woolf2021!$E$9:$E$93)+63.1579*EXP(-0.19*AX$58))/(Fperm_SI_Woolf2021!$E$9:$E$93-AX$58))*(AX$58-Fperm_SI_Woolf2021!$E$9:$E$93)/10))) + Fperm_SI_Woolf2021!$G$9:$G$93*EXP(-Fperm_SI_Woolf2021!$J$9:$J$93*$C77*IF(AX$58=Fperm_SI_Woolf2021!$E$9:$E$93,1,EXP(LN((1.1*(Fperm_SI_Woolf2021!$E$9:$E$93-AX$58)-63.1579*EXP(-0.19*Fperm_SI_Woolf2021!$E$9:$E$93)+63.1579*EXP(-0.19*AX$58))/(Fperm_SI_Woolf2021!$E$9:$E$93-AX$58))*(AX$58-Fperm_SI_Woolf2021!$E$9:$E$93)/10))) + Fperm_SI_Woolf2021!$H$9:$H$93*EXP(-Fperm_SI_Woolf2021!$K$9:$K$93*$C77*IF(AX$58=Fperm_SI_Woolf2021!$E$9:$E$93,1,EXP(LN((1.1*(Fperm_SI_Woolf2021!$E$9:$E$93-AX$58)-63.1579*EXP(-0.19*Fperm_SI_Woolf2021!$E$9:$E$93)+63.1579*EXP(-0.19*AX$58))/(Fperm_SI_Woolf2021!$E$9:$E$93-AX$58))*(AX$58-Fperm_SI_Woolf2021!$E$9:$E$93)/10))),Fperm_SI_Woolf2021!$D$9:$D$93))</f>
        <v>0.81395775394861747</v>
      </c>
      <c r="AY77" s="51" cm="1">
        <f t="array" ref="AY77">MIN(1,SLOPE(Fperm_SI_Woolf2021!$F$9:$F$93*EXP(-Fperm_SI_Woolf2021!$I$9:$I$93*$C77*IF(AY$58=Fperm_SI_Woolf2021!$E$9:$E$93,1,EXP(LN((1.1*(Fperm_SI_Woolf2021!$E$9:$E$93-AY$58)-63.1579*EXP(-0.19*Fperm_SI_Woolf2021!$E$9:$E$93)+63.1579*EXP(-0.19*AY$58))/(Fperm_SI_Woolf2021!$E$9:$E$93-AY$58))*(AY$58-Fperm_SI_Woolf2021!$E$9:$E$93)/10))) + Fperm_SI_Woolf2021!$G$9:$G$93*EXP(-Fperm_SI_Woolf2021!$J$9:$J$93*$C77*IF(AY$58=Fperm_SI_Woolf2021!$E$9:$E$93,1,EXP(LN((1.1*(Fperm_SI_Woolf2021!$E$9:$E$93-AY$58)-63.1579*EXP(-0.19*Fperm_SI_Woolf2021!$E$9:$E$93)+63.1579*EXP(-0.19*AY$58))/(Fperm_SI_Woolf2021!$E$9:$E$93-AY$58))*(AY$58-Fperm_SI_Woolf2021!$E$9:$E$93)/10))) + Fperm_SI_Woolf2021!$H$9:$H$93*EXP(-Fperm_SI_Woolf2021!$K$9:$K$93*$C77*IF(AY$58=Fperm_SI_Woolf2021!$E$9:$E$93,1,EXP(LN((1.1*(Fperm_SI_Woolf2021!$E$9:$E$93-AY$58)-63.1579*EXP(-0.19*Fperm_SI_Woolf2021!$E$9:$E$93)+63.1579*EXP(-0.19*AY$58))/(Fperm_SI_Woolf2021!$E$9:$E$93-AY$58))*(AY$58-Fperm_SI_Woolf2021!$E$9:$E$93)/10))),Fperm_SI_Woolf2021!$D$9:$D$93)*AY$57+INTERCEPT(Fperm_SI_Woolf2021!$F$9:$F$93*EXP(-Fperm_SI_Woolf2021!$I$9:$I$93*$C77*IF(AY$58=Fperm_SI_Woolf2021!$E$9:$E$93,1,EXP(LN((1.1*(Fperm_SI_Woolf2021!$E$9:$E$93-AY$58)-63.1579*EXP(-0.19*Fperm_SI_Woolf2021!$E$9:$E$93)+63.1579*EXP(-0.19*AY$58))/(Fperm_SI_Woolf2021!$E$9:$E$93-AY$58))*(AY$58-Fperm_SI_Woolf2021!$E$9:$E$93)/10))) + Fperm_SI_Woolf2021!$G$9:$G$93*EXP(-Fperm_SI_Woolf2021!$J$9:$J$93*$C77*IF(AY$58=Fperm_SI_Woolf2021!$E$9:$E$93,1,EXP(LN((1.1*(Fperm_SI_Woolf2021!$E$9:$E$93-AY$58)-63.1579*EXP(-0.19*Fperm_SI_Woolf2021!$E$9:$E$93)+63.1579*EXP(-0.19*AY$58))/(Fperm_SI_Woolf2021!$E$9:$E$93-AY$58))*(AY$58-Fperm_SI_Woolf2021!$E$9:$E$93)/10))) + Fperm_SI_Woolf2021!$H$9:$H$93*EXP(-Fperm_SI_Woolf2021!$K$9:$K$93*$C77*IF(AY$58=Fperm_SI_Woolf2021!$E$9:$E$93,1,EXP(LN((1.1*(Fperm_SI_Woolf2021!$E$9:$E$93-AY$58)-63.1579*EXP(-0.19*Fperm_SI_Woolf2021!$E$9:$E$93)+63.1579*EXP(-0.19*AY$58))/(Fperm_SI_Woolf2021!$E$9:$E$93-AY$58))*(AY$58-Fperm_SI_Woolf2021!$E$9:$E$93)/10))),Fperm_SI_Woolf2021!$D$9:$D$93))</f>
        <v>0.78147391891886142</v>
      </c>
      <c r="AZ77" s="51" cm="1">
        <f t="array" ref="AZ77">MIN(1,SLOPE(Fperm_SI_Woolf2021!$F$9:$F$93*EXP(-Fperm_SI_Woolf2021!$I$9:$I$93*$C77*IF(AZ$58=Fperm_SI_Woolf2021!$E$9:$E$93,1,EXP(LN((1.1*(Fperm_SI_Woolf2021!$E$9:$E$93-AZ$58)-63.1579*EXP(-0.19*Fperm_SI_Woolf2021!$E$9:$E$93)+63.1579*EXP(-0.19*AZ$58))/(Fperm_SI_Woolf2021!$E$9:$E$93-AZ$58))*(AZ$58-Fperm_SI_Woolf2021!$E$9:$E$93)/10))) + Fperm_SI_Woolf2021!$G$9:$G$93*EXP(-Fperm_SI_Woolf2021!$J$9:$J$93*$C77*IF(AZ$58=Fperm_SI_Woolf2021!$E$9:$E$93,1,EXP(LN((1.1*(Fperm_SI_Woolf2021!$E$9:$E$93-AZ$58)-63.1579*EXP(-0.19*Fperm_SI_Woolf2021!$E$9:$E$93)+63.1579*EXP(-0.19*AZ$58))/(Fperm_SI_Woolf2021!$E$9:$E$93-AZ$58))*(AZ$58-Fperm_SI_Woolf2021!$E$9:$E$93)/10))) + Fperm_SI_Woolf2021!$H$9:$H$93*EXP(-Fperm_SI_Woolf2021!$K$9:$K$93*$C77*IF(AZ$58=Fperm_SI_Woolf2021!$E$9:$E$93,1,EXP(LN((1.1*(Fperm_SI_Woolf2021!$E$9:$E$93-AZ$58)-63.1579*EXP(-0.19*Fperm_SI_Woolf2021!$E$9:$E$93)+63.1579*EXP(-0.19*AZ$58))/(Fperm_SI_Woolf2021!$E$9:$E$93-AZ$58))*(AZ$58-Fperm_SI_Woolf2021!$E$9:$E$93)/10))),Fperm_SI_Woolf2021!$D$9:$D$93)*AZ$57+INTERCEPT(Fperm_SI_Woolf2021!$F$9:$F$93*EXP(-Fperm_SI_Woolf2021!$I$9:$I$93*$C77*IF(AZ$58=Fperm_SI_Woolf2021!$E$9:$E$93,1,EXP(LN((1.1*(Fperm_SI_Woolf2021!$E$9:$E$93-AZ$58)-63.1579*EXP(-0.19*Fperm_SI_Woolf2021!$E$9:$E$93)+63.1579*EXP(-0.19*AZ$58))/(Fperm_SI_Woolf2021!$E$9:$E$93-AZ$58))*(AZ$58-Fperm_SI_Woolf2021!$E$9:$E$93)/10))) + Fperm_SI_Woolf2021!$G$9:$G$93*EXP(-Fperm_SI_Woolf2021!$J$9:$J$93*$C77*IF(AZ$58=Fperm_SI_Woolf2021!$E$9:$E$93,1,EXP(LN((1.1*(Fperm_SI_Woolf2021!$E$9:$E$93-AZ$58)-63.1579*EXP(-0.19*Fperm_SI_Woolf2021!$E$9:$E$93)+63.1579*EXP(-0.19*AZ$58))/(Fperm_SI_Woolf2021!$E$9:$E$93-AZ$58))*(AZ$58-Fperm_SI_Woolf2021!$E$9:$E$93)/10))) + Fperm_SI_Woolf2021!$H$9:$H$93*EXP(-Fperm_SI_Woolf2021!$K$9:$K$93*$C77*IF(AZ$58=Fperm_SI_Woolf2021!$E$9:$E$93,1,EXP(LN((1.1*(Fperm_SI_Woolf2021!$E$9:$E$93-AZ$58)-63.1579*EXP(-0.19*Fperm_SI_Woolf2021!$E$9:$E$93)+63.1579*EXP(-0.19*AZ$58))/(Fperm_SI_Woolf2021!$E$9:$E$93-AZ$58))*(AZ$58-Fperm_SI_Woolf2021!$E$9:$E$93)/10))),Fperm_SI_Woolf2021!$D$9:$D$93))</f>
        <v>0.74899008388910548</v>
      </c>
      <c r="BA77" s="51" cm="1">
        <f t="array" ref="BA77">MIN(1,SLOPE(Fperm_SI_Woolf2021!$F$9:$F$93*EXP(-Fperm_SI_Woolf2021!$I$9:$I$93*$C77*IF(BA$58=Fperm_SI_Woolf2021!$E$9:$E$93,1,EXP(LN((1.1*(Fperm_SI_Woolf2021!$E$9:$E$93-BA$58)-63.1579*EXP(-0.19*Fperm_SI_Woolf2021!$E$9:$E$93)+63.1579*EXP(-0.19*BA$58))/(Fperm_SI_Woolf2021!$E$9:$E$93-BA$58))*(BA$58-Fperm_SI_Woolf2021!$E$9:$E$93)/10))) + Fperm_SI_Woolf2021!$G$9:$G$93*EXP(-Fperm_SI_Woolf2021!$J$9:$J$93*$C77*IF(BA$58=Fperm_SI_Woolf2021!$E$9:$E$93,1,EXP(LN((1.1*(Fperm_SI_Woolf2021!$E$9:$E$93-BA$58)-63.1579*EXP(-0.19*Fperm_SI_Woolf2021!$E$9:$E$93)+63.1579*EXP(-0.19*BA$58))/(Fperm_SI_Woolf2021!$E$9:$E$93-BA$58))*(BA$58-Fperm_SI_Woolf2021!$E$9:$E$93)/10))) + Fperm_SI_Woolf2021!$H$9:$H$93*EXP(-Fperm_SI_Woolf2021!$K$9:$K$93*$C77*IF(BA$58=Fperm_SI_Woolf2021!$E$9:$E$93,1,EXP(LN((1.1*(Fperm_SI_Woolf2021!$E$9:$E$93-BA$58)-63.1579*EXP(-0.19*Fperm_SI_Woolf2021!$E$9:$E$93)+63.1579*EXP(-0.19*BA$58))/(Fperm_SI_Woolf2021!$E$9:$E$93-BA$58))*(BA$58-Fperm_SI_Woolf2021!$E$9:$E$93)/10))),Fperm_SI_Woolf2021!$D$9:$D$93)*BA$57+INTERCEPT(Fperm_SI_Woolf2021!$F$9:$F$93*EXP(-Fperm_SI_Woolf2021!$I$9:$I$93*$C77*IF(BA$58=Fperm_SI_Woolf2021!$E$9:$E$93,1,EXP(LN((1.1*(Fperm_SI_Woolf2021!$E$9:$E$93-BA$58)-63.1579*EXP(-0.19*Fperm_SI_Woolf2021!$E$9:$E$93)+63.1579*EXP(-0.19*BA$58))/(Fperm_SI_Woolf2021!$E$9:$E$93-BA$58))*(BA$58-Fperm_SI_Woolf2021!$E$9:$E$93)/10))) + Fperm_SI_Woolf2021!$G$9:$G$93*EXP(-Fperm_SI_Woolf2021!$J$9:$J$93*$C77*IF(BA$58=Fperm_SI_Woolf2021!$E$9:$E$93,1,EXP(LN((1.1*(Fperm_SI_Woolf2021!$E$9:$E$93-BA$58)-63.1579*EXP(-0.19*Fperm_SI_Woolf2021!$E$9:$E$93)+63.1579*EXP(-0.19*BA$58))/(Fperm_SI_Woolf2021!$E$9:$E$93-BA$58))*(BA$58-Fperm_SI_Woolf2021!$E$9:$E$93)/10))) + Fperm_SI_Woolf2021!$H$9:$H$93*EXP(-Fperm_SI_Woolf2021!$K$9:$K$93*$C77*IF(BA$58=Fperm_SI_Woolf2021!$E$9:$E$93,1,EXP(LN((1.1*(Fperm_SI_Woolf2021!$E$9:$E$93-BA$58)-63.1579*EXP(-0.19*Fperm_SI_Woolf2021!$E$9:$E$93)+63.1579*EXP(-0.19*BA$58))/(Fperm_SI_Woolf2021!$E$9:$E$93-BA$58))*(BA$58-Fperm_SI_Woolf2021!$E$9:$E$93)/10))),Fperm_SI_Woolf2021!$D$9:$D$93))</f>
        <v>0.71650624885934944</v>
      </c>
      <c r="BB77" s="51" cm="1">
        <f t="array" ref="BB77">MIN(1,SLOPE(Fperm_SI_Woolf2021!$F$9:$F$93*EXP(-Fperm_SI_Woolf2021!$I$9:$I$93*$C77*IF(BB$58=Fperm_SI_Woolf2021!$E$9:$E$93,1,EXP(LN((1.1*(Fperm_SI_Woolf2021!$E$9:$E$93-BB$58)-63.1579*EXP(-0.19*Fperm_SI_Woolf2021!$E$9:$E$93)+63.1579*EXP(-0.19*BB$58))/(Fperm_SI_Woolf2021!$E$9:$E$93-BB$58))*(BB$58-Fperm_SI_Woolf2021!$E$9:$E$93)/10))) + Fperm_SI_Woolf2021!$G$9:$G$93*EXP(-Fperm_SI_Woolf2021!$J$9:$J$93*$C77*IF(BB$58=Fperm_SI_Woolf2021!$E$9:$E$93,1,EXP(LN((1.1*(Fperm_SI_Woolf2021!$E$9:$E$93-BB$58)-63.1579*EXP(-0.19*Fperm_SI_Woolf2021!$E$9:$E$93)+63.1579*EXP(-0.19*BB$58))/(Fperm_SI_Woolf2021!$E$9:$E$93-BB$58))*(BB$58-Fperm_SI_Woolf2021!$E$9:$E$93)/10))) + Fperm_SI_Woolf2021!$H$9:$H$93*EXP(-Fperm_SI_Woolf2021!$K$9:$K$93*$C77*IF(BB$58=Fperm_SI_Woolf2021!$E$9:$E$93,1,EXP(LN((1.1*(Fperm_SI_Woolf2021!$E$9:$E$93-BB$58)-63.1579*EXP(-0.19*Fperm_SI_Woolf2021!$E$9:$E$93)+63.1579*EXP(-0.19*BB$58))/(Fperm_SI_Woolf2021!$E$9:$E$93-BB$58))*(BB$58-Fperm_SI_Woolf2021!$E$9:$E$93)/10))),Fperm_SI_Woolf2021!$D$9:$D$93)*BB$57+INTERCEPT(Fperm_SI_Woolf2021!$F$9:$F$93*EXP(-Fperm_SI_Woolf2021!$I$9:$I$93*$C77*IF(BB$58=Fperm_SI_Woolf2021!$E$9:$E$93,1,EXP(LN((1.1*(Fperm_SI_Woolf2021!$E$9:$E$93-BB$58)-63.1579*EXP(-0.19*Fperm_SI_Woolf2021!$E$9:$E$93)+63.1579*EXP(-0.19*BB$58))/(Fperm_SI_Woolf2021!$E$9:$E$93-BB$58))*(BB$58-Fperm_SI_Woolf2021!$E$9:$E$93)/10))) + Fperm_SI_Woolf2021!$G$9:$G$93*EXP(-Fperm_SI_Woolf2021!$J$9:$J$93*$C77*IF(BB$58=Fperm_SI_Woolf2021!$E$9:$E$93,1,EXP(LN((1.1*(Fperm_SI_Woolf2021!$E$9:$E$93-BB$58)-63.1579*EXP(-0.19*Fperm_SI_Woolf2021!$E$9:$E$93)+63.1579*EXP(-0.19*BB$58))/(Fperm_SI_Woolf2021!$E$9:$E$93-BB$58))*(BB$58-Fperm_SI_Woolf2021!$E$9:$E$93)/10))) + Fperm_SI_Woolf2021!$H$9:$H$93*EXP(-Fperm_SI_Woolf2021!$K$9:$K$93*$C77*IF(BB$58=Fperm_SI_Woolf2021!$E$9:$E$93,1,EXP(LN((1.1*(Fperm_SI_Woolf2021!$E$9:$E$93-BB$58)-63.1579*EXP(-0.19*Fperm_SI_Woolf2021!$E$9:$E$93)+63.1579*EXP(-0.19*BB$58))/(Fperm_SI_Woolf2021!$E$9:$E$93-BB$58))*(BB$58-Fperm_SI_Woolf2021!$E$9:$E$93)/10))),Fperm_SI_Woolf2021!$D$9:$D$93))</f>
        <v>0.6840224138295935</v>
      </c>
      <c r="BC77" s="51" cm="1">
        <f t="array" ref="BC77">MIN(1,SLOPE(Fperm_SI_Woolf2021!$F$9:$F$93*EXP(-Fperm_SI_Woolf2021!$I$9:$I$93*$C77*IF(BC$58=Fperm_SI_Woolf2021!$E$9:$E$93,1,EXP(LN((1.1*(Fperm_SI_Woolf2021!$E$9:$E$93-BC$58)-63.1579*EXP(-0.19*Fperm_SI_Woolf2021!$E$9:$E$93)+63.1579*EXP(-0.19*BC$58))/(Fperm_SI_Woolf2021!$E$9:$E$93-BC$58))*(BC$58-Fperm_SI_Woolf2021!$E$9:$E$93)/10))) + Fperm_SI_Woolf2021!$G$9:$G$93*EXP(-Fperm_SI_Woolf2021!$J$9:$J$93*$C77*IF(BC$58=Fperm_SI_Woolf2021!$E$9:$E$93,1,EXP(LN((1.1*(Fperm_SI_Woolf2021!$E$9:$E$93-BC$58)-63.1579*EXP(-0.19*Fperm_SI_Woolf2021!$E$9:$E$93)+63.1579*EXP(-0.19*BC$58))/(Fperm_SI_Woolf2021!$E$9:$E$93-BC$58))*(BC$58-Fperm_SI_Woolf2021!$E$9:$E$93)/10))) + Fperm_SI_Woolf2021!$H$9:$H$93*EXP(-Fperm_SI_Woolf2021!$K$9:$K$93*$C77*IF(BC$58=Fperm_SI_Woolf2021!$E$9:$E$93,1,EXP(LN((1.1*(Fperm_SI_Woolf2021!$E$9:$E$93-BC$58)-63.1579*EXP(-0.19*Fperm_SI_Woolf2021!$E$9:$E$93)+63.1579*EXP(-0.19*BC$58))/(Fperm_SI_Woolf2021!$E$9:$E$93-BC$58))*(BC$58-Fperm_SI_Woolf2021!$E$9:$E$93)/10))),Fperm_SI_Woolf2021!$D$9:$D$93)*BC$57+INTERCEPT(Fperm_SI_Woolf2021!$F$9:$F$93*EXP(-Fperm_SI_Woolf2021!$I$9:$I$93*$C77*IF(BC$58=Fperm_SI_Woolf2021!$E$9:$E$93,1,EXP(LN((1.1*(Fperm_SI_Woolf2021!$E$9:$E$93-BC$58)-63.1579*EXP(-0.19*Fperm_SI_Woolf2021!$E$9:$E$93)+63.1579*EXP(-0.19*BC$58))/(Fperm_SI_Woolf2021!$E$9:$E$93-BC$58))*(BC$58-Fperm_SI_Woolf2021!$E$9:$E$93)/10))) + Fperm_SI_Woolf2021!$G$9:$G$93*EXP(-Fperm_SI_Woolf2021!$J$9:$J$93*$C77*IF(BC$58=Fperm_SI_Woolf2021!$E$9:$E$93,1,EXP(LN((1.1*(Fperm_SI_Woolf2021!$E$9:$E$93-BC$58)-63.1579*EXP(-0.19*Fperm_SI_Woolf2021!$E$9:$E$93)+63.1579*EXP(-0.19*BC$58))/(Fperm_SI_Woolf2021!$E$9:$E$93-BC$58))*(BC$58-Fperm_SI_Woolf2021!$E$9:$E$93)/10))) + Fperm_SI_Woolf2021!$H$9:$H$93*EXP(-Fperm_SI_Woolf2021!$K$9:$K$93*$C77*IF(BC$58=Fperm_SI_Woolf2021!$E$9:$E$93,1,EXP(LN((1.1*(Fperm_SI_Woolf2021!$E$9:$E$93-BC$58)-63.1579*EXP(-0.19*Fperm_SI_Woolf2021!$E$9:$E$93)+63.1579*EXP(-0.19*BC$58))/(Fperm_SI_Woolf2021!$E$9:$E$93-BC$58))*(BC$58-Fperm_SI_Woolf2021!$E$9:$E$93)/10))),Fperm_SI_Woolf2021!$D$9:$D$93))</f>
        <v>0.65153857879983745</v>
      </c>
      <c r="BD77" s="51" cm="1">
        <f t="array" ref="BD77">MIN(1,SLOPE(Fperm_SI_Woolf2021!$F$9:$F$93*EXP(-Fperm_SI_Woolf2021!$I$9:$I$93*$C77*IF(BD$58=Fperm_SI_Woolf2021!$E$9:$E$93,1,EXP(LN((1.1*(Fperm_SI_Woolf2021!$E$9:$E$93-BD$58)-63.1579*EXP(-0.19*Fperm_SI_Woolf2021!$E$9:$E$93)+63.1579*EXP(-0.19*BD$58))/(Fperm_SI_Woolf2021!$E$9:$E$93-BD$58))*(BD$58-Fperm_SI_Woolf2021!$E$9:$E$93)/10))) + Fperm_SI_Woolf2021!$G$9:$G$93*EXP(-Fperm_SI_Woolf2021!$J$9:$J$93*$C77*IF(BD$58=Fperm_SI_Woolf2021!$E$9:$E$93,1,EXP(LN((1.1*(Fperm_SI_Woolf2021!$E$9:$E$93-BD$58)-63.1579*EXP(-0.19*Fperm_SI_Woolf2021!$E$9:$E$93)+63.1579*EXP(-0.19*BD$58))/(Fperm_SI_Woolf2021!$E$9:$E$93-BD$58))*(BD$58-Fperm_SI_Woolf2021!$E$9:$E$93)/10))) + Fperm_SI_Woolf2021!$H$9:$H$93*EXP(-Fperm_SI_Woolf2021!$K$9:$K$93*$C77*IF(BD$58=Fperm_SI_Woolf2021!$E$9:$E$93,1,EXP(LN((1.1*(Fperm_SI_Woolf2021!$E$9:$E$93-BD$58)-63.1579*EXP(-0.19*Fperm_SI_Woolf2021!$E$9:$E$93)+63.1579*EXP(-0.19*BD$58))/(Fperm_SI_Woolf2021!$E$9:$E$93-BD$58))*(BD$58-Fperm_SI_Woolf2021!$E$9:$E$93)/10))),Fperm_SI_Woolf2021!$D$9:$D$93)*BD$57+INTERCEPT(Fperm_SI_Woolf2021!$F$9:$F$93*EXP(-Fperm_SI_Woolf2021!$I$9:$I$93*$C77*IF(BD$58=Fperm_SI_Woolf2021!$E$9:$E$93,1,EXP(LN((1.1*(Fperm_SI_Woolf2021!$E$9:$E$93-BD$58)-63.1579*EXP(-0.19*Fperm_SI_Woolf2021!$E$9:$E$93)+63.1579*EXP(-0.19*BD$58))/(Fperm_SI_Woolf2021!$E$9:$E$93-BD$58))*(BD$58-Fperm_SI_Woolf2021!$E$9:$E$93)/10))) + Fperm_SI_Woolf2021!$G$9:$G$93*EXP(-Fperm_SI_Woolf2021!$J$9:$J$93*$C77*IF(BD$58=Fperm_SI_Woolf2021!$E$9:$E$93,1,EXP(LN((1.1*(Fperm_SI_Woolf2021!$E$9:$E$93-BD$58)-63.1579*EXP(-0.19*Fperm_SI_Woolf2021!$E$9:$E$93)+63.1579*EXP(-0.19*BD$58))/(Fperm_SI_Woolf2021!$E$9:$E$93-BD$58))*(BD$58-Fperm_SI_Woolf2021!$E$9:$E$93)/10))) + Fperm_SI_Woolf2021!$H$9:$H$93*EXP(-Fperm_SI_Woolf2021!$K$9:$K$93*$C77*IF(BD$58=Fperm_SI_Woolf2021!$E$9:$E$93,1,EXP(LN((1.1*(Fperm_SI_Woolf2021!$E$9:$E$93-BD$58)-63.1579*EXP(-0.19*Fperm_SI_Woolf2021!$E$9:$E$93)+63.1579*EXP(-0.19*BD$58))/(Fperm_SI_Woolf2021!$E$9:$E$93-BD$58))*(BD$58-Fperm_SI_Woolf2021!$E$9:$E$93)/10))),Fperm_SI_Woolf2021!$D$9:$D$93))</f>
        <v>0.61905474377008152</v>
      </c>
      <c r="BE77" s="51" cm="1">
        <f t="array" ref="BE77">MIN(1,SLOPE(Fperm_SI_Woolf2021!$F$9:$F$93*EXP(-Fperm_SI_Woolf2021!$I$9:$I$93*$C77*IF(BE$58=Fperm_SI_Woolf2021!$E$9:$E$93,1,EXP(LN((1.1*(Fperm_SI_Woolf2021!$E$9:$E$93-BE$58)-63.1579*EXP(-0.19*Fperm_SI_Woolf2021!$E$9:$E$93)+63.1579*EXP(-0.19*BE$58))/(Fperm_SI_Woolf2021!$E$9:$E$93-BE$58))*(BE$58-Fperm_SI_Woolf2021!$E$9:$E$93)/10))) + Fperm_SI_Woolf2021!$G$9:$G$93*EXP(-Fperm_SI_Woolf2021!$J$9:$J$93*$C77*IF(BE$58=Fperm_SI_Woolf2021!$E$9:$E$93,1,EXP(LN((1.1*(Fperm_SI_Woolf2021!$E$9:$E$93-BE$58)-63.1579*EXP(-0.19*Fperm_SI_Woolf2021!$E$9:$E$93)+63.1579*EXP(-0.19*BE$58))/(Fperm_SI_Woolf2021!$E$9:$E$93-BE$58))*(BE$58-Fperm_SI_Woolf2021!$E$9:$E$93)/10))) + Fperm_SI_Woolf2021!$H$9:$H$93*EXP(-Fperm_SI_Woolf2021!$K$9:$K$93*$C77*IF(BE$58=Fperm_SI_Woolf2021!$E$9:$E$93,1,EXP(LN((1.1*(Fperm_SI_Woolf2021!$E$9:$E$93-BE$58)-63.1579*EXP(-0.19*Fperm_SI_Woolf2021!$E$9:$E$93)+63.1579*EXP(-0.19*BE$58))/(Fperm_SI_Woolf2021!$E$9:$E$93-BE$58))*(BE$58-Fperm_SI_Woolf2021!$E$9:$E$93)/10))),Fperm_SI_Woolf2021!$D$9:$D$93)*BE$57+INTERCEPT(Fperm_SI_Woolf2021!$F$9:$F$93*EXP(-Fperm_SI_Woolf2021!$I$9:$I$93*$C77*IF(BE$58=Fperm_SI_Woolf2021!$E$9:$E$93,1,EXP(LN((1.1*(Fperm_SI_Woolf2021!$E$9:$E$93-BE$58)-63.1579*EXP(-0.19*Fperm_SI_Woolf2021!$E$9:$E$93)+63.1579*EXP(-0.19*BE$58))/(Fperm_SI_Woolf2021!$E$9:$E$93-BE$58))*(BE$58-Fperm_SI_Woolf2021!$E$9:$E$93)/10))) + Fperm_SI_Woolf2021!$G$9:$G$93*EXP(-Fperm_SI_Woolf2021!$J$9:$J$93*$C77*IF(BE$58=Fperm_SI_Woolf2021!$E$9:$E$93,1,EXP(LN((1.1*(Fperm_SI_Woolf2021!$E$9:$E$93-BE$58)-63.1579*EXP(-0.19*Fperm_SI_Woolf2021!$E$9:$E$93)+63.1579*EXP(-0.19*BE$58))/(Fperm_SI_Woolf2021!$E$9:$E$93-BE$58))*(BE$58-Fperm_SI_Woolf2021!$E$9:$E$93)/10))) + Fperm_SI_Woolf2021!$H$9:$H$93*EXP(-Fperm_SI_Woolf2021!$K$9:$K$93*$C77*IF(BE$58=Fperm_SI_Woolf2021!$E$9:$E$93,1,EXP(LN((1.1*(Fperm_SI_Woolf2021!$E$9:$E$93-BE$58)-63.1579*EXP(-0.19*Fperm_SI_Woolf2021!$E$9:$E$93)+63.1579*EXP(-0.19*BE$58))/(Fperm_SI_Woolf2021!$E$9:$E$93-BE$58))*(BE$58-Fperm_SI_Woolf2021!$E$9:$E$93)/10))),Fperm_SI_Woolf2021!$D$9:$D$93))</f>
        <v>0.58657090874032547</v>
      </c>
      <c r="BF77" s="51" cm="1">
        <f t="array" ref="BF77">MIN(1,SLOPE(Fperm_SI_Woolf2021!$F$9:$F$93*EXP(-Fperm_SI_Woolf2021!$I$9:$I$93*$C77*IF(BF$58=Fperm_SI_Woolf2021!$E$9:$E$93,1,EXP(LN((1.1*(Fperm_SI_Woolf2021!$E$9:$E$93-BF$58)-63.1579*EXP(-0.19*Fperm_SI_Woolf2021!$E$9:$E$93)+63.1579*EXP(-0.19*BF$58))/(Fperm_SI_Woolf2021!$E$9:$E$93-BF$58))*(BF$58-Fperm_SI_Woolf2021!$E$9:$E$93)/10))) + Fperm_SI_Woolf2021!$G$9:$G$93*EXP(-Fperm_SI_Woolf2021!$J$9:$J$93*$C77*IF(BF$58=Fperm_SI_Woolf2021!$E$9:$E$93,1,EXP(LN((1.1*(Fperm_SI_Woolf2021!$E$9:$E$93-BF$58)-63.1579*EXP(-0.19*Fperm_SI_Woolf2021!$E$9:$E$93)+63.1579*EXP(-0.19*BF$58))/(Fperm_SI_Woolf2021!$E$9:$E$93-BF$58))*(BF$58-Fperm_SI_Woolf2021!$E$9:$E$93)/10))) + Fperm_SI_Woolf2021!$H$9:$H$93*EXP(-Fperm_SI_Woolf2021!$K$9:$K$93*$C77*IF(BF$58=Fperm_SI_Woolf2021!$E$9:$E$93,1,EXP(LN((1.1*(Fperm_SI_Woolf2021!$E$9:$E$93-BF$58)-63.1579*EXP(-0.19*Fperm_SI_Woolf2021!$E$9:$E$93)+63.1579*EXP(-0.19*BF$58))/(Fperm_SI_Woolf2021!$E$9:$E$93-BF$58))*(BF$58-Fperm_SI_Woolf2021!$E$9:$E$93)/10))),Fperm_SI_Woolf2021!$D$9:$D$93)*BF$57+INTERCEPT(Fperm_SI_Woolf2021!$F$9:$F$93*EXP(-Fperm_SI_Woolf2021!$I$9:$I$93*$C77*IF(BF$58=Fperm_SI_Woolf2021!$E$9:$E$93,1,EXP(LN((1.1*(Fperm_SI_Woolf2021!$E$9:$E$93-BF$58)-63.1579*EXP(-0.19*Fperm_SI_Woolf2021!$E$9:$E$93)+63.1579*EXP(-0.19*BF$58))/(Fperm_SI_Woolf2021!$E$9:$E$93-BF$58))*(BF$58-Fperm_SI_Woolf2021!$E$9:$E$93)/10))) + Fperm_SI_Woolf2021!$G$9:$G$93*EXP(-Fperm_SI_Woolf2021!$J$9:$J$93*$C77*IF(BF$58=Fperm_SI_Woolf2021!$E$9:$E$93,1,EXP(LN((1.1*(Fperm_SI_Woolf2021!$E$9:$E$93-BF$58)-63.1579*EXP(-0.19*Fperm_SI_Woolf2021!$E$9:$E$93)+63.1579*EXP(-0.19*BF$58))/(Fperm_SI_Woolf2021!$E$9:$E$93-BF$58))*(BF$58-Fperm_SI_Woolf2021!$E$9:$E$93)/10))) + Fperm_SI_Woolf2021!$H$9:$H$93*EXP(-Fperm_SI_Woolf2021!$K$9:$K$93*$C77*IF(BF$58=Fperm_SI_Woolf2021!$E$9:$E$93,1,EXP(LN((1.1*(Fperm_SI_Woolf2021!$E$9:$E$93-BF$58)-63.1579*EXP(-0.19*Fperm_SI_Woolf2021!$E$9:$E$93)+63.1579*EXP(-0.19*BF$58))/(Fperm_SI_Woolf2021!$E$9:$E$93-BF$58))*(BF$58-Fperm_SI_Woolf2021!$E$9:$E$93)/10))),Fperm_SI_Woolf2021!$D$9:$D$93))</f>
        <v>0.55408707371056953</v>
      </c>
      <c r="BG77" s="51" cm="1">
        <f t="array" ref="BG77">MIN(1,SLOPE(Fperm_SI_Woolf2021!$F$9:$F$93*EXP(-Fperm_SI_Woolf2021!$I$9:$I$93*$C77*IF(BG$58=Fperm_SI_Woolf2021!$E$9:$E$93,1,EXP(LN((1.1*(Fperm_SI_Woolf2021!$E$9:$E$93-BG$58)-63.1579*EXP(-0.19*Fperm_SI_Woolf2021!$E$9:$E$93)+63.1579*EXP(-0.19*BG$58))/(Fperm_SI_Woolf2021!$E$9:$E$93-BG$58))*(BG$58-Fperm_SI_Woolf2021!$E$9:$E$93)/10))) + Fperm_SI_Woolf2021!$G$9:$G$93*EXP(-Fperm_SI_Woolf2021!$J$9:$J$93*$C77*IF(BG$58=Fperm_SI_Woolf2021!$E$9:$E$93,1,EXP(LN((1.1*(Fperm_SI_Woolf2021!$E$9:$E$93-BG$58)-63.1579*EXP(-0.19*Fperm_SI_Woolf2021!$E$9:$E$93)+63.1579*EXP(-0.19*BG$58))/(Fperm_SI_Woolf2021!$E$9:$E$93-BG$58))*(BG$58-Fperm_SI_Woolf2021!$E$9:$E$93)/10))) + Fperm_SI_Woolf2021!$H$9:$H$93*EXP(-Fperm_SI_Woolf2021!$K$9:$K$93*$C77*IF(BG$58=Fperm_SI_Woolf2021!$E$9:$E$93,1,EXP(LN((1.1*(Fperm_SI_Woolf2021!$E$9:$E$93-BG$58)-63.1579*EXP(-0.19*Fperm_SI_Woolf2021!$E$9:$E$93)+63.1579*EXP(-0.19*BG$58))/(Fperm_SI_Woolf2021!$E$9:$E$93-BG$58))*(BG$58-Fperm_SI_Woolf2021!$E$9:$E$93)/10))),Fperm_SI_Woolf2021!$D$9:$D$93)*BG$57+INTERCEPT(Fperm_SI_Woolf2021!$F$9:$F$93*EXP(-Fperm_SI_Woolf2021!$I$9:$I$93*$C77*IF(BG$58=Fperm_SI_Woolf2021!$E$9:$E$93,1,EXP(LN((1.1*(Fperm_SI_Woolf2021!$E$9:$E$93-BG$58)-63.1579*EXP(-0.19*Fperm_SI_Woolf2021!$E$9:$E$93)+63.1579*EXP(-0.19*BG$58))/(Fperm_SI_Woolf2021!$E$9:$E$93-BG$58))*(BG$58-Fperm_SI_Woolf2021!$E$9:$E$93)/10))) + Fperm_SI_Woolf2021!$G$9:$G$93*EXP(-Fperm_SI_Woolf2021!$J$9:$J$93*$C77*IF(BG$58=Fperm_SI_Woolf2021!$E$9:$E$93,1,EXP(LN((1.1*(Fperm_SI_Woolf2021!$E$9:$E$93-BG$58)-63.1579*EXP(-0.19*Fperm_SI_Woolf2021!$E$9:$E$93)+63.1579*EXP(-0.19*BG$58))/(Fperm_SI_Woolf2021!$E$9:$E$93-BG$58))*(BG$58-Fperm_SI_Woolf2021!$E$9:$E$93)/10))) + Fperm_SI_Woolf2021!$H$9:$H$93*EXP(-Fperm_SI_Woolf2021!$K$9:$K$93*$C77*IF(BG$58=Fperm_SI_Woolf2021!$E$9:$E$93,1,EXP(LN((1.1*(Fperm_SI_Woolf2021!$E$9:$E$93-BG$58)-63.1579*EXP(-0.19*Fperm_SI_Woolf2021!$E$9:$E$93)+63.1579*EXP(-0.19*BG$58))/(Fperm_SI_Woolf2021!$E$9:$E$93-BG$58))*(BG$58-Fperm_SI_Woolf2021!$E$9:$E$93)/10))),Fperm_SI_Woolf2021!$D$9:$D$93))</f>
        <v>0.5216032386808136</v>
      </c>
      <c r="BH77" s="51" cm="1">
        <f t="array" ref="BH77">MIN(1,SLOPE(Fperm_SI_Woolf2021!$F$9:$F$93*EXP(-Fperm_SI_Woolf2021!$I$9:$I$93*$C77*IF(BH$58=Fperm_SI_Woolf2021!$E$9:$E$93,1,EXP(LN((1.1*(Fperm_SI_Woolf2021!$E$9:$E$93-BH$58)-63.1579*EXP(-0.19*Fperm_SI_Woolf2021!$E$9:$E$93)+63.1579*EXP(-0.19*BH$58))/(Fperm_SI_Woolf2021!$E$9:$E$93-BH$58))*(BH$58-Fperm_SI_Woolf2021!$E$9:$E$93)/10))) + Fperm_SI_Woolf2021!$G$9:$G$93*EXP(-Fperm_SI_Woolf2021!$J$9:$J$93*$C77*IF(BH$58=Fperm_SI_Woolf2021!$E$9:$E$93,1,EXP(LN((1.1*(Fperm_SI_Woolf2021!$E$9:$E$93-BH$58)-63.1579*EXP(-0.19*Fperm_SI_Woolf2021!$E$9:$E$93)+63.1579*EXP(-0.19*BH$58))/(Fperm_SI_Woolf2021!$E$9:$E$93-BH$58))*(BH$58-Fperm_SI_Woolf2021!$E$9:$E$93)/10))) + Fperm_SI_Woolf2021!$H$9:$H$93*EXP(-Fperm_SI_Woolf2021!$K$9:$K$93*$C77*IF(BH$58=Fperm_SI_Woolf2021!$E$9:$E$93,1,EXP(LN((1.1*(Fperm_SI_Woolf2021!$E$9:$E$93-BH$58)-63.1579*EXP(-0.19*Fperm_SI_Woolf2021!$E$9:$E$93)+63.1579*EXP(-0.19*BH$58))/(Fperm_SI_Woolf2021!$E$9:$E$93-BH$58))*(BH$58-Fperm_SI_Woolf2021!$E$9:$E$93)/10))),Fperm_SI_Woolf2021!$D$9:$D$93)*BH$57+INTERCEPT(Fperm_SI_Woolf2021!$F$9:$F$93*EXP(-Fperm_SI_Woolf2021!$I$9:$I$93*$C77*IF(BH$58=Fperm_SI_Woolf2021!$E$9:$E$93,1,EXP(LN((1.1*(Fperm_SI_Woolf2021!$E$9:$E$93-BH$58)-63.1579*EXP(-0.19*Fperm_SI_Woolf2021!$E$9:$E$93)+63.1579*EXP(-0.19*BH$58))/(Fperm_SI_Woolf2021!$E$9:$E$93-BH$58))*(BH$58-Fperm_SI_Woolf2021!$E$9:$E$93)/10))) + Fperm_SI_Woolf2021!$G$9:$G$93*EXP(-Fperm_SI_Woolf2021!$J$9:$J$93*$C77*IF(BH$58=Fperm_SI_Woolf2021!$E$9:$E$93,1,EXP(LN((1.1*(Fperm_SI_Woolf2021!$E$9:$E$93-BH$58)-63.1579*EXP(-0.19*Fperm_SI_Woolf2021!$E$9:$E$93)+63.1579*EXP(-0.19*BH$58))/(Fperm_SI_Woolf2021!$E$9:$E$93-BH$58))*(BH$58-Fperm_SI_Woolf2021!$E$9:$E$93)/10))) + Fperm_SI_Woolf2021!$H$9:$H$93*EXP(-Fperm_SI_Woolf2021!$K$9:$K$93*$C77*IF(BH$58=Fperm_SI_Woolf2021!$E$9:$E$93,1,EXP(LN((1.1*(Fperm_SI_Woolf2021!$E$9:$E$93-BH$58)-63.1579*EXP(-0.19*Fperm_SI_Woolf2021!$E$9:$E$93)+63.1579*EXP(-0.19*BH$58))/(Fperm_SI_Woolf2021!$E$9:$E$93-BH$58))*(BH$58-Fperm_SI_Woolf2021!$E$9:$E$93)/10))),Fperm_SI_Woolf2021!$D$9:$D$93))</f>
        <v>0.48911940365105749</v>
      </c>
      <c r="BI77" s="51" cm="1">
        <f t="array" ref="BI77">MIN(1,SLOPE(Fperm_SI_Woolf2021!$F$9:$F$93*EXP(-Fperm_SI_Woolf2021!$I$9:$I$93*$C77*IF(BI$58=Fperm_SI_Woolf2021!$E$9:$E$93,1,EXP(LN((1.1*(Fperm_SI_Woolf2021!$E$9:$E$93-BI$58)-63.1579*EXP(-0.19*Fperm_SI_Woolf2021!$E$9:$E$93)+63.1579*EXP(-0.19*BI$58))/(Fperm_SI_Woolf2021!$E$9:$E$93-BI$58))*(BI$58-Fperm_SI_Woolf2021!$E$9:$E$93)/10))) + Fperm_SI_Woolf2021!$G$9:$G$93*EXP(-Fperm_SI_Woolf2021!$J$9:$J$93*$C77*IF(BI$58=Fperm_SI_Woolf2021!$E$9:$E$93,1,EXP(LN((1.1*(Fperm_SI_Woolf2021!$E$9:$E$93-BI$58)-63.1579*EXP(-0.19*Fperm_SI_Woolf2021!$E$9:$E$93)+63.1579*EXP(-0.19*BI$58))/(Fperm_SI_Woolf2021!$E$9:$E$93-BI$58))*(BI$58-Fperm_SI_Woolf2021!$E$9:$E$93)/10))) + Fperm_SI_Woolf2021!$H$9:$H$93*EXP(-Fperm_SI_Woolf2021!$K$9:$K$93*$C77*IF(BI$58=Fperm_SI_Woolf2021!$E$9:$E$93,1,EXP(LN((1.1*(Fperm_SI_Woolf2021!$E$9:$E$93-BI$58)-63.1579*EXP(-0.19*Fperm_SI_Woolf2021!$E$9:$E$93)+63.1579*EXP(-0.19*BI$58))/(Fperm_SI_Woolf2021!$E$9:$E$93-BI$58))*(BI$58-Fperm_SI_Woolf2021!$E$9:$E$93)/10))),Fperm_SI_Woolf2021!$D$9:$D$93)*BI$57+INTERCEPT(Fperm_SI_Woolf2021!$F$9:$F$93*EXP(-Fperm_SI_Woolf2021!$I$9:$I$93*$C77*IF(BI$58=Fperm_SI_Woolf2021!$E$9:$E$93,1,EXP(LN((1.1*(Fperm_SI_Woolf2021!$E$9:$E$93-BI$58)-63.1579*EXP(-0.19*Fperm_SI_Woolf2021!$E$9:$E$93)+63.1579*EXP(-0.19*BI$58))/(Fperm_SI_Woolf2021!$E$9:$E$93-BI$58))*(BI$58-Fperm_SI_Woolf2021!$E$9:$E$93)/10))) + Fperm_SI_Woolf2021!$G$9:$G$93*EXP(-Fperm_SI_Woolf2021!$J$9:$J$93*$C77*IF(BI$58=Fperm_SI_Woolf2021!$E$9:$E$93,1,EXP(LN((1.1*(Fperm_SI_Woolf2021!$E$9:$E$93-BI$58)-63.1579*EXP(-0.19*Fperm_SI_Woolf2021!$E$9:$E$93)+63.1579*EXP(-0.19*BI$58))/(Fperm_SI_Woolf2021!$E$9:$E$93-BI$58))*(BI$58-Fperm_SI_Woolf2021!$E$9:$E$93)/10))) + Fperm_SI_Woolf2021!$H$9:$H$93*EXP(-Fperm_SI_Woolf2021!$K$9:$K$93*$C77*IF(BI$58=Fperm_SI_Woolf2021!$E$9:$E$93,1,EXP(LN((1.1*(Fperm_SI_Woolf2021!$E$9:$E$93-BI$58)-63.1579*EXP(-0.19*Fperm_SI_Woolf2021!$E$9:$E$93)+63.1579*EXP(-0.19*BI$58))/(Fperm_SI_Woolf2021!$E$9:$E$93-BI$58))*(BI$58-Fperm_SI_Woolf2021!$E$9:$E$93)/10))),Fperm_SI_Woolf2021!$D$9:$D$93))</f>
        <v>0.45663556862130145</v>
      </c>
      <c r="BJ77" s="51" cm="1">
        <f t="array" ref="BJ77">MIN(1,SLOPE(Fperm_SI_Woolf2021!$F$9:$F$93*EXP(-Fperm_SI_Woolf2021!$I$9:$I$93*$C77*IF(BJ$58=Fperm_SI_Woolf2021!$E$9:$E$93,1,EXP(LN((1.1*(Fperm_SI_Woolf2021!$E$9:$E$93-BJ$58)-63.1579*EXP(-0.19*Fperm_SI_Woolf2021!$E$9:$E$93)+63.1579*EXP(-0.19*BJ$58))/(Fperm_SI_Woolf2021!$E$9:$E$93-BJ$58))*(BJ$58-Fperm_SI_Woolf2021!$E$9:$E$93)/10))) + Fperm_SI_Woolf2021!$G$9:$G$93*EXP(-Fperm_SI_Woolf2021!$J$9:$J$93*$C77*IF(BJ$58=Fperm_SI_Woolf2021!$E$9:$E$93,1,EXP(LN((1.1*(Fperm_SI_Woolf2021!$E$9:$E$93-BJ$58)-63.1579*EXP(-0.19*Fperm_SI_Woolf2021!$E$9:$E$93)+63.1579*EXP(-0.19*BJ$58))/(Fperm_SI_Woolf2021!$E$9:$E$93-BJ$58))*(BJ$58-Fperm_SI_Woolf2021!$E$9:$E$93)/10))) + Fperm_SI_Woolf2021!$H$9:$H$93*EXP(-Fperm_SI_Woolf2021!$K$9:$K$93*$C77*IF(BJ$58=Fperm_SI_Woolf2021!$E$9:$E$93,1,EXP(LN((1.1*(Fperm_SI_Woolf2021!$E$9:$E$93-BJ$58)-63.1579*EXP(-0.19*Fperm_SI_Woolf2021!$E$9:$E$93)+63.1579*EXP(-0.19*BJ$58))/(Fperm_SI_Woolf2021!$E$9:$E$93-BJ$58))*(BJ$58-Fperm_SI_Woolf2021!$E$9:$E$93)/10))),Fperm_SI_Woolf2021!$D$9:$D$93)*BJ$57+INTERCEPT(Fperm_SI_Woolf2021!$F$9:$F$93*EXP(-Fperm_SI_Woolf2021!$I$9:$I$93*$C77*IF(BJ$58=Fperm_SI_Woolf2021!$E$9:$E$93,1,EXP(LN((1.1*(Fperm_SI_Woolf2021!$E$9:$E$93-BJ$58)-63.1579*EXP(-0.19*Fperm_SI_Woolf2021!$E$9:$E$93)+63.1579*EXP(-0.19*BJ$58))/(Fperm_SI_Woolf2021!$E$9:$E$93-BJ$58))*(BJ$58-Fperm_SI_Woolf2021!$E$9:$E$93)/10))) + Fperm_SI_Woolf2021!$G$9:$G$93*EXP(-Fperm_SI_Woolf2021!$J$9:$J$93*$C77*IF(BJ$58=Fperm_SI_Woolf2021!$E$9:$E$93,1,EXP(LN((1.1*(Fperm_SI_Woolf2021!$E$9:$E$93-BJ$58)-63.1579*EXP(-0.19*Fperm_SI_Woolf2021!$E$9:$E$93)+63.1579*EXP(-0.19*BJ$58))/(Fperm_SI_Woolf2021!$E$9:$E$93-BJ$58))*(BJ$58-Fperm_SI_Woolf2021!$E$9:$E$93)/10))) + Fperm_SI_Woolf2021!$H$9:$H$93*EXP(-Fperm_SI_Woolf2021!$K$9:$K$93*$C77*IF(BJ$58=Fperm_SI_Woolf2021!$E$9:$E$93,1,EXP(LN((1.1*(Fperm_SI_Woolf2021!$E$9:$E$93-BJ$58)-63.1579*EXP(-0.19*Fperm_SI_Woolf2021!$E$9:$E$93)+63.1579*EXP(-0.19*BJ$58))/(Fperm_SI_Woolf2021!$E$9:$E$93-BJ$58))*(BJ$58-Fperm_SI_Woolf2021!$E$9:$E$93)/10))),Fperm_SI_Woolf2021!$D$9:$D$93))</f>
        <v>0.42415173359154545</v>
      </c>
      <c r="BK77" s="51" cm="1">
        <f t="array" ref="BK77">MIN(1,SLOPE(Fperm_SI_Woolf2021!$F$9:$F$93*EXP(-Fperm_SI_Woolf2021!$I$9:$I$93*$C77*IF(BK$58=Fperm_SI_Woolf2021!$E$9:$E$93,1,EXP(LN((1.1*(Fperm_SI_Woolf2021!$E$9:$E$93-BK$58)-63.1579*EXP(-0.19*Fperm_SI_Woolf2021!$E$9:$E$93)+63.1579*EXP(-0.19*BK$58))/(Fperm_SI_Woolf2021!$E$9:$E$93-BK$58))*(BK$58-Fperm_SI_Woolf2021!$E$9:$E$93)/10))) + Fperm_SI_Woolf2021!$G$9:$G$93*EXP(-Fperm_SI_Woolf2021!$J$9:$J$93*$C77*IF(BK$58=Fperm_SI_Woolf2021!$E$9:$E$93,1,EXP(LN((1.1*(Fperm_SI_Woolf2021!$E$9:$E$93-BK$58)-63.1579*EXP(-0.19*Fperm_SI_Woolf2021!$E$9:$E$93)+63.1579*EXP(-0.19*BK$58))/(Fperm_SI_Woolf2021!$E$9:$E$93-BK$58))*(BK$58-Fperm_SI_Woolf2021!$E$9:$E$93)/10))) + Fperm_SI_Woolf2021!$H$9:$H$93*EXP(-Fperm_SI_Woolf2021!$K$9:$K$93*$C77*IF(BK$58=Fperm_SI_Woolf2021!$E$9:$E$93,1,EXP(LN((1.1*(Fperm_SI_Woolf2021!$E$9:$E$93-BK$58)-63.1579*EXP(-0.19*Fperm_SI_Woolf2021!$E$9:$E$93)+63.1579*EXP(-0.19*BK$58))/(Fperm_SI_Woolf2021!$E$9:$E$93-BK$58))*(BK$58-Fperm_SI_Woolf2021!$E$9:$E$93)/10))),Fperm_SI_Woolf2021!$D$9:$D$93)*BK$57+INTERCEPT(Fperm_SI_Woolf2021!$F$9:$F$93*EXP(-Fperm_SI_Woolf2021!$I$9:$I$93*$C77*IF(BK$58=Fperm_SI_Woolf2021!$E$9:$E$93,1,EXP(LN((1.1*(Fperm_SI_Woolf2021!$E$9:$E$93-BK$58)-63.1579*EXP(-0.19*Fperm_SI_Woolf2021!$E$9:$E$93)+63.1579*EXP(-0.19*BK$58))/(Fperm_SI_Woolf2021!$E$9:$E$93-BK$58))*(BK$58-Fperm_SI_Woolf2021!$E$9:$E$93)/10))) + Fperm_SI_Woolf2021!$G$9:$G$93*EXP(-Fperm_SI_Woolf2021!$J$9:$J$93*$C77*IF(BK$58=Fperm_SI_Woolf2021!$E$9:$E$93,1,EXP(LN((1.1*(Fperm_SI_Woolf2021!$E$9:$E$93-BK$58)-63.1579*EXP(-0.19*Fperm_SI_Woolf2021!$E$9:$E$93)+63.1579*EXP(-0.19*BK$58))/(Fperm_SI_Woolf2021!$E$9:$E$93-BK$58))*(BK$58-Fperm_SI_Woolf2021!$E$9:$E$93)/10))) + Fperm_SI_Woolf2021!$H$9:$H$93*EXP(-Fperm_SI_Woolf2021!$K$9:$K$93*$C77*IF(BK$58=Fperm_SI_Woolf2021!$E$9:$E$93,1,EXP(LN((1.1*(Fperm_SI_Woolf2021!$E$9:$E$93-BK$58)-63.1579*EXP(-0.19*Fperm_SI_Woolf2021!$E$9:$E$93)+63.1579*EXP(-0.19*BK$58))/(Fperm_SI_Woolf2021!$E$9:$E$93-BK$58))*(BK$58-Fperm_SI_Woolf2021!$E$9:$E$93)/10))),Fperm_SI_Woolf2021!$D$9:$D$93))</f>
        <v>0.39166789856178941</v>
      </c>
      <c r="BL77" s="51" cm="1">
        <f t="array" ref="BL77">MIN(1,SLOPE(Fperm_SI_Woolf2021!$F$9:$F$93*EXP(-Fperm_SI_Woolf2021!$I$9:$I$93*$C77*IF(BL$58=Fperm_SI_Woolf2021!$E$9:$E$93,1,EXP(LN((1.1*(Fperm_SI_Woolf2021!$E$9:$E$93-BL$58)-63.1579*EXP(-0.19*Fperm_SI_Woolf2021!$E$9:$E$93)+63.1579*EXP(-0.19*BL$58))/(Fperm_SI_Woolf2021!$E$9:$E$93-BL$58))*(BL$58-Fperm_SI_Woolf2021!$E$9:$E$93)/10))) + Fperm_SI_Woolf2021!$G$9:$G$93*EXP(-Fperm_SI_Woolf2021!$J$9:$J$93*$C77*IF(BL$58=Fperm_SI_Woolf2021!$E$9:$E$93,1,EXP(LN((1.1*(Fperm_SI_Woolf2021!$E$9:$E$93-BL$58)-63.1579*EXP(-0.19*Fperm_SI_Woolf2021!$E$9:$E$93)+63.1579*EXP(-0.19*BL$58))/(Fperm_SI_Woolf2021!$E$9:$E$93-BL$58))*(BL$58-Fperm_SI_Woolf2021!$E$9:$E$93)/10))) + Fperm_SI_Woolf2021!$H$9:$H$93*EXP(-Fperm_SI_Woolf2021!$K$9:$K$93*$C77*IF(BL$58=Fperm_SI_Woolf2021!$E$9:$E$93,1,EXP(LN((1.1*(Fperm_SI_Woolf2021!$E$9:$E$93-BL$58)-63.1579*EXP(-0.19*Fperm_SI_Woolf2021!$E$9:$E$93)+63.1579*EXP(-0.19*BL$58))/(Fperm_SI_Woolf2021!$E$9:$E$93-BL$58))*(BL$58-Fperm_SI_Woolf2021!$E$9:$E$93)/10))),Fperm_SI_Woolf2021!$D$9:$D$93)*BL$57+INTERCEPT(Fperm_SI_Woolf2021!$F$9:$F$93*EXP(-Fperm_SI_Woolf2021!$I$9:$I$93*$C77*IF(BL$58=Fperm_SI_Woolf2021!$E$9:$E$93,1,EXP(LN((1.1*(Fperm_SI_Woolf2021!$E$9:$E$93-BL$58)-63.1579*EXP(-0.19*Fperm_SI_Woolf2021!$E$9:$E$93)+63.1579*EXP(-0.19*BL$58))/(Fperm_SI_Woolf2021!$E$9:$E$93-BL$58))*(BL$58-Fperm_SI_Woolf2021!$E$9:$E$93)/10))) + Fperm_SI_Woolf2021!$G$9:$G$93*EXP(-Fperm_SI_Woolf2021!$J$9:$J$93*$C77*IF(BL$58=Fperm_SI_Woolf2021!$E$9:$E$93,1,EXP(LN((1.1*(Fperm_SI_Woolf2021!$E$9:$E$93-BL$58)-63.1579*EXP(-0.19*Fperm_SI_Woolf2021!$E$9:$E$93)+63.1579*EXP(-0.19*BL$58))/(Fperm_SI_Woolf2021!$E$9:$E$93-BL$58))*(BL$58-Fperm_SI_Woolf2021!$E$9:$E$93)/10))) + Fperm_SI_Woolf2021!$H$9:$H$93*EXP(-Fperm_SI_Woolf2021!$K$9:$K$93*$C77*IF(BL$58=Fperm_SI_Woolf2021!$E$9:$E$93,1,EXP(LN((1.1*(Fperm_SI_Woolf2021!$E$9:$E$93-BL$58)-63.1579*EXP(-0.19*Fperm_SI_Woolf2021!$E$9:$E$93)+63.1579*EXP(-0.19*BL$58))/(Fperm_SI_Woolf2021!$E$9:$E$93-BL$58))*(BL$58-Fperm_SI_Woolf2021!$E$9:$E$93)/10))),Fperm_SI_Woolf2021!$D$9:$D$93))</f>
        <v>0.81030081939899057</v>
      </c>
      <c r="BM77" s="51" cm="1">
        <f t="array" ref="BM77">MIN(1,SLOPE(Fperm_SI_Woolf2021!$F$9:$F$93*EXP(-Fperm_SI_Woolf2021!$I$9:$I$93*$C77*IF(BM$58=Fperm_SI_Woolf2021!$E$9:$E$93,1,EXP(LN((1.1*(Fperm_SI_Woolf2021!$E$9:$E$93-BM$58)-63.1579*EXP(-0.19*Fperm_SI_Woolf2021!$E$9:$E$93)+63.1579*EXP(-0.19*BM$58))/(Fperm_SI_Woolf2021!$E$9:$E$93-BM$58))*(BM$58-Fperm_SI_Woolf2021!$E$9:$E$93)/10))) + Fperm_SI_Woolf2021!$G$9:$G$93*EXP(-Fperm_SI_Woolf2021!$J$9:$J$93*$C77*IF(BM$58=Fperm_SI_Woolf2021!$E$9:$E$93,1,EXP(LN((1.1*(Fperm_SI_Woolf2021!$E$9:$E$93-BM$58)-63.1579*EXP(-0.19*Fperm_SI_Woolf2021!$E$9:$E$93)+63.1579*EXP(-0.19*BM$58))/(Fperm_SI_Woolf2021!$E$9:$E$93-BM$58))*(BM$58-Fperm_SI_Woolf2021!$E$9:$E$93)/10))) + Fperm_SI_Woolf2021!$H$9:$H$93*EXP(-Fperm_SI_Woolf2021!$K$9:$K$93*$C77*IF(BM$58=Fperm_SI_Woolf2021!$E$9:$E$93,1,EXP(LN((1.1*(Fperm_SI_Woolf2021!$E$9:$E$93-BM$58)-63.1579*EXP(-0.19*Fperm_SI_Woolf2021!$E$9:$E$93)+63.1579*EXP(-0.19*BM$58))/(Fperm_SI_Woolf2021!$E$9:$E$93-BM$58))*(BM$58-Fperm_SI_Woolf2021!$E$9:$E$93)/10))),Fperm_SI_Woolf2021!$D$9:$D$93)*BM$57+INTERCEPT(Fperm_SI_Woolf2021!$F$9:$F$93*EXP(-Fperm_SI_Woolf2021!$I$9:$I$93*$C77*IF(BM$58=Fperm_SI_Woolf2021!$E$9:$E$93,1,EXP(LN((1.1*(Fperm_SI_Woolf2021!$E$9:$E$93-BM$58)-63.1579*EXP(-0.19*Fperm_SI_Woolf2021!$E$9:$E$93)+63.1579*EXP(-0.19*BM$58))/(Fperm_SI_Woolf2021!$E$9:$E$93-BM$58))*(BM$58-Fperm_SI_Woolf2021!$E$9:$E$93)/10))) + Fperm_SI_Woolf2021!$G$9:$G$93*EXP(-Fperm_SI_Woolf2021!$J$9:$J$93*$C77*IF(BM$58=Fperm_SI_Woolf2021!$E$9:$E$93,1,EXP(LN((1.1*(Fperm_SI_Woolf2021!$E$9:$E$93-BM$58)-63.1579*EXP(-0.19*Fperm_SI_Woolf2021!$E$9:$E$93)+63.1579*EXP(-0.19*BM$58))/(Fperm_SI_Woolf2021!$E$9:$E$93-BM$58))*(BM$58-Fperm_SI_Woolf2021!$E$9:$E$93)/10))) + Fperm_SI_Woolf2021!$H$9:$H$93*EXP(-Fperm_SI_Woolf2021!$K$9:$K$93*$C77*IF(BM$58=Fperm_SI_Woolf2021!$E$9:$E$93,1,EXP(LN((1.1*(Fperm_SI_Woolf2021!$E$9:$E$93-BM$58)-63.1579*EXP(-0.19*Fperm_SI_Woolf2021!$E$9:$E$93)+63.1579*EXP(-0.19*BM$58))/(Fperm_SI_Woolf2021!$E$9:$E$93-BM$58))*(BM$58-Fperm_SI_Woolf2021!$E$9:$E$93)/10))),Fperm_SI_Woolf2021!$D$9:$D$93))</f>
        <v>0.77829438226167824</v>
      </c>
      <c r="BN77" s="51" cm="1">
        <f t="array" ref="BN77">MIN(1,SLOPE(Fperm_SI_Woolf2021!$F$9:$F$93*EXP(-Fperm_SI_Woolf2021!$I$9:$I$93*$C77*IF(BN$58=Fperm_SI_Woolf2021!$E$9:$E$93,1,EXP(LN((1.1*(Fperm_SI_Woolf2021!$E$9:$E$93-BN$58)-63.1579*EXP(-0.19*Fperm_SI_Woolf2021!$E$9:$E$93)+63.1579*EXP(-0.19*BN$58))/(Fperm_SI_Woolf2021!$E$9:$E$93-BN$58))*(BN$58-Fperm_SI_Woolf2021!$E$9:$E$93)/10))) + Fperm_SI_Woolf2021!$G$9:$G$93*EXP(-Fperm_SI_Woolf2021!$J$9:$J$93*$C77*IF(BN$58=Fperm_SI_Woolf2021!$E$9:$E$93,1,EXP(LN((1.1*(Fperm_SI_Woolf2021!$E$9:$E$93-BN$58)-63.1579*EXP(-0.19*Fperm_SI_Woolf2021!$E$9:$E$93)+63.1579*EXP(-0.19*BN$58))/(Fperm_SI_Woolf2021!$E$9:$E$93-BN$58))*(BN$58-Fperm_SI_Woolf2021!$E$9:$E$93)/10))) + Fperm_SI_Woolf2021!$H$9:$H$93*EXP(-Fperm_SI_Woolf2021!$K$9:$K$93*$C77*IF(BN$58=Fperm_SI_Woolf2021!$E$9:$E$93,1,EXP(LN((1.1*(Fperm_SI_Woolf2021!$E$9:$E$93-BN$58)-63.1579*EXP(-0.19*Fperm_SI_Woolf2021!$E$9:$E$93)+63.1579*EXP(-0.19*BN$58))/(Fperm_SI_Woolf2021!$E$9:$E$93-BN$58))*(BN$58-Fperm_SI_Woolf2021!$E$9:$E$93)/10))),Fperm_SI_Woolf2021!$D$9:$D$93)*BN$57+INTERCEPT(Fperm_SI_Woolf2021!$F$9:$F$93*EXP(-Fperm_SI_Woolf2021!$I$9:$I$93*$C77*IF(BN$58=Fperm_SI_Woolf2021!$E$9:$E$93,1,EXP(LN((1.1*(Fperm_SI_Woolf2021!$E$9:$E$93-BN$58)-63.1579*EXP(-0.19*Fperm_SI_Woolf2021!$E$9:$E$93)+63.1579*EXP(-0.19*BN$58))/(Fperm_SI_Woolf2021!$E$9:$E$93-BN$58))*(BN$58-Fperm_SI_Woolf2021!$E$9:$E$93)/10))) + Fperm_SI_Woolf2021!$G$9:$G$93*EXP(-Fperm_SI_Woolf2021!$J$9:$J$93*$C77*IF(BN$58=Fperm_SI_Woolf2021!$E$9:$E$93,1,EXP(LN((1.1*(Fperm_SI_Woolf2021!$E$9:$E$93-BN$58)-63.1579*EXP(-0.19*Fperm_SI_Woolf2021!$E$9:$E$93)+63.1579*EXP(-0.19*BN$58))/(Fperm_SI_Woolf2021!$E$9:$E$93-BN$58))*(BN$58-Fperm_SI_Woolf2021!$E$9:$E$93)/10))) + Fperm_SI_Woolf2021!$H$9:$H$93*EXP(-Fperm_SI_Woolf2021!$K$9:$K$93*$C77*IF(BN$58=Fperm_SI_Woolf2021!$E$9:$E$93,1,EXP(LN((1.1*(Fperm_SI_Woolf2021!$E$9:$E$93-BN$58)-63.1579*EXP(-0.19*Fperm_SI_Woolf2021!$E$9:$E$93)+63.1579*EXP(-0.19*BN$58))/(Fperm_SI_Woolf2021!$E$9:$E$93-BN$58))*(BN$58-Fperm_SI_Woolf2021!$E$9:$E$93)/10))),Fperm_SI_Woolf2021!$D$9:$D$93))</f>
        <v>0.7462879451243658</v>
      </c>
      <c r="BO77" s="51" cm="1">
        <f t="array" ref="BO77">MIN(1,SLOPE(Fperm_SI_Woolf2021!$F$9:$F$93*EXP(-Fperm_SI_Woolf2021!$I$9:$I$93*$C77*IF(BO$58=Fperm_SI_Woolf2021!$E$9:$E$93,1,EXP(LN((1.1*(Fperm_SI_Woolf2021!$E$9:$E$93-BO$58)-63.1579*EXP(-0.19*Fperm_SI_Woolf2021!$E$9:$E$93)+63.1579*EXP(-0.19*BO$58))/(Fperm_SI_Woolf2021!$E$9:$E$93-BO$58))*(BO$58-Fperm_SI_Woolf2021!$E$9:$E$93)/10))) + Fperm_SI_Woolf2021!$G$9:$G$93*EXP(-Fperm_SI_Woolf2021!$J$9:$J$93*$C77*IF(BO$58=Fperm_SI_Woolf2021!$E$9:$E$93,1,EXP(LN((1.1*(Fperm_SI_Woolf2021!$E$9:$E$93-BO$58)-63.1579*EXP(-0.19*Fperm_SI_Woolf2021!$E$9:$E$93)+63.1579*EXP(-0.19*BO$58))/(Fperm_SI_Woolf2021!$E$9:$E$93-BO$58))*(BO$58-Fperm_SI_Woolf2021!$E$9:$E$93)/10))) + Fperm_SI_Woolf2021!$H$9:$H$93*EXP(-Fperm_SI_Woolf2021!$K$9:$K$93*$C77*IF(BO$58=Fperm_SI_Woolf2021!$E$9:$E$93,1,EXP(LN((1.1*(Fperm_SI_Woolf2021!$E$9:$E$93-BO$58)-63.1579*EXP(-0.19*Fperm_SI_Woolf2021!$E$9:$E$93)+63.1579*EXP(-0.19*BO$58))/(Fperm_SI_Woolf2021!$E$9:$E$93-BO$58))*(BO$58-Fperm_SI_Woolf2021!$E$9:$E$93)/10))),Fperm_SI_Woolf2021!$D$9:$D$93)*BO$57+INTERCEPT(Fperm_SI_Woolf2021!$F$9:$F$93*EXP(-Fperm_SI_Woolf2021!$I$9:$I$93*$C77*IF(BO$58=Fperm_SI_Woolf2021!$E$9:$E$93,1,EXP(LN((1.1*(Fperm_SI_Woolf2021!$E$9:$E$93-BO$58)-63.1579*EXP(-0.19*Fperm_SI_Woolf2021!$E$9:$E$93)+63.1579*EXP(-0.19*BO$58))/(Fperm_SI_Woolf2021!$E$9:$E$93-BO$58))*(BO$58-Fperm_SI_Woolf2021!$E$9:$E$93)/10))) + Fperm_SI_Woolf2021!$G$9:$G$93*EXP(-Fperm_SI_Woolf2021!$J$9:$J$93*$C77*IF(BO$58=Fperm_SI_Woolf2021!$E$9:$E$93,1,EXP(LN((1.1*(Fperm_SI_Woolf2021!$E$9:$E$93-BO$58)-63.1579*EXP(-0.19*Fperm_SI_Woolf2021!$E$9:$E$93)+63.1579*EXP(-0.19*BO$58))/(Fperm_SI_Woolf2021!$E$9:$E$93-BO$58))*(BO$58-Fperm_SI_Woolf2021!$E$9:$E$93)/10))) + Fperm_SI_Woolf2021!$H$9:$H$93*EXP(-Fperm_SI_Woolf2021!$K$9:$K$93*$C77*IF(BO$58=Fperm_SI_Woolf2021!$E$9:$E$93,1,EXP(LN((1.1*(Fperm_SI_Woolf2021!$E$9:$E$93-BO$58)-63.1579*EXP(-0.19*Fperm_SI_Woolf2021!$E$9:$E$93)+63.1579*EXP(-0.19*BO$58))/(Fperm_SI_Woolf2021!$E$9:$E$93-BO$58))*(BO$58-Fperm_SI_Woolf2021!$E$9:$E$93)/10))),Fperm_SI_Woolf2021!$D$9:$D$93))</f>
        <v>0.71428150798705337</v>
      </c>
      <c r="BP77" s="51" cm="1">
        <f t="array" ref="BP77">MIN(1,SLOPE(Fperm_SI_Woolf2021!$F$9:$F$93*EXP(-Fperm_SI_Woolf2021!$I$9:$I$93*$C77*IF(BP$58=Fperm_SI_Woolf2021!$E$9:$E$93,1,EXP(LN((1.1*(Fperm_SI_Woolf2021!$E$9:$E$93-BP$58)-63.1579*EXP(-0.19*Fperm_SI_Woolf2021!$E$9:$E$93)+63.1579*EXP(-0.19*BP$58))/(Fperm_SI_Woolf2021!$E$9:$E$93-BP$58))*(BP$58-Fperm_SI_Woolf2021!$E$9:$E$93)/10))) + Fperm_SI_Woolf2021!$G$9:$G$93*EXP(-Fperm_SI_Woolf2021!$J$9:$J$93*$C77*IF(BP$58=Fperm_SI_Woolf2021!$E$9:$E$93,1,EXP(LN((1.1*(Fperm_SI_Woolf2021!$E$9:$E$93-BP$58)-63.1579*EXP(-0.19*Fperm_SI_Woolf2021!$E$9:$E$93)+63.1579*EXP(-0.19*BP$58))/(Fperm_SI_Woolf2021!$E$9:$E$93-BP$58))*(BP$58-Fperm_SI_Woolf2021!$E$9:$E$93)/10))) + Fperm_SI_Woolf2021!$H$9:$H$93*EXP(-Fperm_SI_Woolf2021!$K$9:$K$93*$C77*IF(BP$58=Fperm_SI_Woolf2021!$E$9:$E$93,1,EXP(LN((1.1*(Fperm_SI_Woolf2021!$E$9:$E$93-BP$58)-63.1579*EXP(-0.19*Fperm_SI_Woolf2021!$E$9:$E$93)+63.1579*EXP(-0.19*BP$58))/(Fperm_SI_Woolf2021!$E$9:$E$93-BP$58))*(BP$58-Fperm_SI_Woolf2021!$E$9:$E$93)/10))),Fperm_SI_Woolf2021!$D$9:$D$93)*BP$57+INTERCEPT(Fperm_SI_Woolf2021!$F$9:$F$93*EXP(-Fperm_SI_Woolf2021!$I$9:$I$93*$C77*IF(BP$58=Fperm_SI_Woolf2021!$E$9:$E$93,1,EXP(LN((1.1*(Fperm_SI_Woolf2021!$E$9:$E$93-BP$58)-63.1579*EXP(-0.19*Fperm_SI_Woolf2021!$E$9:$E$93)+63.1579*EXP(-0.19*BP$58))/(Fperm_SI_Woolf2021!$E$9:$E$93-BP$58))*(BP$58-Fperm_SI_Woolf2021!$E$9:$E$93)/10))) + Fperm_SI_Woolf2021!$G$9:$G$93*EXP(-Fperm_SI_Woolf2021!$J$9:$J$93*$C77*IF(BP$58=Fperm_SI_Woolf2021!$E$9:$E$93,1,EXP(LN((1.1*(Fperm_SI_Woolf2021!$E$9:$E$93-BP$58)-63.1579*EXP(-0.19*Fperm_SI_Woolf2021!$E$9:$E$93)+63.1579*EXP(-0.19*BP$58))/(Fperm_SI_Woolf2021!$E$9:$E$93-BP$58))*(BP$58-Fperm_SI_Woolf2021!$E$9:$E$93)/10))) + Fperm_SI_Woolf2021!$H$9:$H$93*EXP(-Fperm_SI_Woolf2021!$K$9:$K$93*$C77*IF(BP$58=Fperm_SI_Woolf2021!$E$9:$E$93,1,EXP(LN((1.1*(Fperm_SI_Woolf2021!$E$9:$E$93-BP$58)-63.1579*EXP(-0.19*Fperm_SI_Woolf2021!$E$9:$E$93)+63.1579*EXP(-0.19*BP$58))/(Fperm_SI_Woolf2021!$E$9:$E$93-BP$58))*(BP$58-Fperm_SI_Woolf2021!$E$9:$E$93)/10))),Fperm_SI_Woolf2021!$D$9:$D$93))</f>
        <v>0.68227507084974093</v>
      </c>
      <c r="BQ77" s="51" cm="1">
        <f t="array" ref="BQ77">MIN(1,SLOPE(Fperm_SI_Woolf2021!$F$9:$F$93*EXP(-Fperm_SI_Woolf2021!$I$9:$I$93*$C77*IF(BQ$58=Fperm_SI_Woolf2021!$E$9:$E$93,1,EXP(LN((1.1*(Fperm_SI_Woolf2021!$E$9:$E$93-BQ$58)-63.1579*EXP(-0.19*Fperm_SI_Woolf2021!$E$9:$E$93)+63.1579*EXP(-0.19*BQ$58))/(Fperm_SI_Woolf2021!$E$9:$E$93-BQ$58))*(BQ$58-Fperm_SI_Woolf2021!$E$9:$E$93)/10))) + Fperm_SI_Woolf2021!$G$9:$G$93*EXP(-Fperm_SI_Woolf2021!$J$9:$J$93*$C77*IF(BQ$58=Fperm_SI_Woolf2021!$E$9:$E$93,1,EXP(LN((1.1*(Fperm_SI_Woolf2021!$E$9:$E$93-BQ$58)-63.1579*EXP(-0.19*Fperm_SI_Woolf2021!$E$9:$E$93)+63.1579*EXP(-0.19*BQ$58))/(Fperm_SI_Woolf2021!$E$9:$E$93-BQ$58))*(BQ$58-Fperm_SI_Woolf2021!$E$9:$E$93)/10))) + Fperm_SI_Woolf2021!$H$9:$H$93*EXP(-Fperm_SI_Woolf2021!$K$9:$K$93*$C77*IF(BQ$58=Fperm_SI_Woolf2021!$E$9:$E$93,1,EXP(LN((1.1*(Fperm_SI_Woolf2021!$E$9:$E$93-BQ$58)-63.1579*EXP(-0.19*Fperm_SI_Woolf2021!$E$9:$E$93)+63.1579*EXP(-0.19*BQ$58))/(Fperm_SI_Woolf2021!$E$9:$E$93-BQ$58))*(BQ$58-Fperm_SI_Woolf2021!$E$9:$E$93)/10))),Fperm_SI_Woolf2021!$D$9:$D$93)*BQ$57+INTERCEPT(Fperm_SI_Woolf2021!$F$9:$F$93*EXP(-Fperm_SI_Woolf2021!$I$9:$I$93*$C77*IF(BQ$58=Fperm_SI_Woolf2021!$E$9:$E$93,1,EXP(LN((1.1*(Fperm_SI_Woolf2021!$E$9:$E$93-BQ$58)-63.1579*EXP(-0.19*Fperm_SI_Woolf2021!$E$9:$E$93)+63.1579*EXP(-0.19*BQ$58))/(Fperm_SI_Woolf2021!$E$9:$E$93-BQ$58))*(BQ$58-Fperm_SI_Woolf2021!$E$9:$E$93)/10))) + Fperm_SI_Woolf2021!$G$9:$G$93*EXP(-Fperm_SI_Woolf2021!$J$9:$J$93*$C77*IF(BQ$58=Fperm_SI_Woolf2021!$E$9:$E$93,1,EXP(LN((1.1*(Fperm_SI_Woolf2021!$E$9:$E$93-BQ$58)-63.1579*EXP(-0.19*Fperm_SI_Woolf2021!$E$9:$E$93)+63.1579*EXP(-0.19*BQ$58))/(Fperm_SI_Woolf2021!$E$9:$E$93-BQ$58))*(BQ$58-Fperm_SI_Woolf2021!$E$9:$E$93)/10))) + Fperm_SI_Woolf2021!$H$9:$H$93*EXP(-Fperm_SI_Woolf2021!$K$9:$K$93*$C77*IF(BQ$58=Fperm_SI_Woolf2021!$E$9:$E$93,1,EXP(LN((1.1*(Fperm_SI_Woolf2021!$E$9:$E$93-BQ$58)-63.1579*EXP(-0.19*Fperm_SI_Woolf2021!$E$9:$E$93)+63.1579*EXP(-0.19*BQ$58))/(Fperm_SI_Woolf2021!$E$9:$E$93-BQ$58))*(BQ$58-Fperm_SI_Woolf2021!$E$9:$E$93)/10))),Fperm_SI_Woolf2021!$D$9:$D$93))</f>
        <v>0.6502686337124286</v>
      </c>
      <c r="BR77" s="51" cm="1">
        <f t="array" ref="BR77">MIN(1,SLOPE(Fperm_SI_Woolf2021!$F$9:$F$93*EXP(-Fperm_SI_Woolf2021!$I$9:$I$93*$C77*IF(BR$58=Fperm_SI_Woolf2021!$E$9:$E$93,1,EXP(LN((1.1*(Fperm_SI_Woolf2021!$E$9:$E$93-BR$58)-63.1579*EXP(-0.19*Fperm_SI_Woolf2021!$E$9:$E$93)+63.1579*EXP(-0.19*BR$58))/(Fperm_SI_Woolf2021!$E$9:$E$93-BR$58))*(BR$58-Fperm_SI_Woolf2021!$E$9:$E$93)/10))) + Fperm_SI_Woolf2021!$G$9:$G$93*EXP(-Fperm_SI_Woolf2021!$J$9:$J$93*$C77*IF(BR$58=Fperm_SI_Woolf2021!$E$9:$E$93,1,EXP(LN((1.1*(Fperm_SI_Woolf2021!$E$9:$E$93-BR$58)-63.1579*EXP(-0.19*Fperm_SI_Woolf2021!$E$9:$E$93)+63.1579*EXP(-0.19*BR$58))/(Fperm_SI_Woolf2021!$E$9:$E$93-BR$58))*(BR$58-Fperm_SI_Woolf2021!$E$9:$E$93)/10))) + Fperm_SI_Woolf2021!$H$9:$H$93*EXP(-Fperm_SI_Woolf2021!$K$9:$K$93*$C77*IF(BR$58=Fperm_SI_Woolf2021!$E$9:$E$93,1,EXP(LN((1.1*(Fperm_SI_Woolf2021!$E$9:$E$93-BR$58)-63.1579*EXP(-0.19*Fperm_SI_Woolf2021!$E$9:$E$93)+63.1579*EXP(-0.19*BR$58))/(Fperm_SI_Woolf2021!$E$9:$E$93-BR$58))*(BR$58-Fperm_SI_Woolf2021!$E$9:$E$93)/10))),Fperm_SI_Woolf2021!$D$9:$D$93)*BR$57+INTERCEPT(Fperm_SI_Woolf2021!$F$9:$F$93*EXP(-Fperm_SI_Woolf2021!$I$9:$I$93*$C77*IF(BR$58=Fperm_SI_Woolf2021!$E$9:$E$93,1,EXP(LN((1.1*(Fperm_SI_Woolf2021!$E$9:$E$93-BR$58)-63.1579*EXP(-0.19*Fperm_SI_Woolf2021!$E$9:$E$93)+63.1579*EXP(-0.19*BR$58))/(Fperm_SI_Woolf2021!$E$9:$E$93-BR$58))*(BR$58-Fperm_SI_Woolf2021!$E$9:$E$93)/10))) + Fperm_SI_Woolf2021!$G$9:$G$93*EXP(-Fperm_SI_Woolf2021!$J$9:$J$93*$C77*IF(BR$58=Fperm_SI_Woolf2021!$E$9:$E$93,1,EXP(LN((1.1*(Fperm_SI_Woolf2021!$E$9:$E$93-BR$58)-63.1579*EXP(-0.19*Fperm_SI_Woolf2021!$E$9:$E$93)+63.1579*EXP(-0.19*BR$58))/(Fperm_SI_Woolf2021!$E$9:$E$93-BR$58))*(BR$58-Fperm_SI_Woolf2021!$E$9:$E$93)/10))) + Fperm_SI_Woolf2021!$H$9:$H$93*EXP(-Fperm_SI_Woolf2021!$K$9:$K$93*$C77*IF(BR$58=Fperm_SI_Woolf2021!$E$9:$E$93,1,EXP(LN((1.1*(Fperm_SI_Woolf2021!$E$9:$E$93-BR$58)-63.1579*EXP(-0.19*Fperm_SI_Woolf2021!$E$9:$E$93)+63.1579*EXP(-0.19*BR$58))/(Fperm_SI_Woolf2021!$E$9:$E$93-BR$58))*(BR$58-Fperm_SI_Woolf2021!$E$9:$E$93)/10))),Fperm_SI_Woolf2021!$D$9:$D$93))</f>
        <v>0.61826219657511616</v>
      </c>
      <c r="BS77" s="51" cm="1">
        <f t="array" ref="BS77">MIN(1,SLOPE(Fperm_SI_Woolf2021!$F$9:$F$93*EXP(-Fperm_SI_Woolf2021!$I$9:$I$93*$C77*IF(BS$58=Fperm_SI_Woolf2021!$E$9:$E$93,1,EXP(LN((1.1*(Fperm_SI_Woolf2021!$E$9:$E$93-BS$58)-63.1579*EXP(-0.19*Fperm_SI_Woolf2021!$E$9:$E$93)+63.1579*EXP(-0.19*BS$58))/(Fperm_SI_Woolf2021!$E$9:$E$93-BS$58))*(BS$58-Fperm_SI_Woolf2021!$E$9:$E$93)/10))) + Fperm_SI_Woolf2021!$G$9:$G$93*EXP(-Fperm_SI_Woolf2021!$J$9:$J$93*$C77*IF(BS$58=Fperm_SI_Woolf2021!$E$9:$E$93,1,EXP(LN((1.1*(Fperm_SI_Woolf2021!$E$9:$E$93-BS$58)-63.1579*EXP(-0.19*Fperm_SI_Woolf2021!$E$9:$E$93)+63.1579*EXP(-0.19*BS$58))/(Fperm_SI_Woolf2021!$E$9:$E$93-BS$58))*(BS$58-Fperm_SI_Woolf2021!$E$9:$E$93)/10))) + Fperm_SI_Woolf2021!$H$9:$H$93*EXP(-Fperm_SI_Woolf2021!$K$9:$K$93*$C77*IF(BS$58=Fperm_SI_Woolf2021!$E$9:$E$93,1,EXP(LN((1.1*(Fperm_SI_Woolf2021!$E$9:$E$93-BS$58)-63.1579*EXP(-0.19*Fperm_SI_Woolf2021!$E$9:$E$93)+63.1579*EXP(-0.19*BS$58))/(Fperm_SI_Woolf2021!$E$9:$E$93-BS$58))*(BS$58-Fperm_SI_Woolf2021!$E$9:$E$93)/10))),Fperm_SI_Woolf2021!$D$9:$D$93)*BS$57+INTERCEPT(Fperm_SI_Woolf2021!$F$9:$F$93*EXP(-Fperm_SI_Woolf2021!$I$9:$I$93*$C77*IF(BS$58=Fperm_SI_Woolf2021!$E$9:$E$93,1,EXP(LN((1.1*(Fperm_SI_Woolf2021!$E$9:$E$93-BS$58)-63.1579*EXP(-0.19*Fperm_SI_Woolf2021!$E$9:$E$93)+63.1579*EXP(-0.19*BS$58))/(Fperm_SI_Woolf2021!$E$9:$E$93-BS$58))*(BS$58-Fperm_SI_Woolf2021!$E$9:$E$93)/10))) + Fperm_SI_Woolf2021!$G$9:$G$93*EXP(-Fperm_SI_Woolf2021!$J$9:$J$93*$C77*IF(BS$58=Fperm_SI_Woolf2021!$E$9:$E$93,1,EXP(LN((1.1*(Fperm_SI_Woolf2021!$E$9:$E$93-BS$58)-63.1579*EXP(-0.19*Fperm_SI_Woolf2021!$E$9:$E$93)+63.1579*EXP(-0.19*BS$58))/(Fperm_SI_Woolf2021!$E$9:$E$93-BS$58))*(BS$58-Fperm_SI_Woolf2021!$E$9:$E$93)/10))) + Fperm_SI_Woolf2021!$H$9:$H$93*EXP(-Fperm_SI_Woolf2021!$K$9:$K$93*$C77*IF(BS$58=Fperm_SI_Woolf2021!$E$9:$E$93,1,EXP(LN((1.1*(Fperm_SI_Woolf2021!$E$9:$E$93-BS$58)-63.1579*EXP(-0.19*Fperm_SI_Woolf2021!$E$9:$E$93)+63.1579*EXP(-0.19*BS$58))/(Fperm_SI_Woolf2021!$E$9:$E$93-BS$58))*(BS$58-Fperm_SI_Woolf2021!$E$9:$E$93)/10))),Fperm_SI_Woolf2021!$D$9:$D$93))</f>
        <v>0.58625575943780373</v>
      </c>
      <c r="BT77" s="51" cm="1">
        <f t="array" ref="BT77">MIN(1,SLOPE(Fperm_SI_Woolf2021!$F$9:$F$93*EXP(-Fperm_SI_Woolf2021!$I$9:$I$93*$C77*IF(BT$58=Fperm_SI_Woolf2021!$E$9:$E$93,1,EXP(LN((1.1*(Fperm_SI_Woolf2021!$E$9:$E$93-BT$58)-63.1579*EXP(-0.19*Fperm_SI_Woolf2021!$E$9:$E$93)+63.1579*EXP(-0.19*BT$58))/(Fperm_SI_Woolf2021!$E$9:$E$93-BT$58))*(BT$58-Fperm_SI_Woolf2021!$E$9:$E$93)/10))) + Fperm_SI_Woolf2021!$G$9:$G$93*EXP(-Fperm_SI_Woolf2021!$J$9:$J$93*$C77*IF(BT$58=Fperm_SI_Woolf2021!$E$9:$E$93,1,EXP(LN((1.1*(Fperm_SI_Woolf2021!$E$9:$E$93-BT$58)-63.1579*EXP(-0.19*Fperm_SI_Woolf2021!$E$9:$E$93)+63.1579*EXP(-0.19*BT$58))/(Fperm_SI_Woolf2021!$E$9:$E$93-BT$58))*(BT$58-Fperm_SI_Woolf2021!$E$9:$E$93)/10))) + Fperm_SI_Woolf2021!$H$9:$H$93*EXP(-Fperm_SI_Woolf2021!$K$9:$K$93*$C77*IF(BT$58=Fperm_SI_Woolf2021!$E$9:$E$93,1,EXP(LN((1.1*(Fperm_SI_Woolf2021!$E$9:$E$93-BT$58)-63.1579*EXP(-0.19*Fperm_SI_Woolf2021!$E$9:$E$93)+63.1579*EXP(-0.19*BT$58))/(Fperm_SI_Woolf2021!$E$9:$E$93-BT$58))*(BT$58-Fperm_SI_Woolf2021!$E$9:$E$93)/10))),Fperm_SI_Woolf2021!$D$9:$D$93)*BT$57+INTERCEPT(Fperm_SI_Woolf2021!$F$9:$F$93*EXP(-Fperm_SI_Woolf2021!$I$9:$I$93*$C77*IF(BT$58=Fperm_SI_Woolf2021!$E$9:$E$93,1,EXP(LN((1.1*(Fperm_SI_Woolf2021!$E$9:$E$93-BT$58)-63.1579*EXP(-0.19*Fperm_SI_Woolf2021!$E$9:$E$93)+63.1579*EXP(-0.19*BT$58))/(Fperm_SI_Woolf2021!$E$9:$E$93-BT$58))*(BT$58-Fperm_SI_Woolf2021!$E$9:$E$93)/10))) + Fperm_SI_Woolf2021!$G$9:$G$93*EXP(-Fperm_SI_Woolf2021!$J$9:$J$93*$C77*IF(BT$58=Fperm_SI_Woolf2021!$E$9:$E$93,1,EXP(LN((1.1*(Fperm_SI_Woolf2021!$E$9:$E$93-BT$58)-63.1579*EXP(-0.19*Fperm_SI_Woolf2021!$E$9:$E$93)+63.1579*EXP(-0.19*BT$58))/(Fperm_SI_Woolf2021!$E$9:$E$93-BT$58))*(BT$58-Fperm_SI_Woolf2021!$E$9:$E$93)/10))) + Fperm_SI_Woolf2021!$H$9:$H$93*EXP(-Fperm_SI_Woolf2021!$K$9:$K$93*$C77*IF(BT$58=Fperm_SI_Woolf2021!$E$9:$E$93,1,EXP(LN((1.1*(Fperm_SI_Woolf2021!$E$9:$E$93-BT$58)-63.1579*EXP(-0.19*Fperm_SI_Woolf2021!$E$9:$E$93)+63.1579*EXP(-0.19*BT$58))/(Fperm_SI_Woolf2021!$E$9:$E$93-BT$58))*(BT$58-Fperm_SI_Woolf2021!$E$9:$E$93)/10))),Fperm_SI_Woolf2021!$D$9:$D$93))</f>
        <v>0.5542493223004914</v>
      </c>
      <c r="BU77" s="51" cm="1">
        <f t="array" ref="BU77">MIN(1,SLOPE(Fperm_SI_Woolf2021!$F$9:$F$93*EXP(-Fperm_SI_Woolf2021!$I$9:$I$93*$C77*IF(BU$58=Fperm_SI_Woolf2021!$E$9:$E$93,1,EXP(LN((1.1*(Fperm_SI_Woolf2021!$E$9:$E$93-BU$58)-63.1579*EXP(-0.19*Fperm_SI_Woolf2021!$E$9:$E$93)+63.1579*EXP(-0.19*BU$58))/(Fperm_SI_Woolf2021!$E$9:$E$93-BU$58))*(BU$58-Fperm_SI_Woolf2021!$E$9:$E$93)/10))) + Fperm_SI_Woolf2021!$G$9:$G$93*EXP(-Fperm_SI_Woolf2021!$J$9:$J$93*$C77*IF(BU$58=Fperm_SI_Woolf2021!$E$9:$E$93,1,EXP(LN((1.1*(Fperm_SI_Woolf2021!$E$9:$E$93-BU$58)-63.1579*EXP(-0.19*Fperm_SI_Woolf2021!$E$9:$E$93)+63.1579*EXP(-0.19*BU$58))/(Fperm_SI_Woolf2021!$E$9:$E$93-BU$58))*(BU$58-Fperm_SI_Woolf2021!$E$9:$E$93)/10))) + Fperm_SI_Woolf2021!$H$9:$H$93*EXP(-Fperm_SI_Woolf2021!$K$9:$K$93*$C77*IF(BU$58=Fperm_SI_Woolf2021!$E$9:$E$93,1,EXP(LN((1.1*(Fperm_SI_Woolf2021!$E$9:$E$93-BU$58)-63.1579*EXP(-0.19*Fperm_SI_Woolf2021!$E$9:$E$93)+63.1579*EXP(-0.19*BU$58))/(Fperm_SI_Woolf2021!$E$9:$E$93-BU$58))*(BU$58-Fperm_SI_Woolf2021!$E$9:$E$93)/10))),Fperm_SI_Woolf2021!$D$9:$D$93)*BU$57+INTERCEPT(Fperm_SI_Woolf2021!$F$9:$F$93*EXP(-Fperm_SI_Woolf2021!$I$9:$I$93*$C77*IF(BU$58=Fperm_SI_Woolf2021!$E$9:$E$93,1,EXP(LN((1.1*(Fperm_SI_Woolf2021!$E$9:$E$93-BU$58)-63.1579*EXP(-0.19*Fperm_SI_Woolf2021!$E$9:$E$93)+63.1579*EXP(-0.19*BU$58))/(Fperm_SI_Woolf2021!$E$9:$E$93-BU$58))*(BU$58-Fperm_SI_Woolf2021!$E$9:$E$93)/10))) + Fperm_SI_Woolf2021!$G$9:$G$93*EXP(-Fperm_SI_Woolf2021!$J$9:$J$93*$C77*IF(BU$58=Fperm_SI_Woolf2021!$E$9:$E$93,1,EXP(LN((1.1*(Fperm_SI_Woolf2021!$E$9:$E$93-BU$58)-63.1579*EXP(-0.19*Fperm_SI_Woolf2021!$E$9:$E$93)+63.1579*EXP(-0.19*BU$58))/(Fperm_SI_Woolf2021!$E$9:$E$93-BU$58))*(BU$58-Fperm_SI_Woolf2021!$E$9:$E$93)/10))) + Fperm_SI_Woolf2021!$H$9:$H$93*EXP(-Fperm_SI_Woolf2021!$K$9:$K$93*$C77*IF(BU$58=Fperm_SI_Woolf2021!$E$9:$E$93,1,EXP(LN((1.1*(Fperm_SI_Woolf2021!$E$9:$E$93-BU$58)-63.1579*EXP(-0.19*Fperm_SI_Woolf2021!$E$9:$E$93)+63.1579*EXP(-0.19*BU$58))/(Fperm_SI_Woolf2021!$E$9:$E$93-BU$58))*(BU$58-Fperm_SI_Woolf2021!$E$9:$E$93)/10))),Fperm_SI_Woolf2021!$D$9:$D$93))</f>
        <v>0.52224288516317907</v>
      </c>
      <c r="BV77" s="51" cm="1">
        <f t="array" ref="BV77">MIN(1,SLOPE(Fperm_SI_Woolf2021!$F$9:$F$93*EXP(-Fperm_SI_Woolf2021!$I$9:$I$93*$C77*IF(BV$58=Fperm_SI_Woolf2021!$E$9:$E$93,1,EXP(LN((1.1*(Fperm_SI_Woolf2021!$E$9:$E$93-BV$58)-63.1579*EXP(-0.19*Fperm_SI_Woolf2021!$E$9:$E$93)+63.1579*EXP(-0.19*BV$58))/(Fperm_SI_Woolf2021!$E$9:$E$93-BV$58))*(BV$58-Fperm_SI_Woolf2021!$E$9:$E$93)/10))) + Fperm_SI_Woolf2021!$G$9:$G$93*EXP(-Fperm_SI_Woolf2021!$J$9:$J$93*$C77*IF(BV$58=Fperm_SI_Woolf2021!$E$9:$E$93,1,EXP(LN((1.1*(Fperm_SI_Woolf2021!$E$9:$E$93-BV$58)-63.1579*EXP(-0.19*Fperm_SI_Woolf2021!$E$9:$E$93)+63.1579*EXP(-0.19*BV$58))/(Fperm_SI_Woolf2021!$E$9:$E$93-BV$58))*(BV$58-Fperm_SI_Woolf2021!$E$9:$E$93)/10))) + Fperm_SI_Woolf2021!$H$9:$H$93*EXP(-Fperm_SI_Woolf2021!$K$9:$K$93*$C77*IF(BV$58=Fperm_SI_Woolf2021!$E$9:$E$93,1,EXP(LN((1.1*(Fperm_SI_Woolf2021!$E$9:$E$93-BV$58)-63.1579*EXP(-0.19*Fperm_SI_Woolf2021!$E$9:$E$93)+63.1579*EXP(-0.19*BV$58))/(Fperm_SI_Woolf2021!$E$9:$E$93-BV$58))*(BV$58-Fperm_SI_Woolf2021!$E$9:$E$93)/10))),Fperm_SI_Woolf2021!$D$9:$D$93)*BV$57+INTERCEPT(Fperm_SI_Woolf2021!$F$9:$F$93*EXP(-Fperm_SI_Woolf2021!$I$9:$I$93*$C77*IF(BV$58=Fperm_SI_Woolf2021!$E$9:$E$93,1,EXP(LN((1.1*(Fperm_SI_Woolf2021!$E$9:$E$93-BV$58)-63.1579*EXP(-0.19*Fperm_SI_Woolf2021!$E$9:$E$93)+63.1579*EXP(-0.19*BV$58))/(Fperm_SI_Woolf2021!$E$9:$E$93-BV$58))*(BV$58-Fperm_SI_Woolf2021!$E$9:$E$93)/10))) + Fperm_SI_Woolf2021!$G$9:$G$93*EXP(-Fperm_SI_Woolf2021!$J$9:$J$93*$C77*IF(BV$58=Fperm_SI_Woolf2021!$E$9:$E$93,1,EXP(LN((1.1*(Fperm_SI_Woolf2021!$E$9:$E$93-BV$58)-63.1579*EXP(-0.19*Fperm_SI_Woolf2021!$E$9:$E$93)+63.1579*EXP(-0.19*BV$58))/(Fperm_SI_Woolf2021!$E$9:$E$93-BV$58))*(BV$58-Fperm_SI_Woolf2021!$E$9:$E$93)/10))) + Fperm_SI_Woolf2021!$H$9:$H$93*EXP(-Fperm_SI_Woolf2021!$K$9:$K$93*$C77*IF(BV$58=Fperm_SI_Woolf2021!$E$9:$E$93,1,EXP(LN((1.1*(Fperm_SI_Woolf2021!$E$9:$E$93-BV$58)-63.1579*EXP(-0.19*Fperm_SI_Woolf2021!$E$9:$E$93)+63.1579*EXP(-0.19*BV$58))/(Fperm_SI_Woolf2021!$E$9:$E$93-BV$58))*(BV$58-Fperm_SI_Woolf2021!$E$9:$E$93)/10))),Fperm_SI_Woolf2021!$D$9:$D$93))</f>
        <v>0.49023644802586658</v>
      </c>
      <c r="BW77" s="51" cm="1">
        <f t="array" ref="BW77">MIN(1,SLOPE(Fperm_SI_Woolf2021!$F$9:$F$93*EXP(-Fperm_SI_Woolf2021!$I$9:$I$93*$C77*IF(BW$58=Fperm_SI_Woolf2021!$E$9:$E$93,1,EXP(LN((1.1*(Fperm_SI_Woolf2021!$E$9:$E$93-BW$58)-63.1579*EXP(-0.19*Fperm_SI_Woolf2021!$E$9:$E$93)+63.1579*EXP(-0.19*BW$58))/(Fperm_SI_Woolf2021!$E$9:$E$93-BW$58))*(BW$58-Fperm_SI_Woolf2021!$E$9:$E$93)/10))) + Fperm_SI_Woolf2021!$G$9:$G$93*EXP(-Fperm_SI_Woolf2021!$J$9:$J$93*$C77*IF(BW$58=Fperm_SI_Woolf2021!$E$9:$E$93,1,EXP(LN((1.1*(Fperm_SI_Woolf2021!$E$9:$E$93-BW$58)-63.1579*EXP(-0.19*Fperm_SI_Woolf2021!$E$9:$E$93)+63.1579*EXP(-0.19*BW$58))/(Fperm_SI_Woolf2021!$E$9:$E$93-BW$58))*(BW$58-Fperm_SI_Woolf2021!$E$9:$E$93)/10))) + Fperm_SI_Woolf2021!$H$9:$H$93*EXP(-Fperm_SI_Woolf2021!$K$9:$K$93*$C77*IF(BW$58=Fperm_SI_Woolf2021!$E$9:$E$93,1,EXP(LN((1.1*(Fperm_SI_Woolf2021!$E$9:$E$93-BW$58)-63.1579*EXP(-0.19*Fperm_SI_Woolf2021!$E$9:$E$93)+63.1579*EXP(-0.19*BW$58))/(Fperm_SI_Woolf2021!$E$9:$E$93-BW$58))*(BW$58-Fperm_SI_Woolf2021!$E$9:$E$93)/10))),Fperm_SI_Woolf2021!$D$9:$D$93)*BW$57+INTERCEPT(Fperm_SI_Woolf2021!$F$9:$F$93*EXP(-Fperm_SI_Woolf2021!$I$9:$I$93*$C77*IF(BW$58=Fperm_SI_Woolf2021!$E$9:$E$93,1,EXP(LN((1.1*(Fperm_SI_Woolf2021!$E$9:$E$93-BW$58)-63.1579*EXP(-0.19*Fperm_SI_Woolf2021!$E$9:$E$93)+63.1579*EXP(-0.19*BW$58))/(Fperm_SI_Woolf2021!$E$9:$E$93-BW$58))*(BW$58-Fperm_SI_Woolf2021!$E$9:$E$93)/10))) + Fperm_SI_Woolf2021!$G$9:$G$93*EXP(-Fperm_SI_Woolf2021!$J$9:$J$93*$C77*IF(BW$58=Fperm_SI_Woolf2021!$E$9:$E$93,1,EXP(LN((1.1*(Fperm_SI_Woolf2021!$E$9:$E$93-BW$58)-63.1579*EXP(-0.19*Fperm_SI_Woolf2021!$E$9:$E$93)+63.1579*EXP(-0.19*BW$58))/(Fperm_SI_Woolf2021!$E$9:$E$93-BW$58))*(BW$58-Fperm_SI_Woolf2021!$E$9:$E$93)/10))) + Fperm_SI_Woolf2021!$H$9:$H$93*EXP(-Fperm_SI_Woolf2021!$K$9:$K$93*$C77*IF(BW$58=Fperm_SI_Woolf2021!$E$9:$E$93,1,EXP(LN((1.1*(Fperm_SI_Woolf2021!$E$9:$E$93-BW$58)-63.1579*EXP(-0.19*Fperm_SI_Woolf2021!$E$9:$E$93)+63.1579*EXP(-0.19*BW$58))/(Fperm_SI_Woolf2021!$E$9:$E$93-BW$58))*(BW$58-Fperm_SI_Woolf2021!$E$9:$E$93)/10))),Fperm_SI_Woolf2021!$D$9:$D$93))</f>
        <v>0.45823001088855414</v>
      </c>
      <c r="BX77" s="51" cm="1">
        <f t="array" ref="BX77">MIN(1,SLOPE(Fperm_SI_Woolf2021!$F$9:$F$93*EXP(-Fperm_SI_Woolf2021!$I$9:$I$93*$C77*IF(BX$58=Fperm_SI_Woolf2021!$E$9:$E$93,1,EXP(LN((1.1*(Fperm_SI_Woolf2021!$E$9:$E$93-BX$58)-63.1579*EXP(-0.19*Fperm_SI_Woolf2021!$E$9:$E$93)+63.1579*EXP(-0.19*BX$58))/(Fperm_SI_Woolf2021!$E$9:$E$93-BX$58))*(BX$58-Fperm_SI_Woolf2021!$E$9:$E$93)/10))) + Fperm_SI_Woolf2021!$G$9:$G$93*EXP(-Fperm_SI_Woolf2021!$J$9:$J$93*$C77*IF(BX$58=Fperm_SI_Woolf2021!$E$9:$E$93,1,EXP(LN((1.1*(Fperm_SI_Woolf2021!$E$9:$E$93-BX$58)-63.1579*EXP(-0.19*Fperm_SI_Woolf2021!$E$9:$E$93)+63.1579*EXP(-0.19*BX$58))/(Fperm_SI_Woolf2021!$E$9:$E$93-BX$58))*(BX$58-Fperm_SI_Woolf2021!$E$9:$E$93)/10))) + Fperm_SI_Woolf2021!$H$9:$H$93*EXP(-Fperm_SI_Woolf2021!$K$9:$K$93*$C77*IF(BX$58=Fperm_SI_Woolf2021!$E$9:$E$93,1,EXP(LN((1.1*(Fperm_SI_Woolf2021!$E$9:$E$93-BX$58)-63.1579*EXP(-0.19*Fperm_SI_Woolf2021!$E$9:$E$93)+63.1579*EXP(-0.19*BX$58))/(Fperm_SI_Woolf2021!$E$9:$E$93-BX$58))*(BX$58-Fperm_SI_Woolf2021!$E$9:$E$93)/10))),Fperm_SI_Woolf2021!$D$9:$D$93)*BX$57+INTERCEPT(Fperm_SI_Woolf2021!$F$9:$F$93*EXP(-Fperm_SI_Woolf2021!$I$9:$I$93*$C77*IF(BX$58=Fperm_SI_Woolf2021!$E$9:$E$93,1,EXP(LN((1.1*(Fperm_SI_Woolf2021!$E$9:$E$93-BX$58)-63.1579*EXP(-0.19*Fperm_SI_Woolf2021!$E$9:$E$93)+63.1579*EXP(-0.19*BX$58))/(Fperm_SI_Woolf2021!$E$9:$E$93-BX$58))*(BX$58-Fperm_SI_Woolf2021!$E$9:$E$93)/10))) + Fperm_SI_Woolf2021!$G$9:$G$93*EXP(-Fperm_SI_Woolf2021!$J$9:$J$93*$C77*IF(BX$58=Fperm_SI_Woolf2021!$E$9:$E$93,1,EXP(LN((1.1*(Fperm_SI_Woolf2021!$E$9:$E$93-BX$58)-63.1579*EXP(-0.19*Fperm_SI_Woolf2021!$E$9:$E$93)+63.1579*EXP(-0.19*BX$58))/(Fperm_SI_Woolf2021!$E$9:$E$93-BX$58))*(BX$58-Fperm_SI_Woolf2021!$E$9:$E$93)/10))) + Fperm_SI_Woolf2021!$H$9:$H$93*EXP(-Fperm_SI_Woolf2021!$K$9:$K$93*$C77*IF(BX$58=Fperm_SI_Woolf2021!$E$9:$E$93,1,EXP(LN((1.1*(Fperm_SI_Woolf2021!$E$9:$E$93-BX$58)-63.1579*EXP(-0.19*Fperm_SI_Woolf2021!$E$9:$E$93)+63.1579*EXP(-0.19*BX$58))/(Fperm_SI_Woolf2021!$E$9:$E$93-BX$58))*(BX$58-Fperm_SI_Woolf2021!$E$9:$E$93)/10))),Fperm_SI_Woolf2021!$D$9:$D$93))</f>
        <v>0.42622357375124176</v>
      </c>
      <c r="BY77" s="51" cm="1">
        <f t="array" ref="BY77">MIN(1,SLOPE(Fperm_SI_Woolf2021!$F$9:$F$93*EXP(-Fperm_SI_Woolf2021!$I$9:$I$93*$C77*IF(BY$58=Fperm_SI_Woolf2021!$E$9:$E$93,1,EXP(LN((1.1*(Fperm_SI_Woolf2021!$E$9:$E$93-BY$58)-63.1579*EXP(-0.19*Fperm_SI_Woolf2021!$E$9:$E$93)+63.1579*EXP(-0.19*BY$58))/(Fperm_SI_Woolf2021!$E$9:$E$93-BY$58))*(BY$58-Fperm_SI_Woolf2021!$E$9:$E$93)/10))) + Fperm_SI_Woolf2021!$G$9:$G$93*EXP(-Fperm_SI_Woolf2021!$J$9:$J$93*$C77*IF(BY$58=Fperm_SI_Woolf2021!$E$9:$E$93,1,EXP(LN((1.1*(Fperm_SI_Woolf2021!$E$9:$E$93-BY$58)-63.1579*EXP(-0.19*Fperm_SI_Woolf2021!$E$9:$E$93)+63.1579*EXP(-0.19*BY$58))/(Fperm_SI_Woolf2021!$E$9:$E$93-BY$58))*(BY$58-Fperm_SI_Woolf2021!$E$9:$E$93)/10))) + Fperm_SI_Woolf2021!$H$9:$H$93*EXP(-Fperm_SI_Woolf2021!$K$9:$K$93*$C77*IF(BY$58=Fperm_SI_Woolf2021!$E$9:$E$93,1,EXP(LN((1.1*(Fperm_SI_Woolf2021!$E$9:$E$93-BY$58)-63.1579*EXP(-0.19*Fperm_SI_Woolf2021!$E$9:$E$93)+63.1579*EXP(-0.19*BY$58))/(Fperm_SI_Woolf2021!$E$9:$E$93-BY$58))*(BY$58-Fperm_SI_Woolf2021!$E$9:$E$93)/10))),Fperm_SI_Woolf2021!$D$9:$D$93)*BY$57+INTERCEPT(Fperm_SI_Woolf2021!$F$9:$F$93*EXP(-Fperm_SI_Woolf2021!$I$9:$I$93*$C77*IF(BY$58=Fperm_SI_Woolf2021!$E$9:$E$93,1,EXP(LN((1.1*(Fperm_SI_Woolf2021!$E$9:$E$93-BY$58)-63.1579*EXP(-0.19*Fperm_SI_Woolf2021!$E$9:$E$93)+63.1579*EXP(-0.19*BY$58))/(Fperm_SI_Woolf2021!$E$9:$E$93-BY$58))*(BY$58-Fperm_SI_Woolf2021!$E$9:$E$93)/10))) + Fperm_SI_Woolf2021!$G$9:$G$93*EXP(-Fperm_SI_Woolf2021!$J$9:$J$93*$C77*IF(BY$58=Fperm_SI_Woolf2021!$E$9:$E$93,1,EXP(LN((1.1*(Fperm_SI_Woolf2021!$E$9:$E$93-BY$58)-63.1579*EXP(-0.19*Fperm_SI_Woolf2021!$E$9:$E$93)+63.1579*EXP(-0.19*BY$58))/(Fperm_SI_Woolf2021!$E$9:$E$93-BY$58))*(BY$58-Fperm_SI_Woolf2021!$E$9:$E$93)/10))) + Fperm_SI_Woolf2021!$H$9:$H$93*EXP(-Fperm_SI_Woolf2021!$K$9:$K$93*$C77*IF(BY$58=Fperm_SI_Woolf2021!$E$9:$E$93,1,EXP(LN((1.1*(Fperm_SI_Woolf2021!$E$9:$E$93-BY$58)-63.1579*EXP(-0.19*Fperm_SI_Woolf2021!$E$9:$E$93)+63.1579*EXP(-0.19*BY$58))/(Fperm_SI_Woolf2021!$E$9:$E$93-BY$58))*(BY$58-Fperm_SI_Woolf2021!$E$9:$E$93)/10))),Fperm_SI_Woolf2021!$D$9:$D$93))</f>
        <v>0.39421713661392932</v>
      </c>
      <c r="BZ77" s="51" cm="1">
        <f t="array" ref="BZ77">MIN(1,SLOPE(Fperm_SI_Woolf2021!$F$9:$F$93*EXP(-Fperm_SI_Woolf2021!$I$9:$I$93*$C77*IF(BZ$58=Fperm_SI_Woolf2021!$E$9:$E$93,1,EXP(LN((1.1*(Fperm_SI_Woolf2021!$E$9:$E$93-BZ$58)-63.1579*EXP(-0.19*Fperm_SI_Woolf2021!$E$9:$E$93)+63.1579*EXP(-0.19*BZ$58))/(Fperm_SI_Woolf2021!$E$9:$E$93-BZ$58))*(BZ$58-Fperm_SI_Woolf2021!$E$9:$E$93)/10))) + Fperm_SI_Woolf2021!$G$9:$G$93*EXP(-Fperm_SI_Woolf2021!$J$9:$J$93*$C77*IF(BZ$58=Fperm_SI_Woolf2021!$E$9:$E$93,1,EXP(LN((1.1*(Fperm_SI_Woolf2021!$E$9:$E$93-BZ$58)-63.1579*EXP(-0.19*Fperm_SI_Woolf2021!$E$9:$E$93)+63.1579*EXP(-0.19*BZ$58))/(Fperm_SI_Woolf2021!$E$9:$E$93-BZ$58))*(BZ$58-Fperm_SI_Woolf2021!$E$9:$E$93)/10))) + Fperm_SI_Woolf2021!$H$9:$H$93*EXP(-Fperm_SI_Woolf2021!$K$9:$K$93*$C77*IF(BZ$58=Fperm_SI_Woolf2021!$E$9:$E$93,1,EXP(LN((1.1*(Fperm_SI_Woolf2021!$E$9:$E$93-BZ$58)-63.1579*EXP(-0.19*Fperm_SI_Woolf2021!$E$9:$E$93)+63.1579*EXP(-0.19*BZ$58))/(Fperm_SI_Woolf2021!$E$9:$E$93-BZ$58))*(BZ$58-Fperm_SI_Woolf2021!$E$9:$E$93)/10))),Fperm_SI_Woolf2021!$D$9:$D$93)*BZ$57+INTERCEPT(Fperm_SI_Woolf2021!$F$9:$F$93*EXP(-Fperm_SI_Woolf2021!$I$9:$I$93*$C77*IF(BZ$58=Fperm_SI_Woolf2021!$E$9:$E$93,1,EXP(LN((1.1*(Fperm_SI_Woolf2021!$E$9:$E$93-BZ$58)-63.1579*EXP(-0.19*Fperm_SI_Woolf2021!$E$9:$E$93)+63.1579*EXP(-0.19*BZ$58))/(Fperm_SI_Woolf2021!$E$9:$E$93-BZ$58))*(BZ$58-Fperm_SI_Woolf2021!$E$9:$E$93)/10))) + Fperm_SI_Woolf2021!$G$9:$G$93*EXP(-Fperm_SI_Woolf2021!$J$9:$J$93*$C77*IF(BZ$58=Fperm_SI_Woolf2021!$E$9:$E$93,1,EXP(LN((1.1*(Fperm_SI_Woolf2021!$E$9:$E$93-BZ$58)-63.1579*EXP(-0.19*Fperm_SI_Woolf2021!$E$9:$E$93)+63.1579*EXP(-0.19*BZ$58))/(Fperm_SI_Woolf2021!$E$9:$E$93-BZ$58))*(BZ$58-Fperm_SI_Woolf2021!$E$9:$E$93)/10))) + Fperm_SI_Woolf2021!$H$9:$H$93*EXP(-Fperm_SI_Woolf2021!$K$9:$K$93*$C77*IF(BZ$58=Fperm_SI_Woolf2021!$E$9:$E$93,1,EXP(LN((1.1*(Fperm_SI_Woolf2021!$E$9:$E$93-BZ$58)-63.1579*EXP(-0.19*Fperm_SI_Woolf2021!$E$9:$E$93)+63.1579*EXP(-0.19*BZ$58))/(Fperm_SI_Woolf2021!$E$9:$E$93-BZ$58))*(BZ$58-Fperm_SI_Woolf2021!$E$9:$E$93)/10))),Fperm_SI_Woolf2021!$D$9:$D$93))</f>
        <v>0.36221069947661688</v>
      </c>
    </row>
    <row r="78" spans="3:78" x14ac:dyDescent="0.2">
      <c r="C78" s="48">
        <v>180</v>
      </c>
      <c r="D78" s="51" cm="1">
        <f t="array" ref="D78">MIN(1,SLOPE(Fperm_SI_Woolf2021!$F$9:$F$93*EXP(-Fperm_SI_Woolf2021!$I$9:$I$93*$C78*IF(D$58=Fperm_SI_Woolf2021!$E$9:$E$93,1,EXP(LN((1.1*(Fperm_SI_Woolf2021!$E$9:$E$93-D$58)-63.1579*EXP(-0.19*Fperm_SI_Woolf2021!$E$9:$E$93)+63.1579*EXP(-0.19*D$58))/(Fperm_SI_Woolf2021!$E$9:$E$93-D$58))*(D$58-Fperm_SI_Woolf2021!$E$9:$E$93)/10))) + Fperm_SI_Woolf2021!$G$9:$G$93*EXP(-Fperm_SI_Woolf2021!$J$9:$J$93*$C78*IF(D$58=Fperm_SI_Woolf2021!$E$9:$E$93,1,EXP(LN((1.1*(Fperm_SI_Woolf2021!$E$9:$E$93-D$58)-63.1579*EXP(-0.19*Fperm_SI_Woolf2021!$E$9:$E$93)+63.1579*EXP(-0.19*D$58))/(Fperm_SI_Woolf2021!$E$9:$E$93-D$58))*(D$58-Fperm_SI_Woolf2021!$E$9:$E$93)/10))) + Fperm_SI_Woolf2021!$H$9:$H$93*EXP(-Fperm_SI_Woolf2021!$K$9:$K$93*$C78*IF(D$58=Fperm_SI_Woolf2021!$E$9:$E$93,1,EXP(LN((1.1*(Fperm_SI_Woolf2021!$E$9:$E$93-D$58)-63.1579*EXP(-0.19*Fperm_SI_Woolf2021!$E$9:$E$93)+63.1579*EXP(-0.19*D$58))/(Fperm_SI_Woolf2021!$E$9:$E$93-D$58))*(D$58-Fperm_SI_Woolf2021!$E$9:$E$93)/10))),Fperm_SI_Woolf2021!$D$9:$D$93)*D$57+INTERCEPT(Fperm_SI_Woolf2021!$F$9:$F$93*EXP(-Fperm_SI_Woolf2021!$I$9:$I$93*$C78*IF(D$58=Fperm_SI_Woolf2021!$E$9:$E$93,1,EXP(LN((1.1*(Fperm_SI_Woolf2021!$E$9:$E$93-D$58)-63.1579*EXP(-0.19*Fperm_SI_Woolf2021!$E$9:$E$93)+63.1579*EXP(-0.19*D$58))/(Fperm_SI_Woolf2021!$E$9:$E$93-D$58))*(D$58-Fperm_SI_Woolf2021!$E$9:$E$93)/10))) + Fperm_SI_Woolf2021!$G$9:$G$93*EXP(-Fperm_SI_Woolf2021!$J$9:$J$93*$C78*IF(D$58=Fperm_SI_Woolf2021!$E$9:$E$93,1,EXP(LN((1.1*(Fperm_SI_Woolf2021!$E$9:$E$93-D$58)-63.1579*EXP(-0.19*Fperm_SI_Woolf2021!$E$9:$E$93)+63.1579*EXP(-0.19*D$58))/(Fperm_SI_Woolf2021!$E$9:$E$93-D$58))*(D$58-Fperm_SI_Woolf2021!$E$9:$E$93)/10))) + Fperm_SI_Woolf2021!$H$9:$H$93*EXP(-Fperm_SI_Woolf2021!$K$9:$K$93*$C78*IF(D$58=Fperm_SI_Woolf2021!$E$9:$E$93,1,EXP(LN((1.1*(Fperm_SI_Woolf2021!$E$9:$E$93-D$58)-63.1579*EXP(-0.19*Fperm_SI_Woolf2021!$E$9:$E$93)+63.1579*EXP(-0.19*D$58))/(Fperm_SI_Woolf2021!$E$9:$E$93-D$58))*(D$58-Fperm_SI_Woolf2021!$E$9:$E$93)/10))),Fperm_SI_Woolf2021!$D$9:$D$93))</f>
        <v>1</v>
      </c>
      <c r="E78" s="51" cm="1">
        <f t="array" ref="E78">MIN(1,SLOPE(Fperm_SI_Woolf2021!$F$9:$F$93*EXP(-Fperm_SI_Woolf2021!$I$9:$I$93*$C78*IF(E$58=Fperm_SI_Woolf2021!$E$9:$E$93,1,EXP(LN((1.1*(Fperm_SI_Woolf2021!$E$9:$E$93-E$58)-63.1579*EXP(-0.19*Fperm_SI_Woolf2021!$E$9:$E$93)+63.1579*EXP(-0.19*E$58))/(Fperm_SI_Woolf2021!$E$9:$E$93-E$58))*(E$58-Fperm_SI_Woolf2021!$E$9:$E$93)/10))) + Fperm_SI_Woolf2021!$G$9:$G$93*EXP(-Fperm_SI_Woolf2021!$J$9:$J$93*$C78*IF(E$58=Fperm_SI_Woolf2021!$E$9:$E$93,1,EXP(LN((1.1*(Fperm_SI_Woolf2021!$E$9:$E$93-E$58)-63.1579*EXP(-0.19*Fperm_SI_Woolf2021!$E$9:$E$93)+63.1579*EXP(-0.19*E$58))/(Fperm_SI_Woolf2021!$E$9:$E$93-E$58))*(E$58-Fperm_SI_Woolf2021!$E$9:$E$93)/10))) + Fperm_SI_Woolf2021!$H$9:$H$93*EXP(-Fperm_SI_Woolf2021!$K$9:$K$93*$C78*IF(E$58=Fperm_SI_Woolf2021!$E$9:$E$93,1,EXP(LN((1.1*(Fperm_SI_Woolf2021!$E$9:$E$93-E$58)-63.1579*EXP(-0.19*Fperm_SI_Woolf2021!$E$9:$E$93)+63.1579*EXP(-0.19*E$58))/(Fperm_SI_Woolf2021!$E$9:$E$93-E$58))*(E$58-Fperm_SI_Woolf2021!$E$9:$E$93)/10))),Fperm_SI_Woolf2021!$D$9:$D$93)*E$57+INTERCEPT(Fperm_SI_Woolf2021!$F$9:$F$93*EXP(-Fperm_SI_Woolf2021!$I$9:$I$93*$C78*IF(E$58=Fperm_SI_Woolf2021!$E$9:$E$93,1,EXP(LN((1.1*(Fperm_SI_Woolf2021!$E$9:$E$93-E$58)-63.1579*EXP(-0.19*Fperm_SI_Woolf2021!$E$9:$E$93)+63.1579*EXP(-0.19*E$58))/(Fperm_SI_Woolf2021!$E$9:$E$93-E$58))*(E$58-Fperm_SI_Woolf2021!$E$9:$E$93)/10))) + Fperm_SI_Woolf2021!$G$9:$G$93*EXP(-Fperm_SI_Woolf2021!$J$9:$J$93*$C78*IF(E$58=Fperm_SI_Woolf2021!$E$9:$E$93,1,EXP(LN((1.1*(Fperm_SI_Woolf2021!$E$9:$E$93-E$58)-63.1579*EXP(-0.19*Fperm_SI_Woolf2021!$E$9:$E$93)+63.1579*EXP(-0.19*E$58))/(Fperm_SI_Woolf2021!$E$9:$E$93-E$58))*(E$58-Fperm_SI_Woolf2021!$E$9:$E$93)/10))) + Fperm_SI_Woolf2021!$H$9:$H$93*EXP(-Fperm_SI_Woolf2021!$K$9:$K$93*$C78*IF(E$58=Fperm_SI_Woolf2021!$E$9:$E$93,1,EXP(LN((1.1*(Fperm_SI_Woolf2021!$E$9:$E$93-E$58)-63.1579*EXP(-0.19*Fperm_SI_Woolf2021!$E$9:$E$93)+63.1579*EXP(-0.19*E$58))/(Fperm_SI_Woolf2021!$E$9:$E$93-E$58))*(E$58-Fperm_SI_Woolf2021!$E$9:$E$93)/10))),Fperm_SI_Woolf2021!$D$9:$D$93))</f>
        <v>1</v>
      </c>
      <c r="F78" s="51" cm="1">
        <f t="array" ref="F78">MIN(1,SLOPE(Fperm_SI_Woolf2021!$F$9:$F$93*EXP(-Fperm_SI_Woolf2021!$I$9:$I$93*$C78*IF(F$58=Fperm_SI_Woolf2021!$E$9:$E$93,1,EXP(LN((1.1*(Fperm_SI_Woolf2021!$E$9:$E$93-F$58)-63.1579*EXP(-0.19*Fperm_SI_Woolf2021!$E$9:$E$93)+63.1579*EXP(-0.19*F$58))/(Fperm_SI_Woolf2021!$E$9:$E$93-F$58))*(F$58-Fperm_SI_Woolf2021!$E$9:$E$93)/10))) + Fperm_SI_Woolf2021!$G$9:$G$93*EXP(-Fperm_SI_Woolf2021!$J$9:$J$93*$C78*IF(F$58=Fperm_SI_Woolf2021!$E$9:$E$93,1,EXP(LN((1.1*(Fperm_SI_Woolf2021!$E$9:$E$93-F$58)-63.1579*EXP(-0.19*Fperm_SI_Woolf2021!$E$9:$E$93)+63.1579*EXP(-0.19*F$58))/(Fperm_SI_Woolf2021!$E$9:$E$93-F$58))*(F$58-Fperm_SI_Woolf2021!$E$9:$E$93)/10))) + Fperm_SI_Woolf2021!$H$9:$H$93*EXP(-Fperm_SI_Woolf2021!$K$9:$K$93*$C78*IF(F$58=Fperm_SI_Woolf2021!$E$9:$E$93,1,EXP(LN((1.1*(Fperm_SI_Woolf2021!$E$9:$E$93-F$58)-63.1579*EXP(-0.19*Fperm_SI_Woolf2021!$E$9:$E$93)+63.1579*EXP(-0.19*F$58))/(Fperm_SI_Woolf2021!$E$9:$E$93-F$58))*(F$58-Fperm_SI_Woolf2021!$E$9:$E$93)/10))),Fperm_SI_Woolf2021!$D$9:$D$93)*F$57+INTERCEPT(Fperm_SI_Woolf2021!$F$9:$F$93*EXP(-Fperm_SI_Woolf2021!$I$9:$I$93*$C78*IF(F$58=Fperm_SI_Woolf2021!$E$9:$E$93,1,EXP(LN((1.1*(Fperm_SI_Woolf2021!$E$9:$E$93-F$58)-63.1579*EXP(-0.19*Fperm_SI_Woolf2021!$E$9:$E$93)+63.1579*EXP(-0.19*F$58))/(Fperm_SI_Woolf2021!$E$9:$E$93-F$58))*(F$58-Fperm_SI_Woolf2021!$E$9:$E$93)/10))) + Fperm_SI_Woolf2021!$G$9:$G$93*EXP(-Fperm_SI_Woolf2021!$J$9:$J$93*$C78*IF(F$58=Fperm_SI_Woolf2021!$E$9:$E$93,1,EXP(LN((1.1*(Fperm_SI_Woolf2021!$E$9:$E$93-F$58)-63.1579*EXP(-0.19*Fperm_SI_Woolf2021!$E$9:$E$93)+63.1579*EXP(-0.19*F$58))/(Fperm_SI_Woolf2021!$E$9:$E$93-F$58))*(F$58-Fperm_SI_Woolf2021!$E$9:$E$93)/10))) + Fperm_SI_Woolf2021!$H$9:$H$93*EXP(-Fperm_SI_Woolf2021!$K$9:$K$93*$C78*IF(F$58=Fperm_SI_Woolf2021!$E$9:$E$93,1,EXP(LN((1.1*(Fperm_SI_Woolf2021!$E$9:$E$93-F$58)-63.1579*EXP(-0.19*Fperm_SI_Woolf2021!$E$9:$E$93)+63.1579*EXP(-0.19*F$58))/(Fperm_SI_Woolf2021!$E$9:$E$93-F$58))*(F$58-Fperm_SI_Woolf2021!$E$9:$E$93)/10))),Fperm_SI_Woolf2021!$D$9:$D$93))</f>
        <v>1</v>
      </c>
      <c r="G78" s="51" cm="1">
        <f t="array" ref="G78">MIN(1,SLOPE(Fperm_SI_Woolf2021!$F$9:$F$93*EXP(-Fperm_SI_Woolf2021!$I$9:$I$93*$C78*IF(G$58=Fperm_SI_Woolf2021!$E$9:$E$93,1,EXP(LN((1.1*(Fperm_SI_Woolf2021!$E$9:$E$93-G$58)-63.1579*EXP(-0.19*Fperm_SI_Woolf2021!$E$9:$E$93)+63.1579*EXP(-0.19*G$58))/(Fperm_SI_Woolf2021!$E$9:$E$93-G$58))*(G$58-Fperm_SI_Woolf2021!$E$9:$E$93)/10))) + Fperm_SI_Woolf2021!$G$9:$G$93*EXP(-Fperm_SI_Woolf2021!$J$9:$J$93*$C78*IF(G$58=Fperm_SI_Woolf2021!$E$9:$E$93,1,EXP(LN((1.1*(Fperm_SI_Woolf2021!$E$9:$E$93-G$58)-63.1579*EXP(-0.19*Fperm_SI_Woolf2021!$E$9:$E$93)+63.1579*EXP(-0.19*G$58))/(Fperm_SI_Woolf2021!$E$9:$E$93-G$58))*(G$58-Fperm_SI_Woolf2021!$E$9:$E$93)/10))) + Fperm_SI_Woolf2021!$H$9:$H$93*EXP(-Fperm_SI_Woolf2021!$K$9:$K$93*$C78*IF(G$58=Fperm_SI_Woolf2021!$E$9:$E$93,1,EXP(LN((1.1*(Fperm_SI_Woolf2021!$E$9:$E$93-G$58)-63.1579*EXP(-0.19*Fperm_SI_Woolf2021!$E$9:$E$93)+63.1579*EXP(-0.19*G$58))/(Fperm_SI_Woolf2021!$E$9:$E$93-G$58))*(G$58-Fperm_SI_Woolf2021!$E$9:$E$93)/10))),Fperm_SI_Woolf2021!$D$9:$D$93)*G$57+INTERCEPT(Fperm_SI_Woolf2021!$F$9:$F$93*EXP(-Fperm_SI_Woolf2021!$I$9:$I$93*$C78*IF(G$58=Fperm_SI_Woolf2021!$E$9:$E$93,1,EXP(LN((1.1*(Fperm_SI_Woolf2021!$E$9:$E$93-G$58)-63.1579*EXP(-0.19*Fperm_SI_Woolf2021!$E$9:$E$93)+63.1579*EXP(-0.19*G$58))/(Fperm_SI_Woolf2021!$E$9:$E$93-G$58))*(G$58-Fperm_SI_Woolf2021!$E$9:$E$93)/10))) + Fperm_SI_Woolf2021!$G$9:$G$93*EXP(-Fperm_SI_Woolf2021!$J$9:$J$93*$C78*IF(G$58=Fperm_SI_Woolf2021!$E$9:$E$93,1,EXP(LN((1.1*(Fperm_SI_Woolf2021!$E$9:$E$93-G$58)-63.1579*EXP(-0.19*Fperm_SI_Woolf2021!$E$9:$E$93)+63.1579*EXP(-0.19*G$58))/(Fperm_SI_Woolf2021!$E$9:$E$93-G$58))*(G$58-Fperm_SI_Woolf2021!$E$9:$E$93)/10))) + Fperm_SI_Woolf2021!$H$9:$H$93*EXP(-Fperm_SI_Woolf2021!$K$9:$K$93*$C78*IF(G$58=Fperm_SI_Woolf2021!$E$9:$E$93,1,EXP(LN((1.1*(Fperm_SI_Woolf2021!$E$9:$E$93-G$58)-63.1579*EXP(-0.19*Fperm_SI_Woolf2021!$E$9:$E$93)+63.1579*EXP(-0.19*G$58))/(Fperm_SI_Woolf2021!$E$9:$E$93-G$58))*(G$58-Fperm_SI_Woolf2021!$E$9:$E$93)/10))),Fperm_SI_Woolf2021!$D$9:$D$93))</f>
        <v>1</v>
      </c>
      <c r="H78" s="51" cm="1">
        <f t="array" ref="H78">MIN(1,SLOPE(Fperm_SI_Woolf2021!$F$9:$F$93*EXP(-Fperm_SI_Woolf2021!$I$9:$I$93*$C78*IF(H$58=Fperm_SI_Woolf2021!$E$9:$E$93,1,EXP(LN((1.1*(Fperm_SI_Woolf2021!$E$9:$E$93-H$58)-63.1579*EXP(-0.19*Fperm_SI_Woolf2021!$E$9:$E$93)+63.1579*EXP(-0.19*H$58))/(Fperm_SI_Woolf2021!$E$9:$E$93-H$58))*(H$58-Fperm_SI_Woolf2021!$E$9:$E$93)/10))) + Fperm_SI_Woolf2021!$G$9:$G$93*EXP(-Fperm_SI_Woolf2021!$J$9:$J$93*$C78*IF(H$58=Fperm_SI_Woolf2021!$E$9:$E$93,1,EXP(LN((1.1*(Fperm_SI_Woolf2021!$E$9:$E$93-H$58)-63.1579*EXP(-0.19*Fperm_SI_Woolf2021!$E$9:$E$93)+63.1579*EXP(-0.19*H$58))/(Fperm_SI_Woolf2021!$E$9:$E$93-H$58))*(H$58-Fperm_SI_Woolf2021!$E$9:$E$93)/10))) + Fperm_SI_Woolf2021!$H$9:$H$93*EXP(-Fperm_SI_Woolf2021!$K$9:$K$93*$C78*IF(H$58=Fperm_SI_Woolf2021!$E$9:$E$93,1,EXP(LN((1.1*(Fperm_SI_Woolf2021!$E$9:$E$93-H$58)-63.1579*EXP(-0.19*Fperm_SI_Woolf2021!$E$9:$E$93)+63.1579*EXP(-0.19*H$58))/(Fperm_SI_Woolf2021!$E$9:$E$93-H$58))*(H$58-Fperm_SI_Woolf2021!$E$9:$E$93)/10))),Fperm_SI_Woolf2021!$D$9:$D$93)*H$57+INTERCEPT(Fperm_SI_Woolf2021!$F$9:$F$93*EXP(-Fperm_SI_Woolf2021!$I$9:$I$93*$C78*IF(H$58=Fperm_SI_Woolf2021!$E$9:$E$93,1,EXP(LN((1.1*(Fperm_SI_Woolf2021!$E$9:$E$93-H$58)-63.1579*EXP(-0.19*Fperm_SI_Woolf2021!$E$9:$E$93)+63.1579*EXP(-0.19*H$58))/(Fperm_SI_Woolf2021!$E$9:$E$93-H$58))*(H$58-Fperm_SI_Woolf2021!$E$9:$E$93)/10))) + Fperm_SI_Woolf2021!$G$9:$G$93*EXP(-Fperm_SI_Woolf2021!$J$9:$J$93*$C78*IF(H$58=Fperm_SI_Woolf2021!$E$9:$E$93,1,EXP(LN((1.1*(Fperm_SI_Woolf2021!$E$9:$E$93-H$58)-63.1579*EXP(-0.19*Fperm_SI_Woolf2021!$E$9:$E$93)+63.1579*EXP(-0.19*H$58))/(Fperm_SI_Woolf2021!$E$9:$E$93-H$58))*(H$58-Fperm_SI_Woolf2021!$E$9:$E$93)/10))) + Fperm_SI_Woolf2021!$H$9:$H$93*EXP(-Fperm_SI_Woolf2021!$K$9:$K$93*$C78*IF(H$58=Fperm_SI_Woolf2021!$E$9:$E$93,1,EXP(LN((1.1*(Fperm_SI_Woolf2021!$E$9:$E$93-H$58)-63.1579*EXP(-0.19*Fperm_SI_Woolf2021!$E$9:$E$93)+63.1579*EXP(-0.19*H$58))/(Fperm_SI_Woolf2021!$E$9:$E$93-H$58))*(H$58-Fperm_SI_Woolf2021!$E$9:$E$93)/10))),Fperm_SI_Woolf2021!$D$9:$D$93))</f>
        <v>0.97610709067275958</v>
      </c>
      <c r="I78" s="51" cm="1">
        <f t="array" ref="I78">MIN(1,SLOPE(Fperm_SI_Woolf2021!$F$9:$F$93*EXP(-Fperm_SI_Woolf2021!$I$9:$I$93*$C78*IF(I$58=Fperm_SI_Woolf2021!$E$9:$E$93,1,EXP(LN((1.1*(Fperm_SI_Woolf2021!$E$9:$E$93-I$58)-63.1579*EXP(-0.19*Fperm_SI_Woolf2021!$E$9:$E$93)+63.1579*EXP(-0.19*I$58))/(Fperm_SI_Woolf2021!$E$9:$E$93-I$58))*(I$58-Fperm_SI_Woolf2021!$E$9:$E$93)/10))) + Fperm_SI_Woolf2021!$G$9:$G$93*EXP(-Fperm_SI_Woolf2021!$J$9:$J$93*$C78*IF(I$58=Fperm_SI_Woolf2021!$E$9:$E$93,1,EXP(LN((1.1*(Fperm_SI_Woolf2021!$E$9:$E$93-I$58)-63.1579*EXP(-0.19*Fperm_SI_Woolf2021!$E$9:$E$93)+63.1579*EXP(-0.19*I$58))/(Fperm_SI_Woolf2021!$E$9:$E$93-I$58))*(I$58-Fperm_SI_Woolf2021!$E$9:$E$93)/10))) + Fperm_SI_Woolf2021!$H$9:$H$93*EXP(-Fperm_SI_Woolf2021!$K$9:$K$93*$C78*IF(I$58=Fperm_SI_Woolf2021!$E$9:$E$93,1,EXP(LN((1.1*(Fperm_SI_Woolf2021!$E$9:$E$93-I$58)-63.1579*EXP(-0.19*Fperm_SI_Woolf2021!$E$9:$E$93)+63.1579*EXP(-0.19*I$58))/(Fperm_SI_Woolf2021!$E$9:$E$93-I$58))*(I$58-Fperm_SI_Woolf2021!$E$9:$E$93)/10))),Fperm_SI_Woolf2021!$D$9:$D$93)*I$57+INTERCEPT(Fperm_SI_Woolf2021!$F$9:$F$93*EXP(-Fperm_SI_Woolf2021!$I$9:$I$93*$C78*IF(I$58=Fperm_SI_Woolf2021!$E$9:$E$93,1,EXP(LN((1.1*(Fperm_SI_Woolf2021!$E$9:$E$93-I$58)-63.1579*EXP(-0.19*Fperm_SI_Woolf2021!$E$9:$E$93)+63.1579*EXP(-0.19*I$58))/(Fperm_SI_Woolf2021!$E$9:$E$93-I$58))*(I$58-Fperm_SI_Woolf2021!$E$9:$E$93)/10))) + Fperm_SI_Woolf2021!$G$9:$G$93*EXP(-Fperm_SI_Woolf2021!$J$9:$J$93*$C78*IF(I$58=Fperm_SI_Woolf2021!$E$9:$E$93,1,EXP(LN((1.1*(Fperm_SI_Woolf2021!$E$9:$E$93-I$58)-63.1579*EXP(-0.19*Fperm_SI_Woolf2021!$E$9:$E$93)+63.1579*EXP(-0.19*I$58))/(Fperm_SI_Woolf2021!$E$9:$E$93-I$58))*(I$58-Fperm_SI_Woolf2021!$E$9:$E$93)/10))) + Fperm_SI_Woolf2021!$H$9:$H$93*EXP(-Fperm_SI_Woolf2021!$K$9:$K$93*$C78*IF(I$58=Fperm_SI_Woolf2021!$E$9:$E$93,1,EXP(LN((1.1*(Fperm_SI_Woolf2021!$E$9:$E$93-I$58)-63.1579*EXP(-0.19*Fperm_SI_Woolf2021!$E$9:$E$93)+63.1579*EXP(-0.19*I$58))/(Fperm_SI_Woolf2021!$E$9:$E$93-I$58))*(I$58-Fperm_SI_Woolf2021!$E$9:$E$93)/10))),Fperm_SI_Woolf2021!$D$9:$D$93))</f>
        <v>0.94860378303969328</v>
      </c>
      <c r="J78" s="51" cm="1">
        <f t="array" ref="J78">MIN(1,SLOPE(Fperm_SI_Woolf2021!$F$9:$F$93*EXP(-Fperm_SI_Woolf2021!$I$9:$I$93*$C78*IF(J$58=Fperm_SI_Woolf2021!$E$9:$E$93,1,EXP(LN((1.1*(Fperm_SI_Woolf2021!$E$9:$E$93-J$58)-63.1579*EXP(-0.19*Fperm_SI_Woolf2021!$E$9:$E$93)+63.1579*EXP(-0.19*J$58))/(Fperm_SI_Woolf2021!$E$9:$E$93-J$58))*(J$58-Fperm_SI_Woolf2021!$E$9:$E$93)/10))) + Fperm_SI_Woolf2021!$G$9:$G$93*EXP(-Fperm_SI_Woolf2021!$J$9:$J$93*$C78*IF(J$58=Fperm_SI_Woolf2021!$E$9:$E$93,1,EXP(LN((1.1*(Fperm_SI_Woolf2021!$E$9:$E$93-J$58)-63.1579*EXP(-0.19*Fperm_SI_Woolf2021!$E$9:$E$93)+63.1579*EXP(-0.19*J$58))/(Fperm_SI_Woolf2021!$E$9:$E$93-J$58))*(J$58-Fperm_SI_Woolf2021!$E$9:$E$93)/10))) + Fperm_SI_Woolf2021!$H$9:$H$93*EXP(-Fperm_SI_Woolf2021!$K$9:$K$93*$C78*IF(J$58=Fperm_SI_Woolf2021!$E$9:$E$93,1,EXP(LN((1.1*(Fperm_SI_Woolf2021!$E$9:$E$93-J$58)-63.1579*EXP(-0.19*Fperm_SI_Woolf2021!$E$9:$E$93)+63.1579*EXP(-0.19*J$58))/(Fperm_SI_Woolf2021!$E$9:$E$93-J$58))*(J$58-Fperm_SI_Woolf2021!$E$9:$E$93)/10))),Fperm_SI_Woolf2021!$D$9:$D$93)*J$57+INTERCEPT(Fperm_SI_Woolf2021!$F$9:$F$93*EXP(-Fperm_SI_Woolf2021!$I$9:$I$93*$C78*IF(J$58=Fperm_SI_Woolf2021!$E$9:$E$93,1,EXP(LN((1.1*(Fperm_SI_Woolf2021!$E$9:$E$93-J$58)-63.1579*EXP(-0.19*Fperm_SI_Woolf2021!$E$9:$E$93)+63.1579*EXP(-0.19*J$58))/(Fperm_SI_Woolf2021!$E$9:$E$93-J$58))*(J$58-Fperm_SI_Woolf2021!$E$9:$E$93)/10))) + Fperm_SI_Woolf2021!$G$9:$G$93*EXP(-Fperm_SI_Woolf2021!$J$9:$J$93*$C78*IF(J$58=Fperm_SI_Woolf2021!$E$9:$E$93,1,EXP(LN((1.1*(Fperm_SI_Woolf2021!$E$9:$E$93-J$58)-63.1579*EXP(-0.19*Fperm_SI_Woolf2021!$E$9:$E$93)+63.1579*EXP(-0.19*J$58))/(Fperm_SI_Woolf2021!$E$9:$E$93-J$58))*(J$58-Fperm_SI_Woolf2021!$E$9:$E$93)/10))) + Fperm_SI_Woolf2021!$H$9:$H$93*EXP(-Fperm_SI_Woolf2021!$K$9:$K$93*$C78*IF(J$58=Fperm_SI_Woolf2021!$E$9:$E$93,1,EXP(LN((1.1*(Fperm_SI_Woolf2021!$E$9:$E$93-J$58)-63.1579*EXP(-0.19*Fperm_SI_Woolf2021!$E$9:$E$93)+63.1579*EXP(-0.19*J$58))/(Fperm_SI_Woolf2021!$E$9:$E$93-J$58))*(J$58-Fperm_SI_Woolf2021!$E$9:$E$93)/10))),Fperm_SI_Woolf2021!$D$9:$D$93))</f>
        <v>0.92110047540662698</v>
      </c>
      <c r="K78" s="51" cm="1">
        <f t="array" ref="K78">MIN(1,SLOPE(Fperm_SI_Woolf2021!$F$9:$F$93*EXP(-Fperm_SI_Woolf2021!$I$9:$I$93*$C78*IF(K$58=Fperm_SI_Woolf2021!$E$9:$E$93,1,EXP(LN((1.1*(Fperm_SI_Woolf2021!$E$9:$E$93-K$58)-63.1579*EXP(-0.19*Fperm_SI_Woolf2021!$E$9:$E$93)+63.1579*EXP(-0.19*K$58))/(Fperm_SI_Woolf2021!$E$9:$E$93-K$58))*(K$58-Fperm_SI_Woolf2021!$E$9:$E$93)/10))) + Fperm_SI_Woolf2021!$G$9:$G$93*EXP(-Fperm_SI_Woolf2021!$J$9:$J$93*$C78*IF(K$58=Fperm_SI_Woolf2021!$E$9:$E$93,1,EXP(LN((1.1*(Fperm_SI_Woolf2021!$E$9:$E$93-K$58)-63.1579*EXP(-0.19*Fperm_SI_Woolf2021!$E$9:$E$93)+63.1579*EXP(-0.19*K$58))/(Fperm_SI_Woolf2021!$E$9:$E$93-K$58))*(K$58-Fperm_SI_Woolf2021!$E$9:$E$93)/10))) + Fperm_SI_Woolf2021!$H$9:$H$93*EXP(-Fperm_SI_Woolf2021!$K$9:$K$93*$C78*IF(K$58=Fperm_SI_Woolf2021!$E$9:$E$93,1,EXP(LN((1.1*(Fperm_SI_Woolf2021!$E$9:$E$93-K$58)-63.1579*EXP(-0.19*Fperm_SI_Woolf2021!$E$9:$E$93)+63.1579*EXP(-0.19*K$58))/(Fperm_SI_Woolf2021!$E$9:$E$93-K$58))*(K$58-Fperm_SI_Woolf2021!$E$9:$E$93)/10))),Fperm_SI_Woolf2021!$D$9:$D$93)*K$57+INTERCEPT(Fperm_SI_Woolf2021!$F$9:$F$93*EXP(-Fperm_SI_Woolf2021!$I$9:$I$93*$C78*IF(K$58=Fperm_SI_Woolf2021!$E$9:$E$93,1,EXP(LN((1.1*(Fperm_SI_Woolf2021!$E$9:$E$93-K$58)-63.1579*EXP(-0.19*Fperm_SI_Woolf2021!$E$9:$E$93)+63.1579*EXP(-0.19*K$58))/(Fperm_SI_Woolf2021!$E$9:$E$93-K$58))*(K$58-Fperm_SI_Woolf2021!$E$9:$E$93)/10))) + Fperm_SI_Woolf2021!$G$9:$G$93*EXP(-Fperm_SI_Woolf2021!$J$9:$J$93*$C78*IF(K$58=Fperm_SI_Woolf2021!$E$9:$E$93,1,EXP(LN((1.1*(Fperm_SI_Woolf2021!$E$9:$E$93-K$58)-63.1579*EXP(-0.19*Fperm_SI_Woolf2021!$E$9:$E$93)+63.1579*EXP(-0.19*K$58))/(Fperm_SI_Woolf2021!$E$9:$E$93-K$58))*(K$58-Fperm_SI_Woolf2021!$E$9:$E$93)/10))) + Fperm_SI_Woolf2021!$H$9:$H$93*EXP(-Fperm_SI_Woolf2021!$K$9:$K$93*$C78*IF(K$58=Fperm_SI_Woolf2021!$E$9:$E$93,1,EXP(LN((1.1*(Fperm_SI_Woolf2021!$E$9:$E$93-K$58)-63.1579*EXP(-0.19*Fperm_SI_Woolf2021!$E$9:$E$93)+63.1579*EXP(-0.19*K$58))/(Fperm_SI_Woolf2021!$E$9:$E$93-K$58))*(K$58-Fperm_SI_Woolf2021!$E$9:$E$93)/10))),Fperm_SI_Woolf2021!$D$9:$D$93))</f>
        <v>0.8935971677735608</v>
      </c>
      <c r="L78" s="51" cm="1">
        <f t="array" ref="L78">MIN(1,SLOPE(Fperm_SI_Woolf2021!$F$9:$F$93*EXP(-Fperm_SI_Woolf2021!$I$9:$I$93*$C78*IF(L$58=Fperm_SI_Woolf2021!$E$9:$E$93,1,EXP(LN((1.1*(Fperm_SI_Woolf2021!$E$9:$E$93-L$58)-63.1579*EXP(-0.19*Fperm_SI_Woolf2021!$E$9:$E$93)+63.1579*EXP(-0.19*L$58))/(Fperm_SI_Woolf2021!$E$9:$E$93-L$58))*(L$58-Fperm_SI_Woolf2021!$E$9:$E$93)/10))) + Fperm_SI_Woolf2021!$G$9:$G$93*EXP(-Fperm_SI_Woolf2021!$J$9:$J$93*$C78*IF(L$58=Fperm_SI_Woolf2021!$E$9:$E$93,1,EXP(LN((1.1*(Fperm_SI_Woolf2021!$E$9:$E$93-L$58)-63.1579*EXP(-0.19*Fperm_SI_Woolf2021!$E$9:$E$93)+63.1579*EXP(-0.19*L$58))/(Fperm_SI_Woolf2021!$E$9:$E$93-L$58))*(L$58-Fperm_SI_Woolf2021!$E$9:$E$93)/10))) + Fperm_SI_Woolf2021!$H$9:$H$93*EXP(-Fperm_SI_Woolf2021!$K$9:$K$93*$C78*IF(L$58=Fperm_SI_Woolf2021!$E$9:$E$93,1,EXP(LN((1.1*(Fperm_SI_Woolf2021!$E$9:$E$93-L$58)-63.1579*EXP(-0.19*Fperm_SI_Woolf2021!$E$9:$E$93)+63.1579*EXP(-0.19*L$58))/(Fperm_SI_Woolf2021!$E$9:$E$93-L$58))*(L$58-Fperm_SI_Woolf2021!$E$9:$E$93)/10))),Fperm_SI_Woolf2021!$D$9:$D$93)*L$57+INTERCEPT(Fperm_SI_Woolf2021!$F$9:$F$93*EXP(-Fperm_SI_Woolf2021!$I$9:$I$93*$C78*IF(L$58=Fperm_SI_Woolf2021!$E$9:$E$93,1,EXP(LN((1.1*(Fperm_SI_Woolf2021!$E$9:$E$93-L$58)-63.1579*EXP(-0.19*Fperm_SI_Woolf2021!$E$9:$E$93)+63.1579*EXP(-0.19*L$58))/(Fperm_SI_Woolf2021!$E$9:$E$93-L$58))*(L$58-Fperm_SI_Woolf2021!$E$9:$E$93)/10))) + Fperm_SI_Woolf2021!$G$9:$G$93*EXP(-Fperm_SI_Woolf2021!$J$9:$J$93*$C78*IF(L$58=Fperm_SI_Woolf2021!$E$9:$E$93,1,EXP(LN((1.1*(Fperm_SI_Woolf2021!$E$9:$E$93-L$58)-63.1579*EXP(-0.19*Fperm_SI_Woolf2021!$E$9:$E$93)+63.1579*EXP(-0.19*L$58))/(Fperm_SI_Woolf2021!$E$9:$E$93-L$58))*(L$58-Fperm_SI_Woolf2021!$E$9:$E$93)/10))) + Fperm_SI_Woolf2021!$H$9:$H$93*EXP(-Fperm_SI_Woolf2021!$K$9:$K$93*$C78*IF(L$58=Fperm_SI_Woolf2021!$E$9:$E$93,1,EXP(LN((1.1*(Fperm_SI_Woolf2021!$E$9:$E$93-L$58)-63.1579*EXP(-0.19*Fperm_SI_Woolf2021!$E$9:$E$93)+63.1579*EXP(-0.19*L$58))/(Fperm_SI_Woolf2021!$E$9:$E$93-L$58))*(L$58-Fperm_SI_Woolf2021!$E$9:$E$93)/10))),Fperm_SI_Woolf2021!$D$9:$D$93))</f>
        <v>0.8660938601404945</v>
      </c>
      <c r="M78" s="51" cm="1">
        <f t="array" ref="M78">MIN(1,SLOPE(Fperm_SI_Woolf2021!$F$9:$F$93*EXP(-Fperm_SI_Woolf2021!$I$9:$I$93*$C78*IF(M$58=Fperm_SI_Woolf2021!$E$9:$E$93,1,EXP(LN((1.1*(Fperm_SI_Woolf2021!$E$9:$E$93-M$58)-63.1579*EXP(-0.19*Fperm_SI_Woolf2021!$E$9:$E$93)+63.1579*EXP(-0.19*M$58))/(Fperm_SI_Woolf2021!$E$9:$E$93-M$58))*(M$58-Fperm_SI_Woolf2021!$E$9:$E$93)/10))) + Fperm_SI_Woolf2021!$G$9:$G$93*EXP(-Fperm_SI_Woolf2021!$J$9:$J$93*$C78*IF(M$58=Fperm_SI_Woolf2021!$E$9:$E$93,1,EXP(LN((1.1*(Fperm_SI_Woolf2021!$E$9:$E$93-M$58)-63.1579*EXP(-0.19*Fperm_SI_Woolf2021!$E$9:$E$93)+63.1579*EXP(-0.19*M$58))/(Fperm_SI_Woolf2021!$E$9:$E$93-M$58))*(M$58-Fperm_SI_Woolf2021!$E$9:$E$93)/10))) + Fperm_SI_Woolf2021!$H$9:$H$93*EXP(-Fperm_SI_Woolf2021!$K$9:$K$93*$C78*IF(M$58=Fperm_SI_Woolf2021!$E$9:$E$93,1,EXP(LN((1.1*(Fperm_SI_Woolf2021!$E$9:$E$93-M$58)-63.1579*EXP(-0.19*Fperm_SI_Woolf2021!$E$9:$E$93)+63.1579*EXP(-0.19*M$58))/(Fperm_SI_Woolf2021!$E$9:$E$93-M$58))*(M$58-Fperm_SI_Woolf2021!$E$9:$E$93)/10))),Fperm_SI_Woolf2021!$D$9:$D$93)*M$57+INTERCEPT(Fperm_SI_Woolf2021!$F$9:$F$93*EXP(-Fperm_SI_Woolf2021!$I$9:$I$93*$C78*IF(M$58=Fperm_SI_Woolf2021!$E$9:$E$93,1,EXP(LN((1.1*(Fperm_SI_Woolf2021!$E$9:$E$93-M$58)-63.1579*EXP(-0.19*Fperm_SI_Woolf2021!$E$9:$E$93)+63.1579*EXP(-0.19*M$58))/(Fperm_SI_Woolf2021!$E$9:$E$93-M$58))*(M$58-Fperm_SI_Woolf2021!$E$9:$E$93)/10))) + Fperm_SI_Woolf2021!$G$9:$G$93*EXP(-Fperm_SI_Woolf2021!$J$9:$J$93*$C78*IF(M$58=Fperm_SI_Woolf2021!$E$9:$E$93,1,EXP(LN((1.1*(Fperm_SI_Woolf2021!$E$9:$E$93-M$58)-63.1579*EXP(-0.19*Fperm_SI_Woolf2021!$E$9:$E$93)+63.1579*EXP(-0.19*M$58))/(Fperm_SI_Woolf2021!$E$9:$E$93-M$58))*(M$58-Fperm_SI_Woolf2021!$E$9:$E$93)/10))) + Fperm_SI_Woolf2021!$H$9:$H$93*EXP(-Fperm_SI_Woolf2021!$K$9:$K$93*$C78*IF(M$58=Fperm_SI_Woolf2021!$E$9:$E$93,1,EXP(LN((1.1*(Fperm_SI_Woolf2021!$E$9:$E$93-M$58)-63.1579*EXP(-0.19*Fperm_SI_Woolf2021!$E$9:$E$93)+63.1579*EXP(-0.19*M$58))/(Fperm_SI_Woolf2021!$E$9:$E$93-M$58))*(M$58-Fperm_SI_Woolf2021!$E$9:$E$93)/10))),Fperm_SI_Woolf2021!$D$9:$D$93))</f>
        <v>0.8385905525074282</v>
      </c>
      <c r="N78" s="51" cm="1">
        <f t="array" ref="N78">MIN(1,SLOPE(Fperm_SI_Woolf2021!$F$9:$F$93*EXP(-Fperm_SI_Woolf2021!$I$9:$I$93*$C78*IF(N$58=Fperm_SI_Woolf2021!$E$9:$E$93,1,EXP(LN((1.1*(Fperm_SI_Woolf2021!$E$9:$E$93-N$58)-63.1579*EXP(-0.19*Fperm_SI_Woolf2021!$E$9:$E$93)+63.1579*EXP(-0.19*N$58))/(Fperm_SI_Woolf2021!$E$9:$E$93-N$58))*(N$58-Fperm_SI_Woolf2021!$E$9:$E$93)/10))) + Fperm_SI_Woolf2021!$G$9:$G$93*EXP(-Fperm_SI_Woolf2021!$J$9:$J$93*$C78*IF(N$58=Fperm_SI_Woolf2021!$E$9:$E$93,1,EXP(LN((1.1*(Fperm_SI_Woolf2021!$E$9:$E$93-N$58)-63.1579*EXP(-0.19*Fperm_SI_Woolf2021!$E$9:$E$93)+63.1579*EXP(-0.19*N$58))/(Fperm_SI_Woolf2021!$E$9:$E$93-N$58))*(N$58-Fperm_SI_Woolf2021!$E$9:$E$93)/10))) + Fperm_SI_Woolf2021!$H$9:$H$93*EXP(-Fperm_SI_Woolf2021!$K$9:$K$93*$C78*IF(N$58=Fperm_SI_Woolf2021!$E$9:$E$93,1,EXP(LN((1.1*(Fperm_SI_Woolf2021!$E$9:$E$93-N$58)-63.1579*EXP(-0.19*Fperm_SI_Woolf2021!$E$9:$E$93)+63.1579*EXP(-0.19*N$58))/(Fperm_SI_Woolf2021!$E$9:$E$93-N$58))*(N$58-Fperm_SI_Woolf2021!$E$9:$E$93)/10))),Fperm_SI_Woolf2021!$D$9:$D$93)*N$57+INTERCEPT(Fperm_SI_Woolf2021!$F$9:$F$93*EXP(-Fperm_SI_Woolf2021!$I$9:$I$93*$C78*IF(N$58=Fperm_SI_Woolf2021!$E$9:$E$93,1,EXP(LN((1.1*(Fperm_SI_Woolf2021!$E$9:$E$93-N$58)-63.1579*EXP(-0.19*Fperm_SI_Woolf2021!$E$9:$E$93)+63.1579*EXP(-0.19*N$58))/(Fperm_SI_Woolf2021!$E$9:$E$93-N$58))*(N$58-Fperm_SI_Woolf2021!$E$9:$E$93)/10))) + Fperm_SI_Woolf2021!$G$9:$G$93*EXP(-Fperm_SI_Woolf2021!$J$9:$J$93*$C78*IF(N$58=Fperm_SI_Woolf2021!$E$9:$E$93,1,EXP(LN((1.1*(Fperm_SI_Woolf2021!$E$9:$E$93-N$58)-63.1579*EXP(-0.19*Fperm_SI_Woolf2021!$E$9:$E$93)+63.1579*EXP(-0.19*N$58))/(Fperm_SI_Woolf2021!$E$9:$E$93-N$58))*(N$58-Fperm_SI_Woolf2021!$E$9:$E$93)/10))) + Fperm_SI_Woolf2021!$H$9:$H$93*EXP(-Fperm_SI_Woolf2021!$K$9:$K$93*$C78*IF(N$58=Fperm_SI_Woolf2021!$E$9:$E$93,1,EXP(LN((1.1*(Fperm_SI_Woolf2021!$E$9:$E$93-N$58)-63.1579*EXP(-0.19*Fperm_SI_Woolf2021!$E$9:$E$93)+63.1579*EXP(-0.19*N$58))/(Fperm_SI_Woolf2021!$E$9:$E$93-N$58))*(N$58-Fperm_SI_Woolf2021!$E$9:$E$93)/10))),Fperm_SI_Woolf2021!$D$9:$D$93))</f>
        <v>0.81108724487436201</v>
      </c>
      <c r="O78" s="51" cm="1">
        <f t="array" ref="O78">MIN(1,SLOPE(Fperm_SI_Woolf2021!$F$9:$F$93*EXP(-Fperm_SI_Woolf2021!$I$9:$I$93*$C78*IF(O$58=Fperm_SI_Woolf2021!$E$9:$E$93,1,EXP(LN((1.1*(Fperm_SI_Woolf2021!$E$9:$E$93-O$58)-63.1579*EXP(-0.19*Fperm_SI_Woolf2021!$E$9:$E$93)+63.1579*EXP(-0.19*O$58))/(Fperm_SI_Woolf2021!$E$9:$E$93-O$58))*(O$58-Fperm_SI_Woolf2021!$E$9:$E$93)/10))) + Fperm_SI_Woolf2021!$G$9:$G$93*EXP(-Fperm_SI_Woolf2021!$J$9:$J$93*$C78*IF(O$58=Fperm_SI_Woolf2021!$E$9:$E$93,1,EXP(LN((1.1*(Fperm_SI_Woolf2021!$E$9:$E$93-O$58)-63.1579*EXP(-0.19*Fperm_SI_Woolf2021!$E$9:$E$93)+63.1579*EXP(-0.19*O$58))/(Fperm_SI_Woolf2021!$E$9:$E$93-O$58))*(O$58-Fperm_SI_Woolf2021!$E$9:$E$93)/10))) + Fperm_SI_Woolf2021!$H$9:$H$93*EXP(-Fperm_SI_Woolf2021!$K$9:$K$93*$C78*IF(O$58=Fperm_SI_Woolf2021!$E$9:$E$93,1,EXP(LN((1.1*(Fperm_SI_Woolf2021!$E$9:$E$93-O$58)-63.1579*EXP(-0.19*Fperm_SI_Woolf2021!$E$9:$E$93)+63.1579*EXP(-0.19*O$58))/(Fperm_SI_Woolf2021!$E$9:$E$93-O$58))*(O$58-Fperm_SI_Woolf2021!$E$9:$E$93)/10))),Fperm_SI_Woolf2021!$D$9:$D$93)*O$57+INTERCEPT(Fperm_SI_Woolf2021!$F$9:$F$93*EXP(-Fperm_SI_Woolf2021!$I$9:$I$93*$C78*IF(O$58=Fperm_SI_Woolf2021!$E$9:$E$93,1,EXP(LN((1.1*(Fperm_SI_Woolf2021!$E$9:$E$93-O$58)-63.1579*EXP(-0.19*Fperm_SI_Woolf2021!$E$9:$E$93)+63.1579*EXP(-0.19*O$58))/(Fperm_SI_Woolf2021!$E$9:$E$93-O$58))*(O$58-Fperm_SI_Woolf2021!$E$9:$E$93)/10))) + Fperm_SI_Woolf2021!$G$9:$G$93*EXP(-Fperm_SI_Woolf2021!$J$9:$J$93*$C78*IF(O$58=Fperm_SI_Woolf2021!$E$9:$E$93,1,EXP(LN((1.1*(Fperm_SI_Woolf2021!$E$9:$E$93-O$58)-63.1579*EXP(-0.19*Fperm_SI_Woolf2021!$E$9:$E$93)+63.1579*EXP(-0.19*O$58))/(Fperm_SI_Woolf2021!$E$9:$E$93-O$58))*(O$58-Fperm_SI_Woolf2021!$E$9:$E$93)/10))) + Fperm_SI_Woolf2021!$H$9:$H$93*EXP(-Fperm_SI_Woolf2021!$K$9:$K$93*$C78*IF(O$58=Fperm_SI_Woolf2021!$E$9:$E$93,1,EXP(LN((1.1*(Fperm_SI_Woolf2021!$E$9:$E$93-O$58)-63.1579*EXP(-0.19*Fperm_SI_Woolf2021!$E$9:$E$93)+63.1579*EXP(-0.19*O$58))/(Fperm_SI_Woolf2021!$E$9:$E$93-O$58))*(O$58-Fperm_SI_Woolf2021!$E$9:$E$93)/10))),Fperm_SI_Woolf2021!$D$9:$D$93))</f>
        <v>0.7835839372412956</v>
      </c>
      <c r="P78" s="51" cm="1">
        <f t="array" ref="P78">MIN(1,SLOPE(Fperm_SI_Woolf2021!$F$9:$F$93*EXP(-Fperm_SI_Woolf2021!$I$9:$I$93*$C78*IF(P$58=Fperm_SI_Woolf2021!$E$9:$E$93,1,EXP(LN((1.1*(Fperm_SI_Woolf2021!$E$9:$E$93-P$58)-63.1579*EXP(-0.19*Fperm_SI_Woolf2021!$E$9:$E$93)+63.1579*EXP(-0.19*P$58))/(Fperm_SI_Woolf2021!$E$9:$E$93-P$58))*(P$58-Fperm_SI_Woolf2021!$E$9:$E$93)/10))) + Fperm_SI_Woolf2021!$G$9:$G$93*EXP(-Fperm_SI_Woolf2021!$J$9:$J$93*$C78*IF(P$58=Fperm_SI_Woolf2021!$E$9:$E$93,1,EXP(LN((1.1*(Fperm_SI_Woolf2021!$E$9:$E$93-P$58)-63.1579*EXP(-0.19*Fperm_SI_Woolf2021!$E$9:$E$93)+63.1579*EXP(-0.19*P$58))/(Fperm_SI_Woolf2021!$E$9:$E$93-P$58))*(P$58-Fperm_SI_Woolf2021!$E$9:$E$93)/10))) + Fperm_SI_Woolf2021!$H$9:$H$93*EXP(-Fperm_SI_Woolf2021!$K$9:$K$93*$C78*IF(P$58=Fperm_SI_Woolf2021!$E$9:$E$93,1,EXP(LN((1.1*(Fperm_SI_Woolf2021!$E$9:$E$93-P$58)-63.1579*EXP(-0.19*Fperm_SI_Woolf2021!$E$9:$E$93)+63.1579*EXP(-0.19*P$58))/(Fperm_SI_Woolf2021!$E$9:$E$93-P$58))*(P$58-Fperm_SI_Woolf2021!$E$9:$E$93)/10))),Fperm_SI_Woolf2021!$D$9:$D$93)*P$57+INTERCEPT(Fperm_SI_Woolf2021!$F$9:$F$93*EXP(-Fperm_SI_Woolf2021!$I$9:$I$93*$C78*IF(P$58=Fperm_SI_Woolf2021!$E$9:$E$93,1,EXP(LN((1.1*(Fperm_SI_Woolf2021!$E$9:$E$93-P$58)-63.1579*EXP(-0.19*Fperm_SI_Woolf2021!$E$9:$E$93)+63.1579*EXP(-0.19*P$58))/(Fperm_SI_Woolf2021!$E$9:$E$93-P$58))*(P$58-Fperm_SI_Woolf2021!$E$9:$E$93)/10))) + Fperm_SI_Woolf2021!$G$9:$G$93*EXP(-Fperm_SI_Woolf2021!$J$9:$J$93*$C78*IF(P$58=Fperm_SI_Woolf2021!$E$9:$E$93,1,EXP(LN((1.1*(Fperm_SI_Woolf2021!$E$9:$E$93-P$58)-63.1579*EXP(-0.19*Fperm_SI_Woolf2021!$E$9:$E$93)+63.1579*EXP(-0.19*P$58))/(Fperm_SI_Woolf2021!$E$9:$E$93-P$58))*(P$58-Fperm_SI_Woolf2021!$E$9:$E$93)/10))) + Fperm_SI_Woolf2021!$H$9:$H$93*EXP(-Fperm_SI_Woolf2021!$K$9:$K$93*$C78*IF(P$58=Fperm_SI_Woolf2021!$E$9:$E$93,1,EXP(LN((1.1*(Fperm_SI_Woolf2021!$E$9:$E$93-P$58)-63.1579*EXP(-0.19*Fperm_SI_Woolf2021!$E$9:$E$93)+63.1579*EXP(-0.19*P$58))/(Fperm_SI_Woolf2021!$E$9:$E$93-P$58))*(P$58-Fperm_SI_Woolf2021!$E$9:$E$93)/10))),Fperm_SI_Woolf2021!$D$9:$D$93))</f>
        <v>0.75608062960822942</v>
      </c>
      <c r="Q78" s="51" cm="1">
        <f t="array" ref="Q78">MIN(1,SLOPE(Fperm_SI_Woolf2021!$F$9:$F$93*EXP(-Fperm_SI_Woolf2021!$I$9:$I$93*$C78*IF(Q$58=Fperm_SI_Woolf2021!$E$9:$E$93,1,EXP(LN((1.1*(Fperm_SI_Woolf2021!$E$9:$E$93-Q$58)-63.1579*EXP(-0.19*Fperm_SI_Woolf2021!$E$9:$E$93)+63.1579*EXP(-0.19*Q$58))/(Fperm_SI_Woolf2021!$E$9:$E$93-Q$58))*(Q$58-Fperm_SI_Woolf2021!$E$9:$E$93)/10))) + Fperm_SI_Woolf2021!$G$9:$G$93*EXP(-Fperm_SI_Woolf2021!$J$9:$J$93*$C78*IF(Q$58=Fperm_SI_Woolf2021!$E$9:$E$93,1,EXP(LN((1.1*(Fperm_SI_Woolf2021!$E$9:$E$93-Q$58)-63.1579*EXP(-0.19*Fperm_SI_Woolf2021!$E$9:$E$93)+63.1579*EXP(-0.19*Q$58))/(Fperm_SI_Woolf2021!$E$9:$E$93-Q$58))*(Q$58-Fperm_SI_Woolf2021!$E$9:$E$93)/10))) + Fperm_SI_Woolf2021!$H$9:$H$93*EXP(-Fperm_SI_Woolf2021!$K$9:$K$93*$C78*IF(Q$58=Fperm_SI_Woolf2021!$E$9:$E$93,1,EXP(LN((1.1*(Fperm_SI_Woolf2021!$E$9:$E$93-Q$58)-63.1579*EXP(-0.19*Fperm_SI_Woolf2021!$E$9:$E$93)+63.1579*EXP(-0.19*Q$58))/(Fperm_SI_Woolf2021!$E$9:$E$93-Q$58))*(Q$58-Fperm_SI_Woolf2021!$E$9:$E$93)/10))),Fperm_SI_Woolf2021!$D$9:$D$93)*Q$57+INTERCEPT(Fperm_SI_Woolf2021!$F$9:$F$93*EXP(-Fperm_SI_Woolf2021!$I$9:$I$93*$C78*IF(Q$58=Fperm_SI_Woolf2021!$E$9:$E$93,1,EXP(LN((1.1*(Fperm_SI_Woolf2021!$E$9:$E$93-Q$58)-63.1579*EXP(-0.19*Fperm_SI_Woolf2021!$E$9:$E$93)+63.1579*EXP(-0.19*Q$58))/(Fperm_SI_Woolf2021!$E$9:$E$93-Q$58))*(Q$58-Fperm_SI_Woolf2021!$E$9:$E$93)/10))) + Fperm_SI_Woolf2021!$G$9:$G$93*EXP(-Fperm_SI_Woolf2021!$J$9:$J$93*$C78*IF(Q$58=Fperm_SI_Woolf2021!$E$9:$E$93,1,EXP(LN((1.1*(Fperm_SI_Woolf2021!$E$9:$E$93-Q$58)-63.1579*EXP(-0.19*Fperm_SI_Woolf2021!$E$9:$E$93)+63.1579*EXP(-0.19*Q$58))/(Fperm_SI_Woolf2021!$E$9:$E$93-Q$58))*(Q$58-Fperm_SI_Woolf2021!$E$9:$E$93)/10))) + Fperm_SI_Woolf2021!$H$9:$H$93*EXP(-Fperm_SI_Woolf2021!$K$9:$K$93*$C78*IF(Q$58=Fperm_SI_Woolf2021!$E$9:$E$93,1,EXP(LN((1.1*(Fperm_SI_Woolf2021!$E$9:$E$93-Q$58)-63.1579*EXP(-0.19*Fperm_SI_Woolf2021!$E$9:$E$93)+63.1579*EXP(-0.19*Q$58))/(Fperm_SI_Woolf2021!$E$9:$E$93-Q$58))*(Q$58-Fperm_SI_Woolf2021!$E$9:$E$93)/10))),Fperm_SI_Woolf2021!$D$9:$D$93))</f>
        <v>0.72857732197516301</v>
      </c>
      <c r="R78" s="51" cm="1">
        <f t="array" ref="R78">MIN(1,SLOPE(Fperm_SI_Woolf2021!$F$9:$F$93*EXP(-Fperm_SI_Woolf2021!$I$9:$I$93*$C78*IF(R$58=Fperm_SI_Woolf2021!$E$9:$E$93,1,EXP(LN((1.1*(Fperm_SI_Woolf2021!$E$9:$E$93-R$58)-63.1579*EXP(-0.19*Fperm_SI_Woolf2021!$E$9:$E$93)+63.1579*EXP(-0.19*R$58))/(Fperm_SI_Woolf2021!$E$9:$E$93-R$58))*(R$58-Fperm_SI_Woolf2021!$E$9:$E$93)/10))) + Fperm_SI_Woolf2021!$G$9:$G$93*EXP(-Fperm_SI_Woolf2021!$J$9:$J$93*$C78*IF(R$58=Fperm_SI_Woolf2021!$E$9:$E$93,1,EXP(LN((1.1*(Fperm_SI_Woolf2021!$E$9:$E$93-R$58)-63.1579*EXP(-0.19*Fperm_SI_Woolf2021!$E$9:$E$93)+63.1579*EXP(-0.19*R$58))/(Fperm_SI_Woolf2021!$E$9:$E$93-R$58))*(R$58-Fperm_SI_Woolf2021!$E$9:$E$93)/10))) + Fperm_SI_Woolf2021!$H$9:$H$93*EXP(-Fperm_SI_Woolf2021!$K$9:$K$93*$C78*IF(R$58=Fperm_SI_Woolf2021!$E$9:$E$93,1,EXP(LN((1.1*(Fperm_SI_Woolf2021!$E$9:$E$93-R$58)-63.1579*EXP(-0.19*Fperm_SI_Woolf2021!$E$9:$E$93)+63.1579*EXP(-0.19*R$58))/(Fperm_SI_Woolf2021!$E$9:$E$93-R$58))*(R$58-Fperm_SI_Woolf2021!$E$9:$E$93)/10))),Fperm_SI_Woolf2021!$D$9:$D$93)*R$57+INTERCEPT(Fperm_SI_Woolf2021!$F$9:$F$93*EXP(-Fperm_SI_Woolf2021!$I$9:$I$93*$C78*IF(R$58=Fperm_SI_Woolf2021!$E$9:$E$93,1,EXP(LN((1.1*(Fperm_SI_Woolf2021!$E$9:$E$93-R$58)-63.1579*EXP(-0.19*Fperm_SI_Woolf2021!$E$9:$E$93)+63.1579*EXP(-0.19*R$58))/(Fperm_SI_Woolf2021!$E$9:$E$93-R$58))*(R$58-Fperm_SI_Woolf2021!$E$9:$E$93)/10))) + Fperm_SI_Woolf2021!$G$9:$G$93*EXP(-Fperm_SI_Woolf2021!$J$9:$J$93*$C78*IF(R$58=Fperm_SI_Woolf2021!$E$9:$E$93,1,EXP(LN((1.1*(Fperm_SI_Woolf2021!$E$9:$E$93-R$58)-63.1579*EXP(-0.19*Fperm_SI_Woolf2021!$E$9:$E$93)+63.1579*EXP(-0.19*R$58))/(Fperm_SI_Woolf2021!$E$9:$E$93-R$58))*(R$58-Fperm_SI_Woolf2021!$E$9:$E$93)/10))) + Fperm_SI_Woolf2021!$H$9:$H$93*EXP(-Fperm_SI_Woolf2021!$K$9:$K$93*$C78*IF(R$58=Fperm_SI_Woolf2021!$E$9:$E$93,1,EXP(LN((1.1*(Fperm_SI_Woolf2021!$E$9:$E$93-R$58)-63.1579*EXP(-0.19*Fperm_SI_Woolf2021!$E$9:$E$93)+63.1579*EXP(-0.19*R$58))/(Fperm_SI_Woolf2021!$E$9:$E$93-R$58))*(R$58-Fperm_SI_Woolf2021!$E$9:$E$93)/10))),Fperm_SI_Woolf2021!$D$9:$D$93))</f>
        <v>0.70107401434209682</v>
      </c>
      <c r="S78" s="51" cm="1">
        <f t="array" ref="S78">MIN(1,SLOPE(Fperm_SI_Woolf2021!$F$9:$F$93*EXP(-Fperm_SI_Woolf2021!$I$9:$I$93*$C78*IF(S$58=Fperm_SI_Woolf2021!$E$9:$E$93,1,EXP(LN((1.1*(Fperm_SI_Woolf2021!$E$9:$E$93-S$58)-63.1579*EXP(-0.19*Fperm_SI_Woolf2021!$E$9:$E$93)+63.1579*EXP(-0.19*S$58))/(Fperm_SI_Woolf2021!$E$9:$E$93-S$58))*(S$58-Fperm_SI_Woolf2021!$E$9:$E$93)/10))) + Fperm_SI_Woolf2021!$G$9:$G$93*EXP(-Fperm_SI_Woolf2021!$J$9:$J$93*$C78*IF(S$58=Fperm_SI_Woolf2021!$E$9:$E$93,1,EXP(LN((1.1*(Fperm_SI_Woolf2021!$E$9:$E$93-S$58)-63.1579*EXP(-0.19*Fperm_SI_Woolf2021!$E$9:$E$93)+63.1579*EXP(-0.19*S$58))/(Fperm_SI_Woolf2021!$E$9:$E$93-S$58))*(S$58-Fperm_SI_Woolf2021!$E$9:$E$93)/10))) + Fperm_SI_Woolf2021!$H$9:$H$93*EXP(-Fperm_SI_Woolf2021!$K$9:$K$93*$C78*IF(S$58=Fperm_SI_Woolf2021!$E$9:$E$93,1,EXP(LN((1.1*(Fperm_SI_Woolf2021!$E$9:$E$93-S$58)-63.1579*EXP(-0.19*Fperm_SI_Woolf2021!$E$9:$E$93)+63.1579*EXP(-0.19*S$58))/(Fperm_SI_Woolf2021!$E$9:$E$93-S$58))*(S$58-Fperm_SI_Woolf2021!$E$9:$E$93)/10))),Fperm_SI_Woolf2021!$D$9:$D$93)*S$57+INTERCEPT(Fperm_SI_Woolf2021!$F$9:$F$93*EXP(-Fperm_SI_Woolf2021!$I$9:$I$93*$C78*IF(S$58=Fperm_SI_Woolf2021!$E$9:$E$93,1,EXP(LN((1.1*(Fperm_SI_Woolf2021!$E$9:$E$93-S$58)-63.1579*EXP(-0.19*Fperm_SI_Woolf2021!$E$9:$E$93)+63.1579*EXP(-0.19*S$58))/(Fperm_SI_Woolf2021!$E$9:$E$93-S$58))*(S$58-Fperm_SI_Woolf2021!$E$9:$E$93)/10))) + Fperm_SI_Woolf2021!$G$9:$G$93*EXP(-Fperm_SI_Woolf2021!$J$9:$J$93*$C78*IF(S$58=Fperm_SI_Woolf2021!$E$9:$E$93,1,EXP(LN((1.1*(Fperm_SI_Woolf2021!$E$9:$E$93-S$58)-63.1579*EXP(-0.19*Fperm_SI_Woolf2021!$E$9:$E$93)+63.1579*EXP(-0.19*S$58))/(Fperm_SI_Woolf2021!$E$9:$E$93-S$58))*(S$58-Fperm_SI_Woolf2021!$E$9:$E$93)/10))) + Fperm_SI_Woolf2021!$H$9:$H$93*EXP(-Fperm_SI_Woolf2021!$K$9:$K$93*$C78*IF(S$58=Fperm_SI_Woolf2021!$E$9:$E$93,1,EXP(LN((1.1*(Fperm_SI_Woolf2021!$E$9:$E$93-S$58)-63.1579*EXP(-0.19*Fperm_SI_Woolf2021!$E$9:$E$93)+63.1579*EXP(-0.19*S$58))/(Fperm_SI_Woolf2021!$E$9:$E$93-S$58))*(S$58-Fperm_SI_Woolf2021!$E$9:$E$93)/10))),Fperm_SI_Woolf2021!$D$9:$D$93))</f>
        <v>0.98789665192230136</v>
      </c>
      <c r="T78" s="51" cm="1">
        <f t="array" ref="T78">MIN(1,SLOPE(Fperm_SI_Woolf2021!$F$9:$F$93*EXP(-Fperm_SI_Woolf2021!$I$9:$I$93*$C78*IF(T$58=Fperm_SI_Woolf2021!$E$9:$E$93,1,EXP(LN((1.1*(Fperm_SI_Woolf2021!$E$9:$E$93-T$58)-63.1579*EXP(-0.19*Fperm_SI_Woolf2021!$E$9:$E$93)+63.1579*EXP(-0.19*T$58))/(Fperm_SI_Woolf2021!$E$9:$E$93-T$58))*(T$58-Fperm_SI_Woolf2021!$E$9:$E$93)/10))) + Fperm_SI_Woolf2021!$G$9:$G$93*EXP(-Fperm_SI_Woolf2021!$J$9:$J$93*$C78*IF(T$58=Fperm_SI_Woolf2021!$E$9:$E$93,1,EXP(LN((1.1*(Fperm_SI_Woolf2021!$E$9:$E$93-T$58)-63.1579*EXP(-0.19*Fperm_SI_Woolf2021!$E$9:$E$93)+63.1579*EXP(-0.19*T$58))/(Fperm_SI_Woolf2021!$E$9:$E$93-T$58))*(T$58-Fperm_SI_Woolf2021!$E$9:$E$93)/10))) + Fperm_SI_Woolf2021!$H$9:$H$93*EXP(-Fperm_SI_Woolf2021!$K$9:$K$93*$C78*IF(T$58=Fperm_SI_Woolf2021!$E$9:$E$93,1,EXP(LN((1.1*(Fperm_SI_Woolf2021!$E$9:$E$93-T$58)-63.1579*EXP(-0.19*Fperm_SI_Woolf2021!$E$9:$E$93)+63.1579*EXP(-0.19*T$58))/(Fperm_SI_Woolf2021!$E$9:$E$93-T$58))*(T$58-Fperm_SI_Woolf2021!$E$9:$E$93)/10))),Fperm_SI_Woolf2021!$D$9:$D$93)*T$57+INTERCEPT(Fperm_SI_Woolf2021!$F$9:$F$93*EXP(-Fperm_SI_Woolf2021!$I$9:$I$93*$C78*IF(T$58=Fperm_SI_Woolf2021!$E$9:$E$93,1,EXP(LN((1.1*(Fperm_SI_Woolf2021!$E$9:$E$93-T$58)-63.1579*EXP(-0.19*Fperm_SI_Woolf2021!$E$9:$E$93)+63.1579*EXP(-0.19*T$58))/(Fperm_SI_Woolf2021!$E$9:$E$93-T$58))*(T$58-Fperm_SI_Woolf2021!$E$9:$E$93)/10))) + Fperm_SI_Woolf2021!$G$9:$G$93*EXP(-Fperm_SI_Woolf2021!$J$9:$J$93*$C78*IF(T$58=Fperm_SI_Woolf2021!$E$9:$E$93,1,EXP(LN((1.1*(Fperm_SI_Woolf2021!$E$9:$E$93-T$58)-63.1579*EXP(-0.19*Fperm_SI_Woolf2021!$E$9:$E$93)+63.1579*EXP(-0.19*T$58))/(Fperm_SI_Woolf2021!$E$9:$E$93-T$58))*(T$58-Fperm_SI_Woolf2021!$E$9:$E$93)/10))) + Fperm_SI_Woolf2021!$H$9:$H$93*EXP(-Fperm_SI_Woolf2021!$K$9:$K$93*$C78*IF(T$58=Fperm_SI_Woolf2021!$E$9:$E$93,1,EXP(LN((1.1*(Fperm_SI_Woolf2021!$E$9:$E$93-T$58)-63.1579*EXP(-0.19*Fperm_SI_Woolf2021!$E$9:$E$93)+63.1579*EXP(-0.19*T$58))/(Fperm_SI_Woolf2021!$E$9:$E$93-T$58))*(T$58-Fperm_SI_Woolf2021!$E$9:$E$93)/10))),Fperm_SI_Woolf2021!$D$9:$D$93))</f>
        <v>0.95566863333057583</v>
      </c>
      <c r="U78" s="51" cm="1">
        <f t="array" ref="U78">MIN(1,SLOPE(Fperm_SI_Woolf2021!$F$9:$F$93*EXP(-Fperm_SI_Woolf2021!$I$9:$I$93*$C78*IF(U$58=Fperm_SI_Woolf2021!$E$9:$E$93,1,EXP(LN((1.1*(Fperm_SI_Woolf2021!$E$9:$E$93-U$58)-63.1579*EXP(-0.19*Fperm_SI_Woolf2021!$E$9:$E$93)+63.1579*EXP(-0.19*U$58))/(Fperm_SI_Woolf2021!$E$9:$E$93-U$58))*(U$58-Fperm_SI_Woolf2021!$E$9:$E$93)/10))) + Fperm_SI_Woolf2021!$G$9:$G$93*EXP(-Fperm_SI_Woolf2021!$J$9:$J$93*$C78*IF(U$58=Fperm_SI_Woolf2021!$E$9:$E$93,1,EXP(LN((1.1*(Fperm_SI_Woolf2021!$E$9:$E$93-U$58)-63.1579*EXP(-0.19*Fperm_SI_Woolf2021!$E$9:$E$93)+63.1579*EXP(-0.19*U$58))/(Fperm_SI_Woolf2021!$E$9:$E$93-U$58))*(U$58-Fperm_SI_Woolf2021!$E$9:$E$93)/10))) + Fperm_SI_Woolf2021!$H$9:$H$93*EXP(-Fperm_SI_Woolf2021!$K$9:$K$93*$C78*IF(U$58=Fperm_SI_Woolf2021!$E$9:$E$93,1,EXP(LN((1.1*(Fperm_SI_Woolf2021!$E$9:$E$93-U$58)-63.1579*EXP(-0.19*Fperm_SI_Woolf2021!$E$9:$E$93)+63.1579*EXP(-0.19*U$58))/(Fperm_SI_Woolf2021!$E$9:$E$93-U$58))*(U$58-Fperm_SI_Woolf2021!$E$9:$E$93)/10))),Fperm_SI_Woolf2021!$D$9:$D$93)*U$57+INTERCEPT(Fperm_SI_Woolf2021!$F$9:$F$93*EXP(-Fperm_SI_Woolf2021!$I$9:$I$93*$C78*IF(U$58=Fperm_SI_Woolf2021!$E$9:$E$93,1,EXP(LN((1.1*(Fperm_SI_Woolf2021!$E$9:$E$93-U$58)-63.1579*EXP(-0.19*Fperm_SI_Woolf2021!$E$9:$E$93)+63.1579*EXP(-0.19*U$58))/(Fperm_SI_Woolf2021!$E$9:$E$93-U$58))*(U$58-Fperm_SI_Woolf2021!$E$9:$E$93)/10))) + Fperm_SI_Woolf2021!$G$9:$G$93*EXP(-Fperm_SI_Woolf2021!$J$9:$J$93*$C78*IF(U$58=Fperm_SI_Woolf2021!$E$9:$E$93,1,EXP(LN((1.1*(Fperm_SI_Woolf2021!$E$9:$E$93-U$58)-63.1579*EXP(-0.19*Fperm_SI_Woolf2021!$E$9:$E$93)+63.1579*EXP(-0.19*U$58))/(Fperm_SI_Woolf2021!$E$9:$E$93-U$58))*(U$58-Fperm_SI_Woolf2021!$E$9:$E$93)/10))) + Fperm_SI_Woolf2021!$H$9:$H$93*EXP(-Fperm_SI_Woolf2021!$K$9:$K$93*$C78*IF(U$58=Fperm_SI_Woolf2021!$E$9:$E$93,1,EXP(LN((1.1*(Fperm_SI_Woolf2021!$E$9:$E$93-U$58)-63.1579*EXP(-0.19*Fperm_SI_Woolf2021!$E$9:$E$93)+63.1579*EXP(-0.19*U$58))/(Fperm_SI_Woolf2021!$E$9:$E$93-U$58))*(U$58-Fperm_SI_Woolf2021!$E$9:$E$93)/10))),Fperm_SI_Woolf2021!$D$9:$D$93))</f>
        <v>0.9234406147388502</v>
      </c>
      <c r="V78" s="51" cm="1">
        <f t="array" ref="V78">MIN(1,SLOPE(Fperm_SI_Woolf2021!$F$9:$F$93*EXP(-Fperm_SI_Woolf2021!$I$9:$I$93*$C78*IF(V$58=Fperm_SI_Woolf2021!$E$9:$E$93,1,EXP(LN((1.1*(Fperm_SI_Woolf2021!$E$9:$E$93-V$58)-63.1579*EXP(-0.19*Fperm_SI_Woolf2021!$E$9:$E$93)+63.1579*EXP(-0.19*V$58))/(Fperm_SI_Woolf2021!$E$9:$E$93-V$58))*(V$58-Fperm_SI_Woolf2021!$E$9:$E$93)/10))) + Fperm_SI_Woolf2021!$G$9:$G$93*EXP(-Fperm_SI_Woolf2021!$J$9:$J$93*$C78*IF(V$58=Fperm_SI_Woolf2021!$E$9:$E$93,1,EXP(LN((1.1*(Fperm_SI_Woolf2021!$E$9:$E$93-V$58)-63.1579*EXP(-0.19*Fperm_SI_Woolf2021!$E$9:$E$93)+63.1579*EXP(-0.19*V$58))/(Fperm_SI_Woolf2021!$E$9:$E$93-V$58))*(V$58-Fperm_SI_Woolf2021!$E$9:$E$93)/10))) + Fperm_SI_Woolf2021!$H$9:$H$93*EXP(-Fperm_SI_Woolf2021!$K$9:$K$93*$C78*IF(V$58=Fperm_SI_Woolf2021!$E$9:$E$93,1,EXP(LN((1.1*(Fperm_SI_Woolf2021!$E$9:$E$93-V$58)-63.1579*EXP(-0.19*Fperm_SI_Woolf2021!$E$9:$E$93)+63.1579*EXP(-0.19*V$58))/(Fperm_SI_Woolf2021!$E$9:$E$93-V$58))*(V$58-Fperm_SI_Woolf2021!$E$9:$E$93)/10))),Fperm_SI_Woolf2021!$D$9:$D$93)*V$57+INTERCEPT(Fperm_SI_Woolf2021!$F$9:$F$93*EXP(-Fperm_SI_Woolf2021!$I$9:$I$93*$C78*IF(V$58=Fperm_SI_Woolf2021!$E$9:$E$93,1,EXP(LN((1.1*(Fperm_SI_Woolf2021!$E$9:$E$93-V$58)-63.1579*EXP(-0.19*Fperm_SI_Woolf2021!$E$9:$E$93)+63.1579*EXP(-0.19*V$58))/(Fperm_SI_Woolf2021!$E$9:$E$93-V$58))*(V$58-Fperm_SI_Woolf2021!$E$9:$E$93)/10))) + Fperm_SI_Woolf2021!$G$9:$G$93*EXP(-Fperm_SI_Woolf2021!$J$9:$J$93*$C78*IF(V$58=Fperm_SI_Woolf2021!$E$9:$E$93,1,EXP(LN((1.1*(Fperm_SI_Woolf2021!$E$9:$E$93-V$58)-63.1579*EXP(-0.19*Fperm_SI_Woolf2021!$E$9:$E$93)+63.1579*EXP(-0.19*V$58))/(Fperm_SI_Woolf2021!$E$9:$E$93-V$58))*(V$58-Fperm_SI_Woolf2021!$E$9:$E$93)/10))) + Fperm_SI_Woolf2021!$H$9:$H$93*EXP(-Fperm_SI_Woolf2021!$K$9:$K$93*$C78*IF(V$58=Fperm_SI_Woolf2021!$E$9:$E$93,1,EXP(LN((1.1*(Fperm_SI_Woolf2021!$E$9:$E$93-V$58)-63.1579*EXP(-0.19*Fperm_SI_Woolf2021!$E$9:$E$93)+63.1579*EXP(-0.19*V$58))/(Fperm_SI_Woolf2021!$E$9:$E$93-V$58))*(V$58-Fperm_SI_Woolf2021!$E$9:$E$93)/10))),Fperm_SI_Woolf2021!$D$9:$D$93))</f>
        <v>0.89121259614712467</v>
      </c>
      <c r="W78" s="51" cm="1">
        <f t="array" ref="W78">MIN(1,SLOPE(Fperm_SI_Woolf2021!$F$9:$F$93*EXP(-Fperm_SI_Woolf2021!$I$9:$I$93*$C78*IF(W$58=Fperm_SI_Woolf2021!$E$9:$E$93,1,EXP(LN((1.1*(Fperm_SI_Woolf2021!$E$9:$E$93-W$58)-63.1579*EXP(-0.19*Fperm_SI_Woolf2021!$E$9:$E$93)+63.1579*EXP(-0.19*W$58))/(Fperm_SI_Woolf2021!$E$9:$E$93-W$58))*(W$58-Fperm_SI_Woolf2021!$E$9:$E$93)/10))) + Fperm_SI_Woolf2021!$G$9:$G$93*EXP(-Fperm_SI_Woolf2021!$J$9:$J$93*$C78*IF(W$58=Fperm_SI_Woolf2021!$E$9:$E$93,1,EXP(LN((1.1*(Fperm_SI_Woolf2021!$E$9:$E$93-W$58)-63.1579*EXP(-0.19*Fperm_SI_Woolf2021!$E$9:$E$93)+63.1579*EXP(-0.19*W$58))/(Fperm_SI_Woolf2021!$E$9:$E$93-W$58))*(W$58-Fperm_SI_Woolf2021!$E$9:$E$93)/10))) + Fperm_SI_Woolf2021!$H$9:$H$93*EXP(-Fperm_SI_Woolf2021!$K$9:$K$93*$C78*IF(W$58=Fperm_SI_Woolf2021!$E$9:$E$93,1,EXP(LN((1.1*(Fperm_SI_Woolf2021!$E$9:$E$93-W$58)-63.1579*EXP(-0.19*Fperm_SI_Woolf2021!$E$9:$E$93)+63.1579*EXP(-0.19*W$58))/(Fperm_SI_Woolf2021!$E$9:$E$93-W$58))*(W$58-Fperm_SI_Woolf2021!$E$9:$E$93)/10))),Fperm_SI_Woolf2021!$D$9:$D$93)*W$57+INTERCEPT(Fperm_SI_Woolf2021!$F$9:$F$93*EXP(-Fperm_SI_Woolf2021!$I$9:$I$93*$C78*IF(W$58=Fperm_SI_Woolf2021!$E$9:$E$93,1,EXP(LN((1.1*(Fperm_SI_Woolf2021!$E$9:$E$93-W$58)-63.1579*EXP(-0.19*Fperm_SI_Woolf2021!$E$9:$E$93)+63.1579*EXP(-0.19*W$58))/(Fperm_SI_Woolf2021!$E$9:$E$93-W$58))*(W$58-Fperm_SI_Woolf2021!$E$9:$E$93)/10))) + Fperm_SI_Woolf2021!$G$9:$G$93*EXP(-Fperm_SI_Woolf2021!$J$9:$J$93*$C78*IF(W$58=Fperm_SI_Woolf2021!$E$9:$E$93,1,EXP(LN((1.1*(Fperm_SI_Woolf2021!$E$9:$E$93-W$58)-63.1579*EXP(-0.19*Fperm_SI_Woolf2021!$E$9:$E$93)+63.1579*EXP(-0.19*W$58))/(Fperm_SI_Woolf2021!$E$9:$E$93-W$58))*(W$58-Fperm_SI_Woolf2021!$E$9:$E$93)/10))) + Fperm_SI_Woolf2021!$H$9:$H$93*EXP(-Fperm_SI_Woolf2021!$K$9:$K$93*$C78*IF(W$58=Fperm_SI_Woolf2021!$E$9:$E$93,1,EXP(LN((1.1*(Fperm_SI_Woolf2021!$E$9:$E$93-W$58)-63.1579*EXP(-0.19*Fperm_SI_Woolf2021!$E$9:$E$93)+63.1579*EXP(-0.19*W$58))/(Fperm_SI_Woolf2021!$E$9:$E$93-W$58))*(W$58-Fperm_SI_Woolf2021!$E$9:$E$93)/10))),Fperm_SI_Woolf2021!$D$9:$D$93))</f>
        <v>0.85898457755539903</v>
      </c>
      <c r="X78" s="51" cm="1">
        <f t="array" ref="X78">MIN(1,SLOPE(Fperm_SI_Woolf2021!$F$9:$F$93*EXP(-Fperm_SI_Woolf2021!$I$9:$I$93*$C78*IF(X$58=Fperm_SI_Woolf2021!$E$9:$E$93,1,EXP(LN((1.1*(Fperm_SI_Woolf2021!$E$9:$E$93-X$58)-63.1579*EXP(-0.19*Fperm_SI_Woolf2021!$E$9:$E$93)+63.1579*EXP(-0.19*X$58))/(Fperm_SI_Woolf2021!$E$9:$E$93-X$58))*(X$58-Fperm_SI_Woolf2021!$E$9:$E$93)/10))) + Fperm_SI_Woolf2021!$G$9:$G$93*EXP(-Fperm_SI_Woolf2021!$J$9:$J$93*$C78*IF(X$58=Fperm_SI_Woolf2021!$E$9:$E$93,1,EXP(LN((1.1*(Fperm_SI_Woolf2021!$E$9:$E$93-X$58)-63.1579*EXP(-0.19*Fperm_SI_Woolf2021!$E$9:$E$93)+63.1579*EXP(-0.19*X$58))/(Fperm_SI_Woolf2021!$E$9:$E$93-X$58))*(X$58-Fperm_SI_Woolf2021!$E$9:$E$93)/10))) + Fperm_SI_Woolf2021!$H$9:$H$93*EXP(-Fperm_SI_Woolf2021!$K$9:$K$93*$C78*IF(X$58=Fperm_SI_Woolf2021!$E$9:$E$93,1,EXP(LN((1.1*(Fperm_SI_Woolf2021!$E$9:$E$93-X$58)-63.1579*EXP(-0.19*Fperm_SI_Woolf2021!$E$9:$E$93)+63.1579*EXP(-0.19*X$58))/(Fperm_SI_Woolf2021!$E$9:$E$93-X$58))*(X$58-Fperm_SI_Woolf2021!$E$9:$E$93)/10))),Fperm_SI_Woolf2021!$D$9:$D$93)*X$57+INTERCEPT(Fperm_SI_Woolf2021!$F$9:$F$93*EXP(-Fperm_SI_Woolf2021!$I$9:$I$93*$C78*IF(X$58=Fperm_SI_Woolf2021!$E$9:$E$93,1,EXP(LN((1.1*(Fperm_SI_Woolf2021!$E$9:$E$93-X$58)-63.1579*EXP(-0.19*Fperm_SI_Woolf2021!$E$9:$E$93)+63.1579*EXP(-0.19*X$58))/(Fperm_SI_Woolf2021!$E$9:$E$93-X$58))*(X$58-Fperm_SI_Woolf2021!$E$9:$E$93)/10))) + Fperm_SI_Woolf2021!$G$9:$G$93*EXP(-Fperm_SI_Woolf2021!$J$9:$J$93*$C78*IF(X$58=Fperm_SI_Woolf2021!$E$9:$E$93,1,EXP(LN((1.1*(Fperm_SI_Woolf2021!$E$9:$E$93-X$58)-63.1579*EXP(-0.19*Fperm_SI_Woolf2021!$E$9:$E$93)+63.1579*EXP(-0.19*X$58))/(Fperm_SI_Woolf2021!$E$9:$E$93-X$58))*(X$58-Fperm_SI_Woolf2021!$E$9:$E$93)/10))) + Fperm_SI_Woolf2021!$H$9:$H$93*EXP(-Fperm_SI_Woolf2021!$K$9:$K$93*$C78*IF(X$58=Fperm_SI_Woolf2021!$E$9:$E$93,1,EXP(LN((1.1*(Fperm_SI_Woolf2021!$E$9:$E$93-X$58)-63.1579*EXP(-0.19*Fperm_SI_Woolf2021!$E$9:$E$93)+63.1579*EXP(-0.19*X$58))/(Fperm_SI_Woolf2021!$E$9:$E$93-X$58))*(X$58-Fperm_SI_Woolf2021!$E$9:$E$93)/10))),Fperm_SI_Woolf2021!$D$9:$D$93))</f>
        <v>0.8267565589636735</v>
      </c>
      <c r="Y78" s="51" cm="1">
        <f t="array" ref="Y78">MIN(1,SLOPE(Fperm_SI_Woolf2021!$F$9:$F$93*EXP(-Fperm_SI_Woolf2021!$I$9:$I$93*$C78*IF(Y$58=Fperm_SI_Woolf2021!$E$9:$E$93,1,EXP(LN((1.1*(Fperm_SI_Woolf2021!$E$9:$E$93-Y$58)-63.1579*EXP(-0.19*Fperm_SI_Woolf2021!$E$9:$E$93)+63.1579*EXP(-0.19*Y$58))/(Fperm_SI_Woolf2021!$E$9:$E$93-Y$58))*(Y$58-Fperm_SI_Woolf2021!$E$9:$E$93)/10))) + Fperm_SI_Woolf2021!$G$9:$G$93*EXP(-Fperm_SI_Woolf2021!$J$9:$J$93*$C78*IF(Y$58=Fperm_SI_Woolf2021!$E$9:$E$93,1,EXP(LN((1.1*(Fperm_SI_Woolf2021!$E$9:$E$93-Y$58)-63.1579*EXP(-0.19*Fperm_SI_Woolf2021!$E$9:$E$93)+63.1579*EXP(-0.19*Y$58))/(Fperm_SI_Woolf2021!$E$9:$E$93-Y$58))*(Y$58-Fperm_SI_Woolf2021!$E$9:$E$93)/10))) + Fperm_SI_Woolf2021!$H$9:$H$93*EXP(-Fperm_SI_Woolf2021!$K$9:$K$93*$C78*IF(Y$58=Fperm_SI_Woolf2021!$E$9:$E$93,1,EXP(LN((1.1*(Fperm_SI_Woolf2021!$E$9:$E$93-Y$58)-63.1579*EXP(-0.19*Fperm_SI_Woolf2021!$E$9:$E$93)+63.1579*EXP(-0.19*Y$58))/(Fperm_SI_Woolf2021!$E$9:$E$93-Y$58))*(Y$58-Fperm_SI_Woolf2021!$E$9:$E$93)/10))),Fperm_SI_Woolf2021!$D$9:$D$93)*Y$57+INTERCEPT(Fperm_SI_Woolf2021!$F$9:$F$93*EXP(-Fperm_SI_Woolf2021!$I$9:$I$93*$C78*IF(Y$58=Fperm_SI_Woolf2021!$E$9:$E$93,1,EXP(LN((1.1*(Fperm_SI_Woolf2021!$E$9:$E$93-Y$58)-63.1579*EXP(-0.19*Fperm_SI_Woolf2021!$E$9:$E$93)+63.1579*EXP(-0.19*Y$58))/(Fperm_SI_Woolf2021!$E$9:$E$93-Y$58))*(Y$58-Fperm_SI_Woolf2021!$E$9:$E$93)/10))) + Fperm_SI_Woolf2021!$G$9:$G$93*EXP(-Fperm_SI_Woolf2021!$J$9:$J$93*$C78*IF(Y$58=Fperm_SI_Woolf2021!$E$9:$E$93,1,EXP(LN((1.1*(Fperm_SI_Woolf2021!$E$9:$E$93-Y$58)-63.1579*EXP(-0.19*Fperm_SI_Woolf2021!$E$9:$E$93)+63.1579*EXP(-0.19*Y$58))/(Fperm_SI_Woolf2021!$E$9:$E$93-Y$58))*(Y$58-Fperm_SI_Woolf2021!$E$9:$E$93)/10))) + Fperm_SI_Woolf2021!$H$9:$H$93*EXP(-Fperm_SI_Woolf2021!$K$9:$K$93*$C78*IF(Y$58=Fperm_SI_Woolf2021!$E$9:$E$93,1,EXP(LN((1.1*(Fperm_SI_Woolf2021!$E$9:$E$93-Y$58)-63.1579*EXP(-0.19*Fperm_SI_Woolf2021!$E$9:$E$93)+63.1579*EXP(-0.19*Y$58))/(Fperm_SI_Woolf2021!$E$9:$E$93-Y$58))*(Y$58-Fperm_SI_Woolf2021!$E$9:$E$93)/10))),Fperm_SI_Woolf2021!$D$9:$D$93))</f>
        <v>0.79452854037194787</v>
      </c>
      <c r="Z78" s="51" cm="1">
        <f t="array" ref="Z78">MIN(1,SLOPE(Fperm_SI_Woolf2021!$F$9:$F$93*EXP(-Fperm_SI_Woolf2021!$I$9:$I$93*$C78*IF(Z$58=Fperm_SI_Woolf2021!$E$9:$E$93,1,EXP(LN((1.1*(Fperm_SI_Woolf2021!$E$9:$E$93-Z$58)-63.1579*EXP(-0.19*Fperm_SI_Woolf2021!$E$9:$E$93)+63.1579*EXP(-0.19*Z$58))/(Fperm_SI_Woolf2021!$E$9:$E$93-Z$58))*(Z$58-Fperm_SI_Woolf2021!$E$9:$E$93)/10))) + Fperm_SI_Woolf2021!$G$9:$G$93*EXP(-Fperm_SI_Woolf2021!$J$9:$J$93*$C78*IF(Z$58=Fperm_SI_Woolf2021!$E$9:$E$93,1,EXP(LN((1.1*(Fperm_SI_Woolf2021!$E$9:$E$93-Z$58)-63.1579*EXP(-0.19*Fperm_SI_Woolf2021!$E$9:$E$93)+63.1579*EXP(-0.19*Z$58))/(Fperm_SI_Woolf2021!$E$9:$E$93-Z$58))*(Z$58-Fperm_SI_Woolf2021!$E$9:$E$93)/10))) + Fperm_SI_Woolf2021!$H$9:$H$93*EXP(-Fperm_SI_Woolf2021!$K$9:$K$93*$C78*IF(Z$58=Fperm_SI_Woolf2021!$E$9:$E$93,1,EXP(LN((1.1*(Fperm_SI_Woolf2021!$E$9:$E$93-Z$58)-63.1579*EXP(-0.19*Fperm_SI_Woolf2021!$E$9:$E$93)+63.1579*EXP(-0.19*Z$58))/(Fperm_SI_Woolf2021!$E$9:$E$93-Z$58))*(Z$58-Fperm_SI_Woolf2021!$E$9:$E$93)/10))),Fperm_SI_Woolf2021!$D$9:$D$93)*Z$57+INTERCEPT(Fperm_SI_Woolf2021!$F$9:$F$93*EXP(-Fperm_SI_Woolf2021!$I$9:$I$93*$C78*IF(Z$58=Fperm_SI_Woolf2021!$E$9:$E$93,1,EXP(LN((1.1*(Fperm_SI_Woolf2021!$E$9:$E$93-Z$58)-63.1579*EXP(-0.19*Fperm_SI_Woolf2021!$E$9:$E$93)+63.1579*EXP(-0.19*Z$58))/(Fperm_SI_Woolf2021!$E$9:$E$93-Z$58))*(Z$58-Fperm_SI_Woolf2021!$E$9:$E$93)/10))) + Fperm_SI_Woolf2021!$G$9:$G$93*EXP(-Fperm_SI_Woolf2021!$J$9:$J$93*$C78*IF(Z$58=Fperm_SI_Woolf2021!$E$9:$E$93,1,EXP(LN((1.1*(Fperm_SI_Woolf2021!$E$9:$E$93-Z$58)-63.1579*EXP(-0.19*Fperm_SI_Woolf2021!$E$9:$E$93)+63.1579*EXP(-0.19*Z$58))/(Fperm_SI_Woolf2021!$E$9:$E$93-Z$58))*(Z$58-Fperm_SI_Woolf2021!$E$9:$E$93)/10))) + Fperm_SI_Woolf2021!$H$9:$H$93*EXP(-Fperm_SI_Woolf2021!$K$9:$K$93*$C78*IF(Z$58=Fperm_SI_Woolf2021!$E$9:$E$93,1,EXP(LN((1.1*(Fperm_SI_Woolf2021!$E$9:$E$93-Z$58)-63.1579*EXP(-0.19*Fperm_SI_Woolf2021!$E$9:$E$93)+63.1579*EXP(-0.19*Z$58))/(Fperm_SI_Woolf2021!$E$9:$E$93-Z$58))*(Z$58-Fperm_SI_Woolf2021!$E$9:$E$93)/10))),Fperm_SI_Woolf2021!$D$9:$D$93))</f>
        <v>0.76230052178022234</v>
      </c>
      <c r="AA78" s="51" cm="1">
        <f t="array" ref="AA78">MIN(1,SLOPE(Fperm_SI_Woolf2021!$F$9:$F$93*EXP(-Fperm_SI_Woolf2021!$I$9:$I$93*$C78*IF(AA$58=Fperm_SI_Woolf2021!$E$9:$E$93,1,EXP(LN((1.1*(Fperm_SI_Woolf2021!$E$9:$E$93-AA$58)-63.1579*EXP(-0.19*Fperm_SI_Woolf2021!$E$9:$E$93)+63.1579*EXP(-0.19*AA$58))/(Fperm_SI_Woolf2021!$E$9:$E$93-AA$58))*(AA$58-Fperm_SI_Woolf2021!$E$9:$E$93)/10))) + Fperm_SI_Woolf2021!$G$9:$G$93*EXP(-Fperm_SI_Woolf2021!$J$9:$J$93*$C78*IF(AA$58=Fperm_SI_Woolf2021!$E$9:$E$93,1,EXP(LN((1.1*(Fperm_SI_Woolf2021!$E$9:$E$93-AA$58)-63.1579*EXP(-0.19*Fperm_SI_Woolf2021!$E$9:$E$93)+63.1579*EXP(-0.19*AA$58))/(Fperm_SI_Woolf2021!$E$9:$E$93-AA$58))*(AA$58-Fperm_SI_Woolf2021!$E$9:$E$93)/10))) + Fperm_SI_Woolf2021!$H$9:$H$93*EXP(-Fperm_SI_Woolf2021!$K$9:$K$93*$C78*IF(AA$58=Fperm_SI_Woolf2021!$E$9:$E$93,1,EXP(LN((1.1*(Fperm_SI_Woolf2021!$E$9:$E$93-AA$58)-63.1579*EXP(-0.19*Fperm_SI_Woolf2021!$E$9:$E$93)+63.1579*EXP(-0.19*AA$58))/(Fperm_SI_Woolf2021!$E$9:$E$93-AA$58))*(AA$58-Fperm_SI_Woolf2021!$E$9:$E$93)/10))),Fperm_SI_Woolf2021!$D$9:$D$93)*AA$57+INTERCEPT(Fperm_SI_Woolf2021!$F$9:$F$93*EXP(-Fperm_SI_Woolf2021!$I$9:$I$93*$C78*IF(AA$58=Fperm_SI_Woolf2021!$E$9:$E$93,1,EXP(LN((1.1*(Fperm_SI_Woolf2021!$E$9:$E$93-AA$58)-63.1579*EXP(-0.19*Fperm_SI_Woolf2021!$E$9:$E$93)+63.1579*EXP(-0.19*AA$58))/(Fperm_SI_Woolf2021!$E$9:$E$93-AA$58))*(AA$58-Fperm_SI_Woolf2021!$E$9:$E$93)/10))) + Fperm_SI_Woolf2021!$G$9:$G$93*EXP(-Fperm_SI_Woolf2021!$J$9:$J$93*$C78*IF(AA$58=Fperm_SI_Woolf2021!$E$9:$E$93,1,EXP(LN((1.1*(Fperm_SI_Woolf2021!$E$9:$E$93-AA$58)-63.1579*EXP(-0.19*Fperm_SI_Woolf2021!$E$9:$E$93)+63.1579*EXP(-0.19*AA$58))/(Fperm_SI_Woolf2021!$E$9:$E$93-AA$58))*(AA$58-Fperm_SI_Woolf2021!$E$9:$E$93)/10))) + Fperm_SI_Woolf2021!$H$9:$H$93*EXP(-Fperm_SI_Woolf2021!$K$9:$K$93*$C78*IF(AA$58=Fperm_SI_Woolf2021!$E$9:$E$93,1,EXP(LN((1.1*(Fperm_SI_Woolf2021!$E$9:$E$93-AA$58)-63.1579*EXP(-0.19*Fperm_SI_Woolf2021!$E$9:$E$93)+63.1579*EXP(-0.19*AA$58))/(Fperm_SI_Woolf2021!$E$9:$E$93-AA$58))*(AA$58-Fperm_SI_Woolf2021!$E$9:$E$93)/10))),Fperm_SI_Woolf2021!$D$9:$D$93))</f>
        <v>0.7300725031884967</v>
      </c>
      <c r="AB78" s="51" cm="1">
        <f t="array" ref="AB78">MIN(1,SLOPE(Fperm_SI_Woolf2021!$F$9:$F$93*EXP(-Fperm_SI_Woolf2021!$I$9:$I$93*$C78*IF(AB$58=Fperm_SI_Woolf2021!$E$9:$E$93,1,EXP(LN((1.1*(Fperm_SI_Woolf2021!$E$9:$E$93-AB$58)-63.1579*EXP(-0.19*Fperm_SI_Woolf2021!$E$9:$E$93)+63.1579*EXP(-0.19*AB$58))/(Fperm_SI_Woolf2021!$E$9:$E$93-AB$58))*(AB$58-Fperm_SI_Woolf2021!$E$9:$E$93)/10))) + Fperm_SI_Woolf2021!$G$9:$G$93*EXP(-Fperm_SI_Woolf2021!$J$9:$J$93*$C78*IF(AB$58=Fperm_SI_Woolf2021!$E$9:$E$93,1,EXP(LN((1.1*(Fperm_SI_Woolf2021!$E$9:$E$93-AB$58)-63.1579*EXP(-0.19*Fperm_SI_Woolf2021!$E$9:$E$93)+63.1579*EXP(-0.19*AB$58))/(Fperm_SI_Woolf2021!$E$9:$E$93-AB$58))*(AB$58-Fperm_SI_Woolf2021!$E$9:$E$93)/10))) + Fperm_SI_Woolf2021!$H$9:$H$93*EXP(-Fperm_SI_Woolf2021!$K$9:$K$93*$C78*IF(AB$58=Fperm_SI_Woolf2021!$E$9:$E$93,1,EXP(LN((1.1*(Fperm_SI_Woolf2021!$E$9:$E$93-AB$58)-63.1579*EXP(-0.19*Fperm_SI_Woolf2021!$E$9:$E$93)+63.1579*EXP(-0.19*AB$58))/(Fperm_SI_Woolf2021!$E$9:$E$93-AB$58))*(AB$58-Fperm_SI_Woolf2021!$E$9:$E$93)/10))),Fperm_SI_Woolf2021!$D$9:$D$93)*AB$57+INTERCEPT(Fperm_SI_Woolf2021!$F$9:$F$93*EXP(-Fperm_SI_Woolf2021!$I$9:$I$93*$C78*IF(AB$58=Fperm_SI_Woolf2021!$E$9:$E$93,1,EXP(LN((1.1*(Fperm_SI_Woolf2021!$E$9:$E$93-AB$58)-63.1579*EXP(-0.19*Fperm_SI_Woolf2021!$E$9:$E$93)+63.1579*EXP(-0.19*AB$58))/(Fperm_SI_Woolf2021!$E$9:$E$93-AB$58))*(AB$58-Fperm_SI_Woolf2021!$E$9:$E$93)/10))) + Fperm_SI_Woolf2021!$G$9:$G$93*EXP(-Fperm_SI_Woolf2021!$J$9:$J$93*$C78*IF(AB$58=Fperm_SI_Woolf2021!$E$9:$E$93,1,EXP(LN((1.1*(Fperm_SI_Woolf2021!$E$9:$E$93-AB$58)-63.1579*EXP(-0.19*Fperm_SI_Woolf2021!$E$9:$E$93)+63.1579*EXP(-0.19*AB$58))/(Fperm_SI_Woolf2021!$E$9:$E$93-AB$58))*(AB$58-Fperm_SI_Woolf2021!$E$9:$E$93)/10))) + Fperm_SI_Woolf2021!$H$9:$H$93*EXP(-Fperm_SI_Woolf2021!$K$9:$K$93*$C78*IF(AB$58=Fperm_SI_Woolf2021!$E$9:$E$93,1,EXP(LN((1.1*(Fperm_SI_Woolf2021!$E$9:$E$93-AB$58)-63.1579*EXP(-0.19*Fperm_SI_Woolf2021!$E$9:$E$93)+63.1579*EXP(-0.19*AB$58))/(Fperm_SI_Woolf2021!$E$9:$E$93-AB$58))*(AB$58-Fperm_SI_Woolf2021!$E$9:$E$93)/10))),Fperm_SI_Woolf2021!$D$9:$D$93))</f>
        <v>0.69784448459677118</v>
      </c>
      <c r="AC78" s="51" cm="1">
        <f t="array" ref="AC78">MIN(1,SLOPE(Fperm_SI_Woolf2021!$F$9:$F$93*EXP(-Fperm_SI_Woolf2021!$I$9:$I$93*$C78*IF(AC$58=Fperm_SI_Woolf2021!$E$9:$E$93,1,EXP(LN((1.1*(Fperm_SI_Woolf2021!$E$9:$E$93-AC$58)-63.1579*EXP(-0.19*Fperm_SI_Woolf2021!$E$9:$E$93)+63.1579*EXP(-0.19*AC$58))/(Fperm_SI_Woolf2021!$E$9:$E$93-AC$58))*(AC$58-Fperm_SI_Woolf2021!$E$9:$E$93)/10))) + Fperm_SI_Woolf2021!$G$9:$G$93*EXP(-Fperm_SI_Woolf2021!$J$9:$J$93*$C78*IF(AC$58=Fperm_SI_Woolf2021!$E$9:$E$93,1,EXP(LN((1.1*(Fperm_SI_Woolf2021!$E$9:$E$93-AC$58)-63.1579*EXP(-0.19*Fperm_SI_Woolf2021!$E$9:$E$93)+63.1579*EXP(-0.19*AC$58))/(Fperm_SI_Woolf2021!$E$9:$E$93-AC$58))*(AC$58-Fperm_SI_Woolf2021!$E$9:$E$93)/10))) + Fperm_SI_Woolf2021!$H$9:$H$93*EXP(-Fperm_SI_Woolf2021!$K$9:$K$93*$C78*IF(AC$58=Fperm_SI_Woolf2021!$E$9:$E$93,1,EXP(LN((1.1*(Fperm_SI_Woolf2021!$E$9:$E$93-AC$58)-63.1579*EXP(-0.19*Fperm_SI_Woolf2021!$E$9:$E$93)+63.1579*EXP(-0.19*AC$58))/(Fperm_SI_Woolf2021!$E$9:$E$93-AC$58))*(AC$58-Fperm_SI_Woolf2021!$E$9:$E$93)/10))),Fperm_SI_Woolf2021!$D$9:$D$93)*AC$57+INTERCEPT(Fperm_SI_Woolf2021!$F$9:$F$93*EXP(-Fperm_SI_Woolf2021!$I$9:$I$93*$C78*IF(AC$58=Fperm_SI_Woolf2021!$E$9:$E$93,1,EXP(LN((1.1*(Fperm_SI_Woolf2021!$E$9:$E$93-AC$58)-63.1579*EXP(-0.19*Fperm_SI_Woolf2021!$E$9:$E$93)+63.1579*EXP(-0.19*AC$58))/(Fperm_SI_Woolf2021!$E$9:$E$93-AC$58))*(AC$58-Fperm_SI_Woolf2021!$E$9:$E$93)/10))) + Fperm_SI_Woolf2021!$G$9:$G$93*EXP(-Fperm_SI_Woolf2021!$J$9:$J$93*$C78*IF(AC$58=Fperm_SI_Woolf2021!$E$9:$E$93,1,EXP(LN((1.1*(Fperm_SI_Woolf2021!$E$9:$E$93-AC$58)-63.1579*EXP(-0.19*Fperm_SI_Woolf2021!$E$9:$E$93)+63.1579*EXP(-0.19*AC$58))/(Fperm_SI_Woolf2021!$E$9:$E$93-AC$58))*(AC$58-Fperm_SI_Woolf2021!$E$9:$E$93)/10))) + Fperm_SI_Woolf2021!$H$9:$H$93*EXP(-Fperm_SI_Woolf2021!$K$9:$K$93*$C78*IF(AC$58=Fperm_SI_Woolf2021!$E$9:$E$93,1,EXP(LN((1.1*(Fperm_SI_Woolf2021!$E$9:$E$93-AC$58)-63.1579*EXP(-0.19*Fperm_SI_Woolf2021!$E$9:$E$93)+63.1579*EXP(-0.19*AC$58))/(Fperm_SI_Woolf2021!$E$9:$E$93-AC$58))*(AC$58-Fperm_SI_Woolf2021!$E$9:$E$93)/10))),Fperm_SI_Woolf2021!$D$9:$D$93))</f>
        <v>0.66561646600504565</v>
      </c>
      <c r="AD78" s="51" cm="1">
        <f t="array" ref="AD78">MIN(1,SLOPE(Fperm_SI_Woolf2021!$F$9:$F$93*EXP(-Fperm_SI_Woolf2021!$I$9:$I$93*$C78*IF(AD$58=Fperm_SI_Woolf2021!$E$9:$E$93,1,EXP(LN((1.1*(Fperm_SI_Woolf2021!$E$9:$E$93-AD$58)-63.1579*EXP(-0.19*Fperm_SI_Woolf2021!$E$9:$E$93)+63.1579*EXP(-0.19*AD$58))/(Fperm_SI_Woolf2021!$E$9:$E$93-AD$58))*(AD$58-Fperm_SI_Woolf2021!$E$9:$E$93)/10))) + Fperm_SI_Woolf2021!$G$9:$G$93*EXP(-Fperm_SI_Woolf2021!$J$9:$J$93*$C78*IF(AD$58=Fperm_SI_Woolf2021!$E$9:$E$93,1,EXP(LN((1.1*(Fperm_SI_Woolf2021!$E$9:$E$93-AD$58)-63.1579*EXP(-0.19*Fperm_SI_Woolf2021!$E$9:$E$93)+63.1579*EXP(-0.19*AD$58))/(Fperm_SI_Woolf2021!$E$9:$E$93-AD$58))*(AD$58-Fperm_SI_Woolf2021!$E$9:$E$93)/10))) + Fperm_SI_Woolf2021!$H$9:$H$93*EXP(-Fperm_SI_Woolf2021!$K$9:$K$93*$C78*IF(AD$58=Fperm_SI_Woolf2021!$E$9:$E$93,1,EXP(LN((1.1*(Fperm_SI_Woolf2021!$E$9:$E$93-AD$58)-63.1579*EXP(-0.19*Fperm_SI_Woolf2021!$E$9:$E$93)+63.1579*EXP(-0.19*AD$58))/(Fperm_SI_Woolf2021!$E$9:$E$93-AD$58))*(AD$58-Fperm_SI_Woolf2021!$E$9:$E$93)/10))),Fperm_SI_Woolf2021!$D$9:$D$93)*AD$57+INTERCEPT(Fperm_SI_Woolf2021!$F$9:$F$93*EXP(-Fperm_SI_Woolf2021!$I$9:$I$93*$C78*IF(AD$58=Fperm_SI_Woolf2021!$E$9:$E$93,1,EXP(LN((1.1*(Fperm_SI_Woolf2021!$E$9:$E$93-AD$58)-63.1579*EXP(-0.19*Fperm_SI_Woolf2021!$E$9:$E$93)+63.1579*EXP(-0.19*AD$58))/(Fperm_SI_Woolf2021!$E$9:$E$93-AD$58))*(AD$58-Fperm_SI_Woolf2021!$E$9:$E$93)/10))) + Fperm_SI_Woolf2021!$G$9:$G$93*EXP(-Fperm_SI_Woolf2021!$J$9:$J$93*$C78*IF(AD$58=Fperm_SI_Woolf2021!$E$9:$E$93,1,EXP(LN((1.1*(Fperm_SI_Woolf2021!$E$9:$E$93-AD$58)-63.1579*EXP(-0.19*Fperm_SI_Woolf2021!$E$9:$E$93)+63.1579*EXP(-0.19*AD$58))/(Fperm_SI_Woolf2021!$E$9:$E$93-AD$58))*(AD$58-Fperm_SI_Woolf2021!$E$9:$E$93)/10))) + Fperm_SI_Woolf2021!$H$9:$H$93*EXP(-Fperm_SI_Woolf2021!$K$9:$K$93*$C78*IF(AD$58=Fperm_SI_Woolf2021!$E$9:$E$93,1,EXP(LN((1.1*(Fperm_SI_Woolf2021!$E$9:$E$93-AD$58)-63.1579*EXP(-0.19*Fperm_SI_Woolf2021!$E$9:$E$93)+63.1579*EXP(-0.19*AD$58))/(Fperm_SI_Woolf2021!$E$9:$E$93-AD$58))*(AD$58-Fperm_SI_Woolf2021!$E$9:$E$93)/10))),Fperm_SI_Woolf2021!$D$9:$D$93))</f>
        <v>0.63338844741332001</v>
      </c>
      <c r="AE78" s="51" cm="1">
        <f t="array" ref="AE78">MIN(1,SLOPE(Fperm_SI_Woolf2021!$F$9:$F$93*EXP(-Fperm_SI_Woolf2021!$I$9:$I$93*$C78*IF(AE$58=Fperm_SI_Woolf2021!$E$9:$E$93,1,EXP(LN((1.1*(Fperm_SI_Woolf2021!$E$9:$E$93-AE$58)-63.1579*EXP(-0.19*Fperm_SI_Woolf2021!$E$9:$E$93)+63.1579*EXP(-0.19*AE$58))/(Fperm_SI_Woolf2021!$E$9:$E$93-AE$58))*(AE$58-Fperm_SI_Woolf2021!$E$9:$E$93)/10))) + Fperm_SI_Woolf2021!$G$9:$G$93*EXP(-Fperm_SI_Woolf2021!$J$9:$J$93*$C78*IF(AE$58=Fperm_SI_Woolf2021!$E$9:$E$93,1,EXP(LN((1.1*(Fperm_SI_Woolf2021!$E$9:$E$93-AE$58)-63.1579*EXP(-0.19*Fperm_SI_Woolf2021!$E$9:$E$93)+63.1579*EXP(-0.19*AE$58))/(Fperm_SI_Woolf2021!$E$9:$E$93-AE$58))*(AE$58-Fperm_SI_Woolf2021!$E$9:$E$93)/10))) + Fperm_SI_Woolf2021!$H$9:$H$93*EXP(-Fperm_SI_Woolf2021!$K$9:$K$93*$C78*IF(AE$58=Fperm_SI_Woolf2021!$E$9:$E$93,1,EXP(LN((1.1*(Fperm_SI_Woolf2021!$E$9:$E$93-AE$58)-63.1579*EXP(-0.19*Fperm_SI_Woolf2021!$E$9:$E$93)+63.1579*EXP(-0.19*AE$58))/(Fperm_SI_Woolf2021!$E$9:$E$93-AE$58))*(AE$58-Fperm_SI_Woolf2021!$E$9:$E$93)/10))),Fperm_SI_Woolf2021!$D$9:$D$93)*AE$57+INTERCEPT(Fperm_SI_Woolf2021!$F$9:$F$93*EXP(-Fperm_SI_Woolf2021!$I$9:$I$93*$C78*IF(AE$58=Fperm_SI_Woolf2021!$E$9:$E$93,1,EXP(LN((1.1*(Fperm_SI_Woolf2021!$E$9:$E$93-AE$58)-63.1579*EXP(-0.19*Fperm_SI_Woolf2021!$E$9:$E$93)+63.1579*EXP(-0.19*AE$58))/(Fperm_SI_Woolf2021!$E$9:$E$93-AE$58))*(AE$58-Fperm_SI_Woolf2021!$E$9:$E$93)/10))) + Fperm_SI_Woolf2021!$G$9:$G$93*EXP(-Fperm_SI_Woolf2021!$J$9:$J$93*$C78*IF(AE$58=Fperm_SI_Woolf2021!$E$9:$E$93,1,EXP(LN((1.1*(Fperm_SI_Woolf2021!$E$9:$E$93-AE$58)-63.1579*EXP(-0.19*Fperm_SI_Woolf2021!$E$9:$E$93)+63.1579*EXP(-0.19*AE$58))/(Fperm_SI_Woolf2021!$E$9:$E$93-AE$58))*(AE$58-Fperm_SI_Woolf2021!$E$9:$E$93)/10))) + Fperm_SI_Woolf2021!$H$9:$H$93*EXP(-Fperm_SI_Woolf2021!$K$9:$K$93*$C78*IF(AE$58=Fperm_SI_Woolf2021!$E$9:$E$93,1,EXP(LN((1.1*(Fperm_SI_Woolf2021!$E$9:$E$93-AE$58)-63.1579*EXP(-0.19*Fperm_SI_Woolf2021!$E$9:$E$93)+63.1579*EXP(-0.19*AE$58))/(Fperm_SI_Woolf2021!$E$9:$E$93-AE$58))*(AE$58-Fperm_SI_Woolf2021!$E$9:$E$93)/10))),Fperm_SI_Woolf2021!$D$9:$D$93))</f>
        <v>0.60116042882159437</v>
      </c>
      <c r="AF78" s="51" cm="1">
        <f t="array" ref="AF78">MIN(1,SLOPE(Fperm_SI_Woolf2021!$F$9:$F$93*EXP(-Fperm_SI_Woolf2021!$I$9:$I$93*$C78*IF(AF$58=Fperm_SI_Woolf2021!$E$9:$E$93,1,EXP(LN((1.1*(Fperm_SI_Woolf2021!$E$9:$E$93-AF$58)-63.1579*EXP(-0.19*Fperm_SI_Woolf2021!$E$9:$E$93)+63.1579*EXP(-0.19*AF$58))/(Fperm_SI_Woolf2021!$E$9:$E$93-AF$58))*(AF$58-Fperm_SI_Woolf2021!$E$9:$E$93)/10))) + Fperm_SI_Woolf2021!$G$9:$G$93*EXP(-Fperm_SI_Woolf2021!$J$9:$J$93*$C78*IF(AF$58=Fperm_SI_Woolf2021!$E$9:$E$93,1,EXP(LN((1.1*(Fperm_SI_Woolf2021!$E$9:$E$93-AF$58)-63.1579*EXP(-0.19*Fperm_SI_Woolf2021!$E$9:$E$93)+63.1579*EXP(-0.19*AF$58))/(Fperm_SI_Woolf2021!$E$9:$E$93-AF$58))*(AF$58-Fperm_SI_Woolf2021!$E$9:$E$93)/10))) + Fperm_SI_Woolf2021!$H$9:$H$93*EXP(-Fperm_SI_Woolf2021!$K$9:$K$93*$C78*IF(AF$58=Fperm_SI_Woolf2021!$E$9:$E$93,1,EXP(LN((1.1*(Fperm_SI_Woolf2021!$E$9:$E$93-AF$58)-63.1579*EXP(-0.19*Fperm_SI_Woolf2021!$E$9:$E$93)+63.1579*EXP(-0.19*AF$58))/(Fperm_SI_Woolf2021!$E$9:$E$93-AF$58))*(AF$58-Fperm_SI_Woolf2021!$E$9:$E$93)/10))),Fperm_SI_Woolf2021!$D$9:$D$93)*AF$57+INTERCEPT(Fperm_SI_Woolf2021!$F$9:$F$93*EXP(-Fperm_SI_Woolf2021!$I$9:$I$93*$C78*IF(AF$58=Fperm_SI_Woolf2021!$E$9:$E$93,1,EXP(LN((1.1*(Fperm_SI_Woolf2021!$E$9:$E$93-AF$58)-63.1579*EXP(-0.19*Fperm_SI_Woolf2021!$E$9:$E$93)+63.1579*EXP(-0.19*AF$58))/(Fperm_SI_Woolf2021!$E$9:$E$93-AF$58))*(AF$58-Fperm_SI_Woolf2021!$E$9:$E$93)/10))) + Fperm_SI_Woolf2021!$G$9:$G$93*EXP(-Fperm_SI_Woolf2021!$J$9:$J$93*$C78*IF(AF$58=Fperm_SI_Woolf2021!$E$9:$E$93,1,EXP(LN((1.1*(Fperm_SI_Woolf2021!$E$9:$E$93-AF$58)-63.1579*EXP(-0.19*Fperm_SI_Woolf2021!$E$9:$E$93)+63.1579*EXP(-0.19*AF$58))/(Fperm_SI_Woolf2021!$E$9:$E$93-AF$58))*(AF$58-Fperm_SI_Woolf2021!$E$9:$E$93)/10))) + Fperm_SI_Woolf2021!$H$9:$H$93*EXP(-Fperm_SI_Woolf2021!$K$9:$K$93*$C78*IF(AF$58=Fperm_SI_Woolf2021!$E$9:$E$93,1,EXP(LN((1.1*(Fperm_SI_Woolf2021!$E$9:$E$93-AF$58)-63.1579*EXP(-0.19*Fperm_SI_Woolf2021!$E$9:$E$93)+63.1579*EXP(-0.19*AF$58))/(Fperm_SI_Woolf2021!$E$9:$E$93-AF$58))*(AF$58-Fperm_SI_Woolf2021!$E$9:$E$93)/10))),Fperm_SI_Woolf2021!$D$9:$D$93))</f>
        <v>0.56893241022986873</v>
      </c>
      <c r="AG78" s="51" cm="1">
        <f t="array" ref="AG78">MIN(1,SLOPE(Fperm_SI_Woolf2021!$F$9:$F$93*EXP(-Fperm_SI_Woolf2021!$I$9:$I$93*$C78*IF(AG$58=Fperm_SI_Woolf2021!$E$9:$E$93,1,EXP(LN((1.1*(Fperm_SI_Woolf2021!$E$9:$E$93-AG$58)-63.1579*EXP(-0.19*Fperm_SI_Woolf2021!$E$9:$E$93)+63.1579*EXP(-0.19*AG$58))/(Fperm_SI_Woolf2021!$E$9:$E$93-AG$58))*(AG$58-Fperm_SI_Woolf2021!$E$9:$E$93)/10))) + Fperm_SI_Woolf2021!$G$9:$G$93*EXP(-Fperm_SI_Woolf2021!$J$9:$J$93*$C78*IF(AG$58=Fperm_SI_Woolf2021!$E$9:$E$93,1,EXP(LN((1.1*(Fperm_SI_Woolf2021!$E$9:$E$93-AG$58)-63.1579*EXP(-0.19*Fperm_SI_Woolf2021!$E$9:$E$93)+63.1579*EXP(-0.19*AG$58))/(Fperm_SI_Woolf2021!$E$9:$E$93-AG$58))*(AG$58-Fperm_SI_Woolf2021!$E$9:$E$93)/10))) + Fperm_SI_Woolf2021!$H$9:$H$93*EXP(-Fperm_SI_Woolf2021!$K$9:$K$93*$C78*IF(AG$58=Fperm_SI_Woolf2021!$E$9:$E$93,1,EXP(LN((1.1*(Fperm_SI_Woolf2021!$E$9:$E$93-AG$58)-63.1579*EXP(-0.19*Fperm_SI_Woolf2021!$E$9:$E$93)+63.1579*EXP(-0.19*AG$58))/(Fperm_SI_Woolf2021!$E$9:$E$93-AG$58))*(AG$58-Fperm_SI_Woolf2021!$E$9:$E$93)/10))),Fperm_SI_Woolf2021!$D$9:$D$93)*AG$57+INTERCEPT(Fperm_SI_Woolf2021!$F$9:$F$93*EXP(-Fperm_SI_Woolf2021!$I$9:$I$93*$C78*IF(AG$58=Fperm_SI_Woolf2021!$E$9:$E$93,1,EXP(LN((1.1*(Fperm_SI_Woolf2021!$E$9:$E$93-AG$58)-63.1579*EXP(-0.19*Fperm_SI_Woolf2021!$E$9:$E$93)+63.1579*EXP(-0.19*AG$58))/(Fperm_SI_Woolf2021!$E$9:$E$93-AG$58))*(AG$58-Fperm_SI_Woolf2021!$E$9:$E$93)/10))) + Fperm_SI_Woolf2021!$G$9:$G$93*EXP(-Fperm_SI_Woolf2021!$J$9:$J$93*$C78*IF(AG$58=Fperm_SI_Woolf2021!$E$9:$E$93,1,EXP(LN((1.1*(Fperm_SI_Woolf2021!$E$9:$E$93-AG$58)-63.1579*EXP(-0.19*Fperm_SI_Woolf2021!$E$9:$E$93)+63.1579*EXP(-0.19*AG$58))/(Fperm_SI_Woolf2021!$E$9:$E$93-AG$58))*(AG$58-Fperm_SI_Woolf2021!$E$9:$E$93)/10))) + Fperm_SI_Woolf2021!$H$9:$H$93*EXP(-Fperm_SI_Woolf2021!$K$9:$K$93*$C78*IF(AG$58=Fperm_SI_Woolf2021!$E$9:$E$93,1,EXP(LN((1.1*(Fperm_SI_Woolf2021!$E$9:$E$93-AG$58)-63.1579*EXP(-0.19*Fperm_SI_Woolf2021!$E$9:$E$93)+63.1579*EXP(-0.19*AG$58))/(Fperm_SI_Woolf2021!$E$9:$E$93-AG$58))*(AG$58-Fperm_SI_Woolf2021!$E$9:$E$93)/10))),Fperm_SI_Woolf2021!$D$9:$D$93))</f>
        <v>0.5367043916381431</v>
      </c>
      <c r="AH78" s="51" cm="1">
        <f t="array" ref="AH78">MIN(1,SLOPE(Fperm_SI_Woolf2021!$F$9:$F$93*EXP(-Fperm_SI_Woolf2021!$I$9:$I$93*$C78*IF(AH$58=Fperm_SI_Woolf2021!$E$9:$E$93,1,EXP(LN((1.1*(Fperm_SI_Woolf2021!$E$9:$E$93-AH$58)-63.1579*EXP(-0.19*Fperm_SI_Woolf2021!$E$9:$E$93)+63.1579*EXP(-0.19*AH$58))/(Fperm_SI_Woolf2021!$E$9:$E$93-AH$58))*(AH$58-Fperm_SI_Woolf2021!$E$9:$E$93)/10))) + Fperm_SI_Woolf2021!$G$9:$G$93*EXP(-Fperm_SI_Woolf2021!$J$9:$J$93*$C78*IF(AH$58=Fperm_SI_Woolf2021!$E$9:$E$93,1,EXP(LN((1.1*(Fperm_SI_Woolf2021!$E$9:$E$93-AH$58)-63.1579*EXP(-0.19*Fperm_SI_Woolf2021!$E$9:$E$93)+63.1579*EXP(-0.19*AH$58))/(Fperm_SI_Woolf2021!$E$9:$E$93-AH$58))*(AH$58-Fperm_SI_Woolf2021!$E$9:$E$93)/10))) + Fperm_SI_Woolf2021!$H$9:$H$93*EXP(-Fperm_SI_Woolf2021!$K$9:$K$93*$C78*IF(AH$58=Fperm_SI_Woolf2021!$E$9:$E$93,1,EXP(LN((1.1*(Fperm_SI_Woolf2021!$E$9:$E$93-AH$58)-63.1579*EXP(-0.19*Fperm_SI_Woolf2021!$E$9:$E$93)+63.1579*EXP(-0.19*AH$58))/(Fperm_SI_Woolf2021!$E$9:$E$93-AH$58))*(AH$58-Fperm_SI_Woolf2021!$E$9:$E$93)/10))),Fperm_SI_Woolf2021!$D$9:$D$93)*AH$57+INTERCEPT(Fperm_SI_Woolf2021!$F$9:$F$93*EXP(-Fperm_SI_Woolf2021!$I$9:$I$93*$C78*IF(AH$58=Fperm_SI_Woolf2021!$E$9:$E$93,1,EXP(LN((1.1*(Fperm_SI_Woolf2021!$E$9:$E$93-AH$58)-63.1579*EXP(-0.19*Fperm_SI_Woolf2021!$E$9:$E$93)+63.1579*EXP(-0.19*AH$58))/(Fperm_SI_Woolf2021!$E$9:$E$93-AH$58))*(AH$58-Fperm_SI_Woolf2021!$E$9:$E$93)/10))) + Fperm_SI_Woolf2021!$G$9:$G$93*EXP(-Fperm_SI_Woolf2021!$J$9:$J$93*$C78*IF(AH$58=Fperm_SI_Woolf2021!$E$9:$E$93,1,EXP(LN((1.1*(Fperm_SI_Woolf2021!$E$9:$E$93-AH$58)-63.1579*EXP(-0.19*Fperm_SI_Woolf2021!$E$9:$E$93)+63.1579*EXP(-0.19*AH$58))/(Fperm_SI_Woolf2021!$E$9:$E$93-AH$58))*(AH$58-Fperm_SI_Woolf2021!$E$9:$E$93)/10))) + Fperm_SI_Woolf2021!$H$9:$H$93*EXP(-Fperm_SI_Woolf2021!$K$9:$K$93*$C78*IF(AH$58=Fperm_SI_Woolf2021!$E$9:$E$93,1,EXP(LN((1.1*(Fperm_SI_Woolf2021!$E$9:$E$93-AH$58)-63.1579*EXP(-0.19*Fperm_SI_Woolf2021!$E$9:$E$93)+63.1579*EXP(-0.19*AH$58))/(Fperm_SI_Woolf2021!$E$9:$E$93-AH$58))*(AH$58-Fperm_SI_Woolf2021!$E$9:$E$93)/10))),Fperm_SI_Woolf2021!$D$9:$D$93))</f>
        <v>0.8915917178456283</v>
      </c>
      <c r="AI78" s="51" cm="1">
        <f t="array" ref="AI78">MIN(1,SLOPE(Fperm_SI_Woolf2021!$F$9:$F$93*EXP(-Fperm_SI_Woolf2021!$I$9:$I$93*$C78*IF(AI$58=Fperm_SI_Woolf2021!$E$9:$E$93,1,EXP(LN((1.1*(Fperm_SI_Woolf2021!$E$9:$E$93-AI$58)-63.1579*EXP(-0.19*Fperm_SI_Woolf2021!$E$9:$E$93)+63.1579*EXP(-0.19*AI$58))/(Fperm_SI_Woolf2021!$E$9:$E$93-AI$58))*(AI$58-Fperm_SI_Woolf2021!$E$9:$E$93)/10))) + Fperm_SI_Woolf2021!$G$9:$G$93*EXP(-Fperm_SI_Woolf2021!$J$9:$J$93*$C78*IF(AI$58=Fperm_SI_Woolf2021!$E$9:$E$93,1,EXP(LN((1.1*(Fperm_SI_Woolf2021!$E$9:$E$93-AI$58)-63.1579*EXP(-0.19*Fperm_SI_Woolf2021!$E$9:$E$93)+63.1579*EXP(-0.19*AI$58))/(Fperm_SI_Woolf2021!$E$9:$E$93-AI$58))*(AI$58-Fperm_SI_Woolf2021!$E$9:$E$93)/10))) + Fperm_SI_Woolf2021!$H$9:$H$93*EXP(-Fperm_SI_Woolf2021!$K$9:$K$93*$C78*IF(AI$58=Fperm_SI_Woolf2021!$E$9:$E$93,1,EXP(LN((1.1*(Fperm_SI_Woolf2021!$E$9:$E$93-AI$58)-63.1579*EXP(-0.19*Fperm_SI_Woolf2021!$E$9:$E$93)+63.1579*EXP(-0.19*AI$58))/(Fperm_SI_Woolf2021!$E$9:$E$93-AI$58))*(AI$58-Fperm_SI_Woolf2021!$E$9:$E$93)/10))),Fperm_SI_Woolf2021!$D$9:$D$93)*AI$57+INTERCEPT(Fperm_SI_Woolf2021!$F$9:$F$93*EXP(-Fperm_SI_Woolf2021!$I$9:$I$93*$C78*IF(AI$58=Fperm_SI_Woolf2021!$E$9:$E$93,1,EXP(LN((1.1*(Fperm_SI_Woolf2021!$E$9:$E$93-AI$58)-63.1579*EXP(-0.19*Fperm_SI_Woolf2021!$E$9:$E$93)+63.1579*EXP(-0.19*AI$58))/(Fperm_SI_Woolf2021!$E$9:$E$93-AI$58))*(AI$58-Fperm_SI_Woolf2021!$E$9:$E$93)/10))) + Fperm_SI_Woolf2021!$G$9:$G$93*EXP(-Fperm_SI_Woolf2021!$J$9:$J$93*$C78*IF(AI$58=Fperm_SI_Woolf2021!$E$9:$E$93,1,EXP(LN((1.1*(Fperm_SI_Woolf2021!$E$9:$E$93-AI$58)-63.1579*EXP(-0.19*Fperm_SI_Woolf2021!$E$9:$E$93)+63.1579*EXP(-0.19*AI$58))/(Fperm_SI_Woolf2021!$E$9:$E$93-AI$58))*(AI$58-Fperm_SI_Woolf2021!$E$9:$E$93)/10))) + Fperm_SI_Woolf2021!$H$9:$H$93*EXP(-Fperm_SI_Woolf2021!$K$9:$K$93*$C78*IF(AI$58=Fperm_SI_Woolf2021!$E$9:$E$93,1,EXP(LN((1.1*(Fperm_SI_Woolf2021!$E$9:$E$93-AI$58)-63.1579*EXP(-0.19*Fperm_SI_Woolf2021!$E$9:$E$93)+63.1579*EXP(-0.19*AI$58))/(Fperm_SI_Woolf2021!$E$9:$E$93-AI$58))*(AI$58-Fperm_SI_Woolf2021!$E$9:$E$93)/10))),Fperm_SI_Woolf2021!$D$9:$D$93))</f>
        <v>0.85878117513246666</v>
      </c>
      <c r="AJ78" s="51" cm="1">
        <f t="array" ref="AJ78">MIN(1,SLOPE(Fperm_SI_Woolf2021!$F$9:$F$93*EXP(-Fperm_SI_Woolf2021!$I$9:$I$93*$C78*IF(AJ$58=Fperm_SI_Woolf2021!$E$9:$E$93,1,EXP(LN((1.1*(Fperm_SI_Woolf2021!$E$9:$E$93-AJ$58)-63.1579*EXP(-0.19*Fperm_SI_Woolf2021!$E$9:$E$93)+63.1579*EXP(-0.19*AJ$58))/(Fperm_SI_Woolf2021!$E$9:$E$93-AJ$58))*(AJ$58-Fperm_SI_Woolf2021!$E$9:$E$93)/10))) + Fperm_SI_Woolf2021!$G$9:$G$93*EXP(-Fperm_SI_Woolf2021!$J$9:$J$93*$C78*IF(AJ$58=Fperm_SI_Woolf2021!$E$9:$E$93,1,EXP(LN((1.1*(Fperm_SI_Woolf2021!$E$9:$E$93-AJ$58)-63.1579*EXP(-0.19*Fperm_SI_Woolf2021!$E$9:$E$93)+63.1579*EXP(-0.19*AJ$58))/(Fperm_SI_Woolf2021!$E$9:$E$93-AJ$58))*(AJ$58-Fperm_SI_Woolf2021!$E$9:$E$93)/10))) + Fperm_SI_Woolf2021!$H$9:$H$93*EXP(-Fperm_SI_Woolf2021!$K$9:$K$93*$C78*IF(AJ$58=Fperm_SI_Woolf2021!$E$9:$E$93,1,EXP(LN((1.1*(Fperm_SI_Woolf2021!$E$9:$E$93-AJ$58)-63.1579*EXP(-0.19*Fperm_SI_Woolf2021!$E$9:$E$93)+63.1579*EXP(-0.19*AJ$58))/(Fperm_SI_Woolf2021!$E$9:$E$93-AJ$58))*(AJ$58-Fperm_SI_Woolf2021!$E$9:$E$93)/10))),Fperm_SI_Woolf2021!$D$9:$D$93)*AJ$57+INTERCEPT(Fperm_SI_Woolf2021!$F$9:$F$93*EXP(-Fperm_SI_Woolf2021!$I$9:$I$93*$C78*IF(AJ$58=Fperm_SI_Woolf2021!$E$9:$E$93,1,EXP(LN((1.1*(Fperm_SI_Woolf2021!$E$9:$E$93-AJ$58)-63.1579*EXP(-0.19*Fperm_SI_Woolf2021!$E$9:$E$93)+63.1579*EXP(-0.19*AJ$58))/(Fperm_SI_Woolf2021!$E$9:$E$93-AJ$58))*(AJ$58-Fperm_SI_Woolf2021!$E$9:$E$93)/10))) + Fperm_SI_Woolf2021!$G$9:$G$93*EXP(-Fperm_SI_Woolf2021!$J$9:$J$93*$C78*IF(AJ$58=Fperm_SI_Woolf2021!$E$9:$E$93,1,EXP(LN((1.1*(Fperm_SI_Woolf2021!$E$9:$E$93-AJ$58)-63.1579*EXP(-0.19*Fperm_SI_Woolf2021!$E$9:$E$93)+63.1579*EXP(-0.19*AJ$58))/(Fperm_SI_Woolf2021!$E$9:$E$93-AJ$58))*(AJ$58-Fperm_SI_Woolf2021!$E$9:$E$93)/10))) + Fperm_SI_Woolf2021!$H$9:$H$93*EXP(-Fperm_SI_Woolf2021!$K$9:$K$93*$C78*IF(AJ$58=Fperm_SI_Woolf2021!$E$9:$E$93,1,EXP(LN((1.1*(Fperm_SI_Woolf2021!$E$9:$E$93-AJ$58)-63.1579*EXP(-0.19*Fperm_SI_Woolf2021!$E$9:$E$93)+63.1579*EXP(-0.19*AJ$58))/(Fperm_SI_Woolf2021!$E$9:$E$93-AJ$58))*(AJ$58-Fperm_SI_Woolf2021!$E$9:$E$93)/10))),Fperm_SI_Woolf2021!$D$9:$D$93))</f>
        <v>0.82597063241930513</v>
      </c>
      <c r="AK78" s="51" cm="1">
        <f t="array" ref="AK78">MIN(1,SLOPE(Fperm_SI_Woolf2021!$F$9:$F$93*EXP(-Fperm_SI_Woolf2021!$I$9:$I$93*$C78*IF(AK$58=Fperm_SI_Woolf2021!$E$9:$E$93,1,EXP(LN((1.1*(Fperm_SI_Woolf2021!$E$9:$E$93-AK$58)-63.1579*EXP(-0.19*Fperm_SI_Woolf2021!$E$9:$E$93)+63.1579*EXP(-0.19*AK$58))/(Fperm_SI_Woolf2021!$E$9:$E$93-AK$58))*(AK$58-Fperm_SI_Woolf2021!$E$9:$E$93)/10))) + Fperm_SI_Woolf2021!$G$9:$G$93*EXP(-Fperm_SI_Woolf2021!$J$9:$J$93*$C78*IF(AK$58=Fperm_SI_Woolf2021!$E$9:$E$93,1,EXP(LN((1.1*(Fperm_SI_Woolf2021!$E$9:$E$93-AK$58)-63.1579*EXP(-0.19*Fperm_SI_Woolf2021!$E$9:$E$93)+63.1579*EXP(-0.19*AK$58))/(Fperm_SI_Woolf2021!$E$9:$E$93-AK$58))*(AK$58-Fperm_SI_Woolf2021!$E$9:$E$93)/10))) + Fperm_SI_Woolf2021!$H$9:$H$93*EXP(-Fperm_SI_Woolf2021!$K$9:$K$93*$C78*IF(AK$58=Fperm_SI_Woolf2021!$E$9:$E$93,1,EXP(LN((1.1*(Fperm_SI_Woolf2021!$E$9:$E$93-AK$58)-63.1579*EXP(-0.19*Fperm_SI_Woolf2021!$E$9:$E$93)+63.1579*EXP(-0.19*AK$58))/(Fperm_SI_Woolf2021!$E$9:$E$93-AK$58))*(AK$58-Fperm_SI_Woolf2021!$E$9:$E$93)/10))),Fperm_SI_Woolf2021!$D$9:$D$93)*AK$57+INTERCEPT(Fperm_SI_Woolf2021!$F$9:$F$93*EXP(-Fperm_SI_Woolf2021!$I$9:$I$93*$C78*IF(AK$58=Fperm_SI_Woolf2021!$E$9:$E$93,1,EXP(LN((1.1*(Fperm_SI_Woolf2021!$E$9:$E$93-AK$58)-63.1579*EXP(-0.19*Fperm_SI_Woolf2021!$E$9:$E$93)+63.1579*EXP(-0.19*AK$58))/(Fperm_SI_Woolf2021!$E$9:$E$93-AK$58))*(AK$58-Fperm_SI_Woolf2021!$E$9:$E$93)/10))) + Fperm_SI_Woolf2021!$G$9:$G$93*EXP(-Fperm_SI_Woolf2021!$J$9:$J$93*$C78*IF(AK$58=Fperm_SI_Woolf2021!$E$9:$E$93,1,EXP(LN((1.1*(Fperm_SI_Woolf2021!$E$9:$E$93-AK$58)-63.1579*EXP(-0.19*Fperm_SI_Woolf2021!$E$9:$E$93)+63.1579*EXP(-0.19*AK$58))/(Fperm_SI_Woolf2021!$E$9:$E$93-AK$58))*(AK$58-Fperm_SI_Woolf2021!$E$9:$E$93)/10))) + Fperm_SI_Woolf2021!$H$9:$H$93*EXP(-Fperm_SI_Woolf2021!$K$9:$K$93*$C78*IF(AK$58=Fperm_SI_Woolf2021!$E$9:$E$93,1,EXP(LN((1.1*(Fperm_SI_Woolf2021!$E$9:$E$93-AK$58)-63.1579*EXP(-0.19*Fperm_SI_Woolf2021!$E$9:$E$93)+63.1579*EXP(-0.19*AK$58))/(Fperm_SI_Woolf2021!$E$9:$E$93-AK$58))*(AK$58-Fperm_SI_Woolf2021!$E$9:$E$93)/10))),Fperm_SI_Woolf2021!$D$9:$D$93))</f>
        <v>0.79316008970614349</v>
      </c>
      <c r="AL78" s="51" cm="1">
        <f t="array" ref="AL78">MIN(1,SLOPE(Fperm_SI_Woolf2021!$F$9:$F$93*EXP(-Fperm_SI_Woolf2021!$I$9:$I$93*$C78*IF(AL$58=Fperm_SI_Woolf2021!$E$9:$E$93,1,EXP(LN((1.1*(Fperm_SI_Woolf2021!$E$9:$E$93-AL$58)-63.1579*EXP(-0.19*Fperm_SI_Woolf2021!$E$9:$E$93)+63.1579*EXP(-0.19*AL$58))/(Fperm_SI_Woolf2021!$E$9:$E$93-AL$58))*(AL$58-Fperm_SI_Woolf2021!$E$9:$E$93)/10))) + Fperm_SI_Woolf2021!$G$9:$G$93*EXP(-Fperm_SI_Woolf2021!$J$9:$J$93*$C78*IF(AL$58=Fperm_SI_Woolf2021!$E$9:$E$93,1,EXP(LN((1.1*(Fperm_SI_Woolf2021!$E$9:$E$93-AL$58)-63.1579*EXP(-0.19*Fperm_SI_Woolf2021!$E$9:$E$93)+63.1579*EXP(-0.19*AL$58))/(Fperm_SI_Woolf2021!$E$9:$E$93-AL$58))*(AL$58-Fperm_SI_Woolf2021!$E$9:$E$93)/10))) + Fperm_SI_Woolf2021!$H$9:$H$93*EXP(-Fperm_SI_Woolf2021!$K$9:$K$93*$C78*IF(AL$58=Fperm_SI_Woolf2021!$E$9:$E$93,1,EXP(LN((1.1*(Fperm_SI_Woolf2021!$E$9:$E$93-AL$58)-63.1579*EXP(-0.19*Fperm_SI_Woolf2021!$E$9:$E$93)+63.1579*EXP(-0.19*AL$58))/(Fperm_SI_Woolf2021!$E$9:$E$93-AL$58))*(AL$58-Fperm_SI_Woolf2021!$E$9:$E$93)/10))),Fperm_SI_Woolf2021!$D$9:$D$93)*AL$57+INTERCEPT(Fperm_SI_Woolf2021!$F$9:$F$93*EXP(-Fperm_SI_Woolf2021!$I$9:$I$93*$C78*IF(AL$58=Fperm_SI_Woolf2021!$E$9:$E$93,1,EXP(LN((1.1*(Fperm_SI_Woolf2021!$E$9:$E$93-AL$58)-63.1579*EXP(-0.19*Fperm_SI_Woolf2021!$E$9:$E$93)+63.1579*EXP(-0.19*AL$58))/(Fperm_SI_Woolf2021!$E$9:$E$93-AL$58))*(AL$58-Fperm_SI_Woolf2021!$E$9:$E$93)/10))) + Fperm_SI_Woolf2021!$G$9:$G$93*EXP(-Fperm_SI_Woolf2021!$J$9:$J$93*$C78*IF(AL$58=Fperm_SI_Woolf2021!$E$9:$E$93,1,EXP(LN((1.1*(Fperm_SI_Woolf2021!$E$9:$E$93-AL$58)-63.1579*EXP(-0.19*Fperm_SI_Woolf2021!$E$9:$E$93)+63.1579*EXP(-0.19*AL$58))/(Fperm_SI_Woolf2021!$E$9:$E$93-AL$58))*(AL$58-Fperm_SI_Woolf2021!$E$9:$E$93)/10))) + Fperm_SI_Woolf2021!$H$9:$H$93*EXP(-Fperm_SI_Woolf2021!$K$9:$K$93*$C78*IF(AL$58=Fperm_SI_Woolf2021!$E$9:$E$93,1,EXP(LN((1.1*(Fperm_SI_Woolf2021!$E$9:$E$93-AL$58)-63.1579*EXP(-0.19*Fperm_SI_Woolf2021!$E$9:$E$93)+63.1579*EXP(-0.19*AL$58))/(Fperm_SI_Woolf2021!$E$9:$E$93-AL$58))*(AL$58-Fperm_SI_Woolf2021!$E$9:$E$93)/10))),Fperm_SI_Woolf2021!$D$9:$D$93))</f>
        <v>0.76034954699298196</v>
      </c>
      <c r="AM78" s="51" cm="1">
        <f t="array" ref="AM78">MIN(1,SLOPE(Fperm_SI_Woolf2021!$F$9:$F$93*EXP(-Fperm_SI_Woolf2021!$I$9:$I$93*$C78*IF(AM$58=Fperm_SI_Woolf2021!$E$9:$E$93,1,EXP(LN((1.1*(Fperm_SI_Woolf2021!$E$9:$E$93-AM$58)-63.1579*EXP(-0.19*Fperm_SI_Woolf2021!$E$9:$E$93)+63.1579*EXP(-0.19*AM$58))/(Fperm_SI_Woolf2021!$E$9:$E$93-AM$58))*(AM$58-Fperm_SI_Woolf2021!$E$9:$E$93)/10))) + Fperm_SI_Woolf2021!$G$9:$G$93*EXP(-Fperm_SI_Woolf2021!$J$9:$J$93*$C78*IF(AM$58=Fperm_SI_Woolf2021!$E$9:$E$93,1,EXP(LN((1.1*(Fperm_SI_Woolf2021!$E$9:$E$93-AM$58)-63.1579*EXP(-0.19*Fperm_SI_Woolf2021!$E$9:$E$93)+63.1579*EXP(-0.19*AM$58))/(Fperm_SI_Woolf2021!$E$9:$E$93-AM$58))*(AM$58-Fperm_SI_Woolf2021!$E$9:$E$93)/10))) + Fperm_SI_Woolf2021!$H$9:$H$93*EXP(-Fperm_SI_Woolf2021!$K$9:$K$93*$C78*IF(AM$58=Fperm_SI_Woolf2021!$E$9:$E$93,1,EXP(LN((1.1*(Fperm_SI_Woolf2021!$E$9:$E$93-AM$58)-63.1579*EXP(-0.19*Fperm_SI_Woolf2021!$E$9:$E$93)+63.1579*EXP(-0.19*AM$58))/(Fperm_SI_Woolf2021!$E$9:$E$93-AM$58))*(AM$58-Fperm_SI_Woolf2021!$E$9:$E$93)/10))),Fperm_SI_Woolf2021!$D$9:$D$93)*AM$57+INTERCEPT(Fperm_SI_Woolf2021!$F$9:$F$93*EXP(-Fperm_SI_Woolf2021!$I$9:$I$93*$C78*IF(AM$58=Fperm_SI_Woolf2021!$E$9:$E$93,1,EXP(LN((1.1*(Fperm_SI_Woolf2021!$E$9:$E$93-AM$58)-63.1579*EXP(-0.19*Fperm_SI_Woolf2021!$E$9:$E$93)+63.1579*EXP(-0.19*AM$58))/(Fperm_SI_Woolf2021!$E$9:$E$93-AM$58))*(AM$58-Fperm_SI_Woolf2021!$E$9:$E$93)/10))) + Fperm_SI_Woolf2021!$G$9:$G$93*EXP(-Fperm_SI_Woolf2021!$J$9:$J$93*$C78*IF(AM$58=Fperm_SI_Woolf2021!$E$9:$E$93,1,EXP(LN((1.1*(Fperm_SI_Woolf2021!$E$9:$E$93-AM$58)-63.1579*EXP(-0.19*Fperm_SI_Woolf2021!$E$9:$E$93)+63.1579*EXP(-0.19*AM$58))/(Fperm_SI_Woolf2021!$E$9:$E$93-AM$58))*(AM$58-Fperm_SI_Woolf2021!$E$9:$E$93)/10))) + Fperm_SI_Woolf2021!$H$9:$H$93*EXP(-Fperm_SI_Woolf2021!$K$9:$K$93*$C78*IF(AM$58=Fperm_SI_Woolf2021!$E$9:$E$93,1,EXP(LN((1.1*(Fperm_SI_Woolf2021!$E$9:$E$93-AM$58)-63.1579*EXP(-0.19*Fperm_SI_Woolf2021!$E$9:$E$93)+63.1579*EXP(-0.19*AM$58))/(Fperm_SI_Woolf2021!$E$9:$E$93-AM$58))*(AM$58-Fperm_SI_Woolf2021!$E$9:$E$93)/10))),Fperm_SI_Woolf2021!$D$9:$D$93))</f>
        <v>0.72753900427982043</v>
      </c>
      <c r="AN78" s="51" cm="1">
        <f t="array" ref="AN78">MIN(1,SLOPE(Fperm_SI_Woolf2021!$F$9:$F$93*EXP(-Fperm_SI_Woolf2021!$I$9:$I$93*$C78*IF(AN$58=Fperm_SI_Woolf2021!$E$9:$E$93,1,EXP(LN((1.1*(Fperm_SI_Woolf2021!$E$9:$E$93-AN$58)-63.1579*EXP(-0.19*Fperm_SI_Woolf2021!$E$9:$E$93)+63.1579*EXP(-0.19*AN$58))/(Fperm_SI_Woolf2021!$E$9:$E$93-AN$58))*(AN$58-Fperm_SI_Woolf2021!$E$9:$E$93)/10))) + Fperm_SI_Woolf2021!$G$9:$G$93*EXP(-Fperm_SI_Woolf2021!$J$9:$J$93*$C78*IF(AN$58=Fperm_SI_Woolf2021!$E$9:$E$93,1,EXP(LN((1.1*(Fperm_SI_Woolf2021!$E$9:$E$93-AN$58)-63.1579*EXP(-0.19*Fperm_SI_Woolf2021!$E$9:$E$93)+63.1579*EXP(-0.19*AN$58))/(Fperm_SI_Woolf2021!$E$9:$E$93-AN$58))*(AN$58-Fperm_SI_Woolf2021!$E$9:$E$93)/10))) + Fperm_SI_Woolf2021!$H$9:$H$93*EXP(-Fperm_SI_Woolf2021!$K$9:$K$93*$C78*IF(AN$58=Fperm_SI_Woolf2021!$E$9:$E$93,1,EXP(LN((1.1*(Fperm_SI_Woolf2021!$E$9:$E$93-AN$58)-63.1579*EXP(-0.19*Fperm_SI_Woolf2021!$E$9:$E$93)+63.1579*EXP(-0.19*AN$58))/(Fperm_SI_Woolf2021!$E$9:$E$93-AN$58))*(AN$58-Fperm_SI_Woolf2021!$E$9:$E$93)/10))),Fperm_SI_Woolf2021!$D$9:$D$93)*AN$57+INTERCEPT(Fperm_SI_Woolf2021!$F$9:$F$93*EXP(-Fperm_SI_Woolf2021!$I$9:$I$93*$C78*IF(AN$58=Fperm_SI_Woolf2021!$E$9:$E$93,1,EXP(LN((1.1*(Fperm_SI_Woolf2021!$E$9:$E$93-AN$58)-63.1579*EXP(-0.19*Fperm_SI_Woolf2021!$E$9:$E$93)+63.1579*EXP(-0.19*AN$58))/(Fperm_SI_Woolf2021!$E$9:$E$93-AN$58))*(AN$58-Fperm_SI_Woolf2021!$E$9:$E$93)/10))) + Fperm_SI_Woolf2021!$G$9:$G$93*EXP(-Fperm_SI_Woolf2021!$J$9:$J$93*$C78*IF(AN$58=Fperm_SI_Woolf2021!$E$9:$E$93,1,EXP(LN((1.1*(Fperm_SI_Woolf2021!$E$9:$E$93-AN$58)-63.1579*EXP(-0.19*Fperm_SI_Woolf2021!$E$9:$E$93)+63.1579*EXP(-0.19*AN$58))/(Fperm_SI_Woolf2021!$E$9:$E$93-AN$58))*(AN$58-Fperm_SI_Woolf2021!$E$9:$E$93)/10))) + Fperm_SI_Woolf2021!$H$9:$H$93*EXP(-Fperm_SI_Woolf2021!$K$9:$K$93*$C78*IF(AN$58=Fperm_SI_Woolf2021!$E$9:$E$93,1,EXP(LN((1.1*(Fperm_SI_Woolf2021!$E$9:$E$93-AN$58)-63.1579*EXP(-0.19*Fperm_SI_Woolf2021!$E$9:$E$93)+63.1579*EXP(-0.19*AN$58))/(Fperm_SI_Woolf2021!$E$9:$E$93-AN$58))*(AN$58-Fperm_SI_Woolf2021!$E$9:$E$93)/10))),Fperm_SI_Woolf2021!$D$9:$D$93))</f>
        <v>0.69472846156665879</v>
      </c>
      <c r="AO78" s="51" cm="1">
        <f t="array" ref="AO78">MIN(1,SLOPE(Fperm_SI_Woolf2021!$F$9:$F$93*EXP(-Fperm_SI_Woolf2021!$I$9:$I$93*$C78*IF(AO$58=Fperm_SI_Woolf2021!$E$9:$E$93,1,EXP(LN((1.1*(Fperm_SI_Woolf2021!$E$9:$E$93-AO$58)-63.1579*EXP(-0.19*Fperm_SI_Woolf2021!$E$9:$E$93)+63.1579*EXP(-0.19*AO$58))/(Fperm_SI_Woolf2021!$E$9:$E$93-AO$58))*(AO$58-Fperm_SI_Woolf2021!$E$9:$E$93)/10))) + Fperm_SI_Woolf2021!$G$9:$G$93*EXP(-Fperm_SI_Woolf2021!$J$9:$J$93*$C78*IF(AO$58=Fperm_SI_Woolf2021!$E$9:$E$93,1,EXP(LN((1.1*(Fperm_SI_Woolf2021!$E$9:$E$93-AO$58)-63.1579*EXP(-0.19*Fperm_SI_Woolf2021!$E$9:$E$93)+63.1579*EXP(-0.19*AO$58))/(Fperm_SI_Woolf2021!$E$9:$E$93-AO$58))*(AO$58-Fperm_SI_Woolf2021!$E$9:$E$93)/10))) + Fperm_SI_Woolf2021!$H$9:$H$93*EXP(-Fperm_SI_Woolf2021!$K$9:$K$93*$C78*IF(AO$58=Fperm_SI_Woolf2021!$E$9:$E$93,1,EXP(LN((1.1*(Fperm_SI_Woolf2021!$E$9:$E$93-AO$58)-63.1579*EXP(-0.19*Fperm_SI_Woolf2021!$E$9:$E$93)+63.1579*EXP(-0.19*AO$58))/(Fperm_SI_Woolf2021!$E$9:$E$93-AO$58))*(AO$58-Fperm_SI_Woolf2021!$E$9:$E$93)/10))),Fperm_SI_Woolf2021!$D$9:$D$93)*AO$57+INTERCEPT(Fperm_SI_Woolf2021!$F$9:$F$93*EXP(-Fperm_SI_Woolf2021!$I$9:$I$93*$C78*IF(AO$58=Fperm_SI_Woolf2021!$E$9:$E$93,1,EXP(LN((1.1*(Fperm_SI_Woolf2021!$E$9:$E$93-AO$58)-63.1579*EXP(-0.19*Fperm_SI_Woolf2021!$E$9:$E$93)+63.1579*EXP(-0.19*AO$58))/(Fperm_SI_Woolf2021!$E$9:$E$93-AO$58))*(AO$58-Fperm_SI_Woolf2021!$E$9:$E$93)/10))) + Fperm_SI_Woolf2021!$G$9:$G$93*EXP(-Fperm_SI_Woolf2021!$J$9:$J$93*$C78*IF(AO$58=Fperm_SI_Woolf2021!$E$9:$E$93,1,EXP(LN((1.1*(Fperm_SI_Woolf2021!$E$9:$E$93-AO$58)-63.1579*EXP(-0.19*Fperm_SI_Woolf2021!$E$9:$E$93)+63.1579*EXP(-0.19*AO$58))/(Fperm_SI_Woolf2021!$E$9:$E$93-AO$58))*(AO$58-Fperm_SI_Woolf2021!$E$9:$E$93)/10))) + Fperm_SI_Woolf2021!$H$9:$H$93*EXP(-Fperm_SI_Woolf2021!$K$9:$K$93*$C78*IF(AO$58=Fperm_SI_Woolf2021!$E$9:$E$93,1,EXP(LN((1.1*(Fperm_SI_Woolf2021!$E$9:$E$93-AO$58)-63.1579*EXP(-0.19*Fperm_SI_Woolf2021!$E$9:$E$93)+63.1579*EXP(-0.19*AO$58))/(Fperm_SI_Woolf2021!$E$9:$E$93-AO$58))*(AO$58-Fperm_SI_Woolf2021!$E$9:$E$93)/10))),Fperm_SI_Woolf2021!$D$9:$D$93))</f>
        <v>0.66191791885349727</v>
      </c>
      <c r="AP78" s="51" cm="1">
        <f t="array" ref="AP78">MIN(1,SLOPE(Fperm_SI_Woolf2021!$F$9:$F$93*EXP(-Fperm_SI_Woolf2021!$I$9:$I$93*$C78*IF(AP$58=Fperm_SI_Woolf2021!$E$9:$E$93,1,EXP(LN((1.1*(Fperm_SI_Woolf2021!$E$9:$E$93-AP$58)-63.1579*EXP(-0.19*Fperm_SI_Woolf2021!$E$9:$E$93)+63.1579*EXP(-0.19*AP$58))/(Fperm_SI_Woolf2021!$E$9:$E$93-AP$58))*(AP$58-Fperm_SI_Woolf2021!$E$9:$E$93)/10))) + Fperm_SI_Woolf2021!$G$9:$G$93*EXP(-Fperm_SI_Woolf2021!$J$9:$J$93*$C78*IF(AP$58=Fperm_SI_Woolf2021!$E$9:$E$93,1,EXP(LN((1.1*(Fperm_SI_Woolf2021!$E$9:$E$93-AP$58)-63.1579*EXP(-0.19*Fperm_SI_Woolf2021!$E$9:$E$93)+63.1579*EXP(-0.19*AP$58))/(Fperm_SI_Woolf2021!$E$9:$E$93-AP$58))*(AP$58-Fperm_SI_Woolf2021!$E$9:$E$93)/10))) + Fperm_SI_Woolf2021!$H$9:$H$93*EXP(-Fperm_SI_Woolf2021!$K$9:$K$93*$C78*IF(AP$58=Fperm_SI_Woolf2021!$E$9:$E$93,1,EXP(LN((1.1*(Fperm_SI_Woolf2021!$E$9:$E$93-AP$58)-63.1579*EXP(-0.19*Fperm_SI_Woolf2021!$E$9:$E$93)+63.1579*EXP(-0.19*AP$58))/(Fperm_SI_Woolf2021!$E$9:$E$93-AP$58))*(AP$58-Fperm_SI_Woolf2021!$E$9:$E$93)/10))),Fperm_SI_Woolf2021!$D$9:$D$93)*AP$57+INTERCEPT(Fperm_SI_Woolf2021!$F$9:$F$93*EXP(-Fperm_SI_Woolf2021!$I$9:$I$93*$C78*IF(AP$58=Fperm_SI_Woolf2021!$E$9:$E$93,1,EXP(LN((1.1*(Fperm_SI_Woolf2021!$E$9:$E$93-AP$58)-63.1579*EXP(-0.19*Fperm_SI_Woolf2021!$E$9:$E$93)+63.1579*EXP(-0.19*AP$58))/(Fperm_SI_Woolf2021!$E$9:$E$93-AP$58))*(AP$58-Fperm_SI_Woolf2021!$E$9:$E$93)/10))) + Fperm_SI_Woolf2021!$G$9:$G$93*EXP(-Fperm_SI_Woolf2021!$J$9:$J$93*$C78*IF(AP$58=Fperm_SI_Woolf2021!$E$9:$E$93,1,EXP(LN((1.1*(Fperm_SI_Woolf2021!$E$9:$E$93-AP$58)-63.1579*EXP(-0.19*Fperm_SI_Woolf2021!$E$9:$E$93)+63.1579*EXP(-0.19*AP$58))/(Fperm_SI_Woolf2021!$E$9:$E$93-AP$58))*(AP$58-Fperm_SI_Woolf2021!$E$9:$E$93)/10))) + Fperm_SI_Woolf2021!$H$9:$H$93*EXP(-Fperm_SI_Woolf2021!$K$9:$K$93*$C78*IF(AP$58=Fperm_SI_Woolf2021!$E$9:$E$93,1,EXP(LN((1.1*(Fperm_SI_Woolf2021!$E$9:$E$93-AP$58)-63.1579*EXP(-0.19*Fperm_SI_Woolf2021!$E$9:$E$93)+63.1579*EXP(-0.19*AP$58))/(Fperm_SI_Woolf2021!$E$9:$E$93-AP$58))*(AP$58-Fperm_SI_Woolf2021!$E$9:$E$93)/10))),Fperm_SI_Woolf2021!$D$9:$D$93))</f>
        <v>0.62910737614033563</v>
      </c>
      <c r="AQ78" s="51" cm="1">
        <f t="array" ref="AQ78">MIN(1,SLOPE(Fperm_SI_Woolf2021!$F$9:$F$93*EXP(-Fperm_SI_Woolf2021!$I$9:$I$93*$C78*IF(AQ$58=Fperm_SI_Woolf2021!$E$9:$E$93,1,EXP(LN((1.1*(Fperm_SI_Woolf2021!$E$9:$E$93-AQ$58)-63.1579*EXP(-0.19*Fperm_SI_Woolf2021!$E$9:$E$93)+63.1579*EXP(-0.19*AQ$58))/(Fperm_SI_Woolf2021!$E$9:$E$93-AQ$58))*(AQ$58-Fperm_SI_Woolf2021!$E$9:$E$93)/10))) + Fperm_SI_Woolf2021!$G$9:$G$93*EXP(-Fperm_SI_Woolf2021!$J$9:$J$93*$C78*IF(AQ$58=Fperm_SI_Woolf2021!$E$9:$E$93,1,EXP(LN((1.1*(Fperm_SI_Woolf2021!$E$9:$E$93-AQ$58)-63.1579*EXP(-0.19*Fperm_SI_Woolf2021!$E$9:$E$93)+63.1579*EXP(-0.19*AQ$58))/(Fperm_SI_Woolf2021!$E$9:$E$93-AQ$58))*(AQ$58-Fperm_SI_Woolf2021!$E$9:$E$93)/10))) + Fperm_SI_Woolf2021!$H$9:$H$93*EXP(-Fperm_SI_Woolf2021!$K$9:$K$93*$C78*IF(AQ$58=Fperm_SI_Woolf2021!$E$9:$E$93,1,EXP(LN((1.1*(Fperm_SI_Woolf2021!$E$9:$E$93-AQ$58)-63.1579*EXP(-0.19*Fperm_SI_Woolf2021!$E$9:$E$93)+63.1579*EXP(-0.19*AQ$58))/(Fperm_SI_Woolf2021!$E$9:$E$93-AQ$58))*(AQ$58-Fperm_SI_Woolf2021!$E$9:$E$93)/10))),Fperm_SI_Woolf2021!$D$9:$D$93)*AQ$57+INTERCEPT(Fperm_SI_Woolf2021!$F$9:$F$93*EXP(-Fperm_SI_Woolf2021!$I$9:$I$93*$C78*IF(AQ$58=Fperm_SI_Woolf2021!$E$9:$E$93,1,EXP(LN((1.1*(Fperm_SI_Woolf2021!$E$9:$E$93-AQ$58)-63.1579*EXP(-0.19*Fperm_SI_Woolf2021!$E$9:$E$93)+63.1579*EXP(-0.19*AQ$58))/(Fperm_SI_Woolf2021!$E$9:$E$93-AQ$58))*(AQ$58-Fperm_SI_Woolf2021!$E$9:$E$93)/10))) + Fperm_SI_Woolf2021!$G$9:$G$93*EXP(-Fperm_SI_Woolf2021!$J$9:$J$93*$C78*IF(AQ$58=Fperm_SI_Woolf2021!$E$9:$E$93,1,EXP(LN((1.1*(Fperm_SI_Woolf2021!$E$9:$E$93-AQ$58)-63.1579*EXP(-0.19*Fperm_SI_Woolf2021!$E$9:$E$93)+63.1579*EXP(-0.19*AQ$58))/(Fperm_SI_Woolf2021!$E$9:$E$93-AQ$58))*(AQ$58-Fperm_SI_Woolf2021!$E$9:$E$93)/10))) + Fperm_SI_Woolf2021!$H$9:$H$93*EXP(-Fperm_SI_Woolf2021!$K$9:$K$93*$C78*IF(AQ$58=Fperm_SI_Woolf2021!$E$9:$E$93,1,EXP(LN((1.1*(Fperm_SI_Woolf2021!$E$9:$E$93-AQ$58)-63.1579*EXP(-0.19*Fperm_SI_Woolf2021!$E$9:$E$93)+63.1579*EXP(-0.19*AQ$58))/(Fperm_SI_Woolf2021!$E$9:$E$93-AQ$58))*(AQ$58-Fperm_SI_Woolf2021!$E$9:$E$93)/10))),Fperm_SI_Woolf2021!$D$9:$D$93))</f>
        <v>0.5962968334271741</v>
      </c>
      <c r="AR78" s="51" cm="1">
        <f t="array" ref="AR78">MIN(1,SLOPE(Fperm_SI_Woolf2021!$F$9:$F$93*EXP(-Fperm_SI_Woolf2021!$I$9:$I$93*$C78*IF(AR$58=Fperm_SI_Woolf2021!$E$9:$E$93,1,EXP(LN((1.1*(Fperm_SI_Woolf2021!$E$9:$E$93-AR$58)-63.1579*EXP(-0.19*Fperm_SI_Woolf2021!$E$9:$E$93)+63.1579*EXP(-0.19*AR$58))/(Fperm_SI_Woolf2021!$E$9:$E$93-AR$58))*(AR$58-Fperm_SI_Woolf2021!$E$9:$E$93)/10))) + Fperm_SI_Woolf2021!$G$9:$G$93*EXP(-Fperm_SI_Woolf2021!$J$9:$J$93*$C78*IF(AR$58=Fperm_SI_Woolf2021!$E$9:$E$93,1,EXP(LN((1.1*(Fperm_SI_Woolf2021!$E$9:$E$93-AR$58)-63.1579*EXP(-0.19*Fperm_SI_Woolf2021!$E$9:$E$93)+63.1579*EXP(-0.19*AR$58))/(Fperm_SI_Woolf2021!$E$9:$E$93-AR$58))*(AR$58-Fperm_SI_Woolf2021!$E$9:$E$93)/10))) + Fperm_SI_Woolf2021!$H$9:$H$93*EXP(-Fperm_SI_Woolf2021!$K$9:$K$93*$C78*IF(AR$58=Fperm_SI_Woolf2021!$E$9:$E$93,1,EXP(LN((1.1*(Fperm_SI_Woolf2021!$E$9:$E$93-AR$58)-63.1579*EXP(-0.19*Fperm_SI_Woolf2021!$E$9:$E$93)+63.1579*EXP(-0.19*AR$58))/(Fperm_SI_Woolf2021!$E$9:$E$93-AR$58))*(AR$58-Fperm_SI_Woolf2021!$E$9:$E$93)/10))),Fperm_SI_Woolf2021!$D$9:$D$93)*AR$57+INTERCEPT(Fperm_SI_Woolf2021!$F$9:$F$93*EXP(-Fperm_SI_Woolf2021!$I$9:$I$93*$C78*IF(AR$58=Fperm_SI_Woolf2021!$E$9:$E$93,1,EXP(LN((1.1*(Fperm_SI_Woolf2021!$E$9:$E$93-AR$58)-63.1579*EXP(-0.19*Fperm_SI_Woolf2021!$E$9:$E$93)+63.1579*EXP(-0.19*AR$58))/(Fperm_SI_Woolf2021!$E$9:$E$93-AR$58))*(AR$58-Fperm_SI_Woolf2021!$E$9:$E$93)/10))) + Fperm_SI_Woolf2021!$G$9:$G$93*EXP(-Fperm_SI_Woolf2021!$J$9:$J$93*$C78*IF(AR$58=Fperm_SI_Woolf2021!$E$9:$E$93,1,EXP(LN((1.1*(Fperm_SI_Woolf2021!$E$9:$E$93-AR$58)-63.1579*EXP(-0.19*Fperm_SI_Woolf2021!$E$9:$E$93)+63.1579*EXP(-0.19*AR$58))/(Fperm_SI_Woolf2021!$E$9:$E$93-AR$58))*(AR$58-Fperm_SI_Woolf2021!$E$9:$E$93)/10))) + Fperm_SI_Woolf2021!$H$9:$H$93*EXP(-Fperm_SI_Woolf2021!$K$9:$K$93*$C78*IF(AR$58=Fperm_SI_Woolf2021!$E$9:$E$93,1,EXP(LN((1.1*(Fperm_SI_Woolf2021!$E$9:$E$93-AR$58)-63.1579*EXP(-0.19*Fperm_SI_Woolf2021!$E$9:$E$93)+63.1579*EXP(-0.19*AR$58))/(Fperm_SI_Woolf2021!$E$9:$E$93-AR$58))*(AR$58-Fperm_SI_Woolf2021!$E$9:$E$93)/10))),Fperm_SI_Woolf2021!$D$9:$D$93))</f>
        <v>0.56348629071401257</v>
      </c>
      <c r="AS78" s="51" cm="1">
        <f t="array" ref="AS78">MIN(1,SLOPE(Fperm_SI_Woolf2021!$F$9:$F$93*EXP(-Fperm_SI_Woolf2021!$I$9:$I$93*$C78*IF(AS$58=Fperm_SI_Woolf2021!$E$9:$E$93,1,EXP(LN((1.1*(Fperm_SI_Woolf2021!$E$9:$E$93-AS$58)-63.1579*EXP(-0.19*Fperm_SI_Woolf2021!$E$9:$E$93)+63.1579*EXP(-0.19*AS$58))/(Fperm_SI_Woolf2021!$E$9:$E$93-AS$58))*(AS$58-Fperm_SI_Woolf2021!$E$9:$E$93)/10))) + Fperm_SI_Woolf2021!$G$9:$G$93*EXP(-Fperm_SI_Woolf2021!$J$9:$J$93*$C78*IF(AS$58=Fperm_SI_Woolf2021!$E$9:$E$93,1,EXP(LN((1.1*(Fperm_SI_Woolf2021!$E$9:$E$93-AS$58)-63.1579*EXP(-0.19*Fperm_SI_Woolf2021!$E$9:$E$93)+63.1579*EXP(-0.19*AS$58))/(Fperm_SI_Woolf2021!$E$9:$E$93-AS$58))*(AS$58-Fperm_SI_Woolf2021!$E$9:$E$93)/10))) + Fperm_SI_Woolf2021!$H$9:$H$93*EXP(-Fperm_SI_Woolf2021!$K$9:$K$93*$C78*IF(AS$58=Fperm_SI_Woolf2021!$E$9:$E$93,1,EXP(LN((1.1*(Fperm_SI_Woolf2021!$E$9:$E$93-AS$58)-63.1579*EXP(-0.19*Fperm_SI_Woolf2021!$E$9:$E$93)+63.1579*EXP(-0.19*AS$58))/(Fperm_SI_Woolf2021!$E$9:$E$93-AS$58))*(AS$58-Fperm_SI_Woolf2021!$E$9:$E$93)/10))),Fperm_SI_Woolf2021!$D$9:$D$93)*AS$57+INTERCEPT(Fperm_SI_Woolf2021!$F$9:$F$93*EXP(-Fperm_SI_Woolf2021!$I$9:$I$93*$C78*IF(AS$58=Fperm_SI_Woolf2021!$E$9:$E$93,1,EXP(LN((1.1*(Fperm_SI_Woolf2021!$E$9:$E$93-AS$58)-63.1579*EXP(-0.19*Fperm_SI_Woolf2021!$E$9:$E$93)+63.1579*EXP(-0.19*AS$58))/(Fperm_SI_Woolf2021!$E$9:$E$93-AS$58))*(AS$58-Fperm_SI_Woolf2021!$E$9:$E$93)/10))) + Fperm_SI_Woolf2021!$G$9:$G$93*EXP(-Fperm_SI_Woolf2021!$J$9:$J$93*$C78*IF(AS$58=Fperm_SI_Woolf2021!$E$9:$E$93,1,EXP(LN((1.1*(Fperm_SI_Woolf2021!$E$9:$E$93-AS$58)-63.1579*EXP(-0.19*Fperm_SI_Woolf2021!$E$9:$E$93)+63.1579*EXP(-0.19*AS$58))/(Fperm_SI_Woolf2021!$E$9:$E$93-AS$58))*(AS$58-Fperm_SI_Woolf2021!$E$9:$E$93)/10))) + Fperm_SI_Woolf2021!$H$9:$H$93*EXP(-Fperm_SI_Woolf2021!$K$9:$K$93*$C78*IF(AS$58=Fperm_SI_Woolf2021!$E$9:$E$93,1,EXP(LN((1.1*(Fperm_SI_Woolf2021!$E$9:$E$93-AS$58)-63.1579*EXP(-0.19*Fperm_SI_Woolf2021!$E$9:$E$93)+63.1579*EXP(-0.19*AS$58))/(Fperm_SI_Woolf2021!$E$9:$E$93-AS$58))*(AS$58-Fperm_SI_Woolf2021!$E$9:$E$93)/10))),Fperm_SI_Woolf2021!$D$9:$D$93))</f>
        <v>0.53067574800085104</v>
      </c>
      <c r="AT78" s="51" cm="1">
        <f t="array" ref="AT78">MIN(1,SLOPE(Fperm_SI_Woolf2021!$F$9:$F$93*EXP(-Fperm_SI_Woolf2021!$I$9:$I$93*$C78*IF(AT$58=Fperm_SI_Woolf2021!$E$9:$E$93,1,EXP(LN((1.1*(Fperm_SI_Woolf2021!$E$9:$E$93-AT$58)-63.1579*EXP(-0.19*Fperm_SI_Woolf2021!$E$9:$E$93)+63.1579*EXP(-0.19*AT$58))/(Fperm_SI_Woolf2021!$E$9:$E$93-AT$58))*(AT$58-Fperm_SI_Woolf2021!$E$9:$E$93)/10))) + Fperm_SI_Woolf2021!$G$9:$G$93*EXP(-Fperm_SI_Woolf2021!$J$9:$J$93*$C78*IF(AT$58=Fperm_SI_Woolf2021!$E$9:$E$93,1,EXP(LN((1.1*(Fperm_SI_Woolf2021!$E$9:$E$93-AT$58)-63.1579*EXP(-0.19*Fperm_SI_Woolf2021!$E$9:$E$93)+63.1579*EXP(-0.19*AT$58))/(Fperm_SI_Woolf2021!$E$9:$E$93-AT$58))*(AT$58-Fperm_SI_Woolf2021!$E$9:$E$93)/10))) + Fperm_SI_Woolf2021!$H$9:$H$93*EXP(-Fperm_SI_Woolf2021!$K$9:$K$93*$C78*IF(AT$58=Fperm_SI_Woolf2021!$E$9:$E$93,1,EXP(LN((1.1*(Fperm_SI_Woolf2021!$E$9:$E$93-AT$58)-63.1579*EXP(-0.19*Fperm_SI_Woolf2021!$E$9:$E$93)+63.1579*EXP(-0.19*AT$58))/(Fperm_SI_Woolf2021!$E$9:$E$93-AT$58))*(AT$58-Fperm_SI_Woolf2021!$E$9:$E$93)/10))),Fperm_SI_Woolf2021!$D$9:$D$93)*AT$57+INTERCEPT(Fperm_SI_Woolf2021!$F$9:$F$93*EXP(-Fperm_SI_Woolf2021!$I$9:$I$93*$C78*IF(AT$58=Fperm_SI_Woolf2021!$E$9:$E$93,1,EXP(LN((1.1*(Fperm_SI_Woolf2021!$E$9:$E$93-AT$58)-63.1579*EXP(-0.19*Fperm_SI_Woolf2021!$E$9:$E$93)+63.1579*EXP(-0.19*AT$58))/(Fperm_SI_Woolf2021!$E$9:$E$93-AT$58))*(AT$58-Fperm_SI_Woolf2021!$E$9:$E$93)/10))) + Fperm_SI_Woolf2021!$G$9:$G$93*EXP(-Fperm_SI_Woolf2021!$J$9:$J$93*$C78*IF(AT$58=Fperm_SI_Woolf2021!$E$9:$E$93,1,EXP(LN((1.1*(Fperm_SI_Woolf2021!$E$9:$E$93-AT$58)-63.1579*EXP(-0.19*Fperm_SI_Woolf2021!$E$9:$E$93)+63.1579*EXP(-0.19*AT$58))/(Fperm_SI_Woolf2021!$E$9:$E$93-AT$58))*(AT$58-Fperm_SI_Woolf2021!$E$9:$E$93)/10))) + Fperm_SI_Woolf2021!$H$9:$H$93*EXP(-Fperm_SI_Woolf2021!$K$9:$K$93*$C78*IF(AT$58=Fperm_SI_Woolf2021!$E$9:$E$93,1,EXP(LN((1.1*(Fperm_SI_Woolf2021!$E$9:$E$93-AT$58)-63.1579*EXP(-0.19*Fperm_SI_Woolf2021!$E$9:$E$93)+63.1579*EXP(-0.19*AT$58))/(Fperm_SI_Woolf2021!$E$9:$E$93-AT$58))*(AT$58-Fperm_SI_Woolf2021!$E$9:$E$93)/10))),Fperm_SI_Woolf2021!$D$9:$D$93))</f>
        <v>0.49786520528768935</v>
      </c>
      <c r="AU78" s="51" cm="1">
        <f t="array" ref="AU78">MIN(1,SLOPE(Fperm_SI_Woolf2021!$F$9:$F$93*EXP(-Fperm_SI_Woolf2021!$I$9:$I$93*$C78*IF(AU$58=Fperm_SI_Woolf2021!$E$9:$E$93,1,EXP(LN((1.1*(Fperm_SI_Woolf2021!$E$9:$E$93-AU$58)-63.1579*EXP(-0.19*Fperm_SI_Woolf2021!$E$9:$E$93)+63.1579*EXP(-0.19*AU$58))/(Fperm_SI_Woolf2021!$E$9:$E$93-AU$58))*(AU$58-Fperm_SI_Woolf2021!$E$9:$E$93)/10))) + Fperm_SI_Woolf2021!$G$9:$G$93*EXP(-Fperm_SI_Woolf2021!$J$9:$J$93*$C78*IF(AU$58=Fperm_SI_Woolf2021!$E$9:$E$93,1,EXP(LN((1.1*(Fperm_SI_Woolf2021!$E$9:$E$93-AU$58)-63.1579*EXP(-0.19*Fperm_SI_Woolf2021!$E$9:$E$93)+63.1579*EXP(-0.19*AU$58))/(Fperm_SI_Woolf2021!$E$9:$E$93-AU$58))*(AU$58-Fperm_SI_Woolf2021!$E$9:$E$93)/10))) + Fperm_SI_Woolf2021!$H$9:$H$93*EXP(-Fperm_SI_Woolf2021!$K$9:$K$93*$C78*IF(AU$58=Fperm_SI_Woolf2021!$E$9:$E$93,1,EXP(LN((1.1*(Fperm_SI_Woolf2021!$E$9:$E$93-AU$58)-63.1579*EXP(-0.19*Fperm_SI_Woolf2021!$E$9:$E$93)+63.1579*EXP(-0.19*AU$58))/(Fperm_SI_Woolf2021!$E$9:$E$93-AU$58))*(AU$58-Fperm_SI_Woolf2021!$E$9:$E$93)/10))),Fperm_SI_Woolf2021!$D$9:$D$93)*AU$57+INTERCEPT(Fperm_SI_Woolf2021!$F$9:$F$93*EXP(-Fperm_SI_Woolf2021!$I$9:$I$93*$C78*IF(AU$58=Fperm_SI_Woolf2021!$E$9:$E$93,1,EXP(LN((1.1*(Fperm_SI_Woolf2021!$E$9:$E$93-AU$58)-63.1579*EXP(-0.19*Fperm_SI_Woolf2021!$E$9:$E$93)+63.1579*EXP(-0.19*AU$58))/(Fperm_SI_Woolf2021!$E$9:$E$93-AU$58))*(AU$58-Fperm_SI_Woolf2021!$E$9:$E$93)/10))) + Fperm_SI_Woolf2021!$G$9:$G$93*EXP(-Fperm_SI_Woolf2021!$J$9:$J$93*$C78*IF(AU$58=Fperm_SI_Woolf2021!$E$9:$E$93,1,EXP(LN((1.1*(Fperm_SI_Woolf2021!$E$9:$E$93-AU$58)-63.1579*EXP(-0.19*Fperm_SI_Woolf2021!$E$9:$E$93)+63.1579*EXP(-0.19*AU$58))/(Fperm_SI_Woolf2021!$E$9:$E$93-AU$58))*(AU$58-Fperm_SI_Woolf2021!$E$9:$E$93)/10))) + Fperm_SI_Woolf2021!$H$9:$H$93*EXP(-Fperm_SI_Woolf2021!$K$9:$K$93*$C78*IF(AU$58=Fperm_SI_Woolf2021!$E$9:$E$93,1,EXP(LN((1.1*(Fperm_SI_Woolf2021!$E$9:$E$93-AU$58)-63.1579*EXP(-0.19*Fperm_SI_Woolf2021!$E$9:$E$93)+63.1579*EXP(-0.19*AU$58))/(Fperm_SI_Woolf2021!$E$9:$E$93-AU$58))*(AU$58-Fperm_SI_Woolf2021!$E$9:$E$93)/10))),Fperm_SI_Woolf2021!$D$9:$D$93))</f>
        <v>0.46505466257452777</v>
      </c>
      <c r="AV78" s="51" cm="1">
        <f t="array" ref="AV78">MIN(1,SLOPE(Fperm_SI_Woolf2021!$F$9:$F$93*EXP(-Fperm_SI_Woolf2021!$I$9:$I$93*$C78*IF(AV$58=Fperm_SI_Woolf2021!$E$9:$E$93,1,EXP(LN((1.1*(Fperm_SI_Woolf2021!$E$9:$E$93-AV$58)-63.1579*EXP(-0.19*Fperm_SI_Woolf2021!$E$9:$E$93)+63.1579*EXP(-0.19*AV$58))/(Fperm_SI_Woolf2021!$E$9:$E$93-AV$58))*(AV$58-Fperm_SI_Woolf2021!$E$9:$E$93)/10))) + Fperm_SI_Woolf2021!$G$9:$G$93*EXP(-Fperm_SI_Woolf2021!$J$9:$J$93*$C78*IF(AV$58=Fperm_SI_Woolf2021!$E$9:$E$93,1,EXP(LN((1.1*(Fperm_SI_Woolf2021!$E$9:$E$93-AV$58)-63.1579*EXP(-0.19*Fperm_SI_Woolf2021!$E$9:$E$93)+63.1579*EXP(-0.19*AV$58))/(Fperm_SI_Woolf2021!$E$9:$E$93-AV$58))*(AV$58-Fperm_SI_Woolf2021!$E$9:$E$93)/10))) + Fperm_SI_Woolf2021!$H$9:$H$93*EXP(-Fperm_SI_Woolf2021!$K$9:$K$93*$C78*IF(AV$58=Fperm_SI_Woolf2021!$E$9:$E$93,1,EXP(LN((1.1*(Fperm_SI_Woolf2021!$E$9:$E$93-AV$58)-63.1579*EXP(-0.19*Fperm_SI_Woolf2021!$E$9:$E$93)+63.1579*EXP(-0.19*AV$58))/(Fperm_SI_Woolf2021!$E$9:$E$93-AV$58))*(AV$58-Fperm_SI_Woolf2021!$E$9:$E$93)/10))),Fperm_SI_Woolf2021!$D$9:$D$93)*AV$57+INTERCEPT(Fperm_SI_Woolf2021!$F$9:$F$93*EXP(-Fperm_SI_Woolf2021!$I$9:$I$93*$C78*IF(AV$58=Fperm_SI_Woolf2021!$E$9:$E$93,1,EXP(LN((1.1*(Fperm_SI_Woolf2021!$E$9:$E$93-AV$58)-63.1579*EXP(-0.19*Fperm_SI_Woolf2021!$E$9:$E$93)+63.1579*EXP(-0.19*AV$58))/(Fperm_SI_Woolf2021!$E$9:$E$93-AV$58))*(AV$58-Fperm_SI_Woolf2021!$E$9:$E$93)/10))) + Fperm_SI_Woolf2021!$G$9:$G$93*EXP(-Fperm_SI_Woolf2021!$J$9:$J$93*$C78*IF(AV$58=Fperm_SI_Woolf2021!$E$9:$E$93,1,EXP(LN((1.1*(Fperm_SI_Woolf2021!$E$9:$E$93-AV$58)-63.1579*EXP(-0.19*Fperm_SI_Woolf2021!$E$9:$E$93)+63.1579*EXP(-0.19*AV$58))/(Fperm_SI_Woolf2021!$E$9:$E$93-AV$58))*(AV$58-Fperm_SI_Woolf2021!$E$9:$E$93)/10))) + Fperm_SI_Woolf2021!$H$9:$H$93*EXP(-Fperm_SI_Woolf2021!$K$9:$K$93*$C78*IF(AV$58=Fperm_SI_Woolf2021!$E$9:$E$93,1,EXP(LN((1.1*(Fperm_SI_Woolf2021!$E$9:$E$93-AV$58)-63.1579*EXP(-0.19*Fperm_SI_Woolf2021!$E$9:$E$93)+63.1579*EXP(-0.19*AV$58))/(Fperm_SI_Woolf2021!$E$9:$E$93-AV$58))*(AV$58-Fperm_SI_Woolf2021!$E$9:$E$93)/10))),Fperm_SI_Woolf2021!$D$9:$D$93))</f>
        <v>0.43224411986136618</v>
      </c>
      <c r="AW78" s="51" cm="1">
        <f t="array" ref="AW78">MIN(1,SLOPE(Fperm_SI_Woolf2021!$F$9:$F$93*EXP(-Fperm_SI_Woolf2021!$I$9:$I$93*$C78*IF(AW$58=Fperm_SI_Woolf2021!$E$9:$E$93,1,EXP(LN((1.1*(Fperm_SI_Woolf2021!$E$9:$E$93-AW$58)-63.1579*EXP(-0.19*Fperm_SI_Woolf2021!$E$9:$E$93)+63.1579*EXP(-0.19*AW$58))/(Fperm_SI_Woolf2021!$E$9:$E$93-AW$58))*(AW$58-Fperm_SI_Woolf2021!$E$9:$E$93)/10))) + Fperm_SI_Woolf2021!$G$9:$G$93*EXP(-Fperm_SI_Woolf2021!$J$9:$J$93*$C78*IF(AW$58=Fperm_SI_Woolf2021!$E$9:$E$93,1,EXP(LN((1.1*(Fperm_SI_Woolf2021!$E$9:$E$93-AW$58)-63.1579*EXP(-0.19*Fperm_SI_Woolf2021!$E$9:$E$93)+63.1579*EXP(-0.19*AW$58))/(Fperm_SI_Woolf2021!$E$9:$E$93-AW$58))*(AW$58-Fperm_SI_Woolf2021!$E$9:$E$93)/10))) + Fperm_SI_Woolf2021!$H$9:$H$93*EXP(-Fperm_SI_Woolf2021!$K$9:$K$93*$C78*IF(AW$58=Fperm_SI_Woolf2021!$E$9:$E$93,1,EXP(LN((1.1*(Fperm_SI_Woolf2021!$E$9:$E$93-AW$58)-63.1579*EXP(-0.19*Fperm_SI_Woolf2021!$E$9:$E$93)+63.1579*EXP(-0.19*AW$58))/(Fperm_SI_Woolf2021!$E$9:$E$93-AW$58))*(AW$58-Fperm_SI_Woolf2021!$E$9:$E$93)/10))),Fperm_SI_Woolf2021!$D$9:$D$93)*AW$57+INTERCEPT(Fperm_SI_Woolf2021!$F$9:$F$93*EXP(-Fperm_SI_Woolf2021!$I$9:$I$93*$C78*IF(AW$58=Fperm_SI_Woolf2021!$E$9:$E$93,1,EXP(LN((1.1*(Fperm_SI_Woolf2021!$E$9:$E$93-AW$58)-63.1579*EXP(-0.19*Fperm_SI_Woolf2021!$E$9:$E$93)+63.1579*EXP(-0.19*AW$58))/(Fperm_SI_Woolf2021!$E$9:$E$93-AW$58))*(AW$58-Fperm_SI_Woolf2021!$E$9:$E$93)/10))) + Fperm_SI_Woolf2021!$G$9:$G$93*EXP(-Fperm_SI_Woolf2021!$J$9:$J$93*$C78*IF(AW$58=Fperm_SI_Woolf2021!$E$9:$E$93,1,EXP(LN((1.1*(Fperm_SI_Woolf2021!$E$9:$E$93-AW$58)-63.1579*EXP(-0.19*Fperm_SI_Woolf2021!$E$9:$E$93)+63.1579*EXP(-0.19*AW$58))/(Fperm_SI_Woolf2021!$E$9:$E$93-AW$58))*(AW$58-Fperm_SI_Woolf2021!$E$9:$E$93)/10))) + Fperm_SI_Woolf2021!$H$9:$H$93*EXP(-Fperm_SI_Woolf2021!$K$9:$K$93*$C78*IF(AW$58=Fperm_SI_Woolf2021!$E$9:$E$93,1,EXP(LN((1.1*(Fperm_SI_Woolf2021!$E$9:$E$93-AW$58)-63.1579*EXP(-0.19*Fperm_SI_Woolf2021!$E$9:$E$93)+63.1579*EXP(-0.19*AW$58))/(Fperm_SI_Woolf2021!$E$9:$E$93-AW$58))*(AW$58-Fperm_SI_Woolf2021!$E$9:$E$93)/10))),Fperm_SI_Woolf2021!$D$9:$D$93))</f>
        <v>0.8297483853267088</v>
      </c>
      <c r="AX78" s="51" cm="1">
        <f t="array" ref="AX78">MIN(1,SLOPE(Fperm_SI_Woolf2021!$F$9:$F$93*EXP(-Fperm_SI_Woolf2021!$I$9:$I$93*$C78*IF(AX$58=Fperm_SI_Woolf2021!$E$9:$E$93,1,EXP(LN((1.1*(Fperm_SI_Woolf2021!$E$9:$E$93-AX$58)-63.1579*EXP(-0.19*Fperm_SI_Woolf2021!$E$9:$E$93)+63.1579*EXP(-0.19*AX$58))/(Fperm_SI_Woolf2021!$E$9:$E$93-AX$58))*(AX$58-Fperm_SI_Woolf2021!$E$9:$E$93)/10))) + Fperm_SI_Woolf2021!$G$9:$G$93*EXP(-Fperm_SI_Woolf2021!$J$9:$J$93*$C78*IF(AX$58=Fperm_SI_Woolf2021!$E$9:$E$93,1,EXP(LN((1.1*(Fperm_SI_Woolf2021!$E$9:$E$93-AX$58)-63.1579*EXP(-0.19*Fperm_SI_Woolf2021!$E$9:$E$93)+63.1579*EXP(-0.19*AX$58))/(Fperm_SI_Woolf2021!$E$9:$E$93-AX$58))*(AX$58-Fperm_SI_Woolf2021!$E$9:$E$93)/10))) + Fperm_SI_Woolf2021!$H$9:$H$93*EXP(-Fperm_SI_Woolf2021!$K$9:$K$93*$C78*IF(AX$58=Fperm_SI_Woolf2021!$E$9:$E$93,1,EXP(LN((1.1*(Fperm_SI_Woolf2021!$E$9:$E$93-AX$58)-63.1579*EXP(-0.19*Fperm_SI_Woolf2021!$E$9:$E$93)+63.1579*EXP(-0.19*AX$58))/(Fperm_SI_Woolf2021!$E$9:$E$93-AX$58))*(AX$58-Fperm_SI_Woolf2021!$E$9:$E$93)/10))),Fperm_SI_Woolf2021!$D$9:$D$93)*AX$57+INTERCEPT(Fperm_SI_Woolf2021!$F$9:$F$93*EXP(-Fperm_SI_Woolf2021!$I$9:$I$93*$C78*IF(AX$58=Fperm_SI_Woolf2021!$E$9:$E$93,1,EXP(LN((1.1*(Fperm_SI_Woolf2021!$E$9:$E$93-AX$58)-63.1579*EXP(-0.19*Fperm_SI_Woolf2021!$E$9:$E$93)+63.1579*EXP(-0.19*AX$58))/(Fperm_SI_Woolf2021!$E$9:$E$93-AX$58))*(AX$58-Fperm_SI_Woolf2021!$E$9:$E$93)/10))) + Fperm_SI_Woolf2021!$G$9:$G$93*EXP(-Fperm_SI_Woolf2021!$J$9:$J$93*$C78*IF(AX$58=Fperm_SI_Woolf2021!$E$9:$E$93,1,EXP(LN((1.1*(Fperm_SI_Woolf2021!$E$9:$E$93-AX$58)-63.1579*EXP(-0.19*Fperm_SI_Woolf2021!$E$9:$E$93)+63.1579*EXP(-0.19*AX$58))/(Fperm_SI_Woolf2021!$E$9:$E$93-AX$58))*(AX$58-Fperm_SI_Woolf2021!$E$9:$E$93)/10))) + Fperm_SI_Woolf2021!$H$9:$H$93*EXP(-Fperm_SI_Woolf2021!$K$9:$K$93*$C78*IF(AX$58=Fperm_SI_Woolf2021!$E$9:$E$93,1,EXP(LN((1.1*(Fperm_SI_Woolf2021!$E$9:$E$93-AX$58)-63.1579*EXP(-0.19*Fperm_SI_Woolf2021!$E$9:$E$93)+63.1579*EXP(-0.19*AX$58))/(Fperm_SI_Woolf2021!$E$9:$E$93-AX$58))*(AX$58-Fperm_SI_Woolf2021!$E$9:$E$93)/10))),Fperm_SI_Woolf2021!$D$9:$D$93))</f>
        <v>0.79746511553007537</v>
      </c>
      <c r="AY78" s="51" cm="1">
        <f t="array" ref="AY78">MIN(1,SLOPE(Fperm_SI_Woolf2021!$F$9:$F$93*EXP(-Fperm_SI_Woolf2021!$I$9:$I$93*$C78*IF(AY$58=Fperm_SI_Woolf2021!$E$9:$E$93,1,EXP(LN((1.1*(Fperm_SI_Woolf2021!$E$9:$E$93-AY$58)-63.1579*EXP(-0.19*Fperm_SI_Woolf2021!$E$9:$E$93)+63.1579*EXP(-0.19*AY$58))/(Fperm_SI_Woolf2021!$E$9:$E$93-AY$58))*(AY$58-Fperm_SI_Woolf2021!$E$9:$E$93)/10))) + Fperm_SI_Woolf2021!$G$9:$G$93*EXP(-Fperm_SI_Woolf2021!$J$9:$J$93*$C78*IF(AY$58=Fperm_SI_Woolf2021!$E$9:$E$93,1,EXP(LN((1.1*(Fperm_SI_Woolf2021!$E$9:$E$93-AY$58)-63.1579*EXP(-0.19*Fperm_SI_Woolf2021!$E$9:$E$93)+63.1579*EXP(-0.19*AY$58))/(Fperm_SI_Woolf2021!$E$9:$E$93-AY$58))*(AY$58-Fperm_SI_Woolf2021!$E$9:$E$93)/10))) + Fperm_SI_Woolf2021!$H$9:$H$93*EXP(-Fperm_SI_Woolf2021!$K$9:$K$93*$C78*IF(AY$58=Fperm_SI_Woolf2021!$E$9:$E$93,1,EXP(LN((1.1*(Fperm_SI_Woolf2021!$E$9:$E$93-AY$58)-63.1579*EXP(-0.19*Fperm_SI_Woolf2021!$E$9:$E$93)+63.1579*EXP(-0.19*AY$58))/(Fperm_SI_Woolf2021!$E$9:$E$93-AY$58))*(AY$58-Fperm_SI_Woolf2021!$E$9:$E$93)/10))),Fperm_SI_Woolf2021!$D$9:$D$93)*AY$57+INTERCEPT(Fperm_SI_Woolf2021!$F$9:$F$93*EXP(-Fperm_SI_Woolf2021!$I$9:$I$93*$C78*IF(AY$58=Fperm_SI_Woolf2021!$E$9:$E$93,1,EXP(LN((1.1*(Fperm_SI_Woolf2021!$E$9:$E$93-AY$58)-63.1579*EXP(-0.19*Fperm_SI_Woolf2021!$E$9:$E$93)+63.1579*EXP(-0.19*AY$58))/(Fperm_SI_Woolf2021!$E$9:$E$93-AY$58))*(AY$58-Fperm_SI_Woolf2021!$E$9:$E$93)/10))) + Fperm_SI_Woolf2021!$G$9:$G$93*EXP(-Fperm_SI_Woolf2021!$J$9:$J$93*$C78*IF(AY$58=Fperm_SI_Woolf2021!$E$9:$E$93,1,EXP(LN((1.1*(Fperm_SI_Woolf2021!$E$9:$E$93-AY$58)-63.1579*EXP(-0.19*Fperm_SI_Woolf2021!$E$9:$E$93)+63.1579*EXP(-0.19*AY$58))/(Fperm_SI_Woolf2021!$E$9:$E$93-AY$58))*(AY$58-Fperm_SI_Woolf2021!$E$9:$E$93)/10))) + Fperm_SI_Woolf2021!$H$9:$H$93*EXP(-Fperm_SI_Woolf2021!$K$9:$K$93*$C78*IF(AY$58=Fperm_SI_Woolf2021!$E$9:$E$93,1,EXP(LN((1.1*(Fperm_SI_Woolf2021!$E$9:$E$93-AY$58)-63.1579*EXP(-0.19*Fperm_SI_Woolf2021!$E$9:$E$93)+63.1579*EXP(-0.19*AY$58))/(Fperm_SI_Woolf2021!$E$9:$E$93-AY$58))*(AY$58-Fperm_SI_Woolf2021!$E$9:$E$93)/10))),Fperm_SI_Woolf2021!$D$9:$D$93))</f>
        <v>0.76518184573344183</v>
      </c>
      <c r="AZ78" s="51" cm="1">
        <f t="array" ref="AZ78">MIN(1,SLOPE(Fperm_SI_Woolf2021!$F$9:$F$93*EXP(-Fperm_SI_Woolf2021!$I$9:$I$93*$C78*IF(AZ$58=Fperm_SI_Woolf2021!$E$9:$E$93,1,EXP(LN((1.1*(Fperm_SI_Woolf2021!$E$9:$E$93-AZ$58)-63.1579*EXP(-0.19*Fperm_SI_Woolf2021!$E$9:$E$93)+63.1579*EXP(-0.19*AZ$58))/(Fperm_SI_Woolf2021!$E$9:$E$93-AZ$58))*(AZ$58-Fperm_SI_Woolf2021!$E$9:$E$93)/10))) + Fperm_SI_Woolf2021!$G$9:$G$93*EXP(-Fperm_SI_Woolf2021!$J$9:$J$93*$C78*IF(AZ$58=Fperm_SI_Woolf2021!$E$9:$E$93,1,EXP(LN((1.1*(Fperm_SI_Woolf2021!$E$9:$E$93-AZ$58)-63.1579*EXP(-0.19*Fperm_SI_Woolf2021!$E$9:$E$93)+63.1579*EXP(-0.19*AZ$58))/(Fperm_SI_Woolf2021!$E$9:$E$93-AZ$58))*(AZ$58-Fperm_SI_Woolf2021!$E$9:$E$93)/10))) + Fperm_SI_Woolf2021!$H$9:$H$93*EXP(-Fperm_SI_Woolf2021!$K$9:$K$93*$C78*IF(AZ$58=Fperm_SI_Woolf2021!$E$9:$E$93,1,EXP(LN((1.1*(Fperm_SI_Woolf2021!$E$9:$E$93-AZ$58)-63.1579*EXP(-0.19*Fperm_SI_Woolf2021!$E$9:$E$93)+63.1579*EXP(-0.19*AZ$58))/(Fperm_SI_Woolf2021!$E$9:$E$93-AZ$58))*(AZ$58-Fperm_SI_Woolf2021!$E$9:$E$93)/10))),Fperm_SI_Woolf2021!$D$9:$D$93)*AZ$57+INTERCEPT(Fperm_SI_Woolf2021!$F$9:$F$93*EXP(-Fperm_SI_Woolf2021!$I$9:$I$93*$C78*IF(AZ$58=Fperm_SI_Woolf2021!$E$9:$E$93,1,EXP(LN((1.1*(Fperm_SI_Woolf2021!$E$9:$E$93-AZ$58)-63.1579*EXP(-0.19*Fperm_SI_Woolf2021!$E$9:$E$93)+63.1579*EXP(-0.19*AZ$58))/(Fperm_SI_Woolf2021!$E$9:$E$93-AZ$58))*(AZ$58-Fperm_SI_Woolf2021!$E$9:$E$93)/10))) + Fperm_SI_Woolf2021!$G$9:$G$93*EXP(-Fperm_SI_Woolf2021!$J$9:$J$93*$C78*IF(AZ$58=Fperm_SI_Woolf2021!$E$9:$E$93,1,EXP(LN((1.1*(Fperm_SI_Woolf2021!$E$9:$E$93-AZ$58)-63.1579*EXP(-0.19*Fperm_SI_Woolf2021!$E$9:$E$93)+63.1579*EXP(-0.19*AZ$58))/(Fperm_SI_Woolf2021!$E$9:$E$93-AZ$58))*(AZ$58-Fperm_SI_Woolf2021!$E$9:$E$93)/10))) + Fperm_SI_Woolf2021!$H$9:$H$93*EXP(-Fperm_SI_Woolf2021!$K$9:$K$93*$C78*IF(AZ$58=Fperm_SI_Woolf2021!$E$9:$E$93,1,EXP(LN((1.1*(Fperm_SI_Woolf2021!$E$9:$E$93-AZ$58)-63.1579*EXP(-0.19*Fperm_SI_Woolf2021!$E$9:$E$93)+63.1579*EXP(-0.19*AZ$58))/(Fperm_SI_Woolf2021!$E$9:$E$93-AZ$58))*(AZ$58-Fperm_SI_Woolf2021!$E$9:$E$93)/10))),Fperm_SI_Woolf2021!$D$9:$D$93))</f>
        <v>0.73289857593680829</v>
      </c>
      <c r="BA78" s="51" cm="1">
        <f t="array" ref="BA78">MIN(1,SLOPE(Fperm_SI_Woolf2021!$F$9:$F$93*EXP(-Fperm_SI_Woolf2021!$I$9:$I$93*$C78*IF(BA$58=Fperm_SI_Woolf2021!$E$9:$E$93,1,EXP(LN((1.1*(Fperm_SI_Woolf2021!$E$9:$E$93-BA$58)-63.1579*EXP(-0.19*Fperm_SI_Woolf2021!$E$9:$E$93)+63.1579*EXP(-0.19*BA$58))/(Fperm_SI_Woolf2021!$E$9:$E$93-BA$58))*(BA$58-Fperm_SI_Woolf2021!$E$9:$E$93)/10))) + Fperm_SI_Woolf2021!$G$9:$G$93*EXP(-Fperm_SI_Woolf2021!$J$9:$J$93*$C78*IF(BA$58=Fperm_SI_Woolf2021!$E$9:$E$93,1,EXP(LN((1.1*(Fperm_SI_Woolf2021!$E$9:$E$93-BA$58)-63.1579*EXP(-0.19*Fperm_SI_Woolf2021!$E$9:$E$93)+63.1579*EXP(-0.19*BA$58))/(Fperm_SI_Woolf2021!$E$9:$E$93-BA$58))*(BA$58-Fperm_SI_Woolf2021!$E$9:$E$93)/10))) + Fperm_SI_Woolf2021!$H$9:$H$93*EXP(-Fperm_SI_Woolf2021!$K$9:$K$93*$C78*IF(BA$58=Fperm_SI_Woolf2021!$E$9:$E$93,1,EXP(LN((1.1*(Fperm_SI_Woolf2021!$E$9:$E$93-BA$58)-63.1579*EXP(-0.19*Fperm_SI_Woolf2021!$E$9:$E$93)+63.1579*EXP(-0.19*BA$58))/(Fperm_SI_Woolf2021!$E$9:$E$93-BA$58))*(BA$58-Fperm_SI_Woolf2021!$E$9:$E$93)/10))),Fperm_SI_Woolf2021!$D$9:$D$93)*BA$57+INTERCEPT(Fperm_SI_Woolf2021!$F$9:$F$93*EXP(-Fperm_SI_Woolf2021!$I$9:$I$93*$C78*IF(BA$58=Fperm_SI_Woolf2021!$E$9:$E$93,1,EXP(LN((1.1*(Fperm_SI_Woolf2021!$E$9:$E$93-BA$58)-63.1579*EXP(-0.19*Fperm_SI_Woolf2021!$E$9:$E$93)+63.1579*EXP(-0.19*BA$58))/(Fperm_SI_Woolf2021!$E$9:$E$93-BA$58))*(BA$58-Fperm_SI_Woolf2021!$E$9:$E$93)/10))) + Fperm_SI_Woolf2021!$G$9:$G$93*EXP(-Fperm_SI_Woolf2021!$J$9:$J$93*$C78*IF(BA$58=Fperm_SI_Woolf2021!$E$9:$E$93,1,EXP(LN((1.1*(Fperm_SI_Woolf2021!$E$9:$E$93-BA$58)-63.1579*EXP(-0.19*Fperm_SI_Woolf2021!$E$9:$E$93)+63.1579*EXP(-0.19*BA$58))/(Fperm_SI_Woolf2021!$E$9:$E$93-BA$58))*(BA$58-Fperm_SI_Woolf2021!$E$9:$E$93)/10))) + Fperm_SI_Woolf2021!$H$9:$H$93*EXP(-Fperm_SI_Woolf2021!$K$9:$K$93*$C78*IF(BA$58=Fperm_SI_Woolf2021!$E$9:$E$93,1,EXP(LN((1.1*(Fperm_SI_Woolf2021!$E$9:$E$93-BA$58)-63.1579*EXP(-0.19*Fperm_SI_Woolf2021!$E$9:$E$93)+63.1579*EXP(-0.19*BA$58))/(Fperm_SI_Woolf2021!$E$9:$E$93-BA$58))*(BA$58-Fperm_SI_Woolf2021!$E$9:$E$93)/10))),Fperm_SI_Woolf2021!$D$9:$D$93))</f>
        <v>0.70061530614017486</v>
      </c>
      <c r="BB78" s="51" cm="1">
        <f t="array" ref="BB78">MIN(1,SLOPE(Fperm_SI_Woolf2021!$F$9:$F$93*EXP(-Fperm_SI_Woolf2021!$I$9:$I$93*$C78*IF(BB$58=Fperm_SI_Woolf2021!$E$9:$E$93,1,EXP(LN((1.1*(Fperm_SI_Woolf2021!$E$9:$E$93-BB$58)-63.1579*EXP(-0.19*Fperm_SI_Woolf2021!$E$9:$E$93)+63.1579*EXP(-0.19*BB$58))/(Fperm_SI_Woolf2021!$E$9:$E$93-BB$58))*(BB$58-Fperm_SI_Woolf2021!$E$9:$E$93)/10))) + Fperm_SI_Woolf2021!$G$9:$G$93*EXP(-Fperm_SI_Woolf2021!$J$9:$J$93*$C78*IF(BB$58=Fperm_SI_Woolf2021!$E$9:$E$93,1,EXP(LN((1.1*(Fperm_SI_Woolf2021!$E$9:$E$93-BB$58)-63.1579*EXP(-0.19*Fperm_SI_Woolf2021!$E$9:$E$93)+63.1579*EXP(-0.19*BB$58))/(Fperm_SI_Woolf2021!$E$9:$E$93-BB$58))*(BB$58-Fperm_SI_Woolf2021!$E$9:$E$93)/10))) + Fperm_SI_Woolf2021!$H$9:$H$93*EXP(-Fperm_SI_Woolf2021!$K$9:$K$93*$C78*IF(BB$58=Fperm_SI_Woolf2021!$E$9:$E$93,1,EXP(LN((1.1*(Fperm_SI_Woolf2021!$E$9:$E$93-BB$58)-63.1579*EXP(-0.19*Fperm_SI_Woolf2021!$E$9:$E$93)+63.1579*EXP(-0.19*BB$58))/(Fperm_SI_Woolf2021!$E$9:$E$93-BB$58))*(BB$58-Fperm_SI_Woolf2021!$E$9:$E$93)/10))),Fperm_SI_Woolf2021!$D$9:$D$93)*BB$57+INTERCEPT(Fperm_SI_Woolf2021!$F$9:$F$93*EXP(-Fperm_SI_Woolf2021!$I$9:$I$93*$C78*IF(BB$58=Fperm_SI_Woolf2021!$E$9:$E$93,1,EXP(LN((1.1*(Fperm_SI_Woolf2021!$E$9:$E$93-BB$58)-63.1579*EXP(-0.19*Fperm_SI_Woolf2021!$E$9:$E$93)+63.1579*EXP(-0.19*BB$58))/(Fperm_SI_Woolf2021!$E$9:$E$93-BB$58))*(BB$58-Fperm_SI_Woolf2021!$E$9:$E$93)/10))) + Fperm_SI_Woolf2021!$G$9:$G$93*EXP(-Fperm_SI_Woolf2021!$J$9:$J$93*$C78*IF(BB$58=Fperm_SI_Woolf2021!$E$9:$E$93,1,EXP(LN((1.1*(Fperm_SI_Woolf2021!$E$9:$E$93-BB$58)-63.1579*EXP(-0.19*Fperm_SI_Woolf2021!$E$9:$E$93)+63.1579*EXP(-0.19*BB$58))/(Fperm_SI_Woolf2021!$E$9:$E$93-BB$58))*(BB$58-Fperm_SI_Woolf2021!$E$9:$E$93)/10))) + Fperm_SI_Woolf2021!$H$9:$H$93*EXP(-Fperm_SI_Woolf2021!$K$9:$K$93*$C78*IF(BB$58=Fperm_SI_Woolf2021!$E$9:$E$93,1,EXP(LN((1.1*(Fperm_SI_Woolf2021!$E$9:$E$93-BB$58)-63.1579*EXP(-0.19*Fperm_SI_Woolf2021!$E$9:$E$93)+63.1579*EXP(-0.19*BB$58))/(Fperm_SI_Woolf2021!$E$9:$E$93-BB$58))*(BB$58-Fperm_SI_Woolf2021!$E$9:$E$93)/10))),Fperm_SI_Woolf2021!$D$9:$D$93))</f>
        <v>0.66833203634354144</v>
      </c>
      <c r="BC78" s="51" cm="1">
        <f t="array" ref="BC78">MIN(1,SLOPE(Fperm_SI_Woolf2021!$F$9:$F$93*EXP(-Fperm_SI_Woolf2021!$I$9:$I$93*$C78*IF(BC$58=Fperm_SI_Woolf2021!$E$9:$E$93,1,EXP(LN((1.1*(Fperm_SI_Woolf2021!$E$9:$E$93-BC$58)-63.1579*EXP(-0.19*Fperm_SI_Woolf2021!$E$9:$E$93)+63.1579*EXP(-0.19*BC$58))/(Fperm_SI_Woolf2021!$E$9:$E$93-BC$58))*(BC$58-Fperm_SI_Woolf2021!$E$9:$E$93)/10))) + Fperm_SI_Woolf2021!$G$9:$G$93*EXP(-Fperm_SI_Woolf2021!$J$9:$J$93*$C78*IF(BC$58=Fperm_SI_Woolf2021!$E$9:$E$93,1,EXP(LN((1.1*(Fperm_SI_Woolf2021!$E$9:$E$93-BC$58)-63.1579*EXP(-0.19*Fperm_SI_Woolf2021!$E$9:$E$93)+63.1579*EXP(-0.19*BC$58))/(Fperm_SI_Woolf2021!$E$9:$E$93-BC$58))*(BC$58-Fperm_SI_Woolf2021!$E$9:$E$93)/10))) + Fperm_SI_Woolf2021!$H$9:$H$93*EXP(-Fperm_SI_Woolf2021!$K$9:$K$93*$C78*IF(BC$58=Fperm_SI_Woolf2021!$E$9:$E$93,1,EXP(LN((1.1*(Fperm_SI_Woolf2021!$E$9:$E$93-BC$58)-63.1579*EXP(-0.19*Fperm_SI_Woolf2021!$E$9:$E$93)+63.1579*EXP(-0.19*BC$58))/(Fperm_SI_Woolf2021!$E$9:$E$93-BC$58))*(BC$58-Fperm_SI_Woolf2021!$E$9:$E$93)/10))),Fperm_SI_Woolf2021!$D$9:$D$93)*BC$57+INTERCEPT(Fperm_SI_Woolf2021!$F$9:$F$93*EXP(-Fperm_SI_Woolf2021!$I$9:$I$93*$C78*IF(BC$58=Fperm_SI_Woolf2021!$E$9:$E$93,1,EXP(LN((1.1*(Fperm_SI_Woolf2021!$E$9:$E$93-BC$58)-63.1579*EXP(-0.19*Fperm_SI_Woolf2021!$E$9:$E$93)+63.1579*EXP(-0.19*BC$58))/(Fperm_SI_Woolf2021!$E$9:$E$93-BC$58))*(BC$58-Fperm_SI_Woolf2021!$E$9:$E$93)/10))) + Fperm_SI_Woolf2021!$G$9:$G$93*EXP(-Fperm_SI_Woolf2021!$J$9:$J$93*$C78*IF(BC$58=Fperm_SI_Woolf2021!$E$9:$E$93,1,EXP(LN((1.1*(Fperm_SI_Woolf2021!$E$9:$E$93-BC$58)-63.1579*EXP(-0.19*Fperm_SI_Woolf2021!$E$9:$E$93)+63.1579*EXP(-0.19*BC$58))/(Fperm_SI_Woolf2021!$E$9:$E$93-BC$58))*(BC$58-Fperm_SI_Woolf2021!$E$9:$E$93)/10))) + Fperm_SI_Woolf2021!$H$9:$H$93*EXP(-Fperm_SI_Woolf2021!$K$9:$K$93*$C78*IF(BC$58=Fperm_SI_Woolf2021!$E$9:$E$93,1,EXP(LN((1.1*(Fperm_SI_Woolf2021!$E$9:$E$93-BC$58)-63.1579*EXP(-0.19*Fperm_SI_Woolf2021!$E$9:$E$93)+63.1579*EXP(-0.19*BC$58))/(Fperm_SI_Woolf2021!$E$9:$E$93-BC$58))*(BC$58-Fperm_SI_Woolf2021!$E$9:$E$93)/10))),Fperm_SI_Woolf2021!$D$9:$D$93))</f>
        <v>0.6360487665469079</v>
      </c>
      <c r="BD78" s="51" cm="1">
        <f t="array" ref="BD78">MIN(1,SLOPE(Fperm_SI_Woolf2021!$F$9:$F$93*EXP(-Fperm_SI_Woolf2021!$I$9:$I$93*$C78*IF(BD$58=Fperm_SI_Woolf2021!$E$9:$E$93,1,EXP(LN((1.1*(Fperm_SI_Woolf2021!$E$9:$E$93-BD$58)-63.1579*EXP(-0.19*Fperm_SI_Woolf2021!$E$9:$E$93)+63.1579*EXP(-0.19*BD$58))/(Fperm_SI_Woolf2021!$E$9:$E$93-BD$58))*(BD$58-Fperm_SI_Woolf2021!$E$9:$E$93)/10))) + Fperm_SI_Woolf2021!$G$9:$G$93*EXP(-Fperm_SI_Woolf2021!$J$9:$J$93*$C78*IF(BD$58=Fperm_SI_Woolf2021!$E$9:$E$93,1,EXP(LN((1.1*(Fperm_SI_Woolf2021!$E$9:$E$93-BD$58)-63.1579*EXP(-0.19*Fperm_SI_Woolf2021!$E$9:$E$93)+63.1579*EXP(-0.19*BD$58))/(Fperm_SI_Woolf2021!$E$9:$E$93-BD$58))*(BD$58-Fperm_SI_Woolf2021!$E$9:$E$93)/10))) + Fperm_SI_Woolf2021!$H$9:$H$93*EXP(-Fperm_SI_Woolf2021!$K$9:$K$93*$C78*IF(BD$58=Fperm_SI_Woolf2021!$E$9:$E$93,1,EXP(LN((1.1*(Fperm_SI_Woolf2021!$E$9:$E$93-BD$58)-63.1579*EXP(-0.19*Fperm_SI_Woolf2021!$E$9:$E$93)+63.1579*EXP(-0.19*BD$58))/(Fperm_SI_Woolf2021!$E$9:$E$93-BD$58))*(BD$58-Fperm_SI_Woolf2021!$E$9:$E$93)/10))),Fperm_SI_Woolf2021!$D$9:$D$93)*BD$57+INTERCEPT(Fperm_SI_Woolf2021!$F$9:$F$93*EXP(-Fperm_SI_Woolf2021!$I$9:$I$93*$C78*IF(BD$58=Fperm_SI_Woolf2021!$E$9:$E$93,1,EXP(LN((1.1*(Fperm_SI_Woolf2021!$E$9:$E$93-BD$58)-63.1579*EXP(-0.19*Fperm_SI_Woolf2021!$E$9:$E$93)+63.1579*EXP(-0.19*BD$58))/(Fperm_SI_Woolf2021!$E$9:$E$93-BD$58))*(BD$58-Fperm_SI_Woolf2021!$E$9:$E$93)/10))) + Fperm_SI_Woolf2021!$G$9:$G$93*EXP(-Fperm_SI_Woolf2021!$J$9:$J$93*$C78*IF(BD$58=Fperm_SI_Woolf2021!$E$9:$E$93,1,EXP(LN((1.1*(Fperm_SI_Woolf2021!$E$9:$E$93-BD$58)-63.1579*EXP(-0.19*Fperm_SI_Woolf2021!$E$9:$E$93)+63.1579*EXP(-0.19*BD$58))/(Fperm_SI_Woolf2021!$E$9:$E$93-BD$58))*(BD$58-Fperm_SI_Woolf2021!$E$9:$E$93)/10))) + Fperm_SI_Woolf2021!$H$9:$H$93*EXP(-Fperm_SI_Woolf2021!$K$9:$K$93*$C78*IF(BD$58=Fperm_SI_Woolf2021!$E$9:$E$93,1,EXP(LN((1.1*(Fperm_SI_Woolf2021!$E$9:$E$93-BD$58)-63.1579*EXP(-0.19*Fperm_SI_Woolf2021!$E$9:$E$93)+63.1579*EXP(-0.19*BD$58))/(Fperm_SI_Woolf2021!$E$9:$E$93-BD$58))*(BD$58-Fperm_SI_Woolf2021!$E$9:$E$93)/10))),Fperm_SI_Woolf2021!$D$9:$D$93))</f>
        <v>0.60376549675027436</v>
      </c>
      <c r="BE78" s="51" cm="1">
        <f t="array" ref="BE78">MIN(1,SLOPE(Fperm_SI_Woolf2021!$F$9:$F$93*EXP(-Fperm_SI_Woolf2021!$I$9:$I$93*$C78*IF(BE$58=Fperm_SI_Woolf2021!$E$9:$E$93,1,EXP(LN((1.1*(Fperm_SI_Woolf2021!$E$9:$E$93-BE$58)-63.1579*EXP(-0.19*Fperm_SI_Woolf2021!$E$9:$E$93)+63.1579*EXP(-0.19*BE$58))/(Fperm_SI_Woolf2021!$E$9:$E$93-BE$58))*(BE$58-Fperm_SI_Woolf2021!$E$9:$E$93)/10))) + Fperm_SI_Woolf2021!$G$9:$G$93*EXP(-Fperm_SI_Woolf2021!$J$9:$J$93*$C78*IF(BE$58=Fperm_SI_Woolf2021!$E$9:$E$93,1,EXP(LN((1.1*(Fperm_SI_Woolf2021!$E$9:$E$93-BE$58)-63.1579*EXP(-0.19*Fperm_SI_Woolf2021!$E$9:$E$93)+63.1579*EXP(-0.19*BE$58))/(Fperm_SI_Woolf2021!$E$9:$E$93-BE$58))*(BE$58-Fperm_SI_Woolf2021!$E$9:$E$93)/10))) + Fperm_SI_Woolf2021!$H$9:$H$93*EXP(-Fperm_SI_Woolf2021!$K$9:$K$93*$C78*IF(BE$58=Fperm_SI_Woolf2021!$E$9:$E$93,1,EXP(LN((1.1*(Fperm_SI_Woolf2021!$E$9:$E$93-BE$58)-63.1579*EXP(-0.19*Fperm_SI_Woolf2021!$E$9:$E$93)+63.1579*EXP(-0.19*BE$58))/(Fperm_SI_Woolf2021!$E$9:$E$93-BE$58))*(BE$58-Fperm_SI_Woolf2021!$E$9:$E$93)/10))),Fperm_SI_Woolf2021!$D$9:$D$93)*BE$57+INTERCEPT(Fperm_SI_Woolf2021!$F$9:$F$93*EXP(-Fperm_SI_Woolf2021!$I$9:$I$93*$C78*IF(BE$58=Fperm_SI_Woolf2021!$E$9:$E$93,1,EXP(LN((1.1*(Fperm_SI_Woolf2021!$E$9:$E$93-BE$58)-63.1579*EXP(-0.19*Fperm_SI_Woolf2021!$E$9:$E$93)+63.1579*EXP(-0.19*BE$58))/(Fperm_SI_Woolf2021!$E$9:$E$93-BE$58))*(BE$58-Fperm_SI_Woolf2021!$E$9:$E$93)/10))) + Fperm_SI_Woolf2021!$G$9:$G$93*EXP(-Fperm_SI_Woolf2021!$J$9:$J$93*$C78*IF(BE$58=Fperm_SI_Woolf2021!$E$9:$E$93,1,EXP(LN((1.1*(Fperm_SI_Woolf2021!$E$9:$E$93-BE$58)-63.1579*EXP(-0.19*Fperm_SI_Woolf2021!$E$9:$E$93)+63.1579*EXP(-0.19*BE$58))/(Fperm_SI_Woolf2021!$E$9:$E$93-BE$58))*(BE$58-Fperm_SI_Woolf2021!$E$9:$E$93)/10))) + Fperm_SI_Woolf2021!$H$9:$H$93*EXP(-Fperm_SI_Woolf2021!$K$9:$K$93*$C78*IF(BE$58=Fperm_SI_Woolf2021!$E$9:$E$93,1,EXP(LN((1.1*(Fperm_SI_Woolf2021!$E$9:$E$93-BE$58)-63.1579*EXP(-0.19*Fperm_SI_Woolf2021!$E$9:$E$93)+63.1579*EXP(-0.19*BE$58))/(Fperm_SI_Woolf2021!$E$9:$E$93-BE$58))*(BE$58-Fperm_SI_Woolf2021!$E$9:$E$93)/10))),Fperm_SI_Woolf2021!$D$9:$D$93))</f>
        <v>0.57148222695364093</v>
      </c>
      <c r="BF78" s="51" cm="1">
        <f t="array" ref="BF78">MIN(1,SLOPE(Fperm_SI_Woolf2021!$F$9:$F$93*EXP(-Fperm_SI_Woolf2021!$I$9:$I$93*$C78*IF(BF$58=Fperm_SI_Woolf2021!$E$9:$E$93,1,EXP(LN((1.1*(Fperm_SI_Woolf2021!$E$9:$E$93-BF$58)-63.1579*EXP(-0.19*Fperm_SI_Woolf2021!$E$9:$E$93)+63.1579*EXP(-0.19*BF$58))/(Fperm_SI_Woolf2021!$E$9:$E$93-BF$58))*(BF$58-Fperm_SI_Woolf2021!$E$9:$E$93)/10))) + Fperm_SI_Woolf2021!$G$9:$G$93*EXP(-Fperm_SI_Woolf2021!$J$9:$J$93*$C78*IF(BF$58=Fperm_SI_Woolf2021!$E$9:$E$93,1,EXP(LN((1.1*(Fperm_SI_Woolf2021!$E$9:$E$93-BF$58)-63.1579*EXP(-0.19*Fperm_SI_Woolf2021!$E$9:$E$93)+63.1579*EXP(-0.19*BF$58))/(Fperm_SI_Woolf2021!$E$9:$E$93-BF$58))*(BF$58-Fperm_SI_Woolf2021!$E$9:$E$93)/10))) + Fperm_SI_Woolf2021!$H$9:$H$93*EXP(-Fperm_SI_Woolf2021!$K$9:$K$93*$C78*IF(BF$58=Fperm_SI_Woolf2021!$E$9:$E$93,1,EXP(LN((1.1*(Fperm_SI_Woolf2021!$E$9:$E$93-BF$58)-63.1579*EXP(-0.19*Fperm_SI_Woolf2021!$E$9:$E$93)+63.1579*EXP(-0.19*BF$58))/(Fperm_SI_Woolf2021!$E$9:$E$93-BF$58))*(BF$58-Fperm_SI_Woolf2021!$E$9:$E$93)/10))),Fperm_SI_Woolf2021!$D$9:$D$93)*BF$57+INTERCEPT(Fperm_SI_Woolf2021!$F$9:$F$93*EXP(-Fperm_SI_Woolf2021!$I$9:$I$93*$C78*IF(BF$58=Fperm_SI_Woolf2021!$E$9:$E$93,1,EXP(LN((1.1*(Fperm_SI_Woolf2021!$E$9:$E$93-BF$58)-63.1579*EXP(-0.19*Fperm_SI_Woolf2021!$E$9:$E$93)+63.1579*EXP(-0.19*BF$58))/(Fperm_SI_Woolf2021!$E$9:$E$93-BF$58))*(BF$58-Fperm_SI_Woolf2021!$E$9:$E$93)/10))) + Fperm_SI_Woolf2021!$G$9:$G$93*EXP(-Fperm_SI_Woolf2021!$J$9:$J$93*$C78*IF(BF$58=Fperm_SI_Woolf2021!$E$9:$E$93,1,EXP(LN((1.1*(Fperm_SI_Woolf2021!$E$9:$E$93-BF$58)-63.1579*EXP(-0.19*Fperm_SI_Woolf2021!$E$9:$E$93)+63.1579*EXP(-0.19*BF$58))/(Fperm_SI_Woolf2021!$E$9:$E$93-BF$58))*(BF$58-Fperm_SI_Woolf2021!$E$9:$E$93)/10))) + Fperm_SI_Woolf2021!$H$9:$H$93*EXP(-Fperm_SI_Woolf2021!$K$9:$K$93*$C78*IF(BF$58=Fperm_SI_Woolf2021!$E$9:$E$93,1,EXP(LN((1.1*(Fperm_SI_Woolf2021!$E$9:$E$93-BF$58)-63.1579*EXP(-0.19*Fperm_SI_Woolf2021!$E$9:$E$93)+63.1579*EXP(-0.19*BF$58))/(Fperm_SI_Woolf2021!$E$9:$E$93-BF$58))*(BF$58-Fperm_SI_Woolf2021!$E$9:$E$93)/10))),Fperm_SI_Woolf2021!$D$9:$D$93))</f>
        <v>0.5391989571570075</v>
      </c>
      <c r="BG78" s="51" cm="1">
        <f t="array" ref="BG78">MIN(1,SLOPE(Fperm_SI_Woolf2021!$F$9:$F$93*EXP(-Fperm_SI_Woolf2021!$I$9:$I$93*$C78*IF(BG$58=Fperm_SI_Woolf2021!$E$9:$E$93,1,EXP(LN((1.1*(Fperm_SI_Woolf2021!$E$9:$E$93-BG$58)-63.1579*EXP(-0.19*Fperm_SI_Woolf2021!$E$9:$E$93)+63.1579*EXP(-0.19*BG$58))/(Fperm_SI_Woolf2021!$E$9:$E$93-BG$58))*(BG$58-Fperm_SI_Woolf2021!$E$9:$E$93)/10))) + Fperm_SI_Woolf2021!$G$9:$G$93*EXP(-Fperm_SI_Woolf2021!$J$9:$J$93*$C78*IF(BG$58=Fperm_SI_Woolf2021!$E$9:$E$93,1,EXP(LN((1.1*(Fperm_SI_Woolf2021!$E$9:$E$93-BG$58)-63.1579*EXP(-0.19*Fperm_SI_Woolf2021!$E$9:$E$93)+63.1579*EXP(-0.19*BG$58))/(Fperm_SI_Woolf2021!$E$9:$E$93-BG$58))*(BG$58-Fperm_SI_Woolf2021!$E$9:$E$93)/10))) + Fperm_SI_Woolf2021!$H$9:$H$93*EXP(-Fperm_SI_Woolf2021!$K$9:$K$93*$C78*IF(BG$58=Fperm_SI_Woolf2021!$E$9:$E$93,1,EXP(LN((1.1*(Fperm_SI_Woolf2021!$E$9:$E$93-BG$58)-63.1579*EXP(-0.19*Fperm_SI_Woolf2021!$E$9:$E$93)+63.1579*EXP(-0.19*BG$58))/(Fperm_SI_Woolf2021!$E$9:$E$93-BG$58))*(BG$58-Fperm_SI_Woolf2021!$E$9:$E$93)/10))),Fperm_SI_Woolf2021!$D$9:$D$93)*BG$57+INTERCEPT(Fperm_SI_Woolf2021!$F$9:$F$93*EXP(-Fperm_SI_Woolf2021!$I$9:$I$93*$C78*IF(BG$58=Fperm_SI_Woolf2021!$E$9:$E$93,1,EXP(LN((1.1*(Fperm_SI_Woolf2021!$E$9:$E$93-BG$58)-63.1579*EXP(-0.19*Fperm_SI_Woolf2021!$E$9:$E$93)+63.1579*EXP(-0.19*BG$58))/(Fperm_SI_Woolf2021!$E$9:$E$93-BG$58))*(BG$58-Fperm_SI_Woolf2021!$E$9:$E$93)/10))) + Fperm_SI_Woolf2021!$G$9:$G$93*EXP(-Fperm_SI_Woolf2021!$J$9:$J$93*$C78*IF(BG$58=Fperm_SI_Woolf2021!$E$9:$E$93,1,EXP(LN((1.1*(Fperm_SI_Woolf2021!$E$9:$E$93-BG$58)-63.1579*EXP(-0.19*Fperm_SI_Woolf2021!$E$9:$E$93)+63.1579*EXP(-0.19*BG$58))/(Fperm_SI_Woolf2021!$E$9:$E$93-BG$58))*(BG$58-Fperm_SI_Woolf2021!$E$9:$E$93)/10))) + Fperm_SI_Woolf2021!$H$9:$H$93*EXP(-Fperm_SI_Woolf2021!$K$9:$K$93*$C78*IF(BG$58=Fperm_SI_Woolf2021!$E$9:$E$93,1,EXP(LN((1.1*(Fperm_SI_Woolf2021!$E$9:$E$93-BG$58)-63.1579*EXP(-0.19*Fperm_SI_Woolf2021!$E$9:$E$93)+63.1579*EXP(-0.19*BG$58))/(Fperm_SI_Woolf2021!$E$9:$E$93-BG$58))*(BG$58-Fperm_SI_Woolf2021!$E$9:$E$93)/10))),Fperm_SI_Woolf2021!$D$9:$D$93))</f>
        <v>0.50691568736037396</v>
      </c>
      <c r="BH78" s="51" cm="1">
        <f t="array" ref="BH78">MIN(1,SLOPE(Fperm_SI_Woolf2021!$F$9:$F$93*EXP(-Fperm_SI_Woolf2021!$I$9:$I$93*$C78*IF(BH$58=Fperm_SI_Woolf2021!$E$9:$E$93,1,EXP(LN((1.1*(Fperm_SI_Woolf2021!$E$9:$E$93-BH$58)-63.1579*EXP(-0.19*Fperm_SI_Woolf2021!$E$9:$E$93)+63.1579*EXP(-0.19*BH$58))/(Fperm_SI_Woolf2021!$E$9:$E$93-BH$58))*(BH$58-Fperm_SI_Woolf2021!$E$9:$E$93)/10))) + Fperm_SI_Woolf2021!$G$9:$G$93*EXP(-Fperm_SI_Woolf2021!$J$9:$J$93*$C78*IF(BH$58=Fperm_SI_Woolf2021!$E$9:$E$93,1,EXP(LN((1.1*(Fperm_SI_Woolf2021!$E$9:$E$93-BH$58)-63.1579*EXP(-0.19*Fperm_SI_Woolf2021!$E$9:$E$93)+63.1579*EXP(-0.19*BH$58))/(Fperm_SI_Woolf2021!$E$9:$E$93-BH$58))*(BH$58-Fperm_SI_Woolf2021!$E$9:$E$93)/10))) + Fperm_SI_Woolf2021!$H$9:$H$93*EXP(-Fperm_SI_Woolf2021!$K$9:$K$93*$C78*IF(BH$58=Fperm_SI_Woolf2021!$E$9:$E$93,1,EXP(LN((1.1*(Fperm_SI_Woolf2021!$E$9:$E$93-BH$58)-63.1579*EXP(-0.19*Fperm_SI_Woolf2021!$E$9:$E$93)+63.1579*EXP(-0.19*BH$58))/(Fperm_SI_Woolf2021!$E$9:$E$93-BH$58))*(BH$58-Fperm_SI_Woolf2021!$E$9:$E$93)/10))),Fperm_SI_Woolf2021!$D$9:$D$93)*BH$57+INTERCEPT(Fperm_SI_Woolf2021!$F$9:$F$93*EXP(-Fperm_SI_Woolf2021!$I$9:$I$93*$C78*IF(BH$58=Fperm_SI_Woolf2021!$E$9:$E$93,1,EXP(LN((1.1*(Fperm_SI_Woolf2021!$E$9:$E$93-BH$58)-63.1579*EXP(-0.19*Fperm_SI_Woolf2021!$E$9:$E$93)+63.1579*EXP(-0.19*BH$58))/(Fperm_SI_Woolf2021!$E$9:$E$93-BH$58))*(BH$58-Fperm_SI_Woolf2021!$E$9:$E$93)/10))) + Fperm_SI_Woolf2021!$G$9:$G$93*EXP(-Fperm_SI_Woolf2021!$J$9:$J$93*$C78*IF(BH$58=Fperm_SI_Woolf2021!$E$9:$E$93,1,EXP(LN((1.1*(Fperm_SI_Woolf2021!$E$9:$E$93-BH$58)-63.1579*EXP(-0.19*Fperm_SI_Woolf2021!$E$9:$E$93)+63.1579*EXP(-0.19*BH$58))/(Fperm_SI_Woolf2021!$E$9:$E$93-BH$58))*(BH$58-Fperm_SI_Woolf2021!$E$9:$E$93)/10))) + Fperm_SI_Woolf2021!$H$9:$H$93*EXP(-Fperm_SI_Woolf2021!$K$9:$K$93*$C78*IF(BH$58=Fperm_SI_Woolf2021!$E$9:$E$93,1,EXP(LN((1.1*(Fperm_SI_Woolf2021!$E$9:$E$93-BH$58)-63.1579*EXP(-0.19*Fperm_SI_Woolf2021!$E$9:$E$93)+63.1579*EXP(-0.19*BH$58))/(Fperm_SI_Woolf2021!$E$9:$E$93-BH$58))*(BH$58-Fperm_SI_Woolf2021!$E$9:$E$93)/10))),Fperm_SI_Woolf2021!$D$9:$D$93))</f>
        <v>0.47463241756374042</v>
      </c>
      <c r="BI78" s="51" cm="1">
        <f t="array" ref="BI78">MIN(1,SLOPE(Fperm_SI_Woolf2021!$F$9:$F$93*EXP(-Fperm_SI_Woolf2021!$I$9:$I$93*$C78*IF(BI$58=Fperm_SI_Woolf2021!$E$9:$E$93,1,EXP(LN((1.1*(Fperm_SI_Woolf2021!$E$9:$E$93-BI$58)-63.1579*EXP(-0.19*Fperm_SI_Woolf2021!$E$9:$E$93)+63.1579*EXP(-0.19*BI$58))/(Fperm_SI_Woolf2021!$E$9:$E$93-BI$58))*(BI$58-Fperm_SI_Woolf2021!$E$9:$E$93)/10))) + Fperm_SI_Woolf2021!$G$9:$G$93*EXP(-Fperm_SI_Woolf2021!$J$9:$J$93*$C78*IF(BI$58=Fperm_SI_Woolf2021!$E$9:$E$93,1,EXP(LN((1.1*(Fperm_SI_Woolf2021!$E$9:$E$93-BI$58)-63.1579*EXP(-0.19*Fperm_SI_Woolf2021!$E$9:$E$93)+63.1579*EXP(-0.19*BI$58))/(Fperm_SI_Woolf2021!$E$9:$E$93-BI$58))*(BI$58-Fperm_SI_Woolf2021!$E$9:$E$93)/10))) + Fperm_SI_Woolf2021!$H$9:$H$93*EXP(-Fperm_SI_Woolf2021!$K$9:$K$93*$C78*IF(BI$58=Fperm_SI_Woolf2021!$E$9:$E$93,1,EXP(LN((1.1*(Fperm_SI_Woolf2021!$E$9:$E$93-BI$58)-63.1579*EXP(-0.19*Fperm_SI_Woolf2021!$E$9:$E$93)+63.1579*EXP(-0.19*BI$58))/(Fperm_SI_Woolf2021!$E$9:$E$93-BI$58))*(BI$58-Fperm_SI_Woolf2021!$E$9:$E$93)/10))),Fperm_SI_Woolf2021!$D$9:$D$93)*BI$57+INTERCEPT(Fperm_SI_Woolf2021!$F$9:$F$93*EXP(-Fperm_SI_Woolf2021!$I$9:$I$93*$C78*IF(BI$58=Fperm_SI_Woolf2021!$E$9:$E$93,1,EXP(LN((1.1*(Fperm_SI_Woolf2021!$E$9:$E$93-BI$58)-63.1579*EXP(-0.19*Fperm_SI_Woolf2021!$E$9:$E$93)+63.1579*EXP(-0.19*BI$58))/(Fperm_SI_Woolf2021!$E$9:$E$93-BI$58))*(BI$58-Fperm_SI_Woolf2021!$E$9:$E$93)/10))) + Fperm_SI_Woolf2021!$G$9:$G$93*EXP(-Fperm_SI_Woolf2021!$J$9:$J$93*$C78*IF(BI$58=Fperm_SI_Woolf2021!$E$9:$E$93,1,EXP(LN((1.1*(Fperm_SI_Woolf2021!$E$9:$E$93-BI$58)-63.1579*EXP(-0.19*Fperm_SI_Woolf2021!$E$9:$E$93)+63.1579*EXP(-0.19*BI$58))/(Fperm_SI_Woolf2021!$E$9:$E$93-BI$58))*(BI$58-Fperm_SI_Woolf2021!$E$9:$E$93)/10))) + Fperm_SI_Woolf2021!$H$9:$H$93*EXP(-Fperm_SI_Woolf2021!$K$9:$K$93*$C78*IF(BI$58=Fperm_SI_Woolf2021!$E$9:$E$93,1,EXP(LN((1.1*(Fperm_SI_Woolf2021!$E$9:$E$93-BI$58)-63.1579*EXP(-0.19*Fperm_SI_Woolf2021!$E$9:$E$93)+63.1579*EXP(-0.19*BI$58))/(Fperm_SI_Woolf2021!$E$9:$E$93-BI$58))*(BI$58-Fperm_SI_Woolf2021!$E$9:$E$93)/10))),Fperm_SI_Woolf2021!$D$9:$D$93))</f>
        <v>0.44234914776710688</v>
      </c>
      <c r="BJ78" s="51" cm="1">
        <f t="array" ref="BJ78">MIN(1,SLOPE(Fperm_SI_Woolf2021!$F$9:$F$93*EXP(-Fperm_SI_Woolf2021!$I$9:$I$93*$C78*IF(BJ$58=Fperm_SI_Woolf2021!$E$9:$E$93,1,EXP(LN((1.1*(Fperm_SI_Woolf2021!$E$9:$E$93-BJ$58)-63.1579*EXP(-0.19*Fperm_SI_Woolf2021!$E$9:$E$93)+63.1579*EXP(-0.19*BJ$58))/(Fperm_SI_Woolf2021!$E$9:$E$93-BJ$58))*(BJ$58-Fperm_SI_Woolf2021!$E$9:$E$93)/10))) + Fperm_SI_Woolf2021!$G$9:$G$93*EXP(-Fperm_SI_Woolf2021!$J$9:$J$93*$C78*IF(BJ$58=Fperm_SI_Woolf2021!$E$9:$E$93,1,EXP(LN((1.1*(Fperm_SI_Woolf2021!$E$9:$E$93-BJ$58)-63.1579*EXP(-0.19*Fperm_SI_Woolf2021!$E$9:$E$93)+63.1579*EXP(-0.19*BJ$58))/(Fperm_SI_Woolf2021!$E$9:$E$93-BJ$58))*(BJ$58-Fperm_SI_Woolf2021!$E$9:$E$93)/10))) + Fperm_SI_Woolf2021!$H$9:$H$93*EXP(-Fperm_SI_Woolf2021!$K$9:$K$93*$C78*IF(BJ$58=Fperm_SI_Woolf2021!$E$9:$E$93,1,EXP(LN((1.1*(Fperm_SI_Woolf2021!$E$9:$E$93-BJ$58)-63.1579*EXP(-0.19*Fperm_SI_Woolf2021!$E$9:$E$93)+63.1579*EXP(-0.19*BJ$58))/(Fperm_SI_Woolf2021!$E$9:$E$93-BJ$58))*(BJ$58-Fperm_SI_Woolf2021!$E$9:$E$93)/10))),Fperm_SI_Woolf2021!$D$9:$D$93)*BJ$57+INTERCEPT(Fperm_SI_Woolf2021!$F$9:$F$93*EXP(-Fperm_SI_Woolf2021!$I$9:$I$93*$C78*IF(BJ$58=Fperm_SI_Woolf2021!$E$9:$E$93,1,EXP(LN((1.1*(Fperm_SI_Woolf2021!$E$9:$E$93-BJ$58)-63.1579*EXP(-0.19*Fperm_SI_Woolf2021!$E$9:$E$93)+63.1579*EXP(-0.19*BJ$58))/(Fperm_SI_Woolf2021!$E$9:$E$93-BJ$58))*(BJ$58-Fperm_SI_Woolf2021!$E$9:$E$93)/10))) + Fperm_SI_Woolf2021!$G$9:$G$93*EXP(-Fperm_SI_Woolf2021!$J$9:$J$93*$C78*IF(BJ$58=Fperm_SI_Woolf2021!$E$9:$E$93,1,EXP(LN((1.1*(Fperm_SI_Woolf2021!$E$9:$E$93-BJ$58)-63.1579*EXP(-0.19*Fperm_SI_Woolf2021!$E$9:$E$93)+63.1579*EXP(-0.19*BJ$58))/(Fperm_SI_Woolf2021!$E$9:$E$93-BJ$58))*(BJ$58-Fperm_SI_Woolf2021!$E$9:$E$93)/10))) + Fperm_SI_Woolf2021!$H$9:$H$93*EXP(-Fperm_SI_Woolf2021!$K$9:$K$93*$C78*IF(BJ$58=Fperm_SI_Woolf2021!$E$9:$E$93,1,EXP(LN((1.1*(Fperm_SI_Woolf2021!$E$9:$E$93-BJ$58)-63.1579*EXP(-0.19*Fperm_SI_Woolf2021!$E$9:$E$93)+63.1579*EXP(-0.19*BJ$58))/(Fperm_SI_Woolf2021!$E$9:$E$93-BJ$58))*(BJ$58-Fperm_SI_Woolf2021!$E$9:$E$93)/10))),Fperm_SI_Woolf2021!$D$9:$D$93))</f>
        <v>0.41006587797047334</v>
      </c>
      <c r="BK78" s="51" cm="1">
        <f t="array" ref="BK78">MIN(1,SLOPE(Fperm_SI_Woolf2021!$F$9:$F$93*EXP(-Fperm_SI_Woolf2021!$I$9:$I$93*$C78*IF(BK$58=Fperm_SI_Woolf2021!$E$9:$E$93,1,EXP(LN((1.1*(Fperm_SI_Woolf2021!$E$9:$E$93-BK$58)-63.1579*EXP(-0.19*Fperm_SI_Woolf2021!$E$9:$E$93)+63.1579*EXP(-0.19*BK$58))/(Fperm_SI_Woolf2021!$E$9:$E$93-BK$58))*(BK$58-Fperm_SI_Woolf2021!$E$9:$E$93)/10))) + Fperm_SI_Woolf2021!$G$9:$G$93*EXP(-Fperm_SI_Woolf2021!$J$9:$J$93*$C78*IF(BK$58=Fperm_SI_Woolf2021!$E$9:$E$93,1,EXP(LN((1.1*(Fperm_SI_Woolf2021!$E$9:$E$93-BK$58)-63.1579*EXP(-0.19*Fperm_SI_Woolf2021!$E$9:$E$93)+63.1579*EXP(-0.19*BK$58))/(Fperm_SI_Woolf2021!$E$9:$E$93-BK$58))*(BK$58-Fperm_SI_Woolf2021!$E$9:$E$93)/10))) + Fperm_SI_Woolf2021!$H$9:$H$93*EXP(-Fperm_SI_Woolf2021!$K$9:$K$93*$C78*IF(BK$58=Fperm_SI_Woolf2021!$E$9:$E$93,1,EXP(LN((1.1*(Fperm_SI_Woolf2021!$E$9:$E$93-BK$58)-63.1579*EXP(-0.19*Fperm_SI_Woolf2021!$E$9:$E$93)+63.1579*EXP(-0.19*BK$58))/(Fperm_SI_Woolf2021!$E$9:$E$93-BK$58))*(BK$58-Fperm_SI_Woolf2021!$E$9:$E$93)/10))),Fperm_SI_Woolf2021!$D$9:$D$93)*BK$57+INTERCEPT(Fperm_SI_Woolf2021!$F$9:$F$93*EXP(-Fperm_SI_Woolf2021!$I$9:$I$93*$C78*IF(BK$58=Fperm_SI_Woolf2021!$E$9:$E$93,1,EXP(LN((1.1*(Fperm_SI_Woolf2021!$E$9:$E$93-BK$58)-63.1579*EXP(-0.19*Fperm_SI_Woolf2021!$E$9:$E$93)+63.1579*EXP(-0.19*BK$58))/(Fperm_SI_Woolf2021!$E$9:$E$93-BK$58))*(BK$58-Fperm_SI_Woolf2021!$E$9:$E$93)/10))) + Fperm_SI_Woolf2021!$G$9:$G$93*EXP(-Fperm_SI_Woolf2021!$J$9:$J$93*$C78*IF(BK$58=Fperm_SI_Woolf2021!$E$9:$E$93,1,EXP(LN((1.1*(Fperm_SI_Woolf2021!$E$9:$E$93-BK$58)-63.1579*EXP(-0.19*Fperm_SI_Woolf2021!$E$9:$E$93)+63.1579*EXP(-0.19*BK$58))/(Fperm_SI_Woolf2021!$E$9:$E$93-BK$58))*(BK$58-Fperm_SI_Woolf2021!$E$9:$E$93)/10))) + Fperm_SI_Woolf2021!$H$9:$H$93*EXP(-Fperm_SI_Woolf2021!$K$9:$K$93*$C78*IF(BK$58=Fperm_SI_Woolf2021!$E$9:$E$93,1,EXP(LN((1.1*(Fperm_SI_Woolf2021!$E$9:$E$93-BK$58)-63.1579*EXP(-0.19*Fperm_SI_Woolf2021!$E$9:$E$93)+63.1579*EXP(-0.19*BK$58))/(Fperm_SI_Woolf2021!$E$9:$E$93-BK$58))*(BK$58-Fperm_SI_Woolf2021!$E$9:$E$93)/10))),Fperm_SI_Woolf2021!$D$9:$D$93))</f>
        <v>0.37778260817383985</v>
      </c>
      <c r="BL78" s="51" cm="1">
        <f t="array" ref="BL78">MIN(1,SLOPE(Fperm_SI_Woolf2021!$F$9:$F$93*EXP(-Fperm_SI_Woolf2021!$I$9:$I$93*$C78*IF(BL$58=Fperm_SI_Woolf2021!$E$9:$E$93,1,EXP(LN((1.1*(Fperm_SI_Woolf2021!$E$9:$E$93-BL$58)-63.1579*EXP(-0.19*Fperm_SI_Woolf2021!$E$9:$E$93)+63.1579*EXP(-0.19*BL$58))/(Fperm_SI_Woolf2021!$E$9:$E$93-BL$58))*(BL$58-Fperm_SI_Woolf2021!$E$9:$E$93)/10))) + Fperm_SI_Woolf2021!$G$9:$G$93*EXP(-Fperm_SI_Woolf2021!$J$9:$J$93*$C78*IF(BL$58=Fperm_SI_Woolf2021!$E$9:$E$93,1,EXP(LN((1.1*(Fperm_SI_Woolf2021!$E$9:$E$93-BL$58)-63.1579*EXP(-0.19*Fperm_SI_Woolf2021!$E$9:$E$93)+63.1579*EXP(-0.19*BL$58))/(Fperm_SI_Woolf2021!$E$9:$E$93-BL$58))*(BL$58-Fperm_SI_Woolf2021!$E$9:$E$93)/10))) + Fperm_SI_Woolf2021!$H$9:$H$93*EXP(-Fperm_SI_Woolf2021!$K$9:$K$93*$C78*IF(BL$58=Fperm_SI_Woolf2021!$E$9:$E$93,1,EXP(LN((1.1*(Fperm_SI_Woolf2021!$E$9:$E$93-BL$58)-63.1579*EXP(-0.19*Fperm_SI_Woolf2021!$E$9:$E$93)+63.1579*EXP(-0.19*BL$58))/(Fperm_SI_Woolf2021!$E$9:$E$93-BL$58))*(BL$58-Fperm_SI_Woolf2021!$E$9:$E$93)/10))),Fperm_SI_Woolf2021!$D$9:$D$93)*BL$57+INTERCEPT(Fperm_SI_Woolf2021!$F$9:$F$93*EXP(-Fperm_SI_Woolf2021!$I$9:$I$93*$C78*IF(BL$58=Fperm_SI_Woolf2021!$E$9:$E$93,1,EXP(LN((1.1*(Fperm_SI_Woolf2021!$E$9:$E$93-BL$58)-63.1579*EXP(-0.19*Fperm_SI_Woolf2021!$E$9:$E$93)+63.1579*EXP(-0.19*BL$58))/(Fperm_SI_Woolf2021!$E$9:$E$93-BL$58))*(BL$58-Fperm_SI_Woolf2021!$E$9:$E$93)/10))) + Fperm_SI_Woolf2021!$G$9:$G$93*EXP(-Fperm_SI_Woolf2021!$J$9:$J$93*$C78*IF(BL$58=Fperm_SI_Woolf2021!$E$9:$E$93,1,EXP(LN((1.1*(Fperm_SI_Woolf2021!$E$9:$E$93-BL$58)-63.1579*EXP(-0.19*Fperm_SI_Woolf2021!$E$9:$E$93)+63.1579*EXP(-0.19*BL$58))/(Fperm_SI_Woolf2021!$E$9:$E$93-BL$58))*(BL$58-Fperm_SI_Woolf2021!$E$9:$E$93)/10))) + Fperm_SI_Woolf2021!$H$9:$H$93*EXP(-Fperm_SI_Woolf2021!$K$9:$K$93*$C78*IF(BL$58=Fperm_SI_Woolf2021!$E$9:$E$93,1,EXP(LN((1.1*(Fperm_SI_Woolf2021!$E$9:$E$93-BL$58)-63.1579*EXP(-0.19*Fperm_SI_Woolf2021!$E$9:$E$93)+63.1579*EXP(-0.19*BL$58))/(Fperm_SI_Woolf2021!$E$9:$E$93-BL$58))*(BL$58-Fperm_SI_Woolf2021!$E$9:$E$93)/10))),Fperm_SI_Woolf2021!$D$9:$D$93))</f>
        <v>0.79238191088027565</v>
      </c>
      <c r="BM78" s="51" cm="1">
        <f t="array" ref="BM78">MIN(1,SLOPE(Fperm_SI_Woolf2021!$F$9:$F$93*EXP(-Fperm_SI_Woolf2021!$I$9:$I$93*$C78*IF(BM$58=Fperm_SI_Woolf2021!$E$9:$E$93,1,EXP(LN((1.1*(Fperm_SI_Woolf2021!$E$9:$E$93-BM$58)-63.1579*EXP(-0.19*Fperm_SI_Woolf2021!$E$9:$E$93)+63.1579*EXP(-0.19*BM$58))/(Fperm_SI_Woolf2021!$E$9:$E$93-BM$58))*(BM$58-Fperm_SI_Woolf2021!$E$9:$E$93)/10))) + Fperm_SI_Woolf2021!$G$9:$G$93*EXP(-Fperm_SI_Woolf2021!$J$9:$J$93*$C78*IF(BM$58=Fperm_SI_Woolf2021!$E$9:$E$93,1,EXP(LN((1.1*(Fperm_SI_Woolf2021!$E$9:$E$93-BM$58)-63.1579*EXP(-0.19*Fperm_SI_Woolf2021!$E$9:$E$93)+63.1579*EXP(-0.19*BM$58))/(Fperm_SI_Woolf2021!$E$9:$E$93-BM$58))*(BM$58-Fperm_SI_Woolf2021!$E$9:$E$93)/10))) + Fperm_SI_Woolf2021!$H$9:$H$93*EXP(-Fperm_SI_Woolf2021!$K$9:$K$93*$C78*IF(BM$58=Fperm_SI_Woolf2021!$E$9:$E$93,1,EXP(LN((1.1*(Fperm_SI_Woolf2021!$E$9:$E$93-BM$58)-63.1579*EXP(-0.19*Fperm_SI_Woolf2021!$E$9:$E$93)+63.1579*EXP(-0.19*BM$58))/(Fperm_SI_Woolf2021!$E$9:$E$93-BM$58))*(BM$58-Fperm_SI_Woolf2021!$E$9:$E$93)/10))),Fperm_SI_Woolf2021!$D$9:$D$93)*BM$57+INTERCEPT(Fperm_SI_Woolf2021!$F$9:$F$93*EXP(-Fperm_SI_Woolf2021!$I$9:$I$93*$C78*IF(BM$58=Fperm_SI_Woolf2021!$E$9:$E$93,1,EXP(LN((1.1*(Fperm_SI_Woolf2021!$E$9:$E$93-BM$58)-63.1579*EXP(-0.19*Fperm_SI_Woolf2021!$E$9:$E$93)+63.1579*EXP(-0.19*BM$58))/(Fperm_SI_Woolf2021!$E$9:$E$93-BM$58))*(BM$58-Fperm_SI_Woolf2021!$E$9:$E$93)/10))) + Fperm_SI_Woolf2021!$G$9:$G$93*EXP(-Fperm_SI_Woolf2021!$J$9:$J$93*$C78*IF(BM$58=Fperm_SI_Woolf2021!$E$9:$E$93,1,EXP(LN((1.1*(Fperm_SI_Woolf2021!$E$9:$E$93-BM$58)-63.1579*EXP(-0.19*Fperm_SI_Woolf2021!$E$9:$E$93)+63.1579*EXP(-0.19*BM$58))/(Fperm_SI_Woolf2021!$E$9:$E$93-BM$58))*(BM$58-Fperm_SI_Woolf2021!$E$9:$E$93)/10))) + Fperm_SI_Woolf2021!$H$9:$H$93*EXP(-Fperm_SI_Woolf2021!$K$9:$K$93*$C78*IF(BM$58=Fperm_SI_Woolf2021!$E$9:$E$93,1,EXP(LN((1.1*(Fperm_SI_Woolf2021!$E$9:$E$93-BM$58)-63.1579*EXP(-0.19*Fperm_SI_Woolf2021!$E$9:$E$93)+63.1579*EXP(-0.19*BM$58))/(Fperm_SI_Woolf2021!$E$9:$E$93-BM$58))*(BM$58-Fperm_SI_Woolf2021!$E$9:$E$93)/10))),Fperm_SI_Woolf2021!$D$9:$D$93))</f>
        <v>0.76067165475262188</v>
      </c>
      <c r="BN78" s="51" cm="1">
        <f t="array" ref="BN78">MIN(1,SLOPE(Fperm_SI_Woolf2021!$F$9:$F$93*EXP(-Fperm_SI_Woolf2021!$I$9:$I$93*$C78*IF(BN$58=Fperm_SI_Woolf2021!$E$9:$E$93,1,EXP(LN((1.1*(Fperm_SI_Woolf2021!$E$9:$E$93-BN$58)-63.1579*EXP(-0.19*Fperm_SI_Woolf2021!$E$9:$E$93)+63.1579*EXP(-0.19*BN$58))/(Fperm_SI_Woolf2021!$E$9:$E$93-BN$58))*(BN$58-Fperm_SI_Woolf2021!$E$9:$E$93)/10))) + Fperm_SI_Woolf2021!$G$9:$G$93*EXP(-Fperm_SI_Woolf2021!$J$9:$J$93*$C78*IF(BN$58=Fperm_SI_Woolf2021!$E$9:$E$93,1,EXP(LN((1.1*(Fperm_SI_Woolf2021!$E$9:$E$93-BN$58)-63.1579*EXP(-0.19*Fperm_SI_Woolf2021!$E$9:$E$93)+63.1579*EXP(-0.19*BN$58))/(Fperm_SI_Woolf2021!$E$9:$E$93-BN$58))*(BN$58-Fperm_SI_Woolf2021!$E$9:$E$93)/10))) + Fperm_SI_Woolf2021!$H$9:$H$93*EXP(-Fperm_SI_Woolf2021!$K$9:$K$93*$C78*IF(BN$58=Fperm_SI_Woolf2021!$E$9:$E$93,1,EXP(LN((1.1*(Fperm_SI_Woolf2021!$E$9:$E$93-BN$58)-63.1579*EXP(-0.19*Fperm_SI_Woolf2021!$E$9:$E$93)+63.1579*EXP(-0.19*BN$58))/(Fperm_SI_Woolf2021!$E$9:$E$93-BN$58))*(BN$58-Fperm_SI_Woolf2021!$E$9:$E$93)/10))),Fperm_SI_Woolf2021!$D$9:$D$93)*BN$57+INTERCEPT(Fperm_SI_Woolf2021!$F$9:$F$93*EXP(-Fperm_SI_Woolf2021!$I$9:$I$93*$C78*IF(BN$58=Fperm_SI_Woolf2021!$E$9:$E$93,1,EXP(LN((1.1*(Fperm_SI_Woolf2021!$E$9:$E$93-BN$58)-63.1579*EXP(-0.19*Fperm_SI_Woolf2021!$E$9:$E$93)+63.1579*EXP(-0.19*BN$58))/(Fperm_SI_Woolf2021!$E$9:$E$93-BN$58))*(BN$58-Fperm_SI_Woolf2021!$E$9:$E$93)/10))) + Fperm_SI_Woolf2021!$G$9:$G$93*EXP(-Fperm_SI_Woolf2021!$J$9:$J$93*$C78*IF(BN$58=Fperm_SI_Woolf2021!$E$9:$E$93,1,EXP(LN((1.1*(Fperm_SI_Woolf2021!$E$9:$E$93-BN$58)-63.1579*EXP(-0.19*Fperm_SI_Woolf2021!$E$9:$E$93)+63.1579*EXP(-0.19*BN$58))/(Fperm_SI_Woolf2021!$E$9:$E$93-BN$58))*(BN$58-Fperm_SI_Woolf2021!$E$9:$E$93)/10))) + Fperm_SI_Woolf2021!$H$9:$H$93*EXP(-Fperm_SI_Woolf2021!$K$9:$K$93*$C78*IF(BN$58=Fperm_SI_Woolf2021!$E$9:$E$93,1,EXP(LN((1.1*(Fperm_SI_Woolf2021!$E$9:$E$93-BN$58)-63.1579*EXP(-0.19*Fperm_SI_Woolf2021!$E$9:$E$93)+63.1579*EXP(-0.19*BN$58))/(Fperm_SI_Woolf2021!$E$9:$E$93-BN$58))*(BN$58-Fperm_SI_Woolf2021!$E$9:$E$93)/10))),Fperm_SI_Woolf2021!$D$9:$D$93))</f>
        <v>0.72896139862496823</v>
      </c>
      <c r="BO78" s="51" cm="1">
        <f t="array" ref="BO78">MIN(1,SLOPE(Fperm_SI_Woolf2021!$F$9:$F$93*EXP(-Fperm_SI_Woolf2021!$I$9:$I$93*$C78*IF(BO$58=Fperm_SI_Woolf2021!$E$9:$E$93,1,EXP(LN((1.1*(Fperm_SI_Woolf2021!$E$9:$E$93-BO$58)-63.1579*EXP(-0.19*Fperm_SI_Woolf2021!$E$9:$E$93)+63.1579*EXP(-0.19*BO$58))/(Fperm_SI_Woolf2021!$E$9:$E$93-BO$58))*(BO$58-Fperm_SI_Woolf2021!$E$9:$E$93)/10))) + Fperm_SI_Woolf2021!$G$9:$G$93*EXP(-Fperm_SI_Woolf2021!$J$9:$J$93*$C78*IF(BO$58=Fperm_SI_Woolf2021!$E$9:$E$93,1,EXP(LN((1.1*(Fperm_SI_Woolf2021!$E$9:$E$93-BO$58)-63.1579*EXP(-0.19*Fperm_SI_Woolf2021!$E$9:$E$93)+63.1579*EXP(-0.19*BO$58))/(Fperm_SI_Woolf2021!$E$9:$E$93-BO$58))*(BO$58-Fperm_SI_Woolf2021!$E$9:$E$93)/10))) + Fperm_SI_Woolf2021!$H$9:$H$93*EXP(-Fperm_SI_Woolf2021!$K$9:$K$93*$C78*IF(BO$58=Fperm_SI_Woolf2021!$E$9:$E$93,1,EXP(LN((1.1*(Fperm_SI_Woolf2021!$E$9:$E$93-BO$58)-63.1579*EXP(-0.19*Fperm_SI_Woolf2021!$E$9:$E$93)+63.1579*EXP(-0.19*BO$58))/(Fperm_SI_Woolf2021!$E$9:$E$93-BO$58))*(BO$58-Fperm_SI_Woolf2021!$E$9:$E$93)/10))),Fperm_SI_Woolf2021!$D$9:$D$93)*BO$57+INTERCEPT(Fperm_SI_Woolf2021!$F$9:$F$93*EXP(-Fperm_SI_Woolf2021!$I$9:$I$93*$C78*IF(BO$58=Fperm_SI_Woolf2021!$E$9:$E$93,1,EXP(LN((1.1*(Fperm_SI_Woolf2021!$E$9:$E$93-BO$58)-63.1579*EXP(-0.19*Fperm_SI_Woolf2021!$E$9:$E$93)+63.1579*EXP(-0.19*BO$58))/(Fperm_SI_Woolf2021!$E$9:$E$93-BO$58))*(BO$58-Fperm_SI_Woolf2021!$E$9:$E$93)/10))) + Fperm_SI_Woolf2021!$G$9:$G$93*EXP(-Fperm_SI_Woolf2021!$J$9:$J$93*$C78*IF(BO$58=Fperm_SI_Woolf2021!$E$9:$E$93,1,EXP(LN((1.1*(Fperm_SI_Woolf2021!$E$9:$E$93-BO$58)-63.1579*EXP(-0.19*Fperm_SI_Woolf2021!$E$9:$E$93)+63.1579*EXP(-0.19*BO$58))/(Fperm_SI_Woolf2021!$E$9:$E$93-BO$58))*(BO$58-Fperm_SI_Woolf2021!$E$9:$E$93)/10))) + Fperm_SI_Woolf2021!$H$9:$H$93*EXP(-Fperm_SI_Woolf2021!$K$9:$K$93*$C78*IF(BO$58=Fperm_SI_Woolf2021!$E$9:$E$93,1,EXP(LN((1.1*(Fperm_SI_Woolf2021!$E$9:$E$93-BO$58)-63.1579*EXP(-0.19*Fperm_SI_Woolf2021!$E$9:$E$93)+63.1579*EXP(-0.19*BO$58))/(Fperm_SI_Woolf2021!$E$9:$E$93-BO$58))*(BO$58-Fperm_SI_Woolf2021!$E$9:$E$93)/10))),Fperm_SI_Woolf2021!$D$9:$D$93))</f>
        <v>0.69725114249731446</v>
      </c>
      <c r="BP78" s="51" cm="1">
        <f t="array" ref="BP78">MIN(1,SLOPE(Fperm_SI_Woolf2021!$F$9:$F$93*EXP(-Fperm_SI_Woolf2021!$I$9:$I$93*$C78*IF(BP$58=Fperm_SI_Woolf2021!$E$9:$E$93,1,EXP(LN((1.1*(Fperm_SI_Woolf2021!$E$9:$E$93-BP$58)-63.1579*EXP(-0.19*Fperm_SI_Woolf2021!$E$9:$E$93)+63.1579*EXP(-0.19*BP$58))/(Fperm_SI_Woolf2021!$E$9:$E$93-BP$58))*(BP$58-Fperm_SI_Woolf2021!$E$9:$E$93)/10))) + Fperm_SI_Woolf2021!$G$9:$G$93*EXP(-Fperm_SI_Woolf2021!$J$9:$J$93*$C78*IF(BP$58=Fperm_SI_Woolf2021!$E$9:$E$93,1,EXP(LN((1.1*(Fperm_SI_Woolf2021!$E$9:$E$93-BP$58)-63.1579*EXP(-0.19*Fperm_SI_Woolf2021!$E$9:$E$93)+63.1579*EXP(-0.19*BP$58))/(Fperm_SI_Woolf2021!$E$9:$E$93-BP$58))*(BP$58-Fperm_SI_Woolf2021!$E$9:$E$93)/10))) + Fperm_SI_Woolf2021!$H$9:$H$93*EXP(-Fperm_SI_Woolf2021!$K$9:$K$93*$C78*IF(BP$58=Fperm_SI_Woolf2021!$E$9:$E$93,1,EXP(LN((1.1*(Fperm_SI_Woolf2021!$E$9:$E$93-BP$58)-63.1579*EXP(-0.19*Fperm_SI_Woolf2021!$E$9:$E$93)+63.1579*EXP(-0.19*BP$58))/(Fperm_SI_Woolf2021!$E$9:$E$93-BP$58))*(BP$58-Fperm_SI_Woolf2021!$E$9:$E$93)/10))),Fperm_SI_Woolf2021!$D$9:$D$93)*BP$57+INTERCEPT(Fperm_SI_Woolf2021!$F$9:$F$93*EXP(-Fperm_SI_Woolf2021!$I$9:$I$93*$C78*IF(BP$58=Fperm_SI_Woolf2021!$E$9:$E$93,1,EXP(LN((1.1*(Fperm_SI_Woolf2021!$E$9:$E$93-BP$58)-63.1579*EXP(-0.19*Fperm_SI_Woolf2021!$E$9:$E$93)+63.1579*EXP(-0.19*BP$58))/(Fperm_SI_Woolf2021!$E$9:$E$93-BP$58))*(BP$58-Fperm_SI_Woolf2021!$E$9:$E$93)/10))) + Fperm_SI_Woolf2021!$G$9:$G$93*EXP(-Fperm_SI_Woolf2021!$J$9:$J$93*$C78*IF(BP$58=Fperm_SI_Woolf2021!$E$9:$E$93,1,EXP(LN((1.1*(Fperm_SI_Woolf2021!$E$9:$E$93-BP$58)-63.1579*EXP(-0.19*Fperm_SI_Woolf2021!$E$9:$E$93)+63.1579*EXP(-0.19*BP$58))/(Fperm_SI_Woolf2021!$E$9:$E$93-BP$58))*(BP$58-Fperm_SI_Woolf2021!$E$9:$E$93)/10))) + Fperm_SI_Woolf2021!$H$9:$H$93*EXP(-Fperm_SI_Woolf2021!$K$9:$K$93*$C78*IF(BP$58=Fperm_SI_Woolf2021!$E$9:$E$93,1,EXP(LN((1.1*(Fperm_SI_Woolf2021!$E$9:$E$93-BP$58)-63.1579*EXP(-0.19*Fperm_SI_Woolf2021!$E$9:$E$93)+63.1579*EXP(-0.19*BP$58))/(Fperm_SI_Woolf2021!$E$9:$E$93-BP$58))*(BP$58-Fperm_SI_Woolf2021!$E$9:$E$93)/10))),Fperm_SI_Woolf2021!$D$9:$D$93))</f>
        <v>0.6655408863696608</v>
      </c>
      <c r="BQ78" s="51" cm="1">
        <f t="array" ref="BQ78">MIN(1,SLOPE(Fperm_SI_Woolf2021!$F$9:$F$93*EXP(-Fperm_SI_Woolf2021!$I$9:$I$93*$C78*IF(BQ$58=Fperm_SI_Woolf2021!$E$9:$E$93,1,EXP(LN((1.1*(Fperm_SI_Woolf2021!$E$9:$E$93-BQ$58)-63.1579*EXP(-0.19*Fperm_SI_Woolf2021!$E$9:$E$93)+63.1579*EXP(-0.19*BQ$58))/(Fperm_SI_Woolf2021!$E$9:$E$93-BQ$58))*(BQ$58-Fperm_SI_Woolf2021!$E$9:$E$93)/10))) + Fperm_SI_Woolf2021!$G$9:$G$93*EXP(-Fperm_SI_Woolf2021!$J$9:$J$93*$C78*IF(BQ$58=Fperm_SI_Woolf2021!$E$9:$E$93,1,EXP(LN((1.1*(Fperm_SI_Woolf2021!$E$9:$E$93-BQ$58)-63.1579*EXP(-0.19*Fperm_SI_Woolf2021!$E$9:$E$93)+63.1579*EXP(-0.19*BQ$58))/(Fperm_SI_Woolf2021!$E$9:$E$93-BQ$58))*(BQ$58-Fperm_SI_Woolf2021!$E$9:$E$93)/10))) + Fperm_SI_Woolf2021!$H$9:$H$93*EXP(-Fperm_SI_Woolf2021!$K$9:$K$93*$C78*IF(BQ$58=Fperm_SI_Woolf2021!$E$9:$E$93,1,EXP(LN((1.1*(Fperm_SI_Woolf2021!$E$9:$E$93-BQ$58)-63.1579*EXP(-0.19*Fperm_SI_Woolf2021!$E$9:$E$93)+63.1579*EXP(-0.19*BQ$58))/(Fperm_SI_Woolf2021!$E$9:$E$93-BQ$58))*(BQ$58-Fperm_SI_Woolf2021!$E$9:$E$93)/10))),Fperm_SI_Woolf2021!$D$9:$D$93)*BQ$57+INTERCEPT(Fperm_SI_Woolf2021!$F$9:$F$93*EXP(-Fperm_SI_Woolf2021!$I$9:$I$93*$C78*IF(BQ$58=Fperm_SI_Woolf2021!$E$9:$E$93,1,EXP(LN((1.1*(Fperm_SI_Woolf2021!$E$9:$E$93-BQ$58)-63.1579*EXP(-0.19*Fperm_SI_Woolf2021!$E$9:$E$93)+63.1579*EXP(-0.19*BQ$58))/(Fperm_SI_Woolf2021!$E$9:$E$93-BQ$58))*(BQ$58-Fperm_SI_Woolf2021!$E$9:$E$93)/10))) + Fperm_SI_Woolf2021!$G$9:$G$93*EXP(-Fperm_SI_Woolf2021!$J$9:$J$93*$C78*IF(BQ$58=Fperm_SI_Woolf2021!$E$9:$E$93,1,EXP(LN((1.1*(Fperm_SI_Woolf2021!$E$9:$E$93-BQ$58)-63.1579*EXP(-0.19*Fperm_SI_Woolf2021!$E$9:$E$93)+63.1579*EXP(-0.19*BQ$58))/(Fperm_SI_Woolf2021!$E$9:$E$93-BQ$58))*(BQ$58-Fperm_SI_Woolf2021!$E$9:$E$93)/10))) + Fperm_SI_Woolf2021!$H$9:$H$93*EXP(-Fperm_SI_Woolf2021!$K$9:$K$93*$C78*IF(BQ$58=Fperm_SI_Woolf2021!$E$9:$E$93,1,EXP(LN((1.1*(Fperm_SI_Woolf2021!$E$9:$E$93-BQ$58)-63.1579*EXP(-0.19*Fperm_SI_Woolf2021!$E$9:$E$93)+63.1579*EXP(-0.19*BQ$58))/(Fperm_SI_Woolf2021!$E$9:$E$93-BQ$58))*(BQ$58-Fperm_SI_Woolf2021!$E$9:$E$93)/10))),Fperm_SI_Woolf2021!$D$9:$D$93))</f>
        <v>0.63383063024200714</v>
      </c>
      <c r="BR78" s="51" cm="1">
        <f t="array" ref="BR78">MIN(1,SLOPE(Fperm_SI_Woolf2021!$F$9:$F$93*EXP(-Fperm_SI_Woolf2021!$I$9:$I$93*$C78*IF(BR$58=Fperm_SI_Woolf2021!$E$9:$E$93,1,EXP(LN((1.1*(Fperm_SI_Woolf2021!$E$9:$E$93-BR$58)-63.1579*EXP(-0.19*Fperm_SI_Woolf2021!$E$9:$E$93)+63.1579*EXP(-0.19*BR$58))/(Fperm_SI_Woolf2021!$E$9:$E$93-BR$58))*(BR$58-Fperm_SI_Woolf2021!$E$9:$E$93)/10))) + Fperm_SI_Woolf2021!$G$9:$G$93*EXP(-Fperm_SI_Woolf2021!$J$9:$J$93*$C78*IF(BR$58=Fperm_SI_Woolf2021!$E$9:$E$93,1,EXP(LN((1.1*(Fperm_SI_Woolf2021!$E$9:$E$93-BR$58)-63.1579*EXP(-0.19*Fperm_SI_Woolf2021!$E$9:$E$93)+63.1579*EXP(-0.19*BR$58))/(Fperm_SI_Woolf2021!$E$9:$E$93-BR$58))*(BR$58-Fperm_SI_Woolf2021!$E$9:$E$93)/10))) + Fperm_SI_Woolf2021!$H$9:$H$93*EXP(-Fperm_SI_Woolf2021!$K$9:$K$93*$C78*IF(BR$58=Fperm_SI_Woolf2021!$E$9:$E$93,1,EXP(LN((1.1*(Fperm_SI_Woolf2021!$E$9:$E$93-BR$58)-63.1579*EXP(-0.19*Fperm_SI_Woolf2021!$E$9:$E$93)+63.1579*EXP(-0.19*BR$58))/(Fperm_SI_Woolf2021!$E$9:$E$93-BR$58))*(BR$58-Fperm_SI_Woolf2021!$E$9:$E$93)/10))),Fperm_SI_Woolf2021!$D$9:$D$93)*BR$57+INTERCEPT(Fperm_SI_Woolf2021!$F$9:$F$93*EXP(-Fperm_SI_Woolf2021!$I$9:$I$93*$C78*IF(BR$58=Fperm_SI_Woolf2021!$E$9:$E$93,1,EXP(LN((1.1*(Fperm_SI_Woolf2021!$E$9:$E$93-BR$58)-63.1579*EXP(-0.19*Fperm_SI_Woolf2021!$E$9:$E$93)+63.1579*EXP(-0.19*BR$58))/(Fperm_SI_Woolf2021!$E$9:$E$93-BR$58))*(BR$58-Fperm_SI_Woolf2021!$E$9:$E$93)/10))) + Fperm_SI_Woolf2021!$G$9:$G$93*EXP(-Fperm_SI_Woolf2021!$J$9:$J$93*$C78*IF(BR$58=Fperm_SI_Woolf2021!$E$9:$E$93,1,EXP(LN((1.1*(Fperm_SI_Woolf2021!$E$9:$E$93-BR$58)-63.1579*EXP(-0.19*Fperm_SI_Woolf2021!$E$9:$E$93)+63.1579*EXP(-0.19*BR$58))/(Fperm_SI_Woolf2021!$E$9:$E$93-BR$58))*(BR$58-Fperm_SI_Woolf2021!$E$9:$E$93)/10))) + Fperm_SI_Woolf2021!$H$9:$H$93*EXP(-Fperm_SI_Woolf2021!$K$9:$K$93*$C78*IF(BR$58=Fperm_SI_Woolf2021!$E$9:$E$93,1,EXP(LN((1.1*(Fperm_SI_Woolf2021!$E$9:$E$93-BR$58)-63.1579*EXP(-0.19*Fperm_SI_Woolf2021!$E$9:$E$93)+63.1579*EXP(-0.19*BR$58))/(Fperm_SI_Woolf2021!$E$9:$E$93-BR$58))*(BR$58-Fperm_SI_Woolf2021!$E$9:$E$93)/10))),Fperm_SI_Woolf2021!$D$9:$D$93))</f>
        <v>0.60212037411435348</v>
      </c>
      <c r="BS78" s="51" cm="1">
        <f t="array" ref="BS78">MIN(1,SLOPE(Fperm_SI_Woolf2021!$F$9:$F$93*EXP(-Fperm_SI_Woolf2021!$I$9:$I$93*$C78*IF(BS$58=Fperm_SI_Woolf2021!$E$9:$E$93,1,EXP(LN((1.1*(Fperm_SI_Woolf2021!$E$9:$E$93-BS$58)-63.1579*EXP(-0.19*Fperm_SI_Woolf2021!$E$9:$E$93)+63.1579*EXP(-0.19*BS$58))/(Fperm_SI_Woolf2021!$E$9:$E$93-BS$58))*(BS$58-Fperm_SI_Woolf2021!$E$9:$E$93)/10))) + Fperm_SI_Woolf2021!$G$9:$G$93*EXP(-Fperm_SI_Woolf2021!$J$9:$J$93*$C78*IF(BS$58=Fperm_SI_Woolf2021!$E$9:$E$93,1,EXP(LN((1.1*(Fperm_SI_Woolf2021!$E$9:$E$93-BS$58)-63.1579*EXP(-0.19*Fperm_SI_Woolf2021!$E$9:$E$93)+63.1579*EXP(-0.19*BS$58))/(Fperm_SI_Woolf2021!$E$9:$E$93-BS$58))*(BS$58-Fperm_SI_Woolf2021!$E$9:$E$93)/10))) + Fperm_SI_Woolf2021!$H$9:$H$93*EXP(-Fperm_SI_Woolf2021!$K$9:$K$93*$C78*IF(BS$58=Fperm_SI_Woolf2021!$E$9:$E$93,1,EXP(LN((1.1*(Fperm_SI_Woolf2021!$E$9:$E$93-BS$58)-63.1579*EXP(-0.19*Fperm_SI_Woolf2021!$E$9:$E$93)+63.1579*EXP(-0.19*BS$58))/(Fperm_SI_Woolf2021!$E$9:$E$93-BS$58))*(BS$58-Fperm_SI_Woolf2021!$E$9:$E$93)/10))),Fperm_SI_Woolf2021!$D$9:$D$93)*BS$57+INTERCEPT(Fperm_SI_Woolf2021!$F$9:$F$93*EXP(-Fperm_SI_Woolf2021!$I$9:$I$93*$C78*IF(BS$58=Fperm_SI_Woolf2021!$E$9:$E$93,1,EXP(LN((1.1*(Fperm_SI_Woolf2021!$E$9:$E$93-BS$58)-63.1579*EXP(-0.19*Fperm_SI_Woolf2021!$E$9:$E$93)+63.1579*EXP(-0.19*BS$58))/(Fperm_SI_Woolf2021!$E$9:$E$93-BS$58))*(BS$58-Fperm_SI_Woolf2021!$E$9:$E$93)/10))) + Fperm_SI_Woolf2021!$G$9:$G$93*EXP(-Fperm_SI_Woolf2021!$J$9:$J$93*$C78*IF(BS$58=Fperm_SI_Woolf2021!$E$9:$E$93,1,EXP(LN((1.1*(Fperm_SI_Woolf2021!$E$9:$E$93-BS$58)-63.1579*EXP(-0.19*Fperm_SI_Woolf2021!$E$9:$E$93)+63.1579*EXP(-0.19*BS$58))/(Fperm_SI_Woolf2021!$E$9:$E$93-BS$58))*(BS$58-Fperm_SI_Woolf2021!$E$9:$E$93)/10))) + Fperm_SI_Woolf2021!$H$9:$H$93*EXP(-Fperm_SI_Woolf2021!$K$9:$K$93*$C78*IF(BS$58=Fperm_SI_Woolf2021!$E$9:$E$93,1,EXP(LN((1.1*(Fperm_SI_Woolf2021!$E$9:$E$93-BS$58)-63.1579*EXP(-0.19*Fperm_SI_Woolf2021!$E$9:$E$93)+63.1579*EXP(-0.19*BS$58))/(Fperm_SI_Woolf2021!$E$9:$E$93-BS$58))*(BS$58-Fperm_SI_Woolf2021!$E$9:$E$93)/10))),Fperm_SI_Woolf2021!$D$9:$D$93))</f>
        <v>0.57041011798669983</v>
      </c>
      <c r="BT78" s="51" cm="1">
        <f t="array" ref="BT78">MIN(1,SLOPE(Fperm_SI_Woolf2021!$F$9:$F$93*EXP(-Fperm_SI_Woolf2021!$I$9:$I$93*$C78*IF(BT$58=Fperm_SI_Woolf2021!$E$9:$E$93,1,EXP(LN((1.1*(Fperm_SI_Woolf2021!$E$9:$E$93-BT$58)-63.1579*EXP(-0.19*Fperm_SI_Woolf2021!$E$9:$E$93)+63.1579*EXP(-0.19*BT$58))/(Fperm_SI_Woolf2021!$E$9:$E$93-BT$58))*(BT$58-Fperm_SI_Woolf2021!$E$9:$E$93)/10))) + Fperm_SI_Woolf2021!$G$9:$G$93*EXP(-Fperm_SI_Woolf2021!$J$9:$J$93*$C78*IF(BT$58=Fperm_SI_Woolf2021!$E$9:$E$93,1,EXP(LN((1.1*(Fperm_SI_Woolf2021!$E$9:$E$93-BT$58)-63.1579*EXP(-0.19*Fperm_SI_Woolf2021!$E$9:$E$93)+63.1579*EXP(-0.19*BT$58))/(Fperm_SI_Woolf2021!$E$9:$E$93-BT$58))*(BT$58-Fperm_SI_Woolf2021!$E$9:$E$93)/10))) + Fperm_SI_Woolf2021!$H$9:$H$93*EXP(-Fperm_SI_Woolf2021!$K$9:$K$93*$C78*IF(BT$58=Fperm_SI_Woolf2021!$E$9:$E$93,1,EXP(LN((1.1*(Fperm_SI_Woolf2021!$E$9:$E$93-BT$58)-63.1579*EXP(-0.19*Fperm_SI_Woolf2021!$E$9:$E$93)+63.1579*EXP(-0.19*BT$58))/(Fperm_SI_Woolf2021!$E$9:$E$93-BT$58))*(BT$58-Fperm_SI_Woolf2021!$E$9:$E$93)/10))),Fperm_SI_Woolf2021!$D$9:$D$93)*BT$57+INTERCEPT(Fperm_SI_Woolf2021!$F$9:$F$93*EXP(-Fperm_SI_Woolf2021!$I$9:$I$93*$C78*IF(BT$58=Fperm_SI_Woolf2021!$E$9:$E$93,1,EXP(LN((1.1*(Fperm_SI_Woolf2021!$E$9:$E$93-BT$58)-63.1579*EXP(-0.19*Fperm_SI_Woolf2021!$E$9:$E$93)+63.1579*EXP(-0.19*BT$58))/(Fperm_SI_Woolf2021!$E$9:$E$93-BT$58))*(BT$58-Fperm_SI_Woolf2021!$E$9:$E$93)/10))) + Fperm_SI_Woolf2021!$G$9:$G$93*EXP(-Fperm_SI_Woolf2021!$J$9:$J$93*$C78*IF(BT$58=Fperm_SI_Woolf2021!$E$9:$E$93,1,EXP(LN((1.1*(Fperm_SI_Woolf2021!$E$9:$E$93-BT$58)-63.1579*EXP(-0.19*Fperm_SI_Woolf2021!$E$9:$E$93)+63.1579*EXP(-0.19*BT$58))/(Fperm_SI_Woolf2021!$E$9:$E$93-BT$58))*(BT$58-Fperm_SI_Woolf2021!$E$9:$E$93)/10))) + Fperm_SI_Woolf2021!$H$9:$H$93*EXP(-Fperm_SI_Woolf2021!$K$9:$K$93*$C78*IF(BT$58=Fperm_SI_Woolf2021!$E$9:$E$93,1,EXP(LN((1.1*(Fperm_SI_Woolf2021!$E$9:$E$93-BT$58)-63.1579*EXP(-0.19*Fperm_SI_Woolf2021!$E$9:$E$93)+63.1579*EXP(-0.19*BT$58))/(Fperm_SI_Woolf2021!$E$9:$E$93-BT$58))*(BT$58-Fperm_SI_Woolf2021!$E$9:$E$93)/10))),Fperm_SI_Woolf2021!$D$9:$D$93))</f>
        <v>0.53869986185904606</v>
      </c>
      <c r="BU78" s="51" cm="1">
        <f t="array" ref="BU78">MIN(1,SLOPE(Fperm_SI_Woolf2021!$F$9:$F$93*EXP(-Fperm_SI_Woolf2021!$I$9:$I$93*$C78*IF(BU$58=Fperm_SI_Woolf2021!$E$9:$E$93,1,EXP(LN((1.1*(Fperm_SI_Woolf2021!$E$9:$E$93-BU$58)-63.1579*EXP(-0.19*Fperm_SI_Woolf2021!$E$9:$E$93)+63.1579*EXP(-0.19*BU$58))/(Fperm_SI_Woolf2021!$E$9:$E$93-BU$58))*(BU$58-Fperm_SI_Woolf2021!$E$9:$E$93)/10))) + Fperm_SI_Woolf2021!$G$9:$G$93*EXP(-Fperm_SI_Woolf2021!$J$9:$J$93*$C78*IF(BU$58=Fperm_SI_Woolf2021!$E$9:$E$93,1,EXP(LN((1.1*(Fperm_SI_Woolf2021!$E$9:$E$93-BU$58)-63.1579*EXP(-0.19*Fperm_SI_Woolf2021!$E$9:$E$93)+63.1579*EXP(-0.19*BU$58))/(Fperm_SI_Woolf2021!$E$9:$E$93-BU$58))*(BU$58-Fperm_SI_Woolf2021!$E$9:$E$93)/10))) + Fperm_SI_Woolf2021!$H$9:$H$93*EXP(-Fperm_SI_Woolf2021!$K$9:$K$93*$C78*IF(BU$58=Fperm_SI_Woolf2021!$E$9:$E$93,1,EXP(LN((1.1*(Fperm_SI_Woolf2021!$E$9:$E$93-BU$58)-63.1579*EXP(-0.19*Fperm_SI_Woolf2021!$E$9:$E$93)+63.1579*EXP(-0.19*BU$58))/(Fperm_SI_Woolf2021!$E$9:$E$93-BU$58))*(BU$58-Fperm_SI_Woolf2021!$E$9:$E$93)/10))),Fperm_SI_Woolf2021!$D$9:$D$93)*BU$57+INTERCEPT(Fperm_SI_Woolf2021!$F$9:$F$93*EXP(-Fperm_SI_Woolf2021!$I$9:$I$93*$C78*IF(BU$58=Fperm_SI_Woolf2021!$E$9:$E$93,1,EXP(LN((1.1*(Fperm_SI_Woolf2021!$E$9:$E$93-BU$58)-63.1579*EXP(-0.19*Fperm_SI_Woolf2021!$E$9:$E$93)+63.1579*EXP(-0.19*BU$58))/(Fperm_SI_Woolf2021!$E$9:$E$93-BU$58))*(BU$58-Fperm_SI_Woolf2021!$E$9:$E$93)/10))) + Fperm_SI_Woolf2021!$G$9:$G$93*EXP(-Fperm_SI_Woolf2021!$J$9:$J$93*$C78*IF(BU$58=Fperm_SI_Woolf2021!$E$9:$E$93,1,EXP(LN((1.1*(Fperm_SI_Woolf2021!$E$9:$E$93-BU$58)-63.1579*EXP(-0.19*Fperm_SI_Woolf2021!$E$9:$E$93)+63.1579*EXP(-0.19*BU$58))/(Fperm_SI_Woolf2021!$E$9:$E$93-BU$58))*(BU$58-Fperm_SI_Woolf2021!$E$9:$E$93)/10))) + Fperm_SI_Woolf2021!$H$9:$H$93*EXP(-Fperm_SI_Woolf2021!$K$9:$K$93*$C78*IF(BU$58=Fperm_SI_Woolf2021!$E$9:$E$93,1,EXP(LN((1.1*(Fperm_SI_Woolf2021!$E$9:$E$93-BU$58)-63.1579*EXP(-0.19*Fperm_SI_Woolf2021!$E$9:$E$93)+63.1579*EXP(-0.19*BU$58))/(Fperm_SI_Woolf2021!$E$9:$E$93-BU$58))*(BU$58-Fperm_SI_Woolf2021!$E$9:$E$93)/10))),Fperm_SI_Woolf2021!$D$9:$D$93))</f>
        <v>0.5069896057313924</v>
      </c>
      <c r="BV78" s="51" cm="1">
        <f t="array" ref="BV78">MIN(1,SLOPE(Fperm_SI_Woolf2021!$F$9:$F$93*EXP(-Fperm_SI_Woolf2021!$I$9:$I$93*$C78*IF(BV$58=Fperm_SI_Woolf2021!$E$9:$E$93,1,EXP(LN((1.1*(Fperm_SI_Woolf2021!$E$9:$E$93-BV$58)-63.1579*EXP(-0.19*Fperm_SI_Woolf2021!$E$9:$E$93)+63.1579*EXP(-0.19*BV$58))/(Fperm_SI_Woolf2021!$E$9:$E$93-BV$58))*(BV$58-Fperm_SI_Woolf2021!$E$9:$E$93)/10))) + Fperm_SI_Woolf2021!$G$9:$G$93*EXP(-Fperm_SI_Woolf2021!$J$9:$J$93*$C78*IF(BV$58=Fperm_SI_Woolf2021!$E$9:$E$93,1,EXP(LN((1.1*(Fperm_SI_Woolf2021!$E$9:$E$93-BV$58)-63.1579*EXP(-0.19*Fperm_SI_Woolf2021!$E$9:$E$93)+63.1579*EXP(-0.19*BV$58))/(Fperm_SI_Woolf2021!$E$9:$E$93-BV$58))*(BV$58-Fperm_SI_Woolf2021!$E$9:$E$93)/10))) + Fperm_SI_Woolf2021!$H$9:$H$93*EXP(-Fperm_SI_Woolf2021!$K$9:$K$93*$C78*IF(BV$58=Fperm_SI_Woolf2021!$E$9:$E$93,1,EXP(LN((1.1*(Fperm_SI_Woolf2021!$E$9:$E$93-BV$58)-63.1579*EXP(-0.19*Fperm_SI_Woolf2021!$E$9:$E$93)+63.1579*EXP(-0.19*BV$58))/(Fperm_SI_Woolf2021!$E$9:$E$93-BV$58))*(BV$58-Fperm_SI_Woolf2021!$E$9:$E$93)/10))),Fperm_SI_Woolf2021!$D$9:$D$93)*BV$57+INTERCEPT(Fperm_SI_Woolf2021!$F$9:$F$93*EXP(-Fperm_SI_Woolf2021!$I$9:$I$93*$C78*IF(BV$58=Fperm_SI_Woolf2021!$E$9:$E$93,1,EXP(LN((1.1*(Fperm_SI_Woolf2021!$E$9:$E$93-BV$58)-63.1579*EXP(-0.19*Fperm_SI_Woolf2021!$E$9:$E$93)+63.1579*EXP(-0.19*BV$58))/(Fperm_SI_Woolf2021!$E$9:$E$93-BV$58))*(BV$58-Fperm_SI_Woolf2021!$E$9:$E$93)/10))) + Fperm_SI_Woolf2021!$G$9:$G$93*EXP(-Fperm_SI_Woolf2021!$J$9:$J$93*$C78*IF(BV$58=Fperm_SI_Woolf2021!$E$9:$E$93,1,EXP(LN((1.1*(Fperm_SI_Woolf2021!$E$9:$E$93-BV$58)-63.1579*EXP(-0.19*Fperm_SI_Woolf2021!$E$9:$E$93)+63.1579*EXP(-0.19*BV$58))/(Fperm_SI_Woolf2021!$E$9:$E$93-BV$58))*(BV$58-Fperm_SI_Woolf2021!$E$9:$E$93)/10))) + Fperm_SI_Woolf2021!$H$9:$H$93*EXP(-Fperm_SI_Woolf2021!$K$9:$K$93*$C78*IF(BV$58=Fperm_SI_Woolf2021!$E$9:$E$93,1,EXP(LN((1.1*(Fperm_SI_Woolf2021!$E$9:$E$93-BV$58)-63.1579*EXP(-0.19*Fperm_SI_Woolf2021!$E$9:$E$93)+63.1579*EXP(-0.19*BV$58))/(Fperm_SI_Woolf2021!$E$9:$E$93-BV$58))*(BV$58-Fperm_SI_Woolf2021!$E$9:$E$93)/10))),Fperm_SI_Woolf2021!$D$9:$D$93))</f>
        <v>0.47527934960373869</v>
      </c>
      <c r="BW78" s="51" cm="1">
        <f t="array" ref="BW78">MIN(1,SLOPE(Fperm_SI_Woolf2021!$F$9:$F$93*EXP(-Fperm_SI_Woolf2021!$I$9:$I$93*$C78*IF(BW$58=Fperm_SI_Woolf2021!$E$9:$E$93,1,EXP(LN((1.1*(Fperm_SI_Woolf2021!$E$9:$E$93-BW$58)-63.1579*EXP(-0.19*Fperm_SI_Woolf2021!$E$9:$E$93)+63.1579*EXP(-0.19*BW$58))/(Fperm_SI_Woolf2021!$E$9:$E$93-BW$58))*(BW$58-Fperm_SI_Woolf2021!$E$9:$E$93)/10))) + Fperm_SI_Woolf2021!$G$9:$G$93*EXP(-Fperm_SI_Woolf2021!$J$9:$J$93*$C78*IF(BW$58=Fperm_SI_Woolf2021!$E$9:$E$93,1,EXP(LN((1.1*(Fperm_SI_Woolf2021!$E$9:$E$93-BW$58)-63.1579*EXP(-0.19*Fperm_SI_Woolf2021!$E$9:$E$93)+63.1579*EXP(-0.19*BW$58))/(Fperm_SI_Woolf2021!$E$9:$E$93-BW$58))*(BW$58-Fperm_SI_Woolf2021!$E$9:$E$93)/10))) + Fperm_SI_Woolf2021!$H$9:$H$93*EXP(-Fperm_SI_Woolf2021!$K$9:$K$93*$C78*IF(BW$58=Fperm_SI_Woolf2021!$E$9:$E$93,1,EXP(LN((1.1*(Fperm_SI_Woolf2021!$E$9:$E$93-BW$58)-63.1579*EXP(-0.19*Fperm_SI_Woolf2021!$E$9:$E$93)+63.1579*EXP(-0.19*BW$58))/(Fperm_SI_Woolf2021!$E$9:$E$93-BW$58))*(BW$58-Fperm_SI_Woolf2021!$E$9:$E$93)/10))),Fperm_SI_Woolf2021!$D$9:$D$93)*BW$57+INTERCEPT(Fperm_SI_Woolf2021!$F$9:$F$93*EXP(-Fperm_SI_Woolf2021!$I$9:$I$93*$C78*IF(BW$58=Fperm_SI_Woolf2021!$E$9:$E$93,1,EXP(LN((1.1*(Fperm_SI_Woolf2021!$E$9:$E$93-BW$58)-63.1579*EXP(-0.19*Fperm_SI_Woolf2021!$E$9:$E$93)+63.1579*EXP(-0.19*BW$58))/(Fperm_SI_Woolf2021!$E$9:$E$93-BW$58))*(BW$58-Fperm_SI_Woolf2021!$E$9:$E$93)/10))) + Fperm_SI_Woolf2021!$G$9:$G$93*EXP(-Fperm_SI_Woolf2021!$J$9:$J$93*$C78*IF(BW$58=Fperm_SI_Woolf2021!$E$9:$E$93,1,EXP(LN((1.1*(Fperm_SI_Woolf2021!$E$9:$E$93-BW$58)-63.1579*EXP(-0.19*Fperm_SI_Woolf2021!$E$9:$E$93)+63.1579*EXP(-0.19*BW$58))/(Fperm_SI_Woolf2021!$E$9:$E$93-BW$58))*(BW$58-Fperm_SI_Woolf2021!$E$9:$E$93)/10))) + Fperm_SI_Woolf2021!$H$9:$H$93*EXP(-Fperm_SI_Woolf2021!$K$9:$K$93*$C78*IF(BW$58=Fperm_SI_Woolf2021!$E$9:$E$93,1,EXP(LN((1.1*(Fperm_SI_Woolf2021!$E$9:$E$93-BW$58)-63.1579*EXP(-0.19*Fperm_SI_Woolf2021!$E$9:$E$93)+63.1579*EXP(-0.19*BW$58))/(Fperm_SI_Woolf2021!$E$9:$E$93-BW$58))*(BW$58-Fperm_SI_Woolf2021!$E$9:$E$93)/10))),Fperm_SI_Woolf2021!$D$9:$D$93))</f>
        <v>0.44356909347608497</v>
      </c>
      <c r="BX78" s="51" cm="1">
        <f t="array" ref="BX78">MIN(1,SLOPE(Fperm_SI_Woolf2021!$F$9:$F$93*EXP(-Fperm_SI_Woolf2021!$I$9:$I$93*$C78*IF(BX$58=Fperm_SI_Woolf2021!$E$9:$E$93,1,EXP(LN((1.1*(Fperm_SI_Woolf2021!$E$9:$E$93-BX$58)-63.1579*EXP(-0.19*Fperm_SI_Woolf2021!$E$9:$E$93)+63.1579*EXP(-0.19*BX$58))/(Fperm_SI_Woolf2021!$E$9:$E$93-BX$58))*(BX$58-Fperm_SI_Woolf2021!$E$9:$E$93)/10))) + Fperm_SI_Woolf2021!$G$9:$G$93*EXP(-Fperm_SI_Woolf2021!$J$9:$J$93*$C78*IF(BX$58=Fperm_SI_Woolf2021!$E$9:$E$93,1,EXP(LN((1.1*(Fperm_SI_Woolf2021!$E$9:$E$93-BX$58)-63.1579*EXP(-0.19*Fperm_SI_Woolf2021!$E$9:$E$93)+63.1579*EXP(-0.19*BX$58))/(Fperm_SI_Woolf2021!$E$9:$E$93-BX$58))*(BX$58-Fperm_SI_Woolf2021!$E$9:$E$93)/10))) + Fperm_SI_Woolf2021!$H$9:$H$93*EXP(-Fperm_SI_Woolf2021!$K$9:$K$93*$C78*IF(BX$58=Fperm_SI_Woolf2021!$E$9:$E$93,1,EXP(LN((1.1*(Fperm_SI_Woolf2021!$E$9:$E$93-BX$58)-63.1579*EXP(-0.19*Fperm_SI_Woolf2021!$E$9:$E$93)+63.1579*EXP(-0.19*BX$58))/(Fperm_SI_Woolf2021!$E$9:$E$93-BX$58))*(BX$58-Fperm_SI_Woolf2021!$E$9:$E$93)/10))),Fperm_SI_Woolf2021!$D$9:$D$93)*BX$57+INTERCEPT(Fperm_SI_Woolf2021!$F$9:$F$93*EXP(-Fperm_SI_Woolf2021!$I$9:$I$93*$C78*IF(BX$58=Fperm_SI_Woolf2021!$E$9:$E$93,1,EXP(LN((1.1*(Fperm_SI_Woolf2021!$E$9:$E$93-BX$58)-63.1579*EXP(-0.19*Fperm_SI_Woolf2021!$E$9:$E$93)+63.1579*EXP(-0.19*BX$58))/(Fperm_SI_Woolf2021!$E$9:$E$93-BX$58))*(BX$58-Fperm_SI_Woolf2021!$E$9:$E$93)/10))) + Fperm_SI_Woolf2021!$G$9:$G$93*EXP(-Fperm_SI_Woolf2021!$J$9:$J$93*$C78*IF(BX$58=Fperm_SI_Woolf2021!$E$9:$E$93,1,EXP(LN((1.1*(Fperm_SI_Woolf2021!$E$9:$E$93-BX$58)-63.1579*EXP(-0.19*Fperm_SI_Woolf2021!$E$9:$E$93)+63.1579*EXP(-0.19*BX$58))/(Fperm_SI_Woolf2021!$E$9:$E$93-BX$58))*(BX$58-Fperm_SI_Woolf2021!$E$9:$E$93)/10))) + Fperm_SI_Woolf2021!$H$9:$H$93*EXP(-Fperm_SI_Woolf2021!$K$9:$K$93*$C78*IF(BX$58=Fperm_SI_Woolf2021!$E$9:$E$93,1,EXP(LN((1.1*(Fperm_SI_Woolf2021!$E$9:$E$93-BX$58)-63.1579*EXP(-0.19*Fperm_SI_Woolf2021!$E$9:$E$93)+63.1579*EXP(-0.19*BX$58))/(Fperm_SI_Woolf2021!$E$9:$E$93-BX$58))*(BX$58-Fperm_SI_Woolf2021!$E$9:$E$93)/10))),Fperm_SI_Woolf2021!$D$9:$D$93))</f>
        <v>0.41185883734843126</v>
      </c>
      <c r="BY78" s="51" cm="1">
        <f t="array" ref="BY78">MIN(1,SLOPE(Fperm_SI_Woolf2021!$F$9:$F$93*EXP(-Fperm_SI_Woolf2021!$I$9:$I$93*$C78*IF(BY$58=Fperm_SI_Woolf2021!$E$9:$E$93,1,EXP(LN((1.1*(Fperm_SI_Woolf2021!$E$9:$E$93-BY$58)-63.1579*EXP(-0.19*Fperm_SI_Woolf2021!$E$9:$E$93)+63.1579*EXP(-0.19*BY$58))/(Fperm_SI_Woolf2021!$E$9:$E$93-BY$58))*(BY$58-Fperm_SI_Woolf2021!$E$9:$E$93)/10))) + Fperm_SI_Woolf2021!$G$9:$G$93*EXP(-Fperm_SI_Woolf2021!$J$9:$J$93*$C78*IF(BY$58=Fperm_SI_Woolf2021!$E$9:$E$93,1,EXP(LN((1.1*(Fperm_SI_Woolf2021!$E$9:$E$93-BY$58)-63.1579*EXP(-0.19*Fperm_SI_Woolf2021!$E$9:$E$93)+63.1579*EXP(-0.19*BY$58))/(Fperm_SI_Woolf2021!$E$9:$E$93-BY$58))*(BY$58-Fperm_SI_Woolf2021!$E$9:$E$93)/10))) + Fperm_SI_Woolf2021!$H$9:$H$93*EXP(-Fperm_SI_Woolf2021!$K$9:$K$93*$C78*IF(BY$58=Fperm_SI_Woolf2021!$E$9:$E$93,1,EXP(LN((1.1*(Fperm_SI_Woolf2021!$E$9:$E$93-BY$58)-63.1579*EXP(-0.19*Fperm_SI_Woolf2021!$E$9:$E$93)+63.1579*EXP(-0.19*BY$58))/(Fperm_SI_Woolf2021!$E$9:$E$93-BY$58))*(BY$58-Fperm_SI_Woolf2021!$E$9:$E$93)/10))),Fperm_SI_Woolf2021!$D$9:$D$93)*BY$57+INTERCEPT(Fperm_SI_Woolf2021!$F$9:$F$93*EXP(-Fperm_SI_Woolf2021!$I$9:$I$93*$C78*IF(BY$58=Fperm_SI_Woolf2021!$E$9:$E$93,1,EXP(LN((1.1*(Fperm_SI_Woolf2021!$E$9:$E$93-BY$58)-63.1579*EXP(-0.19*Fperm_SI_Woolf2021!$E$9:$E$93)+63.1579*EXP(-0.19*BY$58))/(Fperm_SI_Woolf2021!$E$9:$E$93-BY$58))*(BY$58-Fperm_SI_Woolf2021!$E$9:$E$93)/10))) + Fperm_SI_Woolf2021!$G$9:$G$93*EXP(-Fperm_SI_Woolf2021!$J$9:$J$93*$C78*IF(BY$58=Fperm_SI_Woolf2021!$E$9:$E$93,1,EXP(LN((1.1*(Fperm_SI_Woolf2021!$E$9:$E$93-BY$58)-63.1579*EXP(-0.19*Fperm_SI_Woolf2021!$E$9:$E$93)+63.1579*EXP(-0.19*BY$58))/(Fperm_SI_Woolf2021!$E$9:$E$93-BY$58))*(BY$58-Fperm_SI_Woolf2021!$E$9:$E$93)/10))) + Fperm_SI_Woolf2021!$H$9:$H$93*EXP(-Fperm_SI_Woolf2021!$K$9:$K$93*$C78*IF(BY$58=Fperm_SI_Woolf2021!$E$9:$E$93,1,EXP(LN((1.1*(Fperm_SI_Woolf2021!$E$9:$E$93-BY$58)-63.1579*EXP(-0.19*Fperm_SI_Woolf2021!$E$9:$E$93)+63.1579*EXP(-0.19*BY$58))/(Fperm_SI_Woolf2021!$E$9:$E$93-BY$58))*(BY$58-Fperm_SI_Woolf2021!$E$9:$E$93)/10))),Fperm_SI_Woolf2021!$D$9:$D$93))</f>
        <v>0.38014858122077749</v>
      </c>
      <c r="BZ78" s="51" cm="1">
        <f t="array" ref="BZ78">MIN(1,SLOPE(Fperm_SI_Woolf2021!$F$9:$F$93*EXP(-Fperm_SI_Woolf2021!$I$9:$I$93*$C78*IF(BZ$58=Fperm_SI_Woolf2021!$E$9:$E$93,1,EXP(LN((1.1*(Fperm_SI_Woolf2021!$E$9:$E$93-BZ$58)-63.1579*EXP(-0.19*Fperm_SI_Woolf2021!$E$9:$E$93)+63.1579*EXP(-0.19*BZ$58))/(Fperm_SI_Woolf2021!$E$9:$E$93-BZ$58))*(BZ$58-Fperm_SI_Woolf2021!$E$9:$E$93)/10))) + Fperm_SI_Woolf2021!$G$9:$G$93*EXP(-Fperm_SI_Woolf2021!$J$9:$J$93*$C78*IF(BZ$58=Fperm_SI_Woolf2021!$E$9:$E$93,1,EXP(LN((1.1*(Fperm_SI_Woolf2021!$E$9:$E$93-BZ$58)-63.1579*EXP(-0.19*Fperm_SI_Woolf2021!$E$9:$E$93)+63.1579*EXP(-0.19*BZ$58))/(Fperm_SI_Woolf2021!$E$9:$E$93-BZ$58))*(BZ$58-Fperm_SI_Woolf2021!$E$9:$E$93)/10))) + Fperm_SI_Woolf2021!$H$9:$H$93*EXP(-Fperm_SI_Woolf2021!$K$9:$K$93*$C78*IF(BZ$58=Fperm_SI_Woolf2021!$E$9:$E$93,1,EXP(LN((1.1*(Fperm_SI_Woolf2021!$E$9:$E$93-BZ$58)-63.1579*EXP(-0.19*Fperm_SI_Woolf2021!$E$9:$E$93)+63.1579*EXP(-0.19*BZ$58))/(Fperm_SI_Woolf2021!$E$9:$E$93-BZ$58))*(BZ$58-Fperm_SI_Woolf2021!$E$9:$E$93)/10))),Fperm_SI_Woolf2021!$D$9:$D$93)*BZ$57+INTERCEPT(Fperm_SI_Woolf2021!$F$9:$F$93*EXP(-Fperm_SI_Woolf2021!$I$9:$I$93*$C78*IF(BZ$58=Fperm_SI_Woolf2021!$E$9:$E$93,1,EXP(LN((1.1*(Fperm_SI_Woolf2021!$E$9:$E$93-BZ$58)-63.1579*EXP(-0.19*Fperm_SI_Woolf2021!$E$9:$E$93)+63.1579*EXP(-0.19*BZ$58))/(Fperm_SI_Woolf2021!$E$9:$E$93-BZ$58))*(BZ$58-Fperm_SI_Woolf2021!$E$9:$E$93)/10))) + Fperm_SI_Woolf2021!$G$9:$G$93*EXP(-Fperm_SI_Woolf2021!$J$9:$J$93*$C78*IF(BZ$58=Fperm_SI_Woolf2021!$E$9:$E$93,1,EXP(LN((1.1*(Fperm_SI_Woolf2021!$E$9:$E$93-BZ$58)-63.1579*EXP(-0.19*Fperm_SI_Woolf2021!$E$9:$E$93)+63.1579*EXP(-0.19*BZ$58))/(Fperm_SI_Woolf2021!$E$9:$E$93-BZ$58))*(BZ$58-Fperm_SI_Woolf2021!$E$9:$E$93)/10))) + Fperm_SI_Woolf2021!$H$9:$H$93*EXP(-Fperm_SI_Woolf2021!$K$9:$K$93*$C78*IF(BZ$58=Fperm_SI_Woolf2021!$E$9:$E$93,1,EXP(LN((1.1*(Fperm_SI_Woolf2021!$E$9:$E$93-BZ$58)-63.1579*EXP(-0.19*Fperm_SI_Woolf2021!$E$9:$E$93)+63.1579*EXP(-0.19*BZ$58))/(Fperm_SI_Woolf2021!$E$9:$E$93-BZ$58))*(BZ$58-Fperm_SI_Woolf2021!$E$9:$E$93)/10))),Fperm_SI_Woolf2021!$D$9:$D$93))</f>
        <v>0.34843832509312378</v>
      </c>
    </row>
    <row r="79" spans="3:78" x14ac:dyDescent="0.2">
      <c r="C79" s="48">
        <v>190</v>
      </c>
      <c r="D79" s="51" cm="1">
        <f t="array" ref="D79">MIN(1,SLOPE(Fperm_SI_Woolf2021!$F$9:$F$93*EXP(-Fperm_SI_Woolf2021!$I$9:$I$93*$C79*IF(D$58=Fperm_SI_Woolf2021!$E$9:$E$93,1,EXP(LN((1.1*(Fperm_SI_Woolf2021!$E$9:$E$93-D$58)-63.1579*EXP(-0.19*Fperm_SI_Woolf2021!$E$9:$E$93)+63.1579*EXP(-0.19*D$58))/(Fperm_SI_Woolf2021!$E$9:$E$93-D$58))*(D$58-Fperm_SI_Woolf2021!$E$9:$E$93)/10))) + Fperm_SI_Woolf2021!$G$9:$G$93*EXP(-Fperm_SI_Woolf2021!$J$9:$J$93*$C79*IF(D$58=Fperm_SI_Woolf2021!$E$9:$E$93,1,EXP(LN((1.1*(Fperm_SI_Woolf2021!$E$9:$E$93-D$58)-63.1579*EXP(-0.19*Fperm_SI_Woolf2021!$E$9:$E$93)+63.1579*EXP(-0.19*D$58))/(Fperm_SI_Woolf2021!$E$9:$E$93-D$58))*(D$58-Fperm_SI_Woolf2021!$E$9:$E$93)/10))) + Fperm_SI_Woolf2021!$H$9:$H$93*EXP(-Fperm_SI_Woolf2021!$K$9:$K$93*$C79*IF(D$58=Fperm_SI_Woolf2021!$E$9:$E$93,1,EXP(LN((1.1*(Fperm_SI_Woolf2021!$E$9:$E$93-D$58)-63.1579*EXP(-0.19*Fperm_SI_Woolf2021!$E$9:$E$93)+63.1579*EXP(-0.19*D$58))/(Fperm_SI_Woolf2021!$E$9:$E$93-D$58))*(D$58-Fperm_SI_Woolf2021!$E$9:$E$93)/10))),Fperm_SI_Woolf2021!$D$9:$D$93)*D$57+INTERCEPT(Fperm_SI_Woolf2021!$F$9:$F$93*EXP(-Fperm_SI_Woolf2021!$I$9:$I$93*$C79*IF(D$58=Fperm_SI_Woolf2021!$E$9:$E$93,1,EXP(LN((1.1*(Fperm_SI_Woolf2021!$E$9:$E$93-D$58)-63.1579*EXP(-0.19*Fperm_SI_Woolf2021!$E$9:$E$93)+63.1579*EXP(-0.19*D$58))/(Fperm_SI_Woolf2021!$E$9:$E$93-D$58))*(D$58-Fperm_SI_Woolf2021!$E$9:$E$93)/10))) + Fperm_SI_Woolf2021!$G$9:$G$93*EXP(-Fperm_SI_Woolf2021!$J$9:$J$93*$C79*IF(D$58=Fperm_SI_Woolf2021!$E$9:$E$93,1,EXP(LN((1.1*(Fperm_SI_Woolf2021!$E$9:$E$93-D$58)-63.1579*EXP(-0.19*Fperm_SI_Woolf2021!$E$9:$E$93)+63.1579*EXP(-0.19*D$58))/(Fperm_SI_Woolf2021!$E$9:$E$93-D$58))*(D$58-Fperm_SI_Woolf2021!$E$9:$E$93)/10))) + Fperm_SI_Woolf2021!$H$9:$H$93*EXP(-Fperm_SI_Woolf2021!$K$9:$K$93*$C79*IF(D$58=Fperm_SI_Woolf2021!$E$9:$E$93,1,EXP(LN((1.1*(Fperm_SI_Woolf2021!$E$9:$E$93-D$58)-63.1579*EXP(-0.19*Fperm_SI_Woolf2021!$E$9:$E$93)+63.1579*EXP(-0.19*D$58))/(Fperm_SI_Woolf2021!$E$9:$E$93-D$58))*(D$58-Fperm_SI_Woolf2021!$E$9:$E$93)/10))),Fperm_SI_Woolf2021!$D$9:$D$93))</f>
        <v>1</v>
      </c>
      <c r="E79" s="51" cm="1">
        <f t="array" ref="E79">MIN(1,SLOPE(Fperm_SI_Woolf2021!$F$9:$F$93*EXP(-Fperm_SI_Woolf2021!$I$9:$I$93*$C79*IF(E$58=Fperm_SI_Woolf2021!$E$9:$E$93,1,EXP(LN((1.1*(Fperm_SI_Woolf2021!$E$9:$E$93-E$58)-63.1579*EXP(-0.19*Fperm_SI_Woolf2021!$E$9:$E$93)+63.1579*EXP(-0.19*E$58))/(Fperm_SI_Woolf2021!$E$9:$E$93-E$58))*(E$58-Fperm_SI_Woolf2021!$E$9:$E$93)/10))) + Fperm_SI_Woolf2021!$G$9:$G$93*EXP(-Fperm_SI_Woolf2021!$J$9:$J$93*$C79*IF(E$58=Fperm_SI_Woolf2021!$E$9:$E$93,1,EXP(LN((1.1*(Fperm_SI_Woolf2021!$E$9:$E$93-E$58)-63.1579*EXP(-0.19*Fperm_SI_Woolf2021!$E$9:$E$93)+63.1579*EXP(-0.19*E$58))/(Fperm_SI_Woolf2021!$E$9:$E$93-E$58))*(E$58-Fperm_SI_Woolf2021!$E$9:$E$93)/10))) + Fperm_SI_Woolf2021!$H$9:$H$93*EXP(-Fperm_SI_Woolf2021!$K$9:$K$93*$C79*IF(E$58=Fperm_SI_Woolf2021!$E$9:$E$93,1,EXP(LN((1.1*(Fperm_SI_Woolf2021!$E$9:$E$93-E$58)-63.1579*EXP(-0.19*Fperm_SI_Woolf2021!$E$9:$E$93)+63.1579*EXP(-0.19*E$58))/(Fperm_SI_Woolf2021!$E$9:$E$93-E$58))*(E$58-Fperm_SI_Woolf2021!$E$9:$E$93)/10))),Fperm_SI_Woolf2021!$D$9:$D$93)*E$57+INTERCEPT(Fperm_SI_Woolf2021!$F$9:$F$93*EXP(-Fperm_SI_Woolf2021!$I$9:$I$93*$C79*IF(E$58=Fperm_SI_Woolf2021!$E$9:$E$93,1,EXP(LN((1.1*(Fperm_SI_Woolf2021!$E$9:$E$93-E$58)-63.1579*EXP(-0.19*Fperm_SI_Woolf2021!$E$9:$E$93)+63.1579*EXP(-0.19*E$58))/(Fperm_SI_Woolf2021!$E$9:$E$93-E$58))*(E$58-Fperm_SI_Woolf2021!$E$9:$E$93)/10))) + Fperm_SI_Woolf2021!$G$9:$G$93*EXP(-Fperm_SI_Woolf2021!$J$9:$J$93*$C79*IF(E$58=Fperm_SI_Woolf2021!$E$9:$E$93,1,EXP(LN((1.1*(Fperm_SI_Woolf2021!$E$9:$E$93-E$58)-63.1579*EXP(-0.19*Fperm_SI_Woolf2021!$E$9:$E$93)+63.1579*EXP(-0.19*E$58))/(Fperm_SI_Woolf2021!$E$9:$E$93-E$58))*(E$58-Fperm_SI_Woolf2021!$E$9:$E$93)/10))) + Fperm_SI_Woolf2021!$H$9:$H$93*EXP(-Fperm_SI_Woolf2021!$K$9:$K$93*$C79*IF(E$58=Fperm_SI_Woolf2021!$E$9:$E$93,1,EXP(LN((1.1*(Fperm_SI_Woolf2021!$E$9:$E$93-E$58)-63.1579*EXP(-0.19*Fperm_SI_Woolf2021!$E$9:$E$93)+63.1579*EXP(-0.19*E$58))/(Fperm_SI_Woolf2021!$E$9:$E$93-E$58))*(E$58-Fperm_SI_Woolf2021!$E$9:$E$93)/10))),Fperm_SI_Woolf2021!$D$9:$D$93))</f>
        <v>1</v>
      </c>
      <c r="F79" s="51" cm="1">
        <f t="array" ref="F79">MIN(1,SLOPE(Fperm_SI_Woolf2021!$F$9:$F$93*EXP(-Fperm_SI_Woolf2021!$I$9:$I$93*$C79*IF(F$58=Fperm_SI_Woolf2021!$E$9:$E$93,1,EXP(LN((1.1*(Fperm_SI_Woolf2021!$E$9:$E$93-F$58)-63.1579*EXP(-0.19*Fperm_SI_Woolf2021!$E$9:$E$93)+63.1579*EXP(-0.19*F$58))/(Fperm_SI_Woolf2021!$E$9:$E$93-F$58))*(F$58-Fperm_SI_Woolf2021!$E$9:$E$93)/10))) + Fperm_SI_Woolf2021!$G$9:$G$93*EXP(-Fperm_SI_Woolf2021!$J$9:$J$93*$C79*IF(F$58=Fperm_SI_Woolf2021!$E$9:$E$93,1,EXP(LN((1.1*(Fperm_SI_Woolf2021!$E$9:$E$93-F$58)-63.1579*EXP(-0.19*Fperm_SI_Woolf2021!$E$9:$E$93)+63.1579*EXP(-0.19*F$58))/(Fperm_SI_Woolf2021!$E$9:$E$93-F$58))*(F$58-Fperm_SI_Woolf2021!$E$9:$E$93)/10))) + Fperm_SI_Woolf2021!$H$9:$H$93*EXP(-Fperm_SI_Woolf2021!$K$9:$K$93*$C79*IF(F$58=Fperm_SI_Woolf2021!$E$9:$E$93,1,EXP(LN((1.1*(Fperm_SI_Woolf2021!$E$9:$E$93-F$58)-63.1579*EXP(-0.19*Fperm_SI_Woolf2021!$E$9:$E$93)+63.1579*EXP(-0.19*F$58))/(Fperm_SI_Woolf2021!$E$9:$E$93-F$58))*(F$58-Fperm_SI_Woolf2021!$E$9:$E$93)/10))),Fperm_SI_Woolf2021!$D$9:$D$93)*F$57+INTERCEPT(Fperm_SI_Woolf2021!$F$9:$F$93*EXP(-Fperm_SI_Woolf2021!$I$9:$I$93*$C79*IF(F$58=Fperm_SI_Woolf2021!$E$9:$E$93,1,EXP(LN((1.1*(Fperm_SI_Woolf2021!$E$9:$E$93-F$58)-63.1579*EXP(-0.19*Fperm_SI_Woolf2021!$E$9:$E$93)+63.1579*EXP(-0.19*F$58))/(Fperm_SI_Woolf2021!$E$9:$E$93-F$58))*(F$58-Fperm_SI_Woolf2021!$E$9:$E$93)/10))) + Fperm_SI_Woolf2021!$G$9:$G$93*EXP(-Fperm_SI_Woolf2021!$J$9:$J$93*$C79*IF(F$58=Fperm_SI_Woolf2021!$E$9:$E$93,1,EXP(LN((1.1*(Fperm_SI_Woolf2021!$E$9:$E$93-F$58)-63.1579*EXP(-0.19*Fperm_SI_Woolf2021!$E$9:$E$93)+63.1579*EXP(-0.19*F$58))/(Fperm_SI_Woolf2021!$E$9:$E$93-F$58))*(F$58-Fperm_SI_Woolf2021!$E$9:$E$93)/10))) + Fperm_SI_Woolf2021!$H$9:$H$93*EXP(-Fperm_SI_Woolf2021!$K$9:$K$93*$C79*IF(F$58=Fperm_SI_Woolf2021!$E$9:$E$93,1,EXP(LN((1.1*(Fperm_SI_Woolf2021!$E$9:$E$93-F$58)-63.1579*EXP(-0.19*Fperm_SI_Woolf2021!$E$9:$E$93)+63.1579*EXP(-0.19*F$58))/(Fperm_SI_Woolf2021!$E$9:$E$93-F$58))*(F$58-Fperm_SI_Woolf2021!$E$9:$E$93)/10))),Fperm_SI_Woolf2021!$D$9:$D$93))</f>
        <v>1</v>
      </c>
      <c r="G79" s="51" cm="1">
        <f t="array" ref="G79">MIN(1,SLOPE(Fperm_SI_Woolf2021!$F$9:$F$93*EXP(-Fperm_SI_Woolf2021!$I$9:$I$93*$C79*IF(G$58=Fperm_SI_Woolf2021!$E$9:$E$93,1,EXP(LN((1.1*(Fperm_SI_Woolf2021!$E$9:$E$93-G$58)-63.1579*EXP(-0.19*Fperm_SI_Woolf2021!$E$9:$E$93)+63.1579*EXP(-0.19*G$58))/(Fperm_SI_Woolf2021!$E$9:$E$93-G$58))*(G$58-Fperm_SI_Woolf2021!$E$9:$E$93)/10))) + Fperm_SI_Woolf2021!$G$9:$G$93*EXP(-Fperm_SI_Woolf2021!$J$9:$J$93*$C79*IF(G$58=Fperm_SI_Woolf2021!$E$9:$E$93,1,EXP(LN((1.1*(Fperm_SI_Woolf2021!$E$9:$E$93-G$58)-63.1579*EXP(-0.19*Fperm_SI_Woolf2021!$E$9:$E$93)+63.1579*EXP(-0.19*G$58))/(Fperm_SI_Woolf2021!$E$9:$E$93-G$58))*(G$58-Fperm_SI_Woolf2021!$E$9:$E$93)/10))) + Fperm_SI_Woolf2021!$H$9:$H$93*EXP(-Fperm_SI_Woolf2021!$K$9:$K$93*$C79*IF(G$58=Fperm_SI_Woolf2021!$E$9:$E$93,1,EXP(LN((1.1*(Fperm_SI_Woolf2021!$E$9:$E$93-G$58)-63.1579*EXP(-0.19*Fperm_SI_Woolf2021!$E$9:$E$93)+63.1579*EXP(-0.19*G$58))/(Fperm_SI_Woolf2021!$E$9:$E$93-G$58))*(G$58-Fperm_SI_Woolf2021!$E$9:$E$93)/10))),Fperm_SI_Woolf2021!$D$9:$D$93)*G$57+INTERCEPT(Fperm_SI_Woolf2021!$F$9:$F$93*EXP(-Fperm_SI_Woolf2021!$I$9:$I$93*$C79*IF(G$58=Fperm_SI_Woolf2021!$E$9:$E$93,1,EXP(LN((1.1*(Fperm_SI_Woolf2021!$E$9:$E$93-G$58)-63.1579*EXP(-0.19*Fperm_SI_Woolf2021!$E$9:$E$93)+63.1579*EXP(-0.19*G$58))/(Fperm_SI_Woolf2021!$E$9:$E$93-G$58))*(G$58-Fperm_SI_Woolf2021!$E$9:$E$93)/10))) + Fperm_SI_Woolf2021!$G$9:$G$93*EXP(-Fperm_SI_Woolf2021!$J$9:$J$93*$C79*IF(G$58=Fperm_SI_Woolf2021!$E$9:$E$93,1,EXP(LN((1.1*(Fperm_SI_Woolf2021!$E$9:$E$93-G$58)-63.1579*EXP(-0.19*Fperm_SI_Woolf2021!$E$9:$E$93)+63.1579*EXP(-0.19*G$58))/(Fperm_SI_Woolf2021!$E$9:$E$93-G$58))*(G$58-Fperm_SI_Woolf2021!$E$9:$E$93)/10))) + Fperm_SI_Woolf2021!$H$9:$H$93*EXP(-Fperm_SI_Woolf2021!$K$9:$K$93*$C79*IF(G$58=Fperm_SI_Woolf2021!$E$9:$E$93,1,EXP(LN((1.1*(Fperm_SI_Woolf2021!$E$9:$E$93-G$58)-63.1579*EXP(-0.19*Fperm_SI_Woolf2021!$E$9:$E$93)+63.1579*EXP(-0.19*G$58))/(Fperm_SI_Woolf2021!$E$9:$E$93-G$58))*(G$58-Fperm_SI_Woolf2021!$E$9:$E$93)/10))),Fperm_SI_Woolf2021!$D$9:$D$93))</f>
        <v>0.99922305073646078</v>
      </c>
      <c r="H79" s="51" cm="1">
        <f t="array" ref="H79">MIN(1,SLOPE(Fperm_SI_Woolf2021!$F$9:$F$93*EXP(-Fperm_SI_Woolf2021!$I$9:$I$93*$C79*IF(H$58=Fperm_SI_Woolf2021!$E$9:$E$93,1,EXP(LN((1.1*(Fperm_SI_Woolf2021!$E$9:$E$93-H$58)-63.1579*EXP(-0.19*Fperm_SI_Woolf2021!$E$9:$E$93)+63.1579*EXP(-0.19*H$58))/(Fperm_SI_Woolf2021!$E$9:$E$93-H$58))*(H$58-Fperm_SI_Woolf2021!$E$9:$E$93)/10))) + Fperm_SI_Woolf2021!$G$9:$G$93*EXP(-Fperm_SI_Woolf2021!$J$9:$J$93*$C79*IF(H$58=Fperm_SI_Woolf2021!$E$9:$E$93,1,EXP(LN((1.1*(Fperm_SI_Woolf2021!$E$9:$E$93-H$58)-63.1579*EXP(-0.19*Fperm_SI_Woolf2021!$E$9:$E$93)+63.1579*EXP(-0.19*H$58))/(Fperm_SI_Woolf2021!$E$9:$E$93-H$58))*(H$58-Fperm_SI_Woolf2021!$E$9:$E$93)/10))) + Fperm_SI_Woolf2021!$H$9:$H$93*EXP(-Fperm_SI_Woolf2021!$K$9:$K$93*$C79*IF(H$58=Fperm_SI_Woolf2021!$E$9:$E$93,1,EXP(LN((1.1*(Fperm_SI_Woolf2021!$E$9:$E$93-H$58)-63.1579*EXP(-0.19*Fperm_SI_Woolf2021!$E$9:$E$93)+63.1579*EXP(-0.19*H$58))/(Fperm_SI_Woolf2021!$E$9:$E$93-H$58))*(H$58-Fperm_SI_Woolf2021!$E$9:$E$93)/10))),Fperm_SI_Woolf2021!$D$9:$D$93)*H$57+INTERCEPT(Fperm_SI_Woolf2021!$F$9:$F$93*EXP(-Fperm_SI_Woolf2021!$I$9:$I$93*$C79*IF(H$58=Fperm_SI_Woolf2021!$E$9:$E$93,1,EXP(LN((1.1*(Fperm_SI_Woolf2021!$E$9:$E$93-H$58)-63.1579*EXP(-0.19*Fperm_SI_Woolf2021!$E$9:$E$93)+63.1579*EXP(-0.19*H$58))/(Fperm_SI_Woolf2021!$E$9:$E$93-H$58))*(H$58-Fperm_SI_Woolf2021!$E$9:$E$93)/10))) + Fperm_SI_Woolf2021!$G$9:$G$93*EXP(-Fperm_SI_Woolf2021!$J$9:$J$93*$C79*IF(H$58=Fperm_SI_Woolf2021!$E$9:$E$93,1,EXP(LN((1.1*(Fperm_SI_Woolf2021!$E$9:$E$93-H$58)-63.1579*EXP(-0.19*Fperm_SI_Woolf2021!$E$9:$E$93)+63.1579*EXP(-0.19*H$58))/(Fperm_SI_Woolf2021!$E$9:$E$93-H$58))*(H$58-Fperm_SI_Woolf2021!$E$9:$E$93)/10))) + Fperm_SI_Woolf2021!$H$9:$H$93*EXP(-Fperm_SI_Woolf2021!$K$9:$K$93*$C79*IF(H$58=Fperm_SI_Woolf2021!$E$9:$E$93,1,EXP(LN((1.1*(Fperm_SI_Woolf2021!$E$9:$E$93-H$58)-63.1579*EXP(-0.19*Fperm_SI_Woolf2021!$E$9:$E$93)+63.1579*EXP(-0.19*H$58))/(Fperm_SI_Woolf2021!$E$9:$E$93-H$58))*(H$58-Fperm_SI_Woolf2021!$E$9:$E$93)/10))),Fperm_SI_Woolf2021!$D$9:$D$93))</f>
        <v>0.97134880162361004</v>
      </c>
      <c r="I79" s="51" cm="1">
        <f t="array" ref="I79">MIN(1,SLOPE(Fperm_SI_Woolf2021!$F$9:$F$93*EXP(-Fperm_SI_Woolf2021!$I$9:$I$93*$C79*IF(I$58=Fperm_SI_Woolf2021!$E$9:$E$93,1,EXP(LN((1.1*(Fperm_SI_Woolf2021!$E$9:$E$93-I$58)-63.1579*EXP(-0.19*Fperm_SI_Woolf2021!$E$9:$E$93)+63.1579*EXP(-0.19*I$58))/(Fperm_SI_Woolf2021!$E$9:$E$93-I$58))*(I$58-Fperm_SI_Woolf2021!$E$9:$E$93)/10))) + Fperm_SI_Woolf2021!$G$9:$G$93*EXP(-Fperm_SI_Woolf2021!$J$9:$J$93*$C79*IF(I$58=Fperm_SI_Woolf2021!$E$9:$E$93,1,EXP(LN((1.1*(Fperm_SI_Woolf2021!$E$9:$E$93-I$58)-63.1579*EXP(-0.19*Fperm_SI_Woolf2021!$E$9:$E$93)+63.1579*EXP(-0.19*I$58))/(Fperm_SI_Woolf2021!$E$9:$E$93-I$58))*(I$58-Fperm_SI_Woolf2021!$E$9:$E$93)/10))) + Fperm_SI_Woolf2021!$H$9:$H$93*EXP(-Fperm_SI_Woolf2021!$K$9:$K$93*$C79*IF(I$58=Fperm_SI_Woolf2021!$E$9:$E$93,1,EXP(LN((1.1*(Fperm_SI_Woolf2021!$E$9:$E$93-I$58)-63.1579*EXP(-0.19*Fperm_SI_Woolf2021!$E$9:$E$93)+63.1579*EXP(-0.19*I$58))/(Fperm_SI_Woolf2021!$E$9:$E$93-I$58))*(I$58-Fperm_SI_Woolf2021!$E$9:$E$93)/10))),Fperm_SI_Woolf2021!$D$9:$D$93)*I$57+INTERCEPT(Fperm_SI_Woolf2021!$F$9:$F$93*EXP(-Fperm_SI_Woolf2021!$I$9:$I$93*$C79*IF(I$58=Fperm_SI_Woolf2021!$E$9:$E$93,1,EXP(LN((1.1*(Fperm_SI_Woolf2021!$E$9:$E$93-I$58)-63.1579*EXP(-0.19*Fperm_SI_Woolf2021!$E$9:$E$93)+63.1579*EXP(-0.19*I$58))/(Fperm_SI_Woolf2021!$E$9:$E$93-I$58))*(I$58-Fperm_SI_Woolf2021!$E$9:$E$93)/10))) + Fperm_SI_Woolf2021!$G$9:$G$93*EXP(-Fperm_SI_Woolf2021!$J$9:$J$93*$C79*IF(I$58=Fperm_SI_Woolf2021!$E$9:$E$93,1,EXP(LN((1.1*(Fperm_SI_Woolf2021!$E$9:$E$93-I$58)-63.1579*EXP(-0.19*Fperm_SI_Woolf2021!$E$9:$E$93)+63.1579*EXP(-0.19*I$58))/(Fperm_SI_Woolf2021!$E$9:$E$93-I$58))*(I$58-Fperm_SI_Woolf2021!$E$9:$E$93)/10))) + Fperm_SI_Woolf2021!$H$9:$H$93*EXP(-Fperm_SI_Woolf2021!$K$9:$K$93*$C79*IF(I$58=Fperm_SI_Woolf2021!$E$9:$E$93,1,EXP(LN((1.1*(Fperm_SI_Woolf2021!$E$9:$E$93-I$58)-63.1579*EXP(-0.19*Fperm_SI_Woolf2021!$E$9:$E$93)+63.1579*EXP(-0.19*I$58))/(Fperm_SI_Woolf2021!$E$9:$E$93-I$58))*(I$58-Fperm_SI_Woolf2021!$E$9:$E$93)/10))),Fperm_SI_Woolf2021!$D$9:$D$93))</f>
        <v>0.94347455251075929</v>
      </c>
      <c r="J79" s="51" cm="1">
        <f t="array" ref="J79">MIN(1,SLOPE(Fperm_SI_Woolf2021!$F$9:$F$93*EXP(-Fperm_SI_Woolf2021!$I$9:$I$93*$C79*IF(J$58=Fperm_SI_Woolf2021!$E$9:$E$93,1,EXP(LN((1.1*(Fperm_SI_Woolf2021!$E$9:$E$93-J$58)-63.1579*EXP(-0.19*Fperm_SI_Woolf2021!$E$9:$E$93)+63.1579*EXP(-0.19*J$58))/(Fperm_SI_Woolf2021!$E$9:$E$93-J$58))*(J$58-Fperm_SI_Woolf2021!$E$9:$E$93)/10))) + Fperm_SI_Woolf2021!$G$9:$G$93*EXP(-Fperm_SI_Woolf2021!$J$9:$J$93*$C79*IF(J$58=Fperm_SI_Woolf2021!$E$9:$E$93,1,EXP(LN((1.1*(Fperm_SI_Woolf2021!$E$9:$E$93-J$58)-63.1579*EXP(-0.19*Fperm_SI_Woolf2021!$E$9:$E$93)+63.1579*EXP(-0.19*J$58))/(Fperm_SI_Woolf2021!$E$9:$E$93-J$58))*(J$58-Fperm_SI_Woolf2021!$E$9:$E$93)/10))) + Fperm_SI_Woolf2021!$H$9:$H$93*EXP(-Fperm_SI_Woolf2021!$K$9:$K$93*$C79*IF(J$58=Fperm_SI_Woolf2021!$E$9:$E$93,1,EXP(LN((1.1*(Fperm_SI_Woolf2021!$E$9:$E$93-J$58)-63.1579*EXP(-0.19*Fperm_SI_Woolf2021!$E$9:$E$93)+63.1579*EXP(-0.19*J$58))/(Fperm_SI_Woolf2021!$E$9:$E$93-J$58))*(J$58-Fperm_SI_Woolf2021!$E$9:$E$93)/10))),Fperm_SI_Woolf2021!$D$9:$D$93)*J$57+INTERCEPT(Fperm_SI_Woolf2021!$F$9:$F$93*EXP(-Fperm_SI_Woolf2021!$I$9:$I$93*$C79*IF(J$58=Fperm_SI_Woolf2021!$E$9:$E$93,1,EXP(LN((1.1*(Fperm_SI_Woolf2021!$E$9:$E$93-J$58)-63.1579*EXP(-0.19*Fperm_SI_Woolf2021!$E$9:$E$93)+63.1579*EXP(-0.19*J$58))/(Fperm_SI_Woolf2021!$E$9:$E$93-J$58))*(J$58-Fperm_SI_Woolf2021!$E$9:$E$93)/10))) + Fperm_SI_Woolf2021!$G$9:$G$93*EXP(-Fperm_SI_Woolf2021!$J$9:$J$93*$C79*IF(J$58=Fperm_SI_Woolf2021!$E$9:$E$93,1,EXP(LN((1.1*(Fperm_SI_Woolf2021!$E$9:$E$93-J$58)-63.1579*EXP(-0.19*Fperm_SI_Woolf2021!$E$9:$E$93)+63.1579*EXP(-0.19*J$58))/(Fperm_SI_Woolf2021!$E$9:$E$93-J$58))*(J$58-Fperm_SI_Woolf2021!$E$9:$E$93)/10))) + Fperm_SI_Woolf2021!$H$9:$H$93*EXP(-Fperm_SI_Woolf2021!$K$9:$K$93*$C79*IF(J$58=Fperm_SI_Woolf2021!$E$9:$E$93,1,EXP(LN((1.1*(Fperm_SI_Woolf2021!$E$9:$E$93-J$58)-63.1579*EXP(-0.19*Fperm_SI_Woolf2021!$E$9:$E$93)+63.1579*EXP(-0.19*J$58))/(Fperm_SI_Woolf2021!$E$9:$E$93-J$58))*(J$58-Fperm_SI_Woolf2021!$E$9:$E$93)/10))),Fperm_SI_Woolf2021!$D$9:$D$93))</f>
        <v>0.91560030339790865</v>
      </c>
      <c r="K79" s="51" cm="1">
        <f t="array" ref="K79">MIN(1,SLOPE(Fperm_SI_Woolf2021!$F$9:$F$93*EXP(-Fperm_SI_Woolf2021!$I$9:$I$93*$C79*IF(K$58=Fperm_SI_Woolf2021!$E$9:$E$93,1,EXP(LN((1.1*(Fperm_SI_Woolf2021!$E$9:$E$93-K$58)-63.1579*EXP(-0.19*Fperm_SI_Woolf2021!$E$9:$E$93)+63.1579*EXP(-0.19*K$58))/(Fperm_SI_Woolf2021!$E$9:$E$93-K$58))*(K$58-Fperm_SI_Woolf2021!$E$9:$E$93)/10))) + Fperm_SI_Woolf2021!$G$9:$G$93*EXP(-Fperm_SI_Woolf2021!$J$9:$J$93*$C79*IF(K$58=Fperm_SI_Woolf2021!$E$9:$E$93,1,EXP(LN((1.1*(Fperm_SI_Woolf2021!$E$9:$E$93-K$58)-63.1579*EXP(-0.19*Fperm_SI_Woolf2021!$E$9:$E$93)+63.1579*EXP(-0.19*K$58))/(Fperm_SI_Woolf2021!$E$9:$E$93-K$58))*(K$58-Fperm_SI_Woolf2021!$E$9:$E$93)/10))) + Fperm_SI_Woolf2021!$H$9:$H$93*EXP(-Fperm_SI_Woolf2021!$K$9:$K$93*$C79*IF(K$58=Fperm_SI_Woolf2021!$E$9:$E$93,1,EXP(LN((1.1*(Fperm_SI_Woolf2021!$E$9:$E$93-K$58)-63.1579*EXP(-0.19*Fperm_SI_Woolf2021!$E$9:$E$93)+63.1579*EXP(-0.19*K$58))/(Fperm_SI_Woolf2021!$E$9:$E$93-K$58))*(K$58-Fperm_SI_Woolf2021!$E$9:$E$93)/10))),Fperm_SI_Woolf2021!$D$9:$D$93)*K$57+INTERCEPT(Fperm_SI_Woolf2021!$F$9:$F$93*EXP(-Fperm_SI_Woolf2021!$I$9:$I$93*$C79*IF(K$58=Fperm_SI_Woolf2021!$E$9:$E$93,1,EXP(LN((1.1*(Fperm_SI_Woolf2021!$E$9:$E$93-K$58)-63.1579*EXP(-0.19*Fperm_SI_Woolf2021!$E$9:$E$93)+63.1579*EXP(-0.19*K$58))/(Fperm_SI_Woolf2021!$E$9:$E$93-K$58))*(K$58-Fperm_SI_Woolf2021!$E$9:$E$93)/10))) + Fperm_SI_Woolf2021!$G$9:$G$93*EXP(-Fperm_SI_Woolf2021!$J$9:$J$93*$C79*IF(K$58=Fperm_SI_Woolf2021!$E$9:$E$93,1,EXP(LN((1.1*(Fperm_SI_Woolf2021!$E$9:$E$93-K$58)-63.1579*EXP(-0.19*Fperm_SI_Woolf2021!$E$9:$E$93)+63.1579*EXP(-0.19*K$58))/(Fperm_SI_Woolf2021!$E$9:$E$93-K$58))*(K$58-Fperm_SI_Woolf2021!$E$9:$E$93)/10))) + Fperm_SI_Woolf2021!$H$9:$H$93*EXP(-Fperm_SI_Woolf2021!$K$9:$K$93*$C79*IF(K$58=Fperm_SI_Woolf2021!$E$9:$E$93,1,EXP(LN((1.1*(Fperm_SI_Woolf2021!$E$9:$E$93-K$58)-63.1579*EXP(-0.19*Fperm_SI_Woolf2021!$E$9:$E$93)+63.1579*EXP(-0.19*K$58))/(Fperm_SI_Woolf2021!$E$9:$E$93-K$58))*(K$58-Fperm_SI_Woolf2021!$E$9:$E$93)/10))),Fperm_SI_Woolf2021!$D$9:$D$93))</f>
        <v>0.88772605428505791</v>
      </c>
      <c r="L79" s="51" cm="1">
        <f t="array" ref="L79">MIN(1,SLOPE(Fperm_SI_Woolf2021!$F$9:$F$93*EXP(-Fperm_SI_Woolf2021!$I$9:$I$93*$C79*IF(L$58=Fperm_SI_Woolf2021!$E$9:$E$93,1,EXP(LN((1.1*(Fperm_SI_Woolf2021!$E$9:$E$93-L$58)-63.1579*EXP(-0.19*Fperm_SI_Woolf2021!$E$9:$E$93)+63.1579*EXP(-0.19*L$58))/(Fperm_SI_Woolf2021!$E$9:$E$93-L$58))*(L$58-Fperm_SI_Woolf2021!$E$9:$E$93)/10))) + Fperm_SI_Woolf2021!$G$9:$G$93*EXP(-Fperm_SI_Woolf2021!$J$9:$J$93*$C79*IF(L$58=Fperm_SI_Woolf2021!$E$9:$E$93,1,EXP(LN((1.1*(Fperm_SI_Woolf2021!$E$9:$E$93-L$58)-63.1579*EXP(-0.19*Fperm_SI_Woolf2021!$E$9:$E$93)+63.1579*EXP(-0.19*L$58))/(Fperm_SI_Woolf2021!$E$9:$E$93-L$58))*(L$58-Fperm_SI_Woolf2021!$E$9:$E$93)/10))) + Fperm_SI_Woolf2021!$H$9:$H$93*EXP(-Fperm_SI_Woolf2021!$K$9:$K$93*$C79*IF(L$58=Fperm_SI_Woolf2021!$E$9:$E$93,1,EXP(LN((1.1*(Fperm_SI_Woolf2021!$E$9:$E$93-L$58)-63.1579*EXP(-0.19*Fperm_SI_Woolf2021!$E$9:$E$93)+63.1579*EXP(-0.19*L$58))/(Fperm_SI_Woolf2021!$E$9:$E$93-L$58))*(L$58-Fperm_SI_Woolf2021!$E$9:$E$93)/10))),Fperm_SI_Woolf2021!$D$9:$D$93)*L$57+INTERCEPT(Fperm_SI_Woolf2021!$F$9:$F$93*EXP(-Fperm_SI_Woolf2021!$I$9:$I$93*$C79*IF(L$58=Fperm_SI_Woolf2021!$E$9:$E$93,1,EXP(LN((1.1*(Fperm_SI_Woolf2021!$E$9:$E$93-L$58)-63.1579*EXP(-0.19*Fperm_SI_Woolf2021!$E$9:$E$93)+63.1579*EXP(-0.19*L$58))/(Fperm_SI_Woolf2021!$E$9:$E$93-L$58))*(L$58-Fperm_SI_Woolf2021!$E$9:$E$93)/10))) + Fperm_SI_Woolf2021!$G$9:$G$93*EXP(-Fperm_SI_Woolf2021!$J$9:$J$93*$C79*IF(L$58=Fperm_SI_Woolf2021!$E$9:$E$93,1,EXP(LN((1.1*(Fperm_SI_Woolf2021!$E$9:$E$93-L$58)-63.1579*EXP(-0.19*Fperm_SI_Woolf2021!$E$9:$E$93)+63.1579*EXP(-0.19*L$58))/(Fperm_SI_Woolf2021!$E$9:$E$93-L$58))*(L$58-Fperm_SI_Woolf2021!$E$9:$E$93)/10))) + Fperm_SI_Woolf2021!$H$9:$H$93*EXP(-Fperm_SI_Woolf2021!$K$9:$K$93*$C79*IF(L$58=Fperm_SI_Woolf2021!$E$9:$E$93,1,EXP(LN((1.1*(Fperm_SI_Woolf2021!$E$9:$E$93-L$58)-63.1579*EXP(-0.19*Fperm_SI_Woolf2021!$E$9:$E$93)+63.1579*EXP(-0.19*L$58))/(Fperm_SI_Woolf2021!$E$9:$E$93-L$58))*(L$58-Fperm_SI_Woolf2021!$E$9:$E$93)/10))),Fperm_SI_Woolf2021!$D$9:$D$93))</f>
        <v>0.85985180517220727</v>
      </c>
      <c r="M79" s="51" cm="1">
        <f t="array" ref="M79">MIN(1,SLOPE(Fperm_SI_Woolf2021!$F$9:$F$93*EXP(-Fperm_SI_Woolf2021!$I$9:$I$93*$C79*IF(M$58=Fperm_SI_Woolf2021!$E$9:$E$93,1,EXP(LN((1.1*(Fperm_SI_Woolf2021!$E$9:$E$93-M$58)-63.1579*EXP(-0.19*Fperm_SI_Woolf2021!$E$9:$E$93)+63.1579*EXP(-0.19*M$58))/(Fperm_SI_Woolf2021!$E$9:$E$93-M$58))*(M$58-Fperm_SI_Woolf2021!$E$9:$E$93)/10))) + Fperm_SI_Woolf2021!$G$9:$G$93*EXP(-Fperm_SI_Woolf2021!$J$9:$J$93*$C79*IF(M$58=Fperm_SI_Woolf2021!$E$9:$E$93,1,EXP(LN((1.1*(Fperm_SI_Woolf2021!$E$9:$E$93-M$58)-63.1579*EXP(-0.19*Fperm_SI_Woolf2021!$E$9:$E$93)+63.1579*EXP(-0.19*M$58))/(Fperm_SI_Woolf2021!$E$9:$E$93-M$58))*(M$58-Fperm_SI_Woolf2021!$E$9:$E$93)/10))) + Fperm_SI_Woolf2021!$H$9:$H$93*EXP(-Fperm_SI_Woolf2021!$K$9:$K$93*$C79*IF(M$58=Fperm_SI_Woolf2021!$E$9:$E$93,1,EXP(LN((1.1*(Fperm_SI_Woolf2021!$E$9:$E$93-M$58)-63.1579*EXP(-0.19*Fperm_SI_Woolf2021!$E$9:$E$93)+63.1579*EXP(-0.19*M$58))/(Fperm_SI_Woolf2021!$E$9:$E$93-M$58))*(M$58-Fperm_SI_Woolf2021!$E$9:$E$93)/10))),Fperm_SI_Woolf2021!$D$9:$D$93)*M$57+INTERCEPT(Fperm_SI_Woolf2021!$F$9:$F$93*EXP(-Fperm_SI_Woolf2021!$I$9:$I$93*$C79*IF(M$58=Fperm_SI_Woolf2021!$E$9:$E$93,1,EXP(LN((1.1*(Fperm_SI_Woolf2021!$E$9:$E$93-M$58)-63.1579*EXP(-0.19*Fperm_SI_Woolf2021!$E$9:$E$93)+63.1579*EXP(-0.19*M$58))/(Fperm_SI_Woolf2021!$E$9:$E$93-M$58))*(M$58-Fperm_SI_Woolf2021!$E$9:$E$93)/10))) + Fperm_SI_Woolf2021!$G$9:$G$93*EXP(-Fperm_SI_Woolf2021!$J$9:$J$93*$C79*IF(M$58=Fperm_SI_Woolf2021!$E$9:$E$93,1,EXP(LN((1.1*(Fperm_SI_Woolf2021!$E$9:$E$93-M$58)-63.1579*EXP(-0.19*Fperm_SI_Woolf2021!$E$9:$E$93)+63.1579*EXP(-0.19*M$58))/(Fperm_SI_Woolf2021!$E$9:$E$93-M$58))*(M$58-Fperm_SI_Woolf2021!$E$9:$E$93)/10))) + Fperm_SI_Woolf2021!$H$9:$H$93*EXP(-Fperm_SI_Woolf2021!$K$9:$K$93*$C79*IF(M$58=Fperm_SI_Woolf2021!$E$9:$E$93,1,EXP(LN((1.1*(Fperm_SI_Woolf2021!$E$9:$E$93-M$58)-63.1579*EXP(-0.19*Fperm_SI_Woolf2021!$E$9:$E$93)+63.1579*EXP(-0.19*M$58))/(Fperm_SI_Woolf2021!$E$9:$E$93-M$58))*(M$58-Fperm_SI_Woolf2021!$E$9:$E$93)/10))),Fperm_SI_Woolf2021!$D$9:$D$93))</f>
        <v>0.83197755605935653</v>
      </c>
      <c r="N79" s="51" cm="1">
        <f t="array" ref="N79">MIN(1,SLOPE(Fperm_SI_Woolf2021!$F$9:$F$93*EXP(-Fperm_SI_Woolf2021!$I$9:$I$93*$C79*IF(N$58=Fperm_SI_Woolf2021!$E$9:$E$93,1,EXP(LN((1.1*(Fperm_SI_Woolf2021!$E$9:$E$93-N$58)-63.1579*EXP(-0.19*Fperm_SI_Woolf2021!$E$9:$E$93)+63.1579*EXP(-0.19*N$58))/(Fperm_SI_Woolf2021!$E$9:$E$93-N$58))*(N$58-Fperm_SI_Woolf2021!$E$9:$E$93)/10))) + Fperm_SI_Woolf2021!$G$9:$G$93*EXP(-Fperm_SI_Woolf2021!$J$9:$J$93*$C79*IF(N$58=Fperm_SI_Woolf2021!$E$9:$E$93,1,EXP(LN((1.1*(Fperm_SI_Woolf2021!$E$9:$E$93-N$58)-63.1579*EXP(-0.19*Fperm_SI_Woolf2021!$E$9:$E$93)+63.1579*EXP(-0.19*N$58))/(Fperm_SI_Woolf2021!$E$9:$E$93-N$58))*(N$58-Fperm_SI_Woolf2021!$E$9:$E$93)/10))) + Fperm_SI_Woolf2021!$H$9:$H$93*EXP(-Fperm_SI_Woolf2021!$K$9:$K$93*$C79*IF(N$58=Fperm_SI_Woolf2021!$E$9:$E$93,1,EXP(LN((1.1*(Fperm_SI_Woolf2021!$E$9:$E$93-N$58)-63.1579*EXP(-0.19*Fperm_SI_Woolf2021!$E$9:$E$93)+63.1579*EXP(-0.19*N$58))/(Fperm_SI_Woolf2021!$E$9:$E$93-N$58))*(N$58-Fperm_SI_Woolf2021!$E$9:$E$93)/10))),Fperm_SI_Woolf2021!$D$9:$D$93)*N$57+INTERCEPT(Fperm_SI_Woolf2021!$F$9:$F$93*EXP(-Fperm_SI_Woolf2021!$I$9:$I$93*$C79*IF(N$58=Fperm_SI_Woolf2021!$E$9:$E$93,1,EXP(LN((1.1*(Fperm_SI_Woolf2021!$E$9:$E$93-N$58)-63.1579*EXP(-0.19*Fperm_SI_Woolf2021!$E$9:$E$93)+63.1579*EXP(-0.19*N$58))/(Fperm_SI_Woolf2021!$E$9:$E$93-N$58))*(N$58-Fperm_SI_Woolf2021!$E$9:$E$93)/10))) + Fperm_SI_Woolf2021!$G$9:$G$93*EXP(-Fperm_SI_Woolf2021!$J$9:$J$93*$C79*IF(N$58=Fperm_SI_Woolf2021!$E$9:$E$93,1,EXP(LN((1.1*(Fperm_SI_Woolf2021!$E$9:$E$93-N$58)-63.1579*EXP(-0.19*Fperm_SI_Woolf2021!$E$9:$E$93)+63.1579*EXP(-0.19*N$58))/(Fperm_SI_Woolf2021!$E$9:$E$93-N$58))*(N$58-Fperm_SI_Woolf2021!$E$9:$E$93)/10))) + Fperm_SI_Woolf2021!$H$9:$H$93*EXP(-Fperm_SI_Woolf2021!$K$9:$K$93*$C79*IF(N$58=Fperm_SI_Woolf2021!$E$9:$E$93,1,EXP(LN((1.1*(Fperm_SI_Woolf2021!$E$9:$E$93-N$58)-63.1579*EXP(-0.19*Fperm_SI_Woolf2021!$E$9:$E$93)+63.1579*EXP(-0.19*N$58))/(Fperm_SI_Woolf2021!$E$9:$E$93-N$58))*(N$58-Fperm_SI_Woolf2021!$E$9:$E$93)/10))),Fperm_SI_Woolf2021!$D$9:$D$93))</f>
        <v>0.80410330694650578</v>
      </c>
      <c r="O79" s="51" cm="1">
        <f t="array" ref="O79">MIN(1,SLOPE(Fperm_SI_Woolf2021!$F$9:$F$93*EXP(-Fperm_SI_Woolf2021!$I$9:$I$93*$C79*IF(O$58=Fperm_SI_Woolf2021!$E$9:$E$93,1,EXP(LN((1.1*(Fperm_SI_Woolf2021!$E$9:$E$93-O$58)-63.1579*EXP(-0.19*Fperm_SI_Woolf2021!$E$9:$E$93)+63.1579*EXP(-0.19*O$58))/(Fperm_SI_Woolf2021!$E$9:$E$93-O$58))*(O$58-Fperm_SI_Woolf2021!$E$9:$E$93)/10))) + Fperm_SI_Woolf2021!$G$9:$G$93*EXP(-Fperm_SI_Woolf2021!$J$9:$J$93*$C79*IF(O$58=Fperm_SI_Woolf2021!$E$9:$E$93,1,EXP(LN((1.1*(Fperm_SI_Woolf2021!$E$9:$E$93-O$58)-63.1579*EXP(-0.19*Fperm_SI_Woolf2021!$E$9:$E$93)+63.1579*EXP(-0.19*O$58))/(Fperm_SI_Woolf2021!$E$9:$E$93-O$58))*(O$58-Fperm_SI_Woolf2021!$E$9:$E$93)/10))) + Fperm_SI_Woolf2021!$H$9:$H$93*EXP(-Fperm_SI_Woolf2021!$K$9:$K$93*$C79*IF(O$58=Fperm_SI_Woolf2021!$E$9:$E$93,1,EXP(LN((1.1*(Fperm_SI_Woolf2021!$E$9:$E$93-O$58)-63.1579*EXP(-0.19*Fperm_SI_Woolf2021!$E$9:$E$93)+63.1579*EXP(-0.19*O$58))/(Fperm_SI_Woolf2021!$E$9:$E$93-O$58))*(O$58-Fperm_SI_Woolf2021!$E$9:$E$93)/10))),Fperm_SI_Woolf2021!$D$9:$D$93)*O$57+INTERCEPT(Fperm_SI_Woolf2021!$F$9:$F$93*EXP(-Fperm_SI_Woolf2021!$I$9:$I$93*$C79*IF(O$58=Fperm_SI_Woolf2021!$E$9:$E$93,1,EXP(LN((1.1*(Fperm_SI_Woolf2021!$E$9:$E$93-O$58)-63.1579*EXP(-0.19*Fperm_SI_Woolf2021!$E$9:$E$93)+63.1579*EXP(-0.19*O$58))/(Fperm_SI_Woolf2021!$E$9:$E$93-O$58))*(O$58-Fperm_SI_Woolf2021!$E$9:$E$93)/10))) + Fperm_SI_Woolf2021!$G$9:$G$93*EXP(-Fperm_SI_Woolf2021!$J$9:$J$93*$C79*IF(O$58=Fperm_SI_Woolf2021!$E$9:$E$93,1,EXP(LN((1.1*(Fperm_SI_Woolf2021!$E$9:$E$93-O$58)-63.1579*EXP(-0.19*Fperm_SI_Woolf2021!$E$9:$E$93)+63.1579*EXP(-0.19*O$58))/(Fperm_SI_Woolf2021!$E$9:$E$93-O$58))*(O$58-Fperm_SI_Woolf2021!$E$9:$E$93)/10))) + Fperm_SI_Woolf2021!$H$9:$H$93*EXP(-Fperm_SI_Woolf2021!$K$9:$K$93*$C79*IF(O$58=Fperm_SI_Woolf2021!$E$9:$E$93,1,EXP(LN((1.1*(Fperm_SI_Woolf2021!$E$9:$E$93-O$58)-63.1579*EXP(-0.19*Fperm_SI_Woolf2021!$E$9:$E$93)+63.1579*EXP(-0.19*O$58))/(Fperm_SI_Woolf2021!$E$9:$E$93-O$58))*(O$58-Fperm_SI_Woolf2021!$E$9:$E$93)/10))),Fperm_SI_Woolf2021!$D$9:$D$93))</f>
        <v>0.77622905783365514</v>
      </c>
      <c r="P79" s="51" cm="1">
        <f t="array" ref="P79">MIN(1,SLOPE(Fperm_SI_Woolf2021!$F$9:$F$93*EXP(-Fperm_SI_Woolf2021!$I$9:$I$93*$C79*IF(P$58=Fperm_SI_Woolf2021!$E$9:$E$93,1,EXP(LN((1.1*(Fperm_SI_Woolf2021!$E$9:$E$93-P$58)-63.1579*EXP(-0.19*Fperm_SI_Woolf2021!$E$9:$E$93)+63.1579*EXP(-0.19*P$58))/(Fperm_SI_Woolf2021!$E$9:$E$93-P$58))*(P$58-Fperm_SI_Woolf2021!$E$9:$E$93)/10))) + Fperm_SI_Woolf2021!$G$9:$G$93*EXP(-Fperm_SI_Woolf2021!$J$9:$J$93*$C79*IF(P$58=Fperm_SI_Woolf2021!$E$9:$E$93,1,EXP(LN((1.1*(Fperm_SI_Woolf2021!$E$9:$E$93-P$58)-63.1579*EXP(-0.19*Fperm_SI_Woolf2021!$E$9:$E$93)+63.1579*EXP(-0.19*P$58))/(Fperm_SI_Woolf2021!$E$9:$E$93-P$58))*(P$58-Fperm_SI_Woolf2021!$E$9:$E$93)/10))) + Fperm_SI_Woolf2021!$H$9:$H$93*EXP(-Fperm_SI_Woolf2021!$K$9:$K$93*$C79*IF(P$58=Fperm_SI_Woolf2021!$E$9:$E$93,1,EXP(LN((1.1*(Fperm_SI_Woolf2021!$E$9:$E$93-P$58)-63.1579*EXP(-0.19*Fperm_SI_Woolf2021!$E$9:$E$93)+63.1579*EXP(-0.19*P$58))/(Fperm_SI_Woolf2021!$E$9:$E$93-P$58))*(P$58-Fperm_SI_Woolf2021!$E$9:$E$93)/10))),Fperm_SI_Woolf2021!$D$9:$D$93)*P$57+INTERCEPT(Fperm_SI_Woolf2021!$F$9:$F$93*EXP(-Fperm_SI_Woolf2021!$I$9:$I$93*$C79*IF(P$58=Fperm_SI_Woolf2021!$E$9:$E$93,1,EXP(LN((1.1*(Fperm_SI_Woolf2021!$E$9:$E$93-P$58)-63.1579*EXP(-0.19*Fperm_SI_Woolf2021!$E$9:$E$93)+63.1579*EXP(-0.19*P$58))/(Fperm_SI_Woolf2021!$E$9:$E$93-P$58))*(P$58-Fperm_SI_Woolf2021!$E$9:$E$93)/10))) + Fperm_SI_Woolf2021!$G$9:$G$93*EXP(-Fperm_SI_Woolf2021!$J$9:$J$93*$C79*IF(P$58=Fperm_SI_Woolf2021!$E$9:$E$93,1,EXP(LN((1.1*(Fperm_SI_Woolf2021!$E$9:$E$93-P$58)-63.1579*EXP(-0.19*Fperm_SI_Woolf2021!$E$9:$E$93)+63.1579*EXP(-0.19*P$58))/(Fperm_SI_Woolf2021!$E$9:$E$93-P$58))*(P$58-Fperm_SI_Woolf2021!$E$9:$E$93)/10))) + Fperm_SI_Woolf2021!$H$9:$H$93*EXP(-Fperm_SI_Woolf2021!$K$9:$K$93*$C79*IF(P$58=Fperm_SI_Woolf2021!$E$9:$E$93,1,EXP(LN((1.1*(Fperm_SI_Woolf2021!$E$9:$E$93-P$58)-63.1579*EXP(-0.19*Fperm_SI_Woolf2021!$E$9:$E$93)+63.1579*EXP(-0.19*P$58))/(Fperm_SI_Woolf2021!$E$9:$E$93-P$58))*(P$58-Fperm_SI_Woolf2021!$E$9:$E$93)/10))),Fperm_SI_Woolf2021!$D$9:$D$93))</f>
        <v>0.7483548087208044</v>
      </c>
      <c r="Q79" s="51" cm="1">
        <f t="array" ref="Q79">MIN(1,SLOPE(Fperm_SI_Woolf2021!$F$9:$F$93*EXP(-Fperm_SI_Woolf2021!$I$9:$I$93*$C79*IF(Q$58=Fperm_SI_Woolf2021!$E$9:$E$93,1,EXP(LN((1.1*(Fperm_SI_Woolf2021!$E$9:$E$93-Q$58)-63.1579*EXP(-0.19*Fperm_SI_Woolf2021!$E$9:$E$93)+63.1579*EXP(-0.19*Q$58))/(Fperm_SI_Woolf2021!$E$9:$E$93-Q$58))*(Q$58-Fperm_SI_Woolf2021!$E$9:$E$93)/10))) + Fperm_SI_Woolf2021!$G$9:$G$93*EXP(-Fperm_SI_Woolf2021!$J$9:$J$93*$C79*IF(Q$58=Fperm_SI_Woolf2021!$E$9:$E$93,1,EXP(LN((1.1*(Fperm_SI_Woolf2021!$E$9:$E$93-Q$58)-63.1579*EXP(-0.19*Fperm_SI_Woolf2021!$E$9:$E$93)+63.1579*EXP(-0.19*Q$58))/(Fperm_SI_Woolf2021!$E$9:$E$93-Q$58))*(Q$58-Fperm_SI_Woolf2021!$E$9:$E$93)/10))) + Fperm_SI_Woolf2021!$H$9:$H$93*EXP(-Fperm_SI_Woolf2021!$K$9:$K$93*$C79*IF(Q$58=Fperm_SI_Woolf2021!$E$9:$E$93,1,EXP(LN((1.1*(Fperm_SI_Woolf2021!$E$9:$E$93-Q$58)-63.1579*EXP(-0.19*Fperm_SI_Woolf2021!$E$9:$E$93)+63.1579*EXP(-0.19*Q$58))/(Fperm_SI_Woolf2021!$E$9:$E$93-Q$58))*(Q$58-Fperm_SI_Woolf2021!$E$9:$E$93)/10))),Fperm_SI_Woolf2021!$D$9:$D$93)*Q$57+INTERCEPT(Fperm_SI_Woolf2021!$F$9:$F$93*EXP(-Fperm_SI_Woolf2021!$I$9:$I$93*$C79*IF(Q$58=Fperm_SI_Woolf2021!$E$9:$E$93,1,EXP(LN((1.1*(Fperm_SI_Woolf2021!$E$9:$E$93-Q$58)-63.1579*EXP(-0.19*Fperm_SI_Woolf2021!$E$9:$E$93)+63.1579*EXP(-0.19*Q$58))/(Fperm_SI_Woolf2021!$E$9:$E$93-Q$58))*(Q$58-Fperm_SI_Woolf2021!$E$9:$E$93)/10))) + Fperm_SI_Woolf2021!$G$9:$G$93*EXP(-Fperm_SI_Woolf2021!$J$9:$J$93*$C79*IF(Q$58=Fperm_SI_Woolf2021!$E$9:$E$93,1,EXP(LN((1.1*(Fperm_SI_Woolf2021!$E$9:$E$93-Q$58)-63.1579*EXP(-0.19*Fperm_SI_Woolf2021!$E$9:$E$93)+63.1579*EXP(-0.19*Q$58))/(Fperm_SI_Woolf2021!$E$9:$E$93-Q$58))*(Q$58-Fperm_SI_Woolf2021!$E$9:$E$93)/10))) + Fperm_SI_Woolf2021!$H$9:$H$93*EXP(-Fperm_SI_Woolf2021!$K$9:$K$93*$C79*IF(Q$58=Fperm_SI_Woolf2021!$E$9:$E$93,1,EXP(LN((1.1*(Fperm_SI_Woolf2021!$E$9:$E$93-Q$58)-63.1579*EXP(-0.19*Fperm_SI_Woolf2021!$E$9:$E$93)+63.1579*EXP(-0.19*Q$58))/(Fperm_SI_Woolf2021!$E$9:$E$93-Q$58))*(Q$58-Fperm_SI_Woolf2021!$E$9:$E$93)/10))),Fperm_SI_Woolf2021!$D$9:$D$93))</f>
        <v>0.72048055960795376</v>
      </c>
      <c r="R79" s="51" cm="1">
        <f t="array" ref="R79">MIN(1,SLOPE(Fperm_SI_Woolf2021!$F$9:$F$93*EXP(-Fperm_SI_Woolf2021!$I$9:$I$93*$C79*IF(R$58=Fperm_SI_Woolf2021!$E$9:$E$93,1,EXP(LN((1.1*(Fperm_SI_Woolf2021!$E$9:$E$93-R$58)-63.1579*EXP(-0.19*Fperm_SI_Woolf2021!$E$9:$E$93)+63.1579*EXP(-0.19*R$58))/(Fperm_SI_Woolf2021!$E$9:$E$93-R$58))*(R$58-Fperm_SI_Woolf2021!$E$9:$E$93)/10))) + Fperm_SI_Woolf2021!$G$9:$G$93*EXP(-Fperm_SI_Woolf2021!$J$9:$J$93*$C79*IF(R$58=Fperm_SI_Woolf2021!$E$9:$E$93,1,EXP(LN((1.1*(Fperm_SI_Woolf2021!$E$9:$E$93-R$58)-63.1579*EXP(-0.19*Fperm_SI_Woolf2021!$E$9:$E$93)+63.1579*EXP(-0.19*R$58))/(Fperm_SI_Woolf2021!$E$9:$E$93-R$58))*(R$58-Fperm_SI_Woolf2021!$E$9:$E$93)/10))) + Fperm_SI_Woolf2021!$H$9:$H$93*EXP(-Fperm_SI_Woolf2021!$K$9:$K$93*$C79*IF(R$58=Fperm_SI_Woolf2021!$E$9:$E$93,1,EXP(LN((1.1*(Fperm_SI_Woolf2021!$E$9:$E$93-R$58)-63.1579*EXP(-0.19*Fperm_SI_Woolf2021!$E$9:$E$93)+63.1579*EXP(-0.19*R$58))/(Fperm_SI_Woolf2021!$E$9:$E$93-R$58))*(R$58-Fperm_SI_Woolf2021!$E$9:$E$93)/10))),Fperm_SI_Woolf2021!$D$9:$D$93)*R$57+INTERCEPT(Fperm_SI_Woolf2021!$F$9:$F$93*EXP(-Fperm_SI_Woolf2021!$I$9:$I$93*$C79*IF(R$58=Fperm_SI_Woolf2021!$E$9:$E$93,1,EXP(LN((1.1*(Fperm_SI_Woolf2021!$E$9:$E$93-R$58)-63.1579*EXP(-0.19*Fperm_SI_Woolf2021!$E$9:$E$93)+63.1579*EXP(-0.19*R$58))/(Fperm_SI_Woolf2021!$E$9:$E$93-R$58))*(R$58-Fperm_SI_Woolf2021!$E$9:$E$93)/10))) + Fperm_SI_Woolf2021!$G$9:$G$93*EXP(-Fperm_SI_Woolf2021!$J$9:$J$93*$C79*IF(R$58=Fperm_SI_Woolf2021!$E$9:$E$93,1,EXP(LN((1.1*(Fperm_SI_Woolf2021!$E$9:$E$93-R$58)-63.1579*EXP(-0.19*Fperm_SI_Woolf2021!$E$9:$E$93)+63.1579*EXP(-0.19*R$58))/(Fperm_SI_Woolf2021!$E$9:$E$93-R$58))*(R$58-Fperm_SI_Woolf2021!$E$9:$E$93)/10))) + Fperm_SI_Woolf2021!$H$9:$H$93*EXP(-Fperm_SI_Woolf2021!$K$9:$K$93*$C79*IF(R$58=Fperm_SI_Woolf2021!$E$9:$E$93,1,EXP(LN((1.1*(Fperm_SI_Woolf2021!$E$9:$E$93-R$58)-63.1579*EXP(-0.19*Fperm_SI_Woolf2021!$E$9:$E$93)+63.1579*EXP(-0.19*R$58))/(Fperm_SI_Woolf2021!$E$9:$E$93-R$58))*(R$58-Fperm_SI_Woolf2021!$E$9:$E$93)/10))),Fperm_SI_Woolf2021!$D$9:$D$93))</f>
        <v>0.69260631049510302</v>
      </c>
      <c r="S79" s="51" cm="1">
        <f t="array" ref="S79">MIN(1,SLOPE(Fperm_SI_Woolf2021!$F$9:$F$93*EXP(-Fperm_SI_Woolf2021!$I$9:$I$93*$C79*IF(S$58=Fperm_SI_Woolf2021!$E$9:$E$93,1,EXP(LN((1.1*(Fperm_SI_Woolf2021!$E$9:$E$93-S$58)-63.1579*EXP(-0.19*Fperm_SI_Woolf2021!$E$9:$E$93)+63.1579*EXP(-0.19*S$58))/(Fperm_SI_Woolf2021!$E$9:$E$93-S$58))*(S$58-Fperm_SI_Woolf2021!$E$9:$E$93)/10))) + Fperm_SI_Woolf2021!$G$9:$G$93*EXP(-Fperm_SI_Woolf2021!$J$9:$J$93*$C79*IF(S$58=Fperm_SI_Woolf2021!$E$9:$E$93,1,EXP(LN((1.1*(Fperm_SI_Woolf2021!$E$9:$E$93-S$58)-63.1579*EXP(-0.19*Fperm_SI_Woolf2021!$E$9:$E$93)+63.1579*EXP(-0.19*S$58))/(Fperm_SI_Woolf2021!$E$9:$E$93-S$58))*(S$58-Fperm_SI_Woolf2021!$E$9:$E$93)/10))) + Fperm_SI_Woolf2021!$H$9:$H$93*EXP(-Fperm_SI_Woolf2021!$K$9:$K$93*$C79*IF(S$58=Fperm_SI_Woolf2021!$E$9:$E$93,1,EXP(LN((1.1*(Fperm_SI_Woolf2021!$E$9:$E$93-S$58)-63.1579*EXP(-0.19*Fperm_SI_Woolf2021!$E$9:$E$93)+63.1579*EXP(-0.19*S$58))/(Fperm_SI_Woolf2021!$E$9:$E$93-S$58))*(S$58-Fperm_SI_Woolf2021!$E$9:$E$93)/10))),Fperm_SI_Woolf2021!$D$9:$D$93)*S$57+INTERCEPT(Fperm_SI_Woolf2021!$F$9:$F$93*EXP(-Fperm_SI_Woolf2021!$I$9:$I$93*$C79*IF(S$58=Fperm_SI_Woolf2021!$E$9:$E$93,1,EXP(LN((1.1*(Fperm_SI_Woolf2021!$E$9:$E$93-S$58)-63.1579*EXP(-0.19*Fperm_SI_Woolf2021!$E$9:$E$93)+63.1579*EXP(-0.19*S$58))/(Fperm_SI_Woolf2021!$E$9:$E$93-S$58))*(S$58-Fperm_SI_Woolf2021!$E$9:$E$93)/10))) + Fperm_SI_Woolf2021!$G$9:$G$93*EXP(-Fperm_SI_Woolf2021!$J$9:$J$93*$C79*IF(S$58=Fperm_SI_Woolf2021!$E$9:$E$93,1,EXP(LN((1.1*(Fperm_SI_Woolf2021!$E$9:$E$93-S$58)-63.1579*EXP(-0.19*Fperm_SI_Woolf2021!$E$9:$E$93)+63.1579*EXP(-0.19*S$58))/(Fperm_SI_Woolf2021!$E$9:$E$93-S$58))*(S$58-Fperm_SI_Woolf2021!$E$9:$E$93)/10))) + Fperm_SI_Woolf2021!$H$9:$H$93*EXP(-Fperm_SI_Woolf2021!$K$9:$K$93*$C79*IF(S$58=Fperm_SI_Woolf2021!$E$9:$E$93,1,EXP(LN((1.1*(Fperm_SI_Woolf2021!$E$9:$E$93-S$58)-63.1579*EXP(-0.19*Fperm_SI_Woolf2021!$E$9:$E$93)+63.1579*EXP(-0.19*S$58))/(Fperm_SI_Woolf2021!$E$9:$E$93-S$58))*(S$58-Fperm_SI_Woolf2021!$E$9:$E$93)/10))),Fperm_SI_Woolf2021!$D$9:$D$93))</f>
        <v>0.97801203438077799</v>
      </c>
      <c r="T79" s="51" cm="1">
        <f t="array" ref="T79">MIN(1,SLOPE(Fperm_SI_Woolf2021!$F$9:$F$93*EXP(-Fperm_SI_Woolf2021!$I$9:$I$93*$C79*IF(T$58=Fperm_SI_Woolf2021!$E$9:$E$93,1,EXP(LN((1.1*(Fperm_SI_Woolf2021!$E$9:$E$93-T$58)-63.1579*EXP(-0.19*Fperm_SI_Woolf2021!$E$9:$E$93)+63.1579*EXP(-0.19*T$58))/(Fperm_SI_Woolf2021!$E$9:$E$93-T$58))*(T$58-Fperm_SI_Woolf2021!$E$9:$E$93)/10))) + Fperm_SI_Woolf2021!$G$9:$G$93*EXP(-Fperm_SI_Woolf2021!$J$9:$J$93*$C79*IF(T$58=Fperm_SI_Woolf2021!$E$9:$E$93,1,EXP(LN((1.1*(Fperm_SI_Woolf2021!$E$9:$E$93-T$58)-63.1579*EXP(-0.19*Fperm_SI_Woolf2021!$E$9:$E$93)+63.1579*EXP(-0.19*T$58))/(Fperm_SI_Woolf2021!$E$9:$E$93-T$58))*(T$58-Fperm_SI_Woolf2021!$E$9:$E$93)/10))) + Fperm_SI_Woolf2021!$H$9:$H$93*EXP(-Fperm_SI_Woolf2021!$K$9:$K$93*$C79*IF(T$58=Fperm_SI_Woolf2021!$E$9:$E$93,1,EXP(LN((1.1*(Fperm_SI_Woolf2021!$E$9:$E$93-T$58)-63.1579*EXP(-0.19*Fperm_SI_Woolf2021!$E$9:$E$93)+63.1579*EXP(-0.19*T$58))/(Fperm_SI_Woolf2021!$E$9:$E$93-T$58))*(T$58-Fperm_SI_Woolf2021!$E$9:$E$93)/10))),Fperm_SI_Woolf2021!$D$9:$D$93)*T$57+INTERCEPT(Fperm_SI_Woolf2021!$F$9:$F$93*EXP(-Fperm_SI_Woolf2021!$I$9:$I$93*$C79*IF(T$58=Fperm_SI_Woolf2021!$E$9:$E$93,1,EXP(LN((1.1*(Fperm_SI_Woolf2021!$E$9:$E$93-T$58)-63.1579*EXP(-0.19*Fperm_SI_Woolf2021!$E$9:$E$93)+63.1579*EXP(-0.19*T$58))/(Fperm_SI_Woolf2021!$E$9:$E$93-T$58))*(T$58-Fperm_SI_Woolf2021!$E$9:$E$93)/10))) + Fperm_SI_Woolf2021!$G$9:$G$93*EXP(-Fperm_SI_Woolf2021!$J$9:$J$93*$C79*IF(T$58=Fperm_SI_Woolf2021!$E$9:$E$93,1,EXP(LN((1.1*(Fperm_SI_Woolf2021!$E$9:$E$93-T$58)-63.1579*EXP(-0.19*Fperm_SI_Woolf2021!$E$9:$E$93)+63.1579*EXP(-0.19*T$58))/(Fperm_SI_Woolf2021!$E$9:$E$93-T$58))*(T$58-Fperm_SI_Woolf2021!$E$9:$E$93)/10))) + Fperm_SI_Woolf2021!$H$9:$H$93*EXP(-Fperm_SI_Woolf2021!$K$9:$K$93*$C79*IF(T$58=Fperm_SI_Woolf2021!$E$9:$E$93,1,EXP(LN((1.1*(Fperm_SI_Woolf2021!$E$9:$E$93-T$58)-63.1579*EXP(-0.19*Fperm_SI_Woolf2021!$E$9:$E$93)+63.1579*EXP(-0.19*T$58))/(Fperm_SI_Woolf2021!$E$9:$E$93-T$58))*(T$58-Fperm_SI_Woolf2021!$E$9:$E$93)/10))),Fperm_SI_Woolf2021!$D$9:$D$93))</f>
        <v>0.94563096551262604</v>
      </c>
      <c r="U79" s="51" cm="1">
        <f t="array" ref="U79">MIN(1,SLOPE(Fperm_SI_Woolf2021!$F$9:$F$93*EXP(-Fperm_SI_Woolf2021!$I$9:$I$93*$C79*IF(U$58=Fperm_SI_Woolf2021!$E$9:$E$93,1,EXP(LN((1.1*(Fperm_SI_Woolf2021!$E$9:$E$93-U$58)-63.1579*EXP(-0.19*Fperm_SI_Woolf2021!$E$9:$E$93)+63.1579*EXP(-0.19*U$58))/(Fperm_SI_Woolf2021!$E$9:$E$93-U$58))*(U$58-Fperm_SI_Woolf2021!$E$9:$E$93)/10))) + Fperm_SI_Woolf2021!$G$9:$G$93*EXP(-Fperm_SI_Woolf2021!$J$9:$J$93*$C79*IF(U$58=Fperm_SI_Woolf2021!$E$9:$E$93,1,EXP(LN((1.1*(Fperm_SI_Woolf2021!$E$9:$E$93-U$58)-63.1579*EXP(-0.19*Fperm_SI_Woolf2021!$E$9:$E$93)+63.1579*EXP(-0.19*U$58))/(Fperm_SI_Woolf2021!$E$9:$E$93-U$58))*(U$58-Fperm_SI_Woolf2021!$E$9:$E$93)/10))) + Fperm_SI_Woolf2021!$H$9:$H$93*EXP(-Fperm_SI_Woolf2021!$K$9:$K$93*$C79*IF(U$58=Fperm_SI_Woolf2021!$E$9:$E$93,1,EXP(LN((1.1*(Fperm_SI_Woolf2021!$E$9:$E$93-U$58)-63.1579*EXP(-0.19*Fperm_SI_Woolf2021!$E$9:$E$93)+63.1579*EXP(-0.19*U$58))/(Fperm_SI_Woolf2021!$E$9:$E$93-U$58))*(U$58-Fperm_SI_Woolf2021!$E$9:$E$93)/10))),Fperm_SI_Woolf2021!$D$9:$D$93)*U$57+INTERCEPT(Fperm_SI_Woolf2021!$F$9:$F$93*EXP(-Fperm_SI_Woolf2021!$I$9:$I$93*$C79*IF(U$58=Fperm_SI_Woolf2021!$E$9:$E$93,1,EXP(LN((1.1*(Fperm_SI_Woolf2021!$E$9:$E$93-U$58)-63.1579*EXP(-0.19*Fperm_SI_Woolf2021!$E$9:$E$93)+63.1579*EXP(-0.19*U$58))/(Fperm_SI_Woolf2021!$E$9:$E$93-U$58))*(U$58-Fperm_SI_Woolf2021!$E$9:$E$93)/10))) + Fperm_SI_Woolf2021!$G$9:$G$93*EXP(-Fperm_SI_Woolf2021!$J$9:$J$93*$C79*IF(U$58=Fperm_SI_Woolf2021!$E$9:$E$93,1,EXP(LN((1.1*(Fperm_SI_Woolf2021!$E$9:$E$93-U$58)-63.1579*EXP(-0.19*Fperm_SI_Woolf2021!$E$9:$E$93)+63.1579*EXP(-0.19*U$58))/(Fperm_SI_Woolf2021!$E$9:$E$93-U$58))*(U$58-Fperm_SI_Woolf2021!$E$9:$E$93)/10))) + Fperm_SI_Woolf2021!$H$9:$H$93*EXP(-Fperm_SI_Woolf2021!$K$9:$K$93*$C79*IF(U$58=Fperm_SI_Woolf2021!$E$9:$E$93,1,EXP(LN((1.1*(Fperm_SI_Woolf2021!$E$9:$E$93-U$58)-63.1579*EXP(-0.19*Fperm_SI_Woolf2021!$E$9:$E$93)+63.1579*EXP(-0.19*U$58))/(Fperm_SI_Woolf2021!$E$9:$E$93-U$58))*(U$58-Fperm_SI_Woolf2021!$E$9:$E$93)/10))),Fperm_SI_Woolf2021!$D$9:$D$93))</f>
        <v>0.91324989664447409</v>
      </c>
      <c r="V79" s="51" cm="1">
        <f t="array" ref="V79">MIN(1,SLOPE(Fperm_SI_Woolf2021!$F$9:$F$93*EXP(-Fperm_SI_Woolf2021!$I$9:$I$93*$C79*IF(V$58=Fperm_SI_Woolf2021!$E$9:$E$93,1,EXP(LN((1.1*(Fperm_SI_Woolf2021!$E$9:$E$93-V$58)-63.1579*EXP(-0.19*Fperm_SI_Woolf2021!$E$9:$E$93)+63.1579*EXP(-0.19*V$58))/(Fperm_SI_Woolf2021!$E$9:$E$93-V$58))*(V$58-Fperm_SI_Woolf2021!$E$9:$E$93)/10))) + Fperm_SI_Woolf2021!$G$9:$G$93*EXP(-Fperm_SI_Woolf2021!$J$9:$J$93*$C79*IF(V$58=Fperm_SI_Woolf2021!$E$9:$E$93,1,EXP(LN((1.1*(Fperm_SI_Woolf2021!$E$9:$E$93-V$58)-63.1579*EXP(-0.19*Fperm_SI_Woolf2021!$E$9:$E$93)+63.1579*EXP(-0.19*V$58))/(Fperm_SI_Woolf2021!$E$9:$E$93-V$58))*(V$58-Fperm_SI_Woolf2021!$E$9:$E$93)/10))) + Fperm_SI_Woolf2021!$H$9:$H$93*EXP(-Fperm_SI_Woolf2021!$K$9:$K$93*$C79*IF(V$58=Fperm_SI_Woolf2021!$E$9:$E$93,1,EXP(LN((1.1*(Fperm_SI_Woolf2021!$E$9:$E$93-V$58)-63.1579*EXP(-0.19*Fperm_SI_Woolf2021!$E$9:$E$93)+63.1579*EXP(-0.19*V$58))/(Fperm_SI_Woolf2021!$E$9:$E$93-V$58))*(V$58-Fperm_SI_Woolf2021!$E$9:$E$93)/10))),Fperm_SI_Woolf2021!$D$9:$D$93)*V$57+INTERCEPT(Fperm_SI_Woolf2021!$F$9:$F$93*EXP(-Fperm_SI_Woolf2021!$I$9:$I$93*$C79*IF(V$58=Fperm_SI_Woolf2021!$E$9:$E$93,1,EXP(LN((1.1*(Fperm_SI_Woolf2021!$E$9:$E$93-V$58)-63.1579*EXP(-0.19*Fperm_SI_Woolf2021!$E$9:$E$93)+63.1579*EXP(-0.19*V$58))/(Fperm_SI_Woolf2021!$E$9:$E$93-V$58))*(V$58-Fperm_SI_Woolf2021!$E$9:$E$93)/10))) + Fperm_SI_Woolf2021!$G$9:$G$93*EXP(-Fperm_SI_Woolf2021!$J$9:$J$93*$C79*IF(V$58=Fperm_SI_Woolf2021!$E$9:$E$93,1,EXP(LN((1.1*(Fperm_SI_Woolf2021!$E$9:$E$93-V$58)-63.1579*EXP(-0.19*Fperm_SI_Woolf2021!$E$9:$E$93)+63.1579*EXP(-0.19*V$58))/(Fperm_SI_Woolf2021!$E$9:$E$93-V$58))*(V$58-Fperm_SI_Woolf2021!$E$9:$E$93)/10))) + Fperm_SI_Woolf2021!$H$9:$H$93*EXP(-Fperm_SI_Woolf2021!$K$9:$K$93*$C79*IF(V$58=Fperm_SI_Woolf2021!$E$9:$E$93,1,EXP(LN((1.1*(Fperm_SI_Woolf2021!$E$9:$E$93-V$58)-63.1579*EXP(-0.19*Fperm_SI_Woolf2021!$E$9:$E$93)+63.1579*EXP(-0.19*V$58))/(Fperm_SI_Woolf2021!$E$9:$E$93-V$58))*(V$58-Fperm_SI_Woolf2021!$E$9:$E$93)/10))),Fperm_SI_Woolf2021!$D$9:$D$93))</f>
        <v>0.88086882777632214</v>
      </c>
      <c r="W79" s="51" cm="1">
        <f t="array" ref="W79">MIN(1,SLOPE(Fperm_SI_Woolf2021!$F$9:$F$93*EXP(-Fperm_SI_Woolf2021!$I$9:$I$93*$C79*IF(W$58=Fperm_SI_Woolf2021!$E$9:$E$93,1,EXP(LN((1.1*(Fperm_SI_Woolf2021!$E$9:$E$93-W$58)-63.1579*EXP(-0.19*Fperm_SI_Woolf2021!$E$9:$E$93)+63.1579*EXP(-0.19*W$58))/(Fperm_SI_Woolf2021!$E$9:$E$93-W$58))*(W$58-Fperm_SI_Woolf2021!$E$9:$E$93)/10))) + Fperm_SI_Woolf2021!$G$9:$G$93*EXP(-Fperm_SI_Woolf2021!$J$9:$J$93*$C79*IF(W$58=Fperm_SI_Woolf2021!$E$9:$E$93,1,EXP(LN((1.1*(Fperm_SI_Woolf2021!$E$9:$E$93-W$58)-63.1579*EXP(-0.19*Fperm_SI_Woolf2021!$E$9:$E$93)+63.1579*EXP(-0.19*W$58))/(Fperm_SI_Woolf2021!$E$9:$E$93-W$58))*(W$58-Fperm_SI_Woolf2021!$E$9:$E$93)/10))) + Fperm_SI_Woolf2021!$H$9:$H$93*EXP(-Fperm_SI_Woolf2021!$K$9:$K$93*$C79*IF(W$58=Fperm_SI_Woolf2021!$E$9:$E$93,1,EXP(LN((1.1*(Fperm_SI_Woolf2021!$E$9:$E$93-W$58)-63.1579*EXP(-0.19*Fperm_SI_Woolf2021!$E$9:$E$93)+63.1579*EXP(-0.19*W$58))/(Fperm_SI_Woolf2021!$E$9:$E$93-W$58))*(W$58-Fperm_SI_Woolf2021!$E$9:$E$93)/10))),Fperm_SI_Woolf2021!$D$9:$D$93)*W$57+INTERCEPT(Fperm_SI_Woolf2021!$F$9:$F$93*EXP(-Fperm_SI_Woolf2021!$I$9:$I$93*$C79*IF(W$58=Fperm_SI_Woolf2021!$E$9:$E$93,1,EXP(LN((1.1*(Fperm_SI_Woolf2021!$E$9:$E$93-W$58)-63.1579*EXP(-0.19*Fperm_SI_Woolf2021!$E$9:$E$93)+63.1579*EXP(-0.19*W$58))/(Fperm_SI_Woolf2021!$E$9:$E$93-W$58))*(W$58-Fperm_SI_Woolf2021!$E$9:$E$93)/10))) + Fperm_SI_Woolf2021!$G$9:$G$93*EXP(-Fperm_SI_Woolf2021!$J$9:$J$93*$C79*IF(W$58=Fperm_SI_Woolf2021!$E$9:$E$93,1,EXP(LN((1.1*(Fperm_SI_Woolf2021!$E$9:$E$93-W$58)-63.1579*EXP(-0.19*Fperm_SI_Woolf2021!$E$9:$E$93)+63.1579*EXP(-0.19*W$58))/(Fperm_SI_Woolf2021!$E$9:$E$93-W$58))*(W$58-Fperm_SI_Woolf2021!$E$9:$E$93)/10))) + Fperm_SI_Woolf2021!$H$9:$H$93*EXP(-Fperm_SI_Woolf2021!$K$9:$K$93*$C79*IF(W$58=Fperm_SI_Woolf2021!$E$9:$E$93,1,EXP(LN((1.1*(Fperm_SI_Woolf2021!$E$9:$E$93-W$58)-63.1579*EXP(-0.19*Fperm_SI_Woolf2021!$E$9:$E$93)+63.1579*EXP(-0.19*W$58))/(Fperm_SI_Woolf2021!$E$9:$E$93-W$58))*(W$58-Fperm_SI_Woolf2021!$E$9:$E$93)/10))),Fperm_SI_Woolf2021!$D$9:$D$93))</f>
        <v>0.8484877589081703</v>
      </c>
      <c r="X79" s="51" cm="1">
        <f t="array" ref="X79">MIN(1,SLOPE(Fperm_SI_Woolf2021!$F$9:$F$93*EXP(-Fperm_SI_Woolf2021!$I$9:$I$93*$C79*IF(X$58=Fperm_SI_Woolf2021!$E$9:$E$93,1,EXP(LN((1.1*(Fperm_SI_Woolf2021!$E$9:$E$93-X$58)-63.1579*EXP(-0.19*Fperm_SI_Woolf2021!$E$9:$E$93)+63.1579*EXP(-0.19*X$58))/(Fperm_SI_Woolf2021!$E$9:$E$93-X$58))*(X$58-Fperm_SI_Woolf2021!$E$9:$E$93)/10))) + Fperm_SI_Woolf2021!$G$9:$G$93*EXP(-Fperm_SI_Woolf2021!$J$9:$J$93*$C79*IF(X$58=Fperm_SI_Woolf2021!$E$9:$E$93,1,EXP(LN((1.1*(Fperm_SI_Woolf2021!$E$9:$E$93-X$58)-63.1579*EXP(-0.19*Fperm_SI_Woolf2021!$E$9:$E$93)+63.1579*EXP(-0.19*X$58))/(Fperm_SI_Woolf2021!$E$9:$E$93-X$58))*(X$58-Fperm_SI_Woolf2021!$E$9:$E$93)/10))) + Fperm_SI_Woolf2021!$H$9:$H$93*EXP(-Fperm_SI_Woolf2021!$K$9:$K$93*$C79*IF(X$58=Fperm_SI_Woolf2021!$E$9:$E$93,1,EXP(LN((1.1*(Fperm_SI_Woolf2021!$E$9:$E$93-X$58)-63.1579*EXP(-0.19*Fperm_SI_Woolf2021!$E$9:$E$93)+63.1579*EXP(-0.19*X$58))/(Fperm_SI_Woolf2021!$E$9:$E$93-X$58))*(X$58-Fperm_SI_Woolf2021!$E$9:$E$93)/10))),Fperm_SI_Woolf2021!$D$9:$D$93)*X$57+INTERCEPT(Fperm_SI_Woolf2021!$F$9:$F$93*EXP(-Fperm_SI_Woolf2021!$I$9:$I$93*$C79*IF(X$58=Fperm_SI_Woolf2021!$E$9:$E$93,1,EXP(LN((1.1*(Fperm_SI_Woolf2021!$E$9:$E$93-X$58)-63.1579*EXP(-0.19*Fperm_SI_Woolf2021!$E$9:$E$93)+63.1579*EXP(-0.19*X$58))/(Fperm_SI_Woolf2021!$E$9:$E$93-X$58))*(X$58-Fperm_SI_Woolf2021!$E$9:$E$93)/10))) + Fperm_SI_Woolf2021!$G$9:$G$93*EXP(-Fperm_SI_Woolf2021!$J$9:$J$93*$C79*IF(X$58=Fperm_SI_Woolf2021!$E$9:$E$93,1,EXP(LN((1.1*(Fperm_SI_Woolf2021!$E$9:$E$93-X$58)-63.1579*EXP(-0.19*Fperm_SI_Woolf2021!$E$9:$E$93)+63.1579*EXP(-0.19*X$58))/(Fperm_SI_Woolf2021!$E$9:$E$93-X$58))*(X$58-Fperm_SI_Woolf2021!$E$9:$E$93)/10))) + Fperm_SI_Woolf2021!$H$9:$H$93*EXP(-Fperm_SI_Woolf2021!$K$9:$K$93*$C79*IF(X$58=Fperm_SI_Woolf2021!$E$9:$E$93,1,EXP(LN((1.1*(Fperm_SI_Woolf2021!$E$9:$E$93-X$58)-63.1579*EXP(-0.19*Fperm_SI_Woolf2021!$E$9:$E$93)+63.1579*EXP(-0.19*X$58))/(Fperm_SI_Woolf2021!$E$9:$E$93-X$58))*(X$58-Fperm_SI_Woolf2021!$E$9:$E$93)/10))),Fperm_SI_Woolf2021!$D$9:$D$93))</f>
        <v>0.81610669004001835</v>
      </c>
      <c r="Y79" s="51" cm="1">
        <f t="array" ref="Y79">MIN(1,SLOPE(Fperm_SI_Woolf2021!$F$9:$F$93*EXP(-Fperm_SI_Woolf2021!$I$9:$I$93*$C79*IF(Y$58=Fperm_SI_Woolf2021!$E$9:$E$93,1,EXP(LN((1.1*(Fperm_SI_Woolf2021!$E$9:$E$93-Y$58)-63.1579*EXP(-0.19*Fperm_SI_Woolf2021!$E$9:$E$93)+63.1579*EXP(-0.19*Y$58))/(Fperm_SI_Woolf2021!$E$9:$E$93-Y$58))*(Y$58-Fperm_SI_Woolf2021!$E$9:$E$93)/10))) + Fperm_SI_Woolf2021!$G$9:$G$93*EXP(-Fperm_SI_Woolf2021!$J$9:$J$93*$C79*IF(Y$58=Fperm_SI_Woolf2021!$E$9:$E$93,1,EXP(LN((1.1*(Fperm_SI_Woolf2021!$E$9:$E$93-Y$58)-63.1579*EXP(-0.19*Fperm_SI_Woolf2021!$E$9:$E$93)+63.1579*EXP(-0.19*Y$58))/(Fperm_SI_Woolf2021!$E$9:$E$93-Y$58))*(Y$58-Fperm_SI_Woolf2021!$E$9:$E$93)/10))) + Fperm_SI_Woolf2021!$H$9:$H$93*EXP(-Fperm_SI_Woolf2021!$K$9:$K$93*$C79*IF(Y$58=Fperm_SI_Woolf2021!$E$9:$E$93,1,EXP(LN((1.1*(Fperm_SI_Woolf2021!$E$9:$E$93-Y$58)-63.1579*EXP(-0.19*Fperm_SI_Woolf2021!$E$9:$E$93)+63.1579*EXP(-0.19*Y$58))/(Fperm_SI_Woolf2021!$E$9:$E$93-Y$58))*(Y$58-Fperm_SI_Woolf2021!$E$9:$E$93)/10))),Fperm_SI_Woolf2021!$D$9:$D$93)*Y$57+INTERCEPT(Fperm_SI_Woolf2021!$F$9:$F$93*EXP(-Fperm_SI_Woolf2021!$I$9:$I$93*$C79*IF(Y$58=Fperm_SI_Woolf2021!$E$9:$E$93,1,EXP(LN((1.1*(Fperm_SI_Woolf2021!$E$9:$E$93-Y$58)-63.1579*EXP(-0.19*Fperm_SI_Woolf2021!$E$9:$E$93)+63.1579*EXP(-0.19*Y$58))/(Fperm_SI_Woolf2021!$E$9:$E$93-Y$58))*(Y$58-Fperm_SI_Woolf2021!$E$9:$E$93)/10))) + Fperm_SI_Woolf2021!$G$9:$G$93*EXP(-Fperm_SI_Woolf2021!$J$9:$J$93*$C79*IF(Y$58=Fperm_SI_Woolf2021!$E$9:$E$93,1,EXP(LN((1.1*(Fperm_SI_Woolf2021!$E$9:$E$93-Y$58)-63.1579*EXP(-0.19*Fperm_SI_Woolf2021!$E$9:$E$93)+63.1579*EXP(-0.19*Y$58))/(Fperm_SI_Woolf2021!$E$9:$E$93-Y$58))*(Y$58-Fperm_SI_Woolf2021!$E$9:$E$93)/10))) + Fperm_SI_Woolf2021!$H$9:$H$93*EXP(-Fperm_SI_Woolf2021!$K$9:$K$93*$C79*IF(Y$58=Fperm_SI_Woolf2021!$E$9:$E$93,1,EXP(LN((1.1*(Fperm_SI_Woolf2021!$E$9:$E$93-Y$58)-63.1579*EXP(-0.19*Fperm_SI_Woolf2021!$E$9:$E$93)+63.1579*EXP(-0.19*Y$58))/(Fperm_SI_Woolf2021!$E$9:$E$93-Y$58))*(Y$58-Fperm_SI_Woolf2021!$E$9:$E$93)/10))),Fperm_SI_Woolf2021!$D$9:$D$93))</f>
        <v>0.78372562117186639</v>
      </c>
      <c r="Z79" s="51" cm="1">
        <f t="array" ref="Z79">MIN(1,SLOPE(Fperm_SI_Woolf2021!$F$9:$F$93*EXP(-Fperm_SI_Woolf2021!$I$9:$I$93*$C79*IF(Z$58=Fperm_SI_Woolf2021!$E$9:$E$93,1,EXP(LN((1.1*(Fperm_SI_Woolf2021!$E$9:$E$93-Z$58)-63.1579*EXP(-0.19*Fperm_SI_Woolf2021!$E$9:$E$93)+63.1579*EXP(-0.19*Z$58))/(Fperm_SI_Woolf2021!$E$9:$E$93-Z$58))*(Z$58-Fperm_SI_Woolf2021!$E$9:$E$93)/10))) + Fperm_SI_Woolf2021!$G$9:$G$93*EXP(-Fperm_SI_Woolf2021!$J$9:$J$93*$C79*IF(Z$58=Fperm_SI_Woolf2021!$E$9:$E$93,1,EXP(LN((1.1*(Fperm_SI_Woolf2021!$E$9:$E$93-Z$58)-63.1579*EXP(-0.19*Fperm_SI_Woolf2021!$E$9:$E$93)+63.1579*EXP(-0.19*Z$58))/(Fperm_SI_Woolf2021!$E$9:$E$93-Z$58))*(Z$58-Fperm_SI_Woolf2021!$E$9:$E$93)/10))) + Fperm_SI_Woolf2021!$H$9:$H$93*EXP(-Fperm_SI_Woolf2021!$K$9:$K$93*$C79*IF(Z$58=Fperm_SI_Woolf2021!$E$9:$E$93,1,EXP(LN((1.1*(Fperm_SI_Woolf2021!$E$9:$E$93-Z$58)-63.1579*EXP(-0.19*Fperm_SI_Woolf2021!$E$9:$E$93)+63.1579*EXP(-0.19*Z$58))/(Fperm_SI_Woolf2021!$E$9:$E$93-Z$58))*(Z$58-Fperm_SI_Woolf2021!$E$9:$E$93)/10))),Fperm_SI_Woolf2021!$D$9:$D$93)*Z$57+INTERCEPT(Fperm_SI_Woolf2021!$F$9:$F$93*EXP(-Fperm_SI_Woolf2021!$I$9:$I$93*$C79*IF(Z$58=Fperm_SI_Woolf2021!$E$9:$E$93,1,EXP(LN((1.1*(Fperm_SI_Woolf2021!$E$9:$E$93-Z$58)-63.1579*EXP(-0.19*Fperm_SI_Woolf2021!$E$9:$E$93)+63.1579*EXP(-0.19*Z$58))/(Fperm_SI_Woolf2021!$E$9:$E$93-Z$58))*(Z$58-Fperm_SI_Woolf2021!$E$9:$E$93)/10))) + Fperm_SI_Woolf2021!$G$9:$G$93*EXP(-Fperm_SI_Woolf2021!$J$9:$J$93*$C79*IF(Z$58=Fperm_SI_Woolf2021!$E$9:$E$93,1,EXP(LN((1.1*(Fperm_SI_Woolf2021!$E$9:$E$93-Z$58)-63.1579*EXP(-0.19*Fperm_SI_Woolf2021!$E$9:$E$93)+63.1579*EXP(-0.19*Z$58))/(Fperm_SI_Woolf2021!$E$9:$E$93-Z$58))*(Z$58-Fperm_SI_Woolf2021!$E$9:$E$93)/10))) + Fperm_SI_Woolf2021!$H$9:$H$93*EXP(-Fperm_SI_Woolf2021!$K$9:$K$93*$C79*IF(Z$58=Fperm_SI_Woolf2021!$E$9:$E$93,1,EXP(LN((1.1*(Fperm_SI_Woolf2021!$E$9:$E$93-Z$58)-63.1579*EXP(-0.19*Fperm_SI_Woolf2021!$E$9:$E$93)+63.1579*EXP(-0.19*Z$58))/(Fperm_SI_Woolf2021!$E$9:$E$93-Z$58))*(Z$58-Fperm_SI_Woolf2021!$E$9:$E$93)/10))),Fperm_SI_Woolf2021!$D$9:$D$93))</f>
        <v>0.75134455230371455</v>
      </c>
      <c r="AA79" s="51" cm="1">
        <f t="array" ref="AA79">MIN(1,SLOPE(Fperm_SI_Woolf2021!$F$9:$F$93*EXP(-Fperm_SI_Woolf2021!$I$9:$I$93*$C79*IF(AA$58=Fperm_SI_Woolf2021!$E$9:$E$93,1,EXP(LN((1.1*(Fperm_SI_Woolf2021!$E$9:$E$93-AA$58)-63.1579*EXP(-0.19*Fperm_SI_Woolf2021!$E$9:$E$93)+63.1579*EXP(-0.19*AA$58))/(Fperm_SI_Woolf2021!$E$9:$E$93-AA$58))*(AA$58-Fperm_SI_Woolf2021!$E$9:$E$93)/10))) + Fperm_SI_Woolf2021!$G$9:$G$93*EXP(-Fperm_SI_Woolf2021!$J$9:$J$93*$C79*IF(AA$58=Fperm_SI_Woolf2021!$E$9:$E$93,1,EXP(LN((1.1*(Fperm_SI_Woolf2021!$E$9:$E$93-AA$58)-63.1579*EXP(-0.19*Fperm_SI_Woolf2021!$E$9:$E$93)+63.1579*EXP(-0.19*AA$58))/(Fperm_SI_Woolf2021!$E$9:$E$93-AA$58))*(AA$58-Fperm_SI_Woolf2021!$E$9:$E$93)/10))) + Fperm_SI_Woolf2021!$H$9:$H$93*EXP(-Fperm_SI_Woolf2021!$K$9:$K$93*$C79*IF(AA$58=Fperm_SI_Woolf2021!$E$9:$E$93,1,EXP(LN((1.1*(Fperm_SI_Woolf2021!$E$9:$E$93-AA$58)-63.1579*EXP(-0.19*Fperm_SI_Woolf2021!$E$9:$E$93)+63.1579*EXP(-0.19*AA$58))/(Fperm_SI_Woolf2021!$E$9:$E$93-AA$58))*(AA$58-Fperm_SI_Woolf2021!$E$9:$E$93)/10))),Fperm_SI_Woolf2021!$D$9:$D$93)*AA$57+INTERCEPT(Fperm_SI_Woolf2021!$F$9:$F$93*EXP(-Fperm_SI_Woolf2021!$I$9:$I$93*$C79*IF(AA$58=Fperm_SI_Woolf2021!$E$9:$E$93,1,EXP(LN((1.1*(Fperm_SI_Woolf2021!$E$9:$E$93-AA$58)-63.1579*EXP(-0.19*Fperm_SI_Woolf2021!$E$9:$E$93)+63.1579*EXP(-0.19*AA$58))/(Fperm_SI_Woolf2021!$E$9:$E$93-AA$58))*(AA$58-Fperm_SI_Woolf2021!$E$9:$E$93)/10))) + Fperm_SI_Woolf2021!$G$9:$G$93*EXP(-Fperm_SI_Woolf2021!$J$9:$J$93*$C79*IF(AA$58=Fperm_SI_Woolf2021!$E$9:$E$93,1,EXP(LN((1.1*(Fperm_SI_Woolf2021!$E$9:$E$93-AA$58)-63.1579*EXP(-0.19*Fperm_SI_Woolf2021!$E$9:$E$93)+63.1579*EXP(-0.19*AA$58))/(Fperm_SI_Woolf2021!$E$9:$E$93-AA$58))*(AA$58-Fperm_SI_Woolf2021!$E$9:$E$93)/10))) + Fperm_SI_Woolf2021!$H$9:$H$93*EXP(-Fperm_SI_Woolf2021!$K$9:$K$93*$C79*IF(AA$58=Fperm_SI_Woolf2021!$E$9:$E$93,1,EXP(LN((1.1*(Fperm_SI_Woolf2021!$E$9:$E$93-AA$58)-63.1579*EXP(-0.19*Fperm_SI_Woolf2021!$E$9:$E$93)+63.1579*EXP(-0.19*AA$58))/(Fperm_SI_Woolf2021!$E$9:$E$93-AA$58))*(AA$58-Fperm_SI_Woolf2021!$E$9:$E$93)/10))),Fperm_SI_Woolf2021!$D$9:$D$93))</f>
        <v>0.71896348343556249</v>
      </c>
      <c r="AB79" s="51" cm="1">
        <f t="array" ref="AB79">MIN(1,SLOPE(Fperm_SI_Woolf2021!$F$9:$F$93*EXP(-Fperm_SI_Woolf2021!$I$9:$I$93*$C79*IF(AB$58=Fperm_SI_Woolf2021!$E$9:$E$93,1,EXP(LN((1.1*(Fperm_SI_Woolf2021!$E$9:$E$93-AB$58)-63.1579*EXP(-0.19*Fperm_SI_Woolf2021!$E$9:$E$93)+63.1579*EXP(-0.19*AB$58))/(Fperm_SI_Woolf2021!$E$9:$E$93-AB$58))*(AB$58-Fperm_SI_Woolf2021!$E$9:$E$93)/10))) + Fperm_SI_Woolf2021!$G$9:$G$93*EXP(-Fperm_SI_Woolf2021!$J$9:$J$93*$C79*IF(AB$58=Fperm_SI_Woolf2021!$E$9:$E$93,1,EXP(LN((1.1*(Fperm_SI_Woolf2021!$E$9:$E$93-AB$58)-63.1579*EXP(-0.19*Fperm_SI_Woolf2021!$E$9:$E$93)+63.1579*EXP(-0.19*AB$58))/(Fperm_SI_Woolf2021!$E$9:$E$93-AB$58))*(AB$58-Fperm_SI_Woolf2021!$E$9:$E$93)/10))) + Fperm_SI_Woolf2021!$H$9:$H$93*EXP(-Fperm_SI_Woolf2021!$K$9:$K$93*$C79*IF(AB$58=Fperm_SI_Woolf2021!$E$9:$E$93,1,EXP(LN((1.1*(Fperm_SI_Woolf2021!$E$9:$E$93-AB$58)-63.1579*EXP(-0.19*Fperm_SI_Woolf2021!$E$9:$E$93)+63.1579*EXP(-0.19*AB$58))/(Fperm_SI_Woolf2021!$E$9:$E$93-AB$58))*(AB$58-Fperm_SI_Woolf2021!$E$9:$E$93)/10))),Fperm_SI_Woolf2021!$D$9:$D$93)*AB$57+INTERCEPT(Fperm_SI_Woolf2021!$F$9:$F$93*EXP(-Fperm_SI_Woolf2021!$I$9:$I$93*$C79*IF(AB$58=Fperm_SI_Woolf2021!$E$9:$E$93,1,EXP(LN((1.1*(Fperm_SI_Woolf2021!$E$9:$E$93-AB$58)-63.1579*EXP(-0.19*Fperm_SI_Woolf2021!$E$9:$E$93)+63.1579*EXP(-0.19*AB$58))/(Fperm_SI_Woolf2021!$E$9:$E$93-AB$58))*(AB$58-Fperm_SI_Woolf2021!$E$9:$E$93)/10))) + Fperm_SI_Woolf2021!$G$9:$G$93*EXP(-Fperm_SI_Woolf2021!$J$9:$J$93*$C79*IF(AB$58=Fperm_SI_Woolf2021!$E$9:$E$93,1,EXP(LN((1.1*(Fperm_SI_Woolf2021!$E$9:$E$93-AB$58)-63.1579*EXP(-0.19*Fperm_SI_Woolf2021!$E$9:$E$93)+63.1579*EXP(-0.19*AB$58))/(Fperm_SI_Woolf2021!$E$9:$E$93-AB$58))*(AB$58-Fperm_SI_Woolf2021!$E$9:$E$93)/10))) + Fperm_SI_Woolf2021!$H$9:$H$93*EXP(-Fperm_SI_Woolf2021!$K$9:$K$93*$C79*IF(AB$58=Fperm_SI_Woolf2021!$E$9:$E$93,1,EXP(LN((1.1*(Fperm_SI_Woolf2021!$E$9:$E$93-AB$58)-63.1579*EXP(-0.19*Fperm_SI_Woolf2021!$E$9:$E$93)+63.1579*EXP(-0.19*AB$58))/(Fperm_SI_Woolf2021!$E$9:$E$93-AB$58))*(AB$58-Fperm_SI_Woolf2021!$E$9:$E$93)/10))),Fperm_SI_Woolf2021!$D$9:$D$93))</f>
        <v>0.68658241456741065</v>
      </c>
      <c r="AC79" s="51" cm="1">
        <f t="array" ref="AC79">MIN(1,SLOPE(Fperm_SI_Woolf2021!$F$9:$F$93*EXP(-Fperm_SI_Woolf2021!$I$9:$I$93*$C79*IF(AC$58=Fperm_SI_Woolf2021!$E$9:$E$93,1,EXP(LN((1.1*(Fperm_SI_Woolf2021!$E$9:$E$93-AC$58)-63.1579*EXP(-0.19*Fperm_SI_Woolf2021!$E$9:$E$93)+63.1579*EXP(-0.19*AC$58))/(Fperm_SI_Woolf2021!$E$9:$E$93-AC$58))*(AC$58-Fperm_SI_Woolf2021!$E$9:$E$93)/10))) + Fperm_SI_Woolf2021!$G$9:$G$93*EXP(-Fperm_SI_Woolf2021!$J$9:$J$93*$C79*IF(AC$58=Fperm_SI_Woolf2021!$E$9:$E$93,1,EXP(LN((1.1*(Fperm_SI_Woolf2021!$E$9:$E$93-AC$58)-63.1579*EXP(-0.19*Fperm_SI_Woolf2021!$E$9:$E$93)+63.1579*EXP(-0.19*AC$58))/(Fperm_SI_Woolf2021!$E$9:$E$93-AC$58))*(AC$58-Fperm_SI_Woolf2021!$E$9:$E$93)/10))) + Fperm_SI_Woolf2021!$H$9:$H$93*EXP(-Fperm_SI_Woolf2021!$K$9:$K$93*$C79*IF(AC$58=Fperm_SI_Woolf2021!$E$9:$E$93,1,EXP(LN((1.1*(Fperm_SI_Woolf2021!$E$9:$E$93-AC$58)-63.1579*EXP(-0.19*Fperm_SI_Woolf2021!$E$9:$E$93)+63.1579*EXP(-0.19*AC$58))/(Fperm_SI_Woolf2021!$E$9:$E$93-AC$58))*(AC$58-Fperm_SI_Woolf2021!$E$9:$E$93)/10))),Fperm_SI_Woolf2021!$D$9:$D$93)*AC$57+INTERCEPT(Fperm_SI_Woolf2021!$F$9:$F$93*EXP(-Fperm_SI_Woolf2021!$I$9:$I$93*$C79*IF(AC$58=Fperm_SI_Woolf2021!$E$9:$E$93,1,EXP(LN((1.1*(Fperm_SI_Woolf2021!$E$9:$E$93-AC$58)-63.1579*EXP(-0.19*Fperm_SI_Woolf2021!$E$9:$E$93)+63.1579*EXP(-0.19*AC$58))/(Fperm_SI_Woolf2021!$E$9:$E$93-AC$58))*(AC$58-Fperm_SI_Woolf2021!$E$9:$E$93)/10))) + Fperm_SI_Woolf2021!$G$9:$G$93*EXP(-Fperm_SI_Woolf2021!$J$9:$J$93*$C79*IF(AC$58=Fperm_SI_Woolf2021!$E$9:$E$93,1,EXP(LN((1.1*(Fperm_SI_Woolf2021!$E$9:$E$93-AC$58)-63.1579*EXP(-0.19*Fperm_SI_Woolf2021!$E$9:$E$93)+63.1579*EXP(-0.19*AC$58))/(Fperm_SI_Woolf2021!$E$9:$E$93-AC$58))*(AC$58-Fperm_SI_Woolf2021!$E$9:$E$93)/10))) + Fperm_SI_Woolf2021!$H$9:$H$93*EXP(-Fperm_SI_Woolf2021!$K$9:$K$93*$C79*IF(AC$58=Fperm_SI_Woolf2021!$E$9:$E$93,1,EXP(LN((1.1*(Fperm_SI_Woolf2021!$E$9:$E$93-AC$58)-63.1579*EXP(-0.19*Fperm_SI_Woolf2021!$E$9:$E$93)+63.1579*EXP(-0.19*AC$58))/(Fperm_SI_Woolf2021!$E$9:$E$93-AC$58))*(AC$58-Fperm_SI_Woolf2021!$E$9:$E$93)/10))),Fperm_SI_Woolf2021!$D$9:$D$93))</f>
        <v>0.6542013456992587</v>
      </c>
      <c r="AD79" s="51" cm="1">
        <f t="array" ref="AD79">MIN(1,SLOPE(Fperm_SI_Woolf2021!$F$9:$F$93*EXP(-Fperm_SI_Woolf2021!$I$9:$I$93*$C79*IF(AD$58=Fperm_SI_Woolf2021!$E$9:$E$93,1,EXP(LN((1.1*(Fperm_SI_Woolf2021!$E$9:$E$93-AD$58)-63.1579*EXP(-0.19*Fperm_SI_Woolf2021!$E$9:$E$93)+63.1579*EXP(-0.19*AD$58))/(Fperm_SI_Woolf2021!$E$9:$E$93-AD$58))*(AD$58-Fperm_SI_Woolf2021!$E$9:$E$93)/10))) + Fperm_SI_Woolf2021!$G$9:$G$93*EXP(-Fperm_SI_Woolf2021!$J$9:$J$93*$C79*IF(AD$58=Fperm_SI_Woolf2021!$E$9:$E$93,1,EXP(LN((1.1*(Fperm_SI_Woolf2021!$E$9:$E$93-AD$58)-63.1579*EXP(-0.19*Fperm_SI_Woolf2021!$E$9:$E$93)+63.1579*EXP(-0.19*AD$58))/(Fperm_SI_Woolf2021!$E$9:$E$93-AD$58))*(AD$58-Fperm_SI_Woolf2021!$E$9:$E$93)/10))) + Fperm_SI_Woolf2021!$H$9:$H$93*EXP(-Fperm_SI_Woolf2021!$K$9:$K$93*$C79*IF(AD$58=Fperm_SI_Woolf2021!$E$9:$E$93,1,EXP(LN((1.1*(Fperm_SI_Woolf2021!$E$9:$E$93-AD$58)-63.1579*EXP(-0.19*Fperm_SI_Woolf2021!$E$9:$E$93)+63.1579*EXP(-0.19*AD$58))/(Fperm_SI_Woolf2021!$E$9:$E$93-AD$58))*(AD$58-Fperm_SI_Woolf2021!$E$9:$E$93)/10))),Fperm_SI_Woolf2021!$D$9:$D$93)*AD$57+INTERCEPT(Fperm_SI_Woolf2021!$F$9:$F$93*EXP(-Fperm_SI_Woolf2021!$I$9:$I$93*$C79*IF(AD$58=Fperm_SI_Woolf2021!$E$9:$E$93,1,EXP(LN((1.1*(Fperm_SI_Woolf2021!$E$9:$E$93-AD$58)-63.1579*EXP(-0.19*Fperm_SI_Woolf2021!$E$9:$E$93)+63.1579*EXP(-0.19*AD$58))/(Fperm_SI_Woolf2021!$E$9:$E$93-AD$58))*(AD$58-Fperm_SI_Woolf2021!$E$9:$E$93)/10))) + Fperm_SI_Woolf2021!$G$9:$G$93*EXP(-Fperm_SI_Woolf2021!$J$9:$J$93*$C79*IF(AD$58=Fperm_SI_Woolf2021!$E$9:$E$93,1,EXP(LN((1.1*(Fperm_SI_Woolf2021!$E$9:$E$93-AD$58)-63.1579*EXP(-0.19*Fperm_SI_Woolf2021!$E$9:$E$93)+63.1579*EXP(-0.19*AD$58))/(Fperm_SI_Woolf2021!$E$9:$E$93-AD$58))*(AD$58-Fperm_SI_Woolf2021!$E$9:$E$93)/10))) + Fperm_SI_Woolf2021!$H$9:$H$93*EXP(-Fperm_SI_Woolf2021!$K$9:$K$93*$C79*IF(AD$58=Fperm_SI_Woolf2021!$E$9:$E$93,1,EXP(LN((1.1*(Fperm_SI_Woolf2021!$E$9:$E$93-AD$58)-63.1579*EXP(-0.19*Fperm_SI_Woolf2021!$E$9:$E$93)+63.1579*EXP(-0.19*AD$58))/(Fperm_SI_Woolf2021!$E$9:$E$93-AD$58))*(AD$58-Fperm_SI_Woolf2021!$E$9:$E$93)/10))),Fperm_SI_Woolf2021!$D$9:$D$93))</f>
        <v>0.62182027683110674</v>
      </c>
      <c r="AE79" s="51" cm="1">
        <f t="array" ref="AE79">MIN(1,SLOPE(Fperm_SI_Woolf2021!$F$9:$F$93*EXP(-Fperm_SI_Woolf2021!$I$9:$I$93*$C79*IF(AE$58=Fperm_SI_Woolf2021!$E$9:$E$93,1,EXP(LN((1.1*(Fperm_SI_Woolf2021!$E$9:$E$93-AE$58)-63.1579*EXP(-0.19*Fperm_SI_Woolf2021!$E$9:$E$93)+63.1579*EXP(-0.19*AE$58))/(Fperm_SI_Woolf2021!$E$9:$E$93-AE$58))*(AE$58-Fperm_SI_Woolf2021!$E$9:$E$93)/10))) + Fperm_SI_Woolf2021!$G$9:$G$93*EXP(-Fperm_SI_Woolf2021!$J$9:$J$93*$C79*IF(AE$58=Fperm_SI_Woolf2021!$E$9:$E$93,1,EXP(LN((1.1*(Fperm_SI_Woolf2021!$E$9:$E$93-AE$58)-63.1579*EXP(-0.19*Fperm_SI_Woolf2021!$E$9:$E$93)+63.1579*EXP(-0.19*AE$58))/(Fperm_SI_Woolf2021!$E$9:$E$93-AE$58))*(AE$58-Fperm_SI_Woolf2021!$E$9:$E$93)/10))) + Fperm_SI_Woolf2021!$H$9:$H$93*EXP(-Fperm_SI_Woolf2021!$K$9:$K$93*$C79*IF(AE$58=Fperm_SI_Woolf2021!$E$9:$E$93,1,EXP(LN((1.1*(Fperm_SI_Woolf2021!$E$9:$E$93-AE$58)-63.1579*EXP(-0.19*Fperm_SI_Woolf2021!$E$9:$E$93)+63.1579*EXP(-0.19*AE$58))/(Fperm_SI_Woolf2021!$E$9:$E$93-AE$58))*(AE$58-Fperm_SI_Woolf2021!$E$9:$E$93)/10))),Fperm_SI_Woolf2021!$D$9:$D$93)*AE$57+INTERCEPT(Fperm_SI_Woolf2021!$F$9:$F$93*EXP(-Fperm_SI_Woolf2021!$I$9:$I$93*$C79*IF(AE$58=Fperm_SI_Woolf2021!$E$9:$E$93,1,EXP(LN((1.1*(Fperm_SI_Woolf2021!$E$9:$E$93-AE$58)-63.1579*EXP(-0.19*Fperm_SI_Woolf2021!$E$9:$E$93)+63.1579*EXP(-0.19*AE$58))/(Fperm_SI_Woolf2021!$E$9:$E$93-AE$58))*(AE$58-Fperm_SI_Woolf2021!$E$9:$E$93)/10))) + Fperm_SI_Woolf2021!$G$9:$G$93*EXP(-Fperm_SI_Woolf2021!$J$9:$J$93*$C79*IF(AE$58=Fperm_SI_Woolf2021!$E$9:$E$93,1,EXP(LN((1.1*(Fperm_SI_Woolf2021!$E$9:$E$93-AE$58)-63.1579*EXP(-0.19*Fperm_SI_Woolf2021!$E$9:$E$93)+63.1579*EXP(-0.19*AE$58))/(Fperm_SI_Woolf2021!$E$9:$E$93-AE$58))*(AE$58-Fperm_SI_Woolf2021!$E$9:$E$93)/10))) + Fperm_SI_Woolf2021!$H$9:$H$93*EXP(-Fperm_SI_Woolf2021!$K$9:$K$93*$C79*IF(AE$58=Fperm_SI_Woolf2021!$E$9:$E$93,1,EXP(LN((1.1*(Fperm_SI_Woolf2021!$E$9:$E$93-AE$58)-63.1579*EXP(-0.19*Fperm_SI_Woolf2021!$E$9:$E$93)+63.1579*EXP(-0.19*AE$58))/(Fperm_SI_Woolf2021!$E$9:$E$93-AE$58))*(AE$58-Fperm_SI_Woolf2021!$E$9:$E$93)/10))),Fperm_SI_Woolf2021!$D$9:$D$93))</f>
        <v>0.58943920796295479</v>
      </c>
      <c r="AF79" s="51" cm="1">
        <f t="array" ref="AF79">MIN(1,SLOPE(Fperm_SI_Woolf2021!$F$9:$F$93*EXP(-Fperm_SI_Woolf2021!$I$9:$I$93*$C79*IF(AF$58=Fperm_SI_Woolf2021!$E$9:$E$93,1,EXP(LN((1.1*(Fperm_SI_Woolf2021!$E$9:$E$93-AF$58)-63.1579*EXP(-0.19*Fperm_SI_Woolf2021!$E$9:$E$93)+63.1579*EXP(-0.19*AF$58))/(Fperm_SI_Woolf2021!$E$9:$E$93-AF$58))*(AF$58-Fperm_SI_Woolf2021!$E$9:$E$93)/10))) + Fperm_SI_Woolf2021!$G$9:$G$93*EXP(-Fperm_SI_Woolf2021!$J$9:$J$93*$C79*IF(AF$58=Fperm_SI_Woolf2021!$E$9:$E$93,1,EXP(LN((1.1*(Fperm_SI_Woolf2021!$E$9:$E$93-AF$58)-63.1579*EXP(-0.19*Fperm_SI_Woolf2021!$E$9:$E$93)+63.1579*EXP(-0.19*AF$58))/(Fperm_SI_Woolf2021!$E$9:$E$93-AF$58))*(AF$58-Fperm_SI_Woolf2021!$E$9:$E$93)/10))) + Fperm_SI_Woolf2021!$H$9:$H$93*EXP(-Fperm_SI_Woolf2021!$K$9:$K$93*$C79*IF(AF$58=Fperm_SI_Woolf2021!$E$9:$E$93,1,EXP(LN((1.1*(Fperm_SI_Woolf2021!$E$9:$E$93-AF$58)-63.1579*EXP(-0.19*Fperm_SI_Woolf2021!$E$9:$E$93)+63.1579*EXP(-0.19*AF$58))/(Fperm_SI_Woolf2021!$E$9:$E$93-AF$58))*(AF$58-Fperm_SI_Woolf2021!$E$9:$E$93)/10))),Fperm_SI_Woolf2021!$D$9:$D$93)*AF$57+INTERCEPT(Fperm_SI_Woolf2021!$F$9:$F$93*EXP(-Fperm_SI_Woolf2021!$I$9:$I$93*$C79*IF(AF$58=Fperm_SI_Woolf2021!$E$9:$E$93,1,EXP(LN((1.1*(Fperm_SI_Woolf2021!$E$9:$E$93-AF$58)-63.1579*EXP(-0.19*Fperm_SI_Woolf2021!$E$9:$E$93)+63.1579*EXP(-0.19*AF$58))/(Fperm_SI_Woolf2021!$E$9:$E$93-AF$58))*(AF$58-Fperm_SI_Woolf2021!$E$9:$E$93)/10))) + Fperm_SI_Woolf2021!$G$9:$G$93*EXP(-Fperm_SI_Woolf2021!$J$9:$J$93*$C79*IF(AF$58=Fperm_SI_Woolf2021!$E$9:$E$93,1,EXP(LN((1.1*(Fperm_SI_Woolf2021!$E$9:$E$93-AF$58)-63.1579*EXP(-0.19*Fperm_SI_Woolf2021!$E$9:$E$93)+63.1579*EXP(-0.19*AF$58))/(Fperm_SI_Woolf2021!$E$9:$E$93-AF$58))*(AF$58-Fperm_SI_Woolf2021!$E$9:$E$93)/10))) + Fperm_SI_Woolf2021!$H$9:$H$93*EXP(-Fperm_SI_Woolf2021!$K$9:$K$93*$C79*IF(AF$58=Fperm_SI_Woolf2021!$E$9:$E$93,1,EXP(LN((1.1*(Fperm_SI_Woolf2021!$E$9:$E$93-AF$58)-63.1579*EXP(-0.19*Fperm_SI_Woolf2021!$E$9:$E$93)+63.1579*EXP(-0.19*AF$58))/(Fperm_SI_Woolf2021!$E$9:$E$93-AF$58))*(AF$58-Fperm_SI_Woolf2021!$E$9:$E$93)/10))),Fperm_SI_Woolf2021!$D$9:$D$93))</f>
        <v>0.55705813909480284</v>
      </c>
      <c r="AG79" s="51" cm="1">
        <f t="array" ref="AG79">MIN(1,SLOPE(Fperm_SI_Woolf2021!$F$9:$F$93*EXP(-Fperm_SI_Woolf2021!$I$9:$I$93*$C79*IF(AG$58=Fperm_SI_Woolf2021!$E$9:$E$93,1,EXP(LN((1.1*(Fperm_SI_Woolf2021!$E$9:$E$93-AG$58)-63.1579*EXP(-0.19*Fperm_SI_Woolf2021!$E$9:$E$93)+63.1579*EXP(-0.19*AG$58))/(Fperm_SI_Woolf2021!$E$9:$E$93-AG$58))*(AG$58-Fperm_SI_Woolf2021!$E$9:$E$93)/10))) + Fperm_SI_Woolf2021!$G$9:$G$93*EXP(-Fperm_SI_Woolf2021!$J$9:$J$93*$C79*IF(AG$58=Fperm_SI_Woolf2021!$E$9:$E$93,1,EXP(LN((1.1*(Fperm_SI_Woolf2021!$E$9:$E$93-AG$58)-63.1579*EXP(-0.19*Fperm_SI_Woolf2021!$E$9:$E$93)+63.1579*EXP(-0.19*AG$58))/(Fperm_SI_Woolf2021!$E$9:$E$93-AG$58))*(AG$58-Fperm_SI_Woolf2021!$E$9:$E$93)/10))) + Fperm_SI_Woolf2021!$H$9:$H$93*EXP(-Fperm_SI_Woolf2021!$K$9:$K$93*$C79*IF(AG$58=Fperm_SI_Woolf2021!$E$9:$E$93,1,EXP(LN((1.1*(Fperm_SI_Woolf2021!$E$9:$E$93-AG$58)-63.1579*EXP(-0.19*Fperm_SI_Woolf2021!$E$9:$E$93)+63.1579*EXP(-0.19*AG$58))/(Fperm_SI_Woolf2021!$E$9:$E$93-AG$58))*(AG$58-Fperm_SI_Woolf2021!$E$9:$E$93)/10))),Fperm_SI_Woolf2021!$D$9:$D$93)*AG$57+INTERCEPT(Fperm_SI_Woolf2021!$F$9:$F$93*EXP(-Fperm_SI_Woolf2021!$I$9:$I$93*$C79*IF(AG$58=Fperm_SI_Woolf2021!$E$9:$E$93,1,EXP(LN((1.1*(Fperm_SI_Woolf2021!$E$9:$E$93-AG$58)-63.1579*EXP(-0.19*Fperm_SI_Woolf2021!$E$9:$E$93)+63.1579*EXP(-0.19*AG$58))/(Fperm_SI_Woolf2021!$E$9:$E$93-AG$58))*(AG$58-Fperm_SI_Woolf2021!$E$9:$E$93)/10))) + Fperm_SI_Woolf2021!$G$9:$G$93*EXP(-Fperm_SI_Woolf2021!$J$9:$J$93*$C79*IF(AG$58=Fperm_SI_Woolf2021!$E$9:$E$93,1,EXP(LN((1.1*(Fperm_SI_Woolf2021!$E$9:$E$93-AG$58)-63.1579*EXP(-0.19*Fperm_SI_Woolf2021!$E$9:$E$93)+63.1579*EXP(-0.19*AG$58))/(Fperm_SI_Woolf2021!$E$9:$E$93-AG$58))*(AG$58-Fperm_SI_Woolf2021!$E$9:$E$93)/10))) + Fperm_SI_Woolf2021!$H$9:$H$93*EXP(-Fperm_SI_Woolf2021!$K$9:$K$93*$C79*IF(AG$58=Fperm_SI_Woolf2021!$E$9:$E$93,1,EXP(LN((1.1*(Fperm_SI_Woolf2021!$E$9:$E$93-AG$58)-63.1579*EXP(-0.19*Fperm_SI_Woolf2021!$E$9:$E$93)+63.1579*EXP(-0.19*AG$58))/(Fperm_SI_Woolf2021!$E$9:$E$93-AG$58))*(AG$58-Fperm_SI_Woolf2021!$E$9:$E$93)/10))),Fperm_SI_Woolf2021!$D$9:$D$93))</f>
        <v>0.52467707022665078</v>
      </c>
      <c r="AH79" s="51" cm="1">
        <f t="array" ref="AH79">MIN(1,SLOPE(Fperm_SI_Woolf2021!$F$9:$F$93*EXP(-Fperm_SI_Woolf2021!$I$9:$I$93*$C79*IF(AH$58=Fperm_SI_Woolf2021!$E$9:$E$93,1,EXP(LN((1.1*(Fperm_SI_Woolf2021!$E$9:$E$93-AH$58)-63.1579*EXP(-0.19*Fperm_SI_Woolf2021!$E$9:$E$93)+63.1579*EXP(-0.19*AH$58))/(Fperm_SI_Woolf2021!$E$9:$E$93-AH$58))*(AH$58-Fperm_SI_Woolf2021!$E$9:$E$93)/10))) + Fperm_SI_Woolf2021!$G$9:$G$93*EXP(-Fperm_SI_Woolf2021!$J$9:$J$93*$C79*IF(AH$58=Fperm_SI_Woolf2021!$E$9:$E$93,1,EXP(LN((1.1*(Fperm_SI_Woolf2021!$E$9:$E$93-AH$58)-63.1579*EXP(-0.19*Fperm_SI_Woolf2021!$E$9:$E$93)+63.1579*EXP(-0.19*AH$58))/(Fperm_SI_Woolf2021!$E$9:$E$93-AH$58))*(AH$58-Fperm_SI_Woolf2021!$E$9:$E$93)/10))) + Fperm_SI_Woolf2021!$H$9:$H$93*EXP(-Fperm_SI_Woolf2021!$K$9:$K$93*$C79*IF(AH$58=Fperm_SI_Woolf2021!$E$9:$E$93,1,EXP(LN((1.1*(Fperm_SI_Woolf2021!$E$9:$E$93-AH$58)-63.1579*EXP(-0.19*Fperm_SI_Woolf2021!$E$9:$E$93)+63.1579*EXP(-0.19*AH$58))/(Fperm_SI_Woolf2021!$E$9:$E$93-AH$58))*(AH$58-Fperm_SI_Woolf2021!$E$9:$E$93)/10))),Fperm_SI_Woolf2021!$D$9:$D$93)*AH$57+INTERCEPT(Fperm_SI_Woolf2021!$F$9:$F$93*EXP(-Fperm_SI_Woolf2021!$I$9:$I$93*$C79*IF(AH$58=Fperm_SI_Woolf2021!$E$9:$E$93,1,EXP(LN((1.1*(Fperm_SI_Woolf2021!$E$9:$E$93-AH$58)-63.1579*EXP(-0.19*Fperm_SI_Woolf2021!$E$9:$E$93)+63.1579*EXP(-0.19*AH$58))/(Fperm_SI_Woolf2021!$E$9:$E$93-AH$58))*(AH$58-Fperm_SI_Woolf2021!$E$9:$E$93)/10))) + Fperm_SI_Woolf2021!$G$9:$G$93*EXP(-Fperm_SI_Woolf2021!$J$9:$J$93*$C79*IF(AH$58=Fperm_SI_Woolf2021!$E$9:$E$93,1,EXP(LN((1.1*(Fperm_SI_Woolf2021!$E$9:$E$93-AH$58)-63.1579*EXP(-0.19*Fperm_SI_Woolf2021!$E$9:$E$93)+63.1579*EXP(-0.19*AH$58))/(Fperm_SI_Woolf2021!$E$9:$E$93-AH$58))*(AH$58-Fperm_SI_Woolf2021!$E$9:$E$93)/10))) + Fperm_SI_Woolf2021!$H$9:$H$93*EXP(-Fperm_SI_Woolf2021!$K$9:$K$93*$C79*IF(AH$58=Fperm_SI_Woolf2021!$E$9:$E$93,1,EXP(LN((1.1*(Fperm_SI_Woolf2021!$E$9:$E$93-AH$58)-63.1579*EXP(-0.19*Fperm_SI_Woolf2021!$E$9:$E$93)+63.1579*EXP(-0.19*AH$58))/(Fperm_SI_Woolf2021!$E$9:$E$93-AH$58))*(AH$58-Fperm_SI_Woolf2021!$E$9:$E$93)/10))),Fperm_SI_Woolf2021!$D$9:$D$93))</f>
        <v>0.87745079698829176</v>
      </c>
      <c r="AI79" s="51" cm="1">
        <f t="array" ref="AI79">MIN(1,SLOPE(Fperm_SI_Woolf2021!$F$9:$F$93*EXP(-Fperm_SI_Woolf2021!$I$9:$I$93*$C79*IF(AI$58=Fperm_SI_Woolf2021!$E$9:$E$93,1,EXP(LN((1.1*(Fperm_SI_Woolf2021!$E$9:$E$93-AI$58)-63.1579*EXP(-0.19*Fperm_SI_Woolf2021!$E$9:$E$93)+63.1579*EXP(-0.19*AI$58))/(Fperm_SI_Woolf2021!$E$9:$E$93-AI$58))*(AI$58-Fperm_SI_Woolf2021!$E$9:$E$93)/10))) + Fperm_SI_Woolf2021!$G$9:$G$93*EXP(-Fperm_SI_Woolf2021!$J$9:$J$93*$C79*IF(AI$58=Fperm_SI_Woolf2021!$E$9:$E$93,1,EXP(LN((1.1*(Fperm_SI_Woolf2021!$E$9:$E$93-AI$58)-63.1579*EXP(-0.19*Fperm_SI_Woolf2021!$E$9:$E$93)+63.1579*EXP(-0.19*AI$58))/(Fperm_SI_Woolf2021!$E$9:$E$93-AI$58))*(AI$58-Fperm_SI_Woolf2021!$E$9:$E$93)/10))) + Fperm_SI_Woolf2021!$H$9:$H$93*EXP(-Fperm_SI_Woolf2021!$K$9:$K$93*$C79*IF(AI$58=Fperm_SI_Woolf2021!$E$9:$E$93,1,EXP(LN((1.1*(Fperm_SI_Woolf2021!$E$9:$E$93-AI$58)-63.1579*EXP(-0.19*Fperm_SI_Woolf2021!$E$9:$E$93)+63.1579*EXP(-0.19*AI$58))/(Fperm_SI_Woolf2021!$E$9:$E$93-AI$58))*(AI$58-Fperm_SI_Woolf2021!$E$9:$E$93)/10))),Fperm_SI_Woolf2021!$D$9:$D$93)*AI$57+INTERCEPT(Fperm_SI_Woolf2021!$F$9:$F$93*EXP(-Fperm_SI_Woolf2021!$I$9:$I$93*$C79*IF(AI$58=Fperm_SI_Woolf2021!$E$9:$E$93,1,EXP(LN((1.1*(Fperm_SI_Woolf2021!$E$9:$E$93-AI$58)-63.1579*EXP(-0.19*Fperm_SI_Woolf2021!$E$9:$E$93)+63.1579*EXP(-0.19*AI$58))/(Fperm_SI_Woolf2021!$E$9:$E$93-AI$58))*(AI$58-Fperm_SI_Woolf2021!$E$9:$E$93)/10))) + Fperm_SI_Woolf2021!$G$9:$G$93*EXP(-Fperm_SI_Woolf2021!$J$9:$J$93*$C79*IF(AI$58=Fperm_SI_Woolf2021!$E$9:$E$93,1,EXP(LN((1.1*(Fperm_SI_Woolf2021!$E$9:$E$93-AI$58)-63.1579*EXP(-0.19*Fperm_SI_Woolf2021!$E$9:$E$93)+63.1579*EXP(-0.19*AI$58))/(Fperm_SI_Woolf2021!$E$9:$E$93-AI$58))*(AI$58-Fperm_SI_Woolf2021!$E$9:$E$93)/10))) + Fperm_SI_Woolf2021!$H$9:$H$93*EXP(-Fperm_SI_Woolf2021!$K$9:$K$93*$C79*IF(AI$58=Fperm_SI_Woolf2021!$E$9:$E$93,1,EXP(LN((1.1*(Fperm_SI_Woolf2021!$E$9:$E$93-AI$58)-63.1579*EXP(-0.19*Fperm_SI_Woolf2021!$E$9:$E$93)+63.1579*EXP(-0.19*AI$58))/(Fperm_SI_Woolf2021!$E$9:$E$93-AI$58))*(AI$58-Fperm_SI_Woolf2021!$E$9:$E$93)/10))),Fperm_SI_Woolf2021!$D$9:$D$93))</f>
        <v>0.84471565273078153</v>
      </c>
      <c r="AJ79" s="51" cm="1">
        <f t="array" ref="AJ79">MIN(1,SLOPE(Fperm_SI_Woolf2021!$F$9:$F$93*EXP(-Fperm_SI_Woolf2021!$I$9:$I$93*$C79*IF(AJ$58=Fperm_SI_Woolf2021!$E$9:$E$93,1,EXP(LN((1.1*(Fperm_SI_Woolf2021!$E$9:$E$93-AJ$58)-63.1579*EXP(-0.19*Fperm_SI_Woolf2021!$E$9:$E$93)+63.1579*EXP(-0.19*AJ$58))/(Fperm_SI_Woolf2021!$E$9:$E$93-AJ$58))*(AJ$58-Fperm_SI_Woolf2021!$E$9:$E$93)/10))) + Fperm_SI_Woolf2021!$G$9:$G$93*EXP(-Fperm_SI_Woolf2021!$J$9:$J$93*$C79*IF(AJ$58=Fperm_SI_Woolf2021!$E$9:$E$93,1,EXP(LN((1.1*(Fperm_SI_Woolf2021!$E$9:$E$93-AJ$58)-63.1579*EXP(-0.19*Fperm_SI_Woolf2021!$E$9:$E$93)+63.1579*EXP(-0.19*AJ$58))/(Fperm_SI_Woolf2021!$E$9:$E$93-AJ$58))*(AJ$58-Fperm_SI_Woolf2021!$E$9:$E$93)/10))) + Fperm_SI_Woolf2021!$H$9:$H$93*EXP(-Fperm_SI_Woolf2021!$K$9:$K$93*$C79*IF(AJ$58=Fperm_SI_Woolf2021!$E$9:$E$93,1,EXP(LN((1.1*(Fperm_SI_Woolf2021!$E$9:$E$93-AJ$58)-63.1579*EXP(-0.19*Fperm_SI_Woolf2021!$E$9:$E$93)+63.1579*EXP(-0.19*AJ$58))/(Fperm_SI_Woolf2021!$E$9:$E$93-AJ$58))*(AJ$58-Fperm_SI_Woolf2021!$E$9:$E$93)/10))),Fperm_SI_Woolf2021!$D$9:$D$93)*AJ$57+INTERCEPT(Fperm_SI_Woolf2021!$F$9:$F$93*EXP(-Fperm_SI_Woolf2021!$I$9:$I$93*$C79*IF(AJ$58=Fperm_SI_Woolf2021!$E$9:$E$93,1,EXP(LN((1.1*(Fperm_SI_Woolf2021!$E$9:$E$93-AJ$58)-63.1579*EXP(-0.19*Fperm_SI_Woolf2021!$E$9:$E$93)+63.1579*EXP(-0.19*AJ$58))/(Fperm_SI_Woolf2021!$E$9:$E$93-AJ$58))*(AJ$58-Fperm_SI_Woolf2021!$E$9:$E$93)/10))) + Fperm_SI_Woolf2021!$G$9:$G$93*EXP(-Fperm_SI_Woolf2021!$J$9:$J$93*$C79*IF(AJ$58=Fperm_SI_Woolf2021!$E$9:$E$93,1,EXP(LN((1.1*(Fperm_SI_Woolf2021!$E$9:$E$93-AJ$58)-63.1579*EXP(-0.19*Fperm_SI_Woolf2021!$E$9:$E$93)+63.1579*EXP(-0.19*AJ$58))/(Fperm_SI_Woolf2021!$E$9:$E$93-AJ$58))*(AJ$58-Fperm_SI_Woolf2021!$E$9:$E$93)/10))) + Fperm_SI_Woolf2021!$H$9:$H$93*EXP(-Fperm_SI_Woolf2021!$K$9:$K$93*$C79*IF(AJ$58=Fperm_SI_Woolf2021!$E$9:$E$93,1,EXP(LN((1.1*(Fperm_SI_Woolf2021!$E$9:$E$93-AJ$58)-63.1579*EXP(-0.19*Fperm_SI_Woolf2021!$E$9:$E$93)+63.1579*EXP(-0.19*AJ$58))/(Fperm_SI_Woolf2021!$E$9:$E$93-AJ$58))*(AJ$58-Fperm_SI_Woolf2021!$E$9:$E$93)/10))),Fperm_SI_Woolf2021!$D$9:$D$93))</f>
        <v>0.81198050847327119</v>
      </c>
      <c r="AK79" s="51" cm="1">
        <f t="array" ref="AK79">MIN(1,SLOPE(Fperm_SI_Woolf2021!$F$9:$F$93*EXP(-Fperm_SI_Woolf2021!$I$9:$I$93*$C79*IF(AK$58=Fperm_SI_Woolf2021!$E$9:$E$93,1,EXP(LN((1.1*(Fperm_SI_Woolf2021!$E$9:$E$93-AK$58)-63.1579*EXP(-0.19*Fperm_SI_Woolf2021!$E$9:$E$93)+63.1579*EXP(-0.19*AK$58))/(Fperm_SI_Woolf2021!$E$9:$E$93-AK$58))*(AK$58-Fperm_SI_Woolf2021!$E$9:$E$93)/10))) + Fperm_SI_Woolf2021!$G$9:$G$93*EXP(-Fperm_SI_Woolf2021!$J$9:$J$93*$C79*IF(AK$58=Fperm_SI_Woolf2021!$E$9:$E$93,1,EXP(LN((1.1*(Fperm_SI_Woolf2021!$E$9:$E$93-AK$58)-63.1579*EXP(-0.19*Fperm_SI_Woolf2021!$E$9:$E$93)+63.1579*EXP(-0.19*AK$58))/(Fperm_SI_Woolf2021!$E$9:$E$93-AK$58))*(AK$58-Fperm_SI_Woolf2021!$E$9:$E$93)/10))) + Fperm_SI_Woolf2021!$H$9:$H$93*EXP(-Fperm_SI_Woolf2021!$K$9:$K$93*$C79*IF(AK$58=Fperm_SI_Woolf2021!$E$9:$E$93,1,EXP(LN((1.1*(Fperm_SI_Woolf2021!$E$9:$E$93-AK$58)-63.1579*EXP(-0.19*Fperm_SI_Woolf2021!$E$9:$E$93)+63.1579*EXP(-0.19*AK$58))/(Fperm_SI_Woolf2021!$E$9:$E$93-AK$58))*(AK$58-Fperm_SI_Woolf2021!$E$9:$E$93)/10))),Fperm_SI_Woolf2021!$D$9:$D$93)*AK$57+INTERCEPT(Fperm_SI_Woolf2021!$F$9:$F$93*EXP(-Fperm_SI_Woolf2021!$I$9:$I$93*$C79*IF(AK$58=Fperm_SI_Woolf2021!$E$9:$E$93,1,EXP(LN((1.1*(Fperm_SI_Woolf2021!$E$9:$E$93-AK$58)-63.1579*EXP(-0.19*Fperm_SI_Woolf2021!$E$9:$E$93)+63.1579*EXP(-0.19*AK$58))/(Fperm_SI_Woolf2021!$E$9:$E$93-AK$58))*(AK$58-Fperm_SI_Woolf2021!$E$9:$E$93)/10))) + Fperm_SI_Woolf2021!$G$9:$G$93*EXP(-Fperm_SI_Woolf2021!$J$9:$J$93*$C79*IF(AK$58=Fperm_SI_Woolf2021!$E$9:$E$93,1,EXP(LN((1.1*(Fperm_SI_Woolf2021!$E$9:$E$93-AK$58)-63.1579*EXP(-0.19*Fperm_SI_Woolf2021!$E$9:$E$93)+63.1579*EXP(-0.19*AK$58))/(Fperm_SI_Woolf2021!$E$9:$E$93-AK$58))*(AK$58-Fperm_SI_Woolf2021!$E$9:$E$93)/10))) + Fperm_SI_Woolf2021!$H$9:$H$93*EXP(-Fperm_SI_Woolf2021!$K$9:$K$93*$C79*IF(AK$58=Fperm_SI_Woolf2021!$E$9:$E$93,1,EXP(LN((1.1*(Fperm_SI_Woolf2021!$E$9:$E$93-AK$58)-63.1579*EXP(-0.19*Fperm_SI_Woolf2021!$E$9:$E$93)+63.1579*EXP(-0.19*AK$58))/(Fperm_SI_Woolf2021!$E$9:$E$93-AK$58))*(AK$58-Fperm_SI_Woolf2021!$E$9:$E$93)/10))),Fperm_SI_Woolf2021!$D$9:$D$93))</f>
        <v>0.77924536421576096</v>
      </c>
      <c r="AL79" s="51" cm="1">
        <f t="array" ref="AL79">MIN(1,SLOPE(Fperm_SI_Woolf2021!$F$9:$F$93*EXP(-Fperm_SI_Woolf2021!$I$9:$I$93*$C79*IF(AL$58=Fperm_SI_Woolf2021!$E$9:$E$93,1,EXP(LN((1.1*(Fperm_SI_Woolf2021!$E$9:$E$93-AL$58)-63.1579*EXP(-0.19*Fperm_SI_Woolf2021!$E$9:$E$93)+63.1579*EXP(-0.19*AL$58))/(Fperm_SI_Woolf2021!$E$9:$E$93-AL$58))*(AL$58-Fperm_SI_Woolf2021!$E$9:$E$93)/10))) + Fperm_SI_Woolf2021!$G$9:$G$93*EXP(-Fperm_SI_Woolf2021!$J$9:$J$93*$C79*IF(AL$58=Fperm_SI_Woolf2021!$E$9:$E$93,1,EXP(LN((1.1*(Fperm_SI_Woolf2021!$E$9:$E$93-AL$58)-63.1579*EXP(-0.19*Fperm_SI_Woolf2021!$E$9:$E$93)+63.1579*EXP(-0.19*AL$58))/(Fperm_SI_Woolf2021!$E$9:$E$93-AL$58))*(AL$58-Fperm_SI_Woolf2021!$E$9:$E$93)/10))) + Fperm_SI_Woolf2021!$H$9:$H$93*EXP(-Fperm_SI_Woolf2021!$K$9:$K$93*$C79*IF(AL$58=Fperm_SI_Woolf2021!$E$9:$E$93,1,EXP(LN((1.1*(Fperm_SI_Woolf2021!$E$9:$E$93-AL$58)-63.1579*EXP(-0.19*Fperm_SI_Woolf2021!$E$9:$E$93)+63.1579*EXP(-0.19*AL$58))/(Fperm_SI_Woolf2021!$E$9:$E$93-AL$58))*(AL$58-Fperm_SI_Woolf2021!$E$9:$E$93)/10))),Fperm_SI_Woolf2021!$D$9:$D$93)*AL$57+INTERCEPT(Fperm_SI_Woolf2021!$F$9:$F$93*EXP(-Fperm_SI_Woolf2021!$I$9:$I$93*$C79*IF(AL$58=Fperm_SI_Woolf2021!$E$9:$E$93,1,EXP(LN((1.1*(Fperm_SI_Woolf2021!$E$9:$E$93-AL$58)-63.1579*EXP(-0.19*Fperm_SI_Woolf2021!$E$9:$E$93)+63.1579*EXP(-0.19*AL$58))/(Fperm_SI_Woolf2021!$E$9:$E$93-AL$58))*(AL$58-Fperm_SI_Woolf2021!$E$9:$E$93)/10))) + Fperm_SI_Woolf2021!$G$9:$G$93*EXP(-Fperm_SI_Woolf2021!$J$9:$J$93*$C79*IF(AL$58=Fperm_SI_Woolf2021!$E$9:$E$93,1,EXP(LN((1.1*(Fperm_SI_Woolf2021!$E$9:$E$93-AL$58)-63.1579*EXP(-0.19*Fperm_SI_Woolf2021!$E$9:$E$93)+63.1579*EXP(-0.19*AL$58))/(Fperm_SI_Woolf2021!$E$9:$E$93-AL$58))*(AL$58-Fperm_SI_Woolf2021!$E$9:$E$93)/10))) + Fperm_SI_Woolf2021!$H$9:$H$93*EXP(-Fperm_SI_Woolf2021!$K$9:$K$93*$C79*IF(AL$58=Fperm_SI_Woolf2021!$E$9:$E$93,1,EXP(LN((1.1*(Fperm_SI_Woolf2021!$E$9:$E$93-AL$58)-63.1579*EXP(-0.19*Fperm_SI_Woolf2021!$E$9:$E$93)+63.1579*EXP(-0.19*AL$58))/(Fperm_SI_Woolf2021!$E$9:$E$93-AL$58))*(AL$58-Fperm_SI_Woolf2021!$E$9:$E$93)/10))),Fperm_SI_Woolf2021!$D$9:$D$93))</f>
        <v>0.74651021995825073</v>
      </c>
      <c r="AM79" s="51" cm="1">
        <f t="array" ref="AM79">MIN(1,SLOPE(Fperm_SI_Woolf2021!$F$9:$F$93*EXP(-Fperm_SI_Woolf2021!$I$9:$I$93*$C79*IF(AM$58=Fperm_SI_Woolf2021!$E$9:$E$93,1,EXP(LN((1.1*(Fperm_SI_Woolf2021!$E$9:$E$93-AM$58)-63.1579*EXP(-0.19*Fperm_SI_Woolf2021!$E$9:$E$93)+63.1579*EXP(-0.19*AM$58))/(Fperm_SI_Woolf2021!$E$9:$E$93-AM$58))*(AM$58-Fperm_SI_Woolf2021!$E$9:$E$93)/10))) + Fperm_SI_Woolf2021!$G$9:$G$93*EXP(-Fperm_SI_Woolf2021!$J$9:$J$93*$C79*IF(AM$58=Fperm_SI_Woolf2021!$E$9:$E$93,1,EXP(LN((1.1*(Fperm_SI_Woolf2021!$E$9:$E$93-AM$58)-63.1579*EXP(-0.19*Fperm_SI_Woolf2021!$E$9:$E$93)+63.1579*EXP(-0.19*AM$58))/(Fperm_SI_Woolf2021!$E$9:$E$93-AM$58))*(AM$58-Fperm_SI_Woolf2021!$E$9:$E$93)/10))) + Fperm_SI_Woolf2021!$H$9:$H$93*EXP(-Fperm_SI_Woolf2021!$K$9:$K$93*$C79*IF(AM$58=Fperm_SI_Woolf2021!$E$9:$E$93,1,EXP(LN((1.1*(Fperm_SI_Woolf2021!$E$9:$E$93-AM$58)-63.1579*EXP(-0.19*Fperm_SI_Woolf2021!$E$9:$E$93)+63.1579*EXP(-0.19*AM$58))/(Fperm_SI_Woolf2021!$E$9:$E$93-AM$58))*(AM$58-Fperm_SI_Woolf2021!$E$9:$E$93)/10))),Fperm_SI_Woolf2021!$D$9:$D$93)*AM$57+INTERCEPT(Fperm_SI_Woolf2021!$F$9:$F$93*EXP(-Fperm_SI_Woolf2021!$I$9:$I$93*$C79*IF(AM$58=Fperm_SI_Woolf2021!$E$9:$E$93,1,EXP(LN((1.1*(Fperm_SI_Woolf2021!$E$9:$E$93-AM$58)-63.1579*EXP(-0.19*Fperm_SI_Woolf2021!$E$9:$E$93)+63.1579*EXP(-0.19*AM$58))/(Fperm_SI_Woolf2021!$E$9:$E$93-AM$58))*(AM$58-Fperm_SI_Woolf2021!$E$9:$E$93)/10))) + Fperm_SI_Woolf2021!$G$9:$G$93*EXP(-Fperm_SI_Woolf2021!$J$9:$J$93*$C79*IF(AM$58=Fperm_SI_Woolf2021!$E$9:$E$93,1,EXP(LN((1.1*(Fperm_SI_Woolf2021!$E$9:$E$93-AM$58)-63.1579*EXP(-0.19*Fperm_SI_Woolf2021!$E$9:$E$93)+63.1579*EXP(-0.19*AM$58))/(Fperm_SI_Woolf2021!$E$9:$E$93-AM$58))*(AM$58-Fperm_SI_Woolf2021!$E$9:$E$93)/10))) + Fperm_SI_Woolf2021!$H$9:$H$93*EXP(-Fperm_SI_Woolf2021!$K$9:$K$93*$C79*IF(AM$58=Fperm_SI_Woolf2021!$E$9:$E$93,1,EXP(LN((1.1*(Fperm_SI_Woolf2021!$E$9:$E$93-AM$58)-63.1579*EXP(-0.19*Fperm_SI_Woolf2021!$E$9:$E$93)+63.1579*EXP(-0.19*AM$58))/(Fperm_SI_Woolf2021!$E$9:$E$93-AM$58))*(AM$58-Fperm_SI_Woolf2021!$E$9:$E$93)/10))),Fperm_SI_Woolf2021!$D$9:$D$93))</f>
        <v>0.71377507570074039</v>
      </c>
      <c r="AN79" s="51" cm="1">
        <f t="array" ref="AN79">MIN(1,SLOPE(Fperm_SI_Woolf2021!$F$9:$F$93*EXP(-Fperm_SI_Woolf2021!$I$9:$I$93*$C79*IF(AN$58=Fperm_SI_Woolf2021!$E$9:$E$93,1,EXP(LN((1.1*(Fperm_SI_Woolf2021!$E$9:$E$93-AN$58)-63.1579*EXP(-0.19*Fperm_SI_Woolf2021!$E$9:$E$93)+63.1579*EXP(-0.19*AN$58))/(Fperm_SI_Woolf2021!$E$9:$E$93-AN$58))*(AN$58-Fperm_SI_Woolf2021!$E$9:$E$93)/10))) + Fperm_SI_Woolf2021!$G$9:$G$93*EXP(-Fperm_SI_Woolf2021!$J$9:$J$93*$C79*IF(AN$58=Fperm_SI_Woolf2021!$E$9:$E$93,1,EXP(LN((1.1*(Fperm_SI_Woolf2021!$E$9:$E$93-AN$58)-63.1579*EXP(-0.19*Fperm_SI_Woolf2021!$E$9:$E$93)+63.1579*EXP(-0.19*AN$58))/(Fperm_SI_Woolf2021!$E$9:$E$93-AN$58))*(AN$58-Fperm_SI_Woolf2021!$E$9:$E$93)/10))) + Fperm_SI_Woolf2021!$H$9:$H$93*EXP(-Fperm_SI_Woolf2021!$K$9:$K$93*$C79*IF(AN$58=Fperm_SI_Woolf2021!$E$9:$E$93,1,EXP(LN((1.1*(Fperm_SI_Woolf2021!$E$9:$E$93-AN$58)-63.1579*EXP(-0.19*Fperm_SI_Woolf2021!$E$9:$E$93)+63.1579*EXP(-0.19*AN$58))/(Fperm_SI_Woolf2021!$E$9:$E$93-AN$58))*(AN$58-Fperm_SI_Woolf2021!$E$9:$E$93)/10))),Fperm_SI_Woolf2021!$D$9:$D$93)*AN$57+INTERCEPT(Fperm_SI_Woolf2021!$F$9:$F$93*EXP(-Fperm_SI_Woolf2021!$I$9:$I$93*$C79*IF(AN$58=Fperm_SI_Woolf2021!$E$9:$E$93,1,EXP(LN((1.1*(Fperm_SI_Woolf2021!$E$9:$E$93-AN$58)-63.1579*EXP(-0.19*Fperm_SI_Woolf2021!$E$9:$E$93)+63.1579*EXP(-0.19*AN$58))/(Fperm_SI_Woolf2021!$E$9:$E$93-AN$58))*(AN$58-Fperm_SI_Woolf2021!$E$9:$E$93)/10))) + Fperm_SI_Woolf2021!$G$9:$G$93*EXP(-Fperm_SI_Woolf2021!$J$9:$J$93*$C79*IF(AN$58=Fperm_SI_Woolf2021!$E$9:$E$93,1,EXP(LN((1.1*(Fperm_SI_Woolf2021!$E$9:$E$93-AN$58)-63.1579*EXP(-0.19*Fperm_SI_Woolf2021!$E$9:$E$93)+63.1579*EXP(-0.19*AN$58))/(Fperm_SI_Woolf2021!$E$9:$E$93-AN$58))*(AN$58-Fperm_SI_Woolf2021!$E$9:$E$93)/10))) + Fperm_SI_Woolf2021!$H$9:$H$93*EXP(-Fperm_SI_Woolf2021!$K$9:$K$93*$C79*IF(AN$58=Fperm_SI_Woolf2021!$E$9:$E$93,1,EXP(LN((1.1*(Fperm_SI_Woolf2021!$E$9:$E$93-AN$58)-63.1579*EXP(-0.19*Fperm_SI_Woolf2021!$E$9:$E$93)+63.1579*EXP(-0.19*AN$58))/(Fperm_SI_Woolf2021!$E$9:$E$93-AN$58))*(AN$58-Fperm_SI_Woolf2021!$E$9:$E$93)/10))),Fperm_SI_Woolf2021!$D$9:$D$93))</f>
        <v>0.68103993144323027</v>
      </c>
      <c r="AO79" s="51" cm="1">
        <f t="array" ref="AO79">MIN(1,SLOPE(Fperm_SI_Woolf2021!$F$9:$F$93*EXP(-Fperm_SI_Woolf2021!$I$9:$I$93*$C79*IF(AO$58=Fperm_SI_Woolf2021!$E$9:$E$93,1,EXP(LN((1.1*(Fperm_SI_Woolf2021!$E$9:$E$93-AO$58)-63.1579*EXP(-0.19*Fperm_SI_Woolf2021!$E$9:$E$93)+63.1579*EXP(-0.19*AO$58))/(Fperm_SI_Woolf2021!$E$9:$E$93-AO$58))*(AO$58-Fperm_SI_Woolf2021!$E$9:$E$93)/10))) + Fperm_SI_Woolf2021!$G$9:$G$93*EXP(-Fperm_SI_Woolf2021!$J$9:$J$93*$C79*IF(AO$58=Fperm_SI_Woolf2021!$E$9:$E$93,1,EXP(LN((1.1*(Fperm_SI_Woolf2021!$E$9:$E$93-AO$58)-63.1579*EXP(-0.19*Fperm_SI_Woolf2021!$E$9:$E$93)+63.1579*EXP(-0.19*AO$58))/(Fperm_SI_Woolf2021!$E$9:$E$93-AO$58))*(AO$58-Fperm_SI_Woolf2021!$E$9:$E$93)/10))) + Fperm_SI_Woolf2021!$H$9:$H$93*EXP(-Fperm_SI_Woolf2021!$K$9:$K$93*$C79*IF(AO$58=Fperm_SI_Woolf2021!$E$9:$E$93,1,EXP(LN((1.1*(Fperm_SI_Woolf2021!$E$9:$E$93-AO$58)-63.1579*EXP(-0.19*Fperm_SI_Woolf2021!$E$9:$E$93)+63.1579*EXP(-0.19*AO$58))/(Fperm_SI_Woolf2021!$E$9:$E$93-AO$58))*(AO$58-Fperm_SI_Woolf2021!$E$9:$E$93)/10))),Fperm_SI_Woolf2021!$D$9:$D$93)*AO$57+INTERCEPT(Fperm_SI_Woolf2021!$F$9:$F$93*EXP(-Fperm_SI_Woolf2021!$I$9:$I$93*$C79*IF(AO$58=Fperm_SI_Woolf2021!$E$9:$E$93,1,EXP(LN((1.1*(Fperm_SI_Woolf2021!$E$9:$E$93-AO$58)-63.1579*EXP(-0.19*Fperm_SI_Woolf2021!$E$9:$E$93)+63.1579*EXP(-0.19*AO$58))/(Fperm_SI_Woolf2021!$E$9:$E$93-AO$58))*(AO$58-Fperm_SI_Woolf2021!$E$9:$E$93)/10))) + Fperm_SI_Woolf2021!$G$9:$G$93*EXP(-Fperm_SI_Woolf2021!$J$9:$J$93*$C79*IF(AO$58=Fperm_SI_Woolf2021!$E$9:$E$93,1,EXP(LN((1.1*(Fperm_SI_Woolf2021!$E$9:$E$93-AO$58)-63.1579*EXP(-0.19*Fperm_SI_Woolf2021!$E$9:$E$93)+63.1579*EXP(-0.19*AO$58))/(Fperm_SI_Woolf2021!$E$9:$E$93-AO$58))*(AO$58-Fperm_SI_Woolf2021!$E$9:$E$93)/10))) + Fperm_SI_Woolf2021!$H$9:$H$93*EXP(-Fperm_SI_Woolf2021!$K$9:$K$93*$C79*IF(AO$58=Fperm_SI_Woolf2021!$E$9:$E$93,1,EXP(LN((1.1*(Fperm_SI_Woolf2021!$E$9:$E$93-AO$58)-63.1579*EXP(-0.19*Fperm_SI_Woolf2021!$E$9:$E$93)+63.1579*EXP(-0.19*AO$58))/(Fperm_SI_Woolf2021!$E$9:$E$93-AO$58))*(AO$58-Fperm_SI_Woolf2021!$E$9:$E$93)/10))),Fperm_SI_Woolf2021!$D$9:$D$93))</f>
        <v>0.64830478718571993</v>
      </c>
      <c r="AP79" s="51" cm="1">
        <f t="array" ref="AP79">MIN(1,SLOPE(Fperm_SI_Woolf2021!$F$9:$F$93*EXP(-Fperm_SI_Woolf2021!$I$9:$I$93*$C79*IF(AP$58=Fperm_SI_Woolf2021!$E$9:$E$93,1,EXP(LN((1.1*(Fperm_SI_Woolf2021!$E$9:$E$93-AP$58)-63.1579*EXP(-0.19*Fperm_SI_Woolf2021!$E$9:$E$93)+63.1579*EXP(-0.19*AP$58))/(Fperm_SI_Woolf2021!$E$9:$E$93-AP$58))*(AP$58-Fperm_SI_Woolf2021!$E$9:$E$93)/10))) + Fperm_SI_Woolf2021!$G$9:$G$93*EXP(-Fperm_SI_Woolf2021!$J$9:$J$93*$C79*IF(AP$58=Fperm_SI_Woolf2021!$E$9:$E$93,1,EXP(LN((1.1*(Fperm_SI_Woolf2021!$E$9:$E$93-AP$58)-63.1579*EXP(-0.19*Fperm_SI_Woolf2021!$E$9:$E$93)+63.1579*EXP(-0.19*AP$58))/(Fperm_SI_Woolf2021!$E$9:$E$93-AP$58))*(AP$58-Fperm_SI_Woolf2021!$E$9:$E$93)/10))) + Fperm_SI_Woolf2021!$H$9:$H$93*EXP(-Fperm_SI_Woolf2021!$K$9:$K$93*$C79*IF(AP$58=Fperm_SI_Woolf2021!$E$9:$E$93,1,EXP(LN((1.1*(Fperm_SI_Woolf2021!$E$9:$E$93-AP$58)-63.1579*EXP(-0.19*Fperm_SI_Woolf2021!$E$9:$E$93)+63.1579*EXP(-0.19*AP$58))/(Fperm_SI_Woolf2021!$E$9:$E$93-AP$58))*(AP$58-Fperm_SI_Woolf2021!$E$9:$E$93)/10))),Fperm_SI_Woolf2021!$D$9:$D$93)*AP$57+INTERCEPT(Fperm_SI_Woolf2021!$F$9:$F$93*EXP(-Fperm_SI_Woolf2021!$I$9:$I$93*$C79*IF(AP$58=Fperm_SI_Woolf2021!$E$9:$E$93,1,EXP(LN((1.1*(Fperm_SI_Woolf2021!$E$9:$E$93-AP$58)-63.1579*EXP(-0.19*Fperm_SI_Woolf2021!$E$9:$E$93)+63.1579*EXP(-0.19*AP$58))/(Fperm_SI_Woolf2021!$E$9:$E$93-AP$58))*(AP$58-Fperm_SI_Woolf2021!$E$9:$E$93)/10))) + Fperm_SI_Woolf2021!$G$9:$G$93*EXP(-Fperm_SI_Woolf2021!$J$9:$J$93*$C79*IF(AP$58=Fperm_SI_Woolf2021!$E$9:$E$93,1,EXP(LN((1.1*(Fperm_SI_Woolf2021!$E$9:$E$93-AP$58)-63.1579*EXP(-0.19*Fperm_SI_Woolf2021!$E$9:$E$93)+63.1579*EXP(-0.19*AP$58))/(Fperm_SI_Woolf2021!$E$9:$E$93-AP$58))*(AP$58-Fperm_SI_Woolf2021!$E$9:$E$93)/10))) + Fperm_SI_Woolf2021!$H$9:$H$93*EXP(-Fperm_SI_Woolf2021!$K$9:$K$93*$C79*IF(AP$58=Fperm_SI_Woolf2021!$E$9:$E$93,1,EXP(LN((1.1*(Fperm_SI_Woolf2021!$E$9:$E$93-AP$58)-63.1579*EXP(-0.19*Fperm_SI_Woolf2021!$E$9:$E$93)+63.1579*EXP(-0.19*AP$58))/(Fperm_SI_Woolf2021!$E$9:$E$93-AP$58))*(AP$58-Fperm_SI_Woolf2021!$E$9:$E$93)/10))),Fperm_SI_Woolf2021!$D$9:$D$93))</f>
        <v>0.6155696429282097</v>
      </c>
      <c r="AQ79" s="51" cm="1">
        <f t="array" ref="AQ79">MIN(1,SLOPE(Fperm_SI_Woolf2021!$F$9:$F$93*EXP(-Fperm_SI_Woolf2021!$I$9:$I$93*$C79*IF(AQ$58=Fperm_SI_Woolf2021!$E$9:$E$93,1,EXP(LN((1.1*(Fperm_SI_Woolf2021!$E$9:$E$93-AQ$58)-63.1579*EXP(-0.19*Fperm_SI_Woolf2021!$E$9:$E$93)+63.1579*EXP(-0.19*AQ$58))/(Fperm_SI_Woolf2021!$E$9:$E$93-AQ$58))*(AQ$58-Fperm_SI_Woolf2021!$E$9:$E$93)/10))) + Fperm_SI_Woolf2021!$G$9:$G$93*EXP(-Fperm_SI_Woolf2021!$J$9:$J$93*$C79*IF(AQ$58=Fperm_SI_Woolf2021!$E$9:$E$93,1,EXP(LN((1.1*(Fperm_SI_Woolf2021!$E$9:$E$93-AQ$58)-63.1579*EXP(-0.19*Fperm_SI_Woolf2021!$E$9:$E$93)+63.1579*EXP(-0.19*AQ$58))/(Fperm_SI_Woolf2021!$E$9:$E$93-AQ$58))*(AQ$58-Fperm_SI_Woolf2021!$E$9:$E$93)/10))) + Fperm_SI_Woolf2021!$H$9:$H$93*EXP(-Fperm_SI_Woolf2021!$K$9:$K$93*$C79*IF(AQ$58=Fperm_SI_Woolf2021!$E$9:$E$93,1,EXP(LN((1.1*(Fperm_SI_Woolf2021!$E$9:$E$93-AQ$58)-63.1579*EXP(-0.19*Fperm_SI_Woolf2021!$E$9:$E$93)+63.1579*EXP(-0.19*AQ$58))/(Fperm_SI_Woolf2021!$E$9:$E$93-AQ$58))*(AQ$58-Fperm_SI_Woolf2021!$E$9:$E$93)/10))),Fperm_SI_Woolf2021!$D$9:$D$93)*AQ$57+INTERCEPT(Fperm_SI_Woolf2021!$F$9:$F$93*EXP(-Fperm_SI_Woolf2021!$I$9:$I$93*$C79*IF(AQ$58=Fperm_SI_Woolf2021!$E$9:$E$93,1,EXP(LN((1.1*(Fperm_SI_Woolf2021!$E$9:$E$93-AQ$58)-63.1579*EXP(-0.19*Fperm_SI_Woolf2021!$E$9:$E$93)+63.1579*EXP(-0.19*AQ$58))/(Fperm_SI_Woolf2021!$E$9:$E$93-AQ$58))*(AQ$58-Fperm_SI_Woolf2021!$E$9:$E$93)/10))) + Fperm_SI_Woolf2021!$G$9:$G$93*EXP(-Fperm_SI_Woolf2021!$J$9:$J$93*$C79*IF(AQ$58=Fperm_SI_Woolf2021!$E$9:$E$93,1,EXP(LN((1.1*(Fperm_SI_Woolf2021!$E$9:$E$93-AQ$58)-63.1579*EXP(-0.19*Fperm_SI_Woolf2021!$E$9:$E$93)+63.1579*EXP(-0.19*AQ$58))/(Fperm_SI_Woolf2021!$E$9:$E$93-AQ$58))*(AQ$58-Fperm_SI_Woolf2021!$E$9:$E$93)/10))) + Fperm_SI_Woolf2021!$H$9:$H$93*EXP(-Fperm_SI_Woolf2021!$K$9:$K$93*$C79*IF(AQ$58=Fperm_SI_Woolf2021!$E$9:$E$93,1,EXP(LN((1.1*(Fperm_SI_Woolf2021!$E$9:$E$93-AQ$58)-63.1579*EXP(-0.19*Fperm_SI_Woolf2021!$E$9:$E$93)+63.1579*EXP(-0.19*AQ$58))/(Fperm_SI_Woolf2021!$E$9:$E$93-AQ$58))*(AQ$58-Fperm_SI_Woolf2021!$E$9:$E$93)/10))),Fperm_SI_Woolf2021!$D$9:$D$93))</f>
        <v>0.58283449867069947</v>
      </c>
      <c r="AR79" s="51" cm="1">
        <f t="array" ref="AR79">MIN(1,SLOPE(Fperm_SI_Woolf2021!$F$9:$F$93*EXP(-Fperm_SI_Woolf2021!$I$9:$I$93*$C79*IF(AR$58=Fperm_SI_Woolf2021!$E$9:$E$93,1,EXP(LN((1.1*(Fperm_SI_Woolf2021!$E$9:$E$93-AR$58)-63.1579*EXP(-0.19*Fperm_SI_Woolf2021!$E$9:$E$93)+63.1579*EXP(-0.19*AR$58))/(Fperm_SI_Woolf2021!$E$9:$E$93-AR$58))*(AR$58-Fperm_SI_Woolf2021!$E$9:$E$93)/10))) + Fperm_SI_Woolf2021!$G$9:$G$93*EXP(-Fperm_SI_Woolf2021!$J$9:$J$93*$C79*IF(AR$58=Fperm_SI_Woolf2021!$E$9:$E$93,1,EXP(LN((1.1*(Fperm_SI_Woolf2021!$E$9:$E$93-AR$58)-63.1579*EXP(-0.19*Fperm_SI_Woolf2021!$E$9:$E$93)+63.1579*EXP(-0.19*AR$58))/(Fperm_SI_Woolf2021!$E$9:$E$93-AR$58))*(AR$58-Fperm_SI_Woolf2021!$E$9:$E$93)/10))) + Fperm_SI_Woolf2021!$H$9:$H$93*EXP(-Fperm_SI_Woolf2021!$K$9:$K$93*$C79*IF(AR$58=Fperm_SI_Woolf2021!$E$9:$E$93,1,EXP(LN((1.1*(Fperm_SI_Woolf2021!$E$9:$E$93-AR$58)-63.1579*EXP(-0.19*Fperm_SI_Woolf2021!$E$9:$E$93)+63.1579*EXP(-0.19*AR$58))/(Fperm_SI_Woolf2021!$E$9:$E$93-AR$58))*(AR$58-Fperm_SI_Woolf2021!$E$9:$E$93)/10))),Fperm_SI_Woolf2021!$D$9:$D$93)*AR$57+INTERCEPT(Fperm_SI_Woolf2021!$F$9:$F$93*EXP(-Fperm_SI_Woolf2021!$I$9:$I$93*$C79*IF(AR$58=Fperm_SI_Woolf2021!$E$9:$E$93,1,EXP(LN((1.1*(Fperm_SI_Woolf2021!$E$9:$E$93-AR$58)-63.1579*EXP(-0.19*Fperm_SI_Woolf2021!$E$9:$E$93)+63.1579*EXP(-0.19*AR$58))/(Fperm_SI_Woolf2021!$E$9:$E$93-AR$58))*(AR$58-Fperm_SI_Woolf2021!$E$9:$E$93)/10))) + Fperm_SI_Woolf2021!$G$9:$G$93*EXP(-Fperm_SI_Woolf2021!$J$9:$J$93*$C79*IF(AR$58=Fperm_SI_Woolf2021!$E$9:$E$93,1,EXP(LN((1.1*(Fperm_SI_Woolf2021!$E$9:$E$93-AR$58)-63.1579*EXP(-0.19*Fperm_SI_Woolf2021!$E$9:$E$93)+63.1579*EXP(-0.19*AR$58))/(Fperm_SI_Woolf2021!$E$9:$E$93-AR$58))*(AR$58-Fperm_SI_Woolf2021!$E$9:$E$93)/10))) + Fperm_SI_Woolf2021!$H$9:$H$93*EXP(-Fperm_SI_Woolf2021!$K$9:$K$93*$C79*IF(AR$58=Fperm_SI_Woolf2021!$E$9:$E$93,1,EXP(LN((1.1*(Fperm_SI_Woolf2021!$E$9:$E$93-AR$58)-63.1579*EXP(-0.19*Fperm_SI_Woolf2021!$E$9:$E$93)+63.1579*EXP(-0.19*AR$58))/(Fperm_SI_Woolf2021!$E$9:$E$93-AR$58))*(AR$58-Fperm_SI_Woolf2021!$E$9:$E$93)/10))),Fperm_SI_Woolf2021!$D$9:$D$93))</f>
        <v>0.55009935441318913</v>
      </c>
      <c r="AS79" s="51" cm="1">
        <f t="array" ref="AS79">MIN(1,SLOPE(Fperm_SI_Woolf2021!$F$9:$F$93*EXP(-Fperm_SI_Woolf2021!$I$9:$I$93*$C79*IF(AS$58=Fperm_SI_Woolf2021!$E$9:$E$93,1,EXP(LN((1.1*(Fperm_SI_Woolf2021!$E$9:$E$93-AS$58)-63.1579*EXP(-0.19*Fperm_SI_Woolf2021!$E$9:$E$93)+63.1579*EXP(-0.19*AS$58))/(Fperm_SI_Woolf2021!$E$9:$E$93-AS$58))*(AS$58-Fperm_SI_Woolf2021!$E$9:$E$93)/10))) + Fperm_SI_Woolf2021!$G$9:$G$93*EXP(-Fperm_SI_Woolf2021!$J$9:$J$93*$C79*IF(AS$58=Fperm_SI_Woolf2021!$E$9:$E$93,1,EXP(LN((1.1*(Fperm_SI_Woolf2021!$E$9:$E$93-AS$58)-63.1579*EXP(-0.19*Fperm_SI_Woolf2021!$E$9:$E$93)+63.1579*EXP(-0.19*AS$58))/(Fperm_SI_Woolf2021!$E$9:$E$93-AS$58))*(AS$58-Fperm_SI_Woolf2021!$E$9:$E$93)/10))) + Fperm_SI_Woolf2021!$H$9:$H$93*EXP(-Fperm_SI_Woolf2021!$K$9:$K$93*$C79*IF(AS$58=Fperm_SI_Woolf2021!$E$9:$E$93,1,EXP(LN((1.1*(Fperm_SI_Woolf2021!$E$9:$E$93-AS$58)-63.1579*EXP(-0.19*Fperm_SI_Woolf2021!$E$9:$E$93)+63.1579*EXP(-0.19*AS$58))/(Fperm_SI_Woolf2021!$E$9:$E$93-AS$58))*(AS$58-Fperm_SI_Woolf2021!$E$9:$E$93)/10))),Fperm_SI_Woolf2021!$D$9:$D$93)*AS$57+INTERCEPT(Fperm_SI_Woolf2021!$F$9:$F$93*EXP(-Fperm_SI_Woolf2021!$I$9:$I$93*$C79*IF(AS$58=Fperm_SI_Woolf2021!$E$9:$E$93,1,EXP(LN((1.1*(Fperm_SI_Woolf2021!$E$9:$E$93-AS$58)-63.1579*EXP(-0.19*Fperm_SI_Woolf2021!$E$9:$E$93)+63.1579*EXP(-0.19*AS$58))/(Fperm_SI_Woolf2021!$E$9:$E$93-AS$58))*(AS$58-Fperm_SI_Woolf2021!$E$9:$E$93)/10))) + Fperm_SI_Woolf2021!$G$9:$G$93*EXP(-Fperm_SI_Woolf2021!$J$9:$J$93*$C79*IF(AS$58=Fperm_SI_Woolf2021!$E$9:$E$93,1,EXP(LN((1.1*(Fperm_SI_Woolf2021!$E$9:$E$93-AS$58)-63.1579*EXP(-0.19*Fperm_SI_Woolf2021!$E$9:$E$93)+63.1579*EXP(-0.19*AS$58))/(Fperm_SI_Woolf2021!$E$9:$E$93-AS$58))*(AS$58-Fperm_SI_Woolf2021!$E$9:$E$93)/10))) + Fperm_SI_Woolf2021!$H$9:$H$93*EXP(-Fperm_SI_Woolf2021!$K$9:$K$93*$C79*IF(AS$58=Fperm_SI_Woolf2021!$E$9:$E$93,1,EXP(LN((1.1*(Fperm_SI_Woolf2021!$E$9:$E$93-AS$58)-63.1579*EXP(-0.19*Fperm_SI_Woolf2021!$E$9:$E$93)+63.1579*EXP(-0.19*AS$58))/(Fperm_SI_Woolf2021!$E$9:$E$93-AS$58))*(AS$58-Fperm_SI_Woolf2021!$E$9:$E$93)/10))),Fperm_SI_Woolf2021!$D$9:$D$93))</f>
        <v>0.51736421015567891</v>
      </c>
      <c r="AT79" s="51" cm="1">
        <f t="array" ref="AT79">MIN(1,SLOPE(Fperm_SI_Woolf2021!$F$9:$F$93*EXP(-Fperm_SI_Woolf2021!$I$9:$I$93*$C79*IF(AT$58=Fperm_SI_Woolf2021!$E$9:$E$93,1,EXP(LN((1.1*(Fperm_SI_Woolf2021!$E$9:$E$93-AT$58)-63.1579*EXP(-0.19*Fperm_SI_Woolf2021!$E$9:$E$93)+63.1579*EXP(-0.19*AT$58))/(Fperm_SI_Woolf2021!$E$9:$E$93-AT$58))*(AT$58-Fperm_SI_Woolf2021!$E$9:$E$93)/10))) + Fperm_SI_Woolf2021!$G$9:$G$93*EXP(-Fperm_SI_Woolf2021!$J$9:$J$93*$C79*IF(AT$58=Fperm_SI_Woolf2021!$E$9:$E$93,1,EXP(LN((1.1*(Fperm_SI_Woolf2021!$E$9:$E$93-AT$58)-63.1579*EXP(-0.19*Fperm_SI_Woolf2021!$E$9:$E$93)+63.1579*EXP(-0.19*AT$58))/(Fperm_SI_Woolf2021!$E$9:$E$93-AT$58))*(AT$58-Fperm_SI_Woolf2021!$E$9:$E$93)/10))) + Fperm_SI_Woolf2021!$H$9:$H$93*EXP(-Fperm_SI_Woolf2021!$K$9:$K$93*$C79*IF(AT$58=Fperm_SI_Woolf2021!$E$9:$E$93,1,EXP(LN((1.1*(Fperm_SI_Woolf2021!$E$9:$E$93-AT$58)-63.1579*EXP(-0.19*Fperm_SI_Woolf2021!$E$9:$E$93)+63.1579*EXP(-0.19*AT$58))/(Fperm_SI_Woolf2021!$E$9:$E$93-AT$58))*(AT$58-Fperm_SI_Woolf2021!$E$9:$E$93)/10))),Fperm_SI_Woolf2021!$D$9:$D$93)*AT$57+INTERCEPT(Fperm_SI_Woolf2021!$F$9:$F$93*EXP(-Fperm_SI_Woolf2021!$I$9:$I$93*$C79*IF(AT$58=Fperm_SI_Woolf2021!$E$9:$E$93,1,EXP(LN((1.1*(Fperm_SI_Woolf2021!$E$9:$E$93-AT$58)-63.1579*EXP(-0.19*Fperm_SI_Woolf2021!$E$9:$E$93)+63.1579*EXP(-0.19*AT$58))/(Fperm_SI_Woolf2021!$E$9:$E$93-AT$58))*(AT$58-Fperm_SI_Woolf2021!$E$9:$E$93)/10))) + Fperm_SI_Woolf2021!$G$9:$G$93*EXP(-Fperm_SI_Woolf2021!$J$9:$J$93*$C79*IF(AT$58=Fperm_SI_Woolf2021!$E$9:$E$93,1,EXP(LN((1.1*(Fperm_SI_Woolf2021!$E$9:$E$93-AT$58)-63.1579*EXP(-0.19*Fperm_SI_Woolf2021!$E$9:$E$93)+63.1579*EXP(-0.19*AT$58))/(Fperm_SI_Woolf2021!$E$9:$E$93-AT$58))*(AT$58-Fperm_SI_Woolf2021!$E$9:$E$93)/10))) + Fperm_SI_Woolf2021!$H$9:$H$93*EXP(-Fperm_SI_Woolf2021!$K$9:$K$93*$C79*IF(AT$58=Fperm_SI_Woolf2021!$E$9:$E$93,1,EXP(LN((1.1*(Fperm_SI_Woolf2021!$E$9:$E$93-AT$58)-63.1579*EXP(-0.19*Fperm_SI_Woolf2021!$E$9:$E$93)+63.1579*EXP(-0.19*AT$58))/(Fperm_SI_Woolf2021!$E$9:$E$93-AT$58))*(AT$58-Fperm_SI_Woolf2021!$E$9:$E$93)/10))),Fperm_SI_Woolf2021!$D$9:$D$93))</f>
        <v>0.48462906589816862</v>
      </c>
      <c r="AU79" s="51" cm="1">
        <f t="array" ref="AU79">MIN(1,SLOPE(Fperm_SI_Woolf2021!$F$9:$F$93*EXP(-Fperm_SI_Woolf2021!$I$9:$I$93*$C79*IF(AU$58=Fperm_SI_Woolf2021!$E$9:$E$93,1,EXP(LN((1.1*(Fperm_SI_Woolf2021!$E$9:$E$93-AU$58)-63.1579*EXP(-0.19*Fperm_SI_Woolf2021!$E$9:$E$93)+63.1579*EXP(-0.19*AU$58))/(Fperm_SI_Woolf2021!$E$9:$E$93-AU$58))*(AU$58-Fperm_SI_Woolf2021!$E$9:$E$93)/10))) + Fperm_SI_Woolf2021!$G$9:$G$93*EXP(-Fperm_SI_Woolf2021!$J$9:$J$93*$C79*IF(AU$58=Fperm_SI_Woolf2021!$E$9:$E$93,1,EXP(LN((1.1*(Fperm_SI_Woolf2021!$E$9:$E$93-AU$58)-63.1579*EXP(-0.19*Fperm_SI_Woolf2021!$E$9:$E$93)+63.1579*EXP(-0.19*AU$58))/(Fperm_SI_Woolf2021!$E$9:$E$93-AU$58))*(AU$58-Fperm_SI_Woolf2021!$E$9:$E$93)/10))) + Fperm_SI_Woolf2021!$H$9:$H$93*EXP(-Fperm_SI_Woolf2021!$K$9:$K$93*$C79*IF(AU$58=Fperm_SI_Woolf2021!$E$9:$E$93,1,EXP(LN((1.1*(Fperm_SI_Woolf2021!$E$9:$E$93-AU$58)-63.1579*EXP(-0.19*Fperm_SI_Woolf2021!$E$9:$E$93)+63.1579*EXP(-0.19*AU$58))/(Fperm_SI_Woolf2021!$E$9:$E$93-AU$58))*(AU$58-Fperm_SI_Woolf2021!$E$9:$E$93)/10))),Fperm_SI_Woolf2021!$D$9:$D$93)*AU$57+INTERCEPT(Fperm_SI_Woolf2021!$F$9:$F$93*EXP(-Fperm_SI_Woolf2021!$I$9:$I$93*$C79*IF(AU$58=Fperm_SI_Woolf2021!$E$9:$E$93,1,EXP(LN((1.1*(Fperm_SI_Woolf2021!$E$9:$E$93-AU$58)-63.1579*EXP(-0.19*Fperm_SI_Woolf2021!$E$9:$E$93)+63.1579*EXP(-0.19*AU$58))/(Fperm_SI_Woolf2021!$E$9:$E$93-AU$58))*(AU$58-Fperm_SI_Woolf2021!$E$9:$E$93)/10))) + Fperm_SI_Woolf2021!$G$9:$G$93*EXP(-Fperm_SI_Woolf2021!$J$9:$J$93*$C79*IF(AU$58=Fperm_SI_Woolf2021!$E$9:$E$93,1,EXP(LN((1.1*(Fperm_SI_Woolf2021!$E$9:$E$93-AU$58)-63.1579*EXP(-0.19*Fperm_SI_Woolf2021!$E$9:$E$93)+63.1579*EXP(-0.19*AU$58))/(Fperm_SI_Woolf2021!$E$9:$E$93-AU$58))*(AU$58-Fperm_SI_Woolf2021!$E$9:$E$93)/10))) + Fperm_SI_Woolf2021!$H$9:$H$93*EXP(-Fperm_SI_Woolf2021!$K$9:$K$93*$C79*IF(AU$58=Fperm_SI_Woolf2021!$E$9:$E$93,1,EXP(LN((1.1*(Fperm_SI_Woolf2021!$E$9:$E$93-AU$58)-63.1579*EXP(-0.19*Fperm_SI_Woolf2021!$E$9:$E$93)+63.1579*EXP(-0.19*AU$58))/(Fperm_SI_Woolf2021!$E$9:$E$93-AU$58))*(AU$58-Fperm_SI_Woolf2021!$E$9:$E$93)/10))),Fperm_SI_Woolf2021!$D$9:$D$93))</f>
        <v>0.45189392164065834</v>
      </c>
      <c r="AV79" s="51" cm="1">
        <f t="array" ref="AV79">MIN(1,SLOPE(Fperm_SI_Woolf2021!$F$9:$F$93*EXP(-Fperm_SI_Woolf2021!$I$9:$I$93*$C79*IF(AV$58=Fperm_SI_Woolf2021!$E$9:$E$93,1,EXP(LN((1.1*(Fperm_SI_Woolf2021!$E$9:$E$93-AV$58)-63.1579*EXP(-0.19*Fperm_SI_Woolf2021!$E$9:$E$93)+63.1579*EXP(-0.19*AV$58))/(Fperm_SI_Woolf2021!$E$9:$E$93-AV$58))*(AV$58-Fperm_SI_Woolf2021!$E$9:$E$93)/10))) + Fperm_SI_Woolf2021!$G$9:$G$93*EXP(-Fperm_SI_Woolf2021!$J$9:$J$93*$C79*IF(AV$58=Fperm_SI_Woolf2021!$E$9:$E$93,1,EXP(LN((1.1*(Fperm_SI_Woolf2021!$E$9:$E$93-AV$58)-63.1579*EXP(-0.19*Fperm_SI_Woolf2021!$E$9:$E$93)+63.1579*EXP(-0.19*AV$58))/(Fperm_SI_Woolf2021!$E$9:$E$93-AV$58))*(AV$58-Fperm_SI_Woolf2021!$E$9:$E$93)/10))) + Fperm_SI_Woolf2021!$H$9:$H$93*EXP(-Fperm_SI_Woolf2021!$K$9:$K$93*$C79*IF(AV$58=Fperm_SI_Woolf2021!$E$9:$E$93,1,EXP(LN((1.1*(Fperm_SI_Woolf2021!$E$9:$E$93-AV$58)-63.1579*EXP(-0.19*Fperm_SI_Woolf2021!$E$9:$E$93)+63.1579*EXP(-0.19*AV$58))/(Fperm_SI_Woolf2021!$E$9:$E$93-AV$58))*(AV$58-Fperm_SI_Woolf2021!$E$9:$E$93)/10))),Fperm_SI_Woolf2021!$D$9:$D$93)*AV$57+INTERCEPT(Fperm_SI_Woolf2021!$F$9:$F$93*EXP(-Fperm_SI_Woolf2021!$I$9:$I$93*$C79*IF(AV$58=Fperm_SI_Woolf2021!$E$9:$E$93,1,EXP(LN((1.1*(Fperm_SI_Woolf2021!$E$9:$E$93-AV$58)-63.1579*EXP(-0.19*Fperm_SI_Woolf2021!$E$9:$E$93)+63.1579*EXP(-0.19*AV$58))/(Fperm_SI_Woolf2021!$E$9:$E$93-AV$58))*(AV$58-Fperm_SI_Woolf2021!$E$9:$E$93)/10))) + Fperm_SI_Woolf2021!$G$9:$G$93*EXP(-Fperm_SI_Woolf2021!$J$9:$J$93*$C79*IF(AV$58=Fperm_SI_Woolf2021!$E$9:$E$93,1,EXP(LN((1.1*(Fperm_SI_Woolf2021!$E$9:$E$93-AV$58)-63.1579*EXP(-0.19*Fperm_SI_Woolf2021!$E$9:$E$93)+63.1579*EXP(-0.19*AV$58))/(Fperm_SI_Woolf2021!$E$9:$E$93-AV$58))*(AV$58-Fperm_SI_Woolf2021!$E$9:$E$93)/10))) + Fperm_SI_Woolf2021!$H$9:$H$93*EXP(-Fperm_SI_Woolf2021!$K$9:$K$93*$C79*IF(AV$58=Fperm_SI_Woolf2021!$E$9:$E$93,1,EXP(LN((1.1*(Fperm_SI_Woolf2021!$E$9:$E$93-AV$58)-63.1579*EXP(-0.19*Fperm_SI_Woolf2021!$E$9:$E$93)+63.1579*EXP(-0.19*AV$58))/(Fperm_SI_Woolf2021!$E$9:$E$93-AV$58))*(AV$58-Fperm_SI_Woolf2021!$E$9:$E$93)/10))),Fperm_SI_Woolf2021!$D$9:$D$93))</f>
        <v>0.41915877738314805</v>
      </c>
      <c r="AW79" s="51" cm="1">
        <f t="array" ref="AW79">MIN(1,SLOPE(Fperm_SI_Woolf2021!$F$9:$F$93*EXP(-Fperm_SI_Woolf2021!$I$9:$I$93*$C79*IF(AW$58=Fperm_SI_Woolf2021!$E$9:$E$93,1,EXP(LN((1.1*(Fperm_SI_Woolf2021!$E$9:$E$93-AW$58)-63.1579*EXP(-0.19*Fperm_SI_Woolf2021!$E$9:$E$93)+63.1579*EXP(-0.19*AW$58))/(Fperm_SI_Woolf2021!$E$9:$E$93-AW$58))*(AW$58-Fperm_SI_Woolf2021!$E$9:$E$93)/10))) + Fperm_SI_Woolf2021!$G$9:$G$93*EXP(-Fperm_SI_Woolf2021!$J$9:$J$93*$C79*IF(AW$58=Fperm_SI_Woolf2021!$E$9:$E$93,1,EXP(LN((1.1*(Fperm_SI_Woolf2021!$E$9:$E$93-AW$58)-63.1579*EXP(-0.19*Fperm_SI_Woolf2021!$E$9:$E$93)+63.1579*EXP(-0.19*AW$58))/(Fperm_SI_Woolf2021!$E$9:$E$93-AW$58))*(AW$58-Fperm_SI_Woolf2021!$E$9:$E$93)/10))) + Fperm_SI_Woolf2021!$H$9:$H$93*EXP(-Fperm_SI_Woolf2021!$K$9:$K$93*$C79*IF(AW$58=Fperm_SI_Woolf2021!$E$9:$E$93,1,EXP(LN((1.1*(Fperm_SI_Woolf2021!$E$9:$E$93-AW$58)-63.1579*EXP(-0.19*Fperm_SI_Woolf2021!$E$9:$E$93)+63.1579*EXP(-0.19*AW$58))/(Fperm_SI_Woolf2021!$E$9:$E$93-AW$58))*(AW$58-Fperm_SI_Woolf2021!$E$9:$E$93)/10))),Fperm_SI_Woolf2021!$D$9:$D$93)*AW$57+INTERCEPT(Fperm_SI_Woolf2021!$F$9:$F$93*EXP(-Fperm_SI_Woolf2021!$I$9:$I$93*$C79*IF(AW$58=Fperm_SI_Woolf2021!$E$9:$E$93,1,EXP(LN((1.1*(Fperm_SI_Woolf2021!$E$9:$E$93-AW$58)-63.1579*EXP(-0.19*Fperm_SI_Woolf2021!$E$9:$E$93)+63.1579*EXP(-0.19*AW$58))/(Fperm_SI_Woolf2021!$E$9:$E$93-AW$58))*(AW$58-Fperm_SI_Woolf2021!$E$9:$E$93)/10))) + Fperm_SI_Woolf2021!$G$9:$G$93*EXP(-Fperm_SI_Woolf2021!$J$9:$J$93*$C79*IF(AW$58=Fperm_SI_Woolf2021!$E$9:$E$93,1,EXP(LN((1.1*(Fperm_SI_Woolf2021!$E$9:$E$93-AW$58)-63.1579*EXP(-0.19*Fperm_SI_Woolf2021!$E$9:$E$93)+63.1579*EXP(-0.19*AW$58))/(Fperm_SI_Woolf2021!$E$9:$E$93-AW$58))*(AW$58-Fperm_SI_Woolf2021!$E$9:$E$93)/10))) + Fperm_SI_Woolf2021!$H$9:$H$93*EXP(-Fperm_SI_Woolf2021!$K$9:$K$93*$C79*IF(AW$58=Fperm_SI_Woolf2021!$E$9:$E$93,1,EXP(LN((1.1*(Fperm_SI_Woolf2021!$E$9:$E$93-AW$58)-63.1579*EXP(-0.19*Fperm_SI_Woolf2021!$E$9:$E$93)+63.1579*EXP(-0.19*AW$58))/(Fperm_SI_Woolf2021!$E$9:$E$93-AW$58))*(AW$58-Fperm_SI_Woolf2021!$E$9:$E$93)/10))),Fperm_SI_Woolf2021!$D$9:$D$93))</f>
        <v>0.81341968261037356</v>
      </c>
      <c r="AX79" s="51" cm="1">
        <f t="array" ref="AX79">MIN(1,SLOPE(Fperm_SI_Woolf2021!$F$9:$F$93*EXP(-Fperm_SI_Woolf2021!$I$9:$I$93*$C79*IF(AX$58=Fperm_SI_Woolf2021!$E$9:$E$93,1,EXP(LN((1.1*(Fperm_SI_Woolf2021!$E$9:$E$93-AX$58)-63.1579*EXP(-0.19*Fperm_SI_Woolf2021!$E$9:$E$93)+63.1579*EXP(-0.19*AX$58))/(Fperm_SI_Woolf2021!$E$9:$E$93-AX$58))*(AX$58-Fperm_SI_Woolf2021!$E$9:$E$93)/10))) + Fperm_SI_Woolf2021!$G$9:$G$93*EXP(-Fperm_SI_Woolf2021!$J$9:$J$93*$C79*IF(AX$58=Fperm_SI_Woolf2021!$E$9:$E$93,1,EXP(LN((1.1*(Fperm_SI_Woolf2021!$E$9:$E$93-AX$58)-63.1579*EXP(-0.19*Fperm_SI_Woolf2021!$E$9:$E$93)+63.1579*EXP(-0.19*AX$58))/(Fperm_SI_Woolf2021!$E$9:$E$93-AX$58))*(AX$58-Fperm_SI_Woolf2021!$E$9:$E$93)/10))) + Fperm_SI_Woolf2021!$H$9:$H$93*EXP(-Fperm_SI_Woolf2021!$K$9:$K$93*$C79*IF(AX$58=Fperm_SI_Woolf2021!$E$9:$E$93,1,EXP(LN((1.1*(Fperm_SI_Woolf2021!$E$9:$E$93-AX$58)-63.1579*EXP(-0.19*Fperm_SI_Woolf2021!$E$9:$E$93)+63.1579*EXP(-0.19*AX$58))/(Fperm_SI_Woolf2021!$E$9:$E$93-AX$58))*(AX$58-Fperm_SI_Woolf2021!$E$9:$E$93)/10))),Fperm_SI_Woolf2021!$D$9:$D$93)*AX$57+INTERCEPT(Fperm_SI_Woolf2021!$F$9:$F$93*EXP(-Fperm_SI_Woolf2021!$I$9:$I$93*$C79*IF(AX$58=Fperm_SI_Woolf2021!$E$9:$E$93,1,EXP(LN((1.1*(Fperm_SI_Woolf2021!$E$9:$E$93-AX$58)-63.1579*EXP(-0.19*Fperm_SI_Woolf2021!$E$9:$E$93)+63.1579*EXP(-0.19*AX$58))/(Fperm_SI_Woolf2021!$E$9:$E$93-AX$58))*(AX$58-Fperm_SI_Woolf2021!$E$9:$E$93)/10))) + Fperm_SI_Woolf2021!$G$9:$G$93*EXP(-Fperm_SI_Woolf2021!$J$9:$J$93*$C79*IF(AX$58=Fperm_SI_Woolf2021!$E$9:$E$93,1,EXP(LN((1.1*(Fperm_SI_Woolf2021!$E$9:$E$93-AX$58)-63.1579*EXP(-0.19*Fperm_SI_Woolf2021!$E$9:$E$93)+63.1579*EXP(-0.19*AX$58))/(Fperm_SI_Woolf2021!$E$9:$E$93-AX$58))*(AX$58-Fperm_SI_Woolf2021!$E$9:$E$93)/10))) + Fperm_SI_Woolf2021!$H$9:$H$93*EXP(-Fperm_SI_Woolf2021!$K$9:$K$93*$C79*IF(AX$58=Fperm_SI_Woolf2021!$E$9:$E$93,1,EXP(LN((1.1*(Fperm_SI_Woolf2021!$E$9:$E$93-AX$58)-63.1579*EXP(-0.19*Fperm_SI_Woolf2021!$E$9:$E$93)+63.1579*EXP(-0.19*AX$58))/(Fperm_SI_Woolf2021!$E$9:$E$93-AX$58))*(AX$58-Fperm_SI_Woolf2021!$E$9:$E$93)/10))),Fperm_SI_Woolf2021!$D$9:$D$93))</f>
        <v>0.78136695634705988</v>
      </c>
      <c r="AY79" s="51" cm="1">
        <f t="array" ref="AY79">MIN(1,SLOPE(Fperm_SI_Woolf2021!$F$9:$F$93*EXP(-Fperm_SI_Woolf2021!$I$9:$I$93*$C79*IF(AY$58=Fperm_SI_Woolf2021!$E$9:$E$93,1,EXP(LN((1.1*(Fperm_SI_Woolf2021!$E$9:$E$93-AY$58)-63.1579*EXP(-0.19*Fperm_SI_Woolf2021!$E$9:$E$93)+63.1579*EXP(-0.19*AY$58))/(Fperm_SI_Woolf2021!$E$9:$E$93-AY$58))*(AY$58-Fperm_SI_Woolf2021!$E$9:$E$93)/10))) + Fperm_SI_Woolf2021!$G$9:$G$93*EXP(-Fperm_SI_Woolf2021!$J$9:$J$93*$C79*IF(AY$58=Fperm_SI_Woolf2021!$E$9:$E$93,1,EXP(LN((1.1*(Fperm_SI_Woolf2021!$E$9:$E$93-AY$58)-63.1579*EXP(-0.19*Fperm_SI_Woolf2021!$E$9:$E$93)+63.1579*EXP(-0.19*AY$58))/(Fperm_SI_Woolf2021!$E$9:$E$93-AY$58))*(AY$58-Fperm_SI_Woolf2021!$E$9:$E$93)/10))) + Fperm_SI_Woolf2021!$H$9:$H$93*EXP(-Fperm_SI_Woolf2021!$K$9:$K$93*$C79*IF(AY$58=Fperm_SI_Woolf2021!$E$9:$E$93,1,EXP(LN((1.1*(Fperm_SI_Woolf2021!$E$9:$E$93-AY$58)-63.1579*EXP(-0.19*Fperm_SI_Woolf2021!$E$9:$E$93)+63.1579*EXP(-0.19*AY$58))/(Fperm_SI_Woolf2021!$E$9:$E$93-AY$58))*(AY$58-Fperm_SI_Woolf2021!$E$9:$E$93)/10))),Fperm_SI_Woolf2021!$D$9:$D$93)*AY$57+INTERCEPT(Fperm_SI_Woolf2021!$F$9:$F$93*EXP(-Fperm_SI_Woolf2021!$I$9:$I$93*$C79*IF(AY$58=Fperm_SI_Woolf2021!$E$9:$E$93,1,EXP(LN((1.1*(Fperm_SI_Woolf2021!$E$9:$E$93-AY$58)-63.1579*EXP(-0.19*Fperm_SI_Woolf2021!$E$9:$E$93)+63.1579*EXP(-0.19*AY$58))/(Fperm_SI_Woolf2021!$E$9:$E$93-AY$58))*(AY$58-Fperm_SI_Woolf2021!$E$9:$E$93)/10))) + Fperm_SI_Woolf2021!$G$9:$G$93*EXP(-Fperm_SI_Woolf2021!$J$9:$J$93*$C79*IF(AY$58=Fperm_SI_Woolf2021!$E$9:$E$93,1,EXP(LN((1.1*(Fperm_SI_Woolf2021!$E$9:$E$93-AY$58)-63.1579*EXP(-0.19*Fperm_SI_Woolf2021!$E$9:$E$93)+63.1579*EXP(-0.19*AY$58))/(Fperm_SI_Woolf2021!$E$9:$E$93-AY$58))*(AY$58-Fperm_SI_Woolf2021!$E$9:$E$93)/10))) + Fperm_SI_Woolf2021!$H$9:$H$93*EXP(-Fperm_SI_Woolf2021!$K$9:$K$93*$C79*IF(AY$58=Fperm_SI_Woolf2021!$E$9:$E$93,1,EXP(LN((1.1*(Fperm_SI_Woolf2021!$E$9:$E$93-AY$58)-63.1579*EXP(-0.19*Fperm_SI_Woolf2021!$E$9:$E$93)+63.1579*EXP(-0.19*AY$58))/(Fperm_SI_Woolf2021!$E$9:$E$93-AY$58))*(AY$58-Fperm_SI_Woolf2021!$E$9:$E$93)/10))),Fperm_SI_Woolf2021!$D$9:$D$93))</f>
        <v>0.74931423008374609</v>
      </c>
      <c r="AZ79" s="51" cm="1">
        <f t="array" ref="AZ79">MIN(1,SLOPE(Fperm_SI_Woolf2021!$F$9:$F$93*EXP(-Fperm_SI_Woolf2021!$I$9:$I$93*$C79*IF(AZ$58=Fperm_SI_Woolf2021!$E$9:$E$93,1,EXP(LN((1.1*(Fperm_SI_Woolf2021!$E$9:$E$93-AZ$58)-63.1579*EXP(-0.19*Fperm_SI_Woolf2021!$E$9:$E$93)+63.1579*EXP(-0.19*AZ$58))/(Fperm_SI_Woolf2021!$E$9:$E$93-AZ$58))*(AZ$58-Fperm_SI_Woolf2021!$E$9:$E$93)/10))) + Fperm_SI_Woolf2021!$G$9:$G$93*EXP(-Fperm_SI_Woolf2021!$J$9:$J$93*$C79*IF(AZ$58=Fperm_SI_Woolf2021!$E$9:$E$93,1,EXP(LN((1.1*(Fperm_SI_Woolf2021!$E$9:$E$93-AZ$58)-63.1579*EXP(-0.19*Fperm_SI_Woolf2021!$E$9:$E$93)+63.1579*EXP(-0.19*AZ$58))/(Fperm_SI_Woolf2021!$E$9:$E$93-AZ$58))*(AZ$58-Fperm_SI_Woolf2021!$E$9:$E$93)/10))) + Fperm_SI_Woolf2021!$H$9:$H$93*EXP(-Fperm_SI_Woolf2021!$K$9:$K$93*$C79*IF(AZ$58=Fperm_SI_Woolf2021!$E$9:$E$93,1,EXP(LN((1.1*(Fperm_SI_Woolf2021!$E$9:$E$93-AZ$58)-63.1579*EXP(-0.19*Fperm_SI_Woolf2021!$E$9:$E$93)+63.1579*EXP(-0.19*AZ$58))/(Fperm_SI_Woolf2021!$E$9:$E$93-AZ$58))*(AZ$58-Fperm_SI_Woolf2021!$E$9:$E$93)/10))),Fperm_SI_Woolf2021!$D$9:$D$93)*AZ$57+INTERCEPT(Fperm_SI_Woolf2021!$F$9:$F$93*EXP(-Fperm_SI_Woolf2021!$I$9:$I$93*$C79*IF(AZ$58=Fperm_SI_Woolf2021!$E$9:$E$93,1,EXP(LN((1.1*(Fperm_SI_Woolf2021!$E$9:$E$93-AZ$58)-63.1579*EXP(-0.19*Fperm_SI_Woolf2021!$E$9:$E$93)+63.1579*EXP(-0.19*AZ$58))/(Fperm_SI_Woolf2021!$E$9:$E$93-AZ$58))*(AZ$58-Fperm_SI_Woolf2021!$E$9:$E$93)/10))) + Fperm_SI_Woolf2021!$G$9:$G$93*EXP(-Fperm_SI_Woolf2021!$J$9:$J$93*$C79*IF(AZ$58=Fperm_SI_Woolf2021!$E$9:$E$93,1,EXP(LN((1.1*(Fperm_SI_Woolf2021!$E$9:$E$93-AZ$58)-63.1579*EXP(-0.19*Fperm_SI_Woolf2021!$E$9:$E$93)+63.1579*EXP(-0.19*AZ$58))/(Fperm_SI_Woolf2021!$E$9:$E$93-AZ$58))*(AZ$58-Fperm_SI_Woolf2021!$E$9:$E$93)/10))) + Fperm_SI_Woolf2021!$H$9:$H$93*EXP(-Fperm_SI_Woolf2021!$K$9:$K$93*$C79*IF(AZ$58=Fperm_SI_Woolf2021!$E$9:$E$93,1,EXP(LN((1.1*(Fperm_SI_Woolf2021!$E$9:$E$93-AZ$58)-63.1579*EXP(-0.19*Fperm_SI_Woolf2021!$E$9:$E$93)+63.1579*EXP(-0.19*AZ$58))/(Fperm_SI_Woolf2021!$E$9:$E$93-AZ$58))*(AZ$58-Fperm_SI_Woolf2021!$E$9:$E$93)/10))),Fperm_SI_Woolf2021!$D$9:$D$93))</f>
        <v>0.71726150382043241</v>
      </c>
      <c r="BA79" s="51" cm="1">
        <f t="array" ref="BA79">MIN(1,SLOPE(Fperm_SI_Woolf2021!$F$9:$F$93*EXP(-Fperm_SI_Woolf2021!$I$9:$I$93*$C79*IF(BA$58=Fperm_SI_Woolf2021!$E$9:$E$93,1,EXP(LN((1.1*(Fperm_SI_Woolf2021!$E$9:$E$93-BA$58)-63.1579*EXP(-0.19*Fperm_SI_Woolf2021!$E$9:$E$93)+63.1579*EXP(-0.19*BA$58))/(Fperm_SI_Woolf2021!$E$9:$E$93-BA$58))*(BA$58-Fperm_SI_Woolf2021!$E$9:$E$93)/10))) + Fperm_SI_Woolf2021!$G$9:$G$93*EXP(-Fperm_SI_Woolf2021!$J$9:$J$93*$C79*IF(BA$58=Fperm_SI_Woolf2021!$E$9:$E$93,1,EXP(LN((1.1*(Fperm_SI_Woolf2021!$E$9:$E$93-BA$58)-63.1579*EXP(-0.19*Fperm_SI_Woolf2021!$E$9:$E$93)+63.1579*EXP(-0.19*BA$58))/(Fperm_SI_Woolf2021!$E$9:$E$93-BA$58))*(BA$58-Fperm_SI_Woolf2021!$E$9:$E$93)/10))) + Fperm_SI_Woolf2021!$H$9:$H$93*EXP(-Fperm_SI_Woolf2021!$K$9:$K$93*$C79*IF(BA$58=Fperm_SI_Woolf2021!$E$9:$E$93,1,EXP(LN((1.1*(Fperm_SI_Woolf2021!$E$9:$E$93-BA$58)-63.1579*EXP(-0.19*Fperm_SI_Woolf2021!$E$9:$E$93)+63.1579*EXP(-0.19*BA$58))/(Fperm_SI_Woolf2021!$E$9:$E$93-BA$58))*(BA$58-Fperm_SI_Woolf2021!$E$9:$E$93)/10))),Fperm_SI_Woolf2021!$D$9:$D$93)*BA$57+INTERCEPT(Fperm_SI_Woolf2021!$F$9:$F$93*EXP(-Fperm_SI_Woolf2021!$I$9:$I$93*$C79*IF(BA$58=Fperm_SI_Woolf2021!$E$9:$E$93,1,EXP(LN((1.1*(Fperm_SI_Woolf2021!$E$9:$E$93-BA$58)-63.1579*EXP(-0.19*Fperm_SI_Woolf2021!$E$9:$E$93)+63.1579*EXP(-0.19*BA$58))/(Fperm_SI_Woolf2021!$E$9:$E$93-BA$58))*(BA$58-Fperm_SI_Woolf2021!$E$9:$E$93)/10))) + Fperm_SI_Woolf2021!$G$9:$G$93*EXP(-Fperm_SI_Woolf2021!$J$9:$J$93*$C79*IF(BA$58=Fperm_SI_Woolf2021!$E$9:$E$93,1,EXP(LN((1.1*(Fperm_SI_Woolf2021!$E$9:$E$93-BA$58)-63.1579*EXP(-0.19*Fperm_SI_Woolf2021!$E$9:$E$93)+63.1579*EXP(-0.19*BA$58))/(Fperm_SI_Woolf2021!$E$9:$E$93-BA$58))*(BA$58-Fperm_SI_Woolf2021!$E$9:$E$93)/10))) + Fperm_SI_Woolf2021!$H$9:$H$93*EXP(-Fperm_SI_Woolf2021!$K$9:$K$93*$C79*IF(BA$58=Fperm_SI_Woolf2021!$E$9:$E$93,1,EXP(LN((1.1*(Fperm_SI_Woolf2021!$E$9:$E$93-BA$58)-63.1579*EXP(-0.19*Fperm_SI_Woolf2021!$E$9:$E$93)+63.1579*EXP(-0.19*BA$58))/(Fperm_SI_Woolf2021!$E$9:$E$93-BA$58))*(BA$58-Fperm_SI_Woolf2021!$E$9:$E$93)/10))),Fperm_SI_Woolf2021!$D$9:$D$93))</f>
        <v>0.68520877755711862</v>
      </c>
      <c r="BB79" s="51" cm="1">
        <f t="array" ref="BB79">MIN(1,SLOPE(Fperm_SI_Woolf2021!$F$9:$F$93*EXP(-Fperm_SI_Woolf2021!$I$9:$I$93*$C79*IF(BB$58=Fperm_SI_Woolf2021!$E$9:$E$93,1,EXP(LN((1.1*(Fperm_SI_Woolf2021!$E$9:$E$93-BB$58)-63.1579*EXP(-0.19*Fperm_SI_Woolf2021!$E$9:$E$93)+63.1579*EXP(-0.19*BB$58))/(Fperm_SI_Woolf2021!$E$9:$E$93-BB$58))*(BB$58-Fperm_SI_Woolf2021!$E$9:$E$93)/10))) + Fperm_SI_Woolf2021!$G$9:$G$93*EXP(-Fperm_SI_Woolf2021!$J$9:$J$93*$C79*IF(BB$58=Fperm_SI_Woolf2021!$E$9:$E$93,1,EXP(LN((1.1*(Fperm_SI_Woolf2021!$E$9:$E$93-BB$58)-63.1579*EXP(-0.19*Fperm_SI_Woolf2021!$E$9:$E$93)+63.1579*EXP(-0.19*BB$58))/(Fperm_SI_Woolf2021!$E$9:$E$93-BB$58))*(BB$58-Fperm_SI_Woolf2021!$E$9:$E$93)/10))) + Fperm_SI_Woolf2021!$H$9:$H$93*EXP(-Fperm_SI_Woolf2021!$K$9:$K$93*$C79*IF(BB$58=Fperm_SI_Woolf2021!$E$9:$E$93,1,EXP(LN((1.1*(Fperm_SI_Woolf2021!$E$9:$E$93-BB$58)-63.1579*EXP(-0.19*Fperm_SI_Woolf2021!$E$9:$E$93)+63.1579*EXP(-0.19*BB$58))/(Fperm_SI_Woolf2021!$E$9:$E$93-BB$58))*(BB$58-Fperm_SI_Woolf2021!$E$9:$E$93)/10))),Fperm_SI_Woolf2021!$D$9:$D$93)*BB$57+INTERCEPT(Fperm_SI_Woolf2021!$F$9:$F$93*EXP(-Fperm_SI_Woolf2021!$I$9:$I$93*$C79*IF(BB$58=Fperm_SI_Woolf2021!$E$9:$E$93,1,EXP(LN((1.1*(Fperm_SI_Woolf2021!$E$9:$E$93-BB$58)-63.1579*EXP(-0.19*Fperm_SI_Woolf2021!$E$9:$E$93)+63.1579*EXP(-0.19*BB$58))/(Fperm_SI_Woolf2021!$E$9:$E$93-BB$58))*(BB$58-Fperm_SI_Woolf2021!$E$9:$E$93)/10))) + Fperm_SI_Woolf2021!$G$9:$G$93*EXP(-Fperm_SI_Woolf2021!$J$9:$J$93*$C79*IF(BB$58=Fperm_SI_Woolf2021!$E$9:$E$93,1,EXP(LN((1.1*(Fperm_SI_Woolf2021!$E$9:$E$93-BB$58)-63.1579*EXP(-0.19*Fperm_SI_Woolf2021!$E$9:$E$93)+63.1579*EXP(-0.19*BB$58))/(Fperm_SI_Woolf2021!$E$9:$E$93-BB$58))*(BB$58-Fperm_SI_Woolf2021!$E$9:$E$93)/10))) + Fperm_SI_Woolf2021!$H$9:$H$93*EXP(-Fperm_SI_Woolf2021!$K$9:$K$93*$C79*IF(BB$58=Fperm_SI_Woolf2021!$E$9:$E$93,1,EXP(LN((1.1*(Fperm_SI_Woolf2021!$E$9:$E$93-BB$58)-63.1579*EXP(-0.19*Fperm_SI_Woolf2021!$E$9:$E$93)+63.1579*EXP(-0.19*BB$58))/(Fperm_SI_Woolf2021!$E$9:$E$93-BB$58))*(BB$58-Fperm_SI_Woolf2021!$E$9:$E$93)/10))),Fperm_SI_Woolf2021!$D$9:$D$93))</f>
        <v>0.65315605129380483</v>
      </c>
      <c r="BC79" s="51" cm="1">
        <f t="array" ref="BC79">MIN(1,SLOPE(Fperm_SI_Woolf2021!$F$9:$F$93*EXP(-Fperm_SI_Woolf2021!$I$9:$I$93*$C79*IF(BC$58=Fperm_SI_Woolf2021!$E$9:$E$93,1,EXP(LN((1.1*(Fperm_SI_Woolf2021!$E$9:$E$93-BC$58)-63.1579*EXP(-0.19*Fperm_SI_Woolf2021!$E$9:$E$93)+63.1579*EXP(-0.19*BC$58))/(Fperm_SI_Woolf2021!$E$9:$E$93-BC$58))*(BC$58-Fperm_SI_Woolf2021!$E$9:$E$93)/10))) + Fperm_SI_Woolf2021!$G$9:$G$93*EXP(-Fperm_SI_Woolf2021!$J$9:$J$93*$C79*IF(BC$58=Fperm_SI_Woolf2021!$E$9:$E$93,1,EXP(LN((1.1*(Fperm_SI_Woolf2021!$E$9:$E$93-BC$58)-63.1579*EXP(-0.19*Fperm_SI_Woolf2021!$E$9:$E$93)+63.1579*EXP(-0.19*BC$58))/(Fperm_SI_Woolf2021!$E$9:$E$93-BC$58))*(BC$58-Fperm_SI_Woolf2021!$E$9:$E$93)/10))) + Fperm_SI_Woolf2021!$H$9:$H$93*EXP(-Fperm_SI_Woolf2021!$K$9:$K$93*$C79*IF(BC$58=Fperm_SI_Woolf2021!$E$9:$E$93,1,EXP(LN((1.1*(Fperm_SI_Woolf2021!$E$9:$E$93-BC$58)-63.1579*EXP(-0.19*Fperm_SI_Woolf2021!$E$9:$E$93)+63.1579*EXP(-0.19*BC$58))/(Fperm_SI_Woolf2021!$E$9:$E$93-BC$58))*(BC$58-Fperm_SI_Woolf2021!$E$9:$E$93)/10))),Fperm_SI_Woolf2021!$D$9:$D$93)*BC$57+INTERCEPT(Fperm_SI_Woolf2021!$F$9:$F$93*EXP(-Fperm_SI_Woolf2021!$I$9:$I$93*$C79*IF(BC$58=Fperm_SI_Woolf2021!$E$9:$E$93,1,EXP(LN((1.1*(Fperm_SI_Woolf2021!$E$9:$E$93-BC$58)-63.1579*EXP(-0.19*Fperm_SI_Woolf2021!$E$9:$E$93)+63.1579*EXP(-0.19*BC$58))/(Fperm_SI_Woolf2021!$E$9:$E$93-BC$58))*(BC$58-Fperm_SI_Woolf2021!$E$9:$E$93)/10))) + Fperm_SI_Woolf2021!$G$9:$G$93*EXP(-Fperm_SI_Woolf2021!$J$9:$J$93*$C79*IF(BC$58=Fperm_SI_Woolf2021!$E$9:$E$93,1,EXP(LN((1.1*(Fperm_SI_Woolf2021!$E$9:$E$93-BC$58)-63.1579*EXP(-0.19*Fperm_SI_Woolf2021!$E$9:$E$93)+63.1579*EXP(-0.19*BC$58))/(Fperm_SI_Woolf2021!$E$9:$E$93-BC$58))*(BC$58-Fperm_SI_Woolf2021!$E$9:$E$93)/10))) + Fperm_SI_Woolf2021!$H$9:$H$93*EXP(-Fperm_SI_Woolf2021!$K$9:$K$93*$C79*IF(BC$58=Fperm_SI_Woolf2021!$E$9:$E$93,1,EXP(LN((1.1*(Fperm_SI_Woolf2021!$E$9:$E$93-BC$58)-63.1579*EXP(-0.19*Fperm_SI_Woolf2021!$E$9:$E$93)+63.1579*EXP(-0.19*BC$58))/(Fperm_SI_Woolf2021!$E$9:$E$93-BC$58))*(BC$58-Fperm_SI_Woolf2021!$E$9:$E$93)/10))),Fperm_SI_Woolf2021!$D$9:$D$93))</f>
        <v>0.62110332503049115</v>
      </c>
      <c r="BD79" s="51" cm="1">
        <f t="array" ref="BD79">MIN(1,SLOPE(Fperm_SI_Woolf2021!$F$9:$F$93*EXP(-Fperm_SI_Woolf2021!$I$9:$I$93*$C79*IF(BD$58=Fperm_SI_Woolf2021!$E$9:$E$93,1,EXP(LN((1.1*(Fperm_SI_Woolf2021!$E$9:$E$93-BD$58)-63.1579*EXP(-0.19*Fperm_SI_Woolf2021!$E$9:$E$93)+63.1579*EXP(-0.19*BD$58))/(Fperm_SI_Woolf2021!$E$9:$E$93-BD$58))*(BD$58-Fperm_SI_Woolf2021!$E$9:$E$93)/10))) + Fperm_SI_Woolf2021!$G$9:$G$93*EXP(-Fperm_SI_Woolf2021!$J$9:$J$93*$C79*IF(BD$58=Fperm_SI_Woolf2021!$E$9:$E$93,1,EXP(LN((1.1*(Fperm_SI_Woolf2021!$E$9:$E$93-BD$58)-63.1579*EXP(-0.19*Fperm_SI_Woolf2021!$E$9:$E$93)+63.1579*EXP(-0.19*BD$58))/(Fperm_SI_Woolf2021!$E$9:$E$93-BD$58))*(BD$58-Fperm_SI_Woolf2021!$E$9:$E$93)/10))) + Fperm_SI_Woolf2021!$H$9:$H$93*EXP(-Fperm_SI_Woolf2021!$K$9:$K$93*$C79*IF(BD$58=Fperm_SI_Woolf2021!$E$9:$E$93,1,EXP(LN((1.1*(Fperm_SI_Woolf2021!$E$9:$E$93-BD$58)-63.1579*EXP(-0.19*Fperm_SI_Woolf2021!$E$9:$E$93)+63.1579*EXP(-0.19*BD$58))/(Fperm_SI_Woolf2021!$E$9:$E$93-BD$58))*(BD$58-Fperm_SI_Woolf2021!$E$9:$E$93)/10))),Fperm_SI_Woolf2021!$D$9:$D$93)*BD$57+INTERCEPT(Fperm_SI_Woolf2021!$F$9:$F$93*EXP(-Fperm_SI_Woolf2021!$I$9:$I$93*$C79*IF(BD$58=Fperm_SI_Woolf2021!$E$9:$E$93,1,EXP(LN((1.1*(Fperm_SI_Woolf2021!$E$9:$E$93-BD$58)-63.1579*EXP(-0.19*Fperm_SI_Woolf2021!$E$9:$E$93)+63.1579*EXP(-0.19*BD$58))/(Fperm_SI_Woolf2021!$E$9:$E$93-BD$58))*(BD$58-Fperm_SI_Woolf2021!$E$9:$E$93)/10))) + Fperm_SI_Woolf2021!$G$9:$G$93*EXP(-Fperm_SI_Woolf2021!$J$9:$J$93*$C79*IF(BD$58=Fperm_SI_Woolf2021!$E$9:$E$93,1,EXP(LN((1.1*(Fperm_SI_Woolf2021!$E$9:$E$93-BD$58)-63.1579*EXP(-0.19*Fperm_SI_Woolf2021!$E$9:$E$93)+63.1579*EXP(-0.19*BD$58))/(Fperm_SI_Woolf2021!$E$9:$E$93-BD$58))*(BD$58-Fperm_SI_Woolf2021!$E$9:$E$93)/10))) + Fperm_SI_Woolf2021!$H$9:$H$93*EXP(-Fperm_SI_Woolf2021!$K$9:$K$93*$C79*IF(BD$58=Fperm_SI_Woolf2021!$E$9:$E$93,1,EXP(LN((1.1*(Fperm_SI_Woolf2021!$E$9:$E$93-BD$58)-63.1579*EXP(-0.19*Fperm_SI_Woolf2021!$E$9:$E$93)+63.1579*EXP(-0.19*BD$58))/(Fperm_SI_Woolf2021!$E$9:$E$93-BD$58))*(BD$58-Fperm_SI_Woolf2021!$E$9:$E$93)/10))),Fperm_SI_Woolf2021!$D$9:$D$93))</f>
        <v>0.58905059876717747</v>
      </c>
      <c r="BE79" s="51" cm="1">
        <f t="array" ref="BE79">MIN(1,SLOPE(Fperm_SI_Woolf2021!$F$9:$F$93*EXP(-Fperm_SI_Woolf2021!$I$9:$I$93*$C79*IF(BE$58=Fperm_SI_Woolf2021!$E$9:$E$93,1,EXP(LN((1.1*(Fperm_SI_Woolf2021!$E$9:$E$93-BE$58)-63.1579*EXP(-0.19*Fperm_SI_Woolf2021!$E$9:$E$93)+63.1579*EXP(-0.19*BE$58))/(Fperm_SI_Woolf2021!$E$9:$E$93-BE$58))*(BE$58-Fperm_SI_Woolf2021!$E$9:$E$93)/10))) + Fperm_SI_Woolf2021!$G$9:$G$93*EXP(-Fperm_SI_Woolf2021!$J$9:$J$93*$C79*IF(BE$58=Fperm_SI_Woolf2021!$E$9:$E$93,1,EXP(LN((1.1*(Fperm_SI_Woolf2021!$E$9:$E$93-BE$58)-63.1579*EXP(-0.19*Fperm_SI_Woolf2021!$E$9:$E$93)+63.1579*EXP(-0.19*BE$58))/(Fperm_SI_Woolf2021!$E$9:$E$93-BE$58))*(BE$58-Fperm_SI_Woolf2021!$E$9:$E$93)/10))) + Fperm_SI_Woolf2021!$H$9:$H$93*EXP(-Fperm_SI_Woolf2021!$K$9:$K$93*$C79*IF(BE$58=Fperm_SI_Woolf2021!$E$9:$E$93,1,EXP(LN((1.1*(Fperm_SI_Woolf2021!$E$9:$E$93-BE$58)-63.1579*EXP(-0.19*Fperm_SI_Woolf2021!$E$9:$E$93)+63.1579*EXP(-0.19*BE$58))/(Fperm_SI_Woolf2021!$E$9:$E$93-BE$58))*(BE$58-Fperm_SI_Woolf2021!$E$9:$E$93)/10))),Fperm_SI_Woolf2021!$D$9:$D$93)*BE$57+INTERCEPT(Fperm_SI_Woolf2021!$F$9:$F$93*EXP(-Fperm_SI_Woolf2021!$I$9:$I$93*$C79*IF(BE$58=Fperm_SI_Woolf2021!$E$9:$E$93,1,EXP(LN((1.1*(Fperm_SI_Woolf2021!$E$9:$E$93-BE$58)-63.1579*EXP(-0.19*Fperm_SI_Woolf2021!$E$9:$E$93)+63.1579*EXP(-0.19*BE$58))/(Fperm_SI_Woolf2021!$E$9:$E$93-BE$58))*(BE$58-Fperm_SI_Woolf2021!$E$9:$E$93)/10))) + Fperm_SI_Woolf2021!$G$9:$G$93*EXP(-Fperm_SI_Woolf2021!$J$9:$J$93*$C79*IF(BE$58=Fperm_SI_Woolf2021!$E$9:$E$93,1,EXP(LN((1.1*(Fperm_SI_Woolf2021!$E$9:$E$93-BE$58)-63.1579*EXP(-0.19*Fperm_SI_Woolf2021!$E$9:$E$93)+63.1579*EXP(-0.19*BE$58))/(Fperm_SI_Woolf2021!$E$9:$E$93-BE$58))*(BE$58-Fperm_SI_Woolf2021!$E$9:$E$93)/10))) + Fperm_SI_Woolf2021!$H$9:$H$93*EXP(-Fperm_SI_Woolf2021!$K$9:$K$93*$C79*IF(BE$58=Fperm_SI_Woolf2021!$E$9:$E$93,1,EXP(LN((1.1*(Fperm_SI_Woolf2021!$E$9:$E$93-BE$58)-63.1579*EXP(-0.19*Fperm_SI_Woolf2021!$E$9:$E$93)+63.1579*EXP(-0.19*BE$58))/(Fperm_SI_Woolf2021!$E$9:$E$93-BE$58))*(BE$58-Fperm_SI_Woolf2021!$E$9:$E$93)/10))),Fperm_SI_Woolf2021!$D$9:$D$93))</f>
        <v>0.55699787250386368</v>
      </c>
      <c r="BF79" s="51" cm="1">
        <f t="array" ref="BF79">MIN(1,SLOPE(Fperm_SI_Woolf2021!$F$9:$F$93*EXP(-Fperm_SI_Woolf2021!$I$9:$I$93*$C79*IF(BF$58=Fperm_SI_Woolf2021!$E$9:$E$93,1,EXP(LN((1.1*(Fperm_SI_Woolf2021!$E$9:$E$93-BF$58)-63.1579*EXP(-0.19*Fperm_SI_Woolf2021!$E$9:$E$93)+63.1579*EXP(-0.19*BF$58))/(Fperm_SI_Woolf2021!$E$9:$E$93-BF$58))*(BF$58-Fperm_SI_Woolf2021!$E$9:$E$93)/10))) + Fperm_SI_Woolf2021!$G$9:$G$93*EXP(-Fperm_SI_Woolf2021!$J$9:$J$93*$C79*IF(BF$58=Fperm_SI_Woolf2021!$E$9:$E$93,1,EXP(LN((1.1*(Fperm_SI_Woolf2021!$E$9:$E$93-BF$58)-63.1579*EXP(-0.19*Fperm_SI_Woolf2021!$E$9:$E$93)+63.1579*EXP(-0.19*BF$58))/(Fperm_SI_Woolf2021!$E$9:$E$93-BF$58))*(BF$58-Fperm_SI_Woolf2021!$E$9:$E$93)/10))) + Fperm_SI_Woolf2021!$H$9:$H$93*EXP(-Fperm_SI_Woolf2021!$K$9:$K$93*$C79*IF(BF$58=Fperm_SI_Woolf2021!$E$9:$E$93,1,EXP(LN((1.1*(Fperm_SI_Woolf2021!$E$9:$E$93-BF$58)-63.1579*EXP(-0.19*Fperm_SI_Woolf2021!$E$9:$E$93)+63.1579*EXP(-0.19*BF$58))/(Fperm_SI_Woolf2021!$E$9:$E$93-BF$58))*(BF$58-Fperm_SI_Woolf2021!$E$9:$E$93)/10))),Fperm_SI_Woolf2021!$D$9:$D$93)*BF$57+INTERCEPT(Fperm_SI_Woolf2021!$F$9:$F$93*EXP(-Fperm_SI_Woolf2021!$I$9:$I$93*$C79*IF(BF$58=Fperm_SI_Woolf2021!$E$9:$E$93,1,EXP(LN((1.1*(Fperm_SI_Woolf2021!$E$9:$E$93-BF$58)-63.1579*EXP(-0.19*Fperm_SI_Woolf2021!$E$9:$E$93)+63.1579*EXP(-0.19*BF$58))/(Fperm_SI_Woolf2021!$E$9:$E$93-BF$58))*(BF$58-Fperm_SI_Woolf2021!$E$9:$E$93)/10))) + Fperm_SI_Woolf2021!$G$9:$G$93*EXP(-Fperm_SI_Woolf2021!$J$9:$J$93*$C79*IF(BF$58=Fperm_SI_Woolf2021!$E$9:$E$93,1,EXP(LN((1.1*(Fperm_SI_Woolf2021!$E$9:$E$93-BF$58)-63.1579*EXP(-0.19*Fperm_SI_Woolf2021!$E$9:$E$93)+63.1579*EXP(-0.19*BF$58))/(Fperm_SI_Woolf2021!$E$9:$E$93-BF$58))*(BF$58-Fperm_SI_Woolf2021!$E$9:$E$93)/10))) + Fperm_SI_Woolf2021!$H$9:$H$93*EXP(-Fperm_SI_Woolf2021!$K$9:$K$93*$C79*IF(BF$58=Fperm_SI_Woolf2021!$E$9:$E$93,1,EXP(LN((1.1*(Fperm_SI_Woolf2021!$E$9:$E$93-BF$58)-63.1579*EXP(-0.19*Fperm_SI_Woolf2021!$E$9:$E$93)+63.1579*EXP(-0.19*BF$58))/(Fperm_SI_Woolf2021!$E$9:$E$93-BF$58))*(BF$58-Fperm_SI_Woolf2021!$E$9:$E$93)/10))),Fperm_SI_Woolf2021!$D$9:$D$93))</f>
        <v>0.52494514624054989</v>
      </c>
      <c r="BG79" s="51" cm="1">
        <f t="array" ref="BG79">MIN(1,SLOPE(Fperm_SI_Woolf2021!$F$9:$F$93*EXP(-Fperm_SI_Woolf2021!$I$9:$I$93*$C79*IF(BG$58=Fperm_SI_Woolf2021!$E$9:$E$93,1,EXP(LN((1.1*(Fperm_SI_Woolf2021!$E$9:$E$93-BG$58)-63.1579*EXP(-0.19*Fperm_SI_Woolf2021!$E$9:$E$93)+63.1579*EXP(-0.19*BG$58))/(Fperm_SI_Woolf2021!$E$9:$E$93-BG$58))*(BG$58-Fperm_SI_Woolf2021!$E$9:$E$93)/10))) + Fperm_SI_Woolf2021!$G$9:$G$93*EXP(-Fperm_SI_Woolf2021!$J$9:$J$93*$C79*IF(BG$58=Fperm_SI_Woolf2021!$E$9:$E$93,1,EXP(LN((1.1*(Fperm_SI_Woolf2021!$E$9:$E$93-BG$58)-63.1579*EXP(-0.19*Fperm_SI_Woolf2021!$E$9:$E$93)+63.1579*EXP(-0.19*BG$58))/(Fperm_SI_Woolf2021!$E$9:$E$93-BG$58))*(BG$58-Fperm_SI_Woolf2021!$E$9:$E$93)/10))) + Fperm_SI_Woolf2021!$H$9:$H$93*EXP(-Fperm_SI_Woolf2021!$K$9:$K$93*$C79*IF(BG$58=Fperm_SI_Woolf2021!$E$9:$E$93,1,EXP(LN((1.1*(Fperm_SI_Woolf2021!$E$9:$E$93-BG$58)-63.1579*EXP(-0.19*Fperm_SI_Woolf2021!$E$9:$E$93)+63.1579*EXP(-0.19*BG$58))/(Fperm_SI_Woolf2021!$E$9:$E$93-BG$58))*(BG$58-Fperm_SI_Woolf2021!$E$9:$E$93)/10))),Fperm_SI_Woolf2021!$D$9:$D$93)*BG$57+INTERCEPT(Fperm_SI_Woolf2021!$F$9:$F$93*EXP(-Fperm_SI_Woolf2021!$I$9:$I$93*$C79*IF(BG$58=Fperm_SI_Woolf2021!$E$9:$E$93,1,EXP(LN((1.1*(Fperm_SI_Woolf2021!$E$9:$E$93-BG$58)-63.1579*EXP(-0.19*Fperm_SI_Woolf2021!$E$9:$E$93)+63.1579*EXP(-0.19*BG$58))/(Fperm_SI_Woolf2021!$E$9:$E$93-BG$58))*(BG$58-Fperm_SI_Woolf2021!$E$9:$E$93)/10))) + Fperm_SI_Woolf2021!$G$9:$G$93*EXP(-Fperm_SI_Woolf2021!$J$9:$J$93*$C79*IF(BG$58=Fperm_SI_Woolf2021!$E$9:$E$93,1,EXP(LN((1.1*(Fperm_SI_Woolf2021!$E$9:$E$93-BG$58)-63.1579*EXP(-0.19*Fperm_SI_Woolf2021!$E$9:$E$93)+63.1579*EXP(-0.19*BG$58))/(Fperm_SI_Woolf2021!$E$9:$E$93-BG$58))*(BG$58-Fperm_SI_Woolf2021!$E$9:$E$93)/10))) + Fperm_SI_Woolf2021!$H$9:$H$93*EXP(-Fperm_SI_Woolf2021!$K$9:$K$93*$C79*IF(BG$58=Fperm_SI_Woolf2021!$E$9:$E$93,1,EXP(LN((1.1*(Fperm_SI_Woolf2021!$E$9:$E$93-BG$58)-63.1579*EXP(-0.19*Fperm_SI_Woolf2021!$E$9:$E$93)+63.1579*EXP(-0.19*BG$58))/(Fperm_SI_Woolf2021!$E$9:$E$93-BG$58))*(BG$58-Fperm_SI_Woolf2021!$E$9:$E$93)/10))),Fperm_SI_Woolf2021!$D$9:$D$93))</f>
        <v>0.49289241997723621</v>
      </c>
      <c r="BH79" s="51" cm="1">
        <f t="array" ref="BH79">MIN(1,SLOPE(Fperm_SI_Woolf2021!$F$9:$F$93*EXP(-Fperm_SI_Woolf2021!$I$9:$I$93*$C79*IF(BH$58=Fperm_SI_Woolf2021!$E$9:$E$93,1,EXP(LN((1.1*(Fperm_SI_Woolf2021!$E$9:$E$93-BH$58)-63.1579*EXP(-0.19*Fperm_SI_Woolf2021!$E$9:$E$93)+63.1579*EXP(-0.19*BH$58))/(Fperm_SI_Woolf2021!$E$9:$E$93-BH$58))*(BH$58-Fperm_SI_Woolf2021!$E$9:$E$93)/10))) + Fperm_SI_Woolf2021!$G$9:$G$93*EXP(-Fperm_SI_Woolf2021!$J$9:$J$93*$C79*IF(BH$58=Fperm_SI_Woolf2021!$E$9:$E$93,1,EXP(LN((1.1*(Fperm_SI_Woolf2021!$E$9:$E$93-BH$58)-63.1579*EXP(-0.19*Fperm_SI_Woolf2021!$E$9:$E$93)+63.1579*EXP(-0.19*BH$58))/(Fperm_SI_Woolf2021!$E$9:$E$93-BH$58))*(BH$58-Fperm_SI_Woolf2021!$E$9:$E$93)/10))) + Fperm_SI_Woolf2021!$H$9:$H$93*EXP(-Fperm_SI_Woolf2021!$K$9:$K$93*$C79*IF(BH$58=Fperm_SI_Woolf2021!$E$9:$E$93,1,EXP(LN((1.1*(Fperm_SI_Woolf2021!$E$9:$E$93-BH$58)-63.1579*EXP(-0.19*Fperm_SI_Woolf2021!$E$9:$E$93)+63.1579*EXP(-0.19*BH$58))/(Fperm_SI_Woolf2021!$E$9:$E$93-BH$58))*(BH$58-Fperm_SI_Woolf2021!$E$9:$E$93)/10))),Fperm_SI_Woolf2021!$D$9:$D$93)*BH$57+INTERCEPT(Fperm_SI_Woolf2021!$F$9:$F$93*EXP(-Fperm_SI_Woolf2021!$I$9:$I$93*$C79*IF(BH$58=Fperm_SI_Woolf2021!$E$9:$E$93,1,EXP(LN((1.1*(Fperm_SI_Woolf2021!$E$9:$E$93-BH$58)-63.1579*EXP(-0.19*Fperm_SI_Woolf2021!$E$9:$E$93)+63.1579*EXP(-0.19*BH$58))/(Fperm_SI_Woolf2021!$E$9:$E$93-BH$58))*(BH$58-Fperm_SI_Woolf2021!$E$9:$E$93)/10))) + Fperm_SI_Woolf2021!$G$9:$G$93*EXP(-Fperm_SI_Woolf2021!$J$9:$J$93*$C79*IF(BH$58=Fperm_SI_Woolf2021!$E$9:$E$93,1,EXP(LN((1.1*(Fperm_SI_Woolf2021!$E$9:$E$93-BH$58)-63.1579*EXP(-0.19*Fperm_SI_Woolf2021!$E$9:$E$93)+63.1579*EXP(-0.19*BH$58))/(Fperm_SI_Woolf2021!$E$9:$E$93-BH$58))*(BH$58-Fperm_SI_Woolf2021!$E$9:$E$93)/10))) + Fperm_SI_Woolf2021!$H$9:$H$93*EXP(-Fperm_SI_Woolf2021!$K$9:$K$93*$C79*IF(BH$58=Fperm_SI_Woolf2021!$E$9:$E$93,1,EXP(LN((1.1*(Fperm_SI_Woolf2021!$E$9:$E$93-BH$58)-63.1579*EXP(-0.19*Fperm_SI_Woolf2021!$E$9:$E$93)+63.1579*EXP(-0.19*BH$58))/(Fperm_SI_Woolf2021!$E$9:$E$93-BH$58))*(BH$58-Fperm_SI_Woolf2021!$E$9:$E$93)/10))),Fperm_SI_Woolf2021!$D$9:$D$93))</f>
        <v>0.46083969371392242</v>
      </c>
      <c r="BI79" s="51" cm="1">
        <f t="array" ref="BI79">MIN(1,SLOPE(Fperm_SI_Woolf2021!$F$9:$F$93*EXP(-Fperm_SI_Woolf2021!$I$9:$I$93*$C79*IF(BI$58=Fperm_SI_Woolf2021!$E$9:$E$93,1,EXP(LN((1.1*(Fperm_SI_Woolf2021!$E$9:$E$93-BI$58)-63.1579*EXP(-0.19*Fperm_SI_Woolf2021!$E$9:$E$93)+63.1579*EXP(-0.19*BI$58))/(Fperm_SI_Woolf2021!$E$9:$E$93-BI$58))*(BI$58-Fperm_SI_Woolf2021!$E$9:$E$93)/10))) + Fperm_SI_Woolf2021!$G$9:$G$93*EXP(-Fperm_SI_Woolf2021!$J$9:$J$93*$C79*IF(BI$58=Fperm_SI_Woolf2021!$E$9:$E$93,1,EXP(LN((1.1*(Fperm_SI_Woolf2021!$E$9:$E$93-BI$58)-63.1579*EXP(-0.19*Fperm_SI_Woolf2021!$E$9:$E$93)+63.1579*EXP(-0.19*BI$58))/(Fperm_SI_Woolf2021!$E$9:$E$93-BI$58))*(BI$58-Fperm_SI_Woolf2021!$E$9:$E$93)/10))) + Fperm_SI_Woolf2021!$H$9:$H$93*EXP(-Fperm_SI_Woolf2021!$K$9:$K$93*$C79*IF(BI$58=Fperm_SI_Woolf2021!$E$9:$E$93,1,EXP(LN((1.1*(Fperm_SI_Woolf2021!$E$9:$E$93-BI$58)-63.1579*EXP(-0.19*Fperm_SI_Woolf2021!$E$9:$E$93)+63.1579*EXP(-0.19*BI$58))/(Fperm_SI_Woolf2021!$E$9:$E$93-BI$58))*(BI$58-Fperm_SI_Woolf2021!$E$9:$E$93)/10))),Fperm_SI_Woolf2021!$D$9:$D$93)*BI$57+INTERCEPT(Fperm_SI_Woolf2021!$F$9:$F$93*EXP(-Fperm_SI_Woolf2021!$I$9:$I$93*$C79*IF(BI$58=Fperm_SI_Woolf2021!$E$9:$E$93,1,EXP(LN((1.1*(Fperm_SI_Woolf2021!$E$9:$E$93-BI$58)-63.1579*EXP(-0.19*Fperm_SI_Woolf2021!$E$9:$E$93)+63.1579*EXP(-0.19*BI$58))/(Fperm_SI_Woolf2021!$E$9:$E$93-BI$58))*(BI$58-Fperm_SI_Woolf2021!$E$9:$E$93)/10))) + Fperm_SI_Woolf2021!$G$9:$G$93*EXP(-Fperm_SI_Woolf2021!$J$9:$J$93*$C79*IF(BI$58=Fperm_SI_Woolf2021!$E$9:$E$93,1,EXP(LN((1.1*(Fperm_SI_Woolf2021!$E$9:$E$93-BI$58)-63.1579*EXP(-0.19*Fperm_SI_Woolf2021!$E$9:$E$93)+63.1579*EXP(-0.19*BI$58))/(Fperm_SI_Woolf2021!$E$9:$E$93-BI$58))*(BI$58-Fperm_SI_Woolf2021!$E$9:$E$93)/10))) + Fperm_SI_Woolf2021!$H$9:$H$93*EXP(-Fperm_SI_Woolf2021!$K$9:$K$93*$C79*IF(BI$58=Fperm_SI_Woolf2021!$E$9:$E$93,1,EXP(LN((1.1*(Fperm_SI_Woolf2021!$E$9:$E$93-BI$58)-63.1579*EXP(-0.19*Fperm_SI_Woolf2021!$E$9:$E$93)+63.1579*EXP(-0.19*BI$58))/(Fperm_SI_Woolf2021!$E$9:$E$93-BI$58))*(BI$58-Fperm_SI_Woolf2021!$E$9:$E$93)/10))),Fperm_SI_Woolf2021!$D$9:$D$93))</f>
        <v>0.42878696745060862</v>
      </c>
      <c r="BJ79" s="51" cm="1">
        <f t="array" ref="BJ79">MIN(1,SLOPE(Fperm_SI_Woolf2021!$F$9:$F$93*EXP(-Fperm_SI_Woolf2021!$I$9:$I$93*$C79*IF(BJ$58=Fperm_SI_Woolf2021!$E$9:$E$93,1,EXP(LN((1.1*(Fperm_SI_Woolf2021!$E$9:$E$93-BJ$58)-63.1579*EXP(-0.19*Fperm_SI_Woolf2021!$E$9:$E$93)+63.1579*EXP(-0.19*BJ$58))/(Fperm_SI_Woolf2021!$E$9:$E$93-BJ$58))*(BJ$58-Fperm_SI_Woolf2021!$E$9:$E$93)/10))) + Fperm_SI_Woolf2021!$G$9:$G$93*EXP(-Fperm_SI_Woolf2021!$J$9:$J$93*$C79*IF(BJ$58=Fperm_SI_Woolf2021!$E$9:$E$93,1,EXP(LN((1.1*(Fperm_SI_Woolf2021!$E$9:$E$93-BJ$58)-63.1579*EXP(-0.19*Fperm_SI_Woolf2021!$E$9:$E$93)+63.1579*EXP(-0.19*BJ$58))/(Fperm_SI_Woolf2021!$E$9:$E$93-BJ$58))*(BJ$58-Fperm_SI_Woolf2021!$E$9:$E$93)/10))) + Fperm_SI_Woolf2021!$H$9:$H$93*EXP(-Fperm_SI_Woolf2021!$K$9:$K$93*$C79*IF(BJ$58=Fperm_SI_Woolf2021!$E$9:$E$93,1,EXP(LN((1.1*(Fperm_SI_Woolf2021!$E$9:$E$93-BJ$58)-63.1579*EXP(-0.19*Fperm_SI_Woolf2021!$E$9:$E$93)+63.1579*EXP(-0.19*BJ$58))/(Fperm_SI_Woolf2021!$E$9:$E$93-BJ$58))*(BJ$58-Fperm_SI_Woolf2021!$E$9:$E$93)/10))),Fperm_SI_Woolf2021!$D$9:$D$93)*BJ$57+INTERCEPT(Fperm_SI_Woolf2021!$F$9:$F$93*EXP(-Fperm_SI_Woolf2021!$I$9:$I$93*$C79*IF(BJ$58=Fperm_SI_Woolf2021!$E$9:$E$93,1,EXP(LN((1.1*(Fperm_SI_Woolf2021!$E$9:$E$93-BJ$58)-63.1579*EXP(-0.19*Fperm_SI_Woolf2021!$E$9:$E$93)+63.1579*EXP(-0.19*BJ$58))/(Fperm_SI_Woolf2021!$E$9:$E$93-BJ$58))*(BJ$58-Fperm_SI_Woolf2021!$E$9:$E$93)/10))) + Fperm_SI_Woolf2021!$G$9:$G$93*EXP(-Fperm_SI_Woolf2021!$J$9:$J$93*$C79*IF(BJ$58=Fperm_SI_Woolf2021!$E$9:$E$93,1,EXP(LN((1.1*(Fperm_SI_Woolf2021!$E$9:$E$93-BJ$58)-63.1579*EXP(-0.19*Fperm_SI_Woolf2021!$E$9:$E$93)+63.1579*EXP(-0.19*BJ$58))/(Fperm_SI_Woolf2021!$E$9:$E$93-BJ$58))*(BJ$58-Fperm_SI_Woolf2021!$E$9:$E$93)/10))) + Fperm_SI_Woolf2021!$H$9:$H$93*EXP(-Fperm_SI_Woolf2021!$K$9:$K$93*$C79*IF(BJ$58=Fperm_SI_Woolf2021!$E$9:$E$93,1,EXP(LN((1.1*(Fperm_SI_Woolf2021!$E$9:$E$93-BJ$58)-63.1579*EXP(-0.19*Fperm_SI_Woolf2021!$E$9:$E$93)+63.1579*EXP(-0.19*BJ$58))/(Fperm_SI_Woolf2021!$E$9:$E$93-BJ$58))*(BJ$58-Fperm_SI_Woolf2021!$E$9:$E$93)/10))),Fperm_SI_Woolf2021!$D$9:$D$93))</f>
        <v>0.39673424118729483</v>
      </c>
      <c r="BK79" s="51" cm="1">
        <f t="array" ref="BK79">MIN(1,SLOPE(Fperm_SI_Woolf2021!$F$9:$F$93*EXP(-Fperm_SI_Woolf2021!$I$9:$I$93*$C79*IF(BK$58=Fperm_SI_Woolf2021!$E$9:$E$93,1,EXP(LN((1.1*(Fperm_SI_Woolf2021!$E$9:$E$93-BK$58)-63.1579*EXP(-0.19*Fperm_SI_Woolf2021!$E$9:$E$93)+63.1579*EXP(-0.19*BK$58))/(Fperm_SI_Woolf2021!$E$9:$E$93-BK$58))*(BK$58-Fperm_SI_Woolf2021!$E$9:$E$93)/10))) + Fperm_SI_Woolf2021!$G$9:$G$93*EXP(-Fperm_SI_Woolf2021!$J$9:$J$93*$C79*IF(BK$58=Fperm_SI_Woolf2021!$E$9:$E$93,1,EXP(LN((1.1*(Fperm_SI_Woolf2021!$E$9:$E$93-BK$58)-63.1579*EXP(-0.19*Fperm_SI_Woolf2021!$E$9:$E$93)+63.1579*EXP(-0.19*BK$58))/(Fperm_SI_Woolf2021!$E$9:$E$93-BK$58))*(BK$58-Fperm_SI_Woolf2021!$E$9:$E$93)/10))) + Fperm_SI_Woolf2021!$H$9:$H$93*EXP(-Fperm_SI_Woolf2021!$K$9:$K$93*$C79*IF(BK$58=Fperm_SI_Woolf2021!$E$9:$E$93,1,EXP(LN((1.1*(Fperm_SI_Woolf2021!$E$9:$E$93-BK$58)-63.1579*EXP(-0.19*Fperm_SI_Woolf2021!$E$9:$E$93)+63.1579*EXP(-0.19*BK$58))/(Fperm_SI_Woolf2021!$E$9:$E$93-BK$58))*(BK$58-Fperm_SI_Woolf2021!$E$9:$E$93)/10))),Fperm_SI_Woolf2021!$D$9:$D$93)*BK$57+INTERCEPT(Fperm_SI_Woolf2021!$F$9:$F$93*EXP(-Fperm_SI_Woolf2021!$I$9:$I$93*$C79*IF(BK$58=Fperm_SI_Woolf2021!$E$9:$E$93,1,EXP(LN((1.1*(Fperm_SI_Woolf2021!$E$9:$E$93-BK$58)-63.1579*EXP(-0.19*Fperm_SI_Woolf2021!$E$9:$E$93)+63.1579*EXP(-0.19*BK$58))/(Fperm_SI_Woolf2021!$E$9:$E$93-BK$58))*(BK$58-Fperm_SI_Woolf2021!$E$9:$E$93)/10))) + Fperm_SI_Woolf2021!$G$9:$G$93*EXP(-Fperm_SI_Woolf2021!$J$9:$J$93*$C79*IF(BK$58=Fperm_SI_Woolf2021!$E$9:$E$93,1,EXP(LN((1.1*(Fperm_SI_Woolf2021!$E$9:$E$93-BK$58)-63.1579*EXP(-0.19*Fperm_SI_Woolf2021!$E$9:$E$93)+63.1579*EXP(-0.19*BK$58))/(Fperm_SI_Woolf2021!$E$9:$E$93-BK$58))*(BK$58-Fperm_SI_Woolf2021!$E$9:$E$93)/10))) + Fperm_SI_Woolf2021!$H$9:$H$93*EXP(-Fperm_SI_Woolf2021!$K$9:$K$93*$C79*IF(BK$58=Fperm_SI_Woolf2021!$E$9:$E$93,1,EXP(LN((1.1*(Fperm_SI_Woolf2021!$E$9:$E$93-BK$58)-63.1579*EXP(-0.19*Fperm_SI_Woolf2021!$E$9:$E$93)+63.1579*EXP(-0.19*BK$58))/(Fperm_SI_Woolf2021!$E$9:$E$93-BK$58))*(BK$58-Fperm_SI_Woolf2021!$E$9:$E$93)/10))),Fperm_SI_Woolf2021!$D$9:$D$93))</f>
        <v>0.3646815149239811</v>
      </c>
      <c r="BL79" s="51" cm="1">
        <f t="array" ref="BL79">MIN(1,SLOPE(Fperm_SI_Woolf2021!$F$9:$F$93*EXP(-Fperm_SI_Woolf2021!$I$9:$I$93*$C79*IF(BL$58=Fperm_SI_Woolf2021!$E$9:$E$93,1,EXP(LN((1.1*(Fperm_SI_Woolf2021!$E$9:$E$93-BL$58)-63.1579*EXP(-0.19*Fperm_SI_Woolf2021!$E$9:$E$93)+63.1579*EXP(-0.19*BL$58))/(Fperm_SI_Woolf2021!$E$9:$E$93-BL$58))*(BL$58-Fperm_SI_Woolf2021!$E$9:$E$93)/10))) + Fperm_SI_Woolf2021!$G$9:$G$93*EXP(-Fperm_SI_Woolf2021!$J$9:$J$93*$C79*IF(BL$58=Fperm_SI_Woolf2021!$E$9:$E$93,1,EXP(LN((1.1*(Fperm_SI_Woolf2021!$E$9:$E$93-BL$58)-63.1579*EXP(-0.19*Fperm_SI_Woolf2021!$E$9:$E$93)+63.1579*EXP(-0.19*BL$58))/(Fperm_SI_Woolf2021!$E$9:$E$93-BL$58))*(BL$58-Fperm_SI_Woolf2021!$E$9:$E$93)/10))) + Fperm_SI_Woolf2021!$H$9:$H$93*EXP(-Fperm_SI_Woolf2021!$K$9:$K$93*$C79*IF(BL$58=Fperm_SI_Woolf2021!$E$9:$E$93,1,EXP(LN((1.1*(Fperm_SI_Woolf2021!$E$9:$E$93-BL$58)-63.1579*EXP(-0.19*Fperm_SI_Woolf2021!$E$9:$E$93)+63.1579*EXP(-0.19*BL$58))/(Fperm_SI_Woolf2021!$E$9:$E$93-BL$58))*(BL$58-Fperm_SI_Woolf2021!$E$9:$E$93)/10))),Fperm_SI_Woolf2021!$D$9:$D$93)*BL$57+INTERCEPT(Fperm_SI_Woolf2021!$F$9:$F$93*EXP(-Fperm_SI_Woolf2021!$I$9:$I$93*$C79*IF(BL$58=Fperm_SI_Woolf2021!$E$9:$E$93,1,EXP(LN((1.1*(Fperm_SI_Woolf2021!$E$9:$E$93-BL$58)-63.1579*EXP(-0.19*Fperm_SI_Woolf2021!$E$9:$E$93)+63.1579*EXP(-0.19*BL$58))/(Fperm_SI_Woolf2021!$E$9:$E$93-BL$58))*(BL$58-Fperm_SI_Woolf2021!$E$9:$E$93)/10))) + Fperm_SI_Woolf2021!$G$9:$G$93*EXP(-Fperm_SI_Woolf2021!$J$9:$J$93*$C79*IF(BL$58=Fperm_SI_Woolf2021!$E$9:$E$93,1,EXP(LN((1.1*(Fperm_SI_Woolf2021!$E$9:$E$93-BL$58)-63.1579*EXP(-0.19*Fperm_SI_Woolf2021!$E$9:$E$93)+63.1579*EXP(-0.19*BL$58))/(Fperm_SI_Woolf2021!$E$9:$E$93-BL$58))*(BL$58-Fperm_SI_Woolf2021!$E$9:$E$93)/10))) + Fperm_SI_Woolf2021!$H$9:$H$93*EXP(-Fperm_SI_Woolf2021!$K$9:$K$93*$C79*IF(BL$58=Fperm_SI_Woolf2021!$E$9:$E$93,1,EXP(LN((1.1*(Fperm_SI_Woolf2021!$E$9:$E$93-BL$58)-63.1579*EXP(-0.19*Fperm_SI_Woolf2021!$E$9:$E$93)+63.1579*EXP(-0.19*BL$58))/(Fperm_SI_Woolf2021!$E$9:$E$93-BL$58))*(BL$58-Fperm_SI_Woolf2021!$E$9:$E$93)/10))),Fperm_SI_Woolf2021!$D$9:$D$93))</f>
        <v>0.77491837224698146</v>
      </c>
      <c r="BM79" s="51" cm="1">
        <f t="array" ref="BM79">MIN(1,SLOPE(Fperm_SI_Woolf2021!$F$9:$F$93*EXP(-Fperm_SI_Woolf2021!$I$9:$I$93*$C79*IF(BM$58=Fperm_SI_Woolf2021!$E$9:$E$93,1,EXP(LN((1.1*(Fperm_SI_Woolf2021!$E$9:$E$93-BM$58)-63.1579*EXP(-0.19*Fperm_SI_Woolf2021!$E$9:$E$93)+63.1579*EXP(-0.19*BM$58))/(Fperm_SI_Woolf2021!$E$9:$E$93-BM$58))*(BM$58-Fperm_SI_Woolf2021!$E$9:$E$93)/10))) + Fperm_SI_Woolf2021!$G$9:$G$93*EXP(-Fperm_SI_Woolf2021!$J$9:$J$93*$C79*IF(BM$58=Fperm_SI_Woolf2021!$E$9:$E$93,1,EXP(LN((1.1*(Fperm_SI_Woolf2021!$E$9:$E$93-BM$58)-63.1579*EXP(-0.19*Fperm_SI_Woolf2021!$E$9:$E$93)+63.1579*EXP(-0.19*BM$58))/(Fperm_SI_Woolf2021!$E$9:$E$93-BM$58))*(BM$58-Fperm_SI_Woolf2021!$E$9:$E$93)/10))) + Fperm_SI_Woolf2021!$H$9:$H$93*EXP(-Fperm_SI_Woolf2021!$K$9:$K$93*$C79*IF(BM$58=Fperm_SI_Woolf2021!$E$9:$E$93,1,EXP(LN((1.1*(Fperm_SI_Woolf2021!$E$9:$E$93-BM$58)-63.1579*EXP(-0.19*Fperm_SI_Woolf2021!$E$9:$E$93)+63.1579*EXP(-0.19*BM$58))/(Fperm_SI_Woolf2021!$E$9:$E$93-BM$58))*(BM$58-Fperm_SI_Woolf2021!$E$9:$E$93)/10))),Fperm_SI_Woolf2021!$D$9:$D$93)*BM$57+INTERCEPT(Fperm_SI_Woolf2021!$F$9:$F$93*EXP(-Fperm_SI_Woolf2021!$I$9:$I$93*$C79*IF(BM$58=Fperm_SI_Woolf2021!$E$9:$E$93,1,EXP(LN((1.1*(Fperm_SI_Woolf2021!$E$9:$E$93-BM$58)-63.1579*EXP(-0.19*Fperm_SI_Woolf2021!$E$9:$E$93)+63.1579*EXP(-0.19*BM$58))/(Fperm_SI_Woolf2021!$E$9:$E$93-BM$58))*(BM$58-Fperm_SI_Woolf2021!$E$9:$E$93)/10))) + Fperm_SI_Woolf2021!$G$9:$G$93*EXP(-Fperm_SI_Woolf2021!$J$9:$J$93*$C79*IF(BM$58=Fperm_SI_Woolf2021!$E$9:$E$93,1,EXP(LN((1.1*(Fperm_SI_Woolf2021!$E$9:$E$93-BM$58)-63.1579*EXP(-0.19*Fperm_SI_Woolf2021!$E$9:$E$93)+63.1579*EXP(-0.19*BM$58))/(Fperm_SI_Woolf2021!$E$9:$E$93-BM$58))*(BM$58-Fperm_SI_Woolf2021!$E$9:$E$93)/10))) + Fperm_SI_Woolf2021!$H$9:$H$93*EXP(-Fperm_SI_Woolf2021!$K$9:$K$93*$C79*IF(BM$58=Fperm_SI_Woolf2021!$E$9:$E$93,1,EXP(LN((1.1*(Fperm_SI_Woolf2021!$E$9:$E$93-BM$58)-63.1579*EXP(-0.19*Fperm_SI_Woolf2021!$E$9:$E$93)+63.1579*EXP(-0.19*BM$58))/(Fperm_SI_Woolf2021!$E$9:$E$93-BM$58))*(BM$58-Fperm_SI_Woolf2021!$E$9:$E$93)/10))),Fperm_SI_Woolf2021!$D$9:$D$93))</f>
        <v>0.74353132752969986</v>
      </c>
      <c r="BN79" s="51" cm="1">
        <f t="array" ref="BN79">MIN(1,SLOPE(Fperm_SI_Woolf2021!$F$9:$F$93*EXP(-Fperm_SI_Woolf2021!$I$9:$I$93*$C79*IF(BN$58=Fperm_SI_Woolf2021!$E$9:$E$93,1,EXP(LN((1.1*(Fperm_SI_Woolf2021!$E$9:$E$93-BN$58)-63.1579*EXP(-0.19*Fperm_SI_Woolf2021!$E$9:$E$93)+63.1579*EXP(-0.19*BN$58))/(Fperm_SI_Woolf2021!$E$9:$E$93-BN$58))*(BN$58-Fperm_SI_Woolf2021!$E$9:$E$93)/10))) + Fperm_SI_Woolf2021!$G$9:$G$93*EXP(-Fperm_SI_Woolf2021!$J$9:$J$93*$C79*IF(BN$58=Fperm_SI_Woolf2021!$E$9:$E$93,1,EXP(LN((1.1*(Fperm_SI_Woolf2021!$E$9:$E$93-BN$58)-63.1579*EXP(-0.19*Fperm_SI_Woolf2021!$E$9:$E$93)+63.1579*EXP(-0.19*BN$58))/(Fperm_SI_Woolf2021!$E$9:$E$93-BN$58))*(BN$58-Fperm_SI_Woolf2021!$E$9:$E$93)/10))) + Fperm_SI_Woolf2021!$H$9:$H$93*EXP(-Fperm_SI_Woolf2021!$K$9:$K$93*$C79*IF(BN$58=Fperm_SI_Woolf2021!$E$9:$E$93,1,EXP(LN((1.1*(Fperm_SI_Woolf2021!$E$9:$E$93-BN$58)-63.1579*EXP(-0.19*Fperm_SI_Woolf2021!$E$9:$E$93)+63.1579*EXP(-0.19*BN$58))/(Fperm_SI_Woolf2021!$E$9:$E$93-BN$58))*(BN$58-Fperm_SI_Woolf2021!$E$9:$E$93)/10))),Fperm_SI_Woolf2021!$D$9:$D$93)*BN$57+INTERCEPT(Fperm_SI_Woolf2021!$F$9:$F$93*EXP(-Fperm_SI_Woolf2021!$I$9:$I$93*$C79*IF(BN$58=Fperm_SI_Woolf2021!$E$9:$E$93,1,EXP(LN((1.1*(Fperm_SI_Woolf2021!$E$9:$E$93-BN$58)-63.1579*EXP(-0.19*Fperm_SI_Woolf2021!$E$9:$E$93)+63.1579*EXP(-0.19*BN$58))/(Fperm_SI_Woolf2021!$E$9:$E$93-BN$58))*(BN$58-Fperm_SI_Woolf2021!$E$9:$E$93)/10))) + Fperm_SI_Woolf2021!$G$9:$G$93*EXP(-Fperm_SI_Woolf2021!$J$9:$J$93*$C79*IF(BN$58=Fperm_SI_Woolf2021!$E$9:$E$93,1,EXP(LN((1.1*(Fperm_SI_Woolf2021!$E$9:$E$93-BN$58)-63.1579*EXP(-0.19*Fperm_SI_Woolf2021!$E$9:$E$93)+63.1579*EXP(-0.19*BN$58))/(Fperm_SI_Woolf2021!$E$9:$E$93-BN$58))*(BN$58-Fperm_SI_Woolf2021!$E$9:$E$93)/10))) + Fperm_SI_Woolf2021!$H$9:$H$93*EXP(-Fperm_SI_Woolf2021!$K$9:$K$93*$C79*IF(BN$58=Fperm_SI_Woolf2021!$E$9:$E$93,1,EXP(LN((1.1*(Fperm_SI_Woolf2021!$E$9:$E$93-BN$58)-63.1579*EXP(-0.19*Fperm_SI_Woolf2021!$E$9:$E$93)+63.1579*EXP(-0.19*BN$58))/(Fperm_SI_Woolf2021!$E$9:$E$93-BN$58))*(BN$58-Fperm_SI_Woolf2021!$E$9:$E$93)/10))),Fperm_SI_Woolf2021!$D$9:$D$93))</f>
        <v>0.71214428281241815</v>
      </c>
      <c r="BO79" s="51" cm="1">
        <f t="array" ref="BO79">MIN(1,SLOPE(Fperm_SI_Woolf2021!$F$9:$F$93*EXP(-Fperm_SI_Woolf2021!$I$9:$I$93*$C79*IF(BO$58=Fperm_SI_Woolf2021!$E$9:$E$93,1,EXP(LN((1.1*(Fperm_SI_Woolf2021!$E$9:$E$93-BO$58)-63.1579*EXP(-0.19*Fperm_SI_Woolf2021!$E$9:$E$93)+63.1579*EXP(-0.19*BO$58))/(Fperm_SI_Woolf2021!$E$9:$E$93-BO$58))*(BO$58-Fperm_SI_Woolf2021!$E$9:$E$93)/10))) + Fperm_SI_Woolf2021!$G$9:$G$93*EXP(-Fperm_SI_Woolf2021!$J$9:$J$93*$C79*IF(BO$58=Fperm_SI_Woolf2021!$E$9:$E$93,1,EXP(LN((1.1*(Fperm_SI_Woolf2021!$E$9:$E$93-BO$58)-63.1579*EXP(-0.19*Fperm_SI_Woolf2021!$E$9:$E$93)+63.1579*EXP(-0.19*BO$58))/(Fperm_SI_Woolf2021!$E$9:$E$93-BO$58))*(BO$58-Fperm_SI_Woolf2021!$E$9:$E$93)/10))) + Fperm_SI_Woolf2021!$H$9:$H$93*EXP(-Fperm_SI_Woolf2021!$K$9:$K$93*$C79*IF(BO$58=Fperm_SI_Woolf2021!$E$9:$E$93,1,EXP(LN((1.1*(Fperm_SI_Woolf2021!$E$9:$E$93-BO$58)-63.1579*EXP(-0.19*Fperm_SI_Woolf2021!$E$9:$E$93)+63.1579*EXP(-0.19*BO$58))/(Fperm_SI_Woolf2021!$E$9:$E$93-BO$58))*(BO$58-Fperm_SI_Woolf2021!$E$9:$E$93)/10))),Fperm_SI_Woolf2021!$D$9:$D$93)*BO$57+INTERCEPT(Fperm_SI_Woolf2021!$F$9:$F$93*EXP(-Fperm_SI_Woolf2021!$I$9:$I$93*$C79*IF(BO$58=Fperm_SI_Woolf2021!$E$9:$E$93,1,EXP(LN((1.1*(Fperm_SI_Woolf2021!$E$9:$E$93-BO$58)-63.1579*EXP(-0.19*Fperm_SI_Woolf2021!$E$9:$E$93)+63.1579*EXP(-0.19*BO$58))/(Fperm_SI_Woolf2021!$E$9:$E$93-BO$58))*(BO$58-Fperm_SI_Woolf2021!$E$9:$E$93)/10))) + Fperm_SI_Woolf2021!$G$9:$G$93*EXP(-Fperm_SI_Woolf2021!$J$9:$J$93*$C79*IF(BO$58=Fperm_SI_Woolf2021!$E$9:$E$93,1,EXP(LN((1.1*(Fperm_SI_Woolf2021!$E$9:$E$93-BO$58)-63.1579*EXP(-0.19*Fperm_SI_Woolf2021!$E$9:$E$93)+63.1579*EXP(-0.19*BO$58))/(Fperm_SI_Woolf2021!$E$9:$E$93-BO$58))*(BO$58-Fperm_SI_Woolf2021!$E$9:$E$93)/10))) + Fperm_SI_Woolf2021!$H$9:$H$93*EXP(-Fperm_SI_Woolf2021!$K$9:$K$93*$C79*IF(BO$58=Fperm_SI_Woolf2021!$E$9:$E$93,1,EXP(LN((1.1*(Fperm_SI_Woolf2021!$E$9:$E$93-BO$58)-63.1579*EXP(-0.19*Fperm_SI_Woolf2021!$E$9:$E$93)+63.1579*EXP(-0.19*BO$58))/(Fperm_SI_Woolf2021!$E$9:$E$93-BO$58))*(BO$58-Fperm_SI_Woolf2021!$E$9:$E$93)/10))),Fperm_SI_Woolf2021!$D$9:$D$93))</f>
        <v>0.68075723809513655</v>
      </c>
      <c r="BP79" s="51" cm="1">
        <f t="array" ref="BP79">MIN(1,SLOPE(Fperm_SI_Woolf2021!$F$9:$F$93*EXP(-Fperm_SI_Woolf2021!$I$9:$I$93*$C79*IF(BP$58=Fperm_SI_Woolf2021!$E$9:$E$93,1,EXP(LN((1.1*(Fperm_SI_Woolf2021!$E$9:$E$93-BP$58)-63.1579*EXP(-0.19*Fperm_SI_Woolf2021!$E$9:$E$93)+63.1579*EXP(-0.19*BP$58))/(Fperm_SI_Woolf2021!$E$9:$E$93-BP$58))*(BP$58-Fperm_SI_Woolf2021!$E$9:$E$93)/10))) + Fperm_SI_Woolf2021!$G$9:$G$93*EXP(-Fperm_SI_Woolf2021!$J$9:$J$93*$C79*IF(BP$58=Fperm_SI_Woolf2021!$E$9:$E$93,1,EXP(LN((1.1*(Fperm_SI_Woolf2021!$E$9:$E$93-BP$58)-63.1579*EXP(-0.19*Fperm_SI_Woolf2021!$E$9:$E$93)+63.1579*EXP(-0.19*BP$58))/(Fperm_SI_Woolf2021!$E$9:$E$93-BP$58))*(BP$58-Fperm_SI_Woolf2021!$E$9:$E$93)/10))) + Fperm_SI_Woolf2021!$H$9:$H$93*EXP(-Fperm_SI_Woolf2021!$K$9:$K$93*$C79*IF(BP$58=Fperm_SI_Woolf2021!$E$9:$E$93,1,EXP(LN((1.1*(Fperm_SI_Woolf2021!$E$9:$E$93-BP$58)-63.1579*EXP(-0.19*Fperm_SI_Woolf2021!$E$9:$E$93)+63.1579*EXP(-0.19*BP$58))/(Fperm_SI_Woolf2021!$E$9:$E$93-BP$58))*(BP$58-Fperm_SI_Woolf2021!$E$9:$E$93)/10))),Fperm_SI_Woolf2021!$D$9:$D$93)*BP$57+INTERCEPT(Fperm_SI_Woolf2021!$F$9:$F$93*EXP(-Fperm_SI_Woolf2021!$I$9:$I$93*$C79*IF(BP$58=Fperm_SI_Woolf2021!$E$9:$E$93,1,EXP(LN((1.1*(Fperm_SI_Woolf2021!$E$9:$E$93-BP$58)-63.1579*EXP(-0.19*Fperm_SI_Woolf2021!$E$9:$E$93)+63.1579*EXP(-0.19*BP$58))/(Fperm_SI_Woolf2021!$E$9:$E$93-BP$58))*(BP$58-Fperm_SI_Woolf2021!$E$9:$E$93)/10))) + Fperm_SI_Woolf2021!$G$9:$G$93*EXP(-Fperm_SI_Woolf2021!$J$9:$J$93*$C79*IF(BP$58=Fperm_SI_Woolf2021!$E$9:$E$93,1,EXP(LN((1.1*(Fperm_SI_Woolf2021!$E$9:$E$93-BP$58)-63.1579*EXP(-0.19*Fperm_SI_Woolf2021!$E$9:$E$93)+63.1579*EXP(-0.19*BP$58))/(Fperm_SI_Woolf2021!$E$9:$E$93-BP$58))*(BP$58-Fperm_SI_Woolf2021!$E$9:$E$93)/10))) + Fperm_SI_Woolf2021!$H$9:$H$93*EXP(-Fperm_SI_Woolf2021!$K$9:$K$93*$C79*IF(BP$58=Fperm_SI_Woolf2021!$E$9:$E$93,1,EXP(LN((1.1*(Fperm_SI_Woolf2021!$E$9:$E$93-BP$58)-63.1579*EXP(-0.19*Fperm_SI_Woolf2021!$E$9:$E$93)+63.1579*EXP(-0.19*BP$58))/(Fperm_SI_Woolf2021!$E$9:$E$93-BP$58))*(BP$58-Fperm_SI_Woolf2021!$E$9:$E$93)/10))),Fperm_SI_Woolf2021!$D$9:$D$93))</f>
        <v>0.64937019337785484</v>
      </c>
      <c r="BQ79" s="51" cm="1">
        <f t="array" ref="BQ79">MIN(1,SLOPE(Fperm_SI_Woolf2021!$F$9:$F$93*EXP(-Fperm_SI_Woolf2021!$I$9:$I$93*$C79*IF(BQ$58=Fperm_SI_Woolf2021!$E$9:$E$93,1,EXP(LN((1.1*(Fperm_SI_Woolf2021!$E$9:$E$93-BQ$58)-63.1579*EXP(-0.19*Fperm_SI_Woolf2021!$E$9:$E$93)+63.1579*EXP(-0.19*BQ$58))/(Fperm_SI_Woolf2021!$E$9:$E$93-BQ$58))*(BQ$58-Fperm_SI_Woolf2021!$E$9:$E$93)/10))) + Fperm_SI_Woolf2021!$G$9:$G$93*EXP(-Fperm_SI_Woolf2021!$J$9:$J$93*$C79*IF(BQ$58=Fperm_SI_Woolf2021!$E$9:$E$93,1,EXP(LN((1.1*(Fperm_SI_Woolf2021!$E$9:$E$93-BQ$58)-63.1579*EXP(-0.19*Fperm_SI_Woolf2021!$E$9:$E$93)+63.1579*EXP(-0.19*BQ$58))/(Fperm_SI_Woolf2021!$E$9:$E$93-BQ$58))*(BQ$58-Fperm_SI_Woolf2021!$E$9:$E$93)/10))) + Fperm_SI_Woolf2021!$H$9:$H$93*EXP(-Fperm_SI_Woolf2021!$K$9:$K$93*$C79*IF(BQ$58=Fperm_SI_Woolf2021!$E$9:$E$93,1,EXP(LN((1.1*(Fperm_SI_Woolf2021!$E$9:$E$93-BQ$58)-63.1579*EXP(-0.19*Fperm_SI_Woolf2021!$E$9:$E$93)+63.1579*EXP(-0.19*BQ$58))/(Fperm_SI_Woolf2021!$E$9:$E$93-BQ$58))*(BQ$58-Fperm_SI_Woolf2021!$E$9:$E$93)/10))),Fperm_SI_Woolf2021!$D$9:$D$93)*BQ$57+INTERCEPT(Fperm_SI_Woolf2021!$F$9:$F$93*EXP(-Fperm_SI_Woolf2021!$I$9:$I$93*$C79*IF(BQ$58=Fperm_SI_Woolf2021!$E$9:$E$93,1,EXP(LN((1.1*(Fperm_SI_Woolf2021!$E$9:$E$93-BQ$58)-63.1579*EXP(-0.19*Fperm_SI_Woolf2021!$E$9:$E$93)+63.1579*EXP(-0.19*BQ$58))/(Fperm_SI_Woolf2021!$E$9:$E$93-BQ$58))*(BQ$58-Fperm_SI_Woolf2021!$E$9:$E$93)/10))) + Fperm_SI_Woolf2021!$G$9:$G$93*EXP(-Fperm_SI_Woolf2021!$J$9:$J$93*$C79*IF(BQ$58=Fperm_SI_Woolf2021!$E$9:$E$93,1,EXP(LN((1.1*(Fperm_SI_Woolf2021!$E$9:$E$93-BQ$58)-63.1579*EXP(-0.19*Fperm_SI_Woolf2021!$E$9:$E$93)+63.1579*EXP(-0.19*BQ$58))/(Fperm_SI_Woolf2021!$E$9:$E$93-BQ$58))*(BQ$58-Fperm_SI_Woolf2021!$E$9:$E$93)/10))) + Fperm_SI_Woolf2021!$H$9:$H$93*EXP(-Fperm_SI_Woolf2021!$K$9:$K$93*$C79*IF(BQ$58=Fperm_SI_Woolf2021!$E$9:$E$93,1,EXP(LN((1.1*(Fperm_SI_Woolf2021!$E$9:$E$93-BQ$58)-63.1579*EXP(-0.19*Fperm_SI_Woolf2021!$E$9:$E$93)+63.1579*EXP(-0.19*BQ$58))/(Fperm_SI_Woolf2021!$E$9:$E$93-BQ$58))*(BQ$58-Fperm_SI_Woolf2021!$E$9:$E$93)/10))),Fperm_SI_Woolf2021!$D$9:$D$93))</f>
        <v>0.61798314866057324</v>
      </c>
      <c r="BR79" s="51" cm="1">
        <f t="array" ref="BR79">MIN(1,SLOPE(Fperm_SI_Woolf2021!$F$9:$F$93*EXP(-Fperm_SI_Woolf2021!$I$9:$I$93*$C79*IF(BR$58=Fperm_SI_Woolf2021!$E$9:$E$93,1,EXP(LN((1.1*(Fperm_SI_Woolf2021!$E$9:$E$93-BR$58)-63.1579*EXP(-0.19*Fperm_SI_Woolf2021!$E$9:$E$93)+63.1579*EXP(-0.19*BR$58))/(Fperm_SI_Woolf2021!$E$9:$E$93-BR$58))*(BR$58-Fperm_SI_Woolf2021!$E$9:$E$93)/10))) + Fperm_SI_Woolf2021!$G$9:$G$93*EXP(-Fperm_SI_Woolf2021!$J$9:$J$93*$C79*IF(BR$58=Fperm_SI_Woolf2021!$E$9:$E$93,1,EXP(LN((1.1*(Fperm_SI_Woolf2021!$E$9:$E$93-BR$58)-63.1579*EXP(-0.19*Fperm_SI_Woolf2021!$E$9:$E$93)+63.1579*EXP(-0.19*BR$58))/(Fperm_SI_Woolf2021!$E$9:$E$93-BR$58))*(BR$58-Fperm_SI_Woolf2021!$E$9:$E$93)/10))) + Fperm_SI_Woolf2021!$H$9:$H$93*EXP(-Fperm_SI_Woolf2021!$K$9:$K$93*$C79*IF(BR$58=Fperm_SI_Woolf2021!$E$9:$E$93,1,EXP(LN((1.1*(Fperm_SI_Woolf2021!$E$9:$E$93-BR$58)-63.1579*EXP(-0.19*Fperm_SI_Woolf2021!$E$9:$E$93)+63.1579*EXP(-0.19*BR$58))/(Fperm_SI_Woolf2021!$E$9:$E$93-BR$58))*(BR$58-Fperm_SI_Woolf2021!$E$9:$E$93)/10))),Fperm_SI_Woolf2021!$D$9:$D$93)*BR$57+INTERCEPT(Fperm_SI_Woolf2021!$F$9:$F$93*EXP(-Fperm_SI_Woolf2021!$I$9:$I$93*$C79*IF(BR$58=Fperm_SI_Woolf2021!$E$9:$E$93,1,EXP(LN((1.1*(Fperm_SI_Woolf2021!$E$9:$E$93-BR$58)-63.1579*EXP(-0.19*Fperm_SI_Woolf2021!$E$9:$E$93)+63.1579*EXP(-0.19*BR$58))/(Fperm_SI_Woolf2021!$E$9:$E$93-BR$58))*(BR$58-Fperm_SI_Woolf2021!$E$9:$E$93)/10))) + Fperm_SI_Woolf2021!$G$9:$G$93*EXP(-Fperm_SI_Woolf2021!$J$9:$J$93*$C79*IF(BR$58=Fperm_SI_Woolf2021!$E$9:$E$93,1,EXP(LN((1.1*(Fperm_SI_Woolf2021!$E$9:$E$93-BR$58)-63.1579*EXP(-0.19*Fperm_SI_Woolf2021!$E$9:$E$93)+63.1579*EXP(-0.19*BR$58))/(Fperm_SI_Woolf2021!$E$9:$E$93-BR$58))*(BR$58-Fperm_SI_Woolf2021!$E$9:$E$93)/10))) + Fperm_SI_Woolf2021!$H$9:$H$93*EXP(-Fperm_SI_Woolf2021!$K$9:$K$93*$C79*IF(BR$58=Fperm_SI_Woolf2021!$E$9:$E$93,1,EXP(LN((1.1*(Fperm_SI_Woolf2021!$E$9:$E$93-BR$58)-63.1579*EXP(-0.19*Fperm_SI_Woolf2021!$E$9:$E$93)+63.1579*EXP(-0.19*BR$58))/(Fperm_SI_Woolf2021!$E$9:$E$93-BR$58))*(BR$58-Fperm_SI_Woolf2021!$E$9:$E$93)/10))),Fperm_SI_Woolf2021!$D$9:$D$93))</f>
        <v>0.58659610394329165</v>
      </c>
      <c r="BS79" s="51" cm="1">
        <f t="array" ref="BS79">MIN(1,SLOPE(Fperm_SI_Woolf2021!$F$9:$F$93*EXP(-Fperm_SI_Woolf2021!$I$9:$I$93*$C79*IF(BS$58=Fperm_SI_Woolf2021!$E$9:$E$93,1,EXP(LN((1.1*(Fperm_SI_Woolf2021!$E$9:$E$93-BS$58)-63.1579*EXP(-0.19*Fperm_SI_Woolf2021!$E$9:$E$93)+63.1579*EXP(-0.19*BS$58))/(Fperm_SI_Woolf2021!$E$9:$E$93-BS$58))*(BS$58-Fperm_SI_Woolf2021!$E$9:$E$93)/10))) + Fperm_SI_Woolf2021!$G$9:$G$93*EXP(-Fperm_SI_Woolf2021!$J$9:$J$93*$C79*IF(BS$58=Fperm_SI_Woolf2021!$E$9:$E$93,1,EXP(LN((1.1*(Fperm_SI_Woolf2021!$E$9:$E$93-BS$58)-63.1579*EXP(-0.19*Fperm_SI_Woolf2021!$E$9:$E$93)+63.1579*EXP(-0.19*BS$58))/(Fperm_SI_Woolf2021!$E$9:$E$93-BS$58))*(BS$58-Fperm_SI_Woolf2021!$E$9:$E$93)/10))) + Fperm_SI_Woolf2021!$H$9:$H$93*EXP(-Fperm_SI_Woolf2021!$K$9:$K$93*$C79*IF(BS$58=Fperm_SI_Woolf2021!$E$9:$E$93,1,EXP(LN((1.1*(Fperm_SI_Woolf2021!$E$9:$E$93-BS$58)-63.1579*EXP(-0.19*Fperm_SI_Woolf2021!$E$9:$E$93)+63.1579*EXP(-0.19*BS$58))/(Fperm_SI_Woolf2021!$E$9:$E$93-BS$58))*(BS$58-Fperm_SI_Woolf2021!$E$9:$E$93)/10))),Fperm_SI_Woolf2021!$D$9:$D$93)*BS$57+INTERCEPT(Fperm_SI_Woolf2021!$F$9:$F$93*EXP(-Fperm_SI_Woolf2021!$I$9:$I$93*$C79*IF(BS$58=Fperm_SI_Woolf2021!$E$9:$E$93,1,EXP(LN((1.1*(Fperm_SI_Woolf2021!$E$9:$E$93-BS$58)-63.1579*EXP(-0.19*Fperm_SI_Woolf2021!$E$9:$E$93)+63.1579*EXP(-0.19*BS$58))/(Fperm_SI_Woolf2021!$E$9:$E$93-BS$58))*(BS$58-Fperm_SI_Woolf2021!$E$9:$E$93)/10))) + Fperm_SI_Woolf2021!$G$9:$G$93*EXP(-Fperm_SI_Woolf2021!$J$9:$J$93*$C79*IF(BS$58=Fperm_SI_Woolf2021!$E$9:$E$93,1,EXP(LN((1.1*(Fperm_SI_Woolf2021!$E$9:$E$93-BS$58)-63.1579*EXP(-0.19*Fperm_SI_Woolf2021!$E$9:$E$93)+63.1579*EXP(-0.19*BS$58))/(Fperm_SI_Woolf2021!$E$9:$E$93-BS$58))*(BS$58-Fperm_SI_Woolf2021!$E$9:$E$93)/10))) + Fperm_SI_Woolf2021!$H$9:$H$93*EXP(-Fperm_SI_Woolf2021!$K$9:$K$93*$C79*IF(BS$58=Fperm_SI_Woolf2021!$E$9:$E$93,1,EXP(LN((1.1*(Fperm_SI_Woolf2021!$E$9:$E$93-BS$58)-63.1579*EXP(-0.19*Fperm_SI_Woolf2021!$E$9:$E$93)+63.1579*EXP(-0.19*BS$58))/(Fperm_SI_Woolf2021!$E$9:$E$93-BS$58))*(BS$58-Fperm_SI_Woolf2021!$E$9:$E$93)/10))),Fperm_SI_Woolf2021!$D$9:$D$93))</f>
        <v>0.55520905922600994</v>
      </c>
      <c r="BT79" s="51" cm="1">
        <f t="array" ref="BT79">MIN(1,SLOPE(Fperm_SI_Woolf2021!$F$9:$F$93*EXP(-Fperm_SI_Woolf2021!$I$9:$I$93*$C79*IF(BT$58=Fperm_SI_Woolf2021!$E$9:$E$93,1,EXP(LN((1.1*(Fperm_SI_Woolf2021!$E$9:$E$93-BT$58)-63.1579*EXP(-0.19*Fperm_SI_Woolf2021!$E$9:$E$93)+63.1579*EXP(-0.19*BT$58))/(Fperm_SI_Woolf2021!$E$9:$E$93-BT$58))*(BT$58-Fperm_SI_Woolf2021!$E$9:$E$93)/10))) + Fperm_SI_Woolf2021!$G$9:$G$93*EXP(-Fperm_SI_Woolf2021!$J$9:$J$93*$C79*IF(BT$58=Fperm_SI_Woolf2021!$E$9:$E$93,1,EXP(LN((1.1*(Fperm_SI_Woolf2021!$E$9:$E$93-BT$58)-63.1579*EXP(-0.19*Fperm_SI_Woolf2021!$E$9:$E$93)+63.1579*EXP(-0.19*BT$58))/(Fperm_SI_Woolf2021!$E$9:$E$93-BT$58))*(BT$58-Fperm_SI_Woolf2021!$E$9:$E$93)/10))) + Fperm_SI_Woolf2021!$H$9:$H$93*EXP(-Fperm_SI_Woolf2021!$K$9:$K$93*$C79*IF(BT$58=Fperm_SI_Woolf2021!$E$9:$E$93,1,EXP(LN((1.1*(Fperm_SI_Woolf2021!$E$9:$E$93-BT$58)-63.1579*EXP(-0.19*Fperm_SI_Woolf2021!$E$9:$E$93)+63.1579*EXP(-0.19*BT$58))/(Fperm_SI_Woolf2021!$E$9:$E$93-BT$58))*(BT$58-Fperm_SI_Woolf2021!$E$9:$E$93)/10))),Fperm_SI_Woolf2021!$D$9:$D$93)*BT$57+INTERCEPT(Fperm_SI_Woolf2021!$F$9:$F$93*EXP(-Fperm_SI_Woolf2021!$I$9:$I$93*$C79*IF(BT$58=Fperm_SI_Woolf2021!$E$9:$E$93,1,EXP(LN((1.1*(Fperm_SI_Woolf2021!$E$9:$E$93-BT$58)-63.1579*EXP(-0.19*Fperm_SI_Woolf2021!$E$9:$E$93)+63.1579*EXP(-0.19*BT$58))/(Fperm_SI_Woolf2021!$E$9:$E$93-BT$58))*(BT$58-Fperm_SI_Woolf2021!$E$9:$E$93)/10))) + Fperm_SI_Woolf2021!$G$9:$G$93*EXP(-Fperm_SI_Woolf2021!$J$9:$J$93*$C79*IF(BT$58=Fperm_SI_Woolf2021!$E$9:$E$93,1,EXP(LN((1.1*(Fperm_SI_Woolf2021!$E$9:$E$93-BT$58)-63.1579*EXP(-0.19*Fperm_SI_Woolf2021!$E$9:$E$93)+63.1579*EXP(-0.19*BT$58))/(Fperm_SI_Woolf2021!$E$9:$E$93-BT$58))*(BT$58-Fperm_SI_Woolf2021!$E$9:$E$93)/10))) + Fperm_SI_Woolf2021!$H$9:$H$93*EXP(-Fperm_SI_Woolf2021!$K$9:$K$93*$C79*IF(BT$58=Fperm_SI_Woolf2021!$E$9:$E$93,1,EXP(LN((1.1*(Fperm_SI_Woolf2021!$E$9:$E$93-BT$58)-63.1579*EXP(-0.19*Fperm_SI_Woolf2021!$E$9:$E$93)+63.1579*EXP(-0.19*BT$58))/(Fperm_SI_Woolf2021!$E$9:$E$93-BT$58))*(BT$58-Fperm_SI_Woolf2021!$E$9:$E$93)/10))),Fperm_SI_Woolf2021!$D$9:$D$93))</f>
        <v>0.52382201450872834</v>
      </c>
      <c r="BU79" s="51" cm="1">
        <f t="array" ref="BU79">MIN(1,SLOPE(Fperm_SI_Woolf2021!$F$9:$F$93*EXP(-Fperm_SI_Woolf2021!$I$9:$I$93*$C79*IF(BU$58=Fperm_SI_Woolf2021!$E$9:$E$93,1,EXP(LN((1.1*(Fperm_SI_Woolf2021!$E$9:$E$93-BU$58)-63.1579*EXP(-0.19*Fperm_SI_Woolf2021!$E$9:$E$93)+63.1579*EXP(-0.19*BU$58))/(Fperm_SI_Woolf2021!$E$9:$E$93-BU$58))*(BU$58-Fperm_SI_Woolf2021!$E$9:$E$93)/10))) + Fperm_SI_Woolf2021!$G$9:$G$93*EXP(-Fperm_SI_Woolf2021!$J$9:$J$93*$C79*IF(BU$58=Fperm_SI_Woolf2021!$E$9:$E$93,1,EXP(LN((1.1*(Fperm_SI_Woolf2021!$E$9:$E$93-BU$58)-63.1579*EXP(-0.19*Fperm_SI_Woolf2021!$E$9:$E$93)+63.1579*EXP(-0.19*BU$58))/(Fperm_SI_Woolf2021!$E$9:$E$93-BU$58))*(BU$58-Fperm_SI_Woolf2021!$E$9:$E$93)/10))) + Fperm_SI_Woolf2021!$H$9:$H$93*EXP(-Fperm_SI_Woolf2021!$K$9:$K$93*$C79*IF(BU$58=Fperm_SI_Woolf2021!$E$9:$E$93,1,EXP(LN((1.1*(Fperm_SI_Woolf2021!$E$9:$E$93-BU$58)-63.1579*EXP(-0.19*Fperm_SI_Woolf2021!$E$9:$E$93)+63.1579*EXP(-0.19*BU$58))/(Fperm_SI_Woolf2021!$E$9:$E$93-BU$58))*(BU$58-Fperm_SI_Woolf2021!$E$9:$E$93)/10))),Fperm_SI_Woolf2021!$D$9:$D$93)*BU$57+INTERCEPT(Fperm_SI_Woolf2021!$F$9:$F$93*EXP(-Fperm_SI_Woolf2021!$I$9:$I$93*$C79*IF(BU$58=Fperm_SI_Woolf2021!$E$9:$E$93,1,EXP(LN((1.1*(Fperm_SI_Woolf2021!$E$9:$E$93-BU$58)-63.1579*EXP(-0.19*Fperm_SI_Woolf2021!$E$9:$E$93)+63.1579*EXP(-0.19*BU$58))/(Fperm_SI_Woolf2021!$E$9:$E$93-BU$58))*(BU$58-Fperm_SI_Woolf2021!$E$9:$E$93)/10))) + Fperm_SI_Woolf2021!$G$9:$G$93*EXP(-Fperm_SI_Woolf2021!$J$9:$J$93*$C79*IF(BU$58=Fperm_SI_Woolf2021!$E$9:$E$93,1,EXP(LN((1.1*(Fperm_SI_Woolf2021!$E$9:$E$93-BU$58)-63.1579*EXP(-0.19*Fperm_SI_Woolf2021!$E$9:$E$93)+63.1579*EXP(-0.19*BU$58))/(Fperm_SI_Woolf2021!$E$9:$E$93-BU$58))*(BU$58-Fperm_SI_Woolf2021!$E$9:$E$93)/10))) + Fperm_SI_Woolf2021!$H$9:$H$93*EXP(-Fperm_SI_Woolf2021!$K$9:$K$93*$C79*IF(BU$58=Fperm_SI_Woolf2021!$E$9:$E$93,1,EXP(LN((1.1*(Fperm_SI_Woolf2021!$E$9:$E$93-BU$58)-63.1579*EXP(-0.19*Fperm_SI_Woolf2021!$E$9:$E$93)+63.1579*EXP(-0.19*BU$58))/(Fperm_SI_Woolf2021!$E$9:$E$93-BU$58))*(BU$58-Fperm_SI_Woolf2021!$E$9:$E$93)/10))),Fperm_SI_Woolf2021!$D$9:$D$93))</f>
        <v>0.49243496979144669</v>
      </c>
      <c r="BV79" s="51" cm="1">
        <f t="array" ref="BV79">MIN(1,SLOPE(Fperm_SI_Woolf2021!$F$9:$F$93*EXP(-Fperm_SI_Woolf2021!$I$9:$I$93*$C79*IF(BV$58=Fperm_SI_Woolf2021!$E$9:$E$93,1,EXP(LN((1.1*(Fperm_SI_Woolf2021!$E$9:$E$93-BV$58)-63.1579*EXP(-0.19*Fperm_SI_Woolf2021!$E$9:$E$93)+63.1579*EXP(-0.19*BV$58))/(Fperm_SI_Woolf2021!$E$9:$E$93-BV$58))*(BV$58-Fperm_SI_Woolf2021!$E$9:$E$93)/10))) + Fperm_SI_Woolf2021!$G$9:$G$93*EXP(-Fperm_SI_Woolf2021!$J$9:$J$93*$C79*IF(BV$58=Fperm_SI_Woolf2021!$E$9:$E$93,1,EXP(LN((1.1*(Fperm_SI_Woolf2021!$E$9:$E$93-BV$58)-63.1579*EXP(-0.19*Fperm_SI_Woolf2021!$E$9:$E$93)+63.1579*EXP(-0.19*BV$58))/(Fperm_SI_Woolf2021!$E$9:$E$93-BV$58))*(BV$58-Fperm_SI_Woolf2021!$E$9:$E$93)/10))) + Fperm_SI_Woolf2021!$H$9:$H$93*EXP(-Fperm_SI_Woolf2021!$K$9:$K$93*$C79*IF(BV$58=Fperm_SI_Woolf2021!$E$9:$E$93,1,EXP(LN((1.1*(Fperm_SI_Woolf2021!$E$9:$E$93-BV$58)-63.1579*EXP(-0.19*Fperm_SI_Woolf2021!$E$9:$E$93)+63.1579*EXP(-0.19*BV$58))/(Fperm_SI_Woolf2021!$E$9:$E$93-BV$58))*(BV$58-Fperm_SI_Woolf2021!$E$9:$E$93)/10))),Fperm_SI_Woolf2021!$D$9:$D$93)*BV$57+INTERCEPT(Fperm_SI_Woolf2021!$F$9:$F$93*EXP(-Fperm_SI_Woolf2021!$I$9:$I$93*$C79*IF(BV$58=Fperm_SI_Woolf2021!$E$9:$E$93,1,EXP(LN((1.1*(Fperm_SI_Woolf2021!$E$9:$E$93-BV$58)-63.1579*EXP(-0.19*Fperm_SI_Woolf2021!$E$9:$E$93)+63.1579*EXP(-0.19*BV$58))/(Fperm_SI_Woolf2021!$E$9:$E$93-BV$58))*(BV$58-Fperm_SI_Woolf2021!$E$9:$E$93)/10))) + Fperm_SI_Woolf2021!$G$9:$G$93*EXP(-Fperm_SI_Woolf2021!$J$9:$J$93*$C79*IF(BV$58=Fperm_SI_Woolf2021!$E$9:$E$93,1,EXP(LN((1.1*(Fperm_SI_Woolf2021!$E$9:$E$93-BV$58)-63.1579*EXP(-0.19*Fperm_SI_Woolf2021!$E$9:$E$93)+63.1579*EXP(-0.19*BV$58))/(Fperm_SI_Woolf2021!$E$9:$E$93-BV$58))*(BV$58-Fperm_SI_Woolf2021!$E$9:$E$93)/10))) + Fperm_SI_Woolf2021!$H$9:$H$93*EXP(-Fperm_SI_Woolf2021!$K$9:$K$93*$C79*IF(BV$58=Fperm_SI_Woolf2021!$E$9:$E$93,1,EXP(LN((1.1*(Fperm_SI_Woolf2021!$E$9:$E$93-BV$58)-63.1579*EXP(-0.19*Fperm_SI_Woolf2021!$E$9:$E$93)+63.1579*EXP(-0.19*BV$58))/(Fperm_SI_Woolf2021!$E$9:$E$93-BV$58))*(BV$58-Fperm_SI_Woolf2021!$E$9:$E$93)/10))),Fperm_SI_Woolf2021!$D$9:$D$93))</f>
        <v>0.46104792507416503</v>
      </c>
      <c r="BW79" s="51" cm="1">
        <f t="array" ref="BW79">MIN(1,SLOPE(Fperm_SI_Woolf2021!$F$9:$F$93*EXP(-Fperm_SI_Woolf2021!$I$9:$I$93*$C79*IF(BW$58=Fperm_SI_Woolf2021!$E$9:$E$93,1,EXP(LN((1.1*(Fperm_SI_Woolf2021!$E$9:$E$93-BW$58)-63.1579*EXP(-0.19*Fperm_SI_Woolf2021!$E$9:$E$93)+63.1579*EXP(-0.19*BW$58))/(Fperm_SI_Woolf2021!$E$9:$E$93-BW$58))*(BW$58-Fperm_SI_Woolf2021!$E$9:$E$93)/10))) + Fperm_SI_Woolf2021!$G$9:$G$93*EXP(-Fperm_SI_Woolf2021!$J$9:$J$93*$C79*IF(BW$58=Fperm_SI_Woolf2021!$E$9:$E$93,1,EXP(LN((1.1*(Fperm_SI_Woolf2021!$E$9:$E$93-BW$58)-63.1579*EXP(-0.19*Fperm_SI_Woolf2021!$E$9:$E$93)+63.1579*EXP(-0.19*BW$58))/(Fperm_SI_Woolf2021!$E$9:$E$93-BW$58))*(BW$58-Fperm_SI_Woolf2021!$E$9:$E$93)/10))) + Fperm_SI_Woolf2021!$H$9:$H$93*EXP(-Fperm_SI_Woolf2021!$K$9:$K$93*$C79*IF(BW$58=Fperm_SI_Woolf2021!$E$9:$E$93,1,EXP(LN((1.1*(Fperm_SI_Woolf2021!$E$9:$E$93-BW$58)-63.1579*EXP(-0.19*Fperm_SI_Woolf2021!$E$9:$E$93)+63.1579*EXP(-0.19*BW$58))/(Fperm_SI_Woolf2021!$E$9:$E$93-BW$58))*(BW$58-Fperm_SI_Woolf2021!$E$9:$E$93)/10))),Fperm_SI_Woolf2021!$D$9:$D$93)*BW$57+INTERCEPT(Fperm_SI_Woolf2021!$F$9:$F$93*EXP(-Fperm_SI_Woolf2021!$I$9:$I$93*$C79*IF(BW$58=Fperm_SI_Woolf2021!$E$9:$E$93,1,EXP(LN((1.1*(Fperm_SI_Woolf2021!$E$9:$E$93-BW$58)-63.1579*EXP(-0.19*Fperm_SI_Woolf2021!$E$9:$E$93)+63.1579*EXP(-0.19*BW$58))/(Fperm_SI_Woolf2021!$E$9:$E$93-BW$58))*(BW$58-Fperm_SI_Woolf2021!$E$9:$E$93)/10))) + Fperm_SI_Woolf2021!$G$9:$G$93*EXP(-Fperm_SI_Woolf2021!$J$9:$J$93*$C79*IF(BW$58=Fperm_SI_Woolf2021!$E$9:$E$93,1,EXP(LN((1.1*(Fperm_SI_Woolf2021!$E$9:$E$93-BW$58)-63.1579*EXP(-0.19*Fperm_SI_Woolf2021!$E$9:$E$93)+63.1579*EXP(-0.19*BW$58))/(Fperm_SI_Woolf2021!$E$9:$E$93-BW$58))*(BW$58-Fperm_SI_Woolf2021!$E$9:$E$93)/10))) + Fperm_SI_Woolf2021!$H$9:$H$93*EXP(-Fperm_SI_Woolf2021!$K$9:$K$93*$C79*IF(BW$58=Fperm_SI_Woolf2021!$E$9:$E$93,1,EXP(LN((1.1*(Fperm_SI_Woolf2021!$E$9:$E$93-BW$58)-63.1579*EXP(-0.19*Fperm_SI_Woolf2021!$E$9:$E$93)+63.1579*EXP(-0.19*BW$58))/(Fperm_SI_Woolf2021!$E$9:$E$93-BW$58))*(BW$58-Fperm_SI_Woolf2021!$E$9:$E$93)/10))),Fperm_SI_Woolf2021!$D$9:$D$93))</f>
        <v>0.42966088035688332</v>
      </c>
      <c r="BX79" s="51" cm="1">
        <f t="array" ref="BX79">MIN(1,SLOPE(Fperm_SI_Woolf2021!$F$9:$F$93*EXP(-Fperm_SI_Woolf2021!$I$9:$I$93*$C79*IF(BX$58=Fperm_SI_Woolf2021!$E$9:$E$93,1,EXP(LN((1.1*(Fperm_SI_Woolf2021!$E$9:$E$93-BX$58)-63.1579*EXP(-0.19*Fperm_SI_Woolf2021!$E$9:$E$93)+63.1579*EXP(-0.19*BX$58))/(Fperm_SI_Woolf2021!$E$9:$E$93-BX$58))*(BX$58-Fperm_SI_Woolf2021!$E$9:$E$93)/10))) + Fperm_SI_Woolf2021!$G$9:$G$93*EXP(-Fperm_SI_Woolf2021!$J$9:$J$93*$C79*IF(BX$58=Fperm_SI_Woolf2021!$E$9:$E$93,1,EXP(LN((1.1*(Fperm_SI_Woolf2021!$E$9:$E$93-BX$58)-63.1579*EXP(-0.19*Fperm_SI_Woolf2021!$E$9:$E$93)+63.1579*EXP(-0.19*BX$58))/(Fperm_SI_Woolf2021!$E$9:$E$93-BX$58))*(BX$58-Fperm_SI_Woolf2021!$E$9:$E$93)/10))) + Fperm_SI_Woolf2021!$H$9:$H$93*EXP(-Fperm_SI_Woolf2021!$K$9:$K$93*$C79*IF(BX$58=Fperm_SI_Woolf2021!$E$9:$E$93,1,EXP(LN((1.1*(Fperm_SI_Woolf2021!$E$9:$E$93-BX$58)-63.1579*EXP(-0.19*Fperm_SI_Woolf2021!$E$9:$E$93)+63.1579*EXP(-0.19*BX$58))/(Fperm_SI_Woolf2021!$E$9:$E$93-BX$58))*(BX$58-Fperm_SI_Woolf2021!$E$9:$E$93)/10))),Fperm_SI_Woolf2021!$D$9:$D$93)*BX$57+INTERCEPT(Fperm_SI_Woolf2021!$F$9:$F$93*EXP(-Fperm_SI_Woolf2021!$I$9:$I$93*$C79*IF(BX$58=Fperm_SI_Woolf2021!$E$9:$E$93,1,EXP(LN((1.1*(Fperm_SI_Woolf2021!$E$9:$E$93-BX$58)-63.1579*EXP(-0.19*Fperm_SI_Woolf2021!$E$9:$E$93)+63.1579*EXP(-0.19*BX$58))/(Fperm_SI_Woolf2021!$E$9:$E$93-BX$58))*(BX$58-Fperm_SI_Woolf2021!$E$9:$E$93)/10))) + Fperm_SI_Woolf2021!$G$9:$G$93*EXP(-Fperm_SI_Woolf2021!$J$9:$J$93*$C79*IF(BX$58=Fperm_SI_Woolf2021!$E$9:$E$93,1,EXP(LN((1.1*(Fperm_SI_Woolf2021!$E$9:$E$93-BX$58)-63.1579*EXP(-0.19*Fperm_SI_Woolf2021!$E$9:$E$93)+63.1579*EXP(-0.19*BX$58))/(Fperm_SI_Woolf2021!$E$9:$E$93-BX$58))*(BX$58-Fperm_SI_Woolf2021!$E$9:$E$93)/10))) + Fperm_SI_Woolf2021!$H$9:$H$93*EXP(-Fperm_SI_Woolf2021!$K$9:$K$93*$C79*IF(BX$58=Fperm_SI_Woolf2021!$E$9:$E$93,1,EXP(LN((1.1*(Fperm_SI_Woolf2021!$E$9:$E$93-BX$58)-63.1579*EXP(-0.19*Fperm_SI_Woolf2021!$E$9:$E$93)+63.1579*EXP(-0.19*BX$58))/(Fperm_SI_Woolf2021!$E$9:$E$93-BX$58))*(BX$58-Fperm_SI_Woolf2021!$E$9:$E$93)/10))),Fperm_SI_Woolf2021!$D$9:$D$93))</f>
        <v>0.39827383563960167</v>
      </c>
      <c r="BY79" s="51" cm="1">
        <f t="array" ref="BY79">MIN(1,SLOPE(Fperm_SI_Woolf2021!$F$9:$F$93*EXP(-Fperm_SI_Woolf2021!$I$9:$I$93*$C79*IF(BY$58=Fperm_SI_Woolf2021!$E$9:$E$93,1,EXP(LN((1.1*(Fperm_SI_Woolf2021!$E$9:$E$93-BY$58)-63.1579*EXP(-0.19*Fperm_SI_Woolf2021!$E$9:$E$93)+63.1579*EXP(-0.19*BY$58))/(Fperm_SI_Woolf2021!$E$9:$E$93-BY$58))*(BY$58-Fperm_SI_Woolf2021!$E$9:$E$93)/10))) + Fperm_SI_Woolf2021!$G$9:$G$93*EXP(-Fperm_SI_Woolf2021!$J$9:$J$93*$C79*IF(BY$58=Fperm_SI_Woolf2021!$E$9:$E$93,1,EXP(LN((1.1*(Fperm_SI_Woolf2021!$E$9:$E$93-BY$58)-63.1579*EXP(-0.19*Fperm_SI_Woolf2021!$E$9:$E$93)+63.1579*EXP(-0.19*BY$58))/(Fperm_SI_Woolf2021!$E$9:$E$93-BY$58))*(BY$58-Fperm_SI_Woolf2021!$E$9:$E$93)/10))) + Fperm_SI_Woolf2021!$H$9:$H$93*EXP(-Fperm_SI_Woolf2021!$K$9:$K$93*$C79*IF(BY$58=Fperm_SI_Woolf2021!$E$9:$E$93,1,EXP(LN((1.1*(Fperm_SI_Woolf2021!$E$9:$E$93-BY$58)-63.1579*EXP(-0.19*Fperm_SI_Woolf2021!$E$9:$E$93)+63.1579*EXP(-0.19*BY$58))/(Fperm_SI_Woolf2021!$E$9:$E$93-BY$58))*(BY$58-Fperm_SI_Woolf2021!$E$9:$E$93)/10))),Fperm_SI_Woolf2021!$D$9:$D$93)*BY$57+INTERCEPT(Fperm_SI_Woolf2021!$F$9:$F$93*EXP(-Fperm_SI_Woolf2021!$I$9:$I$93*$C79*IF(BY$58=Fperm_SI_Woolf2021!$E$9:$E$93,1,EXP(LN((1.1*(Fperm_SI_Woolf2021!$E$9:$E$93-BY$58)-63.1579*EXP(-0.19*Fperm_SI_Woolf2021!$E$9:$E$93)+63.1579*EXP(-0.19*BY$58))/(Fperm_SI_Woolf2021!$E$9:$E$93-BY$58))*(BY$58-Fperm_SI_Woolf2021!$E$9:$E$93)/10))) + Fperm_SI_Woolf2021!$G$9:$G$93*EXP(-Fperm_SI_Woolf2021!$J$9:$J$93*$C79*IF(BY$58=Fperm_SI_Woolf2021!$E$9:$E$93,1,EXP(LN((1.1*(Fperm_SI_Woolf2021!$E$9:$E$93-BY$58)-63.1579*EXP(-0.19*Fperm_SI_Woolf2021!$E$9:$E$93)+63.1579*EXP(-0.19*BY$58))/(Fperm_SI_Woolf2021!$E$9:$E$93-BY$58))*(BY$58-Fperm_SI_Woolf2021!$E$9:$E$93)/10))) + Fperm_SI_Woolf2021!$H$9:$H$93*EXP(-Fperm_SI_Woolf2021!$K$9:$K$93*$C79*IF(BY$58=Fperm_SI_Woolf2021!$E$9:$E$93,1,EXP(LN((1.1*(Fperm_SI_Woolf2021!$E$9:$E$93-BY$58)-63.1579*EXP(-0.19*Fperm_SI_Woolf2021!$E$9:$E$93)+63.1579*EXP(-0.19*BY$58))/(Fperm_SI_Woolf2021!$E$9:$E$93-BY$58))*(BY$58-Fperm_SI_Woolf2021!$E$9:$E$93)/10))),Fperm_SI_Woolf2021!$D$9:$D$93))</f>
        <v>0.36688679092231996</v>
      </c>
      <c r="BZ79" s="51" cm="1">
        <f t="array" ref="BZ79">MIN(1,SLOPE(Fperm_SI_Woolf2021!$F$9:$F$93*EXP(-Fperm_SI_Woolf2021!$I$9:$I$93*$C79*IF(BZ$58=Fperm_SI_Woolf2021!$E$9:$E$93,1,EXP(LN((1.1*(Fperm_SI_Woolf2021!$E$9:$E$93-BZ$58)-63.1579*EXP(-0.19*Fperm_SI_Woolf2021!$E$9:$E$93)+63.1579*EXP(-0.19*BZ$58))/(Fperm_SI_Woolf2021!$E$9:$E$93-BZ$58))*(BZ$58-Fperm_SI_Woolf2021!$E$9:$E$93)/10))) + Fperm_SI_Woolf2021!$G$9:$G$93*EXP(-Fperm_SI_Woolf2021!$J$9:$J$93*$C79*IF(BZ$58=Fperm_SI_Woolf2021!$E$9:$E$93,1,EXP(LN((1.1*(Fperm_SI_Woolf2021!$E$9:$E$93-BZ$58)-63.1579*EXP(-0.19*Fperm_SI_Woolf2021!$E$9:$E$93)+63.1579*EXP(-0.19*BZ$58))/(Fperm_SI_Woolf2021!$E$9:$E$93-BZ$58))*(BZ$58-Fperm_SI_Woolf2021!$E$9:$E$93)/10))) + Fperm_SI_Woolf2021!$H$9:$H$93*EXP(-Fperm_SI_Woolf2021!$K$9:$K$93*$C79*IF(BZ$58=Fperm_SI_Woolf2021!$E$9:$E$93,1,EXP(LN((1.1*(Fperm_SI_Woolf2021!$E$9:$E$93-BZ$58)-63.1579*EXP(-0.19*Fperm_SI_Woolf2021!$E$9:$E$93)+63.1579*EXP(-0.19*BZ$58))/(Fperm_SI_Woolf2021!$E$9:$E$93-BZ$58))*(BZ$58-Fperm_SI_Woolf2021!$E$9:$E$93)/10))),Fperm_SI_Woolf2021!$D$9:$D$93)*BZ$57+INTERCEPT(Fperm_SI_Woolf2021!$F$9:$F$93*EXP(-Fperm_SI_Woolf2021!$I$9:$I$93*$C79*IF(BZ$58=Fperm_SI_Woolf2021!$E$9:$E$93,1,EXP(LN((1.1*(Fperm_SI_Woolf2021!$E$9:$E$93-BZ$58)-63.1579*EXP(-0.19*Fperm_SI_Woolf2021!$E$9:$E$93)+63.1579*EXP(-0.19*BZ$58))/(Fperm_SI_Woolf2021!$E$9:$E$93-BZ$58))*(BZ$58-Fperm_SI_Woolf2021!$E$9:$E$93)/10))) + Fperm_SI_Woolf2021!$G$9:$G$93*EXP(-Fperm_SI_Woolf2021!$J$9:$J$93*$C79*IF(BZ$58=Fperm_SI_Woolf2021!$E$9:$E$93,1,EXP(LN((1.1*(Fperm_SI_Woolf2021!$E$9:$E$93-BZ$58)-63.1579*EXP(-0.19*Fperm_SI_Woolf2021!$E$9:$E$93)+63.1579*EXP(-0.19*BZ$58))/(Fperm_SI_Woolf2021!$E$9:$E$93-BZ$58))*(BZ$58-Fperm_SI_Woolf2021!$E$9:$E$93)/10))) + Fperm_SI_Woolf2021!$H$9:$H$93*EXP(-Fperm_SI_Woolf2021!$K$9:$K$93*$C79*IF(BZ$58=Fperm_SI_Woolf2021!$E$9:$E$93,1,EXP(LN((1.1*(Fperm_SI_Woolf2021!$E$9:$E$93-BZ$58)-63.1579*EXP(-0.19*Fperm_SI_Woolf2021!$E$9:$E$93)+63.1579*EXP(-0.19*BZ$58))/(Fperm_SI_Woolf2021!$E$9:$E$93-BZ$58))*(BZ$58-Fperm_SI_Woolf2021!$E$9:$E$93)/10))),Fperm_SI_Woolf2021!$D$9:$D$93))</f>
        <v>0.33549974620503831</v>
      </c>
    </row>
    <row r="80" spans="3:78" x14ac:dyDescent="0.2">
      <c r="C80" s="48">
        <v>200</v>
      </c>
      <c r="D80" s="51" cm="1">
        <f t="array" ref="D80">MIN(1,SLOPE(Fperm_SI_Woolf2021!$F$9:$F$93*EXP(-Fperm_SI_Woolf2021!$I$9:$I$93*$C80*IF(D$58=Fperm_SI_Woolf2021!$E$9:$E$93,1,EXP(LN((1.1*(Fperm_SI_Woolf2021!$E$9:$E$93-D$58)-63.1579*EXP(-0.19*Fperm_SI_Woolf2021!$E$9:$E$93)+63.1579*EXP(-0.19*D$58))/(Fperm_SI_Woolf2021!$E$9:$E$93-D$58))*(D$58-Fperm_SI_Woolf2021!$E$9:$E$93)/10))) + Fperm_SI_Woolf2021!$G$9:$G$93*EXP(-Fperm_SI_Woolf2021!$J$9:$J$93*$C80*IF(D$58=Fperm_SI_Woolf2021!$E$9:$E$93,1,EXP(LN((1.1*(Fperm_SI_Woolf2021!$E$9:$E$93-D$58)-63.1579*EXP(-0.19*Fperm_SI_Woolf2021!$E$9:$E$93)+63.1579*EXP(-0.19*D$58))/(Fperm_SI_Woolf2021!$E$9:$E$93-D$58))*(D$58-Fperm_SI_Woolf2021!$E$9:$E$93)/10))) + Fperm_SI_Woolf2021!$H$9:$H$93*EXP(-Fperm_SI_Woolf2021!$K$9:$K$93*$C80*IF(D$58=Fperm_SI_Woolf2021!$E$9:$E$93,1,EXP(LN((1.1*(Fperm_SI_Woolf2021!$E$9:$E$93-D$58)-63.1579*EXP(-0.19*Fperm_SI_Woolf2021!$E$9:$E$93)+63.1579*EXP(-0.19*D$58))/(Fperm_SI_Woolf2021!$E$9:$E$93-D$58))*(D$58-Fperm_SI_Woolf2021!$E$9:$E$93)/10))),Fperm_SI_Woolf2021!$D$9:$D$93)*D$57+INTERCEPT(Fperm_SI_Woolf2021!$F$9:$F$93*EXP(-Fperm_SI_Woolf2021!$I$9:$I$93*$C80*IF(D$58=Fperm_SI_Woolf2021!$E$9:$E$93,1,EXP(LN((1.1*(Fperm_SI_Woolf2021!$E$9:$E$93-D$58)-63.1579*EXP(-0.19*Fperm_SI_Woolf2021!$E$9:$E$93)+63.1579*EXP(-0.19*D$58))/(Fperm_SI_Woolf2021!$E$9:$E$93-D$58))*(D$58-Fperm_SI_Woolf2021!$E$9:$E$93)/10))) + Fperm_SI_Woolf2021!$G$9:$G$93*EXP(-Fperm_SI_Woolf2021!$J$9:$J$93*$C80*IF(D$58=Fperm_SI_Woolf2021!$E$9:$E$93,1,EXP(LN((1.1*(Fperm_SI_Woolf2021!$E$9:$E$93-D$58)-63.1579*EXP(-0.19*Fperm_SI_Woolf2021!$E$9:$E$93)+63.1579*EXP(-0.19*D$58))/(Fperm_SI_Woolf2021!$E$9:$E$93-D$58))*(D$58-Fperm_SI_Woolf2021!$E$9:$E$93)/10))) + Fperm_SI_Woolf2021!$H$9:$H$93*EXP(-Fperm_SI_Woolf2021!$K$9:$K$93*$C80*IF(D$58=Fperm_SI_Woolf2021!$E$9:$E$93,1,EXP(LN((1.1*(Fperm_SI_Woolf2021!$E$9:$E$93-D$58)-63.1579*EXP(-0.19*Fperm_SI_Woolf2021!$E$9:$E$93)+63.1579*EXP(-0.19*D$58))/(Fperm_SI_Woolf2021!$E$9:$E$93-D$58))*(D$58-Fperm_SI_Woolf2021!$E$9:$E$93)/10))),Fperm_SI_Woolf2021!$D$9:$D$93))</f>
        <v>1</v>
      </c>
      <c r="E80" s="51" cm="1">
        <f t="array" ref="E80">MIN(1,SLOPE(Fperm_SI_Woolf2021!$F$9:$F$93*EXP(-Fperm_SI_Woolf2021!$I$9:$I$93*$C80*IF(E$58=Fperm_SI_Woolf2021!$E$9:$E$93,1,EXP(LN((1.1*(Fperm_SI_Woolf2021!$E$9:$E$93-E$58)-63.1579*EXP(-0.19*Fperm_SI_Woolf2021!$E$9:$E$93)+63.1579*EXP(-0.19*E$58))/(Fperm_SI_Woolf2021!$E$9:$E$93-E$58))*(E$58-Fperm_SI_Woolf2021!$E$9:$E$93)/10))) + Fperm_SI_Woolf2021!$G$9:$G$93*EXP(-Fperm_SI_Woolf2021!$J$9:$J$93*$C80*IF(E$58=Fperm_SI_Woolf2021!$E$9:$E$93,1,EXP(LN((1.1*(Fperm_SI_Woolf2021!$E$9:$E$93-E$58)-63.1579*EXP(-0.19*Fperm_SI_Woolf2021!$E$9:$E$93)+63.1579*EXP(-0.19*E$58))/(Fperm_SI_Woolf2021!$E$9:$E$93-E$58))*(E$58-Fperm_SI_Woolf2021!$E$9:$E$93)/10))) + Fperm_SI_Woolf2021!$H$9:$H$93*EXP(-Fperm_SI_Woolf2021!$K$9:$K$93*$C80*IF(E$58=Fperm_SI_Woolf2021!$E$9:$E$93,1,EXP(LN((1.1*(Fperm_SI_Woolf2021!$E$9:$E$93-E$58)-63.1579*EXP(-0.19*Fperm_SI_Woolf2021!$E$9:$E$93)+63.1579*EXP(-0.19*E$58))/(Fperm_SI_Woolf2021!$E$9:$E$93-E$58))*(E$58-Fperm_SI_Woolf2021!$E$9:$E$93)/10))),Fperm_SI_Woolf2021!$D$9:$D$93)*E$57+INTERCEPT(Fperm_SI_Woolf2021!$F$9:$F$93*EXP(-Fperm_SI_Woolf2021!$I$9:$I$93*$C80*IF(E$58=Fperm_SI_Woolf2021!$E$9:$E$93,1,EXP(LN((1.1*(Fperm_SI_Woolf2021!$E$9:$E$93-E$58)-63.1579*EXP(-0.19*Fperm_SI_Woolf2021!$E$9:$E$93)+63.1579*EXP(-0.19*E$58))/(Fperm_SI_Woolf2021!$E$9:$E$93-E$58))*(E$58-Fperm_SI_Woolf2021!$E$9:$E$93)/10))) + Fperm_SI_Woolf2021!$G$9:$G$93*EXP(-Fperm_SI_Woolf2021!$J$9:$J$93*$C80*IF(E$58=Fperm_SI_Woolf2021!$E$9:$E$93,1,EXP(LN((1.1*(Fperm_SI_Woolf2021!$E$9:$E$93-E$58)-63.1579*EXP(-0.19*Fperm_SI_Woolf2021!$E$9:$E$93)+63.1579*EXP(-0.19*E$58))/(Fperm_SI_Woolf2021!$E$9:$E$93-E$58))*(E$58-Fperm_SI_Woolf2021!$E$9:$E$93)/10))) + Fperm_SI_Woolf2021!$H$9:$H$93*EXP(-Fperm_SI_Woolf2021!$K$9:$K$93*$C80*IF(E$58=Fperm_SI_Woolf2021!$E$9:$E$93,1,EXP(LN((1.1*(Fperm_SI_Woolf2021!$E$9:$E$93-E$58)-63.1579*EXP(-0.19*Fperm_SI_Woolf2021!$E$9:$E$93)+63.1579*EXP(-0.19*E$58))/(Fperm_SI_Woolf2021!$E$9:$E$93-E$58))*(E$58-Fperm_SI_Woolf2021!$E$9:$E$93)/10))),Fperm_SI_Woolf2021!$D$9:$D$93))</f>
        <v>1</v>
      </c>
      <c r="F80" s="51" cm="1">
        <f t="array" ref="F80">MIN(1,SLOPE(Fperm_SI_Woolf2021!$F$9:$F$93*EXP(-Fperm_SI_Woolf2021!$I$9:$I$93*$C80*IF(F$58=Fperm_SI_Woolf2021!$E$9:$E$93,1,EXP(LN((1.1*(Fperm_SI_Woolf2021!$E$9:$E$93-F$58)-63.1579*EXP(-0.19*Fperm_SI_Woolf2021!$E$9:$E$93)+63.1579*EXP(-0.19*F$58))/(Fperm_SI_Woolf2021!$E$9:$E$93-F$58))*(F$58-Fperm_SI_Woolf2021!$E$9:$E$93)/10))) + Fperm_SI_Woolf2021!$G$9:$G$93*EXP(-Fperm_SI_Woolf2021!$J$9:$J$93*$C80*IF(F$58=Fperm_SI_Woolf2021!$E$9:$E$93,1,EXP(LN((1.1*(Fperm_SI_Woolf2021!$E$9:$E$93-F$58)-63.1579*EXP(-0.19*Fperm_SI_Woolf2021!$E$9:$E$93)+63.1579*EXP(-0.19*F$58))/(Fperm_SI_Woolf2021!$E$9:$E$93-F$58))*(F$58-Fperm_SI_Woolf2021!$E$9:$E$93)/10))) + Fperm_SI_Woolf2021!$H$9:$H$93*EXP(-Fperm_SI_Woolf2021!$K$9:$K$93*$C80*IF(F$58=Fperm_SI_Woolf2021!$E$9:$E$93,1,EXP(LN((1.1*(Fperm_SI_Woolf2021!$E$9:$E$93-F$58)-63.1579*EXP(-0.19*Fperm_SI_Woolf2021!$E$9:$E$93)+63.1579*EXP(-0.19*F$58))/(Fperm_SI_Woolf2021!$E$9:$E$93-F$58))*(F$58-Fperm_SI_Woolf2021!$E$9:$E$93)/10))),Fperm_SI_Woolf2021!$D$9:$D$93)*F$57+INTERCEPT(Fperm_SI_Woolf2021!$F$9:$F$93*EXP(-Fperm_SI_Woolf2021!$I$9:$I$93*$C80*IF(F$58=Fperm_SI_Woolf2021!$E$9:$E$93,1,EXP(LN((1.1*(Fperm_SI_Woolf2021!$E$9:$E$93-F$58)-63.1579*EXP(-0.19*Fperm_SI_Woolf2021!$E$9:$E$93)+63.1579*EXP(-0.19*F$58))/(Fperm_SI_Woolf2021!$E$9:$E$93-F$58))*(F$58-Fperm_SI_Woolf2021!$E$9:$E$93)/10))) + Fperm_SI_Woolf2021!$G$9:$G$93*EXP(-Fperm_SI_Woolf2021!$J$9:$J$93*$C80*IF(F$58=Fperm_SI_Woolf2021!$E$9:$E$93,1,EXP(LN((1.1*(Fperm_SI_Woolf2021!$E$9:$E$93-F$58)-63.1579*EXP(-0.19*Fperm_SI_Woolf2021!$E$9:$E$93)+63.1579*EXP(-0.19*F$58))/(Fperm_SI_Woolf2021!$E$9:$E$93-F$58))*(F$58-Fperm_SI_Woolf2021!$E$9:$E$93)/10))) + Fperm_SI_Woolf2021!$H$9:$H$93*EXP(-Fperm_SI_Woolf2021!$K$9:$K$93*$C80*IF(F$58=Fperm_SI_Woolf2021!$E$9:$E$93,1,EXP(LN((1.1*(Fperm_SI_Woolf2021!$E$9:$E$93-F$58)-63.1579*EXP(-0.19*Fperm_SI_Woolf2021!$E$9:$E$93)+63.1579*EXP(-0.19*F$58))/(Fperm_SI_Woolf2021!$E$9:$E$93-F$58))*(F$58-Fperm_SI_Woolf2021!$E$9:$E$93)/10))),Fperm_SI_Woolf2021!$D$9:$D$93))</f>
        <v>1</v>
      </c>
      <c r="G80" s="51" cm="1">
        <f t="array" ref="G80">MIN(1,SLOPE(Fperm_SI_Woolf2021!$F$9:$F$93*EXP(-Fperm_SI_Woolf2021!$I$9:$I$93*$C80*IF(G$58=Fperm_SI_Woolf2021!$E$9:$E$93,1,EXP(LN((1.1*(Fperm_SI_Woolf2021!$E$9:$E$93-G$58)-63.1579*EXP(-0.19*Fperm_SI_Woolf2021!$E$9:$E$93)+63.1579*EXP(-0.19*G$58))/(Fperm_SI_Woolf2021!$E$9:$E$93-G$58))*(G$58-Fperm_SI_Woolf2021!$E$9:$E$93)/10))) + Fperm_SI_Woolf2021!$G$9:$G$93*EXP(-Fperm_SI_Woolf2021!$J$9:$J$93*$C80*IF(G$58=Fperm_SI_Woolf2021!$E$9:$E$93,1,EXP(LN((1.1*(Fperm_SI_Woolf2021!$E$9:$E$93-G$58)-63.1579*EXP(-0.19*Fperm_SI_Woolf2021!$E$9:$E$93)+63.1579*EXP(-0.19*G$58))/(Fperm_SI_Woolf2021!$E$9:$E$93-G$58))*(G$58-Fperm_SI_Woolf2021!$E$9:$E$93)/10))) + Fperm_SI_Woolf2021!$H$9:$H$93*EXP(-Fperm_SI_Woolf2021!$K$9:$K$93*$C80*IF(G$58=Fperm_SI_Woolf2021!$E$9:$E$93,1,EXP(LN((1.1*(Fperm_SI_Woolf2021!$E$9:$E$93-G$58)-63.1579*EXP(-0.19*Fperm_SI_Woolf2021!$E$9:$E$93)+63.1579*EXP(-0.19*G$58))/(Fperm_SI_Woolf2021!$E$9:$E$93-G$58))*(G$58-Fperm_SI_Woolf2021!$E$9:$E$93)/10))),Fperm_SI_Woolf2021!$D$9:$D$93)*G$57+INTERCEPT(Fperm_SI_Woolf2021!$F$9:$F$93*EXP(-Fperm_SI_Woolf2021!$I$9:$I$93*$C80*IF(G$58=Fperm_SI_Woolf2021!$E$9:$E$93,1,EXP(LN((1.1*(Fperm_SI_Woolf2021!$E$9:$E$93-G$58)-63.1579*EXP(-0.19*Fperm_SI_Woolf2021!$E$9:$E$93)+63.1579*EXP(-0.19*G$58))/(Fperm_SI_Woolf2021!$E$9:$E$93-G$58))*(G$58-Fperm_SI_Woolf2021!$E$9:$E$93)/10))) + Fperm_SI_Woolf2021!$G$9:$G$93*EXP(-Fperm_SI_Woolf2021!$J$9:$J$93*$C80*IF(G$58=Fperm_SI_Woolf2021!$E$9:$E$93,1,EXP(LN((1.1*(Fperm_SI_Woolf2021!$E$9:$E$93-G$58)-63.1579*EXP(-0.19*Fperm_SI_Woolf2021!$E$9:$E$93)+63.1579*EXP(-0.19*G$58))/(Fperm_SI_Woolf2021!$E$9:$E$93-G$58))*(G$58-Fperm_SI_Woolf2021!$E$9:$E$93)/10))) + Fperm_SI_Woolf2021!$H$9:$H$93*EXP(-Fperm_SI_Woolf2021!$K$9:$K$93*$C80*IF(G$58=Fperm_SI_Woolf2021!$E$9:$E$93,1,EXP(LN((1.1*(Fperm_SI_Woolf2021!$E$9:$E$93-G$58)-63.1579*EXP(-0.19*Fperm_SI_Woolf2021!$E$9:$E$93)+63.1579*EXP(-0.19*G$58))/(Fperm_SI_Woolf2021!$E$9:$E$93-G$58))*(G$58-Fperm_SI_Woolf2021!$E$9:$E$93)/10))),Fperm_SI_Woolf2021!$D$9:$D$93))</f>
        <v>0.99477987805440016</v>
      </c>
      <c r="H80" s="51" cm="1">
        <f t="array" ref="H80">MIN(1,SLOPE(Fperm_SI_Woolf2021!$F$9:$F$93*EXP(-Fperm_SI_Woolf2021!$I$9:$I$93*$C80*IF(H$58=Fperm_SI_Woolf2021!$E$9:$E$93,1,EXP(LN((1.1*(Fperm_SI_Woolf2021!$E$9:$E$93-H$58)-63.1579*EXP(-0.19*Fperm_SI_Woolf2021!$E$9:$E$93)+63.1579*EXP(-0.19*H$58))/(Fperm_SI_Woolf2021!$E$9:$E$93-H$58))*(H$58-Fperm_SI_Woolf2021!$E$9:$E$93)/10))) + Fperm_SI_Woolf2021!$G$9:$G$93*EXP(-Fperm_SI_Woolf2021!$J$9:$J$93*$C80*IF(H$58=Fperm_SI_Woolf2021!$E$9:$E$93,1,EXP(LN((1.1*(Fperm_SI_Woolf2021!$E$9:$E$93-H$58)-63.1579*EXP(-0.19*Fperm_SI_Woolf2021!$E$9:$E$93)+63.1579*EXP(-0.19*H$58))/(Fperm_SI_Woolf2021!$E$9:$E$93-H$58))*(H$58-Fperm_SI_Woolf2021!$E$9:$E$93)/10))) + Fperm_SI_Woolf2021!$H$9:$H$93*EXP(-Fperm_SI_Woolf2021!$K$9:$K$93*$C80*IF(H$58=Fperm_SI_Woolf2021!$E$9:$E$93,1,EXP(LN((1.1*(Fperm_SI_Woolf2021!$E$9:$E$93-H$58)-63.1579*EXP(-0.19*Fperm_SI_Woolf2021!$E$9:$E$93)+63.1579*EXP(-0.19*H$58))/(Fperm_SI_Woolf2021!$E$9:$E$93-H$58))*(H$58-Fperm_SI_Woolf2021!$E$9:$E$93)/10))),Fperm_SI_Woolf2021!$D$9:$D$93)*H$57+INTERCEPT(Fperm_SI_Woolf2021!$F$9:$F$93*EXP(-Fperm_SI_Woolf2021!$I$9:$I$93*$C80*IF(H$58=Fperm_SI_Woolf2021!$E$9:$E$93,1,EXP(LN((1.1*(Fperm_SI_Woolf2021!$E$9:$E$93-H$58)-63.1579*EXP(-0.19*Fperm_SI_Woolf2021!$E$9:$E$93)+63.1579*EXP(-0.19*H$58))/(Fperm_SI_Woolf2021!$E$9:$E$93-H$58))*(H$58-Fperm_SI_Woolf2021!$E$9:$E$93)/10))) + Fperm_SI_Woolf2021!$G$9:$G$93*EXP(-Fperm_SI_Woolf2021!$J$9:$J$93*$C80*IF(H$58=Fperm_SI_Woolf2021!$E$9:$E$93,1,EXP(LN((1.1*(Fperm_SI_Woolf2021!$E$9:$E$93-H$58)-63.1579*EXP(-0.19*Fperm_SI_Woolf2021!$E$9:$E$93)+63.1579*EXP(-0.19*H$58))/(Fperm_SI_Woolf2021!$E$9:$E$93-H$58))*(H$58-Fperm_SI_Woolf2021!$E$9:$E$93)/10))) + Fperm_SI_Woolf2021!$H$9:$H$93*EXP(-Fperm_SI_Woolf2021!$K$9:$K$93*$C80*IF(H$58=Fperm_SI_Woolf2021!$E$9:$E$93,1,EXP(LN((1.1*(Fperm_SI_Woolf2021!$E$9:$E$93-H$58)-63.1579*EXP(-0.19*Fperm_SI_Woolf2021!$E$9:$E$93)+63.1579*EXP(-0.19*H$58))/(Fperm_SI_Woolf2021!$E$9:$E$93-H$58))*(H$58-Fperm_SI_Woolf2021!$E$9:$E$93)/10))),Fperm_SI_Woolf2021!$D$9:$D$93))</f>
        <v>0.9665616466992093</v>
      </c>
      <c r="I80" s="51" cm="1">
        <f t="array" ref="I80">MIN(1,SLOPE(Fperm_SI_Woolf2021!$F$9:$F$93*EXP(-Fperm_SI_Woolf2021!$I$9:$I$93*$C80*IF(I$58=Fperm_SI_Woolf2021!$E$9:$E$93,1,EXP(LN((1.1*(Fperm_SI_Woolf2021!$E$9:$E$93-I$58)-63.1579*EXP(-0.19*Fperm_SI_Woolf2021!$E$9:$E$93)+63.1579*EXP(-0.19*I$58))/(Fperm_SI_Woolf2021!$E$9:$E$93-I$58))*(I$58-Fperm_SI_Woolf2021!$E$9:$E$93)/10))) + Fperm_SI_Woolf2021!$G$9:$G$93*EXP(-Fperm_SI_Woolf2021!$J$9:$J$93*$C80*IF(I$58=Fperm_SI_Woolf2021!$E$9:$E$93,1,EXP(LN((1.1*(Fperm_SI_Woolf2021!$E$9:$E$93-I$58)-63.1579*EXP(-0.19*Fperm_SI_Woolf2021!$E$9:$E$93)+63.1579*EXP(-0.19*I$58))/(Fperm_SI_Woolf2021!$E$9:$E$93-I$58))*(I$58-Fperm_SI_Woolf2021!$E$9:$E$93)/10))) + Fperm_SI_Woolf2021!$H$9:$H$93*EXP(-Fperm_SI_Woolf2021!$K$9:$K$93*$C80*IF(I$58=Fperm_SI_Woolf2021!$E$9:$E$93,1,EXP(LN((1.1*(Fperm_SI_Woolf2021!$E$9:$E$93-I$58)-63.1579*EXP(-0.19*Fperm_SI_Woolf2021!$E$9:$E$93)+63.1579*EXP(-0.19*I$58))/(Fperm_SI_Woolf2021!$E$9:$E$93-I$58))*(I$58-Fperm_SI_Woolf2021!$E$9:$E$93)/10))),Fperm_SI_Woolf2021!$D$9:$D$93)*I$57+INTERCEPT(Fperm_SI_Woolf2021!$F$9:$F$93*EXP(-Fperm_SI_Woolf2021!$I$9:$I$93*$C80*IF(I$58=Fperm_SI_Woolf2021!$E$9:$E$93,1,EXP(LN((1.1*(Fperm_SI_Woolf2021!$E$9:$E$93-I$58)-63.1579*EXP(-0.19*Fperm_SI_Woolf2021!$E$9:$E$93)+63.1579*EXP(-0.19*I$58))/(Fperm_SI_Woolf2021!$E$9:$E$93-I$58))*(I$58-Fperm_SI_Woolf2021!$E$9:$E$93)/10))) + Fperm_SI_Woolf2021!$G$9:$G$93*EXP(-Fperm_SI_Woolf2021!$J$9:$J$93*$C80*IF(I$58=Fperm_SI_Woolf2021!$E$9:$E$93,1,EXP(LN((1.1*(Fperm_SI_Woolf2021!$E$9:$E$93-I$58)-63.1579*EXP(-0.19*Fperm_SI_Woolf2021!$E$9:$E$93)+63.1579*EXP(-0.19*I$58))/(Fperm_SI_Woolf2021!$E$9:$E$93-I$58))*(I$58-Fperm_SI_Woolf2021!$E$9:$E$93)/10))) + Fperm_SI_Woolf2021!$H$9:$H$93*EXP(-Fperm_SI_Woolf2021!$K$9:$K$93*$C80*IF(I$58=Fperm_SI_Woolf2021!$E$9:$E$93,1,EXP(LN((1.1*(Fperm_SI_Woolf2021!$E$9:$E$93-I$58)-63.1579*EXP(-0.19*Fperm_SI_Woolf2021!$E$9:$E$93)+63.1579*EXP(-0.19*I$58))/(Fperm_SI_Woolf2021!$E$9:$E$93-I$58))*(I$58-Fperm_SI_Woolf2021!$E$9:$E$93)/10))),Fperm_SI_Woolf2021!$D$9:$D$93))</f>
        <v>0.93834341534401844</v>
      </c>
      <c r="J80" s="51" cm="1">
        <f t="array" ref="J80">MIN(1,SLOPE(Fperm_SI_Woolf2021!$F$9:$F$93*EXP(-Fperm_SI_Woolf2021!$I$9:$I$93*$C80*IF(J$58=Fperm_SI_Woolf2021!$E$9:$E$93,1,EXP(LN((1.1*(Fperm_SI_Woolf2021!$E$9:$E$93-J$58)-63.1579*EXP(-0.19*Fperm_SI_Woolf2021!$E$9:$E$93)+63.1579*EXP(-0.19*J$58))/(Fperm_SI_Woolf2021!$E$9:$E$93-J$58))*(J$58-Fperm_SI_Woolf2021!$E$9:$E$93)/10))) + Fperm_SI_Woolf2021!$G$9:$G$93*EXP(-Fperm_SI_Woolf2021!$J$9:$J$93*$C80*IF(J$58=Fperm_SI_Woolf2021!$E$9:$E$93,1,EXP(LN((1.1*(Fperm_SI_Woolf2021!$E$9:$E$93-J$58)-63.1579*EXP(-0.19*Fperm_SI_Woolf2021!$E$9:$E$93)+63.1579*EXP(-0.19*J$58))/(Fperm_SI_Woolf2021!$E$9:$E$93-J$58))*(J$58-Fperm_SI_Woolf2021!$E$9:$E$93)/10))) + Fperm_SI_Woolf2021!$H$9:$H$93*EXP(-Fperm_SI_Woolf2021!$K$9:$K$93*$C80*IF(J$58=Fperm_SI_Woolf2021!$E$9:$E$93,1,EXP(LN((1.1*(Fperm_SI_Woolf2021!$E$9:$E$93-J$58)-63.1579*EXP(-0.19*Fperm_SI_Woolf2021!$E$9:$E$93)+63.1579*EXP(-0.19*J$58))/(Fperm_SI_Woolf2021!$E$9:$E$93-J$58))*(J$58-Fperm_SI_Woolf2021!$E$9:$E$93)/10))),Fperm_SI_Woolf2021!$D$9:$D$93)*J$57+INTERCEPT(Fperm_SI_Woolf2021!$F$9:$F$93*EXP(-Fperm_SI_Woolf2021!$I$9:$I$93*$C80*IF(J$58=Fperm_SI_Woolf2021!$E$9:$E$93,1,EXP(LN((1.1*(Fperm_SI_Woolf2021!$E$9:$E$93-J$58)-63.1579*EXP(-0.19*Fperm_SI_Woolf2021!$E$9:$E$93)+63.1579*EXP(-0.19*J$58))/(Fperm_SI_Woolf2021!$E$9:$E$93-J$58))*(J$58-Fperm_SI_Woolf2021!$E$9:$E$93)/10))) + Fperm_SI_Woolf2021!$G$9:$G$93*EXP(-Fperm_SI_Woolf2021!$J$9:$J$93*$C80*IF(J$58=Fperm_SI_Woolf2021!$E$9:$E$93,1,EXP(LN((1.1*(Fperm_SI_Woolf2021!$E$9:$E$93-J$58)-63.1579*EXP(-0.19*Fperm_SI_Woolf2021!$E$9:$E$93)+63.1579*EXP(-0.19*J$58))/(Fperm_SI_Woolf2021!$E$9:$E$93-J$58))*(J$58-Fperm_SI_Woolf2021!$E$9:$E$93)/10))) + Fperm_SI_Woolf2021!$H$9:$H$93*EXP(-Fperm_SI_Woolf2021!$K$9:$K$93*$C80*IF(J$58=Fperm_SI_Woolf2021!$E$9:$E$93,1,EXP(LN((1.1*(Fperm_SI_Woolf2021!$E$9:$E$93-J$58)-63.1579*EXP(-0.19*Fperm_SI_Woolf2021!$E$9:$E$93)+63.1579*EXP(-0.19*J$58))/(Fperm_SI_Woolf2021!$E$9:$E$93-J$58))*(J$58-Fperm_SI_Woolf2021!$E$9:$E$93)/10))),Fperm_SI_Woolf2021!$D$9:$D$93))</f>
        <v>0.91012518398882747</v>
      </c>
      <c r="K80" s="51" cm="1">
        <f t="array" ref="K80">MIN(1,SLOPE(Fperm_SI_Woolf2021!$F$9:$F$93*EXP(-Fperm_SI_Woolf2021!$I$9:$I$93*$C80*IF(K$58=Fperm_SI_Woolf2021!$E$9:$E$93,1,EXP(LN((1.1*(Fperm_SI_Woolf2021!$E$9:$E$93-K$58)-63.1579*EXP(-0.19*Fperm_SI_Woolf2021!$E$9:$E$93)+63.1579*EXP(-0.19*K$58))/(Fperm_SI_Woolf2021!$E$9:$E$93-K$58))*(K$58-Fperm_SI_Woolf2021!$E$9:$E$93)/10))) + Fperm_SI_Woolf2021!$G$9:$G$93*EXP(-Fperm_SI_Woolf2021!$J$9:$J$93*$C80*IF(K$58=Fperm_SI_Woolf2021!$E$9:$E$93,1,EXP(LN((1.1*(Fperm_SI_Woolf2021!$E$9:$E$93-K$58)-63.1579*EXP(-0.19*Fperm_SI_Woolf2021!$E$9:$E$93)+63.1579*EXP(-0.19*K$58))/(Fperm_SI_Woolf2021!$E$9:$E$93-K$58))*(K$58-Fperm_SI_Woolf2021!$E$9:$E$93)/10))) + Fperm_SI_Woolf2021!$H$9:$H$93*EXP(-Fperm_SI_Woolf2021!$K$9:$K$93*$C80*IF(K$58=Fperm_SI_Woolf2021!$E$9:$E$93,1,EXP(LN((1.1*(Fperm_SI_Woolf2021!$E$9:$E$93-K$58)-63.1579*EXP(-0.19*Fperm_SI_Woolf2021!$E$9:$E$93)+63.1579*EXP(-0.19*K$58))/(Fperm_SI_Woolf2021!$E$9:$E$93-K$58))*(K$58-Fperm_SI_Woolf2021!$E$9:$E$93)/10))),Fperm_SI_Woolf2021!$D$9:$D$93)*K$57+INTERCEPT(Fperm_SI_Woolf2021!$F$9:$F$93*EXP(-Fperm_SI_Woolf2021!$I$9:$I$93*$C80*IF(K$58=Fperm_SI_Woolf2021!$E$9:$E$93,1,EXP(LN((1.1*(Fperm_SI_Woolf2021!$E$9:$E$93-K$58)-63.1579*EXP(-0.19*Fperm_SI_Woolf2021!$E$9:$E$93)+63.1579*EXP(-0.19*K$58))/(Fperm_SI_Woolf2021!$E$9:$E$93-K$58))*(K$58-Fperm_SI_Woolf2021!$E$9:$E$93)/10))) + Fperm_SI_Woolf2021!$G$9:$G$93*EXP(-Fperm_SI_Woolf2021!$J$9:$J$93*$C80*IF(K$58=Fperm_SI_Woolf2021!$E$9:$E$93,1,EXP(LN((1.1*(Fperm_SI_Woolf2021!$E$9:$E$93-K$58)-63.1579*EXP(-0.19*Fperm_SI_Woolf2021!$E$9:$E$93)+63.1579*EXP(-0.19*K$58))/(Fperm_SI_Woolf2021!$E$9:$E$93-K$58))*(K$58-Fperm_SI_Woolf2021!$E$9:$E$93)/10))) + Fperm_SI_Woolf2021!$H$9:$H$93*EXP(-Fperm_SI_Woolf2021!$K$9:$K$93*$C80*IF(K$58=Fperm_SI_Woolf2021!$E$9:$E$93,1,EXP(LN((1.1*(Fperm_SI_Woolf2021!$E$9:$E$93-K$58)-63.1579*EXP(-0.19*Fperm_SI_Woolf2021!$E$9:$E$93)+63.1579*EXP(-0.19*K$58))/(Fperm_SI_Woolf2021!$E$9:$E$93-K$58))*(K$58-Fperm_SI_Woolf2021!$E$9:$E$93)/10))),Fperm_SI_Woolf2021!$D$9:$D$93))</f>
        <v>0.88190695263363661</v>
      </c>
      <c r="L80" s="51" cm="1">
        <f t="array" ref="L80">MIN(1,SLOPE(Fperm_SI_Woolf2021!$F$9:$F$93*EXP(-Fperm_SI_Woolf2021!$I$9:$I$93*$C80*IF(L$58=Fperm_SI_Woolf2021!$E$9:$E$93,1,EXP(LN((1.1*(Fperm_SI_Woolf2021!$E$9:$E$93-L$58)-63.1579*EXP(-0.19*Fperm_SI_Woolf2021!$E$9:$E$93)+63.1579*EXP(-0.19*L$58))/(Fperm_SI_Woolf2021!$E$9:$E$93-L$58))*(L$58-Fperm_SI_Woolf2021!$E$9:$E$93)/10))) + Fperm_SI_Woolf2021!$G$9:$G$93*EXP(-Fperm_SI_Woolf2021!$J$9:$J$93*$C80*IF(L$58=Fperm_SI_Woolf2021!$E$9:$E$93,1,EXP(LN((1.1*(Fperm_SI_Woolf2021!$E$9:$E$93-L$58)-63.1579*EXP(-0.19*Fperm_SI_Woolf2021!$E$9:$E$93)+63.1579*EXP(-0.19*L$58))/(Fperm_SI_Woolf2021!$E$9:$E$93-L$58))*(L$58-Fperm_SI_Woolf2021!$E$9:$E$93)/10))) + Fperm_SI_Woolf2021!$H$9:$H$93*EXP(-Fperm_SI_Woolf2021!$K$9:$K$93*$C80*IF(L$58=Fperm_SI_Woolf2021!$E$9:$E$93,1,EXP(LN((1.1*(Fperm_SI_Woolf2021!$E$9:$E$93-L$58)-63.1579*EXP(-0.19*Fperm_SI_Woolf2021!$E$9:$E$93)+63.1579*EXP(-0.19*L$58))/(Fperm_SI_Woolf2021!$E$9:$E$93-L$58))*(L$58-Fperm_SI_Woolf2021!$E$9:$E$93)/10))),Fperm_SI_Woolf2021!$D$9:$D$93)*L$57+INTERCEPT(Fperm_SI_Woolf2021!$F$9:$F$93*EXP(-Fperm_SI_Woolf2021!$I$9:$I$93*$C80*IF(L$58=Fperm_SI_Woolf2021!$E$9:$E$93,1,EXP(LN((1.1*(Fperm_SI_Woolf2021!$E$9:$E$93-L$58)-63.1579*EXP(-0.19*Fperm_SI_Woolf2021!$E$9:$E$93)+63.1579*EXP(-0.19*L$58))/(Fperm_SI_Woolf2021!$E$9:$E$93-L$58))*(L$58-Fperm_SI_Woolf2021!$E$9:$E$93)/10))) + Fperm_SI_Woolf2021!$G$9:$G$93*EXP(-Fperm_SI_Woolf2021!$J$9:$J$93*$C80*IF(L$58=Fperm_SI_Woolf2021!$E$9:$E$93,1,EXP(LN((1.1*(Fperm_SI_Woolf2021!$E$9:$E$93-L$58)-63.1579*EXP(-0.19*Fperm_SI_Woolf2021!$E$9:$E$93)+63.1579*EXP(-0.19*L$58))/(Fperm_SI_Woolf2021!$E$9:$E$93-L$58))*(L$58-Fperm_SI_Woolf2021!$E$9:$E$93)/10))) + Fperm_SI_Woolf2021!$H$9:$H$93*EXP(-Fperm_SI_Woolf2021!$K$9:$K$93*$C80*IF(L$58=Fperm_SI_Woolf2021!$E$9:$E$93,1,EXP(LN((1.1*(Fperm_SI_Woolf2021!$E$9:$E$93-L$58)-63.1579*EXP(-0.19*Fperm_SI_Woolf2021!$E$9:$E$93)+63.1579*EXP(-0.19*L$58))/(Fperm_SI_Woolf2021!$E$9:$E$93-L$58))*(L$58-Fperm_SI_Woolf2021!$E$9:$E$93)/10))),Fperm_SI_Woolf2021!$D$9:$D$93))</f>
        <v>0.85368872127844564</v>
      </c>
      <c r="M80" s="51" cm="1">
        <f t="array" ref="M80">MIN(1,SLOPE(Fperm_SI_Woolf2021!$F$9:$F$93*EXP(-Fperm_SI_Woolf2021!$I$9:$I$93*$C80*IF(M$58=Fperm_SI_Woolf2021!$E$9:$E$93,1,EXP(LN((1.1*(Fperm_SI_Woolf2021!$E$9:$E$93-M$58)-63.1579*EXP(-0.19*Fperm_SI_Woolf2021!$E$9:$E$93)+63.1579*EXP(-0.19*M$58))/(Fperm_SI_Woolf2021!$E$9:$E$93-M$58))*(M$58-Fperm_SI_Woolf2021!$E$9:$E$93)/10))) + Fperm_SI_Woolf2021!$G$9:$G$93*EXP(-Fperm_SI_Woolf2021!$J$9:$J$93*$C80*IF(M$58=Fperm_SI_Woolf2021!$E$9:$E$93,1,EXP(LN((1.1*(Fperm_SI_Woolf2021!$E$9:$E$93-M$58)-63.1579*EXP(-0.19*Fperm_SI_Woolf2021!$E$9:$E$93)+63.1579*EXP(-0.19*M$58))/(Fperm_SI_Woolf2021!$E$9:$E$93-M$58))*(M$58-Fperm_SI_Woolf2021!$E$9:$E$93)/10))) + Fperm_SI_Woolf2021!$H$9:$H$93*EXP(-Fperm_SI_Woolf2021!$K$9:$K$93*$C80*IF(M$58=Fperm_SI_Woolf2021!$E$9:$E$93,1,EXP(LN((1.1*(Fperm_SI_Woolf2021!$E$9:$E$93-M$58)-63.1579*EXP(-0.19*Fperm_SI_Woolf2021!$E$9:$E$93)+63.1579*EXP(-0.19*M$58))/(Fperm_SI_Woolf2021!$E$9:$E$93-M$58))*(M$58-Fperm_SI_Woolf2021!$E$9:$E$93)/10))),Fperm_SI_Woolf2021!$D$9:$D$93)*M$57+INTERCEPT(Fperm_SI_Woolf2021!$F$9:$F$93*EXP(-Fperm_SI_Woolf2021!$I$9:$I$93*$C80*IF(M$58=Fperm_SI_Woolf2021!$E$9:$E$93,1,EXP(LN((1.1*(Fperm_SI_Woolf2021!$E$9:$E$93-M$58)-63.1579*EXP(-0.19*Fperm_SI_Woolf2021!$E$9:$E$93)+63.1579*EXP(-0.19*M$58))/(Fperm_SI_Woolf2021!$E$9:$E$93-M$58))*(M$58-Fperm_SI_Woolf2021!$E$9:$E$93)/10))) + Fperm_SI_Woolf2021!$G$9:$G$93*EXP(-Fperm_SI_Woolf2021!$J$9:$J$93*$C80*IF(M$58=Fperm_SI_Woolf2021!$E$9:$E$93,1,EXP(LN((1.1*(Fperm_SI_Woolf2021!$E$9:$E$93-M$58)-63.1579*EXP(-0.19*Fperm_SI_Woolf2021!$E$9:$E$93)+63.1579*EXP(-0.19*M$58))/(Fperm_SI_Woolf2021!$E$9:$E$93-M$58))*(M$58-Fperm_SI_Woolf2021!$E$9:$E$93)/10))) + Fperm_SI_Woolf2021!$H$9:$H$93*EXP(-Fperm_SI_Woolf2021!$K$9:$K$93*$C80*IF(M$58=Fperm_SI_Woolf2021!$E$9:$E$93,1,EXP(LN((1.1*(Fperm_SI_Woolf2021!$E$9:$E$93-M$58)-63.1579*EXP(-0.19*Fperm_SI_Woolf2021!$E$9:$E$93)+63.1579*EXP(-0.19*M$58))/(Fperm_SI_Woolf2021!$E$9:$E$93-M$58))*(M$58-Fperm_SI_Woolf2021!$E$9:$E$93)/10))),Fperm_SI_Woolf2021!$D$9:$D$93))</f>
        <v>0.82547048992325478</v>
      </c>
      <c r="N80" s="51" cm="1">
        <f t="array" ref="N80">MIN(1,SLOPE(Fperm_SI_Woolf2021!$F$9:$F$93*EXP(-Fperm_SI_Woolf2021!$I$9:$I$93*$C80*IF(N$58=Fperm_SI_Woolf2021!$E$9:$E$93,1,EXP(LN((1.1*(Fperm_SI_Woolf2021!$E$9:$E$93-N$58)-63.1579*EXP(-0.19*Fperm_SI_Woolf2021!$E$9:$E$93)+63.1579*EXP(-0.19*N$58))/(Fperm_SI_Woolf2021!$E$9:$E$93-N$58))*(N$58-Fperm_SI_Woolf2021!$E$9:$E$93)/10))) + Fperm_SI_Woolf2021!$G$9:$G$93*EXP(-Fperm_SI_Woolf2021!$J$9:$J$93*$C80*IF(N$58=Fperm_SI_Woolf2021!$E$9:$E$93,1,EXP(LN((1.1*(Fperm_SI_Woolf2021!$E$9:$E$93-N$58)-63.1579*EXP(-0.19*Fperm_SI_Woolf2021!$E$9:$E$93)+63.1579*EXP(-0.19*N$58))/(Fperm_SI_Woolf2021!$E$9:$E$93-N$58))*(N$58-Fperm_SI_Woolf2021!$E$9:$E$93)/10))) + Fperm_SI_Woolf2021!$H$9:$H$93*EXP(-Fperm_SI_Woolf2021!$K$9:$K$93*$C80*IF(N$58=Fperm_SI_Woolf2021!$E$9:$E$93,1,EXP(LN((1.1*(Fperm_SI_Woolf2021!$E$9:$E$93-N$58)-63.1579*EXP(-0.19*Fperm_SI_Woolf2021!$E$9:$E$93)+63.1579*EXP(-0.19*N$58))/(Fperm_SI_Woolf2021!$E$9:$E$93-N$58))*(N$58-Fperm_SI_Woolf2021!$E$9:$E$93)/10))),Fperm_SI_Woolf2021!$D$9:$D$93)*N$57+INTERCEPT(Fperm_SI_Woolf2021!$F$9:$F$93*EXP(-Fperm_SI_Woolf2021!$I$9:$I$93*$C80*IF(N$58=Fperm_SI_Woolf2021!$E$9:$E$93,1,EXP(LN((1.1*(Fperm_SI_Woolf2021!$E$9:$E$93-N$58)-63.1579*EXP(-0.19*Fperm_SI_Woolf2021!$E$9:$E$93)+63.1579*EXP(-0.19*N$58))/(Fperm_SI_Woolf2021!$E$9:$E$93-N$58))*(N$58-Fperm_SI_Woolf2021!$E$9:$E$93)/10))) + Fperm_SI_Woolf2021!$G$9:$G$93*EXP(-Fperm_SI_Woolf2021!$J$9:$J$93*$C80*IF(N$58=Fperm_SI_Woolf2021!$E$9:$E$93,1,EXP(LN((1.1*(Fperm_SI_Woolf2021!$E$9:$E$93-N$58)-63.1579*EXP(-0.19*Fperm_SI_Woolf2021!$E$9:$E$93)+63.1579*EXP(-0.19*N$58))/(Fperm_SI_Woolf2021!$E$9:$E$93-N$58))*(N$58-Fperm_SI_Woolf2021!$E$9:$E$93)/10))) + Fperm_SI_Woolf2021!$H$9:$H$93*EXP(-Fperm_SI_Woolf2021!$K$9:$K$93*$C80*IF(N$58=Fperm_SI_Woolf2021!$E$9:$E$93,1,EXP(LN((1.1*(Fperm_SI_Woolf2021!$E$9:$E$93-N$58)-63.1579*EXP(-0.19*Fperm_SI_Woolf2021!$E$9:$E$93)+63.1579*EXP(-0.19*N$58))/(Fperm_SI_Woolf2021!$E$9:$E$93-N$58))*(N$58-Fperm_SI_Woolf2021!$E$9:$E$93)/10))),Fperm_SI_Woolf2021!$D$9:$D$93))</f>
        <v>0.79725225856806392</v>
      </c>
      <c r="O80" s="51" cm="1">
        <f t="array" ref="O80">MIN(1,SLOPE(Fperm_SI_Woolf2021!$F$9:$F$93*EXP(-Fperm_SI_Woolf2021!$I$9:$I$93*$C80*IF(O$58=Fperm_SI_Woolf2021!$E$9:$E$93,1,EXP(LN((1.1*(Fperm_SI_Woolf2021!$E$9:$E$93-O$58)-63.1579*EXP(-0.19*Fperm_SI_Woolf2021!$E$9:$E$93)+63.1579*EXP(-0.19*O$58))/(Fperm_SI_Woolf2021!$E$9:$E$93-O$58))*(O$58-Fperm_SI_Woolf2021!$E$9:$E$93)/10))) + Fperm_SI_Woolf2021!$G$9:$G$93*EXP(-Fperm_SI_Woolf2021!$J$9:$J$93*$C80*IF(O$58=Fperm_SI_Woolf2021!$E$9:$E$93,1,EXP(LN((1.1*(Fperm_SI_Woolf2021!$E$9:$E$93-O$58)-63.1579*EXP(-0.19*Fperm_SI_Woolf2021!$E$9:$E$93)+63.1579*EXP(-0.19*O$58))/(Fperm_SI_Woolf2021!$E$9:$E$93-O$58))*(O$58-Fperm_SI_Woolf2021!$E$9:$E$93)/10))) + Fperm_SI_Woolf2021!$H$9:$H$93*EXP(-Fperm_SI_Woolf2021!$K$9:$K$93*$C80*IF(O$58=Fperm_SI_Woolf2021!$E$9:$E$93,1,EXP(LN((1.1*(Fperm_SI_Woolf2021!$E$9:$E$93-O$58)-63.1579*EXP(-0.19*Fperm_SI_Woolf2021!$E$9:$E$93)+63.1579*EXP(-0.19*O$58))/(Fperm_SI_Woolf2021!$E$9:$E$93-O$58))*(O$58-Fperm_SI_Woolf2021!$E$9:$E$93)/10))),Fperm_SI_Woolf2021!$D$9:$D$93)*O$57+INTERCEPT(Fperm_SI_Woolf2021!$F$9:$F$93*EXP(-Fperm_SI_Woolf2021!$I$9:$I$93*$C80*IF(O$58=Fperm_SI_Woolf2021!$E$9:$E$93,1,EXP(LN((1.1*(Fperm_SI_Woolf2021!$E$9:$E$93-O$58)-63.1579*EXP(-0.19*Fperm_SI_Woolf2021!$E$9:$E$93)+63.1579*EXP(-0.19*O$58))/(Fperm_SI_Woolf2021!$E$9:$E$93-O$58))*(O$58-Fperm_SI_Woolf2021!$E$9:$E$93)/10))) + Fperm_SI_Woolf2021!$G$9:$G$93*EXP(-Fperm_SI_Woolf2021!$J$9:$J$93*$C80*IF(O$58=Fperm_SI_Woolf2021!$E$9:$E$93,1,EXP(LN((1.1*(Fperm_SI_Woolf2021!$E$9:$E$93-O$58)-63.1579*EXP(-0.19*Fperm_SI_Woolf2021!$E$9:$E$93)+63.1579*EXP(-0.19*O$58))/(Fperm_SI_Woolf2021!$E$9:$E$93-O$58))*(O$58-Fperm_SI_Woolf2021!$E$9:$E$93)/10))) + Fperm_SI_Woolf2021!$H$9:$H$93*EXP(-Fperm_SI_Woolf2021!$K$9:$K$93*$C80*IF(O$58=Fperm_SI_Woolf2021!$E$9:$E$93,1,EXP(LN((1.1*(Fperm_SI_Woolf2021!$E$9:$E$93-O$58)-63.1579*EXP(-0.19*Fperm_SI_Woolf2021!$E$9:$E$93)+63.1579*EXP(-0.19*O$58))/(Fperm_SI_Woolf2021!$E$9:$E$93-O$58))*(O$58-Fperm_SI_Woolf2021!$E$9:$E$93)/10))),Fperm_SI_Woolf2021!$D$9:$D$93))</f>
        <v>0.76903402721287306</v>
      </c>
      <c r="P80" s="51" cm="1">
        <f t="array" ref="P80">MIN(1,SLOPE(Fperm_SI_Woolf2021!$F$9:$F$93*EXP(-Fperm_SI_Woolf2021!$I$9:$I$93*$C80*IF(P$58=Fperm_SI_Woolf2021!$E$9:$E$93,1,EXP(LN((1.1*(Fperm_SI_Woolf2021!$E$9:$E$93-P$58)-63.1579*EXP(-0.19*Fperm_SI_Woolf2021!$E$9:$E$93)+63.1579*EXP(-0.19*P$58))/(Fperm_SI_Woolf2021!$E$9:$E$93-P$58))*(P$58-Fperm_SI_Woolf2021!$E$9:$E$93)/10))) + Fperm_SI_Woolf2021!$G$9:$G$93*EXP(-Fperm_SI_Woolf2021!$J$9:$J$93*$C80*IF(P$58=Fperm_SI_Woolf2021!$E$9:$E$93,1,EXP(LN((1.1*(Fperm_SI_Woolf2021!$E$9:$E$93-P$58)-63.1579*EXP(-0.19*Fperm_SI_Woolf2021!$E$9:$E$93)+63.1579*EXP(-0.19*P$58))/(Fperm_SI_Woolf2021!$E$9:$E$93-P$58))*(P$58-Fperm_SI_Woolf2021!$E$9:$E$93)/10))) + Fperm_SI_Woolf2021!$H$9:$H$93*EXP(-Fperm_SI_Woolf2021!$K$9:$K$93*$C80*IF(P$58=Fperm_SI_Woolf2021!$E$9:$E$93,1,EXP(LN((1.1*(Fperm_SI_Woolf2021!$E$9:$E$93-P$58)-63.1579*EXP(-0.19*Fperm_SI_Woolf2021!$E$9:$E$93)+63.1579*EXP(-0.19*P$58))/(Fperm_SI_Woolf2021!$E$9:$E$93-P$58))*(P$58-Fperm_SI_Woolf2021!$E$9:$E$93)/10))),Fperm_SI_Woolf2021!$D$9:$D$93)*P$57+INTERCEPT(Fperm_SI_Woolf2021!$F$9:$F$93*EXP(-Fperm_SI_Woolf2021!$I$9:$I$93*$C80*IF(P$58=Fperm_SI_Woolf2021!$E$9:$E$93,1,EXP(LN((1.1*(Fperm_SI_Woolf2021!$E$9:$E$93-P$58)-63.1579*EXP(-0.19*Fperm_SI_Woolf2021!$E$9:$E$93)+63.1579*EXP(-0.19*P$58))/(Fperm_SI_Woolf2021!$E$9:$E$93-P$58))*(P$58-Fperm_SI_Woolf2021!$E$9:$E$93)/10))) + Fperm_SI_Woolf2021!$G$9:$G$93*EXP(-Fperm_SI_Woolf2021!$J$9:$J$93*$C80*IF(P$58=Fperm_SI_Woolf2021!$E$9:$E$93,1,EXP(LN((1.1*(Fperm_SI_Woolf2021!$E$9:$E$93-P$58)-63.1579*EXP(-0.19*Fperm_SI_Woolf2021!$E$9:$E$93)+63.1579*EXP(-0.19*P$58))/(Fperm_SI_Woolf2021!$E$9:$E$93-P$58))*(P$58-Fperm_SI_Woolf2021!$E$9:$E$93)/10))) + Fperm_SI_Woolf2021!$H$9:$H$93*EXP(-Fperm_SI_Woolf2021!$K$9:$K$93*$C80*IF(P$58=Fperm_SI_Woolf2021!$E$9:$E$93,1,EXP(LN((1.1*(Fperm_SI_Woolf2021!$E$9:$E$93-P$58)-63.1579*EXP(-0.19*Fperm_SI_Woolf2021!$E$9:$E$93)+63.1579*EXP(-0.19*P$58))/(Fperm_SI_Woolf2021!$E$9:$E$93-P$58))*(P$58-Fperm_SI_Woolf2021!$E$9:$E$93)/10))),Fperm_SI_Woolf2021!$D$9:$D$93))</f>
        <v>0.74081579585768198</v>
      </c>
      <c r="Q80" s="51" cm="1">
        <f t="array" ref="Q80">MIN(1,SLOPE(Fperm_SI_Woolf2021!$F$9:$F$93*EXP(-Fperm_SI_Woolf2021!$I$9:$I$93*$C80*IF(Q$58=Fperm_SI_Woolf2021!$E$9:$E$93,1,EXP(LN((1.1*(Fperm_SI_Woolf2021!$E$9:$E$93-Q$58)-63.1579*EXP(-0.19*Fperm_SI_Woolf2021!$E$9:$E$93)+63.1579*EXP(-0.19*Q$58))/(Fperm_SI_Woolf2021!$E$9:$E$93-Q$58))*(Q$58-Fperm_SI_Woolf2021!$E$9:$E$93)/10))) + Fperm_SI_Woolf2021!$G$9:$G$93*EXP(-Fperm_SI_Woolf2021!$J$9:$J$93*$C80*IF(Q$58=Fperm_SI_Woolf2021!$E$9:$E$93,1,EXP(LN((1.1*(Fperm_SI_Woolf2021!$E$9:$E$93-Q$58)-63.1579*EXP(-0.19*Fperm_SI_Woolf2021!$E$9:$E$93)+63.1579*EXP(-0.19*Q$58))/(Fperm_SI_Woolf2021!$E$9:$E$93-Q$58))*(Q$58-Fperm_SI_Woolf2021!$E$9:$E$93)/10))) + Fperm_SI_Woolf2021!$H$9:$H$93*EXP(-Fperm_SI_Woolf2021!$K$9:$K$93*$C80*IF(Q$58=Fperm_SI_Woolf2021!$E$9:$E$93,1,EXP(LN((1.1*(Fperm_SI_Woolf2021!$E$9:$E$93-Q$58)-63.1579*EXP(-0.19*Fperm_SI_Woolf2021!$E$9:$E$93)+63.1579*EXP(-0.19*Q$58))/(Fperm_SI_Woolf2021!$E$9:$E$93-Q$58))*(Q$58-Fperm_SI_Woolf2021!$E$9:$E$93)/10))),Fperm_SI_Woolf2021!$D$9:$D$93)*Q$57+INTERCEPT(Fperm_SI_Woolf2021!$F$9:$F$93*EXP(-Fperm_SI_Woolf2021!$I$9:$I$93*$C80*IF(Q$58=Fperm_SI_Woolf2021!$E$9:$E$93,1,EXP(LN((1.1*(Fperm_SI_Woolf2021!$E$9:$E$93-Q$58)-63.1579*EXP(-0.19*Fperm_SI_Woolf2021!$E$9:$E$93)+63.1579*EXP(-0.19*Q$58))/(Fperm_SI_Woolf2021!$E$9:$E$93-Q$58))*(Q$58-Fperm_SI_Woolf2021!$E$9:$E$93)/10))) + Fperm_SI_Woolf2021!$G$9:$G$93*EXP(-Fperm_SI_Woolf2021!$J$9:$J$93*$C80*IF(Q$58=Fperm_SI_Woolf2021!$E$9:$E$93,1,EXP(LN((1.1*(Fperm_SI_Woolf2021!$E$9:$E$93-Q$58)-63.1579*EXP(-0.19*Fperm_SI_Woolf2021!$E$9:$E$93)+63.1579*EXP(-0.19*Q$58))/(Fperm_SI_Woolf2021!$E$9:$E$93-Q$58))*(Q$58-Fperm_SI_Woolf2021!$E$9:$E$93)/10))) + Fperm_SI_Woolf2021!$H$9:$H$93*EXP(-Fperm_SI_Woolf2021!$K$9:$K$93*$C80*IF(Q$58=Fperm_SI_Woolf2021!$E$9:$E$93,1,EXP(LN((1.1*(Fperm_SI_Woolf2021!$E$9:$E$93-Q$58)-63.1579*EXP(-0.19*Fperm_SI_Woolf2021!$E$9:$E$93)+63.1579*EXP(-0.19*Q$58))/(Fperm_SI_Woolf2021!$E$9:$E$93-Q$58))*(Q$58-Fperm_SI_Woolf2021!$E$9:$E$93)/10))),Fperm_SI_Woolf2021!$D$9:$D$93))</f>
        <v>0.71259756450249112</v>
      </c>
      <c r="R80" s="51" cm="1">
        <f t="array" ref="R80">MIN(1,SLOPE(Fperm_SI_Woolf2021!$F$9:$F$93*EXP(-Fperm_SI_Woolf2021!$I$9:$I$93*$C80*IF(R$58=Fperm_SI_Woolf2021!$E$9:$E$93,1,EXP(LN((1.1*(Fperm_SI_Woolf2021!$E$9:$E$93-R$58)-63.1579*EXP(-0.19*Fperm_SI_Woolf2021!$E$9:$E$93)+63.1579*EXP(-0.19*R$58))/(Fperm_SI_Woolf2021!$E$9:$E$93-R$58))*(R$58-Fperm_SI_Woolf2021!$E$9:$E$93)/10))) + Fperm_SI_Woolf2021!$G$9:$G$93*EXP(-Fperm_SI_Woolf2021!$J$9:$J$93*$C80*IF(R$58=Fperm_SI_Woolf2021!$E$9:$E$93,1,EXP(LN((1.1*(Fperm_SI_Woolf2021!$E$9:$E$93-R$58)-63.1579*EXP(-0.19*Fperm_SI_Woolf2021!$E$9:$E$93)+63.1579*EXP(-0.19*R$58))/(Fperm_SI_Woolf2021!$E$9:$E$93-R$58))*(R$58-Fperm_SI_Woolf2021!$E$9:$E$93)/10))) + Fperm_SI_Woolf2021!$H$9:$H$93*EXP(-Fperm_SI_Woolf2021!$K$9:$K$93*$C80*IF(R$58=Fperm_SI_Woolf2021!$E$9:$E$93,1,EXP(LN((1.1*(Fperm_SI_Woolf2021!$E$9:$E$93-R$58)-63.1579*EXP(-0.19*Fperm_SI_Woolf2021!$E$9:$E$93)+63.1579*EXP(-0.19*R$58))/(Fperm_SI_Woolf2021!$E$9:$E$93-R$58))*(R$58-Fperm_SI_Woolf2021!$E$9:$E$93)/10))),Fperm_SI_Woolf2021!$D$9:$D$93)*R$57+INTERCEPT(Fperm_SI_Woolf2021!$F$9:$F$93*EXP(-Fperm_SI_Woolf2021!$I$9:$I$93*$C80*IF(R$58=Fperm_SI_Woolf2021!$E$9:$E$93,1,EXP(LN((1.1*(Fperm_SI_Woolf2021!$E$9:$E$93-R$58)-63.1579*EXP(-0.19*Fperm_SI_Woolf2021!$E$9:$E$93)+63.1579*EXP(-0.19*R$58))/(Fperm_SI_Woolf2021!$E$9:$E$93-R$58))*(R$58-Fperm_SI_Woolf2021!$E$9:$E$93)/10))) + Fperm_SI_Woolf2021!$G$9:$G$93*EXP(-Fperm_SI_Woolf2021!$J$9:$J$93*$C80*IF(R$58=Fperm_SI_Woolf2021!$E$9:$E$93,1,EXP(LN((1.1*(Fperm_SI_Woolf2021!$E$9:$E$93-R$58)-63.1579*EXP(-0.19*Fperm_SI_Woolf2021!$E$9:$E$93)+63.1579*EXP(-0.19*R$58))/(Fperm_SI_Woolf2021!$E$9:$E$93-R$58))*(R$58-Fperm_SI_Woolf2021!$E$9:$E$93)/10))) + Fperm_SI_Woolf2021!$H$9:$H$93*EXP(-Fperm_SI_Woolf2021!$K$9:$K$93*$C80*IF(R$58=Fperm_SI_Woolf2021!$E$9:$E$93,1,EXP(LN((1.1*(Fperm_SI_Woolf2021!$E$9:$E$93-R$58)-63.1579*EXP(-0.19*Fperm_SI_Woolf2021!$E$9:$E$93)+63.1579*EXP(-0.19*R$58))/(Fperm_SI_Woolf2021!$E$9:$E$93-R$58))*(R$58-Fperm_SI_Woolf2021!$E$9:$E$93)/10))),Fperm_SI_Woolf2021!$D$9:$D$93))</f>
        <v>0.68437933314730026</v>
      </c>
      <c r="S80" s="51" cm="1">
        <f t="array" ref="S80">MIN(1,SLOPE(Fperm_SI_Woolf2021!$F$9:$F$93*EXP(-Fperm_SI_Woolf2021!$I$9:$I$93*$C80*IF(S$58=Fperm_SI_Woolf2021!$E$9:$E$93,1,EXP(LN((1.1*(Fperm_SI_Woolf2021!$E$9:$E$93-S$58)-63.1579*EXP(-0.19*Fperm_SI_Woolf2021!$E$9:$E$93)+63.1579*EXP(-0.19*S$58))/(Fperm_SI_Woolf2021!$E$9:$E$93-S$58))*(S$58-Fperm_SI_Woolf2021!$E$9:$E$93)/10))) + Fperm_SI_Woolf2021!$G$9:$G$93*EXP(-Fperm_SI_Woolf2021!$J$9:$J$93*$C80*IF(S$58=Fperm_SI_Woolf2021!$E$9:$E$93,1,EXP(LN((1.1*(Fperm_SI_Woolf2021!$E$9:$E$93-S$58)-63.1579*EXP(-0.19*Fperm_SI_Woolf2021!$E$9:$E$93)+63.1579*EXP(-0.19*S$58))/(Fperm_SI_Woolf2021!$E$9:$E$93-S$58))*(S$58-Fperm_SI_Woolf2021!$E$9:$E$93)/10))) + Fperm_SI_Woolf2021!$H$9:$H$93*EXP(-Fperm_SI_Woolf2021!$K$9:$K$93*$C80*IF(S$58=Fperm_SI_Woolf2021!$E$9:$E$93,1,EXP(LN((1.1*(Fperm_SI_Woolf2021!$E$9:$E$93-S$58)-63.1579*EXP(-0.19*Fperm_SI_Woolf2021!$E$9:$E$93)+63.1579*EXP(-0.19*S$58))/(Fperm_SI_Woolf2021!$E$9:$E$93-S$58))*(S$58-Fperm_SI_Woolf2021!$E$9:$E$93)/10))),Fperm_SI_Woolf2021!$D$9:$D$93)*S$57+INTERCEPT(Fperm_SI_Woolf2021!$F$9:$F$93*EXP(-Fperm_SI_Woolf2021!$I$9:$I$93*$C80*IF(S$58=Fperm_SI_Woolf2021!$E$9:$E$93,1,EXP(LN((1.1*(Fperm_SI_Woolf2021!$E$9:$E$93-S$58)-63.1579*EXP(-0.19*Fperm_SI_Woolf2021!$E$9:$E$93)+63.1579*EXP(-0.19*S$58))/(Fperm_SI_Woolf2021!$E$9:$E$93-S$58))*(S$58-Fperm_SI_Woolf2021!$E$9:$E$93)/10))) + Fperm_SI_Woolf2021!$G$9:$G$93*EXP(-Fperm_SI_Woolf2021!$J$9:$J$93*$C80*IF(S$58=Fperm_SI_Woolf2021!$E$9:$E$93,1,EXP(LN((1.1*(Fperm_SI_Woolf2021!$E$9:$E$93-S$58)-63.1579*EXP(-0.19*Fperm_SI_Woolf2021!$E$9:$E$93)+63.1579*EXP(-0.19*S$58))/(Fperm_SI_Woolf2021!$E$9:$E$93-S$58))*(S$58-Fperm_SI_Woolf2021!$E$9:$E$93)/10))) + Fperm_SI_Woolf2021!$H$9:$H$93*EXP(-Fperm_SI_Woolf2021!$K$9:$K$93*$C80*IF(S$58=Fperm_SI_Woolf2021!$E$9:$E$93,1,EXP(LN((1.1*(Fperm_SI_Woolf2021!$E$9:$E$93-S$58)-63.1579*EXP(-0.19*Fperm_SI_Woolf2021!$E$9:$E$93)+63.1579*EXP(-0.19*S$58))/(Fperm_SI_Woolf2021!$E$9:$E$93-S$58))*(S$58-Fperm_SI_Woolf2021!$E$9:$E$93)/10))),Fperm_SI_Woolf2021!$D$9:$D$93))</f>
        <v>0.96817596795221039</v>
      </c>
      <c r="T80" s="51" cm="1">
        <f t="array" ref="T80">MIN(1,SLOPE(Fperm_SI_Woolf2021!$F$9:$F$93*EXP(-Fperm_SI_Woolf2021!$I$9:$I$93*$C80*IF(T$58=Fperm_SI_Woolf2021!$E$9:$E$93,1,EXP(LN((1.1*(Fperm_SI_Woolf2021!$E$9:$E$93-T$58)-63.1579*EXP(-0.19*Fperm_SI_Woolf2021!$E$9:$E$93)+63.1579*EXP(-0.19*T$58))/(Fperm_SI_Woolf2021!$E$9:$E$93-T$58))*(T$58-Fperm_SI_Woolf2021!$E$9:$E$93)/10))) + Fperm_SI_Woolf2021!$G$9:$G$93*EXP(-Fperm_SI_Woolf2021!$J$9:$J$93*$C80*IF(T$58=Fperm_SI_Woolf2021!$E$9:$E$93,1,EXP(LN((1.1*(Fperm_SI_Woolf2021!$E$9:$E$93-T$58)-63.1579*EXP(-0.19*Fperm_SI_Woolf2021!$E$9:$E$93)+63.1579*EXP(-0.19*T$58))/(Fperm_SI_Woolf2021!$E$9:$E$93-T$58))*(T$58-Fperm_SI_Woolf2021!$E$9:$E$93)/10))) + Fperm_SI_Woolf2021!$H$9:$H$93*EXP(-Fperm_SI_Woolf2021!$K$9:$K$93*$C80*IF(T$58=Fperm_SI_Woolf2021!$E$9:$E$93,1,EXP(LN((1.1*(Fperm_SI_Woolf2021!$E$9:$E$93-T$58)-63.1579*EXP(-0.19*Fperm_SI_Woolf2021!$E$9:$E$93)+63.1579*EXP(-0.19*T$58))/(Fperm_SI_Woolf2021!$E$9:$E$93-T$58))*(T$58-Fperm_SI_Woolf2021!$E$9:$E$93)/10))),Fperm_SI_Woolf2021!$D$9:$D$93)*T$57+INTERCEPT(Fperm_SI_Woolf2021!$F$9:$F$93*EXP(-Fperm_SI_Woolf2021!$I$9:$I$93*$C80*IF(T$58=Fperm_SI_Woolf2021!$E$9:$E$93,1,EXP(LN((1.1*(Fperm_SI_Woolf2021!$E$9:$E$93-T$58)-63.1579*EXP(-0.19*Fperm_SI_Woolf2021!$E$9:$E$93)+63.1579*EXP(-0.19*T$58))/(Fperm_SI_Woolf2021!$E$9:$E$93-T$58))*(T$58-Fperm_SI_Woolf2021!$E$9:$E$93)/10))) + Fperm_SI_Woolf2021!$G$9:$G$93*EXP(-Fperm_SI_Woolf2021!$J$9:$J$93*$C80*IF(T$58=Fperm_SI_Woolf2021!$E$9:$E$93,1,EXP(LN((1.1*(Fperm_SI_Woolf2021!$E$9:$E$93-T$58)-63.1579*EXP(-0.19*Fperm_SI_Woolf2021!$E$9:$E$93)+63.1579*EXP(-0.19*T$58))/(Fperm_SI_Woolf2021!$E$9:$E$93-T$58))*(T$58-Fperm_SI_Woolf2021!$E$9:$E$93)/10))) + Fperm_SI_Woolf2021!$H$9:$H$93*EXP(-Fperm_SI_Woolf2021!$K$9:$K$93*$C80*IF(T$58=Fperm_SI_Woolf2021!$E$9:$E$93,1,EXP(LN((1.1*(Fperm_SI_Woolf2021!$E$9:$E$93-T$58)-63.1579*EXP(-0.19*Fperm_SI_Woolf2021!$E$9:$E$93)+63.1579*EXP(-0.19*T$58))/(Fperm_SI_Woolf2021!$E$9:$E$93-T$58))*(T$58-Fperm_SI_Woolf2021!$E$9:$E$93)/10))),Fperm_SI_Woolf2021!$D$9:$D$93))</f>
        <v>0.93567065578233577</v>
      </c>
      <c r="U80" s="51" cm="1">
        <f t="array" ref="U80">MIN(1,SLOPE(Fperm_SI_Woolf2021!$F$9:$F$93*EXP(-Fperm_SI_Woolf2021!$I$9:$I$93*$C80*IF(U$58=Fperm_SI_Woolf2021!$E$9:$E$93,1,EXP(LN((1.1*(Fperm_SI_Woolf2021!$E$9:$E$93-U$58)-63.1579*EXP(-0.19*Fperm_SI_Woolf2021!$E$9:$E$93)+63.1579*EXP(-0.19*U$58))/(Fperm_SI_Woolf2021!$E$9:$E$93-U$58))*(U$58-Fperm_SI_Woolf2021!$E$9:$E$93)/10))) + Fperm_SI_Woolf2021!$G$9:$G$93*EXP(-Fperm_SI_Woolf2021!$J$9:$J$93*$C80*IF(U$58=Fperm_SI_Woolf2021!$E$9:$E$93,1,EXP(LN((1.1*(Fperm_SI_Woolf2021!$E$9:$E$93-U$58)-63.1579*EXP(-0.19*Fperm_SI_Woolf2021!$E$9:$E$93)+63.1579*EXP(-0.19*U$58))/(Fperm_SI_Woolf2021!$E$9:$E$93-U$58))*(U$58-Fperm_SI_Woolf2021!$E$9:$E$93)/10))) + Fperm_SI_Woolf2021!$H$9:$H$93*EXP(-Fperm_SI_Woolf2021!$K$9:$K$93*$C80*IF(U$58=Fperm_SI_Woolf2021!$E$9:$E$93,1,EXP(LN((1.1*(Fperm_SI_Woolf2021!$E$9:$E$93-U$58)-63.1579*EXP(-0.19*Fperm_SI_Woolf2021!$E$9:$E$93)+63.1579*EXP(-0.19*U$58))/(Fperm_SI_Woolf2021!$E$9:$E$93-U$58))*(U$58-Fperm_SI_Woolf2021!$E$9:$E$93)/10))),Fperm_SI_Woolf2021!$D$9:$D$93)*U$57+INTERCEPT(Fperm_SI_Woolf2021!$F$9:$F$93*EXP(-Fperm_SI_Woolf2021!$I$9:$I$93*$C80*IF(U$58=Fperm_SI_Woolf2021!$E$9:$E$93,1,EXP(LN((1.1*(Fperm_SI_Woolf2021!$E$9:$E$93-U$58)-63.1579*EXP(-0.19*Fperm_SI_Woolf2021!$E$9:$E$93)+63.1579*EXP(-0.19*U$58))/(Fperm_SI_Woolf2021!$E$9:$E$93-U$58))*(U$58-Fperm_SI_Woolf2021!$E$9:$E$93)/10))) + Fperm_SI_Woolf2021!$G$9:$G$93*EXP(-Fperm_SI_Woolf2021!$J$9:$J$93*$C80*IF(U$58=Fperm_SI_Woolf2021!$E$9:$E$93,1,EXP(LN((1.1*(Fperm_SI_Woolf2021!$E$9:$E$93-U$58)-63.1579*EXP(-0.19*Fperm_SI_Woolf2021!$E$9:$E$93)+63.1579*EXP(-0.19*U$58))/(Fperm_SI_Woolf2021!$E$9:$E$93-U$58))*(U$58-Fperm_SI_Woolf2021!$E$9:$E$93)/10))) + Fperm_SI_Woolf2021!$H$9:$H$93*EXP(-Fperm_SI_Woolf2021!$K$9:$K$93*$C80*IF(U$58=Fperm_SI_Woolf2021!$E$9:$E$93,1,EXP(LN((1.1*(Fperm_SI_Woolf2021!$E$9:$E$93-U$58)-63.1579*EXP(-0.19*Fperm_SI_Woolf2021!$E$9:$E$93)+63.1579*EXP(-0.19*U$58))/(Fperm_SI_Woolf2021!$E$9:$E$93-U$58))*(U$58-Fperm_SI_Woolf2021!$E$9:$E$93)/10))),Fperm_SI_Woolf2021!$D$9:$D$93))</f>
        <v>0.90316534361246115</v>
      </c>
      <c r="V80" s="51" cm="1">
        <f t="array" ref="V80">MIN(1,SLOPE(Fperm_SI_Woolf2021!$F$9:$F$93*EXP(-Fperm_SI_Woolf2021!$I$9:$I$93*$C80*IF(V$58=Fperm_SI_Woolf2021!$E$9:$E$93,1,EXP(LN((1.1*(Fperm_SI_Woolf2021!$E$9:$E$93-V$58)-63.1579*EXP(-0.19*Fperm_SI_Woolf2021!$E$9:$E$93)+63.1579*EXP(-0.19*V$58))/(Fperm_SI_Woolf2021!$E$9:$E$93-V$58))*(V$58-Fperm_SI_Woolf2021!$E$9:$E$93)/10))) + Fperm_SI_Woolf2021!$G$9:$G$93*EXP(-Fperm_SI_Woolf2021!$J$9:$J$93*$C80*IF(V$58=Fperm_SI_Woolf2021!$E$9:$E$93,1,EXP(LN((1.1*(Fperm_SI_Woolf2021!$E$9:$E$93-V$58)-63.1579*EXP(-0.19*Fperm_SI_Woolf2021!$E$9:$E$93)+63.1579*EXP(-0.19*V$58))/(Fperm_SI_Woolf2021!$E$9:$E$93-V$58))*(V$58-Fperm_SI_Woolf2021!$E$9:$E$93)/10))) + Fperm_SI_Woolf2021!$H$9:$H$93*EXP(-Fperm_SI_Woolf2021!$K$9:$K$93*$C80*IF(V$58=Fperm_SI_Woolf2021!$E$9:$E$93,1,EXP(LN((1.1*(Fperm_SI_Woolf2021!$E$9:$E$93-V$58)-63.1579*EXP(-0.19*Fperm_SI_Woolf2021!$E$9:$E$93)+63.1579*EXP(-0.19*V$58))/(Fperm_SI_Woolf2021!$E$9:$E$93-V$58))*(V$58-Fperm_SI_Woolf2021!$E$9:$E$93)/10))),Fperm_SI_Woolf2021!$D$9:$D$93)*V$57+INTERCEPT(Fperm_SI_Woolf2021!$F$9:$F$93*EXP(-Fperm_SI_Woolf2021!$I$9:$I$93*$C80*IF(V$58=Fperm_SI_Woolf2021!$E$9:$E$93,1,EXP(LN((1.1*(Fperm_SI_Woolf2021!$E$9:$E$93-V$58)-63.1579*EXP(-0.19*Fperm_SI_Woolf2021!$E$9:$E$93)+63.1579*EXP(-0.19*V$58))/(Fperm_SI_Woolf2021!$E$9:$E$93-V$58))*(V$58-Fperm_SI_Woolf2021!$E$9:$E$93)/10))) + Fperm_SI_Woolf2021!$G$9:$G$93*EXP(-Fperm_SI_Woolf2021!$J$9:$J$93*$C80*IF(V$58=Fperm_SI_Woolf2021!$E$9:$E$93,1,EXP(LN((1.1*(Fperm_SI_Woolf2021!$E$9:$E$93-V$58)-63.1579*EXP(-0.19*Fperm_SI_Woolf2021!$E$9:$E$93)+63.1579*EXP(-0.19*V$58))/(Fperm_SI_Woolf2021!$E$9:$E$93-V$58))*(V$58-Fperm_SI_Woolf2021!$E$9:$E$93)/10))) + Fperm_SI_Woolf2021!$H$9:$H$93*EXP(-Fperm_SI_Woolf2021!$K$9:$K$93*$C80*IF(V$58=Fperm_SI_Woolf2021!$E$9:$E$93,1,EXP(LN((1.1*(Fperm_SI_Woolf2021!$E$9:$E$93-V$58)-63.1579*EXP(-0.19*Fperm_SI_Woolf2021!$E$9:$E$93)+63.1579*EXP(-0.19*V$58))/(Fperm_SI_Woolf2021!$E$9:$E$93-V$58))*(V$58-Fperm_SI_Woolf2021!$E$9:$E$93)/10))),Fperm_SI_Woolf2021!$D$9:$D$93))</f>
        <v>0.87066003144258652</v>
      </c>
      <c r="W80" s="51" cm="1">
        <f t="array" ref="W80">MIN(1,SLOPE(Fperm_SI_Woolf2021!$F$9:$F$93*EXP(-Fperm_SI_Woolf2021!$I$9:$I$93*$C80*IF(W$58=Fperm_SI_Woolf2021!$E$9:$E$93,1,EXP(LN((1.1*(Fperm_SI_Woolf2021!$E$9:$E$93-W$58)-63.1579*EXP(-0.19*Fperm_SI_Woolf2021!$E$9:$E$93)+63.1579*EXP(-0.19*W$58))/(Fperm_SI_Woolf2021!$E$9:$E$93-W$58))*(W$58-Fperm_SI_Woolf2021!$E$9:$E$93)/10))) + Fperm_SI_Woolf2021!$G$9:$G$93*EXP(-Fperm_SI_Woolf2021!$J$9:$J$93*$C80*IF(W$58=Fperm_SI_Woolf2021!$E$9:$E$93,1,EXP(LN((1.1*(Fperm_SI_Woolf2021!$E$9:$E$93-W$58)-63.1579*EXP(-0.19*Fperm_SI_Woolf2021!$E$9:$E$93)+63.1579*EXP(-0.19*W$58))/(Fperm_SI_Woolf2021!$E$9:$E$93-W$58))*(W$58-Fperm_SI_Woolf2021!$E$9:$E$93)/10))) + Fperm_SI_Woolf2021!$H$9:$H$93*EXP(-Fperm_SI_Woolf2021!$K$9:$K$93*$C80*IF(W$58=Fperm_SI_Woolf2021!$E$9:$E$93,1,EXP(LN((1.1*(Fperm_SI_Woolf2021!$E$9:$E$93-W$58)-63.1579*EXP(-0.19*Fperm_SI_Woolf2021!$E$9:$E$93)+63.1579*EXP(-0.19*W$58))/(Fperm_SI_Woolf2021!$E$9:$E$93-W$58))*(W$58-Fperm_SI_Woolf2021!$E$9:$E$93)/10))),Fperm_SI_Woolf2021!$D$9:$D$93)*W$57+INTERCEPT(Fperm_SI_Woolf2021!$F$9:$F$93*EXP(-Fperm_SI_Woolf2021!$I$9:$I$93*$C80*IF(W$58=Fperm_SI_Woolf2021!$E$9:$E$93,1,EXP(LN((1.1*(Fperm_SI_Woolf2021!$E$9:$E$93-W$58)-63.1579*EXP(-0.19*Fperm_SI_Woolf2021!$E$9:$E$93)+63.1579*EXP(-0.19*W$58))/(Fperm_SI_Woolf2021!$E$9:$E$93-W$58))*(W$58-Fperm_SI_Woolf2021!$E$9:$E$93)/10))) + Fperm_SI_Woolf2021!$G$9:$G$93*EXP(-Fperm_SI_Woolf2021!$J$9:$J$93*$C80*IF(W$58=Fperm_SI_Woolf2021!$E$9:$E$93,1,EXP(LN((1.1*(Fperm_SI_Woolf2021!$E$9:$E$93-W$58)-63.1579*EXP(-0.19*Fperm_SI_Woolf2021!$E$9:$E$93)+63.1579*EXP(-0.19*W$58))/(Fperm_SI_Woolf2021!$E$9:$E$93-W$58))*(W$58-Fperm_SI_Woolf2021!$E$9:$E$93)/10))) + Fperm_SI_Woolf2021!$H$9:$H$93*EXP(-Fperm_SI_Woolf2021!$K$9:$K$93*$C80*IF(W$58=Fperm_SI_Woolf2021!$E$9:$E$93,1,EXP(LN((1.1*(Fperm_SI_Woolf2021!$E$9:$E$93-W$58)-63.1579*EXP(-0.19*Fperm_SI_Woolf2021!$E$9:$E$93)+63.1579*EXP(-0.19*W$58))/(Fperm_SI_Woolf2021!$E$9:$E$93-W$58))*(W$58-Fperm_SI_Woolf2021!$E$9:$E$93)/10))),Fperm_SI_Woolf2021!$D$9:$D$93))</f>
        <v>0.8381547192727119</v>
      </c>
      <c r="X80" s="51" cm="1">
        <f t="array" ref="X80">MIN(1,SLOPE(Fperm_SI_Woolf2021!$F$9:$F$93*EXP(-Fperm_SI_Woolf2021!$I$9:$I$93*$C80*IF(X$58=Fperm_SI_Woolf2021!$E$9:$E$93,1,EXP(LN((1.1*(Fperm_SI_Woolf2021!$E$9:$E$93-X$58)-63.1579*EXP(-0.19*Fperm_SI_Woolf2021!$E$9:$E$93)+63.1579*EXP(-0.19*X$58))/(Fperm_SI_Woolf2021!$E$9:$E$93-X$58))*(X$58-Fperm_SI_Woolf2021!$E$9:$E$93)/10))) + Fperm_SI_Woolf2021!$G$9:$G$93*EXP(-Fperm_SI_Woolf2021!$J$9:$J$93*$C80*IF(X$58=Fperm_SI_Woolf2021!$E$9:$E$93,1,EXP(LN((1.1*(Fperm_SI_Woolf2021!$E$9:$E$93-X$58)-63.1579*EXP(-0.19*Fperm_SI_Woolf2021!$E$9:$E$93)+63.1579*EXP(-0.19*X$58))/(Fperm_SI_Woolf2021!$E$9:$E$93-X$58))*(X$58-Fperm_SI_Woolf2021!$E$9:$E$93)/10))) + Fperm_SI_Woolf2021!$H$9:$H$93*EXP(-Fperm_SI_Woolf2021!$K$9:$K$93*$C80*IF(X$58=Fperm_SI_Woolf2021!$E$9:$E$93,1,EXP(LN((1.1*(Fperm_SI_Woolf2021!$E$9:$E$93-X$58)-63.1579*EXP(-0.19*Fperm_SI_Woolf2021!$E$9:$E$93)+63.1579*EXP(-0.19*X$58))/(Fperm_SI_Woolf2021!$E$9:$E$93-X$58))*(X$58-Fperm_SI_Woolf2021!$E$9:$E$93)/10))),Fperm_SI_Woolf2021!$D$9:$D$93)*X$57+INTERCEPT(Fperm_SI_Woolf2021!$F$9:$F$93*EXP(-Fperm_SI_Woolf2021!$I$9:$I$93*$C80*IF(X$58=Fperm_SI_Woolf2021!$E$9:$E$93,1,EXP(LN((1.1*(Fperm_SI_Woolf2021!$E$9:$E$93-X$58)-63.1579*EXP(-0.19*Fperm_SI_Woolf2021!$E$9:$E$93)+63.1579*EXP(-0.19*X$58))/(Fperm_SI_Woolf2021!$E$9:$E$93-X$58))*(X$58-Fperm_SI_Woolf2021!$E$9:$E$93)/10))) + Fperm_SI_Woolf2021!$G$9:$G$93*EXP(-Fperm_SI_Woolf2021!$J$9:$J$93*$C80*IF(X$58=Fperm_SI_Woolf2021!$E$9:$E$93,1,EXP(LN((1.1*(Fperm_SI_Woolf2021!$E$9:$E$93-X$58)-63.1579*EXP(-0.19*Fperm_SI_Woolf2021!$E$9:$E$93)+63.1579*EXP(-0.19*X$58))/(Fperm_SI_Woolf2021!$E$9:$E$93-X$58))*(X$58-Fperm_SI_Woolf2021!$E$9:$E$93)/10))) + Fperm_SI_Woolf2021!$H$9:$H$93*EXP(-Fperm_SI_Woolf2021!$K$9:$K$93*$C80*IF(X$58=Fperm_SI_Woolf2021!$E$9:$E$93,1,EXP(LN((1.1*(Fperm_SI_Woolf2021!$E$9:$E$93-X$58)-63.1579*EXP(-0.19*Fperm_SI_Woolf2021!$E$9:$E$93)+63.1579*EXP(-0.19*X$58))/(Fperm_SI_Woolf2021!$E$9:$E$93-X$58))*(X$58-Fperm_SI_Woolf2021!$E$9:$E$93)/10))),Fperm_SI_Woolf2021!$D$9:$D$93))</f>
        <v>0.80564940710283728</v>
      </c>
      <c r="Y80" s="51" cm="1">
        <f t="array" ref="Y80">MIN(1,SLOPE(Fperm_SI_Woolf2021!$F$9:$F$93*EXP(-Fperm_SI_Woolf2021!$I$9:$I$93*$C80*IF(Y$58=Fperm_SI_Woolf2021!$E$9:$E$93,1,EXP(LN((1.1*(Fperm_SI_Woolf2021!$E$9:$E$93-Y$58)-63.1579*EXP(-0.19*Fperm_SI_Woolf2021!$E$9:$E$93)+63.1579*EXP(-0.19*Y$58))/(Fperm_SI_Woolf2021!$E$9:$E$93-Y$58))*(Y$58-Fperm_SI_Woolf2021!$E$9:$E$93)/10))) + Fperm_SI_Woolf2021!$G$9:$G$93*EXP(-Fperm_SI_Woolf2021!$J$9:$J$93*$C80*IF(Y$58=Fperm_SI_Woolf2021!$E$9:$E$93,1,EXP(LN((1.1*(Fperm_SI_Woolf2021!$E$9:$E$93-Y$58)-63.1579*EXP(-0.19*Fperm_SI_Woolf2021!$E$9:$E$93)+63.1579*EXP(-0.19*Y$58))/(Fperm_SI_Woolf2021!$E$9:$E$93-Y$58))*(Y$58-Fperm_SI_Woolf2021!$E$9:$E$93)/10))) + Fperm_SI_Woolf2021!$H$9:$H$93*EXP(-Fperm_SI_Woolf2021!$K$9:$K$93*$C80*IF(Y$58=Fperm_SI_Woolf2021!$E$9:$E$93,1,EXP(LN((1.1*(Fperm_SI_Woolf2021!$E$9:$E$93-Y$58)-63.1579*EXP(-0.19*Fperm_SI_Woolf2021!$E$9:$E$93)+63.1579*EXP(-0.19*Y$58))/(Fperm_SI_Woolf2021!$E$9:$E$93-Y$58))*(Y$58-Fperm_SI_Woolf2021!$E$9:$E$93)/10))),Fperm_SI_Woolf2021!$D$9:$D$93)*Y$57+INTERCEPT(Fperm_SI_Woolf2021!$F$9:$F$93*EXP(-Fperm_SI_Woolf2021!$I$9:$I$93*$C80*IF(Y$58=Fperm_SI_Woolf2021!$E$9:$E$93,1,EXP(LN((1.1*(Fperm_SI_Woolf2021!$E$9:$E$93-Y$58)-63.1579*EXP(-0.19*Fperm_SI_Woolf2021!$E$9:$E$93)+63.1579*EXP(-0.19*Y$58))/(Fperm_SI_Woolf2021!$E$9:$E$93-Y$58))*(Y$58-Fperm_SI_Woolf2021!$E$9:$E$93)/10))) + Fperm_SI_Woolf2021!$G$9:$G$93*EXP(-Fperm_SI_Woolf2021!$J$9:$J$93*$C80*IF(Y$58=Fperm_SI_Woolf2021!$E$9:$E$93,1,EXP(LN((1.1*(Fperm_SI_Woolf2021!$E$9:$E$93-Y$58)-63.1579*EXP(-0.19*Fperm_SI_Woolf2021!$E$9:$E$93)+63.1579*EXP(-0.19*Y$58))/(Fperm_SI_Woolf2021!$E$9:$E$93-Y$58))*(Y$58-Fperm_SI_Woolf2021!$E$9:$E$93)/10))) + Fperm_SI_Woolf2021!$H$9:$H$93*EXP(-Fperm_SI_Woolf2021!$K$9:$K$93*$C80*IF(Y$58=Fperm_SI_Woolf2021!$E$9:$E$93,1,EXP(LN((1.1*(Fperm_SI_Woolf2021!$E$9:$E$93-Y$58)-63.1579*EXP(-0.19*Fperm_SI_Woolf2021!$E$9:$E$93)+63.1579*EXP(-0.19*Y$58))/(Fperm_SI_Woolf2021!$E$9:$E$93-Y$58))*(Y$58-Fperm_SI_Woolf2021!$E$9:$E$93)/10))),Fperm_SI_Woolf2021!$D$9:$D$93))</f>
        <v>0.77314409493296266</v>
      </c>
      <c r="Z80" s="51" cm="1">
        <f t="array" ref="Z80">MIN(1,SLOPE(Fperm_SI_Woolf2021!$F$9:$F$93*EXP(-Fperm_SI_Woolf2021!$I$9:$I$93*$C80*IF(Z$58=Fperm_SI_Woolf2021!$E$9:$E$93,1,EXP(LN((1.1*(Fperm_SI_Woolf2021!$E$9:$E$93-Z$58)-63.1579*EXP(-0.19*Fperm_SI_Woolf2021!$E$9:$E$93)+63.1579*EXP(-0.19*Z$58))/(Fperm_SI_Woolf2021!$E$9:$E$93-Z$58))*(Z$58-Fperm_SI_Woolf2021!$E$9:$E$93)/10))) + Fperm_SI_Woolf2021!$G$9:$G$93*EXP(-Fperm_SI_Woolf2021!$J$9:$J$93*$C80*IF(Z$58=Fperm_SI_Woolf2021!$E$9:$E$93,1,EXP(LN((1.1*(Fperm_SI_Woolf2021!$E$9:$E$93-Z$58)-63.1579*EXP(-0.19*Fperm_SI_Woolf2021!$E$9:$E$93)+63.1579*EXP(-0.19*Z$58))/(Fperm_SI_Woolf2021!$E$9:$E$93-Z$58))*(Z$58-Fperm_SI_Woolf2021!$E$9:$E$93)/10))) + Fperm_SI_Woolf2021!$H$9:$H$93*EXP(-Fperm_SI_Woolf2021!$K$9:$K$93*$C80*IF(Z$58=Fperm_SI_Woolf2021!$E$9:$E$93,1,EXP(LN((1.1*(Fperm_SI_Woolf2021!$E$9:$E$93-Z$58)-63.1579*EXP(-0.19*Fperm_SI_Woolf2021!$E$9:$E$93)+63.1579*EXP(-0.19*Z$58))/(Fperm_SI_Woolf2021!$E$9:$E$93-Z$58))*(Z$58-Fperm_SI_Woolf2021!$E$9:$E$93)/10))),Fperm_SI_Woolf2021!$D$9:$D$93)*Z$57+INTERCEPT(Fperm_SI_Woolf2021!$F$9:$F$93*EXP(-Fperm_SI_Woolf2021!$I$9:$I$93*$C80*IF(Z$58=Fperm_SI_Woolf2021!$E$9:$E$93,1,EXP(LN((1.1*(Fperm_SI_Woolf2021!$E$9:$E$93-Z$58)-63.1579*EXP(-0.19*Fperm_SI_Woolf2021!$E$9:$E$93)+63.1579*EXP(-0.19*Z$58))/(Fperm_SI_Woolf2021!$E$9:$E$93-Z$58))*(Z$58-Fperm_SI_Woolf2021!$E$9:$E$93)/10))) + Fperm_SI_Woolf2021!$G$9:$G$93*EXP(-Fperm_SI_Woolf2021!$J$9:$J$93*$C80*IF(Z$58=Fperm_SI_Woolf2021!$E$9:$E$93,1,EXP(LN((1.1*(Fperm_SI_Woolf2021!$E$9:$E$93-Z$58)-63.1579*EXP(-0.19*Fperm_SI_Woolf2021!$E$9:$E$93)+63.1579*EXP(-0.19*Z$58))/(Fperm_SI_Woolf2021!$E$9:$E$93-Z$58))*(Z$58-Fperm_SI_Woolf2021!$E$9:$E$93)/10))) + Fperm_SI_Woolf2021!$H$9:$H$93*EXP(-Fperm_SI_Woolf2021!$K$9:$K$93*$C80*IF(Z$58=Fperm_SI_Woolf2021!$E$9:$E$93,1,EXP(LN((1.1*(Fperm_SI_Woolf2021!$E$9:$E$93-Z$58)-63.1579*EXP(-0.19*Fperm_SI_Woolf2021!$E$9:$E$93)+63.1579*EXP(-0.19*Z$58))/(Fperm_SI_Woolf2021!$E$9:$E$93-Z$58))*(Z$58-Fperm_SI_Woolf2021!$E$9:$E$93)/10))),Fperm_SI_Woolf2021!$D$9:$D$93))</f>
        <v>0.74063878276308803</v>
      </c>
      <c r="AA80" s="51" cm="1">
        <f t="array" ref="AA80">MIN(1,SLOPE(Fperm_SI_Woolf2021!$F$9:$F$93*EXP(-Fperm_SI_Woolf2021!$I$9:$I$93*$C80*IF(AA$58=Fperm_SI_Woolf2021!$E$9:$E$93,1,EXP(LN((1.1*(Fperm_SI_Woolf2021!$E$9:$E$93-AA$58)-63.1579*EXP(-0.19*Fperm_SI_Woolf2021!$E$9:$E$93)+63.1579*EXP(-0.19*AA$58))/(Fperm_SI_Woolf2021!$E$9:$E$93-AA$58))*(AA$58-Fperm_SI_Woolf2021!$E$9:$E$93)/10))) + Fperm_SI_Woolf2021!$G$9:$G$93*EXP(-Fperm_SI_Woolf2021!$J$9:$J$93*$C80*IF(AA$58=Fperm_SI_Woolf2021!$E$9:$E$93,1,EXP(LN((1.1*(Fperm_SI_Woolf2021!$E$9:$E$93-AA$58)-63.1579*EXP(-0.19*Fperm_SI_Woolf2021!$E$9:$E$93)+63.1579*EXP(-0.19*AA$58))/(Fperm_SI_Woolf2021!$E$9:$E$93-AA$58))*(AA$58-Fperm_SI_Woolf2021!$E$9:$E$93)/10))) + Fperm_SI_Woolf2021!$H$9:$H$93*EXP(-Fperm_SI_Woolf2021!$K$9:$K$93*$C80*IF(AA$58=Fperm_SI_Woolf2021!$E$9:$E$93,1,EXP(LN((1.1*(Fperm_SI_Woolf2021!$E$9:$E$93-AA$58)-63.1579*EXP(-0.19*Fperm_SI_Woolf2021!$E$9:$E$93)+63.1579*EXP(-0.19*AA$58))/(Fperm_SI_Woolf2021!$E$9:$E$93-AA$58))*(AA$58-Fperm_SI_Woolf2021!$E$9:$E$93)/10))),Fperm_SI_Woolf2021!$D$9:$D$93)*AA$57+INTERCEPT(Fperm_SI_Woolf2021!$F$9:$F$93*EXP(-Fperm_SI_Woolf2021!$I$9:$I$93*$C80*IF(AA$58=Fperm_SI_Woolf2021!$E$9:$E$93,1,EXP(LN((1.1*(Fperm_SI_Woolf2021!$E$9:$E$93-AA$58)-63.1579*EXP(-0.19*Fperm_SI_Woolf2021!$E$9:$E$93)+63.1579*EXP(-0.19*AA$58))/(Fperm_SI_Woolf2021!$E$9:$E$93-AA$58))*(AA$58-Fperm_SI_Woolf2021!$E$9:$E$93)/10))) + Fperm_SI_Woolf2021!$G$9:$G$93*EXP(-Fperm_SI_Woolf2021!$J$9:$J$93*$C80*IF(AA$58=Fperm_SI_Woolf2021!$E$9:$E$93,1,EXP(LN((1.1*(Fperm_SI_Woolf2021!$E$9:$E$93-AA$58)-63.1579*EXP(-0.19*Fperm_SI_Woolf2021!$E$9:$E$93)+63.1579*EXP(-0.19*AA$58))/(Fperm_SI_Woolf2021!$E$9:$E$93-AA$58))*(AA$58-Fperm_SI_Woolf2021!$E$9:$E$93)/10))) + Fperm_SI_Woolf2021!$H$9:$H$93*EXP(-Fperm_SI_Woolf2021!$K$9:$K$93*$C80*IF(AA$58=Fperm_SI_Woolf2021!$E$9:$E$93,1,EXP(LN((1.1*(Fperm_SI_Woolf2021!$E$9:$E$93-AA$58)-63.1579*EXP(-0.19*Fperm_SI_Woolf2021!$E$9:$E$93)+63.1579*EXP(-0.19*AA$58))/(Fperm_SI_Woolf2021!$E$9:$E$93-AA$58))*(AA$58-Fperm_SI_Woolf2021!$E$9:$E$93)/10))),Fperm_SI_Woolf2021!$D$9:$D$93))</f>
        <v>0.70813347059321341</v>
      </c>
      <c r="AB80" s="51" cm="1">
        <f t="array" ref="AB80">MIN(1,SLOPE(Fperm_SI_Woolf2021!$F$9:$F$93*EXP(-Fperm_SI_Woolf2021!$I$9:$I$93*$C80*IF(AB$58=Fperm_SI_Woolf2021!$E$9:$E$93,1,EXP(LN((1.1*(Fperm_SI_Woolf2021!$E$9:$E$93-AB$58)-63.1579*EXP(-0.19*Fperm_SI_Woolf2021!$E$9:$E$93)+63.1579*EXP(-0.19*AB$58))/(Fperm_SI_Woolf2021!$E$9:$E$93-AB$58))*(AB$58-Fperm_SI_Woolf2021!$E$9:$E$93)/10))) + Fperm_SI_Woolf2021!$G$9:$G$93*EXP(-Fperm_SI_Woolf2021!$J$9:$J$93*$C80*IF(AB$58=Fperm_SI_Woolf2021!$E$9:$E$93,1,EXP(LN((1.1*(Fperm_SI_Woolf2021!$E$9:$E$93-AB$58)-63.1579*EXP(-0.19*Fperm_SI_Woolf2021!$E$9:$E$93)+63.1579*EXP(-0.19*AB$58))/(Fperm_SI_Woolf2021!$E$9:$E$93-AB$58))*(AB$58-Fperm_SI_Woolf2021!$E$9:$E$93)/10))) + Fperm_SI_Woolf2021!$H$9:$H$93*EXP(-Fperm_SI_Woolf2021!$K$9:$K$93*$C80*IF(AB$58=Fperm_SI_Woolf2021!$E$9:$E$93,1,EXP(LN((1.1*(Fperm_SI_Woolf2021!$E$9:$E$93-AB$58)-63.1579*EXP(-0.19*Fperm_SI_Woolf2021!$E$9:$E$93)+63.1579*EXP(-0.19*AB$58))/(Fperm_SI_Woolf2021!$E$9:$E$93-AB$58))*(AB$58-Fperm_SI_Woolf2021!$E$9:$E$93)/10))),Fperm_SI_Woolf2021!$D$9:$D$93)*AB$57+INTERCEPT(Fperm_SI_Woolf2021!$F$9:$F$93*EXP(-Fperm_SI_Woolf2021!$I$9:$I$93*$C80*IF(AB$58=Fperm_SI_Woolf2021!$E$9:$E$93,1,EXP(LN((1.1*(Fperm_SI_Woolf2021!$E$9:$E$93-AB$58)-63.1579*EXP(-0.19*Fperm_SI_Woolf2021!$E$9:$E$93)+63.1579*EXP(-0.19*AB$58))/(Fperm_SI_Woolf2021!$E$9:$E$93-AB$58))*(AB$58-Fperm_SI_Woolf2021!$E$9:$E$93)/10))) + Fperm_SI_Woolf2021!$G$9:$G$93*EXP(-Fperm_SI_Woolf2021!$J$9:$J$93*$C80*IF(AB$58=Fperm_SI_Woolf2021!$E$9:$E$93,1,EXP(LN((1.1*(Fperm_SI_Woolf2021!$E$9:$E$93-AB$58)-63.1579*EXP(-0.19*Fperm_SI_Woolf2021!$E$9:$E$93)+63.1579*EXP(-0.19*AB$58))/(Fperm_SI_Woolf2021!$E$9:$E$93-AB$58))*(AB$58-Fperm_SI_Woolf2021!$E$9:$E$93)/10))) + Fperm_SI_Woolf2021!$H$9:$H$93*EXP(-Fperm_SI_Woolf2021!$K$9:$K$93*$C80*IF(AB$58=Fperm_SI_Woolf2021!$E$9:$E$93,1,EXP(LN((1.1*(Fperm_SI_Woolf2021!$E$9:$E$93-AB$58)-63.1579*EXP(-0.19*Fperm_SI_Woolf2021!$E$9:$E$93)+63.1579*EXP(-0.19*AB$58))/(Fperm_SI_Woolf2021!$E$9:$E$93-AB$58))*(AB$58-Fperm_SI_Woolf2021!$E$9:$E$93)/10))),Fperm_SI_Woolf2021!$D$9:$D$93))</f>
        <v>0.6756281584233389</v>
      </c>
      <c r="AC80" s="51" cm="1">
        <f t="array" ref="AC80">MIN(1,SLOPE(Fperm_SI_Woolf2021!$F$9:$F$93*EXP(-Fperm_SI_Woolf2021!$I$9:$I$93*$C80*IF(AC$58=Fperm_SI_Woolf2021!$E$9:$E$93,1,EXP(LN((1.1*(Fperm_SI_Woolf2021!$E$9:$E$93-AC$58)-63.1579*EXP(-0.19*Fperm_SI_Woolf2021!$E$9:$E$93)+63.1579*EXP(-0.19*AC$58))/(Fperm_SI_Woolf2021!$E$9:$E$93-AC$58))*(AC$58-Fperm_SI_Woolf2021!$E$9:$E$93)/10))) + Fperm_SI_Woolf2021!$G$9:$G$93*EXP(-Fperm_SI_Woolf2021!$J$9:$J$93*$C80*IF(AC$58=Fperm_SI_Woolf2021!$E$9:$E$93,1,EXP(LN((1.1*(Fperm_SI_Woolf2021!$E$9:$E$93-AC$58)-63.1579*EXP(-0.19*Fperm_SI_Woolf2021!$E$9:$E$93)+63.1579*EXP(-0.19*AC$58))/(Fperm_SI_Woolf2021!$E$9:$E$93-AC$58))*(AC$58-Fperm_SI_Woolf2021!$E$9:$E$93)/10))) + Fperm_SI_Woolf2021!$H$9:$H$93*EXP(-Fperm_SI_Woolf2021!$K$9:$K$93*$C80*IF(AC$58=Fperm_SI_Woolf2021!$E$9:$E$93,1,EXP(LN((1.1*(Fperm_SI_Woolf2021!$E$9:$E$93-AC$58)-63.1579*EXP(-0.19*Fperm_SI_Woolf2021!$E$9:$E$93)+63.1579*EXP(-0.19*AC$58))/(Fperm_SI_Woolf2021!$E$9:$E$93-AC$58))*(AC$58-Fperm_SI_Woolf2021!$E$9:$E$93)/10))),Fperm_SI_Woolf2021!$D$9:$D$93)*AC$57+INTERCEPT(Fperm_SI_Woolf2021!$F$9:$F$93*EXP(-Fperm_SI_Woolf2021!$I$9:$I$93*$C80*IF(AC$58=Fperm_SI_Woolf2021!$E$9:$E$93,1,EXP(LN((1.1*(Fperm_SI_Woolf2021!$E$9:$E$93-AC$58)-63.1579*EXP(-0.19*Fperm_SI_Woolf2021!$E$9:$E$93)+63.1579*EXP(-0.19*AC$58))/(Fperm_SI_Woolf2021!$E$9:$E$93-AC$58))*(AC$58-Fperm_SI_Woolf2021!$E$9:$E$93)/10))) + Fperm_SI_Woolf2021!$G$9:$G$93*EXP(-Fperm_SI_Woolf2021!$J$9:$J$93*$C80*IF(AC$58=Fperm_SI_Woolf2021!$E$9:$E$93,1,EXP(LN((1.1*(Fperm_SI_Woolf2021!$E$9:$E$93-AC$58)-63.1579*EXP(-0.19*Fperm_SI_Woolf2021!$E$9:$E$93)+63.1579*EXP(-0.19*AC$58))/(Fperm_SI_Woolf2021!$E$9:$E$93-AC$58))*(AC$58-Fperm_SI_Woolf2021!$E$9:$E$93)/10))) + Fperm_SI_Woolf2021!$H$9:$H$93*EXP(-Fperm_SI_Woolf2021!$K$9:$K$93*$C80*IF(AC$58=Fperm_SI_Woolf2021!$E$9:$E$93,1,EXP(LN((1.1*(Fperm_SI_Woolf2021!$E$9:$E$93-AC$58)-63.1579*EXP(-0.19*Fperm_SI_Woolf2021!$E$9:$E$93)+63.1579*EXP(-0.19*AC$58))/(Fperm_SI_Woolf2021!$E$9:$E$93-AC$58))*(AC$58-Fperm_SI_Woolf2021!$E$9:$E$93)/10))),Fperm_SI_Woolf2021!$D$9:$D$93))</f>
        <v>0.64312284625346428</v>
      </c>
      <c r="AD80" s="51" cm="1">
        <f t="array" ref="AD80">MIN(1,SLOPE(Fperm_SI_Woolf2021!$F$9:$F$93*EXP(-Fperm_SI_Woolf2021!$I$9:$I$93*$C80*IF(AD$58=Fperm_SI_Woolf2021!$E$9:$E$93,1,EXP(LN((1.1*(Fperm_SI_Woolf2021!$E$9:$E$93-AD$58)-63.1579*EXP(-0.19*Fperm_SI_Woolf2021!$E$9:$E$93)+63.1579*EXP(-0.19*AD$58))/(Fperm_SI_Woolf2021!$E$9:$E$93-AD$58))*(AD$58-Fperm_SI_Woolf2021!$E$9:$E$93)/10))) + Fperm_SI_Woolf2021!$G$9:$G$93*EXP(-Fperm_SI_Woolf2021!$J$9:$J$93*$C80*IF(AD$58=Fperm_SI_Woolf2021!$E$9:$E$93,1,EXP(LN((1.1*(Fperm_SI_Woolf2021!$E$9:$E$93-AD$58)-63.1579*EXP(-0.19*Fperm_SI_Woolf2021!$E$9:$E$93)+63.1579*EXP(-0.19*AD$58))/(Fperm_SI_Woolf2021!$E$9:$E$93-AD$58))*(AD$58-Fperm_SI_Woolf2021!$E$9:$E$93)/10))) + Fperm_SI_Woolf2021!$H$9:$H$93*EXP(-Fperm_SI_Woolf2021!$K$9:$K$93*$C80*IF(AD$58=Fperm_SI_Woolf2021!$E$9:$E$93,1,EXP(LN((1.1*(Fperm_SI_Woolf2021!$E$9:$E$93-AD$58)-63.1579*EXP(-0.19*Fperm_SI_Woolf2021!$E$9:$E$93)+63.1579*EXP(-0.19*AD$58))/(Fperm_SI_Woolf2021!$E$9:$E$93-AD$58))*(AD$58-Fperm_SI_Woolf2021!$E$9:$E$93)/10))),Fperm_SI_Woolf2021!$D$9:$D$93)*AD$57+INTERCEPT(Fperm_SI_Woolf2021!$F$9:$F$93*EXP(-Fperm_SI_Woolf2021!$I$9:$I$93*$C80*IF(AD$58=Fperm_SI_Woolf2021!$E$9:$E$93,1,EXP(LN((1.1*(Fperm_SI_Woolf2021!$E$9:$E$93-AD$58)-63.1579*EXP(-0.19*Fperm_SI_Woolf2021!$E$9:$E$93)+63.1579*EXP(-0.19*AD$58))/(Fperm_SI_Woolf2021!$E$9:$E$93-AD$58))*(AD$58-Fperm_SI_Woolf2021!$E$9:$E$93)/10))) + Fperm_SI_Woolf2021!$G$9:$G$93*EXP(-Fperm_SI_Woolf2021!$J$9:$J$93*$C80*IF(AD$58=Fperm_SI_Woolf2021!$E$9:$E$93,1,EXP(LN((1.1*(Fperm_SI_Woolf2021!$E$9:$E$93-AD$58)-63.1579*EXP(-0.19*Fperm_SI_Woolf2021!$E$9:$E$93)+63.1579*EXP(-0.19*AD$58))/(Fperm_SI_Woolf2021!$E$9:$E$93-AD$58))*(AD$58-Fperm_SI_Woolf2021!$E$9:$E$93)/10))) + Fperm_SI_Woolf2021!$H$9:$H$93*EXP(-Fperm_SI_Woolf2021!$K$9:$K$93*$C80*IF(AD$58=Fperm_SI_Woolf2021!$E$9:$E$93,1,EXP(LN((1.1*(Fperm_SI_Woolf2021!$E$9:$E$93-AD$58)-63.1579*EXP(-0.19*Fperm_SI_Woolf2021!$E$9:$E$93)+63.1579*EXP(-0.19*AD$58))/(Fperm_SI_Woolf2021!$E$9:$E$93-AD$58))*(AD$58-Fperm_SI_Woolf2021!$E$9:$E$93)/10))),Fperm_SI_Woolf2021!$D$9:$D$93))</f>
        <v>0.61061753408358954</v>
      </c>
      <c r="AE80" s="51" cm="1">
        <f t="array" ref="AE80">MIN(1,SLOPE(Fperm_SI_Woolf2021!$F$9:$F$93*EXP(-Fperm_SI_Woolf2021!$I$9:$I$93*$C80*IF(AE$58=Fperm_SI_Woolf2021!$E$9:$E$93,1,EXP(LN((1.1*(Fperm_SI_Woolf2021!$E$9:$E$93-AE$58)-63.1579*EXP(-0.19*Fperm_SI_Woolf2021!$E$9:$E$93)+63.1579*EXP(-0.19*AE$58))/(Fperm_SI_Woolf2021!$E$9:$E$93-AE$58))*(AE$58-Fperm_SI_Woolf2021!$E$9:$E$93)/10))) + Fperm_SI_Woolf2021!$G$9:$G$93*EXP(-Fperm_SI_Woolf2021!$J$9:$J$93*$C80*IF(AE$58=Fperm_SI_Woolf2021!$E$9:$E$93,1,EXP(LN((1.1*(Fperm_SI_Woolf2021!$E$9:$E$93-AE$58)-63.1579*EXP(-0.19*Fperm_SI_Woolf2021!$E$9:$E$93)+63.1579*EXP(-0.19*AE$58))/(Fperm_SI_Woolf2021!$E$9:$E$93-AE$58))*(AE$58-Fperm_SI_Woolf2021!$E$9:$E$93)/10))) + Fperm_SI_Woolf2021!$H$9:$H$93*EXP(-Fperm_SI_Woolf2021!$K$9:$K$93*$C80*IF(AE$58=Fperm_SI_Woolf2021!$E$9:$E$93,1,EXP(LN((1.1*(Fperm_SI_Woolf2021!$E$9:$E$93-AE$58)-63.1579*EXP(-0.19*Fperm_SI_Woolf2021!$E$9:$E$93)+63.1579*EXP(-0.19*AE$58))/(Fperm_SI_Woolf2021!$E$9:$E$93-AE$58))*(AE$58-Fperm_SI_Woolf2021!$E$9:$E$93)/10))),Fperm_SI_Woolf2021!$D$9:$D$93)*AE$57+INTERCEPT(Fperm_SI_Woolf2021!$F$9:$F$93*EXP(-Fperm_SI_Woolf2021!$I$9:$I$93*$C80*IF(AE$58=Fperm_SI_Woolf2021!$E$9:$E$93,1,EXP(LN((1.1*(Fperm_SI_Woolf2021!$E$9:$E$93-AE$58)-63.1579*EXP(-0.19*Fperm_SI_Woolf2021!$E$9:$E$93)+63.1579*EXP(-0.19*AE$58))/(Fperm_SI_Woolf2021!$E$9:$E$93-AE$58))*(AE$58-Fperm_SI_Woolf2021!$E$9:$E$93)/10))) + Fperm_SI_Woolf2021!$G$9:$G$93*EXP(-Fperm_SI_Woolf2021!$J$9:$J$93*$C80*IF(AE$58=Fperm_SI_Woolf2021!$E$9:$E$93,1,EXP(LN((1.1*(Fperm_SI_Woolf2021!$E$9:$E$93-AE$58)-63.1579*EXP(-0.19*Fperm_SI_Woolf2021!$E$9:$E$93)+63.1579*EXP(-0.19*AE$58))/(Fperm_SI_Woolf2021!$E$9:$E$93-AE$58))*(AE$58-Fperm_SI_Woolf2021!$E$9:$E$93)/10))) + Fperm_SI_Woolf2021!$H$9:$H$93*EXP(-Fperm_SI_Woolf2021!$K$9:$K$93*$C80*IF(AE$58=Fperm_SI_Woolf2021!$E$9:$E$93,1,EXP(LN((1.1*(Fperm_SI_Woolf2021!$E$9:$E$93-AE$58)-63.1579*EXP(-0.19*Fperm_SI_Woolf2021!$E$9:$E$93)+63.1579*EXP(-0.19*AE$58))/(Fperm_SI_Woolf2021!$E$9:$E$93-AE$58))*(AE$58-Fperm_SI_Woolf2021!$E$9:$E$93)/10))),Fperm_SI_Woolf2021!$D$9:$D$93))</f>
        <v>0.57811222191371492</v>
      </c>
      <c r="AF80" s="51" cm="1">
        <f t="array" ref="AF80">MIN(1,SLOPE(Fperm_SI_Woolf2021!$F$9:$F$93*EXP(-Fperm_SI_Woolf2021!$I$9:$I$93*$C80*IF(AF$58=Fperm_SI_Woolf2021!$E$9:$E$93,1,EXP(LN((1.1*(Fperm_SI_Woolf2021!$E$9:$E$93-AF$58)-63.1579*EXP(-0.19*Fperm_SI_Woolf2021!$E$9:$E$93)+63.1579*EXP(-0.19*AF$58))/(Fperm_SI_Woolf2021!$E$9:$E$93-AF$58))*(AF$58-Fperm_SI_Woolf2021!$E$9:$E$93)/10))) + Fperm_SI_Woolf2021!$G$9:$G$93*EXP(-Fperm_SI_Woolf2021!$J$9:$J$93*$C80*IF(AF$58=Fperm_SI_Woolf2021!$E$9:$E$93,1,EXP(LN((1.1*(Fperm_SI_Woolf2021!$E$9:$E$93-AF$58)-63.1579*EXP(-0.19*Fperm_SI_Woolf2021!$E$9:$E$93)+63.1579*EXP(-0.19*AF$58))/(Fperm_SI_Woolf2021!$E$9:$E$93-AF$58))*(AF$58-Fperm_SI_Woolf2021!$E$9:$E$93)/10))) + Fperm_SI_Woolf2021!$H$9:$H$93*EXP(-Fperm_SI_Woolf2021!$K$9:$K$93*$C80*IF(AF$58=Fperm_SI_Woolf2021!$E$9:$E$93,1,EXP(LN((1.1*(Fperm_SI_Woolf2021!$E$9:$E$93-AF$58)-63.1579*EXP(-0.19*Fperm_SI_Woolf2021!$E$9:$E$93)+63.1579*EXP(-0.19*AF$58))/(Fperm_SI_Woolf2021!$E$9:$E$93-AF$58))*(AF$58-Fperm_SI_Woolf2021!$E$9:$E$93)/10))),Fperm_SI_Woolf2021!$D$9:$D$93)*AF$57+INTERCEPT(Fperm_SI_Woolf2021!$F$9:$F$93*EXP(-Fperm_SI_Woolf2021!$I$9:$I$93*$C80*IF(AF$58=Fperm_SI_Woolf2021!$E$9:$E$93,1,EXP(LN((1.1*(Fperm_SI_Woolf2021!$E$9:$E$93-AF$58)-63.1579*EXP(-0.19*Fperm_SI_Woolf2021!$E$9:$E$93)+63.1579*EXP(-0.19*AF$58))/(Fperm_SI_Woolf2021!$E$9:$E$93-AF$58))*(AF$58-Fperm_SI_Woolf2021!$E$9:$E$93)/10))) + Fperm_SI_Woolf2021!$G$9:$G$93*EXP(-Fperm_SI_Woolf2021!$J$9:$J$93*$C80*IF(AF$58=Fperm_SI_Woolf2021!$E$9:$E$93,1,EXP(LN((1.1*(Fperm_SI_Woolf2021!$E$9:$E$93-AF$58)-63.1579*EXP(-0.19*Fperm_SI_Woolf2021!$E$9:$E$93)+63.1579*EXP(-0.19*AF$58))/(Fperm_SI_Woolf2021!$E$9:$E$93-AF$58))*(AF$58-Fperm_SI_Woolf2021!$E$9:$E$93)/10))) + Fperm_SI_Woolf2021!$H$9:$H$93*EXP(-Fperm_SI_Woolf2021!$K$9:$K$93*$C80*IF(AF$58=Fperm_SI_Woolf2021!$E$9:$E$93,1,EXP(LN((1.1*(Fperm_SI_Woolf2021!$E$9:$E$93-AF$58)-63.1579*EXP(-0.19*Fperm_SI_Woolf2021!$E$9:$E$93)+63.1579*EXP(-0.19*AF$58))/(Fperm_SI_Woolf2021!$E$9:$E$93-AF$58))*(AF$58-Fperm_SI_Woolf2021!$E$9:$E$93)/10))),Fperm_SI_Woolf2021!$D$9:$D$93))</f>
        <v>0.5456069097438403</v>
      </c>
      <c r="AG80" s="51" cm="1">
        <f t="array" ref="AG80">MIN(1,SLOPE(Fperm_SI_Woolf2021!$F$9:$F$93*EXP(-Fperm_SI_Woolf2021!$I$9:$I$93*$C80*IF(AG$58=Fperm_SI_Woolf2021!$E$9:$E$93,1,EXP(LN((1.1*(Fperm_SI_Woolf2021!$E$9:$E$93-AG$58)-63.1579*EXP(-0.19*Fperm_SI_Woolf2021!$E$9:$E$93)+63.1579*EXP(-0.19*AG$58))/(Fperm_SI_Woolf2021!$E$9:$E$93-AG$58))*(AG$58-Fperm_SI_Woolf2021!$E$9:$E$93)/10))) + Fperm_SI_Woolf2021!$G$9:$G$93*EXP(-Fperm_SI_Woolf2021!$J$9:$J$93*$C80*IF(AG$58=Fperm_SI_Woolf2021!$E$9:$E$93,1,EXP(LN((1.1*(Fperm_SI_Woolf2021!$E$9:$E$93-AG$58)-63.1579*EXP(-0.19*Fperm_SI_Woolf2021!$E$9:$E$93)+63.1579*EXP(-0.19*AG$58))/(Fperm_SI_Woolf2021!$E$9:$E$93-AG$58))*(AG$58-Fperm_SI_Woolf2021!$E$9:$E$93)/10))) + Fperm_SI_Woolf2021!$H$9:$H$93*EXP(-Fperm_SI_Woolf2021!$K$9:$K$93*$C80*IF(AG$58=Fperm_SI_Woolf2021!$E$9:$E$93,1,EXP(LN((1.1*(Fperm_SI_Woolf2021!$E$9:$E$93-AG$58)-63.1579*EXP(-0.19*Fperm_SI_Woolf2021!$E$9:$E$93)+63.1579*EXP(-0.19*AG$58))/(Fperm_SI_Woolf2021!$E$9:$E$93-AG$58))*(AG$58-Fperm_SI_Woolf2021!$E$9:$E$93)/10))),Fperm_SI_Woolf2021!$D$9:$D$93)*AG$57+INTERCEPT(Fperm_SI_Woolf2021!$F$9:$F$93*EXP(-Fperm_SI_Woolf2021!$I$9:$I$93*$C80*IF(AG$58=Fperm_SI_Woolf2021!$E$9:$E$93,1,EXP(LN((1.1*(Fperm_SI_Woolf2021!$E$9:$E$93-AG$58)-63.1579*EXP(-0.19*Fperm_SI_Woolf2021!$E$9:$E$93)+63.1579*EXP(-0.19*AG$58))/(Fperm_SI_Woolf2021!$E$9:$E$93-AG$58))*(AG$58-Fperm_SI_Woolf2021!$E$9:$E$93)/10))) + Fperm_SI_Woolf2021!$G$9:$G$93*EXP(-Fperm_SI_Woolf2021!$J$9:$J$93*$C80*IF(AG$58=Fperm_SI_Woolf2021!$E$9:$E$93,1,EXP(LN((1.1*(Fperm_SI_Woolf2021!$E$9:$E$93-AG$58)-63.1579*EXP(-0.19*Fperm_SI_Woolf2021!$E$9:$E$93)+63.1579*EXP(-0.19*AG$58))/(Fperm_SI_Woolf2021!$E$9:$E$93-AG$58))*(AG$58-Fperm_SI_Woolf2021!$E$9:$E$93)/10))) + Fperm_SI_Woolf2021!$H$9:$H$93*EXP(-Fperm_SI_Woolf2021!$K$9:$K$93*$C80*IF(AG$58=Fperm_SI_Woolf2021!$E$9:$E$93,1,EXP(LN((1.1*(Fperm_SI_Woolf2021!$E$9:$E$93-AG$58)-63.1579*EXP(-0.19*Fperm_SI_Woolf2021!$E$9:$E$93)+63.1579*EXP(-0.19*AG$58))/(Fperm_SI_Woolf2021!$E$9:$E$93-AG$58))*(AG$58-Fperm_SI_Woolf2021!$E$9:$E$93)/10))),Fperm_SI_Woolf2021!$D$9:$D$93))</f>
        <v>0.51310159757396567</v>
      </c>
      <c r="AH80" s="51" cm="1">
        <f t="array" ref="AH80">MIN(1,SLOPE(Fperm_SI_Woolf2021!$F$9:$F$93*EXP(-Fperm_SI_Woolf2021!$I$9:$I$93*$C80*IF(AH$58=Fperm_SI_Woolf2021!$E$9:$E$93,1,EXP(LN((1.1*(Fperm_SI_Woolf2021!$E$9:$E$93-AH$58)-63.1579*EXP(-0.19*Fperm_SI_Woolf2021!$E$9:$E$93)+63.1579*EXP(-0.19*AH$58))/(Fperm_SI_Woolf2021!$E$9:$E$93-AH$58))*(AH$58-Fperm_SI_Woolf2021!$E$9:$E$93)/10))) + Fperm_SI_Woolf2021!$G$9:$G$93*EXP(-Fperm_SI_Woolf2021!$J$9:$J$93*$C80*IF(AH$58=Fperm_SI_Woolf2021!$E$9:$E$93,1,EXP(LN((1.1*(Fperm_SI_Woolf2021!$E$9:$E$93-AH$58)-63.1579*EXP(-0.19*Fperm_SI_Woolf2021!$E$9:$E$93)+63.1579*EXP(-0.19*AH$58))/(Fperm_SI_Woolf2021!$E$9:$E$93-AH$58))*(AH$58-Fperm_SI_Woolf2021!$E$9:$E$93)/10))) + Fperm_SI_Woolf2021!$H$9:$H$93*EXP(-Fperm_SI_Woolf2021!$K$9:$K$93*$C80*IF(AH$58=Fperm_SI_Woolf2021!$E$9:$E$93,1,EXP(LN((1.1*(Fperm_SI_Woolf2021!$E$9:$E$93-AH$58)-63.1579*EXP(-0.19*Fperm_SI_Woolf2021!$E$9:$E$93)+63.1579*EXP(-0.19*AH$58))/(Fperm_SI_Woolf2021!$E$9:$E$93-AH$58))*(AH$58-Fperm_SI_Woolf2021!$E$9:$E$93)/10))),Fperm_SI_Woolf2021!$D$9:$D$93)*AH$57+INTERCEPT(Fperm_SI_Woolf2021!$F$9:$F$93*EXP(-Fperm_SI_Woolf2021!$I$9:$I$93*$C80*IF(AH$58=Fperm_SI_Woolf2021!$E$9:$E$93,1,EXP(LN((1.1*(Fperm_SI_Woolf2021!$E$9:$E$93-AH$58)-63.1579*EXP(-0.19*Fperm_SI_Woolf2021!$E$9:$E$93)+63.1579*EXP(-0.19*AH$58))/(Fperm_SI_Woolf2021!$E$9:$E$93-AH$58))*(AH$58-Fperm_SI_Woolf2021!$E$9:$E$93)/10))) + Fperm_SI_Woolf2021!$G$9:$G$93*EXP(-Fperm_SI_Woolf2021!$J$9:$J$93*$C80*IF(AH$58=Fperm_SI_Woolf2021!$E$9:$E$93,1,EXP(LN((1.1*(Fperm_SI_Woolf2021!$E$9:$E$93-AH$58)-63.1579*EXP(-0.19*Fperm_SI_Woolf2021!$E$9:$E$93)+63.1579*EXP(-0.19*AH$58))/(Fperm_SI_Woolf2021!$E$9:$E$93-AH$58))*(AH$58-Fperm_SI_Woolf2021!$E$9:$E$93)/10))) + Fperm_SI_Woolf2021!$H$9:$H$93*EXP(-Fperm_SI_Woolf2021!$K$9:$K$93*$C80*IF(AH$58=Fperm_SI_Woolf2021!$E$9:$E$93,1,EXP(LN((1.1*(Fperm_SI_Woolf2021!$E$9:$E$93-AH$58)-63.1579*EXP(-0.19*Fperm_SI_Woolf2021!$E$9:$E$93)+63.1579*EXP(-0.19*AH$58))/(Fperm_SI_Woolf2021!$E$9:$E$93-AH$58))*(AH$58-Fperm_SI_Woolf2021!$E$9:$E$93)/10))),Fperm_SI_Woolf2021!$D$9:$D$93))</f>
        <v>0.86354146282712851</v>
      </c>
      <c r="AI80" s="51" cm="1">
        <f t="array" ref="AI80">MIN(1,SLOPE(Fperm_SI_Woolf2021!$F$9:$F$93*EXP(-Fperm_SI_Woolf2021!$I$9:$I$93*$C80*IF(AI$58=Fperm_SI_Woolf2021!$E$9:$E$93,1,EXP(LN((1.1*(Fperm_SI_Woolf2021!$E$9:$E$93-AI$58)-63.1579*EXP(-0.19*Fperm_SI_Woolf2021!$E$9:$E$93)+63.1579*EXP(-0.19*AI$58))/(Fperm_SI_Woolf2021!$E$9:$E$93-AI$58))*(AI$58-Fperm_SI_Woolf2021!$E$9:$E$93)/10))) + Fperm_SI_Woolf2021!$G$9:$G$93*EXP(-Fperm_SI_Woolf2021!$J$9:$J$93*$C80*IF(AI$58=Fperm_SI_Woolf2021!$E$9:$E$93,1,EXP(LN((1.1*(Fperm_SI_Woolf2021!$E$9:$E$93-AI$58)-63.1579*EXP(-0.19*Fperm_SI_Woolf2021!$E$9:$E$93)+63.1579*EXP(-0.19*AI$58))/(Fperm_SI_Woolf2021!$E$9:$E$93-AI$58))*(AI$58-Fperm_SI_Woolf2021!$E$9:$E$93)/10))) + Fperm_SI_Woolf2021!$H$9:$H$93*EXP(-Fperm_SI_Woolf2021!$K$9:$K$93*$C80*IF(AI$58=Fperm_SI_Woolf2021!$E$9:$E$93,1,EXP(LN((1.1*(Fperm_SI_Woolf2021!$E$9:$E$93-AI$58)-63.1579*EXP(-0.19*Fperm_SI_Woolf2021!$E$9:$E$93)+63.1579*EXP(-0.19*AI$58))/(Fperm_SI_Woolf2021!$E$9:$E$93-AI$58))*(AI$58-Fperm_SI_Woolf2021!$E$9:$E$93)/10))),Fperm_SI_Woolf2021!$D$9:$D$93)*AI$57+INTERCEPT(Fperm_SI_Woolf2021!$F$9:$F$93*EXP(-Fperm_SI_Woolf2021!$I$9:$I$93*$C80*IF(AI$58=Fperm_SI_Woolf2021!$E$9:$E$93,1,EXP(LN((1.1*(Fperm_SI_Woolf2021!$E$9:$E$93-AI$58)-63.1579*EXP(-0.19*Fperm_SI_Woolf2021!$E$9:$E$93)+63.1579*EXP(-0.19*AI$58))/(Fperm_SI_Woolf2021!$E$9:$E$93-AI$58))*(AI$58-Fperm_SI_Woolf2021!$E$9:$E$93)/10))) + Fperm_SI_Woolf2021!$G$9:$G$93*EXP(-Fperm_SI_Woolf2021!$J$9:$J$93*$C80*IF(AI$58=Fperm_SI_Woolf2021!$E$9:$E$93,1,EXP(LN((1.1*(Fperm_SI_Woolf2021!$E$9:$E$93-AI$58)-63.1579*EXP(-0.19*Fperm_SI_Woolf2021!$E$9:$E$93)+63.1579*EXP(-0.19*AI$58))/(Fperm_SI_Woolf2021!$E$9:$E$93-AI$58))*(AI$58-Fperm_SI_Woolf2021!$E$9:$E$93)/10))) + Fperm_SI_Woolf2021!$H$9:$H$93*EXP(-Fperm_SI_Woolf2021!$K$9:$K$93*$C80*IF(AI$58=Fperm_SI_Woolf2021!$E$9:$E$93,1,EXP(LN((1.1*(Fperm_SI_Woolf2021!$E$9:$E$93-AI$58)-63.1579*EXP(-0.19*Fperm_SI_Woolf2021!$E$9:$E$93)+63.1579*EXP(-0.19*AI$58))/(Fperm_SI_Woolf2021!$E$9:$E$93-AI$58))*(AI$58-Fperm_SI_Woolf2021!$E$9:$E$93)/10))),Fperm_SI_Woolf2021!$D$9:$D$93))</f>
        <v>0.83091043329227265</v>
      </c>
      <c r="AJ80" s="51" cm="1">
        <f t="array" ref="AJ80">MIN(1,SLOPE(Fperm_SI_Woolf2021!$F$9:$F$93*EXP(-Fperm_SI_Woolf2021!$I$9:$I$93*$C80*IF(AJ$58=Fperm_SI_Woolf2021!$E$9:$E$93,1,EXP(LN((1.1*(Fperm_SI_Woolf2021!$E$9:$E$93-AJ$58)-63.1579*EXP(-0.19*Fperm_SI_Woolf2021!$E$9:$E$93)+63.1579*EXP(-0.19*AJ$58))/(Fperm_SI_Woolf2021!$E$9:$E$93-AJ$58))*(AJ$58-Fperm_SI_Woolf2021!$E$9:$E$93)/10))) + Fperm_SI_Woolf2021!$G$9:$G$93*EXP(-Fperm_SI_Woolf2021!$J$9:$J$93*$C80*IF(AJ$58=Fperm_SI_Woolf2021!$E$9:$E$93,1,EXP(LN((1.1*(Fperm_SI_Woolf2021!$E$9:$E$93-AJ$58)-63.1579*EXP(-0.19*Fperm_SI_Woolf2021!$E$9:$E$93)+63.1579*EXP(-0.19*AJ$58))/(Fperm_SI_Woolf2021!$E$9:$E$93-AJ$58))*(AJ$58-Fperm_SI_Woolf2021!$E$9:$E$93)/10))) + Fperm_SI_Woolf2021!$H$9:$H$93*EXP(-Fperm_SI_Woolf2021!$K$9:$K$93*$C80*IF(AJ$58=Fperm_SI_Woolf2021!$E$9:$E$93,1,EXP(LN((1.1*(Fperm_SI_Woolf2021!$E$9:$E$93-AJ$58)-63.1579*EXP(-0.19*Fperm_SI_Woolf2021!$E$9:$E$93)+63.1579*EXP(-0.19*AJ$58))/(Fperm_SI_Woolf2021!$E$9:$E$93-AJ$58))*(AJ$58-Fperm_SI_Woolf2021!$E$9:$E$93)/10))),Fperm_SI_Woolf2021!$D$9:$D$93)*AJ$57+INTERCEPT(Fperm_SI_Woolf2021!$F$9:$F$93*EXP(-Fperm_SI_Woolf2021!$I$9:$I$93*$C80*IF(AJ$58=Fperm_SI_Woolf2021!$E$9:$E$93,1,EXP(LN((1.1*(Fperm_SI_Woolf2021!$E$9:$E$93-AJ$58)-63.1579*EXP(-0.19*Fperm_SI_Woolf2021!$E$9:$E$93)+63.1579*EXP(-0.19*AJ$58))/(Fperm_SI_Woolf2021!$E$9:$E$93-AJ$58))*(AJ$58-Fperm_SI_Woolf2021!$E$9:$E$93)/10))) + Fperm_SI_Woolf2021!$G$9:$G$93*EXP(-Fperm_SI_Woolf2021!$J$9:$J$93*$C80*IF(AJ$58=Fperm_SI_Woolf2021!$E$9:$E$93,1,EXP(LN((1.1*(Fperm_SI_Woolf2021!$E$9:$E$93-AJ$58)-63.1579*EXP(-0.19*Fperm_SI_Woolf2021!$E$9:$E$93)+63.1579*EXP(-0.19*AJ$58))/(Fperm_SI_Woolf2021!$E$9:$E$93-AJ$58))*(AJ$58-Fperm_SI_Woolf2021!$E$9:$E$93)/10))) + Fperm_SI_Woolf2021!$H$9:$H$93*EXP(-Fperm_SI_Woolf2021!$K$9:$K$93*$C80*IF(AJ$58=Fperm_SI_Woolf2021!$E$9:$E$93,1,EXP(LN((1.1*(Fperm_SI_Woolf2021!$E$9:$E$93-AJ$58)-63.1579*EXP(-0.19*Fperm_SI_Woolf2021!$E$9:$E$93)+63.1579*EXP(-0.19*AJ$58))/(Fperm_SI_Woolf2021!$E$9:$E$93-AJ$58))*(AJ$58-Fperm_SI_Woolf2021!$E$9:$E$93)/10))),Fperm_SI_Woolf2021!$D$9:$D$93))</f>
        <v>0.79827940375741668</v>
      </c>
      <c r="AK80" s="51" cm="1">
        <f t="array" ref="AK80">MIN(1,SLOPE(Fperm_SI_Woolf2021!$F$9:$F$93*EXP(-Fperm_SI_Woolf2021!$I$9:$I$93*$C80*IF(AK$58=Fperm_SI_Woolf2021!$E$9:$E$93,1,EXP(LN((1.1*(Fperm_SI_Woolf2021!$E$9:$E$93-AK$58)-63.1579*EXP(-0.19*Fperm_SI_Woolf2021!$E$9:$E$93)+63.1579*EXP(-0.19*AK$58))/(Fperm_SI_Woolf2021!$E$9:$E$93-AK$58))*(AK$58-Fperm_SI_Woolf2021!$E$9:$E$93)/10))) + Fperm_SI_Woolf2021!$G$9:$G$93*EXP(-Fperm_SI_Woolf2021!$J$9:$J$93*$C80*IF(AK$58=Fperm_SI_Woolf2021!$E$9:$E$93,1,EXP(LN((1.1*(Fperm_SI_Woolf2021!$E$9:$E$93-AK$58)-63.1579*EXP(-0.19*Fperm_SI_Woolf2021!$E$9:$E$93)+63.1579*EXP(-0.19*AK$58))/(Fperm_SI_Woolf2021!$E$9:$E$93-AK$58))*(AK$58-Fperm_SI_Woolf2021!$E$9:$E$93)/10))) + Fperm_SI_Woolf2021!$H$9:$H$93*EXP(-Fperm_SI_Woolf2021!$K$9:$K$93*$C80*IF(AK$58=Fperm_SI_Woolf2021!$E$9:$E$93,1,EXP(LN((1.1*(Fperm_SI_Woolf2021!$E$9:$E$93-AK$58)-63.1579*EXP(-0.19*Fperm_SI_Woolf2021!$E$9:$E$93)+63.1579*EXP(-0.19*AK$58))/(Fperm_SI_Woolf2021!$E$9:$E$93-AK$58))*(AK$58-Fperm_SI_Woolf2021!$E$9:$E$93)/10))),Fperm_SI_Woolf2021!$D$9:$D$93)*AK$57+INTERCEPT(Fperm_SI_Woolf2021!$F$9:$F$93*EXP(-Fperm_SI_Woolf2021!$I$9:$I$93*$C80*IF(AK$58=Fperm_SI_Woolf2021!$E$9:$E$93,1,EXP(LN((1.1*(Fperm_SI_Woolf2021!$E$9:$E$93-AK$58)-63.1579*EXP(-0.19*Fperm_SI_Woolf2021!$E$9:$E$93)+63.1579*EXP(-0.19*AK$58))/(Fperm_SI_Woolf2021!$E$9:$E$93-AK$58))*(AK$58-Fperm_SI_Woolf2021!$E$9:$E$93)/10))) + Fperm_SI_Woolf2021!$G$9:$G$93*EXP(-Fperm_SI_Woolf2021!$J$9:$J$93*$C80*IF(AK$58=Fperm_SI_Woolf2021!$E$9:$E$93,1,EXP(LN((1.1*(Fperm_SI_Woolf2021!$E$9:$E$93-AK$58)-63.1579*EXP(-0.19*Fperm_SI_Woolf2021!$E$9:$E$93)+63.1579*EXP(-0.19*AK$58))/(Fperm_SI_Woolf2021!$E$9:$E$93-AK$58))*(AK$58-Fperm_SI_Woolf2021!$E$9:$E$93)/10))) + Fperm_SI_Woolf2021!$H$9:$H$93*EXP(-Fperm_SI_Woolf2021!$K$9:$K$93*$C80*IF(AK$58=Fperm_SI_Woolf2021!$E$9:$E$93,1,EXP(LN((1.1*(Fperm_SI_Woolf2021!$E$9:$E$93-AK$58)-63.1579*EXP(-0.19*Fperm_SI_Woolf2021!$E$9:$E$93)+63.1579*EXP(-0.19*AK$58))/(Fperm_SI_Woolf2021!$E$9:$E$93-AK$58))*(AK$58-Fperm_SI_Woolf2021!$E$9:$E$93)/10))),Fperm_SI_Woolf2021!$D$9:$D$93))</f>
        <v>0.76564837422256071</v>
      </c>
      <c r="AL80" s="51" cm="1">
        <f t="array" ref="AL80">MIN(1,SLOPE(Fperm_SI_Woolf2021!$F$9:$F$93*EXP(-Fperm_SI_Woolf2021!$I$9:$I$93*$C80*IF(AL$58=Fperm_SI_Woolf2021!$E$9:$E$93,1,EXP(LN((1.1*(Fperm_SI_Woolf2021!$E$9:$E$93-AL$58)-63.1579*EXP(-0.19*Fperm_SI_Woolf2021!$E$9:$E$93)+63.1579*EXP(-0.19*AL$58))/(Fperm_SI_Woolf2021!$E$9:$E$93-AL$58))*(AL$58-Fperm_SI_Woolf2021!$E$9:$E$93)/10))) + Fperm_SI_Woolf2021!$G$9:$G$93*EXP(-Fperm_SI_Woolf2021!$J$9:$J$93*$C80*IF(AL$58=Fperm_SI_Woolf2021!$E$9:$E$93,1,EXP(LN((1.1*(Fperm_SI_Woolf2021!$E$9:$E$93-AL$58)-63.1579*EXP(-0.19*Fperm_SI_Woolf2021!$E$9:$E$93)+63.1579*EXP(-0.19*AL$58))/(Fperm_SI_Woolf2021!$E$9:$E$93-AL$58))*(AL$58-Fperm_SI_Woolf2021!$E$9:$E$93)/10))) + Fperm_SI_Woolf2021!$H$9:$H$93*EXP(-Fperm_SI_Woolf2021!$K$9:$K$93*$C80*IF(AL$58=Fperm_SI_Woolf2021!$E$9:$E$93,1,EXP(LN((1.1*(Fperm_SI_Woolf2021!$E$9:$E$93-AL$58)-63.1579*EXP(-0.19*Fperm_SI_Woolf2021!$E$9:$E$93)+63.1579*EXP(-0.19*AL$58))/(Fperm_SI_Woolf2021!$E$9:$E$93-AL$58))*(AL$58-Fperm_SI_Woolf2021!$E$9:$E$93)/10))),Fperm_SI_Woolf2021!$D$9:$D$93)*AL$57+INTERCEPT(Fperm_SI_Woolf2021!$F$9:$F$93*EXP(-Fperm_SI_Woolf2021!$I$9:$I$93*$C80*IF(AL$58=Fperm_SI_Woolf2021!$E$9:$E$93,1,EXP(LN((1.1*(Fperm_SI_Woolf2021!$E$9:$E$93-AL$58)-63.1579*EXP(-0.19*Fperm_SI_Woolf2021!$E$9:$E$93)+63.1579*EXP(-0.19*AL$58))/(Fperm_SI_Woolf2021!$E$9:$E$93-AL$58))*(AL$58-Fperm_SI_Woolf2021!$E$9:$E$93)/10))) + Fperm_SI_Woolf2021!$G$9:$G$93*EXP(-Fperm_SI_Woolf2021!$J$9:$J$93*$C80*IF(AL$58=Fperm_SI_Woolf2021!$E$9:$E$93,1,EXP(LN((1.1*(Fperm_SI_Woolf2021!$E$9:$E$93-AL$58)-63.1579*EXP(-0.19*Fperm_SI_Woolf2021!$E$9:$E$93)+63.1579*EXP(-0.19*AL$58))/(Fperm_SI_Woolf2021!$E$9:$E$93-AL$58))*(AL$58-Fperm_SI_Woolf2021!$E$9:$E$93)/10))) + Fperm_SI_Woolf2021!$H$9:$H$93*EXP(-Fperm_SI_Woolf2021!$K$9:$K$93*$C80*IF(AL$58=Fperm_SI_Woolf2021!$E$9:$E$93,1,EXP(LN((1.1*(Fperm_SI_Woolf2021!$E$9:$E$93-AL$58)-63.1579*EXP(-0.19*Fperm_SI_Woolf2021!$E$9:$E$93)+63.1579*EXP(-0.19*AL$58))/(Fperm_SI_Woolf2021!$E$9:$E$93-AL$58))*(AL$58-Fperm_SI_Woolf2021!$E$9:$E$93)/10))),Fperm_SI_Woolf2021!$D$9:$D$93))</f>
        <v>0.73301734468770485</v>
      </c>
      <c r="AM80" s="51" cm="1">
        <f t="array" ref="AM80">MIN(1,SLOPE(Fperm_SI_Woolf2021!$F$9:$F$93*EXP(-Fperm_SI_Woolf2021!$I$9:$I$93*$C80*IF(AM$58=Fperm_SI_Woolf2021!$E$9:$E$93,1,EXP(LN((1.1*(Fperm_SI_Woolf2021!$E$9:$E$93-AM$58)-63.1579*EXP(-0.19*Fperm_SI_Woolf2021!$E$9:$E$93)+63.1579*EXP(-0.19*AM$58))/(Fperm_SI_Woolf2021!$E$9:$E$93-AM$58))*(AM$58-Fperm_SI_Woolf2021!$E$9:$E$93)/10))) + Fperm_SI_Woolf2021!$G$9:$G$93*EXP(-Fperm_SI_Woolf2021!$J$9:$J$93*$C80*IF(AM$58=Fperm_SI_Woolf2021!$E$9:$E$93,1,EXP(LN((1.1*(Fperm_SI_Woolf2021!$E$9:$E$93-AM$58)-63.1579*EXP(-0.19*Fperm_SI_Woolf2021!$E$9:$E$93)+63.1579*EXP(-0.19*AM$58))/(Fperm_SI_Woolf2021!$E$9:$E$93-AM$58))*(AM$58-Fperm_SI_Woolf2021!$E$9:$E$93)/10))) + Fperm_SI_Woolf2021!$H$9:$H$93*EXP(-Fperm_SI_Woolf2021!$K$9:$K$93*$C80*IF(AM$58=Fperm_SI_Woolf2021!$E$9:$E$93,1,EXP(LN((1.1*(Fperm_SI_Woolf2021!$E$9:$E$93-AM$58)-63.1579*EXP(-0.19*Fperm_SI_Woolf2021!$E$9:$E$93)+63.1579*EXP(-0.19*AM$58))/(Fperm_SI_Woolf2021!$E$9:$E$93-AM$58))*(AM$58-Fperm_SI_Woolf2021!$E$9:$E$93)/10))),Fperm_SI_Woolf2021!$D$9:$D$93)*AM$57+INTERCEPT(Fperm_SI_Woolf2021!$F$9:$F$93*EXP(-Fperm_SI_Woolf2021!$I$9:$I$93*$C80*IF(AM$58=Fperm_SI_Woolf2021!$E$9:$E$93,1,EXP(LN((1.1*(Fperm_SI_Woolf2021!$E$9:$E$93-AM$58)-63.1579*EXP(-0.19*Fperm_SI_Woolf2021!$E$9:$E$93)+63.1579*EXP(-0.19*AM$58))/(Fperm_SI_Woolf2021!$E$9:$E$93-AM$58))*(AM$58-Fperm_SI_Woolf2021!$E$9:$E$93)/10))) + Fperm_SI_Woolf2021!$G$9:$G$93*EXP(-Fperm_SI_Woolf2021!$J$9:$J$93*$C80*IF(AM$58=Fperm_SI_Woolf2021!$E$9:$E$93,1,EXP(LN((1.1*(Fperm_SI_Woolf2021!$E$9:$E$93-AM$58)-63.1579*EXP(-0.19*Fperm_SI_Woolf2021!$E$9:$E$93)+63.1579*EXP(-0.19*AM$58))/(Fperm_SI_Woolf2021!$E$9:$E$93-AM$58))*(AM$58-Fperm_SI_Woolf2021!$E$9:$E$93)/10))) + Fperm_SI_Woolf2021!$H$9:$H$93*EXP(-Fperm_SI_Woolf2021!$K$9:$K$93*$C80*IF(AM$58=Fperm_SI_Woolf2021!$E$9:$E$93,1,EXP(LN((1.1*(Fperm_SI_Woolf2021!$E$9:$E$93-AM$58)-63.1579*EXP(-0.19*Fperm_SI_Woolf2021!$E$9:$E$93)+63.1579*EXP(-0.19*AM$58))/(Fperm_SI_Woolf2021!$E$9:$E$93-AM$58))*(AM$58-Fperm_SI_Woolf2021!$E$9:$E$93)/10))),Fperm_SI_Woolf2021!$D$9:$D$93))</f>
        <v>0.70038631515284888</v>
      </c>
      <c r="AN80" s="51" cm="1">
        <f t="array" ref="AN80">MIN(1,SLOPE(Fperm_SI_Woolf2021!$F$9:$F$93*EXP(-Fperm_SI_Woolf2021!$I$9:$I$93*$C80*IF(AN$58=Fperm_SI_Woolf2021!$E$9:$E$93,1,EXP(LN((1.1*(Fperm_SI_Woolf2021!$E$9:$E$93-AN$58)-63.1579*EXP(-0.19*Fperm_SI_Woolf2021!$E$9:$E$93)+63.1579*EXP(-0.19*AN$58))/(Fperm_SI_Woolf2021!$E$9:$E$93-AN$58))*(AN$58-Fperm_SI_Woolf2021!$E$9:$E$93)/10))) + Fperm_SI_Woolf2021!$G$9:$G$93*EXP(-Fperm_SI_Woolf2021!$J$9:$J$93*$C80*IF(AN$58=Fperm_SI_Woolf2021!$E$9:$E$93,1,EXP(LN((1.1*(Fperm_SI_Woolf2021!$E$9:$E$93-AN$58)-63.1579*EXP(-0.19*Fperm_SI_Woolf2021!$E$9:$E$93)+63.1579*EXP(-0.19*AN$58))/(Fperm_SI_Woolf2021!$E$9:$E$93-AN$58))*(AN$58-Fperm_SI_Woolf2021!$E$9:$E$93)/10))) + Fperm_SI_Woolf2021!$H$9:$H$93*EXP(-Fperm_SI_Woolf2021!$K$9:$K$93*$C80*IF(AN$58=Fperm_SI_Woolf2021!$E$9:$E$93,1,EXP(LN((1.1*(Fperm_SI_Woolf2021!$E$9:$E$93-AN$58)-63.1579*EXP(-0.19*Fperm_SI_Woolf2021!$E$9:$E$93)+63.1579*EXP(-0.19*AN$58))/(Fperm_SI_Woolf2021!$E$9:$E$93-AN$58))*(AN$58-Fperm_SI_Woolf2021!$E$9:$E$93)/10))),Fperm_SI_Woolf2021!$D$9:$D$93)*AN$57+INTERCEPT(Fperm_SI_Woolf2021!$F$9:$F$93*EXP(-Fperm_SI_Woolf2021!$I$9:$I$93*$C80*IF(AN$58=Fperm_SI_Woolf2021!$E$9:$E$93,1,EXP(LN((1.1*(Fperm_SI_Woolf2021!$E$9:$E$93-AN$58)-63.1579*EXP(-0.19*Fperm_SI_Woolf2021!$E$9:$E$93)+63.1579*EXP(-0.19*AN$58))/(Fperm_SI_Woolf2021!$E$9:$E$93-AN$58))*(AN$58-Fperm_SI_Woolf2021!$E$9:$E$93)/10))) + Fperm_SI_Woolf2021!$G$9:$G$93*EXP(-Fperm_SI_Woolf2021!$J$9:$J$93*$C80*IF(AN$58=Fperm_SI_Woolf2021!$E$9:$E$93,1,EXP(LN((1.1*(Fperm_SI_Woolf2021!$E$9:$E$93-AN$58)-63.1579*EXP(-0.19*Fperm_SI_Woolf2021!$E$9:$E$93)+63.1579*EXP(-0.19*AN$58))/(Fperm_SI_Woolf2021!$E$9:$E$93-AN$58))*(AN$58-Fperm_SI_Woolf2021!$E$9:$E$93)/10))) + Fperm_SI_Woolf2021!$H$9:$H$93*EXP(-Fperm_SI_Woolf2021!$K$9:$K$93*$C80*IF(AN$58=Fperm_SI_Woolf2021!$E$9:$E$93,1,EXP(LN((1.1*(Fperm_SI_Woolf2021!$E$9:$E$93-AN$58)-63.1579*EXP(-0.19*Fperm_SI_Woolf2021!$E$9:$E$93)+63.1579*EXP(-0.19*AN$58))/(Fperm_SI_Woolf2021!$E$9:$E$93-AN$58))*(AN$58-Fperm_SI_Woolf2021!$E$9:$E$93)/10))),Fperm_SI_Woolf2021!$D$9:$D$93))</f>
        <v>0.66775528561799291</v>
      </c>
      <c r="AO80" s="51" cm="1">
        <f t="array" ref="AO80">MIN(1,SLOPE(Fperm_SI_Woolf2021!$F$9:$F$93*EXP(-Fperm_SI_Woolf2021!$I$9:$I$93*$C80*IF(AO$58=Fperm_SI_Woolf2021!$E$9:$E$93,1,EXP(LN((1.1*(Fperm_SI_Woolf2021!$E$9:$E$93-AO$58)-63.1579*EXP(-0.19*Fperm_SI_Woolf2021!$E$9:$E$93)+63.1579*EXP(-0.19*AO$58))/(Fperm_SI_Woolf2021!$E$9:$E$93-AO$58))*(AO$58-Fperm_SI_Woolf2021!$E$9:$E$93)/10))) + Fperm_SI_Woolf2021!$G$9:$G$93*EXP(-Fperm_SI_Woolf2021!$J$9:$J$93*$C80*IF(AO$58=Fperm_SI_Woolf2021!$E$9:$E$93,1,EXP(LN((1.1*(Fperm_SI_Woolf2021!$E$9:$E$93-AO$58)-63.1579*EXP(-0.19*Fperm_SI_Woolf2021!$E$9:$E$93)+63.1579*EXP(-0.19*AO$58))/(Fperm_SI_Woolf2021!$E$9:$E$93-AO$58))*(AO$58-Fperm_SI_Woolf2021!$E$9:$E$93)/10))) + Fperm_SI_Woolf2021!$H$9:$H$93*EXP(-Fperm_SI_Woolf2021!$K$9:$K$93*$C80*IF(AO$58=Fperm_SI_Woolf2021!$E$9:$E$93,1,EXP(LN((1.1*(Fperm_SI_Woolf2021!$E$9:$E$93-AO$58)-63.1579*EXP(-0.19*Fperm_SI_Woolf2021!$E$9:$E$93)+63.1579*EXP(-0.19*AO$58))/(Fperm_SI_Woolf2021!$E$9:$E$93-AO$58))*(AO$58-Fperm_SI_Woolf2021!$E$9:$E$93)/10))),Fperm_SI_Woolf2021!$D$9:$D$93)*AO$57+INTERCEPT(Fperm_SI_Woolf2021!$F$9:$F$93*EXP(-Fperm_SI_Woolf2021!$I$9:$I$93*$C80*IF(AO$58=Fperm_SI_Woolf2021!$E$9:$E$93,1,EXP(LN((1.1*(Fperm_SI_Woolf2021!$E$9:$E$93-AO$58)-63.1579*EXP(-0.19*Fperm_SI_Woolf2021!$E$9:$E$93)+63.1579*EXP(-0.19*AO$58))/(Fperm_SI_Woolf2021!$E$9:$E$93-AO$58))*(AO$58-Fperm_SI_Woolf2021!$E$9:$E$93)/10))) + Fperm_SI_Woolf2021!$G$9:$G$93*EXP(-Fperm_SI_Woolf2021!$J$9:$J$93*$C80*IF(AO$58=Fperm_SI_Woolf2021!$E$9:$E$93,1,EXP(LN((1.1*(Fperm_SI_Woolf2021!$E$9:$E$93-AO$58)-63.1579*EXP(-0.19*Fperm_SI_Woolf2021!$E$9:$E$93)+63.1579*EXP(-0.19*AO$58))/(Fperm_SI_Woolf2021!$E$9:$E$93-AO$58))*(AO$58-Fperm_SI_Woolf2021!$E$9:$E$93)/10))) + Fperm_SI_Woolf2021!$H$9:$H$93*EXP(-Fperm_SI_Woolf2021!$K$9:$K$93*$C80*IF(AO$58=Fperm_SI_Woolf2021!$E$9:$E$93,1,EXP(LN((1.1*(Fperm_SI_Woolf2021!$E$9:$E$93-AO$58)-63.1579*EXP(-0.19*Fperm_SI_Woolf2021!$E$9:$E$93)+63.1579*EXP(-0.19*AO$58))/(Fperm_SI_Woolf2021!$E$9:$E$93-AO$58))*(AO$58-Fperm_SI_Woolf2021!$E$9:$E$93)/10))),Fperm_SI_Woolf2021!$D$9:$D$93))</f>
        <v>0.63512425608313705</v>
      </c>
      <c r="AP80" s="51" cm="1">
        <f t="array" ref="AP80">MIN(1,SLOPE(Fperm_SI_Woolf2021!$F$9:$F$93*EXP(-Fperm_SI_Woolf2021!$I$9:$I$93*$C80*IF(AP$58=Fperm_SI_Woolf2021!$E$9:$E$93,1,EXP(LN((1.1*(Fperm_SI_Woolf2021!$E$9:$E$93-AP$58)-63.1579*EXP(-0.19*Fperm_SI_Woolf2021!$E$9:$E$93)+63.1579*EXP(-0.19*AP$58))/(Fperm_SI_Woolf2021!$E$9:$E$93-AP$58))*(AP$58-Fperm_SI_Woolf2021!$E$9:$E$93)/10))) + Fperm_SI_Woolf2021!$G$9:$G$93*EXP(-Fperm_SI_Woolf2021!$J$9:$J$93*$C80*IF(AP$58=Fperm_SI_Woolf2021!$E$9:$E$93,1,EXP(LN((1.1*(Fperm_SI_Woolf2021!$E$9:$E$93-AP$58)-63.1579*EXP(-0.19*Fperm_SI_Woolf2021!$E$9:$E$93)+63.1579*EXP(-0.19*AP$58))/(Fperm_SI_Woolf2021!$E$9:$E$93-AP$58))*(AP$58-Fperm_SI_Woolf2021!$E$9:$E$93)/10))) + Fperm_SI_Woolf2021!$H$9:$H$93*EXP(-Fperm_SI_Woolf2021!$K$9:$K$93*$C80*IF(AP$58=Fperm_SI_Woolf2021!$E$9:$E$93,1,EXP(LN((1.1*(Fperm_SI_Woolf2021!$E$9:$E$93-AP$58)-63.1579*EXP(-0.19*Fperm_SI_Woolf2021!$E$9:$E$93)+63.1579*EXP(-0.19*AP$58))/(Fperm_SI_Woolf2021!$E$9:$E$93-AP$58))*(AP$58-Fperm_SI_Woolf2021!$E$9:$E$93)/10))),Fperm_SI_Woolf2021!$D$9:$D$93)*AP$57+INTERCEPT(Fperm_SI_Woolf2021!$F$9:$F$93*EXP(-Fperm_SI_Woolf2021!$I$9:$I$93*$C80*IF(AP$58=Fperm_SI_Woolf2021!$E$9:$E$93,1,EXP(LN((1.1*(Fperm_SI_Woolf2021!$E$9:$E$93-AP$58)-63.1579*EXP(-0.19*Fperm_SI_Woolf2021!$E$9:$E$93)+63.1579*EXP(-0.19*AP$58))/(Fperm_SI_Woolf2021!$E$9:$E$93-AP$58))*(AP$58-Fperm_SI_Woolf2021!$E$9:$E$93)/10))) + Fperm_SI_Woolf2021!$G$9:$G$93*EXP(-Fperm_SI_Woolf2021!$J$9:$J$93*$C80*IF(AP$58=Fperm_SI_Woolf2021!$E$9:$E$93,1,EXP(LN((1.1*(Fperm_SI_Woolf2021!$E$9:$E$93-AP$58)-63.1579*EXP(-0.19*Fperm_SI_Woolf2021!$E$9:$E$93)+63.1579*EXP(-0.19*AP$58))/(Fperm_SI_Woolf2021!$E$9:$E$93-AP$58))*(AP$58-Fperm_SI_Woolf2021!$E$9:$E$93)/10))) + Fperm_SI_Woolf2021!$H$9:$H$93*EXP(-Fperm_SI_Woolf2021!$K$9:$K$93*$C80*IF(AP$58=Fperm_SI_Woolf2021!$E$9:$E$93,1,EXP(LN((1.1*(Fperm_SI_Woolf2021!$E$9:$E$93-AP$58)-63.1579*EXP(-0.19*Fperm_SI_Woolf2021!$E$9:$E$93)+63.1579*EXP(-0.19*AP$58))/(Fperm_SI_Woolf2021!$E$9:$E$93-AP$58))*(AP$58-Fperm_SI_Woolf2021!$E$9:$E$93)/10))),Fperm_SI_Woolf2021!$D$9:$D$93))</f>
        <v>0.60249322654828119</v>
      </c>
      <c r="AQ80" s="51" cm="1">
        <f t="array" ref="AQ80">MIN(1,SLOPE(Fperm_SI_Woolf2021!$F$9:$F$93*EXP(-Fperm_SI_Woolf2021!$I$9:$I$93*$C80*IF(AQ$58=Fperm_SI_Woolf2021!$E$9:$E$93,1,EXP(LN((1.1*(Fperm_SI_Woolf2021!$E$9:$E$93-AQ$58)-63.1579*EXP(-0.19*Fperm_SI_Woolf2021!$E$9:$E$93)+63.1579*EXP(-0.19*AQ$58))/(Fperm_SI_Woolf2021!$E$9:$E$93-AQ$58))*(AQ$58-Fperm_SI_Woolf2021!$E$9:$E$93)/10))) + Fperm_SI_Woolf2021!$G$9:$G$93*EXP(-Fperm_SI_Woolf2021!$J$9:$J$93*$C80*IF(AQ$58=Fperm_SI_Woolf2021!$E$9:$E$93,1,EXP(LN((1.1*(Fperm_SI_Woolf2021!$E$9:$E$93-AQ$58)-63.1579*EXP(-0.19*Fperm_SI_Woolf2021!$E$9:$E$93)+63.1579*EXP(-0.19*AQ$58))/(Fperm_SI_Woolf2021!$E$9:$E$93-AQ$58))*(AQ$58-Fperm_SI_Woolf2021!$E$9:$E$93)/10))) + Fperm_SI_Woolf2021!$H$9:$H$93*EXP(-Fperm_SI_Woolf2021!$K$9:$K$93*$C80*IF(AQ$58=Fperm_SI_Woolf2021!$E$9:$E$93,1,EXP(LN((1.1*(Fperm_SI_Woolf2021!$E$9:$E$93-AQ$58)-63.1579*EXP(-0.19*Fperm_SI_Woolf2021!$E$9:$E$93)+63.1579*EXP(-0.19*AQ$58))/(Fperm_SI_Woolf2021!$E$9:$E$93-AQ$58))*(AQ$58-Fperm_SI_Woolf2021!$E$9:$E$93)/10))),Fperm_SI_Woolf2021!$D$9:$D$93)*AQ$57+INTERCEPT(Fperm_SI_Woolf2021!$F$9:$F$93*EXP(-Fperm_SI_Woolf2021!$I$9:$I$93*$C80*IF(AQ$58=Fperm_SI_Woolf2021!$E$9:$E$93,1,EXP(LN((1.1*(Fperm_SI_Woolf2021!$E$9:$E$93-AQ$58)-63.1579*EXP(-0.19*Fperm_SI_Woolf2021!$E$9:$E$93)+63.1579*EXP(-0.19*AQ$58))/(Fperm_SI_Woolf2021!$E$9:$E$93-AQ$58))*(AQ$58-Fperm_SI_Woolf2021!$E$9:$E$93)/10))) + Fperm_SI_Woolf2021!$G$9:$G$93*EXP(-Fperm_SI_Woolf2021!$J$9:$J$93*$C80*IF(AQ$58=Fperm_SI_Woolf2021!$E$9:$E$93,1,EXP(LN((1.1*(Fperm_SI_Woolf2021!$E$9:$E$93-AQ$58)-63.1579*EXP(-0.19*Fperm_SI_Woolf2021!$E$9:$E$93)+63.1579*EXP(-0.19*AQ$58))/(Fperm_SI_Woolf2021!$E$9:$E$93-AQ$58))*(AQ$58-Fperm_SI_Woolf2021!$E$9:$E$93)/10))) + Fperm_SI_Woolf2021!$H$9:$H$93*EXP(-Fperm_SI_Woolf2021!$K$9:$K$93*$C80*IF(AQ$58=Fperm_SI_Woolf2021!$E$9:$E$93,1,EXP(LN((1.1*(Fperm_SI_Woolf2021!$E$9:$E$93-AQ$58)-63.1579*EXP(-0.19*Fperm_SI_Woolf2021!$E$9:$E$93)+63.1579*EXP(-0.19*AQ$58))/(Fperm_SI_Woolf2021!$E$9:$E$93-AQ$58))*(AQ$58-Fperm_SI_Woolf2021!$E$9:$E$93)/10))),Fperm_SI_Woolf2021!$D$9:$D$93))</f>
        <v>0.56986219701342522</v>
      </c>
      <c r="AR80" s="51" cm="1">
        <f t="array" ref="AR80">MIN(1,SLOPE(Fperm_SI_Woolf2021!$F$9:$F$93*EXP(-Fperm_SI_Woolf2021!$I$9:$I$93*$C80*IF(AR$58=Fperm_SI_Woolf2021!$E$9:$E$93,1,EXP(LN((1.1*(Fperm_SI_Woolf2021!$E$9:$E$93-AR$58)-63.1579*EXP(-0.19*Fperm_SI_Woolf2021!$E$9:$E$93)+63.1579*EXP(-0.19*AR$58))/(Fperm_SI_Woolf2021!$E$9:$E$93-AR$58))*(AR$58-Fperm_SI_Woolf2021!$E$9:$E$93)/10))) + Fperm_SI_Woolf2021!$G$9:$G$93*EXP(-Fperm_SI_Woolf2021!$J$9:$J$93*$C80*IF(AR$58=Fperm_SI_Woolf2021!$E$9:$E$93,1,EXP(LN((1.1*(Fperm_SI_Woolf2021!$E$9:$E$93-AR$58)-63.1579*EXP(-0.19*Fperm_SI_Woolf2021!$E$9:$E$93)+63.1579*EXP(-0.19*AR$58))/(Fperm_SI_Woolf2021!$E$9:$E$93-AR$58))*(AR$58-Fperm_SI_Woolf2021!$E$9:$E$93)/10))) + Fperm_SI_Woolf2021!$H$9:$H$93*EXP(-Fperm_SI_Woolf2021!$K$9:$K$93*$C80*IF(AR$58=Fperm_SI_Woolf2021!$E$9:$E$93,1,EXP(LN((1.1*(Fperm_SI_Woolf2021!$E$9:$E$93-AR$58)-63.1579*EXP(-0.19*Fperm_SI_Woolf2021!$E$9:$E$93)+63.1579*EXP(-0.19*AR$58))/(Fperm_SI_Woolf2021!$E$9:$E$93-AR$58))*(AR$58-Fperm_SI_Woolf2021!$E$9:$E$93)/10))),Fperm_SI_Woolf2021!$D$9:$D$93)*AR$57+INTERCEPT(Fperm_SI_Woolf2021!$F$9:$F$93*EXP(-Fperm_SI_Woolf2021!$I$9:$I$93*$C80*IF(AR$58=Fperm_SI_Woolf2021!$E$9:$E$93,1,EXP(LN((1.1*(Fperm_SI_Woolf2021!$E$9:$E$93-AR$58)-63.1579*EXP(-0.19*Fperm_SI_Woolf2021!$E$9:$E$93)+63.1579*EXP(-0.19*AR$58))/(Fperm_SI_Woolf2021!$E$9:$E$93-AR$58))*(AR$58-Fperm_SI_Woolf2021!$E$9:$E$93)/10))) + Fperm_SI_Woolf2021!$G$9:$G$93*EXP(-Fperm_SI_Woolf2021!$J$9:$J$93*$C80*IF(AR$58=Fperm_SI_Woolf2021!$E$9:$E$93,1,EXP(LN((1.1*(Fperm_SI_Woolf2021!$E$9:$E$93-AR$58)-63.1579*EXP(-0.19*Fperm_SI_Woolf2021!$E$9:$E$93)+63.1579*EXP(-0.19*AR$58))/(Fperm_SI_Woolf2021!$E$9:$E$93-AR$58))*(AR$58-Fperm_SI_Woolf2021!$E$9:$E$93)/10))) + Fperm_SI_Woolf2021!$H$9:$H$93*EXP(-Fperm_SI_Woolf2021!$K$9:$K$93*$C80*IF(AR$58=Fperm_SI_Woolf2021!$E$9:$E$93,1,EXP(LN((1.1*(Fperm_SI_Woolf2021!$E$9:$E$93-AR$58)-63.1579*EXP(-0.19*Fperm_SI_Woolf2021!$E$9:$E$93)+63.1579*EXP(-0.19*AR$58))/(Fperm_SI_Woolf2021!$E$9:$E$93-AR$58))*(AR$58-Fperm_SI_Woolf2021!$E$9:$E$93)/10))),Fperm_SI_Woolf2021!$D$9:$D$93))</f>
        <v>0.53723116747856925</v>
      </c>
      <c r="AS80" s="51" cm="1">
        <f t="array" ref="AS80">MIN(1,SLOPE(Fperm_SI_Woolf2021!$F$9:$F$93*EXP(-Fperm_SI_Woolf2021!$I$9:$I$93*$C80*IF(AS$58=Fperm_SI_Woolf2021!$E$9:$E$93,1,EXP(LN((1.1*(Fperm_SI_Woolf2021!$E$9:$E$93-AS$58)-63.1579*EXP(-0.19*Fperm_SI_Woolf2021!$E$9:$E$93)+63.1579*EXP(-0.19*AS$58))/(Fperm_SI_Woolf2021!$E$9:$E$93-AS$58))*(AS$58-Fperm_SI_Woolf2021!$E$9:$E$93)/10))) + Fperm_SI_Woolf2021!$G$9:$G$93*EXP(-Fperm_SI_Woolf2021!$J$9:$J$93*$C80*IF(AS$58=Fperm_SI_Woolf2021!$E$9:$E$93,1,EXP(LN((1.1*(Fperm_SI_Woolf2021!$E$9:$E$93-AS$58)-63.1579*EXP(-0.19*Fperm_SI_Woolf2021!$E$9:$E$93)+63.1579*EXP(-0.19*AS$58))/(Fperm_SI_Woolf2021!$E$9:$E$93-AS$58))*(AS$58-Fperm_SI_Woolf2021!$E$9:$E$93)/10))) + Fperm_SI_Woolf2021!$H$9:$H$93*EXP(-Fperm_SI_Woolf2021!$K$9:$K$93*$C80*IF(AS$58=Fperm_SI_Woolf2021!$E$9:$E$93,1,EXP(LN((1.1*(Fperm_SI_Woolf2021!$E$9:$E$93-AS$58)-63.1579*EXP(-0.19*Fperm_SI_Woolf2021!$E$9:$E$93)+63.1579*EXP(-0.19*AS$58))/(Fperm_SI_Woolf2021!$E$9:$E$93-AS$58))*(AS$58-Fperm_SI_Woolf2021!$E$9:$E$93)/10))),Fperm_SI_Woolf2021!$D$9:$D$93)*AS$57+INTERCEPT(Fperm_SI_Woolf2021!$F$9:$F$93*EXP(-Fperm_SI_Woolf2021!$I$9:$I$93*$C80*IF(AS$58=Fperm_SI_Woolf2021!$E$9:$E$93,1,EXP(LN((1.1*(Fperm_SI_Woolf2021!$E$9:$E$93-AS$58)-63.1579*EXP(-0.19*Fperm_SI_Woolf2021!$E$9:$E$93)+63.1579*EXP(-0.19*AS$58))/(Fperm_SI_Woolf2021!$E$9:$E$93-AS$58))*(AS$58-Fperm_SI_Woolf2021!$E$9:$E$93)/10))) + Fperm_SI_Woolf2021!$G$9:$G$93*EXP(-Fperm_SI_Woolf2021!$J$9:$J$93*$C80*IF(AS$58=Fperm_SI_Woolf2021!$E$9:$E$93,1,EXP(LN((1.1*(Fperm_SI_Woolf2021!$E$9:$E$93-AS$58)-63.1579*EXP(-0.19*Fperm_SI_Woolf2021!$E$9:$E$93)+63.1579*EXP(-0.19*AS$58))/(Fperm_SI_Woolf2021!$E$9:$E$93-AS$58))*(AS$58-Fperm_SI_Woolf2021!$E$9:$E$93)/10))) + Fperm_SI_Woolf2021!$H$9:$H$93*EXP(-Fperm_SI_Woolf2021!$K$9:$K$93*$C80*IF(AS$58=Fperm_SI_Woolf2021!$E$9:$E$93,1,EXP(LN((1.1*(Fperm_SI_Woolf2021!$E$9:$E$93-AS$58)-63.1579*EXP(-0.19*Fperm_SI_Woolf2021!$E$9:$E$93)+63.1579*EXP(-0.19*AS$58))/(Fperm_SI_Woolf2021!$E$9:$E$93-AS$58))*(AS$58-Fperm_SI_Woolf2021!$E$9:$E$93)/10))),Fperm_SI_Woolf2021!$D$9:$D$93))</f>
        <v>0.50460013794371328</v>
      </c>
      <c r="AT80" s="51" cm="1">
        <f t="array" ref="AT80">MIN(1,SLOPE(Fperm_SI_Woolf2021!$F$9:$F$93*EXP(-Fperm_SI_Woolf2021!$I$9:$I$93*$C80*IF(AT$58=Fperm_SI_Woolf2021!$E$9:$E$93,1,EXP(LN((1.1*(Fperm_SI_Woolf2021!$E$9:$E$93-AT$58)-63.1579*EXP(-0.19*Fperm_SI_Woolf2021!$E$9:$E$93)+63.1579*EXP(-0.19*AT$58))/(Fperm_SI_Woolf2021!$E$9:$E$93-AT$58))*(AT$58-Fperm_SI_Woolf2021!$E$9:$E$93)/10))) + Fperm_SI_Woolf2021!$G$9:$G$93*EXP(-Fperm_SI_Woolf2021!$J$9:$J$93*$C80*IF(AT$58=Fperm_SI_Woolf2021!$E$9:$E$93,1,EXP(LN((1.1*(Fperm_SI_Woolf2021!$E$9:$E$93-AT$58)-63.1579*EXP(-0.19*Fperm_SI_Woolf2021!$E$9:$E$93)+63.1579*EXP(-0.19*AT$58))/(Fperm_SI_Woolf2021!$E$9:$E$93-AT$58))*(AT$58-Fperm_SI_Woolf2021!$E$9:$E$93)/10))) + Fperm_SI_Woolf2021!$H$9:$H$93*EXP(-Fperm_SI_Woolf2021!$K$9:$K$93*$C80*IF(AT$58=Fperm_SI_Woolf2021!$E$9:$E$93,1,EXP(LN((1.1*(Fperm_SI_Woolf2021!$E$9:$E$93-AT$58)-63.1579*EXP(-0.19*Fperm_SI_Woolf2021!$E$9:$E$93)+63.1579*EXP(-0.19*AT$58))/(Fperm_SI_Woolf2021!$E$9:$E$93-AT$58))*(AT$58-Fperm_SI_Woolf2021!$E$9:$E$93)/10))),Fperm_SI_Woolf2021!$D$9:$D$93)*AT$57+INTERCEPT(Fperm_SI_Woolf2021!$F$9:$F$93*EXP(-Fperm_SI_Woolf2021!$I$9:$I$93*$C80*IF(AT$58=Fperm_SI_Woolf2021!$E$9:$E$93,1,EXP(LN((1.1*(Fperm_SI_Woolf2021!$E$9:$E$93-AT$58)-63.1579*EXP(-0.19*Fperm_SI_Woolf2021!$E$9:$E$93)+63.1579*EXP(-0.19*AT$58))/(Fperm_SI_Woolf2021!$E$9:$E$93-AT$58))*(AT$58-Fperm_SI_Woolf2021!$E$9:$E$93)/10))) + Fperm_SI_Woolf2021!$G$9:$G$93*EXP(-Fperm_SI_Woolf2021!$J$9:$J$93*$C80*IF(AT$58=Fperm_SI_Woolf2021!$E$9:$E$93,1,EXP(LN((1.1*(Fperm_SI_Woolf2021!$E$9:$E$93-AT$58)-63.1579*EXP(-0.19*Fperm_SI_Woolf2021!$E$9:$E$93)+63.1579*EXP(-0.19*AT$58))/(Fperm_SI_Woolf2021!$E$9:$E$93-AT$58))*(AT$58-Fperm_SI_Woolf2021!$E$9:$E$93)/10))) + Fperm_SI_Woolf2021!$H$9:$H$93*EXP(-Fperm_SI_Woolf2021!$K$9:$K$93*$C80*IF(AT$58=Fperm_SI_Woolf2021!$E$9:$E$93,1,EXP(LN((1.1*(Fperm_SI_Woolf2021!$E$9:$E$93-AT$58)-63.1579*EXP(-0.19*Fperm_SI_Woolf2021!$E$9:$E$93)+63.1579*EXP(-0.19*AT$58))/(Fperm_SI_Woolf2021!$E$9:$E$93-AT$58))*(AT$58-Fperm_SI_Woolf2021!$E$9:$E$93)/10))),Fperm_SI_Woolf2021!$D$9:$D$93))</f>
        <v>0.47196910840885736</v>
      </c>
      <c r="AU80" s="51" cm="1">
        <f t="array" ref="AU80">MIN(1,SLOPE(Fperm_SI_Woolf2021!$F$9:$F$93*EXP(-Fperm_SI_Woolf2021!$I$9:$I$93*$C80*IF(AU$58=Fperm_SI_Woolf2021!$E$9:$E$93,1,EXP(LN((1.1*(Fperm_SI_Woolf2021!$E$9:$E$93-AU$58)-63.1579*EXP(-0.19*Fperm_SI_Woolf2021!$E$9:$E$93)+63.1579*EXP(-0.19*AU$58))/(Fperm_SI_Woolf2021!$E$9:$E$93-AU$58))*(AU$58-Fperm_SI_Woolf2021!$E$9:$E$93)/10))) + Fperm_SI_Woolf2021!$G$9:$G$93*EXP(-Fperm_SI_Woolf2021!$J$9:$J$93*$C80*IF(AU$58=Fperm_SI_Woolf2021!$E$9:$E$93,1,EXP(LN((1.1*(Fperm_SI_Woolf2021!$E$9:$E$93-AU$58)-63.1579*EXP(-0.19*Fperm_SI_Woolf2021!$E$9:$E$93)+63.1579*EXP(-0.19*AU$58))/(Fperm_SI_Woolf2021!$E$9:$E$93-AU$58))*(AU$58-Fperm_SI_Woolf2021!$E$9:$E$93)/10))) + Fperm_SI_Woolf2021!$H$9:$H$93*EXP(-Fperm_SI_Woolf2021!$K$9:$K$93*$C80*IF(AU$58=Fperm_SI_Woolf2021!$E$9:$E$93,1,EXP(LN((1.1*(Fperm_SI_Woolf2021!$E$9:$E$93-AU$58)-63.1579*EXP(-0.19*Fperm_SI_Woolf2021!$E$9:$E$93)+63.1579*EXP(-0.19*AU$58))/(Fperm_SI_Woolf2021!$E$9:$E$93-AU$58))*(AU$58-Fperm_SI_Woolf2021!$E$9:$E$93)/10))),Fperm_SI_Woolf2021!$D$9:$D$93)*AU$57+INTERCEPT(Fperm_SI_Woolf2021!$F$9:$F$93*EXP(-Fperm_SI_Woolf2021!$I$9:$I$93*$C80*IF(AU$58=Fperm_SI_Woolf2021!$E$9:$E$93,1,EXP(LN((1.1*(Fperm_SI_Woolf2021!$E$9:$E$93-AU$58)-63.1579*EXP(-0.19*Fperm_SI_Woolf2021!$E$9:$E$93)+63.1579*EXP(-0.19*AU$58))/(Fperm_SI_Woolf2021!$E$9:$E$93-AU$58))*(AU$58-Fperm_SI_Woolf2021!$E$9:$E$93)/10))) + Fperm_SI_Woolf2021!$G$9:$G$93*EXP(-Fperm_SI_Woolf2021!$J$9:$J$93*$C80*IF(AU$58=Fperm_SI_Woolf2021!$E$9:$E$93,1,EXP(LN((1.1*(Fperm_SI_Woolf2021!$E$9:$E$93-AU$58)-63.1579*EXP(-0.19*Fperm_SI_Woolf2021!$E$9:$E$93)+63.1579*EXP(-0.19*AU$58))/(Fperm_SI_Woolf2021!$E$9:$E$93-AU$58))*(AU$58-Fperm_SI_Woolf2021!$E$9:$E$93)/10))) + Fperm_SI_Woolf2021!$H$9:$H$93*EXP(-Fperm_SI_Woolf2021!$K$9:$K$93*$C80*IF(AU$58=Fperm_SI_Woolf2021!$E$9:$E$93,1,EXP(LN((1.1*(Fperm_SI_Woolf2021!$E$9:$E$93-AU$58)-63.1579*EXP(-0.19*Fperm_SI_Woolf2021!$E$9:$E$93)+63.1579*EXP(-0.19*AU$58))/(Fperm_SI_Woolf2021!$E$9:$E$93-AU$58))*(AU$58-Fperm_SI_Woolf2021!$E$9:$E$93)/10))),Fperm_SI_Woolf2021!$D$9:$D$93))</f>
        <v>0.43933807887400139</v>
      </c>
      <c r="AV80" s="51" cm="1">
        <f t="array" ref="AV80">MIN(1,SLOPE(Fperm_SI_Woolf2021!$F$9:$F$93*EXP(-Fperm_SI_Woolf2021!$I$9:$I$93*$C80*IF(AV$58=Fperm_SI_Woolf2021!$E$9:$E$93,1,EXP(LN((1.1*(Fperm_SI_Woolf2021!$E$9:$E$93-AV$58)-63.1579*EXP(-0.19*Fperm_SI_Woolf2021!$E$9:$E$93)+63.1579*EXP(-0.19*AV$58))/(Fperm_SI_Woolf2021!$E$9:$E$93-AV$58))*(AV$58-Fperm_SI_Woolf2021!$E$9:$E$93)/10))) + Fperm_SI_Woolf2021!$G$9:$G$93*EXP(-Fperm_SI_Woolf2021!$J$9:$J$93*$C80*IF(AV$58=Fperm_SI_Woolf2021!$E$9:$E$93,1,EXP(LN((1.1*(Fperm_SI_Woolf2021!$E$9:$E$93-AV$58)-63.1579*EXP(-0.19*Fperm_SI_Woolf2021!$E$9:$E$93)+63.1579*EXP(-0.19*AV$58))/(Fperm_SI_Woolf2021!$E$9:$E$93-AV$58))*(AV$58-Fperm_SI_Woolf2021!$E$9:$E$93)/10))) + Fperm_SI_Woolf2021!$H$9:$H$93*EXP(-Fperm_SI_Woolf2021!$K$9:$K$93*$C80*IF(AV$58=Fperm_SI_Woolf2021!$E$9:$E$93,1,EXP(LN((1.1*(Fperm_SI_Woolf2021!$E$9:$E$93-AV$58)-63.1579*EXP(-0.19*Fperm_SI_Woolf2021!$E$9:$E$93)+63.1579*EXP(-0.19*AV$58))/(Fperm_SI_Woolf2021!$E$9:$E$93-AV$58))*(AV$58-Fperm_SI_Woolf2021!$E$9:$E$93)/10))),Fperm_SI_Woolf2021!$D$9:$D$93)*AV$57+INTERCEPT(Fperm_SI_Woolf2021!$F$9:$F$93*EXP(-Fperm_SI_Woolf2021!$I$9:$I$93*$C80*IF(AV$58=Fperm_SI_Woolf2021!$E$9:$E$93,1,EXP(LN((1.1*(Fperm_SI_Woolf2021!$E$9:$E$93-AV$58)-63.1579*EXP(-0.19*Fperm_SI_Woolf2021!$E$9:$E$93)+63.1579*EXP(-0.19*AV$58))/(Fperm_SI_Woolf2021!$E$9:$E$93-AV$58))*(AV$58-Fperm_SI_Woolf2021!$E$9:$E$93)/10))) + Fperm_SI_Woolf2021!$G$9:$G$93*EXP(-Fperm_SI_Woolf2021!$J$9:$J$93*$C80*IF(AV$58=Fperm_SI_Woolf2021!$E$9:$E$93,1,EXP(LN((1.1*(Fperm_SI_Woolf2021!$E$9:$E$93-AV$58)-63.1579*EXP(-0.19*Fperm_SI_Woolf2021!$E$9:$E$93)+63.1579*EXP(-0.19*AV$58))/(Fperm_SI_Woolf2021!$E$9:$E$93-AV$58))*(AV$58-Fperm_SI_Woolf2021!$E$9:$E$93)/10))) + Fperm_SI_Woolf2021!$H$9:$H$93*EXP(-Fperm_SI_Woolf2021!$K$9:$K$93*$C80*IF(AV$58=Fperm_SI_Woolf2021!$E$9:$E$93,1,EXP(LN((1.1*(Fperm_SI_Woolf2021!$E$9:$E$93-AV$58)-63.1579*EXP(-0.19*Fperm_SI_Woolf2021!$E$9:$E$93)+63.1579*EXP(-0.19*AV$58))/(Fperm_SI_Woolf2021!$E$9:$E$93-AV$58))*(AV$58-Fperm_SI_Woolf2021!$E$9:$E$93)/10))),Fperm_SI_Woolf2021!$D$9:$D$93))</f>
        <v>0.40670704933914542</v>
      </c>
      <c r="AW80" s="51" cm="1">
        <f t="array" ref="AW80">MIN(1,SLOPE(Fperm_SI_Woolf2021!$F$9:$F$93*EXP(-Fperm_SI_Woolf2021!$I$9:$I$93*$C80*IF(AW$58=Fperm_SI_Woolf2021!$E$9:$E$93,1,EXP(LN((1.1*(Fperm_SI_Woolf2021!$E$9:$E$93-AW$58)-63.1579*EXP(-0.19*Fperm_SI_Woolf2021!$E$9:$E$93)+63.1579*EXP(-0.19*AW$58))/(Fperm_SI_Woolf2021!$E$9:$E$93-AW$58))*(AW$58-Fperm_SI_Woolf2021!$E$9:$E$93)/10))) + Fperm_SI_Woolf2021!$G$9:$G$93*EXP(-Fperm_SI_Woolf2021!$J$9:$J$93*$C80*IF(AW$58=Fperm_SI_Woolf2021!$E$9:$E$93,1,EXP(LN((1.1*(Fperm_SI_Woolf2021!$E$9:$E$93-AW$58)-63.1579*EXP(-0.19*Fperm_SI_Woolf2021!$E$9:$E$93)+63.1579*EXP(-0.19*AW$58))/(Fperm_SI_Woolf2021!$E$9:$E$93-AW$58))*(AW$58-Fperm_SI_Woolf2021!$E$9:$E$93)/10))) + Fperm_SI_Woolf2021!$H$9:$H$93*EXP(-Fperm_SI_Woolf2021!$K$9:$K$93*$C80*IF(AW$58=Fperm_SI_Woolf2021!$E$9:$E$93,1,EXP(LN((1.1*(Fperm_SI_Woolf2021!$E$9:$E$93-AW$58)-63.1579*EXP(-0.19*Fperm_SI_Woolf2021!$E$9:$E$93)+63.1579*EXP(-0.19*AW$58))/(Fperm_SI_Woolf2021!$E$9:$E$93-AW$58))*(AW$58-Fperm_SI_Woolf2021!$E$9:$E$93)/10))),Fperm_SI_Woolf2021!$D$9:$D$93)*AW$57+INTERCEPT(Fperm_SI_Woolf2021!$F$9:$F$93*EXP(-Fperm_SI_Woolf2021!$I$9:$I$93*$C80*IF(AW$58=Fperm_SI_Woolf2021!$E$9:$E$93,1,EXP(LN((1.1*(Fperm_SI_Woolf2021!$E$9:$E$93-AW$58)-63.1579*EXP(-0.19*Fperm_SI_Woolf2021!$E$9:$E$93)+63.1579*EXP(-0.19*AW$58))/(Fperm_SI_Woolf2021!$E$9:$E$93-AW$58))*(AW$58-Fperm_SI_Woolf2021!$E$9:$E$93)/10))) + Fperm_SI_Woolf2021!$G$9:$G$93*EXP(-Fperm_SI_Woolf2021!$J$9:$J$93*$C80*IF(AW$58=Fperm_SI_Woolf2021!$E$9:$E$93,1,EXP(LN((1.1*(Fperm_SI_Woolf2021!$E$9:$E$93-AW$58)-63.1579*EXP(-0.19*Fperm_SI_Woolf2021!$E$9:$E$93)+63.1579*EXP(-0.19*AW$58))/(Fperm_SI_Woolf2021!$E$9:$E$93-AW$58))*(AW$58-Fperm_SI_Woolf2021!$E$9:$E$93)/10))) + Fperm_SI_Woolf2021!$H$9:$H$93*EXP(-Fperm_SI_Woolf2021!$K$9:$K$93*$C80*IF(AW$58=Fperm_SI_Woolf2021!$E$9:$E$93,1,EXP(LN((1.1*(Fperm_SI_Woolf2021!$E$9:$E$93-AW$58)-63.1579*EXP(-0.19*Fperm_SI_Woolf2021!$E$9:$E$93)+63.1579*EXP(-0.19*AW$58))/(Fperm_SI_Woolf2021!$E$9:$E$93-AW$58))*(AW$58-Fperm_SI_Woolf2021!$E$9:$E$93)/10))),Fperm_SI_Woolf2021!$D$9:$D$93))</f>
        <v>0.79745305718343573</v>
      </c>
      <c r="AX80" s="51" cm="1">
        <f t="array" ref="AX80">MIN(1,SLOPE(Fperm_SI_Woolf2021!$F$9:$F$93*EXP(-Fperm_SI_Woolf2021!$I$9:$I$93*$C80*IF(AX$58=Fperm_SI_Woolf2021!$E$9:$E$93,1,EXP(LN((1.1*(Fperm_SI_Woolf2021!$E$9:$E$93-AX$58)-63.1579*EXP(-0.19*Fperm_SI_Woolf2021!$E$9:$E$93)+63.1579*EXP(-0.19*AX$58))/(Fperm_SI_Woolf2021!$E$9:$E$93-AX$58))*(AX$58-Fperm_SI_Woolf2021!$E$9:$E$93)/10))) + Fperm_SI_Woolf2021!$G$9:$G$93*EXP(-Fperm_SI_Woolf2021!$J$9:$J$93*$C80*IF(AX$58=Fperm_SI_Woolf2021!$E$9:$E$93,1,EXP(LN((1.1*(Fperm_SI_Woolf2021!$E$9:$E$93-AX$58)-63.1579*EXP(-0.19*Fperm_SI_Woolf2021!$E$9:$E$93)+63.1579*EXP(-0.19*AX$58))/(Fperm_SI_Woolf2021!$E$9:$E$93-AX$58))*(AX$58-Fperm_SI_Woolf2021!$E$9:$E$93)/10))) + Fperm_SI_Woolf2021!$H$9:$H$93*EXP(-Fperm_SI_Woolf2021!$K$9:$K$93*$C80*IF(AX$58=Fperm_SI_Woolf2021!$E$9:$E$93,1,EXP(LN((1.1*(Fperm_SI_Woolf2021!$E$9:$E$93-AX$58)-63.1579*EXP(-0.19*Fperm_SI_Woolf2021!$E$9:$E$93)+63.1579*EXP(-0.19*AX$58))/(Fperm_SI_Woolf2021!$E$9:$E$93-AX$58))*(AX$58-Fperm_SI_Woolf2021!$E$9:$E$93)/10))),Fperm_SI_Woolf2021!$D$9:$D$93)*AX$57+INTERCEPT(Fperm_SI_Woolf2021!$F$9:$F$93*EXP(-Fperm_SI_Woolf2021!$I$9:$I$93*$C80*IF(AX$58=Fperm_SI_Woolf2021!$E$9:$E$93,1,EXP(LN((1.1*(Fperm_SI_Woolf2021!$E$9:$E$93-AX$58)-63.1579*EXP(-0.19*Fperm_SI_Woolf2021!$E$9:$E$93)+63.1579*EXP(-0.19*AX$58))/(Fperm_SI_Woolf2021!$E$9:$E$93-AX$58))*(AX$58-Fperm_SI_Woolf2021!$E$9:$E$93)/10))) + Fperm_SI_Woolf2021!$G$9:$G$93*EXP(-Fperm_SI_Woolf2021!$J$9:$J$93*$C80*IF(AX$58=Fperm_SI_Woolf2021!$E$9:$E$93,1,EXP(LN((1.1*(Fperm_SI_Woolf2021!$E$9:$E$93-AX$58)-63.1579*EXP(-0.19*Fperm_SI_Woolf2021!$E$9:$E$93)+63.1579*EXP(-0.19*AX$58))/(Fperm_SI_Woolf2021!$E$9:$E$93-AX$58))*(AX$58-Fperm_SI_Woolf2021!$E$9:$E$93)/10))) + Fperm_SI_Woolf2021!$H$9:$H$93*EXP(-Fperm_SI_Woolf2021!$K$9:$K$93*$C80*IF(AX$58=Fperm_SI_Woolf2021!$E$9:$E$93,1,EXP(LN((1.1*(Fperm_SI_Woolf2021!$E$9:$E$93-AX$58)-63.1579*EXP(-0.19*Fperm_SI_Woolf2021!$E$9:$E$93)+63.1579*EXP(-0.19*AX$58))/(Fperm_SI_Woolf2021!$E$9:$E$93-AX$58))*(AX$58-Fperm_SI_Woolf2021!$E$9:$E$93)/10))),Fperm_SI_Woolf2021!$D$9:$D$93))</f>
        <v>0.7656567489826297</v>
      </c>
      <c r="AY80" s="51" cm="1">
        <f t="array" ref="AY80">MIN(1,SLOPE(Fperm_SI_Woolf2021!$F$9:$F$93*EXP(-Fperm_SI_Woolf2021!$I$9:$I$93*$C80*IF(AY$58=Fperm_SI_Woolf2021!$E$9:$E$93,1,EXP(LN((1.1*(Fperm_SI_Woolf2021!$E$9:$E$93-AY$58)-63.1579*EXP(-0.19*Fperm_SI_Woolf2021!$E$9:$E$93)+63.1579*EXP(-0.19*AY$58))/(Fperm_SI_Woolf2021!$E$9:$E$93-AY$58))*(AY$58-Fperm_SI_Woolf2021!$E$9:$E$93)/10))) + Fperm_SI_Woolf2021!$G$9:$G$93*EXP(-Fperm_SI_Woolf2021!$J$9:$J$93*$C80*IF(AY$58=Fperm_SI_Woolf2021!$E$9:$E$93,1,EXP(LN((1.1*(Fperm_SI_Woolf2021!$E$9:$E$93-AY$58)-63.1579*EXP(-0.19*Fperm_SI_Woolf2021!$E$9:$E$93)+63.1579*EXP(-0.19*AY$58))/(Fperm_SI_Woolf2021!$E$9:$E$93-AY$58))*(AY$58-Fperm_SI_Woolf2021!$E$9:$E$93)/10))) + Fperm_SI_Woolf2021!$H$9:$H$93*EXP(-Fperm_SI_Woolf2021!$K$9:$K$93*$C80*IF(AY$58=Fperm_SI_Woolf2021!$E$9:$E$93,1,EXP(LN((1.1*(Fperm_SI_Woolf2021!$E$9:$E$93-AY$58)-63.1579*EXP(-0.19*Fperm_SI_Woolf2021!$E$9:$E$93)+63.1579*EXP(-0.19*AY$58))/(Fperm_SI_Woolf2021!$E$9:$E$93-AY$58))*(AY$58-Fperm_SI_Woolf2021!$E$9:$E$93)/10))),Fperm_SI_Woolf2021!$D$9:$D$93)*AY$57+INTERCEPT(Fperm_SI_Woolf2021!$F$9:$F$93*EXP(-Fperm_SI_Woolf2021!$I$9:$I$93*$C80*IF(AY$58=Fperm_SI_Woolf2021!$E$9:$E$93,1,EXP(LN((1.1*(Fperm_SI_Woolf2021!$E$9:$E$93-AY$58)-63.1579*EXP(-0.19*Fperm_SI_Woolf2021!$E$9:$E$93)+63.1579*EXP(-0.19*AY$58))/(Fperm_SI_Woolf2021!$E$9:$E$93-AY$58))*(AY$58-Fperm_SI_Woolf2021!$E$9:$E$93)/10))) + Fperm_SI_Woolf2021!$G$9:$G$93*EXP(-Fperm_SI_Woolf2021!$J$9:$J$93*$C80*IF(AY$58=Fperm_SI_Woolf2021!$E$9:$E$93,1,EXP(LN((1.1*(Fperm_SI_Woolf2021!$E$9:$E$93-AY$58)-63.1579*EXP(-0.19*Fperm_SI_Woolf2021!$E$9:$E$93)+63.1579*EXP(-0.19*AY$58))/(Fperm_SI_Woolf2021!$E$9:$E$93-AY$58))*(AY$58-Fperm_SI_Woolf2021!$E$9:$E$93)/10))) + Fperm_SI_Woolf2021!$H$9:$H$93*EXP(-Fperm_SI_Woolf2021!$K$9:$K$93*$C80*IF(AY$58=Fperm_SI_Woolf2021!$E$9:$E$93,1,EXP(LN((1.1*(Fperm_SI_Woolf2021!$E$9:$E$93-AY$58)-63.1579*EXP(-0.19*Fperm_SI_Woolf2021!$E$9:$E$93)+63.1579*EXP(-0.19*AY$58))/(Fperm_SI_Woolf2021!$E$9:$E$93-AY$58))*(AY$58-Fperm_SI_Woolf2021!$E$9:$E$93)/10))),Fperm_SI_Woolf2021!$D$9:$D$93))</f>
        <v>0.73386044078182366</v>
      </c>
      <c r="AZ80" s="51" cm="1">
        <f t="array" ref="AZ80">MIN(1,SLOPE(Fperm_SI_Woolf2021!$F$9:$F$93*EXP(-Fperm_SI_Woolf2021!$I$9:$I$93*$C80*IF(AZ$58=Fperm_SI_Woolf2021!$E$9:$E$93,1,EXP(LN((1.1*(Fperm_SI_Woolf2021!$E$9:$E$93-AZ$58)-63.1579*EXP(-0.19*Fperm_SI_Woolf2021!$E$9:$E$93)+63.1579*EXP(-0.19*AZ$58))/(Fperm_SI_Woolf2021!$E$9:$E$93-AZ$58))*(AZ$58-Fperm_SI_Woolf2021!$E$9:$E$93)/10))) + Fperm_SI_Woolf2021!$G$9:$G$93*EXP(-Fperm_SI_Woolf2021!$J$9:$J$93*$C80*IF(AZ$58=Fperm_SI_Woolf2021!$E$9:$E$93,1,EXP(LN((1.1*(Fperm_SI_Woolf2021!$E$9:$E$93-AZ$58)-63.1579*EXP(-0.19*Fperm_SI_Woolf2021!$E$9:$E$93)+63.1579*EXP(-0.19*AZ$58))/(Fperm_SI_Woolf2021!$E$9:$E$93-AZ$58))*(AZ$58-Fperm_SI_Woolf2021!$E$9:$E$93)/10))) + Fperm_SI_Woolf2021!$H$9:$H$93*EXP(-Fperm_SI_Woolf2021!$K$9:$K$93*$C80*IF(AZ$58=Fperm_SI_Woolf2021!$E$9:$E$93,1,EXP(LN((1.1*(Fperm_SI_Woolf2021!$E$9:$E$93-AZ$58)-63.1579*EXP(-0.19*Fperm_SI_Woolf2021!$E$9:$E$93)+63.1579*EXP(-0.19*AZ$58))/(Fperm_SI_Woolf2021!$E$9:$E$93-AZ$58))*(AZ$58-Fperm_SI_Woolf2021!$E$9:$E$93)/10))),Fperm_SI_Woolf2021!$D$9:$D$93)*AZ$57+INTERCEPT(Fperm_SI_Woolf2021!$F$9:$F$93*EXP(-Fperm_SI_Woolf2021!$I$9:$I$93*$C80*IF(AZ$58=Fperm_SI_Woolf2021!$E$9:$E$93,1,EXP(LN((1.1*(Fperm_SI_Woolf2021!$E$9:$E$93-AZ$58)-63.1579*EXP(-0.19*Fperm_SI_Woolf2021!$E$9:$E$93)+63.1579*EXP(-0.19*AZ$58))/(Fperm_SI_Woolf2021!$E$9:$E$93-AZ$58))*(AZ$58-Fperm_SI_Woolf2021!$E$9:$E$93)/10))) + Fperm_SI_Woolf2021!$G$9:$G$93*EXP(-Fperm_SI_Woolf2021!$J$9:$J$93*$C80*IF(AZ$58=Fperm_SI_Woolf2021!$E$9:$E$93,1,EXP(LN((1.1*(Fperm_SI_Woolf2021!$E$9:$E$93-AZ$58)-63.1579*EXP(-0.19*Fperm_SI_Woolf2021!$E$9:$E$93)+63.1579*EXP(-0.19*AZ$58))/(Fperm_SI_Woolf2021!$E$9:$E$93-AZ$58))*(AZ$58-Fperm_SI_Woolf2021!$E$9:$E$93)/10))) + Fperm_SI_Woolf2021!$H$9:$H$93*EXP(-Fperm_SI_Woolf2021!$K$9:$K$93*$C80*IF(AZ$58=Fperm_SI_Woolf2021!$E$9:$E$93,1,EXP(LN((1.1*(Fperm_SI_Woolf2021!$E$9:$E$93-AZ$58)-63.1579*EXP(-0.19*Fperm_SI_Woolf2021!$E$9:$E$93)+63.1579*EXP(-0.19*AZ$58))/(Fperm_SI_Woolf2021!$E$9:$E$93-AZ$58))*(AZ$58-Fperm_SI_Woolf2021!$E$9:$E$93)/10))),Fperm_SI_Woolf2021!$D$9:$D$93))</f>
        <v>0.70206413258101774</v>
      </c>
      <c r="BA80" s="51" cm="1">
        <f t="array" ref="BA80">MIN(1,SLOPE(Fperm_SI_Woolf2021!$F$9:$F$93*EXP(-Fperm_SI_Woolf2021!$I$9:$I$93*$C80*IF(BA$58=Fperm_SI_Woolf2021!$E$9:$E$93,1,EXP(LN((1.1*(Fperm_SI_Woolf2021!$E$9:$E$93-BA$58)-63.1579*EXP(-0.19*Fperm_SI_Woolf2021!$E$9:$E$93)+63.1579*EXP(-0.19*BA$58))/(Fperm_SI_Woolf2021!$E$9:$E$93-BA$58))*(BA$58-Fperm_SI_Woolf2021!$E$9:$E$93)/10))) + Fperm_SI_Woolf2021!$G$9:$G$93*EXP(-Fperm_SI_Woolf2021!$J$9:$J$93*$C80*IF(BA$58=Fperm_SI_Woolf2021!$E$9:$E$93,1,EXP(LN((1.1*(Fperm_SI_Woolf2021!$E$9:$E$93-BA$58)-63.1579*EXP(-0.19*Fperm_SI_Woolf2021!$E$9:$E$93)+63.1579*EXP(-0.19*BA$58))/(Fperm_SI_Woolf2021!$E$9:$E$93-BA$58))*(BA$58-Fperm_SI_Woolf2021!$E$9:$E$93)/10))) + Fperm_SI_Woolf2021!$H$9:$H$93*EXP(-Fperm_SI_Woolf2021!$K$9:$K$93*$C80*IF(BA$58=Fperm_SI_Woolf2021!$E$9:$E$93,1,EXP(LN((1.1*(Fperm_SI_Woolf2021!$E$9:$E$93-BA$58)-63.1579*EXP(-0.19*Fperm_SI_Woolf2021!$E$9:$E$93)+63.1579*EXP(-0.19*BA$58))/(Fperm_SI_Woolf2021!$E$9:$E$93-BA$58))*(BA$58-Fperm_SI_Woolf2021!$E$9:$E$93)/10))),Fperm_SI_Woolf2021!$D$9:$D$93)*BA$57+INTERCEPT(Fperm_SI_Woolf2021!$F$9:$F$93*EXP(-Fperm_SI_Woolf2021!$I$9:$I$93*$C80*IF(BA$58=Fperm_SI_Woolf2021!$E$9:$E$93,1,EXP(LN((1.1*(Fperm_SI_Woolf2021!$E$9:$E$93-BA$58)-63.1579*EXP(-0.19*Fperm_SI_Woolf2021!$E$9:$E$93)+63.1579*EXP(-0.19*BA$58))/(Fperm_SI_Woolf2021!$E$9:$E$93-BA$58))*(BA$58-Fperm_SI_Woolf2021!$E$9:$E$93)/10))) + Fperm_SI_Woolf2021!$G$9:$G$93*EXP(-Fperm_SI_Woolf2021!$J$9:$J$93*$C80*IF(BA$58=Fperm_SI_Woolf2021!$E$9:$E$93,1,EXP(LN((1.1*(Fperm_SI_Woolf2021!$E$9:$E$93-BA$58)-63.1579*EXP(-0.19*Fperm_SI_Woolf2021!$E$9:$E$93)+63.1579*EXP(-0.19*BA$58))/(Fperm_SI_Woolf2021!$E$9:$E$93-BA$58))*(BA$58-Fperm_SI_Woolf2021!$E$9:$E$93)/10))) + Fperm_SI_Woolf2021!$H$9:$H$93*EXP(-Fperm_SI_Woolf2021!$K$9:$K$93*$C80*IF(BA$58=Fperm_SI_Woolf2021!$E$9:$E$93,1,EXP(LN((1.1*(Fperm_SI_Woolf2021!$E$9:$E$93-BA$58)-63.1579*EXP(-0.19*Fperm_SI_Woolf2021!$E$9:$E$93)+63.1579*EXP(-0.19*BA$58))/(Fperm_SI_Woolf2021!$E$9:$E$93-BA$58))*(BA$58-Fperm_SI_Woolf2021!$E$9:$E$93)/10))),Fperm_SI_Woolf2021!$D$9:$D$93))</f>
        <v>0.67026782438021182</v>
      </c>
      <c r="BB80" s="51" cm="1">
        <f t="array" ref="BB80">MIN(1,SLOPE(Fperm_SI_Woolf2021!$F$9:$F$93*EXP(-Fperm_SI_Woolf2021!$I$9:$I$93*$C80*IF(BB$58=Fperm_SI_Woolf2021!$E$9:$E$93,1,EXP(LN((1.1*(Fperm_SI_Woolf2021!$E$9:$E$93-BB$58)-63.1579*EXP(-0.19*Fperm_SI_Woolf2021!$E$9:$E$93)+63.1579*EXP(-0.19*BB$58))/(Fperm_SI_Woolf2021!$E$9:$E$93-BB$58))*(BB$58-Fperm_SI_Woolf2021!$E$9:$E$93)/10))) + Fperm_SI_Woolf2021!$G$9:$G$93*EXP(-Fperm_SI_Woolf2021!$J$9:$J$93*$C80*IF(BB$58=Fperm_SI_Woolf2021!$E$9:$E$93,1,EXP(LN((1.1*(Fperm_SI_Woolf2021!$E$9:$E$93-BB$58)-63.1579*EXP(-0.19*Fperm_SI_Woolf2021!$E$9:$E$93)+63.1579*EXP(-0.19*BB$58))/(Fperm_SI_Woolf2021!$E$9:$E$93-BB$58))*(BB$58-Fperm_SI_Woolf2021!$E$9:$E$93)/10))) + Fperm_SI_Woolf2021!$H$9:$H$93*EXP(-Fperm_SI_Woolf2021!$K$9:$K$93*$C80*IF(BB$58=Fperm_SI_Woolf2021!$E$9:$E$93,1,EXP(LN((1.1*(Fperm_SI_Woolf2021!$E$9:$E$93-BB$58)-63.1579*EXP(-0.19*Fperm_SI_Woolf2021!$E$9:$E$93)+63.1579*EXP(-0.19*BB$58))/(Fperm_SI_Woolf2021!$E$9:$E$93-BB$58))*(BB$58-Fperm_SI_Woolf2021!$E$9:$E$93)/10))),Fperm_SI_Woolf2021!$D$9:$D$93)*BB$57+INTERCEPT(Fperm_SI_Woolf2021!$F$9:$F$93*EXP(-Fperm_SI_Woolf2021!$I$9:$I$93*$C80*IF(BB$58=Fperm_SI_Woolf2021!$E$9:$E$93,1,EXP(LN((1.1*(Fperm_SI_Woolf2021!$E$9:$E$93-BB$58)-63.1579*EXP(-0.19*Fperm_SI_Woolf2021!$E$9:$E$93)+63.1579*EXP(-0.19*BB$58))/(Fperm_SI_Woolf2021!$E$9:$E$93-BB$58))*(BB$58-Fperm_SI_Woolf2021!$E$9:$E$93)/10))) + Fperm_SI_Woolf2021!$G$9:$G$93*EXP(-Fperm_SI_Woolf2021!$J$9:$J$93*$C80*IF(BB$58=Fperm_SI_Woolf2021!$E$9:$E$93,1,EXP(LN((1.1*(Fperm_SI_Woolf2021!$E$9:$E$93-BB$58)-63.1579*EXP(-0.19*Fperm_SI_Woolf2021!$E$9:$E$93)+63.1579*EXP(-0.19*BB$58))/(Fperm_SI_Woolf2021!$E$9:$E$93-BB$58))*(BB$58-Fperm_SI_Woolf2021!$E$9:$E$93)/10))) + Fperm_SI_Woolf2021!$H$9:$H$93*EXP(-Fperm_SI_Woolf2021!$K$9:$K$93*$C80*IF(BB$58=Fperm_SI_Woolf2021!$E$9:$E$93,1,EXP(LN((1.1*(Fperm_SI_Woolf2021!$E$9:$E$93-BB$58)-63.1579*EXP(-0.19*Fperm_SI_Woolf2021!$E$9:$E$93)+63.1579*EXP(-0.19*BB$58))/(Fperm_SI_Woolf2021!$E$9:$E$93-BB$58))*(BB$58-Fperm_SI_Woolf2021!$E$9:$E$93)/10))),Fperm_SI_Woolf2021!$D$9:$D$93))</f>
        <v>0.63847151617940578</v>
      </c>
      <c r="BC80" s="51" cm="1">
        <f t="array" ref="BC80">MIN(1,SLOPE(Fperm_SI_Woolf2021!$F$9:$F$93*EXP(-Fperm_SI_Woolf2021!$I$9:$I$93*$C80*IF(BC$58=Fperm_SI_Woolf2021!$E$9:$E$93,1,EXP(LN((1.1*(Fperm_SI_Woolf2021!$E$9:$E$93-BC$58)-63.1579*EXP(-0.19*Fperm_SI_Woolf2021!$E$9:$E$93)+63.1579*EXP(-0.19*BC$58))/(Fperm_SI_Woolf2021!$E$9:$E$93-BC$58))*(BC$58-Fperm_SI_Woolf2021!$E$9:$E$93)/10))) + Fperm_SI_Woolf2021!$G$9:$G$93*EXP(-Fperm_SI_Woolf2021!$J$9:$J$93*$C80*IF(BC$58=Fperm_SI_Woolf2021!$E$9:$E$93,1,EXP(LN((1.1*(Fperm_SI_Woolf2021!$E$9:$E$93-BC$58)-63.1579*EXP(-0.19*Fperm_SI_Woolf2021!$E$9:$E$93)+63.1579*EXP(-0.19*BC$58))/(Fperm_SI_Woolf2021!$E$9:$E$93-BC$58))*(BC$58-Fperm_SI_Woolf2021!$E$9:$E$93)/10))) + Fperm_SI_Woolf2021!$H$9:$H$93*EXP(-Fperm_SI_Woolf2021!$K$9:$K$93*$C80*IF(BC$58=Fperm_SI_Woolf2021!$E$9:$E$93,1,EXP(LN((1.1*(Fperm_SI_Woolf2021!$E$9:$E$93-BC$58)-63.1579*EXP(-0.19*Fperm_SI_Woolf2021!$E$9:$E$93)+63.1579*EXP(-0.19*BC$58))/(Fperm_SI_Woolf2021!$E$9:$E$93-BC$58))*(BC$58-Fperm_SI_Woolf2021!$E$9:$E$93)/10))),Fperm_SI_Woolf2021!$D$9:$D$93)*BC$57+INTERCEPT(Fperm_SI_Woolf2021!$F$9:$F$93*EXP(-Fperm_SI_Woolf2021!$I$9:$I$93*$C80*IF(BC$58=Fperm_SI_Woolf2021!$E$9:$E$93,1,EXP(LN((1.1*(Fperm_SI_Woolf2021!$E$9:$E$93-BC$58)-63.1579*EXP(-0.19*Fperm_SI_Woolf2021!$E$9:$E$93)+63.1579*EXP(-0.19*BC$58))/(Fperm_SI_Woolf2021!$E$9:$E$93-BC$58))*(BC$58-Fperm_SI_Woolf2021!$E$9:$E$93)/10))) + Fperm_SI_Woolf2021!$G$9:$G$93*EXP(-Fperm_SI_Woolf2021!$J$9:$J$93*$C80*IF(BC$58=Fperm_SI_Woolf2021!$E$9:$E$93,1,EXP(LN((1.1*(Fperm_SI_Woolf2021!$E$9:$E$93-BC$58)-63.1579*EXP(-0.19*Fperm_SI_Woolf2021!$E$9:$E$93)+63.1579*EXP(-0.19*BC$58))/(Fperm_SI_Woolf2021!$E$9:$E$93-BC$58))*(BC$58-Fperm_SI_Woolf2021!$E$9:$E$93)/10))) + Fperm_SI_Woolf2021!$H$9:$H$93*EXP(-Fperm_SI_Woolf2021!$K$9:$K$93*$C80*IF(BC$58=Fperm_SI_Woolf2021!$E$9:$E$93,1,EXP(LN((1.1*(Fperm_SI_Woolf2021!$E$9:$E$93-BC$58)-63.1579*EXP(-0.19*Fperm_SI_Woolf2021!$E$9:$E$93)+63.1579*EXP(-0.19*BC$58))/(Fperm_SI_Woolf2021!$E$9:$E$93-BC$58))*(BC$58-Fperm_SI_Woolf2021!$E$9:$E$93)/10))),Fperm_SI_Woolf2021!$D$9:$D$93))</f>
        <v>0.60667520797859986</v>
      </c>
      <c r="BD80" s="51" cm="1">
        <f t="array" ref="BD80">MIN(1,SLOPE(Fperm_SI_Woolf2021!$F$9:$F$93*EXP(-Fperm_SI_Woolf2021!$I$9:$I$93*$C80*IF(BD$58=Fperm_SI_Woolf2021!$E$9:$E$93,1,EXP(LN((1.1*(Fperm_SI_Woolf2021!$E$9:$E$93-BD$58)-63.1579*EXP(-0.19*Fperm_SI_Woolf2021!$E$9:$E$93)+63.1579*EXP(-0.19*BD$58))/(Fperm_SI_Woolf2021!$E$9:$E$93-BD$58))*(BD$58-Fperm_SI_Woolf2021!$E$9:$E$93)/10))) + Fperm_SI_Woolf2021!$G$9:$G$93*EXP(-Fperm_SI_Woolf2021!$J$9:$J$93*$C80*IF(BD$58=Fperm_SI_Woolf2021!$E$9:$E$93,1,EXP(LN((1.1*(Fperm_SI_Woolf2021!$E$9:$E$93-BD$58)-63.1579*EXP(-0.19*Fperm_SI_Woolf2021!$E$9:$E$93)+63.1579*EXP(-0.19*BD$58))/(Fperm_SI_Woolf2021!$E$9:$E$93-BD$58))*(BD$58-Fperm_SI_Woolf2021!$E$9:$E$93)/10))) + Fperm_SI_Woolf2021!$H$9:$H$93*EXP(-Fperm_SI_Woolf2021!$K$9:$K$93*$C80*IF(BD$58=Fperm_SI_Woolf2021!$E$9:$E$93,1,EXP(LN((1.1*(Fperm_SI_Woolf2021!$E$9:$E$93-BD$58)-63.1579*EXP(-0.19*Fperm_SI_Woolf2021!$E$9:$E$93)+63.1579*EXP(-0.19*BD$58))/(Fperm_SI_Woolf2021!$E$9:$E$93-BD$58))*(BD$58-Fperm_SI_Woolf2021!$E$9:$E$93)/10))),Fperm_SI_Woolf2021!$D$9:$D$93)*BD$57+INTERCEPT(Fperm_SI_Woolf2021!$F$9:$F$93*EXP(-Fperm_SI_Woolf2021!$I$9:$I$93*$C80*IF(BD$58=Fperm_SI_Woolf2021!$E$9:$E$93,1,EXP(LN((1.1*(Fperm_SI_Woolf2021!$E$9:$E$93-BD$58)-63.1579*EXP(-0.19*Fperm_SI_Woolf2021!$E$9:$E$93)+63.1579*EXP(-0.19*BD$58))/(Fperm_SI_Woolf2021!$E$9:$E$93-BD$58))*(BD$58-Fperm_SI_Woolf2021!$E$9:$E$93)/10))) + Fperm_SI_Woolf2021!$G$9:$G$93*EXP(-Fperm_SI_Woolf2021!$J$9:$J$93*$C80*IF(BD$58=Fperm_SI_Woolf2021!$E$9:$E$93,1,EXP(LN((1.1*(Fperm_SI_Woolf2021!$E$9:$E$93-BD$58)-63.1579*EXP(-0.19*Fperm_SI_Woolf2021!$E$9:$E$93)+63.1579*EXP(-0.19*BD$58))/(Fperm_SI_Woolf2021!$E$9:$E$93-BD$58))*(BD$58-Fperm_SI_Woolf2021!$E$9:$E$93)/10))) + Fperm_SI_Woolf2021!$H$9:$H$93*EXP(-Fperm_SI_Woolf2021!$K$9:$K$93*$C80*IF(BD$58=Fperm_SI_Woolf2021!$E$9:$E$93,1,EXP(LN((1.1*(Fperm_SI_Woolf2021!$E$9:$E$93-BD$58)-63.1579*EXP(-0.19*Fperm_SI_Woolf2021!$E$9:$E$93)+63.1579*EXP(-0.19*BD$58))/(Fperm_SI_Woolf2021!$E$9:$E$93-BD$58))*(BD$58-Fperm_SI_Woolf2021!$E$9:$E$93)/10))),Fperm_SI_Woolf2021!$D$9:$D$93))</f>
        <v>0.57487889977779383</v>
      </c>
      <c r="BE80" s="51" cm="1">
        <f t="array" ref="BE80">MIN(1,SLOPE(Fperm_SI_Woolf2021!$F$9:$F$93*EXP(-Fperm_SI_Woolf2021!$I$9:$I$93*$C80*IF(BE$58=Fperm_SI_Woolf2021!$E$9:$E$93,1,EXP(LN((1.1*(Fperm_SI_Woolf2021!$E$9:$E$93-BE$58)-63.1579*EXP(-0.19*Fperm_SI_Woolf2021!$E$9:$E$93)+63.1579*EXP(-0.19*BE$58))/(Fperm_SI_Woolf2021!$E$9:$E$93-BE$58))*(BE$58-Fperm_SI_Woolf2021!$E$9:$E$93)/10))) + Fperm_SI_Woolf2021!$G$9:$G$93*EXP(-Fperm_SI_Woolf2021!$J$9:$J$93*$C80*IF(BE$58=Fperm_SI_Woolf2021!$E$9:$E$93,1,EXP(LN((1.1*(Fperm_SI_Woolf2021!$E$9:$E$93-BE$58)-63.1579*EXP(-0.19*Fperm_SI_Woolf2021!$E$9:$E$93)+63.1579*EXP(-0.19*BE$58))/(Fperm_SI_Woolf2021!$E$9:$E$93-BE$58))*(BE$58-Fperm_SI_Woolf2021!$E$9:$E$93)/10))) + Fperm_SI_Woolf2021!$H$9:$H$93*EXP(-Fperm_SI_Woolf2021!$K$9:$K$93*$C80*IF(BE$58=Fperm_SI_Woolf2021!$E$9:$E$93,1,EXP(LN((1.1*(Fperm_SI_Woolf2021!$E$9:$E$93-BE$58)-63.1579*EXP(-0.19*Fperm_SI_Woolf2021!$E$9:$E$93)+63.1579*EXP(-0.19*BE$58))/(Fperm_SI_Woolf2021!$E$9:$E$93-BE$58))*(BE$58-Fperm_SI_Woolf2021!$E$9:$E$93)/10))),Fperm_SI_Woolf2021!$D$9:$D$93)*BE$57+INTERCEPT(Fperm_SI_Woolf2021!$F$9:$F$93*EXP(-Fperm_SI_Woolf2021!$I$9:$I$93*$C80*IF(BE$58=Fperm_SI_Woolf2021!$E$9:$E$93,1,EXP(LN((1.1*(Fperm_SI_Woolf2021!$E$9:$E$93-BE$58)-63.1579*EXP(-0.19*Fperm_SI_Woolf2021!$E$9:$E$93)+63.1579*EXP(-0.19*BE$58))/(Fperm_SI_Woolf2021!$E$9:$E$93-BE$58))*(BE$58-Fperm_SI_Woolf2021!$E$9:$E$93)/10))) + Fperm_SI_Woolf2021!$G$9:$G$93*EXP(-Fperm_SI_Woolf2021!$J$9:$J$93*$C80*IF(BE$58=Fperm_SI_Woolf2021!$E$9:$E$93,1,EXP(LN((1.1*(Fperm_SI_Woolf2021!$E$9:$E$93-BE$58)-63.1579*EXP(-0.19*Fperm_SI_Woolf2021!$E$9:$E$93)+63.1579*EXP(-0.19*BE$58))/(Fperm_SI_Woolf2021!$E$9:$E$93-BE$58))*(BE$58-Fperm_SI_Woolf2021!$E$9:$E$93)/10))) + Fperm_SI_Woolf2021!$H$9:$H$93*EXP(-Fperm_SI_Woolf2021!$K$9:$K$93*$C80*IF(BE$58=Fperm_SI_Woolf2021!$E$9:$E$93,1,EXP(LN((1.1*(Fperm_SI_Woolf2021!$E$9:$E$93-BE$58)-63.1579*EXP(-0.19*Fperm_SI_Woolf2021!$E$9:$E$93)+63.1579*EXP(-0.19*BE$58))/(Fperm_SI_Woolf2021!$E$9:$E$93-BE$58))*(BE$58-Fperm_SI_Woolf2021!$E$9:$E$93)/10))),Fperm_SI_Woolf2021!$D$9:$D$93))</f>
        <v>0.54308259157698791</v>
      </c>
      <c r="BF80" s="51" cm="1">
        <f t="array" ref="BF80">MIN(1,SLOPE(Fperm_SI_Woolf2021!$F$9:$F$93*EXP(-Fperm_SI_Woolf2021!$I$9:$I$93*$C80*IF(BF$58=Fperm_SI_Woolf2021!$E$9:$E$93,1,EXP(LN((1.1*(Fperm_SI_Woolf2021!$E$9:$E$93-BF$58)-63.1579*EXP(-0.19*Fperm_SI_Woolf2021!$E$9:$E$93)+63.1579*EXP(-0.19*BF$58))/(Fperm_SI_Woolf2021!$E$9:$E$93-BF$58))*(BF$58-Fperm_SI_Woolf2021!$E$9:$E$93)/10))) + Fperm_SI_Woolf2021!$G$9:$G$93*EXP(-Fperm_SI_Woolf2021!$J$9:$J$93*$C80*IF(BF$58=Fperm_SI_Woolf2021!$E$9:$E$93,1,EXP(LN((1.1*(Fperm_SI_Woolf2021!$E$9:$E$93-BF$58)-63.1579*EXP(-0.19*Fperm_SI_Woolf2021!$E$9:$E$93)+63.1579*EXP(-0.19*BF$58))/(Fperm_SI_Woolf2021!$E$9:$E$93-BF$58))*(BF$58-Fperm_SI_Woolf2021!$E$9:$E$93)/10))) + Fperm_SI_Woolf2021!$H$9:$H$93*EXP(-Fperm_SI_Woolf2021!$K$9:$K$93*$C80*IF(BF$58=Fperm_SI_Woolf2021!$E$9:$E$93,1,EXP(LN((1.1*(Fperm_SI_Woolf2021!$E$9:$E$93-BF$58)-63.1579*EXP(-0.19*Fperm_SI_Woolf2021!$E$9:$E$93)+63.1579*EXP(-0.19*BF$58))/(Fperm_SI_Woolf2021!$E$9:$E$93-BF$58))*(BF$58-Fperm_SI_Woolf2021!$E$9:$E$93)/10))),Fperm_SI_Woolf2021!$D$9:$D$93)*BF$57+INTERCEPT(Fperm_SI_Woolf2021!$F$9:$F$93*EXP(-Fperm_SI_Woolf2021!$I$9:$I$93*$C80*IF(BF$58=Fperm_SI_Woolf2021!$E$9:$E$93,1,EXP(LN((1.1*(Fperm_SI_Woolf2021!$E$9:$E$93-BF$58)-63.1579*EXP(-0.19*Fperm_SI_Woolf2021!$E$9:$E$93)+63.1579*EXP(-0.19*BF$58))/(Fperm_SI_Woolf2021!$E$9:$E$93-BF$58))*(BF$58-Fperm_SI_Woolf2021!$E$9:$E$93)/10))) + Fperm_SI_Woolf2021!$G$9:$G$93*EXP(-Fperm_SI_Woolf2021!$J$9:$J$93*$C80*IF(BF$58=Fperm_SI_Woolf2021!$E$9:$E$93,1,EXP(LN((1.1*(Fperm_SI_Woolf2021!$E$9:$E$93-BF$58)-63.1579*EXP(-0.19*Fperm_SI_Woolf2021!$E$9:$E$93)+63.1579*EXP(-0.19*BF$58))/(Fperm_SI_Woolf2021!$E$9:$E$93-BF$58))*(BF$58-Fperm_SI_Woolf2021!$E$9:$E$93)/10))) + Fperm_SI_Woolf2021!$H$9:$H$93*EXP(-Fperm_SI_Woolf2021!$K$9:$K$93*$C80*IF(BF$58=Fperm_SI_Woolf2021!$E$9:$E$93,1,EXP(LN((1.1*(Fperm_SI_Woolf2021!$E$9:$E$93-BF$58)-63.1579*EXP(-0.19*Fperm_SI_Woolf2021!$E$9:$E$93)+63.1579*EXP(-0.19*BF$58))/(Fperm_SI_Woolf2021!$E$9:$E$93-BF$58))*(BF$58-Fperm_SI_Woolf2021!$E$9:$E$93)/10))),Fperm_SI_Woolf2021!$D$9:$D$93))</f>
        <v>0.51128628337618198</v>
      </c>
      <c r="BG80" s="51" cm="1">
        <f t="array" ref="BG80">MIN(1,SLOPE(Fperm_SI_Woolf2021!$F$9:$F$93*EXP(-Fperm_SI_Woolf2021!$I$9:$I$93*$C80*IF(BG$58=Fperm_SI_Woolf2021!$E$9:$E$93,1,EXP(LN((1.1*(Fperm_SI_Woolf2021!$E$9:$E$93-BG$58)-63.1579*EXP(-0.19*Fperm_SI_Woolf2021!$E$9:$E$93)+63.1579*EXP(-0.19*BG$58))/(Fperm_SI_Woolf2021!$E$9:$E$93-BG$58))*(BG$58-Fperm_SI_Woolf2021!$E$9:$E$93)/10))) + Fperm_SI_Woolf2021!$G$9:$G$93*EXP(-Fperm_SI_Woolf2021!$J$9:$J$93*$C80*IF(BG$58=Fperm_SI_Woolf2021!$E$9:$E$93,1,EXP(LN((1.1*(Fperm_SI_Woolf2021!$E$9:$E$93-BG$58)-63.1579*EXP(-0.19*Fperm_SI_Woolf2021!$E$9:$E$93)+63.1579*EXP(-0.19*BG$58))/(Fperm_SI_Woolf2021!$E$9:$E$93-BG$58))*(BG$58-Fperm_SI_Woolf2021!$E$9:$E$93)/10))) + Fperm_SI_Woolf2021!$H$9:$H$93*EXP(-Fperm_SI_Woolf2021!$K$9:$K$93*$C80*IF(BG$58=Fperm_SI_Woolf2021!$E$9:$E$93,1,EXP(LN((1.1*(Fperm_SI_Woolf2021!$E$9:$E$93-BG$58)-63.1579*EXP(-0.19*Fperm_SI_Woolf2021!$E$9:$E$93)+63.1579*EXP(-0.19*BG$58))/(Fperm_SI_Woolf2021!$E$9:$E$93-BG$58))*(BG$58-Fperm_SI_Woolf2021!$E$9:$E$93)/10))),Fperm_SI_Woolf2021!$D$9:$D$93)*BG$57+INTERCEPT(Fperm_SI_Woolf2021!$F$9:$F$93*EXP(-Fperm_SI_Woolf2021!$I$9:$I$93*$C80*IF(BG$58=Fperm_SI_Woolf2021!$E$9:$E$93,1,EXP(LN((1.1*(Fperm_SI_Woolf2021!$E$9:$E$93-BG$58)-63.1579*EXP(-0.19*Fperm_SI_Woolf2021!$E$9:$E$93)+63.1579*EXP(-0.19*BG$58))/(Fperm_SI_Woolf2021!$E$9:$E$93-BG$58))*(BG$58-Fperm_SI_Woolf2021!$E$9:$E$93)/10))) + Fperm_SI_Woolf2021!$G$9:$G$93*EXP(-Fperm_SI_Woolf2021!$J$9:$J$93*$C80*IF(BG$58=Fperm_SI_Woolf2021!$E$9:$E$93,1,EXP(LN((1.1*(Fperm_SI_Woolf2021!$E$9:$E$93-BG$58)-63.1579*EXP(-0.19*Fperm_SI_Woolf2021!$E$9:$E$93)+63.1579*EXP(-0.19*BG$58))/(Fperm_SI_Woolf2021!$E$9:$E$93-BG$58))*(BG$58-Fperm_SI_Woolf2021!$E$9:$E$93)/10))) + Fperm_SI_Woolf2021!$H$9:$H$93*EXP(-Fperm_SI_Woolf2021!$K$9:$K$93*$C80*IF(BG$58=Fperm_SI_Woolf2021!$E$9:$E$93,1,EXP(LN((1.1*(Fperm_SI_Woolf2021!$E$9:$E$93-BG$58)-63.1579*EXP(-0.19*Fperm_SI_Woolf2021!$E$9:$E$93)+63.1579*EXP(-0.19*BG$58))/(Fperm_SI_Woolf2021!$E$9:$E$93-BG$58))*(BG$58-Fperm_SI_Woolf2021!$E$9:$E$93)/10))),Fperm_SI_Woolf2021!$D$9:$D$93))</f>
        <v>0.479489975175376</v>
      </c>
      <c r="BH80" s="51" cm="1">
        <f t="array" ref="BH80">MIN(1,SLOPE(Fperm_SI_Woolf2021!$F$9:$F$93*EXP(-Fperm_SI_Woolf2021!$I$9:$I$93*$C80*IF(BH$58=Fperm_SI_Woolf2021!$E$9:$E$93,1,EXP(LN((1.1*(Fperm_SI_Woolf2021!$E$9:$E$93-BH$58)-63.1579*EXP(-0.19*Fperm_SI_Woolf2021!$E$9:$E$93)+63.1579*EXP(-0.19*BH$58))/(Fperm_SI_Woolf2021!$E$9:$E$93-BH$58))*(BH$58-Fperm_SI_Woolf2021!$E$9:$E$93)/10))) + Fperm_SI_Woolf2021!$G$9:$G$93*EXP(-Fperm_SI_Woolf2021!$J$9:$J$93*$C80*IF(BH$58=Fperm_SI_Woolf2021!$E$9:$E$93,1,EXP(LN((1.1*(Fperm_SI_Woolf2021!$E$9:$E$93-BH$58)-63.1579*EXP(-0.19*Fperm_SI_Woolf2021!$E$9:$E$93)+63.1579*EXP(-0.19*BH$58))/(Fperm_SI_Woolf2021!$E$9:$E$93-BH$58))*(BH$58-Fperm_SI_Woolf2021!$E$9:$E$93)/10))) + Fperm_SI_Woolf2021!$H$9:$H$93*EXP(-Fperm_SI_Woolf2021!$K$9:$K$93*$C80*IF(BH$58=Fperm_SI_Woolf2021!$E$9:$E$93,1,EXP(LN((1.1*(Fperm_SI_Woolf2021!$E$9:$E$93-BH$58)-63.1579*EXP(-0.19*Fperm_SI_Woolf2021!$E$9:$E$93)+63.1579*EXP(-0.19*BH$58))/(Fperm_SI_Woolf2021!$E$9:$E$93-BH$58))*(BH$58-Fperm_SI_Woolf2021!$E$9:$E$93)/10))),Fperm_SI_Woolf2021!$D$9:$D$93)*BH$57+INTERCEPT(Fperm_SI_Woolf2021!$F$9:$F$93*EXP(-Fperm_SI_Woolf2021!$I$9:$I$93*$C80*IF(BH$58=Fperm_SI_Woolf2021!$E$9:$E$93,1,EXP(LN((1.1*(Fperm_SI_Woolf2021!$E$9:$E$93-BH$58)-63.1579*EXP(-0.19*Fperm_SI_Woolf2021!$E$9:$E$93)+63.1579*EXP(-0.19*BH$58))/(Fperm_SI_Woolf2021!$E$9:$E$93-BH$58))*(BH$58-Fperm_SI_Woolf2021!$E$9:$E$93)/10))) + Fperm_SI_Woolf2021!$G$9:$G$93*EXP(-Fperm_SI_Woolf2021!$J$9:$J$93*$C80*IF(BH$58=Fperm_SI_Woolf2021!$E$9:$E$93,1,EXP(LN((1.1*(Fperm_SI_Woolf2021!$E$9:$E$93-BH$58)-63.1579*EXP(-0.19*Fperm_SI_Woolf2021!$E$9:$E$93)+63.1579*EXP(-0.19*BH$58))/(Fperm_SI_Woolf2021!$E$9:$E$93-BH$58))*(BH$58-Fperm_SI_Woolf2021!$E$9:$E$93)/10))) + Fperm_SI_Woolf2021!$H$9:$H$93*EXP(-Fperm_SI_Woolf2021!$K$9:$K$93*$C80*IF(BH$58=Fperm_SI_Woolf2021!$E$9:$E$93,1,EXP(LN((1.1*(Fperm_SI_Woolf2021!$E$9:$E$93-BH$58)-63.1579*EXP(-0.19*Fperm_SI_Woolf2021!$E$9:$E$93)+63.1579*EXP(-0.19*BH$58))/(Fperm_SI_Woolf2021!$E$9:$E$93-BH$58))*(BH$58-Fperm_SI_Woolf2021!$E$9:$E$93)/10))),Fperm_SI_Woolf2021!$D$9:$D$93))</f>
        <v>0.44769366697456997</v>
      </c>
      <c r="BI80" s="51" cm="1">
        <f t="array" ref="BI80">MIN(1,SLOPE(Fperm_SI_Woolf2021!$F$9:$F$93*EXP(-Fperm_SI_Woolf2021!$I$9:$I$93*$C80*IF(BI$58=Fperm_SI_Woolf2021!$E$9:$E$93,1,EXP(LN((1.1*(Fperm_SI_Woolf2021!$E$9:$E$93-BI$58)-63.1579*EXP(-0.19*Fperm_SI_Woolf2021!$E$9:$E$93)+63.1579*EXP(-0.19*BI$58))/(Fperm_SI_Woolf2021!$E$9:$E$93-BI$58))*(BI$58-Fperm_SI_Woolf2021!$E$9:$E$93)/10))) + Fperm_SI_Woolf2021!$G$9:$G$93*EXP(-Fperm_SI_Woolf2021!$J$9:$J$93*$C80*IF(BI$58=Fperm_SI_Woolf2021!$E$9:$E$93,1,EXP(LN((1.1*(Fperm_SI_Woolf2021!$E$9:$E$93-BI$58)-63.1579*EXP(-0.19*Fperm_SI_Woolf2021!$E$9:$E$93)+63.1579*EXP(-0.19*BI$58))/(Fperm_SI_Woolf2021!$E$9:$E$93-BI$58))*(BI$58-Fperm_SI_Woolf2021!$E$9:$E$93)/10))) + Fperm_SI_Woolf2021!$H$9:$H$93*EXP(-Fperm_SI_Woolf2021!$K$9:$K$93*$C80*IF(BI$58=Fperm_SI_Woolf2021!$E$9:$E$93,1,EXP(LN((1.1*(Fperm_SI_Woolf2021!$E$9:$E$93-BI$58)-63.1579*EXP(-0.19*Fperm_SI_Woolf2021!$E$9:$E$93)+63.1579*EXP(-0.19*BI$58))/(Fperm_SI_Woolf2021!$E$9:$E$93-BI$58))*(BI$58-Fperm_SI_Woolf2021!$E$9:$E$93)/10))),Fperm_SI_Woolf2021!$D$9:$D$93)*BI$57+INTERCEPT(Fperm_SI_Woolf2021!$F$9:$F$93*EXP(-Fperm_SI_Woolf2021!$I$9:$I$93*$C80*IF(BI$58=Fperm_SI_Woolf2021!$E$9:$E$93,1,EXP(LN((1.1*(Fperm_SI_Woolf2021!$E$9:$E$93-BI$58)-63.1579*EXP(-0.19*Fperm_SI_Woolf2021!$E$9:$E$93)+63.1579*EXP(-0.19*BI$58))/(Fperm_SI_Woolf2021!$E$9:$E$93-BI$58))*(BI$58-Fperm_SI_Woolf2021!$E$9:$E$93)/10))) + Fperm_SI_Woolf2021!$G$9:$G$93*EXP(-Fperm_SI_Woolf2021!$J$9:$J$93*$C80*IF(BI$58=Fperm_SI_Woolf2021!$E$9:$E$93,1,EXP(LN((1.1*(Fperm_SI_Woolf2021!$E$9:$E$93-BI$58)-63.1579*EXP(-0.19*Fperm_SI_Woolf2021!$E$9:$E$93)+63.1579*EXP(-0.19*BI$58))/(Fperm_SI_Woolf2021!$E$9:$E$93-BI$58))*(BI$58-Fperm_SI_Woolf2021!$E$9:$E$93)/10))) + Fperm_SI_Woolf2021!$H$9:$H$93*EXP(-Fperm_SI_Woolf2021!$K$9:$K$93*$C80*IF(BI$58=Fperm_SI_Woolf2021!$E$9:$E$93,1,EXP(LN((1.1*(Fperm_SI_Woolf2021!$E$9:$E$93-BI$58)-63.1579*EXP(-0.19*Fperm_SI_Woolf2021!$E$9:$E$93)+63.1579*EXP(-0.19*BI$58))/(Fperm_SI_Woolf2021!$E$9:$E$93-BI$58))*(BI$58-Fperm_SI_Woolf2021!$E$9:$E$93)/10))),Fperm_SI_Woolf2021!$D$9:$D$93))</f>
        <v>0.41589735877376399</v>
      </c>
      <c r="BJ80" s="51" cm="1">
        <f t="array" ref="BJ80">MIN(1,SLOPE(Fperm_SI_Woolf2021!$F$9:$F$93*EXP(-Fperm_SI_Woolf2021!$I$9:$I$93*$C80*IF(BJ$58=Fperm_SI_Woolf2021!$E$9:$E$93,1,EXP(LN((1.1*(Fperm_SI_Woolf2021!$E$9:$E$93-BJ$58)-63.1579*EXP(-0.19*Fperm_SI_Woolf2021!$E$9:$E$93)+63.1579*EXP(-0.19*BJ$58))/(Fperm_SI_Woolf2021!$E$9:$E$93-BJ$58))*(BJ$58-Fperm_SI_Woolf2021!$E$9:$E$93)/10))) + Fperm_SI_Woolf2021!$G$9:$G$93*EXP(-Fperm_SI_Woolf2021!$J$9:$J$93*$C80*IF(BJ$58=Fperm_SI_Woolf2021!$E$9:$E$93,1,EXP(LN((1.1*(Fperm_SI_Woolf2021!$E$9:$E$93-BJ$58)-63.1579*EXP(-0.19*Fperm_SI_Woolf2021!$E$9:$E$93)+63.1579*EXP(-0.19*BJ$58))/(Fperm_SI_Woolf2021!$E$9:$E$93-BJ$58))*(BJ$58-Fperm_SI_Woolf2021!$E$9:$E$93)/10))) + Fperm_SI_Woolf2021!$H$9:$H$93*EXP(-Fperm_SI_Woolf2021!$K$9:$K$93*$C80*IF(BJ$58=Fperm_SI_Woolf2021!$E$9:$E$93,1,EXP(LN((1.1*(Fperm_SI_Woolf2021!$E$9:$E$93-BJ$58)-63.1579*EXP(-0.19*Fperm_SI_Woolf2021!$E$9:$E$93)+63.1579*EXP(-0.19*BJ$58))/(Fperm_SI_Woolf2021!$E$9:$E$93-BJ$58))*(BJ$58-Fperm_SI_Woolf2021!$E$9:$E$93)/10))),Fperm_SI_Woolf2021!$D$9:$D$93)*BJ$57+INTERCEPT(Fperm_SI_Woolf2021!$F$9:$F$93*EXP(-Fperm_SI_Woolf2021!$I$9:$I$93*$C80*IF(BJ$58=Fperm_SI_Woolf2021!$E$9:$E$93,1,EXP(LN((1.1*(Fperm_SI_Woolf2021!$E$9:$E$93-BJ$58)-63.1579*EXP(-0.19*Fperm_SI_Woolf2021!$E$9:$E$93)+63.1579*EXP(-0.19*BJ$58))/(Fperm_SI_Woolf2021!$E$9:$E$93-BJ$58))*(BJ$58-Fperm_SI_Woolf2021!$E$9:$E$93)/10))) + Fperm_SI_Woolf2021!$G$9:$G$93*EXP(-Fperm_SI_Woolf2021!$J$9:$J$93*$C80*IF(BJ$58=Fperm_SI_Woolf2021!$E$9:$E$93,1,EXP(LN((1.1*(Fperm_SI_Woolf2021!$E$9:$E$93-BJ$58)-63.1579*EXP(-0.19*Fperm_SI_Woolf2021!$E$9:$E$93)+63.1579*EXP(-0.19*BJ$58))/(Fperm_SI_Woolf2021!$E$9:$E$93-BJ$58))*(BJ$58-Fperm_SI_Woolf2021!$E$9:$E$93)/10))) + Fperm_SI_Woolf2021!$H$9:$H$93*EXP(-Fperm_SI_Woolf2021!$K$9:$K$93*$C80*IF(BJ$58=Fperm_SI_Woolf2021!$E$9:$E$93,1,EXP(LN((1.1*(Fperm_SI_Woolf2021!$E$9:$E$93-BJ$58)-63.1579*EXP(-0.19*Fperm_SI_Woolf2021!$E$9:$E$93)+63.1579*EXP(-0.19*BJ$58))/(Fperm_SI_Woolf2021!$E$9:$E$93-BJ$58))*(BJ$58-Fperm_SI_Woolf2021!$E$9:$E$93)/10))),Fperm_SI_Woolf2021!$D$9:$D$93))</f>
        <v>0.38410105057295801</v>
      </c>
      <c r="BK80" s="51" cm="1">
        <f t="array" ref="BK80">MIN(1,SLOPE(Fperm_SI_Woolf2021!$F$9:$F$93*EXP(-Fperm_SI_Woolf2021!$I$9:$I$93*$C80*IF(BK$58=Fperm_SI_Woolf2021!$E$9:$E$93,1,EXP(LN((1.1*(Fperm_SI_Woolf2021!$E$9:$E$93-BK$58)-63.1579*EXP(-0.19*Fperm_SI_Woolf2021!$E$9:$E$93)+63.1579*EXP(-0.19*BK$58))/(Fperm_SI_Woolf2021!$E$9:$E$93-BK$58))*(BK$58-Fperm_SI_Woolf2021!$E$9:$E$93)/10))) + Fperm_SI_Woolf2021!$G$9:$G$93*EXP(-Fperm_SI_Woolf2021!$J$9:$J$93*$C80*IF(BK$58=Fperm_SI_Woolf2021!$E$9:$E$93,1,EXP(LN((1.1*(Fperm_SI_Woolf2021!$E$9:$E$93-BK$58)-63.1579*EXP(-0.19*Fperm_SI_Woolf2021!$E$9:$E$93)+63.1579*EXP(-0.19*BK$58))/(Fperm_SI_Woolf2021!$E$9:$E$93-BK$58))*(BK$58-Fperm_SI_Woolf2021!$E$9:$E$93)/10))) + Fperm_SI_Woolf2021!$H$9:$H$93*EXP(-Fperm_SI_Woolf2021!$K$9:$K$93*$C80*IF(BK$58=Fperm_SI_Woolf2021!$E$9:$E$93,1,EXP(LN((1.1*(Fperm_SI_Woolf2021!$E$9:$E$93-BK$58)-63.1579*EXP(-0.19*Fperm_SI_Woolf2021!$E$9:$E$93)+63.1579*EXP(-0.19*BK$58))/(Fperm_SI_Woolf2021!$E$9:$E$93-BK$58))*(BK$58-Fperm_SI_Woolf2021!$E$9:$E$93)/10))),Fperm_SI_Woolf2021!$D$9:$D$93)*BK$57+INTERCEPT(Fperm_SI_Woolf2021!$F$9:$F$93*EXP(-Fperm_SI_Woolf2021!$I$9:$I$93*$C80*IF(BK$58=Fperm_SI_Woolf2021!$E$9:$E$93,1,EXP(LN((1.1*(Fperm_SI_Woolf2021!$E$9:$E$93-BK$58)-63.1579*EXP(-0.19*Fperm_SI_Woolf2021!$E$9:$E$93)+63.1579*EXP(-0.19*BK$58))/(Fperm_SI_Woolf2021!$E$9:$E$93-BK$58))*(BK$58-Fperm_SI_Woolf2021!$E$9:$E$93)/10))) + Fperm_SI_Woolf2021!$G$9:$G$93*EXP(-Fperm_SI_Woolf2021!$J$9:$J$93*$C80*IF(BK$58=Fperm_SI_Woolf2021!$E$9:$E$93,1,EXP(LN((1.1*(Fperm_SI_Woolf2021!$E$9:$E$93-BK$58)-63.1579*EXP(-0.19*Fperm_SI_Woolf2021!$E$9:$E$93)+63.1579*EXP(-0.19*BK$58))/(Fperm_SI_Woolf2021!$E$9:$E$93-BK$58))*(BK$58-Fperm_SI_Woolf2021!$E$9:$E$93)/10))) + Fperm_SI_Woolf2021!$H$9:$H$93*EXP(-Fperm_SI_Woolf2021!$K$9:$K$93*$C80*IF(BK$58=Fperm_SI_Woolf2021!$E$9:$E$93,1,EXP(LN((1.1*(Fperm_SI_Woolf2021!$E$9:$E$93-BK$58)-63.1579*EXP(-0.19*Fperm_SI_Woolf2021!$E$9:$E$93)+63.1579*EXP(-0.19*BK$58))/(Fperm_SI_Woolf2021!$E$9:$E$93-BK$58))*(BK$58-Fperm_SI_Woolf2021!$E$9:$E$93)/10))),Fperm_SI_Woolf2021!$D$9:$D$93))</f>
        <v>0.35230474237215198</v>
      </c>
      <c r="BL80" s="51" cm="1">
        <f t="array" ref="BL80">MIN(1,SLOPE(Fperm_SI_Woolf2021!$F$9:$F$93*EXP(-Fperm_SI_Woolf2021!$I$9:$I$93*$C80*IF(BL$58=Fperm_SI_Woolf2021!$E$9:$E$93,1,EXP(LN((1.1*(Fperm_SI_Woolf2021!$E$9:$E$93-BL$58)-63.1579*EXP(-0.19*Fperm_SI_Woolf2021!$E$9:$E$93)+63.1579*EXP(-0.19*BL$58))/(Fperm_SI_Woolf2021!$E$9:$E$93-BL$58))*(BL$58-Fperm_SI_Woolf2021!$E$9:$E$93)/10))) + Fperm_SI_Woolf2021!$G$9:$G$93*EXP(-Fperm_SI_Woolf2021!$J$9:$J$93*$C80*IF(BL$58=Fperm_SI_Woolf2021!$E$9:$E$93,1,EXP(LN((1.1*(Fperm_SI_Woolf2021!$E$9:$E$93-BL$58)-63.1579*EXP(-0.19*Fperm_SI_Woolf2021!$E$9:$E$93)+63.1579*EXP(-0.19*BL$58))/(Fperm_SI_Woolf2021!$E$9:$E$93-BL$58))*(BL$58-Fperm_SI_Woolf2021!$E$9:$E$93)/10))) + Fperm_SI_Woolf2021!$H$9:$H$93*EXP(-Fperm_SI_Woolf2021!$K$9:$K$93*$C80*IF(BL$58=Fperm_SI_Woolf2021!$E$9:$E$93,1,EXP(LN((1.1*(Fperm_SI_Woolf2021!$E$9:$E$93-BL$58)-63.1579*EXP(-0.19*Fperm_SI_Woolf2021!$E$9:$E$93)+63.1579*EXP(-0.19*BL$58))/(Fperm_SI_Woolf2021!$E$9:$E$93-BL$58))*(BL$58-Fperm_SI_Woolf2021!$E$9:$E$93)/10))),Fperm_SI_Woolf2021!$D$9:$D$93)*BL$57+INTERCEPT(Fperm_SI_Woolf2021!$F$9:$F$93*EXP(-Fperm_SI_Woolf2021!$I$9:$I$93*$C80*IF(BL$58=Fperm_SI_Woolf2021!$E$9:$E$93,1,EXP(LN((1.1*(Fperm_SI_Woolf2021!$E$9:$E$93-BL$58)-63.1579*EXP(-0.19*Fperm_SI_Woolf2021!$E$9:$E$93)+63.1579*EXP(-0.19*BL$58))/(Fperm_SI_Woolf2021!$E$9:$E$93-BL$58))*(BL$58-Fperm_SI_Woolf2021!$E$9:$E$93)/10))) + Fperm_SI_Woolf2021!$G$9:$G$93*EXP(-Fperm_SI_Woolf2021!$J$9:$J$93*$C80*IF(BL$58=Fperm_SI_Woolf2021!$E$9:$E$93,1,EXP(LN((1.1*(Fperm_SI_Woolf2021!$E$9:$E$93-BL$58)-63.1579*EXP(-0.19*Fperm_SI_Woolf2021!$E$9:$E$93)+63.1579*EXP(-0.19*BL$58))/(Fperm_SI_Woolf2021!$E$9:$E$93-BL$58))*(BL$58-Fperm_SI_Woolf2021!$E$9:$E$93)/10))) + Fperm_SI_Woolf2021!$H$9:$H$93*EXP(-Fperm_SI_Woolf2021!$K$9:$K$93*$C80*IF(BL$58=Fperm_SI_Woolf2021!$E$9:$E$93,1,EXP(LN((1.1*(Fperm_SI_Woolf2021!$E$9:$E$93-BL$58)-63.1579*EXP(-0.19*Fperm_SI_Woolf2021!$E$9:$E$93)+63.1579*EXP(-0.19*BL$58))/(Fperm_SI_Woolf2021!$E$9:$E$93-BL$58))*(BL$58-Fperm_SI_Woolf2021!$E$9:$E$93)/10))),Fperm_SI_Woolf2021!$D$9:$D$93))</f>
        <v>0.75790374713414477</v>
      </c>
      <c r="BM80" s="51" cm="1">
        <f t="array" ref="BM80">MIN(1,SLOPE(Fperm_SI_Woolf2021!$F$9:$F$93*EXP(-Fperm_SI_Woolf2021!$I$9:$I$93*$C80*IF(BM$58=Fperm_SI_Woolf2021!$E$9:$E$93,1,EXP(LN((1.1*(Fperm_SI_Woolf2021!$E$9:$E$93-BM$58)-63.1579*EXP(-0.19*Fperm_SI_Woolf2021!$E$9:$E$93)+63.1579*EXP(-0.19*BM$58))/(Fperm_SI_Woolf2021!$E$9:$E$93-BM$58))*(BM$58-Fperm_SI_Woolf2021!$E$9:$E$93)/10))) + Fperm_SI_Woolf2021!$G$9:$G$93*EXP(-Fperm_SI_Woolf2021!$J$9:$J$93*$C80*IF(BM$58=Fperm_SI_Woolf2021!$E$9:$E$93,1,EXP(LN((1.1*(Fperm_SI_Woolf2021!$E$9:$E$93-BM$58)-63.1579*EXP(-0.19*Fperm_SI_Woolf2021!$E$9:$E$93)+63.1579*EXP(-0.19*BM$58))/(Fperm_SI_Woolf2021!$E$9:$E$93-BM$58))*(BM$58-Fperm_SI_Woolf2021!$E$9:$E$93)/10))) + Fperm_SI_Woolf2021!$H$9:$H$93*EXP(-Fperm_SI_Woolf2021!$K$9:$K$93*$C80*IF(BM$58=Fperm_SI_Woolf2021!$E$9:$E$93,1,EXP(LN((1.1*(Fperm_SI_Woolf2021!$E$9:$E$93-BM$58)-63.1579*EXP(-0.19*Fperm_SI_Woolf2021!$E$9:$E$93)+63.1579*EXP(-0.19*BM$58))/(Fperm_SI_Woolf2021!$E$9:$E$93-BM$58))*(BM$58-Fperm_SI_Woolf2021!$E$9:$E$93)/10))),Fperm_SI_Woolf2021!$D$9:$D$93)*BM$57+INTERCEPT(Fperm_SI_Woolf2021!$F$9:$F$93*EXP(-Fperm_SI_Woolf2021!$I$9:$I$93*$C80*IF(BM$58=Fperm_SI_Woolf2021!$E$9:$E$93,1,EXP(LN((1.1*(Fperm_SI_Woolf2021!$E$9:$E$93-BM$58)-63.1579*EXP(-0.19*Fperm_SI_Woolf2021!$E$9:$E$93)+63.1579*EXP(-0.19*BM$58))/(Fperm_SI_Woolf2021!$E$9:$E$93-BM$58))*(BM$58-Fperm_SI_Woolf2021!$E$9:$E$93)/10))) + Fperm_SI_Woolf2021!$G$9:$G$93*EXP(-Fperm_SI_Woolf2021!$J$9:$J$93*$C80*IF(BM$58=Fperm_SI_Woolf2021!$E$9:$E$93,1,EXP(LN((1.1*(Fperm_SI_Woolf2021!$E$9:$E$93-BM$58)-63.1579*EXP(-0.19*Fperm_SI_Woolf2021!$E$9:$E$93)+63.1579*EXP(-0.19*BM$58))/(Fperm_SI_Woolf2021!$E$9:$E$93-BM$58))*(BM$58-Fperm_SI_Woolf2021!$E$9:$E$93)/10))) + Fperm_SI_Woolf2021!$H$9:$H$93*EXP(-Fperm_SI_Woolf2021!$K$9:$K$93*$C80*IF(BM$58=Fperm_SI_Woolf2021!$E$9:$E$93,1,EXP(LN((1.1*(Fperm_SI_Woolf2021!$E$9:$E$93-BM$58)-63.1579*EXP(-0.19*Fperm_SI_Woolf2021!$E$9:$E$93)+63.1579*EXP(-0.19*BM$58))/(Fperm_SI_Woolf2021!$E$9:$E$93-BM$58))*(BM$58-Fperm_SI_Woolf2021!$E$9:$E$93)/10))),Fperm_SI_Woolf2021!$D$9:$D$93))</f>
        <v>0.72686256071655098</v>
      </c>
      <c r="BN80" s="51" cm="1">
        <f t="array" ref="BN80">MIN(1,SLOPE(Fperm_SI_Woolf2021!$F$9:$F$93*EXP(-Fperm_SI_Woolf2021!$I$9:$I$93*$C80*IF(BN$58=Fperm_SI_Woolf2021!$E$9:$E$93,1,EXP(LN((1.1*(Fperm_SI_Woolf2021!$E$9:$E$93-BN$58)-63.1579*EXP(-0.19*Fperm_SI_Woolf2021!$E$9:$E$93)+63.1579*EXP(-0.19*BN$58))/(Fperm_SI_Woolf2021!$E$9:$E$93-BN$58))*(BN$58-Fperm_SI_Woolf2021!$E$9:$E$93)/10))) + Fperm_SI_Woolf2021!$G$9:$G$93*EXP(-Fperm_SI_Woolf2021!$J$9:$J$93*$C80*IF(BN$58=Fperm_SI_Woolf2021!$E$9:$E$93,1,EXP(LN((1.1*(Fperm_SI_Woolf2021!$E$9:$E$93-BN$58)-63.1579*EXP(-0.19*Fperm_SI_Woolf2021!$E$9:$E$93)+63.1579*EXP(-0.19*BN$58))/(Fperm_SI_Woolf2021!$E$9:$E$93-BN$58))*(BN$58-Fperm_SI_Woolf2021!$E$9:$E$93)/10))) + Fperm_SI_Woolf2021!$H$9:$H$93*EXP(-Fperm_SI_Woolf2021!$K$9:$K$93*$C80*IF(BN$58=Fperm_SI_Woolf2021!$E$9:$E$93,1,EXP(LN((1.1*(Fperm_SI_Woolf2021!$E$9:$E$93-BN$58)-63.1579*EXP(-0.19*Fperm_SI_Woolf2021!$E$9:$E$93)+63.1579*EXP(-0.19*BN$58))/(Fperm_SI_Woolf2021!$E$9:$E$93-BN$58))*(BN$58-Fperm_SI_Woolf2021!$E$9:$E$93)/10))),Fperm_SI_Woolf2021!$D$9:$D$93)*BN$57+INTERCEPT(Fperm_SI_Woolf2021!$F$9:$F$93*EXP(-Fperm_SI_Woolf2021!$I$9:$I$93*$C80*IF(BN$58=Fperm_SI_Woolf2021!$E$9:$E$93,1,EXP(LN((1.1*(Fperm_SI_Woolf2021!$E$9:$E$93-BN$58)-63.1579*EXP(-0.19*Fperm_SI_Woolf2021!$E$9:$E$93)+63.1579*EXP(-0.19*BN$58))/(Fperm_SI_Woolf2021!$E$9:$E$93-BN$58))*(BN$58-Fperm_SI_Woolf2021!$E$9:$E$93)/10))) + Fperm_SI_Woolf2021!$G$9:$G$93*EXP(-Fperm_SI_Woolf2021!$J$9:$J$93*$C80*IF(BN$58=Fperm_SI_Woolf2021!$E$9:$E$93,1,EXP(LN((1.1*(Fperm_SI_Woolf2021!$E$9:$E$93-BN$58)-63.1579*EXP(-0.19*Fperm_SI_Woolf2021!$E$9:$E$93)+63.1579*EXP(-0.19*BN$58))/(Fperm_SI_Woolf2021!$E$9:$E$93-BN$58))*(BN$58-Fperm_SI_Woolf2021!$E$9:$E$93)/10))) + Fperm_SI_Woolf2021!$H$9:$H$93*EXP(-Fperm_SI_Woolf2021!$K$9:$K$93*$C80*IF(BN$58=Fperm_SI_Woolf2021!$E$9:$E$93,1,EXP(LN((1.1*(Fperm_SI_Woolf2021!$E$9:$E$93-BN$58)-63.1579*EXP(-0.19*Fperm_SI_Woolf2021!$E$9:$E$93)+63.1579*EXP(-0.19*BN$58))/(Fperm_SI_Woolf2021!$E$9:$E$93-BN$58))*(BN$58-Fperm_SI_Woolf2021!$E$9:$E$93)/10))),Fperm_SI_Woolf2021!$D$9:$D$93))</f>
        <v>0.69582137429895707</v>
      </c>
      <c r="BO80" s="51" cm="1">
        <f t="array" ref="BO80">MIN(1,SLOPE(Fperm_SI_Woolf2021!$F$9:$F$93*EXP(-Fperm_SI_Woolf2021!$I$9:$I$93*$C80*IF(BO$58=Fperm_SI_Woolf2021!$E$9:$E$93,1,EXP(LN((1.1*(Fperm_SI_Woolf2021!$E$9:$E$93-BO$58)-63.1579*EXP(-0.19*Fperm_SI_Woolf2021!$E$9:$E$93)+63.1579*EXP(-0.19*BO$58))/(Fperm_SI_Woolf2021!$E$9:$E$93-BO$58))*(BO$58-Fperm_SI_Woolf2021!$E$9:$E$93)/10))) + Fperm_SI_Woolf2021!$G$9:$G$93*EXP(-Fperm_SI_Woolf2021!$J$9:$J$93*$C80*IF(BO$58=Fperm_SI_Woolf2021!$E$9:$E$93,1,EXP(LN((1.1*(Fperm_SI_Woolf2021!$E$9:$E$93-BO$58)-63.1579*EXP(-0.19*Fperm_SI_Woolf2021!$E$9:$E$93)+63.1579*EXP(-0.19*BO$58))/(Fperm_SI_Woolf2021!$E$9:$E$93-BO$58))*(BO$58-Fperm_SI_Woolf2021!$E$9:$E$93)/10))) + Fperm_SI_Woolf2021!$H$9:$H$93*EXP(-Fperm_SI_Woolf2021!$K$9:$K$93*$C80*IF(BO$58=Fperm_SI_Woolf2021!$E$9:$E$93,1,EXP(LN((1.1*(Fperm_SI_Woolf2021!$E$9:$E$93-BO$58)-63.1579*EXP(-0.19*Fperm_SI_Woolf2021!$E$9:$E$93)+63.1579*EXP(-0.19*BO$58))/(Fperm_SI_Woolf2021!$E$9:$E$93-BO$58))*(BO$58-Fperm_SI_Woolf2021!$E$9:$E$93)/10))),Fperm_SI_Woolf2021!$D$9:$D$93)*BO$57+INTERCEPT(Fperm_SI_Woolf2021!$F$9:$F$93*EXP(-Fperm_SI_Woolf2021!$I$9:$I$93*$C80*IF(BO$58=Fperm_SI_Woolf2021!$E$9:$E$93,1,EXP(LN((1.1*(Fperm_SI_Woolf2021!$E$9:$E$93-BO$58)-63.1579*EXP(-0.19*Fperm_SI_Woolf2021!$E$9:$E$93)+63.1579*EXP(-0.19*BO$58))/(Fperm_SI_Woolf2021!$E$9:$E$93-BO$58))*(BO$58-Fperm_SI_Woolf2021!$E$9:$E$93)/10))) + Fperm_SI_Woolf2021!$G$9:$G$93*EXP(-Fperm_SI_Woolf2021!$J$9:$J$93*$C80*IF(BO$58=Fperm_SI_Woolf2021!$E$9:$E$93,1,EXP(LN((1.1*(Fperm_SI_Woolf2021!$E$9:$E$93-BO$58)-63.1579*EXP(-0.19*Fperm_SI_Woolf2021!$E$9:$E$93)+63.1579*EXP(-0.19*BO$58))/(Fperm_SI_Woolf2021!$E$9:$E$93-BO$58))*(BO$58-Fperm_SI_Woolf2021!$E$9:$E$93)/10))) + Fperm_SI_Woolf2021!$H$9:$H$93*EXP(-Fperm_SI_Woolf2021!$K$9:$K$93*$C80*IF(BO$58=Fperm_SI_Woolf2021!$E$9:$E$93,1,EXP(LN((1.1*(Fperm_SI_Woolf2021!$E$9:$E$93-BO$58)-63.1579*EXP(-0.19*Fperm_SI_Woolf2021!$E$9:$E$93)+63.1579*EXP(-0.19*BO$58))/(Fperm_SI_Woolf2021!$E$9:$E$93-BO$58))*(BO$58-Fperm_SI_Woolf2021!$E$9:$E$93)/10))),Fperm_SI_Woolf2021!$D$9:$D$93))</f>
        <v>0.66478018788136328</v>
      </c>
      <c r="BP80" s="51" cm="1">
        <f t="array" ref="BP80">MIN(1,SLOPE(Fperm_SI_Woolf2021!$F$9:$F$93*EXP(-Fperm_SI_Woolf2021!$I$9:$I$93*$C80*IF(BP$58=Fperm_SI_Woolf2021!$E$9:$E$93,1,EXP(LN((1.1*(Fperm_SI_Woolf2021!$E$9:$E$93-BP$58)-63.1579*EXP(-0.19*Fperm_SI_Woolf2021!$E$9:$E$93)+63.1579*EXP(-0.19*BP$58))/(Fperm_SI_Woolf2021!$E$9:$E$93-BP$58))*(BP$58-Fperm_SI_Woolf2021!$E$9:$E$93)/10))) + Fperm_SI_Woolf2021!$G$9:$G$93*EXP(-Fperm_SI_Woolf2021!$J$9:$J$93*$C80*IF(BP$58=Fperm_SI_Woolf2021!$E$9:$E$93,1,EXP(LN((1.1*(Fperm_SI_Woolf2021!$E$9:$E$93-BP$58)-63.1579*EXP(-0.19*Fperm_SI_Woolf2021!$E$9:$E$93)+63.1579*EXP(-0.19*BP$58))/(Fperm_SI_Woolf2021!$E$9:$E$93-BP$58))*(BP$58-Fperm_SI_Woolf2021!$E$9:$E$93)/10))) + Fperm_SI_Woolf2021!$H$9:$H$93*EXP(-Fperm_SI_Woolf2021!$K$9:$K$93*$C80*IF(BP$58=Fperm_SI_Woolf2021!$E$9:$E$93,1,EXP(LN((1.1*(Fperm_SI_Woolf2021!$E$9:$E$93-BP$58)-63.1579*EXP(-0.19*Fperm_SI_Woolf2021!$E$9:$E$93)+63.1579*EXP(-0.19*BP$58))/(Fperm_SI_Woolf2021!$E$9:$E$93-BP$58))*(BP$58-Fperm_SI_Woolf2021!$E$9:$E$93)/10))),Fperm_SI_Woolf2021!$D$9:$D$93)*BP$57+INTERCEPT(Fperm_SI_Woolf2021!$F$9:$F$93*EXP(-Fperm_SI_Woolf2021!$I$9:$I$93*$C80*IF(BP$58=Fperm_SI_Woolf2021!$E$9:$E$93,1,EXP(LN((1.1*(Fperm_SI_Woolf2021!$E$9:$E$93-BP$58)-63.1579*EXP(-0.19*Fperm_SI_Woolf2021!$E$9:$E$93)+63.1579*EXP(-0.19*BP$58))/(Fperm_SI_Woolf2021!$E$9:$E$93-BP$58))*(BP$58-Fperm_SI_Woolf2021!$E$9:$E$93)/10))) + Fperm_SI_Woolf2021!$G$9:$G$93*EXP(-Fperm_SI_Woolf2021!$J$9:$J$93*$C80*IF(BP$58=Fperm_SI_Woolf2021!$E$9:$E$93,1,EXP(LN((1.1*(Fperm_SI_Woolf2021!$E$9:$E$93-BP$58)-63.1579*EXP(-0.19*Fperm_SI_Woolf2021!$E$9:$E$93)+63.1579*EXP(-0.19*BP$58))/(Fperm_SI_Woolf2021!$E$9:$E$93-BP$58))*(BP$58-Fperm_SI_Woolf2021!$E$9:$E$93)/10))) + Fperm_SI_Woolf2021!$H$9:$H$93*EXP(-Fperm_SI_Woolf2021!$K$9:$K$93*$C80*IF(BP$58=Fperm_SI_Woolf2021!$E$9:$E$93,1,EXP(LN((1.1*(Fperm_SI_Woolf2021!$E$9:$E$93-BP$58)-63.1579*EXP(-0.19*Fperm_SI_Woolf2021!$E$9:$E$93)+63.1579*EXP(-0.19*BP$58))/(Fperm_SI_Woolf2021!$E$9:$E$93-BP$58))*(BP$58-Fperm_SI_Woolf2021!$E$9:$E$93)/10))),Fperm_SI_Woolf2021!$D$9:$D$93))</f>
        <v>0.63373900146376938</v>
      </c>
      <c r="BQ80" s="51" cm="1">
        <f t="array" ref="BQ80">MIN(1,SLOPE(Fperm_SI_Woolf2021!$F$9:$F$93*EXP(-Fperm_SI_Woolf2021!$I$9:$I$93*$C80*IF(BQ$58=Fperm_SI_Woolf2021!$E$9:$E$93,1,EXP(LN((1.1*(Fperm_SI_Woolf2021!$E$9:$E$93-BQ$58)-63.1579*EXP(-0.19*Fperm_SI_Woolf2021!$E$9:$E$93)+63.1579*EXP(-0.19*BQ$58))/(Fperm_SI_Woolf2021!$E$9:$E$93-BQ$58))*(BQ$58-Fperm_SI_Woolf2021!$E$9:$E$93)/10))) + Fperm_SI_Woolf2021!$G$9:$G$93*EXP(-Fperm_SI_Woolf2021!$J$9:$J$93*$C80*IF(BQ$58=Fperm_SI_Woolf2021!$E$9:$E$93,1,EXP(LN((1.1*(Fperm_SI_Woolf2021!$E$9:$E$93-BQ$58)-63.1579*EXP(-0.19*Fperm_SI_Woolf2021!$E$9:$E$93)+63.1579*EXP(-0.19*BQ$58))/(Fperm_SI_Woolf2021!$E$9:$E$93-BQ$58))*(BQ$58-Fperm_SI_Woolf2021!$E$9:$E$93)/10))) + Fperm_SI_Woolf2021!$H$9:$H$93*EXP(-Fperm_SI_Woolf2021!$K$9:$K$93*$C80*IF(BQ$58=Fperm_SI_Woolf2021!$E$9:$E$93,1,EXP(LN((1.1*(Fperm_SI_Woolf2021!$E$9:$E$93-BQ$58)-63.1579*EXP(-0.19*Fperm_SI_Woolf2021!$E$9:$E$93)+63.1579*EXP(-0.19*BQ$58))/(Fperm_SI_Woolf2021!$E$9:$E$93-BQ$58))*(BQ$58-Fperm_SI_Woolf2021!$E$9:$E$93)/10))),Fperm_SI_Woolf2021!$D$9:$D$93)*BQ$57+INTERCEPT(Fperm_SI_Woolf2021!$F$9:$F$93*EXP(-Fperm_SI_Woolf2021!$I$9:$I$93*$C80*IF(BQ$58=Fperm_SI_Woolf2021!$E$9:$E$93,1,EXP(LN((1.1*(Fperm_SI_Woolf2021!$E$9:$E$93-BQ$58)-63.1579*EXP(-0.19*Fperm_SI_Woolf2021!$E$9:$E$93)+63.1579*EXP(-0.19*BQ$58))/(Fperm_SI_Woolf2021!$E$9:$E$93-BQ$58))*(BQ$58-Fperm_SI_Woolf2021!$E$9:$E$93)/10))) + Fperm_SI_Woolf2021!$G$9:$G$93*EXP(-Fperm_SI_Woolf2021!$J$9:$J$93*$C80*IF(BQ$58=Fperm_SI_Woolf2021!$E$9:$E$93,1,EXP(LN((1.1*(Fperm_SI_Woolf2021!$E$9:$E$93-BQ$58)-63.1579*EXP(-0.19*Fperm_SI_Woolf2021!$E$9:$E$93)+63.1579*EXP(-0.19*BQ$58))/(Fperm_SI_Woolf2021!$E$9:$E$93-BQ$58))*(BQ$58-Fperm_SI_Woolf2021!$E$9:$E$93)/10))) + Fperm_SI_Woolf2021!$H$9:$H$93*EXP(-Fperm_SI_Woolf2021!$K$9:$K$93*$C80*IF(BQ$58=Fperm_SI_Woolf2021!$E$9:$E$93,1,EXP(LN((1.1*(Fperm_SI_Woolf2021!$E$9:$E$93-BQ$58)-63.1579*EXP(-0.19*Fperm_SI_Woolf2021!$E$9:$E$93)+63.1579*EXP(-0.19*BQ$58))/(Fperm_SI_Woolf2021!$E$9:$E$93-BQ$58))*(BQ$58-Fperm_SI_Woolf2021!$E$9:$E$93)/10))),Fperm_SI_Woolf2021!$D$9:$D$93))</f>
        <v>0.60269781504617559</v>
      </c>
      <c r="BR80" s="51" cm="1">
        <f t="array" ref="BR80">MIN(1,SLOPE(Fperm_SI_Woolf2021!$F$9:$F$93*EXP(-Fperm_SI_Woolf2021!$I$9:$I$93*$C80*IF(BR$58=Fperm_SI_Woolf2021!$E$9:$E$93,1,EXP(LN((1.1*(Fperm_SI_Woolf2021!$E$9:$E$93-BR$58)-63.1579*EXP(-0.19*Fperm_SI_Woolf2021!$E$9:$E$93)+63.1579*EXP(-0.19*BR$58))/(Fperm_SI_Woolf2021!$E$9:$E$93-BR$58))*(BR$58-Fperm_SI_Woolf2021!$E$9:$E$93)/10))) + Fperm_SI_Woolf2021!$G$9:$G$93*EXP(-Fperm_SI_Woolf2021!$J$9:$J$93*$C80*IF(BR$58=Fperm_SI_Woolf2021!$E$9:$E$93,1,EXP(LN((1.1*(Fperm_SI_Woolf2021!$E$9:$E$93-BR$58)-63.1579*EXP(-0.19*Fperm_SI_Woolf2021!$E$9:$E$93)+63.1579*EXP(-0.19*BR$58))/(Fperm_SI_Woolf2021!$E$9:$E$93-BR$58))*(BR$58-Fperm_SI_Woolf2021!$E$9:$E$93)/10))) + Fperm_SI_Woolf2021!$H$9:$H$93*EXP(-Fperm_SI_Woolf2021!$K$9:$K$93*$C80*IF(BR$58=Fperm_SI_Woolf2021!$E$9:$E$93,1,EXP(LN((1.1*(Fperm_SI_Woolf2021!$E$9:$E$93-BR$58)-63.1579*EXP(-0.19*Fperm_SI_Woolf2021!$E$9:$E$93)+63.1579*EXP(-0.19*BR$58))/(Fperm_SI_Woolf2021!$E$9:$E$93-BR$58))*(BR$58-Fperm_SI_Woolf2021!$E$9:$E$93)/10))),Fperm_SI_Woolf2021!$D$9:$D$93)*BR$57+INTERCEPT(Fperm_SI_Woolf2021!$F$9:$F$93*EXP(-Fperm_SI_Woolf2021!$I$9:$I$93*$C80*IF(BR$58=Fperm_SI_Woolf2021!$E$9:$E$93,1,EXP(LN((1.1*(Fperm_SI_Woolf2021!$E$9:$E$93-BR$58)-63.1579*EXP(-0.19*Fperm_SI_Woolf2021!$E$9:$E$93)+63.1579*EXP(-0.19*BR$58))/(Fperm_SI_Woolf2021!$E$9:$E$93-BR$58))*(BR$58-Fperm_SI_Woolf2021!$E$9:$E$93)/10))) + Fperm_SI_Woolf2021!$G$9:$G$93*EXP(-Fperm_SI_Woolf2021!$J$9:$J$93*$C80*IF(BR$58=Fperm_SI_Woolf2021!$E$9:$E$93,1,EXP(LN((1.1*(Fperm_SI_Woolf2021!$E$9:$E$93-BR$58)-63.1579*EXP(-0.19*Fperm_SI_Woolf2021!$E$9:$E$93)+63.1579*EXP(-0.19*BR$58))/(Fperm_SI_Woolf2021!$E$9:$E$93-BR$58))*(BR$58-Fperm_SI_Woolf2021!$E$9:$E$93)/10))) + Fperm_SI_Woolf2021!$H$9:$H$93*EXP(-Fperm_SI_Woolf2021!$K$9:$K$93*$C80*IF(BR$58=Fperm_SI_Woolf2021!$E$9:$E$93,1,EXP(LN((1.1*(Fperm_SI_Woolf2021!$E$9:$E$93-BR$58)-63.1579*EXP(-0.19*Fperm_SI_Woolf2021!$E$9:$E$93)+63.1579*EXP(-0.19*BR$58))/(Fperm_SI_Woolf2021!$E$9:$E$93-BR$58))*(BR$58-Fperm_SI_Woolf2021!$E$9:$E$93)/10))),Fperm_SI_Woolf2021!$D$9:$D$93))</f>
        <v>0.57165662862858169</v>
      </c>
      <c r="BS80" s="51" cm="1">
        <f t="array" ref="BS80">MIN(1,SLOPE(Fperm_SI_Woolf2021!$F$9:$F$93*EXP(-Fperm_SI_Woolf2021!$I$9:$I$93*$C80*IF(BS$58=Fperm_SI_Woolf2021!$E$9:$E$93,1,EXP(LN((1.1*(Fperm_SI_Woolf2021!$E$9:$E$93-BS$58)-63.1579*EXP(-0.19*Fperm_SI_Woolf2021!$E$9:$E$93)+63.1579*EXP(-0.19*BS$58))/(Fperm_SI_Woolf2021!$E$9:$E$93-BS$58))*(BS$58-Fperm_SI_Woolf2021!$E$9:$E$93)/10))) + Fperm_SI_Woolf2021!$G$9:$G$93*EXP(-Fperm_SI_Woolf2021!$J$9:$J$93*$C80*IF(BS$58=Fperm_SI_Woolf2021!$E$9:$E$93,1,EXP(LN((1.1*(Fperm_SI_Woolf2021!$E$9:$E$93-BS$58)-63.1579*EXP(-0.19*Fperm_SI_Woolf2021!$E$9:$E$93)+63.1579*EXP(-0.19*BS$58))/(Fperm_SI_Woolf2021!$E$9:$E$93-BS$58))*(BS$58-Fperm_SI_Woolf2021!$E$9:$E$93)/10))) + Fperm_SI_Woolf2021!$H$9:$H$93*EXP(-Fperm_SI_Woolf2021!$K$9:$K$93*$C80*IF(BS$58=Fperm_SI_Woolf2021!$E$9:$E$93,1,EXP(LN((1.1*(Fperm_SI_Woolf2021!$E$9:$E$93-BS$58)-63.1579*EXP(-0.19*Fperm_SI_Woolf2021!$E$9:$E$93)+63.1579*EXP(-0.19*BS$58))/(Fperm_SI_Woolf2021!$E$9:$E$93-BS$58))*(BS$58-Fperm_SI_Woolf2021!$E$9:$E$93)/10))),Fperm_SI_Woolf2021!$D$9:$D$93)*BS$57+INTERCEPT(Fperm_SI_Woolf2021!$F$9:$F$93*EXP(-Fperm_SI_Woolf2021!$I$9:$I$93*$C80*IF(BS$58=Fperm_SI_Woolf2021!$E$9:$E$93,1,EXP(LN((1.1*(Fperm_SI_Woolf2021!$E$9:$E$93-BS$58)-63.1579*EXP(-0.19*Fperm_SI_Woolf2021!$E$9:$E$93)+63.1579*EXP(-0.19*BS$58))/(Fperm_SI_Woolf2021!$E$9:$E$93-BS$58))*(BS$58-Fperm_SI_Woolf2021!$E$9:$E$93)/10))) + Fperm_SI_Woolf2021!$G$9:$G$93*EXP(-Fperm_SI_Woolf2021!$J$9:$J$93*$C80*IF(BS$58=Fperm_SI_Woolf2021!$E$9:$E$93,1,EXP(LN((1.1*(Fperm_SI_Woolf2021!$E$9:$E$93-BS$58)-63.1579*EXP(-0.19*Fperm_SI_Woolf2021!$E$9:$E$93)+63.1579*EXP(-0.19*BS$58))/(Fperm_SI_Woolf2021!$E$9:$E$93-BS$58))*(BS$58-Fperm_SI_Woolf2021!$E$9:$E$93)/10))) + Fperm_SI_Woolf2021!$H$9:$H$93*EXP(-Fperm_SI_Woolf2021!$K$9:$K$93*$C80*IF(BS$58=Fperm_SI_Woolf2021!$E$9:$E$93,1,EXP(LN((1.1*(Fperm_SI_Woolf2021!$E$9:$E$93-BS$58)-63.1579*EXP(-0.19*Fperm_SI_Woolf2021!$E$9:$E$93)+63.1579*EXP(-0.19*BS$58))/(Fperm_SI_Woolf2021!$E$9:$E$93-BS$58))*(BS$58-Fperm_SI_Woolf2021!$E$9:$E$93)/10))),Fperm_SI_Woolf2021!$D$9:$D$93))</f>
        <v>0.5406154422109879</v>
      </c>
      <c r="BT80" s="51" cm="1">
        <f t="array" ref="BT80">MIN(1,SLOPE(Fperm_SI_Woolf2021!$F$9:$F$93*EXP(-Fperm_SI_Woolf2021!$I$9:$I$93*$C80*IF(BT$58=Fperm_SI_Woolf2021!$E$9:$E$93,1,EXP(LN((1.1*(Fperm_SI_Woolf2021!$E$9:$E$93-BT$58)-63.1579*EXP(-0.19*Fperm_SI_Woolf2021!$E$9:$E$93)+63.1579*EXP(-0.19*BT$58))/(Fperm_SI_Woolf2021!$E$9:$E$93-BT$58))*(BT$58-Fperm_SI_Woolf2021!$E$9:$E$93)/10))) + Fperm_SI_Woolf2021!$G$9:$G$93*EXP(-Fperm_SI_Woolf2021!$J$9:$J$93*$C80*IF(BT$58=Fperm_SI_Woolf2021!$E$9:$E$93,1,EXP(LN((1.1*(Fperm_SI_Woolf2021!$E$9:$E$93-BT$58)-63.1579*EXP(-0.19*Fperm_SI_Woolf2021!$E$9:$E$93)+63.1579*EXP(-0.19*BT$58))/(Fperm_SI_Woolf2021!$E$9:$E$93-BT$58))*(BT$58-Fperm_SI_Woolf2021!$E$9:$E$93)/10))) + Fperm_SI_Woolf2021!$H$9:$H$93*EXP(-Fperm_SI_Woolf2021!$K$9:$K$93*$C80*IF(BT$58=Fperm_SI_Woolf2021!$E$9:$E$93,1,EXP(LN((1.1*(Fperm_SI_Woolf2021!$E$9:$E$93-BT$58)-63.1579*EXP(-0.19*Fperm_SI_Woolf2021!$E$9:$E$93)+63.1579*EXP(-0.19*BT$58))/(Fperm_SI_Woolf2021!$E$9:$E$93-BT$58))*(BT$58-Fperm_SI_Woolf2021!$E$9:$E$93)/10))),Fperm_SI_Woolf2021!$D$9:$D$93)*BT$57+INTERCEPT(Fperm_SI_Woolf2021!$F$9:$F$93*EXP(-Fperm_SI_Woolf2021!$I$9:$I$93*$C80*IF(BT$58=Fperm_SI_Woolf2021!$E$9:$E$93,1,EXP(LN((1.1*(Fperm_SI_Woolf2021!$E$9:$E$93-BT$58)-63.1579*EXP(-0.19*Fperm_SI_Woolf2021!$E$9:$E$93)+63.1579*EXP(-0.19*BT$58))/(Fperm_SI_Woolf2021!$E$9:$E$93-BT$58))*(BT$58-Fperm_SI_Woolf2021!$E$9:$E$93)/10))) + Fperm_SI_Woolf2021!$G$9:$G$93*EXP(-Fperm_SI_Woolf2021!$J$9:$J$93*$C80*IF(BT$58=Fperm_SI_Woolf2021!$E$9:$E$93,1,EXP(LN((1.1*(Fperm_SI_Woolf2021!$E$9:$E$93-BT$58)-63.1579*EXP(-0.19*Fperm_SI_Woolf2021!$E$9:$E$93)+63.1579*EXP(-0.19*BT$58))/(Fperm_SI_Woolf2021!$E$9:$E$93-BT$58))*(BT$58-Fperm_SI_Woolf2021!$E$9:$E$93)/10))) + Fperm_SI_Woolf2021!$H$9:$H$93*EXP(-Fperm_SI_Woolf2021!$K$9:$K$93*$C80*IF(BT$58=Fperm_SI_Woolf2021!$E$9:$E$93,1,EXP(LN((1.1*(Fperm_SI_Woolf2021!$E$9:$E$93-BT$58)-63.1579*EXP(-0.19*Fperm_SI_Woolf2021!$E$9:$E$93)+63.1579*EXP(-0.19*BT$58))/(Fperm_SI_Woolf2021!$E$9:$E$93-BT$58))*(BT$58-Fperm_SI_Woolf2021!$E$9:$E$93)/10))),Fperm_SI_Woolf2021!$D$9:$D$93))</f>
        <v>0.50957425579339399</v>
      </c>
      <c r="BU80" s="51" cm="1">
        <f t="array" ref="BU80">MIN(1,SLOPE(Fperm_SI_Woolf2021!$F$9:$F$93*EXP(-Fperm_SI_Woolf2021!$I$9:$I$93*$C80*IF(BU$58=Fperm_SI_Woolf2021!$E$9:$E$93,1,EXP(LN((1.1*(Fperm_SI_Woolf2021!$E$9:$E$93-BU$58)-63.1579*EXP(-0.19*Fperm_SI_Woolf2021!$E$9:$E$93)+63.1579*EXP(-0.19*BU$58))/(Fperm_SI_Woolf2021!$E$9:$E$93-BU$58))*(BU$58-Fperm_SI_Woolf2021!$E$9:$E$93)/10))) + Fperm_SI_Woolf2021!$G$9:$G$93*EXP(-Fperm_SI_Woolf2021!$J$9:$J$93*$C80*IF(BU$58=Fperm_SI_Woolf2021!$E$9:$E$93,1,EXP(LN((1.1*(Fperm_SI_Woolf2021!$E$9:$E$93-BU$58)-63.1579*EXP(-0.19*Fperm_SI_Woolf2021!$E$9:$E$93)+63.1579*EXP(-0.19*BU$58))/(Fperm_SI_Woolf2021!$E$9:$E$93-BU$58))*(BU$58-Fperm_SI_Woolf2021!$E$9:$E$93)/10))) + Fperm_SI_Woolf2021!$H$9:$H$93*EXP(-Fperm_SI_Woolf2021!$K$9:$K$93*$C80*IF(BU$58=Fperm_SI_Woolf2021!$E$9:$E$93,1,EXP(LN((1.1*(Fperm_SI_Woolf2021!$E$9:$E$93-BU$58)-63.1579*EXP(-0.19*Fperm_SI_Woolf2021!$E$9:$E$93)+63.1579*EXP(-0.19*BU$58))/(Fperm_SI_Woolf2021!$E$9:$E$93-BU$58))*(BU$58-Fperm_SI_Woolf2021!$E$9:$E$93)/10))),Fperm_SI_Woolf2021!$D$9:$D$93)*BU$57+INTERCEPT(Fperm_SI_Woolf2021!$F$9:$F$93*EXP(-Fperm_SI_Woolf2021!$I$9:$I$93*$C80*IF(BU$58=Fperm_SI_Woolf2021!$E$9:$E$93,1,EXP(LN((1.1*(Fperm_SI_Woolf2021!$E$9:$E$93-BU$58)-63.1579*EXP(-0.19*Fperm_SI_Woolf2021!$E$9:$E$93)+63.1579*EXP(-0.19*BU$58))/(Fperm_SI_Woolf2021!$E$9:$E$93-BU$58))*(BU$58-Fperm_SI_Woolf2021!$E$9:$E$93)/10))) + Fperm_SI_Woolf2021!$G$9:$G$93*EXP(-Fperm_SI_Woolf2021!$J$9:$J$93*$C80*IF(BU$58=Fperm_SI_Woolf2021!$E$9:$E$93,1,EXP(LN((1.1*(Fperm_SI_Woolf2021!$E$9:$E$93-BU$58)-63.1579*EXP(-0.19*Fperm_SI_Woolf2021!$E$9:$E$93)+63.1579*EXP(-0.19*BU$58))/(Fperm_SI_Woolf2021!$E$9:$E$93-BU$58))*(BU$58-Fperm_SI_Woolf2021!$E$9:$E$93)/10))) + Fperm_SI_Woolf2021!$H$9:$H$93*EXP(-Fperm_SI_Woolf2021!$K$9:$K$93*$C80*IF(BU$58=Fperm_SI_Woolf2021!$E$9:$E$93,1,EXP(LN((1.1*(Fperm_SI_Woolf2021!$E$9:$E$93-BU$58)-63.1579*EXP(-0.19*Fperm_SI_Woolf2021!$E$9:$E$93)+63.1579*EXP(-0.19*BU$58))/(Fperm_SI_Woolf2021!$E$9:$E$93-BU$58))*(BU$58-Fperm_SI_Woolf2021!$E$9:$E$93)/10))),Fperm_SI_Woolf2021!$D$9:$D$93))</f>
        <v>0.4785330693758002</v>
      </c>
      <c r="BV80" s="51" cm="1">
        <f t="array" ref="BV80">MIN(1,SLOPE(Fperm_SI_Woolf2021!$F$9:$F$93*EXP(-Fperm_SI_Woolf2021!$I$9:$I$93*$C80*IF(BV$58=Fperm_SI_Woolf2021!$E$9:$E$93,1,EXP(LN((1.1*(Fperm_SI_Woolf2021!$E$9:$E$93-BV$58)-63.1579*EXP(-0.19*Fperm_SI_Woolf2021!$E$9:$E$93)+63.1579*EXP(-0.19*BV$58))/(Fperm_SI_Woolf2021!$E$9:$E$93-BV$58))*(BV$58-Fperm_SI_Woolf2021!$E$9:$E$93)/10))) + Fperm_SI_Woolf2021!$G$9:$G$93*EXP(-Fperm_SI_Woolf2021!$J$9:$J$93*$C80*IF(BV$58=Fperm_SI_Woolf2021!$E$9:$E$93,1,EXP(LN((1.1*(Fperm_SI_Woolf2021!$E$9:$E$93-BV$58)-63.1579*EXP(-0.19*Fperm_SI_Woolf2021!$E$9:$E$93)+63.1579*EXP(-0.19*BV$58))/(Fperm_SI_Woolf2021!$E$9:$E$93-BV$58))*(BV$58-Fperm_SI_Woolf2021!$E$9:$E$93)/10))) + Fperm_SI_Woolf2021!$H$9:$H$93*EXP(-Fperm_SI_Woolf2021!$K$9:$K$93*$C80*IF(BV$58=Fperm_SI_Woolf2021!$E$9:$E$93,1,EXP(LN((1.1*(Fperm_SI_Woolf2021!$E$9:$E$93-BV$58)-63.1579*EXP(-0.19*Fperm_SI_Woolf2021!$E$9:$E$93)+63.1579*EXP(-0.19*BV$58))/(Fperm_SI_Woolf2021!$E$9:$E$93-BV$58))*(BV$58-Fperm_SI_Woolf2021!$E$9:$E$93)/10))),Fperm_SI_Woolf2021!$D$9:$D$93)*BV$57+INTERCEPT(Fperm_SI_Woolf2021!$F$9:$F$93*EXP(-Fperm_SI_Woolf2021!$I$9:$I$93*$C80*IF(BV$58=Fperm_SI_Woolf2021!$E$9:$E$93,1,EXP(LN((1.1*(Fperm_SI_Woolf2021!$E$9:$E$93-BV$58)-63.1579*EXP(-0.19*Fperm_SI_Woolf2021!$E$9:$E$93)+63.1579*EXP(-0.19*BV$58))/(Fperm_SI_Woolf2021!$E$9:$E$93-BV$58))*(BV$58-Fperm_SI_Woolf2021!$E$9:$E$93)/10))) + Fperm_SI_Woolf2021!$G$9:$G$93*EXP(-Fperm_SI_Woolf2021!$J$9:$J$93*$C80*IF(BV$58=Fperm_SI_Woolf2021!$E$9:$E$93,1,EXP(LN((1.1*(Fperm_SI_Woolf2021!$E$9:$E$93-BV$58)-63.1579*EXP(-0.19*Fperm_SI_Woolf2021!$E$9:$E$93)+63.1579*EXP(-0.19*BV$58))/(Fperm_SI_Woolf2021!$E$9:$E$93-BV$58))*(BV$58-Fperm_SI_Woolf2021!$E$9:$E$93)/10))) + Fperm_SI_Woolf2021!$H$9:$H$93*EXP(-Fperm_SI_Woolf2021!$K$9:$K$93*$C80*IF(BV$58=Fperm_SI_Woolf2021!$E$9:$E$93,1,EXP(LN((1.1*(Fperm_SI_Woolf2021!$E$9:$E$93-BV$58)-63.1579*EXP(-0.19*Fperm_SI_Woolf2021!$E$9:$E$93)+63.1579*EXP(-0.19*BV$58))/(Fperm_SI_Woolf2021!$E$9:$E$93-BV$58))*(BV$58-Fperm_SI_Woolf2021!$E$9:$E$93)/10))),Fperm_SI_Woolf2021!$D$9:$D$93))</f>
        <v>0.44749188295820636</v>
      </c>
      <c r="BW80" s="51" cm="1">
        <f t="array" ref="BW80">MIN(1,SLOPE(Fperm_SI_Woolf2021!$F$9:$F$93*EXP(-Fperm_SI_Woolf2021!$I$9:$I$93*$C80*IF(BW$58=Fperm_SI_Woolf2021!$E$9:$E$93,1,EXP(LN((1.1*(Fperm_SI_Woolf2021!$E$9:$E$93-BW$58)-63.1579*EXP(-0.19*Fperm_SI_Woolf2021!$E$9:$E$93)+63.1579*EXP(-0.19*BW$58))/(Fperm_SI_Woolf2021!$E$9:$E$93-BW$58))*(BW$58-Fperm_SI_Woolf2021!$E$9:$E$93)/10))) + Fperm_SI_Woolf2021!$G$9:$G$93*EXP(-Fperm_SI_Woolf2021!$J$9:$J$93*$C80*IF(BW$58=Fperm_SI_Woolf2021!$E$9:$E$93,1,EXP(LN((1.1*(Fperm_SI_Woolf2021!$E$9:$E$93-BW$58)-63.1579*EXP(-0.19*Fperm_SI_Woolf2021!$E$9:$E$93)+63.1579*EXP(-0.19*BW$58))/(Fperm_SI_Woolf2021!$E$9:$E$93-BW$58))*(BW$58-Fperm_SI_Woolf2021!$E$9:$E$93)/10))) + Fperm_SI_Woolf2021!$H$9:$H$93*EXP(-Fperm_SI_Woolf2021!$K$9:$K$93*$C80*IF(BW$58=Fperm_SI_Woolf2021!$E$9:$E$93,1,EXP(LN((1.1*(Fperm_SI_Woolf2021!$E$9:$E$93-BW$58)-63.1579*EXP(-0.19*Fperm_SI_Woolf2021!$E$9:$E$93)+63.1579*EXP(-0.19*BW$58))/(Fperm_SI_Woolf2021!$E$9:$E$93-BW$58))*(BW$58-Fperm_SI_Woolf2021!$E$9:$E$93)/10))),Fperm_SI_Woolf2021!$D$9:$D$93)*BW$57+INTERCEPT(Fperm_SI_Woolf2021!$F$9:$F$93*EXP(-Fperm_SI_Woolf2021!$I$9:$I$93*$C80*IF(BW$58=Fperm_SI_Woolf2021!$E$9:$E$93,1,EXP(LN((1.1*(Fperm_SI_Woolf2021!$E$9:$E$93-BW$58)-63.1579*EXP(-0.19*Fperm_SI_Woolf2021!$E$9:$E$93)+63.1579*EXP(-0.19*BW$58))/(Fperm_SI_Woolf2021!$E$9:$E$93-BW$58))*(BW$58-Fperm_SI_Woolf2021!$E$9:$E$93)/10))) + Fperm_SI_Woolf2021!$G$9:$G$93*EXP(-Fperm_SI_Woolf2021!$J$9:$J$93*$C80*IF(BW$58=Fperm_SI_Woolf2021!$E$9:$E$93,1,EXP(LN((1.1*(Fperm_SI_Woolf2021!$E$9:$E$93-BW$58)-63.1579*EXP(-0.19*Fperm_SI_Woolf2021!$E$9:$E$93)+63.1579*EXP(-0.19*BW$58))/(Fperm_SI_Woolf2021!$E$9:$E$93-BW$58))*(BW$58-Fperm_SI_Woolf2021!$E$9:$E$93)/10))) + Fperm_SI_Woolf2021!$H$9:$H$93*EXP(-Fperm_SI_Woolf2021!$K$9:$K$93*$C80*IF(BW$58=Fperm_SI_Woolf2021!$E$9:$E$93,1,EXP(LN((1.1*(Fperm_SI_Woolf2021!$E$9:$E$93-BW$58)-63.1579*EXP(-0.19*Fperm_SI_Woolf2021!$E$9:$E$93)+63.1579*EXP(-0.19*BW$58))/(Fperm_SI_Woolf2021!$E$9:$E$93-BW$58))*(BW$58-Fperm_SI_Woolf2021!$E$9:$E$93)/10))),Fperm_SI_Woolf2021!$D$9:$D$93))</f>
        <v>0.41645069654061245</v>
      </c>
      <c r="BX80" s="51" cm="1">
        <f t="array" ref="BX80">MIN(1,SLOPE(Fperm_SI_Woolf2021!$F$9:$F$93*EXP(-Fperm_SI_Woolf2021!$I$9:$I$93*$C80*IF(BX$58=Fperm_SI_Woolf2021!$E$9:$E$93,1,EXP(LN((1.1*(Fperm_SI_Woolf2021!$E$9:$E$93-BX$58)-63.1579*EXP(-0.19*Fperm_SI_Woolf2021!$E$9:$E$93)+63.1579*EXP(-0.19*BX$58))/(Fperm_SI_Woolf2021!$E$9:$E$93-BX$58))*(BX$58-Fperm_SI_Woolf2021!$E$9:$E$93)/10))) + Fperm_SI_Woolf2021!$G$9:$G$93*EXP(-Fperm_SI_Woolf2021!$J$9:$J$93*$C80*IF(BX$58=Fperm_SI_Woolf2021!$E$9:$E$93,1,EXP(LN((1.1*(Fperm_SI_Woolf2021!$E$9:$E$93-BX$58)-63.1579*EXP(-0.19*Fperm_SI_Woolf2021!$E$9:$E$93)+63.1579*EXP(-0.19*BX$58))/(Fperm_SI_Woolf2021!$E$9:$E$93-BX$58))*(BX$58-Fperm_SI_Woolf2021!$E$9:$E$93)/10))) + Fperm_SI_Woolf2021!$H$9:$H$93*EXP(-Fperm_SI_Woolf2021!$K$9:$K$93*$C80*IF(BX$58=Fperm_SI_Woolf2021!$E$9:$E$93,1,EXP(LN((1.1*(Fperm_SI_Woolf2021!$E$9:$E$93-BX$58)-63.1579*EXP(-0.19*Fperm_SI_Woolf2021!$E$9:$E$93)+63.1579*EXP(-0.19*BX$58))/(Fperm_SI_Woolf2021!$E$9:$E$93-BX$58))*(BX$58-Fperm_SI_Woolf2021!$E$9:$E$93)/10))),Fperm_SI_Woolf2021!$D$9:$D$93)*BX$57+INTERCEPT(Fperm_SI_Woolf2021!$F$9:$F$93*EXP(-Fperm_SI_Woolf2021!$I$9:$I$93*$C80*IF(BX$58=Fperm_SI_Woolf2021!$E$9:$E$93,1,EXP(LN((1.1*(Fperm_SI_Woolf2021!$E$9:$E$93-BX$58)-63.1579*EXP(-0.19*Fperm_SI_Woolf2021!$E$9:$E$93)+63.1579*EXP(-0.19*BX$58))/(Fperm_SI_Woolf2021!$E$9:$E$93-BX$58))*(BX$58-Fperm_SI_Woolf2021!$E$9:$E$93)/10))) + Fperm_SI_Woolf2021!$G$9:$G$93*EXP(-Fperm_SI_Woolf2021!$J$9:$J$93*$C80*IF(BX$58=Fperm_SI_Woolf2021!$E$9:$E$93,1,EXP(LN((1.1*(Fperm_SI_Woolf2021!$E$9:$E$93-BX$58)-63.1579*EXP(-0.19*Fperm_SI_Woolf2021!$E$9:$E$93)+63.1579*EXP(-0.19*BX$58))/(Fperm_SI_Woolf2021!$E$9:$E$93-BX$58))*(BX$58-Fperm_SI_Woolf2021!$E$9:$E$93)/10))) + Fperm_SI_Woolf2021!$H$9:$H$93*EXP(-Fperm_SI_Woolf2021!$K$9:$K$93*$C80*IF(BX$58=Fperm_SI_Woolf2021!$E$9:$E$93,1,EXP(LN((1.1*(Fperm_SI_Woolf2021!$E$9:$E$93-BX$58)-63.1579*EXP(-0.19*Fperm_SI_Woolf2021!$E$9:$E$93)+63.1579*EXP(-0.19*BX$58))/(Fperm_SI_Woolf2021!$E$9:$E$93-BX$58))*(BX$58-Fperm_SI_Woolf2021!$E$9:$E$93)/10))),Fperm_SI_Woolf2021!$D$9:$D$93))</f>
        <v>0.38540951012301855</v>
      </c>
      <c r="BY80" s="51" cm="1">
        <f t="array" ref="BY80">MIN(1,SLOPE(Fperm_SI_Woolf2021!$F$9:$F$93*EXP(-Fperm_SI_Woolf2021!$I$9:$I$93*$C80*IF(BY$58=Fperm_SI_Woolf2021!$E$9:$E$93,1,EXP(LN((1.1*(Fperm_SI_Woolf2021!$E$9:$E$93-BY$58)-63.1579*EXP(-0.19*Fperm_SI_Woolf2021!$E$9:$E$93)+63.1579*EXP(-0.19*BY$58))/(Fperm_SI_Woolf2021!$E$9:$E$93-BY$58))*(BY$58-Fperm_SI_Woolf2021!$E$9:$E$93)/10))) + Fperm_SI_Woolf2021!$G$9:$G$93*EXP(-Fperm_SI_Woolf2021!$J$9:$J$93*$C80*IF(BY$58=Fperm_SI_Woolf2021!$E$9:$E$93,1,EXP(LN((1.1*(Fperm_SI_Woolf2021!$E$9:$E$93-BY$58)-63.1579*EXP(-0.19*Fperm_SI_Woolf2021!$E$9:$E$93)+63.1579*EXP(-0.19*BY$58))/(Fperm_SI_Woolf2021!$E$9:$E$93-BY$58))*(BY$58-Fperm_SI_Woolf2021!$E$9:$E$93)/10))) + Fperm_SI_Woolf2021!$H$9:$H$93*EXP(-Fperm_SI_Woolf2021!$K$9:$K$93*$C80*IF(BY$58=Fperm_SI_Woolf2021!$E$9:$E$93,1,EXP(LN((1.1*(Fperm_SI_Woolf2021!$E$9:$E$93-BY$58)-63.1579*EXP(-0.19*Fperm_SI_Woolf2021!$E$9:$E$93)+63.1579*EXP(-0.19*BY$58))/(Fperm_SI_Woolf2021!$E$9:$E$93-BY$58))*(BY$58-Fperm_SI_Woolf2021!$E$9:$E$93)/10))),Fperm_SI_Woolf2021!$D$9:$D$93)*BY$57+INTERCEPT(Fperm_SI_Woolf2021!$F$9:$F$93*EXP(-Fperm_SI_Woolf2021!$I$9:$I$93*$C80*IF(BY$58=Fperm_SI_Woolf2021!$E$9:$E$93,1,EXP(LN((1.1*(Fperm_SI_Woolf2021!$E$9:$E$93-BY$58)-63.1579*EXP(-0.19*Fperm_SI_Woolf2021!$E$9:$E$93)+63.1579*EXP(-0.19*BY$58))/(Fperm_SI_Woolf2021!$E$9:$E$93-BY$58))*(BY$58-Fperm_SI_Woolf2021!$E$9:$E$93)/10))) + Fperm_SI_Woolf2021!$G$9:$G$93*EXP(-Fperm_SI_Woolf2021!$J$9:$J$93*$C80*IF(BY$58=Fperm_SI_Woolf2021!$E$9:$E$93,1,EXP(LN((1.1*(Fperm_SI_Woolf2021!$E$9:$E$93-BY$58)-63.1579*EXP(-0.19*Fperm_SI_Woolf2021!$E$9:$E$93)+63.1579*EXP(-0.19*BY$58))/(Fperm_SI_Woolf2021!$E$9:$E$93-BY$58))*(BY$58-Fperm_SI_Woolf2021!$E$9:$E$93)/10))) + Fperm_SI_Woolf2021!$H$9:$H$93*EXP(-Fperm_SI_Woolf2021!$K$9:$K$93*$C80*IF(BY$58=Fperm_SI_Woolf2021!$E$9:$E$93,1,EXP(LN((1.1*(Fperm_SI_Woolf2021!$E$9:$E$93-BY$58)-63.1579*EXP(-0.19*Fperm_SI_Woolf2021!$E$9:$E$93)+63.1579*EXP(-0.19*BY$58))/(Fperm_SI_Woolf2021!$E$9:$E$93-BY$58))*(BY$58-Fperm_SI_Woolf2021!$E$9:$E$93)/10))),Fperm_SI_Woolf2021!$D$9:$D$93))</f>
        <v>0.3543683237054247</v>
      </c>
      <c r="BZ80" s="51" cm="1">
        <f t="array" ref="BZ80">MIN(1,SLOPE(Fperm_SI_Woolf2021!$F$9:$F$93*EXP(-Fperm_SI_Woolf2021!$I$9:$I$93*$C80*IF(BZ$58=Fperm_SI_Woolf2021!$E$9:$E$93,1,EXP(LN((1.1*(Fperm_SI_Woolf2021!$E$9:$E$93-BZ$58)-63.1579*EXP(-0.19*Fperm_SI_Woolf2021!$E$9:$E$93)+63.1579*EXP(-0.19*BZ$58))/(Fperm_SI_Woolf2021!$E$9:$E$93-BZ$58))*(BZ$58-Fperm_SI_Woolf2021!$E$9:$E$93)/10))) + Fperm_SI_Woolf2021!$G$9:$G$93*EXP(-Fperm_SI_Woolf2021!$J$9:$J$93*$C80*IF(BZ$58=Fperm_SI_Woolf2021!$E$9:$E$93,1,EXP(LN((1.1*(Fperm_SI_Woolf2021!$E$9:$E$93-BZ$58)-63.1579*EXP(-0.19*Fperm_SI_Woolf2021!$E$9:$E$93)+63.1579*EXP(-0.19*BZ$58))/(Fperm_SI_Woolf2021!$E$9:$E$93-BZ$58))*(BZ$58-Fperm_SI_Woolf2021!$E$9:$E$93)/10))) + Fperm_SI_Woolf2021!$H$9:$H$93*EXP(-Fperm_SI_Woolf2021!$K$9:$K$93*$C80*IF(BZ$58=Fperm_SI_Woolf2021!$E$9:$E$93,1,EXP(LN((1.1*(Fperm_SI_Woolf2021!$E$9:$E$93-BZ$58)-63.1579*EXP(-0.19*Fperm_SI_Woolf2021!$E$9:$E$93)+63.1579*EXP(-0.19*BZ$58))/(Fperm_SI_Woolf2021!$E$9:$E$93-BZ$58))*(BZ$58-Fperm_SI_Woolf2021!$E$9:$E$93)/10))),Fperm_SI_Woolf2021!$D$9:$D$93)*BZ$57+INTERCEPT(Fperm_SI_Woolf2021!$F$9:$F$93*EXP(-Fperm_SI_Woolf2021!$I$9:$I$93*$C80*IF(BZ$58=Fperm_SI_Woolf2021!$E$9:$E$93,1,EXP(LN((1.1*(Fperm_SI_Woolf2021!$E$9:$E$93-BZ$58)-63.1579*EXP(-0.19*Fperm_SI_Woolf2021!$E$9:$E$93)+63.1579*EXP(-0.19*BZ$58))/(Fperm_SI_Woolf2021!$E$9:$E$93-BZ$58))*(BZ$58-Fperm_SI_Woolf2021!$E$9:$E$93)/10))) + Fperm_SI_Woolf2021!$G$9:$G$93*EXP(-Fperm_SI_Woolf2021!$J$9:$J$93*$C80*IF(BZ$58=Fperm_SI_Woolf2021!$E$9:$E$93,1,EXP(LN((1.1*(Fperm_SI_Woolf2021!$E$9:$E$93-BZ$58)-63.1579*EXP(-0.19*Fperm_SI_Woolf2021!$E$9:$E$93)+63.1579*EXP(-0.19*BZ$58))/(Fperm_SI_Woolf2021!$E$9:$E$93-BZ$58))*(BZ$58-Fperm_SI_Woolf2021!$E$9:$E$93)/10))) + Fperm_SI_Woolf2021!$H$9:$H$93*EXP(-Fperm_SI_Woolf2021!$K$9:$K$93*$C80*IF(BZ$58=Fperm_SI_Woolf2021!$E$9:$E$93,1,EXP(LN((1.1*(Fperm_SI_Woolf2021!$E$9:$E$93-BZ$58)-63.1579*EXP(-0.19*Fperm_SI_Woolf2021!$E$9:$E$93)+63.1579*EXP(-0.19*BZ$58))/(Fperm_SI_Woolf2021!$E$9:$E$93-BZ$58))*(BZ$58-Fperm_SI_Woolf2021!$E$9:$E$93)/10))),Fperm_SI_Woolf2021!$D$9:$D$93))</f>
        <v>0.3233271372878308</v>
      </c>
    </row>
    <row r="81" spans="3:78" x14ac:dyDescent="0.2">
      <c r="C81" s="48">
        <v>210</v>
      </c>
      <c r="D81" s="51" cm="1">
        <f t="array" ref="D81">MIN(1,SLOPE(Fperm_SI_Woolf2021!$F$9:$F$93*EXP(-Fperm_SI_Woolf2021!$I$9:$I$93*$C81*IF(D$58=Fperm_SI_Woolf2021!$E$9:$E$93,1,EXP(LN((1.1*(Fperm_SI_Woolf2021!$E$9:$E$93-D$58)-63.1579*EXP(-0.19*Fperm_SI_Woolf2021!$E$9:$E$93)+63.1579*EXP(-0.19*D$58))/(Fperm_SI_Woolf2021!$E$9:$E$93-D$58))*(D$58-Fperm_SI_Woolf2021!$E$9:$E$93)/10))) + Fperm_SI_Woolf2021!$G$9:$G$93*EXP(-Fperm_SI_Woolf2021!$J$9:$J$93*$C81*IF(D$58=Fperm_SI_Woolf2021!$E$9:$E$93,1,EXP(LN((1.1*(Fperm_SI_Woolf2021!$E$9:$E$93-D$58)-63.1579*EXP(-0.19*Fperm_SI_Woolf2021!$E$9:$E$93)+63.1579*EXP(-0.19*D$58))/(Fperm_SI_Woolf2021!$E$9:$E$93-D$58))*(D$58-Fperm_SI_Woolf2021!$E$9:$E$93)/10))) + Fperm_SI_Woolf2021!$H$9:$H$93*EXP(-Fperm_SI_Woolf2021!$K$9:$K$93*$C81*IF(D$58=Fperm_SI_Woolf2021!$E$9:$E$93,1,EXP(LN((1.1*(Fperm_SI_Woolf2021!$E$9:$E$93-D$58)-63.1579*EXP(-0.19*Fperm_SI_Woolf2021!$E$9:$E$93)+63.1579*EXP(-0.19*D$58))/(Fperm_SI_Woolf2021!$E$9:$E$93-D$58))*(D$58-Fperm_SI_Woolf2021!$E$9:$E$93)/10))),Fperm_SI_Woolf2021!$D$9:$D$93)*D$57+INTERCEPT(Fperm_SI_Woolf2021!$F$9:$F$93*EXP(-Fperm_SI_Woolf2021!$I$9:$I$93*$C81*IF(D$58=Fperm_SI_Woolf2021!$E$9:$E$93,1,EXP(LN((1.1*(Fperm_SI_Woolf2021!$E$9:$E$93-D$58)-63.1579*EXP(-0.19*Fperm_SI_Woolf2021!$E$9:$E$93)+63.1579*EXP(-0.19*D$58))/(Fperm_SI_Woolf2021!$E$9:$E$93-D$58))*(D$58-Fperm_SI_Woolf2021!$E$9:$E$93)/10))) + Fperm_SI_Woolf2021!$G$9:$G$93*EXP(-Fperm_SI_Woolf2021!$J$9:$J$93*$C81*IF(D$58=Fperm_SI_Woolf2021!$E$9:$E$93,1,EXP(LN((1.1*(Fperm_SI_Woolf2021!$E$9:$E$93-D$58)-63.1579*EXP(-0.19*Fperm_SI_Woolf2021!$E$9:$E$93)+63.1579*EXP(-0.19*D$58))/(Fperm_SI_Woolf2021!$E$9:$E$93-D$58))*(D$58-Fperm_SI_Woolf2021!$E$9:$E$93)/10))) + Fperm_SI_Woolf2021!$H$9:$H$93*EXP(-Fperm_SI_Woolf2021!$K$9:$K$93*$C81*IF(D$58=Fperm_SI_Woolf2021!$E$9:$E$93,1,EXP(LN((1.1*(Fperm_SI_Woolf2021!$E$9:$E$93-D$58)-63.1579*EXP(-0.19*Fperm_SI_Woolf2021!$E$9:$E$93)+63.1579*EXP(-0.19*D$58))/(Fperm_SI_Woolf2021!$E$9:$E$93-D$58))*(D$58-Fperm_SI_Woolf2021!$E$9:$E$93)/10))),Fperm_SI_Woolf2021!$D$9:$D$93))</f>
        <v>1</v>
      </c>
      <c r="E81" s="51" cm="1">
        <f t="array" ref="E81">MIN(1,SLOPE(Fperm_SI_Woolf2021!$F$9:$F$93*EXP(-Fperm_SI_Woolf2021!$I$9:$I$93*$C81*IF(E$58=Fperm_SI_Woolf2021!$E$9:$E$93,1,EXP(LN((1.1*(Fperm_SI_Woolf2021!$E$9:$E$93-E$58)-63.1579*EXP(-0.19*Fperm_SI_Woolf2021!$E$9:$E$93)+63.1579*EXP(-0.19*E$58))/(Fperm_SI_Woolf2021!$E$9:$E$93-E$58))*(E$58-Fperm_SI_Woolf2021!$E$9:$E$93)/10))) + Fperm_SI_Woolf2021!$G$9:$G$93*EXP(-Fperm_SI_Woolf2021!$J$9:$J$93*$C81*IF(E$58=Fperm_SI_Woolf2021!$E$9:$E$93,1,EXP(LN((1.1*(Fperm_SI_Woolf2021!$E$9:$E$93-E$58)-63.1579*EXP(-0.19*Fperm_SI_Woolf2021!$E$9:$E$93)+63.1579*EXP(-0.19*E$58))/(Fperm_SI_Woolf2021!$E$9:$E$93-E$58))*(E$58-Fperm_SI_Woolf2021!$E$9:$E$93)/10))) + Fperm_SI_Woolf2021!$H$9:$H$93*EXP(-Fperm_SI_Woolf2021!$K$9:$K$93*$C81*IF(E$58=Fperm_SI_Woolf2021!$E$9:$E$93,1,EXP(LN((1.1*(Fperm_SI_Woolf2021!$E$9:$E$93-E$58)-63.1579*EXP(-0.19*Fperm_SI_Woolf2021!$E$9:$E$93)+63.1579*EXP(-0.19*E$58))/(Fperm_SI_Woolf2021!$E$9:$E$93-E$58))*(E$58-Fperm_SI_Woolf2021!$E$9:$E$93)/10))),Fperm_SI_Woolf2021!$D$9:$D$93)*E$57+INTERCEPT(Fperm_SI_Woolf2021!$F$9:$F$93*EXP(-Fperm_SI_Woolf2021!$I$9:$I$93*$C81*IF(E$58=Fperm_SI_Woolf2021!$E$9:$E$93,1,EXP(LN((1.1*(Fperm_SI_Woolf2021!$E$9:$E$93-E$58)-63.1579*EXP(-0.19*Fperm_SI_Woolf2021!$E$9:$E$93)+63.1579*EXP(-0.19*E$58))/(Fperm_SI_Woolf2021!$E$9:$E$93-E$58))*(E$58-Fperm_SI_Woolf2021!$E$9:$E$93)/10))) + Fperm_SI_Woolf2021!$G$9:$G$93*EXP(-Fperm_SI_Woolf2021!$J$9:$J$93*$C81*IF(E$58=Fperm_SI_Woolf2021!$E$9:$E$93,1,EXP(LN((1.1*(Fperm_SI_Woolf2021!$E$9:$E$93-E$58)-63.1579*EXP(-0.19*Fperm_SI_Woolf2021!$E$9:$E$93)+63.1579*EXP(-0.19*E$58))/(Fperm_SI_Woolf2021!$E$9:$E$93-E$58))*(E$58-Fperm_SI_Woolf2021!$E$9:$E$93)/10))) + Fperm_SI_Woolf2021!$H$9:$H$93*EXP(-Fperm_SI_Woolf2021!$K$9:$K$93*$C81*IF(E$58=Fperm_SI_Woolf2021!$E$9:$E$93,1,EXP(LN((1.1*(Fperm_SI_Woolf2021!$E$9:$E$93-E$58)-63.1579*EXP(-0.19*Fperm_SI_Woolf2021!$E$9:$E$93)+63.1579*EXP(-0.19*E$58))/(Fperm_SI_Woolf2021!$E$9:$E$93-E$58))*(E$58-Fperm_SI_Woolf2021!$E$9:$E$93)/10))),Fperm_SI_Woolf2021!$D$9:$D$93))</f>
        <v>1</v>
      </c>
      <c r="F81" s="51" cm="1">
        <f t="array" ref="F81">MIN(1,SLOPE(Fperm_SI_Woolf2021!$F$9:$F$93*EXP(-Fperm_SI_Woolf2021!$I$9:$I$93*$C81*IF(F$58=Fperm_SI_Woolf2021!$E$9:$E$93,1,EXP(LN((1.1*(Fperm_SI_Woolf2021!$E$9:$E$93-F$58)-63.1579*EXP(-0.19*Fperm_SI_Woolf2021!$E$9:$E$93)+63.1579*EXP(-0.19*F$58))/(Fperm_SI_Woolf2021!$E$9:$E$93-F$58))*(F$58-Fperm_SI_Woolf2021!$E$9:$E$93)/10))) + Fperm_SI_Woolf2021!$G$9:$G$93*EXP(-Fperm_SI_Woolf2021!$J$9:$J$93*$C81*IF(F$58=Fperm_SI_Woolf2021!$E$9:$E$93,1,EXP(LN((1.1*(Fperm_SI_Woolf2021!$E$9:$E$93-F$58)-63.1579*EXP(-0.19*Fperm_SI_Woolf2021!$E$9:$E$93)+63.1579*EXP(-0.19*F$58))/(Fperm_SI_Woolf2021!$E$9:$E$93-F$58))*(F$58-Fperm_SI_Woolf2021!$E$9:$E$93)/10))) + Fperm_SI_Woolf2021!$H$9:$H$93*EXP(-Fperm_SI_Woolf2021!$K$9:$K$93*$C81*IF(F$58=Fperm_SI_Woolf2021!$E$9:$E$93,1,EXP(LN((1.1*(Fperm_SI_Woolf2021!$E$9:$E$93-F$58)-63.1579*EXP(-0.19*Fperm_SI_Woolf2021!$E$9:$E$93)+63.1579*EXP(-0.19*F$58))/(Fperm_SI_Woolf2021!$E$9:$E$93-F$58))*(F$58-Fperm_SI_Woolf2021!$E$9:$E$93)/10))),Fperm_SI_Woolf2021!$D$9:$D$93)*F$57+INTERCEPT(Fperm_SI_Woolf2021!$F$9:$F$93*EXP(-Fperm_SI_Woolf2021!$I$9:$I$93*$C81*IF(F$58=Fperm_SI_Woolf2021!$E$9:$E$93,1,EXP(LN((1.1*(Fperm_SI_Woolf2021!$E$9:$E$93-F$58)-63.1579*EXP(-0.19*Fperm_SI_Woolf2021!$E$9:$E$93)+63.1579*EXP(-0.19*F$58))/(Fperm_SI_Woolf2021!$E$9:$E$93-F$58))*(F$58-Fperm_SI_Woolf2021!$E$9:$E$93)/10))) + Fperm_SI_Woolf2021!$G$9:$G$93*EXP(-Fperm_SI_Woolf2021!$J$9:$J$93*$C81*IF(F$58=Fperm_SI_Woolf2021!$E$9:$E$93,1,EXP(LN((1.1*(Fperm_SI_Woolf2021!$E$9:$E$93-F$58)-63.1579*EXP(-0.19*Fperm_SI_Woolf2021!$E$9:$E$93)+63.1579*EXP(-0.19*F$58))/(Fperm_SI_Woolf2021!$E$9:$E$93-F$58))*(F$58-Fperm_SI_Woolf2021!$E$9:$E$93)/10))) + Fperm_SI_Woolf2021!$H$9:$H$93*EXP(-Fperm_SI_Woolf2021!$K$9:$K$93*$C81*IF(F$58=Fperm_SI_Woolf2021!$E$9:$E$93,1,EXP(LN((1.1*(Fperm_SI_Woolf2021!$E$9:$E$93-F$58)-63.1579*EXP(-0.19*Fperm_SI_Woolf2021!$E$9:$E$93)+63.1579*EXP(-0.19*F$58))/(Fperm_SI_Woolf2021!$E$9:$E$93-F$58))*(F$58-Fperm_SI_Woolf2021!$E$9:$E$93)/10))),Fperm_SI_Woolf2021!$D$9:$D$93))</f>
        <v>1</v>
      </c>
      <c r="G81" s="51" cm="1">
        <f t="array" ref="G81">MIN(1,SLOPE(Fperm_SI_Woolf2021!$F$9:$F$93*EXP(-Fperm_SI_Woolf2021!$I$9:$I$93*$C81*IF(G$58=Fperm_SI_Woolf2021!$E$9:$E$93,1,EXP(LN((1.1*(Fperm_SI_Woolf2021!$E$9:$E$93-G$58)-63.1579*EXP(-0.19*Fperm_SI_Woolf2021!$E$9:$E$93)+63.1579*EXP(-0.19*G$58))/(Fperm_SI_Woolf2021!$E$9:$E$93-G$58))*(G$58-Fperm_SI_Woolf2021!$E$9:$E$93)/10))) + Fperm_SI_Woolf2021!$G$9:$G$93*EXP(-Fperm_SI_Woolf2021!$J$9:$J$93*$C81*IF(G$58=Fperm_SI_Woolf2021!$E$9:$E$93,1,EXP(LN((1.1*(Fperm_SI_Woolf2021!$E$9:$E$93-G$58)-63.1579*EXP(-0.19*Fperm_SI_Woolf2021!$E$9:$E$93)+63.1579*EXP(-0.19*G$58))/(Fperm_SI_Woolf2021!$E$9:$E$93-G$58))*(G$58-Fperm_SI_Woolf2021!$E$9:$E$93)/10))) + Fperm_SI_Woolf2021!$H$9:$H$93*EXP(-Fperm_SI_Woolf2021!$K$9:$K$93*$C81*IF(G$58=Fperm_SI_Woolf2021!$E$9:$E$93,1,EXP(LN((1.1*(Fperm_SI_Woolf2021!$E$9:$E$93-G$58)-63.1579*EXP(-0.19*Fperm_SI_Woolf2021!$E$9:$E$93)+63.1579*EXP(-0.19*G$58))/(Fperm_SI_Woolf2021!$E$9:$E$93-G$58))*(G$58-Fperm_SI_Woolf2021!$E$9:$E$93)/10))),Fperm_SI_Woolf2021!$D$9:$D$93)*G$57+INTERCEPT(Fperm_SI_Woolf2021!$F$9:$F$93*EXP(-Fperm_SI_Woolf2021!$I$9:$I$93*$C81*IF(G$58=Fperm_SI_Woolf2021!$E$9:$E$93,1,EXP(LN((1.1*(Fperm_SI_Woolf2021!$E$9:$E$93-G$58)-63.1579*EXP(-0.19*Fperm_SI_Woolf2021!$E$9:$E$93)+63.1579*EXP(-0.19*G$58))/(Fperm_SI_Woolf2021!$E$9:$E$93-G$58))*(G$58-Fperm_SI_Woolf2021!$E$9:$E$93)/10))) + Fperm_SI_Woolf2021!$G$9:$G$93*EXP(-Fperm_SI_Woolf2021!$J$9:$J$93*$C81*IF(G$58=Fperm_SI_Woolf2021!$E$9:$E$93,1,EXP(LN((1.1*(Fperm_SI_Woolf2021!$E$9:$E$93-G$58)-63.1579*EXP(-0.19*Fperm_SI_Woolf2021!$E$9:$E$93)+63.1579*EXP(-0.19*G$58))/(Fperm_SI_Woolf2021!$E$9:$E$93-G$58))*(G$58-Fperm_SI_Woolf2021!$E$9:$E$93)/10))) + Fperm_SI_Woolf2021!$H$9:$H$93*EXP(-Fperm_SI_Woolf2021!$K$9:$K$93*$C81*IF(G$58=Fperm_SI_Woolf2021!$E$9:$E$93,1,EXP(LN((1.1*(Fperm_SI_Woolf2021!$E$9:$E$93-G$58)-63.1579*EXP(-0.19*Fperm_SI_Woolf2021!$E$9:$E$93)+63.1579*EXP(-0.19*G$58))/(Fperm_SI_Woolf2021!$E$9:$E$93-G$58))*(G$58-Fperm_SI_Woolf2021!$E$9:$E$93)/10))),Fperm_SI_Woolf2021!$D$9:$D$93))</f>
        <v>0.99029187535100494</v>
      </c>
      <c r="H81" s="51" cm="1">
        <f t="array" ref="H81">MIN(1,SLOPE(Fperm_SI_Woolf2021!$F$9:$F$93*EXP(-Fperm_SI_Woolf2021!$I$9:$I$93*$C81*IF(H$58=Fperm_SI_Woolf2021!$E$9:$E$93,1,EXP(LN((1.1*(Fperm_SI_Woolf2021!$E$9:$E$93-H$58)-63.1579*EXP(-0.19*Fperm_SI_Woolf2021!$E$9:$E$93)+63.1579*EXP(-0.19*H$58))/(Fperm_SI_Woolf2021!$E$9:$E$93-H$58))*(H$58-Fperm_SI_Woolf2021!$E$9:$E$93)/10))) + Fperm_SI_Woolf2021!$G$9:$G$93*EXP(-Fperm_SI_Woolf2021!$J$9:$J$93*$C81*IF(H$58=Fperm_SI_Woolf2021!$E$9:$E$93,1,EXP(LN((1.1*(Fperm_SI_Woolf2021!$E$9:$E$93-H$58)-63.1579*EXP(-0.19*Fperm_SI_Woolf2021!$E$9:$E$93)+63.1579*EXP(-0.19*H$58))/(Fperm_SI_Woolf2021!$E$9:$E$93-H$58))*(H$58-Fperm_SI_Woolf2021!$E$9:$E$93)/10))) + Fperm_SI_Woolf2021!$H$9:$H$93*EXP(-Fperm_SI_Woolf2021!$K$9:$K$93*$C81*IF(H$58=Fperm_SI_Woolf2021!$E$9:$E$93,1,EXP(LN((1.1*(Fperm_SI_Woolf2021!$E$9:$E$93-H$58)-63.1579*EXP(-0.19*Fperm_SI_Woolf2021!$E$9:$E$93)+63.1579*EXP(-0.19*H$58))/(Fperm_SI_Woolf2021!$E$9:$E$93-H$58))*(H$58-Fperm_SI_Woolf2021!$E$9:$E$93)/10))),Fperm_SI_Woolf2021!$D$9:$D$93)*H$57+INTERCEPT(Fperm_SI_Woolf2021!$F$9:$F$93*EXP(-Fperm_SI_Woolf2021!$I$9:$I$93*$C81*IF(H$58=Fperm_SI_Woolf2021!$E$9:$E$93,1,EXP(LN((1.1*(Fperm_SI_Woolf2021!$E$9:$E$93-H$58)-63.1579*EXP(-0.19*Fperm_SI_Woolf2021!$E$9:$E$93)+63.1579*EXP(-0.19*H$58))/(Fperm_SI_Woolf2021!$E$9:$E$93-H$58))*(H$58-Fperm_SI_Woolf2021!$E$9:$E$93)/10))) + Fperm_SI_Woolf2021!$G$9:$G$93*EXP(-Fperm_SI_Woolf2021!$J$9:$J$93*$C81*IF(H$58=Fperm_SI_Woolf2021!$E$9:$E$93,1,EXP(LN((1.1*(Fperm_SI_Woolf2021!$E$9:$E$93-H$58)-63.1579*EXP(-0.19*Fperm_SI_Woolf2021!$E$9:$E$93)+63.1579*EXP(-0.19*H$58))/(Fperm_SI_Woolf2021!$E$9:$E$93-H$58))*(H$58-Fperm_SI_Woolf2021!$E$9:$E$93)/10))) + Fperm_SI_Woolf2021!$H$9:$H$93*EXP(-Fperm_SI_Woolf2021!$K$9:$K$93*$C81*IF(H$58=Fperm_SI_Woolf2021!$E$9:$E$93,1,EXP(LN((1.1*(Fperm_SI_Woolf2021!$E$9:$E$93-H$58)-63.1579*EXP(-0.19*Fperm_SI_Woolf2021!$E$9:$E$93)+63.1579*EXP(-0.19*H$58))/(Fperm_SI_Woolf2021!$E$9:$E$93-H$58))*(H$58-Fperm_SI_Woolf2021!$E$9:$E$93)/10))),Fperm_SI_Woolf2021!$D$9:$D$93))</f>
        <v>0.96175410283594309</v>
      </c>
      <c r="I81" s="51" cm="1">
        <f t="array" ref="I81">MIN(1,SLOPE(Fperm_SI_Woolf2021!$F$9:$F$93*EXP(-Fperm_SI_Woolf2021!$I$9:$I$93*$C81*IF(I$58=Fperm_SI_Woolf2021!$E$9:$E$93,1,EXP(LN((1.1*(Fperm_SI_Woolf2021!$E$9:$E$93-I$58)-63.1579*EXP(-0.19*Fperm_SI_Woolf2021!$E$9:$E$93)+63.1579*EXP(-0.19*I$58))/(Fperm_SI_Woolf2021!$E$9:$E$93-I$58))*(I$58-Fperm_SI_Woolf2021!$E$9:$E$93)/10))) + Fperm_SI_Woolf2021!$G$9:$G$93*EXP(-Fperm_SI_Woolf2021!$J$9:$J$93*$C81*IF(I$58=Fperm_SI_Woolf2021!$E$9:$E$93,1,EXP(LN((1.1*(Fperm_SI_Woolf2021!$E$9:$E$93-I$58)-63.1579*EXP(-0.19*Fperm_SI_Woolf2021!$E$9:$E$93)+63.1579*EXP(-0.19*I$58))/(Fperm_SI_Woolf2021!$E$9:$E$93-I$58))*(I$58-Fperm_SI_Woolf2021!$E$9:$E$93)/10))) + Fperm_SI_Woolf2021!$H$9:$H$93*EXP(-Fperm_SI_Woolf2021!$K$9:$K$93*$C81*IF(I$58=Fperm_SI_Woolf2021!$E$9:$E$93,1,EXP(LN((1.1*(Fperm_SI_Woolf2021!$E$9:$E$93-I$58)-63.1579*EXP(-0.19*Fperm_SI_Woolf2021!$E$9:$E$93)+63.1579*EXP(-0.19*I$58))/(Fperm_SI_Woolf2021!$E$9:$E$93-I$58))*(I$58-Fperm_SI_Woolf2021!$E$9:$E$93)/10))),Fperm_SI_Woolf2021!$D$9:$D$93)*I$57+INTERCEPT(Fperm_SI_Woolf2021!$F$9:$F$93*EXP(-Fperm_SI_Woolf2021!$I$9:$I$93*$C81*IF(I$58=Fperm_SI_Woolf2021!$E$9:$E$93,1,EXP(LN((1.1*(Fperm_SI_Woolf2021!$E$9:$E$93-I$58)-63.1579*EXP(-0.19*Fperm_SI_Woolf2021!$E$9:$E$93)+63.1579*EXP(-0.19*I$58))/(Fperm_SI_Woolf2021!$E$9:$E$93-I$58))*(I$58-Fperm_SI_Woolf2021!$E$9:$E$93)/10))) + Fperm_SI_Woolf2021!$G$9:$G$93*EXP(-Fperm_SI_Woolf2021!$J$9:$J$93*$C81*IF(I$58=Fperm_SI_Woolf2021!$E$9:$E$93,1,EXP(LN((1.1*(Fperm_SI_Woolf2021!$E$9:$E$93-I$58)-63.1579*EXP(-0.19*Fperm_SI_Woolf2021!$E$9:$E$93)+63.1579*EXP(-0.19*I$58))/(Fperm_SI_Woolf2021!$E$9:$E$93-I$58))*(I$58-Fperm_SI_Woolf2021!$E$9:$E$93)/10))) + Fperm_SI_Woolf2021!$H$9:$H$93*EXP(-Fperm_SI_Woolf2021!$K$9:$K$93*$C81*IF(I$58=Fperm_SI_Woolf2021!$E$9:$E$93,1,EXP(LN((1.1*(Fperm_SI_Woolf2021!$E$9:$E$93-I$58)-63.1579*EXP(-0.19*Fperm_SI_Woolf2021!$E$9:$E$93)+63.1579*EXP(-0.19*I$58))/(Fperm_SI_Woolf2021!$E$9:$E$93-I$58))*(I$58-Fperm_SI_Woolf2021!$E$9:$E$93)/10))),Fperm_SI_Woolf2021!$D$9:$D$93))</f>
        <v>0.93321633032088136</v>
      </c>
      <c r="J81" s="51" cm="1">
        <f t="array" ref="J81">MIN(1,SLOPE(Fperm_SI_Woolf2021!$F$9:$F$93*EXP(-Fperm_SI_Woolf2021!$I$9:$I$93*$C81*IF(J$58=Fperm_SI_Woolf2021!$E$9:$E$93,1,EXP(LN((1.1*(Fperm_SI_Woolf2021!$E$9:$E$93-J$58)-63.1579*EXP(-0.19*Fperm_SI_Woolf2021!$E$9:$E$93)+63.1579*EXP(-0.19*J$58))/(Fperm_SI_Woolf2021!$E$9:$E$93-J$58))*(J$58-Fperm_SI_Woolf2021!$E$9:$E$93)/10))) + Fperm_SI_Woolf2021!$G$9:$G$93*EXP(-Fperm_SI_Woolf2021!$J$9:$J$93*$C81*IF(J$58=Fperm_SI_Woolf2021!$E$9:$E$93,1,EXP(LN((1.1*(Fperm_SI_Woolf2021!$E$9:$E$93-J$58)-63.1579*EXP(-0.19*Fperm_SI_Woolf2021!$E$9:$E$93)+63.1579*EXP(-0.19*J$58))/(Fperm_SI_Woolf2021!$E$9:$E$93-J$58))*(J$58-Fperm_SI_Woolf2021!$E$9:$E$93)/10))) + Fperm_SI_Woolf2021!$H$9:$H$93*EXP(-Fperm_SI_Woolf2021!$K$9:$K$93*$C81*IF(J$58=Fperm_SI_Woolf2021!$E$9:$E$93,1,EXP(LN((1.1*(Fperm_SI_Woolf2021!$E$9:$E$93-J$58)-63.1579*EXP(-0.19*Fperm_SI_Woolf2021!$E$9:$E$93)+63.1579*EXP(-0.19*J$58))/(Fperm_SI_Woolf2021!$E$9:$E$93-J$58))*(J$58-Fperm_SI_Woolf2021!$E$9:$E$93)/10))),Fperm_SI_Woolf2021!$D$9:$D$93)*J$57+INTERCEPT(Fperm_SI_Woolf2021!$F$9:$F$93*EXP(-Fperm_SI_Woolf2021!$I$9:$I$93*$C81*IF(J$58=Fperm_SI_Woolf2021!$E$9:$E$93,1,EXP(LN((1.1*(Fperm_SI_Woolf2021!$E$9:$E$93-J$58)-63.1579*EXP(-0.19*Fperm_SI_Woolf2021!$E$9:$E$93)+63.1579*EXP(-0.19*J$58))/(Fperm_SI_Woolf2021!$E$9:$E$93-J$58))*(J$58-Fperm_SI_Woolf2021!$E$9:$E$93)/10))) + Fperm_SI_Woolf2021!$G$9:$G$93*EXP(-Fperm_SI_Woolf2021!$J$9:$J$93*$C81*IF(J$58=Fperm_SI_Woolf2021!$E$9:$E$93,1,EXP(LN((1.1*(Fperm_SI_Woolf2021!$E$9:$E$93-J$58)-63.1579*EXP(-0.19*Fperm_SI_Woolf2021!$E$9:$E$93)+63.1579*EXP(-0.19*J$58))/(Fperm_SI_Woolf2021!$E$9:$E$93-J$58))*(J$58-Fperm_SI_Woolf2021!$E$9:$E$93)/10))) + Fperm_SI_Woolf2021!$H$9:$H$93*EXP(-Fperm_SI_Woolf2021!$K$9:$K$93*$C81*IF(J$58=Fperm_SI_Woolf2021!$E$9:$E$93,1,EXP(LN((1.1*(Fperm_SI_Woolf2021!$E$9:$E$93-J$58)-63.1579*EXP(-0.19*Fperm_SI_Woolf2021!$E$9:$E$93)+63.1579*EXP(-0.19*J$58))/(Fperm_SI_Woolf2021!$E$9:$E$93-J$58))*(J$58-Fperm_SI_Woolf2021!$E$9:$E$93)/10))),Fperm_SI_Woolf2021!$D$9:$D$93))</f>
        <v>0.90467855780581963</v>
      </c>
      <c r="K81" s="51" cm="1">
        <f t="array" ref="K81">MIN(1,SLOPE(Fperm_SI_Woolf2021!$F$9:$F$93*EXP(-Fperm_SI_Woolf2021!$I$9:$I$93*$C81*IF(K$58=Fperm_SI_Woolf2021!$E$9:$E$93,1,EXP(LN((1.1*(Fperm_SI_Woolf2021!$E$9:$E$93-K$58)-63.1579*EXP(-0.19*Fperm_SI_Woolf2021!$E$9:$E$93)+63.1579*EXP(-0.19*K$58))/(Fperm_SI_Woolf2021!$E$9:$E$93-K$58))*(K$58-Fperm_SI_Woolf2021!$E$9:$E$93)/10))) + Fperm_SI_Woolf2021!$G$9:$G$93*EXP(-Fperm_SI_Woolf2021!$J$9:$J$93*$C81*IF(K$58=Fperm_SI_Woolf2021!$E$9:$E$93,1,EXP(LN((1.1*(Fperm_SI_Woolf2021!$E$9:$E$93-K$58)-63.1579*EXP(-0.19*Fperm_SI_Woolf2021!$E$9:$E$93)+63.1579*EXP(-0.19*K$58))/(Fperm_SI_Woolf2021!$E$9:$E$93-K$58))*(K$58-Fperm_SI_Woolf2021!$E$9:$E$93)/10))) + Fperm_SI_Woolf2021!$H$9:$H$93*EXP(-Fperm_SI_Woolf2021!$K$9:$K$93*$C81*IF(K$58=Fperm_SI_Woolf2021!$E$9:$E$93,1,EXP(LN((1.1*(Fperm_SI_Woolf2021!$E$9:$E$93-K$58)-63.1579*EXP(-0.19*Fperm_SI_Woolf2021!$E$9:$E$93)+63.1579*EXP(-0.19*K$58))/(Fperm_SI_Woolf2021!$E$9:$E$93-K$58))*(K$58-Fperm_SI_Woolf2021!$E$9:$E$93)/10))),Fperm_SI_Woolf2021!$D$9:$D$93)*K$57+INTERCEPT(Fperm_SI_Woolf2021!$F$9:$F$93*EXP(-Fperm_SI_Woolf2021!$I$9:$I$93*$C81*IF(K$58=Fperm_SI_Woolf2021!$E$9:$E$93,1,EXP(LN((1.1*(Fperm_SI_Woolf2021!$E$9:$E$93-K$58)-63.1579*EXP(-0.19*Fperm_SI_Woolf2021!$E$9:$E$93)+63.1579*EXP(-0.19*K$58))/(Fperm_SI_Woolf2021!$E$9:$E$93-K$58))*(K$58-Fperm_SI_Woolf2021!$E$9:$E$93)/10))) + Fperm_SI_Woolf2021!$G$9:$G$93*EXP(-Fperm_SI_Woolf2021!$J$9:$J$93*$C81*IF(K$58=Fperm_SI_Woolf2021!$E$9:$E$93,1,EXP(LN((1.1*(Fperm_SI_Woolf2021!$E$9:$E$93-K$58)-63.1579*EXP(-0.19*Fperm_SI_Woolf2021!$E$9:$E$93)+63.1579*EXP(-0.19*K$58))/(Fperm_SI_Woolf2021!$E$9:$E$93-K$58))*(K$58-Fperm_SI_Woolf2021!$E$9:$E$93)/10))) + Fperm_SI_Woolf2021!$H$9:$H$93*EXP(-Fperm_SI_Woolf2021!$K$9:$K$93*$C81*IF(K$58=Fperm_SI_Woolf2021!$E$9:$E$93,1,EXP(LN((1.1*(Fperm_SI_Woolf2021!$E$9:$E$93-K$58)-63.1579*EXP(-0.19*Fperm_SI_Woolf2021!$E$9:$E$93)+63.1579*EXP(-0.19*K$58))/(Fperm_SI_Woolf2021!$E$9:$E$93-K$58))*(K$58-Fperm_SI_Woolf2021!$E$9:$E$93)/10))),Fperm_SI_Woolf2021!$D$9:$D$93))</f>
        <v>0.8761407852907579</v>
      </c>
      <c r="L81" s="51" cm="1">
        <f t="array" ref="L81">MIN(1,SLOPE(Fperm_SI_Woolf2021!$F$9:$F$93*EXP(-Fperm_SI_Woolf2021!$I$9:$I$93*$C81*IF(L$58=Fperm_SI_Woolf2021!$E$9:$E$93,1,EXP(LN((1.1*(Fperm_SI_Woolf2021!$E$9:$E$93-L$58)-63.1579*EXP(-0.19*Fperm_SI_Woolf2021!$E$9:$E$93)+63.1579*EXP(-0.19*L$58))/(Fperm_SI_Woolf2021!$E$9:$E$93-L$58))*(L$58-Fperm_SI_Woolf2021!$E$9:$E$93)/10))) + Fperm_SI_Woolf2021!$G$9:$G$93*EXP(-Fperm_SI_Woolf2021!$J$9:$J$93*$C81*IF(L$58=Fperm_SI_Woolf2021!$E$9:$E$93,1,EXP(LN((1.1*(Fperm_SI_Woolf2021!$E$9:$E$93-L$58)-63.1579*EXP(-0.19*Fperm_SI_Woolf2021!$E$9:$E$93)+63.1579*EXP(-0.19*L$58))/(Fperm_SI_Woolf2021!$E$9:$E$93-L$58))*(L$58-Fperm_SI_Woolf2021!$E$9:$E$93)/10))) + Fperm_SI_Woolf2021!$H$9:$H$93*EXP(-Fperm_SI_Woolf2021!$K$9:$K$93*$C81*IF(L$58=Fperm_SI_Woolf2021!$E$9:$E$93,1,EXP(LN((1.1*(Fperm_SI_Woolf2021!$E$9:$E$93-L$58)-63.1579*EXP(-0.19*Fperm_SI_Woolf2021!$E$9:$E$93)+63.1579*EXP(-0.19*L$58))/(Fperm_SI_Woolf2021!$E$9:$E$93-L$58))*(L$58-Fperm_SI_Woolf2021!$E$9:$E$93)/10))),Fperm_SI_Woolf2021!$D$9:$D$93)*L$57+INTERCEPT(Fperm_SI_Woolf2021!$F$9:$F$93*EXP(-Fperm_SI_Woolf2021!$I$9:$I$93*$C81*IF(L$58=Fperm_SI_Woolf2021!$E$9:$E$93,1,EXP(LN((1.1*(Fperm_SI_Woolf2021!$E$9:$E$93-L$58)-63.1579*EXP(-0.19*Fperm_SI_Woolf2021!$E$9:$E$93)+63.1579*EXP(-0.19*L$58))/(Fperm_SI_Woolf2021!$E$9:$E$93-L$58))*(L$58-Fperm_SI_Woolf2021!$E$9:$E$93)/10))) + Fperm_SI_Woolf2021!$G$9:$G$93*EXP(-Fperm_SI_Woolf2021!$J$9:$J$93*$C81*IF(L$58=Fperm_SI_Woolf2021!$E$9:$E$93,1,EXP(LN((1.1*(Fperm_SI_Woolf2021!$E$9:$E$93-L$58)-63.1579*EXP(-0.19*Fperm_SI_Woolf2021!$E$9:$E$93)+63.1579*EXP(-0.19*L$58))/(Fperm_SI_Woolf2021!$E$9:$E$93-L$58))*(L$58-Fperm_SI_Woolf2021!$E$9:$E$93)/10))) + Fperm_SI_Woolf2021!$H$9:$H$93*EXP(-Fperm_SI_Woolf2021!$K$9:$K$93*$C81*IF(L$58=Fperm_SI_Woolf2021!$E$9:$E$93,1,EXP(LN((1.1*(Fperm_SI_Woolf2021!$E$9:$E$93-L$58)-63.1579*EXP(-0.19*Fperm_SI_Woolf2021!$E$9:$E$93)+63.1579*EXP(-0.19*L$58))/(Fperm_SI_Woolf2021!$E$9:$E$93-L$58))*(L$58-Fperm_SI_Woolf2021!$E$9:$E$93)/10))),Fperm_SI_Woolf2021!$D$9:$D$93))</f>
        <v>0.84760301277569616</v>
      </c>
      <c r="M81" s="51" cm="1">
        <f t="array" ref="M81">MIN(1,SLOPE(Fperm_SI_Woolf2021!$F$9:$F$93*EXP(-Fperm_SI_Woolf2021!$I$9:$I$93*$C81*IF(M$58=Fperm_SI_Woolf2021!$E$9:$E$93,1,EXP(LN((1.1*(Fperm_SI_Woolf2021!$E$9:$E$93-M$58)-63.1579*EXP(-0.19*Fperm_SI_Woolf2021!$E$9:$E$93)+63.1579*EXP(-0.19*M$58))/(Fperm_SI_Woolf2021!$E$9:$E$93-M$58))*(M$58-Fperm_SI_Woolf2021!$E$9:$E$93)/10))) + Fperm_SI_Woolf2021!$G$9:$G$93*EXP(-Fperm_SI_Woolf2021!$J$9:$J$93*$C81*IF(M$58=Fperm_SI_Woolf2021!$E$9:$E$93,1,EXP(LN((1.1*(Fperm_SI_Woolf2021!$E$9:$E$93-M$58)-63.1579*EXP(-0.19*Fperm_SI_Woolf2021!$E$9:$E$93)+63.1579*EXP(-0.19*M$58))/(Fperm_SI_Woolf2021!$E$9:$E$93-M$58))*(M$58-Fperm_SI_Woolf2021!$E$9:$E$93)/10))) + Fperm_SI_Woolf2021!$H$9:$H$93*EXP(-Fperm_SI_Woolf2021!$K$9:$K$93*$C81*IF(M$58=Fperm_SI_Woolf2021!$E$9:$E$93,1,EXP(LN((1.1*(Fperm_SI_Woolf2021!$E$9:$E$93-M$58)-63.1579*EXP(-0.19*Fperm_SI_Woolf2021!$E$9:$E$93)+63.1579*EXP(-0.19*M$58))/(Fperm_SI_Woolf2021!$E$9:$E$93-M$58))*(M$58-Fperm_SI_Woolf2021!$E$9:$E$93)/10))),Fperm_SI_Woolf2021!$D$9:$D$93)*M$57+INTERCEPT(Fperm_SI_Woolf2021!$F$9:$F$93*EXP(-Fperm_SI_Woolf2021!$I$9:$I$93*$C81*IF(M$58=Fperm_SI_Woolf2021!$E$9:$E$93,1,EXP(LN((1.1*(Fperm_SI_Woolf2021!$E$9:$E$93-M$58)-63.1579*EXP(-0.19*Fperm_SI_Woolf2021!$E$9:$E$93)+63.1579*EXP(-0.19*M$58))/(Fperm_SI_Woolf2021!$E$9:$E$93-M$58))*(M$58-Fperm_SI_Woolf2021!$E$9:$E$93)/10))) + Fperm_SI_Woolf2021!$G$9:$G$93*EXP(-Fperm_SI_Woolf2021!$J$9:$J$93*$C81*IF(M$58=Fperm_SI_Woolf2021!$E$9:$E$93,1,EXP(LN((1.1*(Fperm_SI_Woolf2021!$E$9:$E$93-M$58)-63.1579*EXP(-0.19*Fperm_SI_Woolf2021!$E$9:$E$93)+63.1579*EXP(-0.19*M$58))/(Fperm_SI_Woolf2021!$E$9:$E$93-M$58))*(M$58-Fperm_SI_Woolf2021!$E$9:$E$93)/10))) + Fperm_SI_Woolf2021!$H$9:$H$93*EXP(-Fperm_SI_Woolf2021!$K$9:$K$93*$C81*IF(M$58=Fperm_SI_Woolf2021!$E$9:$E$93,1,EXP(LN((1.1*(Fperm_SI_Woolf2021!$E$9:$E$93-M$58)-63.1579*EXP(-0.19*Fperm_SI_Woolf2021!$E$9:$E$93)+63.1579*EXP(-0.19*M$58))/(Fperm_SI_Woolf2021!$E$9:$E$93-M$58))*(M$58-Fperm_SI_Woolf2021!$E$9:$E$93)/10))),Fperm_SI_Woolf2021!$D$9:$D$93))</f>
        <v>0.81906524026063443</v>
      </c>
      <c r="N81" s="51" cm="1">
        <f t="array" ref="N81">MIN(1,SLOPE(Fperm_SI_Woolf2021!$F$9:$F$93*EXP(-Fperm_SI_Woolf2021!$I$9:$I$93*$C81*IF(N$58=Fperm_SI_Woolf2021!$E$9:$E$93,1,EXP(LN((1.1*(Fperm_SI_Woolf2021!$E$9:$E$93-N$58)-63.1579*EXP(-0.19*Fperm_SI_Woolf2021!$E$9:$E$93)+63.1579*EXP(-0.19*N$58))/(Fperm_SI_Woolf2021!$E$9:$E$93-N$58))*(N$58-Fperm_SI_Woolf2021!$E$9:$E$93)/10))) + Fperm_SI_Woolf2021!$G$9:$G$93*EXP(-Fperm_SI_Woolf2021!$J$9:$J$93*$C81*IF(N$58=Fperm_SI_Woolf2021!$E$9:$E$93,1,EXP(LN((1.1*(Fperm_SI_Woolf2021!$E$9:$E$93-N$58)-63.1579*EXP(-0.19*Fperm_SI_Woolf2021!$E$9:$E$93)+63.1579*EXP(-0.19*N$58))/(Fperm_SI_Woolf2021!$E$9:$E$93-N$58))*(N$58-Fperm_SI_Woolf2021!$E$9:$E$93)/10))) + Fperm_SI_Woolf2021!$H$9:$H$93*EXP(-Fperm_SI_Woolf2021!$K$9:$K$93*$C81*IF(N$58=Fperm_SI_Woolf2021!$E$9:$E$93,1,EXP(LN((1.1*(Fperm_SI_Woolf2021!$E$9:$E$93-N$58)-63.1579*EXP(-0.19*Fperm_SI_Woolf2021!$E$9:$E$93)+63.1579*EXP(-0.19*N$58))/(Fperm_SI_Woolf2021!$E$9:$E$93-N$58))*(N$58-Fperm_SI_Woolf2021!$E$9:$E$93)/10))),Fperm_SI_Woolf2021!$D$9:$D$93)*N$57+INTERCEPT(Fperm_SI_Woolf2021!$F$9:$F$93*EXP(-Fperm_SI_Woolf2021!$I$9:$I$93*$C81*IF(N$58=Fperm_SI_Woolf2021!$E$9:$E$93,1,EXP(LN((1.1*(Fperm_SI_Woolf2021!$E$9:$E$93-N$58)-63.1579*EXP(-0.19*Fperm_SI_Woolf2021!$E$9:$E$93)+63.1579*EXP(-0.19*N$58))/(Fperm_SI_Woolf2021!$E$9:$E$93-N$58))*(N$58-Fperm_SI_Woolf2021!$E$9:$E$93)/10))) + Fperm_SI_Woolf2021!$G$9:$G$93*EXP(-Fperm_SI_Woolf2021!$J$9:$J$93*$C81*IF(N$58=Fperm_SI_Woolf2021!$E$9:$E$93,1,EXP(LN((1.1*(Fperm_SI_Woolf2021!$E$9:$E$93-N$58)-63.1579*EXP(-0.19*Fperm_SI_Woolf2021!$E$9:$E$93)+63.1579*EXP(-0.19*N$58))/(Fperm_SI_Woolf2021!$E$9:$E$93-N$58))*(N$58-Fperm_SI_Woolf2021!$E$9:$E$93)/10))) + Fperm_SI_Woolf2021!$H$9:$H$93*EXP(-Fperm_SI_Woolf2021!$K$9:$K$93*$C81*IF(N$58=Fperm_SI_Woolf2021!$E$9:$E$93,1,EXP(LN((1.1*(Fperm_SI_Woolf2021!$E$9:$E$93-N$58)-63.1579*EXP(-0.19*Fperm_SI_Woolf2021!$E$9:$E$93)+63.1579*EXP(-0.19*N$58))/(Fperm_SI_Woolf2021!$E$9:$E$93-N$58))*(N$58-Fperm_SI_Woolf2021!$E$9:$E$93)/10))),Fperm_SI_Woolf2021!$D$9:$D$93))</f>
        <v>0.79052746774557259</v>
      </c>
      <c r="O81" s="51" cm="1">
        <f t="array" ref="O81">MIN(1,SLOPE(Fperm_SI_Woolf2021!$F$9:$F$93*EXP(-Fperm_SI_Woolf2021!$I$9:$I$93*$C81*IF(O$58=Fperm_SI_Woolf2021!$E$9:$E$93,1,EXP(LN((1.1*(Fperm_SI_Woolf2021!$E$9:$E$93-O$58)-63.1579*EXP(-0.19*Fperm_SI_Woolf2021!$E$9:$E$93)+63.1579*EXP(-0.19*O$58))/(Fperm_SI_Woolf2021!$E$9:$E$93-O$58))*(O$58-Fperm_SI_Woolf2021!$E$9:$E$93)/10))) + Fperm_SI_Woolf2021!$G$9:$G$93*EXP(-Fperm_SI_Woolf2021!$J$9:$J$93*$C81*IF(O$58=Fperm_SI_Woolf2021!$E$9:$E$93,1,EXP(LN((1.1*(Fperm_SI_Woolf2021!$E$9:$E$93-O$58)-63.1579*EXP(-0.19*Fperm_SI_Woolf2021!$E$9:$E$93)+63.1579*EXP(-0.19*O$58))/(Fperm_SI_Woolf2021!$E$9:$E$93-O$58))*(O$58-Fperm_SI_Woolf2021!$E$9:$E$93)/10))) + Fperm_SI_Woolf2021!$H$9:$H$93*EXP(-Fperm_SI_Woolf2021!$K$9:$K$93*$C81*IF(O$58=Fperm_SI_Woolf2021!$E$9:$E$93,1,EXP(LN((1.1*(Fperm_SI_Woolf2021!$E$9:$E$93-O$58)-63.1579*EXP(-0.19*Fperm_SI_Woolf2021!$E$9:$E$93)+63.1579*EXP(-0.19*O$58))/(Fperm_SI_Woolf2021!$E$9:$E$93-O$58))*(O$58-Fperm_SI_Woolf2021!$E$9:$E$93)/10))),Fperm_SI_Woolf2021!$D$9:$D$93)*O$57+INTERCEPT(Fperm_SI_Woolf2021!$F$9:$F$93*EXP(-Fperm_SI_Woolf2021!$I$9:$I$93*$C81*IF(O$58=Fperm_SI_Woolf2021!$E$9:$E$93,1,EXP(LN((1.1*(Fperm_SI_Woolf2021!$E$9:$E$93-O$58)-63.1579*EXP(-0.19*Fperm_SI_Woolf2021!$E$9:$E$93)+63.1579*EXP(-0.19*O$58))/(Fperm_SI_Woolf2021!$E$9:$E$93-O$58))*(O$58-Fperm_SI_Woolf2021!$E$9:$E$93)/10))) + Fperm_SI_Woolf2021!$G$9:$G$93*EXP(-Fperm_SI_Woolf2021!$J$9:$J$93*$C81*IF(O$58=Fperm_SI_Woolf2021!$E$9:$E$93,1,EXP(LN((1.1*(Fperm_SI_Woolf2021!$E$9:$E$93-O$58)-63.1579*EXP(-0.19*Fperm_SI_Woolf2021!$E$9:$E$93)+63.1579*EXP(-0.19*O$58))/(Fperm_SI_Woolf2021!$E$9:$E$93-O$58))*(O$58-Fperm_SI_Woolf2021!$E$9:$E$93)/10))) + Fperm_SI_Woolf2021!$H$9:$H$93*EXP(-Fperm_SI_Woolf2021!$K$9:$K$93*$C81*IF(O$58=Fperm_SI_Woolf2021!$E$9:$E$93,1,EXP(LN((1.1*(Fperm_SI_Woolf2021!$E$9:$E$93-O$58)-63.1579*EXP(-0.19*Fperm_SI_Woolf2021!$E$9:$E$93)+63.1579*EXP(-0.19*O$58))/(Fperm_SI_Woolf2021!$E$9:$E$93-O$58))*(O$58-Fperm_SI_Woolf2021!$E$9:$E$93)/10))),Fperm_SI_Woolf2021!$D$9:$D$93))</f>
        <v>0.76198969523051074</v>
      </c>
      <c r="P81" s="51" cm="1">
        <f t="array" ref="P81">MIN(1,SLOPE(Fperm_SI_Woolf2021!$F$9:$F$93*EXP(-Fperm_SI_Woolf2021!$I$9:$I$93*$C81*IF(P$58=Fperm_SI_Woolf2021!$E$9:$E$93,1,EXP(LN((1.1*(Fperm_SI_Woolf2021!$E$9:$E$93-P$58)-63.1579*EXP(-0.19*Fperm_SI_Woolf2021!$E$9:$E$93)+63.1579*EXP(-0.19*P$58))/(Fperm_SI_Woolf2021!$E$9:$E$93-P$58))*(P$58-Fperm_SI_Woolf2021!$E$9:$E$93)/10))) + Fperm_SI_Woolf2021!$G$9:$G$93*EXP(-Fperm_SI_Woolf2021!$J$9:$J$93*$C81*IF(P$58=Fperm_SI_Woolf2021!$E$9:$E$93,1,EXP(LN((1.1*(Fperm_SI_Woolf2021!$E$9:$E$93-P$58)-63.1579*EXP(-0.19*Fperm_SI_Woolf2021!$E$9:$E$93)+63.1579*EXP(-0.19*P$58))/(Fperm_SI_Woolf2021!$E$9:$E$93-P$58))*(P$58-Fperm_SI_Woolf2021!$E$9:$E$93)/10))) + Fperm_SI_Woolf2021!$H$9:$H$93*EXP(-Fperm_SI_Woolf2021!$K$9:$K$93*$C81*IF(P$58=Fperm_SI_Woolf2021!$E$9:$E$93,1,EXP(LN((1.1*(Fperm_SI_Woolf2021!$E$9:$E$93-P$58)-63.1579*EXP(-0.19*Fperm_SI_Woolf2021!$E$9:$E$93)+63.1579*EXP(-0.19*P$58))/(Fperm_SI_Woolf2021!$E$9:$E$93-P$58))*(P$58-Fperm_SI_Woolf2021!$E$9:$E$93)/10))),Fperm_SI_Woolf2021!$D$9:$D$93)*P$57+INTERCEPT(Fperm_SI_Woolf2021!$F$9:$F$93*EXP(-Fperm_SI_Woolf2021!$I$9:$I$93*$C81*IF(P$58=Fperm_SI_Woolf2021!$E$9:$E$93,1,EXP(LN((1.1*(Fperm_SI_Woolf2021!$E$9:$E$93-P$58)-63.1579*EXP(-0.19*Fperm_SI_Woolf2021!$E$9:$E$93)+63.1579*EXP(-0.19*P$58))/(Fperm_SI_Woolf2021!$E$9:$E$93-P$58))*(P$58-Fperm_SI_Woolf2021!$E$9:$E$93)/10))) + Fperm_SI_Woolf2021!$G$9:$G$93*EXP(-Fperm_SI_Woolf2021!$J$9:$J$93*$C81*IF(P$58=Fperm_SI_Woolf2021!$E$9:$E$93,1,EXP(LN((1.1*(Fperm_SI_Woolf2021!$E$9:$E$93-P$58)-63.1579*EXP(-0.19*Fperm_SI_Woolf2021!$E$9:$E$93)+63.1579*EXP(-0.19*P$58))/(Fperm_SI_Woolf2021!$E$9:$E$93-P$58))*(P$58-Fperm_SI_Woolf2021!$E$9:$E$93)/10))) + Fperm_SI_Woolf2021!$H$9:$H$93*EXP(-Fperm_SI_Woolf2021!$K$9:$K$93*$C81*IF(P$58=Fperm_SI_Woolf2021!$E$9:$E$93,1,EXP(LN((1.1*(Fperm_SI_Woolf2021!$E$9:$E$93-P$58)-63.1579*EXP(-0.19*Fperm_SI_Woolf2021!$E$9:$E$93)+63.1579*EXP(-0.19*P$58))/(Fperm_SI_Woolf2021!$E$9:$E$93-P$58))*(P$58-Fperm_SI_Woolf2021!$E$9:$E$93)/10))),Fperm_SI_Woolf2021!$D$9:$D$93))</f>
        <v>0.73345192271544901</v>
      </c>
      <c r="Q81" s="51" cm="1">
        <f t="array" ref="Q81">MIN(1,SLOPE(Fperm_SI_Woolf2021!$F$9:$F$93*EXP(-Fperm_SI_Woolf2021!$I$9:$I$93*$C81*IF(Q$58=Fperm_SI_Woolf2021!$E$9:$E$93,1,EXP(LN((1.1*(Fperm_SI_Woolf2021!$E$9:$E$93-Q$58)-63.1579*EXP(-0.19*Fperm_SI_Woolf2021!$E$9:$E$93)+63.1579*EXP(-0.19*Q$58))/(Fperm_SI_Woolf2021!$E$9:$E$93-Q$58))*(Q$58-Fperm_SI_Woolf2021!$E$9:$E$93)/10))) + Fperm_SI_Woolf2021!$G$9:$G$93*EXP(-Fperm_SI_Woolf2021!$J$9:$J$93*$C81*IF(Q$58=Fperm_SI_Woolf2021!$E$9:$E$93,1,EXP(LN((1.1*(Fperm_SI_Woolf2021!$E$9:$E$93-Q$58)-63.1579*EXP(-0.19*Fperm_SI_Woolf2021!$E$9:$E$93)+63.1579*EXP(-0.19*Q$58))/(Fperm_SI_Woolf2021!$E$9:$E$93-Q$58))*(Q$58-Fperm_SI_Woolf2021!$E$9:$E$93)/10))) + Fperm_SI_Woolf2021!$H$9:$H$93*EXP(-Fperm_SI_Woolf2021!$K$9:$K$93*$C81*IF(Q$58=Fperm_SI_Woolf2021!$E$9:$E$93,1,EXP(LN((1.1*(Fperm_SI_Woolf2021!$E$9:$E$93-Q$58)-63.1579*EXP(-0.19*Fperm_SI_Woolf2021!$E$9:$E$93)+63.1579*EXP(-0.19*Q$58))/(Fperm_SI_Woolf2021!$E$9:$E$93-Q$58))*(Q$58-Fperm_SI_Woolf2021!$E$9:$E$93)/10))),Fperm_SI_Woolf2021!$D$9:$D$93)*Q$57+INTERCEPT(Fperm_SI_Woolf2021!$F$9:$F$93*EXP(-Fperm_SI_Woolf2021!$I$9:$I$93*$C81*IF(Q$58=Fperm_SI_Woolf2021!$E$9:$E$93,1,EXP(LN((1.1*(Fperm_SI_Woolf2021!$E$9:$E$93-Q$58)-63.1579*EXP(-0.19*Fperm_SI_Woolf2021!$E$9:$E$93)+63.1579*EXP(-0.19*Q$58))/(Fperm_SI_Woolf2021!$E$9:$E$93-Q$58))*(Q$58-Fperm_SI_Woolf2021!$E$9:$E$93)/10))) + Fperm_SI_Woolf2021!$G$9:$G$93*EXP(-Fperm_SI_Woolf2021!$J$9:$J$93*$C81*IF(Q$58=Fperm_SI_Woolf2021!$E$9:$E$93,1,EXP(LN((1.1*(Fperm_SI_Woolf2021!$E$9:$E$93-Q$58)-63.1579*EXP(-0.19*Fperm_SI_Woolf2021!$E$9:$E$93)+63.1579*EXP(-0.19*Q$58))/(Fperm_SI_Woolf2021!$E$9:$E$93-Q$58))*(Q$58-Fperm_SI_Woolf2021!$E$9:$E$93)/10))) + Fperm_SI_Woolf2021!$H$9:$H$93*EXP(-Fperm_SI_Woolf2021!$K$9:$K$93*$C81*IF(Q$58=Fperm_SI_Woolf2021!$E$9:$E$93,1,EXP(LN((1.1*(Fperm_SI_Woolf2021!$E$9:$E$93-Q$58)-63.1579*EXP(-0.19*Fperm_SI_Woolf2021!$E$9:$E$93)+63.1579*EXP(-0.19*Q$58))/(Fperm_SI_Woolf2021!$E$9:$E$93-Q$58))*(Q$58-Fperm_SI_Woolf2021!$E$9:$E$93)/10))),Fperm_SI_Woolf2021!$D$9:$D$93))</f>
        <v>0.70491415020038728</v>
      </c>
      <c r="R81" s="51" cm="1">
        <f t="array" ref="R81">MIN(1,SLOPE(Fperm_SI_Woolf2021!$F$9:$F$93*EXP(-Fperm_SI_Woolf2021!$I$9:$I$93*$C81*IF(R$58=Fperm_SI_Woolf2021!$E$9:$E$93,1,EXP(LN((1.1*(Fperm_SI_Woolf2021!$E$9:$E$93-R$58)-63.1579*EXP(-0.19*Fperm_SI_Woolf2021!$E$9:$E$93)+63.1579*EXP(-0.19*R$58))/(Fperm_SI_Woolf2021!$E$9:$E$93-R$58))*(R$58-Fperm_SI_Woolf2021!$E$9:$E$93)/10))) + Fperm_SI_Woolf2021!$G$9:$G$93*EXP(-Fperm_SI_Woolf2021!$J$9:$J$93*$C81*IF(R$58=Fperm_SI_Woolf2021!$E$9:$E$93,1,EXP(LN((1.1*(Fperm_SI_Woolf2021!$E$9:$E$93-R$58)-63.1579*EXP(-0.19*Fperm_SI_Woolf2021!$E$9:$E$93)+63.1579*EXP(-0.19*R$58))/(Fperm_SI_Woolf2021!$E$9:$E$93-R$58))*(R$58-Fperm_SI_Woolf2021!$E$9:$E$93)/10))) + Fperm_SI_Woolf2021!$H$9:$H$93*EXP(-Fperm_SI_Woolf2021!$K$9:$K$93*$C81*IF(R$58=Fperm_SI_Woolf2021!$E$9:$E$93,1,EXP(LN((1.1*(Fperm_SI_Woolf2021!$E$9:$E$93-R$58)-63.1579*EXP(-0.19*Fperm_SI_Woolf2021!$E$9:$E$93)+63.1579*EXP(-0.19*R$58))/(Fperm_SI_Woolf2021!$E$9:$E$93-R$58))*(R$58-Fperm_SI_Woolf2021!$E$9:$E$93)/10))),Fperm_SI_Woolf2021!$D$9:$D$93)*R$57+INTERCEPT(Fperm_SI_Woolf2021!$F$9:$F$93*EXP(-Fperm_SI_Woolf2021!$I$9:$I$93*$C81*IF(R$58=Fperm_SI_Woolf2021!$E$9:$E$93,1,EXP(LN((1.1*(Fperm_SI_Woolf2021!$E$9:$E$93-R$58)-63.1579*EXP(-0.19*Fperm_SI_Woolf2021!$E$9:$E$93)+63.1579*EXP(-0.19*R$58))/(Fperm_SI_Woolf2021!$E$9:$E$93-R$58))*(R$58-Fperm_SI_Woolf2021!$E$9:$E$93)/10))) + Fperm_SI_Woolf2021!$G$9:$G$93*EXP(-Fperm_SI_Woolf2021!$J$9:$J$93*$C81*IF(R$58=Fperm_SI_Woolf2021!$E$9:$E$93,1,EXP(LN((1.1*(Fperm_SI_Woolf2021!$E$9:$E$93-R$58)-63.1579*EXP(-0.19*Fperm_SI_Woolf2021!$E$9:$E$93)+63.1579*EXP(-0.19*R$58))/(Fperm_SI_Woolf2021!$E$9:$E$93-R$58))*(R$58-Fperm_SI_Woolf2021!$E$9:$E$93)/10))) + Fperm_SI_Woolf2021!$H$9:$H$93*EXP(-Fperm_SI_Woolf2021!$K$9:$K$93*$C81*IF(R$58=Fperm_SI_Woolf2021!$E$9:$E$93,1,EXP(LN((1.1*(Fperm_SI_Woolf2021!$E$9:$E$93-R$58)-63.1579*EXP(-0.19*Fperm_SI_Woolf2021!$E$9:$E$93)+63.1579*EXP(-0.19*R$58))/(Fperm_SI_Woolf2021!$E$9:$E$93-R$58))*(R$58-Fperm_SI_Woolf2021!$E$9:$E$93)/10))),Fperm_SI_Woolf2021!$D$9:$D$93))</f>
        <v>0.67637637768532544</v>
      </c>
      <c r="S81" s="51" cm="1">
        <f t="array" ref="S81">MIN(1,SLOPE(Fperm_SI_Woolf2021!$F$9:$F$93*EXP(-Fperm_SI_Woolf2021!$I$9:$I$93*$C81*IF(S$58=Fperm_SI_Woolf2021!$E$9:$E$93,1,EXP(LN((1.1*(Fperm_SI_Woolf2021!$E$9:$E$93-S$58)-63.1579*EXP(-0.19*Fperm_SI_Woolf2021!$E$9:$E$93)+63.1579*EXP(-0.19*S$58))/(Fperm_SI_Woolf2021!$E$9:$E$93-S$58))*(S$58-Fperm_SI_Woolf2021!$E$9:$E$93)/10))) + Fperm_SI_Woolf2021!$G$9:$G$93*EXP(-Fperm_SI_Woolf2021!$J$9:$J$93*$C81*IF(S$58=Fperm_SI_Woolf2021!$E$9:$E$93,1,EXP(LN((1.1*(Fperm_SI_Woolf2021!$E$9:$E$93-S$58)-63.1579*EXP(-0.19*Fperm_SI_Woolf2021!$E$9:$E$93)+63.1579*EXP(-0.19*S$58))/(Fperm_SI_Woolf2021!$E$9:$E$93-S$58))*(S$58-Fperm_SI_Woolf2021!$E$9:$E$93)/10))) + Fperm_SI_Woolf2021!$H$9:$H$93*EXP(-Fperm_SI_Woolf2021!$K$9:$K$93*$C81*IF(S$58=Fperm_SI_Woolf2021!$E$9:$E$93,1,EXP(LN((1.1*(Fperm_SI_Woolf2021!$E$9:$E$93-S$58)-63.1579*EXP(-0.19*Fperm_SI_Woolf2021!$E$9:$E$93)+63.1579*EXP(-0.19*S$58))/(Fperm_SI_Woolf2021!$E$9:$E$93-S$58))*(S$58-Fperm_SI_Woolf2021!$E$9:$E$93)/10))),Fperm_SI_Woolf2021!$D$9:$D$93)*S$57+INTERCEPT(Fperm_SI_Woolf2021!$F$9:$F$93*EXP(-Fperm_SI_Woolf2021!$I$9:$I$93*$C81*IF(S$58=Fperm_SI_Woolf2021!$E$9:$E$93,1,EXP(LN((1.1*(Fperm_SI_Woolf2021!$E$9:$E$93-S$58)-63.1579*EXP(-0.19*Fperm_SI_Woolf2021!$E$9:$E$93)+63.1579*EXP(-0.19*S$58))/(Fperm_SI_Woolf2021!$E$9:$E$93-S$58))*(S$58-Fperm_SI_Woolf2021!$E$9:$E$93)/10))) + Fperm_SI_Woolf2021!$G$9:$G$93*EXP(-Fperm_SI_Woolf2021!$J$9:$J$93*$C81*IF(S$58=Fperm_SI_Woolf2021!$E$9:$E$93,1,EXP(LN((1.1*(Fperm_SI_Woolf2021!$E$9:$E$93-S$58)-63.1579*EXP(-0.19*Fperm_SI_Woolf2021!$E$9:$E$93)+63.1579*EXP(-0.19*S$58))/(Fperm_SI_Woolf2021!$E$9:$E$93-S$58))*(S$58-Fperm_SI_Woolf2021!$E$9:$E$93)/10))) + Fperm_SI_Woolf2021!$H$9:$H$93*EXP(-Fperm_SI_Woolf2021!$K$9:$K$93*$C81*IF(S$58=Fperm_SI_Woolf2021!$E$9:$E$93,1,EXP(LN((1.1*(Fperm_SI_Woolf2021!$E$9:$E$93-S$58)-63.1579*EXP(-0.19*Fperm_SI_Woolf2021!$E$9:$E$93)+63.1579*EXP(-0.19*S$58))/(Fperm_SI_Woolf2021!$E$9:$E$93-S$58))*(S$58-Fperm_SI_Woolf2021!$E$9:$E$93)/10))),Fperm_SI_Woolf2021!$D$9:$D$93))</f>
        <v>0.9583998587167184</v>
      </c>
      <c r="T81" s="51" cm="1">
        <f t="array" ref="T81">MIN(1,SLOPE(Fperm_SI_Woolf2021!$F$9:$F$93*EXP(-Fperm_SI_Woolf2021!$I$9:$I$93*$C81*IF(T$58=Fperm_SI_Woolf2021!$E$9:$E$93,1,EXP(LN((1.1*(Fperm_SI_Woolf2021!$E$9:$E$93-T$58)-63.1579*EXP(-0.19*Fperm_SI_Woolf2021!$E$9:$E$93)+63.1579*EXP(-0.19*T$58))/(Fperm_SI_Woolf2021!$E$9:$E$93-T$58))*(T$58-Fperm_SI_Woolf2021!$E$9:$E$93)/10))) + Fperm_SI_Woolf2021!$G$9:$G$93*EXP(-Fperm_SI_Woolf2021!$J$9:$J$93*$C81*IF(T$58=Fperm_SI_Woolf2021!$E$9:$E$93,1,EXP(LN((1.1*(Fperm_SI_Woolf2021!$E$9:$E$93-T$58)-63.1579*EXP(-0.19*Fperm_SI_Woolf2021!$E$9:$E$93)+63.1579*EXP(-0.19*T$58))/(Fperm_SI_Woolf2021!$E$9:$E$93-T$58))*(T$58-Fperm_SI_Woolf2021!$E$9:$E$93)/10))) + Fperm_SI_Woolf2021!$H$9:$H$93*EXP(-Fperm_SI_Woolf2021!$K$9:$K$93*$C81*IF(T$58=Fperm_SI_Woolf2021!$E$9:$E$93,1,EXP(LN((1.1*(Fperm_SI_Woolf2021!$E$9:$E$93-T$58)-63.1579*EXP(-0.19*Fperm_SI_Woolf2021!$E$9:$E$93)+63.1579*EXP(-0.19*T$58))/(Fperm_SI_Woolf2021!$E$9:$E$93-T$58))*(T$58-Fperm_SI_Woolf2021!$E$9:$E$93)/10))),Fperm_SI_Woolf2021!$D$9:$D$93)*T$57+INTERCEPT(Fperm_SI_Woolf2021!$F$9:$F$93*EXP(-Fperm_SI_Woolf2021!$I$9:$I$93*$C81*IF(T$58=Fperm_SI_Woolf2021!$E$9:$E$93,1,EXP(LN((1.1*(Fperm_SI_Woolf2021!$E$9:$E$93-T$58)-63.1579*EXP(-0.19*Fperm_SI_Woolf2021!$E$9:$E$93)+63.1579*EXP(-0.19*T$58))/(Fperm_SI_Woolf2021!$E$9:$E$93-T$58))*(T$58-Fperm_SI_Woolf2021!$E$9:$E$93)/10))) + Fperm_SI_Woolf2021!$G$9:$G$93*EXP(-Fperm_SI_Woolf2021!$J$9:$J$93*$C81*IF(T$58=Fperm_SI_Woolf2021!$E$9:$E$93,1,EXP(LN((1.1*(Fperm_SI_Woolf2021!$E$9:$E$93-T$58)-63.1579*EXP(-0.19*Fperm_SI_Woolf2021!$E$9:$E$93)+63.1579*EXP(-0.19*T$58))/(Fperm_SI_Woolf2021!$E$9:$E$93-T$58))*(T$58-Fperm_SI_Woolf2021!$E$9:$E$93)/10))) + Fperm_SI_Woolf2021!$H$9:$H$93*EXP(-Fperm_SI_Woolf2021!$K$9:$K$93*$C81*IF(T$58=Fperm_SI_Woolf2021!$E$9:$E$93,1,EXP(LN((1.1*(Fperm_SI_Woolf2021!$E$9:$E$93-T$58)-63.1579*EXP(-0.19*Fperm_SI_Woolf2021!$E$9:$E$93)+63.1579*EXP(-0.19*T$58))/(Fperm_SI_Woolf2021!$E$9:$E$93-T$58))*(T$58-Fperm_SI_Woolf2021!$E$9:$E$93)/10))),Fperm_SI_Woolf2021!$D$9:$D$93))</f>
        <v>0.92579632321935701</v>
      </c>
      <c r="U81" s="51" cm="1">
        <f t="array" ref="U81">MIN(1,SLOPE(Fperm_SI_Woolf2021!$F$9:$F$93*EXP(-Fperm_SI_Woolf2021!$I$9:$I$93*$C81*IF(U$58=Fperm_SI_Woolf2021!$E$9:$E$93,1,EXP(LN((1.1*(Fperm_SI_Woolf2021!$E$9:$E$93-U$58)-63.1579*EXP(-0.19*Fperm_SI_Woolf2021!$E$9:$E$93)+63.1579*EXP(-0.19*U$58))/(Fperm_SI_Woolf2021!$E$9:$E$93-U$58))*(U$58-Fperm_SI_Woolf2021!$E$9:$E$93)/10))) + Fperm_SI_Woolf2021!$G$9:$G$93*EXP(-Fperm_SI_Woolf2021!$J$9:$J$93*$C81*IF(U$58=Fperm_SI_Woolf2021!$E$9:$E$93,1,EXP(LN((1.1*(Fperm_SI_Woolf2021!$E$9:$E$93-U$58)-63.1579*EXP(-0.19*Fperm_SI_Woolf2021!$E$9:$E$93)+63.1579*EXP(-0.19*U$58))/(Fperm_SI_Woolf2021!$E$9:$E$93-U$58))*(U$58-Fperm_SI_Woolf2021!$E$9:$E$93)/10))) + Fperm_SI_Woolf2021!$H$9:$H$93*EXP(-Fperm_SI_Woolf2021!$K$9:$K$93*$C81*IF(U$58=Fperm_SI_Woolf2021!$E$9:$E$93,1,EXP(LN((1.1*(Fperm_SI_Woolf2021!$E$9:$E$93-U$58)-63.1579*EXP(-0.19*Fperm_SI_Woolf2021!$E$9:$E$93)+63.1579*EXP(-0.19*U$58))/(Fperm_SI_Woolf2021!$E$9:$E$93-U$58))*(U$58-Fperm_SI_Woolf2021!$E$9:$E$93)/10))),Fperm_SI_Woolf2021!$D$9:$D$93)*U$57+INTERCEPT(Fperm_SI_Woolf2021!$F$9:$F$93*EXP(-Fperm_SI_Woolf2021!$I$9:$I$93*$C81*IF(U$58=Fperm_SI_Woolf2021!$E$9:$E$93,1,EXP(LN((1.1*(Fperm_SI_Woolf2021!$E$9:$E$93-U$58)-63.1579*EXP(-0.19*Fperm_SI_Woolf2021!$E$9:$E$93)+63.1579*EXP(-0.19*U$58))/(Fperm_SI_Woolf2021!$E$9:$E$93-U$58))*(U$58-Fperm_SI_Woolf2021!$E$9:$E$93)/10))) + Fperm_SI_Woolf2021!$G$9:$G$93*EXP(-Fperm_SI_Woolf2021!$J$9:$J$93*$C81*IF(U$58=Fperm_SI_Woolf2021!$E$9:$E$93,1,EXP(LN((1.1*(Fperm_SI_Woolf2021!$E$9:$E$93-U$58)-63.1579*EXP(-0.19*Fperm_SI_Woolf2021!$E$9:$E$93)+63.1579*EXP(-0.19*U$58))/(Fperm_SI_Woolf2021!$E$9:$E$93-U$58))*(U$58-Fperm_SI_Woolf2021!$E$9:$E$93)/10))) + Fperm_SI_Woolf2021!$H$9:$H$93*EXP(-Fperm_SI_Woolf2021!$K$9:$K$93*$C81*IF(U$58=Fperm_SI_Woolf2021!$E$9:$E$93,1,EXP(LN((1.1*(Fperm_SI_Woolf2021!$E$9:$E$93-U$58)-63.1579*EXP(-0.19*Fperm_SI_Woolf2021!$E$9:$E$93)+63.1579*EXP(-0.19*U$58))/(Fperm_SI_Woolf2021!$E$9:$E$93-U$58))*(U$58-Fperm_SI_Woolf2021!$E$9:$E$93)/10))),Fperm_SI_Woolf2021!$D$9:$D$93))</f>
        <v>0.89319278772199551</v>
      </c>
      <c r="V81" s="51" cm="1">
        <f t="array" ref="V81">MIN(1,SLOPE(Fperm_SI_Woolf2021!$F$9:$F$93*EXP(-Fperm_SI_Woolf2021!$I$9:$I$93*$C81*IF(V$58=Fperm_SI_Woolf2021!$E$9:$E$93,1,EXP(LN((1.1*(Fperm_SI_Woolf2021!$E$9:$E$93-V$58)-63.1579*EXP(-0.19*Fperm_SI_Woolf2021!$E$9:$E$93)+63.1579*EXP(-0.19*V$58))/(Fperm_SI_Woolf2021!$E$9:$E$93-V$58))*(V$58-Fperm_SI_Woolf2021!$E$9:$E$93)/10))) + Fperm_SI_Woolf2021!$G$9:$G$93*EXP(-Fperm_SI_Woolf2021!$J$9:$J$93*$C81*IF(V$58=Fperm_SI_Woolf2021!$E$9:$E$93,1,EXP(LN((1.1*(Fperm_SI_Woolf2021!$E$9:$E$93-V$58)-63.1579*EXP(-0.19*Fperm_SI_Woolf2021!$E$9:$E$93)+63.1579*EXP(-0.19*V$58))/(Fperm_SI_Woolf2021!$E$9:$E$93-V$58))*(V$58-Fperm_SI_Woolf2021!$E$9:$E$93)/10))) + Fperm_SI_Woolf2021!$H$9:$H$93*EXP(-Fperm_SI_Woolf2021!$K$9:$K$93*$C81*IF(V$58=Fperm_SI_Woolf2021!$E$9:$E$93,1,EXP(LN((1.1*(Fperm_SI_Woolf2021!$E$9:$E$93-V$58)-63.1579*EXP(-0.19*Fperm_SI_Woolf2021!$E$9:$E$93)+63.1579*EXP(-0.19*V$58))/(Fperm_SI_Woolf2021!$E$9:$E$93-V$58))*(V$58-Fperm_SI_Woolf2021!$E$9:$E$93)/10))),Fperm_SI_Woolf2021!$D$9:$D$93)*V$57+INTERCEPT(Fperm_SI_Woolf2021!$F$9:$F$93*EXP(-Fperm_SI_Woolf2021!$I$9:$I$93*$C81*IF(V$58=Fperm_SI_Woolf2021!$E$9:$E$93,1,EXP(LN((1.1*(Fperm_SI_Woolf2021!$E$9:$E$93-V$58)-63.1579*EXP(-0.19*Fperm_SI_Woolf2021!$E$9:$E$93)+63.1579*EXP(-0.19*V$58))/(Fperm_SI_Woolf2021!$E$9:$E$93-V$58))*(V$58-Fperm_SI_Woolf2021!$E$9:$E$93)/10))) + Fperm_SI_Woolf2021!$G$9:$G$93*EXP(-Fperm_SI_Woolf2021!$J$9:$J$93*$C81*IF(V$58=Fperm_SI_Woolf2021!$E$9:$E$93,1,EXP(LN((1.1*(Fperm_SI_Woolf2021!$E$9:$E$93-V$58)-63.1579*EXP(-0.19*Fperm_SI_Woolf2021!$E$9:$E$93)+63.1579*EXP(-0.19*V$58))/(Fperm_SI_Woolf2021!$E$9:$E$93-V$58))*(V$58-Fperm_SI_Woolf2021!$E$9:$E$93)/10))) + Fperm_SI_Woolf2021!$H$9:$H$93*EXP(-Fperm_SI_Woolf2021!$K$9:$K$93*$C81*IF(V$58=Fperm_SI_Woolf2021!$E$9:$E$93,1,EXP(LN((1.1*(Fperm_SI_Woolf2021!$E$9:$E$93-V$58)-63.1579*EXP(-0.19*Fperm_SI_Woolf2021!$E$9:$E$93)+63.1579*EXP(-0.19*V$58))/(Fperm_SI_Woolf2021!$E$9:$E$93-V$58))*(V$58-Fperm_SI_Woolf2021!$E$9:$E$93)/10))),Fperm_SI_Woolf2021!$D$9:$D$93))</f>
        <v>0.86058925222463412</v>
      </c>
      <c r="W81" s="51" cm="1">
        <f t="array" ref="W81">MIN(1,SLOPE(Fperm_SI_Woolf2021!$F$9:$F$93*EXP(-Fperm_SI_Woolf2021!$I$9:$I$93*$C81*IF(W$58=Fperm_SI_Woolf2021!$E$9:$E$93,1,EXP(LN((1.1*(Fperm_SI_Woolf2021!$E$9:$E$93-W$58)-63.1579*EXP(-0.19*Fperm_SI_Woolf2021!$E$9:$E$93)+63.1579*EXP(-0.19*W$58))/(Fperm_SI_Woolf2021!$E$9:$E$93-W$58))*(W$58-Fperm_SI_Woolf2021!$E$9:$E$93)/10))) + Fperm_SI_Woolf2021!$G$9:$G$93*EXP(-Fperm_SI_Woolf2021!$J$9:$J$93*$C81*IF(W$58=Fperm_SI_Woolf2021!$E$9:$E$93,1,EXP(LN((1.1*(Fperm_SI_Woolf2021!$E$9:$E$93-W$58)-63.1579*EXP(-0.19*Fperm_SI_Woolf2021!$E$9:$E$93)+63.1579*EXP(-0.19*W$58))/(Fperm_SI_Woolf2021!$E$9:$E$93-W$58))*(W$58-Fperm_SI_Woolf2021!$E$9:$E$93)/10))) + Fperm_SI_Woolf2021!$H$9:$H$93*EXP(-Fperm_SI_Woolf2021!$K$9:$K$93*$C81*IF(W$58=Fperm_SI_Woolf2021!$E$9:$E$93,1,EXP(LN((1.1*(Fperm_SI_Woolf2021!$E$9:$E$93-W$58)-63.1579*EXP(-0.19*Fperm_SI_Woolf2021!$E$9:$E$93)+63.1579*EXP(-0.19*W$58))/(Fperm_SI_Woolf2021!$E$9:$E$93-W$58))*(W$58-Fperm_SI_Woolf2021!$E$9:$E$93)/10))),Fperm_SI_Woolf2021!$D$9:$D$93)*W$57+INTERCEPT(Fperm_SI_Woolf2021!$F$9:$F$93*EXP(-Fperm_SI_Woolf2021!$I$9:$I$93*$C81*IF(W$58=Fperm_SI_Woolf2021!$E$9:$E$93,1,EXP(LN((1.1*(Fperm_SI_Woolf2021!$E$9:$E$93-W$58)-63.1579*EXP(-0.19*Fperm_SI_Woolf2021!$E$9:$E$93)+63.1579*EXP(-0.19*W$58))/(Fperm_SI_Woolf2021!$E$9:$E$93-W$58))*(W$58-Fperm_SI_Woolf2021!$E$9:$E$93)/10))) + Fperm_SI_Woolf2021!$G$9:$G$93*EXP(-Fperm_SI_Woolf2021!$J$9:$J$93*$C81*IF(W$58=Fperm_SI_Woolf2021!$E$9:$E$93,1,EXP(LN((1.1*(Fperm_SI_Woolf2021!$E$9:$E$93-W$58)-63.1579*EXP(-0.19*Fperm_SI_Woolf2021!$E$9:$E$93)+63.1579*EXP(-0.19*W$58))/(Fperm_SI_Woolf2021!$E$9:$E$93-W$58))*(W$58-Fperm_SI_Woolf2021!$E$9:$E$93)/10))) + Fperm_SI_Woolf2021!$H$9:$H$93*EXP(-Fperm_SI_Woolf2021!$K$9:$K$93*$C81*IF(W$58=Fperm_SI_Woolf2021!$E$9:$E$93,1,EXP(LN((1.1*(Fperm_SI_Woolf2021!$E$9:$E$93-W$58)-63.1579*EXP(-0.19*Fperm_SI_Woolf2021!$E$9:$E$93)+63.1579*EXP(-0.19*W$58))/(Fperm_SI_Woolf2021!$E$9:$E$93-W$58))*(W$58-Fperm_SI_Woolf2021!$E$9:$E$93)/10))),Fperm_SI_Woolf2021!$D$9:$D$93))</f>
        <v>0.82798571672727261</v>
      </c>
      <c r="X81" s="51" cm="1">
        <f t="array" ref="X81">MIN(1,SLOPE(Fperm_SI_Woolf2021!$F$9:$F$93*EXP(-Fperm_SI_Woolf2021!$I$9:$I$93*$C81*IF(X$58=Fperm_SI_Woolf2021!$E$9:$E$93,1,EXP(LN((1.1*(Fperm_SI_Woolf2021!$E$9:$E$93-X$58)-63.1579*EXP(-0.19*Fperm_SI_Woolf2021!$E$9:$E$93)+63.1579*EXP(-0.19*X$58))/(Fperm_SI_Woolf2021!$E$9:$E$93-X$58))*(X$58-Fperm_SI_Woolf2021!$E$9:$E$93)/10))) + Fperm_SI_Woolf2021!$G$9:$G$93*EXP(-Fperm_SI_Woolf2021!$J$9:$J$93*$C81*IF(X$58=Fperm_SI_Woolf2021!$E$9:$E$93,1,EXP(LN((1.1*(Fperm_SI_Woolf2021!$E$9:$E$93-X$58)-63.1579*EXP(-0.19*Fperm_SI_Woolf2021!$E$9:$E$93)+63.1579*EXP(-0.19*X$58))/(Fperm_SI_Woolf2021!$E$9:$E$93-X$58))*(X$58-Fperm_SI_Woolf2021!$E$9:$E$93)/10))) + Fperm_SI_Woolf2021!$H$9:$H$93*EXP(-Fperm_SI_Woolf2021!$K$9:$K$93*$C81*IF(X$58=Fperm_SI_Woolf2021!$E$9:$E$93,1,EXP(LN((1.1*(Fperm_SI_Woolf2021!$E$9:$E$93-X$58)-63.1579*EXP(-0.19*Fperm_SI_Woolf2021!$E$9:$E$93)+63.1579*EXP(-0.19*X$58))/(Fperm_SI_Woolf2021!$E$9:$E$93-X$58))*(X$58-Fperm_SI_Woolf2021!$E$9:$E$93)/10))),Fperm_SI_Woolf2021!$D$9:$D$93)*X$57+INTERCEPT(Fperm_SI_Woolf2021!$F$9:$F$93*EXP(-Fperm_SI_Woolf2021!$I$9:$I$93*$C81*IF(X$58=Fperm_SI_Woolf2021!$E$9:$E$93,1,EXP(LN((1.1*(Fperm_SI_Woolf2021!$E$9:$E$93-X$58)-63.1579*EXP(-0.19*Fperm_SI_Woolf2021!$E$9:$E$93)+63.1579*EXP(-0.19*X$58))/(Fperm_SI_Woolf2021!$E$9:$E$93-X$58))*(X$58-Fperm_SI_Woolf2021!$E$9:$E$93)/10))) + Fperm_SI_Woolf2021!$G$9:$G$93*EXP(-Fperm_SI_Woolf2021!$J$9:$J$93*$C81*IF(X$58=Fperm_SI_Woolf2021!$E$9:$E$93,1,EXP(LN((1.1*(Fperm_SI_Woolf2021!$E$9:$E$93-X$58)-63.1579*EXP(-0.19*Fperm_SI_Woolf2021!$E$9:$E$93)+63.1579*EXP(-0.19*X$58))/(Fperm_SI_Woolf2021!$E$9:$E$93-X$58))*(X$58-Fperm_SI_Woolf2021!$E$9:$E$93)/10))) + Fperm_SI_Woolf2021!$H$9:$H$93*EXP(-Fperm_SI_Woolf2021!$K$9:$K$93*$C81*IF(X$58=Fperm_SI_Woolf2021!$E$9:$E$93,1,EXP(LN((1.1*(Fperm_SI_Woolf2021!$E$9:$E$93-X$58)-63.1579*EXP(-0.19*Fperm_SI_Woolf2021!$E$9:$E$93)+63.1579*EXP(-0.19*X$58))/(Fperm_SI_Woolf2021!$E$9:$E$93-X$58))*(X$58-Fperm_SI_Woolf2021!$E$9:$E$93)/10))),Fperm_SI_Woolf2021!$D$9:$D$93))</f>
        <v>0.79538218122991122</v>
      </c>
      <c r="Y81" s="51" cm="1">
        <f t="array" ref="Y81">MIN(1,SLOPE(Fperm_SI_Woolf2021!$F$9:$F$93*EXP(-Fperm_SI_Woolf2021!$I$9:$I$93*$C81*IF(Y$58=Fperm_SI_Woolf2021!$E$9:$E$93,1,EXP(LN((1.1*(Fperm_SI_Woolf2021!$E$9:$E$93-Y$58)-63.1579*EXP(-0.19*Fperm_SI_Woolf2021!$E$9:$E$93)+63.1579*EXP(-0.19*Y$58))/(Fperm_SI_Woolf2021!$E$9:$E$93-Y$58))*(Y$58-Fperm_SI_Woolf2021!$E$9:$E$93)/10))) + Fperm_SI_Woolf2021!$G$9:$G$93*EXP(-Fperm_SI_Woolf2021!$J$9:$J$93*$C81*IF(Y$58=Fperm_SI_Woolf2021!$E$9:$E$93,1,EXP(LN((1.1*(Fperm_SI_Woolf2021!$E$9:$E$93-Y$58)-63.1579*EXP(-0.19*Fperm_SI_Woolf2021!$E$9:$E$93)+63.1579*EXP(-0.19*Y$58))/(Fperm_SI_Woolf2021!$E$9:$E$93-Y$58))*(Y$58-Fperm_SI_Woolf2021!$E$9:$E$93)/10))) + Fperm_SI_Woolf2021!$H$9:$H$93*EXP(-Fperm_SI_Woolf2021!$K$9:$K$93*$C81*IF(Y$58=Fperm_SI_Woolf2021!$E$9:$E$93,1,EXP(LN((1.1*(Fperm_SI_Woolf2021!$E$9:$E$93-Y$58)-63.1579*EXP(-0.19*Fperm_SI_Woolf2021!$E$9:$E$93)+63.1579*EXP(-0.19*Y$58))/(Fperm_SI_Woolf2021!$E$9:$E$93-Y$58))*(Y$58-Fperm_SI_Woolf2021!$E$9:$E$93)/10))),Fperm_SI_Woolf2021!$D$9:$D$93)*Y$57+INTERCEPT(Fperm_SI_Woolf2021!$F$9:$F$93*EXP(-Fperm_SI_Woolf2021!$I$9:$I$93*$C81*IF(Y$58=Fperm_SI_Woolf2021!$E$9:$E$93,1,EXP(LN((1.1*(Fperm_SI_Woolf2021!$E$9:$E$93-Y$58)-63.1579*EXP(-0.19*Fperm_SI_Woolf2021!$E$9:$E$93)+63.1579*EXP(-0.19*Y$58))/(Fperm_SI_Woolf2021!$E$9:$E$93-Y$58))*(Y$58-Fperm_SI_Woolf2021!$E$9:$E$93)/10))) + Fperm_SI_Woolf2021!$G$9:$G$93*EXP(-Fperm_SI_Woolf2021!$J$9:$J$93*$C81*IF(Y$58=Fperm_SI_Woolf2021!$E$9:$E$93,1,EXP(LN((1.1*(Fperm_SI_Woolf2021!$E$9:$E$93-Y$58)-63.1579*EXP(-0.19*Fperm_SI_Woolf2021!$E$9:$E$93)+63.1579*EXP(-0.19*Y$58))/(Fperm_SI_Woolf2021!$E$9:$E$93-Y$58))*(Y$58-Fperm_SI_Woolf2021!$E$9:$E$93)/10))) + Fperm_SI_Woolf2021!$H$9:$H$93*EXP(-Fperm_SI_Woolf2021!$K$9:$K$93*$C81*IF(Y$58=Fperm_SI_Woolf2021!$E$9:$E$93,1,EXP(LN((1.1*(Fperm_SI_Woolf2021!$E$9:$E$93-Y$58)-63.1579*EXP(-0.19*Fperm_SI_Woolf2021!$E$9:$E$93)+63.1579*EXP(-0.19*Y$58))/(Fperm_SI_Woolf2021!$E$9:$E$93-Y$58))*(Y$58-Fperm_SI_Woolf2021!$E$9:$E$93)/10))),Fperm_SI_Woolf2021!$D$9:$D$93))</f>
        <v>0.76277864573254983</v>
      </c>
      <c r="Z81" s="51" cm="1">
        <f t="array" ref="Z81">MIN(1,SLOPE(Fperm_SI_Woolf2021!$F$9:$F$93*EXP(-Fperm_SI_Woolf2021!$I$9:$I$93*$C81*IF(Z$58=Fperm_SI_Woolf2021!$E$9:$E$93,1,EXP(LN((1.1*(Fperm_SI_Woolf2021!$E$9:$E$93-Z$58)-63.1579*EXP(-0.19*Fperm_SI_Woolf2021!$E$9:$E$93)+63.1579*EXP(-0.19*Z$58))/(Fperm_SI_Woolf2021!$E$9:$E$93-Z$58))*(Z$58-Fperm_SI_Woolf2021!$E$9:$E$93)/10))) + Fperm_SI_Woolf2021!$G$9:$G$93*EXP(-Fperm_SI_Woolf2021!$J$9:$J$93*$C81*IF(Z$58=Fperm_SI_Woolf2021!$E$9:$E$93,1,EXP(LN((1.1*(Fperm_SI_Woolf2021!$E$9:$E$93-Z$58)-63.1579*EXP(-0.19*Fperm_SI_Woolf2021!$E$9:$E$93)+63.1579*EXP(-0.19*Z$58))/(Fperm_SI_Woolf2021!$E$9:$E$93-Z$58))*(Z$58-Fperm_SI_Woolf2021!$E$9:$E$93)/10))) + Fperm_SI_Woolf2021!$H$9:$H$93*EXP(-Fperm_SI_Woolf2021!$K$9:$K$93*$C81*IF(Z$58=Fperm_SI_Woolf2021!$E$9:$E$93,1,EXP(LN((1.1*(Fperm_SI_Woolf2021!$E$9:$E$93-Z$58)-63.1579*EXP(-0.19*Fperm_SI_Woolf2021!$E$9:$E$93)+63.1579*EXP(-0.19*Z$58))/(Fperm_SI_Woolf2021!$E$9:$E$93-Z$58))*(Z$58-Fperm_SI_Woolf2021!$E$9:$E$93)/10))),Fperm_SI_Woolf2021!$D$9:$D$93)*Z$57+INTERCEPT(Fperm_SI_Woolf2021!$F$9:$F$93*EXP(-Fperm_SI_Woolf2021!$I$9:$I$93*$C81*IF(Z$58=Fperm_SI_Woolf2021!$E$9:$E$93,1,EXP(LN((1.1*(Fperm_SI_Woolf2021!$E$9:$E$93-Z$58)-63.1579*EXP(-0.19*Fperm_SI_Woolf2021!$E$9:$E$93)+63.1579*EXP(-0.19*Z$58))/(Fperm_SI_Woolf2021!$E$9:$E$93-Z$58))*(Z$58-Fperm_SI_Woolf2021!$E$9:$E$93)/10))) + Fperm_SI_Woolf2021!$G$9:$G$93*EXP(-Fperm_SI_Woolf2021!$J$9:$J$93*$C81*IF(Z$58=Fperm_SI_Woolf2021!$E$9:$E$93,1,EXP(LN((1.1*(Fperm_SI_Woolf2021!$E$9:$E$93-Z$58)-63.1579*EXP(-0.19*Fperm_SI_Woolf2021!$E$9:$E$93)+63.1579*EXP(-0.19*Z$58))/(Fperm_SI_Woolf2021!$E$9:$E$93-Z$58))*(Z$58-Fperm_SI_Woolf2021!$E$9:$E$93)/10))) + Fperm_SI_Woolf2021!$H$9:$H$93*EXP(-Fperm_SI_Woolf2021!$K$9:$K$93*$C81*IF(Z$58=Fperm_SI_Woolf2021!$E$9:$E$93,1,EXP(LN((1.1*(Fperm_SI_Woolf2021!$E$9:$E$93-Z$58)-63.1579*EXP(-0.19*Fperm_SI_Woolf2021!$E$9:$E$93)+63.1579*EXP(-0.19*Z$58))/(Fperm_SI_Woolf2021!$E$9:$E$93-Z$58))*(Z$58-Fperm_SI_Woolf2021!$E$9:$E$93)/10))),Fperm_SI_Woolf2021!$D$9:$D$93))</f>
        <v>0.73017511023518833</v>
      </c>
      <c r="AA81" s="51" cm="1">
        <f t="array" ref="AA81">MIN(1,SLOPE(Fperm_SI_Woolf2021!$F$9:$F$93*EXP(-Fperm_SI_Woolf2021!$I$9:$I$93*$C81*IF(AA$58=Fperm_SI_Woolf2021!$E$9:$E$93,1,EXP(LN((1.1*(Fperm_SI_Woolf2021!$E$9:$E$93-AA$58)-63.1579*EXP(-0.19*Fperm_SI_Woolf2021!$E$9:$E$93)+63.1579*EXP(-0.19*AA$58))/(Fperm_SI_Woolf2021!$E$9:$E$93-AA$58))*(AA$58-Fperm_SI_Woolf2021!$E$9:$E$93)/10))) + Fperm_SI_Woolf2021!$G$9:$G$93*EXP(-Fperm_SI_Woolf2021!$J$9:$J$93*$C81*IF(AA$58=Fperm_SI_Woolf2021!$E$9:$E$93,1,EXP(LN((1.1*(Fperm_SI_Woolf2021!$E$9:$E$93-AA$58)-63.1579*EXP(-0.19*Fperm_SI_Woolf2021!$E$9:$E$93)+63.1579*EXP(-0.19*AA$58))/(Fperm_SI_Woolf2021!$E$9:$E$93-AA$58))*(AA$58-Fperm_SI_Woolf2021!$E$9:$E$93)/10))) + Fperm_SI_Woolf2021!$H$9:$H$93*EXP(-Fperm_SI_Woolf2021!$K$9:$K$93*$C81*IF(AA$58=Fperm_SI_Woolf2021!$E$9:$E$93,1,EXP(LN((1.1*(Fperm_SI_Woolf2021!$E$9:$E$93-AA$58)-63.1579*EXP(-0.19*Fperm_SI_Woolf2021!$E$9:$E$93)+63.1579*EXP(-0.19*AA$58))/(Fperm_SI_Woolf2021!$E$9:$E$93-AA$58))*(AA$58-Fperm_SI_Woolf2021!$E$9:$E$93)/10))),Fperm_SI_Woolf2021!$D$9:$D$93)*AA$57+INTERCEPT(Fperm_SI_Woolf2021!$F$9:$F$93*EXP(-Fperm_SI_Woolf2021!$I$9:$I$93*$C81*IF(AA$58=Fperm_SI_Woolf2021!$E$9:$E$93,1,EXP(LN((1.1*(Fperm_SI_Woolf2021!$E$9:$E$93-AA$58)-63.1579*EXP(-0.19*Fperm_SI_Woolf2021!$E$9:$E$93)+63.1579*EXP(-0.19*AA$58))/(Fperm_SI_Woolf2021!$E$9:$E$93-AA$58))*(AA$58-Fperm_SI_Woolf2021!$E$9:$E$93)/10))) + Fperm_SI_Woolf2021!$G$9:$G$93*EXP(-Fperm_SI_Woolf2021!$J$9:$J$93*$C81*IF(AA$58=Fperm_SI_Woolf2021!$E$9:$E$93,1,EXP(LN((1.1*(Fperm_SI_Woolf2021!$E$9:$E$93-AA$58)-63.1579*EXP(-0.19*Fperm_SI_Woolf2021!$E$9:$E$93)+63.1579*EXP(-0.19*AA$58))/(Fperm_SI_Woolf2021!$E$9:$E$93-AA$58))*(AA$58-Fperm_SI_Woolf2021!$E$9:$E$93)/10))) + Fperm_SI_Woolf2021!$H$9:$H$93*EXP(-Fperm_SI_Woolf2021!$K$9:$K$93*$C81*IF(AA$58=Fperm_SI_Woolf2021!$E$9:$E$93,1,EXP(LN((1.1*(Fperm_SI_Woolf2021!$E$9:$E$93-AA$58)-63.1579*EXP(-0.19*Fperm_SI_Woolf2021!$E$9:$E$93)+63.1579*EXP(-0.19*AA$58))/(Fperm_SI_Woolf2021!$E$9:$E$93-AA$58))*(AA$58-Fperm_SI_Woolf2021!$E$9:$E$93)/10))),Fperm_SI_Woolf2021!$D$9:$D$93))</f>
        <v>0.69757157473782694</v>
      </c>
      <c r="AB81" s="51" cm="1">
        <f t="array" ref="AB81">MIN(1,SLOPE(Fperm_SI_Woolf2021!$F$9:$F$93*EXP(-Fperm_SI_Woolf2021!$I$9:$I$93*$C81*IF(AB$58=Fperm_SI_Woolf2021!$E$9:$E$93,1,EXP(LN((1.1*(Fperm_SI_Woolf2021!$E$9:$E$93-AB$58)-63.1579*EXP(-0.19*Fperm_SI_Woolf2021!$E$9:$E$93)+63.1579*EXP(-0.19*AB$58))/(Fperm_SI_Woolf2021!$E$9:$E$93-AB$58))*(AB$58-Fperm_SI_Woolf2021!$E$9:$E$93)/10))) + Fperm_SI_Woolf2021!$G$9:$G$93*EXP(-Fperm_SI_Woolf2021!$J$9:$J$93*$C81*IF(AB$58=Fperm_SI_Woolf2021!$E$9:$E$93,1,EXP(LN((1.1*(Fperm_SI_Woolf2021!$E$9:$E$93-AB$58)-63.1579*EXP(-0.19*Fperm_SI_Woolf2021!$E$9:$E$93)+63.1579*EXP(-0.19*AB$58))/(Fperm_SI_Woolf2021!$E$9:$E$93-AB$58))*(AB$58-Fperm_SI_Woolf2021!$E$9:$E$93)/10))) + Fperm_SI_Woolf2021!$H$9:$H$93*EXP(-Fperm_SI_Woolf2021!$K$9:$K$93*$C81*IF(AB$58=Fperm_SI_Woolf2021!$E$9:$E$93,1,EXP(LN((1.1*(Fperm_SI_Woolf2021!$E$9:$E$93-AB$58)-63.1579*EXP(-0.19*Fperm_SI_Woolf2021!$E$9:$E$93)+63.1579*EXP(-0.19*AB$58))/(Fperm_SI_Woolf2021!$E$9:$E$93-AB$58))*(AB$58-Fperm_SI_Woolf2021!$E$9:$E$93)/10))),Fperm_SI_Woolf2021!$D$9:$D$93)*AB$57+INTERCEPT(Fperm_SI_Woolf2021!$F$9:$F$93*EXP(-Fperm_SI_Woolf2021!$I$9:$I$93*$C81*IF(AB$58=Fperm_SI_Woolf2021!$E$9:$E$93,1,EXP(LN((1.1*(Fperm_SI_Woolf2021!$E$9:$E$93-AB$58)-63.1579*EXP(-0.19*Fperm_SI_Woolf2021!$E$9:$E$93)+63.1579*EXP(-0.19*AB$58))/(Fperm_SI_Woolf2021!$E$9:$E$93-AB$58))*(AB$58-Fperm_SI_Woolf2021!$E$9:$E$93)/10))) + Fperm_SI_Woolf2021!$G$9:$G$93*EXP(-Fperm_SI_Woolf2021!$J$9:$J$93*$C81*IF(AB$58=Fperm_SI_Woolf2021!$E$9:$E$93,1,EXP(LN((1.1*(Fperm_SI_Woolf2021!$E$9:$E$93-AB$58)-63.1579*EXP(-0.19*Fperm_SI_Woolf2021!$E$9:$E$93)+63.1579*EXP(-0.19*AB$58))/(Fperm_SI_Woolf2021!$E$9:$E$93-AB$58))*(AB$58-Fperm_SI_Woolf2021!$E$9:$E$93)/10))) + Fperm_SI_Woolf2021!$H$9:$H$93*EXP(-Fperm_SI_Woolf2021!$K$9:$K$93*$C81*IF(AB$58=Fperm_SI_Woolf2021!$E$9:$E$93,1,EXP(LN((1.1*(Fperm_SI_Woolf2021!$E$9:$E$93-AB$58)-63.1579*EXP(-0.19*Fperm_SI_Woolf2021!$E$9:$E$93)+63.1579*EXP(-0.19*AB$58))/(Fperm_SI_Woolf2021!$E$9:$E$93-AB$58))*(AB$58-Fperm_SI_Woolf2021!$E$9:$E$93)/10))),Fperm_SI_Woolf2021!$D$9:$D$93))</f>
        <v>0.66496803924046555</v>
      </c>
      <c r="AC81" s="51" cm="1">
        <f t="array" ref="AC81">MIN(1,SLOPE(Fperm_SI_Woolf2021!$F$9:$F$93*EXP(-Fperm_SI_Woolf2021!$I$9:$I$93*$C81*IF(AC$58=Fperm_SI_Woolf2021!$E$9:$E$93,1,EXP(LN((1.1*(Fperm_SI_Woolf2021!$E$9:$E$93-AC$58)-63.1579*EXP(-0.19*Fperm_SI_Woolf2021!$E$9:$E$93)+63.1579*EXP(-0.19*AC$58))/(Fperm_SI_Woolf2021!$E$9:$E$93-AC$58))*(AC$58-Fperm_SI_Woolf2021!$E$9:$E$93)/10))) + Fperm_SI_Woolf2021!$G$9:$G$93*EXP(-Fperm_SI_Woolf2021!$J$9:$J$93*$C81*IF(AC$58=Fperm_SI_Woolf2021!$E$9:$E$93,1,EXP(LN((1.1*(Fperm_SI_Woolf2021!$E$9:$E$93-AC$58)-63.1579*EXP(-0.19*Fperm_SI_Woolf2021!$E$9:$E$93)+63.1579*EXP(-0.19*AC$58))/(Fperm_SI_Woolf2021!$E$9:$E$93-AC$58))*(AC$58-Fperm_SI_Woolf2021!$E$9:$E$93)/10))) + Fperm_SI_Woolf2021!$H$9:$H$93*EXP(-Fperm_SI_Woolf2021!$K$9:$K$93*$C81*IF(AC$58=Fperm_SI_Woolf2021!$E$9:$E$93,1,EXP(LN((1.1*(Fperm_SI_Woolf2021!$E$9:$E$93-AC$58)-63.1579*EXP(-0.19*Fperm_SI_Woolf2021!$E$9:$E$93)+63.1579*EXP(-0.19*AC$58))/(Fperm_SI_Woolf2021!$E$9:$E$93-AC$58))*(AC$58-Fperm_SI_Woolf2021!$E$9:$E$93)/10))),Fperm_SI_Woolf2021!$D$9:$D$93)*AC$57+INTERCEPT(Fperm_SI_Woolf2021!$F$9:$F$93*EXP(-Fperm_SI_Woolf2021!$I$9:$I$93*$C81*IF(AC$58=Fperm_SI_Woolf2021!$E$9:$E$93,1,EXP(LN((1.1*(Fperm_SI_Woolf2021!$E$9:$E$93-AC$58)-63.1579*EXP(-0.19*Fperm_SI_Woolf2021!$E$9:$E$93)+63.1579*EXP(-0.19*AC$58))/(Fperm_SI_Woolf2021!$E$9:$E$93-AC$58))*(AC$58-Fperm_SI_Woolf2021!$E$9:$E$93)/10))) + Fperm_SI_Woolf2021!$G$9:$G$93*EXP(-Fperm_SI_Woolf2021!$J$9:$J$93*$C81*IF(AC$58=Fperm_SI_Woolf2021!$E$9:$E$93,1,EXP(LN((1.1*(Fperm_SI_Woolf2021!$E$9:$E$93-AC$58)-63.1579*EXP(-0.19*Fperm_SI_Woolf2021!$E$9:$E$93)+63.1579*EXP(-0.19*AC$58))/(Fperm_SI_Woolf2021!$E$9:$E$93-AC$58))*(AC$58-Fperm_SI_Woolf2021!$E$9:$E$93)/10))) + Fperm_SI_Woolf2021!$H$9:$H$93*EXP(-Fperm_SI_Woolf2021!$K$9:$K$93*$C81*IF(AC$58=Fperm_SI_Woolf2021!$E$9:$E$93,1,EXP(LN((1.1*(Fperm_SI_Woolf2021!$E$9:$E$93-AC$58)-63.1579*EXP(-0.19*Fperm_SI_Woolf2021!$E$9:$E$93)+63.1579*EXP(-0.19*AC$58))/(Fperm_SI_Woolf2021!$E$9:$E$93-AC$58))*(AC$58-Fperm_SI_Woolf2021!$E$9:$E$93)/10))),Fperm_SI_Woolf2021!$D$9:$D$93))</f>
        <v>0.63236450374310404</v>
      </c>
      <c r="AD81" s="51" cm="1">
        <f t="array" ref="AD81">MIN(1,SLOPE(Fperm_SI_Woolf2021!$F$9:$F$93*EXP(-Fperm_SI_Woolf2021!$I$9:$I$93*$C81*IF(AD$58=Fperm_SI_Woolf2021!$E$9:$E$93,1,EXP(LN((1.1*(Fperm_SI_Woolf2021!$E$9:$E$93-AD$58)-63.1579*EXP(-0.19*Fperm_SI_Woolf2021!$E$9:$E$93)+63.1579*EXP(-0.19*AD$58))/(Fperm_SI_Woolf2021!$E$9:$E$93-AD$58))*(AD$58-Fperm_SI_Woolf2021!$E$9:$E$93)/10))) + Fperm_SI_Woolf2021!$G$9:$G$93*EXP(-Fperm_SI_Woolf2021!$J$9:$J$93*$C81*IF(AD$58=Fperm_SI_Woolf2021!$E$9:$E$93,1,EXP(LN((1.1*(Fperm_SI_Woolf2021!$E$9:$E$93-AD$58)-63.1579*EXP(-0.19*Fperm_SI_Woolf2021!$E$9:$E$93)+63.1579*EXP(-0.19*AD$58))/(Fperm_SI_Woolf2021!$E$9:$E$93-AD$58))*(AD$58-Fperm_SI_Woolf2021!$E$9:$E$93)/10))) + Fperm_SI_Woolf2021!$H$9:$H$93*EXP(-Fperm_SI_Woolf2021!$K$9:$K$93*$C81*IF(AD$58=Fperm_SI_Woolf2021!$E$9:$E$93,1,EXP(LN((1.1*(Fperm_SI_Woolf2021!$E$9:$E$93-AD$58)-63.1579*EXP(-0.19*Fperm_SI_Woolf2021!$E$9:$E$93)+63.1579*EXP(-0.19*AD$58))/(Fperm_SI_Woolf2021!$E$9:$E$93-AD$58))*(AD$58-Fperm_SI_Woolf2021!$E$9:$E$93)/10))),Fperm_SI_Woolf2021!$D$9:$D$93)*AD$57+INTERCEPT(Fperm_SI_Woolf2021!$F$9:$F$93*EXP(-Fperm_SI_Woolf2021!$I$9:$I$93*$C81*IF(AD$58=Fperm_SI_Woolf2021!$E$9:$E$93,1,EXP(LN((1.1*(Fperm_SI_Woolf2021!$E$9:$E$93-AD$58)-63.1579*EXP(-0.19*Fperm_SI_Woolf2021!$E$9:$E$93)+63.1579*EXP(-0.19*AD$58))/(Fperm_SI_Woolf2021!$E$9:$E$93-AD$58))*(AD$58-Fperm_SI_Woolf2021!$E$9:$E$93)/10))) + Fperm_SI_Woolf2021!$G$9:$G$93*EXP(-Fperm_SI_Woolf2021!$J$9:$J$93*$C81*IF(AD$58=Fperm_SI_Woolf2021!$E$9:$E$93,1,EXP(LN((1.1*(Fperm_SI_Woolf2021!$E$9:$E$93-AD$58)-63.1579*EXP(-0.19*Fperm_SI_Woolf2021!$E$9:$E$93)+63.1579*EXP(-0.19*AD$58))/(Fperm_SI_Woolf2021!$E$9:$E$93-AD$58))*(AD$58-Fperm_SI_Woolf2021!$E$9:$E$93)/10))) + Fperm_SI_Woolf2021!$H$9:$H$93*EXP(-Fperm_SI_Woolf2021!$K$9:$K$93*$C81*IF(AD$58=Fperm_SI_Woolf2021!$E$9:$E$93,1,EXP(LN((1.1*(Fperm_SI_Woolf2021!$E$9:$E$93-AD$58)-63.1579*EXP(-0.19*Fperm_SI_Woolf2021!$E$9:$E$93)+63.1579*EXP(-0.19*AD$58))/(Fperm_SI_Woolf2021!$E$9:$E$93-AD$58))*(AD$58-Fperm_SI_Woolf2021!$E$9:$E$93)/10))),Fperm_SI_Woolf2021!$D$9:$D$93))</f>
        <v>0.59976096824574254</v>
      </c>
      <c r="AE81" s="51" cm="1">
        <f t="array" ref="AE81">MIN(1,SLOPE(Fperm_SI_Woolf2021!$F$9:$F$93*EXP(-Fperm_SI_Woolf2021!$I$9:$I$93*$C81*IF(AE$58=Fperm_SI_Woolf2021!$E$9:$E$93,1,EXP(LN((1.1*(Fperm_SI_Woolf2021!$E$9:$E$93-AE$58)-63.1579*EXP(-0.19*Fperm_SI_Woolf2021!$E$9:$E$93)+63.1579*EXP(-0.19*AE$58))/(Fperm_SI_Woolf2021!$E$9:$E$93-AE$58))*(AE$58-Fperm_SI_Woolf2021!$E$9:$E$93)/10))) + Fperm_SI_Woolf2021!$G$9:$G$93*EXP(-Fperm_SI_Woolf2021!$J$9:$J$93*$C81*IF(AE$58=Fperm_SI_Woolf2021!$E$9:$E$93,1,EXP(LN((1.1*(Fperm_SI_Woolf2021!$E$9:$E$93-AE$58)-63.1579*EXP(-0.19*Fperm_SI_Woolf2021!$E$9:$E$93)+63.1579*EXP(-0.19*AE$58))/(Fperm_SI_Woolf2021!$E$9:$E$93-AE$58))*(AE$58-Fperm_SI_Woolf2021!$E$9:$E$93)/10))) + Fperm_SI_Woolf2021!$H$9:$H$93*EXP(-Fperm_SI_Woolf2021!$K$9:$K$93*$C81*IF(AE$58=Fperm_SI_Woolf2021!$E$9:$E$93,1,EXP(LN((1.1*(Fperm_SI_Woolf2021!$E$9:$E$93-AE$58)-63.1579*EXP(-0.19*Fperm_SI_Woolf2021!$E$9:$E$93)+63.1579*EXP(-0.19*AE$58))/(Fperm_SI_Woolf2021!$E$9:$E$93-AE$58))*(AE$58-Fperm_SI_Woolf2021!$E$9:$E$93)/10))),Fperm_SI_Woolf2021!$D$9:$D$93)*AE$57+INTERCEPT(Fperm_SI_Woolf2021!$F$9:$F$93*EXP(-Fperm_SI_Woolf2021!$I$9:$I$93*$C81*IF(AE$58=Fperm_SI_Woolf2021!$E$9:$E$93,1,EXP(LN((1.1*(Fperm_SI_Woolf2021!$E$9:$E$93-AE$58)-63.1579*EXP(-0.19*Fperm_SI_Woolf2021!$E$9:$E$93)+63.1579*EXP(-0.19*AE$58))/(Fperm_SI_Woolf2021!$E$9:$E$93-AE$58))*(AE$58-Fperm_SI_Woolf2021!$E$9:$E$93)/10))) + Fperm_SI_Woolf2021!$G$9:$G$93*EXP(-Fperm_SI_Woolf2021!$J$9:$J$93*$C81*IF(AE$58=Fperm_SI_Woolf2021!$E$9:$E$93,1,EXP(LN((1.1*(Fperm_SI_Woolf2021!$E$9:$E$93-AE$58)-63.1579*EXP(-0.19*Fperm_SI_Woolf2021!$E$9:$E$93)+63.1579*EXP(-0.19*AE$58))/(Fperm_SI_Woolf2021!$E$9:$E$93-AE$58))*(AE$58-Fperm_SI_Woolf2021!$E$9:$E$93)/10))) + Fperm_SI_Woolf2021!$H$9:$H$93*EXP(-Fperm_SI_Woolf2021!$K$9:$K$93*$C81*IF(AE$58=Fperm_SI_Woolf2021!$E$9:$E$93,1,EXP(LN((1.1*(Fperm_SI_Woolf2021!$E$9:$E$93-AE$58)-63.1579*EXP(-0.19*Fperm_SI_Woolf2021!$E$9:$E$93)+63.1579*EXP(-0.19*AE$58))/(Fperm_SI_Woolf2021!$E$9:$E$93-AE$58))*(AE$58-Fperm_SI_Woolf2021!$E$9:$E$93)/10))),Fperm_SI_Woolf2021!$D$9:$D$93))</f>
        <v>0.56715743274838104</v>
      </c>
      <c r="AF81" s="51" cm="1">
        <f t="array" ref="AF81">MIN(1,SLOPE(Fperm_SI_Woolf2021!$F$9:$F$93*EXP(-Fperm_SI_Woolf2021!$I$9:$I$93*$C81*IF(AF$58=Fperm_SI_Woolf2021!$E$9:$E$93,1,EXP(LN((1.1*(Fperm_SI_Woolf2021!$E$9:$E$93-AF$58)-63.1579*EXP(-0.19*Fperm_SI_Woolf2021!$E$9:$E$93)+63.1579*EXP(-0.19*AF$58))/(Fperm_SI_Woolf2021!$E$9:$E$93-AF$58))*(AF$58-Fperm_SI_Woolf2021!$E$9:$E$93)/10))) + Fperm_SI_Woolf2021!$G$9:$G$93*EXP(-Fperm_SI_Woolf2021!$J$9:$J$93*$C81*IF(AF$58=Fperm_SI_Woolf2021!$E$9:$E$93,1,EXP(LN((1.1*(Fperm_SI_Woolf2021!$E$9:$E$93-AF$58)-63.1579*EXP(-0.19*Fperm_SI_Woolf2021!$E$9:$E$93)+63.1579*EXP(-0.19*AF$58))/(Fperm_SI_Woolf2021!$E$9:$E$93-AF$58))*(AF$58-Fperm_SI_Woolf2021!$E$9:$E$93)/10))) + Fperm_SI_Woolf2021!$H$9:$H$93*EXP(-Fperm_SI_Woolf2021!$K$9:$K$93*$C81*IF(AF$58=Fperm_SI_Woolf2021!$E$9:$E$93,1,EXP(LN((1.1*(Fperm_SI_Woolf2021!$E$9:$E$93-AF$58)-63.1579*EXP(-0.19*Fperm_SI_Woolf2021!$E$9:$E$93)+63.1579*EXP(-0.19*AF$58))/(Fperm_SI_Woolf2021!$E$9:$E$93-AF$58))*(AF$58-Fperm_SI_Woolf2021!$E$9:$E$93)/10))),Fperm_SI_Woolf2021!$D$9:$D$93)*AF$57+INTERCEPT(Fperm_SI_Woolf2021!$F$9:$F$93*EXP(-Fperm_SI_Woolf2021!$I$9:$I$93*$C81*IF(AF$58=Fperm_SI_Woolf2021!$E$9:$E$93,1,EXP(LN((1.1*(Fperm_SI_Woolf2021!$E$9:$E$93-AF$58)-63.1579*EXP(-0.19*Fperm_SI_Woolf2021!$E$9:$E$93)+63.1579*EXP(-0.19*AF$58))/(Fperm_SI_Woolf2021!$E$9:$E$93-AF$58))*(AF$58-Fperm_SI_Woolf2021!$E$9:$E$93)/10))) + Fperm_SI_Woolf2021!$G$9:$G$93*EXP(-Fperm_SI_Woolf2021!$J$9:$J$93*$C81*IF(AF$58=Fperm_SI_Woolf2021!$E$9:$E$93,1,EXP(LN((1.1*(Fperm_SI_Woolf2021!$E$9:$E$93-AF$58)-63.1579*EXP(-0.19*Fperm_SI_Woolf2021!$E$9:$E$93)+63.1579*EXP(-0.19*AF$58))/(Fperm_SI_Woolf2021!$E$9:$E$93-AF$58))*(AF$58-Fperm_SI_Woolf2021!$E$9:$E$93)/10))) + Fperm_SI_Woolf2021!$H$9:$H$93*EXP(-Fperm_SI_Woolf2021!$K$9:$K$93*$C81*IF(AF$58=Fperm_SI_Woolf2021!$E$9:$E$93,1,EXP(LN((1.1*(Fperm_SI_Woolf2021!$E$9:$E$93-AF$58)-63.1579*EXP(-0.19*Fperm_SI_Woolf2021!$E$9:$E$93)+63.1579*EXP(-0.19*AF$58))/(Fperm_SI_Woolf2021!$E$9:$E$93-AF$58))*(AF$58-Fperm_SI_Woolf2021!$E$9:$E$93)/10))),Fperm_SI_Woolf2021!$D$9:$D$93))</f>
        <v>0.53455389725101954</v>
      </c>
      <c r="AG81" s="51" cm="1">
        <f t="array" ref="AG81">MIN(1,SLOPE(Fperm_SI_Woolf2021!$F$9:$F$93*EXP(-Fperm_SI_Woolf2021!$I$9:$I$93*$C81*IF(AG$58=Fperm_SI_Woolf2021!$E$9:$E$93,1,EXP(LN((1.1*(Fperm_SI_Woolf2021!$E$9:$E$93-AG$58)-63.1579*EXP(-0.19*Fperm_SI_Woolf2021!$E$9:$E$93)+63.1579*EXP(-0.19*AG$58))/(Fperm_SI_Woolf2021!$E$9:$E$93-AG$58))*(AG$58-Fperm_SI_Woolf2021!$E$9:$E$93)/10))) + Fperm_SI_Woolf2021!$G$9:$G$93*EXP(-Fperm_SI_Woolf2021!$J$9:$J$93*$C81*IF(AG$58=Fperm_SI_Woolf2021!$E$9:$E$93,1,EXP(LN((1.1*(Fperm_SI_Woolf2021!$E$9:$E$93-AG$58)-63.1579*EXP(-0.19*Fperm_SI_Woolf2021!$E$9:$E$93)+63.1579*EXP(-0.19*AG$58))/(Fperm_SI_Woolf2021!$E$9:$E$93-AG$58))*(AG$58-Fperm_SI_Woolf2021!$E$9:$E$93)/10))) + Fperm_SI_Woolf2021!$H$9:$H$93*EXP(-Fperm_SI_Woolf2021!$K$9:$K$93*$C81*IF(AG$58=Fperm_SI_Woolf2021!$E$9:$E$93,1,EXP(LN((1.1*(Fperm_SI_Woolf2021!$E$9:$E$93-AG$58)-63.1579*EXP(-0.19*Fperm_SI_Woolf2021!$E$9:$E$93)+63.1579*EXP(-0.19*AG$58))/(Fperm_SI_Woolf2021!$E$9:$E$93-AG$58))*(AG$58-Fperm_SI_Woolf2021!$E$9:$E$93)/10))),Fperm_SI_Woolf2021!$D$9:$D$93)*AG$57+INTERCEPT(Fperm_SI_Woolf2021!$F$9:$F$93*EXP(-Fperm_SI_Woolf2021!$I$9:$I$93*$C81*IF(AG$58=Fperm_SI_Woolf2021!$E$9:$E$93,1,EXP(LN((1.1*(Fperm_SI_Woolf2021!$E$9:$E$93-AG$58)-63.1579*EXP(-0.19*Fperm_SI_Woolf2021!$E$9:$E$93)+63.1579*EXP(-0.19*AG$58))/(Fperm_SI_Woolf2021!$E$9:$E$93-AG$58))*(AG$58-Fperm_SI_Woolf2021!$E$9:$E$93)/10))) + Fperm_SI_Woolf2021!$G$9:$G$93*EXP(-Fperm_SI_Woolf2021!$J$9:$J$93*$C81*IF(AG$58=Fperm_SI_Woolf2021!$E$9:$E$93,1,EXP(LN((1.1*(Fperm_SI_Woolf2021!$E$9:$E$93-AG$58)-63.1579*EXP(-0.19*Fperm_SI_Woolf2021!$E$9:$E$93)+63.1579*EXP(-0.19*AG$58))/(Fperm_SI_Woolf2021!$E$9:$E$93-AG$58))*(AG$58-Fperm_SI_Woolf2021!$E$9:$E$93)/10))) + Fperm_SI_Woolf2021!$H$9:$H$93*EXP(-Fperm_SI_Woolf2021!$K$9:$K$93*$C81*IF(AG$58=Fperm_SI_Woolf2021!$E$9:$E$93,1,EXP(LN((1.1*(Fperm_SI_Woolf2021!$E$9:$E$93-AG$58)-63.1579*EXP(-0.19*Fperm_SI_Woolf2021!$E$9:$E$93)+63.1579*EXP(-0.19*AG$58))/(Fperm_SI_Woolf2021!$E$9:$E$93-AG$58))*(AG$58-Fperm_SI_Woolf2021!$E$9:$E$93)/10))),Fperm_SI_Woolf2021!$D$9:$D$93))</f>
        <v>0.50195036175365815</v>
      </c>
      <c r="AH81" s="51" cm="1">
        <f t="array" ref="AH81">MIN(1,SLOPE(Fperm_SI_Woolf2021!$F$9:$F$93*EXP(-Fperm_SI_Woolf2021!$I$9:$I$93*$C81*IF(AH$58=Fperm_SI_Woolf2021!$E$9:$E$93,1,EXP(LN((1.1*(Fperm_SI_Woolf2021!$E$9:$E$93-AH$58)-63.1579*EXP(-0.19*Fperm_SI_Woolf2021!$E$9:$E$93)+63.1579*EXP(-0.19*AH$58))/(Fperm_SI_Woolf2021!$E$9:$E$93-AH$58))*(AH$58-Fperm_SI_Woolf2021!$E$9:$E$93)/10))) + Fperm_SI_Woolf2021!$G$9:$G$93*EXP(-Fperm_SI_Woolf2021!$J$9:$J$93*$C81*IF(AH$58=Fperm_SI_Woolf2021!$E$9:$E$93,1,EXP(LN((1.1*(Fperm_SI_Woolf2021!$E$9:$E$93-AH$58)-63.1579*EXP(-0.19*Fperm_SI_Woolf2021!$E$9:$E$93)+63.1579*EXP(-0.19*AH$58))/(Fperm_SI_Woolf2021!$E$9:$E$93-AH$58))*(AH$58-Fperm_SI_Woolf2021!$E$9:$E$93)/10))) + Fperm_SI_Woolf2021!$H$9:$H$93*EXP(-Fperm_SI_Woolf2021!$K$9:$K$93*$C81*IF(AH$58=Fperm_SI_Woolf2021!$E$9:$E$93,1,EXP(LN((1.1*(Fperm_SI_Woolf2021!$E$9:$E$93-AH$58)-63.1579*EXP(-0.19*Fperm_SI_Woolf2021!$E$9:$E$93)+63.1579*EXP(-0.19*AH$58))/(Fperm_SI_Woolf2021!$E$9:$E$93-AH$58))*(AH$58-Fperm_SI_Woolf2021!$E$9:$E$93)/10))),Fperm_SI_Woolf2021!$D$9:$D$93)*AH$57+INTERCEPT(Fperm_SI_Woolf2021!$F$9:$F$93*EXP(-Fperm_SI_Woolf2021!$I$9:$I$93*$C81*IF(AH$58=Fperm_SI_Woolf2021!$E$9:$E$93,1,EXP(LN((1.1*(Fperm_SI_Woolf2021!$E$9:$E$93-AH$58)-63.1579*EXP(-0.19*Fperm_SI_Woolf2021!$E$9:$E$93)+63.1579*EXP(-0.19*AH$58))/(Fperm_SI_Woolf2021!$E$9:$E$93-AH$58))*(AH$58-Fperm_SI_Woolf2021!$E$9:$E$93)/10))) + Fperm_SI_Woolf2021!$G$9:$G$93*EXP(-Fperm_SI_Woolf2021!$J$9:$J$93*$C81*IF(AH$58=Fperm_SI_Woolf2021!$E$9:$E$93,1,EXP(LN((1.1*(Fperm_SI_Woolf2021!$E$9:$E$93-AH$58)-63.1579*EXP(-0.19*Fperm_SI_Woolf2021!$E$9:$E$93)+63.1579*EXP(-0.19*AH$58))/(Fperm_SI_Woolf2021!$E$9:$E$93-AH$58))*(AH$58-Fperm_SI_Woolf2021!$E$9:$E$93)/10))) + Fperm_SI_Woolf2021!$H$9:$H$93*EXP(-Fperm_SI_Woolf2021!$K$9:$K$93*$C81*IF(AH$58=Fperm_SI_Woolf2021!$E$9:$E$93,1,EXP(LN((1.1*(Fperm_SI_Woolf2021!$E$9:$E$93-AH$58)-63.1579*EXP(-0.19*Fperm_SI_Woolf2021!$E$9:$E$93)+63.1579*EXP(-0.19*AH$58))/(Fperm_SI_Woolf2021!$E$9:$E$93-AH$58))*(AH$58-Fperm_SI_Woolf2021!$E$9:$E$93)/10))),Fperm_SI_Woolf2021!$D$9:$D$93))</f>
        <v>0.84986551610854533</v>
      </c>
      <c r="AI81" s="51" cm="1">
        <f t="array" ref="AI81">MIN(1,SLOPE(Fperm_SI_Woolf2021!$F$9:$F$93*EXP(-Fperm_SI_Woolf2021!$I$9:$I$93*$C81*IF(AI$58=Fperm_SI_Woolf2021!$E$9:$E$93,1,EXP(LN((1.1*(Fperm_SI_Woolf2021!$E$9:$E$93-AI$58)-63.1579*EXP(-0.19*Fperm_SI_Woolf2021!$E$9:$E$93)+63.1579*EXP(-0.19*AI$58))/(Fperm_SI_Woolf2021!$E$9:$E$93-AI$58))*(AI$58-Fperm_SI_Woolf2021!$E$9:$E$93)/10))) + Fperm_SI_Woolf2021!$G$9:$G$93*EXP(-Fperm_SI_Woolf2021!$J$9:$J$93*$C81*IF(AI$58=Fperm_SI_Woolf2021!$E$9:$E$93,1,EXP(LN((1.1*(Fperm_SI_Woolf2021!$E$9:$E$93-AI$58)-63.1579*EXP(-0.19*Fperm_SI_Woolf2021!$E$9:$E$93)+63.1579*EXP(-0.19*AI$58))/(Fperm_SI_Woolf2021!$E$9:$E$93-AI$58))*(AI$58-Fperm_SI_Woolf2021!$E$9:$E$93)/10))) + Fperm_SI_Woolf2021!$H$9:$H$93*EXP(-Fperm_SI_Woolf2021!$K$9:$K$93*$C81*IF(AI$58=Fperm_SI_Woolf2021!$E$9:$E$93,1,EXP(LN((1.1*(Fperm_SI_Woolf2021!$E$9:$E$93-AI$58)-63.1579*EXP(-0.19*Fperm_SI_Woolf2021!$E$9:$E$93)+63.1579*EXP(-0.19*AI$58))/(Fperm_SI_Woolf2021!$E$9:$E$93-AI$58))*(AI$58-Fperm_SI_Woolf2021!$E$9:$E$93)/10))),Fperm_SI_Woolf2021!$D$9:$D$93)*AI$57+INTERCEPT(Fperm_SI_Woolf2021!$F$9:$F$93*EXP(-Fperm_SI_Woolf2021!$I$9:$I$93*$C81*IF(AI$58=Fperm_SI_Woolf2021!$E$9:$E$93,1,EXP(LN((1.1*(Fperm_SI_Woolf2021!$E$9:$E$93-AI$58)-63.1579*EXP(-0.19*Fperm_SI_Woolf2021!$E$9:$E$93)+63.1579*EXP(-0.19*AI$58))/(Fperm_SI_Woolf2021!$E$9:$E$93-AI$58))*(AI$58-Fperm_SI_Woolf2021!$E$9:$E$93)/10))) + Fperm_SI_Woolf2021!$G$9:$G$93*EXP(-Fperm_SI_Woolf2021!$J$9:$J$93*$C81*IF(AI$58=Fperm_SI_Woolf2021!$E$9:$E$93,1,EXP(LN((1.1*(Fperm_SI_Woolf2021!$E$9:$E$93-AI$58)-63.1579*EXP(-0.19*Fperm_SI_Woolf2021!$E$9:$E$93)+63.1579*EXP(-0.19*AI$58))/(Fperm_SI_Woolf2021!$E$9:$E$93-AI$58))*(AI$58-Fperm_SI_Woolf2021!$E$9:$E$93)/10))) + Fperm_SI_Woolf2021!$H$9:$H$93*EXP(-Fperm_SI_Woolf2021!$K$9:$K$93*$C81*IF(AI$58=Fperm_SI_Woolf2021!$E$9:$E$93,1,EXP(LN((1.1*(Fperm_SI_Woolf2021!$E$9:$E$93-AI$58)-63.1579*EXP(-0.19*Fperm_SI_Woolf2021!$E$9:$E$93)+63.1579*EXP(-0.19*AI$58))/(Fperm_SI_Woolf2021!$E$9:$E$93-AI$58))*(AI$58-Fperm_SI_Woolf2021!$E$9:$E$93)/10))),Fperm_SI_Woolf2021!$D$9:$D$93))</f>
        <v>0.81736416121189648</v>
      </c>
      <c r="AJ81" s="51" cm="1">
        <f t="array" ref="AJ81">MIN(1,SLOPE(Fperm_SI_Woolf2021!$F$9:$F$93*EXP(-Fperm_SI_Woolf2021!$I$9:$I$93*$C81*IF(AJ$58=Fperm_SI_Woolf2021!$E$9:$E$93,1,EXP(LN((1.1*(Fperm_SI_Woolf2021!$E$9:$E$93-AJ$58)-63.1579*EXP(-0.19*Fperm_SI_Woolf2021!$E$9:$E$93)+63.1579*EXP(-0.19*AJ$58))/(Fperm_SI_Woolf2021!$E$9:$E$93-AJ$58))*(AJ$58-Fperm_SI_Woolf2021!$E$9:$E$93)/10))) + Fperm_SI_Woolf2021!$G$9:$G$93*EXP(-Fperm_SI_Woolf2021!$J$9:$J$93*$C81*IF(AJ$58=Fperm_SI_Woolf2021!$E$9:$E$93,1,EXP(LN((1.1*(Fperm_SI_Woolf2021!$E$9:$E$93-AJ$58)-63.1579*EXP(-0.19*Fperm_SI_Woolf2021!$E$9:$E$93)+63.1579*EXP(-0.19*AJ$58))/(Fperm_SI_Woolf2021!$E$9:$E$93-AJ$58))*(AJ$58-Fperm_SI_Woolf2021!$E$9:$E$93)/10))) + Fperm_SI_Woolf2021!$H$9:$H$93*EXP(-Fperm_SI_Woolf2021!$K$9:$K$93*$C81*IF(AJ$58=Fperm_SI_Woolf2021!$E$9:$E$93,1,EXP(LN((1.1*(Fperm_SI_Woolf2021!$E$9:$E$93-AJ$58)-63.1579*EXP(-0.19*Fperm_SI_Woolf2021!$E$9:$E$93)+63.1579*EXP(-0.19*AJ$58))/(Fperm_SI_Woolf2021!$E$9:$E$93-AJ$58))*(AJ$58-Fperm_SI_Woolf2021!$E$9:$E$93)/10))),Fperm_SI_Woolf2021!$D$9:$D$93)*AJ$57+INTERCEPT(Fperm_SI_Woolf2021!$F$9:$F$93*EXP(-Fperm_SI_Woolf2021!$I$9:$I$93*$C81*IF(AJ$58=Fperm_SI_Woolf2021!$E$9:$E$93,1,EXP(LN((1.1*(Fperm_SI_Woolf2021!$E$9:$E$93-AJ$58)-63.1579*EXP(-0.19*Fperm_SI_Woolf2021!$E$9:$E$93)+63.1579*EXP(-0.19*AJ$58))/(Fperm_SI_Woolf2021!$E$9:$E$93-AJ$58))*(AJ$58-Fperm_SI_Woolf2021!$E$9:$E$93)/10))) + Fperm_SI_Woolf2021!$G$9:$G$93*EXP(-Fperm_SI_Woolf2021!$J$9:$J$93*$C81*IF(AJ$58=Fperm_SI_Woolf2021!$E$9:$E$93,1,EXP(LN((1.1*(Fperm_SI_Woolf2021!$E$9:$E$93-AJ$58)-63.1579*EXP(-0.19*Fperm_SI_Woolf2021!$E$9:$E$93)+63.1579*EXP(-0.19*AJ$58))/(Fperm_SI_Woolf2021!$E$9:$E$93-AJ$58))*(AJ$58-Fperm_SI_Woolf2021!$E$9:$E$93)/10))) + Fperm_SI_Woolf2021!$H$9:$H$93*EXP(-Fperm_SI_Woolf2021!$K$9:$K$93*$C81*IF(AJ$58=Fperm_SI_Woolf2021!$E$9:$E$93,1,EXP(LN((1.1*(Fperm_SI_Woolf2021!$E$9:$E$93-AJ$58)-63.1579*EXP(-0.19*Fperm_SI_Woolf2021!$E$9:$E$93)+63.1579*EXP(-0.19*AJ$58))/(Fperm_SI_Woolf2021!$E$9:$E$93-AJ$58))*(AJ$58-Fperm_SI_Woolf2021!$E$9:$E$93)/10))),Fperm_SI_Woolf2021!$D$9:$D$93))</f>
        <v>0.78486280631524752</v>
      </c>
      <c r="AK81" s="51" cm="1">
        <f t="array" ref="AK81">MIN(1,SLOPE(Fperm_SI_Woolf2021!$F$9:$F$93*EXP(-Fperm_SI_Woolf2021!$I$9:$I$93*$C81*IF(AK$58=Fperm_SI_Woolf2021!$E$9:$E$93,1,EXP(LN((1.1*(Fperm_SI_Woolf2021!$E$9:$E$93-AK$58)-63.1579*EXP(-0.19*Fperm_SI_Woolf2021!$E$9:$E$93)+63.1579*EXP(-0.19*AK$58))/(Fperm_SI_Woolf2021!$E$9:$E$93-AK$58))*(AK$58-Fperm_SI_Woolf2021!$E$9:$E$93)/10))) + Fperm_SI_Woolf2021!$G$9:$G$93*EXP(-Fperm_SI_Woolf2021!$J$9:$J$93*$C81*IF(AK$58=Fperm_SI_Woolf2021!$E$9:$E$93,1,EXP(LN((1.1*(Fperm_SI_Woolf2021!$E$9:$E$93-AK$58)-63.1579*EXP(-0.19*Fperm_SI_Woolf2021!$E$9:$E$93)+63.1579*EXP(-0.19*AK$58))/(Fperm_SI_Woolf2021!$E$9:$E$93-AK$58))*(AK$58-Fperm_SI_Woolf2021!$E$9:$E$93)/10))) + Fperm_SI_Woolf2021!$H$9:$H$93*EXP(-Fperm_SI_Woolf2021!$K$9:$K$93*$C81*IF(AK$58=Fperm_SI_Woolf2021!$E$9:$E$93,1,EXP(LN((1.1*(Fperm_SI_Woolf2021!$E$9:$E$93-AK$58)-63.1579*EXP(-0.19*Fperm_SI_Woolf2021!$E$9:$E$93)+63.1579*EXP(-0.19*AK$58))/(Fperm_SI_Woolf2021!$E$9:$E$93-AK$58))*(AK$58-Fperm_SI_Woolf2021!$E$9:$E$93)/10))),Fperm_SI_Woolf2021!$D$9:$D$93)*AK$57+INTERCEPT(Fperm_SI_Woolf2021!$F$9:$F$93*EXP(-Fperm_SI_Woolf2021!$I$9:$I$93*$C81*IF(AK$58=Fperm_SI_Woolf2021!$E$9:$E$93,1,EXP(LN((1.1*(Fperm_SI_Woolf2021!$E$9:$E$93-AK$58)-63.1579*EXP(-0.19*Fperm_SI_Woolf2021!$E$9:$E$93)+63.1579*EXP(-0.19*AK$58))/(Fperm_SI_Woolf2021!$E$9:$E$93-AK$58))*(AK$58-Fperm_SI_Woolf2021!$E$9:$E$93)/10))) + Fperm_SI_Woolf2021!$G$9:$G$93*EXP(-Fperm_SI_Woolf2021!$J$9:$J$93*$C81*IF(AK$58=Fperm_SI_Woolf2021!$E$9:$E$93,1,EXP(LN((1.1*(Fperm_SI_Woolf2021!$E$9:$E$93-AK$58)-63.1579*EXP(-0.19*Fperm_SI_Woolf2021!$E$9:$E$93)+63.1579*EXP(-0.19*AK$58))/(Fperm_SI_Woolf2021!$E$9:$E$93-AK$58))*(AK$58-Fperm_SI_Woolf2021!$E$9:$E$93)/10))) + Fperm_SI_Woolf2021!$H$9:$H$93*EXP(-Fperm_SI_Woolf2021!$K$9:$K$93*$C81*IF(AK$58=Fperm_SI_Woolf2021!$E$9:$E$93,1,EXP(LN((1.1*(Fperm_SI_Woolf2021!$E$9:$E$93-AK$58)-63.1579*EXP(-0.19*Fperm_SI_Woolf2021!$E$9:$E$93)+63.1579*EXP(-0.19*AK$58))/(Fperm_SI_Woolf2021!$E$9:$E$93-AK$58))*(AK$58-Fperm_SI_Woolf2021!$E$9:$E$93)/10))),Fperm_SI_Woolf2021!$D$9:$D$93))</f>
        <v>0.75236145141859867</v>
      </c>
      <c r="AL81" s="51" cm="1">
        <f t="array" ref="AL81">MIN(1,SLOPE(Fperm_SI_Woolf2021!$F$9:$F$93*EXP(-Fperm_SI_Woolf2021!$I$9:$I$93*$C81*IF(AL$58=Fperm_SI_Woolf2021!$E$9:$E$93,1,EXP(LN((1.1*(Fperm_SI_Woolf2021!$E$9:$E$93-AL$58)-63.1579*EXP(-0.19*Fperm_SI_Woolf2021!$E$9:$E$93)+63.1579*EXP(-0.19*AL$58))/(Fperm_SI_Woolf2021!$E$9:$E$93-AL$58))*(AL$58-Fperm_SI_Woolf2021!$E$9:$E$93)/10))) + Fperm_SI_Woolf2021!$G$9:$G$93*EXP(-Fperm_SI_Woolf2021!$J$9:$J$93*$C81*IF(AL$58=Fperm_SI_Woolf2021!$E$9:$E$93,1,EXP(LN((1.1*(Fperm_SI_Woolf2021!$E$9:$E$93-AL$58)-63.1579*EXP(-0.19*Fperm_SI_Woolf2021!$E$9:$E$93)+63.1579*EXP(-0.19*AL$58))/(Fperm_SI_Woolf2021!$E$9:$E$93-AL$58))*(AL$58-Fperm_SI_Woolf2021!$E$9:$E$93)/10))) + Fperm_SI_Woolf2021!$H$9:$H$93*EXP(-Fperm_SI_Woolf2021!$K$9:$K$93*$C81*IF(AL$58=Fperm_SI_Woolf2021!$E$9:$E$93,1,EXP(LN((1.1*(Fperm_SI_Woolf2021!$E$9:$E$93-AL$58)-63.1579*EXP(-0.19*Fperm_SI_Woolf2021!$E$9:$E$93)+63.1579*EXP(-0.19*AL$58))/(Fperm_SI_Woolf2021!$E$9:$E$93-AL$58))*(AL$58-Fperm_SI_Woolf2021!$E$9:$E$93)/10))),Fperm_SI_Woolf2021!$D$9:$D$93)*AL$57+INTERCEPT(Fperm_SI_Woolf2021!$F$9:$F$93*EXP(-Fperm_SI_Woolf2021!$I$9:$I$93*$C81*IF(AL$58=Fperm_SI_Woolf2021!$E$9:$E$93,1,EXP(LN((1.1*(Fperm_SI_Woolf2021!$E$9:$E$93-AL$58)-63.1579*EXP(-0.19*Fperm_SI_Woolf2021!$E$9:$E$93)+63.1579*EXP(-0.19*AL$58))/(Fperm_SI_Woolf2021!$E$9:$E$93-AL$58))*(AL$58-Fperm_SI_Woolf2021!$E$9:$E$93)/10))) + Fperm_SI_Woolf2021!$G$9:$G$93*EXP(-Fperm_SI_Woolf2021!$J$9:$J$93*$C81*IF(AL$58=Fperm_SI_Woolf2021!$E$9:$E$93,1,EXP(LN((1.1*(Fperm_SI_Woolf2021!$E$9:$E$93-AL$58)-63.1579*EXP(-0.19*Fperm_SI_Woolf2021!$E$9:$E$93)+63.1579*EXP(-0.19*AL$58))/(Fperm_SI_Woolf2021!$E$9:$E$93-AL$58))*(AL$58-Fperm_SI_Woolf2021!$E$9:$E$93)/10))) + Fperm_SI_Woolf2021!$H$9:$H$93*EXP(-Fperm_SI_Woolf2021!$K$9:$K$93*$C81*IF(AL$58=Fperm_SI_Woolf2021!$E$9:$E$93,1,EXP(LN((1.1*(Fperm_SI_Woolf2021!$E$9:$E$93-AL$58)-63.1579*EXP(-0.19*Fperm_SI_Woolf2021!$E$9:$E$93)+63.1579*EXP(-0.19*AL$58))/(Fperm_SI_Woolf2021!$E$9:$E$93-AL$58))*(AL$58-Fperm_SI_Woolf2021!$E$9:$E$93)/10))),Fperm_SI_Woolf2021!$D$9:$D$93))</f>
        <v>0.71986009652194982</v>
      </c>
      <c r="AM81" s="51" cm="1">
        <f t="array" ref="AM81">MIN(1,SLOPE(Fperm_SI_Woolf2021!$F$9:$F$93*EXP(-Fperm_SI_Woolf2021!$I$9:$I$93*$C81*IF(AM$58=Fperm_SI_Woolf2021!$E$9:$E$93,1,EXP(LN((1.1*(Fperm_SI_Woolf2021!$E$9:$E$93-AM$58)-63.1579*EXP(-0.19*Fperm_SI_Woolf2021!$E$9:$E$93)+63.1579*EXP(-0.19*AM$58))/(Fperm_SI_Woolf2021!$E$9:$E$93-AM$58))*(AM$58-Fperm_SI_Woolf2021!$E$9:$E$93)/10))) + Fperm_SI_Woolf2021!$G$9:$G$93*EXP(-Fperm_SI_Woolf2021!$J$9:$J$93*$C81*IF(AM$58=Fperm_SI_Woolf2021!$E$9:$E$93,1,EXP(LN((1.1*(Fperm_SI_Woolf2021!$E$9:$E$93-AM$58)-63.1579*EXP(-0.19*Fperm_SI_Woolf2021!$E$9:$E$93)+63.1579*EXP(-0.19*AM$58))/(Fperm_SI_Woolf2021!$E$9:$E$93-AM$58))*(AM$58-Fperm_SI_Woolf2021!$E$9:$E$93)/10))) + Fperm_SI_Woolf2021!$H$9:$H$93*EXP(-Fperm_SI_Woolf2021!$K$9:$K$93*$C81*IF(AM$58=Fperm_SI_Woolf2021!$E$9:$E$93,1,EXP(LN((1.1*(Fperm_SI_Woolf2021!$E$9:$E$93-AM$58)-63.1579*EXP(-0.19*Fperm_SI_Woolf2021!$E$9:$E$93)+63.1579*EXP(-0.19*AM$58))/(Fperm_SI_Woolf2021!$E$9:$E$93-AM$58))*(AM$58-Fperm_SI_Woolf2021!$E$9:$E$93)/10))),Fperm_SI_Woolf2021!$D$9:$D$93)*AM$57+INTERCEPT(Fperm_SI_Woolf2021!$F$9:$F$93*EXP(-Fperm_SI_Woolf2021!$I$9:$I$93*$C81*IF(AM$58=Fperm_SI_Woolf2021!$E$9:$E$93,1,EXP(LN((1.1*(Fperm_SI_Woolf2021!$E$9:$E$93-AM$58)-63.1579*EXP(-0.19*Fperm_SI_Woolf2021!$E$9:$E$93)+63.1579*EXP(-0.19*AM$58))/(Fperm_SI_Woolf2021!$E$9:$E$93-AM$58))*(AM$58-Fperm_SI_Woolf2021!$E$9:$E$93)/10))) + Fperm_SI_Woolf2021!$G$9:$G$93*EXP(-Fperm_SI_Woolf2021!$J$9:$J$93*$C81*IF(AM$58=Fperm_SI_Woolf2021!$E$9:$E$93,1,EXP(LN((1.1*(Fperm_SI_Woolf2021!$E$9:$E$93-AM$58)-63.1579*EXP(-0.19*Fperm_SI_Woolf2021!$E$9:$E$93)+63.1579*EXP(-0.19*AM$58))/(Fperm_SI_Woolf2021!$E$9:$E$93-AM$58))*(AM$58-Fperm_SI_Woolf2021!$E$9:$E$93)/10))) + Fperm_SI_Woolf2021!$H$9:$H$93*EXP(-Fperm_SI_Woolf2021!$K$9:$K$93*$C81*IF(AM$58=Fperm_SI_Woolf2021!$E$9:$E$93,1,EXP(LN((1.1*(Fperm_SI_Woolf2021!$E$9:$E$93-AM$58)-63.1579*EXP(-0.19*Fperm_SI_Woolf2021!$E$9:$E$93)+63.1579*EXP(-0.19*AM$58))/(Fperm_SI_Woolf2021!$E$9:$E$93-AM$58))*(AM$58-Fperm_SI_Woolf2021!$E$9:$E$93)/10))),Fperm_SI_Woolf2021!$D$9:$D$93))</f>
        <v>0.68735874162530097</v>
      </c>
      <c r="AN81" s="51" cm="1">
        <f t="array" ref="AN81">MIN(1,SLOPE(Fperm_SI_Woolf2021!$F$9:$F$93*EXP(-Fperm_SI_Woolf2021!$I$9:$I$93*$C81*IF(AN$58=Fperm_SI_Woolf2021!$E$9:$E$93,1,EXP(LN((1.1*(Fperm_SI_Woolf2021!$E$9:$E$93-AN$58)-63.1579*EXP(-0.19*Fperm_SI_Woolf2021!$E$9:$E$93)+63.1579*EXP(-0.19*AN$58))/(Fperm_SI_Woolf2021!$E$9:$E$93-AN$58))*(AN$58-Fperm_SI_Woolf2021!$E$9:$E$93)/10))) + Fperm_SI_Woolf2021!$G$9:$G$93*EXP(-Fperm_SI_Woolf2021!$J$9:$J$93*$C81*IF(AN$58=Fperm_SI_Woolf2021!$E$9:$E$93,1,EXP(LN((1.1*(Fperm_SI_Woolf2021!$E$9:$E$93-AN$58)-63.1579*EXP(-0.19*Fperm_SI_Woolf2021!$E$9:$E$93)+63.1579*EXP(-0.19*AN$58))/(Fperm_SI_Woolf2021!$E$9:$E$93-AN$58))*(AN$58-Fperm_SI_Woolf2021!$E$9:$E$93)/10))) + Fperm_SI_Woolf2021!$H$9:$H$93*EXP(-Fperm_SI_Woolf2021!$K$9:$K$93*$C81*IF(AN$58=Fperm_SI_Woolf2021!$E$9:$E$93,1,EXP(LN((1.1*(Fperm_SI_Woolf2021!$E$9:$E$93-AN$58)-63.1579*EXP(-0.19*Fperm_SI_Woolf2021!$E$9:$E$93)+63.1579*EXP(-0.19*AN$58))/(Fperm_SI_Woolf2021!$E$9:$E$93-AN$58))*(AN$58-Fperm_SI_Woolf2021!$E$9:$E$93)/10))),Fperm_SI_Woolf2021!$D$9:$D$93)*AN$57+INTERCEPT(Fperm_SI_Woolf2021!$F$9:$F$93*EXP(-Fperm_SI_Woolf2021!$I$9:$I$93*$C81*IF(AN$58=Fperm_SI_Woolf2021!$E$9:$E$93,1,EXP(LN((1.1*(Fperm_SI_Woolf2021!$E$9:$E$93-AN$58)-63.1579*EXP(-0.19*Fperm_SI_Woolf2021!$E$9:$E$93)+63.1579*EXP(-0.19*AN$58))/(Fperm_SI_Woolf2021!$E$9:$E$93-AN$58))*(AN$58-Fperm_SI_Woolf2021!$E$9:$E$93)/10))) + Fperm_SI_Woolf2021!$G$9:$G$93*EXP(-Fperm_SI_Woolf2021!$J$9:$J$93*$C81*IF(AN$58=Fperm_SI_Woolf2021!$E$9:$E$93,1,EXP(LN((1.1*(Fperm_SI_Woolf2021!$E$9:$E$93-AN$58)-63.1579*EXP(-0.19*Fperm_SI_Woolf2021!$E$9:$E$93)+63.1579*EXP(-0.19*AN$58))/(Fperm_SI_Woolf2021!$E$9:$E$93-AN$58))*(AN$58-Fperm_SI_Woolf2021!$E$9:$E$93)/10))) + Fperm_SI_Woolf2021!$H$9:$H$93*EXP(-Fperm_SI_Woolf2021!$K$9:$K$93*$C81*IF(AN$58=Fperm_SI_Woolf2021!$E$9:$E$93,1,EXP(LN((1.1*(Fperm_SI_Woolf2021!$E$9:$E$93-AN$58)-63.1579*EXP(-0.19*Fperm_SI_Woolf2021!$E$9:$E$93)+63.1579*EXP(-0.19*AN$58))/(Fperm_SI_Woolf2021!$E$9:$E$93-AN$58))*(AN$58-Fperm_SI_Woolf2021!$E$9:$E$93)/10))),Fperm_SI_Woolf2021!$D$9:$D$93))</f>
        <v>0.65485738672865212</v>
      </c>
      <c r="AO81" s="51" cm="1">
        <f t="array" ref="AO81">MIN(1,SLOPE(Fperm_SI_Woolf2021!$F$9:$F$93*EXP(-Fperm_SI_Woolf2021!$I$9:$I$93*$C81*IF(AO$58=Fperm_SI_Woolf2021!$E$9:$E$93,1,EXP(LN((1.1*(Fperm_SI_Woolf2021!$E$9:$E$93-AO$58)-63.1579*EXP(-0.19*Fperm_SI_Woolf2021!$E$9:$E$93)+63.1579*EXP(-0.19*AO$58))/(Fperm_SI_Woolf2021!$E$9:$E$93-AO$58))*(AO$58-Fperm_SI_Woolf2021!$E$9:$E$93)/10))) + Fperm_SI_Woolf2021!$G$9:$G$93*EXP(-Fperm_SI_Woolf2021!$J$9:$J$93*$C81*IF(AO$58=Fperm_SI_Woolf2021!$E$9:$E$93,1,EXP(LN((1.1*(Fperm_SI_Woolf2021!$E$9:$E$93-AO$58)-63.1579*EXP(-0.19*Fperm_SI_Woolf2021!$E$9:$E$93)+63.1579*EXP(-0.19*AO$58))/(Fperm_SI_Woolf2021!$E$9:$E$93-AO$58))*(AO$58-Fperm_SI_Woolf2021!$E$9:$E$93)/10))) + Fperm_SI_Woolf2021!$H$9:$H$93*EXP(-Fperm_SI_Woolf2021!$K$9:$K$93*$C81*IF(AO$58=Fperm_SI_Woolf2021!$E$9:$E$93,1,EXP(LN((1.1*(Fperm_SI_Woolf2021!$E$9:$E$93-AO$58)-63.1579*EXP(-0.19*Fperm_SI_Woolf2021!$E$9:$E$93)+63.1579*EXP(-0.19*AO$58))/(Fperm_SI_Woolf2021!$E$9:$E$93-AO$58))*(AO$58-Fperm_SI_Woolf2021!$E$9:$E$93)/10))),Fperm_SI_Woolf2021!$D$9:$D$93)*AO$57+INTERCEPT(Fperm_SI_Woolf2021!$F$9:$F$93*EXP(-Fperm_SI_Woolf2021!$I$9:$I$93*$C81*IF(AO$58=Fperm_SI_Woolf2021!$E$9:$E$93,1,EXP(LN((1.1*(Fperm_SI_Woolf2021!$E$9:$E$93-AO$58)-63.1579*EXP(-0.19*Fperm_SI_Woolf2021!$E$9:$E$93)+63.1579*EXP(-0.19*AO$58))/(Fperm_SI_Woolf2021!$E$9:$E$93-AO$58))*(AO$58-Fperm_SI_Woolf2021!$E$9:$E$93)/10))) + Fperm_SI_Woolf2021!$G$9:$G$93*EXP(-Fperm_SI_Woolf2021!$J$9:$J$93*$C81*IF(AO$58=Fperm_SI_Woolf2021!$E$9:$E$93,1,EXP(LN((1.1*(Fperm_SI_Woolf2021!$E$9:$E$93-AO$58)-63.1579*EXP(-0.19*Fperm_SI_Woolf2021!$E$9:$E$93)+63.1579*EXP(-0.19*AO$58))/(Fperm_SI_Woolf2021!$E$9:$E$93-AO$58))*(AO$58-Fperm_SI_Woolf2021!$E$9:$E$93)/10))) + Fperm_SI_Woolf2021!$H$9:$H$93*EXP(-Fperm_SI_Woolf2021!$K$9:$K$93*$C81*IF(AO$58=Fperm_SI_Woolf2021!$E$9:$E$93,1,EXP(LN((1.1*(Fperm_SI_Woolf2021!$E$9:$E$93-AO$58)-63.1579*EXP(-0.19*Fperm_SI_Woolf2021!$E$9:$E$93)+63.1579*EXP(-0.19*AO$58))/(Fperm_SI_Woolf2021!$E$9:$E$93-AO$58))*(AO$58-Fperm_SI_Woolf2021!$E$9:$E$93)/10))),Fperm_SI_Woolf2021!$D$9:$D$93))</f>
        <v>0.62235603183200316</v>
      </c>
      <c r="AP81" s="51" cm="1">
        <f t="array" ref="AP81">MIN(1,SLOPE(Fperm_SI_Woolf2021!$F$9:$F$93*EXP(-Fperm_SI_Woolf2021!$I$9:$I$93*$C81*IF(AP$58=Fperm_SI_Woolf2021!$E$9:$E$93,1,EXP(LN((1.1*(Fperm_SI_Woolf2021!$E$9:$E$93-AP$58)-63.1579*EXP(-0.19*Fperm_SI_Woolf2021!$E$9:$E$93)+63.1579*EXP(-0.19*AP$58))/(Fperm_SI_Woolf2021!$E$9:$E$93-AP$58))*(AP$58-Fperm_SI_Woolf2021!$E$9:$E$93)/10))) + Fperm_SI_Woolf2021!$G$9:$G$93*EXP(-Fperm_SI_Woolf2021!$J$9:$J$93*$C81*IF(AP$58=Fperm_SI_Woolf2021!$E$9:$E$93,1,EXP(LN((1.1*(Fperm_SI_Woolf2021!$E$9:$E$93-AP$58)-63.1579*EXP(-0.19*Fperm_SI_Woolf2021!$E$9:$E$93)+63.1579*EXP(-0.19*AP$58))/(Fperm_SI_Woolf2021!$E$9:$E$93-AP$58))*(AP$58-Fperm_SI_Woolf2021!$E$9:$E$93)/10))) + Fperm_SI_Woolf2021!$H$9:$H$93*EXP(-Fperm_SI_Woolf2021!$K$9:$K$93*$C81*IF(AP$58=Fperm_SI_Woolf2021!$E$9:$E$93,1,EXP(LN((1.1*(Fperm_SI_Woolf2021!$E$9:$E$93-AP$58)-63.1579*EXP(-0.19*Fperm_SI_Woolf2021!$E$9:$E$93)+63.1579*EXP(-0.19*AP$58))/(Fperm_SI_Woolf2021!$E$9:$E$93-AP$58))*(AP$58-Fperm_SI_Woolf2021!$E$9:$E$93)/10))),Fperm_SI_Woolf2021!$D$9:$D$93)*AP$57+INTERCEPT(Fperm_SI_Woolf2021!$F$9:$F$93*EXP(-Fperm_SI_Woolf2021!$I$9:$I$93*$C81*IF(AP$58=Fperm_SI_Woolf2021!$E$9:$E$93,1,EXP(LN((1.1*(Fperm_SI_Woolf2021!$E$9:$E$93-AP$58)-63.1579*EXP(-0.19*Fperm_SI_Woolf2021!$E$9:$E$93)+63.1579*EXP(-0.19*AP$58))/(Fperm_SI_Woolf2021!$E$9:$E$93-AP$58))*(AP$58-Fperm_SI_Woolf2021!$E$9:$E$93)/10))) + Fperm_SI_Woolf2021!$G$9:$G$93*EXP(-Fperm_SI_Woolf2021!$J$9:$J$93*$C81*IF(AP$58=Fperm_SI_Woolf2021!$E$9:$E$93,1,EXP(LN((1.1*(Fperm_SI_Woolf2021!$E$9:$E$93-AP$58)-63.1579*EXP(-0.19*Fperm_SI_Woolf2021!$E$9:$E$93)+63.1579*EXP(-0.19*AP$58))/(Fperm_SI_Woolf2021!$E$9:$E$93-AP$58))*(AP$58-Fperm_SI_Woolf2021!$E$9:$E$93)/10))) + Fperm_SI_Woolf2021!$H$9:$H$93*EXP(-Fperm_SI_Woolf2021!$K$9:$K$93*$C81*IF(AP$58=Fperm_SI_Woolf2021!$E$9:$E$93,1,EXP(LN((1.1*(Fperm_SI_Woolf2021!$E$9:$E$93-AP$58)-63.1579*EXP(-0.19*Fperm_SI_Woolf2021!$E$9:$E$93)+63.1579*EXP(-0.19*AP$58))/(Fperm_SI_Woolf2021!$E$9:$E$93-AP$58))*(AP$58-Fperm_SI_Woolf2021!$E$9:$E$93)/10))),Fperm_SI_Woolf2021!$D$9:$D$93))</f>
        <v>0.58985467693535432</v>
      </c>
      <c r="AQ81" s="51" cm="1">
        <f t="array" ref="AQ81">MIN(1,SLOPE(Fperm_SI_Woolf2021!$F$9:$F$93*EXP(-Fperm_SI_Woolf2021!$I$9:$I$93*$C81*IF(AQ$58=Fperm_SI_Woolf2021!$E$9:$E$93,1,EXP(LN((1.1*(Fperm_SI_Woolf2021!$E$9:$E$93-AQ$58)-63.1579*EXP(-0.19*Fperm_SI_Woolf2021!$E$9:$E$93)+63.1579*EXP(-0.19*AQ$58))/(Fperm_SI_Woolf2021!$E$9:$E$93-AQ$58))*(AQ$58-Fperm_SI_Woolf2021!$E$9:$E$93)/10))) + Fperm_SI_Woolf2021!$G$9:$G$93*EXP(-Fperm_SI_Woolf2021!$J$9:$J$93*$C81*IF(AQ$58=Fperm_SI_Woolf2021!$E$9:$E$93,1,EXP(LN((1.1*(Fperm_SI_Woolf2021!$E$9:$E$93-AQ$58)-63.1579*EXP(-0.19*Fperm_SI_Woolf2021!$E$9:$E$93)+63.1579*EXP(-0.19*AQ$58))/(Fperm_SI_Woolf2021!$E$9:$E$93-AQ$58))*(AQ$58-Fperm_SI_Woolf2021!$E$9:$E$93)/10))) + Fperm_SI_Woolf2021!$H$9:$H$93*EXP(-Fperm_SI_Woolf2021!$K$9:$K$93*$C81*IF(AQ$58=Fperm_SI_Woolf2021!$E$9:$E$93,1,EXP(LN((1.1*(Fperm_SI_Woolf2021!$E$9:$E$93-AQ$58)-63.1579*EXP(-0.19*Fperm_SI_Woolf2021!$E$9:$E$93)+63.1579*EXP(-0.19*AQ$58))/(Fperm_SI_Woolf2021!$E$9:$E$93-AQ$58))*(AQ$58-Fperm_SI_Woolf2021!$E$9:$E$93)/10))),Fperm_SI_Woolf2021!$D$9:$D$93)*AQ$57+INTERCEPT(Fperm_SI_Woolf2021!$F$9:$F$93*EXP(-Fperm_SI_Woolf2021!$I$9:$I$93*$C81*IF(AQ$58=Fperm_SI_Woolf2021!$E$9:$E$93,1,EXP(LN((1.1*(Fperm_SI_Woolf2021!$E$9:$E$93-AQ$58)-63.1579*EXP(-0.19*Fperm_SI_Woolf2021!$E$9:$E$93)+63.1579*EXP(-0.19*AQ$58))/(Fperm_SI_Woolf2021!$E$9:$E$93-AQ$58))*(AQ$58-Fperm_SI_Woolf2021!$E$9:$E$93)/10))) + Fperm_SI_Woolf2021!$G$9:$G$93*EXP(-Fperm_SI_Woolf2021!$J$9:$J$93*$C81*IF(AQ$58=Fperm_SI_Woolf2021!$E$9:$E$93,1,EXP(LN((1.1*(Fperm_SI_Woolf2021!$E$9:$E$93-AQ$58)-63.1579*EXP(-0.19*Fperm_SI_Woolf2021!$E$9:$E$93)+63.1579*EXP(-0.19*AQ$58))/(Fperm_SI_Woolf2021!$E$9:$E$93-AQ$58))*(AQ$58-Fperm_SI_Woolf2021!$E$9:$E$93)/10))) + Fperm_SI_Woolf2021!$H$9:$H$93*EXP(-Fperm_SI_Woolf2021!$K$9:$K$93*$C81*IF(AQ$58=Fperm_SI_Woolf2021!$E$9:$E$93,1,EXP(LN((1.1*(Fperm_SI_Woolf2021!$E$9:$E$93-AQ$58)-63.1579*EXP(-0.19*Fperm_SI_Woolf2021!$E$9:$E$93)+63.1579*EXP(-0.19*AQ$58))/(Fperm_SI_Woolf2021!$E$9:$E$93-AQ$58))*(AQ$58-Fperm_SI_Woolf2021!$E$9:$E$93)/10))),Fperm_SI_Woolf2021!$D$9:$D$93))</f>
        <v>0.55735332203870547</v>
      </c>
      <c r="AR81" s="51" cm="1">
        <f t="array" ref="AR81">MIN(1,SLOPE(Fperm_SI_Woolf2021!$F$9:$F$93*EXP(-Fperm_SI_Woolf2021!$I$9:$I$93*$C81*IF(AR$58=Fperm_SI_Woolf2021!$E$9:$E$93,1,EXP(LN((1.1*(Fperm_SI_Woolf2021!$E$9:$E$93-AR$58)-63.1579*EXP(-0.19*Fperm_SI_Woolf2021!$E$9:$E$93)+63.1579*EXP(-0.19*AR$58))/(Fperm_SI_Woolf2021!$E$9:$E$93-AR$58))*(AR$58-Fperm_SI_Woolf2021!$E$9:$E$93)/10))) + Fperm_SI_Woolf2021!$G$9:$G$93*EXP(-Fperm_SI_Woolf2021!$J$9:$J$93*$C81*IF(AR$58=Fperm_SI_Woolf2021!$E$9:$E$93,1,EXP(LN((1.1*(Fperm_SI_Woolf2021!$E$9:$E$93-AR$58)-63.1579*EXP(-0.19*Fperm_SI_Woolf2021!$E$9:$E$93)+63.1579*EXP(-0.19*AR$58))/(Fperm_SI_Woolf2021!$E$9:$E$93-AR$58))*(AR$58-Fperm_SI_Woolf2021!$E$9:$E$93)/10))) + Fperm_SI_Woolf2021!$H$9:$H$93*EXP(-Fperm_SI_Woolf2021!$K$9:$K$93*$C81*IF(AR$58=Fperm_SI_Woolf2021!$E$9:$E$93,1,EXP(LN((1.1*(Fperm_SI_Woolf2021!$E$9:$E$93-AR$58)-63.1579*EXP(-0.19*Fperm_SI_Woolf2021!$E$9:$E$93)+63.1579*EXP(-0.19*AR$58))/(Fperm_SI_Woolf2021!$E$9:$E$93-AR$58))*(AR$58-Fperm_SI_Woolf2021!$E$9:$E$93)/10))),Fperm_SI_Woolf2021!$D$9:$D$93)*AR$57+INTERCEPT(Fperm_SI_Woolf2021!$F$9:$F$93*EXP(-Fperm_SI_Woolf2021!$I$9:$I$93*$C81*IF(AR$58=Fperm_SI_Woolf2021!$E$9:$E$93,1,EXP(LN((1.1*(Fperm_SI_Woolf2021!$E$9:$E$93-AR$58)-63.1579*EXP(-0.19*Fperm_SI_Woolf2021!$E$9:$E$93)+63.1579*EXP(-0.19*AR$58))/(Fperm_SI_Woolf2021!$E$9:$E$93-AR$58))*(AR$58-Fperm_SI_Woolf2021!$E$9:$E$93)/10))) + Fperm_SI_Woolf2021!$G$9:$G$93*EXP(-Fperm_SI_Woolf2021!$J$9:$J$93*$C81*IF(AR$58=Fperm_SI_Woolf2021!$E$9:$E$93,1,EXP(LN((1.1*(Fperm_SI_Woolf2021!$E$9:$E$93-AR$58)-63.1579*EXP(-0.19*Fperm_SI_Woolf2021!$E$9:$E$93)+63.1579*EXP(-0.19*AR$58))/(Fperm_SI_Woolf2021!$E$9:$E$93-AR$58))*(AR$58-Fperm_SI_Woolf2021!$E$9:$E$93)/10))) + Fperm_SI_Woolf2021!$H$9:$H$93*EXP(-Fperm_SI_Woolf2021!$K$9:$K$93*$C81*IF(AR$58=Fperm_SI_Woolf2021!$E$9:$E$93,1,EXP(LN((1.1*(Fperm_SI_Woolf2021!$E$9:$E$93-AR$58)-63.1579*EXP(-0.19*Fperm_SI_Woolf2021!$E$9:$E$93)+63.1579*EXP(-0.19*AR$58))/(Fperm_SI_Woolf2021!$E$9:$E$93-AR$58))*(AR$58-Fperm_SI_Woolf2021!$E$9:$E$93)/10))),Fperm_SI_Woolf2021!$D$9:$D$93))</f>
        <v>0.52485196714205662</v>
      </c>
      <c r="AS81" s="51" cm="1">
        <f t="array" ref="AS81">MIN(1,SLOPE(Fperm_SI_Woolf2021!$F$9:$F$93*EXP(-Fperm_SI_Woolf2021!$I$9:$I$93*$C81*IF(AS$58=Fperm_SI_Woolf2021!$E$9:$E$93,1,EXP(LN((1.1*(Fperm_SI_Woolf2021!$E$9:$E$93-AS$58)-63.1579*EXP(-0.19*Fperm_SI_Woolf2021!$E$9:$E$93)+63.1579*EXP(-0.19*AS$58))/(Fperm_SI_Woolf2021!$E$9:$E$93-AS$58))*(AS$58-Fperm_SI_Woolf2021!$E$9:$E$93)/10))) + Fperm_SI_Woolf2021!$G$9:$G$93*EXP(-Fperm_SI_Woolf2021!$J$9:$J$93*$C81*IF(AS$58=Fperm_SI_Woolf2021!$E$9:$E$93,1,EXP(LN((1.1*(Fperm_SI_Woolf2021!$E$9:$E$93-AS$58)-63.1579*EXP(-0.19*Fperm_SI_Woolf2021!$E$9:$E$93)+63.1579*EXP(-0.19*AS$58))/(Fperm_SI_Woolf2021!$E$9:$E$93-AS$58))*(AS$58-Fperm_SI_Woolf2021!$E$9:$E$93)/10))) + Fperm_SI_Woolf2021!$H$9:$H$93*EXP(-Fperm_SI_Woolf2021!$K$9:$K$93*$C81*IF(AS$58=Fperm_SI_Woolf2021!$E$9:$E$93,1,EXP(LN((1.1*(Fperm_SI_Woolf2021!$E$9:$E$93-AS$58)-63.1579*EXP(-0.19*Fperm_SI_Woolf2021!$E$9:$E$93)+63.1579*EXP(-0.19*AS$58))/(Fperm_SI_Woolf2021!$E$9:$E$93-AS$58))*(AS$58-Fperm_SI_Woolf2021!$E$9:$E$93)/10))),Fperm_SI_Woolf2021!$D$9:$D$93)*AS$57+INTERCEPT(Fperm_SI_Woolf2021!$F$9:$F$93*EXP(-Fperm_SI_Woolf2021!$I$9:$I$93*$C81*IF(AS$58=Fperm_SI_Woolf2021!$E$9:$E$93,1,EXP(LN((1.1*(Fperm_SI_Woolf2021!$E$9:$E$93-AS$58)-63.1579*EXP(-0.19*Fperm_SI_Woolf2021!$E$9:$E$93)+63.1579*EXP(-0.19*AS$58))/(Fperm_SI_Woolf2021!$E$9:$E$93-AS$58))*(AS$58-Fperm_SI_Woolf2021!$E$9:$E$93)/10))) + Fperm_SI_Woolf2021!$G$9:$G$93*EXP(-Fperm_SI_Woolf2021!$J$9:$J$93*$C81*IF(AS$58=Fperm_SI_Woolf2021!$E$9:$E$93,1,EXP(LN((1.1*(Fperm_SI_Woolf2021!$E$9:$E$93-AS$58)-63.1579*EXP(-0.19*Fperm_SI_Woolf2021!$E$9:$E$93)+63.1579*EXP(-0.19*AS$58))/(Fperm_SI_Woolf2021!$E$9:$E$93-AS$58))*(AS$58-Fperm_SI_Woolf2021!$E$9:$E$93)/10))) + Fperm_SI_Woolf2021!$H$9:$H$93*EXP(-Fperm_SI_Woolf2021!$K$9:$K$93*$C81*IF(AS$58=Fperm_SI_Woolf2021!$E$9:$E$93,1,EXP(LN((1.1*(Fperm_SI_Woolf2021!$E$9:$E$93-AS$58)-63.1579*EXP(-0.19*Fperm_SI_Woolf2021!$E$9:$E$93)+63.1579*EXP(-0.19*AS$58))/(Fperm_SI_Woolf2021!$E$9:$E$93-AS$58))*(AS$58-Fperm_SI_Woolf2021!$E$9:$E$93)/10))),Fperm_SI_Woolf2021!$D$9:$D$93))</f>
        <v>0.49235061224540771</v>
      </c>
      <c r="AT81" s="51" cm="1">
        <f t="array" ref="AT81">MIN(1,SLOPE(Fperm_SI_Woolf2021!$F$9:$F$93*EXP(-Fperm_SI_Woolf2021!$I$9:$I$93*$C81*IF(AT$58=Fperm_SI_Woolf2021!$E$9:$E$93,1,EXP(LN((1.1*(Fperm_SI_Woolf2021!$E$9:$E$93-AT$58)-63.1579*EXP(-0.19*Fperm_SI_Woolf2021!$E$9:$E$93)+63.1579*EXP(-0.19*AT$58))/(Fperm_SI_Woolf2021!$E$9:$E$93-AT$58))*(AT$58-Fperm_SI_Woolf2021!$E$9:$E$93)/10))) + Fperm_SI_Woolf2021!$G$9:$G$93*EXP(-Fperm_SI_Woolf2021!$J$9:$J$93*$C81*IF(AT$58=Fperm_SI_Woolf2021!$E$9:$E$93,1,EXP(LN((1.1*(Fperm_SI_Woolf2021!$E$9:$E$93-AT$58)-63.1579*EXP(-0.19*Fperm_SI_Woolf2021!$E$9:$E$93)+63.1579*EXP(-0.19*AT$58))/(Fperm_SI_Woolf2021!$E$9:$E$93-AT$58))*(AT$58-Fperm_SI_Woolf2021!$E$9:$E$93)/10))) + Fperm_SI_Woolf2021!$H$9:$H$93*EXP(-Fperm_SI_Woolf2021!$K$9:$K$93*$C81*IF(AT$58=Fperm_SI_Woolf2021!$E$9:$E$93,1,EXP(LN((1.1*(Fperm_SI_Woolf2021!$E$9:$E$93-AT$58)-63.1579*EXP(-0.19*Fperm_SI_Woolf2021!$E$9:$E$93)+63.1579*EXP(-0.19*AT$58))/(Fperm_SI_Woolf2021!$E$9:$E$93-AT$58))*(AT$58-Fperm_SI_Woolf2021!$E$9:$E$93)/10))),Fperm_SI_Woolf2021!$D$9:$D$93)*AT$57+INTERCEPT(Fperm_SI_Woolf2021!$F$9:$F$93*EXP(-Fperm_SI_Woolf2021!$I$9:$I$93*$C81*IF(AT$58=Fperm_SI_Woolf2021!$E$9:$E$93,1,EXP(LN((1.1*(Fperm_SI_Woolf2021!$E$9:$E$93-AT$58)-63.1579*EXP(-0.19*Fperm_SI_Woolf2021!$E$9:$E$93)+63.1579*EXP(-0.19*AT$58))/(Fperm_SI_Woolf2021!$E$9:$E$93-AT$58))*(AT$58-Fperm_SI_Woolf2021!$E$9:$E$93)/10))) + Fperm_SI_Woolf2021!$G$9:$G$93*EXP(-Fperm_SI_Woolf2021!$J$9:$J$93*$C81*IF(AT$58=Fperm_SI_Woolf2021!$E$9:$E$93,1,EXP(LN((1.1*(Fperm_SI_Woolf2021!$E$9:$E$93-AT$58)-63.1579*EXP(-0.19*Fperm_SI_Woolf2021!$E$9:$E$93)+63.1579*EXP(-0.19*AT$58))/(Fperm_SI_Woolf2021!$E$9:$E$93-AT$58))*(AT$58-Fperm_SI_Woolf2021!$E$9:$E$93)/10))) + Fperm_SI_Woolf2021!$H$9:$H$93*EXP(-Fperm_SI_Woolf2021!$K$9:$K$93*$C81*IF(AT$58=Fperm_SI_Woolf2021!$E$9:$E$93,1,EXP(LN((1.1*(Fperm_SI_Woolf2021!$E$9:$E$93-AT$58)-63.1579*EXP(-0.19*Fperm_SI_Woolf2021!$E$9:$E$93)+63.1579*EXP(-0.19*AT$58))/(Fperm_SI_Woolf2021!$E$9:$E$93-AT$58))*(AT$58-Fperm_SI_Woolf2021!$E$9:$E$93)/10))),Fperm_SI_Woolf2021!$D$9:$D$93))</f>
        <v>0.45984925734875887</v>
      </c>
      <c r="AU81" s="51" cm="1">
        <f t="array" ref="AU81">MIN(1,SLOPE(Fperm_SI_Woolf2021!$F$9:$F$93*EXP(-Fperm_SI_Woolf2021!$I$9:$I$93*$C81*IF(AU$58=Fperm_SI_Woolf2021!$E$9:$E$93,1,EXP(LN((1.1*(Fperm_SI_Woolf2021!$E$9:$E$93-AU$58)-63.1579*EXP(-0.19*Fperm_SI_Woolf2021!$E$9:$E$93)+63.1579*EXP(-0.19*AU$58))/(Fperm_SI_Woolf2021!$E$9:$E$93-AU$58))*(AU$58-Fperm_SI_Woolf2021!$E$9:$E$93)/10))) + Fperm_SI_Woolf2021!$G$9:$G$93*EXP(-Fperm_SI_Woolf2021!$J$9:$J$93*$C81*IF(AU$58=Fperm_SI_Woolf2021!$E$9:$E$93,1,EXP(LN((1.1*(Fperm_SI_Woolf2021!$E$9:$E$93-AU$58)-63.1579*EXP(-0.19*Fperm_SI_Woolf2021!$E$9:$E$93)+63.1579*EXP(-0.19*AU$58))/(Fperm_SI_Woolf2021!$E$9:$E$93-AU$58))*(AU$58-Fperm_SI_Woolf2021!$E$9:$E$93)/10))) + Fperm_SI_Woolf2021!$H$9:$H$93*EXP(-Fperm_SI_Woolf2021!$K$9:$K$93*$C81*IF(AU$58=Fperm_SI_Woolf2021!$E$9:$E$93,1,EXP(LN((1.1*(Fperm_SI_Woolf2021!$E$9:$E$93-AU$58)-63.1579*EXP(-0.19*Fperm_SI_Woolf2021!$E$9:$E$93)+63.1579*EXP(-0.19*AU$58))/(Fperm_SI_Woolf2021!$E$9:$E$93-AU$58))*(AU$58-Fperm_SI_Woolf2021!$E$9:$E$93)/10))),Fperm_SI_Woolf2021!$D$9:$D$93)*AU$57+INTERCEPT(Fperm_SI_Woolf2021!$F$9:$F$93*EXP(-Fperm_SI_Woolf2021!$I$9:$I$93*$C81*IF(AU$58=Fperm_SI_Woolf2021!$E$9:$E$93,1,EXP(LN((1.1*(Fperm_SI_Woolf2021!$E$9:$E$93-AU$58)-63.1579*EXP(-0.19*Fperm_SI_Woolf2021!$E$9:$E$93)+63.1579*EXP(-0.19*AU$58))/(Fperm_SI_Woolf2021!$E$9:$E$93-AU$58))*(AU$58-Fperm_SI_Woolf2021!$E$9:$E$93)/10))) + Fperm_SI_Woolf2021!$G$9:$G$93*EXP(-Fperm_SI_Woolf2021!$J$9:$J$93*$C81*IF(AU$58=Fperm_SI_Woolf2021!$E$9:$E$93,1,EXP(LN((1.1*(Fperm_SI_Woolf2021!$E$9:$E$93-AU$58)-63.1579*EXP(-0.19*Fperm_SI_Woolf2021!$E$9:$E$93)+63.1579*EXP(-0.19*AU$58))/(Fperm_SI_Woolf2021!$E$9:$E$93-AU$58))*(AU$58-Fperm_SI_Woolf2021!$E$9:$E$93)/10))) + Fperm_SI_Woolf2021!$H$9:$H$93*EXP(-Fperm_SI_Woolf2021!$K$9:$K$93*$C81*IF(AU$58=Fperm_SI_Woolf2021!$E$9:$E$93,1,EXP(LN((1.1*(Fperm_SI_Woolf2021!$E$9:$E$93-AU$58)-63.1579*EXP(-0.19*Fperm_SI_Woolf2021!$E$9:$E$93)+63.1579*EXP(-0.19*AU$58))/(Fperm_SI_Woolf2021!$E$9:$E$93-AU$58))*(AU$58-Fperm_SI_Woolf2021!$E$9:$E$93)/10))),Fperm_SI_Woolf2021!$D$9:$D$93))</f>
        <v>0.42734790245210996</v>
      </c>
      <c r="AV81" s="51" cm="1">
        <f t="array" ref="AV81">MIN(1,SLOPE(Fperm_SI_Woolf2021!$F$9:$F$93*EXP(-Fperm_SI_Woolf2021!$I$9:$I$93*$C81*IF(AV$58=Fperm_SI_Woolf2021!$E$9:$E$93,1,EXP(LN((1.1*(Fperm_SI_Woolf2021!$E$9:$E$93-AV$58)-63.1579*EXP(-0.19*Fperm_SI_Woolf2021!$E$9:$E$93)+63.1579*EXP(-0.19*AV$58))/(Fperm_SI_Woolf2021!$E$9:$E$93-AV$58))*(AV$58-Fperm_SI_Woolf2021!$E$9:$E$93)/10))) + Fperm_SI_Woolf2021!$G$9:$G$93*EXP(-Fperm_SI_Woolf2021!$J$9:$J$93*$C81*IF(AV$58=Fperm_SI_Woolf2021!$E$9:$E$93,1,EXP(LN((1.1*(Fperm_SI_Woolf2021!$E$9:$E$93-AV$58)-63.1579*EXP(-0.19*Fperm_SI_Woolf2021!$E$9:$E$93)+63.1579*EXP(-0.19*AV$58))/(Fperm_SI_Woolf2021!$E$9:$E$93-AV$58))*(AV$58-Fperm_SI_Woolf2021!$E$9:$E$93)/10))) + Fperm_SI_Woolf2021!$H$9:$H$93*EXP(-Fperm_SI_Woolf2021!$K$9:$K$93*$C81*IF(AV$58=Fperm_SI_Woolf2021!$E$9:$E$93,1,EXP(LN((1.1*(Fperm_SI_Woolf2021!$E$9:$E$93-AV$58)-63.1579*EXP(-0.19*Fperm_SI_Woolf2021!$E$9:$E$93)+63.1579*EXP(-0.19*AV$58))/(Fperm_SI_Woolf2021!$E$9:$E$93-AV$58))*(AV$58-Fperm_SI_Woolf2021!$E$9:$E$93)/10))),Fperm_SI_Woolf2021!$D$9:$D$93)*AV$57+INTERCEPT(Fperm_SI_Woolf2021!$F$9:$F$93*EXP(-Fperm_SI_Woolf2021!$I$9:$I$93*$C81*IF(AV$58=Fperm_SI_Woolf2021!$E$9:$E$93,1,EXP(LN((1.1*(Fperm_SI_Woolf2021!$E$9:$E$93-AV$58)-63.1579*EXP(-0.19*Fperm_SI_Woolf2021!$E$9:$E$93)+63.1579*EXP(-0.19*AV$58))/(Fperm_SI_Woolf2021!$E$9:$E$93-AV$58))*(AV$58-Fperm_SI_Woolf2021!$E$9:$E$93)/10))) + Fperm_SI_Woolf2021!$G$9:$G$93*EXP(-Fperm_SI_Woolf2021!$J$9:$J$93*$C81*IF(AV$58=Fperm_SI_Woolf2021!$E$9:$E$93,1,EXP(LN((1.1*(Fperm_SI_Woolf2021!$E$9:$E$93-AV$58)-63.1579*EXP(-0.19*Fperm_SI_Woolf2021!$E$9:$E$93)+63.1579*EXP(-0.19*AV$58))/(Fperm_SI_Woolf2021!$E$9:$E$93-AV$58))*(AV$58-Fperm_SI_Woolf2021!$E$9:$E$93)/10))) + Fperm_SI_Woolf2021!$H$9:$H$93*EXP(-Fperm_SI_Woolf2021!$K$9:$K$93*$C81*IF(AV$58=Fperm_SI_Woolf2021!$E$9:$E$93,1,EXP(LN((1.1*(Fperm_SI_Woolf2021!$E$9:$E$93-AV$58)-63.1579*EXP(-0.19*Fperm_SI_Woolf2021!$E$9:$E$93)+63.1579*EXP(-0.19*AV$58))/(Fperm_SI_Woolf2021!$E$9:$E$93-AV$58))*(AV$58-Fperm_SI_Woolf2021!$E$9:$E$93)/10))),Fperm_SI_Woolf2021!$D$9:$D$93))</f>
        <v>0.39484654755546106</v>
      </c>
      <c r="AW81" s="51" cm="1">
        <f t="array" ref="AW81">MIN(1,SLOPE(Fperm_SI_Woolf2021!$F$9:$F$93*EXP(-Fperm_SI_Woolf2021!$I$9:$I$93*$C81*IF(AW$58=Fperm_SI_Woolf2021!$E$9:$E$93,1,EXP(LN((1.1*(Fperm_SI_Woolf2021!$E$9:$E$93-AW$58)-63.1579*EXP(-0.19*Fperm_SI_Woolf2021!$E$9:$E$93)+63.1579*EXP(-0.19*AW$58))/(Fperm_SI_Woolf2021!$E$9:$E$93-AW$58))*(AW$58-Fperm_SI_Woolf2021!$E$9:$E$93)/10))) + Fperm_SI_Woolf2021!$G$9:$G$93*EXP(-Fperm_SI_Woolf2021!$J$9:$J$93*$C81*IF(AW$58=Fperm_SI_Woolf2021!$E$9:$E$93,1,EXP(LN((1.1*(Fperm_SI_Woolf2021!$E$9:$E$93-AW$58)-63.1579*EXP(-0.19*Fperm_SI_Woolf2021!$E$9:$E$93)+63.1579*EXP(-0.19*AW$58))/(Fperm_SI_Woolf2021!$E$9:$E$93-AW$58))*(AW$58-Fperm_SI_Woolf2021!$E$9:$E$93)/10))) + Fperm_SI_Woolf2021!$H$9:$H$93*EXP(-Fperm_SI_Woolf2021!$K$9:$K$93*$C81*IF(AW$58=Fperm_SI_Woolf2021!$E$9:$E$93,1,EXP(LN((1.1*(Fperm_SI_Woolf2021!$E$9:$E$93-AW$58)-63.1579*EXP(-0.19*Fperm_SI_Woolf2021!$E$9:$E$93)+63.1579*EXP(-0.19*AW$58))/(Fperm_SI_Woolf2021!$E$9:$E$93-AW$58))*(AW$58-Fperm_SI_Woolf2021!$E$9:$E$93)/10))),Fperm_SI_Woolf2021!$D$9:$D$93)*AW$57+INTERCEPT(Fperm_SI_Woolf2021!$F$9:$F$93*EXP(-Fperm_SI_Woolf2021!$I$9:$I$93*$C81*IF(AW$58=Fperm_SI_Woolf2021!$E$9:$E$93,1,EXP(LN((1.1*(Fperm_SI_Woolf2021!$E$9:$E$93-AW$58)-63.1579*EXP(-0.19*Fperm_SI_Woolf2021!$E$9:$E$93)+63.1579*EXP(-0.19*AW$58))/(Fperm_SI_Woolf2021!$E$9:$E$93-AW$58))*(AW$58-Fperm_SI_Woolf2021!$E$9:$E$93)/10))) + Fperm_SI_Woolf2021!$G$9:$G$93*EXP(-Fperm_SI_Woolf2021!$J$9:$J$93*$C81*IF(AW$58=Fperm_SI_Woolf2021!$E$9:$E$93,1,EXP(LN((1.1*(Fperm_SI_Woolf2021!$E$9:$E$93-AW$58)-63.1579*EXP(-0.19*Fperm_SI_Woolf2021!$E$9:$E$93)+63.1579*EXP(-0.19*AW$58))/(Fperm_SI_Woolf2021!$E$9:$E$93-AW$58))*(AW$58-Fperm_SI_Woolf2021!$E$9:$E$93)/10))) + Fperm_SI_Woolf2021!$H$9:$H$93*EXP(-Fperm_SI_Woolf2021!$K$9:$K$93*$C81*IF(AW$58=Fperm_SI_Woolf2021!$E$9:$E$93,1,EXP(LN((1.1*(Fperm_SI_Woolf2021!$E$9:$E$93-AW$58)-63.1579*EXP(-0.19*Fperm_SI_Woolf2021!$E$9:$E$93)+63.1579*EXP(-0.19*AW$58))/(Fperm_SI_Woolf2021!$E$9:$E$93-AW$58))*(AW$58-Fperm_SI_Woolf2021!$E$9:$E$93)/10))),Fperm_SI_Woolf2021!$D$9:$D$93))</f>
        <v>0.7818450480031407</v>
      </c>
      <c r="AX81" s="51" cm="1">
        <f t="array" ref="AX81">MIN(1,SLOPE(Fperm_SI_Woolf2021!$F$9:$F$93*EXP(-Fperm_SI_Woolf2021!$I$9:$I$93*$C81*IF(AX$58=Fperm_SI_Woolf2021!$E$9:$E$93,1,EXP(LN((1.1*(Fperm_SI_Woolf2021!$E$9:$E$93-AX$58)-63.1579*EXP(-0.19*Fperm_SI_Woolf2021!$E$9:$E$93)+63.1579*EXP(-0.19*AX$58))/(Fperm_SI_Woolf2021!$E$9:$E$93-AX$58))*(AX$58-Fperm_SI_Woolf2021!$E$9:$E$93)/10))) + Fperm_SI_Woolf2021!$G$9:$G$93*EXP(-Fperm_SI_Woolf2021!$J$9:$J$93*$C81*IF(AX$58=Fperm_SI_Woolf2021!$E$9:$E$93,1,EXP(LN((1.1*(Fperm_SI_Woolf2021!$E$9:$E$93-AX$58)-63.1579*EXP(-0.19*Fperm_SI_Woolf2021!$E$9:$E$93)+63.1579*EXP(-0.19*AX$58))/(Fperm_SI_Woolf2021!$E$9:$E$93-AX$58))*(AX$58-Fperm_SI_Woolf2021!$E$9:$E$93)/10))) + Fperm_SI_Woolf2021!$H$9:$H$93*EXP(-Fperm_SI_Woolf2021!$K$9:$K$93*$C81*IF(AX$58=Fperm_SI_Woolf2021!$E$9:$E$93,1,EXP(LN((1.1*(Fperm_SI_Woolf2021!$E$9:$E$93-AX$58)-63.1579*EXP(-0.19*Fperm_SI_Woolf2021!$E$9:$E$93)+63.1579*EXP(-0.19*AX$58))/(Fperm_SI_Woolf2021!$E$9:$E$93-AX$58))*(AX$58-Fperm_SI_Woolf2021!$E$9:$E$93)/10))),Fperm_SI_Woolf2021!$D$9:$D$93)*AX$57+INTERCEPT(Fperm_SI_Woolf2021!$F$9:$F$93*EXP(-Fperm_SI_Woolf2021!$I$9:$I$93*$C81*IF(AX$58=Fperm_SI_Woolf2021!$E$9:$E$93,1,EXP(LN((1.1*(Fperm_SI_Woolf2021!$E$9:$E$93-AX$58)-63.1579*EXP(-0.19*Fperm_SI_Woolf2021!$E$9:$E$93)+63.1579*EXP(-0.19*AX$58))/(Fperm_SI_Woolf2021!$E$9:$E$93-AX$58))*(AX$58-Fperm_SI_Woolf2021!$E$9:$E$93)/10))) + Fperm_SI_Woolf2021!$G$9:$G$93*EXP(-Fperm_SI_Woolf2021!$J$9:$J$93*$C81*IF(AX$58=Fperm_SI_Woolf2021!$E$9:$E$93,1,EXP(LN((1.1*(Fperm_SI_Woolf2021!$E$9:$E$93-AX$58)-63.1579*EXP(-0.19*Fperm_SI_Woolf2021!$E$9:$E$93)+63.1579*EXP(-0.19*AX$58))/(Fperm_SI_Woolf2021!$E$9:$E$93-AX$58))*(AX$58-Fperm_SI_Woolf2021!$E$9:$E$93)/10))) + Fperm_SI_Woolf2021!$H$9:$H$93*EXP(-Fperm_SI_Woolf2021!$K$9:$K$93*$C81*IF(AX$58=Fperm_SI_Woolf2021!$E$9:$E$93,1,EXP(LN((1.1*(Fperm_SI_Woolf2021!$E$9:$E$93-AX$58)-63.1579*EXP(-0.19*Fperm_SI_Woolf2021!$E$9:$E$93)+63.1579*EXP(-0.19*AX$58))/(Fperm_SI_Woolf2021!$E$9:$E$93-AX$58))*(AX$58-Fperm_SI_Woolf2021!$E$9:$E$93)/10))),Fperm_SI_Woolf2021!$D$9:$D$93))</f>
        <v>0.75032742094238658</v>
      </c>
      <c r="AY81" s="51" cm="1">
        <f t="array" ref="AY81">MIN(1,SLOPE(Fperm_SI_Woolf2021!$F$9:$F$93*EXP(-Fperm_SI_Woolf2021!$I$9:$I$93*$C81*IF(AY$58=Fperm_SI_Woolf2021!$E$9:$E$93,1,EXP(LN((1.1*(Fperm_SI_Woolf2021!$E$9:$E$93-AY$58)-63.1579*EXP(-0.19*Fperm_SI_Woolf2021!$E$9:$E$93)+63.1579*EXP(-0.19*AY$58))/(Fperm_SI_Woolf2021!$E$9:$E$93-AY$58))*(AY$58-Fperm_SI_Woolf2021!$E$9:$E$93)/10))) + Fperm_SI_Woolf2021!$G$9:$G$93*EXP(-Fperm_SI_Woolf2021!$J$9:$J$93*$C81*IF(AY$58=Fperm_SI_Woolf2021!$E$9:$E$93,1,EXP(LN((1.1*(Fperm_SI_Woolf2021!$E$9:$E$93-AY$58)-63.1579*EXP(-0.19*Fperm_SI_Woolf2021!$E$9:$E$93)+63.1579*EXP(-0.19*AY$58))/(Fperm_SI_Woolf2021!$E$9:$E$93-AY$58))*(AY$58-Fperm_SI_Woolf2021!$E$9:$E$93)/10))) + Fperm_SI_Woolf2021!$H$9:$H$93*EXP(-Fperm_SI_Woolf2021!$K$9:$K$93*$C81*IF(AY$58=Fperm_SI_Woolf2021!$E$9:$E$93,1,EXP(LN((1.1*(Fperm_SI_Woolf2021!$E$9:$E$93-AY$58)-63.1579*EXP(-0.19*Fperm_SI_Woolf2021!$E$9:$E$93)+63.1579*EXP(-0.19*AY$58))/(Fperm_SI_Woolf2021!$E$9:$E$93-AY$58))*(AY$58-Fperm_SI_Woolf2021!$E$9:$E$93)/10))),Fperm_SI_Woolf2021!$D$9:$D$93)*AY$57+INTERCEPT(Fperm_SI_Woolf2021!$F$9:$F$93*EXP(-Fperm_SI_Woolf2021!$I$9:$I$93*$C81*IF(AY$58=Fperm_SI_Woolf2021!$E$9:$E$93,1,EXP(LN((1.1*(Fperm_SI_Woolf2021!$E$9:$E$93-AY$58)-63.1579*EXP(-0.19*Fperm_SI_Woolf2021!$E$9:$E$93)+63.1579*EXP(-0.19*AY$58))/(Fperm_SI_Woolf2021!$E$9:$E$93-AY$58))*(AY$58-Fperm_SI_Woolf2021!$E$9:$E$93)/10))) + Fperm_SI_Woolf2021!$G$9:$G$93*EXP(-Fperm_SI_Woolf2021!$J$9:$J$93*$C81*IF(AY$58=Fperm_SI_Woolf2021!$E$9:$E$93,1,EXP(LN((1.1*(Fperm_SI_Woolf2021!$E$9:$E$93-AY$58)-63.1579*EXP(-0.19*Fperm_SI_Woolf2021!$E$9:$E$93)+63.1579*EXP(-0.19*AY$58))/(Fperm_SI_Woolf2021!$E$9:$E$93-AY$58))*(AY$58-Fperm_SI_Woolf2021!$E$9:$E$93)/10))) + Fperm_SI_Woolf2021!$H$9:$H$93*EXP(-Fperm_SI_Woolf2021!$K$9:$K$93*$C81*IF(AY$58=Fperm_SI_Woolf2021!$E$9:$E$93,1,EXP(LN((1.1*(Fperm_SI_Woolf2021!$E$9:$E$93-AY$58)-63.1579*EXP(-0.19*Fperm_SI_Woolf2021!$E$9:$E$93)+63.1579*EXP(-0.19*AY$58))/(Fperm_SI_Woolf2021!$E$9:$E$93-AY$58))*(AY$58-Fperm_SI_Woolf2021!$E$9:$E$93)/10))),Fperm_SI_Woolf2021!$D$9:$D$93))</f>
        <v>0.71880979388163235</v>
      </c>
      <c r="AZ81" s="51" cm="1">
        <f t="array" ref="AZ81">MIN(1,SLOPE(Fperm_SI_Woolf2021!$F$9:$F$93*EXP(-Fperm_SI_Woolf2021!$I$9:$I$93*$C81*IF(AZ$58=Fperm_SI_Woolf2021!$E$9:$E$93,1,EXP(LN((1.1*(Fperm_SI_Woolf2021!$E$9:$E$93-AZ$58)-63.1579*EXP(-0.19*Fperm_SI_Woolf2021!$E$9:$E$93)+63.1579*EXP(-0.19*AZ$58))/(Fperm_SI_Woolf2021!$E$9:$E$93-AZ$58))*(AZ$58-Fperm_SI_Woolf2021!$E$9:$E$93)/10))) + Fperm_SI_Woolf2021!$G$9:$G$93*EXP(-Fperm_SI_Woolf2021!$J$9:$J$93*$C81*IF(AZ$58=Fperm_SI_Woolf2021!$E$9:$E$93,1,EXP(LN((1.1*(Fperm_SI_Woolf2021!$E$9:$E$93-AZ$58)-63.1579*EXP(-0.19*Fperm_SI_Woolf2021!$E$9:$E$93)+63.1579*EXP(-0.19*AZ$58))/(Fperm_SI_Woolf2021!$E$9:$E$93-AZ$58))*(AZ$58-Fperm_SI_Woolf2021!$E$9:$E$93)/10))) + Fperm_SI_Woolf2021!$H$9:$H$93*EXP(-Fperm_SI_Woolf2021!$K$9:$K$93*$C81*IF(AZ$58=Fperm_SI_Woolf2021!$E$9:$E$93,1,EXP(LN((1.1*(Fperm_SI_Woolf2021!$E$9:$E$93-AZ$58)-63.1579*EXP(-0.19*Fperm_SI_Woolf2021!$E$9:$E$93)+63.1579*EXP(-0.19*AZ$58))/(Fperm_SI_Woolf2021!$E$9:$E$93-AZ$58))*(AZ$58-Fperm_SI_Woolf2021!$E$9:$E$93)/10))),Fperm_SI_Woolf2021!$D$9:$D$93)*AZ$57+INTERCEPT(Fperm_SI_Woolf2021!$F$9:$F$93*EXP(-Fperm_SI_Woolf2021!$I$9:$I$93*$C81*IF(AZ$58=Fperm_SI_Woolf2021!$E$9:$E$93,1,EXP(LN((1.1*(Fperm_SI_Woolf2021!$E$9:$E$93-AZ$58)-63.1579*EXP(-0.19*Fperm_SI_Woolf2021!$E$9:$E$93)+63.1579*EXP(-0.19*AZ$58))/(Fperm_SI_Woolf2021!$E$9:$E$93-AZ$58))*(AZ$58-Fperm_SI_Woolf2021!$E$9:$E$93)/10))) + Fperm_SI_Woolf2021!$G$9:$G$93*EXP(-Fperm_SI_Woolf2021!$J$9:$J$93*$C81*IF(AZ$58=Fperm_SI_Woolf2021!$E$9:$E$93,1,EXP(LN((1.1*(Fperm_SI_Woolf2021!$E$9:$E$93-AZ$58)-63.1579*EXP(-0.19*Fperm_SI_Woolf2021!$E$9:$E$93)+63.1579*EXP(-0.19*AZ$58))/(Fperm_SI_Woolf2021!$E$9:$E$93-AZ$58))*(AZ$58-Fperm_SI_Woolf2021!$E$9:$E$93)/10))) + Fperm_SI_Woolf2021!$H$9:$H$93*EXP(-Fperm_SI_Woolf2021!$K$9:$K$93*$C81*IF(AZ$58=Fperm_SI_Woolf2021!$E$9:$E$93,1,EXP(LN((1.1*(Fperm_SI_Woolf2021!$E$9:$E$93-AZ$58)-63.1579*EXP(-0.19*Fperm_SI_Woolf2021!$E$9:$E$93)+63.1579*EXP(-0.19*AZ$58))/(Fperm_SI_Woolf2021!$E$9:$E$93-AZ$58))*(AZ$58-Fperm_SI_Woolf2021!$E$9:$E$93)/10))),Fperm_SI_Woolf2021!$D$9:$D$93))</f>
        <v>0.68729216682087813</v>
      </c>
      <c r="BA81" s="51" cm="1">
        <f t="array" ref="BA81">MIN(1,SLOPE(Fperm_SI_Woolf2021!$F$9:$F$93*EXP(-Fperm_SI_Woolf2021!$I$9:$I$93*$C81*IF(BA$58=Fperm_SI_Woolf2021!$E$9:$E$93,1,EXP(LN((1.1*(Fperm_SI_Woolf2021!$E$9:$E$93-BA$58)-63.1579*EXP(-0.19*Fperm_SI_Woolf2021!$E$9:$E$93)+63.1579*EXP(-0.19*BA$58))/(Fperm_SI_Woolf2021!$E$9:$E$93-BA$58))*(BA$58-Fperm_SI_Woolf2021!$E$9:$E$93)/10))) + Fperm_SI_Woolf2021!$G$9:$G$93*EXP(-Fperm_SI_Woolf2021!$J$9:$J$93*$C81*IF(BA$58=Fperm_SI_Woolf2021!$E$9:$E$93,1,EXP(LN((1.1*(Fperm_SI_Woolf2021!$E$9:$E$93-BA$58)-63.1579*EXP(-0.19*Fperm_SI_Woolf2021!$E$9:$E$93)+63.1579*EXP(-0.19*BA$58))/(Fperm_SI_Woolf2021!$E$9:$E$93-BA$58))*(BA$58-Fperm_SI_Woolf2021!$E$9:$E$93)/10))) + Fperm_SI_Woolf2021!$H$9:$H$93*EXP(-Fperm_SI_Woolf2021!$K$9:$K$93*$C81*IF(BA$58=Fperm_SI_Woolf2021!$E$9:$E$93,1,EXP(LN((1.1*(Fperm_SI_Woolf2021!$E$9:$E$93-BA$58)-63.1579*EXP(-0.19*Fperm_SI_Woolf2021!$E$9:$E$93)+63.1579*EXP(-0.19*BA$58))/(Fperm_SI_Woolf2021!$E$9:$E$93-BA$58))*(BA$58-Fperm_SI_Woolf2021!$E$9:$E$93)/10))),Fperm_SI_Woolf2021!$D$9:$D$93)*BA$57+INTERCEPT(Fperm_SI_Woolf2021!$F$9:$F$93*EXP(-Fperm_SI_Woolf2021!$I$9:$I$93*$C81*IF(BA$58=Fperm_SI_Woolf2021!$E$9:$E$93,1,EXP(LN((1.1*(Fperm_SI_Woolf2021!$E$9:$E$93-BA$58)-63.1579*EXP(-0.19*Fperm_SI_Woolf2021!$E$9:$E$93)+63.1579*EXP(-0.19*BA$58))/(Fperm_SI_Woolf2021!$E$9:$E$93-BA$58))*(BA$58-Fperm_SI_Woolf2021!$E$9:$E$93)/10))) + Fperm_SI_Woolf2021!$G$9:$G$93*EXP(-Fperm_SI_Woolf2021!$J$9:$J$93*$C81*IF(BA$58=Fperm_SI_Woolf2021!$E$9:$E$93,1,EXP(LN((1.1*(Fperm_SI_Woolf2021!$E$9:$E$93-BA$58)-63.1579*EXP(-0.19*Fperm_SI_Woolf2021!$E$9:$E$93)+63.1579*EXP(-0.19*BA$58))/(Fperm_SI_Woolf2021!$E$9:$E$93-BA$58))*(BA$58-Fperm_SI_Woolf2021!$E$9:$E$93)/10))) + Fperm_SI_Woolf2021!$H$9:$H$93*EXP(-Fperm_SI_Woolf2021!$K$9:$K$93*$C81*IF(BA$58=Fperm_SI_Woolf2021!$E$9:$E$93,1,EXP(LN((1.1*(Fperm_SI_Woolf2021!$E$9:$E$93-BA$58)-63.1579*EXP(-0.19*Fperm_SI_Woolf2021!$E$9:$E$93)+63.1579*EXP(-0.19*BA$58))/(Fperm_SI_Woolf2021!$E$9:$E$93-BA$58))*(BA$58-Fperm_SI_Woolf2021!$E$9:$E$93)/10))),Fperm_SI_Woolf2021!$D$9:$D$93))</f>
        <v>0.65577453976012401</v>
      </c>
      <c r="BB81" s="51" cm="1">
        <f t="array" ref="BB81">MIN(1,SLOPE(Fperm_SI_Woolf2021!$F$9:$F$93*EXP(-Fperm_SI_Woolf2021!$I$9:$I$93*$C81*IF(BB$58=Fperm_SI_Woolf2021!$E$9:$E$93,1,EXP(LN((1.1*(Fperm_SI_Woolf2021!$E$9:$E$93-BB$58)-63.1579*EXP(-0.19*Fperm_SI_Woolf2021!$E$9:$E$93)+63.1579*EXP(-0.19*BB$58))/(Fperm_SI_Woolf2021!$E$9:$E$93-BB$58))*(BB$58-Fperm_SI_Woolf2021!$E$9:$E$93)/10))) + Fperm_SI_Woolf2021!$G$9:$G$93*EXP(-Fperm_SI_Woolf2021!$J$9:$J$93*$C81*IF(BB$58=Fperm_SI_Woolf2021!$E$9:$E$93,1,EXP(LN((1.1*(Fperm_SI_Woolf2021!$E$9:$E$93-BB$58)-63.1579*EXP(-0.19*Fperm_SI_Woolf2021!$E$9:$E$93)+63.1579*EXP(-0.19*BB$58))/(Fperm_SI_Woolf2021!$E$9:$E$93-BB$58))*(BB$58-Fperm_SI_Woolf2021!$E$9:$E$93)/10))) + Fperm_SI_Woolf2021!$H$9:$H$93*EXP(-Fperm_SI_Woolf2021!$K$9:$K$93*$C81*IF(BB$58=Fperm_SI_Woolf2021!$E$9:$E$93,1,EXP(LN((1.1*(Fperm_SI_Woolf2021!$E$9:$E$93-BB$58)-63.1579*EXP(-0.19*Fperm_SI_Woolf2021!$E$9:$E$93)+63.1579*EXP(-0.19*BB$58))/(Fperm_SI_Woolf2021!$E$9:$E$93-BB$58))*(BB$58-Fperm_SI_Woolf2021!$E$9:$E$93)/10))),Fperm_SI_Woolf2021!$D$9:$D$93)*BB$57+INTERCEPT(Fperm_SI_Woolf2021!$F$9:$F$93*EXP(-Fperm_SI_Woolf2021!$I$9:$I$93*$C81*IF(BB$58=Fperm_SI_Woolf2021!$E$9:$E$93,1,EXP(LN((1.1*(Fperm_SI_Woolf2021!$E$9:$E$93-BB$58)-63.1579*EXP(-0.19*Fperm_SI_Woolf2021!$E$9:$E$93)+63.1579*EXP(-0.19*BB$58))/(Fperm_SI_Woolf2021!$E$9:$E$93-BB$58))*(BB$58-Fperm_SI_Woolf2021!$E$9:$E$93)/10))) + Fperm_SI_Woolf2021!$G$9:$G$93*EXP(-Fperm_SI_Woolf2021!$J$9:$J$93*$C81*IF(BB$58=Fperm_SI_Woolf2021!$E$9:$E$93,1,EXP(LN((1.1*(Fperm_SI_Woolf2021!$E$9:$E$93-BB$58)-63.1579*EXP(-0.19*Fperm_SI_Woolf2021!$E$9:$E$93)+63.1579*EXP(-0.19*BB$58))/(Fperm_SI_Woolf2021!$E$9:$E$93-BB$58))*(BB$58-Fperm_SI_Woolf2021!$E$9:$E$93)/10))) + Fperm_SI_Woolf2021!$H$9:$H$93*EXP(-Fperm_SI_Woolf2021!$K$9:$K$93*$C81*IF(BB$58=Fperm_SI_Woolf2021!$E$9:$E$93,1,EXP(LN((1.1*(Fperm_SI_Woolf2021!$E$9:$E$93-BB$58)-63.1579*EXP(-0.19*Fperm_SI_Woolf2021!$E$9:$E$93)+63.1579*EXP(-0.19*BB$58))/(Fperm_SI_Woolf2021!$E$9:$E$93-BB$58))*(BB$58-Fperm_SI_Woolf2021!$E$9:$E$93)/10))),Fperm_SI_Woolf2021!$D$9:$D$93))</f>
        <v>0.62425691269936978</v>
      </c>
      <c r="BC81" s="51" cm="1">
        <f t="array" ref="BC81">MIN(1,SLOPE(Fperm_SI_Woolf2021!$F$9:$F$93*EXP(-Fperm_SI_Woolf2021!$I$9:$I$93*$C81*IF(BC$58=Fperm_SI_Woolf2021!$E$9:$E$93,1,EXP(LN((1.1*(Fperm_SI_Woolf2021!$E$9:$E$93-BC$58)-63.1579*EXP(-0.19*Fperm_SI_Woolf2021!$E$9:$E$93)+63.1579*EXP(-0.19*BC$58))/(Fperm_SI_Woolf2021!$E$9:$E$93-BC$58))*(BC$58-Fperm_SI_Woolf2021!$E$9:$E$93)/10))) + Fperm_SI_Woolf2021!$G$9:$G$93*EXP(-Fperm_SI_Woolf2021!$J$9:$J$93*$C81*IF(BC$58=Fperm_SI_Woolf2021!$E$9:$E$93,1,EXP(LN((1.1*(Fperm_SI_Woolf2021!$E$9:$E$93-BC$58)-63.1579*EXP(-0.19*Fperm_SI_Woolf2021!$E$9:$E$93)+63.1579*EXP(-0.19*BC$58))/(Fperm_SI_Woolf2021!$E$9:$E$93-BC$58))*(BC$58-Fperm_SI_Woolf2021!$E$9:$E$93)/10))) + Fperm_SI_Woolf2021!$H$9:$H$93*EXP(-Fperm_SI_Woolf2021!$K$9:$K$93*$C81*IF(BC$58=Fperm_SI_Woolf2021!$E$9:$E$93,1,EXP(LN((1.1*(Fperm_SI_Woolf2021!$E$9:$E$93-BC$58)-63.1579*EXP(-0.19*Fperm_SI_Woolf2021!$E$9:$E$93)+63.1579*EXP(-0.19*BC$58))/(Fperm_SI_Woolf2021!$E$9:$E$93-BC$58))*(BC$58-Fperm_SI_Woolf2021!$E$9:$E$93)/10))),Fperm_SI_Woolf2021!$D$9:$D$93)*BC$57+INTERCEPT(Fperm_SI_Woolf2021!$F$9:$F$93*EXP(-Fperm_SI_Woolf2021!$I$9:$I$93*$C81*IF(BC$58=Fperm_SI_Woolf2021!$E$9:$E$93,1,EXP(LN((1.1*(Fperm_SI_Woolf2021!$E$9:$E$93-BC$58)-63.1579*EXP(-0.19*Fperm_SI_Woolf2021!$E$9:$E$93)+63.1579*EXP(-0.19*BC$58))/(Fperm_SI_Woolf2021!$E$9:$E$93-BC$58))*(BC$58-Fperm_SI_Woolf2021!$E$9:$E$93)/10))) + Fperm_SI_Woolf2021!$G$9:$G$93*EXP(-Fperm_SI_Woolf2021!$J$9:$J$93*$C81*IF(BC$58=Fperm_SI_Woolf2021!$E$9:$E$93,1,EXP(LN((1.1*(Fperm_SI_Woolf2021!$E$9:$E$93-BC$58)-63.1579*EXP(-0.19*Fperm_SI_Woolf2021!$E$9:$E$93)+63.1579*EXP(-0.19*BC$58))/(Fperm_SI_Woolf2021!$E$9:$E$93-BC$58))*(BC$58-Fperm_SI_Woolf2021!$E$9:$E$93)/10))) + Fperm_SI_Woolf2021!$H$9:$H$93*EXP(-Fperm_SI_Woolf2021!$K$9:$K$93*$C81*IF(BC$58=Fperm_SI_Woolf2021!$E$9:$E$93,1,EXP(LN((1.1*(Fperm_SI_Woolf2021!$E$9:$E$93-BC$58)-63.1579*EXP(-0.19*Fperm_SI_Woolf2021!$E$9:$E$93)+63.1579*EXP(-0.19*BC$58))/(Fperm_SI_Woolf2021!$E$9:$E$93-BC$58))*(BC$58-Fperm_SI_Woolf2021!$E$9:$E$93)/10))),Fperm_SI_Woolf2021!$D$9:$D$93))</f>
        <v>0.59273928563861555</v>
      </c>
      <c r="BD81" s="51" cm="1">
        <f t="array" ref="BD81">MIN(1,SLOPE(Fperm_SI_Woolf2021!$F$9:$F$93*EXP(-Fperm_SI_Woolf2021!$I$9:$I$93*$C81*IF(BD$58=Fperm_SI_Woolf2021!$E$9:$E$93,1,EXP(LN((1.1*(Fperm_SI_Woolf2021!$E$9:$E$93-BD$58)-63.1579*EXP(-0.19*Fperm_SI_Woolf2021!$E$9:$E$93)+63.1579*EXP(-0.19*BD$58))/(Fperm_SI_Woolf2021!$E$9:$E$93-BD$58))*(BD$58-Fperm_SI_Woolf2021!$E$9:$E$93)/10))) + Fperm_SI_Woolf2021!$G$9:$G$93*EXP(-Fperm_SI_Woolf2021!$J$9:$J$93*$C81*IF(BD$58=Fperm_SI_Woolf2021!$E$9:$E$93,1,EXP(LN((1.1*(Fperm_SI_Woolf2021!$E$9:$E$93-BD$58)-63.1579*EXP(-0.19*Fperm_SI_Woolf2021!$E$9:$E$93)+63.1579*EXP(-0.19*BD$58))/(Fperm_SI_Woolf2021!$E$9:$E$93-BD$58))*(BD$58-Fperm_SI_Woolf2021!$E$9:$E$93)/10))) + Fperm_SI_Woolf2021!$H$9:$H$93*EXP(-Fperm_SI_Woolf2021!$K$9:$K$93*$C81*IF(BD$58=Fperm_SI_Woolf2021!$E$9:$E$93,1,EXP(LN((1.1*(Fperm_SI_Woolf2021!$E$9:$E$93-BD$58)-63.1579*EXP(-0.19*Fperm_SI_Woolf2021!$E$9:$E$93)+63.1579*EXP(-0.19*BD$58))/(Fperm_SI_Woolf2021!$E$9:$E$93-BD$58))*(BD$58-Fperm_SI_Woolf2021!$E$9:$E$93)/10))),Fperm_SI_Woolf2021!$D$9:$D$93)*BD$57+INTERCEPT(Fperm_SI_Woolf2021!$F$9:$F$93*EXP(-Fperm_SI_Woolf2021!$I$9:$I$93*$C81*IF(BD$58=Fperm_SI_Woolf2021!$E$9:$E$93,1,EXP(LN((1.1*(Fperm_SI_Woolf2021!$E$9:$E$93-BD$58)-63.1579*EXP(-0.19*Fperm_SI_Woolf2021!$E$9:$E$93)+63.1579*EXP(-0.19*BD$58))/(Fperm_SI_Woolf2021!$E$9:$E$93-BD$58))*(BD$58-Fperm_SI_Woolf2021!$E$9:$E$93)/10))) + Fperm_SI_Woolf2021!$G$9:$G$93*EXP(-Fperm_SI_Woolf2021!$J$9:$J$93*$C81*IF(BD$58=Fperm_SI_Woolf2021!$E$9:$E$93,1,EXP(LN((1.1*(Fperm_SI_Woolf2021!$E$9:$E$93-BD$58)-63.1579*EXP(-0.19*Fperm_SI_Woolf2021!$E$9:$E$93)+63.1579*EXP(-0.19*BD$58))/(Fperm_SI_Woolf2021!$E$9:$E$93-BD$58))*(BD$58-Fperm_SI_Woolf2021!$E$9:$E$93)/10))) + Fperm_SI_Woolf2021!$H$9:$H$93*EXP(-Fperm_SI_Woolf2021!$K$9:$K$93*$C81*IF(BD$58=Fperm_SI_Woolf2021!$E$9:$E$93,1,EXP(LN((1.1*(Fperm_SI_Woolf2021!$E$9:$E$93-BD$58)-63.1579*EXP(-0.19*Fperm_SI_Woolf2021!$E$9:$E$93)+63.1579*EXP(-0.19*BD$58))/(Fperm_SI_Woolf2021!$E$9:$E$93-BD$58))*(BD$58-Fperm_SI_Woolf2021!$E$9:$E$93)/10))),Fperm_SI_Woolf2021!$D$9:$D$93))</f>
        <v>0.56122165857786133</v>
      </c>
      <c r="BE81" s="51" cm="1">
        <f t="array" ref="BE81">MIN(1,SLOPE(Fperm_SI_Woolf2021!$F$9:$F$93*EXP(-Fperm_SI_Woolf2021!$I$9:$I$93*$C81*IF(BE$58=Fperm_SI_Woolf2021!$E$9:$E$93,1,EXP(LN((1.1*(Fperm_SI_Woolf2021!$E$9:$E$93-BE$58)-63.1579*EXP(-0.19*Fperm_SI_Woolf2021!$E$9:$E$93)+63.1579*EXP(-0.19*BE$58))/(Fperm_SI_Woolf2021!$E$9:$E$93-BE$58))*(BE$58-Fperm_SI_Woolf2021!$E$9:$E$93)/10))) + Fperm_SI_Woolf2021!$G$9:$G$93*EXP(-Fperm_SI_Woolf2021!$J$9:$J$93*$C81*IF(BE$58=Fperm_SI_Woolf2021!$E$9:$E$93,1,EXP(LN((1.1*(Fperm_SI_Woolf2021!$E$9:$E$93-BE$58)-63.1579*EXP(-0.19*Fperm_SI_Woolf2021!$E$9:$E$93)+63.1579*EXP(-0.19*BE$58))/(Fperm_SI_Woolf2021!$E$9:$E$93-BE$58))*(BE$58-Fperm_SI_Woolf2021!$E$9:$E$93)/10))) + Fperm_SI_Woolf2021!$H$9:$H$93*EXP(-Fperm_SI_Woolf2021!$K$9:$K$93*$C81*IF(BE$58=Fperm_SI_Woolf2021!$E$9:$E$93,1,EXP(LN((1.1*(Fperm_SI_Woolf2021!$E$9:$E$93-BE$58)-63.1579*EXP(-0.19*Fperm_SI_Woolf2021!$E$9:$E$93)+63.1579*EXP(-0.19*BE$58))/(Fperm_SI_Woolf2021!$E$9:$E$93-BE$58))*(BE$58-Fperm_SI_Woolf2021!$E$9:$E$93)/10))),Fperm_SI_Woolf2021!$D$9:$D$93)*BE$57+INTERCEPT(Fperm_SI_Woolf2021!$F$9:$F$93*EXP(-Fperm_SI_Woolf2021!$I$9:$I$93*$C81*IF(BE$58=Fperm_SI_Woolf2021!$E$9:$E$93,1,EXP(LN((1.1*(Fperm_SI_Woolf2021!$E$9:$E$93-BE$58)-63.1579*EXP(-0.19*Fperm_SI_Woolf2021!$E$9:$E$93)+63.1579*EXP(-0.19*BE$58))/(Fperm_SI_Woolf2021!$E$9:$E$93-BE$58))*(BE$58-Fperm_SI_Woolf2021!$E$9:$E$93)/10))) + Fperm_SI_Woolf2021!$G$9:$G$93*EXP(-Fperm_SI_Woolf2021!$J$9:$J$93*$C81*IF(BE$58=Fperm_SI_Woolf2021!$E$9:$E$93,1,EXP(LN((1.1*(Fperm_SI_Woolf2021!$E$9:$E$93-BE$58)-63.1579*EXP(-0.19*Fperm_SI_Woolf2021!$E$9:$E$93)+63.1579*EXP(-0.19*BE$58))/(Fperm_SI_Woolf2021!$E$9:$E$93-BE$58))*(BE$58-Fperm_SI_Woolf2021!$E$9:$E$93)/10))) + Fperm_SI_Woolf2021!$H$9:$H$93*EXP(-Fperm_SI_Woolf2021!$K$9:$K$93*$C81*IF(BE$58=Fperm_SI_Woolf2021!$E$9:$E$93,1,EXP(LN((1.1*(Fperm_SI_Woolf2021!$E$9:$E$93-BE$58)-63.1579*EXP(-0.19*Fperm_SI_Woolf2021!$E$9:$E$93)+63.1579*EXP(-0.19*BE$58))/(Fperm_SI_Woolf2021!$E$9:$E$93-BE$58))*(BE$58-Fperm_SI_Woolf2021!$E$9:$E$93)/10))),Fperm_SI_Woolf2021!$D$9:$D$93))</f>
        <v>0.52970403151710721</v>
      </c>
      <c r="BF81" s="51" cm="1">
        <f t="array" ref="BF81">MIN(1,SLOPE(Fperm_SI_Woolf2021!$F$9:$F$93*EXP(-Fperm_SI_Woolf2021!$I$9:$I$93*$C81*IF(BF$58=Fperm_SI_Woolf2021!$E$9:$E$93,1,EXP(LN((1.1*(Fperm_SI_Woolf2021!$E$9:$E$93-BF$58)-63.1579*EXP(-0.19*Fperm_SI_Woolf2021!$E$9:$E$93)+63.1579*EXP(-0.19*BF$58))/(Fperm_SI_Woolf2021!$E$9:$E$93-BF$58))*(BF$58-Fperm_SI_Woolf2021!$E$9:$E$93)/10))) + Fperm_SI_Woolf2021!$G$9:$G$93*EXP(-Fperm_SI_Woolf2021!$J$9:$J$93*$C81*IF(BF$58=Fperm_SI_Woolf2021!$E$9:$E$93,1,EXP(LN((1.1*(Fperm_SI_Woolf2021!$E$9:$E$93-BF$58)-63.1579*EXP(-0.19*Fperm_SI_Woolf2021!$E$9:$E$93)+63.1579*EXP(-0.19*BF$58))/(Fperm_SI_Woolf2021!$E$9:$E$93-BF$58))*(BF$58-Fperm_SI_Woolf2021!$E$9:$E$93)/10))) + Fperm_SI_Woolf2021!$H$9:$H$93*EXP(-Fperm_SI_Woolf2021!$K$9:$K$93*$C81*IF(BF$58=Fperm_SI_Woolf2021!$E$9:$E$93,1,EXP(LN((1.1*(Fperm_SI_Woolf2021!$E$9:$E$93-BF$58)-63.1579*EXP(-0.19*Fperm_SI_Woolf2021!$E$9:$E$93)+63.1579*EXP(-0.19*BF$58))/(Fperm_SI_Woolf2021!$E$9:$E$93-BF$58))*(BF$58-Fperm_SI_Woolf2021!$E$9:$E$93)/10))),Fperm_SI_Woolf2021!$D$9:$D$93)*BF$57+INTERCEPT(Fperm_SI_Woolf2021!$F$9:$F$93*EXP(-Fperm_SI_Woolf2021!$I$9:$I$93*$C81*IF(BF$58=Fperm_SI_Woolf2021!$E$9:$E$93,1,EXP(LN((1.1*(Fperm_SI_Woolf2021!$E$9:$E$93-BF$58)-63.1579*EXP(-0.19*Fperm_SI_Woolf2021!$E$9:$E$93)+63.1579*EXP(-0.19*BF$58))/(Fperm_SI_Woolf2021!$E$9:$E$93-BF$58))*(BF$58-Fperm_SI_Woolf2021!$E$9:$E$93)/10))) + Fperm_SI_Woolf2021!$G$9:$G$93*EXP(-Fperm_SI_Woolf2021!$J$9:$J$93*$C81*IF(BF$58=Fperm_SI_Woolf2021!$E$9:$E$93,1,EXP(LN((1.1*(Fperm_SI_Woolf2021!$E$9:$E$93-BF$58)-63.1579*EXP(-0.19*Fperm_SI_Woolf2021!$E$9:$E$93)+63.1579*EXP(-0.19*BF$58))/(Fperm_SI_Woolf2021!$E$9:$E$93-BF$58))*(BF$58-Fperm_SI_Woolf2021!$E$9:$E$93)/10))) + Fperm_SI_Woolf2021!$H$9:$H$93*EXP(-Fperm_SI_Woolf2021!$K$9:$K$93*$C81*IF(BF$58=Fperm_SI_Woolf2021!$E$9:$E$93,1,EXP(LN((1.1*(Fperm_SI_Woolf2021!$E$9:$E$93-BF$58)-63.1579*EXP(-0.19*Fperm_SI_Woolf2021!$E$9:$E$93)+63.1579*EXP(-0.19*BF$58))/(Fperm_SI_Woolf2021!$E$9:$E$93-BF$58))*(BF$58-Fperm_SI_Woolf2021!$E$9:$E$93)/10))),Fperm_SI_Woolf2021!$D$9:$D$93))</f>
        <v>0.49818640445635304</v>
      </c>
      <c r="BG81" s="51" cm="1">
        <f t="array" ref="BG81">MIN(1,SLOPE(Fperm_SI_Woolf2021!$F$9:$F$93*EXP(-Fperm_SI_Woolf2021!$I$9:$I$93*$C81*IF(BG$58=Fperm_SI_Woolf2021!$E$9:$E$93,1,EXP(LN((1.1*(Fperm_SI_Woolf2021!$E$9:$E$93-BG$58)-63.1579*EXP(-0.19*Fperm_SI_Woolf2021!$E$9:$E$93)+63.1579*EXP(-0.19*BG$58))/(Fperm_SI_Woolf2021!$E$9:$E$93-BG$58))*(BG$58-Fperm_SI_Woolf2021!$E$9:$E$93)/10))) + Fperm_SI_Woolf2021!$G$9:$G$93*EXP(-Fperm_SI_Woolf2021!$J$9:$J$93*$C81*IF(BG$58=Fperm_SI_Woolf2021!$E$9:$E$93,1,EXP(LN((1.1*(Fperm_SI_Woolf2021!$E$9:$E$93-BG$58)-63.1579*EXP(-0.19*Fperm_SI_Woolf2021!$E$9:$E$93)+63.1579*EXP(-0.19*BG$58))/(Fperm_SI_Woolf2021!$E$9:$E$93-BG$58))*(BG$58-Fperm_SI_Woolf2021!$E$9:$E$93)/10))) + Fperm_SI_Woolf2021!$H$9:$H$93*EXP(-Fperm_SI_Woolf2021!$K$9:$K$93*$C81*IF(BG$58=Fperm_SI_Woolf2021!$E$9:$E$93,1,EXP(LN((1.1*(Fperm_SI_Woolf2021!$E$9:$E$93-BG$58)-63.1579*EXP(-0.19*Fperm_SI_Woolf2021!$E$9:$E$93)+63.1579*EXP(-0.19*BG$58))/(Fperm_SI_Woolf2021!$E$9:$E$93-BG$58))*(BG$58-Fperm_SI_Woolf2021!$E$9:$E$93)/10))),Fperm_SI_Woolf2021!$D$9:$D$93)*BG$57+INTERCEPT(Fperm_SI_Woolf2021!$F$9:$F$93*EXP(-Fperm_SI_Woolf2021!$I$9:$I$93*$C81*IF(BG$58=Fperm_SI_Woolf2021!$E$9:$E$93,1,EXP(LN((1.1*(Fperm_SI_Woolf2021!$E$9:$E$93-BG$58)-63.1579*EXP(-0.19*Fperm_SI_Woolf2021!$E$9:$E$93)+63.1579*EXP(-0.19*BG$58))/(Fperm_SI_Woolf2021!$E$9:$E$93-BG$58))*(BG$58-Fperm_SI_Woolf2021!$E$9:$E$93)/10))) + Fperm_SI_Woolf2021!$G$9:$G$93*EXP(-Fperm_SI_Woolf2021!$J$9:$J$93*$C81*IF(BG$58=Fperm_SI_Woolf2021!$E$9:$E$93,1,EXP(LN((1.1*(Fperm_SI_Woolf2021!$E$9:$E$93-BG$58)-63.1579*EXP(-0.19*Fperm_SI_Woolf2021!$E$9:$E$93)+63.1579*EXP(-0.19*BG$58))/(Fperm_SI_Woolf2021!$E$9:$E$93-BG$58))*(BG$58-Fperm_SI_Woolf2021!$E$9:$E$93)/10))) + Fperm_SI_Woolf2021!$H$9:$H$93*EXP(-Fperm_SI_Woolf2021!$K$9:$K$93*$C81*IF(BG$58=Fperm_SI_Woolf2021!$E$9:$E$93,1,EXP(LN((1.1*(Fperm_SI_Woolf2021!$E$9:$E$93-BG$58)-63.1579*EXP(-0.19*Fperm_SI_Woolf2021!$E$9:$E$93)+63.1579*EXP(-0.19*BG$58))/(Fperm_SI_Woolf2021!$E$9:$E$93-BG$58))*(BG$58-Fperm_SI_Woolf2021!$E$9:$E$93)/10))),Fperm_SI_Woolf2021!$D$9:$D$93))</f>
        <v>0.46666877739559881</v>
      </c>
      <c r="BH81" s="51" cm="1">
        <f t="array" ref="BH81">MIN(1,SLOPE(Fperm_SI_Woolf2021!$F$9:$F$93*EXP(-Fperm_SI_Woolf2021!$I$9:$I$93*$C81*IF(BH$58=Fperm_SI_Woolf2021!$E$9:$E$93,1,EXP(LN((1.1*(Fperm_SI_Woolf2021!$E$9:$E$93-BH$58)-63.1579*EXP(-0.19*Fperm_SI_Woolf2021!$E$9:$E$93)+63.1579*EXP(-0.19*BH$58))/(Fperm_SI_Woolf2021!$E$9:$E$93-BH$58))*(BH$58-Fperm_SI_Woolf2021!$E$9:$E$93)/10))) + Fperm_SI_Woolf2021!$G$9:$G$93*EXP(-Fperm_SI_Woolf2021!$J$9:$J$93*$C81*IF(BH$58=Fperm_SI_Woolf2021!$E$9:$E$93,1,EXP(LN((1.1*(Fperm_SI_Woolf2021!$E$9:$E$93-BH$58)-63.1579*EXP(-0.19*Fperm_SI_Woolf2021!$E$9:$E$93)+63.1579*EXP(-0.19*BH$58))/(Fperm_SI_Woolf2021!$E$9:$E$93-BH$58))*(BH$58-Fperm_SI_Woolf2021!$E$9:$E$93)/10))) + Fperm_SI_Woolf2021!$H$9:$H$93*EXP(-Fperm_SI_Woolf2021!$K$9:$K$93*$C81*IF(BH$58=Fperm_SI_Woolf2021!$E$9:$E$93,1,EXP(LN((1.1*(Fperm_SI_Woolf2021!$E$9:$E$93-BH$58)-63.1579*EXP(-0.19*Fperm_SI_Woolf2021!$E$9:$E$93)+63.1579*EXP(-0.19*BH$58))/(Fperm_SI_Woolf2021!$E$9:$E$93-BH$58))*(BH$58-Fperm_SI_Woolf2021!$E$9:$E$93)/10))),Fperm_SI_Woolf2021!$D$9:$D$93)*BH$57+INTERCEPT(Fperm_SI_Woolf2021!$F$9:$F$93*EXP(-Fperm_SI_Woolf2021!$I$9:$I$93*$C81*IF(BH$58=Fperm_SI_Woolf2021!$E$9:$E$93,1,EXP(LN((1.1*(Fperm_SI_Woolf2021!$E$9:$E$93-BH$58)-63.1579*EXP(-0.19*Fperm_SI_Woolf2021!$E$9:$E$93)+63.1579*EXP(-0.19*BH$58))/(Fperm_SI_Woolf2021!$E$9:$E$93-BH$58))*(BH$58-Fperm_SI_Woolf2021!$E$9:$E$93)/10))) + Fperm_SI_Woolf2021!$G$9:$G$93*EXP(-Fperm_SI_Woolf2021!$J$9:$J$93*$C81*IF(BH$58=Fperm_SI_Woolf2021!$E$9:$E$93,1,EXP(LN((1.1*(Fperm_SI_Woolf2021!$E$9:$E$93-BH$58)-63.1579*EXP(-0.19*Fperm_SI_Woolf2021!$E$9:$E$93)+63.1579*EXP(-0.19*BH$58))/(Fperm_SI_Woolf2021!$E$9:$E$93-BH$58))*(BH$58-Fperm_SI_Woolf2021!$E$9:$E$93)/10))) + Fperm_SI_Woolf2021!$H$9:$H$93*EXP(-Fperm_SI_Woolf2021!$K$9:$K$93*$C81*IF(BH$58=Fperm_SI_Woolf2021!$E$9:$E$93,1,EXP(LN((1.1*(Fperm_SI_Woolf2021!$E$9:$E$93-BH$58)-63.1579*EXP(-0.19*Fperm_SI_Woolf2021!$E$9:$E$93)+63.1579*EXP(-0.19*BH$58))/(Fperm_SI_Woolf2021!$E$9:$E$93-BH$58))*(BH$58-Fperm_SI_Woolf2021!$E$9:$E$93)/10))),Fperm_SI_Woolf2021!$D$9:$D$93))</f>
        <v>0.43515115033484458</v>
      </c>
      <c r="BI81" s="51" cm="1">
        <f t="array" ref="BI81">MIN(1,SLOPE(Fperm_SI_Woolf2021!$F$9:$F$93*EXP(-Fperm_SI_Woolf2021!$I$9:$I$93*$C81*IF(BI$58=Fperm_SI_Woolf2021!$E$9:$E$93,1,EXP(LN((1.1*(Fperm_SI_Woolf2021!$E$9:$E$93-BI$58)-63.1579*EXP(-0.19*Fperm_SI_Woolf2021!$E$9:$E$93)+63.1579*EXP(-0.19*BI$58))/(Fperm_SI_Woolf2021!$E$9:$E$93-BI$58))*(BI$58-Fperm_SI_Woolf2021!$E$9:$E$93)/10))) + Fperm_SI_Woolf2021!$G$9:$G$93*EXP(-Fperm_SI_Woolf2021!$J$9:$J$93*$C81*IF(BI$58=Fperm_SI_Woolf2021!$E$9:$E$93,1,EXP(LN((1.1*(Fperm_SI_Woolf2021!$E$9:$E$93-BI$58)-63.1579*EXP(-0.19*Fperm_SI_Woolf2021!$E$9:$E$93)+63.1579*EXP(-0.19*BI$58))/(Fperm_SI_Woolf2021!$E$9:$E$93-BI$58))*(BI$58-Fperm_SI_Woolf2021!$E$9:$E$93)/10))) + Fperm_SI_Woolf2021!$H$9:$H$93*EXP(-Fperm_SI_Woolf2021!$K$9:$K$93*$C81*IF(BI$58=Fperm_SI_Woolf2021!$E$9:$E$93,1,EXP(LN((1.1*(Fperm_SI_Woolf2021!$E$9:$E$93-BI$58)-63.1579*EXP(-0.19*Fperm_SI_Woolf2021!$E$9:$E$93)+63.1579*EXP(-0.19*BI$58))/(Fperm_SI_Woolf2021!$E$9:$E$93-BI$58))*(BI$58-Fperm_SI_Woolf2021!$E$9:$E$93)/10))),Fperm_SI_Woolf2021!$D$9:$D$93)*BI$57+INTERCEPT(Fperm_SI_Woolf2021!$F$9:$F$93*EXP(-Fperm_SI_Woolf2021!$I$9:$I$93*$C81*IF(BI$58=Fperm_SI_Woolf2021!$E$9:$E$93,1,EXP(LN((1.1*(Fperm_SI_Woolf2021!$E$9:$E$93-BI$58)-63.1579*EXP(-0.19*Fperm_SI_Woolf2021!$E$9:$E$93)+63.1579*EXP(-0.19*BI$58))/(Fperm_SI_Woolf2021!$E$9:$E$93-BI$58))*(BI$58-Fperm_SI_Woolf2021!$E$9:$E$93)/10))) + Fperm_SI_Woolf2021!$G$9:$G$93*EXP(-Fperm_SI_Woolf2021!$J$9:$J$93*$C81*IF(BI$58=Fperm_SI_Woolf2021!$E$9:$E$93,1,EXP(LN((1.1*(Fperm_SI_Woolf2021!$E$9:$E$93-BI$58)-63.1579*EXP(-0.19*Fperm_SI_Woolf2021!$E$9:$E$93)+63.1579*EXP(-0.19*BI$58))/(Fperm_SI_Woolf2021!$E$9:$E$93-BI$58))*(BI$58-Fperm_SI_Woolf2021!$E$9:$E$93)/10))) + Fperm_SI_Woolf2021!$H$9:$H$93*EXP(-Fperm_SI_Woolf2021!$K$9:$K$93*$C81*IF(BI$58=Fperm_SI_Woolf2021!$E$9:$E$93,1,EXP(LN((1.1*(Fperm_SI_Woolf2021!$E$9:$E$93-BI$58)-63.1579*EXP(-0.19*Fperm_SI_Woolf2021!$E$9:$E$93)+63.1579*EXP(-0.19*BI$58))/(Fperm_SI_Woolf2021!$E$9:$E$93-BI$58))*(BI$58-Fperm_SI_Woolf2021!$E$9:$E$93)/10))),Fperm_SI_Woolf2021!$D$9:$D$93))</f>
        <v>0.40363352327409041</v>
      </c>
      <c r="BJ81" s="51" cm="1">
        <f t="array" ref="BJ81">MIN(1,SLOPE(Fperm_SI_Woolf2021!$F$9:$F$93*EXP(-Fperm_SI_Woolf2021!$I$9:$I$93*$C81*IF(BJ$58=Fperm_SI_Woolf2021!$E$9:$E$93,1,EXP(LN((1.1*(Fperm_SI_Woolf2021!$E$9:$E$93-BJ$58)-63.1579*EXP(-0.19*Fperm_SI_Woolf2021!$E$9:$E$93)+63.1579*EXP(-0.19*BJ$58))/(Fperm_SI_Woolf2021!$E$9:$E$93-BJ$58))*(BJ$58-Fperm_SI_Woolf2021!$E$9:$E$93)/10))) + Fperm_SI_Woolf2021!$G$9:$G$93*EXP(-Fperm_SI_Woolf2021!$J$9:$J$93*$C81*IF(BJ$58=Fperm_SI_Woolf2021!$E$9:$E$93,1,EXP(LN((1.1*(Fperm_SI_Woolf2021!$E$9:$E$93-BJ$58)-63.1579*EXP(-0.19*Fperm_SI_Woolf2021!$E$9:$E$93)+63.1579*EXP(-0.19*BJ$58))/(Fperm_SI_Woolf2021!$E$9:$E$93-BJ$58))*(BJ$58-Fperm_SI_Woolf2021!$E$9:$E$93)/10))) + Fperm_SI_Woolf2021!$H$9:$H$93*EXP(-Fperm_SI_Woolf2021!$K$9:$K$93*$C81*IF(BJ$58=Fperm_SI_Woolf2021!$E$9:$E$93,1,EXP(LN((1.1*(Fperm_SI_Woolf2021!$E$9:$E$93-BJ$58)-63.1579*EXP(-0.19*Fperm_SI_Woolf2021!$E$9:$E$93)+63.1579*EXP(-0.19*BJ$58))/(Fperm_SI_Woolf2021!$E$9:$E$93-BJ$58))*(BJ$58-Fperm_SI_Woolf2021!$E$9:$E$93)/10))),Fperm_SI_Woolf2021!$D$9:$D$93)*BJ$57+INTERCEPT(Fperm_SI_Woolf2021!$F$9:$F$93*EXP(-Fperm_SI_Woolf2021!$I$9:$I$93*$C81*IF(BJ$58=Fperm_SI_Woolf2021!$E$9:$E$93,1,EXP(LN((1.1*(Fperm_SI_Woolf2021!$E$9:$E$93-BJ$58)-63.1579*EXP(-0.19*Fperm_SI_Woolf2021!$E$9:$E$93)+63.1579*EXP(-0.19*BJ$58))/(Fperm_SI_Woolf2021!$E$9:$E$93-BJ$58))*(BJ$58-Fperm_SI_Woolf2021!$E$9:$E$93)/10))) + Fperm_SI_Woolf2021!$G$9:$G$93*EXP(-Fperm_SI_Woolf2021!$J$9:$J$93*$C81*IF(BJ$58=Fperm_SI_Woolf2021!$E$9:$E$93,1,EXP(LN((1.1*(Fperm_SI_Woolf2021!$E$9:$E$93-BJ$58)-63.1579*EXP(-0.19*Fperm_SI_Woolf2021!$E$9:$E$93)+63.1579*EXP(-0.19*BJ$58))/(Fperm_SI_Woolf2021!$E$9:$E$93-BJ$58))*(BJ$58-Fperm_SI_Woolf2021!$E$9:$E$93)/10))) + Fperm_SI_Woolf2021!$H$9:$H$93*EXP(-Fperm_SI_Woolf2021!$K$9:$K$93*$C81*IF(BJ$58=Fperm_SI_Woolf2021!$E$9:$E$93,1,EXP(LN((1.1*(Fperm_SI_Woolf2021!$E$9:$E$93-BJ$58)-63.1579*EXP(-0.19*Fperm_SI_Woolf2021!$E$9:$E$93)+63.1579*EXP(-0.19*BJ$58))/(Fperm_SI_Woolf2021!$E$9:$E$93-BJ$58))*(BJ$58-Fperm_SI_Woolf2021!$E$9:$E$93)/10))),Fperm_SI_Woolf2021!$D$9:$D$93))</f>
        <v>0.37211589621333618</v>
      </c>
      <c r="BK81" s="51" cm="1">
        <f t="array" ref="BK81">MIN(1,SLOPE(Fperm_SI_Woolf2021!$F$9:$F$93*EXP(-Fperm_SI_Woolf2021!$I$9:$I$93*$C81*IF(BK$58=Fperm_SI_Woolf2021!$E$9:$E$93,1,EXP(LN((1.1*(Fperm_SI_Woolf2021!$E$9:$E$93-BK$58)-63.1579*EXP(-0.19*Fperm_SI_Woolf2021!$E$9:$E$93)+63.1579*EXP(-0.19*BK$58))/(Fperm_SI_Woolf2021!$E$9:$E$93-BK$58))*(BK$58-Fperm_SI_Woolf2021!$E$9:$E$93)/10))) + Fperm_SI_Woolf2021!$G$9:$G$93*EXP(-Fperm_SI_Woolf2021!$J$9:$J$93*$C81*IF(BK$58=Fperm_SI_Woolf2021!$E$9:$E$93,1,EXP(LN((1.1*(Fperm_SI_Woolf2021!$E$9:$E$93-BK$58)-63.1579*EXP(-0.19*Fperm_SI_Woolf2021!$E$9:$E$93)+63.1579*EXP(-0.19*BK$58))/(Fperm_SI_Woolf2021!$E$9:$E$93-BK$58))*(BK$58-Fperm_SI_Woolf2021!$E$9:$E$93)/10))) + Fperm_SI_Woolf2021!$H$9:$H$93*EXP(-Fperm_SI_Woolf2021!$K$9:$K$93*$C81*IF(BK$58=Fperm_SI_Woolf2021!$E$9:$E$93,1,EXP(LN((1.1*(Fperm_SI_Woolf2021!$E$9:$E$93-BK$58)-63.1579*EXP(-0.19*Fperm_SI_Woolf2021!$E$9:$E$93)+63.1579*EXP(-0.19*BK$58))/(Fperm_SI_Woolf2021!$E$9:$E$93-BK$58))*(BK$58-Fperm_SI_Woolf2021!$E$9:$E$93)/10))),Fperm_SI_Woolf2021!$D$9:$D$93)*BK$57+INTERCEPT(Fperm_SI_Woolf2021!$F$9:$F$93*EXP(-Fperm_SI_Woolf2021!$I$9:$I$93*$C81*IF(BK$58=Fperm_SI_Woolf2021!$E$9:$E$93,1,EXP(LN((1.1*(Fperm_SI_Woolf2021!$E$9:$E$93-BK$58)-63.1579*EXP(-0.19*Fperm_SI_Woolf2021!$E$9:$E$93)+63.1579*EXP(-0.19*BK$58))/(Fperm_SI_Woolf2021!$E$9:$E$93-BK$58))*(BK$58-Fperm_SI_Woolf2021!$E$9:$E$93)/10))) + Fperm_SI_Woolf2021!$G$9:$G$93*EXP(-Fperm_SI_Woolf2021!$J$9:$J$93*$C81*IF(BK$58=Fperm_SI_Woolf2021!$E$9:$E$93,1,EXP(LN((1.1*(Fperm_SI_Woolf2021!$E$9:$E$93-BK$58)-63.1579*EXP(-0.19*Fperm_SI_Woolf2021!$E$9:$E$93)+63.1579*EXP(-0.19*BK$58))/(Fperm_SI_Woolf2021!$E$9:$E$93-BK$58))*(BK$58-Fperm_SI_Woolf2021!$E$9:$E$93)/10))) + Fperm_SI_Woolf2021!$H$9:$H$93*EXP(-Fperm_SI_Woolf2021!$K$9:$K$93*$C81*IF(BK$58=Fperm_SI_Woolf2021!$E$9:$E$93,1,EXP(LN((1.1*(Fperm_SI_Woolf2021!$E$9:$E$93-BK$58)-63.1579*EXP(-0.19*Fperm_SI_Woolf2021!$E$9:$E$93)+63.1579*EXP(-0.19*BK$58))/(Fperm_SI_Woolf2021!$E$9:$E$93-BK$58))*(BK$58-Fperm_SI_Woolf2021!$E$9:$E$93)/10))),Fperm_SI_Woolf2021!$D$9:$D$93))</f>
        <v>0.34059826915258196</v>
      </c>
      <c r="BL81" s="51" cm="1">
        <f t="array" ref="BL81">MIN(1,SLOPE(Fperm_SI_Woolf2021!$F$9:$F$93*EXP(-Fperm_SI_Woolf2021!$I$9:$I$93*$C81*IF(BL$58=Fperm_SI_Woolf2021!$E$9:$E$93,1,EXP(LN((1.1*(Fperm_SI_Woolf2021!$E$9:$E$93-BL$58)-63.1579*EXP(-0.19*Fperm_SI_Woolf2021!$E$9:$E$93)+63.1579*EXP(-0.19*BL$58))/(Fperm_SI_Woolf2021!$E$9:$E$93-BL$58))*(BL$58-Fperm_SI_Woolf2021!$E$9:$E$93)/10))) + Fperm_SI_Woolf2021!$G$9:$G$93*EXP(-Fperm_SI_Woolf2021!$J$9:$J$93*$C81*IF(BL$58=Fperm_SI_Woolf2021!$E$9:$E$93,1,EXP(LN((1.1*(Fperm_SI_Woolf2021!$E$9:$E$93-BL$58)-63.1579*EXP(-0.19*Fperm_SI_Woolf2021!$E$9:$E$93)+63.1579*EXP(-0.19*BL$58))/(Fperm_SI_Woolf2021!$E$9:$E$93-BL$58))*(BL$58-Fperm_SI_Woolf2021!$E$9:$E$93)/10))) + Fperm_SI_Woolf2021!$H$9:$H$93*EXP(-Fperm_SI_Woolf2021!$K$9:$K$93*$C81*IF(BL$58=Fperm_SI_Woolf2021!$E$9:$E$93,1,EXP(LN((1.1*(Fperm_SI_Woolf2021!$E$9:$E$93-BL$58)-63.1579*EXP(-0.19*Fperm_SI_Woolf2021!$E$9:$E$93)+63.1579*EXP(-0.19*BL$58))/(Fperm_SI_Woolf2021!$E$9:$E$93-BL$58))*(BL$58-Fperm_SI_Woolf2021!$E$9:$E$93)/10))),Fperm_SI_Woolf2021!$D$9:$D$93)*BL$57+INTERCEPT(Fperm_SI_Woolf2021!$F$9:$F$93*EXP(-Fperm_SI_Woolf2021!$I$9:$I$93*$C81*IF(BL$58=Fperm_SI_Woolf2021!$E$9:$E$93,1,EXP(LN((1.1*(Fperm_SI_Woolf2021!$E$9:$E$93-BL$58)-63.1579*EXP(-0.19*Fperm_SI_Woolf2021!$E$9:$E$93)+63.1579*EXP(-0.19*BL$58))/(Fperm_SI_Woolf2021!$E$9:$E$93-BL$58))*(BL$58-Fperm_SI_Woolf2021!$E$9:$E$93)/10))) + Fperm_SI_Woolf2021!$G$9:$G$93*EXP(-Fperm_SI_Woolf2021!$J$9:$J$93*$C81*IF(BL$58=Fperm_SI_Woolf2021!$E$9:$E$93,1,EXP(LN((1.1*(Fperm_SI_Woolf2021!$E$9:$E$93-BL$58)-63.1579*EXP(-0.19*Fperm_SI_Woolf2021!$E$9:$E$93)+63.1579*EXP(-0.19*BL$58))/(Fperm_SI_Woolf2021!$E$9:$E$93-BL$58))*(BL$58-Fperm_SI_Woolf2021!$E$9:$E$93)/10))) + Fperm_SI_Woolf2021!$H$9:$H$93*EXP(-Fperm_SI_Woolf2021!$K$9:$K$93*$C81*IF(BL$58=Fperm_SI_Woolf2021!$E$9:$E$93,1,EXP(LN((1.1*(Fperm_SI_Woolf2021!$E$9:$E$93-BL$58)-63.1579*EXP(-0.19*Fperm_SI_Woolf2021!$E$9:$E$93)+63.1579*EXP(-0.19*BL$58))/(Fperm_SI_Woolf2021!$E$9:$E$93-BL$58))*(BL$58-Fperm_SI_Woolf2021!$E$9:$E$93)/10))),Fperm_SI_Woolf2021!$D$9:$D$93))</f>
        <v>0.74133071221475555</v>
      </c>
      <c r="BM81" s="51" cm="1">
        <f t="array" ref="BM81">MIN(1,SLOPE(Fperm_SI_Woolf2021!$F$9:$F$93*EXP(-Fperm_SI_Woolf2021!$I$9:$I$93*$C81*IF(BM$58=Fperm_SI_Woolf2021!$E$9:$E$93,1,EXP(LN((1.1*(Fperm_SI_Woolf2021!$E$9:$E$93-BM$58)-63.1579*EXP(-0.19*Fperm_SI_Woolf2021!$E$9:$E$93)+63.1579*EXP(-0.19*BM$58))/(Fperm_SI_Woolf2021!$E$9:$E$93-BM$58))*(BM$58-Fperm_SI_Woolf2021!$E$9:$E$93)/10))) + Fperm_SI_Woolf2021!$G$9:$G$93*EXP(-Fperm_SI_Woolf2021!$J$9:$J$93*$C81*IF(BM$58=Fperm_SI_Woolf2021!$E$9:$E$93,1,EXP(LN((1.1*(Fperm_SI_Woolf2021!$E$9:$E$93-BM$58)-63.1579*EXP(-0.19*Fperm_SI_Woolf2021!$E$9:$E$93)+63.1579*EXP(-0.19*BM$58))/(Fperm_SI_Woolf2021!$E$9:$E$93-BM$58))*(BM$58-Fperm_SI_Woolf2021!$E$9:$E$93)/10))) + Fperm_SI_Woolf2021!$H$9:$H$93*EXP(-Fperm_SI_Woolf2021!$K$9:$K$93*$C81*IF(BM$58=Fperm_SI_Woolf2021!$E$9:$E$93,1,EXP(LN((1.1*(Fperm_SI_Woolf2021!$E$9:$E$93-BM$58)-63.1579*EXP(-0.19*Fperm_SI_Woolf2021!$E$9:$E$93)+63.1579*EXP(-0.19*BM$58))/(Fperm_SI_Woolf2021!$E$9:$E$93-BM$58))*(BM$58-Fperm_SI_Woolf2021!$E$9:$E$93)/10))),Fperm_SI_Woolf2021!$D$9:$D$93)*BM$57+INTERCEPT(Fperm_SI_Woolf2021!$F$9:$F$93*EXP(-Fperm_SI_Woolf2021!$I$9:$I$93*$C81*IF(BM$58=Fperm_SI_Woolf2021!$E$9:$E$93,1,EXP(LN((1.1*(Fperm_SI_Woolf2021!$E$9:$E$93-BM$58)-63.1579*EXP(-0.19*Fperm_SI_Woolf2021!$E$9:$E$93)+63.1579*EXP(-0.19*BM$58))/(Fperm_SI_Woolf2021!$E$9:$E$93-BM$58))*(BM$58-Fperm_SI_Woolf2021!$E$9:$E$93)/10))) + Fperm_SI_Woolf2021!$G$9:$G$93*EXP(-Fperm_SI_Woolf2021!$J$9:$J$93*$C81*IF(BM$58=Fperm_SI_Woolf2021!$E$9:$E$93,1,EXP(LN((1.1*(Fperm_SI_Woolf2021!$E$9:$E$93-BM$58)-63.1579*EXP(-0.19*Fperm_SI_Woolf2021!$E$9:$E$93)+63.1579*EXP(-0.19*BM$58))/(Fperm_SI_Woolf2021!$E$9:$E$93-BM$58))*(BM$58-Fperm_SI_Woolf2021!$E$9:$E$93)/10))) + Fperm_SI_Woolf2021!$H$9:$H$93*EXP(-Fperm_SI_Woolf2021!$K$9:$K$93*$C81*IF(BM$58=Fperm_SI_Woolf2021!$E$9:$E$93,1,EXP(LN((1.1*(Fperm_SI_Woolf2021!$E$9:$E$93-BM$58)-63.1579*EXP(-0.19*Fperm_SI_Woolf2021!$E$9:$E$93)+63.1579*EXP(-0.19*BM$58))/(Fperm_SI_Woolf2021!$E$9:$E$93-BM$58))*(BM$58-Fperm_SI_Woolf2021!$E$9:$E$93)/10))),Fperm_SI_Woolf2021!$D$9:$D$93))</f>
        <v>0.71065420317718486</v>
      </c>
      <c r="BN81" s="51" cm="1">
        <f t="array" ref="BN81">MIN(1,SLOPE(Fperm_SI_Woolf2021!$F$9:$F$93*EXP(-Fperm_SI_Woolf2021!$I$9:$I$93*$C81*IF(BN$58=Fperm_SI_Woolf2021!$E$9:$E$93,1,EXP(LN((1.1*(Fperm_SI_Woolf2021!$E$9:$E$93-BN$58)-63.1579*EXP(-0.19*Fperm_SI_Woolf2021!$E$9:$E$93)+63.1579*EXP(-0.19*BN$58))/(Fperm_SI_Woolf2021!$E$9:$E$93-BN$58))*(BN$58-Fperm_SI_Woolf2021!$E$9:$E$93)/10))) + Fperm_SI_Woolf2021!$G$9:$G$93*EXP(-Fperm_SI_Woolf2021!$J$9:$J$93*$C81*IF(BN$58=Fperm_SI_Woolf2021!$E$9:$E$93,1,EXP(LN((1.1*(Fperm_SI_Woolf2021!$E$9:$E$93-BN$58)-63.1579*EXP(-0.19*Fperm_SI_Woolf2021!$E$9:$E$93)+63.1579*EXP(-0.19*BN$58))/(Fperm_SI_Woolf2021!$E$9:$E$93-BN$58))*(BN$58-Fperm_SI_Woolf2021!$E$9:$E$93)/10))) + Fperm_SI_Woolf2021!$H$9:$H$93*EXP(-Fperm_SI_Woolf2021!$K$9:$K$93*$C81*IF(BN$58=Fperm_SI_Woolf2021!$E$9:$E$93,1,EXP(LN((1.1*(Fperm_SI_Woolf2021!$E$9:$E$93-BN$58)-63.1579*EXP(-0.19*Fperm_SI_Woolf2021!$E$9:$E$93)+63.1579*EXP(-0.19*BN$58))/(Fperm_SI_Woolf2021!$E$9:$E$93-BN$58))*(BN$58-Fperm_SI_Woolf2021!$E$9:$E$93)/10))),Fperm_SI_Woolf2021!$D$9:$D$93)*BN$57+INTERCEPT(Fperm_SI_Woolf2021!$F$9:$F$93*EXP(-Fperm_SI_Woolf2021!$I$9:$I$93*$C81*IF(BN$58=Fperm_SI_Woolf2021!$E$9:$E$93,1,EXP(LN((1.1*(Fperm_SI_Woolf2021!$E$9:$E$93-BN$58)-63.1579*EXP(-0.19*Fperm_SI_Woolf2021!$E$9:$E$93)+63.1579*EXP(-0.19*BN$58))/(Fperm_SI_Woolf2021!$E$9:$E$93-BN$58))*(BN$58-Fperm_SI_Woolf2021!$E$9:$E$93)/10))) + Fperm_SI_Woolf2021!$G$9:$G$93*EXP(-Fperm_SI_Woolf2021!$J$9:$J$93*$C81*IF(BN$58=Fperm_SI_Woolf2021!$E$9:$E$93,1,EXP(LN((1.1*(Fperm_SI_Woolf2021!$E$9:$E$93-BN$58)-63.1579*EXP(-0.19*Fperm_SI_Woolf2021!$E$9:$E$93)+63.1579*EXP(-0.19*BN$58))/(Fperm_SI_Woolf2021!$E$9:$E$93-BN$58))*(BN$58-Fperm_SI_Woolf2021!$E$9:$E$93)/10))) + Fperm_SI_Woolf2021!$H$9:$H$93*EXP(-Fperm_SI_Woolf2021!$K$9:$K$93*$C81*IF(BN$58=Fperm_SI_Woolf2021!$E$9:$E$93,1,EXP(LN((1.1*(Fperm_SI_Woolf2021!$E$9:$E$93-BN$58)-63.1579*EXP(-0.19*Fperm_SI_Woolf2021!$E$9:$E$93)+63.1579*EXP(-0.19*BN$58))/(Fperm_SI_Woolf2021!$E$9:$E$93-BN$58))*(BN$58-Fperm_SI_Woolf2021!$E$9:$E$93)/10))),Fperm_SI_Woolf2021!$D$9:$D$93))</f>
        <v>0.67997769413961406</v>
      </c>
      <c r="BO81" s="51" cm="1">
        <f t="array" ref="BO81">MIN(1,SLOPE(Fperm_SI_Woolf2021!$F$9:$F$93*EXP(-Fperm_SI_Woolf2021!$I$9:$I$93*$C81*IF(BO$58=Fperm_SI_Woolf2021!$E$9:$E$93,1,EXP(LN((1.1*(Fperm_SI_Woolf2021!$E$9:$E$93-BO$58)-63.1579*EXP(-0.19*Fperm_SI_Woolf2021!$E$9:$E$93)+63.1579*EXP(-0.19*BO$58))/(Fperm_SI_Woolf2021!$E$9:$E$93-BO$58))*(BO$58-Fperm_SI_Woolf2021!$E$9:$E$93)/10))) + Fperm_SI_Woolf2021!$G$9:$G$93*EXP(-Fperm_SI_Woolf2021!$J$9:$J$93*$C81*IF(BO$58=Fperm_SI_Woolf2021!$E$9:$E$93,1,EXP(LN((1.1*(Fperm_SI_Woolf2021!$E$9:$E$93-BO$58)-63.1579*EXP(-0.19*Fperm_SI_Woolf2021!$E$9:$E$93)+63.1579*EXP(-0.19*BO$58))/(Fperm_SI_Woolf2021!$E$9:$E$93-BO$58))*(BO$58-Fperm_SI_Woolf2021!$E$9:$E$93)/10))) + Fperm_SI_Woolf2021!$H$9:$H$93*EXP(-Fperm_SI_Woolf2021!$K$9:$K$93*$C81*IF(BO$58=Fperm_SI_Woolf2021!$E$9:$E$93,1,EXP(LN((1.1*(Fperm_SI_Woolf2021!$E$9:$E$93-BO$58)-63.1579*EXP(-0.19*Fperm_SI_Woolf2021!$E$9:$E$93)+63.1579*EXP(-0.19*BO$58))/(Fperm_SI_Woolf2021!$E$9:$E$93-BO$58))*(BO$58-Fperm_SI_Woolf2021!$E$9:$E$93)/10))),Fperm_SI_Woolf2021!$D$9:$D$93)*BO$57+INTERCEPT(Fperm_SI_Woolf2021!$F$9:$F$93*EXP(-Fperm_SI_Woolf2021!$I$9:$I$93*$C81*IF(BO$58=Fperm_SI_Woolf2021!$E$9:$E$93,1,EXP(LN((1.1*(Fperm_SI_Woolf2021!$E$9:$E$93-BO$58)-63.1579*EXP(-0.19*Fperm_SI_Woolf2021!$E$9:$E$93)+63.1579*EXP(-0.19*BO$58))/(Fperm_SI_Woolf2021!$E$9:$E$93-BO$58))*(BO$58-Fperm_SI_Woolf2021!$E$9:$E$93)/10))) + Fperm_SI_Woolf2021!$G$9:$G$93*EXP(-Fperm_SI_Woolf2021!$J$9:$J$93*$C81*IF(BO$58=Fperm_SI_Woolf2021!$E$9:$E$93,1,EXP(LN((1.1*(Fperm_SI_Woolf2021!$E$9:$E$93-BO$58)-63.1579*EXP(-0.19*Fperm_SI_Woolf2021!$E$9:$E$93)+63.1579*EXP(-0.19*BO$58))/(Fperm_SI_Woolf2021!$E$9:$E$93-BO$58))*(BO$58-Fperm_SI_Woolf2021!$E$9:$E$93)/10))) + Fperm_SI_Woolf2021!$H$9:$H$93*EXP(-Fperm_SI_Woolf2021!$K$9:$K$93*$C81*IF(BO$58=Fperm_SI_Woolf2021!$E$9:$E$93,1,EXP(LN((1.1*(Fperm_SI_Woolf2021!$E$9:$E$93-BO$58)-63.1579*EXP(-0.19*Fperm_SI_Woolf2021!$E$9:$E$93)+63.1579*EXP(-0.19*BO$58))/(Fperm_SI_Woolf2021!$E$9:$E$93-BO$58))*(BO$58-Fperm_SI_Woolf2021!$E$9:$E$93)/10))),Fperm_SI_Woolf2021!$D$9:$D$93))</f>
        <v>0.64930118510204338</v>
      </c>
      <c r="BP81" s="51" cm="1">
        <f t="array" ref="BP81">MIN(1,SLOPE(Fperm_SI_Woolf2021!$F$9:$F$93*EXP(-Fperm_SI_Woolf2021!$I$9:$I$93*$C81*IF(BP$58=Fperm_SI_Woolf2021!$E$9:$E$93,1,EXP(LN((1.1*(Fperm_SI_Woolf2021!$E$9:$E$93-BP$58)-63.1579*EXP(-0.19*Fperm_SI_Woolf2021!$E$9:$E$93)+63.1579*EXP(-0.19*BP$58))/(Fperm_SI_Woolf2021!$E$9:$E$93-BP$58))*(BP$58-Fperm_SI_Woolf2021!$E$9:$E$93)/10))) + Fperm_SI_Woolf2021!$G$9:$G$93*EXP(-Fperm_SI_Woolf2021!$J$9:$J$93*$C81*IF(BP$58=Fperm_SI_Woolf2021!$E$9:$E$93,1,EXP(LN((1.1*(Fperm_SI_Woolf2021!$E$9:$E$93-BP$58)-63.1579*EXP(-0.19*Fperm_SI_Woolf2021!$E$9:$E$93)+63.1579*EXP(-0.19*BP$58))/(Fperm_SI_Woolf2021!$E$9:$E$93-BP$58))*(BP$58-Fperm_SI_Woolf2021!$E$9:$E$93)/10))) + Fperm_SI_Woolf2021!$H$9:$H$93*EXP(-Fperm_SI_Woolf2021!$K$9:$K$93*$C81*IF(BP$58=Fperm_SI_Woolf2021!$E$9:$E$93,1,EXP(LN((1.1*(Fperm_SI_Woolf2021!$E$9:$E$93-BP$58)-63.1579*EXP(-0.19*Fperm_SI_Woolf2021!$E$9:$E$93)+63.1579*EXP(-0.19*BP$58))/(Fperm_SI_Woolf2021!$E$9:$E$93-BP$58))*(BP$58-Fperm_SI_Woolf2021!$E$9:$E$93)/10))),Fperm_SI_Woolf2021!$D$9:$D$93)*BP$57+INTERCEPT(Fperm_SI_Woolf2021!$F$9:$F$93*EXP(-Fperm_SI_Woolf2021!$I$9:$I$93*$C81*IF(BP$58=Fperm_SI_Woolf2021!$E$9:$E$93,1,EXP(LN((1.1*(Fperm_SI_Woolf2021!$E$9:$E$93-BP$58)-63.1579*EXP(-0.19*Fperm_SI_Woolf2021!$E$9:$E$93)+63.1579*EXP(-0.19*BP$58))/(Fperm_SI_Woolf2021!$E$9:$E$93-BP$58))*(BP$58-Fperm_SI_Woolf2021!$E$9:$E$93)/10))) + Fperm_SI_Woolf2021!$G$9:$G$93*EXP(-Fperm_SI_Woolf2021!$J$9:$J$93*$C81*IF(BP$58=Fperm_SI_Woolf2021!$E$9:$E$93,1,EXP(LN((1.1*(Fperm_SI_Woolf2021!$E$9:$E$93-BP$58)-63.1579*EXP(-0.19*Fperm_SI_Woolf2021!$E$9:$E$93)+63.1579*EXP(-0.19*BP$58))/(Fperm_SI_Woolf2021!$E$9:$E$93-BP$58))*(BP$58-Fperm_SI_Woolf2021!$E$9:$E$93)/10))) + Fperm_SI_Woolf2021!$H$9:$H$93*EXP(-Fperm_SI_Woolf2021!$K$9:$K$93*$C81*IF(BP$58=Fperm_SI_Woolf2021!$E$9:$E$93,1,EXP(LN((1.1*(Fperm_SI_Woolf2021!$E$9:$E$93-BP$58)-63.1579*EXP(-0.19*Fperm_SI_Woolf2021!$E$9:$E$93)+63.1579*EXP(-0.19*BP$58))/(Fperm_SI_Woolf2021!$E$9:$E$93-BP$58))*(BP$58-Fperm_SI_Woolf2021!$E$9:$E$93)/10))),Fperm_SI_Woolf2021!$D$9:$D$93))</f>
        <v>0.61862467606447258</v>
      </c>
      <c r="BQ81" s="51" cm="1">
        <f t="array" ref="BQ81">MIN(1,SLOPE(Fperm_SI_Woolf2021!$F$9:$F$93*EXP(-Fperm_SI_Woolf2021!$I$9:$I$93*$C81*IF(BQ$58=Fperm_SI_Woolf2021!$E$9:$E$93,1,EXP(LN((1.1*(Fperm_SI_Woolf2021!$E$9:$E$93-BQ$58)-63.1579*EXP(-0.19*Fperm_SI_Woolf2021!$E$9:$E$93)+63.1579*EXP(-0.19*BQ$58))/(Fperm_SI_Woolf2021!$E$9:$E$93-BQ$58))*(BQ$58-Fperm_SI_Woolf2021!$E$9:$E$93)/10))) + Fperm_SI_Woolf2021!$G$9:$G$93*EXP(-Fperm_SI_Woolf2021!$J$9:$J$93*$C81*IF(BQ$58=Fperm_SI_Woolf2021!$E$9:$E$93,1,EXP(LN((1.1*(Fperm_SI_Woolf2021!$E$9:$E$93-BQ$58)-63.1579*EXP(-0.19*Fperm_SI_Woolf2021!$E$9:$E$93)+63.1579*EXP(-0.19*BQ$58))/(Fperm_SI_Woolf2021!$E$9:$E$93-BQ$58))*(BQ$58-Fperm_SI_Woolf2021!$E$9:$E$93)/10))) + Fperm_SI_Woolf2021!$H$9:$H$93*EXP(-Fperm_SI_Woolf2021!$K$9:$K$93*$C81*IF(BQ$58=Fperm_SI_Woolf2021!$E$9:$E$93,1,EXP(LN((1.1*(Fperm_SI_Woolf2021!$E$9:$E$93-BQ$58)-63.1579*EXP(-0.19*Fperm_SI_Woolf2021!$E$9:$E$93)+63.1579*EXP(-0.19*BQ$58))/(Fperm_SI_Woolf2021!$E$9:$E$93-BQ$58))*(BQ$58-Fperm_SI_Woolf2021!$E$9:$E$93)/10))),Fperm_SI_Woolf2021!$D$9:$D$93)*BQ$57+INTERCEPT(Fperm_SI_Woolf2021!$F$9:$F$93*EXP(-Fperm_SI_Woolf2021!$I$9:$I$93*$C81*IF(BQ$58=Fperm_SI_Woolf2021!$E$9:$E$93,1,EXP(LN((1.1*(Fperm_SI_Woolf2021!$E$9:$E$93-BQ$58)-63.1579*EXP(-0.19*Fperm_SI_Woolf2021!$E$9:$E$93)+63.1579*EXP(-0.19*BQ$58))/(Fperm_SI_Woolf2021!$E$9:$E$93-BQ$58))*(BQ$58-Fperm_SI_Woolf2021!$E$9:$E$93)/10))) + Fperm_SI_Woolf2021!$G$9:$G$93*EXP(-Fperm_SI_Woolf2021!$J$9:$J$93*$C81*IF(BQ$58=Fperm_SI_Woolf2021!$E$9:$E$93,1,EXP(LN((1.1*(Fperm_SI_Woolf2021!$E$9:$E$93-BQ$58)-63.1579*EXP(-0.19*Fperm_SI_Woolf2021!$E$9:$E$93)+63.1579*EXP(-0.19*BQ$58))/(Fperm_SI_Woolf2021!$E$9:$E$93-BQ$58))*(BQ$58-Fperm_SI_Woolf2021!$E$9:$E$93)/10))) + Fperm_SI_Woolf2021!$H$9:$H$93*EXP(-Fperm_SI_Woolf2021!$K$9:$K$93*$C81*IF(BQ$58=Fperm_SI_Woolf2021!$E$9:$E$93,1,EXP(LN((1.1*(Fperm_SI_Woolf2021!$E$9:$E$93-BQ$58)-63.1579*EXP(-0.19*Fperm_SI_Woolf2021!$E$9:$E$93)+63.1579*EXP(-0.19*BQ$58))/(Fperm_SI_Woolf2021!$E$9:$E$93-BQ$58))*(BQ$58-Fperm_SI_Woolf2021!$E$9:$E$93)/10))),Fperm_SI_Woolf2021!$D$9:$D$93))</f>
        <v>0.58794816702690189</v>
      </c>
      <c r="BR81" s="51" cm="1">
        <f t="array" ref="BR81">MIN(1,SLOPE(Fperm_SI_Woolf2021!$F$9:$F$93*EXP(-Fperm_SI_Woolf2021!$I$9:$I$93*$C81*IF(BR$58=Fperm_SI_Woolf2021!$E$9:$E$93,1,EXP(LN((1.1*(Fperm_SI_Woolf2021!$E$9:$E$93-BR$58)-63.1579*EXP(-0.19*Fperm_SI_Woolf2021!$E$9:$E$93)+63.1579*EXP(-0.19*BR$58))/(Fperm_SI_Woolf2021!$E$9:$E$93-BR$58))*(BR$58-Fperm_SI_Woolf2021!$E$9:$E$93)/10))) + Fperm_SI_Woolf2021!$G$9:$G$93*EXP(-Fperm_SI_Woolf2021!$J$9:$J$93*$C81*IF(BR$58=Fperm_SI_Woolf2021!$E$9:$E$93,1,EXP(LN((1.1*(Fperm_SI_Woolf2021!$E$9:$E$93-BR$58)-63.1579*EXP(-0.19*Fperm_SI_Woolf2021!$E$9:$E$93)+63.1579*EXP(-0.19*BR$58))/(Fperm_SI_Woolf2021!$E$9:$E$93-BR$58))*(BR$58-Fperm_SI_Woolf2021!$E$9:$E$93)/10))) + Fperm_SI_Woolf2021!$H$9:$H$93*EXP(-Fperm_SI_Woolf2021!$K$9:$K$93*$C81*IF(BR$58=Fperm_SI_Woolf2021!$E$9:$E$93,1,EXP(LN((1.1*(Fperm_SI_Woolf2021!$E$9:$E$93-BR$58)-63.1579*EXP(-0.19*Fperm_SI_Woolf2021!$E$9:$E$93)+63.1579*EXP(-0.19*BR$58))/(Fperm_SI_Woolf2021!$E$9:$E$93-BR$58))*(BR$58-Fperm_SI_Woolf2021!$E$9:$E$93)/10))),Fperm_SI_Woolf2021!$D$9:$D$93)*BR$57+INTERCEPT(Fperm_SI_Woolf2021!$F$9:$F$93*EXP(-Fperm_SI_Woolf2021!$I$9:$I$93*$C81*IF(BR$58=Fperm_SI_Woolf2021!$E$9:$E$93,1,EXP(LN((1.1*(Fperm_SI_Woolf2021!$E$9:$E$93-BR$58)-63.1579*EXP(-0.19*Fperm_SI_Woolf2021!$E$9:$E$93)+63.1579*EXP(-0.19*BR$58))/(Fperm_SI_Woolf2021!$E$9:$E$93-BR$58))*(BR$58-Fperm_SI_Woolf2021!$E$9:$E$93)/10))) + Fperm_SI_Woolf2021!$G$9:$G$93*EXP(-Fperm_SI_Woolf2021!$J$9:$J$93*$C81*IF(BR$58=Fperm_SI_Woolf2021!$E$9:$E$93,1,EXP(LN((1.1*(Fperm_SI_Woolf2021!$E$9:$E$93-BR$58)-63.1579*EXP(-0.19*Fperm_SI_Woolf2021!$E$9:$E$93)+63.1579*EXP(-0.19*BR$58))/(Fperm_SI_Woolf2021!$E$9:$E$93-BR$58))*(BR$58-Fperm_SI_Woolf2021!$E$9:$E$93)/10))) + Fperm_SI_Woolf2021!$H$9:$H$93*EXP(-Fperm_SI_Woolf2021!$K$9:$K$93*$C81*IF(BR$58=Fperm_SI_Woolf2021!$E$9:$E$93,1,EXP(LN((1.1*(Fperm_SI_Woolf2021!$E$9:$E$93-BR$58)-63.1579*EXP(-0.19*Fperm_SI_Woolf2021!$E$9:$E$93)+63.1579*EXP(-0.19*BR$58))/(Fperm_SI_Woolf2021!$E$9:$E$93-BR$58))*(BR$58-Fperm_SI_Woolf2021!$E$9:$E$93)/10))),Fperm_SI_Woolf2021!$D$9:$D$93))</f>
        <v>0.55727165798933109</v>
      </c>
      <c r="BS81" s="51" cm="1">
        <f t="array" ref="BS81">MIN(1,SLOPE(Fperm_SI_Woolf2021!$F$9:$F$93*EXP(-Fperm_SI_Woolf2021!$I$9:$I$93*$C81*IF(BS$58=Fperm_SI_Woolf2021!$E$9:$E$93,1,EXP(LN((1.1*(Fperm_SI_Woolf2021!$E$9:$E$93-BS$58)-63.1579*EXP(-0.19*Fperm_SI_Woolf2021!$E$9:$E$93)+63.1579*EXP(-0.19*BS$58))/(Fperm_SI_Woolf2021!$E$9:$E$93-BS$58))*(BS$58-Fperm_SI_Woolf2021!$E$9:$E$93)/10))) + Fperm_SI_Woolf2021!$G$9:$G$93*EXP(-Fperm_SI_Woolf2021!$J$9:$J$93*$C81*IF(BS$58=Fperm_SI_Woolf2021!$E$9:$E$93,1,EXP(LN((1.1*(Fperm_SI_Woolf2021!$E$9:$E$93-BS$58)-63.1579*EXP(-0.19*Fperm_SI_Woolf2021!$E$9:$E$93)+63.1579*EXP(-0.19*BS$58))/(Fperm_SI_Woolf2021!$E$9:$E$93-BS$58))*(BS$58-Fperm_SI_Woolf2021!$E$9:$E$93)/10))) + Fperm_SI_Woolf2021!$H$9:$H$93*EXP(-Fperm_SI_Woolf2021!$K$9:$K$93*$C81*IF(BS$58=Fperm_SI_Woolf2021!$E$9:$E$93,1,EXP(LN((1.1*(Fperm_SI_Woolf2021!$E$9:$E$93-BS$58)-63.1579*EXP(-0.19*Fperm_SI_Woolf2021!$E$9:$E$93)+63.1579*EXP(-0.19*BS$58))/(Fperm_SI_Woolf2021!$E$9:$E$93-BS$58))*(BS$58-Fperm_SI_Woolf2021!$E$9:$E$93)/10))),Fperm_SI_Woolf2021!$D$9:$D$93)*BS$57+INTERCEPT(Fperm_SI_Woolf2021!$F$9:$F$93*EXP(-Fperm_SI_Woolf2021!$I$9:$I$93*$C81*IF(BS$58=Fperm_SI_Woolf2021!$E$9:$E$93,1,EXP(LN((1.1*(Fperm_SI_Woolf2021!$E$9:$E$93-BS$58)-63.1579*EXP(-0.19*Fperm_SI_Woolf2021!$E$9:$E$93)+63.1579*EXP(-0.19*BS$58))/(Fperm_SI_Woolf2021!$E$9:$E$93-BS$58))*(BS$58-Fperm_SI_Woolf2021!$E$9:$E$93)/10))) + Fperm_SI_Woolf2021!$G$9:$G$93*EXP(-Fperm_SI_Woolf2021!$J$9:$J$93*$C81*IF(BS$58=Fperm_SI_Woolf2021!$E$9:$E$93,1,EXP(LN((1.1*(Fperm_SI_Woolf2021!$E$9:$E$93-BS$58)-63.1579*EXP(-0.19*Fperm_SI_Woolf2021!$E$9:$E$93)+63.1579*EXP(-0.19*BS$58))/(Fperm_SI_Woolf2021!$E$9:$E$93-BS$58))*(BS$58-Fperm_SI_Woolf2021!$E$9:$E$93)/10))) + Fperm_SI_Woolf2021!$H$9:$H$93*EXP(-Fperm_SI_Woolf2021!$K$9:$K$93*$C81*IF(BS$58=Fperm_SI_Woolf2021!$E$9:$E$93,1,EXP(LN((1.1*(Fperm_SI_Woolf2021!$E$9:$E$93-BS$58)-63.1579*EXP(-0.19*Fperm_SI_Woolf2021!$E$9:$E$93)+63.1579*EXP(-0.19*BS$58))/(Fperm_SI_Woolf2021!$E$9:$E$93-BS$58))*(BS$58-Fperm_SI_Woolf2021!$E$9:$E$93)/10))),Fperm_SI_Woolf2021!$D$9:$D$93))</f>
        <v>0.52659514895176041</v>
      </c>
      <c r="BT81" s="51" cm="1">
        <f t="array" ref="BT81">MIN(1,SLOPE(Fperm_SI_Woolf2021!$F$9:$F$93*EXP(-Fperm_SI_Woolf2021!$I$9:$I$93*$C81*IF(BT$58=Fperm_SI_Woolf2021!$E$9:$E$93,1,EXP(LN((1.1*(Fperm_SI_Woolf2021!$E$9:$E$93-BT$58)-63.1579*EXP(-0.19*Fperm_SI_Woolf2021!$E$9:$E$93)+63.1579*EXP(-0.19*BT$58))/(Fperm_SI_Woolf2021!$E$9:$E$93-BT$58))*(BT$58-Fperm_SI_Woolf2021!$E$9:$E$93)/10))) + Fperm_SI_Woolf2021!$G$9:$G$93*EXP(-Fperm_SI_Woolf2021!$J$9:$J$93*$C81*IF(BT$58=Fperm_SI_Woolf2021!$E$9:$E$93,1,EXP(LN((1.1*(Fperm_SI_Woolf2021!$E$9:$E$93-BT$58)-63.1579*EXP(-0.19*Fperm_SI_Woolf2021!$E$9:$E$93)+63.1579*EXP(-0.19*BT$58))/(Fperm_SI_Woolf2021!$E$9:$E$93-BT$58))*(BT$58-Fperm_SI_Woolf2021!$E$9:$E$93)/10))) + Fperm_SI_Woolf2021!$H$9:$H$93*EXP(-Fperm_SI_Woolf2021!$K$9:$K$93*$C81*IF(BT$58=Fperm_SI_Woolf2021!$E$9:$E$93,1,EXP(LN((1.1*(Fperm_SI_Woolf2021!$E$9:$E$93-BT$58)-63.1579*EXP(-0.19*Fperm_SI_Woolf2021!$E$9:$E$93)+63.1579*EXP(-0.19*BT$58))/(Fperm_SI_Woolf2021!$E$9:$E$93-BT$58))*(BT$58-Fperm_SI_Woolf2021!$E$9:$E$93)/10))),Fperm_SI_Woolf2021!$D$9:$D$93)*BT$57+INTERCEPT(Fperm_SI_Woolf2021!$F$9:$F$93*EXP(-Fperm_SI_Woolf2021!$I$9:$I$93*$C81*IF(BT$58=Fperm_SI_Woolf2021!$E$9:$E$93,1,EXP(LN((1.1*(Fperm_SI_Woolf2021!$E$9:$E$93-BT$58)-63.1579*EXP(-0.19*Fperm_SI_Woolf2021!$E$9:$E$93)+63.1579*EXP(-0.19*BT$58))/(Fperm_SI_Woolf2021!$E$9:$E$93-BT$58))*(BT$58-Fperm_SI_Woolf2021!$E$9:$E$93)/10))) + Fperm_SI_Woolf2021!$G$9:$G$93*EXP(-Fperm_SI_Woolf2021!$J$9:$J$93*$C81*IF(BT$58=Fperm_SI_Woolf2021!$E$9:$E$93,1,EXP(LN((1.1*(Fperm_SI_Woolf2021!$E$9:$E$93-BT$58)-63.1579*EXP(-0.19*Fperm_SI_Woolf2021!$E$9:$E$93)+63.1579*EXP(-0.19*BT$58))/(Fperm_SI_Woolf2021!$E$9:$E$93-BT$58))*(BT$58-Fperm_SI_Woolf2021!$E$9:$E$93)/10))) + Fperm_SI_Woolf2021!$H$9:$H$93*EXP(-Fperm_SI_Woolf2021!$K$9:$K$93*$C81*IF(BT$58=Fperm_SI_Woolf2021!$E$9:$E$93,1,EXP(LN((1.1*(Fperm_SI_Woolf2021!$E$9:$E$93-BT$58)-63.1579*EXP(-0.19*Fperm_SI_Woolf2021!$E$9:$E$93)+63.1579*EXP(-0.19*BT$58))/(Fperm_SI_Woolf2021!$E$9:$E$93-BT$58))*(BT$58-Fperm_SI_Woolf2021!$E$9:$E$93)/10))),Fperm_SI_Woolf2021!$D$9:$D$93))</f>
        <v>0.49591863991418966</v>
      </c>
      <c r="BU81" s="51" cm="1">
        <f t="array" ref="BU81">MIN(1,SLOPE(Fperm_SI_Woolf2021!$F$9:$F$93*EXP(-Fperm_SI_Woolf2021!$I$9:$I$93*$C81*IF(BU$58=Fperm_SI_Woolf2021!$E$9:$E$93,1,EXP(LN((1.1*(Fperm_SI_Woolf2021!$E$9:$E$93-BU$58)-63.1579*EXP(-0.19*Fperm_SI_Woolf2021!$E$9:$E$93)+63.1579*EXP(-0.19*BU$58))/(Fperm_SI_Woolf2021!$E$9:$E$93-BU$58))*(BU$58-Fperm_SI_Woolf2021!$E$9:$E$93)/10))) + Fperm_SI_Woolf2021!$G$9:$G$93*EXP(-Fperm_SI_Woolf2021!$J$9:$J$93*$C81*IF(BU$58=Fperm_SI_Woolf2021!$E$9:$E$93,1,EXP(LN((1.1*(Fperm_SI_Woolf2021!$E$9:$E$93-BU$58)-63.1579*EXP(-0.19*Fperm_SI_Woolf2021!$E$9:$E$93)+63.1579*EXP(-0.19*BU$58))/(Fperm_SI_Woolf2021!$E$9:$E$93-BU$58))*(BU$58-Fperm_SI_Woolf2021!$E$9:$E$93)/10))) + Fperm_SI_Woolf2021!$H$9:$H$93*EXP(-Fperm_SI_Woolf2021!$K$9:$K$93*$C81*IF(BU$58=Fperm_SI_Woolf2021!$E$9:$E$93,1,EXP(LN((1.1*(Fperm_SI_Woolf2021!$E$9:$E$93-BU$58)-63.1579*EXP(-0.19*Fperm_SI_Woolf2021!$E$9:$E$93)+63.1579*EXP(-0.19*BU$58))/(Fperm_SI_Woolf2021!$E$9:$E$93-BU$58))*(BU$58-Fperm_SI_Woolf2021!$E$9:$E$93)/10))),Fperm_SI_Woolf2021!$D$9:$D$93)*BU$57+INTERCEPT(Fperm_SI_Woolf2021!$F$9:$F$93*EXP(-Fperm_SI_Woolf2021!$I$9:$I$93*$C81*IF(BU$58=Fperm_SI_Woolf2021!$E$9:$E$93,1,EXP(LN((1.1*(Fperm_SI_Woolf2021!$E$9:$E$93-BU$58)-63.1579*EXP(-0.19*Fperm_SI_Woolf2021!$E$9:$E$93)+63.1579*EXP(-0.19*BU$58))/(Fperm_SI_Woolf2021!$E$9:$E$93-BU$58))*(BU$58-Fperm_SI_Woolf2021!$E$9:$E$93)/10))) + Fperm_SI_Woolf2021!$G$9:$G$93*EXP(-Fperm_SI_Woolf2021!$J$9:$J$93*$C81*IF(BU$58=Fperm_SI_Woolf2021!$E$9:$E$93,1,EXP(LN((1.1*(Fperm_SI_Woolf2021!$E$9:$E$93-BU$58)-63.1579*EXP(-0.19*Fperm_SI_Woolf2021!$E$9:$E$93)+63.1579*EXP(-0.19*BU$58))/(Fperm_SI_Woolf2021!$E$9:$E$93-BU$58))*(BU$58-Fperm_SI_Woolf2021!$E$9:$E$93)/10))) + Fperm_SI_Woolf2021!$H$9:$H$93*EXP(-Fperm_SI_Woolf2021!$K$9:$K$93*$C81*IF(BU$58=Fperm_SI_Woolf2021!$E$9:$E$93,1,EXP(LN((1.1*(Fperm_SI_Woolf2021!$E$9:$E$93-BU$58)-63.1579*EXP(-0.19*Fperm_SI_Woolf2021!$E$9:$E$93)+63.1579*EXP(-0.19*BU$58))/(Fperm_SI_Woolf2021!$E$9:$E$93-BU$58))*(BU$58-Fperm_SI_Woolf2021!$E$9:$E$93)/10))),Fperm_SI_Woolf2021!$D$9:$D$93))</f>
        <v>0.46524213087661892</v>
      </c>
      <c r="BV81" s="51" cm="1">
        <f t="array" ref="BV81">MIN(1,SLOPE(Fperm_SI_Woolf2021!$F$9:$F$93*EXP(-Fperm_SI_Woolf2021!$I$9:$I$93*$C81*IF(BV$58=Fperm_SI_Woolf2021!$E$9:$E$93,1,EXP(LN((1.1*(Fperm_SI_Woolf2021!$E$9:$E$93-BV$58)-63.1579*EXP(-0.19*Fperm_SI_Woolf2021!$E$9:$E$93)+63.1579*EXP(-0.19*BV$58))/(Fperm_SI_Woolf2021!$E$9:$E$93-BV$58))*(BV$58-Fperm_SI_Woolf2021!$E$9:$E$93)/10))) + Fperm_SI_Woolf2021!$G$9:$G$93*EXP(-Fperm_SI_Woolf2021!$J$9:$J$93*$C81*IF(BV$58=Fperm_SI_Woolf2021!$E$9:$E$93,1,EXP(LN((1.1*(Fperm_SI_Woolf2021!$E$9:$E$93-BV$58)-63.1579*EXP(-0.19*Fperm_SI_Woolf2021!$E$9:$E$93)+63.1579*EXP(-0.19*BV$58))/(Fperm_SI_Woolf2021!$E$9:$E$93-BV$58))*(BV$58-Fperm_SI_Woolf2021!$E$9:$E$93)/10))) + Fperm_SI_Woolf2021!$H$9:$H$93*EXP(-Fperm_SI_Woolf2021!$K$9:$K$93*$C81*IF(BV$58=Fperm_SI_Woolf2021!$E$9:$E$93,1,EXP(LN((1.1*(Fperm_SI_Woolf2021!$E$9:$E$93-BV$58)-63.1579*EXP(-0.19*Fperm_SI_Woolf2021!$E$9:$E$93)+63.1579*EXP(-0.19*BV$58))/(Fperm_SI_Woolf2021!$E$9:$E$93-BV$58))*(BV$58-Fperm_SI_Woolf2021!$E$9:$E$93)/10))),Fperm_SI_Woolf2021!$D$9:$D$93)*BV$57+INTERCEPT(Fperm_SI_Woolf2021!$F$9:$F$93*EXP(-Fperm_SI_Woolf2021!$I$9:$I$93*$C81*IF(BV$58=Fperm_SI_Woolf2021!$E$9:$E$93,1,EXP(LN((1.1*(Fperm_SI_Woolf2021!$E$9:$E$93-BV$58)-63.1579*EXP(-0.19*Fperm_SI_Woolf2021!$E$9:$E$93)+63.1579*EXP(-0.19*BV$58))/(Fperm_SI_Woolf2021!$E$9:$E$93-BV$58))*(BV$58-Fperm_SI_Woolf2021!$E$9:$E$93)/10))) + Fperm_SI_Woolf2021!$G$9:$G$93*EXP(-Fperm_SI_Woolf2021!$J$9:$J$93*$C81*IF(BV$58=Fperm_SI_Woolf2021!$E$9:$E$93,1,EXP(LN((1.1*(Fperm_SI_Woolf2021!$E$9:$E$93-BV$58)-63.1579*EXP(-0.19*Fperm_SI_Woolf2021!$E$9:$E$93)+63.1579*EXP(-0.19*BV$58))/(Fperm_SI_Woolf2021!$E$9:$E$93-BV$58))*(BV$58-Fperm_SI_Woolf2021!$E$9:$E$93)/10))) + Fperm_SI_Woolf2021!$H$9:$H$93*EXP(-Fperm_SI_Woolf2021!$K$9:$K$93*$C81*IF(BV$58=Fperm_SI_Woolf2021!$E$9:$E$93,1,EXP(LN((1.1*(Fperm_SI_Woolf2021!$E$9:$E$93-BV$58)-63.1579*EXP(-0.19*Fperm_SI_Woolf2021!$E$9:$E$93)+63.1579*EXP(-0.19*BV$58))/(Fperm_SI_Woolf2021!$E$9:$E$93-BV$58))*(BV$58-Fperm_SI_Woolf2021!$E$9:$E$93)/10))),Fperm_SI_Woolf2021!$D$9:$D$93))</f>
        <v>0.43456562183904818</v>
      </c>
      <c r="BW81" s="51" cm="1">
        <f t="array" ref="BW81">MIN(1,SLOPE(Fperm_SI_Woolf2021!$F$9:$F$93*EXP(-Fperm_SI_Woolf2021!$I$9:$I$93*$C81*IF(BW$58=Fperm_SI_Woolf2021!$E$9:$E$93,1,EXP(LN((1.1*(Fperm_SI_Woolf2021!$E$9:$E$93-BW$58)-63.1579*EXP(-0.19*Fperm_SI_Woolf2021!$E$9:$E$93)+63.1579*EXP(-0.19*BW$58))/(Fperm_SI_Woolf2021!$E$9:$E$93-BW$58))*(BW$58-Fperm_SI_Woolf2021!$E$9:$E$93)/10))) + Fperm_SI_Woolf2021!$G$9:$G$93*EXP(-Fperm_SI_Woolf2021!$J$9:$J$93*$C81*IF(BW$58=Fperm_SI_Woolf2021!$E$9:$E$93,1,EXP(LN((1.1*(Fperm_SI_Woolf2021!$E$9:$E$93-BW$58)-63.1579*EXP(-0.19*Fperm_SI_Woolf2021!$E$9:$E$93)+63.1579*EXP(-0.19*BW$58))/(Fperm_SI_Woolf2021!$E$9:$E$93-BW$58))*(BW$58-Fperm_SI_Woolf2021!$E$9:$E$93)/10))) + Fperm_SI_Woolf2021!$H$9:$H$93*EXP(-Fperm_SI_Woolf2021!$K$9:$K$93*$C81*IF(BW$58=Fperm_SI_Woolf2021!$E$9:$E$93,1,EXP(LN((1.1*(Fperm_SI_Woolf2021!$E$9:$E$93-BW$58)-63.1579*EXP(-0.19*Fperm_SI_Woolf2021!$E$9:$E$93)+63.1579*EXP(-0.19*BW$58))/(Fperm_SI_Woolf2021!$E$9:$E$93-BW$58))*(BW$58-Fperm_SI_Woolf2021!$E$9:$E$93)/10))),Fperm_SI_Woolf2021!$D$9:$D$93)*BW$57+INTERCEPT(Fperm_SI_Woolf2021!$F$9:$F$93*EXP(-Fperm_SI_Woolf2021!$I$9:$I$93*$C81*IF(BW$58=Fperm_SI_Woolf2021!$E$9:$E$93,1,EXP(LN((1.1*(Fperm_SI_Woolf2021!$E$9:$E$93-BW$58)-63.1579*EXP(-0.19*Fperm_SI_Woolf2021!$E$9:$E$93)+63.1579*EXP(-0.19*BW$58))/(Fperm_SI_Woolf2021!$E$9:$E$93-BW$58))*(BW$58-Fperm_SI_Woolf2021!$E$9:$E$93)/10))) + Fperm_SI_Woolf2021!$G$9:$G$93*EXP(-Fperm_SI_Woolf2021!$J$9:$J$93*$C81*IF(BW$58=Fperm_SI_Woolf2021!$E$9:$E$93,1,EXP(LN((1.1*(Fperm_SI_Woolf2021!$E$9:$E$93-BW$58)-63.1579*EXP(-0.19*Fperm_SI_Woolf2021!$E$9:$E$93)+63.1579*EXP(-0.19*BW$58))/(Fperm_SI_Woolf2021!$E$9:$E$93-BW$58))*(BW$58-Fperm_SI_Woolf2021!$E$9:$E$93)/10))) + Fperm_SI_Woolf2021!$H$9:$H$93*EXP(-Fperm_SI_Woolf2021!$K$9:$K$93*$C81*IF(BW$58=Fperm_SI_Woolf2021!$E$9:$E$93,1,EXP(LN((1.1*(Fperm_SI_Woolf2021!$E$9:$E$93-BW$58)-63.1579*EXP(-0.19*Fperm_SI_Woolf2021!$E$9:$E$93)+63.1579*EXP(-0.19*BW$58))/(Fperm_SI_Woolf2021!$E$9:$E$93-BW$58))*(BW$58-Fperm_SI_Woolf2021!$E$9:$E$93)/10))),Fperm_SI_Woolf2021!$D$9:$D$93))</f>
        <v>0.40388911280147738</v>
      </c>
      <c r="BX81" s="51" cm="1">
        <f t="array" ref="BX81">MIN(1,SLOPE(Fperm_SI_Woolf2021!$F$9:$F$93*EXP(-Fperm_SI_Woolf2021!$I$9:$I$93*$C81*IF(BX$58=Fperm_SI_Woolf2021!$E$9:$E$93,1,EXP(LN((1.1*(Fperm_SI_Woolf2021!$E$9:$E$93-BX$58)-63.1579*EXP(-0.19*Fperm_SI_Woolf2021!$E$9:$E$93)+63.1579*EXP(-0.19*BX$58))/(Fperm_SI_Woolf2021!$E$9:$E$93-BX$58))*(BX$58-Fperm_SI_Woolf2021!$E$9:$E$93)/10))) + Fperm_SI_Woolf2021!$G$9:$G$93*EXP(-Fperm_SI_Woolf2021!$J$9:$J$93*$C81*IF(BX$58=Fperm_SI_Woolf2021!$E$9:$E$93,1,EXP(LN((1.1*(Fperm_SI_Woolf2021!$E$9:$E$93-BX$58)-63.1579*EXP(-0.19*Fperm_SI_Woolf2021!$E$9:$E$93)+63.1579*EXP(-0.19*BX$58))/(Fperm_SI_Woolf2021!$E$9:$E$93-BX$58))*(BX$58-Fperm_SI_Woolf2021!$E$9:$E$93)/10))) + Fperm_SI_Woolf2021!$H$9:$H$93*EXP(-Fperm_SI_Woolf2021!$K$9:$K$93*$C81*IF(BX$58=Fperm_SI_Woolf2021!$E$9:$E$93,1,EXP(LN((1.1*(Fperm_SI_Woolf2021!$E$9:$E$93-BX$58)-63.1579*EXP(-0.19*Fperm_SI_Woolf2021!$E$9:$E$93)+63.1579*EXP(-0.19*BX$58))/(Fperm_SI_Woolf2021!$E$9:$E$93-BX$58))*(BX$58-Fperm_SI_Woolf2021!$E$9:$E$93)/10))),Fperm_SI_Woolf2021!$D$9:$D$93)*BX$57+INTERCEPT(Fperm_SI_Woolf2021!$F$9:$F$93*EXP(-Fperm_SI_Woolf2021!$I$9:$I$93*$C81*IF(BX$58=Fperm_SI_Woolf2021!$E$9:$E$93,1,EXP(LN((1.1*(Fperm_SI_Woolf2021!$E$9:$E$93-BX$58)-63.1579*EXP(-0.19*Fperm_SI_Woolf2021!$E$9:$E$93)+63.1579*EXP(-0.19*BX$58))/(Fperm_SI_Woolf2021!$E$9:$E$93-BX$58))*(BX$58-Fperm_SI_Woolf2021!$E$9:$E$93)/10))) + Fperm_SI_Woolf2021!$G$9:$G$93*EXP(-Fperm_SI_Woolf2021!$J$9:$J$93*$C81*IF(BX$58=Fperm_SI_Woolf2021!$E$9:$E$93,1,EXP(LN((1.1*(Fperm_SI_Woolf2021!$E$9:$E$93-BX$58)-63.1579*EXP(-0.19*Fperm_SI_Woolf2021!$E$9:$E$93)+63.1579*EXP(-0.19*BX$58))/(Fperm_SI_Woolf2021!$E$9:$E$93-BX$58))*(BX$58-Fperm_SI_Woolf2021!$E$9:$E$93)/10))) + Fperm_SI_Woolf2021!$H$9:$H$93*EXP(-Fperm_SI_Woolf2021!$K$9:$K$93*$C81*IF(BX$58=Fperm_SI_Woolf2021!$E$9:$E$93,1,EXP(LN((1.1*(Fperm_SI_Woolf2021!$E$9:$E$93-BX$58)-63.1579*EXP(-0.19*Fperm_SI_Woolf2021!$E$9:$E$93)+63.1579*EXP(-0.19*BX$58))/(Fperm_SI_Woolf2021!$E$9:$E$93-BX$58))*(BX$58-Fperm_SI_Woolf2021!$E$9:$E$93)/10))),Fperm_SI_Woolf2021!$D$9:$D$93))</f>
        <v>0.37321260376390658</v>
      </c>
      <c r="BY81" s="51" cm="1">
        <f t="array" ref="BY81">MIN(1,SLOPE(Fperm_SI_Woolf2021!$F$9:$F$93*EXP(-Fperm_SI_Woolf2021!$I$9:$I$93*$C81*IF(BY$58=Fperm_SI_Woolf2021!$E$9:$E$93,1,EXP(LN((1.1*(Fperm_SI_Woolf2021!$E$9:$E$93-BY$58)-63.1579*EXP(-0.19*Fperm_SI_Woolf2021!$E$9:$E$93)+63.1579*EXP(-0.19*BY$58))/(Fperm_SI_Woolf2021!$E$9:$E$93-BY$58))*(BY$58-Fperm_SI_Woolf2021!$E$9:$E$93)/10))) + Fperm_SI_Woolf2021!$G$9:$G$93*EXP(-Fperm_SI_Woolf2021!$J$9:$J$93*$C81*IF(BY$58=Fperm_SI_Woolf2021!$E$9:$E$93,1,EXP(LN((1.1*(Fperm_SI_Woolf2021!$E$9:$E$93-BY$58)-63.1579*EXP(-0.19*Fperm_SI_Woolf2021!$E$9:$E$93)+63.1579*EXP(-0.19*BY$58))/(Fperm_SI_Woolf2021!$E$9:$E$93-BY$58))*(BY$58-Fperm_SI_Woolf2021!$E$9:$E$93)/10))) + Fperm_SI_Woolf2021!$H$9:$H$93*EXP(-Fperm_SI_Woolf2021!$K$9:$K$93*$C81*IF(BY$58=Fperm_SI_Woolf2021!$E$9:$E$93,1,EXP(LN((1.1*(Fperm_SI_Woolf2021!$E$9:$E$93-BY$58)-63.1579*EXP(-0.19*Fperm_SI_Woolf2021!$E$9:$E$93)+63.1579*EXP(-0.19*BY$58))/(Fperm_SI_Woolf2021!$E$9:$E$93-BY$58))*(BY$58-Fperm_SI_Woolf2021!$E$9:$E$93)/10))),Fperm_SI_Woolf2021!$D$9:$D$93)*BY$57+INTERCEPT(Fperm_SI_Woolf2021!$F$9:$F$93*EXP(-Fperm_SI_Woolf2021!$I$9:$I$93*$C81*IF(BY$58=Fperm_SI_Woolf2021!$E$9:$E$93,1,EXP(LN((1.1*(Fperm_SI_Woolf2021!$E$9:$E$93-BY$58)-63.1579*EXP(-0.19*Fperm_SI_Woolf2021!$E$9:$E$93)+63.1579*EXP(-0.19*BY$58))/(Fperm_SI_Woolf2021!$E$9:$E$93-BY$58))*(BY$58-Fperm_SI_Woolf2021!$E$9:$E$93)/10))) + Fperm_SI_Woolf2021!$G$9:$G$93*EXP(-Fperm_SI_Woolf2021!$J$9:$J$93*$C81*IF(BY$58=Fperm_SI_Woolf2021!$E$9:$E$93,1,EXP(LN((1.1*(Fperm_SI_Woolf2021!$E$9:$E$93-BY$58)-63.1579*EXP(-0.19*Fperm_SI_Woolf2021!$E$9:$E$93)+63.1579*EXP(-0.19*BY$58))/(Fperm_SI_Woolf2021!$E$9:$E$93-BY$58))*(BY$58-Fperm_SI_Woolf2021!$E$9:$E$93)/10))) + Fperm_SI_Woolf2021!$H$9:$H$93*EXP(-Fperm_SI_Woolf2021!$K$9:$K$93*$C81*IF(BY$58=Fperm_SI_Woolf2021!$E$9:$E$93,1,EXP(LN((1.1*(Fperm_SI_Woolf2021!$E$9:$E$93-BY$58)-63.1579*EXP(-0.19*Fperm_SI_Woolf2021!$E$9:$E$93)+63.1579*EXP(-0.19*BY$58))/(Fperm_SI_Woolf2021!$E$9:$E$93-BY$58))*(BY$58-Fperm_SI_Woolf2021!$E$9:$E$93)/10))),Fperm_SI_Woolf2021!$D$9:$D$93))</f>
        <v>0.34253609472633584</v>
      </c>
      <c r="BZ81" s="51" cm="1">
        <f t="array" ref="BZ81">MIN(1,SLOPE(Fperm_SI_Woolf2021!$F$9:$F$93*EXP(-Fperm_SI_Woolf2021!$I$9:$I$93*$C81*IF(BZ$58=Fperm_SI_Woolf2021!$E$9:$E$93,1,EXP(LN((1.1*(Fperm_SI_Woolf2021!$E$9:$E$93-BZ$58)-63.1579*EXP(-0.19*Fperm_SI_Woolf2021!$E$9:$E$93)+63.1579*EXP(-0.19*BZ$58))/(Fperm_SI_Woolf2021!$E$9:$E$93-BZ$58))*(BZ$58-Fperm_SI_Woolf2021!$E$9:$E$93)/10))) + Fperm_SI_Woolf2021!$G$9:$G$93*EXP(-Fperm_SI_Woolf2021!$J$9:$J$93*$C81*IF(BZ$58=Fperm_SI_Woolf2021!$E$9:$E$93,1,EXP(LN((1.1*(Fperm_SI_Woolf2021!$E$9:$E$93-BZ$58)-63.1579*EXP(-0.19*Fperm_SI_Woolf2021!$E$9:$E$93)+63.1579*EXP(-0.19*BZ$58))/(Fperm_SI_Woolf2021!$E$9:$E$93-BZ$58))*(BZ$58-Fperm_SI_Woolf2021!$E$9:$E$93)/10))) + Fperm_SI_Woolf2021!$H$9:$H$93*EXP(-Fperm_SI_Woolf2021!$K$9:$K$93*$C81*IF(BZ$58=Fperm_SI_Woolf2021!$E$9:$E$93,1,EXP(LN((1.1*(Fperm_SI_Woolf2021!$E$9:$E$93-BZ$58)-63.1579*EXP(-0.19*Fperm_SI_Woolf2021!$E$9:$E$93)+63.1579*EXP(-0.19*BZ$58))/(Fperm_SI_Woolf2021!$E$9:$E$93-BZ$58))*(BZ$58-Fperm_SI_Woolf2021!$E$9:$E$93)/10))),Fperm_SI_Woolf2021!$D$9:$D$93)*BZ$57+INTERCEPT(Fperm_SI_Woolf2021!$F$9:$F$93*EXP(-Fperm_SI_Woolf2021!$I$9:$I$93*$C81*IF(BZ$58=Fperm_SI_Woolf2021!$E$9:$E$93,1,EXP(LN((1.1*(Fperm_SI_Woolf2021!$E$9:$E$93-BZ$58)-63.1579*EXP(-0.19*Fperm_SI_Woolf2021!$E$9:$E$93)+63.1579*EXP(-0.19*BZ$58))/(Fperm_SI_Woolf2021!$E$9:$E$93-BZ$58))*(BZ$58-Fperm_SI_Woolf2021!$E$9:$E$93)/10))) + Fperm_SI_Woolf2021!$G$9:$G$93*EXP(-Fperm_SI_Woolf2021!$J$9:$J$93*$C81*IF(BZ$58=Fperm_SI_Woolf2021!$E$9:$E$93,1,EXP(LN((1.1*(Fperm_SI_Woolf2021!$E$9:$E$93-BZ$58)-63.1579*EXP(-0.19*Fperm_SI_Woolf2021!$E$9:$E$93)+63.1579*EXP(-0.19*BZ$58))/(Fperm_SI_Woolf2021!$E$9:$E$93-BZ$58))*(BZ$58-Fperm_SI_Woolf2021!$E$9:$E$93)/10))) + Fperm_SI_Woolf2021!$H$9:$H$93*EXP(-Fperm_SI_Woolf2021!$K$9:$K$93*$C81*IF(BZ$58=Fperm_SI_Woolf2021!$E$9:$E$93,1,EXP(LN((1.1*(Fperm_SI_Woolf2021!$E$9:$E$93-BZ$58)-63.1579*EXP(-0.19*Fperm_SI_Woolf2021!$E$9:$E$93)+63.1579*EXP(-0.19*BZ$58))/(Fperm_SI_Woolf2021!$E$9:$E$93-BZ$58))*(BZ$58-Fperm_SI_Woolf2021!$E$9:$E$93)/10))),Fperm_SI_Woolf2021!$D$9:$D$93))</f>
        <v>0.31185958568876504</v>
      </c>
    </row>
    <row r="82" spans="3:78" x14ac:dyDescent="0.2">
      <c r="C82" s="48">
        <v>220</v>
      </c>
      <c r="D82" s="51" cm="1">
        <f t="array" ref="D82">MIN(1,SLOPE(Fperm_SI_Woolf2021!$F$9:$F$93*EXP(-Fperm_SI_Woolf2021!$I$9:$I$93*$C82*IF(D$58=Fperm_SI_Woolf2021!$E$9:$E$93,1,EXP(LN((1.1*(Fperm_SI_Woolf2021!$E$9:$E$93-D$58)-63.1579*EXP(-0.19*Fperm_SI_Woolf2021!$E$9:$E$93)+63.1579*EXP(-0.19*D$58))/(Fperm_SI_Woolf2021!$E$9:$E$93-D$58))*(D$58-Fperm_SI_Woolf2021!$E$9:$E$93)/10))) + Fperm_SI_Woolf2021!$G$9:$G$93*EXP(-Fperm_SI_Woolf2021!$J$9:$J$93*$C82*IF(D$58=Fperm_SI_Woolf2021!$E$9:$E$93,1,EXP(LN((1.1*(Fperm_SI_Woolf2021!$E$9:$E$93-D$58)-63.1579*EXP(-0.19*Fperm_SI_Woolf2021!$E$9:$E$93)+63.1579*EXP(-0.19*D$58))/(Fperm_SI_Woolf2021!$E$9:$E$93-D$58))*(D$58-Fperm_SI_Woolf2021!$E$9:$E$93)/10))) + Fperm_SI_Woolf2021!$H$9:$H$93*EXP(-Fperm_SI_Woolf2021!$K$9:$K$93*$C82*IF(D$58=Fperm_SI_Woolf2021!$E$9:$E$93,1,EXP(LN((1.1*(Fperm_SI_Woolf2021!$E$9:$E$93-D$58)-63.1579*EXP(-0.19*Fperm_SI_Woolf2021!$E$9:$E$93)+63.1579*EXP(-0.19*D$58))/(Fperm_SI_Woolf2021!$E$9:$E$93-D$58))*(D$58-Fperm_SI_Woolf2021!$E$9:$E$93)/10))),Fperm_SI_Woolf2021!$D$9:$D$93)*D$57+INTERCEPT(Fperm_SI_Woolf2021!$F$9:$F$93*EXP(-Fperm_SI_Woolf2021!$I$9:$I$93*$C82*IF(D$58=Fperm_SI_Woolf2021!$E$9:$E$93,1,EXP(LN((1.1*(Fperm_SI_Woolf2021!$E$9:$E$93-D$58)-63.1579*EXP(-0.19*Fperm_SI_Woolf2021!$E$9:$E$93)+63.1579*EXP(-0.19*D$58))/(Fperm_SI_Woolf2021!$E$9:$E$93-D$58))*(D$58-Fperm_SI_Woolf2021!$E$9:$E$93)/10))) + Fperm_SI_Woolf2021!$G$9:$G$93*EXP(-Fperm_SI_Woolf2021!$J$9:$J$93*$C82*IF(D$58=Fperm_SI_Woolf2021!$E$9:$E$93,1,EXP(LN((1.1*(Fperm_SI_Woolf2021!$E$9:$E$93-D$58)-63.1579*EXP(-0.19*Fperm_SI_Woolf2021!$E$9:$E$93)+63.1579*EXP(-0.19*D$58))/(Fperm_SI_Woolf2021!$E$9:$E$93-D$58))*(D$58-Fperm_SI_Woolf2021!$E$9:$E$93)/10))) + Fperm_SI_Woolf2021!$H$9:$H$93*EXP(-Fperm_SI_Woolf2021!$K$9:$K$93*$C82*IF(D$58=Fperm_SI_Woolf2021!$E$9:$E$93,1,EXP(LN((1.1*(Fperm_SI_Woolf2021!$E$9:$E$93-D$58)-63.1579*EXP(-0.19*Fperm_SI_Woolf2021!$E$9:$E$93)+63.1579*EXP(-0.19*D$58))/(Fperm_SI_Woolf2021!$E$9:$E$93-D$58))*(D$58-Fperm_SI_Woolf2021!$E$9:$E$93)/10))),Fperm_SI_Woolf2021!$D$9:$D$93))</f>
        <v>1</v>
      </c>
      <c r="E82" s="51" cm="1">
        <f t="array" ref="E82">MIN(1,SLOPE(Fperm_SI_Woolf2021!$F$9:$F$93*EXP(-Fperm_SI_Woolf2021!$I$9:$I$93*$C82*IF(E$58=Fperm_SI_Woolf2021!$E$9:$E$93,1,EXP(LN((1.1*(Fperm_SI_Woolf2021!$E$9:$E$93-E$58)-63.1579*EXP(-0.19*Fperm_SI_Woolf2021!$E$9:$E$93)+63.1579*EXP(-0.19*E$58))/(Fperm_SI_Woolf2021!$E$9:$E$93-E$58))*(E$58-Fperm_SI_Woolf2021!$E$9:$E$93)/10))) + Fperm_SI_Woolf2021!$G$9:$G$93*EXP(-Fperm_SI_Woolf2021!$J$9:$J$93*$C82*IF(E$58=Fperm_SI_Woolf2021!$E$9:$E$93,1,EXP(LN((1.1*(Fperm_SI_Woolf2021!$E$9:$E$93-E$58)-63.1579*EXP(-0.19*Fperm_SI_Woolf2021!$E$9:$E$93)+63.1579*EXP(-0.19*E$58))/(Fperm_SI_Woolf2021!$E$9:$E$93-E$58))*(E$58-Fperm_SI_Woolf2021!$E$9:$E$93)/10))) + Fperm_SI_Woolf2021!$H$9:$H$93*EXP(-Fperm_SI_Woolf2021!$K$9:$K$93*$C82*IF(E$58=Fperm_SI_Woolf2021!$E$9:$E$93,1,EXP(LN((1.1*(Fperm_SI_Woolf2021!$E$9:$E$93-E$58)-63.1579*EXP(-0.19*Fperm_SI_Woolf2021!$E$9:$E$93)+63.1579*EXP(-0.19*E$58))/(Fperm_SI_Woolf2021!$E$9:$E$93-E$58))*(E$58-Fperm_SI_Woolf2021!$E$9:$E$93)/10))),Fperm_SI_Woolf2021!$D$9:$D$93)*E$57+INTERCEPT(Fperm_SI_Woolf2021!$F$9:$F$93*EXP(-Fperm_SI_Woolf2021!$I$9:$I$93*$C82*IF(E$58=Fperm_SI_Woolf2021!$E$9:$E$93,1,EXP(LN((1.1*(Fperm_SI_Woolf2021!$E$9:$E$93-E$58)-63.1579*EXP(-0.19*Fperm_SI_Woolf2021!$E$9:$E$93)+63.1579*EXP(-0.19*E$58))/(Fperm_SI_Woolf2021!$E$9:$E$93-E$58))*(E$58-Fperm_SI_Woolf2021!$E$9:$E$93)/10))) + Fperm_SI_Woolf2021!$G$9:$G$93*EXP(-Fperm_SI_Woolf2021!$J$9:$J$93*$C82*IF(E$58=Fperm_SI_Woolf2021!$E$9:$E$93,1,EXP(LN((1.1*(Fperm_SI_Woolf2021!$E$9:$E$93-E$58)-63.1579*EXP(-0.19*Fperm_SI_Woolf2021!$E$9:$E$93)+63.1579*EXP(-0.19*E$58))/(Fperm_SI_Woolf2021!$E$9:$E$93-E$58))*(E$58-Fperm_SI_Woolf2021!$E$9:$E$93)/10))) + Fperm_SI_Woolf2021!$H$9:$H$93*EXP(-Fperm_SI_Woolf2021!$K$9:$K$93*$C82*IF(E$58=Fperm_SI_Woolf2021!$E$9:$E$93,1,EXP(LN((1.1*(Fperm_SI_Woolf2021!$E$9:$E$93-E$58)-63.1579*EXP(-0.19*Fperm_SI_Woolf2021!$E$9:$E$93)+63.1579*EXP(-0.19*E$58))/(Fperm_SI_Woolf2021!$E$9:$E$93-E$58))*(E$58-Fperm_SI_Woolf2021!$E$9:$E$93)/10))),Fperm_SI_Woolf2021!$D$9:$D$93))</f>
        <v>1</v>
      </c>
      <c r="F82" s="51" cm="1">
        <f t="array" ref="F82">MIN(1,SLOPE(Fperm_SI_Woolf2021!$F$9:$F$93*EXP(-Fperm_SI_Woolf2021!$I$9:$I$93*$C82*IF(F$58=Fperm_SI_Woolf2021!$E$9:$E$93,1,EXP(LN((1.1*(Fperm_SI_Woolf2021!$E$9:$E$93-F$58)-63.1579*EXP(-0.19*Fperm_SI_Woolf2021!$E$9:$E$93)+63.1579*EXP(-0.19*F$58))/(Fperm_SI_Woolf2021!$E$9:$E$93-F$58))*(F$58-Fperm_SI_Woolf2021!$E$9:$E$93)/10))) + Fperm_SI_Woolf2021!$G$9:$G$93*EXP(-Fperm_SI_Woolf2021!$J$9:$J$93*$C82*IF(F$58=Fperm_SI_Woolf2021!$E$9:$E$93,1,EXP(LN((1.1*(Fperm_SI_Woolf2021!$E$9:$E$93-F$58)-63.1579*EXP(-0.19*Fperm_SI_Woolf2021!$E$9:$E$93)+63.1579*EXP(-0.19*F$58))/(Fperm_SI_Woolf2021!$E$9:$E$93-F$58))*(F$58-Fperm_SI_Woolf2021!$E$9:$E$93)/10))) + Fperm_SI_Woolf2021!$H$9:$H$93*EXP(-Fperm_SI_Woolf2021!$K$9:$K$93*$C82*IF(F$58=Fperm_SI_Woolf2021!$E$9:$E$93,1,EXP(LN((1.1*(Fperm_SI_Woolf2021!$E$9:$E$93-F$58)-63.1579*EXP(-0.19*Fperm_SI_Woolf2021!$E$9:$E$93)+63.1579*EXP(-0.19*F$58))/(Fperm_SI_Woolf2021!$E$9:$E$93-F$58))*(F$58-Fperm_SI_Woolf2021!$E$9:$E$93)/10))),Fperm_SI_Woolf2021!$D$9:$D$93)*F$57+INTERCEPT(Fperm_SI_Woolf2021!$F$9:$F$93*EXP(-Fperm_SI_Woolf2021!$I$9:$I$93*$C82*IF(F$58=Fperm_SI_Woolf2021!$E$9:$E$93,1,EXP(LN((1.1*(Fperm_SI_Woolf2021!$E$9:$E$93-F$58)-63.1579*EXP(-0.19*Fperm_SI_Woolf2021!$E$9:$E$93)+63.1579*EXP(-0.19*F$58))/(Fperm_SI_Woolf2021!$E$9:$E$93-F$58))*(F$58-Fperm_SI_Woolf2021!$E$9:$E$93)/10))) + Fperm_SI_Woolf2021!$G$9:$G$93*EXP(-Fperm_SI_Woolf2021!$J$9:$J$93*$C82*IF(F$58=Fperm_SI_Woolf2021!$E$9:$E$93,1,EXP(LN((1.1*(Fperm_SI_Woolf2021!$E$9:$E$93-F$58)-63.1579*EXP(-0.19*Fperm_SI_Woolf2021!$E$9:$E$93)+63.1579*EXP(-0.19*F$58))/(Fperm_SI_Woolf2021!$E$9:$E$93-F$58))*(F$58-Fperm_SI_Woolf2021!$E$9:$E$93)/10))) + Fperm_SI_Woolf2021!$H$9:$H$93*EXP(-Fperm_SI_Woolf2021!$K$9:$K$93*$C82*IF(F$58=Fperm_SI_Woolf2021!$E$9:$E$93,1,EXP(LN((1.1*(Fperm_SI_Woolf2021!$E$9:$E$93-F$58)-63.1579*EXP(-0.19*Fperm_SI_Woolf2021!$E$9:$E$93)+63.1579*EXP(-0.19*F$58))/(Fperm_SI_Woolf2021!$E$9:$E$93-F$58))*(F$58-Fperm_SI_Woolf2021!$E$9:$E$93)/10))),Fperm_SI_Woolf2021!$D$9:$D$93))</f>
        <v>1</v>
      </c>
      <c r="G82" s="51" cm="1">
        <f t="array" ref="G82">MIN(1,SLOPE(Fperm_SI_Woolf2021!$F$9:$F$93*EXP(-Fperm_SI_Woolf2021!$I$9:$I$93*$C82*IF(G$58=Fperm_SI_Woolf2021!$E$9:$E$93,1,EXP(LN((1.1*(Fperm_SI_Woolf2021!$E$9:$E$93-G$58)-63.1579*EXP(-0.19*Fperm_SI_Woolf2021!$E$9:$E$93)+63.1579*EXP(-0.19*G$58))/(Fperm_SI_Woolf2021!$E$9:$E$93-G$58))*(G$58-Fperm_SI_Woolf2021!$E$9:$E$93)/10))) + Fperm_SI_Woolf2021!$G$9:$G$93*EXP(-Fperm_SI_Woolf2021!$J$9:$J$93*$C82*IF(G$58=Fperm_SI_Woolf2021!$E$9:$E$93,1,EXP(LN((1.1*(Fperm_SI_Woolf2021!$E$9:$E$93-G$58)-63.1579*EXP(-0.19*Fperm_SI_Woolf2021!$E$9:$E$93)+63.1579*EXP(-0.19*G$58))/(Fperm_SI_Woolf2021!$E$9:$E$93-G$58))*(G$58-Fperm_SI_Woolf2021!$E$9:$E$93)/10))) + Fperm_SI_Woolf2021!$H$9:$H$93*EXP(-Fperm_SI_Woolf2021!$K$9:$K$93*$C82*IF(G$58=Fperm_SI_Woolf2021!$E$9:$E$93,1,EXP(LN((1.1*(Fperm_SI_Woolf2021!$E$9:$E$93-G$58)-63.1579*EXP(-0.19*Fperm_SI_Woolf2021!$E$9:$E$93)+63.1579*EXP(-0.19*G$58))/(Fperm_SI_Woolf2021!$E$9:$E$93-G$58))*(G$58-Fperm_SI_Woolf2021!$E$9:$E$93)/10))),Fperm_SI_Woolf2021!$D$9:$D$93)*G$57+INTERCEPT(Fperm_SI_Woolf2021!$F$9:$F$93*EXP(-Fperm_SI_Woolf2021!$I$9:$I$93*$C82*IF(G$58=Fperm_SI_Woolf2021!$E$9:$E$93,1,EXP(LN((1.1*(Fperm_SI_Woolf2021!$E$9:$E$93-G$58)-63.1579*EXP(-0.19*Fperm_SI_Woolf2021!$E$9:$E$93)+63.1579*EXP(-0.19*G$58))/(Fperm_SI_Woolf2021!$E$9:$E$93-G$58))*(G$58-Fperm_SI_Woolf2021!$E$9:$E$93)/10))) + Fperm_SI_Woolf2021!$G$9:$G$93*EXP(-Fperm_SI_Woolf2021!$J$9:$J$93*$C82*IF(G$58=Fperm_SI_Woolf2021!$E$9:$E$93,1,EXP(LN((1.1*(Fperm_SI_Woolf2021!$E$9:$E$93-G$58)-63.1579*EXP(-0.19*Fperm_SI_Woolf2021!$E$9:$E$93)+63.1579*EXP(-0.19*G$58))/(Fperm_SI_Woolf2021!$E$9:$E$93-G$58))*(G$58-Fperm_SI_Woolf2021!$E$9:$E$93)/10))) + Fperm_SI_Woolf2021!$H$9:$H$93*EXP(-Fperm_SI_Woolf2021!$K$9:$K$93*$C82*IF(G$58=Fperm_SI_Woolf2021!$E$9:$E$93,1,EXP(LN((1.1*(Fperm_SI_Woolf2021!$E$9:$E$93-G$58)-63.1579*EXP(-0.19*Fperm_SI_Woolf2021!$E$9:$E$93)+63.1579*EXP(-0.19*G$58))/(Fperm_SI_Woolf2021!$E$9:$E$93-G$58))*(G$58-Fperm_SI_Woolf2021!$E$9:$E$93)/10))),Fperm_SI_Woolf2021!$D$9:$D$93))</f>
        <v>0.98576831991020319</v>
      </c>
      <c r="H82" s="51" cm="1">
        <f t="array" ref="H82">MIN(1,SLOPE(Fperm_SI_Woolf2021!$F$9:$F$93*EXP(-Fperm_SI_Woolf2021!$I$9:$I$93*$C82*IF(H$58=Fperm_SI_Woolf2021!$E$9:$E$93,1,EXP(LN((1.1*(Fperm_SI_Woolf2021!$E$9:$E$93-H$58)-63.1579*EXP(-0.19*Fperm_SI_Woolf2021!$E$9:$E$93)+63.1579*EXP(-0.19*H$58))/(Fperm_SI_Woolf2021!$E$9:$E$93-H$58))*(H$58-Fperm_SI_Woolf2021!$E$9:$E$93)/10))) + Fperm_SI_Woolf2021!$G$9:$G$93*EXP(-Fperm_SI_Woolf2021!$J$9:$J$93*$C82*IF(H$58=Fperm_SI_Woolf2021!$E$9:$E$93,1,EXP(LN((1.1*(Fperm_SI_Woolf2021!$E$9:$E$93-H$58)-63.1579*EXP(-0.19*Fperm_SI_Woolf2021!$E$9:$E$93)+63.1579*EXP(-0.19*H$58))/(Fperm_SI_Woolf2021!$E$9:$E$93-H$58))*(H$58-Fperm_SI_Woolf2021!$E$9:$E$93)/10))) + Fperm_SI_Woolf2021!$H$9:$H$93*EXP(-Fperm_SI_Woolf2021!$K$9:$K$93*$C82*IF(H$58=Fperm_SI_Woolf2021!$E$9:$E$93,1,EXP(LN((1.1*(Fperm_SI_Woolf2021!$E$9:$E$93-H$58)-63.1579*EXP(-0.19*Fperm_SI_Woolf2021!$E$9:$E$93)+63.1579*EXP(-0.19*H$58))/(Fperm_SI_Woolf2021!$E$9:$E$93-H$58))*(H$58-Fperm_SI_Woolf2021!$E$9:$E$93)/10))),Fperm_SI_Woolf2021!$D$9:$D$93)*H$57+INTERCEPT(Fperm_SI_Woolf2021!$F$9:$F$93*EXP(-Fperm_SI_Woolf2021!$I$9:$I$93*$C82*IF(H$58=Fperm_SI_Woolf2021!$E$9:$E$93,1,EXP(LN((1.1*(Fperm_SI_Woolf2021!$E$9:$E$93-H$58)-63.1579*EXP(-0.19*Fperm_SI_Woolf2021!$E$9:$E$93)+63.1579*EXP(-0.19*H$58))/(Fperm_SI_Woolf2021!$E$9:$E$93-H$58))*(H$58-Fperm_SI_Woolf2021!$E$9:$E$93)/10))) + Fperm_SI_Woolf2021!$G$9:$G$93*EXP(-Fperm_SI_Woolf2021!$J$9:$J$93*$C82*IF(H$58=Fperm_SI_Woolf2021!$E$9:$E$93,1,EXP(LN((1.1*(Fperm_SI_Woolf2021!$E$9:$E$93-H$58)-63.1579*EXP(-0.19*Fperm_SI_Woolf2021!$E$9:$E$93)+63.1579*EXP(-0.19*H$58))/(Fperm_SI_Woolf2021!$E$9:$E$93-H$58))*(H$58-Fperm_SI_Woolf2021!$E$9:$E$93)/10))) + Fperm_SI_Woolf2021!$H$9:$H$93*EXP(-Fperm_SI_Woolf2021!$K$9:$K$93*$C82*IF(H$58=Fperm_SI_Woolf2021!$E$9:$E$93,1,EXP(LN((1.1*(Fperm_SI_Woolf2021!$E$9:$E$93-H$58)-63.1579*EXP(-0.19*Fperm_SI_Woolf2021!$E$9:$E$93)+63.1579*EXP(-0.19*H$58))/(Fperm_SI_Woolf2021!$E$9:$E$93-H$58))*(H$58-Fperm_SI_Woolf2021!$E$9:$E$93)/10))),Fperm_SI_Woolf2021!$D$9:$D$93))</f>
        <v>0.95693327512666437</v>
      </c>
      <c r="I82" s="51" cm="1">
        <f t="array" ref="I82">MIN(1,SLOPE(Fperm_SI_Woolf2021!$F$9:$F$93*EXP(-Fperm_SI_Woolf2021!$I$9:$I$93*$C82*IF(I$58=Fperm_SI_Woolf2021!$E$9:$E$93,1,EXP(LN((1.1*(Fperm_SI_Woolf2021!$E$9:$E$93-I$58)-63.1579*EXP(-0.19*Fperm_SI_Woolf2021!$E$9:$E$93)+63.1579*EXP(-0.19*I$58))/(Fperm_SI_Woolf2021!$E$9:$E$93-I$58))*(I$58-Fperm_SI_Woolf2021!$E$9:$E$93)/10))) + Fperm_SI_Woolf2021!$G$9:$G$93*EXP(-Fperm_SI_Woolf2021!$J$9:$J$93*$C82*IF(I$58=Fperm_SI_Woolf2021!$E$9:$E$93,1,EXP(LN((1.1*(Fperm_SI_Woolf2021!$E$9:$E$93-I$58)-63.1579*EXP(-0.19*Fperm_SI_Woolf2021!$E$9:$E$93)+63.1579*EXP(-0.19*I$58))/(Fperm_SI_Woolf2021!$E$9:$E$93-I$58))*(I$58-Fperm_SI_Woolf2021!$E$9:$E$93)/10))) + Fperm_SI_Woolf2021!$H$9:$H$93*EXP(-Fperm_SI_Woolf2021!$K$9:$K$93*$C82*IF(I$58=Fperm_SI_Woolf2021!$E$9:$E$93,1,EXP(LN((1.1*(Fperm_SI_Woolf2021!$E$9:$E$93-I$58)-63.1579*EXP(-0.19*Fperm_SI_Woolf2021!$E$9:$E$93)+63.1579*EXP(-0.19*I$58))/(Fperm_SI_Woolf2021!$E$9:$E$93-I$58))*(I$58-Fperm_SI_Woolf2021!$E$9:$E$93)/10))),Fperm_SI_Woolf2021!$D$9:$D$93)*I$57+INTERCEPT(Fperm_SI_Woolf2021!$F$9:$F$93*EXP(-Fperm_SI_Woolf2021!$I$9:$I$93*$C82*IF(I$58=Fperm_SI_Woolf2021!$E$9:$E$93,1,EXP(LN((1.1*(Fperm_SI_Woolf2021!$E$9:$E$93-I$58)-63.1579*EXP(-0.19*Fperm_SI_Woolf2021!$E$9:$E$93)+63.1579*EXP(-0.19*I$58))/(Fperm_SI_Woolf2021!$E$9:$E$93-I$58))*(I$58-Fperm_SI_Woolf2021!$E$9:$E$93)/10))) + Fperm_SI_Woolf2021!$G$9:$G$93*EXP(-Fperm_SI_Woolf2021!$J$9:$J$93*$C82*IF(I$58=Fperm_SI_Woolf2021!$E$9:$E$93,1,EXP(LN((1.1*(Fperm_SI_Woolf2021!$E$9:$E$93-I$58)-63.1579*EXP(-0.19*Fperm_SI_Woolf2021!$E$9:$E$93)+63.1579*EXP(-0.19*I$58))/(Fperm_SI_Woolf2021!$E$9:$E$93-I$58))*(I$58-Fperm_SI_Woolf2021!$E$9:$E$93)/10))) + Fperm_SI_Woolf2021!$H$9:$H$93*EXP(-Fperm_SI_Woolf2021!$K$9:$K$93*$C82*IF(I$58=Fperm_SI_Woolf2021!$E$9:$E$93,1,EXP(LN((1.1*(Fperm_SI_Woolf2021!$E$9:$E$93-I$58)-63.1579*EXP(-0.19*Fperm_SI_Woolf2021!$E$9:$E$93)+63.1579*EXP(-0.19*I$58))/(Fperm_SI_Woolf2021!$E$9:$E$93-I$58))*(I$58-Fperm_SI_Woolf2021!$E$9:$E$93)/10))),Fperm_SI_Woolf2021!$D$9:$D$93))</f>
        <v>0.92809823034312566</v>
      </c>
      <c r="J82" s="51" cm="1">
        <f t="array" ref="J82">MIN(1,SLOPE(Fperm_SI_Woolf2021!$F$9:$F$93*EXP(-Fperm_SI_Woolf2021!$I$9:$I$93*$C82*IF(J$58=Fperm_SI_Woolf2021!$E$9:$E$93,1,EXP(LN((1.1*(Fperm_SI_Woolf2021!$E$9:$E$93-J$58)-63.1579*EXP(-0.19*Fperm_SI_Woolf2021!$E$9:$E$93)+63.1579*EXP(-0.19*J$58))/(Fperm_SI_Woolf2021!$E$9:$E$93-J$58))*(J$58-Fperm_SI_Woolf2021!$E$9:$E$93)/10))) + Fperm_SI_Woolf2021!$G$9:$G$93*EXP(-Fperm_SI_Woolf2021!$J$9:$J$93*$C82*IF(J$58=Fperm_SI_Woolf2021!$E$9:$E$93,1,EXP(LN((1.1*(Fperm_SI_Woolf2021!$E$9:$E$93-J$58)-63.1579*EXP(-0.19*Fperm_SI_Woolf2021!$E$9:$E$93)+63.1579*EXP(-0.19*J$58))/(Fperm_SI_Woolf2021!$E$9:$E$93-J$58))*(J$58-Fperm_SI_Woolf2021!$E$9:$E$93)/10))) + Fperm_SI_Woolf2021!$H$9:$H$93*EXP(-Fperm_SI_Woolf2021!$K$9:$K$93*$C82*IF(J$58=Fperm_SI_Woolf2021!$E$9:$E$93,1,EXP(LN((1.1*(Fperm_SI_Woolf2021!$E$9:$E$93-J$58)-63.1579*EXP(-0.19*Fperm_SI_Woolf2021!$E$9:$E$93)+63.1579*EXP(-0.19*J$58))/(Fperm_SI_Woolf2021!$E$9:$E$93-J$58))*(J$58-Fperm_SI_Woolf2021!$E$9:$E$93)/10))),Fperm_SI_Woolf2021!$D$9:$D$93)*J$57+INTERCEPT(Fperm_SI_Woolf2021!$F$9:$F$93*EXP(-Fperm_SI_Woolf2021!$I$9:$I$93*$C82*IF(J$58=Fperm_SI_Woolf2021!$E$9:$E$93,1,EXP(LN((1.1*(Fperm_SI_Woolf2021!$E$9:$E$93-J$58)-63.1579*EXP(-0.19*Fperm_SI_Woolf2021!$E$9:$E$93)+63.1579*EXP(-0.19*J$58))/(Fperm_SI_Woolf2021!$E$9:$E$93-J$58))*(J$58-Fperm_SI_Woolf2021!$E$9:$E$93)/10))) + Fperm_SI_Woolf2021!$G$9:$G$93*EXP(-Fperm_SI_Woolf2021!$J$9:$J$93*$C82*IF(J$58=Fperm_SI_Woolf2021!$E$9:$E$93,1,EXP(LN((1.1*(Fperm_SI_Woolf2021!$E$9:$E$93-J$58)-63.1579*EXP(-0.19*Fperm_SI_Woolf2021!$E$9:$E$93)+63.1579*EXP(-0.19*J$58))/(Fperm_SI_Woolf2021!$E$9:$E$93-J$58))*(J$58-Fperm_SI_Woolf2021!$E$9:$E$93)/10))) + Fperm_SI_Woolf2021!$H$9:$H$93*EXP(-Fperm_SI_Woolf2021!$K$9:$K$93*$C82*IF(J$58=Fperm_SI_Woolf2021!$E$9:$E$93,1,EXP(LN((1.1*(Fperm_SI_Woolf2021!$E$9:$E$93-J$58)-63.1579*EXP(-0.19*Fperm_SI_Woolf2021!$E$9:$E$93)+63.1579*EXP(-0.19*J$58))/(Fperm_SI_Woolf2021!$E$9:$E$93-J$58))*(J$58-Fperm_SI_Woolf2021!$E$9:$E$93)/10))),Fperm_SI_Woolf2021!$D$9:$D$93))</f>
        <v>0.89926318555958684</v>
      </c>
      <c r="K82" s="51" cm="1">
        <f t="array" ref="K82">MIN(1,SLOPE(Fperm_SI_Woolf2021!$F$9:$F$93*EXP(-Fperm_SI_Woolf2021!$I$9:$I$93*$C82*IF(K$58=Fperm_SI_Woolf2021!$E$9:$E$93,1,EXP(LN((1.1*(Fperm_SI_Woolf2021!$E$9:$E$93-K$58)-63.1579*EXP(-0.19*Fperm_SI_Woolf2021!$E$9:$E$93)+63.1579*EXP(-0.19*K$58))/(Fperm_SI_Woolf2021!$E$9:$E$93-K$58))*(K$58-Fperm_SI_Woolf2021!$E$9:$E$93)/10))) + Fperm_SI_Woolf2021!$G$9:$G$93*EXP(-Fperm_SI_Woolf2021!$J$9:$J$93*$C82*IF(K$58=Fperm_SI_Woolf2021!$E$9:$E$93,1,EXP(LN((1.1*(Fperm_SI_Woolf2021!$E$9:$E$93-K$58)-63.1579*EXP(-0.19*Fperm_SI_Woolf2021!$E$9:$E$93)+63.1579*EXP(-0.19*K$58))/(Fperm_SI_Woolf2021!$E$9:$E$93-K$58))*(K$58-Fperm_SI_Woolf2021!$E$9:$E$93)/10))) + Fperm_SI_Woolf2021!$H$9:$H$93*EXP(-Fperm_SI_Woolf2021!$K$9:$K$93*$C82*IF(K$58=Fperm_SI_Woolf2021!$E$9:$E$93,1,EXP(LN((1.1*(Fperm_SI_Woolf2021!$E$9:$E$93-K$58)-63.1579*EXP(-0.19*Fperm_SI_Woolf2021!$E$9:$E$93)+63.1579*EXP(-0.19*K$58))/(Fperm_SI_Woolf2021!$E$9:$E$93-K$58))*(K$58-Fperm_SI_Woolf2021!$E$9:$E$93)/10))),Fperm_SI_Woolf2021!$D$9:$D$93)*K$57+INTERCEPT(Fperm_SI_Woolf2021!$F$9:$F$93*EXP(-Fperm_SI_Woolf2021!$I$9:$I$93*$C82*IF(K$58=Fperm_SI_Woolf2021!$E$9:$E$93,1,EXP(LN((1.1*(Fperm_SI_Woolf2021!$E$9:$E$93-K$58)-63.1579*EXP(-0.19*Fperm_SI_Woolf2021!$E$9:$E$93)+63.1579*EXP(-0.19*K$58))/(Fperm_SI_Woolf2021!$E$9:$E$93-K$58))*(K$58-Fperm_SI_Woolf2021!$E$9:$E$93)/10))) + Fperm_SI_Woolf2021!$G$9:$G$93*EXP(-Fperm_SI_Woolf2021!$J$9:$J$93*$C82*IF(K$58=Fperm_SI_Woolf2021!$E$9:$E$93,1,EXP(LN((1.1*(Fperm_SI_Woolf2021!$E$9:$E$93-K$58)-63.1579*EXP(-0.19*Fperm_SI_Woolf2021!$E$9:$E$93)+63.1579*EXP(-0.19*K$58))/(Fperm_SI_Woolf2021!$E$9:$E$93-K$58))*(K$58-Fperm_SI_Woolf2021!$E$9:$E$93)/10))) + Fperm_SI_Woolf2021!$H$9:$H$93*EXP(-Fperm_SI_Woolf2021!$K$9:$K$93*$C82*IF(K$58=Fperm_SI_Woolf2021!$E$9:$E$93,1,EXP(LN((1.1*(Fperm_SI_Woolf2021!$E$9:$E$93-K$58)-63.1579*EXP(-0.19*Fperm_SI_Woolf2021!$E$9:$E$93)+63.1579*EXP(-0.19*K$58))/(Fperm_SI_Woolf2021!$E$9:$E$93-K$58))*(K$58-Fperm_SI_Woolf2021!$E$9:$E$93)/10))),Fperm_SI_Woolf2021!$D$9:$D$93))</f>
        <v>0.87042814077604813</v>
      </c>
      <c r="L82" s="51" cm="1">
        <f t="array" ref="L82">MIN(1,SLOPE(Fperm_SI_Woolf2021!$F$9:$F$93*EXP(-Fperm_SI_Woolf2021!$I$9:$I$93*$C82*IF(L$58=Fperm_SI_Woolf2021!$E$9:$E$93,1,EXP(LN((1.1*(Fperm_SI_Woolf2021!$E$9:$E$93-L$58)-63.1579*EXP(-0.19*Fperm_SI_Woolf2021!$E$9:$E$93)+63.1579*EXP(-0.19*L$58))/(Fperm_SI_Woolf2021!$E$9:$E$93-L$58))*(L$58-Fperm_SI_Woolf2021!$E$9:$E$93)/10))) + Fperm_SI_Woolf2021!$G$9:$G$93*EXP(-Fperm_SI_Woolf2021!$J$9:$J$93*$C82*IF(L$58=Fperm_SI_Woolf2021!$E$9:$E$93,1,EXP(LN((1.1*(Fperm_SI_Woolf2021!$E$9:$E$93-L$58)-63.1579*EXP(-0.19*Fperm_SI_Woolf2021!$E$9:$E$93)+63.1579*EXP(-0.19*L$58))/(Fperm_SI_Woolf2021!$E$9:$E$93-L$58))*(L$58-Fperm_SI_Woolf2021!$E$9:$E$93)/10))) + Fperm_SI_Woolf2021!$H$9:$H$93*EXP(-Fperm_SI_Woolf2021!$K$9:$K$93*$C82*IF(L$58=Fperm_SI_Woolf2021!$E$9:$E$93,1,EXP(LN((1.1*(Fperm_SI_Woolf2021!$E$9:$E$93-L$58)-63.1579*EXP(-0.19*Fperm_SI_Woolf2021!$E$9:$E$93)+63.1579*EXP(-0.19*L$58))/(Fperm_SI_Woolf2021!$E$9:$E$93-L$58))*(L$58-Fperm_SI_Woolf2021!$E$9:$E$93)/10))),Fperm_SI_Woolf2021!$D$9:$D$93)*L$57+INTERCEPT(Fperm_SI_Woolf2021!$F$9:$F$93*EXP(-Fperm_SI_Woolf2021!$I$9:$I$93*$C82*IF(L$58=Fperm_SI_Woolf2021!$E$9:$E$93,1,EXP(LN((1.1*(Fperm_SI_Woolf2021!$E$9:$E$93-L$58)-63.1579*EXP(-0.19*Fperm_SI_Woolf2021!$E$9:$E$93)+63.1579*EXP(-0.19*L$58))/(Fperm_SI_Woolf2021!$E$9:$E$93-L$58))*(L$58-Fperm_SI_Woolf2021!$E$9:$E$93)/10))) + Fperm_SI_Woolf2021!$G$9:$G$93*EXP(-Fperm_SI_Woolf2021!$J$9:$J$93*$C82*IF(L$58=Fperm_SI_Woolf2021!$E$9:$E$93,1,EXP(LN((1.1*(Fperm_SI_Woolf2021!$E$9:$E$93-L$58)-63.1579*EXP(-0.19*Fperm_SI_Woolf2021!$E$9:$E$93)+63.1579*EXP(-0.19*L$58))/(Fperm_SI_Woolf2021!$E$9:$E$93-L$58))*(L$58-Fperm_SI_Woolf2021!$E$9:$E$93)/10))) + Fperm_SI_Woolf2021!$H$9:$H$93*EXP(-Fperm_SI_Woolf2021!$K$9:$K$93*$C82*IF(L$58=Fperm_SI_Woolf2021!$E$9:$E$93,1,EXP(LN((1.1*(Fperm_SI_Woolf2021!$E$9:$E$93-L$58)-63.1579*EXP(-0.19*Fperm_SI_Woolf2021!$E$9:$E$93)+63.1579*EXP(-0.19*L$58))/(Fperm_SI_Woolf2021!$E$9:$E$93-L$58))*(L$58-Fperm_SI_Woolf2021!$E$9:$E$93)/10))),Fperm_SI_Woolf2021!$D$9:$D$93))</f>
        <v>0.84159309599250931</v>
      </c>
      <c r="M82" s="51" cm="1">
        <f t="array" ref="M82">MIN(1,SLOPE(Fperm_SI_Woolf2021!$F$9:$F$93*EXP(-Fperm_SI_Woolf2021!$I$9:$I$93*$C82*IF(M$58=Fperm_SI_Woolf2021!$E$9:$E$93,1,EXP(LN((1.1*(Fperm_SI_Woolf2021!$E$9:$E$93-M$58)-63.1579*EXP(-0.19*Fperm_SI_Woolf2021!$E$9:$E$93)+63.1579*EXP(-0.19*M$58))/(Fperm_SI_Woolf2021!$E$9:$E$93-M$58))*(M$58-Fperm_SI_Woolf2021!$E$9:$E$93)/10))) + Fperm_SI_Woolf2021!$G$9:$G$93*EXP(-Fperm_SI_Woolf2021!$J$9:$J$93*$C82*IF(M$58=Fperm_SI_Woolf2021!$E$9:$E$93,1,EXP(LN((1.1*(Fperm_SI_Woolf2021!$E$9:$E$93-M$58)-63.1579*EXP(-0.19*Fperm_SI_Woolf2021!$E$9:$E$93)+63.1579*EXP(-0.19*M$58))/(Fperm_SI_Woolf2021!$E$9:$E$93-M$58))*(M$58-Fperm_SI_Woolf2021!$E$9:$E$93)/10))) + Fperm_SI_Woolf2021!$H$9:$H$93*EXP(-Fperm_SI_Woolf2021!$K$9:$K$93*$C82*IF(M$58=Fperm_SI_Woolf2021!$E$9:$E$93,1,EXP(LN((1.1*(Fperm_SI_Woolf2021!$E$9:$E$93-M$58)-63.1579*EXP(-0.19*Fperm_SI_Woolf2021!$E$9:$E$93)+63.1579*EXP(-0.19*M$58))/(Fperm_SI_Woolf2021!$E$9:$E$93-M$58))*(M$58-Fperm_SI_Woolf2021!$E$9:$E$93)/10))),Fperm_SI_Woolf2021!$D$9:$D$93)*M$57+INTERCEPT(Fperm_SI_Woolf2021!$F$9:$F$93*EXP(-Fperm_SI_Woolf2021!$I$9:$I$93*$C82*IF(M$58=Fperm_SI_Woolf2021!$E$9:$E$93,1,EXP(LN((1.1*(Fperm_SI_Woolf2021!$E$9:$E$93-M$58)-63.1579*EXP(-0.19*Fperm_SI_Woolf2021!$E$9:$E$93)+63.1579*EXP(-0.19*M$58))/(Fperm_SI_Woolf2021!$E$9:$E$93-M$58))*(M$58-Fperm_SI_Woolf2021!$E$9:$E$93)/10))) + Fperm_SI_Woolf2021!$G$9:$G$93*EXP(-Fperm_SI_Woolf2021!$J$9:$J$93*$C82*IF(M$58=Fperm_SI_Woolf2021!$E$9:$E$93,1,EXP(LN((1.1*(Fperm_SI_Woolf2021!$E$9:$E$93-M$58)-63.1579*EXP(-0.19*Fperm_SI_Woolf2021!$E$9:$E$93)+63.1579*EXP(-0.19*M$58))/(Fperm_SI_Woolf2021!$E$9:$E$93-M$58))*(M$58-Fperm_SI_Woolf2021!$E$9:$E$93)/10))) + Fperm_SI_Woolf2021!$H$9:$H$93*EXP(-Fperm_SI_Woolf2021!$K$9:$K$93*$C82*IF(M$58=Fperm_SI_Woolf2021!$E$9:$E$93,1,EXP(LN((1.1*(Fperm_SI_Woolf2021!$E$9:$E$93-M$58)-63.1579*EXP(-0.19*Fperm_SI_Woolf2021!$E$9:$E$93)+63.1579*EXP(-0.19*M$58))/(Fperm_SI_Woolf2021!$E$9:$E$93-M$58))*(M$58-Fperm_SI_Woolf2021!$E$9:$E$93)/10))),Fperm_SI_Woolf2021!$D$9:$D$93))</f>
        <v>0.8127580512089706</v>
      </c>
      <c r="N82" s="51" cm="1">
        <f t="array" ref="N82">MIN(1,SLOPE(Fperm_SI_Woolf2021!$F$9:$F$93*EXP(-Fperm_SI_Woolf2021!$I$9:$I$93*$C82*IF(N$58=Fperm_SI_Woolf2021!$E$9:$E$93,1,EXP(LN((1.1*(Fperm_SI_Woolf2021!$E$9:$E$93-N$58)-63.1579*EXP(-0.19*Fperm_SI_Woolf2021!$E$9:$E$93)+63.1579*EXP(-0.19*N$58))/(Fperm_SI_Woolf2021!$E$9:$E$93-N$58))*(N$58-Fperm_SI_Woolf2021!$E$9:$E$93)/10))) + Fperm_SI_Woolf2021!$G$9:$G$93*EXP(-Fperm_SI_Woolf2021!$J$9:$J$93*$C82*IF(N$58=Fperm_SI_Woolf2021!$E$9:$E$93,1,EXP(LN((1.1*(Fperm_SI_Woolf2021!$E$9:$E$93-N$58)-63.1579*EXP(-0.19*Fperm_SI_Woolf2021!$E$9:$E$93)+63.1579*EXP(-0.19*N$58))/(Fperm_SI_Woolf2021!$E$9:$E$93-N$58))*(N$58-Fperm_SI_Woolf2021!$E$9:$E$93)/10))) + Fperm_SI_Woolf2021!$H$9:$H$93*EXP(-Fperm_SI_Woolf2021!$K$9:$K$93*$C82*IF(N$58=Fperm_SI_Woolf2021!$E$9:$E$93,1,EXP(LN((1.1*(Fperm_SI_Woolf2021!$E$9:$E$93-N$58)-63.1579*EXP(-0.19*Fperm_SI_Woolf2021!$E$9:$E$93)+63.1579*EXP(-0.19*N$58))/(Fperm_SI_Woolf2021!$E$9:$E$93-N$58))*(N$58-Fperm_SI_Woolf2021!$E$9:$E$93)/10))),Fperm_SI_Woolf2021!$D$9:$D$93)*N$57+INTERCEPT(Fperm_SI_Woolf2021!$F$9:$F$93*EXP(-Fperm_SI_Woolf2021!$I$9:$I$93*$C82*IF(N$58=Fperm_SI_Woolf2021!$E$9:$E$93,1,EXP(LN((1.1*(Fperm_SI_Woolf2021!$E$9:$E$93-N$58)-63.1579*EXP(-0.19*Fperm_SI_Woolf2021!$E$9:$E$93)+63.1579*EXP(-0.19*N$58))/(Fperm_SI_Woolf2021!$E$9:$E$93-N$58))*(N$58-Fperm_SI_Woolf2021!$E$9:$E$93)/10))) + Fperm_SI_Woolf2021!$G$9:$G$93*EXP(-Fperm_SI_Woolf2021!$J$9:$J$93*$C82*IF(N$58=Fperm_SI_Woolf2021!$E$9:$E$93,1,EXP(LN((1.1*(Fperm_SI_Woolf2021!$E$9:$E$93-N$58)-63.1579*EXP(-0.19*Fperm_SI_Woolf2021!$E$9:$E$93)+63.1579*EXP(-0.19*N$58))/(Fperm_SI_Woolf2021!$E$9:$E$93-N$58))*(N$58-Fperm_SI_Woolf2021!$E$9:$E$93)/10))) + Fperm_SI_Woolf2021!$H$9:$H$93*EXP(-Fperm_SI_Woolf2021!$K$9:$K$93*$C82*IF(N$58=Fperm_SI_Woolf2021!$E$9:$E$93,1,EXP(LN((1.1*(Fperm_SI_Woolf2021!$E$9:$E$93-N$58)-63.1579*EXP(-0.19*Fperm_SI_Woolf2021!$E$9:$E$93)+63.1579*EXP(-0.19*N$58))/(Fperm_SI_Woolf2021!$E$9:$E$93-N$58))*(N$58-Fperm_SI_Woolf2021!$E$9:$E$93)/10))),Fperm_SI_Woolf2021!$D$9:$D$93))</f>
        <v>0.78392300642543189</v>
      </c>
      <c r="O82" s="51" cm="1">
        <f t="array" ref="O82">MIN(1,SLOPE(Fperm_SI_Woolf2021!$F$9:$F$93*EXP(-Fperm_SI_Woolf2021!$I$9:$I$93*$C82*IF(O$58=Fperm_SI_Woolf2021!$E$9:$E$93,1,EXP(LN((1.1*(Fperm_SI_Woolf2021!$E$9:$E$93-O$58)-63.1579*EXP(-0.19*Fperm_SI_Woolf2021!$E$9:$E$93)+63.1579*EXP(-0.19*O$58))/(Fperm_SI_Woolf2021!$E$9:$E$93-O$58))*(O$58-Fperm_SI_Woolf2021!$E$9:$E$93)/10))) + Fperm_SI_Woolf2021!$G$9:$G$93*EXP(-Fperm_SI_Woolf2021!$J$9:$J$93*$C82*IF(O$58=Fperm_SI_Woolf2021!$E$9:$E$93,1,EXP(LN((1.1*(Fperm_SI_Woolf2021!$E$9:$E$93-O$58)-63.1579*EXP(-0.19*Fperm_SI_Woolf2021!$E$9:$E$93)+63.1579*EXP(-0.19*O$58))/(Fperm_SI_Woolf2021!$E$9:$E$93-O$58))*(O$58-Fperm_SI_Woolf2021!$E$9:$E$93)/10))) + Fperm_SI_Woolf2021!$H$9:$H$93*EXP(-Fperm_SI_Woolf2021!$K$9:$K$93*$C82*IF(O$58=Fperm_SI_Woolf2021!$E$9:$E$93,1,EXP(LN((1.1*(Fperm_SI_Woolf2021!$E$9:$E$93-O$58)-63.1579*EXP(-0.19*Fperm_SI_Woolf2021!$E$9:$E$93)+63.1579*EXP(-0.19*O$58))/(Fperm_SI_Woolf2021!$E$9:$E$93-O$58))*(O$58-Fperm_SI_Woolf2021!$E$9:$E$93)/10))),Fperm_SI_Woolf2021!$D$9:$D$93)*O$57+INTERCEPT(Fperm_SI_Woolf2021!$F$9:$F$93*EXP(-Fperm_SI_Woolf2021!$I$9:$I$93*$C82*IF(O$58=Fperm_SI_Woolf2021!$E$9:$E$93,1,EXP(LN((1.1*(Fperm_SI_Woolf2021!$E$9:$E$93-O$58)-63.1579*EXP(-0.19*Fperm_SI_Woolf2021!$E$9:$E$93)+63.1579*EXP(-0.19*O$58))/(Fperm_SI_Woolf2021!$E$9:$E$93-O$58))*(O$58-Fperm_SI_Woolf2021!$E$9:$E$93)/10))) + Fperm_SI_Woolf2021!$G$9:$G$93*EXP(-Fperm_SI_Woolf2021!$J$9:$J$93*$C82*IF(O$58=Fperm_SI_Woolf2021!$E$9:$E$93,1,EXP(LN((1.1*(Fperm_SI_Woolf2021!$E$9:$E$93-O$58)-63.1579*EXP(-0.19*Fperm_SI_Woolf2021!$E$9:$E$93)+63.1579*EXP(-0.19*O$58))/(Fperm_SI_Woolf2021!$E$9:$E$93-O$58))*(O$58-Fperm_SI_Woolf2021!$E$9:$E$93)/10))) + Fperm_SI_Woolf2021!$H$9:$H$93*EXP(-Fperm_SI_Woolf2021!$K$9:$K$93*$C82*IF(O$58=Fperm_SI_Woolf2021!$E$9:$E$93,1,EXP(LN((1.1*(Fperm_SI_Woolf2021!$E$9:$E$93-O$58)-63.1579*EXP(-0.19*Fperm_SI_Woolf2021!$E$9:$E$93)+63.1579*EXP(-0.19*O$58))/(Fperm_SI_Woolf2021!$E$9:$E$93-O$58))*(O$58-Fperm_SI_Woolf2021!$E$9:$E$93)/10))),Fperm_SI_Woolf2021!$D$9:$D$93))</f>
        <v>0.75508796164189307</v>
      </c>
      <c r="P82" s="51" cm="1">
        <f t="array" ref="P82">MIN(1,SLOPE(Fperm_SI_Woolf2021!$F$9:$F$93*EXP(-Fperm_SI_Woolf2021!$I$9:$I$93*$C82*IF(P$58=Fperm_SI_Woolf2021!$E$9:$E$93,1,EXP(LN((1.1*(Fperm_SI_Woolf2021!$E$9:$E$93-P$58)-63.1579*EXP(-0.19*Fperm_SI_Woolf2021!$E$9:$E$93)+63.1579*EXP(-0.19*P$58))/(Fperm_SI_Woolf2021!$E$9:$E$93-P$58))*(P$58-Fperm_SI_Woolf2021!$E$9:$E$93)/10))) + Fperm_SI_Woolf2021!$G$9:$G$93*EXP(-Fperm_SI_Woolf2021!$J$9:$J$93*$C82*IF(P$58=Fperm_SI_Woolf2021!$E$9:$E$93,1,EXP(LN((1.1*(Fperm_SI_Woolf2021!$E$9:$E$93-P$58)-63.1579*EXP(-0.19*Fperm_SI_Woolf2021!$E$9:$E$93)+63.1579*EXP(-0.19*P$58))/(Fperm_SI_Woolf2021!$E$9:$E$93-P$58))*(P$58-Fperm_SI_Woolf2021!$E$9:$E$93)/10))) + Fperm_SI_Woolf2021!$H$9:$H$93*EXP(-Fperm_SI_Woolf2021!$K$9:$K$93*$C82*IF(P$58=Fperm_SI_Woolf2021!$E$9:$E$93,1,EXP(LN((1.1*(Fperm_SI_Woolf2021!$E$9:$E$93-P$58)-63.1579*EXP(-0.19*Fperm_SI_Woolf2021!$E$9:$E$93)+63.1579*EXP(-0.19*P$58))/(Fperm_SI_Woolf2021!$E$9:$E$93-P$58))*(P$58-Fperm_SI_Woolf2021!$E$9:$E$93)/10))),Fperm_SI_Woolf2021!$D$9:$D$93)*P$57+INTERCEPT(Fperm_SI_Woolf2021!$F$9:$F$93*EXP(-Fperm_SI_Woolf2021!$I$9:$I$93*$C82*IF(P$58=Fperm_SI_Woolf2021!$E$9:$E$93,1,EXP(LN((1.1*(Fperm_SI_Woolf2021!$E$9:$E$93-P$58)-63.1579*EXP(-0.19*Fperm_SI_Woolf2021!$E$9:$E$93)+63.1579*EXP(-0.19*P$58))/(Fperm_SI_Woolf2021!$E$9:$E$93-P$58))*(P$58-Fperm_SI_Woolf2021!$E$9:$E$93)/10))) + Fperm_SI_Woolf2021!$G$9:$G$93*EXP(-Fperm_SI_Woolf2021!$J$9:$J$93*$C82*IF(P$58=Fperm_SI_Woolf2021!$E$9:$E$93,1,EXP(LN((1.1*(Fperm_SI_Woolf2021!$E$9:$E$93-P$58)-63.1579*EXP(-0.19*Fperm_SI_Woolf2021!$E$9:$E$93)+63.1579*EXP(-0.19*P$58))/(Fperm_SI_Woolf2021!$E$9:$E$93-P$58))*(P$58-Fperm_SI_Woolf2021!$E$9:$E$93)/10))) + Fperm_SI_Woolf2021!$H$9:$H$93*EXP(-Fperm_SI_Woolf2021!$K$9:$K$93*$C82*IF(P$58=Fperm_SI_Woolf2021!$E$9:$E$93,1,EXP(LN((1.1*(Fperm_SI_Woolf2021!$E$9:$E$93-P$58)-63.1579*EXP(-0.19*Fperm_SI_Woolf2021!$E$9:$E$93)+63.1579*EXP(-0.19*P$58))/(Fperm_SI_Woolf2021!$E$9:$E$93-P$58))*(P$58-Fperm_SI_Woolf2021!$E$9:$E$93)/10))),Fperm_SI_Woolf2021!$D$9:$D$93))</f>
        <v>0.72625291685835425</v>
      </c>
      <c r="Q82" s="51" cm="1">
        <f t="array" ref="Q82">MIN(1,SLOPE(Fperm_SI_Woolf2021!$F$9:$F$93*EXP(-Fperm_SI_Woolf2021!$I$9:$I$93*$C82*IF(Q$58=Fperm_SI_Woolf2021!$E$9:$E$93,1,EXP(LN((1.1*(Fperm_SI_Woolf2021!$E$9:$E$93-Q$58)-63.1579*EXP(-0.19*Fperm_SI_Woolf2021!$E$9:$E$93)+63.1579*EXP(-0.19*Q$58))/(Fperm_SI_Woolf2021!$E$9:$E$93-Q$58))*(Q$58-Fperm_SI_Woolf2021!$E$9:$E$93)/10))) + Fperm_SI_Woolf2021!$G$9:$G$93*EXP(-Fperm_SI_Woolf2021!$J$9:$J$93*$C82*IF(Q$58=Fperm_SI_Woolf2021!$E$9:$E$93,1,EXP(LN((1.1*(Fperm_SI_Woolf2021!$E$9:$E$93-Q$58)-63.1579*EXP(-0.19*Fperm_SI_Woolf2021!$E$9:$E$93)+63.1579*EXP(-0.19*Q$58))/(Fperm_SI_Woolf2021!$E$9:$E$93-Q$58))*(Q$58-Fperm_SI_Woolf2021!$E$9:$E$93)/10))) + Fperm_SI_Woolf2021!$H$9:$H$93*EXP(-Fperm_SI_Woolf2021!$K$9:$K$93*$C82*IF(Q$58=Fperm_SI_Woolf2021!$E$9:$E$93,1,EXP(LN((1.1*(Fperm_SI_Woolf2021!$E$9:$E$93-Q$58)-63.1579*EXP(-0.19*Fperm_SI_Woolf2021!$E$9:$E$93)+63.1579*EXP(-0.19*Q$58))/(Fperm_SI_Woolf2021!$E$9:$E$93-Q$58))*(Q$58-Fperm_SI_Woolf2021!$E$9:$E$93)/10))),Fperm_SI_Woolf2021!$D$9:$D$93)*Q$57+INTERCEPT(Fperm_SI_Woolf2021!$F$9:$F$93*EXP(-Fperm_SI_Woolf2021!$I$9:$I$93*$C82*IF(Q$58=Fperm_SI_Woolf2021!$E$9:$E$93,1,EXP(LN((1.1*(Fperm_SI_Woolf2021!$E$9:$E$93-Q$58)-63.1579*EXP(-0.19*Fperm_SI_Woolf2021!$E$9:$E$93)+63.1579*EXP(-0.19*Q$58))/(Fperm_SI_Woolf2021!$E$9:$E$93-Q$58))*(Q$58-Fperm_SI_Woolf2021!$E$9:$E$93)/10))) + Fperm_SI_Woolf2021!$G$9:$G$93*EXP(-Fperm_SI_Woolf2021!$J$9:$J$93*$C82*IF(Q$58=Fperm_SI_Woolf2021!$E$9:$E$93,1,EXP(LN((1.1*(Fperm_SI_Woolf2021!$E$9:$E$93-Q$58)-63.1579*EXP(-0.19*Fperm_SI_Woolf2021!$E$9:$E$93)+63.1579*EXP(-0.19*Q$58))/(Fperm_SI_Woolf2021!$E$9:$E$93-Q$58))*(Q$58-Fperm_SI_Woolf2021!$E$9:$E$93)/10))) + Fperm_SI_Woolf2021!$H$9:$H$93*EXP(-Fperm_SI_Woolf2021!$K$9:$K$93*$C82*IF(Q$58=Fperm_SI_Woolf2021!$E$9:$E$93,1,EXP(LN((1.1*(Fperm_SI_Woolf2021!$E$9:$E$93-Q$58)-63.1579*EXP(-0.19*Fperm_SI_Woolf2021!$E$9:$E$93)+63.1579*EXP(-0.19*Q$58))/(Fperm_SI_Woolf2021!$E$9:$E$93-Q$58))*(Q$58-Fperm_SI_Woolf2021!$E$9:$E$93)/10))),Fperm_SI_Woolf2021!$D$9:$D$93))</f>
        <v>0.69741787207481543</v>
      </c>
      <c r="R82" s="51" cm="1">
        <f t="array" ref="R82">MIN(1,SLOPE(Fperm_SI_Woolf2021!$F$9:$F$93*EXP(-Fperm_SI_Woolf2021!$I$9:$I$93*$C82*IF(R$58=Fperm_SI_Woolf2021!$E$9:$E$93,1,EXP(LN((1.1*(Fperm_SI_Woolf2021!$E$9:$E$93-R$58)-63.1579*EXP(-0.19*Fperm_SI_Woolf2021!$E$9:$E$93)+63.1579*EXP(-0.19*R$58))/(Fperm_SI_Woolf2021!$E$9:$E$93-R$58))*(R$58-Fperm_SI_Woolf2021!$E$9:$E$93)/10))) + Fperm_SI_Woolf2021!$G$9:$G$93*EXP(-Fperm_SI_Woolf2021!$J$9:$J$93*$C82*IF(R$58=Fperm_SI_Woolf2021!$E$9:$E$93,1,EXP(LN((1.1*(Fperm_SI_Woolf2021!$E$9:$E$93-R$58)-63.1579*EXP(-0.19*Fperm_SI_Woolf2021!$E$9:$E$93)+63.1579*EXP(-0.19*R$58))/(Fperm_SI_Woolf2021!$E$9:$E$93-R$58))*(R$58-Fperm_SI_Woolf2021!$E$9:$E$93)/10))) + Fperm_SI_Woolf2021!$H$9:$H$93*EXP(-Fperm_SI_Woolf2021!$K$9:$K$93*$C82*IF(R$58=Fperm_SI_Woolf2021!$E$9:$E$93,1,EXP(LN((1.1*(Fperm_SI_Woolf2021!$E$9:$E$93-R$58)-63.1579*EXP(-0.19*Fperm_SI_Woolf2021!$E$9:$E$93)+63.1579*EXP(-0.19*R$58))/(Fperm_SI_Woolf2021!$E$9:$E$93-R$58))*(R$58-Fperm_SI_Woolf2021!$E$9:$E$93)/10))),Fperm_SI_Woolf2021!$D$9:$D$93)*R$57+INTERCEPT(Fperm_SI_Woolf2021!$F$9:$F$93*EXP(-Fperm_SI_Woolf2021!$I$9:$I$93*$C82*IF(R$58=Fperm_SI_Woolf2021!$E$9:$E$93,1,EXP(LN((1.1*(Fperm_SI_Woolf2021!$E$9:$E$93-R$58)-63.1579*EXP(-0.19*Fperm_SI_Woolf2021!$E$9:$E$93)+63.1579*EXP(-0.19*R$58))/(Fperm_SI_Woolf2021!$E$9:$E$93-R$58))*(R$58-Fperm_SI_Woolf2021!$E$9:$E$93)/10))) + Fperm_SI_Woolf2021!$G$9:$G$93*EXP(-Fperm_SI_Woolf2021!$J$9:$J$93*$C82*IF(R$58=Fperm_SI_Woolf2021!$E$9:$E$93,1,EXP(LN((1.1*(Fperm_SI_Woolf2021!$E$9:$E$93-R$58)-63.1579*EXP(-0.19*Fperm_SI_Woolf2021!$E$9:$E$93)+63.1579*EXP(-0.19*R$58))/(Fperm_SI_Woolf2021!$E$9:$E$93-R$58))*(R$58-Fperm_SI_Woolf2021!$E$9:$E$93)/10))) + Fperm_SI_Woolf2021!$H$9:$H$93*EXP(-Fperm_SI_Woolf2021!$K$9:$K$93*$C82*IF(R$58=Fperm_SI_Woolf2021!$E$9:$E$93,1,EXP(LN((1.1*(Fperm_SI_Woolf2021!$E$9:$E$93-R$58)-63.1579*EXP(-0.19*Fperm_SI_Woolf2021!$E$9:$E$93)+63.1579*EXP(-0.19*R$58))/(Fperm_SI_Woolf2021!$E$9:$E$93-R$58))*(R$58-Fperm_SI_Woolf2021!$E$9:$E$93)/10))),Fperm_SI_Woolf2021!$D$9:$D$93))</f>
        <v>0.6685828272912766</v>
      </c>
      <c r="S82" s="51" cm="1">
        <f t="array" ref="S82">MIN(1,SLOPE(Fperm_SI_Woolf2021!$F$9:$F$93*EXP(-Fperm_SI_Woolf2021!$I$9:$I$93*$C82*IF(S$58=Fperm_SI_Woolf2021!$E$9:$E$93,1,EXP(LN((1.1*(Fperm_SI_Woolf2021!$E$9:$E$93-S$58)-63.1579*EXP(-0.19*Fperm_SI_Woolf2021!$E$9:$E$93)+63.1579*EXP(-0.19*S$58))/(Fperm_SI_Woolf2021!$E$9:$E$93-S$58))*(S$58-Fperm_SI_Woolf2021!$E$9:$E$93)/10))) + Fperm_SI_Woolf2021!$G$9:$G$93*EXP(-Fperm_SI_Woolf2021!$J$9:$J$93*$C82*IF(S$58=Fperm_SI_Woolf2021!$E$9:$E$93,1,EXP(LN((1.1*(Fperm_SI_Woolf2021!$E$9:$E$93-S$58)-63.1579*EXP(-0.19*Fperm_SI_Woolf2021!$E$9:$E$93)+63.1579*EXP(-0.19*S$58))/(Fperm_SI_Woolf2021!$E$9:$E$93-S$58))*(S$58-Fperm_SI_Woolf2021!$E$9:$E$93)/10))) + Fperm_SI_Woolf2021!$H$9:$H$93*EXP(-Fperm_SI_Woolf2021!$K$9:$K$93*$C82*IF(S$58=Fperm_SI_Woolf2021!$E$9:$E$93,1,EXP(LN((1.1*(Fperm_SI_Woolf2021!$E$9:$E$93-S$58)-63.1579*EXP(-0.19*Fperm_SI_Woolf2021!$E$9:$E$93)+63.1579*EXP(-0.19*S$58))/(Fperm_SI_Woolf2021!$E$9:$E$93-S$58))*(S$58-Fperm_SI_Woolf2021!$E$9:$E$93)/10))),Fperm_SI_Woolf2021!$D$9:$D$93)*S$57+INTERCEPT(Fperm_SI_Woolf2021!$F$9:$F$93*EXP(-Fperm_SI_Woolf2021!$I$9:$I$93*$C82*IF(S$58=Fperm_SI_Woolf2021!$E$9:$E$93,1,EXP(LN((1.1*(Fperm_SI_Woolf2021!$E$9:$E$93-S$58)-63.1579*EXP(-0.19*Fperm_SI_Woolf2021!$E$9:$E$93)+63.1579*EXP(-0.19*S$58))/(Fperm_SI_Woolf2021!$E$9:$E$93-S$58))*(S$58-Fperm_SI_Woolf2021!$E$9:$E$93)/10))) + Fperm_SI_Woolf2021!$G$9:$G$93*EXP(-Fperm_SI_Woolf2021!$J$9:$J$93*$C82*IF(S$58=Fperm_SI_Woolf2021!$E$9:$E$93,1,EXP(LN((1.1*(Fperm_SI_Woolf2021!$E$9:$E$93-S$58)-63.1579*EXP(-0.19*Fperm_SI_Woolf2021!$E$9:$E$93)+63.1579*EXP(-0.19*S$58))/(Fperm_SI_Woolf2021!$E$9:$E$93-S$58))*(S$58-Fperm_SI_Woolf2021!$E$9:$E$93)/10))) + Fperm_SI_Woolf2021!$H$9:$H$93*EXP(-Fperm_SI_Woolf2021!$K$9:$K$93*$C82*IF(S$58=Fperm_SI_Woolf2021!$E$9:$E$93,1,EXP(LN((1.1*(Fperm_SI_Woolf2021!$E$9:$E$93-S$58)-63.1579*EXP(-0.19*Fperm_SI_Woolf2021!$E$9:$E$93)+63.1579*EXP(-0.19*S$58))/(Fperm_SI_Woolf2021!$E$9:$E$93-S$58))*(S$58-Fperm_SI_Woolf2021!$E$9:$E$93)/10))),Fperm_SI_Woolf2021!$D$9:$D$93))</f>
        <v>0.94869259507877102</v>
      </c>
      <c r="T82" s="51" cm="1">
        <f t="array" ref="T82">MIN(1,SLOPE(Fperm_SI_Woolf2021!$F$9:$F$93*EXP(-Fperm_SI_Woolf2021!$I$9:$I$93*$C82*IF(T$58=Fperm_SI_Woolf2021!$E$9:$E$93,1,EXP(LN((1.1*(Fperm_SI_Woolf2021!$E$9:$E$93-T$58)-63.1579*EXP(-0.19*Fperm_SI_Woolf2021!$E$9:$E$93)+63.1579*EXP(-0.19*T$58))/(Fperm_SI_Woolf2021!$E$9:$E$93-T$58))*(T$58-Fperm_SI_Woolf2021!$E$9:$E$93)/10))) + Fperm_SI_Woolf2021!$G$9:$G$93*EXP(-Fperm_SI_Woolf2021!$J$9:$J$93*$C82*IF(T$58=Fperm_SI_Woolf2021!$E$9:$E$93,1,EXP(LN((1.1*(Fperm_SI_Woolf2021!$E$9:$E$93-T$58)-63.1579*EXP(-0.19*Fperm_SI_Woolf2021!$E$9:$E$93)+63.1579*EXP(-0.19*T$58))/(Fperm_SI_Woolf2021!$E$9:$E$93-T$58))*(T$58-Fperm_SI_Woolf2021!$E$9:$E$93)/10))) + Fperm_SI_Woolf2021!$H$9:$H$93*EXP(-Fperm_SI_Woolf2021!$K$9:$K$93*$C82*IF(T$58=Fperm_SI_Woolf2021!$E$9:$E$93,1,EXP(LN((1.1*(Fperm_SI_Woolf2021!$E$9:$E$93-T$58)-63.1579*EXP(-0.19*Fperm_SI_Woolf2021!$E$9:$E$93)+63.1579*EXP(-0.19*T$58))/(Fperm_SI_Woolf2021!$E$9:$E$93-T$58))*(T$58-Fperm_SI_Woolf2021!$E$9:$E$93)/10))),Fperm_SI_Woolf2021!$D$9:$D$93)*T$57+INTERCEPT(Fperm_SI_Woolf2021!$F$9:$F$93*EXP(-Fperm_SI_Woolf2021!$I$9:$I$93*$C82*IF(T$58=Fperm_SI_Woolf2021!$E$9:$E$93,1,EXP(LN((1.1*(Fperm_SI_Woolf2021!$E$9:$E$93-T$58)-63.1579*EXP(-0.19*Fperm_SI_Woolf2021!$E$9:$E$93)+63.1579*EXP(-0.19*T$58))/(Fperm_SI_Woolf2021!$E$9:$E$93-T$58))*(T$58-Fperm_SI_Woolf2021!$E$9:$E$93)/10))) + Fperm_SI_Woolf2021!$G$9:$G$93*EXP(-Fperm_SI_Woolf2021!$J$9:$J$93*$C82*IF(T$58=Fperm_SI_Woolf2021!$E$9:$E$93,1,EXP(LN((1.1*(Fperm_SI_Woolf2021!$E$9:$E$93-T$58)-63.1579*EXP(-0.19*Fperm_SI_Woolf2021!$E$9:$E$93)+63.1579*EXP(-0.19*T$58))/(Fperm_SI_Woolf2021!$E$9:$E$93-T$58))*(T$58-Fperm_SI_Woolf2021!$E$9:$E$93)/10))) + Fperm_SI_Woolf2021!$H$9:$H$93*EXP(-Fperm_SI_Woolf2021!$K$9:$K$93*$C82*IF(T$58=Fperm_SI_Woolf2021!$E$9:$E$93,1,EXP(LN((1.1*(Fperm_SI_Woolf2021!$E$9:$E$93-T$58)-63.1579*EXP(-0.19*Fperm_SI_Woolf2021!$E$9:$E$93)+63.1579*EXP(-0.19*T$58))/(Fperm_SI_Woolf2021!$E$9:$E$93-T$58))*(T$58-Fperm_SI_Woolf2021!$E$9:$E$93)/10))),Fperm_SI_Woolf2021!$D$9:$D$93))</f>
        <v>0.91601445870873976</v>
      </c>
      <c r="U82" s="51" cm="1">
        <f t="array" ref="U82">MIN(1,SLOPE(Fperm_SI_Woolf2021!$F$9:$F$93*EXP(-Fperm_SI_Woolf2021!$I$9:$I$93*$C82*IF(U$58=Fperm_SI_Woolf2021!$E$9:$E$93,1,EXP(LN((1.1*(Fperm_SI_Woolf2021!$E$9:$E$93-U$58)-63.1579*EXP(-0.19*Fperm_SI_Woolf2021!$E$9:$E$93)+63.1579*EXP(-0.19*U$58))/(Fperm_SI_Woolf2021!$E$9:$E$93-U$58))*(U$58-Fperm_SI_Woolf2021!$E$9:$E$93)/10))) + Fperm_SI_Woolf2021!$G$9:$G$93*EXP(-Fperm_SI_Woolf2021!$J$9:$J$93*$C82*IF(U$58=Fperm_SI_Woolf2021!$E$9:$E$93,1,EXP(LN((1.1*(Fperm_SI_Woolf2021!$E$9:$E$93-U$58)-63.1579*EXP(-0.19*Fperm_SI_Woolf2021!$E$9:$E$93)+63.1579*EXP(-0.19*U$58))/(Fperm_SI_Woolf2021!$E$9:$E$93-U$58))*(U$58-Fperm_SI_Woolf2021!$E$9:$E$93)/10))) + Fperm_SI_Woolf2021!$H$9:$H$93*EXP(-Fperm_SI_Woolf2021!$K$9:$K$93*$C82*IF(U$58=Fperm_SI_Woolf2021!$E$9:$E$93,1,EXP(LN((1.1*(Fperm_SI_Woolf2021!$E$9:$E$93-U$58)-63.1579*EXP(-0.19*Fperm_SI_Woolf2021!$E$9:$E$93)+63.1579*EXP(-0.19*U$58))/(Fperm_SI_Woolf2021!$E$9:$E$93-U$58))*(U$58-Fperm_SI_Woolf2021!$E$9:$E$93)/10))),Fperm_SI_Woolf2021!$D$9:$D$93)*U$57+INTERCEPT(Fperm_SI_Woolf2021!$F$9:$F$93*EXP(-Fperm_SI_Woolf2021!$I$9:$I$93*$C82*IF(U$58=Fperm_SI_Woolf2021!$E$9:$E$93,1,EXP(LN((1.1*(Fperm_SI_Woolf2021!$E$9:$E$93-U$58)-63.1579*EXP(-0.19*Fperm_SI_Woolf2021!$E$9:$E$93)+63.1579*EXP(-0.19*U$58))/(Fperm_SI_Woolf2021!$E$9:$E$93-U$58))*(U$58-Fperm_SI_Woolf2021!$E$9:$E$93)/10))) + Fperm_SI_Woolf2021!$G$9:$G$93*EXP(-Fperm_SI_Woolf2021!$J$9:$J$93*$C82*IF(U$58=Fperm_SI_Woolf2021!$E$9:$E$93,1,EXP(LN((1.1*(Fperm_SI_Woolf2021!$E$9:$E$93-U$58)-63.1579*EXP(-0.19*Fperm_SI_Woolf2021!$E$9:$E$93)+63.1579*EXP(-0.19*U$58))/(Fperm_SI_Woolf2021!$E$9:$E$93-U$58))*(U$58-Fperm_SI_Woolf2021!$E$9:$E$93)/10))) + Fperm_SI_Woolf2021!$H$9:$H$93*EXP(-Fperm_SI_Woolf2021!$K$9:$K$93*$C82*IF(U$58=Fperm_SI_Woolf2021!$E$9:$E$93,1,EXP(LN((1.1*(Fperm_SI_Woolf2021!$E$9:$E$93-U$58)-63.1579*EXP(-0.19*Fperm_SI_Woolf2021!$E$9:$E$93)+63.1579*EXP(-0.19*U$58))/(Fperm_SI_Woolf2021!$E$9:$E$93-U$58))*(U$58-Fperm_SI_Woolf2021!$E$9:$E$93)/10))),Fperm_SI_Woolf2021!$D$9:$D$93))</f>
        <v>0.88333632233870851</v>
      </c>
      <c r="V82" s="51" cm="1">
        <f t="array" ref="V82">MIN(1,SLOPE(Fperm_SI_Woolf2021!$F$9:$F$93*EXP(-Fperm_SI_Woolf2021!$I$9:$I$93*$C82*IF(V$58=Fperm_SI_Woolf2021!$E$9:$E$93,1,EXP(LN((1.1*(Fperm_SI_Woolf2021!$E$9:$E$93-V$58)-63.1579*EXP(-0.19*Fperm_SI_Woolf2021!$E$9:$E$93)+63.1579*EXP(-0.19*V$58))/(Fperm_SI_Woolf2021!$E$9:$E$93-V$58))*(V$58-Fperm_SI_Woolf2021!$E$9:$E$93)/10))) + Fperm_SI_Woolf2021!$G$9:$G$93*EXP(-Fperm_SI_Woolf2021!$J$9:$J$93*$C82*IF(V$58=Fperm_SI_Woolf2021!$E$9:$E$93,1,EXP(LN((1.1*(Fperm_SI_Woolf2021!$E$9:$E$93-V$58)-63.1579*EXP(-0.19*Fperm_SI_Woolf2021!$E$9:$E$93)+63.1579*EXP(-0.19*V$58))/(Fperm_SI_Woolf2021!$E$9:$E$93-V$58))*(V$58-Fperm_SI_Woolf2021!$E$9:$E$93)/10))) + Fperm_SI_Woolf2021!$H$9:$H$93*EXP(-Fperm_SI_Woolf2021!$K$9:$K$93*$C82*IF(V$58=Fperm_SI_Woolf2021!$E$9:$E$93,1,EXP(LN((1.1*(Fperm_SI_Woolf2021!$E$9:$E$93-V$58)-63.1579*EXP(-0.19*Fperm_SI_Woolf2021!$E$9:$E$93)+63.1579*EXP(-0.19*V$58))/(Fperm_SI_Woolf2021!$E$9:$E$93-V$58))*(V$58-Fperm_SI_Woolf2021!$E$9:$E$93)/10))),Fperm_SI_Woolf2021!$D$9:$D$93)*V$57+INTERCEPT(Fperm_SI_Woolf2021!$F$9:$F$93*EXP(-Fperm_SI_Woolf2021!$I$9:$I$93*$C82*IF(V$58=Fperm_SI_Woolf2021!$E$9:$E$93,1,EXP(LN((1.1*(Fperm_SI_Woolf2021!$E$9:$E$93-V$58)-63.1579*EXP(-0.19*Fperm_SI_Woolf2021!$E$9:$E$93)+63.1579*EXP(-0.19*V$58))/(Fperm_SI_Woolf2021!$E$9:$E$93-V$58))*(V$58-Fperm_SI_Woolf2021!$E$9:$E$93)/10))) + Fperm_SI_Woolf2021!$G$9:$G$93*EXP(-Fperm_SI_Woolf2021!$J$9:$J$93*$C82*IF(V$58=Fperm_SI_Woolf2021!$E$9:$E$93,1,EXP(LN((1.1*(Fperm_SI_Woolf2021!$E$9:$E$93-V$58)-63.1579*EXP(-0.19*Fperm_SI_Woolf2021!$E$9:$E$93)+63.1579*EXP(-0.19*V$58))/(Fperm_SI_Woolf2021!$E$9:$E$93-V$58))*(V$58-Fperm_SI_Woolf2021!$E$9:$E$93)/10))) + Fperm_SI_Woolf2021!$H$9:$H$93*EXP(-Fperm_SI_Woolf2021!$K$9:$K$93*$C82*IF(V$58=Fperm_SI_Woolf2021!$E$9:$E$93,1,EXP(LN((1.1*(Fperm_SI_Woolf2021!$E$9:$E$93-V$58)-63.1579*EXP(-0.19*Fperm_SI_Woolf2021!$E$9:$E$93)+63.1579*EXP(-0.19*V$58))/(Fperm_SI_Woolf2021!$E$9:$E$93-V$58))*(V$58-Fperm_SI_Woolf2021!$E$9:$E$93)/10))),Fperm_SI_Woolf2021!$D$9:$D$93))</f>
        <v>0.85065818596867737</v>
      </c>
      <c r="W82" s="51" cm="1">
        <f t="array" ref="W82">MIN(1,SLOPE(Fperm_SI_Woolf2021!$F$9:$F$93*EXP(-Fperm_SI_Woolf2021!$I$9:$I$93*$C82*IF(W$58=Fperm_SI_Woolf2021!$E$9:$E$93,1,EXP(LN((1.1*(Fperm_SI_Woolf2021!$E$9:$E$93-W$58)-63.1579*EXP(-0.19*Fperm_SI_Woolf2021!$E$9:$E$93)+63.1579*EXP(-0.19*W$58))/(Fperm_SI_Woolf2021!$E$9:$E$93-W$58))*(W$58-Fperm_SI_Woolf2021!$E$9:$E$93)/10))) + Fperm_SI_Woolf2021!$G$9:$G$93*EXP(-Fperm_SI_Woolf2021!$J$9:$J$93*$C82*IF(W$58=Fperm_SI_Woolf2021!$E$9:$E$93,1,EXP(LN((1.1*(Fperm_SI_Woolf2021!$E$9:$E$93-W$58)-63.1579*EXP(-0.19*Fperm_SI_Woolf2021!$E$9:$E$93)+63.1579*EXP(-0.19*W$58))/(Fperm_SI_Woolf2021!$E$9:$E$93-W$58))*(W$58-Fperm_SI_Woolf2021!$E$9:$E$93)/10))) + Fperm_SI_Woolf2021!$H$9:$H$93*EXP(-Fperm_SI_Woolf2021!$K$9:$K$93*$C82*IF(W$58=Fperm_SI_Woolf2021!$E$9:$E$93,1,EXP(LN((1.1*(Fperm_SI_Woolf2021!$E$9:$E$93-W$58)-63.1579*EXP(-0.19*Fperm_SI_Woolf2021!$E$9:$E$93)+63.1579*EXP(-0.19*W$58))/(Fperm_SI_Woolf2021!$E$9:$E$93-W$58))*(W$58-Fperm_SI_Woolf2021!$E$9:$E$93)/10))),Fperm_SI_Woolf2021!$D$9:$D$93)*W$57+INTERCEPT(Fperm_SI_Woolf2021!$F$9:$F$93*EXP(-Fperm_SI_Woolf2021!$I$9:$I$93*$C82*IF(W$58=Fperm_SI_Woolf2021!$E$9:$E$93,1,EXP(LN((1.1*(Fperm_SI_Woolf2021!$E$9:$E$93-W$58)-63.1579*EXP(-0.19*Fperm_SI_Woolf2021!$E$9:$E$93)+63.1579*EXP(-0.19*W$58))/(Fperm_SI_Woolf2021!$E$9:$E$93-W$58))*(W$58-Fperm_SI_Woolf2021!$E$9:$E$93)/10))) + Fperm_SI_Woolf2021!$G$9:$G$93*EXP(-Fperm_SI_Woolf2021!$J$9:$J$93*$C82*IF(W$58=Fperm_SI_Woolf2021!$E$9:$E$93,1,EXP(LN((1.1*(Fperm_SI_Woolf2021!$E$9:$E$93-W$58)-63.1579*EXP(-0.19*Fperm_SI_Woolf2021!$E$9:$E$93)+63.1579*EXP(-0.19*W$58))/(Fperm_SI_Woolf2021!$E$9:$E$93-W$58))*(W$58-Fperm_SI_Woolf2021!$E$9:$E$93)/10))) + Fperm_SI_Woolf2021!$H$9:$H$93*EXP(-Fperm_SI_Woolf2021!$K$9:$K$93*$C82*IF(W$58=Fperm_SI_Woolf2021!$E$9:$E$93,1,EXP(LN((1.1*(Fperm_SI_Woolf2021!$E$9:$E$93-W$58)-63.1579*EXP(-0.19*Fperm_SI_Woolf2021!$E$9:$E$93)+63.1579*EXP(-0.19*W$58))/(Fperm_SI_Woolf2021!$E$9:$E$93-W$58))*(W$58-Fperm_SI_Woolf2021!$E$9:$E$93)/10))),Fperm_SI_Woolf2021!$D$9:$D$93))</f>
        <v>0.81798004959864623</v>
      </c>
      <c r="X82" s="51" cm="1">
        <f t="array" ref="X82">MIN(1,SLOPE(Fperm_SI_Woolf2021!$F$9:$F$93*EXP(-Fperm_SI_Woolf2021!$I$9:$I$93*$C82*IF(X$58=Fperm_SI_Woolf2021!$E$9:$E$93,1,EXP(LN((1.1*(Fperm_SI_Woolf2021!$E$9:$E$93-X$58)-63.1579*EXP(-0.19*Fperm_SI_Woolf2021!$E$9:$E$93)+63.1579*EXP(-0.19*X$58))/(Fperm_SI_Woolf2021!$E$9:$E$93-X$58))*(X$58-Fperm_SI_Woolf2021!$E$9:$E$93)/10))) + Fperm_SI_Woolf2021!$G$9:$G$93*EXP(-Fperm_SI_Woolf2021!$J$9:$J$93*$C82*IF(X$58=Fperm_SI_Woolf2021!$E$9:$E$93,1,EXP(LN((1.1*(Fperm_SI_Woolf2021!$E$9:$E$93-X$58)-63.1579*EXP(-0.19*Fperm_SI_Woolf2021!$E$9:$E$93)+63.1579*EXP(-0.19*X$58))/(Fperm_SI_Woolf2021!$E$9:$E$93-X$58))*(X$58-Fperm_SI_Woolf2021!$E$9:$E$93)/10))) + Fperm_SI_Woolf2021!$H$9:$H$93*EXP(-Fperm_SI_Woolf2021!$K$9:$K$93*$C82*IF(X$58=Fperm_SI_Woolf2021!$E$9:$E$93,1,EXP(LN((1.1*(Fperm_SI_Woolf2021!$E$9:$E$93-X$58)-63.1579*EXP(-0.19*Fperm_SI_Woolf2021!$E$9:$E$93)+63.1579*EXP(-0.19*X$58))/(Fperm_SI_Woolf2021!$E$9:$E$93-X$58))*(X$58-Fperm_SI_Woolf2021!$E$9:$E$93)/10))),Fperm_SI_Woolf2021!$D$9:$D$93)*X$57+INTERCEPT(Fperm_SI_Woolf2021!$F$9:$F$93*EXP(-Fperm_SI_Woolf2021!$I$9:$I$93*$C82*IF(X$58=Fperm_SI_Woolf2021!$E$9:$E$93,1,EXP(LN((1.1*(Fperm_SI_Woolf2021!$E$9:$E$93-X$58)-63.1579*EXP(-0.19*Fperm_SI_Woolf2021!$E$9:$E$93)+63.1579*EXP(-0.19*X$58))/(Fperm_SI_Woolf2021!$E$9:$E$93-X$58))*(X$58-Fperm_SI_Woolf2021!$E$9:$E$93)/10))) + Fperm_SI_Woolf2021!$G$9:$G$93*EXP(-Fperm_SI_Woolf2021!$J$9:$J$93*$C82*IF(X$58=Fperm_SI_Woolf2021!$E$9:$E$93,1,EXP(LN((1.1*(Fperm_SI_Woolf2021!$E$9:$E$93-X$58)-63.1579*EXP(-0.19*Fperm_SI_Woolf2021!$E$9:$E$93)+63.1579*EXP(-0.19*X$58))/(Fperm_SI_Woolf2021!$E$9:$E$93-X$58))*(X$58-Fperm_SI_Woolf2021!$E$9:$E$93)/10))) + Fperm_SI_Woolf2021!$H$9:$H$93*EXP(-Fperm_SI_Woolf2021!$K$9:$K$93*$C82*IF(X$58=Fperm_SI_Woolf2021!$E$9:$E$93,1,EXP(LN((1.1*(Fperm_SI_Woolf2021!$E$9:$E$93-X$58)-63.1579*EXP(-0.19*Fperm_SI_Woolf2021!$E$9:$E$93)+63.1579*EXP(-0.19*X$58))/(Fperm_SI_Woolf2021!$E$9:$E$93-X$58))*(X$58-Fperm_SI_Woolf2021!$E$9:$E$93)/10))),Fperm_SI_Woolf2021!$D$9:$D$93))</f>
        <v>0.78530191322861498</v>
      </c>
      <c r="Y82" s="51" cm="1">
        <f t="array" ref="Y82">MIN(1,SLOPE(Fperm_SI_Woolf2021!$F$9:$F$93*EXP(-Fperm_SI_Woolf2021!$I$9:$I$93*$C82*IF(Y$58=Fperm_SI_Woolf2021!$E$9:$E$93,1,EXP(LN((1.1*(Fperm_SI_Woolf2021!$E$9:$E$93-Y$58)-63.1579*EXP(-0.19*Fperm_SI_Woolf2021!$E$9:$E$93)+63.1579*EXP(-0.19*Y$58))/(Fperm_SI_Woolf2021!$E$9:$E$93-Y$58))*(Y$58-Fperm_SI_Woolf2021!$E$9:$E$93)/10))) + Fperm_SI_Woolf2021!$G$9:$G$93*EXP(-Fperm_SI_Woolf2021!$J$9:$J$93*$C82*IF(Y$58=Fperm_SI_Woolf2021!$E$9:$E$93,1,EXP(LN((1.1*(Fperm_SI_Woolf2021!$E$9:$E$93-Y$58)-63.1579*EXP(-0.19*Fperm_SI_Woolf2021!$E$9:$E$93)+63.1579*EXP(-0.19*Y$58))/(Fperm_SI_Woolf2021!$E$9:$E$93-Y$58))*(Y$58-Fperm_SI_Woolf2021!$E$9:$E$93)/10))) + Fperm_SI_Woolf2021!$H$9:$H$93*EXP(-Fperm_SI_Woolf2021!$K$9:$K$93*$C82*IF(Y$58=Fperm_SI_Woolf2021!$E$9:$E$93,1,EXP(LN((1.1*(Fperm_SI_Woolf2021!$E$9:$E$93-Y$58)-63.1579*EXP(-0.19*Fperm_SI_Woolf2021!$E$9:$E$93)+63.1579*EXP(-0.19*Y$58))/(Fperm_SI_Woolf2021!$E$9:$E$93-Y$58))*(Y$58-Fperm_SI_Woolf2021!$E$9:$E$93)/10))),Fperm_SI_Woolf2021!$D$9:$D$93)*Y$57+INTERCEPT(Fperm_SI_Woolf2021!$F$9:$F$93*EXP(-Fperm_SI_Woolf2021!$I$9:$I$93*$C82*IF(Y$58=Fperm_SI_Woolf2021!$E$9:$E$93,1,EXP(LN((1.1*(Fperm_SI_Woolf2021!$E$9:$E$93-Y$58)-63.1579*EXP(-0.19*Fperm_SI_Woolf2021!$E$9:$E$93)+63.1579*EXP(-0.19*Y$58))/(Fperm_SI_Woolf2021!$E$9:$E$93-Y$58))*(Y$58-Fperm_SI_Woolf2021!$E$9:$E$93)/10))) + Fperm_SI_Woolf2021!$G$9:$G$93*EXP(-Fperm_SI_Woolf2021!$J$9:$J$93*$C82*IF(Y$58=Fperm_SI_Woolf2021!$E$9:$E$93,1,EXP(LN((1.1*(Fperm_SI_Woolf2021!$E$9:$E$93-Y$58)-63.1579*EXP(-0.19*Fperm_SI_Woolf2021!$E$9:$E$93)+63.1579*EXP(-0.19*Y$58))/(Fperm_SI_Woolf2021!$E$9:$E$93-Y$58))*(Y$58-Fperm_SI_Woolf2021!$E$9:$E$93)/10))) + Fperm_SI_Woolf2021!$H$9:$H$93*EXP(-Fperm_SI_Woolf2021!$K$9:$K$93*$C82*IF(Y$58=Fperm_SI_Woolf2021!$E$9:$E$93,1,EXP(LN((1.1*(Fperm_SI_Woolf2021!$E$9:$E$93-Y$58)-63.1579*EXP(-0.19*Fperm_SI_Woolf2021!$E$9:$E$93)+63.1579*EXP(-0.19*Y$58))/(Fperm_SI_Woolf2021!$E$9:$E$93-Y$58))*(Y$58-Fperm_SI_Woolf2021!$E$9:$E$93)/10))),Fperm_SI_Woolf2021!$D$9:$D$93))</f>
        <v>0.75262377685858384</v>
      </c>
      <c r="Z82" s="51" cm="1">
        <f t="array" ref="Z82">MIN(1,SLOPE(Fperm_SI_Woolf2021!$F$9:$F$93*EXP(-Fperm_SI_Woolf2021!$I$9:$I$93*$C82*IF(Z$58=Fperm_SI_Woolf2021!$E$9:$E$93,1,EXP(LN((1.1*(Fperm_SI_Woolf2021!$E$9:$E$93-Z$58)-63.1579*EXP(-0.19*Fperm_SI_Woolf2021!$E$9:$E$93)+63.1579*EXP(-0.19*Z$58))/(Fperm_SI_Woolf2021!$E$9:$E$93-Z$58))*(Z$58-Fperm_SI_Woolf2021!$E$9:$E$93)/10))) + Fperm_SI_Woolf2021!$G$9:$G$93*EXP(-Fperm_SI_Woolf2021!$J$9:$J$93*$C82*IF(Z$58=Fperm_SI_Woolf2021!$E$9:$E$93,1,EXP(LN((1.1*(Fperm_SI_Woolf2021!$E$9:$E$93-Z$58)-63.1579*EXP(-0.19*Fperm_SI_Woolf2021!$E$9:$E$93)+63.1579*EXP(-0.19*Z$58))/(Fperm_SI_Woolf2021!$E$9:$E$93-Z$58))*(Z$58-Fperm_SI_Woolf2021!$E$9:$E$93)/10))) + Fperm_SI_Woolf2021!$H$9:$H$93*EXP(-Fperm_SI_Woolf2021!$K$9:$K$93*$C82*IF(Z$58=Fperm_SI_Woolf2021!$E$9:$E$93,1,EXP(LN((1.1*(Fperm_SI_Woolf2021!$E$9:$E$93-Z$58)-63.1579*EXP(-0.19*Fperm_SI_Woolf2021!$E$9:$E$93)+63.1579*EXP(-0.19*Z$58))/(Fperm_SI_Woolf2021!$E$9:$E$93-Z$58))*(Z$58-Fperm_SI_Woolf2021!$E$9:$E$93)/10))),Fperm_SI_Woolf2021!$D$9:$D$93)*Z$57+INTERCEPT(Fperm_SI_Woolf2021!$F$9:$F$93*EXP(-Fperm_SI_Woolf2021!$I$9:$I$93*$C82*IF(Z$58=Fperm_SI_Woolf2021!$E$9:$E$93,1,EXP(LN((1.1*(Fperm_SI_Woolf2021!$E$9:$E$93-Z$58)-63.1579*EXP(-0.19*Fperm_SI_Woolf2021!$E$9:$E$93)+63.1579*EXP(-0.19*Z$58))/(Fperm_SI_Woolf2021!$E$9:$E$93-Z$58))*(Z$58-Fperm_SI_Woolf2021!$E$9:$E$93)/10))) + Fperm_SI_Woolf2021!$G$9:$G$93*EXP(-Fperm_SI_Woolf2021!$J$9:$J$93*$C82*IF(Z$58=Fperm_SI_Woolf2021!$E$9:$E$93,1,EXP(LN((1.1*(Fperm_SI_Woolf2021!$E$9:$E$93-Z$58)-63.1579*EXP(-0.19*Fperm_SI_Woolf2021!$E$9:$E$93)+63.1579*EXP(-0.19*Z$58))/(Fperm_SI_Woolf2021!$E$9:$E$93-Z$58))*(Z$58-Fperm_SI_Woolf2021!$E$9:$E$93)/10))) + Fperm_SI_Woolf2021!$H$9:$H$93*EXP(-Fperm_SI_Woolf2021!$K$9:$K$93*$C82*IF(Z$58=Fperm_SI_Woolf2021!$E$9:$E$93,1,EXP(LN((1.1*(Fperm_SI_Woolf2021!$E$9:$E$93-Z$58)-63.1579*EXP(-0.19*Fperm_SI_Woolf2021!$E$9:$E$93)+63.1579*EXP(-0.19*Z$58))/(Fperm_SI_Woolf2021!$E$9:$E$93-Z$58))*(Z$58-Fperm_SI_Woolf2021!$E$9:$E$93)/10))),Fperm_SI_Woolf2021!$D$9:$D$93))</f>
        <v>0.71994564048855259</v>
      </c>
      <c r="AA82" s="51" cm="1">
        <f t="array" ref="AA82">MIN(1,SLOPE(Fperm_SI_Woolf2021!$F$9:$F$93*EXP(-Fperm_SI_Woolf2021!$I$9:$I$93*$C82*IF(AA$58=Fperm_SI_Woolf2021!$E$9:$E$93,1,EXP(LN((1.1*(Fperm_SI_Woolf2021!$E$9:$E$93-AA$58)-63.1579*EXP(-0.19*Fperm_SI_Woolf2021!$E$9:$E$93)+63.1579*EXP(-0.19*AA$58))/(Fperm_SI_Woolf2021!$E$9:$E$93-AA$58))*(AA$58-Fperm_SI_Woolf2021!$E$9:$E$93)/10))) + Fperm_SI_Woolf2021!$G$9:$G$93*EXP(-Fperm_SI_Woolf2021!$J$9:$J$93*$C82*IF(AA$58=Fperm_SI_Woolf2021!$E$9:$E$93,1,EXP(LN((1.1*(Fperm_SI_Woolf2021!$E$9:$E$93-AA$58)-63.1579*EXP(-0.19*Fperm_SI_Woolf2021!$E$9:$E$93)+63.1579*EXP(-0.19*AA$58))/(Fperm_SI_Woolf2021!$E$9:$E$93-AA$58))*(AA$58-Fperm_SI_Woolf2021!$E$9:$E$93)/10))) + Fperm_SI_Woolf2021!$H$9:$H$93*EXP(-Fperm_SI_Woolf2021!$K$9:$K$93*$C82*IF(AA$58=Fperm_SI_Woolf2021!$E$9:$E$93,1,EXP(LN((1.1*(Fperm_SI_Woolf2021!$E$9:$E$93-AA$58)-63.1579*EXP(-0.19*Fperm_SI_Woolf2021!$E$9:$E$93)+63.1579*EXP(-0.19*AA$58))/(Fperm_SI_Woolf2021!$E$9:$E$93-AA$58))*(AA$58-Fperm_SI_Woolf2021!$E$9:$E$93)/10))),Fperm_SI_Woolf2021!$D$9:$D$93)*AA$57+INTERCEPT(Fperm_SI_Woolf2021!$F$9:$F$93*EXP(-Fperm_SI_Woolf2021!$I$9:$I$93*$C82*IF(AA$58=Fperm_SI_Woolf2021!$E$9:$E$93,1,EXP(LN((1.1*(Fperm_SI_Woolf2021!$E$9:$E$93-AA$58)-63.1579*EXP(-0.19*Fperm_SI_Woolf2021!$E$9:$E$93)+63.1579*EXP(-0.19*AA$58))/(Fperm_SI_Woolf2021!$E$9:$E$93-AA$58))*(AA$58-Fperm_SI_Woolf2021!$E$9:$E$93)/10))) + Fperm_SI_Woolf2021!$G$9:$G$93*EXP(-Fperm_SI_Woolf2021!$J$9:$J$93*$C82*IF(AA$58=Fperm_SI_Woolf2021!$E$9:$E$93,1,EXP(LN((1.1*(Fperm_SI_Woolf2021!$E$9:$E$93-AA$58)-63.1579*EXP(-0.19*Fperm_SI_Woolf2021!$E$9:$E$93)+63.1579*EXP(-0.19*AA$58))/(Fperm_SI_Woolf2021!$E$9:$E$93-AA$58))*(AA$58-Fperm_SI_Woolf2021!$E$9:$E$93)/10))) + Fperm_SI_Woolf2021!$H$9:$H$93*EXP(-Fperm_SI_Woolf2021!$K$9:$K$93*$C82*IF(AA$58=Fperm_SI_Woolf2021!$E$9:$E$93,1,EXP(LN((1.1*(Fperm_SI_Woolf2021!$E$9:$E$93-AA$58)-63.1579*EXP(-0.19*Fperm_SI_Woolf2021!$E$9:$E$93)+63.1579*EXP(-0.19*AA$58))/(Fperm_SI_Woolf2021!$E$9:$E$93-AA$58))*(AA$58-Fperm_SI_Woolf2021!$E$9:$E$93)/10))),Fperm_SI_Woolf2021!$D$9:$D$93))</f>
        <v>0.68726750411852144</v>
      </c>
      <c r="AB82" s="51" cm="1">
        <f t="array" ref="AB82">MIN(1,SLOPE(Fperm_SI_Woolf2021!$F$9:$F$93*EXP(-Fperm_SI_Woolf2021!$I$9:$I$93*$C82*IF(AB$58=Fperm_SI_Woolf2021!$E$9:$E$93,1,EXP(LN((1.1*(Fperm_SI_Woolf2021!$E$9:$E$93-AB$58)-63.1579*EXP(-0.19*Fperm_SI_Woolf2021!$E$9:$E$93)+63.1579*EXP(-0.19*AB$58))/(Fperm_SI_Woolf2021!$E$9:$E$93-AB$58))*(AB$58-Fperm_SI_Woolf2021!$E$9:$E$93)/10))) + Fperm_SI_Woolf2021!$G$9:$G$93*EXP(-Fperm_SI_Woolf2021!$J$9:$J$93*$C82*IF(AB$58=Fperm_SI_Woolf2021!$E$9:$E$93,1,EXP(LN((1.1*(Fperm_SI_Woolf2021!$E$9:$E$93-AB$58)-63.1579*EXP(-0.19*Fperm_SI_Woolf2021!$E$9:$E$93)+63.1579*EXP(-0.19*AB$58))/(Fperm_SI_Woolf2021!$E$9:$E$93-AB$58))*(AB$58-Fperm_SI_Woolf2021!$E$9:$E$93)/10))) + Fperm_SI_Woolf2021!$H$9:$H$93*EXP(-Fperm_SI_Woolf2021!$K$9:$K$93*$C82*IF(AB$58=Fperm_SI_Woolf2021!$E$9:$E$93,1,EXP(LN((1.1*(Fperm_SI_Woolf2021!$E$9:$E$93-AB$58)-63.1579*EXP(-0.19*Fperm_SI_Woolf2021!$E$9:$E$93)+63.1579*EXP(-0.19*AB$58))/(Fperm_SI_Woolf2021!$E$9:$E$93-AB$58))*(AB$58-Fperm_SI_Woolf2021!$E$9:$E$93)/10))),Fperm_SI_Woolf2021!$D$9:$D$93)*AB$57+INTERCEPT(Fperm_SI_Woolf2021!$F$9:$F$93*EXP(-Fperm_SI_Woolf2021!$I$9:$I$93*$C82*IF(AB$58=Fperm_SI_Woolf2021!$E$9:$E$93,1,EXP(LN((1.1*(Fperm_SI_Woolf2021!$E$9:$E$93-AB$58)-63.1579*EXP(-0.19*Fperm_SI_Woolf2021!$E$9:$E$93)+63.1579*EXP(-0.19*AB$58))/(Fperm_SI_Woolf2021!$E$9:$E$93-AB$58))*(AB$58-Fperm_SI_Woolf2021!$E$9:$E$93)/10))) + Fperm_SI_Woolf2021!$G$9:$G$93*EXP(-Fperm_SI_Woolf2021!$J$9:$J$93*$C82*IF(AB$58=Fperm_SI_Woolf2021!$E$9:$E$93,1,EXP(LN((1.1*(Fperm_SI_Woolf2021!$E$9:$E$93-AB$58)-63.1579*EXP(-0.19*Fperm_SI_Woolf2021!$E$9:$E$93)+63.1579*EXP(-0.19*AB$58))/(Fperm_SI_Woolf2021!$E$9:$E$93-AB$58))*(AB$58-Fperm_SI_Woolf2021!$E$9:$E$93)/10))) + Fperm_SI_Woolf2021!$H$9:$H$93*EXP(-Fperm_SI_Woolf2021!$K$9:$K$93*$C82*IF(AB$58=Fperm_SI_Woolf2021!$E$9:$E$93,1,EXP(LN((1.1*(Fperm_SI_Woolf2021!$E$9:$E$93-AB$58)-63.1579*EXP(-0.19*Fperm_SI_Woolf2021!$E$9:$E$93)+63.1579*EXP(-0.19*AB$58))/(Fperm_SI_Woolf2021!$E$9:$E$93-AB$58))*(AB$58-Fperm_SI_Woolf2021!$E$9:$E$93)/10))),Fperm_SI_Woolf2021!$D$9:$D$93))</f>
        <v>0.65458936774849019</v>
      </c>
      <c r="AC82" s="51" cm="1">
        <f t="array" ref="AC82">MIN(1,SLOPE(Fperm_SI_Woolf2021!$F$9:$F$93*EXP(-Fperm_SI_Woolf2021!$I$9:$I$93*$C82*IF(AC$58=Fperm_SI_Woolf2021!$E$9:$E$93,1,EXP(LN((1.1*(Fperm_SI_Woolf2021!$E$9:$E$93-AC$58)-63.1579*EXP(-0.19*Fperm_SI_Woolf2021!$E$9:$E$93)+63.1579*EXP(-0.19*AC$58))/(Fperm_SI_Woolf2021!$E$9:$E$93-AC$58))*(AC$58-Fperm_SI_Woolf2021!$E$9:$E$93)/10))) + Fperm_SI_Woolf2021!$G$9:$G$93*EXP(-Fperm_SI_Woolf2021!$J$9:$J$93*$C82*IF(AC$58=Fperm_SI_Woolf2021!$E$9:$E$93,1,EXP(LN((1.1*(Fperm_SI_Woolf2021!$E$9:$E$93-AC$58)-63.1579*EXP(-0.19*Fperm_SI_Woolf2021!$E$9:$E$93)+63.1579*EXP(-0.19*AC$58))/(Fperm_SI_Woolf2021!$E$9:$E$93-AC$58))*(AC$58-Fperm_SI_Woolf2021!$E$9:$E$93)/10))) + Fperm_SI_Woolf2021!$H$9:$H$93*EXP(-Fperm_SI_Woolf2021!$K$9:$K$93*$C82*IF(AC$58=Fperm_SI_Woolf2021!$E$9:$E$93,1,EXP(LN((1.1*(Fperm_SI_Woolf2021!$E$9:$E$93-AC$58)-63.1579*EXP(-0.19*Fperm_SI_Woolf2021!$E$9:$E$93)+63.1579*EXP(-0.19*AC$58))/(Fperm_SI_Woolf2021!$E$9:$E$93-AC$58))*(AC$58-Fperm_SI_Woolf2021!$E$9:$E$93)/10))),Fperm_SI_Woolf2021!$D$9:$D$93)*AC$57+INTERCEPT(Fperm_SI_Woolf2021!$F$9:$F$93*EXP(-Fperm_SI_Woolf2021!$I$9:$I$93*$C82*IF(AC$58=Fperm_SI_Woolf2021!$E$9:$E$93,1,EXP(LN((1.1*(Fperm_SI_Woolf2021!$E$9:$E$93-AC$58)-63.1579*EXP(-0.19*Fperm_SI_Woolf2021!$E$9:$E$93)+63.1579*EXP(-0.19*AC$58))/(Fperm_SI_Woolf2021!$E$9:$E$93-AC$58))*(AC$58-Fperm_SI_Woolf2021!$E$9:$E$93)/10))) + Fperm_SI_Woolf2021!$G$9:$G$93*EXP(-Fperm_SI_Woolf2021!$J$9:$J$93*$C82*IF(AC$58=Fperm_SI_Woolf2021!$E$9:$E$93,1,EXP(LN((1.1*(Fperm_SI_Woolf2021!$E$9:$E$93-AC$58)-63.1579*EXP(-0.19*Fperm_SI_Woolf2021!$E$9:$E$93)+63.1579*EXP(-0.19*AC$58))/(Fperm_SI_Woolf2021!$E$9:$E$93-AC$58))*(AC$58-Fperm_SI_Woolf2021!$E$9:$E$93)/10))) + Fperm_SI_Woolf2021!$H$9:$H$93*EXP(-Fperm_SI_Woolf2021!$K$9:$K$93*$C82*IF(AC$58=Fperm_SI_Woolf2021!$E$9:$E$93,1,EXP(LN((1.1*(Fperm_SI_Woolf2021!$E$9:$E$93-AC$58)-63.1579*EXP(-0.19*Fperm_SI_Woolf2021!$E$9:$E$93)+63.1579*EXP(-0.19*AC$58))/(Fperm_SI_Woolf2021!$E$9:$E$93-AC$58))*(AC$58-Fperm_SI_Woolf2021!$E$9:$E$93)/10))),Fperm_SI_Woolf2021!$D$9:$D$93))</f>
        <v>0.62191123137845905</v>
      </c>
      <c r="AD82" s="51" cm="1">
        <f t="array" ref="AD82">MIN(1,SLOPE(Fperm_SI_Woolf2021!$F$9:$F$93*EXP(-Fperm_SI_Woolf2021!$I$9:$I$93*$C82*IF(AD$58=Fperm_SI_Woolf2021!$E$9:$E$93,1,EXP(LN((1.1*(Fperm_SI_Woolf2021!$E$9:$E$93-AD$58)-63.1579*EXP(-0.19*Fperm_SI_Woolf2021!$E$9:$E$93)+63.1579*EXP(-0.19*AD$58))/(Fperm_SI_Woolf2021!$E$9:$E$93-AD$58))*(AD$58-Fperm_SI_Woolf2021!$E$9:$E$93)/10))) + Fperm_SI_Woolf2021!$G$9:$G$93*EXP(-Fperm_SI_Woolf2021!$J$9:$J$93*$C82*IF(AD$58=Fperm_SI_Woolf2021!$E$9:$E$93,1,EXP(LN((1.1*(Fperm_SI_Woolf2021!$E$9:$E$93-AD$58)-63.1579*EXP(-0.19*Fperm_SI_Woolf2021!$E$9:$E$93)+63.1579*EXP(-0.19*AD$58))/(Fperm_SI_Woolf2021!$E$9:$E$93-AD$58))*(AD$58-Fperm_SI_Woolf2021!$E$9:$E$93)/10))) + Fperm_SI_Woolf2021!$H$9:$H$93*EXP(-Fperm_SI_Woolf2021!$K$9:$K$93*$C82*IF(AD$58=Fperm_SI_Woolf2021!$E$9:$E$93,1,EXP(LN((1.1*(Fperm_SI_Woolf2021!$E$9:$E$93-AD$58)-63.1579*EXP(-0.19*Fperm_SI_Woolf2021!$E$9:$E$93)+63.1579*EXP(-0.19*AD$58))/(Fperm_SI_Woolf2021!$E$9:$E$93-AD$58))*(AD$58-Fperm_SI_Woolf2021!$E$9:$E$93)/10))),Fperm_SI_Woolf2021!$D$9:$D$93)*AD$57+INTERCEPT(Fperm_SI_Woolf2021!$F$9:$F$93*EXP(-Fperm_SI_Woolf2021!$I$9:$I$93*$C82*IF(AD$58=Fperm_SI_Woolf2021!$E$9:$E$93,1,EXP(LN((1.1*(Fperm_SI_Woolf2021!$E$9:$E$93-AD$58)-63.1579*EXP(-0.19*Fperm_SI_Woolf2021!$E$9:$E$93)+63.1579*EXP(-0.19*AD$58))/(Fperm_SI_Woolf2021!$E$9:$E$93-AD$58))*(AD$58-Fperm_SI_Woolf2021!$E$9:$E$93)/10))) + Fperm_SI_Woolf2021!$G$9:$G$93*EXP(-Fperm_SI_Woolf2021!$J$9:$J$93*$C82*IF(AD$58=Fperm_SI_Woolf2021!$E$9:$E$93,1,EXP(LN((1.1*(Fperm_SI_Woolf2021!$E$9:$E$93-AD$58)-63.1579*EXP(-0.19*Fperm_SI_Woolf2021!$E$9:$E$93)+63.1579*EXP(-0.19*AD$58))/(Fperm_SI_Woolf2021!$E$9:$E$93-AD$58))*(AD$58-Fperm_SI_Woolf2021!$E$9:$E$93)/10))) + Fperm_SI_Woolf2021!$H$9:$H$93*EXP(-Fperm_SI_Woolf2021!$K$9:$K$93*$C82*IF(AD$58=Fperm_SI_Woolf2021!$E$9:$E$93,1,EXP(LN((1.1*(Fperm_SI_Woolf2021!$E$9:$E$93-AD$58)-63.1579*EXP(-0.19*Fperm_SI_Woolf2021!$E$9:$E$93)+63.1579*EXP(-0.19*AD$58))/(Fperm_SI_Woolf2021!$E$9:$E$93-AD$58))*(AD$58-Fperm_SI_Woolf2021!$E$9:$E$93)/10))),Fperm_SI_Woolf2021!$D$9:$D$93))</f>
        <v>0.5892330950084278</v>
      </c>
      <c r="AE82" s="51" cm="1">
        <f t="array" ref="AE82">MIN(1,SLOPE(Fperm_SI_Woolf2021!$F$9:$F$93*EXP(-Fperm_SI_Woolf2021!$I$9:$I$93*$C82*IF(AE$58=Fperm_SI_Woolf2021!$E$9:$E$93,1,EXP(LN((1.1*(Fperm_SI_Woolf2021!$E$9:$E$93-AE$58)-63.1579*EXP(-0.19*Fperm_SI_Woolf2021!$E$9:$E$93)+63.1579*EXP(-0.19*AE$58))/(Fperm_SI_Woolf2021!$E$9:$E$93-AE$58))*(AE$58-Fperm_SI_Woolf2021!$E$9:$E$93)/10))) + Fperm_SI_Woolf2021!$G$9:$G$93*EXP(-Fperm_SI_Woolf2021!$J$9:$J$93*$C82*IF(AE$58=Fperm_SI_Woolf2021!$E$9:$E$93,1,EXP(LN((1.1*(Fperm_SI_Woolf2021!$E$9:$E$93-AE$58)-63.1579*EXP(-0.19*Fperm_SI_Woolf2021!$E$9:$E$93)+63.1579*EXP(-0.19*AE$58))/(Fperm_SI_Woolf2021!$E$9:$E$93-AE$58))*(AE$58-Fperm_SI_Woolf2021!$E$9:$E$93)/10))) + Fperm_SI_Woolf2021!$H$9:$H$93*EXP(-Fperm_SI_Woolf2021!$K$9:$K$93*$C82*IF(AE$58=Fperm_SI_Woolf2021!$E$9:$E$93,1,EXP(LN((1.1*(Fperm_SI_Woolf2021!$E$9:$E$93-AE$58)-63.1579*EXP(-0.19*Fperm_SI_Woolf2021!$E$9:$E$93)+63.1579*EXP(-0.19*AE$58))/(Fperm_SI_Woolf2021!$E$9:$E$93-AE$58))*(AE$58-Fperm_SI_Woolf2021!$E$9:$E$93)/10))),Fperm_SI_Woolf2021!$D$9:$D$93)*AE$57+INTERCEPT(Fperm_SI_Woolf2021!$F$9:$F$93*EXP(-Fperm_SI_Woolf2021!$I$9:$I$93*$C82*IF(AE$58=Fperm_SI_Woolf2021!$E$9:$E$93,1,EXP(LN((1.1*(Fperm_SI_Woolf2021!$E$9:$E$93-AE$58)-63.1579*EXP(-0.19*Fperm_SI_Woolf2021!$E$9:$E$93)+63.1579*EXP(-0.19*AE$58))/(Fperm_SI_Woolf2021!$E$9:$E$93-AE$58))*(AE$58-Fperm_SI_Woolf2021!$E$9:$E$93)/10))) + Fperm_SI_Woolf2021!$G$9:$G$93*EXP(-Fperm_SI_Woolf2021!$J$9:$J$93*$C82*IF(AE$58=Fperm_SI_Woolf2021!$E$9:$E$93,1,EXP(LN((1.1*(Fperm_SI_Woolf2021!$E$9:$E$93-AE$58)-63.1579*EXP(-0.19*Fperm_SI_Woolf2021!$E$9:$E$93)+63.1579*EXP(-0.19*AE$58))/(Fperm_SI_Woolf2021!$E$9:$E$93-AE$58))*(AE$58-Fperm_SI_Woolf2021!$E$9:$E$93)/10))) + Fperm_SI_Woolf2021!$H$9:$H$93*EXP(-Fperm_SI_Woolf2021!$K$9:$K$93*$C82*IF(AE$58=Fperm_SI_Woolf2021!$E$9:$E$93,1,EXP(LN((1.1*(Fperm_SI_Woolf2021!$E$9:$E$93-AE$58)-63.1579*EXP(-0.19*Fperm_SI_Woolf2021!$E$9:$E$93)+63.1579*EXP(-0.19*AE$58))/(Fperm_SI_Woolf2021!$E$9:$E$93-AE$58))*(AE$58-Fperm_SI_Woolf2021!$E$9:$E$93)/10))),Fperm_SI_Woolf2021!$D$9:$D$93))</f>
        <v>0.55655495863839666</v>
      </c>
      <c r="AF82" s="51" cm="1">
        <f t="array" ref="AF82">MIN(1,SLOPE(Fperm_SI_Woolf2021!$F$9:$F$93*EXP(-Fperm_SI_Woolf2021!$I$9:$I$93*$C82*IF(AF$58=Fperm_SI_Woolf2021!$E$9:$E$93,1,EXP(LN((1.1*(Fperm_SI_Woolf2021!$E$9:$E$93-AF$58)-63.1579*EXP(-0.19*Fperm_SI_Woolf2021!$E$9:$E$93)+63.1579*EXP(-0.19*AF$58))/(Fperm_SI_Woolf2021!$E$9:$E$93-AF$58))*(AF$58-Fperm_SI_Woolf2021!$E$9:$E$93)/10))) + Fperm_SI_Woolf2021!$G$9:$G$93*EXP(-Fperm_SI_Woolf2021!$J$9:$J$93*$C82*IF(AF$58=Fperm_SI_Woolf2021!$E$9:$E$93,1,EXP(LN((1.1*(Fperm_SI_Woolf2021!$E$9:$E$93-AF$58)-63.1579*EXP(-0.19*Fperm_SI_Woolf2021!$E$9:$E$93)+63.1579*EXP(-0.19*AF$58))/(Fperm_SI_Woolf2021!$E$9:$E$93-AF$58))*(AF$58-Fperm_SI_Woolf2021!$E$9:$E$93)/10))) + Fperm_SI_Woolf2021!$H$9:$H$93*EXP(-Fperm_SI_Woolf2021!$K$9:$K$93*$C82*IF(AF$58=Fperm_SI_Woolf2021!$E$9:$E$93,1,EXP(LN((1.1*(Fperm_SI_Woolf2021!$E$9:$E$93-AF$58)-63.1579*EXP(-0.19*Fperm_SI_Woolf2021!$E$9:$E$93)+63.1579*EXP(-0.19*AF$58))/(Fperm_SI_Woolf2021!$E$9:$E$93-AF$58))*(AF$58-Fperm_SI_Woolf2021!$E$9:$E$93)/10))),Fperm_SI_Woolf2021!$D$9:$D$93)*AF$57+INTERCEPT(Fperm_SI_Woolf2021!$F$9:$F$93*EXP(-Fperm_SI_Woolf2021!$I$9:$I$93*$C82*IF(AF$58=Fperm_SI_Woolf2021!$E$9:$E$93,1,EXP(LN((1.1*(Fperm_SI_Woolf2021!$E$9:$E$93-AF$58)-63.1579*EXP(-0.19*Fperm_SI_Woolf2021!$E$9:$E$93)+63.1579*EXP(-0.19*AF$58))/(Fperm_SI_Woolf2021!$E$9:$E$93-AF$58))*(AF$58-Fperm_SI_Woolf2021!$E$9:$E$93)/10))) + Fperm_SI_Woolf2021!$G$9:$G$93*EXP(-Fperm_SI_Woolf2021!$J$9:$J$93*$C82*IF(AF$58=Fperm_SI_Woolf2021!$E$9:$E$93,1,EXP(LN((1.1*(Fperm_SI_Woolf2021!$E$9:$E$93-AF$58)-63.1579*EXP(-0.19*Fperm_SI_Woolf2021!$E$9:$E$93)+63.1579*EXP(-0.19*AF$58))/(Fperm_SI_Woolf2021!$E$9:$E$93-AF$58))*(AF$58-Fperm_SI_Woolf2021!$E$9:$E$93)/10))) + Fperm_SI_Woolf2021!$H$9:$H$93*EXP(-Fperm_SI_Woolf2021!$K$9:$K$93*$C82*IF(AF$58=Fperm_SI_Woolf2021!$E$9:$E$93,1,EXP(LN((1.1*(Fperm_SI_Woolf2021!$E$9:$E$93-AF$58)-63.1579*EXP(-0.19*Fperm_SI_Woolf2021!$E$9:$E$93)+63.1579*EXP(-0.19*AF$58))/(Fperm_SI_Woolf2021!$E$9:$E$93-AF$58))*(AF$58-Fperm_SI_Woolf2021!$E$9:$E$93)/10))),Fperm_SI_Woolf2021!$D$9:$D$93))</f>
        <v>0.52387682226836541</v>
      </c>
      <c r="AG82" s="51" cm="1">
        <f t="array" ref="AG82">MIN(1,SLOPE(Fperm_SI_Woolf2021!$F$9:$F$93*EXP(-Fperm_SI_Woolf2021!$I$9:$I$93*$C82*IF(AG$58=Fperm_SI_Woolf2021!$E$9:$E$93,1,EXP(LN((1.1*(Fperm_SI_Woolf2021!$E$9:$E$93-AG$58)-63.1579*EXP(-0.19*Fperm_SI_Woolf2021!$E$9:$E$93)+63.1579*EXP(-0.19*AG$58))/(Fperm_SI_Woolf2021!$E$9:$E$93-AG$58))*(AG$58-Fperm_SI_Woolf2021!$E$9:$E$93)/10))) + Fperm_SI_Woolf2021!$G$9:$G$93*EXP(-Fperm_SI_Woolf2021!$J$9:$J$93*$C82*IF(AG$58=Fperm_SI_Woolf2021!$E$9:$E$93,1,EXP(LN((1.1*(Fperm_SI_Woolf2021!$E$9:$E$93-AG$58)-63.1579*EXP(-0.19*Fperm_SI_Woolf2021!$E$9:$E$93)+63.1579*EXP(-0.19*AG$58))/(Fperm_SI_Woolf2021!$E$9:$E$93-AG$58))*(AG$58-Fperm_SI_Woolf2021!$E$9:$E$93)/10))) + Fperm_SI_Woolf2021!$H$9:$H$93*EXP(-Fperm_SI_Woolf2021!$K$9:$K$93*$C82*IF(AG$58=Fperm_SI_Woolf2021!$E$9:$E$93,1,EXP(LN((1.1*(Fperm_SI_Woolf2021!$E$9:$E$93-AG$58)-63.1579*EXP(-0.19*Fperm_SI_Woolf2021!$E$9:$E$93)+63.1579*EXP(-0.19*AG$58))/(Fperm_SI_Woolf2021!$E$9:$E$93-AG$58))*(AG$58-Fperm_SI_Woolf2021!$E$9:$E$93)/10))),Fperm_SI_Woolf2021!$D$9:$D$93)*AG$57+INTERCEPT(Fperm_SI_Woolf2021!$F$9:$F$93*EXP(-Fperm_SI_Woolf2021!$I$9:$I$93*$C82*IF(AG$58=Fperm_SI_Woolf2021!$E$9:$E$93,1,EXP(LN((1.1*(Fperm_SI_Woolf2021!$E$9:$E$93-AG$58)-63.1579*EXP(-0.19*Fperm_SI_Woolf2021!$E$9:$E$93)+63.1579*EXP(-0.19*AG$58))/(Fperm_SI_Woolf2021!$E$9:$E$93-AG$58))*(AG$58-Fperm_SI_Woolf2021!$E$9:$E$93)/10))) + Fperm_SI_Woolf2021!$G$9:$G$93*EXP(-Fperm_SI_Woolf2021!$J$9:$J$93*$C82*IF(AG$58=Fperm_SI_Woolf2021!$E$9:$E$93,1,EXP(LN((1.1*(Fperm_SI_Woolf2021!$E$9:$E$93-AG$58)-63.1579*EXP(-0.19*Fperm_SI_Woolf2021!$E$9:$E$93)+63.1579*EXP(-0.19*AG$58))/(Fperm_SI_Woolf2021!$E$9:$E$93-AG$58))*(AG$58-Fperm_SI_Woolf2021!$E$9:$E$93)/10))) + Fperm_SI_Woolf2021!$H$9:$H$93*EXP(-Fperm_SI_Woolf2021!$K$9:$K$93*$C82*IF(AG$58=Fperm_SI_Woolf2021!$E$9:$E$93,1,EXP(LN((1.1*(Fperm_SI_Woolf2021!$E$9:$E$93-AG$58)-63.1579*EXP(-0.19*Fperm_SI_Woolf2021!$E$9:$E$93)+63.1579*EXP(-0.19*AG$58))/(Fperm_SI_Woolf2021!$E$9:$E$93-AG$58))*(AG$58-Fperm_SI_Woolf2021!$E$9:$E$93)/10))),Fperm_SI_Woolf2021!$D$9:$D$93))</f>
        <v>0.49119868589833415</v>
      </c>
      <c r="AH82" s="51" cm="1">
        <f t="array" ref="AH82">MIN(1,SLOPE(Fperm_SI_Woolf2021!$F$9:$F$93*EXP(-Fperm_SI_Woolf2021!$I$9:$I$93*$C82*IF(AH$58=Fperm_SI_Woolf2021!$E$9:$E$93,1,EXP(LN((1.1*(Fperm_SI_Woolf2021!$E$9:$E$93-AH$58)-63.1579*EXP(-0.19*Fperm_SI_Woolf2021!$E$9:$E$93)+63.1579*EXP(-0.19*AH$58))/(Fperm_SI_Woolf2021!$E$9:$E$93-AH$58))*(AH$58-Fperm_SI_Woolf2021!$E$9:$E$93)/10))) + Fperm_SI_Woolf2021!$G$9:$G$93*EXP(-Fperm_SI_Woolf2021!$J$9:$J$93*$C82*IF(AH$58=Fperm_SI_Woolf2021!$E$9:$E$93,1,EXP(LN((1.1*(Fperm_SI_Woolf2021!$E$9:$E$93-AH$58)-63.1579*EXP(-0.19*Fperm_SI_Woolf2021!$E$9:$E$93)+63.1579*EXP(-0.19*AH$58))/(Fperm_SI_Woolf2021!$E$9:$E$93-AH$58))*(AH$58-Fperm_SI_Woolf2021!$E$9:$E$93)/10))) + Fperm_SI_Woolf2021!$H$9:$H$93*EXP(-Fperm_SI_Woolf2021!$K$9:$K$93*$C82*IF(AH$58=Fperm_SI_Woolf2021!$E$9:$E$93,1,EXP(LN((1.1*(Fperm_SI_Woolf2021!$E$9:$E$93-AH$58)-63.1579*EXP(-0.19*Fperm_SI_Woolf2021!$E$9:$E$93)+63.1579*EXP(-0.19*AH$58))/(Fperm_SI_Woolf2021!$E$9:$E$93-AH$58))*(AH$58-Fperm_SI_Woolf2021!$E$9:$E$93)/10))),Fperm_SI_Woolf2021!$D$9:$D$93)*AH$57+INTERCEPT(Fperm_SI_Woolf2021!$F$9:$F$93*EXP(-Fperm_SI_Woolf2021!$I$9:$I$93*$C82*IF(AH$58=Fperm_SI_Woolf2021!$E$9:$E$93,1,EXP(LN((1.1*(Fperm_SI_Woolf2021!$E$9:$E$93-AH$58)-63.1579*EXP(-0.19*Fperm_SI_Woolf2021!$E$9:$E$93)+63.1579*EXP(-0.19*AH$58))/(Fperm_SI_Woolf2021!$E$9:$E$93-AH$58))*(AH$58-Fperm_SI_Woolf2021!$E$9:$E$93)/10))) + Fperm_SI_Woolf2021!$G$9:$G$93*EXP(-Fperm_SI_Woolf2021!$J$9:$J$93*$C82*IF(AH$58=Fperm_SI_Woolf2021!$E$9:$E$93,1,EXP(LN((1.1*(Fperm_SI_Woolf2021!$E$9:$E$93-AH$58)-63.1579*EXP(-0.19*Fperm_SI_Woolf2021!$E$9:$E$93)+63.1579*EXP(-0.19*AH$58))/(Fperm_SI_Woolf2021!$E$9:$E$93-AH$58))*(AH$58-Fperm_SI_Woolf2021!$E$9:$E$93)/10))) + Fperm_SI_Woolf2021!$H$9:$H$93*EXP(-Fperm_SI_Woolf2021!$K$9:$K$93*$C82*IF(AH$58=Fperm_SI_Woolf2021!$E$9:$E$93,1,EXP(LN((1.1*(Fperm_SI_Woolf2021!$E$9:$E$93-AH$58)-63.1579*EXP(-0.19*Fperm_SI_Woolf2021!$E$9:$E$93)+63.1579*EXP(-0.19*AH$58))/(Fperm_SI_Woolf2021!$E$9:$E$93-AH$58))*(AH$58-Fperm_SI_Woolf2021!$E$9:$E$93)/10))),Fperm_SI_Woolf2021!$D$9:$D$93))</f>
        <v>0.83642356806207985</v>
      </c>
      <c r="AI82" s="51" cm="1">
        <f t="array" ref="AI82">MIN(1,SLOPE(Fperm_SI_Woolf2021!$F$9:$F$93*EXP(-Fperm_SI_Woolf2021!$I$9:$I$93*$C82*IF(AI$58=Fperm_SI_Woolf2021!$E$9:$E$93,1,EXP(LN((1.1*(Fperm_SI_Woolf2021!$E$9:$E$93-AI$58)-63.1579*EXP(-0.19*Fperm_SI_Woolf2021!$E$9:$E$93)+63.1579*EXP(-0.19*AI$58))/(Fperm_SI_Woolf2021!$E$9:$E$93-AI$58))*(AI$58-Fperm_SI_Woolf2021!$E$9:$E$93)/10))) + Fperm_SI_Woolf2021!$G$9:$G$93*EXP(-Fperm_SI_Woolf2021!$J$9:$J$93*$C82*IF(AI$58=Fperm_SI_Woolf2021!$E$9:$E$93,1,EXP(LN((1.1*(Fperm_SI_Woolf2021!$E$9:$E$93-AI$58)-63.1579*EXP(-0.19*Fperm_SI_Woolf2021!$E$9:$E$93)+63.1579*EXP(-0.19*AI$58))/(Fperm_SI_Woolf2021!$E$9:$E$93-AI$58))*(AI$58-Fperm_SI_Woolf2021!$E$9:$E$93)/10))) + Fperm_SI_Woolf2021!$H$9:$H$93*EXP(-Fperm_SI_Woolf2021!$K$9:$K$93*$C82*IF(AI$58=Fperm_SI_Woolf2021!$E$9:$E$93,1,EXP(LN((1.1*(Fperm_SI_Woolf2021!$E$9:$E$93-AI$58)-63.1579*EXP(-0.19*Fperm_SI_Woolf2021!$E$9:$E$93)+63.1579*EXP(-0.19*AI$58))/(Fperm_SI_Woolf2021!$E$9:$E$93-AI$58))*(AI$58-Fperm_SI_Woolf2021!$E$9:$E$93)/10))),Fperm_SI_Woolf2021!$D$9:$D$93)*AI$57+INTERCEPT(Fperm_SI_Woolf2021!$F$9:$F$93*EXP(-Fperm_SI_Woolf2021!$I$9:$I$93*$C82*IF(AI$58=Fperm_SI_Woolf2021!$E$9:$E$93,1,EXP(LN((1.1*(Fperm_SI_Woolf2021!$E$9:$E$93-AI$58)-63.1579*EXP(-0.19*Fperm_SI_Woolf2021!$E$9:$E$93)+63.1579*EXP(-0.19*AI$58))/(Fperm_SI_Woolf2021!$E$9:$E$93-AI$58))*(AI$58-Fperm_SI_Woolf2021!$E$9:$E$93)/10))) + Fperm_SI_Woolf2021!$G$9:$G$93*EXP(-Fperm_SI_Woolf2021!$J$9:$J$93*$C82*IF(AI$58=Fperm_SI_Woolf2021!$E$9:$E$93,1,EXP(LN((1.1*(Fperm_SI_Woolf2021!$E$9:$E$93-AI$58)-63.1579*EXP(-0.19*Fperm_SI_Woolf2021!$E$9:$E$93)+63.1579*EXP(-0.19*AI$58))/(Fperm_SI_Woolf2021!$E$9:$E$93-AI$58))*(AI$58-Fperm_SI_Woolf2021!$E$9:$E$93)/10))) + Fperm_SI_Woolf2021!$H$9:$H$93*EXP(-Fperm_SI_Woolf2021!$K$9:$K$93*$C82*IF(AI$58=Fperm_SI_Woolf2021!$E$9:$E$93,1,EXP(LN((1.1*(Fperm_SI_Woolf2021!$E$9:$E$93-AI$58)-63.1579*EXP(-0.19*Fperm_SI_Woolf2021!$E$9:$E$93)+63.1579*EXP(-0.19*AI$58))/(Fperm_SI_Woolf2021!$E$9:$E$93-AI$58))*(AI$58-Fperm_SI_Woolf2021!$E$9:$E$93)/10))),Fperm_SI_Woolf2021!$D$9:$D$93))</f>
        <v>0.80407465284129165</v>
      </c>
      <c r="AJ82" s="51" cm="1">
        <f t="array" ref="AJ82">MIN(1,SLOPE(Fperm_SI_Woolf2021!$F$9:$F$93*EXP(-Fperm_SI_Woolf2021!$I$9:$I$93*$C82*IF(AJ$58=Fperm_SI_Woolf2021!$E$9:$E$93,1,EXP(LN((1.1*(Fperm_SI_Woolf2021!$E$9:$E$93-AJ$58)-63.1579*EXP(-0.19*Fperm_SI_Woolf2021!$E$9:$E$93)+63.1579*EXP(-0.19*AJ$58))/(Fperm_SI_Woolf2021!$E$9:$E$93-AJ$58))*(AJ$58-Fperm_SI_Woolf2021!$E$9:$E$93)/10))) + Fperm_SI_Woolf2021!$G$9:$G$93*EXP(-Fperm_SI_Woolf2021!$J$9:$J$93*$C82*IF(AJ$58=Fperm_SI_Woolf2021!$E$9:$E$93,1,EXP(LN((1.1*(Fperm_SI_Woolf2021!$E$9:$E$93-AJ$58)-63.1579*EXP(-0.19*Fperm_SI_Woolf2021!$E$9:$E$93)+63.1579*EXP(-0.19*AJ$58))/(Fperm_SI_Woolf2021!$E$9:$E$93-AJ$58))*(AJ$58-Fperm_SI_Woolf2021!$E$9:$E$93)/10))) + Fperm_SI_Woolf2021!$H$9:$H$93*EXP(-Fperm_SI_Woolf2021!$K$9:$K$93*$C82*IF(AJ$58=Fperm_SI_Woolf2021!$E$9:$E$93,1,EXP(LN((1.1*(Fperm_SI_Woolf2021!$E$9:$E$93-AJ$58)-63.1579*EXP(-0.19*Fperm_SI_Woolf2021!$E$9:$E$93)+63.1579*EXP(-0.19*AJ$58))/(Fperm_SI_Woolf2021!$E$9:$E$93-AJ$58))*(AJ$58-Fperm_SI_Woolf2021!$E$9:$E$93)/10))),Fperm_SI_Woolf2021!$D$9:$D$93)*AJ$57+INTERCEPT(Fperm_SI_Woolf2021!$F$9:$F$93*EXP(-Fperm_SI_Woolf2021!$I$9:$I$93*$C82*IF(AJ$58=Fperm_SI_Woolf2021!$E$9:$E$93,1,EXP(LN((1.1*(Fperm_SI_Woolf2021!$E$9:$E$93-AJ$58)-63.1579*EXP(-0.19*Fperm_SI_Woolf2021!$E$9:$E$93)+63.1579*EXP(-0.19*AJ$58))/(Fperm_SI_Woolf2021!$E$9:$E$93-AJ$58))*(AJ$58-Fperm_SI_Woolf2021!$E$9:$E$93)/10))) + Fperm_SI_Woolf2021!$G$9:$G$93*EXP(-Fperm_SI_Woolf2021!$J$9:$J$93*$C82*IF(AJ$58=Fperm_SI_Woolf2021!$E$9:$E$93,1,EXP(LN((1.1*(Fperm_SI_Woolf2021!$E$9:$E$93-AJ$58)-63.1579*EXP(-0.19*Fperm_SI_Woolf2021!$E$9:$E$93)+63.1579*EXP(-0.19*AJ$58))/(Fperm_SI_Woolf2021!$E$9:$E$93-AJ$58))*(AJ$58-Fperm_SI_Woolf2021!$E$9:$E$93)/10))) + Fperm_SI_Woolf2021!$H$9:$H$93*EXP(-Fperm_SI_Woolf2021!$K$9:$K$93*$C82*IF(AJ$58=Fperm_SI_Woolf2021!$E$9:$E$93,1,EXP(LN((1.1*(Fperm_SI_Woolf2021!$E$9:$E$93-AJ$58)-63.1579*EXP(-0.19*Fperm_SI_Woolf2021!$E$9:$E$93)+63.1579*EXP(-0.19*AJ$58))/(Fperm_SI_Woolf2021!$E$9:$E$93-AJ$58))*(AJ$58-Fperm_SI_Woolf2021!$E$9:$E$93)/10))),Fperm_SI_Woolf2021!$D$9:$D$93))</f>
        <v>0.77172573762050345</v>
      </c>
      <c r="AK82" s="51" cm="1">
        <f t="array" ref="AK82">MIN(1,SLOPE(Fperm_SI_Woolf2021!$F$9:$F$93*EXP(-Fperm_SI_Woolf2021!$I$9:$I$93*$C82*IF(AK$58=Fperm_SI_Woolf2021!$E$9:$E$93,1,EXP(LN((1.1*(Fperm_SI_Woolf2021!$E$9:$E$93-AK$58)-63.1579*EXP(-0.19*Fperm_SI_Woolf2021!$E$9:$E$93)+63.1579*EXP(-0.19*AK$58))/(Fperm_SI_Woolf2021!$E$9:$E$93-AK$58))*(AK$58-Fperm_SI_Woolf2021!$E$9:$E$93)/10))) + Fperm_SI_Woolf2021!$G$9:$G$93*EXP(-Fperm_SI_Woolf2021!$J$9:$J$93*$C82*IF(AK$58=Fperm_SI_Woolf2021!$E$9:$E$93,1,EXP(LN((1.1*(Fperm_SI_Woolf2021!$E$9:$E$93-AK$58)-63.1579*EXP(-0.19*Fperm_SI_Woolf2021!$E$9:$E$93)+63.1579*EXP(-0.19*AK$58))/(Fperm_SI_Woolf2021!$E$9:$E$93-AK$58))*(AK$58-Fperm_SI_Woolf2021!$E$9:$E$93)/10))) + Fperm_SI_Woolf2021!$H$9:$H$93*EXP(-Fperm_SI_Woolf2021!$K$9:$K$93*$C82*IF(AK$58=Fperm_SI_Woolf2021!$E$9:$E$93,1,EXP(LN((1.1*(Fperm_SI_Woolf2021!$E$9:$E$93-AK$58)-63.1579*EXP(-0.19*Fperm_SI_Woolf2021!$E$9:$E$93)+63.1579*EXP(-0.19*AK$58))/(Fperm_SI_Woolf2021!$E$9:$E$93-AK$58))*(AK$58-Fperm_SI_Woolf2021!$E$9:$E$93)/10))),Fperm_SI_Woolf2021!$D$9:$D$93)*AK$57+INTERCEPT(Fperm_SI_Woolf2021!$F$9:$F$93*EXP(-Fperm_SI_Woolf2021!$I$9:$I$93*$C82*IF(AK$58=Fperm_SI_Woolf2021!$E$9:$E$93,1,EXP(LN((1.1*(Fperm_SI_Woolf2021!$E$9:$E$93-AK$58)-63.1579*EXP(-0.19*Fperm_SI_Woolf2021!$E$9:$E$93)+63.1579*EXP(-0.19*AK$58))/(Fperm_SI_Woolf2021!$E$9:$E$93-AK$58))*(AK$58-Fperm_SI_Woolf2021!$E$9:$E$93)/10))) + Fperm_SI_Woolf2021!$G$9:$G$93*EXP(-Fperm_SI_Woolf2021!$J$9:$J$93*$C82*IF(AK$58=Fperm_SI_Woolf2021!$E$9:$E$93,1,EXP(LN((1.1*(Fperm_SI_Woolf2021!$E$9:$E$93-AK$58)-63.1579*EXP(-0.19*Fperm_SI_Woolf2021!$E$9:$E$93)+63.1579*EXP(-0.19*AK$58))/(Fperm_SI_Woolf2021!$E$9:$E$93-AK$58))*(AK$58-Fperm_SI_Woolf2021!$E$9:$E$93)/10))) + Fperm_SI_Woolf2021!$H$9:$H$93*EXP(-Fperm_SI_Woolf2021!$K$9:$K$93*$C82*IF(AK$58=Fperm_SI_Woolf2021!$E$9:$E$93,1,EXP(LN((1.1*(Fperm_SI_Woolf2021!$E$9:$E$93-AK$58)-63.1579*EXP(-0.19*Fperm_SI_Woolf2021!$E$9:$E$93)+63.1579*EXP(-0.19*AK$58))/(Fperm_SI_Woolf2021!$E$9:$E$93-AK$58))*(AK$58-Fperm_SI_Woolf2021!$E$9:$E$93)/10))),Fperm_SI_Woolf2021!$D$9:$D$93))</f>
        <v>0.73937682239971525</v>
      </c>
      <c r="AL82" s="51" cm="1">
        <f t="array" ref="AL82">MIN(1,SLOPE(Fperm_SI_Woolf2021!$F$9:$F$93*EXP(-Fperm_SI_Woolf2021!$I$9:$I$93*$C82*IF(AL$58=Fperm_SI_Woolf2021!$E$9:$E$93,1,EXP(LN((1.1*(Fperm_SI_Woolf2021!$E$9:$E$93-AL$58)-63.1579*EXP(-0.19*Fperm_SI_Woolf2021!$E$9:$E$93)+63.1579*EXP(-0.19*AL$58))/(Fperm_SI_Woolf2021!$E$9:$E$93-AL$58))*(AL$58-Fperm_SI_Woolf2021!$E$9:$E$93)/10))) + Fperm_SI_Woolf2021!$G$9:$G$93*EXP(-Fperm_SI_Woolf2021!$J$9:$J$93*$C82*IF(AL$58=Fperm_SI_Woolf2021!$E$9:$E$93,1,EXP(LN((1.1*(Fperm_SI_Woolf2021!$E$9:$E$93-AL$58)-63.1579*EXP(-0.19*Fperm_SI_Woolf2021!$E$9:$E$93)+63.1579*EXP(-0.19*AL$58))/(Fperm_SI_Woolf2021!$E$9:$E$93-AL$58))*(AL$58-Fperm_SI_Woolf2021!$E$9:$E$93)/10))) + Fperm_SI_Woolf2021!$H$9:$H$93*EXP(-Fperm_SI_Woolf2021!$K$9:$K$93*$C82*IF(AL$58=Fperm_SI_Woolf2021!$E$9:$E$93,1,EXP(LN((1.1*(Fperm_SI_Woolf2021!$E$9:$E$93-AL$58)-63.1579*EXP(-0.19*Fperm_SI_Woolf2021!$E$9:$E$93)+63.1579*EXP(-0.19*AL$58))/(Fperm_SI_Woolf2021!$E$9:$E$93-AL$58))*(AL$58-Fperm_SI_Woolf2021!$E$9:$E$93)/10))),Fperm_SI_Woolf2021!$D$9:$D$93)*AL$57+INTERCEPT(Fperm_SI_Woolf2021!$F$9:$F$93*EXP(-Fperm_SI_Woolf2021!$I$9:$I$93*$C82*IF(AL$58=Fperm_SI_Woolf2021!$E$9:$E$93,1,EXP(LN((1.1*(Fperm_SI_Woolf2021!$E$9:$E$93-AL$58)-63.1579*EXP(-0.19*Fperm_SI_Woolf2021!$E$9:$E$93)+63.1579*EXP(-0.19*AL$58))/(Fperm_SI_Woolf2021!$E$9:$E$93-AL$58))*(AL$58-Fperm_SI_Woolf2021!$E$9:$E$93)/10))) + Fperm_SI_Woolf2021!$G$9:$G$93*EXP(-Fperm_SI_Woolf2021!$J$9:$J$93*$C82*IF(AL$58=Fperm_SI_Woolf2021!$E$9:$E$93,1,EXP(LN((1.1*(Fperm_SI_Woolf2021!$E$9:$E$93-AL$58)-63.1579*EXP(-0.19*Fperm_SI_Woolf2021!$E$9:$E$93)+63.1579*EXP(-0.19*AL$58))/(Fperm_SI_Woolf2021!$E$9:$E$93-AL$58))*(AL$58-Fperm_SI_Woolf2021!$E$9:$E$93)/10))) + Fperm_SI_Woolf2021!$H$9:$H$93*EXP(-Fperm_SI_Woolf2021!$K$9:$K$93*$C82*IF(AL$58=Fperm_SI_Woolf2021!$E$9:$E$93,1,EXP(LN((1.1*(Fperm_SI_Woolf2021!$E$9:$E$93-AL$58)-63.1579*EXP(-0.19*Fperm_SI_Woolf2021!$E$9:$E$93)+63.1579*EXP(-0.19*AL$58))/(Fperm_SI_Woolf2021!$E$9:$E$93-AL$58))*(AL$58-Fperm_SI_Woolf2021!$E$9:$E$93)/10))),Fperm_SI_Woolf2021!$D$9:$D$93))</f>
        <v>0.70702790717892705</v>
      </c>
      <c r="AM82" s="51" cm="1">
        <f t="array" ref="AM82">MIN(1,SLOPE(Fperm_SI_Woolf2021!$F$9:$F$93*EXP(-Fperm_SI_Woolf2021!$I$9:$I$93*$C82*IF(AM$58=Fperm_SI_Woolf2021!$E$9:$E$93,1,EXP(LN((1.1*(Fperm_SI_Woolf2021!$E$9:$E$93-AM$58)-63.1579*EXP(-0.19*Fperm_SI_Woolf2021!$E$9:$E$93)+63.1579*EXP(-0.19*AM$58))/(Fperm_SI_Woolf2021!$E$9:$E$93-AM$58))*(AM$58-Fperm_SI_Woolf2021!$E$9:$E$93)/10))) + Fperm_SI_Woolf2021!$G$9:$G$93*EXP(-Fperm_SI_Woolf2021!$J$9:$J$93*$C82*IF(AM$58=Fperm_SI_Woolf2021!$E$9:$E$93,1,EXP(LN((1.1*(Fperm_SI_Woolf2021!$E$9:$E$93-AM$58)-63.1579*EXP(-0.19*Fperm_SI_Woolf2021!$E$9:$E$93)+63.1579*EXP(-0.19*AM$58))/(Fperm_SI_Woolf2021!$E$9:$E$93-AM$58))*(AM$58-Fperm_SI_Woolf2021!$E$9:$E$93)/10))) + Fperm_SI_Woolf2021!$H$9:$H$93*EXP(-Fperm_SI_Woolf2021!$K$9:$K$93*$C82*IF(AM$58=Fperm_SI_Woolf2021!$E$9:$E$93,1,EXP(LN((1.1*(Fperm_SI_Woolf2021!$E$9:$E$93-AM$58)-63.1579*EXP(-0.19*Fperm_SI_Woolf2021!$E$9:$E$93)+63.1579*EXP(-0.19*AM$58))/(Fperm_SI_Woolf2021!$E$9:$E$93-AM$58))*(AM$58-Fperm_SI_Woolf2021!$E$9:$E$93)/10))),Fperm_SI_Woolf2021!$D$9:$D$93)*AM$57+INTERCEPT(Fperm_SI_Woolf2021!$F$9:$F$93*EXP(-Fperm_SI_Woolf2021!$I$9:$I$93*$C82*IF(AM$58=Fperm_SI_Woolf2021!$E$9:$E$93,1,EXP(LN((1.1*(Fperm_SI_Woolf2021!$E$9:$E$93-AM$58)-63.1579*EXP(-0.19*Fperm_SI_Woolf2021!$E$9:$E$93)+63.1579*EXP(-0.19*AM$58))/(Fperm_SI_Woolf2021!$E$9:$E$93-AM$58))*(AM$58-Fperm_SI_Woolf2021!$E$9:$E$93)/10))) + Fperm_SI_Woolf2021!$G$9:$G$93*EXP(-Fperm_SI_Woolf2021!$J$9:$J$93*$C82*IF(AM$58=Fperm_SI_Woolf2021!$E$9:$E$93,1,EXP(LN((1.1*(Fperm_SI_Woolf2021!$E$9:$E$93-AM$58)-63.1579*EXP(-0.19*Fperm_SI_Woolf2021!$E$9:$E$93)+63.1579*EXP(-0.19*AM$58))/(Fperm_SI_Woolf2021!$E$9:$E$93-AM$58))*(AM$58-Fperm_SI_Woolf2021!$E$9:$E$93)/10))) + Fperm_SI_Woolf2021!$H$9:$H$93*EXP(-Fperm_SI_Woolf2021!$K$9:$K$93*$C82*IF(AM$58=Fperm_SI_Woolf2021!$E$9:$E$93,1,EXP(LN((1.1*(Fperm_SI_Woolf2021!$E$9:$E$93-AM$58)-63.1579*EXP(-0.19*Fperm_SI_Woolf2021!$E$9:$E$93)+63.1579*EXP(-0.19*AM$58))/(Fperm_SI_Woolf2021!$E$9:$E$93-AM$58))*(AM$58-Fperm_SI_Woolf2021!$E$9:$E$93)/10))),Fperm_SI_Woolf2021!$D$9:$D$93))</f>
        <v>0.67467899195813885</v>
      </c>
      <c r="AN82" s="51" cm="1">
        <f t="array" ref="AN82">MIN(1,SLOPE(Fperm_SI_Woolf2021!$F$9:$F$93*EXP(-Fperm_SI_Woolf2021!$I$9:$I$93*$C82*IF(AN$58=Fperm_SI_Woolf2021!$E$9:$E$93,1,EXP(LN((1.1*(Fperm_SI_Woolf2021!$E$9:$E$93-AN$58)-63.1579*EXP(-0.19*Fperm_SI_Woolf2021!$E$9:$E$93)+63.1579*EXP(-0.19*AN$58))/(Fperm_SI_Woolf2021!$E$9:$E$93-AN$58))*(AN$58-Fperm_SI_Woolf2021!$E$9:$E$93)/10))) + Fperm_SI_Woolf2021!$G$9:$G$93*EXP(-Fperm_SI_Woolf2021!$J$9:$J$93*$C82*IF(AN$58=Fperm_SI_Woolf2021!$E$9:$E$93,1,EXP(LN((1.1*(Fperm_SI_Woolf2021!$E$9:$E$93-AN$58)-63.1579*EXP(-0.19*Fperm_SI_Woolf2021!$E$9:$E$93)+63.1579*EXP(-0.19*AN$58))/(Fperm_SI_Woolf2021!$E$9:$E$93-AN$58))*(AN$58-Fperm_SI_Woolf2021!$E$9:$E$93)/10))) + Fperm_SI_Woolf2021!$H$9:$H$93*EXP(-Fperm_SI_Woolf2021!$K$9:$K$93*$C82*IF(AN$58=Fperm_SI_Woolf2021!$E$9:$E$93,1,EXP(LN((1.1*(Fperm_SI_Woolf2021!$E$9:$E$93-AN$58)-63.1579*EXP(-0.19*Fperm_SI_Woolf2021!$E$9:$E$93)+63.1579*EXP(-0.19*AN$58))/(Fperm_SI_Woolf2021!$E$9:$E$93-AN$58))*(AN$58-Fperm_SI_Woolf2021!$E$9:$E$93)/10))),Fperm_SI_Woolf2021!$D$9:$D$93)*AN$57+INTERCEPT(Fperm_SI_Woolf2021!$F$9:$F$93*EXP(-Fperm_SI_Woolf2021!$I$9:$I$93*$C82*IF(AN$58=Fperm_SI_Woolf2021!$E$9:$E$93,1,EXP(LN((1.1*(Fperm_SI_Woolf2021!$E$9:$E$93-AN$58)-63.1579*EXP(-0.19*Fperm_SI_Woolf2021!$E$9:$E$93)+63.1579*EXP(-0.19*AN$58))/(Fperm_SI_Woolf2021!$E$9:$E$93-AN$58))*(AN$58-Fperm_SI_Woolf2021!$E$9:$E$93)/10))) + Fperm_SI_Woolf2021!$G$9:$G$93*EXP(-Fperm_SI_Woolf2021!$J$9:$J$93*$C82*IF(AN$58=Fperm_SI_Woolf2021!$E$9:$E$93,1,EXP(LN((1.1*(Fperm_SI_Woolf2021!$E$9:$E$93-AN$58)-63.1579*EXP(-0.19*Fperm_SI_Woolf2021!$E$9:$E$93)+63.1579*EXP(-0.19*AN$58))/(Fperm_SI_Woolf2021!$E$9:$E$93-AN$58))*(AN$58-Fperm_SI_Woolf2021!$E$9:$E$93)/10))) + Fperm_SI_Woolf2021!$H$9:$H$93*EXP(-Fperm_SI_Woolf2021!$K$9:$K$93*$C82*IF(AN$58=Fperm_SI_Woolf2021!$E$9:$E$93,1,EXP(LN((1.1*(Fperm_SI_Woolf2021!$E$9:$E$93-AN$58)-63.1579*EXP(-0.19*Fperm_SI_Woolf2021!$E$9:$E$93)+63.1579*EXP(-0.19*AN$58))/(Fperm_SI_Woolf2021!$E$9:$E$93-AN$58))*(AN$58-Fperm_SI_Woolf2021!$E$9:$E$93)/10))),Fperm_SI_Woolf2021!$D$9:$D$93))</f>
        <v>0.64233007673735076</v>
      </c>
      <c r="AO82" s="51" cm="1">
        <f t="array" ref="AO82">MIN(1,SLOPE(Fperm_SI_Woolf2021!$F$9:$F$93*EXP(-Fperm_SI_Woolf2021!$I$9:$I$93*$C82*IF(AO$58=Fperm_SI_Woolf2021!$E$9:$E$93,1,EXP(LN((1.1*(Fperm_SI_Woolf2021!$E$9:$E$93-AO$58)-63.1579*EXP(-0.19*Fperm_SI_Woolf2021!$E$9:$E$93)+63.1579*EXP(-0.19*AO$58))/(Fperm_SI_Woolf2021!$E$9:$E$93-AO$58))*(AO$58-Fperm_SI_Woolf2021!$E$9:$E$93)/10))) + Fperm_SI_Woolf2021!$G$9:$G$93*EXP(-Fperm_SI_Woolf2021!$J$9:$J$93*$C82*IF(AO$58=Fperm_SI_Woolf2021!$E$9:$E$93,1,EXP(LN((1.1*(Fperm_SI_Woolf2021!$E$9:$E$93-AO$58)-63.1579*EXP(-0.19*Fperm_SI_Woolf2021!$E$9:$E$93)+63.1579*EXP(-0.19*AO$58))/(Fperm_SI_Woolf2021!$E$9:$E$93-AO$58))*(AO$58-Fperm_SI_Woolf2021!$E$9:$E$93)/10))) + Fperm_SI_Woolf2021!$H$9:$H$93*EXP(-Fperm_SI_Woolf2021!$K$9:$K$93*$C82*IF(AO$58=Fperm_SI_Woolf2021!$E$9:$E$93,1,EXP(LN((1.1*(Fperm_SI_Woolf2021!$E$9:$E$93-AO$58)-63.1579*EXP(-0.19*Fperm_SI_Woolf2021!$E$9:$E$93)+63.1579*EXP(-0.19*AO$58))/(Fperm_SI_Woolf2021!$E$9:$E$93-AO$58))*(AO$58-Fperm_SI_Woolf2021!$E$9:$E$93)/10))),Fperm_SI_Woolf2021!$D$9:$D$93)*AO$57+INTERCEPT(Fperm_SI_Woolf2021!$F$9:$F$93*EXP(-Fperm_SI_Woolf2021!$I$9:$I$93*$C82*IF(AO$58=Fperm_SI_Woolf2021!$E$9:$E$93,1,EXP(LN((1.1*(Fperm_SI_Woolf2021!$E$9:$E$93-AO$58)-63.1579*EXP(-0.19*Fperm_SI_Woolf2021!$E$9:$E$93)+63.1579*EXP(-0.19*AO$58))/(Fperm_SI_Woolf2021!$E$9:$E$93-AO$58))*(AO$58-Fperm_SI_Woolf2021!$E$9:$E$93)/10))) + Fperm_SI_Woolf2021!$G$9:$G$93*EXP(-Fperm_SI_Woolf2021!$J$9:$J$93*$C82*IF(AO$58=Fperm_SI_Woolf2021!$E$9:$E$93,1,EXP(LN((1.1*(Fperm_SI_Woolf2021!$E$9:$E$93-AO$58)-63.1579*EXP(-0.19*Fperm_SI_Woolf2021!$E$9:$E$93)+63.1579*EXP(-0.19*AO$58))/(Fperm_SI_Woolf2021!$E$9:$E$93-AO$58))*(AO$58-Fperm_SI_Woolf2021!$E$9:$E$93)/10))) + Fperm_SI_Woolf2021!$H$9:$H$93*EXP(-Fperm_SI_Woolf2021!$K$9:$K$93*$C82*IF(AO$58=Fperm_SI_Woolf2021!$E$9:$E$93,1,EXP(LN((1.1*(Fperm_SI_Woolf2021!$E$9:$E$93-AO$58)-63.1579*EXP(-0.19*Fperm_SI_Woolf2021!$E$9:$E$93)+63.1579*EXP(-0.19*AO$58))/(Fperm_SI_Woolf2021!$E$9:$E$93-AO$58))*(AO$58-Fperm_SI_Woolf2021!$E$9:$E$93)/10))),Fperm_SI_Woolf2021!$D$9:$D$93))</f>
        <v>0.60998116151656245</v>
      </c>
      <c r="AP82" s="51" cm="1">
        <f t="array" ref="AP82">MIN(1,SLOPE(Fperm_SI_Woolf2021!$F$9:$F$93*EXP(-Fperm_SI_Woolf2021!$I$9:$I$93*$C82*IF(AP$58=Fperm_SI_Woolf2021!$E$9:$E$93,1,EXP(LN((1.1*(Fperm_SI_Woolf2021!$E$9:$E$93-AP$58)-63.1579*EXP(-0.19*Fperm_SI_Woolf2021!$E$9:$E$93)+63.1579*EXP(-0.19*AP$58))/(Fperm_SI_Woolf2021!$E$9:$E$93-AP$58))*(AP$58-Fperm_SI_Woolf2021!$E$9:$E$93)/10))) + Fperm_SI_Woolf2021!$G$9:$G$93*EXP(-Fperm_SI_Woolf2021!$J$9:$J$93*$C82*IF(AP$58=Fperm_SI_Woolf2021!$E$9:$E$93,1,EXP(LN((1.1*(Fperm_SI_Woolf2021!$E$9:$E$93-AP$58)-63.1579*EXP(-0.19*Fperm_SI_Woolf2021!$E$9:$E$93)+63.1579*EXP(-0.19*AP$58))/(Fperm_SI_Woolf2021!$E$9:$E$93-AP$58))*(AP$58-Fperm_SI_Woolf2021!$E$9:$E$93)/10))) + Fperm_SI_Woolf2021!$H$9:$H$93*EXP(-Fperm_SI_Woolf2021!$K$9:$K$93*$C82*IF(AP$58=Fperm_SI_Woolf2021!$E$9:$E$93,1,EXP(LN((1.1*(Fperm_SI_Woolf2021!$E$9:$E$93-AP$58)-63.1579*EXP(-0.19*Fperm_SI_Woolf2021!$E$9:$E$93)+63.1579*EXP(-0.19*AP$58))/(Fperm_SI_Woolf2021!$E$9:$E$93-AP$58))*(AP$58-Fperm_SI_Woolf2021!$E$9:$E$93)/10))),Fperm_SI_Woolf2021!$D$9:$D$93)*AP$57+INTERCEPT(Fperm_SI_Woolf2021!$F$9:$F$93*EXP(-Fperm_SI_Woolf2021!$I$9:$I$93*$C82*IF(AP$58=Fperm_SI_Woolf2021!$E$9:$E$93,1,EXP(LN((1.1*(Fperm_SI_Woolf2021!$E$9:$E$93-AP$58)-63.1579*EXP(-0.19*Fperm_SI_Woolf2021!$E$9:$E$93)+63.1579*EXP(-0.19*AP$58))/(Fperm_SI_Woolf2021!$E$9:$E$93-AP$58))*(AP$58-Fperm_SI_Woolf2021!$E$9:$E$93)/10))) + Fperm_SI_Woolf2021!$G$9:$G$93*EXP(-Fperm_SI_Woolf2021!$J$9:$J$93*$C82*IF(AP$58=Fperm_SI_Woolf2021!$E$9:$E$93,1,EXP(LN((1.1*(Fperm_SI_Woolf2021!$E$9:$E$93-AP$58)-63.1579*EXP(-0.19*Fperm_SI_Woolf2021!$E$9:$E$93)+63.1579*EXP(-0.19*AP$58))/(Fperm_SI_Woolf2021!$E$9:$E$93-AP$58))*(AP$58-Fperm_SI_Woolf2021!$E$9:$E$93)/10))) + Fperm_SI_Woolf2021!$H$9:$H$93*EXP(-Fperm_SI_Woolf2021!$K$9:$K$93*$C82*IF(AP$58=Fperm_SI_Woolf2021!$E$9:$E$93,1,EXP(LN((1.1*(Fperm_SI_Woolf2021!$E$9:$E$93-AP$58)-63.1579*EXP(-0.19*Fperm_SI_Woolf2021!$E$9:$E$93)+63.1579*EXP(-0.19*AP$58))/(Fperm_SI_Woolf2021!$E$9:$E$93-AP$58))*(AP$58-Fperm_SI_Woolf2021!$E$9:$E$93)/10))),Fperm_SI_Woolf2021!$D$9:$D$93))</f>
        <v>0.57763224629577437</v>
      </c>
      <c r="AQ82" s="51" cm="1">
        <f t="array" ref="AQ82">MIN(1,SLOPE(Fperm_SI_Woolf2021!$F$9:$F$93*EXP(-Fperm_SI_Woolf2021!$I$9:$I$93*$C82*IF(AQ$58=Fperm_SI_Woolf2021!$E$9:$E$93,1,EXP(LN((1.1*(Fperm_SI_Woolf2021!$E$9:$E$93-AQ$58)-63.1579*EXP(-0.19*Fperm_SI_Woolf2021!$E$9:$E$93)+63.1579*EXP(-0.19*AQ$58))/(Fperm_SI_Woolf2021!$E$9:$E$93-AQ$58))*(AQ$58-Fperm_SI_Woolf2021!$E$9:$E$93)/10))) + Fperm_SI_Woolf2021!$G$9:$G$93*EXP(-Fperm_SI_Woolf2021!$J$9:$J$93*$C82*IF(AQ$58=Fperm_SI_Woolf2021!$E$9:$E$93,1,EXP(LN((1.1*(Fperm_SI_Woolf2021!$E$9:$E$93-AQ$58)-63.1579*EXP(-0.19*Fperm_SI_Woolf2021!$E$9:$E$93)+63.1579*EXP(-0.19*AQ$58))/(Fperm_SI_Woolf2021!$E$9:$E$93-AQ$58))*(AQ$58-Fperm_SI_Woolf2021!$E$9:$E$93)/10))) + Fperm_SI_Woolf2021!$H$9:$H$93*EXP(-Fperm_SI_Woolf2021!$K$9:$K$93*$C82*IF(AQ$58=Fperm_SI_Woolf2021!$E$9:$E$93,1,EXP(LN((1.1*(Fperm_SI_Woolf2021!$E$9:$E$93-AQ$58)-63.1579*EXP(-0.19*Fperm_SI_Woolf2021!$E$9:$E$93)+63.1579*EXP(-0.19*AQ$58))/(Fperm_SI_Woolf2021!$E$9:$E$93-AQ$58))*(AQ$58-Fperm_SI_Woolf2021!$E$9:$E$93)/10))),Fperm_SI_Woolf2021!$D$9:$D$93)*AQ$57+INTERCEPT(Fperm_SI_Woolf2021!$F$9:$F$93*EXP(-Fperm_SI_Woolf2021!$I$9:$I$93*$C82*IF(AQ$58=Fperm_SI_Woolf2021!$E$9:$E$93,1,EXP(LN((1.1*(Fperm_SI_Woolf2021!$E$9:$E$93-AQ$58)-63.1579*EXP(-0.19*Fperm_SI_Woolf2021!$E$9:$E$93)+63.1579*EXP(-0.19*AQ$58))/(Fperm_SI_Woolf2021!$E$9:$E$93-AQ$58))*(AQ$58-Fperm_SI_Woolf2021!$E$9:$E$93)/10))) + Fperm_SI_Woolf2021!$G$9:$G$93*EXP(-Fperm_SI_Woolf2021!$J$9:$J$93*$C82*IF(AQ$58=Fperm_SI_Woolf2021!$E$9:$E$93,1,EXP(LN((1.1*(Fperm_SI_Woolf2021!$E$9:$E$93-AQ$58)-63.1579*EXP(-0.19*Fperm_SI_Woolf2021!$E$9:$E$93)+63.1579*EXP(-0.19*AQ$58))/(Fperm_SI_Woolf2021!$E$9:$E$93-AQ$58))*(AQ$58-Fperm_SI_Woolf2021!$E$9:$E$93)/10))) + Fperm_SI_Woolf2021!$H$9:$H$93*EXP(-Fperm_SI_Woolf2021!$K$9:$K$93*$C82*IF(AQ$58=Fperm_SI_Woolf2021!$E$9:$E$93,1,EXP(LN((1.1*(Fperm_SI_Woolf2021!$E$9:$E$93-AQ$58)-63.1579*EXP(-0.19*Fperm_SI_Woolf2021!$E$9:$E$93)+63.1579*EXP(-0.19*AQ$58))/(Fperm_SI_Woolf2021!$E$9:$E$93-AQ$58))*(AQ$58-Fperm_SI_Woolf2021!$E$9:$E$93)/10))),Fperm_SI_Woolf2021!$D$9:$D$93))</f>
        <v>0.54528333107498617</v>
      </c>
      <c r="AR82" s="51" cm="1">
        <f t="array" ref="AR82">MIN(1,SLOPE(Fperm_SI_Woolf2021!$F$9:$F$93*EXP(-Fperm_SI_Woolf2021!$I$9:$I$93*$C82*IF(AR$58=Fperm_SI_Woolf2021!$E$9:$E$93,1,EXP(LN((1.1*(Fperm_SI_Woolf2021!$E$9:$E$93-AR$58)-63.1579*EXP(-0.19*Fperm_SI_Woolf2021!$E$9:$E$93)+63.1579*EXP(-0.19*AR$58))/(Fperm_SI_Woolf2021!$E$9:$E$93-AR$58))*(AR$58-Fperm_SI_Woolf2021!$E$9:$E$93)/10))) + Fperm_SI_Woolf2021!$G$9:$G$93*EXP(-Fperm_SI_Woolf2021!$J$9:$J$93*$C82*IF(AR$58=Fperm_SI_Woolf2021!$E$9:$E$93,1,EXP(LN((1.1*(Fperm_SI_Woolf2021!$E$9:$E$93-AR$58)-63.1579*EXP(-0.19*Fperm_SI_Woolf2021!$E$9:$E$93)+63.1579*EXP(-0.19*AR$58))/(Fperm_SI_Woolf2021!$E$9:$E$93-AR$58))*(AR$58-Fperm_SI_Woolf2021!$E$9:$E$93)/10))) + Fperm_SI_Woolf2021!$H$9:$H$93*EXP(-Fperm_SI_Woolf2021!$K$9:$K$93*$C82*IF(AR$58=Fperm_SI_Woolf2021!$E$9:$E$93,1,EXP(LN((1.1*(Fperm_SI_Woolf2021!$E$9:$E$93-AR$58)-63.1579*EXP(-0.19*Fperm_SI_Woolf2021!$E$9:$E$93)+63.1579*EXP(-0.19*AR$58))/(Fperm_SI_Woolf2021!$E$9:$E$93-AR$58))*(AR$58-Fperm_SI_Woolf2021!$E$9:$E$93)/10))),Fperm_SI_Woolf2021!$D$9:$D$93)*AR$57+INTERCEPT(Fperm_SI_Woolf2021!$F$9:$F$93*EXP(-Fperm_SI_Woolf2021!$I$9:$I$93*$C82*IF(AR$58=Fperm_SI_Woolf2021!$E$9:$E$93,1,EXP(LN((1.1*(Fperm_SI_Woolf2021!$E$9:$E$93-AR$58)-63.1579*EXP(-0.19*Fperm_SI_Woolf2021!$E$9:$E$93)+63.1579*EXP(-0.19*AR$58))/(Fperm_SI_Woolf2021!$E$9:$E$93-AR$58))*(AR$58-Fperm_SI_Woolf2021!$E$9:$E$93)/10))) + Fperm_SI_Woolf2021!$G$9:$G$93*EXP(-Fperm_SI_Woolf2021!$J$9:$J$93*$C82*IF(AR$58=Fperm_SI_Woolf2021!$E$9:$E$93,1,EXP(LN((1.1*(Fperm_SI_Woolf2021!$E$9:$E$93-AR$58)-63.1579*EXP(-0.19*Fperm_SI_Woolf2021!$E$9:$E$93)+63.1579*EXP(-0.19*AR$58))/(Fperm_SI_Woolf2021!$E$9:$E$93-AR$58))*(AR$58-Fperm_SI_Woolf2021!$E$9:$E$93)/10))) + Fperm_SI_Woolf2021!$H$9:$H$93*EXP(-Fperm_SI_Woolf2021!$K$9:$K$93*$C82*IF(AR$58=Fperm_SI_Woolf2021!$E$9:$E$93,1,EXP(LN((1.1*(Fperm_SI_Woolf2021!$E$9:$E$93-AR$58)-63.1579*EXP(-0.19*Fperm_SI_Woolf2021!$E$9:$E$93)+63.1579*EXP(-0.19*AR$58))/(Fperm_SI_Woolf2021!$E$9:$E$93-AR$58))*(AR$58-Fperm_SI_Woolf2021!$E$9:$E$93)/10))),Fperm_SI_Woolf2021!$D$9:$D$93))</f>
        <v>0.51293441585419797</v>
      </c>
      <c r="AS82" s="51" cm="1">
        <f t="array" ref="AS82">MIN(1,SLOPE(Fperm_SI_Woolf2021!$F$9:$F$93*EXP(-Fperm_SI_Woolf2021!$I$9:$I$93*$C82*IF(AS$58=Fperm_SI_Woolf2021!$E$9:$E$93,1,EXP(LN((1.1*(Fperm_SI_Woolf2021!$E$9:$E$93-AS$58)-63.1579*EXP(-0.19*Fperm_SI_Woolf2021!$E$9:$E$93)+63.1579*EXP(-0.19*AS$58))/(Fperm_SI_Woolf2021!$E$9:$E$93-AS$58))*(AS$58-Fperm_SI_Woolf2021!$E$9:$E$93)/10))) + Fperm_SI_Woolf2021!$G$9:$G$93*EXP(-Fperm_SI_Woolf2021!$J$9:$J$93*$C82*IF(AS$58=Fperm_SI_Woolf2021!$E$9:$E$93,1,EXP(LN((1.1*(Fperm_SI_Woolf2021!$E$9:$E$93-AS$58)-63.1579*EXP(-0.19*Fperm_SI_Woolf2021!$E$9:$E$93)+63.1579*EXP(-0.19*AS$58))/(Fperm_SI_Woolf2021!$E$9:$E$93-AS$58))*(AS$58-Fperm_SI_Woolf2021!$E$9:$E$93)/10))) + Fperm_SI_Woolf2021!$H$9:$H$93*EXP(-Fperm_SI_Woolf2021!$K$9:$K$93*$C82*IF(AS$58=Fperm_SI_Woolf2021!$E$9:$E$93,1,EXP(LN((1.1*(Fperm_SI_Woolf2021!$E$9:$E$93-AS$58)-63.1579*EXP(-0.19*Fperm_SI_Woolf2021!$E$9:$E$93)+63.1579*EXP(-0.19*AS$58))/(Fperm_SI_Woolf2021!$E$9:$E$93-AS$58))*(AS$58-Fperm_SI_Woolf2021!$E$9:$E$93)/10))),Fperm_SI_Woolf2021!$D$9:$D$93)*AS$57+INTERCEPT(Fperm_SI_Woolf2021!$F$9:$F$93*EXP(-Fperm_SI_Woolf2021!$I$9:$I$93*$C82*IF(AS$58=Fperm_SI_Woolf2021!$E$9:$E$93,1,EXP(LN((1.1*(Fperm_SI_Woolf2021!$E$9:$E$93-AS$58)-63.1579*EXP(-0.19*Fperm_SI_Woolf2021!$E$9:$E$93)+63.1579*EXP(-0.19*AS$58))/(Fperm_SI_Woolf2021!$E$9:$E$93-AS$58))*(AS$58-Fperm_SI_Woolf2021!$E$9:$E$93)/10))) + Fperm_SI_Woolf2021!$G$9:$G$93*EXP(-Fperm_SI_Woolf2021!$J$9:$J$93*$C82*IF(AS$58=Fperm_SI_Woolf2021!$E$9:$E$93,1,EXP(LN((1.1*(Fperm_SI_Woolf2021!$E$9:$E$93-AS$58)-63.1579*EXP(-0.19*Fperm_SI_Woolf2021!$E$9:$E$93)+63.1579*EXP(-0.19*AS$58))/(Fperm_SI_Woolf2021!$E$9:$E$93-AS$58))*(AS$58-Fperm_SI_Woolf2021!$E$9:$E$93)/10))) + Fperm_SI_Woolf2021!$H$9:$H$93*EXP(-Fperm_SI_Woolf2021!$K$9:$K$93*$C82*IF(AS$58=Fperm_SI_Woolf2021!$E$9:$E$93,1,EXP(LN((1.1*(Fperm_SI_Woolf2021!$E$9:$E$93-AS$58)-63.1579*EXP(-0.19*Fperm_SI_Woolf2021!$E$9:$E$93)+63.1579*EXP(-0.19*AS$58))/(Fperm_SI_Woolf2021!$E$9:$E$93-AS$58))*(AS$58-Fperm_SI_Woolf2021!$E$9:$E$93)/10))),Fperm_SI_Woolf2021!$D$9:$D$93))</f>
        <v>0.48058550063340971</v>
      </c>
      <c r="AT82" s="51" cm="1">
        <f t="array" ref="AT82">MIN(1,SLOPE(Fperm_SI_Woolf2021!$F$9:$F$93*EXP(-Fperm_SI_Woolf2021!$I$9:$I$93*$C82*IF(AT$58=Fperm_SI_Woolf2021!$E$9:$E$93,1,EXP(LN((1.1*(Fperm_SI_Woolf2021!$E$9:$E$93-AT$58)-63.1579*EXP(-0.19*Fperm_SI_Woolf2021!$E$9:$E$93)+63.1579*EXP(-0.19*AT$58))/(Fperm_SI_Woolf2021!$E$9:$E$93-AT$58))*(AT$58-Fperm_SI_Woolf2021!$E$9:$E$93)/10))) + Fperm_SI_Woolf2021!$G$9:$G$93*EXP(-Fperm_SI_Woolf2021!$J$9:$J$93*$C82*IF(AT$58=Fperm_SI_Woolf2021!$E$9:$E$93,1,EXP(LN((1.1*(Fperm_SI_Woolf2021!$E$9:$E$93-AT$58)-63.1579*EXP(-0.19*Fperm_SI_Woolf2021!$E$9:$E$93)+63.1579*EXP(-0.19*AT$58))/(Fperm_SI_Woolf2021!$E$9:$E$93-AT$58))*(AT$58-Fperm_SI_Woolf2021!$E$9:$E$93)/10))) + Fperm_SI_Woolf2021!$H$9:$H$93*EXP(-Fperm_SI_Woolf2021!$K$9:$K$93*$C82*IF(AT$58=Fperm_SI_Woolf2021!$E$9:$E$93,1,EXP(LN((1.1*(Fperm_SI_Woolf2021!$E$9:$E$93-AT$58)-63.1579*EXP(-0.19*Fperm_SI_Woolf2021!$E$9:$E$93)+63.1579*EXP(-0.19*AT$58))/(Fperm_SI_Woolf2021!$E$9:$E$93-AT$58))*(AT$58-Fperm_SI_Woolf2021!$E$9:$E$93)/10))),Fperm_SI_Woolf2021!$D$9:$D$93)*AT$57+INTERCEPT(Fperm_SI_Woolf2021!$F$9:$F$93*EXP(-Fperm_SI_Woolf2021!$I$9:$I$93*$C82*IF(AT$58=Fperm_SI_Woolf2021!$E$9:$E$93,1,EXP(LN((1.1*(Fperm_SI_Woolf2021!$E$9:$E$93-AT$58)-63.1579*EXP(-0.19*Fperm_SI_Woolf2021!$E$9:$E$93)+63.1579*EXP(-0.19*AT$58))/(Fperm_SI_Woolf2021!$E$9:$E$93-AT$58))*(AT$58-Fperm_SI_Woolf2021!$E$9:$E$93)/10))) + Fperm_SI_Woolf2021!$G$9:$G$93*EXP(-Fperm_SI_Woolf2021!$J$9:$J$93*$C82*IF(AT$58=Fperm_SI_Woolf2021!$E$9:$E$93,1,EXP(LN((1.1*(Fperm_SI_Woolf2021!$E$9:$E$93-AT$58)-63.1579*EXP(-0.19*Fperm_SI_Woolf2021!$E$9:$E$93)+63.1579*EXP(-0.19*AT$58))/(Fperm_SI_Woolf2021!$E$9:$E$93-AT$58))*(AT$58-Fperm_SI_Woolf2021!$E$9:$E$93)/10))) + Fperm_SI_Woolf2021!$H$9:$H$93*EXP(-Fperm_SI_Woolf2021!$K$9:$K$93*$C82*IF(AT$58=Fperm_SI_Woolf2021!$E$9:$E$93,1,EXP(LN((1.1*(Fperm_SI_Woolf2021!$E$9:$E$93-AT$58)-63.1579*EXP(-0.19*Fperm_SI_Woolf2021!$E$9:$E$93)+63.1579*EXP(-0.19*AT$58))/(Fperm_SI_Woolf2021!$E$9:$E$93-AT$58))*(AT$58-Fperm_SI_Woolf2021!$E$9:$E$93)/10))),Fperm_SI_Woolf2021!$D$9:$D$93))</f>
        <v>0.44823658541262151</v>
      </c>
      <c r="AU82" s="51" cm="1">
        <f t="array" ref="AU82">MIN(1,SLOPE(Fperm_SI_Woolf2021!$F$9:$F$93*EXP(-Fperm_SI_Woolf2021!$I$9:$I$93*$C82*IF(AU$58=Fperm_SI_Woolf2021!$E$9:$E$93,1,EXP(LN((1.1*(Fperm_SI_Woolf2021!$E$9:$E$93-AU$58)-63.1579*EXP(-0.19*Fperm_SI_Woolf2021!$E$9:$E$93)+63.1579*EXP(-0.19*AU$58))/(Fperm_SI_Woolf2021!$E$9:$E$93-AU$58))*(AU$58-Fperm_SI_Woolf2021!$E$9:$E$93)/10))) + Fperm_SI_Woolf2021!$G$9:$G$93*EXP(-Fperm_SI_Woolf2021!$J$9:$J$93*$C82*IF(AU$58=Fperm_SI_Woolf2021!$E$9:$E$93,1,EXP(LN((1.1*(Fperm_SI_Woolf2021!$E$9:$E$93-AU$58)-63.1579*EXP(-0.19*Fperm_SI_Woolf2021!$E$9:$E$93)+63.1579*EXP(-0.19*AU$58))/(Fperm_SI_Woolf2021!$E$9:$E$93-AU$58))*(AU$58-Fperm_SI_Woolf2021!$E$9:$E$93)/10))) + Fperm_SI_Woolf2021!$H$9:$H$93*EXP(-Fperm_SI_Woolf2021!$K$9:$K$93*$C82*IF(AU$58=Fperm_SI_Woolf2021!$E$9:$E$93,1,EXP(LN((1.1*(Fperm_SI_Woolf2021!$E$9:$E$93-AU$58)-63.1579*EXP(-0.19*Fperm_SI_Woolf2021!$E$9:$E$93)+63.1579*EXP(-0.19*AU$58))/(Fperm_SI_Woolf2021!$E$9:$E$93-AU$58))*(AU$58-Fperm_SI_Woolf2021!$E$9:$E$93)/10))),Fperm_SI_Woolf2021!$D$9:$D$93)*AU$57+INTERCEPT(Fperm_SI_Woolf2021!$F$9:$F$93*EXP(-Fperm_SI_Woolf2021!$I$9:$I$93*$C82*IF(AU$58=Fperm_SI_Woolf2021!$E$9:$E$93,1,EXP(LN((1.1*(Fperm_SI_Woolf2021!$E$9:$E$93-AU$58)-63.1579*EXP(-0.19*Fperm_SI_Woolf2021!$E$9:$E$93)+63.1579*EXP(-0.19*AU$58))/(Fperm_SI_Woolf2021!$E$9:$E$93-AU$58))*(AU$58-Fperm_SI_Woolf2021!$E$9:$E$93)/10))) + Fperm_SI_Woolf2021!$G$9:$G$93*EXP(-Fperm_SI_Woolf2021!$J$9:$J$93*$C82*IF(AU$58=Fperm_SI_Woolf2021!$E$9:$E$93,1,EXP(LN((1.1*(Fperm_SI_Woolf2021!$E$9:$E$93-AU$58)-63.1579*EXP(-0.19*Fperm_SI_Woolf2021!$E$9:$E$93)+63.1579*EXP(-0.19*AU$58))/(Fperm_SI_Woolf2021!$E$9:$E$93-AU$58))*(AU$58-Fperm_SI_Woolf2021!$E$9:$E$93)/10))) + Fperm_SI_Woolf2021!$H$9:$H$93*EXP(-Fperm_SI_Woolf2021!$K$9:$K$93*$C82*IF(AU$58=Fperm_SI_Woolf2021!$E$9:$E$93,1,EXP(LN((1.1*(Fperm_SI_Woolf2021!$E$9:$E$93-AU$58)-63.1579*EXP(-0.19*Fperm_SI_Woolf2021!$E$9:$E$93)+63.1579*EXP(-0.19*AU$58))/(Fperm_SI_Woolf2021!$E$9:$E$93-AU$58))*(AU$58-Fperm_SI_Woolf2021!$E$9:$E$93)/10))),Fperm_SI_Woolf2021!$D$9:$D$93))</f>
        <v>0.41588767019183331</v>
      </c>
      <c r="AV82" s="51" cm="1">
        <f t="array" ref="AV82">MIN(1,SLOPE(Fperm_SI_Woolf2021!$F$9:$F$93*EXP(-Fperm_SI_Woolf2021!$I$9:$I$93*$C82*IF(AV$58=Fperm_SI_Woolf2021!$E$9:$E$93,1,EXP(LN((1.1*(Fperm_SI_Woolf2021!$E$9:$E$93-AV$58)-63.1579*EXP(-0.19*Fperm_SI_Woolf2021!$E$9:$E$93)+63.1579*EXP(-0.19*AV$58))/(Fperm_SI_Woolf2021!$E$9:$E$93-AV$58))*(AV$58-Fperm_SI_Woolf2021!$E$9:$E$93)/10))) + Fperm_SI_Woolf2021!$G$9:$G$93*EXP(-Fperm_SI_Woolf2021!$J$9:$J$93*$C82*IF(AV$58=Fperm_SI_Woolf2021!$E$9:$E$93,1,EXP(LN((1.1*(Fperm_SI_Woolf2021!$E$9:$E$93-AV$58)-63.1579*EXP(-0.19*Fperm_SI_Woolf2021!$E$9:$E$93)+63.1579*EXP(-0.19*AV$58))/(Fperm_SI_Woolf2021!$E$9:$E$93-AV$58))*(AV$58-Fperm_SI_Woolf2021!$E$9:$E$93)/10))) + Fperm_SI_Woolf2021!$H$9:$H$93*EXP(-Fperm_SI_Woolf2021!$K$9:$K$93*$C82*IF(AV$58=Fperm_SI_Woolf2021!$E$9:$E$93,1,EXP(LN((1.1*(Fperm_SI_Woolf2021!$E$9:$E$93-AV$58)-63.1579*EXP(-0.19*Fperm_SI_Woolf2021!$E$9:$E$93)+63.1579*EXP(-0.19*AV$58))/(Fperm_SI_Woolf2021!$E$9:$E$93-AV$58))*(AV$58-Fperm_SI_Woolf2021!$E$9:$E$93)/10))),Fperm_SI_Woolf2021!$D$9:$D$93)*AV$57+INTERCEPT(Fperm_SI_Woolf2021!$F$9:$F$93*EXP(-Fperm_SI_Woolf2021!$I$9:$I$93*$C82*IF(AV$58=Fperm_SI_Woolf2021!$E$9:$E$93,1,EXP(LN((1.1*(Fperm_SI_Woolf2021!$E$9:$E$93-AV$58)-63.1579*EXP(-0.19*Fperm_SI_Woolf2021!$E$9:$E$93)+63.1579*EXP(-0.19*AV$58))/(Fperm_SI_Woolf2021!$E$9:$E$93-AV$58))*(AV$58-Fperm_SI_Woolf2021!$E$9:$E$93)/10))) + Fperm_SI_Woolf2021!$G$9:$G$93*EXP(-Fperm_SI_Woolf2021!$J$9:$J$93*$C82*IF(AV$58=Fperm_SI_Woolf2021!$E$9:$E$93,1,EXP(LN((1.1*(Fperm_SI_Woolf2021!$E$9:$E$93-AV$58)-63.1579*EXP(-0.19*Fperm_SI_Woolf2021!$E$9:$E$93)+63.1579*EXP(-0.19*AV$58))/(Fperm_SI_Woolf2021!$E$9:$E$93-AV$58))*(AV$58-Fperm_SI_Woolf2021!$E$9:$E$93)/10))) + Fperm_SI_Woolf2021!$H$9:$H$93*EXP(-Fperm_SI_Woolf2021!$K$9:$K$93*$C82*IF(AV$58=Fperm_SI_Woolf2021!$E$9:$E$93,1,EXP(LN((1.1*(Fperm_SI_Woolf2021!$E$9:$E$93-AV$58)-63.1579*EXP(-0.19*Fperm_SI_Woolf2021!$E$9:$E$93)+63.1579*EXP(-0.19*AV$58))/(Fperm_SI_Woolf2021!$E$9:$E$93-AV$58))*(AV$58-Fperm_SI_Woolf2021!$E$9:$E$93)/10))),Fperm_SI_Woolf2021!$D$9:$D$93))</f>
        <v>0.38353875497104506</v>
      </c>
      <c r="AW82" s="51" cm="1">
        <f t="array" ref="AW82">MIN(1,SLOPE(Fperm_SI_Woolf2021!$F$9:$F$93*EXP(-Fperm_SI_Woolf2021!$I$9:$I$93*$C82*IF(AW$58=Fperm_SI_Woolf2021!$E$9:$E$93,1,EXP(LN((1.1*(Fperm_SI_Woolf2021!$E$9:$E$93-AW$58)-63.1579*EXP(-0.19*Fperm_SI_Woolf2021!$E$9:$E$93)+63.1579*EXP(-0.19*AW$58))/(Fperm_SI_Woolf2021!$E$9:$E$93-AW$58))*(AW$58-Fperm_SI_Woolf2021!$E$9:$E$93)/10))) + Fperm_SI_Woolf2021!$G$9:$G$93*EXP(-Fperm_SI_Woolf2021!$J$9:$J$93*$C82*IF(AW$58=Fperm_SI_Woolf2021!$E$9:$E$93,1,EXP(LN((1.1*(Fperm_SI_Woolf2021!$E$9:$E$93-AW$58)-63.1579*EXP(-0.19*Fperm_SI_Woolf2021!$E$9:$E$93)+63.1579*EXP(-0.19*AW$58))/(Fperm_SI_Woolf2021!$E$9:$E$93-AW$58))*(AW$58-Fperm_SI_Woolf2021!$E$9:$E$93)/10))) + Fperm_SI_Woolf2021!$H$9:$H$93*EXP(-Fperm_SI_Woolf2021!$K$9:$K$93*$C82*IF(AW$58=Fperm_SI_Woolf2021!$E$9:$E$93,1,EXP(LN((1.1*(Fperm_SI_Woolf2021!$E$9:$E$93-AW$58)-63.1579*EXP(-0.19*Fperm_SI_Woolf2021!$E$9:$E$93)+63.1579*EXP(-0.19*AW$58))/(Fperm_SI_Woolf2021!$E$9:$E$93-AW$58))*(AW$58-Fperm_SI_Woolf2021!$E$9:$E$93)/10))),Fperm_SI_Woolf2021!$D$9:$D$93)*AW$57+INTERCEPT(Fperm_SI_Woolf2021!$F$9:$F$93*EXP(-Fperm_SI_Woolf2021!$I$9:$I$93*$C82*IF(AW$58=Fperm_SI_Woolf2021!$E$9:$E$93,1,EXP(LN((1.1*(Fperm_SI_Woolf2021!$E$9:$E$93-AW$58)-63.1579*EXP(-0.19*Fperm_SI_Woolf2021!$E$9:$E$93)+63.1579*EXP(-0.19*AW$58))/(Fperm_SI_Woolf2021!$E$9:$E$93-AW$58))*(AW$58-Fperm_SI_Woolf2021!$E$9:$E$93)/10))) + Fperm_SI_Woolf2021!$G$9:$G$93*EXP(-Fperm_SI_Woolf2021!$J$9:$J$93*$C82*IF(AW$58=Fperm_SI_Woolf2021!$E$9:$E$93,1,EXP(LN((1.1*(Fperm_SI_Woolf2021!$E$9:$E$93-AW$58)-63.1579*EXP(-0.19*Fperm_SI_Woolf2021!$E$9:$E$93)+63.1579*EXP(-0.19*AW$58))/(Fperm_SI_Woolf2021!$E$9:$E$93-AW$58))*(AW$58-Fperm_SI_Woolf2021!$E$9:$E$93)/10))) + Fperm_SI_Woolf2021!$H$9:$H$93*EXP(-Fperm_SI_Woolf2021!$K$9:$K$93*$C82*IF(AW$58=Fperm_SI_Woolf2021!$E$9:$E$93,1,EXP(LN((1.1*(Fperm_SI_Woolf2021!$E$9:$E$93-AW$58)-63.1579*EXP(-0.19*Fperm_SI_Woolf2021!$E$9:$E$93)+63.1579*EXP(-0.19*AW$58))/(Fperm_SI_Woolf2021!$E$9:$E$93-AW$58))*(AW$58-Fperm_SI_Woolf2021!$E$9:$E$93)/10))),Fperm_SI_Woolf2021!$D$9:$D$93))</f>
        <v>0.76659141712178314</v>
      </c>
      <c r="AX82" s="51" cm="1">
        <f t="array" ref="AX82">MIN(1,SLOPE(Fperm_SI_Woolf2021!$F$9:$F$93*EXP(-Fperm_SI_Woolf2021!$I$9:$I$93*$C82*IF(AX$58=Fperm_SI_Woolf2021!$E$9:$E$93,1,EXP(LN((1.1*(Fperm_SI_Woolf2021!$E$9:$E$93-AX$58)-63.1579*EXP(-0.19*Fperm_SI_Woolf2021!$E$9:$E$93)+63.1579*EXP(-0.19*AX$58))/(Fperm_SI_Woolf2021!$E$9:$E$93-AX$58))*(AX$58-Fperm_SI_Woolf2021!$E$9:$E$93)/10))) + Fperm_SI_Woolf2021!$G$9:$G$93*EXP(-Fperm_SI_Woolf2021!$J$9:$J$93*$C82*IF(AX$58=Fperm_SI_Woolf2021!$E$9:$E$93,1,EXP(LN((1.1*(Fperm_SI_Woolf2021!$E$9:$E$93-AX$58)-63.1579*EXP(-0.19*Fperm_SI_Woolf2021!$E$9:$E$93)+63.1579*EXP(-0.19*AX$58))/(Fperm_SI_Woolf2021!$E$9:$E$93-AX$58))*(AX$58-Fperm_SI_Woolf2021!$E$9:$E$93)/10))) + Fperm_SI_Woolf2021!$H$9:$H$93*EXP(-Fperm_SI_Woolf2021!$K$9:$K$93*$C82*IF(AX$58=Fperm_SI_Woolf2021!$E$9:$E$93,1,EXP(LN((1.1*(Fperm_SI_Woolf2021!$E$9:$E$93-AX$58)-63.1579*EXP(-0.19*Fperm_SI_Woolf2021!$E$9:$E$93)+63.1579*EXP(-0.19*AX$58))/(Fperm_SI_Woolf2021!$E$9:$E$93-AX$58))*(AX$58-Fperm_SI_Woolf2021!$E$9:$E$93)/10))),Fperm_SI_Woolf2021!$D$9:$D$93)*AX$57+INTERCEPT(Fperm_SI_Woolf2021!$F$9:$F$93*EXP(-Fperm_SI_Woolf2021!$I$9:$I$93*$C82*IF(AX$58=Fperm_SI_Woolf2021!$E$9:$E$93,1,EXP(LN((1.1*(Fperm_SI_Woolf2021!$E$9:$E$93-AX$58)-63.1579*EXP(-0.19*Fperm_SI_Woolf2021!$E$9:$E$93)+63.1579*EXP(-0.19*AX$58))/(Fperm_SI_Woolf2021!$E$9:$E$93-AX$58))*(AX$58-Fperm_SI_Woolf2021!$E$9:$E$93)/10))) + Fperm_SI_Woolf2021!$G$9:$G$93*EXP(-Fperm_SI_Woolf2021!$J$9:$J$93*$C82*IF(AX$58=Fperm_SI_Woolf2021!$E$9:$E$93,1,EXP(LN((1.1*(Fperm_SI_Woolf2021!$E$9:$E$93-AX$58)-63.1579*EXP(-0.19*Fperm_SI_Woolf2021!$E$9:$E$93)+63.1579*EXP(-0.19*AX$58))/(Fperm_SI_Woolf2021!$E$9:$E$93-AX$58))*(AX$58-Fperm_SI_Woolf2021!$E$9:$E$93)/10))) + Fperm_SI_Woolf2021!$H$9:$H$93*EXP(-Fperm_SI_Woolf2021!$K$9:$K$93*$C82*IF(AX$58=Fperm_SI_Woolf2021!$E$9:$E$93,1,EXP(LN((1.1*(Fperm_SI_Woolf2021!$E$9:$E$93-AX$58)-63.1579*EXP(-0.19*Fperm_SI_Woolf2021!$E$9:$E$93)+63.1579*EXP(-0.19*AX$58))/(Fperm_SI_Woolf2021!$E$9:$E$93-AX$58))*(AX$58-Fperm_SI_Woolf2021!$E$9:$E$93)/10))),Fperm_SI_Woolf2021!$D$9:$D$93))</f>
        <v>0.73537154319025622</v>
      </c>
      <c r="AY82" s="51" cm="1">
        <f t="array" ref="AY82">MIN(1,SLOPE(Fperm_SI_Woolf2021!$F$9:$F$93*EXP(-Fperm_SI_Woolf2021!$I$9:$I$93*$C82*IF(AY$58=Fperm_SI_Woolf2021!$E$9:$E$93,1,EXP(LN((1.1*(Fperm_SI_Woolf2021!$E$9:$E$93-AY$58)-63.1579*EXP(-0.19*Fperm_SI_Woolf2021!$E$9:$E$93)+63.1579*EXP(-0.19*AY$58))/(Fperm_SI_Woolf2021!$E$9:$E$93-AY$58))*(AY$58-Fperm_SI_Woolf2021!$E$9:$E$93)/10))) + Fperm_SI_Woolf2021!$G$9:$G$93*EXP(-Fperm_SI_Woolf2021!$J$9:$J$93*$C82*IF(AY$58=Fperm_SI_Woolf2021!$E$9:$E$93,1,EXP(LN((1.1*(Fperm_SI_Woolf2021!$E$9:$E$93-AY$58)-63.1579*EXP(-0.19*Fperm_SI_Woolf2021!$E$9:$E$93)+63.1579*EXP(-0.19*AY$58))/(Fperm_SI_Woolf2021!$E$9:$E$93-AY$58))*(AY$58-Fperm_SI_Woolf2021!$E$9:$E$93)/10))) + Fperm_SI_Woolf2021!$H$9:$H$93*EXP(-Fperm_SI_Woolf2021!$K$9:$K$93*$C82*IF(AY$58=Fperm_SI_Woolf2021!$E$9:$E$93,1,EXP(LN((1.1*(Fperm_SI_Woolf2021!$E$9:$E$93-AY$58)-63.1579*EXP(-0.19*Fperm_SI_Woolf2021!$E$9:$E$93)+63.1579*EXP(-0.19*AY$58))/(Fperm_SI_Woolf2021!$E$9:$E$93-AY$58))*(AY$58-Fperm_SI_Woolf2021!$E$9:$E$93)/10))),Fperm_SI_Woolf2021!$D$9:$D$93)*AY$57+INTERCEPT(Fperm_SI_Woolf2021!$F$9:$F$93*EXP(-Fperm_SI_Woolf2021!$I$9:$I$93*$C82*IF(AY$58=Fperm_SI_Woolf2021!$E$9:$E$93,1,EXP(LN((1.1*(Fperm_SI_Woolf2021!$E$9:$E$93-AY$58)-63.1579*EXP(-0.19*Fperm_SI_Woolf2021!$E$9:$E$93)+63.1579*EXP(-0.19*AY$58))/(Fperm_SI_Woolf2021!$E$9:$E$93-AY$58))*(AY$58-Fperm_SI_Woolf2021!$E$9:$E$93)/10))) + Fperm_SI_Woolf2021!$G$9:$G$93*EXP(-Fperm_SI_Woolf2021!$J$9:$J$93*$C82*IF(AY$58=Fperm_SI_Woolf2021!$E$9:$E$93,1,EXP(LN((1.1*(Fperm_SI_Woolf2021!$E$9:$E$93-AY$58)-63.1579*EXP(-0.19*Fperm_SI_Woolf2021!$E$9:$E$93)+63.1579*EXP(-0.19*AY$58))/(Fperm_SI_Woolf2021!$E$9:$E$93-AY$58))*(AY$58-Fperm_SI_Woolf2021!$E$9:$E$93)/10))) + Fperm_SI_Woolf2021!$H$9:$H$93*EXP(-Fperm_SI_Woolf2021!$K$9:$K$93*$C82*IF(AY$58=Fperm_SI_Woolf2021!$E$9:$E$93,1,EXP(LN((1.1*(Fperm_SI_Woolf2021!$E$9:$E$93-AY$58)-63.1579*EXP(-0.19*Fperm_SI_Woolf2021!$E$9:$E$93)+63.1579*EXP(-0.19*AY$58))/(Fperm_SI_Woolf2021!$E$9:$E$93-AY$58))*(AY$58-Fperm_SI_Woolf2021!$E$9:$E$93)/10))),Fperm_SI_Woolf2021!$D$9:$D$93))</f>
        <v>0.7041516692587293</v>
      </c>
      <c r="AZ82" s="51" cm="1">
        <f t="array" ref="AZ82">MIN(1,SLOPE(Fperm_SI_Woolf2021!$F$9:$F$93*EXP(-Fperm_SI_Woolf2021!$I$9:$I$93*$C82*IF(AZ$58=Fperm_SI_Woolf2021!$E$9:$E$93,1,EXP(LN((1.1*(Fperm_SI_Woolf2021!$E$9:$E$93-AZ$58)-63.1579*EXP(-0.19*Fperm_SI_Woolf2021!$E$9:$E$93)+63.1579*EXP(-0.19*AZ$58))/(Fperm_SI_Woolf2021!$E$9:$E$93-AZ$58))*(AZ$58-Fperm_SI_Woolf2021!$E$9:$E$93)/10))) + Fperm_SI_Woolf2021!$G$9:$G$93*EXP(-Fperm_SI_Woolf2021!$J$9:$J$93*$C82*IF(AZ$58=Fperm_SI_Woolf2021!$E$9:$E$93,1,EXP(LN((1.1*(Fperm_SI_Woolf2021!$E$9:$E$93-AZ$58)-63.1579*EXP(-0.19*Fperm_SI_Woolf2021!$E$9:$E$93)+63.1579*EXP(-0.19*AZ$58))/(Fperm_SI_Woolf2021!$E$9:$E$93-AZ$58))*(AZ$58-Fperm_SI_Woolf2021!$E$9:$E$93)/10))) + Fperm_SI_Woolf2021!$H$9:$H$93*EXP(-Fperm_SI_Woolf2021!$K$9:$K$93*$C82*IF(AZ$58=Fperm_SI_Woolf2021!$E$9:$E$93,1,EXP(LN((1.1*(Fperm_SI_Woolf2021!$E$9:$E$93-AZ$58)-63.1579*EXP(-0.19*Fperm_SI_Woolf2021!$E$9:$E$93)+63.1579*EXP(-0.19*AZ$58))/(Fperm_SI_Woolf2021!$E$9:$E$93-AZ$58))*(AZ$58-Fperm_SI_Woolf2021!$E$9:$E$93)/10))),Fperm_SI_Woolf2021!$D$9:$D$93)*AZ$57+INTERCEPT(Fperm_SI_Woolf2021!$F$9:$F$93*EXP(-Fperm_SI_Woolf2021!$I$9:$I$93*$C82*IF(AZ$58=Fperm_SI_Woolf2021!$E$9:$E$93,1,EXP(LN((1.1*(Fperm_SI_Woolf2021!$E$9:$E$93-AZ$58)-63.1579*EXP(-0.19*Fperm_SI_Woolf2021!$E$9:$E$93)+63.1579*EXP(-0.19*AZ$58))/(Fperm_SI_Woolf2021!$E$9:$E$93-AZ$58))*(AZ$58-Fperm_SI_Woolf2021!$E$9:$E$93)/10))) + Fperm_SI_Woolf2021!$G$9:$G$93*EXP(-Fperm_SI_Woolf2021!$J$9:$J$93*$C82*IF(AZ$58=Fperm_SI_Woolf2021!$E$9:$E$93,1,EXP(LN((1.1*(Fperm_SI_Woolf2021!$E$9:$E$93-AZ$58)-63.1579*EXP(-0.19*Fperm_SI_Woolf2021!$E$9:$E$93)+63.1579*EXP(-0.19*AZ$58))/(Fperm_SI_Woolf2021!$E$9:$E$93-AZ$58))*(AZ$58-Fperm_SI_Woolf2021!$E$9:$E$93)/10))) + Fperm_SI_Woolf2021!$H$9:$H$93*EXP(-Fperm_SI_Woolf2021!$K$9:$K$93*$C82*IF(AZ$58=Fperm_SI_Woolf2021!$E$9:$E$93,1,EXP(LN((1.1*(Fperm_SI_Woolf2021!$E$9:$E$93-AZ$58)-63.1579*EXP(-0.19*Fperm_SI_Woolf2021!$E$9:$E$93)+63.1579*EXP(-0.19*AZ$58))/(Fperm_SI_Woolf2021!$E$9:$E$93-AZ$58))*(AZ$58-Fperm_SI_Woolf2021!$E$9:$E$93)/10))),Fperm_SI_Woolf2021!$D$9:$D$93))</f>
        <v>0.67293179532720249</v>
      </c>
      <c r="BA82" s="51" cm="1">
        <f t="array" ref="BA82">MIN(1,SLOPE(Fperm_SI_Woolf2021!$F$9:$F$93*EXP(-Fperm_SI_Woolf2021!$I$9:$I$93*$C82*IF(BA$58=Fperm_SI_Woolf2021!$E$9:$E$93,1,EXP(LN((1.1*(Fperm_SI_Woolf2021!$E$9:$E$93-BA$58)-63.1579*EXP(-0.19*Fperm_SI_Woolf2021!$E$9:$E$93)+63.1579*EXP(-0.19*BA$58))/(Fperm_SI_Woolf2021!$E$9:$E$93-BA$58))*(BA$58-Fperm_SI_Woolf2021!$E$9:$E$93)/10))) + Fperm_SI_Woolf2021!$G$9:$G$93*EXP(-Fperm_SI_Woolf2021!$J$9:$J$93*$C82*IF(BA$58=Fperm_SI_Woolf2021!$E$9:$E$93,1,EXP(LN((1.1*(Fperm_SI_Woolf2021!$E$9:$E$93-BA$58)-63.1579*EXP(-0.19*Fperm_SI_Woolf2021!$E$9:$E$93)+63.1579*EXP(-0.19*BA$58))/(Fperm_SI_Woolf2021!$E$9:$E$93-BA$58))*(BA$58-Fperm_SI_Woolf2021!$E$9:$E$93)/10))) + Fperm_SI_Woolf2021!$H$9:$H$93*EXP(-Fperm_SI_Woolf2021!$K$9:$K$93*$C82*IF(BA$58=Fperm_SI_Woolf2021!$E$9:$E$93,1,EXP(LN((1.1*(Fperm_SI_Woolf2021!$E$9:$E$93-BA$58)-63.1579*EXP(-0.19*Fperm_SI_Woolf2021!$E$9:$E$93)+63.1579*EXP(-0.19*BA$58))/(Fperm_SI_Woolf2021!$E$9:$E$93-BA$58))*(BA$58-Fperm_SI_Woolf2021!$E$9:$E$93)/10))),Fperm_SI_Woolf2021!$D$9:$D$93)*BA$57+INTERCEPT(Fperm_SI_Woolf2021!$F$9:$F$93*EXP(-Fperm_SI_Woolf2021!$I$9:$I$93*$C82*IF(BA$58=Fperm_SI_Woolf2021!$E$9:$E$93,1,EXP(LN((1.1*(Fperm_SI_Woolf2021!$E$9:$E$93-BA$58)-63.1579*EXP(-0.19*Fperm_SI_Woolf2021!$E$9:$E$93)+63.1579*EXP(-0.19*BA$58))/(Fperm_SI_Woolf2021!$E$9:$E$93-BA$58))*(BA$58-Fperm_SI_Woolf2021!$E$9:$E$93)/10))) + Fperm_SI_Woolf2021!$G$9:$G$93*EXP(-Fperm_SI_Woolf2021!$J$9:$J$93*$C82*IF(BA$58=Fperm_SI_Woolf2021!$E$9:$E$93,1,EXP(LN((1.1*(Fperm_SI_Woolf2021!$E$9:$E$93-BA$58)-63.1579*EXP(-0.19*Fperm_SI_Woolf2021!$E$9:$E$93)+63.1579*EXP(-0.19*BA$58))/(Fperm_SI_Woolf2021!$E$9:$E$93-BA$58))*(BA$58-Fperm_SI_Woolf2021!$E$9:$E$93)/10))) + Fperm_SI_Woolf2021!$H$9:$H$93*EXP(-Fperm_SI_Woolf2021!$K$9:$K$93*$C82*IF(BA$58=Fperm_SI_Woolf2021!$E$9:$E$93,1,EXP(LN((1.1*(Fperm_SI_Woolf2021!$E$9:$E$93-BA$58)-63.1579*EXP(-0.19*Fperm_SI_Woolf2021!$E$9:$E$93)+63.1579*EXP(-0.19*BA$58))/(Fperm_SI_Woolf2021!$E$9:$E$93-BA$58))*(BA$58-Fperm_SI_Woolf2021!$E$9:$E$93)/10))),Fperm_SI_Woolf2021!$D$9:$D$93))</f>
        <v>0.64171192139567568</v>
      </c>
      <c r="BB82" s="51" cm="1">
        <f t="array" ref="BB82">MIN(1,SLOPE(Fperm_SI_Woolf2021!$F$9:$F$93*EXP(-Fperm_SI_Woolf2021!$I$9:$I$93*$C82*IF(BB$58=Fperm_SI_Woolf2021!$E$9:$E$93,1,EXP(LN((1.1*(Fperm_SI_Woolf2021!$E$9:$E$93-BB$58)-63.1579*EXP(-0.19*Fperm_SI_Woolf2021!$E$9:$E$93)+63.1579*EXP(-0.19*BB$58))/(Fperm_SI_Woolf2021!$E$9:$E$93-BB$58))*(BB$58-Fperm_SI_Woolf2021!$E$9:$E$93)/10))) + Fperm_SI_Woolf2021!$G$9:$G$93*EXP(-Fperm_SI_Woolf2021!$J$9:$J$93*$C82*IF(BB$58=Fperm_SI_Woolf2021!$E$9:$E$93,1,EXP(LN((1.1*(Fperm_SI_Woolf2021!$E$9:$E$93-BB$58)-63.1579*EXP(-0.19*Fperm_SI_Woolf2021!$E$9:$E$93)+63.1579*EXP(-0.19*BB$58))/(Fperm_SI_Woolf2021!$E$9:$E$93-BB$58))*(BB$58-Fperm_SI_Woolf2021!$E$9:$E$93)/10))) + Fperm_SI_Woolf2021!$H$9:$H$93*EXP(-Fperm_SI_Woolf2021!$K$9:$K$93*$C82*IF(BB$58=Fperm_SI_Woolf2021!$E$9:$E$93,1,EXP(LN((1.1*(Fperm_SI_Woolf2021!$E$9:$E$93-BB$58)-63.1579*EXP(-0.19*Fperm_SI_Woolf2021!$E$9:$E$93)+63.1579*EXP(-0.19*BB$58))/(Fperm_SI_Woolf2021!$E$9:$E$93-BB$58))*(BB$58-Fperm_SI_Woolf2021!$E$9:$E$93)/10))),Fperm_SI_Woolf2021!$D$9:$D$93)*BB$57+INTERCEPT(Fperm_SI_Woolf2021!$F$9:$F$93*EXP(-Fperm_SI_Woolf2021!$I$9:$I$93*$C82*IF(BB$58=Fperm_SI_Woolf2021!$E$9:$E$93,1,EXP(LN((1.1*(Fperm_SI_Woolf2021!$E$9:$E$93-BB$58)-63.1579*EXP(-0.19*Fperm_SI_Woolf2021!$E$9:$E$93)+63.1579*EXP(-0.19*BB$58))/(Fperm_SI_Woolf2021!$E$9:$E$93-BB$58))*(BB$58-Fperm_SI_Woolf2021!$E$9:$E$93)/10))) + Fperm_SI_Woolf2021!$G$9:$G$93*EXP(-Fperm_SI_Woolf2021!$J$9:$J$93*$C82*IF(BB$58=Fperm_SI_Woolf2021!$E$9:$E$93,1,EXP(LN((1.1*(Fperm_SI_Woolf2021!$E$9:$E$93-BB$58)-63.1579*EXP(-0.19*Fperm_SI_Woolf2021!$E$9:$E$93)+63.1579*EXP(-0.19*BB$58))/(Fperm_SI_Woolf2021!$E$9:$E$93-BB$58))*(BB$58-Fperm_SI_Woolf2021!$E$9:$E$93)/10))) + Fperm_SI_Woolf2021!$H$9:$H$93*EXP(-Fperm_SI_Woolf2021!$K$9:$K$93*$C82*IF(BB$58=Fperm_SI_Woolf2021!$E$9:$E$93,1,EXP(LN((1.1*(Fperm_SI_Woolf2021!$E$9:$E$93-BB$58)-63.1579*EXP(-0.19*Fperm_SI_Woolf2021!$E$9:$E$93)+63.1579*EXP(-0.19*BB$58))/(Fperm_SI_Woolf2021!$E$9:$E$93-BB$58))*(BB$58-Fperm_SI_Woolf2021!$E$9:$E$93)/10))),Fperm_SI_Woolf2021!$D$9:$D$93))</f>
        <v>0.61049204746414876</v>
      </c>
      <c r="BC82" s="51" cm="1">
        <f t="array" ref="BC82">MIN(1,SLOPE(Fperm_SI_Woolf2021!$F$9:$F$93*EXP(-Fperm_SI_Woolf2021!$I$9:$I$93*$C82*IF(BC$58=Fperm_SI_Woolf2021!$E$9:$E$93,1,EXP(LN((1.1*(Fperm_SI_Woolf2021!$E$9:$E$93-BC$58)-63.1579*EXP(-0.19*Fperm_SI_Woolf2021!$E$9:$E$93)+63.1579*EXP(-0.19*BC$58))/(Fperm_SI_Woolf2021!$E$9:$E$93-BC$58))*(BC$58-Fperm_SI_Woolf2021!$E$9:$E$93)/10))) + Fperm_SI_Woolf2021!$G$9:$G$93*EXP(-Fperm_SI_Woolf2021!$J$9:$J$93*$C82*IF(BC$58=Fperm_SI_Woolf2021!$E$9:$E$93,1,EXP(LN((1.1*(Fperm_SI_Woolf2021!$E$9:$E$93-BC$58)-63.1579*EXP(-0.19*Fperm_SI_Woolf2021!$E$9:$E$93)+63.1579*EXP(-0.19*BC$58))/(Fperm_SI_Woolf2021!$E$9:$E$93-BC$58))*(BC$58-Fperm_SI_Woolf2021!$E$9:$E$93)/10))) + Fperm_SI_Woolf2021!$H$9:$H$93*EXP(-Fperm_SI_Woolf2021!$K$9:$K$93*$C82*IF(BC$58=Fperm_SI_Woolf2021!$E$9:$E$93,1,EXP(LN((1.1*(Fperm_SI_Woolf2021!$E$9:$E$93-BC$58)-63.1579*EXP(-0.19*Fperm_SI_Woolf2021!$E$9:$E$93)+63.1579*EXP(-0.19*BC$58))/(Fperm_SI_Woolf2021!$E$9:$E$93-BC$58))*(BC$58-Fperm_SI_Woolf2021!$E$9:$E$93)/10))),Fperm_SI_Woolf2021!$D$9:$D$93)*BC$57+INTERCEPT(Fperm_SI_Woolf2021!$F$9:$F$93*EXP(-Fperm_SI_Woolf2021!$I$9:$I$93*$C82*IF(BC$58=Fperm_SI_Woolf2021!$E$9:$E$93,1,EXP(LN((1.1*(Fperm_SI_Woolf2021!$E$9:$E$93-BC$58)-63.1579*EXP(-0.19*Fperm_SI_Woolf2021!$E$9:$E$93)+63.1579*EXP(-0.19*BC$58))/(Fperm_SI_Woolf2021!$E$9:$E$93-BC$58))*(BC$58-Fperm_SI_Woolf2021!$E$9:$E$93)/10))) + Fperm_SI_Woolf2021!$G$9:$G$93*EXP(-Fperm_SI_Woolf2021!$J$9:$J$93*$C82*IF(BC$58=Fperm_SI_Woolf2021!$E$9:$E$93,1,EXP(LN((1.1*(Fperm_SI_Woolf2021!$E$9:$E$93-BC$58)-63.1579*EXP(-0.19*Fperm_SI_Woolf2021!$E$9:$E$93)+63.1579*EXP(-0.19*BC$58))/(Fperm_SI_Woolf2021!$E$9:$E$93-BC$58))*(BC$58-Fperm_SI_Woolf2021!$E$9:$E$93)/10))) + Fperm_SI_Woolf2021!$H$9:$H$93*EXP(-Fperm_SI_Woolf2021!$K$9:$K$93*$C82*IF(BC$58=Fperm_SI_Woolf2021!$E$9:$E$93,1,EXP(LN((1.1*(Fperm_SI_Woolf2021!$E$9:$E$93-BC$58)-63.1579*EXP(-0.19*Fperm_SI_Woolf2021!$E$9:$E$93)+63.1579*EXP(-0.19*BC$58))/(Fperm_SI_Woolf2021!$E$9:$E$93-BC$58))*(BC$58-Fperm_SI_Woolf2021!$E$9:$E$93)/10))),Fperm_SI_Woolf2021!$D$9:$D$93))</f>
        <v>0.57927217353262184</v>
      </c>
      <c r="BD82" s="51" cm="1">
        <f t="array" ref="BD82">MIN(1,SLOPE(Fperm_SI_Woolf2021!$F$9:$F$93*EXP(-Fperm_SI_Woolf2021!$I$9:$I$93*$C82*IF(BD$58=Fperm_SI_Woolf2021!$E$9:$E$93,1,EXP(LN((1.1*(Fperm_SI_Woolf2021!$E$9:$E$93-BD$58)-63.1579*EXP(-0.19*Fperm_SI_Woolf2021!$E$9:$E$93)+63.1579*EXP(-0.19*BD$58))/(Fperm_SI_Woolf2021!$E$9:$E$93-BD$58))*(BD$58-Fperm_SI_Woolf2021!$E$9:$E$93)/10))) + Fperm_SI_Woolf2021!$G$9:$G$93*EXP(-Fperm_SI_Woolf2021!$J$9:$J$93*$C82*IF(BD$58=Fperm_SI_Woolf2021!$E$9:$E$93,1,EXP(LN((1.1*(Fperm_SI_Woolf2021!$E$9:$E$93-BD$58)-63.1579*EXP(-0.19*Fperm_SI_Woolf2021!$E$9:$E$93)+63.1579*EXP(-0.19*BD$58))/(Fperm_SI_Woolf2021!$E$9:$E$93-BD$58))*(BD$58-Fperm_SI_Woolf2021!$E$9:$E$93)/10))) + Fperm_SI_Woolf2021!$H$9:$H$93*EXP(-Fperm_SI_Woolf2021!$K$9:$K$93*$C82*IF(BD$58=Fperm_SI_Woolf2021!$E$9:$E$93,1,EXP(LN((1.1*(Fperm_SI_Woolf2021!$E$9:$E$93-BD$58)-63.1579*EXP(-0.19*Fperm_SI_Woolf2021!$E$9:$E$93)+63.1579*EXP(-0.19*BD$58))/(Fperm_SI_Woolf2021!$E$9:$E$93-BD$58))*(BD$58-Fperm_SI_Woolf2021!$E$9:$E$93)/10))),Fperm_SI_Woolf2021!$D$9:$D$93)*BD$57+INTERCEPT(Fperm_SI_Woolf2021!$F$9:$F$93*EXP(-Fperm_SI_Woolf2021!$I$9:$I$93*$C82*IF(BD$58=Fperm_SI_Woolf2021!$E$9:$E$93,1,EXP(LN((1.1*(Fperm_SI_Woolf2021!$E$9:$E$93-BD$58)-63.1579*EXP(-0.19*Fperm_SI_Woolf2021!$E$9:$E$93)+63.1579*EXP(-0.19*BD$58))/(Fperm_SI_Woolf2021!$E$9:$E$93-BD$58))*(BD$58-Fperm_SI_Woolf2021!$E$9:$E$93)/10))) + Fperm_SI_Woolf2021!$G$9:$G$93*EXP(-Fperm_SI_Woolf2021!$J$9:$J$93*$C82*IF(BD$58=Fperm_SI_Woolf2021!$E$9:$E$93,1,EXP(LN((1.1*(Fperm_SI_Woolf2021!$E$9:$E$93-BD$58)-63.1579*EXP(-0.19*Fperm_SI_Woolf2021!$E$9:$E$93)+63.1579*EXP(-0.19*BD$58))/(Fperm_SI_Woolf2021!$E$9:$E$93-BD$58))*(BD$58-Fperm_SI_Woolf2021!$E$9:$E$93)/10))) + Fperm_SI_Woolf2021!$H$9:$H$93*EXP(-Fperm_SI_Woolf2021!$K$9:$K$93*$C82*IF(BD$58=Fperm_SI_Woolf2021!$E$9:$E$93,1,EXP(LN((1.1*(Fperm_SI_Woolf2021!$E$9:$E$93-BD$58)-63.1579*EXP(-0.19*Fperm_SI_Woolf2021!$E$9:$E$93)+63.1579*EXP(-0.19*BD$58))/(Fperm_SI_Woolf2021!$E$9:$E$93-BD$58))*(BD$58-Fperm_SI_Woolf2021!$E$9:$E$93)/10))),Fperm_SI_Woolf2021!$D$9:$D$93))</f>
        <v>0.54805229960109503</v>
      </c>
      <c r="BE82" s="51" cm="1">
        <f t="array" ref="BE82">MIN(1,SLOPE(Fperm_SI_Woolf2021!$F$9:$F$93*EXP(-Fperm_SI_Woolf2021!$I$9:$I$93*$C82*IF(BE$58=Fperm_SI_Woolf2021!$E$9:$E$93,1,EXP(LN((1.1*(Fperm_SI_Woolf2021!$E$9:$E$93-BE$58)-63.1579*EXP(-0.19*Fperm_SI_Woolf2021!$E$9:$E$93)+63.1579*EXP(-0.19*BE$58))/(Fperm_SI_Woolf2021!$E$9:$E$93-BE$58))*(BE$58-Fperm_SI_Woolf2021!$E$9:$E$93)/10))) + Fperm_SI_Woolf2021!$G$9:$G$93*EXP(-Fperm_SI_Woolf2021!$J$9:$J$93*$C82*IF(BE$58=Fperm_SI_Woolf2021!$E$9:$E$93,1,EXP(LN((1.1*(Fperm_SI_Woolf2021!$E$9:$E$93-BE$58)-63.1579*EXP(-0.19*Fperm_SI_Woolf2021!$E$9:$E$93)+63.1579*EXP(-0.19*BE$58))/(Fperm_SI_Woolf2021!$E$9:$E$93-BE$58))*(BE$58-Fperm_SI_Woolf2021!$E$9:$E$93)/10))) + Fperm_SI_Woolf2021!$H$9:$H$93*EXP(-Fperm_SI_Woolf2021!$K$9:$K$93*$C82*IF(BE$58=Fperm_SI_Woolf2021!$E$9:$E$93,1,EXP(LN((1.1*(Fperm_SI_Woolf2021!$E$9:$E$93-BE$58)-63.1579*EXP(-0.19*Fperm_SI_Woolf2021!$E$9:$E$93)+63.1579*EXP(-0.19*BE$58))/(Fperm_SI_Woolf2021!$E$9:$E$93-BE$58))*(BE$58-Fperm_SI_Woolf2021!$E$9:$E$93)/10))),Fperm_SI_Woolf2021!$D$9:$D$93)*BE$57+INTERCEPT(Fperm_SI_Woolf2021!$F$9:$F$93*EXP(-Fperm_SI_Woolf2021!$I$9:$I$93*$C82*IF(BE$58=Fperm_SI_Woolf2021!$E$9:$E$93,1,EXP(LN((1.1*(Fperm_SI_Woolf2021!$E$9:$E$93-BE$58)-63.1579*EXP(-0.19*Fperm_SI_Woolf2021!$E$9:$E$93)+63.1579*EXP(-0.19*BE$58))/(Fperm_SI_Woolf2021!$E$9:$E$93-BE$58))*(BE$58-Fperm_SI_Woolf2021!$E$9:$E$93)/10))) + Fperm_SI_Woolf2021!$G$9:$G$93*EXP(-Fperm_SI_Woolf2021!$J$9:$J$93*$C82*IF(BE$58=Fperm_SI_Woolf2021!$E$9:$E$93,1,EXP(LN((1.1*(Fperm_SI_Woolf2021!$E$9:$E$93-BE$58)-63.1579*EXP(-0.19*Fperm_SI_Woolf2021!$E$9:$E$93)+63.1579*EXP(-0.19*BE$58))/(Fperm_SI_Woolf2021!$E$9:$E$93-BE$58))*(BE$58-Fperm_SI_Woolf2021!$E$9:$E$93)/10))) + Fperm_SI_Woolf2021!$H$9:$H$93*EXP(-Fperm_SI_Woolf2021!$K$9:$K$93*$C82*IF(BE$58=Fperm_SI_Woolf2021!$E$9:$E$93,1,EXP(LN((1.1*(Fperm_SI_Woolf2021!$E$9:$E$93-BE$58)-63.1579*EXP(-0.19*Fperm_SI_Woolf2021!$E$9:$E$93)+63.1579*EXP(-0.19*BE$58))/(Fperm_SI_Woolf2021!$E$9:$E$93-BE$58))*(BE$58-Fperm_SI_Woolf2021!$E$9:$E$93)/10))),Fperm_SI_Woolf2021!$D$9:$D$93))</f>
        <v>0.51683242566956822</v>
      </c>
      <c r="BF82" s="51" cm="1">
        <f t="array" ref="BF82">MIN(1,SLOPE(Fperm_SI_Woolf2021!$F$9:$F$93*EXP(-Fperm_SI_Woolf2021!$I$9:$I$93*$C82*IF(BF$58=Fperm_SI_Woolf2021!$E$9:$E$93,1,EXP(LN((1.1*(Fperm_SI_Woolf2021!$E$9:$E$93-BF$58)-63.1579*EXP(-0.19*Fperm_SI_Woolf2021!$E$9:$E$93)+63.1579*EXP(-0.19*BF$58))/(Fperm_SI_Woolf2021!$E$9:$E$93-BF$58))*(BF$58-Fperm_SI_Woolf2021!$E$9:$E$93)/10))) + Fperm_SI_Woolf2021!$G$9:$G$93*EXP(-Fperm_SI_Woolf2021!$J$9:$J$93*$C82*IF(BF$58=Fperm_SI_Woolf2021!$E$9:$E$93,1,EXP(LN((1.1*(Fperm_SI_Woolf2021!$E$9:$E$93-BF$58)-63.1579*EXP(-0.19*Fperm_SI_Woolf2021!$E$9:$E$93)+63.1579*EXP(-0.19*BF$58))/(Fperm_SI_Woolf2021!$E$9:$E$93-BF$58))*(BF$58-Fperm_SI_Woolf2021!$E$9:$E$93)/10))) + Fperm_SI_Woolf2021!$H$9:$H$93*EXP(-Fperm_SI_Woolf2021!$K$9:$K$93*$C82*IF(BF$58=Fperm_SI_Woolf2021!$E$9:$E$93,1,EXP(LN((1.1*(Fperm_SI_Woolf2021!$E$9:$E$93-BF$58)-63.1579*EXP(-0.19*Fperm_SI_Woolf2021!$E$9:$E$93)+63.1579*EXP(-0.19*BF$58))/(Fperm_SI_Woolf2021!$E$9:$E$93-BF$58))*(BF$58-Fperm_SI_Woolf2021!$E$9:$E$93)/10))),Fperm_SI_Woolf2021!$D$9:$D$93)*BF$57+INTERCEPT(Fperm_SI_Woolf2021!$F$9:$F$93*EXP(-Fperm_SI_Woolf2021!$I$9:$I$93*$C82*IF(BF$58=Fperm_SI_Woolf2021!$E$9:$E$93,1,EXP(LN((1.1*(Fperm_SI_Woolf2021!$E$9:$E$93-BF$58)-63.1579*EXP(-0.19*Fperm_SI_Woolf2021!$E$9:$E$93)+63.1579*EXP(-0.19*BF$58))/(Fperm_SI_Woolf2021!$E$9:$E$93-BF$58))*(BF$58-Fperm_SI_Woolf2021!$E$9:$E$93)/10))) + Fperm_SI_Woolf2021!$G$9:$G$93*EXP(-Fperm_SI_Woolf2021!$J$9:$J$93*$C82*IF(BF$58=Fperm_SI_Woolf2021!$E$9:$E$93,1,EXP(LN((1.1*(Fperm_SI_Woolf2021!$E$9:$E$93-BF$58)-63.1579*EXP(-0.19*Fperm_SI_Woolf2021!$E$9:$E$93)+63.1579*EXP(-0.19*BF$58))/(Fperm_SI_Woolf2021!$E$9:$E$93-BF$58))*(BF$58-Fperm_SI_Woolf2021!$E$9:$E$93)/10))) + Fperm_SI_Woolf2021!$H$9:$H$93*EXP(-Fperm_SI_Woolf2021!$K$9:$K$93*$C82*IF(BF$58=Fperm_SI_Woolf2021!$E$9:$E$93,1,EXP(LN((1.1*(Fperm_SI_Woolf2021!$E$9:$E$93-BF$58)-63.1579*EXP(-0.19*Fperm_SI_Woolf2021!$E$9:$E$93)+63.1579*EXP(-0.19*BF$58))/(Fperm_SI_Woolf2021!$E$9:$E$93-BF$58))*(BF$58-Fperm_SI_Woolf2021!$E$9:$E$93)/10))),Fperm_SI_Woolf2021!$D$9:$D$93))</f>
        <v>0.48561255173804135</v>
      </c>
      <c r="BG82" s="51" cm="1">
        <f t="array" ref="BG82">MIN(1,SLOPE(Fperm_SI_Woolf2021!$F$9:$F$93*EXP(-Fperm_SI_Woolf2021!$I$9:$I$93*$C82*IF(BG$58=Fperm_SI_Woolf2021!$E$9:$E$93,1,EXP(LN((1.1*(Fperm_SI_Woolf2021!$E$9:$E$93-BG$58)-63.1579*EXP(-0.19*Fperm_SI_Woolf2021!$E$9:$E$93)+63.1579*EXP(-0.19*BG$58))/(Fperm_SI_Woolf2021!$E$9:$E$93-BG$58))*(BG$58-Fperm_SI_Woolf2021!$E$9:$E$93)/10))) + Fperm_SI_Woolf2021!$G$9:$G$93*EXP(-Fperm_SI_Woolf2021!$J$9:$J$93*$C82*IF(BG$58=Fperm_SI_Woolf2021!$E$9:$E$93,1,EXP(LN((1.1*(Fperm_SI_Woolf2021!$E$9:$E$93-BG$58)-63.1579*EXP(-0.19*Fperm_SI_Woolf2021!$E$9:$E$93)+63.1579*EXP(-0.19*BG$58))/(Fperm_SI_Woolf2021!$E$9:$E$93-BG$58))*(BG$58-Fperm_SI_Woolf2021!$E$9:$E$93)/10))) + Fperm_SI_Woolf2021!$H$9:$H$93*EXP(-Fperm_SI_Woolf2021!$K$9:$K$93*$C82*IF(BG$58=Fperm_SI_Woolf2021!$E$9:$E$93,1,EXP(LN((1.1*(Fperm_SI_Woolf2021!$E$9:$E$93-BG$58)-63.1579*EXP(-0.19*Fperm_SI_Woolf2021!$E$9:$E$93)+63.1579*EXP(-0.19*BG$58))/(Fperm_SI_Woolf2021!$E$9:$E$93-BG$58))*(BG$58-Fperm_SI_Woolf2021!$E$9:$E$93)/10))),Fperm_SI_Woolf2021!$D$9:$D$93)*BG$57+INTERCEPT(Fperm_SI_Woolf2021!$F$9:$F$93*EXP(-Fperm_SI_Woolf2021!$I$9:$I$93*$C82*IF(BG$58=Fperm_SI_Woolf2021!$E$9:$E$93,1,EXP(LN((1.1*(Fperm_SI_Woolf2021!$E$9:$E$93-BG$58)-63.1579*EXP(-0.19*Fperm_SI_Woolf2021!$E$9:$E$93)+63.1579*EXP(-0.19*BG$58))/(Fperm_SI_Woolf2021!$E$9:$E$93-BG$58))*(BG$58-Fperm_SI_Woolf2021!$E$9:$E$93)/10))) + Fperm_SI_Woolf2021!$G$9:$G$93*EXP(-Fperm_SI_Woolf2021!$J$9:$J$93*$C82*IF(BG$58=Fperm_SI_Woolf2021!$E$9:$E$93,1,EXP(LN((1.1*(Fperm_SI_Woolf2021!$E$9:$E$93-BG$58)-63.1579*EXP(-0.19*Fperm_SI_Woolf2021!$E$9:$E$93)+63.1579*EXP(-0.19*BG$58))/(Fperm_SI_Woolf2021!$E$9:$E$93-BG$58))*(BG$58-Fperm_SI_Woolf2021!$E$9:$E$93)/10))) + Fperm_SI_Woolf2021!$H$9:$H$93*EXP(-Fperm_SI_Woolf2021!$K$9:$K$93*$C82*IF(BG$58=Fperm_SI_Woolf2021!$E$9:$E$93,1,EXP(LN((1.1*(Fperm_SI_Woolf2021!$E$9:$E$93-BG$58)-63.1579*EXP(-0.19*Fperm_SI_Woolf2021!$E$9:$E$93)+63.1579*EXP(-0.19*BG$58))/(Fperm_SI_Woolf2021!$E$9:$E$93-BG$58))*(BG$58-Fperm_SI_Woolf2021!$E$9:$E$93)/10))),Fperm_SI_Woolf2021!$D$9:$D$93))</f>
        <v>0.45439267780651449</v>
      </c>
      <c r="BH82" s="51" cm="1">
        <f t="array" ref="BH82">MIN(1,SLOPE(Fperm_SI_Woolf2021!$F$9:$F$93*EXP(-Fperm_SI_Woolf2021!$I$9:$I$93*$C82*IF(BH$58=Fperm_SI_Woolf2021!$E$9:$E$93,1,EXP(LN((1.1*(Fperm_SI_Woolf2021!$E$9:$E$93-BH$58)-63.1579*EXP(-0.19*Fperm_SI_Woolf2021!$E$9:$E$93)+63.1579*EXP(-0.19*BH$58))/(Fperm_SI_Woolf2021!$E$9:$E$93-BH$58))*(BH$58-Fperm_SI_Woolf2021!$E$9:$E$93)/10))) + Fperm_SI_Woolf2021!$G$9:$G$93*EXP(-Fperm_SI_Woolf2021!$J$9:$J$93*$C82*IF(BH$58=Fperm_SI_Woolf2021!$E$9:$E$93,1,EXP(LN((1.1*(Fperm_SI_Woolf2021!$E$9:$E$93-BH$58)-63.1579*EXP(-0.19*Fperm_SI_Woolf2021!$E$9:$E$93)+63.1579*EXP(-0.19*BH$58))/(Fperm_SI_Woolf2021!$E$9:$E$93-BH$58))*(BH$58-Fperm_SI_Woolf2021!$E$9:$E$93)/10))) + Fperm_SI_Woolf2021!$H$9:$H$93*EXP(-Fperm_SI_Woolf2021!$K$9:$K$93*$C82*IF(BH$58=Fperm_SI_Woolf2021!$E$9:$E$93,1,EXP(LN((1.1*(Fperm_SI_Woolf2021!$E$9:$E$93-BH$58)-63.1579*EXP(-0.19*Fperm_SI_Woolf2021!$E$9:$E$93)+63.1579*EXP(-0.19*BH$58))/(Fperm_SI_Woolf2021!$E$9:$E$93-BH$58))*(BH$58-Fperm_SI_Woolf2021!$E$9:$E$93)/10))),Fperm_SI_Woolf2021!$D$9:$D$93)*BH$57+INTERCEPT(Fperm_SI_Woolf2021!$F$9:$F$93*EXP(-Fperm_SI_Woolf2021!$I$9:$I$93*$C82*IF(BH$58=Fperm_SI_Woolf2021!$E$9:$E$93,1,EXP(LN((1.1*(Fperm_SI_Woolf2021!$E$9:$E$93-BH$58)-63.1579*EXP(-0.19*Fperm_SI_Woolf2021!$E$9:$E$93)+63.1579*EXP(-0.19*BH$58))/(Fperm_SI_Woolf2021!$E$9:$E$93-BH$58))*(BH$58-Fperm_SI_Woolf2021!$E$9:$E$93)/10))) + Fperm_SI_Woolf2021!$G$9:$G$93*EXP(-Fperm_SI_Woolf2021!$J$9:$J$93*$C82*IF(BH$58=Fperm_SI_Woolf2021!$E$9:$E$93,1,EXP(LN((1.1*(Fperm_SI_Woolf2021!$E$9:$E$93-BH$58)-63.1579*EXP(-0.19*Fperm_SI_Woolf2021!$E$9:$E$93)+63.1579*EXP(-0.19*BH$58))/(Fperm_SI_Woolf2021!$E$9:$E$93-BH$58))*(BH$58-Fperm_SI_Woolf2021!$E$9:$E$93)/10))) + Fperm_SI_Woolf2021!$H$9:$H$93*EXP(-Fperm_SI_Woolf2021!$K$9:$K$93*$C82*IF(BH$58=Fperm_SI_Woolf2021!$E$9:$E$93,1,EXP(LN((1.1*(Fperm_SI_Woolf2021!$E$9:$E$93-BH$58)-63.1579*EXP(-0.19*Fperm_SI_Woolf2021!$E$9:$E$93)+63.1579*EXP(-0.19*BH$58))/(Fperm_SI_Woolf2021!$E$9:$E$93-BH$58))*(BH$58-Fperm_SI_Woolf2021!$E$9:$E$93)/10))),Fperm_SI_Woolf2021!$D$9:$D$93))</f>
        <v>0.42317280387498757</v>
      </c>
      <c r="BI82" s="51" cm="1">
        <f t="array" ref="BI82">MIN(1,SLOPE(Fperm_SI_Woolf2021!$F$9:$F$93*EXP(-Fperm_SI_Woolf2021!$I$9:$I$93*$C82*IF(BI$58=Fperm_SI_Woolf2021!$E$9:$E$93,1,EXP(LN((1.1*(Fperm_SI_Woolf2021!$E$9:$E$93-BI$58)-63.1579*EXP(-0.19*Fperm_SI_Woolf2021!$E$9:$E$93)+63.1579*EXP(-0.19*BI$58))/(Fperm_SI_Woolf2021!$E$9:$E$93-BI$58))*(BI$58-Fperm_SI_Woolf2021!$E$9:$E$93)/10))) + Fperm_SI_Woolf2021!$G$9:$G$93*EXP(-Fperm_SI_Woolf2021!$J$9:$J$93*$C82*IF(BI$58=Fperm_SI_Woolf2021!$E$9:$E$93,1,EXP(LN((1.1*(Fperm_SI_Woolf2021!$E$9:$E$93-BI$58)-63.1579*EXP(-0.19*Fperm_SI_Woolf2021!$E$9:$E$93)+63.1579*EXP(-0.19*BI$58))/(Fperm_SI_Woolf2021!$E$9:$E$93-BI$58))*(BI$58-Fperm_SI_Woolf2021!$E$9:$E$93)/10))) + Fperm_SI_Woolf2021!$H$9:$H$93*EXP(-Fperm_SI_Woolf2021!$K$9:$K$93*$C82*IF(BI$58=Fperm_SI_Woolf2021!$E$9:$E$93,1,EXP(LN((1.1*(Fperm_SI_Woolf2021!$E$9:$E$93-BI$58)-63.1579*EXP(-0.19*Fperm_SI_Woolf2021!$E$9:$E$93)+63.1579*EXP(-0.19*BI$58))/(Fperm_SI_Woolf2021!$E$9:$E$93-BI$58))*(BI$58-Fperm_SI_Woolf2021!$E$9:$E$93)/10))),Fperm_SI_Woolf2021!$D$9:$D$93)*BI$57+INTERCEPT(Fperm_SI_Woolf2021!$F$9:$F$93*EXP(-Fperm_SI_Woolf2021!$I$9:$I$93*$C82*IF(BI$58=Fperm_SI_Woolf2021!$E$9:$E$93,1,EXP(LN((1.1*(Fperm_SI_Woolf2021!$E$9:$E$93-BI$58)-63.1579*EXP(-0.19*Fperm_SI_Woolf2021!$E$9:$E$93)+63.1579*EXP(-0.19*BI$58))/(Fperm_SI_Woolf2021!$E$9:$E$93-BI$58))*(BI$58-Fperm_SI_Woolf2021!$E$9:$E$93)/10))) + Fperm_SI_Woolf2021!$G$9:$G$93*EXP(-Fperm_SI_Woolf2021!$J$9:$J$93*$C82*IF(BI$58=Fperm_SI_Woolf2021!$E$9:$E$93,1,EXP(LN((1.1*(Fperm_SI_Woolf2021!$E$9:$E$93-BI$58)-63.1579*EXP(-0.19*Fperm_SI_Woolf2021!$E$9:$E$93)+63.1579*EXP(-0.19*BI$58))/(Fperm_SI_Woolf2021!$E$9:$E$93-BI$58))*(BI$58-Fperm_SI_Woolf2021!$E$9:$E$93)/10))) + Fperm_SI_Woolf2021!$H$9:$H$93*EXP(-Fperm_SI_Woolf2021!$K$9:$K$93*$C82*IF(BI$58=Fperm_SI_Woolf2021!$E$9:$E$93,1,EXP(LN((1.1*(Fperm_SI_Woolf2021!$E$9:$E$93-BI$58)-63.1579*EXP(-0.19*Fperm_SI_Woolf2021!$E$9:$E$93)+63.1579*EXP(-0.19*BI$58))/(Fperm_SI_Woolf2021!$E$9:$E$93-BI$58))*(BI$58-Fperm_SI_Woolf2021!$E$9:$E$93)/10))),Fperm_SI_Woolf2021!$D$9:$D$93))</f>
        <v>0.3919529299434607</v>
      </c>
      <c r="BJ82" s="51" cm="1">
        <f t="array" ref="BJ82">MIN(1,SLOPE(Fperm_SI_Woolf2021!$F$9:$F$93*EXP(-Fperm_SI_Woolf2021!$I$9:$I$93*$C82*IF(BJ$58=Fperm_SI_Woolf2021!$E$9:$E$93,1,EXP(LN((1.1*(Fperm_SI_Woolf2021!$E$9:$E$93-BJ$58)-63.1579*EXP(-0.19*Fperm_SI_Woolf2021!$E$9:$E$93)+63.1579*EXP(-0.19*BJ$58))/(Fperm_SI_Woolf2021!$E$9:$E$93-BJ$58))*(BJ$58-Fperm_SI_Woolf2021!$E$9:$E$93)/10))) + Fperm_SI_Woolf2021!$G$9:$G$93*EXP(-Fperm_SI_Woolf2021!$J$9:$J$93*$C82*IF(BJ$58=Fperm_SI_Woolf2021!$E$9:$E$93,1,EXP(LN((1.1*(Fperm_SI_Woolf2021!$E$9:$E$93-BJ$58)-63.1579*EXP(-0.19*Fperm_SI_Woolf2021!$E$9:$E$93)+63.1579*EXP(-0.19*BJ$58))/(Fperm_SI_Woolf2021!$E$9:$E$93-BJ$58))*(BJ$58-Fperm_SI_Woolf2021!$E$9:$E$93)/10))) + Fperm_SI_Woolf2021!$H$9:$H$93*EXP(-Fperm_SI_Woolf2021!$K$9:$K$93*$C82*IF(BJ$58=Fperm_SI_Woolf2021!$E$9:$E$93,1,EXP(LN((1.1*(Fperm_SI_Woolf2021!$E$9:$E$93-BJ$58)-63.1579*EXP(-0.19*Fperm_SI_Woolf2021!$E$9:$E$93)+63.1579*EXP(-0.19*BJ$58))/(Fperm_SI_Woolf2021!$E$9:$E$93-BJ$58))*(BJ$58-Fperm_SI_Woolf2021!$E$9:$E$93)/10))),Fperm_SI_Woolf2021!$D$9:$D$93)*BJ$57+INTERCEPT(Fperm_SI_Woolf2021!$F$9:$F$93*EXP(-Fperm_SI_Woolf2021!$I$9:$I$93*$C82*IF(BJ$58=Fperm_SI_Woolf2021!$E$9:$E$93,1,EXP(LN((1.1*(Fperm_SI_Woolf2021!$E$9:$E$93-BJ$58)-63.1579*EXP(-0.19*Fperm_SI_Woolf2021!$E$9:$E$93)+63.1579*EXP(-0.19*BJ$58))/(Fperm_SI_Woolf2021!$E$9:$E$93-BJ$58))*(BJ$58-Fperm_SI_Woolf2021!$E$9:$E$93)/10))) + Fperm_SI_Woolf2021!$G$9:$G$93*EXP(-Fperm_SI_Woolf2021!$J$9:$J$93*$C82*IF(BJ$58=Fperm_SI_Woolf2021!$E$9:$E$93,1,EXP(LN((1.1*(Fperm_SI_Woolf2021!$E$9:$E$93-BJ$58)-63.1579*EXP(-0.19*Fperm_SI_Woolf2021!$E$9:$E$93)+63.1579*EXP(-0.19*BJ$58))/(Fperm_SI_Woolf2021!$E$9:$E$93-BJ$58))*(BJ$58-Fperm_SI_Woolf2021!$E$9:$E$93)/10))) + Fperm_SI_Woolf2021!$H$9:$H$93*EXP(-Fperm_SI_Woolf2021!$K$9:$K$93*$C82*IF(BJ$58=Fperm_SI_Woolf2021!$E$9:$E$93,1,EXP(LN((1.1*(Fperm_SI_Woolf2021!$E$9:$E$93-BJ$58)-63.1579*EXP(-0.19*Fperm_SI_Woolf2021!$E$9:$E$93)+63.1579*EXP(-0.19*BJ$58))/(Fperm_SI_Woolf2021!$E$9:$E$93-BJ$58))*(BJ$58-Fperm_SI_Woolf2021!$E$9:$E$93)/10))),Fperm_SI_Woolf2021!$D$9:$D$93))</f>
        <v>0.36073305601193378</v>
      </c>
      <c r="BK82" s="51" cm="1">
        <f t="array" ref="BK82">MIN(1,SLOPE(Fperm_SI_Woolf2021!$F$9:$F$93*EXP(-Fperm_SI_Woolf2021!$I$9:$I$93*$C82*IF(BK$58=Fperm_SI_Woolf2021!$E$9:$E$93,1,EXP(LN((1.1*(Fperm_SI_Woolf2021!$E$9:$E$93-BK$58)-63.1579*EXP(-0.19*Fperm_SI_Woolf2021!$E$9:$E$93)+63.1579*EXP(-0.19*BK$58))/(Fperm_SI_Woolf2021!$E$9:$E$93-BK$58))*(BK$58-Fperm_SI_Woolf2021!$E$9:$E$93)/10))) + Fperm_SI_Woolf2021!$G$9:$G$93*EXP(-Fperm_SI_Woolf2021!$J$9:$J$93*$C82*IF(BK$58=Fperm_SI_Woolf2021!$E$9:$E$93,1,EXP(LN((1.1*(Fperm_SI_Woolf2021!$E$9:$E$93-BK$58)-63.1579*EXP(-0.19*Fperm_SI_Woolf2021!$E$9:$E$93)+63.1579*EXP(-0.19*BK$58))/(Fperm_SI_Woolf2021!$E$9:$E$93-BK$58))*(BK$58-Fperm_SI_Woolf2021!$E$9:$E$93)/10))) + Fperm_SI_Woolf2021!$H$9:$H$93*EXP(-Fperm_SI_Woolf2021!$K$9:$K$93*$C82*IF(BK$58=Fperm_SI_Woolf2021!$E$9:$E$93,1,EXP(LN((1.1*(Fperm_SI_Woolf2021!$E$9:$E$93-BK$58)-63.1579*EXP(-0.19*Fperm_SI_Woolf2021!$E$9:$E$93)+63.1579*EXP(-0.19*BK$58))/(Fperm_SI_Woolf2021!$E$9:$E$93-BK$58))*(BK$58-Fperm_SI_Woolf2021!$E$9:$E$93)/10))),Fperm_SI_Woolf2021!$D$9:$D$93)*BK$57+INTERCEPT(Fperm_SI_Woolf2021!$F$9:$F$93*EXP(-Fperm_SI_Woolf2021!$I$9:$I$93*$C82*IF(BK$58=Fperm_SI_Woolf2021!$E$9:$E$93,1,EXP(LN((1.1*(Fperm_SI_Woolf2021!$E$9:$E$93-BK$58)-63.1579*EXP(-0.19*Fperm_SI_Woolf2021!$E$9:$E$93)+63.1579*EXP(-0.19*BK$58))/(Fperm_SI_Woolf2021!$E$9:$E$93-BK$58))*(BK$58-Fperm_SI_Woolf2021!$E$9:$E$93)/10))) + Fperm_SI_Woolf2021!$G$9:$G$93*EXP(-Fperm_SI_Woolf2021!$J$9:$J$93*$C82*IF(BK$58=Fperm_SI_Woolf2021!$E$9:$E$93,1,EXP(LN((1.1*(Fperm_SI_Woolf2021!$E$9:$E$93-BK$58)-63.1579*EXP(-0.19*Fperm_SI_Woolf2021!$E$9:$E$93)+63.1579*EXP(-0.19*BK$58))/(Fperm_SI_Woolf2021!$E$9:$E$93-BK$58))*(BK$58-Fperm_SI_Woolf2021!$E$9:$E$93)/10))) + Fperm_SI_Woolf2021!$H$9:$H$93*EXP(-Fperm_SI_Woolf2021!$K$9:$K$93*$C82*IF(BK$58=Fperm_SI_Woolf2021!$E$9:$E$93,1,EXP(LN((1.1*(Fperm_SI_Woolf2021!$E$9:$E$93-BK$58)-63.1579*EXP(-0.19*Fperm_SI_Woolf2021!$E$9:$E$93)+63.1579*EXP(-0.19*BK$58))/(Fperm_SI_Woolf2021!$E$9:$E$93-BK$58))*(BK$58-Fperm_SI_Woolf2021!$E$9:$E$93)/10))),Fperm_SI_Woolf2021!$D$9:$D$93))</f>
        <v>0.32951318208040692</v>
      </c>
      <c r="BL82" s="51" cm="1">
        <f t="array" ref="BL82">MIN(1,SLOPE(Fperm_SI_Woolf2021!$F$9:$F$93*EXP(-Fperm_SI_Woolf2021!$I$9:$I$93*$C82*IF(BL$58=Fperm_SI_Woolf2021!$E$9:$E$93,1,EXP(LN((1.1*(Fperm_SI_Woolf2021!$E$9:$E$93-BL$58)-63.1579*EXP(-0.19*Fperm_SI_Woolf2021!$E$9:$E$93)+63.1579*EXP(-0.19*BL$58))/(Fperm_SI_Woolf2021!$E$9:$E$93-BL$58))*(BL$58-Fperm_SI_Woolf2021!$E$9:$E$93)/10))) + Fperm_SI_Woolf2021!$G$9:$G$93*EXP(-Fperm_SI_Woolf2021!$J$9:$J$93*$C82*IF(BL$58=Fperm_SI_Woolf2021!$E$9:$E$93,1,EXP(LN((1.1*(Fperm_SI_Woolf2021!$E$9:$E$93-BL$58)-63.1579*EXP(-0.19*Fperm_SI_Woolf2021!$E$9:$E$93)+63.1579*EXP(-0.19*BL$58))/(Fperm_SI_Woolf2021!$E$9:$E$93-BL$58))*(BL$58-Fperm_SI_Woolf2021!$E$9:$E$93)/10))) + Fperm_SI_Woolf2021!$H$9:$H$93*EXP(-Fperm_SI_Woolf2021!$K$9:$K$93*$C82*IF(BL$58=Fperm_SI_Woolf2021!$E$9:$E$93,1,EXP(LN((1.1*(Fperm_SI_Woolf2021!$E$9:$E$93-BL$58)-63.1579*EXP(-0.19*Fperm_SI_Woolf2021!$E$9:$E$93)+63.1579*EXP(-0.19*BL$58))/(Fperm_SI_Woolf2021!$E$9:$E$93-BL$58))*(BL$58-Fperm_SI_Woolf2021!$E$9:$E$93)/10))),Fperm_SI_Woolf2021!$D$9:$D$93)*BL$57+INTERCEPT(Fperm_SI_Woolf2021!$F$9:$F$93*EXP(-Fperm_SI_Woolf2021!$I$9:$I$93*$C82*IF(BL$58=Fperm_SI_Woolf2021!$E$9:$E$93,1,EXP(LN((1.1*(Fperm_SI_Woolf2021!$E$9:$E$93-BL$58)-63.1579*EXP(-0.19*Fperm_SI_Woolf2021!$E$9:$E$93)+63.1579*EXP(-0.19*BL$58))/(Fperm_SI_Woolf2021!$E$9:$E$93-BL$58))*(BL$58-Fperm_SI_Woolf2021!$E$9:$E$93)/10))) + Fperm_SI_Woolf2021!$G$9:$G$93*EXP(-Fperm_SI_Woolf2021!$J$9:$J$93*$C82*IF(BL$58=Fperm_SI_Woolf2021!$E$9:$E$93,1,EXP(LN((1.1*(Fperm_SI_Woolf2021!$E$9:$E$93-BL$58)-63.1579*EXP(-0.19*Fperm_SI_Woolf2021!$E$9:$E$93)+63.1579*EXP(-0.19*BL$58))/(Fperm_SI_Woolf2021!$E$9:$E$93-BL$58))*(BL$58-Fperm_SI_Woolf2021!$E$9:$E$93)/10))) + Fperm_SI_Woolf2021!$H$9:$H$93*EXP(-Fperm_SI_Woolf2021!$K$9:$K$93*$C82*IF(BL$58=Fperm_SI_Woolf2021!$E$9:$E$93,1,EXP(LN((1.1*(Fperm_SI_Woolf2021!$E$9:$E$93-BL$58)-63.1579*EXP(-0.19*Fperm_SI_Woolf2021!$E$9:$E$93)+63.1579*EXP(-0.19*BL$58))/(Fperm_SI_Woolf2021!$E$9:$E$93-BL$58))*(BL$58-Fperm_SI_Woolf2021!$E$9:$E$93)/10))),Fperm_SI_Woolf2021!$D$9:$D$93))</f>
        <v>0.72519128293155055</v>
      </c>
      <c r="BM82" s="51" cm="1">
        <f t="array" ref="BM82">MIN(1,SLOPE(Fperm_SI_Woolf2021!$F$9:$F$93*EXP(-Fperm_SI_Woolf2021!$I$9:$I$93*$C82*IF(BM$58=Fperm_SI_Woolf2021!$E$9:$E$93,1,EXP(LN((1.1*(Fperm_SI_Woolf2021!$E$9:$E$93-BM$58)-63.1579*EXP(-0.19*Fperm_SI_Woolf2021!$E$9:$E$93)+63.1579*EXP(-0.19*BM$58))/(Fperm_SI_Woolf2021!$E$9:$E$93-BM$58))*(BM$58-Fperm_SI_Woolf2021!$E$9:$E$93)/10))) + Fperm_SI_Woolf2021!$G$9:$G$93*EXP(-Fperm_SI_Woolf2021!$J$9:$J$93*$C82*IF(BM$58=Fperm_SI_Woolf2021!$E$9:$E$93,1,EXP(LN((1.1*(Fperm_SI_Woolf2021!$E$9:$E$93-BM$58)-63.1579*EXP(-0.19*Fperm_SI_Woolf2021!$E$9:$E$93)+63.1579*EXP(-0.19*BM$58))/(Fperm_SI_Woolf2021!$E$9:$E$93-BM$58))*(BM$58-Fperm_SI_Woolf2021!$E$9:$E$93)/10))) + Fperm_SI_Woolf2021!$H$9:$H$93*EXP(-Fperm_SI_Woolf2021!$K$9:$K$93*$C82*IF(BM$58=Fperm_SI_Woolf2021!$E$9:$E$93,1,EXP(LN((1.1*(Fperm_SI_Woolf2021!$E$9:$E$93-BM$58)-63.1579*EXP(-0.19*Fperm_SI_Woolf2021!$E$9:$E$93)+63.1579*EXP(-0.19*BM$58))/(Fperm_SI_Woolf2021!$E$9:$E$93-BM$58))*(BM$58-Fperm_SI_Woolf2021!$E$9:$E$93)/10))),Fperm_SI_Woolf2021!$D$9:$D$93)*BM$57+INTERCEPT(Fperm_SI_Woolf2021!$F$9:$F$93*EXP(-Fperm_SI_Woolf2021!$I$9:$I$93*$C82*IF(BM$58=Fperm_SI_Woolf2021!$E$9:$E$93,1,EXP(LN((1.1*(Fperm_SI_Woolf2021!$E$9:$E$93-BM$58)-63.1579*EXP(-0.19*Fperm_SI_Woolf2021!$E$9:$E$93)+63.1579*EXP(-0.19*BM$58))/(Fperm_SI_Woolf2021!$E$9:$E$93-BM$58))*(BM$58-Fperm_SI_Woolf2021!$E$9:$E$93)/10))) + Fperm_SI_Woolf2021!$G$9:$G$93*EXP(-Fperm_SI_Woolf2021!$J$9:$J$93*$C82*IF(BM$58=Fperm_SI_Woolf2021!$E$9:$E$93,1,EXP(LN((1.1*(Fperm_SI_Woolf2021!$E$9:$E$93-BM$58)-63.1579*EXP(-0.19*Fperm_SI_Woolf2021!$E$9:$E$93)+63.1579*EXP(-0.19*BM$58))/(Fperm_SI_Woolf2021!$E$9:$E$93-BM$58))*(BM$58-Fperm_SI_Woolf2021!$E$9:$E$93)/10))) + Fperm_SI_Woolf2021!$H$9:$H$93*EXP(-Fperm_SI_Woolf2021!$K$9:$K$93*$C82*IF(BM$58=Fperm_SI_Woolf2021!$E$9:$E$93,1,EXP(LN((1.1*(Fperm_SI_Woolf2021!$E$9:$E$93-BM$58)-63.1579*EXP(-0.19*Fperm_SI_Woolf2021!$E$9:$E$93)+63.1579*EXP(-0.19*BM$58))/(Fperm_SI_Woolf2021!$E$9:$E$93-BM$58))*(BM$58-Fperm_SI_Woolf2021!$E$9:$E$93)/10))),Fperm_SI_Woolf2021!$D$9:$D$93))</f>
        <v>0.69489492156206845</v>
      </c>
      <c r="BN82" s="51" cm="1">
        <f t="array" ref="BN82">MIN(1,SLOPE(Fperm_SI_Woolf2021!$F$9:$F$93*EXP(-Fperm_SI_Woolf2021!$I$9:$I$93*$C82*IF(BN$58=Fperm_SI_Woolf2021!$E$9:$E$93,1,EXP(LN((1.1*(Fperm_SI_Woolf2021!$E$9:$E$93-BN$58)-63.1579*EXP(-0.19*Fperm_SI_Woolf2021!$E$9:$E$93)+63.1579*EXP(-0.19*BN$58))/(Fperm_SI_Woolf2021!$E$9:$E$93-BN$58))*(BN$58-Fperm_SI_Woolf2021!$E$9:$E$93)/10))) + Fperm_SI_Woolf2021!$G$9:$G$93*EXP(-Fperm_SI_Woolf2021!$J$9:$J$93*$C82*IF(BN$58=Fperm_SI_Woolf2021!$E$9:$E$93,1,EXP(LN((1.1*(Fperm_SI_Woolf2021!$E$9:$E$93-BN$58)-63.1579*EXP(-0.19*Fperm_SI_Woolf2021!$E$9:$E$93)+63.1579*EXP(-0.19*BN$58))/(Fperm_SI_Woolf2021!$E$9:$E$93-BN$58))*(BN$58-Fperm_SI_Woolf2021!$E$9:$E$93)/10))) + Fperm_SI_Woolf2021!$H$9:$H$93*EXP(-Fperm_SI_Woolf2021!$K$9:$K$93*$C82*IF(BN$58=Fperm_SI_Woolf2021!$E$9:$E$93,1,EXP(LN((1.1*(Fperm_SI_Woolf2021!$E$9:$E$93-BN$58)-63.1579*EXP(-0.19*Fperm_SI_Woolf2021!$E$9:$E$93)+63.1579*EXP(-0.19*BN$58))/(Fperm_SI_Woolf2021!$E$9:$E$93-BN$58))*(BN$58-Fperm_SI_Woolf2021!$E$9:$E$93)/10))),Fperm_SI_Woolf2021!$D$9:$D$93)*BN$57+INTERCEPT(Fperm_SI_Woolf2021!$F$9:$F$93*EXP(-Fperm_SI_Woolf2021!$I$9:$I$93*$C82*IF(BN$58=Fperm_SI_Woolf2021!$E$9:$E$93,1,EXP(LN((1.1*(Fperm_SI_Woolf2021!$E$9:$E$93-BN$58)-63.1579*EXP(-0.19*Fperm_SI_Woolf2021!$E$9:$E$93)+63.1579*EXP(-0.19*BN$58))/(Fperm_SI_Woolf2021!$E$9:$E$93-BN$58))*(BN$58-Fperm_SI_Woolf2021!$E$9:$E$93)/10))) + Fperm_SI_Woolf2021!$G$9:$G$93*EXP(-Fperm_SI_Woolf2021!$J$9:$J$93*$C82*IF(BN$58=Fperm_SI_Woolf2021!$E$9:$E$93,1,EXP(LN((1.1*(Fperm_SI_Woolf2021!$E$9:$E$93-BN$58)-63.1579*EXP(-0.19*Fperm_SI_Woolf2021!$E$9:$E$93)+63.1579*EXP(-0.19*BN$58))/(Fperm_SI_Woolf2021!$E$9:$E$93-BN$58))*(BN$58-Fperm_SI_Woolf2021!$E$9:$E$93)/10))) + Fperm_SI_Woolf2021!$H$9:$H$93*EXP(-Fperm_SI_Woolf2021!$K$9:$K$93*$C82*IF(BN$58=Fperm_SI_Woolf2021!$E$9:$E$93,1,EXP(LN((1.1*(Fperm_SI_Woolf2021!$E$9:$E$93-BN$58)-63.1579*EXP(-0.19*Fperm_SI_Woolf2021!$E$9:$E$93)+63.1579*EXP(-0.19*BN$58))/(Fperm_SI_Woolf2021!$E$9:$E$93-BN$58))*(BN$58-Fperm_SI_Woolf2021!$E$9:$E$93)/10))),Fperm_SI_Woolf2021!$D$9:$D$93))</f>
        <v>0.66459856019258645</v>
      </c>
      <c r="BO82" s="51" cm="1">
        <f t="array" ref="BO82">MIN(1,SLOPE(Fperm_SI_Woolf2021!$F$9:$F$93*EXP(-Fperm_SI_Woolf2021!$I$9:$I$93*$C82*IF(BO$58=Fperm_SI_Woolf2021!$E$9:$E$93,1,EXP(LN((1.1*(Fperm_SI_Woolf2021!$E$9:$E$93-BO$58)-63.1579*EXP(-0.19*Fperm_SI_Woolf2021!$E$9:$E$93)+63.1579*EXP(-0.19*BO$58))/(Fperm_SI_Woolf2021!$E$9:$E$93-BO$58))*(BO$58-Fperm_SI_Woolf2021!$E$9:$E$93)/10))) + Fperm_SI_Woolf2021!$G$9:$G$93*EXP(-Fperm_SI_Woolf2021!$J$9:$J$93*$C82*IF(BO$58=Fperm_SI_Woolf2021!$E$9:$E$93,1,EXP(LN((1.1*(Fperm_SI_Woolf2021!$E$9:$E$93-BO$58)-63.1579*EXP(-0.19*Fperm_SI_Woolf2021!$E$9:$E$93)+63.1579*EXP(-0.19*BO$58))/(Fperm_SI_Woolf2021!$E$9:$E$93-BO$58))*(BO$58-Fperm_SI_Woolf2021!$E$9:$E$93)/10))) + Fperm_SI_Woolf2021!$H$9:$H$93*EXP(-Fperm_SI_Woolf2021!$K$9:$K$93*$C82*IF(BO$58=Fperm_SI_Woolf2021!$E$9:$E$93,1,EXP(LN((1.1*(Fperm_SI_Woolf2021!$E$9:$E$93-BO$58)-63.1579*EXP(-0.19*Fperm_SI_Woolf2021!$E$9:$E$93)+63.1579*EXP(-0.19*BO$58))/(Fperm_SI_Woolf2021!$E$9:$E$93-BO$58))*(BO$58-Fperm_SI_Woolf2021!$E$9:$E$93)/10))),Fperm_SI_Woolf2021!$D$9:$D$93)*BO$57+INTERCEPT(Fperm_SI_Woolf2021!$F$9:$F$93*EXP(-Fperm_SI_Woolf2021!$I$9:$I$93*$C82*IF(BO$58=Fperm_SI_Woolf2021!$E$9:$E$93,1,EXP(LN((1.1*(Fperm_SI_Woolf2021!$E$9:$E$93-BO$58)-63.1579*EXP(-0.19*Fperm_SI_Woolf2021!$E$9:$E$93)+63.1579*EXP(-0.19*BO$58))/(Fperm_SI_Woolf2021!$E$9:$E$93-BO$58))*(BO$58-Fperm_SI_Woolf2021!$E$9:$E$93)/10))) + Fperm_SI_Woolf2021!$G$9:$G$93*EXP(-Fperm_SI_Woolf2021!$J$9:$J$93*$C82*IF(BO$58=Fperm_SI_Woolf2021!$E$9:$E$93,1,EXP(LN((1.1*(Fperm_SI_Woolf2021!$E$9:$E$93-BO$58)-63.1579*EXP(-0.19*Fperm_SI_Woolf2021!$E$9:$E$93)+63.1579*EXP(-0.19*BO$58))/(Fperm_SI_Woolf2021!$E$9:$E$93-BO$58))*(BO$58-Fperm_SI_Woolf2021!$E$9:$E$93)/10))) + Fperm_SI_Woolf2021!$H$9:$H$93*EXP(-Fperm_SI_Woolf2021!$K$9:$K$93*$C82*IF(BO$58=Fperm_SI_Woolf2021!$E$9:$E$93,1,EXP(LN((1.1*(Fperm_SI_Woolf2021!$E$9:$E$93-BO$58)-63.1579*EXP(-0.19*Fperm_SI_Woolf2021!$E$9:$E$93)+63.1579*EXP(-0.19*BO$58))/(Fperm_SI_Woolf2021!$E$9:$E$93-BO$58))*(BO$58-Fperm_SI_Woolf2021!$E$9:$E$93)/10))),Fperm_SI_Woolf2021!$D$9:$D$93))</f>
        <v>0.63430219882310446</v>
      </c>
      <c r="BP82" s="51" cm="1">
        <f t="array" ref="BP82">MIN(1,SLOPE(Fperm_SI_Woolf2021!$F$9:$F$93*EXP(-Fperm_SI_Woolf2021!$I$9:$I$93*$C82*IF(BP$58=Fperm_SI_Woolf2021!$E$9:$E$93,1,EXP(LN((1.1*(Fperm_SI_Woolf2021!$E$9:$E$93-BP$58)-63.1579*EXP(-0.19*Fperm_SI_Woolf2021!$E$9:$E$93)+63.1579*EXP(-0.19*BP$58))/(Fperm_SI_Woolf2021!$E$9:$E$93-BP$58))*(BP$58-Fperm_SI_Woolf2021!$E$9:$E$93)/10))) + Fperm_SI_Woolf2021!$G$9:$G$93*EXP(-Fperm_SI_Woolf2021!$J$9:$J$93*$C82*IF(BP$58=Fperm_SI_Woolf2021!$E$9:$E$93,1,EXP(LN((1.1*(Fperm_SI_Woolf2021!$E$9:$E$93-BP$58)-63.1579*EXP(-0.19*Fperm_SI_Woolf2021!$E$9:$E$93)+63.1579*EXP(-0.19*BP$58))/(Fperm_SI_Woolf2021!$E$9:$E$93-BP$58))*(BP$58-Fperm_SI_Woolf2021!$E$9:$E$93)/10))) + Fperm_SI_Woolf2021!$H$9:$H$93*EXP(-Fperm_SI_Woolf2021!$K$9:$K$93*$C82*IF(BP$58=Fperm_SI_Woolf2021!$E$9:$E$93,1,EXP(LN((1.1*(Fperm_SI_Woolf2021!$E$9:$E$93-BP$58)-63.1579*EXP(-0.19*Fperm_SI_Woolf2021!$E$9:$E$93)+63.1579*EXP(-0.19*BP$58))/(Fperm_SI_Woolf2021!$E$9:$E$93-BP$58))*(BP$58-Fperm_SI_Woolf2021!$E$9:$E$93)/10))),Fperm_SI_Woolf2021!$D$9:$D$93)*BP$57+INTERCEPT(Fperm_SI_Woolf2021!$F$9:$F$93*EXP(-Fperm_SI_Woolf2021!$I$9:$I$93*$C82*IF(BP$58=Fperm_SI_Woolf2021!$E$9:$E$93,1,EXP(LN((1.1*(Fperm_SI_Woolf2021!$E$9:$E$93-BP$58)-63.1579*EXP(-0.19*Fperm_SI_Woolf2021!$E$9:$E$93)+63.1579*EXP(-0.19*BP$58))/(Fperm_SI_Woolf2021!$E$9:$E$93-BP$58))*(BP$58-Fperm_SI_Woolf2021!$E$9:$E$93)/10))) + Fperm_SI_Woolf2021!$G$9:$G$93*EXP(-Fperm_SI_Woolf2021!$J$9:$J$93*$C82*IF(BP$58=Fperm_SI_Woolf2021!$E$9:$E$93,1,EXP(LN((1.1*(Fperm_SI_Woolf2021!$E$9:$E$93-BP$58)-63.1579*EXP(-0.19*Fperm_SI_Woolf2021!$E$9:$E$93)+63.1579*EXP(-0.19*BP$58))/(Fperm_SI_Woolf2021!$E$9:$E$93-BP$58))*(BP$58-Fperm_SI_Woolf2021!$E$9:$E$93)/10))) + Fperm_SI_Woolf2021!$H$9:$H$93*EXP(-Fperm_SI_Woolf2021!$K$9:$K$93*$C82*IF(BP$58=Fperm_SI_Woolf2021!$E$9:$E$93,1,EXP(LN((1.1*(Fperm_SI_Woolf2021!$E$9:$E$93-BP$58)-63.1579*EXP(-0.19*Fperm_SI_Woolf2021!$E$9:$E$93)+63.1579*EXP(-0.19*BP$58))/(Fperm_SI_Woolf2021!$E$9:$E$93-BP$58))*(BP$58-Fperm_SI_Woolf2021!$E$9:$E$93)/10))),Fperm_SI_Woolf2021!$D$9:$D$93))</f>
        <v>0.60400583745362235</v>
      </c>
      <c r="BQ82" s="51" cm="1">
        <f t="array" ref="BQ82">MIN(1,SLOPE(Fperm_SI_Woolf2021!$F$9:$F$93*EXP(-Fperm_SI_Woolf2021!$I$9:$I$93*$C82*IF(BQ$58=Fperm_SI_Woolf2021!$E$9:$E$93,1,EXP(LN((1.1*(Fperm_SI_Woolf2021!$E$9:$E$93-BQ$58)-63.1579*EXP(-0.19*Fperm_SI_Woolf2021!$E$9:$E$93)+63.1579*EXP(-0.19*BQ$58))/(Fperm_SI_Woolf2021!$E$9:$E$93-BQ$58))*(BQ$58-Fperm_SI_Woolf2021!$E$9:$E$93)/10))) + Fperm_SI_Woolf2021!$G$9:$G$93*EXP(-Fperm_SI_Woolf2021!$J$9:$J$93*$C82*IF(BQ$58=Fperm_SI_Woolf2021!$E$9:$E$93,1,EXP(LN((1.1*(Fperm_SI_Woolf2021!$E$9:$E$93-BQ$58)-63.1579*EXP(-0.19*Fperm_SI_Woolf2021!$E$9:$E$93)+63.1579*EXP(-0.19*BQ$58))/(Fperm_SI_Woolf2021!$E$9:$E$93-BQ$58))*(BQ$58-Fperm_SI_Woolf2021!$E$9:$E$93)/10))) + Fperm_SI_Woolf2021!$H$9:$H$93*EXP(-Fperm_SI_Woolf2021!$K$9:$K$93*$C82*IF(BQ$58=Fperm_SI_Woolf2021!$E$9:$E$93,1,EXP(LN((1.1*(Fperm_SI_Woolf2021!$E$9:$E$93-BQ$58)-63.1579*EXP(-0.19*Fperm_SI_Woolf2021!$E$9:$E$93)+63.1579*EXP(-0.19*BQ$58))/(Fperm_SI_Woolf2021!$E$9:$E$93-BQ$58))*(BQ$58-Fperm_SI_Woolf2021!$E$9:$E$93)/10))),Fperm_SI_Woolf2021!$D$9:$D$93)*BQ$57+INTERCEPT(Fperm_SI_Woolf2021!$F$9:$F$93*EXP(-Fperm_SI_Woolf2021!$I$9:$I$93*$C82*IF(BQ$58=Fperm_SI_Woolf2021!$E$9:$E$93,1,EXP(LN((1.1*(Fperm_SI_Woolf2021!$E$9:$E$93-BQ$58)-63.1579*EXP(-0.19*Fperm_SI_Woolf2021!$E$9:$E$93)+63.1579*EXP(-0.19*BQ$58))/(Fperm_SI_Woolf2021!$E$9:$E$93-BQ$58))*(BQ$58-Fperm_SI_Woolf2021!$E$9:$E$93)/10))) + Fperm_SI_Woolf2021!$G$9:$G$93*EXP(-Fperm_SI_Woolf2021!$J$9:$J$93*$C82*IF(BQ$58=Fperm_SI_Woolf2021!$E$9:$E$93,1,EXP(LN((1.1*(Fperm_SI_Woolf2021!$E$9:$E$93-BQ$58)-63.1579*EXP(-0.19*Fperm_SI_Woolf2021!$E$9:$E$93)+63.1579*EXP(-0.19*BQ$58))/(Fperm_SI_Woolf2021!$E$9:$E$93-BQ$58))*(BQ$58-Fperm_SI_Woolf2021!$E$9:$E$93)/10))) + Fperm_SI_Woolf2021!$H$9:$H$93*EXP(-Fperm_SI_Woolf2021!$K$9:$K$93*$C82*IF(BQ$58=Fperm_SI_Woolf2021!$E$9:$E$93,1,EXP(LN((1.1*(Fperm_SI_Woolf2021!$E$9:$E$93-BQ$58)-63.1579*EXP(-0.19*Fperm_SI_Woolf2021!$E$9:$E$93)+63.1579*EXP(-0.19*BQ$58))/(Fperm_SI_Woolf2021!$E$9:$E$93-BQ$58))*(BQ$58-Fperm_SI_Woolf2021!$E$9:$E$93)/10))),Fperm_SI_Woolf2021!$D$9:$D$93))</f>
        <v>0.57370947608414036</v>
      </c>
      <c r="BR82" s="51" cm="1">
        <f t="array" ref="BR82">MIN(1,SLOPE(Fperm_SI_Woolf2021!$F$9:$F$93*EXP(-Fperm_SI_Woolf2021!$I$9:$I$93*$C82*IF(BR$58=Fperm_SI_Woolf2021!$E$9:$E$93,1,EXP(LN((1.1*(Fperm_SI_Woolf2021!$E$9:$E$93-BR$58)-63.1579*EXP(-0.19*Fperm_SI_Woolf2021!$E$9:$E$93)+63.1579*EXP(-0.19*BR$58))/(Fperm_SI_Woolf2021!$E$9:$E$93-BR$58))*(BR$58-Fperm_SI_Woolf2021!$E$9:$E$93)/10))) + Fperm_SI_Woolf2021!$G$9:$G$93*EXP(-Fperm_SI_Woolf2021!$J$9:$J$93*$C82*IF(BR$58=Fperm_SI_Woolf2021!$E$9:$E$93,1,EXP(LN((1.1*(Fperm_SI_Woolf2021!$E$9:$E$93-BR$58)-63.1579*EXP(-0.19*Fperm_SI_Woolf2021!$E$9:$E$93)+63.1579*EXP(-0.19*BR$58))/(Fperm_SI_Woolf2021!$E$9:$E$93-BR$58))*(BR$58-Fperm_SI_Woolf2021!$E$9:$E$93)/10))) + Fperm_SI_Woolf2021!$H$9:$H$93*EXP(-Fperm_SI_Woolf2021!$K$9:$K$93*$C82*IF(BR$58=Fperm_SI_Woolf2021!$E$9:$E$93,1,EXP(LN((1.1*(Fperm_SI_Woolf2021!$E$9:$E$93-BR$58)-63.1579*EXP(-0.19*Fperm_SI_Woolf2021!$E$9:$E$93)+63.1579*EXP(-0.19*BR$58))/(Fperm_SI_Woolf2021!$E$9:$E$93-BR$58))*(BR$58-Fperm_SI_Woolf2021!$E$9:$E$93)/10))),Fperm_SI_Woolf2021!$D$9:$D$93)*BR$57+INTERCEPT(Fperm_SI_Woolf2021!$F$9:$F$93*EXP(-Fperm_SI_Woolf2021!$I$9:$I$93*$C82*IF(BR$58=Fperm_SI_Woolf2021!$E$9:$E$93,1,EXP(LN((1.1*(Fperm_SI_Woolf2021!$E$9:$E$93-BR$58)-63.1579*EXP(-0.19*Fperm_SI_Woolf2021!$E$9:$E$93)+63.1579*EXP(-0.19*BR$58))/(Fperm_SI_Woolf2021!$E$9:$E$93-BR$58))*(BR$58-Fperm_SI_Woolf2021!$E$9:$E$93)/10))) + Fperm_SI_Woolf2021!$G$9:$G$93*EXP(-Fperm_SI_Woolf2021!$J$9:$J$93*$C82*IF(BR$58=Fperm_SI_Woolf2021!$E$9:$E$93,1,EXP(LN((1.1*(Fperm_SI_Woolf2021!$E$9:$E$93-BR$58)-63.1579*EXP(-0.19*Fperm_SI_Woolf2021!$E$9:$E$93)+63.1579*EXP(-0.19*BR$58))/(Fperm_SI_Woolf2021!$E$9:$E$93-BR$58))*(BR$58-Fperm_SI_Woolf2021!$E$9:$E$93)/10))) + Fperm_SI_Woolf2021!$H$9:$H$93*EXP(-Fperm_SI_Woolf2021!$K$9:$K$93*$C82*IF(BR$58=Fperm_SI_Woolf2021!$E$9:$E$93,1,EXP(LN((1.1*(Fperm_SI_Woolf2021!$E$9:$E$93-BR$58)-63.1579*EXP(-0.19*Fperm_SI_Woolf2021!$E$9:$E$93)+63.1579*EXP(-0.19*BR$58))/(Fperm_SI_Woolf2021!$E$9:$E$93-BR$58))*(BR$58-Fperm_SI_Woolf2021!$E$9:$E$93)/10))),Fperm_SI_Woolf2021!$D$9:$D$93))</f>
        <v>0.54341311471465836</v>
      </c>
      <c r="BS82" s="51" cm="1">
        <f t="array" ref="BS82">MIN(1,SLOPE(Fperm_SI_Woolf2021!$F$9:$F$93*EXP(-Fperm_SI_Woolf2021!$I$9:$I$93*$C82*IF(BS$58=Fperm_SI_Woolf2021!$E$9:$E$93,1,EXP(LN((1.1*(Fperm_SI_Woolf2021!$E$9:$E$93-BS$58)-63.1579*EXP(-0.19*Fperm_SI_Woolf2021!$E$9:$E$93)+63.1579*EXP(-0.19*BS$58))/(Fperm_SI_Woolf2021!$E$9:$E$93-BS$58))*(BS$58-Fperm_SI_Woolf2021!$E$9:$E$93)/10))) + Fperm_SI_Woolf2021!$G$9:$G$93*EXP(-Fperm_SI_Woolf2021!$J$9:$J$93*$C82*IF(BS$58=Fperm_SI_Woolf2021!$E$9:$E$93,1,EXP(LN((1.1*(Fperm_SI_Woolf2021!$E$9:$E$93-BS$58)-63.1579*EXP(-0.19*Fperm_SI_Woolf2021!$E$9:$E$93)+63.1579*EXP(-0.19*BS$58))/(Fperm_SI_Woolf2021!$E$9:$E$93-BS$58))*(BS$58-Fperm_SI_Woolf2021!$E$9:$E$93)/10))) + Fperm_SI_Woolf2021!$H$9:$H$93*EXP(-Fperm_SI_Woolf2021!$K$9:$K$93*$C82*IF(BS$58=Fperm_SI_Woolf2021!$E$9:$E$93,1,EXP(LN((1.1*(Fperm_SI_Woolf2021!$E$9:$E$93-BS$58)-63.1579*EXP(-0.19*Fperm_SI_Woolf2021!$E$9:$E$93)+63.1579*EXP(-0.19*BS$58))/(Fperm_SI_Woolf2021!$E$9:$E$93-BS$58))*(BS$58-Fperm_SI_Woolf2021!$E$9:$E$93)/10))),Fperm_SI_Woolf2021!$D$9:$D$93)*BS$57+INTERCEPT(Fperm_SI_Woolf2021!$F$9:$F$93*EXP(-Fperm_SI_Woolf2021!$I$9:$I$93*$C82*IF(BS$58=Fperm_SI_Woolf2021!$E$9:$E$93,1,EXP(LN((1.1*(Fperm_SI_Woolf2021!$E$9:$E$93-BS$58)-63.1579*EXP(-0.19*Fperm_SI_Woolf2021!$E$9:$E$93)+63.1579*EXP(-0.19*BS$58))/(Fperm_SI_Woolf2021!$E$9:$E$93-BS$58))*(BS$58-Fperm_SI_Woolf2021!$E$9:$E$93)/10))) + Fperm_SI_Woolf2021!$G$9:$G$93*EXP(-Fperm_SI_Woolf2021!$J$9:$J$93*$C82*IF(BS$58=Fperm_SI_Woolf2021!$E$9:$E$93,1,EXP(LN((1.1*(Fperm_SI_Woolf2021!$E$9:$E$93-BS$58)-63.1579*EXP(-0.19*Fperm_SI_Woolf2021!$E$9:$E$93)+63.1579*EXP(-0.19*BS$58))/(Fperm_SI_Woolf2021!$E$9:$E$93-BS$58))*(BS$58-Fperm_SI_Woolf2021!$E$9:$E$93)/10))) + Fperm_SI_Woolf2021!$H$9:$H$93*EXP(-Fperm_SI_Woolf2021!$K$9:$K$93*$C82*IF(BS$58=Fperm_SI_Woolf2021!$E$9:$E$93,1,EXP(LN((1.1*(Fperm_SI_Woolf2021!$E$9:$E$93-BS$58)-63.1579*EXP(-0.19*Fperm_SI_Woolf2021!$E$9:$E$93)+63.1579*EXP(-0.19*BS$58))/(Fperm_SI_Woolf2021!$E$9:$E$93-BS$58))*(BS$58-Fperm_SI_Woolf2021!$E$9:$E$93)/10))),Fperm_SI_Woolf2021!$D$9:$D$93))</f>
        <v>0.51311675334517637</v>
      </c>
      <c r="BT82" s="51" cm="1">
        <f t="array" ref="BT82">MIN(1,SLOPE(Fperm_SI_Woolf2021!$F$9:$F$93*EXP(-Fperm_SI_Woolf2021!$I$9:$I$93*$C82*IF(BT$58=Fperm_SI_Woolf2021!$E$9:$E$93,1,EXP(LN((1.1*(Fperm_SI_Woolf2021!$E$9:$E$93-BT$58)-63.1579*EXP(-0.19*Fperm_SI_Woolf2021!$E$9:$E$93)+63.1579*EXP(-0.19*BT$58))/(Fperm_SI_Woolf2021!$E$9:$E$93-BT$58))*(BT$58-Fperm_SI_Woolf2021!$E$9:$E$93)/10))) + Fperm_SI_Woolf2021!$G$9:$G$93*EXP(-Fperm_SI_Woolf2021!$J$9:$J$93*$C82*IF(BT$58=Fperm_SI_Woolf2021!$E$9:$E$93,1,EXP(LN((1.1*(Fperm_SI_Woolf2021!$E$9:$E$93-BT$58)-63.1579*EXP(-0.19*Fperm_SI_Woolf2021!$E$9:$E$93)+63.1579*EXP(-0.19*BT$58))/(Fperm_SI_Woolf2021!$E$9:$E$93-BT$58))*(BT$58-Fperm_SI_Woolf2021!$E$9:$E$93)/10))) + Fperm_SI_Woolf2021!$H$9:$H$93*EXP(-Fperm_SI_Woolf2021!$K$9:$K$93*$C82*IF(BT$58=Fperm_SI_Woolf2021!$E$9:$E$93,1,EXP(LN((1.1*(Fperm_SI_Woolf2021!$E$9:$E$93-BT$58)-63.1579*EXP(-0.19*Fperm_SI_Woolf2021!$E$9:$E$93)+63.1579*EXP(-0.19*BT$58))/(Fperm_SI_Woolf2021!$E$9:$E$93-BT$58))*(BT$58-Fperm_SI_Woolf2021!$E$9:$E$93)/10))),Fperm_SI_Woolf2021!$D$9:$D$93)*BT$57+INTERCEPT(Fperm_SI_Woolf2021!$F$9:$F$93*EXP(-Fperm_SI_Woolf2021!$I$9:$I$93*$C82*IF(BT$58=Fperm_SI_Woolf2021!$E$9:$E$93,1,EXP(LN((1.1*(Fperm_SI_Woolf2021!$E$9:$E$93-BT$58)-63.1579*EXP(-0.19*Fperm_SI_Woolf2021!$E$9:$E$93)+63.1579*EXP(-0.19*BT$58))/(Fperm_SI_Woolf2021!$E$9:$E$93-BT$58))*(BT$58-Fperm_SI_Woolf2021!$E$9:$E$93)/10))) + Fperm_SI_Woolf2021!$G$9:$G$93*EXP(-Fperm_SI_Woolf2021!$J$9:$J$93*$C82*IF(BT$58=Fperm_SI_Woolf2021!$E$9:$E$93,1,EXP(LN((1.1*(Fperm_SI_Woolf2021!$E$9:$E$93-BT$58)-63.1579*EXP(-0.19*Fperm_SI_Woolf2021!$E$9:$E$93)+63.1579*EXP(-0.19*BT$58))/(Fperm_SI_Woolf2021!$E$9:$E$93-BT$58))*(BT$58-Fperm_SI_Woolf2021!$E$9:$E$93)/10))) + Fperm_SI_Woolf2021!$H$9:$H$93*EXP(-Fperm_SI_Woolf2021!$K$9:$K$93*$C82*IF(BT$58=Fperm_SI_Woolf2021!$E$9:$E$93,1,EXP(LN((1.1*(Fperm_SI_Woolf2021!$E$9:$E$93-BT$58)-63.1579*EXP(-0.19*Fperm_SI_Woolf2021!$E$9:$E$93)+63.1579*EXP(-0.19*BT$58))/(Fperm_SI_Woolf2021!$E$9:$E$93-BT$58))*(BT$58-Fperm_SI_Woolf2021!$E$9:$E$93)/10))),Fperm_SI_Woolf2021!$D$9:$D$93))</f>
        <v>0.48282039197569432</v>
      </c>
      <c r="BU82" s="51" cm="1">
        <f t="array" ref="BU82">MIN(1,SLOPE(Fperm_SI_Woolf2021!$F$9:$F$93*EXP(-Fperm_SI_Woolf2021!$I$9:$I$93*$C82*IF(BU$58=Fperm_SI_Woolf2021!$E$9:$E$93,1,EXP(LN((1.1*(Fperm_SI_Woolf2021!$E$9:$E$93-BU$58)-63.1579*EXP(-0.19*Fperm_SI_Woolf2021!$E$9:$E$93)+63.1579*EXP(-0.19*BU$58))/(Fperm_SI_Woolf2021!$E$9:$E$93-BU$58))*(BU$58-Fperm_SI_Woolf2021!$E$9:$E$93)/10))) + Fperm_SI_Woolf2021!$G$9:$G$93*EXP(-Fperm_SI_Woolf2021!$J$9:$J$93*$C82*IF(BU$58=Fperm_SI_Woolf2021!$E$9:$E$93,1,EXP(LN((1.1*(Fperm_SI_Woolf2021!$E$9:$E$93-BU$58)-63.1579*EXP(-0.19*Fperm_SI_Woolf2021!$E$9:$E$93)+63.1579*EXP(-0.19*BU$58))/(Fperm_SI_Woolf2021!$E$9:$E$93-BU$58))*(BU$58-Fperm_SI_Woolf2021!$E$9:$E$93)/10))) + Fperm_SI_Woolf2021!$H$9:$H$93*EXP(-Fperm_SI_Woolf2021!$K$9:$K$93*$C82*IF(BU$58=Fperm_SI_Woolf2021!$E$9:$E$93,1,EXP(LN((1.1*(Fperm_SI_Woolf2021!$E$9:$E$93-BU$58)-63.1579*EXP(-0.19*Fperm_SI_Woolf2021!$E$9:$E$93)+63.1579*EXP(-0.19*BU$58))/(Fperm_SI_Woolf2021!$E$9:$E$93-BU$58))*(BU$58-Fperm_SI_Woolf2021!$E$9:$E$93)/10))),Fperm_SI_Woolf2021!$D$9:$D$93)*BU$57+INTERCEPT(Fperm_SI_Woolf2021!$F$9:$F$93*EXP(-Fperm_SI_Woolf2021!$I$9:$I$93*$C82*IF(BU$58=Fperm_SI_Woolf2021!$E$9:$E$93,1,EXP(LN((1.1*(Fperm_SI_Woolf2021!$E$9:$E$93-BU$58)-63.1579*EXP(-0.19*Fperm_SI_Woolf2021!$E$9:$E$93)+63.1579*EXP(-0.19*BU$58))/(Fperm_SI_Woolf2021!$E$9:$E$93-BU$58))*(BU$58-Fperm_SI_Woolf2021!$E$9:$E$93)/10))) + Fperm_SI_Woolf2021!$G$9:$G$93*EXP(-Fperm_SI_Woolf2021!$J$9:$J$93*$C82*IF(BU$58=Fperm_SI_Woolf2021!$E$9:$E$93,1,EXP(LN((1.1*(Fperm_SI_Woolf2021!$E$9:$E$93-BU$58)-63.1579*EXP(-0.19*Fperm_SI_Woolf2021!$E$9:$E$93)+63.1579*EXP(-0.19*BU$58))/(Fperm_SI_Woolf2021!$E$9:$E$93-BU$58))*(BU$58-Fperm_SI_Woolf2021!$E$9:$E$93)/10))) + Fperm_SI_Woolf2021!$H$9:$H$93*EXP(-Fperm_SI_Woolf2021!$K$9:$K$93*$C82*IF(BU$58=Fperm_SI_Woolf2021!$E$9:$E$93,1,EXP(LN((1.1*(Fperm_SI_Woolf2021!$E$9:$E$93-BU$58)-63.1579*EXP(-0.19*Fperm_SI_Woolf2021!$E$9:$E$93)+63.1579*EXP(-0.19*BU$58))/(Fperm_SI_Woolf2021!$E$9:$E$93-BU$58))*(BU$58-Fperm_SI_Woolf2021!$E$9:$E$93)/10))),Fperm_SI_Woolf2021!$D$9:$D$93))</f>
        <v>0.45252403060621232</v>
      </c>
      <c r="BV82" s="51" cm="1">
        <f t="array" ref="BV82">MIN(1,SLOPE(Fperm_SI_Woolf2021!$F$9:$F$93*EXP(-Fperm_SI_Woolf2021!$I$9:$I$93*$C82*IF(BV$58=Fperm_SI_Woolf2021!$E$9:$E$93,1,EXP(LN((1.1*(Fperm_SI_Woolf2021!$E$9:$E$93-BV$58)-63.1579*EXP(-0.19*Fperm_SI_Woolf2021!$E$9:$E$93)+63.1579*EXP(-0.19*BV$58))/(Fperm_SI_Woolf2021!$E$9:$E$93-BV$58))*(BV$58-Fperm_SI_Woolf2021!$E$9:$E$93)/10))) + Fperm_SI_Woolf2021!$G$9:$G$93*EXP(-Fperm_SI_Woolf2021!$J$9:$J$93*$C82*IF(BV$58=Fperm_SI_Woolf2021!$E$9:$E$93,1,EXP(LN((1.1*(Fperm_SI_Woolf2021!$E$9:$E$93-BV$58)-63.1579*EXP(-0.19*Fperm_SI_Woolf2021!$E$9:$E$93)+63.1579*EXP(-0.19*BV$58))/(Fperm_SI_Woolf2021!$E$9:$E$93-BV$58))*(BV$58-Fperm_SI_Woolf2021!$E$9:$E$93)/10))) + Fperm_SI_Woolf2021!$H$9:$H$93*EXP(-Fperm_SI_Woolf2021!$K$9:$K$93*$C82*IF(BV$58=Fperm_SI_Woolf2021!$E$9:$E$93,1,EXP(LN((1.1*(Fperm_SI_Woolf2021!$E$9:$E$93-BV$58)-63.1579*EXP(-0.19*Fperm_SI_Woolf2021!$E$9:$E$93)+63.1579*EXP(-0.19*BV$58))/(Fperm_SI_Woolf2021!$E$9:$E$93-BV$58))*(BV$58-Fperm_SI_Woolf2021!$E$9:$E$93)/10))),Fperm_SI_Woolf2021!$D$9:$D$93)*BV$57+INTERCEPT(Fperm_SI_Woolf2021!$F$9:$F$93*EXP(-Fperm_SI_Woolf2021!$I$9:$I$93*$C82*IF(BV$58=Fperm_SI_Woolf2021!$E$9:$E$93,1,EXP(LN((1.1*(Fperm_SI_Woolf2021!$E$9:$E$93-BV$58)-63.1579*EXP(-0.19*Fperm_SI_Woolf2021!$E$9:$E$93)+63.1579*EXP(-0.19*BV$58))/(Fperm_SI_Woolf2021!$E$9:$E$93-BV$58))*(BV$58-Fperm_SI_Woolf2021!$E$9:$E$93)/10))) + Fperm_SI_Woolf2021!$G$9:$G$93*EXP(-Fperm_SI_Woolf2021!$J$9:$J$93*$C82*IF(BV$58=Fperm_SI_Woolf2021!$E$9:$E$93,1,EXP(LN((1.1*(Fperm_SI_Woolf2021!$E$9:$E$93-BV$58)-63.1579*EXP(-0.19*Fperm_SI_Woolf2021!$E$9:$E$93)+63.1579*EXP(-0.19*BV$58))/(Fperm_SI_Woolf2021!$E$9:$E$93-BV$58))*(BV$58-Fperm_SI_Woolf2021!$E$9:$E$93)/10))) + Fperm_SI_Woolf2021!$H$9:$H$93*EXP(-Fperm_SI_Woolf2021!$K$9:$K$93*$C82*IF(BV$58=Fperm_SI_Woolf2021!$E$9:$E$93,1,EXP(LN((1.1*(Fperm_SI_Woolf2021!$E$9:$E$93-BV$58)-63.1579*EXP(-0.19*Fperm_SI_Woolf2021!$E$9:$E$93)+63.1579*EXP(-0.19*BV$58))/(Fperm_SI_Woolf2021!$E$9:$E$93-BV$58))*(BV$58-Fperm_SI_Woolf2021!$E$9:$E$93)/10))),Fperm_SI_Woolf2021!$D$9:$D$93))</f>
        <v>0.42222766923673027</v>
      </c>
      <c r="BW82" s="51" cm="1">
        <f t="array" ref="BW82">MIN(1,SLOPE(Fperm_SI_Woolf2021!$F$9:$F$93*EXP(-Fperm_SI_Woolf2021!$I$9:$I$93*$C82*IF(BW$58=Fperm_SI_Woolf2021!$E$9:$E$93,1,EXP(LN((1.1*(Fperm_SI_Woolf2021!$E$9:$E$93-BW$58)-63.1579*EXP(-0.19*Fperm_SI_Woolf2021!$E$9:$E$93)+63.1579*EXP(-0.19*BW$58))/(Fperm_SI_Woolf2021!$E$9:$E$93-BW$58))*(BW$58-Fperm_SI_Woolf2021!$E$9:$E$93)/10))) + Fperm_SI_Woolf2021!$G$9:$G$93*EXP(-Fperm_SI_Woolf2021!$J$9:$J$93*$C82*IF(BW$58=Fperm_SI_Woolf2021!$E$9:$E$93,1,EXP(LN((1.1*(Fperm_SI_Woolf2021!$E$9:$E$93-BW$58)-63.1579*EXP(-0.19*Fperm_SI_Woolf2021!$E$9:$E$93)+63.1579*EXP(-0.19*BW$58))/(Fperm_SI_Woolf2021!$E$9:$E$93-BW$58))*(BW$58-Fperm_SI_Woolf2021!$E$9:$E$93)/10))) + Fperm_SI_Woolf2021!$H$9:$H$93*EXP(-Fperm_SI_Woolf2021!$K$9:$K$93*$C82*IF(BW$58=Fperm_SI_Woolf2021!$E$9:$E$93,1,EXP(LN((1.1*(Fperm_SI_Woolf2021!$E$9:$E$93-BW$58)-63.1579*EXP(-0.19*Fperm_SI_Woolf2021!$E$9:$E$93)+63.1579*EXP(-0.19*BW$58))/(Fperm_SI_Woolf2021!$E$9:$E$93-BW$58))*(BW$58-Fperm_SI_Woolf2021!$E$9:$E$93)/10))),Fperm_SI_Woolf2021!$D$9:$D$93)*BW$57+INTERCEPT(Fperm_SI_Woolf2021!$F$9:$F$93*EXP(-Fperm_SI_Woolf2021!$I$9:$I$93*$C82*IF(BW$58=Fperm_SI_Woolf2021!$E$9:$E$93,1,EXP(LN((1.1*(Fperm_SI_Woolf2021!$E$9:$E$93-BW$58)-63.1579*EXP(-0.19*Fperm_SI_Woolf2021!$E$9:$E$93)+63.1579*EXP(-0.19*BW$58))/(Fperm_SI_Woolf2021!$E$9:$E$93-BW$58))*(BW$58-Fperm_SI_Woolf2021!$E$9:$E$93)/10))) + Fperm_SI_Woolf2021!$G$9:$G$93*EXP(-Fperm_SI_Woolf2021!$J$9:$J$93*$C82*IF(BW$58=Fperm_SI_Woolf2021!$E$9:$E$93,1,EXP(LN((1.1*(Fperm_SI_Woolf2021!$E$9:$E$93-BW$58)-63.1579*EXP(-0.19*Fperm_SI_Woolf2021!$E$9:$E$93)+63.1579*EXP(-0.19*BW$58))/(Fperm_SI_Woolf2021!$E$9:$E$93-BW$58))*(BW$58-Fperm_SI_Woolf2021!$E$9:$E$93)/10))) + Fperm_SI_Woolf2021!$H$9:$H$93*EXP(-Fperm_SI_Woolf2021!$K$9:$K$93*$C82*IF(BW$58=Fperm_SI_Woolf2021!$E$9:$E$93,1,EXP(LN((1.1*(Fperm_SI_Woolf2021!$E$9:$E$93-BW$58)-63.1579*EXP(-0.19*Fperm_SI_Woolf2021!$E$9:$E$93)+63.1579*EXP(-0.19*BW$58))/(Fperm_SI_Woolf2021!$E$9:$E$93-BW$58))*(BW$58-Fperm_SI_Woolf2021!$E$9:$E$93)/10))),Fperm_SI_Woolf2021!$D$9:$D$93))</f>
        <v>0.39193130786724822</v>
      </c>
      <c r="BX82" s="51" cm="1">
        <f t="array" ref="BX82">MIN(1,SLOPE(Fperm_SI_Woolf2021!$F$9:$F$93*EXP(-Fperm_SI_Woolf2021!$I$9:$I$93*$C82*IF(BX$58=Fperm_SI_Woolf2021!$E$9:$E$93,1,EXP(LN((1.1*(Fperm_SI_Woolf2021!$E$9:$E$93-BX$58)-63.1579*EXP(-0.19*Fperm_SI_Woolf2021!$E$9:$E$93)+63.1579*EXP(-0.19*BX$58))/(Fperm_SI_Woolf2021!$E$9:$E$93-BX$58))*(BX$58-Fperm_SI_Woolf2021!$E$9:$E$93)/10))) + Fperm_SI_Woolf2021!$G$9:$G$93*EXP(-Fperm_SI_Woolf2021!$J$9:$J$93*$C82*IF(BX$58=Fperm_SI_Woolf2021!$E$9:$E$93,1,EXP(LN((1.1*(Fperm_SI_Woolf2021!$E$9:$E$93-BX$58)-63.1579*EXP(-0.19*Fperm_SI_Woolf2021!$E$9:$E$93)+63.1579*EXP(-0.19*BX$58))/(Fperm_SI_Woolf2021!$E$9:$E$93-BX$58))*(BX$58-Fperm_SI_Woolf2021!$E$9:$E$93)/10))) + Fperm_SI_Woolf2021!$H$9:$H$93*EXP(-Fperm_SI_Woolf2021!$K$9:$K$93*$C82*IF(BX$58=Fperm_SI_Woolf2021!$E$9:$E$93,1,EXP(LN((1.1*(Fperm_SI_Woolf2021!$E$9:$E$93-BX$58)-63.1579*EXP(-0.19*Fperm_SI_Woolf2021!$E$9:$E$93)+63.1579*EXP(-0.19*BX$58))/(Fperm_SI_Woolf2021!$E$9:$E$93-BX$58))*(BX$58-Fperm_SI_Woolf2021!$E$9:$E$93)/10))),Fperm_SI_Woolf2021!$D$9:$D$93)*BX$57+INTERCEPT(Fperm_SI_Woolf2021!$F$9:$F$93*EXP(-Fperm_SI_Woolf2021!$I$9:$I$93*$C82*IF(BX$58=Fperm_SI_Woolf2021!$E$9:$E$93,1,EXP(LN((1.1*(Fperm_SI_Woolf2021!$E$9:$E$93-BX$58)-63.1579*EXP(-0.19*Fperm_SI_Woolf2021!$E$9:$E$93)+63.1579*EXP(-0.19*BX$58))/(Fperm_SI_Woolf2021!$E$9:$E$93-BX$58))*(BX$58-Fperm_SI_Woolf2021!$E$9:$E$93)/10))) + Fperm_SI_Woolf2021!$G$9:$G$93*EXP(-Fperm_SI_Woolf2021!$J$9:$J$93*$C82*IF(BX$58=Fperm_SI_Woolf2021!$E$9:$E$93,1,EXP(LN((1.1*(Fperm_SI_Woolf2021!$E$9:$E$93-BX$58)-63.1579*EXP(-0.19*Fperm_SI_Woolf2021!$E$9:$E$93)+63.1579*EXP(-0.19*BX$58))/(Fperm_SI_Woolf2021!$E$9:$E$93-BX$58))*(BX$58-Fperm_SI_Woolf2021!$E$9:$E$93)/10))) + Fperm_SI_Woolf2021!$H$9:$H$93*EXP(-Fperm_SI_Woolf2021!$K$9:$K$93*$C82*IF(BX$58=Fperm_SI_Woolf2021!$E$9:$E$93,1,EXP(LN((1.1*(Fperm_SI_Woolf2021!$E$9:$E$93-BX$58)-63.1579*EXP(-0.19*Fperm_SI_Woolf2021!$E$9:$E$93)+63.1579*EXP(-0.19*BX$58))/(Fperm_SI_Woolf2021!$E$9:$E$93-BX$58))*(BX$58-Fperm_SI_Woolf2021!$E$9:$E$93)/10))),Fperm_SI_Woolf2021!$D$9:$D$93))</f>
        <v>0.36163494649776617</v>
      </c>
      <c r="BY82" s="51" cm="1">
        <f t="array" ref="BY82">MIN(1,SLOPE(Fperm_SI_Woolf2021!$F$9:$F$93*EXP(-Fperm_SI_Woolf2021!$I$9:$I$93*$C82*IF(BY$58=Fperm_SI_Woolf2021!$E$9:$E$93,1,EXP(LN((1.1*(Fperm_SI_Woolf2021!$E$9:$E$93-BY$58)-63.1579*EXP(-0.19*Fperm_SI_Woolf2021!$E$9:$E$93)+63.1579*EXP(-0.19*BY$58))/(Fperm_SI_Woolf2021!$E$9:$E$93-BY$58))*(BY$58-Fperm_SI_Woolf2021!$E$9:$E$93)/10))) + Fperm_SI_Woolf2021!$G$9:$G$93*EXP(-Fperm_SI_Woolf2021!$J$9:$J$93*$C82*IF(BY$58=Fperm_SI_Woolf2021!$E$9:$E$93,1,EXP(LN((1.1*(Fperm_SI_Woolf2021!$E$9:$E$93-BY$58)-63.1579*EXP(-0.19*Fperm_SI_Woolf2021!$E$9:$E$93)+63.1579*EXP(-0.19*BY$58))/(Fperm_SI_Woolf2021!$E$9:$E$93-BY$58))*(BY$58-Fperm_SI_Woolf2021!$E$9:$E$93)/10))) + Fperm_SI_Woolf2021!$H$9:$H$93*EXP(-Fperm_SI_Woolf2021!$K$9:$K$93*$C82*IF(BY$58=Fperm_SI_Woolf2021!$E$9:$E$93,1,EXP(LN((1.1*(Fperm_SI_Woolf2021!$E$9:$E$93-BY$58)-63.1579*EXP(-0.19*Fperm_SI_Woolf2021!$E$9:$E$93)+63.1579*EXP(-0.19*BY$58))/(Fperm_SI_Woolf2021!$E$9:$E$93-BY$58))*(BY$58-Fperm_SI_Woolf2021!$E$9:$E$93)/10))),Fperm_SI_Woolf2021!$D$9:$D$93)*BY$57+INTERCEPT(Fperm_SI_Woolf2021!$F$9:$F$93*EXP(-Fperm_SI_Woolf2021!$I$9:$I$93*$C82*IF(BY$58=Fperm_SI_Woolf2021!$E$9:$E$93,1,EXP(LN((1.1*(Fperm_SI_Woolf2021!$E$9:$E$93-BY$58)-63.1579*EXP(-0.19*Fperm_SI_Woolf2021!$E$9:$E$93)+63.1579*EXP(-0.19*BY$58))/(Fperm_SI_Woolf2021!$E$9:$E$93-BY$58))*(BY$58-Fperm_SI_Woolf2021!$E$9:$E$93)/10))) + Fperm_SI_Woolf2021!$G$9:$G$93*EXP(-Fperm_SI_Woolf2021!$J$9:$J$93*$C82*IF(BY$58=Fperm_SI_Woolf2021!$E$9:$E$93,1,EXP(LN((1.1*(Fperm_SI_Woolf2021!$E$9:$E$93-BY$58)-63.1579*EXP(-0.19*Fperm_SI_Woolf2021!$E$9:$E$93)+63.1579*EXP(-0.19*BY$58))/(Fperm_SI_Woolf2021!$E$9:$E$93-BY$58))*(BY$58-Fperm_SI_Woolf2021!$E$9:$E$93)/10))) + Fperm_SI_Woolf2021!$H$9:$H$93*EXP(-Fperm_SI_Woolf2021!$K$9:$K$93*$C82*IF(BY$58=Fperm_SI_Woolf2021!$E$9:$E$93,1,EXP(LN((1.1*(Fperm_SI_Woolf2021!$E$9:$E$93-BY$58)-63.1579*EXP(-0.19*Fperm_SI_Woolf2021!$E$9:$E$93)+63.1579*EXP(-0.19*BY$58))/(Fperm_SI_Woolf2021!$E$9:$E$93-BY$58))*(BY$58-Fperm_SI_Woolf2021!$E$9:$E$93)/10))),Fperm_SI_Woolf2021!$D$9:$D$93))</f>
        <v>0.33133858512828412</v>
      </c>
      <c r="BZ82" s="51" cm="1">
        <f t="array" ref="BZ82">MIN(1,SLOPE(Fperm_SI_Woolf2021!$F$9:$F$93*EXP(-Fperm_SI_Woolf2021!$I$9:$I$93*$C82*IF(BZ$58=Fperm_SI_Woolf2021!$E$9:$E$93,1,EXP(LN((1.1*(Fperm_SI_Woolf2021!$E$9:$E$93-BZ$58)-63.1579*EXP(-0.19*Fperm_SI_Woolf2021!$E$9:$E$93)+63.1579*EXP(-0.19*BZ$58))/(Fperm_SI_Woolf2021!$E$9:$E$93-BZ$58))*(BZ$58-Fperm_SI_Woolf2021!$E$9:$E$93)/10))) + Fperm_SI_Woolf2021!$G$9:$G$93*EXP(-Fperm_SI_Woolf2021!$J$9:$J$93*$C82*IF(BZ$58=Fperm_SI_Woolf2021!$E$9:$E$93,1,EXP(LN((1.1*(Fperm_SI_Woolf2021!$E$9:$E$93-BZ$58)-63.1579*EXP(-0.19*Fperm_SI_Woolf2021!$E$9:$E$93)+63.1579*EXP(-0.19*BZ$58))/(Fperm_SI_Woolf2021!$E$9:$E$93-BZ$58))*(BZ$58-Fperm_SI_Woolf2021!$E$9:$E$93)/10))) + Fperm_SI_Woolf2021!$H$9:$H$93*EXP(-Fperm_SI_Woolf2021!$K$9:$K$93*$C82*IF(BZ$58=Fperm_SI_Woolf2021!$E$9:$E$93,1,EXP(LN((1.1*(Fperm_SI_Woolf2021!$E$9:$E$93-BZ$58)-63.1579*EXP(-0.19*Fperm_SI_Woolf2021!$E$9:$E$93)+63.1579*EXP(-0.19*BZ$58))/(Fperm_SI_Woolf2021!$E$9:$E$93-BZ$58))*(BZ$58-Fperm_SI_Woolf2021!$E$9:$E$93)/10))),Fperm_SI_Woolf2021!$D$9:$D$93)*BZ$57+INTERCEPT(Fperm_SI_Woolf2021!$F$9:$F$93*EXP(-Fperm_SI_Woolf2021!$I$9:$I$93*$C82*IF(BZ$58=Fperm_SI_Woolf2021!$E$9:$E$93,1,EXP(LN((1.1*(Fperm_SI_Woolf2021!$E$9:$E$93-BZ$58)-63.1579*EXP(-0.19*Fperm_SI_Woolf2021!$E$9:$E$93)+63.1579*EXP(-0.19*BZ$58))/(Fperm_SI_Woolf2021!$E$9:$E$93-BZ$58))*(BZ$58-Fperm_SI_Woolf2021!$E$9:$E$93)/10))) + Fperm_SI_Woolf2021!$G$9:$G$93*EXP(-Fperm_SI_Woolf2021!$J$9:$J$93*$C82*IF(BZ$58=Fperm_SI_Woolf2021!$E$9:$E$93,1,EXP(LN((1.1*(Fperm_SI_Woolf2021!$E$9:$E$93-BZ$58)-63.1579*EXP(-0.19*Fperm_SI_Woolf2021!$E$9:$E$93)+63.1579*EXP(-0.19*BZ$58))/(Fperm_SI_Woolf2021!$E$9:$E$93-BZ$58))*(BZ$58-Fperm_SI_Woolf2021!$E$9:$E$93)/10))) + Fperm_SI_Woolf2021!$H$9:$H$93*EXP(-Fperm_SI_Woolf2021!$K$9:$K$93*$C82*IF(BZ$58=Fperm_SI_Woolf2021!$E$9:$E$93,1,EXP(LN((1.1*(Fperm_SI_Woolf2021!$E$9:$E$93-BZ$58)-63.1579*EXP(-0.19*Fperm_SI_Woolf2021!$E$9:$E$93)+63.1579*EXP(-0.19*BZ$58))/(Fperm_SI_Woolf2021!$E$9:$E$93-BZ$58))*(BZ$58-Fperm_SI_Woolf2021!$E$9:$E$93)/10))),Fperm_SI_Woolf2021!$D$9:$D$93))</f>
        <v>0.30104222375880207</v>
      </c>
    </row>
    <row r="83" spans="3:78" x14ac:dyDescent="0.2">
      <c r="C83" s="48">
        <v>230</v>
      </c>
      <c r="D83" s="51" cm="1">
        <f t="array" ref="D83">MIN(1,SLOPE(Fperm_SI_Woolf2021!$F$9:$F$93*EXP(-Fperm_SI_Woolf2021!$I$9:$I$93*$C83*IF(D$58=Fperm_SI_Woolf2021!$E$9:$E$93,1,EXP(LN((1.1*(Fperm_SI_Woolf2021!$E$9:$E$93-D$58)-63.1579*EXP(-0.19*Fperm_SI_Woolf2021!$E$9:$E$93)+63.1579*EXP(-0.19*D$58))/(Fperm_SI_Woolf2021!$E$9:$E$93-D$58))*(D$58-Fperm_SI_Woolf2021!$E$9:$E$93)/10))) + Fperm_SI_Woolf2021!$G$9:$G$93*EXP(-Fperm_SI_Woolf2021!$J$9:$J$93*$C83*IF(D$58=Fperm_SI_Woolf2021!$E$9:$E$93,1,EXP(LN((1.1*(Fperm_SI_Woolf2021!$E$9:$E$93-D$58)-63.1579*EXP(-0.19*Fperm_SI_Woolf2021!$E$9:$E$93)+63.1579*EXP(-0.19*D$58))/(Fperm_SI_Woolf2021!$E$9:$E$93-D$58))*(D$58-Fperm_SI_Woolf2021!$E$9:$E$93)/10))) + Fperm_SI_Woolf2021!$H$9:$H$93*EXP(-Fperm_SI_Woolf2021!$K$9:$K$93*$C83*IF(D$58=Fperm_SI_Woolf2021!$E$9:$E$93,1,EXP(LN((1.1*(Fperm_SI_Woolf2021!$E$9:$E$93-D$58)-63.1579*EXP(-0.19*Fperm_SI_Woolf2021!$E$9:$E$93)+63.1579*EXP(-0.19*D$58))/(Fperm_SI_Woolf2021!$E$9:$E$93-D$58))*(D$58-Fperm_SI_Woolf2021!$E$9:$E$93)/10))),Fperm_SI_Woolf2021!$D$9:$D$93)*D$57+INTERCEPT(Fperm_SI_Woolf2021!$F$9:$F$93*EXP(-Fperm_SI_Woolf2021!$I$9:$I$93*$C83*IF(D$58=Fperm_SI_Woolf2021!$E$9:$E$93,1,EXP(LN((1.1*(Fperm_SI_Woolf2021!$E$9:$E$93-D$58)-63.1579*EXP(-0.19*Fperm_SI_Woolf2021!$E$9:$E$93)+63.1579*EXP(-0.19*D$58))/(Fperm_SI_Woolf2021!$E$9:$E$93-D$58))*(D$58-Fperm_SI_Woolf2021!$E$9:$E$93)/10))) + Fperm_SI_Woolf2021!$G$9:$G$93*EXP(-Fperm_SI_Woolf2021!$J$9:$J$93*$C83*IF(D$58=Fperm_SI_Woolf2021!$E$9:$E$93,1,EXP(LN((1.1*(Fperm_SI_Woolf2021!$E$9:$E$93-D$58)-63.1579*EXP(-0.19*Fperm_SI_Woolf2021!$E$9:$E$93)+63.1579*EXP(-0.19*D$58))/(Fperm_SI_Woolf2021!$E$9:$E$93-D$58))*(D$58-Fperm_SI_Woolf2021!$E$9:$E$93)/10))) + Fperm_SI_Woolf2021!$H$9:$H$93*EXP(-Fperm_SI_Woolf2021!$K$9:$K$93*$C83*IF(D$58=Fperm_SI_Woolf2021!$E$9:$E$93,1,EXP(LN((1.1*(Fperm_SI_Woolf2021!$E$9:$E$93-D$58)-63.1579*EXP(-0.19*Fperm_SI_Woolf2021!$E$9:$E$93)+63.1579*EXP(-0.19*D$58))/(Fperm_SI_Woolf2021!$E$9:$E$93-D$58))*(D$58-Fperm_SI_Woolf2021!$E$9:$E$93)/10))),Fperm_SI_Woolf2021!$D$9:$D$93))</f>
        <v>1</v>
      </c>
      <c r="E83" s="51" cm="1">
        <f t="array" ref="E83">MIN(1,SLOPE(Fperm_SI_Woolf2021!$F$9:$F$93*EXP(-Fperm_SI_Woolf2021!$I$9:$I$93*$C83*IF(E$58=Fperm_SI_Woolf2021!$E$9:$E$93,1,EXP(LN((1.1*(Fperm_SI_Woolf2021!$E$9:$E$93-E$58)-63.1579*EXP(-0.19*Fperm_SI_Woolf2021!$E$9:$E$93)+63.1579*EXP(-0.19*E$58))/(Fperm_SI_Woolf2021!$E$9:$E$93-E$58))*(E$58-Fperm_SI_Woolf2021!$E$9:$E$93)/10))) + Fperm_SI_Woolf2021!$G$9:$G$93*EXP(-Fperm_SI_Woolf2021!$J$9:$J$93*$C83*IF(E$58=Fperm_SI_Woolf2021!$E$9:$E$93,1,EXP(LN((1.1*(Fperm_SI_Woolf2021!$E$9:$E$93-E$58)-63.1579*EXP(-0.19*Fperm_SI_Woolf2021!$E$9:$E$93)+63.1579*EXP(-0.19*E$58))/(Fperm_SI_Woolf2021!$E$9:$E$93-E$58))*(E$58-Fperm_SI_Woolf2021!$E$9:$E$93)/10))) + Fperm_SI_Woolf2021!$H$9:$H$93*EXP(-Fperm_SI_Woolf2021!$K$9:$K$93*$C83*IF(E$58=Fperm_SI_Woolf2021!$E$9:$E$93,1,EXP(LN((1.1*(Fperm_SI_Woolf2021!$E$9:$E$93-E$58)-63.1579*EXP(-0.19*Fperm_SI_Woolf2021!$E$9:$E$93)+63.1579*EXP(-0.19*E$58))/(Fperm_SI_Woolf2021!$E$9:$E$93-E$58))*(E$58-Fperm_SI_Woolf2021!$E$9:$E$93)/10))),Fperm_SI_Woolf2021!$D$9:$D$93)*E$57+INTERCEPT(Fperm_SI_Woolf2021!$F$9:$F$93*EXP(-Fperm_SI_Woolf2021!$I$9:$I$93*$C83*IF(E$58=Fperm_SI_Woolf2021!$E$9:$E$93,1,EXP(LN((1.1*(Fperm_SI_Woolf2021!$E$9:$E$93-E$58)-63.1579*EXP(-0.19*Fperm_SI_Woolf2021!$E$9:$E$93)+63.1579*EXP(-0.19*E$58))/(Fperm_SI_Woolf2021!$E$9:$E$93-E$58))*(E$58-Fperm_SI_Woolf2021!$E$9:$E$93)/10))) + Fperm_SI_Woolf2021!$G$9:$G$93*EXP(-Fperm_SI_Woolf2021!$J$9:$J$93*$C83*IF(E$58=Fperm_SI_Woolf2021!$E$9:$E$93,1,EXP(LN((1.1*(Fperm_SI_Woolf2021!$E$9:$E$93-E$58)-63.1579*EXP(-0.19*Fperm_SI_Woolf2021!$E$9:$E$93)+63.1579*EXP(-0.19*E$58))/(Fperm_SI_Woolf2021!$E$9:$E$93-E$58))*(E$58-Fperm_SI_Woolf2021!$E$9:$E$93)/10))) + Fperm_SI_Woolf2021!$H$9:$H$93*EXP(-Fperm_SI_Woolf2021!$K$9:$K$93*$C83*IF(E$58=Fperm_SI_Woolf2021!$E$9:$E$93,1,EXP(LN((1.1*(Fperm_SI_Woolf2021!$E$9:$E$93-E$58)-63.1579*EXP(-0.19*Fperm_SI_Woolf2021!$E$9:$E$93)+63.1579*EXP(-0.19*E$58))/(Fperm_SI_Woolf2021!$E$9:$E$93-E$58))*(E$58-Fperm_SI_Woolf2021!$E$9:$E$93)/10))),Fperm_SI_Woolf2021!$D$9:$D$93))</f>
        <v>1</v>
      </c>
      <c r="F83" s="51" cm="1">
        <f t="array" ref="F83">MIN(1,SLOPE(Fperm_SI_Woolf2021!$F$9:$F$93*EXP(-Fperm_SI_Woolf2021!$I$9:$I$93*$C83*IF(F$58=Fperm_SI_Woolf2021!$E$9:$E$93,1,EXP(LN((1.1*(Fperm_SI_Woolf2021!$E$9:$E$93-F$58)-63.1579*EXP(-0.19*Fperm_SI_Woolf2021!$E$9:$E$93)+63.1579*EXP(-0.19*F$58))/(Fperm_SI_Woolf2021!$E$9:$E$93-F$58))*(F$58-Fperm_SI_Woolf2021!$E$9:$E$93)/10))) + Fperm_SI_Woolf2021!$G$9:$G$93*EXP(-Fperm_SI_Woolf2021!$J$9:$J$93*$C83*IF(F$58=Fperm_SI_Woolf2021!$E$9:$E$93,1,EXP(LN((1.1*(Fperm_SI_Woolf2021!$E$9:$E$93-F$58)-63.1579*EXP(-0.19*Fperm_SI_Woolf2021!$E$9:$E$93)+63.1579*EXP(-0.19*F$58))/(Fperm_SI_Woolf2021!$E$9:$E$93-F$58))*(F$58-Fperm_SI_Woolf2021!$E$9:$E$93)/10))) + Fperm_SI_Woolf2021!$H$9:$H$93*EXP(-Fperm_SI_Woolf2021!$K$9:$K$93*$C83*IF(F$58=Fperm_SI_Woolf2021!$E$9:$E$93,1,EXP(LN((1.1*(Fperm_SI_Woolf2021!$E$9:$E$93-F$58)-63.1579*EXP(-0.19*Fperm_SI_Woolf2021!$E$9:$E$93)+63.1579*EXP(-0.19*F$58))/(Fperm_SI_Woolf2021!$E$9:$E$93-F$58))*(F$58-Fperm_SI_Woolf2021!$E$9:$E$93)/10))),Fperm_SI_Woolf2021!$D$9:$D$93)*F$57+INTERCEPT(Fperm_SI_Woolf2021!$F$9:$F$93*EXP(-Fperm_SI_Woolf2021!$I$9:$I$93*$C83*IF(F$58=Fperm_SI_Woolf2021!$E$9:$E$93,1,EXP(LN((1.1*(Fperm_SI_Woolf2021!$E$9:$E$93-F$58)-63.1579*EXP(-0.19*Fperm_SI_Woolf2021!$E$9:$E$93)+63.1579*EXP(-0.19*F$58))/(Fperm_SI_Woolf2021!$E$9:$E$93-F$58))*(F$58-Fperm_SI_Woolf2021!$E$9:$E$93)/10))) + Fperm_SI_Woolf2021!$G$9:$G$93*EXP(-Fperm_SI_Woolf2021!$J$9:$J$93*$C83*IF(F$58=Fperm_SI_Woolf2021!$E$9:$E$93,1,EXP(LN((1.1*(Fperm_SI_Woolf2021!$E$9:$E$93-F$58)-63.1579*EXP(-0.19*Fperm_SI_Woolf2021!$E$9:$E$93)+63.1579*EXP(-0.19*F$58))/(Fperm_SI_Woolf2021!$E$9:$E$93-F$58))*(F$58-Fperm_SI_Woolf2021!$E$9:$E$93)/10))) + Fperm_SI_Woolf2021!$H$9:$H$93*EXP(-Fperm_SI_Woolf2021!$K$9:$K$93*$C83*IF(F$58=Fperm_SI_Woolf2021!$E$9:$E$93,1,EXP(LN((1.1*(Fperm_SI_Woolf2021!$E$9:$E$93-F$58)-63.1579*EXP(-0.19*Fperm_SI_Woolf2021!$E$9:$E$93)+63.1579*EXP(-0.19*F$58))/(Fperm_SI_Woolf2021!$E$9:$E$93-F$58))*(F$58-Fperm_SI_Woolf2021!$E$9:$E$93)/10))),Fperm_SI_Woolf2021!$D$9:$D$93))</f>
        <v>1</v>
      </c>
      <c r="G83" s="51" cm="1">
        <f t="array" ref="G83">MIN(1,SLOPE(Fperm_SI_Woolf2021!$F$9:$F$93*EXP(-Fperm_SI_Woolf2021!$I$9:$I$93*$C83*IF(G$58=Fperm_SI_Woolf2021!$E$9:$E$93,1,EXP(LN((1.1*(Fperm_SI_Woolf2021!$E$9:$E$93-G$58)-63.1579*EXP(-0.19*Fperm_SI_Woolf2021!$E$9:$E$93)+63.1579*EXP(-0.19*G$58))/(Fperm_SI_Woolf2021!$E$9:$E$93-G$58))*(G$58-Fperm_SI_Woolf2021!$E$9:$E$93)/10))) + Fperm_SI_Woolf2021!$G$9:$G$93*EXP(-Fperm_SI_Woolf2021!$J$9:$J$93*$C83*IF(G$58=Fperm_SI_Woolf2021!$E$9:$E$93,1,EXP(LN((1.1*(Fperm_SI_Woolf2021!$E$9:$E$93-G$58)-63.1579*EXP(-0.19*Fperm_SI_Woolf2021!$E$9:$E$93)+63.1579*EXP(-0.19*G$58))/(Fperm_SI_Woolf2021!$E$9:$E$93-G$58))*(G$58-Fperm_SI_Woolf2021!$E$9:$E$93)/10))) + Fperm_SI_Woolf2021!$H$9:$H$93*EXP(-Fperm_SI_Woolf2021!$K$9:$K$93*$C83*IF(G$58=Fperm_SI_Woolf2021!$E$9:$E$93,1,EXP(LN((1.1*(Fperm_SI_Woolf2021!$E$9:$E$93-G$58)-63.1579*EXP(-0.19*Fperm_SI_Woolf2021!$E$9:$E$93)+63.1579*EXP(-0.19*G$58))/(Fperm_SI_Woolf2021!$E$9:$E$93-G$58))*(G$58-Fperm_SI_Woolf2021!$E$9:$E$93)/10))),Fperm_SI_Woolf2021!$D$9:$D$93)*G$57+INTERCEPT(Fperm_SI_Woolf2021!$F$9:$F$93*EXP(-Fperm_SI_Woolf2021!$I$9:$I$93*$C83*IF(G$58=Fperm_SI_Woolf2021!$E$9:$E$93,1,EXP(LN((1.1*(Fperm_SI_Woolf2021!$E$9:$E$93-G$58)-63.1579*EXP(-0.19*Fperm_SI_Woolf2021!$E$9:$E$93)+63.1579*EXP(-0.19*G$58))/(Fperm_SI_Woolf2021!$E$9:$E$93-G$58))*(G$58-Fperm_SI_Woolf2021!$E$9:$E$93)/10))) + Fperm_SI_Woolf2021!$G$9:$G$93*EXP(-Fperm_SI_Woolf2021!$J$9:$J$93*$C83*IF(G$58=Fperm_SI_Woolf2021!$E$9:$E$93,1,EXP(LN((1.1*(Fperm_SI_Woolf2021!$E$9:$E$93-G$58)-63.1579*EXP(-0.19*Fperm_SI_Woolf2021!$E$9:$E$93)+63.1579*EXP(-0.19*G$58))/(Fperm_SI_Woolf2021!$E$9:$E$93-G$58))*(G$58-Fperm_SI_Woolf2021!$E$9:$E$93)/10))) + Fperm_SI_Woolf2021!$H$9:$H$93*EXP(-Fperm_SI_Woolf2021!$K$9:$K$93*$C83*IF(G$58=Fperm_SI_Woolf2021!$E$9:$E$93,1,EXP(LN((1.1*(Fperm_SI_Woolf2021!$E$9:$E$93-G$58)-63.1579*EXP(-0.19*Fperm_SI_Woolf2021!$E$9:$E$93)+63.1579*EXP(-0.19*G$58))/(Fperm_SI_Woolf2021!$E$9:$E$93-G$58))*(G$58-Fperm_SI_Woolf2021!$E$9:$E$93)/10))),Fperm_SI_Woolf2021!$D$9:$D$93))</f>
        <v>0.98121711658992128</v>
      </c>
      <c r="H83" s="51" cm="1">
        <f t="array" ref="H83">MIN(1,SLOPE(Fperm_SI_Woolf2021!$F$9:$F$93*EXP(-Fperm_SI_Woolf2021!$I$9:$I$93*$C83*IF(H$58=Fperm_SI_Woolf2021!$E$9:$E$93,1,EXP(LN((1.1*(Fperm_SI_Woolf2021!$E$9:$E$93-H$58)-63.1579*EXP(-0.19*Fperm_SI_Woolf2021!$E$9:$E$93)+63.1579*EXP(-0.19*H$58))/(Fperm_SI_Woolf2021!$E$9:$E$93-H$58))*(H$58-Fperm_SI_Woolf2021!$E$9:$E$93)/10))) + Fperm_SI_Woolf2021!$G$9:$G$93*EXP(-Fperm_SI_Woolf2021!$J$9:$J$93*$C83*IF(H$58=Fperm_SI_Woolf2021!$E$9:$E$93,1,EXP(LN((1.1*(Fperm_SI_Woolf2021!$E$9:$E$93-H$58)-63.1579*EXP(-0.19*Fperm_SI_Woolf2021!$E$9:$E$93)+63.1579*EXP(-0.19*H$58))/(Fperm_SI_Woolf2021!$E$9:$E$93-H$58))*(H$58-Fperm_SI_Woolf2021!$E$9:$E$93)/10))) + Fperm_SI_Woolf2021!$H$9:$H$93*EXP(-Fperm_SI_Woolf2021!$K$9:$K$93*$C83*IF(H$58=Fperm_SI_Woolf2021!$E$9:$E$93,1,EXP(LN((1.1*(Fperm_SI_Woolf2021!$E$9:$E$93-H$58)-63.1579*EXP(-0.19*Fperm_SI_Woolf2021!$E$9:$E$93)+63.1579*EXP(-0.19*H$58))/(Fperm_SI_Woolf2021!$E$9:$E$93-H$58))*(H$58-Fperm_SI_Woolf2021!$E$9:$E$93)/10))),Fperm_SI_Woolf2021!$D$9:$D$93)*H$57+INTERCEPT(Fperm_SI_Woolf2021!$F$9:$F$93*EXP(-Fperm_SI_Woolf2021!$I$9:$I$93*$C83*IF(H$58=Fperm_SI_Woolf2021!$E$9:$E$93,1,EXP(LN((1.1*(Fperm_SI_Woolf2021!$E$9:$E$93-H$58)-63.1579*EXP(-0.19*Fperm_SI_Woolf2021!$E$9:$E$93)+63.1579*EXP(-0.19*H$58))/(Fperm_SI_Woolf2021!$E$9:$E$93-H$58))*(H$58-Fperm_SI_Woolf2021!$E$9:$E$93)/10))) + Fperm_SI_Woolf2021!$G$9:$G$93*EXP(-Fperm_SI_Woolf2021!$J$9:$J$93*$C83*IF(H$58=Fperm_SI_Woolf2021!$E$9:$E$93,1,EXP(LN((1.1*(Fperm_SI_Woolf2021!$E$9:$E$93-H$58)-63.1579*EXP(-0.19*Fperm_SI_Woolf2021!$E$9:$E$93)+63.1579*EXP(-0.19*H$58))/(Fperm_SI_Woolf2021!$E$9:$E$93-H$58))*(H$58-Fperm_SI_Woolf2021!$E$9:$E$93)/10))) + Fperm_SI_Woolf2021!$H$9:$H$93*EXP(-Fperm_SI_Woolf2021!$K$9:$K$93*$C83*IF(H$58=Fperm_SI_Woolf2021!$E$9:$E$93,1,EXP(LN((1.1*(Fperm_SI_Woolf2021!$E$9:$E$93-H$58)-63.1579*EXP(-0.19*Fperm_SI_Woolf2021!$E$9:$E$93)+63.1579*EXP(-0.19*H$58))/(Fperm_SI_Woolf2021!$E$9:$E$93-H$58))*(H$58-Fperm_SI_Woolf2021!$E$9:$E$93)/10))),Fperm_SI_Woolf2021!$D$9:$D$93))</f>
        <v>0.95210517635910752</v>
      </c>
      <c r="I83" s="51" cm="1">
        <f t="array" ref="I83">MIN(1,SLOPE(Fperm_SI_Woolf2021!$F$9:$F$93*EXP(-Fperm_SI_Woolf2021!$I$9:$I$93*$C83*IF(I$58=Fperm_SI_Woolf2021!$E$9:$E$93,1,EXP(LN((1.1*(Fperm_SI_Woolf2021!$E$9:$E$93-I$58)-63.1579*EXP(-0.19*Fperm_SI_Woolf2021!$E$9:$E$93)+63.1579*EXP(-0.19*I$58))/(Fperm_SI_Woolf2021!$E$9:$E$93-I$58))*(I$58-Fperm_SI_Woolf2021!$E$9:$E$93)/10))) + Fperm_SI_Woolf2021!$G$9:$G$93*EXP(-Fperm_SI_Woolf2021!$J$9:$J$93*$C83*IF(I$58=Fperm_SI_Woolf2021!$E$9:$E$93,1,EXP(LN((1.1*(Fperm_SI_Woolf2021!$E$9:$E$93-I$58)-63.1579*EXP(-0.19*Fperm_SI_Woolf2021!$E$9:$E$93)+63.1579*EXP(-0.19*I$58))/(Fperm_SI_Woolf2021!$E$9:$E$93-I$58))*(I$58-Fperm_SI_Woolf2021!$E$9:$E$93)/10))) + Fperm_SI_Woolf2021!$H$9:$H$93*EXP(-Fperm_SI_Woolf2021!$K$9:$K$93*$C83*IF(I$58=Fperm_SI_Woolf2021!$E$9:$E$93,1,EXP(LN((1.1*(Fperm_SI_Woolf2021!$E$9:$E$93-I$58)-63.1579*EXP(-0.19*Fperm_SI_Woolf2021!$E$9:$E$93)+63.1579*EXP(-0.19*I$58))/(Fperm_SI_Woolf2021!$E$9:$E$93-I$58))*(I$58-Fperm_SI_Woolf2021!$E$9:$E$93)/10))),Fperm_SI_Woolf2021!$D$9:$D$93)*I$57+INTERCEPT(Fperm_SI_Woolf2021!$F$9:$F$93*EXP(-Fperm_SI_Woolf2021!$I$9:$I$93*$C83*IF(I$58=Fperm_SI_Woolf2021!$E$9:$E$93,1,EXP(LN((1.1*(Fperm_SI_Woolf2021!$E$9:$E$93-I$58)-63.1579*EXP(-0.19*Fperm_SI_Woolf2021!$E$9:$E$93)+63.1579*EXP(-0.19*I$58))/(Fperm_SI_Woolf2021!$E$9:$E$93-I$58))*(I$58-Fperm_SI_Woolf2021!$E$9:$E$93)/10))) + Fperm_SI_Woolf2021!$G$9:$G$93*EXP(-Fperm_SI_Woolf2021!$J$9:$J$93*$C83*IF(I$58=Fperm_SI_Woolf2021!$E$9:$E$93,1,EXP(LN((1.1*(Fperm_SI_Woolf2021!$E$9:$E$93-I$58)-63.1579*EXP(-0.19*Fperm_SI_Woolf2021!$E$9:$E$93)+63.1579*EXP(-0.19*I$58))/(Fperm_SI_Woolf2021!$E$9:$E$93-I$58))*(I$58-Fperm_SI_Woolf2021!$E$9:$E$93)/10))) + Fperm_SI_Woolf2021!$H$9:$H$93*EXP(-Fperm_SI_Woolf2021!$K$9:$K$93*$C83*IF(I$58=Fperm_SI_Woolf2021!$E$9:$E$93,1,EXP(LN((1.1*(Fperm_SI_Woolf2021!$E$9:$E$93-I$58)-63.1579*EXP(-0.19*Fperm_SI_Woolf2021!$E$9:$E$93)+63.1579*EXP(-0.19*I$58))/(Fperm_SI_Woolf2021!$E$9:$E$93-I$58))*(I$58-Fperm_SI_Woolf2021!$E$9:$E$93)/10))),Fperm_SI_Woolf2021!$D$9:$D$93))</f>
        <v>0.92299323612829365</v>
      </c>
      <c r="J83" s="51" cm="1">
        <f t="array" ref="J83">MIN(1,SLOPE(Fperm_SI_Woolf2021!$F$9:$F$93*EXP(-Fperm_SI_Woolf2021!$I$9:$I$93*$C83*IF(J$58=Fperm_SI_Woolf2021!$E$9:$E$93,1,EXP(LN((1.1*(Fperm_SI_Woolf2021!$E$9:$E$93-J$58)-63.1579*EXP(-0.19*Fperm_SI_Woolf2021!$E$9:$E$93)+63.1579*EXP(-0.19*J$58))/(Fperm_SI_Woolf2021!$E$9:$E$93-J$58))*(J$58-Fperm_SI_Woolf2021!$E$9:$E$93)/10))) + Fperm_SI_Woolf2021!$G$9:$G$93*EXP(-Fperm_SI_Woolf2021!$J$9:$J$93*$C83*IF(J$58=Fperm_SI_Woolf2021!$E$9:$E$93,1,EXP(LN((1.1*(Fperm_SI_Woolf2021!$E$9:$E$93-J$58)-63.1579*EXP(-0.19*Fperm_SI_Woolf2021!$E$9:$E$93)+63.1579*EXP(-0.19*J$58))/(Fperm_SI_Woolf2021!$E$9:$E$93-J$58))*(J$58-Fperm_SI_Woolf2021!$E$9:$E$93)/10))) + Fperm_SI_Woolf2021!$H$9:$H$93*EXP(-Fperm_SI_Woolf2021!$K$9:$K$93*$C83*IF(J$58=Fperm_SI_Woolf2021!$E$9:$E$93,1,EXP(LN((1.1*(Fperm_SI_Woolf2021!$E$9:$E$93-J$58)-63.1579*EXP(-0.19*Fperm_SI_Woolf2021!$E$9:$E$93)+63.1579*EXP(-0.19*J$58))/(Fperm_SI_Woolf2021!$E$9:$E$93-J$58))*(J$58-Fperm_SI_Woolf2021!$E$9:$E$93)/10))),Fperm_SI_Woolf2021!$D$9:$D$93)*J$57+INTERCEPT(Fperm_SI_Woolf2021!$F$9:$F$93*EXP(-Fperm_SI_Woolf2021!$I$9:$I$93*$C83*IF(J$58=Fperm_SI_Woolf2021!$E$9:$E$93,1,EXP(LN((1.1*(Fperm_SI_Woolf2021!$E$9:$E$93-J$58)-63.1579*EXP(-0.19*Fperm_SI_Woolf2021!$E$9:$E$93)+63.1579*EXP(-0.19*J$58))/(Fperm_SI_Woolf2021!$E$9:$E$93-J$58))*(J$58-Fperm_SI_Woolf2021!$E$9:$E$93)/10))) + Fperm_SI_Woolf2021!$G$9:$G$93*EXP(-Fperm_SI_Woolf2021!$J$9:$J$93*$C83*IF(J$58=Fperm_SI_Woolf2021!$E$9:$E$93,1,EXP(LN((1.1*(Fperm_SI_Woolf2021!$E$9:$E$93-J$58)-63.1579*EXP(-0.19*Fperm_SI_Woolf2021!$E$9:$E$93)+63.1579*EXP(-0.19*J$58))/(Fperm_SI_Woolf2021!$E$9:$E$93-J$58))*(J$58-Fperm_SI_Woolf2021!$E$9:$E$93)/10))) + Fperm_SI_Woolf2021!$H$9:$H$93*EXP(-Fperm_SI_Woolf2021!$K$9:$K$93*$C83*IF(J$58=Fperm_SI_Woolf2021!$E$9:$E$93,1,EXP(LN((1.1*(Fperm_SI_Woolf2021!$E$9:$E$93-J$58)-63.1579*EXP(-0.19*Fperm_SI_Woolf2021!$E$9:$E$93)+63.1579*EXP(-0.19*J$58))/(Fperm_SI_Woolf2021!$E$9:$E$93-J$58))*(J$58-Fperm_SI_Woolf2021!$E$9:$E$93)/10))),Fperm_SI_Woolf2021!$D$9:$D$93))</f>
        <v>0.89388129589747978</v>
      </c>
      <c r="K83" s="51" cm="1">
        <f t="array" ref="K83">MIN(1,SLOPE(Fperm_SI_Woolf2021!$F$9:$F$93*EXP(-Fperm_SI_Woolf2021!$I$9:$I$93*$C83*IF(K$58=Fperm_SI_Woolf2021!$E$9:$E$93,1,EXP(LN((1.1*(Fperm_SI_Woolf2021!$E$9:$E$93-K$58)-63.1579*EXP(-0.19*Fperm_SI_Woolf2021!$E$9:$E$93)+63.1579*EXP(-0.19*K$58))/(Fperm_SI_Woolf2021!$E$9:$E$93-K$58))*(K$58-Fperm_SI_Woolf2021!$E$9:$E$93)/10))) + Fperm_SI_Woolf2021!$G$9:$G$93*EXP(-Fperm_SI_Woolf2021!$J$9:$J$93*$C83*IF(K$58=Fperm_SI_Woolf2021!$E$9:$E$93,1,EXP(LN((1.1*(Fperm_SI_Woolf2021!$E$9:$E$93-K$58)-63.1579*EXP(-0.19*Fperm_SI_Woolf2021!$E$9:$E$93)+63.1579*EXP(-0.19*K$58))/(Fperm_SI_Woolf2021!$E$9:$E$93-K$58))*(K$58-Fperm_SI_Woolf2021!$E$9:$E$93)/10))) + Fperm_SI_Woolf2021!$H$9:$H$93*EXP(-Fperm_SI_Woolf2021!$K$9:$K$93*$C83*IF(K$58=Fperm_SI_Woolf2021!$E$9:$E$93,1,EXP(LN((1.1*(Fperm_SI_Woolf2021!$E$9:$E$93-K$58)-63.1579*EXP(-0.19*Fperm_SI_Woolf2021!$E$9:$E$93)+63.1579*EXP(-0.19*K$58))/(Fperm_SI_Woolf2021!$E$9:$E$93-K$58))*(K$58-Fperm_SI_Woolf2021!$E$9:$E$93)/10))),Fperm_SI_Woolf2021!$D$9:$D$93)*K$57+INTERCEPT(Fperm_SI_Woolf2021!$F$9:$F$93*EXP(-Fperm_SI_Woolf2021!$I$9:$I$93*$C83*IF(K$58=Fperm_SI_Woolf2021!$E$9:$E$93,1,EXP(LN((1.1*(Fperm_SI_Woolf2021!$E$9:$E$93-K$58)-63.1579*EXP(-0.19*Fperm_SI_Woolf2021!$E$9:$E$93)+63.1579*EXP(-0.19*K$58))/(Fperm_SI_Woolf2021!$E$9:$E$93-K$58))*(K$58-Fperm_SI_Woolf2021!$E$9:$E$93)/10))) + Fperm_SI_Woolf2021!$G$9:$G$93*EXP(-Fperm_SI_Woolf2021!$J$9:$J$93*$C83*IF(K$58=Fperm_SI_Woolf2021!$E$9:$E$93,1,EXP(LN((1.1*(Fperm_SI_Woolf2021!$E$9:$E$93-K$58)-63.1579*EXP(-0.19*Fperm_SI_Woolf2021!$E$9:$E$93)+63.1579*EXP(-0.19*K$58))/(Fperm_SI_Woolf2021!$E$9:$E$93-K$58))*(K$58-Fperm_SI_Woolf2021!$E$9:$E$93)/10))) + Fperm_SI_Woolf2021!$H$9:$H$93*EXP(-Fperm_SI_Woolf2021!$K$9:$K$93*$C83*IF(K$58=Fperm_SI_Woolf2021!$E$9:$E$93,1,EXP(LN((1.1*(Fperm_SI_Woolf2021!$E$9:$E$93-K$58)-63.1579*EXP(-0.19*Fperm_SI_Woolf2021!$E$9:$E$93)+63.1579*EXP(-0.19*K$58))/(Fperm_SI_Woolf2021!$E$9:$E$93-K$58))*(K$58-Fperm_SI_Woolf2021!$E$9:$E$93)/10))),Fperm_SI_Woolf2021!$D$9:$D$93))</f>
        <v>0.86476935566666602</v>
      </c>
      <c r="L83" s="51" cm="1">
        <f t="array" ref="L83">MIN(1,SLOPE(Fperm_SI_Woolf2021!$F$9:$F$93*EXP(-Fperm_SI_Woolf2021!$I$9:$I$93*$C83*IF(L$58=Fperm_SI_Woolf2021!$E$9:$E$93,1,EXP(LN((1.1*(Fperm_SI_Woolf2021!$E$9:$E$93-L$58)-63.1579*EXP(-0.19*Fperm_SI_Woolf2021!$E$9:$E$93)+63.1579*EXP(-0.19*L$58))/(Fperm_SI_Woolf2021!$E$9:$E$93-L$58))*(L$58-Fperm_SI_Woolf2021!$E$9:$E$93)/10))) + Fperm_SI_Woolf2021!$G$9:$G$93*EXP(-Fperm_SI_Woolf2021!$J$9:$J$93*$C83*IF(L$58=Fperm_SI_Woolf2021!$E$9:$E$93,1,EXP(LN((1.1*(Fperm_SI_Woolf2021!$E$9:$E$93-L$58)-63.1579*EXP(-0.19*Fperm_SI_Woolf2021!$E$9:$E$93)+63.1579*EXP(-0.19*L$58))/(Fperm_SI_Woolf2021!$E$9:$E$93-L$58))*(L$58-Fperm_SI_Woolf2021!$E$9:$E$93)/10))) + Fperm_SI_Woolf2021!$H$9:$H$93*EXP(-Fperm_SI_Woolf2021!$K$9:$K$93*$C83*IF(L$58=Fperm_SI_Woolf2021!$E$9:$E$93,1,EXP(LN((1.1*(Fperm_SI_Woolf2021!$E$9:$E$93-L$58)-63.1579*EXP(-0.19*Fperm_SI_Woolf2021!$E$9:$E$93)+63.1579*EXP(-0.19*L$58))/(Fperm_SI_Woolf2021!$E$9:$E$93-L$58))*(L$58-Fperm_SI_Woolf2021!$E$9:$E$93)/10))),Fperm_SI_Woolf2021!$D$9:$D$93)*L$57+INTERCEPT(Fperm_SI_Woolf2021!$F$9:$F$93*EXP(-Fperm_SI_Woolf2021!$I$9:$I$93*$C83*IF(L$58=Fperm_SI_Woolf2021!$E$9:$E$93,1,EXP(LN((1.1*(Fperm_SI_Woolf2021!$E$9:$E$93-L$58)-63.1579*EXP(-0.19*Fperm_SI_Woolf2021!$E$9:$E$93)+63.1579*EXP(-0.19*L$58))/(Fperm_SI_Woolf2021!$E$9:$E$93-L$58))*(L$58-Fperm_SI_Woolf2021!$E$9:$E$93)/10))) + Fperm_SI_Woolf2021!$G$9:$G$93*EXP(-Fperm_SI_Woolf2021!$J$9:$J$93*$C83*IF(L$58=Fperm_SI_Woolf2021!$E$9:$E$93,1,EXP(LN((1.1*(Fperm_SI_Woolf2021!$E$9:$E$93-L$58)-63.1579*EXP(-0.19*Fperm_SI_Woolf2021!$E$9:$E$93)+63.1579*EXP(-0.19*L$58))/(Fperm_SI_Woolf2021!$E$9:$E$93-L$58))*(L$58-Fperm_SI_Woolf2021!$E$9:$E$93)/10))) + Fperm_SI_Woolf2021!$H$9:$H$93*EXP(-Fperm_SI_Woolf2021!$K$9:$K$93*$C83*IF(L$58=Fperm_SI_Woolf2021!$E$9:$E$93,1,EXP(LN((1.1*(Fperm_SI_Woolf2021!$E$9:$E$93-L$58)-63.1579*EXP(-0.19*Fperm_SI_Woolf2021!$E$9:$E$93)+63.1579*EXP(-0.19*L$58))/(Fperm_SI_Woolf2021!$E$9:$E$93-L$58))*(L$58-Fperm_SI_Woolf2021!$E$9:$E$93)/10))),Fperm_SI_Woolf2021!$D$9:$D$93))</f>
        <v>0.83565741543585226</v>
      </c>
      <c r="M83" s="51" cm="1">
        <f t="array" ref="M83">MIN(1,SLOPE(Fperm_SI_Woolf2021!$F$9:$F$93*EXP(-Fperm_SI_Woolf2021!$I$9:$I$93*$C83*IF(M$58=Fperm_SI_Woolf2021!$E$9:$E$93,1,EXP(LN((1.1*(Fperm_SI_Woolf2021!$E$9:$E$93-M$58)-63.1579*EXP(-0.19*Fperm_SI_Woolf2021!$E$9:$E$93)+63.1579*EXP(-0.19*M$58))/(Fperm_SI_Woolf2021!$E$9:$E$93-M$58))*(M$58-Fperm_SI_Woolf2021!$E$9:$E$93)/10))) + Fperm_SI_Woolf2021!$G$9:$G$93*EXP(-Fperm_SI_Woolf2021!$J$9:$J$93*$C83*IF(M$58=Fperm_SI_Woolf2021!$E$9:$E$93,1,EXP(LN((1.1*(Fperm_SI_Woolf2021!$E$9:$E$93-M$58)-63.1579*EXP(-0.19*Fperm_SI_Woolf2021!$E$9:$E$93)+63.1579*EXP(-0.19*M$58))/(Fperm_SI_Woolf2021!$E$9:$E$93-M$58))*(M$58-Fperm_SI_Woolf2021!$E$9:$E$93)/10))) + Fperm_SI_Woolf2021!$H$9:$H$93*EXP(-Fperm_SI_Woolf2021!$K$9:$K$93*$C83*IF(M$58=Fperm_SI_Woolf2021!$E$9:$E$93,1,EXP(LN((1.1*(Fperm_SI_Woolf2021!$E$9:$E$93-M$58)-63.1579*EXP(-0.19*Fperm_SI_Woolf2021!$E$9:$E$93)+63.1579*EXP(-0.19*M$58))/(Fperm_SI_Woolf2021!$E$9:$E$93-M$58))*(M$58-Fperm_SI_Woolf2021!$E$9:$E$93)/10))),Fperm_SI_Woolf2021!$D$9:$D$93)*M$57+INTERCEPT(Fperm_SI_Woolf2021!$F$9:$F$93*EXP(-Fperm_SI_Woolf2021!$I$9:$I$93*$C83*IF(M$58=Fperm_SI_Woolf2021!$E$9:$E$93,1,EXP(LN((1.1*(Fperm_SI_Woolf2021!$E$9:$E$93-M$58)-63.1579*EXP(-0.19*Fperm_SI_Woolf2021!$E$9:$E$93)+63.1579*EXP(-0.19*M$58))/(Fperm_SI_Woolf2021!$E$9:$E$93-M$58))*(M$58-Fperm_SI_Woolf2021!$E$9:$E$93)/10))) + Fperm_SI_Woolf2021!$G$9:$G$93*EXP(-Fperm_SI_Woolf2021!$J$9:$J$93*$C83*IF(M$58=Fperm_SI_Woolf2021!$E$9:$E$93,1,EXP(LN((1.1*(Fperm_SI_Woolf2021!$E$9:$E$93-M$58)-63.1579*EXP(-0.19*Fperm_SI_Woolf2021!$E$9:$E$93)+63.1579*EXP(-0.19*M$58))/(Fperm_SI_Woolf2021!$E$9:$E$93-M$58))*(M$58-Fperm_SI_Woolf2021!$E$9:$E$93)/10))) + Fperm_SI_Woolf2021!$H$9:$H$93*EXP(-Fperm_SI_Woolf2021!$K$9:$K$93*$C83*IF(M$58=Fperm_SI_Woolf2021!$E$9:$E$93,1,EXP(LN((1.1*(Fperm_SI_Woolf2021!$E$9:$E$93-M$58)-63.1579*EXP(-0.19*Fperm_SI_Woolf2021!$E$9:$E$93)+63.1579*EXP(-0.19*M$58))/(Fperm_SI_Woolf2021!$E$9:$E$93-M$58))*(M$58-Fperm_SI_Woolf2021!$E$9:$E$93)/10))),Fperm_SI_Woolf2021!$D$9:$D$93))</f>
        <v>0.8065454752050385</v>
      </c>
      <c r="N83" s="51" cm="1">
        <f t="array" ref="N83">MIN(1,SLOPE(Fperm_SI_Woolf2021!$F$9:$F$93*EXP(-Fperm_SI_Woolf2021!$I$9:$I$93*$C83*IF(N$58=Fperm_SI_Woolf2021!$E$9:$E$93,1,EXP(LN((1.1*(Fperm_SI_Woolf2021!$E$9:$E$93-N$58)-63.1579*EXP(-0.19*Fperm_SI_Woolf2021!$E$9:$E$93)+63.1579*EXP(-0.19*N$58))/(Fperm_SI_Woolf2021!$E$9:$E$93-N$58))*(N$58-Fperm_SI_Woolf2021!$E$9:$E$93)/10))) + Fperm_SI_Woolf2021!$G$9:$G$93*EXP(-Fperm_SI_Woolf2021!$J$9:$J$93*$C83*IF(N$58=Fperm_SI_Woolf2021!$E$9:$E$93,1,EXP(LN((1.1*(Fperm_SI_Woolf2021!$E$9:$E$93-N$58)-63.1579*EXP(-0.19*Fperm_SI_Woolf2021!$E$9:$E$93)+63.1579*EXP(-0.19*N$58))/(Fperm_SI_Woolf2021!$E$9:$E$93-N$58))*(N$58-Fperm_SI_Woolf2021!$E$9:$E$93)/10))) + Fperm_SI_Woolf2021!$H$9:$H$93*EXP(-Fperm_SI_Woolf2021!$K$9:$K$93*$C83*IF(N$58=Fperm_SI_Woolf2021!$E$9:$E$93,1,EXP(LN((1.1*(Fperm_SI_Woolf2021!$E$9:$E$93-N$58)-63.1579*EXP(-0.19*Fperm_SI_Woolf2021!$E$9:$E$93)+63.1579*EXP(-0.19*N$58))/(Fperm_SI_Woolf2021!$E$9:$E$93-N$58))*(N$58-Fperm_SI_Woolf2021!$E$9:$E$93)/10))),Fperm_SI_Woolf2021!$D$9:$D$93)*N$57+INTERCEPT(Fperm_SI_Woolf2021!$F$9:$F$93*EXP(-Fperm_SI_Woolf2021!$I$9:$I$93*$C83*IF(N$58=Fperm_SI_Woolf2021!$E$9:$E$93,1,EXP(LN((1.1*(Fperm_SI_Woolf2021!$E$9:$E$93-N$58)-63.1579*EXP(-0.19*Fperm_SI_Woolf2021!$E$9:$E$93)+63.1579*EXP(-0.19*N$58))/(Fperm_SI_Woolf2021!$E$9:$E$93-N$58))*(N$58-Fperm_SI_Woolf2021!$E$9:$E$93)/10))) + Fperm_SI_Woolf2021!$G$9:$G$93*EXP(-Fperm_SI_Woolf2021!$J$9:$J$93*$C83*IF(N$58=Fperm_SI_Woolf2021!$E$9:$E$93,1,EXP(LN((1.1*(Fperm_SI_Woolf2021!$E$9:$E$93-N$58)-63.1579*EXP(-0.19*Fperm_SI_Woolf2021!$E$9:$E$93)+63.1579*EXP(-0.19*N$58))/(Fperm_SI_Woolf2021!$E$9:$E$93-N$58))*(N$58-Fperm_SI_Woolf2021!$E$9:$E$93)/10))) + Fperm_SI_Woolf2021!$H$9:$H$93*EXP(-Fperm_SI_Woolf2021!$K$9:$K$93*$C83*IF(N$58=Fperm_SI_Woolf2021!$E$9:$E$93,1,EXP(LN((1.1*(Fperm_SI_Woolf2021!$E$9:$E$93-N$58)-63.1579*EXP(-0.19*Fperm_SI_Woolf2021!$E$9:$E$93)+63.1579*EXP(-0.19*N$58))/(Fperm_SI_Woolf2021!$E$9:$E$93-N$58))*(N$58-Fperm_SI_Woolf2021!$E$9:$E$93)/10))),Fperm_SI_Woolf2021!$D$9:$D$93))</f>
        <v>0.77743353497422463</v>
      </c>
      <c r="O83" s="51" cm="1">
        <f t="array" ref="O83">MIN(1,SLOPE(Fperm_SI_Woolf2021!$F$9:$F$93*EXP(-Fperm_SI_Woolf2021!$I$9:$I$93*$C83*IF(O$58=Fperm_SI_Woolf2021!$E$9:$E$93,1,EXP(LN((1.1*(Fperm_SI_Woolf2021!$E$9:$E$93-O$58)-63.1579*EXP(-0.19*Fperm_SI_Woolf2021!$E$9:$E$93)+63.1579*EXP(-0.19*O$58))/(Fperm_SI_Woolf2021!$E$9:$E$93-O$58))*(O$58-Fperm_SI_Woolf2021!$E$9:$E$93)/10))) + Fperm_SI_Woolf2021!$G$9:$G$93*EXP(-Fperm_SI_Woolf2021!$J$9:$J$93*$C83*IF(O$58=Fperm_SI_Woolf2021!$E$9:$E$93,1,EXP(LN((1.1*(Fperm_SI_Woolf2021!$E$9:$E$93-O$58)-63.1579*EXP(-0.19*Fperm_SI_Woolf2021!$E$9:$E$93)+63.1579*EXP(-0.19*O$58))/(Fperm_SI_Woolf2021!$E$9:$E$93-O$58))*(O$58-Fperm_SI_Woolf2021!$E$9:$E$93)/10))) + Fperm_SI_Woolf2021!$H$9:$H$93*EXP(-Fperm_SI_Woolf2021!$K$9:$K$93*$C83*IF(O$58=Fperm_SI_Woolf2021!$E$9:$E$93,1,EXP(LN((1.1*(Fperm_SI_Woolf2021!$E$9:$E$93-O$58)-63.1579*EXP(-0.19*Fperm_SI_Woolf2021!$E$9:$E$93)+63.1579*EXP(-0.19*O$58))/(Fperm_SI_Woolf2021!$E$9:$E$93-O$58))*(O$58-Fperm_SI_Woolf2021!$E$9:$E$93)/10))),Fperm_SI_Woolf2021!$D$9:$D$93)*O$57+INTERCEPT(Fperm_SI_Woolf2021!$F$9:$F$93*EXP(-Fperm_SI_Woolf2021!$I$9:$I$93*$C83*IF(O$58=Fperm_SI_Woolf2021!$E$9:$E$93,1,EXP(LN((1.1*(Fperm_SI_Woolf2021!$E$9:$E$93-O$58)-63.1579*EXP(-0.19*Fperm_SI_Woolf2021!$E$9:$E$93)+63.1579*EXP(-0.19*O$58))/(Fperm_SI_Woolf2021!$E$9:$E$93-O$58))*(O$58-Fperm_SI_Woolf2021!$E$9:$E$93)/10))) + Fperm_SI_Woolf2021!$G$9:$G$93*EXP(-Fperm_SI_Woolf2021!$J$9:$J$93*$C83*IF(O$58=Fperm_SI_Woolf2021!$E$9:$E$93,1,EXP(LN((1.1*(Fperm_SI_Woolf2021!$E$9:$E$93-O$58)-63.1579*EXP(-0.19*Fperm_SI_Woolf2021!$E$9:$E$93)+63.1579*EXP(-0.19*O$58))/(Fperm_SI_Woolf2021!$E$9:$E$93-O$58))*(O$58-Fperm_SI_Woolf2021!$E$9:$E$93)/10))) + Fperm_SI_Woolf2021!$H$9:$H$93*EXP(-Fperm_SI_Woolf2021!$K$9:$K$93*$C83*IF(O$58=Fperm_SI_Woolf2021!$E$9:$E$93,1,EXP(LN((1.1*(Fperm_SI_Woolf2021!$E$9:$E$93-O$58)-63.1579*EXP(-0.19*Fperm_SI_Woolf2021!$E$9:$E$93)+63.1579*EXP(-0.19*O$58))/(Fperm_SI_Woolf2021!$E$9:$E$93-O$58))*(O$58-Fperm_SI_Woolf2021!$E$9:$E$93)/10))),Fperm_SI_Woolf2021!$D$9:$D$93))</f>
        <v>0.74832159474341076</v>
      </c>
      <c r="P83" s="51" cm="1">
        <f t="array" ref="P83">MIN(1,SLOPE(Fperm_SI_Woolf2021!$F$9:$F$93*EXP(-Fperm_SI_Woolf2021!$I$9:$I$93*$C83*IF(P$58=Fperm_SI_Woolf2021!$E$9:$E$93,1,EXP(LN((1.1*(Fperm_SI_Woolf2021!$E$9:$E$93-P$58)-63.1579*EXP(-0.19*Fperm_SI_Woolf2021!$E$9:$E$93)+63.1579*EXP(-0.19*P$58))/(Fperm_SI_Woolf2021!$E$9:$E$93-P$58))*(P$58-Fperm_SI_Woolf2021!$E$9:$E$93)/10))) + Fperm_SI_Woolf2021!$G$9:$G$93*EXP(-Fperm_SI_Woolf2021!$J$9:$J$93*$C83*IF(P$58=Fperm_SI_Woolf2021!$E$9:$E$93,1,EXP(LN((1.1*(Fperm_SI_Woolf2021!$E$9:$E$93-P$58)-63.1579*EXP(-0.19*Fperm_SI_Woolf2021!$E$9:$E$93)+63.1579*EXP(-0.19*P$58))/(Fperm_SI_Woolf2021!$E$9:$E$93-P$58))*(P$58-Fperm_SI_Woolf2021!$E$9:$E$93)/10))) + Fperm_SI_Woolf2021!$H$9:$H$93*EXP(-Fperm_SI_Woolf2021!$K$9:$K$93*$C83*IF(P$58=Fperm_SI_Woolf2021!$E$9:$E$93,1,EXP(LN((1.1*(Fperm_SI_Woolf2021!$E$9:$E$93-P$58)-63.1579*EXP(-0.19*Fperm_SI_Woolf2021!$E$9:$E$93)+63.1579*EXP(-0.19*P$58))/(Fperm_SI_Woolf2021!$E$9:$E$93-P$58))*(P$58-Fperm_SI_Woolf2021!$E$9:$E$93)/10))),Fperm_SI_Woolf2021!$D$9:$D$93)*P$57+INTERCEPT(Fperm_SI_Woolf2021!$F$9:$F$93*EXP(-Fperm_SI_Woolf2021!$I$9:$I$93*$C83*IF(P$58=Fperm_SI_Woolf2021!$E$9:$E$93,1,EXP(LN((1.1*(Fperm_SI_Woolf2021!$E$9:$E$93-P$58)-63.1579*EXP(-0.19*Fperm_SI_Woolf2021!$E$9:$E$93)+63.1579*EXP(-0.19*P$58))/(Fperm_SI_Woolf2021!$E$9:$E$93-P$58))*(P$58-Fperm_SI_Woolf2021!$E$9:$E$93)/10))) + Fperm_SI_Woolf2021!$G$9:$G$93*EXP(-Fperm_SI_Woolf2021!$J$9:$J$93*$C83*IF(P$58=Fperm_SI_Woolf2021!$E$9:$E$93,1,EXP(LN((1.1*(Fperm_SI_Woolf2021!$E$9:$E$93-P$58)-63.1579*EXP(-0.19*Fperm_SI_Woolf2021!$E$9:$E$93)+63.1579*EXP(-0.19*P$58))/(Fperm_SI_Woolf2021!$E$9:$E$93-P$58))*(P$58-Fperm_SI_Woolf2021!$E$9:$E$93)/10))) + Fperm_SI_Woolf2021!$H$9:$H$93*EXP(-Fperm_SI_Woolf2021!$K$9:$K$93*$C83*IF(P$58=Fperm_SI_Woolf2021!$E$9:$E$93,1,EXP(LN((1.1*(Fperm_SI_Woolf2021!$E$9:$E$93-P$58)-63.1579*EXP(-0.19*Fperm_SI_Woolf2021!$E$9:$E$93)+63.1579*EXP(-0.19*P$58))/(Fperm_SI_Woolf2021!$E$9:$E$93-P$58))*(P$58-Fperm_SI_Woolf2021!$E$9:$E$93)/10))),Fperm_SI_Woolf2021!$D$9:$D$93))</f>
        <v>0.719209654512597</v>
      </c>
      <c r="Q83" s="51" cm="1">
        <f t="array" ref="Q83">MIN(1,SLOPE(Fperm_SI_Woolf2021!$F$9:$F$93*EXP(-Fperm_SI_Woolf2021!$I$9:$I$93*$C83*IF(Q$58=Fperm_SI_Woolf2021!$E$9:$E$93,1,EXP(LN((1.1*(Fperm_SI_Woolf2021!$E$9:$E$93-Q$58)-63.1579*EXP(-0.19*Fperm_SI_Woolf2021!$E$9:$E$93)+63.1579*EXP(-0.19*Q$58))/(Fperm_SI_Woolf2021!$E$9:$E$93-Q$58))*(Q$58-Fperm_SI_Woolf2021!$E$9:$E$93)/10))) + Fperm_SI_Woolf2021!$G$9:$G$93*EXP(-Fperm_SI_Woolf2021!$J$9:$J$93*$C83*IF(Q$58=Fperm_SI_Woolf2021!$E$9:$E$93,1,EXP(LN((1.1*(Fperm_SI_Woolf2021!$E$9:$E$93-Q$58)-63.1579*EXP(-0.19*Fperm_SI_Woolf2021!$E$9:$E$93)+63.1579*EXP(-0.19*Q$58))/(Fperm_SI_Woolf2021!$E$9:$E$93-Q$58))*(Q$58-Fperm_SI_Woolf2021!$E$9:$E$93)/10))) + Fperm_SI_Woolf2021!$H$9:$H$93*EXP(-Fperm_SI_Woolf2021!$K$9:$K$93*$C83*IF(Q$58=Fperm_SI_Woolf2021!$E$9:$E$93,1,EXP(LN((1.1*(Fperm_SI_Woolf2021!$E$9:$E$93-Q$58)-63.1579*EXP(-0.19*Fperm_SI_Woolf2021!$E$9:$E$93)+63.1579*EXP(-0.19*Q$58))/(Fperm_SI_Woolf2021!$E$9:$E$93-Q$58))*(Q$58-Fperm_SI_Woolf2021!$E$9:$E$93)/10))),Fperm_SI_Woolf2021!$D$9:$D$93)*Q$57+INTERCEPT(Fperm_SI_Woolf2021!$F$9:$F$93*EXP(-Fperm_SI_Woolf2021!$I$9:$I$93*$C83*IF(Q$58=Fperm_SI_Woolf2021!$E$9:$E$93,1,EXP(LN((1.1*(Fperm_SI_Woolf2021!$E$9:$E$93-Q$58)-63.1579*EXP(-0.19*Fperm_SI_Woolf2021!$E$9:$E$93)+63.1579*EXP(-0.19*Q$58))/(Fperm_SI_Woolf2021!$E$9:$E$93-Q$58))*(Q$58-Fperm_SI_Woolf2021!$E$9:$E$93)/10))) + Fperm_SI_Woolf2021!$G$9:$G$93*EXP(-Fperm_SI_Woolf2021!$J$9:$J$93*$C83*IF(Q$58=Fperm_SI_Woolf2021!$E$9:$E$93,1,EXP(LN((1.1*(Fperm_SI_Woolf2021!$E$9:$E$93-Q$58)-63.1579*EXP(-0.19*Fperm_SI_Woolf2021!$E$9:$E$93)+63.1579*EXP(-0.19*Q$58))/(Fperm_SI_Woolf2021!$E$9:$E$93-Q$58))*(Q$58-Fperm_SI_Woolf2021!$E$9:$E$93)/10))) + Fperm_SI_Woolf2021!$H$9:$H$93*EXP(-Fperm_SI_Woolf2021!$K$9:$K$93*$C83*IF(Q$58=Fperm_SI_Woolf2021!$E$9:$E$93,1,EXP(LN((1.1*(Fperm_SI_Woolf2021!$E$9:$E$93-Q$58)-63.1579*EXP(-0.19*Fperm_SI_Woolf2021!$E$9:$E$93)+63.1579*EXP(-0.19*Q$58))/(Fperm_SI_Woolf2021!$E$9:$E$93-Q$58))*(Q$58-Fperm_SI_Woolf2021!$E$9:$E$93)/10))),Fperm_SI_Woolf2021!$D$9:$D$93))</f>
        <v>0.69009771428178301</v>
      </c>
      <c r="R83" s="51" cm="1">
        <f t="array" ref="R83">MIN(1,SLOPE(Fperm_SI_Woolf2021!$F$9:$F$93*EXP(-Fperm_SI_Woolf2021!$I$9:$I$93*$C83*IF(R$58=Fperm_SI_Woolf2021!$E$9:$E$93,1,EXP(LN((1.1*(Fperm_SI_Woolf2021!$E$9:$E$93-R$58)-63.1579*EXP(-0.19*Fperm_SI_Woolf2021!$E$9:$E$93)+63.1579*EXP(-0.19*R$58))/(Fperm_SI_Woolf2021!$E$9:$E$93-R$58))*(R$58-Fperm_SI_Woolf2021!$E$9:$E$93)/10))) + Fperm_SI_Woolf2021!$G$9:$G$93*EXP(-Fperm_SI_Woolf2021!$J$9:$J$93*$C83*IF(R$58=Fperm_SI_Woolf2021!$E$9:$E$93,1,EXP(LN((1.1*(Fperm_SI_Woolf2021!$E$9:$E$93-R$58)-63.1579*EXP(-0.19*Fperm_SI_Woolf2021!$E$9:$E$93)+63.1579*EXP(-0.19*R$58))/(Fperm_SI_Woolf2021!$E$9:$E$93-R$58))*(R$58-Fperm_SI_Woolf2021!$E$9:$E$93)/10))) + Fperm_SI_Woolf2021!$H$9:$H$93*EXP(-Fperm_SI_Woolf2021!$K$9:$K$93*$C83*IF(R$58=Fperm_SI_Woolf2021!$E$9:$E$93,1,EXP(LN((1.1*(Fperm_SI_Woolf2021!$E$9:$E$93-R$58)-63.1579*EXP(-0.19*Fperm_SI_Woolf2021!$E$9:$E$93)+63.1579*EXP(-0.19*R$58))/(Fperm_SI_Woolf2021!$E$9:$E$93-R$58))*(R$58-Fperm_SI_Woolf2021!$E$9:$E$93)/10))),Fperm_SI_Woolf2021!$D$9:$D$93)*R$57+INTERCEPT(Fperm_SI_Woolf2021!$F$9:$F$93*EXP(-Fperm_SI_Woolf2021!$I$9:$I$93*$C83*IF(R$58=Fperm_SI_Woolf2021!$E$9:$E$93,1,EXP(LN((1.1*(Fperm_SI_Woolf2021!$E$9:$E$93-R$58)-63.1579*EXP(-0.19*Fperm_SI_Woolf2021!$E$9:$E$93)+63.1579*EXP(-0.19*R$58))/(Fperm_SI_Woolf2021!$E$9:$E$93-R$58))*(R$58-Fperm_SI_Woolf2021!$E$9:$E$93)/10))) + Fperm_SI_Woolf2021!$G$9:$G$93*EXP(-Fperm_SI_Woolf2021!$J$9:$J$93*$C83*IF(R$58=Fperm_SI_Woolf2021!$E$9:$E$93,1,EXP(LN((1.1*(Fperm_SI_Woolf2021!$E$9:$E$93-R$58)-63.1579*EXP(-0.19*Fperm_SI_Woolf2021!$E$9:$E$93)+63.1579*EXP(-0.19*R$58))/(Fperm_SI_Woolf2021!$E$9:$E$93-R$58))*(R$58-Fperm_SI_Woolf2021!$E$9:$E$93)/10))) + Fperm_SI_Woolf2021!$H$9:$H$93*EXP(-Fperm_SI_Woolf2021!$K$9:$K$93*$C83*IF(R$58=Fperm_SI_Woolf2021!$E$9:$E$93,1,EXP(LN((1.1*(Fperm_SI_Woolf2021!$E$9:$E$93-R$58)-63.1579*EXP(-0.19*Fperm_SI_Woolf2021!$E$9:$E$93)+63.1579*EXP(-0.19*R$58))/(Fperm_SI_Woolf2021!$E$9:$E$93-R$58))*(R$58-Fperm_SI_Woolf2021!$E$9:$E$93)/10))),Fperm_SI_Woolf2021!$D$9:$D$93))</f>
        <v>0.66098577405096925</v>
      </c>
      <c r="S83" s="51" cm="1">
        <f t="array" ref="S83">MIN(1,SLOPE(Fperm_SI_Woolf2021!$F$9:$F$93*EXP(-Fperm_SI_Woolf2021!$I$9:$I$93*$C83*IF(S$58=Fperm_SI_Woolf2021!$E$9:$E$93,1,EXP(LN((1.1*(Fperm_SI_Woolf2021!$E$9:$E$93-S$58)-63.1579*EXP(-0.19*Fperm_SI_Woolf2021!$E$9:$E$93)+63.1579*EXP(-0.19*S$58))/(Fperm_SI_Woolf2021!$E$9:$E$93-S$58))*(S$58-Fperm_SI_Woolf2021!$E$9:$E$93)/10))) + Fperm_SI_Woolf2021!$G$9:$G$93*EXP(-Fperm_SI_Woolf2021!$J$9:$J$93*$C83*IF(S$58=Fperm_SI_Woolf2021!$E$9:$E$93,1,EXP(LN((1.1*(Fperm_SI_Woolf2021!$E$9:$E$93-S$58)-63.1579*EXP(-0.19*Fperm_SI_Woolf2021!$E$9:$E$93)+63.1579*EXP(-0.19*S$58))/(Fperm_SI_Woolf2021!$E$9:$E$93-S$58))*(S$58-Fperm_SI_Woolf2021!$E$9:$E$93)/10))) + Fperm_SI_Woolf2021!$H$9:$H$93*EXP(-Fperm_SI_Woolf2021!$K$9:$K$93*$C83*IF(S$58=Fperm_SI_Woolf2021!$E$9:$E$93,1,EXP(LN((1.1*(Fperm_SI_Woolf2021!$E$9:$E$93-S$58)-63.1579*EXP(-0.19*Fperm_SI_Woolf2021!$E$9:$E$93)+63.1579*EXP(-0.19*S$58))/(Fperm_SI_Woolf2021!$E$9:$E$93-S$58))*(S$58-Fperm_SI_Woolf2021!$E$9:$E$93)/10))),Fperm_SI_Woolf2021!$D$9:$D$93)*S$57+INTERCEPT(Fperm_SI_Woolf2021!$F$9:$F$93*EXP(-Fperm_SI_Woolf2021!$I$9:$I$93*$C83*IF(S$58=Fperm_SI_Woolf2021!$E$9:$E$93,1,EXP(LN((1.1*(Fperm_SI_Woolf2021!$E$9:$E$93-S$58)-63.1579*EXP(-0.19*Fperm_SI_Woolf2021!$E$9:$E$93)+63.1579*EXP(-0.19*S$58))/(Fperm_SI_Woolf2021!$E$9:$E$93-S$58))*(S$58-Fperm_SI_Woolf2021!$E$9:$E$93)/10))) + Fperm_SI_Woolf2021!$G$9:$G$93*EXP(-Fperm_SI_Woolf2021!$J$9:$J$93*$C83*IF(S$58=Fperm_SI_Woolf2021!$E$9:$E$93,1,EXP(LN((1.1*(Fperm_SI_Woolf2021!$E$9:$E$93-S$58)-63.1579*EXP(-0.19*Fperm_SI_Woolf2021!$E$9:$E$93)+63.1579*EXP(-0.19*S$58))/(Fperm_SI_Woolf2021!$E$9:$E$93-S$58))*(S$58-Fperm_SI_Woolf2021!$E$9:$E$93)/10))) + Fperm_SI_Woolf2021!$H$9:$H$93*EXP(-Fperm_SI_Woolf2021!$K$9:$K$93*$C83*IF(S$58=Fperm_SI_Woolf2021!$E$9:$E$93,1,EXP(LN((1.1*(Fperm_SI_Woolf2021!$E$9:$E$93-S$58)-63.1579*EXP(-0.19*Fperm_SI_Woolf2021!$E$9:$E$93)+63.1579*EXP(-0.19*S$58))/(Fperm_SI_Woolf2021!$E$9:$E$93-S$58))*(S$58-Fperm_SI_Woolf2021!$E$9:$E$93)/10))),Fperm_SI_Woolf2021!$D$9:$D$93))</f>
        <v>0.93906109408002802</v>
      </c>
      <c r="T83" s="51" cm="1">
        <f t="array" ref="T83">MIN(1,SLOPE(Fperm_SI_Woolf2021!$F$9:$F$93*EXP(-Fperm_SI_Woolf2021!$I$9:$I$93*$C83*IF(T$58=Fperm_SI_Woolf2021!$E$9:$E$93,1,EXP(LN((1.1*(Fperm_SI_Woolf2021!$E$9:$E$93-T$58)-63.1579*EXP(-0.19*Fperm_SI_Woolf2021!$E$9:$E$93)+63.1579*EXP(-0.19*T$58))/(Fperm_SI_Woolf2021!$E$9:$E$93-T$58))*(T$58-Fperm_SI_Woolf2021!$E$9:$E$93)/10))) + Fperm_SI_Woolf2021!$G$9:$G$93*EXP(-Fperm_SI_Woolf2021!$J$9:$J$93*$C83*IF(T$58=Fperm_SI_Woolf2021!$E$9:$E$93,1,EXP(LN((1.1*(Fperm_SI_Woolf2021!$E$9:$E$93-T$58)-63.1579*EXP(-0.19*Fperm_SI_Woolf2021!$E$9:$E$93)+63.1579*EXP(-0.19*T$58))/(Fperm_SI_Woolf2021!$E$9:$E$93-T$58))*(T$58-Fperm_SI_Woolf2021!$E$9:$E$93)/10))) + Fperm_SI_Woolf2021!$H$9:$H$93*EXP(-Fperm_SI_Woolf2021!$K$9:$K$93*$C83*IF(T$58=Fperm_SI_Woolf2021!$E$9:$E$93,1,EXP(LN((1.1*(Fperm_SI_Woolf2021!$E$9:$E$93-T$58)-63.1579*EXP(-0.19*Fperm_SI_Woolf2021!$E$9:$E$93)+63.1579*EXP(-0.19*T$58))/(Fperm_SI_Woolf2021!$E$9:$E$93-T$58))*(T$58-Fperm_SI_Woolf2021!$E$9:$E$93)/10))),Fperm_SI_Woolf2021!$D$9:$D$93)*T$57+INTERCEPT(Fperm_SI_Woolf2021!$F$9:$F$93*EXP(-Fperm_SI_Woolf2021!$I$9:$I$93*$C83*IF(T$58=Fperm_SI_Woolf2021!$E$9:$E$93,1,EXP(LN((1.1*(Fperm_SI_Woolf2021!$E$9:$E$93-T$58)-63.1579*EXP(-0.19*Fperm_SI_Woolf2021!$E$9:$E$93)+63.1579*EXP(-0.19*T$58))/(Fperm_SI_Woolf2021!$E$9:$E$93-T$58))*(T$58-Fperm_SI_Woolf2021!$E$9:$E$93)/10))) + Fperm_SI_Woolf2021!$G$9:$G$93*EXP(-Fperm_SI_Woolf2021!$J$9:$J$93*$C83*IF(T$58=Fperm_SI_Woolf2021!$E$9:$E$93,1,EXP(LN((1.1*(Fperm_SI_Woolf2021!$E$9:$E$93-T$58)-63.1579*EXP(-0.19*Fperm_SI_Woolf2021!$E$9:$E$93)+63.1579*EXP(-0.19*T$58))/(Fperm_SI_Woolf2021!$E$9:$E$93-T$58))*(T$58-Fperm_SI_Woolf2021!$E$9:$E$93)/10))) + Fperm_SI_Woolf2021!$H$9:$H$93*EXP(-Fperm_SI_Woolf2021!$K$9:$K$93*$C83*IF(T$58=Fperm_SI_Woolf2021!$E$9:$E$93,1,EXP(LN((1.1*(Fperm_SI_Woolf2021!$E$9:$E$93-T$58)-63.1579*EXP(-0.19*Fperm_SI_Woolf2021!$E$9:$E$93)+63.1579*EXP(-0.19*T$58))/(Fperm_SI_Woolf2021!$E$9:$E$93-T$58))*(T$58-Fperm_SI_Woolf2021!$E$9:$E$93)/10))),Fperm_SI_Woolf2021!$D$9:$D$93))</f>
        <v>0.90632989799245056</v>
      </c>
      <c r="U83" s="51" cm="1">
        <f t="array" ref="U83">MIN(1,SLOPE(Fperm_SI_Woolf2021!$F$9:$F$93*EXP(-Fperm_SI_Woolf2021!$I$9:$I$93*$C83*IF(U$58=Fperm_SI_Woolf2021!$E$9:$E$93,1,EXP(LN((1.1*(Fperm_SI_Woolf2021!$E$9:$E$93-U$58)-63.1579*EXP(-0.19*Fperm_SI_Woolf2021!$E$9:$E$93)+63.1579*EXP(-0.19*U$58))/(Fperm_SI_Woolf2021!$E$9:$E$93-U$58))*(U$58-Fperm_SI_Woolf2021!$E$9:$E$93)/10))) + Fperm_SI_Woolf2021!$G$9:$G$93*EXP(-Fperm_SI_Woolf2021!$J$9:$J$93*$C83*IF(U$58=Fperm_SI_Woolf2021!$E$9:$E$93,1,EXP(LN((1.1*(Fperm_SI_Woolf2021!$E$9:$E$93-U$58)-63.1579*EXP(-0.19*Fperm_SI_Woolf2021!$E$9:$E$93)+63.1579*EXP(-0.19*U$58))/(Fperm_SI_Woolf2021!$E$9:$E$93-U$58))*(U$58-Fperm_SI_Woolf2021!$E$9:$E$93)/10))) + Fperm_SI_Woolf2021!$H$9:$H$93*EXP(-Fperm_SI_Woolf2021!$K$9:$K$93*$C83*IF(U$58=Fperm_SI_Woolf2021!$E$9:$E$93,1,EXP(LN((1.1*(Fperm_SI_Woolf2021!$E$9:$E$93-U$58)-63.1579*EXP(-0.19*Fperm_SI_Woolf2021!$E$9:$E$93)+63.1579*EXP(-0.19*U$58))/(Fperm_SI_Woolf2021!$E$9:$E$93-U$58))*(U$58-Fperm_SI_Woolf2021!$E$9:$E$93)/10))),Fperm_SI_Woolf2021!$D$9:$D$93)*U$57+INTERCEPT(Fperm_SI_Woolf2021!$F$9:$F$93*EXP(-Fperm_SI_Woolf2021!$I$9:$I$93*$C83*IF(U$58=Fperm_SI_Woolf2021!$E$9:$E$93,1,EXP(LN((1.1*(Fperm_SI_Woolf2021!$E$9:$E$93-U$58)-63.1579*EXP(-0.19*Fperm_SI_Woolf2021!$E$9:$E$93)+63.1579*EXP(-0.19*U$58))/(Fperm_SI_Woolf2021!$E$9:$E$93-U$58))*(U$58-Fperm_SI_Woolf2021!$E$9:$E$93)/10))) + Fperm_SI_Woolf2021!$G$9:$G$93*EXP(-Fperm_SI_Woolf2021!$J$9:$J$93*$C83*IF(U$58=Fperm_SI_Woolf2021!$E$9:$E$93,1,EXP(LN((1.1*(Fperm_SI_Woolf2021!$E$9:$E$93-U$58)-63.1579*EXP(-0.19*Fperm_SI_Woolf2021!$E$9:$E$93)+63.1579*EXP(-0.19*U$58))/(Fperm_SI_Woolf2021!$E$9:$E$93-U$58))*(U$58-Fperm_SI_Woolf2021!$E$9:$E$93)/10))) + Fperm_SI_Woolf2021!$H$9:$H$93*EXP(-Fperm_SI_Woolf2021!$K$9:$K$93*$C83*IF(U$58=Fperm_SI_Woolf2021!$E$9:$E$93,1,EXP(LN((1.1*(Fperm_SI_Woolf2021!$E$9:$E$93-U$58)-63.1579*EXP(-0.19*Fperm_SI_Woolf2021!$E$9:$E$93)+63.1579*EXP(-0.19*U$58))/(Fperm_SI_Woolf2021!$E$9:$E$93-U$58))*(U$58-Fperm_SI_Woolf2021!$E$9:$E$93)/10))),Fperm_SI_Woolf2021!$D$9:$D$93))</f>
        <v>0.8735987019048731</v>
      </c>
      <c r="V83" s="51" cm="1">
        <f t="array" ref="V83">MIN(1,SLOPE(Fperm_SI_Woolf2021!$F$9:$F$93*EXP(-Fperm_SI_Woolf2021!$I$9:$I$93*$C83*IF(V$58=Fperm_SI_Woolf2021!$E$9:$E$93,1,EXP(LN((1.1*(Fperm_SI_Woolf2021!$E$9:$E$93-V$58)-63.1579*EXP(-0.19*Fperm_SI_Woolf2021!$E$9:$E$93)+63.1579*EXP(-0.19*V$58))/(Fperm_SI_Woolf2021!$E$9:$E$93-V$58))*(V$58-Fperm_SI_Woolf2021!$E$9:$E$93)/10))) + Fperm_SI_Woolf2021!$G$9:$G$93*EXP(-Fperm_SI_Woolf2021!$J$9:$J$93*$C83*IF(V$58=Fperm_SI_Woolf2021!$E$9:$E$93,1,EXP(LN((1.1*(Fperm_SI_Woolf2021!$E$9:$E$93-V$58)-63.1579*EXP(-0.19*Fperm_SI_Woolf2021!$E$9:$E$93)+63.1579*EXP(-0.19*V$58))/(Fperm_SI_Woolf2021!$E$9:$E$93-V$58))*(V$58-Fperm_SI_Woolf2021!$E$9:$E$93)/10))) + Fperm_SI_Woolf2021!$H$9:$H$93*EXP(-Fperm_SI_Woolf2021!$K$9:$K$93*$C83*IF(V$58=Fperm_SI_Woolf2021!$E$9:$E$93,1,EXP(LN((1.1*(Fperm_SI_Woolf2021!$E$9:$E$93-V$58)-63.1579*EXP(-0.19*Fperm_SI_Woolf2021!$E$9:$E$93)+63.1579*EXP(-0.19*V$58))/(Fperm_SI_Woolf2021!$E$9:$E$93-V$58))*(V$58-Fperm_SI_Woolf2021!$E$9:$E$93)/10))),Fperm_SI_Woolf2021!$D$9:$D$93)*V$57+INTERCEPT(Fperm_SI_Woolf2021!$F$9:$F$93*EXP(-Fperm_SI_Woolf2021!$I$9:$I$93*$C83*IF(V$58=Fperm_SI_Woolf2021!$E$9:$E$93,1,EXP(LN((1.1*(Fperm_SI_Woolf2021!$E$9:$E$93-V$58)-63.1579*EXP(-0.19*Fperm_SI_Woolf2021!$E$9:$E$93)+63.1579*EXP(-0.19*V$58))/(Fperm_SI_Woolf2021!$E$9:$E$93-V$58))*(V$58-Fperm_SI_Woolf2021!$E$9:$E$93)/10))) + Fperm_SI_Woolf2021!$G$9:$G$93*EXP(-Fperm_SI_Woolf2021!$J$9:$J$93*$C83*IF(V$58=Fperm_SI_Woolf2021!$E$9:$E$93,1,EXP(LN((1.1*(Fperm_SI_Woolf2021!$E$9:$E$93-V$58)-63.1579*EXP(-0.19*Fperm_SI_Woolf2021!$E$9:$E$93)+63.1579*EXP(-0.19*V$58))/(Fperm_SI_Woolf2021!$E$9:$E$93-V$58))*(V$58-Fperm_SI_Woolf2021!$E$9:$E$93)/10))) + Fperm_SI_Woolf2021!$H$9:$H$93*EXP(-Fperm_SI_Woolf2021!$K$9:$K$93*$C83*IF(V$58=Fperm_SI_Woolf2021!$E$9:$E$93,1,EXP(LN((1.1*(Fperm_SI_Woolf2021!$E$9:$E$93-V$58)-63.1579*EXP(-0.19*Fperm_SI_Woolf2021!$E$9:$E$93)+63.1579*EXP(-0.19*V$58))/(Fperm_SI_Woolf2021!$E$9:$E$93-V$58))*(V$58-Fperm_SI_Woolf2021!$E$9:$E$93)/10))),Fperm_SI_Woolf2021!$D$9:$D$93))</f>
        <v>0.84086750581729564</v>
      </c>
      <c r="W83" s="51" cm="1">
        <f t="array" ref="W83">MIN(1,SLOPE(Fperm_SI_Woolf2021!$F$9:$F$93*EXP(-Fperm_SI_Woolf2021!$I$9:$I$93*$C83*IF(W$58=Fperm_SI_Woolf2021!$E$9:$E$93,1,EXP(LN((1.1*(Fperm_SI_Woolf2021!$E$9:$E$93-W$58)-63.1579*EXP(-0.19*Fperm_SI_Woolf2021!$E$9:$E$93)+63.1579*EXP(-0.19*W$58))/(Fperm_SI_Woolf2021!$E$9:$E$93-W$58))*(W$58-Fperm_SI_Woolf2021!$E$9:$E$93)/10))) + Fperm_SI_Woolf2021!$G$9:$G$93*EXP(-Fperm_SI_Woolf2021!$J$9:$J$93*$C83*IF(W$58=Fperm_SI_Woolf2021!$E$9:$E$93,1,EXP(LN((1.1*(Fperm_SI_Woolf2021!$E$9:$E$93-W$58)-63.1579*EXP(-0.19*Fperm_SI_Woolf2021!$E$9:$E$93)+63.1579*EXP(-0.19*W$58))/(Fperm_SI_Woolf2021!$E$9:$E$93-W$58))*(W$58-Fperm_SI_Woolf2021!$E$9:$E$93)/10))) + Fperm_SI_Woolf2021!$H$9:$H$93*EXP(-Fperm_SI_Woolf2021!$K$9:$K$93*$C83*IF(W$58=Fperm_SI_Woolf2021!$E$9:$E$93,1,EXP(LN((1.1*(Fperm_SI_Woolf2021!$E$9:$E$93-W$58)-63.1579*EXP(-0.19*Fperm_SI_Woolf2021!$E$9:$E$93)+63.1579*EXP(-0.19*W$58))/(Fperm_SI_Woolf2021!$E$9:$E$93-W$58))*(W$58-Fperm_SI_Woolf2021!$E$9:$E$93)/10))),Fperm_SI_Woolf2021!$D$9:$D$93)*W$57+INTERCEPT(Fperm_SI_Woolf2021!$F$9:$F$93*EXP(-Fperm_SI_Woolf2021!$I$9:$I$93*$C83*IF(W$58=Fperm_SI_Woolf2021!$E$9:$E$93,1,EXP(LN((1.1*(Fperm_SI_Woolf2021!$E$9:$E$93-W$58)-63.1579*EXP(-0.19*Fperm_SI_Woolf2021!$E$9:$E$93)+63.1579*EXP(-0.19*W$58))/(Fperm_SI_Woolf2021!$E$9:$E$93-W$58))*(W$58-Fperm_SI_Woolf2021!$E$9:$E$93)/10))) + Fperm_SI_Woolf2021!$G$9:$G$93*EXP(-Fperm_SI_Woolf2021!$J$9:$J$93*$C83*IF(W$58=Fperm_SI_Woolf2021!$E$9:$E$93,1,EXP(LN((1.1*(Fperm_SI_Woolf2021!$E$9:$E$93-W$58)-63.1579*EXP(-0.19*Fperm_SI_Woolf2021!$E$9:$E$93)+63.1579*EXP(-0.19*W$58))/(Fperm_SI_Woolf2021!$E$9:$E$93-W$58))*(W$58-Fperm_SI_Woolf2021!$E$9:$E$93)/10))) + Fperm_SI_Woolf2021!$H$9:$H$93*EXP(-Fperm_SI_Woolf2021!$K$9:$K$93*$C83*IF(W$58=Fperm_SI_Woolf2021!$E$9:$E$93,1,EXP(LN((1.1*(Fperm_SI_Woolf2021!$E$9:$E$93-W$58)-63.1579*EXP(-0.19*Fperm_SI_Woolf2021!$E$9:$E$93)+63.1579*EXP(-0.19*W$58))/(Fperm_SI_Woolf2021!$E$9:$E$93-W$58))*(W$58-Fperm_SI_Woolf2021!$E$9:$E$93)/10))),Fperm_SI_Woolf2021!$D$9:$D$93))</f>
        <v>0.80813630972971817</v>
      </c>
      <c r="X83" s="51" cm="1">
        <f t="array" ref="X83">MIN(1,SLOPE(Fperm_SI_Woolf2021!$F$9:$F$93*EXP(-Fperm_SI_Woolf2021!$I$9:$I$93*$C83*IF(X$58=Fperm_SI_Woolf2021!$E$9:$E$93,1,EXP(LN((1.1*(Fperm_SI_Woolf2021!$E$9:$E$93-X$58)-63.1579*EXP(-0.19*Fperm_SI_Woolf2021!$E$9:$E$93)+63.1579*EXP(-0.19*X$58))/(Fperm_SI_Woolf2021!$E$9:$E$93-X$58))*(X$58-Fperm_SI_Woolf2021!$E$9:$E$93)/10))) + Fperm_SI_Woolf2021!$G$9:$G$93*EXP(-Fperm_SI_Woolf2021!$J$9:$J$93*$C83*IF(X$58=Fperm_SI_Woolf2021!$E$9:$E$93,1,EXP(LN((1.1*(Fperm_SI_Woolf2021!$E$9:$E$93-X$58)-63.1579*EXP(-0.19*Fperm_SI_Woolf2021!$E$9:$E$93)+63.1579*EXP(-0.19*X$58))/(Fperm_SI_Woolf2021!$E$9:$E$93-X$58))*(X$58-Fperm_SI_Woolf2021!$E$9:$E$93)/10))) + Fperm_SI_Woolf2021!$H$9:$H$93*EXP(-Fperm_SI_Woolf2021!$K$9:$K$93*$C83*IF(X$58=Fperm_SI_Woolf2021!$E$9:$E$93,1,EXP(LN((1.1*(Fperm_SI_Woolf2021!$E$9:$E$93-X$58)-63.1579*EXP(-0.19*Fperm_SI_Woolf2021!$E$9:$E$93)+63.1579*EXP(-0.19*X$58))/(Fperm_SI_Woolf2021!$E$9:$E$93-X$58))*(X$58-Fperm_SI_Woolf2021!$E$9:$E$93)/10))),Fperm_SI_Woolf2021!$D$9:$D$93)*X$57+INTERCEPT(Fperm_SI_Woolf2021!$F$9:$F$93*EXP(-Fperm_SI_Woolf2021!$I$9:$I$93*$C83*IF(X$58=Fperm_SI_Woolf2021!$E$9:$E$93,1,EXP(LN((1.1*(Fperm_SI_Woolf2021!$E$9:$E$93-X$58)-63.1579*EXP(-0.19*Fperm_SI_Woolf2021!$E$9:$E$93)+63.1579*EXP(-0.19*X$58))/(Fperm_SI_Woolf2021!$E$9:$E$93-X$58))*(X$58-Fperm_SI_Woolf2021!$E$9:$E$93)/10))) + Fperm_SI_Woolf2021!$G$9:$G$93*EXP(-Fperm_SI_Woolf2021!$J$9:$J$93*$C83*IF(X$58=Fperm_SI_Woolf2021!$E$9:$E$93,1,EXP(LN((1.1*(Fperm_SI_Woolf2021!$E$9:$E$93-X$58)-63.1579*EXP(-0.19*Fperm_SI_Woolf2021!$E$9:$E$93)+63.1579*EXP(-0.19*X$58))/(Fperm_SI_Woolf2021!$E$9:$E$93-X$58))*(X$58-Fperm_SI_Woolf2021!$E$9:$E$93)/10))) + Fperm_SI_Woolf2021!$H$9:$H$93*EXP(-Fperm_SI_Woolf2021!$K$9:$K$93*$C83*IF(X$58=Fperm_SI_Woolf2021!$E$9:$E$93,1,EXP(LN((1.1*(Fperm_SI_Woolf2021!$E$9:$E$93-X$58)-63.1579*EXP(-0.19*Fperm_SI_Woolf2021!$E$9:$E$93)+63.1579*EXP(-0.19*X$58))/(Fperm_SI_Woolf2021!$E$9:$E$93-X$58))*(X$58-Fperm_SI_Woolf2021!$E$9:$E$93)/10))),Fperm_SI_Woolf2021!$D$9:$D$93))</f>
        <v>0.77540511364214071</v>
      </c>
      <c r="Y83" s="51" cm="1">
        <f t="array" ref="Y83">MIN(1,SLOPE(Fperm_SI_Woolf2021!$F$9:$F$93*EXP(-Fperm_SI_Woolf2021!$I$9:$I$93*$C83*IF(Y$58=Fperm_SI_Woolf2021!$E$9:$E$93,1,EXP(LN((1.1*(Fperm_SI_Woolf2021!$E$9:$E$93-Y$58)-63.1579*EXP(-0.19*Fperm_SI_Woolf2021!$E$9:$E$93)+63.1579*EXP(-0.19*Y$58))/(Fperm_SI_Woolf2021!$E$9:$E$93-Y$58))*(Y$58-Fperm_SI_Woolf2021!$E$9:$E$93)/10))) + Fperm_SI_Woolf2021!$G$9:$G$93*EXP(-Fperm_SI_Woolf2021!$J$9:$J$93*$C83*IF(Y$58=Fperm_SI_Woolf2021!$E$9:$E$93,1,EXP(LN((1.1*(Fperm_SI_Woolf2021!$E$9:$E$93-Y$58)-63.1579*EXP(-0.19*Fperm_SI_Woolf2021!$E$9:$E$93)+63.1579*EXP(-0.19*Y$58))/(Fperm_SI_Woolf2021!$E$9:$E$93-Y$58))*(Y$58-Fperm_SI_Woolf2021!$E$9:$E$93)/10))) + Fperm_SI_Woolf2021!$H$9:$H$93*EXP(-Fperm_SI_Woolf2021!$K$9:$K$93*$C83*IF(Y$58=Fperm_SI_Woolf2021!$E$9:$E$93,1,EXP(LN((1.1*(Fperm_SI_Woolf2021!$E$9:$E$93-Y$58)-63.1579*EXP(-0.19*Fperm_SI_Woolf2021!$E$9:$E$93)+63.1579*EXP(-0.19*Y$58))/(Fperm_SI_Woolf2021!$E$9:$E$93-Y$58))*(Y$58-Fperm_SI_Woolf2021!$E$9:$E$93)/10))),Fperm_SI_Woolf2021!$D$9:$D$93)*Y$57+INTERCEPT(Fperm_SI_Woolf2021!$F$9:$F$93*EXP(-Fperm_SI_Woolf2021!$I$9:$I$93*$C83*IF(Y$58=Fperm_SI_Woolf2021!$E$9:$E$93,1,EXP(LN((1.1*(Fperm_SI_Woolf2021!$E$9:$E$93-Y$58)-63.1579*EXP(-0.19*Fperm_SI_Woolf2021!$E$9:$E$93)+63.1579*EXP(-0.19*Y$58))/(Fperm_SI_Woolf2021!$E$9:$E$93-Y$58))*(Y$58-Fperm_SI_Woolf2021!$E$9:$E$93)/10))) + Fperm_SI_Woolf2021!$G$9:$G$93*EXP(-Fperm_SI_Woolf2021!$J$9:$J$93*$C83*IF(Y$58=Fperm_SI_Woolf2021!$E$9:$E$93,1,EXP(LN((1.1*(Fperm_SI_Woolf2021!$E$9:$E$93-Y$58)-63.1579*EXP(-0.19*Fperm_SI_Woolf2021!$E$9:$E$93)+63.1579*EXP(-0.19*Y$58))/(Fperm_SI_Woolf2021!$E$9:$E$93-Y$58))*(Y$58-Fperm_SI_Woolf2021!$E$9:$E$93)/10))) + Fperm_SI_Woolf2021!$H$9:$H$93*EXP(-Fperm_SI_Woolf2021!$K$9:$K$93*$C83*IF(Y$58=Fperm_SI_Woolf2021!$E$9:$E$93,1,EXP(LN((1.1*(Fperm_SI_Woolf2021!$E$9:$E$93-Y$58)-63.1579*EXP(-0.19*Fperm_SI_Woolf2021!$E$9:$E$93)+63.1579*EXP(-0.19*Y$58))/(Fperm_SI_Woolf2021!$E$9:$E$93-Y$58))*(Y$58-Fperm_SI_Woolf2021!$E$9:$E$93)/10))),Fperm_SI_Woolf2021!$D$9:$D$93))</f>
        <v>0.74267391755456325</v>
      </c>
      <c r="Z83" s="51" cm="1">
        <f t="array" ref="Z83">MIN(1,SLOPE(Fperm_SI_Woolf2021!$F$9:$F$93*EXP(-Fperm_SI_Woolf2021!$I$9:$I$93*$C83*IF(Z$58=Fperm_SI_Woolf2021!$E$9:$E$93,1,EXP(LN((1.1*(Fperm_SI_Woolf2021!$E$9:$E$93-Z$58)-63.1579*EXP(-0.19*Fperm_SI_Woolf2021!$E$9:$E$93)+63.1579*EXP(-0.19*Z$58))/(Fperm_SI_Woolf2021!$E$9:$E$93-Z$58))*(Z$58-Fperm_SI_Woolf2021!$E$9:$E$93)/10))) + Fperm_SI_Woolf2021!$G$9:$G$93*EXP(-Fperm_SI_Woolf2021!$J$9:$J$93*$C83*IF(Z$58=Fperm_SI_Woolf2021!$E$9:$E$93,1,EXP(LN((1.1*(Fperm_SI_Woolf2021!$E$9:$E$93-Z$58)-63.1579*EXP(-0.19*Fperm_SI_Woolf2021!$E$9:$E$93)+63.1579*EXP(-0.19*Z$58))/(Fperm_SI_Woolf2021!$E$9:$E$93-Z$58))*(Z$58-Fperm_SI_Woolf2021!$E$9:$E$93)/10))) + Fperm_SI_Woolf2021!$H$9:$H$93*EXP(-Fperm_SI_Woolf2021!$K$9:$K$93*$C83*IF(Z$58=Fperm_SI_Woolf2021!$E$9:$E$93,1,EXP(LN((1.1*(Fperm_SI_Woolf2021!$E$9:$E$93-Z$58)-63.1579*EXP(-0.19*Fperm_SI_Woolf2021!$E$9:$E$93)+63.1579*EXP(-0.19*Z$58))/(Fperm_SI_Woolf2021!$E$9:$E$93-Z$58))*(Z$58-Fperm_SI_Woolf2021!$E$9:$E$93)/10))),Fperm_SI_Woolf2021!$D$9:$D$93)*Z$57+INTERCEPT(Fperm_SI_Woolf2021!$F$9:$F$93*EXP(-Fperm_SI_Woolf2021!$I$9:$I$93*$C83*IF(Z$58=Fperm_SI_Woolf2021!$E$9:$E$93,1,EXP(LN((1.1*(Fperm_SI_Woolf2021!$E$9:$E$93-Z$58)-63.1579*EXP(-0.19*Fperm_SI_Woolf2021!$E$9:$E$93)+63.1579*EXP(-0.19*Z$58))/(Fperm_SI_Woolf2021!$E$9:$E$93-Z$58))*(Z$58-Fperm_SI_Woolf2021!$E$9:$E$93)/10))) + Fperm_SI_Woolf2021!$G$9:$G$93*EXP(-Fperm_SI_Woolf2021!$J$9:$J$93*$C83*IF(Z$58=Fperm_SI_Woolf2021!$E$9:$E$93,1,EXP(LN((1.1*(Fperm_SI_Woolf2021!$E$9:$E$93-Z$58)-63.1579*EXP(-0.19*Fperm_SI_Woolf2021!$E$9:$E$93)+63.1579*EXP(-0.19*Z$58))/(Fperm_SI_Woolf2021!$E$9:$E$93-Z$58))*(Z$58-Fperm_SI_Woolf2021!$E$9:$E$93)/10))) + Fperm_SI_Woolf2021!$H$9:$H$93*EXP(-Fperm_SI_Woolf2021!$K$9:$K$93*$C83*IF(Z$58=Fperm_SI_Woolf2021!$E$9:$E$93,1,EXP(LN((1.1*(Fperm_SI_Woolf2021!$E$9:$E$93-Z$58)-63.1579*EXP(-0.19*Fperm_SI_Woolf2021!$E$9:$E$93)+63.1579*EXP(-0.19*Z$58))/(Fperm_SI_Woolf2021!$E$9:$E$93-Z$58))*(Z$58-Fperm_SI_Woolf2021!$E$9:$E$93)/10))),Fperm_SI_Woolf2021!$D$9:$D$93))</f>
        <v>0.70994272146698578</v>
      </c>
      <c r="AA83" s="51" cm="1">
        <f t="array" ref="AA83">MIN(1,SLOPE(Fperm_SI_Woolf2021!$F$9:$F$93*EXP(-Fperm_SI_Woolf2021!$I$9:$I$93*$C83*IF(AA$58=Fperm_SI_Woolf2021!$E$9:$E$93,1,EXP(LN((1.1*(Fperm_SI_Woolf2021!$E$9:$E$93-AA$58)-63.1579*EXP(-0.19*Fperm_SI_Woolf2021!$E$9:$E$93)+63.1579*EXP(-0.19*AA$58))/(Fperm_SI_Woolf2021!$E$9:$E$93-AA$58))*(AA$58-Fperm_SI_Woolf2021!$E$9:$E$93)/10))) + Fperm_SI_Woolf2021!$G$9:$G$93*EXP(-Fperm_SI_Woolf2021!$J$9:$J$93*$C83*IF(AA$58=Fperm_SI_Woolf2021!$E$9:$E$93,1,EXP(LN((1.1*(Fperm_SI_Woolf2021!$E$9:$E$93-AA$58)-63.1579*EXP(-0.19*Fperm_SI_Woolf2021!$E$9:$E$93)+63.1579*EXP(-0.19*AA$58))/(Fperm_SI_Woolf2021!$E$9:$E$93-AA$58))*(AA$58-Fperm_SI_Woolf2021!$E$9:$E$93)/10))) + Fperm_SI_Woolf2021!$H$9:$H$93*EXP(-Fperm_SI_Woolf2021!$K$9:$K$93*$C83*IF(AA$58=Fperm_SI_Woolf2021!$E$9:$E$93,1,EXP(LN((1.1*(Fperm_SI_Woolf2021!$E$9:$E$93-AA$58)-63.1579*EXP(-0.19*Fperm_SI_Woolf2021!$E$9:$E$93)+63.1579*EXP(-0.19*AA$58))/(Fperm_SI_Woolf2021!$E$9:$E$93-AA$58))*(AA$58-Fperm_SI_Woolf2021!$E$9:$E$93)/10))),Fperm_SI_Woolf2021!$D$9:$D$93)*AA$57+INTERCEPT(Fperm_SI_Woolf2021!$F$9:$F$93*EXP(-Fperm_SI_Woolf2021!$I$9:$I$93*$C83*IF(AA$58=Fperm_SI_Woolf2021!$E$9:$E$93,1,EXP(LN((1.1*(Fperm_SI_Woolf2021!$E$9:$E$93-AA$58)-63.1579*EXP(-0.19*Fperm_SI_Woolf2021!$E$9:$E$93)+63.1579*EXP(-0.19*AA$58))/(Fperm_SI_Woolf2021!$E$9:$E$93-AA$58))*(AA$58-Fperm_SI_Woolf2021!$E$9:$E$93)/10))) + Fperm_SI_Woolf2021!$G$9:$G$93*EXP(-Fperm_SI_Woolf2021!$J$9:$J$93*$C83*IF(AA$58=Fperm_SI_Woolf2021!$E$9:$E$93,1,EXP(LN((1.1*(Fperm_SI_Woolf2021!$E$9:$E$93-AA$58)-63.1579*EXP(-0.19*Fperm_SI_Woolf2021!$E$9:$E$93)+63.1579*EXP(-0.19*AA$58))/(Fperm_SI_Woolf2021!$E$9:$E$93-AA$58))*(AA$58-Fperm_SI_Woolf2021!$E$9:$E$93)/10))) + Fperm_SI_Woolf2021!$H$9:$H$93*EXP(-Fperm_SI_Woolf2021!$K$9:$K$93*$C83*IF(AA$58=Fperm_SI_Woolf2021!$E$9:$E$93,1,EXP(LN((1.1*(Fperm_SI_Woolf2021!$E$9:$E$93-AA$58)-63.1579*EXP(-0.19*Fperm_SI_Woolf2021!$E$9:$E$93)+63.1579*EXP(-0.19*AA$58))/(Fperm_SI_Woolf2021!$E$9:$E$93-AA$58))*(AA$58-Fperm_SI_Woolf2021!$E$9:$E$93)/10))),Fperm_SI_Woolf2021!$D$9:$D$93))</f>
        <v>0.67721152537940832</v>
      </c>
      <c r="AB83" s="51" cm="1">
        <f t="array" ref="AB83">MIN(1,SLOPE(Fperm_SI_Woolf2021!$F$9:$F$93*EXP(-Fperm_SI_Woolf2021!$I$9:$I$93*$C83*IF(AB$58=Fperm_SI_Woolf2021!$E$9:$E$93,1,EXP(LN((1.1*(Fperm_SI_Woolf2021!$E$9:$E$93-AB$58)-63.1579*EXP(-0.19*Fperm_SI_Woolf2021!$E$9:$E$93)+63.1579*EXP(-0.19*AB$58))/(Fperm_SI_Woolf2021!$E$9:$E$93-AB$58))*(AB$58-Fperm_SI_Woolf2021!$E$9:$E$93)/10))) + Fperm_SI_Woolf2021!$G$9:$G$93*EXP(-Fperm_SI_Woolf2021!$J$9:$J$93*$C83*IF(AB$58=Fperm_SI_Woolf2021!$E$9:$E$93,1,EXP(LN((1.1*(Fperm_SI_Woolf2021!$E$9:$E$93-AB$58)-63.1579*EXP(-0.19*Fperm_SI_Woolf2021!$E$9:$E$93)+63.1579*EXP(-0.19*AB$58))/(Fperm_SI_Woolf2021!$E$9:$E$93-AB$58))*(AB$58-Fperm_SI_Woolf2021!$E$9:$E$93)/10))) + Fperm_SI_Woolf2021!$H$9:$H$93*EXP(-Fperm_SI_Woolf2021!$K$9:$K$93*$C83*IF(AB$58=Fperm_SI_Woolf2021!$E$9:$E$93,1,EXP(LN((1.1*(Fperm_SI_Woolf2021!$E$9:$E$93-AB$58)-63.1579*EXP(-0.19*Fperm_SI_Woolf2021!$E$9:$E$93)+63.1579*EXP(-0.19*AB$58))/(Fperm_SI_Woolf2021!$E$9:$E$93-AB$58))*(AB$58-Fperm_SI_Woolf2021!$E$9:$E$93)/10))),Fperm_SI_Woolf2021!$D$9:$D$93)*AB$57+INTERCEPT(Fperm_SI_Woolf2021!$F$9:$F$93*EXP(-Fperm_SI_Woolf2021!$I$9:$I$93*$C83*IF(AB$58=Fperm_SI_Woolf2021!$E$9:$E$93,1,EXP(LN((1.1*(Fperm_SI_Woolf2021!$E$9:$E$93-AB$58)-63.1579*EXP(-0.19*Fperm_SI_Woolf2021!$E$9:$E$93)+63.1579*EXP(-0.19*AB$58))/(Fperm_SI_Woolf2021!$E$9:$E$93-AB$58))*(AB$58-Fperm_SI_Woolf2021!$E$9:$E$93)/10))) + Fperm_SI_Woolf2021!$G$9:$G$93*EXP(-Fperm_SI_Woolf2021!$J$9:$J$93*$C83*IF(AB$58=Fperm_SI_Woolf2021!$E$9:$E$93,1,EXP(LN((1.1*(Fperm_SI_Woolf2021!$E$9:$E$93-AB$58)-63.1579*EXP(-0.19*Fperm_SI_Woolf2021!$E$9:$E$93)+63.1579*EXP(-0.19*AB$58))/(Fperm_SI_Woolf2021!$E$9:$E$93-AB$58))*(AB$58-Fperm_SI_Woolf2021!$E$9:$E$93)/10))) + Fperm_SI_Woolf2021!$H$9:$H$93*EXP(-Fperm_SI_Woolf2021!$K$9:$K$93*$C83*IF(AB$58=Fperm_SI_Woolf2021!$E$9:$E$93,1,EXP(LN((1.1*(Fperm_SI_Woolf2021!$E$9:$E$93-AB$58)-63.1579*EXP(-0.19*Fperm_SI_Woolf2021!$E$9:$E$93)+63.1579*EXP(-0.19*AB$58))/(Fperm_SI_Woolf2021!$E$9:$E$93-AB$58))*(AB$58-Fperm_SI_Woolf2021!$E$9:$E$93)/10))),Fperm_SI_Woolf2021!$D$9:$D$93))</f>
        <v>0.64448032929183086</v>
      </c>
      <c r="AC83" s="51" cm="1">
        <f t="array" ref="AC83">MIN(1,SLOPE(Fperm_SI_Woolf2021!$F$9:$F$93*EXP(-Fperm_SI_Woolf2021!$I$9:$I$93*$C83*IF(AC$58=Fperm_SI_Woolf2021!$E$9:$E$93,1,EXP(LN((1.1*(Fperm_SI_Woolf2021!$E$9:$E$93-AC$58)-63.1579*EXP(-0.19*Fperm_SI_Woolf2021!$E$9:$E$93)+63.1579*EXP(-0.19*AC$58))/(Fperm_SI_Woolf2021!$E$9:$E$93-AC$58))*(AC$58-Fperm_SI_Woolf2021!$E$9:$E$93)/10))) + Fperm_SI_Woolf2021!$G$9:$G$93*EXP(-Fperm_SI_Woolf2021!$J$9:$J$93*$C83*IF(AC$58=Fperm_SI_Woolf2021!$E$9:$E$93,1,EXP(LN((1.1*(Fperm_SI_Woolf2021!$E$9:$E$93-AC$58)-63.1579*EXP(-0.19*Fperm_SI_Woolf2021!$E$9:$E$93)+63.1579*EXP(-0.19*AC$58))/(Fperm_SI_Woolf2021!$E$9:$E$93-AC$58))*(AC$58-Fperm_SI_Woolf2021!$E$9:$E$93)/10))) + Fperm_SI_Woolf2021!$H$9:$H$93*EXP(-Fperm_SI_Woolf2021!$K$9:$K$93*$C83*IF(AC$58=Fperm_SI_Woolf2021!$E$9:$E$93,1,EXP(LN((1.1*(Fperm_SI_Woolf2021!$E$9:$E$93-AC$58)-63.1579*EXP(-0.19*Fperm_SI_Woolf2021!$E$9:$E$93)+63.1579*EXP(-0.19*AC$58))/(Fperm_SI_Woolf2021!$E$9:$E$93-AC$58))*(AC$58-Fperm_SI_Woolf2021!$E$9:$E$93)/10))),Fperm_SI_Woolf2021!$D$9:$D$93)*AC$57+INTERCEPT(Fperm_SI_Woolf2021!$F$9:$F$93*EXP(-Fperm_SI_Woolf2021!$I$9:$I$93*$C83*IF(AC$58=Fperm_SI_Woolf2021!$E$9:$E$93,1,EXP(LN((1.1*(Fperm_SI_Woolf2021!$E$9:$E$93-AC$58)-63.1579*EXP(-0.19*Fperm_SI_Woolf2021!$E$9:$E$93)+63.1579*EXP(-0.19*AC$58))/(Fperm_SI_Woolf2021!$E$9:$E$93-AC$58))*(AC$58-Fperm_SI_Woolf2021!$E$9:$E$93)/10))) + Fperm_SI_Woolf2021!$G$9:$G$93*EXP(-Fperm_SI_Woolf2021!$J$9:$J$93*$C83*IF(AC$58=Fperm_SI_Woolf2021!$E$9:$E$93,1,EXP(LN((1.1*(Fperm_SI_Woolf2021!$E$9:$E$93-AC$58)-63.1579*EXP(-0.19*Fperm_SI_Woolf2021!$E$9:$E$93)+63.1579*EXP(-0.19*AC$58))/(Fperm_SI_Woolf2021!$E$9:$E$93-AC$58))*(AC$58-Fperm_SI_Woolf2021!$E$9:$E$93)/10))) + Fperm_SI_Woolf2021!$H$9:$H$93*EXP(-Fperm_SI_Woolf2021!$K$9:$K$93*$C83*IF(AC$58=Fperm_SI_Woolf2021!$E$9:$E$93,1,EXP(LN((1.1*(Fperm_SI_Woolf2021!$E$9:$E$93-AC$58)-63.1579*EXP(-0.19*Fperm_SI_Woolf2021!$E$9:$E$93)+63.1579*EXP(-0.19*AC$58))/(Fperm_SI_Woolf2021!$E$9:$E$93-AC$58))*(AC$58-Fperm_SI_Woolf2021!$E$9:$E$93)/10))),Fperm_SI_Woolf2021!$D$9:$D$93))</f>
        <v>0.61174913320425339</v>
      </c>
      <c r="AD83" s="51" cm="1">
        <f t="array" ref="AD83">MIN(1,SLOPE(Fperm_SI_Woolf2021!$F$9:$F$93*EXP(-Fperm_SI_Woolf2021!$I$9:$I$93*$C83*IF(AD$58=Fperm_SI_Woolf2021!$E$9:$E$93,1,EXP(LN((1.1*(Fperm_SI_Woolf2021!$E$9:$E$93-AD$58)-63.1579*EXP(-0.19*Fperm_SI_Woolf2021!$E$9:$E$93)+63.1579*EXP(-0.19*AD$58))/(Fperm_SI_Woolf2021!$E$9:$E$93-AD$58))*(AD$58-Fperm_SI_Woolf2021!$E$9:$E$93)/10))) + Fperm_SI_Woolf2021!$G$9:$G$93*EXP(-Fperm_SI_Woolf2021!$J$9:$J$93*$C83*IF(AD$58=Fperm_SI_Woolf2021!$E$9:$E$93,1,EXP(LN((1.1*(Fperm_SI_Woolf2021!$E$9:$E$93-AD$58)-63.1579*EXP(-0.19*Fperm_SI_Woolf2021!$E$9:$E$93)+63.1579*EXP(-0.19*AD$58))/(Fperm_SI_Woolf2021!$E$9:$E$93-AD$58))*(AD$58-Fperm_SI_Woolf2021!$E$9:$E$93)/10))) + Fperm_SI_Woolf2021!$H$9:$H$93*EXP(-Fperm_SI_Woolf2021!$K$9:$K$93*$C83*IF(AD$58=Fperm_SI_Woolf2021!$E$9:$E$93,1,EXP(LN((1.1*(Fperm_SI_Woolf2021!$E$9:$E$93-AD$58)-63.1579*EXP(-0.19*Fperm_SI_Woolf2021!$E$9:$E$93)+63.1579*EXP(-0.19*AD$58))/(Fperm_SI_Woolf2021!$E$9:$E$93-AD$58))*(AD$58-Fperm_SI_Woolf2021!$E$9:$E$93)/10))),Fperm_SI_Woolf2021!$D$9:$D$93)*AD$57+INTERCEPT(Fperm_SI_Woolf2021!$F$9:$F$93*EXP(-Fperm_SI_Woolf2021!$I$9:$I$93*$C83*IF(AD$58=Fperm_SI_Woolf2021!$E$9:$E$93,1,EXP(LN((1.1*(Fperm_SI_Woolf2021!$E$9:$E$93-AD$58)-63.1579*EXP(-0.19*Fperm_SI_Woolf2021!$E$9:$E$93)+63.1579*EXP(-0.19*AD$58))/(Fperm_SI_Woolf2021!$E$9:$E$93-AD$58))*(AD$58-Fperm_SI_Woolf2021!$E$9:$E$93)/10))) + Fperm_SI_Woolf2021!$G$9:$G$93*EXP(-Fperm_SI_Woolf2021!$J$9:$J$93*$C83*IF(AD$58=Fperm_SI_Woolf2021!$E$9:$E$93,1,EXP(LN((1.1*(Fperm_SI_Woolf2021!$E$9:$E$93-AD$58)-63.1579*EXP(-0.19*Fperm_SI_Woolf2021!$E$9:$E$93)+63.1579*EXP(-0.19*AD$58))/(Fperm_SI_Woolf2021!$E$9:$E$93-AD$58))*(AD$58-Fperm_SI_Woolf2021!$E$9:$E$93)/10))) + Fperm_SI_Woolf2021!$H$9:$H$93*EXP(-Fperm_SI_Woolf2021!$K$9:$K$93*$C83*IF(AD$58=Fperm_SI_Woolf2021!$E$9:$E$93,1,EXP(LN((1.1*(Fperm_SI_Woolf2021!$E$9:$E$93-AD$58)-63.1579*EXP(-0.19*Fperm_SI_Woolf2021!$E$9:$E$93)+63.1579*EXP(-0.19*AD$58))/(Fperm_SI_Woolf2021!$E$9:$E$93-AD$58))*(AD$58-Fperm_SI_Woolf2021!$E$9:$E$93)/10))),Fperm_SI_Woolf2021!$D$9:$D$93))</f>
        <v>0.57901793711667593</v>
      </c>
      <c r="AE83" s="51" cm="1">
        <f t="array" ref="AE83">MIN(1,SLOPE(Fperm_SI_Woolf2021!$F$9:$F$93*EXP(-Fperm_SI_Woolf2021!$I$9:$I$93*$C83*IF(AE$58=Fperm_SI_Woolf2021!$E$9:$E$93,1,EXP(LN((1.1*(Fperm_SI_Woolf2021!$E$9:$E$93-AE$58)-63.1579*EXP(-0.19*Fperm_SI_Woolf2021!$E$9:$E$93)+63.1579*EXP(-0.19*AE$58))/(Fperm_SI_Woolf2021!$E$9:$E$93-AE$58))*(AE$58-Fperm_SI_Woolf2021!$E$9:$E$93)/10))) + Fperm_SI_Woolf2021!$G$9:$G$93*EXP(-Fperm_SI_Woolf2021!$J$9:$J$93*$C83*IF(AE$58=Fperm_SI_Woolf2021!$E$9:$E$93,1,EXP(LN((1.1*(Fperm_SI_Woolf2021!$E$9:$E$93-AE$58)-63.1579*EXP(-0.19*Fperm_SI_Woolf2021!$E$9:$E$93)+63.1579*EXP(-0.19*AE$58))/(Fperm_SI_Woolf2021!$E$9:$E$93-AE$58))*(AE$58-Fperm_SI_Woolf2021!$E$9:$E$93)/10))) + Fperm_SI_Woolf2021!$H$9:$H$93*EXP(-Fperm_SI_Woolf2021!$K$9:$K$93*$C83*IF(AE$58=Fperm_SI_Woolf2021!$E$9:$E$93,1,EXP(LN((1.1*(Fperm_SI_Woolf2021!$E$9:$E$93-AE$58)-63.1579*EXP(-0.19*Fperm_SI_Woolf2021!$E$9:$E$93)+63.1579*EXP(-0.19*AE$58))/(Fperm_SI_Woolf2021!$E$9:$E$93-AE$58))*(AE$58-Fperm_SI_Woolf2021!$E$9:$E$93)/10))),Fperm_SI_Woolf2021!$D$9:$D$93)*AE$57+INTERCEPT(Fperm_SI_Woolf2021!$F$9:$F$93*EXP(-Fperm_SI_Woolf2021!$I$9:$I$93*$C83*IF(AE$58=Fperm_SI_Woolf2021!$E$9:$E$93,1,EXP(LN((1.1*(Fperm_SI_Woolf2021!$E$9:$E$93-AE$58)-63.1579*EXP(-0.19*Fperm_SI_Woolf2021!$E$9:$E$93)+63.1579*EXP(-0.19*AE$58))/(Fperm_SI_Woolf2021!$E$9:$E$93-AE$58))*(AE$58-Fperm_SI_Woolf2021!$E$9:$E$93)/10))) + Fperm_SI_Woolf2021!$G$9:$G$93*EXP(-Fperm_SI_Woolf2021!$J$9:$J$93*$C83*IF(AE$58=Fperm_SI_Woolf2021!$E$9:$E$93,1,EXP(LN((1.1*(Fperm_SI_Woolf2021!$E$9:$E$93-AE$58)-63.1579*EXP(-0.19*Fperm_SI_Woolf2021!$E$9:$E$93)+63.1579*EXP(-0.19*AE$58))/(Fperm_SI_Woolf2021!$E$9:$E$93-AE$58))*(AE$58-Fperm_SI_Woolf2021!$E$9:$E$93)/10))) + Fperm_SI_Woolf2021!$H$9:$H$93*EXP(-Fperm_SI_Woolf2021!$K$9:$K$93*$C83*IF(AE$58=Fperm_SI_Woolf2021!$E$9:$E$93,1,EXP(LN((1.1*(Fperm_SI_Woolf2021!$E$9:$E$93-AE$58)-63.1579*EXP(-0.19*Fperm_SI_Woolf2021!$E$9:$E$93)+63.1579*EXP(-0.19*AE$58))/(Fperm_SI_Woolf2021!$E$9:$E$93-AE$58))*(AE$58-Fperm_SI_Woolf2021!$E$9:$E$93)/10))),Fperm_SI_Woolf2021!$D$9:$D$93))</f>
        <v>0.54628674102909835</v>
      </c>
      <c r="AF83" s="51" cm="1">
        <f t="array" ref="AF83">MIN(1,SLOPE(Fperm_SI_Woolf2021!$F$9:$F$93*EXP(-Fperm_SI_Woolf2021!$I$9:$I$93*$C83*IF(AF$58=Fperm_SI_Woolf2021!$E$9:$E$93,1,EXP(LN((1.1*(Fperm_SI_Woolf2021!$E$9:$E$93-AF$58)-63.1579*EXP(-0.19*Fperm_SI_Woolf2021!$E$9:$E$93)+63.1579*EXP(-0.19*AF$58))/(Fperm_SI_Woolf2021!$E$9:$E$93-AF$58))*(AF$58-Fperm_SI_Woolf2021!$E$9:$E$93)/10))) + Fperm_SI_Woolf2021!$G$9:$G$93*EXP(-Fperm_SI_Woolf2021!$J$9:$J$93*$C83*IF(AF$58=Fperm_SI_Woolf2021!$E$9:$E$93,1,EXP(LN((1.1*(Fperm_SI_Woolf2021!$E$9:$E$93-AF$58)-63.1579*EXP(-0.19*Fperm_SI_Woolf2021!$E$9:$E$93)+63.1579*EXP(-0.19*AF$58))/(Fperm_SI_Woolf2021!$E$9:$E$93-AF$58))*(AF$58-Fperm_SI_Woolf2021!$E$9:$E$93)/10))) + Fperm_SI_Woolf2021!$H$9:$H$93*EXP(-Fperm_SI_Woolf2021!$K$9:$K$93*$C83*IF(AF$58=Fperm_SI_Woolf2021!$E$9:$E$93,1,EXP(LN((1.1*(Fperm_SI_Woolf2021!$E$9:$E$93-AF$58)-63.1579*EXP(-0.19*Fperm_SI_Woolf2021!$E$9:$E$93)+63.1579*EXP(-0.19*AF$58))/(Fperm_SI_Woolf2021!$E$9:$E$93-AF$58))*(AF$58-Fperm_SI_Woolf2021!$E$9:$E$93)/10))),Fperm_SI_Woolf2021!$D$9:$D$93)*AF$57+INTERCEPT(Fperm_SI_Woolf2021!$F$9:$F$93*EXP(-Fperm_SI_Woolf2021!$I$9:$I$93*$C83*IF(AF$58=Fperm_SI_Woolf2021!$E$9:$E$93,1,EXP(LN((1.1*(Fperm_SI_Woolf2021!$E$9:$E$93-AF$58)-63.1579*EXP(-0.19*Fperm_SI_Woolf2021!$E$9:$E$93)+63.1579*EXP(-0.19*AF$58))/(Fperm_SI_Woolf2021!$E$9:$E$93-AF$58))*(AF$58-Fperm_SI_Woolf2021!$E$9:$E$93)/10))) + Fperm_SI_Woolf2021!$G$9:$G$93*EXP(-Fperm_SI_Woolf2021!$J$9:$J$93*$C83*IF(AF$58=Fperm_SI_Woolf2021!$E$9:$E$93,1,EXP(LN((1.1*(Fperm_SI_Woolf2021!$E$9:$E$93-AF$58)-63.1579*EXP(-0.19*Fperm_SI_Woolf2021!$E$9:$E$93)+63.1579*EXP(-0.19*AF$58))/(Fperm_SI_Woolf2021!$E$9:$E$93-AF$58))*(AF$58-Fperm_SI_Woolf2021!$E$9:$E$93)/10))) + Fperm_SI_Woolf2021!$H$9:$H$93*EXP(-Fperm_SI_Woolf2021!$K$9:$K$93*$C83*IF(AF$58=Fperm_SI_Woolf2021!$E$9:$E$93,1,EXP(LN((1.1*(Fperm_SI_Woolf2021!$E$9:$E$93-AF$58)-63.1579*EXP(-0.19*Fperm_SI_Woolf2021!$E$9:$E$93)+63.1579*EXP(-0.19*AF$58))/(Fperm_SI_Woolf2021!$E$9:$E$93-AF$58))*(AF$58-Fperm_SI_Woolf2021!$E$9:$E$93)/10))),Fperm_SI_Woolf2021!$D$9:$D$93))</f>
        <v>0.51355554494152089</v>
      </c>
      <c r="AG83" s="51" cm="1">
        <f t="array" ref="AG83">MIN(1,SLOPE(Fperm_SI_Woolf2021!$F$9:$F$93*EXP(-Fperm_SI_Woolf2021!$I$9:$I$93*$C83*IF(AG$58=Fperm_SI_Woolf2021!$E$9:$E$93,1,EXP(LN((1.1*(Fperm_SI_Woolf2021!$E$9:$E$93-AG$58)-63.1579*EXP(-0.19*Fperm_SI_Woolf2021!$E$9:$E$93)+63.1579*EXP(-0.19*AG$58))/(Fperm_SI_Woolf2021!$E$9:$E$93-AG$58))*(AG$58-Fperm_SI_Woolf2021!$E$9:$E$93)/10))) + Fperm_SI_Woolf2021!$G$9:$G$93*EXP(-Fperm_SI_Woolf2021!$J$9:$J$93*$C83*IF(AG$58=Fperm_SI_Woolf2021!$E$9:$E$93,1,EXP(LN((1.1*(Fperm_SI_Woolf2021!$E$9:$E$93-AG$58)-63.1579*EXP(-0.19*Fperm_SI_Woolf2021!$E$9:$E$93)+63.1579*EXP(-0.19*AG$58))/(Fperm_SI_Woolf2021!$E$9:$E$93-AG$58))*(AG$58-Fperm_SI_Woolf2021!$E$9:$E$93)/10))) + Fperm_SI_Woolf2021!$H$9:$H$93*EXP(-Fperm_SI_Woolf2021!$K$9:$K$93*$C83*IF(AG$58=Fperm_SI_Woolf2021!$E$9:$E$93,1,EXP(LN((1.1*(Fperm_SI_Woolf2021!$E$9:$E$93-AG$58)-63.1579*EXP(-0.19*Fperm_SI_Woolf2021!$E$9:$E$93)+63.1579*EXP(-0.19*AG$58))/(Fperm_SI_Woolf2021!$E$9:$E$93-AG$58))*(AG$58-Fperm_SI_Woolf2021!$E$9:$E$93)/10))),Fperm_SI_Woolf2021!$D$9:$D$93)*AG$57+INTERCEPT(Fperm_SI_Woolf2021!$F$9:$F$93*EXP(-Fperm_SI_Woolf2021!$I$9:$I$93*$C83*IF(AG$58=Fperm_SI_Woolf2021!$E$9:$E$93,1,EXP(LN((1.1*(Fperm_SI_Woolf2021!$E$9:$E$93-AG$58)-63.1579*EXP(-0.19*Fperm_SI_Woolf2021!$E$9:$E$93)+63.1579*EXP(-0.19*AG$58))/(Fperm_SI_Woolf2021!$E$9:$E$93-AG$58))*(AG$58-Fperm_SI_Woolf2021!$E$9:$E$93)/10))) + Fperm_SI_Woolf2021!$G$9:$G$93*EXP(-Fperm_SI_Woolf2021!$J$9:$J$93*$C83*IF(AG$58=Fperm_SI_Woolf2021!$E$9:$E$93,1,EXP(LN((1.1*(Fperm_SI_Woolf2021!$E$9:$E$93-AG$58)-63.1579*EXP(-0.19*Fperm_SI_Woolf2021!$E$9:$E$93)+63.1579*EXP(-0.19*AG$58))/(Fperm_SI_Woolf2021!$E$9:$E$93-AG$58))*(AG$58-Fperm_SI_Woolf2021!$E$9:$E$93)/10))) + Fperm_SI_Woolf2021!$H$9:$H$93*EXP(-Fperm_SI_Woolf2021!$K$9:$K$93*$C83*IF(AG$58=Fperm_SI_Woolf2021!$E$9:$E$93,1,EXP(LN((1.1*(Fperm_SI_Woolf2021!$E$9:$E$93-AG$58)-63.1579*EXP(-0.19*Fperm_SI_Woolf2021!$E$9:$E$93)+63.1579*EXP(-0.19*AG$58))/(Fperm_SI_Woolf2021!$E$9:$E$93-AG$58))*(AG$58-Fperm_SI_Woolf2021!$E$9:$E$93)/10))),Fperm_SI_Woolf2021!$D$9:$D$93))</f>
        <v>0.48082434885394337</v>
      </c>
      <c r="AH83" s="51" cm="1">
        <f t="array" ref="AH83">MIN(1,SLOPE(Fperm_SI_Woolf2021!$F$9:$F$93*EXP(-Fperm_SI_Woolf2021!$I$9:$I$93*$C83*IF(AH$58=Fperm_SI_Woolf2021!$E$9:$E$93,1,EXP(LN((1.1*(Fperm_SI_Woolf2021!$E$9:$E$93-AH$58)-63.1579*EXP(-0.19*Fperm_SI_Woolf2021!$E$9:$E$93)+63.1579*EXP(-0.19*AH$58))/(Fperm_SI_Woolf2021!$E$9:$E$93-AH$58))*(AH$58-Fperm_SI_Woolf2021!$E$9:$E$93)/10))) + Fperm_SI_Woolf2021!$G$9:$G$93*EXP(-Fperm_SI_Woolf2021!$J$9:$J$93*$C83*IF(AH$58=Fperm_SI_Woolf2021!$E$9:$E$93,1,EXP(LN((1.1*(Fperm_SI_Woolf2021!$E$9:$E$93-AH$58)-63.1579*EXP(-0.19*Fperm_SI_Woolf2021!$E$9:$E$93)+63.1579*EXP(-0.19*AH$58))/(Fperm_SI_Woolf2021!$E$9:$E$93-AH$58))*(AH$58-Fperm_SI_Woolf2021!$E$9:$E$93)/10))) + Fperm_SI_Woolf2021!$H$9:$H$93*EXP(-Fperm_SI_Woolf2021!$K$9:$K$93*$C83*IF(AH$58=Fperm_SI_Woolf2021!$E$9:$E$93,1,EXP(LN((1.1*(Fperm_SI_Woolf2021!$E$9:$E$93-AH$58)-63.1579*EXP(-0.19*Fperm_SI_Woolf2021!$E$9:$E$93)+63.1579*EXP(-0.19*AH$58))/(Fperm_SI_Woolf2021!$E$9:$E$93-AH$58))*(AH$58-Fperm_SI_Woolf2021!$E$9:$E$93)/10))),Fperm_SI_Woolf2021!$D$9:$D$93)*AH$57+INTERCEPT(Fperm_SI_Woolf2021!$F$9:$F$93*EXP(-Fperm_SI_Woolf2021!$I$9:$I$93*$C83*IF(AH$58=Fperm_SI_Woolf2021!$E$9:$E$93,1,EXP(LN((1.1*(Fperm_SI_Woolf2021!$E$9:$E$93-AH$58)-63.1579*EXP(-0.19*Fperm_SI_Woolf2021!$E$9:$E$93)+63.1579*EXP(-0.19*AH$58))/(Fperm_SI_Woolf2021!$E$9:$E$93-AH$58))*(AH$58-Fperm_SI_Woolf2021!$E$9:$E$93)/10))) + Fperm_SI_Woolf2021!$G$9:$G$93*EXP(-Fperm_SI_Woolf2021!$J$9:$J$93*$C83*IF(AH$58=Fperm_SI_Woolf2021!$E$9:$E$93,1,EXP(LN((1.1*(Fperm_SI_Woolf2021!$E$9:$E$93-AH$58)-63.1579*EXP(-0.19*Fperm_SI_Woolf2021!$E$9:$E$93)+63.1579*EXP(-0.19*AH$58))/(Fperm_SI_Woolf2021!$E$9:$E$93-AH$58))*(AH$58-Fperm_SI_Woolf2021!$E$9:$E$93)/10))) + Fperm_SI_Woolf2021!$H$9:$H$93*EXP(-Fperm_SI_Woolf2021!$K$9:$K$93*$C83*IF(AH$58=Fperm_SI_Woolf2021!$E$9:$E$93,1,EXP(LN((1.1*(Fperm_SI_Woolf2021!$E$9:$E$93-AH$58)-63.1579*EXP(-0.19*Fperm_SI_Woolf2021!$E$9:$E$93)+63.1579*EXP(-0.19*AH$58))/(Fperm_SI_Woolf2021!$E$9:$E$93-AH$58))*(AH$58-Fperm_SI_Woolf2021!$E$9:$E$93)/10))),Fperm_SI_Woolf2021!$D$9:$D$93))</f>
        <v>0.82321535190176709</v>
      </c>
      <c r="AI83" s="51" cm="1">
        <f t="array" ref="AI83">MIN(1,SLOPE(Fperm_SI_Woolf2021!$F$9:$F$93*EXP(-Fperm_SI_Woolf2021!$I$9:$I$93*$C83*IF(AI$58=Fperm_SI_Woolf2021!$E$9:$E$93,1,EXP(LN((1.1*(Fperm_SI_Woolf2021!$E$9:$E$93-AI$58)-63.1579*EXP(-0.19*Fperm_SI_Woolf2021!$E$9:$E$93)+63.1579*EXP(-0.19*AI$58))/(Fperm_SI_Woolf2021!$E$9:$E$93-AI$58))*(AI$58-Fperm_SI_Woolf2021!$E$9:$E$93)/10))) + Fperm_SI_Woolf2021!$G$9:$G$93*EXP(-Fperm_SI_Woolf2021!$J$9:$J$93*$C83*IF(AI$58=Fperm_SI_Woolf2021!$E$9:$E$93,1,EXP(LN((1.1*(Fperm_SI_Woolf2021!$E$9:$E$93-AI$58)-63.1579*EXP(-0.19*Fperm_SI_Woolf2021!$E$9:$E$93)+63.1579*EXP(-0.19*AI$58))/(Fperm_SI_Woolf2021!$E$9:$E$93-AI$58))*(AI$58-Fperm_SI_Woolf2021!$E$9:$E$93)/10))) + Fperm_SI_Woolf2021!$H$9:$H$93*EXP(-Fperm_SI_Woolf2021!$K$9:$K$93*$C83*IF(AI$58=Fperm_SI_Woolf2021!$E$9:$E$93,1,EXP(LN((1.1*(Fperm_SI_Woolf2021!$E$9:$E$93-AI$58)-63.1579*EXP(-0.19*Fperm_SI_Woolf2021!$E$9:$E$93)+63.1579*EXP(-0.19*AI$58))/(Fperm_SI_Woolf2021!$E$9:$E$93-AI$58))*(AI$58-Fperm_SI_Woolf2021!$E$9:$E$93)/10))),Fperm_SI_Woolf2021!$D$9:$D$93)*AI$57+INTERCEPT(Fperm_SI_Woolf2021!$F$9:$F$93*EXP(-Fperm_SI_Woolf2021!$I$9:$I$93*$C83*IF(AI$58=Fperm_SI_Woolf2021!$E$9:$E$93,1,EXP(LN((1.1*(Fperm_SI_Woolf2021!$E$9:$E$93-AI$58)-63.1579*EXP(-0.19*Fperm_SI_Woolf2021!$E$9:$E$93)+63.1579*EXP(-0.19*AI$58))/(Fperm_SI_Woolf2021!$E$9:$E$93-AI$58))*(AI$58-Fperm_SI_Woolf2021!$E$9:$E$93)/10))) + Fperm_SI_Woolf2021!$G$9:$G$93*EXP(-Fperm_SI_Woolf2021!$J$9:$J$93*$C83*IF(AI$58=Fperm_SI_Woolf2021!$E$9:$E$93,1,EXP(LN((1.1*(Fperm_SI_Woolf2021!$E$9:$E$93-AI$58)-63.1579*EXP(-0.19*Fperm_SI_Woolf2021!$E$9:$E$93)+63.1579*EXP(-0.19*AI$58))/(Fperm_SI_Woolf2021!$E$9:$E$93-AI$58))*(AI$58-Fperm_SI_Woolf2021!$E$9:$E$93)/10))) + Fperm_SI_Woolf2021!$H$9:$H$93*EXP(-Fperm_SI_Woolf2021!$K$9:$K$93*$C83*IF(AI$58=Fperm_SI_Woolf2021!$E$9:$E$93,1,EXP(LN((1.1*(Fperm_SI_Woolf2021!$E$9:$E$93-AI$58)-63.1579*EXP(-0.19*Fperm_SI_Woolf2021!$E$9:$E$93)+63.1579*EXP(-0.19*AI$58))/(Fperm_SI_Woolf2021!$E$9:$E$93-AI$58))*(AI$58-Fperm_SI_Woolf2021!$E$9:$E$93)/10))),Fperm_SI_Woolf2021!$D$9:$D$93))</f>
        <v>0.79103914890568006</v>
      </c>
      <c r="AJ83" s="51" cm="1">
        <f t="array" ref="AJ83">MIN(1,SLOPE(Fperm_SI_Woolf2021!$F$9:$F$93*EXP(-Fperm_SI_Woolf2021!$I$9:$I$93*$C83*IF(AJ$58=Fperm_SI_Woolf2021!$E$9:$E$93,1,EXP(LN((1.1*(Fperm_SI_Woolf2021!$E$9:$E$93-AJ$58)-63.1579*EXP(-0.19*Fperm_SI_Woolf2021!$E$9:$E$93)+63.1579*EXP(-0.19*AJ$58))/(Fperm_SI_Woolf2021!$E$9:$E$93-AJ$58))*(AJ$58-Fperm_SI_Woolf2021!$E$9:$E$93)/10))) + Fperm_SI_Woolf2021!$G$9:$G$93*EXP(-Fperm_SI_Woolf2021!$J$9:$J$93*$C83*IF(AJ$58=Fperm_SI_Woolf2021!$E$9:$E$93,1,EXP(LN((1.1*(Fperm_SI_Woolf2021!$E$9:$E$93-AJ$58)-63.1579*EXP(-0.19*Fperm_SI_Woolf2021!$E$9:$E$93)+63.1579*EXP(-0.19*AJ$58))/(Fperm_SI_Woolf2021!$E$9:$E$93-AJ$58))*(AJ$58-Fperm_SI_Woolf2021!$E$9:$E$93)/10))) + Fperm_SI_Woolf2021!$H$9:$H$93*EXP(-Fperm_SI_Woolf2021!$K$9:$K$93*$C83*IF(AJ$58=Fperm_SI_Woolf2021!$E$9:$E$93,1,EXP(LN((1.1*(Fperm_SI_Woolf2021!$E$9:$E$93-AJ$58)-63.1579*EXP(-0.19*Fperm_SI_Woolf2021!$E$9:$E$93)+63.1579*EXP(-0.19*AJ$58))/(Fperm_SI_Woolf2021!$E$9:$E$93-AJ$58))*(AJ$58-Fperm_SI_Woolf2021!$E$9:$E$93)/10))),Fperm_SI_Woolf2021!$D$9:$D$93)*AJ$57+INTERCEPT(Fperm_SI_Woolf2021!$F$9:$F$93*EXP(-Fperm_SI_Woolf2021!$I$9:$I$93*$C83*IF(AJ$58=Fperm_SI_Woolf2021!$E$9:$E$93,1,EXP(LN((1.1*(Fperm_SI_Woolf2021!$E$9:$E$93-AJ$58)-63.1579*EXP(-0.19*Fperm_SI_Woolf2021!$E$9:$E$93)+63.1579*EXP(-0.19*AJ$58))/(Fperm_SI_Woolf2021!$E$9:$E$93-AJ$58))*(AJ$58-Fperm_SI_Woolf2021!$E$9:$E$93)/10))) + Fperm_SI_Woolf2021!$G$9:$G$93*EXP(-Fperm_SI_Woolf2021!$J$9:$J$93*$C83*IF(AJ$58=Fperm_SI_Woolf2021!$E$9:$E$93,1,EXP(LN((1.1*(Fperm_SI_Woolf2021!$E$9:$E$93-AJ$58)-63.1579*EXP(-0.19*Fperm_SI_Woolf2021!$E$9:$E$93)+63.1579*EXP(-0.19*AJ$58))/(Fperm_SI_Woolf2021!$E$9:$E$93-AJ$58))*(AJ$58-Fperm_SI_Woolf2021!$E$9:$E$93)/10))) + Fperm_SI_Woolf2021!$H$9:$H$93*EXP(-Fperm_SI_Woolf2021!$K$9:$K$93*$C83*IF(AJ$58=Fperm_SI_Woolf2021!$E$9:$E$93,1,EXP(LN((1.1*(Fperm_SI_Woolf2021!$E$9:$E$93-AJ$58)-63.1579*EXP(-0.19*Fperm_SI_Woolf2021!$E$9:$E$93)+63.1579*EXP(-0.19*AJ$58))/(Fperm_SI_Woolf2021!$E$9:$E$93-AJ$58))*(AJ$58-Fperm_SI_Woolf2021!$E$9:$E$93)/10))),Fperm_SI_Woolf2021!$D$9:$D$93))</f>
        <v>0.75886294590959313</v>
      </c>
      <c r="AK83" s="51" cm="1">
        <f t="array" ref="AK83">MIN(1,SLOPE(Fperm_SI_Woolf2021!$F$9:$F$93*EXP(-Fperm_SI_Woolf2021!$I$9:$I$93*$C83*IF(AK$58=Fperm_SI_Woolf2021!$E$9:$E$93,1,EXP(LN((1.1*(Fperm_SI_Woolf2021!$E$9:$E$93-AK$58)-63.1579*EXP(-0.19*Fperm_SI_Woolf2021!$E$9:$E$93)+63.1579*EXP(-0.19*AK$58))/(Fperm_SI_Woolf2021!$E$9:$E$93-AK$58))*(AK$58-Fperm_SI_Woolf2021!$E$9:$E$93)/10))) + Fperm_SI_Woolf2021!$G$9:$G$93*EXP(-Fperm_SI_Woolf2021!$J$9:$J$93*$C83*IF(AK$58=Fperm_SI_Woolf2021!$E$9:$E$93,1,EXP(LN((1.1*(Fperm_SI_Woolf2021!$E$9:$E$93-AK$58)-63.1579*EXP(-0.19*Fperm_SI_Woolf2021!$E$9:$E$93)+63.1579*EXP(-0.19*AK$58))/(Fperm_SI_Woolf2021!$E$9:$E$93-AK$58))*(AK$58-Fperm_SI_Woolf2021!$E$9:$E$93)/10))) + Fperm_SI_Woolf2021!$H$9:$H$93*EXP(-Fperm_SI_Woolf2021!$K$9:$K$93*$C83*IF(AK$58=Fperm_SI_Woolf2021!$E$9:$E$93,1,EXP(LN((1.1*(Fperm_SI_Woolf2021!$E$9:$E$93-AK$58)-63.1579*EXP(-0.19*Fperm_SI_Woolf2021!$E$9:$E$93)+63.1579*EXP(-0.19*AK$58))/(Fperm_SI_Woolf2021!$E$9:$E$93-AK$58))*(AK$58-Fperm_SI_Woolf2021!$E$9:$E$93)/10))),Fperm_SI_Woolf2021!$D$9:$D$93)*AK$57+INTERCEPT(Fperm_SI_Woolf2021!$F$9:$F$93*EXP(-Fperm_SI_Woolf2021!$I$9:$I$93*$C83*IF(AK$58=Fperm_SI_Woolf2021!$E$9:$E$93,1,EXP(LN((1.1*(Fperm_SI_Woolf2021!$E$9:$E$93-AK$58)-63.1579*EXP(-0.19*Fperm_SI_Woolf2021!$E$9:$E$93)+63.1579*EXP(-0.19*AK$58))/(Fperm_SI_Woolf2021!$E$9:$E$93-AK$58))*(AK$58-Fperm_SI_Woolf2021!$E$9:$E$93)/10))) + Fperm_SI_Woolf2021!$G$9:$G$93*EXP(-Fperm_SI_Woolf2021!$J$9:$J$93*$C83*IF(AK$58=Fperm_SI_Woolf2021!$E$9:$E$93,1,EXP(LN((1.1*(Fperm_SI_Woolf2021!$E$9:$E$93-AK$58)-63.1579*EXP(-0.19*Fperm_SI_Woolf2021!$E$9:$E$93)+63.1579*EXP(-0.19*AK$58))/(Fperm_SI_Woolf2021!$E$9:$E$93-AK$58))*(AK$58-Fperm_SI_Woolf2021!$E$9:$E$93)/10))) + Fperm_SI_Woolf2021!$H$9:$H$93*EXP(-Fperm_SI_Woolf2021!$K$9:$K$93*$C83*IF(AK$58=Fperm_SI_Woolf2021!$E$9:$E$93,1,EXP(LN((1.1*(Fperm_SI_Woolf2021!$E$9:$E$93-AK$58)-63.1579*EXP(-0.19*Fperm_SI_Woolf2021!$E$9:$E$93)+63.1579*EXP(-0.19*AK$58))/(Fperm_SI_Woolf2021!$E$9:$E$93-AK$58))*(AK$58-Fperm_SI_Woolf2021!$E$9:$E$93)/10))),Fperm_SI_Woolf2021!$D$9:$D$93))</f>
        <v>0.7266867429135061</v>
      </c>
      <c r="AL83" s="51" cm="1">
        <f t="array" ref="AL83">MIN(1,SLOPE(Fperm_SI_Woolf2021!$F$9:$F$93*EXP(-Fperm_SI_Woolf2021!$I$9:$I$93*$C83*IF(AL$58=Fperm_SI_Woolf2021!$E$9:$E$93,1,EXP(LN((1.1*(Fperm_SI_Woolf2021!$E$9:$E$93-AL$58)-63.1579*EXP(-0.19*Fperm_SI_Woolf2021!$E$9:$E$93)+63.1579*EXP(-0.19*AL$58))/(Fperm_SI_Woolf2021!$E$9:$E$93-AL$58))*(AL$58-Fperm_SI_Woolf2021!$E$9:$E$93)/10))) + Fperm_SI_Woolf2021!$G$9:$G$93*EXP(-Fperm_SI_Woolf2021!$J$9:$J$93*$C83*IF(AL$58=Fperm_SI_Woolf2021!$E$9:$E$93,1,EXP(LN((1.1*(Fperm_SI_Woolf2021!$E$9:$E$93-AL$58)-63.1579*EXP(-0.19*Fperm_SI_Woolf2021!$E$9:$E$93)+63.1579*EXP(-0.19*AL$58))/(Fperm_SI_Woolf2021!$E$9:$E$93-AL$58))*(AL$58-Fperm_SI_Woolf2021!$E$9:$E$93)/10))) + Fperm_SI_Woolf2021!$H$9:$H$93*EXP(-Fperm_SI_Woolf2021!$K$9:$K$93*$C83*IF(AL$58=Fperm_SI_Woolf2021!$E$9:$E$93,1,EXP(LN((1.1*(Fperm_SI_Woolf2021!$E$9:$E$93-AL$58)-63.1579*EXP(-0.19*Fperm_SI_Woolf2021!$E$9:$E$93)+63.1579*EXP(-0.19*AL$58))/(Fperm_SI_Woolf2021!$E$9:$E$93-AL$58))*(AL$58-Fperm_SI_Woolf2021!$E$9:$E$93)/10))),Fperm_SI_Woolf2021!$D$9:$D$93)*AL$57+INTERCEPT(Fperm_SI_Woolf2021!$F$9:$F$93*EXP(-Fperm_SI_Woolf2021!$I$9:$I$93*$C83*IF(AL$58=Fperm_SI_Woolf2021!$E$9:$E$93,1,EXP(LN((1.1*(Fperm_SI_Woolf2021!$E$9:$E$93-AL$58)-63.1579*EXP(-0.19*Fperm_SI_Woolf2021!$E$9:$E$93)+63.1579*EXP(-0.19*AL$58))/(Fperm_SI_Woolf2021!$E$9:$E$93-AL$58))*(AL$58-Fperm_SI_Woolf2021!$E$9:$E$93)/10))) + Fperm_SI_Woolf2021!$G$9:$G$93*EXP(-Fperm_SI_Woolf2021!$J$9:$J$93*$C83*IF(AL$58=Fperm_SI_Woolf2021!$E$9:$E$93,1,EXP(LN((1.1*(Fperm_SI_Woolf2021!$E$9:$E$93-AL$58)-63.1579*EXP(-0.19*Fperm_SI_Woolf2021!$E$9:$E$93)+63.1579*EXP(-0.19*AL$58))/(Fperm_SI_Woolf2021!$E$9:$E$93-AL$58))*(AL$58-Fperm_SI_Woolf2021!$E$9:$E$93)/10))) + Fperm_SI_Woolf2021!$H$9:$H$93*EXP(-Fperm_SI_Woolf2021!$K$9:$K$93*$C83*IF(AL$58=Fperm_SI_Woolf2021!$E$9:$E$93,1,EXP(LN((1.1*(Fperm_SI_Woolf2021!$E$9:$E$93-AL$58)-63.1579*EXP(-0.19*Fperm_SI_Woolf2021!$E$9:$E$93)+63.1579*EXP(-0.19*AL$58))/(Fperm_SI_Woolf2021!$E$9:$E$93-AL$58))*(AL$58-Fperm_SI_Woolf2021!$E$9:$E$93)/10))),Fperm_SI_Woolf2021!$D$9:$D$93))</f>
        <v>0.69451053991741918</v>
      </c>
      <c r="AM83" s="51" cm="1">
        <f t="array" ref="AM83">MIN(1,SLOPE(Fperm_SI_Woolf2021!$F$9:$F$93*EXP(-Fperm_SI_Woolf2021!$I$9:$I$93*$C83*IF(AM$58=Fperm_SI_Woolf2021!$E$9:$E$93,1,EXP(LN((1.1*(Fperm_SI_Woolf2021!$E$9:$E$93-AM$58)-63.1579*EXP(-0.19*Fperm_SI_Woolf2021!$E$9:$E$93)+63.1579*EXP(-0.19*AM$58))/(Fperm_SI_Woolf2021!$E$9:$E$93-AM$58))*(AM$58-Fperm_SI_Woolf2021!$E$9:$E$93)/10))) + Fperm_SI_Woolf2021!$G$9:$G$93*EXP(-Fperm_SI_Woolf2021!$J$9:$J$93*$C83*IF(AM$58=Fperm_SI_Woolf2021!$E$9:$E$93,1,EXP(LN((1.1*(Fperm_SI_Woolf2021!$E$9:$E$93-AM$58)-63.1579*EXP(-0.19*Fperm_SI_Woolf2021!$E$9:$E$93)+63.1579*EXP(-0.19*AM$58))/(Fperm_SI_Woolf2021!$E$9:$E$93-AM$58))*(AM$58-Fperm_SI_Woolf2021!$E$9:$E$93)/10))) + Fperm_SI_Woolf2021!$H$9:$H$93*EXP(-Fperm_SI_Woolf2021!$K$9:$K$93*$C83*IF(AM$58=Fperm_SI_Woolf2021!$E$9:$E$93,1,EXP(LN((1.1*(Fperm_SI_Woolf2021!$E$9:$E$93-AM$58)-63.1579*EXP(-0.19*Fperm_SI_Woolf2021!$E$9:$E$93)+63.1579*EXP(-0.19*AM$58))/(Fperm_SI_Woolf2021!$E$9:$E$93-AM$58))*(AM$58-Fperm_SI_Woolf2021!$E$9:$E$93)/10))),Fperm_SI_Woolf2021!$D$9:$D$93)*AM$57+INTERCEPT(Fperm_SI_Woolf2021!$F$9:$F$93*EXP(-Fperm_SI_Woolf2021!$I$9:$I$93*$C83*IF(AM$58=Fperm_SI_Woolf2021!$E$9:$E$93,1,EXP(LN((1.1*(Fperm_SI_Woolf2021!$E$9:$E$93-AM$58)-63.1579*EXP(-0.19*Fperm_SI_Woolf2021!$E$9:$E$93)+63.1579*EXP(-0.19*AM$58))/(Fperm_SI_Woolf2021!$E$9:$E$93-AM$58))*(AM$58-Fperm_SI_Woolf2021!$E$9:$E$93)/10))) + Fperm_SI_Woolf2021!$G$9:$G$93*EXP(-Fperm_SI_Woolf2021!$J$9:$J$93*$C83*IF(AM$58=Fperm_SI_Woolf2021!$E$9:$E$93,1,EXP(LN((1.1*(Fperm_SI_Woolf2021!$E$9:$E$93-AM$58)-63.1579*EXP(-0.19*Fperm_SI_Woolf2021!$E$9:$E$93)+63.1579*EXP(-0.19*AM$58))/(Fperm_SI_Woolf2021!$E$9:$E$93-AM$58))*(AM$58-Fperm_SI_Woolf2021!$E$9:$E$93)/10))) + Fperm_SI_Woolf2021!$H$9:$H$93*EXP(-Fperm_SI_Woolf2021!$K$9:$K$93*$C83*IF(AM$58=Fperm_SI_Woolf2021!$E$9:$E$93,1,EXP(LN((1.1*(Fperm_SI_Woolf2021!$E$9:$E$93-AM$58)-63.1579*EXP(-0.19*Fperm_SI_Woolf2021!$E$9:$E$93)+63.1579*EXP(-0.19*AM$58))/(Fperm_SI_Woolf2021!$E$9:$E$93-AM$58))*(AM$58-Fperm_SI_Woolf2021!$E$9:$E$93)/10))),Fperm_SI_Woolf2021!$D$9:$D$93))</f>
        <v>0.66233433692133226</v>
      </c>
      <c r="AN83" s="51" cm="1">
        <f t="array" ref="AN83">MIN(1,SLOPE(Fperm_SI_Woolf2021!$F$9:$F$93*EXP(-Fperm_SI_Woolf2021!$I$9:$I$93*$C83*IF(AN$58=Fperm_SI_Woolf2021!$E$9:$E$93,1,EXP(LN((1.1*(Fperm_SI_Woolf2021!$E$9:$E$93-AN$58)-63.1579*EXP(-0.19*Fperm_SI_Woolf2021!$E$9:$E$93)+63.1579*EXP(-0.19*AN$58))/(Fperm_SI_Woolf2021!$E$9:$E$93-AN$58))*(AN$58-Fperm_SI_Woolf2021!$E$9:$E$93)/10))) + Fperm_SI_Woolf2021!$G$9:$G$93*EXP(-Fperm_SI_Woolf2021!$J$9:$J$93*$C83*IF(AN$58=Fperm_SI_Woolf2021!$E$9:$E$93,1,EXP(LN((1.1*(Fperm_SI_Woolf2021!$E$9:$E$93-AN$58)-63.1579*EXP(-0.19*Fperm_SI_Woolf2021!$E$9:$E$93)+63.1579*EXP(-0.19*AN$58))/(Fperm_SI_Woolf2021!$E$9:$E$93-AN$58))*(AN$58-Fperm_SI_Woolf2021!$E$9:$E$93)/10))) + Fperm_SI_Woolf2021!$H$9:$H$93*EXP(-Fperm_SI_Woolf2021!$K$9:$K$93*$C83*IF(AN$58=Fperm_SI_Woolf2021!$E$9:$E$93,1,EXP(LN((1.1*(Fperm_SI_Woolf2021!$E$9:$E$93-AN$58)-63.1579*EXP(-0.19*Fperm_SI_Woolf2021!$E$9:$E$93)+63.1579*EXP(-0.19*AN$58))/(Fperm_SI_Woolf2021!$E$9:$E$93-AN$58))*(AN$58-Fperm_SI_Woolf2021!$E$9:$E$93)/10))),Fperm_SI_Woolf2021!$D$9:$D$93)*AN$57+INTERCEPT(Fperm_SI_Woolf2021!$F$9:$F$93*EXP(-Fperm_SI_Woolf2021!$I$9:$I$93*$C83*IF(AN$58=Fperm_SI_Woolf2021!$E$9:$E$93,1,EXP(LN((1.1*(Fperm_SI_Woolf2021!$E$9:$E$93-AN$58)-63.1579*EXP(-0.19*Fperm_SI_Woolf2021!$E$9:$E$93)+63.1579*EXP(-0.19*AN$58))/(Fperm_SI_Woolf2021!$E$9:$E$93-AN$58))*(AN$58-Fperm_SI_Woolf2021!$E$9:$E$93)/10))) + Fperm_SI_Woolf2021!$G$9:$G$93*EXP(-Fperm_SI_Woolf2021!$J$9:$J$93*$C83*IF(AN$58=Fperm_SI_Woolf2021!$E$9:$E$93,1,EXP(LN((1.1*(Fperm_SI_Woolf2021!$E$9:$E$93-AN$58)-63.1579*EXP(-0.19*Fperm_SI_Woolf2021!$E$9:$E$93)+63.1579*EXP(-0.19*AN$58))/(Fperm_SI_Woolf2021!$E$9:$E$93-AN$58))*(AN$58-Fperm_SI_Woolf2021!$E$9:$E$93)/10))) + Fperm_SI_Woolf2021!$H$9:$H$93*EXP(-Fperm_SI_Woolf2021!$K$9:$K$93*$C83*IF(AN$58=Fperm_SI_Woolf2021!$E$9:$E$93,1,EXP(LN((1.1*(Fperm_SI_Woolf2021!$E$9:$E$93-AN$58)-63.1579*EXP(-0.19*Fperm_SI_Woolf2021!$E$9:$E$93)+63.1579*EXP(-0.19*AN$58))/(Fperm_SI_Woolf2021!$E$9:$E$93-AN$58))*(AN$58-Fperm_SI_Woolf2021!$E$9:$E$93)/10))),Fperm_SI_Woolf2021!$D$9:$D$93))</f>
        <v>0.63015813392524522</v>
      </c>
      <c r="AO83" s="51" cm="1">
        <f t="array" ref="AO83">MIN(1,SLOPE(Fperm_SI_Woolf2021!$F$9:$F$93*EXP(-Fperm_SI_Woolf2021!$I$9:$I$93*$C83*IF(AO$58=Fperm_SI_Woolf2021!$E$9:$E$93,1,EXP(LN((1.1*(Fperm_SI_Woolf2021!$E$9:$E$93-AO$58)-63.1579*EXP(-0.19*Fperm_SI_Woolf2021!$E$9:$E$93)+63.1579*EXP(-0.19*AO$58))/(Fperm_SI_Woolf2021!$E$9:$E$93-AO$58))*(AO$58-Fperm_SI_Woolf2021!$E$9:$E$93)/10))) + Fperm_SI_Woolf2021!$G$9:$G$93*EXP(-Fperm_SI_Woolf2021!$J$9:$J$93*$C83*IF(AO$58=Fperm_SI_Woolf2021!$E$9:$E$93,1,EXP(LN((1.1*(Fperm_SI_Woolf2021!$E$9:$E$93-AO$58)-63.1579*EXP(-0.19*Fperm_SI_Woolf2021!$E$9:$E$93)+63.1579*EXP(-0.19*AO$58))/(Fperm_SI_Woolf2021!$E$9:$E$93-AO$58))*(AO$58-Fperm_SI_Woolf2021!$E$9:$E$93)/10))) + Fperm_SI_Woolf2021!$H$9:$H$93*EXP(-Fperm_SI_Woolf2021!$K$9:$K$93*$C83*IF(AO$58=Fperm_SI_Woolf2021!$E$9:$E$93,1,EXP(LN((1.1*(Fperm_SI_Woolf2021!$E$9:$E$93-AO$58)-63.1579*EXP(-0.19*Fperm_SI_Woolf2021!$E$9:$E$93)+63.1579*EXP(-0.19*AO$58))/(Fperm_SI_Woolf2021!$E$9:$E$93-AO$58))*(AO$58-Fperm_SI_Woolf2021!$E$9:$E$93)/10))),Fperm_SI_Woolf2021!$D$9:$D$93)*AO$57+INTERCEPT(Fperm_SI_Woolf2021!$F$9:$F$93*EXP(-Fperm_SI_Woolf2021!$I$9:$I$93*$C83*IF(AO$58=Fperm_SI_Woolf2021!$E$9:$E$93,1,EXP(LN((1.1*(Fperm_SI_Woolf2021!$E$9:$E$93-AO$58)-63.1579*EXP(-0.19*Fperm_SI_Woolf2021!$E$9:$E$93)+63.1579*EXP(-0.19*AO$58))/(Fperm_SI_Woolf2021!$E$9:$E$93-AO$58))*(AO$58-Fperm_SI_Woolf2021!$E$9:$E$93)/10))) + Fperm_SI_Woolf2021!$G$9:$G$93*EXP(-Fperm_SI_Woolf2021!$J$9:$J$93*$C83*IF(AO$58=Fperm_SI_Woolf2021!$E$9:$E$93,1,EXP(LN((1.1*(Fperm_SI_Woolf2021!$E$9:$E$93-AO$58)-63.1579*EXP(-0.19*Fperm_SI_Woolf2021!$E$9:$E$93)+63.1579*EXP(-0.19*AO$58))/(Fperm_SI_Woolf2021!$E$9:$E$93-AO$58))*(AO$58-Fperm_SI_Woolf2021!$E$9:$E$93)/10))) + Fperm_SI_Woolf2021!$H$9:$H$93*EXP(-Fperm_SI_Woolf2021!$K$9:$K$93*$C83*IF(AO$58=Fperm_SI_Woolf2021!$E$9:$E$93,1,EXP(LN((1.1*(Fperm_SI_Woolf2021!$E$9:$E$93-AO$58)-63.1579*EXP(-0.19*Fperm_SI_Woolf2021!$E$9:$E$93)+63.1579*EXP(-0.19*AO$58))/(Fperm_SI_Woolf2021!$E$9:$E$93-AO$58))*(AO$58-Fperm_SI_Woolf2021!$E$9:$E$93)/10))),Fperm_SI_Woolf2021!$D$9:$D$93))</f>
        <v>0.5979819309291583</v>
      </c>
      <c r="AP83" s="51" cm="1">
        <f t="array" ref="AP83">MIN(1,SLOPE(Fperm_SI_Woolf2021!$F$9:$F$93*EXP(-Fperm_SI_Woolf2021!$I$9:$I$93*$C83*IF(AP$58=Fperm_SI_Woolf2021!$E$9:$E$93,1,EXP(LN((1.1*(Fperm_SI_Woolf2021!$E$9:$E$93-AP$58)-63.1579*EXP(-0.19*Fperm_SI_Woolf2021!$E$9:$E$93)+63.1579*EXP(-0.19*AP$58))/(Fperm_SI_Woolf2021!$E$9:$E$93-AP$58))*(AP$58-Fperm_SI_Woolf2021!$E$9:$E$93)/10))) + Fperm_SI_Woolf2021!$G$9:$G$93*EXP(-Fperm_SI_Woolf2021!$J$9:$J$93*$C83*IF(AP$58=Fperm_SI_Woolf2021!$E$9:$E$93,1,EXP(LN((1.1*(Fperm_SI_Woolf2021!$E$9:$E$93-AP$58)-63.1579*EXP(-0.19*Fperm_SI_Woolf2021!$E$9:$E$93)+63.1579*EXP(-0.19*AP$58))/(Fperm_SI_Woolf2021!$E$9:$E$93-AP$58))*(AP$58-Fperm_SI_Woolf2021!$E$9:$E$93)/10))) + Fperm_SI_Woolf2021!$H$9:$H$93*EXP(-Fperm_SI_Woolf2021!$K$9:$K$93*$C83*IF(AP$58=Fperm_SI_Woolf2021!$E$9:$E$93,1,EXP(LN((1.1*(Fperm_SI_Woolf2021!$E$9:$E$93-AP$58)-63.1579*EXP(-0.19*Fperm_SI_Woolf2021!$E$9:$E$93)+63.1579*EXP(-0.19*AP$58))/(Fperm_SI_Woolf2021!$E$9:$E$93-AP$58))*(AP$58-Fperm_SI_Woolf2021!$E$9:$E$93)/10))),Fperm_SI_Woolf2021!$D$9:$D$93)*AP$57+INTERCEPT(Fperm_SI_Woolf2021!$F$9:$F$93*EXP(-Fperm_SI_Woolf2021!$I$9:$I$93*$C83*IF(AP$58=Fperm_SI_Woolf2021!$E$9:$E$93,1,EXP(LN((1.1*(Fperm_SI_Woolf2021!$E$9:$E$93-AP$58)-63.1579*EXP(-0.19*Fperm_SI_Woolf2021!$E$9:$E$93)+63.1579*EXP(-0.19*AP$58))/(Fperm_SI_Woolf2021!$E$9:$E$93-AP$58))*(AP$58-Fperm_SI_Woolf2021!$E$9:$E$93)/10))) + Fperm_SI_Woolf2021!$G$9:$G$93*EXP(-Fperm_SI_Woolf2021!$J$9:$J$93*$C83*IF(AP$58=Fperm_SI_Woolf2021!$E$9:$E$93,1,EXP(LN((1.1*(Fperm_SI_Woolf2021!$E$9:$E$93-AP$58)-63.1579*EXP(-0.19*Fperm_SI_Woolf2021!$E$9:$E$93)+63.1579*EXP(-0.19*AP$58))/(Fperm_SI_Woolf2021!$E$9:$E$93-AP$58))*(AP$58-Fperm_SI_Woolf2021!$E$9:$E$93)/10))) + Fperm_SI_Woolf2021!$H$9:$H$93*EXP(-Fperm_SI_Woolf2021!$K$9:$K$93*$C83*IF(AP$58=Fperm_SI_Woolf2021!$E$9:$E$93,1,EXP(LN((1.1*(Fperm_SI_Woolf2021!$E$9:$E$93-AP$58)-63.1579*EXP(-0.19*Fperm_SI_Woolf2021!$E$9:$E$93)+63.1579*EXP(-0.19*AP$58))/(Fperm_SI_Woolf2021!$E$9:$E$93-AP$58))*(AP$58-Fperm_SI_Woolf2021!$E$9:$E$93)/10))),Fperm_SI_Woolf2021!$D$9:$D$93))</f>
        <v>0.56580572793307127</v>
      </c>
      <c r="AQ83" s="51" cm="1">
        <f t="array" ref="AQ83">MIN(1,SLOPE(Fperm_SI_Woolf2021!$F$9:$F$93*EXP(-Fperm_SI_Woolf2021!$I$9:$I$93*$C83*IF(AQ$58=Fperm_SI_Woolf2021!$E$9:$E$93,1,EXP(LN((1.1*(Fperm_SI_Woolf2021!$E$9:$E$93-AQ$58)-63.1579*EXP(-0.19*Fperm_SI_Woolf2021!$E$9:$E$93)+63.1579*EXP(-0.19*AQ$58))/(Fperm_SI_Woolf2021!$E$9:$E$93-AQ$58))*(AQ$58-Fperm_SI_Woolf2021!$E$9:$E$93)/10))) + Fperm_SI_Woolf2021!$G$9:$G$93*EXP(-Fperm_SI_Woolf2021!$J$9:$J$93*$C83*IF(AQ$58=Fperm_SI_Woolf2021!$E$9:$E$93,1,EXP(LN((1.1*(Fperm_SI_Woolf2021!$E$9:$E$93-AQ$58)-63.1579*EXP(-0.19*Fperm_SI_Woolf2021!$E$9:$E$93)+63.1579*EXP(-0.19*AQ$58))/(Fperm_SI_Woolf2021!$E$9:$E$93-AQ$58))*(AQ$58-Fperm_SI_Woolf2021!$E$9:$E$93)/10))) + Fperm_SI_Woolf2021!$H$9:$H$93*EXP(-Fperm_SI_Woolf2021!$K$9:$K$93*$C83*IF(AQ$58=Fperm_SI_Woolf2021!$E$9:$E$93,1,EXP(LN((1.1*(Fperm_SI_Woolf2021!$E$9:$E$93-AQ$58)-63.1579*EXP(-0.19*Fperm_SI_Woolf2021!$E$9:$E$93)+63.1579*EXP(-0.19*AQ$58))/(Fperm_SI_Woolf2021!$E$9:$E$93-AQ$58))*(AQ$58-Fperm_SI_Woolf2021!$E$9:$E$93)/10))),Fperm_SI_Woolf2021!$D$9:$D$93)*AQ$57+INTERCEPT(Fperm_SI_Woolf2021!$F$9:$F$93*EXP(-Fperm_SI_Woolf2021!$I$9:$I$93*$C83*IF(AQ$58=Fperm_SI_Woolf2021!$E$9:$E$93,1,EXP(LN((1.1*(Fperm_SI_Woolf2021!$E$9:$E$93-AQ$58)-63.1579*EXP(-0.19*Fperm_SI_Woolf2021!$E$9:$E$93)+63.1579*EXP(-0.19*AQ$58))/(Fperm_SI_Woolf2021!$E$9:$E$93-AQ$58))*(AQ$58-Fperm_SI_Woolf2021!$E$9:$E$93)/10))) + Fperm_SI_Woolf2021!$G$9:$G$93*EXP(-Fperm_SI_Woolf2021!$J$9:$J$93*$C83*IF(AQ$58=Fperm_SI_Woolf2021!$E$9:$E$93,1,EXP(LN((1.1*(Fperm_SI_Woolf2021!$E$9:$E$93-AQ$58)-63.1579*EXP(-0.19*Fperm_SI_Woolf2021!$E$9:$E$93)+63.1579*EXP(-0.19*AQ$58))/(Fperm_SI_Woolf2021!$E$9:$E$93-AQ$58))*(AQ$58-Fperm_SI_Woolf2021!$E$9:$E$93)/10))) + Fperm_SI_Woolf2021!$H$9:$H$93*EXP(-Fperm_SI_Woolf2021!$K$9:$K$93*$C83*IF(AQ$58=Fperm_SI_Woolf2021!$E$9:$E$93,1,EXP(LN((1.1*(Fperm_SI_Woolf2021!$E$9:$E$93-AQ$58)-63.1579*EXP(-0.19*Fperm_SI_Woolf2021!$E$9:$E$93)+63.1579*EXP(-0.19*AQ$58))/(Fperm_SI_Woolf2021!$E$9:$E$93-AQ$58))*(AQ$58-Fperm_SI_Woolf2021!$E$9:$E$93)/10))),Fperm_SI_Woolf2021!$D$9:$D$93))</f>
        <v>0.53362952493698446</v>
      </c>
      <c r="AR83" s="51" cm="1">
        <f t="array" ref="AR83">MIN(1,SLOPE(Fperm_SI_Woolf2021!$F$9:$F$93*EXP(-Fperm_SI_Woolf2021!$I$9:$I$93*$C83*IF(AR$58=Fperm_SI_Woolf2021!$E$9:$E$93,1,EXP(LN((1.1*(Fperm_SI_Woolf2021!$E$9:$E$93-AR$58)-63.1579*EXP(-0.19*Fperm_SI_Woolf2021!$E$9:$E$93)+63.1579*EXP(-0.19*AR$58))/(Fperm_SI_Woolf2021!$E$9:$E$93-AR$58))*(AR$58-Fperm_SI_Woolf2021!$E$9:$E$93)/10))) + Fperm_SI_Woolf2021!$G$9:$G$93*EXP(-Fperm_SI_Woolf2021!$J$9:$J$93*$C83*IF(AR$58=Fperm_SI_Woolf2021!$E$9:$E$93,1,EXP(LN((1.1*(Fperm_SI_Woolf2021!$E$9:$E$93-AR$58)-63.1579*EXP(-0.19*Fperm_SI_Woolf2021!$E$9:$E$93)+63.1579*EXP(-0.19*AR$58))/(Fperm_SI_Woolf2021!$E$9:$E$93-AR$58))*(AR$58-Fperm_SI_Woolf2021!$E$9:$E$93)/10))) + Fperm_SI_Woolf2021!$H$9:$H$93*EXP(-Fperm_SI_Woolf2021!$K$9:$K$93*$C83*IF(AR$58=Fperm_SI_Woolf2021!$E$9:$E$93,1,EXP(LN((1.1*(Fperm_SI_Woolf2021!$E$9:$E$93-AR$58)-63.1579*EXP(-0.19*Fperm_SI_Woolf2021!$E$9:$E$93)+63.1579*EXP(-0.19*AR$58))/(Fperm_SI_Woolf2021!$E$9:$E$93-AR$58))*(AR$58-Fperm_SI_Woolf2021!$E$9:$E$93)/10))),Fperm_SI_Woolf2021!$D$9:$D$93)*AR$57+INTERCEPT(Fperm_SI_Woolf2021!$F$9:$F$93*EXP(-Fperm_SI_Woolf2021!$I$9:$I$93*$C83*IF(AR$58=Fperm_SI_Woolf2021!$E$9:$E$93,1,EXP(LN((1.1*(Fperm_SI_Woolf2021!$E$9:$E$93-AR$58)-63.1579*EXP(-0.19*Fperm_SI_Woolf2021!$E$9:$E$93)+63.1579*EXP(-0.19*AR$58))/(Fperm_SI_Woolf2021!$E$9:$E$93-AR$58))*(AR$58-Fperm_SI_Woolf2021!$E$9:$E$93)/10))) + Fperm_SI_Woolf2021!$G$9:$G$93*EXP(-Fperm_SI_Woolf2021!$J$9:$J$93*$C83*IF(AR$58=Fperm_SI_Woolf2021!$E$9:$E$93,1,EXP(LN((1.1*(Fperm_SI_Woolf2021!$E$9:$E$93-AR$58)-63.1579*EXP(-0.19*Fperm_SI_Woolf2021!$E$9:$E$93)+63.1579*EXP(-0.19*AR$58))/(Fperm_SI_Woolf2021!$E$9:$E$93-AR$58))*(AR$58-Fperm_SI_Woolf2021!$E$9:$E$93)/10))) + Fperm_SI_Woolf2021!$H$9:$H$93*EXP(-Fperm_SI_Woolf2021!$K$9:$K$93*$C83*IF(AR$58=Fperm_SI_Woolf2021!$E$9:$E$93,1,EXP(LN((1.1*(Fperm_SI_Woolf2021!$E$9:$E$93-AR$58)-63.1579*EXP(-0.19*Fperm_SI_Woolf2021!$E$9:$E$93)+63.1579*EXP(-0.19*AR$58))/(Fperm_SI_Woolf2021!$E$9:$E$93-AR$58))*(AR$58-Fperm_SI_Woolf2021!$E$9:$E$93)/10))),Fperm_SI_Woolf2021!$D$9:$D$93))</f>
        <v>0.50145332194089742</v>
      </c>
      <c r="AS83" s="51" cm="1">
        <f t="array" ref="AS83">MIN(1,SLOPE(Fperm_SI_Woolf2021!$F$9:$F$93*EXP(-Fperm_SI_Woolf2021!$I$9:$I$93*$C83*IF(AS$58=Fperm_SI_Woolf2021!$E$9:$E$93,1,EXP(LN((1.1*(Fperm_SI_Woolf2021!$E$9:$E$93-AS$58)-63.1579*EXP(-0.19*Fperm_SI_Woolf2021!$E$9:$E$93)+63.1579*EXP(-0.19*AS$58))/(Fperm_SI_Woolf2021!$E$9:$E$93-AS$58))*(AS$58-Fperm_SI_Woolf2021!$E$9:$E$93)/10))) + Fperm_SI_Woolf2021!$G$9:$G$93*EXP(-Fperm_SI_Woolf2021!$J$9:$J$93*$C83*IF(AS$58=Fperm_SI_Woolf2021!$E$9:$E$93,1,EXP(LN((1.1*(Fperm_SI_Woolf2021!$E$9:$E$93-AS$58)-63.1579*EXP(-0.19*Fperm_SI_Woolf2021!$E$9:$E$93)+63.1579*EXP(-0.19*AS$58))/(Fperm_SI_Woolf2021!$E$9:$E$93-AS$58))*(AS$58-Fperm_SI_Woolf2021!$E$9:$E$93)/10))) + Fperm_SI_Woolf2021!$H$9:$H$93*EXP(-Fperm_SI_Woolf2021!$K$9:$K$93*$C83*IF(AS$58=Fperm_SI_Woolf2021!$E$9:$E$93,1,EXP(LN((1.1*(Fperm_SI_Woolf2021!$E$9:$E$93-AS$58)-63.1579*EXP(-0.19*Fperm_SI_Woolf2021!$E$9:$E$93)+63.1579*EXP(-0.19*AS$58))/(Fperm_SI_Woolf2021!$E$9:$E$93-AS$58))*(AS$58-Fperm_SI_Woolf2021!$E$9:$E$93)/10))),Fperm_SI_Woolf2021!$D$9:$D$93)*AS$57+INTERCEPT(Fperm_SI_Woolf2021!$F$9:$F$93*EXP(-Fperm_SI_Woolf2021!$I$9:$I$93*$C83*IF(AS$58=Fperm_SI_Woolf2021!$E$9:$E$93,1,EXP(LN((1.1*(Fperm_SI_Woolf2021!$E$9:$E$93-AS$58)-63.1579*EXP(-0.19*Fperm_SI_Woolf2021!$E$9:$E$93)+63.1579*EXP(-0.19*AS$58))/(Fperm_SI_Woolf2021!$E$9:$E$93-AS$58))*(AS$58-Fperm_SI_Woolf2021!$E$9:$E$93)/10))) + Fperm_SI_Woolf2021!$G$9:$G$93*EXP(-Fperm_SI_Woolf2021!$J$9:$J$93*$C83*IF(AS$58=Fperm_SI_Woolf2021!$E$9:$E$93,1,EXP(LN((1.1*(Fperm_SI_Woolf2021!$E$9:$E$93-AS$58)-63.1579*EXP(-0.19*Fperm_SI_Woolf2021!$E$9:$E$93)+63.1579*EXP(-0.19*AS$58))/(Fperm_SI_Woolf2021!$E$9:$E$93-AS$58))*(AS$58-Fperm_SI_Woolf2021!$E$9:$E$93)/10))) + Fperm_SI_Woolf2021!$H$9:$H$93*EXP(-Fperm_SI_Woolf2021!$K$9:$K$93*$C83*IF(AS$58=Fperm_SI_Woolf2021!$E$9:$E$93,1,EXP(LN((1.1*(Fperm_SI_Woolf2021!$E$9:$E$93-AS$58)-63.1579*EXP(-0.19*Fperm_SI_Woolf2021!$E$9:$E$93)+63.1579*EXP(-0.19*AS$58))/(Fperm_SI_Woolf2021!$E$9:$E$93-AS$58))*(AS$58-Fperm_SI_Woolf2021!$E$9:$E$93)/10))),Fperm_SI_Woolf2021!$D$9:$D$93))</f>
        <v>0.46927711894481045</v>
      </c>
      <c r="AT83" s="51" cm="1">
        <f t="array" ref="AT83">MIN(1,SLOPE(Fperm_SI_Woolf2021!$F$9:$F$93*EXP(-Fperm_SI_Woolf2021!$I$9:$I$93*$C83*IF(AT$58=Fperm_SI_Woolf2021!$E$9:$E$93,1,EXP(LN((1.1*(Fperm_SI_Woolf2021!$E$9:$E$93-AT$58)-63.1579*EXP(-0.19*Fperm_SI_Woolf2021!$E$9:$E$93)+63.1579*EXP(-0.19*AT$58))/(Fperm_SI_Woolf2021!$E$9:$E$93-AT$58))*(AT$58-Fperm_SI_Woolf2021!$E$9:$E$93)/10))) + Fperm_SI_Woolf2021!$G$9:$G$93*EXP(-Fperm_SI_Woolf2021!$J$9:$J$93*$C83*IF(AT$58=Fperm_SI_Woolf2021!$E$9:$E$93,1,EXP(LN((1.1*(Fperm_SI_Woolf2021!$E$9:$E$93-AT$58)-63.1579*EXP(-0.19*Fperm_SI_Woolf2021!$E$9:$E$93)+63.1579*EXP(-0.19*AT$58))/(Fperm_SI_Woolf2021!$E$9:$E$93-AT$58))*(AT$58-Fperm_SI_Woolf2021!$E$9:$E$93)/10))) + Fperm_SI_Woolf2021!$H$9:$H$93*EXP(-Fperm_SI_Woolf2021!$K$9:$K$93*$C83*IF(AT$58=Fperm_SI_Woolf2021!$E$9:$E$93,1,EXP(LN((1.1*(Fperm_SI_Woolf2021!$E$9:$E$93-AT$58)-63.1579*EXP(-0.19*Fperm_SI_Woolf2021!$E$9:$E$93)+63.1579*EXP(-0.19*AT$58))/(Fperm_SI_Woolf2021!$E$9:$E$93-AT$58))*(AT$58-Fperm_SI_Woolf2021!$E$9:$E$93)/10))),Fperm_SI_Woolf2021!$D$9:$D$93)*AT$57+INTERCEPT(Fperm_SI_Woolf2021!$F$9:$F$93*EXP(-Fperm_SI_Woolf2021!$I$9:$I$93*$C83*IF(AT$58=Fperm_SI_Woolf2021!$E$9:$E$93,1,EXP(LN((1.1*(Fperm_SI_Woolf2021!$E$9:$E$93-AT$58)-63.1579*EXP(-0.19*Fperm_SI_Woolf2021!$E$9:$E$93)+63.1579*EXP(-0.19*AT$58))/(Fperm_SI_Woolf2021!$E$9:$E$93-AT$58))*(AT$58-Fperm_SI_Woolf2021!$E$9:$E$93)/10))) + Fperm_SI_Woolf2021!$G$9:$G$93*EXP(-Fperm_SI_Woolf2021!$J$9:$J$93*$C83*IF(AT$58=Fperm_SI_Woolf2021!$E$9:$E$93,1,EXP(LN((1.1*(Fperm_SI_Woolf2021!$E$9:$E$93-AT$58)-63.1579*EXP(-0.19*Fperm_SI_Woolf2021!$E$9:$E$93)+63.1579*EXP(-0.19*AT$58))/(Fperm_SI_Woolf2021!$E$9:$E$93-AT$58))*(AT$58-Fperm_SI_Woolf2021!$E$9:$E$93)/10))) + Fperm_SI_Woolf2021!$H$9:$H$93*EXP(-Fperm_SI_Woolf2021!$K$9:$K$93*$C83*IF(AT$58=Fperm_SI_Woolf2021!$E$9:$E$93,1,EXP(LN((1.1*(Fperm_SI_Woolf2021!$E$9:$E$93-AT$58)-63.1579*EXP(-0.19*Fperm_SI_Woolf2021!$E$9:$E$93)+63.1579*EXP(-0.19*AT$58))/(Fperm_SI_Woolf2021!$E$9:$E$93-AT$58))*(AT$58-Fperm_SI_Woolf2021!$E$9:$E$93)/10))),Fperm_SI_Woolf2021!$D$9:$D$93))</f>
        <v>0.43710091594872341</v>
      </c>
      <c r="AU83" s="51" cm="1">
        <f t="array" ref="AU83">MIN(1,SLOPE(Fperm_SI_Woolf2021!$F$9:$F$93*EXP(-Fperm_SI_Woolf2021!$I$9:$I$93*$C83*IF(AU$58=Fperm_SI_Woolf2021!$E$9:$E$93,1,EXP(LN((1.1*(Fperm_SI_Woolf2021!$E$9:$E$93-AU$58)-63.1579*EXP(-0.19*Fperm_SI_Woolf2021!$E$9:$E$93)+63.1579*EXP(-0.19*AU$58))/(Fperm_SI_Woolf2021!$E$9:$E$93-AU$58))*(AU$58-Fperm_SI_Woolf2021!$E$9:$E$93)/10))) + Fperm_SI_Woolf2021!$G$9:$G$93*EXP(-Fperm_SI_Woolf2021!$J$9:$J$93*$C83*IF(AU$58=Fperm_SI_Woolf2021!$E$9:$E$93,1,EXP(LN((1.1*(Fperm_SI_Woolf2021!$E$9:$E$93-AU$58)-63.1579*EXP(-0.19*Fperm_SI_Woolf2021!$E$9:$E$93)+63.1579*EXP(-0.19*AU$58))/(Fperm_SI_Woolf2021!$E$9:$E$93-AU$58))*(AU$58-Fperm_SI_Woolf2021!$E$9:$E$93)/10))) + Fperm_SI_Woolf2021!$H$9:$H$93*EXP(-Fperm_SI_Woolf2021!$K$9:$K$93*$C83*IF(AU$58=Fperm_SI_Woolf2021!$E$9:$E$93,1,EXP(LN((1.1*(Fperm_SI_Woolf2021!$E$9:$E$93-AU$58)-63.1579*EXP(-0.19*Fperm_SI_Woolf2021!$E$9:$E$93)+63.1579*EXP(-0.19*AU$58))/(Fperm_SI_Woolf2021!$E$9:$E$93-AU$58))*(AU$58-Fperm_SI_Woolf2021!$E$9:$E$93)/10))),Fperm_SI_Woolf2021!$D$9:$D$93)*AU$57+INTERCEPT(Fperm_SI_Woolf2021!$F$9:$F$93*EXP(-Fperm_SI_Woolf2021!$I$9:$I$93*$C83*IF(AU$58=Fperm_SI_Woolf2021!$E$9:$E$93,1,EXP(LN((1.1*(Fperm_SI_Woolf2021!$E$9:$E$93-AU$58)-63.1579*EXP(-0.19*Fperm_SI_Woolf2021!$E$9:$E$93)+63.1579*EXP(-0.19*AU$58))/(Fperm_SI_Woolf2021!$E$9:$E$93-AU$58))*(AU$58-Fperm_SI_Woolf2021!$E$9:$E$93)/10))) + Fperm_SI_Woolf2021!$G$9:$G$93*EXP(-Fperm_SI_Woolf2021!$J$9:$J$93*$C83*IF(AU$58=Fperm_SI_Woolf2021!$E$9:$E$93,1,EXP(LN((1.1*(Fperm_SI_Woolf2021!$E$9:$E$93-AU$58)-63.1579*EXP(-0.19*Fperm_SI_Woolf2021!$E$9:$E$93)+63.1579*EXP(-0.19*AU$58))/(Fperm_SI_Woolf2021!$E$9:$E$93-AU$58))*(AU$58-Fperm_SI_Woolf2021!$E$9:$E$93)/10))) + Fperm_SI_Woolf2021!$H$9:$H$93*EXP(-Fperm_SI_Woolf2021!$K$9:$K$93*$C83*IF(AU$58=Fperm_SI_Woolf2021!$E$9:$E$93,1,EXP(LN((1.1*(Fperm_SI_Woolf2021!$E$9:$E$93-AU$58)-63.1579*EXP(-0.19*Fperm_SI_Woolf2021!$E$9:$E$93)+63.1579*EXP(-0.19*AU$58))/(Fperm_SI_Woolf2021!$E$9:$E$93-AU$58))*(AU$58-Fperm_SI_Woolf2021!$E$9:$E$93)/10))),Fperm_SI_Woolf2021!$D$9:$D$93))</f>
        <v>0.40492471295263643</v>
      </c>
      <c r="AV83" s="51" cm="1">
        <f t="array" ref="AV83">MIN(1,SLOPE(Fperm_SI_Woolf2021!$F$9:$F$93*EXP(-Fperm_SI_Woolf2021!$I$9:$I$93*$C83*IF(AV$58=Fperm_SI_Woolf2021!$E$9:$E$93,1,EXP(LN((1.1*(Fperm_SI_Woolf2021!$E$9:$E$93-AV$58)-63.1579*EXP(-0.19*Fperm_SI_Woolf2021!$E$9:$E$93)+63.1579*EXP(-0.19*AV$58))/(Fperm_SI_Woolf2021!$E$9:$E$93-AV$58))*(AV$58-Fperm_SI_Woolf2021!$E$9:$E$93)/10))) + Fperm_SI_Woolf2021!$G$9:$G$93*EXP(-Fperm_SI_Woolf2021!$J$9:$J$93*$C83*IF(AV$58=Fperm_SI_Woolf2021!$E$9:$E$93,1,EXP(LN((1.1*(Fperm_SI_Woolf2021!$E$9:$E$93-AV$58)-63.1579*EXP(-0.19*Fperm_SI_Woolf2021!$E$9:$E$93)+63.1579*EXP(-0.19*AV$58))/(Fperm_SI_Woolf2021!$E$9:$E$93-AV$58))*(AV$58-Fperm_SI_Woolf2021!$E$9:$E$93)/10))) + Fperm_SI_Woolf2021!$H$9:$H$93*EXP(-Fperm_SI_Woolf2021!$K$9:$K$93*$C83*IF(AV$58=Fperm_SI_Woolf2021!$E$9:$E$93,1,EXP(LN((1.1*(Fperm_SI_Woolf2021!$E$9:$E$93-AV$58)-63.1579*EXP(-0.19*Fperm_SI_Woolf2021!$E$9:$E$93)+63.1579*EXP(-0.19*AV$58))/(Fperm_SI_Woolf2021!$E$9:$E$93-AV$58))*(AV$58-Fperm_SI_Woolf2021!$E$9:$E$93)/10))),Fperm_SI_Woolf2021!$D$9:$D$93)*AV$57+INTERCEPT(Fperm_SI_Woolf2021!$F$9:$F$93*EXP(-Fperm_SI_Woolf2021!$I$9:$I$93*$C83*IF(AV$58=Fperm_SI_Woolf2021!$E$9:$E$93,1,EXP(LN((1.1*(Fperm_SI_Woolf2021!$E$9:$E$93-AV$58)-63.1579*EXP(-0.19*Fperm_SI_Woolf2021!$E$9:$E$93)+63.1579*EXP(-0.19*AV$58))/(Fperm_SI_Woolf2021!$E$9:$E$93-AV$58))*(AV$58-Fperm_SI_Woolf2021!$E$9:$E$93)/10))) + Fperm_SI_Woolf2021!$G$9:$G$93*EXP(-Fperm_SI_Woolf2021!$J$9:$J$93*$C83*IF(AV$58=Fperm_SI_Woolf2021!$E$9:$E$93,1,EXP(LN((1.1*(Fperm_SI_Woolf2021!$E$9:$E$93-AV$58)-63.1579*EXP(-0.19*Fperm_SI_Woolf2021!$E$9:$E$93)+63.1579*EXP(-0.19*AV$58))/(Fperm_SI_Woolf2021!$E$9:$E$93-AV$58))*(AV$58-Fperm_SI_Woolf2021!$E$9:$E$93)/10))) + Fperm_SI_Woolf2021!$H$9:$H$93*EXP(-Fperm_SI_Woolf2021!$K$9:$K$93*$C83*IF(AV$58=Fperm_SI_Woolf2021!$E$9:$E$93,1,EXP(LN((1.1*(Fperm_SI_Woolf2021!$E$9:$E$93-AV$58)-63.1579*EXP(-0.19*Fperm_SI_Woolf2021!$E$9:$E$93)+63.1579*EXP(-0.19*AV$58))/(Fperm_SI_Woolf2021!$E$9:$E$93-AV$58))*(AV$58-Fperm_SI_Woolf2021!$E$9:$E$93)/10))),Fperm_SI_Woolf2021!$D$9:$D$93))</f>
        <v>0.37274850995654946</v>
      </c>
      <c r="AW83" s="51" cm="1">
        <f t="array" ref="AW83">MIN(1,SLOPE(Fperm_SI_Woolf2021!$F$9:$F$93*EXP(-Fperm_SI_Woolf2021!$I$9:$I$93*$C83*IF(AW$58=Fperm_SI_Woolf2021!$E$9:$E$93,1,EXP(LN((1.1*(Fperm_SI_Woolf2021!$E$9:$E$93-AW$58)-63.1579*EXP(-0.19*Fperm_SI_Woolf2021!$E$9:$E$93)+63.1579*EXP(-0.19*AW$58))/(Fperm_SI_Woolf2021!$E$9:$E$93-AW$58))*(AW$58-Fperm_SI_Woolf2021!$E$9:$E$93)/10))) + Fperm_SI_Woolf2021!$G$9:$G$93*EXP(-Fperm_SI_Woolf2021!$J$9:$J$93*$C83*IF(AW$58=Fperm_SI_Woolf2021!$E$9:$E$93,1,EXP(LN((1.1*(Fperm_SI_Woolf2021!$E$9:$E$93-AW$58)-63.1579*EXP(-0.19*Fperm_SI_Woolf2021!$E$9:$E$93)+63.1579*EXP(-0.19*AW$58))/(Fperm_SI_Woolf2021!$E$9:$E$93-AW$58))*(AW$58-Fperm_SI_Woolf2021!$E$9:$E$93)/10))) + Fperm_SI_Woolf2021!$H$9:$H$93*EXP(-Fperm_SI_Woolf2021!$K$9:$K$93*$C83*IF(AW$58=Fperm_SI_Woolf2021!$E$9:$E$93,1,EXP(LN((1.1*(Fperm_SI_Woolf2021!$E$9:$E$93-AW$58)-63.1579*EXP(-0.19*Fperm_SI_Woolf2021!$E$9:$E$93)+63.1579*EXP(-0.19*AW$58))/(Fperm_SI_Woolf2021!$E$9:$E$93-AW$58))*(AW$58-Fperm_SI_Woolf2021!$E$9:$E$93)/10))),Fperm_SI_Woolf2021!$D$9:$D$93)*AW$57+INTERCEPT(Fperm_SI_Woolf2021!$F$9:$F$93*EXP(-Fperm_SI_Woolf2021!$I$9:$I$93*$C83*IF(AW$58=Fperm_SI_Woolf2021!$E$9:$E$93,1,EXP(LN((1.1*(Fperm_SI_Woolf2021!$E$9:$E$93-AW$58)-63.1579*EXP(-0.19*Fperm_SI_Woolf2021!$E$9:$E$93)+63.1579*EXP(-0.19*AW$58))/(Fperm_SI_Woolf2021!$E$9:$E$93-AW$58))*(AW$58-Fperm_SI_Woolf2021!$E$9:$E$93)/10))) + Fperm_SI_Woolf2021!$G$9:$G$93*EXP(-Fperm_SI_Woolf2021!$J$9:$J$93*$C83*IF(AW$58=Fperm_SI_Woolf2021!$E$9:$E$93,1,EXP(LN((1.1*(Fperm_SI_Woolf2021!$E$9:$E$93-AW$58)-63.1579*EXP(-0.19*Fperm_SI_Woolf2021!$E$9:$E$93)+63.1579*EXP(-0.19*AW$58))/(Fperm_SI_Woolf2021!$E$9:$E$93-AW$58))*(AW$58-Fperm_SI_Woolf2021!$E$9:$E$93)/10))) + Fperm_SI_Woolf2021!$H$9:$H$93*EXP(-Fperm_SI_Woolf2021!$K$9:$K$93*$C83*IF(AW$58=Fperm_SI_Woolf2021!$E$9:$E$93,1,EXP(LN((1.1*(Fperm_SI_Woolf2021!$E$9:$E$93-AW$58)-63.1579*EXP(-0.19*Fperm_SI_Woolf2021!$E$9:$E$93)+63.1579*EXP(-0.19*AW$58))/(Fperm_SI_Woolf2021!$E$9:$E$93-AW$58))*(AW$58-Fperm_SI_Woolf2021!$E$9:$E$93)/10))),Fperm_SI_Woolf2021!$D$9:$D$93))</f>
        <v>0.75168733019632039</v>
      </c>
      <c r="AX83" s="51" cm="1">
        <f t="array" ref="AX83">MIN(1,SLOPE(Fperm_SI_Woolf2021!$F$9:$F$93*EXP(-Fperm_SI_Woolf2021!$I$9:$I$93*$C83*IF(AX$58=Fperm_SI_Woolf2021!$E$9:$E$93,1,EXP(LN((1.1*(Fperm_SI_Woolf2021!$E$9:$E$93-AX$58)-63.1579*EXP(-0.19*Fperm_SI_Woolf2021!$E$9:$E$93)+63.1579*EXP(-0.19*AX$58))/(Fperm_SI_Woolf2021!$E$9:$E$93-AX$58))*(AX$58-Fperm_SI_Woolf2021!$E$9:$E$93)/10))) + Fperm_SI_Woolf2021!$G$9:$G$93*EXP(-Fperm_SI_Woolf2021!$J$9:$J$93*$C83*IF(AX$58=Fperm_SI_Woolf2021!$E$9:$E$93,1,EXP(LN((1.1*(Fperm_SI_Woolf2021!$E$9:$E$93-AX$58)-63.1579*EXP(-0.19*Fperm_SI_Woolf2021!$E$9:$E$93)+63.1579*EXP(-0.19*AX$58))/(Fperm_SI_Woolf2021!$E$9:$E$93-AX$58))*(AX$58-Fperm_SI_Woolf2021!$E$9:$E$93)/10))) + Fperm_SI_Woolf2021!$H$9:$H$93*EXP(-Fperm_SI_Woolf2021!$K$9:$K$93*$C83*IF(AX$58=Fperm_SI_Woolf2021!$E$9:$E$93,1,EXP(LN((1.1*(Fperm_SI_Woolf2021!$E$9:$E$93-AX$58)-63.1579*EXP(-0.19*Fperm_SI_Woolf2021!$E$9:$E$93)+63.1579*EXP(-0.19*AX$58))/(Fperm_SI_Woolf2021!$E$9:$E$93-AX$58))*(AX$58-Fperm_SI_Woolf2021!$E$9:$E$93)/10))),Fperm_SI_Woolf2021!$D$9:$D$93)*AX$57+INTERCEPT(Fperm_SI_Woolf2021!$F$9:$F$93*EXP(-Fperm_SI_Woolf2021!$I$9:$I$93*$C83*IF(AX$58=Fperm_SI_Woolf2021!$E$9:$E$93,1,EXP(LN((1.1*(Fperm_SI_Woolf2021!$E$9:$E$93-AX$58)-63.1579*EXP(-0.19*Fperm_SI_Woolf2021!$E$9:$E$93)+63.1579*EXP(-0.19*AX$58))/(Fperm_SI_Woolf2021!$E$9:$E$93-AX$58))*(AX$58-Fperm_SI_Woolf2021!$E$9:$E$93)/10))) + Fperm_SI_Woolf2021!$G$9:$G$93*EXP(-Fperm_SI_Woolf2021!$J$9:$J$93*$C83*IF(AX$58=Fperm_SI_Woolf2021!$E$9:$E$93,1,EXP(LN((1.1*(Fperm_SI_Woolf2021!$E$9:$E$93-AX$58)-63.1579*EXP(-0.19*Fperm_SI_Woolf2021!$E$9:$E$93)+63.1579*EXP(-0.19*AX$58))/(Fperm_SI_Woolf2021!$E$9:$E$93-AX$58))*(AX$58-Fperm_SI_Woolf2021!$E$9:$E$93)/10))) + Fperm_SI_Woolf2021!$H$9:$H$93*EXP(-Fperm_SI_Woolf2021!$K$9:$K$93*$C83*IF(AX$58=Fperm_SI_Woolf2021!$E$9:$E$93,1,EXP(LN((1.1*(Fperm_SI_Woolf2021!$E$9:$E$93-AX$58)-63.1579*EXP(-0.19*Fperm_SI_Woolf2021!$E$9:$E$93)+63.1579*EXP(-0.19*AX$58))/(Fperm_SI_Woolf2021!$E$9:$E$93-AX$58))*(AX$58-Fperm_SI_Woolf2021!$E$9:$E$93)/10))),Fperm_SI_Woolf2021!$D$9:$D$93))</f>
        <v>0.72078145388299175</v>
      </c>
      <c r="AY83" s="51" cm="1">
        <f t="array" ref="AY83">MIN(1,SLOPE(Fperm_SI_Woolf2021!$F$9:$F$93*EXP(-Fperm_SI_Woolf2021!$I$9:$I$93*$C83*IF(AY$58=Fperm_SI_Woolf2021!$E$9:$E$93,1,EXP(LN((1.1*(Fperm_SI_Woolf2021!$E$9:$E$93-AY$58)-63.1579*EXP(-0.19*Fperm_SI_Woolf2021!$E$9:$E$93)+63.1579*EXP(-0.19*AY$58))/(Fperm_SI_Woolf2021!$E$9:$E$93-AY$58))*(AY$58-Fperm_SI_Woolf2021!$E$9:$E$93)/10))) + Fperm_SI_Woolf2021!$G$9:$G$93*EXP(-Fperm_SI_Woolf2021!$J$9:$J$93*$C83*IF(AY$58=Fperm_SI_Woolf2021!$E$9:$E$93,1,EXP(LN((1.1*(Fperm_SI_Woolf2021!$E$9:$E$93-AY$58)-63.1579*EXP(-0.19*Fperm_SI_Woolf2021!$E$9:$E$93)+63.1579*EXP(-0.19*AY$58))/(Fperm_SI_Woolf2021!$E$9:$E$93-AY$58))*(AY$58-Fperm_SI_Woolf2021!$E$9:$E$93)/10))) + Fperm_SI_Woolf2021!$H$9:$H$93*EXP(-Fperm_SI_Woolf2021!$K$9:$K$93*$C83*IF(AY$58=Fperm_SI_Woolf2021!$E$9:$E$93,1,EXP(LN((1.1*(Fperm_SI_Woolf2021!$E$9:$E$93-AY$58)-63.1579*EXP(-0.19*Fperm_SI_Woolf2021!$E$9:$E$93)+63.1579*EXP(-0.19*AY$58))/(Fperm_SI_Woolf2021!$E$9:$E$93-AY$58))*(AY$58-Fperm_SI_Woolf2021!$E$9:$E$93)/10))),Fperm_SI_Woolf2021!$D$9:$D$93)*AY$57+INTERCEPT(Fperm_SI_Woolf2021!$F$9:$F$93*EXP(-Fperm_SI_Woolf2021!$I$9:$I$93*$C83*IF(AY$58=Fperm_SI_Woolf2021!$E$9:$E$93,1,EXP(LN((1.1*(Fperm_SI_Woolf2021!$E$9:$E$93-AY$58)-63.1579*EXP(-0.19*Fperm_SI_Woolf2021!$E$9:$E$93)+63.1579*EXP(-0.19*AY$58))/(Fperm_SI_Woolf2021!$E$9:$E$93-AY$58))*(AY$58-Fperm_SI_Woolf2021!$E$9:$E$93)/10))) + Fperm_SI_Woolf2021!$G$9:$G$93*EXP(-Fperm_SI_Woolf2021!$J$9:$J$93*$C83*IF(AY$58=Fperm_SI_Woolf2021!$E$9:$E$93,1,EXP(LN((1.1*(Fperm_SI_Woolf2021!$E$9:$E$93-AY$58)-63.1579*EXP(-0.19*Fperm_SI_Woolf2021!$E$9:$E$93)+63.1579*EXP(-0.19*AY$58))/(Fperm_SI_Woolf2021!$E$9:$E$93-AY$58))*(AY$58-Fperm_SI_Woolf2021!$E$9:$E$93)/10))) + Fperm_SI_Woolf2021!$H$9:$H$93*EXP(-Fperm_SI_Woolf2021!$K$9:$K$93*$C83*IF(AY$58=Fperm_SI_Woolf2021!$E$9:$E$93,1,EXP(LN((1.1*(Fperm_SI_Woolf2021!$E$9:$E$93-AY$58)-63.1579*EXP(-0.19*Fperm_SI_Woolf2021!$E$9:$E$93)+63.1579*EXP(-0.19*AY$58))/(Fperm_SI_Woolf2021!$E$9:$E$93-AY$58))*(AY$58-Fperm_SI_Woolf2021!$E$9:$E$93)/10))),Fperm_SI_Woolf2021!$D$9:$D$93))</f>
        <v>0.689875577569663</v>
      </c>
      <c r="AZ83" s="51" cm="1">
        <f t="array" ref="AZ83">MIN(1,SLOPE(Fperm_SI_Woolf2021!$F$9:$F$93*EXP(-Fperm_SI_Woolf2021!$I$9:$I$93*$C83*IF(AZ$58=Fperm_SI_Woolf2021!$E$9:$E$93,1,EXP(LN((1.1*(Fperm_SI_Woolf2021!$E$9:$E$93-AZ$58)-63.1579*EXP(-0.19*Fperm_SI_Woolf2021!$E$9:$E$93)+63.1579*EXP(-0.19*AZ$58))/(Fperm_SI_Woolf2021!$E$9:$E$93-AZ$58))*(AZ$58-Fperm_SI_Woolf2021!$E$9:$E$93)/10))) + Fperm_SI_Woolf2021!$G$9:$G$93*EXP(-Fperm_SI_Woolf2021!$J$9:$J$93*$C83*IF(AZ$58=Fperm_SI_Woolf2021!$E$9:$E$93,1,EXP(LN((1.1*(Fperm_SI_Woolf2021!$E$9:$E$93-AZ$58)-63.1579*EXP(-0.19*Fperm_SI_Woolf2021!$E$9:$E$93)+63.1579*EXP(-0.19*AZ$58))/(Fperm_SI_Woolf2021!$E$9:$E$93-AZ$58))*(AZ$58-Fperm_SI_Woolf2021!$E$9:$E$93)/10))) + Fperm_SI_Woolf2021!$H$9:$H$93*EXP(-Fperm_SI_Woolf2021!$K$9:$K$93*$C83*IF(AZ$58=Fperm_SI_Woolf2021!$E$9:$E$93,1,EXP(LN((1.1*(Fperm_SI_Woolf2021!$E$9:$E$93-AZ$58)-63.1579*EXP(-0.19*Fperm_SI_Woolf2021!$E$9:$E$93)+63.1579*EXP(-0.19*AZ$58))/(Fperm_SI_Woolf2021!$E$9:$E$93-AZ$58))*(AZ$58-Fperm_SI_Woolf2021!$E$9:$E$93)/10))),Fperm_SI_Woolf2021!$D$9:$D$93)*AZ$57+INTERCEPT(Fperm_SI_Woolf2021!$F$9:$F$93*EXP(-Fperm_SI_Woolf2021!$I$9:$I$93*$C83*IF(AZ$58=Fperm_SI_Woolf2021!$E$9:$E$93,1,EXP(LN((1.1*(Fperm_SI_Woolf2021!$E$9:$E$93-AZ$58)-63.1579*EXP(-0.19*Fperm_SI_Woolf2021!$E$9:$E$93)+63.1579*EXP(-0.19*AZ$58))/(Fperm_SI_Woolf2021!$E$9:$E$93-AZ$58))*(AZ$58-Fperm_SI_Woolf2021!$E$9:$E$93)/10))) + Fperm_SI_Woolf2021!$G$9:$G$93*EXP(-Fperm_SI_Woolf2021!$J$9:$J$93*$C83*IF(AZ$58=Fperm_SI_Woolf2021!$E$9:$E$93,1,EXP(LN((1.1*(Fperm_SI_Woolf2021!$E$9:$E$93-AZ$58)-63.1579*EXP(-0.19*Fperm_SI_Woolf2021!$E$9:$E$93)+63.1579*EXP(-0.19*AZ$58))/(Fperm_SI_Woolf2021!$E$9:$E$93-AZ$58))*(AZ$58-Fperm_SI_Woolf2021!$E$9:$E$93)/10))) + Fperm_SI_Woolf2021!$H$9:$H$93*EXP(-Fperm_SI_Woolf2021!$K$9:$K$93*$C83*IF(AZ$58=Fperm_SI_Woolf2021!$E$9:$E$93,1,EXP(LN((1.1*(Fperm_SI_Woolf2021!$E$9:$E$93-AZ$58)-63.1579*EXP(-0.19*Fperm_SI_Woolf2021!$E$9:$E$93)+63.1579*EXP(-0.19*AZ$58))/(Fperm_SI_Woolf2021!$E$9:$E$93-AZ$58))*(AZ$58-Fperm_SI_Woolf2021!$E$9:$E$93)/10))),Fperm_SI_Woolf2021!$D$9:$D$93))</f>
        <v>0.65896970125633436</v>
      </c>
      <c r="BA83" s="51" cm="1">
        <f t="array" ref="BA83">MIN(1,SLOPE(Fperm_SI_Woolf2021!$F$9:$F$93*EXP(-Fperm_SI_Woolf2021!$I$9:$I$93*$C83*IF(BA$58=Fperm_SI_Woolf2021!$E$9:$E$93,1,EXP(LN((1.1*(Fperm_SI_Woolf2021!$E$9:$E$93-BA$58)-63.1579*EXP(-0.19*Fperm_SI_Woolf2021!$E$9:$E$93)+63.1579*EXP(-0.19*BA$58))/(Fperm_SI_Woolf2021!$E$9:$E$93-BA$58))*(BA$58-Fperm_SI_Woolf2021!$E$9:$E$93)/10))) + Fperm_SI_Woolf2021!$G$9:$G$93*EXP(-Fperm_SI_Woolf2021!$J$9:$J$93*$C83*IF(BA$58=Fperm_SI_Woolf2021!$E$9:$E$93,1,EXP(LN((1.1*(Fperm_SI_Woolf2021!$E$9:$E$93-BA$58)-63.1579*EXP(-0.19*Fperm_SI_Woolf2021!$E$9:$E$93)+63.1579*EXP(-0.19*BA$58))/(Fperm_SI_Woolf2021!$E$9:$E$93-BA$58))*(BA$58-Fperm_SI_Woolf2021!$E$9:$E$93)/10))) + Fperm_SI_Woolf2021!$H$9:$H$93*EXP(-Fperm_SI_Woolf2021!$K$9:$K$93*$C83*IF(BA$58=Fperm_SI_Woolf2021!$E$9:$E$93,1,EXP(LN((1.1*(Fperm_SI_Woolf2021!$E$9:$E$93-BA$58)-63.1579*EXP(-0.19*Fperm_SI_Woolf2021!$E$9:$E$93)+63.1579*EXP(-0.19*BA$58))/(Fperm_SI_Woolf2021!$E$9:$E$93-BA$58))*(BA$58-Fperm_SI_Woolf2021!$E$9:$E$93)/10))),Fperm_SI_Woolf2021!$D$9:$D$93)*BA$57+INTERCEPT(Fperm_SI_Woolf2021!$F$9:$F$93*EXP(-Fperm_SI_Woolf2021!$I$9:$I$93*$C83*IF(BA$58=Fperm_SI_Woolf2021!$E$9:$E$93,1,EXP(LN((1.1*(Fperm_SI_Woolf2021!$E$9:$E$93-BA$58)-63.1579*EXP(-0.19*Fperm_SI_Woolf2021!$E$9:$E$93)+63.1579*EXP(-0.19*BA$58))/(Fperm_SI_Woolf2021!$E$9:$E$93-BA$58))*(BA$58-Fperm_SI_Woolf2021!$E$9:$E$93)/10))) + Fperm_SI_Woolf2021!$G$9:$G$93*EXP(-Fperm_SI_Woolf2021!$J$9:$J$93*$C83*IF(BA$58=Fperm_SI_Woolf2021!$E$9:$E$93,1,EXP(LN((1.1*(Fperm_SI_Woolf2021!$E$9:$E$93-BA$58)-63.1579*EXP(-0.19*Fperm_SI_Woolf2021!$E$9:$E$93)+63.1579*EXP(-0.19*BA$58))/(Fperm_SI_Woolf2021!$E$9:$E$93-BA$58))*(BA$58-Fperm_SI_Woolf2021!$E$9:$E$93)/10))) + Fperm_SI_Woolf2021!$H$9:$H$93*EXP(-Fperm_SI_Woolf2021!$K$9:$K$93*$C83*IF(BA$58=Fperm_SI_Woolf2021!$E$9:$E$93,1,EXP(LN((1.1*(Fperm_SI_Woolf2021!$E$9:$E$93-BA$58)-63.1579*EXP(-0.19*Fperm_SI_Woolf2021!$E$9:$E$93)+63.1579*EXP(-0.19*BA$58))/(Fperm_SI_Woolf2021!$E$9:$E$93-BA$58))*(BA$58-Fperm_SI_Woolf2021!$E$9:$E$93)/10))),Fperm_SI_Woolf2021!$D$9:$D$93))</f>
        <v>0.62806382494300572</v>
      </c>
      <c r="BB83" s="51" cm="1">
        <f t="array" ref="BB83">MIN(1,SLOPE(Fperm_SI_Woolf2021!$F$9:$F$93*EXP(-Fperm_SI_Woolf2021!$I$9:$I$93*$C83*IF(BB$58=Fperm_SI_Woolf2021!$E$9:$E$93,1,EXP(LN((1.1*(Fperm_SI_Woolf2021!$E$9:$E$93-BB$58)-63.1579*EXP(-0.19*Fperm_SI_Woolf2021!$E$9:$E$93)+63.1579*EXP(-0.19*BB$58))/(Fperm_SI_Woolf2021!$E$9:$E$93-BB$58))*(BB$58-Fperm_SI_Woolf2021!$E$9:$E$93)/10))) + Fperm_SI_Woolf2021!$G$9:$G$93*EXP(-Fperm_SI_Woolf2021!$J$9:$J$93*$C83*IF(BB$58=Fperm_SI_Woolf2021!$E$9:$E$93,1,EXP(LN((1.1*(Fperm_SI_Woolf2021!$E$9:$E$93-BB$58)-63.1579*EXP(-0.19*Fperm_SI_Woolf2021!$E$9:$E$93)+63.1579*EXP(-0.19*BB$58))/(Fperm_SI_Woolf2021!$E$9:$E$93-BB$58))*(BB$58-Fperm_SI_Woolf2021!$E$9:$E$93)/10))) + Fperm_SI_Woolf2021!$H$9:$H$93*EXP(-Fperm_SI_Woolf2021!$K$9:$K$93*$C83*IF(BB$58=Fperm_SI_Woolf2021!$E$9:$E$93,1,EXP(LN((1.1*(Fperm_SI_Woolf2021!$E$9:$E$93-BB$58)-63.1579*EXP(-0.19*Fperm_SI_Woolf2021!$E$9:$E$93)+63.1579*EXP(-0.19*BB$58))/(Fperm_SI_Woolf2021!$E$9:$E$93-BB$58))*(BB$58-Fperm_SI_Woolf2021!$E$9:$E$93)/10))),Fperm_SI_Woolf2021!$D$9:$D$93)*BB$57+INTERCEPT(Fperm_SI_Woolf2021!$F$9:$F$93*EXP(-Fperm_SI_Woolf2021!$I$9:$I$93*$C83*IF(BB$58=Fperm_SI_Woolf2021!$E$9:$E$93,1,EXP(LN((1.1*(Fperm_SI_Woolf2021!$E$9:$E$93-BB$58)-63.1579*EXP(-0.19*Fperm_SI_Woolf2021!$E$9:$E$93)+63.1579*EXP(-0.19*BB$58))/(Fperm_SI_Woolf2021!$E$9:$E$93-BB$58))*(BB$58-Fperm_SI_Woolf2021!$E$9:$E$93)/10))) + Fperm_SI_Woolf2021!$G$9:$G$93*EXP(-Fperm_SI_Woolf2021!$J$9:$J$93*$C83*IF(BB$58=Fperm_SI_Woolf2021!$E$9:$E$93,1,EXP(LN((1.1*(Fperm_SI_Woolf2021!$E$9:$E$93-BB$58)-63.1579*EXP(-0.19*Fperm_SI_Woolf2021!$E$9:$E$93)+63.1579*EXP(-0.19*BB$58))/(Fperm_SI_Woolf2021!$E$9:$E$93-BB$58))*(BB$58-Fperm_SI_Woolf2021!$E$9:$E$93)/10))) + Fperm_SI_Woolf2021!$H$9:$H$93*EXP(-Fperm_SI_Woolf2021!$K$9:$K$93*$C83*IF(BB$58=Fperm_SI_Woolf2021!$E$9:$E$93,1,EXP(LN((1.1*(Fperm_SI_Woolf2021!$E$9:$E$93-BB$58)-63.1579*EXP(-0.19*Fperm_SI_Woolf2021!$E$9:$E$93)+63.1579*EXP(-0.19*BB$58))/(Fperm_SI_Woolf2021!$E$9:$E$93-BB$58))*(BB$58-Fperm_SI_Woolf2021!$E$9:$E$93)/10))),Fperm_SI_Woolf2021!$D$9:$D$93))</f>
        <v>0.59715794862967697</v>
      </c>
      <c r="BC83" s="51" cm="1">
        <f t="array" ref="BC83">MIN(1,SLOPE(Fperm_SI_Woolf2021!$F$9:$F$93*EXP(-Fperm_SI_Woolf2021!$I$9:$I$93*$C83*IF(BC$58=Fperm_SI_Woolf2021!$E$9:$E$93,1,EXP(LN((1.1*(Fperm_SI_Woolf2021!$E$9:$E$93-BC$58)-63.1579*EXP(-0.19*Fperm_SI_Woolf2021!$E$9:$E$93)+63.1579*EXP(-0.19*BC$58))/(Fperm_SI_Woolf2021!$E$9:$E$93-BC$58))*(BC$58-Fperm_SI_Woolf2021!$E$9:$E$93)/10))) + Fperm_SI_Woolf2021!$G$9:$G$93*EXP(-Fperm_SI_Woolf2021!$J$9:$J$93*$C83*IF(BC$58=Fperm_SI_Woolf2021!$E$9:$E$93,1,EXP(LN((1.1*(Fperm_SI_Woolf2021!$E$9:$E$93-BC$58)-63.1579*EXP(-0.19*Fperm_SI_Woolf2021!$E$9:$E$93)+63.1579*EXP(-0.19*BC$58))/(Fperm_SI_Woolf2021!$E$9:$E$93-BC$58))*(BC$58-Fperm_SI_Woolf2021!$E$9:$E$93)/10))) + Fperm_SI_Woolf2021!$H$9:$H$93*EXP(-Fperm_SI_Woolf2021!$K$9:$K$93*$C83*IF(BC$58=Fperm_SI_Woolf2021!$E$9:$E$93,1,EXP(LN((1.1*(Fperm_SI_Woolf2021!$E$9:$E$93-BC$58)-63.1579*EXP(-0.19*Fperm_SI_Woolf2021!$E$9:$E$93)+63.1579*EXP(-0.19*BC$58))/(Fperm_SI_Woolf2021!$E$9:$E$93-BC$58))*(BC$58-Fperm_SI_Woolf2021!$E$9:$E$93)/10))),Fperm_SI_Woolf2021!$D$9:$D$93)*BC$57+INTERCEPT(Fperm_SI_Woolf2021!$F$9:$F$93*EXP(-Fperm_SI_Woolf2021!$I$9:$I$93*$C83*IF(BC$58=Fperm_SI_Woolf2021!$E$9:$E$93,1,EXP(LN((1.1*(Fperm_SI_Woolf2021!$E$9:$E$93-BC$58)-63.1579*EXP(-0.19*Fperm_SI_Woolf2021!$E$9:$E$93)+63.1579*EXP(-0.19*BC$58))/(Fperm_SI_Woolf2021!$E$9:$E$93-BC$58))*(BC$58-Fperm_SI_Woolf2021!$E$9:$E$93)/10))) + Fperm_SI_Woolf2021!$G$9:$G$93*EXP(-Fperm_SI_Woolf2021!$J$9:$J$93*$C83*IF(BC$58=Fperm_SI_Woolf2021!$E$9:$E$93,1,EXP(LN((1.1*(Fperm_SI_Woolf2021!$E$9:$E$93-BC$58)-63.1579*EXP(-0.19*Fperm_SI_Woolf2021!$E$9:$E$93)+63.1579*EXP(-0.19*BC$58))/(Fperm_SI_Woolf2021!$E$9:$E$93-BC$58))*(BC$58-Fperm_SI_Woolf2021!$E$9:$E$93)/10))) + Fperm_SI_Woolf2021!$H$9:$H$93*EXP(-Fperm_SI_Woolf2021!$K$9:$K$93*$C83*IF(BC$58=Fperm_SI_Woolf2021!$E$9:$E$93,1,EXP(LN((1.1*(Fperm_SI_Woolf2021!$E$9:$E$93-BC$58)-63.1579*EXP(-0.19*Fperm_SI_Woolf2021!$E$9:$E$93)+63.1579*EXP(-0.19*BC$58))/(Fperm_SI_Woolf2021!$E$9:$E$93-BC$58))*(BC$58-Fperm_SI_Woolf2021!$E$9:$E$93)/10))),Fperm_SI_Woolf2021!$D$9:$D$93))</f>
        <v>0.56625207231634833</v>
      </c>
      <c r="BD83" s="51" cm="1">
        <f t="array" ref="BD83">MIN(1,SLOPE(Fperm_SI_Woolf2021!$F$9:$F$93*EXP(-Fperm_SI_Woolf2021!$I$9:$I$93*$C83*IF(BD$58=Fperm_SI_Woolf2021!$E$9:$E$93,1,EXP(LN((1.1*(Fperm_SI_Woolf2021!$E$9:$E$93-BD$58)-63.1579*EXP(-0.19*Fperm_SI_Woolf2021!$E$9:$E$93)+63.1579*EXP(-0.19*BD$58))/(Fperm_SI_Woolf2021!$E$9:$E$93-BD$58))*(BD$58-Fperm_SI_Woolf2021!$E$9:$E$93)/10))) + Fperm_SI_Woolf2021!$G$9:$G$93*EXP(-Fperm_SI_Woolf2021!$J$9:$J$93*$C83*IF(BD$58=Fperm_SI_Woolf2021!$E$9:$E$93,1,EXP(LN((1.1*(Fperm_SI_Woolf2021!$E$9:$E$93-BD$58)-63.1579*EXP(-0.19*Fperm_SI_Woolf2021!$E$9:$E$93)+63.1579*EXP(-0.19*BD$58))/(Fperm_SI_Woolf2021!$E$9:$E$93-BD$58))*(BD$58-Fperm_SI_Woolf2021!$E$9:$E$93)/10))) + Fperm_SI_Woolf2021!$H$9:$H$93*EXP(-Fperm_SI_Woolf2021!$K$9:$K$93*$C83*IF(BD$58=Fperm_SI_Woolf2021!$E$9:$E$93,1,EXP(LN((1.1*(Fperm_SI_Woolf2021!$E$9:$E$93-BD$58)-63.1579*EXP(-0.19*Fperm_SI_Woolf2021!$E$9:$E$93)+63.1579*EXP(-0.19*BD$58))/(Fperm_SI_Woolf2021!$E$9:$E$93-BD$58))*(BD$58-Fperm_SI_Woolf2021!$E$9:$E$93)/10))),Fperm_SI_Woolf2021!$D$9:$D$93)*BD$57+INTERCEPT(Fperm_SI_Woolf2021!$F$9:$F$93*EXP(-Fperm_SI_Woolf2021!$I$9:$I$93*$C83*IF(BD$58=Fperm_SI_Woolf2021!$E$9:$E$93,1,EXP(LN((1.1*(Fperm_SI_Woolf2021!$E$9:$E$93-BD$58)-63.1579*EXP(-0.19*Fperm_SI_Woolf2021!$E$9:$E$93)+63.1579*EXP(-0.19*BD$58))/(Fperm_SI_Woolf2021!$E$9:$E$93-BD$58))*(BD$58-Fperm_SI_Woolf2021!$E$9:$E$93)/10))) + Fperm_SI_Woolf2021!$G$9:$G$93*EXP(-Fperm_SI_Woolf2021!$J$9:$J$93*$C83*IF(BD$58=Fperm_SI_Woolf2021!$E$9:$E$93,1,EXP(LN((1.1*(Fperm_SI_Woolf2021!$E$9:$E$93-BD$58)-63.1579*EXP(-0.19*Fperm_SI_Woolf2021!$E$9:$E$93)+63.1579*EXP(-0.19*BD$58))/(Fperm_SI_Woolf2021!$E$9:$E$93-BD$58))*(BD$58-Fperm_SI_Woolf2021!$E$9:$E$93)/10))) + Fperm_SI_Woolf2021!$H$9:$H$93*EXP(-Fperm_SI_Woolf2021!$K$9:$K$93*$C83*IF(BD$58=Fperm_SI_Woolf2021!$E$9:$E$93,1,EXP(LN((1.1*(Fperm_SI_Woolf2021!$E$9:$E$93-BD$58)-63.1579*EXP(-0.19*Fperm_SI_Woolf2021!$E$9:$E$93)+63.1579*EXP(-0.19*BD$58))/(Fperm_SI_Woolf2021!$E$9:$E$93-BD$58))*(BD$58-Fperm_SI_Woolf2021!$E$9:$E$93)/10))),Fperm_SI_Woolf2021!$D$9:$D$93))</f>
        <v>0.53534619600301969</v>
      </c>
      <c r="BE83" s="51" cm="1">
        <f t="array" ref="BE83">MIN(1,SLOPE(Fperm_SI_Woolf2021!$F$9:$F$93*EXP(-Fperm_SI_Woolf2021!$I$9:$I$93*$C83*IF(BE$58=Fperm_SI_Woolf2021!$E$9:$E$93,1,EXP(LN((1.1*(Fperm_SI_Woolf2021!$E$9:$E$93-BE$58)-63.1579*EXP(-0.19*Fperm_SI_Woolf2021!$E$9:$E$93)+63.1579*EXP(-0.19*BE$58))/(Fperm_SI_Woolf2021!$E$9:$E$93-BE$58))*(BE$58-Fperm_SI_Woolf2021!$E$9:$E$93)/10))) + Fperm_SI_Woolf2021!$G$9:$G$93*EXP(-Fperm_SI_Woolf2021!$J$9:$J$93*$C83*IF(BE$58=Fperm_SI_Woolf2021!$E$9:$E$93,1,EXP(LN((1.1*(Fperm_SI_Woolf2021!$E$9:$E$93-BE$58)-63.1579*EXP(-0.19*Fperm_SI_Woolf2021!$E$9:$E$93)+63.1579*EXP(-0.19*BE$58))/(Fperm_SI_Woolf2021!$E$9:$E$93-BE$58))*(BE$58-Fperm_SI_Woolf2021!$E$9:$E$93)/10))) + Fperm_SI_Woolf2021!$H$9:$H$93*EXP(-Fperm_SI_Woolf2021!$K$9:$K$93*$C83*IF(BE$58=Fperm_SI_Woolf2021!$E$9:$E$93,1,EXP(LN((1.1*(Fperm_SI_Woolf2021!$E$9:$E$93-BE$58)-63.1579*EXP(-0.19*Fperm_SI_Woolf2021!$E$9:$E$93)+63.1579*EXP(-0.19*BE$58))/(Fperm_SI_Woolf2021!$E$9:$E$93-BE$58))*(BE$58-Fperm_SI_Woolf2021!$E$9:$E$93)/10))),Fperm_SI_Woolf2021!$D$9:$D$93)*BE$57+INTERCEPT(Fperm_SI_Woolf2021!$F$9:$F$93*EXP(-Fperm_SI_Woolf2021!$I$9:$I$93*$C83*IF(BE$58=Fperm_SI_Woolf2021!$E$9:$E$93,1,EXP(LN((1.1*(Fperm_SI_Woolf2021!$E$9:$E$93-BE$58)-63.1579*EXP(-0.19*Fperm_SI_Woolf2021!$E$9:$E$93)+63.1579*EXP(-0.19*BE$58))/(Fperm_SI_Woolf2021!$E$9:$E$93-BE$58))*(BE$58-Fperm_SI_Woolf2021!$E$9:$E$93)/10))) + Fperm_SI_Woolf2021!$G$9:$G$93*EXP(-Fperm_SI_Woolf2021!$J$9:$J$93*$C83*IF(BE$58=Fperm_SI_Woolf2021!$E$9:$E$93,1,EXP(LN((1.1*(Fperm_SI_Woolf2021!$E$9:$E$93-BE$58)-63.1579*EXP(-0.19*Fperm_SI_Woolf2021!$E$9:$E$93)+63.1579*EXP(-0.19*BE$58))/(Fperm_SI_Woolf2021!$E$9:$E$93-BE$58))*(BE$58-Fperm_SI_Woolf2021!$E$9:$E$93)/10))) + Fperm_SI_Woolf2021!$H$9:$H$93*EXP(-Fperm_SI_Woolf2021!$K$9:$K$93*$C83*IF(BE$58=Fperm_SI_Woolf2021!$E$9:$E$93,1,EXP(LN((1.1*(Fperm_SI_Woolf2021!$E$9:$E$93-BE$58)-63.1579*EXP(-0.19*Fperm_SI_Woolf2021!$E$9:$E$93)+63.1579*EXP(-0.19*BE$58))/(Fperm_SI_Woolf2021!$E$9:$E$93-BE$58))*(BE$58-Fperm_SI_Woolf2021!$E$9:$E$93)/10))),Fperm_SI_Woolf2021!$D$9:$D$93))</f>
        <v>0.50444031968969105</v>
      </c>
      <c r="BF83" s="51" cm="1">
        <f t="array" ref="BF83">MIN(1,SLOPE(Fperm_SI_Woolf2021!$F$9:$F$93*EXP(-Fperm_SI_Woolf2021!$I$9:$I$93*$C83*IF(BF$58=Fperm_SI_Woolf2021!$E$9:$E$93,1,EXP(LN((1.1*(Fperm_SI_Woolf2021!$E$9:$E$93-BF$58)-63.1579*EXP(-0.19*Fperm_SI_Woolf2021!$E$9:$E$93)+63.1579*EXP(-0.19*BF$58))/(Fperm_SI_Woolf2021!$E$9:$E$93-BF$58))*(BF$58-Fperm_SI_Woolf2021!$E$9:$E$93)/10))) + Fperm_SI_Woolf2021!$G$9:$G$93*EXP(-Fperm_SI_Woolf2021!$J$9:$J$93*$C83*IF(BF$58=Fperm_SI_Woolf2021!$E$9:$E$93,1,EXP(LN((1.1*(Fperm_SI_Woolf2021!$E$9:$E$93-BF$58)-63.1579*EXP(-0.19*Fperm_SI_Woolf2021!$E$9:$E$93)+63.1579*EXP(-0.19*BF$58))/(Fperm_SI_Woolf2021!$E$9:$E$93-BF$58))*(BF$58-Fperm_SI_Woolf2021!$E$9:$E$93)/10))) + Fperm_SI_Woolf2021!$H$9:$H$93*EXP(-Fperm_SI_Woolf2021!$K$9:$K$93*$C83*IF(BF$58=Fperm_SI_Woolf2021!$E$9:$E$93,1,EXP(LN((1.1*(Fperm_SI_Woolf2021!$E$9:$E$93-BF$58)-63.1579*EXP(-0.19*Fperm_SI_Woolf2021!$E$9:$E$93)+63.1579*EXP(-0.19*BF$58))/(Fperm_SI_Woolf2021!$E$9:$E$93-BF$58))*(BF$58-Fperm_SI_Woolf2021!$E$9:$E$93)/10))),Fperm_SI_Woolf2021!$D$9:$D$93)*BF$57+INTERCEPT(Fperm_SI_Woolf2021!$F$9:$F$93*EXP(-Fperm_SI_Woolf2021!$I$9:$I$93*$C83*IF(BF$58=Fperm_SI_Woolf2021!$E$9:$E$93,1,EXP(LN((1.1*(Fperm_SI_Woolf2021!$E$9:$E$93-BF$58)-63.1579*EXP(-0.19*Fperm_SI_Woolf2021!$E$9:$E$93)+63.1579*EXP(-0.19*BF$58))/(Fperm_SI_Woolf2021!$E$9:$E$93-BF$58))*(BF$58-Fperm_SI_Woolf2021!$E$9:$E$93)/10))) + Fperm_SI_Woolf2021!$G$9:$G$93*EXP(-Fperm_SI_Woolf2021!$J$9:$J$93*$C83*IF(BF$58=Fperm_SI_Woolf2021!$E$9:$E$93,1,EXP(LN((1.1*(Fperm_SI_Woolf2021!$E$9:$E$93-BF$58)-63.1579*EXP(-0.19*Fperm_SI_Woolf2021!$E$9:$E$93)+63.1579*EXP(-0.19*BF$58))/(Fperm_SI_Woolf2021!$E$9:$E$93-BF$58))*(BF$58-Fperm_SI_Woolf2021!$E$9:$E$93)/10))) + Fperm_SI_Woolf2021!$H$9:$H$93*EXP(-Fperm_SI_Woolf2021!$K$9:$K$93*$C83*IF(BF$58=Fperm_SI_Woolf2021!$E$9:$E$93,1,EXP(LN((1.1*(Fperm_SI_Woolf2021!$E$9:$E$93-BF$58)-63.1579*EXP(-0.19*Fperm_SI_Woolf2021!$E$9:$E$93)+63.1579*EXP(-0.19*BF$58))/(Fperm_SI_Woolf2021!$E$9:$E$93-BF$58))*(BF$58-Fperm_SI_Woolf2021!$E$9:$E$93)/10))),Fperm_SI_Woolf2021!$D$9:$D$93))</f>
        <v>0.47353444337636241</v>
      </c>
      <c r="BG83" s="51" cm="1">
        <f t="array" ref="BG83">MIN(1,SLOPE(Fperm_SI_Woolf2021!$F$9:$F$93*EXP(-Fperm_SI_Woolf2021!$I$9:$I$93*$C83*IF(BG$58=Fperm_SI_Woolf2021!$E$9:$E$93,1,EXP(LN((1.1*(Fperm_SI_Woolf2021!$E$9:$E$93-BG$58)-63.1579*EXP(-0.19*Fperm_SI_Woolf2021!$E$9:$E$93)+63.1579*EXP(-0.19*BG$58))/(Fperm_SI_Woolf2021!$E$9:$E$93-BG$58))*(BG$58-Fperm_SI_Woolf2021!$E$9:$E$93)/10))) + Fperm_SI_Woolf2021!$G$9:$G$93*EXP(-Fperm_SI_Woolf2021!$J$9:$J$93*$C83*IF(BG$58=Fperm_SI_Woolf2021!$E$9:$E$93,1,EXP(LN((1.1*(Fperm_SI_Woolf2021!$E$9:$E$93-BG$58)-63.1579*EXP(-0.19*Fperm_SI_Woolf2021!$E$9:$E$93)+63.1579*EXP(-0.19*BG$58))/(Fperm_SI_Woolf2021!$E$9:$E$93-BG$58))*(BG$58-Fperm_SI_Woolf2021!$E$9:$E$93)/10))) + Fperm_SI_Woolf2021!$H$9:$H$93*EXP(-Fperm_SI_Woolf2021!$K$9:$K$93*$C83*IF(BG$58=Fperm_SI_Woolf2021!$E$9:$E$93,1,EXP(LN((1.1*(Fperm_SI_Woolf2021!$E$9:$E$93-BG$58)-63.1579*EXP(-0.19*Fperm_SI_Woolf2021!$E$9:$E$93)+63.1579*EXP(-0.19*BG$58))/(Fperm_SI_Woolf2021!$E$9:$E$93-BG$58))*(BG$58-Fperm_SI_Woolf2021!$E$9:$E$93)/10))),Fperm_SI_Woolf2021!$D$9:$D$93)*BG$57+INTERCEPT(Fperm_SI_Woolf2021!$F$9:$F$93*EXP(-Fperm_SI_Woolf2021!$I$9:$I$93*$C83*IF(BG$58=Fperm_SI_Woolf2021!$E$9:$E$93,1,EXP(LN((1.1*(Fperm_SI_Woolf2021!$E$9:$E$93-BG$58)-63.1579*EXP(-0.19*Fperm_SI_Woolf2021!$E$9:$E$93)+63.1579*EXP(-0.19*BG$58))/(Fperm_SI_Woolf2021!$E$9:$E$93-BG$58))*(BG$58-Fperm_SI_Woolf2021!$E$9:$E$93)/10))) + Fperm_SI_Woolf2021!$G$9:$G$93*EXP(-Fperm_SI_Woolf2021!$J$9:$J$93*$C83*IF(BG$58=Fperm_SI_Woolf2021!$E$9:$E$93,1,EXP(LN((1.1*(Fperm_SI_Woolf2021!$E$9:$E$93-BG$58)-63.1579*EXP(-0.19*Fperm_SI_Woolf2021!$E$9:$E$93)+63.1579*EXP(-0.19*BG$58))/(Fperm_SI_Woolf2021!$E$9:$E$93-BG$58))*(BG$58-Fperm_SI_Woolf2021!$E$9:$E$93)/10))) + Fperm_SI_Woolf2021!$H$9:$H$93*EXP(-Fperm_SI_Woolf2021!$K$9:$K$93*$C83*IF(BG$58=Fperm_SI_Woolf2021!$E$9:$E$93,1,EXP(LN((1.1*(Fperm_SI_Woolf2021!$E$9:$E$93-BG$58)-63.1579*EXP(-0.19*Fperm_SI_Woolf2021!$E$9:$E$93)+63.1579*EXP(-0.19*BG$58))/(Fperm_SI_Woolf2021!$E$9:$E$93-BG$58))*(BG$58-Fperm_SI_Woolf2021!$E$9:$E$93)/10))),Fperm_SI_Woolf2021!$D$9:$D$93))</f>
        <v>0.44262856706303372</v>
      </c>
      <c r="BH83" s="51" cm="1">
        <f t="array" ref="BH83">MIN(1,SLOPE(Fperm_SI_Woolf2021!$F$9:$F$93*EXP(-Fperm_SI_Woolf2021!$I$9:$I$93*$C83*IF(BH$58=Fperm_SI_Woolf2021!$E$9:$E$93,1,EXP(LN((1.1*(Fperm_SI_Woolf2021!$E$9:$E$93-BH$58)-63.1579*EXP(-0.19*Fperm_SI_Woolf2021!$E$9:$E$93)+63.1579*EXP(-0.19*BH$58))/(Fperm_SI_Woolf2021!$E$9:$E$93-BH$58))*(BH$58-Fperm_SI_Woolf2021!$E$9:$E$93)/10))) + Fperm_SI_Woolf2021!$G$9:$G$93*EXP(-Fperm_SI_Woolf2021!$J$9:$J$93*$C83*IF(BH$58=Fperm_SI_Woolf2021!$E$9:$E$93,1,EXP(LN((1.1*(Fperm_SI_Woolf2021!$E$9:$E$93-BH$58)-63.1579*EXP(-0.19*Fperm_SI_Woolf2021!$E$9:$E$93)+63.1579*EXP(-0.19*BH$58))/(Fperm_SI_Woolf2021!$E$9:$E$93-BH$58))*(BH$58-Fperm_SI_Woolf2021!$E$9:$E$93)/10))) + Fperm_SI_Woolf2021!$H$9:$H$93*EXP(-Fperm_SI_Woolf2021!$K$9:$K$93*$C83*IF(BH$58=Fperm_SI_Woolf2021!$E$9:$E$93,1,EXP(LN((1.1*(Fperm_SI_Woolf2021!$E$9:$E$93-BH$58)-63.1579*EXP(-0.19*Fperm_SI_Woolf2021!$E$9:$E$93)+63.1579*EXP(-0.19*BH$58))/(Fperm_SI_Woolf2021!$E$9:$E$93-BH$58))*(BH$58-Fperm_SI_Woolf2021!$E$9:$E$93)/10))),Fperm_SI_Woolf2021!$D$9:$D$93)*BH$57+INTERCEPT(Fperm_SI_Woolf2021!$F$9:$F$93*EXP(-Fperm_SI_Woolf2021!$I$9:$I$93*$C83*IF(BH$58=Fperm_SI_Woolf2021!$E$9:$E$93,1,EXP(LN((1.1*(Fperm_SI_Woolf2021!$E$9:$E$93-BH$58)-63.1579*EXP(-0.19*Fperm_SI_Woolf2021!$E$9:$E$93)+63.1579*EXP(-0.19*BH$58))/(Fperm_SI_Woolf2021!$E$9:$E$93-BH$58))*(BH$58-Fperm_SI_Woolf2021!$E$9:$E$93)/10))) + Fperm_SI_Woolf2021!$G$9:$G$93*EXP(-Fperm_SI_Woolf2021!$J$9:$J$93*$C83*IF(BH$58=Fperm_SI_Woolf2021!$E$9:$E$93,1,EXP(LN((1.1*(Fperm_SI_Woolf2021!$E$9:$E$93-BH$58)-63.1579*EXP(-0.19*Fperm_SI_Woolf2021!$E$9:$E$93)+63.1579*EXP(-0.19*BH$58))/(Fperm_SI_Woolf2021!$E$9:$E$93-BH$58))*(BH$58-Fperm_SI_Woolf2021!$E$9:$E$93)/10))) + Fperm_SI_Woolf2021!$H$9:$H$93*EXP(-Fperm_SI_Woolf2021!$K$9:$K$93*$C83*IF(BH$58=Fperm_SI_Woolf2021!$E$9:$E$93,1,EXP(LN((1.1*(Fperm_SI_Woolf2021!$E$9:$E$93-BH$58)-63.1579*EXP(-0.19*Fperm_SI_Woolf2021!$E$9:$E$93)+63.1579*EXP(-0.19*BH$58))/(Fperm_SI_Woolf2021!$E$9:$E$93-BH$58))*(BH$58-Fperm_SI_Woolf2021!$E$9:$E$93)/10))),Fperm_SI_Woolf2021!$D$9:$D$93))</f>
        <v>0.41172269074970502</v>
      </c>
      <c r="BI83" s="51" cm="1">
        <f t="array" ref="BI83">MIN(1,SLOPE(Fperm_SI_Woolf2021!$F$9:$F$93*EXP(-Fperm_SI_Woolf2021!$I$9:$I$93*$C83*IF(BI$58=Fperm_SI_Woolf2021!$E$9:$E$93,1,EXP(LN((1.1*(Fperm_SI_Woolf2021!$E$9:$E$93-BI$58)-63.1579*EXP(-0.19*Fperm_SI_Woolf2021!$E$9:$E$93)+63.1579*EXP(-0.19*BI$58))/(Fperm_SI_Woolf2021!$E$9:$E$93-BI$58))*(BI$58-Fperm_SI_Woolf2021!$E$9:$E$93)/10))) + Fperm_SI_Woolf2021!$G$9:$G$93*EXP(-Fperm_SI_Woolf2021!$J$9:$J$93*$C83*IF(BI$58=Fperm_SI_Woolf2021!$E$9:$E$93,1,EXP(LN((1.1*(Fperm_SI_Woolf2021!$E$9:$E$93-BI$58)-63.1579*EXP(-0.19*Fperm_SI_Woolf2021!$E$9:$E$93)+63.1579*EXP(-0.19*BI$58))/(Fperm_SI_Woolf2021!$E$9:$E$93-BI$58))*(BI$58-Fperm_SI_Woolf2021!$E$9:$E$93)/10))) + Fperm_SI_Woolf2021!$H$9:$H$93*EXP(-Fperm_SI_Woolf2021!$K$9:$K$93*$C83*IF(BI$58=Fperm_SI_Woolf2021!$E$9:$E$93,1,EXP(LN((1.1*(Fperm_SI_Woolf2021!$E$9:$E$93-BI$58)-63.1579*EXP(-0.19*Fperm_SI_Woolf2021!$E$9:$E$93)+63.1579*EXP(-0.19*BI$58))/(Fperm_SI_Woolf2021!$E$9:$E$93-BI$58))*(BI$58-Fperm_SI_Woolf2021!$E$9:$E$93)/10))),Fperm_SI_Woolf2021!$D$9:$D$93)*BI$57+INTERCEPT(Fperm_SI_Woolf2021!$F$9:$F$93*EXP(-Fperm_SI_Woolf2021!$I$9:$I$93*$C83*IF(BI$58=Fperm_SI_Woolf2021!$E$9:$E$93,1,EXP(LN((1.1*(Fperm_SI_Woolf2021!$E$9:$E$93-BI$58)-63.1579*EXP(-0.19*Fperm_SI_Woolf2021!$E$9:$E$93)+63.1579*EXP(-0.19*BI$58))/(Fperm_SI_Woolf2021!$E$9:$E$93-BI$58))*(BI$58-Fperm_SI_Woolf2021!$E$9:$E$93)/10))) + Fperm_SI_Woolf2021!$G$9:$G$93*EXP(-Fperm_SI_Woolf2021!$J$9:$J$93*$C83*IF(BI$58=Fperm_SI_Woolf2021!$E$9:$E$93,1,EXP(LN((1.1*(Fperm_SI_Woolf2021!$E$9:$E$93-BI$58)-63.1579*EXP(-0.19*Fperm_SI_Woolf2021!$E$9:$E$93)+63.1579*EXP(-0.19*BI$58))/(Fperm_SI_Woolf2021!$E$9:$E$93-BI$58))*(BI$58-Fperm_SI_Woolf2021!$E$9:$E$93)/10))) + Fperm_SI_Woolf2021!$H$9:$H$93*EXP(-Fperm_SI_Woolf2021!$K$9:$K$93*$C83*IF(BI$58=Fperm_SI_Woolf2021!$E$9:$E$93,1,EXP(LN((1.1*(Fperm_SI_Woolf2021!$E$9:$E$93-BI$58)-63.1579*EXP(-0.19*Fperm_SI_Woolf2021!$E$9:$E$93)+63.1579*EXP(-0.19*BI$58))/(Fperm_SI_Woolf2021!$E$9:$E$93-BI$58))*(BI$58-Fperm_SI_Woolf2021!$E$9:$E$93)/10))),Fperm_SI_Woolf2021!$D$9:$D$93))</f>
        <v>0.38081681443637633</v>
      </c>
      <c r="BJ83" s="51" cm="1">
        <f t="array" ref="BJ83">MIN(1,SLOPE(Fperm_SI_Woolf2021!$F$9:$F$93*EXP(-Fperm_SI_Woolf2021!$I$9:$I$93*$C83*IF(BJ$58=Fperm_SI_Woolf2021!$E$9:$E$93,1,EXP(LN((1.1*(Fperm_SI_Woolf2021!$E$9:$E$93-BJ$58)-63.1579*EXP(-0.19*Fperm_SI_Woolf2021!$E$9:$E$93)+63.1579*EXP(-0.19*BJ$58))/(Fperm_SI_Woolf2021!$E$9:$E$93-BJ$58))*(BJ$58-Fperm_SI_Woolf2021!$E$9:$E$93)/10))) + Fperm_SI_Woolf2021!$G$9:$G$93*EXP(-Fperm_SI_Woolf2021!$J$9:$J$93*$C83*IF(BJ$58=Fperm_SI_Woolf2021!$E$9:$E$93,1,EXP(LN((1.1*(Fperm_SI_Woolf2021!$E$9:$E$93-BJ$58)-63.1579*EXP(-0.19*Fperm_SI_Woolf2021!$E$9:$E$93)+63.1579*EXP(-0.19*BJ$58))/(Fperm_SI_Woolf2021!$E$9:$E$93-BJ$58))*(BJ$58-Fperm_SI_Woolf2021!$E$9:$E$93)/10))) + Fperm_SI_Woolf2021!$H$9:$H$93*EXP(-Fperm_SI_Woolf2021!$K$9:$K$93*$C83*IF(BJ$58=Fperm_SI_Woolf2021!$E$9:$E$93,1,EXP(LN((1.1*(Fperm_SI_Woolf2021!$E$9:$E$93-BJ$58)-63.1579*EXP(-0.19*Fperm_SI_Woolf2021!$E$9:$E$93)+63.1579*EXP(-0.19*BJ$58))/(Fperm_SI_Woolf2021!$E$9:$E$93-BJ$58))*(BJ$58-Fperm_SI_Woolf2021!$E$9:$E$93)/10))),Fperm_SI_Woolf2021!$D$9:$D$93)*BJ$57+INTERCEPT(Fperm_SI_Woolf2021!$F$9:$F$93*EXP(-Fperm_SI_Woolf2021!$I$9:$I$93*$C83*IF(BJ$58=Fperm_SI_Woolf2021!$E$9:$E$93,1,EXP(LN((1.1*(Fperm_SI_Woolf2021!$E$9:$E$93-BJ$58)-63.1579*EXP(-0.19*Fperm_SI_Woolf2021!$E$9:$E$93)+63.1579*EXP(-0.19*BJ$58))/(Fperm_SI_Woolf2021!$E$9:$E$93-BJ$58))*(BJ$58-Fperm_SI_Woolf2021!$E$9:$E$93)/10))) + Fperm_SI_Woolf2021!$G$9:$G$93*EXP(-Fperm_SI_Woolf2021!$J$9:$J$93*$C83*IF(BJ$58=Fperm_SI_Woolf2021!$E$9:$E$93,1,EXP(LN((1.1*(Fperm_SI_Woolf2021!$E$9:$E$93-BJ$58)-63.1579*EXP(-0.19*Fperm_SI_Woolf2021!$E$9:$E$93)+63.1579*EXP(-0.19*BJ$58))/(Fperm_SI_Woolf2021!$E$9:$E$93-BJ$58))*(BJ$58-Fperm_SI_Woolf2021!$E$9:$E$93)/10))) + Fperm_SI_Woolf2021!$H$9:$H$93*EXP(-Fperm_SI_Woolf2021!$K$9:$K$93*$C83*IF(BJ$58=Fperm_SI_Woolf2021!$E$9:$E$93,1,EXP(LN((1.1*(Fperm_SI_Woolf2021!$E$9:$E$93-BJ$58)-63.1579*EXP(-0.19*Fperm_SI_Woolf2021!$E$9:$E$93)+63.1579*EXP(-0.19*BJ$58))/(Fperm_SI_Woolf2021!$E$9:$E$93-BJ$58))*(BJ$58-Fperm_SI_Woolf2021!$E$9:$E$93)/10))),Fperm_SI_Woolf2021!$D$9:$D$93))</f>
        <v>0.34991093812304763</v>
      </c>
      <c r="BK83" s="51" cm="1">
        <f t="array" ref="BK83">MIN(1,SLOPE(Fperm_SI_Woolf2021!$F$9:$F$93*EXP(-Fperm_SI_Woolf2021!$I$9:$I$93*$C83*IF(BK$58=Fperm_SI_Woolf2021!$E$9:$E$93,1,EXP(LN((1.1*(Fperm_SI_Woolf2021!$E$9:$E$93-BK$58)-63.1579*EXP(-0.19*Fperm_SI_Woolf2021!$E$9:$E$93)+63.1579*EXP(-0.19*BK$58))/(Fperm_SI_Woolf2021!$E$9:$E$93-BK$58))*(BK$58-Fperm_SI_Woolf2021!$E$9:$E$93)/10))) + Fperm_SI_Woolf2021!$G$9:$G$93*EXP(-Fperm_SI_Woolf2021!$J$9:$J$93*$C83*IF(BK$58=Fperm_SI_Woolf2021!$E$9:$E$93,1,EXP(LN((1.1*(Fperm_SI_Woolf2021!$E$9:$E$93-BK$58)-63.1579*EXP(-0.19*Fperm_SI_Woolf2021!$E$9:$E$93)+63.1579*EXP(-0.19*BK$58))/(Fperm_SI_Woolf2021!$E$9:$E$93-BK$58))*(BK$58-Fperm_SI_Woolf2021!$E$9:$E$93)/10))) + Fperm_SI_Woolf2021!$H$9:$H$93*EXP(-Fperm_SI_Woolf2021!$K$9:$K$93*$C83*IF(BK$58=Fperm_SI_Woolf2021!$E$9:$E$93,1,EXP(LN((1.1*(Fperm_SI_Woolf2021!$E$9:$E$93-BK$58)-63.1579*EXP(-0.19*Fperm_SI_Woolf2021!$E$9:$E$93)+63.1579*EXP(-0.19*BK$58))/(Fperm_SI_Woolf2021!$E$9:$E$93-BK$58))*(BK$58-Fperm_SI_Woolf2021!$E$9:$E$93)/10))),Fperm_SI_Woolf2021!$D$9:$D$93)*BK$57+INTERCEPT(Fperm_SI_Woolf2021!$F$9:$F$93*EXP(-Fperm_SI_Woolf2021!$I$9:$I$93*$C83*IF(BK$58=Fperm_SI_Woolf2021!$E$9:$E$93,1,EXP(LN((1.1*(Fperm_SI_Woolf2021!$E$9:$E$93-BK$58)-63.1579*EXP(-0.19*Fperm_SI_Woolf2021!$E$9:$E$93)+63.1579*EXP(-0.19*BK$58))/(Fperm_SI_Woolf2021!$E$9:$E$93-BK$58))*(BK$58-Fperm_SI_Woolf2021!$E$9:$E$93)/10))) + Fperm_SI_Woolf2021!$G$9:$G$93*EXP(-Fperm_SI_Woolf2021!$J$9:$J$93*$C83*IF(BK$58=Fperm_SI_Woolf2021!$E$9:$E$93,1,EXP(LN((1.1*(Fperm_SI_Woolf2021!$E$9:$E$93-BK$58)-63.1579*EXP(-0.19*Fperm_SI_Woolf2021!$E$9:$E$93)+63.1579*EXP(-0.19*BK$58))/(Fperm_SI_Woolf2021!$E$9:$E$93-BK$58))*(BK$58-Fperm_SI_Woolf2021!$E$9:$E$93)/10))) + Fperm_SI_Woolf2021!$H$9:$H$93*EXP(-Fperm_SI_Woolf2021!$K$9:$K$93*$C83*IF(BK$58=Fperm_SI_Woolf2021!$E$9:$E$93,1,EXP(LN((1.1*(Fperm_SI_Woolf2021!$E$9:$E$93-BK$58)-63.1579*EXP(-0.19*Fperm_SI_Woolf2021!$E$9:$E$93)+63.1579*EXP(-0.19*BK$58))/(Fperm_SI_Woolf2021!$E$9:$E$93-BK$58))*(BK$58-Fperm_SI_Woolf2021!$E$9:$E$93)/10))),Fperm_SI_Woolf2021!$D$9:$D$93))</f>
        <v>0.31900506180971894</v>
      </c>
      <c r="BL83" s="51" cm="1">
        <f t="array" ref="BL83">MIN(1,SLOPE(Fperm_SI_Woolf2021!$F$9:$F$93*EXP(-Fperm_SI_Woolf2021!$I$9:$I$93*$C83*IF(BL$58=Fperm_SI_Woolf2021!$E$9:$E$93,1,EXP(LN((1.1*(Fperm_SI_Woolf2021!$E$9:$E$93-BL$58)-63.1579*EXP(-0.19*Fperm_SI_Woolf2021!$E$9:$E$93)+63.1579*EXP(-0.19*BL$58))/(Fperm_SI_Woolf2021!$E$9:$E$93-BL$58))*(BL$58-Fperm_SI_Woolf2021!$E$9:$E$93)/10))) + Fperm_SI_Woolf2021!$G$9:$G$93*EXP(-Fperm_SI_Woolf2021!$J$9:$J$93*$C83*IF(BL$58=Fperm_SI_Woolf2021!$E$9:$E$93,1,EXP(LN((1.1*(Fperm_SI_Woolf2021!$E$9:$E$93-BL$58)-63.1579*EXP(-0.19*Fperm_SI_Woolf2021!$E$9:$E$93)+63.1579*EXP(-0.19*BL$58))/(Fperm_SI_Woolf2021!$E$9:$E$93-BL$58))*(BL$58-Fperm_SI_Woolf2021!$E$9:$E$93)/10))) + Fperm_SI_Woolf2021!$H$9:$H$93*EXP(-Fperm_SI_Woolf2021!$K$9:$K$93*$C83*IF(BL$58=Fperm_SI_Woolf2021!$E$9:$E$93,1,EXP(LN((1.1*(Fperm_SI_Woolf2021!$E$9:$E$93-BL$58)-63.1579*EXP(-0.19*Fperm_SI_Woolf2021!$E$9:$E$93)+63.1579*EXP(-0.19*BL$58))/(Fperm_SI_Woolf2021!$E$9:$E$93-BL$58))*(BL$58-Fperm_SI_Woolf2021!$E$9:$E$93)/10))),Fperm_SI_Woolf2021!$D$9:$D$93)*BL$57+INTERCEPT(Fperm_SI_Woolf2021!$F$9:$F$93*EXP(-Fperm_SI_Woolf2021!$I$9:$I$93*$C83*IF(BL$58=Fperm_SI_Woolf2021!$E$9:$E$93,1,EXP(LN((1.1*(Fperm_SI_Woolf2021!$E$9:$E$93-BL$58)-63.1579*EXP(-0.19*Fperm_SI_Woolf2021!$E$9:$E$93)+63.1579*EXP(-0.19*BL$58))/(Fperm_SI_Woolf2021!$E$9:$E$93-BL$58))*(BL$58-Fperm_SI_Woolf2021!$E$9:$E$93)/10))) + Fperm_SI_Woolf2021!$G$9:$G$93*EXP(-Fperm_SI_Woolf2021!$J$9:$J$93*$C83*IF(BL$58=Fperm_SI_Woolf2021!$E$9:$E$93,1,EXP(LN((1.1*(Fperm_SI_Woolf2021!$E$9:$E$93-BL$58)-63.1579*EXP(-0.19*Fperm_SI_Woolf2021!$E$9:$E$93)+63.1579*EXP(-0.19*BL$58))/(Fperm_SI_Woolf2021!$E$9:$E$93-BL$58))*(BL$58-Fperm_SI_Woolf2021!$E$9:$E$93)/10))) + Fperm_SI_Woolf2021!$H$9:$H$93*EXP(-Fperm_SI_Woolf2021!$K$9:$K$93*$C83*IF(BL$58=Fperm_SI_Woolf2021!$E$9:$E$93,1,EXP(LN((1.1*(Fperm_SI_Woolf2021!$E$9:$E$93-BL$58)-63.1579*EXP(-0.19*Fperm_SI_Woolf2021!$E$9:$E$93)+63.1579*EXP(-0.19*BL$58))/(Fperm_SI_Woolf2021!$E$9:$E$93-BL$58))*(BL$58-Fperm_SI_Woolf2021!$E$9:$E$93)/10))),Fperm_SI_Woolf2021!$D$9:$D$93))</f>
        <v>0.70947696563058282</v>
      </c>
      <c r="BM83" s="51" cm="1">
        <f t="array" ref="BM83">MIN(1,SLOPE(Fperm_SI_Woolf2021!$F$9:$F$93*EXP(-Fperm_SI_Woolf2021!$I$9:$I$93*$C83*IF(BM$58=Fperm_SI_Woolf2021!$E$9:$E$93,1,EXP(LN((1.1*(Fperm_SI_Woolf2021!$E$9:$E$93-BM$58)-63.1579*EXP(-0.19*Fperm_SI_Woolf2021!$E$9:$E$93)+63.1579*EXP(-0.19*BM$58))/(Fperm_SI_Woolf2021!$E$9:$E$93-BM$58))*(BM$58-Fperm_SI_Woolf2021!$E$9:$E$93)/10))) + Fperm_SI_Woolf2021!$G$9:$G$93*EXP(-Fperm_SI_Woolf2021!$J$9:$J$93*$C83*IF(BM$58=Fperm_SI_Woolf2021!$E$9:$E$93,1,EXP(LN((1.1*(Fperm_SI_Woolf2021!$E$9:$E$93-BM$58)-63.1579*EXP(-0.19*Fperm_SI_Woolf2021!$E$9:$E$93)+63.1579*EXP(-0.19*BM$58))/(Fperm_SI_Woolf2021!$E$9:$E$93-BM$58))*(BM$58-Fperm_SI_Woolf2021!$E$9:$E$93)/10))) + Fperm_SI_Woolf2021!$H$9:$H$93*EXP(-Fperm_SI_Woolf2021!$K$9:$K$93*$C83*IF(BM$58=Fperm_SI_Woolf2021!$E$9:$E$93,1,EXP(LN((1.1*(Fperm_SI_Woolf2021!$E$9:$E$93-BM$58)-63.1579*EXP(-0.19*Fperm_SI_Woolf2021!$E$9:$E$93)+63.1579*EXP(-0.19*BM$58))/(Fperm_SI_Woolf2021!$E$9:$E$93-BM$58))*(BM$58-Fperm_SI_Woolf2021!$E$9:$E$93)/10))),Fperm_SI_Woolf2021!$D$9:$D$93)*BM$57+INTERCEPT(Fperm_SI_Woolf2021!$F$9:$F$93*EXP(-Fperm_SI_Woolf2021!$I$9:$I$93*$C83*IF(BM$58=Fperm_SI_Woolf2021!$E$9:$E$93,1,EXP(LN((1.1*(Fperm_SI_Woolf2021!$E$9:$E$93-BM$58)-63.1579*EXP(-0.19*Fperm_SI_Woolf2021!$E$9:$E$93)+63.1579*EXP(-0.19*BM$58))/(Fperm_SI_Woolf2021!$E$9:$E$93-BM$58))*(BM$58-Fperm_SI_Woolf2021!$E$9:$E$93)/10))) + Fperm_SI_Woolf2021!$G$9:$G$93*EXP(-Fperm_SI_Woolf2021!$J$9:$J$93*$C83*IF(BM$58=Fperm_SI_Woolf2021!$E$9:$E$93,1,EXP(LN((1.1*(Fperm_SI_Woolf2021!$E$9:$E$93-BM$58)-63.1579*EXP(-0.19*Fperm_SI_Woolf2021!$E$9:$E$93)+63.1579*EXP(-0.19*BM$58))/(Fperm_SI_Woolf2021!$E$9:$E$93-BM$58))*(BM$58-Fperm_SI_Woolf2021!$E$9:$E$93)/10))) + Fperm_SI_Woolf2021!$H$9:$H$93*EXP(-Fperm_SI_Woolf2021!$K$9:$K$93*$C83*IF(BM$58=Fperm_SI_Woolf2021!$E$9:$E$93,1,EXP(LN((1.1*(Fperm_SI_Woolf2021!$E$9:$E$93-BM$58)-63.1579*EXP(-0.19*Fperm_SI_Woolf2021!$E$9:$E$93)+63.1579*EXP(-0.19*BM$58))/(Fperm_SI_Woolf2021!$E$9:$E$93-BM$58))*(BM$58-Fperm_SI_Woolf2021!$E$9:$E$93)/10))),Fperm_SI_Woolf2021!$D$9:$D$93))</f>
        <v>0.67957328959493468</v>
      </c>
      <c r="BN83" s="51" cm="1">
        <f t="array" ref="BN83">MIN(1,SLOPE(Fperm_SI_Woolf2021!$F$9:$F$93*EXP(-Fperm_SI_Woolf2021!$I$9:$I$93*$C83*IF(BN$58=Fperm_SI_Woolf2021!$E$9:$E$93,1,EXP(LN((1.1*(Fperm_SI_Woolf2021!$E$9:$E$93-BN$58)-63.1579*EXP(-0.19*Fperm_SI_Woolf2021!$E$9:$E$93)+63.1579*EXP(-0.19*BN$58))/(Fperm_SI_Woolf2021!$E$9:$E$93-BN$58))*(BN$58-Fperm_SI_Woolf2021!$E$9:$E$93)/10))) + Fperm_SI_Woolf2021!$G$9:$G$93*EXP(-Fperm_SI_Woolf2021!$J$9:$J$93*$C83*IF(BN$58=Fperm_SI_Woolf2021!$E$9:$E$93,1,EXP(LN((1.1*(Fperm_SI_Woolf2021!$E$9:$E$93-BN$58)-63.1579*EXP(-0.19*Fperm_SI_Woolf2021!$E$9:$E$93)+63.1579*EXP(-0.19*BN$58))/(Fperm_SI_Woolf2021!$E$9:$E$93-BN$58))*(BN$58-Fperm_SI_Woolf2021!$E$9:$E$93)/10))) + Fperm_SI_Woolf2021!$H$9:$H$93*EXP(-Fperm_SI_Woolf2021!$K$9:$K$93*$C83*IF(BN$58=Fperm_SI_Woolf2021!$E$9:$E$93,1,EXP(LN((1.1*(Fperm_SI_Woolf2021!$E$9:$E$93-BN$58)-63.1579*EXP(-0.19*Fperm_SI_Woolf2021!$E$9:$E$93)+63.1579*EXP(-0.19*BN$58))/(Fperm_SI_Woolf2021!$E$9:$E$93-BN$58))*(BN$58-Fperm_SI_Woolf2021!$E$9:$E$93)/10))),Fperm_SI_Woolf2021!$D$9:$D$93)*BN$57+INTERCEPT(Fperm_SI_Woolf2021!$F$9:$F$93*EXP(-Fperm_SI_Woolf2021!$I$9:$I$93*$C83*IF(BN$58=Fperm_SI_Woolf2021!$E$9:$E$93,1,EXP(LN((1.1*(Fperm_SI_Woolf2021!$E$9:$E$93-BN$58)-63.1579*EXP(-0.19*Fperm_SI_Woolf2021!$E$9:$E$93)+63.1579*EXP(-0.19*BN$58))/(Fperm_SI_Woolf2021!$E$9:$E$93-BN$58))*(BN$58-Fperm_SI_Woolf2021!$E$9:$E$93)/10))) + Fperm_SI_Woolf2021!$G$9:$G$93*EXP(-Fperm_SI_Woolf2021!$J$9:$J$93*$C83*IF(BN$58=Fperm_SI_Woolf2021!$E$9:$E$93,1,EXP(LN((1.1*(Fperm_SI_Woolf2021!$E$9:$E$93-BN$58)-63.1579*EXP(-0.19*Fperm_SI_Woolf2021!$E$9:$E$93)+63.1579*EXP(-0.19*BN$58))/(Fperm_SI_Woolf2021!$E$9:$E$93-BN$58))*(BN$58-Fperm_SI_Woolf2021!$E$9:$E$93)/10))) + Fperm_SI_Woolf2021!$H$9:$H$93*EXP(-Fperm_SI_Woolf2021!$K$9:$K$93*$C83*IF(BN$58=Fperm_SI_Woolf2021!$E$9:$E$93,1,EXP(LN((1.1*(Fperm_SI_Woolf2021!$E$9:$E$93-BN$58)-63.1579*EXP(-0.19*Fperm_SI_Woolf2021!$E$9:$E$93)+63.1579*EXP(-0.19*BN$58))/(Fperm_SI_Woolf2021!$E$9:$E$93-BN$58))*(BN$58-Fperm_SI_Woolf2021!$E$9:$E$93)/10))),Fperm_SI_Woolf2021!$D$9:$D$93))</f>
        <v>0.64966961355928654</v>
      </c>
      <c r="BO83" s="51" cm="1">
        <f t="array" ref="BO83">MIN(1,SLOPE(Fperm_SI_Woolf2021!$F$9:$F$93*EXP(-Fperm_SI_Woolf2021!$I$9:$I$93*$C83*IF(BO$58=Fperm_SI_Woolf2021!$E$9:$E$93,1,EXP(LN((1.1*(Fperm_SI_Woolf2021!$E$9:$E$93-BO$58)-63.1579*EXP(-0.19*Fperm_SI_Woolf2021!$E$9:$E$93)+63.1579*EXP(-0.19*BO$58))/(Fperm_SI_Woolf2021!$E$9:$E$93-BO$58))*(BO$58-Fperm_SI_Woolf2021!$E$9:$E$93)/10))) + Fperm_SI_Woolf2021!$G$9:$G$93*EXP(-Fperm_SI_Woolf2021!$J$9:$J$93*$C83*IF(BO$58=Fperm_SI_Woolf2021!$E$9:$E$93,1,EXP(LN((1.1*(Fperm_SI_Woolf2021!$E$9:$E$93-BO$58)-63.1579*EXP(-0.19*Fperm_SI_Woolf2021!$E$9:$E$93)+63.1579*EXP(-0.19*BO$58))/(Fperm_SI_Woolf2021!$E$9:$E$93-BO$58))*(BO$58-Fperm_SI_Woolf2021!$E$9:$E$93)/10))) + Fperm_SI_Woolf2021!$H$9:$H$93*EXP(-Fperm_SI_Woolf2021!$K$9:$K$93*$C83*IF(BO$58=Fperm_SI_Woolf2021!$E$9:$E$93,1,EXP(LN((1.1*(Fperm_SI_Woolf2021!$E$9:$E$93-BO$58)-63.1579*EXP(-0.19*Fperm_SI_Woolf2021!$E$9:$E$93)+63.1579*EXP(-0.19*BO$58))/(Fperm_SI_Woolf2021!$E$9:$E$93-BO$58))*(BO$58-Fperm_SI_Woolf2021!$E$9:$E$93)/10))),Fperm_SI_Woolf2021!$D$9:$D$93)*BO$57+INTERCEPT(Fperm_SI_Woolf2021!$F$9:$F$93*EXP(-Fperm_SI_Woolf2021!$I$9:$I$93*$C83*IF(BO$58=Fperm_SI_Woolf2021!$E$9:$E$93,1,EXP(LN((1.1*(Fperm_SI_Woolf2021!$E$9:$E$93-BO$58)-63.1579*EXP(-0.19*Fperm_SI_Woolf2021!$E$9:$E$93)+63.1579*EXP(-0.19*BO$58))/(Fperm_SI_Woolf2021!$E$9:$E$93-BO$58))*(BO$58-Fperm_SI_Woolf2021!$E$9:$E$93)/10))) + Fperm_SI_Woolf2021!$G$9:$G$93*EXP(-Fperm_SI_Woolf2021!$J$9:$J$93*$C83*IF(BO$58=Fperm_SI_Woolf2021!$E$9:$E$93,1,EXP(LN((1.1*(Fperm_SI_Woolf2021!$E$9:$E$93-BO$58)-63.1579*EXP(-0.19*Fperm_SI_Woolf2021!$E$9:$E$93)+63.1579*EXP(-0.19*BO$58))/(Fperm_SI_Woolf2021!$E$9:$E$93-BO$58))*(BO$58-Fperm_SI_Woolf2021!$E$9:$E$93)/10))) + Fperm_SI_Woolf2021!$H$9:$H$93*EXP(-Fperm_SI_Woolf2021!$K$9:$K$93*$C83*IF(BO$58=Fperm_SI_Woolf2021!$E$9:$E$93,1,EXP(LN((1.1*(Fperm_SI_Woolf2021!$E$9:$E$93-BO$58)-63.1579*EXP(-0.19*Fperm_SI_Woolf2021!$E$9:$E$93)+63.1579*EXP(-0.19*BO$58))/(Fperm_SI_Woolf2021!$E$9:$E$93-BO$58))*(BO$58-Fperm_SI_Woolf2021!$E$9:$E$93)/10))),Fperm_SI_Woolf2021!$D$9:$D$93))</f>
        <v>0.6197659375236384</v>
      </c>
      <c r="BP83" s="51" cm="1">
        <f t="array" ref="BP83">MIN(1,SLOPE(Fperm_SI_Woolf2021!$F$9:$F$93*EXP(-Fperm_SI_Woolf2021!$I$9:$I$93*$C83*IF(BP$58=Fperm_SI_Woolf2021!$E$9:$E$93,1,EXP(LN((1.1*(Fperm_SI_Woolf2021!$E$9:$E$93-BP$58)-63.1579*EXP(-0.19*Fperm_SI_Woolf2021!$E$9:$E$93)+63.1579*EXP(-0.19*BP$58))/(Fperm_SI_Woolf2021!$E$9:$E$93-BP$58))*(BP$58-Fperm_SI_Woolf2021!$E$9:$E$93)/10))) + Fperm_SI_Woolf2021!$G$9:$G$93*EXP(-Fperm_SI_Woolf2021!$J$9:$J$93*$C83*IF(BP$58=Fperm_SI_Woolf2021!$E$9:$E$93,1,EXP(LN((1.1*(Fperm_SI_Woolf2021!$E$9:$E$93-BP$58)-63.1579*EXP(-0.19*Fperm_SI_Woolf2021!$E$9:$E$93)+63.1579*EXP(-0.19*BP$58))/(Fperm_SI_Woolf2021!$E$9:$E$93-BP$58))*(BP$58-Fperm_SI_Woolf2021!$E$9:$E$93)/10))) + Fperm_SI_Woolf2021!$H$9:$H$93*EXP(-Fperm_SI_Woolf2021!$K$9:$K$93*$C83*IF(BP$58=Fperm_SI_Woolf2021!$E$9:$E$93,1,EXP(LN((1.1*(Fperm_SI_Woolf2021!$E$9:$E$93-BP$58)-63.1579*EXP(-0.19*Fperm_SI_Woolf2021!$E$9:$E$93)+63.1579*EXP(-0.19*BP$58))/(Fperm_SI_Woolf2021!$E$9:$E$93-BP$58))*(BP$58-Fperm_SI_Woolf2021!$E$9:$E$93)/10))),Fperm_SI_Woolf2021!$D$9:$D$93)*BP$57+INTERCEPT(Fperm_SI_Woolf2021!$F$9:$F$93*EXP(-Fperm_SI_Woolf2021!$I$9:$I$93*$C83*IF(BP$58=Fperm_SI_Woolf2021!$E$9:$E$93,1,EXP(LN((1.1*(Fperm_SI_Woolf2021!$E$9:$E$93-BP$58)-63.1579*EXP(-0.19*Fperm_SI_Woolf2021!$E$9:$E$93)+63.1579*EXP(-0.19*BP$58))/(Fperm_SI_Woolf2021!$E$9:$E$93-BP$58))*(BP$58-Fperm_SI_Woolf2021!$E$9:$E$93)/10))) + Fperm_SI_Woolf2021!$G$9:$G$93*EXP(-Fperm_SI_Woolf2021!$J$9:$J$93*$C83*IF(BP$58=Fperm_SI_Woolf2021!$E$9:$E$93,1,EXP(LN((1.1*(Fperm_SI_Woolf2021!$E$9:$E$93-BP$58)-63.1579*EXP(-0.19*Fperm_SI_Woolf2021!$E$9:$E$93)+63.1579*EXP(-0.19*BP$58))/(Fperm_SI_Woolf2021!$E$9:$E$93-BP$58))*(BP$58-Fperm_SI_Woolf2021!$E$9:$E$93)/10))) + Fperm_SI_Woolf2021!$H$9:$H$93*EXP(-Fperm_SI_Woolf2021!$K$9:$K$93*$C83*IF(BP$58=Fperm_SI_Woolf2021!$E$9:$E$93,1,EXP(LN((1.1*(Fperm_SI_Woolf2021!$E$9:$E$93-BP$58)-63.1579*EXP(-0.19*Fperm_SI_Woolf2021!$E$9:$E$93)+63.1579*EXP(-0.19*BP$58))/(Fperm_SI_Woolf2021!$E$9:$E$93-BP$58))*(BP$58-Fperm_SI_Woolf2021!$E$9:$E$93)/10))),Fperm_SI_Woolf2021!$D$9:$D$93))</f>
        <v>0.58986226148799026</v>
      </c>
      <c r="BQ83" s="51" cm="1">
        <f t="array" ref="BQ83">MIN(1,SLOPE(Fperm_SI_Woolf2021!$F$9:$F$93*EXP(-Fperm_SI_Woolf2021!$I$9:$I$93*$C83*IF(BQ$58=Fperm_SI_Woolf2021!$E$9:$E$93,1,EXP(LN((1.1*(Fperm_SI_Woolf2021!$E$9:$E$93-BQ$58)-63.1579*EXP(-0.19*Fperm_SI_Woolf2021!$E$9:$E$93)+63.1579*EXP(-0.19*BQ$58))/(Fperm_SI_Woolf2021!$E$9:$E$93-BQ$58))*(BQ$58-Fperm_SI_Woolf2021!$E$9:$E$93)/10))) + Fperm_SI_Woolf2021!$G$9:$G$93*EXP(-Fperm_SI_Woolf2021!$J$9:$J$93*$C83*IF(BQ$58=Fperm_SI_Woolf2021!$E$9:$E$93,1,EXP(LN((1.1*(Fperm_SI_Woolf2021!$E$9:$E$93-BQ$58)-63.1579*EXP(-0.19*Fperm_SI_Woolf2021!$E$9:$E$93)+63.1579*EXP(-0.19*BQ$58))/(Fperm_SI_Woolf2021!$E$9:$E$93-BQ$58))*(BQ$58-Fperm_SI_Woolf2021!$E$9:$E$93)/10))) + Fperm_SI_Woolf2021!$H$9:$H$93*EXP(-Fperm_SI_Woolf2021!$K$9:$K$93*$C83*IF(BQ$58=Fperm_SI_Woolf2021!$E$9:$E$93,1,EXP(LN((1.1*(Fperm_SI_Woolf2021!$E$9:$E$93-BQ$58)-63.1579*EXP(-0.19*Fperm_SI_Woolf2021!$E$9:$E$93)+63.1579*EXP(-0.19*BQ$58))/(Fperm_SI_Woolf2021!$E$9:$E$93-BQ$58))*(BQ$58-Fperm_SI_Woolf2021!$E$9:$E$93)/10))),Fperm_SI_Woolf2021!$D$9:$D$93)*BQ$57+INTERCEPT(Fperm_SI_Woolf2021!$F$9:$F$93*EXP(-Fperm_SI_Woolf2021!$I$9:$I$93*$C83*IF(BQ$58=Fperm_SI_Woolf2021!$E$9:$E$93,1,EXP(LN((1.1*(Fperm_SI_Woolf2021!$E$9:$E$93-BQ$58)-63.1579*EXP(-0.19*Fperm_SI_Woolf2021!$E$9:$E$93)+63.1579*EXP(-0.19*BQ$58))/(Fperm_SI_Woolf2021!$E$9:$E$93-BQ$58))*(BQ$58-Fperm_SI_Woolf2021!$E$9:$E$93)/10))) + Fperm_SI_Woolf2021!$G$9:$G$93*EXP(-Fperm_SI_Woolf2021!$J$9:$J$93*$C83*IF(BQ$58=Fperm_SI_Woolf2021!$E$9:$E$93,1,EXP(LN((1.1*(Fperm_SI_Woolf2021!$E$9:$E$93-BQ$58)-63.1579*EXP(-0.19*Fperm_SI_Woolf2021!$E$9:$E$93)+63.1579*EXP(-0.19*BQ$58))/(Fperm_SI_Woolf2021!$E$9:$E$93-BQ$58))*(BQ$58-Fperm_SI_Woolf2021!$E$9:$E$93)/10))) + Fperm_SI_Woolf2021!$H$9:$H$93*EXP(-Fperm_SI_Woolf2021!$K$9:$K$93*$C83*IF(BQ$58=Fperm_SI_Woolf2021!$E$9:$E$93,1,EXP(LN((1.1*(Fperm_SI_Woolf2021!$E$9:$E$93-BQ$58)-63.1579*EXP(-0.19*Fperm_SI_Woolf2021!$E$9:$E$93)+63.1579*EXP(-0.19*BQ$58))/(Fperm_SI_Woolf2021!$E$9:$E$93-BQ$58))*(BQ$58-Fperm_SI_Woolf2021!$E$9:$E$93)/10))),Fperm_SI_Woolf2021!$D$9:$D$93))</f>
        <v>0.55995858545234223</v>
      </c>
      <c r="BR83" s="51" cm="1">
        <f t="array" ref="BR83">MIN(1,SLOPE(Fperm_SI_Woolf2021!$F$9:$F$93*EXP(-Fperm_SI_Woolf2021!$I$9:$I$93*$C83*IF(BR$58=Fperm_SI_Woolf2021!$E$9:$E$93,1,EXP(LN((1.1*(Fperm_SI_Woolf2021!$E$9:$E$93-BR$58)-63.1579*EXP(-0.19*Fperm_SI_Woolf2021!$E$9:$E$93)+63.1579*EXP(-0.19*BR$58))/(Fperm_SI_Woolf2021!$E$9:$E$93-BR$58))*(BR$58-Fperm_SI_Woolf2021!$E$9:$E$93)/10))) + Fperm_SI_Woolf2021!$G$9:$G$93*EXP(-Fperm_SI_Woolf2021!$J$9:$J$93*$C83*IF(BR$58=Fperm_SI_Woolf2021!$E$9:$E$93,1,EXP(LN((1.1*(Fperm_SI_Woolf2021!$E$9:$E$93-BR$58)-63.1579*EXP(-0.19*Fperm_SI_Woolf2021!$E$9:$E$93)+63.1579*EXP(-0.19*BR$58))/(Fperm_SI_Woolf2021!$E$9:$E$93-BR$58))*(BR$58-Fperm_SI_Woolf2021!$E$9:$E$93)/10))) + Fperm_SI_Woolf2021!$H$9:$H$93*EXP(-Fperm_SI_Woolf2021!$K$9:$K$93*$C83*IF(BR$58=Fperm_SI_Woolf2021!$E$9:$E$93,1,EXP(LN((1.1*(Fperm_SI_Woolf2021!$E$9:$E$93-BR$58)-63.1579*EXP(-0.19*Fperm_SI_Woolf2021!$E$9:$E$93)+63.1579*EXP(-0.19*BR$58))/(Fperm_SI_Woolf2021!$E$9:$E$93-BR$58))*(BR$58-Fperm_SI_Woolf2021!$E$9:$E$93)/10))),Fperm_SI_Woolf2021!$D$9:$D$93)*BR$57+INTERCEPT(Fperm_SI_Woolf2021!$F$9:$F$93*EXP(-Fperm_SI_Woolf2021!$I$9:$I$93*$C83*IF(BR$58=Fperm_SI_Woolf2021!$E$9:$E$93,1,EXP(LN((1.1*(Fperm_SI_Woolf2021!$E$9:$E$93-BR$58)-63.1579*EXP(-0.19*Fperm_SI_Woolf2021!$E$9:$E$93)+63.1579*EXP(-0.19*BR$58))/(Fperm_SI_Woolf2021!$E$9:$E$93-BR$58))*(BR$58-Fperm_SI_Woolf2021!$E$9:$E$93)/10))) + Fperm_SI_Woolf2021!$G$9:$G$93*EXP(-Fperm_SI_Woolf2021!$J$9:$J$93*$C83*IF(BR$58=Fperm_SI_Woolf2021!$E$9:$E$93,1,EXP(LN((1.1*(Fperm_SI_Woolf2021!$E$9:$E$93-BR$58)-63.1579*EXP(-0.19*Fperm_SI_Woolf2021!$E$9:$E$93)+63.1579*EXP(-0.19*BR$58))/(Fperm_SI_Woolf2021!$E$9:$E$93-BR$58))*(BR$58-Fperm_SI_Woolf2021!$E$9:$E$93)/10))) + Fperm_SI_Woolf2021!$H$9:$H$93*EXP(-Fperm_SI_Woolf2021!$K$9:$K$93*$C83*IF(BR$58=Fperm_SI_Woolf2021!$E$9:$E$93,1,EXP(LN((1.1*(Fperm_SI_Woolf2021!$E$9:$E$93-BR$58)-63.1579*EXP(-0.19*Fperm_SI_Woolf2021!$E$9:$E$93)+63.1579*EXP(-0.19*BR$58))/(Fperm_SI_Woolf2021!$E$9:$E$93-BR$58))*(BR$58-Fperm_SI_Woolf2021!$E$9:$E$93)/10))),Fperm_SI_Woolf2021!$D$9:$D$93))</f>
        <v>0.53005490941669409</v>
      </c>
      <c r="BS83" s="51" cm="1">
        <f t="array" ref="BS83">MIN(1,SLOPE(Fperm_SI_Woolf2021!$F$9:$F$93*EXP(-Fperm_SI_Woolf2021!$I$9:$I$93*$C83*IF(BS$58=Fperm_SI_Woolf2021!$E$9:$E$93,1,EXP(LN((1.1*(Fperm_SI_Woolf2021!$E$9:$E$93-BS$58)-63.1579*EXP(-0.19*Fperm_SI_Woolf2021!$E$9:$E$93)+63.1579*EXP(-0.19*BS$58))/(Fperm_SI_Woolf2021!$E$9:$E$93-BS$58))*(BS$58-Fperm_SI_Woolf2021!$E$9:$E$93)/10))) + Fperm_SI_Woolf2021!$G$9:$G$93*EXP(-Fperm_SI_Woolf2021!$J$9:$J$93*$C83*IF(BS$58=Fperm_SI_Woolf2021!$E$9:$E$93,1,EXP(LN((1.1*(Fperm_SI_Woolf2021!$E$9:$E$93-BS$58)-63.1579*EXP(-0.19*Fperm_SI_Woolf2021!$E$9:$E$93)+63.1579*EXP(-0.19*BS$58))/(Fperm_SI_Woolf2021!$E$9:$E$93-BS$58))*(BS$58-Fperm_SI_Woolf2021!$E$9:$E$93)/10))) + Fperm_SI_Woolf2021!$H$9:$H$93*EXP(-Fperm_SI_Woolf2021!$K$9:$K$93*$C83*IF(BS$58=Fperm_SI_Woolf2021!$E$9:$E$93,1,EXP(LN((1.1*(Fperm_SI_Woolf2021!$E$9:$E$93-BS$58)-63.1579*EXP(-0.19*Fperm_SI_Woolf2021!$E$9:$E$93)+63.1579*EXP(-0.19*BS$58))/(Fperm_SI_Woolf2021!$E$9:$E$93-BS$58))*(BS$58-Fperm_SI_Woolf2021!$E$9:$E$93)/10))),Fperm_SI_Woolf2021!$D$9:$D$93)*BS$57+INTERCEPT(Fperm_SI_Woolf2021!$F$9:$F$93*EXP(-Fperm_SI_Woolf2021!$I$9:$I$93*$C83*IF(BS$58=Fperm_SI_Woolf2021!$E$9:$E$93,1,EXP(LN((1.1*(Fperm_SI_Woolf2021!$E$9:$E$93-BS$58)-63.1579*EXP(-0.19*Fperm_SI_Woolf2021!$E$9:$E$93)+63.1579*EXP(-0.19*BS$58))/(Fperm_SI_Woolf2021!$E$9:$E$93-BS$58))*(BS$58-Fperm_SI_Woolf2021!$E$9:$E$93)/10))) + Fperm_SI_Woolf2021!$G$9:$G$93*EXP(-Fperm_SI_Woolf2021!$J$9:$J$93*$C83*IF(BS$58=Fperm_SI_Woolf2021!$E$9:$E$93,1,EXP(LN((1.1*(Fperm_SI_Woolf2021!$E$9:$E$93-BS$58)-63.1579*EXP(-0.19*Fperm_SI_Woolf2021!$E$9:$E$93)+63.1579*EXP(-0.19*BS$58))/(Fperm_SI_Woolf2021!$E$9:$E$93-BS$58))*(BS$58-Fperm_SI_Woolf2021!$E$9:$E$93)/10))) + Fperm_SI_Woolf2021!$H$9:$H$93*EXP(-Fperm_SI_Woolf2021!$K$9:$K$93*$C83*IF(BS$58=Fperm_SI_Woolf2021!$E$9:$E$93,1,EXP(LN((1.1*(Fperm_SI_Woolf2021!$E$9:$E$93-BS$58)-63.1579*EXP(-0.19*Fperm_SI_Woolf2021!$E$9:$E$93)+63.1579*EXP(-0.19*BS$58))/(Fperm_SI_Woolf2021!$E$9:$E$93-BS$58))*(BS$58-Fperm_SI_Woolf2021!$E$9:$E$93)/10))),Fperm_SI_Woolf2021!$D$9:$D$93))</f>
        <v>0.50015123338104595</v>
      </c>
      <c r="BT83" s="51" cm="1">
        <f t="array" ref="BT83">MIN(1,SLOPE(Fperm_SI_Woolf2021!$F$9:$F$93*EXP(-Fperm_SI_Woolf2021!$I$9:$I$93*$C83*IF(BT$58=Fperm_SI_Woolf2021!$E$9:$E$93,1,EXP(LN((1.1*(Fperm_SI_Woolf2021!$E$9:$E$93-BT$58)-63.1579*EXP(-0.19*Fperm_SI_Woolf2021!$E$9:$E$93)+63.1579*EXP(-0.19*BT$58))/(Fperm_SI_Woolf2021!$E$9:$E$93-BT$58))*(BT$58-Fperm_SI_Woolf2021!$E$9:$E$93)/10))) + Fperm_SI_Woolf2021!$G$9:$G$93*EXP(-Fperm_SI_Woolf2021!$J$9:$J$93*$C83*IF(BT$58=Fperm_SI_Woolf2021!$E$9:$E$93,1,EXP(LN((1.1*(Fperm_SI_Woolf2021!$E$9:$E$93-BT$58)-63.1579*EXP(-0.19*Fperm_SI_Woolf2021!$E$9:$E$93)+63.1579*EXP(-0.19*BT$58))/(Fperm_SI_Woolf2021!$E$9:$E$93-BT$58))*(BT$58-Fperm_SI_Woolf2021!$E$9:$E$93)/10))) + Fperm_SI_Woolf2021!$H$9:$H$93*EXP(-Fperm_SI_Woolf2021!$K$9:$K$93*$C83*IF(BT$58=Fperm_SI_Woolf2021!$E$9:$E$93,1,EXP(LN((1.1*(Fperm_SI_Woolf2021!$E$9:$E$93-BT$58)-63.1579*EXP(-0.19*Fperm_SI_Woolf2021!$E$9:$E$93)+63.1579*EXP(-0.19*BT$58))/(Fperm_SI_Woolf2021!$E$9:$E$93-BT$58))*(BT$58-Fperm_SI_Woolf2021!$E$9:$E$93)/10))),Fperm_SI_Woolf2021!$D$9:$D$93)*BT$57+INTERCEPT(Fperm_SI_Woolf2021!$F$9:$F$93*EXP(-Fperm_SI_Woolf2021!$I$9:$I$93*$C83*IF(BT$58=Fperm_SI_Woolf2021!$E$9:$E$93,1,EXP(LN((1.1*(Fperm_SI_Woolf2021!$E$9:$E$93-BT$58)-63.1579*EXP(-0.19*Fperm_SI_Woolf2021!$E$9:$E$93)+63.1579*EXP(-0.19*BT$58))/(Fperm_SI_Woolf2021!$E$9:$E$93-BT$58))*(BT$58-Fperm_SI_Woolf2021!$E$9:$E$93)/10))) + Fperm_SI_Woolf2021!$G$9:$G$93*EXP(-Fperm_SI_Woolf2021!$J$9:$J$93*$C83*IF(BT$58=Fperm_SI_Woolf2021!$E$9:$E$93,1,EXP(LN((1.1*(Fperm_SI_Woolf2021!$E$9:$E$93-BT$58)-63.1579*EXP(-0.19*Fperm_SI_Woolf2021!$E$9:$E$93)+63.1579*EXP(-0.19*BT$58))/(Fperm_SI_Woolf2021!$E$9:$E$93-BT$58))*(BT$58-Fperm_SI_Woolf2021!$E$9:$E$93)/10))) + Fperm_SI_Woolf2021!$H$9:$H$93*EXP(-Fperm_SI_Woolf2021!$K$9:$K$93*$C83*IF(BT$58=Fperm_SI_Woolf2021!$E$9:$E$93,1,EXP(LN((1.1*(Fperm_SI_Woolf2021!$E$9:$E$93-BT$58)-63.1579*EXP(-0.19*Fperm_SI_Woolf2021!$E$9:$E$93)+63.1579*EXP(-0.19*BT$58))/(Fperm_SI_Woolf2021!$E$9:$E$93-BT$58))*(BT$58-Fperm_SI_Woolf2021!$E$9:$E$93)/10))),Fperm_SI_Woolf2021!$D$9:$D$93))</f>
        <v>0.4702475573453978</v>
      </c>
      <c r="BU83" s="51" cm="1">
        <f t="array" ref="BU83">MIN(1,SLOPE(Fperm_SI_Woolf2021!$F$9:$F$93*EXP(-Fperm_SI_Woolf2021!$I$9:$I$93*$C83*IF(BU$58=Fperm_SI_Woolf2021!$E$9:$E$93,1,EXP(LN((1.1*(Fperm_SI_Woolf2021!$E$9:$E$93-BU$58)-63.1579*EXP(-0.19*Fperm_SI_Woolf2021!$E$9:$E$93)+63.1579*EXP(-0.19*BU$58))/(Fperm_SI_Woolf2021!$E$9:$E$93-BU$58))*(BU$58-Fperm_SI_Woolf2021!$E$9:$E$93)/10))) + Fperm_SI_Woolf2021!$G$9:$G$93*EXP(-Fperm_SI_Woolf2021!$J$9:$J$93*$C83*IF(BU$58=Fperm_SI_Woolf2021!$E$9:$E$93,1,EXP(LN((1.1*(Fperm_SI_Woolf2021!$E$9:$E$93-BU$58)-63.1579*EXP(-0.19*Fperm_SI_Woolf2021!$E$9:$E$93)+63.1579*EXP(-0.19*BU$58))/(Fperm_SI_Woolf2021!$E$9:$E$93-BU$58))*(BU$58-Fperm_SI_Woolf2021!$E$9:$E$93)/10))) + Fperm_SI_Woolf2021!$H$9:$H$93*EXP(-Fperm_SI_Woolf2021!$K$9:$K$93*$C83*IF(BU$58=Fperm_SI_Woolf2021!$E$9:$E$93,1,EXP(LN((1.1*(Fperm_SI_Woolf2021!$E$9:$E$93-BU$58)-63.1579*EXP(-0.19*Fperm_SI_Woolf2021!$E$9:$E$93)+63.1579*EXP(-0.19*BU$58))/(Fperm_SI_Woolf2021!$E$9:$E$93-BU$58))*(BU$58-Fperm_SI_Woolf2021!$E$9:$E$93)/10))),Fperm_SI_Woolf2021!$D$9:$D$93)*BU$57+INTERCEPT(Fperm_SI_Woolf2021!$F$9:$F$93*EXP(-Fperm_SI_Woolf2021!$I$9:$I$93*$C83*IF(BU$58=Fperm_SI_Woolf2021!$E$9:$E$93,1,EXP(LN((1.1*(Fperm_SI_Woolf2021!$E$9:$E$93-BU$58)-63.1579*EXP(-0.19*Fperm_SI_Woolf2021!$E$9:$E$93)+63.1579*EXP(-0.19*BU$58))/(Fperm_SI_Woolf2021!$E$9:$E$93-BU$58))*(BU$58-Fperm_SI_Woolf2021!$E$9:$E$93)/10))) + Fperm_SI_Woolf2021!$G$9:$G$93*EXP(-Fperm_SI_Woolf2021!$J$9:$J$93*$C83*IF(BU$58=Fperm_SI_Woolf2021!$E$9:$E$93,1,EXP(LN((1.1*(Fperm_SI_Woolf2021!$E$9:$E$93-BU$58)-63.1579*EXP(-0.19*Fperm_SI_Woolf2021!$E$9:$E$93)+63.1579*EXP(-0.19*BU$58))/(Fperm_SI_Woolf2021!$E$9:$E$93-BU$58))*(BU$58-Fperm_SI_Woolf2021!$E$9:$E$93)/10))) + Fperm_SI_Woolf2021!$H$9:$H$93*EXP(-Fperm_SI_Woolf2021!$K$9:$K$93*$C83*IF(BU$58=Fperm_SI_Woolf2021!$E$9:$E$93,1,EXP(LN((1.1*(Fperm_SI_Woolf2021!$E$9:$E$93-BU$58)-63.1579*EXP(-0.19*Fperm_SI_Woolf2021!$E$9:$E$93)+63.1579*EXP(-0.19*BU$58))/(Fperm_SI_Woolf2021!$E$9:$E$93-BU$58))*(BU$58-Fperm_SI_Woolf2021!$E$9:$E$93)/10))),Fperm_SI_Woolf2021!$D$9:$D$93))</f>
        <v>0.44034388130974972</v>
      </c>
      <c r="BV83" s="51" cm="1">
        <f t="array" ref="BV83">MIN(1,SLOPE(Fperm_SI_Woolf2021!$F$9:$F$93*EXP(-Fperm_SI_Woolf2021!$I$9:$I$93*$C83*IF(BV$58=Fperm_SI_Woolf2021!$E$9:$E$93,1,EXP(LN((1.1*(Fperm_SI_Woolf2021!$E$9:$E$93-BV$58)-63.1579*EXP(-0.19*Fperm_SI_Woolf2021!$E$9:$E$93)+63.1579*EXP(-0.19*BV$58))/(Fperm_SI_Woolf2021!$E$9:$E$93-BV$58))*(BV$58-Fperm_SI_Woolf2021!$E$9:$E$93)/10))) + Fperm_SI_Woolf2021!$G$9:$G$93*EXP(-Fperm_SI_Woolf2021!$J$9:$J$93*$C83*IF(BV$58=Fperm_SI_Woolf2021!$E$9:$E$93,1,EXP(LN((1.1*(Fperm_SI_Woolf2021!$E$9:$E$93-BV$58)-63.1579*EXP(-0.19*Fperm_SI_Woolf2021!$E$9:$E$93)+63.1579*EXP(-0.19*BV$58))/(Fperm_SI_Woolf2021!$E$9:$E$93-BV$58))*(BV$58-Fperm_SI_Woolf2021!$E$9:$E$93)/10))) + Fperm_SI_Woolf2021!$H$9:$H$93*EXP(-Fperm_SI_Woolf2021!$K$9:$K$93*$C83*IF(BV$58=Fperm_SI_Woolf2021!$E$9:$E$93,1,EXP(LN((1.1*(Fperm_SI_Woolf2021!$E$9:$E$93-BV$58)-63.1579*EXP(-0.19*Fperm_SI_Woolf2021!$E$9:$E$93)+63.1579*EXP(-0.19*BV$58))/(Fperm_SI_Woolf2021!$E$9:$E$93-BV$58))*(BV$58-Fperm_SI_Woolf2021!$E$9:$E$93)/10))),Fperm_SI_Woolf2021!$D$9:$D$93)*BV$57+INTERCEPT(Fperm_SI_Woolf2021!$F$9:$F$93*EXP(-Fperm_SI_Woolf2021!$I$9:$I$93*$C83*IF(BV$58=Fperm_SI_Woolf2021!$E$9:$E$93,1,EXP(LN((1.1*(Fperm_SI_Woolf2021!$E$9:$E$93-BV$58)-63.1579*EXP(-0.19*Fperm_SI_Woolf2021!$E$9:$E$93)+63.1579*EXP(-0.19*BV$58))/(Fperm_SI_Woolf2021!$E$9:$E$93-BV$58))*(BV$58-Fperm_SI_Woolf2021!$E$9:$E$93)/10))) + Fperm_SI_Woolf2021!$G$9:$G$93*EXP(-Fperm_SI_Woolf2021!$J$9:$J$93*$C83*IF(BV$58=Fperm_SI_Woolf2021!$E$9:$E$93,1,EXP(LN((1.1*(Fperm_SI_Woolf2021!$E$9:$E$93-BV$58)-63.1579*EXP(-0.19*Fperm_SI_Woolf2021!$E$9:$E$93)+63.1579*EXP(-0.19*BV$58))/(Fperm_SI_Woolf2021!$E$9:$E$93-BV$58))*(BV$58-Fperm_SI_Woolf2021!$E$9:$E$93)/10))) + Fperm_SI_Woolf2021!$H$9:$H$93*EXP(-Fperm_SI_Woolf2021!$K$9:$K$93*$C83*IF(BV$58=Fperm_SI_Woolf2021!$E$9:$E$93,1,EXP(LN((1.1*(Fperm_SI_Woolf2021!$E$9:$E$93-BV$58)-63.1579*EXP(-0.19*Fperm_SI_Woolf2021!$E$9:$E$93)+63.1579*EXP(-0.19*BV$58))/(Fperm_SI_Woolf2021!$E$9:$E$93-BV$58))*(BV$58-Fperm_SI_Woolf2021!$E$9:$E$93)/10))),Fperm_SI_Woolf2021!$D$9:$D$93))</f>
        <v>0.41044020527410158</v>
      </c>
      <c r="BW83" s="51" cm="1">
        <f t="array" ref="BW83">MIN(1,SLOPE(Fperm_SI_Woolf2021!$F$9:$F$93*EXP(-Fperm_SI_Woolf2021!$I$9:$I$93*$C83*IF(BW$58=Fperm_SI_Woolf2021!$E$9:$E$93,1,EXP(LN((1.1*(Fperm_SI_Woolf2021!$E$9:$E$93-BW$58)-63.1579*EXP(-0.19*Fperm_SI_Woolf2021!$E$9:$E$93)+63.1579*EXP(-0.19*BW$58))/(Fperm_SI_Woolf2021!$E$9:$E$93-BW$58))*(BW$58-Fperm_SI_Woolf2021!$E$9:$E$93)/10))) + Fperm_SI_Woolf2021!$G$9:$G$93*EXP(-Fperm_SI_Woolf2021!$J$9:$J$93*$C83*IF(BW$58=Fperm_SI_Woolf2021!$E$9:$E$93,1,EXP(LN((1.1*(Fperm_SI_Woolf2021!$E$9:$E$93-BW$58)-63.1579*EXP(-0.19*Fperm_SI_Woolf2021!$E$9:$E$93)+63.1579*EXP(-0.19*BW$58))/(Fperm_SI_Woolf2021!$E$9:$E$93-BW$58))*(BW$58-Fperm_SI_Woolf2021!$E$9:$E$93)/10))) + Fperm_SI_Woolf2021!$H$9:$H$93*EXP(-Fperm_SI_Woolf2021!$K$9:$K$93*$C83*IF(BW$58=Fperm_SI_Woolf2021!$E$9:$E$93,1,EXP(LN((1.1*(Fperm_SI_Woolf2021!$E$9:$E$93-BW$58)-63.1579*EXP(-0.19*Fperm_SI_Woolf2021!$E$9:$E$93)+63.1579*EXP(-0.19*BW$58))/(Fperm_SI_Woolf2021!$E$9:$E$93-BW$58))*(BW$58-Fperm_SI_Woolf2021!$E$9:$E$93)/10))),Fperm_SI_Woolf2021!$D$9:$D$93)*BW$57+INTERCEPT(Fperm_SI_Woolf2021!$F$9:$F$93*EXP(-Fperm_SI_Woolf2021!$I$9:$I$93*$C83*IF(BW$58=Fperm_SI_Woolf2021!$E$9:$E$93,1,EXP(LN((1.1*(Fperm_SI_Woolf2021!$E$9:$E$93-BW$58)-63.1579*EXP(-0.19*Fperm_SI_Woolf2021!$E$9:$E$93)+63.1579*EXP(-0.19*BW$58))/(Fperm_SI_Woolf2021!$E$9:$E$93-BW$58))*(BW$58-Fperm_SI_Woolf2021!$E$9:$E$93)/10))) + Fperm_SI_Woolf2021!$G$9:$G$93*EXP(-Fperm_SI_Woolf2021!$J$9:$J$93*$C83*IF(BW$58=Fperm_SI_Woolf2021!$E$9:$E$93,1,EXP(LN((1.1*(Fperm_SI_Woolf2021!$E$9:$E$93-BW$58)-63.1579*EXP(-0.19*Fperm_SI_Woolf2021!$E$9:$E$93)+63.1579*EXP(-0.19*BW$58))/(Fperm_SI_Woolf2021!$E$9:$E$93-BW$58))*(BW$58-Fperm_SI_Woolf2021!$E$9:$E$93)/10))) + Fperm_SI_Woolf2021!$H$9:$H$93*EXP(-Fperm_SI_Woolf2021!$K$9:$K$93*$C83*IF(BW$58=Fperm_SI_Woolf2021!$E$9:$E$93,1,EXP(LN((1.1*(Fperm_SI_Woolf2021!$E$9:$E$93-BW$58)-63.1579*EXP(-0.19*Fperm_SI_Woolf2021!$E$9:$E$93)+63.1579*EXP(-0.19*BW$58))/(Fperm_SI_Woolf2021!$E$9:$E$93-BW$58))*(BW$58-Fperm_SI_Woolf2021!$E$9:$E$93)/10))),Fperm_SI_Woolf2021!$D$9:$D$93))</f>
        <v>0.38053652923845344</v>
      </c>
      <c r="BX83" s="51" cm="1">
        <f t="array" ref="BX83">MIN(1,SLOPE(Fperm_SI_Woolf2021!$F$9:$F$93*EXP(-Fperm_SI_Woolf2021!$I$9:$I$93*$C83*IF(BX$58=Fperm_SI_Woolf2021!$E$9:$E$93,1,EXP(LN((1.1*(Fperm_SI_Woolf2021!$E$9:$E$93-BX$58)-63.1579*EXP(-0.19*Fperm_SI_Woolf2021!$E$9:$E$93)+63.1579*EXP(-0.19*BX$58))/(Fperm_SI_Woolf2021!$E$9:$E$93-BX$58))*(BX$58-Fperm_SI_Woolf2021!$E$9:$E$93)/10))) + Fperm_SI_Woolf2021!$G$9:$G$93*EXP(-Fperm_SI_Woolf2021!$J$9:$J$93*$C83*IF(BX$58=Fperm_SI_Woolf2021!$E$9:$E$93,1,EXP(LN((1.1*(Fperm_SI_Woolf2021!$E$9:$E$93-BX$58)-63.1579*EXP(-0.19*Fperm_SI_Woolf2021!$E$9:$E$93)+63.1579*EXP(-0.19*BX$58))/(Fperm_SI_Woolf2021!$E$9:$E$93-BX$58))*(BX$58-Fperm_SI_Woolf2021!$E$9:$E$93)/10))) + Fperm_SI_Woolf2021!$H$9:$H$93*EXP(-Fperm_SI_Woolf2021!$K$9:$K$93*$C83*IF(BX$58=Fperm_SI_Woolf2021!$E$9:$E$93,1,EXP(LN((1.1*(Fperm_SI_Woolf2021!$E$9:$E$93-BX$58)-63.1579*EXP(-0.19*Fperm_SI_Woolf2021!$E$9:$E$93)+63.1579*EXP(-0.19*BX$58))/(Fperm_SI_Woolf2021!$E$9:$E$93-BX$58))*(BX$58-Fperm_SI_Woolf2021!$E$9:$E$93)/10))),Fperm_SI_Woolf2021!$D$9:$D$93)*BX$57+INTERCEPT(Fperm_SI_Woolf2021!$F$9:$F$93*EXP(-Fperm_SI_Woolf2021!$I$9:$I$93*$C83*IF(BX$58=Fperm_SI_Woolf2021!$E$9:$E$93,1,EXP(LN((1.1*(Fperm_SI_Woolf2021!$E$9:$E$93-BX$58)-63.1579*EXP(-0.19*Fperm_SI_Woolf2021!$E$9:$E$93)+63.1579*EXP(-0.19*BX$58))/(Fperm_SI_Woolf2021!$E$9:$E$93-BX$58))*(BX$58-Fperm_SI_Woolf2021!$E$9:$E$93)/10))) + Fperm_SI_Woolf2021!$G$9:$G$93*EXP(-Fperm_SI_Woolf2021!$J$9:$J$93*$C83*IF(BX$58=Fperm_SI_Woolf2021!$E$9:$E$93,1,EXP(LN((1.1*(Fperm_SI_Woolf2021!$E$9:$E$93-BX$58)-63.1579*EXP(-0.19*Fperm_SI_Woolf2021!$E$9:$E$93)+63.1579*EXP(-0.19*BX$58))/(Fperm_SI_Woolf2021!$E$9:$E$93-BX$58))*(BX$58-Fperm_SI_Woolf2021!$E$9:$E$93)/10))) + Fperm_SI_Woolf2021!$H$9:$H$93*EXP(-Fperm_SI_Woolf2021!$K$9:$K$93*$C83*IF(BX$58=Fperm_SI_Woolf2021!$E$9:$E$93,1,EXP(LN((1.1*(Fperm_SI_Woolf2021!$E$9:$E$93-BX$58)-63.1579*EXP(-0.19*Fperm_SI_Woolf2021!$E$9:$E$93)+63.1579*EXP(-0.19*BX$58))/(Fperm_SI_Woolf2021!$E$9:$E$93-BX$58))*(BX$58-Fperm_SI_Woolf2021!$E$9:$E$93)/10))),Fperm_SI_Woolf2021!$D$9:$D$93))</f>
        <v>0.35063285320280524</v>
      </c>
      <c r="BY83" s="51" cm="1">
        <f t="array" ref="BY83">MIN(1,SLOPE(Fperm_SI_Woolf2021!$F$9:$F$93*EXP(-Fperm_SI_Woolf2021!$I$9:$I$93*$C83*IF(BY$58=Fperm_SI_Woolf2021!$E$9:$E$93,1,EXP(LN((1.1*(Fperm_SI_Woolf2021!$E$9:$E$93-BY$58)-63.1579*EXP(-0.19*Fperm_SI_Woolf2021!$E$9:$E$93)+63.1579*EXP(-0.19*BY$58))/(Fperm_SI_Woolf2021!$E$9:$E$93-BY$58))*(BY$58-Fperm_SI_Woolf2021!$E$9:$E$93)/10))) + Fperm_SI_Woolf2021!$G$9:$G$93*EXP(-Fperm_SI_Woolf2021!$J$9:$J$93*$C83*IF(BY$58=Fperm_SI_Woolf2021!$E$9:$E$93,1,EXP(LN((1.1*(Fperm_SI_Woolf2021!$E$9:$E$93-BY$58)-63.1579*EXP(-0.19*Fperm_SI_Woolf2021!$E$9:$E$93)+63.1579*EXP(-0.19*BY$58))/(Fperm_SI_Woolf2021!$E$9:$E$93-BY$58))*(BY$58-Fperm_SI_Woolf2021!$E$9:$E$93)/10))) + Fperm_SI_Woolf2021!$H$9:$H$93*EXP(-Fperm_SI_Woolf2021!$K$9:$K$93*$C83*IF(BY$58=Fperm_SI_Woolf2021!$E$9:$E$93,1,EXP(LN((1.1*(Fperm_SI_Woolf2021!$E$9:$E$93-BY$58)-63.1579*EXP(-0.19*Fperm_SI_Woolf2021!$E$9:$E$93)+63.1579*EXP(-0.19*BY$58))/(Fperm_SI_Woolf2021!$E$9:$E$93-BY$58))*(BY$58-Fperm_SI_Woolf2021!$E$9:$E$93)/10))),Fperm_SI_Woolf2021!$D$9:$D$93)*BY$57+INTERCEPT(Fperm_SI_Woolf2021!$F$9:$F$93*EXP(-Fperm_SI_Woolf2021!$I$9:$I$93*$C83*IF(BY$58=Fperm_SI_Woolf2021!$E$9:$E$93,1,EXP(LN((1.1*(Fperm_SI_Woolf2021!$E$9:$E$93-BY$58)-63.1579*EXP(-0.19*Fperm_SI_Woolf2021!$E$9:$E$93)+63.1579*EXP(-0.19*BY$58))/(Fperm_SI_Woolf2021!$E$9:$E$93-BY$58))*(BY$58-Fperm_SI_Woolf2021!$E$9:$E$93)/10))) + Fperm_SI_Woolf2021!$G$9:$G$93*EXP(-Fperm_SI_Woolf2021!$J$9:$J$93*$C83*IF(BY$58=Fperm_SI_Woolf2021!$E$9:$E$93,1,EXP(LN((1.1*(Fperm_SI_Woolf2021!$E$9:$E$93-BY$58)-63.1579*EXP(-0.19*Fperm_SI_Woolf2021!$E$9:$E$93)+63.1579*EXP(-0.19*BY$58))/(Fperm_SI_Woolf2021!$E$9:$E$93-BY$58))*(BY$58-Fperm_SI_Woolf2021!$E$9:$E$93)/10))) + Fperm_SI_Woolf2021!$H$9:$H$93*EXP(-Fperm_SI_Woolf2021!$K$9:$K$93*$C83*IF(BY$58=Fperm_SI_Woolf2021!$E$9:$E$93,1,EXP(LN((1.1*(Fperm_SI_Woolf2021!$E$9:$E$93-BY$58)-63.1579*EXP(-0.19*Fperm_SI_Woolf2021!$E$9:$E$93)+63.1579*EXP(-0.19*BY$58))/(Fperm_SI_Woolf2021!$E$9:$E$93-BY$58))*(BY$58-Fperm_SI_Woolf2021!$E$9:$E$93)/10))),Fperm_SI_Woolf2021!$D$9:$D$93))</f>
        <v>0.3207291771671571</v>
      </c>
      <c r="BZ83" s="51" cm="1">
        <f t="array" ref="BZ83">MIN(1,SLOPE(Fperm_SI_Woolf2021!$F$9:$F$93*EXP(-Fperm_SI_Woolf2021!$I$9:$I$93*$C83*IF(BZ$58=Fperm_SI_Woolf2021!$E$9:$E$93,1,EXP(LN((1.1*(Fperm_SI_Woolf2021!$E$9:$E$93-BZ$58)-63.1579*EXP(-0.19*Fperm_SI_Woolf2021!$E$9:$E$93)+63.1579*EXP(-0.19*BZ$58))/(Fperm_SI_Woolf2021!$E$9:$E$93-BZ$58))*(BZ$58-Fperm_SI_Woolf2021!$E$9:$E$93)/10))) + Fperm_SI_Woolf2021!$G$9:$G$93*EXP(-Fperm_SI_Woolf2021!$J$9:$J$93*$C83*IF(BZ$58=Fperm_SI_Woolf2021!$E$9:$E$93,1,EXP(LN((1.1*(Fperm_SI_Woolf2021!$E$9:$E$93-BZ$58)-63.1579*EXP(-0.19*Fperm_SI_Woolf2021!$E$9:$E$93)+63.1579*EXP(-0.19*BZ$58))/(Fperm_SI_Woolf2021!$E$9:$E$93-BZ$58))*(BZ$58-Fperm_SI_Woolf2021!$E$9:$E$93)/10))) + Fperm_SI_Woolf2021!$H$9:$H$93*EXP(-Fperm_SI_Woolf2021!$K$9:$K$93*$C83*IF(BZ$58=Fperm_SI_Woolf2021!$E$9:$E$93,1,EXP(LN((1.1*(Fperm_SI_Woolf2021!$E$9:$E$93-BZ$58)-63.1579*EXP(-0.19*Fperm_SI_Woolf2021!$E$9:$E$93)+63.1579*EXP(-0.19*BZ$58))/(Fperm_SI_Woolf2021!$E$9:$E$93-BZ$58))*(BZ$58-Fperm_SI_Woolf2021!$E$9:$E$93)/10))),Fperm_SI_Woolf2021!$D$9:$D$93)*BZ$57+INTERCEPT(Fperm_SI_Woolf2021!$F$9:$F$93*EXP(-Fperm_SI_Woolf2021!$I$9:$I$93*$C83*IF(BZ$58=Fperm_SI_Woolf2021!$E$9:$E$93,1,EXP(LN((1.1*(Fperm_SI_Woolf2021!$E$9:$E$93-BZ$58)-63.1579*EXP(-0.19*Fperm_SI_Woolf2021!$E$9:$E$93)+63.1579*EXP(-0.19*BZ$58))/(Fperm_SI_Woolf2021!$E$9:$E$93-BZ$58))*(BZ$58-Fperm_SI_Woolf2021!$E$9:$E$93)/10))) + Fperm_SI_Woolf2021!$G$9:$G$93*EXP(-Fperm_SI_Woolf2021!$J$9:$J$93*$C83*IF(BZ$58=Fperm_SI_Woolf2021!$E$9:$E$93,1,EXP(LN((1.1*(Fperm_SI_Woolf2021!$E$9:$E$93-BZ$58)-63.1579*EXP(-0.19*Fperm_SI_Woolf2021!$E$9:$E$93)+63.1579*EXP(-0.19*BZ$58))/(Fperm_SI_Woolf2021!$E$9:$E$93-BZ$58))*(BZ$58-Fperm_SI_Woolf2021!$E$9:$E$93)/10))) + Fperm_SI_Woolf2021!$H$9:$H$93*EXP(-Fperm_SI_Woolf2021!$K$9:$K$93*$C83*IF(BZ$58=Fperm_SI_Woolf2021!$E$9:$E$93,1,EXP(LN((1.1*(Fperm_SI_Woolf2021!$E$9:$E$93-BZ$58)-63.1579*EXP(-0.19*Fperm_SI_Woolf2021!$E$9:$E$93)+63.1579*EXP(-0.19*BZ$58))/(Fperm_SI_Woolf2021!$E$9:$E$93-BZ$58))*(BZ$58-Fperm_SI_Woolf2021!$E$9:$E$93)/10))),Fperm_SI_Woolf2021!$D$9:$D$93))</f>
        <v>0.29082550113150896</v>
      </c>
    </row>
    <row r="84" spans="3:78" x14ac:dyDescent="0.2">
      <c r="C84" s="48">
        <v>240</v>
      </c>
      <c r="D84" s="51" cm="1">
        <f t="array" ref="D84">MIN(1,SLOPE(Fperm_SI_Woolf2021!$F$9:$F$93*EXP(-Fperm_SI_Woolf2021!$I$9:$I$93*$C84*IF(D$58=Fperm_SI_Woolf2021!$E$9:$E$93,1,EXP(LN((1.1*(Fperm_SI_Woolf2021!$E$9:$E$93-D$58)-63.1579*EXP(-0.19*Fperm_SI_Woolf2021!$E$9:$E$93)+63.1579*EXP(-0.19*D$58))/(Fperm_SI_Woolf2021!$E$9:$E$93-D$58))*(D$58-Fperm_SI_Woolf2021!$E$9:$E$93)/10))) + Fperm_SI_Woolf2021!$G$9:$G$93*EXP(-Fperm_SI_Woolf2021!$J$9:$J$93*$C84*IF(D$58=Fperm_SI_Woolf2021!$E$9:$E$93,1,EXP(LN((1.1*(Fperm_SI_Woolf2021!$E$9:$E$93-D$58)-63.1579*EXP(-0.19*Fperm_SI_Woolf2021!$E$9:$E$93)+63.1579*EXP(-0.19*D$58))/(Fperm_SI_Woolf2021!$E$9:$E$93-D$58))*(D$58-Fperm_SI_Woolf2021!$E$9:$E$93)/10))) + Fperm_SI_Woolf2021!$H$9:$H$93*EXP(-Fperm_SI_Woolf2021!$K$9:$K$93*$C84*IF(D$58=Fperm_SI_Woolf2021!$E$9:$E$93,1,EXP(LN((1.1*(Fperm_SI_Woolf2021!$E$9:$E$93-D$58)-63.1579*EXP(-0.19*Fperm_SI_Woolf2021!$E$9:$E$93)+63.1579*EXP(-0.19*D$58))/(Fperm_SI_Woolf2021!$E$9:$E$93-D$58))*(D$58-Fperm_SI_Woolf2021!$E$9:$E$93)/10))),Fperm_SI_Woolf2021!$D$9:$D$93)*D$57+INTERCEPT(Fperm_SI_Woolf2021!$F$9:$F$93*EXP(-Fperm_SI_Woolf2021!$I$9:$I$93*$C84*IF(D$58=Fperm_SI_Woolf2021!$E$9:$E$93,1,EXP(LN((1.1*(Fperm_SI_Woolf2021!$E$9:$E$93-D$58)-63.1579*EXP(-0.19*Fperm_SI_Woolf2021!$E$9:$E$93)+63.1579*EXP(-0.19*D$58))/(Fperm_SI_Woolf2021!$E$9:$E$93-D$58))*(D$58-Fperm_SI_Woolf2021!$E$9:$E$93)/10))) + Fperm_SI_Woolf2021!$G$9:$G$93*EXP(-Fperm_SI_Woolf2021!$J$9:$J$93*$C84*IF(D$58=Fperm_SI_Woolf2021!$E$9:$E$93,1,EXP(LN((1.1*(Fperm_SI_Woolf2021!$E$9:$E$93-D$58)-63.1579*EXP(-0.19*Fperm_SI_Woolf2021!$E$9:$E$93)+63.1579*EXP(-0.19*D$58))/(Fperm_SI_Woolf2021!$E$9:$E$93-D$58))*(D$58-Fperm_SI_Woolf2021!$E$9:$E$93)/10))) + Fperm_SI_Woolf2021!$H$9:$H$93*EXP(-Fperm_SI_Woolf2021!$K$9:$K$93*$C84*IF(D$58=Fperm_SI_Woolf2021!$E$9:$E$93,1,EXP(LN((1.1*(Fperm_SI_Woolf2021!$E$9:$E$93-D$58)-63.1579*EXP(-0.19*Fperm_SI_Woolf2021!$E$9:$E$93)+63.1579*EXP(-0.19*D$58))/(Fperm_SI_Woolf2021!$E$9:$E$93-D$58))*(D$58-Fperm_SI_Woolf2021!$E$9:$E$93)/10))),Fperm_SI_Woolf2021!$D$9:$D$93))</f>
        <v>1</v>
      </c>
      <c r="E84" s="51" cm="1">
        <f t="array" ref="E84">MIN(1,SLOPE(Fperm_SI_Woolf2021!$F$9:$F$93*EXP(-Fperm_SI_Woolf2021!$I$9:$I$93*$C84*IF(E$58=Fperm_SI_Woolf2021!$E$9:$E$93,1,EXP(LN((1.1*(Fperm_SI_Woolf2021!$E$9:$E$93-E$58)-63.1579*EXP(-0.19*Fperm_SI_Woolf2021!$E$9:$E$93)+63.1579*EXP(-0.19*E$58))/(Fperm_SI_Woolf2021!$E$9:$E$93-E$58))*(E$58-Fperm_SI_Woolf2021!$E$9:$E$93)/10))) + Fperm_SI_Woolf2021!$G$9:$G$93*EXP(-Fperm_SI_Woolf2021!$J$9:$J$93*$C84*IF(E$58=Fperm_SI_Woolf2021!$E$9:$E$93,1,EXP(LN((1.1*(Fperm_SI_Woolf2021!$E$9:$E$93-E$58)-63.1579*EXP(-0.19*Fperm_SI_Woolf2021!$E$9:$E$93)+63.1579*EXP(-0.19*E$58))/(Fperm_SI_Woolf2021!$E$9:$E$93-E$58))*(E$58-Fperm_SI_Woolf2021!$E$9:$E$93)/10))) + Fperm_SI_Woolf2021!$H$9:$H$93*EXP(-Fperm_SI_Woolf2021!$K$9:$K$93*$C84*IF(E$58=Fperm_SI_Woolf2021!$E$9:$E$93,1,EXP(LN((1.1*(Fperm_SI_Woolf2021!$E$9:$E$93-E$58)-63.1579*EXP(-0.19*Fperm_SI_Woolf2021!$E$9:$E$93)+63.1579*EXP(-0.19*E$58))/(Fperm_SI_Woolf2021!$E$9:$E$93-E$58))*(E$58-Fperm_SI_Woolf2021!$E$9:$E$93)/10))),Fperm_SI_Woolf2021!$D$9:$D$93)*E$57+INTERCEPT(Fperm_SI_Woolf2021!$F$9:$F$93*EXP(-Fperm_SI_Woolf2021!$I$9:$I$93*$C84*IF(E$58=Fperm_SI_Woolf2021!$E$9:$E$93,1,EXP(LN((1.1*(Fperm_SI_Woolf2021!$E$9:$E$93-E$58)-63.1579*EXP(-0.19*Fperm_SI_Woolf2021!$E$9:$E$93)+63.1579*EXP(-0.19*E$58))/(Fperm_SI_Woolf2021!$E$9:$E$93-E$58))*(E$58-Fperm_SI_Woolf2021!$E$9:$E$93)/10))) + Fperm_SI_Woolf2021!$G$9:$G$93*EXP(-Fperm_SI_Woolf2021!$J$9:$J$93*$C84*IF(E$58=Fperm_SI_Woolf2021!$E$9:$E$93,1,EXP(LN((1.1*(Fperm_SI_Woolf2021!$E$9:$E$93-E$58)-63.1579*EXP(-0.19*Fperm_SI_Woolf2021!$E$9:$E$93)+63.1579*EXP(-0.19*E$58))/(Fperm_SI_Woolf2021!$E$9:$E$93-E$58))*(E$58-Fperm_SI_Woolf2021!$E$9:$E$93)/10))) + Fperm_SI_Woolf2021!$H$9:$H$93*EXP(-Fperm_SI_Woolf2021!$K$9:$K$93*$C84*IF(E$58=Fperm_SI_Woolf2021!$E$9:$E$93,1,EXP(LN((1.1*(Fperm_SI_Woolf2021!$E$9:$E$93-E$58)-63.1579*EXP(-0.19*Fperm_SI_Woolf2021!$E$9:$E$93)+63.1579*EXP(-0.19*E$58))/(Fperm_SI_Woolf2021!$E$9:$E$93-E$58))*(E$58-Fperm_SI_Woolf2021!$E$9:$E$93)/10))),Fperm_SI_Woolf2021!$D$9:$D$93))</f>
        <v>1</v>
      </c>
      <c r="F84" s="51" cm="1">
        <f t="array" ref="F84">MIN(1,SLOPE(Fperm_SI_Woolf2021!$F$9:$F$93*EXP(-Fperm_SI_Woolf2021!$I$9:$I$93*$C84*IF(F$58=Fperm_SI_Woolf2021!$E$9:$E$93,1,EXP(LN((1.1*(Fperm_SI_Woolf2021!$E$9:$E$93-F$58)-63.1579*EXP(-0.19*Fperm_SI_Woolf2021!$E$9:$E$93)+63.1579*EXP(-0.19*F$58))/(Fperm_SI_Woolf2021!$E$9:$E$93-F$58))*(F$58-Fperm_SI_Woolf2021!$E$9:$E$93)/10))) + Fperm_SI_Woolf2021!$G$9:$G$93*EXP(-Fperm_SI_Woolf2021!$J$9:$J$93*$C84*IF(F$58=Fperm_SI_Woolf2021!$E$9:$E$93,1,EXP(LN((1.1*(Fperm_SI_Woolf2021!$E$9:$E$93-F$58)-63.1579*EXP(-0.19*Fperm_SI_Woolf2021!$E$9:$E$93)+63.1579*EXP(-0.19*F$58))/(Fperm_SI_Woolf2021!$E$9:$E$93-F$58))*(F$58-Fperm_SI_Woolf2021!$E$9:$E$93)/10))) + Fperm_SI_Woolf2021!$H$9:$H$93*EXP(-Fperm_SI_Woolf2021!$K$9:$K$93*$C84*IF(F$58=Fperm_SI_Woolf2021!$E$9:$E$93,1,EXP(LN((1.1*(Fperm_SI_Woolf2021!$E$9:$E$93-F$58)-63.1579*EXP(-0.19*Fperm_SI_Woolf2021!$E$9:$E$93)+63.1579*EXP(-0.19*F$58))/(Fperm_SI_Woolf2021!$E$9:$E$93-F$58))*(F$58-Fperm_SI_Woolf2021!$E$9:$E$93)/10))),Fperm_SI_Woolf2021!$D$9:$D$93)*F$57+INTERCEPT(Fperm_SI_Woolf2021!$F$9:$F$93*EXP(-Fperm_SI_Woolf2021!$I$9:$I$93*$C84*IF(F$58=Fperm_SI_Woolf2021!$E$9:$E$93,1,EXP(LN((1.1*(Fperm_SI_Woolf2021!$E$9:$E$93-F$58)-63.1579*EXP(-0.19*Fperm_SI_Woolf2021!$E$9:$E$93)+63.1579*EXP(-0.19*F$58))/(Fperm_SI_Woolf2021!$E$9:$E$93-F$58))*(F$58-Fperm_SI_Woolf2021!$E$9:$E$93)/10))) + Fperm_SI_Woolf2021!$G$9:$G$93*EXP(-Fperm_SI_Woolf2021!$J$9:$J$93*$C84*IF(F$58=Fperm_SI_Woolf2021!$E$9:$E$93,1,EXP(LN((1.1*(Fperm_SI_Woolf2021!$E$9:$E$93-F$58)-63.1579*EXP(-0.19*Fperm_SI_Woolf2021!$E$9:$E$93)+63.1579*EXP(-0.19*F$58))/(Fperm_SI_Woolf2021!$E$9:$E$93-F$58))*(F$58-Fperm_SI_Woolf2021!$E$9:$E$93)/10))) + Fperm_SI_Woolf2021!$H$9:$H$93*EXP(-Fperm_SI_Woolf2021!$K$9:$K$93*$C84*IF(F$58=Fperm_SI_Woolf2021!$E$9:$E$93,1,EXP(LN((1.1*(Fperm_SI_Woolf2021!$E$9:$E$93-F$58)-63.1579*EXP(-0.19*Fperm_SI_Woolf2021!$E$9:$E$93)+63.1579*EXP(-0.19*F$58))/(Fperm_SI_Woolf2021!$E$9:$E$93-F$58))*(F$58-Fperm_SI_Woolf2021!$E$9:$E$93)/10))),Fperm_SI_Woolf2021!$D$9:$D$93))</f>
        <v>1</v>
      </c>
      <c r="G84" s="51" cm="1">
        <f t="array" ref="G84">MIN(1,SLOPE(Fperm_SI_Woolf2021!$F$9:$F$93*EXP(-Fperm_SI_Woolf2021!$I$9:$I$93*$C84*IF(G$58=Fperm_SI_Woolf2021!$E$9:$E$93,1,EXP(LN((1.1*(Fperm_SI_Woolf2021!$E$9:$E$93-G$58)-63.1579*EXP(-0.19*Fperm_SI_Woolf2021!$E$9:$E$93)+63.1579*EXP(-0.19*G$58))/(Fperm_SI_Woolf2021!$E$9:$E$93-G$58))*(G$58-Fperm_SI_Woolf2021!$E$9:$E$93)/10))) + Fperm_SI_Woolf2021!$G$9:$G$93*EXP(-Fperm_SI_Woolf2021!$J$9:$J$93*$C84*IF(G$58=Fperm_SI_Woolf2021!$E$9:$E$93,1,EXP(LN((1.1*(Fperm_SI_Woolf2021!$E$9:$E$93-G$58)-63.1579*EXP(-0.19*Fperm_SI_Woolf2021!$E$9:$E$93)+63.1579*EXP(-0.19*G$58))/(Fperm_SI_Woolf2021!$E$9:$E$93-G$58))*(G$58-Fperm_SI_Woolf2021!$E$9:$E$93)/10))) + Fperm_SI_Woolf2021!$H$9:$H$93*EXP(-Fperm_SI_Woolf2021!$K$9:$K$93*$C84*IF(G$58=Fperm_SI_Woolf2021!$E$9:$E$93,1,EXP(LN((1.1*(Fperm_SI_Woolf2021!$E$9:$E$93-G$58)-63.1579*EXP(-0.19*Fperm_SI_Woolf2021!$E$9:$E$93)+63.1579*EXP(-0.19*G$58))/(Fperm_SI_Woolf2021!$E$9:$E$93-G$58))*(G$58-Fperm_SI_Woolf2021!$E$9:$E$93)/10))),Fperm_SI_Woolf2021!$D$9:$D$93)*G$57+INTERCEPT(Fperm_SI_Woolf2021!$F$9:$F$93*EXP(-Fperm_SI_Woolf2021!$I$9:$I$93*$C84*IF(G$58=Fperm_SI_Woolf2021!$E$9:$E$93,1,EXP(LN((1.1*(Fperm_SI_Woolf2021!$E$9:$E$93-G$58)-63.1579*EXP(-0.19*Fperm_SI_Woolf2021!$E$9:$E$93)+63.1579*EXP(-0.19*G$58))/(Fperm_SI_Woolf2021!$E$9:$E$93-G$58))*(G$58-Fperm_SI_Woolf2021!$E$9:$E$93)/10))) + Fperm_SI_Woolf2021!$G$9:$G$93*EXP(-Fperm_SI_Woolf2021!$J$9:$J$93*$C84*IF(G$58=Fperm_SI_Woolf2021!$E$9:$E$93,1,EXP(LN((1.1*(Fperm_SI_Woolf2021!$E$9:$E$93-G$58)-63.1579*EXP(-0.19*Fperm_SI_Woolf2021!$E$9:$E$93)+63.1579*EXP(-0.19*G$58))/(Fperm_SI_Woolf2021!$E$9:$E$93-G$58))*(G$58-Fperm_SI_Woolf2021!$E$9:$E$93)/10))) + Fperm_SI_Woolf2021!$H$9:$H$93*EXP(-Fperm_SI_Woolf2021!$K$9:$K$93*$C84*IF(G$58=Fperm_SI_Woolf2021!$E$9:$E$93,1,EXP(LN((1.1*(Fperm_SI_Woolf2021!$E$9:$E$93-G$58)-63.1579*EXP(-0.19*Fperm_SI_Woolf2021!$E$9:$E$93)+63.1579*EXP(-0.19*G$58))/(Fperm_SI_Woolf2021!$E$9:$E$93-G$58))*(G$58-Fperm_SI_Woolf2021!$E$9:$E$93)/10))),Fperm_SI_Woolf2021!$D$9:$D$93))</f>
        <v>0.97664505689091219</v>
      </c>
      <c r="H84" s="51" cm="1">
        <f t="array" ref="H84">MIN(1,SLOPE(Fperm_SI_Woolf2021!$F$9:$F$93*EXP(-Fperm_SI_Woolf2021!$I$9:$I$93*$C84*IF(H$58=Fperm_SI_Woolf2021!$E$9:$E$93,1,EXP(LN((1.1*(Fperm_SI_Woolf2021!$E$9:$E$93-H$58)-63.1579*EXP(-0.19*Fperm_SI_Woolf2021!$E$9:$E$93)+63.1579*EXP(-0.19*H$58))/(Fperm_SI_Woolf2021!$E$9:$E$93-H$58))*(H$58-Fperm_SI_Woolf2021!$E$9:$E$93)/10))) + Fperm_SI_Woolf2021!$G$9:$G$93*EXP(-Fperm_SI_Woolf2021!$J$9:$J$93*$C84*IF(H$58=Fperm_SI_Woolf2021!$E$9:$E$93,1,EXP(LN((1.1*(Fperm_SI_Woolf2021!$E$9:$E$93-H$58)-63.1579*EXP(-0.19*Fperm_SI_Woolf2021!$E$9:$E$93)+63.1579*EXP(-0.19*H$58))/(Fperm_SI_Woolf2021!$E$9:$E$93-H$58))*(H$58-Fperm_SI_Woolf2021!$E$9:$E$93)/10))) + Fperm_SI_Woolf2021!$H$9:$H$93*EXP(-Fperm_SI_Woolf2021!$K$9:$K$93*$C84*IF(H$58=Fperm_SI_Woolf2021!$E$9:$E$93,1,EXP(LN((1.1*(Fperm_SI_Woolf2021!$E$9:$E$93-H$58)-63.1579*EXP(-0.19*Fperm_SI_Woolf2021!$E$9:$E$93)+63.1579*EXP(-0.19*H$58))/(Fperm_SI_Woolf2021!$E$9:$E$93-H$58))*(H$58-Fperm_SI_Woolf2021!$E$9:$E$93)/10))),Fperm_SI_Woolf2021!$D$9:$D$93)*H$57+INTERCEPT(Fperm_SI_Woolf2021!$F$9:$F$93*EXP(-Fperm_SI_Woolf2021!$I$9:$I$93*$C84*IF(H$58=Fperm_SI_Woolf2021!$E$9:$E$93,1,EXP(LN((1.1*(Fperm_SI_Woolf2021!$E$9:$E$93-H$58)-63.1579*EXP(-0.19*Fperm_SI_Woolf2021!$E$9:$E$93)+63.1579*EXP(-0.19*H$58))/(Fperm_SI_Woolf2021!$E$9:$E$93-H$58))*(H$58-Fperm_SI_Woolf2021!$E$9:$E$93)/10))) + Fperm_SI_Woolf2021!$G$9:$G$93*EXP(-Fperm_SI_Woolf2021!$J$9:$J$93*$C84*IF(H$58=Fperm_SI_Woolf2021!$E$9:$E$93,1,EXP(LN((1.1*(Fperm_SI_Woolf2021!$E$9:$E$93-H$58)-63.1579*EXP(-0.19*Fperm_SI_Woolf2021!$E$9:$E$93)+63.1579*EXP(-0.19*H$58))/(Fperm_SI_Woolf2021!$E$9:$E$93-H$58))*(H$58-Fperm_SI_Woolf2021!$E$9:$E$93)/10))) + Fperm_SI_Woolf2021!$H$9:$H$93*EXP(-Fperm_SI_Woolf2021!$K$9:$K$93*$C84*IF(H$58=Fperm_SI_Woolf2021!$E$9:$E$93,1,EXP(LN((1.1*(Fperm_SI_Woolf2021!$E$9:$E$93-H$58)-63.1579*EXP(-0.19*Fperm_SI_Woolf2021!$E$9:$E$93)+63.1579*EXP(-0.19*H$58))/(Fperm_SI_Woolf2021!$E$9:$E$93-H$58))*(H$58-Fperm_SI_Woolf2021!$E$9:$E$93)/10))),Fperm_SI_Woolf2021!$D$9:$D$93))</f>
        <v>0.94727493614935154</v>
      </c>
      <c r="I84" s="51" cm="1">
        <f t="array" ref="I84">MIN(1,SLOPE(Fperm_SI_Woolf2021!$F$9:$F$93*EXP(-Fperm_SI_Woolf2021!$I$9:$I$93*$C84*IF(I$58=Fperm_SI_Woolf2021!$E$9:$E$93,1,EXP(LN((1.1*(Fperm_SI_Woolf2021!$E$9:$E$93-I$58)-63.1579*EXP(-0.19*Fperm_SI_Woolf2021!$E$9:$E$93)+63.1579*EXP(-0.19*I$58))/(Fperm_SI_Woolf2021!$E$9:$E$93-I$58))*(I$58-Fperm_SI_Woolf2021!$E$9:$E$93)/10))) + Fperm_SI_Woolf2021!$G$9:$G$93*EXP(-Fperm_SI_Woolf2021!$J$9:$J$93*$C84*IF(I$58=Fperm_SI_Woolf2021!$E$9:$E$93,1,EXP(LN((1.1*(Fperm_SI_Woolf2021!$E$9:$E$93-I$58)-63.1579*EXP(-0.19*Fperm_SI_Woolf2021!$E$9:$E$93)+63.1579*EXP(-0.19*I$58))/(Fperm_SI_Woolf2021!$E$9:$E$93-I$58))*(I$58-Fperm_SI_Woolf2021!$E$9:$E$93)/10))) + Fperm_SI_Woolf2021!$H$9:$H$93*EXP(-Fperm_SI_Woolf2021!$K$9:$K$93*$C84*IF(I$58=Fperm_SI_Woolf2021!$E$9:$E$93,1,EXP(LN((1.1*(Fperm_SI_Woolf2021!$E$9:$E$93-I$58)-63.1579*EXP(-0.19*Fperm_SI_Woolf2021!$E$9:$E$93)+63.1579*EXP(-0.19*I$58))/(Fperm_SI_Woolf2021!$E$9:$E$93-I$58))*(I$58-Fperm_SI_Woolf2021!$E$9:$E$93)/10))),Fperm_SI_Woolf2021!$D$9:$D$93)*I$57+INTERCEPT(Fperm_SI_Woolf2021!$F$9:$F$93*EXP(-Fperm_SI_Woolf2021!$I$9:$I$93*$C84*IF(I$58=Fperm_SI_Woolf2021!$E$9:$E$93,1,EXP(LN((1.1*(Fperm_SI_Woolf2021!$E$9:$E$93-I$58)-63.1579*EXP(-0.19*Fperm_SI_Woolf2021!$E$9:$E$93)+63.1579*EXP(-0.19*I$58))/(Fperm_SI_Woolf2021!$E$9:$E$93-I$58))*(I$58-Fperm_SI_Woolf2021!$E$9:$E$93)/10))) + Fperm_SI_Woolf2021!$G$9:$G$93*EXP(-Fperm_SI_Woolf2021!$J$9:$J$93*$C84*IF(I$58=Fperm_SI_Woolf2021!$E$9:$E$93,1,EXP(LN((1.1*(Fperm_SI_Woolf2021!$E$9:$E$93-I$58)-63.1579*EXP(-0.19*Fperm_SI_Woolf2021!$E$9:$E$93)+63.1579*EXP(-0.19*I$58))/(Fperm_SI_Woolf2021!$E$9:$E$93-I$58))*(I$58-Fperm_SI_Woolf2021!$E$9:$E$93)/10))) + Fperm_SI_Woolf2021!$H$9:$H$93*EXP(-Fperm_SI_Woolf2021!$K$9:$K$93*$C84*IF(I$58=Fperm_SI_Woolf2021!$E$9:$E$93,1,EXP(LN((1.1*(Fperm_SI_Woolf2021!$E$9:$E$93-I$58)-63.1579*EXP(-0.19*Fperm_SI_Woolf2021!$E$9:$E$93)+63.1579*EXP(-0.19*I$58))/(Fperm_SI_Woolf2021!$E$9:$E$93-I$58))*(I$58-Fperm_SI_Woolf2021!$E$9:$E$93)/10))),Fperm_SI_Woolf2021!$D$9:$D$93))</f>
        <v>0.91790481540779079</v>
      </c>
      <c r="J84" s="51" cm="1">
        <f t="array" ref="J84">MIN(1,SLOPE(Fperm_SI_Woolf2021!$F$9:$F$93*EXP(-Fperm_SI_Woolf2021!$I$9:$I$93*$C84*IF(J$58=Fperm_SI_Woolf2021!$E$9:$E$93,1,EXP(LN((1.1*(Fperm_SI_Woolf2021!$E$9:$E$93-J$58)-63.1579*EXP(-0.19*Fperm_SI_Woolf2021!$E$9:$E$93)+63.1579*EXP(-0.19*J$58))/(Fperm_SI_Woolf2021!$E$9:$E$93-J$58))*(J$58-Fperm_SI_Woolf2021!$E$9:$E$93)/10))) + Fperm_SI_Woolf2021!$G$9:$G$93*EXP(-Fperm_SI_Woolf2021!$J$9:$J$93*$C84*IF(J$58=Fperm_SI_Woolf2021!$E$9:$E$93,1,EXP(LN((1.1*(Fperm_SI_Woolf2021!$E$9:$E$93-J$58)-63.1579*EXP(-0.19*Fperm_SI_Woolf2021!$E$9:$E$93)+63.1579*EXP(-0.19*J$58))/(Fperm_SI_Woolf2021!$E$9:$E$93-J$58))*(J$58-Fperm_SI_Woolf2021!$E$9:$E$93)/10))) + Fperm_SI_Woolf2021!$H$9:$H$93*EXP(-Fperm_SI_Woolf2021!$K$9:$K$93*$C84*IF(J$58=Fperm_SI_Woolf2021!$E$9:$E$93,1,EXP(LN((1.1*(Fperm_SI_Woolf2021!$E$9:$E$93-J$58)-63.1579*EXP(-0.19*Fperm_SI_Woolf2021!$E$9:$E$93)+63.1579*EXP(-0.19*J$58))/(Fperm_SI_Woolf2021!$E$9:$E$93-J$58))*(J$58-Fperm_SI_Woolf2021!$E$9:$E$93)/10))),Fperm_SI_Woolf2021!$D$9:$D$93)*J$57+INTERCEPT(Fperm_SI_Woolf2021!$F$9:$F$93*EXP(-Fperm_SI_Woolf2021!$I$9:$I$93*$C84*IF(J$58=Fperm_SI_Woolf2021!$E$9:$E$93,1,EXP(LN((1.1*(Fperm_SI_Woolf2021!$E$9:$E$93-J$58)-63.1579*EXP(-0.19*Fperm_SI_Woolf2021!$E$9:$E$93)+63.1579*EXP(-0.19*J$58))/(Fperm_SI_Woolf2021!$E$9:$E$93-J$58))*(J$58-Fperm_SI_Woolf2021!$E$9:$E$93)/10))) + Fperm_SI_Woolf2021!$G$9:$G$93*EXP(-Fperm_SI_Woolf2021!$J$9:$J$93*$C84*IF(J$58=Fperm_SI_Woolf2021!$E$9:$E$93,1,EXP(LN((1.1*(Fperm_SI_Woolf2021!$E$9:$E$93-J$58)-63.1579*EXP(-0.19*Fperm_SI_Woolf2021!$E$9:$E$93)+63.1579*EXP(-0.19*J$58))/(Fperm_SI_Woolf2021!$E$9:$E$93-J$58))*(J$58-Fperm_SI_Woolf2021!$E$9:$E$93)/10))) + Fperm_SI_Woolf2021!$H$9:$H$93*EXP(-Fperm_SI_Woolf2021!$K$9:$K$93*$C84*IF(J$58=Fperm_SI_Woolf2021!$E$9:$E$93,1,EXP(LN((1.1*(Fperm_SI_Woolf2021!$E$9:$E$93-J$58)-63.1579*EXP(-0.19*Fperm_SI_Woolf2021!$E$9:$E$93)+63.1579*EXP(-0.19*J$58))/(Fperm_SI_Woolf2021!$E$9:$E$93-J$58))*(J$58-Fperm_SI_Woolf2021!$E$9:$E$93)/10))),Fperm_SI_Woolf2021!$D$9:$D$93))</f>
        <v>0.88853469466623014</v>
      </c>
      <c r="K84" s="51" cm="1">
        <f t="array" ref="K84">MIN(1,SLOPE(Fperm_SI_Woolf2021!$F$9:$F$93*EXP(-Fperm_SI_Woolf2021!$I$9:$I$93*$C84*IF(K$58=Fperm_SI_Woolf2021!$E$9:$E$93,1,EXP(LN((1.1*(Fperm_SI_Woolf2021!$E$9:$E$93-K$58)-63.1579*EXP(-0.19*Fperm_SI_Woolf2021!$E$9:$E$93)+63.1579*EXP(-0.19*K$58))/(Fperm_SI_Woolf2021!$E$9:$E$93-K$58))*(K$58-Fperm_SI_Woolf2021!$E$9:$E$93)/10))) + Fperm_SI_Woolf2021!$G$9:$G$93*EXP(-Fperm_SI_Woolf2021!$J$9:$J$93*$C84*IF(K$58=Fperm_SI_Woolf2021!$E$9:$E$93,1,EXP(LN((1.1*(Fperm_SI_Woolf2021!$E$9:$E$93-K$58)-63.1579*EXP(-0.19*Fperm_SI_Woolf2021!$E$9:$E$93)+63.1579*EXP(-0.19*K$58))/(Fperm_SI_Woolf2021!$E$9:$E$93-K$58))*(K$58-Fperm_SI_Woolf2021!$E$9:$E$93)/10))) + Fperm_SI_Woolf2021!$H$9:$H$93*EXP(-Fperm_SI_Woolf2021!$K$9:$K$93*$C84*IF(K$58=Fperm_SI_Woolf2021!$E$9:$E$93,1,EXP(LN((1.1*(Fperm_SI_Woolf2021!$E$9:$E$93-K$58)-63.1579*EXP(-0.19*Fperm_SI_Woolf2021!$E$9:$E$93)+63.1579*EXP(-0.19*K$58))/(Fperm_SI_Woolf2021!$E$9:$E$93-K$58))*(K$58-Fperm_SI_Woolf2021!$E$9:$E$93)/10))),Fperm_SI_Woolf2021!$D$9:$D$93)*K$57+INTERCEPT(Fperm_SI_Woolf2021!$F$9:$F$93*EXP(-Fperm_SI_Woolf2021!$I$9:$I$93*$C84*IF(K$58=Fperm_SI_Woolf2021!$E$9:$E$93,1,EXP(LN((1.1*(Fperm_SI_Woolf2021!$E$9:$E$93-K$58)-63.1579*EXP(-0.19*Fperm_SI_Woolf2021!$E$9:$E$93)+63.1579*EXP(-0.19*K$58))/(Fperm_SI_Woolf2021!$E$9:$E$93-K$58))*(K$58-Fperm_SI_Woolf2021!$E$9:$E$93)/10))) + Fperm_SI_Woolf2021!$G$9:$G$93*EXP(-Fperm_SI_Woolf2021!$J$9:$J$93*$C84*IF(K$58=Fperm_SI_Woolf2021!$E$9:$E$93,1,EXP(LN((1.1*(Fperm_SI_Woolf2021!$E$9:$E$93-K$58)-63.1579*EXP(-0.19*Fperm_SI_Woolf2021!$E$9:$E$93)+63.1579*EXP(-0.19*K$58))/(Fperm_SI_Woolf2021!$E$9:$E$93-K$58))*(K$58-Fperm_SI_Woolf2021!$E$9:$E$93)/10))) + Fperm_SI_Woolf2021!$H$9:$H$93*EXP(-Fperm_SI_Woolf2021!$K$9:$K$93*$C84*IF(K$58=Fperm_SI_Woolf2021!$E$9:$E$93,1,EXP(LN((1.1*(Fperm_SI_Woolf2021!$E$9:$E$93-K$58)-63.1579*EXP(-0.19*Fperm_SI_Woolf2021!$E$9:$E$93)+63.1579*EXP(-0.19*K$58))/(Fperm_SI_Woolf2021!$E$9:$E$93-K$58))*(K$58-Fperm_SI_Woolf2021!$E$9:$E$93)/10))),Fperm_SI_Woolf2021!$D$9:$D$93))</f>
        <v>0.85916457392466938</v>
      </c>
      <c r="L84" s="51" cm="1">
        <f t="array" ref="L84">MIN(1,SLOPE(Fperm_SI_Woolf2021!$F$9:$F$93*EXP(-Fperm_SI_Woolf2021!$I$9:$I$93*$C84*IF(L$58=Fperm_SI_Woolf2021!$E$9:$E$93,1,EXP(LN((1.1*(Fperm_SI_Woolf2021!$E$9:$E$93-L$58)-63.1579*EXP(-0.19*Fperm_SI_Woolf2021!$E$9:$E$93)+63.1579*EXP(-0.19*L$58))/(Fperm_SI_Woolf2021!$E$9:$E$93-L$58))*(L$58-Fperm_SI_Woolf2021!$E$9:$E$93)/10))) + Fperm_SI_Woolf2021!$G$9:$G$93*EXP(-Fperm_SI_Woolf2021!$J$9:$J$93*$C84*IF(L$58=Fperm_SI_Woolf2021!$E$9:$E$93,1,EXP(LN((1.1*(Fperm_SI_Woolf2021!$E$9:$E$93-L$58)-63.1579*EXP(-0.19*Fperm_SI_Woolf2021!$E$9:$E$93)+63.1579*EXP(-0.19*L$58))/(Fperm_SI_Woolf2021!$E$9:$E$93-L$58))*(L$58-Fperm_SI_Woolf2021!$E$9:$E$93)/10))) + Fperm_SI_Woolf2021!$H$9:$H$93*EXP(-Fperm_SI_Woolf2021!$K$9:$K$93*$C84*IF(L$58=Fperm_SI_Woolf2021!$E$9:$E$93,1,EXP(LN((1.1*(Fperm_SI_Woolf2021!$E$9:$E$93-L$58)-63.1579*EXP(-0.19*Fperm_SI_Woolf2021!$E$9:$E$93)+63.1579*EXP(-0.19*L$58))/(Fperm_SI_Woolf2021!$E$9:$E$93-L$58))*(L$58-Fperm_SI_Woolf2021!$E$9:$E$93)/10))),Fperm_SI_Woolf2021!$D$9:$D$93)*L$57+INTERCEPT(Fperm_SI_Woolf2021!$F$9:$F$93*EXP(-Fperm_SI_Woolf2021!$I$9:$I$93*$C84*IF(L$58=Fperm_SI_Woolf2021!$E$9:$E$93,1,EXP(LN((1.1*(Fperm_SI_Woolf2021!$E$9:$E$93-L$58)-63.1579*EXP(-0.19*Fperm_SI_Woolf2021!$E$9:$E$93)+63.1579*EXP(-0.19*L$58))/(Fperm_SI_Woolf2021!$E$9:$E$93-L$58))*(L$58-Fperm_SI_Woolf2021!$E$9:$E$93)/10))) + Fperm_SI_Woolf2021!$G$9:$G$93*EXP(-Fperm_SI_Woolf2021!$J$9:$J$93*$C84*IF(L$58=Fperm_SI_Woolf2021!$E$9:$E$93,1,EXP(LN((1.1*(Fperm_SI_Woolf2021!$E$9:$E$93-L$58)-63.1579*EXP(-0.19*Fperm_SI_Woolf2021!$E$9:$E$93)+63.1579*EXP(-0.19*L$58))/(Fperm_SI_Woolf2021!$E$9:$E$93-L$58))*(L$58-Fperm_SI_Woolf2021!$E$9:$E$93)/10))) + Fperm_SI_Woolf2021!$H$9:$H$93*EXP(-Fperm_SI_Woolf2021!$K$9:$K$93*$C84*IF(L$58=Fperm_SI_Woolf2021!$E$9:$E$93,1,EXP(LN((1.1*(Fperm_SI_Woolf2021!$E$9:$E$93-L$58)-63.1579*EXP(-0.19*Fperm_SI_Woolf2021!$E$9:$E$93)+63.1579*EXP(-0.19*L$58))/(Fperm_SI_Woolf2021!$E$9:$E$93-L$58))*(L$58-Fperm_SI_Woolf2021!$E$9:$E$93)/10))),Fperm_SI_Woolf2021!$D$9:$D$93))</f>
        <v>0.82979445318310874</v>
      </c>
      <c r="M84" s="51" cm="1">
        <f t="array" ref="M84">MIN(1,SLOPE(Fperm_SI_Woolf2021!$F$9:$F$93*EXP(-Fperm_SI_Woolf2021!$I$9:$I$93*$C84*IF(M$58=Fperm_SI_Woolf2021!$E$9:$E$93,1,EXP(LN((1.1*(Fperm_SI_Woolf2021!$E$9:$E$93-M$58)-63.1579*EXP(-0.19*Fperm_SI_Woolf2021!$E$9:$E$93)+63.1579*EXP(-0.19*M$58))/(Fperm_SI_Woolf2021!$E$9:$E$93-M$58))*(M$58-Fperm_SI_Woolf2021!$E$9:$E$93)/10))) + Fperm_SI_Woolf2021!$G$9:$G$93*EXP(-Fperm_SI_Woolf2021!$J$9:$J$93*$C84*IF(M$58=Fperm_SI_Woolf2021!$E$9:$E$93,1,EXP(LN((1.1*(Fperm_SI_Woolf2021!$E$9:$E$93-M$58)-63.1579*EXP(-0.19*Fperm_SI_Woolf2021!$E$9:$E$93)+63.1579*EXP(-0.19*M$58))/(Fperm_SI_Woolf2021!$E$9:$E$93-M$58))*(M$58-Fperm_SI_Woolf2021!$E$9:$E$93)/10))) + Fperm_SI_Woolf2021!$H$9:$H$93*EXP(-Fperm_SI_Woolf2021!$K$9:$K$93*$C84*IF(M$58=Fperm_SI_Woolf2021!$E$9:$E$93,1,EXP(LN((1.1*(Fperm_SI_Woolf2021!$E$9:$E$93-M$58)-63.1579*EXP(-0.19*Fperm_SI_Woolf2021!$E$9:$E$93)+63.1579*EXP(-0.19*M$58))/(Fperm_SI_Woolf2021!$E$9:$E$93-M$58))*(M$58-Fperm_SI_Woolf2021!$E$9:$E$93)/10))),Fperm_SI_Woolf2021!$D$9:$D$93)*M$57+INTERCEPT(Fperm_SI_Woolf2021!$F$9:$F$93*EXP(-Fperm_SI_Woolf2021!$I$9:$I$93*$C84*IF(M$58=Fperm_SI_Woolf2021!$E$9:$E$93,1,EXP(LN((1.1*(Fperm_SI_Woolf2021!$E$9:$E$93-M$58)-63.1579*EXP(-0.19*Fperm_SI_Woolf2021!$E$9:$E$93)+63.1579*EXP(-0.19*M$58))/(Fperm_SI_Woolf2021!$E$9:$E$93-M$58))*(M$58-Fperm_SI_Woolf2021!$E$9:$E$93)/10))) + Fperm_SI_Woolf2021!$G$9:$G$93*EXP(-Fperm_SI_Woolf2021!$J$9:$J$93*$C84*IF(M$58=Fperm_SI_Woolf2021!$E$9:$E$93,1,EXP(LN((1.1*(Fperm_SI_Woolf2021!$E$9:$E$93-M$58)-63.1579*EXP(-0.19*Fperm_SI_Woolf2021!$E$9:$E$93)+63.1579*EXP(-0.19*M$58))/(Fperm_SI_Woolf2021!$E$9:$E$93-M$58))*(M$58-Fperm_SI_Woolf2021!$E$9:$E$93)/10))) + Fperm_SI_Woolf2021!$H$9:$H$93*EXP(-Fperm_SI_Woolf2021!$K$9:$K$93*$C84*IF(M$58=Fperm_SI_Woolf2021!$E$9:$E$93,1,EXP(LN((1.1*(Fperm_SI_Woolf2021!$E$9:$E$93-M$58)-63.1579*EXP(-0.19*Fperm_SI_Woolf2021!$E$9:$E$93)+63.1579*EXP(-0.19*M$58))/(Fperm_SI_Woolf2021!$E$9:$E$93-M$58))*(M$58-Fperm_SI_Woolf2021!$E$9:$E$93)/10))),Fperm_SI_Woolf2021!$D$9:$D$93))</f>
        <v>0.80042433244154809</v>
      </c>
      <c r="N84" s="51" cm="1">
        <f t="array" ref="N84">MIN(1,SLOPE(Fperm_SI_Woolf2021!$F$9:$F$93*EXP(-Fperm_SI_Woolf2021!$I$9:$I$93*$C84*IF(N$58=Fperm_SI_Woolf2021!$E$9:$E$93,1,EXP(LN((1.1*(Fperm_SI_Woolf2021!$E$9:$E$93-N$58)-63.1579*EXP(-0.19*Fperm_SI_Woolf2021!$E$9:$E$93)+63.1579*EXP(-0.19*N$58))/(Fperm_SI_Woolf2021!$E$9:$E$93-N$58))*(N$58-Fperm_SI_Woolf2021!$E$9:$E$93)/10))) + Fperm_SI_Woolf2021!$G$9:$G$93*EXP(-Fperm_SI_Woolf2021!$J$9:$J$93*$C84*IF(N$58=Fperm_SI_Woolf2021!$E$9:$E$93,1,EXP(LN((1.1*(Fperm_SI_Woolf2021!$E$9:$E$93-N$58)-63.1579*EXP(-0.19*Fperm_SI_Woolf2021!$E$9:$E$93)+63.1579*EXP(-0.19*N$58))/(Fperm_SI_Woolf2021!$E$9:$E$93-N$58))*(N$58-Fperm_SI_Woolf2021!$E$9:$E$93)/10))) + Fperm_SI_Woolf2021!$H$9:$H$93*EXP(-Fperm_SI_Woolf2021!$K$9:$K$93*$C84*IF(N$58=Fperm_SI_Woolf2021!$E$9:$E$93,1,EXP(LN((1.1*(Fperm_SI_Woolf2021!$E$9:$E$93-N$58)-63.1579*EXP(-0.19*Fperm_SI_Woolf2021!$E$9:$E$93)+63.1579*EXP(-0.19*N$58))/(Fperm_SI_Woolf2021!$E$9:$E$93-N$58))*(N$58-Fperm_SI_Woolf2021!$E$9:$E$93)/10))),Fperm_SI_Woolf2021!$D$9:$D$93)*N$57+INTERCEPT(Fperm_SI_Woolf2021!$F$9:$F$93*EXP(-Fperm_SI_Woolf2021!$I$9:$I$93*$C84*IF(N$58=Fperm_SI_Woolf2021!$E$9:$E$93,1,EXP(LN((1.1*(Fperm_SI_Woolf2021!$E$9:$E$93-N$58)-63.1579*EXP(-0.19*Fperm_SI_Woolf2021!$E$9:$E$93)+63.1579*EXP(-0.19*N$58))/(Fperm_SI_Woolf2021!$E$9:$E$93-N$58))*(N$58-Fperm_SI_Woolf2021!$E$9:$E$93)/10))) + Fperm_SI_Woolf2021!$G$9:$G$93*EXP(-Fperm_SI_Woolf2021!$J$9:$J$93*$C84*IF(N$58=Fperm_SI_Woolf2021!$E$9:$E$93,1,EXP(LN((1.1*(Fperm_SI_Woolf2021!$E$9:$E$93-N$58)-63.1579*EXP(-0.19*Fperm_SI_Woolf2021!$E$9:$E$93)+63.1579*EXP(-0.19*N$58))/(Fperm_SI_Woolf2021!$E$9:$E$93-N$58))*(N$58-Fperm_SI_Woolf2021!$E$9:$E$93)/10))) + Fperm_SI_Woolf2021!$H$9:$H$93*EXP(-Fperm_SI_Woolf2021!$K$9:$K$93*$C84*IF(N$58=Fperm_SI_Woolf2021!$E$9:$E$93,1,EXP(LN((1.1*(Fperm_SI_Woolf2021!$E$9:$E$93-N$58)-63.1579*EXP(-0.19*Fperm_SI_Woolf2021!$E$9:$E$93)+63.1579*EXP(-0.19*N$58))/(Fperm_SI_Woolf2021!$E$9:$E$93-N$58))*(N$58-Fperm_SI_Woolf2021!$E$9:$E$93)/10))),Fperm_SI_Woolf2021!$D$9:$D$93))</f>
        <v>0.77105421169998745</v>
      </c>
      <c r="O84" s="51" cm="1">
        <f t="array" ref="O84">MIN(1,SLOPE(Fperm_SI_Woolf2021!$F$9:$F$93*EXP(-Fperm_SI_Woolf2021!$I$9:$I$93*$C84*IF(O$58=Fperm_SI_Woolf2021!$E$9:$E$93,1,EXP(LN((1.1*(Fperm_SI_Woolf2021!$E$9:$E$93-O$58)-63.1579*EXP(-0.19*Fperm_SI_Woolf2021!$E$9:$E$93)+63.1579*EXP(-0.19*O$58))/(Fperm_SI_Woolf2021!$E$9:$E$93-O$58))*(O$58-Fperm_SI_Woolf2021!$E$9:$E$93)/10))) + Fperm_SI_Woolf2021!$G$9:$G$93*EXP(-Fperm_SI_Woolf2021!$J$9:$J$93*$C84*IF(O$58=Fperm_SI_Woolf2021!$E$9:$E$93,1,EXP(LN((1.1*(Fperm_SI_Woolf2021!$E$9:$E$93-O$58)-63.1579*EXP(-0.19*Fperm_SI_Woolf2021!$E$9:$E$93)+63.1579*EXP(-0.19*O$58))/(Fperm_SI_Woolf2021!$E$9:$E$93-O$58))*(O$58-Fperm_SI_Woolf2021!$E$9:$E$93)/10))) + Fperm_SI_Woolf2021!$H$9:$H$93*EXP(-Fperm_SI_Woolf2021!$K$9:$K$93*$C84*IF(O$58=Fperm_SI_Woolf2021!$E$9:$E$93,1,EXP(LN((1.1*(Fperm_SI_Woolf2021!$E$9:$E$93-O$58)-63.1579*EXP(-0.19*Fperm_SI_Woolf2021!$E$9:$E$93)+63.1579*EXP(-0.19*O$58))/(Fperm_SI_Woolf2021!$E$9:$E$93-O$58))*(O$58-Fperm_SI_Woolf2021!$E$9:$E$93)/10))),Fperm_SI_Woolf2021!$D$9:$D$93)*O$57+INTERCEPT(Fperm_SI_Woolf2021!$F$9:$F$93*EXP(-Fperm_SI_Woolf2021!$I$9:$I$93*$C84*IF(O$58=Fperm_SI_Woolf2021!$E$9:$E$93,1,EXP(LN((1.1*(Fperm_SI_Woolf2021!$E$9:$E$93-O$58)-63.1579*EXP(-0.19*Fperm_SI_Woolf2021!$E$9:$E$93)+63.1579*EXP(-0.19*O$58))/(Fperm_SI_Woolf2021!$E$9:$E$93-O$58))*(O$58-Fperm_SI_Woolf2021!$E$9:$E$93)/10))) + Fperm_SI_Woolf2021!$G$9:$G$93*EXP(-Fperm_SI_Woolf2021!$J$9:$J$93*$C84*IF(O$58=Fperm_SI_Woolf2021!$E$9:$E$93,1,EXP(LN((1.1*(Fperm_SI_Woolf2021!$E$9:$E$93-O$58)-63.1579*EXP(-0.19*Fperm_SI_Woolf2021!$E$9:$E$93)+63.1579*EXP(-0.19*O$58))/(Fperm_SI_Woolf2021!$E$9:$E$93-O$58))*(O$58-Fperm_SI_Woolf2021!$E$9:$E$93)/10))) + Fperm_SI_Woolf2021!$H$9:$H$93*EXP(-Fperm_SI_Woolf2021!$K$9:$K$93*$C84*IF(O$58=Fperm_SI_Woolf2021!$E$9:$E$93,1,EXP(LN((1.1*(Fperm_SI_Woolf2021!$E$9:$E$93-O$58)-63.1579*EXP(-0.19*Fperm_SI_Woolf2021!$E$9:$E$93)+63.1579*EXP(-0.19*O$58))/(Fperm_SI_Woolf2021!$E$9:$E$93-O$58))*(O$58-Fperm_SI_Woolf2021!$E$9:$E$93)/10))),Fperm_SI_Woolf2021!$D$9:$D$93))</f>
        <v>0.74168409095842658</v>
      </c>
      <c r="P84" s="51" cm="1">
        <f t="array" ref="P84">MIN(1,SLOPE(Fperm_SI_Woolf2021!$F$9:$F$93*EXP(-Fperm_SI_Woolf2021!$I$9:$I$93*$C84*IF(P$58=Fperm_SI_Woolf2021!$E$9:$E$93,1,EXP(LN((1.1*(Fperm_SI_Woolf2021!$E$9:$E$93-P$58)-63.1579*EXP(-0.19*Fperm_SI_Woolf2021!$E$9:$E$93)+63.1579*EXP(-0.19*P$58))/(Fperm_SI_Woolf2021!$E$9:$E$93-P$58))*(P$58-Fperm_SI_Woolf2021!$E$9:$E$93)/10))) + Fperm_SI_Woolf2021!$G$9:$G$93*EXP(-Fperm_SI_Woolf2021!$J$9:$J$93*$C84*IF(P$58=Fperm_SI_Woolf2021!$E$9:$E$93,1,EXP(LN((1.1*(Fperm_SI_Woolf2021!$E$9:$E$93-P$58)-63.1579*EXP(-0.19*Fperm_SI_Woolf2021!$E$9:$E$93)+63.1579*EXP(-0.19*P$58))/(Fperm_SI_Woolf2021!$E$9:$E$93-P$58))*(P$58-Fperm_SI_Woolf2021!$E$9:$E$93)/10))) + Fperm_SI_Woolf2021!$H$9:$H$93*EXP(-Fperm_SI_Woolf2021!$K$9:$K$93*$C84*IF(P$58=Fperm_SI_Woolf2021!$E$9:$E$93,1,EXP(LN((1.1*(Fperm_SI_Woolf2021!$E$9:$E$93-P$58)-63.1579*EXP(-0.19*Fperm_SI_Woolf2021!$E$9:$E$93)+63.1579*EXP(-0.19*P$58))/(Fperm_SI_Woolf2021!$E$9:$E$93-P$58))*(P$58-Fperm_SI_Woolf2021!$E$9:$E$93)/10))),Fperm_SI_Woolf2021!$D$9:$D$93)*P$57+INTERCEPT(Fperm_SI_Woolf2021!$F$9:$F$93*EXP(-Fperm_SI_Woolf2021!$I$9:$I$93*$C84*IF(P$58=Fperm_SI_Woolf2021!$E$9:$E$93,1,EXP(LN((1.1*(Fperm_SI_Woolf2021!$E$9:$E$93-P$58)-63.1579*EXP(-0.19*Fperm_SI_Woolf2021!$E$9:$E$93)+63.1579*EXP(-0.19*P$58))/(Fperm_SI_Woolf2021!$E$9:$E$93-P$58))*(P$58-Fperm_SI_Woolf2021!$E$9:$E$93)/10))) + Fperm_SI_Woolf2021!$G$9:$G$93*EXP(-Fperm_SI_Woolf2021!$J$9:$J$93*$C84*IF(P$58=Fperm_SI_Woolf2021!$E$9:$E$93,1,EXP(LN((1.1*(Fperm_SI_Woolf2021!$E$9:$E$93-P$58)-63.1579*EXP(-0.19*Fperm_SI_Woolf2021!$E$9:$E$93)+63.1579*EXP(-0.19*P$58))/(Fperm_SI_Woolf2021!$E$9:$E$93-P$58))*(P$58-Fperm_SI_Woolf2021!$E$9:$E$93)/10))) + Fperm_SI_Woolf2021!$H$9:$H$93*EXP(-Fperm_SI_Woolf2021!$K$9:$K$93*$C84*IF(P$58=Fperm_SI_Woolf2021!$E$9:$E$93,1,EXP(LN((1.1*(Fperm_SI_Woolf2021!$E$9:$E$93-P$58)-63.1579*EXP(-0.19*Fperm_SI_Woolf2021!$E$9:$E$93)+63.1579*EXP(-0.19*P$58))/(Fperm_SI_Woolf2021!$E$9:$E$93-P$58))*(P$58-Fperm_SI_Woolf2021!$E$9:$E$93)/10))),Fperm_SI_Woolf2021!$D$9:$D$93))</f>
        <v>0.71231397021686593</v>
      </c>
      <c r="Q84" s="51" cm="1">
        <f t="array" ref="Q84">MIN(1,SLOPE(Fperm_SI_Woolf2021!$F$9:$F$93*EXP(-Fperm_SI_Woolf2021!$I$9:$I$93*$C84*IF(Q$58=Fperm_SI_Woolf2021!$E$9:$E$93,1,EXP(LN((1.1*(Fperm_SI_Woolf2021!$E$9:$E$93-Q$58)-63.1579*EXP(-0.19*Fperm_SI_Woolf2021!$E$9:$E$93)+63.1579*EXP(-0.19*Q$58))/(Fperm_SI_Woolf2021!$E$9:$E$93-Q$58))*(Q$58-Fperm_SI_Woolf2021!$E$9:$E$93)/10))) + Fperm_SI_Woolf2021!$G$9:$G$93*EXP(-Fperm_SI_Woolf2021!$J$9:$J$93*$C84*IF(Q$58=Fperm_SI_Woolf2021!$E$9:$E$93,1,EXP(LN((1.1*(Fperm_SI_Woolf2021!$E$9:$E$93-Q$58)-63.1579*EXP(-0.19*Fperm_SI_Woolf2021!$E$9:$E$93)+63.1579*EXP(-0.19*Q$58))/(Fperm_SI_Woolf2021!$E$9:$E$93-Q$58))*(Q$58-Fperm_SI_Woolf2021!$E$9:$E$93)/10))) + Fperm_SI_Woolf2021!$H$9:$H$93*EXP(-Fperm_SI_Woolf2021!$K$9:$K$93*$C84*IF(Q$58=Fperm_SI_Woolf2021!$E$9:$E$93,1,EXP(LN((1.1*(Fperm_SI_Woolf2021!$E$9:$E$93-Q$58)-63.1579*EXP(-0.19*Fperm_SI_Woolf2021!$E$9:$E$93)+63.1579*EXP(-0.19*Q$58))/(Fperm_SI_Woolf2021!$E$9:$E$93-Q$58))*(Q$58-Fperm_SI_Woolf2021!$E$9:$E$93)/10))),Fperm_SI_Woolf2021!$D$9:$D$93)*Q$57+INTERCEPT(Fperm_SI_Woolf2021!$F$9:$F$93*EXP(-Fperm_SI_Woolf2021!$I$9:$I$93*$C84*IF(Q$58=Fperm_SI_Woolf2021!$E$9:$E$93,1,EXP(LN((1.1*(Fperm_SI_Woolf2021!$E$9:$E$93-Q$58)-63.1579*EXP(-0.19*Fperm_SI_Woolf2021!$E$9:$E$93)+63.1579*EXP(-0.19*Q$58))/(Fperm_SI_Woolf2021!$E$9:$E$93-Q$58))*(Q$58-Fperm_SI_Woolf2021!$E$9:$E$93)/10))) + Fperm_SI_Woolf2021!$G$9:$G$93*EXP(-Fperm_SI_Woolf2021!$J$9:$J$93*$C84*IF(Q$58=Fperm_SI_Woolf2021!$E$9:$E$93,1,EXP(LN((1.1*(Fperm_SI_Woolf2021!$E$9:$E$93-Q$58)-63.1579*EXP(-0.19*Fperm_SI_Woolf2021!$E$9:$E$93)+63.1579*EXP(-0.19*Q$58))/(Fperm_SI_Woolf2021!$E$9:$E$93-Q$58))*(Q$58-Fperm_SI_Woolf2021!$E$9:$E$93)/10))) + Fperm_SI_Woolf2021!$H$9:$H$93*EXP(-Fperm_SI_Woolf2021!$K$9:$K$93*$C84*IF(Q$58=Fperm_SI_Woolf2021!$E$9:$E$93,1,EXP(LN((1.1*(Fperm_SI_Woolf2021!$E$9:$E$93-Q$58)-63.1579*EXP(-0.19*Fperm_SI_Woolf2021!$E$9:$E$93)+63.1579*EXP(-0.19*Q$58))/(Fperm_SI_Woolf2021!$E$9:$E$93-Q$58))*(Q$58-Fperm_SI_Woolf2021!$E$9:$E$93)/10))),Fperm_SI_Woolf2021!$D$9:$D$93))</f>
        <v>0.68294384947530529</v>
      </c>
      <c r="R84" s="51" cm="1">
        <f t="array" ref="R84">MIN(1,SLOPE(Fperm_SI_Woolf2021!$F$9:$F$93*EXP(-Fperm_SI_Woolf2021!$I$9:$I$93*$C84*IF(R$58=Fperm_SI_Woolf2021!$E$9:$E$93,1,EXP(LN((1.1*(Fperm_SI_Woolf2021!$E$9:$E$93-R$58)-63.1579*EXP(-0.19*Fperm_SI_Woolf2021!$E$9:$E$93)+63.1579*EXP(-0.19*R$58))/(Fperm_SI_Woolf2021!$E$9:$E$93-R$58))*(R$58-Fperm_SI_Woolf2021!$E$9:$E$93)/10))) + Fperm_SI_Woolf2021!$G$9:$G$93*EXP(-Fperm_SI_Woolf2021!$J$9:$J$93*$C84*IF(R$58=Fperm_SI_Woolf2021!$E$9:$E$93,1,EXP(LN((1.1*(Fperm_SI_Woolf2021!$E$9:$E$93-R$58)-63.1579*EXP(-0.19*Fperm_SI_Woolf2021!$E$9:$E$93)+63.1579*EXP(-0.19*R$58))/(Fperm_SI_Woolf2021!$E$9:$E$93-R$58))*(R$58-Fperm_SI_Woolf2021!$E$9:$E$93)/10))) + Fperm_SI_Woolf2021!$H$9:$H$93*EXP(-Fperm_SI_Woolf2021!$K$9:$K$93*$C84*IF(R$58=Fperm_SI_Woolf2021!$E$9:$E$93,1,EXP(LN((1.1*(Fperm_SI_Woolf2021!$E$9:$E$93-R$58)-63.1579*EXP(-0.19*Fperm_SI_Woolf2021!$E$9:$E$93)+63.1579*EXP(-0.19*R$58))/(Fperm_SI_Woolf2021!$E$9:$E$93-R$58))*(R$58-Fperm_SI_Woolf2021!$E$9:$E$93)/10))),Fperm_SI_Woolf2021!$D$9:$D$93)*R$57+INTERCEPT(Fperm_SI_Woolf2021!$F$9:$F$93*EXP(-Fperm_SI_Woolf2021!$I$9:$I$93*$C84*IF(R$58=Fperm_SI_Woolf2021!$E$9:$E$93,1,EXP(LN((1.1*(Fperm_SI_Woolf2021!$E$9:$E$93-R$58)-63.1579*EXP(-0.19*Fperm_SI_Woolf2021!$E$9:$E$93)+63.1579*EXP(-0.19*R$58))/(Fperm_SI_Woolf2021!$E$9:$E$93-R$58))*(R$58-Fperm_SI_Woolf2021!$E$9:$E$93)/10))) + Fperm_SI_Woolf2021!$G$9:$G$93*EXP(-Fperm_SI_Woolf2021!$J$9:$J$93*$C84*IF(R$58=Fperm_SI_Woolf2021!$E$9:$E$93,1,EXP(LN((1.1*(Fperm_SI_Woolf2021!$E$9:$E$93-R$58)-63.1579*EXP(-0.19*Fperm_SI_Woolf2021!$E$9:$E$93)+63.1579*EXP(-0.19*R$58))/(Fperm_SI_Woolf2021!$E$9:$E$93-R$58))*(R$58-Fperm_SI_Woolf2021!$E$9:$E$93)/10))) + Fperm_SI_Woolf2021!$H$9:$H$93*EXP(-Fperm_SI_Woolf2021!$K$9:$K$93*$C84*IF(R$58=Fperm_SI_Woolf2021!$E$9:$E$93,1,EXP(LN((1.1*(Fperm_SI_Woolf2021!$E$9:$E$93-R$58)-63.1579*EXP(-0.19*Fperm_SI_Woolf2021!$E$9:$E$93)+63.1579*EXP(-0.19*R$58))/(Fperm_SI_Woolf2021!$E$9:$E$93-R$58))*(R$58-Fperm_SI_Woolf2021!$E$9:$E$93)/10))),Fperm_SI_Woolf2021!$D$9:$D$93))</f>
        <v>0.65357372873374442</v>
      </c>
      <c r="S84" s="51" cm="1">
        <f t="array" ref="S84">MIN(1,SLOPE(Fperm_SI_Woolf2021!$F$9:$F$93*EXP(-Fperm_SI_Woolf2021!$I$9:$I$93*$C84*IF(S$58=Fperm_SI_Woolf2021!$E$9:$E$93,1,EXP(LN((1.1*(Fperm_SI_Woolf2021!$E$9:$E$93-S$58)-63.1579*EXP(-0.19*Fperm_SI_Woolf2021!$E$9:$E$93)+63.1579*EXP(-0.19*S$58))/(Fperm_SI_Woolf2021!$E$9:$E$93-S$58))*(S$58-Fperm_SI_Woolf2021!$E$9:$E$93)/10))) + Fperm_SI_Woolf2021!$G$9:$G$93*EXP(-Fperm_SI_Woolf2021!$J$9:$J$93*$C84*IF(S$58=Fperm_SI_Woolf2021!$E$9:$E$93,1,EXP(LN((1.1*(Fperm_SI_Woolf2021!$E$9:$E$93-S$58)-63.1579*EXP(-0.19*Fperm_SI_Woolf2021!$E$9:$E$93)+63.1579*EXP(-0.19*S$58))/(Fperm_SI_Woolf2021!$E$9:$E$93-S$58))*(S$58-Fperm_SI_Woolf2021!$E$9:$E$93)/10))) + Fperm_SI_Woolf2021!$H$9:$H$93*EXP(-Fperm_SI_Woolf2021!$K$9:$K$93*$C84*IF(S$58=Fperm_SI_Woolf2021!$E$9:$E$93,1,EXP(LN((1.1*(Fperm_SI_Woolf2021!$E$9:$E$93-S$58)-63.1579*EXP(-0.19*Fperm_SI_Woolf2021!$E$9:$E$93)+63.1579*EXP(-0.19*S$58))/(Fperm_SI_Woolf2021!$E$9:$E$93-S$58))*(S$58-Fperm_SI_Woolf2021!$E$9:$E$93)/10))),Fperm_SI_Woolf2021!$D$9:$D$93)*S$57+INTERCEPT(Fperm_SI_Woolf2021!$F$9:$F$93*EXP(-Fperm_SI_Woolf2021!$I$9:$I$93*$C84*IF(S$58=Fperm_SI_Woolf2021!$E$9:$E$93,1,EXP(LN((1.1*(Fperm_SI_Woolf2021!$E$9:$E$93-S$58)-63.1579*EXP(-0.19*Fperm_SI_Woolf2021!$E$9:$E$93)+63.1579*EXP(-0.19*S$58))/(Fperm_SI_Woolf2021!$E$9:$E$93-S$58))*(S$58-Fperm_SI_Woolf2021!$E$9:$E$93)/10))) + Fperm_SI_Woolf2021!$G$9:$G$93*EXP(-Fperm_SI_Woolf2021!$J$9:$J$93*$C84*IF(S$58=Fperm_SI_Woolf2021!$E$9:$E$93,1,EXP(LN((1.1*(Fperm_SI_Woolf2021!$E$9:$E$93-S$58)-63.1579*EXP(-0.19*Fperm_SI_Woolf2021!$E$9:$E$93)+63.1579*EXP(-0.19*S$58))/(Fperm_SI_Woolf2021!$E$9:$E$93-S$58))*(S$58-Fperm_SI_Woolf2021!$E$9:$E$93)/10))) + Fperm_SI_Woolf2021!$H$9:$H$93*EXP(-Fperm_SI_Woolf2021!$K$9:$K$93*$C84*IF(S$58=Fperm_SI_Woolf2021!$E$9:$E$93,1,EXP(LN((1.1*(Fperm_SI_Woolf2021!$E$9:$E$93-S$58)-63.1579*EXP(-0.19*Fperm_SI_Woolf2021!$E$9:$E$93)+63.1579*EXP(-0.19*S$58))/(Fperm_SI_Woolf2021!$E$9:$E$93-S$58))*(S$58-Fperm_SI_Woolf2021!$E$9:$E$93)/10))),Fperm_SI_Woolf2021!$D$9:$D$93))</f>
        <v>0.92951072604428253</v>
      </c>
      <c r="T84" s="51" cm="1">
        <f t="array" ref="T84">MIN(1,SLOPE(Fperm_SI_Woolf2021!$F$9:$F$93*EXP(-Fperm_SI_Woolf2021!$I$9:$I$93*$C84*IF(T$58=Fperm_SI_Woolf2021!$E$9:$E$93,1,EXP(LN((1.1*(Fperm_SI_Woolf2021!$E$9:$E$93-T$58)-63.1579*EXP(-0.19*Fperm_SI_Woolf2021!$E$9:$E$93)+63.1579*EXP(-0.19*T$58))/(Fperm_SI_Woolf2021!$E$9:$E$93-T$58))*(T$58-Fperm_SI_Woolf2021!$E$9:$E$93)/10))) + Fperm_SI_Woolf2021!$G$9:$G$93*EXP(-Fperm_SI_Woolf2021!$J$9:$J$93*$C84*IF(T$58=Fperm_SI_Woolf2021!$E$9:$E$93,1,EXP(LN((1.1*(Fperm_SI_Woolf2021!$E$9:$E$93-T$58)-63.1579*EXP(-0.19*Fperm_SI_Woolf2021!$E$9:$E$93)+63.1579*EXP(-0.19*T$58))/(Fperm_SI_Woolf2021!$E$9:$E$93-T$58))*(T$58-Fperm_SI_Woolf2021!$E$9:$E$93)/10))) + Fperm_SI_Woolf2021!$H$9:$H$93*EXP(-Fperm_SI_Woolf2021!$K$9:$K$93*$C84*IF(T$58=Fperm_SI_Woolf2021!$E$9:$E$93,1,EXP(LN((1.1*(Fperm_SI_Woolf2021!$E$9:$E$93-T$58)-63.1579*EXP(-0.19*Fperm_SI_Woolf2021!$E$9:$E$93)+63.1579*EXP(-0.19*T$58))/(Fperm_SI_Woolf2021!$E$9:$E$93-T$58))*(T$58-Fperm_SI_Woolf2021!$E$9:$E$93)/10))),Fperm_SI_Woolf2021!$D$9:$D$93)*T$57+INTERCEPT(Fperm_SI_Woolf2021!$F$9:$F$93*EXP(-Fperm_SI_Woolf2021!$I$9:$I$93*$C84*IF(T$58=Fperm_SI_Woolf2021!$E$9:$E$93,1,EXP(LN((1.1*(Fperm_SI_Woolf2021!$E$9:$E$93-T$58)-63.1579*EXP(-0.19*Fperm_SI_Woolf2021!$E$9:$E$93)+63.1579*EXP(-0.19*T$58))/(Fperm_SI_Woolf2021!$E$9:$E$93-T$58))*(T$58-Fperm_SI_Woolf2021!$E$9:$E$93)/10))) + Fperm_SI_Woolf2021!$G$9:$G$93*EXP(-Fperm_SI_Woolf2021!$J$9:$J$93*$C84*IF(T$58=Fperm_SI_Woolf2021!$E$9:$E$93,1,EXP(LN((1.1*(Fperm_SI_Woolf2021!$E$9:$E$93-T$58)-63.1579*EXP(-0.19*Fperm_SI_Woolf2021!$E$9:$E$93)+63.1579*EXP(-0.19*T$58))/(Fperm_SI_Woolf2021!$E$9:$E$93-T$58))*(T$58-Fperm_SI_Woolf2021!$E$9:$E$93)/10))) + Fperm_SI_Woolf2021!$H$9:$H$93*EXP(-Fperm_SI_Woolf2021!$K$9:$K$93*$C84*IF(T$58=Fperm_SI_Woolf2021!$E$9:$E$93,1,EXP(LN((1.1*(Fperm_SI_Woolf2021!$E$9:$E$93-T$58)-63.1579*EXP(-0.19*Fperm_SI_Woolf2021!$E$9:$E$93)+63.1579*EXP(-0.19*T$58))/(Fperm_SI_Woolf2021!$E$9:$E$93-T$58))*(T$58-Fperm_SI_Woolf2021!$E$9:$E$93)/10))),Fperm_SI_Woolf2021!$D$9:$D$93))</f>
        <v>0.89674618862393018</v>
      </c>
      <c r="U84" s="51" cm="1">
        <f t="array" ref="U84">MIN(1,SLOPE(Fperm_SI_Woolf2021!$F$9:$F$93*EXP(-Fperm_SI_Woolf2021!$I$9:$I$93*$C84*IF(U$58=Fperm_SI_Woolf2021!$E$9:$E$93,1,EXP(LN((1.1*(Fperm_SI_Woolf2021!$E$9:$E$93-U$58)-63.1579*EXP(-0.19*Fperm_SI_Woolf2021!$E$9:$E$93)+63.1579*EXP(-0.19*U$58))/(Fperm_SI_Woolf2021!$E$9:$E$93-U$58))*(U$58-Fperm_SI_Woolf2021!$E$9:$E$93)/10))) + Fperm_SI_Woolf2021!$G$9:$G$93*EXP(-Fperm_SI_Woolf2021!$J$9:$J$93*$C84*IF(U$58=Fperm_SI_Woolf2021!$E$9:$E$93,1,EXP(LN((1.1*(Fperm_SI_Woolf2021!$E$9:$E$93-U$58)-63.1579*EXP(-0.19*Fperm_SI_Woolf2021!$E$9:$E$93)+63.1579*EXP(-0.19*U$58))/(Fperm_SI_Woolf2021!$E$9:$E$93-U$58))*(U$58-Fperm_SI_Woolf2021!$E$9:$E$93)/10))) + Fperm_SI_Woolf2021!$H$9:$H$93*EXP(-Fperm_SI_Woolf2021!$K$9:$K$93*$C84*IF(U$58=Fperm_SI_Woolf2021!$E$9:$E$93,1,EXP(LN((1.1*(Fperm_SI_Woolf2021!$E$9:$E$93-U$58)-63.1579*EXP(-0.19*Fperm_SI_Woolf2021!$E$9:$E$93)+63.1579*EXP(-0.19*U$58))/(Fperm_SI_Woolf2021!$E$9:$E$93-U$58))*(U$58-Fperm_SI_Woolf2021!$E$9:$E$93)/10))),Fperm_SI_Woolf2021!$D$9:$D$93)*U$57+INTERCEPT(Fperm_SI_Woolf2021!$F$9:$F$93*EXP(-Fperm_SI_Woolf2021!$I$9:$I$93*$C84*IF(U$58=Fperm_SI_Woolf2021!$E$9:$E$93,1,EXP(LN((1.1*(Fperm_SI_Woolf2021!$E$9:$E$93-U$58)-63.1579*EXP(-0.19*Fperm_SI_Woolf2021!$E$9:$E$93)+63.1579*EXP(-0.19*U$58))/(Fperm_SI_Woolf2021!$E$9:$E$93-U$58))*(U$58-Fperm_SI_Woolf2021!$E$9:$E$93)/10))) + Fperm_SI_Woolf2021!$G$9:$G$93*EXP(-Fperm_SI_Woolf2021!$J$9:$J$93*$C84*IF(U$58=Fperm_SI_Woolf2021!$E$9:$E$93,1,EXP(LN((1.1*(Fperm_SI_Woolf2021!$E$9:$E$93-U$58)-63.1579*EXP(-0.19*Fperm_SI_Woolf2021!$E$9:$E$93)+63.1579*EXP(-0.19*U$58))/(Fperm_SI_Woolf2021!$E$9:$E$93-U$58))*(U$58-Fperm_SI_Woolf2021!$E$9:$E$93)/10))) + Fperm_SI_Woolf2021!$H$9:$H$93*EXP(-Fperm_SI_Woolf2021!$K$9:$K$93*$C84*IF(U$58=Fperm_SI_Woolf2021!$E$9:$E$93,1,EXP(LN((1.1*(Fperm_SI_Woolf2021!$E$9:$E$93-U$58)-63.1579*EXP(-0.19*Fperm_SI_Woolf2021!$E$9:$E$93)+63.1579*EXP(-0.19*U$58))/(Fperm_SI_Woolf2021!$E$9:$E$93-U$58))*(U$58-Fperm_SI_Woolf2021!$E$9:$E$93)/10))),Fperm_SI_Woolf2021!$D$9:$D$93))</f>
        <v>0.86398165120357784</v>
      </c>
      <c r="V84" s="51" cm="1">
        <f t="array" ref="V84">MIN(1,SLOPE(Fperm_SI_Woolf2021!$F$9:$F$93*EXP(-Fperm_SI_Woolf2021!$I$9:$I$93*$C84*IF(V$58=Fperm_SI_Woolf2021!$E$9:$E$93,1,EXP(LN((1.1*(Fperm_SI_Woolf2021!$E$9:$E$93-V$58)-63.1579*EXP(-0.19*Fperm_SI_Woolf2021!$E$9:$E$93)+63.1579*EXP(-0.19*V$58))/(Fperm_SI_Woolf2021!$E$9:$E$93-V$58))*(V$58-Fperm_SI_Woolf2021!$E$9:$E$93)/10))) + Fperm_SI_Woolf2021!$G$9:$G$93*EXP(-Fperm_SI_Woolf2021!$J$9:$J$93*$C84*IF(V$58=Fperm_SI_Woolf2021!$E$9:$E$93,1,EXP(LN((1.1*(Fperm_SI_Woolf2021!$E$9:$E$93-V$58)-63.1579*EXP(-0.19*Fperm_SI_Woolf2021!$E$9:$E$93)+63.1579*EXP(-0.19*V$58))/(Fperm_SI_Woolf2021!$E$9:$E$93-V$58))*(V$58-Fperm_SI_Woolf2021!$E$9:$E$93)/10))) + Fperm_SI_Woolf2021!$H$9:$H$93*EXP(-Fperm_SI_Woolf2021!$K$9:$K$93*$C84*IF(V$58=Fperm_SI_Woolf2021!$E$9:$E$93,1,EXP(LN((1.1*(Fperm_SI_Woolf2021!$E$9:$E$93-V$58)-63.1579*EXP(-0.19*Fperm_SI_Woolf2021!$E$9:$E$93)+63.1579*EXP(-0.19*V$58))/(Fperm_SI_Woolf2021!$E$9:$E$93-V$58))*(V$58-Fperm_SI_Woolf2021!$E$9:$E$93)/10))),Fperm_SI_Woolf2021!$D$9:$D$93)*V$57+INTERCEPT(Fperm_SI_Woolf2021!$F$9:$F$93*EXP(-Fperm_SI_Woolf2021!$I$9:$I$93*$C84*IF(V$58=Fperm_SI_Woolf2021!$E$9:$E$93,1,EXP(LN((1.1*(Fperm_SI_Woolf2021!$E$9:$E$93-V$58)-63.1579*EXP(-0.19*Fperm_SI_Woolf2021!$E$9:$E$93)+63.1579*EXP(-0.19*V$58))/(Fperm_SI_Woolf2021!$E$9:$E$93-V$58))*(V$58-Fperm_SI_Woolf2021!$E$9:$E$93)/10))) + Fperm_SI_Woolf2021!$G$9:$G$93*EXP(-Fperm_SI_Woolf2021!$J$9:$J$93*$C84*IF(V$58=Fperm_SI_Woolf2021!$E$9:$E$93,1,EXP(LN((1.1*(Fperm_SI_Woolf2021!$E$9:$E$93-V$58)-63.1579*EXP(-0.19*Fperm_SI_Woolf2021!$E$9:$E$93)+63.1579*EXP(-0.19*V$58))/(Fperm_SI_Woolf2021!$E$9:$E$93-V$58))*(V$58-Fperm_SI_Woolf2021!$E$9:$E$93)/10))) + Fperm_SI_Woolf2021!$H$9:$H$93*EXP(-Fperm_SI_Woolf2021!$K$9:$K$93*$C84*IF(V$58=Fperm_SI_Woolf2021!$E$9:$E$93,1,EXP(LN((1.1*(Fperm_SI_Woolf2021!$E$9:$E$93-V$58)-63.1579*EXP(-0.19*Fperm_SI_Woolf2021!$E$9:$E$93)+63.1579*EXP(-0.19*V$58))/(Fperm_SI_Woolf2021!$E$9:$E$93-V$58))*(V$58-Fperm_SI_Woolf2021!$E$9:$E$93)/10))),Fperm_SI_Woolf2021!$D$9:$D$93))</f>
        <v>0.83121711378322549</v>
      </c>
      <c r="W84" s="51" cm="1">
        <f t="array" ref="W84">MIN(1,SLOPE(Fperm_SI_Woolf2021!$F$9:$F$93*EXP(-Fperm_SI_Woolf2021!$I$9:$I$93*$C84*IF(W$58=Fperm_SI_Woolf2021!$E$9:$E$93,1,EXP(LN((1.1*(Fperm_SI_Woolf2021!$E$9:$E$93-W$58)-63.1579*EXP(-0.19*Fperm_SI_Woolf2021!$E$9:$E$93)+63.1579*EXP(-0.19*W$58))/(Fperm_SI_Woolf2021!$E$9:$E$93-W$58))*(W$58-Fperm_SI_Woolf2021!$E$9:$E$93)/10))) + Fperm_SI_Woolf2021!$G$9:$G$93*EXP(-Fperm_SI_Woolf2021!$J$9:$J$93*$C84*IF(W$58=Fperm_SI_Woolf2021!$E$9:$E$93,1,EXP(LN((1.1*(Fperm_SI_Woolf2021!$E$9:$E$93-W$58)-63.1579*EXP(-0.19*Fperm_SI_Woolf2021!$E$9:$E$93)+63.1579*EXP(-0.19*W$58))/(Fperm_SI_Woolf2021!$E$9:$E$93-W$58))*(W$58-Fperm_SI_Woolf2021!$E$9:$E$93)/10))) + Fperm_SI_Woolf2021!$H$9:$H$93*EXP(-Fperm_SI_Woolf2021!$K$9:$K$93*$C84*IF(W$58=Fperm_SI_Woolf2021!$E$9:$E$93,1,EXP(LN((1.1*(Fperm_SI_Woolf2021!$E$9:$E$93-W$58)-63.1579*EXP(-0.19*Fperm_SI_Woolf2021!$E$9:$E$93)+63.1579*EXP(-0.19*W$58))/(Fperm_SI_Woolf2021!$E$9:$E$93-W$58))*(W$58-Fperm_SI_Woolf2021!$E$9:$E$93)/10))),Fperm_SI_Woolf2021!$D$9:$D$93)*W$57+INTERCEPT(Fperm_SI_Woolf2021!$F$9:$F$93*EXP(-Fperm_SI_Woolf2021!$I$9:$I$93*$C84*IF(W$58=Fperm_SI_Woolf2021!$E$9:$E$93,1,EXP(LN((1.1*(Fperm_SI_Woolf2021!$E$9:$E$93-W$58)-63.1579*EXP(-0.19*Fperm_SI_Woolf2021!$E$9:$E$93)+63.1579*EXP(-0.19*W$58))/(Fperm_SI_Woolf2021!$E$9:$E$93-W$58))*(W$58-Fperm_SI_Woolf2021!$E$9:$E$93)/10))) + Fperm_SI_Woolf2021!$G$9:$G$93*EXP(-Fperm_SI_Woolf2021!$J$9:$J$93*$C84*IF(W$58=Fperm_SI_Woolf2021!$E$9:$E$93,1,EXP(LN((1.1*(Fperm_SI_Woolf2021!$E$9:$E$93-W$58)-63.1579*EXP(-0.19*Fperm_SI_Woolf2021!$E$9:$E$93)+63.1579*EXP(-0.19*W$58))/(Fperm_SI_Woolf2021!$E$9:$E$93-W$58))*(W$58-Fperm_SI_Woolf2021!$E$9:$E$93)/10))) + Fperm_SI_Woolf2021!$H$9:$H$93*EXP(-Fperm_SI_Woolf2021!$K$9:$K$93*$C84*IF(W$58=Fperm_SI_Woolf2021!$E$9:$E$93,1,EXP(LN((1.1*(Fperm_SI_Woolf2021!$E$9:$E$93-W$58)-63.1579*EXP(-0.19*Fperm_SI_Woolf2021!$E$9:$E$93)+63.1579*EXP(-0.19*W$58))/(Fperm_SI_Woolf2021!$E$9:$E$93-W$58))*(W$58-Fperm_SI_Woolf2021!$E$9:$E$93)/10))),Fperm_SI_Woolf2021!$D$9:$D$93))</f>
        <v>0.79845257636287315</v>
      </c>
      <c r="X84" s="51" cm="1">
        <f t="array" ref="X84">MIN(1,SLOPE(Fperm_SI_Woolf2021!$F$9:$F$93*EXP(-Fperm_SI_Woolf2021!$I$9:$I$93*$C84*IF(X$58=Fperm_SI_Woolf2021!$E$9:$E$93,1,EXP(LN((1.1*(Fperm_SI_Woolf2021!$E$9:$E$93-X$58)-63.1579*EXP(-0.19*Fperm_SI_Woolf2021!$E$9:$E$93)+63.1579*EXP(-0.19*X$58))/(Fperm_SI_Woolf2021!$E$9:$E$93-X$58))*(X$58-Fperm_SI_Woolf2021!$E$9:$E$93)/10))) + Fperm_SI_Woolf2021!$G$9:$G$93*EXP(-Fperm_SI_Woolf2021!$J$9:$J$93*$C84*IF(X$58=Fperm_SI_Woolf2021!$E$9:$E$93,1,EXP(LN((1.1*(Fperm_SI_Woolf2021!$E$9:$E$93-X$58)-63.1579*EXP(-0.19*Fperm_SI_Woolf2021!$E$9:$E$93)+63.1579*EXP(-0.19*X$58))/(Fperm_SI_Woolf2021!$E$9:$E$93-X$58))*(X$58-Fperm_SI_Woolf2021!$E$9:$E$93)/10))) + Fperm_SI_Woolf2021!$H$9:$H$93*EXP(-Fperm_SI_Woolf2021!$K$9:$K$93*$C84*IF(X$58=Fperm_SI_Woolf2021!$E$9:$E$93,1,EXP(LN((1.1*(Fperm_SI_Woolf2021!$E$9:$E$93-X$58)-63.1579*EXP(-0.19*Fperm_SI_Woolf2021!$E$9:$E$93)+63.1579*EXP(-0.19*X$58))/(Fperm_SI_Woolf2021!$E$9:$E$93-X$58))*(X$58-Fperm_SI_Woolf2021!$E$9:$E$93)/10))),Fperm_SI_Woolf2021!$D$9:$D$93)*X$57+INTERCEPT(Fperm_SI_Woolf2021!$F$9:$F$93*EXP(-Fperm_SI_Woolf2021!$I$9:$I$93*$C84*IF(X$58=Fperm_SI_Woolf2021!$E$9:$E$93,1,EXP(LN((1.1*(Fperm_SI_Woolf2021!$E$9:$E$93-X$58)-63.1579*EXP(-0.19*Fperm_SI_Woolf2021!$E$9:$E$93)+63.1579*EXP(-0.19*X$58))/(Fperm_SI_Woolf2021!$E$9:$E$93-X$58))*(X$58-Fperm_SI_Woolf2021!$E$9:$E$93)/10))) + Fperm_SI_Woolf2021!$G$9:$G$93*EXP(-Fperm_SI_Woolf2021!$J$9:$J$93*$C84*IF(X$58=Fperm_SI_Woolf2021!$E$9:$E$93,1,EXP(LN((1.1*(Fperm_SI_Woolf2021!$E$9:$E$93-X$58)-63.1579*EXP(-0.19*Fperm_SI_Woolf2021!$E$9:$E$93)+63.1579*EXP(-0.19*X$58))/(Fperm_SI_Woolf2021!$E$9:$E$93-X$58))*(X$58-Fperm_SI_Woolf2021!$E$9:$E$93)/10))) + Fperm_SI_Woolf2021!$H$9:$H$93*EXP(-Fperm_SI_Woolf2021!$K$9:$K$93*$C84*IF(X$58=Fperm_SI_Woolf2021!$E$9:$E$93,1,EXP(LN((1.1*(Fperm_SI_Woolf2021!$E$9:$E$93-X$58)-63.1579*EXP(-0.19*Fperm_SI_Woolf2021!$E$9:$E$93)+63.1579*EXP(-0.19*X$58))/(Fperm_SI_Woolf2021!$E$9:$E$93-X$58))*(X$58-Fperm_SI_Woolf2021!$E$9:$E$93)/10))),Fperm_SI_Woolf2021!$D$9:$D$93))</f>
        <v>0.7656880389425208</v>
      </c>
      <c r="Y84" s="51" cm="1">
        <f t="array" ref="Y84">MIN(1,SLOPE(Fperm_SI_Woolf2021!$F$9:$F$93*EXP(-Fperm_SI_Woolf2021!$I$9:$I$93*$C84*IF(Y$58=Fperm_SI_Woolf2021!$E$9:$E$93,1,EXP(LN((1.1*(Fperm_SI_Woolf2021!$E$9:$E$93-Y$58)-63.1579*EXP(-0.19*Fperm_SI_Woolf2021!$E$9:$E$93)+63.1579*EXP(-0.19*Y$58))/(Fperm_SI_Woolf2021!$E$9:$E$93-Y$58))*(Y$58-Fperm_SI_Woolf2021!$E$9:$E$93)/10))) + Fperm_SI_Woolf2021!$G$9:$G$93*EXP(-Fperm_SI_Woolf2021!$J$9:$J$93*$C84*IF(Y$58=Fperm_SI_Woolf2021!$E$9:$E$93,1,EXP(LN((1.1*(Fperm_SI_Woolf2021!$E$9:$E$93-Y$58)-63.1579*EXP(-0.19*Fperm_SI_Woolf2021!$E$9:$E$93)+63.1579*EXP(-0.19*Y$58))/(Fperm_SI_Woolf2021!$E$9:$E$93-Y$58))*(Y$58-Fperm_SI_Woolf2021!$E$9:$E$93)/10))) + Fperm_SI_Woolf2021!$H$9:$H$93*EXP(-Fperm_SI_Woolf2021!$K$9:$K$93*$C84*IF(Y$58=Fperm_SI_Woolf2021!$E$9:$E$93,1,EXP(LN((1.1*(Fperm_SI_Woolf2021!$E$9:$E$93-Y$58)-63.1579*EXP(-0.19*Fperm_SI_Woolf2021!$E$9:$E$93)+63.1579*EXP(-0.19*Y$58))/(Fperm_SI_Woolf2021!$E$9:$E$93-Y$58))*(Y$58-Fperm_SI_Woolf2021!$E$9:$E$93)/10))),Fperm_SI_Woolf2021!$D$9:$D$93)*Y$57+INTERCEPT(Fperm_SI_Woolf2021!$F$9:$F$93*EXP(-Fperm_SI_Woolf2021!$I$9:$I$93*$C84*IF(Y$58=Fperm_SI_Woolf2021!$E$9:$E$93,1,EXP(LN((1.1*(Fperm_SI_Woolf2021!$E$9:$E$93-Y$58)-63.1579*EXP(-0.19*Fperm_SI_Woolf2021!$E$9:$E$93)+63.1579*EXP(-0.19*Y$58))/(Fperm_SI_Woolf2021!$E$9:$E$93-Y$58))*(Y$58-Fperm_SI_Woolf2021!$E$9:$E$93)/10))) + Fperm_SI_Woolf2021!$G$9:$G$93*EXP(-Fperm_SI_Woolf2021!$J$9:$J$93*$C84*IF(Y$58=Fperm_SI_Woolf2021!$E$9:$E$93,1,EXP(LN((1.1*(Fperm_SI_Woolf2021!$E$9:$E$93-Y$58)-63.1579*EXP(-0.19*Fperm_SI_Woolf2021!$E$9:$E$93)+63.1579*EXP(-0.19*Y$58))/(Fperm_SI_Woolf2021!$E$9:$E$93-Y$58))*(Y$58-Fperm_SI_Woolf2021!$E$9:$E$93)/10))) + Fperm_SI_Woolf2021!$H$9:$H$93*EXP(-Fperm_SI_Woolf2021!$K$9:$K$93*$C84*IF(Y$58=Fperm_SI_Woolf2021!$E$9:$E$93,1,EXP(LN((1.1*(Fperm_SI_Woolf2021!$E$9:$E$93-Y$58)-63.1579*EXP(-0.19*Fperm_SI_Woolf2021!$E$9:$E$93)+63.1579*EXP(-0.19*Y$58))/(Fperm_SI_Woolf2021!$E$9:$E$93-Y$58))*(Y$58-Fperm_SI_Woolf2021!$E$9:$E$93)/10))),Fperm_SI_Woolf2021!$D$9:$D$93))</f>
        <v>0.73292350152216845</v>
      </c>
      <c r="Z84" s="51" cm="1">
        <f t="array" ref="Z84">MIN(1,SLOPE(Fperm_SI_Woolf2021!$F$9:$F$93*EXP(-Fperm_SI_Woolf2021!$I$9:$I$93*$C84*IF(Z$58=Fperm_SI_Woolf2021!$E$9:$E$93,1,EXP(LN((1.1*(Fperm_SI_Woolf2021!$E$9:$E$93-Z$58)-63.1579*EXP(-0.19*Fperm_SI_Woolf2021!$E$9:$E$93)+63.1579*EXP(-0.19*Z$58))/(Fperm_SI_Woolf2021!$E$9:$E$93-Z$58))*(Z$58-Fperm_SI_Woolf2021!$E$9:$E$93)/10))) + Fperm_SI_Woolf2021!$G$9:$G$93*EXP(-Fperm_SI_Woolf2021!$J$9:$J$93*$C84*IF(Z$58=Fperm_SI_Woolf2021!$E$9:$E$93,1,EXP(LN((1.1*(Fperm_SI_Woolf2021!$E$9:$E$93-Z$58)-63.1579*EXP(-0.19*Fperm_SI_Woolf2021!$E$9:$E$93)+63.1579*EXP(-0.19*Z$58))/(Fperm_SI_Woolf2021!$E$9:$E$93-Z$58))*(Z$58-Fperm_SI_Woolf2021!$E$9:$E$93)/10))) + Fperm_SI_Woolf2021!$H$9:$H$93*EXP(-Fperm_SI_Woolf2021!$K$9:$K$93*$C84*IF(Z$58=Fperm_SI_Woolf2021!$E$9:$E$93,1,EXP(LN((1.1*(Fperm_SI_Woolf2021!$E$9:$E$93-Z$58)-63.1579*EXP(-0.19*Fperm_SI_Woolf2021!$E$9:$E$93)+63.1579*EXP(-0.19*Z$58))/(Fperm_SI_Woolf2021!$E$9:$E$93-Z$58))*(Z$58-Fperm_SI_Woolf2021!$E$9:$E$93)/10))),Fperm_SI_Woolf2021!$D$9:$D$93)*Z$57+INTERCEPT(Fperm_SI_Woolf2021!$F$9:$F$93*EXP(-Fperm_SI_Woolf2021!$I$9:$I$93*$C84*IF(Z$58=Fperm_SI_Woolf2021!$E$9:$E$93,1,EXP(LN((1.1*(Fperm_SI_Woolf2021!$E$9:$E$93-Z$58)-63.1579*EXP(-0.19*Fperm_SI_Woolf2021!$E$9:$E$93)+63.1579*EXP(-0.19*Z$58))/(Fperm_SI_Woolf2021!$E$9:$E$93-Z$58))*(Z$58-Fperm_SI_Woolf2021!$E$9:$E$93)/10))) + Fperm_SI_Woolf2021!$G$9:$G$93*EXP(-Fperm_SI_Woolf2021!$J$9:$J$93*$C84*IF(Z$58=Fperm_SI_Woolf2021!$E$9:$E$93,1,EXP(LN((1.1*(Fperm_SI_Woolf2021!$E$9:$E$93-Z$58)-63.1579*EXP(-0.19*Fperm_SI_Woolf2021!$E$9:$E$93)+63.1579*EXP(-0.19*Z$58))/(Fperm_SI_Woolf2021!$E$9:$E$93-Z$58))*(Z$58-Fperm_SI_Woolf2021!$E$9:$E$93)/10))) + Fperm_SI_Woolf2021!$H$9:$H$93*EXP(-Fperm_SI_Woolf2021!$K$9:$K$93*$C84*IF(Z$58=Fperm_SI_Woolf2021!$E$9:$E$93,1,EXP(LN((1.1*(Fperm_SI_Woolf2021!$E$9:$E$93-Z$58)-63.1579*EXP(-0.19*Fperm_SI_Woolf2021!$E$9:$E$93)+63.1579*EXP(-0.19*Z$58))/(Fperm_SI_Woolf2021!$E$9:$E$93-Z$58))*(Z$58-Fperm_SI_Woolf2021!$E$9:$E$93)/10))),Fperm_SI_Woolf2021!$D$9:$D$93))</f>
        <v>0.70015896410181622</v>
      </c>
      <c r="AA84" s="51" cm="1">
        <f t="array" ref="AA84">MIN(1,SLOPE(Fperm_SI_Woolf2021!$F$9:$F$93*EXP(-Fperm_SI_Woolf2021!$I$9:$I$93*$C84*IF(AA$58=Fperm_SI_Woolf2021!$E$9:$E$93,1,EXP(LN((1.1*(Fperm_SI_Woolf2021!$E$9:$E$93-AA$58)-63.1579*EXP(-0.19*Fperm_SI_Woolf2021!$E$9:$E$93)+63.1579*EXP(-0.19*AA$58))/(Fperm_SI_Woolf2021!$E$9:$E$93-AA$58))*(AA$58-Fperm_SI_Woolf2021!$E$9:$E$93)/10))) + Fperm_SI_Woolf2021!$G$9:$G$93*EXP(-Fperm_SI_Woolf2021!$J$9:$J$93*$C84*IF(AA$58=Fperm_SI_Woolf2021!$E$9:$E$93,1,EXP(LN((1.1*(Fperm_SI_Woolf2021!$E$9:$E$93-AA$58)-63.1579*EXP(-0.19*Fperm_SI_Woolf2021!$E$9:$E$93)+63.1579*EXP(-0.19*AA$58))/(Fperm_SI_Woolf2021!$E$9:$E$93-AA$58))*(AA$58-Fperm_SI_Woolf2021!$E$9:$E$93)/10))) + Fperm_SI_Woolf2021!$H$9:$H$93*EXP(-Fperm_SI_Woolf2021!$K$9:$K$93*$C84*IF(AA$58=Fperm_SI_Woolf2021!$E$9:$E$93,1,EXP(LN((1.1*(Fperm_SI_Woolf2021!$E$9:$E$93-AA$58)-63.1579*EXP(-0.19*Fperm_SI_Woolf2021!$E$9:$E$93)+63.1579*EXP(-0.19*AA$58))/(Fperm_SI_Woolf2021!$E$9:$E$93-AA$58))*(AA$58-Fperm_SI_Woolf2021!$E$9:$E$93)/10))),Fperm_SI_Woolf2021!$D$9:$D$93)*AA$57+INTERCEPT(Fperm_SI_Woolf2021!$F$9:$F$93*EXP(-Fperm_SI_Woolf2021!$I$9:$I$93*$C84*IF(AA$58=Fperm_SI_Woolf2021!$E$9:$E$93,1,EXP(LN((1.1*(Fperm_SI_Woolf2021!$E$9:$E$93-AA$58)-63.1579*EXP(-0.19*Fperm_SI_Woolf2021!$E$9:$E$93)+63.1579*EXP(-0.19*AA$58))/(Fperm_SI_Woolf2021!$E$9:$E$93-AA$58))*(AA$58-Fperm_SI_Woolf2021!$E$9:$E$93)/10))) + Fperm_SI_Woolf2021!$G$9:$G$93*EXP(-Fperm_SI_Woolf2021!$J$9:$J$93*$C84*IF(AA$58=Fperm_SI_Woolf2021!$E$9:$E$93,1,EXP(LN((1.1*(Fperm_SI_Woolf2021!$E$9:$E$93-AA$58)-63.1579*EXP(-0.19*Fperm_SI_Woolf2021!$E$9:$E$93)+63.1579*EXP(-0.19*AA$58))/(Fperm_SI_Woolf2021!$E$9:$E$93-AA$58))*(AA$58-Fperm_SI_Woolf2021!$E$9:$E$93)/10))) + Fperm_SI_Woolf2021!$H$9:$H$93*EXP(-Fperm_SI_Woolf2021!$K$9:$K$93*$C84*IF(AA$58=Fperm_SI_Woolf2021!$E$9:$E$93,1,EXP(LN((1.1*(Fperm_SI_Woolf2021!$E$9:$E$93-AA$58)-63.1579*EXP(-0.19*Fperm_SI_Woolf2021!$E$9:$E$93)+63.1579*EXP(-0.19*AA$58))/(Fperm_SI_Woolf2021!$E$9:$E$93-AA$58))*(AA$58-Fperm_SI_Woolf2021!$E$9:$E$93)/10))),Fperm_SI_Woolf2021!$D$9:$D$93))</f>
        <v>0.66739442668146376</v>
      </c>
      <c r="AB84" s="51" cm="1">
        <f t="array" ref="AB84">MIN(1,SLOPE(Fperm_SI_Woolf2021!$F$9:$F$93*EXP(-Fperm_SI_Woolf2021!$I$9:$I$93*$C84*IF(AB$58=Fperm_SI_Woolf2021!$E$9:$E$93,1,EXP(LN((1.1*(Fperm_SI_Woolf2021!$E$9:$E$93-AB$58)-63.1579*EXP(-0.19*Fperm_SI_Woolf2021!$E$9:$E$93)+63.1579*EXP(-0.19*AB$58))/(Fperm_SI_Woolf2021!$E$9:$E$93-AB$58))*(AB$58-Fperm_SI_Woolf2021!$E$9:$E$93)/10))) + Fperm_SI_Woolf2021!$G$9:$G$93*EXP(-Fperm_SI_Woolf2021!$J$9:$J$93*$C84*IF(AB$58=Fperm_SI_Woolf2021!$E$9:$E$93,1,EXP(LN((1.1*(Fperm_SI_Woolf2021!$E$9:$E$93-AB$58)-63.1579*EXP(-0.19*Fperm_SI_Woolf2021!$E$9:$E$93)+63.1579*EXP(-0.19*AB$58))/(Fperm_SI_Woolf2021!$E$9:$E$93-AB$58))*(AB$58-Fperm_SI_Woolf2021!$E$9:$E$93)/10))) + Fperm_SI_Woolf2021!$H$9:$H$93*EXP(-Fperm_SI_Woolf2021!$K$9:$K$93*$C84*IF(AB$58=Fperm_SI_Woolf2021!$E$9:$E$93,1,EXP(LN((1.1*(Fperm_SI_Woolf2021!$E$9:$E$93-AB$58)-63.1579*EXP(-0.19*Fperm_SI_Woolf2021!$E$9:$E$93)+63.1579*EXP(-0.19*AB$58))/(Fperm_SI_Woolf2021!$E$9:$E$93-AB$58))*(AB$58-Fperm_SI_Woolf2021!$E$9:$E$93)/10))),Fperm_SI_Woolf2021!$D$9:$D$93)*AB$57+INTERCEPT(Fperm_SI_Woolf2021!$F$9:$F$93*EXP(-Fperm_SI_Woolf2021!$I$9:$I$93*$C84*IF(AB$58=Fperm_SI_Woolf2021!$E$9:$E$93,1,EXP(LN((1.1*(Fperm_SI_Woolf2021!$E$9:$E$93-AB$58)-63.1579*EXP(-0.19*Fperm_SI_Woolf2021!$E$9:$E$93)+63.1579*EXP(-0.19*AB$58))/(Fperm_SI_Woolf2021!$E$9:$E$93-AB$58))*(AB$58-Fperm_SI_Woolf2021!$E$9:$E$93)/10))) + Fperm_SI_Woolf2021!$G$9:$G$93*EXP(-Fperm_SI_Woolf2021!$J$9:$J$93*$C84*IF(AB$58=Fperm_SI_Woolf2021!$E$9:$E$93,1,EXP(LN((1.1*(Fperm_SI_Woolf2021!$E$9:$E$93-AB$58)-63.1579*EXP(-0.19*Fperm_SI_Woolf2021!$E$9:$E$93)+63.1579*EXP(-0.19*AB$58))/(Fperm_SI_Woolf2021!$E$9:$E$93-AB$58))*(AB$58-Fperm_SI_Woolf2021!$E$9:$E$93)/10))) + Fperm_SI_Woolf2021!$H$9:$H$93*EXP(-Fperm_SI_Woolf2021!$K$9:$K$93*$C84*IF(AB$58=Fperm_SI_Woolf2021!$E$9:$E$93,1,EXP(LN((1.1*(Fperm_SI_Woolf2021!$E$9:$E$93-AB$58)-63.1579*EXP(-0.19*Fperm_SI_Woolf2021!$E$9:$E$93)+63.1579*EXP(-0.19*AB$58))/(Fperm_SI_Woolf2021!$E$9:$E$93-AB$58))*(AB$58-Fperm_SI_Woolf2021!$E$9:$E$93)/10))),Fperm_SI_Woolf2021!$D$9:$D$93))</f>
        <v>0.63462988926111152</v>
      </c>
      <c r="AC84" s="51" cm="1">
        <f t="array" ref="AC84">MIN(1,SLOPE(Fperm_SI_Woolf2021!$F$9:$F$93*EXP(-Fperm_SI_Woolf2021!$I$9:$I$93*$C84*IF(AC$58=Fperm_SI_Woolf2021!$E$9:$E$93,1,EXP(LN((1.1*(Fperm_SI_Woolf2021!$E$9:$E$93-AC$58)-63.1579*EXP(-0.19*Fperm_SI_Woolf2021!$E$9:$E$93)+63.1579*EXP(-0.19*AC$58))/(Fperm_SI_Woolf2021!$E$9:$E$93-AC$58))*(AC$58-Fperm_SI_Woolf2021!$E$9:$E$93)/10))) + Fperm_SI_Woolf2021!$G$9:$G$93*EXP(-Fperm_SI_Woolf2021!$J$9:$J$93*$C84*IF(AC$58=Fperm_SI_Woolf2021!$E$9:$E$93,1,EXP(LN((1.1*(Fperm_SI_Woolf2021!$E$9:$E$93-AC$58)-63.1579*EXP(-0.19*Fperm_SI_Woolf2021!$E$9:$E$93)+63.1579*EXP(-0.19*AC$58))/(Fperm_SI_Woolf2021!$E$9:$E$93-AC$58))*(AC$58-Fperm_SI_Woolf2021!$E$9:$E$93)/10))) + Fperm_SI_Woolf2021!$H$9:$H$93*EXP(-Fperm_SI_Woolf2021!$K$9:$K$93*$C84*IF(AC$58=Fperm_SI_Woolf2021!$E$9:$E$93,1,EXP(LN((1.1*(Fperm_SI_Woolf2021!$E$9:$E$93-AC$58)-63.1579*EXP(-0.19*Fperm_SI_Woolf2021!$E$9:$E$93)+63.1579*EXP(-0.19*AC$58))/(Fperm_SI_Woolf2021!$E$9:$E$93-AC$58))*(AC$58-Fperm_SI_Woolf2021!$E$9:$E$93)/10))),Fperm_SI_Woolf2021!$D$9:$D$93)*AC$57+INTERCEPT(Fperm_SI_Woolf2021!$F$9:$F$93*EXP(-Fperm_SI_Woolf2021!$I$9:$I$93*$C84*IF(AC$58=Fperm_SI_Woolf2021!$E$9:$E$93,1,EXP(LN((1.1*(Fperm_SI_Woolf2021!$E$9:$E$93-AC$58)-63.1579*EXP(-0.19*Fperm_SI_Woolf2021!$E$9:$E$93)+63.1579*EXP(-0.19*AC$58))/(Fperm_SI_Woolf2021!$E$9:$E$93-AC$58))*(AC$58-Fperm_SI_Woolf2021!$E$9:$E$93)/10))) + Fperm_SI_Woolf2021!$G$9:$G$93*EXP(-Fperm_SI_Woolf2021!$J$9:$J$93*$C84*IF(AC$58=Fperm_SI_Woolf2021!$E$9:$E$93,1,EXP(LN((1.1*(Fperm_SI_Woolf2021!$E$9:$E$93-AC$58)-63.1579*EXP(-0.19*Fperm_SI_Woolf2021!$E$9:$E$93)+63.1579*EXP(-0.19*AC$58))/(Fperm_SI_Woolf2021!$E$9:$E$93-AC$58))*(AC$58-Fperm_SI_Woolf2021!$E$9:$E$93)/10))) + Fperm_SI_Woolf2021!$H$9:$H$93*EXP(-Fperm_SI_Woolf2021!$K$9:$K$93*$C84*IF(AC$58=Fperm_SI_Woolf2021!$E$9:$E$93,1,EXP(LN((1.1*(Fperm_SI_Woolf2021!$E$9:$E$93-AC$58)-63.1579*EXP(-0.19*Fperm_SI_Woolf2021!$E$9:$E$93)+63.1579*EXP(-0.19*AC$58))/(Fperm_SI_Woolf2021!$E$9:$E$93-AC$58))*(AC$58-Fperm_SI_Woolf2021!$E$9:$E$93)/10))),Fperm_SI_Woolf2021!$D$9:$D$93))</f>
        <v>0.60186535184075918</v>
      </c>
      <c r="AD84" s="51" cm="1">
        <f t="array" ref="AD84">MIN(1,SLOPE(Fperm_SI_Woolf2021!$F$9:$F$93*EXP(-Fperm_SI_Woolf2021!$I$9:$I$93*$C84*IF(AD$58=Fperm_SI_Woolf2021!$E$9:$E$93,1,EXP(LN((1.1*(Fperm_SI_Woolf2021!$E$9:$E$93-AD$58)-63.1579*EXP(-0.19*Fperm_SI_Woolf2021!$E$9:$E$93)+63.1579*EXP(-0.19*AD$58))/(Fperm_SI_Woolf2021!$E$9:$E$93-AD$58))*(AD$58-Fperm_SI_Woolf2021!$E$9:$E$93)/10))) + Fperm_SI_Woolf2021!$G$9:$G$93*EXP(-Fperm_SI_Woolf2021!$J$9:$J$93*$C84*IF(AD$58=Fperm_SI_Woolf2021!$E$9:$E$93,1,EXP(LN((1.1*(Fperm_SI_Woolf2021!$E$9:$E$93-AD$58)-63.1579*EXP(-0.19*Fperm_SI_Woolf2021!$E$9:$E$93)+63.1579*EXP(-0.19*AD$58))/(Fperm_SI_Woolf2021!$E$9:$E$93-AD$58))*(AD$58-Fperm_SI_Woolf2021!$E$9:$E$93)/10))) + Fperm_SI_Woolf2021!$H$9:$H$93*EXP(-Fperm_SI_Woolf2021!$K$9:$K$93*$C84*IF(AD$58=Fperm_SI_Woolf2021!$E$9:$E$93,1,EXP(LN((1.1*(Fperm_SI_Woolf2021!$E$9:$E$93-AD$58)-63.1579*EXP(-0.19*Fperm_SI_Woolf2021!$E$9:$E$93)+63.1579*EXP(-0.19*AD$58))/(Fperm_SI_Woolf2021!$E$9:$E$93-AD$58))*(AD$58-Fperm_SI_Woolf2021!$E$9:$E$93)/10))),Fperm_SI_Woolf2021!$D$9:$D$93)*AD$57+INTERCEPT(Fperm_SI_Woolf2021!$F$9:$F$93*EXP(-Fperm_SI_Woolf2021!$I$9:$I$93*$C84*IF(AD$58=Fperm_SI_Woolf2021!$E$9:$E$93,1,EXP(LN((1.1*(Fperm_SI_Woolf2021!$E$9:$E$93-AD$58)-63.1579*EXP(-0.19*Fperm_SI_Woolf2021!$E$9:$E$93)+63.1579*EXP(-0.19*AD$58))/(Fperm_SI_Woolf2021!$E$9:$E$93-AD$58))*(AD$58-Fperm_SI_Woolf2021!$E$9:$E$93)/10))) + Fperm_SI_Woolf2021!$G$9:$G$93*EXP(-Fperm_SI_Woolf2021!$J$9:$J$93*$C84*IF(AD$58=Fperm_SI_Woolf2021!$E$9:$E$93,1,EXP(LN((1.1*(Fperm_SI_Woolf2021!$E$9:$E$93-AD$58)-63.1579*EXP(-0.19*Fperm_SI_Woolf2021!$E$9:$E$93)+63.1579*EXP(-0.19*AD$58))/(Fperm_SI_Woolf2021!$E$9:$E$93-AD$58))*(AD$58-Fperm_SI_Woolf2021!$E$9:$E$93)/10))) + Fperm_SI_Woolf2021!$H$9:$H$93*EXP(-Fperm_SI_Woolf2021!$K$9:$K$93*$C84*IF(AD$58=Fperm_SI_Woolf2021!$E$9:$E$93,1,EXP(LN((1.1*(Fperm_SI_Woolf2021!$E$9:$E$93-AD$58)-63.1579*EXP(-0.19*Fperm_SI_Woolf2021!$E$9:$E$93)+63.1579*EXP(-0.19*AD$58))/(Fperm_SI_Woolf2021!$E$9:$E$93-AD$58))*(AD$58-Fperm_SI_Woolf2021!$E$9:$E$93)/10))),Fperm_SI_Woolf2021!$D$9:$D$93))</f>
        <v>0.56910081442040683</v>
      </c>
      <c r="AE84" s="51" cm="1">
        <f t="array" ref="AE84">MIN(1,SLOPE(Fperm_SI_Woolf2021!$F$9:$F$93*EXP(-Fperm_SI_Woolf2021!$I$9:$I$93*$C84*IF(AE$58=Fperm_SI_Woolf2021!$E$9:$E$93,1,EXP(LN((1.1*(Fperm_SI_Woolf2021!$E$9:$E$93-AE$58)-63.1579*EXP(-0.19*Fperm_SI_Woolf2021!$E$9:$E$93)+63.1579*EXP(-0.19*AE$58))/(Fperm_SI_Woolf2021!$E$9:$E$93-AE$58))*(AE$58-Fperm_SI_Woolf2021!$E$9:$E$93)/10))) + Fperm_SI_Woolf2021!$G$9:$G$93*EXP(-Fperm_SI_Woolf2021!$J$9:$J$93*$C84*IF(AE$58=Fperm_SI_Woolf2021!$E$9:$E$93,1,EXP(LN((1.1*(Fperm_SI_Woolf2021!$E$9:$E$93-AE$58)-63.1579*EXP(-0.19*Fperm_SI_Woolf2021!$E$9:$E$93)+63.1579*EXP(-0.19*AE$58))/(Fperm_SI_Woolf2021!$E$9:$E$93-AE$58))*(AE$58-Fperm_SI_Woolf2021!$E$9:$E$93)/10))) + Fperm_SI_Woolf2021!$H$9:$H$93*EXP(-Fperm_SI_Woolf2021!$K$9:$K$93*$C84*IF(AE$58=Fperm_SI_Woolf2021!$E$9:$E$93,1,EXP(LN((1.1*(Fperm_SI_Woolf2021!$E$9:$E$93-AE$58)-63.1579*EXP(-0.19*Fperm_SI_Woolf2021!$E$9:$E$93)+63.1579*EXP(-0.19*AE$58))/(Fperm_SI_Woolf2021!$E$9:$E$93-AE$58))*(AE$58-Fperm_SI_Woolf2021!$E$9:$E$93)/10))),Fperm_SI_Woolf2021!$D$9:$D$93)*AE$57+INTERCEPT(Fperm_SI_Woolf2021!$F$9:$F$93*EXP(-Fperm_SI_Woolf2021!$I$9:$I$93*$C84*IF(AE$58=Fperm_SI_Woolf2021!$E$9:$E$93,1,EXP(LN((1.1*(Fperm_SI_Woolf2021!$E$9:$E$93-AE$58)-63.1579*EXP(-0.19*Fperm_SI_Woolf2021!$E$9:$E$93)+63.1579*EXP(-0.19*AE$58))/(Fperm_SI_Woolf2021!$E$9:$E$93-AE$58))*(AE$58-Fperm_SI_Woolf2021!$E$9:$E$93)/10))) + Fperm_SI_Woolf2021!$G$9:$G$93*EXP(-Fperm_SI_Woolf2021!$J$9:$J$93*$C84*IF(AE$58=Fperm_SI_Woolf2021!$E$9:$E$93,1,EXP(LN((1.1*(Fperm_SI_Woolf2021!$E$9:$E$93-AE$58)-63.1579*EXP(-0.19*Fperm_SI_Woolf2021!$E$9:$E$93)+63.1579*EXP(-0.19*AE$58))/(Fperm_SI_Woolf2021!$E$9:$E$93-AE$58))*(AE$58-Fperm_SI_Woolf2021!$E$9:$E$93)/10))) + Fperm_SI_Woolf2021!$H$9:$H$93*EXP(-Fperm_SI_Woolf2021!$K$9:$K$93*$C84*IF(AE$58=Fperm_SI_Woolf2021!$E$9:$E$93,1,EXP(LN((1.1*(Fperm_SI_Woolf2021!$E$9:$E$93-AE$58)-63.1579*EXP(-0.19*Fperm_SI_Woolf2021!$E$9:$E$93)+63.1579*EXP(-0.19*AE$58))/(Fperm_SI_Woolf2021!$E$9:$E$93-AE$58))*(AE$58-Fperm_SI_Woolf2021!$E$9:$E$93)/10))),Fperm_SI_Woolf2021!$D$9:$D$93))</f>
        <v>0.53633627700005437</v>
      </c>
      <c r="AF84" s="51" cm="1">
        <f t="array" ref="AF84">MIN(1,SLOPE(Fperm_SI_Woolf2021!$F$9:$F$93*EXP(-Fperm_SI_Woolf2021!$I$9:$I$93*$C84*IF(AF$58=Fperm_SI_Woolf2021!$E$9:$E$93,1,EXP(LN((1.1*(Fperm_SI_Woolf2021!$E$9:$E$93-AF$58)-63.1579*EXP(-0.19*Fperm_SI_Woolf2021!$E$9:$E$93)+63.1579*EXP(-0.19*AF$58))/(Fperm_SI_Woolf2021!$E$9:$E$93-AF$58))*(AF$58-Fperm_SI_Woolf2021!$E$9:$E$93)/10))) + Fperm_SI_Woolf2021!$G$9:$G$93*EXP(-Fperm_SI_Woolf2021!$J$9:$J$93*$C84*IF(AF$58=Fperm_SI_Woolf2021!$E$9:$E$93,1,EXP(LN((1.1*(Fperm_SI_Woolf2021!$E$9:$E$93-AF$58)-63.1579*EXP(-0.19*Fperm_SI_Woolf2021!$E$9:$E$93)+63.1579*EXP(-0.19*AF$58))/(Fperm_SI_Woolf2021!$E$9:$E$93-AF$58))*(AF$58-Fperm_SI_Woolf2021!$E$9:$E$93)/10))) + Fperm_SI_Woolf2021!$H$9:$H$93*EXP(-Fperm_SI_Woolf2021!$K$9:$K$93*$C84*IF(AF$58=Fperm_SI_Woolf2021!$E$9:$E$93,1,EXP(LN((1.1*(Fperm_SI_Woolf2021!$E$9:$E$93-AF$58)-63.1579*EXP(-0.19*Fperm_SI_Woolf2021!$E$9:$E$93)+63.1579*EXP(-0.19*AF$58))/(Fperm_SI_Woolf2021!$E$9:$E$93-AF$58))*(AF$58-Fperm_SI_Woolf2021!$E$9:$E$93)/10))),Fperm_SI_Woolf2021!$D$9:$D$93)*AF$57+INTERCEPT(Fperm_SI_Woolf2021!$F$9:$F$93*EXP(-Fperm_SI_Woolf2021!$I$9:$I$93*$C84*IF(AF$58=Fperm_SI_Woolf2021!$E$9:$E$93,1,EXP(LN((1.1*(Fperm_SI_Woolf2021!$E$9:$E$93-AF$58)-63.1579*EXP(-0.19*Fperm_SI_Woolf2021!$E$9:$E$93)+63.1579*EXP(-0.19*AF$58))/(Fperm_SI_Woolf2021!$E$9:$E$93-AF$58))*(AF$58-Fperm_SI_Woolf2021!$E$9:$E$93)/10))) + Fperm_SI_Woolf2021!$G$9:$G$93*EXP(-Fperm_SI_Woolf2021!$J$9:$J$93*$C84*IF(AF$58=Fperm_SI_Woolf2021!$E$9:$E$93,1,EXP(LN((1.1*(Fperm_SI_Woolf2021!$E$9:$E$93-AF$58)-63.1579*EXP(-0.19*Fperm_SI_Woolf2021!$E$9:$E$93)+63.1579*EXP(-0.19*AF$58))/(Fperm_SI_Woolf2021!$E$9:$E$93-AF$58))*(AF$58-Fperm_SI_Woolf2021!$E$9:$E$93)/10))) + Fperm_SI_Woolf2021!$H$9:$H$93*EXP(-Fperm_SI_Woolf2021!$K$9:$K$93*$C84*IF(AF$58=Fperm_SI_Woolf2021!$E$9:$E$93,1,EXP(LN((1.1*(Fperm_SI_Woolf2021!$E$9:$E$93-AF$58)-63.1579*EXP(-0.19*Fperm_SI_Woolf2021!$E$9:$E$93)+63.1579*EXP(-0.19*AF$58))/(Fperm_SI_Woolf2021!$E$9:$E$93-AF$58))*(AF$58-Fperm_SI_Woolf2021!$E$9:$E$93)/10))),Fperm_SI_Woolf2021!$D$9:$D$93))</f>
        <v>0.50357173957970214</v>
      </c>
      <c r="AG84" s="51" cm="1">
        <f t="array" ref="AG84">MIN(1,SLOPE(Fperm_SI_Woolf2021!$F$9:$F$93*EXP(-Fperm_SI_Woolf2021!$I$9:$I$93*$C84*IF(AG$58=Fperm_SI_Woolf2021!$E$9:$E$93,1,EXP(LN((1.1*(Fperm_SI_Woolf2021!$E$9:$E$93-AG$58)-63.1579*EXP(-0.19*Fperm_SI_Woolf2021!$E$9:$E$93)+63.1579*EXP(-0.19*AG$58))/(Fperm_SI_Woolf2021!$E$9:$E$93-AG$58))*(AG$58-Fperm_SI_Woolf2021!$E$9:$E$93)/10))) + Fperm_SI_Woolf2021!$G$9:$G$93*EXP(-Fperm_SI_Woolf2021!$J$9:$J$93*$C84*IF(AG$58=Fperm_SI_Woolf2021!$E$9:$E$93,1,EXP(LN((1.1*(Fperm_SI_Woolf2021!$E$9:$E$93-AG$58)-63.1579*EXP(-0.19*Fperm_SI_Woolf2021!$E$9:$E$93)+63.1579*EXP(-0.19*AG$58))/(Fperm_SI_Woolf2021!$E$9:$E$93-AG$58))*(AG$58-Fperm_SI_Woolf2021!$E$9:$E$93)/10))) + Fperm_SI_Woolf2021!$H$9:$H$93*EXP(-Fperm_SI_Woolf2021!$K$9:$K$93*$C84*IF(AG$58=Fperm_SI_Woolf2021!$E$9:$E$93,1,EXP(LN((1.1*(Fperm_SI_Woolf2021!$E$9:$E$93-AG$58)-63.1579*EXP(-0.19*Fperm_SI_Woolf2021!$E$9:$E$93)+63.1579*EXP(-0.19*AG$58))/(Fperm_SI_Woolf2021!$E$9:$E$93-AG$58))*(AG$58-Fperm_SI_Woolf2021!$E$9:$E$93)/10))),Fperm_SI_Woolf2021!$D$9:$D$93)*AG$57+INTERCEPT(Fperm_SI_Woolf2021!$F$9:$F$93*EXP(-Fperm_SI_Woolf2021!$I$9:$I$93*$C84*IF(AG$58=Fperm_SI_Woolf2021!$E$9:$E$93,1,EXP(LN((1.1*(Fperm_SI_Woolf2021!$E$9:$E$93-AG$58)-63.1579*EXP(-0.19*Fperm_SI_Woolf2021!$E$9:$E$93)+63.1579*EXP(-0.19*AG$58))/(Fperm_SI_Woolf2021!$E$9:$E$93-AG$58))*(AG$58-Fperm_SI_Woolf2021!$E$9:$E$93)/10))) + Fperm_SI_Woolf2021!$G$9:$G$93*EXP(-Fperm_SI_Woolf2021!$J$9:$J$93*$C84*IF(AG$58=Fperm_SI_Woolf2021!$E$9:$E$93,1,EXP(LN((1.1*(Fperm_SI_Woolf2021!$E$9:$E$93-AG$58)-63.1579*EXP(-0.19*Fperm_SI_Woolf2021!$E$9:$E$93)+63.1579*EXP(-0.19*AG$58))/(Fperm_SI_Woolf2021!$E$9:$E$93-AG$58))*(AG$58-Fperm_SI_Woolf2021!$E$9:$E$93)/10))) + Fperm_SI_Woolf2021!$H$9:$H$93*EXP(-Fperm_SI_Woolf2021!$K$9:$K$93*$C84*IF(AG$58=Fperm_SI_Woolf2021!$E$9:$E$93,1,EXP(LN((1.1*(Fperm_SI_Woolf2021!$E$9:$E$93-AG$58)-63.1579*EXP(-0.19*Fperm_SI_Woolf2021!$E$9:$E$93)+63.1579*EXP(-0.19*AG$58))/(Fperm_SI_Woolf2021!$E$9:$E$93-AG$58))*(AG$58-Fperm_SI_Woolf2021!$E$9:$E$93)/10))),Fperm_SI_Woolf2021!$D$9:$D$93))</f>
        <v>0.47080720215934968</v>
      </c>
      <c r="AH84" s="51" cm="1">
        <f t="array" ref="AH84">MIN(1,SLOPE(Fperm_SI_Woolf2021!$F$9:$F$93*EXP(-Fperm_SI_Woolf2021!$I$9:$I$93*$C84*IF(AH$58=Fperm_SI_Woolf2021!$E$9:$E$93,1,EXP(LN((1.1*(Fperm_SI_Woolf2021!$E$9:$E$93-AH$58)-63.1579*EXP(-0.19*Fperm_SI_Woolf2021!$E$9:$E$93)+63.1579*EXP(-0.19*AH$58))/(Fperm_SI_Woolf2021!$E$9:$E$93-AH$58))*(AH$58-Fperm_SI_Woolf2021!$E$9:$E$93)/10))) + Fperm_SI_Woolf2021!$G$9:$G$93*EXP(-Fperm_SI_Woolf2021!$J$9:$J$93*$C84*IF(AH$58=Fperm_SI_Woolf2021!$E$9:$E$93,1,EXP(LN((1.1*(Fperm_SI_Woolf2021!$E$9:$E$93-AH$58)-63.1579*EXP(-0.19*Fperm_SI_Woolf2021!$E$9:$E$93)+63.1579*EXP(-0.19*AH$58))/(Fperm_SI_Woolf2021!$E$9:$E$93-AH$58))*(AH$58-Fperm_SI_Woolf2021!$E$9:$E$93)/10))) + Fperm_SI_Woolf2021!$H$9:$H$93*EXP(-Fperm_SI_Woolf2021!$K$9:$K$93*$C84*IF(AH$58=Fperm_SI_Woolf2021!$E$9:$E$93,1,EXP(LN((1.1*(Fperm_SI_Woolf2021!$E$9:$E$93-AH$58)-63.1579*EXP(-0.19*Fperm_SI_Woolf2021!$E$9:$E$93)+63.1579*EXP(-0.19*AH$58))/(Fperm_SI_Woolf2021!$E$9:$E$93-AH$58))*(AH$58-Fperm_SI_Woolf2021!$E$9:$E$93)/10))),Fperm_SI_Woolf2021!$D$9:$D$93)*AH$57+INTERCEPT(Fperm_SI_Woolf2021!$F$9:$F$93*EXP(-Fperm_SI_Woolf2021!$I$9:$I$93*$C84*IF(AH$58=Fperm_SI_Woolf2021!$E$9:$E$93,1,EXP(LN((1.1*(Fperm_SI_Woolf2021!$E$9:$E$93-AH$58)-63.1579*EXP(-0.19*Fperm_SI_Woolf2021!$E$9:$E$93)+63.1579*EXP(-0.19*AH$58))/(Fperm_SI_Woolf2021!$E$9:$E$93-AH$58))*(AH$58-Fperm_SI_Woolf2021!$E$9:$E$93)/10))) + Fperm_SI_Woolf2021!$G$9:$G$93*EXP(-Fperm_SI_Woolf2021!$J$9:$J$93*$C84*IF(AH$58=Fperm_SI_Woolf2021!$E$9:$E$93,1,EXP(LN((1.1*(Fperm_SI_Woolf2021!$E$9:$E$93-AH$58)-63.1579*EXP(-0.19*Fperm_SI_Woolf2021!$E$9:$E$93)+63.1579*EXP(-0.19*AH$58))/(Fperm_SI_Woolf2021!$E$9:$E$93-AH$58))*(AH$58-Fperm_SI_Woolf2021!$E$9:$E$93)/10))) + Fperm_SI_Woolf2021!$H$9:$H$93*EXP(-Fperm_SI_Woolf2021!$K$9:$K$93*$C84*IF(AH$58=Fperm_SI_Woolf2021!$E$9:$E$93,1,EXP(LN((1.1*(Fperm_SI_Woolf2021!$E$9:$E$93-AH$58)-63.1579*EXP(-0.19*Fperm_SI_Woolf2021!$E$9:$E$93)+63.1579*EXP(-0.19*AH$58))/(Fperm_SI_Woolf2021!$E$9:$E$93-AH$58))*(AH$58-Fperm_SI_Woolf2021!$E$9:$E$93)/10))),Fperm_SI_Woolf2021!$D$9:$D$93))</f>
        <v>0.81023994049169934</v>
      </c>
      <c r="AI84" s="51" cm="1">
        <f t="array" ref="AI84">MIN(1,SLOPE(Fperm_SI_Woolf2021!$F$9:$F$93*EXP(-Fperm_SI_Woolf2021!$I$9:$I$93*$C84*IF(AI$58=Fperm_SI_Woolf2021!$E$9:$E$93,1,EXP(LN((1.1*(Fperm_SI_Woolf2021!$E$9:$E$93-AI$58)-63.1579*EXP(-0.19*Fperm_SI_Woolf2021!$E$9:$E$93)+63.1579*EXP(-0.19*AI$58))/(Fperm_SI_Woolf2021!$E$9:$E$93-AI$58))*(AI$58-Fperm_SI_Woolf2021!$E$9:$E$93)/10))) + Fperm_SI_Woolf2021!$G$9:$G$93*EXP(-Fperm_SI_Woolf2021!$J$9:$J$93*$C84*IF(AI$58=Fperm_SI_Woolf2021!$E$9:$E$93,1,EXP(LN((1.1*(Fperm_SI_Woolf2021!$E$9:$E$93-AI$58)-63.1579*EXP(-0.19*Fperm_SI_Woolf2021!$E$9:$E$93)+63.1579*EXP(-0.19*AI$58))/(Fperm_SI_Woolf2021!$E$9:$E$93-AI$58))*(AI$58-Fperm_SI_Woolf2021!$E$9:$E$93)/10))) + Fperm_SI_Woolf2021!$H$9:$H$93*EXP(-Fperm_SI_Woolf2021!$K$9:$K$93*$C84*IF(AI$58=Fperm_SI_Woolf2021!$E$9:$E$93,1,EXP(LN((1.1*(Fperm_SI_Woolf2021!$E$9:$E$93-AI$58)-63.1579*EXP(-0.19*Fperm_SI_Woolf2021!$E$9:$E$93)+63.1579*EXP(-0.19*AI$58))/(Fperm_SI_Woolf2021!$E$9:$E$93-AI$58))*(AI$58-Fperm_SI_Woolf2021!$E$9:$E$93)/10))),Fperm_SI_Woolf2021!$D$9:$D$93)*AI$57+INTERCEPT(Fperm_SI_Woolf2021!$F$9:$F$93*EXP(-Fperm_SI_Woolf2021!$I$9:$I$93*$C84*IF(AI$58=Fperm_SI_Woolf2021!$E$9:$E$93,1,EXP(LN((1.1*(Fperm_SI_Woolf2021!$E$9:$E$93-AI$58)-63.1579*EXP(-0.19*Fperm_SI_Woolf2021!$E$9:$E$93)+63.1579*EXP(-0.19*AI$58))/(Fperm_SI_Woolf2021!$E$9:$E$93-AI$58))*(AI$58-Fperm_SI_Woolf2021!$E$9:$E$93)/10))) + Fperm_SI_Woolf2021!$G$9:$G$93*EXP(-Fperm_SI_Woolf2021!$J$9:$J$93*$C84*IF(AI$58=Fperm_SI_Woolf2021!$E$9:$E$93,1,EXP(LN((1.1*(Fperm_SI_Woolf2021!$E$9:$E$93-AI$58)-63.1579*EXP(-0.19*Fperm_SI_Woolf2021!$E$9:$E$93)+63.1579*EXP(-0.19*AI$58))/(Fperm_SI_Woolf2021!$E$9:$E$93-AI$58))*(AI$58-Fperm_SI_Woolf2021!$E$9:$E$93)/10))) + Fperm_SI_Woolf2021!$H$9:$H$93*EXP(-Fperm_SI_Woolf2021!$K$9:$K$93*$C84*IF(AI$58=Fperm_SI_Woolf2021!$E$9:$E$93,1,EXP(LN((1.1*(Fperm_SI_Woolf2021!$E$9:$E$93-AI$58)-63.1579*EXP(-0.19*Fperm_SI_Woolf2021!$E$9:$E$93)+63.1579*EXP(-0.19*AI$58))/(Fperm_SI_Woolf2021!$E$9:$E$93-AI$58))*(AI$58-Fperm_SI_Woolf2021!$E$9:$E$93)/10))),Fperm_SI_Woolf2021!$D$9:$D$93))</f>
        <v>0.77825448703670097</v>
      </c>
      <c r="AJ84" s="51" cm="1">
        <f t="array" ref="AJ84">MIN(1,SLOPE(Fperm_SI_Woolf2021!$F$9:$F$93*EXP(-Fperm_SI_Woolf2021!$I$9:$I$93*$C84*IF(AJ$58=Fperm_SI_Woolf2021!$E$9:$E$93,1,EXP(LN((1.1*(Fperm_SI_Woolf2021!$E$9:$E$93-AJ$58)-63.1579*EXP(-0.19*Fperm_SI_Woolf2021!$E$9:$E$93)+63.1579*EXP(-0.19*AJ$58))/(Fperm_SI_Woolf2021!$E$9:$E$93-AJ$58))*(AJ$58-Fperm_SI_Woolf2021!$E$9:$E$93)/10))) + Fperm_SI_Woolf2021!$G$9:$G$93*EXP(-Fperm_SI_Woolf2021!$J$9:$J$93*$C84*IF(AJ$58=Fperm_SI_Woolf2021!$E$9:$E$93,1,EXP(LN((1.1*(Fperm_SI_Woolf2021!$E$9:$E$93-AJ$58)-63.1579*EXP(-0.19*Fperm_SI_Woolf2021!$E$9:$E$93)+63.1579*EXP(-0.19*AJ$58))/(Fperm_SI_Woolf2021!$E$9:$E$93-AJ$58))*(AJ$58-Fperm_SI_Woolf2021!$E$9:$E$93)/10))) + Fperm_SI_Woolf2021!$H$9:$H$93*EXP(-Fperm_SI_Woolf2021!$K$9:$K$93*$C84*IF(AJ$58=Fperm_SI_Woolf2021!$E$9:$E$93,1,EXP(LN((1.1*(Fperm_SI_Woolf2021!$E$9:$E$93-AJ$58)-63.1579*EXP(-0.19*Fperm_SI_Woolf2021!$E$9:$E$93)+63.1579*EXP(-0.19*AJ$58))/(Fperm_SI_Woolf2021!$E$9:$E$93-AJ$58))*(AJ$58-Fperm_SI_Woolf2021!$E$9:$E$93)/10))),Fperm_SI_Woolf2021!$D$9:$D$93)*AJ$57+INTERCEPT(Fperm_SI_Woolf2021!$F$9:$F$93*EXP(-Fperm_SI_Woolf2021!$I$9:$I$93*$C84*IF(AJ$58=Fperm_SI_Woolf2021!$E$9:$E$93,1,EXP(LN((1.1*(Fperm_SI_Woolf2021!$E$9:$E$93-AJ$58)-63.1579*EXP(-0.19*Fperm_SI_Woolf2021!$E$9:$E$93)+63.1579*EXP(-0.19*AJ$58))/(Fperm_SI_Woolf2021!$E$9:$E$93-AJ$58))*(AJ$58-Fperm_SI_Woolf2021!$E$9:$E$93)/10))) + Fperm_SI_Woolf2021!$G$9:$G$93*EXP(-Fperm_SI_Woolf2021!$J$9:$J$93*$C84*IF(AJ$58=Fperm_SI_Woolf2021!$E$9:$E$93,1,EXP(LN((1.1*(Fperm_SI_Woolf2021!$E$9:$E$93-AJ$58)-63.1579*EXP(-0.19*Fperm_SI_Woolf2021!$E$9:$E$93)+63.1579*EXP(-0.19*AJ$58))/(Fperm_SI_Woolf2021!$E$9:$E$93-AJ$58))*(AJ$58-Fperm_SI_Woolf2021!$E$9:$E$93)/10))) + Fperm_SI_Woolf2021!$H$9:$H$93*EXP(-Fperm_SI_Woolf2021!$K$9:$K$93*$C84*IF(AJ$58=Fperm_SI_Woolf2021!$E$9:$E$93,1,EXP(LN((1.1*(Fperm_SI_Woolf2021!$E$9:$E$93-AJ$58)-63.1579*EXP(-0.19*Fperm_SI_Woolf2021!$E$9:$E$93)+63.1579*EXP(-0.19*AJ$58))/(Fperm_SI_Woolf2021!$E$9:$E$93-AJ$58))*(AJ$58-Fperm_SI_Woolf2021!$E$9:$E$93)/10))),Fperm_SI_Woolf2021!$D$9:$D$93))</f>
        <v>0.74626903358170249</v>
      </c>
      <c r="AK84" s="51" cm="1">
        <f t="array" ref="AK84">MIN(1,SLOPE(Fperm_SI_Woolf2021!$F$9:$F$93*EXP(-Fperm_SI_Woolf2021!$I$9:$I$93*$C84*IF(AK$58=Fperm_SI_Woolf2021!$E$9:$E$93,1,EXP(LN((1.1*(Fperm_SI_Woolf2021!$E$9:$E$93-AK$58)-63.1579*EXP(-0.19*Fperm_SI_Woolf2021!$E$9:$E$93)+63.1579*EXP(-0.19*AK$58))/(Fperm_SI_Woolf2021!$E$9:$E$93-AK$58))*(AK$58-Fperm_SI_Woolf2021!$E$9:$E$93)/10))) + Fperm_SI_Woolf2021!$G$9:$G$93*EXP(-Fperm_SI_Woolf2021!$J$9:$J$93*$C84*IF(AK$58=Fperm_SI_Woolf2021!$E$9:$E$93,1,EXP(LN((1.1*(Fperm_SI_Woolf2021!$E$9:$E$93-AK$58)-63.1579*EXP(-0.19*Fperm_SI_Woolf2021!$E$9:$E$93)+63.1579*EXP(-0.19*AK$58))/(Fperm_SI_Woolf2021!$E$9:$E$93-AK$58))*(AK$58-Fperm_SI_Woolf2021!$E$9:$E$93)/10))) + Fperm_SI_Woolf2021!$H$9:$H$93*EXP(-Fperm_SI_Woolf2021!$K$9:$K$93*$C84*IF(AK$58=Fperm_SI_Woolf2021!$E$9:$E$93,1,EXP(LN((1.1*(Fperm_SI_Woolf2021!$E$9:$E$93-AK$58)-63.1579*EXP(-0.19*Fperm_SI_Woolf2021!$E$9:$E$93)+63.1579*EXP(-0.19*AK$58))/(Fperm_SI_Woolf2021!$E$9:$E$93-AK$58))*(AK$58-Fperm_SI_Woolf2021!$E$9:$E$93)/10))),Fperm_SI_Woolf2021!$D$9:$D$93)*AK$57+INTERCEPT(Fperm_SI_Woolf2021!$F$9:$F$93*EXP(-Fperm_SI_Woolf2021!$I$9:$I$93*$C84*IF(AK$58=Fperm_SI_Woolf2021!$E$9:$E$93,1,EXP(LN((1.1*(Fperm_SI_Woolf2021!$E$9:$E$93-AK$58)-63.1579*EXP(-0.19*Fperm_SI_Woolf2021!$E$9:$E$93)+63.1579*EXP(-0.19*AK$58))/(Fperm_SI_Woolf2021!$E$9:$E$93-AK$58))*(AK$58-Fperm_SI_Woolf2021!$E$9:$E$93)/10))) + Fperm_SI_Woolf2021!$G$9:$G$93*EXP(-Fperm_SI_Woolf2021!$J$9:$J$93*$C84*IF(AK$58=Fperm_SI_Woolf2021!$E$9:$E$93,1,EXP(LN((1.1*(Fperm_SI_Woolf2021!$E$9:$E$93-AK$58)-63.1579*EXP(-0.19*Fperm_SI_Woolf2021!$E$9:$E$93)+63.1579*EXP(-0.19*AK$58))/(Fperm_SI_Woolf2021!$E$9:$E$93-AK$58))*(AK$58-Fperm_SI_Woolf2021!$E$9:$E$93)/10))) + Fperm_SI_Woolf2021!$H$9:$H$93*EXP(-Fperm_SI_Woolf2021!$K$9:$K$93*$C84*IF(AK$58=Fperm_SI_Woolf2021!$E$9:$E$93,1,EXP(LN((1.1*(Fperm_SI_Woolf2021!$E$9:$E$93-AK$58)-63.1579*EXP(-0.19*Fperm_SI_Woolf2021!$E$9:$E$93)+63.1579*EXP(-0.19*AK$58))/(Fperm_SI_Woolf2021!$E$9:$E$93-AK$58))*(AK$58-Fperm_SI_Woolf2021!$E$9:$E$93)/10))),Fperm_SI_Woolf2021!$D$9:$D$93))</f>
        <v>0.71428358012670412</v>
      </c>
      <c r="AL84" s="51" cm="1">
        <f t="array" ref="AL84">MIN(1,SLOPE(Fperm_SI_Woolf2021!$F$9:$F$93*EXP(-Fperm_SI_Woolf2021!$I$9:$I$93*$C84*IF(AL$58=Fperm_SI_Woolf2021!$E$9:$E$93,1,EXP(LN((1.1*(Fperm_SI_Woolf2021!$E$9:$E$93-AL$58)-63.1579*EXP(-0.19*Fperm_SI_Woolf2021!$E$9:$E$93)+63.1579*EXP(-0.19*AL$58))/(Fperm_SI_Woolf2021!$E$9:$E$93-AL$58))*(AL$58-Fperm_SI_Woolf2021!$E$9:$E$93)/10))) + Fperm_SI_Woolf2021!$G$9:$G$93*EXP(-Fperm_SI_Woolf2021!$J$9:$J$93*$C84*IF(AL$58=Fperm_SI_Woolf2021!$E$9:$E$93,1,EXP(LN((1.1*(Fperm_SI_Woolf2021!$E$9:$E$93-AL$58)-63.1579*EXP(-0.19*Fperm_SI_Woolf2021!$E$9:$E$93)+63.1579*EXP(-0.19*AL$58))/(Fperm_SI_Woolf2021!$E$9:$E$93-AL$58))*(AL$58-Fperm_SI_Woolf2021!$E$9:$E$93)/10))) + Fperm_SI_Woolf2021!$H$9:$H$93*EXP(-Fperm_SI_Woolf2021!$K$9:$K$93*$C84*IF(AL$58=Fperm_SI_Woolf2021!$E$9:$E$93,1,EXP(LN((1.1*(Fperm_SI_Woolf2021!$E$9:$E$93-AL$58)-63.1579*EXP(-0.19*Fperm_SI_Woolf2021!$E$9:$E$93)+63.1579*EXP(-0.19*AL$58))/(Fperm_SI_Woolf2021!$E$9:$E$93-AL$58))*(AL$58-Fperm_SI_Woolf2021!$E$9:$E$93)/10))),Fperm_SI_Woolf2021!$D$9:$D$93)*AL$57+INTERCEPT(Fperm_SI_Woolf2021!$F$9:$F$93*EXP(-Fperm_SI_Woolf2021!$I$9:$I$93*$C84*IF(AL$58=Fperm_SI_Woolf2021!$E$9:$E$93,1,EXP(LN((1.1*(Fperm_SI_Woolf2021!$E$9:$E$93-AL$58)-63.1579*EXP(-0.19*Fperm_SI_Woolf2021!$E$9:$E$93)+63.1579*EXP(-0.19*AL$58))/(Fperm_SI_Woolf2021!$E$9:$E$93-AL$58))*(AL$58-Fperm_SI_Woolf2021!$E$9:$E$93)/10))) + Fperm_SI_Woolf2021!$G$9:$G$93*EXP(-Fperm_SI_Woolf2021!$J$9:$J$93*$C84*IF(AL$58=Fperm_SI_Woolf2021!$E$9:$E$93,1,EXP(LN((1.1*(Fperm_SI_Woolf2021!$E$9:$E$93-AL$58)-63.1579*EXP(-0.19*Fperm_SI_Woolf2021!$E$9:$E$93)+63.1579*EXP(-0.19*AL$58))/(Fperm_SI_Woolf2021!$E$9:$E$93-AL$58))*(AL$58-Fperm_SI_Woolf2021!$E$9:$E$93)/10))) + Fperm_SI_Woolf2021!$H$9:$H$93*EXP(-Fperm_SI_Woolf2021!$K$9:$K$93*$C84*IF(AL$58=Fperm_SI_Woolf2021!$E$9:$E$93,1,EXP(LN((1.1*(Fperm_SI_Woolf2021!$E$9:$E$93-AL$58)-63.1579*EXP(-0.19*Fperm_SI_Woolf2021!$E$9:$E$93)+63.1579*EXP(-0.19*AL$58))/(Fperm_SI_Woolf2021!$E$9:$E$93-AL$58))*(AL$58-Fperm_SI_Woolf2021!$E$9:$E$93)/10))),Fperm_SI_Woolf2021!$D$9:$D$93))</f>
        <v>0.68229812667170575</v>
      </c>
      <c r="AM84" s="51" cm="1">
        <f t="array" ref="AM84">MIN(1,SLOPE(Fperm_SI_Woolf2021!$F$9:$F$93*EXP(-Fperm_SI_Woolf2021!$I$9:$I$93*$C84*IF(AM$58=Fperm_SI_Woolf2021!$E$9:$E$93,1,EXP(LN((1.1*(Fperm_SI_Woolf2021!$E$9:$E$93-AM$58)-63.1579*EXP(-0.19*Fperm_SI_Woolf2021!$E$9:$E$93)+63.1579*EXP(-0.19*AM$58))/(Fperm_SI_Woolf2021!$E$9:$E$93-AM$58))*(AM$58-Fperm_SI_Woolf2021!$E$9:$E$93)/10))) + Fperm_SI_Woolf2021!$G$9:$G$93*EXP(-Fperm_SI_Woolf2021!$J$9:$J$93*$C84*IF(AM$58=Fperm_SI_Woolf2021!$E$9:$E$93,1,EXP(LN((1.1*(Fperm_SI_Woolf2021!$E$9:$E$93-AM$58)-63.1579*EXP(-0.19*Fperm_SI_Woolf2021!$E$9:$E$93)+63.1579*EXP(-0.19*AM$58))/(Fperm_SI_Woolf2021!$E$9:$E$93-AM$58))*(AM$58-Fperm_SI_Woolf2021!$E$9:$E$93)/10))) + Fperm_SI_Woolf2021!$H$9:$H$93*EXP(-Fperm_SI_Woolf2021!$K$9:$K$93*$C84*IF(AM$58=Fperm_SI_Woolf2021!$E$9:$E$93,1,EXP(LN((1.1*(Fperm_SI_Woolf2021!$E$9:$E$93-AM$58)-63.1579*EXP(-0.19*Fperm_SI_Woolf2021!$E$9:$E$93)+63.1579*EXP(-0.19*AM$58))/(Fperm_SI_Woolf2021!$E$9:$E$93-AM$58))*(AM$58-Fperm_SI_Woolf2021!$E$9:$E$93)/10))),Fperm_SI_Woolf2021!$D$9:$D$93)*AM$57+INTERCEPT(Fperm_SI_Woolf2021!$F$9:$F$93*EXP(-Fperm_SI_Woolf2021!$I$9:$I$93*$C84*IF(AM$58=Fperm_SI_Woolf2021!$E$9:$E$93,1,EXP(LN((1.1*(Fperm_SI_Woolf2021!$E$9:$E$93-AM$58)-63.1579*EXP(-0.19*Fperm_SI_Woolf2021!$E$9:$E$93)+63.1579*EXP(-0.19*AM$58))/(Fperm_SI_Woolf2021!$E$9:$E$93-AM$58))*(AM$58-Fperm_SI_Woolf2021!$E$9:$E$93)/10))) + Fperm_SI_Woolf2021!$G$9:$G$93*EXP(-Fperm_SI_Woolf2021!$J$9:$J$93*$C84*IF(AM$58=Fperm_SI_Woolf2021!$E$9:$E$93,1,EXP(LN((1.1*(Fperm_SI_Woolf2021!$E$9:$E$93-AM$58)-63.1579*EXP(-0.19*Fperm_SI_Woolf2021!$E$9:$E$93)+63.1579*EXP(-0.19*AM$58))/(Fperm_SI_Woolf2021!$E$9:$E$93-AM$58))*(AM$58-Fperm_SI_Woolf2021!$E$9:$E$93)/10))) + Fperm_SI_Woolf2021!$H$9:$H$93*EXP(-Fperm_SI_Woolf2021!$K$9:$K$93*$C84*IF(AM$58=Fperm_SI_Woolf2021!$E$9:$E$93,1,EXP(LN((1.1*(Fperm_SI_Woolf2021!$E$9:$E$93-AM$58)-63.1579*EXP(-0.19*Fperm_SI_Woolf2021!$E$9:$E$93)+63.1579*EXP(-0.19*AM$58))/(Fperm_SI_Woolf2021!$E$9:$E$93-AM$58))*(AM$58-Fperm_SI_Woolf2021!$E$9:$E$93)/10))),Fperm_SI_Woolf2021!$D$9:$D$93))</f>
        <v>0.65031267321670738</v>
      </c>
      <c r="AN84" s="51" cm="1">
        <f t="array" ref="AN84">MIN(1,SLOPE(Fperm_SI_Woolf2021!$F$9:$F$93*EXP(-Fperm_SI_Woolf2021!$I$9:$I$93*$C84*IF(AN$58=Fperm_SI_Woolf2021!$E$9:$E$93,1,EXP(LN((1.1*(Fperm_SI_Woolf2021!$E$9:$E$93-AN$58)-63.1579*EXP(-0.19*Fperm_SI_Woolf2021!$E$9:$E$93)+63.1579*EXP(-0.19*AN$58))/(Fperm_SI_Woolf2021!$E$9:$E$93-AN$58))*(AN$58-Fperm_SI_Woolf2021!$E$9:$E$93)/10))) + Fperm_SI_Woolf2021!$G$9:$G$93*EXP(-Fperm_SI_Woolf2021!$J$9:$J$93*$C84*IF(AN$58=Fperm_SI_Woolf2021!$E$9:$E$93,1,EXP(LN((1.1*(Fperm_SI_Woolf2021!$E$9:$E$93-AN$58)-63.1579*EXP(-0.19*Fperm_SI_Woolf2021!$E$9:$E$93)+63.1579*EXP(-0.19*AN$58))/(Fperm_SI_Woolf2021!$E$9:$E$93-AN$58))*(AN$58-Fperm_SI_Woolf2021!$E$9:$E$93)/10))) + Fperm_SI_Woolf2021!$H$9:$H$93*EXP(-Fperm_SI_Woolf2021!$K$9:$K$93*$C84*IF(AN$58=Fperm_SI_Woolf2021!$E$9:$E$93,1,EXP(LN((1.1*(Fperm_SI_Woolf2021!$E$9:$E$93-AN$58)-63.1579*EXP(-0.19*Fperm_SI_Woolf2021!$E$9:$E$93)+63.1579*EXP(-0.19*AN$58))/(Fperm_SI_Woolf2021!$E$9:$E$93-AN$58))*(AN$58-Fperm_SI_Woolf2021!$E$9:$E$93)/10))),Fperm_SI_Woolf2021!$D$9:$D$93)*AN$57+INTERCEPT(Fperm_SI_Woolf2021!$F$9:$F$93*EXP(-Fperm_SI_Woolf2021!$I$9:$I$93*$C84*IF(AN$58=Fperm_SI_Woolf2021!$E$9:$E$93,1,EXP(LN((1.1*(Fperm_SI_Woolf2021!$E$9:$E$93-AN$58)-63.1579*EXP(-0.19*Fperm_SI_Woolf2021!$E$9:$E$93)+63.1579*EXP(-0.19*AN$58))/(Fperm_SI_Woolf2021!$E$9:$E$93-AN$58))*(AN$58-Fperm_SI_Woolf2021!$E$9:$E$93)/10))) + Fperm_SI_Woolf2021!$G$9:$G$93*EXP(-Fperm_SI_Woolf2021!$J$9:$J$93*$C84*IF(AN$58=Fperm_SI_Woolf2021!$E$9:$E$93,1,EXP(LN((1.1*(Fperm_SI_Woolf2021!$E$9:$E$93-AN$58)-63.1579*EXP(-0.19*Fperm_SI_Woolf2021!$E$9:$E$93)+63.1579*EXP(-0.19*AN$58))/(Fperm_SI_Woolf2021!$E$9:$E$93-AN$58))*(AN$58-Fperm_SI_Woolf2021!$E$9:$E$93)/10))) + Fperm_SI_Woolf2021!$H$9:$H$93*EXP(-Fperm_SI_Woolf2021!$K$9:$K$93*$C84*IF(AN$58=Fperm_SI_Woolf2021!$E$9:$E$93,1,EXP(LN((1.1*(Fperm_SI_Woolf2021!$E$9:$E$93-AN$58)-63.1579*EXP(-0.19*Fperm_SI_Woolf2021!$E$9:$E$93)+63.1579*EXP(-0.19*AN$58))/(Fperm_SI_Woolf2021!$E$9:$E$93-AN$58))*(AN$58-Fperm_SI_Woolf2021!$E$9:$E$93)/10))),Fperm_SI_Woolf2021!$D$9:$D$93))</f>
        <v>0.61832721976170901</v>
      </c>
      <c r="AO84" s="51" cm="1">
        <f t="array" ref="AO84">MIN(1,SLOPE(Fperm_SI_Woolf2021!$F$9:$F$93*EXP(-Fperm_SI_Woolf2021!$I$9:$I$93*$C84*IF(AO$58=Fperm_SI_Woolf2021!$E$9:$E$93,1,EXP(LN((1.1*(Fperm_SI_Woolf2021!$E$9:$E$93-AO$58)-63.1579*EXP(-0.19*Fperm_SI_Woolf2021!$E$9:$E$93)+63.1579*EXP(-0.19*AO$58))/(Fperm_SI_Woolf2021!$E$9:$E$93-AO$58))*(AO$58-Fperm_SI_Woolf2021!$E$9:$E$93)/10))) + Fperm_SI_Woolf2021!$G$9:$G$93*EXP(-Fperm_SI_Woolf2021!$J$9:$J$93*$C84*IF(AO$58=Fperm_SI_Woolf2021!$E$9:$E$93,1,EXP(LN((1.1*(Fperm_SI_Woolf2021!$E$9:$E$93-AO$58)-63.1579*EXP(-0.19*Fperm_SI_Woolf2021!$E$9:$E$93)+63.1579*EXP(-0.19*AO$58))/(Fperm_SI_Woolf2021!$E$9:$E$93-AO$58))*(AO$58-Fperm_SI_Woolf2021!$E$9:$E$93)/10))) + Fperm_SI_Woolf2021!$H$9:$H$93*EXP(-Fperm_SI_Woolf2021!$K$9:$K$93*$C84*IF(AO$58=Fperm_SI_Woolf2021!$E$9:$E$93,1,EXP(LN((1.1*(Fperm_SI_Woolf2021!$E$9:$E$93-AO$58)-63.1579*EXP(-0.19*Fperm_SI_Woolf2021!$E$9:$E$93)+63.1579*EXP(-0.19*AO$58))/(Fperm_SI_Woolf2021!$E$9:$E$93-AO$58))*(AO$58-Fperm_SI_Woolf2021!$E$9:$E$93)/10))),Fperm_SI_Woolf2021!$D$9:$D$93)*AO$57+INTERCEPT(Fperm_SI_Woolf2021!$F$9:$F$93*EXP(-Fperm_SI_Woolf2021!$I$9:$I$93*$C84*IF(AO$58=Fperm_SI_Woolf2021!$E$9:$E$93,1,EXP(LN((1.1*(Fperm_SI_Woolf2021!$E$9:$E$93-AO$58)-63.1579*EXP(-0.19*Fperm_SI_Woolf2021!$E$9:$E$93)+63.1579*EXP(-0.19*AO$58))/(Fperm_SI_Woolf2021!$E$9:$E$93-AO$58))*(AO$58-Fperm_SI_Woolf2021!$E$9:$E$93)/10))) + Fperm_SI_Woolf2021!$G$9:$G$93*EXP(-Fperm_SI_Woolf2021!$J$9:$J$93*$C84*IF(AO$58=Fperm_SI_Woolf2021!$E$9:$E$93,1,EXP(LN((1.1*(Fperm_SI_Woolf2021!$E$9:$E$93-AO$58)-63.1579*EXP(-0.19*Fperm_SI_Woolf2021!$E$9:$E$93)+63.1579*EXP(-0.19*AO$58))/(Fperm_SI_Woolf2021!$E$9:$E$93-AO$58))*(AO$58-Fperm_SI_Woolf2021!$E$9:$E$93)/10))) + Fperm_SI_Woolf2021!$H$9:$H$93*EXP(-Fperm_SI_Woolf2021!$K$9:$K$93*$C84*IF(AO$58=Fperm_SI_Woolf2021!$E$9:$E$93,1,EXP(LN((1.1*(Fperm_SI_Woolf2021!$E$9:$E$93-AO$58)-63.1579*EXP(-0.19*Fperm_SI_Woolf2021!$E$9:$E$93)+63.1579*EXP(-0.19*AO$58))/(Fperm_SI_Woolf2021!$E$9:$E$93-AO$58))*(AO$58-Fperm_SI_Woolf2021!$E$9:$E$93)/10))),Fperm_SI_Woolf2021!$D$9:$D$93))</f>
        <v>0.58634176630671064</v>
      </c>
      <c r="AP84" s="51" cm="1">
        <f t="array" ref="AP84">MIN(1,SLOPE(Fperm_SI_Woolf2021!$F$9:$F$93*EXP(-Fperm_SI_Woolf2021!$I$9:$I$93*$C84*IF(AP$58=Fperm_SI_Woolf2021!$E$9:$E$93,1,EXP(LN((1.1*(Fperm_SI_Woolf2021!$E$9:$E$93-AP$58)-63.1579*EXP(-0.19*Fperm_SI_Woolf2021!$E$9:$E$93)+63.1579*EXP(-0.19*AP$58))/(Fperm_SI_Woolf2021!$E$9:$E$93-AP$58))*(AP$58-Fperm_SI_Woolf2021!$E$9:$E$93)/10))) + Fperm_SI_Woolf2021!$G$9:$G$93*EXP(-Fperm_SI_Woolf2021!$J$9:$J$93*$C84*IF(AP$58=Fperm_SI_Woolf2021!$E$9:$E$93,1,EXP(LN((1.1*(Fperm_SI_Woolf2021!$E$9:$E$93-AP$58)-63.1579*EXP(-0.19*Fperm_SI_Woolf2021!$E$9:$E$93)+63.1579*EXP(-0.19*AP$58))/(Fperm_SI_Woolf2021!$E$9:$E$93-AP$58))*(AP$58-Fperm_SI_Woolf2021!$E$9:$E$93)/10))) + Fperm_SI_Woolf2021!$H$9:$H$93*EXP(-Fperm_SI_Woolf2021!$K$9:$K$93*$C84*IF(AP$58=Fperm_SI_Woolf2021!$E$9:$E$93,1,EXP(LN((1.1*(Fperm_SI_Woolf2021!$E$9:$E$93-AP$58)-63.1579*EXP(-0.19*Fperm_SI_Woolf2021!$E$9:$E$93)+63.1579*EXP(-0.19*AP$58))/(Fperm_SI_Woolf2021!$E$9:$E$93-AP$58))*(AP$58-Fperm_SI_Woolf2021!$E$9:$E$93)/10))),Fperm_SI_Woolf2021!$D$9:$D$93)*AP$57+INTERCEPT(Fperm_SI_Woolf2021!$F$9:$F$93*EXP(-Fperm_SI_Woolf2021!$I$9:$I$93*$C84*IF(AP$58=Fperm_SI_Woolf2021!$E$9:$E$93,1,EXP(LN((1.1*(Fperm_SI_Woolf2021!$E$9:$E$93-AP$58)-63.1579*EXP(-0.19*Fperm_SI_Woolf2021!$E$9:$E$93)+63.1579*EXP(-0.19*AP$58))/(Fperm_SI_Woolf2021!$E$9:$E$93-AP$58))*(AP$58-Fperm_SI_Woolf2021!$E$9:$E$93)/10))) + Fperm_SI_Woolf2021!$G$9:$G$93*EXP(-Fperm_SI_Woolf2021!$J$9:$J$93*$C84*IF(AP$58=Fperm_SI_Woolf2021!$E$9:$E$93,1,EXP(LN((1.1*(Fperm_SI_Woolf2021!$E$9:$E$93-AP$58)-63.1579*EXP(-0.19*Fperm_SI_Woolf2021!$E$9:$E$93)+63.1579*EXP(-0.19*AP$58))/(Fperm_SI_Woolf2021!$E$9:$E$93-AP$58))*(AP$58-Fperm_SI_Woolf2021!$E$9:$E$93)/10))) + Fperm_SI_Woolf2021!$H$9:$H$93*EXP(-Fperm_SI_Woolf2021!$K$9:$K$93*$C84*IF(AP$58=Fperm_SI_Woolf2021!$E$9:$E$93,1,EXP(LN((1.1*(Fperm_SI_Woolf2021!$E$9:$E$93-AP$58)-63.1579*EXP(-0.19*Fperm_SI_Woolf2021!$E$9:$E$93)+63.1579*EXP(-0.19*AP$58))/(Fperm_SI_Woolf2021!$E$9:$E$93-AP$58))*(AP$58-Fperm_SI_Woolf2021!$E$9:$E$93)/10))),Fperm_SI_Woolf2021!$D$9:$D$93))</f>
        <v>0.55435631285171227</v>
      </c>
      <c r="AQ84" s="51" cm="1">
        <f t="array" ref="AQ84">MIN(1,SLOPE(Fperm_SI_Woolf2021!$F$9:$F$93*EXP(-Fperm_SI_Woolf2021!$I$9:$I$93*$C84*IF(AQ$58=Fperm_SI_Woolf2021!$E$9:$E$93,1,EXP(LN((1.1*(Fperm_SI_Woolf2021!$E$9:$E$93-AQ$58)-63.1579*EXP(-0.19*Fperm_SI_Woolf2021!$E$9:$E$93)+63.1579*EXP(-0.19*AQ$58))/(Fperm_SI_Woolf2021!$E$9:$E$93-AQ$58))*(AQ$58-Fperm_SI_Woolf2021!$E$9:$E$93)/10))) + Fperm_SI_Woolf2021!$G$9:$G$93*EXP(-Fperm_SI_Woolf2021!$J$9:$J$93*$C84*IF(AQ$58=Fperm_SI_Woolf2021!$E$9:$E$93,1,EXP(LN((1.1*(Fperm_SI_Woolf2021!$E$9:$E$93-AQ$58)-63.1579*EXP(-0.19*Fperm_SI_Woolf2021!$E$9:$E$93)+63.1579*EXP(-0.19*AQ$58))/(Fperm_SI_Woolf2021!$E$9:$E$93-AQ$58))*(AQ$58-Fperm_SI_Woolf2021!$E$9:$E$93)/10))) + Fperm_SI_Woolf2021!$H$9:$H$93*EXP(-Fperm_SI_Woolf2021!$K$9:$K$93*$C84*IF(AQ$58=Fperm_SI_Woolf2021!$E$9:$E$93,1,EXP(LN((1.1*(Fperm_SI_Woolf2021!$E$9:$E$93-AQ$58)-63.1579*EXP(-0.19*Fperm_SI_Woolf2021!$E$9:$E$93)+63.1579*EXP(-0.19*AQ$58))/(Fperm_SI_Woolf2021!$E$9:$E$93-AQ$58))*(AQ$58-Fperm_SI_Woolf2021!$E$9:$E$93)/10))),Fperm_SI_Woolf2021!$D$9:$D$93)*AQ$57+INTERCEPT(Fperm_SI_Woolf2021!$F$9:$F$93*EXP(-Fperm_SI_Woolf2021!$I$9:$I$93*$C84*IF(AQ$58=Fperm_SI_Woolf2021!$E$9:$E$93,1,EXP(LN((1.1*(Fperm_SI_Woolf2021!$E$9:$E$93-AQ$58)-63.1579*EXP(-0.19*Fperm_SI_Woolf2021!$E$9:$E$93)+63.1579*EXP(-0.19*AQ$58))/(Fperm_SI_Woolf2021!$E$9:$E$93-AQ$58))*(AQ$58-Fperm_SI_Woolf2021!$E$9:$E$93)/10))) + Fperm_SI_Woolf2021!$G$9:$G$93*EXP(-Fperm_SI_Woolf2021!$J$9:$J$93*$C84*IF(AQ$58=Fperm_SI_Woolf2021!$E$9:$E$93,1,EXP(LN((1.1*(Fperm_SI_Woolf2021!$E$9:$E$93-AQ$58)-63.1579*EXP(-0.19*Fperm_SI_Woolf2021!$E$9:$E$93)+63.1579*EXP(-0.19*AQ$58))/(Fperm_SI_Woolf2021!$E$9:$E$93-AQ$58))*(AQ$58-Fperm_SI_Woolf2021!$E$9:$E$93)/10))) + Fperm_SI_Woolf2021!$H$9:$H$93*EXP(-Fperm_SI_Woolf2021!$K$9:$K$93*$C84*IF(AQ$58=Fperm_SI_Woolf2021!$E$9:$E$93,1,EXP(LN((1.1*(Fperm_SI_Woolf2021!$E$9:$E$93-AQ$58)-63.1579*EXP(-0.19*Fperm_SI_Woolf2021!$E$9:$E$93)+63.1579*EXP(-0.19*AQ$58))/(Fperm_SI_Woolf2021!$E$9:$E$93-AQ$58))*(AQ$58-Fperm_SI_Woolf2021!$E$9:$E$93)/10))),Fperm_SI_Woolf2021!$D$9:$D$93))</f>
        <v>0.5223708593967139</v>
      </c>
      <c r="AR84" s="51" cm="1">
        <f t="array" ref="AR84">MIN(1,SLOPE(Fperm_SI_Woolf2021!$F$9:$F$93*EXP(-Fperm_SI_Woolf2021!$I$9:$I$93*$C84*IF(AR$58=Fperm_SI_Woolf2021!$E$9:$E$93,1,EXP(LN((1.1*(Fperm_SI_Woolf2021!$E$9:$E$93-AR$58)-63.1579*EXP(-0.19*Fperm_SI_Woolf2021!$E$9:$E$93)+63.1579*EXP(-0.19*AR$58))/(Fperm_SI_Woolf2021!$E$9:$E$93-AR$58))*(AR$58-Fperm_SI_Woolf2021!$E$9:$E$93)/10))) + Fperm_SI_Woolf2021!$G$9:$G$93*EXP(-Fperm_SI_Woolf2021!$J$9:$J$93*$C84*IF(AR$58=Fperm_SI_Woolf2021!$E$9:$E$93,1,EXP(LN((1.1*(Fperm_SI_Woolf2021!$E$9:$E$93-AR$58)-63.1579*EXP(-0.19*Fperm_SI_Woolf2021!$E$9:$E$93)+63.1579*EXP(-0.19*AR$58))/(Fperm_SI_Woolf2021!$E$9:$E$93-AR$58))*(AR$58-Fperm_SI_Woolf2021!$E$9:$E$93)/10))) + Fperm_SI_Woolf2021!$H$9:$H$93*EXP(-Fperm_SI_Woolf2021!$K$9:$K$93*$C84*IF(AR$58=Fperm_SI_Woolf2021!$E$9:$E$93,1,EXP(LN((1.1*(Fperm_SI_Woolf2021!$E$9:$E$93-AR$58)-63.1579*EXP(-0.19*Fperm_SI_Woolf2021!$E$9:$E$93)+63.1579*EXP(-0.19*AR$58))/(Fperm_SI_Woolf2021!$E$9:$E$93-AR$58))*(AR$58-Fperm_SI_Woolf2021!$E$9:$E$93)/10))),Fperm_SI_Woolf2021!$D$9:$D$93)*AR$57+INTERCEPT(Fperm_SI_Woolf2021!$F$9:$F$93*EXP(-Fperm_SI_Woolf2021!$I$9:$I$93*$C84*IF(AR$58=Fperm_SI_Woolf2021!$E$9:$E$93,1,EXP(LN((1.1*(Fperm_SI_Woolf2021!$E$9:$E$93-AR$58)-63.1579*EXP(-0.19*Fperm_SI_Woolf2021!$E$9:$E$93)+63.1579*EXP(-0.19*AR$58))/(Fperm_SI_Woolf2021!$E$9:$E$93-AR$58))*(AR$58-Fperm_SI_Woolf2021!$E$9:$E$93)/10))) + Fperm_SI_Woolf2021!$G$9:$G$93*EXP(-Fperm_SI_Woolf2021!$J$9:$J$93*$C84*IF(AR$58=Fperm_SI_Woolf2021!$E$9:$E$93,1,EXP(LN((1.1*(Fperm_SI_Woolf2021!$E$9:$E$93-AR$58)-63.1579*EXP(-0.19*Fperm_SI_Woolf2021!$E$9:$E$93)+63.1579*EXP(-0.19*AR$58))/(Fperm_SI_Woolf2021!$E$9:$E$93-AR$58))*(AR$58-Fperm_SI_Woolf2021!$E$9:$E$93)/10))) + Fperm_SI_Woolf2021!$H$9:$H$93*EXP(-Fperm_SI_Woolf2021!$K$9:$K$93*$C84*IF(AR$58=Fperm_SI_Woolf2021!$E$9:$E$93,1,EXP(LN((1.1*(Fperm_SI_Woolf2021!$E$9:$E$93-AR$58)-63.1579*EXP(-0.19*Fperm_SI_Woolf2021!$E$9:$E$93)+63.1579*EXP(-0.19*AR$58))/(Fperm_SI_Woolf2021!$E$9:$E$93-AR$58))*(AR$58-Fperm_SI_Woolf2021!$E$9:$E$93)/10))),Fperm_SI_Woolf2021!$D$9:$D$93))</f>
        <v>0.49038540594171548</v>
      </c>
      <c r="AS84" s="51" cm="1">
        <f t="array" ref="AS84">MIN(1,SLOPE(Fperm_SI_Woolf2021!$F$9:$F$93*EXP(-Fperm_SI_Woolf2021!$I$9:$I$93*$C84*IF(AS$58=Fperm_SI_Woolf2021!$E$9:$E$93,1,EXP(LN((1.1*(Fperm_SI_Woolf2021!$E$9:$E$93-AS$58)-63.1579*EXP(-0.19*Fperm_SI_Woolf2021!$E$9:$E$93)+63.1579*EXP(-0.19*AS$58))/(Fperm_SI_Woolf2021!$E$9:$E$93-AS$58))*(AS$58-Fperm_SI_Woolf2021!$E$9:$E$93)/10))) + Fperm_SI_Woolf2021!$G$9:$G$93*EXP(-Fperm_SI_Woolf2021!$J$9:$J$93*$C84*IF(AS$58=Fperm_SI_Woolf2021!$E$9:$E$93,1,EXP(LN((1.1*(Fperm_SI_Woolf2021!$E$9:$E$93-AS$58)-63.1579*EXP(-0.19*Fperm_SI_Woolf2021!$E$9:$E$93)+63.1579*EXP(-0.19*AS$58))/(Fperm_SI_Woolf2021!$E$9:$E$93-AS$58))*(AS$58-Fperm_SI_Woolf2021!$E$9:$E$93)/10))) + Fperm_SI_Woolf2021!$H$9:$H$93*EXP(-Fperm_SI_Woolf2021!$K$9:$K$93*$C84*IF(AS$58=Fperm_SI_Woolf2021!$E$9:$E$93,1,EXP(LN((1.1*(Fperm_SI_Woolf2021!$E$9:$E$93-AS$58)-63.1579*EXP(-0.19*Fperm_SI_Woolf2021!$E$9:$E$93)+63.1579*EXP(-0.19*AS$58))/(Fperm_SI_Woolf2021!$E$9:$E$93-AS$58))*(AS$58-Fperm_SI_Woolf2021!$E$9:$E$93)/10))),Fperm_SI_Woolf2021!$D$9:$D$93)*AS$57+INTERCEPT(Fperm_SI_Woolf2021!$F$9:$F$93*EXP(-Fperm_SI_Woolf2021!$I$9:$I$93*$C84*IF(AS$58=Fperm_SI_Woolf2021!$E$9:$E$93,1,EXP(LN((1.1*(Fperm_SI_Woolf2021!$E$9:$E$93-AS$58)-63.1579*EXP(-0.19*Fperm_SI_Woolf2021!$E$9:$E$93)+63.1579*EXP(-0.19*AS$58))/(Fperm_SI_Woolf2021!$E$9:$E$93-AS$58))*(AS$58-Fperm_SI_Woolf2021!$E$9:$E$93)/10))) + Fperm_SI_Woolf2021!$G$9:$G$93*EXP(-Fperm_SI_Woolf2021!$J$9:$J$93*$C84*IF(AS$58=Fperm_SI_Woolf2021!$E$9:$E$93,1,EXP(LN((1.1*(Fperm_SI_Woolf2021!$E$9:$E$93-AS$58)-63.1579*EXP(-0.19*Fperm_SI_Woolf2021!$E$9:$E$93)+63.1579*EXP(-0.19*AS$58))/(Fperm_SI_Woolf2021!$E$9:$E$93-AS$58))*(AS$58-Fperm_SI_Woolf2021!$E$9:$E$93)/10))) + Fperm_SI_Woolf2021!$H$9:$H$93*EXP(-Fperm_SI_Woolf2021!$K$9:$K$93*$C84*IF(AS$58=Fperm_SI_Woolf2021!$E$9:$E$93,1,EXP(LN((1.1*(Fperm_SI_Woolf2021!$E$9:$E$93-AS$58)-63.1579*EXP(-0.19*Fperm_SI_Woolf2021!$E$9:$E$93)+63.1579*EXP(-0.19*AS$58))/(Fperm_SI_Woolf2021!$E$9:$E$93-AS$58))*(AS$58-Fperm_SI_Woolf2021!$E$9:$E$93)/10))),Fperm_SI_Woolf2021!$D$9:$D$93))</f>
        <v>0.45839995248671711</v>
      </c>
      <c r="AT84" s="51" cm="1">
        <f t="array" ref="AT84">MIN(1,SLOPE(Fperm_SI_Woolf2021!$F$9:$F$93*EXP(-Fperm_SI_Woolf2021!$I$9:$I$93*$C84*IF(AT$58=Fperm_SI_Woolf2021!$E$9:$E$93,1,EXP(LN((1.1*(Fperm_SI_Woolf2021!$E$9:$E$93-AT$58)-63.1579*EXP(-0.19*Fperm_SI_Woolf2021!$E$9:$E$93)+63.1579*EXP(-0.19*AT$58))/(Fperm_SI_Woolf2021!$E$9:$E$93-AT$58))*(AT$58-Fperm_SI_Woolf2021!$E$9:$E$93)/10))) + Fperm_SI_Woolf2021!$G$9:$G$93*EXP(-Fperm_SI_Woolf2021!$J$9:$J$93*$C84*IF(AT$58=Fperm_SI_Woolf2021!$E$9:$E$93,1,EXP(LN((1.1*(Fperm_SI_Woolf2021!$E$9:$E$93-AT$58)-63.1579*EXP(-0.19*Fperm_SI_Woolf2021!$E$9:$E$93)+63.1579*EXP(-0.19*AT$58))/(Fperm_SI_Woolf2021!$E$9:$E$93-AT$58))*(AT$58-Fperm_SI_Woolf2021!$E$9:$E$93)/10))) + Fperm_SI_Woolf2021!$H$9:$H$93*EXP(-Fperm_SI_Woolf2021!$K$9:$K$93*$C84*IF(AT$58=Fperm_SI_Woolf2021!$E$9:$E$93,1,EXP(LN((1.1*(Fperm_SI_Woolf2021!$E$9:$E$93-AT$58)-63.1579*EXP(-0.19*Fperm_SI_Woolf2021!$E$9:$E$93)+63.1579*EXP(-0.19*AT$58))/(Fperm_SI_Woolf2021!$E$9:$E$93-AT$58))*(AT$58-Fperm_SI_Woolf2021!$E$9:$E$93)/10))),Fperm_SI_Woolf2021!$D$9:$D$93)*AT$57+INTERCEPT(Fperm_SI_Woolf2021!$F$9:$F$93*EXP(-Fperm_SI_Woolf2021!$I$9:$I$93*$C84*IF(AT$58=Fperm_SI_Woolf2021!$E$9:$E$93,1,EXP(LN((1.1*(Fperm_SI_Woolf2021!$E$9:$E$93-AT$58)-63.1579*EXP(-0.19*Fperm_SI_Woolf2021!$E$9:$E$93)+63.1579*EXP(-0.19*AT$58))/(Fperm_SI_Woolf2021!$E$9:$E$93-AT$58))*(AT$58-Fperm_SI_Woolf2021!$E$9:$E$93)/10))) + Fperm_SI_Woolf2021!$G$9:$G$93*EXP(-Fperm_SI_Woolf2021!$J$9:$J$93*$C84*IF(AT$58=Fperm_SI_Woolf2021!$E$9:$E$93,1,EXP(LN((1.1*(Fperm_SI_Woolf2021!$E$9:$E$93-AT$58)-63.1579*EXP(-0.19*Fperm_SI_Woolf2021!$E$9:$E$93)+63.1579*EXP(-0.19*AT$58))/(Fperm_SI_Woolf2021!$E$9:$E$93-AT$58))*(AT$58-Fperm_SI_Woolf2021!$E$9:$E$93)/10))) + Fperm_SI_Woolf2021!$H$9:$H$93*EXP(-Fperm_SI_Woolf2021!$K$9:$K$93*$C84*IF(AT$58=Fperm_SI_Woolf2021!$E$9:$E$93,1,EXP(LN((1.1*(Fperm_SI_Woolf2021!$E$9:$E$93-AT$58)-63.1579*EXP(-0.19*Fperm_SI_Woolf2021!$E$9:$E$93)+63.1579*EXP(-0.19*AT$58))/(Fperm_SI_Woolf2021!$E$9:$E$93-AT$58))*(AT$58-Fperm_SI_Woolf2021!$E$9:$E$93)/10))),Fperm_SI_Woolf2021!$D$9:$D$93))</f>
        <v>0.42641449903171869</v>
      </c>
      <c r="AU84" s="51" cm="1">
        <f t="array" ref="AU84">MIN(1,SLOPE(Fperm_SI_Woolf2021!$F$9:$F$93*EXP(-Fperm_SI_Woolf2021!$I$9:$I$93*$C84*IF(AU$58=Fperm_SI_Woolf2021!$E$9:$E$93,1,EXP(LN((1.1*(Fperm_SI_Woolf2021!$E$9:$E$93-AU$58)-63.1579*EXP(-0.19*Fperm_SI_Woolf2021!$E$9:$E$93)+63.1579*EXP(-0.19*AU$58))/(Fperm_SI_Woolf2021!$E$9:$E$93-AU$58))*(AU$58-Fperm_SI_Woolf2021!$E$9:$E$93)/10))) + Fperm_SI_Woolf2021!$G$9:$G$93*EXP(-Fperm_SI_Woolf2021!$J$9:$J$93*$C84*IF(AU$58=Fperm_SI_Woolf2021!$E$9:$E$93,1,EXP(LN((1.1*(Fperm_SI_Woolf2021!$E$9:$E$93-AU$58)-63.1579*EXP(-0.19*Fperm_SI_Woolf2021!$E$9:$E$93)+63.1579*EXP(-0.19*AU$58))/(Fperm_SI_Woolf2021!$E$9:$E$93-AU$58))*(AU$58-Fperm_SI_Woolf2021!$E$9:$E$93)/10))) + Fperm_SI_Woolf2021!$H$9:$H$93*EXP(-Fperm_SI_Woolf2021!$K$9:$K$93*$C84*IF(AU$58=Fperm_SI_Woolf2021!$E$9:$E$93,1,EXP(LN((1.1*(Fperm_SI_Woolf2021!$E$9:$E$93-AU$58)-63.1579*EXP(-0.19*Fperm_SI_Woolf2021!$E$9:$E$93)+63.1579*EXP(-0.19*AU$58))/(Fperm_SI_Woolf2021!$E$9:$E$93-AU$58))*(AU$58-Fperm_SI_Woolf2021!$E$9:$E$93)/10))),Fperm_SI_Woolf2021!$D$9:$D$93)*AU$57+INTERCEPT(Fperm_SI_Woolf2021!$F$9:$F$93*EXP(-Fperm_SI_Woolf2021!$I$9:$I$93*$C84*IF(AU$58=Fperm_SI_Woolf2021!$E$9:$E$93,1,EXP(LN((1.1*(Fperm_SI_Woolf2021!$E$9:$E$93-AU$58)-63.1579*EXP(-0.19*Fperm_SI_Woolf2021!$E$9:$E$93)+63.1579*EXP(-0.19*AU$58))/(Fperm_SI_Woolf2021!$E$9:$E$93-AU$58))*(AU$58-Fperm_SI_Woolf2021!$E$9:$E$93)/10))) + Fperm_SI_Woolf2021!$G$9:$G$93*EXP(-Fperm_SI_Woolf2021!$J$9:$J$93*$C84*IF(AU$58=Fperm_SI_Woolf2021!$E$9:$E$93,1,EXP(LN((1.1*(Fperm_SI_Woolf2021!$E$9:$E$93-AU$58)-63.1579*EXP(-0.19*Fperm_SI_Woolf2021!$E$9:$E$93)+63.1579*EXP(-0.19*AU$58))/(Fperm_SI_Woolf2021!$E$9:$E$93-AU$58))*(AU$58-Fperm_SI_Woolf2021!$E$9:$E$93)/10))) + Fperm_SI_Woolf2021!$H$9:$H$93*EXP(-Fperm_SI_Woolf2021!$K$9:$K$93*$C84*IF(AU$58=Fperm_SI_Woolf2021!$E$9:$E$93,1,EXP(LN((1.1*(Fperm_SI_Woolf2021!$E$9:$E$93-AU$58)-63.1579*EXP(-0.19*Fperm_SI_Woolf2021!$E$9:$E$93)+63.1579*EXP(-0.19*AU$58))/(Fperm_SI_Woolf2021!$E$9:$E$93-AU$58))*(AU$58-Fperm_SI_Woolf2021!$E$9:$E$93)/10))),Fperm_SI_Woolf2021!$D$9:$D$93))</f>
        <v>0.39442904557672026</v>
      </c>
      <c r="AV84" s="51" cm="1">
        <f t="array" ref="AV84">MIN(1,SLOPE(Fperm_SI_Woolf2021!$F$9:$F$93*EXP(-Fperm_SI_Woolf2021!$I$9:$I$93*$C84*IF(AV$58=Fperm_SI_Woolf2021!$E$9:$E$93,1,EXP(LN((1.1*(Fperm_SI_Woolf2021!$E$9:$E$93-AV$58)-63.1579*EXP(-0.19*Fperm_SI_Woolf2021!$E$9:$E$93)+63.1579*EXP(-0.19*AV$58))/(Fperm_SI_Woolf2021!$E$9:$E$93-AV$58))*(AV$58-Fperm_SI_Woolf2021!$E$9:$E$93)/10))) + Fperm_SI_Woolf2021!$G$9:$G$93*EXP(-Fperm_SI_Woolf2021!$J$9:$J$93*$C84*IF(AV$58=Fperm_SI_Woolf2021!$E$9:$E$93,1,EXP(LN((1.1*(Fperm_SI_Woolf2021!$E$9:$E$93-AV$58)-63.1579*EXP(-0.19*Fperm_SI_Woolf2021!$E$9:$E$93)+63.1579*EXP(-0.19*AV$58))/(Fperm_SI_Woolf2021!$E$9:$E$93-AV$58))*(AV$58-Fperm_SI_Woolf2021!$E$9:$E$93)/10))) + Fperm_SI_Woolf2021!$H$9:$H$93*EXP(-Fperm_SI_Woolf2021!$K$9:$K$93*$C84*IF(AV$58=Fperm_SI_Woolf2021!$E$9:$E$93,1,EXP(LN((1.1*(Fperm_SI_Woolf2021!$E$9:$E$93-AV$58)-63.1579*EXP(-0.19*Fperm_SI_Woolf2021!$E$9:$E$93)+63.1579*EXP(-0.19*AV$58))/(Fperm_SI_Woolf2021!$E$9:$E$93-AV$58))*(AV$58-Fperm_SI_Woolf2021!$E$9:$E$93)/10))),Fperm_SI_Woolf2021!$D$9:$D$93)*AV$57+INTERCEPT(Fperm_SI_Woolf2021!$F$9:$F$93*EXP(-Fperm_SI_Woolf2021!$I$9:$I$93*$C84*IF(AV$58=Fperm_SI_Woolf2021!$E$9:$E$93,1,EXP(LN((1.1*(Fperm_SI_Woolf2021!$E$9:$E$93-AV$58)-63.1579*EXP(-0.19*Fperm_SI_Woolf2021!$E$9:$E$93)+63.1579*EXP(-0.19*AV$58))/(Fperm_SI_Woolf2021!$E$9:$E$93-AV$58))*(AV$58-Fperm_SI_Woolf2021!$E$9:$E$93)/10))) + Fperm_SI_Woolf2021!$G$9:$G$93*EXP(-Fperm_SI_Woolf2021!$J$9:$J$93*$C84*IF(AV$58=Fperm_SI_Woolf2021!$E$9:$E$93,1,EXP(LN((1.1*(Fperm_SI_Woolf2021!$E$9:$E$93-AV$58)-63.1579*EXP(-0.19*Fperm_SI_Woolf2021!$E$9:$E$93)+63.1579*EXP(-0.19*AV$58))/(Fperm_SI_Woolf2021!$E$9:$E$93-AV$58))*(AV$58-Fperm_SI_Woolf2021!$E$9:$E$93)/10))) + Fperm_SI_Woolf2021!$H$9:$H$93*EXP(-Fperm_SI_Woolf2021!$K$9:$K$93*$C84*IF(AV$58=Fperm_SI_Woolf2021!$E$9:$E$93,1,EXP(LN((1.1*(Fperm_SI_Woolf2021!$E$9:$E$93-AV$58)-63.1579*EXP(-0.19*Fperm_SI_Woolf2021!$E$9:$E$93)+63.1579*EXP(-0.19*AV$58))/(Fperm_SI_Woolf2021!$E$9:$E$93-AV$58))*(AV$58-Fperm_SI_Woolf2021!$E$9:$E$93)/10))),Fperm_SI_Woolf2021!$D$9:$D$93))</f>
        <v>0.36244359212172184</v>
      </c>
      <c r="AW84" s="51" cm="1">
        <f t="array" ref="AW84">MIN(1,SLOPE(Fperm_SI_Woolf2021!$F$9:$F$93*EXP(-Fperm_SI_Woolf2021!$I$9:$I$93*$C84*IF(AW$58=Fperm_SI_Woolf2021!$E$9:$E$93,1,EXP(LN((1.1*(Fperm_SI_Woolf2021!$E$9:$E$93-AW$58)-63.1579*EXP(-0.19*Fperm_SI_Woolf2021!$E$9:$E$93)+63.1579*EXP(-0.19*AW$58))/(Fperm_SI_Woolf2021!$E$9:$E$93-AW$58))*(AW$58-Fperm_SI_Woolf2021!$E$9:$E$93)/10))) + Fperm_SI_Woolf2021!$G$9:$G$93*EXP(-Fperm_SI_Woolf2021!$J$9:$J$93*$C84*IF(AW$58=Fperm_SI_Woolf2021!$E$9:$E$93,1,EXP(LN((1.1*(Fperm_SI_Woolf2021!$E$9:$E$93-AW$58)-63.1579*EXP(-0.19*Fperm_SI_Woolf2021!$E$9:$E$93)+63.1579*EXP(-0.19*AW$58))/(Fperm_SI_Woolf2021!$E$9:$E$93-AW$58))*(AW$58-Fperm_SI_Woolf2021!$E$9:$E$93)/10))) + Fperm_SI_Woolf2021!$H$9:$H$93*EXP(-Fperm_SI_Woolf2021!$K$9:$K$93*$C84*IF(AW$58=Fperm_SI_Woolf2021!$E$9:$E$93,1,EXP(LN((1.1*(Fperm_SI_Woolf2021!$E$9:$E$93-AW$58)-63.1579*EXP(-0.19*Fperm_SI_Woolf2021!$E$9:$E$93)+63.1579*EXP(-0.19*AW$58))/(Fperm_SI_Woolf2021!$E$9:$E$93-AW$58))*(AW$58-Fperm_SI_Woolf2021!$E$9:$E$93)/10))),Fperm_SI_Woolf2021!$D$9:$D$93)*AW$57+INTERCEPT(Fperm_SI_Woolf2021!$F$9:$F$93*EXP(-Fperm_SI_Woolf2021!$I$9:$I$93*$C84*IF(AW$58=Fperm_SI_Woolf2021!$E$9:$E$93,1,EXP(LN((1.1*(Fperm_SI_Woolf2021!$E$9:$E$93-AW$58)-63.1579*EXP(-0.19*Fperm_SI_Woolf2021!$E$9:$E$93)+63.1579*EXP(-0.19*AW$58))/(Fperm_SI_Woolf2021!$E$9:$E$93-AW$58))*(AW$58-Fperm_SI_Woolf2021!$E$9:$E$93)/10))) + Fperm_SI_Woolf2021!$G$9:$G$93*EXP(-Fperm_SI_Woolf2021!$J$9:$J$93*$C84*IF(AW$58=Fperm_SI_Woolf2021!$E$9:$E$93,1,EXP(LN((1.1*(Fperm_SI_Woolf2021!$E$9:$E$93-AW$58)-63.1579*EXP(-0.19*Fperm_SI_Woolf2021!$E$9:$E$93)+63.1579*EXP(-0.19*AW$58))/(Fperm_SI_Woolf2021!$E$9:$E$93-AW$58))*(AW$58-Fperm_SI_Woolf2021!$E$9:$E$93)/10))) + Fperm_SI_Woolf2021!$H$9:$H$93*EXP(-Fperm_SI_Woolf2021!$K$9:$K$93*$C84*IF(AW$58=Fperm_SI_Woolf2021!$E$9:$E$93,1,EXP(LN((1.1*(Fperm_SI_Woolf2021!$E$9:$E$93-AW$58)-63.1579*EXP(-0.19*Fperm_SI_Woolf2021!$E$9:$E$93)+63.1579*EXP(-0.19*AW$58))/(Fperm_SI_Woolf2021!$E$9:$E$93-AW$58))*(AW$58-Fperm_SI_Woolf2021!$E$9:$E$93)/10))),Fperm_SI_Woolf2021!$D$9:$D$93))</f>
        <v>0.73712748639912251</v>
      </c>
      <c r="AX84" s="51" cm="1">
        <f t="array" ref="AX84">MIN(1,SLOPE(Fperm_SI_Woolf2021!$F$9:$F$93*EXP(-Fperm_SI_Woolf2021!$I$9:$I$93*$C84*IF(AX$58=Fperm_SI_Woolf2021!$E$9:$E$93,1,EXP(LN((1.1*(Fperm_SI_Woolf2021!$E$9:$E$93-AX$58)-63.1579*EXP(-0.19*Fperm_SI_Woolf2021!$E$9:$E$93)+63.1579*EXP(-0.19*AX$58))/(Fperm_SI_Woolf2021!$E$9:$E$93-AX$58))*(AX$58-Fperm_SI_Woolf2021!$E$9:$E$93)/10))) + Fperm_SI_Woolf2021!$G$9:$G$93*EXP(-Fperm_SI_Woolf2021!$J$9:$J$93*$C84*IF(AX$58=Fperm_SI_Woolf2021!$E$9:$E$93,1,EXP(LN((1.1*(Fperm_SI_Woolf2021!$E$9:$E$93-AX$58)-63.1579*EXP(-0.19*Fperm_SI_Woolf2021!$E$9:$E$93)+63.1579*EXP(-0.19*AX$58))/(Fperm_SI_Woolf2021!$E$9:$E$93-AX$58))*(AX$58-Fperm_SI_Woolf2021!$E$9:$E$93)/10))) + Fperm_SI_Woolf2021!$H$9:$H$93*EXP(-Fperm_SI_Woolf2021!$K$9:$K$93*$C84*IF(AX$58=Fperm_SI_Woolf2021!$E$9:$E$93,1,EXP(LN((1.1*(Fperm_SI_Woolf2021!$E$9:$E$93-AX$58)-63.1579*EXP(-0.19*Fperm_SI_Woolf2021!$E$9:$E$93)+63.1579*EXP(-0.19*AX$58))/(Fperm_SI_Woolf2021!$E$9:$E$93-AX$58))*(AX$58-Fperm_SI_Woolf2021!$E$9:$E$93)/10))),Fperm_SI_Woolf2021!$D$9:$D$93)*AX$57+INTERCEPT(Fperm_SI_Woolf2021!$F$9:$F$93*EXP(-Fperm_SI_Woolf2021!$I$9:$I$93*$C84*IF(AX$58=Fperm_SI_Woolf2021!$E$9:$E$93,1,EXP(LN((1.1*(Fperm_SI_Woolf2021!$E$9:$E$93-AX$58)-63.1579*EXP(-0.19*Fperm_SI_Woolf2021!$E$9:$E$93)+63.1579*EXP(-0.19*AX$58))/(Fperm_SI_Woolf2021!$E$9:$E$93-AX$58))*(AX$58-Fperm_SI_Woolf2021!$E$9:$E$93)/10))) + Fperm_SI_Woolf2021!$G$9:$G$93*EXP(-Fperm_SI_Woolf2021!$J$9:$J$93*$C84*IF(AX$58=Fperm_SI_Woolf2021!$E$9:$E$93,1,EXP(LN((1.1*(Fperm_SI_Woolf2021!$E$9:$E$93-AX$58)-63.1579*EXP(-0.19*Fperm_SI_Woolf2021!$E$9:$E$93)+63.1579*EXP(-0.19*AX$58))/(Fperm_SI_Woolf2021!$E$9:$E$93-AX$58))*(AX$58-Fperm_SI_Woolf2021!$E$9:$E$93)/10))) + Fperm_SI_Woolf2021!$H$9:$H$93*EXP(-Fperm_SI_Woolf2021!$K$9:$K$93*$C84*IF(AX$58=Fperm_SI_Woolf2021!$E$9:$E$93,1,EXP(LN((1.1*(Fperm_SI_Woolf2021!$E$9:$E$93-AX$58)-63.1579*EXP(-0.19*Fperm_SI_Woolf2021!$E$9:$E$93)+63.1579*EXP(-0.19*AX$58))/(Fperm_SI_Woolf2021!$E$9:$E$93-AX$58))*(AX$58-Fperm_SI_Woolf2021!$E$9:$E$93)/10))),Fperm_SI_Woolf2021!$D$9:$D$93))</f>
        <v>0.70654934225643362</v>
      </c>
      <c r="AY84" s="51" cm="1">
        <f t="array" ref="AY84">MIN(1,SLOPE(Fperm_SI_Woolf2021!$F$9:$F$93*EXP(-Fperm_SI_Woolf2021!$I$9:$I$93*$C84*IF(AY$58=Fperm_SI_Woolf2021!$E$9:$E$93,1,EXP(LN((1.1*(Fperm_SI_Woolf2021!$E$9:$E$93-AY$58)-63.1579*EXP(-0.19*Fperm_SI_Woolf2021!$E$9:$E$93)+63.1579*EXP(-0.19*AY$58))/(Fperm_SI_Woolf2021!$E$9:$E$93-AY$58))*(AY$58-Fperm_SI_Woolf2021!$E$9:$E$93)/10))) + Fperm_SI_Woolf2021!$G$9:$G$93*EXP(-Fperm_SI_Woolf2021!$J$9:$J$93*$C84*IF(AY$58=Fperm_SI_Woolf2021!$E$9:$E$93,1,EXP(LN((1.1*(Fperm_SI_Woolf2021!$E$9:$E$93-AY$58)-63.1579*EXP(-0.19*Fperm_SI_Woolf2021!$E$9:$E$93)+63.1579*EXP(-0.19*AY$58))/(Fperm_SI_Woolf2021!$E$9:$E$93-AY$58))*(AY$58-Fperm_SI_Woolf2021!$E$9:$E$93)/10))) + Fperm_SI_Woolf2021!$H$9:$H$93*EXP(-Fperm_SI_Woolf2021!$K$9:$K$93*$C84*IF(AY$58=Fperm_SI_Woolf2021!$E$9:$E$93,1,EXP(LN((1.1*(Fperm_SI_Woolf2021!$E$9:$E$93-AY$58)-63.1579*EXP(-0.19*Fperm_SI_Woolf2021!$E$9:$E$93)+63.1579*EXP(-0.19*AY$58))/(Fperm_SI_Woolf2021!$E$9:$E$93-AY$58))*(AY$58-Fperm_SI_Woolf2021!$E$9:$E$93)/10))),Fperm_SI_Woolf2021!$D$9:$D$93)*AY$57+INTERCEPT(Fperm_SI_Woolf2021!$F$9:$F$93*EXP(-Fperm_SI_Woolf2021!$I$9:$I$93*$C84*IF(AY$58=Fperm_SI_Woolf2021!$E$9:$E$93,1,EXP(LN((1.1*(Fperm_SI_Woolf2021!$E$9:$E$93-AY$58)-63.1579*EXP(-0.19*Fperm_SI_Woolf2021!$E$9:$E$93)+63.1579*EXP(-0.19*AY$58))/(Fperm_SI_Woolf2021!$E$9:$E$93-AY$58))*(AY$58-Fperm_SI_Woolf2021!$E$9:$E$93)/10))) + Fperm_SI_Woolf2021!$G$9:$G$93*EXP(-Fperm_SI_Woolf2021!$J$9:$J$93*$C84*IF(AY$58=Fperm_SI_Woolf2021!$E$9:$E$93,1,EXP(LN((1.1*(Fperm_SI_Woolf2021!$E$9:$E$93-AY$58)-63.1579*EXP(-0.19*Fperm_SI_Woolf2021!$E$9:$E$93)+63.1579*EXP(-0.19*AY$58))/(Fperm_SI_Woolf2021!$E$9:$E$93-AY$58))*(AY$58-Fperm_SI_Woolf2021!$E$9:$E$93)/10))) + Fperm_SI_Woolf2021!$H$9:$H$93*EXP(-Fperm_SI_Woolf2021!$K$9:$K$93*$C84*IF(AY$58=Fperm_SI_Woolf2021!$E$9:$E$93,1,EXP(LN((1.1*(Fperm_SI_Woolf2021!$E$9:$E$93-AY$58)-63.1579*EXP(-0.19*Fperm_SI_Woolf2021!$E$9:$E$93)+63.1579*EXP(-0.19*AY$58))/(Fperm_SI_Woolf2021!$E$9:$E$93-AY$58))*(AY$58-Fperm_SI_Woolf2021!$E$9:$E$93)/10))),Fperm_SI_Woolf2021!$D$9:$D$93))</f>
        <v>0.67597119811374484</v>
      </c>
      <c r="AZ84" s="51" cm="1">
        <f t="array" ref="AZ84">MIN(1,SLOPE(Fperm_SI_Woolf2021!$F$9:$F$93*EXP(-Fperm_SI_Woolf2021!$I$9:$I$93*$C84*IF(AZ$58=Fperm_SI_Woolf2021!$E$9:$E$93,1,EXP(LN((1.1*(Fperm_SI_Woolf2021!$E$9:$E$93-AZ$58)-63.1579*EXP(-0.19*Fperm_SI_Woolf2021!$E$9:$E$93)+63.1579*EXP(-0.19*AZ$58))/(Fperm_SI_Woolf2021!$E$9:$E$93-AZ$58))*(AZ$58-Fperm_SI_Woolf2021!$E$9:$E$93)/10))) + Fperm_SI_Woolf2021!$G$9:$G$93*EXP(-Fperm_SI_Woolf2021!$J$9:$J$93*$C84*IF(AZ$58=Fperm_SI_Woolf2021!$E$9:$E$93,1,EXP(LN((1.1*(Fperm_SI_Woolf2021!$E$9:$E$93-AZ$58)-63.1579*EXP(-0.19*Fperm_SI_Woolf2021!$E$9:$E$93)+63.1579*EXP(-0.19*AZ$58))/(Fperm_SI_Woolf2021!$E$9:$E$93-AZ$58))*(AZ$58-Fperm_SI_Woolf2021!$E$9:$E$93)/10))) + Fperm_SI_Woolf2021!$H$9:$H$93*EXP(-Fperm_SI_Woolf2021!$K$9:$K$93*$C84*IF(AZ$58=Fperm_SI_Woolf2021!$E$9:$E$93,1,EXP(LN((1.1*(Fperm_SI_Woolf2021!$E$9:$E$93-AZ$58)-63.1579*EXP(-0.19*Fperm_SI_Woolf2021!$E$9:$E$93)+63.1579*EXP(-0.19*AZ$58))/(Fperm_SI_Woolf2021!$E$9:$E$93-AZ$58))*(AZ$58-Fperm_SI_Woolf2021!$E$9:$E$93)/10))),Fperm_SI_Woolf2021!$D$9:$D$93)*AZ$57+INTERCEPT(Fperm_SI_Woolf2021!$F$9:$F$93*EXP(-Fperm_SI_Woolf2021!$I$9:$I$93*$C84*IF(AZ$58=Fperm_SI_Woolf2021!$E$9:$E$93,1,EXP(LN((1.1*(Fperm_SI_Woolf2021!$E$9:$E$93-AZ$58)-63.1579*EXP(-0.19*Fperm_SI_Woolf2021!$E$9:$E$93)+63.1579*EXP(-0.19*AZ$58))/(Fperm_SI_Woolf2021!$E$9:$E$93-AZ$58))*(AZ$58-Fperm_SI_Woolf2021!$E$9:$E$93)/10))) + Fperm_SI_Woolf2021!$G$9:$G$93*EXP(-Fperm_SI_Woolf2021!$J$9:$J$93*$C84*IF(AZ$58=Fperm_SI_Woolf2021!$E$9:$E$93,1,EXP(LN((1.1*(Fperm_SI_Woolf2021!$E$9:$E$93-AZ$58)-63.1579*EXP(-0.19*Fperm_SI_Woolf2021!$E$9:$E$93)+63.1579*EXP(-0.19*AZ$58))/(Fperm_SI_Woolf2021!$E$9:$E$93-AZ$58))*(AZ$58-Fperm_SI_Woolf2021!$E$9:$E$93)/10))) + Fperm_SI_Woolf2021!$H$9:$H$93*EXP(-Fperm_SI_Woolf2021!$K$9:$K$93*$C84*IF(AZ$58=Fperm_SI_Woolf2021!$E$9:$E$93,1,EXP(LN((1.1*(Fperm_SI_Woolf2021!$E$9:$E$93-AZ$58)-63.1579*EXP(-0.19*Fperm_SI_Woolf2021!$E$9:$E$93)+63.1579*EXP(-0.19*AZ$58))/(Fperm_SI_Woolf2021!$E$9:$E$93-AZ$58))*(AZ$58-Fperm_SI_Woolf2021!$E$9:$E$93)/10))),Fperm_SI_Woolf2021!$D$9:$D$93))</f>
        <v>0.64539305397105595</v>
      </c>
      <c r="BA84" s="51" cm="1">
        <f t="array" ref="BA84">MIN(1,SLOPE(Fperm_SI_Woolf2021!$F$9:$F$93*EXP(-Fperm_SI_Woolf2021!$I$9:$I$93*$C84*IF(BA$58=Fperm_SI_Woolf2021!$E$9:$E$93,1,EXP(LN((1.1*(Fperm_SI_Woolf2021!$E$9:$E$93-BA$58)-63.1579*EXP(-0.19*Fperm_SI_Woolf2021!$E$9:$E$93)+63.1579*EXP(-0.19*BA$58))/(Fperm_SI_Woolf2021!$E$9:$E$93-BA$58))*(BA$58-Fperm_SI_Woolf2021!$E$9:$E$93)/10))) + Fperm_SI_Woolf2021!$G$9:$G$93*EXP(-Fperm_SI_Woolf2021!$J$9:$J$93*$C84*IF(BA$58=Fperm_SI_Woolf2021!$E$9:$E$93,1,EXP(LN((1.1*(Fperm_SI_Woolf2021!$E$9:$E$93-BA$58)-63.1579*EXP(-0.19*Fperm_SI_Woolf2021!$E$9:$E$93)+63.1579*EXP(-0.19*BA$58))/(Fperm_SI_Woolf2021!$E$9:$E$93-BA$58))*(BA$58-Fperm_SI_Woolf2021!$E$9:$E$93)/10))) + Fperm_SI_Woolf2021!$H$9:$H$93*EXP(-Fperm_SI_Woolf2021!$K$9:$K$93*$C84*IF(BA$58=Fperm_SI_Woolf2021!$E$9:$E$93,1,EXP(LN((1.1*(Fperm_SI_Woolf2021!$E$9:$E$93-BA$58)-63.1579*EXP(-0.19*Fperm_SI_Woolf2021!$E$9:$E$93)+63.1579*EXP(-0.19*BA$58))/(Fperm_SI_Woolf2021!$E$9:$E$93-BA$58))*(BA$58-Fperm_SI_Woolf2021!$E$9:$E$93)/10))),Fperm_SI_Woolf2021!$D$9:$D$93)*BA$57+INTERCEPT(Fperm_SI_Woolf2021!$F$9:$F$93*EXP(-Fperm_SI_Woolf2021!$I$9:$I$93*$C84*IF(BA$58=Fperm_SI_Woolf2021!$E$9:$E$93,1,EXP(LN((1.1*(Fperm_SI_Woolf2021!$E$9:$E$93-BA$58)-63.1579*EXP(-0.19*Fperm_SI_Woolf2021!$E$9:$E$93)+63.1579*EXP(-0.19*BA$58))/(Fperm_SI_Woolf2021!$E$9:$E$93-BA$58))*(BA$58-Fperm_SI_Woolf2021!$E$9:$E$93)/10))) + Fperm_SI_Woolf2021!$G$9:$G$93*EXP(-Fperm_SI_Woolf2021!$J$9:$J$93*$C84*IF(BA$58=Fperm_SI_Woolf2021!$E$9:$E$93,1,EXP(LN((1.1*(Fperm_SI_Woolf2021!$E$9:$E$93-BA$58)-63.1579*EXP(-0.19*Fperm_SI_Woolf2021!$E$9:$E$93)+63.1579*EXP(-0.19*BA$58))/(Fperm_SI_Woolf2021!$E$9:$E$93-BA$58))*(BA$58-Fperm_SI_Woolf2021!$E$9:$E$93)/10))) + Fperm_SI_Woolf2021!$H$9:$H$93*EXP(-Fperm_SI_Woolf2021!$K$9:$K$93*$C84*IF(BA$58=Fperm_SI_Woolf2021!$E$9:$E$93,1,EXP(LN((1.1*(Fperm_SI_Woolf2021!$E$9:$E$93-BA$58)-63.1579*EXP(-0.19*Fperm_SI_Woolf2021!$E$9:$E$93)+63.1579*EXP(-0.19*BA$58))/(Fperm_SI_Woolf2021!$E$9:$E$93-BA$58))*(BA$58-Fperm_SI_Woolf2021!$E$9:$E$93)/10))),Fperm_SI_Woolf2021!$D$9:$D$93))</f>
        <v>0.61481490982836717</v>
      </c>
      <c r="BB84" s="51" cm="1">
        <f t="array" ref="BB84">MIN(1,SLOPE(Fperm_SI_Woolf2021!$F$9:$F$93*EXP(-Fperm_SI_Woolf2021!$I$9:$I$93*$C84*IF(BB$58=Fperm_SI_Woolf2021!$E$9:$E$93,1,EXP(LN((1.1*(Fperm_SI_Woolf2021!$E$9:$E$93-BB$58)-63.1579*EXP(-0.19*Fperm_SI_Woolf2021!$E$9:$E$93)+63.1579*EXP(-0.19*BB$58))/(Fperm_SI_Woolf2021!$E$9:$E$93-BB$58))*(BB$58-Fperm_SI_Woolf2021!$E$9:$E$93)/10))) + Fperm_SI_Woolf2021!$G$9:$G$93*EXP(-Fperm_SI_Woolf2021!$J$9:$J$93*$C84*IF(BB$58=Fperm_SI_Woolf2021!$E$9:$E$93,1,EXP(LN((1.1*(Fperm_SI_Woolf2021!$E$9:$E$93-BB$58)-63.1579*EXP(-0.19*Fperm_SI_Woolf2021!$E$9:$E$93)+63.1579*EXP(-0.19*BB$58))/(Fperm_SI_Woolf2021!$E$9:$E$93-BB$58))*(BB$58-Fperm_SI_Woolf2021!$E$9:$E$93)/10))) + Fperm_SI_Woolf2021!$H$9:$H$93*EXP(-Fperm_SI_Woolf2021!$K$9:$K$93*$C84*IF(BB$58=Fperm_SI_Woolf2021!$E$9:$E$93,1,EXP(LN((1.1*(Fperm_SI_Woolf2021!$E$9:$E$93-BB$58)-63.1579*EXP(-0.19*Fperm_SI_Woolf2021!$E$9:$E$93)+63.1579*EXP(-0.19*BB$58))/(Fperm_SI_Woolf2021!$E$9:$E$93-BB$58))*(BB$58-Fperm_SI_Woolf2021!$E$9:$E$93)/10))),Fperm_SI_Woolf2021!$D$9:$D$93)*BB$57+INTERCEPT(Fperm_SI_Woolf2021!$F$9:$F$93*EXP(-Fperm_SI_Woolf2021!$I$9:$I$93*$C84*IF(BB$58=Fperm_SI_Woolf2021!$E$9:$E$93,1,EXP(LN((1.1*(Fperm_SI_Woolf2021!$E$9:$E$93-BB$58)-63.1579*EXP(-0.19*Fperm_SI_Woolf2021!$E$9:$E$93)+63.1579*EXP(-0.19*BB$58))/(Fperm_SI_Woolf2021!$E$9:$E$93-BB$58))*(BB$58-Fperm_SI_Woolf2021!$E$9:$E$93)/10))) + Fperm_SI_Woolf2021!$G$9:$G$93*EXP(-Fperm_SI_Woolf2021!$J$9:$J$93*$C84*IF(BB$58=Fperm_SI_Woolf2021!$E$9:$E$93,1,EXP(LN((1.1*(Fperm_SI_Woolf2021!$E$9:$E$93-BB$58)-63.1579*EXP(-0.19*Fperm_SI_Woolf2021!$E$9:$E$93)+63.1579*EXP(-0.19*BB$58))/(Fperm_SI_Woolf2021!$E$9:$E$93-BB$58))*(BB$58-Fperm_SI_Woolf2021!$E$9:$E$93)/10))) + Fperm_SI_Woolf2021!$H$9:$H$93*EXP(-Fperm_SI_Woolf2021!$K$9:$K$93*$C84*IF(BB$58=Fperm_SI_Woolf2021!$E$9:$E$93,1,EXP(LN((1.1*(Fperm_SI_Woolf2021!$E$9:$E$93-BB$58)-63.1579*EXP(-0.19*Fperm_SI_Woolf2021!$E$9:$E$93)+63.1579*EXP(-0.19*BB$58))/(Fperm_SI_Woolf2021!$E$9:$E$93-BB$58))*(BB$58-Fperm_SI_Woolf2021!$E$9:$E$93)/10))),Fperm_SI_Woolf2021!$D$9:$D$93))</f>
        <v>0.58423676568567839</v>
      </c>
      <c r="BC84" s="51" cm="1">
        <f t="array" ref="BC84">MIN(1,SLOPE(Fperm_SI_Woolf2021!$F$9:$F$93*EXP(-Fperm_SI_Woolf2021!$I$9:$I$93*$C84*IF(BC$58=Fperm_SI_Woolf2021!$E$9:$E$93,1,EXP(LN((1.1*(Fperm_SI_Woolf2021!$E$9:$E$93-BC$58)-63.1579*EXP(-0.19*Fperm_SI_Woolf2021!$E$9:$E$93)+63.1579*EXP(-0.19*BC$58))/(Fperm_SI_Woolf2021!$E$9:$E$93-BC$58))*(BC$58-Fperm_SI_Woolf2021!$E$9:$E$93)/10))) + Fperm_SI_Woolf2021!$G$9:$G$93*EXP(-Fperm_SI_Woolf2021!$J$9:$J$93*$C84*IF(BC$58=Fperm_SI_Woolf2021!$E$9:$E$93,1,EXP(LN((1.1*(Fperm_SI_Woolf2021!$E$9:$E$93-BC$58)-63.1579*EXP(-0.19*Fperm_SI_Woolf2021!$E$9:$E$93)+63.1579*EXP(-0.19*BC$58))/(Fperm_SI_Woolf2021!$E$9:$E$93-BC$58))*(BC$58-Fperm_SI_Woolf2021!$E$9:$E$93)/10))) + Fperm_SI_Woolf2021!$H$9:$H$93*EXP(-Fperm_SI_Woolf2021!$K$9:$K$93*$C84*IF(BC$58=Fperm_SI_Woolf2021!$E$9:$E$93,1,EXP(LN((1.1*(Fperm_SI_Woolf2021!$E$9:$E$93-BC$58)-63.1579*EXP(-0.19*Fperm_SI_Woolf2021!$E$9:$E$93)+63.1579*EXP(-0.19*BC$58))/(Fperm_SI_Woolf2021!$E$9:$E$93-BC$58))*(BC$58-Fperm_SI_Woolf2021!$E$9:$E$93)/10))),Fperm_SI_Woolf2021!$D$9:$D$93)*BC$57+INTERCEPT(Fperm_SI_Woolf2021!$F$9:$F$93*EXP(-Fperm_SI_Woolf2021!$I$9:$I$93*$C84*IF(BC$58=Fperm_SI_Woolf2021!$E$9:$E$93,1,EXP(LN((1.1*(Fperm_SI_Woolf2021!$E$9:$E$93-BC$58)-63.1579*EXP(-0.19*Fperm_SI_Woolf2021!$E$9:$E$93)+63.1579*EXP(-0.19*BC$58))/(Fperm_SI_Woolf2021!$E$9:$E$93-BC$58))*(BC$58-Fperm_SI_Woolf2021!$E$9:$E$93)/10))) + Fperm_SI_Woolf2021!$G$9:$G$93*EXP(-Fperm_SI_Woolf2021!$J$9:$J$93*$C84*IF(BC$58=Fperm_SI_Woolf2021!$E$9:$E$93,1,EXP(LN((1.1*(Fperm_SI_Woolf2021!$E$9:$E$93-BC$58)-63.1579*EXP(-0.19*Fperm_SI_Woolf2021!$E$9:$E$93)+63.1579*EXP(-0.19*BC$58))/(Fperm_SI_Woolf2021!$E$9:$E$93-BC$58))*(BC$58-Fperm_SI_Woolf2021!$E$9:$E$93)/10))) + Fperm_SI_Woolf2021!$H$9:$H$93*EXP(-Fperm_SI_Woolf2021!$K$9:$K$93*$C84*IF(BC$58=Fperm_SI_Woolf2021!$E$9:$E$93,1,EXP(LN((1.1*(Fperm_SI_Woolf2021!$E$9:$E$93-BC$58)-63.1579*EXP(-0.19*Fperm_SI_Woolf2021!$E$9:$E$93)+63.1579*EXP(-0.19*BC$58))/(Fperm_SI_Woolf2021!$E$9:$E$93-BC$58))*(BC$58-Fperm_SI_Woolf2021!$E$9:$E$93)/10))),Fperm_SI_Woolf2021!$D$9:$D$93))</f>
        <v>0.5536586215429895</v>
      </c>
      <c r="BD84" s="51" cm="1">
        <f t="array" ref="BD84">MIN(1,SLOPE(Fperm_SI_Woolf2021!$F$9:$F$93*EXP(-Fperm_SI_Woolf2021!$I$9:$I$93*$C84*IF(BD$58=Fperm_SI_Woolf2021!$E$9:$E$93,1,EXP(LN((1.1*(Fperm_SI_Woolf2021!$E$9:$E$93-BD$58)-63.1579*EXP(-0.19*Fperm_SI_Woolf2021!$E$9:$E$93)+63.1579*EXP(-0.19*BD$58))/(Fperm_SI_Woolf2021!$E$9:$E$93-BD$58))*(BD$58-Fperm_SI_Woolf2021!$E$9:$E$93)/10))) + Fperm_SI_Woolf2021!$G$9:$G$93*EXP(-Fperm_SI_Woolf2021!$J$9:$J$93*$C84*IF(BD$58=Fperm_SI_Woolf2021!$E$9:$E$93,1,EXP(LN((1.1*(Fperm_SI_Woolf2021!$E$9:$E$93-BD$58)-63.1579*EXP(-0.19*Fperm_SI_Woolf2021!$E$9:$E$93)+63.1579*EXP(-0.19*BD$58))/(Fperm_SI_Woolf2021!$E$9:$E$93-BD$58))*(BD$58-Fperm_SI_Woolf2021!$E$9:$E$93)/10))) + Fperm_SI_Woolf2021!$H$9:$H$93*EXP(-Fperm_SI_Woolf2021!$K$9:$K$93*$C84*IF(BD$58=Fperm_SI_Woolf2021!$E$9:$E$93,1,EXP(LN((1.1*(Fperm_SI_Woolf2021!$E$9:$E$93-BD$58)-63.1579*EXP(-0.19*Fperm_SI_Woolf2021!$E$9:$E$93)+63.1579*EXP(-0.19*BD$58))/(Fperm_SI_Woolf2021!$E$9:$E$93-BD$58))*(BD$58-Fperm_SI_Woolf2021!$E$9:$E$93)/10))),Fperm_SI_Woolf2021!$D$9:$D$93)*BD$57+INTERCEPT(Fperm_SI_Woolf2021!$F$9:$F$93*EXP(-Fperm_SI_Woolf2021!$I$9:$I$93*$C84*IF(BD$58=Fperm_SI_Woolf2021!$E$9:$E$93,1,EXP(LN((1.1*(Fperm_SI_Woolf2021!$E$9:$E$93-BD$58)-63.1579*EXP(-0.19*Fperm_SI_Woolf2021!$E$9:$E$93)+63.1579*EXP(-0.19*BD$58))/(Fperm_SI_Woolf2021!$E$9:$E$93-BD$58))*(BD$58-Fperm_SI_Woolf2021!$E$9:$E$93)/10))) + Fperm_SI_Woolf2021!$G$9:$G$93*EXP(-Fperm_SI_Woolf2021!$J$9:$J$93*$C84*IF(BD$58=Fperm_SI_Woolf2021!$E$9:$E$93,1,EXP(LN((1.1*(Fperm_SI_Woolf2021!$E$9:$E$93-BD$58)-63.1579*EXP(-0.19*Fperm_SI_Woolf2021!$E$9:$E$93)+63.1579*EXP(-0.19*BD$58))/(Fperm_SI_Woolf2021!$E$9:$E$93-BD$58))*(BD$58-Fperm_SI_Woolf2021!$E$9:$E$93)/10))) + Fperm_SI_Woolf2021!$H$9:$H$93*EXP(-Fperm_SI_Woolf2021!$K$9:$K$93*$C84*IF(BD$58=Fperm_SI_Woolf2021!$E$9:$E$93,1,EXP(LN((1.1*(Fperm_SI_Woolf2021!$E$9:$E$93-BD$58)-63.1579*EXP(-0.19*Fperm_SI_Woolf2021!$E$9:$E$93)+63.1579*EXP(-0.19*BD$58))/(Fperm_SI_Woolf2021!$E$9:$E$93-BD$58))*(BD$58-Fperm_SI_Woolf2021!$E$9:$E$93)/10))),Fperm_SI_Woolf2021!$D$9:$D$93))</f>
        <v>0.52308047740030073</v>
      </c>
      <c r="BE84" s="51" cm="1">
        <f t="array" ref="BE84">MIN(1,SLOPE(Fperm_SI_Woolf2021!$F$9:$F$93*EXP(-Fperm_SI_Woolf2021!$I$9:$I$93*$C84*IF(BE$58=Fperm_SI_Woolf2021!$E$9:$E$93,1,EXP(LN((1.1*(Fperm_SI_Woolf2021!$E$9:$E$93-BE$58)-63.1579*EXP(-0.19*Fperm_SI_Woolf2021!$E$9:$E$93)+63.1579*EXP(-0.19*BE$58))/(Fperm_SI_Woolf2021!$E$9:$E$93-BE$58))*(BE$58-Fperm_SI_Woolf2021!$E$9:$E$93)/10))) + Fperm_SI_Woolf2021!$G$9:$G$93*EXP(-Fperm_SI_Woolf2021!$J$9:$J$93*$C84*IF(BE$58=Fperm_SI_Woolf2021!$E$9:$E$93,1,EXP(LN((1.1*(Fperm_SI_Woolf2021!$E$9:$E$93-BE$58)-63.1579*EXP(-0.19*Fperm_SI_Woolf2021!$E$9:$E$93)+63.1579*EXP(-0.19*BE$58))/(Fperm_SI_Woolf2021!$E$9:$E$93-BE$58))*(BE$58-Fperm_SI_Woolf2021!$E$9:$E$93)/10))) + Fperm_SI_Woolf2021!$H$9:$H$93*EXP(-Fperm_SI_Woolf2021!$K$9:$K$93*$C84*IF(BE$58=Fperm_SI_Woolf2021!$E$9:$E$93,1,EXP(LN((1.1*(Fperm_SI_Woolf2021!$E$9:$E$93-BE$58)-63.1579*EXP(-0.19*Fperm_SI_Woolf2021!$E$9:$E$93)+63.1579*EXP(-0.19*BE$58))/(Fperm_SI_Woolf2021!$E$9:$E$93-BE$58))*(BE$58-Fperm_SI_Woolf2021!$E$9:$E$93)/10))),Fperm_SI_Woolf2021!$D$9:$D$93)*BE$57+INTERCEPT(Fperm_SI_Woolf2021!$F$9:$F$93*EXP(-Fperm_SI_Woolf2021!$I$9:$I$93*$C84*IF(BE$58=Fperm_SI_Woolf2021!$E$9:$E$93,1,EXP(LN((1.1*(Fperm_SI_Woolf2021!$E$9:$E$93-BE$58)-63.1579*EXP(-0.19*Fperm_SI_Woolf2021!$E$9:$E$93)+63.1579*EXP(-0.19*BE$58))/(Fperm_SI_Woolf2021!$E$9:$E$93-BE$58))*(BE$58-Fperm_SI_Woolf2021!$E$9:$E$93)/10))) + Fperm_SI_Woolf2021!$G$9:$G$93*EXP(-Fperm_SI_Woolf2021!$J$9:$J$93*$C84*IF(BE$58=Fperm_SI_Woolf2021!$E$9:$E$93,1,EXP(LN((1.1*(Fperm_SI_Woolf2021!$E$9:$E$93-BE$58)-63.1579*EXP(-0.19*Fperm_SI_Woolf2021!$E$9:$E$93)+63.1579*EXP(-0.19*BE$58))/(Fperm_SI_Woolf2021!$E$9:$E$93-BE$58))*(BE$58-Fperm_SI_Woolf2021!$E$9:$E$93)/10))) + Fperm_SI_Woolf2021!$H$9:$H$93*EXP(-Fperm_SI_Woolf2021!$K$9:$K$93*$C84*IF(BE$58=Fperm_SI_Woolf2021!$E$9:$E$93,1,EXP(LN((1.1*(Fperm_SI_Woolf2021!$E$9:$E$93-BE$58)-63.1579*EXP(-0.19*Fperm_SI_Woolf2021!$E$9:$E$93)+63.1579*EXP(-0.19*BE$58))/(Fperm_SI_Woolf2021!$E$9:$E$93-BE$58))*(BE$58-Fperm_SI_Woolf2021!$E$9:$E$93)/10))),Fperm_SI_Woolf2021!$D$9:$D$93))</f>
        <v>0.49250233325761189</v>
      </c>
      <c r="BF84" s="51" cm="1">
        <f t="array" ref="BF84">MIN(1,SLOPE(Fperm_SI_Woolf2021!$F$9:$F$93*EXP(-Fperm_SI_Woolf2021!$I$9:$I$93*$C84*IF(BF$58=Fperm_SI_Woolf2021!$E$9:$E$93,1,EXP(LN((1.1*(Fperm_SI_Woolf2021!$E$9:$E$93-BF$58)-63.1579*EXP(-0.19*Fperm_SI_Woolf2021!$E$9:$E$93)+63.1579*EXP(-0.19*BF$58))/(Fperm_SI_Woolf2021!$E$9:$E$93-BF$58))*(BF$58-Fperm_SI_Woolf2021!$E$9:$E$93)/10))) + Fperm_SI_Woolf2021!$G$9:$G$93*EXP(-Fperm_SI_Woolf2021!$J$9:$J$93*$C84*IF(BF$58=Fperm_SI_Woolf2021!$E$9:$E$93,1,EXP(LN((1.1*(Fperm_SI_Woolf2021!$E$9:$E$93-BF$58)-63.1579*EXP(-0.19*Fperm_SI_Woolf2021!$E$9:$E$93)+63.1579*EXP(-0.19*BF$58))/(Fperm_SI_Woolf2021!$E$9:$E$93-BF$58))*(BF$58-Fperm_SI_Woolf2021!$E$9:$E$93)/10))) + Fperm_SI_Woolf2021!$H$9:$H$93*EXP(-Fperm_SI_Woolf2021!$K$9:$K$93*$C84*IF(BF$58=Fperm_SI_Woolf2021!$E$9:$E$93,1,EXP(LN((1.1*(Fperm_SI_Woolf2021!$E$9:$E$93-BF$58)-63.1579*EXP(-0.19*Fperm_SI_Woolf2021!$E$9:$E$93)+63.1579*EXP(-0.19*BF$58))/(Fperm_SI_Woolf2021!$E$9:$E$93-BF$58))*(BF$58-Fperm_SI_Woolf2021!$E$9:$E$93)/10))),Fperm_SI_Woolf2021!$D$9:$D$93)*BF$57+INTERCEPT(Fperm_SI_Woolf2021!$F$9:$F$93*EXP(-Fperm_SI_Woolf2021!$I$9:$I$93*$C84*IF(BF$58=Fperm_SI_Woolf2021!$E$9:$E$93,1,EXP(LN((1.1*(Fperm_SI_Woolf2021!$E$9:$E$93-BF$58)-63.1579*EXP(-0.19*Fperm_SI_Woolf2021!$E$9:$E$93)+63.1579*EXP(-0.19*BF$58))/(Fperm_SI_Woolf2021!$E$9:$E$93-BF$58))*(BF$58-Fperm_SI_Woolf2021!$E$9:$E$93)/10))) + Fperm_SI_Woolf2021!$G$9:$G$93*EXP(-Fperm_SI_Woolf2021!$J$9:$J$93*$C84*IF(BF$58=Fperm_SI_Woolf2021!$E$9:$E$93,1,EXP(LN((1.1*(Fperm_SI_Woolf2021!$E$9:$E$93-BF$58)-63.1579*EXP(-0.19*Fperm_SI_Woolf2021!$E$9:$E$93)+63.1579*EXP(-0.19*BF$58))/(Fperm_SI_Woolf2021!$E$9:$E$93-BF$58))*(BF$58-Fperm_SI_Woolf2021!$E$9:$E$93)/10))) + Fperm_SI_Woolf2021!$H$9:$H$93*EXP(-Fperm_SI_Woolf2021!$K$9:$K$93*$C84*IF(BF$58=Fperm_SI_Woolf2021!$E$9:$E$93,1,EXP(LN((1.1*(Fperm_SI_Woolf2021!$E$9:$E$93-BF$58)-63.1579*EXP(-0.19*Fperm_SI_Woolf2021!$E$9:$E$93)+63.1579*EXP(-0.19*BF$58))/(Fperm_SI_Woolf2021!$E$9:$E$93-BF$58))*(BF$58-Fperm_SI_Woolf2021!$E$9:$E$93)/10))),Fperm_SI_Woolf2021!$D$9:$D$93))</f>
        <v>0.46192418911492311</v>
      </c>
      <c r="BG84" s="51" cm="1">
        <f t="array" ref="BG84">MIN(1,SLOPE(Fperm_SI_Woolf2021!$F$9:$F$93*EXP(-Fperm_SI_Woolf2021!$I$9:$I$93*$C84*IF(BG$58=Fperm_SI_Woolf2021!$E$9:$E$93,1,EXP(LN((1.1*(Fperm_SI_Woolf2021!$E$9:$E$93-BG$58)-63.1579*EXP(-0.19*Fperm_SI_Woolf2021!$E$9:$E$93)+63.1579*EXP(-0.19*BG$58))/(Fperm_SI_Woolf2021!$E$9:$E$93-BG$58))*(BG$58-Fperm_SI_Woolf2021!$E$9:$E$93)/10))) + Fperm_SI_Woolf2021!$G$9:$G$93*EXP(-Fperm_SI_Woolf2021!$J$9:$J$93*$C84*IF(BG$58=Fperm_SI_Woolf2021!$E$9:$E$93,1,EXP(LN((1.1*(Fperm_SI_Woolf2021!$E$9:$E$93-BG$58)-63.1579*EXP(-0.19*Fperm_SI_Woolf2021!$E$9:$E$93)+63.1579*EXP(-0.19*BG$58))/(Fperm_SI_Woolf2021!$E$9:$E$93-BG$58))*(BG$58-Fperm_SI_Woolf2021!$E$9:$E$93)/10))) + Fperm_SI_Woolf2021!$H$9:$H$93*EXP(-Fperm_SI_Woolf2021!$K$9:$K$93*$C84*IF(BG$58=Fperm_SI_Woolf2021!$E$9:$E$93,1,EXP(LN((1.1*(Fperm_SI_Woolf2021!$E$9:$E$93-BG$58)-63.1579*EXP(-0.19*Fperm_SI_Woolf2021!$E$9:$E$93)+63.1579*EXP(-0.19*BG$58))/(Fperm_SI_Woolf2021!$E$9:$E$93-BG$58))*(BG$58-Fperm_SI_Woolf2021!$E$9:$E$93)/10))),Fperm_SI_Woolf2021!$D$9:$D$93)*BG$57+INTERCEPT(Fperm_SI_Woolf2021!$F$9:$F$93*EXP(-Fperm_SI_Woolf2021!$I$9:$I$93*$C84*IF(BG$58=Fperm_SI_Woolf2021!$E$9:$E$93,1,EXP(LN((1.1*(Fperm_SI_Woolf2021!$E$9:$E$93-BG$58)-63.1579*EXP(-0.19*Fperm_SI_Woolf2021!$E$9:$E$93)+63.1579*EXP(-0.19*BG$58))/(Fperm_SI_Woolf2021!$E$9:$E$93-BG$58))*(BG$58-Fperm_SI_Woolf2021!$E$9:$E$93)/10))) + Fperm_SI_Woolf2021!$G$9:$G$93*EXP(-Fperm_SI_Woolf2021!$J$9:$J$93*$C84*IF(BG$58=Fperm_SI_Woolf2021!$E$9:$E$93,1,EXP(LN((1.1*(Fperm_SI_Woolf2021!$E$9:$E$93-BG$58)-63.1579*EXP(-0.19*Fperm_SI_Woolf2021!$E$9:$E$93)+63.1579*EXP(-0.19*BG$58))/(Fperm_SI_Woolf2021!$E$9:$E$93-BG$58))*(BG$58-Fperm_SI_Woolf2021!$E$9:$E$93)/10))) + Fperm_SI_Woolf2021!$H$9:$H$93*EXP(-Fperm_SI_Woolf2021!$K$9:$K$93*$C84*IF(BG$58=Fperm_SI_Woolf2021!$E$9:$E$93,1,EXP(LN((1.1*(Fperm_SI_Woolf2021!$E$9:$E$93-BG$58)-63.1579*EXP(-0.19*Fperm_SI_Woolf2021!$E$9:$E$93)+63.1579*EXP(-0.19*BG$58))/(Fperm_SI_Woolf2021!$E$9:$E$93-BG$58))*(BG$58-Fperm_SI_Woolf2021!$E$9:$E$93)/10))),Fperm_SI_Woolf2021!$D$9:$D$93))</f>
        <v>0.43134604497223428</v>
      </c>
      <c r="BH84" s="51" cm="1">
        <f t="array" ref="BH84">MIN(1,SLOPE(Fperm_SI_Woolf2021!$F$9:$F$93*EXP(-Fperm_SI_Woolf2021!$I$9:$I$93*$C84*IF(BH$58=Fperm_SI_Woolf2021!$E$9:$E$93,1,EXP(LN((1.1*(Fperm_SI_Woolf2021!$E$9:$E$93-BH$58)-63.1579*EXP(-0.19*Fperm_SI_Woolf2021!$E$9:$E$93)+63.1579*EXP(-0.19*BH$58))/(Fperm_SI_Woolf2021!$E$9:$E$93-BH$58))*(BH$58-Fperm_SI_Woolf2021!$E$9:$E$93)/10))) + Fperm_SI_Woolf2021!$G$9:$G$93*EXP(-Fperm_SI_Woolf2021!$J$9:$J$93*$C84*IF(BH$58=Fperm_SI_Woolf2021!$E$9:$E$93,1,EXP(LN((1.1*(Fperm_SI_Woolf2021!$E$9:$E$93-BH$58)-63.1579*EXP(-0.19*Fperm_SI_Woolf2021!$E$9:$E$93)+63.1579*EXP(-0.19*BH$58))/(Fperm_SI_Woolf2021!$E$9:$E$93-BH$58))*(BH$58-Fperm_SI_Woolf2021!$E$9:$E$93)/10))) + Fperm_SI_Woolf2021!$H$9:$H$93*EXP(-Fperm_SI_Woolf2021!$K$9:$K$93*$C84*IF(BH$58=Fperm_SI_Woolf2021!$E$9:$E$93,1,EXP(LN((1.1*(Fperm_SI_Woolf2021!$E$9:$E$93-BH$58)-63.1579*EXP(-0.19*Fperm_SI_Woolf2021!$E$9:$E$93)+63.1579*EXP(-0.19*BH$58))/(Fperm_SI_Woolf2021!$E$9:$E$93-BH$58))*(BH$58-Fperm_SI_Woolf2021!$E$9:$E$93)/10))),Fperm_SI_Woolf2021!$D$9:$D$93)*BH$57+INTERCEPT(Fperm_SI_Woolf2021!$F$9:$F$93*EXP(-Fperm_SI_Woolf2021!$I$9:$I$93*$C84*IF(BH$58=Fperm_SI_Woolf2021!$E$9:$E$93,1,EXP(LN((1.1*(Fperm_SI_Woolf2021!$E$9:$E$93-BH$58)-63.1579*EXP(-0.19*Fperm_SI_Woolf2021!$E$9:$E$93)+63.1579*EXP(-0.19*BH$58))/(Fperm_SI_Woolf2021!$E$9:$E$93-BH$58))*(BH$58-Fperm_SI_Woolf2021!$E$9:$E$93)/10))) + Fperm_SI_Woolf2021!$G$9:$G$93*EXP(-Fperm_SI_Woolf2021!$J$9:$J$93*$C84*IF(BH$58=Fperm_SI_Woolf2021!$E$9:$E$93,1,EXP(LN((1.1*(Fperm_SI_Woolf2021!$E$9:$E$93-BH$58)-63.1579*EXP(-0.19*Fperm_SI_Woolf2021!$E$9:$E$93)+63.1579*EXP(-0.19*BH$58))/(Fperm_SI_Woolf2021!$E$9:$E$93-BH$58))*(BH$58-Fperm_SI_Woolf2021!$E$9:$E$93)/10))) + Fperm_SI_Woolf2021!$H$9:$H$93*EXP(-Fperm_SI_Woolf2021!$K$9:$K$93*$C84*IF(BH$58=Fperm_SI_Woolf2021!$E$9:$E$93,1,EXP(LN((1.1*(Fperm_SI_Woolf2021!$E$9:$E$93-BH$58)-63.1579*EXP(-0.19*Fperm_SI_Woolf2021!$E$9:$E$93)+63.1579*EXP(-0.19*BH$58))/(Fperm_SI_Woolf2021!$E$9:$E$93-BH$58))*(BH$58-Fperm_SI_Woolf2021!$E$9:$E$93)/10))),Fperm_SI_Woolf2021!$D$9:$D$93))</f>
        <v>0.40076790082954544</v>
      </c>
      <c r="BI84" s="51" cm="1">
        <f t="array" ref="BI84">MIN(1,SLOPE(Fperm_SI_Woolf2021!$F$9:$F$93*EXP(-Fperm_SI_Woolf2021!$I$9:$I$93*$C84*IF(BI$58=Fperm_SI_Woolf2021!$E$9:$E$93,1,EXP(LN((1.1*(Fperm_SI_Woolf2021!$E$9:$E$93-BI$58)-63.1579*EXP(-0.19*Fperm_SI_Woolf2021!$E$9:$E$93)+63.1579*EXP(-0.19*BI$58))/(Fperm_SI_Woolf2021!$E$9:$E$93-BI$58))*(BI$58-Fperm_SI_Woolf2021!$E$9:$E$93)/10))) + Fperm_SI_Woolf2021!$G$9:$G$93*EXP(-Fperm_SI_Woolf2021!$J$9:$J$93*$C84*IF(BI$58=Fperm_SI_Woolf2021!$E$9:$E$93,1,EXP(LN((1.1*(Fperm_SI_Woolf2021!$E$9:$E$93-BI$58)-63.1579*EXP(-0.19*Fperm_SI_Woolf2021!$E$9:$E$93)+63.1579*EXP(-0.19*BI$58))/(Fperm_SI_Woolf2021!$E$9:$E$93-BI$58))*(BI$58-Fperm_SI_Woolf2021!$E$9:$E$93)/10))) + Fperm_SI_Woolf2021!$H$9:$H$93*EXP(-Fperm_SI_Woolf2021!$K$9:$K$93*$C84*IF(BI$58=Fperm_SI_Woolf2021!$E$9:$E$93,1,EXP(LN((1.1*(Fperm_SI_Woolf2021!$E$9:$E$93-BI$58)-63.1579*EXP(-0.19*Fperm_SI_Woolf2021!$E$9:$E$93)+63.1579*EXP(-0.19*BI$58))/(Fperm_SI_Woolf2021!$E$9:$E$93-BI$58))*(BI$58-Fperm_SI_Woolf2021!$E$9:$E$93)/10))),Fperm_SI_Woolf2021!$D$9:$D$93)*BI$57+INTERCEPT(Fperm_SI_Woolf2021!$F$9:$F$93*EXP(-Fperm_SI_Woolf2021!$I$9:$I$93*$C84*IF(BI$58=Fperm_SI_Woolf2021!$E$9:$E$93,1,EXP(LN((1.1*(Fperm_SI_Woolf2021!$E$9:$E$93-BI$58)-63.1579*EXP(-0.19*Fperm_SI_Woolf2021!$E$9:$E$93)+63.1579*EXP(-0.19*BI$58))/(Fperm_SI_Woolf2021!$E$9:$E$93-BI$58))*(BI$58-Fperm_SI_Woolf2021!$E$9:$E$93)/10))) + Fperm_SI_Woolf2021!$G$9:$G$93*EXP(-Fperm_SI_Woolf2021!$J$9:$J$93*$C84*IF(BI$58=Fperm_SI_Woolf2021!$E$9:$E$93,1,EXP(LN((1.1*(Fperm_SI_Woolf2021!$E$9:$E$93-BI$58)-63.1579*EXP(-0.19*Fperm_SI_Woolf2021!$E$9:$E$93)+63.1579*EXP(-0.19*BI$58))/(Fperm_SI_Woolf2021!$E$9:$E$93-BI$58))*(BI$58-Fperm_SI_Woolf2021!$E$9:$E$93)/10))) + Fperm_SI_Woolf2021!$H$9:$H$93*EXP(-Fperm_SI_Woolf2021!$K$9:$K$93*$C84*IF(BI$58=Fperm_SI_Woolf2021!$E$9:$E$93,1,EXP(LN((1.1*(Fperm_SI_Woolf2021!$E$9:$E$93-BI$58)-63.1579*EXP(-0.19*Fperm_SI_Woolf2021!$E$9:$E$93)+63.1579*EXP(-0.19*BI$58))/(Fperm_SI_Woolf2021!$E$9:$E$93-BI$58))*(BI$58-Fperm_SI_Woolf2021!$E$9:$E$93)/10))),Fperm_SI_Woolf2021!$D$9:$D$93))</f>
        <v>0.37018975668685655</v>
      </c>
      <c r="BJ84" s="51" cm="1">
        <f t="array" ref="BJ84">MIN(1,SLOPE(Fperm_SI_Woolf2021!$F$9:$F$93*EXP(-Fperm_SI_Woolf2021!$I$9:$I$93*$C84*IF(BJ$58=Fperm_SI_Woolf2021!$E$9:$E$93,1,EXP(LN((1.1*(Fperm_SI_Woolf2021!$E$9:$E$93-BJ$58)-63.1579*EXP(-0.19*Fperm_SI_Woolf2021!$E$9:$E$93)+63.1579*EXP(-0.19*BJ$58))/(Fperm_SI_Woolf2021!$E$9:$E$93-BJ$58))*(BJ$58-Fperm_SI_Woolf2021!$E$9:$E$93)/10))) + Fperm_SI_Woolf2021!$G$9:$G$93*EXP(-Fperm_SI_Woolf2021!$J$9:$J$93*$C84*IF(BJ$58=Fperm_SI_Woolf2021!$E$9:$E$93,1,EXP(LN((1.1*(Fperm_SI_Woolf2021!$E$9:$E$93-BJ$58)-63.1579*EXP(-0.19*Fperm_SI_Woolf2021!$E$9:$E$93)+63.1579*EXP(-0.19*BJ$58))/(Fperm_SI_Woolf2021!$E$9:$E$93-BJ$58))*(BJ$58-Fperm_SI_Woolf2021!$E$9:$E$93)/10))) + Fperm_SI_Woolf2021!$H$9:$H$93*EXP(-Fperm_SI_Woolf2021!$K$9:$K$93*$C84*IF(BJ$58=Fperm_SI_Woolf2021!$E$9:$E$93,1,EXP(LN((1.1*(Fperm_SI_Woolf2021!$E$9:$E$93-BJ$58)-63.1579*EXP(-0.19*Fperm_SI_Woolf2021!$E$9:$E$93)+63.1579*EXP(-0.19*BJ$58))/(Fperm_SI_Woolf2021!$E$9:$E$93-BJ$58))*(BJ$58-Fperm_SI_Woolf2021!$E$9:$E$93)/10))),Fperm_SI_Woolf2021!$D$9:$D$93)*BJ$57+INTERCEPT(Fperm_SI_Woolf2021!$F$9:$F$93*EXP(-Fperm_SI_Woolf2021!$I$9:$I$93*$C84*IF(BJ$58=Fperm_SI_Woolf2021!$E$9:$E$93,1,EXP(LN((1.1*(Fperm_SI_Woolf2021!$E$9:$E$93-BJ$58)-63.1579*EXP(-0.19*Fperm_SI_Woolf2021!$E$9:$E$93)+63.1579*EXP(-0.19*BJ$58))/(Fperm_SI_Woolf2021!$E$9:$E$93-BJ$58))*(BJ$58-Fperm_SI_Woolf2021!$E$9:$E$93)/10))) + Fperm_SI_Woolf2021!$G$9:$G$93*EXP(-Fperm_SI_Woolf2021!$J$9:$J$93*$C84*IF(BJ$58=Fperm_SI_Woolf2021!$E$9:$E$93,1,EXP(LN((1.1*(Fperm_SI_Woolf2021!$E$9:$E$93-BJ$58)-63.1579*EXP(-0.19*Fperm_SI_Woolf2021!$E$9:$E$93)+63.1579*EXP(-0.19*BJ$58))/(Fperm_SI_Woolf2021!$E$9:$E$93-BJ$58))*(BJ$58-Fperm_SI_Woolf2021!$E$9:$E$93)/10))) + Fperm_SI_Woolf2021!$H$9:$H$93*EXP(-Fperm_SI_Woolf2021!$K$9:$K$93*$C84*IF(BJ$58=Fperm_SI_Woolf2021!$E$9:$E$93,1,EXP(LN((1.1*(Fperm_SI_Woolf2021!$E$9:$E$93-BJ$58)-63.1579*EXP(-0.19*Fperm_SI_Woolf2021!$E$9:$E$93)+63.1579*EXP(-0.19*BJ$58))/(Fperm_SI_Woolf2021!$E$9:$E$93-BJ$58))*(BJ$58-Fperm_SI_Woolf2021!$E$9:$E$93)/10))),Fperm_SI_Woolf2021!$D$9:$D$93))</f>
        <v>0.33961161254416772</v>
      </c>
      <c r="BK84" s="51" cm="1">
        <f t="array" ref="BK84">MIN(1,SLOPE(Fperm_SI_Woolf2021!$F$9:$F$93*EXP(-Fperm_SI_Woolf2021!$I$9:$I$93*$C84*IF(BK$58=Fperm_SI_Woolf2021!$E$9:$E$93,1,EXP(LN((1.1*(Fperm_SI_Woolf2021!$E$9:$E$93-BK$58)-63.1579*EXP(-0.19*Fperm_SI_Woolf2021!$E$9:$E$93)+63.1579*EXP(-0.19*BK$58))/(Fperm_SI_Woolf2021!$E$9:$E$93-BK$58))*(BK$58-Fperm_SI_Woolf2021!$E$9:$E$93)/10))) + Fperm_SI_Woolf2021!$G$9:$G$93*EXP(-Fperm_SI_Woolf2021!$J$9:$J$93*$C84*IF(BK$58=Fperm_SI_Woolf2021!$E$9:$E$93,1,EXP(LN((1.1*(Fperm_SI_Woolf2021!$E$9:$E$93-BK$58)-63.1579*EXP(-0.19*Fperm_SI_Woolf2021!$E$9:$E$93)+63.1579*EXP(-0.19*BK$58))/(Fperm_SI_Woolf2021!$E$9:$E$93-BK$58))*(BK$58-Fperm_SI_Woolf2021!$E$9:$E$93)/10))) + Fperm_SI_Woolf2021!$H$9:$H$93*EXP(-Fperm_SI_Woolf2021!$K$9:$K$93*$C84*IF(BK$58=Fperm_SI_Woolf2021!$E$9:$E$93,1,EXP(LN((1.1*(Fperm_SI_Woolf2021!$E$9:$E$93-BK$58)-63.1579*EXP(-0.19*Fperm_SI_Woolf2021!$E$9:$E$93)+63.1579*EXP(-0.19*BK$58))/(Fperm_SI_Woolf2021!$E$9:$E$93-BK$58))*(BK$58-Fperm_SI_Woolf2021!$E$9:$E$93)/10))),Fperm_SI_Woolf2021!$D$9:$D$93)*BK$57+INTERCEPT(Fperm_SI_Woolf2021!$F$9:$F$93*EXP(-Fperm_SI_Woolf2021!$I$9:$I$93*$C84*IF(BK$58=Fperm_SI_Woolf2021!$E$9:$E$93,1,EXP(LN((1.1*(Fperm_SI_Woolf2021!$E$9:$E$93-BK$58)-63.1579*EXP(-0.19*Fperm_SI_Woolf2021!$E$9:$E$93)+63.1579*EXP(-0.19*BK$58))/(Fperm_SI_Woolf2021!$E$9:$E$93-BK$58))*(BK$58-Fperm_SI_Woolf2021!$E$9:$E$93)/10))) + Fperm_SI_Woolf2021!$G$9:$G$93*EXP(-Fperm_SI_Woolf2021!$J$9:$J$93*$C84*IF(BK$58=Fperm_SI_Woolf2021!$E$9:$E$93,1,EXP(LN((1.1*(Fperm_SI_Woolf2021!$E$9:$E$93-BK$58)-63.1579*EXP(-0.19*Fperm_SI_Woolf2021!$E$9:$E$93)+63.1579*EXP(-0.19*BK$58))/(Fperm_SI_Woolf2021!$E$9:$E$93-BK$58))*(BK$58-Fperm_SI_Woolf2021!$E$9:$E$93)/10))) + Fperm_SI_Woolf2021!$H$9:$H$93*EXP(-Fperm_SI_Woolf2021!$K$9:$K$93*$C84*IF(BK$58=Fperm_SI_Woolf2021!$E$9:$E$93,1,EXP(LN((1.1*(Fperm_SI_Woolf2021!$E$9:$E$93-BK$58)-63.1579*EXP(-0.19*Fperm_SI_Woolf2021!$E$9:$E$93)+63.1579*EXP(-0.19*BK$58))/(Fperm_SI_Woolf2021!$E$9:$E$93-BK$58))*(BK$58-Fperm_SI_Woolf2021!$E$9:$E$93)/10))),Fperm_SI_Woolf2021!$D$9:$D$93))</f>
        <v>0.30903346840147888</v>
      </c>
      <c r="BL84" s="51" cm="1">
        <f t="array" ref="BL84">MIN(1,SLOPE(Fperm_SI_Woolf2021!$F$9:$F$93*EXP(-Fperm_SI_Woolf2021!$I$9:$I$93*$C84*IF(BL$58=Fperm_SI_Woolf2021!$E$9:$E$93,1,EXP(LN((1.1*(Fperm_SI_Woolf2021!$E$9:$E$93-BL$58)-63.1579*EXP(-0.19*Fperm_SI_Woolf2021!$E$9:$E$93)+63.1579*EXP(-0.19*BL$58))/(Fperm_SI_Woolf2021!$E$9:$E$93-BL$58))*(BL$58-Fperm_SI_Woolf2021!$E$9:$E$93)/10))) + Fperm_SI_Woolf2021!$G$9:$G$93*EXP(-Fperm_SI_Woolf2021!$J$9:$J$93*$C84*IF(BL$58=Fperm_SI_Woolf2021!$E$9:$E$93,1,EXP(LN((1.1*(Fperm_SI_Woolf2021!$E$9:$E$93-BL$58)-63.1579*EXP(-0.19*Fperm_SI_Woolf2021!$E$9:$E$93)+63.1579*EXP(-0.19*BL$58))/(Fperm_SI_Woolf2021!$E$9:$E$93-BL$58))*(BL$58-Fperm_SI_Woolf2021!$E$9:$E$93)/10))) + Fperm_SI_Woolf2021!$H$9:$H$93*EXP(-Fperm_SI_Woolf2021!$K$9:$K$93*$C84*IF(BL$58=Fperm_SI_Woolf2021!$E$9:$E$93,1,EXP(LN((1.1*(Fperm_SI_Woolf2021!$E$9:$E$93-BL$58)-63.1579*EXP(-0.19*Fperm_SI_Woolf2021!$E$9:$E$93)+63.1579*EXP(-0.19*BL$58))/(Fperm_SI_Woolf2021!$E$9:$E$93-BL$58))*(BL$58-Fperm_SI_Woolf2021!$E$9:$E$93)/10))),Fperm_SI_Woolf2021!$D$9:$D$93)*BL$57+INTERCEPT(Fperm_SI_Woolf2021!$F$9:$F$93*EXP(-Fperm_SI_Woolf2021!$I$9:$I$93*$C84*IF(BL$58=Fperm_SI_Woolf2021!$E$9:$E$93,1,EXP(LN((1.1*(Fperm_SI_Woolf2021!$E$9:$E$93-BL$58)-63.1579*EXP(-0.19*Fperm_SI_Woolf2021!$E$9:$E$93)+63.1579*EXP(-0.19*BL$58))/(Fperm_SI_Woolf2021!$E$9:$E$93-BL$58))*(BL$58-Fperm_SI_Woolf2021!$E$9:$E$93)/10))) + Fperm_SI_Woolf2021!$G$9:$G$93*EXP(-Fperm_SI_Woolf2021!$J$9:$J$93*$C84*IF(BL$58=Fperm_SI_Woolf2021!$E$9:$E$93,1,EXP(LN((1.1*(Fperm_SI_Woolf2021!$E$9:$E$93-BL$58)-63.1579*EXP(-0.19*Fperm_SI_Woolf2021!$E$9:$E$93)+63.1579*EXP(-0.19*BL$58))/(Fperm_SI_Woolf2021!$E$9:$E$93-BL$58))*(BL$58-Fperm_SI_Woolf2021!$E$9:$E$93)/10))) + Fperm_SI_Woolf2021!$H$9:$H$93*EXP(-Fperm_SI_Woolf2021!$K$9:$K$93*$C84*IF(BL$58=Fperm_SI_Woolf2021!$E$9:$E$93,1,EXP(LN((1.1*(Fperm_SI_Woolf2021!$E$9:$E$93-BL$58)-63.1579*EXP(-0.19*Fperm_SI_Woolf2021!$E$9:$E$93)+63.1579*EXP(-0.19*BL$58))/(Fperm_SI_Woolf2021!$E$9:$E$93-BL$58))*(BL$58-Fperm_SI_Woolf2021!$E$9:$E$93)/10))),Fperm_SI_Woolf2021!$D$9:$D$93))</f>
        <v>0.69417887554654378</v>
      </c>
      <c r="BM84" s="51" cm="1">
        <f t="array" ref="BM84">MIN(1,SLOPE(Fperm_SI_Woolf2021!$F$9:$F$93*EXP(-Fperm_SI_Woolf2021!$I$9:$I$93*$C84*IF(BM$58=Fperm_SI_Woolf2021!$E$9:$E$93,1,EXP(LN((1.1*(Fperm_SI_Woolf2021!$E$9:$E$93-BM$58)-63.1579*EXP(-0.19*Fperm_SI_Woolf2021!$E$9:$E$93)+63.1579*EXP(-0.19*BM$58))/(Fperm_SI_Woolf2021!$E$9:$E$93-BM$58))*(BM$58-Fperm_SI_Woolf2021!$E$9:$E$93)/10))) + Fperm_SI_Woolf2021!$G$9:$G$93*EXP(-Fperm_SI_Woolf2021!$J$9:$J$93*$C84*IF(BM$58=Fperm_SI_Woolf2021!$E$9:$E$93,1,EXP(LN((1.1*(Fperm_SI_Woolf2021!$E$9:$E$93-BM$58)-63.1579*EXP(-0.19*Fperm_SI_Woolf2021!$E$9:$E$93)+63.1579*EXP(-0.19*BM$58))/(Fperm_SI_Woolf2021!$E$9:$E$93-BM$58))*(BM$58-Fperm_SI_Woolf2021!$E$9:$E$93)/10))) + Fperm_SI_Woolf2021!$H$9:$H$93*EXP(-Fperm_SI_Woolf2021!$K$9:$K$93*$C84*IF(BM$58=Fperm_SI_Woolf2021!$E$9:$E$93,1,EXP(LN((1.1*(Fperm_SI_Woolf2021!$E$9:$E$93-BM$58)-63.1579*EXP(-0.19*Fperm_SI_Woolf2021!$E$9:$E$93)+63.1579*EXP(-0.19*BM$58))/(Fperm_SI_Woolf2021!$E$9:$E$93-BM$58))*(BM$58-Fperm_SI_Woolf2021!$E$9:$E$93)/10))),Fperm_SI_Woolf2021!$D$9:$D$93)*BM$57+INTERCEPT(Fperm_SI_Woolf2021!$F$9:$F$93*EXP(-Fperm_SI_Woolf2021!$I$9:$I$93*$C84*IF(BM$58=Fperm_SI_Woolf2021!$E$9:$E$93,1,EXP(LN((1.1*(Fperm_SI_Woolf2021!$E$9:$E$93-BM$58)-63.1579*EXP(-0.19*Fperm_SI_Woolf2021!$E$9:$E$93)+63.1579*EXP(-0.19*BM$58))/(Fperm_SI_Woolf2021!$E$9:$E$93-BM$58))*(BM$58-Fperm_SI_Woolf2021!$E$9:$E$93)/10))) + Fperm_SI_Woolf2021!$G$9:$G$93*EXP(-Fperm_SI_Woolf2021!$J$9:$J$93*$C84*IF(BM$58=Fperm_SI_Woolf2021!$E$9:$E$93,1,EXP(LN((1.1*(Fperm_SI_Woolf2021!$E$9:$E$93-BM$58)-63.1579*EXP(-0.19*Fperm_SI_Woolf2021!$E$9:$E$93)+63.1579*EXP(-0.19*BM$58))/(Fperm_SI_Woolf2021!$E$9:$E$93-BM$58))*(BM$58-Fperm_SI_Woolf2021!$E$9:$E$93)/10))) + Fperm_SI_Woolf2021!$H$9:$H$93*EXP(-Fperm_SI_Woolf2021!$K$9:$K$93*$C84*IF(BM$58=Fperm_SI_Woolf2021!$E$9:$E$93,1,EXP(LN((1.1*(Fperm_SI_Woolf2021!$E$9:$E$93-BM$58)-63.1579*EXP(-0.19*Fperm_SI_Woolf2021!$E$9:$E$93)+63.1579*EXP(-0.19*BM$58))/(Fperm_SI_Woolf2021!$E$9:$E$93-BM$58))*(BM$58-Fperm_SI_Woolf2021!$E$9:$E$93)/10))),Fperm_SI_Woolf2021!$D$9:$D$93))</f>
        <v>0.66467785347192465</v>
      </c>
      <c r="BN84" s="51" cm="1">
        <f t="array" ref="BN84">MIN(1,SLOPE(Fperm_SI_Woolf2021!$F$9:$F$93*EXP(-Fperm_SI_Woolf2021!$I$9:$I$93*$C84*IF(BN$58=Fperm_SI_Woolf2021!$E$9:$E$93,1,EXP(LN((1.1*(Fperm_SI_Woolf2021!$E$9:$E$93-BN$58)-63.1579*EXP(-0.19*Fperm_SI_Woolf2021!$E$9:$E$93)+63.1579*EXP(-0.19*BN$58))/(Fperm_SI_Woolf2021!$E$9:$E$93-BN$58))*(BN$58-Fperm_SI_Woolf2021!$E$9:$E$93)/10))) + Fperm_SI_Woolf2021!$G$9:$G$93*EXP(-Fperm_SI_Woolf2021!$J$9:$J$93*$C84*IF(BN$58=Fperm_SI_Woolf2021!$E$9:$E$93,1,EXP(LN((1.1*(Fperm_SI_Woolf2021!$E$9:$E$93-BN$58)-63.1579*EXP(-0.19*Fperm_SI_Woolf2021!$E$9:$E$93)+63.1579*EXP(-0.19*BN$58))/(Fperm_SI_Woolf2021!$E$9:$E$93-BN$58))*(BN$58-Fperm_SI_Woolf2021!$E$9:$E$93)/10))) + Fperm_SI_Woolf2021!$H$9:$H$93*EXP(-Fperm_SI_Woolf2021!$K$9:$K$93*$C84*IF(BN$58=Fperm_SI_Woolf2021!$E$9:$E$93,1,EXP(LN((1.1*(Fperm_SI_Woolf2021!$E$9:$E$93-BN$58)-63.1579*EXP(-0.19*Fperm_SI_Woolf2021!$E$9:$E$93)+63.1579*EXP(-0.19*BN$58))/(Fperm_SI_Woolf2021!$E$9:$E$93-BN$58))*(BN$58-Fperm_SI_Woolf2021!$E$9:$E$93)/10))),Fperm_SI_Woolf2021!$D$9:$D$93)*BN$57+INTERCEPT(Fperm_SI_Woolf2021!$F$9:$F$93*EXP(-Fperm_SI_Woolf2021!$I$9:$I$93*$C84*IF(BN$58=Fperm_SI_Woolf2021!$E$9:$E$93,1,EXP(LN((1.1*(Fperm_SI_Woolf2021!$E$9:$E$93-BN$58)-63.1579*EXP(-0.19*Fperm_SI_Woolf2021!$E$9:$E$93)+63.1579*EXP(-0.19*BN$58))/(Fperm_SI_Woolf2021!$E$9:$E$93-BN$58))*(BN$58-Fperm_SI_Woolf2021!$E$9:$E$93)/10))) + Fperm_SI_Woolf2021!$G$9:$G$93*EXP(-Fperm_SI_Woolf2021!$J$9:$J$93*$C84*IF(BN$58=Fperm_SI_Woolf2021!$E$9:$E$93,1,EXP(LN((1.1*(Fperm_SI_Woolf2021!$E$9:$E$93-BN$58)-63.1579*EXP(-0.19*Fperm_SI_Woolf2021!$E$9:$E$93)+63.1579*EXP(-0.19*BN$58))/(Fperm_SI_Woolf2021!$E$9:$E$93-BN$58))*(BN$58-Fperm_SI_Woolf2021!$E$9:$E$93)/10))) + Fperm_SI_Woolf2021!$H$9:$H$93*EXP(-Fperm_SI_Woolf2021!$K$9:$K$93*$C84*IF(BN$58=Fperm_SI_Woolf2021!$E$9:$E$93,1,EXP(LN((1.1*(Fperm_SI_Woolf2021!$E$9:$E$93-BN$58)-63.1579*EXP(-0.19*Fperm_SI_Woolf2021!$E$9:$E$93)+63.1579*EXP(-0.19*BN$58))/(Fperm_SI_Woolf2021!$E$9:$E$93-BN$58))*(BN$58-Fperm_SI_Woolf2021!$E$9:$E$93)/10))),Fperm_SI_Woolf2021!$D$9:$D$93))</f>
        <v>0.63517683139730552</v>
      </c>
      <c r="BO84" s="51" cm="1">
        <f t="array" ref="BO84">MIN(1,SLOPE(Fperm_SI_Woolf2021!$F$9:$F$93*EXP(-Fperm_SI_Woolf2021!$I$9:$I$93*$C84*IF(BO$58=Fperm_SI_Woolf2021!$E$9:$E$93,1,EXP(LN((1.1*(Fperm_SI_Woolf2021!$E$9:$E$93-BO$58)-63.1579*EXP(-0.19*Fperm_SI_Woolf2021!$E$9:$E$93)+63.1579*EXP(-0.19*BO$58))/(Fperm_SI_Woolf2021!$E$9:$E$93-BO$58))*(BO$58-Fperm_SI_Woolf2021!$E$9:$E$93)/10))) + Fperm_SI_Woolf2021!$G$9:$G$93*EXP(-Fperm_SI_Woolf2021!$J$9:$J$93*$C84*IF(BO$58=Fperm_SI_Woolf2021!$E$9:$E$93,1,EXP(LN((1.1*(Fperm_SI_Woolf2021!$E$9:$E$93-BO$58)-63.1579*EXP(-0.19*Fperm_SI_Woolf2021!$E$9:$E$93)+63.1579*EXP(-0.19*BO$58))/(Fperm_SI_Woolf2021!$E$9:$E$93-BO$58))*(BO$58-Fperm_SI_Woolf2021!$E$9:$E$93)/10))) + Fperm_SI_Woolf2021!$H$9:$H$93*EXP(-Fperm_SI_Woolf2021!$K$9:$K$93*$C84*IF(BO$58=Fperm_SI_Woolf2021!$E$9:$E$93,1,EXP(LN((1.1*(Fperm_SI_Woolf2021!$E$9:$E$93-BO$58)-63.1579*EXP(-0.19*Fperm_SI_Woolf2021!$E$9:$E$93)+63.1579*EXP(-0.19*BO$58))/(Fperm_SI_Woolf2021!$E$9:$E$93-BO$58))*(BO$58-Fperm_SI_Woolf2021!$E$9:$E$93)/10))),Fperm_SI_Woolf2021!$D$9:$D$93)*BO$57+INTERCEPT(Fperm_SI_Woolf2021!$F$9:$F$93*EXP(-Fperm_SI_Woolf2021!$I$9:$I$93*$C84*IF(BO$58=Fperm_SI_Woolf2021!$E$9:$E$93,1,EXP(LN((1.1*(Fperm_SI_Woolf2021!$E$9:$E$93-BO$58)-63.1579*EXP(-0.19*Fperm_SI_Woolf2021!$E$9:$E$93)+63.1579*EXP(-0.19*BO$58))/(Fperm_SI_Woolf2021!$E$9:$E$93-BO$58))*(BO$58-Fperm_SI_Woolf2021!$E$9:$E$93)/10))) + Fperm_SI_Woolf2021!$G$9:$G$93*EXP(-Fperm_SI_Woolf2021!$J$9:$J$93*$C84*IF(BO$58=Fperm_SI_Woolf2021!$E$9:$E$93,1,EXP(LN((1.1*(Fperm_SI_Woolf2021!$E$9:$E$93-BO$58)-63.1579*EXP(-0.19*Fperm_SI_Woolf2021!$E$9:$E$93)+63.1579*EXP(-0.19*BO$58))/(Fperm_SI_Woolf2021!$E$9:$E$93-BO$58))*(BO$58-Fperm_SI_Woolf2021!$E$9:$E$93)/10))) + Fperm_SI_Woolf2021!$H$9:$H$93*EXP(-Fperm_SI_Woolf2021!$K$9:$K$93*$C84*IF(BO$58=Fperm_SI_Woolf2021!$E$9:$E$93,1,EXP(LN((1.1*(Fperm_SI_Woolf2021!$E$9:$E$93-BO$58)-63.1579*EXP(-0.19*Fperm_SI_Woolf2021!$E$9:$E$93)+63.1579*EXP(-0.19*BO$58))/(Fperm_SI_Woolf2021!$E$9:$E$93-BO$58))*(BO$58-Fperm_SI_Woolf2021!$E$9:$E$93)/10))),Fperm_SI_Woolf2021!$D$9:$D$93))</f>
        <v>0.60567580932268639</v>
      </c>
      <c r="BP84" s="51" cm="1">
        <f t="array" ref="BP84">MIN(1,SLOPE(Fperm_SI_Woolf2021!$F$9:$F$93*EXP(-Fperm_SI_Woolf2021!$I$9:$I$93*$C84*IF(BP$58=Fperm_SI_Woolf2021!$E$9:$E$93,1,EXP(LN((1.1*(Fperm_SI_Woolf2021!$E$9:$E$93-BP$58)-63.1579*EXP(-0.19*Fperm_SI_Woolf2021!$E$9:$E$93)+63.1579*EXP(-0.19*BP$58))/(Fperm_SI_Woolf2021!$E$9:$E$93-BP$58))*(BP$58-Fperm_SI_Woolf2021!$E$9:$E$93)/10))) + Fperm_SI_Woolf2021!$G$9:$G$93*EXP(-Fperm_SI_Woolf2021!$J$9:$J$93*$C84*IF(BP$58=Fperm_SI_Woolf2021!$E$9:$E$93,1,EXP(LN((1.1*(Fperm_SI_Woolf2021!$E$9:$E$93-BP$58)-63.1579*EXP(-0.19*Fperm_SI_Woolf2021!$E$9:$E$93)+63.1579*EXP(-0.19*BP$58))/(Fperm_SI_Woolf2021!$E$9:$E$93-BP$58))*(BP$58-Fperm_SI_Woolf2021!$E$9:$E$93)/10))) + Fperm_SI_Woolf2021!$H$9:$H$93*EXP(-Fperm_SI_Woolf2021!$K$9:$K$93*$C84*IF(BP$58=Fperm_SI_Woolf2021!$E$9:$E$93,1,EXP(LN((1.1*(Fperm_SI_Woolf2021!$E$9:$E$93-BP$58)-63.1579*EXP(-0.19*Fperm_SI_Woolf2021!$E$9:$E$93)+63.1579*EXP(-0.19*BP$58))/(Fperm_SI_Woolf2021!$E$9:$E$93-BP$58))*(BP$58-Fperm_SI_Woolf2021!$E$9:$E$93)/10))),Fperm_SI_Woolf2021!$D$9:$D$93)*BP$57+INTERCEPT(Fperm_SI_Woolf2021!$F$9:$F$93*EXP(-Fperm_SI_Woolf2021!$I$9:$I$93*$C84*IF(BP$58=Fperm_SI_Woolf2021!$E$9:$E$93,1,EXP(LN((1.1*(Fperm_SI_Woolf2021!$E$9:$E$93-BP$58)-63.1579*EXP(-0.19*Fperm_SI_Woolf2021!$E$9:$E$93)+63.1579*EXP(-0.19*BP$58))/(Fperm_SI_Woolf2021!$E$9:$E$93-BP$58))*(BP$58-Fperm_SI_Woolf2021!$E$9:$E$93)/10))) + Fperm_SI_Woolf2021!$G$9:$G$93*EXP(-Fperm_SI_Woolf2021!$J$9:$J$93*$C84*IF(BP$58=Fperm_SI_Woolf2021!$E$9:$E$93,1,EXP(LN((1.1*(Fperm_SI_Woolf2021!$E$9:$E$93-BP$58)-63.1579*EXP(-0.19*Fperm_SI_Woolf2021!$E$9:$E$93)+63.1579*EXP(-0.19*BP$58))/(Fperm_SI_Woolf2021!$E$9:$E$93-BP$58))*(BP$58-Fperm_SI_Woolf2021!$E$9:$E$93)/10))) + Fperm_SI_Woolf2021!$H$9:$H$93*EXP(-Fperm_SI_Woolf2021!$K$9:$K$93*$C84*IF(BP$58=Fperm_SI_Woolf2021!$E$9:$E$93,1,EXP(LN((1.1*(Fperm_SI_Woolf2021!$E$9:$E$93-BP$58)-63.1579*EXP(-0.19*Fperm_SI_Woolf2021!$E$9:$E$93)+63.1579*EXP(-0.19*BP$58))/(Fperm_SI_Woolf2021!$E$9:$E$93-BP$58))*(BP$58-Fperm_SI_Woolf2021!$E$9:$E$93)/10))),Fperm_SI_Woolf2021!$D$9:$D$93))</f>
        <v>0.57617478724806714</v>
      </c>
      <c r="BQ84" s="51" cm="1">
        <f t="array" ref="BQ84">MIN(1,SLOPE(Fperm_SI_Woolf2021!$F$9:$F$93*EXP(-Fperm_SI_Woolf2021!$I$9:$I$93*$C84*IF(BQ$58=Fperm_SI_Woolf2021!$E$9:$E$93,1,EXP(LN((1.1*(Fperm_SI_Woolf2021!$E$9:$E$93-BQ$58)-63.1579*EXP(-0.19*Fperm_SI_Woolf2021!$E$9:$E$93)+63.1579*EXP(-0.19*BQ$58))/(Fperm_SI_Woolf2021!$E$9:$E$93-BQ$58))*(BQ$58-Fperm_SI_Woolf2021!$E$9:$E$93)/10))) + Fperm_SI_Woolf2021!$G$9:$G$93*EXP(-Fperm_SI_Woolf2021!$J$9:$J$93*$C84*IF(BQ$58=Fperm_SI_Woolf2021!$E$9:$E$93,1,EXP(LN((1.1*(Fperm_SI_Woolf2021!$E$9:$E$93-BQ$58)-63.1579*EXP(-0.19*Fperm_SI_Woolf2021!$E$9:$E$93)+63.1579*EXP(-0.19*BQ$58))/(Fperm_SI_Woolf2021!$E$9:$E$93-BQ$58))*(BQ$58-Fperm_SI_Woolf2021!$E$9:$E$93)/10))) + Fperm_SI_Woolf2021!$H$9:$H$93*EXP(-Fperm_SI_Woolf2021!$K$9:$K$93*$C84*IF(BQ$58=Fperm_SI_Woolf2021!$E$9:$E$93,1,EXP(LN((1.1*(Fperm_SI_Woolf2021!$E$9:$E$93-BQ$58)-63.1579*EXP(-0.19*Fperm_SI_Woolf2021!$E$9:$E$93)+63.1579*EXP(-0.19*BQ$58))/(Fperm_SI_Woolf2021!$E$9:$E$93-BQ$58))*(BQ$58-Fperm_SI_Woolf2021!$E$9:$E$93)/10))),Fperm_SI_Woolf2021!$D$9:$D$93)*BQ$57+INTERCEPT(Fperm_SI_Woolf2021!$F$9:$F$93*EXP(-Fperm_SI_Woolf2021!$I$9:$I$93*$C84*IF(BQ$58=Fperm_SI_Woolf2021!$E$9:$E$93,1,EXP(LN((1.1*(Fperm_SI_Woolf2021!$E$9:$E$93-BQ$58)-63.1579*EXP(-0.19*Fperm_SI_Woolf2021!$E$9:$E$93)+63.1579*EXP(-0.19*BQ$58))/(Fperm_SI_Woolf2021!$E$9:$E$93-BQ$58))*(BQ$58-Fperm_SI_Woolf2021!$E$9:$E$93)/10))) + Fperm_SI_Woolf2021!$G$9:$G$93*EXP(-Fperm_SI_Woolf2021!$J$9:$J$93*$C84*IF(BQ$58=Fperm_SI_Woolf2021!$E$9:$E$93,1,EXP(LN((1.1*(Fperm_SI_Woolf2021!$E$9:$E$93-BQ$58)-63.1579*EXP(-0.19*Fperm_SI_Woolf2021!$E$9:$E$93)+63.1579*EXP(-0.19*BQ$58))/(Fperm_SI_Woolf2021!$E$9:$E$93-BQ$58))*(BQ$58-Fperm_SI_Woolf2021!$E$9:$E$93)/10))) + Fperm_SI_Woolf2021!$H$9:$H$93*EXP(-Fperm_SI_Woolf2021!$K$9:$K$93*$C84*IF(BQ$58=Fperm_SI_Woolf2021!$E$9:$E$93,1,EXP(LN((1.1*(Fperm_SI_Woolf2021!$E$9:$E$93-BQ$58)-63.1579*EXP(-0.19*Fperm_SI_Woolf2021!$E$9:$E$93)+63.1579*EXP(-0.19*BQ$58))/(Fperm_SI_Woolf2021!$E$9:$E$93-BQ$58))*(BQ$58-Fperm_SI_Woolf2021!$E$9:$E$93)/10))),Fperm_SI_Woolf2021!$D$9:$D$93))</f>
        <v>0.54667376517344812</v>
      </c>
      <c r="BR84" s="51" cm="1">
        <f t="array" ref="BR84">MIN(1,SLOPE(Fperm_SI_Woolf2021!$F$9:$F$93*EXP(-Fperm_SI_Woolf2021!$I$9:$I$93*$C84*IF(BR$58=Fperm_SI_Woolf2021!$E$9:$E$93,1,EXP(LN((1.1*(Fperm_SI_Woolf2021!$E$9:$E$93-BR$58)-63.1579*EXP(-0.19*Fperm_SI_Woolf2021!$E$9:$E$93)+63.1579*EXP(-0.19*BR$58))/(Fperm_SI_Woolf2021!$E$9:$E$93-BR$58))*(BR$58-Fperm_SI_Woolf2021!$E$9:$E$93)/10))) + Fperm_SI_Woolf2021!$G$9:$G$93*EXP(-Fperm_SI_Woolf2021!$J$9:$J$93*$C84*IF(BR$58=Fperm_SI_Woolf2021!$E$9:$E$93,1,EXP(LN((1.1*(Fperm_SI_Woolf2021!$E$9:$E$93-BR$58)-63.1579*EXP(-0.19*Fperm_SI_Woolf2021!$E$9:$E$93)+63.1579*EXP(-0.19*BR$58))/(Fperm_SI_Woolf2021!$E$9:$E$93-BR$58))*(BR$58-Fperm_SI_Woolf2021!$E$9:$E$93)/10))) + Fperm_SI_Woolf2021!$H$9:$H$93*EXP(-Fperm_SI_Woolf2021!$K$9:$K$93*$C84*IF(BR$58=Fperm_SI_Woolf2021!$E$9:$E$93,1,EXP(LN((1.1*(Fperm_SI_Woolf2021!$E$9:$E$93-BR$58)-63.1579*EXP(-0.19*Fperm_SI_Woolf2021!$E$9:$E$93)+63.1579*EXP(-0.19*BR$58))/(Fperm_SI_Woolf2021!$E$9:$E$93-BR$58))*(BR$58-Fperm_SI_Woolf2021!$E$9:$E$93)/10))),Fperm_SI_Woolf2021!$D$9:$D$93)*BR$57+INTERCEPT(Fperm_SI_Woolf2021!$F$9:$F$93*EXP(-Fperm_SI_Woolf2021!$I$9:$I$93*$C84*IF(BR$58=Fperm_SI_Woolf2021!$E$9:$E$93,1,EXP(LN((1.1*(Fperm_SI_Woolf2021!$E$9:$E$93-BR$58)-63.1579*EXP(-0.19*Fperm_SI_Woolf2021!$E$9:$E$93)+63.1579*EXP(-0.19*BR$58))/(Fperm_SI_Woolf2021!$E$9:$E$93-BR$58))*(BR$58-Fperm_SI_Woolf2021!$E$9:$E$93)/10))) + Fperm_SI_Woolf2021!$G$9:$G$93*EXP(-Fperm_SI_Woolf2021!$J$9:$J$93*$C84*IF(BR$58=Fperm_SI_Woolf2021!$E$9:$E$93,1,EXP(LN((1.1*(Fperm_SI_Woolf2021!$E$9:$E$93-BR$58)-63.1579*EXP(-0.19*Fperm_SI_Woolf2021!$E$9:$E$93)+63.1579*EXP(-0.19*BR$58))/(Fperm_SI_Woolf2021!$E$9:$E$93-BR$58))*(BR$58-Fperm_SI_Woolf2021!$E$9:$E$93)/10))) + Fperm_SI_Woolf2021!$H$9:$H$93*EXP(-Fperm_SI_Woolf2021!$K$9:$K$93*$C84*IF(BR$58=Fperm_SI_Woolf2021!$E$9:$E$93,1,EXP(LN((1.1*(Fperm_SI_Woolf2021!$E$9:$E$93-BR$58)-63.1579*EXP(-0.19*Fperm_SI_Woolf2021!$E$9:$E$93)+63.1579*EXP(-0.19*BR$58))/(Fperm_SI_Woolf2021!$E$9:$E$93-BR$58))*(BR$58-Fperm_SI_Woolf2021!$E$9:$E$93)/10))),Fperm_SI_Woolf2021!$D$9:$D$93))</f>
        <v>0.51717274309882888</v>
      </c>
      <c r="BS84" s="51" cm="1">
        <f t="array" ref="BS84">MIN(1,SLOPE(Fperm_SI_Woolf2021!$F$9:$F$93*EXP(-Fperm_SI_Woolf2021!$I$9:$I$93*$C84*IF(BS$58=Fperm_SI_Woolf2021!$E$9:$E$93,1,EXP(LN((1.1*(Fperm_SI_Woolf2021!$E$9:$E$93-BS$58)-63.1579*EXP(-0.19*Fperm_SI_Woolf2021!$E$9:$E$93)+63.1579*EXP(-0.19*BS$58))/(Fperm_SI_Woolf2021!$E$9:$E$93-BS$58))*(BS$58-Fperm_SI_Woolf2021!$E$9:$E$93)/10))) + Fperm_SI_Woolf2021!$G$9:$G$93*EXP(-Fperm_SI_Woolf2021!$J$9:$J$93*$C84*IF(BS$58=Fperm_SI_Woolf2021!$E$9:$E$93,1,EXP(LN((1.1*(Fperm_SI_Woolf2021!$E$9:$E$93-BS$58)-63.1579*EXP(-0.19*Fperm_SI_Woolf2021!$E$9:$E$93)+63.1579*EXP(-0.19*BS$58))/(Fperm_SI_Woolf2021!$E$9:$E$93-BS$58))*(BS$58-Fperm_SI_Woolf2021!$E$9:$E$93)/10))) + Fperm_SI_Woolf2021!$H$9:$H$93*EXP(-Fperm_SI_Woolf2021!$K$9:$K$93*$C84*IF(BS$58=Fperm_SI_Woolf2021!$E$9:$E$93,1,EXP(LN((1.1*(Fperm_SI_Woolf2021!$E$9:$E$93-BS$58)-63.1579*EXP(-0.19*Fperm_SI_Woolf2021!$E$9:$E$93)+63.1579*EXP(-0.19*BS$58))/(Fperm_SI_Woolf2021!$E$9:$E$93-BS$58))*(BS$58-Fperm_SI_Woolf2021!$E$9:$E$93)/10))),Fperm_SI_Woolf2021!$D$9:$D$93)*BS$57+INTERCEPT(Fperm_SI_Woolf2021!$F$9:$F$93*EXP(-Fperm_SI_Woolf2021!$I$9:$I$93*$C84*IF(BS$58=Fperm_SI_Woolf2021!$E$9:$E$93,1,EXP(LN((1.1*(Fperm_SI_Woolf2021!$E$9:$E$93-BS$58)-63.1579*EXP(-0.19*Fperm_SI_Woolf2021!$E$9:$E$93)+63.1579*EXP(-0.19*BS$58))/(Fperm_SI_Woolf2021!$E$9:$E$93-BS$58))*(BS$58-Fperm_SI_Woolf2021!$E$9:$E$93)/10))) + Fperm_SI_Woolf2021!$G$9:$G$93*EXP(-Fperm_SI_Woolf2021!$J$9:$J$93*$C84*IF(BS$58=Fperm_SI_Woolf2021!$E$9:$E$93,1,EXP(LN((1.1*(Fperm_SI_Woolf2021!$E$9:$E$93-BS$58)-63.1579*EXP(-0.19*Fperm_SI_Woolf2021!$E$9:$E$93)+63.1579*EXP(-0.19*BS$58))/(Fperm_SI_Woolf2021!$E$9:$E$93-BS$58))*(BS$58-Fperm_SI_Woolf2021!$E$9:$E$93)/10))) + Fperm_SI_Woolf2021!$H$9:$H$93*EXP(-Fperm_SI_Woolf2021!$K$9:$K$93*$C84*IF(BS$58=Fperm_SI_Woolf2021!$E$9:$E$93,1,EXP(LN((1.1*(Fperm_SI_Woolf2021!$E$9:$E$93-BS$58)-63.1579*EXP(-0.19*Fperm_SI_Woolf2021!$E$9:$E$93)+63.1579*EXP(-0.19*BS$58))/(Fperm_SI_Woolf2021!$E$9:$E$93-BS$58))*(BS$58-Fperm_SI_Woolf2021!$E$9:$E$93)/10))),Fperm_SI_Woolf2021!$D$9:$D$93))</f>
        <v>0.4876717210242098</v>
      </c>
      <c r="BT84" s="51" cm="1">
        <f t="array" ref="BT84">MIN(1,SLOPE(Fperm_SI_Woolf2021!$F$9:$F$93*EXP(-Fperm_SI_Woolf2021!$I$9:$I$93*$C84*IF(BT$58=Fperm_SI_Woolf2021!$E$9:$E$93,1,EXP(LN((1.1*(Fperm_SI_Woolf2021!$E$9:$E$93-BT$58)-63.1579*EXP(-0.19*Fperm_SI_Woolf2021!$E$9:$E$93)+63.1579*EXP(-0.19*BT$58))/(Fperm_SI_Woolf2021!$E$9:$E$93-BT$58))*(BT$58-Fperm_SI_Woolf2021!$E$9:$E$93)/10))) + Fperm_SI_Woolf2021!$G$9:$G$93*EXP(-Fperm_SI_Woolf2021!$J$9:$J$93*$C84*IF(BT$58=Fperm_SI_Woolf2021!$E$9:$E$93,1,EXP(LN((1.1*(Fperm_SI_Woolf2021!$E$9:$E$93-BT$58)-63.1579*EXP(-0.19*Fperm_SI_Woolf2021!$E$9:$E$93)+63.1579*EXP(-0.19*BT$58))/(Fperm_SI_Woolf2021!$E$9:$E$93-BT$58))*(BT$58-Fperm_SI_Woolf2021!$E$9:$E$93)/10))) + Fperm_SI_Woolf2021!$H$9:$H$93*EXP(-Fperm_SI_Woolf2021!$K$9:$K$93*$C84*IF(BT$58=Fperm_SI_Woolf2021!$E$9:$E$93,1,EXP(LN((1.1*(Fperm_SI_Woolf2021!$E$9:$E$93-BT$58)-63.1579*EXP(-0.19*Fperm_SI_Woolf2021!$E$9:$E$93)+63.1579*EXP(-0.19*BT$58))/(Fperm_SI_Woolf2021!$E$9:$E$93-BT$58))*(BT$58-Fperm_SI_Woolf2021!$E$9:$E$93)/10))),Fperm_SI_Woolf2021!$D$9:$D$93)*BT$57+INTERCEPT(Fperm_SI_Woolf2021!$F$9:$F$93*EXP(-Fperm_SI_Woolf2021!$I$9:$I$93*$C84*IF(BT$58=Fperm_SI_Woolf2021!$E$9:$E$93,1,EXP(LN((1.1*(Fperm_SI_Woolf2021!$E$9:$E$93-BT$58)-63.1579*EXP(-0.19*Fperm_SI_Woolf2021!$E$9:$E$93)+63.1579*EXP(-0.19*BT$58))/(Fperm_SI_Woolf2021!$E$9:$E$93-BT$58))*(BT$58-Fperm_SI_Woolf2021!$E$9:$E$93)/10))) + Fperm_SI_Woolf2021!$G$9:$G$93*EXP(-Fperm_SI_Woolf2021!$J$9:$J$93*$C84*IF(BT$58=Fperm_SI_Woolf2021!$E$9:$E$93,1,EXP(LN((1.1*(Fperm_SI_Woolf2021!$E$9:$E$93-BT$58)-63.1579*EXP(-0.19*Fperm_SI_Woolf2021!$E$9:$E$93)+63.1579*EXP(-0.19*BT$58))/(Fperm_SI_Woolf2021!$E$9:$E$93-BT$58))*(BT$58-Fperm_SI_Woolf2021!$E$9:$E$93)/10))) + Fperm_SI_Woolf2021!$H$9:$H$93*EXP(-Fperm_SI_Woolf2021!$K$9:$K$93*$C84*IF(BT$58=Fperm_SI_Woolf2021!$E$9:$E$93,1,EXP(LN((1.1*(Fperm_SI_Woolf2021!$E$9:$E$93-BT$58)-63.1579*EXP(-0.19*Fperm_SI_Woolf2021!$E$9:$E$93)+63.1579*EXP(-0.19*BT$58))/(Fperm_SI_Woolf2021!$E$9:$E$93-BT$58))*(BT$58-Fperm_SI_Woolf2021!$E$9:$E$93)/10))),Fperm_SI_Woolf2021!$D$9:$D$93))</f>
        <v>0.45817069894959067</v>
      </c>
      <c r="BU84" s="51" cm="1">
        <f t="array" ref="BU84">MIN(1,SLOPE(Fperm_SI_Woolf2021!$F$9:$F$93*EXP(-Fperm_SI_Woolf2021!$I$9:$I$93*$C84*IF(BU$58=Fperm_SI_Woolf2021!$E$9:$E$93,1,EXP(LN((1.1*(Fperm_SI_Woolf2021!$E$9:$E$93-BU$58)-63.1579*EXP(-0.19*Fperm_SI_Woolf2021!$E$9:$E$93)+63.1579*EXP(-0.19*BU$58))/(Fperm_SI_Woolf2021!$E$9:$E$93-BU$58))*(BU$58-Fperm_SI_Woolf2021!$E$9:$E$93)/10))) + Fperm_SI_Woolf2021!$G$9:$G$93*EXP(-Fperm_SI_Woolf2021!$J$9:$J$93*$C84*IF(BU$58=Fperm_SI_Woolf2021!$E$9:$E$93,1,EXP(LN((1.1*(Fperm_SI_Woolf2021!$E$9:$E$93-BU$58)-63.1579*EXP(-0.19*Fperm_SI_Woolf2021!$E$9:$E$93)+63.1579*EXP(-0.19*BU$58))/(Fperm_SI_Woolf2021!$E$9:$E$93-BU$58))*(BU$58-Fperm_SI_Woolf2021!$E$9:$E$93)/10))) + Fperm_SI_Woolf2021!$H$9:$H$93*EXP(-Fperm_SI_Woolf2021!$K$9:$K$93*$C84*IF(BU$58=Fperm_SI_Woolf2021!$E$9:$E$93,1,EXP(LN((1.1*(Fperm_SI_Woolf2021!$E$9:$E$93-BU$58)-63.1579*EXP(-0.19*Fperm_SI_Woolf2021!$E$9:$E$93)+63.1579*EXP(-0.19*BU$58))/(Fperm_SI_Woolf2021!$E$9:$E$93-BU$58))*(BU$58-Fperm_SI_Woolf2021!$E$9:$E$93)/10))),Fperm_SI_Woolf2021!$D$9:$D$93)*BU$57+INTERCEPT(Fperm_SI_Woolf2021!$F$9:$F$93*EXP(-Fperm_SI_Woolf2021!$I$9:$I$93*$C84*IF(BU$58=Fperm_SI_Woolf2021!$E$9:$E$93,1,EXP(LN((1.1*(Fperm_SI_Woolf2021!$E$9:$E$93-BU$58)-63.1579*EXP(-0.19*Fperm_SI_Woolf2021!$E$9:$E$93)+63.1579*EXP(-0.19*BU$58))/(Fperm_SI_Woolf2021!$E$9:$E$93-BU$58))*(BU$58-Fperm_SI_Woolf2021!$E$9:$E$93)/10))) + Fperm_SI_Woolf2021!$G$9:$G$93*EXP(-Fperm_SI_Woolf2021!$J$9:$J$93*$C84*IF(BU$58=Fperm_SI_Woolf2021!$E$9:$E$93,1,EXP(LN((1.1*(Fperm_SI_Woolf2021!$E$9:$E$93-BU$58)-63.1579*EXP(-0.19*Fperm_SI_Woolf2021!$E$9:$E$93)+63.1579*EXP(-0.19*BU$58))/(Fperm_SI_Woolf2021!$E$9:$E$93-BU$58))*(BU$58-Fperm_SI_Woolf2021!$E$9:$E$93)/10))) + Fperm_SI_Woolf2021!$H$9:$H$93*EXP(-Fperm_SI_Woolf2021!$K$9:$K$93*$C84*IF(BU$58=Fperm_SI_Woolf2021!$E$9:$E$93,1,EXP(LN((1.1*(Fperm_SI_Woolf2021!$E$9:$E$93-BU$58)-63.1579*EXP(-0.19*Fperm_SI_Woolf2021!$E$9:$E$93)+63.1579*EXP(-0.19*BU$58))/(Fperm_SI_Woolf2021!$E$9:$E$93-BU$58))*(BU$58-Fperm_SI_Woolf2021!$E$9:$E$93)/10))),Fperm_SI_Woolf2021!$D$9:$D$93))</f>
        <v>0.42866967687497154</v>
      </c>
      <c r="BV84" s="51" cm="1">
        <f t="array" ref="BV84">MIN(1,SLOPE(Fperm_SI_Woolf2021!$F$9:$F$93*EXP(-Fperm_SI_Woolf2021!$I$9:$I$93*$C84*IF(BV$58=Fperm_SI_Woolf2021!$E$9:$E$93,1,EXP(LN((1.1*(Fperm_SI_Woolf2021!$E$9:$E$93-BV$58)-63.1579*EXP(-0.19*Fperm_SI_Woolf2021!$E$9:$E$93)+63.1579*EXP(-0.19*BV$58))/(Fperm_SI_Woolf2021!$E$9:$E$93-BV$58))*(BV$58-Fperm_SI_Woolf2021!$E$9:$E$93)/10))) + Fperm_SI_Woolf2021!$G$9:$G$93*EXP(-Fperm_SI_Woolf2021!$J$9:$J$93*$C84*IF(BV$58=Fperm_SI_Woolf2021!$E$9:$E$93,1,EXP(LN((1.1*(Fperm_SI_Woolf2021!$E$9:$E$93-BV$58)-63.1579*EXP(-0.19*Fperm_SI_Woolf2021!$E$9:$E$93)+63.1579*EXP(-0.19*BV$58))/(Fperm_SI_Woolf2021!$E$9:$E$93-BV$58))*(BV$58-Fperm_SI_Woolf2021!$E$9:$E$93)/10))) + Fperm_SI_Woolf2021!$H$9:$H$93*EXP(-Fperm_SI_Woolf2021!$K$9:$K$93*$C84*IF(BV$58=Fperm_SI_Woolf2021!$E$9:$E$93,1,EXP(LN((1.1*(Fperm_SI_Woolf2021!$E$9:$E$93-BV$58)-63.1579*EXP(-0.19*Fperm_SI_Woolf2021!$E$9:$E$93)+63.1579*EXP(-0.19*BV$58))/(Fperm_SI_Woolf2021!$E$9:$E$93-BV$58))*(BV$58-Fperm_SI_Woolf2021!$E$9:$E$93)/10))),Fperm_SI_Woolf2021!$D$9:$D$93)*BV$57+INTERCEPT(Fperm_SI_Woolf2021!$F$9:$F$93*EXP(-Fperm_SI_Woolf2021!$I$9:$I$93*$C84*IF(BV$58=Fperm_SI_Woolf2021!$E$9:$E$93,1,EXP(LN((1.1*(Fperm_SI_Woolf2021!$E$9:$E$93-BV$58)-63.1579*EXP(-0.19*Fperm_SI_Woolf2021!$E$9:$E$93)+63.1579*EXP(-0.19*BV$58))/(Fperm_SI_Woolf2021!$E$9:$E$93-BV$58))*(BV$58-Fperm_SI_Woolf2021!$E$9:$E$93)/10))) + Fperm_SI_Woolf2021!$G$9:$G$93*EXP(-Fperm_SI_Woolf2021!$J$9:$J$93*$C84*IF(BV$58=Fperm_SI_Woolf2021!$E$9:$E$93,1,EXP(LN((1.1*(Fperm_SI_Woolf2021!$E$9:$E$93-BV$58)-63.1579*EXP(-0.19*Fperm_SI_Woolf2021!$E$9:$E$93)+63.1579*EXP(-0.19*BV$58))/(Fperm_SI_Woolf2021!$E$9:$E$93-BV$58))*(BV$58-Fperm_SI_Woolf2021!$E$9:$E$93)/10))) + Fperm_SI_Woolf2021!$H$9:$H$93*EXP(-Fperm_SI_Woolf2021!$K$9:$K$93*$C84*IF(BV$58=Fperm_SI_Woolf2021!$E$9:$E$93,1,EXP(LN((1.1*(Fperm_SI_Woolf2021!$E$9:$E$93-BV$58)-63.1579*EXP(-0.19*Fperm_SI_Woolf2021!$E$9:$E$93)+63.1579*EXP(-0.19*BV$58))/(Fperm_SI_Woolf2021!$E$9:$E$93-BV$58))*(BV$58-Fperm_SI_Woolf2021!$E$9:$E$93)/10))),Fperm_SI_Woolf2021!$D$9:$D$93))</f>
        <v>0.39916865480035241</v>
      </c>
      <c r="BW84" s="51" cm="1">
        <f t="array" ref="BW84">MIN(1,SLOPE(Fperm_SI_Woolf2021!$F$9:$F$93*EXP(-Fperm_SI_Woolf2021!$I$9:$I$93*$C84*IF(BW$58=Fperm_SI_Woolf2021!$E$9:$E$93,1,EXP(LN((1.1*(Fperm_SI_Woolf2021!$E$9:$E$93-BW$58)-63.1579*EXP(-0.19*Fperm_SI_Woolf2021!$E$9:$E$93)+63.1579*EXP(-0.19*BW$58))/(Fperm_SI_Woolf2021!$E$9:$E$93-BW$58))*(BW$58-Fperm_SI_Woolf2021!$E$9:$E$93)/10))) + Fperm_SI_Woolf2021!$G$9:$G$93*EXP(-Fperm_SI_Woolf2021!$J$9:$J$93*$C84*IF(BW$58=Fperm_SI_Woolf2021!$E$9:$E$93,1,EXP(LN((1.1*(Fperm_SI_Woolf2021!$E$9:$E$93-BW$58)-63.1579*EXP(-0.19*Fperm_SI_Woolf2021!$E$9:$E$93)+63.1579*EXP(-0.19*BW$58))/(Fperm_SI_Woolf2021!$E$9:$E$93-BW$58))*(BW$58-Fperm_SI_Woolf2021!$E$9:$E$93)/10))) + Fperm_SI_Woolf2021!$H$9:$H$93*EXP(-Fperm_SI_Woolf2021!$K$9:$K$93*$C84*IF(BW$58=Fperm_SI_Woolf2021!$E$9:$E$93,1,EXP(LN((1.1*(Fperm_SI_Woolf2021!$E$9:$E$93-BW$58)-63.1579*EXP(-0.19*Fperm_SI_Woolf2021!$E$9:$E$93)+63.1579*EXP(-0.19*BW$58))/(Fperm_SI_Woolf2021!$E$9:$E$93-BW$58))*(BW$58-Fperm_SI_Woolf2021!$E$9:$E$93)/10))),Fperm_SI_Woolf2021!$D$9:$D$93)*BW$57+INTERCEPT(Fperm_SI_Woolf2021!$F$9:$F$93*EXP(-Fperm_SI_Woolf2021!$I$9:$I$93*$C84*IF(BW$58=Fperm_SI_Woolf2021!$E$9:$E$93,1,EXP(LN((1.1*(Fperm_SI_Woolf2021!$E$9:$E$93-BW$58)-63.1579*EXP(-0.19*Fperm_SI_Woolf2021!$E$9:$E$93)+63.1579*EXP(-0.19*BW$58))/(Fperm_SI_Woolf2021!$E$9:$E$93-BW$58))*(BW$58-Fperm_SI_Woolf2021!$E$9:$E$93)/10))) + Fperm_SI_Woolf2021!$G$9:$G$93*EXP(-Fperm_SI_Woolf2021!$J$9:$J$93*$C84*IF(BW$58=Fperm_SI_Woolf2021!$E$9:$E$93,1,EXP(LN((1.1*(Fperm_SI_Woolf2021!$E$9:$E$93-BW$58)-63.1579*EXP(-0.19*Fperm_SI_Woolf2021!$E$9:$E$93)+63.1579*EXP(-0.19*BW$58))/(Fperm_SI_Woolf2021!$E$9:$E$93-BW$58))*(BW$58-Fperm_SI_Woolf2021!$E$9:$E$93)/10))) + Fperm_SI_Woolf2021!$H$9:$H$93*EXP(-Fperm_SI_Woolf2021!$K$9:$K$93*$C84*IF(BW$58=Fperm_SI_Woolf2021!$E$9:$E$93,1,EXP(LN((1.1*(Fperm_SI_Woolf2021!$E$9:$E$93-BW$58)-63.1579*EXP(-0.19*Fperm_SI_Woolf2021!$E$9:$E$93)+63.1579*EXP(-0.19*BW$58))/(Fperm_SI_Woolf2021!$E$9:$E$93-BW$58))*(BW$58-Fperm_SI_Woolf2021!$E$9:$E$93)/10))),Fperm_SI_Woolf2021!$D$9:$D$93))</f>
        <v>0.36966763272573322</v>
      </c>
      <c r="BX84" s="51" cm="1">
        <f t="array" ref="BX84">MIN(1,SLOPE(Fperm_SI_Woolf2021!$F$9:$F$93*EXP(-Fperm_SI_Woolf2021!$I$9:$I$93*$C84*IF(BX$58=Fperm_SI_Woolf2021!$E$9:$E$93,1,EXP(LN((1.1*(Fperm_SI_Woolf2021!$E$9:$E$93-BX$58)-63.1579*EXP(-0.19*Fperm_SI_Woolf2021!$E$9:$E$93)+63.1579*EXP(-0.19*BX$58))/(Fperm_SI_Woolf2021!$E$9:$E$93-BX$58))*(BX$58-Fperm_SI_Woolf2021!$E$9:$E$93)/10))) + Fperm_SI_Woolf2021!$G$9:$G$93*EXP(-Fperm_SI_Woolf2021!$J$9:$J$93*$C84*IF(BX$58=Fperm_SI_Woolf2021!$E$9:$E$93,1,EXP(LN((1.1*(Fperm_SI_Woolf2021!$E$9:$E$93-BX$58)-63.1579*EXP(-0.19*Fperm_SI_Woolf2021!$E$9:$E$93)+63.1579*EXP(-0.19*BX$58))/(Fperm_SI_Woolf2021!$E$9:$E$93-BX$58))*(BX$58-Fperm_SI_Woolf2021!$E$9:$E$93)/10))) + Fperm_SI_Woolf2021!$H$9:$H$93*EXP(-Fperm_SI_Woolf2021!$K$9:$K$93*$C84*IF(BX$58=Fperm_SI_Woolf2021!$E$9:$E$93,1,EXP(LN((1.1*(Fperm_SI_Woolf2021!$E$9:$E$93-BX$58)-63.1579*EXP(-0.19*Fperm_SI_Woolf2021!$E$9:$E$93)+63.1579*EXP(-0.19*BX$58))/(Fperm_SI_Woolf2021!$E$9:$E$93-BX$58))*(BX$58-Fperm_SI_Woolf2021!$E$9:$E$93)/10))),Fperm_SI_Woolf2021!$D$9:$D$93)*BX$57+INTERCEPT(Fperm_SI_Woolf2021!$F$9:$F$93*EXP(-Fperm_SI_Woolf2021!$I$9:$I$93*$C84*IF(BX$58=Fperm_SI_Woolf2021!$E$9:$E$93,1,EXP(LN((1.1*(Fperm_SI_Woolf2021!$E$9:$E$93-BX$58)-63.1579*EXP(-0.19*Fperm_SI_Woolf2021!$E$9:$E$93)+63.1579*EXP(-0.19*BX$58))/(Fperm_SI_Woolf2021!$E$9:$E$93-BX$58))*(BX$58-Fperm_SI_Woolf2021!$E$9:$E$93)/10))) + Fperm_SI_Woolf2021!$G$9:$G$93*EXP(-Fperm_SI_Woolf2021!$J$9:$J$93*$C84*IF(BX$58=Fperm_SI_Woolf2021!$E$9:$E$93,1,EXP(LN((1.1*(Fperm_SI_Woolf2021!$E$9:$E$93-BX$58)-63.1579*EXP(-0.19*Fperm_SI_Woolf2021!$E$9:$E$93)+63.1579*EXP(-0.19*BX$58))/(Fperm_SI_Woolf2021!$E$9:$E$93-BX$58))*(BX$58-Fperm_SI_Woolf2021!$E$9:$E$93)/10))) + Fperm_SI_Woolf2021!$H$9:$H$93*EXP(-Fperm_SI_Woolf2021!$K$9:$K$93*$C84*IF(BX$58=Fperm_SI_Woolf2021!$E$9:$E$93,1,EXP(LN((1.1*(Fperm_SI_Woolf2021!$E$9:$E$93-BX$58)-63.1579*EXP(-0.19*Fperm_SI_Woolf2021!$E$9:$E$93)+63.1579*EXP(-0.19*BX$58))/(Fperm_SI_Woolf2021!$E$9:$E$93-BX$58))*(BX$58-Fperm_SI_Woolf2021!$E$9:$E$93)/10))),Fperm_SI_Woolf2021!$D$9:$D$93))</f>
        <v>0.34016661065111403</v>
      </c>
      <c r="BY84" s="51" cm="1">
        <f t="array" ref="BY84">MIN(1,SLOPE(Fperm_SI_Woolf2021!$F$9:$F$93*EXP(-Fperm_SI_Woolf2021!$I$9:$I$93*$C84*IF(BY$58=Fperm_SI_Woolf2021!$E$9:$E$93,1,EXP(LN((1.1*(Fperm_SI_Woolf2021!$E$9:$E$93-BY$58)-63.1579*EXP(-0.19*Fperm_SI_Woolf2021!$E$9:$E$93)+63.1579*EXP(-0.19*BY$58))/(Fperm_SI_Woolf2021!$E$9:$E$93-BY$58))*(BY$58-Fperm_SI_Woolf2021!$E$9:$E$93)/10))) + Fperm_SI_Woolf2021!$G$9:$G$93*EXP(-Fperm_SI_Woolf2021!$J$9:$J$93*$C84*IF(BY$58=Fperm_SI_Woolf2021!$E$9:$E$93,1,EXP(LN((1.1*(Fperm_SI_Woolf2021!$E$9:$E$93-BY$58)-63.1579*EXP(-0.19*Fperm_SI_Woolf2021!$E$9:$E$93)+63.1579*EXP(-0.19*BY$58))/(Fperm_SI_Woolf2021!$E$9:$E$93-BY$58))*(BY$58-Fperm_SI_Woolf2021!$E$9:$E$93)/10))) + Fperm_SI_Woolf2021!$H$9:$H$93*EXP(-Fperm_SI_Woolf2021!$K$9:$K$93*$C84*IF(BY$58=Fperm_SI_Woolf2021!$E$9:$E$93,1,EXP(LN((1.1*(Fperm_SI_Woolf2021!$E$9:$E$93-BY$58)-63.1579*EXP(-0.19*Fperm_SI_Woolf2021!$E$9:$E$93)+63.1579*EXP(-0.19*BY$58))/(Fperm_SI_Woolf2021!$E$9:$E$93-BY$58))*(BY$58-Fperm_SI_Woolf2021!$E$9:$E$93)/10))),Fperm_SI_Woolf2021!$D$9:$D$93)*BY$57+INTERCEPT(Fperm_SI_Woolf2021!$F$9:$F$93*EXP(-Fperm_SI_Woolf2021!$I$9:$I$93*$C84*IF(BY$58=Fperm_SI_Woolf2021!$E$9:$E$93,1,EXP(LN((1.1*(Fperm_SI_Woolf2021!$E$9:$E$93-BY$58)-63.1579*EXP(-0.19*Fperm_SI_Woolf2021!$E$9:$E$93)+63.1579*EXP(-0.19*BY$58))/(Fperm_SI_Woolf2021!$E$9:$E$93-BY$58))*(BY$58-Fperm_SI_Woolf2021!$E$9:$E$93)/10))) + Fperm_SI_Woolf2021!$G$9:$G$93*EXP(-Fperm_SI_Woolf2021!$J$9:$J$93*$C84*IF(BY$58=Fperm_SI_Woolf2021!$E$9:$E$93,1,EXP(LN((1.1*(Fperm_SI_Woolf2021!$E$9:$E$93-BY$58)-63.1579*EXP(-0.19*Fperm_SI_Woolf2021!$E$9:$E$93)+63.1579*EXP(-0.19*BY$58))/(Fperm_SI_Woolf2021!$E$9:$E$93-BY$58))*(BY$58-Fperm_SI_Woolf2021!$E$9:$E$93)/10))) + Fperm_SI_Woolf2021!$H$9:$H$93*EXP(-Fperm_SI_Woolf2021!$K$9:$K$93*$C84*IF(BY$58=Fperm_SI_Woolf2021!$E$9:$E$93,1,EXP(LN((1.1*(Fperm_SI_Woolf2021!$E$9:$E$93-BY$58)-63.1579*EXP(-0.19*Fperm_SI_Woolf2021!$E$9:$E$93)+63.1579*EXP(-0.19*BY$58))/(Fperm_SI_Woolf2021!$E$9:$E$93-BY$58))*(BY$58-Fperm_SI_Woolf2021!$E$9:$E$93)/10))),Fperm_SI_Woolf2021!$D$9:$D$93))</f>
        <v>0.31066558857649484</v>
      </c>
      <c r="BZ84" s="51" cm="1">
        <f t="array" ref="BZ84">MIN(1,SLOPE(Fperm_SI_Woolf2021!$F$9:$F$93*EXP(-Fperm_SI_Woolf2021!$I$9:$I$93*$C84*IF(BZ$58=Fperm_SI_Woolf2021!$E$9:$E$93,1,EXP(LN((1.1*(Fperm_SI_Woolf2021!$E$9:$E$93-BZ$58)-63.1579*EXP(-0.19*Fperm_SI_Woolf2021!$E$9:$E$93)+63.1579*EXP(-0.19*BZ$58))/(Fperm_SI_Woolf2021!$E$9:$E$93-BZ$58))*(BZ$58-Fperm_SI_Woolf2021!$E$9:$E$93)/10))) + Fperm_SI_Woolf2021!$G$9:$G$93*EXP(-Fperm_SI_Woolf2021!$J$9:$J$93*$C84*IF(BZ$58=Fperm_SI_Woolf2021!$E$9:$E$93,1,EXP(LN((1.1*(Fperm_SI_Woolf2021!$E$9:$E$93-BZ$58)-63.1579*EXP(-0.19*Fperm_SI_Woolf2021!$E$9:$E$93)+63.1579*EXP(-0.19*BZ$58))/(Fperm_SI_Woolf2021!$E$9:$E$93-BZ$58))*(BZ$58-Fperm_SI_Woolf2021!$E$9:$E$93)/10))) + Fperm_SI_Woolf2021!$H$9:$H$93*EXP(-Fperm_SI_Woolf2021!$K$9:$K$93*$C84*IF(BZ$58=Fperm_SI_Woolf2021!$E$9:$E$93,1,EXP(LN((1.1*(Fperm_SI_Woolf2021!$E$9:$E$93-BZ$58)-63.1579*EXP(-0.19*Fperm_SI_Woolf2021!$E$9:$E$93)+63.1579*EXP(-0.19*BZ$58))/(Fperm_SI_Woolf2021!$E$9:$E$93-BZ$58))*(BZ$58-Fperm_SI_Woolf2021!$E$9:$E$93)/10))),Fperm_SI_Woolf2021!$D$9:$D$93)*BZ$57+INTERCEPT(Fperm_SI_Woolf2021!$F$9:$F$93*EXP(-Fperm_SI_Woolf2021!$I$9:$I$93*$C84*IF(BZ$58=Fperm_SI_Woolf2021!$E$9:$E$93,1,EXP(LN((1.1*(Fperm_SI_Woolf2021!$E$9:$E$93-BZ$58)-63.1579*EXP(-0.19*Fperm_SI_Woolf2021!$E$9:$E$93)+63.1579*EXP(-0.19*BZ$58))/(Fperm_SI_Woolf2021!$E$9:$E$93-BZ$58))*(BZ$58-Fperm_SI_Woolf2021!$E$9:$E$93)/10))) + Fperm_SI_Woolf2021!$G$9:$G$93*EXP(-Fperm_SI_Woolf2021!$J$9:$J$93*$C84*IF(BZ$58=Fperm_SI_Woolf2021!$E$9:$E$93,1,EXP(LN((1.1*(Fperm_SI_Woolf2021!$E$9:$E$93-BZ$58)-63.1579*EXP(-0.19*Fperm_SI_Woolf2021!$E$9:$E$93)+63.1579*EXP(-0.19*BZ$58))/(Fperm_SI_Woolf2021!$E$9:$E$93-BZ$58))*(BZ$58-Fperm_SI_Woolf2021!$E$9:$E$93)/10))) + Fperm_SI_Woolf2021!$H$9:$H$93*EXP(-Fperm_SI_Woolf2021!$K$9:$K$93*$C84*IF(BZ$58=Fperm_SI_Woolf2021!$E$9:$E$93,1,EXP(LN((1.1*(Fperm_SI_Woolf2021!$E$9:$E$93-BZ$58)-63.1579*EXP(-0.19*Fperm_SI_Woolf2021!$E$9:$E$93)+63.1579*EXP(-0.19*BZ$58))/(Fperm_SI_Woolf2021!$E$9:$E$93-BZ$58))*(BZ$58-Fperm_SI_Woolf2021!$E$9:$E$93)/10))),Fperm_SI_Woolf2021!$D$9:$D$93))</f>
        <v>0.28116456650187571</v>
      </c>
    </row>
    <row r="85" spans="3:78" x14ac:dyDescent="0.2">
      <c r="C85" s="48">
        <v>250</v>
      </c>
      <c r="D85" s="51" cm="1">
        <f t="array" ref="D85">MIN(1,SLOPE(Fperm_SI_Woolf2021!$F$9:$F$93*EXP(-Fperm_SI_Woolf2021!$I$9:$I$93*$C85*IF(D$58=Fperm_SI_Woolf2021!$E$9:$E$93,1,EXP(LN((1.1*(Fperm_SI_Woolf2021!$E$9:$E$93-D$58)-63.1579*EXP(-0.19*Fperm_SI_Woolf2021!$E$9:$E$93)+63.1579*EXP(-0.19*D$58))/(Fperm_SI_Woolf2021!$E$9:$E$93-D$58))*(D$58-Fperm_SI_Woolf2021!$E$9:$E$93)/10))) + Fperm_SI_Woolf2021!$G$9:$G$93*EXP(-Fperm_SI_Woolf2021!$J$9:$J$93*$C85*IF(D$58=Fperm_SI_Woolf2021!$E$9:$E$93,1,EXP(LN((1.1*(Fperm_SI_Woolf2021!$E$9:$E$93-D$58)-63.1579*EXP(-0.19*Fperm_SI_Woolf2021!$E$9:$E$93)+63.1579*EXP(-0.19*D$58))/(Fperm_SI_Woolf2021!$E$9:$E$93-D$58))*(D$58-Fperm_SI_Woolf2021!$E$9:$E$93)/10))) + Fperm_SI_Woolf2021!$H$9:$H$93*EXP(-Fperm_SI_Woolf2021!$K$9:$K$93*$C85*IF(D$58=Fperm_SI_Woolf2021!$E$9:$E$93,1,EXP(LN((1.1*(Fperm_SI_Woolf2021!$E$9:$E$93-D$58)-63.1579*EXP(-0.19*Fperm_SI_Woolf2021!$E$9:$E$93)+63.1579*EXP(-0.19*D$58))/(Fperm_SI_Woolf2021!$E$9:$E$93-D$58))*(D$58-Fperm_SI_Woolf2021!$E$9:$E$93)/10))),Fperm_SI_Woolf2021!$D$9:$D$93)*D$57+INTERCEPT(Fperm_SI_Woolf2021!$F$9:$F$93*EXP(-Fperm_SI_Woolf2021!$I$9:$I$93*$C85*IF(D$58=Fperm_SI_Woolf2021!$E$9:$E$93,1,EXP(LN((1.1*(Fperm_SI_Woolf2021!$E$9:$E$93-D$58)-63.1579*EXP(-0.19*Fperm_SI_Woolf2021!$E$9:$E$93)+63.1579*EXP(-0.19*D$58))/(Fperm_SI_Woolf2021!$E$9:$E$93-D$58))*(D$58-Fperm_SI_Woolf2021!$E$9:$E$93)/10))) + Fperm_SI_Woolf2021!$G$9:$G$93*EXP(-Fperm_SI_Woolf2021!$J$9:$J$93*$C85*IF(D$58=Fperm_SI_Woolf2021!$E$9:$E$93,1,EXP(LN((1.1*(Fperm_SI_Woolf2021!$E$9:$E$93-D$58)-63.1579*EXP(-0.19*Fperm_SI_Woolf2021!$E$9:$E$93)+63.1579*EXP(-0.19*D$58))/(Fperm_SI_Woolf2021!$E$9:$E$93-D$58))*(D$58-Fperm_SI_Woolf2021!$E$9:$E$93)/10))) + Fperm_SI_Woolf2021!$H$9:$H$93*EXP(-Fperm_SI_Woolf2021!$K$9:$K$93*$C85*IF(D$58=Fperm_SI_Woolf2021!$E$9:$E$93,1,EXP(LN((1.1*(Fperm_SI_Woolf2021!$E$9:$E$93-D$58)-63.1579*EXP(-0.19*Fperm_SI_Woolf2021!$E$9:$E$93)+63.1579*EXP(-0.19*D$58))/(Fperm_SI_Woolf2021!$E$9:$E$93-D$58))*(D$58-Fperm_SI_Woolf2021!$E$9:$E$93)/10))),Fperm_SI_Woolf2021!$D$9:$D$93))</f>
        <v>1</v>
      </c>
      <c r="E85" s="51" cm="1">
        <f t="array" ref="E85">MIN(1,SLOPE(Fperm_SI_Woolf2021!$F$9:$F$93*EXP(-Fperm_SI_Woolf2021!$I$9:$I$93*$C85*IF(E$58=Fperm_SI_Woolf2021!$E$9:$E$93,1,EXP(LN((1.1*(Fperm_SI_Woolf2021!$E$9:$E$93-E$58)-63.1579*EXP(-0.19*Fperm_SI_Woolf2021!$E$9:$E$93)+63.1579*EXP(-0.19*E$58))/(Fperm_SI_Woolf2021!$E$9:$E$93-E$58))*(E$58-Fperm_SI_Woolf2021!$E$9:$E$93)/10))) + Fperm_SI_Woolf2021!$G$9:$G$93*EXP(-Fperm_SI_Woolf2021!$J$9:$J$93*$C85*IF(E$58=Fperm_SI_Woolf2021!$E$9:$E$93,1,EXP(LN((1.1*(Fperm_SI_Woolf2021!$E$9:$E$93-E$58)-63.1579*EXP(-0.19*Fperm_SI_Woolf2021!$E$9:$E$93)+63.1579*EXP(-0.19*E$58))/(Fperm_SI_Woolf2021!$E$9:$E$93-E$58))*(E$58-Fperm_SI_Woolf2021!$E$9:$E$93)/10))) + Fperm_SI_Woolf2021!$H$9:$H$93*EXP(-Fperm_SI_Woolf2021!$K$9:$K$93*$C85*IF(E$58=Fperm_SI_Woolf2021!$E$9:$E$93,1,EXP(LN((1.1*(Fperm_SI_Woolf2021!$E$9:$E$93-E$58)-63.1579*EXP(-0.19*Fperm_SI_Woolf2021!$E$9:$E$93)+63.1579*EXP(-0.19*E$58))/(Fperm_SI_Woolf2021!$E$9:$E$93-E$58))*(E$58-Fperm_SI_Woolf2021!$E$9:$E$93)/10))),Fperm_SI_Woolf2021!$D$9:$D$93)*E$57+INTERCEPT(Fperm_SI_Woolf2021!$F$9:$F$93*EXP(-Fperm_SI_Woolf2021!$I$9:$I$93*$C85*IF(E$58=Fperm_SI_Woolf2021!$E$9:$E$93,1,EXP(LN((1.1*(Fperm_SI_Woolf2021!$E$9:$E$93-E$58)-63.1579*EXP(-0.19*Fperm_SI_Woolf2021!$E$9:$E$93)+63.1579*EXP(-0.19*E$58))/(Fperm_SI_Woolf2021!$E$9:$E$93-E$58))*(E$58-Fperm_SI_Woolf2021!$E$9:$E$93)/10))) + Fperm_SI_Woolf2021!$G$9:$G$93*EXP(-Fperm_SI_Woolf2021!$J$9:$J$93*$C85*IF(E$58=Fperm_SI_Woolf2021!$E$9:$E$93,1,EXP(LN((1.1*(Fperm_SI_Woolf2021!$E$9:$E$93-E$58)-63.1579*EXP(-0.19*Fperm_SI_Woolf2021!$E$9:$E$93)+63.1579*EXP(-0.19*E$58))/(Fperm_SI_Woolf2021!$E$9:$E$93-E$58))*(E$58-Fperm_SI_Woolf2021!$E$9:$E$93)/10))) + Fperm_SI_Woolf2021!$H$9:$H$93*EXP(-Fperm_SI_Woolf2021!$K$9:$K$93*$C85*IF(E$58=Fperm_SI_Woolf2021!$E$9:$E$93,1,EXP(LN((1.1*(Fperm_SI_Woolf2021!$E$9:$E$93-E$58)-63.1579*EXP(-0.19*Fperm_SI_Woolf2021!$E$9:$E$93)+63.1579*EXP(-0.19*E$58))/(Fperm_SI_Woolf2021!$E$9:$E$93-E$58))*(E$58-Fperm_SI_Woolf2021!$E$9:$E$93)/10))),Fperm_SI_Woolf2021!$D$9:$D$93))</f>
        <v>1</v>
      </c>
      <c r="F85" s="51" cm="1">
        <f t="array" ref="F85">MIN(1,SLOPE(Fperm_SI_Woolf2021!$F$9:$F$93*EXP(-Fperm_SI_Woolf2021!$I$9:$I$93*$C85*IF(F$58=Fperm_SI_Woolf2021!$E$9:$E$93,1,EXP(LN((1.1*(Fperm_SI_Woolf2021!$E$9:$E$93-F$58)-63.1579*EXP(-0.19*Fperm_SI_Woolf2021!$E$9:$E$93)+63.1579*EXP(-0.19*F$58))/(Fperm_SI_Woolf2021!$E$9:$E$93-F$58))*(F$58-Fperm_SI_Woolf2021!$E$9:$E$93)/10))) + Fperm_SI_Woolf2021!$G$9:$G$93*EXP(-Fperm_SI_Woolf2021!$J$9:$J$93*$C85*IF(F$58=Fperm_SI_Woolf2021!$E$9:$E$93,1,EXP(LN((1.1*(Fperm_SI_Woolf2021!$E$9:$E$93-F$58)-63.1579*EXP(-0.19*Fperm_SI_Woolf2021!$E$9:$E$93)+63.1579*EXP(-0.19*F$58))/(Fperm_SI_Woolf2021!$E$9:$E$93-F$58))*(F$58-Fperm_SI_Woolf2021!$E$9:$E$93)/10))) + Fperm_SI_Woolf2021!$H$9:$H$93*EXP(-Fperm_SI_Woolf2021!$K$9:$K$93*$C85*IF(F$58=Fperm_SI_Woolf2021!$E$9:$E$93,1,EXP(LN((1.1*(Fperm_SI_Woolf2021!$E$9:$E$93-F$58)-63.1579*EXP(-0.19*Fperm_SI_Woolf2021!$E$9:$E$93)+63.1579*EXP(-0.19*F$58))/(Fperm_SI_Woolf2021!$E$9:$E$93-F$58))*(F$58-Fperm_SI_Woolf2021!$E$9:$E$93)/10))),Fperm_SI_Woolf2021!$D$9:$D$93)*F$57+INTERCEPT(Fperm_SI_Woolf2021!$F$9:$F$93*EXP(-Fperm_SI_Woolf2021!$I$9:$I$93*$C85*IF(F$58=Fperm_SI_Woolf2021!$E$9:$E$93,1,EXP(LN((1.1*(Fperm_SI_Woolf2021!$E$9:$E$93-F$58)-63.1579*EXP(-0.19*Fperm_SI_Woolf2021!$E$9:$E$93)+63.1579*EXP(-0.19*F$58))/(Fperm_SI_Woolf2021!$E$9:$E$93-F$58))*(F$58-Fperm_SI_Woolf2021!$E$9:$E$93)/10))) + Fperm_SI_Woolf2021!$G$9:$G$93*EXP(-Fperm_SI_Woolf2021!$J$9:$J$93*$C85*IF(F$58=Fperm_SI_Woolf2021!$E$9:$E$93,1,EXP(LN((1.1*(Fperm_SI_Woolf2021!$E$9:$E$93-F$58)-63.1579*EXP(-0.19*Fperm_SI_Woolf2021!$E$9:$E$93)+63.1579*EXP(-0.19*F$58))/(Fperm_SI_Woolf2021!$E$9:$E$93-F$58))*(F$58-Fperm_SI_Woolf2021!$E$9:$E$93)/10))) + Fperm_SI_Woolf2021!$H$9:$H$93*EXP(-Fperm_SI_Woolf2021!$K$9:$K$93*$C85*IF(F$58=Fperm_SI_Woolf2021!$E$9:$E$93,1,EXP(LN((1.1*(Fperm_SI_Woolf2021!$E$9:$E$93-F$58)-63.1579*EXP(-0.19*Fperm_SI_Woolf2021!$E$9:$E$93)+63.1579*EXP(-0.19*F$58))/(Fperm_SI_Woolf2021!$E$9:$E$93-F$58))*(F$58-Fperm_SI_Woolf2021!$E$9:$E$93)/10))),Fperm_SI_Woolf2021!$D$9:$D$93))</f>
        <v>1</v>
      </c>
      <c r="G85" s="51" cm="1">
        <f t="array" ref="G85">MIN(1,SLOPE(Fperm_SI_Woolf2021!$F$9:$F$93*EXP(-Fperm_SI_Woolf2021!$I$9:$I$93*$C85*IF(G$58=Fperm_SI_Woolf2021!$E$9:$E$93,1,EXP(LN((1.1*(Fperm_SI_Woolf2021!$E$9:$E$93-G$58)-63.1579*EXP(-0.19*Fperm_SI_Woolf2021!$E$9:$E$93)+63.1579*EXP(-0.19*G$58))/(Fperm_SI_Woolf2021!$E$9:$E$93-G$58))*(G$58-Fperm_SI_Woolf2021!$E$9:$E$93)/10))) + Fperm_SI_Woolf2021!$G$9:$G$93*EXP(-Fperm_SI_Woolf2021!$J$9:$J$93*$C85*IF(G$58=Fperm_SI_Woolf2021!$E$9:$E$93,1,EXP(LN((1.1*(Fperm_SI_Woolf2021!$E$9:$E$93-G$58)-63.1579*EXP(-0.19*Fperm_SI_Woolf2021!$E$9:$E$93)+63.1579*EXP(-0.19*G$58))/(Fperm_SI_Woolf2021!$E$9:$E$93-G$58))*(G$58-Fperm_SI_Woolf2021!$E$9:$E$93)/10))) + Fperm_SI_Woolf2021!$H$9:$H$93*EXP(-Fperm_SI_Woolf2021!$K$9:$K$93*$C85*IF(G$58=Fperm_SI_Woolf2021!$E$9:$E$93,1,EXP(LN((1.1*(Fperm_SI_Woolf2021!$E$9:$E$93-G$58)-63.1579*EXP(-0.19*Fperm_SI_Woolf2021!$E$9:$E$93)+63.1579*EXP(-0.19*G$58))/(Fperm_SI_Woolf2021!$E$9:$E$93-G$58))*(G$58-Fperm_SI_Woolf2021!$E$9:$E$93)/10))),Fperm_SI_Woolf2021!$D$9:$D$93)*G$57+INTERCEPT(Fperm_SI_Woolf2021!$F$9:$F$93*EXP(-Fperm_SI_Woolf2021!$I$9:$I$93*$C85*IF(G$58=Fperm_SI_Woolf2021!$E$9:$E$93,1,EXP(LN((1.1*(Fperm_SI_Woolf2021!$E$9:$E$93-G$58)-63.1579*EXP(-0.19*Fperm_SI_Woolf2021!$E$9:$E$93)+63.1579*EXP(-0.19*G$58))/(Fperm_SI_Woolf2021!$E$9:$E$93-G$58))*(G$58-Fperm_SI_Woolf2021!$E$9:$E$93)/10))) + Fperm_SI_Woolf2021!$G$9:$G$93*EXP(-Fperm_SI_Woolf2021!$J$9:$J$93*$C85*IF(G$58=Fperm_SI_Woolf2021!$E$9:$E$93,1,EXP(LN((1.1*(Fperm_SI_Woolf2021!$E$9:$E$93-G$58)-63.1579*EXP(-0.19*Fperm_SI_Woolf2021!$E$9:$E$93)+63.1579*EXP(-0.19*G$58))/(Fperm_SI_Woolf2021!$E$9:$E$93-G$58))*(G$58-Fperm_SI_Woolf2021!$E$9:$E$93)/10))) + Fperm_SI_Woolf2021!$H$9:$H$93*EXP(-Fperm_SI_Woolf2021!$K$9:$K$93*$C85*IF(G$58=Fperm_SI_Woolf2021!$E$9:$E$93,1,EXP(LN((1.1*(Fperm_SI_Woolf2021!$E$9:$E$93-G$58)-63.1579*EXP(-0.19*Fperm_SI_Woolf2021!$E$9:$E$93)+63.1579*EXP(-0.19*G$58))/(Fperm_SI_Woolf2021!$E$9:$E$93-G$58))*(G$58-Fperm_SI_Woolf2021!$E$9:$E$93)/10))),Fperm_SI_Woolf2021!$D$9:$D$93))</f>
        <v>0.97205801584314233</v>
      </c>
      <c r="H85" s="51" cm="1">
        <f t="array" ref="H85">MIN(1,SLOPE(Fperm_SI_Woolf2021!$F$9:$F$93*EXP(-Fperm_SI_Woolf2021!$I$9:$I$93*$C85*IF(H$58=Fperm_SI_Woolf2021!$E$9:$E$93,1,EXP(LN((1.1*(Fperm_SI_Woolf2021!$E$9:$E$93-H$58)-63.1579*EXP(-0.19*Fperm_SI_Woolf2021!$E$9:$E$93)+63.1579*EXP(-0.19*H$58))/(Fperm_SI_Woolf2021!$E$9:$E$93-H$58))*(H$58-Fperm_SI_Woolf2021!$E$9:$E$93)/10))) + Fperm_SI_Woolf2021!$G$9:$G$93*EXP(-Fperm_SI_Woolf2021!$J$9:$J$93*$C85*IF(H$58=Fperm_SI_Woolf2021!$E$9:$E$93,1,EXP(LN((1.1*(Fperm_SI_Woolf2021!$E$9:$E$93-H$58)-63.1579*EXP(-0.19*Fperm_SI_Woolf2021!$E$9:$E$93)+63.1579*EXP(-0.19*H$58))/(Fperm_SI_Woolf2021!$E$9:$E$93-H$58))*(H$58-Fperm_SI_Woolf2021!$E$9:$E$93)/10))) + Fperm_SI_Woolf2021!$H$9:$H$93*EXP(-Fperm_SI_Woolf2021!$K$9:$K$93*$C85*IF(H$58=Fperm_SI_Woolf2021!$E$9:$E$93,1,EXP(LN((1.1*(Fperm_SI_Woolf2021!$E$9:$E$93-H$58)-63.1579*EXP(-0.19*Fperm_SI_Woolf2021!$E$9:$E$93)+63.1579*EXP(-0.19*H$58))/(Fperm_SI_Woolf2021!$E$9:$E$93-H$58))*(H$58-Fperm_SI_Woolf2021!$E$9:$E$93)/10))),Fperm_SI_Woolf2021!$D$9:$D$93)*H$57+INTERCEPT(Fperm_SI_Woolf2021!$F$9:$F$93*EXP(-Fperm_SI_Woolf2021!$I$9:$I$93*$C85*IF(H$58=Fperm_SI_Woolf2021!$E$9:$E$93,1,EXP(LN((1.1*(Fperm_SI_Woolf2021!$E$9:$E$93-H$58)-63.1579*EXP(-0.19*Fperm_SI_Woolf2021!$E$9:$E$93)+63.1579*EXP(-0.19*H$58))/(Fperm_SI_Woolf2021!$E$9:$E$93-H$58))*(H$58-Fperm_SI_Woolf2021!$E$9:$E$93)/10))) + Fperm_SI_Woolf2021!$G$9:$G$93*EXP(-Fperm_SI_Woolf2021!$J$9:$J$93*$C85*IF(H$58=Fperm_SI_Woolf2021!$E$9:$E$93,1,EXP(LN((1.1*(Fperm_SI_Woolf2021!$E$9:$E$93-H$58)-63.1579*EXP(-0.19*Fperm_SI_Woolf2021!$E$9:$E$93)+63.1579*EXP(-0.19*H$58))/(Fperm_SI_Woolf2021!$E$9:$E$93-H$58))*(H$58-Fperm_SI_Woolf2021!$E$9:$E$93)/10))) + Fperm_SI_Woolf2021!$H$9:$H$93*EXP(-Fperm_SI_Woolf2021!$K$9:$K$93*$C85*IF(H$58=Fperm_SI_Woolf2021!$E$9:$E$93,1,EXP(LN((1.1*(Fperm_SI_Woolf2021!$E$9:$E$93-H$58)-63.1579*EXP(-0.19*Fperm_SI_Woolf2021!$E$9:$E$93)+63.1579*EXP(-0.19*H$58))/(Fperm_SI_Woolf2021!$E$9:$E$93-H$58))*(H$58-Fperm_SI_Woolf2021!$E$9:$E$93)/10))),Fperm_SI_Woolf2021!$D$9:$D$93))</f>
        <v>0.94244695943523094</v>
      </c>
      <c r="I85" s="51" cm="1">
        <f t="array" ref="I85">MIN(1,SLOPE(Fperm_SI_Woolf2021!$F$9:$F$93*EXP(-Fperm_SI_Woolf2021!$I$9:$I$93*$C85*IF(I$58=Fperm_SI_Woolf2021!$E$9:$E$93,1,EXP(LN((1.1*(Fperm_SI_Woolf2021!$E$9:$E$93-I$58)-63.1579*EXP(-0.19*Fperm_SI_Woolf2021!$E$9:$E$93)+63.1579*EXP(-0.19*I$58))/(Fperm_SI_Woolf2021!$E$9:$E$93-I$58))*(I$58-Fperm_SI_Woolf2021!$E$9:$E$93)/10))) + Fperm_SI_Woolf2021!$G$9:$G$93*EXP(-Fperm_SI_Woolf2021!$J$9:$J$93*$C85*IF(I$58=Fperm_SI_Woolf2021!$E$9:$E$93,1,EXP(LN((1.1*(Fperm_SI_Woolf2021!$E$9:$E$93-I$58)-63.1579*EXP(-0.19*Fperm_SI_Woolf2021!$E$9:$E$93)+63.1579*EXP(-0.19*I$58))/(Fperm_SI_Woolf2021!$E$9:$E$93-I$58))*(I$58-Fperm_SI_Woolf2021!$E$9:$E$93)/10))) + Fperm_SI_Woolf2021!$H$9:$H$93*EXP(-Fperm_SI_Woolf2021!$K$9:$K$93*$C85*IF(I$58=Fperm_SI_Woolf2021!$E$9:$E$93,1,EXP(LN((1.1*(Fperm_SI_Woolf2021!$E$9:$E$93-I$58)-63.1579*EXP(-0.19*Fperm_SI_Woolf2021!$E$9:$E$93)+63.1579*EXP(-0.19*I$58))/(Fperm_SI_Woolf2021!$E$9:$E$93-I$58))*(I$58-Fperm_SI_Woolf2021!$E$9:$E$93)/10))),Fperm_SI_Woolf2021!$D$9:$D$93)*I$57+INTERCEPT(Fperm_SI_Woolf2021!$F$9:$F$93*EXP(-Fperm_SI_Woolf2021!$I$9:$I$93*$C85*IF(I$58=Fperm_SI_Woolf2021!$E$9:$E$93,1,EXP(LN((1.1*(Fperm_SI_Woolf2021!$E$9:$E$93-I$58)-63.1579*EXP(-0.19*Fperm_SI_Woolf2021!$E$9:$E$93)+63.1579*EXP(-0.19*I$58))/(Fperm_SI_Woolf2021!$E$9:$E$93-I$58))*(I$58-Fperm_SI_Woolf2021!$E$9:$E$93)/10))) + Fperm_SI_Woolf2021!$G$9:$G$93*EXP(-Fperm_SI_Woolf2021!$J$9:$J$93*$C85*IF(I$58=Fperm_SI_Woolf2021!$E$9:$E$93,1,EXP(LN((1.1*(Fperm_SI_Woolf2021!$E$9:$E$93-I$58)-63.1579*EXP(-0.19*Fperm_SI_Woolf2021!$E$9:$E$93)+63.1579*EXP(-0.19*I$58))/(Fperm_SI_Woolf2021!$E$9:$E$93-I$58))*(I$58-Fperm_SI_Woolf2021!$E$9:$E$93)/10))) + Fperm_SI_Woolf2021!$H$9:$H$93*EXP(-Fperm_SI_Woolf2021!$K$9:$K$93*$C85*IF(I$58=Fperm_SI_Woolf2021!$E$9:$E$93,1,EXP(LN((1.1*(Fperm_SI_Woolf2021!$E$9:$E$93-I$58)-63.1579*EXP(-0.19*Fperm_SI_Woolf2021!$E$9:$E$93)+63.1579*EXP(-0.19*I$58))/(Fperm_SI_Woolf2021!$E$9:$E$93-I$58))*(I$58-Fperm_SI_Woolf2021!$E$9:$E$93)/10))),Fperm_SI_Woolf2021!$D$9:$D$93))</f>
        <v>0.91283590302731943</v>
      </c>
      <c r="J85" s="51" cm="1">
        <f t="array" ref="J85">MIN(1,SLOPE(Fperm_SI_Woolf2021!$F$9:$F$93*EXP(-Fperm_SI_Woolf2021!$I$9:$I$93*$C85*IF(J$58=Fperm_SI_Woolf2021!$E$9:$E$93,1,EXP(LN((1.1*(Fperm_SI_Woolf2021!$E$9:$E$93-J$58)-63.1579*EXP(-0.19*Fperm_SI_Woolf2021!$E$9:$E$93)+63.1579*EXP(-0.19*J$58))/(Fperm_SI_Woolf2021!$E$9:$E$93-J$58))*(J$58-Fperm_SI_Woolf2021!$E$9:$E$93)/10))) + Fperm_SI_Woolf2021!$G$9:$G$93*EXP(-Fperm_SI_Woolf2021!$J$9:$J$93*$C85*IF(J$58=Fperm_SI_Woolf2021!$E$9:$E$93,1,EXP(LN((1.1*(Fperm_SI_Woolf2021!$E$9:$E$93-J$58)-63.1579*EXP(-0.19*Fperm_SI_Woolf2021!$E$9:$E$93)+63.1579*EXP(-0.19*J$58))/(Fperm_SI_Woolf2021!$E$9:$E$93-J$58))*(J$58-Fperm_SI_Woolf2021!$E$9:$E$93)/10))) + Fperm_SI_Woolf2021!$H$9:$H$93*EXP(-Fperm_SI_Woolf2021!$K$9:$K$93*$C85*IF(J$58=Fperm_SI_Woolf2021!$E$9:$E$93,1,EXP(LN((1.1*(Fperm_SI_Woolf2021!$E$9:$E$93-J$58)-63.1579*EXP(-0.19*Fperm_SI_Woolf2021!$E$9:$E$93)+63.1579*EXP(-0.19*J$58))/(Fperm_SI_Woolf2021!$E$9:$E$93-J$58))*(J$58-Fperm_SI_Woolf2021!$E$9:$E$93)/10))),Fperm_SI_Woolf2021!$D$9:$D$93)*J$57+INTERCEPT(Fperm_SI_Woolf2021!$F$9:$F$93*EXP(-Fperm_SI_Woolf2021!$I$9:$I$93*$C85*IF(J$58=Fperm_SI_Woolf2021!$E$9:$E$93,1,EXP(LN((1.1*(Fperm_SI_Woolf2021!$E$9:$E$93-J$58)-63.1579*EXP(-0.19*Fperm_SI_Woolf2021!$E$9:$E$93)+63.1579*EXP(-0.19*J$58))/(Fperm_SI_Woolf2021!$E$9:$E$93-J$58))*(J$58-Fperm_SI_Woolf2021!$E$9:$E$93)/10))) + Fperm_SI_Woolf2021!$G$9:$G$93*EXP(-Fperm_SI_Woolf2021!$J$9:$J$93*$C85*IF(J$58=Fperm_SI_Woolf2021!$E$9:$E$93,1,EXP(LN((1.1*(Fperm_SI_Woolf2021!$E$9:$E$93-J$58)-63.1579*EXP(-0.19*Fperm_SI_Woolf2021!$E$9:$E$93)+63.1579*EXP(-0.19*J$58))/(Fperm_SI_Woolf2021!$E$9:$E$93-J$58))*(J$58-Fperm_SI_Woolf2021!$E$9:$E$93)/10))) + Fperm_SI_Woolf2021!$H$9:$H$93*EXP(-Fperm_SI_Woolf2021!$K$9:$K$93*$C85*IF(J$58=Fperm_SI_Woolf2021!$E$9:$E$93,1,EXP(LN((1.1*(Fperm_SI_Woolf2021!$E$9:$E$93-J$58)-63.1579*EXP(-0.19*Fperm_SI_Woolf2021!$E$9:$E$93)+63.1579*EXP(-0.19*J$58))/(Fperm_SI_Woolf2021!$E$9:$E$93-J$58))*(J$58-Fperm_SI_Woolf2021!$E$9:$E$93)/10))),Fperm_SI_Woolf2021!$D$9:$D$93))</f>
        <v>0.88322484661940792</v>
      </c>
      <c r="K85" s="51" cm="1">
        <f t="array" ref="K85">MIN(1,SLOPE(Fperm_SI_Woolf2021!$F$9:$F$93*EXP(-Fperm_SI_Woolf2021!$I$9:$I$93*$C85*IF(K$58=Fperm_SI_Woolf2021!$E$9:$E$93,1,EXP(LN((1.1*(Fperm_SI_Woolf2021!$E$9:$E$93-K$58)-63.1579*EXP(-0.19*Fperm_SI_Woolf2021!$E$9:$E$93)+63.1579*EXP(-0.19*K$58))/(Fperm_SI_Woolf2021!$E$9:$E$93-K$58))*(K$58-Fperm_SI_Woolf2021!$E$9:$E$93)/10))) + Fperm_SI_Woolf2021!$G$9:$G$93*EXP(-Fperm_SI_Woolf2021!$J$9:$J$93*$C85*IF(K$58=Fperm_SI_Woolf2021!$E$9:$E$93,1,EXP(LN((1.1*(Fperm_SI_Woolf2021!$E$9:$E$93-K$58)-63.1579*EXP(-0.19*Fperm_SI_Woolf2021!$E$9:$E$93)+63.1579*EXP(-0.19*K$58))/(Fperm_SI_Woolf2021!$E$9:$E$93-K$58))*(K$58-Fperm_SI_Woolf2021!$E$9:$E$93)/10))) + Fperm_SI_Woolf2021!$H$9:$H$93*EXP(-Fperm_SI_Woolf2021!$K$9:$K$93*$C85*IF(K$58=Fperm_SI_Woolf2021!$E$9:$E$93,1,EXP(LN((1.1*(Fperm_SI_Woolf2021!$E$9:$E$93-K$58)-63.1579*EXP(-0.19*Fperm_SI_Woolf2021!$E$9:$E$93)+63.1579*EXP(-0.19*K$58))/(Fperm_SI_Woolf2021!$E$9:$E$93-K$58))*(K$58-Fperm_SI_Woolf2021!$E$9:$E$93)/10))),Fperm_SI_Woolf2021!$D$9:$D$93)*K$57+INTERCEPT(Fperm_SI_Woolf2021!$F$9:$F$93*EXP(-Fperm_SI_Woolf2021!$I$9:$I$93*$C85*IF(K$58=Fperm_SI_Woolf2021!$E$9:$E$93,1,EXP(LN((1.1*(Fperm_SI_Woolf2021!$E$9:$E$93-K$58)-63.1579*EXP(-0.19*Fperm_SI_Woolf2021!$E$9:$E$93)+63.1579*EXP(-0.19*K$58))/(Fperm_SI_Woolf2021!$E$9:$E$93-K$58))*(K$58-Fperm_SI_Woolf2021!$E$9:$E$93)/10))) + Fperm_SI_Woolf2021!$G$9:$G$93*EXP(-Fperm_SI_Woolf2021!$J$9:$J$93*$C85*IF(K$58=Fperm_SI_Woolf2021!$E$9:$E$93,1,EXP(LN((1.1*(Fperm_SI_Woolf2021!$E$9:$E$93-K$58)-63.1579*EXP(-0.19*Fperm_SI_Woolf2021!$E$9:$E$93)+63.1579*EXP(-0.19*K$58))/(Fperm_SI_Woolf2021!$E$9:$E$93-K$58))*(K$58-Fperm_SI_Woolf2021!$E$9:$E$93)/10))) + Fperm_SI_Woolf2021!$H$9:$H$93*EXP(-Fperm_SI_Woolf2021!$K$9:$K$93*$C85*IF(K$58=Fperm_SI_Woolf2021!$E$9:$E$93,1,EXP(LN((1.1*(Fperm_SI_Woolf2021!$E$9:$E$93-K$58)-63.1579*EXP(-0.19*Fperm_SI_Woolf2021!$E$9:$E$93)+63.1579*EXP(-0.19*K$58))/(Fperm_SI_Woolf2021!$E$9:$E$93-K$58))*(K$58-Fperm_SI_Woolf2021!$E$9:$E$93)/10))),Fperm_SI_Woolf2021!$D$9:$D$93))</f>
        <v>0.85361379021149641</v>
      </c>
      <c r="L85" s="51" cm="1">
        <f t="array" ref="L85">MIN(1,SLOPE(Fperm_SI_Woolf2021!$F$9:$F$93*EXP(-Fperm_SI_Woolf2021!$I$9:$I$93*$C85*IF(L$58=Fperm_SI_Woolf2021!$E$9:$E$93,1,EXP(LN((1.1*(Fperm_SI_Woolf2021!$E$9:$E$93-L$58)-63.1579*EXP(-0.19*Fperm_SI_Woolf2021!$E$9:$E$93)+63.1579*EXP(-0.19*L$58))/(Fperm_SI_Woolf2021!$E$9:$E$93-L$58))*(L$58-Fperm_SI_Woolf2021!$E$9:$E$93)/10))) + Fperm_SI_Woolf2021!$G$9:$G$93*EXP(-Fperm_SI_Woolf2021!$J$9:$J$93*$C85*IF(L$58=Fperm_SI_Woolf2021!$E$9:$E$93,1,EXP(LN((1.1*(Fperm_SI_Woolf2021!$E$9:$E$93-L$58)-63.1579*EXP(-0.19*Fperm_SI_Woolf2021!$E$9:$E$93)+63.1579*EXP(-0.19*L$58))/(Fperm_SI_Woolf2021!$E$9:$E$93-L$58))*(L$58-Fperm_SI_Woolf2021!$E$9:$E$93)/10))) + Fperm_SI_Woolf2021!$H$9:$H$93*EXP(-Fperm_SI_Woolf2021!$K$9:$K$93*$C85*IF(L$58=Fperm_SI_Woolf2021!$E$9:$E$93,1,EXP(LN((1.1*(Fperm_SI_Woolf2021!$E$9:$E$93-L$58)-63.1579*EXP(-0.19*Fperm_SI_Woolf2021!$E$9:$E$93)+63.1579*EXP(-0.19*L$58))/(Fperm_SI_Woolf2021!$E$9:$E$93-L$58))*(L$58-Fperm_SI_Woolf2021!$E$9:$E$93)/10))),Fperm_SI_Woolf2021!$D$9:$D$93)*L$57+INTERCEPT(Fperm_SI_Woolf2021!$F$9:$F$93*EXP(-Fperm_SI_Woolf2021!$I$9:$I$93*$C85*IF(L$58=Fperm_SI_Woolf2021!$E$9:$E$93,1,EXP(LN((1.1*(Fperm_SI_Woolf2021!$E$9:$E$93-L$58)-63.1579*EXP(-0.19*Fperm_SI_Woolf2021!$E$9:$E$93)+63.1579*EXP(-0.19*L$58))/(Fperm_SI_Woolf2021!$E$9:$E$93-L$58))*(L$58-Fperm_SI_Woolf2021!$E$9:$E$93)/10))) + Fperm_SI_Woolf2021!$G$9:$G$93*EXP(-Fperm_SI_Woolf2021!$J$9:$J$93*$C85*IF(L$58=Fperm_SI_Woolf2021!$E$9:$E$93,1,EXP(LN((1.1*(Fperm_SI_Woolf2021!$E$9:$E$93-L$58)-63.1579*EXP(-0.19*Fperm_SI_Woolf2021!$E$9:$E$93)+63.1579*EXP(-0.19*L$58))/(Fperm_SI_Woolf2021!$E$9:$E$93-L$58))*(L$58-Fperm_SI_Woolf2021!$E$9:$E$93)/10))) + Fperm_SI_Woolf2021!$H$9:$H$93*EXP(-Fperm_SI_Woolf2021!$K$9:$K$93*$C85*IF(L$58=Fperm_SI_Woolf2021!$E$9:$E$93,1,EXP(LN((1.1*(Fperm_SI_Woolf2021!$E$9:$E$93-L$58)-63.1579*EXP(-0.19*Fperm_SI_Woolf2021!$E$9:$E$93)+63.1579*EXP(-0.19*L$58))/(Fperm_SI_Woolf2021!$E$9:$E$93-L$58))*(L$58-Fperm_SI_Woolf2021!$E$9:$E$93)/10))),Fperm_SI_Woolf2021!$D$9:$D$93))</f>
        <v>0.82400273380358502</v>
      </c>
      <c r="M85" s="51" cm="1">
        <f t="array" ref="M85">MIN(1,SLOPE(Fperm_SI_Woolf2021!$F$9:$F$93*EXP(-Fperm_SI_Woolf2021!$I$9:$I$93*$C85*IF(M$58=Fperm_SI_Woolf2021!$E$9:$E$93,1,EXP(LN((1.1*(Fperm_SI_Woolf2021!$E$9:$E$93-M$58)-63.1579*EXP(-0.19*Fperm_SI_Woolf2021!$E$9:$E$93)+63.1579*EXP(-0.19*M$58))/(Fperm_SI_Woolf2021!$E$9:$E$93-M$58))*(M$58-Fperm_SI_Woolf2021!$E$9:$E$93)/10))) + Fperm_SI_Woolf2021!$G$9:$G$93*EXP(-Fperm_SI_Woolf2021!$J$9:$J$93*$C85*IF(M$58=Fperm_SI_Woolf2021!$E$9:$E$93,1,EXP(LN((1.1*(Fperm_SI_Woolf2021!$E$9:$E$93-M$58)-63.1579*EXP(-0.19*Fperm_SI_Woolf2021!$E$9:$E$93)+63.1579*EXP(-0.19*M$58))/(Fperm_SI_Woolf2021!$E$9:$E$93-M$58))*(M$58-Fperm_SI_Woolf2021!$E$9:$E$93)/10))) + Fperm_SI_Woolf2021!$H$9:$H$93*EXP(-Fperm_SI_Woolf2021!$K$9:$K$93*$C85*IF(M$58=Fperm_SI_Woolf2021!$E$9:$E$93,1,EXP(LN((1.1*(Fperm_SI_Woolf2021!$E$9:$E$93-M$58)-63.1579*EXP(-0.19*Fperm_SI_Woolf2021!$E$9:$E$93)+63.1579*EXP(-0.19*M$58))/(Fperm_SI_Woolf2021!$E$9:$E$93-M$58))*(M$58-Fperm_SI_Woolf2021!$E$9:$E$93)/10))),Fperm_SI_Woolf2021!$D$9:$D$93)*M$57+INTERCEPT(Fperm_SI_Woolf2021!$F$9:$F$93*EXP(-Fperm_SI_Woolf2021!$I$9:$I$93*$C85*IF(M$58=Fperm_SI_Woolf2021!$E$9:$E$93,1,EXP(LN((1.1*(Fperm_SI_Woolf2021!$E$9:$E$93-M$58)-63.1579*EXP(-0.19*Fperm_SI_Woolf2021!$E$9:$E$93)+63.1579*EXP(-0.19*M$58))/(Fperm_SI_Woolf2021!$E$9:$E$93-M$58))*(M$58-Fperm_SI_Woolf2021!$E$9:$E$93)/10))) + Fperm_SI_Woolf2021!$G$9:$G$93*EXP(-Fperm_SI_Woolf2021!$J$9:$J$93*$C85*IF(M$58=Fperm_SI_Woolf2021!$E$9:$E$93,1,EXP(LN((1.1*(Fperm_SI_Woolf2021!$E$9:$E$93-M$58)-63.1579*EXP(-0.19*Fperm_SI_Woolf2021!$E$9:$E$93)+63.1579*EXP(-0.19*M$58))/(Fperm_SI_Woolf2021!$E$9:$E$93-M$58))*(M$58-Fperm_SI_Woolf2021!$E$9:$E$93)/10))) + Fperm_SI_Woolf2021!$H$9:$H$93*EXP(-Fperm_SI_Woolf2021!$K$9:$K$93*$C85*IF(M$58=Fperm_SI_Woolf2021!$E$9:$E$93,1,EXP(LN((1.1*(Fperm_SI_Woolf2021!$E$9:$E$93-M$58)-63.1579*EXP(-0.19*Fperm_SI_Woolf2021!$E$9:$E$93)+63.1579*EXP(-0.19*M$58))/(Fperm_SI_Woolf2021!$E$9:$E$93-M$58))*(M$58-Fperm_SI_Woolf2021!$E$9:$E$93)/10))),Fperm_SI_Woolf2021!$D$9:$D$93))</f>
        <v>0.79439167739567362</v>
      </c>
      <c r="N85" s="51" cm="1">
        <f t="array" ref="N85">MIN(1,SLOPE(Fperm_SI_Woolf2021!$F$9:$F$93*EXP(-Fperm_SI_Woolf2021!$I$9:$I$93*$C85*IF(N$58=Fperm_SI_Woolf2021!$E$9:$E$93,1,EXP(LN((1.1*(Fperm_SI_Woolf2021!$E$9:$E$93-N$58)-63.1579*EXP(-0.19*Fperm_SI_Woolf2021!$E$9:$E$93)+63.1579*EXP(-0.19*N$58))/(Fperm_SI_Woolf2021!$E$9:$E$93-N$58))*(N$58-Fperm_SI_Woolf2021!$E$9:$E$93)/10))) + Fperm_SI_Woolf2021!$G$9:$G$93*EXP(-Fperm_SI_Woolf2021!$J$9:$J$93*$C85*IF(N$58=Fperm_SI_Woolf2021!$E$9:$E$93,1,EXP(LN((1.1*(Fperm_SI_Woolf2021!$E$9:$E$93-N$58)-63.1579*EXP(-0.19*Fperm_SI_Woolf2021!$E$9:$E$93)+63.1579*EXP(-0.19*N$58))/(Fperm_SI_Woolf2021!$E$9:$E$93-N$58))*(N$58-Fperm_SI_Woolf2021!$E$9:$E$93)/10))) + Fperm_SI_Woolf2021!$H$9:$H$93*EXP(-Fperm_SI_Woolf2021!$K$9:$K$93*$C85*IF(N$58=Fperm_SI_Woolf2021!$E$9:$E$93,1,EXP(LN((1.1*(Fperm_SI_Woolf2021!$E$9:$E$93-N$58)-63.1579*EXP(-0.19*Fperm_SI_Woolf2021!$E$9:$E$93)+63.1579*EXP(-0.19*N$58))/(Fperm_SI_Woolf2021!$E$9:$E$93-N$58))*(N$58-Fperm_SI_Woolf2021!$E$9:$E$93)/10))),Fperm_SI_Woolf2021!$D$9:$D$93)*N$57+INTERCEPT(Fperm_SI_Woolf2021!$F$9:$F$93*EXP(-Fperm_SI_Woolf2021!$I$9:$I$93*$C85*IF(N$58=Fperm_SI_Woolf2021!$E$9:$E$93,1,EXP(LN((1.1*(Fperm_SI_Woolf2021!$E$9:$E$93-N$58)-63.1579*EXP(-0.19*Fperm_SI_Woolf2021!$E$9:$E$93)+63.1579*EXP(-0.19*N$58))/(Fperm_SI_Woolf2021!$E$9:$E$93-N$58))*(N$58-Fperm_SI_Woolf2021!$E$9:$E$93)/10))) + Fperm_SI_Woolf2021!$G$9:$G$93*EXP(-Fperm_SI_Woolf2021!$J$9:$J$93*$C85*IF(N$58=Fperm_SI_Woolf2021!$E$9:$E$93,1,EXP(LN((1.1*(Fperm_SI_Woolf2021!$E$9:$E$93-N$58)-63.1579*EXP(-0.19*Fperm_SI_Woolf2021!$E$9:$E$93)+63.1579*EXP(-0.19*N$58))/(Fperm_SI_Woolf2021!$E$9:$E$93-N$58))*(N$58-Fperm_SI_Woolf2021!$E$9:$E$93)/10))) + Fperm_SI_Woolf2021!$H$9:$H$93*EXP(-Fperm_SI_Woolf2021!$K$9:$K$93*$C85*IF(N$58=Fperm_SI_Woolf2021!$E$9:$E$93,1,EXP(LN((1.1*(Fperm_SI_Woolf2021!$E$9:$E$93-N$58)-63.1579*EXP(-0.19*Fperm_SI_Woolf2021!$E$9:$E$93)+63.1579*EXP(-0.19*N$58))/(Fperm_SI_Woolf2021!$E$9:$E$93-N$58))*(N$58-Fperm_SI_Woolf2021!$E$9:$E$93)/10))),Fperm_SI_Woolf2021!$D$9:$D$93))</f>
        <v>0.76478062098776212</v>
      </c>
      <c r="O85" s="51" cm="1">
        <f t="array" ref="O85">MIN(1,SLOPE(Fperm_SI_Woolf2021!$F$9:$F$93*EXP(-Fperm_SI_Woolf2021!$I$9:$I$93*$C85*IF(O$58=Fperm_SI_Woolf2021!$E$9:$E$93,1,EXP(LN((1.1*(Fperm_SI_Woolf2021!$E$9:$E$93-O$58)-63.1579*EXP(-0.19*Fperm_SI_Woolf2021!$E$9:$E$93)+63.1579*EXP(-0.19*O$58))/(Fperm_SI_Woolf2021!$E$9:$E$93-O$58))*(O$58-Fperm_SI_Woolf2021!$E$9:$E$93)/10))) + Fperm_SI_Woolf2021!$G$9:$G$93*EXP(-Fperm_SI_Woolf2021!$J$9:$J$93*$C85*IF(O$58=Fperm_SI_Woolf2021!$E$9:$E$93,1,EXP(LN((1.1*(Fperm_SI_Woolf2021!$E$9:$E$93-O$58)-63.1579*EXP(-0.19*Fperm_SI_Woolf2021!$E$9:$E$93)+63.1579*EXP(-0.19*O$58))/(Fperm_SI_Woolf2021!$E$9:$E$93-O$58))*(O$58-Fperm_SI_Woolf2021!$E$9:$E$93)/10))) + Fperm_SI_Woolf2021!$H$9:$H$93*EXP(-Fperm_SI_Woolf2021!$K$9:$K$93*$C85*IF(O$58=Fperm_SI_Woolf2021!$E$9:$E$93,1,EXP(LN((1.1*(Fperm_SI_Woolf2021!$E$9:$E$93-O$58)-63.1579*EXP(-0.19*Fperm_SI_Woolf2021!$E$9:$E$93)+63.1579*EXP(-0.19*O$58))/(Fperm_SI_Woolf2021!$E$9:$E$93-O$58))*(O$58-Fperm_SI_Woolf2021!$E$9:$E$93)/10))),Fperm_SI_Woolf2021!$D$9:$D$93)*O$57+INTERCEPT(Fperm_SI_Woolf2021!$F$9:$F$93*EXP(-Fperm_SI_Woolf2021!$I$9:$I$93*$C85*IF(O$58=Fperm_SI_Woolf2021!$E$9:$E$93,1,EXP(LN((1.1*(Fperm_SI_Woolf2021!$E$9:$E$93-O$58)-63.1579*EXP(-0.19*Fperm_SI_Woolf2021!$E$9:$E$93)+63.1579*EXP(-0.19*O$58))/(Fperm_SI_Woolf2021!$E$9:$E$93-O$58))*(O$58-Fperm_SI_Woolf2021!$E$9:$E$93)/10))) + Fperm_SI_Woolf2021!$G$9:$G$93*EXP(-Fperm_SI_Woolf2021!$J$9:$J$93*$C85*IF(O$58=Fperm_SI_Woolf2021!$E$9:$E$93,1,EXP(LN((1.1*(Fperm_SI_Woolf2021!$E$9:$E$93-O$58)-63.1579*EXP(-0.19*Fperm_SI_Woolf2021!$E$9:$E$93)+63.1579*EXP(-0.19*O$58))/(Fperm_SI_Woolf2021!$E$9:$E$93-O$58))*(O$58-Fperm_SI_Woolf2021!$E$9:$E$93)/10))) + Fperm_SI_Woolf2021!$H$9:$H$93*EXP(-Fperm_SI_Woolf2021!$K$9:$K$93*$C85*IF(O$58=Fperm_SI_Woolf2021!$E$9:$E$93,1,EXP(LN((1.1*(Fperm_SI_Woolf2021!$E$9:$E$93-O$58)-63.1579*EXP(-0.19*Fperm_SI_Woolf2021!$E$9:$E$93)+63.1579*EXP(-0.19*O$58))/(Fperm_SI_Woolf2021!$E$9:$E$93-O$58))*(O$58-Fperm_SI_Woolf2021!$E$9:$E$93)/10))),Fperm_SI_Woolf2021!$D$9:$D$93))</f>
        <v>0.73516956457985061</v>
      </c>
      <c r="P85" s="51" cm="1">
        <f t="array" ref="P85">MIN(1,SLOPE(Fperm_SI_Woolf2021!$F$9:$F$93*EXP(-Fperm_SI_Woolf2021!$I$9:$I$93*$C85*IF(P$58=Fperm_SI_Woolf2021!$E$9:$E$93,1,EXP(LN((1.1*(Fperm_SI_Woolf2021!$E$9:$E$93-P$58)-63.1579*EXP(-0.19*Fperm_SI_Woolf2021!$E$9:$E$93)+63.1579*EXP(-0.19*P$58))/(Fperm_SI_Woolf2021!$E$9:$E$93-P$58))*(P$58-Fperm_SI_Woolf2021!$E$9:$E$93)/10))) + Fperm_SI_Woolf2021!$G$9:$G$93*EXP(-Fperm_SI_Woolf2021!$J$9:$J$93*$C85*IF(P$58=Fperm_SI_Woolf2021!$E$9:$E$93,1,EXP(LN((1.1*(Fperm_SI_Woolf2021!$E$9:$E$93-P$58)-63.1579*EXP(-0.19*Fperm_SI_Woolf2021!$E$9:$E$93)+63.1579*EXP(-0.19*P$58))/(Fperm_SI_Woolf2021!$E$9:$E$93-P$58))*(P$58-Fperm_SI_Woolf2021!$E$9:$E$93)/10))) + Fperm_SI_Woolf2021!$H$9:$H$93*EXP(-Fperm_SI_Woolf2021!$K$9:$K$93*$C85*IF(P$58=Fperm_SI_Woolf2021!$E$9:$E$93,1,EXP(LN((1.1*(Fperm_SI_Woolf2021!$E$9:$E$93-P$58)-63.1579*EXP(-0.19*Fperm_SI_Woolf2021!$E$9:$E$93)+63.1579*EXP(-0.19*P$58))/(Fperm_SI_Woolf2021!$E$9:$E$93-P$58))*(P$58-Fperm_SI_Woolf2021!$E$9:$E$93)/10))),Fperm_SI_Woolf2021!$D$9:$D$93)*P$57+INTERCEPT(Fperm_SI_Woolf2021!$F$9:$F$93*EXP(-Fperm_SI_Woolf2021!$I$9:$I$93*$C85*IF(P$58=Fperm_SI_Woolf2021!$E$9:$E$93,1,EXP(LN((1.1*(Fperm_SI_Woolf2021!$E$9:$E$93-P$58)-63.1579*EXP(-0.19*Fperm_SI_Woolf2021!$E$9:$E$93)+63.1579*EXP(-0.19*P$58))/(Fperm_SI_Woolf2021!$E$9:$E$93-P$58))*(P$58-Fperm_SI_Woolf2021!$E$9:$E$93)/10))) + Fperm_SI_Woolf2021!$G$9:$G$93*EXP(-Fperm_SI_Woolf2021!$J$9:$J$93*$C85*IF(P$58=Fperm_SI_Woolf2021!$E$9:$E$93,1,EXP(LN((1.1*(Fperm_SI_Woolf2021!$E$9:$E$93-P$58)-63.1579*EXP(-0.19*Fperm_SI_Woolf2021!$E$9:$E$93)+63.1579*EXP(-0.19*P$58))/(Fperm_SI_Woolf2021!$E$9:$E$93-P$58))*(P$58-Fperm_SI_Woolf2021!$E$9:$E$93)/10))) + Fperm_SI_Woolf2021!$H$9:$H$93*EXP(-Fperm_SI_Woolf2021!$K$9:$K$93*$C85*IF(P$58=Fperm_SI_Woolf2021!$E$9:$E$93,1,EXP(LN((1.1*(Fperm_SI_Woolf2021!$E$9:$E$93-P$58)-63.1579*EXP(-0.19*Fperm_SI_Woolf2021!$E$9:$E$93)+63.1579*EXP(-0.19*P$58))/(Fperm_SI_Woolf2021!$E$9:$E$93-P$58))*(P$58-Fperm_SI_Woolf2021!$E$9:$E$93)/10))),Fperm_SI_Woolf2021!$D$9:$D$93))</f>
        <v>0.7055585081719391</v>
      </c>
      <c r="Q85" s="51" cm="1">
        <f t="array" ref="Q85">MIN(1,SLOPE(Fperm_SI_Woolf2021!$F$9:$F$93*EXP(-Fperm_SI_Woolf2021!$I$9:$I$93*$C85*IF(Q$58=Fperm_SI_Woolf2021!$E$9:$E$93,1,EXP(LN((1.1*(Fperm_SI_Woolf2021!$E$9:$E$93-Q$58)-63.1579*EXP(-0.19*Fperm_SI_Woolf2021!$E$9:$E$93)+63.1579*EXP(-0.19*Q$58))/(Fperm_SI_Woolf2021!$E$9:$E$93-Q$58))*(Q$58-Fperm_SI_Woolf2021!$E$9:$E$93)/10))) + Fperm_SI_Woolf2021!$G$9:$G$93*EXP(-Fperm_SI_Woolf2021!$J$9:$J$93*$C85*IF(Q$58=Fperm_SI_Woolf2021!$E$9:$E$93,1,EXP(LN((1.1*(Fperm_SI_Woolf2021!$E$9:$E$93-Q$58)-63.1579*EXP(-0.19*Fperm_SI_Woolf2021!$E$9:$E$93)+63.1579*EXP(-0.19*Q$58))/(Fperm_SI_Woolf2021!$E$9:$E$93-Q$58))*(Q$58-Fperm_SI_Woolf2021!$E$9:$E$93)/10))) + Fperm_SI_Woolf2021!$H$9:$H$93*EXP(-Fperm_SI_Woolf2021!$K$9:$K$93*$C85*IF(Q$58=Fperm_SI_Woolf2021!$E$9:$E$93,1,EXP(LN((1.1*(Fperm_SI_Woolf2021!$E$9:$E$93-Q$58)-63.1579*EXP(-0.19*Fperm_SI_Woolf2021!$E$9:$E$93)+63.1579*EXP(-0.19*Q$58))/(Fperm_SI_Woolf2021!$E$9:$E$93-Q$58))*(Q$58-Fperm_SI_Woolf2021!$E$9:$E$93)/10))),Fperm_SI_Woolf2021!$D$9:$D$93)*Q$57+INTERCEPT(Fperm_SI_Woolf2021!$F$9:$F$93*EXP(-Fperm_SI_Woolf2021!$I$9:$I$93*$C85*IF(Q$58=Fperm_SI_Woolf2021!$E$9:$E$93,1,EXP(LN((1.1*(Fperm_SI_Woolf2021!$E$9:$E$93-Q$58)-63.1579*EXP(-0.19*Fperm_SI_Woolf2021!$E$9:$E$93)+63.1579*EXP(-0.19*Q$58))/(Fperm_SI_Woolf2021!$E$9:$E$93-Q$58))*(Q$58-Fperm_SI_Woolf2021!$E$9:$E$93)/10))) + Fperm_SI_Woolf2021!$G$9:$G$93*EXP(-Fperm_SI_Woolf2021!$J$9:$J$93*$C85*IF(Q$58=Fperm_SI_Woolf2021!$E$9:$E$93,1,EXP(LN((1.1*(Fperm_SI_Woolf2021!$E$9:$E$93-Q$58)-63.1579*EXP(-0.19*Fperm_SI_Woolf2021!$E$9:$E$93)+63.1579*EXP(-0.19*Q$58))/(Fperm_SI_Woolf2021!$E$9:$E$93-Q$58))*(Q$58-Fperm_SI_Woolf2021!$E$9:$E$93)/10))) + Fperm_SI_Woolf2021!$H$9:$H$93*EXP(-Fperm_SI_Woolf2021!$K$9:$K$93*$C85*IF(Q$58=Fperm_SI_Woolf2021!$E$9:$E$93,1,EXP(LN((1.1*(Fperm_SI_Woolf2021!$E$9:$E$93-Q$58)-63.1579*EXP(-0.19*Fperm_SI_Woolf2021!$E$9:$E$93)+63.1579*EXP(-0.19*Q$58))/(Fperm_SI_Woolf2021!$E$9:$E$93-Q$58))*(Q$58-Fperm_SI_Woolf2021!$E$9:$E$93)/10))),Fperm_SI_Woolf2021!$D$9:$D$93))</f>
        <v>0.6759474517640276</v>
      </c>
      <c r="R85" s="51" cm="1">
        <f t="array" ref="R85">MIN(1,SLOPE(Fperm_SI_Woolf2021!$F$9:$F$93*EXP(-Fperm_SI_Woolf2021!$I$9:$I$93*$C85*IF(R$58=Fperm_SI_Woolf2021!$E$9:$E$93,1,EXP(LN((1.1*(Fperm_SI_Woolf2021!$E$9:$E$93-R$58)-63.1579*EXP(-0.19*Fperm_SI_Woolf2021!$E$9:$E$93)+63.1579*EXP(-0.19*R$58))/(Fperm_SI_Woolf2021!$E$9:$E$93-R$58))*(R$58-Fperm_SI_Woolf2021!$E$9:$E$93)/10))) + Fperm_SI_Woolf2021!$G$9:$G$93*EXP(-Fperm_SI_Woolf2021!$J$9:$J$93*$C85*IF(R$58=Fperm_SI_Woolf2021!$E$9:$E$93,1,EXP(LN((1.1*(Fperm_SI_Woolf2021!$E$9:$E$93-R$58)-63.1579*EXP(-0.19*Fperm_SI_Woolf2021!$E$9:$E$93)+63.1579*EXP(-0.19*R$58))/(Fperm_SI_Woolf2021!$E$9:$E$93-R$58))*(R$58-Fperm_SI_Woolf2021!$E$9:$E$93)/10))) + Fperm_SI_Woolf2021!$H$9:$H$93*EXP(-Fperm_SI_Woolf2021!$K$9:$K$93*$C85*IF(R$58=Fperm_SI_Woolf2021!$E$9:$E$93,1,EXP(LN((1.1*(Fperm_SI_Woolf2021!$E$9:$E$93-R$58)-63.1579*EXP(-0.19*Fperm_SI_Woolf2021!$E$9:$E$93)+63.1579*EXP(-0.19*R$58))/(Fperm_SI_Woolf2021!$E$9:$E$93-R$58))*(R$58-Fperm_SI_Woolf2021!$E$9:$E$93)/10))),Fperm_SI_Woolf2021!$D$9:$D$93)*R$57+INTERCEPT(Fperm_SI_Woolf2021!$F$9:$F$93*EXP(-Fperm_SI_Woolf2021!$I$9:$I$93*$C85*IF(R$58=Fperm_SI_Woolf2021!$E$9:$E$93,1,EXP(LN((1.1*(Fperm_SI_Woolf2021!$E$9:$E$93-R$58)-63.1579*EXP(-0.19*Fperm_SI_Woolf2021!$E$9:$E$93)+63.1579*EXP(-0.19*R$58))/(Fperm_SI_Woolf2021!$E$9:$E$93-R$58))*(R$58-Fperm_SI_Woolf2021!$E$9:$E$93)/10))) + Fperm_SI_Woolf2021!$G$9:$G$93*EXP(-Fperm_SI_Woolf2021!$J$9:$J$93*$C85*IF(R$58=Fperm_SI_Woolf2021!$E$9:$E$93,1,EXP(LN((1.1*(Fperm_SI_Woolf2021!$E$9:$E$93-R$58)-63.1579*EXP(-0.19*Fperm_SI_Woolf2021!$E$9:$E$93)+63.1579*EXP(-0.19*R$58))/(Fperm_SI_Woolf2021!$E$9:$E$93-R$58))*(R$58-Fperm_SI_Woolf2021!$E$9:$E$93)/10))) + Fperm_SI_Woolf2021!$H$9:$H$93*EXP(-Fperm_SI_Woolf2021!$K$9:$K$93*$C85*IF(R$58=Fperm_SI_Woolf2021!$E$9:$E$93,1,EXP(LN((1.1*(Fperm_SI_Woolf2021!$E$9:$E$93-R$58)-63.1579*EXP(-0.19*Fperm_SI_Woolf2021!$E$9:$E$93)+63.1579*EXP(-0.19*R$58))/(Fperm_SI_Woolf2021!$E$9:$E$93-R$58))*(R$58-Fperm_SI_Woolf2021!$E$9:$E$93)/10))),Fperm_SI_Woolf2021!$D$9:$D$93))</f>
        <v>0.64633639535611609</v>
      </c>
      <c r="S85" s="51" cm="1">
        <f t="array" ref="S85">MIN(1,SLOPE(Fperm_SI_Woolf2021!$F$9:$F$93*EXP(-Fperm_SI_Woolf2021!$I$9:$I$93*$C85*IF(S$58=Fperm_SI_Woolf2021!$E$9:$E$93,1,EXP(LN((1.1*(Fperm_SI_Woolf2021!$E$9:$E$93-S$58)-63.1579*EXP(-0.19*Fperm_SI_Woolf2021!$E$9:$E$93)+63.1579*EXP(-0.19*S$58))/(Fperm_SI_Woolf2021!$E$9:$E$93-S$58))*(S$58-Fperm_SI_Woolf2021!$E$9:$E$93)/10))) + Fperm_SI_Woolf2021!$G$9:$G$93*EXP(-Fperm_SI_Woolf2021!$J$9:$J$93*$C85*IF(S$58=Fperm_SI_Woolf2021!$E$9:$E$93,1,EXP(LN((1.1*(Fperm_SI_Woolf2021!$E$9:$E$93-S$58)-63.1579*EXP(-0.19*Fperm_SI_Woolf2021!$E$9:$E$93)+63.1579*EXP(-0.19*S$58))/(Fperm_SI_Woolf2021!$E$9:$E$93-S$58))*(S$58-Fperm_SI_Woolf2021!$E$9:$E$93)/10))) + Fperm_SI_Woolf2021!$H$9:$H$93*EXP(-Fperm_SI_Woolf2021!$K$9:$K$93*$C85*IF(S$58=Fperm_SI_Woolf2021!$E$9:$E$93,1,EXP(LN((1.1*(Fperm_SI_Woolf2021!$E$9:$E$93-S$58)-63.1579*EXP(-0.19*Fperm_SI_Woolf2021!$E$9:$E$93)+63.1579*EXP(-0.19*S$58))/(Fperm_SI_Woolf2021!$E$9:$E$93-S$58))*(S$58-Fperm_SI_Woolf2021!$E$9:$E$93)/10))),Fperm_SI_Woolf2021!$D$9:$D$93)*S$57+INTERCEPT(Fperm_SI_Woolf2021!$F$9:$F$93*EXP(-Fperm_SI_Woolf2021!$I$9:$I$93*$C85*IF(S$58=Fperm_SI_Woolf2021!$E$9:$E$93,1,EXP(LN((1.1*(Fperm_SI_Woolf2021!$E$9:$E$93-S$58)-63.1579*EXP(-0.19*Fperm_SI_Woolf2021!$E$9:$E$93)+63.1579*EXP(-0.19*S$58))/(Fperm_SI_Woolf2021!$E$9:$E$93-S$58))*(S$58-Fperm_SI_Woolf2021!$E$9:$E$93)/10))) + Fperm_SI_Woolf2021!$G$9:$G$93*EXP(-Fperm_SI_Woolf2021!$J$9:$J$93*$C85*IF(S$58=Fperm_SI_Woolf2021!$E$9:$E$93,1,EXP(LN((1.1*(Fperm_SI_Woolf2021!$E$9:$E$93-S$58)-63.1579*EXP(-0.19*Fperm_SI_Woolf2021!$E$9:$E$93)+63.1579*EXP(-0.19*S$58))/(Fperm_SI_Woolf2021!$E$9:$E$93-S$58))*(S$58-Fperm_SI_Woolf2021!$E$9:$E$93)/10))) + Fperm_SI_Woolf2021!$H$9:$H$93*EXP(-Fperm_SI_Woolf2021!$K$9:$K$93*$C85*IF(S$58=Fperm_SI_Woolf2021!$E$9:$E$93,1,EXP(LN((1.1*(Fperm_SI_Woolf2021!$E$9:$E$93-S$58)-63.1579*EXP(-0.19*Fperm_SI_Woolf2021!$E$9:$E$93)+63.1579*EXP(-0.19*S$58))/(Fperm_SI_Woolf2021!$E$9:$E$93-S$58))*(S$58-Fperm_SI_Woolf2021!$E$9:$E$93)/10))),Fperm_SI_Woolf2021!$D$9:$D$93))</f>
        <v>0.92004564505389308</v>
      </c>
      <c r="T85" s="51" cm="1">
        <f t="array" ref="T85">MIN(1,SLOPE(Fperm_SI_Woolf2021!$F$9:$F$93*EXP(-Fperm_SI_Woolf2021!$I$9:$I$93*$C85*IF(T$58=Fperm_SI_Woolf2021!$E$9:$E$93,1,EXP(LN((1.1*(Fperm_SI_Woolf2021!$E$9:$E$93-T$58)-63.1579*EXP(-0.19*Fperm_SI_Woolf2021!$E$9:$E$93)+63.1579*EXP(-0.19*T$58))/(Fperm_SI_Woolf2021!$E$9:$E$93-T$58))*(T$58-Fperm_SI_Woolf2021!$E$9:$E$93)/10))) + Fperm_SI_Woolf2021!$G$9:$G$93*EXP(-Fperm_SI_Woolf2021!$J$9:$J$93*$C85*IF(T$58=Fperm_SI_Woolf2021!$E$9:$E$93,1,EXP(LN((1.1*(Fperm_SI_Woolf2021!$E$9:$E$93-T$58)-63.1579*EXP(-0.19*Fperm_SI_Woolf2021!$E$9:$E$93)+63.1579*EXP(-0.19*T$58))/(Fperm_SI_Woolf2021!$E$9:$E$93-T$58))*(T$58-Fperm_SI_Woolf2021!$E$9:$E$93)/10))) + Fperm_SI_Woolf2021!$H$9:$H$93*EXP(-Fperm_SI_Woolf2021!$K$9:$K$93*$C85*IF(T$58=Fperm_SI_Woolf2021!$E$9:$E$93,1,EXP(LN((1.1*(Fperm_SI_Woolf2021!$E$9:$E$93-T$58)-63.1579*EXP(-0.19*Fperm_SI_Woolf2021!$E$9:$E$93)+63.1579*EXP(-0.19*T$58))/(Fperm_SI_Woolf2021!$E$9:$E$93-T$58))*(T$58-Fperm_SI_Woolf2021!$E$9:$E$93)/10))),Fperm_SI_Woolf2021!$D$9:$D$93)*T$57+INTERCEPT(Fperm_SI_Woolf2021!$F$9:$F$93*EXP(-Fperm_SI_Woolf2021!$I$9:$I$93*$C85*IF(T$58=Fperm_SI_Woolf2021!$E$9:$E$93,1,EXP(LN((1.1*(Fperm_SI_Woolf2021!$E$9:$E$93-T$58)-63.1579*EXP(-0.19*Fperm_SI_Woolf2021!$E$9:$E$93)+63.1579*EXP(-0.19*T$58))/(Fperm_SI_Woolf2021!$E$9:$E$93-T$58))*(T$58-Fperm_SI_Woolf2021!$E$9:$E$93)/10))) + Fperm_SI_Woolf2021!$G$9:$G$93*EXP(-Fperm_SI_Woolf2021!$J$9:$J$93*$C85*IF(T$58=Fperm_SI_Woolf2021!$E$9:$E$93,1,EXP(LN((1.1*(Fperm_SI_Woolf2021!$E$9:$E$93-T$58)-63.1579*EXP(-0.19*Fperm_SI_Woolf2021!$E$9:$E$93)+63.1579*EXP(-0.19*T$58))/(Fperm_SI_Woolf2021!$E$9:$E$93-T$58))*(T$58-Fperm_SI_Woolf2021!$E$9:$E$93)/10))) + Fperm_SI_Woolf2021!$H$9:$H$93*EXP(-Fperm_SI_Woolf2021!$K$9:$K$93*$C85*IF(T$58=Fperm_SI_Woolf2021!$E$9:$E$93,1,EXP(LN((1.1*(Fperm_SI_Woolf2021!$E$9:$E$93-T$58)-63.1579*EXP(-0.19*Fperm_SI_Woolf2021!$E$9:$E$93)+63.1579*EXP(-0.19*T$58))/(Fperm_SI_Woolf2021!$E$9:$E$93-T$58))*(T$58-Fperm_SI_Woolf2021!$E$9:$E$93)/10))),Fperm_SI_Woolf2021!$D$9:$D$93))</f>
        <v>0.88726587485314867</v>
      </c>
      <c r="U85" s="51" cm="1">
        <f t="array" ref="U85">MIN(1,SLOPE(Fperm_SI_Woolf2021!$F$9:$F$93*EXP(-Fperm_SI_Woolf2021!$I$9:$I$93*$C85*IF(U$58=Fperm_SI_Woolf2021!$E$9:$E$93,1,EXP(LN((1.1*(Fperm_SI_Woolf2021!$E$9:$E$93-U$58)-63.1579*EXP(-0.19*Fperm_SI_Woolf2021!$E$9:$E$93)+63.1579*EXP(-0.19*U$58))/(Fperm_SI_Woolf2021!$E$9:$E$93-U$58))*(U$58-Fperm_SI_Woolf2021!$E$9:$E$93)/10))) + Fperm_SI_Woolf2021!$G$9:$G$93*EXP(-Fperm_SI_Woolf2021!$J$9:$J$93*$C85*IF(U$58=Fperm_SI_Woolf2021!$E$9:$E$93,1,EXP(LN((1.1*(Fperm_SI_Woolf2021!$E$9:$E$93-U$58)-63.1579*EXP(-0.19*Fperm_SI_Woolf2021!$E$9:$E$93)+63.1579*EXP(-0.19*U$58))/(Fperm_SI_Woolf2021!$E$9:$E$93-U$58))*(U$58-Fperm_SI_Woolf2021!$E$9:$E$93)/10))) + Fperm_SI_Woolf2021!$H$9:$H$93*EXP(-Fperm_SI_Woolf2021!$K$9:$K$93*$C85*IF(U$58=Fperm_SI_Woolf2021!$E$9:$E$93,1,EXP(LN((1.1*(Fperm_SI_Woolf2021!$E$9:$E$93-U$58)-63.1579*EXP(-0.19*Fperm_SI_Woolf2021!$E$9:$E$93)+63.1579*EXP(-0.19*U$58))/(Fperm_SI_Woolf2021!$E$9:$E$93-U$58))*(U$58-Fperm_SI_Woolf2021!$E$9:$E$93)/10))),Fperm_SI_Woolf2021!$D$9:$D$93)*U$57+INTERCEPT(Fperm_SI_Woolf2021!$F$9:$F$93*EXP(-Fperm_SI_Woolf2021!$I$9:$I$93*$C85*IF(U$58=Fperm_SI_Woolf2021!$E$9:$E$93,1,EXP(LN((1.1*(Fperm_SI_Woolf2021!$E$9:$E$93-U$58)-63.1579*EXP(-0.19*Fperm_SI_Woolf2021!$E$9:$E$93)+63.1579*EXP(-0.19*U$58))/(Fperm_SI_Woolf2021!$E$9:$E$93-U$58))*(U$58-Fperm_SI_Woolf2021!$E$9:$E$93)/10))) + Fperm_SI_Woolf2021!$G$9:$G$93*EXP(-Fperm_SI_Woolf2021!$J$9:$J$93*$C85*IF(U$58=Fperm_SI_Woolf2021!$E$9:$E$93,1,EXP(LN((1.1*(Fperm_SI_Woolf2021!$E$9:$E$93-U$58)-63.1579*EXP(-0.19*Fperm_SI_Woolf2021!$E$9:$E$93)+63.1579*EXP(-0.19*U$58))/(Fperm_SI_Woolf2021!$E$9:$E$93-U$58))*(U$58-Fperm_SI_Woolf2021!$E$9:$E$93)/10))) + Fperm_SI_Woolf2021!$H$9:$H$93*EXP(-Fperm_SI_Woolf2021!$K$9:$K$93*$C85*IF(U$58=Fperm_SI_Woolf2021!$E$9:$E$93,1,EXP(LN((1.1*(Fperm_SI_Woolf2021!$E$9:$E$93-U$58)-63.1579*EXP(-0.19*Fperm_SI_Woolf2021!$E$9:$E$93)+63.1579*EXP(-0.19*U$58))/(Fperm_SI_Woolf2021!$E$9:$E$93-U$58))*(U$58-Fperm_SI_Woolf2021!$E$9:$E$93)/10))),Fperm_SI_Woolf2021!$D$9:$D$93))</f>
        <v>0.85448610465240415</v>
      </c>
      <c r="V85" s="51" cm="1">
        <f t="array" ref="V85">MIN(1,SLOPE(Fperm_SI_Woolf2021!$F$9:$F$93*EXP(-Fperm_SI_Woolf2021!$I$9:$I$93*$C85*IF(V$58=Fperm_SI_Woolf2021!$E$9:$E$93,1,EXP(LN((1.1*(Fperm_SI_Woolf2021!$E$9:$E$93-V$58)-63.1579*EXP(-0.19*Fperm_SI_Woolf2021!$E$9:$E$93)+63.1579*EXP(-0.19*V$58))/(Fperm_SI_Woolf2021!$E$9:$E$93-V$58))*(V$58-Fperm_SI_Woolf2021!$E$9:$E$93)/10))) + Fperm_SI_Woolf2021!$G$9:$G$93*EXP(-Fperm_SI_Woolf2021!$J$9:$J$93*$C85*IF(V$58=Fperm_SI_Woolf2021!$E$9:$E$93,1,EXP(LN((1.1*(Fperm_SI_Woolf2021!$E$9:$E$93-V$58)-63.1579*EXP(-0.19*Fperm_SI_Woolf2021!$E$9:$E$93)+63.1579*EXP(-0.19*V$58))/(Fperm_SI_Woolf2021!$E$9:$E$93-V$58))*(V$58-Fperm_SI_Woolf2021!$E$9:$E$93)/10))) + Fperm_SI_Woolf2021!$H$9:$H$93*EXP(-Fperm_SI_Woolf2021!$K$9:$K$93*$C85*IF(V$58=Fperm_SI_Woolf2021!$E$9:$E$93,1,EXP(LN((1.1*(Fperm_SI_Woolf2021!$E$9:$E$93-V$58)-63.1579*EXP(-0.19*Fperm_SI_Woolf2021!$E$9:$E$93)+63.1579*EXP(-0.19*V$58))/(Fperm_SI_Woolf2021!$E$9:$E$93-V$58))*(V$58-Fperm_SI_Woolf2021!$E$9:$E$93)/10))),Fperm_SI_Woolf2021!$D$9:$D$93)*V$57+INTERCEPT(Fperm_SI_Woolf2021!$F$9:$F$93*EXP(-Fperm_SI_Woolf2021!$I$9:$I$93*$C85*IF(V$58=Fperm_SI_Woolf2021!$E$9:$E$93,1,EXP(LN((1.1*(Fperm_SI_Woolf2021!$E$9:$E$93-V$58)-63.1579*EXP(-0.19*Fperm_SI_Woolf2021!$E$9:$E$93)+63.1579*EXP(-0.19*V$58))/(Fperm_SI_Woolf2021!$E$9:$E$93-V$58))*(V$58-Fperm_SI_Woolf2021!$E$9:$E$93)/10))) + Fperm_SI_Woolf2021!$G$9:$G$93*EXP(-Fperm_SI_Woolf2021!$J$9:$J$93*$C85*IF(V$58=Fperm_SI_Woolf2021!$E$9:$E$93,1,EXP(LN((1.1*(Fperm_SI_Woolf2021!$E$9:$E$93-V$58)-63.1579*EXP(-0.19*Fperm_SI_Woolf2021!$E$9:$E$93)+63.1579*EXP(-0.19*V$58))/(Fperm_SI_Woolf2021!$E$9:$E$93-V$58))*(V$58-Fperm_SI_Woolf2021!$E$9:$E$93)/10))) + Fperm_SI_Woolf2021!$H$9:$H$93*EXP(-Fperm_SI_Woolf2021!$K$9:$K$93*$C85*IF(V$58=Fperm_SI_Woolf2021!$E$9:$E$93,1,EXP(LN((1.1*(Fperm_SI_Woolf2021!$E$9:$E$93-V$58)-63.1579*EXP(-0.19*Fperm_SI_Woolf2021!$E$9:$E$93)+63.1579*EXP(-0.19*V$58))/(Fperm_SI_Woolf2021!$E$9:$E$93-V$58))*(V$58-Fperm_SI_Woolf2021!$E$9:$E$93)/10))),Fperm_SI_Woolf2021!$D$9:$D$93))</f>
        <v>0.82170633445165975</v>
      </c>
      <c r="W85" s="51" cm="1">
        <f t="array" ref="W85">MIN(1,SLOPE(Fperm_SI_Woolf2021!$F$9:$F$93*EXP(-Fperm_SI_Woolf2021!$I$9:$I$93*$C85*IF(W$58=Fperm_SI_Woolf2021!$E$9:$E$93,1,EXP(LN((1.1*(Fperm_SI_Woolf2021!$E$9:$E$93-W$58)-63.1579*EXP(-0.19*Fperm_SI_Woolf2021!$E$9:$E$93)+63.1579*EXP(-0.19*W$58))/(Fperm_SI_Woolf2021!$E$9:$E$93-W$58))*(W$58-Fperm_SI_Woolf2021!$E$9:$E$93)/10))) + Fperm_SI_Woolf2021!$G$9:$G$93*EXP(-Fperm_SI_Woolf2021!$J$9:$J$93*$C85*IF(W$58=Fperm_SI_Woolf2021!$E$9:$E$93,1,EXP(LN((1.1*(Fperm_SI_Woolf2021!$E$9:$E$93-W$58)-63.1579*EXP(-0.19*Fperm_SI_Woolf2021!$E$9:$E$93)+63.1579*EXP(-0.19*W$58))/(Fperm_SI_Woolf2021!$E$9:$E$93-W$58))*(W$58-Fperm_SI_Woolf2021!$E$9:$E$93)/10))) + Fperm_SI_Woolf2021!$H$9:$H$93*EXP(-Fperm_SI_Woolf2021!$K$9:$K$93*$C85*IF(W$58=Fperm_SI_Woolf2021!$E$9:$E$93,1,EXP(LN((1.1*(Fperm_SI_Woolf2021!$E$9:$E$93-W$58)-63.1579*EXP(-0.19*Fperm_SI_Woolf2021!$E$9:$E$93)+63.1579*EXP(-0.19*W$58))/(Fperm_SI_Woolf2021!$E$9:$E$93-W$58))*(W$58-Fperm_SI_Woolf2021!$E$9:$E$93)/10))),Fperm_SI_Woolf2021!$D$9:$D$93)*W$57+INTERCEPT(Fperm_SI_Woolf2021!$F$9:$F$93*EXP(-Fperm_SI_Woolf2021!$I$9:$I$93*$C85*IF(W$58=Fperm_SI_Woolf2021!$E$9:$E$93,1,EXP(LN((1.1*(Fperm_SI_Woolf2021!$E$9:$E$93-W$58)-63.1579*EXP(-0.19*Fperm_SI_Woolf2021!$E$9:$E$93)+63.1579*EXP(-0.19*W$58))/(Fperm_SI_Woolf2021!$E$9:$E$93-W$58))*(W$58-Fperm_SI_Woolf2021!$E$9:$E$93)/10))) + Fperm_SI_Woolf2021!$G$9:$G$93*EXP(-Fperm_SI_Woolf2021!$J$9:$J$93*$C85*IF(W$58=Fperm_SI_Woolf2021!$E$9:$E$93,1,EXP(LN((1.1*(Fperm_SI_Woolf2021!$E$9:$E$93-W$58)-63.1579*EXP(-0.19*Fperm_SI_Woolf2021!$E$9:$E$93)+63.1579*EXP(-0.19*W$58))/(Fperm_SI_Woolf2021!$E$9:$E$93-W$58))*(W$58-Fperm_SI_Woolf2021!$E$9:$E$93)/10))) + Fperm_SI_Woolf2021!$H$9:$H$93*EXP(-Fperm_SI_Woolf2021!$K$9:$K$93*$C85*IF(W$58=Fperm_SI_Woolf2021!$E$9:$E$93,1,EXP(LN((1.1*(Fperm_SI_Woolf2021!$E$9:$E$93-W$58)-63.1579*EXP(-0.19*Fperm_SI_Woolf2021!$E$9:$E$93)+63.1579*EXP(-0.19*W$58))/(Fperm_SI_Woolf2021!$E$9:$E$93-W$58))*(W$58-Fperm_SI_Woolf2021!$E$9:$E$93)/10))),Fperm_SI_Woolf2021!$D$9:$D$93))</f>
        <v>0.78892656425091534</v>
      </c>
      <c r="X85" s="51" cm="1">
        <f t="array" ref="X85">MIN(1,SLOPE(Fperm_SI_Woolf2021!$F$9:$F$93*EXP(-Fperm_SI_Woolf2021!$I$9:$I$93*$C85*IF(X$58=Fperm_SI_Woolf2021!$E$9:$E$93,1,EXP(LN((1.1*(Fperm_SI_Woolf2021!$E$9:$E$93-X$58)-63.1579*EXP(-0.19*Fperm_SI_Woolf2021!$E$9:$E$93)+63.1579*EXP(-0.19*X$58))/(Fperm_SI_Woolf2021!$E$9:$E$93-X$58))*(X$58-Fperm_SI_Woolf2021!$E$9:$E$93)/10))) + Fperm_SI_Woolf2021!$G$9:$G$93*EXP(-Fperm_SI_Woolf2021!$J$9:$J$93*$C85*IF(X$58=Fperm_SI_Woolf2021!$E$9:$E$93,1,EXP(LN((1.1*(Fperm_SI_Woolf2021!$E$9:$E$93-X$58)-63.1579*EXP(-0.19*Fperm_SI_Woolf2021!$E$9:$E$93)+63.1579*EXP(-0.19*X$58))/(Fperm_SI_Woolf2021!$E$9:$E$93-X$58))*(X$58-Fperm_SI_Woolf2021!$E$9:$E$93)/10))) + Fperm_SI_Woolf2021!$H$9:$H$93*EXP(-Fperm_SI_Woolf2021!$K$9:$K$93*$C85*IF(X$58=Fperm_SI_Woolf2021!$E$9:$E$93,1,EXP(LN((1.1*(Fperm_SI_Woolf2021!$E$9:$E$93-X$58)-63.1579*EXP(-0.19*Fperm_SI_Woolf2021!$E$9:$E$93)+63.1579*EXP(-0.19*X$58))/(Fperm_SI_Woolf2021!$E$9:$E$93-X$58))*(X$58-Fperm_SI_Woolf2021!$E$9:$E$93)/10))),Fperm_SI_Woolf2021!$D$9:$D$93)*X$57+INTERCEPT(Fperm_SI_Woolf2021!$F$9:$F$93*EXP(-Fperm_SI_Woolf2021!$I$9:$I$93*$C85*IF(X$58=Fperm_SI_Woolf2021!$E$9:$E$93,1,EXP(LN((1.1*(Fperm_SI_Woolf2021!$E$9:$E$93-X$58)-63.1579*EXP(-0.19*Fperm_SI_Woolf2021!$E$9:$E$93)+63.1579*EXP(-0.19*X$58))/(Fperm_SI_Woolf2021!$E$9:$E$93-X$58))*(X$58-Fperm_SI_Woolf2021!$E$9:$E$93)/10))) + Fperm_SI_Woolf2021!$G$9:$G$93*EXP(-Fperm_SI_Woolf2021!$J$9:$J$93*$C85*IF(X$58=Fperm_SI_Woolf2021!$E$9:$E$93,1,EXP(LN((1.1*(Fperm_SI_Woolf2021!$E$9:$E$93-X$58)-63.1579*EXP(-0.19*Fperm_SI_Woolf2021!$E$9:$E$93)+63.1579*EXP(-0.19*X$58))/(Fperm_SI_Woolf2021!$E$9:$E$93-X$58))*(X$58-Fperm_SI_Woolf2021!$E$9:$E$93)/10))) + Fperm_SI_Woolf2021!$H$9:$H$93*EXP(-Fperm_SI_Woolf2021!$K$9:$K$93*$C85*IF(X$58=Fperm_SI_Woolf2021!$E$9:$E$93,1,EXP(LN((1.1*(Fperm_SI_Woolf2021!$E$9:$E$93-X$58)-63.1579*EXP(-0.19*Fperm_SI_Woolf2021!$E$9:$E$93)+63.1579*EXP(-0.19*X$58))/(Fperm_SI_Woolf2021!$E$9:$E$93-X$58))*(X$58-Fperm_SI_Woolf2021!$E$9:$E$93)/10))),Fperm_SI_Woolf2021!$D$9:$D$93))</f>
        <v>0.75614679405017093</v>
      </c>
      <c r="Y85" s="51" cm="1">
        <f t="array" ref="Y85">MIN(1,SLOPE(Fperm_SI_Woolf2021!$F$9:$F$93*EXP(-Fperm_SI_Woolf2021!$I$9:$I$93*$C85*IF(Y$58=Fperm_SI_Woolf2021!$E$9:$E$93,1,EXP(LN((1.1*(Fperm_SI_Woolf2021!$E$9:$E$93-Y$58)-63.1579*EXP(-0.19*Fperm_SI_Woolf2021!$E$9:$E$93)+63.1579*EXP(-0.19*Y$58))/(Fperm_SI_Woolf2021!$E$9:$E$93-Y$58))*(Y$58-Fperm_SI_Woolf2021!$E$9:$E$93)/10))) + Fperm_SI_Woolf2021!$G$9:$G$93*EXP(-Fperm_SI_Woolf2021!$J$9:$J$93*$C85*IF(Y$58=Fperm_SI_Woolf2021!$E$9:$E$93,1,EXP(LN((1.1*(Fperm_SI_Woolf2021!$E$9:$E$93-Y$58)-63.1579*EXP(-0.19*Fperm_SI_Woolf2021!$E$9:$E$93)+63.1579*EXP(-0.19*Y$58))/(Fperm_SI_Woolf2021!$E$9:$E$93-Y$58))*(Y$58-Fperm_SI_Woolf2021!$E$9:$E$93)/10))) + Fperm_SI_Woolf2021!$H$9:$H$93*EXP(-Fperm_SI_Woolf2021!$K$9:$K$93*$C85*IF(Y$58=Fperm_SI_Woolf2021!$E$9:$E$93,1,EXP(LN((1.1*(Fperm_SI_Woolf2021!$E$9:$E$93-Y$58)-63.1579*EXP(-0.19*Fperm_SI_Woolf2021!$E$9:$E$93)+63.1579*EXP(-0.19*Y$58))/(Fperm_SI_Woolf2021!$E$9:$E$93-Y$58))*(Y$58-Fperm_SI_Woolf2021!$E$9:$E$93)/10))),Fperm_SI_Woolf2021!$D$9:$D$93)*Y$57+INTERCEPT(Fperm_SI_Woolf2021!$F$9:$F$93*EXP(-Fperm_SI_Woolf2021!$I$9:$I$93*$C85*IF(Y$58=Fperm_SI_Woolf2021!$E$9:$E$93,1,EXP(LN((1.1*(Fperm_SI_Woolf2021!$E$9:$E$93-Y$58)-63.1579*EXP(-0.19*Fperm_SI_Woolf2021!$E$9:$E$93)+63.1579*EXP(-0.19*Y$58))/(Fperm_SI_Woolf2021!$E$9:$E$93-Y$58))*(Y$58-Fperm_SI_Woolf2021!$E$9:$E$93)/10))) + Fperm_SI_Woolf2021!$G$9:$G$93*EXP(-Fperm_SI_Woolf2021!$J$9:$J$93*$C85*IF(Y$58=Fperm_SI_Woolf2021!$E$9:$E$93,1,EXP(LN((1.1*(Fperm_SI_Woolf2021!$E$9:$E$93-Y$58)-63.1579*EXP(-0.19*Fperm_SI_Woolf2021!$E$9:$E$93)+63.1579*EXP(-0.19*Y$58))/(Fperm_SI_Woolf2021!$E$9:$E$93-Y$58))*(Y$58-Fperm_SI_Woolf2021!$E$9:$E$93)/10))) + Fperm_SI_Woolf2021!$H$9:$H$93*EXP(-Fperm_SI_Woolf2021!$K$9:$K$93*$C85*IF(Y$58=Fperm_SI_Woolf2021!$E$9:$E$93,1,EXP(LN((1.1*(Fperm_SI_Woolf2021!$E$9:$E$93-Y$58)-63.1579*EXP(-0.19*Fperm_SI_Woolf2021!$E$9:$E$93)+63.1579*EXP(-0.19*Y$58))/(Fperm_SI_Woolf2021!$E$9:$E$93-Y$58))*(Y$58-Fperm_SI_Woolf2021!$E$9:$E$93)/10))),Fperm_SI_Woolf2021!$D$9:$D$93))</f>
        <v>0.72336702384942653</v>
      </c>
      <c r="Z85" s="51" cm="1">
        <f t="array" ref="Z85">MIN(1,SLOPE(Fperm_SI_Woolf2021!$F$9:$F$93*EXP(-Fperm_SI_Woolf2021!$I$9:$I$93*$C85*IF(Z$58=Fperm_SI_Woolf2021!$E$9:$E$93,1,EXP(LN((1.1*(Fperm_SI_Woolf2021!$E$9:$E$93-Z$58)-63.1579*EXP(-0.19*Fperm_SI_Woolf2021!$E$9:$E$93)+63.1579*EXP(-0.19*Z$58))/(Fperm_SI_Woolf2021!$E$9:$E$93-Z$58))*(Z$58-Fperm_SI_Woolf2021!$E$9:$E$93)/10))) + Fperm_SI_Woolf2021!$G$9:$G$93*EXP(-Fperm_SI_Woolf2021!$J$9:$J$93*$C85*IF(Z$58=Fperm_SI_Woolf2021!$E$9:$E$93,1,EXP(LN((1.1*(Fperm_SI_Woolf2021!$E$9:$E$93-Z$58)-63.1579*EXP(-0.19*Fperm_SI_Woolf2021!$E$9:$E$93)+63.1579*EXP(-0.19*Z$58))/(Fperm_SI_Woolf2021!$E$9:$E$93-Z$58))*(Z$58-Fperm_SI_Woolf2021!$E$9:$E$93)/10))) + Fperm_SI_Woolf2021!$H$9:$H$93*EXP(-Fperm_SI_Woolf2021!$K$9:$K$93*$C85*IF(Z$58=Fperm_SI_Woolf2021!$E$9:$E$93,1,EXP(LN((1.1*(Fperm_SI_Woolf2021!$E$9:$E$93-Z$58)-63.1579*EXP(-0.19*Fperm_SI_Woolf2021!$E$9:$E$93)+63.1579*EXP(-0.19*Z$58))/(Fperm_SI_Woolf2021!$E$9:$E$93-Z$58))*(Z$58-Fperm_SI_Woolf2021!$E$9:$E$93)/10))),Fperm_SI_Woolf2021!$D$9:$D$93)*Z$57+INTERCEPT(Fperm_SI_Woolf2021!$F$9:$F$93*EXP(-Fperm_SI_Woolf2021!$I$9:$I$93*$C85*IF(Z$58=Fperm_SI_Woolf2021!$E$9:$E$93,1,EXP(LN((1.1*(Fperm_SI_Woolf2021!$E$9:$E$93-Z$58)-63.1579*EXP(-0.19*Fperm_SI_Woolf2021!$E$9:$E$93)+63.1579*EXP(-0.19*Z$58))/(Fperm_SI_Woolf2021!$E$9:$E$93-Z$58))*(Z$58-Fperm_SI_Woolf2021!$E$9:$E$93)/10))) + Fperm_SI_Woolf2021!$G$9:$G$93*EXP(-Fperm_SI_Woolf2021!$J$9:$J$93*$C85*IF(Z$58=Fperm_SI_Woolf2021!$E$9:$E$93,1,EXP(LN((1.1*(Fperm_SI_Woolf2021!$E$9:$E$93-Z$58)-63.1579*EXP(-0.19*Fperm_SI_Woolf2021!$E$9:$E$93)+63.1579*EXP(-0.19*Z$58))/(Fperm_SI_Woolf2021!$E$9:$E$93-Z$58))*(Z$58-Fperm_SI_Woolf2021!$E$9:$E$93)/10))) + Fperm_SI_Woolf2021!$H$9:$H$93*EXP(-Fperm_SI_Woolf2021!$K$9:$K$93*$C85*IF(Z$58=Fperm_SI_Woolf2021!$E$9:$E$93,1,EXP(LN((1.1*(Fperm_SI_Woolf2021!$E$9:$E$93-Z$58)-63.1579*EXP(-0.19*Fperm_SI_Woolf2021!$E$9:$E$93)+63.1579*EXP(-0.19*Z$58))/(Fperm_SI_Woolf2021!$E$9:$E$93-Z$58))*(Z$58-Fperm_SI_Woolf2021!$E$9:$E$93)/10))),Fperm_SI_Woolf2021!$D$9:$D$93))</f>
        <v>0.69058725364868212</v>
      </c>
      <c r="AA85" s="51" cm="1">
        <f t="array" ref="AA85">MIN(1,SLOPE(Fperm_SI_Woolf2021!$F$9:$F$93*EXP(-Fperm_SI_Woolf2021!$I$9:$I$93*$C85*IF(AA$58=Fperm_SI_Woolf2021!$E$9:$E$93,1,EXP(LN((1.1*(Fperm_SI_Woolf2021!$E$9:$E$93-AA$58)-63.1579*EXP(-0.19*Fperm_SI_Woolf2021!$E$9:$E$93)+63.1579*EXP(-0.19*AA$58))/(Fperm_SI_Woolf2021!$E$9:$E$93-AA$58))*(AA$58-Fperm_SI_Woolf2021!$E$9:$E$93)/10))) + Fperm_SI_Woolf2021!$G$9:$G$93*EXP(-Fperm_SI_Woolf2021!$J$9:$J$93*$C85*IF(AA$58=Fperm_SI_Woolf2021!$E$9:$E$93,1,EXP(LN((1.1*(Fperm_SI_Woolf2021!$E$9:$E$93-AA$58)-63.1579*EXP(-0.19*Fperm_SI_Woolf2021!$E$9:$E$93)+63.1579*EXP(-0.19*AA$58))/(Fperm_SI_Woolf2021!$E$9:$E$93-AA$58))*(AA$58-Fperm_SI_Woolf2021!$E$9:$E$93)/10))) + Fperm_SI_Woolf2021!$H$9:$H$93*EXP(-Fperm_SI_Woolf2021!$K$9:$K$93*$C85*IF(AA$58=Fperm_SI_Woolf2021!$E$9:$E$93,1,EXP(LN((1.1*(Fperm_SI_Woolf2021!$E$9:$E$93-AA$58)-63.1579*EXP(-0.19*Fperm_SI_Woolf2021!$E$9:$E$93)+63.1579*EXP(-0.19*AA$58))/(Fperm_SI_Woolf2021!$E$9:$E$93-AA$58))*(AA$58-Fperm_SI_Woolf2021!$E$9:$E$93)/10))),Fperm_SI_Woolf2021!$D$9:$D$93)*AA$57+INTERCEPT(Fperm_SI_Woolf2021!$F$9:$F$93*EXP(-Fperm_SI_Woolf2021!$I$9:$I$93*$C85*IF(AA$58=Fperm_SI_Woolf2021!$E$9:$E$93,1,EXP(LN((1.1*(Fperm_SI_Woolf2021!$E$9:$E$93-AA$58)-63.1579*EXP(-0.19*Fperm_SI_Woolf2021!$E$9:$E$93)+63.1579*EXP(-0.19*AA$58))/(Fperm_SI_Woolf2021!$E$9:$E$93-AA$58))*(AA$58-Fperm_SI_Woolf2021!$E$9:$E$93)/10))) + Fperm_SI_Woolf2021!$G$9:$G$93*EXP(-Fperm_SI_Woolf2021!$J$9:$J$93*$C85*IF(AA$58=Fperm_SI_Woolf2021!$E$9:$E$93,1,EXP(LN((1.1*(Fperm_SI_Woolf2021!$E$9:$E$93-AA$58)-63.1579*EXP(-0.19*Fperm_SI_Woolf2021!$E$9:$E$93)+63.1579*EXP(-0.19*AA$58))/(Fperm_SI_Woolf2021!$E$9:$E$93-AA$58))*(AA$58-Fperm_SI_Woolf2021!$E$9:$E$93)/10))) + Fperm_SI_Woolf2021!$H$9:$H$93*EXP(-Fperm_SI_Woolf2021!$K$9:$K$93*$C85*IF(AA$58=Fperm_SI_Woolf2021!$E$9:$E$93,1,EXP(LN((1.1*(Fperm_SI_Woolf2021!$E$9:$E$93-AA$58)-63.1579*EXP(-0.19*Fperm_SI_Woolf2021!$E$9:$E$93)+63.1579*EXP(-0.19*AA$58))/(Fperm_SI_Woolf2021!$E$9:$E$93-AA$58))*(AA$58-Fperm_SI_Woolf2021!$E$9:$E$93)/10))),Fperm_SI_Woolf2021!$D$9:$D$93))</f>
        <v>0.65780748344793771</v>
      </c>
      <c r="AB85" s="51" cm="1">
        <f t="array" ref="AB85">MIN(1,SLOPE(Fperm_SI_Woolf2021!$F$9:$F$93*EXP(-Fperm_SI_Woolf2021!$I$9:$I$93*$C85*IF(AB$58=Fperm_SI_Woolf2021!$E$9:$E$93,1,EXP(LN((1.1*(Fperm_SI_Woolf2021!$E$9:$E$93-AB$58)-63.1579*EXP(-0.19*Fperm_SI_Woolf2021!$E$9:$E$93)+63.1579*EXP(-0.19*AB$58))/(Fperm_SI_Woolf2021!$E$9:$E$93-AB$58))*(AB$58-Fperm_SI_Woolf2021!$E$9:$E$93)/10))) + Fperm_SI_Woolf2021!$G$9:$G$93*EXP(-Fperm_SI_Woolf2021!$J$9:$J$93*$C85*IF(AB$58=Fperm_SI_Woolf2021!$E$9:$E$93,1,EXP(LN((1.1*(Fperm_SI_Woolf2021!$E$9:$E$93-AB$58)-63.1579*EXP(-0.19*Fperm_SI_Woolf2021!$E$9:$E$93)+63.1579*EXP(-0.19*AB$58))/(Fperm_SI_Woolf2021!$E$9:$E$93-AB$58))*(AB$58-Fperm_SI_Woolf2021!$E$9:$E$93)/10))) + Fperm_SI_Woolf2021!$H$9:$H$93*EXP(-Fperm_SI_Woolf2021!$K$9:$K$93*$C85*IF(AB$58=Fperm_SI_Woolf2021!$E$9:$E$93,1,EXP(LN((1.1*(Fperm_SI_Woolf2021!$E$9:$E$93-AB$58)-63.1579*EXP(-0.19*Fperm_SI_Woolf2021!$E$9:$E$93)+63.1579*EXP(-0.19*AB$58))/(Fperm_SI_Woolf2021!$E$9:$E$93-AB$58))*(AB$58-Fperm_SI_Woolf2021!$E$9:$E$93)/10))),Fperm_SI_Woolf2021!$D$9:$D$93)*AB$57+INTERCEPT(Fperm_SI_Woolf2021!$F$9:$F$93*EXP(-Fperm_SI_Woolf2021!$I$9:$I$93*$C85*IF(AB$58=Fperm_SI_Woolf2021!$E$9:$E$93,1,EXP(LN((1.1*(Fperm_SI_Woolf2021!$E$9:$E$93-AB$58)-63.1579*EXP(-0.19*Fperm_SI_Woolf2021!$E$9:$E$93)+63.1579*EXP(-0.19*AB$58))/(Fperm_SI_Woolf2021!$E$9:$E$93-AB$58))*(AB$58-Fperm_SI_Woolf2021!$E$9:$E$93)/10))) + Fperm_SI_Woolf2021!$G$9:$G$93*EXP(-Fperm_SI_Woolf2021!$J$9:$J$93*$C85*IF(AB$58=Fperm_SI_Woolf2021!$E$9:$E$93,1,EXP(LN((1.1*(Fperm_SI_Woolf2021!$E$9:$E$93-AB$58)-63.1579*EXP(-0.19*Fperm_SI_Woolf2021!$E$9:$E$93)+63.1579*EXP(-0.19*AB$58))/(Fperm_SI_Woolf2021!$E$9:$E$93-AB$58))*(AB$58-Fperm_SI_Woolf2021!$E$9:$E$93)/10))) + Fperm_SI_Woolf2021!$H$9:$H$93*EXP(-Fperm_SI_Woolf2021!$K$9:$K$93*$C85*IF(AB$58=Fperm_SI_Woolf2021!$E$9:$E$93,1,EXP(LN((1.1*(Fperm_SI_Woolf2021!$E$9:$E$93-AB$58)-63.1579*EXP(-0.19*Fperm_SI_Woolf2021!$E$9:$E$93)+63.1579*EXP(-0.19*AB$58))/(Fperm_SI_Woolf2021!$E$9:$E$93-AB$58))*(AB$58-Fperm_SI_Woolf2021!$E$9:$E$93)/10))),Fperm_SI_Woolf2021!$D$9:$D$93))</f>
        <v>0.62502771324719331</v>
      </c>
      <c r="AC85" s="51" cm="1">
        <f t="array" ref="AC85">MIN(1,SLOPE(Fperm_SI_Woolf2021!$F$9:$F$93*EXP(-Fperm_SI_Woolf2021!$I$9:$I$93*$C85*IF(AC$58=Fperm_SI_Woolf2021!$E$9:$E$93,1,EXP(LN((1.1*(Fperm_SI_Woolf2021!$E$9:$E$93-AC$58)-63.1579*EXP(-0.19*Fperm_SI_Woolf2021!$E$9:$E$93)+63.1579*EXP(-0.19*AC$58))/(Fperm_SI_Woolf2021!$E$9:$E$93-AC$58))*(AC$58-Fperm_SI_Woolf2021!$E$9:$E$93)/10))) + Fperm_SI_Woolf2021!$G$9:$G$93*EXP(-Fperm_SI_Woolf2021!$J$9:$J$93*$C85*IF(AC$58=Fperm_SI_Woolf2021!$E$9:$E$93,1,EXP(LN((1.1*(Fperm_SI_Woolf2021!$E$9:$E$93-AC$58)-63.1579*EXP(-0.19*Fperm_SI_Woolf2021!$E$9:$E$93)+63.1579*EXP(-0.19*AC$58))/(Fperm_SI_Woolf2021!$E$9:$E$93-AC$58))*(AC$58-Fperm_SI_Woolf2021!$E$9:$E$93)/10))) + Fperm_SI_Woolf2021!$H$9:$H$93*EXP(-Fperm_SI_Woolf2021!$K$9:$K$93*$C85*IF(AC$58=Fperm_SI_Woolf2021!$E$9:$E$93,1,EXP(LN((1.1*(Fperm_SI_Woolf2021!$E$9:$E$93-AC$58)-63.1579*EXP(-0.19*Fperm_SI_Woolf2021!$E$9:$E$93)+63.1579*EXP(-0.19*AC$58))/(Fperm_SI_Woolf2021!$E$9:$E$93-AC$58))*(AC$58-Fperm_SI_Woolf2021!$E$9:$E$93)/10))),Fperm_SI_Woolf2021!$D$9:$D$93)*AC$57+INTERCEPT(Fperm_SI_Woolf2021!$F$9:$F$93*EXP(-Fperm_SI_Woolf2021!$I$9:$I$93*$C85*IF(AC$58=Fperm_SI_Woolf2021!$E$9:$E$93,1,EXP(LN((1.1*(Fperm_SI_Woolf2021!$E$9:$E$93-AC$58)-63.1579*EXP(-0.19*Fperm_SI_Woolf2021!$E$9:$E$93)+63.1579*EXP(-0.19*AC$58))/(Fperm_SI_Woolf2021!$E$9:$E$93-AC$58))*(AC$58-Fperm_SI_Woolf2021!$E$9:$E$93)/10))) + Fperm_SI_Woolf2021!$G$9:$G$93*EXP(-Fperm_SI_Woolf2021!$J$9:$J$93*$C85*IF(AC$58=Fperm_SI_Woolf2021!$E$9:$E$93,1,EXP(LN((1.1*(Fperm_SI_Woolf2021!$E$9:$E$93-AC$58)-63.1579*EXP(-0.19*Fperm_SI_Woolf2021!$E$9:$E$93)+63.1579*EXP(-0.19*AC$58))/(Fperm_SI_Woolf2021!$E$9:$E$93-AC$58))*(AC$58-Fperm_SI_Woolf2021!$E$9:$E$93)/10))) + Fperm_SI_Woolf2021!$H$9:$H$93*EXP(-Fperm_SI_Woolf2021!$K$9:$K$93*$C85*IF(AC$58=Fperm_SI_Woolf2021!$E$9:$E$93,1,EXP(LN((1.1*(Fperm_SI_Woolf2021!$E$9:$E$93-AC$58)-63.1579*EXP(-0.19*Fperm_SI_Woolf2021!$E$9:$E$93)+63.1579*EXP(-0.19*AC$58))/(Fperm_SI_Woolf2021!$E$9:$E$93-AC$58))*(AC$58-Fperm_SI_Woolf2021!$E$9:$E$93)/10))),Fperm_SI_Woolf2021!$D$9:$D$93))</f>
        <v>0.5922479430464489</v>
      </c>
      <c r="AD85" s="51" cm="1">
        <f t="array" ref="AD85">MIN(1,SLOPE(Fperm_SI_Woolf2021!$F$9:$F$93*EXP(-Fperm_SI_Woolf2021!$I$9:$I$93*$C85*IF(AD$58=Fperm_SI_Woolf2021!$E$9:$E$93,1,EXP(LN((1.1*(Fperm_SI_Woolf2021!$E$9:$E$93-AD$58)-63.1579*EXP(-0.19*Fperm_SI_Woolf2021!$E$9:$E$93)+63.1579*EXP(-0.19*AD$58))/(Fperm_SI_Woolf2021!$E$9:$E$93-AD$58))*(AD$58-Fperm_SI_Woolf2021!$E$9:$E$93)/10))) + Fperm_SI_Woolf2021!$G$9:$G$93*EXP(-Fperm_SI_Woolf2021!$J$9:$J$93*$C85*IF(AD$58=Fperm_SI_Woolf2021!$E$9:$E$93,1,EXP(LN((1.1*(Fperm_SI_Woolf2021!$E$9:$E$93-AD$58)-63.1579*EXP(-0.19*Fperm_SI_Woolf2021!$E$9:$E$93)+63.1579*EXP(-0.19*AD$58))/(Fperm_SI_Woolf2021!$E$9:$E$93-AD$58))*(AD$58-Fperm_SI_Woolf2021!$E$9:$E$93)/10))) + Fperm_SI_Woolf2021!$H$9:$H$93*EXP(-Fperm_SI_Woolf2021!$K$9:$K$93*$C85*IF(AD$58=Fperm_SI_Woolf2021!$E$9:$E$93,1,EXP(LN((1.1*(Fperm_SI_Woolf2021!$E$9:$E$93-AD$58)-63.1579*EXP(-0.19*Fperm_SI_Woolf2021!$E$9:$E$93)+63.1579*EXP(-0.19*AD$58))/(Fperm_SI_Woolf2021!$E$9:$E$93-AD$58))*(AD$58-Fperm_SI_Woolf2021!$E$9:$E$93)/10))),Fperm_SI_Woolf2021!$D$9:$D$93)*AD$57+INTERCEPT(Fperm_SI_Woolf2021!$F$9:$F$93*EXP(-Fperm_SI_Woolf2021!$I$9:$I$93*$C85*IF(AD$58=Fperm_SI_Woolf2021!$E$9:$E$93,1,EXP(LN((1.1*(Fperm_SI_Woolf2021!$E$9:$E$93-AD$58)-63.1579*EXP(-0.19*Fperm_SI_Woolf2021!$E$9:$E$93)+63.1579*EXP(-0.19*AD$58))/(Fperm_SI_Woolf2021!$E$9:$E$93-AD$58))*(AD$58-Fperm_SI_Woolf2021!$E$9:$E$93)/10))) + Fperm_SI_Woolf2021!$G$9:$G$93*EXP(-Fperm_SI_Woolf2021!$J$9:$J$93*$C85*IF(AD$58=Fperm_SI_Woolf2021!$E$9:$E$93,1,EXP(LN((1.1*(Fperm_SI_Woolf2021!$E$9:$E$93-AD$58)-63.1579*EXP(-0.19*Fperm_SI_Woolf2021!$E$9:$E$93)+63.1579*EXP(-0.19*AD$58))/(Fperm_SI_Woolf2021!$E$9:$E$93-AD$58))*(AD$58-Fperm_SI_Woolf2021!$E$9:$E$93)/10))) + Fperm_SI_Woolf2021!$H$9:$H$93*EXP(-Fperm_SI_Woolf2021!$K$9:$K$93*$C85*IF(AD$58=Fperm_SI_Woolf2021!$E$9:$E$93,1,EXP(LN((1.1*(Fperm_SI_Woolf2021!$E$9:$E$93-AD$58)-63.1579*EXP(-0.19*Fperm_SI_Woolf2021!$E$9:$E$93)+63.1579*EXP(-0.19*AD$58))/(Fperm_SI_Woolf2021!$E$9:$E$93-AD$58))*(AD$58-Fperm_SI_Woolf2021!$E$9:$E$93)/10))),Fperm_SI_Woolf2021!$D$9:$D$93))</f>
        <v>0.55946817284570449</v>
      </c>
      <c r="AE85" s="51" cm="1">
        <f t="array" ref="AE85">MIN(1,SLOPE(Fperm_SI_Woolf2021!$F$9:$F$93*EXP(-Fperm_SI_Woolf2021!$I$9:$I$93*$C85*IF(AE$58=Fperm_SI_Woolf2021!$E$9:$E$93,1,EXP(LN((1.1*(Fperm_SI_Woolf2021!$E$9:$E$93-AE$58)-63.1579*EXP(-0.19*Fperm_SI_Woolf2021!$E$9:$E$93)+63.1579*EXP(-0.19*AE$58))/(Fperm_SI_Woolf2021!$E$9:$E$93-AE$58))*(AE$58-Fperm_SI_Woolf2021!$E$9:$E$93)/10))) + Fperm_SI_Woolf2021!$G$9:$G$93*EXP(-Fperm_SI_Woolf2021!$J$9:$J$93*$C85*IF(AE$58=Fperm_SI_Woolf2021!$E$9:$E$93,1,EXP(LN((1.1*(Fperm_SI_Woolf2021!$E$9:$E$93-AE$58)-63.1579*EXP(-0.19*Fperm_SI_Woolf2021!$E$9:$E$93)+63.1579*EXP(-0.19*AE$58))/(Fperm_SI_Woolf2021!$E$9:$E$93-AE$58))*(AE$58-Fperm_SI_Woolf2021!$E$9:$E$93)/10))) + Fperm_SI_Woolf2021!$H$9:$H$93*EXP(-Fperm_SI_Woolf2021!$K$9:$K$93*$C85*IF(AE$58=Fperm_SI_Woolf2021!$E$9:$E$93,1,EXP(LN((1.1*(Fperm_SI_Woolf2021!$E$9:$E$93-AE$58)-63.1579*EXP(-0.19*Fperm_SI_Woolf2021!$E$9:$E$93)+63.1579*EXP(-0.19*AE$58))/(Fperm_SI_Woolf2021!$E$9:$E$93-AE$58))*(AE$58-Fperm_SI_Woolf2021!$E$9:$E$93)/10))),Fperm_SI_Woolf2021!$D$9:$D$93)*AE$57+INTERCEPT(Fperm_SI_Woolf2021!$F$9:$F$93*EXP(-Fperm_SI_Woolf2021!$I$9:$I$93*$C85*IF(AE$58=Fperm_SI_Woolf2021!$E$9:$E$93,1,EXP(LN((1.1*(Fperm_SI_Woolf2021!$E$9:$E$93-AE$58)-63.1579*EXP(-0.19*Fperm_SI_Woolf2021!$E$9:$E$93)+63.1579*EXP(-0.19*AE$58))/(Fperm_SI_Woolf2021!$E$9:$E$93-AE$58))*(AE$58-Fperm_SI_Woolf2021!$E$9:$E$93)/10))) + Fperm_SI_Woolf2021!$G$9:$G$93*EXP(-Fperm_SI_Woolf2021!$J$9:$J$93*$C85*IF(AE$58=Fperm_SI_Woolf2021!$E$9:$E$93,1,EXP(LN((1.1*(Fperm_SI_Woolf2021!$E$9:$E$93-AE$58)-63.1579*EXP(-0.19*Fperm_SI_Woolf2021!$E$9:$E$93)+63.1579*EXP(-0.19*AE$58))/(Fperm_SI_Woolf2021!$E$9:$E$93-AE$58))*(AE$58-Fperm_SI_Woolf2021!$E$9:$E$93)/10))) + Fperm_SI_Woolf2021!$H$9:$H$93*EXP(-Fperm_SI_Woolf2021!$K$9:$K$93*$C85*IF(AE$58=Fperm_SI_Woolf2021!$E$9:$E$93,1,EXP(LN((1.1*(Fperm_SI_Woolf2021!$E$9:$E$93-AE$58)-63.1579*EXP(-0.19*Fperm_SI_Woolf2021!$E$9:$E$93)+63.1579*EXP(-0.19*AE$58))/(Fperm_SI_Woolf2021!$E$9:$E$93-AE$58))*(AE$58-Fperm_SI_Woolf2021!$E$9:$E$93)/10))),Fperm_SI_Woolf2021!$D$9:$D$93))</f>
        <v>0.52668840264495997</v>
      </c>
      <c r="AF85" s="51" cm="1">
        <f t="array" ref="AF85">MIN(1,SLOPE(Fperm_SI_Woolf2021!$F$9:$F$93*EXP(-Fperm_SI_Woolf2021!$I$9:$I$93*$C85*IF(AF$58=Fperm_SI_Woolf2021!$E$9:$E$93,1,EXP(LN((1.1*(Fperm_SI_Woolf2021!$E$9:$E$93-AF$58)-63.1579*EXP(-0.19*Fperm_SI_Woolf2021!$E$9:$E$93)+63.1579*EXP(-0.19*AF$58))/(Fperm_SI_Woolf2021!$E$9:$E$93-AF$58))*(AF$58-Fperm_SI_Woolf2021!$E$9:$E$93)/10))) + Fperm_SI_Woolf2021!$G$9:$G$93*EXP(-Fperm_SI_Woolf2021!$J$9:$J$93*$C85*IF(AF$58=Fperm_SI_Woolf2021!$E$9:$E$93,1,EXP(LN((1.1*(Fperm_SI_Woolf2021!$E$9:$E$93-AF$58)-63.1579*EXP(-0.19*Fperm_SI_Woolf2021!$E$9:$E$93)+63.1579*EXP(-0.19*AF$58))/(Fperm_SI_Woolf2021!$E$9:$E$93-AF$58))*(AF$58-Fperm_SI_Woolf2021!$E$9:$E$93)/10))) + Fperm_SI_Woolf2021!$H$9:$H$93*EXP(-Fperm_SI_Woolf2021!$K$9:$K$93*$C85*IF(AF$58=Fperm_SI_Woolf2021!$E$9:$E$93,1,EXP(LN((1.1*(Fperm_SI_Woolf2021!$E$9:$E$93-AF$58)-63.1579*EXP(-0.19*Fperm_SI_Woolf2021!$E$9:$E$93)+63.1579*EXP(-0.19*AF$58))/(Fperm_SI_Woolf2021!$E$9:$E$93-AF$58))*(AF$58-Fperm_SI_Woolf2021!$E$9:$E$93)/10))),Fperm_SI_Woolf2021!$D$9:$D$93)*AF$57+INTERCEPT(Fperm_SI_Woolf2021!$F$9:$F$93*EXP(-Fperm_SI_Woolf2021!$I$9:$I$93*$C85*IF(AF$58=Fperm_SI_Woolf2021!$E$9:$E$93,1,EXP(LN((1.1*(Fperm_SI_Woolf2021!$E$9:$E$93-AF$58)-63.1579*EXP(-0.19*Fperm_SI_Woolf2021!$E$9:$E$93)+63.1579*EXP(-0.19*AF$58))/(Fperm_SI_Woolf2021!$E$9:$E$93-AF$58))*(AF$58-Fperm_SI_Woolf2021!$E$9:$E$93)/10))) + Fperm_SI_Woolf2021!$G$9:$G$93*EXP(-Fperm_SI_Woolf2021!$J$9:$J$93*$C85*IF(AF$58=Fperm_SI_Woolf2021!$E$9:$E$93,1,EXP(LN((1.1*(Fperm_SI_Woolf2021!$E$9:$E$93-AF$58)-63.1579*EXP(-0.19*Fperm_SI_Woolf2021!$E$9:$E$93)+63.1579*EXP(-0.19*AF$58))/(Fperm_SI_Woolf2021!$E$9:$E$93-AF$58))*(AF$58-Fperm_SI_Woolf2021!$E$9:$E$93)/10))) + Fperm_SI_Woolf2021!$H$9:$H$93*EXP(-Fperm_SI_Woolf2021!$K$9:$K$93*$C85*IF(AF$58=Fperm_SI_Woolf2021!$E$9:$E$93,1,EXP(LN((1.1*(Fperm_SI_Woolf2021!$E$9:$E$93-AF$58)-63.1579*EXP(-0.19*Fperm_SI_Woolf2021!$E$9:$E$93)+63.1579*EXP(-0.19*AF$58))/(Fperm_SI_Woolf2021!$E$9:$E$93-AF$58))*(AF$58-Fperm_SI_Woolf2021!$E$9:$E$93)/10))),Fperm_SI_Woolf2021!$D$9:$D$93))</f>
        <v>0.49390863244421551</v>
      </c>
      <c r="AG85" s="51" cm="1">
        <f t="array" ref="AG85">MIN(1,SLOPE(Fperm_SI_Woolf2021!$F$9:$F$93*EXP(-Fperm_SI_Woolf2021!$I$9:$I$93*$C85*IF(AG$58=Fperm_SI_Woolf2021!$E$9:$E$93,1,EXP(LN((1.1*(Fperm_SI_Woolf2021!$E$9:$E$93-AG$58)-63.1579*EXP(-0.19*Fperm_SI_Woolf2021!$E$9:$E$93)+63.1579*EXP(-0.19*AG$58))/(Fperm_SI_Woolf2021!$E$9:$E$93-AG$58))*(AG$58-Fperm_SI_Woolf2021!$E$9:$E$93)/10))) + Fperm_SI_Woolf2021!$G$9:$G$93*EXP(-Fperm_SI_Woolf2021!$J$9:$J$93*$C85*IF(AG$58=Fperm_SI_Woolf2021!$E$9:$E$93,1,EXP(LN((1.1*(Fperm_SI_Woolf2021!$E$9:$E$93-AG$58)-63.1579*EXP(-0.19*Fperm_SI_Woolf2021!$E$9:$E$93)+63.1579*EXP(-0.19*AG$58))/(Fperm_SI_Woolf2021!$E$9:$E$93-AG$58))*(AG$58-Fperm_SI_Woolf2021!$E$9:$E$93)/10))) + Fperm_SI_Woolf2021!$H$9:$H$93*EXP(-Fperm_SI_Woolf2021!$K$9:$K$93*$C85*IF(AG$58=Fperm_SI_Woolf2021!$E$9:$E$93,1,EXP(LN((1.1*(Fperm_SI_Woolf2021!$E$9:$E$93-AG$58)-63.1579*EXP(-0.19*Fperm_SI_Woolf2021!$E$9:$E$93)+63.1579*EXP(-0.19*AG$58))/(Fperm_SI_Woolf2021!$E$9:$E$93-AG$58))*(AG$58-Fperm_SI_Woolf2021!$E$9:$E$93)/10))),Fperm_SI_Woolf2021!$D$9:$D$93)*AG$57+INTERCEPT(Fperm_SI_Woolf2021!$F$9:$F$93*EXP(-Fperm_SI_Woolf2021!$I$9:$I$93*$C85*IF(AG$58=Fperm_SI_Woolf2021!$E$9:$E$93,1,EXP(LN((1.1*(Fperm_SI_Woolf2021!$E$9:$E$93-AG$58)-63.1579*EXP(-0.19*Fperm_SI_Woolf2021!$E$9:$E$93)+63.1579*EXP(-0.19*AG$58))/(Fperm_SI_Woolf2021!$E$9:$E$93-AG$58))*(AG$58-Fperm_SI_Woolf2021!$E$9:$E$93)/10))) + Fperm_SI_Woolf2021!$G$9:$G$93*EXP(-Fperm_SI_Woolf2021!$J$9:$J$93*$C85*IF(AG$58=Fperm_SI_Woolf2021!$E$9:$E$93,1,EXP(LN((1.1*(Fperm_SI_Woolf2021!$E$9:$E$93-AG$58)-63.1579*EXP(-0.19*Fperm_SI_Woolf2021!$E$9:$E$93)+63.1579*EXP(-0.19*AG$58))/(Fperm_SI_Woolf2021!$E$9:$E$93-AG$58))*(AG$58-Fperm_SI_Woolf2021!$E$9:$E$93)/10))) + Fperm_SI_Woolf2021!$H$9:$H$93*EXP(-Fperm_SI_Woolf2021!$K$9:$K$93*$C85*IF(AG$58=Fperm_SI_Woolf2021!$E$9:$E$93,1,EXP(LN((1.1*(Fperm_SI_Woolf2021!$E$9:$E$93-AG$58)-63.1579*EXP(-0.19*Fperm_SI_Woolf2021!$E$9:$E$93)+63.1579*EXP(-0.19*AG$58))/(Fperm_SI_Woolf2021!$E$9:$E$93-AG$58))*(AG$58-Fperm_SI_Woolf2021!$E$9:$E$93)/10))),Fperm_SI_Woolf2021!$D$9:$D$93))</f>
        <v>0.46112886224347105</v>
      </c>
      <c r="AH85" s="51" cm="1">
        <f t="array" ref="AH85">MIN(1,SLOPE(Fperm_SI_Woolf2021!$F$9:$F$93*EXP(-Fperm_SI_Woolf2021!$I$9:$I$93*$C85*IF(AH$58=Fperm_SI_Woolf2021!$E$9:$E$93,1,EXP(LN((1.1*(Fperm_SI_Woolf2021!$E$9:$E$93-AH$58)-63.1579*EXP(-0.19*Fperm_SI_Woolf2021!$E$9:$E$93)+63.1579*EXP(-0.19*AH$58))/(Fperm_SI_Woolf2021!$E$9:$E$93-AH$58))*(AH$58-Fperm_SI_Woolf2021!$E$9:$E$93)/10))) + Fperm_SI_Woolf2021!$G$9:$G$93*EXP(-Fperm_SI_Woolf2021!$J$9:$J$93*$C85*IF(AH$58=Fperm_SI_Woolf2021!$E$9:$E$93,1,EXP(LN((1.1*(Fperm_SI_Woolf2021!$E$9:$E$93-AH$58)-63.1579*EXP(-0.19*Fperm_SI_Woolf2021!$E$9:$E$93)+63.1579*EXP(-0.19*AH$58))/(Fperm_SI_Woolf2021!$E$9:$E$93-AH$58))*(AH$58-Fperm_SI_Woolf2021!$E$9:$E$93)/10))) + Fperm_SI_Woolf2021!$H$9:$H$93*EXP(-Fperm_SI_Woolf2021!$K$9:$K$93*$C85*IF(AH$58=Fperm_SI_Woolf2021!$E$9:$E$93,1,EXP(LN((1.1*(Fperm_SI_Woolf2021!$E$9:$E$93-AH$58)-63.1579*EXP(-0.19*Fperm_SI_Woolf2021!$E$9:$E$93)+63.1579*EXP(-0.19*AH$58))/(Fperm_SI_Woolf2021!$E$9:$E$93-AH$58))*(AH$58-Fperm_SI_Woolf2021!$E$9:$E$93)/10))),Fperm_SI_Woolf2021!$D$9:$D$93)*AH$57+INTERCEPT(Fperm_SI_Woolf2021!$F$9:$F$93*EXP(-Fperm_SI_Woolf2021!$I$9:$I$93*$C85*IF(AH$58=Fperm_SI_Woolf2021!$E$9:$E$93,1,EXP(LN((1.1*(Fperm_SI_Woolf2021!$E$9:$E$93-AH$58)-63.1579*EXP(-0.19*Fperm_SI_Woolf2021!$E$9:$E$93)+63.1579*EXP(-0.19*AH$58))/(Fperm_SI_Woolf2021!$E$9:$E$93-AH$58))*(AH$58-Fperm_SI_Woolf2021!$E$9:$E$93)/10))) + Fperm_SI_Woolf2021!$G$9:$G$93*EXP(-Fperm_SI_Woolf2021!$J$9:$J$93*$C85*IF(AH$58=Fperm_SI_Woolf2021!$E$9:$E$93,1,EXP(LN((1.1*(Fperm_SI_Woolf2021!$E$9:$E$93-AH$58)-63.1579*EXP(-0.19*Fperm_SI_Woolf2021!$E$9:$E$93)+63.1579*EXP(-0.19*AH$58))/(Fperm_SI_Woolf2021!$E$9:$E$93-AH$58))*(AH$58-Fperm_SI_Woolf2021!$E$9:$E$93)/10))) + Fperm_SI_Woolf2021!$H$9:$H$93*EXP(-Fperm_SI_Woolf2021!$K$9:$K$93*$C85*IF(AH$58=Fperm_SI_Woolf2021!$E$9:$E$93,1,EXP(LN((1.1*(Fperm_SI_Woolf2021!$E$9:$E$93-AH$58)-63.1579*EXP(-0.19*Fperm_SI_Woolf2021!$E$9:$E$93)+63.1579*EXP(-0.19*AH$58))/(Fperm_SI_Woolf2021!$E$9:$E$93-AH$58))*(AH$58-Fperm_SI_Woolf2021!$E$9:$E$93)/10))),Fperm_SI_Woolf2021!$D$9:$D$93))</f>
        <v>0.79749590023375871</v>
      </c>
      <c r="AI85" s="51" cm="1">
        <f t="array" ref="AI85">MIN(1,SLOPE(Fperm_SI_Woolf2021!$F$9:$F$93*EXP(-Fperm_SI_Woolf2021!$I$9:$I$93*$C85*IF(AI$58=Fperm_SI_Woolf2021!$E$9:$E$93,1,EXP(LN((1.1*(Fperm_SI_Woolf2021!$E$9:$E$93-AI$58)-63.1579*EXP(-0.19*Fperm_SI_Woolf2021!$E$9:$E$93)+63.1579*EXP(-0.19*AI$58))/(Fperm_SI_Woolf2021!$E$9:$E$93-AI$58))*(AI$58-Fperm_SI_Woolf2021!$E$9:$E$93)/10))) + Fperm_SI_Woolf2021!$G$9:$G$93*EXP(-Fperm_SI_Woolf2021!$J$9:$J$93*$C85*IF(AI$58=Fperm_SI_Woolf2021!$E$9:$E$93,1,EXP(LN((1.1*(Fperm_SI_Woolf2021!$E$9:$E$93-AI$58)-63.1579*EXP(-0.19*Fperm_SI_Woolf2021!$E$9:$E$93)+63.1579*EXP(-0.19*AI$58))/(Fperm_SI_Woolf2021!$E$9:$E$93-AI$58))*(AI$58-Fperm_SI_Woolf2021!$E$9:$E$93)/10))) + Fperm_SI_Woolf2021!$H$9:$H$93*EXP(-Fperm_SI_Woolf2021!$K$9:$K$93*$C85*IF(AI$58=Fperm_SI_Woolf2021!$E$9:$E$93,1,EXP(LN((1.1*(Fperm_SI_Woolf2021!$E$9:$E$93-AI$58)-63.1579*EXP(-0.19*Fperm_SI_Woolf2021!$E$9:$E$93)+63.1579*EXP(-0.19*AI$58))/(Fperm_SI_Woolf2021!$E$9:$E$93-AI$58))*(AI$58-Fperm_SI_Woolf2021!$E$9:$E$93)/10))),Fperm_SI_Woolf2021!$D$9:$D$93)*AI$57+INTERCEPT(Fperm_SI_Woolf2021!$F$9:$F$93*EXP(-Fperm_SI_Woolf2021!$I$9:$I$93*$C85*IF(AI$58=Fperm_SI_Woolf2021!$E$9:$E$93,1,EXP(LN((1.1*(Fperm_SI_Woolf2021!$E$9:$E$93-AI$58)-63.1579*EXP(-0.19*Fperm_SI_Woolf2021!$E$9:$E$93)+63.1579*EXP(-0.19*AI$58))/(Fperm_SI_Woolf2021!$E$9:$E$93-AI$58))*(AI$58-Fperm_SI_Woolf2021!$E$9:$E$93)/10))) + Fperm_SI_Woolf2021!$G$9:$G$93*EXP(-Fperm_SI_Woolf2021!$J$9:$J$93*$C85*IF(AI$58=Fperm_SI_Woolf2021!$E$9:$E$93,1,EXP(LN((1.1*(Fperm_SI_Woolf2021!$E$9:$E$93-AI$58)-63.1579*EXP(-0.19*Fperm_SI_Woolf2021!$E$9:$E$93)+63.1579*EXP(-0.19*AI$58))/(Fperm_SI_Woolf2021!$E$9:$E$93-AI$58))*(AI$58-Fperm_SI_Woolf2021!$E$9:$E$93)/10))) + Fperm_SI_Woolf2021!$H$9:$H$93*EXP(-Fperm_SI_Woolf2021!$K$9:$K$93*$C85*IF(AI$58=Fperm_SI_Woolf2021!$E$9:$E$93,1,EXP(LN((1.1*(Fperm_SI_Woolf2021!$E$9:$E$93-AI$58)-63.1579*EXP(-0.19*Fperm_SI_Woolf2021!$E$9:$E$93)+63.1579*EXP(-0.19*AI$58))/(Fperm_SI_Woolf2021!$E$9:$E$93-AI$58))*(AI$58-Fperm_SI_Woolf2021!$E$9:$E$93)/10))),Fperm_SI_Woolf2021!$D$9:$D$93))</f>
        <v>0.7657172204712166</v>
      </c>
      <c r="AJ85" s="51" cm="1">
        <f t="array" ref="AJ85">MIN(1,SLOPE(Fperm_SI_Woolf2021!$F$9:$F$93*EXP(-Fperm_SI_Woolf2021!$I$9:$I$93*$C85*IF(AJ$58=Fperm_SI_Woolf2021!$E$9:$E$93,1,EXP(LN((1.1*(Fperm_SI_Woolf2021!$E$9:$E$93-AJ$58)-63.1579*EXP(-0.19*Fperm_SI_Woolf2021!$E$9:$E$93)+63.1579*EXP(-0.19*AJ$58))/(Fperm_SI_Woolf2021!$E$9:$E$93-AJ$58))*(AJ$58-Fperm_SI_Woolf2021!$E$9:$E$93)/10))) + Fperm_SI_Woolf2021!$G$9:$G$93*EXP(-Fperm_SI_Woolf2021!$J$9:$J$93*$C85*IF(AJ$58=Fperm_SI_Woolf2021!$E$9:$E$93,1,EXP(LN((1.1*(Fperm_SI_Woolf2021!$E$9:$E$93-AJ$58)-63.1579*EXP(-0.19*Fperm_SI_Woolf2021!$E$9:$E$93)+63.1579*EXP(-0.19*AJ$58))/(Fperm_SI_Woolf2021!$E$9:$E$93-AJ$58))*(AJ$58-Fperm_SI_Woolf2021!$E$9:$E$93)/10))) + Fperm_SI_Woolf2021!$H$9:$H$93*EXP(-Fperm_SI_Woolf2021!$K$9:$K$93*$C85*IF(AJ$58=Fperm_SI_Woolf2021!$E$9:$E$93,1,EXP(LN((1.1*(Fperm_SI_Woolf2021!$E$9:$E$93-AJ$58)-63.1579*EXP(-0.19*Fperm_SI_Woolf2021!$E$9:$E$93)+63.1579*EXP(-0.19*AJ$58))/(Fperm_SI_Woolf2021!$E$9:$E$93-AJ$58))*(AJ$58-Fperm_SI_Woolf2021!$E$9:$E$93)/10))),Fperm_SI_Woolf2021!$D$9:$D$93)*AJ$57+INTERCEPT(Fperm_SI_Woolf2021!$F$9:$F$93*EXP(-Fperm_SI_Woolf2021!$I$9:$I$93*$C85*IF(AJ$58=Fperm_SI_Woolf2021!$E$9:$E$93,1,EXP(LN((1.1*(Fperm_SI_Woolf2021!$E$9:$E$93-AJ$58)-63.1579*EXP(-0.19*Fperm_SI_Woolf2021!$E$9:$E$93)+63.1579*EXP(-0.19*AJ$58))/(Fperm_SI_Woolf2021!$E$9:$E$93-AJ$58))*(AJ$58-Fperm_SI_Woolf2021!$E$9:$E$93)/10))) + Fperm_SI_Woolf2021!$G$9:$G$93*EXP(-Fperm_SI_Woolf2021!$J$9:$J$93*$C85*IF(AJ$58=Fperm_SI_Woolf2021!$E$9:$E$93,1,EXP(LN((1.1*(Fperm_SI_Woolf2021!$E$9:$E$93-AJ$58)-63.1579*EXP(-0.19*Fperm_SI_Woolf2021!$E$9:$E$93)+63.1579*EXP(-0.19*AJ$58))/(Fperm_SI_Woolf2021!$E$9:$E$93-AJ$58))*(AJ$58-Fperm_SI_Woolf2021!$E$9:$E$93)/10))) + Fperm_SI_Woolf2021!$H$9:$H$93*EXP(-Fperm_SI_Woolf2021!$K$9:$K$93*$C85*IF(AJ$58=Fperm_SI_Woolf2021!$E$9:$E$93,1,EXP(LN((1.1*(Fperm_SI_Woolf2021!$E$9:$E$93-AJ$58)-63.1579*EXP(-0.19*Fperm_SI_Woolf2021!$E$9:$E$93)+63.1579*EXP(-0.19*AJ$58))/(Fperm_SI_Woolf2021!$E$9:$E$93-AJ$58))*(AJ$58-Fperm_SI_Woolf2021!$E$9:$E$93)/10))),Fperm_SI_Woolf2021!$D$9:$D$93))</f>
        <v>0.73393854070867437</v>
      </c>
      <c r="AK85" s="51" cm="1">
        <f t="array" ref="AK85">MIN(1,SLOPE(Fperm_SI_Woolf2021!$F$9:$F$93*EXP(-Fperm_SI_Woolf2021!$I$9:$I$93*$C85*IF(AK$58=Fperm_SI_Woolf2021!$E$9:$E$93,1,EXP(LN((1.1*(Fperm_SI_Woolf2021!$E$9:$E$93-AK$58)-63.1579*EXP(-0.19*Fperm_SI_Woolf2021!$E$9:$E$93)+63.1579*EXP(-0.19*AK$58))/(Fperm_SI_Woolf2021!$E$9:$E$93-AK$58))*(AK$58-Fperm_SI_Woolf2021!$E$9:$E$93)/10))) + Fperm_SI_Woolf2021!$G$9:$G$93*EXP(-Fperm_SI_Woolf2021!$J$9:$J$93*$C85*IF(AK$58=Fperm_SI_Woolf2021!$E$9:$E$93,1,EXP(LN((1.1*(Fperm_SI_Woolf2021!$E$9:$E$93-AK$58)-63.1579*EXP(-0.19*Fperm_SI_Woolf2021!$E$9:$E$93)+63.1579*EXP(-0.19*AK$58))/(Fperm_SI_Woolf2021!$E$9:$E$93-AK$58))*(AK$58-Fperm_SI_Woolf2021!$E$9:$E$93)/10))) + Fperm_SI_Woolf2021!$H$9:$H$93*EXP(-Fperm_SI_Woolf2021!$K$9:$K$93*$C85*IF(AK$58=Fperm_SI_Woolf2021!$E$9:$E$93,1,EXP(LN((1.1*(Fperm_SI_Woolf2021!$E$9:$E$93-AK$58)-63.1579*EXP(-0.19*Fperm_SI_Woolf2021!$E$9:$E$93)+63.1579*EXP(-0.19*AK$58))/(Fperm_SI_Woolf2021!$E$9:$E$93-AK$58))*(AK$58-Fperm_SI_Woolf2021!$E$9:$E$93)/10))),Fperm_SI_Woolf2021!$D$9:$D$93)*AK$57+INTERCEPT(Fperm_SI_Woolf2021!$F$9:$F$93*EXP(-Fperm_SI_Woolf2021!$I$9:$I$93*$C85*IF(AK$58=Fperm_SI_Woolf2021!$E$9:$E$93,1,EXP(LN((1.1*(Fperm_SI_Woolf2021!$E$9:$E$93-AK$58)-63.1579*EXP(-0.19*Fperm_SI_Woolf2021!$E$9:$E$93)+63.1579*EXP(-0.19*AK$58))/(Fperm_SI_Woolf2021!$E$9:$E$93-AK$58))*(AK$58-Fperm_SI_Woolf2021!$E$9:$E$93)/10))) + Fperm_SI_Woolf2021!$G$9:$G$93*EXP(-Fperm_SI_Woolf2021!$J$9:$J$93*$C85*IF(AK$58=Fperm_SI_Woolf2021!$E$9:$E$93,1,EXP(LN((1.1*(Fperm_SI_Woolf2021!$E$9:$E$93-AK$58)-63.1579*EXP(-0.19*Fperm_SI_Woolf2021!$E$9:$E$93)+63.1579*EXP(-0.19*AK$58))/(Fperm_SI_Woolf2021!$E$9:$E$93-AK$58))*(AK$58-Fperm_SI_Woolf2021!$E$9:$E$93)/10))) + Fperm_SI_Woolf2021!$H$9:$H$93*EXP(-Fperm_SI_Woolf2021!$K$9:$K$93*$C85*IF(AK$58=Fperm_SI_Woolf2021!$E$9:$E$93,1,EXP(LN((1.1*(Fperm_SI_Woolf2021!$E$9:$E$93-AK$58)-63.1579*EXP(-0.19*Fperm_SI_Woolf2021!$E$9:$E$93)+63.1579*EXP(-0.19*AK$58))/(Fperm_SI_Woolf2021!$E$9:$E$93-AK$58))*(AK$58-Fperm_SI_Woolf2021!$E$9:$E$93)/10))),Fperm_SI_Woolf2021!$D$9:$D$93))</f>
        <v>0.70215986094613225</v>
      </c>
      <c r="AL85" s="51" cm="1">
        <f t="array" ref="AL85">MIN(1,SLOPE(Fperm_SI_Woolf2021!$F$9:$F$93*EXP(-Fperm_SI_Woolf2021!$I$9:$I$93*$C85*IF(AL$58=Fperm_SI_Woolf2021!$E$9:$E$93,1,EXP(LN((1.1*(Fperm_SI_Woolf2021!$E$9:$E$93-AL$58)-63.1579*EXP(-0.19*Fperm_SI_Woolf2021!$E$9:$E$93)+63.1579*EXP(-0.19*AL$58))/(Fperm_SI_Woolf2021!$E$9:$E$93-AL$58))*(AL$58-Fperm_SI_Woolf2021!$E$9:$E$93)/10))) + Fperm_SI_Woolf2021!$G$9:$G$93*EXP(-Fperm_SI_Woolf2021!$J$9:$J$93*$C85*IF(AL$58=Fperm_SI_Woolf2021!$E$9:$E$93,1,EXP(LN((1.1*(Fperm_SI_Woolf2021!$E$9:$E$93-AL$58)-63.1579*EXP(-0.19*Fperm_SI_Woolf2021!$E$9:$E$93)+63.1579*EXP(-0.19*AL$58))/(Fperm_SI_Woolf2021!$E$9:$E$93-AL$58))*(AL$58-Fperm_SI_Woolf2021!$E$9:$E$93)/10))) + Fperm_SI_Woolf2021!$H$9:$H$93*EXP(-Fperm_SI_Woolf2021!$K$9:$K$93*$C85*IF(AL$58=Fperm_SI_Woolf2021!$E$9:$E$93,1,EXP(LN((1.1*(Fperm_SI_Woolf2021!$E$9:$E$93-AL$58)-63.1579*EXP(-0.19*Fperm_SI_Woolf2021!$E$9:$E$93)+63.1579*EXP(-0.19*AL$58))/(Fperm_SI_Woolf2021!$E$9:$E$93-AL$58))*(AL$58-Fperm_SI_Woolf2021!$E$9:$E$93)/10))),Fperm_SI_Woolf2021!$D$9:$D$93)*AL$57+INTERCEPT(Fperm_SI_Woolf2021!$F$9:$F$93*EXP(-Fperm_SI_Woolf2021!$I$9:$I$93*$C85*IF(AL$58=Fperm_SI_Woolf2021!$E$9:$E$93,1,EXP(LN((1.1*(Fperm_SI_Woolf2021!$E$9:$E$93-AL$58)-63.1579*EXP(-0.19*Fperm_SI_Woolf2021!$E$9:$E$93)+63.1579*EXP(-0.19*AL$58))/(Fperm_SI_Woolf2021!$E$9:$E$93-AL$58))*(AL$58-Fperm_SI_Woolf2021!$E$9:$E$93)/10))) + Fperm_SI_Woolf2021!$G$9:$G$93*EXP(-Fperm_SI_Woolf2021!$J$9:$J$93*$C85*IF(AL$58=Fperm_SI_Woolf2021!$E$9:$E$93,1,EXP(LN((1.1*(Fperm_SI_Woolf2021!$E$9:$E$93-AL$58)-63.1579*EXP(-0.19*Fperm_SI_Woolf2021!$E$9:$E$93)+63.1579*EXP(-0.19*AL$58))/(Fperm_SI_Woolf2021!$E$9:$E$93-AL$58))*(AL$58-Fperm_SI_Woolf2021!$E$9:$E$93)/10))) + Fperm_SI_Woolf2021!$H$9:$H$93*EXP(-Fperm_SI_Woolf2021!$K$9:$K$93*$C85*IF(AL$58=Fperm_SI_Woolf2021!$E$9:$E$93,1,EXP(LN((1.1*(Fperm_SI_Woolf2021!$E$9:$E$93-AL$58)-63.1579*EXP(-0.19*Fperm_SI_Woolf2021!$E$9:$E$93)+63.1579*EXP(-0.19*AL$58))/(Fperm_SI_Woolf2021!$E$9:$E$93-AL$58))*(AL$58-Fperm_SI_Woolf2021!$E$9:$E$93)/10))),Fperm_SI_Woolf2021!$D$9:$D$93))</f>
        <v>0.67038118118359014</v>
      </c>
      <c r="AM85" s="51" cm="1">
        <f t="array" ref="AM85">MIN(1,SLOPE(Fperm_SI_Woolf2021!$F$9:$F$93*EXP(-Fperm_SI_Woolf2021!$I$9:$I$93*$C85*IF(AM$58=Fperm_SI_Woolf2021!$E$9:$E$93,1,EXP(LN((1.1*(Fperm_SI_Woolf2021!$E$9:$E$93-AM$58)-63.1579*EXP(-0.19*Fperm_SI_Woolf2021!$E$9:$E$93)+63.1579*EXP(-0.19*AM$58))/(Fperm_SI_Woolf2021!$E$9:$E$93-AM$58))*(AM$58-Fperm_SI_Woolf2021!$E$9:$E$93)/10))) + Fperm_SI_Woolf2021!$G$9:$G$93*EXP(-Fperm_SI_Woolf2021!$J$9:$J$93*$C85*IF(AM$58=Fperm_SI_Woolf2021!$E$9:$E$93,1,EXP(LN((1.1*(Fperm_SI_Woolf2021!$E$9:$E$93-AM$58)-63.1579*EXP(-0.19*Fperm_SI_Woolf2021!$E$9:$E$93)+63.1579*EXP(-0.19*AM$58))/(Fperm_SI_Woolf2021!$E$9:$E$93-AM$58))*(AM$58-Fperm_SI_Woolf2021!$E$9:$E$93)/10))) + Fperm_SI_Woolf2021!$H$9:$H$93*EXP(-Fperm_SI_Woolf2021!$K$9:$K$93*$C85*IF(AM$58=Fperm_SI_Woolf2021!$E$9:$E$93,1,EXP(LN((1.1*(Fperm_SI_Woolf2021!$E$9:$E$93-AM$58)-63.1579*EXP(-0.19*Fperm_SI_Woolf2021!$E$9:$E$93)+63.1579*EXP(-0.19*AM$58))/(Fperm_SI_Woolf2021!$E$9:$E$93-AM$58))*(AM$58-Fperm_SI_Woolf2021!$E$9:$E$93)/10))),Fperm_SI_Woolf2021!$D$9:$D$93)*AM$57+INTERCEPT(Fperm_SI_Woolf2021!$F$9:$F$93*EXP(-Fperm_SI_Woolf2021!$I$9:$I$93*$C85*IF(AM$58=Fperm_SI_Woolf2021!$E$9:$E$93,1,EXP(LN((1.1*(Fperm_SI_Woolf2021!$E$9:$E$93-AM$58)-63.1579*EXP(-0.19*Fperm_SI_Woolf2021!$E$9:$E$93)+63.1579*EXP(-0.19*AM$58))/(Fperm_SI_Woolf2021!$E$9:$E$93-AM$58))*(AM$58-Fperm_SI_Woolf2021!$E$9:$E$93)/10))) + Fperm_SI_Woolf2021!$G$9:$G$93*EXP(-Fperm_SI_Woolf2021!$J$9:$J$93*$C85*IF(AM$58=Fperm_SI_Woolf2021!$E$9:$E$93,1,EXP(LN((1.1*(Fperm_SI_Woolf2021!$E$9:$E$93-AM$58)-63.1579*EXP(-0.19*Fperm_SI_Woolf2021!$E$9:$E$93)+63.1579*EXP(-0.19*AM$58))/(Fperm_SI_Woolf2021!$E$9:$E$93-AM$58))*(AM$58-Fperm_SI_Woolf2021!$E$9:$E$93)/10))) + Fperm_SI_Woolf2021!$H$9:$H$93*EXP(-Fperm_SI_Woolf2021!$K$9:$K$93*$C85*IF(AM$58=Fperm_SI_Woolf2021!$E$9:$E$93,1,EXP(LN((1.1*(Fperm_SI_Woolf2021!$E$9:$E$93-AM$58)-63.1579*EXP(-0.19*Fperm_SI_Woolf2021!$E$9:$E$93)+63.1579*EXP(-0.19*AM$58))/(Fperm_SI_Woolf2021!$E$9:$E$93-AM$58))*(AM$58-Fperm_SI_Woolf2021!$E$9:$E$93)/10))),Fperm_SI_Woolf2021!$D$9:$D$93))</f>
        <v>0.63860250142104802</v>
      </c>
      <c r="AN85" s="51" cm="1">
        <f t="array" ref="AN85">MIN(1,SLOPE(Fperm_SI_Woolf2021!$F$9:$F$93*EXP(-Fperm_SI_Woolf2021!$I$9:$I$93*$C85*IF(AN$58=Fperm_SI_Woolf2021!$E$9:$E$93,1,EXP(LN((1.1*(Fperm_SI_Woolf2021!$E$9:$E$93-AN$58)-63.1579*EXP(-0.19*Fperm_SI_Woolf2021!$E$9:$E$93)+63.1579*EXP(-0.19*AN$58))/(Fperm_SI_Woolf2021!$E$9:$E$93-AN$58))*(AN$58-Fperm_SI_Woolf2021!$E$9:$E$93)/10))) + Fperm_SI_Woolf2021!$G$9:$G$93*EXP(-Fperm_SI_Woolf2021!$J$9:$J$93*$C85*IF(AN$58=Fperm_SI_Woolf2021!$E$9:$E$93,1,EXP(LN((1.1*(Fperm_SI_Woolf2021!$E$9:$E$93-AN$58)-63.1579*EXP(-0.19*Fperm_SI_Woolf2021!$E$9:$E$93)+63.1579*EXP(-0.19*AN$58))/(Fperm_SI_Woolf2021!$E$9:$E$93-AN$58))*(AN$58-Fperm_SI_Woolf2021!$E$9:$E$93)/10))) + Fperm_SI_Woolf2021!$H$9:$H$93*EXP(-Fperm_SI_Woolf2021!$K$9:$K$93*$C85*IF(AN$58=Fperm_SI_Woolf2021!$E$9:$E$93,1,EXP(LN((1.1*(Fperm_SI_Woolf2021!$E$9:$E$93-AN$58)-63.1579*EXP(-0.19*Fperm_SI_Woolf2021!$E$9:$E$93)+63.1579*EXP(-0.19*AN$58))/(Fperm_SI_Woolf2021!$E$9:$E$93-AN$58))*(AN$58-Fperm_SI_Woolf2021!$E$9:$E$93)/10))),Fperm_SI_Woolf2021!$D$9:$D$93)*AN$57+INTERCEPT(Fperm_SI_Woolf2021!$F$9:$F$93*EXP(-Fperm_SI_Woolf2021!$I$9:$I$93*$C85*IF(AN$58=Fperm_SI_Woolf2021!$E$9:$E$93,1,EXP(LN((1.1*(Fperm_SI_Woolf2021!$E$9:$E$93-AN$58)-63.1579*EXP(-0.19*Fperm_SI_Woolf2021!$E$9:$E$93)+63.1579*EXP(-0.19*AN$58))/(Fperm_SI_Woolf2021!$E$9:$E$93-AN$58))*(AN$58-Fperm_SI_Woolf2021!$E$9:$E$93)/10))) + Fperm_SI_Woolf2021!$G$9:$G$93*EXP(-Fperm_SI_Woolf2021!$J$9:$J$93*$C85*IF(AN$58=Fperm_SI_Woolf2021!$E$9:$E$93,1,EXP(LN((1.1*(Fperm_SI_Woolf2021!$E$9:$E$93-AN$58)-63.1579*EXP(-0.19*Fperm_SI_Woolf2021!$E$9:$E$93)+63.1579*EXP(-0.19*AN$58))/(Fperm_SI_Woolf2021!$E$9:$E$93-AN$58))*(AN$58-Fperm_SI_Woolf2021!$E$9:$E$93)/10))) + Fperm_SI_Woolf2021!$H$9:$H$93*EXP(-Fperm_SI_Woolf2021!$K$9:$K$93*$C85*IF(AN$58=Fperm_SI_Woolf2021!$E$9:$E$93,1,EXP(LN((1.1*(Fperm_SI_Woolf2021!$E$9:$E$93-AN$58)-63.1579*EXP(-0.19*Fperm_SI_Woolf2021!$E$9:$E$93)+63.1579*EXP(-0.19*AN$58))/(Fperm_SI_Woolf2021!$E$9:$E$93-AN$58))*(AN$58-Fperm_SI_Woolf2021!$E$9:$E$93)/10))),Fperm_SI_Woolf2021!$D$9:$D$93))</f>
        <v>0.6068238216585059</v>
      </c>
      <c r="AO85" s="51" cm="1">
        <f t="array" ref="AO85">MIN(1,SLOPE(Fperm_SI_Woolf2021!$F$9:$F$93*EXP(-Fperm_SI_Woolf2021!$I$9:$I$93*$C85*IF(AO$58=Fperm_SI_Woolf2021!$E$9:$E$93,1,EXP(LN((1.1*(Fperm_SI_Woolf2021!$E$9:$E$93-AO$58)-63.1579*EXP(-0.19*Fperm_SI_Woolf2021!$E$9:$E$93)+63.1579*EXP(-0.19*AO$58))/(Fperm_SI_Woolf2021!$E$9:$E$93-AO$58))*(AO$58-Fperm_SI_Woolf2021!$E$9:$E$93)/10))) + Fperm_SI_Woolf2021!$G$9:$G$93*EXP(-Fperm_SI_Woolf2021!$J$9:$J$93*$C85*IF(AO$58=Fperm_SI_Woolf2021!$E$9:$E$93,1,EXP(LN((1.1*(Fperm_SI_Woolf2021!$E$9:$E$93-AO$58)-63.1579*EXP(-0.19*Fperm_SI_Woolf2021!$E$9:$E$93)+63.1579*EXP(-0.19*AO$58))/(Fperm_SI_Woolf2021!$E$9:$E$93-AO$58))*(AO$58-Fperm_SI_Woolf2021!$E$9:$E$93)/10))) + Fperm_SI_Woolf2021!$H$9:$H$93*EXP(-Fperm_SI_Woolf2021!$K$9:$K$93*$C85*IF(AO$58=Fperm_SI_Woolf2021!$E$9:$E$93,1,EXP(LN((1.1*(Fperm_SI_Woolf2021!$E$9:$E$93-AO$58)-63.1579*EXP(-0.19*Fperm_SI_Woolf2021!$E$9:$E$93)+63.1579*EXP(-0.19*AO$58))/(Fperm_SI_Woolf2021!$E$9:$E$93-AO$58))*(AO$58-Fperm_SI_Woolf2021!$E$9:$E$93)/10))),Fperm_SI_Woolf2021!$D$9:$D$93)*AO$57+INTERCEPT(Fperm_SI_Woolf2021!$F$9:$F$93*EXP(-Fperm_SI_Woolf2021!$I$9:$I$93*$C85*IF(AO$58=Fperm_SI_Woolf2021!$E$9:$E$93,1,EXP(LN((1.1*(Fperm_SI_Woolf2021!$E$9:$E$93-AO$58)-63.1579*EXP(-0.19*Fperm_SI_Woolf2021!$E$9:$E$93)+63.1579*EXP(-0.19*AO$58))/(Fperm_SI_Woolf2021!$E$9:$E$93-AO$58))*(AO$58-Fperm_SI_Woolf2021!$E$9:$E$93)/10))) + Fperm_SI_Woolf2021!$G$9:$G$93*EXP(-Fperm_SI_Woolf2021!$J$9:$J$93*$C85*IF(AO$58=Fperm_SI_Woolf2021!$E$9:$E$93,1,EXP(LN((1.1*(Fperm_SI_Woolf2021!$E$9:$E$93-AO$58)-63.1579*EXP(-0.19*Fperm_SI_Woolf2021!$E$9:$E$93)+63.1579*EXP(-0.19*AO$58))/(Fperm_SI_Woolf2021!$E$9:$E$93-AO$58))*(AO$58-Fperm_SI_Woolf2021!$E$9:$E$93)/10))) + Fperm_SI_Woolf2021!$H$9:$H$93*EXP(-Fperm_SI_Woolf2021!$K$9:$K$93*$C85*IF(AO$58=Fperm_SI_Woolf2021!$E$9:$E$93,1,EXP(LN((1.1*(Fperm_SI_Woolf2021!$E$9:$E$93-AO$58)-63.1579*EXP(-0.19*Fperm_SI_Woolf2021!$E$9:$E$93)+63.1579*EXP(-0.19*AO$58))/(Fperm_SI_Woolf2021!$E$9:$E$93-AO$58))*(AO$58-Fperm_SI_Woolf2021!$E$9:$E$93)/10))),Fperm_SI_Woolf2021!$D$9:$D$93))</f>
        <v>0.57504514189596367</v>
      </c>
      <c r="AP85" s="51" cm="1">
        <f t="array" ref="AP85">MIN(1,SLOPE(Fperm_SI_Woolf2021!$F$9:$F$93*EXP(-Fperm_SI_Woolf2021!$I$9:$I$93*$C85*IF(AP$58=Fperm_SI_Woolf2021!$E$9:$E$93,1,EXP(LN((1.1*(Fperm_SI_Woolf2021!$E$9:$E$93-AP$58)-63.1579*EXP(-0.19*Fperm_SI_Woolf2021!$E$9:$E$93)+63.1579*EXP(-0.19*AP$58))/(Fperm_SI_Woolf2021!$E$9:$E$93-AP$58))*(AP$58-Fperm_SI_Woolf2021!$E$9:$E$93)/10))) + Fperm_SI_Woolf2021!$G$9:$G$93*EXP(-Fperm_SI_Woolf2021!$J$9:$J$93*$C85*IF(AP$58=Fperm_SI_Woolf2021!$E$9:$E$93,1,EXP(LN((1.1*(Fperm_SI_Woolf2021!$E$9:$E$93-AP$58)-63.1579*EXP(-0.19*Fperm_SI_Woolf2021!$E$9:$E$93)+63.1579*EXP(-0.19*AP$58))/(Fperm_SI_Woolf2021!$E$9:$E$93-AP$58))*(AP$58-Fperm_SI_Woolf2021!$E$9:$E$93)/10))) + Fperm_SI_Woolf2021!$H$9:$H$93*EXP(-Fperm_SI_Woolf2021!$K$9:$K$93*$C85*IF(AP$58=Fperm_SI_Woolf2021!$E$9:$E$93,1,EXP(LN((1.1*(Fperm_SI_Woolf2021!$E$9:$E$93-AP$58)-63.1579*EXP(-0.19*Fperm_SI_Woolf2021!$E$9:$E$93)+63.1579*EXP(-0.19*AP$58))/(Fperm_SI_Woolf2021!$E$9:$E$93-AP$58))*(AP$58-Fperm_SI_Woolf2021!$E$9:$E$93)/10))),Fperm_SI_Woolf2021!$D$9:$D$93)*AP$57+INTERCEPT(Fperm_SI_Woolf2021!$F$9:$F$93*EXP(-Fperm_SI_Woolf2021!$I$9:$I$93*$C85*IF(AP$58=Fperm_SI_Woolf2021!$E$9:$E$93,1,EXP(LN((1.1*(Fperm_SI_Woolf2021!$E$9:$E$93-AP$58)-63.1579*EXP(-0.19*Fperm_SI_Woolf2021!$E$9:$E$93)+63.1579*EXP(-0.19*AP$58))/(Fperm_SI_Woolf2021!$E$9:$E$93-AP$58))*(AP$58-Fperm_SI_Woolf2021!$E$9:$E$93)/10))) + Fperm_SI_Woolf2021!$G$9:$G$93*EXP(-Fperm_SI_Woolf2021!$J$9:$J$93*$C85*IF(AP$58=Fperm_SI_Woolf2021!$E$9:$E$93,1,EXP(LN((1.1*(Fperm_SI_Woolf2021!$E$9:$E$93-AP$58)-63.1579*EXP(-0.19*Fperm_SI_Woolf2021!$E$9:$E$93)+63.1579*EXP(-0.19*AP$58))/(Fperm_SI_Woolf2021!$E$9:$E$93-AP$58))*(AP$58-Fperm_SI_Woolf2021!$E$9:$E$93)/10))) + Fperm_SI_Woolf2021!$H$9:$H$93*EXP(-Fperm_SI_Woolf2021!$K$9:$K$93*$C85*IF(AP$58=Fperm_SI_Woolf2021!$E$9:$E$93,1,EXP(LN((1.1*(Fperm_SI_Woolf2021!$E$9:$E$93-AP$58)-63.1579*EXP(-0.19*Fperm_SI_Woolf2021!$E$9:$E$93)+63.1579*EXP(-0.19*AP$58))/(Fperm_SI_Woolf2021!$E$9:$E$93-AP$58))*(AP$58-Fperm_SI_Woolf2021!$E$9:$E$93)/10))),Fperm_SI_Woolf2021!$D$9:$D$93))</f>
        <v>0.54326646213342156</v>
      </c>
      <c r="AQ85" s="51" cm="1">
        <f t="array" ref="AQ85">MIN(1,SLOPE(Fperm_SI_Woolf2021!$F$9:$F$93*EXP(-Fperm_SI_Woolf2021!$I$9:$I$93*$C85*IF(AQ$58=Fperm_SI_Woolf2021!$E$9:$E$93,1,EXP(LN((1.1*(Fperm_SI_Woolf2021!$E$9:$E$93-AQ$58)-63.1579*EXP(-0.19*Fperm_SI_Woolf2021!$E$9:$E$93)+63.1579*EXP(-0.19*AQ$58))/(Fperm_SI_Woolf2021!$E$9:$E$93-AQ$58))*(AQ$58-Fperm_SI_Woolf2021!$E$9:$E$93)/10))) + Fperm_SI_Woolf2021!$G$9:$G$93*EXP(-Fperm_SI_Woolf2021!$J$9:$J$93*$C85*IF(AQ$58=Fperm_SI_Woolf2021!$E$9:$E$93,1,EXP(LN((1.1*(Fperm_SI_Woolf2021!$E$9:$E$93-AQ$58)-63.1579*EXP(-0.19*Fperm_SI_Woolf2021!$E$9:$E$93)+63.1579*EXP(-0.19*AQ$58))/(Fperm_SI_Woolf2021!$E$9:$E$93-AQ$58))*(AQ$58-Fperm_SI_Woolf2021!$E$9:$E$93)/10))) + Fperm_SI_Woolf2021!$H$9:$H$93*EXP(-Fperm_SI_Woolf2021!$K$9:$K$93*$C85*IF(AQ$58=Fperm_SI_Woolf2021!$E$9:$E$93,1,EXP(LN((1.1*(Fperm_SI_Woolf2021!$E$9:$E$93-AQ$58)-63.1579*EXP(-0.19*Fperm_SI_Woolf2021!$E$9:$E$93)+63.1579*EXP(-0.19*AQ$58))/(Fperm_SI_Woolf2021!$E$9:$E$93-AQ$58))*(AQ$58-Fperm_SI_Woolf2021!$E$9:$E$93)/10))),Fperm_SI_Woolf2021!$D$9:$D$93)*AQ$57+INTERCEPT(Fperm_SI_Woolf2021!$F$9:$F$93*EXP(-Fperm_SI_Woolf2021!$I$9:$I$93*$C85*IF(AQ$58=Fperm_SI_Woolf2021!$E$9:$E$93,1,EXP(LN((1.1*(Fperm_SI_Woolf2021!$E$9:$E$93-AQ$58)-63.1579*EXP(-0.19*Fperm_SI_Woolf2021!$E$9:$E$93)+63.1579*EXP(-0.19*AQ$58))/(Fperm_SI_Woolf2021!$E$9:$E$93-AQ$58))*(AQ$58-Fperm_SI_Woolf2021!$E$9:$E$93)/10))) + Fperm_SI_Woolf2021!$G$9:$G$93*EXP(-Fperm_SI_Woolf2021!$J$9:$J$93*$C85*IF(AQ$58=Fperm_SI_Woolf2021!$E$9:$E$93,1,EXP(LN((1.1*(Fperm_SI_Woolf2021!$E$9:$E$93-AQ$58)-63.1579*EXP(-0.19*Fperm_SI_Woolf2021!$E$9:$E$93)+63.1579*EXP(-0.19*AQ$58))/(Fperm_SI_Woolf2021!$E$9:$E$93-AQ$58))*(AQ$58-Fperm_SI_Woolf2021!$E$9:$E$93)/10))) + Fperm_SI_Woolf2021!$H$9:$H$93*EXP(-Fperm_SI_Woolf2021!$K$9:$K$93*$C85*IF(AQ$58=Fperm_SI_Woolf2021!$E$9:$E$93,1,EXP(LN((1.1*(Fperm_SI_Woolf2021!$E$9:$E$93-AQ$58)-63.1579*EXP(-0.19*Fperm_SI_Woolf2021!$E$9:$E$93)+63.1579*EXP(-0.19*AQ$58))/(Fperm_SI_Woolf2021!$E$9:$E$93-AQ$58))*(AQ$58-Fperm_SI_Woolf2021!$E$9:$E$93)/10))),Fperm_SI_Woolf2021!$D$9:$D$93))</f>
        <v>0.51148778237087944</v>
      </c>
      <c r="AR85" s="51" cm="1">
        <f t="array" ref="AR85">MIN(1,SLOPE(Fperm_SI_Woolf2021!$F$9:$F$93*EXP(-Fperm_SI_Woolf2021!$I$9:$I$93*$C85*IF(AR$58=Fperm_SI_Woolf2021!$E$9:$E$93,1,EXP(LN((1.1*(Fperm_SI_Woolf2021!$E$9:$E$93-AR$58)-63.1579*EXP(-0.19*Fperm_SI_Woolf2021!$E$9:$E$93)+63.1579*EXP(-0.19*AR$58))/(Fperm_SI_Woolf2021!$E$9:$E$93-AR$58))*(AR$58-Fperm_SI_Woolf2021!$E$9:$E$93)/10))) + Fperm_SI_Woolf2021!$G$9:$G$93*EXP(-Fperm_SI_Woolf2021!$J$9:$J$93*$C85*IF(AR$58=Fperm_SI_Woolf2021!$E$9:$E$93,1,EXP(LN((1.1*(Fperm_SI_Woolf2021!$E$9:$E$93-AR$58)-63.1579*EXP(-0.19*Fperm_SI_Woolf2021!$E$9:$E$93)+63.1579*EXP(-0.19*AR$58))/(Fperm_SI_Woolf2021!$E$9:$E$93-AR$58))*(AR$58-Fperm_SI_Woolf2021!$E$9:$E$93)/10))) + Fperm_SI_Woolf2021!$H$9:$H$93*EXP(-Fperm_SI_Woolf2021!$K$9:$K$93*$C85*IF(AR$58=Fperm_SI_Woolf2021!$E$9:$E$93,1,EXP(LN((1.1*(Fperm_SI_Woolf2021!$E$9:$E$93-AR$58)-63.1579*EXP(-0.19*Fperm_SI_Woolf2021!$E$9:$E$93)+63.1579*EXP(-0.19*AR$58))/(Fperm_SI_Woolf2021!$E$9:$E$93-AR$58))*(AR$58-Fperm_SI_Woolf2021!$E$9:$E$93)/10))),Fperm_SI_Woolf2021!$D$9:$D$93)*AR$57+INTERCEPT(Fperm_SI_Woolf2021!$F$9:$F$93*EXP(-Fperm_SI_Woolf2021!$I$9:$I$93*$C85*IF(AR$58=Fperm_SI_Woolf2021!$E$9:$E$93,1,EXP(LN((1.1*(Fperm_SI_Woolf2021!$E$9:$E$93-AR$58)-63.1579*EXP(-0.19*Fperm_SI_Woolf2021!$E$9:$E$93)+63.1579*EXP(-0.19*AR$58))/(Fperm_SI_Woolf2021!$E$9:$E$93-AR$58))*(AR$58-Fperm_SI_Woolf2021!$E$9:$E$93)/10))) + Fperm_SI_Woolf2021!$G$9:$G$93*EXP(-Fperm_SI_Woolf2021!$J$9:$J$93*$C85*IF(AR$58=Fperm_SI_Woolf2021!$E$9:$E$93,1,EXP(LN((1.1*(Fperm_SI_Woolf2021!$E$9:$E$93-AR$58)-63.1579*EXP(-0.19*Fperm_SI_Woolf2021!$E$9:$E$93)+63.1579*EXP(-0.19*AR$58))/(Fperm_SI_Woolf2021!$E$9:$E$93-AR$58))*(AR$58-Fperm_SI_Woolf2021!$E$9:$E$93)/10))) + Fperm_SI_Woolf2021!$H$9:$H$93*EXP(-Fperm_SI_Woolf2021!$K$9:$K$93*$C85*IF(AR$58=Fperm_SI_Woolf2021!$E$9:$E$93,1,EXP(LN((1.1*(Fperm_SI_Woolf2021!$E$9:$E$93-AR$58)-63.1579*EXP(-0.19*Fperm_SI_Woolf2021!$E$9:$E$93)+63.1579*EXP(-0.19*AR$58))/(Fperm_SI_Woolf2021!$E$9:$E$93-AR$58))*(AR$58-Fperm_SI_Woolf2021!$E$9:$E$93)/10))),Fperm_SI_Woolf2021!$D$9:$D$93))</f>
        <v>0.47970910260833732</v>
      </c>
      <c r="AS85" s="51" cm="1">
        <f t="array" ref="AS85">MIN(1,SLOPE(Fperm_SI_Woolf2021!$F$9:$F$93*EXP(-Fperm_SI_Woolf2021!$I$9:$I$93*$C85*IF(AS$58=Fperm_SI_Woolf2021!$E$9:$E$93,1,EXP(LN((1.1*(Fperm_SI_Woolf2021!$E$9:$E$93-AS$58)-63.1579*EXP(-0.19*Fperm_SI_Woolf2021!$E$9:$E$93)+63.1579*EXP(-0.19*AS$58))/(Fperm_SI_Woolf2021!$E$9:$E$93-AS$58))*(AS$58-Fperm_SI_Woolf2021!$E$9:$E$93)/10))) + Fperm_SI_Woolf2021!$G$9:$G$93*EXP(-Fperm_SI_Woolf2021!$J$9:$J$93*$C85*IF(AS$58=Fperm_SI_Woolf2021!$E$9:$E$93,1,EXP(LN((1.1*(Fperm_SI_Woolf2021!$E$9:$E$93-AS$58)-63.1579*EXP(-0.19*Fperm_SI_Woolf2021!$E$9:$E$93)+63.1579*EXP(-0.19*AS$58))/(Fperm_SI_Woolf2021!$E$9:$E$93-AS$58))*(AS$58-Fperm_SI_Woolf2021!$E$9:$E$93)/10))) + Fperm_SI_Woolf2021!$H$9:$H$93*EXP(-Fperm_SI_Woolf2021!$K$9:$K$93*$C85*IF(AS$58=Fperm_SI_Woolf2021!$E$9:$E$93,1,EXP(LN((1.1*(Fperm_SI_Woolf2021!$E$9:$E$93-AS$58)-63.1579*EXP(-0.19*Fperm_SI_Woolf2021!$E$9:$E$93)+63.1579*EXP(-0.19*AS$58))/(Fperm_SI_Woolf2021!$E$9:$E$93-AS$58))*(AS$58-Fperm_SI_Woolf2021!$E$9:$E$93)/10))),Fperm_SI_Woolf2021!$D$9:$D$93)*AS$57+INTERCEPT(Fperm_SI_Woolf2021!$F$9:$F$93*EXP(-Fperm_SI_Woolf2021!$I$9:$I$93*$C85*IF(AS$58=Fperm_SI_Woolf2021!$E$9:$E$93,1,EXP(LN((1.1*(Fperm_SI_Woolf2021!$E$9:$E$93-AS$58)-63.1579*EXP(-0.19*Fperm_SI_Woolf2021!$E$9:$E$93)+63.1579*EXP(-0.19*AS$58))/(Fperm_SI_Woolf2021!$E$9:$E$93-AS$58))*(AS$58-Fperm_SI_Woolf2021!$E$9:$E$93)/10))) + Fperm_SI_Woolf2021!$G$9:$G$93*EXP(-Fperm_SI_Woolf2021!$J$9:$J$93*$C85*IF(AS$58=Fperm_SI_Woolf2021!$E$9:$E$93,1,EXP(LN((1.1*(Fperm_SI_Woolf2021!$E$9:$E$93-AS$58)-63.1579*EXP(-0.19*Fperm_SI_Woolf2021!$E$9:$E$93)+63.1579*EXP(-0.19*AS$58))/(Fperm_SI_Woolf2021!$E$9:$E$93-AS$58))*(AS$58-Fperm_SI_Woolf2021!$E$9:$E$93)/10))) + Fperm_SI_Woolf2021!$H$9:$H$93*EXP(-Fperm_SI_Woolf2021!$K$9:$K$93*$C85*IF(AS$58=Fperm_SI_Woolf2021!$E$9:$E$93,1,EXP(LN((1.1*(Fperm_SI_Woolf2021!$E$9:$E$93-AS$58)-63.1579*EXP(-0.19*Fperm_SI_Woolf2021!$E$9:$E$93)+63.1579*EXP(-0.19*AS$58))/(Fperm_SI_Woolf2021!$E$9:$E$93-AS$58))*(AS$58-Fperm_SI_Woolf2021!$E$9:$E$93)/10))),Fperm_SI_Woolf2021!$D$9:$D$93))</f>
        <v>0.44793042284579515</v>
      </c>
      <c r="AT85" s="51" cm="1">
        <f t="array" ref="AT85">MIN(1,SLOPE(Fperm_SI_Woolf2021!$F$9:$F$93*EXP(-Fperm_SI_Woolf2021!$I$9:$I$93*$C85*IF(AT$58=Fperm_SI_Woolf2021!$E$9:$E$93,1,EXP(LN((1.1*(Fperm_SI_Woolf2021!$E$9:$E$93-AT$58)-63.1579*EXP(-0.19*Fperm_SI_Woolf2021!$E$9:$E$93)+63.1579*EXP(-0.19*AT$58))/(Fperm_SI_Woolf2021!$E$9:$E$93-AT$58))*(AT$58-Fperm_SI_Woolf2021!$E$9:$E$93)/10))) + Fperm_SI_Woolf2021!$G$9:$G$93*EXP(-Fperm_SI_Woolf2021!$J$9:$J$93*$C85*IF(AT$58=Fperm_SI_Woolf2021!$E$9:$E$93,1,EXP(LN((1.1*(Fperm_SI_Woolf2021!$E$9:$E$93-AT$58)-63.1579*EXP(-0.19*Fperm_SI_Woolf2021!$E$9:$E$93)+63.1579*EXP(-0.19*AT$58))/(Fperm_SI_Woolf2021!$E$9:$E$93-AT$58))*(AT$58-Fperm_SI_Woolf2021!$E$9:$E$93)/10))) + Fperm_SI_Woolf2021!$H$9:$H$93*EXP(-Fperm_SI_Woolf2021!$K$9:$K$93*$C85*IF(AT$58=Fperm_SI_Woolf2021!$E$9:$E$93,1,EXP(LN((1.1*(Fperm_SI_Woolf2021!$E$9:$E$93-AT$58)-63.1579*EXP(-0.19*Fperm_SI_Woolf2021!$E$9:$E$93)+63.1579*EXP(-0.19*AT$58))/(Fperm_SI_Woolf2021!$E$9:$E$93-AT$58))*(AT$58-Fperm_SI_Woolf2021!$E$9:$E$93)/10))),Fperm_SI_Woolf2021!$D$9:$D$93)*AT$57+INTERCEPT(Fperm_SI_Woolf2021!$F$9:$F$93*EXP(-Fperm_SI_Woolf2021!$I$9:$I$93*$C85*IF(AT$58=Fperm_SI_Woolf2021!$E$9:$E$93,1,EXP(LN((1.1*(Fperm_SI_Woolf2021!$E$9:$E$93-AT$58)-63.1579*EXP(-0.19*Fperm_SI_Woolf2021!$E$9:$E$93)+63.1579*EXP(-0.19*AT$58))/(Fperm_SI_Woolf2021!$E$9:$E$93-AT$58))*(AT$58-Fperm_SI_Woolf2021!$E$9:$E$93)/10))) + Fperm_SI_Woolf2021!$G$9:$G$93*EXP(-Fperm_SI_Woolf2021!$J$9:$J$93*$C85*IF(AT$58=Fperm_SI_Woolf2021!$E$9:$E$93,1,EXP(LN((1.1*(Fperm_SI_Woolf2021!$E$9:$E$93-AT$58)-63.1579*EXP(-0.19*Fperm_SI_Woolf2021!$E$9:$E$93)+63.1579*EXP(-0.19*AT$58))/(Fperm_SI_Woolf2021!$E$9:$E$93-AT$58))*(AT$58-Fperm_SI_Woolf2021!$E$9:$E$93)/10))) + Fperm_SI_Woolf2021!$H$9:$H$93*EXP(-Fperm_SI_Woolf2021!$K$9:$K$93*$C85*IF(AT$58=Fperm_SI_Woolf2021!$E$9:$E$93,1,EXP(LN((1.1*(Fperm_SI_Woolf2021!$E$9:$E$93-AT$58)-63.1579*EXP(-0.19*Fperm_SI_Woolf2021!$E$9:$E$93)+63.1579*EXP(-0.19*AT$58))/(Fperm_SI_Woolf2021!$E$9:$E$93-AT$58))*(AT$58-Fperm_SI_Woolf2021!$E$9:$E$93)/10))),Fperm_SI_Woolf2021!$D$9:$D$93))</f>
        <v>0.41615174308325303</v>
      </c>
      <c r="AU85" s="51" cm="1">
        <f t="array" ref="AU85">MIN(1,SLOPE(Fperm_SI_Woolf2021!$F$9:$F$93*EXP(-Fperm_SI_Woolf2021!$I$9:$I$93*$C85*IF(AU$58=Fperm_SI_Woolf2021!$E$9:$E$93,1,EXP(LN((1.1*(Fperm_SI_Woolf2021!$E$9:$E$93-AU$58)-63.1579*EXP(-0.19*Fperm_SI_Woolf2021!$E$9:$E$93)+63.1579*EXP(-0.19*AU$58))/(Fperm_SI_Woolf2021!$E$9:$E$93-AU$58))*(AU$58-Fperm_SI_Woolf2021!$E$9:$E$93)/10))) + Fperm_SI_Woolf2021!$G$9:$G$93*EXP(-Fperm_SI_Woolf2021!$J$9:$J$93*$C85*IF(AU$58=Fperm_SI_Woolf2021!$E$9:$E$93,1,EXP(LN((1.1*(Fperm_SI_Woolf2021!$E$9:$E$93-AU$58)-63.1579*EXP(-0.19*Fperm_SI_Woolf2021!$E$9:$E$93)+63.1579*EXP(-0.19*AU$58))/(Fperm_SI_Woolf2021!$E$9:$E$93-AU$58))*(AU$58-Fperm_SI_Woolf2021!$E$9:$E$93)/10))) + Fperm_SI_Woolf2021!$H$9:$H$93*EXP(-Fperm_SI_Woolf2021!$K$9:$K$93*$C85*IF(AU$58=Fperm_SI_Woolf2021!$E$9:$E$93,1,EXP(LN((1.1*(Fperm_SI_Woolf2021!$E$9:$E$93-AU$58)-63.1579*EXP(-0.19*Fperm_SI_Woolf2021!$E$9:$E$93)+63.1579*EXP(-0.19*AU$58))/(Fperm_SI_Woolf2021!$E$9:$E$93-AU$58))*(AU$58-Fperm_SI_Woolf2021!$E$9:$E$93)/10))),Fperm_SI_Woolf2021!$D$9:$D$93)*AU$57+INTERCEPT(Fperm_SI_Woolf2021!$F$9:$F$93*EXP(-Fperm_SI_Woolf2021!$I$9:$I$93*$C85*IF(AU$58=Fperm_SI_Woolf2021!$E$9:$E$93,1,EXP(LN((1.1*(Fperm_SI_Woolf2021!$E$9:$E$93-AU$58)-63.1579*EXP(-0.19*Fperm_SI_Woolf2021!$E$9:$E$93)+63.1579*EXP(-0.19*AU$58))/(Fperm_SI_Woolf2021!$E$9:$E$93-AU$58))*(AU$58-Fperm_SI_Woolf2021!$E$9:$E$93)/10))) + Fperm_SI_Woolf2021!$G$9:$G$93*EXP(-Fperm_SI_Woolf2021!$J$9:$J$93*$C85*IF(AU$58=Fperm_SI_Woolf2021!$E$9:$E$93,1,EXP(LN((1.1*(Fperm_SI_Woolf2021!$E$9:$E$93-AU$58)-63.1579*EXP(-0.19*Fperm_SI_Woolf2021!$E$9:$E$93)+63.1579*EXP(-0.19*AU$58))/(Fperm_SI_Woolf2021!$E$9:$E$93-AU$58))*(AU$58-Fperm_SI_Woolf2021!$E$9:$E$93)/10))) + Fperm_SI_Woolf2021!$H$9:$H$93*EXP(-Fperm_SI_Woolf2021!$K$9:$K$93*$C85*IF(AU$58=Fperm_SI_Woolf2021!$E$9:$E$93,1,EXP(LN((1.1*(Fperm_SI_Woolf2021!$E$9:$E$93-AU$58)-63.1579*EXP(-0.19*Fperm_SI_Woolf2021!$E$9:$E$93)+63.1579*EXP(-0.19*AU$58))/(Fperm_SI_Woolf2021!$E$9:$E$93-AU$58))*(AU$58-Fperm_SI_Woolf2021!$E$9:$E$93)/10))),Fperm_SI_Woolf2021!$D$9:$D$93))</f>
        <v>0.38437306332071086</v>
      </c>
      <c r="AV85" s="51" cm="1">
        <f t="array" ref="AV85">MIN(1,SLOPE(Fperm_SI_Woolf2021!$F$9:$F$93*EXP(-Fperm_SI_Woolf2021!$I$9:$I$93*$C85*IF(AV$58=Fperm_SI_Woolf2021!$E$9:$E$93,1,EXP(LN((1.1*(Fperm_SI_Woolf2021!$E$9:$E$93-AV$58)-63.1579*EXP(-0.19*Fperm_SI_Woolf2021!$E$9:$E$93)+63.1579*EXP(-0.19*AV$58))/(Fperm_SI_Woolf2021!$E$9:$E$93-AV$58))*(AV$58-Fperm_SI_Woolf2021!$E$9:$E$93)/10))) + Fperm_SI_Woolf2021!$G$9:$G$93*EXP(-Fperm_SI_Woolf2021!$J$9:$J$93*$C85*IF(AV$58=Fperm_SI_Woolf2021!$E$9:$E$93,1,EXP(LN((1.1*(Fperm_SI_Woolf2021!$E$9:$E$93-AV$58)-63.1579*EXP(-0.19*Fperm_SI_Woolf2021!$E$9:$E$93)+63.1579*EXP(-0.19*AV$58))/(Fperm_SI_Woolf2021!$E$9:$E$93-AV$58))*(AV$58-Fperm_SI_Woolf2021!$E$9:$E$93)/10))) + Fperm_SI_Woolf2021!$H$9:$H$93*EXP(-Fperm_SI_Woolf2021!$K$9:$K$93*$C85*IF(AV$58=Fperm_SI_Woolf2021!$E$9:$E$93,1,EXP(LN((1.1*(Fperm_SI_Woolf2021!$E$9:$E$93-AV$58)-63.1579*EXP(-0.19*Fperm_SI_Woolf2021!$E$9:$E$93)+63.1579*EXP(-0.19*AV$58))/(Fperm_SI_Woolf2021!$E$9:$E$93-AV$58))*(AV$58-Fperm_SI_Woolf2021!$E$9:$E$93)/10))),Fperm_SI_Woolf2021!$D$9:$D$93)*AV$57+INTERCEPT(Fperm_SI_Woolf2021!$F$9:$F$93*EXP(-Fperm_SI_Woolf2021!$I$9:$I$93*$C85*IF(AV$58=Fperm_SI_Woolf2021!$E$9:$E$93,1,EXP(LN((1.1*(Fperm_SI_Woolf2021!$E$9:$E$93-AV$58)-63.1579*EXP(-0.19*Fperm_SI_Woolf2021!$E$9:$E$93)+63.1579*EXP(-0.19*AV$58))/(Fperm_SI_Woolf2021!$E$9:$E$93-AV$58))*(AV$58-Fperm_SI_Woolf2021!$E$9:$E$93)/10))) + Fperm_SI_Woolf2021!$G$9:$G$93*EXP(-Fperm_SI_Woolf2021!$J$9:$J$93*$C85*IF(AV$58=Fperm_SI_Woolf2021!$E$9:$E$93,1,EXP(LN((1.1*(Fperm_SI_Woolf2021!$E$9:$E$93-AV$58)-63.1579*EXP(-0.19*Fperm_SI_Woolf2021!$E$9:$E$93)+63.1579*EXP(-0.19*AV$58))/(Fperm_SI_Woolf2021!$E$9:$E$93-AV$58))*(AV$58-Fperm_SI_Woolf2021!$E$9:$E$93)/10))) + Fperm_SI_Woolf2021!$H$9:$H$93*EXP(-Fperm_SI_Woolf2021!$K$9:$K$93*$C85*IF(AV$58=Fperm_SI_Woolf2021!$E$9:$E$93,1,EXP(LN((1.1*(Fperm_SI_Woolf2021!$E$9:$E$93-AV$58)-63.1579*EXP(-0.19*Fperm_SI_Woolf2021!$E$9:$E$93)+63.1579*EXP(-0.19*AV$58))/(Fperm_SI_Woolf2021!$E$9:$E$93-AV$58))*(AV$58-Fperm_SI_Woolf2021!$E$9:$E$93)/10))),Fperm_SI_Woolf2021!$D$9:$D$93))</f>
        <v>0.35259438355816869</v>
      </c>
      <c r="AW85" s="51" cm="1">
        <f t="array" ref="AW85">MIN(1,SLOPE(Fperm_SI_Woolf2021!$F$9:$F$93*EXP(-Fperm_SI_Woolf2021!$I$9:$I$93*$C85*IF(AW$58=Fperm_SI_Woolf2021!$E$9:$E$93,1,EXP(LN((1.1*(Fperm_SI_Woolf2021!$E$9:$E$93-AW$58)-63.1579*EXP(-0.19*Fperm_SI_Woolf2021!$E$9:$E$93)+63.1579*EXP(-0.19*AW$58))/(Fperm_SI_Woolf2021!$E$9:$E$93-AW$58))*(AW$58-Fperm_SI_Woolf2021!$E$9:$E$93)/10))) + Fperm_SI_Woolf2021!$G$9:$G$93*EXP(-Fperm_SI_Woolf2021!$J$9:$J$93*$C85*IF(AW$58=Fperm_SI_Woolf2021!$E$9:$E$93,1,EXP(LN((1.1*(Fperm_SI_Woolf2021!$E$9:$E$93-AW$58)-63.1579*EXP(-0.19*Fperm_SI_Woolf2021!$E$9:$E$93)+63.1579*EXP(-0.19*AW$58))/(Fperm_SI_Woolf2021!$E$9:$E$93-AW$58))*(AW$58-Fperm_SI_Woolf2021!$E$9:$E$93)/10))) + Fperm_SI_Woolf2021!$H$9:$H$93*EXP(-Fperm_SI_Woolf2021!$K$9:$K$93*$C85*IF(AW$58=Fperm_SI_Woolf2021!$E$9:$E$93,1,EXP(LN((1.1*(Fperm_SI_Woolf2021!$E$9:$E$93-AW$58)-63.1579*EXP(-0.19*Fperm_SI_Woolf2021!$E$9:$E$93)+63.1579*EXP(-0.19*AW$58))/(Fperm_SI_Woolf2021!$E$9:$E$93-AW$58))*(AW$58-Fperm_SI_Woolf2021!$E$9:$E$93)/10))),Fperm_SI_Woolf2021!$D$9:$D$93)*AW$57+INTERCEPT(Fperm_SI_Woolf2021!$F$9:$F$93*EXP(-Fperm_SI_Woolf2021!$I$9:$I$93*$C85*IF(AW$58=Fperm_SI_Woolf2021!$E$9:$E$93,1,EXP(LN((1.1*(Fperm_SI_Woolf2021!$E$9:$E$93-AW$58)-63.1579*EXP(-0.19*Fperm_SI_Woolf2021!$E$9:$E$93)+63.1579*EXP(-0.19*AW$58))/(Fperm_SI_Woolf2021!$E$9:$E$93-AW$58))*(AW$58-Fperm_SI_Woolf2021!$E$9:$E$93)/10))) + Fperm_SI_Woolf2021!$G$9:$G$93*EXP(-Fperm_SI_Woolf2021!$J$9:$J$93*$C85*IF(AW$58=Fperm_SI_Woolf2021!$E$9:$E$93,1,EXP(LN((1.1*(Fperm_SI_Woolf2021!$E$9:$E$93-AW$58)-63.1579*EXP(-0.19*Fperm_SI_Woolf2021!$E$9:$E$93)+63.1579*EXP(-0.19*AW$58))/(Fperm_SI_Woolf2021!$E$9:$E$93-AW$58))*(AW$58-Fperm_SI_Woolf2021!$E$9:$E$93)/10))) + Fperm_SI_Woolf2021!$H$9:$H$93*EXP(-Fperm_SI_Woolf2021!$K$9:$K$93*$C85*IF(AW$58=Fperm_SI_Woolf2021!$E$9:$E$93,1,EXP(LN((1.1*(Fperm_SI_Woolf2021!$E$9:$E$93-AW$58)-63.1579*EXP(-0.19*Fperm_SI_Woolf2021!$E$9:$E$93)+63.1579*EXP(-0.19*AW$58))/(Fperm_SI_Woolf2021!$E$9:$E$93-AW$58))*(AW$58-Fperm_SI_Woolf2021!$E$9:$E$93)/10))),Fperm_SI_Woolf2021!$D$9:$D$93))</f>
        <v>0.72290621577306247</v>
      </c>
      <c r="AX85" s="51" cm="1">
        <f t="array" ref="AX85">MIN(1,SLOPE(Fperm_SI_Woolf2021!$F$9:$F$93*EXP(-Fperm_SI_Woolf2021!$I$9:$I$93*$C85*IF(AX$58=Fperm_SI_Woolf2021!$E$9:$E$93,1,EXP(LN((1.1*(Fperm_SI_Woolf2021!$E$9:$E$93-AX$58)-63.1579*EXP(-0.19*Fperm_SI_Woolf2021!$E$9:$E$93)+63.1579*EXP(-0.19*AX$58))/(Fperm_SI_Woolf2021!$E$9:$E$93-AX$58))*(AX$58-Fperm_SI_Woolf2021!$E$9:$E$93)/10))) + Fperm_SI_Woolf2021!$G$9:$G$93*EXP(-Fperm_SI_Woolf2021!$J$9:$J$93*$C85*IF(AX$58=Fperm_SI_Woolf2021!$E$9:$E$93,1,EXP(LN((1.1*(Fperm_SI_Woolf2021!$E$9:$E$93-AX$58)-63.1579*EXP(-0.19*Fperm_SI_Woolf2021!$E$9:$E$93)+63.1579*EXP(-0.19*AX$58))/(Fperm_SI_Woolf2021!$E$9:$E$93-AX$58))*(AX$58-Fperm_SI_Woolf2021!$E$9:$E$93)/10))) + Fperm_SI_Woolf2021!$H$9:$H$93*EXP(-Fperm_SI_Woolf2021!$K$9:$K$93*$C85*IF(AX$58=Fperm_SI_Woolf2021!$E$9:$E$93,1,EXP(LN((1.1*(Fperm_SI_Woolf2021!$E$9:$E$93-AX$58)-63.1579*EXP(-0.19*Fperm_SI_Woolf2021!$E$9:$E$93)+63.1579*EXP(-0.19*AX$58))/(Fperm_SI_Woolf2021!$E$9:$E$93-AX$58))*(AX$58-Fperm_SI_Woolf2021!$E$9:$E$93)/10))),Fperm_SI_Woolf2021!$D$9:$D$93)*AX$57+INTERCEPT(Fperm_SI_Woolf2021!$F$9:$F$93*EXP(-Fperm_SI_Woolf2021!$I$9:$I$93*$C85*IF(AX$58=Fperm_SI_Woolf2021!$E$9:$E$93,1,EXP(LN((1.1*(Fperm_SI_Woolf2021!$E$9:$E$93-AX$58)-63.1579*EXP(-0.19*Fperm_SI_Woolf2021!$E$9:$E$93)+63.1579*EXP(-0.19*AX$58))/(Fperm_SI_Woolf2021!$E$9:$E$93-AX$58))*(AX$58-Fperm_SI_Woolf2021!$E$9:$E$93)/10))) + Fperm_SI_Woolf2021!$G$9:$G$93*EXP(-Fperm_SI_Woolf2021!$J$9:$J$93*$C85*IF(AX$58=Fperm_SI_Woolf2021!$E$9:$E$93,1,EXP(LN((1.1*(Fperm_SI_Woolf2021!$E$9:$E$93-AX$58)-63.1579*EXP(-0.19*Fperm_SI_Woolf2021!$E$9:$E$93)+63.1579*EXP(-0.19*AX$58))/(Fperm_SI_Woolf2021!$E$9:$E$93-AX$58))*(AX$58-Fperm_SI_Woolf2021!$E$9:$E$93)/10))) + Fperm_SI_Woolf2021!$H$9:$H$93*EXP(-Fperm_SI_Woolf2021!$K$9:$K$93*$C85*IF(AX$58=Fperm_SI_Woolf2021!$E$9:$E$93,1,EXP(LN((1.1*(Fperm_SI_Woolf2021!$E$9:$E$93-AX$58)-63.1579*EXP(-0.19*Fperm_SI_Woolf2021!$E$9:$E$93)+63.1579*EXP(-0.19*AX$58))/(Fperm_SI_Woolf2021!$E$9:$E$93-AX$58))*(AX$58-Fperm_SI_Woolf2021!$E$9:$E$93)/10))),Fperm_SI_Woolf2021!$D$9:$D$93))</f>
        <v>0.69266730780441388</v>
      </c>
      <c r="AY85" s="51" cm="1">
        <f t="array" ref="AY85">MIN(1,SLOPE(Fperm_SI_Woolf2021!$F$9:$F$93*EXP(-Fperm_SI_Woolf2021!$I$9:$I$93*$C85*IF(AY$58=Fperm_SI_Woolf2021!$E$9:$E$93,1,EXP(LN((1.1*(Fperm_SI_Woolf2021!$E$9:$E$93-AY$58)-63.1579*EXP(-0.19*Fperm_SI_Woolf2021!$E$9:$E$93)+63.1579*EXP(-0.19*AY$58))/(Fperm_SI_Woolf2021!$E$9:$E$93-AY$58))*(AY$58-Fperm_SI_Woolf2021!$E$9:$E$93)/10))) + Fperm_SI_Woolf2021!$G$9:$G$93*EXP(-Fperm_SI_Woolf2021!$J$9:$J$93*$C85*IF(AY$58=Fperm_SI_Woolf2021!$E$9:$E$93,1,EXP(LN((1.1*(Fperm_SI_Woolf2021!$E$9:$E$93-AY$58)-63.1579*EXP(-0.19*Fperm_SI_Woolf2021!$E$9:$E$93)+63.1579*EXP(-0.19*AY$58))/(Fperm_SI_Woolf2021!$E$9:$E$93-AY$58))*(AY$58-Fperm_SI_Woolf2021!$E$9:$E$93)/10))) + Fperm_SI_Woolf2021!$H$9:$H$93*EXP(-Fperm_SI_Woolf2021!$K$9:$K$93*$C85*IF(AY$58=Fperm_SI_Woolf2021!$E$9:$E$93,1,EXP(LN((1.1*(Fperm_SI_Woolf2021!$E$9:$E$93-AY$58)-63.1579*EXP(-0.19*Fperm_SI_Woolf2021!$E$9:$E$93)+63.1579*EXP(-0.19*AY$58))/(Fperm_SI_Woolf2021!$E$9:$E$93-AY$58))*(AY$58-Fperm_SI_Woolf2021!$E$9:$E$93)/10))),Fperm_SI_Woolf2021!$D$9:$D$93)*AY$57+INTERCEPT(Fperm_SI_Woolf2021!$F$9:$F$93*EXP(-Fperm_SI_Woolf2021!$I$9:$I$93*$C85*IF(AY$58=Fperm_SI_Woolf2021!$E$9:$E$93,1,EXP(LN((1.1*(Fperm_SI_Woolf2021!$E$9:$E$93-AY$58)-63.1579*EXP(-0.19*Fperm_SI_Woolf2021!$E$9:$E$93)+63.1579*EXP(-0.19*AY$58))/(Fperm_SI_Woolf2021!$E$9:$E$93-AY$58))*(AY$58-Fperm_SI_Woolf2021!$E$9:$E$93)/10))) + Fperm_SI_Woolf2021!$G$9:$G$93*EXP(-Fperm_SI_Woolf2021!$J$9:$J$93*$C85*IF(AY$58=Fperm_SI_Woolf2021!$E$9:$E$93,1,EXP(LN((1.1*(Fperm_SI_Woolf2021!$E$9:$E$93-AY$58)-63.1579*EXP(-0.19*Fperm_SI_Woolf2021!$E$9:$E$93)+63.1579*EXP(-0.19*AY$58))/(Fperm_SI_Woolf2021!$E$9:$E$93-AY$58))*(AY$58-Fperm_SI_Woolf2021!$E$9:$E$93)/10))) + Fperm_SI_Woolf2021!$H$9:$H$93*EXP(-Fperm_SI_Woolf2021!$K$9:$K$93*$C85*IF(AY$58=Fperm_SI_Woolf2021!$E$9:$E$93,1,EXP(LN((1.1*(Fperm_SI_Woolf2021!$E$9:$E$93-AY$58)-63.1579*EXP(-0.19*Fperm_SI_Woolf2021!$E$9:$E$93)+63.1579*EXP(-0.19*AY$58))/(Fperm_SI_Woolf2021!$E$9:$E$93-AY$58))*(AY$58-Fperm_SI_Woolf2021!$E$9:$E$93)/10))),Fperm_SI_Woolf2021!$D$9:$D$93))</f>
        <v>0.66242839983576529</v>
      </c>
      <c r="AZ85" s="51" cm="1">
        <f t="array" ref="AZ85">MIN(1,SLOPE(Fperm_SI_Woolf2021!$F$9:$F$93*EXP(-Fperm_SI_Woolf2021!$I$9:$I$93*$C85*IF(AZ$58=Fperm_SI_Woolf2021!$E$9:$E$93,1,EXP(LN((1.1*(Fperm_SI_Woolf2021!$E$9:$E$93-AZ$58)-63.1579*EXP(-0.19*Fperm_SI_Woolf2021!$E$9:$E$93)+63.1579*EXP(-0.19*AZ$58))/(Fperm_SI_Woolf2021!$E$9:$E$93-AZ$58))*(AZ$58-Fperm_SI_Woolf2021!$E$9:$E$93)/10))) + Fperm_SI_Woolf2021!$G$9:$G$93*EXP(-Fperm_SI_Woolf2021!$J$9:$J$93*$C85*IF(AZ$58=Fperm_SI_Woolf2021!$E$9:$E$93,1,EXP(LN((1.1*(Fperm_SI_Woolf2021!$E$9:$E$93-AZ$58)-63.1579*EXP(-0.19*Fperm_SI_Woolf2021!$E$9:$E$93)+63.1579*EXP(-0.19*AZ$58))/(Fperm_SI_Woolf2021!$E$9:$E$93-AZ$58))*(AZ$58-Fperm_SI_Woolf2021!$E$9:$E$93)/10))) + Fperm_SI_Woolf2021!$H$9:$H$93*EXP(-Fperm_SI_Woolf2021!$K$9:$K$93*$C85*IF(AZ$58=Fperm_SI_Woolf2021!$E$9:$E$93,1,EXP(LN((1.1*(Fperm_SI_Woolf2021!$E$9:$E$93-AZ$58)-63.1579*EXP(-0.19*Fperm_SI_Woolf2021!$E$9:$E$93)+63.1579*EXP(-0.19*AZ$58))/(Fperm_SI_Woolf2021!$E$9:$E$93-AZ$58))*(AZ$58-Fperm_SI_Woolf2021!$E$9:$E$93)/10))),Fperm_SI_Woolf2021!$D$9:$D$93)*AZ$57+INTERCEPT(Fperm_SI_Woolf2021!$F$9:$F$93*EXP(-Fperm_SI_Woolf2021!$I$9:$I$93*$C85*IF(AZ$58=Fperm_SI_Woolf2021!$E$9:$E$93,1,EXP(LN((1.1*(Fperm_SI_Woolf2021!$E$9:$E$93-AZ$58)-63.1579*EXP(-0.19*Fperm_SI_Woolf2021!$E$9:$E$93)+63.1579*EXP(-0.19*AZ$58))/(Fperm_SI_Woolf2021!$E$9:$E$93-AZ$58))*(AZ$58-Fperm_SI_Woolf2021!$E$9:$E$93)/10))) + Fperm_SI_Woolf2021!$G$9:$G$93*EXP(-Fperm_SI_Woolf2021!$J$9:$J$93*$C85*IF(AZ$58=Fperm_SI_Woolf2021!$E$9:$E$93,1,EXP(LN((1.1*(Fperm_SI_Woolf2021!$E$9:$E$93-AZ$58)-63.1579*EXP(-0.19*Fperm_SI_Woolf2021!$E$9:$E$93)+63.1579*EXP(-0.19*AZ$58))/(Fperm_SI_Woolf2021!$E$9:$E$93-AZ$58))*(AZ$58-Fperm_SI_Woolf2021!$E$9:$E$93)/10))) + Fperm_SI_Woolf2021!$H$9:$H$93*EXP(-Fperm_SI_Woolf2021!$K$9:$K$93*$C85*IF(AZ$58=Fperm_SI_Woolf2021!$E$9:$E$93,1,EXP(LN((1.1*(Fperm_SI_Woolf2021!$E$9:$E$93-AZ$58)-63.1579*EXP(-0.19*Fperm_SI_Woolf2021!$E$9:$E$93)+63.1579*EXP(-0.19*AZ$58))/(Fperm_SI_Woolf2021!$E$9:$E$93-AZ$58))*(AZ$58-Fperm_SI_Woolf2021!$E$9:$E$93)/10))),Fperm_SI_Woolf2021!$D$9:$D$93))</f>
        <v>0.6321894918671167</v>
      </c>
      <c r="BA85" s="51" cm="1">
        <f t="array" ref="BA85">MIN(1,SLOPE(Fperm_SI_Woolf2021!$F$9:$F$93*EXP(-Fperm_SI_Woolf2021!$I$9:$I$93*$C85*IF(BA$58=Fperm_SI_Woolf2021!$E$9:$E$93,1,EXP(LN((1.1*(Fperm_SI_Woolf2021!$E$9:$E$93-BA$58)-63.1579*EXP(-0.19*Fperm_SI_Woolf2021!$E$9:$E$93)+63.1579*EXP(-0.19*BA$58))/(Fperm_SI_Woolf2021!$E$9:$E$93-BA$58))*(BA$58-Fperm_SI_Woolf2021!$E$9:$E$93)/10))) + Fperm_SI_Woolf2021!$G$9:$G$93*EXP(-Fperm_SI_Woolf2021!$J$9:$J$93*$C85*IF(BA$58=Fperm_SI_Woolf2021!$E$9:$E$93,1,EXP(LN((1.1*(Fperm_SI_Woolf2021!$E$9:$E$93-BA$58)-63.1579*EXP(-0.19*Fperm_SI_Woolf2021!$E$9:$E$93)+63.1579*EXP(-0.19*BA$58))/(Fperm_SI_Woolf2021!$E$9:$E$93-BA$58))*(BA$58-Fperm_SI_Woolf2021!$E$9:$E$93)/10))) + Fperm_SI_Woolf2021!$H$9:$H$93*EXP(-Fperm_SI_Woolf2021!$K$9:$K$93*$C85*IF(BA$58=Fperm_SI_Woolf2021!$E$9:$E$93,1,EXP(LN((1.1*(Fperm_SI_Woolf2021!$E$9:$E$93-BA$58)-63.1579*EXP(-0.19*Fperm_SI_Woolf2021!$E$9:$E$93)+63.1579*EXP(-0.19*BA$58))/(Fperm_SI_Woolf2021!$E$9:$E$93-BA$58))*(BA$58-Fperm_SI_Woolf2021!$E$9:$E$93)/10))),Fperm_SI_Woolf2021!$D$9:$D$93)*BA$57+INTERCEPT(Fperm_SI_Woolf2021!$F$9:$F$93*EXP(-Fperm_SI_Woolf2021!$I$9:$I$93*$C85*IF(BA$58=Fperm_SI_Woolf2021!$E$9:$E$93,1,EXP(LN((1.1*(Fperm_SI_Woolf2021!$E$9:$E$93-BA$58)-63.1579*EXP(-0.19*Fperm_SI_Woolf2021!$E$9:$E$93)+63.1579*EXP(-0.19*BA$58))/(Fperm_SI_Woolf2021!$E$9:$E$93-BA$58))*(BA$58-Fperm_SI_Woolf2021!$E$9:$E$93)/10))) + Fperm_SI_Woolf2021!$G$9:$G$93*EXP(-Fperm_SI_Woolf2021!$J$9:$J$93*$C85*IF(BA$58=Fperm_SI_Woolf2021!$E$9:$E$93,1,EXP(LN((1.1*(Fperm_SI_Woolf2021!$E$9:$E$93-BA$58)-63.1579*EXP(-0.19*Fperm_SI_Woolf2021!$E$9:$E$93)+63.1579*EXP(-0.19*BA$58))/(Fperm_SI_Woolf2021!$E$9:$E$93-BA$58))*(BA$58-Fperm_SI_Woolf2021!$E$9:$E$93)/10))) + Fperm_SI_Woolf2021!$H$9:$H$93*EXP(-Fperm_SI_Woolf2021!$K$9:$K$93*$C85*IF(BA$58=Fperm_SI_Woolf2021!$E$9:$E$93,1,EXP(LN((1.1*(Fperm_SI_Woolf2021!$E$9:$E$93-BA$58)-63.1579*EXP(-0.19*Fperm_SI_Woolf2021!$E$9:$E$93)+63.1579*EXP(-0.19*BA$58))/(Fperm_SI_Woolf2021!$E$9:$E$93-BA$58))*(BA$58-Fperm_SI_Woolf2021!$E$9:$E$93)/10))),Fperm_SI_Woolf2021!$D$9:$D$93))</f>
        <v>0.60195058389846823</v>
      </c>
      <c r="BB85" s="51" cm="1">
        <f t="array" ref="BB85">MIN(1,SLOPE(Fperm_SI_Woolf2021!$F$9:$F$93*EXP(-Fperm_SI_Woolf2021!$I$9:$I$93*$C85*IF(BB$58=Fperm_SI_Woolf2021!$E$9:$E$93,1,EXP(LN((1.1*(Fperm_SI_Woolf2021!$E$9:$E$93-BB$58)-63.1579*EXP(-0.19*Fperm_SI_Woolf2021!$E$9:$E$93)+63.1579*EXP(-0.19*BB$58))/(Fperm_SI_Woolf2021!$E$9:$E$93-BB$58))*(BB$58-Fperm_SI_Woolf2021!$E$9:$E$93)/10))) + Fperm_SI_Woolf2021!$G$9:$G$93*EXP(-Fperm_SI_Woolf2021!$J$9:$J$93*$C85*IF(BB$58=Fperm_SI_Woolf2021!$E$9:$E$93,1,EXP(LN((1.1*(Fperm_SI_Woolf2021!$E$9:$E$93-BB$58)-63.1579*EXP(-0.19*Fperm_SI_Woolf2021!$E$9:$E$93)+63.1579*EXP(-0.19*BB$58))/(Fperm_SI_Woolf2021!$E$9:$E$93-BB$58))*(BB$58-Fperm_SI_Woolf2021!$E$9:$E$93)/10))) + Fperm_SI_Woolf2021!$H$9:$H$93*EXP(-Fperm_SI_Woolf2021!$K$9:$K$93*$C85*IF(BB$58=Fperm_SI_Woolf2021!$E$9:$E$93,1,EXP(LN((1.1*(Fperm_SI_Woolf2021!$E$9:$E$93-BB$58)-63.1579*EXP(-0.19*Fperm_SI_Woolf2021!$E$9:$E$93)+63.1579*EXP(-0.19*BB$58))/(Fperm_SI_Woolf2021!$E$9:$E$93-BB$58))*(BB$58-Fperm_SI_Woolf2021!$E$9:$E$93)/10))),Fperm_SI_Woolf2021!$D$9:$D$93)*BB$57+INTERCEPT(Fperm_SI_Woolf2021!$F$9:$F$93*EXP(-Fperm_SI_Woolf2021!$I$9:$I$93*$C85*IF(BB$58=Fperm_SI_Woolf2021!$E$9:$E$93,1,EXP(LN((1.1*(Fperm_SI_Woolf2021!$E$9:$E$93-BB$58)-63.1579*EXP(-0.19*Fperm_SI_Woolf2021!$E$9:$E$93)+63.1579*EXP(-0.19*BB$58))/(Fperm_SI_Woolf2021!$E$9:$E$93-BB$58))*(BB$58-Fperm_SI_Woolf2021!$E$9:$E$93)/10))) + Fperm_SI_Woolf2021!$G$9:$G$93*EXP(-Fperm_SI_Woolf2021!$J$9:$J$93*$C85*IF(BB$58=Fperm_SI_Woolf2021!$E$9:$E$93,1,EXP(LN((1.1*(Fperm_SI_Woolf2021!$E$9:$E$93-BB$58)-63.1579*EXP(-0.19*Fperm_SI_Woolf2021!$E$9:$E$93)+63.1579*EXP(-0.19*BB$58))/(Fperm_SI_Woolf2021!$E$9:$E$93-BB$58))*(BB$58-Fperm_SI_Woolf2021!$E$9:$E$93)/10))) + Fperm_SI_Woolf2021!$H$9:$H$93*EXP(-Fperm_SI_Woolf2021!$K$9:$K$93*$C85*IF(BB$58=Fperm_SI_Woolf2021!$E$9:$E$93,1,EXP(LN((1.1*(Fperm_SI_Woolf2021!$E$9:$E$93-BB$58)-63.1579*EXP(-0.19*Fperm_SI_Woolf2021!$E$9:$E$93)+63.1579*EXP(-0.19*BB$58))/(Fperm_SI_Woolf2021!$E$9:$E$93-BB$58))*(BB$58-Fperm_SI_Woolf2021!$E$9:$E$93)/10))),Fperm_SI_Woolf2021!$D$9:$D$93))</f>
        <v>0.57171167592981964</v>
      </c>
      <c r="BC85" s="51" cm="1">
        <f t="array" ref="BC85">MIN(1,SLOPE(Fperm_SI_Woolf2021!$F$9:$F$93*EXP(-Fperm_SI_Woolf2021!$I$9:$I$93*$C85*IF(BC$58=Fperm_SI_Woolf2021!$E$9:$E$93,1,EXP(LN((1.1*(Fperm_SI_Woolf2021!$E$9:$E$93-BC$58)-63.1579*EXP(-0.19*Fperm_SI_Woolf2021!$E$9:$E$93)+63.1579*EXP(-0.19*BC$58))/(Fperm_SI_Woolf2021!$E$9:$E$93-BC$58))*(BC$58-Fperm_SI_Woolf2021!$E$9:$E$93)/10))) + Fperm_SI_Woolf2021!$G$9:$G$93*EXP(-Fperm_SI_Woolf2021!$J$9:$J$93*$C85*IF(BC$58=Fperm_SI_Woolf2021!$E$9:$E$93,1,EXP(LN((1.1*(Fperm_SI_Woolf2021!$E$9:$E$93-BC$58)-63.1579*EXP(-0.19*Fperm_SI_Woolf2021!$E$9:$E$93)+63.1579*EXP(-0.19*BC$58))/(Fperm_SI_Woolf2021!$E$9:$E$93-BC$58))*(BC$58-Fperm_SI_Woolf2021!$E$9:$E$93)/10))) + Fperm_SI_Woolf2021!$H$9:$H$93*EXP(-Fperm_SI_Woolf2021!$K$9:$K$93*$C85*IF(BC$58=Fperm_SI_Woolf2021!$E$9:$E$93,1,EXP(LN((1.1*(Fperm_SI_Woolf2021!$E$9:$E$93-BC$58)-63.1579*EXP(-0.19*Fperm_SI_Woolf2021!$E$9:$E$93)+63.1579*EXP(-0.19*BC$58))/(Fperm_SI_Woolf2021!$E$9:$E$93-BC$58))*(BC$58-Fperm_SI_Woolf2021!$E$9:$E$93)/10))),Fperm_SI_Woolf2021!$D$9:$D$93)*BC$57+INTERCEPT(Fperm_SI_Woolf2021!$F$9:$F$93*EXP(-Fperm_SI_Woolf2021!$I$9:$I$93*$C85*IF(BC$58=Fperm_SI_Woolf2021!$E$9:$E$93,1,EXP(LN((1.1*(Fperm_SI_Woolf2021!$E$9:$E$93-BC$58)-63.1579*EXP(-0.19*Fperm_SI_Woolf2021!$E$9:$E$93)+63.1579*EXP(-0.19*BC$58))/(Fperm_SI_Woolf2021!$E$9:$E$93-BC$58))*(BC$58-Fperm_SI_Woolf2021!$E$9:$E$93)/10))) + Fperm_SI_Woolf2021!$G$9:$G$93*EXP(-Fperm_SI_Woolf2021!$J$9:$J$93*$C85*IF(BC$58=Fperm_SI_Woolf2021!$E$9:$E$93,1,EXP(LN((1.1*(Fperm_SI_Woolf2021!$E$9:$E$93-BC$58)-63.1579*EXP(-0.19*Fperm_SI_Woolf2021!$E$9:$E$93)+63.1579*EXP(-0.19*BC$58))/(Fperm_SI_Woolf2021!$E$9:$E$93-BC$58))*(BC$58-Fperm_SI_Woolf2021!$E$9:$E$93)/10))) + Fperm_SI_Woolf2021!$H$9:$H$93*EXP(-Fperm_SI_Woolf2021!$K$9:$K$93*$C85*IF(BC$58=Fperm_SI_Woolf2021!$E$9:$E$93,1,EXP(LN((1.1*(Fperm_SI_Woolf2021!$E$9:$E$93-BC$58)-63.1579*EXP(-0.19*Fperm_SI_Woolf2021!$E$9:$E$93)+63.1579*EXP(-0.19*BC$58))/(Fperm_SI_Woolf2021!$E$9:$E$93-BC$58))*(BC$58-Fperm_SI_Woolf2021!$E$9:$E$93)/10))),Fperm_SI_Woolf2021!$D$9:$D$93))</f>
        <v>0.54147276796117105</v>
      </c>
      <c r="BD85" s="51" cm="1">
        <f t="array" ref="BD85">MIN(1,SLOPE(Fperm_SI_Woolf2021!$F$9:$F$93*EXP(-Fperm_SI_Woolf2021!$I$9:$I$93*$C85*IF(BD$58=Fperm_SI_Woolf2021!$E$9:$E$93,1,EXP(LN((1.1*(Fperm_SI_Woolf2021!$E$9:$E$93-BD$58)-63.1579*EXP(-0.19*Fperm_SI_Woolf2021!$E$9:$E$93)+63.1579*EXP(-0.19*BD$58))/(Fperm_SI_Woolf2021!$E$9:$E$93-BD$58))*(BD$58-Fperm_SI_Woolf2021!$E$9:$E$93)/10))) + Fperm_SI_Woolf2021!$G$9:$G$93*EXP(-Fperm_SI_Woolf2021!$J$9:$J$93*$C85*IF(BD$58=Fperm_SI_Woolf2021!$E$9:$E$93,1,EXP(LN((1.1*(Fperm_SI_Woolf2021!$E$9:$E$93-BD$58)-63.1579*EXP(-0.19*Fperm_SI_Woolf2021!$E$9:$E$93)+63.1579*EXP(-0.19*BD$58))/(Fperm_SI_Woolf2021!$E$9:$E$93-BD$58))*(BD$58-Fperm_SI_Woolf2021!$E$9:$E$93)/10))) + Fperm_SI_Woolf2021!$H$9:$H$93*EXP(-Fperm_SI_Woolf2021!$K$9:$K$93*$C85*IF(BD$58=Fperm_SI_Woolf2021!$E$9:$E$93,1,EXP(LN((1.1*(Fperm_SI_Woolf2021!$E$9:$E$93-BD$58)-63.1579*EXP(-0.19*Fperm_SI_Woolf2021!$E$9:$E$93)+63.1579*EXP(-0.19*BD$58))/(Fperm_SI_Woolf2021!$E$9:$E$93-BD$58))*(BD$58-Fperm_SI_Woolf2021!$E$9:$E$93)/10))),Fperm_SI_Woolf2021!$D$9:$D$93)*BD$57+INTERCEPT(Fperm_SI_Woolf2021!$F$9:$F$93*EXP(-Fperm_SI_Woolf2021!$I$9:$I$93*$C85*IF(BD$58=Fperm_SI_Woolf2021!$E$9:$E$93,1,EXP(LN((1.1*(Fperm_SI_Woolf2021!$E$9:$E$93-BD$58)-63.1579*EXP(-0.19*Fperm_SI_Woolf2021!$E$9:$E$93)+63.1579*EXP(-0.19*BD$58))/(Fperm_SI_Woolf2021!$E$9:$E$93-BD$58))*(BD$58-Fperm_SI_Woolf2021!$E$9:$E$93)/10))) + Fperm_SI_Woolf2021!$G$9:$G$93*EXP(-Fperm_SI_Woolf2021!$J$9:$J$93*$C85*IF(BD$58=Fperm_SI_Woolf2021!$E$9:$E$93,1,EXP(LN((1.1*(Fperm_SI_Woolf2021!$E$9:$E$93-BD$58)-63.1579*EXP(-0.19*Fperm_SI_Woolf2021!$E$9:$E$93)+63.1579*EXP(-0.19*BD$58))/(Fperm_SI_Woolf2021!$E$9:$E$93-BD$58))*(BD$58-Fperm_SI_Woolf2021!$E$9:$E$93)/10))) + Fperm_SI_Woolf2021!$H$9:$H$93*EXP(-Fperm_SI_Woolf2021!$K$9:$K$93*$C85*IF(BD$58=Fperm_SI_Woolf2021!$E$9:$E$93,1,EXP(LN((1.1*(Fperm_SI_Woolf2021!$E$9:$E$93-BD$58)-63.1579*EXP(-0.19*Fperm_SI_Woolf2021!$E$9:$E$93)+63.1579*EXP(-0.19*BD$58))/(Fperm_SI_Woolf2021!$E$9:$E$93-BD$58))*(BD$58-Fperm_SI_Woolf2021!$E$9:$E$93)/10))),Fperm_SI_Woolf2021!$D$9:$D$93))</f>
        <v>0.51123385999252247</v>
      </c>
      <c r="BE85" s="51" cm="1">
        <f t="array" ref="BE85">MIN(1,SLOPE(Fperm_SI_Woolf2021!$F$9:$F$93*EXP(-Fperm_SI_Woolf2021!$I$9:$I$93*$C85*IF(BE$58=Fperm_SI_Woolf2021!$E$9:$E$93,1,EXP(LN((1.1*(Fperm_SI_Woolf2021!$E$9:$E$93-BE$58)-63.1579*EXP(-0.19*Fperm_SI_Woolf2021!$E$9:$E$93)+63.1579*EXP(-0.19*BE$58))/(Fperm_SI_Woolf2021!$E$9:$E$93-BE$58))*(BE$58-Fperm_SI_Woolf2021!$E$9:$E$93)/10))) + Fperm_SI_Woolf2021!$G$9:$G$93*EXP(-Fperm_SI_Woolf2021!$J$9:$J$93*$C85*IF(BE$58=Fperm_SI_Woolf2021!$E$9:$E$93,1,EXP(LN((1.1*(Fperm_SI_Woolf2021!$E$9:$E$93-BE$58)-63.1579*EXP(-0.19*Fperm_SI_Woolf2021!$E$9:$E$93)+63.1579*EXP(-0.19*BE$58))/(Fperm_SI_Woolf2021!$E$9:$E$93-BE$58))*(BE$58-Fperm_SI_Woolf2021!$E$9:$E$93)/10))) + Fperm_SI_Woolf2021!$H$9:$H$93*EXP(-Fperm_SI_Woolf2021!$K$9:$K$93*$C85*IF(BE$58=Fperm_SI_Woolf2021!$E$9:$E$93,1,EXP(LN((1.1*(Fperm_SI_Woolf2021!$E$9:$E$93-BE$58)-63.1579*EXP(-0.19*Fperm_SI_Woolf2021!$E$9:$E$93)+63.1579*EXP(-0.19*BE$58))/(Fperm_SI_Woolf2021!$E$9:$E$93-BE$58))*(BE$58-Fperm_SI_Woolf2021!$E$9:$E$93)/10))),Fperm_SI_Woolf2021!$D$9:$D$93)*BE$57+INTERCEPT(Fperm_SI_Woolf2021!$F$9:$F$93*EXP(-Fperm_SI_Woolf2021!$I$9:$I$93*$C85*IF(BE$58=Fperm_SI_Woolf2021!$E$9:$E$93,1,EXP(LN((1.1*(Fperm_SI_Woolf2021!$E$9:$E$93-BE$58)-63.1579*EXP(-0.19*Fperm_SI_Woolf2021!$E$9:$E$93)+63.1579*EXP(-0.19*BE$58))/(Fperm_SI_Woolf2021!$E$9:$E$93-BE$58))*(BE$58-Fperm_SI_Woolf2021!$E$9:$E$93)/10))) + Fperm_SI_Woolf2021!$G$9:$G$93*EXP(-Fperm_SI_Woolf2021!$J$9:$J$93*$C85*IF(BE$58=Fperm_SI_Woolf2021!$E$9:$E$93,1,EXP(LN((1.1*(Fperm_SI_Woolf2021!$E$9:$E$93-BE$58)-63.1579*EXP(-0.19*Fperm_SI_Woolf2021!$E$9:$E$93)+63.1579*EXP(-0.19*BE$58))/(Fperm_SI_Woolf2021!$E$9:$E$93-BE$58))*(BE$58-Fperm_SI_Woolf2021!$E$9:$E$93)/10))) + Fperm_SI_Woolf2021!$H$9:$H$93*EXP(-Fperm_SI_Woolf2021!$K$9:$K$93*$C85*IF(BE$58=Fperm_SI_Woolf2021!$E$9:$E$93,1,EXP(LN((1.1*(Fperm_SI_Woolf2021!$E$9:$E$93-BE$58)-63.1579*EXP(-0.19*Fperm_SI_Woolf2021!$E$9:$E$93)+63.1579*EXP(-0.19*BE$58))/(Fperm_SI_Woolf2021!$E$9:$E$93-BE$58))*(BE$58-Fperm_SI_Woolf2021!$E$9:$E$93)/10))),Fperm_SI_Woolf2021!$D$9:$D$93))</f>
        <v>0.48099495202387388</v>
      </c>
      <c r="BF85" s="51" cm="1">
        <f t="array" ref="BF85">MIN(1,SLOPE(Fperm_SI_Woolf2021!$F$9:$F$93*EXP(-Fperm_SI_Woolf2021!$I$9:$I$93*$C85*IF(BF$58=Fperm_SI_Woolf2021!$E$9:$E$93,1,EXP(LN((1.1*(Fperm_SI_Woolf2021!$E$9:$E$93-BF$58)-63.1579*EXP(-0.19*Fperm_SI_Woolf2021!$E$9:$E$93)+63.1579*EXP(-0.19*BF$58))/(Fperm_SI_Woolf2021!$E$9:$E$93-BF$58))*(BF$58-Fperm_SI_Woolf2021!$E$9:$E$93)/10))) + Fperm_SI_Woolf2021!$G$9:$G$93*EXP(-Fperm_SI_Woolf2021!$J$9:$J$93*$C85*IF(BF$58=Fperm_SI_Woolf2021!$E$9:$E$93,1,EXP(LN((1.1*(Fperm_SI_Woolf2021!$E$9:$E$93-BF$58)-63.1579*EXP(-0.19*Fperm_SI_Woolf2021!$E$9:$E$93)+63.1579*EXP(-0.19*BF$58))/(Fperm_SI_Woolf2021!$E$9:$E$93-BF$58))*(BF$58-Fperm_SI_Woolf2021!$E$9:$E$93)/10))) + Fperm_SI_Woolf2021!$H$9:$H$93*EXP(-Fperm_SI_Woolf2021!$K$9:$K$93*$C85*IF(BF$58=Fperm_SI_Woolf2021!$E$9:$E$93,1,EXP(LN((1.1*(Fperm_SI_Woolf2021!$E$9:$E$93-BF$58)-63.1579*EXP(-0.19*Fperm_SI_Woolf2021!$E$9:$E$93)+63.1579*EXP(-0.19*BF$58))/(Fperm_SI_Woolf2021!$E$9:$E$93-BF$58))*(BF$58-Fperm_SI_Woolf2021!$E$9:$E$93)/10))),Fperm_SI_Woolf2021!$D$9:$D$93)*BF$57+INTERCEPT(Fperm_SI_Woolf2021!$F$9:$F$93*EXP(-Fperm_SI_Woolf2021!$I$9:$I$93*$C85*IF(BF$58=Fperm_SI_Woolf2021!$E$9:$E$93,1,EXP(LN((1.1*(Fperm_SI_Woolf2021!$E$9:$E$93-BF$58)-63.1579*EXP(-0.19*Fperm_SI_Woolf2021!$E$9:$E$93)+63.1579*EXP(-0.19*BF$58))/(Fperm_SI_Woolf2021!$E$9:$E$93-BF$58))*(BF$58-Fperm_SI_Woolf2021!$E$9:$E$93)/10))) + Fperm_SI_Woolf2021!$G$9:$G$93*EXP(-Fperm_SI_Woolf2021!$J$9:$J$93*$C85*IF(BF$58=Fperm_SI_Woolf2021!$E$9:$E$93,1,EXP(LN((1.1*(Fperm_SI_Woolf2021!$E$9:$E$93-BF$58)-63.1579*EXP(-0.19*Fperm_SI_Woolf2021!$E$9:$E$93)+63.1579*EXP(-0.19*BF$58))/(Fperm_SI_Woolf2021!$E$9:$E$93-BF$58))*(BF$58-Fperm_SI_Woolf2021!$E$9:$E$93)/10))) + Fperm_SI_Woolf2021!$H$9:$H$93*EXP(-Fperm_SI_Woolf2021!$K$9:$K$93*$C85*IF(BF$58=Fperm_SI_Woolf2021!$E$9:$E$93,1,EXP(LN((1.1*(Fperm_SI_Woolf2021!$E$9:$E$93-BF$58)-63.1579*EXP(-0.19*Fperm_SI_Woolf2021!$E$9:$E$93)+63.1579*EXP(-0.19*BF$58))/(Fperm_SI_Woolf2021!$E$9:$E$93-BF$58))*(BF$58-Fperm_SI_Woolf2021!$E$9:$E$93)/10))),Fperm_SI_Woolf2021!$D$9:$D$93))</f>
        <v>0.45075604405522535</v>
      </c>
      <c r="BG85" s="51" cm="1">
        <f t="array" ref="BG85">MIN(1,SLOPE(Fperm_SI_Woolf2021!$F$9:$F$93*EXP(-Fperm_SI_Woolf2021!$I$9:$I$93*$C85*IF(BG$58=Fperm_SI_Woolf2021!$E$9:$E$93,1,EXP(LN((1.1*(Fperm_SI_Woolf2021!$E$9:$E$93-BG$58)-63.1579*EXP(-0.19*Fperm_SI_Woolf2021!$E$9:$E$93)+63.1579*EXP(-0.19*BG$58))/(Fperm_SI_Woolf2021!$E$9:$E$93-BG$58))*(BG$58-Fperm_SI_Woolf2021!$E$9:$E$93)/10))) + Fperm_SI_Woolf2021!$G$9:$G$93*EXP(-Fperm_SI_Woolf2021!$J$9:$J$93*$C85*IF(BG$58=Fperm_SI_Woolf2021!$E$9:$E$93,1,EXP(LN((1.1*(Fperm_SI_Woolf2021!$E$9:$E$93-BG$58)-63.1579*EXP(-0.19*Fperm_SI_Woolf2021!$E$9:$E$93)+63.1579*EXP(-0.19*BG$58))/(Fperm_SI_Woolf2021!$E$9:$E$93-BG$58))*(BG$58-Fperm_SI_Woolf2021!$E$9:$E$93)/10))) + Fperm_SI_Woolf2021!$H$9:$H$93*EXP(-Fperm_SI_Woolf2021!$K$9:$K$93*$C85*IF(BG$58=Fperm_SI_Woolf2021!$E$9:$E$93,1,EXP(LN((1.1*(Fperm_SI_Woolf2021!$E$9:$E$93-BG$58)-63.1579*EXP(-0.19*Fperm_SI_Woolf2021!$E$9:$E$93)+63.1579*EXP(-0.19*BG$58))/(Fperm_SI_Woolf2021!$E$9:$E$93-BG$58))*(BG$58-Fperm_SI_Woolf2021!$E$9:$E$93)/10))),Fperm_SI_Woolf2021!$D$9:$D$93)*BG$57+INTERCEPT(Fperm_SI_Woolf2021!$F$9:$F$93*EXP(-Fperm_SI_Woolf2021!$I$9:$I$93*$C85*IF(BG$58=Fperm_SI_Woolf2021!$E$9:$E$93,1,EXP(LN((1.1*(Fperm_SI_Woolf2021!$E$9:$E$93-BG$58)-63.1579*EXP(-0.19*Fperm_SI_Woolf2021!$E$9:$E$93)+63.1579*EXP(-0.19*BG$58))/(Fperm_SI_Woolf2021!$E$9:$E$93-BG$58))*(BG$58-Fperm_SI_Woolf2021!$E$9:$E$93)/10))) + Fperm_SI_Woolf2021!$G$9:$G$93*EXP(-Fperm_SI_Woolf2021!$J$9:$J$93*$C85*IF(BG$58=Fperm_SI_Woolf2021!$E$9:$E$93,1,EXP(LN((1.1*(Fperm_SI_Woolf2021!$E$9:$E$93-BG$58)-63.1579*EXP(-0.19*Fperm_SI_Woolf2021!$E$9:$E$93)+63.1579*EXP(-0.19*BG$58))/(Fperm_SI_Woolf2021!$E$9:$E$93-BG$58))*(BG$58-Fperm_SI_Woolf2021!$E$9:$E$93)/10))) + Fperm_SI_Woolf2021!$H$9:$H$93*EXP(-Fperm_SI_Woolf2021!$K$9:$K$93*$C85*IF(BG$58=Fperm_SI_Woolf2021!$E$9:$E$93,1,EXP(LN((1.1*(Fperm_SI_Woolf2021!$E$9:$E$93-BG$58)-63.1579*EXP(-0.19*Fperm_SI_Woolf2021!$E$9:$E$93)+63.1579*EXP(-0.19*BG$58))/(Fperm_SI_Woolf2021!$E$9:$E$93-BG$58))*(BG$58-Fperm_SI_Woolf2021!$E$9:$E$93)/10))),Fperm_SI_Woolf2021!$D$9:$D$93))</f>
        <v>0.42051713608657676</v>
      </c>
      <c r="BH85" s="51" cm="1">
        <f t="array" ref="BH85">MIN(1,SLOPE(Fperm_SI_Woolf2021!$F$9:$F$93*EXP(-Fperm_SI_Woolf2021!$I$9:$I$93*$C85*IF(BH$58=Fperm_SI_Woolf2021!$E$9:$E$93,1,EXP(LN((1.1*(Fperm_SI_Woolf2021!$E$9:$E$93-BH$58)-63.1579*EXP(-0.19*Fperm_SI_Woolf2021!$E$9:$E$93)+63.1579*EXP(-0.19*BH$58))/(Fperm_SI_Woolf2021!$E$9:$E$93-BH$58))*(BH$58-Fperm_SI_Woolf2021!$E$9:$E$93)/10))) + Fperm_SI_Woolf2021!$G$9:$G$93*EXP(-Fperm_SI_Woolf2021!$J$9:$J$93*$C85*IF(BH$58=Fperm_SI_Woolf2021!$E$9:$E$93,1,EXP(LN((1.1*(Fperm_SI_Woolf2021!$E$9:$E$93-BH$58)-63.1579*EXP(-0.19*Fperm_SI_Woolf2021!$E$9:$E$93)+63.1579*EXP(-0.19*BH$58))/(Fperm_SI_Woolf2021!$E$9:$E$93-BH$58))*(BH$58-Fperm_SI_Woolf2021!$E$9:$E$93)/10))) + Fperm_SI_Woolf2021!$H$9:$H$93*EXP(-Fperm_SI_Woolf2021!$K$9:$K$93*$C85*IF(BH$58=Fperm_SI_Woolf2021!$E$9:$E$93,1,EXP(LN((1.1*(Fperm_SI_Woolf2021!$E$9:$E$93-BH$58)-63.1579*EXP(-0.19*Fperm_SI_Woolf2021!$E$9:$E$93)+63.1579*EXP(-0.19*BH$58))/(Fperm_SI_Woolf2021!$E$9:$E$93-BH$58))*(BH$58-Fperm_SI_Woolf2021!$E$9:$E$93)/10))),Fperm_SI_Woolf2021!$D$9:$D$93)*BH$57+INTERCEPT(Fperm_SI_Woolf2021!$F$9:$F$93*EXP(-Fperm_SI_Woolf2021!$I$9:$I$93*$C85*IF(BH$58=Fperm_SI_Woolf2021!$E$9:$E$93,1,EXP(LN((1.1*(Fperm_SI_Woolf2021!$E$9:$E$93-BH$58)-63.1579*EXP(-0.19*Fperm_SI_Woolf2021!$E$9:$E$93)+63.1579*EXP(-0.19*BH$58))/(Fperm_SI_Woolf2021!$E$9:$E$93-BH$58))*(BH$58-Fperm_SI_Woolf2021!$E$9:$E$93)/10))) + Fperm_SI_Woolf2021!$G$9:$G$93*EXP(-Fperm_SI_Woolf2021!$J$9:$J$93*$C85*IF(BH$58=Fperm_SI_Woolf2021!$E$9:$E$93,1,EXP(LN((1.1*(Fperm_SI_Woolf2021!$E$9:$E$93-BH$58)-63.1579*EXP(-0.19*Fperm_SI_Woolf2021!$E$9:$E$93)+63.1579*EXP(-0.19*BH$58))/(Fperm_SI_Woolf2021!$E$9:$E$93-BH$58))*(BH$58-Fperm_SI_Woolf2021!$E$9:$E$93)/10))) + Fperm_SI_Woolf2021!$H$9:$H$93*EXP(-Fperm_SI_Woolf2021!$K$9:$K$93*$C85*IF(BH$58=Fperm_SI_Woolf2021!$E$9:$E$93,1,EXP(LN((1.1*(Fperm_SI_Woolf2021!$E$9:$E$93-BH$58)-63.1579*EXP(-0.19*Fperm_SI_Woolf2021!$E$9:$E$93)+63.1579*EXP(-0.19*BH$58))/(Fperm_SI_Woolf2021!$E$9:$E$93-BH$58))*(BH$58-Fperm_SI_Woolf2021!$E$9:$E$93)/10))),Fperm_SI_Woolf2021!$D$9:$D$93))</f>
        <v>0.39027822811792817</v>
      </c>
      <c r="BI85" s="51" cm="1">
        <f t="array" ref="BI85">MIN(1,SLOPE(Fperm_SI_Woolf2021!$F$9:$F$93*EXP(-Fperm_SI_Woolf2021!$I$9:$I$93*$C85*IF(BI$58=Fperm_SI_Woolf2021!$E$9:$E$93,1,EXP(LN((1.1*(Fperm_SI_Woolf2021!$E$9:$E$93-BI$58)-63.1579*EXP(-0.19*Fperm_SI_Woolf2021!$E$9:$E$93)+63.1579*EXP(-0.19*BI$58))/(Fperm_SI_Woolf2021!$E$9:$E$93-BI$58))*(BI$58-Fperm_SI_Woolf2021!$E$9:$E$93)/10))) + Fperm_SI_Woolf2021!$G$9:$G$93*EXP(-Fperm_SI_Woolf2021!$J$9:$J$93*$C85*IF(BI$58=Fperm_SI_Woolf2021!$E$9:$E$93,1,EXP(LN((1.1*(Fperm_SI_Woolf2021!$E$9:$E$93-BI$58)-63.1579*EXP(-0.19*Fperm_SI_Woolf2021!$E$9:$E$93)+63.1579*EXP(-0.19*BI$58))/(Fperm_SI_Woolf2021!$E$9:$E$93-BI$58))*(BI$58-Fperm_SI_Woolf2021!$E$9:$E$93)/10))) + Fperm_SI_Woolf2021!$H$9:$H$93*EXP(-Fperm_SI_Woolf2021!$K$9:$K$93*$C85*IF(BI$58=Fperm_SI_Woolf2021!$E$9:$E$93,1,EXP(LN((1.1*(Fperm_SI_Woolf2021!$E$9:$E$93-BI$58)-63.1579*EXP(-0.19*Fperm_SI_Woolf2021!$E$9:$E$93)+63.1579*EXP(-0.19*BI$58))/(Fperm_SI_Woolf2021!$E$9:$E$93-BI$58))*(BI$58-Fperm_SI_Woolf2021!$E$9:$E$93)/10))),Fperm_SI_Woolf2021!$D$9:$D$93)*BI$57+INTERCEPT(Fperm_SI_Woolf2021!$F$9:$F$93*EXP(-Fperm_SI_Woolf2021!$I$9:$I$93*$C85*IF(BI$58=Fperm_SI_Woolf2021!$E$9:$E$93,1,EXP(LN((1.1*(Fperm_SI_Woolf2021!$E$9:$E$93-BI$58)-63.1579*EXP(-0.19*Fperm_SI_Woolf2021!$E$9:$E$93)+63.1579*EXP(-0.19*BI$58))/(Fperm_SI_Woolf2021!$E$9:$E$93-BI$58))*(BI$58-Fperm_SI_Woolf2021!$E$9:$E$93)/10))) + Fperm_SI_Woolf2021!$G$9:$G$93*EXP(-Fperm_SI_Woolf2021!$J$9:$J$93*$C85*IF(BI$58=Fperm_SI_Woolf2021!$E$9:$E$93,1,EXP(LN((1.1*(Fperm_SI_Woolf2021!$E$9:$E$93-BI$58)-63.1579*EXP(-0.19*Fperm_SI_Woolf2021!$E$9:$E$93)+63.1579*EXP(-0.19*BI$58))/(Fperm_SI_Woolf2021!$E$9:$E$93-BI$58))*(BI$58-Fperm_SI_Woolf2021!$E$9:$E$93)/10))) + Fperm_SI_Woolf2021!$H$9:$H$93*EXP(-Fperm_SI_Woolf2021!$K$9:$K$93*$C85*IF(BI$58=Fperm_SI_Woolf2021!$E$9:$E$93,1,EXP(LN((1.1*(Fperm_SI_Woolf2021!$E$9:$E$93-BI$58)-63.1579*EXP(-0.19*Fperm_SI_Woolf2021!$E$9:$E$93)+63.1579*EXP(-0.19*BI$58))/(Fperm_SI_Woolf2021!$E$9:$E$93-BI$58))*(BI$58-Fperm_SI_Woolf2021!$E$9:$E$93)/10))),Fperm_SI_Woolf2021!$D$9:$D$93))</f>
        <v>0.36003932014927953</v>
      </c>
      <c r="BJ85" s="51" cm="1">
        <f t="array" ref="BJ85">MIN(1,SLOPE(Fperm_SI_Woolf2021!$F$9:$F$93*EXP(-Fperm_SI_Woolf2021!$I$9:$I$93*$C85*IF(BJ$58=Fperm_SI_Woolf2021!$E$9:$E$93,1,EXP(LN((1.1*(Fperm_SI_Woolf2021!$E$9:$E$93-BJ$58)-63.1579*EXP(-0.19*Fperm_SI_Woolf2021!$E$9:$E$93)+63.1579*EXP(-0.19*BJ$58))/(Fperm_SI_Woolf2021!$E$9:$E$93-BJ$58))*(BJ$58-Fperm_SI_Woolf2021!$E$9:$E$93)/10))) + Fperm_SI_Woolf2021!$G$9:$G$93*EXP(-Fperm_SI_Woolf2021!$J$9:$J$93*$C85*IF(BJ$58=Fperm_SI_Woolf2021!$E$9:$E$93,1,EXP(LN((1.1*(Fperm_SI_Woolf2021!$E$9:$E$93-BJ$58)-63.1579*EXP(-0.19*Fperm_SI_Woolf2021!$E$9:$E$93)+63.1579*EXP(-0.19*BJ$58))/(Fperm_SI_Woolf2021!$E$9:$E$93-BJ$58))*(BJ$58-Fperm_SI_Woolf2021!$E$9:$E$93)/10))) + Fperm_SI_Woolf2021!$H$9:$H$93*EXP(-Fperm_SI_Woolf2021!$K$9:$K$93*$C85*IF(BJ$58=Fperm_SI_Woolf2021!$E$9:$E$93,1,EXP(LN((1.1*(Fperm_SI_Woolf2021!$E$9:$E$93-BJ$58)-63.1579*EXP(-0.19*Fperm_SI_Woolf2021!$E$9:$E$93)+63.1579*EXP(-0.19*BJ$58))/(Fperm_SI_Woolf2021!$E$9:$E$93-BJ$58))*(BJ$58-Fperm_SI_Woolf2021!$E$9:$E$93)/10))),Fperm_SI_Woolf2021!$D$9:$D$93)*BJ$57+INTERCEPT(Fperm_SI_Woolf2021!$F$9:$F$93*EXP(-Fperm_SI_Woolf2021!$I$9:$I$93*$C85*IF(BJ$58=Fperm_SI_Woolf2021!$E$9:$E$93,1,EXP(LN((1.1*(Fperm_SI_Woolf2021!$E$9:$E$93-BJ$58)-63.1579*EXP(-0.19*Fperm_SI_Woolf2021!$E$9:$E$93)+63.1579*EXP(-0.19*BJ$58))/(Fperm_SI_Woolf2021!$E$9:$E$93-BJ$58))*(BJ$58-Fperm_SI_Woolf2021!$E$9:$E$93)/10))) + Fperm_SI_Woolf2021!$G$9:$G$93*EXP(-Fperm_SI_Woolf2021!$J$9:$J$93*$C85*IF(BJ$58=Fperm_SI_Woolf2021!$E$9:$E$93,1,EXP(LN((1.1*(Fperm_SI_Woolf2021!$E$9:$E$93-BJ$58)-63.1579*EXP(-0.19*Fperm_SI_Woolf2021!$E$9:$E$93)+63.1579*EXP(-0.19*BJ$58))/(Fperm_SI_Woolf2021!$E$9:$E$93-BJ$58))*(BJ$58-Fperm_SI_Woolf2021!$E$9:$E$93)/10))) + Fperm_SI_Woolf2021!$H$9:$H$93*EXP(-Fperm_SI_Woolf2021!$K$9:$K$93*$C85*IF(BJ$58=Fperm_SI_Woolf2021!$E$9:$E$93,1,EXP(LN((1.1*(Fperm_SI_Woolf2021!$E$9:$E$93-BJ$58)-63.1579*EXP(-0.19*Fperm_SI_Woolf2021!$E$9:$E$93)+63.1579*EXP(-0.19*BJ$58))/(Fperm_SI_Woolf2021!$E$9:$E$93-BJ$58))*(BJ$58-Fperm_SI_Woolf2021!$E$9:$E$93)/10))),Fperm_SI_Woolf2021!$D$9:$D$93))</f>
        <v>0.32980041218063094</v>
      </c>
      <c r="BK85" s="51" cm="1">
        <f t="array" ref="BK85">MIN(1,SLOPE(Fperm_SI_Woolf2021!$F$9:$F$93*EXP(-Fperm_SI_Woolf2021!$I$9:$I$93*$C85*IF(BK$58=Fperm_SI_Woolf2021!$E$9:$E$93,1,EXP(LN((1.1*(Fperm_SI_Woolf2021!$E$9:$E$93-BK$58)-63.1579*EXP(-0.19*Fperm_SI_Woolf2021!$E$9:$E$93)+63.1579*EXP(-0.19*BK$58))/(Fperm_SI_Woolf2021!$E$9:$E$93-BK$58))*(BK$58-Fperm_SI_Woolf2021!$E$9:$E$93)/10))) + Fperm_SI_Woolf2021!$G$9:$G$93*EXP(-Fperm_SI_Woolf2021!$J$9:$J$93*$C85*IF(BK$58=Fperm_SI_Woolf2021!$E$9:$E$93,1,EXP(LN((1.1*(Fperm_SI_Woolf2021!$E$9:$E$93-BK$58)-63.1579*EXP(-0.19*Fperm_SI_Woolf2021!$E$9:$E$93)+63.1579*EXP(-0.19*BK$58))/(Fperm_SI_Woolf2021!$E$9:$E$93-BK$58))*(BK$58-Fperm_SI_Woolf2021!$E$9:$E$93)/10))) + Fperm_SI_Woolf2021!$H$9:$H$93*EXP(-Fperm_SI_Woolf2021!$K$9:$K$93*$C85*IF(BK$58=Fperm_SI_Woolf2021!$E$9:$E$93,1,EXP(LN((1.1*(Fperm_SI_Woolf2021!$E$9:$E$93-BK$58)-63.1579*EXP(-0.19*Fperm_SI_Woolf2021!$E$9:$E$93)+63.1579*EXP(-0.19*BK$58))/(Fperm_SI_Woolf2021!$E$9:$E$93-BK$58))*(BK$58-Fperm_SI_Woolf2021!$E$9:$E$93)/10))),Fperm_SI_Woolf2021!$D$9:$D$93)*BK$57+INTERCEPT(Fperm_SI_Woolf2021!$F$9:$F$93*EXP(-Fperm_SI_Woolf2021!$I$9:$I$93*$C85*IF(BK$58=Fperm_SI_Woolf2021!$E$9:$E$93,1,EXP(LN((1.1*(Fperm_SI_Woolf2021!$E$9:$E$93-BK$58)-63.1579*EXP(-0.19*Fperm_SI_Woolf2021!$E$9:$E$93)+63.1579*EXP(-0.19*BK$58))/(Fperm_SI_Woolf2021!$E$9:$E$93-BK$58))*(BK$58-Fperm_SI_Woolf2021!$E$9:$E$93)/10))) + Fperm_SI_Woolf2021!$G$9:$G$93*EXP(-Fperm_SI_Woolf2021!$J$9:$J$93*$C85*IF(BK$58=Fperm_SI_Woolf2021!$E$9:$E$93,1,EXP(LN((1.1*(Fperm_SI_Woolf2021!$E$9:$E$93-BK$58)-63.1579*EXP(-0.19*Fperm_SI_Woolf2021!$E$9:$E$93)+63.1579*EXP(-0.19*BK$58))/(Fperm_SI_Woolf2021!$E$9:$E$93-BK$58))*(BK$58-Fperm_SI_Woolf2021!$E$9:$E$93)/10))) + Fperm_SI_Woolf2021!$H$9:$H$93*EXP(-Fperm_SI_Woolf2021!$K$9:$K$93*$C85*IF(BK$58=Fperm_SI_Woolf2021!$E$9:$E$93,1,EXP(LN((1.1*(Fperm_SI_Woolf2021!$E$9:$E$93-BK$58)-63.1579*EXP(-0.19*Fperm_SI_Woolf2021!$E$9:$E$93)+63.1579*EXP(-0.19*BK$58))/(Fperm_SI_Woolf2021!$E$9:$E$93-BK$58))*(BK$58-Fperm_SI_Woolf2021!$E$9:$E$93)/10))),Fperm_SI_Woolf2021!$D$9:$D$93))</f>
        <v>0.29956150421198235</v>
      </c>
      <c r="BL85" s="51" cm="1">
        <f t="array" ref="BL85">MIN(1,SLOPE(Fperm_SI_Woolf2021!$F$9:$F$93*EXP(-Fperm_SI_Woolf2021!$I$9:$I$93*$C85*IF(BL$58=Fperm_SI_Woolf2021!$E$9:$E$93,1,EXP(LN((1.1*(Fperm_SI_Woolf2021!$E$9:$E$93-BL$58)-63.1579*EXP(-0.19*Fperm_SI_Woolf2021!$E$9:$E$93)+63.1579*EXP(-0.19*BL$58))/(Fperm_SI_Woolf2021!$E$9:$E$93-BL$58))*(BL$58-Fperm_SI_Woolf2021!$E$9:$E$93)/10))) + Fperm_SI_Woolf2021!$G$9:$G$93*EXP(-Fperm_SI_Woolf2021!$J$9:$J$93*$C85*IF(BL$58=Fperm_SI_Woolf2021!$E$9:$E$93,1,EXP(LN((1.1*(Fperm_SI_Woolf2021!$E$9:$E$93-BL$58)-63.1579*EXP(-0.19*Fperm_SI_Woolf2021!$E$9:$E$93)+63.1579*EXP(-0.19*BL$58))/(Fperm_SI_Woolf2021!$E$9:$E$93-BL$58))*(BL$58-Fperm_SI_Woolf2021!$E$9:$E$93)/10))) + Fperm_SI_Woolf2021!$H$9:$H$93*EXP(-Fperm_SI_Woolf2021!$K$9:$K$93*$C85*IF(BL$58=Fperm_SI_Woolf2021!$E$9:$E$93,1,EXP(LN((1.1*(Fperm_SI_Woolf2021!$E$9:$E$93-BL$58)-63.1579*EXP(-0.19*Fperm_SI_Woolf2021!$E$9:$E$93)+63.1579*EXP(-0.19*BL$58))/(Fperm_SI_Woolf2021!$E$9:$E$93-BL$58))*(BL$58-Fperm_SI_Woolf2021!$E$9:$E$93)/10))),Fperm_SI_Woolf2021!$D$9:$D$93)*BL$57+INTERCEPT(Fperm_SI_Woolf2021!$F$9:$F$93*EXP(-Fperm_SI_Woolf2021!$I$9:$I$93*$C85*IF(BL$58=Fperm_SI_Woolf2021!$E$9:$E$93,1,EXP(LN((1.1*(Fperm_SI_Woolf2021!$E$9:$E$93-BL$58)-63.1579*EXP(-0.19*Fperm_SI_Woolf2021!$E$9:$E$93)+63.1579*EXP(-0.19*BL$58))/(Fperm_SI_Woolf2021!$E$9:$E$93-BL$58))*(BL$58-Fperm_SI_Woolf2021!$E$9:$E$93)/10))) + Fperm_SI_Woolf2021!$G$9:$G$93*EXP(-Fperm_SI_Woolf2021!$J$9:$J$93*$C85*IF(BL$58=Fperm_SI_Woolf2021!$E$9:$E$93,1,EXP(LN((1.1*(Fperm_SI_Woolf2021!$E$9:$E$93-BL$58)-63.1579*EXP(-0.19*Fperm_SI_Woolf2021!$E$9:$E$93)+63.1579*EXP(-0.19*BL$58))/(Fperm_SI_Woolf2021!$E$9:$E$93-BL$58))*(BL$58-Fperm_SI_Woolf2021!$E$9:$E$93)/10))) + Fperm_SI_Woolf2021!$H$9:$H$93*EXP(-Fperm_SI_Woolf2021!$K$9:$K$93*$C85*IF(BL$58=Fperm_SI_Woolf2021!$E$9:$E$93,1,EXP(LN((1.1*(Fperm_SI_Woolf2021!$E$9:$E$93-BL$58)-63.1579*EXP(-0.19*Fperm_SI_Woolf2021!$E$9:$E$93)+63.1579*EXP(-0.19*BL$58))/(Fperm_SI_Woolf2021!$E$9:$E$93-BL$58))*(BL$58-Fperm_SI_Woolf2021!$E$9:$E$93)/10))),Fperm_SI_Woolf2021!$D$9:$D$93))</f>
        <v>0.67928783199108866</v>
      </c>
      <c r="BM85" s="51" cm="1">
        <f t="array" ref="BM85">MIN(1,SLOPE(Fperm_SI_Woolf2021!$F$9:$F$93*EXP(-Fperm_SI_Woolf2021!$I$9:$I$93*$C85*IF(BM$58=Fperm_SI_Woolf2021!$E$9:$E$93,1,EXP(LN((1.1*(Fperm_SI_Woolf2021!$E$9:$E$93-BM$58)-63.1579*EXP(-0.19*Fperm_SI_Woolf2021!$E$9:$E$93)+63.1579*EXP(-0.19*BM$58))/(Fperm_SI_Woolf2021!$E$9:$E$93-BM$58))*(BM$58-Fperm_SI_Woolf2021!$E$9:$E$93)/10))) + Fperm_SI_Woolf2021!$G$9:$G$93*EXP(-Fperm_SI_Woolf2021!$J$9:$J$93*$C85*IF(BM$58=Fperm_SI_Woolf2021!$E$9:$E$93,1,EXP(LN((1.1*(Fperm_SI_Woolf2021!$E$9:$E$93-BM$58)-63.1579*EXP(-0.19*Fperm_SI_Woolf2021!$E$9:$E$93)+63.1579*EXP(-0.19*BM$58))/(Fperm_SI_Woolf2021!$E$9:$E$93-BM$58))*(BM$58-Fperm_SI_Woolf2021!$E$9:$E$93)/10))) + Fperm_SI_Woolf2021!$H$9:$H$93*EXP(-Fperm_SI_Woolf2021!$K$9:$K$93*$C85*IF(BM$58=Fperm_SI_Woolf2021!$E$9:$E$93,1,EXP(LN((1.1*(Fperm_SI_Woolf2021!$E$9:$E$93-BM$58)-63.1579*EXP(-0.19*Fperm_SI_Woolf2021!$E$9:$E$93)+63.1579*EXP(-0.19*BM$58))/(Fperm_SI_Woolf2021!$E$9:$E$93-BM$58))*(BM$58-Fperm_SI_Woolf2021!$E$9:$E$93)/10))),Fperm_SI_Woolf2021!$D$9:$D$93)*BM$57+INTERCEPT(Fperm_SI_Woolf2021!$F$9:$F$93*EXP(-Fperm_SI_Woolf2021!$I$9:$I$93*$C85*IF(BM$58=Fperm_SI_Woolf2021!$E$9:$E$93,1,EXP(LN((1.1*(Fperm_SI_Woolf2021!$E$9:$E$93-BM$58)-63.1579*EXP(-0.19*Fperm_SI_Woolf2021!$E$9:$E$93)+63.1579*EXP(-0.19*BM$58))/(Fperm_SI_Woolf2021!$E$9:$E$93-BM$58))*(BM$58-Fperm_SI_Woolf2021!$E$9:$E$93)/10))) + Fperm_SI_Woolf2021!$G$9:$G$93*EXP(-Fperm_SI_Woolf2021!$J$9:$J$93*$C85*IF(BM$58=Fperm_SI_Woolf2021!$E$9:$E$93,1,EXP(LN((1.1*(Fperm_SI_Woolf2021!$E$9:$E$93-BM$58)-63.1579*EXP(-0.19*Fperm_SI_Woolf2021!$E$9:$E$93)+63.1579*EXP(-0.19*BM$58))/(Fperm_SI_Woolf2021!$E$9:$E$93-BM$58))*(BM$58-Fperm_SI_Woolf2021!$E$9:$E$93)/10))) + Fperm_SI_Woolf2021!$H$9:$H$93*EXP(-Fperm_SI_Woolf2021!$K$9:$K$93*$C85*IF(BM$58=Fperm_SI_Woolf2021!$E$9:$E$93,1,EXP(LN((1.1*(Fperm_SI_Woolf2021!$E$9:$E$93-BM$58)-63.1579*EXP(-0.19*Fperm_SI_Woolf2021!$E$9:$E$93)+63.1579*EXP(-0.19*BM$58))/(Fperm_SI_Woolf2021!$E$9:$E$93-BM$58))*(BM$58-Fperm_SI_Woolf2021!$E$9:$E$93)/10))),Fperm_SI_Woolf2021!$D$9:$D$93))</f>
        <v>0.65019718235518043</v>
      </c>
      <c r="BN85" s="51" cm="1">
        <f t="array" ref="BN85">MIN(1,SLOPE(Fperm_SI_Woolf2021!$F$9:$F$93*EXP(-Fperm_SI_Woolf2021!$I$9:$I$93*$C85*IF(BN$58=Fperm_SI_Woolf2021!$E$9:$E$93,1,EXP(LN((1.1*(Fperm_SI_Woolf2021!$E$9:$E$93-BN$58)-63.1579*EXP(-0.19*Fperm_SI_Woolf2021!$E$9:$E$93)+63.1579*EXP(-0.19*BN$58))/(Fperm_SI_Woolf2021!$E$9:$E$93-BN$58))*(BN$58-Fperm_SI_Woolf2021!$E$9:$E$93)/10))) + Fperm_SI_Woolf2021!$G$9:$G$93*EXP(-Fperm_SI_Woolf2021!$J$9:$J$93*$C85*IF(BN$58=Fperm_SI_Woolf2021!$E$9:$E$93,1,EXP(LN((1.1*(Fperm_SI_Woolf2021!$E$9:$E$93-BN$58)-63.1579*EXP(-0.19*Fperm_SI_Woolf2021!$E$9:$E$93)+63.1579*EXP(-0.19*BN$58))/(Fperm_SI_Woolf2021!$E$9:$E$93-BN$58))*(BN$58-Fperm_SI_Woolf2021!$E$9:$E$93)/10))) + Fperm_SI_Woolf2021!$H$9:$H$93*EXP(-Fperm_SI_Woolf2021!$K$9:$K$93*$C85*IF(BN$58=Fperm_SI_Woolf2021!$E$9:$E$93,1,EXP(LN((1.1*(Fperm_SI_Woolf2021!$E$9:$E$93-BN$58)-63.1579*EXP(-0.19*Fperm_SI_Woolf2021!$E$9:$E$93)+63.1579*EXP(-0.19*BN$58))/(Fperm_SI_Woolf2021!$E$9:$E$93-BN$58))*(BN$58-Fperm_SI_Woolf2021!$E$9:$E$93)/10))),Fperm_SI_Woolf2021!$D$9:$D$93)*BN$57+INTERCEPT(Fperm_SI_Woolf2021!$F$9:$F$93*EXP(-Fperm_SI_Woolf2021!$I$9:$I$93*$C85*IF(BN$58=Fperm_SI_Woolf2021!$E$9:$E$93,1,EXP(LN((1.1*(Fperm_SI_Woolf2021!$E$9:$E$93-BN$58)-63.1579*EXP(-0.19*Fperm_SI_Woolf2021!$E$9:$E$93)+63.1579*EXP(-0.19*BN$58))/(Fperm_SI_Woolf2021!$E$9:$E$93-BN$58))*(BN$58-Fperm_SI_Woolf2021!$E$9:$E$93)/10))) + Fperm_SI_Woolf2021!$G$9:$G$93*EXP(-Fperm_SI_Woolf2021!$J$9:$J$93*$C85*IF(BN$58=Fperm_SI_Woolf2021!$E$9:$E$93,1,EXP(LN((1.1*(Fperm_SI_Woolf2021!$E$9:$E$93-BN$58)-63.1579*EXP(-0.19*Fperm_SI_Woolf2021!$E$9:$E$93)+63.1579*EXP(-0.19*BN$58))/(Fperm_SI_Woolf2021!$E$9:$E$93-BN$58))*(BN$58-Fperm_SI_Woolf2021!$E$9:$E$93)/10))) + Fperm_SI_Woolf2021!$H$9:$H$93*EXP(-Fperm_SI_Woolf2021!$K$9:$K$93*$C85*IF(BN$58=Fperm_SI_Woolf2021!$E$9:$E$93,1,EXP(LN((1.1*(Fperm_SI_Woolf2021!$E$9:$E$93-BN$58)-63.1579*EXP(-0.19*Fperm_SI_Woolf2021!$E$9:$E$93)+63.1579*EXP(-0.19*BN$58))/(Fperm_SI_Woolf2021!$E$9:$E$93-BN$58))*(BN$58-Fperm_SI_Woolf2021!$E$9:$E$93)/10))),Fperm_SI_Woolf2021!$D$9:$D$93))</f>
        <v>0.62110653271927219</v>
      </c>
      <c r="BO85" s="51" cm="1">
        <f t="array" ref="BO85">MIN(1,SLOPE(Fperm_SI_Woolf2021!$F$9:$F$93*EXP(-Fperm_SI_Woolf2021!$I$9:$I$93*$C85*IF(BO$58=Fperm_SI_Woolf2021!$E$9:$E$93,1,EXP(LN((1.1*(Fperm_SI_Woolf2021!$E$9:$E$93-BO$58)-63.1579*EXP(-0.19*Fperm_SI_Woolf2021!$E$9:$E$93)+63.1579*EXP(-0.19*BO$58))/(Fperm_SI_Woolf2021!$E$9:$E$93-BO$58))*(BO$58-Fperm_SI_Woolf2021!$E$9:$E$93)/10))) + Fperm_SI_Woolf2021!$G$9:$G$93*EXP(-Fperm_SI_Woolf2021!$J$9:$J$93*$C85*IF(BO$58=Fperm_SI_Woolf2021!$E$9:$E$93,1,EXP(LN((1.1*(Fperm_SI_Woolf2021!$E$9:$E$93-BO$58)-63.1579*EXP(-0.19*Fperm_SI_Woolf2021!$E$9:$E$93)+63.1579*EXP(-0.19*BO$58))/(Fperm_SI_Woolf2021!$E$9:$E$93-BO$58))*(BO$58-Fperm_SI_Woolf2021!$E$9:$E$93)/10))) + Fperm_SI_Woolf2021!$H$9:$H$93*EXP(-Fperm_SI_Woolf2021!$K$9:$K$93*$C85*IF(BO$58=Fperm_SI_Woolf2021!$E$9:$E$93,1,EXP(LN((1.1*(Fperm_SI_Woolf2021!$E$9:$E$93-BO$58)-63.1579*EXP(-0.19*Fperm_SI_Woolf2021!$E$9:$E$93)+63.1579*EXP(-0.19*BO$58))/(Fperm_SI_Woolf2021!$E$9:$E$93-BO$58))*(BO$58-Fperm_SI_Woolf2021!$E$9:$E$93)/10))),Fperm_SI_Woolf2021!$D$9:$D$93)*BO$57+INTERCEPT(Fperm_SI_Woolf2021!$F$9:$F$93*EXP(-Fperm_SI_Woolf2021!$I$9:$I$93*$C85*IF(BO$58=Fperm_SI_Woolf2021!$E$9:$E$93,1,EXP(LN((1.1*(Fperm_SI_Woolf2021!$E$9:$E$93-BO$58)-63.1579*EXP(-0.19*Fperm_SI_Woolf2021!$E$9:$E$93)+63.1579*EXP(-0.19*BO$58))/(Fperm_SI_Woolf2021!$E$9:$E$93-BO$58))*(BO$58-Fperm_SI_Woolf2021!$E$9:$E$93)/10))) + Fperm_SI_Woolf2021!$G$9:$G$93*EXP(-Fperm_SI_Woolf2021!$J$9:$J$93*$C85*IF(BO$58=Fperm_SI_Woolf2021!$E$9:$E$93,1,EXP(LN((1.1*(Fperm_SI_Woolf2021!$E$9:$E$93-BO$58)-63.1579*EXP(-0.19*Fperm_SI_Woolf2021!$E$9:$E$93)+63.1579*EXP(-0.19*BO$58))/(Fperm_SI_Woolf2021!$E$9:$E$93-BO$58))*(BO$58-Fperm_SI_Woolf2021!$E$9:$E$93)/10))) + Fperm_SI_Woolf2021!$H$9:$H$93*EXP(-Fperm_SI_Woolf2021!$K$9:$K$93*$C85*IF(BO$58=Fperm_SI_Woolf2021!$E$9:$E$93,1,EXP(LN((1.1*(Fperm_SI_Woolf2021!$E$9:$E$93-BO$58)-63.1579*EXP(-0.19*Fperm_SI_Woolf2021!$E$9:$E$93)+63.1579*EXP(-0.19*BO$58))/(Fperm_SI_Woolf2021!$E$9:$E$93-BO$58))*(BO$58-Fperm_SI_Woolf2021!$E$9:$E$93)/10))),Fperm_SI_Woolf2021!$D$9:$D$93))</f>
        <v>0.59201588308336395</v>
      </c>
      <c r="BP85" s="51" cm="1">
        <f t="array" ref="BP85">MIN(1,SLOPE(Fperm_SI_Woolf2021!$F$9:$F$93*EXP(-Fperm_SI_Woolf2021!$I$9:$I$93*$C85*IF(BP$58=Fperm_SI_Woolf2021!$E$9:$E$93,1,EXP(LN((1.1*(Fperm_SI_Woolf2021!$E$9:$E$93-BP$58)-63.1579*EXP(-0.19*Fperm_SI_Woolf2021!$E$9:$E$93)+63.1579*EXP(-0.19*BP$58))/(Fperm_SI_Woolf2021!$E$9:$E$93-BP$58))*(BP$58-Fperm_SI_Woolf2021!$E$9:$E$93)/10))) + Fperm_SI_Woolf2021!$G$9:$G$93*EXP(-Fperm_SI_Woolf2021!$J$9:$J$93*$C85*IF(BP$58=Fperm_SI_Woolf2021!$E$9:$E$93,1,EXP(LN((1.1*(Fperm_SI_Woolf2021!$E$9:$E$93-BP$58)-63.1579*EXP(-0.19*Fperm_SI_Woolf2021!$E$9:$E$93)+63.1579*EXP(-0.19*BP$58))/(Fperm_SI_Woolf2021!$E$9:$E$93-BP$58))*(BP$58-Fperm_SI_Woolf2021!$E$9:$E$93)/10))) + Fperm_SI_Woolf2021!$H$9:$H$93*EXP(-Fperm_SI_Woolf2021!$K$9:$K$93*$C85*IF(BP$58=Fperm_SI_Woolf2021!$E$9:$E$93,1,EXP(LN((1.1*(Fperm_SI_Woolf2021!$E$9:$E$93-BP$58)-63.1579*EXP(-0.19*Fperm_SI_Woolf2021!$E$9:$E$93)+63.1579*EXP(-0.19*BP$58))/(Fperm_SI_Woolf2021!$E$9:$E$93-BP$58))*(BP$58-Fperm_SI_Woolf2021!$E$9:$E$93)/10))),Fperm_SI_Woolf2021!$D$9:$D$93)*BP$57+INTERCEPT(Fperm_SI_Woolf2021!$F$9:$F$93*EXP(-Fperm_SI_Woolf2021!$I$9:$I$93*$C85*IF(BP$58=Fperm_SI_Woolf2021!$E$9:$E$93,1,EXP(LN((1.1*(Fperm_SI_Woolf2021!$E$9:$E$93-BP$58)-63.1579*EXP(-0.19*Fperm_SI_Woolf2021!$E$9:$E$93)+63.1579*EXP(-0.19*BP$58))/(Fperm_SI_Woolf2021!$E$9:$E$93-BP$58))*(BP$58-Fperm_SI_Woolf2021!$E$9:$E$93)/10))) + Fperm_SI_Woolf2021!$G$9:$G$93*EXP(-Fperm_SI_Woolf2021!$J$9:$J$93*$C85*IF(BP$58=Fperm_SI_Woolf2021!$E$9:$E$93,1,EXP(LN((1.1*(Fperm_SI_Woolf2021!$E$9:$E$93-BP$58)-63.1579*EXP(-0.19*Fperm_SI_Woolf2021!$E$9:$E$93)+63.1579*EXP(-0.19*BP$58))/(Fperm_SI_Woolf2021!$E$9:$E$93-BP$58))*(BP$58-Fperm_SI_Woolf2021!$E$9:$E$93)/10))) + Fperm_SI_Woolf2021!$H$9:$H$93*EXP(-Fperm_SI_Woolf2021!$K$9:$K$93*$C85*IF(BP$58=Fperm_SI_Woolf2021!$E$9:$E$93,1,EXP(LN((1.1*(Fperm_SI_Woolf2021!$E$9:$E$93-BP$58)-63.1579*EXP(-0.19*Fperm_SI_Woolf2021!$E$9:$E$93)+63.1579*EXP(-0.19*BP$58))/(Fperm_SI_Woolf2021!$E$9:$E$93-BP$58))*(BP$58-Fperm_SI_Woolf2021!$E$9:$E$93)/10))),Fperm_SI_Woolf2021!$D$9:$D$93))</f>
        <v>0.56292523344745571</v>
      </c>
      <c r="BQ85" s="51" cm="1">
        <f t="array" ref="BQ85">MIN(1,SLOPE(Fperm_SI_Woolf2021!$F$9:$F$93*EXP(-Fperm_SI_Woolf2021!$I$9:$I$93*$C85*IF(BQ$58=Fperm_SI_Woolf2021!$E$9:$E$93,1,EXP(LN((1.1*(Fperm_SI_Woolf2021!$E$9:$E$93-BQ$58)-63.1579*EXP(-0.19*Fperm_SI_Woolf2021!$E$9:$E$93)+63.1579*EXP(-0.19*BQ$58))/(Fperm_SI_Woolf2021!$E$9:$E$93-BQ$58))*(BQ$58-Fperm_SI_Woolf2021!$E$9:$E$93)/10))) + Fperm_SI_Woolf2021!$G$9:$G$93*EXP(-Fperm_SI_Woolf2021!$J$9:$J$93*$C85*IF(BQ$58=Fperm_SI_Woolf2021!$E$9:$E$93,1,EXP(LN((1.1*(Fperm_SI_Woolf2021!$E$9:$E$93-BQ$58)-63.1579*EXP(-0.19*Fperm_SI_Woolf2021!$E$9:$E$93)+63.1579*EXP(-0.19*BQ$58))/(Fperm_SI_Woolf2021!$E$9:$E$93-BQ$58))*(BQ$58-Fperm_SI_Woolf2021!$E$9:$E$93)/10))) + Fperm_SI_Woolf2021!$H$9:$H$93*EXP(-Fperm_SI_Woolf2021!$K$9:$K$93*$C85*IF(BQ$58=Fperm_SI_Woolf2021!$E$9:$E$93,1,EXP(LN((1.1*(Fperm_SI_Woolf2021!$E$9:$E$93-BQ$58)-63.1579*EXP(-0.19*Fperm_SI_Woolf2021!$E$9:$E$93)+63.1579*EXP(-0.19*BQ$58))/(Fperm_SI_Woolf2021!$E$9:$E$93-BQ$58))*(BQ$58-Fperm_SI_Woolf2021!$E$9:$E$93)/10))),Fperm_SI_Woolf2021!$D$9:$D$93)*BQ$57+INTERCEPT(Fperm_SI_Woolf2021!$F$9:$F$93*EXP(-Fperm_SI_Woolf2021!$I$9:$I$93*$C85*IF(BQ$58=Fperm_SI_Woolf2021!$E$9:$E$93,1,EXP(LN((1.1*(Fperm_SI_Woolf2021!$E$9:$E$93-BQ$58)-63.1579*EXP(-0.19*Fperm_SI_Woolf2021!$E$9:$E$93)+63.1579*EXP(-0.19*BQ$58))/(Fperm_SI_Woolf2021!$E$9:$E$93-BQ$58))*(BQ$58-Fperm_SI_Woolf2021!$E$9:$E$93)/10))) + Fperm_SI_Woolf2021!$G$9:$G$93*EXP(-Fperm_SI_Woolf2021!$J$9:$J$93*$C85*IF(BQ$58=Fperm_SI_Woolf2021!$E$9:$E$93,1,EXP(LN((1.1*(Fperm_SI_Woolf2021!$E$9:$E$93-BQ$58)-63.1579*EXP(-0.19*Fperm_SI_Woolf2021!$E$9:$E$93)+63.1579*EXP(-0.19*BQ$58))/(Fperm_SI_Woolf2021!$E$9:$E$93-BQ$58))*(BQ$58-Fperm_SI_Woolf2021!$E$9:$E$93)/10))) + Fperm_SI_Woolf2021!$H$9:$H$93*EXP(-Fperm_SI_Woolf2021!$K$9:$K$93*$C85*IF(BQ$58=Fperm_SI_Woolf2021!$E$9:$E$93,1,EXP(LN((1.1*(Fperm_SI_Woolf2021!$E$9:$E$93-BQ$58)-63.1579*EXP(-0.19*Fperm_SI_Woolf2021!$E$9:$E$93)+63.1579*EXP(-0.19*BQ$58))/(Fperm_SI_Woolf2021!$E$9:$E$93-BQ$58))*(BQ$58-Fperm_SI_Woolf2021!$E$9:$E$93)/10))),Fperm_SI_Woolf2021!$D$9:$D$93))</f>
        <v>0.53383458381154747</v>
      </c>
      <c r="BR85" s="51" cm="1">
        <f t="array" ref="BR85">MIN(1,SLOPE(Fperm_SI_Woolf2021!$F$9:$F$93*EXP(-Fperm_SI_Woolf2021!$I$9:$I$93*$C85*IF(BR$58=Fperm_SI_Woolf2021!$E$9:$E$93,1,EXP(LN((1.1*(Fperm_SI_Woolf2021!$E$9:$E$93-BR$58)-63.1579*EXP(-0.19*Fperm_SI_Woolf2021!$E$9:$E$93)+63.1579*EXP(-0.19*BR$58))/(Fperm_SI_Woolf2021!$E$9:$E$93-BR$58))*(BR$58-Fperm_SI_Woolf2021!$E$9:$E$93)/10))) + Fperm_SI_Woolf2021!$G$9:$G$93*EXP(-Fperm_SI_Woolf2021!$J$9:$J$93*$C85*IF(BR$58=Fperm_SI_Woolf2021!$E$9:$E$93,1,EXP(LN((1.1*(Fperm_SI_Woolf2021!$E$9:$E$93-BR$58)-63.1579*EXP(-0.19*Fperm_SI_Woolf2021!$E$9:$E$93)+63.1579*EXP(-0.19*BR$58))/(Fperm_SI_Woolf2021!$E$9:$E$93-BR$58))*(BR$58-Fperm_SI_Woolf2021!$E$9:$E$93)/10))) + Fperm_SI_Woolf2021!$H$9:$H$93*EXP(-Fperm_SI_Woolf2021!$K$9:$K$93*$C85*IF(BR$58=Fperm_SI_Woolf2021!$E$9:$E$93,1,EXP(LN((1.1*(Fperm_SI_Woolf2021!$E$9:$E$93-BR$58)-63.1579*EXP(-0.19*Fperm_SI_Woolf2021!$E$9:$E$93)+63.1579*EXP(-0.19*BR$58))/(Fperm_SI_Woolf2021!$E$9:$E$93-BR$58))*(BR$58-Fperm_SI_Woolf2021!$E$9:$E$93)/10))),Fperm_SI_Woolf2021!$D$9:$D$93)*BR$57+INTERCEPT(Fperm_SI_Woolf2021!$F$9:$F$93*EXP(-Fperm_SI_Woolf2021!$I$9:$I$93*$C85*IF(BR$58=Fperm_SI_Woolf2021!$E$9:$E$93,1,EXP(LN((1.1*(Fperm_SI_Woolf2021!$E$9:$E$93-BR$58)-63.1579*EXP(-0.19*Fperm_SI_Woolf2021!$E$9:$E$93)+63.1579*EXP(-0.19*BR$58))/(Fperm_SI_Woolf2021!$E$9:$E$93-BR$58))*(BR$58-Fperm_SI_Woolf2021!$E$9:$E$93)/10))) + Fperm_SI_Woolf2021!$G$9:$G$93*EXP(-Fperm_SI_Woolf2021!$J$9:$J$93*$C85*IF(BR$58=Fperm_SI_Woolf2021!$E$9:$E$93,1,EXP(LN((1.1*(Fperm_SI_Woolf2021!$E$9:$E$93-BR$58)-63.1579*EXP(-0.19*Fperm_SI_Woolf2021!$E$9:$E$93)+63.1579*EXP(-0.19*BR$58))/(Fperm_SI_Woolf2021!$E$9:$E$93-BR$58))*(BR$58-Fperm_SI_Woolf2021!$E$9:$E$93)/10))) + Fperm_SI_Woolf2021!$H$9:$H$93*EXP(-Fperm_SI_Woolf2021!$K$9:$K$93*$C85*IF(BR$58=Fperm_SI_Woolf2021!$E$9:$E$93,1,EXP(LN((1.1*(Fperm_SI_Woolf2021!$E$9:$E$93-BR$58)-63.1579*EXP(-0.19*Fperm_SI_Woolf2021!$E$9:$E$93)+63.1579*EXP(-0.19*BR$58))/(Fperm_SI_Woolf2021!$E$9:$E$93-BR$58))*(BR$58-Fperm_SI_Woolf2021!$E$9:$E$93)/10))),Fperm_SI_Woolf2021!$D$9:$D$93))</f>
        <v>0.50474393417563923</v>
      </c>
      <c r="BS85" s="51" cm="1">
        <f t="array" ref="BS85">MIN(1,SLOPE(Fperm_SI_Woolf2021!$F$9:$F$93*EXP(-Fperm_SI_Woolf2021!$I$9:$I$93*$C85*IF(BS$58=Fperm_SI_Woolf2021!$E$9:$E$93,1,EXP(LN((1.1*(Fperm_SI_Woolf2021!$E$9:$E$93-BS$58)-63.1579*EXP(-0.19*Fperm_SI_Woolf2021!$E$9:$E$93)+63.1579*EXP(-0.19*BS$58))/(Fperm_SI_Woolf2021!$E$9:$E$93-BS$58))*(BS$58-Fperm_SI_Woolf2021!$E$9:$E$93)/10))) + Fperm_SI_Woolf2021!$G$9:$G$93*EXP(-Fperm_SI_Woolf2021!$J$9:$J$93*$C85*IF(BS$58=Fperm_SI_Woolf2021!$E$9:$E$93,1,EXP(LN((1.1*(Fperm_SI_Woolf2021!$E$9:$E$93-BS$58)-63.1579*EXP(-0.19*Fperm_SI_Woolf2021!$E$9:$E$93)+63.1579*EXP(-0.19*BS$58))/(Fperm_SI_Woolf2021!$E$9:$E$93-BS$58))*(BS$58-Fperm_SI_Woolf2021!$E$9:$E$93)/10))) + Fperm_SI_Woolf2021!$H$9:$H$93*EXP(-Fperm_SI_Woolf2021!$K$9:$K$93*$C85*IF(BS$58=Fperm_SI_Woolf2021!$E$9:$E$93,1,EXP(LN((1.1*(Fperm_SI_Woolf2021!$E$9:$E$93-BS$58)-63.1579*EXP(-0.19*Fperm_SI_Woolf2021!$E$9:$E$93)+63.1579*EXP(-0.19*BS$58))/(Fperm_SI_Woolf2021!$E$9:$E$93-BS$58))*(BS$58-Fperm_SI_Woolf2021!$E$9:$E$93)/10))),Fperm_SI_Woolf2021!$D$9:$D$93)*BS$57+INTERCEPT(Fperm_SI_Woolf2021!$F$9:$F$93*EXP(-Fperm_SI_Woolf2021!$I$9:$I$93*$C85*IF(BS$58=Fperm_SI_Woolf2021!$E$9:$E$93,1,EXP(LN((1.1*(Fperm_SI_Woolf2021!$E$9:$E$93-BS$58)-63.1579*EXP(-0.19*Fperm_SI_Woolf2021!$E$9:$E$93)+63.1579*EXP(-0.19*BS$58))/(Fperm_SI_Woolf2021!$E$9:$E$93-BS$58))*(BS$58-Fperm_SI_Woolf2021!$E$9:$E$93)/10))) + Fperm_SI_Woolf2021!$G$9:$G$93*EXP(-Fperm_SI_Woolf2021!$J$9:$J$93*$C85*IF(BS$58=Fperm_SI_Woolf2021!$E$9:$E$93,1,EXP(LN((1.1*(Fperm_SI_Woolf2021!$E$9:$E$93-BS$58)-63.1579*EXP(-0.19*Fperm_SI_Woolf2021!$E$9:$E$93)+63.1579*EXP(-0.19*BS$58))/(Fperm_SI_Woolf2021!$E$9:$E$93-BS$58))*(BS$58-Fperm_SI_Woolf2021!$E$9:$E$93)/10))) + Fperm_SI_Woolf2021!$H$9:$H$93*EXP(-Fperm_SI_Woolf2021!$K$9:$K$93*$C85*IF(BS$58=Fperm_SI_Woolf2021!$E$9:$E$93,1,EXP(LN((1.1*(Fperm_SI_Woolf2021!$E$9:$E$93-BS$58)-63.1579*EXP(-0.19*Fperm_SI_Woolf2021!$E$9:$E$93)+63.1579*EXP(-0.19*BS$58))/(Fperm_SI_Woolf2021!$E$9:$E$93-BS$58))*(BS$58-Fperm_SI_Woolf2021!$E$9:$E$93)/10))),Fperm_SI_Woolf2021!$D$9:$D$93))</f>
        <v>0.47565328453973088</v>
      </c>
      <c r="BT85" s="51" cm="1">
        <f t="array" ref="BT85">MIN(1,SLOPE(Fperm_SI_Woolf2021!$F$9:$F$93*EXP(-Fperm_SI_Woolf2021!$I$9:$I$93*$C85*IF(BT$58=Fperm_SI_Woolf2021!$E$9:$E$93,1,EXP(LN((1.1*(Fperm_SI_Woolf2021!$E$9:$E$93-BT$58)-63.1579*EXP(-0.19*Fperm_SI_Woolf2021!$E$9:$E$93)+63.1579*EXP(-0.19*BT$58))/(Fperm_SI_Woolf2021!$E$9:$E$93-BT$58))*(BT$58-Fperm_SI_Woolf2021!$E$9:$E$93)/10))) + Fperm_SI_Woolf2021!$G$9:$G$93*EXP(-Fperm_SI_Woolf2021!$J$9:$J$93*$C85*IF(BT$58=Fperm_SI_Woolf2021!$E$9:$E$93,1,EXP(LN((1.1*(Fperm_SI_Woolf2021!$E$9:$E$93-BT$58)-63.1579*EXP(-0.19*Fperm_SI_Woolf2021!$E$9:$E$93)+63.1579*EXP(-0.19*BT$58))/(Fperm_SI_Woolf2021!$E$9:$E$93-BT$58))*(BT$58-Fperm_SI_Woolf2021!$E$9:$E$93)/10))) + Fperm_SI_Woolf2021!$H$9:$H$93*EXP(-Fperm_SI_Woolf2021!$K$9:$K$93*$C85*IF(BT$58=Fperm_SI_Woolf2021!$E$9:$E$93,1,EXP(LN((1.1*(Fperm_SI_Woolf2021!$E$9:$E$93-BT$58)-63.1579*EXP(-0.19*Fperm_SI_Woolf2021!$E$9:$E$93)+63.1579*EXP(-0.19*BT$58))/(Fperm_SI_Woolf2021!$E$9:$E$93-BT$58))*(BT$58-Fperm_SI_Woolf2021!$E$9:$E$93)/10))),Fperm_SI_Woolf2021!$D$9:$D$93)*BT$57+INTERCEPT(Fperm_SI_Woolf2021!$F$9:$F$93*EXP(-Fperm_SI_Woolf2021!$I$9:$I$93*$C85*IF(BT$58=Fperm_SI_Woolf2021!$E$9:$E$93,1,EXP(LN((1.1*(Fperm_SI_Woolf2021!$E$9:$E$93-BT$58)-63.1579*EXP(-0.19*Fperm_SI_Woolf2021!$E$9:$E$93)+63.1579*EXP(-0.19*BT$58))/(Fperm_SI_Woolf2021!$E$9:$E$93-BT$58))*(BT$58-Fperm_SI_Woolf2021!$E$9:$E$93)/10))) + Fperm_SI_Woolf2021!$G$9:$G$93*EXP(-Fperm_SI_Woolf2021!$J$9:$J$93*$C85*IF(BT$58=Fperm_SI_Woolf2021!$E$9:$E$93,1,EXP(LN((1.1*(Fperm_SI_Woolf2021!$E$9:$E$93-BT$58)-63.1579*EXP(-0.19*Fperm_SI_Woolf2021!$E$9:$E$93)+63.1579*EXP(-0.19*BT$58))/(Fperm_SI_Woolf2021!$E$9:$E$93-BT$58))*(BT$58-Fperm_SI_Woolf2021!$E$9:$E$93)/10))) + Fperm_SI_Woolf2021!$H$9:$H$93*EXP(-Fperm_SI_Woolf2021!$K$9:$K$93*$C85*IF(BT$58=Fperm_SI_Woolf2021!$E$9:$E$93,1,EXP(LN((1.1*(Fperm_SI_Woolf2021!$E$9:$E$93-BT$58)-63.1579*EXP(-0.19*Fperm_SI_Woolf2021!$E$9:$E$93)+63.1579*EXP(-0.19*BT$58))/(Fperm_SI_Woolf2021!$E$9:$E$93-BT$58))*(BT$58-Fperm_SI_Woolf2021!$E$9:$E$93)/10))),Fperm_SI_Woolf2021!$D$9:$D$93))</f>
        <v>0.4465626349038227</v>
      </c>
      <c r="BU85" s="51" cm="1">
        <f t="array" ref="BU85">MIN(1,SLOPE(Fperm_SI_Woolf2021!$F$9:$F$93*EXP(-Fperm_SI_Woolf2021!$I$9:$I$93*$C85*IF(BU$58=Fperm_SI_Woolf2021!$E$9:$E$93,1,EXP(LN((1.1*(Fperm_SI_Woolf2021!$E$9:$E$93-BU$58)-63.1579*EXP(-0.19*Fperm_SI_Woolf2021!$E$9:$E$93)+63.1579*EXP(-0.19*BU$58))/(Fperm_SI_Woolf2021!$E$9:$E$93-BU$58))*(BU$58-Fperm_SI_Woolf2021!$E$9:$E$93)/10))) + Fperm_SI_Woolf2021!$G$9:$G$93*EXP(-Fperm_SI_Woolf2021!$J$9:$J$93*$C85*IF(BU$58=Fperm_SI_Woolf2021!$E$9:$E$93,1,EXP(LN((1.1*(Fperm_SI_Woolf2021!$E$9:$E$93-BU$58)-63.1579*EXP(-0.19*Fperm_SI_Woolf2021!$E$9:$E$93)+63.1579*EXP(-0.19*BU$58))/(Fperm_SI_Woolf2021!$E$9:$E$93-BU$58))*(BU$58-Fperm_SI_Woolf2021!$E$9:$E$93)/10))) + Fperm_SI_Woolf2021!$H$9:$H$93*EXP(-Fperm_SI_Woolf2021!$K$9:$K$93*$C85*IF(BU$58=Fperm_SI_Woolf2021!$E$9:$E$93,1,EXP(LN((1.1*(Fperm_SI_Woolf2021!$E$9:$E$93-BU$58)-63.1579*EXP(-0.19*Fperm_SI_Woolf2021!$E$9:$E$93)+63.1579*EXP(-0.19*BU$58))/(Fperm_SI_Woolf2021!$E$9:$E$93-BU$58))*(BU$58-Fperm_SI_Woolf2021!$E$9:$E$93)/10))),Fperm_SI_Woolf2021!$D$9:$D$93)*BU$57+INTERCEPT(Fperm_SI_Woolf2021!$F$9:$F$93*EXP(-Fperm_SI_Woolf2021!$I$9:$I$93*$C85*IF(BU$58=Fperm_SI_Woolf2021!$E$9:$E$93,1,EXP(LN((1.1*(Fperm_SI_Woolf2021!$E$9:$E$93-BU$58)-63.1579*EXP(-0.19*Fperm_SI_Woolf2021!$E$9:$E$93)+63.1579*EXP(-0.19*BU$58))/(Fperm_SI_Woolf2021!$E$9:$E$93-BU$58))*(BU$58-Fperm_SI_Woolf2021!$E$9:$E$93)/10))) + Fperm_SI_Woolf2021!$G$9:$G$93*EXP(-Fperm_SI_Woolf2021!$J$9:$J$93*$C85*IF(BU$58=Fperm_SI_Woolf2021!$E$9:$E$93,1,EXP(LN((1.1*(Fperm_SI_Woolf2021!$E$9:$E$93-BU$58)-63.1579*EXP(-0.19*Fperm_SI_Woolf2021!$E$9:$E$93)+63.1579*EXP(-0.19*BU$58))/(Fperm_SI_Woolf2021!$E$9:$E$93-BU$58))*(BU$58-Fperm_SI_Woolf2021!$E$9:$E$93)/10))) + Fperm_SI_Woolf2021!$H$9:$H$93*EXP(-Fperm_SI_Woolf2021!$K$9:$K$93*$C85*IF(BU$58=Fperm_SI_Woolf2021!$E$9:$E$93,1,EXP(LN((1.1*(Fperm_SI_Woolf2021!$E$9:$E$93-BU$58)-63.1579*EXP(-0.19*Fperm_SI_Woolf2021!$E$9:$E$93)+63.1579*EXP(-0.19*BU$58))/(Fperm_SI_Woolf2021!$E$9:$E$93-BU$58))*(BU$58-Fperm_SI_Woolf2021!$E$9:$E$93)/10))),Fperm_SI_Woolf2021!$D$9:$D$93))</f>
        <v>0.41747198526791446</v>
      </c>
      <c r="BV85" s="51" cm="1">
        <f t="array" ref="BV85">MIN(1,SLOPE(Fperm_SI_Woolf2021!$F$9:$F$93*EXP(-Fperm_SI_Woolf2021!$I$9:$I$93*$C85*IF(BV$58=Fperm_SI_Woolf2021!$E$9:$E$93,1,EXP(LN((1.1*(Fperm_SI_Woolf2021!$E$9:$E$93-BV$58)-63.1579*EXP(-0.19*Fperm_SI_Woolf2021!$E$9:$E$93)+63.1579*EXP(-0.19*BV$58))/(Fperm_SI_Woolf2021!$E$9:$E$93-BV$58))*(BV$58-Fperm_SI_Woolf2021!$E$9:$E$93)/10))) + Fperm_SI_Woolf2021!$G$9:$G$93*EXP(-Fperm_SI_Woolf2021!$J$9:$J$93*$C85*IF(BV$58=Fperm_SI_Woolf2021!$E$9:$E$93,1,EXP(LN((1.1*(Fperm_SI_Woolf2021!$E$9:$E$93-BV$58)-63.1579*EXP(-0.19*Fperm_SI_Woolf2021!$E$9:$E$93)+63.1579*EXP(-0.19*BV$58))/(Fperm_SI_Woolf2021!$E$9:$E$93-BV$58))*(BV$58-Fperm_SI_Woolf2021!$E$9:$E$93)/10))) + Fperm_SI_Woolf2021!$H$9:$H$93*EXP(-Fperm_SI_Woolf2021!$K$9:$K$93*$C85*IF(BV$58=Fperm_SI_Woolf2021!$E$9:$E$93,1,EXP(LN((1.1*(Fperm_SI_Woolf2021!$E$9:$E$93-BV$58)-63.1579*EXP(-0.19*Fperm_SI_Woolf2021!$E$9:$E$93)+63.1579*EXP(-0.19*BV$58))/(Fperm_SI_Woolf2021!$E$9:$E$93-BV$58))*(BV$58-Fperm_SI_Woolf2021!$E$9:$E$93)/10))),Fperm_SI_Woolf2021!$D$9:$D$93)*BV$57+INTERCEPT(Fperm_SI_Woolf2021!$F$9:$F$93*EXP(-Fperm_SI_Woolf2021!$I$9:$I$93*$C85*IF(BV$58=Fperm_SI_Woolf2021!$E$9:$E$93,1,EXP(LN((1.1*(Fperm_SI_Woolf2021!$E$9:$E$93-BV$58)-63.1579*EXP(-0.19*Fperm_SI_Woolf2021!$E$9:$E$93)+63.1579*EXP(-0.19*BV$58))/(Fperm_SI_Woolf2021!$E$9:$E$93-BV$58))*(BV$58-Fperm_SI_Woolf2021!$E$9:$E$93)/10))) + Fperm_SI_Woolf2021!$G$9:$G$93*EXP(-Fperm_SI_Woolf2021!$J$9:$J$93*$C85*IF(BV$58=Fperm_SI_Woolf2021!$E$9:$E$93,1,EXP(LN((1.1*(Fperm_SI_Woolf2021!$E$9:$E$93-BV$58)-63.1579*EXP(-0.19*Fperm_SI_Woolf2021!$E$9:$E$93)+63.1579*EXP(-0.19*BV$58))/(Fperm_SI_Woolf2021!$E$9:$E$93-BV$58))*(BV$58-Fperm_SI_Woolf2021!$E$9:$E$93)/10))) + Fperm_SI_Woolf2021!$H$9:$H$93*EXP(-Fperm_SI_Woolf2021!$K$9:$K$93*$C85*IF(BV$58=Fperm_SI_Woolf2021!$E$9:$E$93,1,EXP(LN((1.1*(Fperm_SI_Woolf2021!$E$9:$E$93-BV$58)-63.1579*EXP(-0.19*Fperm_SI_Woolf2021!$E$9:$E$93)+63.1579*EXP(-0.19*BV$58))/(Fperm_SI_Woolf2021!$E$9:$E$93-BV$58))*(BV$58-Fperm_SI_Woolf2021!$E$9:$E$93)/10))),Fperm_SI_Woolf2021!$D$9:$D$93))</f>
        <v>0.38838133563200616</v>
      </c>
      <c r="BW85" s="51" cm="1">
        <f t="array" ref="BW85">MIN(1,SLOPE(Fperm_SI_Woolf2021!$F$9:$F$93*EXP(-Fperm_SI_Woolf2021!$I$9:$I$93*$C85*IF(BW$58=Fperm_SI_Woolf2021!$E$9:$E$93,1,EXP(LN((1.1*(Fperm_SI_Woolf2021!$E$9:$E$93-BW$58)-63.1579*EXP(-0.19*Fperm_SI_Woolf2021!$E$9:$E$93)+63.1579*EXP(-0.19*BW$58))/(Fperm_SI_Woolf2021!$E$9:$E$93-BW$58))*(BW$58-Fperm_SI_Woolf2021!$E$9:$E$93)/10))) + Fperm_SI_Woolf2021!$G$9:$G$93*EXP(-Fperm_SI_Woolf2021!$J$9:$J$93*$C85*IF(BW$58=Fperm_SI_Woolf2021!$E$9:$E$93,1,EXP(LN((1.1*(Fperm_SI_Woolf2021!$E$9:$E$93-BW$58)-63.1579*EXP(-0.19*Fperm_SI_Woolf2021!$E$9:$E$93)+63.1579*EXP(-0.19*BW$58))/(Fperm_SI_Woolf2021!$E$9:$E$93-BW$58))*(BW$58-Fperm_SI_Woolf2021!$E$9:$E$93)/10))) + Fperm_SI_Woolf2021!$H$9:$H$93*EXP(-Fperm_SI_Woolf2021!$K$9:$K$93*$C85*IF(BW$58=Fperm_SI_Woolf2021!$E$9:$E$93,1,EXP(LN((1.1*(Fperm_SI_Woolf2021!$E$9:$E$93-BW$58)-63.1579*EXP(-0.19*Fperm_SI_Woolf2021!$E$9:$E$93)+63.1579*EXP(-0.19*BW$58))/(Fperm_SI_Woolf2021!$E$9:$E$93-BW$58))*(BW$58-Fperm_SI_Woolf2021!$E$9:$E$93)/10))),Fperm_SI_Woolf2021!$D$9:$D$93)*BW$57+INTERCEPT(Fperm_SI_Woolf2021!$F$9:$F$93*EXP(-Fperm_SI_Woolf2021!$I$9:$I$93*$C85*IF(BW$58=Fperm_SI_Woolf2021!$E$9:$E$93,1,EXP(LN((1.1*(Fperm_SI_Woolf2021!$E$9:$E$93-BW$58)-63.1579*EXP(-0.19*Fperm_SI_Woolf2021!$E$9:$E$93)+63.1579*EXP(-0.19*BW$58))/(Fperm_SI_Woolf2021!$E$9:$E$93-BW$58))*(BW$58-Fperm_SI_Woolf2021!$E$9:$E$93)/10))) + Fperm_SI_Woolf2021!$G$9:$G$93*EXP(-Fperm_SI_Woolf2021!$J$9:$J$93*$C85*IF(BW$58=Fperm_SI_Woolf2021!$E$9:$E$93,1,EXP(LN((1.1*(Fperm_SI_Woolf2021!$E$9:$E$93-BW$58)-63.1579*EXP(-0.19*Fperm_SI_Woolf2021!$E$9:$E$93)+63.1579*EXP(-0.19*BW$58))/(Fperm_SI_Woolf2021!$E$9:$E$93-BW$58))*(BW$58-Fperm_SI_Woolf2021!$E$9:$E$93)/10))) + Fperm_SI_Woolf2021!$H$9:$H$93*EXP(-Fperm_SI_Woolf2021!$K$9:$K$93*$C85*IF(BW$58=Fperm_SI_Woolf2021!$E$9:$E$93,1,EXP(LN((1.1*(Fperm_SI_Woolf2021!$E$9:$E$93-BW$58)-63.1579*EXP(-0.19*Fperm_SI_Woolf2021!$E$9:$E$93)+63.1579*EXP(-0.19*BW$58))/(Fperm_SI_Woolf2021!$E$9:$E$93-BW$58))*(BW$58-Fperm_SI_Woolf2021!$E$9:$E$93)/10))),Fperm_SI_Woolf2021!$D$9:$D$93))</f>
        <v>0.35929068599609792</v>
      </c>
      <c r="BX85" s="51" cm="1">
        <f t="array" ref="BX85">MIN(1,SLOPE(Fperm_SI_Woolf2021!$F$9:$F$93*EXP(-Fperm_SI_Woolf2021!$I$9:$I$93*$C85*IF(BX$58=Fperm_SI_Woolf2021!$E$9:$E$93,1,EXP(LN((1.1*(Fperm_SI_Woolf2021!$E$9:$E$93-BX$58)-63.1579*EXP(-0.19*Fperm_SI_Woolf2021!$E$9:$E$93)+63.1579*EXP(-0.19*BX$58))/(Fperm_SI_Woolf2021!$E$9:$E$93-BX$58))*(BX$58-Fperm_SI_Woolf2021!$E$9:$E$93)/10))) + Fperm_SI_Woolf2021!$G$9:$G$93*EXP(-Fperm_SI_Woolf2021!$J$9:$J$93*$C85*IF(BX$58=Fperm_SI_Woolf2021!$E$9:$E$93,1,EXP(LN((1.1*(Fperm_SI_Woolf2021!$E$9:$E$93-BX$58)-63.1579*EXP(-0.19*Fperm_SI_Woolf2021!$E$9:$E$93)+63.1579*EXP(-0.19*BX$58))/(Fperm_SI_Woolf2021!$E$9:$E$93-BX$58))*(BX$58-Fperm_SI_Woolf2021!$E$9:$E$93)/10))) + Fperm_SI_Woolf2021!$H$9:$H$93*EXP(-Fperm_SI_Woolf2021!$K$9:$K$93*$C85*IF(BX$58=Fperm_SI_Woolf2021!$E$9:$E$93,1,EXP(LN((1.1*(Fperm_SI_Woolf2021!$E$9:$E$93-BX$58)-63.1579*EXP(-0.19*Fperm_SI_Woolf2021!$E$9:$E$93)+63.1579*EXP(-0.19*BX$58))/(Fperm_SI_Woolf2021!$E$9:$E$93-BX$58))*(BX$58-Fperm_SI_Woolf2021!$E$9:$E$93)/10))),Fperm_SI_Woolf2021!$D$9:$D$93)*BX$57+INTERCEPT(Fperm_SI_Woolf2021!$F$9:$F$93*EXP(-Fperm_SI_Woolf2021!$I$9:$I$93*$C85*IF(BX$58=Fperm_SI_Woolf2021!$E$9:$E$93,1,EXP(LN((1.1*(Fperm_SI_Woolf2021!$E$9:$E$93-BX$58)-63.1579*EXP(-0.19*Fperm_SI_Woolf2021!$E$9:$E$93)+63.1579*EXP(-0.19*BX$58))/(Fperm_SI_Woolf2021!$E$9:$E$93-BX$58))*(BX$58-Fperm_SI_Woolf2021!$E$9:$E$93)/10))) + Fperm_SI_Woolf2021!$G$9:$G$93*EXP(-Fperm_SI_Woolf2021!$J$9:$J$93*$C85*IF(BX$58=Fperm_SI_Woolf2021!$E$9:$E$93,1,EXP(LN((1.1*(Fperm_SI_Woolf2021!$E$9:$E$93-BX$58)-63.1579*EXP(-0.19*Fperm_SI_Woolf2021!$E$9:$E$93)+63.1579*EXP(-0.19*BX$58))/(Fperm_SI_Woolf2021!$E$9:$E$93-BX$58))*(BX$58-Fperm_SI_Woolf2021!$E$9:$E$93)/10))) + Fperm_SI_Woolf2021!$H$9:$H$93*EXP(-Fperm_SI_Woolf2021!$K$9:$K$93*$C85*IF(BX$58=Fperm_SI_Woolf2021!$E$9:$E$93,1,EXP(LN((1.1*(Fperm_SI_Woolf2021!$E$9:$E$93-BX$58)-63.1579*EXP(-0.19*Fperm_SI_Woolf2021!$E$9:$E$93)+63.1579*EXP(-0.19*BX$58))/(Fperm_SI_Woolf2021!$E$9:$E$93-BX$58))*(BX$58-Fperm_SI_Woolf2021!$E$9:$E$93)/10))),Fperm_SI_Woolf2021!$D$9:$D$93))</f>
        <v>0.33020003636018963</v>
      </c>
      <c r="BY85" s="51" cm="1">
        <f t="array" ref="BY85">MIN(1,SLOPE(Fperm_SI_Woolf2021!$F$9:$F$93*EXP(-Fperm_SI_Woolf2021!$I$9:$I$93*$C85*IF(BY$58=Fperm_SI_Woolf2021!$E$9:$E$93,1,EXP(LN((1.1*(Fperm_SI_Woolf2021!$E$9:$E$93-BY$58)-63.1579*EXP(-0.19*Fperm_SI_Woolf2021!$E$9:$E$93)+63.1579*EXP(-0.19*BY$58))/(Fperm_SI_Woolf2021!$E$9:$E$93-BY$58))*(BY$58-Fperm_SI_Woolf2021!$E$9:$E$93)/10))) + Fperm_SI_Woolf2021!$G$9:$G$93*EXP(-Fperm_SI_Woolf2021!$J$9:$J$93*$C85*IF(BY$58=Fperm_SI_Woolf2021!$E$9:$E$93,1,EXP(LN((1.1*(Fperm_SI_Woolf2021!$E$9:$E$93-BY$58)-63.1579*EXP(-0.19*Fperm_SI_Woolf2021!$E$9:$E$93)+63.1579*EXP(-0.19*BY$58))/(Fperm_SI_Woolf2021!$E$9:$E$93-BY$58))*(BY$58-Fperm_SI_Woolf2021!$E$9:$E$93)/10))) + Fperm_SI_Woolf2021!$H$9:$H$93*EXP(-Fperm_SI_Woolf2021!$K$9:$K$93*$C85*IF(BY$58=Fperm_SI_Woolf2021!$E$9:$E$93,1,EXP(LN((1.1*(Fperm_SI_Woolf2021!$E$9:$E$93-BY$58)-63.1579*EXP(-0.19*Fperm_SI_Woolf2021!$E$9:$E$93)+63.1579*EXP(-0.19*BY$58))/(Fperm_SI_Woolf2021!$E$9:$E$93-BY$58))*(BY$58-Fperm_SI_Woolf2021!$E$9:$E$93)/10))),Fperm_SI_Woolf2021!$D$9:$D$93)*BY$57+INTERCEPT(Fperm_SI_Woolf2021!$F$9:$F$93*EXP(-Fperm_SI_Woolf2021!$I$9:$I$93*$C85*IF(BY$58=Fperm_SI_Woolf2021!$E$9:$E$93,1,EXP(LN((1.1*(Fperm_SI_Woolf2021!$E$9:$E$93-BY$58)-63.1579*EXP(-0.19*Fperm_SI_Woolf2021!$E$9:$E$93)+63.1579*EXP(-0.19*BY$58))/(Fperm_SI_Woolf2021!$E$9:$E$93-BY$58))*(BY$58-Fperm_SI_Woolf2021!$E$9:$E$93)/10))) + Fperm_SI_Woolf2021!$G$9:$G$93*EXP(-Fperm_SI_Woolf2021!$J$9:$J$93*$C85*IF(BY$58=Fperm_SI_Woolf2021!$E$9:$E$93,1,EXP(LN((1.1*(Fperm_SI_Woolf2021!$E$9:$E$93-BY$58)-63.1579*EXP(-0.19*Fperm_SI_Woolf2021!$E$9:$E$93)+63.1579*EXP(-0.19*BY$58))/(Fperm_SI_Woolf2021!$E$9:$E$93-BY$58))*(BY$58-Fperm_SI_Woolf2021!$E$9:$E$93)/10))) + Fperm_SI_Woolf2021!$H$9:$H$93*EXP(-Fperm_SI_Woolf2021!$K$9:$K$93*$C85*IF(BY$58=Fperm_SI_Woolf2021!$E$9:$E$93,1,EXP(LN((1.1*(Fperm_SI_Woolf2021!$E$9:$E$93-BY$58)-63.1579*EXP(-0.19*Fperm_SI_Woolf2021!$E$9:$E$93)+63.1579*EXP(-0.19*BY$58))/(Fperm_SI_Woolf2021!$E$9:$E$93-BY$58))*(BY$58-Fperm_SI_Woolf2021!$E$9:$E$93)/10))),Fperm_SI_Woolf2021!$D$9:$D$93))</f>
        <v>0.30110938672428139</v>
      </c>
      <c r="BZ85" s="51" cm="1">
        <f t="array" ref="BZ85">MIN(1,SLOPE(Fperm_SI_Woolf2021!$F$9:$F$93*EXP(-Fperm_SI_Woolf2021!$I$9:$I$93*$C85*IF(BZ$58=Fperm_SI_Woolf2021!$E$9:$E$93,1,EXP(LN((1.1*(Fperm_SI_Woolf2021!$E$9:$E$93-BZ$58)-63.1579*EXP(-0.19*Fperm_SI_Woolf2021!$E$9:$E$93)+63.1579*EXP(-0.19*BZ$58))/(Fperm_SI_Woolf2021!$E$9:$E$93-BZ$58))*(BZ$58-Fperm_SI_Woolf2021!$E$9:$E$93)/10))) + Fperm_SI_Woolf2021!$G$9:$G$93*EXP(-Fperm_SI_Woolf2021!$J$9:$J$93*$C85*IF(BZ$58=Fperm_SI_Woolf2021!$E$9:$E$93,1,EXP(LN((1.1*(Fperm_SI_Woolf2021!$E$9:$E$93-BZ$58)-63.1579*EXP(-0.19*Fperm_SI_Woolf2021!$E$9:$E$93)+63.1579*EXP(-0.19*BZ$58))/(Fperm_SI_Woolf2021!$E$9:$E$93-BZ$58))*(BZ$58-Fperm_SI_Woolf2021!$E$9:$E$93)/10))) + Fperm_SI_Woolf2021!$H$9:$H$93*EXP(-Fperm_SI_Woolf2021!$K$9:$K$93*$C85*IF(BZ$58=Fperm_SI_Woolf2021!$E$9:$E$93,1,EXP(LN((1.1*(Fperm_SI_Woolf2021!$E$9:$E$93-BZ$58)-63.1579*EXP(-0.19*Fperm_SI_Woolf2021!$E$9:$E$93)+63.1579*EXP(-0.19*BZ$58))/(Fperm_SI_Woolf2021!$E$9:$E$93-BZ$58))*(BZ$58-Fperm_SI_Woolf2021!$E$9:$E$93)/10))),Fperm_SI_Woolf2021!$D$9:$D$93)*BZ$57+INTERCEPT(Fperm_SI_Woolf2021!$F$9:$F$93*EXP(-Fperm_SI_Woolf2021!$I$9:$I$93*$C85*IF(BZ$58=Fperm_SI_Woolf2021!$E$9:$E$93,1,EXP(LN((1.1*(Fperm_SI_Woolf2021!$E$9:$E$93-BZ$58)-63.1579*EXP(-0.19*Fperm_SI_Woolf2021!$E$9:$E$93)+63.1579*EXP(-0.19*BZ$58))/(Fperm_SI_Woolf2021!$E$9:$E$93-BZ$58))*(BZ$58-Fperm_SI_Woolf2021!$E$9:$E$93)/10))) + Fperm_SI_Woolf2021!$G$9:$G$93*EXP(-Fperm_SI_Woolf2021!$J$9:$J$93*$C85*IF(BZ$58=Fperm_SI_Woolf2021!$E$9:$E$93,1,EXP(LN((1.1*(Fperm_SI_Woolf2021!$E$9:$E$93-BZ$58)-63.1579*EXP(-0.19*Fperm_SI_Woolf2021!$E$9:$E$93)+63.1579*EXP(-0.19*BZ$58))/(Fperm_SI_Woolf2021!$E$9:$E$93-BZ$58))*(BZ$58-Fperm_SI_Woolf2021!$E$9:$E$93)/10))) + Fperm_SI_Woolf2021!$H$9:$H$93*EXP(-Fperm_SI_Woolf2021!$K$9:$K$93*$C85*IF(BZ$58=Fperm_SI_Woolf2021!$E$9:$E$93,1,EXP(LN((1.1*(Fperm_SI_Woolf2021!$E$9:$E$93-BZ$58)-63.1579*EXP(-0.19*Fperm_SI_Woolf2021!$E$9:$E$93)+63.1579*EXP(-0.19*BZ$58))/(Fperm_SI_Woolf2021!$E$9:$E$93-BZ$58))*(BZ$58-Fperm_SI_Woolf2021!$E$9:$E$93)/10))),Fperm_SI_Woolf2021!$D$9:$D$93))</f>
        <v>0.2720187370883731</v>
      </c>
    </row>
    <row r="86" spans="3:78" x14ac:dyDescent="0.2">
      <c r="C86" s="48">
        <v>260</v>
      </c>
      <c r="D86" s="51" cm="1">
        <f t="array" ref="D86">MIN(1,SLOPE(Fperm_SI_Woolf2021!$F$9:$F$93*EXP(-Fperm_SI_Woolf2021!$I$9:$I$93*$C86*IF(D$58=Fperm_SI_Woolf2021!$E$9:$E$93,1,EXP(LN((1.1*(Fperm_SI_Woolf2021!$E$9:$E$93-D$58)-63.1579*EXP(-0.19*Fperm_SI_Woolf2021!$E$9:$E$93)+63.1579*EXP(-0.19*D$58))/(Fperm_SI_Woolf2021!$E$9:$E$93-D$58))*(D$58-Fperm_SI_Woolf2021!$E$9:$E$93)/10))) + Fperm_SI_Woolf2021!$G$9:$G$93*EXP(-Fperm_SI_Woolf2021!$J$9:$J$93*$C86*IF(D$58=Fperm_SI_Woolf2021!$E$9:$E$93,1,EXP(LN((1.1*(Fperm_SI_Woolf2021!$E$9:$E$93-D$58)-63.1579*EXP(-0.19*Fperm_SI_Woolf2021!$E$9:$E$93)+63.1579*EXP(-0.19*D$58))/(Fperm_SI_Woolf2021!$E$9:$E$93-D$58))*(D$58-Fperm_SI_Woolf2021!$E$9:$E$93)/10))) + Fperm_SI_Woolf2021!$H$9:$H$93*EXP(-Fperm_SI_Woolf2021!$K$9:$K$93*$C86*IF(D$58=Fperm_SI_Woolf2021!$E$9:$E$93,1,EXP(LN((1.1*(Fperm_SI_Woolf2021!$E$9:$E$93-D$58)-63.1579*EXP(-0.19*Fperm_SI_Woolf2021!$E$9:$E$93)+63.1579*EXP(-0.19*D$58))/(Fperm_SI_Woolf2021!$E$9:$E$93-D$58))*(D$58-Fperm_SI_Woolf2021!$E$9:$E$93)/10))),Fperm_SI_Woolf2021!$D$9:$D$93)*D$57+INTERCEPT(Fperm_SI_Woolf2021!$F$9:$F$93*EXP(-Fperm_SI_Woolf2021!$I$9:$I$93*$C86*IF(D$58=Fperm_SI_Woolf2021!$E$9:$E$93,1,EXP(LN((1.1*(Fperm_SI_Woolf2021!$E$9:$E$93-D$58)-63.1579*EXP(-0.19*Fperm_SI_Woolf2021!$E$9:$E$93)+63.1579*EXP(-0.19*D$58))/(Fperm_SI_Woolf2021!$E$9:$E$93-D$58))*(D$58-Fperm_SI_Woolf2021!$E$9:$E$93)/10))) + Fperm_SI_Woolf2021!$G$9:$G$93*EXP(-Fperm_SI_Woolf2021!$J$9:$J$93*$C86*IF(D$58=Fperm_SI_Woolf2021!$E$9:$E$93,1,EXP(LN((1.1*(Fperm_SI_Woolf2021!$E$9:$E$93-D$58)-63.1579*EXP(-0.19*Fperm_SI_Woolf2021!$E$9:$E$93)+63.1579*EXP(-0.19*D$58))/(Fperm_SI_Woolf2021!$E$9:$E$93-D$58))*(D$58-Fperm_SI_Woolf2021!$E$9:$E$93)/10))) + Fperm_SI_Woolf2021!$H$9:$H$93*EXP(-Fperm_SI_Woolf2021!$K$9:$K$93*$C86*IF(D$58=Fperm_SI_Woolf2021!$E$9:$E$93,1,EXP(LN((1.1*(Fperm_SI_Woolf2021!$E$9:$E$93-D$58)-63.1579*EXP(-0.19*Fperm_SI_Woolf2021!$E$9:$E$93)+63.1579*EXP(-0.19*D$58))/(Fperm_SI_Woolf2021!$E$9:$E$93-D$58))*(D$58-Fperm_SI_Woolf2021!$E$9:$E$93)/10))),Fperm_SI_Woolf2021!$D$9:$D$93))</f>
        <v>1</v>
      </c>
      <c r="E86" s="51" cm="1">
        <f t="array" ref="E86">MIN(1,SLOPE(Fperm_SI_Woolf2021!$F$9:$F$93*EXP(-Fperm_SI_Woolf2021!$I$9:$I$93*$C86*IF(E$58=Fperm_SI_Woolf2021!$E$9:$E$93,1,EXP(LN((1.1*(Fperm_SI_Woolf2021!$E$9:$E$93-E$58)-63.1579*EXP(-0.19*Fperm_SI_Woolf2021!$E$9:$E$93)+63.1579*EXP(-0.19*E$58))/(Fperm_SI_Woolf2021!$E$9:$E$93-E$58))*(E$58-Fperm_SI_Woolf2021!$E$9:$E$93)/10))) + Fperm_SI_Woolf2021!$G$9:$G$93*EXP(-Fperm_SI_Woolf2021!$J$9:$J$93*$C86*IF(E$58=Fperm_SI_Woolf2021!$E$9:$E$93,1,EXP(LN((1.1*(Fperm_SI_Woolf2021!$E$9:$E$93-E$58)-63.1579*EXP(-0.19*Fperm_SI_Woolf2021!$E$9:$E$93)+63.1579*EXP(-0.19*E$58))/(Fperm_SI_Woolf2021!$E$9:$E$93-E$58))*(E$58-Fperm_SI_Woolf2021!$E$9:$E$93)/10))) + Fperm_SI_Woolf2021!$H$9:$H$93*EXP(-Fperm_SI_Woolf2021!$K$9:$K$93*$C86*IF(E$58=Fperm_SI_Woolf2021!$E$9:$E$93,1,EXP(LN((1.1*(Fperm_SI_Woolf2021!$E$9:$E$93-E$58)-63.1579*EXP(-0.19*Fperm_SI_Woolf2021!$E$9:$E$93)+63.1579*EXP(-0.19*E$58))/(Fperm_SI_Woolf2021!$E$9:$E$93-E$58))*(E$58-Fperm_SI_Woolf2021!$E$9:$E$93)/10))),Fperm_SI_Woolf2021!$D$9:$D$93)*E$57+INTERCEPT(Fperm_SI_Woolf2021!$F$9:$F$93*EXP(-Fperm_SI_Woolf2021!$I$9:$I$93*$C86*IF(E$58=Fperm_SI_Woolf2021!$E$9:$E$93,1,EXP(LN((1.1*(Fperm_SI_Woolf2021!$E$9:$E$93-E$58)-63.1579*EXP(-0.19*Fperm_SI_Woolf2021!$E$9:$E$93)+63.1579*EXP(-0.19*E$58))/(Fperm_SI_Woolf2021!$E$9:$E$93-E$58))*(E$58-Fperm_SI_Woolf2021!$E$9:$E$93)/10))) + Fperm_SI_Woolf2021!$G$9:$G$93*EXP(-Fperm_SI_Woolf2021!$J$9:$J$93*$C86*IF(E$58=Fperm_SI_Woolf2021!$E$9:$E$93,1,EXP(LN((1.1*(Fperm_SI_Woolf2021!$E$9:$E$93-E$58)-63.1579*EXP(-0.19*Fperm_SI_Woolf2021!$E$9:$E$93)+63.1579*EXP(-0.19*E$58))/(Fperm_SI_Woolf2021!$E$9:$E$93-E$58))*(E$58-Fperm_SI_Woolf2021!$E$9:$E$93)/10))) + Fperm_SI_Woolf2021!$H$9:$H$93*EXP(-Fperm_SI_Woolf2021!$K$9:$K$93*$C86*IF(E$58=Fperm_SI_Woolf2021!$E$9:$E$93,1,EXP(LN((1.1*(Fperm_SI_Woolf2021!$E$9:$E$93-E$58)-63.1579*EXP(-0.19*Fperm_SI_Woolf2021!$E$9:$E$93)+63.1579*EXP(-0.19*E$58))/(Fperm_SI_Woolf2021!$E$9:$E$93-E$58))*(E$58-Fperm_SI_Woolf2021!$E$9:$E$93)/10))),Fperm_SI_Woolf2021!$D$9:$D$93))</f>
        <v>1</v>
      </c>
      <c r="F86" s="51" cm="1">
        <f t="array" ref="F86">MIN(1,SLOPE(Fperm_SI_Woolf2021!$F$9:$F$93*EXP(-Fperm_SI_Woolf2021!$I$9:$I$93*$C86*IF(F$58=Fperm_SI_Woolf2021!$E$9:$E$93,1,EXP(LN((1.1*(Fperm_SI_Woolf2021!$E$9:$E$93-F$58)-63.1579*EXP(-0.19*Fperm_SI_Woolf2021!$E$9:$E$93)+63.1579*EXP(-0.19*F$58))/(Fperm_SI_Woolf2021!$E$9:$E$93-F$58))*(F$58-Fperm_SI_Woolf2021!$E$9:$E$93)/10))) + Fperm_SI_Woolf2021!$G$9:$G$93*EXP(-Fperm_SI_Woolf2021!$J$9:$J$93*$C86*IF(F$58=Fperm_SI_Woolf2021!$E$9:$E$93,1,EXP(LN((1.1*(Fperm_SI_Woolf2021!$E$9:$E$93-F$58)-63.1579*EXP(-0.19*Fperm_SI_Woolf2021!$E$9:$E$93)+63.1579*EXP(-0.19*F$58))/(Fperm_SI_Woolf2021!$E$9:$E$93-F$58))*(F$58-Fperm_SI_Woolf2021!$E$9:$E$93)/10))) + Fperm_SI_Woolf2021!$H$9:$H$93*EXP(-Fperm_SI_Woolf2021!$K$9:$K$93*$C86*IF(F$58=Fperm_SI_Woolf2021!$E$9:$E$93,1,EXP(LN((1.1*(Fperm_SI_Woolf2021!$E$9:$E$93-F$58)-63.1579*EXP(-0.19*Fperm_SI_Woolf2021!$E$9:$E$93)+63.1579*EXP(-0.19*F$58))/(Fperm_SI_Woolf2021!$E$9:$E$93-F$58))*(F$58-Fperm_SI_Woolf2021!$E$9:$E$93)/10))),Fperm_SI_Woolf2021!$D$9:$D$93)*F$57+INTERCEPT(Fperm_SI_Woolf2021!$F$9:$F$93*EXP(-Fperm_SI_Woolf2021!$I$9:$I$93*$C86*IF(F$58=Fperm_SI_Woolf2021!$E$9:$E$93,1,EXP(LN((1.1*(Fperm_SI_Woolf2021!$E$9:$E$93-F$58)-63.1579*EXP(-0.19*Fperm_SI_Woolf2021!$E$9:$E$93)+63.1579*EXP(-0.19*F$58))/(Fperm_SI_Woolf2021!$E$9:$E$93-F$58))*(F$58-Fperm_SI_Woolf2021!$E$9:$E$93)/10))) + Fperm_SI_Woolf2021!$G$9:$G$93*EXP(-Fperm_SI_Woolf2021!$J$9:$J$93*$C86*IF(F$58=Fperm_SI_Woolf2021!$E$9:$E$93,1,EXP(LN((1.1*(Fperm_SI_Woolf2021!$E$9:$E$93-F$58)-63.1579*EXP(-0.19*Fperm_SI_Woolf2021!$E$9:$E$93)+63.1579*EXP(-0.19*F$58))/(Fperm_SI_Woolf2021!$E$9:$E$93-F$58))*(F$58-Fperm_SI_Woolf2021!$E$9:$E$93)/10))) + Fperm_SI_Woolf2021!$H$9:$H$93*EXP(-Fperm_SI_Woolf2021!$K$9:$K$93*$C86*IF(F$58=Fperm_SI_Woolf2021!$E$9:$E$93,1,EXP(LN((1.1*(Fperm_SI_Woolf2021!$E$9:$E$93-F$58)-63.1579*EXP(-0.19*Fperm_SI_Woolf2021!$E$9:$E$93)+63.1579*EXP(-0.19*F$58))/(Fperm_SI_Woolf2021!$E$9:$E$93-F$58))*(F$58-Fperm_SI_Woolf2021!$E$9:$E$93)/10))),Fperm_SI_Woolf2021!$D$9:$D$93))</f>
        <v>0.99729715927391405</v>
      </c>
      <c r="G86" s="51" cm="1">
        <f t="array" ref="G86">MIN(1,SLOPE(Fperm_SI_Woolf2021!$F$9:$F$93*EXP(-Fperm_SI_Woolf2021!$I$9:$I$93*$C86*IF(G$58=Fperm_SI_Woolf2021!$E$9:$E$93,1,EXP(LN((1.1*(Fperm_SI_Woolf2021!$E$9:$E$93-G$58)-63.1579*EXP(-0.19*Fperm_SI_Woolf2021!$E$9:$E$93)+63.1579*EXP(-0.19*G$58))/(Fperm_SI_Woolf2021!$E$9:$E$93-G$58))*(G$58-Fperm_SI_Woolf2021!$E$9:$E$93)/10))) + Fperm_SI_Woolf2021!$G$9:$G$93*EXP(-Fperm_SI_Woolf2021!$J$9:$J$93*$C86*IF(G$58=Fperm_SI_Woolf2021!$E$9:$E$93,1,EXP(LN((1.1*(Fperm_SI_Woolf2021!$E$9:$E$93-G$58)-63.1579*EXP(-0.19*Fperm_SI_Woolf2021!$E$9:$E$93)+63.1579*EXP(-0.19*G$58))/(Fperm_SI_Woolf2021!$E$9:$E$93-G$58))*(G$58-Fperm_SI_Woolf2021!$E$9:$E$93)/10))) + Fperm_SI_Woolf2021!$H$9:$H$93*EXP(-Fperm_SI_Woolf2021!$K$9:$K$93*$C86*IF(G$58=Fperm_SI_Woolf2021!$E$9:$E$93,1,EXP(LN((1.1*(Fperm_SI_Woolf2021!$E$9:$E$93-G$58)-63.1579*EXP(-0.19*Fperm_SI_Woolf2021!$E$9:$E$93)+63.1579*EXP(-0.19*G$58))/(Fperm_SI_Woolf2021!$E$9:$E$93-G$58))*(G$58-Fperm_SI_Woolf2021!$E$9:$E$93)/10))),Fperm_SI_Woolf2021!$D$9:$D$93)*G$57+INTERCEPT(Fperm_SI_Woolf2021!$F$9:$F$93*EXP(-Fperm_SI_Woolf2021!$I$9:$I$93*$C86*IF(G$58=Fperm_SI_Woolf2021!$E$9:$E$93,1,EXP(LN((1.1*(Fperm_SI_Woolf2021!$E$9:$E$93-G$58)-63.1579*EXP(-0.19*Fperm_SI_Woolf2021!$E$9:$E$93)+63.1579*EXP(-0.19*G$58))/(Fperm_SI_Woolf2021!$E$9:$E$93-G$58))*(G$58-Fperm_SI_Woolf2021!$E$9:$E$93)/10))) + Fperm_SI_Woolf2021!$G$9:$G$93*EXP(-Fperm_SI_Woolf2021!$J$9:$J$93*$C86*IF(G$58=Fperm_SI_Woolf2021!$E$9:$E$93,1,EXP(LN((1.1*(Fperm_SI_Woolf2021!$E$9:$E$93-G$58)-63.1579*EXP(-0.19*Fperm_SI_Woolf2021!$E$9:$E$93)+63.1579*EXP(-0.19*G$58))/(Fperm_SI_Woolf2021!$E$9:$E$93-G$58))*(G$58-Fperm_SI_Woolf2021!$E$9:$E$93)/10))) + Fperm_SI_Woolf2021!$H$9:$H$93*EXP(-Fperm_SI_Woolf2021!$K$9:$K$93*$C86*IF(G$58=Fperm_SI_Woolf2021!$E$9:$E$93,1,EXP(LN((1.1*(Fperm_SI_Woolf2021!$E$9:$E$93-G$58)-63.1579*EXP(-0.19*Fperm_SI_Woolf2021!$E$9:$E$93)+63.1579*EXP(-0.19*G$58))/(Fperm_SI_Woolf2021!$E$9:$E$93-G$58))*(G$58-Fperm_SI_Woolf2021!$E$9:$E$93)/10))),Fperm_SI_Woolf2021!$D$9:$D$93))</f>
        <v>0.96746110379242001</v>
      </c>
      <c r="H86" s="51" cm="1">
        <f t="array" ref="H86">MIN(1,SLOPE(Fperm_SI_Woolf2021!$F$9:$F$93*EXP(-Fperm_SI_Woolf2021!$I$9:$I$93*$C86*IF(H$58=Fperm_SI_Woolf2021!$E$9:$E$93,1,EXP(LN((1.1*(Fperm_SI_Woolf2021!$E$9:$E$93-H$58)-63.1579*EXP(-0.19*Fperm_SI_Woolf2021!$E$9:$E$93)+63.1579*EXP(-0.19*H$58))/(Fperm_SI_Woolf2021!$E$9:$E$93-H$58))*(H$58-Fperm_SI_Woolf2021!$E$9:$E$93)/10))) + Fperm_SI_Woolf2021!$G$9:$G$93*EXP(-Fperm_SI_Woolf2021!$J$9:$J$93*$C86*IF(H$58=Fperm_SI_Woolf2021!$E$9:$E$93,1,EXP(LN((1.1*(Fperm_SI_Woolf2021!$E$9:$E$93-H$58)-63.1579*EXP(-0.19*Fperm_SI_Woolf2021!$E$9:$E$93)+63.1579*EXP(-0.19*H$58))/(Fperm_SI_Woolf2021!$E$9:$E$93-H$58))*(H$58-Fperm_SI_Woolf2021!$E$9:$E$93)/10))) + Fperm_SI_Woolf2021!$H$9:$H$93*EXP(-Fperm_SI_Woolf2021!$K$9:$K$93*$C86*IF(H$58=Fperm_SI_Woolf2021!$E$9:$E$93,1,EXP(LN((1.1*(Fperm_SI_Woolf2021!$E$9:$E$93-H$58)-63.1579*EXP(-0.19*Fperm_SI_Woolf2021!$E$9:$E$93)+63.1579*EXP(-0.19*H$58))/(Fperm_SI_Woolf2021!$E$9:$E$93-H$58))*(H$58-Fperm_SI_Woolf2021!$E$9:$E$93)/10))),Fperm_SI_Woolf2021!$D$9:$D$93)*H$57+INTERCEPT(Fperm_SI_Woolf2021!$F$9:$F$93*EXP(-Fperm_SI_Woolf2021!$I$9:$I$93*$C86*IF(H$58=Fperm_SI_Woolf2021!$E$9:$E$93,1,EXP(LN((1.1*(Fperm_SI_Woolf2021!$E$9:$E$93-H$58)-63.1579*EXP(-0.19*Fperm_SI_Woolf2021!$E$9:$E$93)+63.1579*EXP(-0.19*H$58))/(Fperm_SI_Woolf2021!$E$9:$E$93-H$58))*(H$58-Fperm_SI_Woolf2021!$E$9:$E$93)/10))) + Fperm_SI_Woolf2021!$G$9:$G$93*EXP(-Fperm_SI_Woolf2021!$J$9:$J$93*$C86*IF(H$58=Fperm_SI_Woolf2021!$E$9:$E$93,1,EXP(LN((1.1*(Fperm_SI_Woolf2021!$E$9:$E$93-H$58)-63.1579*EXP(-0.19*Fperm_SI_Woolf2021!$E$9:$E$93)+63.1579*EXP(-0.19*H$58))/(Fperm_SI_Woolf2021!$E$9:$E$93-H$58))*(H$58-Fperm_SI_Woolf2021!$E$9:$E$93)/10))) + Fperm_SI_Woolf2021!$H$9:$H$93*EXP(-Fperm_SI_Woolf2021!$K$9:$K$93*$C86*IF(H$58=Fperm_SI_Woolf2021!$E$9:$E$93,1,EXP(LN((1.1*(Fperm_SI_Woolf2021!$E$9:$E$93-H$58)-63.1579*EXP(-0.19*Fperm_SI_Woolf2021!$E$9:$E$93)+63.1579*EXP(-0.19*H$58))/(Fperm_SI_Woolf2021!$E$9:$E$93-H$58))*(H$58-Fperm_SI_Woolf2021!$E$9:$E$93)/10))),Fperm_SI_Woolf2021!$D$9:$D$93))</f>
        <v>0.93762504831092586</v>
      </c>
      <c r="I86" s="51" cm="1">
        <f t="array" ref="I86">MIN(1,SLOPE(Fperm_SI_Woolf2021!$F$9:$F$93*EXP(-Fperm_SI_Woolf2021!$I$9:$I$93*$C86*IF(I$58=Fperm_SI_Woolf2021!$E$9:$E$93,1,EXP(LN((1.1*(Fperm_SI_Woolf2021!$E$9:$E$93-I$58)-63.1579*EXP(-0.19*Fperm_SI_Woolf2021!$E$9:$E$93)+63.1579*EXP(-0.19*I$58))/(Fperm_SI_Woolf2021!$E$9:$E$93-I$58))*(I$58-Fperm_SI_Woolf2021!$E$9:$E$93)/10))) + Fperm_SI_Woolf2021!$G$9:$G$93*EXP(-Fperm_SI_Woolf2021!$J$9:$J$93*$C86*IF(I$58=Fperm_SI_Woolf2021!$E$9:$E$93,1,EXP(LN((1.1*(Fperm_SI_Woolf2021!$E$9:$E$93-I$58)-63.1579*EXP(-0.19*Fperm_SI_Woolf2021!$E$9:$E$93)+63.1579*EXP(-0.19*I$58))/(Fperm_SI_Woolf2021!$E$9:$E$93-I$58))*(I$58-Fperm_SI_Woolf2021!$E$9:$E$93)/10))) + Fperm_SI_Woolf2021!$H$9:$H$93*EXP(-Fperm_SI_Woolf2021!$K$9:$K$93*$C86*IF(I$58=Fperm_SI_Woolf2021!$E$9:$E$93,1,EXP(LN((1.1*(Fperm_SI_Woolf2021!$E$9:$E$93-I$58)-63.1579*EXP(-0.19*Fperm_SI_Woolf2021!$E$9:$E$93)+63.1579*EXP(-0.19*I$58))/(Fperm_SI_Woolf2021!$E$9:$E$93-I$58))*(I$58-Fperm_SI_Woolf2021!$E$9:$E$93)/10))),Fperm_SI_Woolf2021!$D$9:$D$93)*I$57+INTERCEPT(Fperm_SI_Woolf2021!$F$9:$F$93*EXP(-Fperm_SI_Woolf2021!$I$9:$I$93*$C86*IF(I$58=Fperm_SI_Woolf2021!$E$9:$E$93,1,EXP(LN((1.1*(Fperm_SI_Woolf2021!$E$9:$E$93-I$58)-63.1579*EXP(-0.19*Fperm_SI_Woolf2021!$E$9:$E$93)+63.1579*EXP(-0.19*I$58))/(Fperm_SI_Woolf2021!$E$9:$E$93-I$58))*(I$58-Fperm_SI_Woolf2021!$E$9:$E$93)/10))) + Fperm_SI_Woolf2021!$G$9:$G$93*EXP(-Fperm_SI_Woolf2021!$J$9:$J$93*$C86*IF(I$58=Fperm_SI_Woolf2021!$E$9:$E$93,1,EXP(LN((1.1*(Fperm_SI_Woolf2021!$E$9:$E$93-I$58)-63.1579*EXP(-0.19*Fperm_SI_Woolf2021!$E$9:$E$93)+63.1579*EXP(-0.19*I$58))/(Fperm_SI_Woolf2021!$E$9:$E$93-I$58))*(I$58-Fperm_SI_Woolf2021!$E$9:$E$93)/10))) + Fperm_SI_Woolf2021!$H$9:$H$93*EXP(-Fperm_SI_Woolf2021!$K$9:$K$93*$C86*IF(I$58=Fperm_SI_Woolf2021!$E$9:$E$93,1,EXP(LN((1.1*(Fperm_SI_Woolf2021!$E$9:$E$93-I$58)-63.1579*EXP(-0.19*Fperm_SI_Woolf2021!$E$9:$E$93)+63.1579*EXP(-0.19*I$58))/(Fperm_SI_Woolf2021!$E$9:$E$93-I$58))*(I$58-Fperm_SI_Woolf2021!$E$9:$E$93)/10))),Fperm_SI_Woolf2021!$D$9:$D$93))</f>
        <v>0.90778899282943182</v>
      </c>
      <c r="J86" s="51" cm="1">
        <f t="array" ref="J86">MIN(1,SLOPE(Fperm_SI_Woolf2021!$F$9:$F$93*EXP(-Fperm_SI_Woolf2021!$I$9:$I$93*$C86*IF(J$58=Fperm_SI_Woolf2021!$E$9:$E$93,1,EXP(LN((1.1*(Fperm_SI_Woolf2021!$E$9:$E$93-J$58)-63.1579*EXP(-0.19*Fperm_SI_Woolf2021!$E$9:$E$93)+63.1579*EXP(-0.19*J$58))/(Fperm_SI_Woolf2021!$E$9:$E$93-J$58))*(J$58-Fperm_SI_Woolf2021!$E$9:$E$93)/10))) + Fperm_SI_Woolf2021!$G$9:$G$93*EXP(-Fperm_SI_Woolf2021!$J$9:$J$93*$C86*IF(J$58=Fperm_SI_Woolf2021!$E$9:$E$93,1,EXP(LN((1.1*(Fperm_SI_Woolf2021!$E$9:$E$93-J$58)-63.1579*EXP(-0.19*Fperm_SI_Woolf2021!$E$9:$E$93)+63.1579*EXP(-0.19*J$58))/(Fperm_SI_Woolf2021!$E$9:$E$93-J$58))*(J$58-Fperm_SI_Woolf2021!$E$9:$E$93)/10))) + Fperm_SI_Woolf2021!$H$9:$H$93*EXP(-Fperm_SI_Woolf2021!$K$9:$K$93*$C86*IF(J$58=Fperm_SI_Woolf2021!$E$9:$E$93,1,EXP(LN((1.1*(Fperm_SI_Woolf2021!$E$9:$E$93-J$58)-63.1579*EXP(-0.19*Fperm_SI_Woolf2021!$E$9:$E$93)+63.1579*EXP(-0.19*J$58))/(Fperm_SI_Woolf2021!$E$9:$E$93-J$58))*(J$58-Fperm_SI_Woolf2021!$E$9:$E$93)/10))),Fperm_SI_Woolf2021!$D$9:$D$93)*J$57+INTERCEPT(Fperm_SI_Woolf2021!$F$9:$F$93*EXP(-Fperm_SI_Woolf2021!$I$9:$I$93*$C86*IF(J$58=Fperm_SI_Woolf2021!$E$9:$E$93,1,EXP(LN((1.1*(Fperm_SI_Woolf2021!$E$9:$E$93-J$58)-63.1579*EXP(-0.19*Fperm_SI_Woolf2021!$E$9:$E$93)+63.1579*EXP(-0.19*J$58))/(Fperm_SI_Woolf2021!$E$9:$E$93-J$58))*(J$58-Fperm_SI_Woolf2021!$E$9:$E$93)/10))) + Fperm_SI_Woolf2021!$G$9:$G$93*EXP(-Fperm_SI_Woolf2021!$J$9:$J$93*$C86*IF(J$58=Fperm_SI_Woolf2021!$E$9:$E$93,1,EXP(LN((1.1*(Fperm_SI_Woolf2021!$E$9:$E$93-J$58)-63.1579*EXP(-0.19*Fperm_SI_Woolf2021!$E$9:$E$93)+63.1579*EXP(-0.19*J$58))/(Fperm_SI_Woolf2021!$E$9:$E$93-J$58))*(J$58-Fperm_SI_Woolf2021!$E$9:$E$93)/10))) + Fperm_SI_Woolf2021!$H$9:$H$93*EXP(-Fperm_SI_Woolf2021!$K$9:$K$93*$C86*IF(J$58=Fperm_SI_Woolf2021!$E$9:$E$93,1,EXP(LN((1.1*(Fperm_SI_Woolf2021!$E$9:$E$93-J$58)-63.1579*EXP(-0.19*Fperm_SI_Woolf2021!$E$9:$E$93)+63.1579*EXP(-0.19*J$58))/(Fperm_SI_Woolf2021!$E$9:$E$93-J$58))*(J$58-Fperm_SI_Woolf2021!$E$9:$E$93)/10))),Fperm_SI_Woolf2021!$D$9:$D$93))</f>
        <v>0.87795293734793778</v>
      </c>
      <c r="K86" s="51" cm="1">
        <f t="array" ref="K86">MIN(1,SLOPE(Fperm_SI_Woolf2021!$F$9:$F$93*EXP(-Fperm_SI_Woolf2021!$I$9:$I$93*$C86*IF(K$58=Fperm_SI_Woolf2021!$E$9:$E$93,1,EXP(LN((1.1*(Fperm_SI_Woolf2021!$E$9:$E$93-K$58)-63.1579*EXP(-0.19*Fperm_SI_Woolf2021!$E$9:$E$93)+63.1579*EXP(-0.19*K$58))/(Fperm_SI_Woolf2021!$E$9:$E$93-K$58))*(K$58-Fperm_SI_Woolf2021!$E$9:$E$93)/10))) + Fperm_SI_Woolf2021!$G$9:$G$93*EXP(-Fperm_SI_Woolf2021!$J$9:$J$93*$C86*IF(K$58=Fperm_SI_Woolf2021!$E$9:$E$93,1,EXP(LN((1.1*(Fperm_SI_Woolf2021!$E$9:$E$93-K$58)-63.1579*EXP(-0.19*Fperm_SI_Woolf2021!$E$9:$E$93)+63.1579*EXP(-0.19*K$58))/(Fperm_SI_Woolf2021!$E$9:$E$93-K$58))*(K$58-Fperm_SI_Woolf2021!$E$9:$E$93)/10))) + Fperm_SI_Woolf2021!$H$9:$H$93*EXP(-Fperm_SI_Woolf2021!$K$9:$K$93*$C86*IF(K$58=Fperm_SI_Woolf2021!$E$9:$E$93,1,EXP(LN((1.1*(Fperm_SI_Woolf2021!$E$9:$E$93-K$58)-63.1579*EXP(-0.19*Fperm_SI_Woolf2021!$E$9:$E$93)+63.1579*EXP(-0.19*K$58))/(Fperm_SI_Woolf2021!$E$9:$E$93-K$58))*(K$58-Fperm_SI_Woolf2021!$E$9:$E$93)/10))),Fperm_SI_Woolf2021!$D$9:$D$93)*K$57+INTERCEPT(Fperm_SI_Woolf2021!$F$9:$F$93*EXP(-Fperm_SI_Woolf2021!$I$9:$I$93*$C86*IF(K$58=Fperm_SI_Woolf2021!$E$9:$E$93,1,EXP(LN((1.1*(Fperm_SI_Woolf2021!$E$9:$E$93-K$58)-63.1579*EXP(-0.19*Fperm_SI_Woolf2021!$E$9:$E$93)+63.1579*EXP(-0.19*K$58))/(Fperm_SI_Woolf2021!$E$9:$E$93-K$58))*(K$58-Fperm_SI_Woolf2021!$E$9:$E$93)/10))) + Fperm_SI_Woolf2021!$G$9:$G$93*EXP(-Fperm_SI_Woolf2021!$J$9:$J$93*$C86*IF(K$58=Fperm_SI_Woolf2021!$E$9:$E$93,1,EXP(LN((1.1*(Fperm_SI_Woolf2021!$E$9:$E$93-K$58)-63.1579*EXP(-0.19*Fperm_SI_Woolf2021!$E$9:$E$93)+63.1579*EXP(-0.19*K$58))/(Fperm_SI_Woolf2021!$E$9:$E$93-K$58))*(K$58-Fperm_SI_Woolf2021!$E$9:$E$93)/10))) + Fperm_SI_Woolf2021!$H$9:$H$93*EXP(-Fperm_SI_Woolf2021!$K$9:$K$93*$C86*IF(K$58=Fperm_SI_Woolf2021!$E$9:$E$93,1,EXP(LN((1.1*(Fperm_SI_Woolf2021!$E$9:$E$93-K$58)-63.1579*EXP(-0.19*Fperm_SI_Woolf2021!$E$9:$E$93)+63.1579*EXP(-0.19*K$58))/(Fperm_SI_Woolf2021!$E$9:$E$93-K$58))*(K$58-Fperm_SI_Woolf2021!$E$9:$E$93)/10))),Fperm_SI_Woolf2021!$D$9:$D$93))</f>
        <v>0.84811688186644374</v>
      </c>
      <c r="L86" s="51" cm="1">
        <f t="array" ref="L86">MIN(1,SLOPE(Fperm_SI_Woolf2021!$F$9:$F$93*EXP(-Fperm_SI_Woolf2021!$I$9:$I$93*$C86*IF(L$58=Fperm_SI_Woolf2021!$E$9:$E$93,1,EXP(LN((1.1*(Fperm_SI_Woolf2021!$E$9:$E$93-L$58)-63.1579*EXP(-0.19*Fperm_SI_Woolf2021!$E$9:$E$93)+63.1579*EXP(-0.19*L$58))/(Fperm_SI_Woolf2021!$E$9:$E$93-L$58))*(L$58-Fperm_SI_Woolf2021!$E$9:$E$93)/10))) + Fperm_SI_Woolf2021!$G$9:$G$93*EXP(-Fperm_SI_Woolf2021!$J$9:$J$93*$C86*IF(L$58=Fperm_SI_Woolf2021!$E$9:$E$93,1,EXP(LN((1.1*(Fperm_SI_Woolf2021!$E$9:$E$93-L$58)-63.1579*EXP(-0.19*Fperm_SI_Woolf2021!$E$9:$E$93)+63.1579*EXP(-0.19*L$58))/(Fperm_SI_Woolf2021!$E$9:$E$93-L$58))*(L$58-Fperm_SI_Woolf2021!$E$9:$E$93)/10))) + Fperm_SI_Woolf2021!$H$9:$H$93*EXP(-Fperm_SI_Woolf2021!$K$9:$K$93*$C86*IF(L$58=Fperm_SI_Woolf2021!$E$9:$E$93,1,EXP(LN((1.1*(Fperm_SI_Woolf2021!$E$9:$E$93-L$58)-63.1579*EXP(-0.19*Fperm_SI_Woolf2021!$E$9:$E$93)+63.1579*EXP(-0.19*L$58))/(Fperm_SI_Woolf2021!$E$9:$E$93-L$58))*(L$58-Fperm_SI_Woolf2021!$E$9:$E$93)/10))),Fperm_SI_Woolf2021!$D$9:$D$93)*L$57+INTERCEPT(Fperm_SI_Woolf2021!$F$9:$F$93*EXP(-Fperm_SI_Woolf2021!$I$9:$I$93*$C86*IF(L$58=Fperm_SI_Woolf2021!$E$9:$E$93,1,EXP(LN((1.1*(Fperm_SI_Woolf2021!$E$9:$E$93-L$58)-63.1579*EXP(-0.19*Fperm_SI_Woolf2021!$E$9:$E$93)+63.1579*EXP(-0.19*L$58))/(Fperm_SI_Woolf2021!$E$9:$E$93-L$58))*(L$58-Fperm_SI_Woolf2021!$E$9:$E$93)/10))) + Fperm_SI_Woolf2021!$G$9:$G$93*EXP(-Fperm_SI_Woolf2021!$J$9:$J$93*$C86*IF(L$58=Fperm_SI_Woolf2021!$E$9:$E$93,1,EXP(LN((1.1*(Fperm_SI_Woolf2021!$E$9:$E$93-L$58)-63.1579*EXP(-0.19*Fperm_SI_Woolf2021!$E$9:$E$93)+63.1579*EXP(-0.19*L$58))/(Fperm_SI_Woolf2021!$E$9:$E$93-L$58))*(L$58-Fperm_SI_Woolf2021!$E$9:$E$93)/10))) + Fperm_SI_Woolf2021!$H$9:$H$93*EXP(-Fperm_SI_Woolf2021!$K$9:$K$93*$C86*IF(L$58=Fperm_SI_Woolf2021!$E$9:$E$93,1,EXP(LN((1.1*(Fperm_SI_Woolf2021!$E$9:$E$93-L$58)-63.1579*EXP(-0.19*Fperm_SI_Woolf2021!$E$9:$E$93)+63.1579*EXP(-0.19*L$58))/(Fperm_SI_Woolf2021!$E$9:$E$93-L$58))*(L$58-Fperm_SI_Woolf2021!$E$9:$E$93)/10))),Fperm_SI_Woolf2021!$D$9:$D$93))</f>
        <v>0.8182808263849497</v>
      </c>
      <c r="M86" s="51" cm="1">
        <f t="array" ref="M86">MIN(1,SLOPE(Fperm_SI_Woolf2021!$F$9:$F$93*EXP(-Fperm_SI_Woolf2021!$I$9:$I$93*$C86*IF(M$58=Fperm_SI_Woolf2021!$E$9:$E$93,1,EXP(LN((1.1*(Fperm_SI_Woolf2021!$E$9:$E$93-M$58)-63.1579*EXP(-0.19*Fperm_SI_Woolf2021!$E$9:$E$93)+63.1579*EXP(-0.19*M$58))/(Fperm_SI_Woolf2021!$E$9:$E$93-M$58))*(M$58-Fperm_SI_Woolf2021!$E$9:$E$93)/10))) + Fperm_SI_Woolf2021!$G$9:$G$93*EXP(-Fperm_SI_Woolf2021!$J$9:$J$93*$C86*IF(M$58=Fperm_SI_Woolf2021!$E$9:$E$93,1,EXP(LN((1.1*(Fperm_SI_Woolf2021!$E$9:$E$93-M$58)-63.1579*EXP(-0.19*Fperm_SI_Woolf2021!$E$9:$E$93)+63.1579*EXP(-0.19*M$58))/(Fperm_SI_Woolf2021!$E$9:$E$93-M$58))*(M$58-Fperm_SI_Woolf2021!$E$9:$E$93)/10))) + Fperm_SI_Woolf2021!$H$9:$H$93*EXP(-Fperm_SI_Woolf2021!$K$9:$K$93*$C86*IF(M$58=Fperm_SI_Woolf2021!$E$9:$E$93,1,EXP(LN((1.1*(Fperm_SI_Woolf2021!$E$9:$E$93-M$58)-63.1579*EXP(-0.19*Fperm_SI_Woolf2021!$E$9:$E$93)+63.1579*EXP(-0.19*M$58))/(Fperm_SI_Woolf2021!$E$9:$E$93-M$58))*(M$58-Fperm_SI_Woolf2021!$E$9:$E$93)/10))),Fperm_SI_Woolf2021!$D$9:$D$93)*M$57+INTERCEPT(Fperm_SI_Woolf2021!$F$9:$F$93*EXP(-Fperm_SI_Woolf2021!$I$9:$I$93*$C86*IF(M$58=Fperm_SI_Woolf2021!$E$9:$E$93,1,EXP(LN((1.1*(Fperm_SI_Woolf2021!$E$9:$E$93-M$58)-63.1579*EXP(-0.19*Fperm_SI_Woolf2021!$E$9:$E$93)+63.1579*EXP(-0.19*M$58))/(Fperm_SI_Woolf2021!$E$9:$E$93-M$58))*(M$58-Fperm_SI_Woolf2021!$E$9:$E$93)/10))) + Fperm_SI_Woolf2021!$G$9:$G$93*EXP(-Fperm_SI_Woolf2021!$J$9:$J$93*$C86*IF(M$58=Fperm_SI_Woolf2021!$E$9:$E$93,1,EXP(LN((1.1*(Fperm_SI_Woolf2021!$E$9:$E$93-M$58)-63.1579*EXP(-0.19*Fperm_SI_Woolf2021!$E$9:$E$93)+63.1579*EXP(-0.19*M$58))/(Fperm_SI_Woolf2021!$E$9:$E$93-M$58))*(M$58-Fperm_SI_Woolf2021!$E$9:$E$93)/10))) + Fperm_SI_Woolf2021!$H$9:$H$93*EXP(-Fperm_SI_Woolf2021!$K$9:$K$93*$C86*IF(M$58=Fperm_SI_Woolf2021!$E$9:$E$93,1,EXP(LN((1.1*(Fperm_SI_Woolf2021!$E$9:$E$93-M$58)-63.1579*EXP(-0.19*Fperm_SI_Woolf2021!$E$9:$E$93)+63.1579*EXP(-0.19*M$58))/(Fperm_SI_Woolf2021!$E$9:$E$93-M$58))*(M$58-Fperm_SI_Woolf2021!$E$9:$E$93)/10))),Fperm_SI_Woolf2021!$D$9:$D$93))</f>
        <v>0.78844477090345566</v>
      </c>
      <c r="N86" s="51" cm="1">
        <f t="array" ref="N86">MIN(1,SLOPE(Fperm_SI_Woolf2021!$F$9:$F$93*EXP(-Fperm_SI_Woolf2021!$I$9:$I$93*$C86*IF(N$58=Fperm_SI_Woolf2021!$E$9:$E$93,1,EXP(LN((1.1*(Fperm_SI_Woolf2021!$E$9:$E$93-N$58)-63.1579*EXP(-0.19*Fperm_SI_Woolf2021!$E$9:$E$93)+63.1579*EXP(-0.19*N$58))/(Fperm_SI_Woolf2021!$E$9:$E$93-N$58))*(N$58-Fperm_SI_Woolf2021!$E$9:$E$93)/10))) + Fperm_SI_Woolf2021!$G$9:$G$93*EXP(-Fperm_SI_Woolf2021!$J$9:$J$93*$C86*IF(N$58=Fperm_SI_Woolf2021!$E$9:$E$93,1,EXP(LN((1.1*(Fperm_SI_Woolf2021!$E$9:$E$93-N$58)-63.1579*EXP(-0.19*Fperm_SI_Woolf2021!$E$9:$E$93)+63.1579*EXP(-0.19*N$58))/(Fperm_SI_Woolf2021!$E$9:$E$93-N$58))*(N$58-Fperm_SI_Woolf2021!$E$9:$E$93)/10))) + Fperm_SI_Woolf2021!$H$9:$H$93*EXP(-Fperm_SI_Woolf2021!$K$9:$K$93*$C86*IF(N$58=Fperm_SI_Woolf2021!$E$9:$E$93,1,EXP(LN((1.1*(Fperm_SI_Woolf2021!$E$9:$E$93-N$58)-63.1579*EXP(-0.19*Fperm_SI_Woolf2021!$E$9:$E$93)+63.1579*EXP(-0.19*N$58))/(Fperm_SI_Woolf2021!$E$9:$E$93-N$58))*(N$58-Fperm_SI_Woolf2021!$E$9:$E$93)/10))),Fperm_SI_Woolf2021!$D$9:$D$93)*N$57+INTERCEPT(Fperm_SI_Woolf2021!$F$9:$F$93*EXP(-Fperm_SI_Woolf2021!$I$9:$I$93*$C86*IF(N$58=Fperm_SI_Woolf2021!$E$9:$E$93,1,EXP(LN((1.1*(Fperm_SI_Woolf2021!$E$9:$E$93-N$58)-63.1579*EXP(-0.19*Fperm_SI_Woolf2021!$E$9:$E$93)+63.1579*EXP(-0.19*N$58))/(Fperm_SI_Woolf2021!$E$9:$E$93-N$58))*(N$58-Fperm_SI_Woolf2021!$E$9:$E$93)/10))) + Fperm_SI_Woolf2021!$G$9:$G$93*EXP(-Fperm_SI_Woolf2021!$J$9:$J$93*$C86*IF(N$58=Fperm_SI_Woolf2021!$E$9:$E$93,1,EXP(LN((1.1*(Fperm_SI_Woolf2021!$E$9:$E$93-N$58)-63.1579*EXP(-0.19*Fperm_SI_Woolf2021!$E$9:$E$93)+63.1579*EXP(-0.19*N$58))/(Fperm_SI_Woolf2021!$E$9:$E$93-N$58))*(N$58-Fperm_SI_Woolf2021!$E$9:$E$93)/10))) + Fperm_SI_Woolf2021!$H$9:$H$93*EXP(-Fperm_SI_Woolf2021!$K$9:$K$93*$C86*IF(N$58=Fperm_SI_Woolf2021!$E$9:$E$93,1,EXP(LN((1.1*(Fperm_SI_Woolf2021!$E$9:$E$93-N$58)-63.1579*EXP(-0.19*Fperm_SI_Woolf2021!$E$9:$E$93)+63.1579*EXP(-0.19*N$58))/(Fperm_SI_Woolf2021!$E$9:$E$93-N$58))*(N$58-Fperm_SI_Woolf2021!$E$9:$E$93)/10))),Fperm_SI_Woolf2021!$D$9:$D$93))</f>
        <v>0.75860871542196151</v>
      </c>
      <c r="O86" s="51" cm="1">
        <f t="array" ref="O86">MIN(1,SLOPE(Fperm_SI_Woolf2021!$F$9:$F$93*EXP(-Fperm_SI_Woolf2021!$I$9:$I$93*$C86*IF(O$58=Fperm_SI_Woolf2021!$E$9:$E$93,1,EXP(LN((1.1*(Fperm_SI_Woolf2021!$E$9:$E$93-O$58)-63.1579*EXP(-0.19*Fperm_SI_Woolf2021!$E$9:$E$93)+63.1579*EXP(-0.19*O$58))/(Fperm_SI_Woolf2021!$E$9:$E$93-O$58))*(O$58-Fperm_SI_Woolf2021!$E$9:$E$93)/10))) + Fperm_SI_Woolf2021!$G$9:$G$93*EXP(-Fperm_SI_Woolf2021!$J$9:$J$93*$C86*IF(O$58=Fperm_SI_Woolf2021!$E$9:$E$93,1,EXP(LN((1.1*(Fperm_SI_Woolf2021!$E$9:$E$93-O$58)-63.1579*EXP(-0.19*Fperm_SI_Woolf2021!$E$9:$E$93)+63.1579*EXP(-0.19*O$58))/(Fperm_SI_Woolf2021!$E$9:$E$93-O$58))*(O$58-Fperm_SI_Woolf2021!$E$9:$E$93)/10))) + Fperm_SI_Woolf2021!$H$9:$H$93*EXP(-Fperm_SI_Woolf2021!$K$9:$K$93*$C86*IF(O$58=Fperm_SI_Woolf2021!$E$9:$E$93,1,EXP(LN((1.1*(Fperm_SI_Woolf2021!$E$9:$E$93-O$58)-63.1579*EXP(-0.19*Fperm_SI_Woolf2021!$E$9:$E$93)+63.1579*EXP(-0.19*O$58))/(Fperm_SI_Woolf2021!$E$9:$E$93-O$58))*(O$58-Fperm_SI_Woolf2021!$E$9:$E$93)/10))),Fperm_SI_Woolf2021!$D$9:$D$93)*O$57+INTERCEPT(Fperm_SI_Woolf2021!$F$9:$F$93*EXP(-Fperm_SI_Woolf2021!$I$9:$I$93*$C86*IF(O$58=Fperm_SI_Woolf2021!$E$9:$E$93,1,EXP(LN((1.1*(Fperm_SI_Woolf2021!$E$9:$E$93-O$58)-63.1579*EXP(-0.19*Fperm_SI_Woolf2021!$E$9:$E$93)+63.1579*EXP(-0.19*O$58))/(Fperm_SI_Woolf2021!$E$9:$E$93-O$58))*(O$58-Fperm_SI_Woolf2021!$E$9:$E$93)/10))) + Fperm_SI_Woolf2021!$G$9:$G$93*EXP(-Fperm_SI_Woolf2021!$J$9:$J$93*$C86*IF(O$58=Fperm_SI_Woolf2021!$E$9:$E$93,1,EXP(LN((1.1*(Fperm_SI_Woolf2021!$E$9:$E$93-O$58)-63.1579*EXP(-0.19*Fperm_SI_Woolf2021!$E$9:$E$93)+63.1579*EXP(-0.19*O$58))/(Fperm_SI_Woolf2021!$E$9:$E$93-O$58))*(O$58-Fperm_SI_Woolf2021!$E$9:$E$93)/10))) + Fperm_SI_Woolf2021!$H$9:$H$93*EXP(-Fperm_SI_Woolf2021!$K$9:$K$93*$C86*IF(O$58=Fperm_SI_Woolf2021!$E$9:$E$93,1,EXP(LN((1.1*(Fperm_SI_Woolf2021!$E$9:$E$93-O$58)-63.1579*EXP(-0.19*Fperm_SI_Woolf2021!$E$9:$E$93)+63.1579*EXP(-0.19*O$58))/(Fperm_SI_Woolf2021!$E$9:$E$93-O$58))*(O$58-Fperm_SI_Woolf2021!$E$9:$E$93)/10))),Fperm_SI_Woolf2021!$D$9:$D$93))</f>
        <v>0.72877265994046736</v>
      </c>
      <c r="P86" s="51" cm="1">
        <f t="array" ref="P86">MIN(1,SLOPE(Fperm_SI_Woolf2021!$F$9:$F$93*EXP(-Fperm_SI_Woolf2021!$I$9:$I$93*$C86*IF(P$58=Fperm_SI_Woolf2021!$E$9:$E$93,1,EXP(LN((1.1*(Fperm_SI_Woolf2021!$E$9:$E$93-P$58)-63.1579*EXP(-0.19*Fperm_SI_Woolf2021!$E$9:$E$93)+63.1579*EXP(-0.19*P$58))/(Fperm_SI_Woolf2021!$E$9:$E$93-P$58))*(P$58-Fperm_SI_Woolf2021!$E$9:$E$93)/10))) + Fperm_SI_Woolf2021!$G$9:$G$93*EXP(-Fperm_SI_Woolf2021!$J$9:$J$93*$C86*IF(P$58=Fperm_SI_Woolf2021!$E$9:$E$93,1,EXP(LN((1.1*(Fperm_SI_Woolf2021!$E$9:$E$93-P$58)-63.1579*EXP(-0.19*Fperm_SI_Woolf2021!$E$9:$E$93)+63.1579*EXP(-0.19*P$58))/(Fperm_SI_Woolf2021!$E$9:$E$93-P$58))*(P$58-Fperm_SI_Woolf2021!$E$9:$E$93)/10))) + Fperm_SI_Woolf2021!$H$9:$H$93*EXP(-Fperm_SI_Woolf2021!$K$9:$K$93*$C86*IF(P$58=Fperm_SI_Woolf2021!$E$9:$E$93,1,EXP(LN((1.1*(Fperm_SI_Woolf2021!$E$9:$E$93-P$58)-63.1579*EXP(-0.19*Fperm_SI_Woolf2021!$E$9:$E$93)+63.1579*EXP(-0.19*P$58))/(Fperm_SI_Woolf2021!$E$9:$E$93-P$58))*(P$58-Fperm_SI_Woolf2021!$E$9:$E$93)/10))),Fperm_SI_Woolf2021!$D$9:$D$93)*P$57+INTERCEPT(Fperm_SI_Woolf2021!$F$9:$F$93*EXP(-Fperm_SI_Woolf2021!$I$9:$I$93*$C86*IF(P$58=Fperm_SI_Woolf2021!$E$9:$E$93,1,EXP(LN((1.1*(Fperm_SI_Woolf2021!$E$9:$E$93-P$58)-63.1579*EXP(-0.19*Fperm_SI_Woolf2021!$E$9:$E$93)+63.1579*EXP(-0.19*P$58))/(Fperm_SI_Woolf2021!$E$9:$E$93-P$58))*(P$58-Fperm_SI_Woolf2021!$E$9:$E$93)/10))) + Fperm_SI_Woolf2021!$G$9:$G$93*EXP(-Fperm_SI_Woolf2021!$J$9:$J$93*$C86*IF(P$58=Fperm_SI_Woolf2021!$E$9:$E$93,1,EXP(LN((1.1*(Fperm_SI_Woolf2021!$E$9:$E$93-P$58)-63.1579*EXP(-0.19*Fperm_SI_Woolf2021!$E$9:$E$93)+63.1579*EXP(-0.19*P$58))/(Fperm_SI_Woolf2021!$E$9:$E$93-P$58))*(P$58-Fperm_SI_Woolf2021!$E$9:$E$93)/10))) + Fperm_SI_Woolf2021!$H$9:$H$93*EXP(-Fperm_SI_Woolf2021!$K$9:$K$93*$C86*IF(P$58=Fperm_SI_Woolf2021!$E$9:$E$93,1,EXP(LN((1.1*(Fperm_SI_Woolf2021!$E$9:$E$93-P$58)-63.1579*EXP(-0.19*Fperm_SI_Woolf2021!$E$9:$E$93)+63.1579*EXP(-0.19*P$58))/(Fperm_SI_Woolf2021!$E$9:$E$93-P$58))*(P$58-Fperm_SI_Woolf2021!$E$9:$E$93)/10))),Fperm_SI_Woolf2021!$D$9:$D$93))</f>
        <v>0.69893660445897332</v>
      </c>
      <c r="Q86" s="51" cm="1">
        <f t="array" ref="Q86">MIN(1,SLOPE(Fperm_SI_Woolf2021!$F$9:$F$93*EXP(-Fperm_SI_Woolf2021!$I$9:$I$93*$C86*IF(Q$58=Fperm_SI_Woolf2021!$E$9:$E$93,1,EXP(LN((1.1*(Fperm_SI_Woolf2021!$E$9:$E$93-Q$58)-63.1579*EXP(-0.19*Fperm_SI_Woolf2021!$E$9:$E$93)+63.1579*EXP(-0.19*Q$58))/(Fperm_SI_Woolf2021!$E$9:$E$93-Q$58))*(Q$58-Fperm_SI_Woolf2021!$E$9:$E$93)/10))) + Fperm_SI_Woolf2021!$G$9:$G$93*EXP(-Fperm_SI_Woolf2021!$J$9:$J$93*$C86*IF(Q$58=Fperm_SI_Woolf2021!$E$9:$E$93,1,EXP(LN((1.1*(Fperm_SI_Woolf2021!$E$9:$E$93-Q$58)-63.1579*EXP(-0.19*Fperm_SI_Woolf2021!$E$9:$E$93)+63.1579*EXP(-0.19*Q$58))/(Fperm_SI_Woolf2021!$E$9:$E$93-Q$58))*(Q$58-Fperm_SI_Woolf2021!$E$9:$E$93)/10))) + Fperm_SI_Woolf2021!$H$9:$H$93*EXP(-Fperm_SI_Woolf2021!$K$9:$K$93*$C86*IF(Q$58=Fperm_SI_Woolf2021!$E$9:$E$93,1,EXP(LN((1.1*(Fperm_SI_Woolf2021!$E$9:$E$93-Q$58)-63.1579*EXP(-0.19*Fperm_SI_Woolf2021!$E$9:$E$93)+63.1579*EXP(-0.19*Q$58))/(Fperm_SI_Woolf2021!$E$9:$E$93-Q$58))*(Q$58-Fperm_SI_Woolf2021!$E$9:$E$93)/10))),Fperm_SI_Woolf2021!$D$9:$D$93)*Q$57+INTERCEPT(Fperm_SI_Woolf2021!$F$9:$F$93*EXP(-Fperm_SI_Woolf2021!$I$9:$I$93*$C86*IF(Q$58=Fperm_SI_Woolf2021!$E$9:$E$93,1,EXP(LN((1.1*(Fperm_SI_Woolf2021!$E$9:$E$93-Q$58)-63.1579*EXP(-0.19*Fperm_SI_Woolf2021!$E$9:$E$93)+63.1579*EXP(-0.19*Q$58))/(Fperm_SI_Woolf2021!$E$9:$E$93-Q$58))*(Q$58-Fperm_SI_Woolf2021!$E$9:$E$93)/10))) + Fperm_SI_Woolf2021!$G$9:$G$93*EXP(-Fperm_SI_Woolf2021!$J$9:$J$93*$C86*IF(Q$58=Fperm_SI_Woolf2021!$E$9:$E$93,1,EXP(LN((1.1*(Fperm_SI_Woolf2021!$E$9:$E$93-Q$58)-63.1579*EXP(-0.19*Fperm_SI_Woolf2021!$E$9:$E$93)+63.1579*EXP(-0.19*Q$58))/(Fperm_SI_Woolf2021!$E$9:$E$93-Q$58))*(Q$58-Fperm_SI_Woolf2021!$E$9:$E$93)/10))) + Fperm_SI_Woolf2021!$H$9:$H$93*EXP(-Fperm_SI_Woolf2021!$K$9:$K$93*$C86*IF(Q$58=Fperm_SI_Woolf2021!$E$9:$E$93,1,EXP(LN((1.1*(Fperm_SI_Woolf2021!$E$9:$E$93-Q$58)-63.1579*EXP(-0.19*Fperm_SI_Woolf2021!$E$9:$E$93)+63.1579*EXP(-0.19*Q$58))/(Fperm_SI_Woolf2021!$E$9:$E$93-Q$58))*(Q$58-Fperm_SI_Woolf2021!$E$9:$E$93)/10))),Fperm_SI_Woolf2021!$D$9:$D$93))</f>
        <v>0.66910054897747928</v>
      </c>
      <c r="R86" s="51" cm="1">
        <f t="array" ref="R86">MIN(1,SLOPE(Fperm_SI_Woolf2021!$F$9:$F$93*EXP(-Fperm_SI_Woolf2021!$I$9:$I$93*$C86*IF(R$58=Fperm_SI_Woolf2021!$E$9:$E$93,1,EXP(LN((1.1*(Fperm_SI_Woolf2021!$E$9:$E$93-R$58)-63.1579*EXP(-0.19*Fperm_SI_Woolf2021!$E$9:$E$93)+63.1579*EXP(-0.19*R$58))/(Fperm_SI_Woolf2021!$E$9:$E$93-R$58))*(R$58-Fperm_SI_Woolf2021!$E$9:$E$93)/10))) + Fperm_SI_Woolf2021!$G$9:$G$93*EXP(-Fperm_SI_Woolf2021!$J$9:$J$93*$C86*IF(R$58=Fperm_SI_Woolf2021!$E$9:$E$93,1,EXP(LN((1.1*(Fperm_SI_Woolf2021!$E$9:$E$93-R$58)-63.1579*EXP(-0.19*Fperm_SI_Woolf2021!$E$9:$E$93)+63.1579*EXP(-0.19*R$58))/(Fperm_SI_Woolf2021!$E$9:$E$93-R$58))*(R$58-Fperm_SI_Woolf2021!$E$9:$E$93)/10))) + Fperm_SI_Woolf2021!$H$9:$H$93*EXP(-Fperm_SI_Woolf2021!$K$9:$K$93*$C86*IF(R$58=Fperm_SI_Woolf2021!$E$9:$E$93,1,EXP(LN((1.1*(Fperm_SI_Woolf2021!$E$9:$E$93-R$58)-63.1579*EXP(-0.19*Fperm_SI_Woolf2021!$E$9:$E$93)+63.1579*EXP(-0.19*R$58))/(Fperm_SI_Woolf2021!$E$9:$E$93-R$58))*(R$58-Fperm_SI_Woolf2021!$E$9:$E$93)/10))),Fperm_SI_Woolf2021!$D$9:$D$93)*R$57+INTERCEPT(Fperm_SI_Woolf2021!$F$9:$F$93*EXP(-Fperm_SI_Woolf2021!$I$9:$I$93*$C86*IF(R$58=Fperm_SI_Woolf2021!$E$9:$E$93,1,EXP(LN((1.1*(Fperm_SI_Woolf2021!$E$9:$E$93-R$58)-63.1579*EXP(-0.19*Fperm_SI_Woolf2021!$E$9:$E$93)+63.1579*EXP(-0.19*R$58))/(Fperm_SI_Woolf2021!$E$9:$E$93-R$58))*(R$58-Fperm_SI_Woolf2021!$E$9:$E$93)/10))) + Fperm_SI_Woolf2021!$G$9:$G$93*EXP(-Fperm_SI_Woolf2021!$J$9:$J$93*$C86*IF(R$58=Fperm_SI_Woolf2021!$E$9:$E$93,1,EXP(LN((1.1*(Fperm_SI_Woolf2021!$E$9:$E$93-R$58)-63.1579*EXP(-0.19*Fperm_SI_Woolf2021!$E$9:$E$93)+63.1579*EXP(-0.19*R$58))/(Fperm_SI_Woolf2021!$E$9:$E$93-R$58))*(R$58-Fperm_SI_Woolf2021!$E$9:$E$93)/10))) + Fperm_SI_Woolf2021!$H$9:$H$93*EXP(-Fperm_SI_Woolf2021!$K$9:$K$93*$C86*IF(R$58=Fperm_SI_Woolf2021!$E$9:$E$93,1,EXP(LN((1.1*(Fperm_SI_Woolf2021!$E$9:$E$93-R$58)-63.1579*EXP(-0.19*Fperm_SI_Woolf2021!$E$9:$E$93)+63.1579*EXP(-0.19*R$58))/(Fperm_SI_Woolf2021!$E$9:$E$93-R$58))*(R$58-Fperm_SI_Woolf2021!$E$9:$E$93)/10))),Fperm_SI_Woolf2021!$D$9:$D$93))</f>
        <v>0.63926449349598513</v>
      </c>
      <c r="S86" s="51" cm="1">
        <f t="array" ref="S86">MIN(1,SLOPE(Fperm_SI_Woolf2021!$F$9:$F$93*EXP(-Fperm_SI_Woolf2021!$I$9:$I$93*$C86*IF(S$58=Fperm_SI_Woolf2021!$E$9:$E$93,1,EXP(LN((1.1*(Fperm_SI_Woolf2021!$E$9:$E$93-S$58)-63.1579*EXP(-0.19*Fperm_SI_Woolf2021!$E$9:$E$93)+63.1579*EXP(-0.19*S$58))/(Fperm_SI_Woolf2021!$E$9:$E$93-S$58))*(S$58-Fperm_SI_Woolf2021!$E$9:$E$93)/10))) + Fperm_SI_Woolf2021!$G$9:$G$93*EXP(-Fperm_SI_Woolf2021!$J$9:$J$93*$C86*IF(S$58=Fperm_SI_Woolf2021!$E$9:$E$93,1,EXP(LN((1.1*(Fperm_SI_Woolf2021!$E$9:$E$93-S$58)-63.1579*EXP(-0.19*Fperm_SI_Woolf2021!$E$9:$E$93)+63.1579*EXP(-0.19*S$58))/(Fperm_SI_Woolf2021!$E$9:$E$93-S$58))*(S$58-Fperm_SI_Woolf2021!$E$9:$E$93)/10))) + Fperm_SI_Woolf2021!$H$9:$H$93*EXP(-Fperm_SI_Woolf2021!$K$9:$K$93*$C86*IF(S$58=Fperm_SI_Woolf2021!$E$9:$E$93,1,EXP(LN((1.1*(Fperm_SI_Woolf2021!$E$9:$E$93-S$58)-63.1579*EXP(-0.19*Fperm_SI_Woolf2021!$E$9:$E$93)+63.1579*EXP(-0.19*S$58))/(Fperm_SI_Woolf2021!$E$9:$E$93-S$58))*(S$58-Fperm_SI_Woolf2021!$E$9:$E$93)/10))),Fperm_SI_Woolf2021!$D$9:$D$93)*S$57+INTERCEPT(Fperm_SI_Woolf2021!$F$9:$F$93*EXP(-Fperm_SI_Woolf2021!$I$9:$I$93*$C86*IF(S$58=Fperm_SI_Woolf2021!$E$9:$E$93,1,EXP(LN((1.1*(Fperm_SI_Woolf2021!$E$9:$E$93-S$58)-63.1579*EXP(-0.19*Fperm_SI_Woolf2021!$E$9:$E$93)+63.1579*EXP(-0.19*S$58))/(Fperm_SI_Woolf2021!$E$9:$E$93-S$58))*(S$58-Fperm_SI_Woolf2021!$E$9:$E$93)/10))) + Fperm_SI_Woolf2021!$G$9:$G$93*EXP(-Fperm_SI_Woolf2021!$J$9:$J$93*$C86*IF(S$58=Fperm_SI_Woolf2021!$E$9:$E$93,1,EXP(LN((1.1*(Fperm_SI_Woolf2021!$E$9:$E$93-S$58)-63.1579*EXP(-0.19*Fperm_SI_Woolf2021!$E$9:$E$93)+63.1579*EXP(-0.19*S$58))/(Fperm_SI_Woolf2021!$E$9:$E$93-S$58))*(S$58-Fperm_SI_Woolf2021!$E$9:$E$93)/10))) + Fperm_SI_Woolf2021!$H$9:$H$93*EXP(-Fperm_SI_Woolf2021!$K$9:$K$93*$C86*IF(S$58=Fperm_SI_Woolf2021!$E$9:$E$93,1,EXP(LN((1.1*(Fperm_SI_Woolf2021!$E$9:$E$93-S$58)-63.1579*EXP(-0.19*Fperm_SI_Woolf2021!$E$9:$E$93)+63.1579*EXP(-0.19*S$58))/(Fperm_SI_Woolf2021!$E$9:$E$93-S$58))*(S$58-Fperm_SI_Woolf2021!$E$9:$E$93)/10))),Fperm_SI_Woolf2021!$D$9:$D$93))</f>
        <v>0.91066904638437263</v>
      </c>
      <c r="T86" s="51" cm="1">
        <f t="array" ref="T86">MIN(1,SLOPE(Fperm_SI_Woolf2021!$F$9:$F$93*EXP(-Fperm_SI_Woolf2021!$I$9:$I$93*$C86*IF(T$58=Fperm_SI_Woolf2021!$E$9:$E$93,1,EXP(LN((1.1*(Fperm_SI_Woolf2021!$E$9:$E$93-T$58)-63.1579*EXP(-0.19*Fperm_SI_Woolf2021!$E$9:$E$93)+63.1579*EXP(-0.19*T$58))/(Fperm_SI_Woolf2021!$E$9:$E$93-T$58))*(T$58-Fperm_SI_Woolf2021!$E$9:$E$93)/10))) + Fperm_SI_Woolf2021!$G$9:$G$93*EXP(-Fperm_SI_Woolf2021!$J$9:$J$93*$C86*IF(T$58=Fperm_SI_Woolf2021!$E$9:$E$93,1,EXP(LN((1.1*(Fperm_SI_Woolf2021!$E$9:$E$93-T$58)-63.1579*EXP(-0.19*Fperm_SI_Woolf2021!$E$9:$E$93)+63.1579*EXP(-0.19*T$58))/(Fperm_SI_Woolf2021!$E$9:$E$93-T$58))*(T$58-Fperm_SI_Woolf2021!$E$9:$E$93)/10))) + Fperm_SI_Woolf2021!$H$9:$H$93*EXP(-Fperm_SI_Woolf2021!$K$9:$K$93*$C86*IF(T$58=Fperm_SI_Woolf2021!$E$9:$E$93,1,EXP(LN((1.1*(Fperm_SI_Woolf2021!$E$9:$E$93-T$58)-63.1579*EXP(-0.19*Fperm_SI_Woolf2021!$E$9:$E$93)+63.1579*EXP(-0.19*T$58))/(Fperm_SI_Woolf2021!$E$9:$E$93-T$58))*(T$58-Fperm_SI_Woolf2021!$E$9:$E$93)/10))),Fperm_SI_Woolf2021!$D$9:$D$93)*T$57+INTERCEPT(Fperm_SI_Woolf2021!$F$9:$F$93*EXP(-Fperm_SI_Woolf2021!$I$9:$I$93*$C86*IF(T$58=Fperm_SI_Woolf2021!$E$9:$E$93,1,EXP(LN((1.1*(Fperm_SI_Woolf2021!$E$9:$E$93-T$58)-63.1579*EXP(-0.19*Fperm_SI_Woolf2021!$E$9:$E$93)+63.1579*EXP(-0.19*T$58))/(Fperm_SI_Woolf2021!$E$9:$E$93-T$58))*(T$58-Fperm_SI_Woolf2021!$E$9:$E$93)/10))) + Fperm_SI_Woolf2021!$G$9:$G$93*EXP(-Fperm_SI_Woolf2021!$J$9:$J$93*$C86*IF(T$58=Fperm_SI_Woolf2021!$E$9:$E$93,1,EXP(LN((1.1*(Fperm_SI_Woolf2021!$E$9:$E$93-T$58)-63.1579*EXP(-0.19*Fperm_SI_Woolf2021!$E$9:$E$93)+63.1579*EXP(-0.19*T$58))/(Fperm_SI_Woolf2021!$E$9:$E$93-T$58))*(T$58-Fperm_SI_Woolf2021!$E$9:$E$93)/10))) + Fperm_SI_Woolf2021!$H$9:$H$93*EXP(-Fperm_SI_Woolf2021!$K$9:$K$93*$C86*IF(T$58=Fperm_SI_Woolf2021!$E$9:$E$93,1,EXP(LN((1.1*(Fperm_SI_Woolf2021!$E$9:$E$93-T$58)-63.1579*EXP(-0.19*Fperm_SI_Woolf2021!$E$9:$E$93)+63.1579*EXP(-0.19*T$58))/(Fperm_SI_Woolf2021!$E$9:$E$93-T$58))*(T$58-Fperm_SI_Woolf2021!$E$9:$E$93)/10))),Fperm_SI_Woolf2021!$D$9:$D$93))</f>
        <v>0.8778907189002948</v>
      </c>
      <c r="U86" s="51" cm="1">
        <f t="array" ref="U86">MIN(1,SLOPE(Fperm_SI_Woolf2021!$F$9:$F$93*EXP(-Fperm_SI_Woolf2021!$I$9:$I$93*$C86*IF(U$58=Fperm_SI_Woolf2021!$E$9:$E$93,1,EXP(LN((1.1*(Fperm_SI_Woolf2021!$E$9:$E$93-U$58)-63.1579*EXP(-0.19*Fperm_SI_Woolf2021!$E$9:$E$93)+63.1579*EXP(-0.19*U$58))/(Fperm_SI_Woolf2021!$E$9:$E$93-U$58))*(U$58-Fperm_SI_Woolf2021!$E$9:$E$93)/10))) + Fperm_SI_Woolf2021!$G$9:$G$93*EXP(-Fperm_SI_Woolf2021!$J$9:$J$93*$C86*IF(U$58=Fperm_SI_Woolf2021!$E$9:$E$93,1,EXP(LN((1.1*(Fperm_SI_Woolf2021!$E$9:$E$93-U$58)-63.1579*EXP(-0.19*Fperm_SI_Woolf2021!$E$9:$E$93)+63.1579*EXP(-0.19*U$58))/(Fperm_SI_Woolf2021!$E$9:$E$93-U$58))*(U$58-Fperm_SI_Woolf2021!$E$9:$E$93)/10))) + Fperm_SI_Woolf2021!$H$9:$H$93*EXP(-Fperm_SI_Woolf2021!$K$9:$K$93*$C86*IF(U$58=Fperm_SI_Woolf2021!$E$9:$E$93,1,EXP(LN((1.1*(Fperm_SI_Woolf2021!$E$9:$E$93-U$58)-63.1579*EXP(-0.19*Fperm_SI_Woolf2021!$E$9:$E$93)+63.1579*EXP(-0.19*U$58))/(Fperm_SI_Woolf2021!$E$9:$E$93-U$58))*(U$58-Fperm_SI_Woolf2021!$E$9:$E$93)/10))),Fperm_SI_Woolf2021!$D$9:$D$93)*U$57+INTERCEPT(Fperm_SI_Woolf2021!$F$9:$F$93*EXP(-Fperm_SI_Woolf2021!$I$9:$I$93*$C86*IF(U$58=Fperm_SI_Woolf2021!$E$9:$E$93,1,EXP(LN((1.1*(Fperm_SI_Woolf2021!$E$9:$E$93-U$58)-63.1579*EXP(-0.19*Fperm_SI_Woolf2021!$E$9:$E$93)+63.1579*EXP(-0.19*U$58))/(Fperm_SI_Woolf2021!$E$9:$E$93-U$58))*(U$58-Fperm_SI_Woolf2021!$E$9:$E$93)/10))) + Fperm_SI_Woolf2021!$G$9:$G$93*EXP(-Fperm_SI_Woolf2021!$J$9:$J$93*$C86*IF(U$58=Fperm_SI_Woolf2021!$E$9:$E$93,1,EXP(LN((1.1*(Fperm_SI_Woolf2021!$E$9:$E$93-U$58)-63.1579*EXP(-0.19*Fperm_SI_Woolf2021!$E$9:$E$93)+63.1579*EXP(-0.19*U$58))/(Fperm_SI_Woolf2021!$E$9:$E$93-U$58))*(U$58-Fperm_SI_Woolf2021!$E$9:$E$93)/10))) + Fperm_SI_Woolf2021!$H$9:$H$93*EXP(-Fperm_SI_Woolf2021!$K$9:$K$93*$C86*IF(U$58=Fperm_SI_Woolf2021!$E$9:$E$93,1,EXP(LN((1.1*(Fperm_SI_Woolf2021!$E$9:$E$93-U$58)-63.1579*EXP(-0.19*Fperm_SI_Woolf2021!$E$9:$E$93)+63.1579*EXP(-0.19*U$58))/(Fperm_SI_Woolf2021!$E$9:$E$93-U$58))*(U$58-Fperm_SI_Woolf2021!$E$9:$E$93)/10))),Fperm_SI_Woolf2021!$D$9:$D$93))</f>
        <v>0.84511239141621686</v>
      </c>
      <c r="V86" s="51" cm="1">
        <f t="array" ref="V86">MIN(1,SLOPE(Fperm_SI_Woolf2021!$F$9:$F$93*EXP(-Fperm_SI_Woolf2021!$I$9:$I$93*$C86*IF(V$58=Fperm_SI_Woolf2021!$E$9:$E$93,1,EXP(LN((1.1*(Fperm_SI_Woolf2021!$E$9:$E$93-V$58)-63.1579*EXP(-0.19*Fperm_SI_Woolf2021!$E$9:$E$93)+63.1579*EXP(-0.19*V$58))/(Fperm_SI_Woolf2021!$E$9:$E$93-V$58))*(V$58-Fperm_SI_Woolf2021!$E$9:$E$93)/10))) + Fperm_SI_Woolf2021!$G$9:$G$93*EXP(-Fperm_SI_Woolf2021!$J$9:$J$93*$C86*IF(V$58=Fperm_SI_Woolf2021!$E$9:$E$93,1,EXP(LN((1.1*(Fperm_SI_Woolf2021!$E$9:$E$93-V$58)-63.1579*EXP(-0.19*Fperm_SI_Woolf2021!$E$9:$E$93)+63.1579*EXP(-0.19*V$58))/(Fperm_SI_Woolf2021!$E$9:$E$93-V$58))*(V$58-Fperm_SI_Woolf2021!$E$9:$E$93)/10))) + Fperm_SI_Woolf2021!$H$9:$H$93*EXP(-Fperm_SI_Woolf2021!$K$9:$K$93*$C86*IF(V$58=Fperm_SI_Woolf2021!$E$9:$E$93,1,EXP(LN((1.1*(Fperm_SI_Woolf2021!$E$9:$E$93-V$58)-63.1579*EXP(-0.19*Fperm_SI_Woolf2021!$E$9:$E$93)+63.1579*EXP(-0.19*V$58))/(Fperm_SI_Woolf2021!$E$9:$E$93-V$58))*(V$58-Fperm_SI_Woolf2021!$E$9:$E$93)/10))),Fperm_SI_Woolf2021!$D$9:$D$93)*V$57+INTERCEPT(Fperm_SI_Woolf2021!$F$9:$F$93*EXP(-Fperm_SI_Woolf2021!$I$9:$I$93*$C86*IF(V$58=Fperm_SI_Woolf2021!$E$9:$E$93,1,EXP(LN((1.1*(Fperm_SI_Woolf2021!$E$9:$E$93-V$58)-63.1579*EXP(-0.19*Fperm_SI_Woolf2021!$E$9:$E$93)+63.1579*EXP(-0.19*V$58))/(Fperm_SI_Woolf2021!$E$9:$E$93-V$58))*(V$58-Fperm_SI_Woolf2021!$E$9:$E$93)/10))) + Fperm_SI_Woolf2021!$G$9:$G$93*EXP(-Fperm_SI_Woolf2021!$J$9:$J$93*$C86*IF(V$58=Fperm_SI_Woolf2021!$E$9:$E$93,1,EXP(LN((1.1*(Fperm_SI_Woolf2021!$E$9:$E$93-V$58)-63.1579*EXP(-0.19*Fperm_SI_Woolf2021!$E$9:$E$93)+63.1579*EXP(-0.19*V$58))/(Fperm_SI_Woolf2021!$E$9:$E$93-V$58))*(V$58-Fperm_SI_Woolf2021!$E$9:$E$93)/10))) + Fperm_SI_Woolf2021!$H$9:$H$93*EXP(-Fperm_SI_Woolf2021!$K$9:$K$93*$C86*IF(V$58=Fperm_SI_Woolf2021!$E$9:$E$93,1,EXP(LN((1.1*(Fperm_SI_Woolf2021!$E$9:$E$93-V$58)-63.1579*EXP(-0.19*Fperm_SI_Woolf2021!$E$9:$E$93)+63.1579*EXP(-0.19*V$58))/(Fperm_SI_Woolf2021!$E$9:$E$93-V$58))*(V$58-Fperm_SI_Woolf2021!$E$9:$E$93)/10))),Fperm_SI_Woolf2021!$D$9:$D$93))</f>
        <v>0.81233406393213892</v>
      </c>
      <c r="W86" s="51" cm="1">
        <f t="array" ref="W86">MIN(1,SLOPE(Fperm_SI_Woolf2021!$F$9:$F$93*EXP(-Fperm_SI_Woolf2021!$I$9:$I$93*$C86*IF(W$58=Fperm_SI_Woolf2021!$E$9:$E$93,1,EXP(LN((1.1*(Fperm_SI_Woolf2021!$E$9:$E$93-W$58)-63.1579*EXP(-0.19*Fperm_SI_Woolf2021!$E$9:$E$93)+63.1579*EXP(-0.19*W$58))/(Fperm_SI_Woolf2021!$E$9:$E$93-W$58))*(W$58-Fperm_SI_Woolf2021!$E$9:$E$93)/10))) + Fperm_SI_Woolf2021!$G$9:$G$93*EXP(-Fperm_SI_Woolf2021!$J$9:$J$93*$C86*IF(W$58=Fperm_SI_Woolf2021!$E$9:$E$93,1,EXP(LN((1.1*(Fperm_SI_Woolf2021!$E$9:$E$93-W$58)-63.1579*EXP(-0.19*Fperm_SI_Woolf2021!$E$9:$E$93)+63.1579*EXP(-0.19*W$58))/(Fperm_SI_Woolf2021!$E$9:$E$93-W$58))*(W$58-Fperm_SI_Woolf2021!$E$9:$E$93)/10))) + Fperm_SI_Woolf2021!$H$9:$H$93*EXP(-Fperm_SI_Woolf2021!$K$9:$K$93*$C86*IF(W$58=Fperm_SI_Woolf2021!$E$9:$E$93,1,EXP(LN((1.1*(Fperm_SI_Woolf2021!$E$9:$E$93-W$58)-63.1579*EXP(-0.19*Fperm_SI_Woolf2021!$E$9:$E$93)+63.1579*EXP(-0.19*W$58))/(Fperm_SI_Woolf2021!$E$9:$E$93-W$58))*(W$58-Fperm_SI_Woolf2021!$E$9:$E$93)/10))),Fperm_SI_Woolf2021!$D$9:$D$93)*W$57+INTERCEPT(Fperm_SI_Woolf2021!$F$9:$F$93*EXP(-Fperm_SI_Woolf2021!$I$9:$I$93*$C86*IF(W$58=Fperm_SI_Woolf2021!$E$9:$E$93,1,EXP(LN((1.1*(Fperm_SI_Woolf2021!$E$9:$E$93-W$58)-63.1579*EXP(-0.19*Fperm_SI_Woolf2021!$E$9:$E$93)+63.1579*EXP(-0.19*W$58))/(Fperm_SI_Woolf2021!$E$9:$E$93-W$58))*(W$58-Fperm_SI_Woolf2021!$E$9:$E$93)/10))) + Fperm_SI_Woolf2021!$G$9:$G$93*EXP(-Fperm_SI_Woolf2021!$J$9:$J$93*$C86*IF(W$58=Fperm_SI_Woolf2021!$E$9:$E$93,1,EXP(LN((1.1*(Fperm_SI_Woolf2021!$E$9:$E$93-W$58)-63.1579*EXP(-0.19*Fperm_SI_Woolf2021!$E$9:$E$93)+63.1579*EXP(-0.19*W$58))/(Fperm_SI_Woolf2021!$E$9:$E$93-W$58))*(W$58-Fperm_SI_Woolf2021!$E$9:$E$93)/10))) + Fperm_SI_Woolf2021!$H$9:$H$93*EXP(-Fperm_SI_Woolf2021!$K$9:$K$93*$C86*IF(W$58=Fperm_SI_Woolf2021!$E$9:$E$93,1,EXP(LN((1.1*(Fperm_SI_Woolf2021!$E$9:$E$93-W$58)-63.1579*EXP(-0.19*Fperm_SI_Woolf2021!$E$9:$E$93)+63.1579*EXP(-0.19*W$58))/(Fperm_SI_Woolf2021!$E$9:$E$93-W$58))*(W$58-Fperm_SI_Woolf2021!$E$9:$E$93)/10))),Fperm_SI_Woolf2021!$D$9:$D$93))</f>
        <v>0.77955573644806098</v>
      </c>
      <c r="X86" s="51" cm="1">
        <f t="array" ref="X86">MIN(1,SLOPE(Fperm_SI_Woolf2021!$F$9:$F$93*EXP(-Fperm_SI_Woolf2021!$I$9:$I$93*$C86*IF(X$58=Fperm_SI_Woolf2021!$E$9:$E$93,1,EXP(LN((1.1*(Fperm_SI_Woolf2021!$E$9:$E$93-X$58)-63.1579*EXP(-0.19*Fperm_SI_Woolf2021!$E$9:$E$93)+63.1579*EXP(-0.19*X$58))/(Fperm_SI_Woolf2021!$E$9:$E$93-X$58))*(X$58-Fperm_SI_Woolf2021!$E$9:$E$93)/10))) + Fperm_SI_Woolf2021!$G$9:$G$93*EXP(-Fperm_SI_Woolf2021!$J$9:$J$93*$C86*IF(X$58=Fperm_SI_Woolf2021!$E$9:$E$93,1,EXP(LN((1.1*(Fperm_SI_Woolf2021!$E$9:$E$93-X$58)-63.1579*EXP(-0.19*Fperm_SI_Woolf2021!$E$9:$E$93)+63.1579*EXP(-0.19*X$58))/(Fperm_SI_Woolf2021!$E$9:$E$93-X$58))*(X$58-Fperm_SI_Woolf2021!$E$9:$E$93)/10))) + Fperm_SI_Woolf2021!$H$9:$H$93*EXP(-Fperm_SI_Woolf2021!$K$9:$K$93*$C86*IF(X$58=Fperm_SI_Woolf2021!$E$9:$E$93,1,EXP(LN((1.1*(Fperm_SI_Woolf2021!$E$9:$E$93-X$58)-63.1579*EXP(-0.19*Fperm_SI_Woolf2021!$E$9:$E$93)+63.1579*EXP(-0.19*X$58))/(Fperm_SI_Woolf2021!$E$9:$E$93-X$58))*(X$58-Fperm_SI_Woolf2021!$E$9:$E$93)/10))),Fperm_SI_Woolf2021!$D$9:$D$93)*X$57+INTERCEPT(Fperm_SI_Woolf2021!$F$9:$F$93*EXP(-Fperm_SI_Woolf2021!$I$9:$I$93*$C86*IF(X$58=Fperm_SI_Woolf2021!$E$9:$E$93,1,EXP(LN((1.1*(Fperm_SI_Woolf2021!$E$9:$E$93-X$58)-63.1579*EXP(-0.19*Fperm_SI_Woolf2021!$E$9:$E$93)+63.1579*EXP(-0.19*X$58))/(Fperm_SI_Woolf2021!$E$9:$E$93-X$58))*(X$58-Fperm_SI_Woolf2021!$E$9:$E$93)/10))) + Fperm_SI_Woolf2021!$G$9:$G$93*EXP(-Fperm_SI_Woolf2021!$J$9:$J$93*$C86*IF(X$58=Fperm_SI_Woolf2021!$E$9:$E$93,1,EXP(LN((1.1*(Fperm_SI_Woolf2021!$E$9:$E$93-X$58)-63.1579*EXP(-0.19*Fperm_SI_Woolf2021!$E$9:$E$93)+63.1579*EXP(-0.19*X$58))/(Fperm_SI_Woolf2021!$E$9:$E$93-X$58))*(X$58-Fperm_SI_Woolf2021!$E$9:$E$93)/10))) + Fperm_SI_Woolf2021!$H$9:$H$93*EXP(-Fperm_SI_Woolf2021!$K$9:$K$93*$C86*IF(X$58=Fperm_SI_Woolf2021!$E$9:$E$93,1,EXP(LN((1.1*(Fperm_SI_Woolf2021!$E$9:$E$93-X$58)-63.1579*EXP(-0.19*Fperm_SI_Woolf2021!$E$9:$E$93)+63.1579*EXP(-0.19*X$58))/(Fperm_SI_Woolf2021!$E$9:$E$93-X$58))*(X$58-Fperm_SI_Woolf2021!$E$9:$E$93)/10))),Fperm_SI_Woolf2021!$D$9:$D$93))</f>
        <v>0.74677740896398315</v>
      </c>
      <c r="Y86" s="51" cm="1">
        <f t="array" ref="Y86">MIN(1,SLOPE(Fperm_SI_Woolf2021!$F$9:$F$93*EXP(-Fperm_SI_Woolf2021!$I$9:$I$93*$C86*IF(Y$58=Fperm_SI_Woolf2021!$E$9:$E$93,1,EXP(LN((1.1*(Fperm_SI_Woolf2021!$E$9:$E$93-Y$58)-63.1579*EXP(-0.19*Fperm_SI_Woolf2021!$E$9:$E$93)+63.1579*EXP(-0.19*Y$58))/(Fperm_SI_Woolf2021!$E$9:$E$93-Y$58))*(Y$58-Fperm_SI_Woolf2021!$E$9:$E$93)/10))) + Fperm_SI_Woolf2021!$G$9:$G$93*EXP(-Fperm_SI_Woolf2021!$J$9:$J$93*$C86*IF(Y$58=Fperm_SI_Woolf2021!$E$9:$E$93,1,EXP(LN((1.1*(Fperm_SI_Woolf2021!$E$9:$E$93-Y$58)-63.1579*EXP(-0.19*Fperm_SI_Woolf2021!$E$9:$E$93)+63.1579*EXP(-0.19*Y$58))/(Fperm_SI_Woolf2021!$E$9:$E$93-Y$58))*(Y$58-Fperm_SI_Woolf2021!$E$9:$E$93)/10))) + Fperm_SI_Woolf2021!$H$9:$H$93*EXP(-Fperm_SI_Woolf2021!$K$9:$K$93*$C86*IF(Y$58=Fperm_SI_Woolf2021!$E$9:$E$93,1,EXP(LN((1.1*(Fperm_SI_Woolf2021!$E$9:$E$93-Y$58)-63.1579*EXP(-0.19*Fperm_SI_Woolf2021!$E$9:$E$93)+63.1579*EXP(-0.19*Y$58))/(Fperm_SI_Woolf2021!$E$9:$E$93-Y$58))*(Y$58-Fperm_SI_Woolf2021!$E$9:$E$93)/10))),Fperm_SI_Woolf2021!$D$9:$D$93)*Y$57+INTERCEPT(Fperm_SI_Woolf2021!$F$9:$F$93*EXP(-Fperm_SI_Woolf2021!$I$9:$I$93*$C86*IF(Y$58=Fperm_SI_Woolf2021!$E$9:$E$93,1,EXP(LN((1.1*(Fperm_SI_Woolf2021!$E$9:$E$93-Y$58)-63.1579*EXP(-0.19*Fperm_SI_Woolf2021!$E$9:$E$93)+63.1579*EXP(-0.19*Y$58))/(Fperm_SI_Woolf2021!$E$9:$E$93-Y$58))*(Y$58-Fperm_SI_Woolf2021!$E$9:$E$93)/10))) + Fperm_SI_Woolf2021!$G$9:$G$93*EXP(-Fperm_SI_Woolf2021!$J$9:$J$93*$C86*IF(Y$58=Fperm_SI_Woolf2021!$E$9:$E$93,1,EXP(LN((1.1*(Fperm_SI_Woolf2021!$E$9:$E$93-Y$58)-63.1579*EXP(-0.19*Fperm_SI_Woolf2021!$E$9:$E$93)+63.1579*EXP(-0.19*Y$58))/(Fperm_SI_Woolf2021!$E$9:$E$93-Y$58))*(Y$58-Fperm_SI_Woolf2021!$E$9:$E$93)/10))) + Fperm_SI_Woolf2021!$H$9:$H$93*EXP(-Fperm_SI_Woolf2021!$K$9:$K$93*$C86*IF(Y$58=Fperm_SI_Woolf2021!$E$9:$E$93,1,EXP(LN((1.1*(Fperm_SI_Woolf2021!$E$9:$E$93-Y$58)-63.1579*EXP(-0.19*Fperm_SI_Woolf2021!$E$9:$E$93)+63.1579*EXP(-0.19*Y$58))/(Fperm_SI_Woolf2021!$E$9:$E$93-Y$58))*(Y$58-Fperm_SI_Woolf2021!$E$9:$E$93)/10))),Fperm_SI_Woolf2021!$D$9:$D$93))</f>
        <v>0.71399908147990521</v>
      </c>
      <c r="Z86" s="51" cm="1">
        <f t="array" ref="Z86">MIN(1,SLOPE(Fperm_SI_Woolf2021!$F$9:$F$93*EXP(-Fperm_SI_Woolf2021!$I$9:$I$93*$C86*IF(Z$58=Fperm_SI_Woolf2021!$E$9:$E$93,1,EXP(LN((1.1*(Fperm_SI_Woolf2021!$E$9:$E$93-Z$58)-63.1579*EXP(-0.19*Fperm_SI_Woolf2021!$E$9:$E$93)+63.1579*EXP(-0.19*Z$58))/(Fperm_SI_Woolf2021!$E$9:$E$93-Z$58))*(Z$58-Fperm_SI_Woolf2021!$E$9:$E$93)/10))) + Fperm_SI_Woolf2021!$G$9:$G$93*EXP(-Fperm_SI_Woolf2021!$J$9:$J$93*$C86*IF(Z$58=Fperm_SI_Woolf2021!$E$9:$E$93,1,EXP(LN((1.1*(Fperm_SI_Woolf2021!$E$9:$E$93-Z$58)-63.1579*EXP(-0.19*Fperm_SI_Woolf2021!$E$9:$E$93)+63.1579*EXP(-0.19*Z$58))/(Fperm_SI_Woolf2021!$E$9:$E$93-Z$58))*(Z$58-Fperm_SI_Woolf2021!$E$9:$E$93)/10))) + Fperm_SI_Woolf2021!$H$9:$H$93*EXP(-Fperm_SI_Woolf2021!$K$9:$K$93*$C86*IF(Z$58=Fperm_SI_Woolf2021!$E$9:$E$93,1,EXP(LN((1.1*(Fperm_SI_Woolf2021!$E$9:$E$93-Z$58)-63.1579*EXP(-0.19*Fperm_SI_Woolf2021!$E$9:$E$93)+63.1579*EXP(-0.19*Z$58))/(Fperm_SI_Woolf2021!$E$9:$E$93-Z$58))*(Z$58-Fperm_SI_Woolf2021!$E$9:$E$93)/10))),Fperm_SI_Woolf2021!$D$9:$D$93)*Z$57+INTERCEPT(Fperm_SI_Woolf2021!$F$9:$F$93*EXP(-Fperm_SI_Woolf2021!$I$9:$I$93*$C86*IF(Z$58=Fperm_SI_Woolf2021!$E$9:$E$93,1,EXP(LN((1.1*(Fperm_SI_Woolf2021!$E$9:$E$93-Z$58)-63.1579*EXP(-0.19*Fperm_SI_Woolf2021!$E$9:$E$93)+63.1579*EXP(-0.19*Z$58))/(Fperm_SI_Woolf2021!$E$9:$E$93-Z$58))*(Z$58-Fperm_SI_Woolf2021!$E$9:$E$93)/10))) + Fperm_SI_Woolf2021!$G$9:$G$93*EXP(-Fperm_SI_Woolf2021!$J$9:$J$93*$C86*IF(Z$58=Fperm_SI_Woolf2021!$E$9:$E$93,1,EXP(LN((1.1*(Fperm_SI_Woolf2021!$E$9:$E$93-Z$58)-63.1579*EXP(-0.19*Fperm_SI_Woolf2021!$E$9:$E$93)+63.1579*EXP(-0.19*Z$58))/(Fperm_SI_Woolf2021!$E$9:$E$93-Z$58))*(Z$58-Fperm_SI_Woolf2021!$E$9:$E$93)/10))) + Fperm_SI_Woolf2021!$H$9:$H$93*EXP(-Fperm_SI_Woolf2021!$K$9:$K$93*$C86*IF(Z$58=Fperm_SI_Woolf2021!$E$9:$E$93,1,EXP(LN((1.1*(Fperm_SI_Woolf2021!$E$9:$E$93-Z$58)-63.1579*EXP(-0.19*Fperm_SI_Woolf2021!$E$9:$E$93)+63.1579*EXP(-0.19*Z$58))/(Fperm_SI_Woolf2021!$E$9:$E$93-Z$58))*(Z$58-Fperm_SI_Woolf2021!$E$9:$E$93)/10))),Fperm_SI_Woolf2021!$D$9:$D$93))</f>
        <v>0.68122075399582727</v>
      </c>
      <c r="AA86" s="51" cm="1">
        <f t="array" ref="AA86">MIN(1,SLOPE(Fperm_SI_Woolf2021!$F$9:$F$93*EXP(-Fperm_SI_Woolf2021!$I$9:$I$93*$C86*IF(AA$58=Fperm_SI_Woolf2021!$E$9:$E$93,1,EXP(LN((1.1*(Fperm_SI_Woolf2021!$E$9:$E$93-AA$58)-63.1579*EXP(-0.19*Fperm_SI_Woolf2021!$E$9:$E$93)+63.1579*EXP(-0.19*AA$58))/(Fperm_SI_Woolf2021!$E$9:$E$93-AA$58))*(AA$58-Fperm_SI_Woolf2021!$E$9:$E$93)/10))) + Fperm_SI_Woolf2021!$G$9:$G$93*EXP(-Fperm_SI_Woolf2021!$J$9:$J$93*$C86*IF(AA$58=Fperm_SI_Woolf2021!$E$9:$E$93,1,EXP(LN((1.1*(Fperm_SI_Woolf2021!$E$9:$E$93-AA$58)-63.1579*EXP(-0.19*Fperm_SI_Woolf2021!$E$9:$E$93)+63.1579*EXP(-0.19*AA$58))/(Fperm_SI_Woolf2021!$E$9:$E$93-AA$58))*(AA$58-Fperm_SI_Woolf2021!$E$9:$E$93)/10))) + Fperm_SI_Woolf2021!$H$9:$H$93*EXP(-Fperm_SI_Woolf2021!$K$9:$K$93*$C86*IF(AA$58=Fperm_SI_Woolf2021!$E$9:$E$93,1,EXP(LN((1.1*(Fperm_SI_Woolf2021!$E$9:$E$93-AA$58)-63.1579*EXP(-0.19*Fperm_SI_Woolf2021!$E$9:$E$93)+63.1579*EXP(-0.19*AA$58))/(Fperm_SI_Woolf2021!$E$9:$E$93-AA$58))*(AA$58-Fperm_SI_Woolf2021!$E$9:$E$93)/10))),Fperm_SI_Woolf2021!$D$9:$D$93)*AA$57+INTERCEPT(Fperm_SI_Woolf2021!$F$9:$F$93*EXP(-Fperm_SI_Woolf2021!$I$9:$I$93*$C86*IF(AA$58=Fperm_SI_Woolf2021!$E$9:$E$93,1,EXP(LN((1.1*(Fperm_SI_Woolf2021!$E$9:$E$93-AA$58)-63.1579*EXP(-0.19*Fperm_SI_Woolf2021!$E$9:$E$93)+63.1579*EXP(-0.19*AA$58))/(Fperm_SI_Woolf2021!$E$9:$E$93-AA$58))*(AA$58-Fperm_SI_Woolf2021!$E$9:$E$93)/10))) + Fperm_SI_Woolf2021!$G$9:$G$93*EXP(-Fperm_SI_Woolf2021!$J$9:$J$93*$C86*IF(AA$58=Fperm_SI_Woolf2021!$E$9:$E$93,1,EXP(LN((1.1*(Fperm_SI_Woolf2021!$E$9:$E$93-AA$58)-63.1579*EXP(-0.19*Fperm_SI_Woolf2021!$E$9:$E$93)+63.1579*EXP(-0.19*AA$58))/(Fperm_SI_Woolf2021!$E$9:$E$93-AA$58))*(AA$58-Fperm_SI_Woolf2021!$E$9:$E$93)/10))) + Fperm_SI_Woolf2021!$H$9:$H$93*EXP(-Fperm_SI_Woolf2021!$K$9:$K$93*$C86*IF(AA$58=Fperm_SI_Woolf2021!$E$9:$E$93,1,EXP(LN((1.1*(Fperm_SI_Woolf2021!$E$9:$E$93-AA$58)-63.1579*EXP(-0.19*Fperm_SI_Woolf2021!$E$9:$E$93)+63.1579*EXP(-0.19*AA$58))/(Fperm_SI_Woolf2021!$E$9:$E$93-AA$58))*(AA$58-Fperm_SI_Woolf2021!$E$9:$E$93)/10))),Fperm_SI_Woolf2021!$D$9:$D$93))</f>
        <v>0.64844242651174944</v>
      </c>
      <c r="AB86" s="51" cm="1">
        <f t="array" ref="AB86">MIN(1,SLOPE(Fperm_SI_Woolf2021!$F$9:$F$93*EXP(-Fperm_SI_Woolf2021!$I$9:$I$93*$C86*IF(AB$58=Fperm_SI_Woolf2021!$E$9:$E$93,1,EXP(LN((1.1*(Fperm_SI_Woolf2021!$E$9:$E$93-AB$58)-63.1579*EXP(-0.19*Fperm_SI_Woolf2021!$E$9:$E$93)+63.1579*EXP(-0.19*AB$58))/(Fperm_SI_Woolf2021!$E$9:$E$93-AB$58))*(AB$58-Fperm_SI_Woolf2021!$E$9:$E$93)/10))) + Fperm_SI_Woolf2021!$G$9:$G$93*EXP(-Fperm_SI_Woolf2021!$J$9:$J$93*$C86*IF(AB$58=Fperm_SI_Woolf2021!$E$9:$E$93,1,EXP(LN((1.1*(Fperm_SI_Woolf2021!$E$9:$E$93-AB$58)-63.1579*EXP(-0.19*Fperm_SI_Woolf2021!$E$9:$E$93)+63.1579*EXP(-0.19*AB$58))/(Fperm_SI_Woolf2021!$E$9:$E$93-AB$58))*(AB$58-Fperm_SI_Woolf2021!$E$9:$E$93)/10))) + Fperm_SI_Woolf2021!$H$9:$H$93*EXP(-Fperm_SI_Woolf2021!$K$9:$K$93*$C86*IF(AB$58=Fperm_SI_Woolf2021!$E$9:$E$93,1,EXP(LN((1.1*(Fperm_SI_Woolf2021!$E$9:$E$93-AB$58)-63.1579*EXP(-0.19*Fperm_SI_Woolf2021!$E$9:$E$93)+63.1579*EXP(-0.19*AB$58))/(Fperm_SI_Woolf2021!$E$9:$E$93-AB$58))*(AB$58-Fperm_SI_Woolf2021!$E$9:$E$93)/10))),Fperm_SI_Woolf2021!$D$9:$D$93)*AB$57+INTERCEPT(Fperm_SI_Woolf2021!$F$9:$F$93*EXP(-Fperm_SI_Woolf2021!$I$9:$I$93*$C86*IF(AB$58=Fperm_SI_Woolf2021!$E$9:$E$93,1,EXP(LN((1.1*(Fperm_SI_Woolf2021!$E$9:$E$93-AB$58)-63.1579*EXP(-0.19*Fperm_SI_Woolf2021!$E$9:$E$93)+63.1579*EXP(-0.19*AB$58))/(Fperm_SI_Woolf2021!$E$9:$E$93-AB$58))*(AB$58-Fperm_SI_Woolf2021!$E$9:$E$93)/10))) + Fperm_SI_Woolf2021!$G$9:$G$93*EXP(-Fperm_SI_Woolf2021!$J$9:$J$93*$C86*IF(AB$58=Fperm_SI_Woolf2021!$E$9:$E$93,1,EXP(LN((1.1*(Fperm_SI_Woolf2021!$E$9:$E$93-AB$58)-63.1579*EXP(-0.19*Fperm_SI_Woolf2021!$E$9:$E$93)+63.1579*EXP(-0.19*AB$58))/(Fperm_SI_Woolf2021!$E$9:$E$93-AB$58))*(AB$58-Fperm_SI_Woolf2021!$E$9:$E$93)/10))) + Fperm_SI_Woolf2021!$H$9:$H$93*EXP(-Fperm_SI_Woolf2021!$K$9:$K$93*$C86*IF(AB$58=Fperm_SI_Woolf2021!$E$9:$E$93,1,EXP(LN((1.1*(Fperm_SI_Woolf2021!$E$9:$E$93-AB$58)-63.1579*EXP(-0.19*Fperm_SI_Woolf2021!$E$9:$E$93)+63.1579*EXP(-0.19*AB$58))/(Fperm_SI_Woolf2021!$E$9:$E$93-AB$58))*(AB$58-Fperm_SI_Woolf2021!$E$9:$E$93)/10))),Fperm_SI_Woolf2021!$D$9:$D$93))</f>
        <v>0.61566409902767161</v>
      </c>
      <c r="AC86" s="51" cm="1">
        <f t="array" ref="AC86">MIN(1,SLOPE(Fperm_SI_Woolf2021!$F$9:$F$93*EXP(-Fperm_SI_Woolf2021!$I$9:$I$93*$C86*IF(AC$58=Fperm_SI_Woolf2021!$E$9:$E$93,1,EXP(LN((1.1*(Fperm_SI_Woolf2021!$E$9:$E$93-AC$58)-63.1579*EXP(-0.19*Fperm_SI_Woolf2021!$E$9:$E$93)+63.1579*EXP(-0.19*AC$58))/(Fperm_SI_Woolf2021!$E$9:$E$93-AC$58))*(AC$58-Fperm_SI_Woolf2021!$E$9:$E$93)/10))) + Fperm_SI_Woolf2021!$G$9:$G$93*EXP(-Fperm_SI_Woolf2021!$J$9:$J$93*$C86*IF(AC$58=Fperm_SI_Woolf2021!$E$9:$E$93,1,EXP(LN((1.1*(Fperm_SI_Woolf2021!$E$9:$E$93-AC$58)-63.1579*EXP(-0.19*Fperm_SI_Woolf2021!$E$9:$E$93)+63.1579*EXP(-0.19*AC$58))/(Fperm_SI_Woolf2021!$E$9:$E$93-AC$58))*(AC$58-Fperm_SI_Woolf2021!$E$9:$E$93)/10))) + Fperm_SI_Woolf2021!$H$9:$H$93*EXP(-Fperm_SI_Woolf2021!$K$9:$K$93*$C86*IF(AC$58=Fperm_SI_Woolf2021!$E$9:$E$93,1,EXP(LN((1.1*(Fperm_SI_Woolf2021!$E$9:$E$93-AC$58)-63.1579*EXP(-0.19*Fperm_SI_Woolf2021!$E$9:$E$93)+63.1579*EXP(-0.19*AC$58))/(Fperm_SI_Woolf2021!$E$9:$E$93-AC$58))*(AC$58-Fperm_SI_Woolf2021!$E$9:$E$93)/10))),Fperm_SI_Woolf2021!$D$9:$D$93)*AC$57+INTERCEPT(Fperm_SI_Woolf2021!$F$9:$F$93*EXP(-Fperm_SI_Woolf2021!$I$9:$I$93*$C86*IF(AC$58=Fperm_SI_Woolf2021!$E$9:$E$93,1,EXP(LN((1.1*(Fperm_SI_Woolf2021!$E$9:$E$93-AC$58)-63.1579*EXP(-0.19*Fperm_SI_Woolf2021!$E$9:$E$93)+63.1579*EXP(-0.19*AC$58))/(Fperm_SI_Woolf2021!$E$9:$E$93-AC$58))*(AC$58-Fperm_SI_Woolf2021!$E$9:$E$93)/10))) + Fperm_SI_Woolf2021!$G$9:$G$93*EXP(-Fperm_SI_Woolf2021!$J$9:$J$93*$C86*IF(AC$58=Fperm_SI_Woolf2021!$E$9:$E$93,1,EXP(LN((1.1*(Fperm_SI_Woolf2021!$E$9:$E$93-AC$58)-63.1579*EXP(-0.19*Fperm_SI_Woolf2021!$E$9:$E$93)+63.1579*EXP(-0.19*AC$58))/(Fperm_SI_Woolf2021!$E$9:$E$93-AC$58))*(AC$58-Fperm_SI_Woolf2021!$E$9:$E$93)/10))) + Fperm_SI_Woolf2021!$H$9:$H$93*EXP(-Fperm_SI_Woolf2021!$K$9:$K$93*$C86*IF(AC$58=Fperm_SI_Woolf2021!$E$9:$E$93,1,EXP(LN((1.1*(Fperm_SI_Woolf2021!$E$9:$E$93-AC$58)-63.1579*EXP(-0.19*Fperm_SI_Woolf2021!$E$9:$E$93)+63.1579*EXP(-0.19*AC$58))/(Fperm_SI_Woolf2021!$E$9:$E$93-AC$58))*(AC$58-Fperm_SI_Woolf2021!$E$9:$E$93)/10))),Fperm_SI_Woolf2021!$D$9:$D$93))</f>
        <v>0.58288577154359356</v>
      </c>
      <c r="AD86" s="51" cm="1">
        <f t="array" ref="AD86">MIN(1,SLOPE(Fperm_SI_Woolf2021!$F$9:$F$93*EXP(-Fperm_SI_Woolf2021!$I$9:$I$93*$C86*IF(AD$58=Fperm_SI_Woolf2021!$E$9:$E$93,1,EXP(LN((1.1*(Fperm_SI_Woolf2021!$E$9:$E$93-AD$58)-63.1579*EXP(-0.19*Fperm_SI_Woolf2021!$E$9:$E$93)+63.1579*EXP(-0.19*AD$58))/(Fperm_SI_Woolf2021!$E$9:$E$93-AD$58))*(AD$58-Fperm_SI_Woolf2021!$E$9:$E$93)/10))) + Fperm_SI_Woolf2021!$G$9:$G$93*EXP(-Fperm_SI_Woolf2021!$J$9:$J$93*$C86*IF(AD$58=Fperm_SI_Woolf2021!$E$9:$E$93,1,EXP(LN((1.1*(Fperm_SI_Woolf2021!$E$9:$E$93-AD$58)-63.1579*EXP(-0.19*Fperm_SI_Woolf2021!$E$9:$E$93)+63.1579*EXP(-0.19*AD$58))/(Fperm_SI_Woolf2021!$E$9:$E$93-AD$58))*(AD$58-Fperm_SI_Woolf2021!$E$9:$E$93)/10))) + Fperm_SI_Woolf2021!$H$9:$H$93*EXP(-Fperm_SI_Woolf2021!$K$9:$K$93*$C86*IF(AD$58=Fperm_SI_Woolf2021!$E$9:$E$93,1,EXP(LN((1.1*(Fperm_SI_Woolf2021!$E$9:$E$93-AD$58)-63.1579*EXP(-0.19*Fperm_SI_Woolf2021!$E$9:$E$93)+63.1579*EXP(-0.19*AD$58))/(Fperm_SI_Woolf2021!$E$9:$E$93-AD$58))*(AD$58-Fperm_SI_Woolf2021!$E$9:$E$93)/10))),Fperm_SI_Woolf2021!$D$9:$D$93)*AD$57+INTERCEPT(Fperm_SI_Woolf2021!$F$9:$F$93*EXP(-Fperm_SI_Woolf2021!$I$9:$I$93*$C86*IF(AD$58=Fperm_SI_Woolf2021!$E$9:$E$93,1,EXP(LN((1.1*(Fperm_SI_Woolf2021!$E$9:$E$93-AD$58)-63.1579*EXP(-0.19*Fperm_SI_Woolf2021!$E$9:$E$93)+63.1579*EXP(-0.19*AD$58))/(Fperm_SI_Woolf2021!$E$9:$E$93-AD$58))*(AD$58-Fperm_SI_Woolf2021!$E$9:$E$93)/10))) + Fperm_SI_Woolf2021!$G$9:$G$93*EXP(-Fperm_SI_Woolf2021!$J$9:$J$93*$C86*IF(AD$58=Fperm_SI_Woolf2021!$E$9:$E$93,1,EXP(LN((1.1*(Fperm_SI_Woolf2021!$E$9:$E$93-AD$58)-63.1579*EXP(-0.19*Fperm_SI_Woolf2021!$E$9:$E$93)+63.1579*EXP(-0.19*AD$58))/(Fperm_SI_Woolf2021!$E$9:$E$93-AD$58))*(AD$58-Fperm_SI_Woolf2021!$E$9:$E$93)/10))) + Fperm_SI_Woolf2021!$H$9:$H$93*EXP(-Fperm_SI_Woolf2021!$K$9:$K$93*$C86*IF(AD$58=Fperm_SI_Woolf2021!$E$9:$E$93,1,EXP(LN((1.1*(Fperm_SI_Woolf2021!$E$9:$E$93-AD$58)-63.1579*EXP(-0.19*Fperm_SI_Woolf2021!$E$9:$E$93)+63.1579*EXP(-0.19*AD$58))/(Fperm_SI_Woolf2021!$E$9:$E$93-AD$58))*(AD$58-Fperm_SI_Woolf2021!$E$9:$E$93)/10))),Fperm_SI_Woolf2021!$D$9:$D$93))</f>
        <v>0.55010744405951573</v>
      </c>
      <c r="AE86" s="51" cm="1">
        <f t="array" ref="AE86">MIN(1,SLOPE(Fperm_SI_Woolf2021!$F$9:$F$93*EXP(-Fperm_SI_Woolf2021!$I$9:$I$93*$C86*IF(AE$58=Fperm_SI_Woolf2021!$E$9:$E$93,1,EXP(LN((1.1*(Fperm_SI_Woolf2021!$E$9:$E$93-AE$58)-63.1579*EXP(-0.19*Fperm_SI_Woolf2021!$E$9:$E$93)+63.1579*EXP(-0.19*AE$58))/(Fperm_SI_Woolf2021!$E$9:$E$93-AE$58))*(AE$58-Fperm_SI_Woolf2021!$E$9:$E$93)/10))) + Fperm_SI_Woolf2021!$G$9:$G$93*EXP(-Fperm_SI_Woolf2021!$J$9:$J$93*$C86*IF(AE$58=Fperm_SI_Woolf2021!$E$9:$E$93,1,EXP(LN((1.1*(Fperm_SI_Woolf2021!$E$9:$E$93-AE$58)-63.1579*EXP(-0.19*Fperm_SI_Woolf2021!$E$9:$E$93)+63.1579*EXP(-0.19*AE$58))/(Fperm_SI_Woolf2021!$E$9:$E$93-AE$58))*(AE$58-Fperm_SI_Woolf2021!$E$9:$E$93)/10))) + Fperm_SI_Woolf2021!$H$9:$H$93*EXP(-Fperm_SI_Woolf2021!$K$9:$K$93*$C86*IF(AE$58=Fperm_SI_Woolf2021!$E$9:$E$93,1,EXP(LN((1.1*(Fperm_SI_Woolf2021!$E$9:$E$93-AE$58)-63.1579*EXP(-0.19*Fperm_SI_Woolf2021!$E$9:$E$93)+63.1579*EXP(-0.19*AE$58))/(Fperm_SI_Woolf2021!$E$9:$E$93-AE$58))*(AE$58-Fperm_SI_Woolf2021!$E$9:$E$93)/10))),Fperm_SI_Woolf2021!$D$9:$D$93)*AE$57+INTERCEPT(Fperm_SI_Woolf2021!$F$9:$F$93*EXP(-Fperm_SI_Woolf2021!$I$9:$I$93*$C86*IF(AE$58=Fperm_SI_Woolf2021!$E$9:$E$93,1,EXP(LN((1.1*(Fperm_SI_Woolf2021!$E$9:$E$93-AE$58)-63.1579*EXP(-0.19*Fperm_SI_Woolf2021!$E$9:$E$93)+63.1579*EXP(-0.19*AE$58))/(Fperm_SI_Woolf2021!$E$9:$E$93-AE$58))*(AE$58-Fperm_SI_Woolf2021!$E$9:$E$93)/10))) + Fperm_SI_Woolf2021!$G$9:$G$93*EXP(-Fperm_SI_Woolf2021!$J$9:$J$93*$C86*IF(AE$58=Fperm_SI_Woolf2021!$E$9:$E$93,1,EXP(LN((1.1*(Fperm_SI_Woolf2021!$E$9:$E$93-AE$58)-63.1579*EXP(-0.19*Fperm_SI_Woolf2021!$E$9:$E$93)+63.1579*EXP(-0.19*AE$58))/(Fperm_SI_Woolf2021!$E$9:$E$93-AE$58))*(AE$58-Fperm_SI_Woolf2021!$E$9:$E$93)/10))) + Fperm_SI_Woolf2021!$H$9:$H$93*EXP(-Fperm_SI_Woolf2021!$K$9:$K$93*$C86*IF(AE$58=Fperm_SI_Woolf2021!$E$9:$E$93,1,EXP(LN((1.1*(Fperm_SI_Woolf2021!$E$9:$E$93-AE$58)-63.1579*EXP(-0.19*Fperm_SI_Woolf2021!$E$9:$E$93)+63.1579*EXP(-0.19*AE$58))/(Fperm_SI_Woolf2021!$E$9:$E$93-AE$58))*(AE$58-Fperm_SI_Woolf2021!$E$9:$E$93)/10))),Fperm_SI_Woolf2021!$D$9:$D$93))</f>
        <v>0.51732911657543779</v>
      </c>
      <c r="AF86" s="51" cm="1">
        <f t="array" ref="AF86">MIN(1,SLOPE(Fperm_SI_Woolf2021!$F$9:$F$93*EXP(-Fperm_SI_Woolf2021!$I$9:$I$93*$C86*IF(AF$58=Fperm_SI_Woolf2021!$E$9:$E$93,1,EXP(LN((1.1*(Fperm_SI_Woolf2021!$E$9:$E$93-AF$58)-63.1579*EXP(-0.19*Fperm_SI_Woolf2021!$E$9:$E$93)+63.1579*EXP(-0.19*AF$58))/(Fperm_SI_Woolf2021!$E$9:$E$93-AF$58))*(AF$58-Fperm_SI_Woolf2021!$E$9:$E$93)/10))) + Fperm_SI_Woolf2021!$G$9:$G$93*EXP(-Fperm_SI_Woolf2021!$J$9:$J$93*$C86*IF(AF$58=Fperm_SI_Woolf2021!$E$9:$E$93,1,EXP(LN((1.1*(Fperm_SI_Woolf2021!$E$9:$E$93-AF$58)-63.1579*EXP(-0.19*Fperm_SI_Woolf2021!$E$9:$E$93)+63.1579*EXP(-0.19*AF$58))/(Fperm_SI_Woolf2021!$E$9:$E$93-AF$58))*(AF$58-Fperm_SI_Woolf2021!$E$9:$E$93)/10))) + Fperm_SI_Woolf2021!$H$9:$H$93*EXP(-Fperm_SI_Woolf2021!$K$9:$K$93*$C86*IF(AF$58=Fperm_SI_Woolf2021!$E$9:$E$93,1,EXP(LN((1.1*(Fperm_SI_Woolf2021!$E$9:$E$93-AF$58)-63.1579*EXP(-0.19*Fperm_SI_Woolf2021!$E$9:$E$93)+63.1579*EXP(-0.19*AF$58))/(Fperm_SI_Woolf2021!$E$9:$E$93-AF$58))*(AF$58-Fperm_SI_Woolf2021!$E$9:$E$93)/10))),Fperm_SI_Woolf2021!$D$9:$D$93)*AF$57+INTERCEPT(Fperm_SI_Woolf2021!$F$9:$F$93*EXP(-Fperm_SI_Woolf2021!$I$9:$I$93*$C86*IF(AF$58=Fperm_SI_Woolf2021!$E$9:$E$93,1,EXP(LN((1.1*(Fperm_SI_Woolf2021!$E$9:$E$93-AF$58)-63.1579*EXP(-0.19*Fperm_SI_Woolf2021!$E$9:$E$93)+63.1579*EXP(-0.19*AF$58))/(Fperm_SI_Woolf2021!$E$9:$E$93-AF$58))*(AF$58-Fperm_SI_Woolf2021!$E$9:$E$93)/10))) + Fperm_SI_Woolf2021!$G$9:$G$93*EXP(-Fperm_SI_Woolf2021!$J$9:$J$93*$C86*IF(AF$58=Fperm_SI_Woolf2021!$E$9:$E$93,1,EXP(LN((1.1*(Fperm_SI_Woolf2021!$E$9:$E$93-AF$58)-63.1579*EXP(-0.19*Fperm_SI_Woolf2021!$E$9:$E$93)+63.1579*EXP(-0.19*AF$58))/(Fperm_SI_Woolf2021!$E$9:$E$93-AF$58))*(AF$58-Fperm_SI_Woolf2021!$E$9:$E$93)/10))) + Fperm_SI_Woolf2021!$H$9:$H$93*EXP(-Fperm_SI_Woolf2021!$K$9:$K$93*$C86*IF(AF$58=Fperm_SI_Woolf2021!$E$9:$E$93,1,EXP(LN((1.1*(Fperm_SI_Woolf2021!$E$9:$E$93-AF$58)-63.1579*EXP(-0.19*Fperm_SI_Woolf2021!$E$9:$E$93)+63.1579*EXP(-0.19*AF$58))/(Fperm_SI_Woolf2021!$E$9:$E$93-AF$58))*(AF$58-Fperm_SI_Woolf2021!$E$9:$E$93)/10))),Fperm_SI_Woolf2021!$D$9:$D$93))</f>
        <v>0.48455078909135985</v>
      </c>
      <c r="AG86" s="51" cm="1">
        <f t="array" ref="AG86">MIN(1,SLOPE(Fperm_SI_Woolf2021!$F$9:$F$93*EXP(-Fperm_SI_Woolf2021!$I$9:$I$93*$C86*IF(AG$58=Fperm_SI_Woolf2021!$E$9:$E$93,1,EXP(LN((1.1*(Fperm_SI_Woolf2021!$E$9:$E$93-AG$58)-63.1579*EXP(-0.19*Fperm_SI_Woolf2021!$E$9:$E$93)+63.1579*EXP(-0.19*AG$58))/(Fperm_SI_Woolf2021!$E$9:$E$93-AG$58))*(AG$58-Fperm_SI_Woolf2021!$E$9:$E$93)/10))) + Fperm_SI_Woolf2021!$G$9:$G$93*EXP(-Fperm_SI_Woolf2021!$J$9:$J$93*$C86*IF(AG$58=Fperm_SI_Woolf2021!$E$9:$E$93,1,EXP(LN((1.1*(Fperm_SI_Woolf2021!$E$9:$E$93-AG$58)-63.1579*EXP(-0.19*Fperm_SI_Woolf2021!$E$9:$E$93)+63.1579*EXP(-0.19*AG$58))/(Fperm_SI_Woolf2021!$E$9:$E$93-AG$58))*(AG$58-Fperm_SI_Woolf2021!$E$9:$E$93)/10))) + Fperm_SI_Woolf2021!$H$9:$H$93*EXP(-Fperm_SI_Woolf2021!$K$9:$K$93*$C86*IF(AG$58=Fperm_SI_Woolf2021!$E$9:$E$93,1,EXP(LN((1.1*(Fperm_SI_Woolf2021!$E$9:$E$93-AG$58)-63.1579*EXP(-0.19*Fperm_SI_Woolf2021!$E$9:$E$93)+63.1579*EXP(-0.19*AG$58))/(Fperm_SI_Woolf2021!$E$9:$E$93-AG$58))*(AG$58-Fperm_SI_Woolf2021!$E$9:$E$93)/10))),Fperm_SI_Woolf2021!$D$9:$D$93)*AG$57+INTERCEPT(Fperm_SI_Woolf2021!$F$9:$F$93*EXP(-Fperm_SI_Woolf2021!$I$9:$I$93*$C86*IF(AG$58=Fperm_SI_Woolf2021!$E$9:$E$93,1,EXP(LN((1.1*(Fperm_SI_Woolf2021!$E$9:$E$93-AG$58)-63.1579*EXP(-0.19*Fperm_SI_Woolf2021!$E$9:$E$93)+63.1579*EXP(-0.19*AG$58))/(Fperm_SI_Woolf2021!$E$9:$E$93-AG$58))*(AG$58-Fperm_SI_Woolf2021!$E$9:$E$93)/10))) + Fperm_SI_Woolf2021!$G$9:$G$93*EXP(-Fperm_SI_Woolf2021!$J$9:$J$93*$C86*IF(AG$58=Fperm_SI_Woolf2021!$E$9:$E$93,1,EXP(LN((1.1*(Fperm_SI_Woolf2021!$E$9:$E$93-AG$58)-63.1579*EXP(-0.19*Fperm_SI_Woolf2021!$E$9:$E$93)+63.1579*EXP(-0.19*AG$58))/(Fperm_SI_Woolf2021!$E$9:$E$93-AG$58))*(AG$58-Fperm_SI_Woolf2021!$E$9:$E$93)/10))) + Fperm_SI_Woolf2021!$H$9:$H$93*EXP(-Fperm_SI_Woolf2021!$K$9:$K$93*$C86*IF(AG$58=Fperm_SI_Woolf2021!$E$9:$E$93,1,EXP(LN((1.1*(Fperm_SI_Woolf2021!$E$9:$E$93-AG$58)-63.1579*EXP(-0.19*Fperm_SI_Woolf2021!$E$9:$E$93)+63.1579*EXP(-0.19*AG$58))/(Fperm_SI_Woolf2021!$E$9:$E$93-AG$58))*(AG$58-Fperm_SI_Woolf2021!$E$9:$E$93)/10))),Fperm_SI_Woolf2021!$D$9:$D$93))</f>
        <v>0.45177246160728191</v>
      </c>
      <c r="AH86" s="51" cm="1">
        <f t="array" ref="AH86">MIN(1,SLOPE(Fperm_SI_Woolf2021!$F$9:$F$93*EXP(-Fperm_SI_Woolf2021!$I$9:$I$93*$C86*IF(AH$58=Fperm_SI_Woolf2021!$E$9:$E$93,1,EXP(LN((1.1*(Fperm_SI_Woolf2021!$E$9:$E$93-AH$58)-63.1579*EXP(-0.19*Fperm_SI_Woolf2021!$E$9:$E$93)+63.1579*EXP(-0.19*AH$58))/(Fperm_SI_Woolf2021!$E$9:$E$93-AH$58))*(AH$58-Fperm_SI_Woolf2021!$E$9:$E$93)/10))) + Fperm_SI_Woolf2021!$G$9:$G$93*EXP(-Fperm_SI_Woolf2021!$J$9:$J$93*$C86*IF(AH$58=Fperm_SI_Woolf2021!$E$9:$E$93,1,EXP(LN((1.1*(Fperm_SI_Woolf2021!$E$9:$E$93-AH$58)-63.1579*EXP(-0.19*Fperm_SI_Woolf2021!$E$9:$E$93)+63.1579*EXP(-0.19*AH$58))/(Fperm_SI_Woolf2021!$E$9:$E$93-AH$58))*(AH$58-Fperm_SI_Woolf2021!$E$9:$E$93)/10))) + Fperm_SI_Woolf2021!$H$9:$H$93*EXP(-Fperm_SI_Woolf2021!$K$9:$K$93*$C86*IF(AH$58=Fperm_SI_Woolf2021!$E$9:$E$93,1,EXP(LN((1.1*(Fperm_SI_Woolf2021!$E$9:$E$93-AH$58)-63.1579*EXP(-0.19*Fperm_SI_Woolf2021!$E$9:$E$93)+63.1579*EXP(-0.19*AH$58))/(Fperm_SI_Woolf2021!$E$9:$E$93-AH$58))*(AH$58-Fperm_SI_Woolf2021!$E$9:$E$93)/10))),Fperm_SI_Woolf2021!$D$9:$D$93)*AH$57+INTERCEPT(Fperm_SI_Woolf2021!$F$9:$F$93*EXP(-Fperm_SI_Woolf2021!$I$9:$I$93*$C86*IF(AH$58=Fperm_SI_Woolf2021!$E$9:$E$93,1,EXP(LN((1.1*(Fperm_SI_Woolf2021!$E$9:$E$93-AH$58)-63.1579*EXP(-0.19*Fperm_SI_Woolf2021!$E$9:$E$93)+63.1579*EXP(-0.19*AH$58))/(Fperm_SI_Woolf2021!$E$9:$E$93-AH$58))*(AH$58-Fperm_SI_Woolf2021!$E$9:$E$93)/10))) + Fperm_SI_Woolf2021!$G$9:$G$93*EXP(-Fperm_SI_Woolf2021!$J$9:$J$93*$C86*IF(AH$58=Fperm_SI_Woolf2021!$E$9:$E$93,1,EXP(LN((1.1*(Fperm_SI_Woolf2021!$E$9:$E$93-AH$58)-63.1579*EXP(-0.19*Fperm_SI_Woolf2021!$E$9:$E$93)+63.1579*EXP(-0.19*AH$58))/(Fperm_SI_Woolf2021!$E$9:$E$93-AH$58))*(AH$58-Fperm_SI_Woolf2021!$E$9:$E$93)/10))) + Fperm_SI_Woolf2021!$H$9:$H$93*EXP(-Fperm_SI_Woolf2021!$K$9:$K$93*$C86*IF(AH$58=Fperm_SI_Woolf2021!$E$9:$E$93,1,EXP(LN((1.1*(Fperm_SI_Woolf2021!$E$9:$E$93-AH$58)-63.1579*EXP(-0.19*Fperm_SI_Woolf2021!$E$9:$E$93)+63.1579*EXP(-0.19*AH$58))/(Fperm_SI_Woolf2021!$E$9:$E$93-AH$58))*(AH$58-Fperm_SI_Woolf2021!$E$9:$E$93)/10))),Fperm_SI_Woolf2021!$D$9:$D$93))</f>
        <v>0.78498140149989071</v>
      </c>
      <c r="AI86" s="51" cm="1">
        <f t="array" ref="AI86">MIN(1,SLOPE(Fperm_SI_Woolf2021!$F$9:$F$93*EXP(-Fperm_SI_Woolf2021!$I$9:$I$93*$C86*IF(AI$58=Fperm_SI_Woolf2021!$E$9:$E$93,1,EXP(LN((1.1*(Fperm_SI_Woolf2021!$E$9:$E$93-AI$58)-63.1579*EXP(-0.19*Fperm_SI_Woolf2021!$E$9:$E$93)+63.1579*EXP(-0.19*AI$58))/(Fperm_SI_Woolf2021!$E$9:$E$93-AI$58))*(AI$58-Fperm_SI_Woolf2021!$E$9:$E$93)/10))) + Fperm_SI_Woolf2021!$G$9:$G$93*EXP(-Fperm_SI_Woolf2021!$J$9:$J$93*$C86*IF(AI$58=Fperm_SI_Woolf2021!$E$9:$E$93,1,EXP(LN((1.1*(Fperm_SI_Woolf2021!$E$9:$E$93-AI$58)-63.1579*EXP(-0.19*Fperm_SI_Woolf2021!$E$9:$E$93)+63.1579*EXP(-0.19*AI$58))/(Fperm_SI_Woolf2021!$E$9:$E$93-AI$58))*(AI$58-Fperm_SI_Woolf2021!$E$9:$E$93)/10))) + Fperm_SI_Woolf2021!$H$9:$H$93*EXP(-Fperm_SI_Woolf2021!$K$9:$K$93*$C86*IF(AI$58=Fperm_SI_Woolf2021!$E$9:$E$93,1,EXP(LN((1.1*(Fperm_SI_Woolf2021!$E$9:$E$93-AI$58)-63.1579*EXP(-0.19*Fperm_SI_Woolf2021!$E$9:$E$93)+63.1579*EXP(-0.19*AI$58))/(Fperm_SI_Woolf2021!$E$9:$E$93-AI$58))*(AI$58-Fperm_SI_Woolf2021!$E$9:$E$93)/10))),Fperm_SI_Woolf2021!$D$9:$D$93)*AI$57+INTERCEPT(Fperm_SI_Woolf2021!$F$9:$F$93*EXP(-Fperm_SI_Woolf2021!$I$9:$I$93*$C86*IF(AI$58=Fperm_SI_Woolf2021!$E$9:$E$93,1,EXP(LN((1.1*(Fperm_SI_Woolf2021!$E$9:$E$93-AI$58)-63.1579*EXP(-0.19*Fperm_SI_Woolf2021!$E$9:$E$93)+63.1579*EXP(-0.19*AI$58))/(Fperm_SI_Woolf2021!$E$9:$E$93-AI$58))*(AI$58-Fperm_SI_Woolf2021!$E$9:$E$93)/10))) + Fperm_SI_Woolf2021!$G$9:$G$93*EXP(-Fperm_SI_Woolf2021!$J$9:$J$93*$C86*IF(AI$58=Fperm_SI_Woolf2021!$E$9:$E$93,1,EXP(LN((1.1*(Fperm_SI_Woolf2021!$E$9:$E$93-AI$58)-63.1579*EXP(-0.19*Fperm_SI_Woolf2021!$E$9:$E$93)+63.1579*EXP(-0.19*AI$58))/(Fperm_SI_Woolf2021!$E$9:$E$93-AI$58))*(AI$58-Fperm_SI_Woolf2021!$E$9:$E$93)/10))) + Fperm_SI_Woolf2021!$H$9:$H$93*EXP(-Fperm_SI_Woolf2021!$K$9:$K$93*$C86*IF(AI$58=Fperm_SI_Woolf2021!$E$9:$E$93,1,EXP(LN((1.1*(Fperm_SI_Woolf2021!$E$9:$E$93-AI$58)-63.1579*EXP(-0.19*Fperm_SI_Woolf2021!$E$9:$E$93)+63.1579*EXP(-0.19*AI$58))/(Fperm_SI_Woolf2021!$E$9:$E$93-AI$58))*(AI$58-Fperm_SI_Woolf2021!$E$9:$E$93)/10))),Fperm_SI_Woolf2021!$D$9:$D$93))</f>
        <v>0.75342370047004614</v>
      </c>
      <c r="AJ86" s="51" cm="1">
        <f t="array" ref="AJ86">MIN(1,SLOPE(Fperm_SI_Woolf2021!$F$9:$F$93*EXP(-Fperm_SI_Woolf2021!$I$9:$I$93*$C86*IF(AJ$58=Fperm_SI_Woolf2021!$E$9:$E$93,1,EXP(LN((1.1*(Fperm_SI_Woolf2021!$E$9:$E$93-AJ$58)-63.1579*EXP(-0.19*Fperm_SI_Woolf2021!$E$9:$E$93)+63.1579*EXP(-0.19*AJ$58))/(Fperm_SI_Woolf2021!$E$9:$E$93-AJ$58))*(AJ$58-Fperm_SI_Woolf2021!$E$9:$E$93)/10))) + Fperm_SI_Woolf2021!$G$9:$G$93*EXP(-Fperm_SI_Woolf2021!$J$9:$J$93*$C86*IF(AJ$58=Fperm_SI_Woolf2021!$E$9:$E$93,1,EXP(LN((1.1*(Fperm_SI_Woolf2021!$E$9:$E$93-AJ$58)-63.1579*EXP(-0.19*Fperm_SI_Woolf2021!$E$9:$E$93)+63.1579*EXP(-0.19*AJ$58))/(Fperm_SI_Woolf2021!$E$9:$E$93-AJ$58))*(AJ$58-Fperm_SI_Woolf2021!$E$9:$E$93)/10))) + Fperm_SI_Woolf2021!$H$9:$H$93*EXP(-Fperm_SI_Woolf2021!$K$9:$K$93*$C86*IF(AJ$58=Fperm_SI_Woolf2021!$E$9:$E$93,1,EXP(LN((1.1*(Fperm_SI_Woolf2021!$E$9:$E$93-AJ$58)-63.1579*EXP(-0.19*Fperm_SI_Woolf2021!$E$9:$E$93)+63.1579*EXP(-0.19*AJ$58))/(Fperm_SI_Woolf2021!$E$9:$E$93-AJ$58))*(AJ$58-Fperm_SI_Woolf2021!$E$9:$E$93)/10))),Fperm_SI_Woolf2021!$D$9:$D$93)*AJ$57+INTERCEPT(Fperm_SI_Woolf2021!$F$9:$F$93*EXP(-Fperm_SI_Woolf2021!$I$9:$I$93*$C86*IF(AJ$58=Fperm_SI_Woolf2021!$E$9:$E$93,1,EXP(LN((1.1*(Fperm_SI_Woolf2021!$E$9:$E$93-AJ$58)-63.1579*EXP(-0.19*Fperm_SI_Woolf2021!$E$9:$E$93)+63.1579*EXP(-0.19*AJ$58))/(Fperm_SI_Woolf2021!$E$9:$E$93-AJ$58))*(AJ$58-Fperm_SI_Woolf2021!$E$9:$E$93)/10))) + Fperm_SI_Woolf2021!$G$9:$G$93*EXP(-Fperm_SI_Woolf2021!$J$9:$J$93*$C86*IF(AJ$58=Fperm_SI_Woolf2021!$E$9:$E$93,1,EXP(LN((1.1*(Fperm_SI_Woolf2021!$E$9:$E$93-AJ$58)-63.1579*EXP(-0.19*Fperm_SI_Woolf2021!$E$9:$E$93)+63.1579*EXP(-0.19*AJ$58))/(Fperm_SI_Woolf2021!$E$9:$E$93-AJ$58))*(AJ$58-Fperm_SI_Woolf2021!$E$9:$E$93)/10))) + Fperm_SI_Woolf2021!$H$9:$H$93*EXP(-Fperm_SI_Woolf2021!$K$9:$K$93*$C86*IF(AJ$58=Fperm_SI_Woolf2021!$E$9:$E$93,1,EXP(LN((1.1*(Fperm_SI_Woolf2021!$E$9:$E$93-AJ$58)-63.1579*EXP(-0.19*Fperm_SI_Woolf2021!$E$9:$E$93)+63.1579*EXP(-0.19*AJ$58))/(Fperm_SI_Woolf2021!$E$9:$E$93-AJ$58))*(AJ$58-Fperm_SI_Woolf2021!$E$9:$E$93)/10))),Fperm_SI_Woolf2021!$D$9:$D$93))</f>
        <v>0.72186599944020147</v>
      </c>
      <c r="AK86" s="51" cm="1">
        <f t="array" ref="AK86">MIN(1,SLOPE(Fperm_SI_Woolf2021!$F$9:$F$93*EXP(-Fperm_SI_Woolf2021!$I$9:$I$93*$C86*IF(AK$58=Fperm_SI_Woolf2021!$E$9:$E$93,1,EXP(LN((1.1*(Fperm_SI_Woolf2021!$E$9:$E$93-AK$58)-63.1579*EXP(-0.19*Fperm_SI_Woolf2021!$E$9:$E$93)+63.1579*EXP(-0.19*AK$58))/(Fperm_SI_Woolf2021!$E$9:$E$93-AK$58))*(AK$58-Fperm_SI_Woolf2021!$E$9:$E$93)/10))) + Fperm_SI_Woolf2021!$G$9:$G$93*EXP(-Fperm_SI_Woolf2021!$J$9:$J$93*$C86*IF(AK$58=Fperm_SI_Woolf2021!$E$9:$E$93,1,EXP(LN((1.1*(Fperm_SI_Woolf2021!$E$9:$E$93-AK$58)-63.1579*EXP(-0.19*Fperm_SI_Woolf2021!$E$9:$E$93)+63.1579*EXP(-0.19*AK$58))/(Fperm_SI_Woolf2021!$E$9:$E$93-AK$58))*(AK$58-Fperm_SI_Woolf2021!$E$9:$E$93)/10))) + Fperm_SI_Woolf2021!$H$9:$H$93*EXP(-Fperm_SI_Woolf2021!$K$9:$K$93*$C86*IF(AK$58=Fperm_SI_Woolf2021!$E$9:$E$93,1,EXP(LN((1.1*(Fperm_SI_Woolf2021!$E$9:$E$93-AK$58)-63.1579*EXP(-0.19*Fperm_SI_Woolf2021!$E$9:$E$93)+63.1579*EXP(-0.19*AK$58))/(Fperm_SI_Woolf2021!$E$9:$E$93-AK$58))*(AK$58-Fperm_SI_Woolf2021!$E$9:$E$93)/10))),Fperm_SI_Woolf2021!$D$9:$D$93)*AK$57+INTERCEPT(Fperm_SI_Woolf2021!$F$9:$F$93*EXP(-Fperm_SI_Woolf2021!$I$9:$I$93*$C86*IF(AK$58=Fperm_SI_Woolf2021!$E$9:$E$93,1,EXP(LN((1.1*(Fperm_SI_Woolf2021!$E$9:$E$93-AK$58)-63.1579*EXP(-0.19*Fperm_SI_Woolf2021!$E$9:$E$93)+63.1579*EXP(-0.19*AK$58))/(Fperm_SI_Woolf2021!$E$9:$E$93-AK$58))*(AK$58-Fperm_SI_Woolf2021!$E$9:$E$93)/10))) + Fperm_SI_Woolf2021!$G$9:$G$93*EXP(-Fperm_SI_Woolf2021!$J$9:$J$93*$C86*IF(AK$58=Fperm_SI_Woolf2021!$E$9:$E$93,1,EXP(LN((1.1*(Fperm_SI_Woolf2021!$E$9:$E$93-AK$58)-63.1579*EXP(-0.19*Fperm_SI_Woolf2021!$E$9:$E$93)+63.1579*EXP(-0.19*AK$58))/(Fperm_SI_Woolf2021!$E$9:$E$93-AK$58))*(AK$58-Fperm_SI_Woolf2021!$E$9:$E$93)/10))) + Fperm_SI_Woolf2021!$H$9:$H$93*EXP(-Fperm_SI_Woolf2021!$K$9:$K$93*$C86*IF(AK$58=Fperm_SI_Woolf2021!$E$9:$E$93,1,EXP(LN((1.1*(Fperm_SI_Woolf2021!$E$9:$E$93-AK$58)-63.1579*EXP(-0.19*Fperm_SI_Woolf2021!$E$9:$E$93)+63.1579*EXP(-0.19*AK$58))/(Fperm_SI_Woolf2021!$E$9:$E$93-AK$58))*(AK$58-Fperm_SI_Woolf2021!$E$9:$E$93)/10))),Fperm_SI_Woolf2021!$D$9:$D$93))</f>
        <v>0.6903082984103569</v>
      </c>
      <c r="AL86" s="51" cm="1">
        <f t="array" ref="AL86">MIN(1,SLOPE(Fperm_SI_Woolf2021!$F$9:$F$93*EXP(-Fperm_SI_Woolf2021!$I$9:$I$93*$C86*IF(AL$58=Fperm_SI_Woolf2021!$E$9:$E$93,1,EXP(LN((1.1*(Fperm_SI_Woolf2021!$E$9:$E$93-AL$58)-63.1579*EXP(-0.19*Fperm_SI_Woolf2021!$E$9:$E$93)+63.1579*EXP(-0.19*AL$58))/(Fperm_SI_Woolf2021!$E$9:$E$93-AL$58))*(AL$58-Fperm_SI_Woolf2021!$E$9:$E$93)/10))) + Fperm_SI_Woolf2021!$G$9:$G$93*EXP(-Fperm_SI_Woolf2021!$J$9:$J$93*$C86*IF(AL$58=Fperm_SI_Woolf2021!$E$9:$E$93,1,EXP(LN((1.1*(Fperm_SI_Woolf2021!$E$9:$E$93-AL$58)-63.1579*EXP(-0.19*Fperm_SI_Woolf2021!$E$9:$E$93)+63.1579*EXP(-0.19*AL$58))/(Fperm_SI_Woolf2021!$E$9:$E$93-AL$58))*(AL$58-Fperm_SI_Woolf2021!$E$9:$E$93)/10))) + Fperm_SI_Woolf2021!$H$9:$H$93*EXP(-Fperm_SI_Woolf2021!$K$9:$K$93*$C86*IF(AL$58=Fperm_SI_Woolf2021!$E$9:$E$93,1,EXP(LN((1.1*(Fperm_SI_Woolf2021!$E$9:$E$93-AL$58)-63.1579*EXP(-0.19*Fperm_SI_Woolf2021!$E$9:$E$93)+63.1579*EXP(-0.19*AL$58))/(Fperm_SI_Woolf2021!$E$9:$E$93-AL$58))*(AL$58-Fperm_SI_Woolf2021!$E$9:$E$93)/10))),Fperm_SI_Woolf2021!$D$9:$D$93)*AL$57+INTERCEPT(Fperm_SI_Woolf2021!$F$9:$F$93*EXP(-Fperm_SI_Woolf2021!$I$9:$I$93*$C86*IF(AL$58=Fperm_SI_Woolf2021!$E$9:$E$93,1,EXP(LN((1.1*(Fperm_SI_Woolf2021!$E$9:$E$93-AL$58)-63.1579*EXP(-0.19*Fperm_SI_Woolf2021!$E$9:$E$93)+63.1579*EXP(-0.19*AL$58))/(Fperm_SI_Woolf2021!$E$9:$E$93-AL$58))*(AL$58-Fperm_SI_Woolf2021!$E$9:$E$93)/10))) + Fperm_SI_Woolf2021!$G$9:$G$93*EXP(-Fperm_SI_Woolf2021!$J$9:$J$93*$C86*IF(AL$58=Fperm_SI_Woolf2021!$E$9:$E$93,1,EXP(LN((1.1*(Fperm_SI_Woolf2021!$E$9:$E$93-AL$58)-63.1579*EXP(-0.19*Fperm_SI_Woolf2021!$E$9:$E$93)+63.1579*EXP(-0.19*AL$58))/(Fperm_SI_Woolf2021!$E$9:$E$93-AL$58))*(AL$58-Fperm_SI_Woolf2021!$E$9:$E$93)/10))) + Fperm_SI_Woolf2021!$H$9:$H$93*EXP(-Fperm_SI_Woolf2021!$K$9:$K$93*$C86*IF(AL$58=Fperm_SI_Woolf2021!$E$9:$E$93,1,EXP(LN((1.1*(Fperm_SI_Woolf2021!$E$9:$E$93-AL$58)-63.1579*EXP(-0.19*Fperm_SI_Woolf2021!$E$9:$E$93)+63.1579*EXP(-0.19*AL$58))/(Fperm_SI_Woolf2021!$E$9:$E$93-AL$58))*(AL$58-Fperm_SI_Woolf2021!$E$9:$E$93)/10))),Fperm_SI_Woolf2021!$D$9:$D$93))</f>
        <v>0.65875059738051234</v>
      </c>
      <c r="AM86" s="51" cm="1">
        <f t="array" ref="AM86">MIN(1,SLOPE(Fperm_SI_Woolf2021!$F$9:$F$93*EXP(-Fperm_SI_Woolf2021!$I$9:$I$93*$C86*IF(AM$58=Fperm_SI_Woolf2021!$E$9:$E$93,1,EXP(LN((1.1*(Fperm_SI_Woolf2021!$E$9:$E$93-AM$58)-63.1579*EXP(-0.19*Fperm_SI_Woolf2021!$E$9:$E$93)+63.1579*EXP(-0.19*AM$58))/(Fperm_SI_Woolf2021!$E$9:$E$93-AM$58))*(AM$58-Fperm_SI_Woolf2021!$E$9:$E$93)/10))) + Fperm_SI_Woolf2021!$G$9:$G$93*EXP(-Fperm_SI_Woolf2021!$J$9:$J$93*$C86*IF(AM$58=Fperm_SI_Woolf2021!$E$9:$E$93,1,EXP(LN((1.1*(Fperm_SI_Woolf2021!$E$9:$E$93-AM$58)-63.1579*EXP(-0.19*Fperm_SI_Woolf2021!$E$9:$E$93)+63.1579*EXP(-0.19*AM$58))/(Fperm_SI_Woolf2021!$E$9:$E$93-AM$58))*(AM$58-Fperm_SI_Woolf2021!$E$9:$E$93)/10))) + Fperm_SI_Woolf2021!$H$9:$H$93*EXP(-Fperm_SI_Woolf2021!$K$9:$K$93*$C86*IF(AM$58=Fperm_SI_Woolf2021!$E$9:$E$93,1,EXP(LN((1.1*(Fperm_SI_Woolf2021!$E$9:$E$93-AM$58)-63.1579*EXP(-0.19*Fperm_SI_Woolf2021!$E$9:$E$93)+63.1579*EXP(-0.19*AM$58))/(Fperm_SI_Woolf2021!$E$9:$E$93-AM$58))*(AM$58-Fperm_SI_Woolf2021!$E$9:$E$93)/10))),Fperm_SI_Woolf2021!$D$9:$D$93)*AM$57+INTERCEPT(Fperm_SI_Woolf2021!$F$9:$F$93*EXP(-Fperm_SI_Woolf2021!$I$9:$I$93*$C86*IF(AM$58=Fperm_SI_Woolf2021!$E$9:$E$93,1,EXP(LN((1.1*(Fperm_SI_Woolf2021!$E$9:$E$93-AM$58)-63.1579*EXP(-0.19*Fperm_SI_Woolf2021!$E$9:$E$93)+63.1579*EXP(-0.19*AM$58))/(Fperm_SI_Woolf2021!$E$9:$E$93-AM$58))*(AM$58-Fperm_SI_Woolf2021!$E$9:$E$93)/10))) + Fperm_SI_Woolf2021!$G$9:$G$93*EXP(-Fperm_SI_Woolf2021!$J$9:$J$93*$C86*IF(AM$58=Fperm_SI_Woolf2021!$E$9:$E$93,1,EXP(LN((1.1*(Fperm_SI_Woolf2021!$E$9:$E$93-AM$58)-63.1579*EXP(-0.19*Fperm_SI_Woolf2021!$E$9:$E$93)+63.1579*EXP(-0.19*AM$58))/(Fperm_SI_Woolf2021!$E$9:$E$93-AM$58))*(AM$58-Fperm_SI_Woolf2021!$E$9:$E$93)/10))) + Fperm_SI_Woolf2021!$H$9:$H$93*EXP(-Fperm_SI_Woolf2021!$K$9:$K$93*$C86*IF(AM$58=Fperm_SI_Woolf2021!$E$9:$E$93,1,EXP(LN((1.1*(Fperm_SI_Woolf2021!$E$9:$E$93-AM$58)-63.1579*EXP(-0.19*Fperm_SI_Woolf2021!$E$9:$E$93)+63.1579*EXP(-0.19*AM$58))/(Fperm_SI_Woolf2021!$E$9:$E$93-AM$58))*(AM$58-Fperm_SI_Woolf2021!$E$9:$E$93)/10))),Fperm_SI_Woolf2021!$D$9:$D$93))</f>
        <v>0.62719289635066777</v>
      </c>
      <c r="AN86" s="51" cm="1">
        <f t="array" ref="AN86">MIN(1,SLOPE(Fperm_SI_Woolf2021!$F$9:$F$93*EXP(-Fperm_SI_Woolf2021!$I$9:$I$93*$C86*IF(AN$58=Fperm_SI_Woolf2021!$E$9:$E$93,1,EXP(LN((1.1*(Fperm_SI_Woolf2021!$E$9:$E$93-AN$58)-63.1579*EXP(-0.19*Fperm_SI_Woolf2021!$E$9:$E$93)+63.1579*EXP(-0.19*AN$58))/(Fperm_SI_Woolf2021!$E$9:$E$93-AN$58))*(AN$58-Fperm_SI_Woolf2021!$E$9:$E$93)/10))) + Fperm_SI_Woolf2021!$G$9:$G$93*EXP(-Fperm_SI_Woolf2021!$J$9:$J$93*$C86*IF(AN$58=Fperm_SI_Woolf2021!$E$9:$E$93,1,EXP(LN((1.1*(Fperm_SI_Woolf2021!$E$9:$E$93-AN$58)-63.1579*EXP(-0.19*Fperm_SI_Woolf2021!$E$9:$E$93)+63.1579*EXP(-0.19*AN$58))/(Fperm_SI_Woolf2021!$E$9:$E$93-AN$58))*(AN$58-Fperm_SI_Woolf2021!$E$9:$E$93)/10))) + Fperm_SI_Woolf2021!$H$9:$H$93*EXP(-Fperm_SI_Woolf2021!$K$9:$K$93*$C86*IF(AN$58=Fperm_SI_Woolf2021!$E$9:$E$93,1,EXP(LN((1.1*(Fperm_SI_Woolf2021!$E$9:$E$93-AN$58)-63.1579*EXP(-0.19*Fperm_SI_Woolf2021!$E$9:$E$93)+63.1579*EXP(-0.19*AN$58))/(Fperm_SI_Woolf2021!$E$9:$E$93-AN$58))*(AN$58-Fperm_SI_Woolf2021!$E$9:$E$93)/10))),Fperm_SI_Woolf2021!$D$9:$D$93)*AN$57+INTERCEPT(Fperm_SI_Woolf2021!$F$9:$F$93*EXP(-Fperm_SI_Woolf2021!$I$9:$I$93*$C86*IF(AN$58=Fperm_SI_Woolf2021!$E$9:$E$93,1,EXP(LN((1.1*(Fperm_SI_Woolf2021!$E$9:$E$93-AN$58)-63.1579*EXP(-0.19*Fperm_SI_Woolf2021!$E$9:$E$93)+63.1579*EXP(-0.19*AN$58))/(Fperm_SI_Woolf2021!$E$9:$E$93-AN$58))*(AN$58-Fperm_SI_Woolf2021!$E$9:$E$93)/10))) + Fperm_SI_Woolf2021!$G$9:$G$93*EXP(-Fperm_SI_Woolf2021!$J$9:$J$93*$C86*IF(AN$58=Fperm_SI_Woolf2021!$E$9:$E$93,1,EXP(LN((1.1*(Fperm_SI_Woolf2021!$E$9:$E$93-AN$58)-63.1579*EXP(-0.19*Fperm_SI_Woolf2021!$E$9:$E$93)+63.1579*EXP(-0.19*AN$58))/(Fperm_SI_Woolf2021!$E$9:$E$93-AN$58))*(AN$58-Fperm_SI_Woolf2021!$E$9:$E$93)/10))) + Fperm_SI_Woolf2021!$H$9:$H$93*EXP(-Fperm_SI_Woolf2021!$K$9:$K$93*$C86*IF(AN$58=Fperm_SI_Woolf2021!$E$9:$E$93,1,EXP(LN((1.1*(Fperm_SI_Woolf2021!$E$9:$E$93-AN$58)-63.1579*EXP(-0.19*Fperm_SI_Woolf2021!$E$9:$E$93)+63.1579*EXP(-0.19*AN$58))/(Fperm_SI_Woolf2021!$E$9:$E$93-AN$58))*(AN$58-Fperm_SI_Woolf2021!$E$9:$E$93)/10))),Fperm_SI_Woolf2021!$D$9:$D$93))</f>
        <v>0.59563519532082321</v>
      </c>
      <c r="AO86" s="51" cm="1">
        <f t="array" ref="AO86">MIN(1,SLOPE(Fperm_SI_Woolf2021!$F$9:$F$93*EXP(-Fperm_SI_Woolf2021!$I$9:$I$93*$C86*IF(AO$58=Fperm_SI_Woolf2021!$E$9:$E$93,1,EXP(LN((1.1*(Fperm_SI_Woolf2021!$E$9:$E$93-AO$58)-63.1579*EXP(-0.19*Fperm_SI_Woolf2021!$E$9:$E$93)+63.1579*EXP(-0.19*AO$58))/(Fperm_SI_Woolf2021!$E$9:$E$93-AO$58))*(AO$58-Fperm_SI_Woolf2021!$E$9:$E$93)/10))) + Fperm_SI_Woolf2021!$G$9:$G$93*EXP(-Fperm_SI_Woolf2021!$J$9:$J$93*$C86*IF(AO$58=Fperm_SI_Woolf2021!$E$9:$E$93,1,EXP(LN((1.1*(Fperm_SI_Woolf2021!$E$9:$E$93-AO$58)-63.1579*EXP(-0.19*Fperm_SI_Woolf2021!$E$9:$E$93)+63.1579*EXP(-0.19*AO$58))/(Fperm_SI_Woolf2021!$E$9:$E$93-AO$58))*(AO$58-Fperm_SI_Woolf2021!$E$9:$E$93)/10))) + Fperm_SI_Woolf2021!$H$9:$H$93*EXP(-Fperm_SI_Woolf2021!$K$9:$K$93*$C86*IF(AO$58=Fperm_SI_Woolf2021!$E$9:$E$93,1,EXP(LN((1.1*(Fperm_SI_Woolf2021!$E$9:$E$93-AO$58)-63.1579*EXP(-0.19*Fperm_SI_Woolf2021!$E$9:$E$93)+63.1579*EXP(-0.19*AO$58))/(Fperm_SI_Woolf2021!$E$9:$E$93-AO$58))*(AO$58-Fperm_SI_Woolf2021!$E$9:$E$93)/10))),Fperm_SI_Woolf2021!$D$9:$D$93)*AO$57+INTERCEPT(Fperm_SI_Woolf2021!$F$9:$F$93*EXP(-Fperm_SI_Woolf2021!$I$9:$I$93*$C86*IF(AO$58=Fperm_SI_Woolf2021!$E$9:$E$93,1,EXP(LN((1.1*(Fperm_SI_Woolf2021!$E$9:$E$93-AO$58)-63.1579*EXP(-0.19*Fperm_SI_Woolf2021!$E$9:$E$93)+63.1579*EXP(-0.19*AO$58))/(Fperm_SI_Woolf2021!$E$9:$E$93-AO$58))*(AO$58-Fperm_SI_Woolf2021!$E$9:$E$93)/10))) + Fperm_SI_Woolf2021!$G$9:$G$93*EXP(-Fperm_SI_Woolf2021!$J$9:$J$93*$C86*IF(AO$58=Fperm_SI_Woolf2021!$E$9:$E$93,1,EXP(LN((1.1*(Fperm_SI_Woolf2021!$E$9:$E$93-AO$58)-63.1579*EXP(-0.19*Fperm_SI_Woolf2021!$E$9:$E$93)+63.1579*EXP(-0.19*AO$58))/(Fperm_SI_Woolf2021!$E$9:$E$93-AO$58))*(AO$58-Fperm_SI_Woolf2021!$E$9:$E$93)/10))) + Fperm_SI_Woolf2021!$H$9:$H$93*EXP(-Fperm_SI_Woolf2021!$K$9:$K$93*$C86*IF(AO$58=Fperm_SI_Woolf2021!$E$9:$E$93,1,EXP(LN((1.1*(Fperm_SI_Woolf2021!$E$9:$E$93-AO$58)-63.1579*EXP(-0.19*Fperm_SI_Woolf2021!$E$9:$E$93)+63.1579*EXP(-0.19*AO$58))/(Fperm_SI_Woolf2021!$E$9:$E$93-AO$58))*(AO$58-Fperm_SI_Woolf2021!$E$9:$E$93)/10))),Fperm_SI_Woolf2021!$D$9:$D$93))</f>
        <v>0.56407749429097853</v>
      </c>
      <c r="AP86" s="51" cm="1">
        <f t="array" ref="AP86">MIN(1,SLOPE(Fperm_SI_Woolf2021!$F$9:$F$93*EXP(-Fperm_SI_Woolf2021!$I$9:$I$93*$C86*IF(AP$58=Fperm_SI_Woolf2021!$E$9:$E$93,1,EXP(LN((1.1*(Fperm_SI_Woolf2021!$E$9:$E$93-AP$58)-63.1579*EXP(-0.19*Fperm_SI_Woolf2021!$E$9:$E$93)+63.1579*EXP(-0.19*AP$58))/(Fperm_SI_Woolf2021!$E$9:$E$93-AP$58))*(AP$58-Fperm_SI_Woolf2021!$E$9:$E$93)/10))) + Fperm_SI_Woolf2021!$G$9:$G$93*EXP(-Fperm_SI_Woolf2021!$J$9:$J$93*$C86*IF(AP$58=Fperm_SI_Woolf2021!$E$9:$E$93,1,EXP(LN((1.1*(Fperm_SI_Woolf2021!$E$9:$E$93-AP$58)-63.1579*EXP(-0.19*Fperm_SI_Woolf2021!$E$9:$E$93)+63.1579*EXP(-0.19*AP$58))/(Fperm_SI_Woolf2021!$E$9:$E$93-AP$58))*(AP$58-Fperm_SI_Woolf2021!$E$9:$E$93)/10))) + Fperm_SI_Woolf2021!$H$9:$H$93*EXP(-Fperm_SI_Woolf2021!$K$9:$K$93*$C86*IF(AP$58=Fperm_SI_Woolf2021!$E$9:$E$93,1,EXP(LN((1.1*(Fperm_SI_Woolf2021!$E$9:$E$93-AP$58)-63.1579*EXP(-0.19*Fperm_SI_Woolf2021!$E$9:$E$93)+63.1579*EXP(-0.19*AP$58))/(Fperm_SI_Woolf2021!$E$9:$E$93-AP$58))*(AP$58-Fperm_SI_Woolf2021!$E$9:$E$93)/10))),Fperm_SI_Woolf2021!$D$9:$D$93)*AP$57+INTERCEPT(Fperm_SI_Woolf2021!$F$9:$F$93*EXP(-Fperm_SI_Woolf2021!$I$9:$I$93*$C86*IF(AP$58=Fperm_SI_Woolf2021!$E$9:$E$93,1,EXP(LN((1.1*(Fperm_SI_Woolf2021!$E$9:$E$93-AP$58)-63.1579*EXP(-0.19*Fperm_SI_Woolf2021!$E$9:$E$93)+63.1579*EXP(-0.19*AP$58))/(Fperm_SI_Woolf2021!$E$9:$E$93-AP$58))*(AP$58-Fperm_SI_Woolf2021!$E$9:$E$93)/10))) + Fperm_SI_Woolf2021!$G$9:$G$93*EXP(-Fperm_SI_Woolf2021!$J$9:$J$93*$C86*IF(AP$58=Fperm_SI_Woolf2021!$E$9:$E$93,1,EXP(LN((1.1*(Fperm_SI_Woolf2021!$E$9:$E$93-AP$58)-63.1579*EXP(-0.19*Fperm_SI_Woolf2021!$E$9:$E$93)+63.1579*EXP(-0.19*AP$58))/(Fperm_SI_Woolf2021!$E$9:$E$93-AP$58))*(AP$58-Fperm_SI_Woolf2021!$E$9:$E$93)/10))) + Fperm_SI_Woolf2021!$H$9:$H$93*EXP(-Fperm_SI_Woolf2021!$K$9:$K$93*$C86*IF(AP$58=Fperm_SI_Woolf2021!$E$9:$E$93,1,EXP(LN((1.1*(Fperm_SI_Woolf2021!$E$9:$E$93-AP$58)-63.1579*EXP(-0.19*Fperm_SI_Woolf2021!$E$9:$E$93)+63.1579*EXP(-0.19*AP$58))/(Fperm_SI_Woolf2021!$E$9:$E$93-AP$58))*(AP$58-Fperm_SI_Woolf2021!$E$9:$E$93)/10))),Fperm_SI_Woolf2021!$D$9:$D$93))</f>
        <v>0.53251979326113408</v>
      </c>
      <c r="AQ86" s="51" cm="1">
        <f t="array" ref="AQ86">MIN(1,SLOPE(Fperm_SI_Woolf2021!$F$9:$F$93*EXP(-Fperm_SI_Woolf2021!$I$9:$I$93*$C86*IF(AQ$58=Fperm_SI_Woolf2021!$E$9:$E$93,1,EXP(LN((1.1*(Fperm_SI_Woolf2021!$E$9:$E$93-AQ$58)-63.1579*EXP(-0.19*Fperm_SI_Woolf2021!$E$9:$E$93)+63.1579*EXP(-0.19*AQ$58))/(Fperm_SI_Woolf2021!$E$9:$E$93-AQ$58))*(AQ$58-Fperm_SI_Woolf2021!$E$9:$E$93)/10))) + Fperm_SI_Woolf2021!$G$9:$G$93*EXP(-Fperm_SI_Woolf2021!$J$9:$J$93*$C86*IF(AQ$58=Fperm_SI_Woolf2021!$E$9:$E$93,1,EXP(LN((1.1*(Fperm_SI_Woolf2021!$E$9:$E$93-AQ$58)-63.1579*EXP(-0.19*Fperm_SI_Woolf2021!$E$9:$E$93)+63.1579*EXP(-0.19*AQ$58))/(Fperm_SI_Woolf2021!$E$9:$E$93-AQ$58))*(AQ$58-Fperm_SI_Woolf2021!$E$9:$E$93)/10))) + Fperm_SI_Woolf2021!$H$9:$H$93*EXP(-Fperm_SI_Woolf2021!$K$9:$K$93*$C86*IF(AQ$58=Fperm_SI_Woolf2021!$E$9:$E$93,1,EXP(LN((1.1*(Fperm_SI_Woolf2021!$E$9:$E$93-AQ$58)-63.1579*EXP(-0.19*Fperm_SI_Woolf2021!$E$9:$E$93)+63.1579*EXP(-0.19*AQ$58))/(Fperm_SI_Woolf2021!$E$9:$E$93-AQ$58))*(AQ$58-Fperm_SI_Woolf2021!$E$9:$E$93)/10))),Fperm_SI_Woolf2021!$D$9:$D$93)*AQ$57+INTERCEPT(Fperm_SI_Woolf2021!$F$9:$F$93*EXP(-Fperm_SI_Woolf2021!$I$9:$I$93*$C86*IF(AQ$58=Fperm_SI_Woolf2021!$E$9:$E$93,1,EXP(LN((1.1*(Fperm_SI_Woolf2021!$E$9:$E$93-AQ$58)-63.1579*EXP(-0.19*Fperm_SI_Woolf2021!$E$9:$E$93)+63.1579*EXP(-0.19*AQ$58))/(Fperm_SI_Woolf2021!$E$9:$E$93-AQ$58))*(AQ$58-Fperm_SI_Woolf2021!$E$9:$E$93)/10))) + Fperm_SI_Woolf2021!$G$9:$G$93*EXP(-Fperm_SI_Woolf2021!$J$9:$J$93*$C86*IF(AQ$58=Fperm_SI_Woolf2021!$E$9:$E$93,1,EXP(LN((1.1*(Fperm_SI_Woolf2021!$E$9:$E$93-AQ$58)-63.1579*EXP(-0.19*Fperm_SI_Woolf2021!$E$9:$E$93)+63.1579*EXP(-0.19*AQ$58))/(Fperm_SI_Woolf2021!$E$9:$E$93-AQ$58))*(AQ$58-Fperm_SI_Woolf2021!$E$9:$E$93)/10))) + Fperm_SI_Woolf2021!$H$9:$H$93*EXP(-Fperm_SI_Woolf2021!$K$9:$K$93*$C86*IF(AQ$58=Fperm_SI_Woolf2021!$E$9:$E$93,1,EXP(LN((1.1*(Fperm_SI_Woolf2021!$E$9:$E$93-AQ$58)-63.1579*EXP(-0.19*Fperm_SI_Woolf2021!$E$9:$E$93)+63.1579*EXP(-0.19*AQ$58))/(Fperm_SI_Woolf2021!$E$9:$E$93-AQ$58))*(AQ$58-Fperm_SI_Woolf2021!$E$9:$E$93)/10))),Fperm_SI_Woolf2021!$D$9:$D$93))</f>
        <v>0.5009620922312894</v>
      </c>
      <c r="AR86" s="51" cm="1">
        <f t="array" ref="AR86">MIN(1,SLOPE(Fperm_SI_Woolf2021!$F$9:$F$93*EXP(-Fperm_SI_Woolf2021!$I$9:$I$93*$C86*IF(AR$58=Fperm_SI_Woolf2021!$E$9:$E$93,1,EXP(LN((1.1*(Fperm_SI_Woolf2021!$E$9:$E$93-AR$58)-63.1579*EXP(-0.19*Fperm_SI_Woolf2021!$E$9:$E$93)+63.1579*EXP(-0.19*AR$58))/(Fperm_SI_Woolf2021!$E$9:$E$93-AR$58))*(AR$58-Fperm_SI_Woolf2021!$E$9:$E$93)/10))) + Fperm_SI_Woolf2021!$G$9:$G$93*EXP(-Fperm_SI_Woolf2021!$J$9:$J$93*$C86*IF(AR$58=Fperm_SI_Woolf2021!$E$9:$E$93,1,EXP(LN((1.1*(Fperm_SI_Woolf2021!$E$9:$E$93-AR$58)-63.1579*EXP(-0.19*Fperm_SI_Woolf2021!$E$9:$E$93)+63.1579*EXP(-0.19*AR$58))/(Fperm_SI_Woolf2021!$E$9:$E$93-AR$58))*(AR$58-Fperm_SI_Woolf2021!$E$9:$E$93)/10))) + Fperm_SI_Woolf2021!$H$9:$H$93*EXP(-Fperm_SI_Woolf2021!$K$9:$K$93*$C86*IF(AR$58=Fperm_SI_Woolf2021!$E$9:$E$93,1,EXP(LN((1.1*(Fperm_SI_Woolf2021!$E$9:$E$93-AR$58)-63.1579*EXP(-0.19*Fperm_SI_Woolf2021!$E$9:$E$93)+63.1579*EXP(-0.19*AR$58))/(Fperm_SI_Woolf2021!$E$9:$E$93-AR$58))*(AR$58-Fperm_SI_Woolf2021!$E$9:$E$93)/10))),Fperm_SI_Woolf2021!$D$9:$D$93)*AR$57+INTERCEPT(Fperm_SI_Woolf2021!$F$9:$F$93*EXP(-Fperm_SI_Woolf2021!$I$9:$I$93*$C86*IF(AR$58=Fperm_SI_Woolf2021!$E$9:$E$93,1,EXP(LN((1.1*(Fperm_SI_Woolf2021!$E$9:$E$93-AR$58)-63.1579*EXP(-0.19*Fperm_SI_Woolf2021!$E$9:$E$93)+63.1579*EXP(-0.19*AR$58))/(Fperm_SI_Woolf2021!$E$9:$E$93-AR$58))*(AR$58-Fperm_SI_Woolf2021!$E$9:$E$93)/10))) + Fperm_SI_Woolf2021!$G$9:$G$93*EXP(-Fperm_SI_Woolf2021!$J$9:$J$93*$C86*IF(AR$58=Fperm_SI_Woolf2021!$E$9:$E$93,1,EXP(LN((1.1*(Fperm_SI_Woolf2021!$E$9:$E$93-AR$58)-63.1579*EXP(-0.19*Fperm_SI_Woolf2021!$E$9:$E$93)+63.1579*EXP(-0.19*AR$58))/(Fperm_SI_Woolf2021!$E$9:$E$93-AR$58))*(AR$58-Fperm_SI_Woolf2021!$E$9:$E$93)/10))) + Fperm_SI_Woolf2021!$H$9:$H$93*EXP(-Fperm_SI_Woolf2021!$K$9:$K$93*$C86*IF(AR$58=Fperm_SI_Woolf2021!$E$9:$E$93,1,EXP(LN((1.1*(Fperm_SI_Woolf2021!$E$9:$E$93-AR$58)-63.1579*EXP(-0.19*Fperm_SI_Woolf2021!$E$9:$E$93)+63.1579*EXP(-0.19*AR$58))/(Fperm_SI_Woolf2021!$E$9:$E$93-AR$58))*(AR$58-Fperm_SI_Woolf2021!$E$9:$E$93)/10))),Fperm_SI_Woolf2021!$D$9:$D$93))</f>
        <v>0.46940439120144484</v>
      </c>
      <c r="AS86" s="51" cm="1">
        <f t="array" ref="AS86">MIN(1,SLOPE(Fperm_SI_Woolf2021!$F$9:$F$93*EXP(-Fperm_SI_Woolf2021!$I$9:$I$93*$C86*IF(AS$58=Fperm_SI_Woolf2021!$E$9:$E$93,1,EXP(LN((1.1*(Fperm_SI_Woolf2021!$E$9:$E$93-AS$58)-63.1579*EXP(-0.19*Fperm_SI_Woolf2021!$E$9:$E$93)+63.1579*EXP(-0.19*AS$58))/(Fperm_SI_Woolf2021!$E$9:$E$93-AS$58))*(AS$58-Fperm_SI_Woolf2021!$E$9:$E$93)/10))) + Fperm_SI_Woolf2021!$G$9:$G$93*EXP(-Fperm_SI_Woolf2021!$J$9:$J$93*$C86*IF(AS$58=Fperm_SI_Woolf2021!$E$9:$E$93,1,EXP(LN((1.1*(Fperm_SI_Woolf2021!$E$9:$E$93-AS$58)-63.1579*EXP(-0.19*Fperm_SI_Woolf2021!$E$9:$E$93)+63.1579*EXP(-0.19*AS$58))/(Fperm_SI_Woolf2021!$E$9:$E$93-AS$58))*(AS$58-Fperm_SI_Woolf2021!$E$9:$E$93)/10))) + Fperm_SI_Woolf2021!$H$9:$H$93*EXP(-Fperm_SI_Woolf2021!$K$9:$K$93*$C86*IF(AS$58=Fperm_SI_Woolf2021!$E$9:$E$93,1,EXP(LN((1.1*(Fperm_SI_Woolf2021!$E$9:$E$93-AS$58)-63.1579*EXP(-0.19*Fperm_SI_Woolf2021!$E$9:$E$93)+63.1579*EXP(-0.19*AS$58))/(Fperm_SI_Woolf2021!$E$9:$E$93-AS$58))*(AS$58-Fperm_SI_Woolf2021!$E$9:$E$93)/10))),Fperm_SI_Woolf2021!$D$9:$D$93)*AS$57+INTERCEPT(Fperm_SI_Woolf2021!$F$9:$F$93*EXP(-Fperm_SI_Woolf2021!$I$9:$I$93*$C86*IF(AS$58=Fperm_SI_Woolf2021!$E$9:$E$93,1,EXP(LN((1.1*(Fperm_SI_Woolf2021!$E$9:$E$93-AS$58)-63.1579*EXP(-0.19*Fperm_SI_Woolf2021!$E$9:$E$93)+63.1579*EXP(-0.19*AS$58))/(Fperm_SI_Woolf2021!$E$9:$E$93-AS$58))*(AS$58-Fperm_SI_Woolf2021!$E$9:$E$93)/10))) + Fperm_SI_Woolf2021!$G$9:$G$93*EXP(-Fperm_SI_Woolf2021!$J$9:$J$93*$C86*IF(AS$58=Fperm_SI_Woolf2021!$E$9:$E$93,1,EXP(LN((1.1*(Fperm_SI_Woolf2021!$E$9:$E$93-AS$58)-63.1579*EXP(-0.19*Fperm_SI_Woolf2021!$E$9:$E$93)+63.1579*EXP(-0.19*AS$58))/(Fperm_SI_Woolf2021!$E$9:$E$93-AS$58))*(AS$58-Fperm_SI_Woolf2021!$E$9:$E$93)/10))) + Fperm_SI_Woolf2021!$H$9:$H$93*EXP(-Fperm_SI_Woolf2021!$K$9:$K$93*$C86*IF(AS$58=Fperm_SI_Woolf2021!$E$9:$E$93,1,EXP(LN((1.1*(Fperm_SI_Woolf2021!$E$9:$E$93-AS$58)-63.1579*EXP(-0.19*Fperm_SI_Woolf2021!$E$9:$E$93)+63.1579*EXP(-0.19*AS$58))/(Fperm_SI_Woolf2021!$E$9:$E$93-AS$58))*(AS$58-Fperm_SI_Woolf2021!$E$9:$E$93)/10))),Fperm_SI_Woolf2021!$D$9:$D$93))</f>
        <v>0.43784669017160022</v>
      </c>
      <c r="AT86" s="51" cm="1">
        <f t="array" ref="AT86">MIN(1,SLOPE(Fperm_SI_Woolf2021!$F$9:$F$93*EXP(-Fperm_SI_Woolf2021!$I$9:$I$93*$C86*IF(AT$58=Fperm_SI_Woolf2021!$E$9:$E$93,1,EXP(LN((1.1*(Fperm_SI_Woolf2021!$E$9:$E$93-AT$58)-63.1579*EXP(-0.19*Fperm_SI_Woolf2021!$E$9:$E$93)+63.1579*EXP(-0.19*AT$58))/(Fperm_SI_Woolf2021!$E$9:$E$93-AT$58))*(AT$58-Fperm_SI_Woolf2021!$E$9:$E$93)/10))) + Fperm_SI_Woolf2021!$G$9:$G$93*EXP(-Fperm_SI_Woolf2021!$J$9:$J$93*$C86*IF(AT$58=Fperm_SI_Woolf2021!$E$9:$E$93,1,EXP(LN((1.1*(Fperm_SI_Woolf2021!$E$9:$E$93-AT$58)-63.1579*EXP(-0.19*Fperm_SI_Woolf2021!$E$9:$E$93)+63.1579*EXP(-0.19*AT$58))/(Fperm_SI_Woolf2021!$E$9:$E$93-AT$58))*(AT$58-Fperm_SI_Woolf2021!$E$9:$E$93)/10))) + Fperm_SI_Woolf2021!$H$9:$H$93*EXP(-Fperm_SI_Woolf2021!$K$9:$K$93*$C86*IF(AT$58=Fperm_SI_Woolf2021!$E$9:$E$93,1,EXP(LN((1.1*(Fperm_SI_Woolf2021!$E$9:$E$93-AT$58)-63.1579*EXP(-0.19*Fperm_SI_Woolf2021!$E$9:$E$93)+63.1579*EXP(-0.19*AT$58))/(Fperm_SI_Woolf2021!$E$9:$E$93-AT$58))*(AT$58-Fperm_SI_Woolf2021!$E$9:$E$93)/10))),Fperm_SI_Woolf2021!$D$9:$D$93)*AT$57+INTERCEPT(Fperm_SI_Woolf2021!$F$9:$F$93*EXP(-Fperm_SI_Woolf2021!$I$9:$I$93*$C86*IF(AT$58=Fperm_SI_Woolf2021!$E$9:$E$93,1,EXP(LN((1.1*(Fperm_SI_Woolf2021!$E$9:$E$93-AT$58)-63.1579*EXP(-0.19*Fperm_SI_Woolf2021!$E$9:$E$93)+63.1579*EXP(-0.19*AT$58))/(Fperm_SI_Woolf2021!$E$9:$E$93-AT$58))*(AT$58-Fperm_SI_Woolf2021!$E$9:$E$93)/10))) + Fperm_SI_Woolf2021!$G$9:$G$93*EXP(-Fperm_SI_Woolf2021!$J$9:$J$93*$C86*IF(AT$58=Fperm_SI_Woolf2021!$E$9:$E$93,1,EXP(LN((1.1*(Fperm_SI_Woolf2021!$E$9:$E$93-AT$58)-63.1579*EXP(-0.19*Fperm_SI_Woolf2021!$E$9:$E$93)+63.1579*EXP(-0.19*AT$58))/(Fperm_SI_Woolf2021!$E$9:$E$93-AT$58))*(AT$58-Fperm_SI_Woolf2021!$E$9:$E$93)/10))) + Fperm_SI_Woolf2021!$H$9:$H$93*EXP(-Fperm_SI_Woolf2021!$K$9:$K$93*$C86*IF(AT$58=Fperm_SI_Woolf2021!$E$9:$E$93,1,EXP(LN((1.1*(Fperm_SI_Woolf2021!$E$9:$E$93-AT$58)-63.1579*EXP(-0.19*Fperm_SI_Woolf2021!$E$9:$E$93)+63.1579*EXP(-0.19*AT$58))/(Fperm_SI_Woolf2021!$E$9:$E$93-AT$58))*(AT$58-Fperm_SI_Woolf2021!$E$9:$E$93)/10))),Fperm_SI_Woolf2021!$D$9:$D$93))</f>
        <v>0.40628898914175565</v>
      </c>
      <c r="AU86" s="51" cm="1">
        <f t="array" ref="AU86">MIN(1,SLOPE(Fperm_SI_Woolf2021!$F$9:$F$93*EXP(-Fperm_SI_Woolf2021!$I$9:$I$93*$C86*IF(AU$58=Fperm_SI_Woolf2021!$E$9:$E$93,1,EXP(LN((1.1*(Fperm_SI_Woolf2021!$E$9:$E$93-AU$58)-63.1579*EXP(-0.19*Fperm_SI_Woolf2021!$E$9:$E$93)+63.1579*EXP(-0.19*AU$58))/(Fperm_SI_Woolf2021!$E$9:$E$93-AU$58))*(AU$58-Fperm_SI_Woolf2021!$E$9:$E$93)/10))) + Fperm_SI_Woolf2021!$G$9:$G$93*EXP(-Fperm_SI_Woolf2021!$J$9:$J$93*$C86*IF(AU$58=Fperm_SI_Woolf2021!$E$9:$E$93,1,EXP(LN((1.1*(Fperm_SI_Woolf2021!$E$9:$E$93-AU$58)-63.1579*EXP(-0.19*Fperm_SI_Woolf2021!$E$9:$E$93)+63.1579*EXP(-0.19*AU$58))/(Fperm_SI_Woolf2021!$E$9:$E$93-AU$58))*(AU$58-Fperm_SI_Woolf2021!$E$9:$E$93)/10))) + Fperm_SI_Woolf2021!$H$9:$H$93*EXP(-Fperm_SI_Woolf2021!$K$9:$K$93*$C86*IF(AU$58=Fperm_SI_Woolf2021!$E$9:$E$93,1,EXP(LN((1.1*(Fperm_SI_Woolf2021!$E$9:$E$93-AU$58)-63.1579*EXP(-0.19*Fperm_SI_Woolf2021!$E$9:$E$93)+63.1579*EXP(-0.19*AU$58))/(Fperm_SI_Woolf2021!$E$9:$E$93-AU$58))*(AU$58-Fperm_SI_Woolf2021!$E$9:$E$93)/10))),Fperm_SI_Woolf2021!$D$9:$D$93)*AU$57+INTERCEPT(Fperm_SI_Woolf2021!$F$9:$F$93*EXP(-Fperm_SI_Woolf2021!$I$9:$I$93*$C86*IF(AU$58=Fperm_SI_Woolf2021!$E$9:$E$93,1,EXP(LN((1.1*(Fperm_SI_Woolf2021!$E$9:$E$93-AU$58)-63.1579*EXP(-0.19*Fperm_SI_Woolf2021!$E$9:$E$93)+63.1579*EXP(-0.19*AU$58))/(Fperm_SI_Woolf2021!$E$9:$E$93-AU$58))*(AU$58-Fperm_SI_Woolf2021!$E$9:$E$93)/10))) + Fperm_SI_Woolf2021!$G$9:$G$93*EXP(-Fperm_SI_Woolf2021!$J$9:$J$93*$C86*IF(AU$58=Fperm_SI_Woolf2021!$E$9:$E$93,1,EXP(LN((1.1*(Fperm_SI_Woolf2021!$E$9:$E$93-AU$58)-63.1579*EXP(-0.19*Fperm_SI_Woolf2021!$E$9:$E$93)+63.1579*EXP(-0.19*AU$58))/(Fperm_SI_Woolf2021!$E$9:$E$93-AU$58))*(AU$58-Fperm_SI_Woolf2021!$E$9:$E$93)/10))) + Fperm_SI_Woolf2021!$H$9:$H$93*EXP(-Fperm_SI_Woolf2021!$K$9:$K$93*$C86*IF(AU$58=Fperm_SI_Woolf2021!$E$9:$E$93,1,EXP(LN((1.1*(Fperm_SI_Woolf2021!$E$9:$E$93-AU$58)-63.1579*EXP(-0.19*Fperm_SI_Woolf2021!$E$9:$E$93)+63.1579*EXP(-0.19*AU$58))/(Fperm_SI_Woolf2021!$E$9:$E$93-AU$58))*(AU$58-Fperm_SI_Woolf2021!$E$9:$E$93)/10))),Fperm_SI_Woolf2021!$D$9:$D$93))</f>
        <v>0.37473128811191103</v>
      </c>
      <c r="AV86" s="51" cm="1">
        <f t="array" ref="AV86">MIN(1,SLOPE(Fperm_SI_Woolf2021!$F$9:$F$93*EXP(-Fperm_SI_Woolf2021!$I$9:$I$93*$C86*IF(AV$58=Fperm_SI_Woolf2021!$E$9:$E$93,1,EXP(LN((1.1*(Fperm_SI_Woolf2021!$E$9:$E$93-AV$58)-63.1579*EXP(-0.19*Fperm_SI_Woolf2021!$E$9:$E$93)+63.1579*EXP(-0.19*AV$58))/(Fperm_SI_Woolf2021!$E$9:$E$93-AV$58))*(AV$58-Fperm_SI_Woolf2021!$E$9:$E$93)/10))) + Fperm_SI_Woolf2021!$G$9:$G$93*EXP(-Fperm_SI_Woolf2021!$J$9:$J$93*$C86*IF(AV$58=Fperm_SI_Woolf2021!$E$9:$E$93,1,EXP(LN((1.1*(Fperm_SI_Woolf2021!$E$9:$E$93-AV$58)-63.1579*EXP(-0.19*Fperm_SI_Woolf2021!$E$9:$E$93)+63.1579*EXP(-0.19*AV$58))/(Fperm_SI_Woolf2021!$E$9:$E$93-AV$58))*(AV$58-Fperm_SI_Woolf2021!$E$9:$E$93)/10))) + Fperm_SI_Woolf2021!$H$9:$H$93*EXP(-Fperm_SI_Woolf2021!$K$9:$K$93*$C86*IF(AV$58=Fperm_SI_Woolf2021!$E$9:$E$93,1,EXP(LN((1.1*(Fperm_SI_Woolf2021!$E$9:$E$93-AV$58)-63.1579*EXP(-0.19*Fperm_SI_Woolf2021!$E$9:$E$93)+63.1579*EXP(-0.19*AV$58))/(Fperm_SI_Woolf2021!$E$9:$E$93-AV$58))*(AV$58-Fperm_SI_Woolf2021!$E$9:$E$93)/10))),Fperm_SI_Woolf2021!$D$9:$D$93)*AV$57+INTERCEPT(Fperm_SI_Woolf2021!$F$9:$F$93*EXP(-Fperm_SI_Woolf2021!$I$9:$I$93*$C86*IF(AV$58=Fperm_SI_Woolf2021!$E$9:$E$93,1,EXP(LN((1.1*(Fperm_SI_Woolf2021!$E$9:$E$93-AV$58)-63.1579*EXP(-0.19*Fperm_SI_Woolf2021!$E$9:$E$93)+63.1579*EXP(-0.19*AV$58))/(Fperm_SI_Woolf2021!$E$9:$E$93-AV$58))*(AV$58-Fperm_SI_Woolf2021!$E$9:$E$93)/10))) + Fperm_SI_Woolf2021!$G$9:$G$93*EXP(-Fperm_SI_Woolf2021!$J$9:$J$93*$C86*IF(AV$58=Fperm_SI_Woolf2021!$E$9:$E$93,1,EXP(LN((1.1*(Fperm_SI_Woolf2021!$E$9:$E$93-AV$58)-63.1579*EXP(-0.19*Fperm_SI_Woolf2021!$E$9:$E$93)+63.1579*EXP(-0.19*AV$58))/(Fperm_SI_Woolf2021!$E$9:$E$93-AV$58))*(AV$58-Fperm_SI_Woolf2021!$E$9:$E$93)/10))) + Fperm_SI_Woolf2021!$H$9:$H$93*EXP(-Fperm_SI_Woolf2021!$K$9:$K$93*$C86*IF(AV$58=Fperm_SI_Woolf2021!$E$9:$E$93,1,EXP(LN((1.1*(Fperm_SI_Woolf2021!$E$9:$E$93-AV$58)-63.1579*EXP(-0.19*Fperm_SI_Woolf2021!$E$9:$E$93)+63.1579*EXP(-0.19*AV$58))/(Fperm_SI_Woolf2021!$E$9:$E$93-AV$58))*(AV$58-Fperm_SI_Woolf2021!$E$9:$E$93)/10))),Fperm_SI_Woolf2021!$D$9:$D$93))</f>
        <v>0.34317358708206641</v>
      </c>
      <c r="AW86" s="51" cm="1">
        <f t="array" ref="AW86">MIN(1,SLOPE(Fperm_SI_Woolf2021!$F$9:$F$93*EXP(-Fperm_SI_Woolf2021!$I$9:$I$93*$C86*IF(AW$58=Fperm_SI_Woolf2021!$E$9:$E$93,1,EXP(LN((1.1*(Fperm_SI_Woolf2021!$E$9:$E$93-AW$58)-63.1579*EXP(-0.19*Fperm_SI_Woolf2021!$E$9:$E$93)+63.1579*EXP(-0.19*AW$58))/(Fperm_SI_Woolf2021!$E$9:$E$93-AW$58))*(AW$58-Fperm_SI_Woolf2021!$E$9:$E$93)/10))) + Fperm_SI_Woolf2021!$G$9:$G$93*EXP(-Fperm_SI_Woolf2021!$J$9:$J$93*$C86*IF(AW$58=Fperm_SI_Woolf2021!$E$9:$E$93,1,EXP(LN((1.1*(Fperm_SI_Woolf2021!$E$9:$E$93-AW$58)-63.1579*EXP(-0.19*Fperm_SI_Woolf2021!$E$9:$E$93)+63.1579*EXP(-0.19*AW$58))/(Fperm_SI_Woolf2021!$E$9:$E$93-AW$58))*(AW$58-Fperm_SI_Woolf2021!$E$9:$E$93)/10))) + Fperm_SI_Woolf2021!$H$9:$H$93*EXP(-Fperm_SI_Woolf2021!$K$9:$K$93*$C86*IF(AW$58=Fperm_SI_Woolf2021!$E$9:$E$93,1,EXP(LN((1.1*(Fperm_SI_Woolf2021!$E$9:$E$93-AW$58)-63.1579*EXP(-0.19*Fperm_SI_Woolf2021!$E$9:$E$93)+63.1579*EXP(-0.19*AW$58))/(Fperm_SI_Woolf2021!$E$9:$E$93-AW$58))*(AW$58-Fperm_SI_Woolf2021!$E$9:$E$93)/10))),Fperm_SI_Woolf2021!$D$9:$D$93)*AW$57+INTERCEPT(Fperm_SI_Woolf2021!$F$9:$F$93*EXP(-Fperm_SI_Woolf2021!$I$9:$I$93*$C86*IF(AW$58=Fperm_SI_Woolf2021!$E$9:$E$93,1,EXP(LN((1.1*(Fperm_SI_Woolf2021!$E$9:$E$93-AW$58)-63.1579*EXP(-0.19*Fperm_SI_Woolf2021!$E$9:$E$93)+63.1579*EXP(-0.19*AW$58))/(Fperm_SI_Woolf2021!$E$9:$E$93-AW$58))*(AW$58-Fperm_SI_Woolf2021!$E$9:$E$93)/10))) + Fperm_SI_Woolf2021!$G$9:$G$93*EXP(-Fperm_SI_Woolf2021!$J$9:$J$93*$C86*IF(AW$58=Fperm_SI_Woolf2021!$E$9:$E$93,1,EXP(LN((1.1*(Fperm_SI_Woolf2021!$E$9:$E$93-AW$58)-63.1579*EXP(-0.19*Fperm_SI_Woolf2021!$E$9:$E$93)+63.1579*EXP(-0.19*AW$58))/(Fperm_SI_Woolf2021!$E$9:$E$93-AW$58))*(AW$58-Fperm_SI_Woolf2021!$E$9:$E$93)/10))) + Fperm_SI_Woolf2021!$H$9:$H$93*EXP(-Fperm_SI_Woolf2021!$K$9:$K$93*$C86*IF(AW$58=Fperm_SI_Woolf2021!$E$9:$E$93,1,EXP(LN((1.1*(Fperm_SI_Woolf2021!$E$9:$E$93-AW$58)-63.1579*EXP(-0.19*Fperm_SI_Woolf2021!$E$9:$E$93)+63.1579*EXP(-0.19*AW$58))/(Fperm_SI_Woolf2021!$E$9:$E$93-AW$58))*(AW$58-Fperm_SI_Woolf2021!$E$9:$E$93)/10))),Fperm_SI_Woolf2021!$D$9:$D$93))</f>
        <v>0.70901755513378617</v>
      </c>
      <c r="AX86" s="51" cm="1">
        <f t="array" ref="AX86">MIN(1,SLOPE(Fperm_SI_Woolf2021!$F$9:$F$93*EXP(-Fperm_SI_Woolf2021!$I$9:$I$93*$C86*IF(AX$58=Fperm_SI_Woolf2021!$E$9:$E$93,1,EXP(LN((1.1*(Fperm_SI_Woolf2021!$E$9:$E$93-AX$58)-63.1579*EXP(-0.19*Fperm_SI_Woolf2021!$E$9:$E$93)+63.1579*EXP(-0.19*AX$58))/(Fperm_SI_Woolf2021!$E$9:$E$93-AX$58))*(AX$58-Fperm_SI_Woolf2021!$E$9:$E$93)/10))) + Fperm_SI_Woolf2021!$G$9:$G$93*EXP(-Fperm_SI_Woolf2021!$J$9:$J$93*$C86*IF(AX$58=Fperm_SI_Woolf2021!$E$9:$E$93,1,EXP(LN((1.1*(Fperm_SI_Woolf2021!$E$9:$E$93-AX$58)-63.1579*EXP(-0.19*Fperm_SI_Woolf2021!$E$9:$E$93)+63.1579*EXP(-0.19*AX$58))/(Fperm_SI_Woolf2021!$E$9:$E$93-AX$58))*(AX$58-Fperm_SI_Woolf2021!$E$9:$E$93)/10))) + Fperm_SI_Woolf2021!$H$9:$H$93*EXP(-Fperm_SI_Woolf2021!$K$9:$K$93*$C86*IF(AX$58=Fperm_SI_Woolf2021!$E$9:$E$93,1,EXP(LN((1.1*(Fperm_SI_Woolf2021!$E$9:$E$93-AX$58)-63.1579*EXP(-0.19*Fperm_SI_Woolf2021!$E$9:$E$93)+63.1579*EXP(-0.19*AX$58))/(Fperm_SI_Woolf2021!$E$9:$E$93-AX$58))*(AX$58-Fperm_SI_Woolf2021!$E$9:$E$93)/10))),Fperm_SI_Woolf2021!$D$9:$D$93)*AX$57+INTERCEPT(Fperm_SI_Woolf2021!$F$9:$F$93*EXP(-Fperm_SI_Woolf2021!$I$9:$I$93*$C86*IF(AX$58=Fperm_SI_Woolf2021!$E$9:$E$93,1,EXP(LN((1.1*(Fperm_SI_Woolf2021!$E$9:$E$93-AX$58)-63.1579*EXP(-0.19*Fperm_SI_Woolf2021!$E$9:$E$93)+63.1579*EXP(-0.19*AX$58))/(Fperm_SI_Woolf2021!$E$9:$E$93-AX$58))*(AX$58-Fperm_SI_Woolf2021!$E$9:$E$93)/10))) + Fperm_SI_Woolf2021!$G$9:$G$93*EXP(-Fperm_SI_Woolf2021!$J$9:$J$93*$C86*IF(AX$58=Fperm_SI_Woolf2021!$E$9:$E$93,1,EXP(LN((1.1*(Fperm_SI_Woolf2021!$E$9:$E$93-AX$58)-63.1579*EXP(-0.19*Fperm_SI_Woolf2021!$E$9:$E$93)+63.1579*EXP(-0.19*AX$58))/(Fperm_SI_Woolf2021!$E$9:$E$93-AX$58))*(AX$58-Fperm_SI_Woolf2021!$E$9:$E$93)/10))) + Fperm_SI_Woolf2021!$H$9:$H$93*EXP(-Fperm_SI_Woolf2021!$K$9:$K$93*$C86*IF(AX$58=Fperm_SI_Woolf2021!$E$9:$E$93,1,EXP(LN((1.1*(Fperm_SI_Woolf2021!$E$9:$E$93-AX$58)-63.1579*EXP(-0.19*Fperm_SI_Woolf2021!$E$9:$E$93)+63.1579*EXP(-0.19*AX$58))/(Fperm_SI_Woolf2021!$E$9:$E$93-AX$58))*(AX$58-Fperm_SI_Woolf2021!$E$9:$E$93)/10))),Fperm_SI_Woolf2021!$D$9:$D$93))</f>
        <v>0.67912740391605986</v>
      </c>
      <c r="AY86" s="51" cm="1">
        <f t="array" ref="AY86">MIN(1,SLOPE(Fperm_SI_Woolf2021!$F$9:$F$93*EXP(-Fperm_SI_Woolf2021!$I$9:$I$93*$C86*IF(AY$58=Fperm_SI_Woolf2021!$E$9:$E$93,1,EXP(LN((1.1*(Fperm_SI_Woolf2021!$E$9:$E$93-AY$58)-63.1579*EXP(-0.19*Fperm_SI_Woolf2021!$E$9:$E$93)+63.1579*EXP(-0.19*AY$58))/(Fperm_SI_Woolf2021!$E$9:$E$93-AY$58))*(AY$58-Fperm_SI_Woolf2021!$E$9:$E$93)/10))) + Fperm_SI_Woolf2021!$G$9:$G$93*EXP(-Fperm_SI_Woolf2021!$J$9:$J$93*$C86*IF(AY$58=Fperm_SI_Woolf2021!$E$9:$E$93,1,EXP(LN((1.1*(Fperm_SI_Woolf2021!$E$9:$E$93-AY$58)-63.1579*EXP(-0.19*Fperm_SI_Woolf2021!$E$9:$E$93)+63.1579*EXP(-0.19*AY$58))/(Fperm_SI_Woolf2021!$E$9:$E$93-AY$58))*(AY$58-Fperm_SI_Woolf2021!$E$9:$E$93)/10))) + Fperm_SI_Woolf2021!$H$9:$H$93*EXP(-Fperm_SI_Woolf2021!$K$9:$K$93*$C86*IF(AY$58=Fperm_SI_Woolf2021!$E$9:$E$93,1,EXP(LN((1.1*(Fperm_SI_Woolf2021!$E$9:$E$93-AY$58)-63.1579*EXP(-0.19*Fperm_SI_Woolf2021!$E$9:$E$93)+63.1579*EXP(-0.19*AY$58))/(Fperm_SI_Woolf2021!$E$9:$E$93-AY$58))*(AY$58-Fperm_SI_Woolf2021!$E$9:$E$93)/10))),Fperm_SI_Woolf2021!$D$9:$D$93)*AY$57+INTERCEPT(Fperm_SI_Woolf2021!$F$9:$F$93*EXP(-Fperm_SI_Woolf2021!$I$9:$I$93*$C86*IF(AY$58=Fperm_SI_Woolf2021!$E$9:$E$93,1,EXP(LN((1.1*(Fperm_SI_Woolf2021!$E$9:$E$93-AY$58)-63.1579*EXP(-0.19*Fperm_SI_Woolf2021!$E$9:$E$93)+63.1579*EXP(-0.19*AY$58))/(Fperm_SI_Woolf2021!$E$9:$E$93-AY$58))*(AY$58-Fperm_SI_Woolf2021!$E$9:$E$93)/10))) + Fperm_SI_Woolf2021!$G$9:$G$93*EXP(-Fperm_SI_Woolf2021!$J$9:$J$93*$C86*IF(AY$58=Fperm_SI_Woolf2021!$E$9:$E$93,1,EXP(LN((1.1*(Fperm_SI_Woolf2021!$E$9:$E$93-AY$58)-63.1579*EXP(-0.19*Fperm_SI_Woolf2021!$E$9:$E$93)+63.1579*EXP(-0.19*AY$58))/(Fperm_SI_Woolf2021!$E$9:$E$93-AY$58))*(AY$58-Fperm_SI_Woolf2021!$E$9:$E$93)/10))) + Fperm_SI_Woolf2021!$H$9:$H$93*EXP(-Fperm_SI_Woolf2021!$K$9:$K$93*$C86*IF(AY$58=Fperm_SI_Woolf2021!$E$9:$E$93,1,EXP(LN((1.1*(Fperm_SI_Woolf2021!$E$9:$E$93-AY$58)-63.1579*EXP(-0.19*Fperm_SI_Woolf2021!$E$9:$E$93)+63.1579*EXP(-0.19*AY$58))/(Fperm_SI_Woolf2021!$E$9:$E$93-AY$58))*(AY$58-Fperm_SI_Woolf2021!$E$9:$E$93)/10))),Fperm_SI_Woolf2021!$D$9:$D$93))</f>
        <v>0.64923725269833354</v>
      </c>
      <c r="AZ86" s="51" cm="1">
        <f t="array" ref="AZ86">MIN(1,SLOPE(Fperm_SI_Woolf2021!$F$9:$F$93*EXP(-Fperm_SI_Woolf2021!$I$9:$I$93*$C86*IF(AZ$58=Fperm_SI_Woolf2021!$E$9:$E$93,1,EXP(LN((1.1*(Fperm_SI_Woolf2021!$E$9:$E$93-AZ$58)-63.1579*EXP(-0.19*Fperm_SI_Woolf2021!$E$9:$E$93)+63.1579*EXP(-0.19*AZ$58))/(Fperm_SI_Woolf2021!$E$9:$E$93-AZ$58))*(AZ$58-Fperm_SI_Woolf2021!$E$9:$E$93)/10))) + Fperm_SI_Woolf2021!$G$9:$G$93*EXP(-Fperm_SI_Woolf2021!$J$9:$J$93*$C86*IF(AZ$58=Fperm_SI_Woolf2021!$E$9:$E$93,1,EXP(LN((1.1*(Fperm_SI_Woolf2021!$E$9:$E$93-AZ$58)-63.1579*EXP(-0.19*Fperm_SI_Woolf2021!$E$9:$E$93)+63.1579*EXP(-0.19*AZ$58))/(Fperm_SI_Woolf2021!$E$9:$E$93-AZ$58))*(AZ$58-Fperm_SI_Woolf2021!$E$9:$E$93)/10))) + Fperm_SI_Woolf2021!$H$9:$H$93*EXP(-Fperm_SI_Woolf2021!$K$9:$K$93*$C86*IF(AZ$58=Fperm_SI_Woolf2021!$E$9:$E$93,1,EXP(LN((1.1*(Fperm_SI_Woolf2021!$E$9:$E$93-AZ$58)-63.1579*EXP(-0.19*Fperm_SI_Woolf2021!$E$9:$E$93)+63.1579*EXP(-0.19*AZ$58))/(Fperm_SI_Woolf2021!$E$9:$E$93-AZ$58))*(AZ$58-Fperm_SI_Woolf2021!$E$9:$E$93)/10))),Fperm_SI_Woolf2021!$D$9:$D$93)*AZ$57+INTERCEPT(Fperm_SI_Woolf2021!$F$9:$F$93*EXP(-Fperm_SI_Woolf2021!$I$9:$I$93*$C86*IF(AZ$58=Fperm_SI_Woolf2021!$E$9:$E$93,1,EXP(LN((1.1*(Fperm_SI_Woolf2021!$E$9:$E$93-AZ$58)-63.1579*EXP(-0.19*Fperm_SI_Woolf2021!$E$9:$E$93)+63.1579*EXP(-0.19*AZ$58))/(Fperm_SI_Woolf2021!$E$9:$E$93-AZ$58))*(AZ$58-Fperm_SI_Woolf2021!$E$9:$E$93)/10))) + Fperm_SI_Woolf2021!$G$9:$G$93*EXP(-Fperm_SI_Woolf2021!$J$9:$J$93*$C86*IF(AZ$58=Fperm_SI_Woolf2021!$E$9:$E$93,1,EXP(LN((1.1*(Fperm_SI_Woolf2021!$E$9:$E$93-AZ$58)-63.1579*EXP(-0.19*Fperm_SI_Woolf2021!$E$9:$E$93)+63.1579*EXP(-0.19*AZ$58))/(Fperm_SI_Woolf2021!$E$9:$E$93-AZ$58))*(AZ$58-Fperm_SI_Woolf2021!$E$9:$E$93)/10))) + Fperm_SI_Woolf2021!$H$9:$H$93*EXP(-Fperm_SI_Woolf2021!$K$9:$K$93*$C86*IF(AZ$58=Fperm_SI_Woolf2021!$E$9:$E$93,1,EXP(LN((1.1*(Fperm_SI_Woolf2021!$E$9:$E$93-AZ$58)-63.1579*EXP(-0.19*Fperm_SI_Woolf2021!$E$9:$E$93)+63.1579*EXP(-0.19*AZ$58))/(Fperm_SI_Woolf2021!$E$9:$E$93-AZ$58))*(AZ$58-Fperm_SI_Woolf2021!$E$9:$E$93)/10))),Fperm_SI_Woolf2021!$D$9:$D$93))</f>
        <v>0.61934710148060734</v>
      </c>
      <c r="BA86" s="51" cm="1">
        <f t="array" ref="BA86">MIN(1,SLOPE(Fperm_SI_Woolf2021!$F$9:$F$93*EXP(-Fperm_SI_Woolf2021!$I$9:$I$93*$C86*IF(BA$58=Fperm_SI_Woolf2021!$E$9:$E$93,1,EXP(LN((1.1*(Fperm_SI_Woolf2021!$E$9:$E$93-BA$58)-63.1579*EXP(-0.19*Fperm_SI_Woolf2021!$E$9:$E$93)+63.1579*EXP(-0.19*BA$58))/(Fperm_SI_Woolf2021!$E$9:$E$93-BA$58))*(BA$58-Fperm_SI_Woolf2021!$E$9:$E$93)/10))) + Fperm_SI_Woolf2021!$G$9:$G$93*EXP(-Fperm_SI_Woolf2021!$J$9:$J$93*$C86*IF(BA$58=Fperm_SI_Woolf2021!$E$9:$E$93,1,EXP(LN((1.1*(Fperm_SI_Woolf2021!$E$9:$E$93-BA$58)-63.1579*EXP(-0.19*Fperm_SI_Woolf2021!$E$9:$E$93)+63.1579*EXP(-0.19*BA$58))/(Fperm_SI_Woolf2021!$E$9:$E$93-BA$58))*(BA$58-Fperm_SI_Woolf2021!$E$9:$E$93)/10))) + Fperm_SI_Woolf2021!$H$9:$H$93*EXP(-Fperm_SI_Woolf2021!$K$9:$K$93*$C86*IF(BA$58=Fperm_SI_Woolf2021!$E$9:$E$93,1,EXP(LN((1.1*(Fperm_SI_Woolf2021!$E$9:$E$93-BA$58)-63.1579*EXP(-0.19*Fperm_SI_Woolf2021!$E$9:$E$93)+63.1579*EXP(-0.19*BA$58))/(Fperm_SI_Woolf2021!$E$9:$E$93-BA$58))*(BA$58-Fperm_SI_Woolf2021!$E$9:$E$93)/10))),Fperm_SI_Woolf2021!$D$9:$D$93)*BA$57+INTERCEPT(Fperm_SI_Woolf2021!$F$9:$F$93*EXP(-Fperm_SI_Woolf2021!$I$9:$I$93*$C86*IF(BA$58=Fperm_SI_Woolf2021!$E$9:$E$93,1,EXP(LN((1.1*(Fperm_SI_Woolf2021!$E$9:$E$93-BA$58)-63.1579*EXP(-0.19*Fperm_SI_Woolf2021!$E$9:$E$93)+63.1579*EXP(-0.19*BA$58))/(Fperm_SI_Woolf2021!$E$9:$E$93-BA$58))*(BA$58-Fperm_SI_Woolf2021!$E$9:$E$93)/10))) + Fperm_SI_Woolf2021!$G$9:$G$93*EXP(-Fperm_SI_Woolf2021!$J$9:$J$93*$C86*IF(BA$58=Fperm_SI_Woolf2021!$E$9:$E$93,1,EXP(LN((1.1*(Fperm_SI_Woolf2021!$E$9:$E$93-BA$58)-63.1579*EXP(-0.19*Fperm_SI_Woolf2021!$E$9:$E$93)+63.1579*EXP(-0.19*BA$58))/(Fperm_SI_Woolf2021!$E$9:$E$93-BA$58))*(BA$58-Fperm_SI_Woolf2021!$E$9:$E$93)/10))) + Fperm_SI_Woolf2021!$H$9:$H$93*EXP(-Fperm_SI_Woolf2021!$K$9:$K$93*$C86*IF(BA$58=Fperm_SI_Woolf2021!$E$9:$E$93,1,EXP(LN((1.1*(Fperm_SI_Woolf2021!$E$9:$E$93-BA$58)-63.1579*EXP(-0.19*Fperm_SI_Woolf2021!$E$9:$E$93)+63.1579*EXP(-0.19*BA$58))/(Fperm_SI_Woolf2021!$E$9:$E$93-BA$58))*(BA$58-Fperm_SI_Woolf2021!$E$9:$E$93)/10))),Fperm_SI_Woolf2021!$D$9:$D$93))</f>
        <v>0.58945695026288103</v>
      </c>
      <c r="BB86" s="51" cm="1">
        <f t="array" ref="BB86">MIN(1,SLOPE(Fperm_SI_Woolf2021!$F$9:$F$93*EXP(-Fperm_SI_Woolf2021!$I$9:$I$93*$C86*IF(BB$58=Fperm_SI_Woolf2021!$E$9:$E$93,1,EXP(LN((1.1*(Fperm_SI_Woolf2021!$E$9:$E$93-BB$58)-63.1579*EXP(-0.19*Fperm_SI_Woolf2021!$E$9:$E$93)+63.1579*EXP(-0.19*BB$58))/(Fperm_SI_Woolf2021!$E$9:$E$93-BB$58))*(BB$58-Fperm_SI_Woolf2021!$E$9:$E$93)/10))) + Fperm_SI_Woolf2021!$G$9:$G$93*EXP(-Fperm_SI_Woolf2021!$J$9:$J$93*$C86*IF(BB$58=Fperm_SI_Woolf2021!$E$9:$E$93,1,EXP(LN((1.1*(Fperm_SI_Woolf2021!$E$9:$E$93-BB$58)-63.1579*EXP(-0.19*Fperm_SI_Woolf2021!$E$9:$E$93)+63.1579*EXP(-0.19*BB$58))/(Fperm_SI_Woolf2021!$E$9:$E$93-BB$58))*(BB$58-Fperm_SI_Woolf2021!$E$9:$E$93)/10))) + Fperm_SI_Woolf2021!$H$9:$H$93*EXP(-Fperm_SI_Woolf2021!$K$9:$K$93*$C86*IF(BB$58=Fperm_SI_Woolf2021!$E$9:$E$93,1,EXP(LN((1.1*(Fperm_SI_Woolf2021!$E$9:$E$93-BB$58)-63.1579*EXP(-0.19*Fperm_SI_Woolf2021!$E$9:$E$93)+63.1579*EXP(-0.19*BB$58))/(Fperm_SI_Woolf2021!$E$9:$E$93-BB$58))*(BB$58-Fperm_SI_Woolf2021!$E$9:$E$93)/10))),Fperm_SI_Woolf2021!$D$9:$D$93)*BB$57+INTERCEPT(Fperm_SI_Woolf2021!$F$9:$F$93*EXP(-Fperm_SI_Woolf2021!$I$9:$I$93*$C86*IF(BB$58=Fperm_SI_Woolf2021!$E$9:$E$93,1,EXP(LN((1.1*(Fperm_SI_Woolf2021!$E$9:$E$93-BB$58)-63.1579*EXP(-0.19*Fperm_SI_Woolf2021!$E$9:$E$93)+63.1579*EXP(-0.19*BB$58))/(Fperm_SI_Woolf2021!$E$9:$E$93-BB$58))*(BB$58-Fperm_SI_Woolf2021!$E$9:$E$93)/10))) + Fperm_SI_Woolf2021!$G$9:$G$93*EXP(-Fperm_SI_Woolf2021!$J$9:$J$93*$C86*IF(BB$58=Fperm_SI_Woolf2021!$E$9:$E$93,1,EXP(LN((1.1*(Fperm_SI_Woolf2021!$E$9:$E$93-BB$58)-63.1579*EXP(-0.19*Fperm_SI_Woolf2021!$E$9:$E$93)+63.1579*EXP(-0.19*BB$58))/(Fperm_SI_Woolf2021!$E$9:$E$93-BB$58))*(BB$58-Fperm_SI_Woolf2021!$E$9:$E$93)/10))) + Fperm_SI_Woolf2021!$H$9:$H$93*EXP(-Fperm_SI_Woolf2021!$K$9:$K$93*$C86*IF(BB$58=Fperm_SI_Woolf2021!$E$9:$E$93,1,EXP(LN((1.1*(Fperm_SI_Woolf2021!$E$9:$E$93-BB$58)-63.1579*EXP(-0.19*Fperm_SI_Woolf2021!$E$9:$E$93)+63.1579*EXP(-0.19*BB$58))/(Fperm_SI_Woolf2021!$E$9:$E$93-BB$58))*(BB$58-Fperm_SI_Woolf2021!$E$9:$E$93)/10))),Fperm_SI_Woolf2021!$D$9:$D$93))</f>
        <v>0.55956679904515472</v>
      </c>
      <c r="BC86" s="51" cm="1">
        <f t="array" ref="BC86">MIN(1,SLOPE(Fperm_SI_Woolf2021!$F$9:$F$93*EXP(-Fperm_SI_Woolf2021!$I$9:$I$93*$C86*IF(BC$58=Fperm_SI_Woolf2021!$E$9:$E$93,1,EXP(LN((1.1*(Fperm_SI_Woolf2021!$E$9:$E$93-BC$58)-63.1579*EXP(-0.19*Fperm_SI_Woolf2021!$E$9:$E$93)+63.1579*EXP(-0.19*BC$58))/(Fperm_SI_Woolf2021!$E$9:$E$93-BC$58))*(BC$58-Fperm_SI_Woolf2021!$E$9:$E$93)/10))) + Fperm_SI_Woolf2021!$G$9:$G$93*EXP(-Fperm_SI_Woolf2021!$J$9:$J$93*$C86*IF(BC$58=Fperm_SI_Woolf2021!$E$9:$E$93,1,EXP(LN((1.1*(Fperm_SI_Woolf2021!$E$9:$E$93-BC$58)-63.1579*EXP(-0.19*Fperm_SI_Woolf2021!$E$9:$E$93)+63.1579*EXP(-0.19*BC$58))/(Fperm_SI_Woolf2021!$E$9:$E$93-BC$58))*(BC$58-Fperm_SI_Woolf2021!$E$9:$E$93)/10))) + Fperm_SI_Woolf2021!$H$9:$H$93*EXP(-Fperm_SI_Woolf2021!$K$9:$K$93*$C86*IF(BC$58=Fperm_SI_Woolf2021!$E$9:$E$93,1,EXP(LN((1.1*(Fperm_SI_Woolf2021!$E$9:$E$93-BC$58)-63.1579*EXP(-0.19*Fperm_SI_Woolf2021!$E$9:$E$93)+63.1579*EXP(-0.19*BC$58))/(Fperm_SI_Woolf2021!$E$9:$E$93-BC$58))*(BC$58-Fperm_SI_Woolf2021!$E$9:$E$93)/10))),Fperm_SI_Woolf2021!$D$9:$D$93)*BC$57+INTERCEPT(Fperm_SI_Woolf2021!$F$9:$F$93*EXP(-Fperm_SI_Woolf2021!$I$9:$I$93*$C86*IF(BC$58=Fperm_SI_Woolf2021!$E$9:$E$93,1,EXP(LN((1.1*(Fperm_SI_Woolf2021!$E$9:$E$93-BC$58)-63.1579*EXP(-0.19*Fperm_SI_Woolf2021!$E$9:$E$93)+63.1579*EXP(-0.19*BC$58))/(Fperm_SI_Woolf2021!$E$9:$E$93-BC$58))*(BC$58-Fperm_SI_Woolf2021!$E$9:$E$93)/10))) + Fperm_SI_Woolf2021!$G$9:$G$93*EXP(-Fperm_SI_Woolf2021!$J$9:$J$93*$C86*IF(BC$58=Fperm_SI_Woolf2021!$E$9:$E$93,1,EXP(LN((1.1*(Fperm_SI_Woolf2021!$E$9:$E$93-BC$58)-63.1579*EXP(-0.19*Fperm_SI_Woolf2021!$E$9:$E$93)+63.1579*EXP(-0.19*BC$58))/(Fperm_SI_Woolf2021!$E$9:$E$93-BC$58))*(BC$58-Fperm_SI_Woolf2021!$E$9:$E$93)/10))) + Fperm_SI_Woolf2021!$H$9:$H$93*EXP(-Fperm_SI_Woolf2021!$K$9:$K$93*$C86*IF(BC$58=Fperm_SI_Woolf2021!$E$9:$E$93,1,EXP(LN((1.1*(Fperm_SI_Woolf2021!$E$9:$E$93-BC$58)-63.1579*EXP(-0.19*Fperm_SI_Woolf2021!$E$9:$E$93)+63.1579*EXP(-0.19*BC$58))/(Fperm_SI_Woolf2021!$E$9:$E$93-BC$58))*(BC$58-Fperm_SI_Woolf2021!$E$9:$E$93)/10))),Fperm_SI_Woolf2021!$D$9:$D$93))</f>
        <v>0.5296766478274284</v>
      </c>
      <c r="BD86" s="51" cm="1">
        <f t="array" ref="BD86">MIN(1,SLOPE(Fperm_SI_Woolf2021!$F$9:$F$93*EXP(-Fperm_SI_Woolf2021!$I$9:$I$93*$C86*IF(BD$58=Fperm_SI_Woolf2021!$E$9:$E$93,1,EXP(LN((1.1*(Fperm_SI_Woolf2021!$E$9:$E$93-BD$58)-63.1579*EXP(-0.19*Fperm_SI_Woolf2021!$E$9:$E$93)+63.1579*EXP(-0.19*BD$58))/(Fperm_SI_Woolf2021!$E$9:$E$93-BD$58))*(BD$58-Fperm_SI_Woolf2021!$E$9:$E$93)/10))) + Fperm_SI_Woolf2021!$G$9:$G$93*EXP(-Fperm_SI_Woolf2021!$J$9:$J$93*$C86*IF(BD$58=Fperm_SI_Woolf2021!$E$9:$E$93,1,EXP(LN((1.1*(Fperm_SI_Woolf2021!$E$9:$E$93-BD$58)-63.1579*EXP(-0.19*Fperm_SI_Woolf2021!$E$9:$E$93)+63.1579*EXP(-0.19*BD$58))/(Fperm_SI_Woolf2021!$E$9:$E$93-BD$58))*(BD$58-Fperm_SI_Woolf2021!$E$9:$E$93)/10))) + Fperm_SI_Woolf2021!$H$9:$H$93*EXP(-Fperm_SI_Woolf2021!$K$9:$K$93*$C86*IF(BD$58=Fperm_SI_Woolf2021!$E$9:$E$93,1,EXP(LN((1.1*(Fperm_SI_Woolf2021!$E$9:$E$93-BD$58)-63.1579*EXP(-0.19*Fperm_SI_Woolf2021!$E$9:$E$93)+63.1579*EXP(-0.19*BD$58))/(Fperm_SI_Woolf2021!$E$9:$E$93-BD$58))*(BD$58-Fperm_SI_Woolf2021!$E$9:$E$93)/10))),Fperm_SI_Woolf2021!$D$9:$D$93)*BD$57+INTERCEPT(Fperm_SI_Woolf2021!$F$9:$F$93*EXP(-Fperm_SI_Woolf2021!$I$9:$I$93*$C86*IF(BD$58=Fperm_SI_Woolf2021!$E$9:$E$93,1,EXP(LN((1.1*(Fperm_SI_Woolf2021!$E$9:$E$93-BD$58)-63.1579*EXP(-0.19*Fperm_SI_Woolf2021!$E$9:$E$93)+63.1579*EXP(-0.19*BD$58))/(Fperm_SI_Woolf2021!$E$9:$E$93-BD$58))*(BD$58-Fperm_SI_Woolf2021!$E$9:$E$93)/10))) + Fperm_SI_Woolf2021!$G$9:$G$93*EXP(-Fperm_SI_Woolf2021!$J$9:$J$93*$C86*IF(BD$58=Fperm_SI_Woolf2021!$E$9:$E$93,1,EXP(LN((1.1*(Fperm_SI_Woolf2021!$E$9:$E$93-BD$58)-63.1579*EXP(-0.19*Fperm_SI_Woolf2021!$E$9:$E$93)+63.1579*EXP(-0.19*BD$58))/(Fperm_SI_Woolf2021!$E$9:$E$93-BD$58))*(BD$58-Fperm_SI_Woolf2021!$E$9:$E$93)/10))) + Fperm_SI_Woolf2021!$H$9:$H$93*EXP(-Fperm_SI_Woolf2021!$K$9:$K$93*$C86*IF(BD$58=Fperm_SI_Woolf2021!$E$9:$E$93,1,EXP(LN((1.1*(Fperm_SI_Woolf2021!$E$9:$E$93-BD$58)-63.1579*EXP(-0.19*Fperm_SI_Woolf2021!$E$9:$E$93)+63.1579*EXP(-0.19*BD$58))/(Fperm_SI_Woolf2021!$E$9:$E$93-BD$58))*(BD$58-Fperm_SI_Woolf2021!$E$9:$E$93)/10))),Fperm_SI_Woolf2021!$D$9:$D$93))</f>
        <v>0.49978649660970215</v>
      </c>
      <c r="BE86" s="51" cm="1">
        <f t="array" ref="BE86">MIN(1,SLOPE(Fperm_SI_Woolf2021!$F$9:$F$93*EXP(-Fperm_SI_Woolf2021!$I$9:$I$93*$C86*IF(BE$58=Fperm_SI_Woolf2021!$E$9:$E$93,1,EXP(LN((1.1*(Fperm_SI_Woolf2021!$E$9:$E$93-BE$58)-63.1579*EXP(-0.19*Fperm_SI_Woolf2021!$E$9:$E$93)+63.1579*EXP(-0.19*BE$58))/(Fperm_SI_Woolf2021!$E$9:$E$93-BE$58))*(BE$58-Fperm_SI_Woolf2021!$E$9:$E$93)/10))) + Fperm_SI_Woolf2021!$G$9:$G$93*EXP(-Fperm_SI_Woolf2021!$J$9:$J$93*$C86*IF(BE$58=Fperm_SI_Woolf2021!$E$9:$E$93,1,EXP(LN((1.1*(Fperm_SI_Woolf2021!$E$9:$E$93-BE$58)-63.1579*EXP(-0.19*Fperm_SI_Woolf2021!$E$9:$E$93)+63.1579*EXP(-0.19*BE$58))/(Fperm_SI_Woolf2021!$E$9:$E$93-BE$58))*(BE$58-Fperm_SI_Woolf2021!$E$9:$E$93)/10))) + Fperm_SI_Woolf2021!$H$9:$H$93*EXP(-Fperm_SI_Woolf2021!$K$9:$K$93*$C86*IF(BE$58=Fperm_SI_Woolf2021!$E$9:$E$93,1,EXP(LN((1.1*(Fperm_SI_Woolf2021!$E$9:$E$93-BE$58)-63.1579*EXP(-0.19*Fperm_SI_Woolf2021!$E$9:$E$93)+63.1579*EXP(-0.19*BE$58))/(Fperm_SI_Woolf2021!$E$9:$E$93-BE$58))*(BE$58-Fperm_SI_Woolf2021!$E$9:$E$93)/10))),Fperm_SI_Woolf2021!$D$9:$D$93)*BE$57+INTERCEPT(Fperm_SI_Woolf2021!$F$9:$F$93*EXP(-Fperm_SI_Woolf2021!$I$9:$I$93*$C86*IF(BE$58=Fperm_SI_Woolf2021!$E$9:$E$93,1,EXP(LN((1.1*(Fperm_SI_Woolf2021!$E$9:$E$93-BE$58)-63.1579*EXP(-0.19*Fperm_SI_Woolf2021!$E$9:$E$93)+63.1579*EXP(-0.19*BE$58))/(Fperm_SI_Woolf2021!$E$9:$E$93-BE$58))*(BE$58-Fperm_SI_Woolf2021!$E$9:$E$93)/10))) + Fperm_SI_Woolf2021!$G$9:$G$93*EXP(-Fperm_SI_Woolf2021!$J$9:$J$93*$C86*IF(BE$58=Fperm_SI_Woolf2021!$E$9:$E$93,1,EXP(LN((1.1*(Fperm_SI_Woolf2021!$E$9:$E$93-BE$58)-63.1579*EXP(-0.19*Fperm_SI_Woolf2021!$E$9:$E$93)+63.1579*EXP(-0.19*BE$58))/(Fperm_SI_Woolf2021!$E$9:$E$93-BE$58))*(BE$58-Fperm_SI_Woolf2021!$E$9:$E$93)/10))) + Fperm_SI_Woolf2021!$H$9:$H$93*EXP(-Fperm_SI_Woolf2021!$K$9:$K$93*$C86*IF(BE$58=Fperm_SI_Woolf2021!$E$9:$E$93,1,EXP(LN((1.1*(Fperm_SI_Woolf2021!$E$9:$E$93-BE$58)-63.1579*EXP(-0.19*Fperm_SI_Woolf2021!$E$9:$E$93)+63.1579*EXP(-0.19*BE$58))/(Fperm_SI_Woolf2021!$E$9:$E$93-BE$58))*(BE$58-Fperm_SI_Woolf2021!$E$9:$E$93)/10))),Fperm_SI_Woolf2021!$D$9:$D$93))</f>
        <v>0.46989634539197583</v>
      </c>
      <c r="BF86" s="51" cm="1">
        <f t="array" ref="BF86">MIN(1,SLOPE(Fperm_SI_Woolf2021!$F$9:$F$93*EXP(-Fperm_SI_Woolf2021!$I$9:$I$93*$C86*IF(BF$58=Fperm_SI_Woolf2021!$E$9:$E$93,1,EXP(LN((1.1*(Fperm_SI_Woolf2021!$E$9:$E$93-BF$58)-63.1579*EXP(-0.19*Fperm_SI_Woolf2021!$E$9:$E$93)+63.1579*EXP(-0.19*BF$58))/(Fperm_SI_Woolf2021!$E$9:$E$93-BF$58))*(BF$58-Fperm_SI_Woolf2021!$E$9:$E$93)/10))) + Fperm_SI_Woolf2021!$G$9:$G$93*EXP(-Fperm_SI_Woolf2021!$J$9:$J$93*$C86*IF(BF$58=Fperm_SI_Woolf2021!$E$9:$E$93,1,EXP(LN((1.1*(Fperm_SI_Woolf2021!$E$9:$E$93-BF$58)-63.1579*EXP(-0.19*Fperm_SI_Woolf2021!$E$9:$E$93)+63.1579*EXP(-0.19*BF$58))/(Fperm_SI_Woolf2021!$E$9:$E$93-BF$58))*(BF$58-Fperm_SI_Woolf2021!$E$9:$E$93)/10))) + Fperm_SI_Woolf2021!$H$9:$H$93*EXP(-Fperm_SI_Woolf2021!$K$9:$K$93*$C86*IF(BF$58=Fperm_SI_Woolf2021!$E$9:$E$93,1,EXP(LN((1.1*(Fperm_SI_Woolf2021!$E$9:$E$93-BF$58)-63.1579*EXP(-0.19*Fperm_SI_Woolf2021!$E$9:$E$93)+63.1579*EXP(-0.19*BF$58))/(Fperm_SI_Woolf2021!$E$9:$E$93-BF$58))*(BF$58-Fperm_SI_Woolf2021!$E$9:$E$93)/10))),Fperm_SI_Woolf2021!$D$9:$D$93)*BF$57+INTERCEPT(Fperm_SI_Woolf2021!$F$9:$F$93*EXP(-Fperm_SI_Woolf2021!$I$9:$I$93*$C86*IF(BF$58=Fperm_SI_Woolf2021!$E$9:$E$93,1,EXP(LN((1.1*(Fperm_SI_Woolf2021!$E$9:$E$93-BF$58)-63.1579*EXP(-0.19*Fperm_SI_Woolf2021!$E$9:$E$93)+63.1579*EXP(-0.19*BF$58))/(Fperm_SI_Woolf2021!$E$9:$E$93-BF$58))*(BF$58-Fperm_SI_Woolf2021!$E$9:$E$93)/10))) + Fperm_SI_Woolf2021!$G$9:$G$93*EXP(-Fperm_SI_Woolf2021!$J$9:$J$93*$C86*IF(BF$58=Fperm_SI_Woolf2021!$E$9:$E$93,1,EXP(LN((1.1*(Fperm_SI_Woolf2021!$E$9:$E$93-BF$58)-63.1579*EXP(-0.19*Fperm_SI_Woolf2021!$E$9:$E$93)+63.1579*EXP(-0.19*BF$58))/(Fperm_SI_Woolf2021!$E$9:$E$93-BF$58))*(BF$58-Fperm_SI_Woolf2021!$E$9:$E$93)/10))) + Fperm_SI_Woolf2021!$H$9:$H$93*EXP(-Fperm_SI_Woolf2021!$K$9:$K$93*$C86*IF(BF$58=Fperm_SI_Woolf2021!$E$9:$E$93,1,EXP(LN((1.1*(Fperm_SI_Woolf2021!$E$9:$E$93-BF$58)-63.1579*EXP(-0.19*Fperm_SI_Woolf2021!$E$9:$E$93)+63.1579*EXP(-0.19*BF$58))/(Fperm_SI_Woolf2021!$E$9:$E$93-BF$58))*(BF$58-Fperm_SI_Woolf2021!$E$9:$E$93)/10))),Fperm_SI_Woolf2021!$D$9:$D$93))</f>
        <v>0.44000619417424958</v>
      </c>
      <c r="BG86" s="51" cm="1">
        <f t="array" ref="BG86">MIN(1,SLOPE(Fperm_SI_Woolf2021!$F$9:$F$93*EXP(-Fperm_SI_Woolf2021!$I$9:$I$93*$C86*IF(BG$58=Fperm_SI_Woolf2021!$E$9:$E$93,1,EXP(LN((1.1*(Fperm_SI_Woolf2021!$E$9:$E$93-BG$58)-63.1579*EXP(-0.19*Fperm_SI_Woolf2021!$E$9:$E$93)+63.1579*EXP(-0.19*BG$58))/(Fperm_SI_Woolf2021!$E$9:$E$93-BG$58))*(BG$58-Fperm_SI_Woolf2021!$E$9:$E$93)/10))) + Fperm_SI_Woolf2021!$G$9:$G$93*EXP(-Fperm_SI_Woolf2021!$J$9:$J$93*$C86*IF(BG$58=Fperm_SI_Woolf2021!$E$9:$E$93,1,EXP(LN((1.1*(Fperm_SI_Woolf2021!$E$9:$E$93-BG$58)-63.1579*EXP(-0.19*Fperm_SI_Woolf2021!$E$9:$E$93)+63.1579*EXP(-0.19*BG$58))/(Fperm_SI_Woolf2021!$E$9:$E$93-BG$58))*(BG$58-Fperm_SI_Woolf2021!$E$9:$E$93)/10))) + Fperm_SI_Woolf2021!$H$9:$H$93*EXP(-Fperm_SI_Woolf2021!$K$9:$K$93*$C86*IF(BG$58=Fperm_SI_Woolf2021!$E$9:$E$93,1,EXP(LN((1.1*(Fperm_SI_Woolf2021!$E$9:$E$93-BG$58)-63.1579*EXP(-0.19*Fperm_SI_Woolf2021!$E$9:$E$93)+63.1579*EXP(-0.19*BG$58))/(Fperm_SI_Woolf2021!$E$9:$E$93-BG$58))*(BG$58-Fperm_SI_Woolf2021!$E$9:$E$93)/10))),Fperm_SI_Woolf2021!$D$9:$D$93)*BG$57+INTERCEPT(Fperm_SI_Woolf2021!$F$9:$F$93*EXP(-Fperm_SI_Woolf2021!$I$9:$I$93*$C86*IF(BG$58=Fperm_SI_Woolf2021!$E$9:$E$93,1,EXP(LN((1.1*(Fperm_SI_Woolf2021!$E$9:$E$93-BG$58)-63.1579*EXP(-0.19*Fperm_SI_Woolf2021!$E$9:$E$93)+63.1579*EXP(-0.19*BG$58))/(Fperm_SI_Woolf2021!$E$9:$E$93-BG$58))*(BG$58-Fperm_SI_Woolf2021!$E$9:$E$93)/10))) + Fperm_SI_Woolf2021!$G$9:$G$93*EXP(-Fperm_SI_Woolf2021!$J$9:$J$93*$C86*IF(BG$58=Fperm_SI_Woolf2021!$E$9:$E$93,1,EXP(LN((1.1*(Fperm_SI_Woolf2021!$E$9:$E$93-BG$58)-63.1579*EXP(-0.19*Fperm_SI_Woolf2021!$E$9:$E$93)+63.1579*EXP(-0.19*BG$58))/(Fperm_SI_Woolf2021!$E$9:$E$93-BG$58))*(BG$58-Fperm_SI_Woolf2021!$E$9:$E$93)/10))) + Fperm_SI_Woolf2021!$H$9:$H$93*EXP(-Fperm_SI_Woolf2021!$K$9:$K$93*$C86*IF(BG$58=Fperm_SI_Woolf2021!$E$9:$E$93,1,EXP(LN((1.1*(Fperm_SI_Woolf2021!$E$9:$E$93-BG$58)-63.1579*EXP(-0.19*Fperm_SI_Woolf2021!$E$9:$E$93)+63.1579*EXP(-0.19*BG$58))/(Fperm_SI_Woolf2021!$E$9:$E$93-BG$58))*(BG$58-Fperm_SI_Woolf2021!$E$9:$E$93)/10))),Fperm_SI_Woolf2021!$D$9:$D$93))</f>
        <v>0.41011604295652326</v>
      </c>
      <c r="BH86" s="51" cm="1">
        <f t="array" ref="BH86">MIN(1,SLOPE(Fperm_SI_Woolf2021!$F$9:$F$93*EXP(-Fperm_SI_Woolf2021!$I$9:$I$93*$C86*IF(BH$58=Fperm_SI_Woolf2021!$E$9:$E$93,1,EXP(LN((1.1*(Fperm_SI_Woolf2021!$E$9:$E$93-BH$58)-63.1579*EXP(-0.19*Fperm_SI_Woolf2021!$E$9:$E$93)+63.1579*EXP(-0.19*BH$58))/(Fperm_SI_Woolf2021!$E$9:$E$93-BH$58))*(BH$58-Fperm_SI_Woolf2021!$E$9:$E$93)/10))) + Fperm_SI_Woolf2021!$G$9:$G$93*EXP(-Fperm_SI_Woolf2021!$J$9:$J$93*$C86*IF(BH$58=Fperm_SI_Woolf2021!$E$9:$E$93,1,EXP(LN((1.1*(Fperm_SI_Woolf2021!$E$9:$E$93-BH$58)-63.1579*EXP(-0.19*Fperm_SI_Woolf2021!$E$9:$E$93)+63.1579*EXP(-0.19*BH$58))/(Fperm_SI_Woolf2021!$E$9:$E$93-BH$58))*(BH$58-Fperm_SI_Woolf2021!$E$9:$E$93)/10))) + Fperm_SI_Woolf2021!$H$9:$H$93*EXP(-Fperm_SI_Woolf2021!$K$9:$K$93*$C86*IF(BH$58=Fperm_SI_Woolf2021!$E$9:$E$93,1,EXP(LN((1.1*(Fperm_SI_Woolf2021!$E$9:$E$93-BH$58)-63.1579*EXP(-0.19*Fperm_SI_Woolf2021!$E$9:$E$93)+63.1579*EXP(-0.19*BH$58))/(Fperm_SI_Woolf2021!$E$9:$E$93-BH$58))*(BH$58-Fperm_SI_Woolf2021!$E$9:$E$93)/10))),Fperm_SI_Woolf2021!$D$9:$D$93)*BH$57+INTERCEPT(Fperm_SI_Woolf2021!$F$9:$F$93*EXP(-Fperm_SI_Woolf2021!$I$9:$I$93*$C86*IF(BH$58=Fperm_SI_Woolf2021!$E$9:$E$93,1,EXP(LN((1.1*(Fperm_SI_Woolf2021!$E$9:$E$93-BH$58)-63.1579*EXP(-0.19*Fperm_SI_Woolf2021!$E$9:$E$93)+63.1579*EXP(-0.19*BH$58))/(Fperm_SI_Woolf2021!$E$9:$E$93-BH$58))*(BH$58-Fperm_SI_Woolf2021!$E$9:$E$93)/10))) + Fperm_SI_Woolf2021!$G$9:$G$93*EXP(-Fperm_SI_Woolf2021!$J$9:$J$93*$C86*IF(BH$58=Fperm_SI_Woolf2021!$E$9:$E$93,1,EXP(LN((1.1*(Fperm_SI_Woolf2021!$E$9:$E$93-BH$58)-63.1579*EXP(-0.19*Fperm_SI_Woolf2021!$E$9:$E$93)+63.1579*EXP(-0.19*BH$58))/(Fperm_SI_Woolf2021!$E$9:$E$93-BH$58))*(BH$58-Fperm_SI_Woolf2021!$E$9:$E$93)/10))) + Fperm_SI_Woolf2021!$H$9:$H$93*EXP(-Fperm_SI_Woolf2021!$K$9:$K$93*$C86*IF(BH$58=Fperm_SI_Woolf2021!$E$9:$E$93,1,EXP(LN((1.1*(Fperm_SI_Woolf2021!$E$9:$E$93-BH$58)-63.1579*EXP(-0.19*Fperm_SI_Woolf2021!$E$9:$E$93)+63.1579*EXP(-0.19*BH$58))/(Fperm_SI_Woolf2021!$E$9:$E$93-BH$58))*(BH$58-Fperm_SI_Woolf2021!$E$9:$E$93)/10))),Fperm_SI_Woolf2021!$D$9:$D$93))</f>
        <v>0.38022589173879695</v>
      </c>
      <c r="BI86" s="51" cm="1">
        <f t="array" ref="BI86">MIN(1,SLOPE(Fperm_SI_Woolf2021!$F$9:$F$93*EXP(-Fperm_SI_Woolf2021!$I$9:$I$93*$C86*IF(BI$58=Fperm_SI_Woolf2021!$E$9:$E$93,1,EXP(LN((1.1*(Fperm_SI_Woolf2021!$E$9:$E$93-BI$58)-63.1579*EXP(-0.19*Fperm_SI_Woolf2021!$E$9:$E$93)+63.1579*EXP(-0.19*BI$58))/(Fperm_SI_Woolf2021!$E$9:$E$93-BI$58))*(BI$58-Fperm_SI_Woolf2021!$E$9:$E$93)/10))) + Fperm_SI_Woolf2021!$G$9:$G$93*EXP(-Fperm_SI_Woolf2021!$J$9:$J$93*$C86*IF(BI$58=Fperm_SI_Woolf2021!$E$9:$E$93,1,EXP(LN((1.1*(Fperm_SI_Woolf2021!$E$9:$E$93-BI$58)-63.1579*EXP(-0.19*Fperm_SI_Woolf2021!$E$9:$E$93)+63.1579*EXP(-0.19*BI$58))/(Fperm_SI_Woolf2021!$E$9:$E$93-BI$58))*(BI$58-Fperm_SI_Woolf2021!$E$9:$E$93)/10))) + Fperm_SI_Woolf2021!$H$9:$H$93*EXP(-Fperm_SI_Woolf2021!$K$9:$K$93*$C86*IF(BI$58=Fperm_SI_Woolf2021!$E$9:$E$93,1,EXP(LN((1.1*(Fperm_SI_Woolf2021!$E$9:$E$93-BI$58)-63.1579*EXP(-0.19*Fperm_SI_Woolf2021!$E$9:$E$93)+63.1579*EXP(-0.19*BI$58))/(Fperm_SI_Woolf2021!$E$9:$E$93-BI$58))*(BI$58-Fperm_SI_Woolf2021!$E$9:$E$93)/10))),Fperm_SI_Woolf2021!$D$9:$D$93)*BI$57+INTERCEPT(Fperm_SI_Woolf2021!$F$9:$F$93*EXP(-Fperm_SI_Woolf2021!$I$9:$I$93*$C86*IF(BI$58=Fperm_SI_Woolf2021!$E$9:$E$93,1,EXP(LN((1.1*(Fperm_SI_Woolf2021!$E$9:$E$93-BI$58)-63.1579*EXP(-0.19*Fperm_SI_Woolf2021!$E$9:$E$93)+63.1579*EXP(-0.19*BI$58))/(Fperm_SI_Woolf2021!$E$9:$E$93-BI$58))*(BI$58-Fperm_SI_Woolf2021!$E$9:$E$93)/10))) + Fperm_SI_Woolf2021!$G$9:$G$93*EXP(-Fperm_SI_Woolf2021!$J$9:$J$93*$C86*IF(BI$58=Fperm_SI_Woolf2021!$E$9:$E$93,1,EXP(LN((1.1*(Fperm_SI_Woolf2021!$E$9:$E$93-BI$58)-63.1579*EXP(-0.19*Fperm_SI_Woolf2021!$E$9:$E$93)+63.1579*EXP(-0.19*BI$58))/(Fperm_SI_Woolf2021!$E$9:$E$93-BI$58))*(BI$58-Fperm_SI_Woolf2021!$E$9:$E$93)/10))) + Fperm_SI_Woolf2021!$H$9:$H$93*EXP(-Fperm_SI_Woolf2021!$K$9:$K$93*$C86*IF(BI$58=Fperm_SI_Woolf2021!$E$9:$E$93,1,EXP(LN((1.1*(Fperm_SI_Woolf2021!$E$9:$E$93-BI$58)-63.1579*EXP(-0.19*Fperm_SI_Woolf2021!$E$9:$E$93)+63.1579*EXP(-0.19*BI$58))/(Fperm_SI_Woolf2021!$E$9:$E$93-BI$58))*(BI$58-Fperm_SI_Woolf2021!$E$9:$E$93)/10))),Fperm_SI_Woolf2021!$D$9:$D$93))</f>
        <v>0.35033574052107064</v>
      </c>
      <c r="BJ86" s="51" cm="1">
        <f t="array" ref="BJ86">MIN(1,SLOPE(Fperm_SI_Woolf2021!$F$9:$F$93*EXP(-Fperm_SI_Woolf2021!$I$9:$I$93*$C86*IF(BJ$58=Fperm_SI_Woolf2021!$E$9:$E$93,1,EXP(LN((1.1*(Fperm_SI_Woolf2021!$E$9:$E$93-BJ$58)-63.1579*EXP(-0.19*Fperm_SI_Woolf2021!$E$9:$E$93)+63.1579*EXP(-0.19*BJ$58))/(Fperm_SI_Woolf2021!$E$9:$E$93-BJ$58))*(BJ$58-Fperm_SI_Woolf2021!$E$9:$E$93)/10))) + Fperm_SI_Woolf2021!$G$9:$G$93*EXP(-Fperm_SI_Woolf2021!$J$9:$J$93*$C86*IF(BJ$58=Fperm_SI_Woolf2021!$E$9:$E$93,1,EXP(LN((1.1*(Fperm_SI_Woolf2021!$E$9:$E$93-BJ$58)-63.1579*EXP(-0.19*Fperm_SI_Woolf2021!$E$9:$E$93)+63.1579*EXP(-0.19*BJ$58))/(Fperm_SI_Woolf2021!$E$9:$E$93-BJ$58))*(BJ$58-Fperm_SI_Woolf2021!$E$9:$E$93)/10))) + Fperm_SI_Woolf2021!$H$9:$H$93*EXP(-Fperm_SI_Woolf2021!$K$9:$K$93*$C86*IF(BJ$58=Fperm_SI_Woolf2021!$E$9:$E$93,1,EXP(LN((1.1*(Fperm_SI_Woolf2021!$E$9:$E$93-BJ$58)-63.1579*EXP(-0.19*Fperm_SI_Woolf2021!$E$9:$E$93)+63.1579*EXP(-0.19*BJ$58))/(Fperm_SI_Woolf2021!$E$9:$E$93-BJ$58))*(BJ$58-Fperm_SI_Woolf2021!$E$9:$E$93)/10))),Fperm_SI_Woolf2021!$D$9:$D$93)*BJ$57+INTERCEPT(Fperm_SI_Woolf2021!$F$9:$F$93*EXP(-Fperm_SI_Woolf2021!$I$9:$I$93*$C86*IF(BJ$58=Fperm_SI_Woolf2021!$E$9:$E$93,1,EXP(LN((1.1*(Fperm_SI_Woolf2021!$E$9:$E$93-BJ$58)-63.1579*EXP(-0.19*Fperm_SI_Woolf2021!$E$9:$E$93)+63.1579*EXP(-0.19*BJ$58))/(Fperm_SI_Woolf2021!$E$9:$E$93-BJ$58))*(BJ$58-Fperm_SI_Woolf2021!$E$9:$E$93)/10))) + Fperm_SI_Woolf2021!$G$9:$G$93*EXP(-Fperm_SI_Woolf2021!$J$9:$J$93*$C86*IF(BJ$58=Fperm_SI_Woolf2021!$E$9:$E$93,1,EXP(LN((1.1*(Fperm_SI_Woolf2021!$E$9:$E$93-BJ$58)-63.1579*EXP(-0.19*Fperm_SI_Woolf2021!$E$9:$E$93)+63.1579*EXP(-0.19*BJ$58))/(Fperm_SI_Woolf2021!$E$9:$E$93-BJ$58))*(BJ$58-Fperm_SI_Woolf2021!$E$9:$E$93)/10))) + Fperm_SI_Woolf2021!$H$9:$H$93*EXP(-Fperm_SI_Woolf2021!$K$9:$K$93*$C86*IF(BJ$58=Fperm_SI_Woolf2021!$E$9:$E$93,1,EXP(LN((1.1*(Fperm_SI_Woolf2021!$E$9:$E$93-BJ$58)-63.1579*EXP(-0.19*Fperm_SI_Woolf2021!$E$9:$E$93)+63.1579*EXP(-0.19*BJ$58))/(Fperm_SI_Woolf2021!$E$9:$E$93-BJ$58))*(BJ$58-Fperm_SI_Woolf2021!$E$9:$E$93)/10))),Fperm_SI_Woolf2021!$D$9:$D$93))</f>
        <v>0.32044558930334427</v>
      </c>
      <c r="BK86" s="51" cm="1">
        <f t="array" ref="BK86">MIN(1,SLOPE(Fperm_SI_Woolf2021!$F$9:$F$93*EXP(-Fperm_SI_Woolf2021!$I$9:$I$93*$C86*IF(BK$58=Fperm_SI_Woolf2021!$E$9:$E$93,1,EXP(LN((1.1*(Fperm_SI_Woolf2021!$E$9:$E$93-BK$58)-63.1579*EXP(-0.19*Fperm_SI_Woolf2021!$E$9:$E$93)+63.1579*EXP(-0.19*BK$58))/(Fperm_SI_Woolf2021!$E$9:$E$93-BK$58))*(BK$58-Fperm_SI_Woolf2021!$E$9:$E$93)/10))) + Fperm_SI_Woolf2021!$G$9:$G$93*EXP(-Fperm_SI_Woolf2021!$J$9:$J$93*$C86*IF(BK$58=Fperm_SI_Woolf2021!$E$9:$E$93,1,EXP(LN((1.1*(Fperm_SI_Woolf2021!$E$9:$E$93-BK$58)-63.1579*EXP(-0.19*Fperm_SI_Woolf2021!$E$9:$E$93)+63.1579*EXP(-0.19*BK$58))/(Fperm_SI_Woolf2021!$E$9:$E$93-BK$58))*(BK$58-Fperm_SI_Woolf2021!$E$9:$E$93)/10))) + Fperm_SI_Woolf2021!$H$9:$H$93*EXP(-Fperm_SI_Woolf2021!$K$9:$K$93*$C86*IF(BK$58=Fperm_SI_Woolf2021!$E$9:$E$93,1,EXP(LN((1.1*(Fperm_SI_Woolf2021!$E$9:$E$93-BK$58)-63.1579*EXP(-0.19*Fperm_SI_Woolf2021!$E$9:$E$93)+63.1579*EXP(-0.19*BK$58))/(Fperm_SI_Woolf2021!$E$9:$E$93-BK$58))*(BK$58-Fperm_SI_Woolf2021!$E$9:$E$93)/10))),Fperm_SI_Woolf2021!$D$9:$D$93)*BK$57+INTERCEPT(Fperm_SI_Woolf2021!$F$9:$F$93*EXP(-Fperm_SI_Woolf2021!$I$9:$I$93*$C86*IF(BK$58=Fperm_SI_Woolf2021!$E$9:$E$93,1,EXP(LN((1.1*(Fperm_SI_Woolf2021!$E$9:$E$93-BK$58)-63.1579*EXP(-0.19*Fperm_SI_Woolf2021!$E$9:$E$93)+63.1579*EXP(-0.19*BK$58))/(Fperm_SI_Woolf2021!$E$9:$E$93-BK$58))*(BK$58-Fperm_SI_Woolf2021!$E$9:$E$93)/10))) + Fperm_SI_Woolf2021!$G$9:$G$93*EXP(-Fperm_SI_Woolf2021!$J$9:$J$93*$C86*IF(BK$58=Fperm_SI_Woolf2021!$E$9:$E$93,1,EXP(LN((1.1*(Fperm_SI_Woolf2021!$E$9:$E$93-BK$58)-63.1579*EXP(-0.19*Fperm_SI_Woolf2021!$E$9:$E$93)+63.1579*EXP(-0.19*BK$58))/(Fperm_SI_Woolf2021!$E$9:$E$93-BK$58))*(BK$58-Fperm_SI_Woolf2021!$E$9:$E$93)/10))) + Fperm_SI_Woolf2021!$H$9:$H$93*EXP(-Fperm_SI_Woolf2021!$K$9:$K$93*$C86*IF(BK$58=Fperm_SI_Woolf2021!$E$9:$E$93,1,EXP(LN((1.1*(Fperm_SI_Woolf2021!$E$9:$E$93-BK$58)-63.1579*EXP(-0.19*Fperm_SI_Woolf2021!$E$9:$E$93)+63.1579*EXP(-0.19*BK$58))/(Fperm_SI_Woolf2021!$E$9:$E$93-BK$58))*(BK$58-Fperm_SI_Woolf2021!$E$9:$E$93)/10))),Fperm_SI_Woolf2021!$D$9:$D$93))</f>
        <v>0.29055543808561796</v>
      </c>
      <c r="BL86" s="51" cm="1">
        <f t="array" ref="BL86">MIN(1,SLOPE(Fperm_SI_Woolf2021!$F$9:$F$93*EXP(-Fperm_SI_Woolf2021!$I$9:$I$93*$C86*IF(BL$58=Fperm_SI_Woolf2021!$E$9:$E$93,1,EXP(LN((1.1*(Fperm_SI_Woolf2021!$E$9:$E$93-BL$58)-63.1579*EXP(-0.19*Fperm_SI_Woolf2021!$E$9:$E$93)+63.1579*EXP(-0.19*BL$58))/(Fperm_SI_Woolf2021!$E$9:$E$93-BL$58))*(BL$58-Fperm_SI_Woolf2021!$E$9:$E$93)/10))) + Fperm_SI_Woolf2021!$G$9:$G$93*EXP(-Fperm_SI_Woolf2021!$J$9:$J$93*$C86*IF(BL$58=Fperm_SI_Woolf2021!$E$9:$E$93,1,EXP(LN((1.1*(Fperm_SI_Woolf2021!$E$9:$E$93-BL$58)-63.1579*EXP(-0.19*Fperm_SI_Woolf2021!$E$9:$E$93)+63.1579*EXP(-0.19*BL$58))/(Fperm_SI_Woolf2021!$E$9:$E$93-BL$58))*(BL$58-Fperm_SI_Woolf2021!$E$9:$E$93)/10))) + Fperm_SI_Woolf2021!$H$9:$H$93*EXP(-Fperm_SI_Woolf2021!$K$9:$K$93*$C86*IF(BL$58=Fperm_SI_Woolf2021!$E$9:$E$93,1,EXP(LN((1.1*(Fperm_SI_Woolf2021!$E$9:$E$93-BL$58)-63.1579*EXP(-0.19*Fperm_SI_Woolf2021!$E$9:$E$93)+63.1579*EXP(-0.19*BL$58))/(Fperm_SI_Woolf2021!$E$9:$E$93-BL$58))*(BL$58-Fperm_SI_Woolf2021!$E$9:$E$93)/10))),Fperm_SI_Woolf2021!$D$9:$D$93)*BL$57+INTERCEPT(Fperm_SI_Woolf2021!$F$9:$F$93*EXP(-Fperm_SI_Woolf2021!$I$9:$I$93*$C86*IF(BL$58=Fperm_SI_Woolf2021!$E$9:$E$93,1,EXP(LN((1.1*(Fperm_SI_Woolf2021!$E$9:$E$93-BL$58)-63.1579*EXP(-0.19*Fperm_SI_Woolf2021!$E$9:$E$93)+63.1579*EXP(-0.19*BL$58))/(Fperm_SI_Woolf2021!$E$9:$E$93-BL$58))*(BL$58-Fperm_SI_Woolf2021!$E$9:$E$93)/10))) + Fperm_SI_Woolf2021!$G$9:$G$93*EXP(-Fperm_SI_Woolf2021!$J$9:$J$93*$C86*IF(BL$58=Fperm_SI_Woolf2021!$E$9:$E$93,1,EXP(LN((1.1*(Fperm_SI_Woolf2021!$E$9:$E$93-BL$58)-63.1579*EXP(-0.19*Fperm_SI_Woolf2021!$E$9:$E$93)+63.1579*EXP(-0.19*BL$58))/(Fperm_SI_Woolf2021!$E$9:$E$93-BL$58))*(BL$58-Fperm_SI_Woolf2021!$E$9:$E$93)/10))) + Fperm_SI_Woolf2021!$H$9:$H$93*EXP(-Fperm_SI_Woolf2021!$K$9:$K$93*$C86*IF(BL$58=Fperm_SI_Woolf2021!$E$9:$E$93,1,EXP(LN((1.1*(Fperm_SI_Woolf2021!$E$9:$E$93-BL$58)-63.1579*EXP(-0.19*Fperm_SI_Woolf2021!$E$9:$E$93)+63.1579*EXP(-0.19*BL$58))/(Fperm_SI_Woolf2021!$E$9:$E$93-BL$58))*(BL$58-Fperm_SI_Woolf2021!$E$9:$E$93)/10))),Fperm_SI_Woolf2021!$D$9:$D$93))</f>
        <v>0.66479443745676825</v>
      </c>
      <c r="BM86" s="51" cm="1">
        <f t="array" ref="BM86">MIN(1,SLOPE(Fperm_SI_Woolf2021!$F$9:$F$93*EXP(-Fperm_SI_Woolf2021!$I$9:$I$93*$C86*IF(BM$58=Fperm_SI_Woolf2021!$E$9:$E$93,1,EXP(LN((1.1*(Fperm_SI_Woolf2021!$E$9:$E$93-BM$58)-63.1579*EXP(-0.19*Fperm_SI_Woolf2021!$E$9:$E$93)+63.1579*EXP(-0.19*BM$58))/(Fperm_SI_Woolf2021!$E$9:$E$93-BM$58))*(BM$58-Fperm_SI_Woolf2021!$E$9:$E$93)/10))) + Fperm_SI_Woolf2021!$G$9:$G$93*EXP(-Fperm_SI_Woolf2021!$J$9:$J$93*$C86*IF(BM$58=Fperm_SI_Woolf2021!$E$9:$E$93,1,EXP(LN((1.1*(Fperm_SI_Woolf2021!$E$9:$E$93-BM$58)-63.1579*EXP(-0.19*Fperm_SI_Woolf2021!$E$9:$E$93)+63.1579*EXP(-0.19*BM$58))/(Fperm_SI_Woolf2021!$E$9:$E$93-BM$58))*(BM$58-Fperm_SI_Woolf2021!$E$9:$E$93)/10))) + Fperm_SI_Woolf2021!$H$9:$H$93*EXP(-Fperm_SI_Woolf2021!$K$9:$K$93*$C86*IF(BM$58=Fperm_SI_Woolf2021!$E$9:$E$93,1,EXP(LN((1.1*(Fperm_SI_Woolf2021!$E$9:$E$93-BM$58)-63.1579*EXP(-0.19*Fperm_SI_Woolf2021!$E$9:$E$93)+63.1579*EXP(-0.19*BM$58))/(Fperm_SI_Woolf2021!$E$9:$E$93-BM$58))*(BM$58-Fperm_SI_Woolf2021!$E$9:$E$93)/10))),Fperm_SI_Woolf2021!$D$9:$D$93)*BM$57+INTERCEPT(Fperm_SI_Woolf2021!$F$9:$F$93*EXP(-Fperm_SI_Woolf2021!$I$9:$I$93*$C86*IF(BM$58=Fperm_SI_Woolf2021!$E$9:$E$93,1,EXP(LN((1.1*(Fperm_SI_Woolf2021!$E$9:$E$93-BM$58)-63.1579*EXP(-0.19*Fperm_SI_Woolf2021!$E$9:$E$93)+63.1579*EXP(-0.19*BM$58))/(Fperm_SI_Woolf2021!$E$9:$E$93-BM$58))*(BM$58-Fperm_SI_Woolf2021!$E$9:$E$93)/10))) + Fperm_SI_Woolf2021!$G$9:$G$93*EXP(-Fperm_SI_Woolf2021!$J$9:$J$93*$C86*IF(BM$58=Fperm_SI_Woolf2021!$E$9:$E$93,1,EXP(LN((1.1*(Fperm_SI_Woolf2021!$E$9:$E$93-BM$58)-63.1579*EXP(-0.19*Fperm_SI_Woolf2021!$E$9:$E$93)+63.1579*EXP(-0.19*BM$58))/(Fperm_SI_Woolf2021!$E$9:$E$93-BM$58))*(BM$58-Fperm_SI_Woolf2021!$E$9:$E$93)/10))) + Fperm_SI_Woolf2021!$H$9:$H$93*EXP(-Fperm_SI_Woolf2021!$K$9:$K$93*$C86*IF(BM$58=Fperm_SI_Woolf2021!$E$9:$E$93,1,EXP(LN((1.1*(Fperm_SI_Woolf2021!$E$9:$E$93-BM$58)-63.1579*EXP(-0.19*Fperm_SI_Woolf2021!$E$9:$E$93)+63.1579*EXP(-0.19*BM$58))/(Fperm_SI_Woolf2021!$E$9:$E$93-BM$58))*(BM$58-Fperm_SI_Woolf2021!$E$9:$E$93)/10))),Fperm_SI_Woolf2021!$D$9:$D$93))</f>
        <v>0.63611990904853788</v>
      </c>
      <c r="BN86" s="51" cm="1">
        <f t="array" ref="BN86">MIN(1,SLOPE(Fperm_SI_Woolf2021!$F$9:$F$93*EXP(-Fperm_SI_Woolf2021!$I$9:$I$93*$C86*IF(BN$58=Fperm_SI_Woolf2021!$E$9:$E$93,1,EXP(LN((1.1*(Fperm_SI_Woolf2021!$E$9:$E$93-BN$58)-63.1579*EXP(-0.19*Fperm_SI_Woolf2021!$E$9:$E$93)+63.1579*EXP(-0.19*BN$58))/(Fperm_SI_Woolf2021!$E$9:$E$93-BN$58))*(BN$58-Fperm_SI_Woolf2021!$E$9:$E$93)/10))) + Fperm_SI_Woolf2021!$G$9:$G$93*EXP(-Fperm_SI_Woolf2021!$J$9:$J$93*$C86*IF(BN$58=Fperm_SI_Woolf2021!$E$9:$E$93,1,EXP(LN((1.1*(Fperm_SI_Woolf2021!$E$9:$E$93-BN$58)-63.1579*EXP(-0.19*Fperm_SI_Woolf2021!$E$9:$E$93)+63.1579*EXP(-0.19*BN$58))/(Fperm_SI_Woolf2021!$E$9:$E$93-BN$58))*(BN$58-Fperm_SI_Woolf2021!$E$9:$E$93)/10))) + Fperm_SI_Woolf2021!$H$9:$H$93*EXP(-Fperm_SI_Woolf2021!$K$9:$K$93*$C86*IF(BN$58=Fperm_SI_Woolf2021!$E$9:$E$93,1,EXP(LN((1.1*(Fperm_SI_Woolf2021!$E$9:$E$93-BN$58)-63.1579*EXP(-0.19*Fperm_SI_Woolf2021!$E$9:$E$93)+63.1579*EXP(-0.19*BN$58))/(Fperm_SI_Woolf2021!$E$9:$E$93-BN$58))*(BN$58-Fperm_SI_Woolf2021!$E$9:$E$93)/10))),Fperm_SI_Woolf2021!$D$9:$D$93)*BN$57+INTERCEPT(Fperm_SI_Woolf2021!$F$9:$F$93*EXP(-Fperm_SI_Woolf2021!$I$9:$I$93*$C86*IF(BN$58=Fperm_SI_Woolf2021!$E$9:$E$93,1,EXP(LN((1.1*(Fperm_SI_Woolf2021!$E$9:$E$93-BN$58)-63.1579*EXP(-0.19*Fperm_SI_Woolf2021!$E$9:$E$93)+63.1579*EXP(-0.19*BN$58))/(Fperm_SI_Woolf2021!$E$9:$E$93-BN$58))*(BN$58-Fperm_SI_Woolf2021!$E$9:$E$93)/10))) + Fperm_SI_Woolf2021!$G$9:$G$93*EXP(-Fperm_SI_Woolf2021!$J$9:$J$93*$C86*IF(BN$58=Fperm_SI_Woolf2021!$E$9:$E$93,1,EXP(LN((1.1*(Fperm_SI_Woolf2021!$E$9:$E$93-BN$58)-63.1579*EXP(-0.19*Fperm_SI_Woolf2021!$E$9:$E$93)+63.1579*EXP(-0.19*BN$58))/(Fperm_SI_Woolf2021!$E$9:$E$93-BN$58))*(BN$58-Fperm_SI_Woolf2021!$E$9:$E$93)/10))) + Fperm_SI_Woolf2021!$H$9:$H$93*EXP(-Fperm_SI_Woolf2021!$K$9:$K$93*$C86*IF(BN$58=Fperm_SI_Woolf2021!$E$9:$E$93,1,EXP(LN((1.1*(Fperm_SI_Woolf2021!$E$9:$E$93-BN$58)-63.1579*EXP(-0.19*Fperm_SI_Woolf2021!$E$9:$E$93)+63.1579*EXP(-0.19*BN$58))/(Fperm_SI_Woolf2021!$E$9:$E$93-BN$58))*(BN$58-Fperm_SI_Woolf2021!$E$9:$E$93)/10))),Fperm_SI_Woolf2021!$D$9:$D$93))</f>
        <v>0.60744538064030751</v>
      </c>
      <c r="BO86" s="51" cm="1">
        <f t="array" ref="BO86">MIN(1,SLOPE(Fperm_SI_Woolf2021!$F$9:$F$93*EXP(-Fperm_SI_Woolf2021!$I$9:$I$93*$C86*IF(BO$58=Fperm_SI_Woolf2021!$E$9:$E$93,1,EXP(LN((1.1*(Fperm_SI_Woolf2021!$E$9:$E$93-BO$58)-63.1579*EXP(-0.19*Fperm_SI_Woolf2021!$E$9:$E$93)+63.1579*EXP(-0.19*BO$58))/(Fperm_SI_Woolf2021!$E$9:$E$93-BO$58))*(BO$58-Fperm_SI_Woolf2021!$E$9:$E$93)/10))) + Fperm_SI_Woolf2021!$G$9:$G$93*EXP(-Fperm_SI_Woolf2021!$J$9:$J$93*$C86*IF(BO$58=Fperm_SI_Woolf2021!$E$9:$E$93,1,EXP(LN((1.1*(Fperm_SI_Woolf2021!$E$9:$E$93-BO$58)-63.1579*EXP(-0.19*Fperm_SI_Woolf2021!$E$9:$E$93)+63.1579*EXP(-0.19*BO$58))/(Fperm_SI_Woolf2021!$E$9:$E$93-BO$58))*(BO$58-Fperm_SI_Woolf2021!$E$9:$E$93)/10))) + Fperm_SI_Woolf2021!$H$9:$H$93*EXP(-Fperm_SI_Woolf2021!$K$9:$K$93*$C86*IF(BO$58=Fperm_SI_Woolf2021!$E$9:$E$93,1,EXP(LN((1.1*(Fperm_SI_Woolf2021!$E$9:$E$93-BO$58)-63.1579*EXP(-0.19*Fperm_SI_Woolf2021!$E$9:$E$93)+63.1579*EXP(-0.19*BO$58))/(Fperm_SI_Woolf2021!$E$9:$E$93-BO$58))*(BO$58-Fperm_SI_Woolf2021!$E$9:$E$93)/10))),Fperm_SI_Woolf2021!$D$9:$D$93)*BO$57+INTERCEPT(Fperm_SI_Woolf2021!$F$9:$F$93*EXP(-Fperm_SI_Woolf2021!$I$9:$I$93*$C86*IF(BO$58=Fperm_SI_Woolf2021!$E$9:$E$93,1,EXP(LN((1.1*(Fperm_SI_Woolf2021!$E$9:$E$93-BO$58)-63.1579*EXP(-0.19*Fperm_SI_Woolf2021!$E$9:$E$93)+63.1579*EXP(-0.19*BO$58))/(Fperm_SI_Woolf2021!$E$9:$E$93-BO$58))*(BO$58-Fperm_SI_Woolf2021!$E$9:$E$93)/10))) + Fperm_SI_Woolf2021!$G$9:$G$93*EXP(-Fperm_SI_Woolf2021!$J$9:$J$93*$C86*IF(BO$58=Fperm_SI_Woolf2021!$E$9:$E$93,1,EXP(LN((1.1*(Fperm_SI_Woolf2021!$E$9:$E$93-BO$58)-63.1579*EXP(-0.19*Fperm_SI_Woolf2021!$E$9:$E$93)+63.1579*EXP(-0.19*BO$58))/(Fperm_SI_Woolf2021!$E$9:$E$93-BO$58))*(BO$58-Fperm_SI_Woolf2021!$E$9:$E$93)/10))) + Fperm_SI_Woolf2021!$H$9:$H$93*EXP(-Fperm_SI_Woolf2021!$K$9:$K$93*$C86*IF(BO$58=Fperm_SI_Woolf2021!$E$9:$E$93,1,EXP(LN((1.1*(Fperm_SI_Woolf2021!$E$9:$E$93-BO$58)-63.1579*EXP(-0.19*Fperm_SI_Woolf2021!$E$9:$E$93)+63.1579*EXP(-0.19*BO$58))/(Fperm_SI_Woolf2021!$E$9:$E$93-BO$58))*(BO$58-Fperm_SI_Woolf2021!$E$9:$E$93)/10))),Fperm_SI_Woolf2021!$D$9:$D$93))</f>
        <v>0.57877085223207714</v>
      </c>
      <c r="BP86" s="51" cm="1">
        <f t="array" ref="BP86">MIN(1,SLOPE(Fperm_SI_Woolf2021!$F$9:$F$93*EXP(-Fperm_SI_Woolf2021!$I$9:$I$93*$C86*IF(BP$58=Fperm_SI_Woolf2021!$E$9:$E$93,1,EXP(LN((1.1*(Fperm_SI_Woolf2021!$E$9:$E$93-BP$58)-63.1579*EXP(-0.19*Fperm_SI_Woolf2021!$E$9:$E$93)+63.1579*EXP(-0.19*BP$58))/(Fperm_SI_Woolf2021!$E$9:$E$93-BP$58))*(BP$58-Fperm_SI_Woolf2021!$E$9:$E$93)/10))) + Fperm_SI_Woolf2021!$G$9:$G$93*EXP(-Fperm_SI_Woolf2021!$J$9:$J$93*$C86*IF(BP$58=Fperm_SI_Woolf2021!$E$9:$E$93,1,EXP(LN((1.1*(Fperm_SI_Woolf2021!$E$9:$E$93-BP$58)-63.1579*EXP(-0.19*Fperm_SI_Woolf2021!$E$9:$E$93)+63.1579*EXP(-0.19*BP$58))/(Fperm_SI_Woolf2021!$E$9:$E$93-BP$58))*(BP$58-Fperm_SI_Woolf2021!$E$9:$E$93)/10))) + Fperm_SI_Woolf2021!$H$9:$H$93*EXP(-Fperm_SI_Woolf2021!$K$9:$K$93*$C86*IF(BP$58=Fperm_SI_Woolf2021!$E$9:$E$93,1,EXP(LN((1.1*(Fperm_SI_Woolf2021!$E$9:$E$93-BP$58)-63.1579*EXP(-0.19*Fperm_SI_Woolf2021!$E$9:$E$93)+63.1579*EXP(-0.19*BP$58))/(Fperm_SI_Woolf2021!$E$9:$E$93-BP$58))*(BP$58-Fperm_SI_Woolf2021!$E$9:$E$93)/10))),Fperm_SI_Woolf2021!$D$9:$D$93)*BP$57+INTERCEPT(Fperm_SI_Woolf2021!$F$9:$F$93*EXP(-Fperm_SI_Woolf2021!$I$9:$I$93*$C86*IF(BP$58=Fperm_SI_Woolf2021!$E$9:$E$93,1,EXP(LN((1.1*(Fperm_SI_Woolf2021!$E$9:$E$93-BP$58)-63.1579*EXP(-0.19*Fperm_SI_Woolf2021!$E$9:$E$93)+63.1579*EXP(-0.19*BP$58))/(Fperm_SI_Woolf2021!$E$9:$E$93-BP$58))*(BP$58-Fperm_SI_Woolf2021!$E$9:$E$93)/10))) + Fperm_SI_Woolf2021!$G$9:$G$93*EXP(-Fperm_SI_Woolf2021!$J$9:$J$93*$C86*IF(BP$58=Fperm_SI_Woolf2021!$E$9:$E$93,1,EXP(LN((1.1*(Fperm_SI_Woolf2021!$E$9:$E$93-BP$58)-63.1579*EXP(-0.19*Fperm_SI_Woolf2021!$E$9:$E$93)+63.1579*EXP(-0.19*BP$58))/(Fperm_SI_Woolf2021!$E$9:$E$93-BP$58))*(BP$58-Fperm_SI_Woolf2021!$E$9:$E$93)/10))) + Fperm_SI_Woolf2021!$H$9:$H$93*EXP(-Fperm_SI_Woolf2021!$K$9:$K$93*$C86*IF(BP$58=Fperm_SI_Woolf2021!$E$9:$E$93,1,EXP(LN((1.1*(Fperm_SI_Woolf2021!$E$9:$E$93-BP$58)-63.1579*EXP(-0.19*Fperm_SI_Woolf2021!$E$9:$E$93)+63.1579*EXP(-0.19*BP$58))/(Fperm_SI_Woolf2021!$E$9:$E$93-BP$58))*(BP$58-Fperm_SI_Woolf2021!$E$9:$E$93)/10))),Fperm_SI_Woolf2021!$D$9:$D$93))</f>
        <v>0.55009632382384677</v>
      </c>
      <c r="BQ86" s="51" cm="1">
        <f t="array" ref="BQ86">MIN(1,SLOPE(Fperm_SI_Woolf2021!$F$9:$F$93*EXP(-Fperm_SI_Woolf2021!$I$9:$I$93*$C86*IF(BQ$58=Fperm_SI_Woolf2021!$E$9:$E$93,1,EXP(LN((1.1*(Fperm_SI_Woolf2021!$E$9:$E$93-BQ$58)-63.1579*EXP(-0.19*Fperm_SI_Woolf2021!$E$9:$E$93)+63.1579*EXP(-0.19*BQ$58))/(Fperm_SI_Woolf2021!$E$9:$E$93-BQ$58))*(BQ$58-Fperm_SI_Woolf2021!$E$9:$E$93)/10))) + Fperm_SI_Woolf2021!$G$9:$G$93*EXP(-Fperm_SI_Woolf2021!$J$9:$J$93*$C86*IF(BQ$58=Fperm_SI_Woolf2021!$E$9:$E$93,1,EXP(LN((1.1*(Fperm_SI_Woolf2021!$E$9:$E$93-BQ$58)-63.1579*EXP(-0.19*Fperm_SI_Woolf2021!$E$9:$E$93)+63.1579*EXP(-0.19*BQ$58))/(Fperm_SI_Woolf2021!$E$9:$E$93-BQ$58))*(BQ$58-Fperm_SI_Woolf2021!$E$9:$E$93)/10))) + Fperm_SI_Woolf2021!$H$9:$H$93*EXP(-Fperm_SI_Woolf2021!$K$9:$K$93*$C86*IF(BQ$58=Fperm_SI_Woolf2021!$E$9:$E$93,1,EXP(LN((1.1*(Fperm_SI_Woolf2021!$E$9:$E$93-BQ$58)-63.1579*EXP(-0.19*Fperm_SI_Woolf2021!$E$9:$E$93)+63.1579*EXP(-0.19*BQ$58))/(Fperm_SI_Woolf2021!$E$9:$E$93-BQ$58))*(BQ$58-Fperm_SI_Woolf2021!$E$9:$E$93)/10))),Fperm_SI_Woolf2021!$D$9:$D$93)*BQ$57+INTERCEPT(Fperm_SI_Woolf2021!$F$9:$F$93*EXP(-Fperm_SI_Woolf2021!$I$9:$I$93*$C86*IF(BQ$58=Fperm_SI_Woolf2021!$E$9:$E$93,1,EXP(LN((1.1*(Fperm_SI_Woolf2021!$E$9:$E$93-BQ$58)-63.1579*EXP(-0.19*Fperm_SI_Woolf2021!$E$9:$E$93)+63.1579*EXP(-0.19*BQ$58))/(Fperm_SI_Woolf2021!$E$9:$E$93-BQ$58))*(BQ$58-Fperm_SI_Woolf2021!$E$9:$E$93)/10))) + Fperm_SI_Woolf2021!$G$9:$G$93*EXP(-Fperm_SI_Woolf2021!$J$9:$J$93*$C86*IF(BQ$58=Fperm_SI_Woolf2021!$E$9:$E$93,1,EXP(LN((1.1*(Fperm_SI_Woolf2021!$E$9:$E$93-BQ$58)-63.1579*EXP(-0.19*Fperm_SI_Woolf2021!$E$9:$E$93)+63.1579*EXP(-0.19*BQ$58))/(Fperm_SI_Woolf2021!$E$9:$E$93-BQ$58))*(BQ$58-Fperm_SI_Woolf2021!$E$9:$E$93)/10))) + Fperm_SI_Woolf2021!$H$9:$H$93*EXP(-Fperm_SI_Woolf2021!$K$9:$K$93*$C86*IF(BQ$58=Fperm_SI_Woolf2021!$E$9:$E$93,1,EXP(LN((1.1*(Fperm_SI_Woolf2021!$E$9:$E$93-BQ$58)-63.1579*EXP(-0.19*Fperm_SI_Woolf2021!$E$9:$E$93)+63.1579*EXP(-0.19*BQ$58))/(Fperm_SI_Woolf2021!$E$9:$E$93-BQ$58))*(BQ$58-Fperm_SI_Woolf2021!$E$9:$E$93)/10))),Fperm_SI_Woolf2021!$D$9:$D$93))</f>
        <v>0.5214217954156164</v>
      </c>
      <c r="BR86" s="51" cm="1">
        <f t="array" ref="BR86">MIN(1,SLOPE(Fperm_SI_Woolf2021!$F$9:$F$93*EXP(-Fperm_SI_Woolf2021!$I$9:$I$93*$C86*IF(BR$58=Fperm_SI_Woolf2021!$E$9:$E$93,1,EXP(LN((1.1*(Fperm_SI_Woolf2021!$E$9:$E$93-BR$58)-63.1579*EXP(-0.19*Fperm_SI_Woolf2021!$E$9:$E$93)+63.1579*EXP(-0.19*BR$58))/(Fperm_SI_Woolf2021!$E$9:$E$93-BR$58))*(BR$58-Fperm_SI_Woolf2021!$E$9:$E$93)/10))) + Fperm_SI_Woolf2021!$G$9:$G$93*EXP(-Fperm_SI_Woolf2021!$J$9:$J$93*$C86*IF(BR$58=Fperm_SI_Woolf2021!$E$9:$E$93,1,EXP(LN((1.1*(Fperm_SI_Woolf2021!$E$9:$E$93-BR$58)-63.1579*EXP(-0.19*Fperm_SI_Woolf2021!$E$9:$E$93)+63.1579*EXP(-0.19*BR$58))/(Fperm_SI_Woolf2021!$E$9:$E$93-BR$58))*(BR$58-Fperm_SI_Woolf2021!$E$9:$E$93)/10))) + Fperm_SI_Woolf2021!$H$9:$H$93*EXP(-Fperm_SI_Woolf2021!$K$9:$K$93*$C86*IF(BR$58=Fperm_SI_Woolf2021!$E$9:$E$93,1,EXP(LN((1.1*(Fperm_SI_Woolf2021!$E$9:$E$93-BR$58)-63.1579*EXP(-0.19*Fperm_SI_Woolf2021!$E$9:$E$93)+63.1579*EXP(-0.19*BR$58))/(Fperm_SI_Woolf2021!$E$9:$E$93-BR$58))*(BR$58-Fperm_SI_Woolf2021!$E$9:$E$93)/10))),Fperm_SI_Woolf2021!$D$9:$D$93)*BR$57+INTERCEPT(Fperm_SI_Woolf2021!$F$9:$F$93*EXP(-Fperm_SI_Woolf2021!$I$9:$I$93*$C86*IF(BR$58=Fperm_SI_Woolf2021!$E$9:$E$93,1,EXP(LN((1.1*(Fperm_SI_Woolf2021!$E$9:$E$93-BR$58)-63.1579*EXP(-0.19*Fperm_SI_Woolf2021!$E$9:$E$93)+63.1579*EXP(-0.19*BR$58))/(Fperm_SI_Woolf2021!$E$9:$E$93-BR$58))*(BR$58-Fperm_SI_Woolf2021!$E$9:$E$93)/10))) + Fperm_SI_Woolf2021!$G$9:$G$93*EXP(-Fperm_SI_Woolf2021!$J$9:$J$93*$C86*IF(BR$58=Fperm_SI_Woolf2021!$E$9:$E$93,1,EXP(LN((1.1*(Fperm_SI_Woolf2021!$E$9:$E$93-BR$58)-63.1579*EXP(-0.19*Fperm_SI_Woolf2021!$E$9:$E$93)+63.1579*EXP(-0.19*BR$58))/(Fperm_SI_Woolf2021!$E$9:$E$93-BR$58))*(BR$58-Fperm_SI_Woolf2021!$E$9:$E$93)/10))) + Fperm_SI_Woolf2021!$H$9:$H$93*EXP(-Fperm_SI_Woolf2021!$K$9:$K$93*$C86*IF(BR$58=Fperm_SI_Woolf2021!$E$9:$E$93,1,EXP(LN((1.1*(Fperm_SI_Woolf2021!$E$9:$E$93-BR$58)-63.1579*EXP(-0.19*Fperm_SI_Woolf2021!$E$9:$E$93)+63.1579*EXP(-0.19*BR$58))/(Fperm_SI_Woolf2021!$E$9:$E$93-BR$58))*(BR$58-Fperm_SI_Woolf2021!$E$9:$E$93)/10))),Fperm_SI_Woolf2021!$D$9:$D$93))</f>
        <v>0.49274726700738603</v>
      </c>
      <c r="BS86" s="51" cm="1">
        <f t="array" ref="BS86">MIN(1,SLOPE(Fperm_SI_Woolf2021!$F$9:$F$93*EXP(-Fperm_SI_Woolf2021!$I$9:$I$93*$C86*IF(BS$58=Fperm_SI_Woolf2021!$E$9:$E$93,1,EXP(LN((1.1*(Fperm_SI_Woolf2021!$E$9:$E$93-BS$58)-63.1579*EXP(-0.19*Fperm_SI_Woolf2021!$E$9:$E$93)+63.1579*EXP(-0.19*BS$58))/(Fperm_SI_Woolf2021!$E$9:$E$93-BS$58))*(BS$58-Fperm_SI_Woolf2021!$E$9:$E$93)/10))) + Fperm_SI_Woolf2021!$G$9:$G$93*EXP(-Fperm_SI_Woolf2021!$J$9:$J$93*$C86*IF(BS$58=Fperm_SI_Woolf2021!$E$9:$E$93,1,EXP(LN((1.1*(Fperm_SI_Woolf2021!$E$9:$E$93-BS$58)-63.1579*EXP(-0.19*Fperm_SI_Woolf2021!$E$9:$E$93)+63.1579*EXP(-0.19*BS$58))/(Fperm_SI_Woolf2021!$E$9:$E$93-BS$58))*(BS$58-Fperm_SI_Woolf2021!$E$9:$E$93)/10))) + Fperm_SI_Woolf2021!$H$9:$H$93*EXP(-Fperm_SI_Woolf2021!$K$9:$K$93*$C86*IF(BS$58=Fperm_SI_Woolf2021!$E$9:$E$93,1,EXP(LN((1.1*(Fperm_SI_Woolf2021!$E$9:$E$93-BS$58)-63.1579*EXP(-0.19*Fperm_SI_Woolf2021!$E$9:$E$93)+63.1579*EXP(-0.19*BS$58))/(Fperm_SI_Woolf2021!$E$9:$E$93-BS$58))*(BS$58-Fperm_SI_Woolf2021!$E$9:$E$93)/10))),Fperm_SI_Woolf2021!$D$9:$D$93)*BS$57+INTERCEPT(Fperm_SI_Woolf2021!$F$9:$F$93*EXP(-Fperm_SI_Woolf2021!$I$9:$I$93*$C86*IF(BS$58=Fperm_SI_Woolf2021!$E$9:$E$93,1,EXP(LN((1.1*(Fperm_SI_Woolf2021!$E$9:$E$93-BS$58)-63.1579*EXP(-0.19*Fperm_SI_Woolf2021!$E$9:$E$93)+63.1579*EXP(-0.19*BS$58))/(Fperm_SI_Woolf2021!$E$9:$E$93-BS$58))*(BS$58-Fperm_SI_Woolf2021!$E$9:$E$93)/10))) + Fperm_SI_Woolf2021!$G$9:$G$93*EXP(-Fperm_SI_Woolf2021!$J$9:$J$93*$C86*IF(BS$58=Fperm_SI_Woolf2021!$E$9:$E$93,1,EXP(LN((1.1*(Fperm_SI_Woolf2021!$E$9:$E$93-BS$58)-63.1579*EXP(-0.19*Fperm_SI_Woolf2021!$E$9:$E$93)+63.1579*EXP(-0.19*BS$58))/(Fperm_SI_Woolf2021!$E$9:$E$93-BS$58))*(BS$58-Fperm_SI_Woolf2021!$E$9:$E$93)/10))) + Fperm_SI_Woolf2021!$H$9:$H$93*EXP(-Fperm_SI_Woolf2021!$K$9:$K$93*$C86*IF(BS$58=Fperm_SI_Woolf2021!$E$9:$E$93,1,EXP(LN((1.1*(Fperm_SI_Woolf2021!$E$9:$E$93-BS$58)-63.1579*EXP(-0.19*Fperm_SI_Woolf2021!$E$9:$E$93)+63.1579*EXP(-0.19*BS$58))/(Fperm_SI_Woolf2021!$E$9:$E$93-BS$58))*(BS$58-Fperm_SI_Woolf2021!$E$9:$E$93)/10))),Fperm_SI_Woolf2021!$D$9:$D$93))</f>
        <v>0.46407273859915565</v>
      </c>
      <c r="BT86" s="51" cm="1">
        <f t="array" ref="BT86">MIN(1,SLOPE(Fperm_SI_Woolf2021!$F$9:$F$93*EXP(-Fperm_SI_Woolf2021!$I$9:$I$93*$C86*IF(BT$58=Fperm_SI_Woolf2021!$E$9:$E$93,1,EXP(LN((1.1*(Fperm_SI_Woolf2021!$E$9:$E$93-BT$58)-63.1579*EXP(-0.19*Fperm_SI_Woolf2021!$E$9:$E$93)+63.1579*EXP(-0.19*BT$58))/(Fperm_SI_Woolf2021!$E$9:$E$93-BT$58))*(BT$58-Fperm_SI_Woolf2021!$E$9:$E$93)/10))) + Fperm_SI_Woolf2021!$G$9:$G$93*EXP(-Fperm_SI_Woolf2021!$J$9:$J$93*$C86*IF(BT$58=Fperm_SI_Woolf2021!$E$9:$E$93,1,EXP(LN((1.1*(Fperm_SI_Woolf2021!$E$9:$E$93-BT$58)-63.1579*EXP(-0.19*Fperm_SI_Woolf2021!$E$9:$E$93)+63.1579*EXP(-0.19*BT$58))/(Fperm_SI_Woolf2021!$E$9:$E$93-BT$58))*(BT$58-Fperm_SI_Woolf2021!$E$9:$E$93)/10))) + Fperm_SI_Woolf2021!$H$9:$H$93*EXP(-Fperm_SI_Woolf2021!$K$9:$K$93*$C86*IF(BT$58=Fperm_SI_Woolf2021!$E$9:$E$93,1,EXP(LN((1.1*(Fperm_SI_Woolf2021!$E$9:$E$93-BT$58)-63.1579*EXP(-0.19*Fperm_SI_Woolf2021!$E$9:$E$93)+63.1579*EXP(-0.19*BT$58))/(Fperm_SI_Woolf2021!$E$9:$E$93-BT$58))*(BT$58-Fperm_SI_Woolf2021!$E$9:$E$93)/10))),Fperm_SI_Woolf2021!$D$9:$D$93)*BT$57+INTERCEPT(Fperm_SI_Woolf2021!$F$9:$F$93*EXP(-Fperm_SI_Woolf2021!$I$9:$I$93*$C86*IF(BT$58=Fperm_SI_Woolf2021!$E$9:$E$93,1,EXP(LN((1.1*(Fperm_SI_Woolf2021!$E$9:$E$93-BT$58)-63.1579*EXP(-0.19*Fperm_SI_Woolf2021!$E$9:$E$93)+63.1579*EXP(-0.19*BT$58))/(Fperm_SI_Woolf2021!$E$9:$E$93-BT$58))*(BT$58-Fperm_SI_Woolf2021!$E$9:$E$93)/10))) + Fperm_SI_Woolf2021!$G$9:$G$93*EXP(-Fperm_SI_Woolf2021!$J$9:$J$93*$C86*IF(BT$58=Fperm_SI_Woolf2021!$E$9:$E$93,1,EXP(LN((1.1*(Fperm_SI_Woolf2021!$E$9:$E$93-BT$58)-63.1579*EXP(-0.19*Fperm_SI_Woolf2021!$E$9:$E$93)+63.1579*EXP(-0.19*BT$58))/(Fperm_SI_Woolf2021!$E$9:$E$93-BT$58))*(BT$58-Fperm_SI_Woolf2021!$E$9:$E$93)/10))) + Fperm_SI_Woolf2021!$H$9:$H$93*EXP(-Fperm_SI_Woolf2021!$K$9:$K$93*$C86*IF(BT$58=Fperm_SI_Woolf2021!$E$9:$E$93,1,EXP(LN((1.1*(Fperm_SI_Woolf2021!$E$9:$E$93-BT$58)-63.1579*EXP(-0.19*Fperm_SI_Woolf2021!$E$9:$E$93)+63.1579*EXP(-0.19*BT$58))/(Fperm_SI_Woolf2021!$E$9:$E$93-BT$58))*(BT$58-Fperm_SI_Woolf2021!$E$9:$E$93)/10))),Fperm_SI_Woolf2021!$D$9:$D$93))</f>
        <v>0.43539821019092528</v>
      </c>
      <c r="BU86" s="51" cm="1">
        <f t="array" ref="BU86">MIN(1,SLOPE(Fperm_SI_Woolf2021!$F$9:$F$93*EXP(-Fperm_SI_Woolf2021!$I$9:$I$93*$C86*IF(BU$58=Fperm_SI_Woolf2021!$E$9:$E$93,1,EXP(LN((1.1*(Fperm_SI_Woolf2021!$E$9:$E$93-BU$58)-63.1579*EXP(-0.19*Fperm_SI_Woolf2021!$E$9:$E$93)+63.1579*EXP(-0.19*BU$58))/(Fperm_SI_Woolf2021!$E$9:$E$93-BU$58))*(BU$58-Fperm_SI_Woolf2021!$E$9:$E$93)/10))) + Fperm_SI_Woolf2021!$G$9:$G$93*EXP(-Fperm_SI_Woolf2021!$J$9:$J$93*$C86*IF(BU$58=Fperm_SI_Woolf2021!$E$9:$E$93,1,EXP(LN((1.1*(Fperm_SI_Woolf2021!$E$9:$E$93-BU$58)-63.1579*EXP(-0.19*Fperm_SI_Woolf2021!$E$9:$E$93)+63.1579*EXP(-0.19*BU$58))/(Fperm_SI_Woolf2021!$E$9:$E$93-BU$58))*(BU$58-Fperm_SI_Woolf2021!$E$9:$E$93)/10))) + Fperm_SI_Woolf2021!$H$9:$H$93*EXP(-Fperm_SI_Woolf2021!$K$9:$K$93*$C86*IF(BU$58=Fperm_SI_Woolf2021!$E$9:$E$93,1,EXP(LN((1.1*(Fperm_SI_Woolf2021!$E$9:$E$93-BU$58)-63.1579*EXP(-0.19*Fperm_SI_Woolf2021!$E$9:$E$93)+63.1579*EXP(-0.19*BU$58))/(Fperm_SI_Woolf2021!$E$9:$E$93-BU$58))*(BU$58-Fperm_SI_Woolf2021!$E$9:$E$93)/10))),Fperm_SI_Woolf2021!$D$9:$D$93)*BU$57+INTERCEPT(Fperm_SI_Woolf2021!$F$9:$F$93*EXP(-Fperm_SI_Woolf2021!$I$9:$I$93*$C86*IF(BU$58=Fperm_SI_Woolf2021!$E$9:$E$93,1,EXP(LN((1.1*(Fperm_SI_Woolf2021!$E$9:$E$93-BU$58)-63.1579*EXP(-0.19*Fperm_SI_Woolf2021!$E$9:$E$93)+63.1579*EXP(-0.19*BU$58))/(Fperm_SI_Woolf2021!$E$9:$E$93-BU$58))*(BU$58-Fperm_SI_Woolf2021!$E$9:$E$93)/10))) + Fperm_SI_Woolf2021!$G$9:$G$93*EXP(-Fperm_SI_Woolf2021!$J$9:$J$93*$C86*IF(BU$58=Fperm_SI_Woolf2021!$E$9:$E$93,1,EXP(LN((1.1*(Fperm_SI_Woolf2021!$E$9:$E$93-BU$58)-63.1579*EXP(-0.19*Fperm_SI_Woolf2021!$E$9:$E$93)+63.1579*EXP(-0.19*BU$58))/(Fperm_SI_Woolf2021!$E$9:$E$93-BU$58))*(BU$58-Fperm_SI_Woolf2021!$E$9:$E$93)/10))) + Fperm_SI_Woolf2021!$H$9:$H$93*EXP(-Fperm_SI_Woolf2021!$K$9:$K$93*$C86*IF(BU$58=Fperm_SI_Woolf2021!$E$9:$E$93,1,EXP(LN((1.1*(Fperm_SI_Woolf2021!$E$9:$E$93-BU$58)-63.1579*EXP(-0.19*Fperm_SI_Woolf2021!$E$9:$E$93)+63.1579*EXP(-0.19*BU$58))/(Fperm_SI_Woolf2021!$E$9:$E$93-BU$58))*(BU$58-Fperm_SI_Woolf2021!$E$9:$E$93)/10))),Fperm_SI_Woolf2021!$D$9:$D$93))</f>
        <v>0.40672368178269491</v>
      </c>
      <c r="BV86" s="51" cm="1">
        <f t="array" ref="BV86">MIN(1,SLOPE(Fperm_SI_Woolf2021!$F$9:$F$93*EXP(-Fperm_SI_Woolf2021!$I$9:$I$93*$C86*IF(BV$58=Fperm_SI_Woolf2021!$E$9:$E$93,1,EXP(LN((1.1*(Fperm_SI_Woolf2021!$E$9:$E$93-BV$58)-63.1579*EXP(-0.19*Fperm_SI_Woolf2021!$E$9:$E$93)+63.1579*EXP(-0.19*BV$58))/(Fperm_SI_Woolf2021!$E$9:$E$93-BV$58))*(BV$58-Fperm_SI_Woolf2021!$E$9:$E$93)/10))) + Fperm_SI_Woolf2021!$G$9:$G$93*EXP(-Fperm_SI_Woolf2021!$J$9:$J$93*$C86*IF(BV$58=Fperm_SI_Woolf2021!$E$9:$E$93,1,EXP(LN((1.1*(Fperm_SI_Woolf2021!$E$9:$E$93-BV$58)-63.1579*EXP(-0.19*Fperm_SI_Woolf2021!$E$9:$E$93)+63.1579*EXP(-0.19*BV$58))/(Fperm_SI_Woolf2021!$E$9:$E$93-BV$58))*(BV$58-Fperm_SI_Woolf2021!$E$9:$E$93)/10))) + Fperm_SI_Woolf2021!$H$9:$H$93*EXP(-Fperm_SI_Woolf2021!$K$9:$K$93*$C86*IF(BV$58=Fperm_SI_Woolf2021!$E$9:$E$93,1,EXP(LN((1.1*(Fperm_SI_Woolf2021!$E$9:$E$93-BV$58)-63.1579*EXP(-0.19*Fperm_SI_Woolf2021!$E$9:$E$93)+63.1579*EXP(-0.19*BV$58))/(Fperm_SI_Woolf2021!$E$9:$E$93-BV$58))*(BV$58-Fperm_SI_Woolf2021!$E$9:$E$93)/10))),Fperm_SI_Woolf2021!$D$9:$D$93)*BV$57+INTERCEPT(Fperm_SI_Woolf2021!$F$9:$F$93*EXP(-Fperm_SI_Woolf2021!$I$9:$I$93*$C86*IF(BV$58=Fperm_SI_Woolf2021!$E$9:$E$93,1,EXP(LN((1.1*(Fperm_SI_Woolf2021!$E$9:$E$93-BV$58)-63.1579*EXP(-0.19*Fperm_SI_Woolf2021!$E$9:$E$93)+63.1579*EXP(-0.19*BV$58))/(Fperm_SI_Woolf2021!$E$9:$E$93-BV$58))*(BV$58-Fperm_SI_Woolf2021!$E$9:$E$93)/10))) + Fperm_SI_Woolf2021!$G$9:$G$93*EXP(-Fperm_SI_Woolf2021!$J$9:$J$93*$C86*IF(BV$58=Fperm_SI_Woolf2021!$E$9:$E$93,1,EXP(LN((1.1*(Fperm_SI_Woolf2021!$E$9:$E$93-BV$58)-63.1579*EXP(-0.19*Fperm_SI_Woolf2021!$E$9:$E$93)+63.1579*EXP(-0.19*BV$58))/(Fperm_SI_Woolf2021!$E$9:$E$93-BV$58))*(BV$58-Fperm_SI_Woolf2021!$E$9:$E$93)/10))) + Fperm_SI_Woolf2021!$H$9:$H$93*EXP(-Fperm_SI_Woolf2021!$K$9:$K$93*$C86*IF(BV$58=Fperm_SI_Woolf2021!$E$9:$E$93,1,EXP(LN((1.1*(Fperm_SI_Woolf2021!$E$9:$E$93-BV$58)-63.1579*EXP(-0.19*Fperm_SI_Woolf2021!$E$9:$E$93)+63.1579*EXP(-0.19*BV$58))/(Fperm_SI_Woolf2021!$E$9:$E$93-BV$58))*(BV$58-Fperm_SI_Woolf2021!$E$9:$E$93)/10))),Fperm_SI_Woolf2021!$D$9:$D$93))</f>
        <v>0.37804915337446454</v>
      </c>
      <c r="BW86" s="51" cm="1">
        <f t="array" ref="BW86">MIN(1,SLOPE(Fperm_SI_Woolf2021!$F$9:$F$93*EXP(-Fperm_SI_Woolf2021!$I$9:$I$93*$C86*IF(BW$58=Fperm_SI_Woolf2021!$E$9:$E$93,1,EXP(LN((1.1*(Fperm_SI_Woolf2021!$E$9:$E$93-BW$58)-63.1579*EXP(-0.19*Fperm_SI_Woolf2021!$E$9:$E$93)+63.1579*EXP(-0.19*BW$58))/(Fperm_SI_Woolf2021!$E$9:$E$93-BW$58))*(BW$58-Fperm_SI_Woolf2021!$E$9:$E$93)/10))) + Fperm_SI_Woolf2021!$G$9:$G$93*EXP(-Fperm_SI_Woolf2021!$J$9:$J$93*$C86*IF(BW$58=Fperm_SI_Woolf2021!$E$9:$E$93,1,EXP(LN((1.1*(Fperm_SI_Woolf2021!$E$9:$E$93-BW$58)-63.1579*EXP(-0.19*Fperm_SI_Woolf2021!$E$9:$E$93)+63.1579*EXP(-0.19*BW$58))/(Fperm_SI_Woolf2021!$E$9:$E$93-BW$58))*(BW$58-Fperm_SI_Woolf2021!$E$9:$E$93)/10))) + Fperm_SI_Woolf2021!$H$9:$H$93*EXP(-Fperm_SI_Woolf2021!$K$9:$K$93*$C86*IF(BW$58=Fperm_SI_Woolf2021!$E$9:$E$93,1,EXP(LN((1.1*(Fperm_SI_Woolf2021!$E$9:$E$93-BW$58)-63.1579*EXP(-0.19*Fperm_SI_Woolf2021!$E$9:$E$93)+63.1579*EXP(-0.19*BW$58))/(Fperm_SI_Woolf2021!$E$9:$E$93-BW$58))*(BW$58-Fperm_SI_Woolf2021!$E$9:$E$93)/10))),Fperm_SI_Woolf2021!$D$9:$D$93)*BW$57+INTERCEPT(Fperm_SI_Woolf2021!$F$9:$F$93*EXP(-Fperm_SI_Woolf2021!$I$9:$I$93*$C86*IF(BW$58=Fperm_SI_Woolf2021!$E$9:$E$93,1,EXP(LN((1.1*(Fperm_SI_Woolf2021!$E$9:$E$93-BW$58)-63.1579*EXP(-0.19*Fperm_SI_Woolf2021!$E$9:$E$93)+63.1579*EXP(-0.19*BW$58))/(Fperm_SI_Woolf2021!$E$9:$E$93-BW$58))*(BW$58-Fperm_SI_Woolf2021!$E$9:$E$93)/10))) + Fperm_SI_Woolf2021!$G$9:$G$93*EXP(-Fperm_SI_Woolf2021!$J$9:$J$93*$C86*IF(BW$58=Fperm_SI_Woolf2021!$E$9:$E$93,1,EXP(LN((1.1*(Fperm_SI_Woolf2021!$E$9:$E$93-BW$58)-63.1579*EXP(-0.19*Fperm_SI_Woolf2021!$E$9:$E$93)+63.1579*EXP(-0.19*BW$58))/(Fperm_SI_Woolf2021!$E$9:$E$93-BW$58))*(BW$58-Fperm_SI_Woolf2021!$E$9:$E$93)/10))) + Fperm_SI_Woolf2021!$H$9:$H$93*EXP(-Fperm_SI_Woolf2021!$K$9:$K$93*$C86*IF(BW$58=Fperm_SI_Woolf2021!$E$9:$E$93,1,EXP(LN((1.1*(Fperm_SI_Woolf2021!$E$9:$E$93-BW$58)-63.1579*EXP(-0.19*Fperm_SI_Woolf2021!$E$9:$E$93)+63.1579*EXP(-0.19*BW$58))/(Fperm_SI_Woolf2021!$E$9:$E$93-BW$58))*(BW$58-Fperm_SI_Woolf2021!$E$9:$E$93)/10))),Fperm_SI_Woolf2021!$D$9:$D$93))</f>
        <v>0.34937462496623412</v>
      </c>
      <c r="BX86" s="51" cm="1">
        <f t="array" ref="BX86">MIN(1,SLOPE(Fperm_SI_Woolf2021!$F$9:$F$93*EXP(-Fperm_SI_Woolf2021!$I$9:$I$93*$C86*IF(BX$58=Fperm_SI_Woolf2021!$E$9:$E$93,1,EXP(LN((1.1*(Fperm_SI_Woolf2021!$E$9:$E$93-BX$58)-63.1579*EXP(-0.19*Fperm_SI_Woolf2021!$E$9:$E$93)+63.1579*EXP(-0.19*BX$58))/(Fperm_SI_Woolf2021!$E$9:$E$93-BX$58))*(BX$58-Fperm_SI_Woolf2021!$E$9:$E$93)/10))) + Fperm_SI_Woolf2021!$G$9:$G$93*EXP(-Fperm_SI_Woolf2021!$J$9:$J$93*$C86*IF(BX$58=Fperm_SI_Woolf2021!$E$9:$E$93,1,EXP(LN((1.1*(Fperm_SI_Woolf2021!$E$9:$E$93-BX$58)-63.1579*EXP(-0.19*Fperm_SI_Woolf2021!$E$9:$E$93)+63.1579*EXP(-0.19*BX$58))/(Fperm_SI_Woolf2021!$E$9:$E$93-BX$58))*(BX$58-Fperm_SI_Woolf2021!$E$9:$E$93)/10))) + Fperm_SI_Woolf2021!$H$9:$H$93*EXP(-Fperm_SI_Woolf2021!$K$9:$K$93*$C86*IF(BX$58=Fperm_SI_Woolf2021!$E$9:$E$93,1,EXP(LN((1.1*(Fperm_SI_Woolf2021!$E$9:$E$93-BX$58)-63.1579*EXP(-0.19*Fperm_SI_Woolf2021!$E$9:$E$93)+63.1579*EXP(-0.19*BX$58))/(Fperm_SI_Woolf2021!$E$9:$E$93-BX$58))*(BX$58-Fperm_SI_Woolf2021!$E$9:$E$93)/10))),Fperm_SI_Woolf2021!$D$9:$D$93)*BX$57+INTERCEPT(Fperm_SI_Woolf2021!$F$9:$F$93*EXP(-Fperm_SI_Woolf2021!$I$9:$I$93*$C86*IF(BX$58=Fperm_SI_Woolf2021!$E$9:$E$93,1,EXP(LN((1.1*(Fperm_SI_Woolf2021!$E$9:$E$93-BX$58)-63.1579*EXP(-0.19*Fperm_SI_Woolf2021!$E$9:$E$93)+63.1579*EXP(-0.19*BX$58))/(Fperm_SI_Woolf2021!$E$9:$E$93-BX$58))*(BX$58-Fperm_SI_Woolf2021!$E$9:$E$93)/10))) + Fperm_SI_Woolf2021!$G$9:$G$93*EXP(-Fperm_SI_Woolf2021!$J$9:$J$93*$C86*IF(BX$58=Fperm_SI_Woolf2021!$E$9:$E$93,1,EXP(LN((1.1*(Fperm_SI_Woolf2021!$E$9:$E$93-BX$58)-63.1579*EXP(-0.19*Fperm_SI_Woolf2021!$E$9:$E$93)+63.1579*EXP(-0.19*BX$58))/(Fperm_SI_Woolf2021!$E$9:$E$93-BX$58))*(BX$58-Fperm_SI_Woolf2021!$E$9:$E$93)/10))) + Fperm_SI_Woolf2021!$H$9:$H$93*EXP(-Fperm_SI_Woolf2021!$K$9:$K$93*$C86*IF(BX$58=Fperm_SI_Woolf2021!$E$9:$E$93,1,EXP(LN((1.1*(Fperm_SI_Woolf2021!$E$9:$E$93-BX$58)-63.1579*EXP(-0.19*Fperm_SI_Woolf2021!$E$9:$E$93)+63.1579*EXP(-0.19*BX$58))/(Fperm_SI_Woolf2021!$E$9:$E$93-BX$58))*(BX$58-Fperm_SI_Woolf2021!$E$9:$E$93)/10))),Fperm_SI_Woolf2021!$D$9:$D$93))</f>
        <v>0.32070009655800369</v>
      </c>
      <c r="BY86" s="51" cm="1">
        <f t="array" ref="BY86">MIN(1,SLOPE(Fperm_SI_Woolf2021!$F$9:$F$93*EXP(-Fperm_SI_Woolf2021!$I$9:$I$93*$C86*IF(BY$58=Fperm_SI_Woolf2021!$E$9:$E$93,1,EXP(LN((1.1*(Fperm_SI_Woolf2021!$E$9:$E$93-BY$58)-63.1579*EXP(-0.19*Fperm_SI_Woolf2021!$E$9:$E$93)+63.1579*EXP(-0.19*BY$58))/(Fperm_SI_Woolf2021!$E$9:$E$93-BY$58))*(BY$58-Fperm_SI_Woolf2021!$E$9:$E$93)/10))) + Fperm_SI_Woolf2021!$G$9:$G$93*EXP(-Fperm_SI_Woolf2021!$J$9:$J$93*$C86*IF(BY$58=Fperm_SI_Woolf2021!$E$9:$E$93,1,EXP(LN((1.1*(Fperm_SI_Woolf2021!$E$9:$E$93-BY$58)-63.1579*EXP(-0.19*Fperm_SI_Woolf2021!$E$9:$E$93)+63.1579*EXP(-0.19*BY$58))/(Fperm_SI_Woolf2021!$E$9:$E$93-BY$58))*(BY$58-Fperm_SI_Woolf2021!$E$9:$E$93)/10))) + Fperm_SI_Woolf2021!$H$9:$H$93*EXP(-Fperm_SI_Woolf2021!$K$9:$K$93*$C86*IF(BY$58=Fperm_SI_Woolf2021!$E$9:$E$93,1,EXP(LN((1.1*(Fperm_SI_Woolf2021!$E$9:$E$93-BY$58)-63.1579*EXP(-0.19*Fperm_SI_Woolf2021!$E$9:$E$93)+63.1579*EXP(-0.19*BY$58))/(Fperm_SI_Woolf2021!$E$9:$E$93-BY$58))*(BY$58-Fperm_SI_Woolf2021!$E$9:$E$93)/10))),Fperm_SI_Woolf2021!$D$9:$D$93)*BY$57+INTERCEPT(Fperm_SI_Woolf2021!$F$9:$F$93*EXP(-Fperm_SI_Woolf2021!$I$9:$I$93*$C86*IF(BY$58=Fperm_SI_Woolf2021!$E$9:$E$93,1,EXP(LN((1.1*(Fperm_SI_Woolf2021!$E$9:$E$93-BY$58)-63.1579*EXP(-0.19*Fperm_SI_Woolf2021!$E$9:$E$93)+63.1579*EXP(-0.19*BY$58))/(Fperm_SI_Woolf2021!$E$9:$E$93-BY$58))*(BY$58-Fperm_SI_Woolf2021!$E$9:$E$93)/10))) + Fperm_SI_Woolf2021!$G$9:$G$93*EXP(-Fperm_SI_Woolf2021!$J$9:$J$93*$C86*IF(BY$58=Fperm_SI_Woolf2021!$E$9:$E$93,1,EXP(LN((1.1*(Fperm_SI_Woolf2021!$E$9:$E$93-BY$58)-63.1579*EXP(-0.19*Fperm_SI_Woolf2021!$E$9:$E$93)+63.1579*EXP(-0.19*BY$58))/(Fperm_SI_Woolf2021!$E$9:$E$93-BY$58))*(BY$58-Fperm_SI_Woolf2021!$E$9:$E$93)/10))) + Fperm_SI_Woolf2021!$H$9:$H$93*EXP(-Fperm_SI_Woolf2021!$K$9:$K$93*$C86*IF(BY$58=Fperm_SI_Woolf2021!$E$9:$E$93,1,EXP(LN((1.1*(Fperm_SI_Woolf2021!$E$9:$E$93-BY$58)-63.1579*EXP(-0.19*Fperm_SI_Woolf2021!$E$9:$E$93)+63.1579*EXP(-0.19*BY$58))/(Fperm_SI_Woolf2021!$E$9:$E$93-BY$58))*(BY$58-Fperm_SI_Woolf2021!$E$9:$E$93)/10))),Fperm_SI_Woolf2021!$D$9:$D$93))</f>
        <v>0.29202556814977332</v>
      </c>
      <c r="BZ86" s="51" cm="1">
        <f t="array" ref="BZ86">MIN(1,SLOPE(Fperm_SI_Woolf2021!$F$9:$F$93*EXP(-Fperm_SI_Woolf2021!$I$9:$I$93*$C86*IF(BZ$58=Fperm_SI_Woolf2021!$E$9:$E$93,1,EXP(LN((1.1*(Fperm_SI_Woolf2021!$E$9:$E$93-BZ$58)-63.1579*EXP(-0.19*Fperm_SI_Woolf2021!$E$9:$E$93)+63.1579*EXP(-0.19*BZ$58))/(Fperm_SI_Woolf2021!$E$9:$E$93-BZ$58))*(BZ$58-Fperm_SI_Woolf2021!$E$9:$E$93)/10))) + Fperm_SI_Woolf2021!$G$9:$G$93*EXP(-Fperm_SI_Woolf2021!$J$9:$J$93*$C86*IF(BZ$58=Fperm_SI_Woolf2021!$E$9:$E$93,1,EXP(LN((1.1*(Fperm_SI_Woolf2021!$E$9:$E$93-BZ$58)-63.1579*EXP(-0.19*Fperm_SI_Woolf2021!$E$9:$E$93)+63.1579*EXP(-0.19*BZ$58))/(Fperm_SI_Woolf2021!$E$9:$E$93-BZ$58))*(BZ$58-Fperm_SI_Woolf2021!$E$9:$E$93)/10))) + Fperm_SI_Woolf2021!$H$9:$H$93*EXP(-Fperm_SI_Woolf2021!$K$9:$K$93*$C86*IF(BZ$58=Fperm_SI_Woolf2021!$E$9:$E$93,1,EXP(LN((1.1*(Fperm_SI_Woolf2021!$E$9:$E$93-BZ$58)-63.1579*EXP(-0.19*Fperm_SI_Woolf2021!$E$9:$E$93)+63.1579*EXP(-0.19*BZ$58))/(Fperm_SI_Woolf2021!$E$9:$E$93-BZ$58))*(BZ$58-Fperm_SI_Woolf2021!$E$9:$E$93)/10))),Fperm_SI_Woolf2021!$D$9:$D$93)*BZ$57+INTERCEPT(Fperm_SI_Woolf2021!$F$9:$F$93*EXP(-Fperm_SI_Woolf2021!$I$9:$I$93*$C86*IF(BZ$58=Fperm_SI_Woolf2021!$E$9:$E$93,1,EXP(LN((1.1*(Fperm_SI_Woolf2021!$E$9:$E$93-BZ$58)-63.1579*EXP(-0.19*Fperm_SI_Woolf2021!$E$9:$E$93)+63.1579*EXP(-0.19*BZ$58))/(Fperm_SI_Woolf2021!$E$9:$E$93-BZ$58))*(BZ$58-Fperm_SI_Woolf2021!$E$9:$E$93)/10))) + Fperm_SI_Woolf2021!$G$9:$G$93*EXP(-Fperm_SI_Woolf2021!$J$9:$J$93*$C86*IF(BZ$58=Fperm_SI_Woolf2021!$E$9:$E$93,1,EXP(LN((1.1*(Fperm_SI_Woolf2021!$E$9:$E$93-BZ$58)-63.1579*EXP(-0.19*Fperm_SI_Woolf2021!$E$9:$E$93)+63.1579*EXP(-0.19*BZ$58))/(Fperm_SI_Woolf2021!$E$9:$E$93-BZ$58))*(BZ$58-Fperm_SI_Woolf2021!$E$9:$E$93)/10))) + Fperm_SI_Woolf2021!$H$9:$H$93*EXP(-Fperm_SI_Woolf2021!$K$9:$K$93*$C86*IF(BZ$58=Fperm_SI_Woolf2021!$E$9:$E$93,1,EXP(LN((1.1*(Fperm_SI_Woolf2021!$E$9:$E$93-BZ$58)-63.1579*EXP(-0.19*Fperm_SI_Woolf2021!$E$9:$E$93)+63.1579*EXP(-0.19*BZ$58))/(Fperm_SI_Woolf2021!$E$9:$E$93-BZ$58))*(BZ$58-Fperm_SI_Woolf2021!$E$9:$E$93)/10))),Fperm_SI_Woolf2021!$D$9:$D$93))</f>
        <v>0.26335103974154289</v>
      </c>
    </row>
    <row r="87" spans="3:78" x14ac:dyDescent="0.2">
      <c r="C87" s="48">
        <v>270</v>
      </c>
      <c r="D87" s="51" cm="1">
        <f t="array" ref="D87">MIN(1,SLOPE(Fperm_SI_Woolf2021!$F$9:$F$93*EXP(-Fperm_SI_Woolf2021!$I$9:$I$93*$C87*IF(D$58=Fperm_SI_Woolf2021!$E$9:$E$93,1,EXP(LN((1.1*(Fperm_SI_Woolf2021!$E$9:$E$93-D$58)-63.1579*EXP(-0.19*Fperm_SI_Woolf2021!$E$9:$E$93)+63.1579*EXP(-0.19*D$58))/(Fperm_SI_Woolf2021!$E$9:$E$93-D$58))*(D$58-Fperm_SI_Woolf2021!$E$9:$E$93)/10))) + Fperm_SI_Woolf2021!$G$9:$G$93*EXP(-Fperm_SI_Woolf2021!$J$9:$J$93*$C87*IF(D$58=Fperm_SI_Woolf2021!$E$9:$E$93,1,EXP(LN((1.1*(Fperm_SI_Woolf2021!$E$9:$E$93-D$58)-63.1579*EXP(-0.19*Fperm_SI_Woolf2021!$E$9:$E$93)+63.1579*EXP(-0.19*D$58))/(Fperm_SI_Woolf2021!$E$9:$E$93-D$58))*(D$58-Fperm_SI_Woolf2021!$E$9:$E$93)/10))) + Fperm_SI_Woolf2021!$H$9:$H$93*EXP(-Fperm_SI_Woolf2021!$K$9:$K$93*$C87*IF(D$58=Fperm_SI_Woolf2021!$E$9:$E$93,1,EXP(LN((1.1*(Fperm_SI_Woolf2021!$E$9:$E$93-D$58)-63.1579*EXP(-0.19*Fperm_SI_Woolf2021!$E$9:$E$93)+63.1579*EXP(-0.19*D$58))/(Fperm_SI_Woolf2021!$E$9:$E$93-D$58))*(D$58-Fperm_SI_Woolf2021!$E$9:$E$93)/10))),Fperm_SI_Woolf2021!$D$9:$D$93)*D$57+INTERCEPT(Fperm_SI_Woolf2021!$F$9:$F$93*EXP(-Fperm_SI_Woolf2021!$I$9:$I$93*$C87*IF(D$58=Fperm_SI_Woolf2021!$E$9:$E$93,1,EXP(LN((1.1*(Fperm_SI_Woolf2021!$E$9:$E$93-D$58)-63.1579*EXP(-0.19*Fperm_SI_Woolf2021!$E$9:$E$93)+63.1579*EXP(-0.19*D$58))/(Fperm_SI_Woolf2021!$E$9:$E$93-D$58))*(D$58-Fperm_SI_Woolf2021!$E$9:$E$93)/10))) + Fperm_SI_Woolf2021!$G$9:$G$93*EXP(-Fperm_SI_Woolf2021!$J$9:$J$93*$C87*IF(D$58=Fperm_SI_Woolf2021!$E$9:$E$93,1,EXP(LN((1.1*(Fperm_SI_Woolf2021!$E$9:$E$93-D$58)-63.1579*EXP(-0.19*Fperm_SI_Woolf2021!$E$9:$E$93)+63.1579*EXP(-0.19*D$58))/(Fperm_SI_Woolf2021!$E$9:$E$93-D$58))*(D$58-Fperm_SI_Woolf2021!$E$9:$E$93)/10))) + Fperm_SI_Woolf2021!$H$9:$H$93*EXP(-Fperm_SI_Woolf2021!$K$9:$K$93*$C87*IF(D$58=Fperm_SI_Woolf2021!$E$9:$E$93,1,EXP(LN((1.1*(Fperm_SI_Woolf2021!$E$9:$E$93-D$58)-63.1579*EXP(-0.19*Fperm_SI_Woolf2021!$E$9:$E$93)+63.1579*EXP(-0.19*D$58))/(Fperm_SI_Woolf2021!$E$9:$E$93-D$58))*(D$58-Fperm_SI_Woolf2021!$E$9:$E$93)/10))),Fperm_SI_Woolf2021!$D$9:$D$93))</f>
        <v>1</v>
      </c>
      <c r="E87" s="51" cm="1">
        <f t="array" ref="E87">MIN(1,SLOPE(Fperm_SI_Woolf2021!$F$9:$F$93*EXP(-Fperm_SI_Woolf2021!$I$9:$I$93*$C87*IF(E$58=Fperm_SI_Woolf2021!$E$9:$E$93,1,EXP(LN((1.1*(Fperm_SI_Woolf2021!$E$9:$E$93-E$58)-63.1579*EXP(-0.19*Fperm_SI_Woolf2021!$E$9:$E$93)+63.1579*EXP(-0.19*E$58))/(Fperm_SI_Woolf2021!$E$9:$E$93-E$58))*(E$58-Fperm_SI_Woolf2021!$E$9:$E$93)/10))) + Fperm_SI_Woolf2021!$G$9:$G$93*EXP(-Fperm_SI_Woolf2021!$J$9:$J$93*$C87*IF(E$58=Fperm_SI_Woolf2021!$E$9:$E$93,1,EXP(LN((1.1*(Fperm_SI_Woolf2021!$E$9:$E$93-E$58)-63.1579*EXP(-0.19*Fperm_SI_Woolf2021!$E$9:$E$93)+63.1579*EXP(-0.19*E$58))/(Fperm_SI_Woolf2021!$E$9:$E$93-E$58))*(E$58-Fperm_SI_Woolf2021!$E$9:$E$93)/10))) + Fperm_SI_Woolf2021!$H$9:$H$93*EXP(-Fperm_SI_Woolf2021!$K$9:$K$93*$C87*IF(E$58=Fperm_SI_Woolf2021!$E$9:$E$93,1,EXP(LN((1.1*(Fperm_SI_Woolf2021!$E$9:$E$93-E$58)-63.1579*EXP(-0.19*Fperm_SI_Woolf2021!$E$9:$E$93)+63.1579*EXP(-0.19*E$58))/(Fperm_SI_Woolf2021!$E$9:$E$93-E$58))*(E$58-Fperm_SI_Woolf2021!$E$9:$E$93)/10))),Fperm_SI_Woolf2021!$D$9:$D$93)*E$57+INTERCEPT(Fperm_SI_Woolf2021!$F$9:$F$93*EXP(-Fperm_SI_Woolf2021!$I$9:$I$93*$C87*IF(E$58=Fperm_SI_Woolf2021!$E$9:$E$93,1,EXP(LN((1.1*(Fperm_SI_Woolf2021!$E$9:$E$93-E$58)-63.1579*EXP(-0.19*Fperm_SI_Woolf2021!$E$9:$E$93)+63.1579*EXP(-0.19*E$58))/(Fperm_SI_Woolf2021!$E$9:$E$93-E$58))*(E$58-Fperm_SI_Woolf2021!$E$9:$E$93)/10))) + Fperm_SI_Woolf2021!$G$9:$G$93*EXP(-Fperm_SI_Woolf2021!$J$9:$J$93*$C87*IF(E$58=Fperm_SI_Woolf2021!$E$9:$E$93,1,EXP(LN((1.1*(Fperm_SI_Woolf2021!$E$9:$E$93-E$58)-63.1579*EXP(-0.19*Fperm_SI_Woolf2021!$E$9:$E$93)+63.1579*EXP(-0.19*E$58))/(Fperm_SI_Woolf2021!$E$9:$E$93-E$58))*(E$58-Fperm_SI_Woolf2021!$E$9:$E$93)/10))) + Fperm_SI_Woolf2021!$H$9:$H$93*EXP(-Fperm_SI_Woolf2021!$K$9:$K$93*$C87*IF(E$58=Fperm_SI_Woolf2021!$E$9:$E$93,1,EXP(LN((1.1*(Fperm_SI_Woolf2021!$E$9:$E$93-E$58)-63.1579*EXP(-0.19*Fperm_SI_Woolf2021!$E$9:$E$93)+63.1579*EXP(-0.19*E$58))/(Fperm_SI_Woolf2021!$E$9:$E$93-E$58))*(E$58-Fperm_SI_Woolf2021!$E$9:$E$93)/10))),Fperm_SI_Woolf2021!$D$9:$D$93))</f>
        <v>1</v>
      </c>
      <c r="F87" s="51" cm="1">
        <f t="array" ref="F87">MIN(1,SLOPE(Fperm_SI_Woolf2021!$F$9:$F$93*EXP(-Fperm_SI_Woolf2021!$I$9:$I$93*$C87*IF(F$58=Fperm_SI_Woolf2021!$E$9:$E$93,1,EXP(LN((1.1*(Fperm_SI_Woolf2021!$E$9:$E$93-F$58)-63.1579*EXP(-0.19*Fperm_SI_Woolf2021!$E$9:$E$93)+63.1579*EXP(-0.19*F$58))/(Fperm_SI_Woolf2021!$E$9:$E$93-F$58))*(F$58-Fperm_SI_Woolf2021!$E$9:$E$93)/10))) + Fperm_SI_Woolf2021!$G$9:$G$93*EXP(-Fperm_SI_Woolf2021!$J$9:$J$93*$C87*IF(F$58=Fperm_SI_Woolf2021!$E$9:$E$93,1,EXP(LN((1.1*(Fperm_SI_Woolf2021!$E$9:$E$93-F$58)-63.1579*EXP(-0.19*Fperm_SI_Woolf2021!$E$9:$E$93)+63.1579*EXP(-0.19*F$58))/(Fperm_SI_Woolf2021!$E$9:$E$93-F$58))*(F$58-Fperm_SI_Woolf2021!$E$9:$E$93)/10))) + Fperm_SI_Woolf2021!$H$9:$H$93*EXP(-Fperm_SI_Woolf2021!$K$9:$K$93*$C87*IF(F$58=Fperm_SI_Woolf2021!$E$9:$E$93,1,EXP(LN((1.1*(Fperm_SI_Woolf2021!$E$9:$E$93-F$58)-63.1579*EXP(-0.19*Fperm_SI_Woolf2021!$E$9:$E$93)+63.1579*EXP(-0.19*F$58))/(Fperm_SI_Woolf2021!$E$9:$E$93-F$58))*(F$58-Fperm_SI_Woolf2021!$E$9:$E$93)/10))),Fperm_SI_Woolf2021!$D$9:$D$93)*F$57+INTERCEPT(Fperm_SI_Woolf2021!$F$9:$F$93*EXP(-Fperm_SI_Woolf2021!$I$9:$I$93*$C87*IF(F$58=Fperm_SI_Woolf2021!$E$9:$E$93,1,EXP(LN((1.1*(Fperm_SI_Woolf2021!$E$9:$E$93-F$58)-63.1579*EXP(-0.19*Fperm_SI_Woolf2021!$E$9:$E$93)+63.1579*EXP(-0.19*F$58))/(Fperm_SI_Woolf2021!$E$9:$E$93-F$58))*(F$58-Fperm_SI_Woolf2021!$E$9:$E$93)/10))) + Fperm_SI_Woolf2021!$G$9:$G$93*EXP(-Fperm_SI_Woolf2021!$J$9:$J$93*$C87*IF(F$58=Fperm_SI_Woolf2021!$E$9:$E$93,1,EXP(LN((1.1*(Fperm_SI_Woolf2021!$E$9:$E$93-F$58)-63.1579*EXP(-0.19*Fperm_SI_Woolf2021!$E$9:$E$93)+63.1579*EXP(-0.19*F$58))/(Fperm_SI_Woolf2021!$E$9:$E$93-F$58))*(F$58-Fperm_SI_Woolf2021!$E$9:$E$93)/10))) + Fperm_SI_Woolf2021!$H$9:$H$93*EXP(-Fperm_SI_Woolf2021!$K$9:$K$93*$C87*IF(F$58=Fperm_SI_Woolf2021!$E$9:$E$93,1,EXP(LN((1.1*(Fperm_SI_Woolf2021!$E$9:$E$93-F$58)-63.1579*EXP(-0.19*Fperm_SI_Woolf2021!$E$9:$E$93)+63.1579*EXP(-0.19*F$58))/(Fperm_SI_Woolf2021!$E$9:$E$93-F$58))*(F$58-Fperm_SI_Woolf2021!$E$9:$E$93)/10))),Fperm_SI_Woolf2021!$D$9:$D$93))</f>
        <v>0.9929050733063175</v>
      </c>
      <c r="G87" s="51" cm="1">
        <f t="array" ref="G87">MIN(1,SLOPE(Fperm_SI_Woolf2021!$F$9:$F$93*EXP(-Fperm_SI_Woolf2021!$I$9:$I$93*$C87*IF(G$58=Fperm_SI_Woolf2021!$E$9:$E$93,1,EXP(LN((1.1*(Fperm_SI_Woolf2021!$E$9:$E$93-G$58)-63.1579*EXP(-0.19*Fperm_SI_Woolf2021!$E$9:$E$93)+63.1579*EXP(-0.19*G$58))/(Fperm_SI_Woolf2021!$E$9:$E$93-G$58))*(G$58-Fperm_SI_Woolf2021!$E$9:$E$93)/10))) + Fperm_SI_Woolf2021!$G$9:$G$93*EXP(-Fperm_SI_Woolf2021!$J$9:$J$93*$C87*IF(G$58=Fperm_SI_Woolf2021!$E$9:$E$93,1,EXP(LN((1.1*(Fperm_SI_Woolf2021!$E$9:$E$93-G$58)-63.1579*EXP(-0.19*Fperm_SI_Woolf2021!$E$9:$E$93)+63.1579*EXP(-0.19*G$58))/(Fperm_SI_Woolf2021!$E$9:$E$93-G$58))*(G$58-Fperm_SI_Woolf2021!$E$9:$E$93)/10))) + Fperm_SI_Woolf2021!$H$9:$H$93*EXP(-Fperm_SI_Woolf2021!$K$9:$K$93*$C87*IF(G$58=Fperm_SI_Woolf2021!$E$9:$E$93,1,EXP(LN((1.1*(Fperm_SI_Woolf2021!$E$9:$E$93-G$58)-63.1579*EXP(-0.19*Fperm_SI_Woolf2021!$E$9:$E$93)+63.1579*EXP(-0.19*G$58))/(Fperm_SI_Woolf2021!$E$9:$E$93-G$58))*(G$58-Fperm_SI_Woolf2021!$E$9:$E$93)/10))),Fperm_SI_Woolf2021!$D$9:$D$93)*G$57+INTERCEPT(Fperm_SI_Woolf2021!$F$9:$F$93*EXP(-Fperm_SI_Woolf2021!$I$9:$I$93*$C87*IF(G$58=Fperm_SI_Woolf2021!$E$9:$E$93,1,EXP(LN((1.1*(Fperm_SI_Woolf2021!$E$9:$E$93-G$58)-63.1579*EXP(-0.19*Fperm_SI_Woolf2021!$E$9:$E$93)+63.1579*EXP(-0.19*G$58))/(Fperm_SI_Woolf2021!$E$9:$E$93-G$58))*(G$58-Fperm_SI_Woolf2021!$E$9:$E$93)/10))) + Fperm_SI_Woolf2021!$G$9:$G$93*EXP(-Fperm_SI_Woolf2021!$J$9:$J$93*$C87*IF(G$58=Fperm_SI_Woolf2021!$E$9:$E$93,1,EXP(LN((1.1*(Fperm_SI_Woolf2021!$E$9:$E$93-G$58)-63.1579*EXP(-0.19*Fperm_SI_Woolf2021!$E$9:$E$93)+63.1579*EXP(-0.19*G$58))/(Fperm_SI_Woolf2021!$E$9:$E$93-G$58))*(G$58-Fperm_SI_Woolf2021!$E$9:$E$93)/10))) + Fperm_SI_Woolf2021!$H$9:$H$93*EXP(-Fperm_SI_Woolf2021!$K$9:$K$93*$C87*IF(G$58=Fperm_SI_Woolf2021!$E$9:$E$93,1,EXP(LN((1.1*(Fperm_SI_Woolf2021!$E$9:$E$93-G$58)-63.1579*EXP(-0.19*Fperm_SI_Woolf2021!$E$9:$E$93)+63.1579*EXP(-0.19*G$58))/(Fperm_SI_Woolf2021!$E$9:$E$93-G$58))*(G$58-Fperm_SI_Woolf2021!$E$9:$E$93)/10))),Fperm_SI_Woolf2021!$D$9:$D$93))</f>
        <v>0.96285878521088575</v>
      </c>
      <c r="H87" s="51" cm="1">
        <f t="array" ref="H87">MIN(1,SLOPE(Fperm_SI_Woolf2021!$F$9:$F$93*EXP(-Fperm_SI_Woolf2021!$I$9:$I$93*$C87*IF(H$58=Fperm_SI_Woolf2021!$E$9:$E$93,1,EXP(LN((1.1*(Fperm_SI_Woolf2021!$E$9:$E$93-H$58)-63.1579*EXP(-0.19*Fperm_SI_Woolf2021!$E$9:$E$93)+63.1579*EXP(-0.19*H$58))/(Fperm_SI_Woolf2021!$E$9:$E$93-H$58))*(H$58-Fperm_SI_Woolf2021!$E$9:$E$93)/10))) + Fperm_SI_Woolf2021!$G$9:$G$93*EXP(-Fperm_SI_Woolf2021!$J$9:$J$93*$C87*IF(H$58=Fperm_SI_Woolf2021!$E$9:$E$93,1,EXP(LN((1.1*(Fperm_SI_Woolf2021!$E$9:$E$93-H$58)-63.1579*EXP(-0.19*Fperm_SI_Woolf2021!$E$9:$E$93)+63.1579*EXP(-0.19*H$58))/(Fperm_SI_Woolf2021!$E$9:$E$93-H$58))*(H$58-Fperm_SI_Woolf2021!$E$9:$E$93)/10))) + Fperm_SI_Woolf2021!$H$9:$H$93*EXP(-Fperm_SI_Woolf2021!$K$9:$K$93*$C87*IF(H$58=Fperm_SI_Woolf2021!$E$9:$E$93,1,EXP(LN((1.1*(Fperm_SI_Woolf2021!$E$9:$E$93-H$58)-63.1579*EXP(-0.19*Fperm_SI_Woolf2021!$E$9:$E$93)+63.1579*EXP(-0.19*H$58))/(Fperm_SI_Woolf2021!$E$9:$E$93-H$58))*(H$58-Fperm_SI_Woolf2021!$E$9:$E$93)/10))),Fperm_SI_Woolf2021!$D$9:$D$93)*H$57+INTERCEPT(Fperm_SI_Woolf2021!$F$9:$F$93*EXP(-Fperm_SI_Woolf2021!$I$9:$I$93*$C87*IF(H$58=Fperm_SI_Woolf2021!$E$9:$E$93,1,EXP(LN((1.1*(Fperm_SI_Woolf2021!$E$9:$E$93-H$58)-63.1579*EXP(-0.19*Fperm_SI_Woolf2021!$E$9:$E$93)+63.1579*EXP(-0.19*H$58))/(Fperm_SI_Woolf2021!$E$9:$E$93-H$58))*(H$58-Fperm_SI_Woolf2021!$E$9:$E$93)/10))) + Fperm_SI_Woolf2021!$G$9:$G$93*EXP(-Fperm_SI_Woolf2021!$J$9:$J$93*$C87*IF(H$58=Fperm_SI_Woolf2021!$E$9:$E$93,1,EXP(LN((1.1*(Fperm_SI_Woolf2021!$E$9:$E$93-H$58)-63.1579*EXP(-0.19*Fperm_SI_Woolf2021!$E$9:$E$93)+63.1579*EXP(-0.19*H$58))/(Fperm_SI_Woolf2021!$E$9:$E$93-H$58))*(H$58-Fperm_SI_Woolf2021!$E$9:$E$93)/10))) + Fperm_SI_Woolf2021!$H$9:$H$93*EXP(-Fperm_SI_Woolf2021!$K$9:$K$93*$C87*IF(H$58=Fperm_SI_Woolf2021!$E$9:$E$93,1,EXP(LN((1.1*(Fperm_SI_Woolf2021!$E$9:$E$93-H$58)-63.1579*EXP(-0.19*Fperm_SI_Woolf2021!$E$9:$E$93)+63.1579*EXP(-0.19*H$58))/(Fperm_SI_Woolf2021!$E$9:$E$93-H$58))*(H$58-Fperm_SI_Woolf2021!$E$9:$E$93)/10))),Fperm_SI_Woolf2021!$D$9:$D$93))</f>
        <v>0.932812497115454</v>
      </c>
      <c r="I87" s="51" cm="1">
        <f t="array" ref="I87">MIN(1,SLOPE(Fperm_SI_Woolf2021!$F$9:$F$93*EXP(-Fperm_SI_Woolf2021!$I$9:$I$93*$C87*IF(I$58=Fperm_SI_Woolf2021!$E$9:$E$93,1,EXP(LN((1.1*(Fperm_SI_Woolf2021!$E$9:$E$93-I$58)-63.1579*EXP(-0.19*Fperm_SI_Woolf2021!$E$9:$E$93)+63.1579*EXP(-0.19*I$58))/(Fperm_SI_Woolf2021!$E$9:$E$93-I$58))*(I$58-Fperm_SI_Woolf2021!$E$9:$E$93)/10))) + Fperm_SI_Woolf2021!$G$9:$G$93*EXP(-Fperm_SI_Woolf2021!$J$9:$J$93*$C87*IF(I$58=Fperm_SI_Woolf2021!$E$9:$E$93,1,EXP(LN((1.1*(Fperm_SI_Woolf2021!$E$9:$E$93-I$58)-63.1579*EXP(-0.19*Fperm_SI_Woolf2021!$E$9:$E$93)+63.1579*EXP(-0.19*I$58))/(Fperm_SI_Woolf2021!$E$9:$E$93-I$58))*(I$58-Fperm_SI_Woolf2021!$E$9:$E$93)/10))) + Fperm_SI_Woolf2021!$H$9:$H$93*EXP(-Fperm_SI_Woolf2021!$K$9:$K$93*$C87*IF(I$58=Fperm_SI_Woolf2021!$E$9:$E$93,1,EXP(LN((1.1*(Fperm_SI_Woolf2021!$E$9:$E$93-I$58)-63.1579*EXP(-0.19*Fperm_SI_Woolf2021!$E$9:$E$93)+63.1579*EXP(-0.19*I$58))/(Fperm_SI_Woolf2021!$E$9:$E$93-I$58))*(I$58-Fperm_SI_Woolf2021!$E$9:$E$93)/10))),Fperm_SI_Woolf2021!$D$9:$D$93)*I$57+INTERCEPT(Fperm_SI_Woolf2021!$F$9:$F$93*EXP(-Fperm_SI_Woolf2021!$I$9:$I$93*$C87*IF(I$58=Fperm_SI_Woolf2021!$E$9:$E$93,1,EXP(LN((1.1*(Fperm_SI_Woolf2021!$E$9:$E$93-I$58)-63.1579*EXP(-0.19*Fperm_SI_Woolf2021!$E$9:$E$93)+63.1579*EXP(-0.19*I$58))/(Fperm_SI_Woolf2021!$E$9:$E$93-I$58))*(I$58-Fperm_SI_Woolf2021!$E$9:$E$93)/10))) + Fperm_SI_Woolf2021!$G$9:$G$93*EXP(-Fperm_SI_Woolf2021!$J$9:$J$93*$C87*IF(I$58=Fperm_SI_Woolf2021!$E$9:$E$93,1,EXP(LN((1.1*(Fperm_SI_Woolf2021!$E$9:$E$93-I$58)-63.1579*EXP(-0.19*Fperm_SI_Woolf2021!$E$9:$E$93)+63.1579*EXP(-0.19*I$58))/(Fperm_SI_Woolf2021!$E$9:$E$93-I$58))*(I$58-Fperm_SI_Woolf2021!$E$9:$E$93)/10))) + Fperm_SI_Woolf2021!$H$9:$H$93*EXP(-Fperm_SI_Woolf2021!$K$9:$K$93*$C87*IF(I$58=Fperm_SI_Woolf2021!$E$9:$E$93,1,EXP(LN((1.1*(Fperm_SI_Woolf2021!$E$9:$E$93-I$58)-63.1579*EXP(-0.19*Fperm_SI_Woolf2021!$E$9:$E$93)+63.1579*EXP(-0.19*I$58))/(Fperm_SI_Woolf2021!$E$9:$E$93-I$58))*(I$58-Fperm_SI_Woolf2021!$E$9:$E$93)/10))),Fperm_SI_Woolf2021!$D$9:$D$93))</f>
        <v>0.90276620902002214</v>
      </c>
      <c r="J87" s="51" cm="1">
        <f t="array" ref="J87">MIN(1,SLOPE(Fperm_SI_Woolf2021!$F$9:$F$93*EXP(-Fperm_SI_Woolf2021!$I$9:$I$93*$C87*IF(J$58=Fperm_SI_Woolf2021!$E$9:$E$93,1,EXP(LN((1.1*(Fperm_SI_Woolf2021!$E$9:$E$93-J$58)-63.1579*EXP(-0.19*Fperm_SI_Woolf2021!$E$9:$E$93)+63.1579*EXP(-0.19*J$58))/(Fperm_SI_Woolf2021!$E$9:$E$93-J$58))*(J$58-Fperm_SI_Woolf2021!$E$9:$E$93)/10))) + Fperm_SI_Woolf2021!$G$9:$G$93*EXP(-Fperm_SI_Woolf2021!$J$9:$J$93*$C87*IF(J$58=Fperm_SI_Woolf2021!$E$9:$E$93,1,EXP(LN((1.1*(Fperm_SI_Woolf2021!$E$9:$E$93-J$58)-63.1579*EXP(-0.19*Fperm_SI_Woolf2021!$E$9:$E$93)+63.1579*EXP(-0.19*J$58))/(Fperm_SI_Woolf2021!$E$9:$E$93-J$58))*(J$58-Fperm_SI_Woolf2021!$E$9:$E$93)/10))) + Fperm_SI_Woolf2021!$H$9:$H$93*EXP(-Fperm_SI_Woolf2021!$K$9:$K$93*$C87*IF(J$58=Fperm_SI_Woolf2021!$E$9:$E$93,1,EXP(LN((1.1*(Fperm_SI_Woolf2021!$E$9:$E$93-J$58)-63.1579*EXP(-0.19*Fperm_SI_Woolf2021!$E$9:$E$93)+63.1579*EXP(-0.19*J$58))/(Fperm_SI_Woolf2021!$E$9:$E$93-J$58))*(J$58-Fperm_SI_Woolf2021!$E$9:$E$93)/10))),Fperm_SI_Woolf2021!$D$9:$D$93)*J$57+INTERCEPT(Fperm_SI_Woolf2021!$F$9:$F$93*EXP(-Fperm_SI_Woolf2021!$I$9:$I$93*$C87*IF(J$58=Fperm_SI_Woolf2021!$E$9:$E$93,1,EXP(LN((1.1*(Fperm_SI_Woolf2021!$E$9:$E$93-J$58)-63.1579*EXP(-0.19*Fperm_SI_Woolf2021!$E$9:$E$93)+63.1579*EXP(-0.19*J$58))/(Fperm_SI_Woolf2021!$E$9:$E$93-J$58))*(J$58-Fperm_SI_Woolf2021!$E$9:$E$93)/10))) + Fperm_SI_Woolf2021!$G$9:$G$93*EXP(-Fperm_SI_Woolf2021!$J$9:$J$93*$C87*IF(J$58=Fperm_SI_Woolf2021!$E$9:$E$93,1,EXP(LN((1.1*(Fperm_SI_Woolf2021!$E$9:$E$93-J$58)-63.1579*EXP(-0.19*Fperm_SI_Woolf2021!$E$9:$E$93)+63.1579*EXP(-0.19*J$58))/(Fperm_SI_Woolf2021!$E$9:$E$93-J$58))*(J$58-Fperm_SI_Woolf2021!$E$9:$E$93)/10))) + Fperm_SI_Woolf2021!$H$9:$H$93*EXP(-Fperm_SI_Woolf2021!$K$9:$K$93*$C87*IF(J$58=Fperm_SI_Woolf2021!$E$9:$E$93,1,EXP(LN((1.1*(Fperm_SI_Woolf2021!$E$9:$E$93-J$58)-63.1579*EXP(-0.19*Fperm_SI_Woolf2021!$E$9:$E$93)+63.1579*EXP(-0.19*J$58))/(Fperm_SI_Woolf2021!$E$9:$E$93-J$58))*(J$58-Fperm_SI_Woolf2021!$E$9:$E$93)/10))),Fperm_SI_Woolf2021!$D$9:$D$93))</f>
        <v>0.87271992092459039</v>
      </c>
      <c r="K87" s="51" cm="1">
        <f t="array" ref="K87">MIN(1,SLOPE(Fperm_SI_Woolf2021!$F$9:$F$93*EXP(-Fperm_SI_Woolf2021!$I$9:$I$93*$C87*IF(K$58=Fperm_SI_Woolf2021!$E$9:$E$93,1,EXP(LN((1.1*(Fperm_SI_Woolf2021!$E$9:$E$93-K$58)-63.1579*EXP(-0.19*Fperm_SI_Woolf2021!$E$9:$E$93)+63.1579*EXP(-0.19*K$58))/(Fperm_SI_Woolf2021!$E$9:$E$93-K$58))*(K$58-Fperm_SI_Woolf2021!$E$9:$E$93)/10))) + Fperm_SI_Woolf2021!$G$9:$G$93*EXP(-Fperm_SI_Woolf2021!$J$9:$J$93*$C87*IF(K$58=Fperm_SI_Woolf2021!$E$9:$E$93,1,EXP(LN((1.1*(Fperm_SI_Woolf2021!$E$9:$E$93-K$58)-63.1579*EXP(-0.19*Fperm_SI_Woolf2021!$E$9:$E$93)+63.1579*EXP(-0.19*K$58))/(Fperm_SI_Woolf2021!$E$9:$E$93-K$58))*(K$58-Fperm_SI_Woolf2021!$E$9:$E$93)/10))) + Fperm_SI_Woolf2021!$H$9:$H$93*EXP(-Fperm_SI_Woolf2021!$K$9:$K$93*$C87*IF(K$58=Fperm_SI_Woolf2021!$E$9:$E$93,1,EXP(LN((1.1*(Fperm_SI_Woolf2021!$E$9:$E$93-K$58)-63.1579*EXP(-0.19*Fperm_SI_Woolf2021!$E$9:$E$93)+63.1579*EXP(-0.19*K$58))/(Fperm_SI_Woolf2021!$E$9:$E$93-K$58))*(K$58-Fperm_SI_Woolf2021!$E$9:$E$93)/10))),Fperm_SI_Woolf2021!$D$9:$D$93)*K$57+INTERCEPT(Fperm_SI_Woolf2021!$F$9:$F$93*EXP(-Fperm_SI_Woolf2021!$I$9:$I$93*$C87*IF(K$58=Fperm_SI_Woolf2021!$E$9:$E$93,1,EXP(LN((1.1*(Fperm_SI_Woolf2021!$E$9:$E$93-K$58)-63.1579*EXP(-0.19*Fperm_SI_Woolf2021!$E$9:$E$93)+63.1579*EXP(-0.19*K$58))/(Fperm_SI_Woolf2021!$E$9:$E$93-K$58))*(K$58-Fperm_SI_Woolf2021!$E$9:$E$93)/10))) + Fperm_SI_Woolf2021!$G$9:$G$93*EXP(-Fperm_SI_Woolf2021!$J$9:$J$93*$C87*IF(K$58=Fperm_SI_Woolf2021!$E$9:$E$93,1,EXP(LN((1.1*(Fperm_SI_Woolf2021!$E$9:$E$93-K$58)-63.1579*EXP(-0.19*Fperm_SI_Woolf2021!$E$9:$E$93)+63.1579*EXP(-0.19*K$58))/(Fperm_SI_Woolf2021!$E$9:$E$93-K$58))*(K$58-Fperm_SI_Woolf2021!$E$9:$E$93)/10))) + Fperm_SI_Woolf2021!$H$9:$H$93*EXP(-Fperm_SI_Woolf2021!$K$9:$K$93*$C87*IF(K$58=Fperm_SI_Woolf2021!$E$9:$E$93,1,EXP(LN((1.1*(Fperm_SI_Woolf2021!$E$9:$E$93-K$58)-63.1579*EXP(-0.19*Fperm_SI_Woolf2021!$E$9:$E$93)+63.1579*EXP(-0.19*K$58))/(Fperm_SI_Woolf2021!$E$9:$E$93-K$58))*(K$58-Fperm_SI_Woolf2021!$E$9:$E$93)/10))),Fperm_SI_Woolf2021!$D$9:$D$93))</f>
        <v>0.84267363282915864</v>
      </c>
      <c r="L87" s="51" cm="1">
        <f t="array" ref="L87">MIN(1,SLOPE(Fperm_SI_Woolf2021!$F$9:$F$93*EXP(-Fperm_SI_Woolf2021!$I$9:$I$93*$C87*IF(L$58=Fperm_SI_Woolf2021!$E$9:$E$93,1,EXP(LN((1.1*(Fperm_SI_Woolf2021!$E$9:$E$93-L$58)-63.1579*EXP(-0.19*Fperm_SI_Woolf2021!$E$9:$E$93)+63.1579*EXP(-0.19*L$58))/(Fperm_SI_Woolf2021!$E$9:$E$93-L$58))*(L$58-Fperm_SI_Woolf2021!$E$9:$E$93)/10))) + Fperm_SI_Woolf2021!$G$9:$G$93*EXP(-Fperm_SI_Woolf2021!$J$9:$J$93*$C87*IF(L$58=Fperm_SI_Woolf2021!$E$9:$E$93,1,EXP(LN((1.1*(Fperm_SI_Woolf2021!$E$9:$E$93-L$58)-63.1579*EXP(-0.19*Fperm_SI_Woolf2021!$E$9:$E$93)+63.1579*EXP(-0.19*L$58))/(Fperm_SI_Woolf2021!$E$9:$E$93-L$58))*(L$58-Fperm_SI_Woolf2021!$E$9:$E$93)/10))) + Fperm_SI_Woolf2021!$H$9:$H$93*EXP(-Fperm_SI_Woolf2021!$K$9:$K$93*$C87*IF(L$58=Fperm_SI_Woolf2021!$E$9:$E$93,1,EXP(LN((1.1*(Fperm_SI_Woolf2021!$E$9:$E$93-L$58)-63.1579*EXP(-0.19*Fperm_SI_Woolf2021!$E$9:$E$93)+63.1579*EXP(-0.19*L$58))/(Fperm_SI_Woolf2021!$E$9:$E$93-L$58))*(L$58-Fperm_SI_Woolf2021!$E$9:$E$93)/10))),Fperm_SI_Woolf2021!$D$9:$D$93)*L$57+INTERCEPT(Fperm_SI_Woolf2021!$F$9:$F$93*EXP(-Fperm_SI_Woolf2021!$I$9:$I$93*$C87*IF(L$58=Fperm_SI_Woolf2021!$E$9:$E$93,1,EXP(LN((1.1*(Fperm_SI_Woolf2021!$E$9:$E$93-L$58)-63.1579*EXP(-0.19*Fperm_SI_Woolf2021!$E$9:$E$93)+63.1579*EXP(-0.19*L$58))/(Fperm_SI_Woolf2021!$E$9:$E$93-L$58))*(L$58-Fperm_SI_Woolf2021!$E$9:$E$93)/10))) + Fperm_SI_Woolf2021!$G$9:$G$93*EXP(-Fperm_SI_Woolf2021!$J$9:$J$93*$C87*IF(L$58=Fperm_SI_Woolf2021!$E$9:$E$93,1,EXP(LN((1.1*(Fperm_SI_Woolf2021!$E$9:$E$93-L$58)-63.1579*EXP(-0.19*Fperm_SI_Woolf2021!$E$9:$E$93)+63.1579*EXP(-0.19*L$58))/(Fperm_SI_Woolf2021!$E$9:$E$93-L$58))*(L$58-Fperm_SI_Woolf2021!$E$9:$E$93)/10))) + Fperm_SI_Woolf2021!$H$9:$H$93*EXP(-Fperm_SI_Woolf2021!$K$9:$K$93*$C87*IF(L$58=Fperm_SI_Woolf2021!$E$9:$E$93,1,EXP(LN((1.1*(Fperm_SI_Woolf2021!$E$9:$E$93-L$58)-63.1579*EXP(-0.19*Fperm_SI_Woolf2021!$E$9:$E$93)+63.1579*EXP(-0.19*L$58))/(Fperm_SI_Woolf2021!$E$9:$E$93-L$58))*(L$58-Fperm_SI_Woolf2021!$E$9:$E$93)/10))),Fperm_SI_Woolf2021!$D$9:$D$93))</f>
        <v>0.81262734473372689</v>
      </c>
      <c r="M87" s="51" cm="1">
        <f t="array" ref="M87">MIN(1,SLOPE(Fperm_SI_Woolf2021!$F$9:$F$93*EXP(-Fperm_SI_Woolf2021!$I$9:$I$93*$C87*IF(M$58=Fperm_SI_Woolf2021!$E$9:$E$93,1,EXP(LN((1.1*(Fperm_SI_Woolf2021!$E$9:$E$93-M$58)-63.1579*EXP(-0.19*Fperm_SI_Woolf2021!$E$9:$E$93)+63.1579*EXP(-0.19*M$58))/(Fperm_SI_Woolf2021!$E$9:$E$93-M$58))*(M$58-Fperm_SI_Woolf2021!$E$9:$E$93)/10))) + Fperm_SI_Woolf2021!$G$9:$G$93*EXP(-Fperm_SI_Woolf2021!$J$9:$J$93*$C87*IF(M$58=Fperm_SI_Woolf2021!$E$9:$E$93,1,EXP(LN((1.1*(Fperm_SI_Woolf2021!$E$9:$E$93-M$58)-63.1579*EXP(-0.19*Fperm_SI_Woolf2021!$E$9:$E$93)+63.1579*EXP(-0.19*M$58))/(Fperm_SI_Woolf2021!$E$9:$E$93-M$58))*(M$58-Fperm_SI_Woolf2021!$E$9:$E$93)/10))) + Fperm_SI_Woolf2021!$H$9:$H$93*EXP(-Fperm_SI_Woolf2021!$K$9:$K$93*$C87*IF(M$58=Fperm_SI_Woolf2021!$E$9:$E$93,1,EXP(LN((1.1*(Fperm_SI_Woolf2021!$E$9:$E$93-M$58)-63.1579*EXP(-0.19*Fperm_SI_Woolf2021!$E$9:$E$93)+63.1579*EXP(-0.19*M$58))/(Fperm_SI_Woolf2021!$E$9:$E$93-M$58))*(M$58-Fperm_SI_Woolf2021!$E$9:$E$93)/10))),Fperm_SI_Woolf2021!$D$9:$D$93)*M$57+INTERCEPT(Fperm_SI_Woolf2021!$F$9:$F$93*EXP(-Fperm_SI_Woolf2021!$I$9:$I$93*$C87*IF(M$58=Fperm_SI_Woolf2021!$E$9:$E$93,1,EXP(LN((1.1*(Fperm_SI_Woolf2021!$E$9:$E$93-M$58)-63.1579*EXP(-0.19*Fperm_SI_Woolf2021!$E$9:$E$93)+63.1579*EXP(-0.19*M$58))/(Fperm_SI_Woolf2021!$E$9:$E$93-M$58))*(M$58-Fperm_SI_Woolf2021!$E$9:$E$93)/10))) + Fperm_SI_Woolf2021!$G$9:$G$93*EXP(-Fperm_SI_Woolf2021!$J$9:$J$93*$C87*IF(M$58=Fperm_SI_Woolf2021!$E$9:$E$93,1,EXP(LN((1.1*(Fperm_SI_Woolf2021!$E$9:$E$93-M$58)-63.1579*EXP(-0.19*Fperm_SI_Woolf2021!$E$9:$E$93)+63.1579*EXP(-0.19*M$58))/(Fperm_SI_Woolf2021!$E$9:$E$93-M$58))*(M$58-Fperm_SI_Woolf2021!$E$9:$E$93)/10))) + Fperm_SI_Woolf2021!$H$9:$H$93*EXP(-Fperm_SI_Woolf2021!$K$9:$K$93*$C87*IF(M$58=Fperm_SI_Woolf2021!$E$9:$E$93,1,EXP(LN((1.1*(Fperm_SI_Woolf2021!$E$9:$E$93-M$58)-63.1579*EXP(-0.19*Fperm_SI_Woolf2021!$E$9:$E$93)+63.1579*EXP(-0.19*M$58))/(Fperm_SI_Woolf2021!$E$9:$E$93-M$58))*(M$58-Fperm_SI_Woolf2021!$E$9:$E$93)/10))),Fperm_SI_Woolf2021!$D$9:$D$93))</f>
        <v>0.78258105663829514</v>
      </c>
      <c r="N87" s="51" cm="1">
        <f t="array" ref="N87">MIN(1,SLOPE(Fperm_SI_Woolf2021!$F$9:$F$93*EXP(-Fperm_SI_Woolf2021!$I$9:$I$93*$C87*IF(N$58=Fperm_SI_Woolf2021!$E$9:$E$93,1,EXP(LN((1.1*(Fperm_SI_Woolf2021!$E$9:$E$93-N$58)-63.1579*EXP(-0.19*Fperm_SI_Woolf2021!$E$9:$E$93)+63.1579*EXP(-0.19*N$58))/(Fperm_SI_Woolf2021!$E$9:$E$93-N$58))*(N$58-Fperm_SI_Woolf2021!$E$9:$E$93)/10))) + Fperm_SI_Woolf2021!$G$9:$G$93*EXP(-Fperm_SI_Woolf2021!$J$9:$J$93*$C87*IF(N$58=Fperm_SI_Woolf2021!$E$9:$E$93,1,EXP(LN((1.1*(Fperm_SI_Woolf2021!$E$9:$E$93-N$58)-63.1579*EXP(-0.19*Fperm_SI_Woolf2021!$E$9:$E$93)+63.1579*EXP(-0.19*N$58))/(Fperm_SI_Woolf2021!$E$9:$E$93-N$58))*(N$58-Fperm_SI_Woolf2021!$E$9:$E$93)/10))) + Fperm_SI_Woolf2021!$H$9:$H$93*EXP(-Fperm_SI_Woolf2021!$K$9:$K$93*$C87*IF(N$58=Fperm_SI_Woolf2021!$E$9:$E$93,1,EXP(LN((1.1*(Fperm_SI_Woolf2021!$E$9:$E$93-N$58)-63.1579*EXP(-0.19*Fperm_SI_Woolf2021!$E$9:$E$93)+63.1579*EXP(-0.19*N$58))/(Fperm_SI_Woolf2021!$E$9:$E$93-N$58))*(N$58-Fperm_SI_Woolf2021!$E$9:$E$93)/10))),Fperm_SI_Woolf2021!$D$9:$D$93)*N$57+INTERCEPT(Fperm_SI_Woolf2021!$F$9:$F$93*EXP(-Fperm_SI_Woolf2021!$I$9:$I$93*$C87*IF(N$58=Fperm_SI_Woolf2021!$E$9:$E$93,1,EXP(LN((1.1*(Fperm_SI_Woolf2021!$E$9:$E$93-N$58)-63.1579*EXP(-0.19*Fperm_SI_Woolf2021!$E$9:$E$93)+63.1579*EXP(-0.19*N$58))/(Fperm_SI_Woolf2021!$E$9:$E$93-N$58))*(N$58-Fperm_SI_Woolf2021!$E$9:$E$93)/10))) + Fperm_SI_Woolf2021!$G$9:$G$93*EXP(-Fperm_SI_Woolf2021!$J$9:$J$93*$C87*IF(N$58=Fperm_SI_Woolf2021!$E$9:$E$93,1,EXP(LN((1.1*(Fperm_SI_Woolf2021!$E$9:$E$93-N$58)-63.1579*EXP(-0.19*Fperm_SI_Woolf2021!$E$9:$E$93)+63.1579*EXP(-0.19*N$58))/(Fperm_SI_Woolf2021!$E$9:$E$93-N$58))*(N$58-Fperm_SI_Woolf2021!$E$9:$E$93)/10))) + Fperm_SI_Woolf2021!$H$9:$H$93*EXP(-Fperm_SI_Woolf2021!$K$9:$K$93*$C87*IF(N$58=Fperm_SI_Woolf2021!$E$9:$E$93,1,EXP(LN((1.1*(Fperm_SI_Woolf2021!$E$9:$E$93-N$58)-63.1579*EXP(-0.19*Fperm_SI_Woolf2021!$E$9:$E$93)+63.1579*EXP(-0.19*N$58))/(Fperm_SI_Woolf2021!$E$9:$E$93-N$58))*(N$58-Fperm_SI_Woolf2021!$E$9:$E$93)/10))),Fperm_SI_Woolf2021!$D$9:$D$93))</f>
        <v>0.75253476854286339</v>
      </c>
      <c r="O87" s="51" cm="1">
        <f t="array" ref="O87">MIN(1,SLOPE(Fperm_SI_Woolf2021!$F$9:$F$93*EXP(-Fperm_SI_Woolf2021!$I$9:$I$93*$C87*IF(O$58=Fperm_SI_Woolf2021!$E$9:$E$93,1,EXP(LN((1.1*(Fperm_SI_Woolf2021!$E$9:$E$93-O$58)-63.1579*EXP(-0.19*Fperm_SI_Woolf2021!$E$9:$E$93)+63.1579*EXP(-0.19*O$58))/(Fperm_SI_Woolf2021!$E$9:$E$93-O$58))*(O$58-Fperm_SI_Woolf2021!$E$9:$E$93)/10))) + Fperm_SI_Woolf2021!$G$9:$G$93*EXP(-Fperm_SI_Woolf2021!$J$9:$J$93*$C87*IF(O$58=Fperm_SI_Woolf2021!$E$9:$E$93,1,EXP(LN((1.1*(Fperm_SI_Woolf2021!$E$9:$E$93-O$58)-63.1579*EXP(-0.19*Fperm_SI_Woolf2021!$E$9:$E$93)+63.1579*EXP(-0.19*O$58))/(Fperm_SI_Woolf2021!$E$9:$E$93-O$58))*(O$58-Fperm_SI_Woolf2021!$E$9:$E$93)/10))) + Fperm_SI_Woolf2021!$H$9:$H$93*EXP(-Fperm_SI_Woolf2021!$K$9:$K$93*$C87*IF(O$58=Fperm_SI_Woolf2021!$E$9:$E$93,1,EXP(LN((1.1*(Fperm_SI_Woolf2021!$E$9:$E$93-O$58)-63.1579*EXP(-0.19*Fperm_SI_Woolf2021!$E$9:$E$93)+63.1579*EXP(-0.19*O$58))/(Fperm_SI_Woolf2021!$E$9:$E$93-O$58))*(O$58-Fperm_SI_Woolf2021!$E$9:$E$93)/10))),Fperm_SI_Woolf2021!$D$9:$D$93)*O$57+INTERCEPT(Fperm_SI_Woolf2021!$F$9:$F$93*EXP(-Fperm_SI_Woolf2021!$I$9:$I$93*$C87*IF(O$58=Fperm_SI_Woolf2021!$E$9:$E$93,1,EXP(LN((1.1*(Fperm_SI_Woolf2021!$E$9:$E$93-O$58)-63.1579*EXP(-0.19*Fperm_SI_Woolf2021!$E$9:$E$93)+63.1579*EXP(-0.19*O$58))/(Fperm_SI_Woolf2021!$E$9:$E$93-O$58))*(O$58-Fperm_SI_Woolf2021!$E$9:$E$93)/10))) + Fperm_SI_Woolf2021!$G$9:$G$93*EXP(-Fperm_SI_Woolf2021!$J$9:$J$93*$C87*IF(O$58=Fperm_SI_Woolf2021!$E$9:$E$93,1,EXP(LN((1.1*(Fperm_SI_Woolf2021!$E$9:$E$93-O$58)-63.1579*EXP(-0.19*Fperm_SI_Woolf2021!$E$9:$E$93)+63.1579*EXP(-0.19*O$58))/(Fperm_SI_Woolf2021!$E$9:$E$93-O$58))*(O$58-Fperm_SI_Woolf2021!$E$9:$E$93)/10))) + Fperm_SI_Woolf2021!$H$9:$H$93*EXP(-Fperm_SI_Woolf2021!$K$9:$K$93*$C87*IF(O$58=Fperm_SI_Woolf2021!$E$9:$E$93,1,EXP(LN((1.1*(Fperm_SI_Woolf2021!$E$9:$E$93-O$58)-63.1579*EXP(-0.19*Fperm_SI_Woolf2021!$E$9:$E$93)+63.1579*EXP(-0.19*O$58))/(Fperm_SI_Woolf2021!$E$9:$E$93-O$58))*(O$58-Fperm_SI_Woolf2021!$E$9:$E$93)/10))),Fperm_SI_Woolf2021!$D$9:$D$93))</f>
        <v>0.72248848044743152</v>
      </c>
      <c r="P87" s="51" cm="1">
        <f t="array" ref="P87">MIN(1,SLOPE(Fperm_SI_Woolf2021!$F$9:$F$93*EXP(-Fperm_SI_Woolf2021!$I$9:$I$93*$C87*IF(P$58=Fperm_SI_Woolf2021!$E$9:$E$93,1,EXP(LN((1.1*(Fperm_SI_Woolf2021!$E$9:$E$93-P$58)-63.1579*EXP(-0.19*Fperm_SI_Woolf2021!$E$9:$E$93)+63.1579*EXP(-0.19*P$58))/(Fperm_SI_Woolf2021!$E$9:$E$93-P$58))*(P$58-Fperm_SI_Woolf2021!$E$9:$E$93)/10))) + Fperm_SI_Woolf2021!$G$9:$G$93*EXP(-Fperm_SI_Woolf2021!$J$9:$J$93*$C87*IF(P$58=Fperm_SI_Woolf2021!$E$9:$E$93,1,EXP(LN((1.1*(Fperm_SI_Woolf2021!$E$9:$E$93-P$58)-63.1579*EXP(-0.19*Fperm_SI_Woolf2021!$E$9:$E$93)+63.1579*EXP(-0.19*P$58))/(Fperm_SI_Woolf2021!$E$9:$E$93-P$58))*(P$58-Fperm_SI_Woolf2021!$E$9:$E$93)/10))) + Fperm_SI_Woolf2021!$H$9:$H$93*EXP(-Fperm_SI_Woolf2021!$K$9:$K$93*$C87*IF(P$58=Fperm_SI_Woolf2021!$E$9:$E$93,1,EXP(LN((1.1*(Fperm_SI_Woolf2021!$E$9:$E$93-P$58)-63.1579*EXP(-0.19*Fperm_SI_Woolf2021!$E$9:$E$93)+63.1579*EXP(-0.19*P$58))/(Fperm_SI_Woolf2021!$E$9:$E$93-P$58))*(P$58-Fperm_SI_Woolf2021!$E$9:$E$93)/10))),Fperm_SI_Woolf2021!$D$9:$D$93)*P$57+INTERCEPT(Fperm_SI_Woolf2021!$F$9:$F$93*EXP(-Fperm_SI_Woolf2021!$I$9:$I$93*$C87*IF(P$58=Fperm_SI_Woolf2021!$E$9:$E$93,1,EXP(LN((1.1*(Fperm_SI_Woolf2021!$E$9:$E$93-P$58)-63.1579*EXP(-0.19*Fperm_SI_Woolf2021!$E$9:$E$93)+63.1579*EXP(-0.19*P$58))/(Fperm_SI_Woolf2021!$E$9:$E$93-P$58))*(P$58-Fperm_SI_Woolf2021!$E$9:$E$93)/10))) + Fperm_SI_Woolf2021!$G$9:$G$93*EXP(-Fperm_SI_Woolf2021!$J$9:$J$93*$C87*IF(P$58=Fperm_SI_Woolf2021!$E$9:$E$93,1,EXP(LN((1.1*(Fperm_SI_Woolf2021!$E$9:$E$93-P$58)-63.1579*EXP(-0.19*Fperm_SI_Woolf2021!$E$9:$E$93)+63.1579*EXP(-0.19*P$58))/(Fperm_SI_Woolf2021!$E$9:$E$93-P$58))*(P$58-Fperm_SI_Woolf2021!$E$9:$E$93)/10))) + Fperm_SI_Woolf2021!$H$9:$H$93*EXP(-Fperm_SI_Woolf2021!$K$9:$K$93*$C87*IF(P$58=Fperm_SI_Woolf2021!$E$9:$E$93,1,EXP(LN((1.1*(Fperm_SI_Woolf2021!$E$9:$E$93-P$58)-63.1579*EXP(-0.19*Fperm_SI_Woolf2021!$E$9:$E$93)+63.1579*EXP(-0.19*P$58))/(Fperm_SI_Woolf2021!$E$9:$E$93-P$58))*(P$58-Fperm_SI_Woolf2021!$E$9:$E$93)/10))),Fperm_SI_Woolf2021!$D$9:$D$93))</f>
        <v>0.69244219235199966</v>
      </c>
      <c r="Q87" s="51" cm="1">
        <f t="array" ref="Q87">MIN(1,SLOPE(Fperm_SI_Woolf2021!$F$9:$F$93*EXP(-Fperm_SI_Woolf2021!$I$9:$I$93*$C87*IF(Q$58=Fperm_SI_Woolf2021!$E$9:$E$93,1,EXP(LN((1.1*(Fperm_SI_Woolf2021!$E$9:$E$93-Q$58)-63.1579*EXP(-0.19*Fperm_SI_Woolf2021!$E$9:$E$93)+63.1579*EXP(-0.19*Q$58))/(Fperm_SI_Woolf2021!$E$9:$E$93-Q$58))*(Q$58-Fperm_SI_Woolf2021!$E$9:$E$93)/10))) + Fperm_SI_Woolf2021!$G$9:$G$93*EXP(-Fperm_SI_Woolf2021!$J$9:$J$93*$C87*IF(Q$58=Fperm_SI_Woolf2021!$E$9:$E$93,1,EXP(LN((1.1*(Fperm_SI_Woolf2021!$E$9:$E$93-Q$58)-63.1579*EXP(-0.19*Fperm_SI_Woolf2021!$E$9:$E$93)+63.1579*EXP(-0.19*Q$58))/(Fperm_SI_Woolf2021!$E$9:$E$93-Q$58))*(Q$58-Fperm_SI_Woolf2021!$E$9:$E$93)/10))) + Fperm_SI_Woolf2021!$H$9:$H$93*EXP(-Fperm_SI_Woolf2021!$K$9:$K$93*$C87*IF(Q$58=Fperm_SI_Woolf2021!$E$9:$E$93,1,EXP(LN((1.1*(Fperm_SI_Woolf2021!$E$9:$E$93-Q$58)-63.1579*EXP(-0.19*Fperm_SI_Woolf2021!$E$9:$E$93)+63.1579*EXP(-0.19*Q$58))/(Fperm_SI_Woolf2021!$E$9:$E$93-Q$58))*(Q$58-Fperm_SI_Woolf2021!$E$9:$E$93)/10))),Fperm_SI_Woolf2021!$D$9:$D$93)*Q$57+INTERCEPT(Fperm_SI_Woolf2021!$F$9:$F$93*EXP(-Fperm_SI_Woolf2021!$I$9:$I$93*$C87*IF(Q$58=Fperm_SI_Woolf2021!$E$9:$E$93,1,EXP(LN((1.1*(Fperm_SI_Woolf2021!$E$9:$E$93-Q$58)-63.1579*EXP(-0.19*Fperm_SI_Woolf2021!$E$9:$E$93)+63.1579*EXP(-0.19*Q$58))/(Fperm_SI_Woolf2021!$E$9:$E$93-Q$58))*(Q$58-Fperm_SI_Woolf2021!$E$9:$E$93)/10))) + Fperm_SI_Woolf2021!$G$9:$G$93*EXP(-Fperm_SI_Woolf2021!$J$9:$J$93*$C87*IF(Q$58=Fperm_SI_Woolf2021!$E$9:$E$93,1,EXP(LN((1.1*(Fperm_SI_Woolf2021!$E$9:$E$93-Q$58)-63.1579*EXP(-0.19*Fperm_SI_Woolf2021!$E$9:$E$93)+63.1579*EXP(-0.19*Q$58))/(Fperm_SI_Woolf2021!$E$9:$E$93-Q$58))*(Q$58-Fperm_SI_Woolf2021!$E$9:$E$93)/10))) + Fperm_SI_Woolf2021!$H$9:$H$93*EXP(-Fperm_SI_Woolf2021!$K$9:$K$93*$C87*IF(Q$58=Fperm_SI_Woolf2021!$E$9:$E$93,1,EXP(LN((1.1*(Fperm_SI_Woolf2021!$E$9:$E$93-Q$58)-63.1579*EXP(-0.19*Fperm_SI_Woolf2021!$E$9:$E$93)+63.1579*EXP(-0.19*Q$58))/(Fperm_SI_Woolf2021!$E$9:$E$93-Q$58))*(Q$58-Fperm_SI_Woolf2021!$E$9:$E$93)/10))),Fperm_SI_Woolf2021!$D$9:$D$93))</f>
        <v>0.66239590425656791</v>
      </c>
      <c r="R87" s="51" cm="1">
        <f t="array" ref="R87">MIN(1,SLOPE(Fperm_SI_Woolf2021!$F$9:$F$93*EXP(-Fperm_SI_Woolf2021!$I$9:$I$93*$C87*IF(R$58=Fperm_SI_Woolf2021!$E$9:$E$93,1,EXP(LN((1.1*(Fperm_SI_Woolf2021!$E$9:$E$93-R$58)-63.1579*EXP(-0.19*Fperm_SI_Woolf2021!$E$9:$E$93)+63.1579*EXP(-0.19*R$58))/(Fperm_SI_Woolf2021!$E$9:$E$93-R$58))*(R$58-Fperm_SI_Woolf2021!$E$9:$E$93)/10))) + Fperm_SI_Woolf2021!$G$9:$G$93*EXP(-Fperm_SI_Woolf2021!$J$9:$J$93*$C87*IF(R$58=Fperm_SI_Woolf2021!$E$9:$E$93,1,EXP(LN((1.1*(Fperm_SI_Woolf2021!$E$9:$E$93-R$58)-63.1579*EXP(-0.19*Fperm_SI_Woolf2021!$E$9:$E$93)+63.1579*EXP(-0.19*R$58))/(Fperm_SI_Woolf2021!$E$9:$E$93-R$58))*(R$58-Fperm_SI_Woolf2021!$E$9:$E$93)/10))) + Fperm_SI_Woolf2021!$H$9:$H$93*EXP(-Fperm_SI_Woolf2021!$K$9:$K$93*$C87*IF(R$58=Fperm_SI_Woolf2021!$E$9:$E$93,1,EXP(LN((1.1*(Fperm_SI_Woolf2021!$E$9:$E$93-R$58)-63.1579*EXP(-0.19*Fperm_SI_Woolf2021!$E$9:$E$93)+63.1579*EXP(-0.19*R$58))/(Fperm_SI_Woolf2021!$E$9:$E$93-R$58))*(R$58-Fperm_SI_Woolf2021!$E$9:$E$93)/10))),Fperm_SI_Woolf2021!$D$9:$D$93)*R$57+INTERCEPT(Fperm_SI_Woolf2021!$F$9:$F$93*EXP(-Fperm_SI_Woolf2021!$I$9:$I$93*$C87*IF(R$58=Fperm_SI_Woolf2021!$E$9:$E$93,1,EXP(LN((1.1*(Fperm_SI_Woolf2021!$E$9:$E$93-R$58)-63.1579*EXP(-0.19*Fperm_SI_Woolf2021!$E$9:$E$93)+63.1579*EXP(-0.19*R$58))/(Fperm_SI_Woolf2021!$E$9:$E$93-R$58))*(R$58-Fperm_SI_Woolf2021!$E$9:$E$93)/10))) + Fperm_SI_Woolf2021!$G$9:$G$93*EXP(-Fperm_SI_Woolf2021!$J$9:$J$93*$C87*IF(R$58=Fperm_SI_Woolf2021!$E$9:$E$93,1,EXP(LN((1.1*(Fperm_SI_Woolf2021!$E$9:$E$93-R$58)-63.1579*EXP(-0.19*Fperm_SI_Woolf2021!$E$9:$E$93)+63.1579*EXP(-0.19*R$58))/(Fperm_SI_Woolf2021!$E$9:$E$93-R$58))*(R$58-Fperm_SI_Woolf2021!$E$9:$E$93)/10))) + Fperm_SI_Woolf2021!$H$9:$H$93*EXP(-Fperm_SI_Woolf2021!$K$9:$K$93*$C87*IF(R$58=Fperm_SI_Woolf2021!$E$9:$E$93,1,EXP(LN((1.1*(Fperm_SI_Woolf2021!$E$9:$E$93-R$58)-63.1579*EXP(-0.19*Fperm_SI_Woolf2021!$E$9:$E$93)+63.1579*EXP(-0.19*R$58))/(Fperm_SI_Woolf2021!$E$9:$E$93-R$58))*(R$58-Fperm_SI_Woolf2021!$E$9:$E$93)/10))),Fperm_SI_Woolf2021!$D$9:$D$93))</f>
        <v>0.63234961616113616</v>
      </c>
      <c r="S87" s="51" cm="1">
        <f t="array" ref="S87">MIN(1,SLOPE(Fperm_SI_Woolf2021!$F$9:$F$93*EXP(-Fperm_SI_Woolf2021!$I$9:$I$93*$C87*IF(S$58=Fperm_SI_Woolf2021!$E$9:$E$93,1,EXP(LN((1.1*(Fperm_SI_Woolf2021!$E$9:$E$93-S$58)-63.1579*EXP(-0.19*Fperm_SI_Woolf2021!$E$9:$E$93)+63.1579*EXP(-0.19*S$58))/(Fperm_SI_Woolf2021!$E$9:$E$93-S$58))*(S$58-Fperm_SI_Woolf2021!$E$9:$E$93)/10))) + Fperm_SI_Woolf2021!$G$9:$G$93*EXP(-Fperm_SI_Woolf2021!$J$9:$J$93*$C87*IF(S$58=Fperm_SI_Woolf2021!$E$9:$E$93,1,EXP(LN((1.1*(Fperm_SI_Woolf2021!$E$9:$E$93-S$58)-63.1579*EXP(-0.19*Fperm_SI_Woolf2021!$E$9:$E$93)+63.1579*EXP(-0.19*S$58))/(Fperm_SI_Woolf2021!$E$9:$E$93-S$58))*(S$58-Fperm_SI_Woolf2021!$E$9:$E$93)/10))) + Fperm_SI_Woolf2021!$H$9:$H$93*EXP(-Fperm_SI_Woolf2021!$K$9:$K$93*$C87*IF(S$58=Fperm_SI_Woolf2021!$E$9:$E$93,1,EXP(LN((1.1*(Fperm_SI_Woolf2021!$E$9:$E$93-S$58)-63.1579*EXP(-0.19*Fperm_SI_Woolf2021!$E$9:$E$93)+63.1579*EXP(-0.19*S$58))/(Fperm_SI_Woolf2021!$E$9:$E$93-S$58))*(S$58-Fperm_SI_Woolf2021!$E$9:$E$93)/10))),Fperm_SI_Woolf2021!$D$9:$D$93)*S$57+INTERCEPT(Fperm_SI_Woolf2021!$F$9:$F$93*EXP(-Fperm_SI_Woolf2021!$I$9:$I$93*$C87*IF(S$58=Fperm_SI_Woolf2021!$E$9:$E$93,1,EXP(LN((1.1*(Fperm_SI_Woolf2021!$E$9:$E$93-S$58)-63.1579*EXP(-0.19*Fperm_SI_Woolf2021!$E$9:$E$93)+63.1579*EXP(-0.19*S$58))/(Fperm_SI_Woolf2021!$E$9:$E$93-S$58))*(S$58-Fperm_SI_Woolf2021!$E$9:$E$93)/10))) + Fperm_SI_Woolf2021!$G$9:$G$93*EXP(-Fperm_SI_Woolf2021!$J$9:$J$93*$C87*IF(S$58=Fperm_SI_Woolf2021!$E$9:$E$93,1,EXP(LN((1.1*(Fperm_SI_Woolf2021!$E$9:$E$93-S$58)-63.1579*EXP(-0.19*Fperm_SI_Woolf2021!$E$9:$E$93)+63.1579*EXP(-0.19*S$58))/(Fperm_SI_Woolf2021!$E$9:$E$93-S$58))*(S$58-Fperm_SI_Woolf2021!$E$9:$E$93)/10))) + Fperm_SI_Woolf2021!$H$9:$H$93*EXP(-Fperm_SI_Woolf2021!$K$9:$K$93*$C87*IF(S$58=Fperm_SI_Woolf2021!$E$9:$E$93,1,EXP(LN((1.1*(Fperm_SI_Woolf2021!$E$9:$E$93-S$58)-63.1579*EXP(-0.19*Fperm_SI_Woolf2021!$E$9:$E$93)+63.1579*EXP(-0.19*S$58))/(Fperm_SI_Woolf2021!$E$9:$E$93-S$58))*(S$58-Fperm_SI_Woolf2021!$E$9:$E$93)/10))),Fperm_SI_Woolf2021!$D$9:$D$93))</f>
        <v>0.90138336721492252</v>
      </c>
      <c r="T87" s="51" cm="1">
        <f t="array" ref="T87">MIN(1,SLOPE(Fperm_SI_Woolf2021!$F$9:$F$93*EXP(-Fperm_SI_Woolf2021!$I$9:$I$93*$C87*IF(T$58=Fperm_SI_Woolf2021!$E$9:$E$93,1,EXP(LN((1.1*(Fperm_SI_Woolf2021!$E$9:$E$93-T$58)-63.1579*EXP(-0.19*Fperm_SI_Woolf2021!$E$9:$E$93)+63.1579*EXP(-0.19*T$58))/(Fperm_SI_Woolf2021!$E$9:$E$93-T$58))*(T$58-Fperm_SI_Woolf2021!$E$9:$E$93)/10))) + Fperm_SI_Woolf2021!$G$9:$G$93*EXP(-Fperm_SI_Woolf2021!$J$9:$J$93*$C87*IF(T$58=Fperm_SI_Woolf2021!$E$9:$E$93,1,EXP(LN((1.1*(Fperm_SI_Woolf2021!$E$9:$E$93-T$58)-63.1579*EXP(-0.19*Fperm_SI_Woolf2021!$E$9:$E$93)+63.1579*EXP(-0.19*T$58))/(Fperm_SI_Woolf2021!$E$9:$E$93-T$58))*(T$58-Fperm_SI_Woolf2021!$E$9:$E$93)/10))) + Fperm_SI_Woolf2021!$H$9:$H$93*EXP(-Fperm_SI_Woolf2021!$K$9:$K$93*$C87*IF(T$58=Fperm_SI_Woolf2021!$E$9:$E$93,1,EXP(LN((1.1*(Fperm_SI_Woolf2021!$E$9:$E$93-T$58)-63.1579*EXP(-0.19*Fperm_SI_Woolf2021!$E$9:$E$93)+63.1579*EXP(-0.19*T$58))/(Fperm_SI_Woolf2021!$E$9:$E$93-T$58))*(T$58-Fperm_SI_Woolf2021!$E$9:$E$93)/10))),Fperm_SI_Woolf2021!$D$9:$D$93)*T$57+INTERCEPT(Fperm_SI_Woolf2021!$F$9:$F$93*EXP(-Fperm_SI_Woolf2021!$I$9:$I$93*$C87*IF(T$58=Fperm_SI_Woolf2021!$E$9:$E$93,1,EXP(LN((1.1*(Fperm_SI_Woolf2021!$E$9:$E$93-T$58)-63.1579*EXP(-0.19*Fperm_SI_Woolf2021!$E$9:$E$93)+63.1579*EXP(-0.19*T$58))/(Fperm_SI_Woolf2021!$E$9:$E$93-T$58))*(T$58-Fperm_SI_Woolf2021!$E$9:$E$93)/10))) + Fperm_SI_Woolf2021!$G$9:$G$93*EXP(-Fperm_SI_Woolf2021!$J$9:$J$93*$C87*IF(T$58=Fperm_SI_Woolf2021!$E$9:$E$93,1,EXP(LN((1.1*(Fperm_SI_Woolf2021!$E$9:$E$93-T$58)-63.1579*EXP(-0.19*Fperm_SI_Woolf2021!$E$9:$E$93)+63.1579*EXP(-0.19*T$58))/(Fperm_SI_Woolf2021!$E$9:$E$93-T$58))*(T$58-Fperm_SI_Woolf2021!$E$9:$E$93)/10))) + Fperm_SI_Woolf2021!$H$9:$H$93*EXP(-Fperm_SI_Woolf2021!$K$9:$K$93*$C87*IF(T$58=Fperm_SI_Woolf2021!$E$9:$E$93,1,EXP(LN((1.1*(Fperm_SI_Woolf2021!$E$9:$E$93-T$58)-63.1579*EXP(-0.19*Fperm_SI_Woolf2021!$E$9:$E$93)+63.1579*EXP(-0.19*T$58))/(Fperm_SI_Woolf2021!$E$9:$E$93-T$58))*(T$58-Fperm_SI_Woolf2021!$E$9:$E$93)/10))),Fperm_SI_Woolf2021!$D$9:$D$93))</f>
        <v>0.86862187287343084</v>
      </c>
      <c r="U87" s="51" cm="1">
        <f t="array" ref="U87">MIN(1,SLOPE(Fperm_SI_Woolf2021!$F$9:$F$93*EXP(-Fperm_SI_Woolf2021!$I$9:$I$93*$C87*IF(U$58=Fperm_SI_Woolf2021!$E$9:$E$93,1,EXP(LN((1.1*(Fperm_SI_Woolf2021!$E$9:$E$93-U$58)-63.1579*EXP(-0.19*Fperm_SI_Woolf2021!$E$9:$E$93)+63.1579*EXP(-0.19*U$58))/(Fperm_SI_Woolf2021!$E$9:$E$93-U$58))*(U$58-Fperm_SI_Woolf2021!$E$9:$E$93)/10))) + Fperm_SI_Woolf2021!$G$9:$G$93*EXP(-Fperm_SI_Woolf2021!$J$9:$J$93*$C87*IF(U$58=Fperm_SI_Woolf2021!$E$9:$E$93,1,EXP(LN((1.1*(Fperm_SI_Woolf2021!$E$9:$E$93-U$58)-63.1579*EXP(-0.19*Fperm_SI_Woolf2021!$E$9:$E$93)+63.1579*EXP(-0.19*U$58))/(Fperm_SI_Woolf2021!$E$9:$E$93-U$58))*(U$58-Fperm_SI_Woolf2021!$E$9:$E$93)/10))) + Fperm_SI_Woolf2021!$H$9:$H$93*EXP(-Fperm_SI_Woolf2021!$K$9:$K$93*$C87*IF(U$58=Fperm_SI_Woolf2021!$E$9:$E$93,1,EXP(LN((1.1*(Fperm_SI_Woolf2021!$E$9:$E$93-U$58)-63.1579*EXP(-0.19*Fperm_SI_Woolf2021!$E$9:$E$93)+63.1579*EXP(-0.19*U$58))/(Fperm_SI_Woolf2021!$E$9:$E$93-U$58))*(U$58-Fperm_SI_Woolf2021!$E$9:$E$93)/10))),Fperm_SI_Woolf2021!$D$9:$D$93)*U$57+INTERCEPT(Fperm_SI_Woolf2021!$F$9:$F$93*EXP(-Fperm_SI_Woolf2021!$I$9:$I$93*$C87*IF(U$58=Fperm_SI_Woolf2021!$E$9:$E$93,1,EXP(LN((1.1*(Fperm_SI_Woolf2021!$E$9:$E$93-U$58)-63.1579*EXP(-0.19*Fperm_SI_Woolf2021!$E$9:$E$93)+63.1579*EXP(-0.19*U$58))/(Fperm_SI_Woolf2021!$E$9:$E$93-U$58))*(U$58-Fperm_SI_Woolf2021!$E$9:$E$93)/10))) + Fperm_SI_Woolf2021!$G$9:$G$93*EXP(-Fperm_SI_Woolf2021!$J$9:$J$93*$C87*IF(U$58=Fperm_SI_Woolf2021!$E$9:$E$93,1,EXP(LN((1.1*(Fperm_SI_Woolf2021!$E$9:$E$93-U$58)-63.1579*EXP(-0.19*Fperm_SI_Woolf2021!$E$9:$E$93)+63.1579*EXP(-0.19*U$58))/(Fperm_SI_Woolf2021!$E$9:$E$93-U$58))*(U$58-Fperm_SI_Woolf2021!$E$9:$E$93)/10))) + Fperm_SI_Woolf2021!$H$9:$H$93*EXP(-Fperm_SI_Woolf2021!$K$9:$K$93*$C87*IF(U$58=Fperm_SI_Woolf2021!$E$9:$E$93,1,EXP(LN((1.1*(Fperm_SI_Woolf2021!$E$9:$E$93-U$58)-63.1579*EXP(-0.19*Fperm_SI_Woolf2021!$E$9:$E$93)+63.1579*EXP(-0.19*U$58))/(Fperm_SI_Woolf2021!$E$9:$E$93-U$58))*(U$58-Fperm_SI_Woolf2021!$E$9:$E$93)/10))),Fperm_SI_Woolf2021!$D$9:$D$93))</f>
        <v>0.83586037853193906</v>
      </c>
      <c r="V87" s="51" cm="1">
        <f t="array" ref="V87">MIN(1,SLOPE(Fperm_SI_Woolf2021!$F$9:$F$93*EXP(-Fperm_SI_Woolf2021!$I$9:$I$93*$C87*IF(V$58=Fperm_SI_Woolf2021!$E$9:$E$93,1,EXP(LN((1.1*(Fperm_SI_Woolf2021!$E$9:$E$93-V$58)-63.1579*EXP(-0.19*Fperm_SI_Woolf2021!$E$9:$E$93)+63.1579*EXP(-0.19*V$58))/(Fperm_SI_Woolf2021!$E$9:$E$93-V$58))*(V$58-Fperm_SI_Woolf2021!$E$9:$E$93)/10))) + Fperm_SI_Woolf2021!$G$9:$G$93*EXP(-Fperm_SI_Woolf2021!$J$9:$J$93*$C87*IF(V$58=Fperm_SI_Woolf2021!$E$9:$E$93,1,EXP(LN((1.1*(Fperm_SI_Woolf2021!$E$9:$E$93-V$58)-63.1579*EXP(-0.19*Fperm_SI_Woolf2021!$E$9:$E$93)+63.1579*EXP(-0.19*V$58))/(Fperm_SI_Woolf2021!$E$9:$E$93-V$58))*(V$58-Fperm_SI_Woolf2021!$E$9:$E$93)/10))) + Fperm_SI_Woolf2021!$H$9:$H$93*EXP(-Fperm_SI_Woolf2021!$K$9:$K$93*$C87*IF(V$58=Fperm_SI_Woolf2021!$E$9:$E$93,1,EXP(LN((1.1*(Fperm_SI_Woolf2021!$E$9:$E$93-V$58)-63.1579*EXP(-0.19*Fperm_SI_Woolf2021!$E$9:$E$93)+63.1579*EXP(-0.19*V$58))/(Fperm_SI_Woolf2021!$E$9:$E$93-V$58))*(V$58-Fperm_SI_Woolf2021!$E$9:$E$93)/10))),Fperm_SI_Woolf2021!$D$9:$D$93)*V$57+INTERCEPT(Fperm_SI_Woolf2021!$F$9:$F$93*EXP(-Fperm_SI_Woolf2021!$I$9:$I$93*$C87*IF(V$58=Fperm_SI_Woolf2021!$E$9:$E$93,1,EXP(LN((1.1*(Fperm_SI_Woolf2021!$E$9:$E$93-V$58)-63.1579*EXP(-0.19*Fperm_SI_Woolf2021!$E$9:$E$93)+63.1579*EXP(-0.19*V$58))/(Fperm_SI_Woolf2021!$E$9:$E$93-V$58))*(V$58-Fperm_SI_Woolf2021!$E$9:$E$93)/10))) + Fperm_SI_Woolf2021!$G$9:$G$93*EXP(-Fperm_SI_Woolf2021!$J$9:$J$93*$C87*IF(V$58=Fperm_SI_Woolf2021!$E$9:$E$93,1,EXP(LN((1.1*(Fperm_SI_Woolf2021!$E$9:$E$93-V$58)-63.1579*EXP(-0.19*Fperm_SI_Woolf2021!$E$9:$E$93)+63.1579*EXP(-0.19*V$58))/(Fperm_SI_Woolf2021!$E$9:$E$93-V$58))*(V$58-Fperm_SI_Woolf2021!$E$9:$E$93)/10))) + Fperm_SI_Woolf2021!$H$9:$H$93*EXP(-Fperm_SI_Woolf2021!$K$9:$K$93*$C87*IF(V$58=Fperm_SI_Woolf2021!$E$9:$E$93,1,EXP(LN((1.1*(Fperm_SI_Woolf2021!$E$9:$E$93-V$58)-63.1579*EXP(-0.19*Fperm_SI_Woolf2021!$E$9:$E$93)+63.1579*EXP(-0.19*V$58))/(Fperm_SI_Woolf2021!$E$9:$E$93-V$58))*(V$58-Fperm_SI_Woolf2021!$E$9:$E$93)/10))),Fperm_SI_Woolf2021!$D$9:$D$93))</f>
        <v>0.80309888419044739</v>
      </c>
      <c r="W87" s="51" cm="1">
        <f t="array" ref="W87">MIN(1,SLOPE(Fperm_SI_Woolf2021!$F$9:$F$93*EXP(-Fperm_SI_Woolf2021!$I$9:$I$93*$C87*IF(W$58=Fperm_SI_Woolf2021!$E$9:$E$93,1,EXP(LN((1.1*(Fperm_SI_Woolf2021!$E$9:$E$93-W$58)-63.1579*EXP(-0.19*Fperm_SI_Woolf2021!$E$9:$E$93)+63.1579*EXP(-0.19*W$58))/(Fperm_SI_Woolf2021!$E$9:$E$93-W$58))*(W$58-Fperm_SI_Woolf2021!$E$9:$E$93)/10))) + Fperm_SI_Woolf2021!$G$9:$G$93*EXP(-Fperm_SI_Woolf2021!$J$9:$J$93*$C87*IF(W$58=Fperm_SI_Woolf2021!$E$9:$E$93,1,EXP(LN((1.1*(Fperm_SI_Woolf2021!$E$9:$E$93-W$58)-63.1579*EXP(-0.19*Fperm_SI_Woolf2021!$E$9:$E$93)+63.1579*EXP(-0.19*W$58))/(Fperm_SI_Woolf2021!$E$9:$E$93-W$58))*(W$58-Fperm_SI_Woolf2021!$E$9:$E$93)/10))) + Fperm_SI_Woolf2021!$H$9:$H$93*EXP(-Fperm_SI_Woolf2021!$K$9:$K$93*$C87*IF(W$58=Fperm_SI_Woolf2021!$E$9:$E$93,1,EXP(LN((1.1*(Fperm_SI_Woolf2021!$E$9:$E$93-W$58)-63.1579*EXP(-0.19*Fperm_SI_Woolf2021!$E$9:$E$93)+63.1579*EXP(-0.19*W$58))/(Fperm_SI_Woolf2021!$E$9:$E$93-W$58))*(W$58-Fperm_SI_Woolf2021!$E$9:$E$93)/10))),Fperm_SI_Woolf2021!$D$9:$D$93)*W$57+INTERCEPT(Fperm_SI_Woolf2021!$F$9:$F$93*EXP(-Fperm_SI_Woolf2021!$I$9:$I$93*$C87*IF(W$58=Fperm_SI_Woolf2021!$E$9:$E$93,1,EXP(LN((1.1*(Fperm_SI_Woolf2021!$E$9:$E$93-W$58)-63.1579*EXP(-0.19*Fperm_SI_Woolf2021!$E$9:$E$93)+63.1579*EXP(-0.19*W$58))/(Fperm_SI_Woolf2021!$E$9:$E$93-W$58))*(W$58-Fperm_SI_Woolf2021!$E$9:$E$93)/10))) + Fperm_SI_Woolf2021!$G$9:$G$93*EXP(-Fperm_SI_Woolf2021!$J$9:$J$93*$C87*IF(W$58=Fperm_SI_Woolf2021!$E$9:$E$93,1,EXP(LN((1.1*(Fperm_SI_Woolf2021!$E$9:$E$93-W$58)-63.1579*EXP(-0.19*Fperm_SI_Woolf2021!$E$9:$E$93)+63.1579*EXP(-0.19*W$58))/(Fperm_SI_Woolf2021!$E$9:$E$93-W$58))*(W$58-Fperm_SI_Woolf2021!$E$9:$E$93)/10))) + Fperm_SI_Woolf2021!$H$9:$H$93*EXP(-Fperm_SI_Woolf2021!$K$9:$K$93*$C87*IF(W$58=Fperm_SI_Woolf2021!$E$9:$E$93,1,EXP(LN((1.1*(Fperm_SI_Woolf2021!$E$9:$E$93-W$58)-63.1579*EXP(-0.19*Fperm_SI_Woolf2021!$E$9:$E$93)+63.1579*EXP(-0.19*W$58))/(Fperm_SI_Woolf2021!$E$9:$E$93-W$58))*(W$58-Fperm_SI_Woolf2021!$E$9:$E$93)/10))),Fperm_SI_Woolf2021!$D$9:$D$93))</f>
        <v>0.77033738984895561</v>
      </c>
      <c r="X87" s="51" cm="1">
        <f t="array" ref="X87">MIN(1,SLOPE(Fperm_SI_Woolf2021!$F$9:$F$93*EXP(-Fperm_SI_Woolf2021!$I$9:$I$93*$C87*IF(X$58=Fperm_SI_Woolf2021!$E$9:$E$93,1,EXP(LN((1.1*(Fperm_SI_Woolf2021!$E$9:$E$93-X$58)-63.1579*EXP(-0.19*Fperm_SI_Woolf2021!$E$9:$E$93)+63.1579*EXP(-0.19*X$58))/(Fperm_SI_Woolf2021!$E$9:$E$93-X$58))*(X$58-Fperm_SI_Woolf2021!$E$9:$E$93)/10))) + Fperm_SI_Woolf2021!$G$9:$G$93*EXP(-Fperm_SI_Woolf2021!$J$9:$J$93*$C87*IF(X$58=Fperm_SI_Woolf2021!$E$9:$E$93,1,EXP(LN((1.1*(Fperm_SI_Woolf2021!$E$9:$E$93-X$58)-63.1579*EXP(-0.19*Fperm_SI_Woolf2021!$E$9:$E$93)+63.1579*EXP(-0.19*X$58))/(Fperm_SI_Woolf2021!$E$9:$E$93-X$58))*(X$58-Fperm_SI_Woolf2021!$E$9:$E$93)/10))) + Fperm_SI_Woolf2021!$H$9:$H$93*EXP(-Fperm_SI_Woolf2021!$K$9:$K$93*$C87*IF(X$58=Fperm_SI_Woolf2021!$E$9:$E$93,1,EXP(LN((1.1*(Fperm_SI_Woolf2021!$E$9:$E$93-X$58)-63.1579*EXP(-0.19*Fperm_SI_Woolf2021!$E$9:$E$93)+63.1579*EXP(-0.19*X$58))/(Fperm_SI_Woolf2021!$E$9:$E$93-X$58))*(X$58-Fperm_SI_Woolf2021!$E$9:$E$93)/10))),Fperm_SI_Woolf2021!$D$9:$D$93)*X$57+INTERCEPT(Fperm_SI_Woolf2021!$F$9:$F$93*EXP(-Fperm_SI_Woolf2021!$I$9:$I$93*$C87*IF(X$58=Fperm_SI_Woolf2021!$E$9:$E$93,1,EXP(LN((1.1*(Fperm_SI_Woolf2021!$E$9:$E$93-X$58)-63.1579*EXP(-0.19*Fperm_SI_Woolf2021!$E$9:$E$93)+63.1579*EXP(-0.19*X$58))/(Fperm_SI_Woolf2021!$E$9:$E$93-X$58))*(X$58-Fperm_SI_Woolf2021!$E$9:$E$93)/10))) + Fperm_SI_Woolf2021!$G$9:$G$93*EXP(-Fperm_SI_Woolf2021!$J$9:$J$93*$C87*IF(X$58=Fperm_SI_Woolf2021!$E$9:$E$93,1,EXP(LN((1.1*(Fperm_SI_Woolf2021!$E$9:$E$93-X$58)-63.1579*EXP(-0.19*Fperm_SI_Woolf2021!$E$9:$E$93)+63.1579*EXP(-0.19*X$58))/(Fperm_SI_Woolf2021!$E$9:$E$93-X$58))*(X$58-Fperm_SI_Woolf2021!$E$9:$E$93)/10))) + Fperm_SI_Woolf2021!$H$9:$H$93*EXP(-Fperm_SI_Woolf2021!$K$9:$K$93*$C87*IF(X$58=Fperm_SI_Woolf2021!$E$9:$E$93,1,EXP(LN((1.1*(Fperm_SI_Woolf2021!$E$9:$E$93-X$58)-63.1579*EXP(-0.19*Fperm_SI_Woolf2021!$E$9:$E$93)+63.1579*EXP(-0.19*X$58))/(Fperm_SI_Woolf2021!$E$9:$E$93-X$58))*(X$58-Fperm_SI_Woolf2021!$E$9:$E$93)/10))),Fperm_SI_Woolf2021!$D$9:$D$93))</f>
        <v>0.73757589550746383</v>
      </c>
      <c r="Y87" s="51" cm="1">
        <f t="array" ref="Y87">MIN(1,SLOPE(Fperm_SI_Woolf2021!$F$9:$F$93*EXP(-Fperm_SI_Woolf2021!$I$9:$I$93*$C87*IF(Y$58=Fperm_SI_Woolf2021!$E$9:$E$93,1,EXP(LN((1.1*(Fperm_SI_Woolf2021!$E$9:$E$93-Y$58)-63.1579*EXP(-0.19*Fperm_SI_Woolf2021!$E$9:$E$93)+63.1579*EXP(-0.19*Y$58))/(Fperm_SI_Woolf2021!$E$9:$E$93-Y$58))*(Y$58-Fperm_SI_Woolf2021!$E$9:$E$93)/10))) + Fperm_SI_Woolf2021!$G$9:$G$93*EXP(-Fperm_SI_Woolf2021!$J$9:$J$93*$C87*IF(Y$58=Fperm_SI_Woolf2021!$E$9:$E$93,1,EXP(LN((1.1*(Fperm_SI_Woolf2021!$E$9:$E$93-Y$58)-63.1579*EXP(-0.19*Fperm_SI_Woolf2021!$E$9:$E$93)+63.1579*EXP(-0.19*Y$58))/(Fperm_SI_Woolf2021!$E$9:$E$93-Y$58))*(Y$58-Fperm_SI_Woolf2021!$E$9:$E$93)/10))) + Fperm_SI_Woolf2021!$H$9:$H$93*EXP(-Fperm_SI_Woolf2021!$K$9:$K$93*$C87*IF(Y$58=Fperm_SI_Woolf2021!$E$9:$E$93,1,EXP(LN((1.1*(Fperm_SI_Woolf2021!$E$9:$E$93-Y$58)-63.1579*EXP(-0.19*Fperm_SI_Woolf2021!$E$9:$E$93)+63.1579*EXP(-0.19*Y$58))/(Fperm_SI_Woolf2021!$E$9:$E$93-Y$58))*(Y$58-Fperm_SI_Woolf2021!$E$9:$E$93)/10))),Fperm_SI_Woolf2021!$D$9:$D$93)*Y$57+INTERCEPT(Fperm_SI_Woolf2021!$F$9:$F$93*EXP(-Fperm_SI_Woolf2021!$I$9:$I$93*$C87*IF(Y$58=Fperm_SI_Woolf2021!$E$9:$E$93,1,EXP(LN((1.1*(Fperm_SI_Woolf2021!$E$9:$E$93-Y$58)-63.1579*EXP(-0.19*Fperm_SI_Woolf2021!$E$9:$E$93)+63.1579*EXP(-0.19*Y$58))/(Fperm_SI_Woolf2021!$E$9:$E$93-Y$58))*(Y$58-Fperm_SI_Woolf2021!$E$9:$E$93)/10))) + Fperm_SI_Woolf2021!$G$9:$G$93*EXP(-Fperm_SI_Woolf2021!$J$9:$J$93*$C87*IF(Y$58=Fperm_SI_Woolf2021!$E$9:$E$93,1,EXP(LN((1.1*(Fperm_SI_Woolf2021!$E$9:$E$93-Y$58)-63.1579*EXP(-0.19*Fperm_SI_Woolf2021!$E$9:$E$93)+63.1579*EXP(-0.19*Y$58))/(Fperm_SI_Woolf2021!$E$9:$E$93-Y$58))*(Y$58-Fperm_SI_Woolf2021!$E$9:$E$93)/10))) + Fperm_SI_Woolf2021!$H$9:$H$93*EXP(-Fperm_SI_Woolf2021!$K$9:$K$93*$C87*IF(Y$58=Fperm_SI_Woolf2021!$E$9:$E$93,1,EXP(LN((1.1*(Fperm_SI_Woolf2021!$E$9:$E$93-Y$58)-63.1579*EXP(-0.19*Fperm_SI_Woolf2021!$E$9:$E$93)+63.1579*EXP(-0.19*Y$58))/(Fperm_SI_Woolf2021!$E$9:$E$93-Y$58))*(Y$58-Fperm_SI_Woolf2021!$E$9:$E$93)/10))),Fperm_SI_Woolf2021!$D$9:$D$93))</f>
        <v>0.70481440116597216</v>
      </c>
      <c r="Z87" s="51" cm="1">
        <f t="array" ref="Z87">MIN(1,SLOPE(Fperm_SI_Woolf2021!$F$9:$F$93*EXP(-Fperm_SI_Woolf2021!$I$9:$I$93*$C87*IF(Z$58=Fperm_SI_Woolf2021!$E$9:$E$93,1,EXP(LN((1.1*(Fperm_SI_Woolf2021!$E$9:$E$93-Z$58)-63.1579*EXP(-0.19*Fperm_SI_Woolf2021!$E$9:$E$93)+63.1579*EXP(-0.19*Z$58))/(Fperm_SI_Woolf2021!$E$9:$E$93-Z$58))*(Z$58-Fperm_SI_Woolf2021!$E$9:$E$93)/10))) + Fperm_SI_Woolf2021!$G$9:$G$93*EXP(-Fperm_SI_Woolf2021!$J$9:$J$93*$C87*IF(Z$58=Fperm_SI_Woolf2021!$E$9:$E$93,1,EXP(LN((1.1*(Fperm_SI_Woolf2021!$E$9:$E$93-Z$58)-63.1579*EXP(-0.19*Fperm_SI_Woolf2021!$E$9:$E$93)+63.1579*EXP(-0.19*Z$58))/(Fperm_SI_Woolf2021!$E$9:$E$93-Z$58))*(Z$58-Fperm_SI_Woolf2021!$E$9:$E$93)/10))) + Fperm_SI_Woolf2021!$H$9:$H$93*EXP(-Fperm_SI_Woolf2021!$K$9:$K$93*$C87*IF(Z$58=Fperm_SI_Woolf2021!$E$9:$E$93,1,EXP(LN((1.1*(Fperm_SI_Woolf2021!$E$9:$E$93-Z$58)-63.1579*EXP(-0.19*Fperm_SI_Woolf2021!$E$9:$E$93)+63.1579*EXP(-0.19*Z$58))/(Fperm_SI_Woolf2021!$E$9:$E$93-Z$58))*(Z$58-Fperm_SI_Woolf2021!$E$9:$E$93)/10))),Fperm_SI_Woolf2021!$D$9:$D$93)*Z$57+INTERCEPT(Fperm_SI_Woolf2021!$F$9:$F$93*EXP(-Fperm_SI_Woolf2021!$I$9:$I$93*$C87*IF(Z$58=Fperm_SI_Woolf2021!$E$9:$E$93,1,EXP(LN((1.1*(Fperm_SI_Woolf2021!$E$9:$E$93-Z$58)-63.1579*EXP(-0.19*Fperm_SI_Woolf2021!$E$9:$E$93)+63.1579*EXP(-0.19*Z$58))/(Fperm_SI_Woolf2021!$E$9:$E$93-Z$58))*(Z$58-Fperm_SI_Woolf2021!$E$9:$E$93)/10))) + Fperm_SI_Woolf2021!$G$9:$G$93*EXP(-Fperm_SI_Woolf2021!$J$9:$J$93*$C87*IF(Z$58=Fperm_SI_Woolf2021!$E$9:$E$93,1,EXP(LN((1.1*(Fperm_SI_Woolf2021!$E$9:$E$93-Z$58)-63.1579*EXP(-0.19*Fperm_SI_Woolf2021!$E$9:$E$93)+63.1579*EXP(-0.19*Z$58))/(Fperm_SI_Woolf2021!$E$9:$E$93-Z$58))*(Z$58-Fperm_SI_Woolf2021!$E$9:$E$93)/10))) + Fperm_SI_Woolf2021!$H$9:$H$93*EXP(-Fperm_SI_Woolf2021!$K$9:$K$93*$C87*IF(Z$58=Fperm_SI_Woolf2021!$E$9:$E$93,1,EXP(LN((1.1*(Fperm_SI_Woolf2021!$E$9:$E$93-Z$58)-63.1579*EXP(-0.19*Fperm_SI_Woolf2021!$E$9:$E$93)+63.1579*EXP(-0.19*Z$58))/(Fperm_SI_Woolf2021!$E$9:$E$93-Z$58))*(Z$58-Fperm_SI_Woolf2021!$E$9:$E$93)/10))),Fperm_SI_Woolf2021!$D$9:$D$93))</f>
        <v>0.67205290682448049</v>
      </c>
      <c r="AA87" s="51" cm="1">
        <f t="array" ref="AA87">MIN(1,SLOPE(Fperm_SI_Woolf2021!$F$9:$F$93*EXP(-Fperm_SI_Woolf2021!$I$9:$I$93*$C87*IF(AA$58=Fperm_SI_Woolf2021!$E$9:$E$93,1,EXP(LN((1.1*(Fperm_SI_Woolf2021!$E$9:$E$93-AA$58)-63.1579*EXP(-0.19*Fperm_SI_Woolf2021!$E$9:$E$93)+63.1579*EXP(-0.19*AA$58))/(Fperm_SI_Woolf2021!$E$9:$E$93-AA$58))*(AA$58-Fperm_SI_Woolf2021!$E$9:$E$93)/10))) + Fperm_SI_Woolf2021!$G$9:$G$93*EXP(-Fperm_SI_Woolf2021!$J$9:$J$93*$C87*IF(AA$58=Fperm_SI_Woolf2021!$E$9:$E$93,1,EXP(LN((1.1*(Fperm_SI_Woolf2021!$E$9:$E$93-AA$58)-63.1579*EXP(-0.19*Fperm_SI_Woolf2021!$E$9:$E$93)+63.1579*EXP(-0.19*AA$58))/(Fperm_SI_Woolf2021!$E$9:$E$93-AA$58))*(AA$58-Fperm_SI_Woolf2021!$E$9:$E$93)/10))) + Fperm_SI_Woolf2021!$H$9:$H$93*EXP(-Fperm_SI_Woolf2021!$K$9:$K$93*$C87*IF(AA$58=Fperm_SI_Woolf2021!$E$9:$E$93,1,EXP(LN((1.1*(Fperm_SI_Woolf2021!$E$9:$E$93-AA$58)-63.1579*EXP(-0.19*Fperm_SI_Woolf2021!$E$9:$E$93)+63.1579*EXP(-0.19*AA$58))/(Fperm_SI_Woolf2021!$E$9:$E$93-AA$58))*(AA$58-Fperm_SI_Woolf2021!$E$9:$E$93)/10))),Fperm_SI_Woolf2021!$D$9:$D$93)*AA$57+INTERCEPT(Fperm_SI_Woolf2021!$F$9:$F$93*EXP(-Fperm_SI_Woolf2021!$I$9:$I$93*$C87*IF(AA$58=Fperm_SI_Woolf2021!$E$9:$E$93,1,EXP(LN((1.1*(Fperm_SI_Woolf2021!$E$9:$E$93-AA$58)-63.1579*EXP(-0.19*Fperm_SI_Woolf2021!$E$9:$E$93)+63.1579*EXP(-0.19*AA$58))/(Fperm_SI_Woolf2021!$E$9:$E$93-AA$58))*(AA$58-Fperm_SI_Woolf2021!$E$9:$E$93)/10))) + Fperm_SI_Woolf2021!$G$9:$G$93*EXP(-Fperm_SI_Woolf2021!$J$9:$J$93*$C87*IF(AA$58=Fperm_SI_Woolf2021!$E$9:$E$93,1,EXP(LN((1.1*(Fperm_SI_Woolf2021!$E$9:$E$93-AA$58)-63.1579*EXP(-0.19*Fperm_SI_Woolf2021!$E$9:$E$93)+63.1579*EXP(-0.19*AA$58))/(Fperm_SI_Woolf2021!$E$9:$E$93-AA$58))*(AA$58-Fperm_SI_Woolf2021!$E$9:$E$93)/10))) + Fperm_SI_Woolf2021!$H$9:$H$93*EXP(-Fperm_SI_Woolf2021!$K$9:$K$93*$C87*IF(AA$58=Fperm_SI_Woolf2021!$E$9:$E$93,1,EXP(LN((1.1*(Fperm_SI_Woolf2021!$E$9:$E$93-AA$58)-63.1579*EXP(-0.19*Fperm_SI_Woolf2021!$E$9:$E$93)+63.1579*EXP(-0.19*AA$58))/(Fperm_SI_Woolf2021!$E$9:$E$93-AA$58))*(AA$58-Fperm_SI_Woolf2021!$E$9:$E$93)/10))),Fperm_SI_Woolf2021!$D$9:$D$93))</f>
        <v>0.63929141248298871</v>
      </c>
      <c r="AB87" s="51" cm="1">
        <f t="array" ref="AB87">MIN(1,SLOPE(Fperm_SI_Woolf2021!$F$9:$F$93*EXP(-Fperm_SI_Woolf2021!$I$9:$I$93*$C87*IF(AB$58=Fperm_SI_Woolf2021!$E$9:$E$93,1,EXP(LN((1.1*(Fperm_SI_Woolf2021!$E$9:$E$93-AB$58)-63.1579*EXP(-0.19*Fperm_SI_Woolf2021!$E$9:$E$93)+63.1579*EXP(-0.19*AB$58))/(Fperm_SI_Woolf2021!$E$9:$E$93-AB$58))*(AB$58-Fperm_SI_Woolf2021!$E$9:$E$93)/10))) + Fperm_SI_Woolf2021!$G$9:$G$93*EXP(-Fperm_SI_Woolf2021!$J$9:$J$93*$C87*IF(AB$58=Fperm_SI_Woolf2021!$E$9:$E$93,1,EXP(LN((1.1*(Fperm_SI_Woolf2021!$E$9:$E$93-AB$58)-63.1579*EXP(-0.19*Fperm_SI_Woolf2021!$E$9:$E$93)+63.1579*EXP(-0.19*AB$58))/(Fperm_SI_Woolf2021!$E$9:$E$93-AB$58))*(AB$58-Fperm_SI_Woolf2021!$E$9:$E$93)/10))) + Fperm_SI_Woolf2021!$H$9:$H$93*EXP(-Fperm_SI_Woolf2021!$K$9:$K$93*$C87*IF(AB$58=Fperm_SI_Woolf2021!$E$9:$E$93,1,EXP(LN((1.1*(Fperm_SI_Woolf2021!$E$9:$E$93-AB$58)-63.1579*EXP(-0.19*Fperm_SI_Woolf2021!$E$9:$E$93)+63.1579*EXP(-0.19*AB$58))/(Fperm_SI_Woolf2021!$E$9:$E$93-AB$58))*(AB$58-Fperm_SI_Woolf2021!$E$9:$E$93)/10))),Fperm_SI_Woolf2021!$D$9:$D$93)*AB$57+INTERCEPT(Fperm_SI_Woolf2021!$F$9:$F$93*EXP(-Fperm_SI_Woolf2021!$I$9:$I$93*$C87*IF(AB$58=Fperm_SI_Woolf2021!$E$9:$E$93,1,EXP(LN((1.1*(Fperm_SI_Woolf2021!$E$9:$E$93-AB$58)-63.1579*EXP(-0.19*Fperm_SI_Woolf2021!$E$9:$E$93)+63.1579*EXP(-0.19*AB$58))/(Fperm_SI_Woolf2021!$E$9:$E$93-AB$58))*(AB$58-Fperm_SI_Woolf2021!$E$9:$E$93)/10))) + Fperm_SI_Woolf2021!$G$9:$G$93*EXP(-Fperm_SI_Woolf2021!$J$9:$J$93*$C87*IF(AB$58=Fperm_SI_Woolf2021!$E$9:$E$93,1,EXP(LN((1.1*(Fperm_SI_Woolf2021!$E$9:$E$93-AB$58)-63.1579*EXP(-0.19*Fperm_SI_Woolf2021!$E$9:$E$93)+63.1579*EXP(-0.19*AB$58))/(Fperm_SI_Woolf2021!$E$9:$E$93-AB$58))*(AB$58-Fperm_SI_Woolf2021!$E$9:$E$93)/10))) + Fperm_SI_Woolf2021!$H$9:$H$93*EXP(-Fperm_SI_Woolf2021!$K$9:$K$93*$C87*IF(AB$58=Fperm_SI_Woolf2021!$E$9:$E$93,1,EXP(LN((1.1*(Fperm_SI_Woolf2021!$E$9:$E$93-AB$58)-63.1579*EXP(-0.19*Fperm_SI_Woolf2021!$E$9:$E$93)+63.1579*EXP(-0.19*AB$58))/(Fperm_SI_Woolf2021!$E$9:$E$93-AB$58))*(AB$58-Fperm_SI_Woolf2021!$E$9:$E$93)/10))),Fperm_SI_Woolf2021!$D$9:$D$93))</f>
        <v>0.60652991814149693</v>
      </c>
      <c r="AC87" s="51" cm="1">
        <f t="array" ref="AC87">MIN(1,SLOPE(Fperm_SI_Woolf2021!$F$9:$F$93*EXP(-Fperm_SI_Woolf2021!$I$9:$I$93*$C87*IF(AC$58=Fperm_SI_Woolf2021!$E$9:$E$93,1,EXP(LN((1.1*(Fperm_SI_Woolf2021!$E$9:$E$93-AC$58)-63.1579*EXP(-0.19*Fperm_SI_Woolf2021!$E$9:$E$93)+63.1579*EXP(-0.19*AC$58))/(Fperm_SI_Woolf2021!$E$9:$E$93-AC$58))*(AC$58-Fperm_SI_Woolf2021!$E$9:$E$93)/10))) + Fperm_SI_Woolf2021!$G$9:$G$93*EXP(-Fperm_SI_Woolf2021!$J$9:$J$93*$C87*IF(AC$58=Fperm_SI_Woolf2021!$E$9:$E$93,1,EXP(LN((1.1*(Fperm_SI_Woolf2021!$E$9:$E$93-AC$58)-63.1579*EXP(-0.19*Fperm_SI_Woolf2021!$E$9:$E$93)+63.1579*EXP(-0.19*AC$58))/(Fperm_SI_Woolf2021!$E$9:$E$93-AC$58))*(AC$58-Fperm_SI_Woolf2021!$E$9:$E$93)/10))) + Fperm_SI_Woolf2021!$H$9:$H$93*EXP(-Fperm_SI_Woolf2021!$K$9:$K$93*$C87*IF(AC$58=Fperm_SI_Woolf2021!$E$9:$E$93,1,EXP(LN((1.1*(Fperm_SI_Woolf2021!$E$9:$E$93-AC$58)-63.1579*EXP(-0.19*Fperm_SI_Woolf2021!$E$9:$E$93)+63.1579*EXP(-0.19*AC$58))/(Fperm_SI_Woolf2021!$E$9:$E$93-AC$58))*(AC$58-Fperm_SI_Woolf2021!$E$9:$E$93)/10))),Fperm_SI_Woolf2021!$D$9:$D$93)*AC$57+INTERCEPT(Fperm_SI_Woolf2021!$F$9:$F$93*EXP(-Fperm_SI_Woolf2021!$I$9:$I$93*$C87*IF(AC$58=Fperm_SI_Woolf2021!$E$9:$E$93,1,EXP(LN((1.1*(Fperm_SI_Woolf2021!$E$9:$E$93-AC$58)-63.1579*EXP(-0.19*Fperm_SI_Woolf2021!$E$9:$E$93)+63.1579*EXP(-0.19*AC$58))/(Fperm_SI_Woolf2021!$E$9:$E$93-AC$58))*(AC$58-Fperm_SI_Woolf2021!$E$9:$E$93)/10))) + Fperm_SI_Woolf2021!$G$9:$G$93*EXP(-Fperm_SI_Woolf2021!$J$9:$J$93*$C87*IF(AC$58=Fperm_SI_Woolf2021!$E$9:$E$93,1,EXP(LN((1.1*(Fperm_SI_Woolf2021!$E$9:$E$93-AC$58)-63.1579*EXP(-0.19*Fperm_SI_Woolf2021!$E$9:$E$93)+63.1579*EXP(-0.19*AC$58))/(Fperm_SI_Woolf2021!$E$9:$E$93-AC$58))*(AC$58-Fperm_SI_Woolf2021!$E$9:$E$93)/10))) + Fperm_SI_Woolf2021!$H$9:$H$93*EXP(-Fperm_SI_Woolf2021!$K$9:$K$93*$C87*IF(AC$58=Fperm_SI_Woolf2021!$E$9:$E$93,1,EXP(LN((1.1*(Fperm_SI_Woolf2021!$E$9:$E$93-AC$58)-63.1579*EXP(-0.19*Fperm_SI_Woolf2021!$E$9:$E$93)+63.1579*EXP(-0.19*AC$58))/(Fperm_SI_Woolf2021!$E$9:$E$93-AC$58))*(AC$58-Fperm_SI_Woolf2021!$E$9:$E$93)/10))),Fperm_SI_Woolf2021!$D$9:$D$93))</f>
        <v>0.57376842380000526</v>
      </c>
      <c r="AD87" s="51" cm="1">
        <f t="array" ref="AD87">MIN(1,SLOPE(Fperm_SI_Woolf2021!$F$9:$F$93*EXP(-Fperm_SI_Woolf2021!$I$9:$I$93*$C87*IF(AD$58=Fperm_SI_Woolf2021!$E$9:$E$93,1,EXP(LN((1.1*(Fperm_SI_Woolf2021!$E$9:$E$93-AD$58)-63.1579*EXP(-0.19*Fperm_SI_Woolf2021!$E$9:$E$93)+63.1579*EXP(-0.19*AD$58))/(Fperm_SI_Woolf2021!$E$9:$E$93-AD$58))*(AD$58-Fperm_SI_Woolf2021!$E$9:$E$93)/10))) + Fperm_SI_Woolf2021!$G$9:$G$93*EXP(-Fperm_SI_Woolf2021!$J$9:$J$93*$C87*IF(AD$58=Fperm_SI_Woolf2021!$E$9:$E$93,1,EXP(LN((1.1*(Fperm_SI_Woolf2021!$E$9:$E$93-AD$58)-63.1579*EXP(-0.19*Fperm_SI_Woolf2021!$E$9:$E$93)+63.1579*EXP(-0.19*AD$58))/(Fperm_SI_Woolf2021!$E$9:$E$93-AD$58))*(AD$58-Fperm_SI_Woolf2021!$E$9:$E$93)/10))) + Fperm_SI_Woolf2021!$H$9:$H$93*EXP(-Fperm_SI_Woolf2021!$K$9:$K$93*$C87*IF(AD$58=Fperm_SI_Woolf2021!$E$9:$E$93,1,EXP(LN((1.1*(Fperm_SI_Woolf2021!$E$9:$E$93-AD$58)-63.1579*EXP(-0.19*Fperm_SI_Woolf2021!$E$9:$E$93)+63.1579*EXP(-0.19*AD$58))/(Fperm_SI_Woolf2021!$E$9:$E$93-AD$58))*(AD$58-Fperm_SI_Woolf2021!$E$9:$E$93)/10))),Fperm_SI_Woolf2021!$D$9:$D$93)*AD$57+INTERCEPT(Fperm_SI_Woolf2021!$F$9:$F$93*EXP(-Fperm_SI_Woolf2021!$I$9:$I$93*$C87*IF(AD$58=Fperm_SI_Woolf2021!$E$9:$E$93,1,EXP(LN((1.1*(Fperm_SI_Woolf2021!$E$9:$E$93-AD$58)-63.1579*EXP(-0.19*Fperm_SI_Woolf2021!$E$9:$E$93)+63.1579*EXP(-0.19*AD$58))/(Fperm_SI_Woolf2021!$E$9:$E$93-AD$58))*(AD$58-Fperm_SI_Woolf2021!$E$9:$E$93)/10))) + Fperm_SI_Woolf2021!$G$9:$G$93*EXP(-Fperm_SI_Woolf2021!$J$9:$J$93*$C87*IF(AD$58=Fperm_SI_Woolf2021!$E$9:$E$93,1,EXP(LN((1.1*(Fperm_SI_Woolf2021!$E$9:$E$93-AD$58)-63.1579*EXP(-0.19*Fperm_SI_Woolf2021!$E$9:$E$93)+63.1579*EXP(-0.19*AD$58))/(Fperm_SI_Woolf2021!$E$9:$E$93-AD$58))*(AD$58-Fperm_SI_Woolf2021!$E$9:$E$93)/10))) + Fperm_SI_Woolf2021!$H$9:$H$93*EXP(-Fperm_SI_Woolf2021!$K$9:$K$93*$C87*IF(AD$58=Fperm_SI_Woolf2021!$E$9:$E$93,1,EXP(LN((1.1*(Fperm_SI_Woolf2021!$E$9:$E$93-AD$58)-63.1579*EXP(-0.19*Fperm_SI_Woolf2021!$E$9:$E$93)+63.1579*EXP(-0.19*AD$58))/(Fperm_SI_Woolf2021!$E$9:$E$93-AD$58))*(AD$58-Fperm_SI_Woolf2021!$E$9:$E$93)/10))),Fperm_SI_Woolf2021!$D$9:$D$93))</f>
        <v>0.54100692945851347</v>
      </c>
      <c r="AE87" s="51" cm="1">
        <f t="array" ref="AE87">MIN(1,SLOPE(Fperm_SI_Woolf2021!$F$9:$F$93*EXP(-Fperm_SI_Woolf2021!$I$9:$I$93*$C87*IF(AE$58=Fperm_SI_Woolf2021!$E$9:$E$93,1,EXP(LN((1.1*(Fperm_SI_Woolf2021!$E$9:$E$93-AE$58)-63.1579*EXP(-0.19*Fperm_SI_Woolf2021!$E$9:$E$93)+63.1579*EXP(-0.19*AE$58))/(Fperm_SI_Woolf2021!$E$9:$E$93-AE$58))*(AE$58-Fperm_SI_Woolf2021!$E$9:$E$93)/10))) + Fperm_SI_Woolf2021!$G$9:$G$93*EXP(-Fperm_SI_Woolf2021!$J$9:$J$93*$C87*IF(AE$58=Fperm_SI_Woolf2021!$E$9:$E$93,1,EXP(LN((1.1*(Fperm_SI_Woolf2021!$E$9:$E$93-AE$58)-63.1579*EXP(-0.19*Fperm_SI_Woolf2021!$E$9:$E$93)+63.1579*EXP(-0.19*AE$58))/(Fperm_SI_Woolf2021!$E$9:$E$93-AE$58))*(AE$58-Fperm_SI_Woolf2021!$E$9:$E$93)/10))) + Fperm_SI_Woolf2021!$H$9:$H$93*EXP(-Fperm_SI_Woolf2021!$K$9:$K$93*$C87*IF(AE$58=Fperm_SI_Woolf2021!$E$9:$E$93,1,EXP(LN((1.1*(Fperm_SI_Woolf2021!$E$9:$E$93-AE$58)-63.1579*EXP(-0.19*Fperm_SI_Woolf2021!$E$9:$E$93)+63.1579*EXP(-0.19*AE$58))/(Fperm_SI_Woolf2021!$E$9:$E$93-AE$58))*(AE$58-Fperm_SI_Woolf2021!$E$9:$E$93)/10))),Fperm_SI_Woolf2021!$D$9:$D$93)*AE$57+INTERCEPT(Fperm_SI_Woolf2021!$F$9:$F$93*EXP(-Fperm_SI_Woolf2021!$I$9:$I$93*$C87*IF(AE$58=Fperm_SI_Woolf2021!$E$9:$E$93,1,EXP(LN((1.1*(Fperm_SI_Woolf2021!$E$9:$E$93-AE$58)-63.1579*EXP(-0.19*Fperm_SI_Woolf2021!$E$9:$E$93)+63.1579*EXP(-0.19*AE$58))/(Fperm_SI_Woolf2021!$E$9:$E$93-AE$58))*(AE$58-Fperm_SI_Woolf2021!$E$9:$E$93)/10))) + Fperm_SI_Woolf2021!$G$9:$G$93*EXP(-Fperm_SI_Woolf2021!$J$9:$J$93*$C87*IF(AE$58=Fperm_SI_Woolf2021!$E$9:$E$93,1,EXP(LN((1.1*(Fperm_SI_Woolf2021!$E$9:$E$93-AE$58)-63.1579*EXP(-0.19*Fperm_SI_Woolf2021!$E$9:$E$93)+63.1579*EXP(-0.19*AE$58))/(Fperm_SI_Woolf2021!$E$9:$E$93-AE$58))*(AE$58-Fperm_SI_Woolf2021!$E$9:$E$93)/10))) + Fperm_SI_Woolf2021!$H$9:$H$93*EXP(-Fperm_SI_Woolf2021!$K$9:$K$93*$C87*IF(AE$58=Fperm_SI_Woolf2021!$E$9:$E$93,1,EXP(LN((1.1*(Fperm_SI_Woolf2021!$E$9:$E$93-AE$58)-63.1579*EXP(-0.19*Fperm_SI_Woolf2021!$E$9:$E$93)+63.1579*EXP(-0.19*AE$58))/(Fperm_SI_Woolf2021!$E$9:$E$93-AE$58))*(AE$58-Fperm_SI_Woolf2021!$E$9:$E$93)/10))),Fperm_SI_Woolf2021!$D$9:$D$93))</f>
        <v>0.50824543511702169</v>
      </c>
      <c r="AF87" s="51" cm="1">
        <f t="array" ref="AF87">MIN(1,SLOPE(Fperm_SI_Woolf2021!$F$9:$F$93*EXP(-Fperm_SI_Woolf2021!$I$9:$I$93*$C87*IF(AF$58=Fperm_SI_Woolf2021!$E$9:$E$93,1,EXP(LN((1.1*(Fperm_SI_Woolf2021!$E$9:$E$93-AF$58)-63.1579*EXP(-0.19*Fperm_SI_Woolf2021!$E$9:$E$93)+63.1579*EXP(-0.19*AF$58))/(Fperm_SI_Woolf2021!$E$9:$E$93-AF$58))*(AF$58-Fperm_SI_Woolf2021!$E$9:$E$93)/10))) + Fperm_SI_Woolf2021!$G$9:$G$93*EXP(-Fperm_SI_Woolf2021!$J$9:$J$93*$C87*IF(AF$58=Fperm_SI_Woolf2021!$E$9:$E$93,1,EXP(LN((1.1*(Fperm_SI_Woolf2021!$E$9:$E$93-AF$58)-63.1579*EXP(-0.19*Fperm_SI_Woolf2021!$E$9:$E$93)+63.1579*EXP(-0.19*AF$58))/(Fperm_SI_Woolf2021!$E$9:$E$93-AF$58))*(AF$58-Fperm_SI_Woolf2021!$E$9:$E$93)/10))) + Fperm_SI_Woolf2021!$H$9:$H$93*EXP(-Fperm_SI_Woolf2021!$K$9:$K$93*$C87*IF(AF$58=Fperm_SI_Woolf2021!$E$9:$E$93,1,EXP(LN((1.1*(Fperm_SI_Woolf2021!$E$9:$E$93-AF$58)-63.1579*EXP(-0.19*Fperm_SI_Woolf2021!$E$9:$E$93)+63.1579*EXP(-0.19*AF$58))/(Fperm_SI_Woolf2021!$E$9:$E$93-AF$58))*(AF$58-Fperm_SI_Woolf2021!$E$9:$E$93)/10))),Fperm_SI_Woolf2021!$D$9:$D$93)*AF$57+INTERCEPT(Fperm_SI_Woolf2021!$F$9:$F$93*EXP(-Fperm_SI_Woolf2021!$I$9:$I$93*$C87*IF(AF$58=Fperm_SI_Woolf2021!$E$9:$E$93,1,EXP(LN((1.1*(Fperm_SI_Woolf2021!$E$9:$E$93-AF$58)-63.1579*EXP(-0.19*Fperm_SI_Woolf2021!$E$9:$E$93)+63.1579*EXP(-0.19*AF$58))/(Fperm_SI_Woolf2021!$E$9:$E$93-AF$58))*(AF$58-Fperm_SI_Woolf2021!$E$9:$E$93)/10))) + Fperm_SI_Woolf2021!$G$9:$G$93*EXP(-Fperm_SI_Woolf2021!$J$9:$J$93*$C87*IF(AF$58=Fperm_SI_Woolf2021!$E$9:$E$93,1,EXP(LN((1.1*(Fperm_SI_Woolf2021!$E$9:$E$93-AF$58)-63.1579*EXP(-0.19*Fperm_SI_Woolf2021!$E$9:$E$93)+63.1579*EXP(-0.19*AF$58))/(Fperm_SI_Woolf2021!$E$9:$E$93-AF$58))*(AF$58-Fperm_SI_Woolf2021!$E$9:$E$93)/10))) + Fperm_SI_Woolf2021!$H$9:$H$93*EXP(-Fperm_SI_Woolf2021!$K$9:$K$93*$C87*IF(AF$58=Fperm_SI_Woolf2021!$E$9:$E$93,1,EXP(LN((1.1*(Fperm_SI_Woolf2021!$E$9:$E$93-AF$58)-63.1579*EXP(-0.19*Fperm_SI_Woolf2021!$E$9:$E$93)+63.1579*EXP(-0.19*AF$58))/(Fperm_SI_Woolf2021!$E$9:$E$93-AF$58))*(AF$58-Fperm_SI_Woolf2021!$E$9:$E$93)/10))),Fperm_SI_Woolf2021!$D$9:$D$93))</f>
        <v>0.47548394077552991</v>
      </c>
      <c r="AG87" s="51" cm="1">
        <f t="array" ref="AG87">MIN(1,SLOPE(Fperm_SI_Woolf2021!$F$9:$F$93*EXP(-Fperm_SI_Woolf2021!$I$9:$I$93*$C87*IF(AG$58=Fperm_SI_Woolf2021!$E$9:$E$93,1,EXP(LN((1.1*(Fperm_SI_Woolf2021!$E$9:$E$93-AG$58)-63.1579*EXP(-0.19*Fperm_SI_Woolf2021!$E$9:$E$93)+63.1579*EXP(-0.19*AG$58))/(Fperm_SI_Woolf2021!$E$9:$E$93-AG$58))*(AG$58-Fperm_SI_Woolf2021!$E$9:$E$93)/10))) + Fperm_SI_Woolf2021!$G$9:$G$93*EXP(-Fperm_SI_Woolf2021!$J$9:$J$93*$C87*IF(AG$58=Fperm_SI_Woolf2021!$E$9:$E$93,1,EXP(LN((1.1*(Fperm_SI_Woolf2021!$E$9:$E$93-AG$58)-63.1579*EXP(-0.19*Fperm_SI_Woolf2021!$E$9:$E$93)+63.1579*EXP(-0.19*AG$58))/(Fperm_SI_Woolf2021!$E$9:$E$93-AG$58))*(AG$58-Fperm_SI_Woolf2021!$E$9:$E$93)/10))) + Fperm_SI_Woolf2021!$H$9:$H$93*EXP(-Fperm_SI_Woolf2021!$K$9:$K$93*$C87*IF(AG$58=Fperm_SI_Woolf2021!$E$9:$E$93,1,EXP(LN((1.1*(Fperm_SI_Woolf2021!$E$9:$E$93-AG$58)-63.1579*EXP(-0.19*Fperm_SI_Woolf2021!$E$9:$E$93)+63.1579*EXP(-0.19*AG$58))/(Fperm_SI_Woolf2021!$E$9:$E$93-AG$58))*(AG$58-Fperm_SI_Woolf2021!$E$9:$E$93)/10))),Fperm_SI_Woolf2021!$D$9:$D$93)*AG$57+INTERCEPT(Fperm_SI_Woolf2021!$F$9:$F$93*EXP(-Fperm_SI_Woolf2021!$I$9:$I$93*$C87*IF(AG$58=Fperm_SI_Woolf2021!$E$9:$E$93,1,EXP(LN((1.1*(Fperm_SI_Woolf2021!$E$9:$E$93-AG$58)-63.1579*EXP(-0.19*Fperm_SI_Woolf2021!$E$9:$E$93)+63.1579*EXP(-0.19*AG$58))/(Fperm_SI_Woolf2021!$E$9:$E$93-AG$58))*(AG$58-Fperm_SI_Woolf2021!$E$9:$E$93)/10))) + Fperm_SI_Woolf2021!$G$9:$G$93*EXP(-Fperm_SI_Woolf2021!$J$9:$J$93*$C87*IF(AG$58=Fperm_SI_Woolf2021!$E$9:$E$93,1,EXP(LN((1.1*(Fperm_SI_Woolf2021!$E$9:$E$93-AG$58)-63.1579*EXP(-0.19*Fperm_SI_Woolf2021!$E$9:$E$93)+63.1579*EXP(-0.19*AG$58))/(Fperm_SI_Woolf2021!$E$9:$E$93-AG$58))*(AG$58-Fperm_SI_Woolf2021!$E$9:$E$93)/10))) + Fperm_SI_Woolf2021!$H$9:$H$93*EXP(-Fperm_SI_Woolf2021!$K$9:$K$93*$C87*IF(AG$58=Fperm_SI_Woolf2021!$E$9:$E$93,1,EXP(LN((1.1*(Fperm_SI_Woolf2021!$E$9:$E$93-AG$58)-63.1579*EXP(-0.19*Fperm_SI_Woolf2021!$E$9:$E$93)+63.1579*EXP(-0.19*AG$58))/(Fperm_SI_Woolf2021!$E$9:$E$93-AG$58))*(AG$58-Fperm_SI_Woolf2021!$E$9:$E$93)/10))),Fperm_SI_Woolf2021!$D$9:$D$93))</f>
        <v>0.44272244643403819</v>
      </c>
      <c r="AH87" s="51" cm="1">
        <f t="array" ref="AH87">MIN(1,SLOPE(Fperm_SI_Woolf2021!$F$9:$F$93*EXP(-Fperm_SI_Woolf2021!$I$9:$I$93*$C87*IF(AH$58=Fperm_SI_Woolf2021!$E$9:$E$93,1,EXP(LN((1.1*(Fperm_SI_Woolf2021!$E$9:$E$93-AH$58)-63.1579*EXP(-0.19*Fperm_SI_Woolf2021!$E$9:$E$93)+63.1579*EXP(-0.19*AH$58))/(Fperm_SI_Woolf2021!$E$9:$E$93-AH$58))*(AH$58-Fperm_SI_Woolf2021!$E$9:$E$93)/10))) + Fperm_SI_Woolf2021!$G$9:$G$93*EXP(-Fperm_SI_Woolf2021!$J$9:$J$93*$C87*IF(AH$58=Fperm_SI_Woolf2021!$E$9:$E$93,1,EXP(LN((1.1*(Fperm_SI_Woolf2021!$E$9:$E$93-AH$58)-63.1579*EXP(-0.19*Fperm_SI_Woolf2021!$E$9:$E$93)+63.1579*EXP(-0.19*AH$58))/(Fperm_SI_Woolf2021!$E$9:$E$93-AH$58))*(AH$58-Fperm_SI_Woolf2021!$E$9:$E$93)/10))) + Fperm_SI_Woolf2021!$H$9:$H$93*EXP(-Fperm_SI_Woolf2021!$K$9:$K$93*$C87*IF(AH$58=Fperm_SI_Woolf2021!$E$9:$E$93,1,EXP(LN((1.1*(Fperm_SI_Woolf2021!$E$9:$E$93-AH$58)-63.1579*EXP(-0.19*Fperm_SI_Woolf2021!$E$9:$E$93)+63.1579*EXP(-0.19*AH$58))/(Fperm_SI_Woolf2021!$E$9:$E$93-AH$58))*(AH$58-Fperm_SI_Woolf2021!$E$9:$E$93)/10))),Fperm_SI_Woolf2021!$D$9:$D$93)*AH$57+INTERCEPT(Fperm_SI_Woolf2021!$F$9:$F$93*EXP(-Fperm_SI_Woolf2021!$I$9:$I$93*$C87*IF(AH$58=Fperm_SI_Woolf2021!$E$9:$E$93,1,EXP(LN((1.1*(Fperm_SI_Woolf2021!$E$9:$E$93-AH$58)-63.1579*EXP(-0.19*Fperm_SI_Woolf2021!$E$9:$E$93)+63.1579*EXP(-0.19*AH$58))/(Fperm_SI_Woolf2021!$E$9:$E$93-AH$58))*(AH$58-Fperm_SI_Woolf2021!$E$9:$E$93)/10))) + Fperm_SI_Woolf2021!$G$9:$G$93*EXP(-Fperm_SI_Woolf2021!$J$9:$J$93*$C87*IF(AH$58=Fperm_SI_Woolf2021!$E$9:$E$93,1,EXP(LN((1.1*(Fperm_SI_Woolf2021!$E$9:$E$93-AH$58)-63.1579*EXP(-0.19*Fperm_SI_Woolf2021!$E$9:$E$93)+63.1579*EXP(-0.19*AH$58))/(Fperm_SI_Woolf2021!$E$9:$E$93-AH$58))*(AH$58-Fperm_SI_Woolf2021!$E$9:$E$93)/10))) + Fperm_SI_Woolf2021!$H$9:$H$93*EXP(-Fperm_SI_Woolf2021!$K$9:$K$93*$C87*IF(AH$58=Fperm_SI_Woolf2021!$E$9:$E$93,1,EXP(LN((1.1*(Fperm_SI_Woolf2021!$E$9:$E$93-AH$58)-63.1579*EXP(-0.19*Fperm_SI_Woolf2021!$E$9:$E$93)+63.1579*EXP(-0.19*AH$58))/(Fperm_SI_Woolf2021!$E$9:$E$93-AH$58))*(AH$58-Fperm_SI_Woolf2021!$E$9:$E$93)/10))),Fperm_SI_Woolf2021!$D$9:$D$93))</f>
        <v>0.77269429934639489</v>
      </c>
      <c r="AI87" s="51" cm="1">
        <f t="array" ref="AI87">MIN(1,SLOPE(Fperm_SI_Woolf2021!$F$9:$F$93*EXP(-Fperm_SI_Woolf2021!$I$9:$I$93*$C87*IF(AI$58=Fperm_SI_Woolf2021!$E$9:$E$93,1,EXP(LN((1.1*(Fperm_SI_Woolf2021!$E$9:$E$93-AI$58)-63.1579*EXP(-0.19*Fperm_SI_Woolf2021!$E$9:$E$93)+63.1579*EXP(-0.19*AI$58))/(Fperm_SI_Woolf2021!$E$9:$E$93-AI$58))*(AI$58-Fperm_SI_Woolf2021!$E$9:$E$93)/10))) + Fperm_SI_Woolf2021!$G$9:$G$93*EXP(-Fperm_SI_Woolf2021!$J$9:$J$93*$C87*IF(AI$58=Fperm_SI_Woolf2021!$E$9:$E$93,1,EXP(LN((1.1*(Fperm_SI_Woolf2021!$E$9:$E$93-AI$58)-63.1579*EXP(-0.19*Fperm_SI_Woolf2021!$E$9:$E$93)+63.1579*EXP(-0.19*AI$58))/(Fperm_SI_Woolf2021!$E$9:$E$93-AI$58))*(AI$58-Fperm_SI_Woolf2021!$E$9:$E$93)/10))) + Fperm_SI_Woolf2021!$H$9:$H$93*EXP(-Fperm_SI_Woolf2021!$K$9:$K$93*$C87*IF(AI$58=Fperm_SI_Woolf2021!$E$9:$E$93,1,EXP(LN((1.1*(Fperm_SI_Woolf2021!$E$9:$E$93-AI$58)-63.1579*EXP(-0.19*Fperm_SI_Woolf2021!$E$9:$E$93)+63.1579*EXP(-0.19*AI$58))/(Fperm_SI_Woolf2021!$E$9:$E$93-AI$58))*(AI$58-Fperm_SI_Woolf2021!$E$9:$E$93)/10))),Fperm_SI_Woolf2021!$D$9:$D$93)*AI$57+INTERCEPT(Fperm_SI_Woolf2021!$F$9:$F$93*EXP(-Fperm_SI_Woolf2021!$I$9:$I$93*$C87*IF(AI$58=Fperm_SI_Woolf2021!$E$9:$E$93,1,EXP(LN((1.1*(Fperm_SI_Woolf2021!$E$9:$E$93-AI$58)-63.1579*EXP(-0.19*Fperm_SI_Woolf2021!$E$9:$E$93)+63.1579*EXP(-0.19*AI$58))/(Fperm_SI_Woolf2021!$E$9:$E$93-AI$58))*(AI$58-Fperm_SI_Woolf2021!$E$9:$E$93)/10))) + Fperm_SI_Woolf2021!$G$9:$G$93*EXP(-Fperm_SI_Woolf2021!$J$9:$J$93*$C87*IF(AI$58=Fperm_SI_Woolf2021!$E$9:$E$93,1,EXP(LN((1.1*(Fperm_SI_Woolf2021!$E$9:$E$93-AI$58)-63.1579*EXP(-0.19*Fperm_SI_Woolf2021!$E$9:$E$93)+63.1579*EXP(-0.19*AI$58))/(Fperm_SI_Woolf2021!$E$9:$E$93-AI$58))*(AI$58-Fperm_SI_Woolf2021!$E$9:$E$93)/10))) + Fperm_SI_Woolf2021!$H$9:$H$93*EXP(-Fperm_SI_Woolf2021!$K$9:$K$93*$C87*IF(AI$58=Fperm_SI_Woolf2021!$E$9:$E$93,1,EXP(LN((1.1*(Fperm_SI_Woolf2021!$E$9:$E$93-AI$58)-63.1579*EXP(-0.19*Fperm_SI_Woolf2021!$E$9:$E$93)+63.1579*EXP(-0.19*AI$58))/(Fperm_SI_Woolf2021!$E$9:$E$93-AI$58))*(AI$58-Fperm_SI_Woolf2021!$E$9:$E$93)/10))),Fperm_SI_Woolf2021!$D$9:$D$93))</f>
        <v>0.74137013427168252</v>
      </c>
      <c r="AJ87" s="51" cm="1">
        <f t="array" ref="AJ87">MIN(1,SLOPE(Fperm_SI_Woolf2021!$F$9:$F$93*EXP(-Fperm_SI_Woolf2021!$I$9:$I$93*$C87*IF(AJ$58=Fperm_SI_Woolf2021!$E$9:$E$93,1,EXP(LN((1.1*(Fperm_SI_Woolf2021!$E$9:$E$93-AJ$58)-63.1579*EXP(-0.19*Fperm_SI_Woolf2021!$E$9:$E$93)+63.1579*EXP(-0.19*AJ$58))/(Fperm_SI_Woolf2021!$E$9:$E$93-AJ$58))*(AJ$58-Fperm_SI_Woolf2021!$E$9:$E$93)/10))) + Fperm_SI_Woolf2021!$G$9:$G$93*EXP(-Fperm_SI_Woolf2021!$J$9:$J$93*$C87*IF(AJ$58=Fperm_SI_Woolf2021!$E$9:$E$93,1,EXP(LN((1.1*(Fperm_SI_Woolf2021!$E$9:$E$93-AJ$58)-63.1579*EXP(-0.19*Fperm_SI_Woolf2021!$E$9:$E$93)+63.1579*EXP(-0.19*AJ$58))/(Fperm_SI_Woolf2021!$E$9:$E$93-AJ$58))*(AJ$58-Fperm_SI_Woolf2021!$E$9:$E$93)/10))) + Fperm_SI_Woolf2021!$H$9:$H$93*EXP(-Fperm_SI_Woolf2021!$K$9:$K$93*$C87*IF(AJ$58=Fperm_SI_Woolf2021!$E$9:$E$93,1,EXP(LN((1.1*(Fperm_SI_Woolf2021!$E$9:$E$93-AJ$58)-63.1579*EXP(-0.19*Fperm_SI_Woolf2021!$E$9:$E$93)+63.1579*EXP(-0.19*AJ$58))/(Fperm_SI_Woolf2021!$E$9:$E$93-AJ$58))*(AJ$58-Fperm_SI_Woolf2021!$E$9:$E$93)/10))),Fperm_SI_Woolf2021!$D$9:$D$93)*AJ$57+INTERCEPT(Fperm_SI_Woolf2021!$F$9:$F$93*EXP(-Fperm_SI_Woolf2021!$I$9:$I$93*$C87*IF(AJ$58=Fperm_SI_Woolf2021!$E$9:$E$93,1,EXP(LN((1.1*(Fperm_SI_Woolf2021!$E$9:$E$93-AJ$58)-63.1579*EXP(-0.19*Fperm_SI_Woolf2021!$E$9:$E$93)+63.1579*EXP(-0.19*AJ$58))/(Fperm_SI_Woolf2021!$E$9:$E$93-AJ$58))*(AJ$58-Fperm_SI_Woolf2021!$E$9:$E$93)/10))) + Fperm_SI_Woolf2021!$G$9:$G$93*EXP(-Fperm_SI_Woolf2021!$J$9:$J$93*$C87*IF(AJ$58=Fperm_SI_Woolf2021!$E$9:$E$93,1,EXP(LN((1.1*(Fperm_SI_Woolf2021!$E$9:$E$93-AJ$58)-63.1579*EXP(-0.19*Fperm_SI_Woolf2021!$E$9:$E$93)+63.1579*EXP(-0.19*AJ$58))/(Fperm_SI_Woolf2021!$E$9:$E$93-AJ$58))*(AJ$58-Fperm_SI_Woolf2021!$E$9:$E$93)/10))) + Fperm_SI_Woolf2021!$H$9:$H$93*EXP(-Fperm_SI_Woolf2021!$K$9:$K$93*$C87*IF(AJ$58=Fperm_SI_Woolf2021!$E$9:$E$93,1,EXP(LN((1.1*(Fperm_SI_Woolf2021!$E$9:$E$93-AJ$58)-63.1579*EXP(-0.19*Fperm_SI_Woolf2021!$E$9:$E$93)+63.1579*EXP(-0.19*AJ$58))/(Fperm_SI_Woolf2021!$E$9:$E$93-AJ$58))*(AJ$58-Fperm_SI_Woolf2021!$E$9:$E$93)/10))),Fperm_SI_Woolf2021!$D$9:$D$93))</f>
        <v>0.71004596919697027</v>
      </c>
      <c r="AK87" s="51" cm="1">
        <f t="array" ref="AK87">MIN(1,SLOPE(Fperm_SI_Woolf2021!$F$9:$F$93*EXP(-Fperm_SI_Woolf2021!$I$9:$I$93*$C87*IF(AK$58=Fperm_SI_Woolf2021!$E$9:$E$93,1,EXP(LN((1.1*(Fperm_SI_Woolf2021!$E$9:$E$93-AK$58)-63.1579*EXP(-0.19*Fperm_SI_Woolf2021!$E$9:$E$93)+63.1579*EXP(-0.19*AK$58))/(Fperm_SI_Woolf2021!$E$9:$E$93-AK$58))*(AK$58-Fperm_SI_Woolf2021!$E$9:$E$93)/10))) + Fperm_SI_Woolf2021!$G$9:$G$93*EXP(-Fperm_SI_Woolf2021!$J$9:$J$93*$C87*IF(AK$58=Fperm_SI_Woolf2021!$E$9:$E$93,1,EXP(LN((1.1*(Fperm_SI_Woolf2021!$E$9:$E$93-AK$58)-63.1579*EXP(-0.19*Fperm_SI_Woolf2021!$E$9:$E$93)+63.1579*EXP(-0.19*AK$58))/(Fperm_SI_Woolf2021!$E$9:$E$93-AK$58))*(AK$58-Fperm_SI_Woolf2021!$E$9:$E$93)/10))) + Fperm_SI_Woolf2021!$H$9:$H$93*EXP(-Fperm_SI_Woolf2021!$K$9:$K$93*$C87*IF(AK$58=Fperm_SI_Woolf2021!$E$9:$E$93,1,EXP(LN((1.1*(Fperm_SI_Woolf2021!$E$9:$E$93-AK$58)-63.1579*EXP(-0.19*Fperm_SI_Woolf2021!$E$9:$E$93)+63.1579*EXP(-0.19*AK$58))/(Fperm_SI_Woolf2021!$E$9:$E$93-AK$58))*(AK$58-Fperm_SI_Woolf2021!$E$9:$E$93)/10))),Fperm_SI_Woolf2021!$D$9:$D$93)*AK$57+INTERCEPT(Fperm_SI_Woolf2021!$F$9:$F$93*EXP(-Fperm_SI_Woolf2021!$I$9:$I$93*$C87*IF(AK$58=Fperm_SI_Woolf2021!$E$9:$E$93,1,EXP(LN((1.1*(Fperm_SI_Woolf2021!$E$9:$E$93-AK$58)-63.1579*EXP(-0.19*Fperm_SI_Woolf2021!$E$9:$E$93)+63.1579*EXP(-0.19*AK$58))/(Fperm_SI_Woolf2021!$E$9:$E$93-AK$58))*(AK$58-Fperm_SI_Woolf2021!$E$9:$E$93)/10))) + Fperm_SI_Woolf2021!$G$9:$G$93*EXP(-Fperm_SI_Woolf2021!$J$9:$J$93*$C87*IF(AK$58=Fperm_SI_Woolf2021!$E$9:$E$93,1,EXP(LN((1.1*(Fperm_SI_Woolf2021!$E$9:$E$93-AK$58)-63.1579*EXP(-0.19*Fperm_SI_Woolf2021!$E$9:$E$93)+63.1579*EXP(-0.19*AK$58))/(Fperm_SI_Woolf2021!$E$9:$E$93-AK$58))*(AK$58-Fperm_SI_Woolf2021!$E$9:$E$93)/10))) + Fperm_SI_Woolf2021!$H$9:$H$93*EXP(-Fperm_SI_Woolf2021!$K$9:$K$93*$C87*IF(AK$58=Fperm_SI_Woolf2021!$E$9:$E$93,1,EXP(LN((1.1*(Fperm_SI_Woolf2021!$E$9:$E$93-AK$58)-63.1579*EXP(-0.19*Fperm_SI_Woolf2021!$E$9:$E$93)+63.1579*EXP(-0.19*AK$58))/(Fperm_SI_Woolf2021!$E$9:$E$93-AK$58))*(AK$58-Fperm_SI_Woolf2021!$E$9:$E$93)/10))),Fperm_SI_Woolf2021!$D$9:$D$93))</f>
        <v>0.67872180412225802</v>
      </c>
      <c r="AL87" s="51" cm="1">
        <f t="array" ref="AL87">MIN(1,SLOPE(Fperm_SI_Woolf2021!$F$9:$F$93*EXP(-Fperm_SI_Woolf2021!$I$9:$I$93*$C87*IF(AL$58=Fperm_SI_Woolf2021!$E$9:$E$93,1,EXP(LN((1.1*(Fperm_SI_Woolf2021!$E$9:$E$93-AL$58)-63.1579*EXP(-0.19*Fperm_SI_Woolf2021!$E$9:$E$93)+63.1579*EXP(-0.19*AL$58))/(Fperm_SI_Woolf2021!$E$9:$E$93-AL$58))*(AL$58-Fperm_SI_Woolf2021!$E$9:$E$93)/10))) + Fperm_SI_Woolf2021!$G$9:$G$93*EXP(-Fperm_SI_Woolf2021!$J$9:$J$93*$C87*IF(AL$58=Fperm_SI_Woolf2021!$E$9:$E$93,1,EXP(LN((1.1*(Fperm_SI_Woolf2021!$E$9:$E$93-AL$58)-63.1579*EXP(-0.19*Fperm_SI_Woolf2021!$E$9:$E$93)+63.1579*EXP(-0.19*AL$58))/(Fperm_SI_Woolf2021!$E$9:$E$93-AL$58))*(AL$58-Fperm_SI_Woolf2021!$E$9:$E$93)/10))) + Fperm_SI_Woolf2021!$H$9:$H$93*EXP(-Fperm_SI_Woolf2021!$K$9:$K$93*$C87*IF(AL$58=Fperm_SI_Woolf2021!$E$9:$E$93,1,EXP(LN((1.1*(Fperm_SI_Woolf2021!$E$9:$E$93-AL$58)-63.1579*EXP(-0.19*Fperm_SI_Woolf2021!$E$9:$E$93)+63.1579*EXP(-0.19*AL$58))/(Fperm_SI_Woolf2021!$E$9:$E$93-AL$58))*(AL$58-Fperm_SI_Woolf2021!$E$9:$E$93)/10))),Fperm_SI_Woolf2021!$D$9:$D$93)*AL$57+INTERCEPT(Fperm_SI_Woolf2021!$F$9:$F$93*EXP(-Fperm_SI_Woolf2021!$I$9:$I$93*$C87*IF(AL$58=Fperm_SI_Woolf2021!$E$9:$E$93,1,EXP(LN((1.1*(Fperm_SI_Woolf2021!$E$9:$E$93-AL$58)-63.1579*EXP(-0.19*Fperm_SI_Woolf2021!$E$9:$E$93)+63.1579*EXP(-0.19*AL$58))/(Fperm_SI_Woolf2021!$E$9:$E$93-AL$58))*(AL$58-Fperm_SI_Woolf2021!$E$9:$E$93)/10))) + Fperm_SI_Woolf2021!$G$9:$G$93*EXP(-Fperm_SI_Woolf2021!$J$9:$J$93*$C87*IF(AL$58=Fperm_SI_Woolf2021!$E$9:$E$93,1,EXP(LN((1.1*(Fperm_SI_Woolf2021!$E$9:$E$93-AL$58)-63.1579*EXP(-0.19*Fperm_SI_Woolf2021!$E$9:$E$93)+63.1579*EXP(-0.19*AL$58))/(Fperm_SI_Woolf2021!$E$9:$E$93-AL$58))*(AL$58-Fperm_SI_Woolf2021!$E$9:$E$93)/10))) + Fperm_SI_Woolf2021!$H$9:$H$93*EXP(-Fperm_SI_Woolf2021!$K$9:$K$93*$C87*IF(AL$58=Fperm_SI_Woolf2021!$E$9:$E$93,1,EXP(LN((1.1*(Fperm_SI_Woolf2021!$E$9:$E$93-AL$58)-63.1579*EXP(-0.19*Fperm_SI_Woolf2021!$E$9:$E$93)+63.1579*EXP(-0.19*AL$58))/(Fperm_SI_Woolf2021!$E$9:$E$93-AL$58))*(AL$58-Fperm_SI_Woolf2021!$E$9:$E$93)/10))),Fperm_SI_Woolf2021!$D$9:$D$93))</f>
        <v>0.64739763904754577</v>
      </c>
      <c r="AM87" s="51" cm="1">
        <f t="array" ref="AM87">MIN(1,SLOPE(Fperm_SI_Woolf2021!$F$9:$F$93*EXP(-Fperm_SI_Woolf2021!$I$9:$I$93*$C87*IF(AM$58=Fperm_SI_Woolf2021!$E$9:$E$93,1,EXP(LN((1.1*(Fperm_SI_Woolf2021!$E$9:$E$93-AM$58)-63.1579*EXP(-0.19*Fperm_SI_Woolf2021!$E$9:$E$93)+63.1579*EXP(-0.19*AM$58))/(Fperm_SI_Woolf2021!$E$9:$E$93-AM$58))*(AM$58-Fperm_SI_Woolf2021!$E$9:$E$93)/10))) + Fperm_SI_Woolf2021!$G$9:$G$93*EXP(-Fperm_SI_Woolf2021!$J$9:$J$93*$C87*IF(AM$58=Fperm_SI_Woolf2021!$E$9:$E$93,1,EXP(LN((1.1*(Fperm_SI_Woolf2021!$E$9:$E$93-AM$58)-63.1579*EXP(-0.19*Fperm_SI_Woolf2021!$E$9:$E$93)+63.1579*EXP(-0.19*AM$58))/(Fperm_SI_Woolf2021!$E$9:$E$93-AM$58))*(AM$58-Fperm_SI_Woolf2021!$E$9:$E$93)/10))) + Fperm_SI_Woolf2021!$H$9:$H$93*EXP(-Fperm_SI_Woolf2021!$K$9:$K$93*$C87*IF(AM$58=Fperm_SI_Woolf2021!$E$9:$E$93,1,EXP(LN((1.1*(Fperm_SI_Woolf2021!$E$9:$E$93-AM$58)-63.1579*EXP(-0.19*Fperm_SI_Woolf2021!$E$9:$E$93)+63.1579*EXP(-0.19*AM$58))/(Fperm_SI_Woolf2021!$E$9:$E$93-AM$58))*(AM$58-Fperm_SI_Woolf2021!$E$9:$E$93)/10))),Fperm_SI_Woolf2021!$D$9:$D$93)*AM$57+INTERCEPT(Fperm_SI_Woolf2021!$F$9:$F$93*EXP(-Fperm_SI_Woolf2021!$I$9:$I$93*$C87*IF(AM$58=Fperm_SI_Woolf2021!$E$9:$E$93,1,EXP(LN((1.1*(Fperm_SI_Woolf2021!$E$9:$E$93-AM$58)-63.1579*EXP(-0.19*Fperm_SI_Woolf2021!$E$9:$E$93)+63.1579*EXP(-0.19*AM$58))/(Fperm_SI_Woolf2021!$E$9:$E$93-AM$58))*(AM$58-Fperm_SI_Woolf2021!$E$9:$E$93)/10))) + Fperm_SI_Woolf2021!$G$9:$G$93*EXP(-Fperm_SI_Woolf2021!$J$9:$J$93*$C87*IF(AM$58=Fperm_SI_Woolf2021!$E$9:$E$93,1,EXP(LN((1.1*(Fperm_SI_Woolf2021!$E$9:$E$93-AM$58)-63.1579*EXP(-0.19*Fperm_SI_Woolf2021!$E$9:$E$93)+63.1579*EXP(-0.19*AM$58))/(Fperm_SI_Woolf2021!$E$9:$E$93-AM$58))*(AM$58-Fperm_SI_Woolf2021!$E$9:$E$93)/10))) + Fperm_SI_Woolf2021!$H$9:$H$93*EXP(-Fperm_SI_Woolf2021!$K$9:$K$93*$C87*IF(AM$58=Fperm_SI_Woolf2021!$E$9:$E$93,1,EXP(LN((1.1*(Fperm_SI_Woolf2021!$E$9:$E$93-AM$58)-63.1579*EXP(-0.19*Fperm_SI_Woolf2021!$E$9:$E$93)+63.1579*EXP(-0.19*AM$58))/(Fperm_SI_Woolf2021!$E$9:$E$93-AM$58))*(AM$58-Fperm_SI_Woolf2021!$E$9:$E$93)/10))),Fperm_SI_Woolf2021!$D$9:$D$93))</f>
        <v>0.61607347397283341</v>
      </c>
      <c r="AN87" s="51" cm="1">
        <f t="array" ref="AN87">MIN(1,SLOPE(Fperm_SI_Woolf2021!$F$9:$F$93*EXP(-Fperm_SI_Woolf2021!$I$9:$I$93*$C87*IF(AN$58=Fperm_SI_Woolf2021!$E$9:$E$93,1,EXP(LN((1.1*(Fperm_SI_Woolf2021!$E$9:$E$93-AN$58)-63.1579*EXP(-0.19*Fperm_SI_Woolf2021!$E$9:$E$93)+63.1579*EXP(-0.19*AN$58))/(Fperm_SI_Woolf2021!$E$9:$E$93-AN$58))*(AN$58-Fperm_SI_Woolf2021!$E$9:$E$93)/10))) + Fperm_SI_Woolf2021!$G$9:$G$93*EXP(-Fperm_SI_Woolf2021!$J$9:$J$93*$C87*IF(AN$58=Fperm_SI_Woolf2021!$E$9:$E$93,1,EXP(LN((1.1*(Fperm_SI_Woolf2021!$E$9:$E$93-AN$58)-63.1579*EXP(-0.19*Fperm_SI_Woolf2021!$E$9:$E$93)+63.1579*EXP(-0.19*AN$58))/(Fperm_SI_Woolf2021!$E$9:$E$93-AN$58))*(AN$58-Fperm_SI_Woolf2021!$E$9:$E$93)/10))) + Fperm_SI_Woolf2021!$H$9:$H$93*EXP(-Fperm_SI_Woolf2021!$K$9:$K$93*$C87*IF(AN$58=Fperm_SI_Woolf2021!$E$9:$E$93,1,EXP(LN((1.1*(Fperm_SI_Woolf2021!$E$9:$E$93-AN$58)-63.1579*EXP(-0.19*Fperm_SI_Woolf2021!$E$9:$E$93)+63.1579*EXP(-0.19*AN$58))/(Fperm_SI_Woolf2021!$E$9:$E$93-AN$58))*(AN$58-Fperm_SI_Woolf2021!$E$9:$E$93)/10))),Fperm_SI_Woolf2021!$D$9:$D$93)*AN$57+INTERCEPT(Fperm_SI_Woolf2021!$F$9:$F$93*EXP(-Fperm_SI_Woolf2021!$I$9:$I$93*$C87*IF(AN$58=Fperm_SI_Woolf2021!$E$9:$E$93,1,EXP(LN((1.1*(Fperm_SI_Woolf2021!$E$9:$E$93-AN$58)-63.1579*EXP(-0.19*Fperm_SI_Woolf2021!$E$9:$E$93)+63.1579*EXP(-0.19*AN$58))/(Fperm_SI_Woolf2021!$E$9:$E$93-AN$58))*(AN$58-Fperm_SI_Woolf2021!$E$9:$E$93)/10))) + Fperm_SI_Woolf2021!$G$9:$G$93*EXP(-Fperm_SI_Woolf2021!$J$9:$J$93*$C87*IF(AN$58=Fperm_SI_Woolf2021!$E$9:$E$93,1,EXP(LN((1.1*(Fperm_SI_Woolf2021!$E$9:$E$93-AN$58)-63.1579*EXP(-0.19*Fperm_SI_Woolf2021!$E$9:$E$93)+63.1579*EXP(-0.19*AN$58))/(Fperm_SI_Woolf2021!$E$9:$E$93-AN$58))*(AN$58-Fperm_SI_Woolf2021!$E$9:$E$93)/10))) + Fperm_SI_Woolf2021!$H$9:$H$93*EXP(-Fperm_SI_Woolf2021!$K$9:$K$93*$C87*IF(AN$58=Fperm_SI_Woolf2021!$E$9:$E$93,1,EXP(LN((1.1*(Fperm_SI_Woolf2021!$E$9:$E$93-AN$58)-63.1579*EXP(-0.19*Fperm_SI_Woolf2021!$E$9:$E$93)+63.1579*EXP(-0.19*AN$58))/(Fperm_SI_Woolf2021!$E$9:$E$93-AN$58))*(AN$58-Fperm_SI_Woolf2021!$E$9:$E$93)/10))),Fperm_SI_Woolf2021!$D$9:$D$93))</f>
        <v>0.58474930889812116</v>
      </c>
      <c r="AO87" s="51" cm="1">
        <f t="array" ref="AO87">MIN(1,SLOPE(Fperm_SI_Woolf2021!$F$9:$F$93*EXP(-Fperm_SI_Woolf2021!$I$9:$I$93*$C87*IF(AO$58=Fperm_SI_Woolf2021!$E$9:$E$93,1,EXP(LN((1.1*(Fperm_SI_Woolf2021!$E$9:$E$93-AO$58)-63.1579*EXP(-0.19*Fperm_SI_Woolf2021!$E$9:$E$93)+63.1579*EXP(-0.19*AO$58))/(Fperm_SI_Woolf2021!$E$9:$E$93-AO$58))*(AO$58-Fperm_SI_Woolf2021!$E$9:$E$93)/10))) + Fperm_SI_Woolf2021!$G$9:$G$93*EXP(-Fperm_SI_Woolf2021!$J$9:$J$93*$C87*IF(AO$58=Fperm_SI_Woolf2021!$E$9:$E$93,1,EXP(LN((1.1*(Fperm_SI_Woolf2021!$E$9:$E$93-AO$58)-63.1579*EXP(-0.19*Fperm_SI_Woolf2021!$E$9:$E$93)+63.1579*EXP(-0.19*AO$58))/(Fperm_SI_Woolf2021!$E$9:$E$93-AO$58))*(AO$58-Fperm_SI_Woolf2021!$E$9:$E$93)/10))) + Fperm_SI_Woolf2021!$H$9:$H$93*EXP(-Fperm_SI_Woolf2021!$K$9:$K$93*$C87*IF(AO$58=Fperm_SI_Woolf2021!$E$9:$E$93,1,EXP(LN((1.1*(Fperm_SI_Woolf2021!$E$9:$E$93-AO$58)-63.1579*EXP(-0.19*Fperm_SI_Woolf2021!$E$9:$E$93)+63.1579*EXP(-0.19*AO$58))/(Fperm_SI_Woolf2021!$E$9:$E$93-AO$58))*(AO$58-Fperm_SI_Woolf2021!$E$9:$E$93)/10))),Fperm_SI_Woolf2021!$D$9:$D$93)*AO$57+INTERCEPT(Fperm_SI_Woolf2021!$F$9:$F$93*EXP(-Fperm_SI_Woolf2021!$I$9:$I$93*$C87*IF(AO$58=Fperm_SI_Woolf2021!$E$9:$E$93,1,EXP(LN((1.1*(Fperm_SI_Woolf2021!$E$9:$E$93-AO$58)-63.1579*EXP(-0.19*Fperm_SI_Woolf2021!$E$9:$E$93)+63.1579*EXP(-0.19*AO$58))/(Fperm_SI_Woolf2021!$E$9:$E$93-AO$58))*(AO$58-Fperm_SI_Woolf2021!$E$9:$E$93)/10))) + Fperm_SI_Woolf2021!$G$9:$G$93*EXP(-Fperm_SI_Woolf2021!$J$9:$J$93*$C87*IF(AO$58=Fperm_SI_Woolf2021!$E$9:$E$93,1,EXP(LN((1.1*(Fperm_SI_Woolf2021!$E$9:$E$93-AO$58)-63.1579*EXP(-0.19*Fperm_SI_Woolf2021!$E$9:$E$93)+63.1579*EXP(-0.19*AO$58))/(Fperm_SI_Woolf2021!$E$9:$E$93-AO$58))*(AO$58-Fperm_SI_Woolf2021!$E$9:$E$93)/10))) + Fperm_SI_Woolf2021!$H$9:$H$93*EXP(-Fperm_SI_Woolf2021!$K$9:$K$93*$C87*IF(AO$58=Fperm_SI_Woolf2021!$E$9:$E$93,1,EXP(LN((1.1*(Fperm_SI_Woolf2021!$E$9:$E$93-AO$58)-63.1579*EXP(-0.19*Fperm_SI_Woolf2021!$E$9:$E$93)+63.1579*EXP(-0.19*AO$58))/(Fperm_SI_Woolf2021!$E$9:$E$93-AO$58))*(AO$58-Fperm_SI_Woolf2021!$E$9:$E$93)/10))),Fperm_SI_Woolf2021!$D$9:$D$93))</f>
        <v>0.5534251438234089</v>
      </c>
      <c r="AP87" s="51" cm="1">
        <f t="array" ref="AP87">MIN(1,SLOPE(Fperm_SI_Woolf2021!$F$9:$F$93*EXP(-Fperm_SI_Woolf2021!$I$9:$I$93*$C87*IF(AP$58=Fperm_SI_Woolf2021!$E$9:$E$93,1,EXP(LN((1.1*(Fperm_SI_Woolf2021!$E$9:$E$93-AP$58)-63.1579*EXP(-0.19*Fperm_SI_Woolf2021!$E$9:$E$93)+63.1579*EXP(-0.19*AP$58))/(Fperm_SI_Woolf2021!$E$9:$E$93-AP$58))*(AP$58-Fperm_SI_Woolf2021!$E$9:$E$93)/10))) + Fperm_SI_Woolf2021!$G$9:$G$93*EXP(-Fperm_SI_Woolf2021!$J$9:$J$93*$C87*IF(AP$58=Fperm_SI_Woolf2021!$E$9:$E$93,1,EXP(LN((1.1*(Fperm_SI_Woolf2021!$E$9:$E$93-AP$58)-63.1579*EXP(-0.19*Fperm_SI_Woolf2021!$E$9:$E$93)+63.1579*EXP(-0.19*AP$58))/(Fperm_SI_Woolf2021!$E$9:$E$93-AP$58))*(AP$58-Fperm_SI_Woolf2021!$E$9:$E$93)/10))) + Fperm_SI_Woolf2021!$H$9:$H$93*EXP(-Fperm_SI_Woolf2021!$K$9:$K$93*$C87*IF(AP$58=Fperm_SI_Woolf2021!$E$9:$E$93,1,EXP(LN((1.1*(Fperm_SI_Woolf2021!$E$9:$E$93-AP$58)-63.1579*EXP(-0.19*Fperm_SI_Woolf2021!$E$9:$E$93)+63.1579*EXP(-0.19*AP$58))/(Fperm_SI_Woolf2021!$E$9:$E$93-AP$58))*(AP$58-Fperm_SI_Woolf2021!$E$9:$E$93)/10))),Fperm_SI_Woolf2021!$D$9:$D$93)*AP$57+INTERCEPT(Fperm_SI_Woolf2021!$F$9:$F$93*EXP(-Fperm_SI_Woolf2021!$I$9:$I$93*$C87*IF(AP$58=Fperm_SI_Woolf2021!$E$9:$E$93,1,EXP(LN((1.1*(Fperm_SI_Woolf2021!$E$9:$E$93-AP$58)-63.1579*EXP(-0.19*Fperm_SI_Woolf2021!$E$9:$E$93)+63.1579*EXP(-0.19*AP$58))/(Fperm_SI_Woolf2021!$E$9:$E$93-AP$58))*(AP$58-Fperm_SI_Woolf2021!$E$9:$E$93)/10))) + Fperm_SI_Woolf2021!$G$9:$G$93*EXP(-Fperm_SI_Woolf2021!$J$9:$J$93*$C87*IF(AP$58=Fperm_SI_Woolf2021!$E$9:$E$93,1,EXP(LN((1.1*(Fperm_SI_Woolf2021!$E$9:$E$93-AP$58)-63.1579*EXP(-0.19*Fperm_SI_Woolf2021!$E$9:$E$93)+63.1579*EXP(-0.19*AP$58))/(Fperm_SI_Woolf2021!$E$9:$E$93-AP$58))*(AP$58-Fperm_SI_Woolf2021!$E$9:$E$93)/10))) + Fperm_SI_Woolf2021!$H$9:$H$93*EXP(-Fperm_SI_Woolf2021!$K$9:$K$93*$C87*IF(AP$58=Fperm_SI_Woolf2021!$E$9:$E$93,1,EXP(LN((1.1*(Fperm_SI_Woolf2021!$E$9:$E$93-AP$58)-63.1579*EXP(-0.19*Fperm_SI_Woolf2021!$E$9:$E$93)+63.1579*EXP(-0.19*AP$58))/(Fperm_SI_Woolf2021!$E$9:$E$93-AP$58))*(AP$58-Fperm_SI_Woolf2021!$E$9:$E$93)/10))),Fperm_SI_Woolf2021!$D$9:$D$93))</f>
        <v>0.52210097874869654</v>
      </c>
      <c r="AQ87" s="51" cm="1">
        <f t="array" ref="AQ87">MIN(1,SLOPE(Fperm_SI_Woolf2021!$F$9:$F$93*EXP(-Fperm_SI_Woolf2021!$I$9:$I$93*$C87*IF(AQ$58=Fperm_SI_Woolf2021!$E$9:$E$93,1,EXP(LN((1.1*(Fperm_SI_Woolf2021!$E$9:$E$93-AQ$58)-63.1579*EXP(-0.19*Fperm_SI_Woolf2021!$E$9:$E$93)+63.1579*EXP(-0.19*AQ$58))/(Fperm_SI_Woolf2021!$E$9:$E$93-AQ$58))*(AQ$58-Fperm_SI_Woolf2021!$E$9:$E$93)/10))) + Fperm_SI_Woolf2021!$G$9:$G$93*EXP(-Fperm_SI_Woolf2021!$J$9:$J$93*$C87*IF(AQ$58=Fperm_SI_Woolf2021!$E$9:$E$93,1,EXP(LN((1.1*(Fperm_SI_Woolf2021!$E$9:$E$93-AQ$58)-63.1579*EXP(-0.19*Fperm_SI_Woolf2021!$E$9:$E$93)+63.1579*EXP(-0.19*AQ$58))/(Fperm_SI_Woolf2021!$E$9:$E$93-AQ$58))*(AQ$58-Fperm_SI_Woolf2021!$E$9:$E$93)/10))) + Fperm_SI_Woolf2021!$H$9:$H$93*EXP(-Fperm_SI_Woolf2021!$K$9:$K$93*$C87*IF(AQ$58=Fperm_SI_Woolf2021!$E$9:$E$93,1,EXP(LN((1.1*(Fperm_SI_Woolf2021!$E$9:$E$93-AQ$58)-63.1579*EXP(-0.19*Fperm_SI_Woolf2021!$E$9:$E$93)+63.1579*EXP(-0.19*AQ$58))/(Fperm_SI_Woolf2021!$E$9:$E$93-AQ$58))*(AQ$58-Fperm_SI_Woolf2021!$E$9:$E$93)/10))),Fperm_SI_Woolf2021!$D$9:$D$93)*AQ$57+INTERCEPT(Fperm_SI_Woolf2021!$F$9:$F$93*EXP(-Fperm_SI_Woolf2021!$I$9:$I$93*$C87*IF(AQ$58=Fperm_SI_Woolf2021!$E$9:$E$93,1,EXP(LN((1.1*(Fperm_SI_Woolf2021!$E$9:$E$93-AQ$58)-63.1579*EXP(-0.19*Fperm_SI_Woolf2021!$E$9:$E$93)+63.1579*EXP(-0.19*AQ$58))/(Fperm_SI_Woolf2021!$E$9:$E$93-AQ$58))*(AQ$58-Fperm_SI_Woolf2021!$E$9:$E$93)/10))) + Fperm_SI_Woolf2021!$G$9:$G$93*EXP(-Fperm_SI_Woolf2021!$J$9:$J$93*$C87*IF(AQ$58=Fperm_SI_Woolf2021!$E$9:$E$93,1,EXP(LN((1.1*(Fperm_SI_Woolf2021!$E$9:$E$93-AQ$58)-63.1579*EXP(-0.19*Fperm_SI_Woolf2021!$E$9:$E$93)+63.1579*EXP(-0.19*AQ$58))/(Fperm_SI_Woolf2021!$E$9:$E$93-AQ$58))*(AQ$58-Fperm_SI_Woolf2021!$E$9:$E$93)/10))) + Fperm_SI_Woolf2021!$H$9:$H$93*EXP(-Fperm_SI_Woolf2021!$K$9:$K$93*$C87*IF(AQ$58=Fperm_SI_Woolf2021!$E$9:$E$93,1,EXP(LN((1.1*(Fperm_SI_Woolf2021!$E$9:$E$93-AQ$58)-63.1579*EXP(-0.19*Fperm_SI_Woolf2021!$E$9:$E$93)+63.1579*EXP(-0.19*AQ$58))/(Fperm_SI_Woolf2021!$E$9:$E$93-AQ$58))*(AQ$58-Fperm_SI_Woolf2021!$E$9:$E$93)/10))),Fperm_SI_Woolf2021!$D$9:$D$93))</f>
        <v>0.49077681367398435</v>
      </c>
      <c r="AR87" s="51" cm="1">
        <f t="array" ref="AR87">MIN(1,SLOPE(Fperm_SI_Woolf2021!$F$9:$F$93*EXP(-Fperm_SI_Woolf2021!$I$9:$I$93*$C87*IF(AR$58=Fperm_SI_Woolf2021!$E$9:$E$93,1,EXP(LN((1.1*(Fperm_SI_Woolf2021!$E$9:$E$93-AR$58)-63.1579*EXP(-0.19*Fperm_SI_Woolf2021!$E$9:$E$93)+63.1579*EXP(-0.19*AR$58))/(Fperm_SI_Woolf2021!$E$9:$E$93-AR$58))*(AR$58-Fperm_SI_Woolf2021!$E$9:$E$93)/10))) + Fperm_SI_Woolf2021!$G$9:$G$93*EXP(-Fperm_SI_Woolf2021!$J$9:$J$93*$C87*IF(AR$58=Fperm_SI_Woolf2021!$E$9:$E$93,1,EXP(LN((1.1*(Fperm_SI_Woolf2021!$E$9:$E$93-AR$58)-63.1579*EXP(-0.19*Fperm_SI_Woolf2021!$E$9:$E$93)+63.1579*EXP(-0.19*AR$58))/(Fperm_SI_Woolf2021!$E$9:$E$93-AR$58))*(AR$58-Fperm_SI_Woolf2021!$E$9:$E$93)/10))) + Fperm_SI_Woolf2021!$H$9:$H$93*EXP(-Fperm_SI_Woolf2021!$K$9:$K$93*$C87*IF(AR$58=Fperm_SI_Woolf2021!$E$9:$E$93,1,EXP(LN((1.1*(Fperm_SI_Woolf2021!$E$9:$E$93-AR$58)-63.1579*EXP(-0.19*Fperm_SI_Woolf2021!$E$9:$E$93)+63.1579*EXP(-0.19*AR$58))/(Fperm_SI_Woolf2021!$E$9:$E$93-AR$58))*(AR$58-Fperm_SI_Woolf2021!$E$9:$E$93)/10))),Fperm_SI_Woolf2021!$D$9:$D$93)*AR$57+INTERCEPT(Fperm_SI_Woolf2021!$F$9:$F$93*EXP(-Fperm_SI_Woolf2021!$I$9:$I$93*$C87*IF(AR$58=Fperm_SI_Woolf2021!$E$9:$E$93,1,EXP(LN((1.1*(Fperm_SI_Woolf2021!$E$9:$E$93-AR$58)-63.1579*EXP(-0.19*Fperm_SI_Woolf2021!$E$9:$E$93)+63.1579*EXP(-0.19*AR$58))/(Fperm_SI_Woolf2021!$E$9:$E$93-AR$58))*(AR$58-Fperm_SI_Woolf2021!$E$9:$E$93)/10))) + Fperm_SI_Woolf2021!$G$9:$G$93*EXP(-Fperm_SI_Woolf2021!$J$9:$J$93*$C87*IF(AR$58=Fperm_SI_Woolf2021!$E$9:$E$93,1,EXP(LN((1.1*(Fperm_SI_Woolf2021!$E$9:$E$93-AR$58)-63.1579*EXP(-0.19*Fperm_SI_Woolf2021!$E$9:$E$93)+63.1579*EXP(-0.19*AR$58))/(Fperm_SI_Woolf2021!$E$9:$E$93-AR$58))*(AR$58-Fperm_SI_Woolf2021!$E$9:$E$93)/10))) + Fperm_SI_Woolf2021!$H$9:$H$93*EXP(-Fperm_SI_Woolf2021!$K$9:$K$93*$C87*IF(AR$58=Fperm_SI_Woolf2021!$E$9:$E$93,1,EXP(LN((1.1*(Fperm_SI_Woolf2021!$E$9:$E$93-AR$58)-63.1579*EXP(-0.19*Fperm_SI_Woolf2021!$E$9:$E$93)+63.1579*EXP(-0.19*AR$58))/(Fperm_SI_Woolf2021!$E$9:$E$93-AR$58))*(AR$58-Fperm_SI_Woolf2021!$E$9:$E$93)/10))),Fperm_SI_Woolf2021!$D$9:$D$93))</f>
        <v>0.45945264859927204</v>
      </c>
      <c r="AS87" s="51" cm="1">
        <f t="array" ref="AS87">MIN(1,SLOPE(Fperm_SI_Woolf2021!$F$9:$F$93*EXP(-Fperm_SI_Woolf2021!$I$9:$I$93*$C87*IF(AS$58=Fperm_SI_Woolf2021!$E$9:$E$93,1,EXP(LN((1.1*(Fperm_SI_Woolf2021!$E$9:$E$93-AS$58)-63.1579*EXP(-0.19*Fperm_SI_Woolf2021!$E$9:$E$93)+63.1579*EXP(-0.19*AS$58))/(Fperm_SI_Woolf2021!$E$9:$E$93-AS$58))*(AS$58-Fperm_SI_Woolf2021!$E$9:$E$93)/10))) + Fperm_SI_Woolf2021!$G$9:$G$93*EXP(-Fperm_SI_Woolf2021!$J$9:$J$93*$C87*IF(AS$58=Fperm_SI_Woolf2021!$E$9:$E$93,1,EXP(LN((1.1*(Fperm_SI_Woolf2021!$E$9:$E$93-AS$58)-63.1579*EXP(-0.19*Fperm_SI_Woolf2021!$E$9:$E$93)+63.1579*EXP(-0.19*AS$58))/(Fperm_SI_Woolf2021!$E$9:$E$93-AS$58))*(AS$58-Fperm_SI_Woolf2021!$E$9:$E$93)/10))) + Fperm_SI_Woolf2021!$H$9:$H$93*EXP(-Fperm_SI_Woolf2021!$K$9:$K$93*$C87*IF(AS$58=Fperm_SI_Woolf2021!$E$9:$E$93,1,EXP(LN((1.1*(Fperm_SI_Woolf2021!$E$9:$E$93-AS$58)-63.1579*EXP(-0.19*Fperm_SI_Woolf2021!$E$9:$E$93)+63.1579*EXP(-0.19*AS$58))/(Fperm_SI_Woolf2021!$E$9:$E$93-AS$58))*(AS$58-Fperm_SI_Woolf2021!$E$9:$E$93)/10))),Fperm_SI_Woolf2021!$D$9:$D$93)*AS$57+INTERCEPT(Fperm_SI_Woolf2021!$F$9:$F$93*EXP(-Fperm_SI_Woolf2021!$I$9:$I$93*$C87*IF(AS$58=Fperm_SI_Woolf2021!$E$9:$E$93,1,EXP(LN((1.1*(Fperm_SI_Woolf2021!$E$9:$E$93-AS$58)-63.1579*EXP(-0.19*Fperm_SI_Woolf2021!$E$9:$E$93)+63.1579*EXP(-0.19*AS$58))/(Fperm_SI_Woolf2021!$E$9:$E$93-AS$58))*(AS$58-Fperm_SI_Woolf2021!$E$9:$E$93)/10))) + Fperm_SI_Woolf2021!$G$9:$G$93*EXP(-Fperm_SI_Woolf2021!$J$9:$J$93*$C87*IF(AS$58=Fperm_SI_Woolf2021!$E$9:$E$93,1,EXP(LN((1.1*(Fperm_SI_Woolf2021!$E$9:$E$93-AS$58)-63.1579*EXP(-0.19*Fperm_SI_Woolf2021!$E$9:$E$93)+63.1579*EXP(-0.19*AS$58))/(Fperm_SI_Woolf2021!$E$9:$E$93-AS$58))*(AS$58-Fperm_SI_Woolf2021!$E$9:$E$93)/10))) + Fperm_SI_Woolf2021!$H$9:$H$93*EXP(-Fperm_SI_Woolf2021!$K$9:$K$93*$C87*IF(AS$58=Fperm_SI_Woolf2021!$E$9:$E$93,1,EXP(LN((1.1*(Fperm_SI_Woolf2021!$E$9:$E$93-AS$58)-63.1579*EXP(-0.19*Fperm_SI_Woolf2021!$E$9:$E$93)+63.1579*EXP(-0.19*AS$58))/(Fperm_SI_Woolf2021!$E$9:$E$93-AS$58))*(AS$58-Fperm_SI_Woolf2021!$E$9:$E$93)/10))),Fperm_SI_Woolf2021!$D$9:$D$93))</f>
        <v>0.42812848352455973</v>
      </c>
      <c r="AT87" s="51" cm="1">
        <f t="array" ref="AT87">MIN(1,SLOPE(Fperm_SI_Woolf2021!$F$9:$F$93*EXP(-Fperm_SI_Woolf2021!$I$9:$I$93*$C87*IF(AT$58=Fperm_SI_Woolf2021!$E$9:$E$93,1,EXP(LN((1.1*(Fperm_SI_Woolf2021!$E$9:$E$93-AT$58)-63.1579*EXP(-0.19*Fperm_SI_Woolf2021!$E$9:$E$93)+63.1579*EXP(-0.19*AT$58))/(Fperm_SI_Woolf2021!$E$9:$E$93-AT$58))*(AT$58-Fperm_SI_Woolf2021!$E$9:$E$93)/10))) + Fperm_SI_Woolf2021!$G$9:$G$93*EXP(-Fperm_SI_Woolf2021!$J$9:$J$93*$C87*IF(AT$58=Fperm_SI_Woolf2021!$E$9:$E$93,1,EXP(LN((1.1*(Fperm_SI_Woolf2021!$E$9:$E$93-AT$58)-63.1579*EXP(-0.19*Fperm_SI_Woolf2021!$E$9:$E$93)+63.1579*EXP(-0.19*AT$58))/(Fperm_SI_Woolf2021!$E$9:$E$93-AT$58))*(AT$58-Fperm_SI_Woolf2021!$E$9:$E$93)/10))) + Fperm_SI_Woolf2021!$H$9:$H$93*EXP(-Fperm_SI_Woolf2021!$K$9:$K$93*$C87*IF(AT$58=Fperm_SI_Woolf2021!$E$9:$E$93,1,EXP(LN((1.1*(Fperm_SI_Woolf2021!$E$9:$E$93-AT$58)-63.1579*EXP(-0.19*Fperm_SI_Woolf2021!$E$9:$E$93)+63.1579*EXP(-0.19*AT$58))/(Fperm_SI_Woolf2021!$E$9:$E$93-AT$58))*(AT$58-Fperm_SI_Woolf2021!$E$9:$E$93)/10))),Fperm_SI_Woolf2021!$D$9:$D$93)*AT$57+INTERCEPT(Fperm_SI_Woolf2021!$F$9:$F$93*EXP(-Fperm_SI_Woolf2021!$I$9:$I$93*$C87*IF(AT$58=Fperm_SI_Woolf2021!$E$9:$E$93,1,EXP(LN((1.1*(Fperm_SI_Woolf2021!$E$9:$E$93-AT$58)-63.1579*EXP(-0.19*Fperm_SI_Woolf2021!$E$9:$E$93)+63.1579*EXP(-0.19*AT$58))/(Fperm_SI_Woolf2021!$E$9:$E$93-AT$58))*(AT$58-Fperm_SI_Woolf2021!$E$9:$E$93)/10))) + Fperm_SI_Woolf2021!$G$9:$G$93*EXP(-Fperm_SI_Woolf2021!$J$9:$J$93*$C87*IF(AT$58=Fperm_SI_Woolf2021!$E$9:$E$93,1,EXP(LN((1.1*(Fperm_SI_Woolf2021!$E$9:$E$93-AT$58)-63.1579*EXP(-0.19*Fperm_SI_Woolf2021!$E$9:$E$93)+63.1579*EXP(-0.19*AT$58))/(Fperm_SI_Woolf2021!$E$9:$E$93-AT$58))*(AT$58-Fperm_SI_Woolf2021!$E$9:$E$93)/10))) + Fperm_SI_Woolf2021!$H$9:$H$93*EXP(-Fperm_SI_Woolf2021!$K$9:$K$93*$C87*IF(AT$58=Fperm_SI_Woolf2021!$E$9:$E$93,1,EXP(LN((1.1*(Fperm_SI_Woolf2021!$E$9:$E$93-AT$58)-63.1579*EXP(-0.19*Fperm_SI_Woolf2021!$E$9:$E$93)+63.1579*EXP(-0.19*AT$58))/(Fperm_SI_Woolf2021!$E$9:$E$93-AT$58))*(AT$58-Fperm_SI_Woolf2021!$E$9:$E$93)/10))),Fperm_SI_Woolf2021!$D$9:$D$93))</f>
        <v>0.39680431844984743</v>
      </c>
      <c r="AU87" s="51" cm="1">
        <f t="array" ref="AU87">MIN(1,SLOPE(Fperm_SI_Woolf2021!$F$9:$F$93*EXP(-Fperm_SI_Woolf2021!$I$9:$I$93*$C87*IF(AU$58=Fperm_SI_Woolf2021!$E$9:$E$93,1,EXP(LN((1.1*(Fperm_SI_Woolf2021!$E$9:$E$93-AU$58)-63.1579*EXP(-0.19*Fperm_SI_Woolf2021!$E$9:$E$93)+63.1579*EXP(-0.19*AU$58))/(Fperm_SI_Woolf2021!$E$9:$E$93-AU$58))*(AU$58-Fperm_SI_Woolf2021!$E$9:$E$93)/10))) + Fperm_SI_Woolf2021!$G$9:$G$93*EXP(-Fperm_SI_Woolf2021!$J$9:$J$93*$C87*IF(AU$58=Fperm_SI_Woolf2021!$E$9:$E$93,1,EXP(LN((1.1*(Fperm_SI_Woolf2021!$E$9:$E$93-AU$58)-63.1579*EXP(-0.19*Fperm_SI_Woolf2021!$E$9:$E$93)+63.1579*EXP(-0.19*AU$58))/(Fperm_SI_Woolf2021!$E$9:$E$93-AU$58))*(AU$58-Fperm_SI_Woolf2021!$E$9:$E$93)/10))) + Fperm_SI_Woolf2021!$H$9:$H$93*EXP(-Fperm_SI_Woolf2021!$K$9:$K$93*$C87*IF(AU$58=Fperm_SI_Woolf2021!$E$9:$E$93,1,EXP(LN((1.1*(Fperm_SI_Woolf2021!$E$9:$E$93-AU$58)-63.1579*EXP(-0.19*Fperm_SI_Woolf2021!$E$9:$E$93)+63.1579*EXP(-0.19*AU$58))/(Fperm_SI_Woolf2021!$E$9:$E$93-AU$58))*(AU$58-Fperm_SI_Woolf2021!$E$9:$E$93)/10))),Fperm_SI_Woolf2021!$D$9:$D$93)*AU$57+INTERCEPT(Fperm_SI_Woolf2021!$F$9:$F$93*EXP(-Fperm_SI_Woolf2021!$I$9:$I$93*$C87*IF(AU$58=Fperm_SI_Woolf2021!$E$9:$E$93,1,EXP(LN((1.1*(Fperm_SI_Woolf2021!$E$9:$E$93-AU$58)-63.1579*EXP(-0.19*Fperm_SI_Woolf2021!$E$9:$E$93)+63.1579*EXP(-0.19*AU$58))/(Fperm_SI_Woolf2021!$E$9:$E$93-AU$58))*(AU$58-Fperm_SI_Woolf2021!$E$9:$E$93)/10))) + Fperm_SI_Woolf2021!$G$9:$G$93*EXP(-Fperm_SI_Woolf2021!$J$9:$J$93*$C87*IF(AU$58=Fperm_SI_Woolf2021!$E$9:$E$93,1,EXP(LN((1.1*(Fperm_SI_Woolf2021!$E$9:$E$93-AU$58)-63.1579*EXP(-0.19*Fperm_SI_Woolf2021!$E$9:$E$93)+63.1579*EXP(-0.19*AU$58))/(Fperm_SI_Woolf2021!$E$9:$E$93-AU$58))*(AU$58-Fperm_SI_Woolf2021!$E$9:$E$93)/10))) + Fperm_SI_Woolf2021!$H$9:$H$93*EXP(-Fperm_SI_Woolf2021!$K$9:$K$93*$C87*IF(AU$58=Fperm_SI_Woolf2021!$E$9:$E$93,1,EXP(LN((1.1*(Fperm_SI_Woolf2021!$E$9:$E$93-AU$58)-63.1579*EXP(-0.19*Fperm_SI_Woolf2021!$E$9:$E$93)+63.1579*EXP(-0.19*AU$58))/(Fperm_SI_Woolf2021!$E$9:$E$93-AU$58))*(AU$58-Fperm_SI_Woolf2021!$E$9:$E$93)/10))),Fperm_SI_Woolf2021!$D$9:$D$93))</f>
        <v>0.36548015337513512</v>
      </c>
      <c r="AV87" s="51" cm="1">
        <f t="array" ref="AV87">MIN(1,SLOPE(Fperm_SI_Woolf2021!$F$9:$F$93*EXP(-Fperm_SI_Woolf2021!$I$9:$I$93*$C87*IF(AV$58=Fperm_SI_Woolf2021!$E$9:$E$93,1,EXP(LN((1.1*(Fperm_SI_Woolf2021!$E$9:$E$93-AV$58)-63.1579*EXP(-0.19*Fperm_SI_Woolf2021!$E$9:$E$93)+63.1579*EXP(-0.19*AV$58))/(Fperm_SI_Woolf2021!$E$9:$E$93-AV$58))*(AV$58-Fperm_SI_Woolf2021!$E$9:$E$93)/10))) + Fperm_SI_Woolf2021!$G$9:$G$93*EXP(-Fperm_SI_Woolf2021!$J$9:$J$93*$C87*IF(AV$58=Fperm_SI_Woolf2021!$E$9:$E$93,1,EXP(LN((1.1*(Fperm_SI_Woolf2021!$E$9:$E$93-AV$58)-63.1579*EXP(-0.19*Fperm_SI_Woolf2021!$E$9:$E$93)+63.1579*EXP(-0.19*AV$58))/(Fperm_SI_Woolf2021!$E$9:$E$93-AV$58))*(AV$58-Fperm_SI_Woolf2021!$E$9:$E$93)/10))) + Fperm_SI_Woolf2021!$H$9:$H$93*EXP(-Fperm_SI_Woolf2021!$K$9:$K$93*$C87*IF(AV$58=Fperm_SI_Woolf2021!$E$9:$E$93,1,EXP(LN((1.1*(Fperm_SI_Woolf2021!$E$9:$E$93-AV$58)-63.1579*EXP(-0.19*Fperm_SI_Woolf2021!$E$9:$E$93)+63.1579*EXP(-0.19*AV$58))/(Fperm_SI_Woolf2021!$E$9:$E$93-AV$58))*(AV$58-Fperm_SI_Woolf2021!$E$9:$E$93)/10))),Fperm_SI_Woolf2021!$D$9:$D$93)*AV$57+INTERCEPT(Fperm_SI_Woolf2021!$F$9:$F$93*EXP(-Fperm_SI_Woolf2021!$I$9:$I$93*$C87*IF(AV$58=Fperm_SI_Woolf2021!$E$9:$E$93,1,EXP(LN((1.1*(Fperm_SI_Woolf2021!$E$9:$E$93-AV$58)-63.1579*EXP(-0.19*Fperm_SI_Woolf2021!$E$9:$E$93)+63.1579*EXP(-0.19*AV$58))/(Fperm_SI_Woolf2021!$E$9:$E$93-AV$58))*(AV$58-Fperm_SI_Woolf2021!$E$9:$E$93)/10))) + Fperm_SI_Woolf2021!$G$9:$G$93*EXP(-Fperm_SI_Woolf2021!$J$9:$J$93*$C87*IF(AV$58=Fperm_SI_Woolf2021!$E$9:$E$93,1,EXP(LN((1.1*(Fperm_SI_Woolf2021!$E$9:$E$93-AV$58)-63.1579*EXP(-0.19*Fperm_SI_Woolf2021!$E$9:$E$93)+63.1579*EXP(-0.19*AV$58))/(Fperm_SI_Woolf2021!$E$9:$E$93-AV$58))*(AV$58-Fperm_SI_Woolf2021!$E$9:$E$93)/10))) + Fperm_SI_Woolf2021!$H$9:$H$93*EXP(-Fperm_SI_Woolf2021!$K$9:$K$93*$C87*IF(AV$58=Fperm_SI_Woolf2021!$E$9:$E$93,1,EXP(LN((1.1*(Fperm_SI_Woolf2021!$E$9:$E$93-AV$58)-63.1579*EXP(-0.19*Fperm_SI_Woolf2021!$E$9:$E$93)+63.1579*EXP(-0.19*AV$58))/(Fperm_SI_Woolf2021!$E$9:$E$93-AV$58))*(AV$58-Fperm_SI_Woolf2021!$E$9:$E$93)/10))),Fperm_SI_Woolf2021!$D$9:$D$93))</f>
        <v>0.33415598830042281</v>
      </c>
      <c r="AW87" s="51" cm="1">
        <f t="array" ref="AW87">MIN(1,SLOPE(Fperm_SI_Woolf2021!$F$9:$F$93*EXP(-Fperm_SI_Woolf2021!$I$9:$I$93*$C87*IF(AW$58=Fperm_SI_Woolf2021!$E$9:$E$93,1,EXP(LN((1.1*(Fperm_SI_Woolf2021!$E$9:$E$93-AW$58)-63.1579*EXP(-0.19*Fperm_SI_Woolf2021!$E$9:$E$93)+63.1579*EXP(-0.19*AW$58))/(Fperm_SI_Woolf2021!$E$9:$E$93-AW$58))*(AW$58-Fperm_SI_Woolf2021!$E$9:$E$93)/10))) + Fperm_SI_Woolf2021!$G$9:$G$93*EXP(-Fperm_SI_Woolf2021!$J$9:$J$93*$C87*IF(AW$58=Fperm_SI_Woolf2021!$E$9:$E$93,1,EXP(LN((1.1*(Fperm_SI_Woolf2021!$E$9:$E$93-AW$58)-63.1579*EXP(-0.19*Fperm_SI_Woolf2021!$E$9:$E$93)+63.1579*EXP(-0.19*AW$58))/(Fperm_SI_Woolf2021!$E$9:$E$93-AW$58))*(AW$58-Fperm_SI_Woolf2021!$E$9:$E$93)/10))) + Fperm_SI_Woolf2021!$H$9:$H$93*EXP(-Fperm_SI_Woolf2021!$K$9:$K$93*$C87*IF(AW$58=Fperm_SI_Woolf2021!$E$9:$E$93,1,EXP(LN((1.1*(Fperm_SI_Woolf2021!$E$9:$E$93-AW$58)-63.1579*EXP(-0.19*Fperm_SI_Woolf2021!$E$9:$E$93)+63.1579*EXP(-0.19*AW$58))/(Fperm_SI_Woolf2021!$E$9:$E$93-AW$58))*(AW$58-Fperm_SI_Woolf2021!$E$9:$E$93)/10))),Fperm_SI_Woolf2021!$D$9:$D$93)*AW$57+INTERCEPT(Fperm_SI_Woolf2021!$F$9:$F$93*EXP(-Fperm_SI_Woolf2021!$I$9:$I$93*$C87*IF(AW$58=Fperm_SI_Woolf2021!$E$9:$E$93,1,EXP(LN((1.1*(Fperm_SI_Woolf2021!$E$9:$E$93-AW$58)-63.1579*EXP(-0.19*Fperm_SI_Woolf2021!$E$9:$E$93)+63.1579*EXP(-0.19*AW$58))/(Fperm_SI_Woolf2021!$E$9:$E$93-AW$58))*(AW$58-Fperm_SI_Woolf2021!$E$9:$E$93)/10))) + Fperm_SI_Woolf2021!$G$9:$G$93*EXP(-Fperm_SI_Woolf2021!$J$9:$J$93*$C87*IF(AW$58=Fperm_SI_Woolf2021!$E$9:$E$93,1,EXP(LN((1.1*(Fperm_SI_Woolf2021!$E$9:$E$93-AW$58)-63.1579*EXP(-0.19*Fperm_SI_Woolf2021!$E$9:$E$93)+63.1579*EXP(-0.19*AW$58))/(Fperm_SI_Woolf2021!$E$9:$E$93-AW$58))*(AW$58-Fperm_SI_Woolf2021!$E$9:$E$93)/10))) + Fperm_SI_Woolf2021!$H$9:$H$93*EXP(-Fperm_SI_Woolf2021!$K$9:$K$93*$C87*IF(AW$58=Fperm_SI_Woolf2021!$E$9:$E$93,1,EXP(LN((1.1*(Fperm_SI_Woolf2021!$E$9:$E$93-AW$58)-63.1579*EXP(-0.19*Fperm_SI_Woolf2021!$E$9:$E$93)+63.1579*EXP(-0.19*AW$58))/(Fperm_SI_Woolf2021!$E$9:$E$93-AW$58))*(AW$58-Fperm_SI_Woolf2021!$E$9:$E$93)/10))),Fperm_SI_Woolf2021!$D$9:$D$93))</f>
        <v>0.69545530937921285</v>
      </c>
      <c r="AX87" s="51" cm="1">
        <f t="array" ref="AX87">MIN(1,SLOPE(Fperm_SI_Woolf2021!$F$9:$F$93*EXP(-Fperm_SI_Woolf2021!$I$9:$I$93*$C87*IF(AX$58=Fperm_SI_Woolf2021!$E$9:$E$93,1,EXP(LN((1.1*(Fperm_SI_Woolf2021!$E$9:$E$93-AX$58)-63.1579*EXP(-0.19*Fperm_SI_Woolf2021!$E$9:$E$93)+63.1579*EXP(-0.19*AX$58))/(Fperm_SI_Woolf2021!$E$9:$E$93-AX$58))*(AX$58-Fperm_SI_Woolf2021!$E$9:$E$93)/10))) + Fperm_SI_Woolf2021!$G$9:$G$93*EXP(-Fperm_SI_Woolf2021!$J$9:$J$93*$C87*IF(AX$58=Fperm_SI_Woolf2021!$E$9:$E$93,1,EXP(LN((1.1*(Fperm_SI_Woolf2021!$E$9:$E$93-AX$58)-63.1579*EXP(-0.19*Fperm_SI_Woolf2021!$E$9:$E$93)+63.1579*EXP(-0.19*AX$58))/(Fperm_SI_Woolf2021!$E$9:$E$93-AX$58))*(AX$58-Fperm_SI_Woolf2021!$E$9:$E$93)/10))) + Fperm_SI_Woolf2021!$H$9:$H$93*EXP(-Fperm_SI_Woolf2021!$K$9:$K$93*$C87*IF(AX$58=Fperm_SI_Woolf2021!$E$9:$E$93,1,EXP(LN((1.1*(Fperm_SI_Woolf2021!$E$9:$E$93-AX$58)-63.1579*EXP(-0.19*Fperm_SI_Woolf2021!$E$9:$E$93)+63.1579*EXP(-0.19*AX$58))/(Fperm_SI_Woolf2021!$E$9:$E$93-AX$58))*(AX$58-Fperm_SI_Woolf2021!$E$9:$E$93)/10))),Fperm_SI_Woolf2021!$D$9:$D$93)*AX$57+INTERCEPT(Fperm_SI_Woolf2021!$F$9:$F$93*EXP(-Fperm_SI_Woolf2021!$I$9:$I$93*$C87*IF(AX$58=Fperm_SI_Woolf2021!$E$9:$E$93,1,EXP(LN((1.1*(Fperm_SI_Woolf2021!$E$9:$E$93-AX$58)-63.1579*EXP(-0.19*Fperm_SI_Woolf2021!$E$9:$E$93)+63.1579*EXP(-0.19*AX$58))/(Fperm_SI_Woolf2021!$E$9:$E$93-AX$58))*(AX$58-Fperm_SI_Woolf2021!$E$9:$E$93)/10))) + Fperm_SI_Woolf2021!$G$9:$G$93*EXP(-Fperm_SI_Woolf2021!$J$9:$J$93*$C87*IF(AX$58=Fperm_SI_Woolf2021!$E$9:$E$93,1,EXP(LN((1.1*(Fperm_SI_Woolf2021!$E$9:$E$93-AX$58)-63.1579*EXP(-0.19*Fperm_SI_Woolf2021!$E$9:$E$93)+63.1579*EXP(-0.19*AX$58))/(Fperm_SI_Woolf2021!$E$9:$E$93-AX$58))*(AX$58-Fperm_SI_Woolf2021!$E$9:$E$93)/10))) + Fperm_SI_Woolf2021!$H$9:$H$93*EXP(-Fperm_SI_Woolf2021!$K$9:$K$93*$C87*IF(AX$58=Fperm_SI_Woolf2021!$E$9:$E$93,1,EXP(LN((1.1*(Fperm_SI_Woolf2021!$E$9:$E$93-AX$58)-63.1579*EXP(-0.19*Fperm_SI_Woolf2021!$E$9:$E$93)+63.1579*EXP(-0.19*AX$58))/(Fperm_SI_Woolf2021!$E$9:$E$93-AX$58))*(AX$58-Fperm_SI_Woolf2021!$E$9:$E$93)/10))),Fperm_SI_Woolf2021!$D$9:$D$93))</f>
        <v>0.66592167150949944</v>
      </c>
      <c r="AY87" s="51" cm="1">
        <f t="array" ref="AY87">MIN(1,SLOPE(Fperm_SI_Woolf2021!$F$9:$F$93*EXP(-Fperm_SI_Woolf2021!$I$9:$I$93*$C87*IF(AY$58=Fperm_SI_Woolf2021!$E$9:$E$93,1,EXP(LN((1.1*(Fperm_SI_Woolf2021!$E$9:$E$93-AY$58)-63.1579*EXP(-0.19*Fperm_SI_Woolf2021!$E$9:$E$93)+63.1579*EXP(-0.19*AY$58))/(Fperm_SI_Woolf2021!$E$9:$E$93-AY$58))*(AY$58-Fperm_SI_Woolf2021!$E$9:$E$93)/10))) + Fperm_SI_Woolf2021!$G$9:$G$93*EXP(-Fperm_SI_Woolf2021!$J$9:$J$93*$C87*IF(AY$58=Fperm_SI_Woolf2021!$E$9:$E$93,1,EXP(LN((1.1*(Fperm_SI_Woolf2021!$E$9:$E$93-AY$58)-63.1579*EXP(-0.19*Fperm_SI_Woolf2021!$E$9:$E$93)+63.1579*EXP(-0.19*AY$58))/(Fperm_SI_Woolf2021!$E$9:$E$93-AY$58))*(AY$58-Fperm_SI_Woolf2021!$E$9:$E$93)/10))) + Fperm_SI_Woolf2021!$H$9:$H$93*EXP(-Fperm_SI_Woolf2021!$K$9:$K$93*$C87*IF(AY$58=Fperm_SI_Woolf2021!$E$9:$E$93,1,EXP(LN((1.1*(Fperm_SI_Woolf2021!$E$9:$E$93-AY$58)-63.1579*EXP(-0.19*Fperm_SI_Woolf2021!$E$9:$E$93)+63.1579*EXP(-0.19*AY$58))/(Fperm_SI_Woolf2021!$E$9:$E$93-AY$58))*(AY$58-Fperm_SI_Woolf2021!$E$9:$E$93)/10))),Fperm_SI_Woolf2021!$D$9:$D$93)*AY$57+INTERCEPT(Fperm_SI_Woolf2021!$F$9:$F$93*EXP(-Fperm_SI_Woolf2021!$I$9:$I$93*$C87*IF(AY$58=Fperm_SI_Woolf2021!$E$9:$E$93,1,EXP(LN((1.1*(Fperm_SI_Woolf2021!$E$9:$E$93-AY$58)-63.1579*EXP(-0.19*Fperm_SI_Woolf2021!$E$9:$E$93)+63.1579*EXP(-0.19*AY$58))/(Fperm_SI_Woolf2021!$E$9:$E$93-AY$58))*(AY$58-Fperm_SI_Woolf2021!$E$9:$E$93)/10))) + Fperm_SI_Woolf2021!$G$9:$G$93*EXP(-Fperm_SI_Woolf2021!$J$9:$J$93*$C87*IF(AY$58=Fperm_SI_Woolf2021!$E$9:$E$93,1,EXP(LN((1.1*(Fperm_SI_Woolf2021!$E$9:$E$93-AY$58)-63.1579*EXP(-0.19*Fperm_SI_Woolf2021!$E$9:$E$93)+63.1579*EXP(-0.19*AY$58))/(Fperm_SI_Woolf2021!$E$9:$E$93-AY$58))*(AY$58-Fperm_SI_Woolf2021!$E$9:$E$93)/10))) + Fperm_SI_Woolf2021!$H$9:$H$93*EXP(-Fperm_SI_Woolf2021!$K$9:$K$93*$C87*IF(AY$58=Fperm_SI_Woolf2021!$E$9:$E$93,1,EXP(LN((1.1*(Fperm_SI_Woolf2021!$E$9:$E$93-AY$58)-63.1579*EXP(-0.19*Fperm_SI_Woolf2021!$E$9:$E$93)+63.1579*EXP(-0.19*AY$58))/(Fperm_SI_Woolf2021!$E$9:$E$93-AY$58))*(AY$58-Fperm_SI_Woolf2021!$E$9:$E$93)/10))),Fperm_SI_Woolf2021!$D$9:$D$93))</f>
        <v>0.63638803363978602</v>
      </c>
      <c r="AZ87" s="51" cm="1">
        <f t="array" ref="AZ87">MIN(1,SLOPE(Fperm_SI_Woolf2021!$F$9:$F$93*EXP(-Fperm_SI_Woolf2021!$I$9:$I$93*$C87*IF(AZ$58=Fperm_SI_Woolf2021!$E$9:$E$93,1,EXP(LN((1.1*(Fperm_SI_Woolf2021!$E$9:$E$93-AZ$58)-63.1579*EXP(-0.19*Fperm_SI_Woolf2021!$E$9:$E$93)+63.1579*EXP(-0.19*AZ$58))/(Fperm_SI_Woolf2021!$E$9:$E$93-AZ$58))*(AZ$58-Fperm_SI_Woolf2021!$E$9:$E$93)/10))) + Fperm_SI_Woolf2021!$G$9:$G$93*EXP(-Fperm_SI_Woolf2021!$J$9:$J$93*$C87*IF(AZ$58=Fperm_SI_Woolf2021!$E$9:$E$93,1,EXP(LN((1.1*(Fperm_SI_Woolf2021!$E$9:$E$93-AZ$58)-63.1579*EXP(-0.19*Fperm_SI_Woolf2021!$E$9:$E$93)+63.1579*EXP(-0.19*AZ$58))/(Fperm_SI_Woolf2021!$E$9:$E$93-AZ$58))*(AZ$58-Fperm_SI_Woolf2021!$E$9:$E$93)/10))) + Fperm_SI_Woolf2021!$H$9:$H$93*EXP(-Fperm_SI_Woolf2021!$K$9:$K$93*$C87*IF(AZ$58=Fperm_SI_Woolf2021!$E$9:$E$93,1,EXP(LN((1.1*(Fperm_SI_Woolf2021!$E$9:$E$93-AZ$58)-63.1579*EXP(-0.19*Fperm_SI_Woolf2021!$E$9:$E$93)+63.1579*EXP(-0.19*AZ$58))/(Fperm_SI_Woolf2021!$E$9:$E$93-AZ$58))*(AZ$58-Fperm_SI_Woolf2021!$E$9:$E$93)/10))),Fperm_SI_Woolf2021!$D$9:$D$93)*AZ$57+INTERCEPT(Fperm_SI_Woolf2021!$F$9:$F$93*EXP(-Fperm_SI_Woolf2021!$I$9:$I$93*$C87*IF(AZ$58=Fperm_SI_Woolf2021!$E$9:$E$93,1,EXP(LN((1.1*(Fperm_SI_Woolf2021!$E$9:$E$93-AZ$58)-63.1579*EXP(-0.19*Fperm_SI_Woolf2021!$E$9:$E$93)+63.1579*EXP(-0.19*AZ$58))/(Fperm_SI_Woolf2021!$E$9:$E$93-AZ$58))*(AZ$58-Fperm_SI_Woolf2021!$E$9:$E$93)/10))) + Fperm_SI_Woolf2021!$G$9:$G$93*EXP(-Fperm_SI_Woolf2021!$J$9:$J$93*$C87*IF(AZ$58=Fperm_SI_Woolf2021!$E$9:$E$93,1,EXP(LN((1.1*(Fperm_SI_Woolf2021!$E$9:$E$93-AZ$58)-63.1579*EXP(-0.19*Fperm_SI_Woolf2021!$E$9:$E$93)+63.1579*EXP(-0.19*AZ$58))/(Fperm_SI_Woolf2021!$E$9:$E$93-AZ$58))*(AZ$58-Fperm_SI_Woolf2021!$E$9:$E$93)/10))) + Fperm_SI_Woolf2021!$H$9:$H$93*EXP(-Fperm_SI_Woolf2021!$K$9:$K$93*$C87*IF(AZ$58=Fperm_SI_Woolf2021!$E$9:$E$93,1,EXP(LN((1.1*(Fperm_SI_Woolf2021!$E$9:$E$93-AZ$58)-63.1579*EXP(-0.19*Fperm_SI_Woolf2021!$E$9:$E$93)+63.1579*EXP(-0.19*AZ$58))/(Fperm_SI_Woolf2021!$E$9:$E$93-AZ$58))*(AZ$58-Fperm_SI_Woolf2021!$E$9:$E$93)/10))),Fperm_SI_Woolf2021!$D$9:$D$93))</f>
        <v>0.60685439577007261</v>
      </c>
      <c r="BA87" s="51" cm="1">
        <f t="array" ref="BA87">MIN(1,SLOPE(Fperm_SI_Woolf2021!$F$9:$F$93*EXP(-Fperm_SI_Woolf2021!$I$9:$I$93*$C87*IF(BA$58=Fperm_SI_Woolf2021!$E$9:$E$93,1,EXP(LN((1.1*(Fperm_SI_Woolf2021!$E$9:$E$93-BA$58)-63.1579*EXP(-0.19*Fperm_SI_Woolf2021!$E$9:$E$93)+63.1579*EXP(-0.19*BA$58))/(Fperm_SI_Woolf2021!$E$9:$E$93-BA$58))*(BA$58-Fperm_SI_Woolf2021!$E$9:$E$93)/10))) + Fperm_SI_Woolf2021!$G$9:$G$93*EXP(-Fperm_SI_Woolf2021!$J$9:$J$93*$C87*IF(BA$58=Fperm_SI_Woolf2021!$E$9:$E$93,1,EXP(LN((1.1*(Fperm_SI_Woolf2021!$E$9:$E$93-BA$58)-63.1579*EXP(-0.19*Fperm_SI_Woolf2021!$E$9:$E$93)+63.1579*EXP(-0.19*BA$58))/(Fperm_SI_Woolf2021!$E$9:$E$93-BA$58))*(BA$58-Fperm_SI_Woolf2021!$E$9:$E$93)/10))) + Fperm_SI_Woolf2021!$H$9:$H$93*EXP(-Fperm_SI_Woolf2021!$K$9:$K$93*$C87*IF(BA$58=Fperm_SI_Woolf2021!$E$9:$E$93,1,EXP(LN((1.1*(Fperm_SI_Woolf2021!$E$9:$E$93-BA$58)-63.1579*EXP(-0.19*Fperm_SI_Woolf2021!$E$9:$E$93)+63.1579*EXP(-0.19*BA$58))/(Fperm_SI_Woolf2021!$E$9:$E$93-BA$58))*(BA$58-Fperm_SI_Woolf2021!$E$9:$E$93)/10))),Fperm_SI_Woolf2021!$D$9:$D$93)*BA$57+INTERCEPT(Fperm_SI_Woolf2021!$F$9:$F$93*EXP(-Fperm_SI_Woolf2021!$I$9:$I$93*$C87*IF(BA$58=Fperm_SI_Woolf2021!$E$9:$E$93,1,EXP(LN((1.1*(Fperm_SI_Woolf2021!$E$9:$E$93-BA$58)-63.1579*EXP(-0.19*Fperm_SI_Woolf2021!$E$9:$E$93)+63.1579*EXP(-0.19*BA$58))/(Fperm_SI_Woolf2021!$E$9:$E$93-BA$58))*(BA$58-Fperm_SI_Woolf2021!$E$9:$E$93)/10))) + Fperm_SI_Woolf2021!$G$9:$G$93*EXP(-Fperm_SI_Woolf2021!$J$9:$J$93*$C87*IF(BA$58=Fperm_SI_Woolf2021!$E$9:$E$93,1,EXP(LN((1.1*(Fperm_SI_Woolf2021!$E$9:$E$93-BA$58)-63.1579*EXP(-0.19*Fperm_SI_Woolf2021!$E$9:$E$93)+63.1579*EXP(-0.19*BA$58))/(Fperm_SI_Woolf2021!$E$9:$E$93-BA$58))*(BA$58-Fperm_SI_Woolf2021!$E$9:$E$93)/10))) + Fperm_SI_Woolf2021!$H$9:$H$93*EXP(-Fperm_SI_Woolf2021!$K$9:$K$93*$C87*IF(BA$58=Fperm_SI_Woolf2021!$E$9:$E$93,1,EXP(LN((1.1*(Fperm_SI_Woolf2021!$E$9:$E$93-BA$58)-63.1579*EXP(-0.19*Fperm_SI_Woolf2021!$E$9:$E$93)+63.1579*EXP(-0.19*BA$58))/(Fperm_SI_Woolf2021!$E$9:$E$93-BA$58))*(BA$58-Fperm_SI_Woolf2021!$E$9:$E$93)/10))),Fperm_SI_Woolf2021!$D$9:$D$93))</f>
        <v>0.57732075790035919</v>
      </c>
      <c r="BB87" s="51" cm="1">
        <f t="array" ref="BB87">MIN(1,SLOPE(Fperm_SI_Woolf2021!$F$9:$F$93*EXP(-Fperm_SI_Woolf2021!$I$9:$I$93*$C87*IF(BB$58=Fperm_SI_Woolf2021!$E$9:$E$93,1,EXP(LN((1.1*(Fperm_SI_Woolf2021!$E$9:$E$93-BB$58)-63.1579*EXP(-0.19*Fperm_SI_Woolf2021!$E$9:$E$93)+63.1579*EXP(-0.19*BB$58))/(Fperm_SI_Woolf2021!$E$9:$E$93-BB$58))*(BB$58-Fperm_SI_Woolf2021!$E$9:$E$93)/10))) + Fperm_SI_Woolf2021!$G$9:$G$93*EXP(-Fperm_SI_Woolf2021!$J$9:$J$93*$C87*IF(BB$58=Fperm_SI_Woolf2021!$E$9:$E$93,1,EXP(LN((1.1*(Fperm_SI_Woolf2021!$E$9:$E$93-BB$58)-63.1579*EXP(-0.19*Fperm_SI_Woolf2021!$E$9:$E$93)+63.1579*EXP(-0.19*BB$58))/(Fperm_SI_Woolf2021!$E$9:$E$93-BB$58))*(BB$58-Fperm_SI_Woolf2021!$E$9:$E$93)/10))) + Fperm_SI_Woolf2021!$H$9:$H$93*EXP(-Fperm_SI_Woolf2021!$K$9:$K$93*$C87*IF(BB$58=Fperm_SI_Woolf2021!$E$9:$E$93,1,EXP(LN((1.1*(Fperm_SI_Woolf2021!$E$9:$E$93-BB$58)-63.1579*EXP(-0.19*Fperm_SI_Woolf2021!$E$9:$E$93)+63.1579*EXP(-0.19*BB$58))/(Fperm_SI_Woolf2021!$E$9:$E$93-BB$58))*(BB$58-Fperm_SI_Woolf2021!$E$9:$E$93)/10))),Fperm_SI_Woolf2021!$D$9:$D$93)*BB$57+INTERCEPT(Fperm_SI_Woolf2021!$F$9:$F$93*EXP(-Fperm_SI_Woolf2021!$I$9:$I$93*$C87*IF(BB$58=Fperm_SI_Woolf2021!$E$9:$E$93,1,EXP(LN((1.1*(Fperm_SI_Woolf2021!$E$9:$E$93-BB$58)-63.1579*EXP(-0.19*Fperm_SI_Woolf2021!$E$9:$E$93)+63.1579*EXP(-0.19*BB$58))/(Fperm_SI_Woolf2021!$E$9:$E$93-BB$58))*(BB$58-Fperm_SI_Woolf2021!$E$9:$E$93)/10))) + Fperm_SI_Woolf2021!$G$9:$G$93*EXP(-Fperm_SI_Woolf2021!$J$9:$J$93*$C87*IF(BB$58=Fperm_SI_Woolf2021!$E$9:$E$93,1,EXP(LN((1.1*(Fperm_SI_Woolf2021!$E$9:$E$93-BB$58)-63.1579*EXP(-0.19*Fperm_SI_Woolf2021!$E$9:$E$93)+63.1579*EXP(-0.19*BB$58))/(Fperm_SI_Woolf2021!$E$9:$E$93-BB$58))*(BB$58-Fperm_SI_Woolf2021!$E$9:$E$93)/10))) + Fperm_SI_Woolf2021!$H$9:$H$93*EXP(-Fperm_SI_Woolf2021!$K$9:$K$93*$C87*IF(BB$58=Fperm_SI_Woolf2021!$E$9:$E$93,1,EXP(LN((1.1*(Fperm_SI_Woolf2021!$E$9:$E$93-BB$58)-63.1579*EXP(-0.19*Fperm_SI_Woolf2021!$E$9:$E$93)+63.1579*EXP(-0.19*BB$58))/(Fperm_SI_Woolf2021!$E$9:$E$93-BB$58))*(BB$58-Fperm_SI_Woolf2021!$E$9:$E$93)/10))),Fperm_SI_Woolf2021!$D$9:$D$93))</f>
        <v>0.54778712003064578</v>
      </c>
      <c r="BC87" s="51" cm="1">
        <f t="array" ref="BC87">MIN(1,SLOPE(Fperm_SI_Woolf2021!$F$9:$F$93*EXP(-Fperm_SI_Woolf2021!$I$9:$I$93*$C87*IF(BC$58=Fperm_SI_Woolf2021!$E$9:$E$93,1,EXP(LN((1.1*(Fperm_SI_Woolf2021!$E$9:$E$93-BC$58)-63.1579*EXP(-0.19*Fperm_SI_Woolf2021!$E$9:$E$93)+63.1579*EXP(-0.19*BC$58))/(Fperm_SI_Woolf2021!$E$9:$E$93-BC$58))*(BC$58-Fperm_SI_Woolf2021!$E$9:$E$93)/10))) + Fperm_SI_Woolf2021!$G$9:$G$93*EXP(-Fperm_SI_Woolf2021!$J$9:$J$93*$C87*IF(BC$58=Fperm_SI_Woolf2021!$E$9:$E$93,1,EXP(LN((1.1*(Fperm_SI_Woolf2021!$E$9:$E$93-BC$58)-63.1579*EXP(-0.19*Fperm_SI_Woolf2021!$E$9:$E$93)+63.1579*EXP(-0.19*BC$58))/(Fperm_SI_Woolf2021!$E$9:$E$93-BC$58))*(BC$58-Fperm_SI_Woolf2021!$E$9:$E$93)/10))) + Fperm_SI_Woolf2021!$H$9:$H$93*EXP(-Fperm_SI_Woolf2021!$K$9:$K$93*$C87*IF(BC$58=Fperm_SI_Woolf2021!$E$9:$E$93,1,EXP(LN((1.1*(Fperm_SI_Woolf2021!$E$9:$E$93-BC$58)-63.1579*EXP(-0.19*Fperm_SI_Woolf2021!$E$9:$E$93)+63.1579*EXP(-0.19*BC$58))/(Fperm_SI_Woolf2021!$E$9:$E$93-BC$58))*(BC$58-Fperm_SI_Woolf2021!$E$9:$E$93)/10))),Fperm_SI_Woolf2021!$D$9:$D$93)*BC$57+INTERCEPT(Fperm_SI_Woolf2021!$F$9:$F$93*EXP(-Fperm_SI_Woolf2021!$I$9:$I$93*$C87*IF(BC$58=Fperm_SI_Woolf2021!$E$9:$E$93,1,EXP(LN((1.1*(Fperm_SI_Woolf2021!$E$9:$E$93-BC$58)-63.1579*EXP(-0.19*Fperm_SI_Woolf2021!$E$9:$E$93)+63.1579*EXP(-0.19*BC$58))/(Fperm_SI_Woolf2021!$E$9:$E$93-BC$58))*(BC$58-Fperm_SI_Woolf2021!$E$9:$E$93)/10))) + Fperm_SI_Woolf2021!$G$9:$G$93*EXP(-Fperm_SI_Woolf2021!$J$9:$J$93*$C87*IF(BC$58=Fperm_SI_Woolf2021!$E$9:$E$93,1,EXP(LN((1.1*(Fperm_SI_Woolf2021!$E$9:$E$93-BC$58)-63.1579*EXP(-0.19*Fperm_SI_Woolf2021!$E$9:$E$93)+63.1579*EXP(-0.19*BC$58))/(Fperm_SI_Woolf2021!$E$9:$E$93-BC$58))*(BC$58-Fperm_SI_Woolf2021!$E$9:$E$93)/10))) + Fperm_SI_Woolf2021!$H$9:$H$93*EXP(-Fperm_SI_Woolf2021!$K$9:$K$93*$C87*IF(BC$58=Fperm_SI_Woolf2021!$E$9:$E$93,1,EXP(LN((1.1*(Fperm_SI_Woolf2021!$E$9:$E$93-BC$58)-63.1579*EXP(-0.19*Fperm_SI_Woolf2021!$E$9:$E$93)+63.1579*EXP(-0.19*BC$58))/(Fperm_SI_Woolf2021!$E$9:$E$93-BC$58))*(BC$58-Fperm_SI_Woolf2021!$E$9:$E$93)/10))),Fperm_SI_Woolf2021!$D$9:$D$93))</f>
        <v>0.51825348216093237</v>
      </c>
      <c r="BD87" s="51" cm="1">
        <f t="array" ref="BD87">MIN(1,SLOPE(Fperm_SI_Woolf2021!$F$9:$F$93*EXP(-Fperm_SI_Woolf2021!$I$9:$I$93*$C87*IF(BD$58=Fperm_SI_Woolf2021!$E$9:$E$93,1,EXP(LN((1.1*(Fperm_SI_Woolf2021!$E$9:$E$93-BD$58)-63.1579*EXP(-0.19*Fperm_SI_Woolf2021!$E$9:$E$93)+63.1579*EXP(-0.19*BD$58))/(Fperm_SI_Woolf2021!$E$9:$E$93-BD$58))*(BD$58-Fperm_SI_Woolf2021!$E$9:$E$93)/10))) + Fperm_SI_Woolf2021!$G$9:$G$93*EXP(-Fperm_SI_Woolf2021!$J$9:$J$93*$C87*IF(BD$58=Fperm_SI_Woolf2021!$E$9:$E$93,1,EXP(LN((1.1*(Fperm_SI_Woolf2021!$E$9:$E$93-BD$58)-63.1579*EXP(-0.19*Fperm_SI_Woolf2021!$E$9:$E$93)+63.1579*EXP(-0.19*BD$58))/(Fperm_SI_Woolf2021!$E$9:$E$93-BD$58))*(BD$58-Fperm_SI_Woolf2021!$E$9:$E$93)/10))) + Fperm_SI_Woolf2021!$H$9:$H$93*EXP(-Fperm_SI_Woolf2021!$K$9:$K$93*$C87*IF(BD$58=Fperm_SI_Woolf2021!$E$9:$E$93,1,EXP(LN((1.1*(Fperm_SI_Woolf2021!$E$9:$E$93-BD$58)-63.1579*EXP(-0.19*Fperm_SI_Woolf2021!$E$9:$E$93)+63.1579*EXP(-0.19*BD$58))/(Fperm_SI_Woolf2021!$E$9:$E$93-BD$58))*(BD$58-Fperm_SI_Woolf2021!$E$9:$E$93)/10))),Fperm_SI_Woolf2021!$D$9:$D$93)*BD$57+INTERCEPT(Fperm_SI_Woolf2021!$F$9:$F$93*EXP(-Fperm_SI_Woolf2021!$I$9:$I$93*$C87*IF(BD$58=Fperm_SI_Woolf2021!$E$9:$E$93,1,EXP(LN((1.1*(Fperm_SI_Woolf2021!$E$9:$E$93-BD$58)-63.1579*EXP(-0.19*Fperm_SI_Woolf2021!$E$9:$E$93)+63.1579*EXP(-0.19*BD$58))/(Fperm_SI_Woolf2021!$E$9:$E$93-BD$58))*(BD$58-Fperm_SI_Woolf2021!$E$9:$E$93)/10))) + Fperm_SI_Woolf2021!$G$9:$G$93*EXP(-Fperm_SI_Woolf2021!$J$9:$J$93*$C87*IF(BD$58=Fperm_SI_Woolf2021!$E$9:$E$93,1,EXP(LN((1.1*(Fperm_SI_Woolf2021!$E$9:$E$93-BD$58)-63.1579*EXP(-0.19*Fperm_SI_Woolf2021!$E$9:$E$93)+63.1579*EXP(-0.19*BD$58))/(Fperm_SI_Woolf2021!$E$9:$E$93-BD$58))*(BD$58-Fperm_SI_Woolf2021!$E$9:$E$93)/10))) + Fperm_SI_Woolf2021!$H$9:$H$93*EXP(-Fperm_SI_Woolf2021!$K$9:$K$93*$C87*IF(BD$58=Fperm_SI_Woolf2021!$E$9:$E$93,1,EXP(LN((1.1*(Fperm_SI_Woolf2021!$E$9:$E$93-BD$58)-63.1579*EXP(-0.19*Fperm_SI_Woolf2021!$E$9:$E$93)+63.1579*EXP(-0.19*BD$58))/(Fperm_SI_Woolf2021!$E$9:$E$93-BD$58))*(BD$58-Fperm_SI_Woolf2021!$E$9:$E$93)/10))),Fperm_SI_Woolf2021!$D$9:$D$93))</f>
        <v>0.48871984429121901</v>
      </c>
      <c r="BE87" s="51" cm="1">
        <f t="array" ref="BE87">MIN(1,SLOPE(Fperm_SI_Woolf2021!$F$9:$F$93*EXP(-Fperm_SI_Woolf2021!$I$9:$I$93*$C87*IF(BE$58=Fperm_SI_Woolf2021!$E$9:$E$93,1,EXP(LN((1.1*(Fperm_SI_Woolf2021!$E$9:$E$93-BE$58)-63.1579*EXP(-0.19*Fperm_SI_Woolf2021!$E$9:$E$93)+63.1579*EXP(-0.19*BE$58))/(Fperm_SI_Woolf2021!$E$9:$E$93-BE$58))*(BE$58-Fperm_SI_Woolf2021!$E$9:$E$93)/10))) + Fperm_SI_Woolf2021!$G$9:$G$93*EXP(-Fperm_SI_Woolf2021!$J$9:$J$93*$C87*IF(BE$58=Fperm_SI_Woolf2021!$E$9:$E$93,1,EXP(LN((1.1*(Fperm_SI_Woolf2021!$E$9:$E$93-BE$58)-63.1579*EXP(-0.19*Fperm_SI_Woolf2021!$E$9:$E$93)+63.1579*EXP(-0.19*BE$58))/(Fperm_SI_Woolf2021!$E$9:$E$93-BE$58))*(BE$58-Fperm_SI_Woolf2021!$E$9:$E$93)/10))) + Fperm_SI_Woolf2021!$H$9:$H$93*EXP(-Fperm_SI_Woolf2021!$K$9:$K$93*$C87*IF(BE$58=Fperm_SI_Woolf2021!$E$9:$E$93,1,EXP(LN((1.1*(Fperm_SI_Woolf2021!$E$9:$E$93-BE$58)-63.1579*EXP(-0.19*Fperm_SI_Woolf2021!$E$9:$E$93)+63.1579*EXP(-0.19*BE$58))/(Fperm_SI_Woolf2021!$E$9:$E$93-BE$58))*(BE$58-Fperm_SI_Woolf2021!$E$9:$E$93)/10))),Fperm_SI_Woolf2021!$D$9:$D$93)*BE$57+INTERCEPT(Fperm_SI_Woolf2021!$F$9:$F$93*EXP(-Fperm_SI_Woolf2021!$I$9:$I$93*$C87*IF(BE$58=Fperm_SI_Woolf2021!$E$9:$E$93,1,EXP(LN((1.1*(Fperm_SI_Woolf2021!$E$9:$E$93-BE$58)-63.1579*EXP(-0.19*Fperm_SI_Woolf2021!$E$9:$E$93)+63.1579*EXP(-0.19*BE$58))/(Fperm_SI_Woolf2021!$E$9:$E$93-BE$58))*(BE$58-Fperm_SI_Woolf2021!$E$9:$E$93)/10))) + Fperm_SI_Woolf2021!$G$9:$G$93*EXP(-Fperm_SI_Woolf2021!$J$9:$J$93*$C87*IF(BE$58=Fperm_SI_Woolf2021!$E$9:$E$93,1,EXP(LN((1.1*(Fperm_SI_Woolf2021!$E$9:$E$93-BE$58)-63.1579*EXP(-0.19*Fperm_SI_Woolf2021!$E$9:$E$93)+63.1579*EXP(-0.19*BE$58))/(Fperm_SI_Woolf2021!$E$9:$E$93-BE$58))*(BE$58-Fperm_SI_Woolf2021!$E$9:$E$93)/10))) + Fperm_SI_Woolf2021!$H$9:$H$93*EXP(-Fperm_SI_Woolf2021!$K$9:$K$93*$C87*IF(BE$58=Fperm_SI_Woolf2021!$E$9:$E$93,1,EXP(LN((1.1*(Fperm_SI_Woolf2021!$E$9:$E$93-BE$58)-63.1579*EXP(-0.19*Fperm_SI_Woolf2021!$E$9:$E$93)+63.1579*EXP(-0.19*BE$58))/(Fperm_SI_Woolf2021!$E$9:$E$93-BE$58))*(BE$58-Fperm_SI_Woolf2021!$E$9:$E$93)/10))),Fperm_SI_Woolf2021!$D$9:$D$93))</f>
        <v>0.45918620642150559</v>
      </c>
      <c r="BF87" s="51" cm="1">
        <f t="array" ref="BF87">MIN(1,SLOPE(Fperm_SI_Woolf2021!$F$9:$F$93*EXP(-Fperm_SI_Woolf2021!$I$9:$I$93*$C87*IF(BF$58=Fperm_SI_Woolf2021!$E$9:$E$93,1,EXP(LN((1.1*(Fperm_SI_Woolf2021!$E$9:$E$93-BF$58)-63.1579*EXP(-0.19*Fperm_SI_Woolf2021!$E$9:$E$93)+63.1579*EXP(-0.19*BF$58))/(Fperm_SI_Woolf2021!$E$9:$E$93-BF$58))*(BF$58-Fperm_SI_Woolf2021!$E$9:$E$93)/10))) + Fperm_SI_Woolf2021!$G$9:$G$93*EXP(-Fperm_SI_Woolf2021!$J$9:$J$93*$C87*IF(BF$58=Fperm_SI_Woolf2021!$E$9:$E$93,1,EXP(LN((1.1*(Fperm_SI_Woolf2021!$E$9:$E$93-BF$58)-63.1579*EXP(-0.19*Fperm_SI_Woolf2021!$E$9:$E$93)+63.1579*EXP(-0.19*BF$58))/(Fperm_SI_Woolf2021!$E$9:$E$93-BF$58))*(BF$58-Fperm_SI_Woolf2021!$E$9:$E$93)/10))) + Fperm_SI_Woolf2021!$H$9:$H$93*EXP(-Fperm_SI_Woolf2021!$K$9:$K$93*$C87*IF(BF$58=Fperm_SI_Woolf2021!$E$9:$E$93,1,EXP(LN((1.1*(Fperm_SI_Woolf2021!$E$9:$E$93-BF$58)-63.1579*EXP(-0.19*Fperm_SI_Woolf2021!$E$9:$E$93)+63.1579*EXP(-0.19*BF$58))/(Fperm_SI_Woolf2021!$E$9:$E$93-BF$58))*(BF$58-Fperm_SI_Woolf2021!$E$9:$E$93)/10))),Fperm_SI_Woolf2021!$D$9:$D$93)*BF$57+INTERCEPT(Fperm_SI_Woolf2021!$F$9:$F$93*EXP(-Fperm_SI_Woolf2021!$I$9:$I$93*$C87*IF(BF$58=Fperm_SI_Woolf2021!$E$9:$E$93,1,EXP(LN((1.1*(Fperm_SI_Woolf2021!$E$9:$E$93-BF$58)-63.1579*EXP(-0.19*Fperm_SI_Woolf2021!$E$9:$E$93)+63.1579*EXP(-0.19*BF$58))/(Fperm_SI_Woolf2021!$E$9:$E$93-BF$58))*(BF$58-Fperm_SI_Woolf2021!$E$9:$E$93)/10))) + Fperm_SI_Woolf2021!$G$9:$G$93*EXP(-Fperm_SI_Woolf2021!$J$9:$J$93*$C87*IF(BF$58=Fperm_SI_Woolf2021!$E$9:$E$93,1,EXP(LN((1.1*(Fperm_SI_Woolf2021!$E$9:$E$93-BF$58)-63.1579*EXP(-0.19*Fperm_SI_Woolf2021!$E$9:$E$93)+63.1579*EXP(-0.19*BF$58))/(Fperm_SI_Woolf2021!$E$9:$E$93-BF$58))*(BF$58-Fperm_SI_Woolf2021!$E$9:$E$93)/10))) + Fperm_SI_Woolf2021!$H$9:$H$93*EXP(-Fperm_SI_Woolf2021!$K$9:$K$93*$C87*IF(BF$58=Fperm_SI_Woolf2021!$E$9:$E$93,1,EXP(LN((1.1*(Fperm_SI_Woolf2021!$E$9:$E$93-BF$58)-63.1579*EXP(-0.19*Fperm_SI_Woolf2021!$E$9:$E$93)+63.1579*EXP(-0.19*BF$58))/(Fperm_SI_Woolf2021!$E$9:$E$93-BF$58))*(BF$58-Fperm_SI_Woolf2021!$E$9:$E$93)/10))),Fperm_SI_Woolf2021!$D$9:$D$93))</f>
        <v>0.42965256855179224</v>
      </c>
      <c r="BG87" s="51" cm="1">
        <f t="array" ref="BG87">MIN(1,SLOPE(Fperm_SI_Woolf2021!$F$9:$F$93*EXP(-Fperm_SI_Woolf2021!$I$9:$I$93*$C87*IF(BG$58=Fperm_SI_Woolf2021!$E$9:$E$93,1,EXP(LN((1.1*(Fperm_SI_Woolf2021!$E$9:$E$93-BG$58)-63.1579*EXP(-0.19*Fperm_SI_Woolf2021!$E$9:$E$93)+63.1579*EXP(-0.19*BG$58))/(Fperm_SI_Woolf2021!$E$9:$E$93-BG$58))*(BG$58-Fperm_SI_Woolf2021!$E$9:$E$93)/10))) + Fperm_SI_Woolf2021!$G$9:$G$93*EXP(-Fperm_SI_Woolf2021!$J$9:$J$93*$C87*IF(BG$58=Fperm_SI_Woolf2021!$E$9:$E$93,1,EXP(LN((1.1*(Fperm_SI_Woolf2021!$E$9:$E$93-BG$58)-63.1579*EXP(-0.19*Fperm_SI_Woolf2021!$E$9:$E$93)+63.1579*EXP(-0.19*BG$58))/(Fperm_SI_Woolf2021!$E$9:$E$93-BG$58))*(BG$58-Fperm_SI_Woolf2021!$E$9:$E$93)/10))) + Fperm_SI_Woolf2021!$H$9:$H$93*EXP(-Fperm_SI_Woolf2021!$K$9:$K$93*$C87*IF(BG$58=Fperm_SI_Woolf2021!$E$9:$E$93,1,EXP(LN((1.1*(Fperm_SI_Woolf2021!$E$9:$E$93-BG$58)-63.1579*EXP(-0.19*Fperm_SI_Woolf2021!$E$9:$E$93)+63.1579*EXP(-0.19*BG$58))/(Fperm_SI_Woolf2021!$E$9:$E$93-BG$58))*(BG$58-Fperm_SI_Woolf2021!$E$9:$E$93)/10))),Fperm_SI_Woolf2021!$D$9:$D$93)*BG$57+INTERCEPT(Fperm_SI_Woolf2021!$F$9:$F$93*EXP(-Fperm_SI_Woolf2021!$I$9:$I$93*$C87*IF(BG$58=Fperm_SI_Woolf2021!$E$9:$E$93,1,EXP(LN((1.1*(Fperm_SI_Woolf2021!$E$9:$E$93-BG$58)-63.1579*EXP(-0.19*Fperm_SI_Woolf2021!$E$9:$E$93)+63.1579*EXP(-0.19*BG$58))/(Fperm_SI_Woolf2021!$E$9:$E$93-BG$58))*(BG$58-Fperm_SI_Woolf2021!$E$9:$E$93)/10))) + Fperm_SI_Woolf2021!$G$9:$G$93*EXP(-Fperm_SI_Woolf2021!$J$9:$J$93*$C87*IF(BG$58=Fperm_SI_Woolf2021!$E$9:$E$93,1,EXP(LN((1.1*(Fperm_SI_Woolf2021!$E$9:$E$93-BG$58)-63.1579*EXP(-0.19*Fperm_SI_Woolf2021!$E$9:$E$93)+63.1579*EXP(-0.19*BG$58))/(Fperm_SI_Woolf2021!$E$9:$E$93-BG$58))*(BG$58-Fperm_SI_Woolf2021!$E$9:$E$93)/10))) + Fperm_SI_Woolf2021!$H$9:$H$93*EXP(-Fperm_SI_Woolf2021!$K$9:$K$93*$C87*IF(BG$58=Fperm_SI_Woolf2021!$E$9:$E$93,1,EXP(LN((1.1*(Fperm_SI_Woolf2021!$E$9:$E$93-BG$58)-63.1579*EXP(-0.19*Fperm_SI_Woolf2021!$E$9:$E$93)+63.1579*EXP(-0.19*BG$58))/(Fperm_SI_Woolf2021!$E$9:$E$93-BG$58))*(BG$58-Fperm_SI_Woolf2021!$E$9:$E$93)/10))),Fperm_SI_Woolf2021!$D$9:$D$93))</f>
        <v>0.40011893068207882</v>
      </c>
      <c r="BH87" s="51" cm="1">
        <f t="array" ref="BH87">MIN(1,SLOPE(Fperm_SI_Woolf2021!$F$9:$F$93*EXP(-Fperm_SI_Woolf2021!$I$9:$I$93*$C87*IF(BH$58=Fperm_SI_Woolf2021!$E$9:$E$93,1,EXP(LN((1.1*(Fperm_SI_Woolf2021!$E$9:$E$93-BH$58)-63.1579*EXP(-0.19*Fperm_SI_Woolf2021!$E$9:$E$93)+63.1579*EXP(-0.19*BH$58))/(Fperm_SI_Woolf2021!$E$9:$E$93-BH$58))*(BH$58-Fperm_SI_Woolf2021!$E$9:$E$93)/10))) + Fperm_SI_Woolf2021!$G$9:$G$93*EXP(-Fperm_SI_Woolf2021!$J$9:$J$93*$C87*IF(BH$58=Fperm_SI_Woolf2021!$E$9:$E$93,1,EXP(LN((1.1*(Fperm_SI_Woolf2021!$E$9:$E$93-BH$58)-63.1579*EXP(-0.19*Fperm_SI_Woolf2021!$E$9:$E$93)+63.1579*EXP(-0.19*BH$58))/(Fperm_SI_Woolf2021!$E$9:$E$93-BH$58))*(BH$58-Fperm_SI_Woolf2021!$E$9:$E$93)/10))) + Fperm_SI_Woolf2021!$H$9:$H$93*EXP(-Fperm_SI_Woolf2021!$K$9:$K$93*$C87*IF(BH$58=Fperm_SI_Woolf2021!$E$9:$E$93,1,EXP(LN((1.1*(Fperm_SI_Woolf2021!$E$9:$E$93-BH$58)-63.1579*EXP(-0.19*Fperm_SI_Woolf2021!$E$9:$E$93)+63.1579*EXP(-0.19*BH$58))/(Fperm_SI_Woolf2021!$E$9:$E$93-BH$58))*(BH$58-Fperm_SI_Woolf2021!$E$9:$E$93)/10))),Fperm_SI_Woolf2021!$D$9:$D$93)*BH$57+INTERCEPT(Fperm_SI_Woolf2021!$F$9:$F$93*EXP(-Fperm_SI_Woolf2021!$I$9:$I$93*$C87*IF(BH$58=Fperm_SI_Woolf2021!$E$9:$E$93,1,EXP(LN((1.1*(Fperm_SI_Woolf2021!$E$9:$E$93-BH$58)-63.1579*EXP(-0.19*Fperm_SI_Woolf2021!$E$9:$E$93)+63.1579*EXP(-0.19*BH$58))/(Fperm_SI_Woolf2021!$E$9:$E$93-BH$58))*(BH$58-Fperm_SI_Woolf2021!$E$9:$E$93)/10))) + Fperm_SI_Woolf2021!$G$9:$G$93*EXP(-Fperm_SI_Woolf2021!$J$9:$J$93*$C87*IF(BH$58=Fperm_SI_Woolf2021!$E$9:$E$93,1,EXP(LN((1.1*(Fperm_SI_Woolf2021!$E$9:$E$93-BH$58)-63.1579*EXP(-0.19*Fperm_SI_Woolf2021!$E$9:$E$93)+63.1579*EXP(-0.19*BH$58))/(Fperm_SI_Woolf2021!$E$9:$E$93-BH$58))*(BH$58-Fperm_SI_Woolf2021!$E$9:$E$93)/10))) + Fperm_SI_Woolf2021!$H$9:$H$93*EXP(-Fperm_SI_Woolf2021!$K$9:$K$93*$C87*IF(BH$58=Fperm_SI_Woolf2021!$E$9:$E$93,1,EXP(LN((1.1*(Fperm_SI_Woolf2021!$E$9:$E$93-BH$58)-63.1579*EXP(-0.19*Fperm_SI_Woolf2021!$E$9:$E$93)+63.1579*EXP(-0.19*BH$58))/(Fperm_SI_Woolf2021!$E$9:$E$93-BH$58))*(BH$58-Fperm_SI_Woolf2021!$E$9:$E$93)/10))),Fperm_SI_Woolf2021!$D$9:$D$93))</f>
        <v>0.37058529281236535</v>
      </c>
      <c r="BI87" s="51" cm="1">
        <f t="array" ref="BI87">MIN(1,SLOPE(Fperm_SI_Woolf2021!$F$9:$F$93*EXP(-Fperm_SI_Woolf2021!$I$9:$I$93*$C87*IF(BI$58=Fperm_SI_Woolf2021!$E$9:$E$93,1,EXP(LN((1.1*(Fperm_SI_Woolf2021!$E$9:$E$93-BI$58)-63.1579*EXP(-0.19*Fperm_SI_Woolf2021!$E$9:$E$93)+63.1579*EXP(-0.19*BI$58))/(Fperm_SI_Woolf2021!$E$9:$E$93-BI$58))*(BI$58-Fperm_SI_Woolf2021!$E$9:$E$93)/10))) + Fperm_SI_Woolf2021!$G$9:$G$93*EXP(-Fperm_SI_Woolf2021!$J$9:$J$93*$C87*IF(BI$58=Fperm_SI_Woolf2021!$E$9:$E$93,1,EXP(LN((1.1*(Fperm_SI_Woolf2021!$E$9:$E$93-BI$58)-63.1579*EXP(-0.19*Fperm_SI_Woolf2021!$E$9:$E$93)+63.1579*EXP(-0.19*BI$58))/(Fperm_SI_Woolf2021!$E$9:$E$93-BI$58))*(BI$58-Fperm_SI_Woolf2021!$E$9:$E$93)/10))) + Fperm_SI_Woolf2021!$H$9:$H$93*EXP(-Fperm_SI_Woolf2021!$K$9:$K$93*$C87*IF(BI$58=Fperm_SI_Woolf2021!$E$9:$E$93,1,EXP(LN((1.1*(Fperm_SI_Woolf2021!$E$9:$E$93-BI$58)-63.1579*EXP(-0.19*Fperm_SI_Woolf2021!$E$9:$E$93)+63.1579*EXP(-0.19*BI$58))/(Fperm_SI_Woolf2021!$E$9:$E$93-BI$58))*(BI$58-Fperm_SI_Woolf2021!$E$9:$E$93)/10))),Fperm_SI_Woolf2021!$D$9:$D$93)*BI$57+INTERCEPT(Fperm_SI_Woolf2021!$F$9:$F$93*EXP(-Fperm_SI_Woolf2021!$I$9:$I$93*$C87*IF(BI$58=Fperm_SI_Woolf2021!$E$9:$E$93,1,EXP(LN((1.1*(Fperm_SI_Woolf2021!$E$9:$E$93-BI$58)-63.1579*EXP(-0.19*Fperm_SI_Woolf2021!$E$9:$E$93)+63.1579*EXP(-0.19*BI$58))/(Fperm_SI_Woolf2021!$E$9:$E$93-BI$58))*(BI$58-Fperm_SI_Woolf2021!$E$9:$E$93)/10))) + Fperm_SI_Woolf2021!$G$9:$G$93*EXP(-Fperm_SI_Woolf2021!$J$9:$J$93*$C87*IF(BI$58=Fperm_SI_Woolf2021!$E$9:$E$93,1,EXP(LN((1.1*(Fperm_SI_Woolf2021!$E$9:$E$93-BI$58)-63.1579*EXP(-0.19*Fperm_SI_Woolf2021!$E$9:$E$93)+63.1579*EXP(-0.19*BI$58))/(Fperm_SI_Woolf2021!$E$9:$E$93-BI$58))*(BI$58-Fperm_SI_Woolf2021!$E$9:$E$93)/10))) + Fperm_SI_Woolf2021!$H$9:$H$93*EXP(-Fperm_SI_Woolf2021!$K$9:$K$93*$C87*IF(BI$58=Fperm_SI_Woolf2021!$E$9:$E$93,1,EXP(LN((1.1*(Fperm_SI_Woolf2021!$E$9:$E$93-BI$58)-63.1579*EXP(-0.19*Fperm_SI_Woolf2021!$E$9:$E$93)+63.1579*EXP(-0.19*BI$58))/(Fperm_SI_Woolf2021!$E$9:$E$93-BI$58))*(BI$58-Fperm_SI_Woolf2021!$E$9:$E$93)/10))),Fperm_SI_Woolf2021!$D$9:$D$93))</f>
        <v>0.34105165494265194</v>
      </c>
      <c r="BJ87" s="51" cm="1">
        <f t="array" ref="BJ87">MIN(1,SLOPE(Fperm_SI_Woolf2021!$F$9:$F$93*EXP(-Fperm_SI_Woolf2021!$I$9:$I$93*$C87*IF(BJ$58=Fperm_SI_Woolf2021!$E$9:$E$93,1,EXP(LN((1.1*(Fperm_SI_Woolf2021!$E$9:$E$93-BJ$58)-63.1579*EXP(-0.19*Fperm_SI_Woolf2021!$E$9:$E$93)+63.1579*EXP(-0.19*BJ$58))/(Fperm_SI_Woolf2021!$E$9:$E$93-BJ$58))*(BJ$58-Fperm_SI_Woolf2021!$E$9:$E$93)/10))) + Fperm_SI_Woolf2021!$G$9:$G$93*EXP(-Fperm_SI_Woolf2021!$J$9:$J$93*$C87*IF(BJ$58=Fperm_SI_Woolf2021!$E$9:$E$93,1,EXP(LN((1.1*(Fperm_SI_Woolf2021!$E$9:$E$93-BJ$58)-63.1579*EXP(-0.19*Fperm_SI_Woolf2021!$E$9:$E$93)+63.1579*EXP(-0.19*BJ$58))/(Fperm_SI_Woolf2021!$E$9:$E$93-BJ$58))*(BJ$58-Fperm_SI_Woolf2021!$E$9:$E$93)/10))) + Fperm_SI_Woolf2021!$H$9:$H$93*EXP(-Fperm_SI_Woolf2021!$K$9:$K$93*$C87*IF(BJ$58=Fperm_SI_Woolf2021!$E$9:$E$93,1,EXP(LN((1.1*(Fperm_SI_Woolf2021!$E$9:$E$93-BJ$58)-63.1579*EXP(-0.19*Fperm_SI_Woolf2021!$E$9:$E$93)+63.1579*EXP(-0.19*BJ$58))/(Fperm_SI_Woolf2021!$E$9:$E$93-BJ$58))*(BJ$58-Fperm_SI_Woolf2021!$E$9:$E$93)/10))),Fperm_SI_Woolf2021!$D$9:$D$93)*BJ$57+INTERCEPT(Fperm_SI_Woolf2021!$F$9:$F$93*EXP(-Fperm_SI_Woolf2021!$I$9:$I$93*$C87*IF(BJ$58=Fperm_SI_Woolf2021!$E$9:$E$93,1,EXP(LN((1.1*(Fperm_SI_Woolf2021!$E$9:$E$93-BJ$58)-63.1579*EXP(-0.19*Fperm_SI_Woolf2021!$E$9:$E$93)+63.1579*EXP(-0.19*BJ$58))/(Fperm_SI_Woolf2021!$E$9:$E$93-BJ$58))*(BJ$58-Fperm_SI_Woolf2021!$E$9:$E$93)/10))) + Fperm_SI_Woolf2021!$G$9:$G$93*EXP(-Fperm_SI_Woolf2021!$J$9:$J$93*$C87*IF(BJ$58=Fperm_SI_Woolf2021!$E$9:$E$93,1,EXP(LN((1.1*(Fperm_SI_Woolf2021!$E$9:$E$93-BJ$58)-63.1579*EXP(-0.19*Fperm_SI_Woolf2021!$E$9:$E$93)+63.1579*EXP(-0.19*BJ$58))/(Fperm_SI_Woolf2021!$E$9:$E$93-BJ$58))*(BJ$58-Fperm_SI_Woolf2021!$E$9:$E$93)/10))) + Fperm_SI_Woolf2021!$H$9:$H$93*EXP(-Fperm_SI_Woolf2021!$K$9:$K$93*$C87*IF(BJ$58=Fperm_SI_Woolf2021!$E$9:$E$93,1,EXP(LN((1.1*(Fperm_SI_Woolf2021!$E$9:$E$93-BJ$58)-63.1579*EXP(-0.19*Fperm_SI_Woolf2021!$E$9:$E$93)+63.1579*EXP(-0.19*BJ$58))/(Fperm_SI_Woolf2021!$E$9:$E$93-BJ$58))*(BJ$58-Fperm_SI_Woolf2021!$E$9:$E$93)/10))),Fperm_SI_Woolf2021!$D$9:$D$93))</f>
        <v>0.31151801707293852</v>
      </c>
      <c r="BK87" s="51" cm="1">
        <f t="array" ref="BK87">MIN(1,SLOPE(Fperm_SI_Woolf2021!$F$9:$F$93*EXP(-Fperm_SI_Woolf2021!$I$9:$I$93*$C87*IF(BK$58=Fperm_SI_Woolf2021!$E$9:$E$93,1,EXP(LN((1.1*(Fperm_SI_Woolf2021!$E$9:$E$93-BK$58)-63.1579*EXP(-0.19*Fperm_SI_Woolf2021!$E$9:$E$93)+63.1579*EXP(-0.19*BK$58))/(Fperm_SI_Woolf2021!$E$9:$E$93-BK$58))*(BK$58-Fperm_SI_Woolf2021!$E$9:$E$93)/10))) + Fperm_SI_Woolf2021!$G$9:$G$93*EXP(-Fperm_SI_Woolf2021!$J$9:$J$93*$C87*IF(BK$58=Fperm_SI_Woolf2021!$E$9:$E$93,1,EXP(LN((1.1*(Fperm_SI_Woolf2021!$E$9:$E$93-BK$58)-63.1579*EXP(-0.19*Fperm_SI_Woolf2021!$E$9:$E$93)+63.1579*EXP(-0.19*BK$58))/(Fperm_SI_Woolf2021!$E$9:$E$93-BK$58))*(BK$58-Fperm_SI_Woolf2021!$E$9:$E$93)/10))) + Fperm_SI_Woolf2021!$H$9:$H$93*EXP(-Fperm_SI_Woolf2021!$K$9:$K$93*$C87*IF(BK$58=Fperm_SI_Woolf2021!$E$9:$E$93,1,EXP(LN((1.1*(Fperm_SI_Woolf2021!$E$9:$E$93-BK$58)-63.1579*EXP(-0.19*Fperm_SI_Woolf2021!$E$9:$E$93)+63.1579*EXP(-0.19*BK$58))/(Fperm_SI_Woolf2021!$E$9:$E$93-BK$58))*(BK$58-Fperm_SI_Woolf2021!$E$9:$E$93)/10))),Fperm_SI_Woolf2021!$D$9:$D$93)*BK$57+INTERCEPT(Fperm_SI_Woolf2021!$F$9:$F$93*EXP(-Fperm_SI_Woolf2021!$I$9:$I$93*$C87*IF(BK$58=Fperm_SI_Woolf2021!$E$9:$E$93,1,EXP(LN((1.1*(Fperm_SI_Woolf2021!$E$9:$E$93-BK$58)-63.1579*EXP(-0.19*Fperm_SI_Woolf2021!$E$9:$E$93)+63.1579*EXP(-0.19*BK$58))/(Fperm_SI_Woolf2021!$E$9:$E$93-BK$58))*(BK$58-Fperm_SI_Woolf2021!$E$9:$E$93)/10))) + Fperm_SI_Woolf2021!$G$9:$G$93*EXP(-Fperm_SI_Woolf2021!$J$9:$J$93*$C87*IF(BK$58=Fperm_SI_Woolf2021!$E$9:$E$93,1,EXP(LN((1.1*(Fperm_SI_Woolf2021!$E$9:$E$93-BK$58)-63.1579*EXP(-0.19*Fperm_SI_Woolf2021!$E$9:$E$93)+63.1579*EXP(-0.19*BK$58))/(Fperm_SI_Woolf2021!$E$9:$E$93-BK$58))*(BK$58-Fperm_SI_Woolf2021!$E$9:$E$93)/10))) + Fperm_SI_Woolf2021!$H$9:$H$93*EXP(-Fperm_SI_Woolf2021!$K$9:$K$93*$C87*IF(BK$58=Fperm_SI_Woolf2021!$E$9:$E$93,1,EXP(LN((1.1*(Fperm_SI_Woolf2021!$E$9:$E$93-BK$58)-63.1579*EXP(-0.19*Fperm_SI_Woolf2021!$E$9:$E$93)+63.1579*EXP(-0.19*BK$58))/(Fperm_SI_Woolf2021!$E$9:$E$93-BK$58))*(BK$58-Fperm_SI_Woolf2021!$E$9:$E$93)/10))),Fperm_SI_Woolf2021!$D$9:$D$93))</f>
        <v>0.28198437920322506</v>
      </c>
      <c r="BL87" s="51" cm="1">
        <f t="array" ref="BL87">MIN(1,SLOPE(Fperm_SI_Woolf2021!$F$9:$F$93*EXP(-Fperm_SI_Woolf2021!$I$9:$I$93*$C87*IF(BL$58=Fperm_SI_Woolf2021!$E$9:$E$93,1,EXP(LN((1.1*(Fperm_SI_Woolf2021!$E$9:$E$93-BL$58)-63.1579*EXP(-0.19*Fperm_SI_Woolf2021!$E$9:$E$93)+63.1579*EXP(-0.19*BL$58))/(Fperm_SI_Woolf2021!$E$9:$E$93-BL$58))*(BL$58-Fperm_SI_Woolf2021!$E$9:$E$93)/10))) + Fperm_SI_Woolf2021!$G$9:$G$93*EXP(-Fperm_SI_Woolf2021!$J$9:$J$93*$C87*IF(BL$58=Fperm_SI_Woolf2021!$E$9:$E$93,1,EXP(LN((1.1*(Fperm_SI_Woolf2021!$E$9:$E$93-BL$58)-63.1579*EXP(-0.19*Fperm_SI_Woolf2021!$E$9:$E$93)+63.1579*EXP(-0.19*BL$58))/(Fperm_SI_Woolf2021!$E$9:$E$93-BL$58))*(BL$58-Fperm_SI_Woolf2021!$E$9:$E$93)/10))) + Fperm_SI_Woolf2021!$H$9:$H$93*EXP(-Fperm_SI_Woolf2021!$K$9:$K$93*$C87*IF(BL$58=Fperm_SI_Woolf2021!$E$9:$E$93,1,EXP(LN((1.1*(Fperm_SI_Woolf2021!$E$9:$E$93-BL$58)-63.1579*EXP(-0.19*Fperm_SI_Woolf2021!$E$9:$E$93)+63.1579*EXP(-0.19*BL$58))/(Fperm_SI_Woolf2021!$E$9:$E$93-BL$58))*(BL$58-Fperm_SI_Woolf2021!$E$9:$E$93)/10))),Fperm_SI_Woolf2021!$D$9:$D$93)*BL$57+INTERCEPT(Fperm_SI_Woolf2021!$F$9:$F$93*EXP(-Fperm_SI_Woolf2021!$I$9:$I$93*$C87*IF(BL$58=Fperm_SI_Woolf2021!$E$9:$E$93,1,EXP(LN((1.1*(Fperm_SI_Woolf2021!$E$9:$E$93-BL$58)-63.1579*EXP(-0.19*Fperm_SI_Woolf2021!$E$9:$E$93)+63.1579*EXP(-0.19*BL$58))/(Fperm_SI_Woolf2021!$E$9:$E$93-BL$58))*(BL$58-Fperm_SI_Woolf2021!$E$9:$E$93)/10))) + Fperm_SI_Woolf2021!$G$9:$G$93*EXP(-Fperm_SI_Woolf2021!$J$9:$J$93*$C87*IF(BL$58=Fperm_SI_Woolf2021!$E$9:$E$93,1,EXP(LN((1.1*(Fperm_SI_Woolf2021!$E$9:$E$93-BL$58)-63.1579*EXP(-0.19*Fperm_SI_Woolf2021!$E$9:$E$93)+63.1579*EXP(-0.19*BL$58))/(Fperm_SI_Woolf2021!$E$9:$E$93-BL$58))*(BL$58-Fperm_SI_Woolf2021!$E$9:$E$93)/10))) + Fperm_SI_Woolf2021!$H$9:$H$93*EXP(-Fperm_SI_Woolf2021!$K$9:$K$93*$C87*IF(BL$58=Fperm_SI_Woolf2021!$E$9:$E$93,1,EXP(LN((1.1*(Fperm_SI_Woolf2021!$E$9:$E$93-BL$58)-63.1579*EXP(-0.19*Fperm_SI_Woolf2021!$E$9:$E$93)+63.1579*EXP(-0.19*BL$58))/(Fperm_SI_Woolf2021!$E$9:$E$93-BL$58))*(BL$58-Fperm_SI_Woolf2021!$E$9:$E$93)/10))),Fperm_SI_Woolf2021!$D$9:$D$93))</f>
        <v>0.65068914469439887</v>
      </c>
      <c r="BM87" s="51" cm="1">
        <f t="array" ref="BM87">MIN(1,SLOPE(Fperm_SI_Woolf2021!$F$9:$F$93*EXP(-Fperm_SI_Woolf2021!$I$9:$I$93*$C87*IF(BM$58=Fperm_SI_Woolf2021!$E$9:$E$93,1,EXP(LN((1.1*(Fperm_SI_Woolf2021!$E$9:$E$93-BM$58)-63.1579*EXP(-0.19*Fperm_SI_Woolf2021!$E$9:$E$93)+63.1579*EXP(-0.19*BM$58))/(Fperm_SI_Woolf2021!$E$9:$E$93-BM$58))*(BM$58-Fperm_SI_Woolf2021!$E$9:$E$93)/10))) + Fperm_SI_Woolf2021!$G$9:$G$93*EXP(-Fperm_SI_Woolf2021!$J$9:$J$93*$C87*IF(BM$58=Fperm_SI_Woolf2021!$E$9:$E$93,1,EXP(LN((1.1*(Fperm_SI_Woolf2021!$E$9:$E$93-BM$58)-63.1579*EXP(-0.19*Fperm_SI_Woolf2021!$E$9:$E$93)+63.1579*EXP(-0.19*BM$58))/(Fperm_SI_Woolf2021!$E$9:$E$93-BM$58))*(BM$58-Fperm_SI_Woolf2021!$E$9:$E$93)/10))) + Fperm_SI_Woolf2021!$H$9:$H$93*EXP(-Fperm_SI_Woolf2021!$K$9:$K$93*$C87*IF(BM$58=Fperm_SI_Woolf2021!$E$9:$E$93,1,EXP(LN((1.1*(Fperm_SI_Woolf2021!$E$9:$E$93-BM$58)-63.1579*EXP(-0.19*Fperm_SI_Woolf2021!$E$9:$E$93)+63.1579*EXP(-0.19*BM$58))/(Fperm_SI_Woolf2021!$E$9:$E$93-BM$58))*(BM$58-Fperm_SI_Woolf2021!$E$9:$E$93)/10))),Fperm_SI_Woolf2021!$D$9:$D$93)*BM$57+INTERCEPT(Fperm_SI_Woolf2021!$F$9:$F$93*EXP(-Fperm_SI_Woolf2021!$I$9:$I$93*$C87*IF(BM$58=Fperm_SI_Woolf2021!$E$9:$E$93,1,EXP(LN((1.1*(Fperm_SI_Woolf2021!$E$9:$E$93-BM$58)-63.1579*EXP(-0.19*Fperm_SI_Woolf2021!$E$9:$E$93)+63.1579*EXP(-0.19*BM$58))/(Fperm_SI_Woolf2021!$E$9:$E$93-BM$58))*(BM$58-Fperm_SI_Woolf2021!$E$9:$E$93)/10))) + Fperm_SI_Woolf2021!$G$9:$G$93*EXP(-Fperm_SI_Woolf2021!$J$9:$J$93*$C87*IF(BM$58=Fperm_SI_Woolf2021!$E$9:$E$93,1,EXP(LN((1.1*(Fperm_SI_Woolf2021!$E$9:$E$93-BM$58)-63.1579*EXP(-0.19*Fperm_SI_Woolf2021!$E$9:$E$93)+63.1579*EXP(-0.19*BM$58))/(Fperm_SI_Woolf2021!$E$9:$E$93-BM$58))*(BM$58-Fperm_SI_Woolf2021!$E$9:$E$93)/10))) + Fperm_SI_Woolf2021!$H$9:$H$93*EXP(-Fperm_SI_Woolf2021!$K$9:$K$93*$C87*IF(BM$58=Fperm_SI_Woolf2021!$E$9:$E$93,1,EXP(LN((1.1*(Fperm_SI_Woolf2021!$E$9:$E$93-BM$58)-63.1579*EXP(-0.19*Fperm_SI_Woolf2021!$E$9:$E$93)+63.1579*EXP(-0.19*BM$58))/(Fperm_SI_Woolf2021!$E$9:$E$93-BM$58))*(BM$58-Fperm_SI_Woolf2021!$E$9:$E$93)/10))),Fperm_SI_Woolf2021!$D$9:$D$93))</f>
        <v>0.62243476375580808</v>
      </c>
      <c r="BN87" s="51" cm="1">
        <f t="array" ref="BN87">MIN(1,SLOPE(Fperm_SI_Woolf2021!$F$9:$F$93*EXP(-Fperm_SI_Woolf2021!$I$9:$I$93*$C87*IF(BN$58=Fperm_SI_Woolf2021!$E$9:$E$93,1,EXP(LN((1.1*(Fperm_SI_Woolf2021!$E$9:$E$93-BN$58)-63.1579*EXP(-0.19*Fperm_SI_Woolf2021!$E$9:$E$93)+63.1579*EXP(-0.19*BN$58))/(Fperm_SI_Woolf2021!$E$9:$E$93-BN$58))*(BN$58-Fperm_SI_Woolf2021!$E$9:$E$93)/10))) + Fperm_SI_Woolf2021!$G$9:$G$93*EXP(-Fperm_SI_Woolf2021!$J$9:$J$93*$C87*IF(BN$58=Fperm_SI_Woolf2021!$E$9:$E$93,1,EXP(LN((1.1*(Fperm_SI_Woolf2021!$E$9:$E$93-BN$58)-63.1579*EXP(-0.19*Fperm_SI_Woolf2021!$E$9:$E$93)+63.1579*EXP(-0.19*BN$58))/(Fperm_SI_Woolf2021!$E$9:$E$93-BN$58))*(BN$58-Fperm_SI_Woolf2021!$E$9:$E$93)/10))) + Fperm_SI_Woolf2021!$H$9:$H$93*EXP(-Fperm_SI_Woolf2021!$K$9:$K$93*$C87*IF(BN$58=Fperm_SI_Woolf2021!$E$9:$E$93,1,EXP(LN((1.1*(Fperm_SI_Woolf2021!$E$9:$E$93-BN$58)-63.1579*EXP(-0.19*Fperm_SI_Woolf2021!$E$9:$E$93)+63.1579*EXP(-0.19*BN$58))/(Fperm_SI_Woolf2021!$E$9:$E$93-BN$58))*(BN$58-Fperm_SI_Woolf2021!$E$9:$E$93)/10))),Fperm_SI_Woolf2021!$D$9:$D$93)*BN$57+INTERCEPT(Fperm_SI_Woolf2021!$F$9:$F$93*EXP(-Fperm_SI_Woolf2021!$I$9:$I$93*$C87*IF(BN$58=Fperm_SI_Woolf2021!$E$9:$E$93,1,EXP(LN((1.1*(Fperm_SI_Woolf2021!$E$9:$E$93-BN$58)-63.1579*EXP(-0.19*Fperm_SI_Woolf2021!$E$9:$E$93)+63.1579*EXP(-0.19*BN$58))/(Fperm_SI_Woolf2021!$E$9:$E$93-BN$58))*(BN$58-Fperm_SI_Woolf2021!$E$9:$E$93)/10))) + Fperm_SI_Woolf2021!$G$9:$G$93*EXP(-Fperm_SI_Woolf2021!$J$9:$J$93*$C87*IF(BN$58=Fperm_SI_Woolf2021!$E$9:$E$93,1,EXP(LN((1.1*(Fperm_SI_Woolf2021!$E$9:$E$93-BN$58)-63.1579*EXP(-0.19*Fperm_SI_Woolf2021!$E$9:$E$93)+63.1579*EXP(-0.19*BN$58))/(Fperm_SI_Woolf2021!$E$9:$E$93-BN$58))*(BN$58-Fperm_SI_Woolf2021!$E$9:$E$93)/10))) + Fperm_SI_Woolf2021!$H$9:$H$93*EXP(-Fperm_SI_Woolf2021!$K$9:$K$93*$C87*IF(BN$58=Fperm_SI_Woolf2021!$E$9:$E$93,1,EXP(LN((1.1*(Fperm_SI_Woolf2021!$E$9:$E$93-BN$58)-63.1579*EXP(-0.19*Fperm_SI_Woolf2021!$E$9:$E$93)+63.1579*EXP(-0.19*BN$58))/(Fperm_SI_Woolf2021!$E$9:$E$93-BN$58))*(BN$58-Fperm_SI_Woolf2021!$E$9:$E$93)/10))),Fperm_SI_Woolf2021!$D$9:$D$93))</f>
        <v>0.5941803828172173</v>
      </c>
      <c r="BO87" s="51" cm="1">
        <f t="array" ref="BO87">MIN(1,SLOPE(Fperm_SI_Woolf2021!$F$9:$F$93*EXP(-Fperm_SI_Woolf2021!$I$9:$I$93*$C87*IF(BO$58=Fperm_SI_Woolf2021!$E$9:$E$93,1,EXP(LN((1.1*(Fperm_SI_Woolf2021!$E$9:$E$93-BO$58)-63.1579*EXP(-0.19*Fperm_SI_Woolf2021!$E$9:$E$93)+63.1579*EXP(-0.19*BO$58))/(Fperm_SI_Woolf2021!$E$9:$E$93-BO$58))*(BO$58-Fperm_SI_Woolf2021!$E$9:$E$93)/10))) + Fperm_SI_Woolf2021!$G$9:$G$93*EXP(-Fperm_SI_Woolf2021!$J$9:$J$93*$C87*IF(BO$58=Fperm_SI_Woolf2021!$E$9:$E$93,1,EXP(LN((1.1*(Fperm_SI_Woolf2021!$E$9:$E$93-BO$58)-63.1579*EXP(-0.19*Fperm_SI_Woolf2021!$E$9:$E$93)+63.1579*EXP(-0.19*BO$58))/(Fperm_SI_Woolf2021!$E$9:$E$93-BO$58))*(BO$58-Fperm_SI_Woolf2021!$E$9:$E$93)/10))) + Fperm_SI_Woolf2021!$H$9:$H$93*EXP(-Fperm_SI_Woolf2021!$K$9:$K$93*$C87*IF(BO$58=Fperm_SI_Woolf2021!$E$9:$E$93,1,EXP(LN((1.1*(Fperm_SI_Woolf2021!$E$9:$E$93-BO$58)-63.1579*EXP(-0.19*Fperm_SI_Woolf2021!$E$9:$E$93)+63.1579*EXP(-0.19*BO$58))/(Fperm_SI_Woolf2021!$E$9:$E$93-BO$58))*(BO$58-Fperm_SI_Woolf2021!$E$9:$E$93)/10))),Fperm_SI_Woolf2021!$D$9:$D$93)*BO$57+INTERCEPT(Fperm_SI_Woolf2021!$F$9:$F$93*EXP(-Fperm_SI_Woolf2021!$I$9:$I$93*$C87*IF(BO$58=Fperm_SI_Woolf2021!$E$9:$E$93,1,EXP(LN((1.1*(Fperm_SI_Woolf2021!$E$9:$E$93-BO$58)-63.1579*EXP(-0.19*Fperm_SI_Woolf2021!$E$9:$E$93)+63.1579*EXP(-0.19*BO$58))/(Fperm_SI_Woolf2021!$E$9:$E$93-BO$58))*(BO$58-Fperm_SI_Woolf2021!$E$9:$E$93)/10))) + Fperm_SI_Woolf2021!$G$9:$G$93*EXP(-Fperm_SI_Woolf2021!$J$9:$J$93*$C87*IF(BO$58=Fperm_SI_Woolf2021!$E$9:$E$93,1,EXP(LN((1.1*(Fperm_SI_Woolf2021!$E$9:$E$93-BO$58)-63.1579*EXP(-0.19*Fperm_SI_Woolf2021!$E$9:$E$93)+63.1579*EXP(-0.19*BO$58))/(Fperm_SI_Woolf2021!$E$9:$E$93-BO$58))*(BO$58-Fperm_SI_Woolf2021!$E$9:$E$93)/10))) + Fperm_SI_Woolf2021!$H$9:$H$93*EXP(-Fperm_SI_Woolf2021!$K$9:$K$93*$C87*IF(BO$58=Fperm_SI_Woolf2021!$E$9:$E$93,1,EXP(LN((1.1*(Fperm_SI_Woolf2021!$E$9:$E$93-BO$58)-63.1579*EXP(-0.19*Fperm_SI_Woolf2021!$E$9:$E$93)+63.1579*EXP(-0.19*BO$58))/(Fperm_SI_Woolf2021!$E$9:$E$93-BO$58))*(BO$58-Fperm_SI_Woolf2021!$E$9:$E$93)/10))),Fperm_SI_Woolf2021!$D$9:$D$93))</f>
        <v>0.56592600187862652</v>
      </c>
      <c r="BP87" s="51" cm="1">
        <f t="array" ref="BP87">MIN(1,SLOPE(Fperm_SI_Woolf2021!$F$9:$F$93*EXP(-Fperm_SI_Woolf2021!$I$9:$I$93*$C87*IF(BP$58=Fperm_SI_Woolf2021!$E$9:$E$93,1,EXP(LN((1.1*(Fperm_SI_Woolf2021!$E$9:$E$93-BP$58)-63.1579*EXP(-0.19*Fperm_SI_Woolf2021!$E$9:$E$93)+63.1579*EXP(-0.19*BP$58))/(Fperm_SI_Woolf2021!$E$9:$E$93-BP$58))*(BP$58-Fperm_SI_Woolf2021!$E$9:$E$93)/10))) + Fperm_SI_Woolf2021!$G$9:$G$93*EXP(-Fperm_SI_Woolf2021!$J$9:$J$93*$C87*IF(BP$58=Fperm_SI_Woolf2021!$E$9:$E$93,1,EXP(LN((1.1*(Fperm_SI_Woolf2021!$E$9:$E$93-BP$58)-63.1579*EXP(-0.19*Fperm_SI_Woolf2021!$E$9:$E$93)+63.1579*EXP(-0.19*BP$58))/(Fperm_SI_Woolf2021!$E$9:$E$93-BP$58))*(BP$58-Fperm_SI_Woolf2021!$E$9:$E$93)/10))) + Fperm_SI_Woolf2021!$H$9:$H$93*EXP(-Fperm_SI_Woolf2021!$K$9:$K$93*$C87*IF(BP$58=Fperm_SI_Woolf2021!$E$9:$E$93,1,EXP(LN((1.1*(Fperm_SI_Woolf2021!$E$9:$E$93-BP$58)-63.1579*EXP(-0.19*Fperm_SI_Woolf2021!$E$9:$E$93)+63.1579*EXP(-0.19*BP$58))/(Fperm_SI_Woolf2021!$E$9:$E$93-BP$58))*(BP$58-Fperm_SI_Woolf2021!$E$9:$E$93)/10))),Fperm_SI_Woolf2021!$D$9:$D$93)*BP$57+INTERCEPT(Fperm_SI_Woolf2021!$F$9:$F$93*EXP(-Fperm_SI_Woolf2021!$I$9:$I$93*$C87*IF(BP$58=Fperm_SI_Woolf2021!$E$9:$E$93,1,EXP(LN((1.1*(Fperm_SI_Woolf2021!$E$9:$E$93-BP$58)-63.1579*EXP(-0.19*Fperm_SI_Woolf2021!$E$9:$E$93)+63.1579*EXP(-0.19*BP$58))/(Fperm_SI_Woolf2021!$E$9:$E$93-BP$58))*(BP$58-Fperm_SI_Woolf2021!$E$9:$E$93)/10))) + Fperm_SI_Woolf2021!$G$9:$G$93*EXP(-Fperm_SI_Woolf2021!$J$9:$J$93*$C87*IF(BP$58=Fperm_SI_Woolf2021!$E$9:$E$93,1,EXP(LN((1.1*(Fperm_SI_Woolf2021!$E$9:$E$93-BP$58)-63.1579*EXP(-0.19*Fperm_SI_Woolf2021!$E$9:$E$93)+63.1579*EXP(-0.19*BP$58))/(Fperm_SI_Woolf2021!$E$9:$E$93-BP$58))*(BP$58-Fperm_SI_Woolf2021!$E$9:$E$93)/10))) + Fperm_SI_Woolf2021!$H$9:$H$93*EXP(-Fperm_SI_Woolf2021!$K$9:$K$93*$C87*IF(BP$58=Fperm_SI_Woolf2021!$E$9:$E$93,1,EXP(LN((1.1*(Fperm_SI_Woolf2021!$E$9:$E$93-BP$58)-63.1579*EXP(-0.19*Fperm_SI_Woolf2021!$E$9:$E$93)+63.1579*EXP(-0.19*BP$58))/(Fperm_SI_Woolf2021!$E$9:$E$93-BP$58))*(BP$58-Fperm_SI_Woolf2021!$E$9:$E$93)/10))),Fperm_SI_Woolf2021!$D$9:$D$93))</f>
        <v>0.53767162094003573</v>
      </c>
      <c r="BQ87" s="51" cm="1">
        <f t="array" ref="BQ87">MIN(1,SLOPE(Fperm_SI_Woolf2021!$F$9:$F$93*EXP(-Fperm_SI_Woolf2021!$I$9:$I$93*$C87*IF(BQ$58=Fperm_SI_Woolf2021!$E$9:$E$93,1,EXP(LN((1.1*(Fperm_SI_Woolf2021!$E$9:$E$93-BQ$58)-63.1579*EXP(-0.19*Fperm_SI_Woolf2021!$E$9:$E$93)+63.1579*EXP(-0.19*BQ$58))/(Fperm_SI_Woolf2021!$E$9:$E$93-BQ$58))*(BQ$58-Fperm_SI_Woolf2021!$E$9:$E$93)/10))) + Fperm_SI_Woolf2021!$G$9:$G$93*EXP(-Fperm_SI_Woolf2021!$J$9:$J$93*$C87*IF(BQ$58=Fperm_SI_Woolf2021!$E$9:$E$93,1,EXP(LN((1.1*(Fperm_SI_Woolf2021!$E$9:$E$93-BQ$58)-63.1579*EXP(-0.19*Fperm_SI_Woolf2021!$E$9:$E$93)+63.1579*EXP(-0.19*BQ$58))/(Fperm_SI_Woolf2021!$E$9:$E$93-BQ$58))*(BQ$58-Fperm_SI_Woolf2021!$E$9:$E$93)/10))) + Fperm_SI_Woolf2021!$H$9:$H$93*EXP(-Fperm_SI_Woolf2021!$K$9:$K$93*$C87*IF(BQ$58=Fperm_SI_Woolf2021!$E$9:$E$93,1,EXP(LN((1.1*(Fperm_SI_Woolf2021!$E$9:$E$93-BQ$58)-63.1579*EXP(-0.19*Fperm_SI_Woolf2021!$E$9:$E$93)+63.1579*EXP(-0.19*BQ$58))/(Fperm_SI_Woolf2021!$E$9:$E$93-BQ$58))*(BQ$58-Fperm_SI_Woolf2021!$E$9:$E$93)/10))),Fperm_SI_Woolf2021!$D$9:$D$93)*BQ$57+INTERCEPT(Fperm_SI_Woolf2021!$F$9:$F$93*EXP(-Fperm_SI_Woolf2021!$I$9:$I$93*$C87*IF(BQ$58=Fperm_SI_Woolf2021!$E$9:$E$93,1,EXP(LN((1.1*(Fperm_SI_Woolf2021!$E$9:$E$93-BQ$58)-63.1579*EXP(-0.19*Fperm_SI_Woolf2021!$E$9:$E$93)+63.1579*EXP(-0.19*BQ$58))/(Fperm_SI_Woolf2021!$E$9:$E$93-BQ$58))*(BQ$58-Fperm_SI_Woolf2021!$E$9:$E$93)/10))) + Fperm_SI_Woolf2021!$G$9:$G$93*EXP(-Fperm_SI_Woolf2021!$J$9:$J$93*$C87*IF(BQ$58=Fperm_SI_Woolf2021!$E$9:$E$93,1,EXP(LN((1.1*(Fperm_SI_Woolf2021!$E$9:$E$93-BQ$58)-63.1579*EXP(-0.19*Fperm_SI_Woolf2021!$E$9:$E$93)+63.1579*EXP(-0.19*BQ$58))/(Fperm_SI_Woolf2021!$E$9:$E$93-BQ$58))*(BQ$58-Fperm_SI_Woolf2021!$E$9:$E$93)/10))) + Fperm_SI_Woolf2021!$H$9:$H$93*EXP(-Fperm_SI_Woolf2021!$K$9:$K$93*$C87*IF(BQ$58=Fperm_SI_Woolf2021!$E$9:$E$93,1,EXP(LN((1.1*(Fperm_SI_Woolf2021!$E$9:$E$93-BQ$58)-63.1579*EXP(-0.19*Fperm_SI_Woolf2021!$E$9:$E$93)+63.1579*EXP(-0.19*BQ$58))/(Fperm_SI_Woolf2021!$E$9:$E$93-BQ$58))*(BQ$58-Fperm_SI_Woolf2021!$E$9:$E$93)/10))),Fperm_SI_Woolf2021!$D$9:$D$93))</f>
        <v>0.50941724000144495</v>
      </c>
      <c r="BR87" s="51" cm="1">
        <f t="array" ref="BR87">MIN(1,SLOPE(Fperm_SI_Woolf2021!$F$9:$F$93*EXP(-Fperm_SI_Woolf2021!$I$9:$I$93*$C87*IF(BR$58=Fperm_SI_Woolf2021!$E$9:$E$93,1,EXP(LN((1.1*(Fperm_SI_Woolf2021!$E$9:$E$93-BR$58)-63.1579*EXP(-0.19*Fperm_SI_Woolf2021!$E$9:$E$93)+63.1579*EXP(-0.19*BR$58))/(Fperm_SI_Woolf2021!$E$9:$E$93-BR$58))*(BR$58-Fperm_SI_Woolf2021!$E$9:$E$93)/10))) + Fperm_SI_Woolf2021!$G$9:$G$93*EXP(-Fperm_SI_Woolf2021!$J$9:$J$93*$C87*IF(BR$58=Fperm_SI_Woolf2021!$E$9:$E$93,1,EXP(LN((1.1*(Fperm_SI_Woolf2021!$E$9:$E$93-BR$58)-63.1579*EXP(-0.19*Fperm_SI_Woolf2021!$E$9:$E$93)+63.1579*EXP(-0.19*BR$58))/(Fperm_SI_Woolf2021!$E$9:$E$93-BR$58))*(BR$58-Fperm_SI_Woolf2021!$E$9:$E$93)/10))) + Fperm_SI_Woolf2021!$H$9:$H$93*EXP(-Fperm_SI_Woolf2021!$K$9:$K$93*$C87*IF(BR$58=Fperm_SI_Woolf2021!$E$9:$E$93,1,EXP(LN((1.1*(Fperm_SI_Woolf2021!$E$9:$E$93-BR$58)-63.1579*EXP(-0.19*Fperm_SI_Woolf2021!$E$9:$E$93)+63.1579*EXP(-0.19*BR$58))/(Fperm_SI_Woolf2021!$E$9:$E$93-BR$58))*(BR$58-Fperm_SI_Woolf2021!$E$9:$E$93)/10))),Fperm_SI_Woolf2021!$D$9:$D$93)*BR$57+INTERCEPT(Fperm_SI_Woolf2021!$F$9:$F$93*EXP(-Fperm_SI_Woolf2021!$I$9:$I$93*$C87*IF(BR$58=Fperm_SI_Woolf2021!$E$9:$E$93,1,EXP(LN((1.1*(Fperm_SI_Woolf2021!$E$9:$E$93-BR$58)-63.1579*EXP(-0.19*Fperm_SI_Woolf2021!$E$9:$E$93)+63.1579*EXP(-0.19*BR$58))/(Fperm_SI_Woolf2021!$E$9:$E$93-BR$58))*(BR$58-Fperm_SI_Woolf2021!$E$9:$E$93)/10))) + Fperm_SI_Woolf2021!$G$9:$G$93*EXP(-Fperm_SI_Woolf2021!$J$9:$J$93*$C87*IF(BR$58=Fperm_SI_Woolf2021!$E$9:$E$93,1,EXP(LN((1.1*(Fperm_SI_Woolf2021!$E$9:$E$93-BR$58)-63.1579*EXP(-0.19*Fperm_SI_Woolf2021!$E$9:$E$93)+63.1579*EXP(-0.19*BR$58))/(Fperm_SI_Woolf2021!$E$9:$E$93-BR$58))*(BR$58-Fperm_SI_Woolf2021!$E$9:$E$93)/10))) + Fperm_SI_Woolf2021!$H$9:$H$93*EXP(-Fperm_SI_Woolf2021!$K$9:$K$93*$C87*IF(BR$58=Fperm_SI_Woolf2021!$E$9:$E$93,1,EXP(LN((1.1*(Fperm_SI_Woolf2021!$E$9:$E$93-BR$58)-63.1579*EXP(-0.19*Fperm_SI_Woolf2021!$E$9:$E$93)+63.1579*EXP(-0.19*BR$58))/(Fperm_SI_Woolf2021!$E$9:$E$93-BR$58))*(BR$58-Fperm_SI_Woolf2021!$E$9:$E$93)/10))),Fperm_SI_Woolf2021!$D$9:$D$93))</f>
        <v>0.48116285906285416</v>
      </c>
      <c r="BS87" s="51" cm="1">
        <f t="array" ref="BS87">MIN(1,SLOPE(Fperm_SI_Woolf2021!$F$9:$F$93*EXP(-Fperm_SI_Woolf2021!$I$9:$I$93*$C87*IF(BS$58=Fperm_SI_Woolf2021!$E$9:$E$93,1,EXP(LN((1.1*(Fperm_SI_Woolf2021!$E$9:$E$93-BS$58)-63.1579*EXP(-0.19*Fperm_SI_Woolf2021!$E$9:$E$93)+63.1579*EXP(-0.19*BS$58))/(Fperm_SI_Woolf2021!$E$9:$E$93-BS$58))*(BS$58-Fperm_SI_Woolf2021!$E$9:$E$93)/10))) + Fperm_SI_Woolf2021!$G$9:$G$93*EXP(-Fperm_SI_Woolf2021!$J$9:$J$93*$C87*IF(BS$58=Fperm_SI_Woolf2021!$E$9:$E$93,1,EXP(LN((1.1*(Fperm_SI_Woolf2021!$E$9:$E$93-BS$58)-63.1579*EXP(-0.19*Fperm_SI_Woolf2021!$E$9:$E$93)+63.1579*EXP(-0.19*BS$58))/(Fperm_SI_Woolf2021!$E$9:$E$93-BS$58))*(BS$58-Fperm_SI_Woolf2021!$E$9:$E$93)/10))) + Fperm_SI_Woolf2021!$H$9:$H$93*EXP(-Fperm_SI_Woolf2021!$K$9:$K$93*$C87*IF(BS$58=Fperm_SI_Woolf2021!$E$9:$E$93,1,EXP(LN((1.1*(Fperm_SI_Woolf2021!$E$9:$E$93-BS$58)-63.1579*EXP(-0.19*Fperm_SI_Woolf2021!$E$9:$E$93)+63.1579*EXP(-0.19*BS$58))/(Fperm_SI_Woolf2021!$E$9:$E$93-BS$58))*(BS$58-Fperm_SI_Woolf2021!$E$9:$E$93)/10))),Fperm_SI_Woolf2021!$D$9:$D$93)*BS$57+INTERCEPT(Fperm_SI_Woolf2021!$F$9:$F$93*EXP(-Fperm_SI_Woolf2021!$I$9:$I$93*$C87*IF(BS$58=Fperm_SI_Woolf2021!$E$9:$E$93,1,EXP(LN((1.1*(Fperm_SI_Woolf2021!$E$9:$E$93-BS$58)-63.1579*EXP(-0.19*Fperm_SI_Woolf2021!$E$9:$E$93)+63.1579*EXP(-0.19*BS$58))/(Fperm_SI_Woolf2021!$E$9:$E$93-BS$58))*(BS$58-Fperm_SI_Woolf2021!$E$9:$E$93)/10))) + Fperm_SI_Woolf2021!$G$9:$G$93*EXP(-Fperm_SI_Woolf2021!$J$9:$J$93*$C87*IF(BS$58=Fperm_SI_Woolf2021!$E$9:$E$93,1,EXP(LN((1.1*(Fperm_SI_Woolf2021!$E$9:$E$93-BS$58)-63.1579*EXP(-0.19*Fperm_SI_Woolf2021!$E$9:$E$93)+63.1579*EXP(-0.19*BS$58))/(Fperm_SI_Woolf2021!$E$9:$E$93-BS$58))*(BS$58-Fperm_SI_Woolf2021!$E$9:$E$93)/10))) + Fperm_SI_Woolf2021!$H$9:$H$93*EXP(-Fperm_SI_Woolf2021!$K$9:$K$93*$C87*IF(BS$58=Fperm_SI_Woolf2021!$E$9:$E$93,1,EXP(LN((1.1*(Fperm_SI_Woolf2021!$E$9:$E$93-BS$58)-63.1579*EXP(-0.19*Fperm_SI_Woolf2021!$E$9:$E$93)+63.1579*EXP(-0.19*BS$58))/(Fperm_SI_Woolf2021!$E$9:$E$93-BS$58))*(BS$58-Fperm_SI_Woolf2021!$E$9:$E$93)/10))),Fperm_SI_Woolf2021!$D$9:$D$93))</f>
        <v>0.45290847812426338</v>
      </c>
      <c r="BT87" s="51" cm="1">
        <f t="array" ref="BT87">MIN(1,SLOPE(Fperm_SI_Woolf2021!$F$9:$F$93*EXP(-Fperm_SI_Woolf2021!$I$9:$I$93*$C87*IF(BT$58=Fperm_SI_Woolf2021!$E$9:$E$93,1,EXP(LN((1.1*(Fperm_SI_Woolf2021!$E$9:$E$93-BT$58)-63.1579*EXP(-0.19*Fperm_SI_Woolf2021!$E$9:$E$93)+63.1579*EXP(-0.19*BT$58))/(Fperm_SI_Woolf2021!$E$9:$E$93-BT$58))*(BT$58-Fperm_SI_Woolf2021!$E$9:$E$93)/10))) + Fperm_SI_Woolf2021!$G$9:$G$93*EXP(-Fperm_SI_Woolf2021!$J$9:$J$93*$C87*IF(BT$58=Fperm_SI_Woolf2021!$E$9:$E$93,1,EXP(LN((1.1*(Fperm_SI_Woolf2021!$E$9:$E$93-BT$58)-63.1579*EXP(-0.19*Fperm_SI_Woolf2021!$E$9:$E$93)+63.1579*EXP(-0.19*BT$58))/(Fperm_SI_Woolf2021!$E$9:$E$93-BT$58))*(BT$58-Fperm_SI_Woolf2021!$E$9:$E$93)/10))) + Fperm_SI_Woolf2021!$H$9:$H$93*EXP(-Fperm_SI_Woolf2021!$K$9:$K$93*$C87*IF(BT$58=Fperm_SI_Woolf2021!$E$9:$E$93,1,EXP(LN((1.1*(Fperm_SI_Woolf2021!$E$9:$E$93-BT$58)-63.1579*EXP(-0.19*Fperm_SI_Woolf2021!$E$9:$E$93)+63.1579*EXP(-0.19*BT$58))/(Fperm_SI_Woolf2021!$E$9:$E$93-BT$58))*(BT$58-Fperm_SI_Woolf2021!$E$9:$E$93)/10))),Fperm_SI_Woolf2021!$D$9:$D$93)*BT$57+INTERCEPT(Fperm_SI_Woolf2021!$F$9:$F$93*EXP(-Fperm_SI_Woolf2021!$I$9:$I$93*$C87*IF(BT$58=Fperm_SI_Woolf2021!$E$9:$E$93,1,EXP(LN((1.1*(Fperm_SI_Woolf2021!$E$9:$E$93-BT$58)-63.1579*EXP(-0.19*Fperm_SI_Woolf2021!$E$9:$E$93)+63.1579*EXP(-0.19*BT$58))/(Fperm_SI_Woolf2021!$E$9:$E$93-BT$58))*(BT$58-Fperm_SI_Woolf2021!$E$9:$E$93)/10))) + Fperm_SI_Woolf2021!$G$9:$G$93*EXP(-Fperm_SI_Woolf2021!$J$9:$J$93*$C87*IF(BT$58=Fperm_SI_Woolf2021!$E$9:$E$93,1,EXP(LN((1.1*(Fperm_SI_Woolf2021!$E$9:$E$93-BT$58)-63.1579*EXP(-0.19*Fperm_SI_Woolf2021!$E$9:$E$93)+63.1579*EXP(-0.19*BT$58))/(Fperm_SI_Woolf2021!$E$9:$E$93-BT$58))*(BT$58-Fperm_SI_Woolf2021!$E$9:$E$93)/10))) + Fperm_SI_Woolf2021!$H$9:$H$93*EXP(-Fperm_SI_Woolf2021!$K$9:$K$93*$C87*IF(BT$58=Fperm_SI_Woolf2021!$E$9:$E$93,1,EXP(LN((1.1*(Fperm_SI_Woolf2021!$E$9:$E$93-BT$58)-63.1579*EXP(-0.19*Fperm_SI_Woolf2021!$E$9:$E$93)+63.1579*EXP(-0.19*BT$58))/(Fperm_SI_Woolf2021!$E$9:$E$93-BT$58))*(BT$58-Fperm_SI_Woolf2021!$E$9:$E$93)/10))),Fperm_SI_Woolf2021!$D$9:$D$93))</f>
        <v>0.4246540971856726</v>
      </c>
      <c r="BU87" s="51" cm="1">
        <f t="array" ref="BU87">MIN(1,SLOPE(Fperm_SI_Woolf2021!$F$9:$F$93*EXP(-Fperm_SI_Woolf2021!$I$9:$I$93*$C87*IF(BU$58=Fperm_SI_Woolf2021!$E$9:$E$93,1,EXP(LN((1.1*(Fperm_SI_Woolf2021!$E$9:$E$93-BU$58)-63.1579*EXP(-0.19*Fperm_SI_Woolf2021!$E$9:$E$93)+63.1579*EXP(-0.19*BU$58))/(Fperm_SI_Woolf2021!$E$9:$E$93-BU$58))*(BU$58-Fperm_SI_Woolf2021!$E$9:$E$93)/10))) + Fperm_SI_Woolf2021!$G$9:$G$93*EXP(-Fperm_SI_Woolf2021!$J$9:$J$93*$C87*IF(BU$58=Fperm_SI_Woolf2021!$E$9:$E$93,1,EXP(LN((1.1*(Fperm_SI_Woolf2021!$E$9:$E$93-BU$58)-63.1579*EXP(-0.19*Fperm_SI_Woolf2021!$E$9:$E$93)+63.1579*EXP(-0.19*BU$58))/(Fperm_SI_Woolf2021!$E$9:$E$93-BU$58))*(BU$58-Fperm_SI_Woolf2021!$E$9:$E$93)/10))) + Fperm_SI_Woolf2021!$H$9:$H$93*EXP(-Fperm_SI_Woolf2021!$K$9:$K$93*$C87*IF(BU$58=Fperm_SI_Woolf2021!$E$9:$E$93,1,EXP(LN((1.1*(Fperm_SI_Woolf2021!$E$9:$E$93-BU$58)-63.1579*EXP(-0.19*Fperm_SI_Woolf2021!$E$9:$E$93)+63.1579*EXP(-0.19*BU$58))/(Fperm_SI_Woolf2021!$E$9:$E$93-BU$58))*(BU$58-Fperm_SI_Woolf2021!$E$9:$E$93)/10))),Fperm_SI_Woolf2021!$D$9:$D$93)*BU$57+INTERCEPT(Fperm_SI_Woolf2021!$F$9:$F$93*EXP(-Fperm_SI_Woolf2021!$I$9:$I$93*$C87*IF(BU$58=Fperm_SI_Woolf2021!$E$9:$E$93,1,EXP(LN((1.1*(Fperm_SI_Woolf2021!$E$9:$E$93-BU$58)-63.1579*EXP(-0.19*Fperm_SI_Woolf2021!$E$9:$E$93)+63.1579*EXP(-0.19*BU$58))/(Fperm_SI_Woolf2021!$E$9:$E$93-BU$58))*(BU$58-Fperm_SI_Woolf2021!$E$9:$E$93)/10))) + Fperm_SI_Woolf2021!$G$9:$G$93*EXP(-Fperm_SI_Woolf2021!$J$9:$J$93*$C87*IF(BU$58=Fperm_SI_Woolf2021!$E$9:$E$93,1,EXP(LN((1.1*(Fperm_SI_Woolf2021!$E$9:$E$93-BU$58)-63.1579*EXP(-0.19*Fperm_SI_Woolf2021!$E$9:$E$93)+63.1579*EXP(-0.19*BU$58))/(Fperm_SI_Woolf2021!$E$9:$E$93-BU$58))*(BU$58-Fperm_SI_Woolf2021!$E$9:$E$93)/10))) + Fperm_SI_Woolf2021!$H$9:$H$93*EXP(-Fperm_SI_Woolf2021!$K$9:$K$93*$C87*IF(BU$58=Fperm_SI_Woolf2021!$E$9:$E$93,1,EXP(LN((1.1*(Fperm_SI_Woolf2021!$E$9:$E$93-BU$58)-63.1579*EXP(-0.19*Fperm_SI_Woolf2021!$E$9:$E$93)+63.1579*EXP(-0.19*BU$58))/(Fperm_SI_Woolf2021!$E$9:$E$93-BU$58))*(BU$58-Fperm_SI_Woolf2021!$E$9:$E$93)/10))),Fperm_SI_Woolf2021!$D$9:$D$93))</f>
        <v>0.39639971624708181</v>
      </c>
      <c r="BV87" s="51" cm="1">
        <f t="array" ref="BV87">MIN(1,SLOPE(Fperm_SI_Woolf2021!$F$9:$F$93*EXP(-Fperm_SI_Woolf2021!$I$9:$I$93*$C87*IF(BV$58=Fperm_SI_Woolf2021!$E$9:$E$93,1,EXP(LN((1.1*(Fperm_SI_Woolf2021!$E$9:$E$93-BV$58)-63.1579*EXP(-0.19*Fperm_SI_Woolf2021!$E$9:$E$93)+63.1579*EXP(-0.19*BV$58))/(Fperm_SI_Woolf2021!$E$9:$E$93-BV$58))*(BV$58-Fperm_SI_Woolf2021!$E$9:$E$93)/10))) + Fperm_SI_Woolf2021!$G$9:$G$93*EXP(-Fperm_SI_Woolf2021!$J$9:$J$93*$C87*IF(BV$58=Fperm_SI_Woolf2021!$E$9:$E$93,1,EXP(LN((1.1*(Fperm_SI_Woolf2021!$E$9:$E$93-BV$58)-63.1579*EXP(-0.19*Fperm_SI_Woolf2021!$E$9:$E$93)+63.1579*EXP(-0.19*BV$58))/(Fperm_SI_Woolf2021!$E$9:$E$93-BV$58))*(BV$58-Fperm_SI_Woolf2021!$E$9:$E$93)/10))) + Fperm_SI_Woolf2021!$H$9:$H$93*EXP(-Fperm_SI_Woolf2021!$K$9:$K$93*$C87*IF(BV$58=Fperm_SI_Woolf2021!$E$9:$E$93,1,EXP(LN((1.1*(Fperm_SI_Woolf2021!$E$9:$E$93-BV$58)-63.1579*EXP(-0.19*Fperm_SI_Woolf2021!$E$9:$E$93)+63.1579*EXP(-0.19*BV$58))/(Fperm_SI_Woolf2021!$E$9:$E$93-BV$58))*(BV$58-Fperm_SI_Woolf2021!$E$9:$E$93)/10))),Fperm_SI_Woolf2021!$D$9:$D$93)*BV$57+INTERCEPT(Fperm_SI_Woolf2021!$F$9:$F$93*EXP(-Fperm_SI_Woolf2021!$I$9:$I$93*$C87*IF(BV$58=Fperm_SI_Woolf2021!$E$9:$E$93,1,EXP(LN((1.1*(Fperm_SI_Woolf2021!$E$9:$E$93-BV$58)-63.1579*EXP(-0.19*Fperm_SI_Woolf2021!$E$9:$E$93)+63.1579*EXP(-0.19*BV$58))/(Fperm_SI_Woolf2021!$E$9:$E$93-BV$58))*(BV$58-Fperm_SI_Woolf2021!$E$9:$E$93)/10))) + Fperm_SI_Woolf2021!$G$9:$G$93*EXP(-Fperm_SI_Woolf2021!$J$9:$J$93*$C87*IF(BV$58=Fperm_SI_Woolf2021!$E$9:$E$93,1,EXP(LN((1.1*(Fperm_SI_Woolf2021!$E$9:$E$93-BV$58)-63.1579*EXP(-0.19*Fperm_SI_Woolf2021!$E$9:$E$93)+63.1579*EXP(-0.19*BV$58))/(Fperm_SI_Woolf2021!$E$9:$E$93-BV$58))*(BV$58-Fperm_SI_Woolf2021!$E$9:$E$93)/10))) + Fperm_SI_Woolf2021!$H$9:$H$93*EXP(-Fperm_SI_Woolf2021!$K$9:$K$93*$C87*IF(BV$58=Fperm_SI_Woolf2021!$E$9:$E$93,1,EXP(LN((1.1*(Fperm_SI_Woolf2021!$E$9:$E$93-BV$58)-63.1579*EXP(-0.19*Fperm_SI_Woolf2021!$E$9:$E$93)+63.1579*EXP(-0.19*BV$58))/(Fperm_SI_Woolf2021!$E$9:$E$93-BV$58))*(BV$58-Fperm_SI_Woolf2021!$E$9:$E$93)/10))),Fperm_SI_Woolf2021!$D$9:$D$93))</f>
        <v>0.36814533530849103</v>
      </c>
      <c r="BW87" s="51" cm="1">
        <f t="array" ref="BW87">MIN(1,SLOPE(Fperm_SI_Woolf2021!$F$9:$F$93*EXP(-Fperm_SI_Woolf2021!$I$9:$I$93*$C87*IF(BW$58=Fperm_SI_Woolf2021!$E$9:$E$93,1,EXP(LN((1.1*(Fperm_SI_Woolf2021!$E$9:$E$93-BW$58)-63.1579*EXP(-0.19*Fperm_SI_Woolf2021!$E$9:$E$93)+63.1579*EXP(-0.19*BW$58))/(Fperm_SI_Woolf2021!$E$9:$E$93-BW$58))*(BW$58-Fperm_SI_Woolf2021!$E$9:$E$93)/10))) + Fperm_SI_Woolf2021!$G$9:$G$93*EXP(-Fperm_SI_Woolf2021!$J$9:$J$93*$C87*IF(BW$58=Fperm_SI_Woolf2021!$E$9:$E$93,1,EXP(LN((1.1*(Fperm_SI_Woolf2021!$E$9:$E$93-BW$58)-63.1579*EXP(-0.19*Fperm_SI_Woolf2021!$E$9:$E$93)+63.1579*EXP(-0.19*BW$58))/(Fperm_SI_Woolf2021!$E$9:$E$93-BW$58))*(BW$58-Fperm_SI_Woolf2021!$E$9:$E$93)/10))) + Fperm_SI_Woolf2021!$H$9:$H$93*EXP(-Fperm_SI_Woolf2021!$K$9:$K$93*$C87*IF(BW$58=Fperm_SI_Woolf2021!$E$9:$E$93,1,EXP(LN((1.1*(Fperm_SI_Woolf2021!$E$9:$E$93-BW$58)-63.1579*EXP(-0.19*Fperm_SI_Woolf2021!$E$9:$E$93)+63.1579*EXP(-0.19*BW$58))/(Fperm_SI_Woolf2021!$E$9:$E$93-BW$58))*(BW$58-Fperm_SI_Woolf2021!$E$9:$E$93)/10))),Fperm_SI_Woolf2021!$D$9:$D$93)*BW$57+INTERCEPT(Fperm_SI_Woolf2021!$F$9:$F$93*EXP(-Fperm_SI_Woolf2021!$I$9:$I$93*$C87*IF(BW$58=Fperm_SI_Woolf2021!$E$9:$E$93,1,EXP(LN((1.1*(Fperm_SI_Woolf2021!$E$9:$E$93-BW$58)-63.1579*EXP(-0.19*Fperm_SI_Woolf2021!$E$9:$E$93)+63.1579*EXP(-0.19*BW$58))/(Fperm_SI_Woolf2021!$E$9:$E$93-BW$58))*(BW$58-Fperm_SI_Woolf2021!$E$9:$E$93)/10))) + Fperm_SI_Woolf2021!$G$9:$G$93*EXP(-Fperm_SI_Woolf2021!$J$9:$J$93*$C87*IF(BW$58=Fperm_SI_Woolf2021!$E$9:$E$93,1,EXP(LN((1.1*(Fperm_SI_Woolf2021!$E$9:$E$93-BW$58)-63.1579*EXP(-0.19*Fperm_SI_Woolf2021!$E$9:$E$93)+63.1579*EXP(-0.19*BW$58))/(Fperm_SI_Woolf2021!$E$9:$E$93-BW$58))*(BW$58-Fperm_SI_Woolf2021!$E$9:$E$93)/10))) + Fperm_SI_Woolf2021!$H$9:$H$93*EXP(-Fperm_SI_Woolf2021!$K$9:$K$93*$C87*IF(BW$58=Fperm_SI_Woolf2021!$E$9:$E$93,1,EXP(LN((1.1*(Fperm_SI_Woolf2021!$E$9:$E$93-BW$58)-63.1579*EXP(-0.19*Fperm_SI_Woolf2021!$E$9:$E$93)+63.1579*EXP(-0.19*BW$58))/(Fperm_SI_Woolf2021!$E$9:$E$93-BW$58))*(BW$58-Fperm_SI_Woolf2021!$E$9:$E$93)/10))),Fperm_SI_Woolf2021!$D$9:$D$93))</f>
        <v>0.33989095436990019</v>
      </c>
      <c r="BX87" s="51" cm="1">
        <f t="array" ref="BX87">MIN(1,SLOPE(Fperm_SI_Woolf2021!$F$9:$F$93*EXP(-Fperm_SI_Woolf2021!$I$9:$I$93*$C87*IF(BX$58=Fperm_SI_Woolf2021!$E$9:$E$93,1,EXP(LN((1.1*(Fperm_SI_Woolf2021!$E$9:$E$93-BX$58)-63.1579*EXP(-0.19*Fperm_SI_Woolf2021!$E$9:$E$93)+63.1579*EXP(-0.19*BX$58))/(Fperm_SI_Woolf2021!$E$9:$E$93-BX$58))*(BX$58-Fperm_SI_Woolf2021!$E$9:$E$93)/10))) + Fperm_SI_Woolf2021!$G$9:$G$93*EXP(-Fperm_SI_Woolf2021!$J$9:$J$93*$C87*IF(BX$58=Fperm_SI_Woolf2021!$E$9:$E$93,1,EXP(LN((1.1*(Fperm_SI_Woolf2021!$E$9:$E$93-BX$58)-63.1579*EXP(-0.19*Fperm_SI_Woolf2021!$E$9:$E$93)+63.1579*EXP(-0.19*BX$58))/(Fperm_SI_Woolf2021!$E$9:$E$93-BX$58))*(BX$58-Fperm_SI_Woolf2021!$E$9:$E$93)/10))) + Fperm_SI_Woolf2021!$H$9:$H$93*EXP(-Fperm_SI_Woolf2021!$K$9:$K$93*$C87*IF(BX$58=Fperm_SI_Woolf2021!$E$9:$E$93,1,EXP(LN((1.1*(Fperm_SI_Woolf2021!$E$9:$E$93-BX$58)-63.1579*EXP(-0.19*Fperm_SI_Woolf2021!$E$9:$E$93)+63.1579*EXP(-0.19*BX$58))/(Fperm_SI_Woolf2021!$E$9:$E$93-BX$58))*(BX$58-Fperm_SI_Woolf2021!$E$9:$E$93)/10))),Fperm_SI_Woolf2021!$D$9:$D$93)*BX$57+INTERCEPT(Fperm_SI_Woolf2021!$F$9:$F$93*EXP(-Fperm_SI_Woolf2021!$I$9:$I$93*$C87*IF(BX$58=Fperm_SI_Woolf2021!$E$9:$E$93,1,EXP(LN((1.1*(Fperm_SI_Woolf2021!$E$9:$E$93-BX$58)-63.1579*EXP(-0.19*Fperm_SI_Woolf2021!$E$9:$E$93)+63.1579*EXP(-0.19*BX$58))/(Fperm_SI_Woolf2021!$E$9:$E$93-BX$58))*(BX$58-Fperm_SI_Woolf2021!$E$9:$E$93)/10))) + Fperm_SI_Woolf2021!$G$9:$G$93*EXP(-Fperm_SI_Woolf2021!$J$9:$J$93*$C87*IF(BX$58=Fperm_SI_Woolf2021!$E$9:$E$93,1,EXP(LN((1.1*(Fperm_SI_Woolf2021!$E$9:$E$93-BX$58)-63.1579*EXP(-0.19*Fperm_SI_Woolf2021!$E$9:$E$93)+63.1579*EXP(-0.19*BX$58))/(Fperm_SI_Woolf2021!$E$9:$E$93-BX$58))*(BX$58-Fperm_SI_Woolf2021!$E$9:$E$93)/10))) + Fperm_SI_Woolf2021!$H$9:$H$93*EXP(-Fperm_SI_Woolf2021!$K$9:$K$93*$C87*IF(BX$58=Fperm_SI_Woolf2021!$E$9:$E$93,1,EXP(LN((1.1*(Fperm_SI_Woolf2021!$E$9:$E$93-BX$58)-63.1579*EXP(-0.19*Fperm_SI_Woolf2021!$E$9:$E$93)+63.1579*EXP(-0.19*BX$58))/(Fperm_SI_Woolf2021!$E$9:$E$93-BX$58))*(BX$58-Fperm_SI_Woolf2021!$E$9:$E$93)/10))),Fperm_SI_Woolf2021!$D$9:$D$93))</f>
        <v>0.31163657343130935</v>
      </c>
      <c r="BY87" s="51" cm="1">
        <f t="array" ref="BY87">MIN(1,SLOPE(Fperm_SI_Woolf2021!$F$9:$F$93*EXP(-Fperm_SI_Woolf2021!$I$9:$I$93*$C87*IF(BY$58=Fperm_SI_Woolf2021!$E$9:$E$93,1,EXP(LN((1.1*(Fperm_SI_Woolf2021!$E$9:$E$93-BY$58)-63.1579*EXP(-0.19*Fperm_SI_Woolf2021!$E$9:$E$93)+63.1579*EXP(-0.19*BY$58))/(Fperm_SI_Woolf2021!$E$9:$E$93-BY$58))*(BY$58-Fperm_SI_Woolf2021!$E$9:$E$93)/10))) + Fperm_SI_Woolf2021!$G$9:$G$93*EXP(-Fperm_SI_Woolf2021!$J$9:$J$93*$C87*IF(BY$58=Fperm_SI_Woolf2021!$E$9:$E$93,1,EXP(LN((1.1*(Fperm_SI_Woolf2021!$E$9:$E$93-BY$58)-63.1579*EXP(-0.19*Fperm_SI_Woolf2021!$E$9:$E$93)+63.1579*EXP(-0.19*BY$58))/(Fperm_SI_Woolf2021!$E$9:$E$93-BY$58))*(BY$58-Fperm_SI_Woolf2021!$E$9:$E$93)/10))) + Fperm_SI_Woolf2021!$H$9:$H$93*EXP(-Fperm_SI_Woolf2021!$K$9:$K$93*$C87*IF(BY$58=Fperm_SI_Woolf2021!$E$9:$E$93,1,EXP(LN((1.1*(Fperm_SI_Woolf2021!$E$9:$E$93-BY$58)-63.1579*EXP(-0.19*Fperm_SI_Woolf2021!$E$9:$E$93)+63.1579*EXP(-0.19*BY$58))/(Fperm_SI_Woolf2021!$E$9:$E$93-BY$58))*(BY$58-Fperm_SI_Woolf2021!$E$9:$E$93)/10))),Fperm_SI_Woolf2021!$D$9:$D$93)*BY$57+INTERCEPT(Fperm_SI_Woolf2021!$F$9:$F$93*EXP(-Fperm_SI_Woolf2021!$I$9:$I$93*$C87*IF(BY$58=Fperm_SI_Woolf2021!$E$9:$E$93,1,EXP(LN((1.1*(Fperm_SI_Woolf2021!$E$9:$E$93-BY$58)-63.1579*EXP(-0.19*Fperm_SI_Woolf2021!$E$9:$E$93)+63.1579*EXP(-0.19*BY$58))/(Fperm_SI_Woolf2021!$E$9:$E$93-BY$58))*(BY$58-Fperm_SI_Woolf2021!$E$9:$E$93)/10))) + Fperm_SI_Woolf2021!$G$9:$G$93*EXP(-Fperm_SI_Woolf2021!$J$9:$J$93*$C87*IF(BY$58=Fperm_SI_Woolf2021!$E$9:$E$93,1,EXP(LN((1.1*(Fperm_SI_Woolf2021!$E$9:$E$93-BY$58)-63.1579*EXP(-0.19*Fperm_SI_Woolf2021!$E$9:$E$93)+63.1579*EXP(-0.19*BY$58))/(Fperm_SI_Woolf2021!$E$9:$E$93-BY$58))*(BY$58-Fperm_SI_Woolf2021!$E$9:$E$93)/10))) + Fperm_SI_Woolf2021!$H$9:$H$93*EXP(-Fperm_SI_Woolf2021!$K$9:$K$93*$C87*IF(BY$58=Fperm_SI_Woolf2021!$E$9:$E$93,1,EXP(LN((1.1*(Fperm_SI_Woolf2021!$E$9:$E$93-BY$58)-63.1579*EXP(-0.19*Fperm_SI_Woolf2021!$E$9:$E$93)+63.1579*EXP(-0.19*BY$58))/(Fperm_SI_Woolf2021!$E$9:$E$93-BY$58))*(BY$58-Fperm_SI_Woolf2021!$E$9:$E$93)/10))),Fperm_SI_Woolf2021!$D$9:$D$93))</f>
        <v>0.28338219249271857</v>
      </c>
      <c r="BZ87" s="51" cm="1">
        <f t="array" ref="BZ87">MIN(1,SLOPE(Fperm_SI_Woolf2021!$F$9:$F$93*EXP(-Fperm_SI_Woolf2021!$I$9:$I$93*$C87*IF(BZ$58=Fperm_SI_Woolf2021!$E$9:$E$93,1,EXP(LN((1.1*(Fperm_SI_Woolf2021!$E$9:$E$93-BZ$58)-63.1579*EXP(-0.19*Fperm_SI_Woolf2021!$E$9:$E$93)+63.1579*EXP(-0.19*BZ$58))/(Fperm_SI_Woolf2021!$E$9:$E$93-BZ$58))*(BZ$58-Fperm_SI_Woolf2021!$E$9:$E$93)/10))) + Fperm_SI_Woolf2021!$G$9:$G$93*EXP(-Fperm_SI_Woolf2021!$J$9:$J$93*$C87*IF(BZ$58=Fperm_SI_Woolf2021!$E$9:$E$93,1,EXP(LN((1.1*(Fperm_SI_Woolf2021!$E$9:$E$93-BZ$58)-63.1579*EXP(-0.19*Fperm_SI_Woolf2021!$E$9:$E$93)+63.1579*EXP(-0.19*BZ$58))/(Fperm_SI_Woolf2021!$E$9:$E$93-BZ$58))*(BZ$58-Fperm_SI_Woolf2021!$E$9:$E$93)/10))) + Fperm_SI_Woolf2021!$H$9:$H$93*EXP(-Fperm_SI_Woolf2021!$K$9:$K$93*$C87*IF(BZ$58=Fperm_SI_Woolf2021!$E$9:$E$93,1,EXP(LN((1.1*(Fperm_SI_Woolf2021!$E$9:$E$93-BZ$58)-63.1579*EXP(-0.19*Fperm_SI_Woolf2021!$E$9:$E$93)+63.1579*EXP(-0.19*BZ$58))/(Fperm_SI_Woolf2021!$E$9:$E$93-BZ$58))*(BZ$58-Fperm_SI_Woolf2021!$E$9:$E$93)/10))),Fperm_SI_Woolf2021!$D$9:$D$93)*BZ$57+INTERCEPT(Fperm_SI_Woolf2021!$F$9:$F$93*EXP(-Fperm_SI_Woolf2021!$I$9:$I$93*$C87*IF(BZ$58=Fperm_SI_Woolf2021!$E$9:$E$93,1,EXP(LN((1.1*(Fperm_SI_Woolf2021!$E$9:$E$93-BZ$58)-63.1579*EXP(-0.19*Fperm_SI_Woolf2021!$E$9:$E$93)+63.1579*EXP(-0.19*BZ$58))/(Fperm_SI_Woolf2021!$E$9:$E$93-BZ$58))*(BZ$58-Fperm_SI_Woolf2021!$E$9:$E$93)/10))) + Fperm_SI_Woolf2021!$G$9:$G$93*EXP(-Fperm_SI_Woolf2021!$J$9:$J$93*$C87*IF(BZ$58=Fperm_SI_Woolf2021!$E$9:$E$93,1,EXP(LN((1.1*(Fperm_SI_Woolf2021!$E$9:$E$93-BZ$58)-63.1579*EXP(-0.19*Fperm_SI_Woolf2021!$E$9:$E$93)+63.1579*EXP(-0.19*BZ$58))/(Fperm_SI_Woolf2021!$E$9:$E$93-BZ$58))*(BZ$58-Fperm_SI_Woolf2021!$E$9:$E$93)/10))) + Fperm_SI_Woolf2021!$H$9:$H$93*EXP(-Fperm_SI_Woolf2021!$K$9:$K$93*$C87*IF(BZ$58=Fperm_SI_Woolf2021!$E$9:$E$93,1,EXP(LN((1.1*(Fperm_SI_Woolf2021!$E$9:$E$93-BZ$58)-63.1579*EXP(-0.19*Fperm_SI_Woolf2021!$E$9:$E$93)+63.1579*EXP(-0.19*BZ$58))/(Fperm_SI_Woolf2021!$E$9:$E$93-BZ$58))*(BZ$58-Fperm_SI_Woolf2021!$E$9:$E$93)/10))),Fperm_SI_Woolf2021!$D$9:$D$93))</f>
        <v>0.25512781155412773</v>
      </c>
    </row>
    <row r="88" spans="3:78" x14ac:dyDescent="0.2">
      <c r="C88" s="48">
        <v>280</v>
      </c>
      <c r="D88" s="51" cm="1">
        <f t="array" ref="D88">MIN(1,SLOPE(Fperm_SI_Woolf2021!$F$9:$F$93*EXP(-Fperm_SI_Woolf2021!$I$9:$I$93*$C88*IF(D$58=Fperm_SI_Woolf2021!$E$9:$E$93,1,EXP(LN((1.1*(Fperm_SI_Woolf2021!$E$9:$E$93-D$58)-63.1579*EXP(-0.19*Fperm_SI_Woolf2021!$E$9:$E$93)+63.1579*EXP(-0.19*D$58))/(Fperm_SI_Woolf2021!$E$9:$E$93-D$58))*(D$58-Fperm_SI_Woolf2021!$E$9:$E$93)/10))) + Fperm_SI_Woolf2021!$G$9:$G$93*EXP(-Fperm_SI_Woolf2021!$J$9:$J$93*$C88*IF(D$58=Fperm_SI_Woolf2021!$E$9:$E$93,1,EXP(LN((1.1*(Fperm_SI_Woolf2021!$E$9:$E$93-D$58)-63.1579*EXP(-0.19*Fperm_SI_Woolf2021!$E$9:$E$93)+63.1579*EXP(-0.19*D$58))/(Fperm_SI_Woolf2021!$E$9:$E$93-D$58))*(D$58-Fperm_SI_Woolf2021!$E$9:$E$93)/10))) + Fperm_SI_Woolf2021!$H$9:$H$93*EXP(-Fperm_SI_Woolf2021!$K$9:$K$93*$C88*IF(D$58=Fperm_SI_Woolf2021!$E$9:$E$93,1,EXP(LN((1.1*(Fperm_SI_Woolf2021!$E$9:$E$93-D$58)-63.1579*EXP(-0.19*Fperm_SI_Woolf2021!$E$9:$E$93)+63.1579*EXP(-0.19*D$58))/(Fperm_SI_Woolf2021!$E$9:$E$93-D$58))*(D$58-Fperm_SI_Woolf2021!$E$9:$E$93)/10))),Fperm_SI_Woolf2021!$D$9:$D$93)*D$57+INTERCEPT(Fperm_SI_Woolf2021!$F$9:$F$93*EXP(-Fperm_SI_Woolf2021!$I$9:$I$93*$C88*IF(D$58=Fperm_SI_Woolf2021!$E$9:$E$93,1,EXP(LN((1.1*(Fperm_SI_Woolf2021!$E$9:$E$93-D$58)-63.1579*EXP(-0.19*Fperm_SI_Woolf2021!$E$9:$E$93)+63.1579*EXP(-0.19*D$58))/(Fperm_SI_Woolf2021!$E$9:$E$93-D$58))*(D$58-Fperm_SI_Woolf2021!$E$9:$E$93)/10))) + Fperm_SI_Woolf2021!$G$9:$G$93*EXP(-Fperm_SI_Woolf2021!$J$9:$J$93*$C88*IF(D$58=Fperm_SI_Woolf2021!$E$9:$E$93,1,EXP(LN((1.1*(Fperm_SI_Woolf2021!$E$9:$E$93-D$58)-63.1579*EXP(-0.19*Fperm_SI_Woolf2021!$E$9:$E$93)+63.1579*EXP(-0.19*D$58))/(Fperm_SI_Woolf2021!$E$9:$E$93-D$58))*(D$58-Fperm_SI_Woolf2021!$E$9:$E$93)/10))) + Fperm_SI_Woolf2021!$H$9:$H$93*EXP(-Fperm_SI_Woolf2021!$K$9:$K$93*$C88*IF(D$58=Fperm_SI_Woolf2021!$E$9:$E$93,1,EXP(LN((1.1*(Fperm_SI_Woolf2021!$E$9:$E$93-D$58)-63.1579*EXP(-0.19*Fperm_SI_Woolf2021!$E$9:$E$93)+63.1579*EXP(-0.19*D$58))/(Fperm_SI_Woolf2021!$E$9:$E$93-D$58))*(D$58-Fperm_SI_Woolf2021!$E$9:$E$93)/10))),Fperm_SI_Woolf2021!$D$9:$D$93))</f>
        <v>1</v>
      </c>
      <c r="E88" s="51" cm="1">
        <f t="array" ref="E88">MIN(1,SLOPE(Fperm_SI_Woolf2021!$F$9:$F$93*EXP(-Fperm_SI_Woolf2021!$I$9:$I$93*$C88*IF(E$58=Fperm_SI_Woolf2021!$E$9:$E$93,1,EXP(LN((1.1*(Fperm_SI_Woolf2021!$E$9:$E$93-E$58)-63.1579*EXP(-0.19*Fperm_SI_Woolf2021!$E$9:$E$93)+63.1579*EXP(-0.19*E$58))/(Fperm_SI_Woolf2021!$E$9:$E$93-E$58))*(E$58-Fperm_SI_Woolf2021!$E$9:$E$93)/10))) + Fperm_SI_Woolf2021!$G$9:$G$93*EXP(-Fperm_SI_Woolf2021!$J$9:$J$93*$C88*IF(E$58=Fperm_SI_Woolf2021!$E$9:$E$93,1,EXP(LN((1.1*(Fperm_SI_Woolf2021!$E$9:$E$93-E$58)-63.1579*EXP(-0.19*Fperm_SI_Woolf2021!$E$9:$E$93)+63.1579*EXP(-0.19*E$58))/(Fperm_SI_Woolf2021!$E$9:$E$93-E$58))*(E$58-Fperm_SI_Woolf2021!$E$9:$E$93)/10))) + Fperm_SI_Woolf2021!$H$9:$H$93*EXP(-Fperm_SI_Woolf2021!$K$9:$K$93*$C88*IF(E$58=Fperm_SI_Woolf2021!$E$9:$E$93,1,EXP(LN((1.1*(Fperm_SI_Woolf2021!$E$9:$E$93-E$58)-63.1579*EXP(-0.19*Fperm_SI_Woolf2021!$E$9:$E$93)+63.1579*EXP(-0.19*E$58))/(Fperm_SI_Woolf2021!$E$9:$E$93-E$58))*(E$58-Fperm_SI_Woolf2021!$E$9:$E$93)/10))),Fperm_SI_Woolf2021!$D$9:$D$93)*E$57+INTERCEPT(Fperm_SI_Woolf2021!$F$9:$F$93*EXP(-Fperm_SI_Woolf2021!$I$9:$I$93*$C88*IF(E$58=Fperm_SI_Woolf2021!$E$9:$E$93,1,EXP(LN((1.1*(Fperm_SI_Woolf2021!$E$9:$E$93-E$58)-63.1579*EXP(-0.19*Fperm_SI_Woolf2021!$E$9:$E$93)+63.1579*EXP(-0.19*E$58))/(Fperm_SI_Woolf2021!$E$9:$E$93-E$58))*(E$58-Fperm_SI_Woolf2021!$E$9:$E$93)/10))) + Fperm_SI_Woolf2021!$G$9:$G$93*EXP(-Fperm_SI_Woolf2021!$J$9:$J$93*$C88*IF(E$58=Fperm_SI_Woolf2021!$E$9:$E$93,1,EXP(LN((1.1*(Fperm_SI_Woolf2021!$E$9:$E$93-E$58)-63.1579*EXP(-0.19*Fperm_SI_Woolf2021!$E$9:$E$93)+63.1579*EXP(-0.19*E$58))/(Fperm_SI_Woolf2021!$E$9:$E$93-E$58))*(E$58-Fperm_SI_Woolf2021!$E$9:$E$93)/10))) + Fperm_SI_Woolf2021!$H$9:$H$93*EXP(-Fperm_SI_Woolf2021!$K$9:$K$93*$C88*IF(E$58=Fperm_SI_Woolf2021!$E$9:$E$93,1,EXP(LN((1.1*(Fperm_SI_Woolf2021!$E$9:$E$93-E$58)-63.1579*EXP(-0.19*Fperm_SI_Woolf2021!$E$9:$E$93)+63.1579*EXP(-0.19*E$58))/(Fperm_SI_Woolf2021!$E$9:$E$93-E$58))*(E$58-Fperm_SI_Woolf2021!$E$9:$E$93)/10))),Fperm_SI_Woolf2021!$D$9:$D$93))</f>
        <v>1</v>
      </c>
      <c r="F88" s="51" cm="1">
        <f t="array" ref="F88">MIN(1,SLOPE(Fperm_SI_Woolf2021!$F$9:$F$93*EXP(-Fperm_SI_Woolf2021!$I$9:$I$93*$C88*IF(F$58=Fperm_SI_Woolf2021!$E$9:$E$93,1,EXP(LN((1.1*(Fperm_SI_Woolf2021!$E$9:$E$93-F$58)-63.1579*EXP(-0.19*Fperm_SI_Woolf2021!$E$9:$E$93)+63.1579*EXP(-0.19*F$58))/(Fperm_SI_Woolf2021!$E$9:$E$93-F$58))*(F$58-Fperm_SI_Woolf2021!$E$9:$E$93)/10))) + Fperm_SI_Woolf2021!$G$9:$G$93*EXP(-Fperm_SI_Woolf2021!$J$9:$J$93*$C88*IF(F$58=Fperm_SI_Woolf2021!$E$9:$E$93,1,EXP(LN((1.1*(Fperm_SI_Woolf2021!$E$9:$E$93-F$58)-63.1579*EXP(-0.19*Fperm_SI_Woolf2021!$E$9:$E$93)+63.1579*EXP(-0.19*F$58))/(Fperm_SI_Woolf2021!$E$9:$E$93-F$58))*(F$58-Fperm_SI_Woolf2021!$E$9:$E$93)/10))) + Fperm_SI_Woolf2021!$H$9:$H$93*EXP(-Fperm_SI_Woolf2021!$K$9:$K$93*$C88*IF(F$58=Fperm_SI_Woolf2021!$E$9:$E$93,1,EXP(LN((1.1*(Fperm_SI_Woolf2021!$E$9:$E$93-F$58)-63.1579*EXP(-0.19*Fperm_SI_Woolf2021!$E$9:$E$93)+63.1579*EXP(-0.19*F$58))/(Fperm_SI_Woolf2021!$E$9:$E$93-F$58))*(F$58-Fperm_SI_Woolf2021!$E$9:$E$93)/10))),Fperm_SI_Woolf2021!$D$9:$D$93)*F$57+INTERCEPT(Fperm_SI_Woolf2021!$F$9:$F$93*EXP(-Fperm_SI_Woolf2021!$I$9:$I$93*$C88*IF(F$58=Fperm_SI_Woolf2021!$E$9:$E$93,1,EXP(LN((1.1*(Fperm_SI_Woolf2021!$E$9:$E$93-F$58)-63.1579*EXP(-0.19*Fperm_SI_Woolf2021!$E$9:$E$93)+63.1579*EXP(-0.19*F$58))/(Fperm_SI_Woolf2021!$E$9:$E$93-F$58))*(F$58-Fperm_SI_Woolf2021!$E$9:$E$93)/10))) + Fperm_SI_Woolf2021!$G$9:$G$93*EXP(-Fperm_SI_Woolf2021!$J$9:$J$93*$C88*IF(F$58=Fperm_SI_Woolf2021!$E$9:$E$93,1,EXP(LN((1.1*(Fperm_SI_Woolf2021!$E$9:$E$93-F$58)-63.1579*EXP(-0.19*Fperm_SI_Woolf2021!$E$9:$E$93)+63.1579*EXP(-0.19*F$58))/(Fperm_SI_Woolf2021!$E$9:$E$93-F$58))*(F$58-Fperm_SI_Woolf2021!$E$9:$E$93)/10))) + Fperm_SI_Woolf2021!$H$9:$H$93*EXP(-Fperm_SI_Woolf2021!$K$9:$K$93*$C88*IF(F$58=Fperm_SI_Woolf2021!$E$9:$E$93,1,EXP(LN((1.1*(Fperm_SI_Woolf2021!$E$9:$E$93-F$58)-63.1579*EXP(-0.19*Fperm_SI_Woolf2021!$E$9:$E$93)+63.1579*EXP(-0.19*F$58))/(Fperm_SI_Woolf2021!$E$9:$E$93-F$58))*(F$58-Fperm_SI_Woolf2021!$E$9:$E$93)/10))),Fperm_SI_Woolf2021!$D$9:$D$93))</f>
        <v>0.98849777850193843</v>
      </c>
      <c r="G88" s="51" cm="1">
        <f t="array" ref="G88">MIN(1,SLOPE(Fperm_SI_Woolf2021!$F$9:$F$93*EXP(-Fperm_SI_Woolf2021!$I$9:$I$93*$C88*IF(G$58=Fperm_SI_Woolf2021!$E$9:$E$93,1,EXP(LN((1.1*(Fperm_SI_Woolf2021!$E$9:$E$93-G$58)-63.1579*EXP(-0.19*Fperm_SI_Woolf2021!$E$9:$E$93)+63.1579*EXP(-0.19*G$58))/(Fperm_SI_Woolf2021!$E$9:$E$93-G$58))*(G$58-Fperm_SI_Woolf2021!$E$9:$E$93)/10))) + Fperm_SI_Woolf2021!$G$9:$G$93*EXP(-Fperm_SI_Woolf2021!$J$9:$J$93*$C88*IF(G$58=Fperm_SI_Woolf2021!$E$9:$E$93,1,EXP(LN((1.1*(Fperm_SI_Woolf2021!$E$9:$E$93-G$58)-63.1579*EXP(-0.19*Fperm_SI_Woolf2021!$E$9:$E$93)+63.1579*EXP(-0.19*G$58))/(Fperm_SI_Woolf2021!$E$9:$E$93-G$58))*(G$58-Fperm_SI_Woolf2021!$E$9:$E$93)/10))) + Fperm_SI_Woolf2021!$H$9:$H$93*EXP(-Fperm_SI_Woolf2021!$K$9:$K$93*$C88*IF(G$58=Fperm_SI_Woolf2021!$E$9:$E$93,1,EXP(LN((1.1*(Fperm_SI_Woolf2021!$E$9:$E$93-G$58)-63.1579*EXP(-0.19*Fperm_SI_Woolf2021!$E$9:$E$93)+63.1579*EXP(-0.19*G$58))/(Fperm_SI_Woolf2021!$E$9:$E$93-G$58))*(G$58-Fperm_SI_Woolf2021!$E$9:$E$93)/10))),Fperm_SI_Woolf2021!$D$9:$D$93)*G$57+INTERCEPT(Fperm_SI_Woolf2021!$F$9:$F$93*EXP(-Fperm_SI_Woolf2021!$I$9:$I$93*$C88*IF(G$58=Fperm_SI_Woolf2021!$E$9:$E$93,1,EXP(LN((1.1*(Fperm_SI_Woolf2021!$E$9:$E$93-G$58)-63.1579*EXP(-0.19*Fperm_SI_Woolf2021!$E$9:$E$93)+63.1579*EXP(-0.19*G$58))/(Fperm_SI_Woolf2021!$E$9:$E$93-G$58))*(G$58-Fperm_SI_Woolf2021!$E$9:$E$93)/10))) + Fperm_SI_Woolf2021!$G$9:$G$93*EXP(-Fperm_SI_Woolf2021!$J$9:$J$93*$C88*IF(G$58=Fperm_SI_Woolf2021!$E$9:$E$93,1,EXP(LN((1.1*(Fperm_SI_Woolf2021!$E$9:$E$93-G$58)-63.1579*EXP(-0.19*Fperm_SI_Woolf2021!$E$9:$E$93)+63.1579*EXP(-0.19*G$58))/(Fperm_SI_Woolf2021!$E$9:$E$93-G$58))*(G$58-Fperm_SI_Woolf2021!$E$9:$E$93)/10))) + Fperm_SI_Woolf2021!$H$9:$H$93*EXP(-Fperm_SI_Woolf2021!$K$9:$K$93*$C88*IF(G$58=Fperm_SI_Woolf2021!$E$9:$E$93,1,EXP(LN((1.1*(Fperm_SI_Woolf2021!$E$9:$E$93-G$58)-63.1579*EXP(-0.19*Fperm_SI_Woolf2021!$E$9:$E$93)+63.1579*EXP(-0.19*G$58))/(Fperm_SI_Woolf2021!$E$9:$E$93-G$58))*(G$58-Fperm_SI_Woolf2021!$E$9:$E$93)/10))),Fperm_SI_Woolf2021!$D$9:$D$93))</f>
        <v>0.95825497316302799</v>
      </c>
      <c r="H88" s="51" cm="1">
        <f t="array" ref="H88">MIN(1,SLOPE(Fperm_SI_Woolf2021!$F$9:$F$93*EXP(-Fperm_SI_Woolf2021!$I$9:$I$93*$C88*IF(H$58=Fperm_SI_Woolf2021!$E$9:$E$93,1,EXP(LN((1.1*(Fperm_SI_Woolf2021!$E$9:$E$93-H$58)-63.1579*EXP(-0.19*Fperm_SI_Woolf2021!$E$9:$E$93)+63.1579*EXP(-0.19*H$58))/(Fperm_SI_Woolf2021!$E$9:$E$93-H$58))*(H$58-Fperm_SI_Woolf2021!$E$9:$E$93)/10))) + Fperm_SI_Woolf2021!$G$9:$G$93*EXP(-Fperm_SI_Woolf2021!$J$9:$J$93*$C88*IF(H$58=Fperm_SI_Woolf2021!$E$9:$E$93,1,EXP(LN((1.1*(Fperm_SI_Woolf2021!$E$9:$E$93-H$58)-63.1579*EXP(-0.19*Fperm_SI_Woolf2021!$E$9:$E$93)+63.1579*EXP(-0.19*H$58))/(Fperm_SI_Woolf2021!$E$9:$E$93-H$58))*(H$58-Fperm_SI_Woolf2021!$E$9:$E$93)/10))) + Fperm_SI_Woolf2021!$H$9:$H$93*EXP(-Fperm_SI_Woolf2021!$K$9:$K$93*$C88*IF(H$58=Fperm_SI_Woolf2021!$E$9:$E$93,1,EXP(LN((1.1*(Fperm_SI_Woolf2021!$E$9:$E$93-H$58)-63.1579*EXP(-0.19*Fperm_SI_Woolf2021!$E$9:$E$93)+63.1579*EXP(-0.19*H$58))/(Fperm_SI_Woolf2021!$E$9:$E$93-H$58))*(H$58-Fperm_SI_Woolf2021!$E$9:$E$93)/10))),Fperm_SI_Woolf2021!$D$9:$D$93)*H$57+INTERCEPT(Fperm_SI_Woolf2021!$F$9:$F$93*EXP(-Fperm_SI_Woolf2021!$I$9:$I$93*$C88*IF(H$58=Fperm_SI_Woolf2021!$E$9:$E$93,1,EXP(LN((1.1*(Fperm_SI_Woolf2021!$E$9:$E$93-H$58)-63.1579*EXP(-0.19*Fperm_SI_Woolf2021!$E$9:$E$93)+63.1579*EXP(-0.19*H$58))/(Fperm_SI_Woolf2021!$E$9:$E$93-H$58))*(H$58-Fperm_SI_Woolf2021!$E$9:$E$93)/10))) + Fperm_SI_Woolf2021!$G$9:$G$93*EXP(-Fperm_SI_Woolf2021!$J$9:$J$93*$C88*IF(H$58=Fperm_SI_Woolf2021!$E$9:$E$93,1,EXP(LN((1.1*(Fperm_SI_Woolf2021!$E$9:$E$93-H$58)-63.1579*EXP(-0.19*Fperm_SI_Woolf2021!$E$9:$E$93)+63.1579*EXP(-0.19*H$58))/(Fperm_SI_Woolf2021!$E$9:$E$93-H$58))*(H$58-Fperm_SI_Woolf2021!$E$9:$E$93)/10))) + Fperm_SI_Woolf2021!$H$9:$H$93*EXP(-Fperm_SI_Woolf2021!$K$9:$K$93*$C88*IF(H$58=Fperm_SI_Woolf2021!$E$9:$E$93,1,EXP(LN((1.1*(Fperm_SI_Woolf2021!$E$9:$E$93-H$58)-63.1579*EXP(-0.19*Fperm_SI_Woolf2021!$E$9:$E$93)+63.1579*EXP(-0.19*H$58))/(Fperm_SI_Woolf2021!$E$9:$E$93-H$58))*(H$58-Fperm_SI_Woolf2021!$E$9:$E$93)/10))),Fperm_SI_Woolf2021!$D$9:$D$93))</f>
        <v>0.92801216782411744</v>
      </c>
      <c r="I88" s="51" cm="1">
        <f t="array" ref="I88">MIN(1,SLOPE(Fperm_SI_Woolf2021!$F$9:$F$93*EXP(-Fperm_SI_Woolf2021!$I$9:$I$93*$C88*IF(I$58=Fperm_SI_Woolf2021!$E$9:$E$93,1,EXP(LN((1.1*(Fperm_SI_Woolf2021!$E$9:$E$93-I$58)-63.1579*EXP(-0.19*Fperm_SI_Woolf2021!$E$9:$E$93)+63.1579*EXP(-0.19*I$58))/(Fperm_SI_Woolf2021!$E$9:$E$93-I$58))*(I$58-Fperm_SI_Woolf2021!$E$9:$E$93)/10))) + Fperm_SI_Woolf2021!$G$9:$G$93*EXP(-Fperm_SI_Woolf2021!$J$9:$J$93*$C88*IF(I$58=Fperm_SI_Woolf2021!$E$9:$E$93,1,EXP(LN((1.1*(Fperm_SI_Woolf2021!$E$9:$E$93-I$58)-63.1579*EXP(-0.19*Fperm_SI_Woolf2021!$E$9:$E$93)+63.1579*EXP(-0.19*I$58))/(Fperm_SI_Woolf2021!$E$9:$E$93-I$58))*(I$58-Fperm_SI_Woolf2021!$E$9:$E$93)/10))) + Fperm_SI_Woolf2021!$H$9:$H$93*EXP(-Fperm_SI_Woolf2021!$K$9:$K$93*$C88*IF(I$58=Fperm_SI_Woolf2021!$E$9:$E$93,1,EXP(LN((1.1*(Fperm_SI_Woolf2021!$E$9:$E$93-I$58)-63.1579*EXP(-0.19*Fperm_SI_Woolf2021!$E$9:$E$93)+63.1579*EXP(-0.19*I$58))/(Fperm_SI_Woolf2021!$E$9:$E$93-I$58))*(I$58-Fperm_SI_Woolf2021!$E$9:$E$93)/10))),Fperm_SI_Woolf2021!$D$9:$D$93)*I$57+INTERCEPT(Fperm_SI_Woolf2021!$F$9:$F$93*EXP(-Fperm_SI_Woolf2021!$I$9:$I$93*$C88*IF(I$58=Fperm_SI_Woolf2021!$E$9:$E$93,1,EXP(LN((1.1*(Fperm_SI_Woolf2021!$E$9:$E$93-I$58)-63.1579*EXP(-0.19*Fperm_SI_Woolf2021!$E$9:$E$93)+63.1579*EXP(-0.19*I$58))/(Fperm_SI_Woolf2021!$E$9:$E$93-I$58))*(I$58-Fperm_SI_Woolf2021!$E$9:$E$93)/10))) + Fperm_SI_Woolf2021!$G$9:$G$93*EXP(-Fperm_SI_Woolf2021!$J$9:$J$93*$C88*IF(I$58=Fperm_SI_Woolf2021!$E$9:$E$93,1,EXP(LN((1.1*(Fperm_SI_Woolf2021!$E$9:$E$93-I$58)-63.1579*EXP(-0.19*Fperm_SI_Woolf2021!$E$9:$E$93)+63.1579*EXP(-0.19*I$58))/(Fperm_SI_Woolf2021!$E$9:$E$93-I$58))*(I$58-Fperm_SI_Woolf2021!$E$9:$E$93)/10))) + Fperm_SI_Woolf2021!$H$9:$H$93*EXP(-Fperm_SI_Woolf2021!$K$9:$K$93*$C88*IF(I$58=Fperm_SI_Woolf2021!$E$9:$E$93,1,EXP(LN((1.1*(Fperm_SI_Woolf2021!$E$9:$E$93-I$58)-63.1579*EXP(-0.19*Fperm_SI_Woolf2021!$E$9:$E$93)+63.1579*EXP(-0.19*I$58))/(Fperm_SI_Woolf2021!$E$9:$E$93-I$58))*(I$58-Fperm_SI_Woolf2021!$E$9:$E$93)/10))),Fperm_SI_Woolf2021!$D$9:$D$93))</f>
        <v>0.89776936248520689</v>
      </c>
      <c r="J88" s="51" cm="1">
        <f t="array" ref="J88">MIN(1,SLOPE(Fperm_SI_Woolf2021!$F$9:$F$93*EXP(-Fperm_SI_Woolf2021!$I$9:$I$93*$C88*IF(J$58=Fperm_SI_Woolf2021!$E$9:$E$93,1,EXP(LN((1.1*(Fperm_SI_Woolf2021!$E$9:$E$93-J$58)-63.1579*EXP(-0.19*Fperm_SI_Woolf2021!$E$9:$E$93)+63.1579*EXP(-0.19*J$58))/(Fperm_SI_Woolf2021!$E$9:$E$93-J$58))*(J$58-Fperm_SI_Woolf2021!$E$9:$E$93)/10))) + Fperm_SI_Woolf2021!$G$9:$G$93*EXP(-Fperm_SI_Woolf2021!$J$9:$J$93*$C88*IF(J$58=Fperm_SI_Woolf2021!$E$9:$E$93,1,EXP(LN((1.1*(Fperm_SI_Woolf2021!$E$9:$E$93-J$58)-63.1579*EXP(-0.19*Fperm_SI_Woolf2021!$E$9:$E$93)+63.1579*EXP(-0.19*J$58))/(Fperm_SI_Woolf2021!$E$9:$E$93-J$58))*(J$58-Fperm_SI_Woolf2021!$E$9:$E$93)/10))) + Fperm_SI_Woolf2021!$H$9:$H$93*EXP(-Fperm_SI_Woolf2021!$K$9:$K$93*$C88*IF(J$58=Fperm_SI_Woolf2021!$E$9:$E$93,1,EXP(LN((1.1*(Fperm_SI_Woolf2021!$E$9:$E$93-J$58)-63.1579*EXP(-0.19*Fperm_SI_Woolf2021!$E$9:$E$93)+63.1579*EXP(-0.19*J$58))/(Fperm_SI_Woolf2021!$E$9:$E$93-J$58))*(J$58-Fperm_SI_Woolf2021!$E$9:$E$93)/10))),Fperm_SI_Woolf2021!$D$9:$D$93)*J$57+INTERCEPT(Fperm_SI_Woolf2021!$F$9:$F$93*EXP(-Fperm_SI_Woolf2021!$I$9:$I$93*$C88*IF(J$58=Fperm_SI_Woolf2021!$E$9:$E$93,1,EXP(LN((1.1*(Fperm_SI_Woolf2021!$E$9:$E$93-J$58)-63.1579*EXP(-0.19*Fperm_SI_Woolf2021!$E$9:$E$93)+63.1579*EXP(-0.19*J$58))/(Fperm_SI_Woolf2021!$E$9:$E$93-J$58))*(J$58-Fperm_SI_Woolf2021!$E$9:$E$93)/10))) + Fperm_SI_Woolf2021!$G$9:$G$93*EXP(-Fperm_SI_Woolf2021!$J$9:$J$93*$C88*IF(J$58=Fperm_SI_Woolf2021!$E$9:$E$93,1,EXP(LN((1.1*(Fperm_SI_Woolf2021!$E$9:$E$93-J$58)-63.1579*EXP(-0.19*Fperm_SI_Woolf2021!$E$9:$E$93)+63.1579*EXP(-0.19*J$58))/(Fperm_SI_Woolf2021!$E$9:$E$93-J$58))*(J$58-Fperm_SI_Woolf2021!$E$9:$E$93)/10))) + Fperm_SI_Woolf2021!$H$9:$H$93*EXP(-Fperm_SI_Woolf2021!$K$9:$K$93*$C88*IF(J$58=Fperm_SI_Woolf2021!$E$9:$E$93,1,EXP(LN((1.1*(Fperm_SI_Woolf2021!$E$9:$E$93-J$58)-63.1579*EXP(-0.19*Fperm_SI_Woolf2021!$E$9:$E$93)+63.1579*EXP(-0.19*J$58))/(Fperm_SI_Woolf2021!$E$9:$E$93-J$58))*(J$58-Fperm_SI_Woolf2021!$E$9:$E$93)/10))),Fperm_SI_Woolf2021!$D$9:$D$93))</f>
        <v>0.86752655714629645</v>
      </c>
      <c r="K88" s="51" cm="1">
        <f t="array" ref="K88">MIN(1,SLOPE(Fperm_SI_Woolf2021!$F$9:$F$93*EXP(-Fperm_SI_Woolf2021!$I$9:$I$93*$C88*IF(K$58=Fperm_SI_Woolf2021!$E$9:$E$93,1,EXP(LN((1.1*(Fperm_SI_Woolf2021!$E$9:$E$93-K$58)-63.1579*EXP(-0.19*Fperm_SI_Woolf2021!$E$9:$E$93)+63.1579*EXP(-0.19*K$58))/(Fperm_SI_Woolf2021!$E$9:$E$93-K$58))*(K$58-Fperm_SI_Woolf2021!$E$9:$E$93)/10))) + Fperm_SI_Woolf2021!$G$9:$G$93*EXP(-Fperm_SI_Woolf2021!$J$9:$J$93*$C88*IF(K$58=Fperm_SI_Woolf2021!$E$9:$E$93,1,EXP(LN((1.1*(Fperm_SI_Woolf2021!$E$9:$E$93-K$58)-63.1579*EXP(-0.19*Fperm_SI_Woolf2021!$E$9:$E$93)+63.1579*EXP(-0.19*K$58))/(Fperm_SI_Woolf2021!$E$9:$E$93-K$58))*(K$58-Fperm_SI_Woolf2021!$E$9:$E$93)/10))) + Fperm_SI_Woolf2021!$H$9:$H$93*EXP(-Fperm_SI_Woolf2021!$K$9:$K$93*$C88*IF(K$58=Fperm_SI_Woolf2021!$E$9:$E$93,1,EXP(LN((1.1*(Fperm_SI_Woolf2021!$E$9:$E$93-K$58)-63.1579*EXP(-0.19*Fperm_SI_Woolf2021!$E$9:$E$93)+63.1579*EXP(-0.19*K$58))/(Fperm_SI_Woolf2021!$E$9:$E$93-K$58))*(K$58-Fperm_SI_Woolf2021!$E$9:$E$93)/10))),Fperm_SI_Woolf2021!$D$9:$D$93)*K$57+INTERCEPT(Fperm_SI_Woolf2021!$F$9:$F$93*EXP(-Fperm_SI_Woolf2021!$I$9:$I$93*$C88*IF(K$58=Fperm_SI_Woolf2021!$E$9:$E$93,1,EXP(LN((1.1*(Fperm_SI_Woolf2021!$E$9:$E$93-K$58)-63.1579*EXP(-0.19*Fperm_SI_Woolf2021!$E$9:$E$93)+63.1579*EXP(-0.19*K$58))/(Fperm_SI_Woolf2021!$E$9:$E$93-K$58))*(K$58-Fperm_SI_Woolf2021!$E$9:$E$93)/10))) + Fperm_SI_Woolf2021!$G$9:$G$93*EXP(-Fperm_SI_Woolf2021!$J$9:$J$93*$C88*IF(K$58=Fperm_SI_Woolf2021!$E$9:$E$93,1,EXP(LN((1.1*(Fperm_SI_Woolf2021!$E$9:$E$93-K$58)-63.1579*EXP(-0.19*Fperm_SI_Woolf2021!$E$9:$E$93)+63.1579*EXP(-0.19*K$58))/(Fperm_SI_Woolf2021!$E$9:$E$93-K$58))*(K$58-Fperm_SI_Woolf2021!$E$9:$E$93)/10))) + Fperm_SI_Woolf2021!$H$9:$H$93*EXP(-Fperm_SI_Woolf2021!$K$9:$K$93*$C88*IF(K$58=Fperm_SI_Woolf2021!$E$9:$E$93,1,EXP(LN((1.1*(Fperm_SI_Woolf2021!$E$9:$E$93-K$58)-63.1579*EXP(-0.19*Fperm_SI_Woolf2021!$E$9:$E$93)+63.1579*EXP(-0.19*K$58))/(Fperm_SI_Woolf2021!$E$9:$E$93-K$58))*(K$58-Fperm_SI_Woolf2021!$E$9:$E$93)/10))),Fperm_SI_Woolf2021!$D$9:$D$93))</f>
        <v>0.8372837518073859</v>
      </c>
      <c r="L88" s="51" cm="1">
        <f t="array" ref="L88">MIN(1,SLOPE(Fperm_SI_Woolf2021!$F$9:$F$93*EXP(-Fperm_SI_Woolf2021!$I$9:$I$93*$C88*IF(L$58=Fperm_SI_Woolf2021!$E$9:$E$93,1,EXP(LN((1.1*(Fperm_SI_Woolf2021!$E$9:$E$93-L$58)-63.1579*EXP(-0.19*Fperm_SI_Woolf2021!$E$9:$E$93)+63.1579*EXP(-0.19*L$58))/(Fperm_SI_Woolf2021!$E$9:$E$93-L$58))*(L$58-Fperm_SI_Woolf2021!$E$9:$E$93)/10))) + Fperm_SI_Woolf2021!$G$9:$G$93*EXP(-Fperm_SI_Woolf2021!$J$9:$J$93*$C88*IF(L$58=Fperm_SI_Woolf2021!$E$9:$E$93,1,EXP(LN((1.1*(Fperm_SI_Woolf2021!$E$9:$E$93-L$58)-63.1579*EXP(-0.19*Fperm_SI_Woolf2021!$E$9:$E$93)+63.1579*EXP(-0.19*L$58))/(Fperm_SI_Woolf2021!$E$9:$E$93-L$58))*(L$58-Fperm_SI_Woolf2021!$E$9:$E$93)/10))) + Fperm_SI_Woolf2021!$H$9:$H$93*EXP(-Fperm_SI_Woolf2021!$K$9:$K$93*$C88*IF(L$58=Fperm_SI_Woolf2021!$E$9:$E$93,1,EXP(LN((1.1*(Fperm_SI_Woolf2021!$E$9:$E$93-L$58)-63.1579*EXP(-0.19*Fperm_SI_Woolf2021!$E$9:$E$93)+63.1579*EXP(-0.19*L$58))/(Fperm_SI_Woolf2021!$E$9:$E$93-L$58))*(L$58-Fperm_SI_Woolf2021!$E$9:$E$93)/10))),Fperm_SI_Woolf2021!$D$9:$D$93)*L$57+INTERCEPT(Fperm_SI_Woolf2021!$F$9:$F$93*EXP(-Fperm_SI_Woolf2021!$I$9:$I$93*$C88*IF(L$58=Fperm_SI_Woolf2021!$E$9:$E$93,1,EXP(LN((1.1*(Fperm_SI_Woolf2021!$E$9:$E$93-L$58)-63.1579*EXP(-0.19*Fperm_SI_Woolf2021!$E$9:$E$93)+63.1579*EXP(-0.19*L$58))/(Fperm_SI_Woolf2021!$E$9:$E$93-L$58))*(L$58-Fperm_SI_Woolf2021!$E$9:$E$93)/10))) + Fperm_SI_Woolf2021!$G$9:$G$93*EXP(-Fperm_SI_Woolf2021!$J$9:$J$93*$C88*IF(L$58=Fperm_SI_Woolf2021!$E$9:$E$93,1,EXP(LN((1.1*(Fperm_SI_Woolf2021!$E$9:$E$93-L$58)-63.1579*EXP(-0.19*Fperm_SI_Woolf2021!$E$9:$E$93)+63.1579*EXP(-0.19*L$58))/(Fperm_SI_Woolf2021!$E$9:$E$93-L$58))*(L$58-Fperm_SI_Woolf2021!$E$9:$E$93)/10))) + Fperm_SI_Woolf2021!$H$9:$H$93*EXP(-Fperm_SI_Woolf2021!$K$9:$K$93*$C88*IF(L$58=Fperm_SI_Woolf2021!$E$9:$E$93,1,EXP(LN((1.1*(Fperm_SI_Woolf2021!$E$9:$E$93-L$58)-63.1579*EXP(-0.19*Fperm_SI_Woolf2021!$E$9:$E$93)+63.1579*EXP(-0.19*L$58))/(Fperm_SI_Woolf2021!$E$9:$E$93-L$58))*(L$58-Fperm_SI_Woolf2021!$E$9:$E$93)/10))),Fperm_SI_Woolf2021!$D$9:$D$93))</f>
        <v>0.80704094646847535</v>
      </c>
      <c r="M88" s="51" cm="1">
        <f t="array" ref="M88">MIN(1,SLOPE(Fperm_SI_Woolf2021!$F$9:$F$93*EXP(-Fperm_SI_Woolf2021!$I$9:$I$93*$C88*IF(M$58=Fperm_SI_Woolf2021!$E$9:$E$93,1,EXP(LN((1.1*(Fperm_SI_Woolf2021!$E$9:$E$93-M$58)-63.1579*EXP(-0.19*Fperm_SI_Woolf2021!$E$9:$E$93)+63.1579*EXP(-0.19*M$58))/(Fperm_SI_Woolf2021!$E$9:$E$93-M$58))*(M$58-Fperm_SI_Woolf2021!$E$9:$E$93)/10))) + Fperm_SI_Woolf2021!$G$9:$G$93*EXP(-Fperm_SI_Woolf2021!$J$9:$J$93*$C88*IF(M$58=Fperm_SI_Woolf2021!$E$9:$E$93,1,EXP(LN((1.1*(Fperm_SI_Woolf2021!$E$9:$E$93-M$58)-63.1579*EXP(-0.19*Fperm_SI_Woolf2021!$E$9:$E$93)+63.1579*EXP(-0.19*M$58))/(Fperm_SI_Woolf2021!$E$9:$E$93-M$58))*(M$58-Fperm_SI_Woolf2021!$E$9:$E$93)/10))) + Fperm_SI_Woolf2021!$H$9:$H$93*EXP(-Fperm_SI_Woolf2021!$K$9:$K$93*$C88*IF(M$58=Fperm_SI_Woolf2021!$E$9:$E$93,1,EXP(LN((1.1*(Fperm_SI_Woolf2021!$E$9:$E$93-M$58)-63.1579*EXP(-0.19*Fperm_SI_Woolf2021!$E$9:$E$93)+63.1579*EXP(-0.19*M$58))/(Fperm_SI_Woolf2021!$E$9:$E$93-M$58))*(M$58-Fperm_SI_Woolf2021!$E$9:$E$93)/10))),Fperm_SI_Woolf2021!$D$9:$D$93)*M$57+INTERCEPT(Fperm_SI_Woolf2021!$F$9:$F$93*EXP(-Fperm_SI_Woolf2021!$I$9:$I$93*$C88*IF(M$58=Fperm_SI_Woolf2021!$E$9:$E$93,1,EXP(LN((1.1*(Fperm_SI_Woolf2021!$E$9:$E$93-M$58)-63.1579*EXP(-0.19*Fperm_SI_Woolf2021!$E$9:$E$93)+63.1579*EXP(-0.19*M$58))/(Fperm_SI_Woolf2021!$E$9:$E$93-M$58))*(M$58-Fperm_SI_Woolf2021!$E$9:$E$93)/10))) + Fperm_SI_Woolf2021!$G$9:$G$93*EXP(-Fperm_SI_Woolf2021!$J$9:$J$93*$C88*IF(M$58=Fperm_SI_Woolf2021!$E$9:$E$93,1,EXP(LN((1.1*(Fperm_SI_Woolf2021!$E$9:$E$93-M$58)-63.1579*EXP(-0.19*Fperm_SI_Woolf2021!$E$9:$E$93)+63.1579*EXP(-0.19*M$58))/(Fperm_SI_Woolf2021!$E$9:$E$93-M$58))*(M$58-Fperm_SI_Woolf2021!$E$9:$E$93)/10))) + Fperm_SI_Woolf2021!$H$9:$H$93*EXP(-Fperm_SI_Woolf2021!$K$9:$K$93*$C88*IF(M$58=Fperm_SI_Woolf2021!$E$9:$E$93,1,EXP(LN((1.1*(Fperm_SI_Woolf2021!$E$9:$E$93-M$58)-63.1579*EXP(-0.19*Fperm_SI_Woolf2021!$E$9:$E$93)+63.1579*EXP(-0.19*M$58))/(Fperm_SI_Woolf2021!$E$9:$E$93-M$58))*(M$58-Fperm_SI_Woolf2021!$E$9:$E$93)/10))),Fperm_SI_Woolf2021!$D$9:$D$93))</f>
        <v>0.7767981411295648</v>
      </c>
      <c r="N88" s="51" cm="1">
        <f t="array" ref="N88">MIN(1,SLOPE(Fperm_SI_Woolf2021!$F$9:$F$93*EXP(-Fperm_SI_Woolf2021!$I$9:$I$93*$C88*IF(N$58=Fperm_SI_Woolf2021!$E$9:$E$93,1,EXP(LN((1.1*(Fperm_SI_Woolf2021!$E$9:$E$93-N$58)-63.1579*EXP(-0.19*Fperm_SI_Woolf2021!$E$9:$E$93)+63.1579*EXP(-0.19*N$58))/(Fperm_SI_Woolf2021!$E$9:$E$93-N$58))*(N$58-Fperm_SI_Woolf2021!$E$9:$E$93)/10))) + Fperm_SI_Woolf2021!$G$9:$G$93*EXP(-Fperm_SI_Woolf2021!$J$9:$J$93*$C88*IF(N$58=Fperm_SI_Woolf2021!$E$9:$E$93,1,EXP(LN((1.1*(Fperm_SI_Woolf2021!$E$9:$E$93-N$58)-63.1579*EXP(-0.19*Fperm_SI_Woolf2021!$E$9:$E$93)+63.1579*EXP(-0.19*N$58))/(Fperm_SI_Woolf2021!$E$9:$E$93-N$58))*(N$58-Fperm_SI_Woolf2021!$E$9:$E$93)/10))) + Fperm_SI_Woolf2021!$H$9:$H$93*EXP(-Fperm_SI_Woolf2021!$K$9:$K$93*$C88*IF(N$58=Fperm_SI_Woolf2021!$E$9:$E$93,1,EXP(LN((1.1*(Fperm_SI_Woolf2021!$E$9:$E$93-N$58)-63.1579*EXP(-0.19*Fperm_SI_Woolf2021!$E$9:$E$93)+63.1579*EXP(-0.19*N$58))/(Fperm_SI_Woolf2021!$E$9:$E$93-N$58))*(N$58-Fperm_SI_Woolf2021!$E$9:$E$93)/10))),Fperm_SI_Woolf2021!$D$9:$D$93)*N$57+INTERCEPT(Fperm_SI_Woolf2021!$F$9:$F$93*EXP(-Fperm_SI_Woolf2021!$I$9:$I$93*$C88*IF(N$58=Fperm_SI_Woolf2021!$E$9:$E$93,1,EXP(LN((1.1*(Fperm_SI_Woolf2021!$E$9:$E$93-N$58)-63.1579*EXP(-0.19*Fperm_SI_Woolf2021!$E$9:$E$93)+63.1579*EXP(-0.19*N$58))/(Fperm_SI_Woolf2021!$E$9:$E$93-N$58))*(N$58-Fperm_SI_Woolf2021!$E$9:$E$93)/10))) + Fperm_SI_Woolf2021!$G$9:$G$93*EXP(-Fperm_SI_Woolf2021!$J$9:$J$93*$C88*IF(N$58=Fperm_SI_Woolf2021!$E$9:$E$93,1,EXP(LN((1.1*(Fperm_SI_Woolf2021!$E$9:$E$93-N$58)-63.1579*EXP(-0.19*Fperm_SI_Woolf2021!$E$9:$E$93)+63.1579*EXP(-0.19*N$58))/(Fperm_SI_Woolf2021!$E$9:$E$93-N$58))*(N$58-Fperm_SI_Woolf2021!$E$9:$E$93)/10))) + Fperm_SI_Woolf2021!$H$9:$H$93*EXP(-Fperm_SI_Woolf2021!$K$9:$K$93*$C88*IF(N$58=Fperm_SI_Woolf2021!$E$9:$E$93,1,EXP(LN((1.1*(Fperm_SI_Woolf2021!$E$9:$E$93-N$58)-63.1579*EXP(-0.19*Fperm_SI_Woolf2021!$E$9:$E$93)+63.1579*EXP(-0.19*N$58))/(Fperm_SI_Woolf2021!$E$9:$E$93-N$58))*(N$58-Fperm_SI_Woolf2021!$E$9:$E$93)/10))),Fperm_SI_Woolf2021!$D$9:$D$93))</f>
        <v>0.74655533579065425</v>
      </c>
      <c r="O88" s="51" cm="1">
        <f t="array" ref="O88">MIN(1,SLOPE(Fperm_SI_Woolf2021!$F$9:$F$93*EXP(-Fperm_SI_Woolf2021!$I$9:$I$93*$C88*IF(O$58=Fperm_SI_Woolf2021!$E$9:$E$93,1,EXP(LN((1.1*(Fperm_SI_Woolf2021!$E$9:$E$93-O$58)-63.1579*EXP(-0.19*Fperm_SI_Woolf2021!$E$9:$E$93)+63.1579*EXP(-0.19*O$58))/(Fperm_SI_Woolf2021!$E$9:$E$93-O$58))*(O$58-Fperm_SI_Woolf2021!$E$9:$E$93)/10))) + Fperm_SI_Woolf2021!$G$9:$G$93*EXP(-Fperm_SI_Woolf2021!$J$9:$J$93*$C88*IF(O$58=Fperm_SI_Woolf2021!$E$9:$E$93,1,EXP(LN((1.1*(Fperm_SI_Woolf2021!$E$9:$E$93-O$58)-63.1579*EXP(-0.19*Fperm_SI_Woolf2021!$E$9:$E$93)+63.1579*EXP(-0.19*O$58))/(Fperm_SI_Woolf2021!$E$9:$E$93-O$58))*(O$58-Fperm_SI_Woolf2021!$E$9:$E$93)/10))) + Fperm_SI_Woolf2021!$H$9:$H$93*EXP(-Fperm_SI_Woolf2021!$K$9:$K$93*$C88*IF(O$58=Fperm_SI_Woolf2021!$E$9:$E$93,1,EXP(LN((1.1*(Fperm_SI_Woolf2021!$E$9:$E$93-O$58)-63.1579*EXP(-0.19*Fperm_SI_Woolf2021!$E$9:$E$93)+63.1579*EXP(-0.19*O$58))/(Fperm_SI_Woolf2021!$E$9:$E$93-O$58))*(O$58-Fperm_SI_Woolf2021!$E$9:$E$93)/10))),Fperm_SI_Woolf2021!$D$9:$D$93)*O$57+INTERCEPT(Fperm_SI_Woolf2021!$F$9:$F$93*EXP(-Fperm_SI_Woolf2021!$I$9:$I$93*$C88*IF(O$58=Fperm_SI_Woolf2021!$E$9:$E$93,1,EXP(LN((1.1*(Fperm_SI_Woolf2021!$E$9:$E$93-O$58)-63.1579*EXP(-0.19*Fperm_SI_Woolf2021!$E$9:$E$93)+63.1579*EXP(-0.19*O$58))/(Fperm_SI_Woolf2021!$E$9:$E$93-O$58))*(O$58-Fperm_SI_Woolf2021!$E$9:$E$93)/10))) + Fperm_SI_Woolf2021!$G$9:$G$93*EXP(-Fperm_SI_Woolf2021!$J$9:$J$93*$C88*IF(O$58=Fperm_SI_Woolf2021!$E$9:$E$93,1,EXP(LN((1.1*(Fperm_SI_Woolf2021!$E$9:$E$93-O$58)-63.1579*EXP(-0.19*Fperm_SI_Woolf2021!$E$9:$E$93)+63.1579*EXP(-0.19*O$58))/(Fperm_SI_Woolf2021!$E$9:$E$93-O$58))*(O$58-Fperm_SI_Woolf2021!$E$9:$E$93)/10))) + Fperm_SI_Woolf2021!$H$9:$H$93*EXP(-Fperm_SI_Woolf2021!$K$9:$K$93*$C88*IF(O$58=Fperm_SI_Woolf2021!$E$9:$E$93,1,EXP(LN((1.1*(Fperm_SI_Woolf2021!$E$9:$E$93-O$58)-63.1579*EXP(-0.19*Fperm_SI_Woolf2021!$E$9:$E$93)+63.1579*EXP(-0.19*O$58))/(Fperm_SI_Woolf2021!$E$9:$E$93-O$58))*(O$58-Fperm_SI_Woolf2021!$E$9:$E$93)/10))),Fperm_SI_Woolf2021!$D$9:$D$93))</f>
        <v>0.7163125304517437</v>
      </c>
      <c r="P88" s="51" cm="1">
        <f t="array" ref="P88">MIN(1,SLOPE(Fperm_SI_Woolf2021!$F$9:$F$93*EXP(-Fperm_SI_Woolf2021!$I$9:$I$93*$C88*IF(P$58=Fperm_SI_Woolf2021!$E$9:$E$93,1,EXP(LN((1.1*(Fperm_SI_Woolf2021!$E$9:$E$93-P$58)-63.1579*EXP(-0.19*Fperm_SI_Woolf2021!$E$9:$E$93)+63.1579*EXP(-0.19*P$58))/(Fperm_SI_Woolf2021!$E$9:$E$93-P$58))*(P$58-Fperm_SI_Woolf2021!$E$9:$E$93)/10))) + Fperm_SI_Woolf2021!$G$9:$G$93*EXP(-Fperm_SI_Woolf2021!$J$9:$J$93*$C88*IF(P$58=Fperm_SI_Woolf2021!$E$9:$E$93,1,EXP(LN((1.1*(Fperm_SI_Woolf2021!$E$9:$E$93-P$58)-63.1579*EXP(-0.19*Fperm_SI_Woolf2021!$E$9:$E$93)+63.1579*EXP(-0.19*P$58))/(Fperm_SI_Woolf2021!$E$9:$E$93-P$58))*(P$58-Fperm_SI_Woolf2021!$E$9:$E$93)/10))) + Fperm_SI_Woolf2021!$H$9:$H$93*EXP(-Fperm_SI_Woolf2021!$K$9:$K$93*$C88*IF(P$58=Fperm_SI_Woolf2021!$E$9:$E$93,1,EXP(LN((1.1*(Fperm_SI_Woolf2021!$E$9:$E$93-P$58)-63.1579*EXP(-0.19*Fperm_SI_Woolf2021!$E$9:$E$93)+63.1579*EXP(-0.19*P$58))/(Fperm_SI_Woolf2021!$E$9:$E$93-P$58))*(P$58-Fperm_SI_Woolf2021!$E$9:$E$93)/10))),Fperm_SI_Woolf2021!$D$9:$D$93)*P$57+INTERCEPT(Fperm_SI_Woolf2021!$F$9:$F$93*EXP(-Fperm_SI_Woolf2021!$I$9:$I$93*$C88*IF(P$58=Fperm_SI_Woolf2021!$E$9:$E$93,1,EXP(LN((1.1*(Fperm_SI_Woolf2021!$E$9:$E$93-P$58)-63.1579*EXP(-0.19*Fperm_SI_Woolf2021!$E$9:$E$93)+63.1579*EXP(-0.19*P$58))/(Fperm_SI_Woolf2021!$E$9:$E$93-P$58))*(P$58-Fperm_SI_Woolf2021!$E$9:$E$93)/10))) + Fperm_SI_Woolf2021!$G$9:$G$93*EXP(-Fperm_SI_Woolf2021!$J$9:$J$93*$C88*IF(P$58=Fperm_SI_Woolf2021!$E$9:$E$93,1,EXP(LN((1.1*(Fperm_SI_Woolf2021!$E$9:$E$93-P$58)-63.1579*EXP(-0.19*Fperm_SI_Woolf2021!$E$9:$E$93)+63.1579*EXP(-0.19*P$58))/(Fperm_SI_Woolf2021!$E$9:$E$93-P$58))*(P$58-Fperm_SI_Woolf2021!$E$9:$E$93)/10))) + Fperm_SI_Woolf2021!$H$9:$H$93*EXP(-Fperm_SI_Woolf2021!$K$9:$K$93*$C88*IF(P$58=Fperm_SI_Woolf2021!$E$9:$E$93,1,EXP(LN((1.1*(Fperm_SI_Woolf2021!$E$9:$E$93-P$58)-63.1579*EXP(-0.19*Fperm_SI_Woolf2021!$E$9:$E$93)+63.1579*EXP(-0.19*P$58))/(Fperm_SI_Woolf2021!$E$9:$E$93-P$58))*(P$58-Fperm_SI_Woolf2021!$E$9:$E$93)/10))),Fperm_SI_Woolf2021!$D$9:$D$93))</f>
        <v>0.68606972511283315</v>
      </c>
      <c r="Q88" s="51" cm="1">
        <f t="array" ref="Q88">MIN(1,SLOPE(Fperm_SI_Woolf2021!$F$9:$F$93*EXP(-Fperm_SI_Woolf2021!$I$9:$I$93*$C88*IF(Q$58=Fperm_SI_Woolf2021!$E$9:$E$93,1,EXP(LN((1.1*(Fperm_SI_Woolf2021!$E$9:$E$93-Q$58)-63.1579*EXP(-0.19*Fperm_SI_Woolf2021!$E$9:$E$93)+63.1579*EXP(-0.19*Q$58))/(Fperm_SI_Woolf2021!$E$9:$E$93-Q$58))*(Q$58-Fperm_SI_Woolf2021!$E$9:$E$93)/10))) + Fperm_SI_Woolf2021!$G$9:$G$93*EXP(-Fperm_SI_Woolf2021!$J$9:$J$93*$C88*IF(Q$58=Fperm_SI_Woolf2021!$E$9:$E$93,1,EXP(LN((1.1*(Fperm_SI_Woolf2021!$E$9:$E$93-Q$58)-63.1579*EXP(-0.19*Fperm_SI_Woolf2021!$E$9:$E$93)+63.1579*EXP(-0.19*Q$58))/(Fperm_SI_Woolf2021!$E$9:$E$93-Q$58))*(Q$58-Fperm_SI_Woolf2021!$E$9:$E$93)/10))) + Fperm_SI_Woolf2021!$H$9:$H$93*EXP(-Fperm_SI_Woolf2021!$K$9:$K$93*$C88*IF(Q$58=Fperm_SI_Woolf2021!$E$9:$E$93,1,EXP(LN((1.1*(Fperm_SI_Woolf2021!$E$9:$E$93-Q$58)-63.1579*EXP(-0.19*Fperm_SI_Woolf2021!$E$9:$E$93)+63.1579*EXP(-0.19*Q$58))/(Fperm_SI_Woolf2021!$E$9:$E$93-Q$58))*(Q$58-Fperm_SI_Woolf2021!$E$9:$E$93)/10))),Fperm_SI_Woolf2021!$D$9:$D$93)*Q$57+INTERCEPT(Fperm_SI_Woolf2021!$F$9:$F$93*EXP(-Fperm_SI_Woolf2021!$I$9:$I$93*$C88*IF(Q$58=Fperm_SI_Woolf2021!$E$9:$E$93,1,EXP(LN((1.1*(Fperm_SI_Woolf2021!$E$9:$E$93-Q$58)-63.1579*EXP(-0.19*Fperm_SI_Woolf2021!$E$9:$E$93)+63.1579*EXP(-0.19*Q$58))/(Fperm_SI_Woolf2021!$E$9:$E$93-Q$58))*(Q$58-Fperm_SI_Woolf2021!$E$9:$E$93)/10))) + Fperm_SI_Woolf2021!$G$9:$G$93*EXP(-Fperm_SI_Woolf2021!$J$9:$J$93*$C88*IF(Q$58=Fperm_SI_Woolf2021!$E$9:$E$93,1,EXP(LN((1.1*(Fperm_SI_Woolf2021!$E$9:$E$93-Q$58)-63.1579*EXP(-0.19*Fperm_SI_Woolf2021!$E$9:$E$93)+63.1579*EXP(-0.19*Q$58))/(Fperm_SI_Woolf2021!$E$9:$E$93-Q$58))*(Q$58-Fperm_SI_Woolf2021!$E$9:$E$93)/10))) + Fperm_SI_Woolf2021!$H$9:$H$93*EXP(-Fperm_SI_Woolf2021!$K$9:$K$93*$C88*IF(Q$58=Fperm_SI_Woolf2021!$E$9:$E$93,1,EXP(LN((1.1*(Fperm_SI_Woolf2021!$E$9:$E$93-Q$58)-63.1579*EXP(-0.19*Fperm_SI_Woolf2021!$E$9:$E$93)+63.1579*EXP(-0.19*Q$58))/(Fperm_SI_Woolf2021!$E$9:$E$93-Q$58))*(Q$58-Fperm_SI_Woolf2021!$E$9:$E$93)/10))),Fperm_SI_Woolf2021!$D$9:$D$93))</f>
        <v>0.6558269197739226</v>
      </c>
      <c r="R88" s="51" cm="1">
        <f t="array" ref="R88">MIN(1,SLOPE(Fperm_SI_Woolf2021!$F$9:$F$93*EXP(-Fperm_SI_Woolf2021!$I$9:$I$93*$C88*IF(R$58=Fperm_SI_Woolf2021!$E$9:$E$93,1,EXP(LN((1.1*(Fperm_SI_Woolf2021!$E$9:$E$93-R$58)-63.1579*EXP(-0.19*Fperm_SI_Woolf2021!$E$9:$E$93)+63.1579*EXP(-0.19*R$58))/(Fperm_SI_Woolf2021!$E$9:$E$93-R$58))*(R$58-Fperm_SI_Woolf2021!$E$9:$E$93)/10))) + Fperm_SI_Woolf2021!$G$9:$G$93*EXP(-Fperm_SI_Woolf2021!$J$9:$J$93*$C88*IF(R$58=Fperm_SI_Woolf2021!$E$9:$E$93,1,EXP(LN((1.1*(Fperm_SI_Woolf2021!$E$9:$E$93-R$58)-63.1579*EXP(-0.19*Fperm_SI_Woolf2021!$E$9:$E$93)+63.1579*EXP(-0.19*R$58))/(Fperm_SI_Woolf2021!$E$9:$E$93-R$58))*(R$58-Fperm_SI_Woolf2021!$E$9:$E$93)/10))) + Fperm_SI_Woolf2021!$H$9:$H$93*EXP(-Fperm_SI_Woolf2021!$K$9:$K$93*$C88*IF(R$58=Fperm_SI_Woolf2021!$E$9:$E$93,1,EXP(LN((1.1*(Fperm_SI_Woolf2021!$E$9:$E$93-R$58)-63.1579*EXP(-0.19*Fperm_SI_Woolf2021!$E$9:$E$93)+63.1579*EXP(-0.19*R$58))/(Fperm_SI_Woolf2021!$E$9:$E$93-R$58))*(R$58-Fperm_SI_Woolf2021!$E$9:$E$93)/10))),Fperm_SI_Woolf2021!$D$9:$D$93)*R$57+INTERCEPT(Fperm_SI_Woolf2021!$F$9:$F$93*EXP(-Fperm_SI_Woolf2021!$I$9:$I$93*$C88*IF(R$58=Fperm_SI_Woolf2021!$E$9:$E$93,1,EXP(LN((1.1*(Fperm_SI_Woolf2021!$E$9:$E$93-R$58)-63.1579*EXP(-0.19*Fperm_SI_Woolf2021!$E$9:$E$93)+63.1579*EXP(-0.19*R$58))/(Fperm_SI_Woolf2021!$E$9:$E$93-R$58))*(R$58-Fperm_SI_Woolf2021!$E$9:$E$93)/10))) + Fperm_SI_Woolf2021!$G$9:$G$93*EXP(-Fperm_SI_Woolf2021!$J$9:$J$93*$C88*IF(R$58=Fperm_SI_Woolf2021!$E$9:$E$93,1,EXP(LN((1.1*(Fperm_SI_Woolf2021!$E$9:$E$93-R$58)-63.1579*EXP(-0.19*Fperm_SI_Woolf2021!$E$9:$E$93)+63.1579*EXP(-0.19*R$58))/(Fperm_SI_Woolf2021!$E$9:$E$93-R$58))*(R$58-Fperm_SI_Woolf2021!$E$9:$E$93)/10))) + Fperm_SI_Woolf2021!$H$9:$H$93*EXP(-Fperm_SI_Woolf2021!$K$9:$K$93*$C88*IF(R$58=Fperm_SI_Woolf2021!$E$9:$E$93,1,EXP(LN((1.1*(Fperm_SI_Woolf2021!$E$9:$E$93-R$58)-63.1579*EXP(-0.19*Fperm_SI_Woolf2021!$E$9:$E$93)+63.1579*EXP(-0.19*R$58))/(Fperm_SI_Woolf2021!$E$9:$E$93-R$58))*(R$58-Fperm_SI_Woolf2021!$E$9:$E$93)/10))),Fperm_SI_Woolf2021!$D$9:$D$93))</f>
        <v>0.62558411443501205</v>
      </c>
      <c r="S88" s="51" cm="1">
        <f t="array" ref="S88">MIN(1,SLOPE(Fperm_SI_Woolf2021!$F$9:$F$93*EXP(-Fperm_SI_Woolf2021!$I$9:$I$93*$C88*IF(S$58=Fperm_SI_Woolf2021!$E$9:$E$93,1,EXP(LN((1.1*(Fperm_SI_Woolf2021!$E$9:$E$93-S$58)-63.1579*EXP(-0.19*Fperm_SI_Woolf2021!$E$9:$E$93)+63.1579*EXP(-0.19*S$58))/(Fperm_SI_Woolf2021!$E$9:$E$93-S$58))*(S$58-Fperm_SI_Woolf2021!$E$9:$E$93)/10))) + Fperm_SI_Woolf2021!$G$9:$G$93*EXP(-Fperm_SI_Woolf2021!$J$9:$J$93*$C88*IF(S$58=Fperm_SI_Woolf2021!$E$9:$E$93,1,EXP(LN((1.1*(Fperm_SI_Woolf2021!$E$9:$E$93-S$58)-63.1579*EXP(-0.19*Fperm_SI_Woolf2021!$E$9:$E$93)+63.1579*EXP(-0.19*S$58))/(Fperm_SI_Woolf2021!$E$9:$E$93-S$58))*(S$58-Fperm_SI_Woolf2021!$E$9:$E$93)/10))) + Fperm_SI_Woolf2021!$H$9:$H$93*EXP(-Fperm_SI_Woolf2021!$K$9:$K$93*$C88*IF(S$58=Fperm_SI_Woolf2021!$E$9:$E$93,1,EXP(LN((1.1*(Fperm_SI_Woolf2021!$E$9:$E$93-S$58)-63.1579*EXP(-0.19*Fperm_SI_Woolf2021!$E$9:$E$93)+63.1579*EXP(-0.19*S$58))/(Fperm_SI_Woolf2021!$E$9:$E$93-S$58))*(S$58-Fperm_SI_Woolf2021!$E$9:$E$93)/10))),Fperm_SI_Woolf2021!$D$9:$D$93)*S$57+INTERCEPT(Fperm_SI_Woolf2021!$F$9:$F$93*EXP(-Fperm_SI_Woolf2021!$I$9:$I$93*$C88*IF(S$58=Fperm_SI_Woolf2021!$E$9:$E$93,1,EXP(LN((1.1*(Fperm_SI_Woolf2021!$E$9:$E$93-S$58)-63.1579*EXP(-0.19*Fperm_SI_Woolf2021!$E$9:$E$93)+63.1579*EXP(-0.19*S$58))/(Fperm_SI_Woolf2021!$E$9:$E$93-S$58))*(S$58-Fperm_SI_Woolf2021!$E$9:$E$93)/10))) + Fperm_SI_Woolf2021!$G$9:$G$93*EXP(-Fperm_SI_Woolf2021!$J$9:$J$93*$C88*IF(S$58=Fperm_SI_Woolf2021!$E$9:$E$93,1,EXP(LN((1.1*(Fperm_SI_Woolf2021!$E$9:$E$93-S$58)-63.1579*EXP(-0.19*Fperm_SI_Woolf2021!$E$9:$E$93)+63.1579*EXP(-0.19*S$58))/(Fperm_SI_Woolf2021!$E$9:$E$93-S$58))*(S$58-Fperm_SI_Woolf2021!$E$9:$E$93)/10))) + Fperm_SI_Woolf2021!$H$9:$H$93*EXP(-Fperm_SI_Woolf2021!$K$9:$K$93*$C88*IF(S$58=Fperm_SI_Woolf2021!$E$9:$E$93,1,EXP(LN((1.1*(Fperm_SI_Woolf2021!$E$9:$E$93-S$58)-63.1579*EXP(-0.19*Fperm_SI_Woolf2021!$E$9:$E$93)+63.1579*EXP(-0.19*S$58))/(Fperm_SI_Woolf2021!$E$9:$E$93-S$58))*(S$58-Fperm_SI_Woolf2021!$E$9:$E$93)/10))),Fperm_SI_Woolf2021!$D$9:$D$93))</f>
        <v>0.89219044325698182</v>
      </c>
      <c r="T88" s="51" cm="1">
        <f t="array" ref="T88">MIN(1,SLOPE(Fperm_SI_Woolf2021!$F$9:$F$93*EXP(-Fperm_SI_Woolf2021!$I$9:$I$93*$C88*IF(T$58=Fperm_SI_Woolf2021!$E$9:$E$93,1,EXP(LN((1.1*(Fperm_SI_Woolf2021!$E$9:$E$93-T$58)-63.1579*EXP(-0.19*Fperm_SI_Woolf2021!$E$9:$E$93)+63.1579*EXP(-0.19*T$58))/(Fperm_SI_Woolf2021!$E$9:$E$93-T$58))*(T$58-Fperm_SI_Woolf2021!$E$9:$E$93)/10))) + Fperm_SI_Woolf2021!$G$9:$G$93*EXP(-Fperm_SI_Woolf2021!$J$9:$J$93*$C88*IF(T$58=Fperm_SI_Woolf2021!$E$9:$E$93,1,EXP(LN((1.1*(Fperm_SI_Woolf2021!$E$9:$E$93-T$58)-63.1579*EXP(-0.19*Fperm_SI_Woolf2021!$E$9:$E$93)+63.1579*EXP(-0.19*T$58))/(Fperm_SI_Woolf2021!$E$9:$E$93-T$58))*(T$58-Fperm_SI_Woolf2021!$E$9:$E$93)/10))) + Fperm_SI_Woolf2021!$H$9:$H$93*EXP(-Fperm_SI_Woolf2021!$K$9:$K$93*$C88*IF(T$58=Fperm_SI_Woolf2021!$E$9:$E$93,1,EXP(LN((1.1*(Fperm_SI_Woolf2021!$E$9:$E$93-T$58)-63.1579*EXP(-0.19*Fperm_SI_Woolf2021!$E$9:$E$93)+63.1579*EXP(-0.19*T$58))/(Fperm_SI_Woolf2021!$E$9:$E$93-T$58))*(T$58-Fperm_SI_Woolf2021!$E$9:$E$93)/10))),Fperm_SI_Woolf2021!$D$9:$D$93)*T$57+INTERCEPT(Fperm_SI_Woolf2021!$F$9:$F$93*EXP(-Fperm_SI_Woolf2021!$I$9:$I$93*$C88*IF(T$58=Fperm_SI_Woolf2021!$E$9:$E$93,1,EXP(LN((1.1*(Fperm_SI_Woolf2021!$E$9:$E$93-T$58)-63.1579*EXP(-0.19*Fperm_SI_Woolf2021!$E$9:$E$93)+63.1579*EXP(-0.19*T$58))/(Fperm_SI_Woolf2021!$E$9:$E$93-T$58))*(T$58-Fperm_SI_Woolf2021!$E$9:$E$93)/10))) + Fperm_SI_Woolf2021!$G$9:$G$93*EXP(-Fperm_SI_Woolf2021!$J$9:$J$93*$C88*IF(T$58=Fperm_SI_Woolf2021!$E$9:$E$93,1,EXP(LN((1.1*(Fperm_SI_Woolf2021!$E$9:$E$93-T$58)-63.1579*EXP(-0.19*Fperm_SI_Woolf2021!$E$9:$E$93)+63.1579*EXP(-0.19*T$58))/(Fperm_SI_Woolf2021!$E$9:$E$93-T$58))*(T$58-Fperm_SI_Woolf2021!$E$9:$E$93)/10))) + Fperm_SI_Woolf2021!$H$9:$H$93*EXP(-Fperm_SI_Woolf2021!$K$9:$K$93*$C88*IF(T$58=Fperm_SI_Woolf2021!$E$9:$E$93,1,EXP(LN((1.1*(Fperm_SI_Woolf2021!$E$9:$E$93-T$58)-63.1579*EXP(-0.19*Fperm_SI_Woolf2021!$E$9:$E$93)+63.1579*EXP(-0.19*T$58))/(Fperm_SI_Woolf2021!$E$9:$E$93-T$58))*(T$58-Fperm_SI_Woolf2021!$E$9:$E$93)/10))),Fperm_SI_Woolf2021!$D$9:$D$93))</f>
        <v>0.8594600123725693</v>
      </c>
      <c r="U88" s="51" cm="1">
        <f t="array" ref="U88">MIN(1,SLOPE(Fperm_SI_Woolf2021!$F$9:$F$93*EXP(-Fperm_SI_Woolf2021!$I$9:$I$93*$C88*IF(U$58=Fperm_SI_Woolf2021!$E$9:$E$93,1,EXP(LN((1.1*(Fperm_SI_Woolf2021!$E$9:$E$93-U$58)-63.1579*EXP(-0.19*Fperm_SI_Woolf2021!$E$9:$E$93)+63.1579*EXP(-0.19*U$58))/(Fperm_SI_Woolf2021!$E$9:$E$93-U$58))*(U$58-Fperm_SI_Woolf2021!$E$9:$E$93)/10))) + Fperm_SI_Woolf2021!$G$9:$G$93*EXP(-Fperm_SI_Woolf2021!$J$9:$J$93*$C88*IF(U$58=Fperm_SI_Woolf2021!$E$9:$E$93,1,EXP(LN((1.1*(Fperm_SI_Woolf2021!$E$9:$E$93-U$58)-63.1579*EXP(-0.19*Fperm_SI_Woolf2021!$E$9:$E$93)+63.1579*EXP(-0.19*U$58))/(Fperm_SI_Woolf2021!$E$9:$E$93-U$58))*(U$58-Fperm_SI_Woolf2021!$E$9:$E$93)/10))) + Fperm_SI_Woolf2021!$H$9:$H$93*EXP(-Fperm_SI_Woolf2021!$K$9:$K$93*$C88*IF(U$58=Fperm_SI_Woolf2021!$E$9:$E$93,1,EXP(LN((1.1*(Fperm_SI_Woolf2021!$E$9:$E$93-U$58)-63.1579*EXP(-0.19*Fperm_SI_Woolf2021!$E$9:$E$93)+63.1579*EXP(-0.19*U$58))/(Fperm_SI_Woolf2021!$E$9:$E$93-U$58))*(U$58-Fperm_SI_Woolf2021!$E$9:$E$93)/10))),Fperm_SI_Woolf2021!$D$9:$D$93)*U$57+INTERCEPT(Fperm_SI_Woolf2021!$F$9:$F$93*EXP(-Fperm_SI_Woolf2021!$I$9:$I$93*$C88*IF(U$58=Fperm_SI_Woolf2021!$E$9:$E$93,1,EXP(LN((1.1*(Fperm_SI_Woolf2021!$E$9:$E$93-U$58)-63.1579*EXP(-0.19*Fperm_SI_Woolf2021!$E$9:$E$93)+63.1579*EXP(-0.19*U$58))/(Fperm_SI_Woolf2021!$E$9:$E$93-U$58))*(U$58-Fperm_SI_Woolf2021!$E$9:$E$93)/10))) + Fperm_SI_Woolf2021!$G$9:$G$93*EXP(-Fperm_SI_Woolf2021!$J$9:$J$93*$C88*IF(U$58=Fperm_SI_Woolf2021!$E$9:$E$93,1,EXP(LN((1.1*(Fperm_SI_Woolf2021!$E$9:$E$93-U$58)-63.1579*EXP(-0.19*Fperm_SI_Woolf2021!$E$9:$E$93)+63.1579*EXP(-0.19*U$58))/(Fperm_SI_Woolf2021!$E$9:$E$93-U$58))*(U$58-Fperm_SI_Woolf2021!$E$9:$E$93)/10))) + Fperm_SI_Woolf2021!$H$9:$H$93*EXP(-Fperm_SI_Woolf2021!$K$9:$K$93*$C88*IF(U$58=Fperm_SI_Woolf2021!$E$9:$E$93,1,EXP(LN((1.1*(Fperm_SI_Woolf2021!$E$9:$E$93-U$58)-63.1579*EXP(-0.19*Fperm_SI_Woolf2021!$E$9:$E$93)+63.1579*EXP(-0.19*U$58))/(Fperm_SI_Woolf2021!$E$9:$E$93-U$58))*(U$58-Fperm_SI_Woolf2021!$E$9:$E$93)/10))),Fperm_SI_Woolf2021!$D$9:$D$93))</f>
        <v>0.82672958148815678</v>
      </c>
      <c r="V88" s="51" cm="1">
        <f t="array" ref="V88">MIN(1,SLOPE(Fperm_SI_Woolf2021!$F$9:$F$93*EXP(-Fperm_SI_Woolf2021!$I$9:$I$93*$C88*IF(V$58=Fperm_SI_Woolf2021!$E$9:$E$93,1,EXP(LN((1.1*(Fperm_SI_Woolf2021!$E$9:$E$93-V$58)-63.1579*EXP(-0.19*Fperm_SI_Woolf2021!$E$9:$E$93)+63.1579*EXP(-0.19*V$58))/(Fperm_SI_Woolf2021!$E$9:$E$93-V$58))*(V$58-Fperm_SI_Woolf2021!$E$9:$E$93)/10))) + Fperm_SI_Woolf2021!$G$9:$G$93*EXP(-Fperm_SI_Woolf2021!$J$9:$J$93*$C88*IF(V$58=Fperm_SI_Woolf2021!$E$9:$E$93,1,EXP(LN((1.1*(Fperm_SI_Woolf2021!$E$9:$E$93-V$58)-63.1579*EXP(-0.19*Fperm_SI_Woolf2021!$E$9:$E$93)+63.1579*EXP(-0.19*V$58))/(Fperm_SI_Woolf2021!$E$9:$E$93-V$58))*(V$58-Fperm_SI_Woolf2021!$E$9:$E$93)/10))) + Fperm_SI_Woolf2021!$H$9:$H$93*EXP(-Fperm_SI_Woolf2021!$K$9:$K$93*$C88*IF(V$58=Fperm_SI_Woolf2021!$E$9:$E$93,1,EXP(LN((1.1*(Fperm_SI_Woolf2021!$E$9:$E$93-V$58)-63.1579*EXP(-0.19*Fperm_SI_Woolf2021!$E$9:$E$93)+63.1579*EXP(-0.19*V$58))/(Fperm_SI_Woolf2021!$E$9:$E$93-V$58))*(V$58-Fperm_SI_Woolf2021!$E$9:$E$93)/10))),Fperm_SI_Woolf2021!$D$9:$D$93)*V$57+INTERCEPT(Fperm_SI_Woolf2021!$F$9:$F$93*EXP(-Fperm_SI_Woolf2021!$I$9:$I$93*$C88*IF(V$58=Fperm_SI_Woolf2021!$E$9:$E$93,1,EXP(LN((1.1*(Fperm_SI_Woolf2021!$E$9:$E$93-V$58)-63.1579*EXP(-0.19*Fperm_SI_Woolf2021!$E$9:$E$93)+63.1579*EXP(-0.19*V$58))/(Fperm_SI_Woolf2021!$E$9:$E$93-V$58))*(V$58-Fperm_SI_Woolf2021!$E$9:$E$93)/10))) + Fperm_SI_Woolf2021!$G$9:$G$93*EXP(-Fperm_SI_Woolf2021!$J$9:$J$93*$C88*IF(V$58=Fperm_SI_Woolf2021!$E$9:$E$93,1,EXP(LN((1.1*(Fperm_SI_Woolf2021!$E$9:$E$93-V$58)-63.1579*EXP(-0.19*Fperm_SI_Woolf2021!$E$9:$E$93)+63.1579*EXP(-0.19*V$58))/(Fperm_SI_Woolf2021!$E$9:$E$93-V$58))*(V$58-Fperm_SI_Woolf2021!$E$9:$E$93)/10))) + Fperm_SI_Woolf2021!$H$9:$H$93*EXP(-Fperm_SI_Woolf2021!$K$9:$K$93*$C88*IF(V$58=Fperm_SI_Woolf2021!$E$9:$E$93,1,EXP(LN((1.1*(Fperm_SI_Woolf2021!$E$9:$E$93-V$58)-63.1579*EXP(-0.19*Fperm_SI_Woolf2021!$E$9:$E$93)+63.1579*EXP(-0.19*V$58))/(Fperm_SI_Woolf2021!$E$9:$E$93-V$58))*(V$58-Fperm_SI_Woolf2021!$E$9:$E$93)/10))),Fperm_SI_Woolf2021!$D$9:$D$93))</f>
        <v>0.79399915060374426</v>
      </c>
      <c r="W88" s="51" cm="1">
        <f t="array" ref="W88">MIN(1,SLOPE(Fperm_SI_Woolf2021!$F$9:$F$93*EXP(-Fperm_SI_Woolf2021!$I$9:$I$93*$C88*IF(W$58=Fperm_SI_Woolf2021!$E$9:$E$93,1,EXP(LN((1.1*(Fperm_SI_Woolf2021!$E$9:$E$93-W$58)-63.1579*EXP(-0.19*Fperm_SI_Woolf2021!$E$9:$E$93)+63.1579*EXP(-0.19*W$58))/(Fperm_SI_Woolf2021!$E$9:$E$93-W$58))*(W$58-Fperm_SI_Woolf2021!$E$9:$E$93)/10))) + Fperm_SI_Woolf2021!$G$9:$G$93*EXP(-Fperm_SI_Woolf2021!$J$9:$J$93*$C88*IF(W$58=Fperm_SI_Woolf2021!$E$9:$E$93,1,EXP(LN((1.1*(Fperm_SI_Woolf2021!$E$9:$E$93-W$58)-63.1579*EXP(-0.19*Fperm_SI_Woolf2021!$E$9:$E$93)+63.1579*EXP(-0.19*W$58))/(Fperm_SI_Woolf2021!$E$9:$E$93-W$58))*(W$58-Fperm_SI_Woolf2021!$E$9:$E$93)/10))) + Fperm_SI_Woolf2021!$H$9:$H$93*EXP(-Fperm_SI_Woolf2021!$K$9:$K$93*$C88*IF(W$58=Fperm_SI_Woolf2021!$E$9:$E$93,1,EXP(LN((1.1*(Fperm_SI_Woolf2021!$E$9:$E$93-W$58)-63.1579*EXP(-0.19*Fperm_SI_Woolf2021!$E$9:$E$93)+63.1579*EXP(-0.19*W$58))/(Fperm_SI_Woolf2021!$E$9:$E$93-W$58))*(W$58-Fperm_SI_Woolf2021!$E$9:$E$93)/10))),Fperm_SI_Woolf2021!$D$9:$D$93)*W$57+INTERCEPT(Fperm_SI_Woolf2021!$F$9:$F$93*EXP(-Fperm_SI_Woolf2021!$I$9:$I$93*$C88*IF(W$58=Fperm_SI_Woolf2021!$E$9:$E$93,1,EXP(LN((1.1*(Fperm_SI_Woolf2021!$E$9:$E$93-W$58)-63.1579*EXP(-0.19*Fperm_SI_Woolf2021!$E$9:$E$93)+63.1579*EXP(-0.19*W$58))/(Fperm_SI_Woolf2021!$E$9:$E$93-W$58))*(W$58-Fperm_SI_Woolf2021!$E$9:$E$93)/10))) + Fperm_SI_Woolf2021!$G$9:$G$93*EXP(-Fperm_SI_Woolf2021!$J$9:$J$93*$C88*IF(W$58=Fperm_SI_Woolf2021!$E$9:$E$93,1,EXP(LN((1.1*(Fperm_SI_Woolf2021!$E$9:$E$93-W$58)-63.1579*EXP(-0.19*Fperm_SI_Woolf2021!$E$9:$E$93)+63.1579*EXP(-0.19*W$58))/(Fperm_SI_Woolf2021!$E$9:$E$93-W$58))*(W$58-Fperm_SI_Woolf2021!$E$9:$E$93)/10))) + Fperm_SI_Woolf2021!$H$9:$H$93*EXP(-Fperm_SI_Woolf2021!$K$9:$K$93*$C88*IF(W$58=Fperm_SI_Woolf2021!$E$9:$E$93,1,EXP(LN((1.1*(Fperm_SI_Woolf2021!$E$9:$E$93-W$58)-63.1579*EXP(-0.19*Fperm_SI_Woolf2021!$E$9:$E$93)+63.1579*EXP(-0.19*W$58))/(Fperm_SI_Woolf2021!$E$9:$E$93-W$58))*(W$58-Fperm_SI_Woolf2021!$E$9:$E$93)/10))),Fperm_SI_Woolf2021!$D$9:$D$93))</f>
        <v>0.76126871971933174</v>
      </c>
      <c r="X88" s="51" cm="1">
        <f t="array" ref="X88">MIN(1,SLOPE(Fperm_SI_Woolf2021!$F$9:$F$93*EXP(-Fperm_SI_Woolf2021!$I$9:$I$93*$C88*IF(X$58=Fperm_SI_Woolf2021!$E$9:$E$93,1,EXP(LN((1.1*(Fperm_SI_Woolf2021!$E$9:$E$93-X$58)-63.1579*EXP(-0.19*Fperm_SI_Woolf2021!$E$9:$E$93)+63.1579*EXP(-0.19*X$58))/(Fperm_SI_Woolf2021!$E$9:$E$93-X$58))*(X$58-Fperm_SI_Woolf2021!$E$9:$E$93)/10))) + Fperm_SI_Woolf2021!$G$9:$G$93*EXP(-Fperm_SI_Woolf2021!$J$9:$J$93*$C88*IF(X$58=Fperm_SI_Woolf2021!$E$9:$E$93,1,EXP(LN((1.1*(Fperm_SI_Woolf2021!$E$9:$E$93-X$58)-63.1579*EXP(-0.19*Fperm_SI_Woolf2021!$E$9:$E$93)+63.1579*EXP(-0.19*X$58))/(Fperm_SI_Woolf2021!$E$9:$E$93-X$58))*(X$58-Fperm_SI_Woolf2021!$E$9:$E$93)/10))) + Fperm_SI_Woolf2021!$H$9:$H$93*EXP(-Fperm_SI_Woolf2021!$K$9:$K$93*$C88*IF(X$58=Fperm_SI_Woolf2021!$E$9:$E$93,1,EXP(LN((1.1*(Fperm_SI_Woolf2021!$E$9:$E$93-X$58)-63.1579*EXP(-0.19*Fperm_SI_Woolf2021!$E$9:$E$93)+63.1579*EXP(-0.19*X$58))/(Fperm_SI_Woolf2021!$E$9:$E$93-X$58))*(X$58-Fperm_SI_Woolf2021!$E$9:$E$93)/10))),Fperm_SI_Woolf2021!$D$9:$D$93)*X$57+INTERCEPT(Fperm_SI_Woolf2021!$F$9:$F$93*EXP(-Fperm_SI_Woolf2021!$I$9:$I$93*$C88*IF(X$58=Fperm_SI_Woolf2021!$E$9:$E$93,1,EXP(LN((1.1*(Fperm_SI_Woolf2021!$E$9:$E$93-X$58)-63.1579*EXP(-0.19*Fperm_SI_Woolf2021!$E$9:$E$93)+63.1579*EXP(-0.19*X$58))/(Fperm_SI_Woolf2021!$E$9:$E$93-X$58))*(X$58-Fperm_SI_Woolf2021!$E$9:$E$93)/10))) + Fperm_SI_Woolf2021!$G$9:$G$93*EXP(-Fperm_SI_Woolf2021!$J$9:$J$93*$C88*IF(X$58=Fperm_SI_Woolf2021!$E$9:$E$93,1,EXP(LN((1.1*(Fperm_SI_Woolf2021!$E$9:$E$93-X$58)-63.1579*EXP(-0.19*Fperm_SI_Woolf2021!$E$9:$E$93)+63.1579*EXP(-0.19*X$58))/(Fperm_SI_Woolf2021!$E$9:$E$93-X$58))*(X$58-Fperm_SI_Woolf2021!$E$9:$E$93)/10))) + Fperm_SI_Woolf2021!$H$9:$H$93*EXP(-Fperm_SI_Woolf2021!$K$9:$K$93*$C88*IF(X$58=Fperm_SI_Woolf2021!$E$9:$E$93,1,EXP(LN((1.1*(Fperm_SI_Woolf2021!$E$9:$E$93-X$58)-63.1579*EXP(-0.19*Fperm_SI_Woolf2021!$E$9:$E$93)+63.1579*EXP(-0.19*X$58))/(Fperm_SI_Woolf2021!$E$9:$E$93-X$58))*(X$58-Fperm_SI_Woolf2021!$E$9:$E$93)/10))),Fperm_SI_Woolf2021!$D$9:$D$93))</f>
        <v>0.72853828883491933</v>
      </c>
      <c r="Y88" s="51" cm="1">
        <f t="array" ref="Y88">MIN(1,SLOPE(Fperm_SI_Woolf2021!$F$9:$F$93*EXP(-Fperm_SI_Woolf2021!$I$9:$I$93*$C88*IF(Y$58=Fperm_SI_Woolf2021!$E$9:$E$93,1,EXP(LN((1.1*(Fperm_SI_Woolf2021!$E$9:$E$93-Y$58)-63.1579*EXP(-0.19*Fperm_SI_Woolf2021!$E$9:$E$93)+63.1579*EXP(-0.19*Y$58))/(Fperm_SI_Woolf2021!$E$9:$E$93-Y$58))*(Y$58-Fperm_SI_Woolf2021!$E$9:$E$93)/10))) + Fperm_SI_Woolf2021!$G$9:$G$93*EXP(-Fperm_SI_Woolf2021!$J$9:$J$93*$C88*IF(Y$58=Fperm_SI_Woolf2021!$E$9:$E$93,1,EXP(LN((1.1*(Fperm_SI_Woolf2021!$E$9:$E$93-Y$58)-63.1579*EXP(-0.19*Fperm_SI_Woolf2021!$E$9:$E$93)+63.1579*EXP(-0.19*Y$58))/(Fperm_SI_Woolf2021!$E$9:$E$93-Y$58))*(Y$58-Fperm_SI_Woolf2021!$E$9:$E$93)/10))) + Fperm_SI_Woolf2021!$H$9:$H$93*EXP(-Fperm_SI_Woolf2021!$K$9:$K$93*$C88*IF(Y$58=Fperm_SI_Woolf2021!$E$9:$E$93,1,EXP(LN((1.1*(Fperm_SI_Woolf2021!$E$9:$E$93-Y$58)-63.1579*EXP(-0.19*Fperm_SI_Woolf2021!$E$9:$E$93)+63.1579*EXP(-0.19*Y$58))/(Fperm_SI_Woolf2021!$E$9:$E$93-Y$58))*(Y$58-Fperm_SI_Woolf2021!$E$9:$E$93)/10))),Fperm_SI_Woolf2021!$D$9:$D$93)*Y$57+INTERCEPT(Fperm_SI_Woolf2021!$F$9:$F$93*EXP(-Fperm_SI_Woolf2021!$I$9:$I$93*$C88*IF(Y$58=Fperm_SI_Woolf2021!$E$9:$E$93,1,EXP(LN((1.1*(Fperm_SI_Woolf2021!$E$9:$E$93-Y$58)-63.1579*EXP(-0.19*Fperm_SI_Woolf2021!$E$9:$E$93)+63.1579*EXP(-0.19*Y$58))/(Fperm_SI_Woolf2021!$E$9:$E$93-Y$58))*(Y$58-Fperm_SI_Woolf2021!$E$9:$E$93)/10))) + Fperm_SI_Woolf2021!$G$9:$G$93*EXP(-Fperm_SI_Woolf2021!$J$9:$J$93*$C88*IF(Y$58=Fperm_SI_Woolf2021!$E$9:$E$93,1,EXP(LN((1.1*(Fperm_SI_Woolf2021!$E$9:$E$93-Y$58)-63.1579*EXP(-0.19*Fperm_SI_Woolf2021!$E$9:$E$93)+63.1579*EXP(-0.19*Y$58))/(Fperm_SI_Woolf2021!$E$9:$E$93-Y$58))*(Y$58-Fperm_SI_Woolf2021!$E$9:$E$93)/10))) + Fperm_SI_Woolf2021!$H$9:$H$93*EXP(-Fperm_SI_Woolf2021!$K$9:$K$93*$C88*IF(Y$58=Fperm_SI_Woolf2021!$E$9:$E$93,1,EXP(LN((1.1*(Fperm_SI_Woolf2021!$E$9:$E$93-Y$58)-63.1579*EXP(-0.19*Fperm_SI_Woolf2021!$E$9:$E$93)+63.1579*EXP(-0.19*Y$58))/(Fperm_SI_Woolf2021!$E$9:$E$93-Y$58))*(Y$58-Fperm_SI_Woolf2021!$E$9:$E$93)/10))),Fperm_SI_Woolf2021!$D$9:$D$93))</f>
        <v>0.69580785795050681</v>
      </c>
      <c r="Z88" s="51" cm="1">
        <f t="array" ref="Z88">MIN(1,SLOPE(Fperm_SI_Woolf2021!$F$9:$F$93*EXP(-Fperm_SI_Woolf2021!$I$9:$I$93*$C88*IF(Z$58=Fperm_SI_Woolf2021!$E$9:$E$93,1,EXP(LN((1.1*(Fperm_SI_Woolf2021!$E$9:$E$93-Z$58)-63.1579*EXP(-0.19*Fperm_SI_Woolf2021!$E$9:$E$93)+63.1579*EXP(-0.19*Z$58))/(Fperm_SI_Woolf2021!$E$9:$E$93-Z$58))*(Z$58-Fperm_SI_Woolf2021!$E$9:$E$93)/10))) + Fperm_SI_Woolf2021!$G$9:$G$93*EXP(-Fperm_SI_Woolf2021!$J$9:$J$93*$C88*IF(Z$58=Fperm_SI_Woolf2021!$E$9:$E$93,1,EXP(LN((1.1*(Fperm_SI_Woolf2021!$E$9:$E$93-Z$58)-63.1579*EXP(-0.19*Fperm_SI_Woolf2021!$E$9:$E$93)+63.1579*EXP(-0.19*Z$58))/(Fperm_SI_Woolf2021!$E$9:$E$93-Z$58))*(Z$58-Fperm_SI_Woolf2021!$E$9:$E$93)/10))) + Fperm_SI_Woolf2021!$H$9:$H$93*EXP(-Fperm_SI_Woolf2021!$K$9:$K$93*$C88*IF(Z$58=Fperm_SI_Woolf2021!$E$9:$E$93,1,EXP(LN((1.1*(Fperm_SI_Woolf2021!$E$9:$E$93-Z$58)-63.1579*EXP(-0.19*Fperm_SI_Woolf2021!$E$9:$E$93)+63.1579*EXP(-0.19*Z$58))/(Fperm_SI_Woolf2021!$E$9:$E$93-Z$58))*(Z$58-Fperm_SI_Woolf2021!$E$9:$E$93)/10))),Fperm_SI_Woolf2021!$D$9:$D$93)*Z$57+INTERCEPT(Fperm_SI_Woolf2021!$F$9:$F$93*EXP(-Fperm_SI_Woolf2021!$I$9:$I$93*$C88*IF(Z$58=Fperm_SI_Woolf2021!$E$9:$E$93,1,EXP(LN((1.1*(Fperm_SI_Woolf2021!$E$9:$E$93-Z$58)-63.1579*EXP(-0.19*Fperm_SI_Woolf2021!$E$9:$E$93)+63.1579*EXP(-0.19*Z$58))/(Fperm_SI_Woolf2021!$E$9:$E$93-Z$58))*(Z$58-Fperm_SI_Woolf2021!$E$9:$E$93)/10))) + Fperm_SI_Woolf2021!$G$9:$G$93*EXP(-Fperm_SI_Woolf2021!$J$9:$J$93*$C88*IF(Z$58=Fperm_SI_Woolf2021!$E$9:$E$93,1,EXP(LN((1.1*(Fperm_SI_Woolf2021!$E$9:$E$93-Z$58)-63.1579*EXP(-0.19*Fperm_SI_Woolf2021!$E$9:$E$93)+63.1579*EXP(-0.19*Z$58))/(Fperm_SI_Woolf2021!$E$9:$E$93-Z$58))*(Z$58-Fperm_SI_Woolf2021!$E$9:$E$93)/10))) + Fperm_SI_Woolf2021!$H$9:$H$93*EXP(-Fperm_SI_Woolf2021!$K$9:$K$93*$C88*IF(Z$58=Fperm_SI_Woolf2021!$E$9:$E$93,1,EXP(LN((1.1*(Fperm_SI_Woolf2021!$E$9:$E$93-Z$58)-63.1579*EXP(-0.19*Fperm_SI_Woolf2021!$E$9:$E$93)+63.1579*EXP(-0.19*Z$58))/(Fperm_SI_Woolf2021!$E$9:$E$93-Z$58))*(Z$58-Fperm_SI_Woolf2021!$E$9:$E$93)/10))),Fperm_SI_Woolf2021!$D$9:$D$93))</f>
        <v>0.66307742706609429</v>
      </c>
      <c r="AA88" s="51" cm="1">
        <f t="array" ref="AA88">MIN(1,SLOPE(Fperm_SI_Woolf2021!$F$9:$F$93*EXP(-Fperm_SI_Woolf2021!$I$9:$I$93*$C88*IF(AA$58=Fperm_SI_Woolf2021!$E$9:$E$93,1,EXP(LN((1.1*(Fperm_SI_Woolf2021!$E$9:$E$93-AA$58)-63.1579*EXP(-0.19*Fperm_SI_Woolf2021!$E$9:$E$93)+63.1579*EXP(-0.19*AA$58))/(Fperm_SI_Woolf2021!$E$9:$E$93-AA$58))*(AA$58-Fperm_SI_Woolf2021!$E$9:$E$93)/10))) + Fperm_SI_Woolf2021!$G$9:$G$93*EXP(-Fperm_SI_Woolf2021!$J$9:$J$93*$C88*IF(AA$58=Fperm_SI_Woolf2021!$E$9:$E$93,1,EXP(LN((1.1*(Fperm_SI_Woolf2021!$E$9:$E$93-AA$58)-63.1579*EXP(-0.19*Fperm_SI_Woolf2021!$E$9:$E$93)+63.1579*EXP(-0.19*AA$58))/(Fperm_SI_Woolf2021!$E$9:$E$93-AA$58))*(AA$58-Fperm_SI_Woolf2021!$E$9:$E$93)/10))) + Fperm_SI_Woolf2021!$H$9:$H$93*EXP(-Fperm_SI_Woolf2021!$K$9:$K$93*$C88*IF(AA$58=Fperm_SI_Woolf2021!$E$9:$E$93,1,EXP(LN((1.1*(Fperm_SI_Woolf2021!$E$9:$E$93-AA$58)-63.1579*EXP(-0.19*Fperm_SI_Woolf2021!$E$9:$E$93)+63.1579*EXP(-0.19*AA$58))/(Fperm_SI_Woolf2021!$E$9:$E$93-AA$58))*(AA$58-Fperm_SI_Woolf2021!$E$9:$E$93)/10))),Fperm_SI_Woolf2021!$D$9:$D$93)*AA$57+INTERCEPT(Fperm_SI_Woolf2021!$F$9:$F$93*EXP(-Fperm_SI_Woolf2021!$I$9:$I$93*$C88*IF(AA$58=Fperm_SI_Woolf2021!$E$9:$E$93,1,EXP(LN((1.1*(Fperm_SI_Woolf2021!$E$9:$E$93-AA$58)-63.1579*EXP(-0.19*Fperm_SI_Woolf2021!$E$9:$E$93)+63.1579*EXP(-0.19*AA$58))/(Fperm_SI_Woolf2021!$E$9:$E$93-AA$58))*(AA$58-Fperm_SI_Woolf2021!$E$9:$E$93)/10))) + Fperm_SI_Woolf2021!$G$9:$G$93*EXP(-Fperm_SI_Woolf2021!$J$9:$J$93*$C88*IF(AA$58=Fperm_SI_Woolf2021!$E$9:$E$93,1,EXP(LN((1.1*(Fperm_SI_Woolf2021!$E$9:$E$93-AA$58)-63.1579*EXP(-0.19*Fperm_SI_Woolf2021!$E$9:$E$93)+63.1579*EXP(-0.19*AA$58))/(Fperm_SI_Woolf2021!$E$9:$E$93-AA$58))*(AA$58-Fperm_SI_Woolf2021!$E$9:$E$93)/10))) + Fperm_SI_Woolf2021!$H$9:$H$93*EXP(-Fperm_SI_Woolf2021!$K$9:$K$93*$C88*IF(AA$58=Fperm_SI_Woolf2021!$E$9:$E$93,1,EXP(LN((1.1*(Fperm_SI_Woolf2021!$E$9:$E$93-AA$58)-63.1579*EXP(-0.19*Fperm_SI_Woolf2021!$E$9:$E$93)+63.1579*EXP(-0.19*AA$58))/(Fperm_SI_Woolf2021!$E$9:$E$93-AA$58))*(AA$58-Fperm_SI_Woolf2021!$E$9:$E$93)/10))),Fperm_SI_Woolf2021!$D$9:$D$93))</f>
        <v>0.63034699618168177</v>
      </c>
      <c r="AB88" s="51" cm="1">
        <f t="array" ref="AB88">MIN(1,SLOPE(Fperm_SI_Woolf2021!$F$9:$F$93*EXP(-Fperm_SI_Woolf2021!$I$9:$I$93*$C88*IF(AB$58=Fperm_SI_Woolf2021!$E$9:$E$93,1,EXP(LN((1.1*(Fperm_SI_Woolf2021!$E$9:$E$93-AB$58)-63.1579*EXP(-0.19*Fperm_SI_Woolf2021!$E$9:$E$93)+63.1579*EXP(-0.19*AB$58))/(Fperm_SI_Woolf2021!$E$9:$E$93-AB$58))*(AB$58-Fperm_SI_Woolf2021!$E$9:$E$93)/10))) + Fperm_SI_Woolf2021!$G$9:$G$93*EXP(-Fperm_SI_Woolf2021!$J$9:$J$93*$C88*IF(AB$58=Fperm_SI_Woolf2021!$E$9:$E$93,1,EXP(LN((1.1*(Fperm_SI_Woolf2021!$E$9:$E$93-AB$58)-63.1579*EXP(-0.19*Fperm_SI_Woolf2021!$E$9:$E$93)+63.1579*EXP(-0.19*AB$58))/(Fperm_SI_Woolf2021!$E$9:$E$93-AB$58))*(AB$58-Fperm_SI_Woolf2021!$E$9:$E$93)/10))) + Fperm_SI_Woolf2021!$H$9:$H$93*EXP(-Fperm_SI_Woolf2021!$K$9:$K$93*$C88*IF(AB$58=Fperm_SI_Woolf2021!$E$9:$E$93,1,EXP(LN((1.1*(Fperm_SI_Woolf2021!$E$9:$E$93-AB$58)-63.1579*EXP(-0.19*Fperm_SI_Woolf2021!$E$9:$E$93)+63.1579*EXP(-0.19*AB$58))/(Fperm_SI_Woolf2021!$E$9:$E$93-AB$58))*(AB$58-Fperm_SI_Woolf2021!$E$9:$E$93)/10))),Fperm_SI_Woolf2021!$D$9:$D$93)*AB$57+INTERCEPT(Fperm_SI_Woolf2021!$F$9:$F$93*EXP(-Fperm_SI_Woolf2021!$I$9:$I$93*$C88*IF(AB$58=Fperm_SI_Woolf2021!$E$9:$E$93,1,EXP(LN((1.1*(Fperm_SI_Woolf2021!$E$9:$E$93-AB$58)-63.1579*EXP(-0.19*Fperm_SI_Woolf2021!$E$9:$E$93)+63.1579*EXP(-0.19*AB$58))/(Fperm_SI_Woolf2021!$E$9:$E$93-AB$58))*(AB$58-Fperm_SI_Woolf2021!$E$9:$E$93)/10))) + Fperm_SI_Woolf2021!$G$9:$G$93*EXP(-Fperm_SI_Woolf2021!$J$9:$J$93*$C88*IF(AB$58=Fperm_SI_Woolf2021!$E$9:$E$93,1,EXP(LN((1.1*(Fperm_SI_Woolf2021!$E$9:$E$93-AB$58)-63.1579*EXP(-0.19*Fperm_SI_Woolf2021!$E$9:$E$93)+63.1579*EXP(-0.19*AB$58))/(Fperm_SI_Woolf2021!$E$9:$E$93-AB$58))*(AB$58-Fperm_SI_Woolf2021!$E$9:$E$93)/10))) + Fperm_SI_Woolf2021!$H$9:$H$93*EXP(-Fperm_SI_Woolf2021!$K$9:$K$93*$C88*IF(AB$58=Fperm_SI_Woolf2021!$E$9:$E$93,1,EXP(LN((1.1*(Fperm_SI_Woolf2021!$E$9:$E$93-AB$58)-63.1579*EXP(-0.19*Fperm_SI_Woolf2021!$E$9:$E$93)+63.1579*EXP(-0.19*AB$58))/(Fperm_SI_Woolf2021!$E$9:$E$93-AB$58))*(AB$58-Fperm_SI_Woolf2021!$E$9:$E$93)/10))),Fperm_SI_Woolf2021!$D$9:$D$93))</f>
        <v>0.59761656529726936</v>
      </c>
      <c r="AC88" s="51" cm="1">
        <f t="array" ref="AC88">MIN(1,SLOPE(Fperm_SI_Woolf2021!$F$9:$F$93*EXP(-Fperm_SI_Woolf2021!$I$9:$I$93*$C88*IF(AC$58=Fperm_SI_Woolf2021!$E$9:$E$93,1,EXP(LN((1.1*(Fperm_SI_Woolf2021!$E$9:$E$93-AC$58)-63.1579*EXP(-0.19*Fperm_SI_Woolf2021!$E$9:$E$93)+63.1579*EXP(-0.19*AC$58))/(Fperm_SI_Woolf2021!$E$9:$E$93-AC$58))*(AC$58-Fperm_SI_Woolf2021!$E$9:$E$93)/10))) + Fperm_SI_Woolf2021!$G$9:$G$93*EXP(-Fperm_SI_Woolf2021!$J$9:$J$93*$C88*IF(AC$58=Fperm_SI_Woolf2021!$E$9:$E$93,1,EXP(LN((1.1*(Fperm_SI_Woolf2021!$E$9:$E$93-AC$58)-63.1579*EXP(-0.19*Fperm_SI_Woolf2021!$E$9:$E$93)+63.1579*EXP(-0.19*AC$58))/(Fperm_SI_Woolf2021!$E$9:$E$93-AC$58))*(AC$58-Fperm_SI_Woolf2021!$E$9:$E$93)/10))) + Fperm_SI_Woolf2021!$H$9:$H$93*EXP(-Fperm_SI_Woolf2021!$K$9:$K$93*$C88*IF(AC$58=Fperm_SI_Woolf2021!$E$9:$E$93,1,EXP(LN((1.1*(Fperm_SI_Woolf2021!$E$9:$E$93-AC$58)-63.1579*EXP(-0.19*Fperm_SI_Woolf2021!$E$9:$E$93)+63.1579*EXP(-0.19*AC$58))/(Fperm_SI_Woolf2021!$E$9:$E$93-AC$58))*(AC$58-Fperm_SI_Woolf2021!$E$9:$E$93)/10))),Fperm_SI_Woolf2021!$D$9:$D$93)*AC$57+INTERCEPT(Fperm_SI_Woolf2021!$F$9:$F$93*EXP(-Fperm_SI_Woolf2021!$I$9:$I$93*$C88*IF(AC$58=Fperm_SI_Woolf2021!$E$9:$E$93,1,EXP(LN((1.1*(Fperm_SI_Woolf2021!$E$9:$E$93-AC$58)-63.1579*EXP(-0.19*Fperm_SI_Woolf2021!$E$9:$E$93)+63.1579*EXP(-0.19*AC$58))/(Fperm_SI_Woolf2021!$E$9:$E$93-AC$58))*(AC$58-Fperm_SI_Woolf2021!$E$9:$E$93)/10))) + Fperm_SI_Woolf2021!$G$9:$G$93*EXP(-Fperm_SI_Woolf2021!$J$9:$J$93*$C88*IF(AC$58=Fperm_SI_Woolf2021!$E$9:$E$93,1,EXP(LN((1.1*(Fperm_SI_Woolf2021!$E$9:$E$93-AC$58)-63.1579*EXP(-0.19*Fperm_SI_Woolf2021!$E$9:$E$93)+63.1579*EXP(-0.19*AC$58))/(Fperm_SI_Woolf2021!$E$9:$E$93-AC$58))*(AC$58-Fperm_SI_Woolf2021!$E$9:$E$93)/10))) + Fperm_SI_Woolf2021!$H$9:$H$93*EXP(-Fperm_SI_Woolf2021!$K$9:$K$93*$C88*IF(AC$58=Fperm_SI_Woolf2021!$E$9:$E$93,1,EXP(LN((1.1*(Fperm_SI_Woolf2021!$E$9:$E$93-AC$58)-63.1579*EXP(-0.19*Fperm_SI_Woolf2021!$E$9:$E$93)+63.1579*EXP(-0.19*AC$58))/(Fperm_SI_Woolf2021!$E$9:$E$93-AC$58))*(AC$58-Fperm_SI_Woolf2021!$E$9:$E$93)/10))),Fperm_SI_Woolf2021!$D$9:$D$93))</f>
        <v>0.56488613441285684</v>
      </c>
      <c r="AD88" s="51" cm="1">
        <f t="array" ref="AD88">MIN(1,SLOPE(Fperm_SI_Woolf2021!$F$9:$F$93*EXP(-Fperm_SI_Woolf2021!$I$9:$I$93*$C88*IF(AD$58=Fperm_SI_Woolf2021!$E$9:$E$93,1,EXP(LN((1.1*(Fperm_SI_Woolf2021!$E$9:$E$93-AD$58)-63.1579*EXP(-0.19*Fperm_SI_Woolf2021!$E$9:$E$93)+63.1579*EXP(-0.19*AD$58))/(Fperm_SI_Woolf2021!$E$9:$E$93-AD$58))*(AD$58-Fperm_SI_Woolf2021!$E$9:$E$93)/10))) + Fperm_SI_Woolf2021!$G$9:$G$93*EXP(-Fperm_SI_Woolf2021!$J$9:$J$93*$C88*IF(AD$58=Fperm_SI_Woolf2021!$E$9:$E$93,1,EXP(LN((1.1*(Fperm_SI_Woolf2021!$E$9:$E$93-AD$58)-63.1579*EXP(-0.19*Fperm_SI_Woolf2021!$E$9:$E$93)+63.1579*EXP(-0.19*AD$58))/(Fperm_SI_Woolf2021!$E$9:$E$93-AD$58))*(AD$58-Fperm_SI_Woolf2021!$E$9:$E$93)/10))) + Fperm_SI_Woolf2021!$H$9:$H$93*EXP(-Fperm_SI_Woolf2021!$K$9:$K$93*$C88*IF(AD$58=Fperm_SI_Woolf2021!$E$9:$E$93,1,EXP(LN((1.1*(Fperm_SI_Woolf2021!$E$9:$E$93-AD$58)-63.1579*EXP(-0.19*Fperm_SI_Woolf2021!$E$9:$E$93)+63.1579*EXP(-0.19*AD$58))/(Fperm_SI_Woolf2021!$E$9:$E$93-AD$58))*(AD$58-Fperm_SI_Woolf2021!$E$9:$E$93)/10))),Fperm_SI_Woolf2021!$D$9:$D$93)*AD$57+INTERCEPT(Fperm_SI_Woolf2021!$F$9:$F$93*EXP(-Fperm_SI_Woolf2021!$I$9:$I$93*$C88*IF(AD$58=Fperm_SI_Woolf2021!$E$9:$E$93,1,EXP(LN((1.1*(Fperm_SI_Woolf2021!$E$9:$E$93-AD$58)-63.1579*EXP(-0.19*Fperm_SI_Woolf2021!$E$9:$E$93)+63.1579*EXP(-0.19*AD$58))/(Fperm_SI_Woolf2021!$E$9:$E$93-AD$58))*(AD$58-Fperm_SI_Woolf2021!$E$9:$E$93)/10))) + Fperm_SI_Woolf2021!$G$9:$G$93*EXP(-Fperm_SI_Woolf2021!$J$9:$J$93*$C88*IF(AD$58=Fperm_SI_Woolf2021!$E$9:$E$93,1,EXP(LN((1.1*(Fperm_SI_Woolf2021!$E$9:$E$93-AD$58)-63.1579*EXP(-0.19*Fperm_SI_Woolf2021!$E$9:$E$93)+63.1579*EXP(-0.19*AD$58))/(Fperm_SI_Woolf2021!$E$9:$E$93-AD$58))*(AD$58-Fperm_SI_Woolf2021!$E$9:$E$93)/10))) + Fperm_SI_Woolf2021!$H$9:$H$93*EXP(-Fperm_SI_Woolf2021!$K$9:$K$93*$C88*IF(AD$58=Fperm_SI_Woolf2021!$E$9:$E$93,1,EXP(LN((1.1*(Fperm_SI_Woolf2021!$E$9:$E$93-AD$58)-63.1579*EXP(-0.19*Fperm_SI_Woolf2021!$E$9:$E$93)+63.1579*EXP(-0.19*AD$58))/(Fperm_SI_Woolf2021!$E$9:$E$93-AD$58))*(AD$58-Fperm_SI_Woolf2021!$E$9:$E$93)/10))),Fperm_SI_Woolf2021!$D$9:$D$93))</f>
        <v>0.53215570352844432</v>
      </c>
      <c r="AE88" s="51" cm="1">
        <f t="array" ref="AE88">MIN(1,SLOPE(Fperm_SI_Woolf2021!$F$9:$F$93*EXP(-Fperm_SI_Woolf2021!$I$9:$I$93*$C88*IF(AE$58=Fperm_SI_Woolf2021!$E$9:$E$93,1,EXP(LN((1.1*(Fperm_SI_Woolf2021!$E$9:$E$93-AE$58)-63.1579*EXP(-0.19*Fperm_SI_Woolf2021!$E$9:$E$93)+63.1579*EXP(-0.19*AE$58))/(Fperm_SI_Woolf2021!$E$9:$E$93-AE$58))*(AE$58-Fperm_SI_Woolf2021!$E$9:$E$93)/10))) + Fperm_SI_Woolf2021!$G$9:$G$93*EXP(-Fperm_SI_Woolf2021!$J$9:$J$93*$C88*IF(AE$58=Fperm_SI_Woolf2021!$E$9:$E$93,1,EXP(LN((1.1*(Fperm_SI_Woolf2021!$E$9:$E$93-AE$58)-63.1579*EXP(-0.19*Fperm_SI_Woolf2021!$E$9:$E$93)+63.1579*EXP(-0.19*AE$58))/(Fperm_SI_Woolf2021!$E$9:$E$93-AE$58))*(AE$58-Fperm_SI_Woolf2021!$E$9:$E$93)/10))) + Fperm_SI_Woolf2021!$H$9:$H$93*EXP(-Fperm_SI_Woolf2021!$K$9:$K$93*$C88*IF(AE$58=Fperm_SI_Woolf2021!$E$9:$E$93,1,EXP(LN((1.1*(Fperm_SI_Woolf2021!$E$9:$E$93-AE$58)-63.1579*EXP(-0.19*Fperm_SI_Woolf2021!$E$9:$E$93)+63.1579*EXP(-0.19*AE$58))/(Fperm_SI_Woolf2021!$E$9:$E$93-AE$58))*(AE$58-Fperm_SI_Woolf2021!$E$9:$E$93)/10))),Fperm_SI_Woolf2021!$D$9:$D$93)*AE$57+INTERCEPT(Fperm_SI_Woolf2021!$F$9:$F$93*EXP(-Fperm_SI_Woolf2021!$I$9:$I$93*$C88*IF(AE$58=Fperm_SI_Woolf2021!$E$9:$E$93,1,EXP(LN((1.1*(Fperm_SI_Woolf2021!$E$9:$E$93-AE$58)-63.1579*EXP(-0.19*Fperm_SI_Woolf2021!$E$9:$E$93)+63.1579*EXP(-0.19*AE$58))/(Fperm_SI_Woolf2021!$E$9:$E$93-AE$58))*(AE$58-Fperm_SI_Woolf2021!$E$9:$E$93)/10))) + Fperm_SI_Woolf2021!$G$9:$G$93*EXP(-Fperm_SI_Woolf2021!$J$9:$J$93*$C88*IF(AE$58=Fperm_SI_Woolf2021!$E$9:$E$93,1,EXP(LN((1.1*(Fperm_SI_Woolf2021!$E$9:$E$93-AE$58)-63.1579*EXP(-0.19*Fperm_SI_Woolf2021!$E$9:$E$93)+63.1579*EXP(-0.19*AE$58))/(Fperm_SI_Woolf2021!$E$9:$E$93-AE$58))*(AE$58-Fperm_SI_Woolf2021!$E$9:$E$93)/10))) + Fperm_SI_Woolf2021!$H$9:$H$93*EXP(-Fperm_SI_Woolf2021!$K$9:$K$93*$C88*IF(AE$58=Fperm_SI_Woolf2021!$E$9:$E$93,1,EXP(LN((1.1*(Fperm_SI_Woolf2021!$E$9:$E$93-AE$58)-63.1579*EXP(-0.19*Fperm_SI_Woolf2021!$E$9:$E$93)+63.1579*EXP(-0.19*AE$58))/(Fperm_SI_Woolf2021!$E$9:$E$93-AE$58))*(AE$58-Fperm_SI_Woolf2021!$E$9:$E$93)/10))),Fperm_SI_Woolf2021!$D$9:$D$93))</f>
        <v>0.49942527264403169</v>
      </c>
      <c r="AF88" s="51" cm="1">
        <f t="array" ref="AF88">MIN(1,SLOPE(Fperm_SI_Woolf2021!$F$9:$F$93*EXP(-Fperm_SI_Woolf2021!$I$9:$I$93*$C88*IF(AF$58=Fperm_SI_Woolf2021!$E$9:$E$93,1,EXP(LN((1.1*(Fperm_SI_Woolf2021!$E$9:$E$93-AF$58)-63.1579*EXP(-0.19*Fperm_SI_Woolf2021!$E$9:$E$93)+63.1579*EXP(-0.19*AF$58))/(Fperm_SI_Woolf2021!$E$9:$E$93-AF$58))*(AF$58-Fperm_SI_Woolf2021!$E$9:$E$93)/10))) + Fperm_SI_Woolf2021!$G$9:$G$93*EXP(-Fperm_SI_Woolf2021!$J$9:$J$93*$C88*IF(AF$58=Fperm_SI_Woolf2021!$E$9:$E$93,1,EXP(LN((1.1*(Fperm_SI_Woolf2021!$E$9:$E$93-AF$58)-63.1579*EXP(-0.19*Fperm_SI_Woolf2021!$E$9:$E$93)+63.1579*EXP(-0.19*AF$58))/(Fperm_SI_Woolf2021!$E$9:$E$93-AF$58))*(AF$58-Fperm_SI_Woolf2021!$E$9:$E$93)/10))) + Fperm_SI_Woolf2021!$H$9:$H$93*EXP(-Fperm_SI_Woolf2021!$K$9:$K$93*$C88*IF(AF$58=Fperm_SI_Woolf2021!$E$9:$E$93,1,EXP(LN((1.1*(Fperm_SI_Woolf2021!$E$9:$E$93-AF$58)-63.1579*EXP(-0.19*Fperm_SI_Woolf2021!$E$9:$E$93)+63.1579*EXP(-0.19*AF$58))/(Fperm_SI_Woolf2021!$E$9:$E$93-AF$58))*(AF$58-Fperm_SI_Woolf2021!$E$9:$E$93)/10))),Fperm_SI_Woolf2021!$D$9:$D$93)*AF$57+INTERCEPT(Fperm_SI_Woolf2021!$F$9:$F$93*EXP(-Fperm_SI_Woolf2021!$I$9:$I$93*$C88*IF(AF$58=Fperm_SI_Woolf2021!$E$9:$E$93,1,EXP(LN((1.1*(Fperm_SI_Woolf2021!$E$9:$E$93-AF$58)-63.1579*EXP(-0.19*Fperm_SI_Woolf2021!$E$9:$E$93)+63.1579*EXP(-0.19*AF$58))/(Fperm_SI_Woolf2021!$E$9:$E$93-AF$58))*(AF$58-Fperm_SI_Woolf2021!$E$9:$E$93)/10))) + Fperm_SI_Woolf2021!$G$9:$G$93*EXP(-Fperm_SI_Woolf2021!$J$9:$J$93*$C88*IF(AF$58=Fperm_SI_Woolf2021!$E$9:$E$93,1,EXP(LN((1.1*(Fperm_SI_Woolf2021!$E$9:$E$93-AF$58)-63.1579*EXP(-0.19*Fperm_SI_Woolf2021!$E$9:$E$93)+63.1579*EXP(-0.19*AF$58))/(Fperm_SI_Woolf2021!$E$9:$E$93-AF$58))*(AF$58-Fperm_SI_Woolf2021!$E$9:$E$93)/10))) + Fperm_SI_Woolf2021!$H$9:$H$93*EXP(-Fperm_SI_Woolf2021!$K$9:$K$93*$C88*IF(AF$58=Fperm_SI_Woolf2021!$E$9:$E$93,1,EXP(LN((1.1*(Fperm_SI_Woolf2021!$E$9:$E$93-AF$58)-63.1579*EXP(-0.19*Fperm_SI_Woolf2021!$E$9:$E$93)+63.1579*EXP(-0.19*AF$58))/(Fperm_SI_Woolf2021!$E$9:$E$93-AF$58))*(AF$58-Fperm_SI_Woolf2021!$E$9:$E$93)/10))),Fperm_SI_Woolf2021!$D$9:$D$93))</f>
        <v>0.46669484175961917</v>
      </c>
      <c r="AG88" s="51" cm="1">
        <f t="array" ref="AG88">MIN(1,SLOPE(Fperm_SI_Woolf2021!$F$9:$F$93*EXP(-Fperm_SI_Woolf2021!$I$9:$I$93*$C88*IF(AG$58=Fperm_SI_Woolf2021!$E$9:$E$93,1,EXP(LN((1.1*(Fperm_SI_Woolf2021!$E$9:$E$93-AG$58)-63.1579*EXP(-0.19*Fperm_SI_Woolf2021!$E$9:$E$93)+63.1579*EXP(-0.19*AG$58))/(Fperm_SI_Woolf2021!$E$9:$E$93-AG$58))*(AG$58-Fperm_SI_Woolf2021!$E$9:$E$93)/10))) + Fperm_SI_Woolf2021!$G$9:$G$93*EXP(-Fperm_SI_Woolf2021!$J$9:$J$93*$C88*IF(AG$58=Fperm_SI_Woolf2021!$E$9:$E$93,1,EXP(LN((1.1*(Fperm_SI_Woolf2021!$E$9:$E$93-AG$58)-63.1579*EXP(-0.19*Fperm_SI_Woolf2021!$E$9:$E$93)+63.1579*EXP(-0.19*AG$58))/(Fperm_SI_Woolf2021!$E$9:$E$93-AG$58))*(AG$58-Fperm_SI_Woolf2021!$E$9:$E$93)/10))) + Fperm_SI_Woolf2021!$H$9:$H$93*EXP(-Fperm_SI_Woolf2021!$K$9:$K$93*$C88*IF(AG$58=Fperm_SI_Woolf2021!$E$9:$E$93,1,EXP(LN((1.1*(Fperm_SI_Woolf2021!$E$9:$E$93-AG$58)-63.1579*EXP(-0.19*Fperm_SI_Woolf2021!$E$9:$E$93)+63.1579*EXP(-0.19*AG$58))/(Fperm_SI_Woolf2021!$E$9:$E$93-AG$58))*(AG$58-Fperm_SI_Woolf2021!$E$9:$E$93)/10))),Fperm_SI_Woolf2021!$D$9:$D$93)*AG$57+INTERCEPT(Fperm_SI_Woolf2021!$F$9:$F$93*EXP(-Fperm_SI_Woolf2021!$I$9:$I$93*$C88*IF(AG$58=Fperm_SI_Woolf2021!$E$9:$E$93,1,EXP(LN((1.1*(Fperm_SI_Woolf2021!$E$9:$E$93-AG$58)-63.1579*EXP(-0.19*Fperm_SI_Woolf2021!$E$9:$E$93)+63.1579*EXP(-0.19*AG$58))/(Fperm_SI_Woolf2021!$E$9:$E$93-AG$58))*(AG$58-Fperm_SI_Woolf2021!$E$9:$E$93)/10))) + Fperm_SI_Woolf2021!$G$9:$G$93*EXP(-Fperm_SI_Woolf2021!$J$9:$J$93*$C88*IF(AG$58=Fperm_SI_Woolf2021!$E$9:$E$93,1,EXP(LN((1.1*(Fperm_SI_Woolf2021!$E$9:$E$93-AG$58)-63.1579*EXP(-0.19*Fperm_SI_Woolf2021!$E$9:$E$93)+63.1579*EXP(-0.19*AG$58))/(Fperm_SI_Woolf2021!$E$9:$E$93-AG$58))*(AG$58-Fperm_SI_Woolf2021!$E$9:$E$93)/10))) + Fperm_SI_Woolf2021!$H$9:$H$93*EXP(-Fperm_SI_Woolf2021!$K$9:$K$93*$C88*IF(AG$58=Fperm_SI_Woolf2021!$E$9:$E$93,1,EXP(LN((1.1*(Fperm_SI_Woolf2021!$E$9:$E$93-AG$58)-63.1579*EXP(-0.19*Fperm_SI_Woolf2021!$E$9:$E$93)+63.1579*EXP(-0.19*AG$58))/(Fperm_SI_Woolf2021!$E$9:$E$93-AG$58))*(AG$58-Fperm_SI_Woolf2021!$E$9:$E$93)/10))),Fperm_SI_Woolf2021!$D$9:$D$93))</f>
        <v>0.43396441087520665</v>
      </c>
      <c r="AH88" s="51" cm="1">
        <f t="array" ref="AH88">MIN(1,SLOPE(Fperm_SI_Woolf2021!$F$9:$F$93*EXP(-Fperm_SI_Woolf2021!$I$9:$I$93*$C88*IF(AH$58=Fperm_SI_Woolf2021!$E$9:$E$93,1,EXP(LN((1.1*(Fperm_SI_Woolf2021!$E$9:$E$93-AH$58)-63.1579*EXP(-0.19*Fperm_SI_Woolf2021!$E$9:$E$93)+63.1579*EXP(-0.19*AH$58))/(Fperm_SI_Woolf2021!$E$9:$E$93-AH$58))*(AH$58-Fperm_SI_Woolf2021!$E$9:$E$93)/10))) + Fperm_SI_Woolf2021!$G$9:$G$93*EXP(-Fperm_SI_Woolf2021!$J$9:$J$93*$C88*IF(AH$58=Fperm_SI_Woolf2021!$E$9:$E$93,1,EXP(LN((1.1*(Fperm_SI_Woolf2021!$E$9:$E$93-AH$58)-63.1579*EXP(-0.19*Fperm_SI_Woolf2021!$E$9:$E$93)+63.1579*EXP(-0.19*AH$58))/(Fperm_SI_Woolf2021!$E$9:$E$93-AH$58))*(AH$58-Fperm_SI_Woolf2021!$E$9:$E$93)/10))) + Fperm_SI_Woolf2021!$H$9:$H$93*EXP(-Fperm_SI_Woolf2021!$K$9:$K$93*$C88*IF(AH$58=Fperm_SI_Woolf2021!$E$9:$E$93,1,EXP(LN((1.1*(Fperm_SI_Woolf2021!$E$9:$E$93-AH$58)-63.1579*EXP(-0.19*Fperm_SI_Woolf2021!$E$9:$E$93)+63.1579*EXP(-0.19*AH$58))/(Fperm_SI_Woolf2021!$E$9:$E$93-AH$58))*(AH$58-Fperm_SI_Woolf2021!$E$9:$E$93)/10))),Fperm_SI_Woolf2021!$D$9:$D$93)*AH$57+INTERCEPT(Fperm_SI_Woolf2021!$F$9:$F$93*EXP(-Fperm_SI_Woolf2021!$I$9:$I$93*$C88*IF(AH$58=Fperm_SI_Woolf2021!$E$9:$E$93,1,EXP(LN((1.1*(Fperm_SI_Woolf2021!$E$9:$E$93-AH$58)-63.1579*EXP(-0.19*Fperm_SI_Woolf2021!$E$9:$E$93)+63.1579*EXP(-0.19*AH$58))/(Fperm_SI_Woolf2021!$E$9:$E$93-AH$58))*(AH$58-Fperm_SI_Woolf2021!$E$9:$E$93)/10))) + Fperm_SI_Woolf2021!$G$9:$G$93*EXP(-Fperm_SI_Woolf2021!$J$9:$J$93*$C88*IF(AH$58=Fperm_SI_Woolf2021!$E$9:$E$93,1,EXP(LN((1.1*(Fperm_SI_Woolf2021!$E$9:$E$93-AH$58)-63.1579*EXP(-0.19*Fperm_SI_Woolf2021!$E$9:$E$93)+63.1579*EXP(-0.19*AH$58))/(Fperm_SI_Woolf2021!$E$9:$E$93-AH$58))*(AH$58-Fperm_SI_Woolf2021!$E$9:$E$93)/10))) + Fperm_SI_Woolf2021!$H$9:$H$93*EXP(-Fperm_SI_Woolf2021!$K$9:$K$93*$C88*IF(AH$58=Fperm_SI_Woolf2021!$E$9:$E$93,1,EXP(LN((1.1*(Fperm_SI_Woolf2021!$E$9:$E$93-AH$58)-63.1579*EXP(-0.19*Fperm_SI_Woolf2021!$E$9:$E$93)+63.1579*EXP(-0.19*AH$58))/(Fperm_SI_Woolf2021!$E$9:$E$93-AH$58))*(AH$58-Fperm_SI_Woolf2021!$E$9:$E$93)/10))),Fperm_SI_Woolf2021!$D$9:$D$93))</f>
        <v>0.76063219379600955</v>
      </c>
      <c r="AI88" s="51" cm="1">
        <f t="array" ref="AI88">MIN(1,SLOPE(Fperm_SI_Woolf2021!$F$9:$F$93*EXP(-Fperm_SI_Woolf2021!$I$9:$I$93*$C88*IF(AI$58=Fperm_SI_Woolf2021!$E$9:$E$93,1,EXP(LN((1.1*(Fperm_SI_Woolf2021!$E$9:$E$93-AI$58)-63.1579*EXP(-0.19*Fperm_SI_Woolf2021!$E$9:$E$93)+63.1579*EXP(-0.19*AI$58))/(Fperm_SI_Woolf2021!$E$9:$E$93-AI$58))*(AI$58-Fperm_SI_Woolf2021!$E$9:$E$93)/10))) + Fperm_SI_Woolf2021!$G$9:$G$93*EXP(-Fperm_SI_Woolf2021!$J$9:$J$93*$C88*IF(AI$58=Fperm_SI_Woolf2021!$E$9:$E$93,1,EXP(LN((1.1*(Fperm_SI_Woolf2021!$E$9:$E$93-AI$58)-63.1579*EXP(-0.19*Fperm_SI_Woolf2021!$E$9:$E$93)+63.1579*EXP(-0.19*AI$58))/(Fperm_SI_Woolf2021!$E$9:$E$93-AI$58))*(AI$58-Fperm_SI_Woolf2021!$E$9:$E$93)/10))) + Fperm_SI_Woolf2021!$H$9:$H$93*EXP(-Fperm_SI_Woolf2021!$K$9:$K$93*$C88*IF(AI$58=Fperm_SI_Woolf2021!$E$9:$E$93,1,EXP(LN((1.1*(Fperm_SI_Woolf2021!$E$9:$E$93-AI$58)-63.1579*EXP(-0.19*Fperm_SI_Woolf2021!$E$9:$E$93)+63.1579*EXP(-0.19*AI$58))/(Fperm_SI_Woolf2021!$E$9:$E$93-AI$58))*(AI$58-Fperm_SI_Woolf2021!$E$9:$E$93)/10))),Fperm_SI_Woolf2021!$D$9:$D$93)*AI$57+INTERCEPT(Fperm_SI_Woolf2021!$F$9:$F$93*EXP(-Fperm_SI_Woolf2021!$I$9:$I$93*$C88*IF(AI$58=Fperm_SI_Woolf2021!$E$9:$E$93,1,EXP(LN((1.1*(Fperm_SI_Woolf2021!$E$9:$E$93-AI$58)-63.1579*EXP(-0.19*Fperm_SI_Woolf2021!$E$9:$E$93)+63.1579*EXP(-0.19*AI$58))/(Fperm_SI_Woolf2021!$E$9:$E$93-AI$58))*(AI$58-Fperm_SI_Woolf2021!$E$9:$E$93)/10))) + Fperm_SI_Woolf2021!$G$9:$G$93*EXP(-Fperm_SI_Woolf2021!$J$9:$J$93*$C88*IF(AI$58=Fperm_SI_Woolf2021!$E$9:$E$93,1,EXP(LN((1.1*(Fperm_SI_Woolf2021!$E$9:$E$93-AI$58)-63.1579*EXP(-0.19*Fperm_SI_Woolf2021!$E$9:$E$93)+63.1579*EXP(-0.19*AI$58))/(Fperm_SI_Woolf2021!$E$9:$E$93-AI$58))*(AI$58-Fperm_SI_Woolf2021!$E$9:$E$93)/10))) + Fperm_SI_Woolf2021!$H$9:$H$93*EXP(-Fperm_SI_Woolf2021!$K$9:$K$93*$C88*IF(AI$58=Fperm_SI_Woolf2021!$E$9:$E$93,1,EXP(LN((1.1*(Fperm_SI_Woolf2021!$E$9:$E$93-AI$58)-63.1579*EXP(-0.19*Fperm_SI_Woolf2021!$E$9:$E$93)+63.1579*EXP(-0.19*AI$58))/(Fperm_SI_Woolf2021!$E$9:$E$93-AI$58))*(AI$58-Fperm_SI_Woolf2021!$E$9:$E$93)/10))),Fperm_SI_Woolf2021!$D$9:$D$93))</f>
        <v>0.72955262652307762</v>
      </c>
      <c r="AJ88" s="51" cm="1">
        <f t="array" ref="AJ88">MIN(1,SLOPE(Fperm_SI_Woolf2021!$F$9:$F$93*EXP(-Fperm_SI_Woolf2021!$I$9:$I$93*$C88*IF(AJ$58=Fperm_SI_Woolf2021!$E$9:$E$93,1,EXP(LN((1.1*(Fperm_SI_Woolf2021!$E$9:$E$93-AJ$58)-63.1579*EXP(-0.19*Fperm_SI_Woolf2021!$E$9:$E$93)+63.1579*EXP(-0.19*AJ$58))/(Fperm_SI_Woolf2021!$E$9:$E$93-AJ$58))*(AJ$58-Fperm_SI_Woolf2021!$E$9:$E$93)/10))) + Fperm_SI_Woolf2021!$G$9:$G$93*EXP(-Fperm_SI_Woolf2021!$J$9:$J$93*$C88*IF(AJ$58=Fperm_SI_Woolf2021!$E$9:$E$93,1,EXP(LN((1.1*(Fperm_SI_Woolf2021!$E$9:$E$93-AJ$58)-63.1579*EXP(-0.19*Fperm_SI_Woolf2021!$E$9:$E$93)+63.1579*EXP(-0.19*AJ$58))/(Fperm_SI_Woolf2021!$E$9:$E$93-AJ$58))*(AJ$58-Fperm_SI_Woolf2021!$E$9:$E$93)/10))) + Fperm_SI_Woolf2021!$H$9:$H$93*EXP(-Fperm_SI_Woolf2021!$K$9:$K$93*$C88*IF(AJ$58=Fperm_SI_Woolf2021!$E$9:$E$93,1,EXP(LN((1.1*(Fperm_SI_Woolf2021!$E$9:$E$93-AJ$58)-63.1579*EXP(-0.19*Fperm_SI_Woolf2021!$E$9:$E$93)+63.1579*EXP(-0.19*AJ$58))/(Fperm_SI_Woolf2021!$E$9:$E$93-AJ$58))*(AJ$58-Fperm_SI_Woolf2021!$E$9:$E$93)/10))),Fperm_SI_Woolf2021!$D$9:$D$93)*AJ$57+INTERCEPT(Fperm_SI_Woolf2021!$F$9:$F$93*EXP(-Fperm_SI_Woolf2021!$I$9:$I$93*$C88*IF(AJ$58=Fperm_SI_Woolf2021!$E$9:$E$93,1,EXP(LN((1.1*(Fperm_SI_Woolf2021!$E$9:$E$93-AJ$58)-63.1579*EXP(-0.19*Fperm_SI_Woolf2021!$E$9:$E$93)+63.1579*EXP(-0.19*AJ$58))/(Fperm_SI_Woolf2021!$E$9:$E$93-AJ$58))*(AJ$58-Fperm_SI_Woolf2021!$E$9:$E$93)/10))) + Fperm_SI_Woolf2021!$G$9:$G$93*EXP(-Fperm_SI_Woolf2021!$J$9:$J$93*$C88*IF(AJ$58=Fperm_SI_Woolf2021!$E$9:$E$93,1,EXP(LN((1.1*(Fperm_SI_Woolf2021!$E$9:$E$93-AJ$58)-63.1579*EXP(-0.19*Fperm_SI_Woolf2021!$E$9:$E$93)+63.1579*EXP(-0.19*AJ$58))/(Fperm_SI_Woolf2021!$E$9:$E$93-AJ$58))*(AJ$58-Fperm_SI_Woolf2021!$E$9:$E$93)/10))) + Fperm_SI_Woolf2021!$H$9:$H$93*EXP(-Fperm_SI_Woolf2021!$K$9:$K$93*$C88*IF(AJ$58=Fperm_SI_Woolf2021!$E$9:$E$93,1,EXP(LN((1.1*(Fperm_SI_Woolf2021!$E$9:$E$93-AJ$58)-63.1579*EXP(-0.19*Fperm_SI_Woolf2021!$E$9:$E$93)+63.1579*EXP(-0.19*AJ$58))/(Fperm_SI_Woolf2021!$E$9:$E$93-AJ$58))*(AJ$58-Fperm_SI_Woolf2021!$E$9:$E$93)/10))),Fperm_SI_Woolf2021!$D$9:$D$93))</f>
        <v>0.69847305925014569</v>
      </c>
      <c r="AK88" s="51" cm="1">
        <f t="array" ref="AK88">MIN(1,SLOPE(Fperm_SI_Woolf2021!$F$9:$F$93*EXP(-Fperm_SI_Woolf2021!$I$9:$I$93*$C88*IF(AK$58=Fperm_SI_Woolf2021!$E$9:$E$93,1,EXP(LN((1.1*(Fperm_SI_Woolf2021!$E$9:$E$93-AK$58)-63.1579*EXP(-0.19*Fperm_SI_Woolf2021!$E$9:$E$93)+63.1579*EXP(-0.19*AK$58))/(Fperm_SI_Woolf2021!$E$9:$E$93-AK$58))*(AK$58-Fperm_SI_Woolf2021!$E$9:$E$93)/10))) + Fperm_SI_Woolf2021!$G$9:$G$93*EXP(-Fperm_SI_Woolf2021!$J$9:$J$93*$C88*IF(AK$58=Fperm_SI_Woolf2021!$E$9:$E$93,1,EXP(LN((1.1*(Fperm_SI_Woolf2021!$E$9:$E$93-AK$58)-63.1579*EXP(-0.19*Fperm_SI_Woolf2021!$E$9:$E$93)+63.1579*EXP(-0.19*AK$58))/(Fperm_SI_Woolf2021!$E$9:$E$93-AK$58))*(AK$58-Fperm_SI_Woolf2021!$E$9:$E$93)/10))) + Fperm_SI_Woolf2021!$H$9:$H$93*EXP(-Fperm_SI_Woolf2021!$K$9:$K$93*$C88*IF(AK$58=Fperm_SI_Woolf2021!$E$9:$E$93,1,EXP(LN((1.1*(Fperm_SI_Woolf2021!$E$9:$E$93-AK$58)-63.1579*EXP(-0.19*Fperm_SI_Woolf2021!$E$9:$E$93)+63.1579*EXP(-0.19*AK$58))/(Fperm_SI_Woolf2021!$E$9:$E$93-AK$58))*(AK$58-Fperm_SI_Woolf2021!$E$9:$E$93)/10))),Fperm_SI_Woolf2021!$D$9:$D$93)*AK$57+INTERCEPT(Fperm_SI_Woolf2021!$F$9:$F$93*EXP(-Fperm_SI_Woolf2021!$I$9:$I$93*$C88*IF(AK$58=Fperm_SI_Woolf2021!$E$9:$E$93,1,EXP(LN((1.1*(Fperm_SI_Woolf2021!$E$9:$E$93-AK$58)-63.1579*EXP(-0.19*Fperm_SI_Woolf2021!$E$9:$E$93)+63.1579*EXP(-0.19*AK$58))/(Fperm_SI_Woolf2021!$E$9:$E$93-AK$58))*(AK$58-Fperm_SI_Woolf2021!$E$9:$E$93)/10))) + Fperm_SI_Woolf2021!$G$9:$G$93*EXP(-Fperm_SI_Woolf2021!$J$9:$J$93*$C88*IF(AK$58=Fperm_SI_Woolf2021!$E$9:$E$93,1,EXP(LN((1.1*(Fperm_SI_Woolf2021!$E$9:$E$93-AK$58)-63.1579*EXP(-0.19*Fperm_SI_Woolf2021!$E$9:$E$93)+63.1579*EXP(-0.19*AK$58))/(Fperm_SI_Woolf2021!$E$9:$E$93-AK$58))*(AK$58-Fperm_SI_Woolf2021!$E$9:$E$93)/10))) + Fperm_SI_Woolf2021!$H$9:$H$93*EXP(-Fperm_SI_Woolf2021!$K$9:$K$93*$C88*IF(AK$58=Fperm_SI_Woolf2021!$E$9:$E$93,1,EXP(LN((1.1*(Fperm_SI_Woolf2021!$E$9:$E$93-AK$58)-63.1579*EXP(-0.19*Fperm_SI_Woolf2021!$E$9:$E$93)+63.1579*EXP(-0.19*AK$58))/(Fperm_SI_Woolf2021!$E$9:$E$93-AK$58))*(AK$58-Fperm_SI_Woolf2021!$E$9:$E$93)/10))),Fperm_SI_Woolf2021!$D$9:$D$93))</f>
        <v>0.66739349197721376</v>
      </c>
      <c r="AL88" s="51" cm="1">
        <f t="array" ref="AL88">MIN(1,SLOPE(Fperm_SI_Woolf2021!$F$9:$F$93*EXP(-Fperm_SI_Woolf2021!$I$9:$I$93*$C88*IF(AL$58=Fperm_SI_Woolf2021!$E$9:$E$93,1,EXP(LN((1.1*(Fperm_SI_Woolf2021!$E$9:$E$93-AL$58)-63.1579*EXP(-0.19*Fperm_SI_Woolf2021!$E$9:$E$93)+63.1579*EXP(-0.19*AL$58))/(Fperm_SI_Woolf2021!$E$9:$E$93-AL$58))*(AL$58-Fperm_SI_Woolf2021!$E$9:$E$93)/10))) + Fperm_SI_Woolf2021!$G$9:$G$93*EXP(-Fperm_SI_Woolf2021!$J$9:$J$93*$C88*IF(AL$58=Fperm_SI_Woolf2021!$E$9:$E$93,1,EXP(LN((1.1*(Fperm_SI_Woolf2021!$E$9:$E$93-AL$58)-63.1579*EXP(-0.19*Fperm_SI_Woolf2021!$E$9:$E$93)+63.1579*EXP(-0.19*AL$58))/(Fperm_SI_Woolf2021!$E$9:$E$93-AL$58))*(AL$58-Fperm_SI_Woolf2021!$E$9:$E$93)/10))) + Fperm_SI_Woolf2021!$H$9:$H$93*EXP(-Fperm_SI_Woolf2021!$K$9:$K$93*$C88*IF(AL$58=Fperm_SI_Woolf2021!$E$9:$E$93,1,EXP(LN((1.1*(Fperm_SI_Woolf2021!$E$9:$E$93-AL$58)-63.1579*EXP(-0.19*Fperm_SI_Woolf2021!$E$9:$E$93)+63.1579*EXP(-0.19*AL$58))/(Fperm_SI_Woolf2021!$E$9:$E$93-AL$58))*(AL$58-Fperm_SI_Woolf2021!$E$9:$E$93)/10))),Fperm_SI_Woolf2021!$D$9:$D$93)*AL$57+INTERCEPT(Fperm_SI_Woolf2021!$F$9:$F$93*EXP(-Fperm_SI_Woolf2021!$I$9:$I$93*$C88*IF(AL$58=Fperm_SI_Woolf2021!$E$9:$E$93,1,EXP(LN((1.1*(Fperm_SI_Woolf2021!$E$9:$E$93-AL$58)-63.1579*EXP(-0.19*Fperm_SI_Woolf2021!$E$9:$E$93)+63.1579*EXP(-0.19*AL$58))/(Fperm_SI_Woolf2021!$E$9:$E$93-AL$58))*(AL$58-Fperm_SI_Woolf2021!$E$9:$E$93)/10))) + Fperm_SI_Woolf2021!$G$9:$G$93*EXP(-Fperm_SI_Woolf2021!$J$9:$J$93*$C88*IF(AL$58=Fperm_SI_Woolf2021!$E$9:$E$93,1,EXP(LN((1.1*(Fperm_SI_Woolf2021!$E$9:$E$93-AL$58)-63.1579*EXP(-0.19*Fperm_SI_Woolf2021!$E$9:$E$93)+63.1579*EXP(-0.19*AL$58))/(Fperm_SI_Woolf2021!$E$9:$E$93-AL$58))*(AL$58-Fperm_SI_Woolf2021!$E$9:$E$93)/10))) + Fperm_SI_Woolf2021!$H$9:$H$93*EXP(-Fperm_SI_Woolf2021!$K$9:$K$93*$C88*IF(AL$58=Fperm_SI_Woolf2021!$E$9:$E$93,1,EXP(LN((1.1*(Fperm_SI_Woolf2021!$E$9:$E$93-AL$58)-63.1579*EXP(-0.19*Fperm_SI_Woolf2021!$E$9:$E$93)+63.1579*EXP(-0.19*AL$58))/(Fperm_SI_Woolf2021!$E$9:$E$93-AL$58))*(AL$58-Fperm_SI_Woolf2021!$E$9:$E$93)/10))),Fperm_SI_Woolf2021!$D$9:$D$93))</f>
        <v>0.63631392470428194</v>
      </c>
      <c r="AM88" s="51" cm="1">
        <f t="array" ref="AM88">MIN(1,SLOPE(Fperm_SI_Woolf2021!$F$9:$F$93*EXP(-Fperm_SI_Woolf2021!$I$9:$I$93*$C88*IF(AM$58=Fperm_SI_Woolf2021!$E$9:$E$93,1,EXP(LN((1.1*(Fperm_SI_Woolf2021!$E$9:$E$93-AM$58)-63.1579*EXP(-0.19*Fperm_SI_Woolf2021!$E$9:$E$93)+63.1579*EXP(-0.19*AM$58))/(Fperm_SI_Woolf2021!$E$9:$E$93-AM$58))*(AM$58-Fperm_SI_Woolf2021!$E$9:$E$93)/10))) + Fperm_SI_Woolf2021!$G$9:$G$93*EXP(-Fperm_SI_Woolf2021!$J$9:$J$93*$C88*IF(AM$58=Fperm_SI_Woolf2021!$E$9:$E$93,1,EXP(LN((1.1*(Fperm_SI_Woolf2021!$E$9:$E$93-AM$58)-63.1579*EXP(-0.19*Fperm_SI_Woolf2021!$E$9:$E$93)+63.1579*EXP(-0.19*AM$58))/(Fperm_SI_Woolf2021!$E$9:$E$93-AM$58))*(AM$58-Fperm_SI_Woolf2021!$E$9:$E$93)/10))) + Fperm_SI_Woolf2021!$H$9:$H$93*EXP(-Fperm_SI_Woolf2021!$K$9:$K$93*$C88*IF(AM$58=Fperm_SI_Woolf2021!$E$9:$E$93,1,EXP(LN((1.1*(Fperm_SI_Woolf2021!$E$9:$E$93-AM$58)-63.1579*EXP(-0.19*Fperm_SI_Woolf2021!$E$9:$E$93)+63.1579*EXP(-0.19*AM$58))/(Fperm_SI_Woolf2021!$E$9:$E$93-AM$58))*(AM$58-Fperm_SI_Woolf2021!$E$9:$E$93)/10))),Fperm_SI_Woolf2021!$D$9:$D$93)*AM$57+INTERCEPT(Fperm_SI_Woolf2021!$F$9:$F$93*EXP(-Fperm_SI_Woolf2021!$I$9:$I$93*$C88*IF(AM$58=Fperm_SI_Woolf2021!$E$9:$E$93,1,EXP(LN((1.1*(Fperm_SI_Woolf2021!$E$9:$E$93-AM$58)-63.1579*EXP(-0.19*Fperm_SI_Woolf2021!$E$9:$E$93)+63.1579*EXP(-0.19*AM$58))/(Fperm_SI_Woolf2021!$E$9:$E$93-AM$58))*(AM$58-Fperm_SI_Woolf2021!$E$9:$E$93)/10))) + Fperm_SI_Woolf2021!$G$9:$G$93*EXP(-Fperm_SI_Woolf2021!$J$9:$J$93*$C88*IF(AM$58=Fperm_SI_Woolf2021!$E$9:$E$93,1,EXP(LN((1.1*(Fperm_SI_Woolf2021!$E$9:$E$93-AM$58)-63.1579*EXP(-0.19*Fperm_SI_Woolf2021!$E$9:$E$93)+63.1579*EXP(-0.19*AM$58))/(Fperm_SI_Woolf2021!$E$9:$E$93-AM$58))*(AM$58-Fperm_SI_Woolf2021!$E$9:$E$93)/10))) + Fperm_SI_Woolf2021!$H$9:$H$93*EXP(-Fperm_SI_Woolf2021!$K$9:$K$93*$C88*IF(AM$58=Fperm_SI_Woolf2021!$E$9:$E$93,1,EXP(LN((1.1*(Fperm_SI_Woolf2021!$E$9:$E$93-AM$58)-63.1579*EXP(-0.19*Fperm_SI_Woolf2021!$E$9:$E$93)+63.1579*EXP(-0.19*AM$58))/(Fperm_SI_Woolf2021!$E$9:$E$93-AM$58))*(AM$58-Fperm_SI_Woolf2021!$E$9:$E$93)/10))),Fperm_SI_Woolf2021!$D$9:$D$93))</f>
        <v>0.60523435743135001</v>
      </c>
      <c r="AN88" s="51" cm="1">
        <f t="array" ref="AN88">MIN(1,SLOPE(Fperm_SI_Woolf2021!$F$9:$F$93*EXP(-Fperm_SI_Woolf2021!$I$9:$I$93*$C88*IF(AN$58=Fperm_SI_Woolf2021!$E$9:$E$93,1,EXP(LN((1.1*(Fperm_SI_Woolf2021!$E$9:$E$93-AN$58)-63.1579*EXP(-0.19*Fperm_SI_Woolf2021!$E$9:$E$93)+63.1579*EXP(-0.19*AN$58))/(Fperm_SI_Woolf2021!$E$9:$E$93-AN$58))*(AN$58-Fperm_SI_Woolf2021!$E$9:$E$93)/10))) + Fperm_SI_Woolf2021!$G$9:$G$93*EXP(-Fperm_SI_Woolf2021!$J$9:$J$93*$C88*IF(AN$58=Fperm_SI_Woolf2021!$E$9:$E$93,1,EXP(LN((1.1*(Fperm_SI_Woolf2021!$E$9:$E$93-AN$58)-63.1579*EXP(-0.19*Fperm_SI_Woolf2021!$E$9:$E$93)+63.1579*EXP(-0.19*AN$58))/(Fperm_SI_Woolf2021!$E$9:$E$93-AN$58))*(AN$58-Fperm_SI_Woolf2021!$E$9:$E$93)/10))) + Fperm_SI_Woolf2021!$H$9:$H$93*EXP(-Fperm_SI_Woolf2021!$K$9:$K$93*$C88*IF(AN$58=Fperm_SI_Woolf2021!$E$9:$E$93,1,EXP(LN((1.1*(Fperm_SI_Woolf2021!$E$9:$E$93-AN$58)-63.1579*EXP(-0.19*Fperm_SI_Woolf2021!$E$9:$E$93)+63.1579*EXP(-0.19*AN$58))/(Fperm_SI_Woolf2021!$E$9:$E$93-AN$58))*(AN$58-Fperm_SI_Woolf2021!$E$9:$E$93)/10))),Fperm_SI_Woolf2021!$D$9:$D$93)*AN$57+INTERCEPT(Fperm_SI_Woolf2021!$F$9:$F$93*EXP(-Fperm_SI_Woolf2021!$I$9:$I$93*$C88*IF(AN$58=Fperm_SI_Woolf2021!$E$9:$E$93,1,EXP(LN((1.1*(Fperm_SI_Woolf2021!$E$9:$E$93-AN$58)-63.1579*EXP(-0.19*Fperm_SI_Woolf2021!$E$9:$E$93)+63.1579*EXP(-0.19*AN$58))/(Fperm_SI_Woolf2021!$E$9:$E$93-AN$58))*(AN$58-Fperm_SI_Woolf2021!$E$9:$E$93)/10))) + Fperm_SI_Woolf2021!$G$9:$G$93*EXP(-Fperm_SI_Woolf2021!$J$9:$J$93*$C88*IF(AN$58=Fperm_SI_Woolf2021!$E$9:$E$93,1,EXP(LN((1.1*(Fperm_SI_Woolf2021!$E$9:$E$93-AN$58)-63.1579*EXP(-0.19*Fperm_SI_Woolf2021!$E$9:$E$93)+63.1579*EXP(-0.19*AN$58))/(Fperm_SI_Woolf2021!$E$9:$E$93-AN$58))*(AN$58-Fperm_SI_Woolf2021!$E$9:$E$93)/10))) + Fperm_SI_Woolf2021!$H$9:$H$93*EXP(-Fperm_SI_Woolf2021!$K$9:$K$93*$C88*IF(AN$58=Fperm_SI_Woolf2021!$E$9:$E$93,1,EXP(LN((1.1*(Fperm_SI_Woolf2021!$E$9:$E$93-AN$58)-63.1579*EXP(-0.19*Fperm_SI_Woolf2021!$E$9:$E$93)+63.1579*EXP(-0.19*AN$58))/(Fperm_SI_Woolf2021!$E$9:$E$93-AN$58))*(AN$58-Fperm_SI_Woolf2021!$E$9:$E$93)/10))),Fperm_SI_Woolf2021!$D$9:$D$93))</f>
        <v>0.57415479015841808</v>
      </c>
      <c r="AO88" s="51" cm="1">
        <f t="array" ref="AO88">MIN(1,SLOPE(Fperm_SI_Woolf2021!$F$9:$F$93*EXP(-Fperm_SI_Woolf2021!$I$9:$I$93*$C88*IF(AO$58=Fperm_SI_Woolf2021!$E$9:$E$93,1,EXP(LN((1.1*(Fperm_SI_Woolf2021!$E$9:$E$93-AO$58)-63.1579*EXP(-0.19*Fperm_SI_Woolf2021!$E$9:$E$93)+63.1579*EXP(-0.19*AO$58))/(Fperm_SI_Woolf2021!$E$9:$E$93-AO$58))*(AO$58-Fperm_SI_Woolf2021!$E$9:$E$93)/10))) + Fperm_SI_Woolf2021!$G$9:$G$93*EXP(-Fperm_SI_Woolf2021!$J$9:$J$93*$C88*IF(AO$58=Fperm_SI_Woolf2021!$E$9:$E$93,1,EXP(LN((1.1*(Fperm_SI_Woolf2021!$E$9:$E$93-AO$58)-63.1579*EXP(-0.19*Fperm_SI_Woolf2021!$E$9:$E$93)+63.1579*EXP(-0.19*AO$58))/(Fperm_SI_Woolf2021!$E$9:$E$93-AO$58))*(AO$58-Fperm_SI_Woolf2021!$E$9:$E$93)/10))) + Fperm_SI_Woolf2021!$H$9:$H$93*EXP(-Fperm_SI_Woolf2021!$K$9:$K$93*$C88*IF(AO$58=Fperm_SI_Woolf2021!$E$9:$E$93,1,EXP(LN((1.1*(Fperm_SI_Woolf2021!$E$9:$E$93-AO$58)-63.1579*EXP(-0.19*Fperm_SI_Woolf2021!$E$9:$E$93)+63.1579*EXP(-0.19*AO$58))/(Fperm_SI_Woolf2021!$E$9:$E$93-AO$58))*(AO$58-Fperm_SI_Woolf2021!$E$9:$E$93)/10))),Fperm_SI_Woolf2021!$D$9:$D$93)*AO$57+INTERCEPT(Fperm_SI_Woolf2021!$F$9:$F$93*EXP(-Fperm_SI_Woolf2021!$I$9:$I$93*$C88*IF(AO$58=Fperm_SI_Woolf2021!$E$9:$E$93,1,EXP(LN((1.1*(Fperm_SI_Woolf2021!$E$9:$E$93-AO$58)-63.1579*EXP(-0.19*Fperm_SI_Woolf2021!$E$9:$E$93)+63.1579*EXP(-0.19*AO$58))/(Fperm_SI_Woolf2021!$E$9:$E$93-AO$58))*(AO$58-Fperm_SI_Woolf2021!$E$9:$E$93)/10))) + Fperm_SI_Woolf2021!$G$9:$G$93*EXP(-Fperm_SI_Woolf2021!$J$9:$J$93*$C88*IF(AO$58=Fperm_SI_Woolf2021!$E$9:$E$93,1,EXP(LN((1.1*(Fperm_SI_Woolf2021!$E$9:$E$93-AO$58)-63.1579*EXP(-0.19*Fperm_SI_Woolf2021!$E$9:$E$93)+63.1579*EXP(-0.19*AO$58))/(Fperm_SI_Woolf2021!$E$9:$E$93-AO$58))*(AO$58-Fperm_SI_Woolf2021!$E$9:$E$93)/10))) + Fperm_SI_Woolf2021!$H$9:$H$93*EXP(-Fperm_SI_Woolf2021!$K$9:$K$93*$C88*IF(AO$58=Fperm_SI_Woolf2021!$E$9:$E$93,1,EXP(LN((1.1*(Fperm_SI_Woolf2021!$E$9:$E$93-AO$58)-63.1579*EXP(-0.19*Fperm_SI_Woolf2021!$E$9:$E$93)+63.1579*EXP(-0.19*AO$58))/(Fperm_SI_Woolf2021!$E$9:$E$93-AO$58))*(AO$58-Fperm_SI_Woolf2021!$E$9:$E$93)/10))),Fperm_SI_Woolf2021!$D$9:$D$93))</f>
        <v>0.54307522288548626</v>
      </c>
      <c r="AP88" s="51" cm="1">
        <f t="array" ref="AP88">MIN(1,SLOPE(Fperm_SI_Woolf2021!$F$9:$F$93*EXP(-Fperm_SI_Woolf2021!$I$9:$I$93*$C88*IF(AP$58=Fperm_SI_Woolf2021!$E$9:$E$93,1,EXP(LN((1.1*(Fperm_SI_Woolf2021!$E$9:$E$93-AP$58)-63.1579*EXP(-0.19*Fperm_SI_Woolf2021!$E$9:$E$93)+63.1579*EXP(-0.19*AP$58))/(Fperm_SI_Woolf2021!$E$9:$E$93-AP$58))*(AP$58-Fperm_SI_Woolf2021!$E$9:$E$93)/10))) + Fperm_SI_Woolf2021!$G$9:$G$93*EXP(-Fperm_SI_Woolf2021!$J$9:$J$93*$C88*IF(AP$58=Fperm_SI_Woolf2021!$E$9:$E$93,1,EXP(LN((1.1*(Fperm_SI_Woolf2021!$E$9:$E$93-AP$58)-63.1579*EXP(-0.19*Fperm_SI_Woolf2021!$E$9:$E$93)+63.1579*EXP(-0.19*AP$58))/(Fperm_SI_Woolf2021!$E$9:$E$93-AP$58))*(AP$58-Fperm_SI_Woolf2021!$E$9:$E$93)/10))) + Fperm_SI_Woolf2021!$H$9:$H$93*EXP(-Fperm_SI_Woolf2021!$K$9:$K$93*$C88*IF(AP$58=Fperm_SI_Woolf2021!$E$9:$E$93,1,EXP(LN((1.1*(Fperm_SI_Woolf2021!$E$9:$E$93-AP$58)-63.1579*EXP(-0.19*Fperm_SI_Woolf2021!$E$9:$E$93)+63.1579*EXP(-0.19*AP$58))/(Fperm_SI_Woolf2021!$E$9:$E$93-AP$58))*(AP$58-Fperm_SI_Woolf2021!$E$9:$E$93)/10))),Fperm_SI_Woolf2021!$D$9:$D$93)*AP$57+INTERCEPT(Fperm_SI_Woolf2021!$F$9:$F$93*EXP(-Fperm_SI_Woolf2021!$I$9:$I$93*$C88*IF(AP$58=Fperm_SI_Woolf2021!$E$9:$E$93,1,EXP(LN((1.1*(Fperm_SI_Woolf2021!$E$9:$E$93-AP$58)-63.1579*EXP(-0.19*Fperm_SI_Woolf2021!$E$9:$E$93)+63.1579*EXP(-0.19*AP$58))/(Fperm_SI_Woolf2021!$E$9:$E$93-AP$58))*(AP$58-Fperm_SI_Woolf2021!$E$9:$E$93)/10))) + Fperm_SI_Woolf2021!$G$9:$G$93*EXP(-Fperm_SI_Woolf2021!$J$9:$J$93*$C88*IF(AP$58=Fperm_SI_Woolf2021!$E$9:$E$93,1,EXP(LN((1.1*(Fperm_SI_Woolf2021!$E$9:$E$93-AP$58)-63.1579*EXP(-0.19*Fperm_SI_Woolf2021!$E$9:$E$93)+63.1579*EXP(-0.19*AP$58))/(Fperm_SI_Woolf2021!$E$9:$E$93-AP$58))*(AP$58-Fperm_SI_Woolf2021!$E$9:$E$93)/10))) + Fperm_SI_Woolf2021!$H$9:$H$93*EXP(-Fperm_SI_Woolf2021!$K$9:$K$93*$C88*IF(AP$58=Fperm_SI_Woolf2021!$E$9:$E$93,1,EXP(LN((1.1*(Fperm_SI_Woolf2021!$E$9:$E$93-AP$58)-63.1579*EXP(-0.19*Fperm_SI_Woolf2021!$E$9:$E$93)+63.1579*EXP(-0.19*AP$58))/(Fperm_SI_Woolf2021!$E$9:$E$93-AP$58))*(AP$58-Fperm_SI_Woolf2021!$E$9:$E$93)/10))),Fperm_SI_Woolf2021!$D$9:$D$93))</f>
        <v>0.51199565561255422</v>
      </c>
      <c r="AQ88" s="51" cm="1">
        <f t="array" ref="AQ88">MIN(1,SLOPE(Fperm_SI_Woolf2021!$F$9:$F$93*EXP(-Fperm_SI_Woolf2021!$I$9:$I$93*$C88*IF(AQ$58=Fperm_SI_Woolf2021!$E$9:$E$93,1,EXP(LN((1.1*(Fperm_SI_Woolf2021!$E$9:$E$93-AQ$58)-63.1579*EXP(-0.19*Fperm_SI_Woolf2021!$E$9:$E$93)+63.1579*EXP(-0.19*AQ$58))/(Fperm_SI_Woolf2021!$E$9:$E$93-AQ$58))*(AQ$58-Fperm_SI_Woolf2021!$E$9:$E$93)/10))) + Fperm_SI_Woolf2021!$G$9:$G$93*EXP(-Fperm_SI_Woolf2021!$J$9:$J$93*$C88*IF(AQ$58=Fperm_SI_Woolf2021!$E$9:$E$93,1,EXP(LN((1.1*(Fperm_SI_Woolf2021!$E$9:$E$93-AQ$58)-63.1579*EXP(-0.19*Fperm_SI_Woolf2021!$E$9:$E$93)+63.1579*EXP(-0.19*AQ$58))/(Fperm_SI_Woolf2021!$E$9:$E$93-AQ$58))*(AQ$58-Fperm_SI_Woolf2021!$E$9:$E$93)/10))) + Fperm_SI_Woolf2021!$H$9:$H$93*EXP(-Fperm_SI_Woolf2021!$K$9:$K$93*$C88*IF(AQ$58=Fperm_SI_Woolf2021!$E$9:$E$93,1,EXP(LN((1.1*(Fperm_SI_Woolf2021!$E$9:$E$93-AQ$58)-63.1579*EXP(-0.19*Fperm_SI_Woolf2021!$E$9:$E$93)+63.1579*EXP(-0.19*AQ$58))/(Fperm_SI_Woolf2021!$E$9:$E$93-AQ$58))*(AQ$58-Fperm_SI_Woolf2021!$E$9:$E$93)/10))),Fperm_SI_Woolf2021!$D$9:$D$93)*AQ$57+INTERCEPT(Fperm_SI_Woolf2021!$F$9:$F$93*EXP(-Fperm_SI_Woolf2021!$I$9:$I$93*$C88*IF(AQ$58=Fperm_SI_Woolf2021!$E$9:$E$93,1,EXP(LN((1.1*(Fperm_SI_Woolf2021!$E$9:$E$93-AQ$58)-63.1579*EXP(-0.19*Fperm_SI_Woolf2021!$E$9:$E$93)+63.1579*EXP(-0.19*AQ$58))/(Fperm_SI_Woolf2021!$E$9:$E$93-AQ$58))*(AQ$58-Fperm_SI_Woolf2021!$E$9:$E$93)/10))) + Fperm_SI_Woolf2021!$G$9:$G$93*EXP(-Fperm_SI_Woolf2021!$J$9:$J$93*$C88*IF(AQ$58=Fperm_SI_Woolf2021!$E$9:$E$93,1,EXP(LN((1.1*(Fperm_SI_Woolf2021!$E$9:$E$93-AQ$58)-63.1579*EXP(-0.19*Fperm_SI_Woolf2021!$E$9:$E$93)+63.1579*EXP(-0.19*AQ$58))/(Fperm_SI_Woolf2021!$E$9:$E$93-AQ$58))*(AQ$58-Fperm_SI_Woolf2021!$E$9:$E$93)/10))) + Fperm_SI_Woolf2021!$H$9:$H$93*EXP(-Fperm_SI_Woolf2021!$K$9:$K$93*$C88*IF(AQ$58=Fperm_SI_Woolf2021!$E$9:$E$93,1,EXP(LN((1.1*(Fperm_SI_Woolf2021!$E$9:$E$93-AQ$58)-63.1579*EXP(-0.19*Fperm_SI_Woolf2021!$E$9:$E$93)+63.1579*EXP(-0.19*AQ$58))/(Fperm_SI_Woolf2021!$E$9:$E$93-AQ$58))*(AQ$58-Fperm_SI_Woolf2021!$E$9:$E$93)/10))),Fperm_SI_Woolf2021!$D$9:$D$93))</f>
        <v>0.48091608833962241</v>
      </c>
      <c r="AR88" s="51" cm="1">
        <f t="array" ref="AR88">MIN(1,SLOPE(Fperm_SI_Woolf2021!$F$9:$F$93*EXP(-Fperm_SI_Woolf2021!$I$9:$I$93*$C88*IF(AR$58=Fperm_SI_Woolf2021!$E$9:$E$93,1,EXP(LN((1.1*(Fperm_SI_Woolf2021!$E$9:$E$93-AR$58)-63.1579*EXP(-0.19*Fperm_SI_Woolf2021!$E$9:$E$93)+63.1579*EXP(-0.19*AR$58))/(Fperm_SI_Woolf2021!$E$9:$E$93-AR$58))*(AR$58-Fperm_SI_Woolf2021!$E$9:$E$93)/10))) + Fperm_SI_Woolf2021!$G$9:$G$93*EXP(-Fperm_SI_Woolf2021!$J$9:$J$93*$C88*IF(AR$58=Fperm_SI_Woolf2021!$E$9:$E$93,1,EXP(LN((1.1*(Fperm_SI_Woolf2021!$E$9:$E$93-AR$58)-63.1579*EXP(-0.19*Fperm_SI_Woolf2021!$E$9:$E$93)+63.1579*EXP(-0.19*AR$58))/(Fperm_SI_Woolf2021!$E$9:$E$93-AR$58))*(AR$58-Fperm_SI_Woolf2021!$E$9:$E$93)/10))) + Fperm_SI_Woolf2021!$H$9:$H$93*EXP(-Fperm_SI_Woolf2021!$K$9:$K$93*$C88*IF(AR$58=Fperm_SI_Woolf2021!$E$9:$E$93,1,EXP(LN((1.1*(Fperm_SI_Woolf2021!$E$9:$E$93-AR$58)-63.1579*EXP(-0.19*Fperm_SI_Woolf2021!$E$9:$E$93)+63.1579*EXP(-0.19*AR$58))/(Fperm_SI_Woolf2021!$E$9:$E$93-AR$58))*(AR$58-Fperm_SI_Woolf2021!$E$9:$E$93)/10))),Fperm_SI_Woolf2021!$D$9:$D$93)*AR$57+INTERCEPT(Fperm_SI_Woolf2021!$F$9:$F$93*EXP(-Fperm_SI_Woolf2021!$I$9:$I$93*$C88*IF(AR$58=Fperm_SI_Woolf2021!$E$9:$E$93,1,EXP(LN((1.1*(Fperm_SI_Woolf2021!$E$9:$E$93-AR$58)-63.1579*EXP(-0.19*Fperm_SI_Woolf2021!$E$9:$E$93)+63.1579*EXP(-0.19*AR$58))/(Fperm_SI_Woolf2021!$E$9:$E$93-AR$58))*(AR$58-Fperm_SI_Woolf2021!$E$9:$E$93)/10))) + Fperm_SI_Woolf2021!$G$9:$G$93*EXP(-Fperm_SI_Woolf2021!$J$9:$J$93*$C88*IF(AR$58=Fperm_SI_Woolf2021!$E$9:$E$93,1,EXP(LN((1.1*(Fperm_SI_Woolf2021!$E$9:$E$93-AR$58)-63.1579*EXP(-0.19*Fperm_SI_Woolf2021!$E$9:$E$93)+63.1579*EXP(-0.19*AR$58))/(Fperm_SI_Woolf2021!$E$9:$E$93-AR$58))*(AR$58-Fperm_SI_Woolf2021!$E$9:$E$93)/10))) + Fperm_SI_Woolf2021!$H$9:$H$93*EXP(-Fperm_SI_Woolf2021!$K$9:$K$93*$C88*IF(AR$58=Fperm_SI_Woolf2021!$E$9:$E$93,1,EXP(LN((1.1*(Fperm_SI_Woolf2021!$E$9:$E$93-AR$58)-63.1579*EXP(-0.19*Fperm_SI_Woolf2021!$E$9:$E$93)+63.1579*EXP(-0.19*AR$58))/(Fperm_SI_Woolf2021!$E$9:$E$93-AR$58))*(AR$58-Fperm_SI_Woolf2021!$E$9:$E$93)/10))),Fperm_SI_Woolf2021!$D$9:$D$93))</f>
        <v>0.44983652106669048</v>
      </c>
      <c r="AS88" s="51" cm="1">
        <f t="array" ref="AS88">MIN(1,SLOPE(Fperm_SI_Woolf2021!$F$9:$F$93*EXP(-Fperm_SI_Woolf2021!$I$9:$I$93*$C88*IF(AS$58=Fperm_SI_Woolf2021!$E$9:$E$93,1,EXP(LN((1.1*(Fperm_SI_Woolf2021!$E$9:$E$93-AS$58)-63.1579*EXP(-0.19*Fperm_SI_Woolf2021!$E$9:$E$93)+63.1579*EXP(-0.19*AS$58))/(Fperm_SI_Woolf2021!$E$9:$E$93-AS$58))*(AS$58-Fperm_SI_Woolf2021!$E$9:$E$93)/10))) + Fperm_SI_Woolf2021!$G$9:$G$93*EXP(-Fperm_SI_Woolf2021!$J$9:$J$93*$C88*IF(AS$58=Fperm_SI_Woolf2021!$E$9:$E$93,1,EXP(LN((1.1*(Fperm_SI_Woolf2021!$E$9:$E$93-AS$58)-63.1579*EXP(-0.19*Fperm_SI_Woolf2021!$E$9:$E$93)+63.1579*EXP(-0.19*AS$58))/(Fperm_SI_Woolf2021!$E$9:$E$93-AS$58))*(AS$58-Fperm_SI_Woolf2021!$E$9:$E$93)/10))) + Fperm_SI_Woolf2021!$H$9:$H$93*EXP(-Fperm_SI_Woolf2021!$K$9:$K$93*$C88*IF(AS$58=Fperm_SI_Woolf2021!$E$9:$E$93,1,EXP(LN((1.1*(Fperm_SI_Woolf2021!$E$9:$E$93-AS$58)-63.1579*EXP(-0.19*Fperm_SI_Woolf2021!$E$9:$E$93)+63.1579*EXP(-0.19*AS$58))/(Fperm_SI_Woolf2021!$E$9:$E$93-AS$58))*(AS$58-Fperm_SI_Woolf2021!$E$9:$E$93)/10))),Fperm_SI_Woolf2021!$D$9:$D$93)*AS$57+INTERCEPT(Fperm_SI_Woolf2021!$F$9:$F$93*EXP(-Fperm_SI_Woolf2021!$I$9:$I$93*$C88*IF(AS$58=Fperm_SI_Woolf2021!$E$9:$E$93,1,EXP(LN((1.1*(Fperm_SI_Woolf2021!$E$9:$E$93-AS$58)-63.1579*EXP(-0.19*Fperm_SI_Woolf2021!$E$9:$E$93)+63.1579*EXP(-0.19*AS$58))/(Fperm_SI_Woolf2021!$E$9:$E$93-AS$58))*(AS$58-Fperm_SI_Woolf2021!$E$9:$E$93)/10))) + Fperm_SI_Woolf2021!$G$9:$G$93*EXP(-Fperm_SI_Woolf2021!$J$9:$J$93*$C88*IF(AS$58=Fperm_SI_Woolf2021!$E$9:$E$93,1,EXP(LN((1.1*(Fperm_SI_Woolf2021!$E$9:$E$93-AS$58)-63.1579*EXP(-0.19*Fperm_SI_Woolf2021!$E$9:$E$93)+63.1579*EXP(-0.19*AS$58))/(Fperm_SI_Woolf2021!$E$9:$E$93-AS$58))*(AS$58-Fperm_SI_Woolf2021!$E$9:$E$93)/10))) + Fperm_SI_Woolf2021!$H$9:$H$93*EXP(-Fperm_SI_Woolf2021!$K$9:$K$93*$C88*IF(AS$58=Fperm_SI_Woolf2021!$E$9:$E$93,1,EXP(LN((1.1*(Fperm_SI_Woolf2021!$E$9:$E$93-AS$58)-63.1579*EXP(-0.19*Fperm_SI_Woolf2021!$E$9:$E$93)+63.1579*EXP(-0.19*AS$58))/(Fperm_SI_Woolf2021!$E$9:$E$93-AS$58))*(AS$58-Fperm_SI_Woolf2021!$E$9:$E$93)/10))),Fperm_SI_Woolf2021!$D$9:$D$93))</f>
        <v>0.41875695379375855</v>
      </c>
      <c r="AT88" s="51" cm="1">
        <f t="array" ref="AT88">MIN(1,SLOPE(Fperm_SI_Woolf2021!$F$9:$F$93*EXP(-Fperm_SI_Woolf2021!$I$9:$I$93*$C88*IF(AT$58=Fperm_SI_Woolf2021!$E$9:$E$93,1,EXP(LN((1.1*(Fperm_SI_Woolf2021!$E$9:$E$93-AT$58)-63.1579*EXP(-0.19*Fperm_SI_Woolf2021!$E$9:$E$93)+63.1579*EXP(-0.19*AT$58))/(Fperm_SI_Woolf2021!$E$9:$E$93-AT$58))*(AT$58-Fperm_SI_Woolf2021!$E$9:$E$93)/10))) + Fperm_SI_Woolf2021!$G$9:$G$93*EXP(-Fperm_SI_Woolf2021!$J$9:$J$93*$C88*IF(AT$58=Fperm_SI_Woolf2021!$E$9:$E$93,1,EXP(LN((1.1*(Fperm_SI_Woolf2021!$E$9:$E$93-AT$58)-63.1579*EXP(-0.19*Fperm_SI_Woolf2021!$E$9:$E$93)+63.1579*EXP(-0.19*AT$58))/(Fperm_SI_Woolf2021!$E$9:$E$93-AT$58))*(AT$58-Fperm_SI_Woolf2021!$E$9:$E$93)/10))) + Fperm_SI_Woolf2021!$H$9:$H$93*EXP(-Fperm_SI_Woolf2021!$K$9:$K$93*$C88*IF(AT$58=Fperm_SI_Woolf2021!$E$9:$E$93,1,EXP(LN((1.1*(Fperm_SI_Woolf2021!$E$9:$E$93-AT$58)-63.1579*EXP(-0.19*Fperm_SI_Woolf2021!$E$9:$E$93)+63.1579*EXP(-0.19*AT$58))/(Fperm_SI_Woolf2021!$E$9:$E$93-AT$58))*(AT$58-Fperm_SI_Woolf2021!$E$9:$E$93)/10))),Fperm_SI_Woolf2021!$D$9:$D$93)*AT$57+INTERCEPT(Fperm_SI_Woolf2021!$F$9:$F$93*EXP(-Fperm_SI_Woolf2021!$I$9:$I$93*$C88*IF(AT$58=Fperm_SI_Woolf2021!$E$9:$E$93,1,EXP(LN((1.1*(Fperm_SI_Woolf2021!$E$9:$E$93-AT$58)-63.1579*EXP(-0.19*Fperm_SI_Woolf2021!$E$9:$E$93)+63.1579*EXP(-0.19*AT$58))/(Fperm_SI_Woolf2021!$E$9:$E$93-AT$58))*(AT$58-Fperm_SI_Woolf2021!$E$9:$E$93)/10))) + Fperm_SI_Woolf2021!$G$9:$G$93*EXP(-Fperm_SI_Woolf2021!$J$9:$J$93*$C88*IF(AT$58=Fperm_SI_Woolf2021!$E$9:$E$93,1,EXP(LN((1.1*(Fperm_SI_Woolf2021!$E$9:$E$93-AT$58)-63.1579*EXP(-0.19*Fperm_SI_Woolf2021!$E$9:$E$93)+63.1579*EXP(-0.19*AT$58))/(Fperm_SI_Woolf2021!$E$9:$E$93-AT$58))*(AT$58-Fperm_SI_Woolf2021!$E$9:$E$93)/10))) + Fperm_SI_Woolf2021!$H$9:$H$93*EXP(-Fperm_SI_Woolf2021!$K$9:$K$93*$C88*IF(AT$58=Fperm_SI_Woolf2021!$E$9:$E$93,1,EXP(LN((1.1*(Fperm_SI_Woolf2021!$E$9:$E$93-AT$58)-63.1579*EXP(-0.19*Fperm_SI_Woolf2021!$E$9:$E$93)+63.1579*EXP(-0.19*AT$58))/(Fperm_SI_Woolf2021!$E$9:$E$93-AT$58))*(AT$58-Fperm_SI_Woolf2021!$E$9:$E$93)/10))),Fperm_SI_Woolf2021!$D$9:$D$93))</f>
        <v>0.38767738652082662</v>
      </c>
      <c r="AU88" s="51" cm="1">
        <f t="array" ref="AU88">MIN(1,SLOPE(Fperm_SI_Woolf2021!$F$9:$F$93*EXP(-Fperm_SI_Woolf2021!$I$9:$I$93*$C88*IF(AU$58=Fperm_SI_Woolf2021!$E$9:$E$93,1,EXP(LN((1.1*(Fperm_SI_Woolf2021!$E$9:$E$93-AU$58)-63.1579*EXP(-0.19*Fperm_SI_Woolf2021!$E$9:$E$93)+63.1579*EXP(-0.19*AU$58))/(Fperm_SI_Woolf2021!$E$9:$E$93-AU$58))*(AU$58-Fperm_SI_Woolf2021!$E$9:$E$93)/10))) + Fperm_SI_Woolf2021!$G$9:$G$93*EXP(-Fperm_SI_Woolf2021!$J$9:$J$93*$C88*IF(AU$58=Fperm_SI_Woolf2021!$E$9:$E$93,1,EXP(LN((1.1*(Fperm_SI_Woolf2021!$E$9:$E$93-AU$58)-63.1579*EXP(-0.19*Fperm_SI_Woolf2021!$E$9:$E$93)+63.1579*EXP(-0.19*AU$58))/(Fperm_SI_Woolf2021!$E$9:$E$93-AU$58))*(AU$58-Fperm_SI_Woolf2021!$E$9:$E$93)/10))) + Fperm_SI_Woolf2021!$H$9:$H$93*EXP(-Fperm_SI_Woolf2021!$K$9:$K$93*$C88*IF(AU$58=Fperm_SI_Woolf2021!$E$9:$E$93,1,EXP(LN((1.1*(Fperm_SI_Woolf2021!$E$9:$E$93-AU$58)-63.1579*EXP(-0.19*Fperm_SI_Woolf2021!$E$9:$E$93)+63.1579*EXP(-0.19*AU$58))/(Fperm_SI_Woolf2021!$E$9:$E$93-AU$58))*(AU$58-Fperm_SI_Woolf2021!$E$9:$E$93)/10))),Fperm_SI_Woolf2021!$D$9:$D$93)*AU$57+INTERCEPT(Fperm_SI_Woolf2021!$F$9:$F$93*EXP(-Fperm_SI_Woolf2021!$I$9:$I$93*$C88*IF(AU$58=Fperm_SI_Woolf2021!$E$9:$E$93,1,EXP(LN((1.1*(Fperm_SI_Woolf2021!$E$9:$E$93-AU$58)-63.1579*EXP(-0.19*Fperm_SI_Woolf2021!$E$9:$E$93)+63.1579*EXP(-0.19*AU$58))/(Fperm_SI_Woolf2021!$E$9:$E$93-AU$58))*(AU$58-Fperm_SI_Woolf2021!$E$9:$E$93)/10))) + Fperm_SI_Woolf2021!$G$9:$G$93*EXP(-Fperm_SI_Woolf2021!$J$9:$J$93*$C88*IF(AU$58=Fperm_SI_Woolf2021!$E$9:$E$93,1,EXP(LN((1.1*(Fperm_SI_Woolf2021!$E$9:$E$93-AU$58)-63.1579*EXP(-0.19*Fperm_SI_Woolf2021!$E$9:$E$93)+63.1579*EXP(-0.19*AU$58))/(Fperm_SI_Woolf2021!$E$9:$E$93-AU$58))*(AU$58-Fperm_SI_Woolf2021!$E$9:$E$93)/10))) + Fperm_SI_Woolf2021!$H$9:$H$93*EXP(-Fperm_SI_Woolf2021!$K$9:$K$93*$C88*IF(AU$58=Fperm_SI_Woolf2021!$E$9:$E$93,1,EXP(LN((1.1*(Fperm_SI_Woolf2021!$E$9:$E$93-AU$58)-63.1579*EXP(-0.19*Fperm_SI_Woolf2021!$E$9:$E$93)+63.1579*EXP(-0.19*AU$58))/(Fperm_SI_Woolf2021!$E$9:$E$93-AU$58))*(AU$58-Fperm_SI_Woolf2021!$E$9:$E$93)/10))),Fperm_SI_Woolf2021!$D$9:$D$93))</f>
        <v>0.35659781924789463</v>
      </c>
      <c r="AV88" s="51" cm="1">
        <f t="array" ref="AV88">MIN(1,SLOPE(Fperm_SI_Woolf2021!$F$9:$F$93*EXP(-Fperm_SI_Woolf2021!$I$9:$I$93*$C88*IF(AV$58=Fperm_SI_Woolf2021!$E$9:$E$93,1,EXP(LN((1.1*(Fperm_SI_Woolf2021!$E$9:$E$93-AV$58)-63.1579*EXP(-0.19*Fperm_SI_Woolf2021!$E$9:$E$93)+63.1579*EXP(-0.19*AV$58))/(Fperm_SI_Woolf2021!$E$9:$E$93-AV$58))*(AV$58-Fperm_SI_Woolf2021!$E$9:$E$93)/10))) + Fperm_SI_Woolf2021!$G$9:$G$93*EXP(-Fperm_SI_Woolf2021!$J$9:$J$93*$C88*IF(AV$58=Fperm_SI_Woolf2021!$E$9:$E$93,1,EXP(LN((1.1*(Fperm_SI_Woolf2021!$E$9:$E$93-AV$58)-63.1579*EXP(-0.19*Fperm_SI_Woolf2021!$E$9:$E$93)+63.1579*EXP(-0.19*AV$58))/(Fperm_SI_Woolf2021!$E$9:$E$93-AV$58))*(AV$58-Fperm_SI_Woolf2021!$E$9:$E$93)/10))) + Fperm_SI_Woolf2021!$H$9:$H$93*EXP(-Fperm_SI_Woolf2021!$K$9:$K$93*$C88*IF(AV$58=Fperm_SI_Woolf2021!$E$9:$E$93,1,EXP(LN((1.1*(Fperm_SI_Woolf2021!$E$9:$E$93-AV$58)-63.1579*EXP(-0.19*Fperm_SI_Woolf2021!$E$9:$E$93)+63.1579*EXP(-0.19*AV$58))/(Fperm_SI_Woolf2021!$E$9:$E$93-AV$58))*(AV$58-Fperm_SI_Woolf2021!$E$9:$E$93)/10))),Fperm_SI_Woolf2021!$D$9:$D$93)*AV$57+INTERCEPT(Fperm_SI_Woolf2021!$F$9:$F$93*EXP(-Fperm_SI_Woolf2021!$I$9:$I$93*$C88*IF(AV$58=Fperm_SI_Woolf2021!$E$9:$E$93,1,EXP(LN((1.1*(Fperm_SI_Woolf2021!$E$9:$E$93-AV$58)-63.1579*EXP(-0.19*Fperm_SI_Woolf2021!$E$9:$E$93)+63.1579*EXP(-0.19*AV$58))/(Fperm_SI_Woolf2021!$E$9:$E$93-AV$58))*(AV$58-Fperm_SI_Woolf2021!$E$9:$E$93)/10))) + Fperm_SI_Woolf2021!$G$9:$G$93*EXP(-Fperm_SI_Woolf2021!$J$9:$J$93*$C88*IF(AV$58=Fperm_SI_Woolf2021!$E$9:$E$93,1,EXP(LN((1.1*(Fperm_SI_Woolf2021!$E$9:$E$93-AV$58)-63.1579*EXP(-0.19*Fperm_SI_Woolf2021!$E$9:$E$93)+63.1579*EXP(-0.19*AV$58))/(Fperm_SI_Woolf2021!$E$9:$E$93-AV$58))*(AV$58-Fperm_SI_Woolf2021!$E$9:$E$93)/10))) + Fperm_SI_Woolf2021!$H$9:$H$93*EXP(-Fperm_SI_Woolf2021!$K$9:$K$93*$C88*IF(AV$58=Fperm_SI_Woolf2021!$E$9:$E$93,1,EXP(LN((1.1*(Fperm_SI_Woolf2021!$E$9:$E$93-AV$58)-63.1579*EXP(-0.19*Fperm_SI_Woolf2021!$E$9:$E$93)+63.1579*EXP(-0.19*AV$58))/(Fperm_SI_Woolf2021!$E$9:$E$93-AV$58))*(AV$58-Fperm_SI_Woolf2021!$E$9:$E$93)/10))),Fperm_SI_Woolf2021!$D$9:$D$93))</f>
        <v>0.3255182519749627</v>
      </c>
      <c r="AW88" s="51" cm="1">
        <f t="array" ref="AW88">MIN(1,SLOPE(Fperm_SI_Woolf2021!$F$9:$F$93*EXP(-Fperm_SI_Woolf2021!$I$9:$I$93*$C88*IF(AW$58=Fperm_SI_Woolf2021!$E$9:$E$93,1,EXP(LN((1.1*(Fperm_SI_Woolf2021!$E$9:$E$93-AW$58)-63.1579*EXP(-0.19*Fperm_SI_Woolf2021!$E$9:$E$93)+63.1579*EXP(-0.19*AW$58))/(Fperm_SI_Woolf2021!$E$9:$E$93-AW$58))*(AW$58-Fperm_SI_Woolf2021!$E$9:$E$93)/10))) + Fperm_SI_Woolf2021!$G$9:$G$93*EXP(-Fperm_SI_Woolf2021!$J$9:$J$93*$C88*IF(AW$58=Fperm_SI_Woolf2021!$E$9:$E$93,1,EXP(LN((1.1*(Fperm_SI_Woolf2021!$E$9:$E$93-AW$58)-63.1579*EXP(-0.19*Fperm_SI_Woolf2021!$E$9:$E$93)+63.1579*EXP(-0.19*AW$58))/(Fperm_SI_Woolf2021!$E$9:$E$93-AW$58))*(AW$58-Fperm_SI_Woolf2021!$E$9:$E$93)/10))) + Fperm_SI_Woolf2021!$H$9:$H$93*EXP(-Fperm_SI_Woolf2021!$K$9:$K$93*$C88*IF(AW$58=Fperm_SI_Woolf2021!$E$9:$E$93,1,EXP(LN((1.1*(Fperm_SI_Woolf2021!$E$9:$E$93-AW$58)-63.1579*EXP(-0.19*Fperm_SI_Woolf2021!$E$9:$E$93)+63.1579*EXP(-0.19*AW$58))/(Fperm_SI_Woolf2021!$E$9:$E$93-AW$58))*(AW$58-Fperm_SI_Woolf2021!$E$9:$E$93)/10))),Fperm_SI_Woolf2021!$D$9:$D$93)*AW$57+INTERCEPT(Fperm_SI_Woolf2021!$F$9:$F$93*EXP(-Fperm_SI_Woolf2021!$I$9:$I$93*$C88*IF(AW$58=Fperm_SI_Woolf2021!$E$9:$E$93,1,EXP(LN((1.1*(Fperm_SI_Woolf2021!$E$9:$E$93-AW$58)-63.1579*EXP(-0.19*Fperm_SI_Woolf2021!$E$9:$E$93)+63.1579*EXP(-0.19*AW$58))/(Fperm_SI_Woolf2021!$E$9:$E$93-AW$58))*(AW$58-Fperm_SI_Woolf2021!$E$9:$E$93)/10))) + Fperm_SI_Woolf2021!$G$9:$G$93*EXP(-Fperm_SI_Woolf2021!$J$9:$J$93*$C88*IF(AW$58=Fperm_SI_Woolf2021!$E$9:$E$93,1,EXP(LN((1.1*(Fperm_SI_Woolf2021!$E$9:$E$93-AW$58)-63.1579*EXP(-0.19*Fperm_SI_Woolf2021!$E$9:$E$93)+63.1579*EXP(-0.19*AW$58))/(Fperm_SI_Woolf2021!$E$9:$E$93-AW$58))*(AW$58-Fperm_SI_Woolf2021!$E$9:$E$93)/10))) + Fperm_SI_Woolf2021!$H$9:$H$93*EXP(-Fperm_SI_Woolf2021!$K$9:$K$93*$C88*IF(AW$58=Fperm_SI_Woolf2021!$E$9:$E$93,1,EXP(LN((1.1*(Fperm_SI_Woolf2021!$E$9:$E$93-AW$58)-63.1579*EXP(-0.19*Fperm_SI_Woolf2021!$E$9:$E$93)+63.1579*EXP(-0.19*AW$58))/(Fperm_SI_Woolf2021!$E$9:$E$93-AW$58))*(AW$58-Fperm_SI_Woolf2021!$E$9:$E$93)/10))),Fperm_SI_Woolf2021!$D$9:$D$93))</f>
        <v>0.68221310247563549</v>
      </c>
      <c r="AX88" s="51" cm="1">
        <f t="array" ref="AX88">MIN(1,SLOPE(Fperm_SI_Woolf2021!$F$9:$F$93*EXP(-Fperm_SI_Woolf2021!$I$9:$I$93*$C88*IF(AX$58=Fperm_SI_Woolf2021!$E$9:$E$93,1,EXP(LN((1.1*(Fperm_SI_Woolf2021!$E$9:$E$93-AX$58)-63.1579*EXP(-0.19*Fperm_SI_Woolf2021!$E$9:$E$93)+63.1579*EXP(-0.19*AX$58))/(Fperm_SI_Woolf2021!$E$9:$E$93-AX$58))*(AX$58-Fperm_SI_Woolf2021!$E$9:$E$93)/10))) + Fperm_SI_Woolf2021!$G$9:$G$93*EXP(-Fperm_SI_Woolf2021!$J$9:$J$93*$C88*IF(AX$58=Fperm_SI_Woolf2021!$E$9:$E$93,1,EXP(LN((1.1*(Fperm_SI_Woolf2021!$E$9:$E$93-AX$58)-63.1579*EXP(-0.19*Fperm_SI_Woolf2021!$E$9:$E$93)+63.1579*EXP(-0.19*AX$58))/(Fperm_SI_Woolf2021!$E$9:$E$93-AX$58))*(AX$58-Fperm_SI_Woolf2021!$E$9:$E$93)/10))) + Fperm_SI_Woolf2021!$H$9:$H$93*EXP(-Fperm_SI_Woolf2021!$K$9:$K$93*$C88*IF(AX$58=Fperm_SI_Woolf2021!$E$9:$E$93,1,EXP(LN((1.1*(Fperm_SI_Woolf2021!$E$9:$E$93-AX$58)-63.1579*EXP(-0.19*Fperm_SI_Woolf2021!$E$9:$E$93)+63.1579*EXP(-0.19*AX$58))/(Fperm_SI_Woolf2021!$E$9:$E$93-AX$58))*(AX$58-Fperm_SI_Woolf2021!$E$9:$E$93)/10))),Fperm_SI_Woolf2021!$D$9:$D$93)*AX$57+INTERCEPT(Fperm_SI_Woolf2021!$F$9:$F$93*EXP(-Fperm_SI_Woolf2021!$I$9:$I$93*$C88*IF(AX$58=Fperm_SI_Woolf2021!$E$9:$E$93,1,EXP(LN((1.1*(Fperm_SI_Woolf2021!$E$9:$E$93-AX$58)-63.1579*EXP(-0.19*Fperm_SI_Woolf2021!$E$9:$E$93)+63.1579*EXP(-0.19*AX$58))/(Fperm_SI_Woolf2021!$E$9:$E$93-AX$58))*(AX$58-Fperm_SI_Woolf2021!$E$9:$E$93)/10))) + Fperm_SI_Woolf2021!$G$9:$G$93*EXP(-Fperm_SI_Woolf2021!$J$9:$J$93*$C88*IF(AX$58=Fperm_SI_Woolf2021!$E$9:$E$93,1,EXP(LN((1.1*(Fperm_SI_Woolf2021!$E$9:$E$93-AX$58)-63.1579*EXP(-0.19*Fperm_SI_Woolf2021!$E$9:$E$93)+63.1579*EXP(-0.19*AX$58))/(Fperm_SI_Woolf2021!$E$9:$E$93-AX$58))*(AX$58-Fperm_SI_Woolf2021!$E$9:$E$93)/10))) + Fperm_SI_Woolf2021!$H$9:$H$93*EXP(-Fperm_SI_Woolf2021!$K$9:$K$93*$C88*IF(AX$58=Fperm_SI_Woolf2021!$E$9:$E$93,1,EXP(LN((1.1*(Fperm_SI_Woolf2021!$E$9:$E$93-AX$58)-63.1579*EXP(-0.19*Fperm_SI_Woolf2021!$E$9:$E$93)+63.1579*EXP(-0.19*AX$58))/(Fperm_SI_Woolf2021!$E$9:$E$93-AX$58))*(AX$58-Fperm_SI_Woolf2021!$E$9:$E$93)/10))),Fperm_SI_Woolf2021!$D$9:$D$93))</f>
        <v>0.65304216600549236</v>
      </c>
      <c r="AY88" s="51" cm="1">
        <f t="array" ref="AY88">MIN(1,SLOPE(Fperm_SI_Woolf2021!$F$9:$F$93*EXP(-Fperm_SI_Woolf2021!$I$9:$I$93*$C88*IF(AY$58=Fperm_SI_Woolf2021!$E$9:$E$93,1,EXP(LN((1.1*(Fperm_SI_Woolf2021!$E$9:$E$93-AY$58)-63.1579*EXP(-0.19*Fperm_SI_Woolf2021!$E$9:$E$93)+63.1579*EXP(-0.19*AY$58))/(Fperm_SI_Woolf2021!$E$9:$E$93-AY$58))*(AY$58-Fperm_SI_Woolf2021!$E$9:$E$93)/10))) + Fperm_SI_Woolf2021!$G$9:$G$93*EXP(-Fperm_SI_Woolf2021!$J$9:$J$93*$C88*IF(AY$58=Fperm_SI_Woolf2021!$E$9:$E$93,1,EXP(LN((1.1*(Fperm_SI_Woolf2021!$E$9:$E$93-AY$58)-63.1579*EXP(-0.19*Fperm_SI_Woolf2021!$E$9:$E$93)+63.1579*EXP(-0.19*AY$58))/(Fperm_SI_Woolf2021!$E$9:$E$93-AY$58))*(AY$58-Fperm_SI_Woolf2021!$E$9:$E$93)/10))) + Fperm_SI_Woolf2021!$H$9:$H$93*EXP(-Fperm_SI_Woolf2021!$K$9:$K$93*$C88*IF(AY$58=Fperm_SI_Woolf2021!$E$9:$E$93,1,EXP(LN((1.1*(Fperm_SI_Woolf2021!$E$9:$E$93-AY$58)-63.1579*EXP(-0.19*Fperm_SI_Woolf2021!$E$9:$E$93)+63.1579*EXP(-0.19*AY$58))/(Fperm_SI_Woolf2021!$E$9:$E$93-AY$58))*(AY$58-Fperm_SI_Woolf2021!$E$9:$E$93)/10))),Fperm_SI_Woolf2021!$D$9:$D$93)*AY$57+INTERCEPT(Fperm_SI_Woolf2021!$F$9:$F$93*EXP(-Fperm_SI_Woolf2021!$I$9:$I$93*$C88*IF(AY$58=Fperm_SI_Woolf2021!$E$9:$E$93,1,EXP(LN((1.1*(Fperm_SI_Woolf2021!$E$9:$E$93-AY$58)-63.1579*EXP(-0.19*Fperm_SI_Woolf2021!$E$9:$E$93)+63.1579*EXP(-0.19*AY$58))/(Fperm_SI_Woolf2021!$E$9:$E$93-AY$58))*(AY$58-Fperm_SI_Woolf2021!$E$9:$E$93)/10))) + Fperm_SI_Woolf2021!$G$9:$G$93*EXP(-Fperm_SI_Woolf2021!$J$9:$J$93*$C88*IF(AY$58=Fperm_SI_Woolf2021!$E$9:$E$93,1,EXP(LN((1.1*(Fperm_SI_Woolf2021!$E$9:$E$93-AY$58)-63.1579*EXP(-0.19*Fperm_SI_Woolf2021!$E$9:$E$93)+63.1579*EXP(-0.19*AY$58))/(Fperm_SI_Woolf2021!$E$9:$E$93-AY$58))*(AY$58-Fperm_SI_Woolf2021!$E$9:$E$93)/10))) + Fperm_SI_Woolf2021!$H$9:$H$93*EXP(-Fperm_SI_Woolf2021!$K$9:$K$93*$C88*IF(AY$58=Fperm_SI_Woolf2021!$E$9:$E$93,1,EXP(LN((1.1*(Fperm_SI_Woolf2021!$E$9:$E$93-AY$58)-63.1579*EXP(-0.19*Fperm_SI_Woolf2021!$E$9:$E$93)+63.1579*EXP(-0.19*AY$58))/(Fperm_SI_Woolf2021!$E$9:$E$93-AY$58))*(AY$58-Fperm_SI_Woolf2021!$E$9:$E$93)/10))),Fperm_SI_Woolf2021!$D$9:$D$93))</f>
        <v>0.62387122953534924</v>
      </c>
      <c r="AZ88" s="51" cm="1">
        <f t="array" ref="AZ88">MIN(1,SLOPE(Fperm_SI_Woolf2021!$F$9:$F$93*EXP(-Fperm_SI_Woolf2021!$I$9:$I$93*$C88*IF(AZ$58=Fperm_SI_Woolf2021!$E$9:$E$93,1,EXP(LN((1.1*(Fperm_SI_Woolf2021!$E$9:$E$93-AZ$58)-63.1579*EXP(-0.19*Fperm_SI_Woolf2021!$E$9:$E$93)+63.1579*EXP(-0.19*AZ$58))/(Fperm_SI_Woolf2021!$E$9:$E$93-AZ$58))*(AZ$58-Fperm_SI_Woolf2021!$E$9:$E$93)/10))) + Fperm_SI_Woolf2021!$G$9:$G$93*EXP(-Fperm_SI_Woolf2021!$J$9:$J$93*$C88*IF(AZ$58=Fperm_SI_Woolf2021!$E$9:$E$93,1,EXP(LN((1.1*(Fperm_SI_Woolf2021!$E$9:$E$93-AZ$58)-63.1579*EXP(-0.19*Fperm_SI_Woolf2021!$E$9:$E$93)+63.1579*EXP(-0.19*AZ$58))/(Fperm_SI_Woolf2021!$E$9:$E$93-AZ$58))*(AZ$58-Fperm_SI_Woolf2021!$E$9:$E$93)/10))) + Fperm_SI_Woolf2021!$H$9:$H$93*EXP(-Fperm_SI_Woolf2021!$K$9:$K$93*$C88*IF(AZ$58=Fperm_SI_Woolf2021!$E$9:$E$93,1,EXP(LN((1.1*(Fperm_SI_Woolf2021!$E$9:$E$93-AZ$58)-63.1579*EXP(-0.19*Fperm_SI_Woolf2021!$E$9:$E$93)+63.1579*EXP(-0.19*AZ$58))/(Fperm_SI_Woolf2021!$E$9:$E$93-AZ$58))*(AZ$58-Fperm_SI_Woolf2021!$E$9:$E$93)/10))),Fperm_SI_Woolf2021!$D$9:$D$93)*AZ$57+INTERCEPT(Fperm_SI_Woolf2021!$F$9:$F$93*EXP(-Fperm_SI_Woolf2021!$I$9:$I$93*$C88*IF(AZ$58=Fperm_SI_Woolf2021!$E$9:$E$93,1,EXP(LN((1.1*(Fperm_SI_Woolf2021!$E$9:$E$93-AZ$58)-63.1579*EXP(-0.19*Fperm_SI_Woolf2021!$E$9:$E$93)+63.1579*EXP(-0.19*AZ$58))/(Fperm_SI_Woolf2021!$E$9:$E$93-AZ$58))*(AZ$58-Fperm_SI_Woolf2021!$E$9:$E$93)/10))) + Fperm_SI_Woolf2021!$G$9:$G$93*EXP(-Fperm_SI_Woolf2021!$J$9:$J$93*$C88*IF(AZ$58=Fperm_SI_Woolf2021!$E$9:$E$93,1,EXP(LN((1.1*(Fperm_SI_Woolf2021!$E$9:$E$93-AZ$58)-63.1579*EXP(-0.19*Fperm_SI_Woolf2021!$E$9:$E$93)+63.1579*EXP(-0.19*AZ$58))/(Fperm_SI_Woolf2021!$E$9:$E$93-AZ$58))*(AZ$58-Fperm_SI_Woolf2021!$E$9:$E$93)/10))) + Fperm_SI_Woolf2021!$H$9:$H$93*EXP(-Fperm_SI_Woolf2021!$K$9:$K$93*$C88*IF(AZ$58=Fperm_SI_Woolf2021!$E$9:$E$93,1,EXP(LN((1.1*(Fperm_SI_Woolf2021!$E$9:$E$93-AZ$58)-63.1579*EXP(-0.19*Fperm_SI_Woolf2021!$E$9:$E$93)+63.1579*EXP(-0.19*AZ$58))/(Fperm_SI_Woolf2021!$E$9:$E$93-AZ$58))*(AZ$58-Fperm_SI_Woolf2021!$E$9:$E$93)/10))),Fperm_SI_Woolf2021!$D$9:$D$93))</f>
        <v>0.59470029306520611</v>
      </c>
      <c r="BA88" s="51" cm="1">
        <f t="array" ref="BA88">MIN(1,SLOPE(Fperm_SI_Woolf2021!$F$9:$F$93*EXP(-Fperm_SI_Woolf2021!$I$9:$I$93*$C88*IF(BA$58=Fperm_SI_Woolf2021!$E$9:$E$93,1,EXP(LN((1.1*(Fperm_SI_Woolf2021!$E$9:$E$93-BA$58)-63.1579*EXP(-0.19*Fperm_SI_Woolf2021!$E$9:$E$93)+63.1579*EXP(-0.19*BA$58))/(Fperm_SI_Woolf2021!$E$9:$E$93-BA$58))*(BA$58-Fperm_SI_Woolf2021!$E$9:$E$93)/10))) + Fperm_SI_Woolf2021!$G$9:$G$93*EXP(-Fperm_SI_Woolf2021!$J$9:$J$93*$C88*IF(BA$58=Fperm_SI_Woolf2021!$E$9:$E$93,1,EXP(LN((1.1*(Fperm_SI_Woolf2021!$E$9:$E$93-BA$58)-63.1579*EXP(-0.19*Fperm_SI_Woolf2021!$E$9:$E$93)+63.1579*EXP(-0.19*BA$58))/(Fperm_SI_Woolf2021!$E$9:$E$93-BA$58))*(BA$58-Fperm_SI_Woolf2021!$E$9:$E$93)/10))) + Fperm_SI_Woolf2021!$H$9:$H$93*EXP(-Fperm_SI_Woolf2021!$K$9:$K$93*$C88*IF(BA$58=Fperm_SI_Woolf2021!$E$9:$E$93,1,EXP(LN((1.1*(Fperm_SI_Woolf2021!$E$9:$E$93-BA$58)-63.1579*EXP(-0.19*Fperm_SI_Woolf2021!$E$9:$E$93)+63.1579*EXP(-0.19*BA$58))/(Fperm_SI_Woolf2021!$E$9:$E$93-BA$58))*(BA$58-Fperm_SI_Woolf2021!$E$9:$E$93)/10))),Fperm_SI_Woolf2021!$D$9:$D$93)*BA$57+INTERCEPT(Fperm_SI_Woolf2021!$F$9:$F$93*EXP(-Fperm_SI_Woolf2021!$I$9:$I$93*$C88*IF(BA$58=Fperm_SI_Woolf2021!$E$9:$E$93,1,EXP(LN((1.1*(Fperm_SI_Woolf2021!$E$9:$E$93-BA$58)-63.1579*EXP(-0.19*Fperm_SI_Woolf2021!$E$9:$E$93)+63.1579*EXP(-0.19*BA$58))/(Fperm_SI_Woolf2021!$E$9:$E$93-BA$58))*(BA$58-Fperm_SI_Woolf2021!$E$9:$E$93)/10))) + Fperm_SI_Woolf2021!$G$9:$G$93*EXP(-Fperm_SI_Woolf2021!$J$9:$J$93*$C88*IF(BA$58=Fperm_SI_Woolf2021!$E$9:$E$93,1,EXP(LN((1.1*(Fperm_SI_Woolf2021!$E$9:$E$93-BA$58)-63.1579*EXP(-0.19*Fperm_SI_Woolf2021!$E$9:$E$93)+63.1579*EXP(-0.19*BA$58))/(Fperm_SI_Woolf2021!$E$9:$E$93-BA$58))*(BA$58-Fperm_SI_Woolf2021!$E$9:$E$93)/10))) + Fperm_SI_Woolf2021!$H$9:$H$93*EXP(-Fperm_SI_Woolf2021!$K$9:$K$93*$C88*IF(BA$58=Fperm_SI_Woolf2021!$E$9:$E$93,1,EXP(LN((1.1*(Fperm_SI_Woolf2021!$E$9:$E$93-BA$58)-63.1579*EXP(-0.19*Fperm_SI_Woolf2021!$E$9:$E$93)+63.1579*EXP(-0.19*BA$58))/(Fperm_SI_Woolf2021!$E$9:$E$93-BA$58))*(BA$58-Fperm_SI_Woolf2021!$E$9:$E$93)/10))),Fperm_SI_Woolf2021!$D$9:$D$93))</f>
        <v>0.56552935659506298</v>
      </c>
      <c r="BB88" s="51" cm="1">
        <f t="array" ref="BB88">MIN(1,SLOPE(Fperm_SI_Woolf2021!$F$9:$F$93*EXP(-Fperm_SI_Woolf2021!$I$9:$I$93*$C88*IF(BB$58=Fperm_SI_Woolf2021!$E$9:$E$93,1,EXP(LN((1.1*(Fperm_SI_Woolf2021!$E$9:$E$93-BB$58)-63.1579*EXP(-0.19*Fperm_SI_Woolf2021!$E$9:$E$93)+63.1579*EXP(-0.19*BB$58))/(Fperm_SI_Woolf2021!$E$9:$E$93-BB$58))*(BB$58-Fperm_SI_Woolf2021!$E$9:$E$93)/10))) + Fperm_SI_Woolf2021!$G$9:$G$93*EXP(-Fperm_SI_Woolf2021!$J$9:$J$93*$C88*IF(BB$58=Fperm_SI_Woolf2021!$E$9:$E$93,1,EXP(LN((1.1*(Fperm_SI_Woolf2021!$E$9:$E$93-BB$58)-63.1579*EXP(-0.19*Fperm_SI_Woolf2021!$E$9:$E$93)+63.1579*EXP(-0.19*BB$58))/(Fperm_SI_Woolf2021!$E$9:$E$93-BB$58))*(BB$58-Fperm_SI_Woolf2021!$E$9:$E$93)/10))) + Fperm_SI_Woolf2021!$H$9:$H$93*EXP(-Fperm_SI_Woolf2021!$K$9:$K$93*$C88*IF(BB$58=Fperm_SI_Woolf2021!$E$9:$E$93,1,EXP(LN((1.1*(Fperm_SI_Woolf2021!$E$9:$E$93-BB$58)-63.1579*EXP(-0.19*Fperm_SI_Woolf2021!$E$9:$E$93)+63.1579*EXP(-0.19*BB$58))/(Fperm_SI_Woolf2021!$E$9:$E$93-BB$58))*(BB$58-Fperm_SI_Woolf2021!$E$9:$E$93)/10))),Fperm_SI_Woolf2021!$D$9:$D$93)*BB$57+INTERCEPT(Fperm_SI_Woolf2021!$F$9:$F$93*EXP(-Fperm_SI_Woolf2021!$I$9:$I$93*$C88*IF(BB$58=Fperm_SI_Woolf2021!$E$9:$E$93,1,EXP(LN((1.1*(Fperm_SI_Woolf2021!$E$9:$E$93-BB$58)-63.1579*EXP(-0.19*Fperm_SI_Woolf2021!$E$9:$E$93)+63.1579*EXP(-0.19*BB$58))/(Fperm_SI_Woolf2021!$E$9:$E$93-BB$58))*(BB$58-Fperm_SI_Woolf2021!$E$9:$E$93)/10))) + Fperm_SI_Woolf2021!$G$9:$G$93*EXP(-Fperm_SI_Woolf2021!$J$9:$J$93*$C88*IF(BB$58=Fperm_SI_Woolf2021!$E$9:$E$93,1,EXP(LN((1.1*(Fperm_SI_Woolf2021!$E$9:$E$93-BB$58)-63.1579*EXP(-0.19*Fperm_SI_Woolf2021!$E$9:$E$93)+63.1579*EXP(-0.19*BB$58))/(Fperm_SI_Woolf2021!$E$9:$E$93-BB$58))*(BB$58-Fperm_SI_Woolf2021!$E$9:$E$93)/10))) + Fperm_SI_Woolf2021!$H$9:$H$93*EXP(-Fperm_SI_Woolf2021!$K$9:$K$93*$C88*IF(BB$58=Fperm_SI_Woolf2021!$E$9:$E$93,1,EXP(LN((1.1*(Fperm_SI_Woolf2021!$E$9:$E$93-BB$58)-63.1579*EXP(-0.19*Fperm_SI_Woolf2021!$E$9:$E$93)+63.1579*EXP(-0.19*BB$58))/(Fperm_SI_Woolf2021!$E$9:$E$93-BB$58))*(BB$58-Fperm_SI_Woolf2021!$E$9:$E$93)/10))),Fperm_SI_Woolf2021!$D$9:$D$93))</f>
        <v>0.53635842012491985</v>
      </c>
      <c r="BC88" s="51" cm="1">
        <f t="array" ref="BC88">MIN(1,SLOPE(Fperm_SI_Woolf2021!$F$9:$F$93*EXP(-Fperm_SI_Woolf2021!$I$9:$I$93*$C88*IF(BC$58=Fperm_SI_Woolf2021!$E$9:$E$93,1,EXP(LN((1.1*(Fperm_SI_Woolf2021!$E$9:$E$93-BC$58)-63.1579*EXP(-0.19*Fperm_SI_Woolf2021!$E$9:$E$93)+63.1579*EXP(-0.19*BC$58))/(Fperm_SI_Woolf2021!$E$9:$E$93-BC$58))*(BC$58-Fperm_SI_Woolf2021!$E$9:$E$93)/10))) + Fperm_SI_Woolf2021!$G$9:$G$93*EXP(-Fperm_SI_Woolf2021!$J$9:$J$93*$C88*IF(BC$58=Fperm_SI_Woolf2021!$E$9:$E$93,1,EXP(LN((1.1*(Fperm_SI_Woolf2021!$E$9:$E$93-BC$58)-63.1579*EXP(-0.19*Fperm_SI_Woolf2021!$E$9:$E$93)+63.1579*EXP(-0.19*BC$58))/(Fperm_SI_Woolf2021!$E$9:$E$93-BC$58))*(BC$58-Fperm_SI_Woolf2021!$E$9:$E$93)/10))) + Fperm_SI_Woolf2021!$H$9:$H$93*EXP(-Fperm_SI_Woolf2021!$K$9:$K$93*$C88*IF(BC$58=Fperm_SI_Woolf2021!$E$9:$E$93,1,EXP(LN((1.1*(Fperm_SI_Woolf2021!$E$9:$E$93-BC$58)-63.1579*EXP(-0.19*Fperm_SI_Woolf2021!$E$9:$E$93)+63.1579*EXP(-0.19*BC$58))/(Fperm_SI_Woolf2021!$E$9:$E$93-BC$58))*(BC$58-Fperm_SI_Woolf2021!$E$9:$E$93)/10))),Fperm_SI_Woolf2021!$D$9:$D$93)*BC$57+INTERCEPT(Fperm_SI_Woolf2021!$F$9:$F$93*EXP(-Fperm_SI_Woolf2021!$I$9:$I$93*$C88*IF(BC$58=Fperm_SI_Woolf2021!$E$9:$E$93,1,EXP(LN((1.1*(Fperm_SI_Woolf2021!$E$9:$E$93-BC$58)-63.1579*EXP(-0.19*Fperm_SI_Woolf2021!$E$9:$E$93)+63.1579*EXP(-0.19*BC$58))/(Fperm_SI_Woolf2021!$E$9:$E$93-BC$58))*(BC$58-Fperm_SI_Woolf2021!$E$9:$E$93)/10))) + Fperm_SI_Woolf2021!$G$9:$G$93*EXP(-Fperm_SI_Woolf2021!$J$9:$J$93*$C88*IF(BC$58=Fperm_SI_Woolf2021!$E$9:$E$93,1,EXP(LN((1.1*(Fperm_SI_Woolf2021!$E$9:$E$93-BC$58)-63.1579*EXP(-0.19*Fperm_SI_Woolf2021!$E$9:$E$93)+63.1579*EXP(-0.19*BC$58))/(Fperm_SI_Woolf2021!$E$9:$E$93-BC$58))*(BC$58-Fperm_SI_Woolf2021!$E$9:$E$93)/10))) + Fperm_SI_Woolf2021!$H$9:$H$93*EXP(-Fperm_SI_Woolf2021!$K$9:$K$93*$C88*IF(BC$58=Fperm_SI_Woolf2021!$E$9:$E$93,1,EXP(LN((1.1*(Fperm_SI_Woolf2021!$E$9:$E$93-BC$58)-63.1579*EXP(-0.19*Fperm_SI_Woolf2021!$E$9:$E$93)+63.1579*EXP(-0.19*BC$58))/(Fperm_SI_Woolf2021!$E$9:$E$93-BC$58))*(BC$58-Fperm_SI_Woolf2021!$E$9:$E$93)/10))),Fperm_SI_Woolf2021!$D$9:$D$93))</f>
        <v>0.50718748365477673</v>
      </c>
      <c r="BD88" s="51" cm="1">
        <f t="array" ref="BD88">MIN(1,SLOPE(Fperm_SI_Woolf2021!$F$9:$F$93*EXP(-Fperm_SI_Woolf2021!$I$9:$I$93*$C88*IF(BD$58=Fperm_SI_Woolf2021!$E$9:$E$93,1,EXP(LN((1.1*(Fperm_SI_Woolf2021!$E$9:$E$93-BD$58)-63.1579*EXP(-0.19*Fperm_SI_Woolf2021!$E$9:$E$93)+63.1579*EXP(-0.19*BD$58))/(Fperm_SI_Woolf2021!$E$9:$E$93-BD$58))*(BD$58-Fperm_SI_Woolf2021!$E$9:$E$93)/10))) + Fperm_SI_Woolf2021!$G$9:$G$93*EXP(-Fperm_SI_Woolf2021!$J$9:$J$93*$C88*IF(BD$58=Fperm_SI_Woolf2021!$E$9:$E$93,1,EXP(LN((1.1*(Fperm_SI_Woolf2021!$E$9:$E$93-BD$58)-63.1579*EXP(-0.19*Fperm_SI_Woolf2021!$E$9:$E$93)+63.1579*EXP(-0.19*BD$58))/(Fperm_SI_Woolf2021!$E$9:$E$93-BD$58))*(BD$58-Fperm_SI_Woolf2021!$E$9:$E$93)/10))) + Fperm_SI_Woolf2021!$H$9:$H$93*EXP(-Fperm_SI_Woolf2021!$K$9:$K$93*$C88*IF(BD$58=Fperm_SI_Woolf2021!$E$9:$E$93,1,EXP(LN((1.1*(Fperm_SI_Woolf2021!$E$9:$E$93-BD$58)-63.1579*EXP(-0.19*Fperm_SI_Woolf2021!$E$9:$E$93)+63.1579*EXP(-0.19*BD$58))/(Fperm_SI_Woolf2021!$E$9:$E$93-BD$58))*(BD$58-Fperm_SI_Woolf2021!$E$9:$E$93)/10))),Fperm_SI_Woolf2021!$D$9:$D$93)*BD$57+INTERCEPT(Fperm_SI_Woolf2021!$F$9:$F$93*EXP(-Fperm_SI_Woolf2021!$I$9:$I$93*$C88*IF(BD$58=Fperm_SI_Woolf2021!$E$9:$E$93,1,EXP(LN((1.1*(Fperm_SI_Woolf2021!$E$9:$E$93-BD$58)-63.1579*EXP(-0.19*Fperm_SI_Woolf2021!$E$9:$E$93)+63.1579*EXP(-0.19*BD$58))/(Fperm_SI_Woolf2021!$E$9:$E$93-BD$58))*(BD$58-Fperm_SI_Woolf2021!$E$9:$E$93)/10))) + Fperm_SI_Woolf2021!$G$9:$G$93*EXP(-Fperm_SI_Woolf2021!$J$9:$J$93*$C88*IF(BD$58=Fperm_SI_Woolf2021!$E$9:$E$93,1,EXP(LN((1.1*(Fperm_SI_Woolf2021!$E$9:$E$93-BD$58)-63.1579*EXP(-0.19*Fperm_SI_Woolf2021!$E$9:$E$93)+63.1579*EXP(-0.19*BD$58))/(Fperm_SI_Woolf2021!$E$9:$E$93-BD$58))*(BD$58-Fperm_SI_Woolf2021!$E$9:$E$93)/10))) + Fperm_SI_Woolf2021!$H$9:$H$93*EXP(-Fperm_SI_Woolf2021!$K$9:$K$93*$C88*IF(BD$58=Fperm_SI_Woolf2021!$E$9:$E$93,1,EXP(LN((1.1*(Fperm_SI_Woolf2021!$E$9:$E$93-BD$58)-63.1579*EXP(-0.19*Fperm_SI_Woolf2021!$E$9:$E$93)+63.1579*EXP(-0.19*BD$58))/(Fperm_SI_Woolf2021!$E$9:$E$93-BD$58))*(BD$58-Fperm_SI_Woolf2021!$E$9:$E$93)/10))),Fperm_SI_Woolf2021!$D$9:$D$93))</f>
        <v>0.47801654718463366</v>
      </c>
      <c r="BE88" s="51" cm="1">
        <f t="array" ref="BE88">MIN(1,SLOPE(Fperm_SI_Woolf2021!$F$9:$F$93*EXP(-Fperm_SI_Woolf2021!$I$9:$I$93*$C88*IF(BE$58=Fperm_SI_Woolf2021!$E$9:$E$93,1,EXP(LN((1.1*(Fperm_SI_Woolf2021!$E$9:$E$93-BE$58)-63.1579*EXP(-0.19*Fperm_SI_Woolf2021!$E$9:$E$93)+63.1579*EXP(-0.19*BE$58))/(Fperm_SI_Woolf2021!$E$9:$E$93-BE$58))*(BE$58-Fperm_SI_Woolf2021!$E$9:$E$93)/10))) + Fperm_SI_Woolf2021!$G$9:$G$93*EXP(-Fperm_SI_Woolf2021!$J$9:$J$93*$C88*IF(BE$58=Fperm_SI_Woolf2021!$E$9:$E$93,1,EXP(LN((1.1*(Fperm_SI_Woolf2021!$E$9:$E$93-BE$58)-63.1579*EXP(-0.19*Fperm_SI_Woolf2021!$E$9:$E$93)+63.1579*EXP(-0.19*BE$58))/(Fperm_SI_Woolf2021!$E$9:$E$93-BE$58))*(BE$58-Fperm_SI_Woolf2021!$E$9:$E$93)/10))) + Fperm_SI_Woolf2021!$H$9:$H$93*EXP(-Fperm_SI_Woolf2021!$K$9:$K$93*$C88*IF(BE$58=Fperm_SI_Woolf2021!$E$9:$E$93,1,EXP(LN((1.1*(Fperm_SI_Woolf2021!$E$9:$E$93-BE$58)-63.1579*EXP(-0.19*Fperm_SI_Woolf2021!$E$9:$E$93)+63.1579*EXP(-0.19*BE$58))/(Fperm_SI_Woolf2021!$E$9:$E$93-BE$58))*(BE$58-Fperm_SI_Woolf2021!$E$9:$E$93)/10))),Fperm_SI_Woolf2021!$D$9:$D$93)*BE$57+INTERCEPT(Fperm_SI_Woolf2021!$F$9:$F$93*EXP(-Fperm_SI_Woolf2021!$I$9:$I$93*$C88*IF(BE$58=Fperm_SI_Woolf2021!$E$9:$E$93,1,EXP(LN((1.1*(Fperm_SI_Woolf2021!$E$9:$E$93-BE$58)-63.1579*EXP(-0.19*Fperm_SI_Woolf2021!$E$9:$E$93)+63.1579*EXP(-0.19*BE$58))/(Fperm_SI_Woolf2021!$E$9:$E$93-BE$58))*(BE$58-Fperm_SI_Woolf2021!$E$9:$E$93)/10))) + Fperm_SI_Woolf2021!$G$9:$G$93*EXP(-Fperm_SI_Woolf2021!$J$9:$J$93*$C88*IF(BE$58=Fperm_SI_Woolf2021!$E$9:$E$93,1,EXP(LN((1.1*(Fperm_SI_Woolf2021!$E$9:$E$93-BE$58)-63.1579*EXP(-0.19*Fperm_SI_Woolf2021!$E$9:$E$93)+63.1579*EXP(-0.19*BE$58))/(Fperm_SI_Woolf2021!$E$9:$E$93-BE$58))*(BE$58-Fperm_SI_Woolf2021!$E$9:$E$93)/10))) + Fperm_SI_Woolf2021!$H$9:$H$93*EXP(-Fperm_SI_Woolf2021!$K$9:$K$93*$C88*IF(BE$58=Fperm_SI_Woolf2021!$E$9:$E$93,1,EXP(LN((1.1*(Fperm_SI_Woolf2021!$E$9:$E$93-BE$58)-63.1579*EXP(-0.19*Fperm_SI_Woolf2021!$E$9:$E$93)+63.1579*EXP(-0.19*BE$58))/(Fperm_SI_Woolf2021!$E$9:$E$93-BE$58))*(BE$58-Fperm_SI_Woolf2021!$E$9:$E$93)/10))),Fperm_SI_Woolf2021!$D$9:$D$93))</f>
        <v>0.44884561071449053</v>
      </c>
      <c r="BF88" s="51" cm="1">
        <f t="array" ref="BF88">MIN(1,SLOPE(Fperm_SI_Woolf2021!$F$9:$F$93*EXP(-Fperm_SI_Woolf2021!$I$9:$I$93*$C88*IF(BF$58=Fperm_SI_Woolf2021!$E$9:$E$93,1,EXP(LN((1.1*(Fperm_SI_Woolf2021!$E$9:$E$93-BF$58)-63.1579*EXP(-0.19*Fperm_SI_Woolf2021!$E$9:$E$93)+63.1579*EXP(-0.19*BF$58))/(Fperm_SI_Woolf2021!$E$9:$E$93-BF$58))*(BF$58-Fperm_SI_Woolf2021!$E$9:$E$93)/10))) + Fperm_SI_Woolf2021!$G$9:$G$93*EXP(-Fperm_SI_Woolf2021!$J$9:$J$93*$C88*IF(BF$58=Fperm_SI_Woolf2021!$E$9:$E$93,1,EXP(LN((1.1*(Fperm_SI_Woolf2021!$E$9:$E$93-BF$58)-63.1579*EXP(-0.19*Fperm_SI_Woolf2021!$E$9:$E$93)+63.1579*EXP(-0.19*BF$58))/(Fperm_SI_Woolf2021!$E$9:$E$93-BF$58))*(BF$58-Fperm_SI_Woolf2021!$E$9:$E$93)/10))) + Fperm_SI_Woolf2021!$H$9:$H$93*EXP(-Fperm_SI_Woolf2021!$K$9:$K$93*$C88*IF(BF$58=Fperm_SI_Woolf2021!$E$9:$E$93,1,EXP(LN((1.1*(Fperm_SI_Woolf2021!$E$9:$E$93-BF$58)-63.1579*EXP(-0.19*Fperm_SI_Woolf2021!$E$9:$E$93)+63.1579*EXP(-0.19*BF$58))/(Fperm_SI_Woolf2021!$E$9:$E$93-BF$58))*(BF$58-Fperm_SI_Woolf2021!$E$9:$E$93)/10))),Fperm_SI_Woolf2021!$D$9:$D$93)*BF$57+INTERCEPT(Fperm_SI_Woolf2021!$F$9:$F$93*EXP(-Fperm_SI_Woolf2021!$I$9:$I$93*$C88*IF(BF$58=Fperm_SI_Woolf2021!$E$9:$E$93,1,EXP(LN((1.1*(Fperm_SI_Woolf2021!$E$9:$E$93-BF$58)-63.1579*EXP(-0.19*Fperm_SI_Woolf2021!$E$9:$E$93)+63.1579*EXP(-0.19*BF$58))/(Fperm_SI_Woolf2021!$E$9:$E$93-BF$58))*(BF$58-Fperm_SI_Woolf2021!$E$9:$E$93)/10))) + Fperm_SI_Woolf2021!$G$9:$G$93*EXP(-Fperm_SI_Woolf2021!$J$9:$J$93*$C88*IF(BF$58=Fperm_SI_Woolf2021!$E$9:$E$93,1,EXP(LN((1.1*(Fperm_SI_Woolf2021!$E$9:$E$93-BF$58)-63.1579*EXP(-0.19*Fperm_SI_Woolf2021!$E$9:$E$93)+63.1579*EXP(-0.19*BF$58))/(Fperm_SI_Woolf2021!$E$9:$E$93-BF$58))*(BF$58-Fperm_SI_Woolf2021!$E$9:$E$93)/10))) + Fperm_SI_Woolf2021!$H$9:$H$93*EXP(-Fperm_SI_Woolf2021!$K$9:$K$93*$C88*IF(BF$58=Fperm_SI_Woolf2021!$E$9:$E$93,1,EXP(LN((1.1*(Fperm_SI_Woolf2021!$E$9:$E$93-BF$58)-63.1579*EXP(-0.19*Fperm_SI_Woolf2021!$E$9:$E$93)+63.1579*EXP(-0.19*BF$58))/(Fperm_SI_Woolf2021!$E$9:$E$93-BF$58))*(BF$58-Fperm_SI_Woolf2021!$E$9:$E$93)/10))),Fperm_SI_Woolf2021!$D$9:$D$93))</f>
        <v>0.41967467424434746</v>
      </c>
      <c r="BG88" s="51" cm="1">
        <f t="array" ref="BG88">MIN(1,SLOPE(Fperm_SI_Woolf2021!$F$9:$F$93*EXP(-Fperm_SI_Woolf2021!$I$9:$I$93*$C88*IF(BG$58=Fperm_SI_Woolf2021!$E$9:$E$93,1,EXP(LN((1.1*(Fperm_SI_Woolf2021!$E$9:$E$93-BG$58)-63.1579*EXP(-0.19*Fperm_SI_Woolf2021!$E$9:$E$93)+63.1579*EXP(-0.19*BG$58))/(Fperm_SI_Woolf2021!$E$9:$E$93-BG$58))*(BG$58-Fperm_SI_Woolf2021!$E$9:$E$93)/10))) + Fperm_SI_Woolf2021!$G$9:$G$93*EXP(-Fperm_SI_Woolf2021!$J$9:$J$93*$C88*IF(BG$58=Fperm_SI_Woolf2021!$E$9:$E$93,1,EXP(LN((1.1*(Fperm_SI_Woolf2021!$E$9:$E$93-BG$58)-63.1579*EXP(-0.19*Fperm_SI_Woolf2021!$E$9:$E$93)+63.1579*EXP(-0.19*BG$58))/(Fperm_SI_Woolf2021!$E$9:$E$93-BG$58))*(BG$58-Fperm_SI_Woolf2021!$E$9:$E$93)/10))) + Fperm_SI_Woolf2021!$H$9:$H$93*EXP(-Fperm_SI_Woolf2021!$K$9:$K$93*$C88*IF(BG$58=Fperm_SI_Woolf2021!$E$9:$E$93,1,EXP(LN((1.1*(Fperm_SI_Woolf2021!$E$9:$E$93-BG$58)-63.1579*EXP(-0.19*Fperm_SI_Woolf2021!$E$9:$E$93)+63.1579*EXP(-0.19*BG$58))/(Fperm_SI_Woolf2021!$E$9:$E$93-BG$58))*(BG$58-Fperm_SI_Woolf2021!$E$9:$E$93)/10))),Fperm_SI_Woolf2021!$D$9:$D$93)*BG$57+INTERCEPT(Fperm_SI_Woolf2021!$F$9:$F$93*EXP(-Fperm_SI_Woolf2021!$I$9:$I$93*$C88*IF(BG$58=Fperm_SI_Woolf2021!$E$9:$E$93,1,EXP(LN((1.1*(Fperm_SI_Woolf2021!$E$9:$E$93-BG$58)-63.1579*EXP(-0.19*Fperm_SI_Woolf2021!$E$9:$E$93)+63.1579*EXP(-0.19*BG$58))/(Fperm_SI_Woolf2021!$E$9:$E$93-BG$58))*(BG$58-Fperm_SI_Woolf2021!$E$9:$E$93)/10))) + Fperm_SI_Woolf2021!$G$9:$G$93*EXP(-Fperm_SI_Woolf2021!$J$9:$J$93*$C88*IF(BG$58=Fperm_SI_Woolf2021!$E$9:$E$93,1,EXP(LN((1.1*(Fperm_SI_Woolf2021!$E$9:$E$93-BG$58)-63.1579*EXP(-0.19*Fperm_SI_Woolf2021!$E$9:$E$93)+63.1579*EXP(-0.19*BG$58))/(Fperm_SI_Woolf2021!$E$9:$E$93-BG$58))*(BG$58-Fperm_SI_Woolf2021!$E$9:$E$93)/10))) + Fperm_SI_Woolf2021!$H$9:$H$93*EXP(-Fperm_SI_Woolf2021!$K$9:$K$93*$C88*IF(BG$58=Fperm_SI_Woolf2021!$E$9:$E$93,1,EXP(LN((1.1*(Fperm_SI_Woolf2021!$E$9:$E$93-BG$58)-63.1579*EXP(-0.19*Fperm_SI_Woolf2021!$E$9:$E$93)+63.1579*EXP(-0.19*BG$58))/(Fperm_SI_Woolf2021!$E$9:$E$93-BG$58))*(BG$58-Fperm_SI_Woolf2021!$E$9:$E$93)/10))),Fperm_SI_Woolf2021!$D$9:$D$93))</f>
        <v>0.39050373777420433</v>
      </c>
      <c r="BH88" s="51" cm="1">
        <f t="array" ref="BH88">MIN(1,SLOPE(Fperm_SI_Woolf2021!$F$9:$F$93*EXP(-Fperm_SI_Woolf2021!$I$9:$I$93*$C88*IF(BH$58=Fperm_SI_Woolf2021!$E$9:$E$93,1,EXP(LN((1.1*(Fperm_SI_Woolf2021!$E$9:$E$93-BH$58)-63.1579*EXP(-0.19*Fperm_SI_Woolf2021!$E$9:$E$93)+63.1579*EXP(-0.19*BH$58))/(Fperm_SI_Woolf2021!$E$9:$E$93-BH$58))*(BH$58-Fperm_SI_Woolf2021!$E$9:$E$93)/10))) + Fperm_SI_Woolf2021!$G$9:$G$93*EXP(-Fperm_SI_Woolf2021!$J$9:$J$93*$C88*IF(BH$58=Fperm_SI_Woolf2021!$E$9:$E$93,1,EXP(LN((1.1*(Fperm_SI_Woolf2021!$E$9:$E$93-BH$58)-63.1579*EXP(-0.19*Fperm_SI_Woolf2021!$E$9:$E$93)+63.1579*EXP(-0.19*BH$58))/(Fperm_SI_Woolf2021!$E$9:$E$93-BH$58))*(BH$58-Fperm_SI_Woolf2021!$E$9:$E$93)/10))) + Fperm_SI_Woolf2021!$H$9:$H$93*EXP(-Fperm_SI_Woolf2021!$K$9:$K$93*$C88*IF(BH$58=Fperm_SI_Woolf2021!$E$9:$E$93,1,EXP(LN((1.1*(Fperm_SI_Woolf2021!$E$9:$E$93-BH$58)-63.1579*EXP(-0.19*Fperm_SI_Woolf2021!$E$9:$E$93)+63.1579*EXP(-0.19*BH$58))/(Fperm_SI_Woolf2021!$E$9:$E$93-BH$58))*(BH$58-Fperm_SI_Woolf2021!$E$9:$E$93)/10))),Fperm_SI_Woolf2021!$D$9:$D$93)*BH$57+INTERCEPT(Fperm_SI_Woolf2021!$F$9:$F$93*EXP(-Fperm_SI_Woolf2021!$I$9:$I$93*$C88*IF(BH$58=Fperm_SI_Woolf2021!$E$9:$E$93,1,EXP(LN((1.1*(Fperm_SI_Woolf2021!$E$9:$E$93-BH$58)-63.1579*EXP(-0.19*Fperm_SI_Woolf2021!$E$9:$E$93)+63.1579*EXP(-0.19*BH$58))/(Fperm_SI_Woolf2021!$E$9:$E$93-BH$58))*(BH$58-Fperm_SI_Woolf2021!$E$9:$E$93)/10))) + Fperm_SI_Woolf2021!$G$9:$G$93*EXP(-Fperm_SI_Woolf2021!$J$9:$J$93*$C88*IF(BH$58=Fperm_SI_Woolf2021!$E$9:$E$93,1,EXP(LN((1.1*(Fperm_SI_Woolf2021!$E$9:$E$93-BH$58)-63.1579*EXP(-0.19*Fperm_SI_Woolf2021!$E$9:$E$93)+63.1579*EXP(-0.19*BH$58))/(Fperm_SI_Woolf2021!$E$9:$E$93-BH$58))*(BH$58-Fperm_SI_Woolf2021!$E$9:$E$93)/10))) + Fperm_SI_Woolf2021!$H$9:$H$93*EXP(-Fperm_SI_Woolf2021!$K$9:$K$93*$C88*IF(BH$58=Fperm_SI_Woolf2021!$E$9:$E$93,1,EXP(LN((1.1*(Fperm_SI_Woolf2021!$E$9:$E$93-BH$58)-63.1579*EXP(-0.19*Fperm_SI_Woolf2021!$E$9:$E$93)+63.1579*EXP(-0.19*BH$58))/(Fperm_SI_Woolf2021!$E$9:$E$93-BH$58))*(BH$58-Fperm_SI_Woolf2021!$E$9:$E$93)/10))),Fperm_SI_Woolf2021!$D$9:$D$93))</f>
        <v>0.36133280130406115</v>
      </c>
      <c r="BI88" s="51" cm="1">
        <f t="array" ref="BI88">MIN(1,SLOPE(Fperm_SI_Woolf2021!$F$9:$F$93*EXP(-Fperm_SI_Woolf2021!$I$9:$I$93*$C88*IF(BI$58=Fperm_SI_Woolf2021!$E$9:$E$93,1,EXP(LN((1.1*(Fperm_SI_Woolf2021!$E$9:$E$93-BI$58)-63.1579*EXP(-0.19*Fperm_SI_Woolf2021!$E$9:$E$93)+63.1579*EXP(-0.19*BI$58))/(Fperm_SI_Woolf2021!$E$9:$E$93-BI$58))*(BI$58-Fperm_SI_Woolf2021!$E$9:$E$93)/10))) + Fperm_SI_Woolf2021!$G$9:$G$93*EXP(-Fperm_SI_Woolf2021!$J$9:$J$93*$C88*IF(BI$58=Fperm_SI_Woolf2021!$E$9:$E$93,1,EXP(LN((1.1*(Fperm_SI_Woolf2021!$E$9:$E$93-BI$58)-63.1579*EXP(-0.19*Fperm_SI_Woolf2021!$E$9:$E$93)+63.1579*EXP(-0.19*BI$58))/(Fperm_SI_Woolf2021!$E$9:$E$93-BI$58))*(BI$58-Fperm_SI_Woolf2021!$E$9:$E$93)/10))) + Fperm_SI_Woolf2021!$H$9:$H$93*EXP(-Fperm_SI_Woolf2021!$K$9:$K$93*$C88*IF(BI$58=Fperm_SI_Woolf2021!$E$9:$E$93,1,EXP(LN((1.1*(Fperm_SI_Woolf2021!$E$9:$E$93-BI$58)-63.1579*EXP(-0.19*Fperm_SI_Woolf2021!$E$9:$E$93)+63.1579*EXP(-0.19*BI$58))/(Fperm_SI_Woolf2021!$E$9:$E$93-BI$58))*(BI$58-Fperm_SI_Woolf2021!$E$9:$E$93)/10))),Fperm_SI_Woolf2021!$D$9:$D$93)*BI$57+INTERCEPT(Fperm_SI_Woolf2021!$F$9:$F$93*EXP(-Fperm_SI_Woolf2021!$I$9:$I$93*$C88*IF(BI$58=Fperm_SI_Woolf2021!$E$9:$E$93,1,EXP(LN((1.1*(Fperm_SI_Woolf2021!$E$9:$E$93-BI$58)-63.1579*EXP(-0.19*Fperm_SI_Woolf2021!$E$9:$E$93)+63.1579*EXP(-0.19*BI$58))/(Fperm_SI_Woolf2021!$E$9:$E$93-BI$58))*(BI$58-Fperm_SI_Woolf2021!$E$9:$E$93)/10))) + Fperm_SI_Woolf2021!$G$9:$G$93*EXP(-Fperm_SI_Woolf2021!$J$9:$J$93*$C88*IF(BI$58=Fperm_SI_Woolf2021!$E$9:$E$93,1,EXP(LN((1.1*(Fperm_SI_Woolf2021!$E$9:$E$93-BI$58)-63.1579*EXP(-0.19*Fperm_SI_Woolf2021!$E$9:$E$93)+63.1579*EXP(-0.19*BI$58))/(Fperm_SI_Woolf2021!$E$9:$E$93-BI$58))*(BI$58-Fperm_SI_Woolf2021!$E$9:$E$93)/10))) + Fperm_SI_Woolf2021!$H$9:$H$93*EXP(-Fperm_SI_Woolf2021!$K$9:$K$93*$C88*IF(BI$58=Fperm_SI_Woolf2021!$E$9:$E$93,1,EXP(LN((1.1*(Fperm_SI_Woolf2021!$E$9:$E$93-BI$58)-63.1579*EXP(-0.19*Fperm_SI_Woolf2021!$E$9:$E$93)+63.1579*EXP(-0.19*BI$58))/(Fperm_SI_Woolf2021!$E$9:$E$93-BI$58))*(BI$58-Fperm_SI_Woolf2021!$E$9:$E$93)/10))),Fperm_SI_Woolf2021!$D$9:$D$93))</f>
        <v>0.33216186483391802</v>
      </c>
      <c r="BJ88" s="51" cm="1">
        <f t="array" ref="BJ88">MIN(1,SLOPE(Fperm_SI_Woolf2021!$F$9:$F$93*EXP(-Fperm_SI_Woolf2021!$I$9:$I$93*$C88*IF(BJ$58=Fperm_SI_Woolf2021!$E$9:$E$93,1,EXP(LN((1.1*(Fperm_SI_Woolf2021!$E$9:$E$93-BJ$58)-63.1579*EXP(-0.19*Fperm_SI_Woolf2021!$E$9:$E$93)+63.1579*EXP(-0.19*BJ$58))/(Fperm_SI_Woolf2021!$E$9:$E$93-BJ$58))*(BJ$58-Fperm_SI_Woolf2021!$E$9:$E$93)/10))) + Fperm_SI_Woolf2021!$G$9:$G$93*EXP(-Fperm_SI_Woolf2021!$J$9:$J$93*$C88*IF(BJ$58=Fperm_SI_Woolf2021!$E$9:$E$93,1,EXP(LN((1.1*(Fperm_SI_Woolf2021!$E$9:$E$93-BJ$58)-63.1579*EXP(-0.19*Fperm_SI_Woolf2021!$E$9:$E$93)+63.1579*EXP(-0.19*BJ$58))/(Fperm_SI_Woolf2021!$E$9:$E$93-BJ$58))*(BJ$58-Fperm_SI_Woolf2021!$E$9:$E$93)/10))) + Fperm_SI_Woolf2021!$H$9:$H$93*EXP(-Fperm_SI_Woolf2021!$K$9:$K$93*$C88*IF(BJ$58=Fperm_SI_Woolf2021!$E$9:$E$93,1,EXP(LN((1.1*(Fperm_SI_Woolf2021!$E$9:$E$93-BJ$58)-63.1579*EXP(-0.19*Fperm_SI_Woolf2021!$E$9:$E$93)+63.1579*EXP(-0.19*BJ$58))/(Fperm_SI_Woolf2021!$E$9:$E$93-BJ$58))*(BJ$58-Fperm_SI_Woolf2021!$E$9:$E$93)/10))),Fperm_SI_Woolf2021!$D$9:$D$93)*BJ$57+INTERCEPT(Fperm_SI_Woolf2021!$F$9:$F$93*EXP(-Fperm_SI_Woolf2021!$I$9:$I$93*$C88*IF(BJ$58=Fperm_SI_Woolf2021!$E$9:$E$93,1,EXP(LN((1.1*(Fperm_SI_Woolf2021!$E$9:$E$93-BJ$58)-63.1579*EXP(-0.19*Fperm_SI_Woolf2021!$E$9:$E$93)+63.1579*EXP(-0.19*BJ$58))/(Fperm_SI_Woolf2021!$E$9:$E$93-BJ$58))*(BJ$58-Fperm_SI_Woolf2021!$E$9:$E$93)/10))) + Fperm_SI_Woolf2021!$G$9:$G$93*EXP(-Fperm_SI_Woolf2021!$J$9:$J$93*$C88*IF(BJ$58=Fperm_SI_Woolf2021!$E$9:$E$93,1,EXP(LN((1.1*(Fperm_SI_Woolf2021!$E$9:$E$93-BJ$58)-63.1579*EXP(-0.19*Fperm_SI_Woolf2021!$E$9:$E$93)+63.1579*EXP(-0.19*BJ$58))/(Fperm_SI_Woolf2021!$E$9:$E$93-BJ$58))*(BJ$58-Fperm_SI_Woolf2021!$E$9:$E$93)/10))) + Fperm_SI_Woolf2021!$H$9:$H$93*EXP(-Fperm_SI_Woolf2021!$K$9:$K$93*$C88*IF(BJ$58=Fperm_SI_Woolf2021!$E$9:$E$93,1,EXP(LN((1.1*(Fperm_SI_Woolf2021!$E$9:$E$93-BJ$58)-63.1579*EXP(-0.19*Fperm_SI_Woolf2021!$E$9:$E$93)+63.1579*EXP(-0.19*BJ$58))/(Fperm_SI_Woolf2021!$E$9:$E$93-BJ$58))*(BJ$58-Fperm_SI_Woolf2021!$E$9:$E$93)/10))),Fperm_SI_Woolf2021!$D$9:$D$93))</f>
        <v>0.30299092836377489</v>
      </c>
      <c r="BK88" s="51" cm="1">
        <f t="array" ref="BK88">MIN(1,SLOPE(Fperm_SI_Woolf2021!$F$9:$F$93*EXP(-Fperm_SI_Woolf2021!$I$9:$I$93*$C88*IF(BK$58=Fperm_SI_Woolf2021!$E$9:$E$93,1,EXP(LN((1.1*(Fperm_SI_Woolf2021!$E$9:$E$93-BK$58)-63.1579*EXP(-0.19*Fperm_SI_Woolf2021!$E$9:$E$93)+63.1579*EXP(-0.19*BK$58))/(Fperm_SI_Woolf2021!$E$9:$E$93-BK$58))*(BK$58-Fperm_SI_Woolf2021!$E$9:$E$93)/10))) + Fperm_SI_Woolf2021!$G$9:$G$93*EXP(-Fperm_SI_Woolf2021!$J$9:$J$93*$C88*IF(BK$58=Fperm_SI_Woolf2021!$E$9:$E$93,1,EXP(LN((1.1*(Fperm_SI_Woolf2021!$E$9:$E$93-BK$58)-63.1579*EXP(-0.19*Fperm_SI_Woolf2021!$E$9:$E$93)+63.1579*EXP(-0.19*BK$58))/(Fperm_SI_Woolf2021!$E$9:$E$93-BK$58))*(BK$58-Fperm_SI_Woolf2021!$E$9:$E$93)/10))) + Fperm_SI_Woolf2021!$H$9:$H$93*EXP(-Fperm_SI_Woolf2021!$K$9:$K$93*$C88*IF(BK$58=Fperm_SI_Woolf2021!$E$9:$E$93,1,EXP(LN((1.1*(Fperm_SI_Woolf2021!$E$9:$E$93-BK$58)-63.1579*EXP(-0.19*Fperm_SI_Woolf2021!$E$9:$E$93)+63.1579*EXP(-0.19*BK$58))/(Fperm_SI_Woolf2021!$E$9:$E$93-BK$58))*(BK$58-Fperm_SI_Woolf2021!$E$9:$E$93)/10))),Fperm_SI_Woolf2021!$D$9:$D$93)*BK$57+INTERCEPT(Fperm_SI_Woolf2021!$F$9:$F$93*EXP(-Fperm_SI_Woolf2021!$I$9:$I$93*$C88*IF(BK$58=Fperm_SI_Woolf2021!$E$9:$E$93,1,EXP(LN((1.1*(Fperm_SI_Woolf2021!$E$9:$E$93-BK$58)-63.1579*EXP(-0.19*Fperm_SI_Woolf2021!$E$9:$E$93)+63.1579*EXP(-0.19*BK$58))/(Fperm_SI_Woolf2021!$E$9:$E$93-BK$58))*(BK$58-Fperm_SI_Woolf2021!$E$9:$E$93)/10))) + Fperm_SI_Woolf2021!$G$9:$G$93*EXP(-Fperm_SI_Woolf2021!$J$9:$J$93*$C88*IF(BK$58=Fperm_SI_Woolf2021!$E$9:$E$93,1,EXP(LN((1.1*(Fperm_SI_Woolf2021!$E$9:$E$93-BK$58)-63.1579*EXP(-0.19*Fperm_SI_Woolf2021!$E$9:$E$93)+63.1579*EXP(-0.19*BK$58))/(Fperm_SI_Woolf2021!$E$9:$E$93-BK$58))*(BK$58-Fperm_SI_Woolf2021!$E$9:$E$93)/10))) + Fperm_SI_Woolf2021!$H$9:$H$93*EXP(-Fperm_SI_Woolf2021!$K$9:$K$93*$C88*IF(BK$58=Fperm_SI_Woolf2021!$E$9:$E$93,1,EXP(LN((1.1*(Fperm_SI_Woolf2021!$E$9:$E$93-BK$58)-63.1579*EXP(-0.19*Fperm_SI_Woolf2021!$E$9:$E$93)+63.1579*EXP(-0.19*BK$58))/(Fperm_SI_Woolf2021!$E$9:$E$93-BK$58))*(BK$58-Fperm_SI_Woolf2021!$E$9:$E$93)/10))),Fperm_SI_Woolf2021!$D$9:$D$93))</f>
        <v>0.27381999189363171</v>
      </c>
      <c r="BL88" s="51" cm="1">
        <f t="array" ref="BL88">MIN(1,SLOPE(Fperm_SI_Woolf2021!$F$9:$F$93*EXP(-Fperm_SI_Woolf2021!$I$9:$I$93*$C88*IF(BL$58=Fperm_SI_Woolf2021!$E$9:$E$93,1,EXP(LN((1.1*(Fperm_SI_Woolf2021!$E$9:$E$93-BL$58)-63.1579*EXP(-0.19*Fperm_SI_Woolf2021!$E$9:$E$93)+63.1579*EXP(-0.19*BL$58))/(Fperm_SI_Woolf2021!$E$9:$E$93-BL$58))*(BL$58-Fperm_SI_Woolf2021!$E$9:$E$93)/10))) + Fperm_SI_Woolf2021!$G$9:$G$93*EXP(-Fperm_SI_Woolf2021!$J$9:$J$93*$C88*IF(BL$58=Fperm_SI_Woolf2021!$E$9:$E$93,1,EXP(LN((1.1*(Fperm_SI_Woolf2021!$E$9:$E$93-BL$58)-63.1579*EXP(-0.19*Fperm_SI_Woolf2021!$E$9:$E$93)+63.1579*EXP(-0.19*BL$58))/(Fperm_SI_Woolf2021!$E$9:$E$93-BL$58))*(BL$58-Fperm_SI_Woolf2021!$E$9:$E$93)/10))) + Fperm_SI_Woolf2021!$H$9:$H$93*EXP(-Fperm_SI_Woolf2021!$K$9:$K$93*$C88*IF(BL$58=Fperm_SI_Woolf2021!$E$9:$E$93,1,EXP(LN((1.1*(Fperm_SI_Woolf2021!$E$9:$E$93-BL$58)-63.1579*EXP(-0.19*Fperm_SI_Woolf2021!$E$9:$E$93)+63.1579*EXP(-0.19*BL$58))/(Fperm_SI_Woolf2021!$E$9:$E$93-BL$58))*(BL$58-Fperm_SI_Woolf2021!$E$9:$E$93)/10))),Fperm_SI_Woolf2021!$D$9:$D$93)*BL$57+INTERCEPT(Fperm_SI_Woolf2021!$F$9:$F$93*EXP(-Fperm_SI_Woolf2021!$I$9:$I$93*$C88*IF(BL$58=Fperm_SI_Woolf2021!$E$9:$E$93,1,EXP(LN((1.1*(Fperm_SI_Woolf2021!$E$9:$E$93-BL$58)-63.1579*EXP(-0.19*Fperm_SI_Woolf2021!$E$9:$E$93)+63.1579*EXP(-0.19*BL$58))/(Fperm_SI_Woolf2021!$E$9:$E$93-BL$58))*(BL$58-Fperm_SI_Woolf2021!$E$9:$E$93)/10))) + Fperm_SI_Woolf2021!$G$9:$G$93*EXP(-Fperm_SI_Woolf2021!$J$9:$J$93*$C88*IF(BL$58=Fperm_SI_Woolf2021!$E$9:$E$93,1,EXP(LN((1.1*(Fperm_SI_Woolf2021!$E$9:$E$93-BL$58)-63.1579*EXP(-0.19*Fperm_SI_Woolf2021!$E$9:$E$93)+63.1579*EXP(-0.19*BL$58))/(Fperm_SI_Woolf2021!$E$9:$E$93-BL$58))*(BL$58-Fperm_SI_Woolf2021!$E$9:$E$93)/10))) + Fperm_SI_Woolf2021!$H$9:$H$93*EXP(-Fperm_SI_Woolf2021!$K$9:$K$93*$C88*IF(BL$58=Fperm_SI_Woolf2021!$E$9:$E$93,1,EXP(LN((1.1*(Fperm_SI_Woolf2021!$E$9:$E$93-BL$58)-63.1579*EXP(-0.19*Fperm_SI_Woolf2021!$E$9:$E$93)+63.1579*EXP(-0.19*BL$58))/(Fperm_SI_Woolf2021!$E$9:$E$93-BL$58))*(BL$58-Fperm_SI_Woolf2021!$E$9:$E$93)/10))),Fperm_SI_Woolf2021!$D$9:$D$93))</f>
        <v>0.63696231430164796</v>
      </c>
      <c r="BM88" s="51" cm="1">
        <f t="array" ref="BM88">MIN(1,SLOPE(Fperm_SI_Woolf2021!$F$9:$F$93*EXP(-Fperm_SI_Woolf2021!$I$9:$I$93*$C88*IF(BM$58=Fperm_SI_Woolf2021!$E$9:$E$93,1,EXP(LN((1.1*(Fperm_SI_Woolf2021!$E$9:$E$93-BM$58)-63.1579*EXP(-0.19*Fperm_SI_Woolf2021!$E$9:$E$93)+63.1579*EXP(-0.19*BM$58))/(Fperm_SI_Woolf2021!$E$9:$E$93-BM$58))*(BM$58-Fperm_SI_Woolf2021!$E$9:$E$93)/10))) + Fperm_SI_Woolf2021!$G$9:$G$93*EXP(-Fperm_SI_Woolf2021!$J$9:$J$93*$C88*IF(BM$58=Fperm_SI_Woolf2021!$E$9:$E$93,1,EXP(LN((1.1*(Fperm_SI_Woolf2021!$E$9:$E$93-BM$58)-63.1579*EXP(-0.19*Fperm_SI_Woolf2021!$E$9:$E$93)+63.1579*EXP(-0.19*BM$58))/(Fperm_SI_Woolf2021!$E$9:$E$93-BM$58))*(BM$58-Fperm_SI_Woolf2021!$E$9:$E$93)/10))) + Fperm_SI_Woolf2021!$H$9:$H$93*EXP(-Fperm_SI_Woolf2021!$K$9:$K$93*$C88*IF(BM$58=Fperm_SI_Woolf2021!$E$9:$E$93,1,EXP(LN((1.1*(Fperm_SI_Woolf2021!$E$9:$E$93-BM$58)-63.1579*EXP(-0.19*Fperm_SI_Woolf2021!$E$9:$E$93)+63.1579*EXP(-0.19*BM$58))/(Fperm_SI_Woolf2021!$E$9:$E$93-BM$58))*(BM$58-Fperm_SI_Woolf2021!$E$9:$E$93)/10))),Fperm_SI_Woolf2021!$D$9:$D$93)*BM$57+INTERCEPT(Fperm_SI_Woolf2021!$F$9:$F$93*EXP(-Fperm_SI_Woolf2021!$I$9:$I$93*$C88*IF(BM$58=Fperm_SI_Woolf2021!$E$9:$E$93,1,EXP(LN((1.1*(Fperm_SI_Woolf2021!$E$9:$E$93-BM$58)-63.1579*EXP(-0.19*Fperm_SI_Woolf2021!$E$9:$E$93)+63.1579*EXP(-0.19*BM$58))/(Fperm_SI_Woolf2021!$E$9:$E$93-BM$58))*(BM$58-Fperm_SI_Woolf2021!$E$9:$E$93)/10))) + Fperm_SI_Woolf2021!$G$9:$G$93*EXP(-Fperm_SI_Woolf2021!$J$9:$J$93*$C88*IF(BM$58=Fperm_SI_Woolf2021!$E$9:$E$93,1,EXP(LN((1.1*(Fperm_SI_Woolf2021!$E$9:$E$93-BM$58)-63.1579*EXP(-0.19*Fperm_SI_Woolf2021!$E$9:$E$93)+63.1579*EXP(-0.19*BM$58))/(Fperm_SI_Woolf2021!$E$9:$E$93-BM$58))*(BM$58-Fperm_SI_Woolf2021!$E$9:$E$93)/10))) + Fperm_SI_Woolf2021!$H$9:$H$93*EXP(-Fperm_SI_Woolf2021!$K$9:$K$93*$C88*IF(BM$58=Fperm_SI_Woolf2021!$E$9:$E$93,1,EXP(LN((1.1*(Fperm_SI_Woolf2021!$E$9:$E$93-BM$58)-63.1579*EXP(-0.19*Fperm_SI_Woolf2021!$E$9:$E$93)+63.1579*EXP(-0.19*BM$58))/(Fperm_SI_Woolf2021!$E$9:$E$93-BM$58))*(BM$58-Fperm_SI_Woolf2021!$E$9:$E$93)/10))),Fperm_SI_Woolf2021!$D$9:$D$93))</f>
        <v>0.60913060260351215</v>
      </c>
      <c r="BN88" s="51" cm="1">
        <f t="array" ref="BN88">MIN(1,SLOPE(Fperm_SI_Woolf2021!$F$9:$F$93*EXP(-Fperm_SI_Woolf2021!$I$9:$I$93*$C88*IF(BN$58=Fperm_SI_Woolf2021!$E$9:$E$93,1,EXP(LN((1.1*(Fperm_SI_Woolf2021!$E$9:$E$93-BN$58)-63.1579*EXP(-0.19*Fperm_SI_Woolf2021!$E$9:$E$93)+63.1579*EXP(-0.19*BN$58))/(Fperm_SI_Woolf2021!$E$9:$E$93-BN$58))*(BN$58-Fperm_SI_Woolf2021!$E$9:$E$93)/10))) + Fperm_SI_Woolf2021!$G$9:$G$93*EXP(-Fperm_SI_Woolf2021!$J$9:$J$93*$C88*IF(BN$58=Fperm_SI_Woolf2021!$E$9:$E$93,1,EXP(LN((1.1*(Fperm_SI_Woolf2021!$E$9:$E$93-BN$58)-63.1579*EXP(-0.19*Fperm_SI_Woolf2021!$E$9:$E$93)+63.1579*EXP(-0.19*BN$58))/(Fperm_SI_Woolf2021!$E$9:$E$93-BN$58))*(BN$58-Fperm_SI_Woolf2021!$E$9:$E$93)/10))) + Fperm_SI_Woolf2021!$H$9:$H$93*EXP(-Fperm_SI_Woolf2021!$K$9:$K$93*$C88*IF(BN$58=Fperm_SI_Woolf2021!$E$9:$E$93,1,EXP(LN((1.1*(Fperm_SI_Woolf2021!$E$9:$E$93-BN$58)-63.1579*EXP(-0.19*Fperm_SI_Woolf2021!$E$9:$E$93)+63.1579*EXP(-0.19*BN$58))/(Fperm_SI_Woolf2021!$E$9:$E$93-BN$58))*(BN$58-Fperm_SI_Woolf2021!$E$9:$E$93)/10))),Fperm_SI_Woolf2021!$D$9:$D$93)*BN$57+INTERCEPT(Fperm_SI_Woolf2021!$F$9:$F$93*EXP(-Fperm_SI_Woolf2021!$I$9:$I$93*$C88*IF(BN$58=Fperm_SI_Woolf2021!$E$9:$E$93,1,EXP(LN((1.1*(Fperm_SI_Woolf2021!$E$9:$E$93-BN$58)-63.1579*EXP(-0.19*Fperm_SI_Woolf2021!$E$9:$E$93)+63.1579*EXP(-0.19*BN$58))/(Fperm_SI_Woolf2021!$E$9:$E$93-BN$58))*(BN$58-Fperm_SI_Woolf2021!$E$9:$E$93)/10))) + Fperm_SI_Woolf2021!$G$9:$G$93*EXP(-Fperm_SI_Woolf2021!$J$9:$J$93*$C88*IF(BN$58=Fperm_SI_Woolf2021!$E$9:$E$93,1,EXP(LN((1.1*(Fperm_SI_Woolf2021!$E$9:$E$93-BN$58)-63.1579*EXP(-0.19*Fperm_SI_Woolf2021!$E$9:$E$93)+63.1579*EXP(-0.19*BN$58))/(Fperm_SI_Woolf2021!$E$9:$E$93-BN$58))*(BN$58-Fperm_SI_Woolf2021!$E$9:$E$93)/10))) + Fperm_SI_Woolf2021!$H$9:$H$93*EXP(-Fperm_SI_Woolf2021!$K$9:$K$93*$C88*IF(BN$58=Fperm_SI_Woolf2021!$E$9:$E$93,1,EXP(LN((1.1*(Fperm_SI_Woolf2021!$E$9:$E$93-BN$58)-63.1579*EXP(-0.19*Fperm_SI_Woolf2021!$E$9:$E$93)+63.1579*EXP(-0.19*BN$58))/(Fperm_SI_Woolf2021!$E$9:$E$93-BN$58))*(BN$58-Fperm_SI_Woolf2021!$E$9:$E$93)/10))),Fperm_SI_Woolf2021!$D$9:$D$93))</f>
        <v>0.58129889090537645</v>
      </c>
      <c r="BO88" s="51" cm="1">
        <f t="array" ref="BO88">MIN(1,SLOPE(Fperm_SI_Woolf2021!$F$9:$F$93*EXP(-Fperm_SI_Woolf2021!$I$9:$I$93*$C88*IF(BO$58=Fperm_SI_Woolf2021!$E$9:$E$93,1,EXP(LN((1.1*(Fperm_SI_Woolf2021!$E$9:$E$93-BO$58)-63.1579*EXP(-0.19*Fperm_SI_Woolf2021!$E$9:$E$93)+63.1579*EXP(-0.19*BO$58))/(Fperm_SI_Woolf2021!$E$9:$E$93-BO$58))*(BO$58-Fperm_SI_Woolf2021!$E$9:$E$93)/10))) + Fperm_SI_Woolf2021!$G$9:$G$93*EXP(-Fperm_SI_Woolf2021!$J$9:$J$93*$C88*IF(BO$58=Fperm_SI_Woolf2021!$E$9:$E$93,1,EXP(LN((1.1*(Fperm_SI_Woolf2021!$E$9:$E$93-BO$58)-63.1579*EXP(-0.19*Fperm_SI_Woolf2021!$E$9:$E$93)+63.1579*EXP(-0.19*BO$58))/(Fperm_SI_Woolf2021!$E$9:$E$93-BO$58))*(BO$58-Fperm_SI_Woolf2021!$E$9:$E$93)/10))) + Fperm_SI_Woolf2021!$H$9:$H$93*EXP(-Fperm_SI_Woolf2021!$K$9:$K$93*$C88*IF(BO$58=Fperm_SI_Woolf2021!$E$9:$E$93,1,EXP(LN((1.1*(Fperm_SI_Woolf2021!$E$9:$E$93-BO$58)-63.1579*EXP(-0.19*Fperm_SI_Woolf2021!$E$9:$E$93)+63.1579*EXP(-0.19*BO$58))/(Fperm_SI_Woolf2021!$E$9:$E$93-BO$58))*(BO$58-Fperm_SI_Woolf2021!$E$9:$E$93)/10))),Fperm_SI_Woolf2021!$D$9:$D$93)*BO$57+INTERCEPT(Fperm_SI_Woolf2021!$F$9:$F$93*EXP(-Fperm_SI_Woolf2021!$I$9:$I$93*$C88*IF(BO$58=Fperm_SI_Woolf2021!$E$9:$E$93,1,EXP(LN((1.1*(Fperm_SI_Woolf2021!$E$9:$E$93-BO$58)-63.1579*EXP(-0.19*Fperm_SI_Woolf2021!$E$9:$E$93)+63.1579*EXP(-0.19*BO$58))/(Fperm_SI_Woolf2021!$E$9:$E$93-BO$58))*(BO$58-Fperm_SI_Woolf2021!$E$9:$E$93)/10))) + Fperm_SI_Woolf2021!$G$9:$G$93*EXP(-Fperm_SI_Woolf2021!$J$9:$J$93*$C88*IF(BO$58=Fperm_SI_Woolf2021!$E$9:$E$93,1,EXP(LN((1.1*(Fperm_SI_Woolf2021!$E$9:$E$93-BO$58)-63.1579*EXP(-0.19*Fperm_SI_Woolf2021!$E$9:$E$93)+63.1579*EXP(-0.19*BO$58))/(Fperm_SI_Woolf2021!$E$9:$E$93-BO$58))*(BO$58-Fperm_SI_Woolf2021!$E$9:$E$93)/10))) + Fperm_SI_Woolf2021!$H$9:$H$93*EXP(-Fperm_SI_Woolf2021!$K$9:$K$93*$C88*IF(BO$58=Fperm_SI_Woolf2021!$E$9:$E$93,1,EXP(LN((1.1*(Fperm_SI_Woolf2021!$E$9:$E$93-BO$58)-63.1579*EXP(-0.19*Fperm_SI_Woolf2021!$E$9:$E$93)+63.1579*EXP(-0.19*BO$58))/(Fperm_SI_Woolf2021!$E$9:$E$93-BO$58))*(BO$58-Fperm_SI_Woolf2021!$E$9:$E$93)/10))),Fperm_SI_Woolf2021!$D$9:$D$93))</f>
        <v>0.55346717920724064</v>
      </c>
      <c r="BP88" s="51" cm="1">
        <f t="array" ref="BP88">MIN(1,SLOPE(Fperm_SI_Woolf2021!$F$9:$F$93*EXP(-Fperm_SI_Woolf2021!$I$9:$I$93*$C88*IF(BP$58=Fperm_SI_Woolf2021!$E$9:$E$93,1,EXP(LN((1.1*(Fperm_SI_Woolf2021!$E$9:$E$93-BP$58)-63.1579*EXP(-0.19*Fperm_SI_Woolf2021!$E$9:$E$93)+63.1579*EXP(-0.19*BP$58))/(Fperm_SI_Woolf2021!$E$9:$E$93-BP$58))*(BP$58-Fperm_SI_Woolf2021!$E$9:$E$93)/10))) + Fperm_SI_Woolf2021!$G$9:$G$93*EXP(-Fperm_SI_Woolf2021!$J$9:$J$93*$C88*IF(BP$58=Fperm_SI_Woolf2021!$E$9:$E$93,1,EXP(LN((1.1*(Fperm_SI_Woolf2021!$E$9:$E$93-BP$58)-63.1579*EXP(-0.19*Fperm_SI_Woolf2021!$E$9:$E$93)+63.1579*EXP(-0.19*BP$58))/(Fperm_SI_Woolf2021!$E$9:$E$93-BP$58))*(BP$58-Fperm_SI_Woolf2021!$E$9:$E$93)/10))) + Fperm_SI_Woolf2021!$H$9:$H$93*EXP(-Fperm_SI_Woolf2021!$K$9:$K$93*$C88*IF(BP$58=Fperm_SI_Woolf2021!$E$9:$E$93,1,EXP(LN((1.1*(Fperm_SI_Woolf2021!$E$9:$E$93-BP$58)-63.1579*EXP(-0.19*Fperm_SI_Woolf2021!$E$9:$E$93)+63.1579*EXP(-0.19*BP$58))/(Fperm_SI_Woolf2021!$E$9:$E$93-BP$58))*(BP$58-Fperm_SI_Woolf2021!$E$9:$E$93)/10))),Fperm_SI_Woolf2021!$D$9:$D$93)*BP$57+INTERCEPT(Fperm_SI_Woolf2021!$F$9:$F$93*EXP(-Fperm_SI_Woolf2021!$I$9:$I$93*$C88*IF(BP$58=Fperm_SI_Woolf2021!$E$9:$E$93,1,EXP(LN((1.1*(Fperm_SI_Woolf2021!$E$9:$E$93-BP$58)-63.1579*EXP(-0.19*Fperm_SI_Woolf2021!$E$9:$E$93)+63.1579*EXP(-0.19*BP$58))/(Fperm_SI_Woolf2021!$E$9:$E$93-BP$58))*(BP$58-Fperm_SI_Woolf2021!$E$9:$E$93)/10))) + Fperm_SI_Woolf2021!$G$9:$G$93*EXP(-Fperm_SI_Woolf2021!$J$9:$J$93*$C88*IF(BP$58=Fperm_SI_Woolf2021!$E$9:$E$93,1,EXP(LN((1.1*(Fperm_SI_Woolf2021!$E$9:$E$93-BP$58)-63.1579*EXP(-0.19*Fperm_SI_Woolf2021!$E$9:$E$93)+63.1579*EXP(-0.19*BP$58))/(Fperm_SI_Woolf2021!$E$9:$E$93-BP$58))*(BP$58-Fperm_SI_Woolf2021!$E$9:$E$93)/10))) + Fperm_SI_Woolf2021!$H$9:$H$93*EXP(-Fperm_SI_Woolf2021!$K$9:$K$93*$C88*IF(BP$58=Fperm_SI_Woolf2021!$E$9:$E$93,1,EXP(LN((1.1*(Fperm_SI_Woolf2021!$E$9:$E$93-BP$58)-63.1579*EXP(-0.19*Fperm_SI_Woolf2021!$E$9:$E$93)+63.1579*EXP(-0.19*BP$58))/(Fperm_SI_Woolf2021!$E$9:$E$93-BP$58))*(BP$58-Fperm_SI_Woolf2021!$E$9:$E$93)/10))),Fperm_SI_Woolf2021!$D$9:$D$93))</f>
        <v>0.52563546750910484</v>
      </c>
      <c r="BQ88" s="51" cm="1">
        <f t="array" ref="BQ88">MIN(1,SLOPE(Fperm_SI_Woolf2021!$F$9:$F$93*EXP(-Fperm_SI_Woolf2021!$I$9:$I$93*$C88*IF(BQ$58=Fperm_SI_Woolf2021!$E$9:$E$93,1,EXP(LN((1.1*(Fperm_SI_Woolf2021!$E$9:$E$93-BQ$58)-63.1579*EXP(-0.19*Fperm_SI_Woolf2021!$E$9:$E$93)+63.1579*EXP(-0.19*BQ$58))/(Fperm_SI_Woolf2021!$E$9:$E$93-BQ$58))*(BQ$58-Fperm_SI_Woolf2021!$E$9:$E$93)/10))) + Fperm_SI_Woolf2021!$G$9:$G$93*EXP(-Fperm_SI_Woolf2021!$J$9:$J$93*$C88*IF(BQ$58=Fperm_SI_Woolf2021!$E$9:$E$93,1,EXP(LN((1.1*(Fperm_SI_Woolf2021!$E$9:$E$93-BQ$58)-63.1579*EXP(-0.19*Fperm_SI_Woolf2021!$E$9:$E$93)+63.1579*EXP(-0.19*BQ$58))/(Fperm_SI_Woolf2021!$E$9:$E$93-BQ$58))*(BQ$58-Fperm_SI_Woolf2021!$E$9:$E$93)/10))) + Fperm_SI_Woolf2021!$H$9:$H$93*EXP(-Fperm_SI_Woolf2021!$K$9:$K$93*$C88*IF(BQ$58=Fperm_SI_Woolf2021!$E$9:$E$93,1,EXP(LN((1.1*(Fperm_SI_Woolf2021!$E$9:$E$93-BQ$58)-63.1579*EXP(-0.19*Fperm_SI_Woolf2021!$E$9:$E$93)+63.1579*EXP(-0.19*BQ$58))/(Fperm_SI_Woolf2021!$E$9:$E$93-BQ$58))*(BQ$58-Fperm_SI_Woolf2021!$E$9:$E$93)/10))),Fperm_SI_Woolf2021!$D$9:$D$93)*BQ$57+INTERCEPT(Fperm_SI_Woolf2021!$F$9:$F$93*EXP(-Fperm_SI_Woolf2021!$I$9:$I$93*$C88*IF(BQ$58=Fperm_SI_Woolf2021!$E$9:$E$93,1,EXP(LN((1.1*(Fperm_SI_Woolf2021!$E$9:$E$93-BQ$58)-63.1579*EXP(-0.19*Fperm_SI_Woolf2021!$E$9:$E$93)+63.1579*EXP(-0.19*BQ$58))/(Fperm_SI_Woolf2021!$E$9:$E$93-BQ$58))*(BQ$58-Fperm_SI_Woolf2021!$E$9:$E$93)/10))) + Fperm_SI_Woolf2021!$G$9:$G$93*EXP(-Fperm_SI_Woolf2021!$J$9:$J$93*$C88*IF(BQ$58=Fperm_SI_Woolf2021!$E$9:$E$93,1,EXP(LN((1.1*(Fperm_SI_Woolf2021!$E$9:$E$93-BQ$58)-63.1579*EXP(-0.19*Fperm_SI_Woolf2021!$E$9:$E$93)+63.1579*EXP(-0.19*BQ$58))/(Fperm_SI_Woolf2021!$E$9:$E$93-BQ$58))*(BQ$58-Fperm_SI_Woolf2021!$E$9:$E$93)/10))) + Fperm_SI_Woolf2021!$H$9:$H$93*EXP(-Fperm_SI_Woolf2021!$K$9:$K$93*$C88*IF(BQ$58=Fperm_SI_Woolf2021!$E$9:$E$93,1,EXP(LN((1.1*(Fperm_SI_Woolf2021!$E$9:$E$93-BQ$58)-63.1579*EXP(-0.19*Fperm_SI_Woolf2021!$E$9:$E$93)+63.1579*EXP(-0.19*BQ$58))/(Fperm_SI_Woolf2021!$E$9:$E$93-BQ$58))*(BQ$58-Fperm_SI_Woolf2021!$E$9:$E$93)/10))),Fperm_SI_Woolf2021!$D$9:$D$93))</f>
        <v>0.49780375581096908</v>
      </c>
      <c r="BR88" s="51" cm="1">
        <f t="array" ref="BR88">MIN(1,SLOPE(Fperm_SI_Woolf2021!$F$9:$F$93*EXP(-Fperm_SI_Woolf2021!$I$9:$I$93*$C88*IF(BR$58=Fperm_SI_Woolf2021!$E$9:$E$93,1,EXP(LN((1.1*(Fperm_SI_Woolf2021!$E$9:$E$93-BR$58)-63.1579*EXP(-0.19*Fperm_SI_Woolf2021!$E$9:$E$93)+63.1579*EXP(-0.19*BR$58))/(Fperm_SI_Woolf2021!$E$9:$E$93-BR$58))*(BR$58-Fperm_SI_Woolf2021!$E$9:$E$93)/10))) + Fperm_SI_Woolf2021!$G$9:$G$93*EXP(-Fperm_SI_Woolf2021!$J$9:$J$93*$C88*IF(BR$58=Fperm_SI_Woolf2021!$E$9:$E$93,1,EXP(LN((1.1*(Fperm_SI_Woolf2021!$E$9:$E$93-BR$58)-63.1579*EXP(-0.19*Fperm_SI_Woolf2021!$E$9:$E$93)+63.1579*EXP(-0.19*BR$58))/(Fperm_SI_Woolf2021!$E$9:$E$93-BR$58))*(BR$58-Fperm_SI_Woolf2021!$E$9:$E$93)/10))) + Fperm_SI_Woolf2021!$H$9:$H$93*EXP(-Fperm_SI_Woolf2021!$K$9:$K$93*$C88*IF(BR$58=Fperm_SI_Woolf2021!$E$9:$E$93,1,EXP(LN((1.1*(Fperm_SI_Woolf2021!$E$9:$E$93-BR$58)-63.1579*EXP(-0.19*Fperm_SI_Woolf2021!$E$9:$E$93)+63.1579*EXP(-0.19*BR$58))/(Fperm_SI_Woolf2021!$E$9:$E$93-BR$58))*(BR$58-Fperm_SI_Woolf2021!$E$9:$E$93)/10))),Fperm_SI_Woolf2021!$D$9:$D$93)*BR$57+INTERCEPT(Fperm_SI_Woolf2021!$F$9:$F$93*EXP(-Fperm_SI_Woolf2021!$I$9:$I$93*$C88*IF(BR$58=Fperm_SI_Woolf2021!$E$9:$E$93,1,EXP(LN((1.1*(Fperm_SI_Woolf2021!$E$9:$E$93-BR$58)-63.1579*EXP(-0.19*Fperm_SI_Woolf2021!$E$9:$E$93)+63.1579*EXP(-0.19*BR$58))/(Fperm_SI_Woolf2021!$E$9:$E$93-BR$58))*(BR$58-Fperm_SI_Woolf2021!$E$9:$E$93)/10))) + Fperm_SI_Woolf2021!$G$9:$G$93*EXP(-Fperm_SI_Woolf2021!$J$9:$J$93*$C88*IF(BR$58=Fperm_SI_Woolf2021!$E$9:$E$93,1,EXP(LN((1.1*(Fperm_SI_Woolf2021!$E$9:$E$93-BR$58)-63.1579*EXP(-0.19*Fperm_SI_Woolf2021!$E$9:$E$93)+63.1579*EXP(-0.19*BR$58))/(Fperm_SI_Woolf2021!$E$9:$E$93-BR$58))*(BR$58-Fperm_SI_Woolf2021!$E$9:$E$93)/10))) + Fperm_SI_Woolf2021!$H$9:$H$93*EXP(-Fperm_SI_Woolf2021!$K$9:$K$93*$C88*IF(BR$58=Fperm_SI_Woolf2021!$E$9:$E$93,1,EXP(LN((1.1*(Fperm_SI_Woolf2021!$E$9:$E$93-BR$58)-63.1579*EXP(-0.19*Fperm_SI_Woolf2021!$E$9:$E$93)+63.1579*EXP(-0.19*BR$58))/(Fperm_SI_Woolf2021!$E$9:$E$93-BR$58))*(BR$58-Fperm_SI_Woolf2021!$E$9:$E$93)/10))),Fperm_SI_Woolf2021!$D$9:$D$93))</f>
        <v>0.46997204411283333</v>
      </c>
      <c r="BS88" s="51" cm="1">
        <f t="array" ref="BS88">MIN(1,SLOPE(Fperm_SI_Woolf2021!$F$9:$F$93*EXP(-Fperm_SI_Woolf2021!$I$9:$I$93*$C88*IF(BS$58=Fperm_SI_Woolf2021!$E$9:$E$93,1,EXP(LN((1.1*(Fperm_SI_Woolf2021!$E$9:$E$93-BS$58)-63.1579*EXP(-0.19*Fperm_SI_Woolf2021!$E$9:$E$93)+63.1579*EXP(-0.19*BS$58))/(Fperm_SI_Woolf2021!$E$9:$E$93-BS$58))*(BS$58-Fperm_SI_Woolf2021!$E$9:$E$93)/10))) + Fperm_SI_Woolf2021!$G$9:$G$93*EXP(-Fperm_SI_Woolf2021!$J$9:$J$93*$C88*IF(BS$58=Fperm_SI_Woolf2021!$E$9:$E$93,1,EXP(LN((1.1*(Fperm_SI_Woolf2021!$E$9:$E$93-BS$58)-63.1579*EXP(-0.19*Fperm_SI_Woolf2021!$E$9:$E$93)+63.1579*EXP(-0.19*BS$58))/(Fperm_SI_Woolf2021!$E$9:$E$93-BS$58))*(BS$58-Fperm_SI_Woolf2021!$E$9:$E$93)/10))) + Fperm_SI_Woolf2021!$H$9:$H$93*EXP(-Fperm_SI_Woolf2021!$K$9:$K$93*$C88*IF(BS$58=Fperm_SI_Woolf2021!$E$9:$E$93,1,EXP(LN((1.1*(Fperm_SI_Woolf2021!$E$9:$E$93-BS$58)-63.1579*EXP(-0.19*Fperm_SI_Woolf2021!$E$9:$E$93)+63.1579*EXP(-0.19*BS$58))/(Fperm_SI_Woolf2021!$E$9:$E$93-BS$58))*(BS$58-Fperm_SI_Woolf2021!$E$9:$E$93)/10))),Fperm_SI_Woolf2021!$D$9:$D$93)*BS$57+INTERCEPT(Fperm_SI_Woolf2021!$F$9:$F$93*EXP(-Fperm_SI_Woolf2021!$I$9:$I$93*$C88*IF(BS$58=Fperm_SI_Woolf2021!$E$9:$E$93,1,EXP(LN((1.1*(Fperm_SI_Woolf2021!$E$9:$E$93-BS$58)-63.1579*EXP(-0.19*Fperm_SI_Woolf2021!$E$9:$E$93)+63.1579*EXP(-0.19*BS$58))/(Fperm_SI_Woolf2021!$E$9:$E$93-BS$58))*(BS$58-Fperm_SI_Woolf2021!$E$9:$E$93)/10))) + Fperm_SI_Woolf2021!$G$9:$G$93*EXP(-Fperm_SI_Woolf2021!$J$9:$J$93*$C88*IF(BS$58=Fperm_SI_Woolf2021!$E$9:$E$93,1,EXP(LN((1.1*(Fperm_SI_Woolf2021!$E$9:$E$93-BS$58)-63.1579*EXP(-0.19*Fperm_SI_Woolf2021!$E$9:$E$93)+63.1579*EXP(-0.19*BS$58))/(Fperm_SI_Woolf2021!$E$9:$E$93-BS$58))*(BS$58-Fperm_SI_Woolf2021!$E$9:$E$93)/10))) + Fperm_SI_Woolf2021!$H$9:$H$93*EXP(-Fperm_SI_Woolf2021!$K$9:$K$93*$C88*IF(BS$58=Fperm_SI_Woolf2021!$E$9:$E$93,1,EXP(LN((1.1*(Fperm_SI_Woolf2021!$E$9:$E$93-BS$58)-63.1579*EXP(-0.19*Fperm_SI_Woolf2021!$E$9:$E$93)+63.1579*EXP(-0.19*BS$58))/(Fperm_SI_Woolf2021!$E$9:$E$93-BS$58))*(BS$58-Fperm_SI_Woolf2021!$E$9:$E$93)/10))),Fperm_SI_Woolf2021!$D$9:$D$93))</f>
        <v>0.44214033241469752</v>
      </c>
      <c r="BT88" s="51" cm="1">
        <f t="array" ref="BT88">MIN(1,SLOPE(Fperm_SI_Woolf2021!$F$9:$F$93*EXP(-Fperm_SI_Woolf2021!$I$9:$I$93*$C88*IF(BT$58=Fperm_SI_Woolf2021!$E$9:$E$93,1,EXP(LN((1.1*(Fperm_SI_Woolf2021!$E$9:$E$93-BT$58)-63.1579*EXP(-0.19*Fperm_SI_Woolf2021!$E$9:$E$93)+63.1579*EXP(-0.19*BT$58))/(Fperm_SI_Woolf2021!$E$9:$E$93-BT$58))*(BT$58-Fperm_SI_Woolf2021!$E$9:$E$93)/10))) + Fperm_SI_Woolf2021!$G$9:$G$93*EXP(-Fperm_SI_Woolf2021!$J$9:$J$93*$C88*IF(BT$58=Fperm_SI_Woolf2021!$E$9:$E$93,1,EXP(LN((1.1*(Fperm_SI_Woolf2021!$E$9:$E$93-BT$58)-63.1579*EXP(-0.19*Fperm_SI_Woolf2021!$E$9:$E$93)+63.1579*EXP(-0.19*BT$58))/(Fperm_SI_Woolf2021!$E$9:$E$93-BT$58))*(BT$58-Fperm_SI_Woolf2021!$E$9:$E$93)/10))) + Fperm_SI_Woolf2021!$H$9:$H$93*EXP(-Fperm_SI_Woolf2021!$K$9:$K$93*$C88*IF(BT$58=Fperm_SI_Woolf2021!$E$9:$E$93,1,EXP(LN((1.1*(Fperm_SI_Woolf2021!$E$9:$E$93-BT$58)-63.1579*EXP(-0.19*Fperm_SI_Woolf2021!$E$9:$E$93)+63.1579*EXP(-0.19*BT$58))/(Fperm_SI_Woolf2021!$E$9:$E$93-BT$58))*(BT$58-Fperm_SI_Woolf2021!$E$9:$E$93)/10))),Fperm_SI_Woolf2021!$D$9:$D$93)*BT$57+INTERCEPT(Fperm_SI_Woolf2021!$F$9:$F$93*EXP(-Fperm_SI_Woolf2021!$I$9:$I$93*$C88*IF(BT$58=Fperm_SI_Woolf2021!$E$9:$E$93,1,EXP(LN((1.1*(Fperm_SI_Woolf2021!$E$9:$E$93-BT$58)-63.1579*EXP(-0.19*Fperm_SI_Woolf2021!$E$9:$E$93)+63.1579*EXP(-0.19*BT$58))/(Fperm_SI_Woolf2021!$E$9:$E$93-BT$58))*(BT$58-Fperm_SI_Woolf2021!$E$9:$E$93)/10))) + Fperm_SI_Woolf2021!$G$9:$G$93*EXP(-Fperm_SI_Woolf2021!$J$9:$J$93*$C88*IF(BT$58=Fperm_SI_Woolf2021!$E$9:$E$93,1,EXP(LN((1.1*(Fperm_SI_Woolf2021!$E$9:$E$93-BT$58)-63.1579*EXP(-0.19*Fperm_SI_Woolf2021!$E$9:$E$93)+63.1579*EXP(-0.19*BT$58))/(Fperm_SI_Woolf2021!$E$9:$E$93-BT$58))*(BT$58-Fperm_SI_Woolf2021!$E$9:$E$93)/10))) + Fperm_SI_Woolf2021!$H$9:$H$93*EXP(-Fperm_SI_Woolf2021!$K$9:$K$93*$C88*IF(BT$58=Fperm_SI_Woolf2021!$E$9:$E$93,1,EXP(LN((1.1*(Fperm_SI_Woolf2021!$E$9:$E$93-BT$58)-63.1579*EXP(-0.19*Fperm_SI_Woolf2021!$E$9:$E$93)+63.1579*EXP(-0.19*BT$58))/(Fperm_SI_Woolf2021!$E$9:$E$93-BT$58))*(BT$58-Fperm_SI_Woolf2021!$E$9:$E$93)/10))),Fperm_SI_Woolf2021!$D$9:$D$93))</f>
        <v>0.41430862071656177</v>
      </c>
      <c r="BU88" s="51" cm="1">
        <f t="array" ref="BU88">MIN(1,SLOPE(Fperm_SI_Woolf2021!$F$9:$F$93*EXP(-Fperm_SI_Woolf2021!$I$9:$I$93*$C88*IF(BU$58=Fperm_SI_Woolf2021!$E$9:$E$93,1,EXP(LN((1.1*(Fperm_SI_Woolf2021!$E$9:$E$93-BU$58)-63.1579*EXP(-0.19*Fperm_SI_Woolf2021!$E$9:$E$93)+63.1579*EXP(-0.19*BU$58))/(Fperm_SI_Woolf2021!$E$9:$E$93-BU$58))*(BU$58-Fperm_SI_Woolf2021!$E$9:$E$93)/10))) + Fperm_SI_Woolf2021!$G$9:$G$93*EXP(-Fperm_SI_Woolf2021!$J$9:$J$93*$C88*IF(BU$58=Fperm_SI_Woolf2021!$E$9:$E$93,1,EXP(LN((1.1*(Fperm_SI_Woolf2021!$E$9:$E$93-BU$58)-63.1579*EXP(-0.19*Fperm_SI_Woolf2021!$E$9:$E$93)+63.1579*EXP(-0.19*BU$58))/(Fperm_SI_Woolf2021!$E$9:$E$93-BU$58))*(BU$58-Fperm_SI_Woolf2021!$E$9:$E$93)/10))) + Fperm_SI_Woolf2021!$H$9:$H$93*EXP(-Fperm_SI_Woolf2021!$K$9:$K$93*$C88*IF(BU$58=Fperm_SI_Woolf2021!$E$9:$E$93,1,EXP(LN((1.1*(Fperm_SI_Woolf2021!$E$9:$E$93-BU$58)-63.1579*EXP(-0.19*Fperm_SI_Woolf2021!$E$9:$E$93)+63.1579*EXP(-0.19*BU$58))/(Fperm_SI_Woolf2021!$E$9:$E$93-BU$58))*(BU$58-Fperm_SI_Woolf2021!$E$9:$E$93)/10))),Fperm_SI_Woolf2021!$D$9:$D$93)*BU$57+INTERCEPT(Fperm_SI_Woolf2021!$F$9:$F$93*EXP(-Fperm_SI_Woolf2021!$I$9:$I$93*$C88*IF(BU$58=Fperm_SI_Woolf2021!$E$9:$E$93,1,EXP(LN((1.1*(Fperm_SI_Woolf2021!$E$9:$E$93-BU$58)-63.1579*EXP(-0.19*Fperm_SI_Woolf2021!$E$9:$E$93)+63.1579*EXP(-0.19*BU$58))/(Fperm_SI_Woolf2021!$E$9:$E$93-BU$58))*(BU$58-Fperm_SI_Woolf2021!$E$9:$E$93)/10))) + Fperm_SI_Woolf2021!$G$9:$G$93*EXP(-Fperm_SI_Woolf2021!$J$9:$J$93*$C88*IF(BU$58=Fperm_SI_Woolf2021!$E$9:$E$93,1,EXP(LN((1.1*(Fperm_SI_Woolf2021!$E$9:$E$93-BU$58)-63.1579*EXP(-0.19*Fperm_SI_Woolf2021!$E$9:$E$93)+63.1579*EXP(-0.19*BU$58))/(Fperm_SI_Woolf2021!$E$9:$E$93-BU$58))*(BU$58-Fperm_SI_Woolf2021!$E$9:$E$93)/10))) + Fperm_SI_Woolf2021!$H$9:$H$93*EXP(-Fperm_SI_Woolf2021!$K$9:$K$93*$C88*IF(BU$58=Fperm_SI_Woolf2021!$E$9:$E$93,1,EXP(LN((1.1*(Fperm_SI_Woolf2021!$E$9:$E$93-BU$58)-63.1579*EXP(-0.19*Fperm_SI_Woolf2021!$E$9:$E$93)+63.1579*EXP(-0.19*BU$58))/(Fperm_SI_Woolf2021!$E$9:$E$93-BU$58))*(BU$58-Fperm_SI_Woolf2021!$E$9:$E$93)/10))),Fperm_SI_Woolf2021!$D$9:$D$93))</f>
        <v>0.38647690901842602</v>
      </c>
      <c r="BV88" s="51" cm="1">
        <f t="array" ref="BV88">MIN(1,SLOPE(Fperm_SI_Woolf2021!$F$9:$F$93*EXP(-Fperm_SI_Woolf2021!$I$9:$I$93*$C88*IF(BV$58=Fperm_SI_Woolf2021!$E$9:$E$93,1,EXP(LN((1.1*(Fperm_SI_Woolf2021!$E$9:$E$93-BV$58)-63.1579*EXP(-0.19*Fperm_SI_Woolf2021!$E$9:$E$93)+63.1579*EXP(-0.19*BV$58))/(Fperm_SI_Woolf2021!$E$9:$E$93-BV$58))*(BV$58-Fperm_SI_Woolf2021!$E$9:$E$93)/10))) + Fperm_SI_Woolf2021!$G$9:$G$93*EXP(-Fperm_SI_Woolf2021!$J$9:$J$93*$C88*IF(BV$58=Fperm_SI_Woolf2021!$E$9:$E$93,1,EXP(LN((1.1*(Fperm_SI_Woolf2021!$E$9:$E$93-BV$58)-63.1579*EXP(-0.19*Fperm_SI_Woolf2021!$E$9:$E$93)+63.1579*EXP(-0.19*BV$58))/(Fperm_SI_Woolf2021!$E$9:$E$93-BV$58))*(BV$58-Fperm_SI_Woolf2021!$E$9:$E$93)/10))) + Fperm_SI_Woolf2021!$H$9:$H$93*EXP(-Fperm_SI_Woolf2021!$K$9:$K$93*$C88*IF(BV$58=Fperm_SI_Woolf2021!$E$9:$E$93,1,EXP(LN((1.1*(Fperm_SI_Woolf2021!$E$9:$E$93-BV$58)-63.1579*EXP(-0.19*Fperm_SI_Woolf2021!$E$9:$E$93)+63.1579*EXP(-0.19*BV$58))/(Fperm_SI_Woolf2021!$E$9:$E$93-BV$58))*(BV$58-Fperm_SI_Woolf2021!$E$9:$E$93)/10))),Fperm_SI_Woolf2021!$D$9:$D$93)*BV$57+INTERCEPT(Fperm_SI_Woolf2021!$F$9:$F$93*EXP(-Fperm_SI_Woolf2021!$I$9:$I$93*$C88*IF(BV$58=Fperm_SI_Woolf2021!$E$9:$E$93,1,EXP(LN((1.1*(Fperm_SI_Woolf2021!$E$9:$E$93-BV$58)-63.1579*EXP(-0.19*Fperm_SI_Woolf2021!$E$9:$E$93)+63.1579*EXP(-0.19*BV$58))/(Fperm_SI_Woolf2021!$E$9:$E$93-BV$58))*(BV$58-Fperm_SI_Woolf2021!$E$9:$E$93)/10))) + Fperm_SI_Woolf2021!$G$9:$G$93*EXP(-Fperm_SI_Woolf2021!$J$9:$J$93*$C88*IF(BV$58=Fperm_SI_Woolf2021!$E$9:$E$93,1,EXP(LN((1.1*(Fperm_SI_Woolf2021!$E$9:$E$93-BV$58)-63.1579*EXP(-0.19*Fperm_SI_Woolf2021!$E$9:$E$93)+63.1579*EXP(-0.19*BV$58))/(Fperm_SI_Woolf2021!$E$9:$E$93-BV$58))*(BV$58-Fperm_SI_Woolf2021!$E$9:$E$93)/10))) + Fperm_SI_Woolf2021!$H$9:$H$93*EXP(-Fperm_SI_Woolf2021!$K$9:$K$93*$C88*IF(BV$58=Fperm_SI_Woolf2021!$E$9:$E$93,1,EXP(LN((1.1*(Fperm_SI_Woolf2021!$E$9:$E$93-BV$58)-63.1579*EXP(-0.19*Fperm_SI_Woolf2021!$E$9:$E$93)+63.1579*EXP(-0.19*BV$58))/(Fperm_SI_Woolf2021!$E$9:$E$93-BV$58))*(BV$58-Fperm_SI_Woolf2021!$E$9:$E$93)/10))),Fperm_SI_Woolf2021!$D$9:$D$93))</f>
        <v>0.35864519732029021</v>
      </c>
      <c r="BW88" s="51" cm="1">
        <f t="array" ref="BW88">MIN(1,SLOPE(Fperm_SI_Woolf2021!$F$9:$F$93*EXP(-Fperm_SI_Woolf2021!$I$9:$I$93*$C88*IF(BW$58=Fperm_SI_Woolf2021!$E$9:$E$93,1,EXP(LN((1.1*(Fperm_SI_Woolf2021!$E$9:$E$93-BW$58)-63.1579*EXP(-0.19*Fperm_SI_Woolf2021!$E$9:$E$93)+63.1579*EXP(-0.19*BW$58))/(Fperm_SI_Woolf2021!$E$9:$E$93-BW$58))*(BW$58-Fperm_SI_Woolf2021!$E$9:$E$93)/10))) + Fperm_SI_Woolf2021!$G$9:$G$93*EXP(-Fperm_SI_Woolf2021!$J$9:$J$93*$C88*IF(BW$58=Fperm_SI_Woolf2021!$E$9:$E$93,1,EXP(LN((1.1*(Fperm_SI_Woolf2021!$E$9:$E$93-BW$58)-63.1579*EXP(-0.19*Fperm_SI_Woolf2021!$E$9:$E$93)+63.1579*EXP(-0.19*BW$58))/(Fperm_SI_Woolf2021!$E$9:$E$93-BW$58))*(BW$58-Fperm_SI_Woolf2021!$E$9:$E$93)/10))) + Fperm_SI_Woolf2021!$H$9:$H$93*EXP(-Fperm_SI_Woolf2021!$K$9:$K$93*$C88*IF(BW$58=Fperm_SI_Woolf2021!$E$9:$E$93,1,EXP(LN((1.1*(Fperm_SI_Woolf2021!$E$9:$E$93-BW$58)-63.1579*EXP(-0.19*Fperm_SI_Woolf2021!$E$9:$E$93)+63.1579*EXP(-0.19*BW$58))/(Fperm_SI_Woolf2021!$E$9:$E$93-BW$58))*(BW$58-Fperm_SI_Woolf2021!$E$9:$E$93)/10))),Fperm_SI_Woolf2021!$D$9:$D$93)*BW$57+INTERCEPT(Fperm_SI_Woolf2021!$F$9:$F$93*EXP(-Fperm_SI_Woolf2021!$I$9:$I$93*$C88*IF(BW$58=Fperm_SI_Woolf2021!$E$9:$E$93,1,EXP(LN((1.1*(Fperm_SI_Woolf2021!$E$9:$E$93-BW$58)-63.1579*EXP(-0.19*Fperm_SI_Woolf2021!$E$9:$E$93)+63.1579*EXP(-0.19*BW$58))/(Fperm_SI_Woolf2021!$E$9:$E$93-BW$58))*(BW$58-Fperm_SI_Woolf2021!$E$9:$E$93)/10))) + Fperm_SI_Woolf2021!$G$9:$G$93*EXP(-Fperm_SI_Woolf2021!$J$9:$J$93*$C88*IF(BW$58=Fperm_SI_Woolf2021!$E$9:$E$93,1,EXP(LN((1.1*(Fperm_SI_Woolf2021!$E$9:$E$93-BW$58)-63.1579*EXP(-0.19*Fperm_SI_Woolf2021!$E$9:$E$93)+63.1579*EXP(-0.19*BW$58))/(Fperm_SI_Woolf2021!$E$9:$E$93-BW$58))*(BW$58-Fperm_SI_Woolf2021!$E$9:$E$93)/10))) + Fperm_SI_Woolf2021!$H$9:$H$93*EXP(-Fperm_SI_Woolf2021!$K$9:$K$93*$C88*IF(BW$58=Fperm_SI_Woolf2021!$E$9:$E$93,1,EXP(LN((1.1*(Fperm_SI_Woolf2021!$E$9:$E$93-BW$58)-63.1579*EXP(-0.19*Fperm_SI_Woolf2021!$E$9:$E$93)+63.1579*EXP(-0.19*BW$58))/(Fperm_SI_Woolf2021!$E$9:$E$93-BW$58))*(BW$58-Fperm_SI_Woolf2021!$E$9:$E$93)/10))),Fperm_SI_Woolf2021!$D$9:$D$93))</f>
        <v>0.3308134856221544</v>
      </c>
      <c r="BX88" s="51" cm="1">
        <f t="array" ref="BX88">MIN(1,SLOPE(Fperm_SI_Woolf2021!$F$9:$F$93*EXP(-Fperm_SI_Woolf2021!$I$9:$I$93*$C88*IF(BX$58=Fperm_SI_Woolf2021!$E$9:$E$93,1,EXP(LN((1.1*(Fperm_SI_Woolf2021!$E$9:$E$93-BX$58)-63.1579*EXP(-0.19*Fperm_SI_Woolf2021!$E$9:$E$93)+63.1579*EXP(-0.19*BX$58))/(Fperm_SI_Woolf2021!$E$9:$E$93-BX$58))*(BX$58-Fperm_SI_Woolf2021!$E$9:$E$93)/10))) + Fperm_SI_Woolf2021!$G$9:$G$93*EXP(-Fperm_SI_Woolf2021!$J$9:$J$93*$C88*IF(BX$58=Fperm_SI_Woolf2021!$E$9:$E$93,1,EXP(LN((1.1*(Fperm_SI_Woolf2021!$E$9:$E$93-BX$58)-63.1579*EXP(-0.19*Fperm_SI_Woolf2021!$E$9:$E$93)+63.1579*EXP(-0.19*BX$58))/(Fperm_SI_Woolf2021!$E$9:$E$93-BX$58))*(BX$58-Fperm_SI_Woolf2021!$E$9:$E$93)/10))) + Fperm_SI_Woolf2021!$H$9:$H$93*EXP(-Fperm_SI_Woolf2021!$K$9:$K$93*$C88*IF(BX$58=Fperm_SI_Woolf2021!$E$9:$E$93,1,EXP(LN((1.1*(Fperm_SI_Woolf2021!$E$9:$E$93-BX$58)-63.1579*EXP(-0.19*Fperm_SI_Woolf2021!$E$9:$E$93)+63.1579*EXP(-0.19*BX$58))/(Fperm_SI_Woolf2021!$E$9:$E$93-BX$58))*(BX$58-Fperm_SI_Woolf2021!$E$9:$E$93)/10))),Fperm_SI_Woolf2021!$D$9:$D$93)*BX$57+INTERCEPT(Fperm_SI_Woolf2021!$F$9:$F$93*EXP(-Fperm_SI_Woolf2021!$I$9:$I$93*$C88*IF(BX$58=Fperm_SI_Woolf2021!$E$9:$E$93,1,EXP(LN((1.1*(Fperm_SI_Woolf2021!$E$9:$E$93-BX$58)-63.1579*EXP(-0.19*Fperm_SI_Woolf2021!$E$9:$E$93)+63.1579*EXP(-0.19*BX$58))/(Fperm_SI_Woolf2021!$E$9:$E$93-BX$58))*(BX$58-Fperm_SI_Woolf2021!$E$9:$E$93)/10))) + Fperm_SI_Woolf2021!$G$9:$G$93*EXP(-Fperm_SI_Woolf2021!$J$9:$J$93*$C88*IF(BX$58=Fperm_SI_Woolf2021!$E$9:$E$93,1,EXP(LN((1.1*(Fperm_SI_Woolf2021!$E$9:$E$93-BX$58)-63.1579*EXP(-0.19*Fperm_SI_Woolf2021!$E$9:$E$93)+63.1579*EXP(-0.19*BX$58))/(Fperm_SI_Woolf2021!$E$9:$E$93-BX$58))*(BX$58-Fperm_SI_Woolf2021!$E$9:$E$93)/10))) + Fperm_SI_Woolf2021!$H$9:$H$93*EXP(-Fperm_SI_Woolf2021!$K$9:$K$93*$C88*IF(BX$58=Fperm_SI_Woolf2021!$E$9:$E$93,1,EXP(LN((1.1*(Fperm_SI_Woolf2021!$E$9:$E$93-BX$58)-63.1579*EXP(-0.19*Fperm_SI_Woolf2021!$E$9:$E$93)+63.1579*EXP(-0.19*BX$58))/(Fperm_SI_Woolf2021!$E$9:$E$93-BX$58))*(BX$58-Fperm_SI_Woolf2021!$E$9:$E$93)/10))),Fperm_SI_Woolf2021!$D$9:$D$93))</f>
        <v>0.30298177392401859</v>
      </c>
      <c r="BY88" s="51" cm="1">
        <f t="array" ref="BY88">MIN(1,SLOPE(Fperm_SI_Woolf2021!$F$9:$F$93*EXP(-Fperm_SI_Woolf2021!$I$9:$I$93*$C88*IF(BY$58=Fperm_SI_Woolf2021!$E$9:$E$93,1,EXP(LN((1.1*(Fperm_SI_Woolf2021!$E$9:$E$93-BY$58)-63.1579*EXP(-0.19*Fperm_SI_Woolf2021!$E$9:$E$93)+63.1579*EXP(-0.19*BY$58))/(Fperm_SI_Woolf2021!$E$9:$E$93-BY$58))*(BY$58-Fperm_SI_Woolf2021!$E$9:$E$93)/10))) + Fperm_SI_Woolf2021!$G$9:$G$93*EXP(-Fperm_SI_Woolf2021!$J$9:$J$93*$C88*IF(BY$58=Fperm_SI_Woolf2021!$E$9:$E$93,1,EXP(LN((1.1*(Fperm_SI_Woolf2021!$E$9:$E$93-BY$58)-63.1579*EXP(-0.19*Fperm_SI_Woolf2021!$E$9:$E$93)+63.1579*EXP(-0.19*BY$58))/(Fperm_SI_Woolf2021!$E$9:$E$93-BY$58))*(BY$58-Fperm_SI_Woolf2021!$E$9:$E$93)/10))) + Fperm_SI_Woolf2021!$H$9:$H$93*EXP(-Fperm_SI_Woolf2021!$K$9:$K$93*$C88*IF(BY$58=Fperm_SI_Woolf2021!$E$9:$E$93,1,EXP(LN((1.1*(Fperm_SI_Woolf2021!$E$9:$E$93-BY$58)-63.1579*EXP(-0.19*Fperm_SI_Woolf2021!$E$9:$E$93)+63.1579*EXP(-0.19*BY$58))/(Fperm_SI_Woolf2021!$E$9:$E$93-BY$58))*(BY$58-Fperm_SI_Woolf2021!$E$9:$E$93)/10))),Fperm_SI_Woolf2021!$D$9:$D$93)*BY$57+INTERCEPT(Fperm_SI_Woolf2021!$F$9:$F$93*EXP(-Fperm_SI_Woolf2021!$I$9:$I$93*$C88*IF(BY$58=Fperm_SI_Woolf2021!$E$9:$E$93,1,EXP(LN((1.1*(Fperm_SI_Woolf2021!$E$9:$E$93-BY$58)-63.1579*EXP(-0.19*Fperm_SI_Woolf2021!$E$9:$E$93)+63.1579*EXP(-0.19*BY$58))/(Fperm_SI_Woolf2021!$E$9:$E$93-BY$58))*(BY$58-Fperm_SI_Woolf2021!$E$9:$E$93)/10))) + Fperm_SI_Woolf2021!$G$9:$G$93*EXP(-Fperm_SI_Woolf2021!$J$9:$J$93*$C88*IF(BY$58=Fperm_SI_Woolf2021!$E$9:$E$93,1,EXP(LN((1.1*(Fperm_SI_Woolf2021!$E$9:$E$93-BY$58)-63.1579*EXP(-0.19*Fperm_SI_Woolf2021!$E$9:$E$93)+63.1579*EXP(-0.19*BY$58))/(Fperm_SI_Woolf2021!$E$9:$E$93-BY$58))*(BY$58-Fperm_SI_Woolf2021!$E$9:$E$93)/10))) + Fperm_SI_Woolf2021!$H$9:$H$93*EXP(-Fperm_SI_Woolf2021!$K$9:$K$93*$C88*IF(BY$58=Fperm_SI_Woolf2021!$E$9:$E$93,1,EXP(LN((1.1*(Fperm_SI_Woolf2021!$E$9:$E$93-BY$58)-63.1579*EXP(-0.19*Fperm_SI_Woolf2021!$E$9:$E$93)+63.1579*EXP(-0.19*BY$58))/(Fperm_SI_Woolf2021!$E$9:$E$93-BY$58))*(BY$58-Fperm_SI_Woolf2021!$E$9:$E$93)/10))),Fperm_SI_Woolf2021!$D$9:$D$93))</f>
        <v>0.27515006222588279</v>
      </c>
      <c r="BZ88" s="51" cm="1">
        <f t="array" ref="BZ88">MIN(1,SLOPE(Fperm_SI_Woolf2021!$F$9:$F$93*EXP(-Fperm_SI_Woolf2021!$I$9:$I$93*$C88*IF(BZ$58=Fperm_SI_Woolf2021!$E$9:$E$93,1,EXP(LN((1.1*(Fperm_SI_Woolf2021!$E$9:$E$93-BZ$58)-63.1579*EXP(-0.19*Fperm_SI_Woolf2021!$E$9:$E$93)+63.1579*EXP(-0.19*BZ$58))/(Fperm_SI_Woolf2021!$E$9:$E$93-BZ$58))*(BZ$58-Fperm_SI_Woolf2021!$E$9:$E$93)/10))) + Fperm_SI_Woolf2021!$G$9:$G$93*EXP(-Fperm_SI_Woolf2021!$J$9:$J$93*$C88*IF(BZ$58=Fperm_SI_Woolf2021!$E$9:$E$93,1,EXP(LN((1.1*(Fperm_SI_Woolf2021!$E$9:$E$93-BZ$58)-63.1579*EXP(-0.19*Fperm_SI_Woolf2021!$E$9:$E$93)+63.1579*EXP(-0.19*BZ$58))/(Fperm_SI_Woolf2021!$E$9:$E$93-BZ$58))*(BZ$58-Fperm_SI_Woolf2021!$E$9:$E$93)/10))) + Fperm_SI_Woolf2021!$H$9:$H$93*EXP(-Fperm_SI_Woolf2021!$K$9:$K$93*$C88*IF(BZ$58=Fperm_SI_Woolf2021!$E$9:$E$93,1,EXP(LN((1.1*(Fperm_SI_Woolf2021!$E$9:$E$93-BZ$58)-63.1579*EXP(-0.19*Fperm_SI_Woolf2021!$E$9:$E$93)+63.1579*EXP(-0.19*BZ$58))/(Fperm_SI_Woolf2021!$E$9:$E$93-BZ$58))*(BZ$58-Fperm_SI_Woolf2021!$E$9:$E$93)/10))),Fperm_SI_Woolf2021!$D$9:$D$93)*BZ$57+INTERCEPT(Fperm_SI_Woolf2021!$F$9:$F$93*EXP(-Fperm_SI_Woolf2021!$I$9:$I$93*$C88*IF(BZ$58=Fperm_SI_Woolf2021!$E$9:$E$93,1,EXP(LN((1.1*(Fperm_SI_Woolf2021!$E$9:$E$93-BZ$58)-63.1579*EXP(-0.19*Fperm_SI_Woolf2021!$E$9:$E$93)+63.1579*EXP(-0.19*BZ$58))/(Fperm_SI_Woolf2021!$E$9:$E$93-BZ$58))*(BZ$58-Fperm_SI_Woolf2021!$E$9:$E$93)/10))) + Fperm_SI_Woolf2021!$G$9:$G$93*EXP(-Fperm_SI_Woolf2021!$J$9:$J$93*$C88*IF(BZ$58=Fperm_SI_Woolf2021!$E$9:$E$93,1,EXP(LN((1.1*(Fperm_SI_Woolf2021!$E$9:$E$93-BZ$58)-63.1579*EXP(-0.19*Fperm_SI_Woolf2021!$E$9:$E$93)+63.1579*EXP(-0.19*BZ$58))/(Fperm_SI_Woolf2021!$E$9:$E$93-BZ$58))*(BZ$58-Fperm_SI_Woolf2021!$E$9:$E$93)/10))) + Fperm_SI_Woolf2021!$H$9:$H$93*EXP(-Fperm_SI_Woolf2021!$K$9:$K$93*$C88*IF(BZ$58=Fperm_SI_Woolf2021!$E$9:$E$93,1,EXP(LN((1.1*(Fperm_SI_Woolf2021!$E$9:$E$93-BZ$58)-63.1579*EXP(-0.19*Fperm_SI_Woolf2021!$E$9:$E$93)+63.1579*EXP(-0.19*BZ$58))/(Fperm_SI_Woolf2021!$E$9:$E$93-BZ$58))*(BZ$58-Fperm_SI_Woolf2021!$E$9:$E$93)/10))),Fperm_SI_Woolf2021!$D$9:$D$93))</f>
        <v>0.24731835052774698</v>
      </c>
    </row>
    <row r="89" spans="3:78" x14ac:dyDescent="0.2">
      <c r="C89" s="48">
        <v>290</v>
      </c>
      <c r="D89" s="51" cm="1">
        <f t="array" ref="D89">MIN(1,SLOPE(Fperm_SI_Woolf2021!$F$9:$F$93*EXP(-Fperm_SI_Woolf2021!$I$9:$I$93*$C89*IF(D$58=Fperm_SI_Woolf2021!$E$9:$E$93,1,EXP(LN((1.1*(Fperm_SI_Woolf2021!$E$9:$E$93-D$58)-63.1579*EXP(-0.19*Fperm_SI_Woolf2021!$E$9:$E$93)+63.1579*EXP(-0.19*D$58))/(Fperm_SI_Woolf2021!$E$9:$E$93-D$58))*(D$58-Fperm_SI_Woolf2021!$E$9:$E$93)/10))) + Fperm_SI_Woolf2021!$G$9:$G$93*EXP(-Fperm_SI_Woolf2021!$J$9:$J$93*$C89*IF(D$58=Fperm_SI_Woolf2021!$E$9:$E$93,1,EXP(LN((1.1*(Fperm_SI_Woolf2021!$E$9:$E$93-D$58)-63.1579*EXP(-0.19*Fperm_SI_Woolf2021!$E$9:$E$93)+63.1579*EXP(-0.19*D$58))/(Fperm_SI_Woolf2021!$E$9:$E$93-D$58))*(D$58-Fperm_SI_Woolf2021!$E$9:$E$93)/10))) + Fperm_SI_Woolf2021!$H$9:$H$93*EXP(-Fperm_SI_Woolf2021!$K$9:$K$93*$C89*IF(D$58=Fperm_SI_Woolf2021!$E$9:$E$93,1,EXP(LN((1.1*(Fperm_SI_Woolf2021!$E$9:$E$93-D$58)-63.1579*EXP(-0.19*Fperm_SI_Woolf2021!$E$9:$E$93)+63.1579*EXP(-0.19*D$58))/(Fperm_SI_Woolf2021!$E$9:$E$93-D$58))*(D$58-Fperm_SI_Woolf2021!$E$9:$E$93)/10))),Fperm_SI_Woolf2021!$D$9:$D$93)*D$57+INTERCEPT(Fperm_SI_Woolf2021!$F$9:$F$93*EXP(-Fperm_SI_Woolf2021!$I$9:$I$93*$C89*IF(D$58=Fperm_SI_Woolf2021!$E$9:$E$93,1,EXP(LN((1.1*(Fperm_SI_Woolf2021!$E$9:$E$93-D$58)-63.1579*EXP(-0.19*Fperm_SI_Woolf2021!$E$9:$E$93)+63.1579*EXP(-0.19*D$58))/(Fperm_SI_Woolf2021!$E$9:$E$93-D$58))*(D$58-Fperm_SI_Woolf2021!$E$9:$E$93)/10))) + Fperm_SI_Woolf2021!$G$9:$G$93*EXP(-Fperm_SI_Woolf2021!$J$9:$J$93*$C89*IF(D$58=Fperm_SI_Woolf2021!$E$9:$E$93,1,EXP(LN((1.1*(Fperm_SI_Woolf2021!$E$9:$E$93-D$58)-63.1579*EXP(-0.19*Fperm_SI_Woolf2021!$E$9:$E$93)+63.1579*EXP(-0.19*D$58))/(Fperm_SI_Woolf2021!$E$9:$E$93-D$58))*(D$58-Fperm_SI_Woolf2021!$E$9:$E$93)/10))) + Fperm_SI_Woolf2021!$H$9:$H$93*EXP(-Fperm_SI_Woolf2021!$K$9:$K$93*$C89*IF(D$58=Fperm_SI_Woolf2021!$E$9:$E$93,1,EXP(LN((1.1*(Fperm_SI_Woolf2021!$E$9:$E$93-D$58)-63.1579*EXP(-0.19*Fperm_SI_Woolf2021!$E$9:$E$93)+63.1579*EXP(-0.19*D$58))/(Fperm_SI_Woolf2021!$E$9:$E$93-D$58))*(D$58-Fperm_SI_Woolf2021!$E$9:$E$93)/10))),Fperm_SI_Woolf2021!$D$9:$D$93))</f>
        <v>1</v>
      </c>
      <c r="E89" s="51" cm="1">
        <f t="array" ref="E89">MIN(1,SLOPE(Fperm_SI_Woolf2021!$F$9:$F$93*EXP(-Fperm_SI_Woolf2021!$I$9:$I$93*$C89*IF(E$58=Fperm_SI_Woolf2021!$E$9:$E$93,1,EXP(LN((1.1*(Fperm_SI_Woolf2021!$E$9:$E$93-E$58)-63.1579*EXP(-0.19*Fperm_SI_Woolf2021!$E$9:$E$93)+63.1579*EXP(-0.19*E$58))/(Fperm_SI_Woolf2021!$E$9:$E$93-E$58))*(E$58-Fperm_SI_Woolf2021!$E$9:$E$93)/10))) + Fperm_SI_Woolf2021!$G$9:$G$93*EXP(-Fperm_SI_Woolf2021!$J$9:$J$93*$C89*IF(E$58=Fperm_SI_Woolf2021!$E$9:$E$93,1,EXP(LN((1.1*(Fperm_SI_Woolf2021!$E$9:$E$93-E$58)-63.1579*EXP(-0.19*Fperm_SI_Woolf2021!$E$9:$E$93)+63.1579*EXP(-0.19*E$58))/(Fperm_SI_Woolf2021!$E$9:$E$93-E$58))*(E$58-Fperm_SI_Woolf2021!$E$9:$E$93)/10))) + Fperm_SI_Woolf2021!$H$9:$H$93*EXP(-Fperm_SI_Woolf2021!$K$9:$K$93*$C89*IF(E$58=Fperm_SI_Woolf2021!$E$9:$E$93,1,EXP(LN((1.1*(Fperm_SI_Woolf2021!$E$9:$E$93-E$58)-63.1579*EXP(-0.19*Fperm_SI_Woolf2021!$E$9:$E$93)+63.1579*EXP(-0.19*E$58))/(Fperm_SI_Woolf2021!$E$9:$E$93-E$58))*(E$58-Fperm_SI_Woolf2021!$E$9:$E$93)/10))),Fperm_SI_Woolf2021!$D$9:$D$93)*E$57+INTERCEPT(Fperm_SI_Woolf2021!$F$9:$F$93*EXP(-Fperm_SI_Woolf2021!$I$9:$I$93*$C89*IF(E$58=Fperm_SI_Woolf2021!$E$9:$E$93,1,EXP(LN((1.1*(Fperm_SI_Woolf2021!$E$9:$E$93-E$58)-63.1579*EXP(-0.19*Fperm_SI_Woolf2021!$E$9:$E$93)+63.1579*EXP(-0.19*E$58))/(Fperm_SI_Woolf2021!$E$9:$E$93-E$58))*(E$58-Fperm_SI_Woolf2021!$E$9:$E$93)/10))) + Fperm_SI_Woolf2021!$G$9:$G$93*EXP(-Fperm_SI_Woolf2021!$J$9:$J$93*$C89*IF(E$58=Fperm_SI_Woolf2021!$E$9:$E$93,1,EXP(LN((1.1*(Fperm_SI_Woolf2021!$E$9:$E$93-E$58)-63.1579*EXP(-0.19*Fperm_SI_Woolf2021!$E$9:$E$93)+63.1579*EXP(-0.19*E$58))/(Fperm_SI_Woolf2021!$E$9:$E$93-E$58))*(E$58-Fperm_SI_Woolf2021!$E$9:$E$93)/10))) + Fperm_SI_Woolf2021!$H$9:$H$93*EXP(-Fperm_SI_Woolf2021!$K$9:$K$93*$C89*IF(E$58=Fperm_SI_Woolf2021!$E$9:$E$93,1,EXP(LN((1.1*(Fperm_SI_Woolf2021!$E$9:$E$93-E$58)-63.1579*EXP(-0.19*Fperm_SI_Woolf2021!$E$9:$E$93)+63.1579*EXP(-0.19*E$58))/(Fperm_SI_Woolf2021!$E$9:$E$93-E$58))*(E$58-Fperm_SI_Woolf2021!$E$9:$E$93)/10))),Fperm_SI_Woolf2021!$D$9:$D$93))</f>
        <v>1</v>
      </c>
      <c r="F89" s="51" cm="1">
        <f t="array" ref="F89">MIN(1,SLOPE(Fperm_SI_Woolf2021!$F$9:$F$93*EXP(-Fperm_SI_Woolf2021!$I$9:$I$93*$C89*IF(F$58=Fperm_SI_Woolf2021!$E$9:$E$93,1,EXP(LN((1.1*(Fperm_SI_Woolf2021!$E$9:$E$93-F$58)-63.1579*EXP(-0.19*Fperm_SI_Woolf2021!$E$9:$E$93)+63.1579*EXP(-0.19*F$58))/(Fperm_SI_Woolf2021!$E$9:$E$93-F$58))*(F$58-Fperm_SI_Woolf2021!$E$9:$E$93)/10))) + Fperm_SI_Woolf2021!$G$9:$G$93*EXP(-Fperm_SI_Woolf2021!$J$9:$J$93*$C89*IF(F$58=Fperm_SI_Woolf2021!$E$9:$E$93,1,EXP(LN((1.1*(Fperm_SI_Woolf2021!$E$9:$E$93-F$58)-63.1579*EXP(-0.19*Fperm_SI_Woolf2021!$E$9:$E$93)+63.1579*EXP(-0.19*F$58))/(Fperm_SI_Woolf2021!$E$9:$E$93-F$58))*(F$58-Fperm_SI_Woolf2021!$E$9:$E$93)/10))) + Fperm_SI_Woolf2021!$H$9:$H$93*EXP(-Fperm_SI_Woolf2021!$K$9:$K$93*$C89*IF(F$58=Fperm_SI_Woolf2021!$E$9:$E$93,1,EXP(LN((1.1*(Fperm_SI_Woolf2021!$E$9:$E$93-F$58)-63.1579*EXP(-0.19*Fperm_SI_Woolf2021!$E$9:$E$93)+63.1579*EXP(-0.19*F$58))/(Fperm_SI_Woolf2021!$E$9:$E$93-F$58))*(F$58-Fperm_SI_Woolf2021!$E$9:$E$93)/10))),Fperm_SI_Woolf2021!$D$9:$D$93)*F$57+INTERCEPT(Fperm_SI_Woolf2021!$F$9:$F$93*EXP(-Fperm_SI_Woolf2021!$I$9:$I$93*$C89*IF(F$58=Fperm_SI_Woolf2021!$E$9:$E$93,1,EXP(LN((1.1*(Fperm_SI_Woolf2021!$E$9:$E$93-F$58)-63.1579*EXP(-0.19*Fperm_SI_Woolf2021!$E$9:$E$93)+63.1579*EXP(-0.19*F$58))/(Fperm_SI_Woolf2021!$E$9:$E$93-F$58))*(F$58-Fperm_SI_Woolf2021!$E$9:$E$93)/10))) + Fperm_SI_Woolf2021!$G$9:$G$93*EXP(-Fperm_SI_Woolf2021!$J$9:$J$93*$C89*IF(F$58=Fperm_SI_Woolf2021!$E$9:$E$93,1,EXP(LN((1.1*(Fperm_SI_Woolf2021!$E$9:$E$93-F$58)-63.1579*EXP(-0.19*Fperm_SI_Woolf2021!$E$9:$E$93)+63.1579*EXP(-0.19*F$58))/(Fperm_SI_Woolf2021!$E$9:$E$93-F$58))*(F$58-Fperm_SI_Woolf2021!$E$9:$E$93)/10))) + Fperm_SI_Woolf2021!$H$9:$H$93*EXP(-Fperm_SI_Woolf2021!$K$9:$K$93*$C89*IF(F$58=Fperm_SI_Woolf2021!$E$9:$E$93,1,EXP(LN((1.1*(Fperm_SI_Woolf2021!$E$9:$E$93-F$58)-63.1579*EXP(-0.19*Fperm_SI_Woolf2021!$E$9:$E$93)+63.1579*EXP(-0.19*F$58))/(Fperm_SI_Woolf2021!$E$9:$E$93-F$58))*(F$58-Fperm_SI_Woolf2021!$E$9:$E$93)/10))),Fperm_SI_Woolf2021!$D$9:$D$93))</f>
        <v>0.98407966042044714</v>
      </c>
      <c r="G89" s="51" cm="1">
        <f t="array" ref="G89">MIN(1,SLOPE(Fperm_SI_Woolf2021!$F$9:$F$93*EXP(-Fperm_SI_Woolf2021!$I$9:$I$93*$C89*IF(G$58=Fperm_SI_Woolf2021!$E$9:$E$93,1,EXP(LN((1.1*(Fperm_SI_Woolf2021!$E$9:$E$93-G$58)-63.1579*EXP(-0.19*Fperm_SI_Woolf2021!$E$9:$E$93)+63.1579*EXP(-0.19*G$58))/(Fperm_SI_Woolf2021!$E$9:$E$93-G$58))*(G$58-Fperm_SI_Woolf2021!$E$9:$E$93)/10))) + Fperm_SI_Woolf2021!$G$9:$G$93*EXP(-Fperm_SI_Woolf2021!$J$9:$J$93*$C89*IF(G$58=Fperm_SI_Woolf2021!$E$9:$E$93,1,EXP(LN((1.1*(Fperm_SI_Woolf2021!$E$9:$E$93-G$58)-63.1579*EXP(-0.19*Fperm_SI_Woolf2021!$E$9:$E$93)+63.1579*EXP(-0.19*G$58))/(Fperm_SI_Woolf2021!$E$9:$E$93-G$58))*(G$58-Fperm_SI_Woolf2021!$E$9:$E$93)/10))) + Fperm_SI_Woolf2021!$H$9:$H$93*EXP(-Fperm_SI_Woolf2021!$K$9:$K$93*$C89*IF(G$58=Fperm_SI_Woolf2021!$E$9:$E$93,1,EXP(LN((1.1*(Fperm_SI_Woolf2021!$E$9:$E$93-G$58)-63.1579*EXP(-0.19*Fperm_SI_Woolf2021!$E$9:$E$93)+63.1579*EXP(-0.19*G$58))/(Fperm_SI_Woolf2021!$E$9:$E$93-G$58))*(G$58-Fperm_SI_Woolf2021!$E$9:$E$93)/10))),Fperm_SI_Woolf2021!$D$9:$D$93)*G$57+INTERCEPT(Fperm_SI_Woolf2021!$F$9:$F$93*EXP(-Fperm_SI_Woolf2021!$I$9:$I$93*$C89*IF(G$58=Fperm_SI_Woolf2021!$E$9:$E$93,1,EXP(LN((1.1*(Fperm_SI_Woolf2021!$E$9:$E$93-G$58)-63.1579*EXP(-0.19*Fperm_SI_Woolf2021!$E$9:$E$93)+63.1579*EXP(-0.19*G$58))/(Fperm_SI_Woolf2021!$E$9:$E$93-G$58))*(G$58-Fperm_SI_Woolf2021!$E$9:$E$93)/10))) + Fperm_SI_Woolf2021!$G$9:$G$93*EXP(-Fperm_SI_Woolf2021!$J$9:$J$93*$C89*IF(G$58=Fperm_SI_Woolf2021!$E$9:$E$93,1,EXP(LN((1.1*(Fperm_SI_Woolf2021!$E$9:$E$93-G$58)-63.1579*EXP(-0.19*Fperm_SI_Woolf2021!$E$9:$E$93)+63.1579*EXP(-0.19*G$58))/(Fperm_SI_Woolf2021!$E$9:$E$93-G$58))*(G$58-Fperm_SI_Woolf2021!$E$9:$E$93)/10))) + Fperm_SI_Woolf2021!$H$9:$H$93*EXP(-Fperm_SI_Woolf2021!$K$9:$K$93*$C89*IF(G$58=Fperm_SI_Woolf2021!$E$9:$E$93,1,EXP(LN((1.1*(Fperm_SI_Woolf2021!$E$9:$E$93-G$58)-63.1579*EXP(-0.19*Fperm_SI_Woolf2021!$E$9:$E$93)+63.1579*EXP(-0.19*G$58))/(Fperm_SI_Woolf2021!$E$9:$E$93-G$58))*(G$58-Fperm_SI_Woolf2021!$E$9:$E$93)/10))),Fperm_SI_Woolf2021!$D$9:$D$93))</f>
        <v>0.95365310559748873</v>
      </c>
      <c r="H89" s="51" cm="1">
        <f t="array" ref="H89">MIN(1,SLOPE(Fperm_SI_Woolf2021!$F$9:$F$93*EXP(-Fperm_SI_Woolf2021!$I$9:$I$93*$C89*IF(H$58=Fperm_SI_Woolf2021!$E$9:$E$93,1,EXP(LN((1.1*(Fperm_SI_Woolf2021!$E$9:$E$93-H$58)-63.1579*EXP(-0.19*Fperm_SI_Woolf2021!$E$9:$E$93)+63.1579*EXP(-0.19*H$58))/(Fperm_SI_Woolf2021!$E$9:$E$93-H$58))*(H$58-Fperm_SI_Woolf2021!$E$9:$E$93)/10))) + Fperm_SI_Woolf2021!$G$9:$G$93*EXP(-Fperm_SI_Woolf2021!$J$9:$J$93*$C89*IF(H$58=Fperm_SI_Woolf2021!$E$9:$E$93,1,EXP(LN((1.1*(Fperm_SI_Woolf2021!$E$9:$E$93-H$58)-63.1579*EXP(-0.19*Fperm_SI_Woolf2021!$E$9:$E$93)+63.1579*EXP(-0.19*H$58))/(Fperm_SI_Woolf2021!$E$9:$E$93-H$58))*(H$58-Fperm_SI_Woolf2021!$E$9:$E$93)/10))) + Fperm_SI_Woolf2021!$H$9:$H$93*EXP(-Fperm_SI_Woolf2021!$K$9:$K$93*$C89*IF(H$58=Fperm_SI_Woolf2021!$E$9:$E$93,1,EXP(LN((1.1*(Fperm_SI_Woolf2021!$E$9:$E$93-H$58)-63.1579*EXP(-0.19*Fperm_SI_Woolf2021!$E$9:$E$93)+63.1579*EXP(-0.19*H$58))/(Fperm_SI_Woolf2021!$E$9:$E$93-H$58))*(H$58-Fperm_SI_Woolf2021!$E$9:$E$93)/10))),Fperm_SI_Woolf2021!$D$9:$D$93)*H$57+INTERCEPT(Fperm_SI_Woolf2021!$F$9:$F$93*EXP(-Fperm_SI_Woolf2021!$I$9:$I$93*$C89*IF(H$58=Fperm_SI_Woolf2021!$E$9:$E$93,1,EXP(LN((1.1*(Fperm_SI_Woolf2021!$E$9:$E$93-H$58)-63.1579*EXP(-0.19*Fperm_SI_Woolf2021!$E$9:$E$93)+63.1579*EXP(-0.19*H$58))/(Fperm_SI_Woolf2021!$E$9:$E$93-H$58))*(H$58-Fperm_SI_Woolf2021!$E$9:$E$93)/10))) + Fperm_SI_Woolf2021!$G$9:$G$93*EXP(-Fperm_SI_Woolf2021!$J$9:$J$93*$C89*IF(H$58=Fperm_SI_Woolf2021!$E$9:$E$93,1,EXP(LN((1.1*(Fperm_SI_Woolf2021!$E$9:$E$93-H$58)-63.1579*EXP(-0.19*Fperm_SI_Woolf2021!$E$9:$E$93)+63.1579*EXP(-0.19*H$58))/(Fperm_SI_Woolf2021!$E$9:$E$93-H$58))*(H$58-Fperm_SI_Woolf2021!$E$9:$E$93)/10))) + Fperm_SI_Woolf2021!$H$9:$H$93*EXP(-Fperm_SI_Woolf2021!$K$9:$K$93*$C89*IF(H$58=Fperm_SI_Woolf2021!$E$9:$E$93,1,EXP(LN((1.1*(Fperm_SI_Woolf2021!$E$9:$E$93-H$58)-63.1579*EXP(-0.19*Fperm_SI_Woolf2021!$E$9:$E$93)+63.1579*EXP(-0.19*H$58))/(Fperm_SI_Woolf2021!$E$9:$E$93-H$58))*(H$58-Fperm_SI_Woolf2021!$E$9:$E$93)/10))),Fperm_SI_Woolf2021!$D$9:$D$93))</f>
        <v>0.92322655077453031</v>
      </c>
      <c r="I89" s="51" cm="1">
        <f t="array" ref="I89">MIN(1,SLOPE(Fperm_SI_Woolf2021!$F$9:$F$93*EXP(-Fperm_SI_Woolf2021!$I$9:$I$93*$C89*IF(I$58=Fperm_SI_Woolf2021!$E$9:$E$93,1,EXP(LN((1.1*(Fperm_SI_Woolf2021!$E$9:$E$93-I$58)-63.1579*EXP(-0.19*Fperm_SI_Woolf2021!$E$9:$E$93)+63.1579*EXP(-0.19*I$58))/(Fperm_SI_Woolf2021!$E$9:$E$93-I$58))*(I$58-Fperm_SI_Woolf2021!$E$9:$E$93)/10))) + Fperm_SI_Woolf2021!$G$9:$G$93*EXP(-Fperm_SI_Woolf2021!$J$9:$J$93*$C89*IF(I$58=Fperm_SI_Woolf2021!$E$9:$E$93,1,EXP(LN((1.1*(Fperm_SI_Woolf2021!$E$9:$E$93-I$58)-63.1579*EXP(-0.19*Fperm_SI_Woolf2021!$E$9:$E$93)+63.1579*EXP(-0.19*I$58))/(Fperm_SI_Woolf2021!$E$9:$E$93-I$58))*(I$58-Fperm_SI_Woolf2021!$E$9:$E$93)/10))) + Fperm_SI_Woolf2021!$H$9:$H$93*EXP(-Fperm_SI_Woolf2021!$K$9:$K$93*$C89*IF(I$58=Fperm_SI_Woolf2021!$E$9:$E$93,1,EXP(LN((1.1*(Fperm_SI_Woolf2021!$E$9:$E$93-I$58)-63.1579*EXP(-0.19*Fperm_SI_Woolf2021!$E$9:$E$93)+63.1579*EXP(-0.19*I$58))/(Fperm_SI_Woolf2021!$E$9:$E$93-I$58))*(I$58-Fperm_SI_Woolf2021!$E$9:$E$93)/10))),Fperm_SI_Woolf2021!$D$9:$D$93)*I$57+INTERCEPT(Fperm_SI_Woolf2021!$F$9:$F$93*EXP(-Fperm_SI_Woolf2021!$I$9:$I$93*$C89*IF(I$58=Fperm_SI_Woolf2021!$E$9:$E$93,1,EXP(LN((1.1*(Fperm_SI_Woolf2021!$E$9:$E$93-I$58)-63.1579*EXP(-0.19*Fperm_SI_Woolf2021!$E$9:$E$93)+63.1579*EXP(-0.19*I$58))/(Fperm_SI_Woolf2021!$E$9:$E$93-I$58))*(I$58-Fperm_SI_Woolf2021!$E$9:$E$93)/10))) + Fperm_SI_Woolf2021!$G$9:$G$93*EXP(-Fperm_SI_Woolf2021!$J$9:$J$93*$C89*IF(I$58=Fperm_SI_Woolf2021!$E$9:$E$93,1,EXP(LN((1.1*(Fperm_SI_Woolf2021!$E$9:$E$93-I$58)-63.1579*EXP(-0.19*Fperm_SI_Woolf2021!$E$9:$E$93)+63.1579*EXP(-0.19*I$58))/(Fperm_SI_Woolf2021!$E$9:$E$93-I$58))*(I$58-Fperm_SI_Woolf2021!$E$9:$E$93)/10))) + Fperm_SI_Woolf2021!$H$9:$H$93*EXP(-Fperm_SI_Woolf2021!$K$9:$K$93*$C89*IF(I$58=Fperm_SI_Woolf2021!$E$9:$E$93,1,EXP(LN((1.1*(Fperm_SI_Woolf2021!$E$9:$E$93-I$58)-63.1579*EXP(-0.19*Fperm_SI_Woolf2021!$E$9:$E$93)+63.1579*EXP(-0.19*I$58))/(Fperm_SI_Woolf2021!$E$9:$E$93-I$58))*(I$58-Fperm_SI_Woolf2021!$E$9:$E$93)/10))),Fperm_SI_Woolf2021!$D$9:$D$93))</f>
        <v>0.89279999595157189</v>
      </c>
      <c r="J89" s="51" cm="1">
        <f t="array" ref="J89">MIN(1,SLOPE(Fperm_SI_Woolf2021!$F$9:$F$93*EXP(-Fperm_SI_Woolf2021!$I$9:$I$93*$C89*IF(J$58=Fperm_SI_Woolf2021!$E$9:$E$93,1,EXP(LN((1.1*(Fperm_SI_Woolf2021!$E$9:$E$93-J$58)-63.1579*EXP(-0.19*Fperm_SI_Woolf2021!$E$9:$E$93)+63.1579*EXP(-0.19*J$58))/(Fperm_SI_Woolf2021!$E$9:$E$93-J$58))*(J$58-Fperm_SI_Woolf2021!$E$9:$E$93)/10))) + Fperm_SI_Woolf2021!$G$9:$G$93*EXP(-Fperm_SI_Woolf2021!$J$9:$J$93*$C89*IF(J$58=Fperm_SI_Woolf2021!$E$9:$E$93,1,EXP(LN((1.1*(Fperm_SI_Woolf2021!$E$9:$E$93-J$58)-63.1579*EXP(-0.19*Fperm_SI_Woolf2021!$E$9:$E$93)+63.1579*EXP(-0.19*J$58))/(Fperm_SI_Woolf2021!$E$9:$E$93-J$58))*(J$58-Fperm_SI_Woolf2021!$E$9:$E$93)/10))) + Fperm_SI_Woolf2021!$H$9:$H$93*EXP(-Fperm_SI_Woolf2021!$K$9:$K$93*$C89*IF(J$58=Fperm_SI_Woolf2021!$E$9:$E$93,1,EXP(LN((1.1*(Fperm_SI_Woolf2021!$E$9:$E$93-J$58)-63.1579*EXP(-0.19*Fperm_SI_Woolf2021!$E$9:$E$93)+63.1579*EXP(-0.19*J$58))/(Fperm_SI_Woolf2021!$E$9:$E$93-J$58))*(J$58-Fperm_SI_Woolf2021!$E$9:$E$93)/10))),Fperm_SI_Woolf2021!$D$9:$D$93)*J$57+INTERCEPT(Fperm_SI_Woolf2021!$F$9:$F$93*EXP(-Fperm_SI_Woolf2021!$I$9:$I$93*$C89*IF(J$58=Fperm_SI_Woolf2021!$E$9:$E$93,1,EXP(LN((1.1*(Fperm_SI_Woolf2021!$E$9:$E$93-J$58)-63.1579*EXP(-0.19*Fperm_SI_Woolf2021!$E$9:$E$93)+63.1579*EXP(-0.19*J$58))/(Fperm_SI_Woolf2021!$E$9:$E$93-J$58))*(J$58-Fperm_SI_Woolf2021!$E$9:$E$93)/10))) + Fperm_SI_Woolf2021!$G$9:$G$93*EXP(-Fperm_SI_Woolf2021!$J$9:$J$93*$C89*IF(J$58=Fperm_SI_Woolf2021!$E$9:$E$93,1,EXP(LN((1.1*(Fperm_SI_Woolf2021!$E$9:$E$93-J$58)-63.1579*EXP(-0.19*Fperm_SI_Woolf2021!$E$9:$E$93)+63.1579*EXP(-0.19*J$58))/(Fperm_SI_Woolf2021!$E$9:$E$93-J$58))*(J$58-Fperm_SI_Woolf2021!$E$9:$E$93)/10))) + Fperm_SI_Woolf2021!$H$9:$H$93*EXP(-Fperm_SI_Woolf2021!$K$9:$K$93*$C89*IF(J$58=Fperm_SI_Woolf2021!$E$9:$E$93,1,EXP(LN((1.1*(Fperm_SI_Woolf2021!$E$9:$E$93-J$58)-63.1579*EXP(-0.19*Fperm_SI_Woolf2021!$E$9:$E$93)+63.1579*EXP(-0.19*J$58))/(Fperm_SI_Woolf2021!$E$9:$E$93-J$58))*(J$58-Fperm_SI_Woolf2021!$E$9:$E$93)/10))),Fperm_SI_Woolf2021!$D$9:$D$93))</f>
        <v>0.86237344112861347</v>
      </c>
      <c r="K89" s="51" cm="1">
        <f t="array" ref="K89">MIN(1,SLOPE(Fperm_SI_Woolf2021!$F$9:$F$93*EXP(-Fperm_SI_Woolf2021!$I$9:$I$93*$C89*IF(K$58=Fperm_SI_Woolf2021!$E$9:$E$93,1,EXP(LN((1.1*(Fperm_SI_Woolf2021!$E$9:$E$93-K$58)-63.1579*EXP(-0.19*Fperm_SI_Woolf2021!$E$9:$E$93)+63.1579*EXP(-0.19*K$58))/(Fperm_SI_Woolf2021!$E$9:$E$93-K$58))*(K$58-Fperm_SI_Woolf2021!$E$9:$E$93)/10))) + Fperm_SI_Woolf2021!$G$9:$G$93*EXP(-Fperm_SI_Woolf2021!$J$9:$J$93*$C89*IF(K$58=Fperm_SI_Woolf2021!$E$9:$E$93,1,EXP(LN((1.1*(Fperm_SI_Woolf2021!$E$9:$E$93-K$58)-63.1579*EXP(-0.19*Fperm_SI_Woolf2021!$E$9:$E$93)+63.1579*EXP(-0.19*K$58))/(Fperm_SI_Woolf2021!$E$9:$E$93-K$58))*(K$58-Fperm_SI_Woolf2021!$E$9:$E$93)/10))) + Fperm_SI_Woolf2021!$H$9:$H$93*EXP(-Fperm_SI_Woolf2021!$K$9:$K$93*$C89*IF(K$58=Fperm_SI_Woolf2021!$E$9:$E$93,1,EXP(LN((1.1*(Fperm_SI_Woolf2021!$E$9:$E$93-K$58)-63.1579*EXP(-0.19*Fperm_SI_Woolf2021!$E$9:$E$93)+63.1579*EXP(-0.19*K$58))/(Fperm_SI_Woolf2021!$E$9:$E$93-K$58))*(K$58-Fperm_SI_Woolf2021!$E$9:$E$93)/10))),Fperm_SI_Woolf2021!$D$9:$D$93)*K$57+INTERCEPT(Fperm_SI_Woolf2021!$F$9:$F$93*EXP(-Fperm_SI_Woolf2021!$I$9:$I$93*$C89*IF(K$58=Fperm_SI_Woolf2021!$E$9:$E$93,1,EXP(LN((1.1*(Fperm_SI_Woolf2021!$E$9:$E$93-K$58)-63.1579*EXP(-0.19*Fperm_SI_Woolf2021!$E$9:$E$93)+63.1579*EXP(-0.19*K$58))/(Fperm_SI_Woolf2021!$E$9:$E$93-K$58))*(K$58-Fperm_SI_Woolf2021!$E$9:$E$93)/10))) + Fperm_SI_Woolf2021!$G$9:$G$93*EXP(-Fperm_SI_Woolf2021!$J$9:$J$93*$C89*IF(K$58=Fperm_SI_Woolf2021!$E$9:$E$93,1,EXP(LN((1.1*(Fperm_SI_Woolf2021!$E$9:$E$93-K$58)-63.1579*EXP(-0.19*Fperm_SI_Woolf2021!$E$9:$E$93)+63.1579*EXP(-0.19*K$58))/(Fperm_SI_Woolf2021!$E$9:$E$93-K$58))*(K$58-Fperm_SI_Woolf2021!$E$9:$E$93)/10))) + Fperm_SI_Woolf2021!$H$9:$H$93*EXP(-Fperm_SI_Woolf2021!$K$9:$K$93*$C89*IF(K$58=Fperm_SI_Woolf2021!$E$9:$E$93,1,EXP(LN((1.1*(Fperm_SI_Woolf2021!$E$9:$E$93-K$58)-63.1579*EXP(-0.19*Fperm_SI_Woolf2021!$E$9:$E$93)+63.1579*EXP(-0.19*K$58))/(Fperm_SI_Woolf2021!$E$9:$E$93-K$58))*(K$58-Fperm_SI_Woolf2021!$E$9:$E$93)/10))),Fperm_SI_Woolf2021!$D$9:$D$93))</f>
        <v>0.83194688630565516</v>
      </c>
      <c r="L89" s="51" cm="1">
        <f t="array" ref="L89">MIN(1,SLOPE(Fperm_SI_Woolf2021!$F$9:$F$93*EXP(-Fperm_SI_Woolf2021!$I$9:$I$93*$C89*IF(L$58=Fperm_SI_Woolf2021!$E$9:$E$93,1,EXP(LN((1.1*(Fperm_SI_Woolf2021!$E$9:$E$93-L$58)-63.1579*EXP(-0.19*Fperm_SI_Woolf2021!$E$9:$E$93)+63.1579*EXP(-0.19*L$58))/(Fperm_SI_Woolf2021!$E$9:$E$93-L$58))*(L$58-Fperm_SI_Woolf2021!$E$9:$E$93)/10))) + Fperm_SI_Woolf2021!$G$9:$G$93*EXP(-Fperm_SI_Woolf2021!$J$9:$J$93*$C89*IF(L$58=Fperm_SI_Woolf2021!$E$9:$E$93,1,EXP(LN((1.1*(Fperm_SI_Woolf2021!$E$9:$E$93-L$58)-63.1579*EXP(-0.19*Fperm_SI_Woolf2021!$E$9:$E$93)+63.1579*EXP(-0.19*L$58))/(Fperm_SI_Woolf2021!$E$9:$E$93-L$58))*(L$58-Fperm_SI_Woolf2021!$E$9:$E$93)/10))) + Fperm_SI_Woolf2021!$H$9:$H$93*EXP(-Fperm_SI_Woolf2021!$K$9:$K$93*$C89*IF(L$58=Fperm_SI_Woolf2021!$E$9:$E$93,1,EXP(LN((1.1*(Fperm_SI_Woolf2021!$E$9:$E$93-L$58)-63.1579*EXP(-0.19*Fperm_SI_Woolf2021!$E$9:$E$93)+63.1579*EXP(-0.19*L$58))/(Fperm_SI_Woolf2021!$E$9:$E$93-L$58))*(L$58-Fperm_SI_Woolf2021!$E$9:$E$93)/10))),Fperm_SI_Woolf2021!$D$9:$D$93)*L$57+INTERCEPT(Fperm_SI_Woolf2021!$F$9:$F$93*EXP(-Fperm_SI_Woolf2021!$I$9:$I$93*$C89*IF(L$58=Fperm_SI_Woolf2021!$E$9:$E$93,1,EXP(LN((1.1*(Fperm_SI_Woolf2021!$E$9:$E$93-L$58)-63.1579*EXP(-0.19*Fperm_SI_Woolf2021!$E$9:$E$93)+63.1579*EXP(-0.19*L$58))/(Fperm_SI_Woolf2021!$E$9:$E$93-L$58))*(L$58-Fperm_SI_Woolf2021!$E$9:$E$93)/10))) + Fperm_SI_Woolf2021!$G$9:$G$93*EXP(-Fperm_SI_Woolf2021!$J$9:$J$93*$C89*IF(L$58=Fperm_SI_Woolf2021!$E$9:$E$93,1,EXP(LN((1.1*(Fperm_SI_Woolf2021!$E$9:$E$93-L$58)-63.1579*EXP(-0.19*Fperm_SI_Woolf2021!$E$9:$E$93)+63.1579*EXP(-0.19*L$58))/(Fperm_SI_Woolf2021!$E$9:$E$93-L$58))*(L$58-Fperm_SI_Woolf2021!$E$9:$E$93)/10))) + Fperm_SI_Woolf2021!$H$9:$H$93*EXP(-Fperm_SI_Woolf2021!$K$9:$K$93*$C89*IF(L$58=Fperm_SI_Woolf2021!$E$9:$E$93,1,EXP(LN((1.1*(Fperm_SI_Woolf2021!$E$9:$E$93-L$58)-63.1579*EXP(-0.19*Fperm_SI_Woolf2021!$E$9:$E$93)+63.1579*EXP(-0.19*L$58))/(Fperm_SI_Woolf2021!$E$9:$E$93-L$58))*(L$58-Fperm_SI_Woolf2021!$E$9:$E$93)/10))),Fperm_SI_Woolf2021!$D$9:$D$93))</f>
        <v>0.80152033148269675</v>
      </c>
      <c r="M89" s="51" cm="1">
        <f t="array" ref="M89">MIN(1,SLOPE(Fperm_SI_Woolf2021!$F$9:$F$93*EXP(-Fperm_SI_Woolf2021!$I$9:$I$93*$C89*IF(M$58=Fperm_SI_Woolf2021!$E$9:$E$93,1,EXP(LN((1.1*(Fperm_SI_Woolf2021!$E$9:$E$93-M$58)-63.1579*EXP(-0.19*Fperm_SI_Woolf2021!$E$9:$E$93)+63.1579*EXP(-0.19*M$58))/(Fperm_SI_Woolf2021!$E$9:$E$93-M$58))*(M$58-Fperm_SI_Woolf2021!$E$9:$E$93)/10))) + Fperm_SI_Woolf2021!$G$9:$G$93*EXP(-Fperm_SI_Woolf2021!$J$9:$J$93*$C89*IF(M$58=Fperm_SI_Woolf2021!$E$9:$E$93,1,EXP(LN((1.1*(Fperm_SI_Woolf2021!$E$9:$E$93-M$58)-63.1579*EXP(-0.19*Fperm_SI_Woolf2021!$E$9:$E$93)+63.1579*EXP(-0.19*M$58))/(Fperm_SI_Woolf2021!$E$9:$E$93-M$58))*(M$58-Fperm_SI_Woolf2021!$E$9:$E$93)/10))) + Fperm_SI_Woolf2021!$H$9:$H$93*EXP(-Fperm_SI_Woolf2021!$K$9:$K$93*$C89*IF(M$58=Fperm_SI_Woolf2021!$E$9:$E$93,1,EXP(LN((1.1*(Fperm_SI_Woolf2021!$E$9:$E$93-M$58)-63.1579*EXP(-0.19*Fperm_SI_Woolf2021!$E$9:$E$93)+63.1579*EXP(-0.19*M$58))/(Fperm_SI_Woolf2021!$E$9:$E$93-M$58))*(M$58-Fperm_SI_Woolf2021!$E$9:$E$93)/10))),Fperm_SI_Woolf2021!$D$9:$D$93)*M$57+INTERCEPT(Fperm_SI_Woolf2021!$F$9:$F$93*EXP(-Fperm_SI_Woolf2021!$I$9:$I$93*$C89*IF(M$58=Fperm_SI_Woolf2021!$E$9:$E$93,1,EXP(LN((1.1*(Fperm_SI_Woolf2021!$E$9:$E$93-M$58)-63.1579*EXP(-0.19*Fperm_SI_Woolf2021!$E$9:$E$93)+63.1579*EXP(-0.19*M$58))/(Fperm_SI_Woolf2021!$E$9:$E$93-M$58))*(M$58-Fperm_SI_Woolf2021!$E$9:$E$93)/10))) + Fperm_SI_Woolf2021!$G$9:$G$93*EXP(-Fperm_SI_Woolf2021!$J$9:$J$93*$C89*IF(M$58=Fperm_SI_Woolf2021!$E$9:$E$93,1,EXP(LN((1.1*(Fperm_SI_Woolf2021!$E$9:$E$93-M$58)-63.1579*EXP(-0.19*Fperm_SI_Woolf2021!$E$9:$E$93)+63.1579*EXP(-0.19*M$58))/(Fperm_SI_Woolf2021!$E$9:$E$93-M$58))*(M$58-Fperm_SI_Woolf2021!$E$9:$E$93)/10))) + Fperm_SI_Woolf2021!$H$9:$H$93*EXP(-Fperm_SI_Woolf2021!$K$9:$K$93*$C89*IF(M$58=Fperm_SI_Woolf2021!$E$9:$E$93,1,EXP(LN((1.1*(Fperm_SI_Woolf2021!$E$9:$E$93-M$58)-63.1579*EXP(-0.19*Fperm_SI_Woolf2021!$E$9:$E$93)+63.1579*EXP(-0.19*M$58))/(Fperm_SI_Woolf2021!$E$9:$E$93-M$58))*(M$58-Fperm_SI_Woolf2021!$E$9:$E$93)/10))),Fperm_SI_Woolf2021!$D$9:$D$93))</f>
        <v>0.77109377665973833</v>
      </c>
      <c r="N89" s="51" cm="1">
        <f t="array" ref="N89">MIN(1,SLOPE(Fperm_SI_Woolf2021!$F$9:$F$93*EXP(-Fperm_SI_Woolf2021!$I$9:$I$93*$C89*IF(N$58=Fperm_SI_Woolf2021!$E$9:$E$93,1,EXP(LN((1.1*(Fperm_SI_Woolf2021!$E$9:$E$93-N$58)-63.1579*EXP(-0.19*Fperm_SI_Woolf2021!$E$9:$E$93)+63.1579*EXP(-0.19*N$58))/(Fperm_SI_Woolf2021!$E$9:$E$93-N$58))*(N$58-Fperm_SI_Woolf2021!$E$9:$E$93)/10))) + Fperm_SI_Woolf2021!$G$9:$G$93*EXP(-Fperm_SI_Woolf2021!$J$9:$J$93*$C89*IF(N$58=Fperm_SI_Woolf2021!$E$9:$E$93,1,EXP(LN((1.1*(Fperm_SI_Woolf2021!$E$9:$E$93-N$58)-63.1579*EXP(-0.19*Fperm_SI_Woolf2021!$E$9:$E$93)+63.1579*EXP(-0.19*N$58))/(Fperm_SI_Woolf2021!$E$9:$E$93-N$58))*(N$58-Fperm_SI_Woolf2021!$E$9:$E$93)/10))) + Fperm_SI_Woolf2021!$H$9:$H$93*EXP(-Fperm_SI_Woolf2021!$K$9:$K$93*$C89*IF(N$58=Fperm_SI_Woolf2021!$E$9:$E$93,1,EXP(LN((1.1*(Fperm_SI_Woolf2021!$E$9:$E$93-N$58)-63.1579*EXP(-0.19*Fperm_SI_Woolf2021!$E$9:$E$93)+63.1579*EXP(-0.19*N$58))/(Fperm_SI_Woolf2021!$E$9:$E$93-N$58))*(N$58-Fperm_SI_Woolf2021!$E$9:$E$93)/10))),Fperm_SI_Woolf2021!$D$9:$D$93)*N$57+INTERCEPT(Fperm_SI_Woolf2021!$F$9:$F$93*EXP(-Fperm_SI_Woolf2021!$I$9:$I$93*$C89*IF(N$58=Fperm_SI_Woolf2021!$E$9:$E$93,1,EXP(LN((1.1*(Fperm_SI_Woolf2021!$E$9:$E$93-N$58)-63.1579*EXP(-0.19*Fperm_SI_Woolf2021!$E$9:$E$93)+63.1579*EXP(-0.19*N$58))/(Fperm_SI_Woolf2021!$E$9:$E$93-N$58))*(N$58-Fperm_SI_Woolf2021!$E$9:$E$93)/10))) + Fperm_SI_Woolf2021!$G$9:$G$93*EXP(-Fperm_SI_Woolf2021!$J$9:$J$93*$C89*IF(N$58=Fperm_SI_Woolf2021!$E$9:$E$93,1,EXP(LN((1.1*(Fperm_SI_Woolf2021!$E$9:$E$93-N$58)-63.1579*EXP(-0.19*Fperm_SI_Woolf2021!$E$9:$E$93)+63.1579*EXP(-0.19*N$58))/(Fperm_SI_Woolf2021!$E$9:$E$93-N$58))*(N$58-Fperm_SI_Woolf2021!$E$9:$E$93)/10))) + Fperm_SI_Woolf2021!$H$9:$H$93*EXP(-Fperm_SI_Woolf2021!$K$9:$K$93*$C89*IF(N$58=Fperm_SI_Woolf2021!$E$9:$E$93,1,EXP(LN((1.1*(Fperm_SI_Woolf2021!$E$9:$E$93-N$58)-63.1579*EXP(-0.19*Fperm_SI_Woolf2021!$E$9:$E$93)+63.1579*EXP(-0.19*N$58))/(Fperm_SI_Woolf2021!$E$9:$E$93-N$58))*(N$58-Fperm_SI_Woolf2021!$E$9:$E$93)/10))),Fperm_SI_Woolf2021!$D$9:$D$93))</f>
        <v>0.74066722183678002</v>
      </c>
      <c r="O89" s="51" cm="1">
        <f t="array" ref="O89">MIN(1,SLOPE(Fperm_SI_Woolf2021!$F$9:$F$93*EXP(-Fperm_SI_Woolf2021!$I$9:$I$93*$C89*IF(O$58=Fperm_SI_Woolf2021!$E$9:$E$93,1,EXP(LN((1.1*(Fperm_SI_Woolf2021!$E$9:$E$93-O$58)-63.1579*EXP(-0.19*Fperm_SI_Woolf2021!$E$9:$E$93)+63.1579*EXP(-0.19*O$58))/(Fperm_SI_Woolf2021!$E$9:$E$93-O$58))*(O$58-Fperm_SI_Woolf2021!$E$9:$E$93)/10))) + Fperm_SI_Woolf2021!$G$9:$G$93*EXP(-Fperm_SI_Woolf2021!$J$9:$J$93*$C89*IF(O$58=Fperm_SI_Woolf2021!$E$9:$E$93,1,EXP(LN((1.1*(Fperm_SI_Woolf2021!$E$9:$E$93-O$58)-63.1579*EXP(-0.19*Fperm_SI_Woolf2021!$E$9:$E$93)+63.1579*EXP(-0.19*O$58))/(Fperm_SI_Woolf2021!$E$9:$E$93-O$58))*(O$58-Fperm_SI_Woolf2021!$E$9:$E$93)/10))) + Fperm_SI_Woolf2021!$H$9:$H$93*EXP(-Fperm_SI_Woolf2021!$K$9:$K$93*$C89*IF(O$58=Fperm_SI_Woolf2021!$E$9:$E$93,1,EXP(LN((1.1*(Fperm_SI_Woolf2021!$E$9:$E$93-O$58)-63.1579*EXP(-0.19*Fperm_SI_Woolf2021!$E$9:$E$93)+63.1579*EXP(-0.19*O$58))/(Fperm_SI_Woolf2021!$E$9:$E$93-O$58))*(O$58-Fperm_SI_Woolf2021!$E$9:$E$93)/10))),Fperm_SI_Woolf2021!$D$9:$D$93)*O$57+INTERCEPT(Fperm_SI_Woolf2021!$F$9:$F$93*EXP(-Fperm_SI_Woolf2021!$I$9:$I$93*$C89*IF(O$58=Fperm_SI_Woolf2021!$E$9:$E$93,1,EXP(LN((1.1*(Fperm_SI_Woolf2021!$E$9:$E$93-O$58)-63.1579*EXP(-0.19*Fperm_SI_Woolf2021!$E$9:$E$93)+63.1579*EXP(-0.19*O$58))/(Fperm_SI_Woolf2021!$E$9:$E$93-O$58))*(O$58-Fperm_SI_Woolf2021!$E$9:$E$93)/10))) + Fperm_SI_Woolf2021!$G$9:$G$93*EXP(-Fperm_SI_Woolf2021!$J$9:$J$93*$C89*IF(O$58=Fperm_SI_Woolf2021!$E$9:$E$93,1,EXP(LN((1.1*(Fperm_SI_Woolf2021!$E$9:$E$93-O$58)-63.1579*EXP(-0.19*Fperm_SI_Woolf2021!$E$9:$E$93)+63.1579*EXP(-0.19*O$58))/(Fperm_SI_Woolf2021!$E$9:$E$93-O$58))*(O$58-Fperm_SI_Woolf2021!$E$9:$E$93)/10))) + Fperm_SI_Woolf2021!$H$9:$H$93*EXP(-Fperm_SI_Woolf2021!$K$9:$K$93*$C89*IF(O$58=Fperm_SI_Woolf2021!$E$9:$E$93,1,EXP(LN((1.1*(Fperm_SI_Woolf2021!$E$9:$E$93-O$58)-63.1579*EXP(-0.19*Fperm_SI_Woolf2021!$E$9:$E$93)+63.1579*EXP(-0.19*O$58))/(Fperm_SI_Woolf2021!$E$9:$E$93-O$58))*(O$58-Fperm_SI_Woolf2021!$E$9:$E$93)/10))),Fperm_SI_Woolf2021!$D$9:$D$93))</f>
        <v>0.71024066701382149</v>
      </c>
      <c r="P89" s="51" cm="1">
        <f t="array" ref="P89">MIN(1,SLOPE(Fperm_SI_Woolf2021!$F$9:$F$93*EXP(-Fperm_SI_Woolf2021!$I$9:$I$93*$C89*IF(P$58=Fperm_SI_Woolf2021!$E$9:$E$93,1,EXP(LN((1.1*(Fperm_SI_Woolf2021!$E$9:$E$93-P$58)-63.1579*EXP(-0.19*Fperm_SI_Woolf2021!$E$9:$E$93)+63.1579*EXP(-0.19*P$58))/(Fperm_SI_Woolf2021!$E$9:$E$93-P$58))*(P$58-Fperm_SI_Woolf2021!$E$9:$E$93)/10))) + Fperm_SI_Woolf2021!$G$9:$G$93*EXP(-Fperm_SI_Woolf2021!$J$9:$J$93*$C89*IF(P$58=Fperm_SI_Woolf2021!$E$9:$E$93,1,EXP(LN((1.1*(Fperm_SI_Woolf2021!$E$9:$E$93-P$58)-63.1579*EXP(-0.19*Fperm_SI_Woolf2021!$E$9:$E$93)+63.1579*EXP(-0.19*P$58))/(Fperm_SI_Woolf2021!$E$9:$E$93-P$58))*(P$58-Fperm_SI_Woolf2021!$E$9:$E$93)/10))) + Fperm_SI_Woolf2021!$H$9:$H$93*EXP(-Fperm_SI_Woolf2021!$K$9:$K$93*$C89*IF(P$58=Fperm_SI_Woolf2021!$E$9:$E$93,1,EXP(LN((1.1*(Fperm_SI_Woolf2021!$E$9:$E$93-P$58)-63.1579*EXP(-0.19*Fperm_SI_Woolf2021!$E$9:$E$93)+63.1579*EXP(-0.19*P$58))/(Fperm_SI_Woolf2021!$E$9:$E$93-P$58))*(P$58-Fperm_SI_Woolf2021!$E$9:$E$93)/10))),Fperm_SI_Woolf2021!$D$9:$D$93)*P$57+INTERCEPT(Fperm_SI_Woolf2021!$F$9:$F$93*EXP(-Fperm_SI_Woolf2021!$I$9:$I$93*$C89*IF(P$58=Fperm_SI_Woolf2021!$E$9:$E$93,1,EXP(LN((1.1*(Fperm_SI_Woolf2021!$E$9:$E$93-P$58)-63.1579*EXP(-0.19*Fperm_SI_Woolf2021!$E$9:$E$93)+63.1579*EXP(-0.19*P$58))/(Fperm_SI_Woolf2021!$E$9:$E$93-P$58))*(P$58-Fperm_SI_Woolf2021!$E$9:$E$93)/10))) + Fperm_SI_Woolf2021!$G$9:$G$93*EXP(-Fperm_SI_Woolf2021!$J$9:$J$93*$C89*IF(P$58=Fperm_SI_Woolf2021!$E$9:$E$93,1,EXP(LN((1.1*(Fperm_SI_Woolf2021!$E$9:$E$93-P$58)-63.1579*EXP(-0.19*Fperm_SI_Woolf2021!$E$9:$E$93)+63.1579*EXP(-0.19*P$58))/(Fperm_SI_Woolf2021!$E$9:$E$93-P$58))*(P$58-Fperm_SI_Woolf2021!$E$9:$E$93)/10))) + Fperm_SI_Woolf2021!$H$9:$H$93*EXP(-Fperm_SI_Woolf2021!$K$9:$K$93*$C89*IF(P$58=Fperm_SI_Woolf2021!$E$9:$E$93,1,EXP(LN((1.1*(Fperm_SI_Woolf2021!$E$9:$E$93-P$58)-63.1579*EXP(-0.19*Fperm_SI_Woolf2021!$E$9:$E$93)+63.1579*EXP(-0.19*P$58))/(Fperm_SI_Woolf2021!$E$9:$E$93-P$58))*(P$58-Fperm_SI_Woolf2021!$E$9:$E$93)/10))),Fperm_SI_Woolf2021!$D$9:$D$93))</f>
        <v>0.67981411219086318</v>
      </c>
      <c r="Q89" s="51" cm="1">
        <f t="array" ref="Q89">MIN(1,SLOPE(Fperm_SI_Woolf2021!$F$9:$F$93*EXP(-Fperm_SI_Woolf2021!$I$9:$I$93*$C89*IF(Q$58=Fperm_SI_Woolf2021!$E$9:$E$93,1,EXP(LN((1.1*(Fperm_SI_Woolf2021!$E$9:$E$93-Q$58)-63.1579*EXP(-0.19*Fperm_SI_Woolf2021!$E$9:$E$93)+63.1579*EXP(-0.19*Q$58))/(Fperm_SI_Woolf2021!$E$9:$E$93-Q$58))*(Q$58-Fperm_SI_Woolf2021!$E$9:$E$93)/10))) + Fperm_SI_Woolf2021!$G$9:$G$93*EXP(-Fperm_SI_Woolf2021!$J$9:$J$93*$C89*IF(Q$58=Fperm_SI_Woolf2021!$E$9:$E$93,1,EXP(LN((1.1*(Fperm_SI_Woolf2021!$E$9:$E$93-Q$58)-63.1579*EXP(-0.19*Fperm_SI_Woolf2021!$E$9:$E$93)+63.1579*EXP(-0.19*Q$58))/(Fperm_SI_Woolf2021!$E$9:$E$93-Q$58))*(Q$58-Fperm_SI_Woolf2021!$E$9:$E$93)/10))) + Fperm_SI_Woolf2021!$H$9:$H$93*EXP(-Fperm_SI_Woolf2021!$K$9:$K$93*$C89*IF(Q$58=Fperm_SI_Woolf2021!$E$9:$E$93,1,EXP(LN((1.1*(Fperm_SI_Woolf2021!$E$9:$E$93-Q$58)-63.1579*EXP(-0.19*Fperm_SI_Woolf2021!$E$9:$E$93)+63.1579*EXP(-0.19*Q$58))/(Fperm_SI_Woolf2021!$E$9:$E$93-Q$58))*(Q$58-Fperm_SI_Woolf2021!$E$9:$E$93)/10))),Fperm_SI_Woolf2021!$D$9:$D$93)*Q$57+INTERCEPT(Fperm_SI_Woolf2021!$F$9:$F$93*EXP(-Fperm_SI_Woolf2021!$I$9:$I$93*$C89*IF(Q$58=Fperm_SI_Woolf2021!$E$9:$E$93,1,EXP(LN((1.1*(Fperm_SI_Woolf2021!$E$9:$E$93-Q$58)-63.1579*EXP(-0.19*Fperm_SI_Woolf2021!$E$9:$E$93)+63.1579*EXP(-0.19*Q$58))/(Fperm_SI_Woolf2021!$E$9:$E$93-Q$58))*(Q$58-Fperm_SI_Woolf2021!$E$9:$E$93)/10))) + Fperm_SI_Woolf2021!$G$9:$G$93*EXP(-Fperm_SI_Woolf2021!$J$9:$J$93*$C89*IF(Q$58=Fperm_SI_Woolf2021!$E$9:$E$93,1,EXP(LN((1.1*(Fperm_SI_Woolf2021!$E$9:$E$93-Q$58)-63.1579*EXP(-0.19*Fperm_SI_Woolf2021!$E$9:$E$93)+63.1579*EXP(-0.19*Q$58))/(Fperm_SI_Woolf2021!$E$9:$E$93-Q$58))*(Q$58-Fperm_SI_Woolf2021!$E$9:$E$93)/10))) + Fperm_SI_Woolf2021!$H$9:$H$93*EXP(-Fperm_SI_Woolf2021!$K$9:$K$93*$C89*IF(Q$58=Fperm_SI_Woolf2021!$E$9:$E$93,1,EXP(LN((1.1*(Fperm_SI_Woolf2021!$E$9:$E$93-Q$58)-63.1579*EXP(-0.19*Fperm_SI_Woolf2021!$E$9:$E$93)+63.1579*EXP(-0.19*Q$58))/(Fperm_SI_Woolf2021!$E$9:$E$93-Q$58))*(Q$58-Fperm_SI_Woolf2021!$E$9:$E$93)/10))),Fperm_SI_Woolf2021!$D$9:$D$93))</f>
        <v>0.64938755736790466</v>
      </c>
      <c r="R89" s="51" cm="1">
        <f t="array" ref="R89">MIN(1,SLOPE(Fperm_SI_Woolf2021!$F$9:$F$93*EXP(-Fperm_SI_Woolf2021!$I$9:$I$93*$C89*IF(R$58=Fperm_SI_Woolf2021!$E$9:$E$93,1,EXP(LN((1.1*(Fperm_SI_Woolf2021!$E$9:$E$93-R$58)-63.1579*EXP(-0.19*Fperm_SI_Woolf2021!$E$9:$E$93)+63.1579*EXP(-0.19*R$58))/(Fperm_SI_Woolf2021!$E$9:$E$93-R$58))*(R$58-Fperm_SI_Woolf2021!$E$9:$E$93)/10))) + Fperm_SI_Woolf2021!$G$9:$G$93*EXP(-Fperm_SI_Woolf2021!$J$9:$J$93*$C89*IF(R$58=Fperm_SI_Woolf2021!$E$9:$E$93,1,EXP(LN((1.1*(Fperm_SI_Woolf2021!$E$9:$E$93-R$58)-63.1579*EXP(-0.19*Fperm_SI_Woolf2021!$E$9:$E$93)+63.1579*EXP(-0.19*R$58))/(Fperm_SI_Woolf2021!$E$9:$E$93-R$58))*(R$58-Fperm_SI_Woolf2021!$E$9:$E$93)/10))) + Fperm_SI_Woolf2021!$H$9:$H$93*EXP(-Fperm_SI_Woolf2021!$K$9:$K$93*$C89*IF(R$58=Fperm_SI_Woolf2021!$E$9:$E$93,1,EXP(LN((1.1*(Fperm_SI_Woolf2021!$E$9:$E$93-R$58)-63.1579*EXP(-0.19*Fperm_SI_Woolf2021!$E$9:$E$93)+63.1579*EXP(-0.19*R$58))/(Fperm_SI_Woolf2021!$E$9:$E$93-R$58))*(R$58-Fperm_SI_Woolf2021!$E$9:$E$93)/10))),Fperm_SI_Woolf2021!$D$9:$D$93)*R$57+INTERCEPT(Fperm_SI_Woolf2021!$F$9:$F$93*EXP(-Fperm_SI_Woolf2021!$I$9:$I$93*$C89*IF(R$58=Fperm_SI_Woolf2021!$E$9:$E$93,1,EXP(LN((1.1*(Fperm_SI_Woolf2021!$E$9:$E$93-R$58)-63.1579*EXP(-0.19*Fperm_SI_Woolf2021!$E$9:$E$93)+63.1579*EXP(-0.19*R$58))/(Fperm_SI_Woolf2021!$E$9:$E$93-R$58))*(R$58-Fperm_SI_Woolf2021!$E$9:$E$93)/10))) + Fperm_SI_Woolf2021!$G$9:$G$93*EXP(-Fperm_SI_Woolf2021!$J$9:$J$93*$C89*IF(R$58=Fperm_SI_Woolf2021!$E$9:$E$93,1,EXP(LN((1.1*(Fperm_SI_Woolf2021!$E$9:$E$93-R$58)-63.1579*EXP(-0.19*Fperm_SI_Woolf2021!$E$9:$E$93)+63.1579*EXP(-0.19*R$58))/(Fperm_SI_Woolf2021!$E$9:$E$93-R$58))*(R$58-Fperm_SI_Woolf2021!$E$9:$E$93)/10))) + Fperm_SI_Woolf2021!$H$9:$H$93*EXP(-Fperm_SI_Woolf2021!$K$9:$K$93*$C89*IF(R$58=Fperm_SI_Woolf2021!$E$9:$E$93,1,EXP(LN((1.1*(Fperm_SI_Woolf2021!$E$9:$E$93-R$58)-63.1579*EXP(-0.19*Fperm_SI_Woolf2021!$E$9:$E$93)+63.1579*EXP(-0.19*R$58))/(Fperm_SI_Woolf2021!$E$9:$E$93-R$58))*(R$58-Fperm_SI_Woolf2021!$E$9:$E$93)/10))),Fperm_SI_Woolf2021!$D$9:$D$93))</f>
        <v>0.61896100254494635</v>
      </c>
      <c r="S89" s="51" cm="1">
        <f t="array" ref="S89">MIN(1,SLOPE(Fperm_SI_Woolf2021!$F$9:$F$93*EXP(-Fperm_SI_Woolf2021!$I$9:$I$93*$C89*IF(S$58=Fperm_SI_Woolf2021!$E$9:$E$93,1,EXP(LN((1.1*(Fperm_SI_Woolf2021!$E$9:$E$93-S$58)-63.1579*EXP(-0.19*Fperm_SI_Woolf2021!$E$9:$E$93)+63.1579*EXP(-0.19*S$58))/(Fperm_SI_Woolf2021!$E$9:$E$93-S$58))*(S$58-Fperm_SI_Woolf2021!$E$9:$E$93)/10))) + Fperm_SI_Woolf2021!$G$9:$G$93*EXP(-Fperm_SI_Woolf2021!$J$9:$J$93*$C89*IF(S$58=Fperm_SI_Woolf2021!$E$9:$E$93,1,EXP(LN((1.1*(Fperm_SI_Woolf2021!$E$9:$E$93-S$58)-63.1579*EXP(-0.19*Fperm_SI_Woolf2021!$E$9:$E$93)+63.1579*EXP(-0.19*S$58))/(Fperm_SI_Woolf2021!$E$9:$E$93-S$58))*(S$58-Fperm_SI_Woolf2021!$E$9:$E$93)/10))) + Fperm_SI_Woolf2021!$H$9:$H$93*EXP(-Fperm_SI_Woolf2021!$K$9:$K$93*$C89*IF(S$58=Fperm_SI_Woolf2021!$E$9:$E$93,1,EXP(LN((1.1*(Fperm_SI_Woolf2021!$E$9:$E$93-S$58)-63.1579*EXP(-0.19*Fperm_SI_Woolf2021!$E$9:$E$93)+63.1579*EXP(-0.19*S$58))/(Fperm_SI_Woolf2021!$E$9:$E$93-S$58))*(S$58-Fperm_SI_Woolf2021!$E$9:$E$93)/10))),Fperm_SI_Woolf2021!$D$9:$D$93)*S$57+INTERCEPT(Fperm_SI_Woolf2021!$F$9:$F$93*EXP(-Fperm_SI_Woolf2021!$I$9:$I$93*$C89*IF(S$58=Fperm_SI_Woolf2021!$E$9:$E$93,1,EXP(LN((1.1*(Fperm_SI_Woolf2021!$E$9:$E$93-S$58)-63.1579*EXP(-0.19*Fperm_SI_Woolf2021!$E$9:$E$93)+63.1579*EXP(-0.19*S$58))/(Fperm_SI_Woolf2021!$E$9:$E$93-S$58))*(S$58-Fperm_SI_Woolf2021!$E$9:$E$93)/10))) + Fperm_SI_Woolf2021!$G$9:$G$93*EXP(-Fperm_SI_Woolf2021!$J$9:$J$93*$C89*IF(S$58=Fperm_SI_Woolf2021!$E$9:$E$93,1,EXP(LN((1.1*(Fperm_SI_Woolf2021!$E$9:$E$93-S$58)-63.1579*EXP(-0.19*Fperm_SI_Woolf2021!$E$9:$E$93)+63.1579*EXP(-0.19*S$58))/(Fperm_SI_Woolf2021!$E$9:$E$93-S$58))*(S$58-Fperm_SI_Woolf2021!$E$9:$E$93)/10))) + Fperm_SI_Woolf2021!$H$9:$H$93*EXP(-Fperm_SI_Woolf2021!$K$9:$K$93*$C89*IF(S$58=Fperm_SI_Woolf2021!$E$9:$E$93,1,EXP(LN((1.1*(Fperm_SI_Woolf2021!$E$9:$E$93-S$58)-63.1579*EXP(-0.19*Fperm_SI_Woolf2021!$E$9:$E$93)+63.1579*EXP(-0.19*S$58))/(Fperm_SI_Woolf2021!$E$9:$E$93-S$58))*(S$58-Fperm_SI_Woolf2021!$E$9:$E$93)/10))),Fperm_SI_Woolf2021!$D$9:$D$93))</f>
        <v>0.88309163111169053</v>
      </c>
      <c r="T89" s="51" cm="1">
        <f t="array" ref="T89">MIN(1,SLOPE(Fperm_SI_Woolf2021!$F$9:$F$93*EXP(-Fperm_SI_Woolf2021!$I$9:$I$93*$C89*IF(T$58=Fperm_SI_Woolf2021!$E$9:$E$93,1,EXP(LN((1.1*(Fperm_SI_Woolf2021!$E$9:$E$93-T$58)-63.1579*EXP(-0.19*Fperm_SI_Woolf2021!$E$9:$E$93)+63.1579*EXP(-0.19*T$58))/(Fperm_SI_Woolf2021!$E$9:$E$93-T$58))*(T$58-Fperm_SI_Woolf2021!$E$9:$E$93)/10))) + Fperm_SI_Woolf2021!$G$9:$G$93*EXP(-Fperm_SI_Woolf2021!$J$9:$J$93*$C89*IF(T$58=Fperm_SI_Woolf2021!$E$9:$E$93,1,EXP(LN((1.1*(Fperm_SI_Woolf2021!$E$9:$E$93-T$58)-63.1579*EXP(-0.19*Fperm_SI_Woolf2021!$E$9:$E$93)+63.1579*EXP(-0.19*T$58))/(Fperm_SI_Woolf2021!$E$9:$E$93-T$58))*(T$58-Fperm_SI_Woolf2021!$E$9:$E$93)/10))) + Fperm_SI_Woolf2021!$H$9:$H$93*EXP(-Fperm_SI_Woolf2021!$K$9:$K$93*$C89*IF(T$58=Fperm_SI_Woolf2021!$E$9:$E$93,1,EXP(LN((1.1*(Fperm_SI_Woolf2021!$E$9:$E$93-T$58)-63.1579*EXP(-0.19*Fperm_SI_Woolf2021!$E$9:$E$93)+63.1579*EXP(-0.19*T$58))/(Fperm_SI_Woolf2021!$E$9:$E$93-T$58))*(T$58-Fperm_SI_Woolf2021!$E$9:$E$93)/10))),Fperm_SI_Woolf2021!$D$9:$D$93)*T$57+INTERCEPT(Fperm_SI_Woolf2021!$F$9:$F$93*EXP(-Fperm_SI_Woolf2021!$I$9:$I$93*$C89*IF(T$58=Fperm_SI_Woolf2021!$E$9:$E$93,1,EXP(LN((1.1*(Fperm_SI_Woolf2021!$E$9:$E$93-T$58)-63.1579*EXP(-0.19*Fperm_SI_Woolf2021!$E$9:$E$93)+63.1579*EXP(-0.19*T$58))/(Fperm_SI_Woolf2021!$E$9:$E$93-T$58))*(T$58-Fperm_SI_Woolf2021!$E$9:$E$93)/10))) + Fperm_SI_Woolf2021!$G$9:$G$93*EXP(-Fperm_SI_Woolf2021!$J$9:$J$93*$C89*IF(T$58=Fperm_SI_Woolf2021!$E$9:$E$93,1,EXP(LN((1.1*(Fperm_SI_Woolf2021!$E$9:$E$93-T$58)-63.1579*EXP(-0.19*Fperm_SI_Woolf2021!$E$9:$E$93)+63.1579*EXP(-0.19*T$58))/(Fperm_SI_Woolf2021!$E$9:$E$93-T$58))*(T$58-Fperm_SI_Woolf2021!$E$9:$E$93)/10))) + Fperm_SI_Woolf2021!$H$9:$H$93*EXP(-Fperm_SI_Woolf2021!$K$9:$K$93*$C89*IF(T$58=Fperm_SI_Woolf2021!$E$9:$E$93,1,EXP(LN((1.1*(Fperm_SI_Woolf2021!$E$9:$E$93-T$58)-63.1579*EXP(-0.19*Fperm_SI_Woolf2021!$E$9:$E$93)+63.1579*EXP(-0.19*T$58))/(Fperm_SI_Woolf2021!$E$9:$E$93-T$58))*(T$58-Fperm_SI_Woolf2021!$E$9:$E$93)/10))),Fperm_SI_Woolf2021!$D$9:$D$93))</f>
        <v>0.85040544034758403</v>
      </c>
      <c r="U89" s="51" cm="1">
        <f t="array" ref="U89">MIN(1,SLOPE(Fperm_SI_Woolf2021!$F$9:$F$93*EXP(-Fperm_SI_Woolf2021!$I$9:$I$93*$C89*IF(U$58=Fperm_SI_Woolf2021!$E$9:$E$93,1,EXP(LN((1.1*(Fperm_SI_Woolf2021!$E$9:$E$93-U$58)-63.1579*EXP(-0.19*Fperm_SI_Woolf2021!$E$9:$E$93)+63.1579*EXP(-0.19*U$58))/(Fperm_SI_Woolf2021!$E$9:$E$93-U$58))*(U$58-Fperm_SI_Woolf2021!$E$9:$E$93)/10))) + Fperm_SI_Woolf2021!$G$9:$G$93*EXP(-Fperm_SI_Woolf2021!$J$9:$J$93*$C89*IF(U$58=Fperm_SI_Woolf2021!$E$9:$E$93,1,EXP(LN((1.1*(Fperm_SI_Woolf2021!$E$9:$E$93-U$58)-63.1579*EXP(-0.19*Fperm_SI_Woolf2021!$E$9:$E$93)+63.1579*EXP(-0.19*U$58))/(Fperm_SI_Woolf2021!$E$9:$E$93-U$58))*(U$58-Fperm_SI_Woolf2021!$E$9:$E$93)/10))) + Fperm_SI_Woolf2021!$H$9:$H$93*EXP(-Fperm_SI_Woolf2021!$K$9:$K$93*$C89*IF(U$58=Fperm_SI_Woolf2021!$E$9:$E$93,1,EXP(LN((1.1*(Fperm_SI_Woolf2021!$E$9:$E$93-U$58)-63.1579*EXP(-0.19*Fperm_SI_Woolf2021!$E$9:$E$93)+63.1579*EXP(-0.19*U$58))/(Fperm_SI_Woolf2021!$E$9:$E$93-U$58))*(U$58-Fperm_SI_Woolf2021!$E$9:$E$93)/10))),Fperm_SI_Woolf2021!$D$9:$D$93)*U$57+INTERCEPT(Fperm_SI_Woolf2021!$F$9:$F$93*EXP(-Fperm_SI_Woolf2021!$I$9:$I$93*$C89*IF(U$58=Fperm_SI_Woolf2021!$E$9:$E$93,1,EXP(LN((1.1*(Fperm_SI_Woolf2021!$E$9:$E$93-U$58)-63.1579*EXP(-0.19*Fperm_SI_Woolf2021!$E$9:$E$93)+63.1579*EXP(-0.19*U$58))/(Fperm_SI_Woolf2021!$E$9:$E$93-U$58))*(U$58-Fperm_SI_Woolf2021!$E$9:$E$93)/10))) + Fperm_SI_Woolf2021!$G$9:$G$93*EXP(-Fperm_SI_Woolf2021!$J$9:$J$93*$C89*IF(U$58=Fperm_SI_Woolf2021!$E$9:$E$93,1,EXP(LN((1.1*(Fperm_SI_Woolf2021!$E$9:$E$93-U$58)-63.1579*EXP(-0.19*Fperm_SI_Woolf2021!$E$9:$E$93)+63.1579*EXP(-0.19*U$58))/(Fperm_SI_Woolf2021!$E$9:$E$93-U$58))*(U$58-Fperm_SI_Woolf2021!$E$9:$E$93)/10))) + Fperm_SI_Woolf2021!$H$9:$H$93*EXP(-Fperm_SI_Woolf2021!$K$9:$K$93*$C89*IF(U$58=Fperm_SI_Woolf2021!$E$9:$E$93,1,EXP(LN((1.1*(Fperm_SI_Woolf2021!$E$9:$E$93-U$58)-63.1579*EXP(-0.19*Fperm_SI_Woolf2021!$E$9:$E$93)+63.1579*EXP(-0.19*U$58))/(Fperm_SI_Woolf2021!$E$9:$E$93-U$58))*(U$58-Fperm_SI_Woolf2021!$E$9:$E$93)/10))),Fperm_SI_Woolf2021!$D$9:$D$93))</f>
        <v>0.81771924958347741</v>
      </c>
      <c r="V89" s="51" cm="1">
        <f t="array" ref="V89">MIN(1,SLOPE(Fperm_SI_Woolf2021!$F$9:$F$93*EXP(-Fperm_SI_Woolf2021!$I$9:$I$93*$C89*IF(V$58=Fperm_SI_Woolf2021!$E$9:$E$93,1,EXP(LN((1.1*(Fperm_SI_Woolf2021!$E$9:$E$93-V$58)-63.1579*EXP(-0.19*Fperm_SI_Woolf2021!$E$9:$E$93)+63.1579*EXP(-0.19*V$58))/(Fperm_SI_Woolf2021!$E$9:$E$93-V$58))*(V$58-Fperm_SI_Woolf2021!$E$9:$E$93)/10))) + Fperm_SI_Woolf2021!$G$9:$G$93*EXP(-Fperm_SI_Woolf2021!$J$9:$J$93*$C89*IF(V$58=Fperm_SI_Woolf2021!$E$9:$E$93,1,EXP(LN((1.1*(Fperm_SI_Woolf2021!$E$9:$E$93-V$58)-63.1579*EXP(-0.19*Fperm_SI_Woolf2021!$E$9:$E$93)+63.1579*EXP(-0.19*V$58))/(Fperm_SI_Woolf2021!$E$9:$E$93-V$58))*(V$58-Fperm_SI_Woolf2021!$E$9:$E$93)/10))) + Fperm_SI_Woolf2021!$H$9:$H$93*EXP(-Fperm_SI_Woolf2021!$K$9:$K$93*$C89*IF(V$58=Fperm_SI_Woolf2021!$E$9:$E$93,1,EXP(LN((1.1*(Fperm_SI_Woolf2021!$E$9:$E$93-V$58)-63.1579*EXP(-0.19*Fperm_SI_Woolf2021!$E$9:$E$93)+63.1579*EXP(-0.19*V$58))/(Fperm_SI_Woolf2021!$E$9:$E$93-V$58))*(V$58-Fperm_SI_Woolf2021!$E$9:$E$93)/10))),Fperm_SI_Woolf2021!$D$9:$D$93)*V$57+INTERCEPT(Fperm_SI_Woolf2021!$F$9:$F$93*EXP(-Fperm_SI_Woolf2021!$I$9:$I$93*$C89*IF(V$58=Fperm_SI_Woolf2021!$E$9:$E$93,1,EXP(LN((1.1*(Fperm_SI_Woolf2021!$E$9:$E$93-V$58)-63.1579*EXP(-0.19*Fperm_SI_Woolf2021!$E$9:$E$93)+63.1579*EXP(-0.19*V$58))/(Fperm_SI_Woolf2021!$E$9:$E$93-V$58))*(V$58-Fperm_SI_Woolf2021!$E$9:$E$93)/10))) + Fperm_SI_Woolf2021!$G$9:$G$93*EXP(-Fperm_SI_Woolf2021!$J$9:$J$93*$C89*IF(V$58=Fperm_SI_Woolf2021!$E$9:$E$93,1,EXP(LN((1.1*(Fperm_SI_Woolf2021!$E$9:$E$93-V$58)-63.1579*EXP(-0.19*Fperm_SI_Woolf2021!$E$9:$E$93)+63.1579*EXP(-0.19*V$58))/(Fperm_SI_Woolf2021!$E$9:$E$93-V$58))*(V$58-Fperm_SI_Woolf2021!$E$9:$E$93)/10))) + Fperm_SI_Woolf2021!$H$9:$H$93*EXP(-Fperm_SI_Woolf2021!$K$9:$K$93*$C89*IF(V$58=Fperm_SI_Woolf2021!$E$9:$E$93,1,EXP(LN((1.1*(Fperm_SI_Woolf2021!$E$9:$E$93-V$58)-63.1579*EXP(-0.19*Fperm_SI_Woolf2021!$E$9:$E$93)+63.1579*EXP(-0.19*V$58))/(Fperm_SI_Woolf2021!$E$9:$E$93-V$58))*(V$58-Fperm_SI_Woolf2021!$E$9:$E$93)/10))),Fperm_SI_Woolf2021!$D$9:$D$93))</f>
        <v>0.78503305881937091</v>
      </c>
      <c r="W89" s="51" cm="1">
        <f t="array" ref="W89">MIN(1,SLOPE(Fperm_SI_Woolf2021!$F$9:$F$93*EXP(-Fperm_SI_Woolf2021!$I$9:$I$93*$C89*IF(W$58=Fperm_SI_Woolf2021!$E$9:$E$93,1,EXP(LN((1.1*(Fperm_SI_Woolf2021!$E$9:$E$93-W$58)-63.1579*EXP(-0.19*Fperm_SI_Woolf2021!$E$9:$E$93)+63.1579*EXP(-0.19*W$58))/(Fperm_SI_Woolf2021!$E$9:$E$93-W$58))*(W$58-Fperm_SI_Woolf2021!$E$9:$E$93)/10))) + Fperm_SI_Woolf2021!$G$9:$G$93*EXP(-Fperm_SI_Woolf2021!$J$9:$J$93*$C89*IF(W$58=Fperm_SI_Woolf2021!$E$9:$E$93,1,EXP(LN((1.1*(Fperm_SI_Woolf2021!$E$9:$E$93-W$58)-63.1579*EXP(-0.19*Fperm_SI_Woolf2021!$E$9:$E$93)+63.1579*EXP(-0.19*W$58))/(Fperm_SI_Woolf2021!$E$9:$E$93-W$58))*(W$58-Fperm_SI_Woolf2021!$E$9:$E$93)/10))) + Fperm_SI_Woolf2021!$H$9:$H$93*EXP(-Fperm_SI_Woolf2021!$K$9:$K$93*$C89*IF(W$58=Fperm_SI_Woolf2021!$E$9:$E$93,1,EXP(LN((1.1*(Fperm_SI_Woolf2021!$E$9:$E$93-W$58)-63.1579*EXP(-0.19*Fperm_SI_Woolf2021!$E$9:$E$93)+63.1579*EXP(-0.19*W$58))/(Fperm_SI_Woolf2021!$E$9:$E$93-W$58))*(W$58-Fperm_SI_Woolf2021!$E$9:$E$93)/10))),Fperm_SI_Woolf2021!$D$9:$D$93)*W$57+INTERCEPT(Fperm_SI_Woolf2021!$F$9:$F$93*EXP(-Fperm_SI_Woolf2021!$I$9:$I$93*$C89*IF(W$58=Fperm_SI_Woolf2021!$E$9:$E$93,1,EXP(LN((1.1*(Fperm_SI_Woolf2021!$E$9:$E$93-W$58)-63.1579*EXP(-0.19*Fperm_SI_Woolf2021!$E$9:$E$93)+63.1579*EXP(-0.19*W$58))/(Fperm_SI_Woolf2021!$E$9:$E$93-W$58))*(W$58-Fperm_SI_Woolf2021!$E$9:$E$93)/10))) + Fperm_SI_Woolf2021!$G$9:$G$93*EXP(-Fperm_SI_Woolf2021!$J$9:$J$93*$C89*IF(W$58=Fperm_SI_Woolf2021!$E$9:$E$93,1,EXP(LN((1.1*(Fperm_SI_Woolf2021!$E$9:$E$93-W$58)-63.1579*EXP(-0.19*Fperm_SI_Woolf2021!$E$9:$E$93)+63.1579*EXP(-0.19*W$58))/(Fperm_SI_Woolf2021!$E$9:$E$93-W$58))*(W$58-Fperm_SI_Woolf2021!$E$9:$E$93)/10))) + Fperm_SI_Woolf2021!$H$9:$H$93*EXP(-Fperm_SI_Woolf2021!$K$9:$K$93*$C89*IF(W$58=Fperm_SI_Woolf2021!$E$9:$E$93,1,EXP(LN((1.1*(Fperm_SI_Woolf2021!$E$9:$E$93-W$58)-63.1579*EXP(-0.19*Fperm_SI_Woolf2021!$E$9:$E$93)+63.1579*EXP(-0.19*W$58))/(Fperm_SI_Woolf2021!$E$9:$E$93-W$58))*(W$58-Fperm_SI_Woolf2021!$E$9:$E$93)/10))),Fperm_SI_Woolf2021!$D$9:$D$93))</f>
        <v>0.75234686805526441</v>
      </c>
      <c r="X89" s="51" cm="1">
        <f t="array" ref="X89">MIN(1,SLOPE(Fperm_SI_Woolf2021!$F$9:$F$93*EXP(-Fperm_SI_Woolf2021!$I$9:$I$93*$C89*IF(X$58=Fperm_SI_Woolf2021!$E$9:$E$93,1,EXP(LN((1.1*(Fperm_SI_Woolf2021!$E$9:$E$93-X$58)-63.1579*EXP(-0.19*Fperm_SI_Woolf2021!$E$9:$E$93)+63.1579*EXP(-0.19*X$58))/(Fperm_SI_Woolf2021!$E$9:$E$93-X$58))*(X$58-Fperm_SI_Woolf2021!$E$9:$E$93)/10))) + Fperm_SI_Woolf2021!$G$9:$G$93*EXP(-Fperm_SI_Woolf2021!$J$9:$J$93*$C89*IF(X$58=Fperm_SI_Woolf2021!$E$9:$E$93,1,EXP(LN((1.1*(Fperm_SI_Woolf2021!$E$9:$E$93-X$58)-63.1579*EXP(-0.19*Fperm_SI_Woolf2021!$E$9:$E$93)+63.1579*EXP(-0.19*X$58))/(Fperm_SI_Woolf2021!$E$9:$E$93-X$58))*(X$58-Fperm_SI_Woolf2021!$E$9:$E$93)/10))) + Fperm_SI_Woolf2021!$H$9:$H$93*EXP(-Fperm_SI_Woolf2021!$K$9:$K$93*$C89*IF(X$58=Fperm_SI_Woolf2021!$E$9:$E$93,1,EXP(LN((1.1*(Fperm_SI_Woolf2021!$E$9:$E$93-X$58)-63.1579*EXP(-0.19*Fperm_SI_Woolf2021!$E$9:$E$93)+63.1579*EXP(-0.19*X$58))/(Fperm_SI_Woolf2021!$E$9:$E$93-X$58))*(X$58-Fperm_SI_Woolf2021!$E$9:$E$93)/10))),Fperm_SI_Woolf2021!$D$9:$D$93)*X$57+INTERCEPT(Fperm_SI_Woolf2021!$F$9:$F$93*EXP(-Fperm_SI_Woolf2021!$I$9:$I$93*$C89*IF(X$58=Fperm_SI_Woolf2021!$E$9:$E$93,1,EXP(LN((1.1*(Fperm_SI_Woolf2021!$E$9:$E$93-X$58)-63.1579*EXP(-0.19*Fperm_SI_Woolf2021!$E$9:$E$93)+63.1579*EXP(-0.19*X$58))/(Fperm_SI_Woolf2021!$E$9:$E$93-X$58))*(X$58-Fperm_SI_Woolf2021!$E$9:$E$93)/10))) + Fperm_SI_Woolf2021!$G$9:$G$93*EXP(-Fperm_SI_Woolf2021!$J$9:$J$93*$C89*IF(X$58=Fperm_SI_Woolf2021!$E$9:$E$93,1,EXP(LN((1.1*(Fperm_SI_Woolf2021!$E$9:$E$93-X$58)-63.1579*EXP(-0.19*Fperm_SI_Woolf2021!$E$9:$E$93)+63.1579*EXP(-0.19*X$58))/(Fperm_SI_Woolf2021!$E$9:$E$93-X$58))*(X$58-Fperm_SI_Woolf2021!$E$9:$E$93)/10))) + Fperm_SI_Woolf2021!$H$9:$H$93*EXP(-Fperm_SI_Woolf2021!$K$9:$K$93*$C89*IF(X$58=Fperm_SI_Woolf2021!$E$9:$E$93,1,EXP(LN((1.1*(Fperm_SI_Woolf2021!$E$9:$E$93-X$58)-63.1579*EXP(-0.19*Fperm_SI_Woolf2021!$E$9:$E$93)+63.1579*EXP(-0.19*X$58))/(Fperm_SI_Woolf2021!$E$9:$E$93-X$58))*(X$58-Fperm_SI_Woolf2021!$E$9:$E$93)/10))),Fperm_SI_Woolf2021!$D$9:$D$93))</f>
        <v>0.7196606772911579</v>
      </c>
      <c r="Y89" s="51" cm="1">
        <f t="array" ref="Y89">MIN(1,SLOPE(Fperm_SI_Woolf2021!$F$9:$F$93*EXP(-Fperm_SI_Woolf2021!$I$9:$I$93*$C89*IF(Y$58=Fperm_SI_Woolf2021!$E$9:$E$93,1,EXP(LN((1.1*(Fperm_SI_Woolf2021!$E$9:$E$93-Y$58)-63.1579*EXP(-0.19*Fperm_SI_Woolf2021!$E$9:$E$93)+63.1579*EXP(-0.19*Y$58))/(Fperm_SI_Woolf2021!$E$9:$E$93-Y$58))*(Y$58-Fperm_SI_Woolf2021!$E$9:$E$93)/10))) + Fperm_SI_Woolf2021!$G$9:$G$93*EXP(-Fperm_SI_Woolf2021!$J$9:$J$93*$C89*IF(Y$58=Fperm_SI_Woolf2021!$E$9:$E$93,1,EXP(LN((1.1*(Fperm_SI_Woolf2021!$E$9:$E$93-Y$58)-63.1579*EXP(-0.19*Fperm_SI_Woolf2021!$E$9:$E$93)+63.1579*EXP(-0.19*Y$58))/(Fperm_SI_Woolf2021!$E$9:$E$93-Y$58))*(Y$58-Fperm_SI_Woolf2021!$E$9:$E$93)/10))) + Fperm_SI_Woolf2021!$H$9:$H$93*EXP(-Fperm_SI_Woolf2021!$K$9:$K$93*$C89*IF(Y$58=Fperm_SI_Woolf2021!$E$9:$E$93,1,EXP(LN((1.1*(Fperm_SI_Woolf2021!$E$9:$E$93-Y$58)-63.1579*EXP(-0.19*Fperm_SI_Woolf2021!$E$9:$E$93)+63.1579*EXP(-0.19*Y$58))/(Fperm_SI_Woolf2021!$E$9:$E$93-Y$58))*(Y$58-Fperm_SI_Woolf2021!$E$9:$E$93)/10))),Fperm_SI_Woolf2021!$D$9:$D$93)*Y$57+INTERCEPT(Fperm_SI_Woolf2021!$F$9:$F$93*EXP(-Fperm_SI_Woolf2021!$I$9:$I$93*$C89*IF(Y$58=Fperm_SI_Woolf2021!$E$9:$E$93,1,EXP(LN((1.1*(Fperm_SI_Woolf2021!$E$9:$E$93-Y$58)-63.1579*EXP(-0.19*Fperm_SI_Woolf2021!$E$9:$E$93)+63.1579*EXP(-0.19*Y$58))/(Fperm_SI_Woolf2021!$E$9:$E$93-Y$58))*(Y$58-Fperm_SI_Woolf2021!$E$9:$E$93)/10))) + Fperm_SI_Woolf2021!$G$9:$G$93*EXP(-Fperm_SI_Woolf2021!$J$9:$J$93*$C89*IF(Y$58=Fperm_SI_Woolf2021!$E$9:$E$93,1,EXP(LN((1.1*(Fperm_SI_Woolf2021!$E$9:$E$93-Y$58)-63.1579*EXP(-0.19*Fperm_SI_Woolf2021!$E$9:$E$93)+63.1579*EXP(-0.19*Y$58))/(Fperm_SI_Woolf2021!$E$9:$E$93-Y$58))*(Y$58-Fperm_SI_Woolf2021!$E$9:$E$93)/10))) + Fperm_SI_Woolf2021!$H$9:$H$93*EXP(-Fperm_SI_Woolf2021!$K$9:$K$93*$C89*IF(Y$58=Fperm_SI_Woolf2021!$E$9:$E$93,1,EXP(LN((1.1*(Fperm_SI_Woolf2021!$E$9:$E$93-Y$58)-63.1579*EXP(-0.19*Fperm_SI_Woolf2021!$E$9:$E$93)+63.1579*EXP(-0.19*Y$58))/(Fperm_SI_Woolf2021!$E$9:$E$93-Y$58))*(Y$58-Fperm_SI_Woolf2021!$E$9:$E$93)/10))),Fperm_SI_Woolf2021!$D$9:$D$93))</f>
        <v>0.6869744865270514</v>
      </c>
      <c r="Z89" s="51" cm="1">
        <f t="array" ref="Z89">MIN(1,SLOPE(Fperm_SI_Woolf2021!$F$9:$F$93*EXP(-Fperm_SI_Woolf2021!$I$9:$I$93*$C89*IF(Z$58=Fperm_SI_Woolf2021!$E$9:$E$93,1,EXP(LN((1.1*(Fperm_SI_Woolf2021!$E$9:$E$93-Z$58)-63.1579*EXP(-0.19*Fperm_SI_Woolf2021!$E$9:$E$93)+63.1579*EXP(-0.19*Z$58))/(Fperm_SI_Woolf2021!$E$9:$E$93-Z$58))*(Z$58-Fperm_SI_Woolf2021!$E$9:$E$93)/10))) + Fperm_SI_Woolf2021!$G$9:$G$93*EXP(-Fperm_SI_Woolf2021!$J$9:$J$93*$C89*IF(Z$58=Fperm_SI_Woolf2021!$E$9:$E$93,1,EXP(LN((1.1*(Fperm_SI_Woolf2021!$E$9:$E$93-Z$58)-63.1579*EXP(-0.19*Fperm_SI_Woolf2021!$E$9:$E$93)+63.1579*EXP(-0.19*Z$58))/(Fperm_SI_Woolf2021!$E$9:$E$93-Z$58))*(Z$58-Fperm_SI_Woolf2021!$E$9:$E$93)/10))) + Fperm_SI_Woolf2021!$H$9:$H$93*EXP(-Fperm_SI_Woolf2021!$K$9:$K$93*$C89*IF(Z$58=Fperm_SI_Woolf2021!$E$9:$E$93,1,EXP(LN((1.1*(Fperm_SI_Woolf2021!$E$9:$E$93-Z$58)-63.1579*EXP(-0.19*Fperm_SI_Woolf2021!$E$9:$E$93)+63.1579*EXP(-0.19*Z$58))/(Fperm_SI_Woolf2021!$E$9:$E$93-Z$58))*(Z$58-Fperm_SI_Woolf2021!$E$9:$E$93)/10))),Fperm_SI_Woolf2021!$D$9:$D$93)*Z$57+INTERCEPT(Fperm_SI_Woolf2021!$F$9:$F$93*EXP(-Fperm_SI_Woolf2021!$I$9:$I$93*$C89*IF(Z$58=Fperm_SI_Woolf2021!$E$9:$E$93,1,EXP(LN((1.1*(Fperm_SI_Woolf2021!$E$9:$E$93-Z$58)-63.1579*EXP(-0.19*Fperm_SI_Woolf2021!$E$9:$E$93)+63.1579*EXP(-0.19*Z$58))/(Fperm_SI_Woolf2021!$E$9:$E$93-Z$58))*(Z$58-Fperm_SI_Woolf2021!$E$9:$E$93)/10))) + Fperm_SI_Woolf2021!$G$9:$G$93*EXP(-Fperm_SI_Woolf2021!$J$9:$J$93*$C89*IF(Z$58=Fperm_SI_Woolf2021!$E$9:$E$93,1,EXP(LN((1.1*(Fperm_SI_Woolf2021!$E$9:$E$93-Z$58)-63.1579*EXP(-0.19*Fperm_SI_Woolf2021!$E$9:$E$93)+63.1579*EXP(-0.19*Z$58))/(Fperm_SI_Woolf2021!$E$9:$E$93-Z$58))*(Z$58-Fperm_SI_Woolf2021!$E$9:$E$93)/10))) + Fperm_SI_Woolf2021!$H$9:$H$93*EXP(-Fperm_SI_Woolf2021!$K$9:$K$93*$C89*IF(Z$58=Fperm_SI_Woolf2021!$E$9:$E$93,1,EXP(LN((1.1*(Fperm_SI_Woolf2021!$E$9:$E$93-Z$58)-63.1579*EXP(-0.19*Fperm_SI_Woolf2021!$E$9:$E$93)+63.1579*EXP(-0.19*Z$58))/(Fperm_SI_Woolf2021!$E$9:$E$93-Z$58))*(Z$58-Fperm_SI_Woolf2021!$E$9:$E$93)/10))),Fperm_SI_Woolf2021!$D$9:$D$93))</f>
        <v>0.65428829576294478</v>
      </c>
      <c r="AA89" s="51" cm="1">
        <f t="array" ref="AA89">MIN(1,SLOPE(Fperm_SI_Woolf2021!$F$9:$F$93*EXP(-Fperm_SI_Woolf2021!$I$9:$I$93*$C89*IF(AA$58=Fperm_SI_Woolf2021!$E$9:$E$93,1,EXP(LN((1.1*(Fperm_SI_Woolf2021!$E$9:$E$93-AA$58)-63.1579*EXP(-0.19*Fperm_SI_Woolf2021!$E$9:$E$93)+63.1579*EXP(-0.19*AA$58))/(Fperm_SI_Woolf2021!$E$9:$E$93-AA$58))*(AA$58-Fperm_SI_Woolf2021!$E$9:$E$93)/10))) + Fperm_SI_Woolf2021!$G$9:$G$93*EXP(-Fperm_SI_Woolf2021!$J$9:$J$93*$C89*IF(AA$58=Fperm_SI_Woolf2021!$E$9:$E$93,1,EXP(LN((1.1*(Fperm_SI_Woolf2021!$E$9:$E$93-AA$58)-63.1579*EXP(-0.19*Fperm_SI_Woolf2021!$E$9:$E$93)+63.1579*EXP(-0.19*AA$58))/(Fperm_SI_Woolf2021!$E$9:$E$93-AA$58))*(AA$58-Fperm_SI_Woolf2021!$E$9:$E$93)/10))) + Fperm_SI_Woolf2021!$H$9:$H$93*EXP(-Fperm_SI_Woolf2021!$K$9:$K$93*$C89*IF(AA$58=Fperm_SI_Woolf2021!$E$9:$E$93,1,EXP(LN((1.1*(Fperm_SI_Woolf2021!$E$9:$E$93-AA$58)-63.1579*EXP(-0.19*Fperm_SI_Woolf2021!$E$9:$E$93)+63.1579*EXP(-0.19*AA$58))/(Fperm_SI_Woolf2021!$E$9:$E$93-AA$58))*(AA$58-Fperm_SI_Woolf2021!$E$9:$E$93)/10))),Fperm_SI_Woolf2021!$D$9:$D$93)*AA$57+INTERCEPT(Fperm_SI_Woolf2021!$F$9:$F$93*EXP(-Fperm_SI_Woolf2021!$I$9:$I$93*$C89*IF(AA$58=Fperm_SI_Woolf2021!$E$9:$E$93,1,EXP(LN((1.1*(Fperm_SI_Woolf2021!$E$9:$E$93-AA$58)-63.1579*EXP(-0.19*Fperm_SI_Woolf2021!$E$9:$E$93)+63.1579*EXP(-0.19*AA$58))/(Fperm_SI_Woolf2021!$E$9:$E$93-AA$58))*(AA$58-Fperm_SI_Woolf2021!$E$9:$E$93)/10))) + Fperm_SI_Woolf2021!$G$9:$G$93*EXP(-Fperm_SI_Woolf2021!$J$9:$J$93*$C89*IF(AA$58=Fperm_SI_Woolf2021!$E$9:$E$93,1,EXP(LN((1.1*(Fperm_SI_Woolf2021!$E$9:$E$93-AA$58)-63.1579*EXP(-0.19*Fperm_SI_Woolf2021!$E$9:$E$93)+63.1579*EXP(-0.19*AA$58))/(Fperm_SI_Woolf2021!$E$9:$E$93-AA$58))*(AA$58-Fperm_SI_Woolf2021!$E$9:$E$93)/10))) + Fperm_SI_Woolf2021!$H$9:$H$93*EXP(-Fperm_SI_Woolf2021!$K$9:$K$93*$C89*IF(AA$58=Fperm_SI_Woolf2021!$E$9:$E$93,1,EXP(LN((1.1*(Fperm_SI_Woolf2021!$E$9:$E$93-AA$58)-63.1579*EXP(-0.19*Fperm_SI_Woolf2021!$E$9:$E$93)+63.1579*EXP(-0.19*AA$58))/(Fperm_SI_Woolf2021!$E$9:$E$93-AA$58))*(AA$58-Fperm_SI_Woolf2021!$E$9:$E$93)/10))),Fperm_SI_Woolf2021!$D$9:$D$93))</f>
        <v>0.62160210499883828</v>
      </c>
      <c r="AB89" s="51" cm="1">
        <f t="array" ref="AB89">MIN(1,SLOPE(Fperm_SI_Woolf2021!$F$9:$F$93*EXP(-Fperm_SI_Woolf2021!$I$9:$I$93*$C89*IF(AB$58=Fperm_SI_Woolf2021!$E$9:$E$93,1,EXP(LN((1.1*(Fperm_SI_Woolf2021!$E$9:$E$93-AB$58)-63.1579*EXP(-0.19*Fperm_SI_Woolf2021!$E$9:$E$93)+63.1579*EXP(-0.19*AB$58))/(Fperm_SI_Woolf2021!$E$9:$E$93-AB$58))*(AB$58-Fperm_SI_Woolf2021!$E$9:$E$93)/10))) + Fperm_SI_Woolf2021!$G$9:$G$93*EXP(-Fperm_SI_Woolf2021!$J$9:$J$93*$C89*IF(AB$58=Fperm_SI_Woolf2021!$E$9:$E$93,1,EXP(LN((1.1*(Fperm_SI_Woolf2021!$E$9:$E$93-AB$58)-63.1579*EXP(-0.19*Fperm_SI_Woolf2021!$E$9:$E$93)+63.1579*EXP(-0.19*AB$58))/(Fperm_SI_Woolf2021!$E$9:$E$93-AB$58))*(AB$58-Fperm_SI_Woolf2021!$E$9:$E$93)/10))) + Fperm_SI_Woolf2021!$H$9:$H$93*EXP(-Fperm_SI_Woolf2021!$K$9:$K$93*$C89*IF(AB$58=Fperm_SI_Woolf2021!$E$9:$E$93,1,EXP(LN((1.1*(Fperm_SI_Woolf2021!$E$9:$E$93-AB$58)-63.1579*EXP(-0.19*Fperm_SI_Woolf2021!$E$9:$E$93)+63.1579*EXP(-0.19*AB$58))/(Fperm_SI_Woolf2021!$E$9:$E$93-AB$58))*(AB$58-Fperm_SI_Woolf2021!$E$9:$E$93)/10))),Fperm_SI_Woolf2021!$D$9:$D$93)*AB$57+INTERCEPT(Fperm_SI_Woolf2021!$F$9:$F$93*EXP(-Fperm_SI_Woolf2021!$I$9:$I$93*$C89*IF(AB$58=Fperm_SI_Woolf2021!$E$9:$E$93,1,EXP(LN((1.1*(Fperm_SI_Woolf2021!$E$9:$E$93-AB$58)-63.1579*EXP(-0.19*Fperm_SI_Woolf2021!$E$9:$E$93)+63.1579*EXP(-0.19*AB$58))/(Fperm_SI_Woolf2021!$E$9:$E$93-AB$58))*(AB$58-Fperm_SI_Woolf2021!$E$9:$E$93)/10))) + Fperm_SI_Woolf2021!$G$9:$G$93*EXP(-Fperm_SI_Woolf2021!$J$9:$J$93*$C89*IF(AB$58=Fperm_SI_Woolf2021!$E$9:$E$93,1,EXP(LN((1.1*(Fperm_SI_Woolf2021!$E$9:$E$93-AB$58)-63.1579*EXP(-0.19*Fperm_SI_Woolf2021!$E$9:$E$93)+63.1579*EXP(-0.19*AB$58))/(Fperm_SI_Woolf2021!$E$9:$E$93-AB$58))*(AB$58-Fperm_SI_Woolf2021!$E$9:$E$93)/10))) + Fperm_SI_Woolf2021!$H$9:$H$93*EXP(-Fperm_SI_Woolf2021!$K$9:$K$93*$C89*IF(AB$58=Fperm_SI_Woolf2021!$E$9:$E$93,1,EXP(LN((1.1*(Fperm_SI_Woolf2021!$E$9:$E$93-AB$58)-63.1579*EXP(-0.19*Fperm_SI_Woolf2021!$E$9:$E$93)+63.1579*EXP(-0.19*AB$58))/(Fperm_SI_Woolf2021!$E$9:$E$93-AB$58))*(AB$58-Fperm_SI_Woolf2021!$E$9:$E$93)/10))),Fperm_SI_Woolf2021!$D$9:$D$93))</f>
        <v>0.58891591423473177</v>
      </c>
      <c r="AC89" s="51" cm="1">
        <f t="array" ref="AC89">MIN(1,SLOPE(Fperm_SI_Woolf2021!$F$9:$F$93*EXP(-Fperm_SI_Woolf2021!$I$9:$I$93*$C89*IF(AC$58=Fperm_SI_Woolf2021!$E$9:$E$93,1,EXP(LN((1.1*(Fperm_SI_Woolf2021!$E$9:$E$93-AC$58)-63.1579*EXP(-0.19*Fperm_SI_Woolf2021!$E$9:$E$93)+63.1579*EXP(-0.19*AC$58))/(Fperm_SI_Woolf2021!$E$9:$E$93-AC$58))*(AC$58-Fperm_SI_Woolf2021!$E$9:$E$93)/10))) + Fperm_SI_Woolf2021!$G$9:$G$93*EXP(-Fperm_SI_Woolf2021!$J$9:$J$93*$C89*IF(AC$58=Fperm_SI_Woolf2021!$E$9:$E$93,1,EXP(LN((1.1*(Fperm_SI_Woolf2021!$E$9:$E$93-AC$58)-63.1579*EXP(-0.19*Fperm_SI_Woolf2021!$E$9:$E$93)+63.1579*EXP(-0.19*AC$58))/(Fperm_SI_Woolf2021!$E$9:$E$93-AC$58))*(AC$58-Fperm_SI_Woolf2021!$E$9:$E$93)/10))) + Fperm_SI_Woolf2021!$H$9:$H$93*EXP(-Fperm_SI_Woolf2021!$K$9:$K$93*$C89*IF(AC$58=Fperm_SI_Woolf2021!$E$9:$E$93,1,EXP(LN((1.1*(Fperm_SI_Woolf2021!$E$9:$E$93-AC$58)-63.1579*EXP(-0.19*Fperm_SI_Woolf2021!$E$9:$E$93)+63.1579*EXP(-0.19*AC$58))/(Fperm_SI_Woolf2021!$E$9:$E$93-AC$58))*(AC$58-Fperm_SI_Woolf2021!$E$9:$E$93)/10))),Fperm_SI_Woolf2021!$D$9:$D$93)*AC$57+INTERCEPT(Fperm_SI_Woolf2021!$F$9:$F$93*EXP(-Fperm_SI_Woolf2021!$I$9:$I$93*$C89*IF(AC$58=Fperm_SI_Woolf2021!$E$9:$E$93,1,EXP(LN((1.1*(Fperm_SI_Woolf2021!$E$9:$E$93-AC$58)-63.1579*EXP(-0.19*Fperm_SI_Woolf2021!$E$9:$E$93)+63.1579*EXP(-0.19*AC$58))/(Fperm_SI_Woolf2021!$E$9:$E$93-AC$58))*(AC$58-Fperm_SI_Woolf2021!$E$9:$E$93)/10))) + Fperm_SI_Woolf2021!$G$9:$G$93*EXP(-Fperm_SI_Woolf2021!$J$9:$J$93*$C89*IF(AC$58=Fperm_SI_Woolf2021!$E$9:$E$93,1,EXP(LN((1.1*(Fperm_SI_Woolf2021!$E$9:$E$93-AC$58)-63.1579*EXP(-0.19*Fperm_SI_Woolf2021!$E$9:$E$93)+63.1579*EXP(-0.19*AC$58))/(Fperm_SI_Woolf2021!$E$9:$E$93-AC$58))*(AC$58-Fperm_SI_Woolf2021!$E$9:$E$93)/10))) + Fperm_SI_Woolf2021!$H$9:$H$93*EXP(-Fperm_SI_Woolf2021!$K$9:$K$93*$C89*IF(AC$58=Fperm_SI_Woolf2021!$E$9:$E$93,1,EXP(LN((1.1*(Fperm_SI_Woolf2021!$E$9:$E$93-AC$58)-63.1579*EXP(-0.19*Fperm_SI_Woolf2021!$E$9:$E$93)+63.1579*EXP(-0.19*AC$58))/(Fperm_SI_Woolf2021!$E$9:$E$93-AC$58))*(AC$58-Fperm_SI_Woolf2021!$E$9:$E$93)/10))),Fperm_SI_Woolf2021!$D$9:$D$93))</f>
        <v>0.55622972347062527</v>
      </c>
      <c r="AD89" s="51" cm="1">
        <f t="array" ref="AD89">MIN(1,SLOPE(Fperm_SI_Woolf2021!$F$9:$F$93*EXP(-Fperm_SI_Woolf2021!$I$9:$I$93*$C89*IF(AD$58=Fperm_SI_Woolf2021!$E$9:$E$93,1,EXP(LN((1.1*(Fperm_SI_Woolf2021!$E$9:$E$93-AD$58)-63.1579*EXP(-0.19*Fperm_SI_Woolf2021!$E$9:$E$93)+63.1579*EXP(-0.19*AD$58))/(Fperm_SI_Woolf2021!$E$9:$E$93-AD$58))*(AD$58-Fperm_SI_Woolf2021!$E$9:$E$93)/10))) + Fperm_SI_Woolf2021!$G$9:$G$93*EXP(-Fperm_SI_Woolf2021!$J$9:$J$93*$C89*IF(AD$58=Fperm_SI_Woolf2021!$E$9:$E$93,1,EXP(LN((1.1*(Fperm_SI_Woolf2021!$E$9:$E$93-AD$58)-63.1579*EXP(-0.19*Fperm_SI_Woolf2021!$E$9:$E$93)+63.1579*EXP(-0.19*AD$58))/(Fperm_SI_Woolf2021!$E$9:$E$93-AD$58))*(AD$58-Fperm_SI_Woolf2021!$E$9:$E$93)/10))) + Fperm_SI_Woolf2021!$H$9:$H$93*EXP(-Fperm_SI_Woolf2021!$K$9:$K$93*$C89*IF(AD$58=Fperm_SI_Woolf2021!$E$9:$E$93,1,EXP(LN((1.1*(Fperm_SI_Woolf2021!$E$9:$E$93-AD$58)-63.1579*EXP(-0.19*Fperm_SI_Woolf2021!$E$9:$E$93)+63.1579*EXP(-0.19*AD$58))/(Fperm_SI_Woolf2021!$E$9:$E$93-AD$58))*(AD$58-Fperm_SI_Woolf2021!$E$9:$E$93)/10))),Fperm_SI_Woolf2021!$D$9:$D$93)*AD$57+INTERCEPT(Fperm_SI_Woolf2021!$F$9:$F$93*EXP(-Fperm_SI_Woolf2021!$I$9:$I$93*$C89*IF(AD$58=Fperm_SI_Woolf2021!$E$9:$E$93,1,EXP(LN((1.1*(Fperm_SI_Woolf2021!$E$9:$E$93-AD$58)-63.1579*EXP(-0.19*Fperm_SI_Woolf2021!$E$9:$E$93)+63.1579*EXP(-0.19*AD$58))/(Fperm_SI_Woolf2021!$E$9:$E$93-AD$58))*(AD$58-Fperm_SI_Woolf2021!$E$9:$E$93)/10))) + Fperm_SI_Woolf2021!$G$9:$G$93*EXP(-Fperm_SI_Woolf2021!$J$9:$J$93*$C89*IF(AD$58=Fperm_SI_Woolf2021!$E$9:$E$93,1,EXP(LN((1.1*(Fperm_SI_Woolf2021!$E$9:$E$93-AD$58)-63.1579*EXP(-0.19*Fperm_SI_Woolf2021!$E$9:$E$93)+63.1579*EXP(-0.19*AD$58))/(Fperm_SI_Woolf2021!$E$9:$E$93-AD$58))*(AD$58-Fperm_SI_Woolf2021!$E$9:$E$93)/10))) + Fperm_SI_Woolf2021!$H$9:$H$93*EXP(-Fperm_SI_Woolf2021!$K$9:$K$93*$C89*IF(AD$58=Fperm_SI_Woolf2021!$E$9:$E$93,1,EXP(LN((1.1*(Fperm_SI_Woolf2021!$E$9:$E$93-AD$58)-63.1579*EXP(-0.19*Fperm_SI_Woolf2021!$E$9:$E$93)+63.1579*EXP(-0.19*AD$58))/(Fperm_SI_Woolf2021!$E$9:$E$93-AD$58))*(AD$58-Fperm_SI_Woolf2021!$E$9:$E$93)/10))),Fperm_SI_Woolf2021!$D$9:$D$93))</f>
        <v>0.52354353270651877</v>
      </c>
      <c r="AE89" s="51" cm="1">
        <f t="array" ref="AE89">MIN(1,SLOPE(Fperm_SI_Woolf2021!$F$9:$F$93*EXP(-Fperm_SI_Woolf2021!$I$9:$I$93*$C89*IF(AE$58=Fperm_SI_Woolf2021!$E$9:$E$93,1,EXP(LN((1.1*(Fperm_SI_Woolf2021!$E$9:$E$93-AE$58)-63.1579*EXP(-0.19*Fperm_SI_Woolf2021!$E$9:$E$93)+63.1579*EXP(-0.19*AE$58))/(Fperm_SI_Woolf2021!$E$9:$E$93-AE$58))*(AE$58-Fperm_SI_Woolf2021!$E$9:$E$93)/10))) + Fperm_SI_Woolf2021!$G$9:$G$93*EXP(-Fperm_SI_Woolf2021!$J$9:$J$93*$C89*IF(AE$58=Fperm_SI_Woolf2021!$E$9:$E$93,1,EXP(LN((1.1*(Fperm_SI_Woolf2021!$E$9:$E$93-AE$58)-63.1579*EXP(-0.19*Fperm_SI_Woolf2021!$E$9:$E$93)+63.1579*EXP(-0.19*AE$58))/(Fperm_SI_Woolf2021!$E$9:$E$93-AE$58))*(AE$58-Fperm_SI_Woolf2021!$E$9:$E$93)/10))) + Fperm_SI_Woolf2021!$H$9:$H$93*EXP(-Fperm_SI_Woolf2021!$K$9:$K$93*$C89*IF(AE$58=Fperm_SI_Woolf2021!$E$9:$E$93,1,EXP(LN((1.1*(Fperm_SI_Woolf2021!$E$9:$E$93-AE$58)-63.1579*EXP(-0.19*Fperm_SI_Woolf2021!$E$9:$E$93)+63.1579*EXP(-0.19*AE$58))/(Fperm_SI_Woolf2021!$E$9:$E$93-AE$58))*(AE$58-Fperm_SI_Woolf2021!$E$9:$E$93)/10))),Fperm_SI_Woolf2021!$D$9:$D$93)*AE$57+INTERCEPT(Fperm_SI_Woolf2021!$F$9:$F$93*EXP(-Fperm_SI_Woolf2021!$I$9:$I$93*$C89*IF(AE$58=Fperm_SI_Woolf2021!$E$9:$E$93,1,EXP(LN((1.1*(Fperm_SI_Woolf2021!$E$9:$E$93-AE$58)-63.1579*EXP(-0.19*Fperm_SI_Woolf2021!$E$9:$E$93)+63.1579*EXP(-0.19*AE$58))/(Fperm_SI_Woolf2021!$E$9:$E$93-AE$58))*(AE$58-Fperm_SI_Woolf2021!$E$9:$E$93)/10))) + Fperm_SI_Woolf2021!$G$9:$G$93*EXP(-Fperm_SI_Woolf2021!$J$9:$J$93*$C89*IF(AE$58=Fperm_SI_Woolf2021!$E$9:$E$93,1,EXP(LN((1.1*(Fperm_SI_Woolf2021!$E$9:$E$93-AE$58)-63.1579*EXP(-0.19*Fperm_SI_Woolf2021!$E$9:$E$93)+63.1579*EXP(-0.19*AE$58))/(Fperm_SI_Woolf2021!$E$9:$E$93-AE$58))*(AE$58-Fperm_SI_Woolf2021!$E$9:$E$93)/10))) + Fperm_SI_Woolf2021!$H$9:$H$93*EXP(-Fperm_SI_Woolf2021!$K$9:$K$93*$C89*IF(AE$58=Fperm_SI_Woolf2021!$E$9:$E$93,1,EXP(LN((1.1*(Fperm_SI_Woolf2021!$E$9:$E$93-AE$58)-63.1579*EXP(-0.19*Fperm_SI_Woolf2021!$E$9:$E$93)+63.1579*EXP(-0.19*AE$58))/(Fperm_SI_Woolf2021!$E$9:$E$93-AE$58))*(AE$58-Fperm_SI_Woolf2021!$E$9:$E$93)/10))),Fperm_SI_Woolf2021!$D$9:$D$93))</f>
        <v>0.49085734194241221</v>
      </c>
      <c r="AF89" s="51" cm="1">
        <f t="array" ref="AF89">MIN(1,SLOPE(Fperm_SI_Woolf2021!$F$9:$F$93*EXP(-Fperm_SI_Woolf2021!$I$9:$I$93*$C89*IF(AF$58=Fperm_SI_Woolf2021!$E$9:$E$93,1,EXP(LN((1.1*(Fperm_SI_Woolf2021!$E$9:$E$93-AF$58)-63.1579*EXP(-0.19*Fperm_SI_Woolf2021!$E$9:$E$93)+63.1579*EXP(-0.19*AF$58))/(Fperm_SI_Woolf2021!$E$9:$E$93-AF$58))*(AF$58-Fperm_SI_Woolf2021!$E$9:$E$93)/10))) + Fperm_SI_Woolf2021!$G$9:$G$93*EXP(-Fperm_SI_Woolf2021!$J$9:$J$93*$C89*IF(AF$58=Fperm_SI_Woolf2021!$E$9:$E$93,1,EXP(LN((1.1*(Fperm_SI_Woolf2021!$E$9:$E$93-AF$58)-63.1579*EXP(-0.19*Fperm_SI_Woolf2021!$E$9:$E$93)+63.1579*EXP(-0.19*AF$58))/(Fperm_SI_Woolf2021!$E$9:$E$93-AF$58))*(AF$58-Fperm_SI_Woolf2021!$E$9:$E$93)/10))) + Fperm_SI_Woolf2021!$H$9:$H$93*EXP(-Fperm_SI_Woolf2021!$K$9:$K$93*$C89*IF(AF$58=Fperm_SI_Woolf2021!$E$9:$E$93,1,EXP(LN((1.1*(Fperm_SI_Woolf2021!$E$9:$E$93-AF$58)-63.1579*EXP(-0.19*Fperm_SI_Woolf2021!$E$9:$E$93)+63.1579*EXP(-0.19*AF$58))/(Fperm_SI_Woolf2021!$E$9:$E$93-AF$58))*(AF$58-Fperm_SI_Woolf2021!$E$9:$E$93)/10))),Fperm_SI_Woolf2021!$D$9:$D$93)*AF$57+INTERCEPT(Fperm_SI_Woolf2021!$F$9:$F$93*EXP(-Fperm_SI_Woolf2021!$I$9:$I$93*$C89*IF(AF$58=Fperm_SI_Woolf2021!$E$9:$E$93,1,EXP(LN((1.1*(Fperm_SI_Woolf2021!$E$9:$E$93-AF$58)-63.1579*EXP(-0.19*Fperm_SI_Woolf2021!$E$9:$E$93)+63.1579*EXP(-0.19*AF$58))/(Fperm_SI_Woolf2021!$E$9:$E$93-AF$58))*(AF$58-Fperm_SI_Woolf2021!$E$9:$E$93)/10))) + Fperm_SI_Woolf2021!$G$9:$G$93*EXP(-Fperm_SI_Woolf2021!$J$9:$J$93*$C89*IF(AF$58=Fperm_SI_Woolf2021!$E$9:$E$93,1,EXP(LN((1.1*(Fperm_SI_Woolf2021!$E$9:$E$93-AF$58)-63.1579*EXP(-0.19*Fperm_SI_Woolf2021!$E$9:$E$93)+63.1579*EXP(-0.19*AF$58))/(Fperm_SI_Woolf2021!$E$9:$E$93-AF$58))*(AF$58-Fperm_SI_Woolf2021!$E$9:$E$93)/10))) + Fperm_SI_Woolf2021!$H$9:$H$93*EXP(-Fperm_SI_Woolf2021!$K$9:$K$93*$C89*IF(AF$58=Fperm_SI_Woolf2021!$E$9:$E$93,1,EXP(LN((1.1*(Fperm_SI_Woolf2021!$E$9:$E$93-AF$58)-63.1579*EXP(-0.19*Fperm_SI_Woolf2021!$E$9:$E$93)+63.1579*EXP(-0.19*AF$58))/(Fperm_SI_Woolf2021!$E$9:$E$93-AF$58))*(AF$58-Fperm_SI_Woolf2021!$E$9:$E$93)/10))),Fperm_SI_Woolf2021!$D$9:$D$93))</f>
        <v>0.45817115117830565</v>
      </c>
      <c r="AG89" s="51" cm="1">
        <f t="array" ref="AG89">MIN(1,SLOPE(Fperm_SI_Woolf2021!$F$9:$F$93*EXP(-Fperm_SI_Woolf2021!$I$9:$I$93*$C89*IF(AG$58=Fperm_SI_Woolf2021!$E$9:$E$93,1,EXP(LN((1.1*(Fperm_SI_Woolf2021!$E$9:$E$93-AG$58)-63.1579*EXP(-0.19*Fperm_SI_Woolf2021!$E$9:$E$93)+63.1579*EXP(-0.19*AG$58))/(Fperm_SI_Woolf2021!$E$9:$E$93-AG$58))*(AG$58-Fperm_SI_Woolf2021!$E$9:$E$93)/10))) + Fperm_SI_Woolf2021!$G$9:$G$93*EXP(-Fperm_SI_Woolf2021!$J$9:$J$93*$C89*IF(AG$58=Fperm_SI_Woolf2021!$E$9:$E$93,1,EXP(LN((1.1*(Fperm_SI_Woolf2021!$E$9:$E$93-AG$58)-63.1579*EXP(-0.19*Fperm_SI_Woolf2021!$E$9:$E$93)+63.1579*EXP(-0.19*AG$58))/(Fperm_SI_Woolf2021!$E$9:$E$93-AG$58))*(AG$58-Fperm_SI_Woolf2021!$E$9:$E$93)/10))) + Fperm_SI_Woolf2021!$H$9:$H$93*EXP(-Fperm_SI_Woolf2021!$K$9:$K$93*$C89*IF(AG$58=Fperm_SI_Woolf2021!$E$9:$E$93,1,EXP(LN((1.1*(Fperm_SI_Woolf2021!$E$9:$E$93-AG$58)-63.1579*EXP(-0.19*Fperm_SI_Woolf2021!$E$9:$E$93)+63.1579*EXP(-0.19*AG$58))/(Fperm_SI_Woolf2021!$E$9:$E$93-AG$58))*(AG$58-Fperm_SI_Woolf2021!$E$9:$E$93)/10))),Fperm_SI_Woolf2021!$D$9:$D$93)*AG$57+INTERCEPT(Fperm_SI_Woolf2021!$F$9:$F$93*EXP(-Fperm_SI_Woolf2021!$I$9:$I$93*$C89*IF(AG$58=Fperm_SI_Woolf2021!$E$9:$E$93,1,EXP(LN((1.1*(Fperm_SI_Woolf2021!$E$9:$E$93-AG$58)-63.1579*EXP(-0.19*Fperm_SI_Woolf2021!$E$9:$E$93)+63.1579*EXP(-0.19*AG$58))/(Fperm_SI_Woolf2021!$E$9:$E$93-AG$58))*(AG$58-Fperm_SI_Woolf2021!$E$9:$E$93)/10))) + Fperm_SI_Woolf2021!$G$9:$G$93*EXP(-Fperm_SI_Woolf2021!$J$9:$J$93*$C89*IF(AG$58=Fperm_SI_Woolf2021!$E$9:$E$93,1,EXP(LN((1.1*(Fperm_SI_Woolf2021!$E$9:$E$93-AG$58)-63.1579*EXP(-0.19*Fperm_SI_Woolf2021!$E$9:$E$93)+63.1579*EXP(-0.19*AG$58))/(Fperm_SI_Woolf2021!$E$9:$E$93-AG$58))*(AG$58-Fperm_SI_Woolf2021!$E$9:$E$93)/10))) + Fperm_SI_Woolf2021!$H$9:$H$93*EXP(-Fperm_SI_Woolf2021!$K$9:$K$93*$C89*IF(AG$58=Fperm_SI_Woolf2021!$E$9:$E$93,1,EXP(LN((1.1*(Fperm_SI_Woolf2021!$E$9:$E$93-AG$58)-63.1579*EXP(-0.19*Fperm_SI_Woolf2021!$E$9:$E$93)+63.1579*EXP(-0.19*AG$58))/(Fperm_SI_Woolf2021!$E$9:$E$93-AG$58))*(AG$58-Fperm_SI_Woolf2021!$E$9:$E$93)/10))),Fperm_SI_Woolf2021!$D$9:$D$93))</f>
        <v>0.42548496041419909</v>
      </c>
      <c r="AH89" s="51" cm="1">
        <f t="array" ref="AH89">MIN(1,SLOPE(Fperm_SI_Woolf2021!$F$9:$F$93*EXP(-Fperm_SI_Woolf2021!$I$9:$I$93*$C89*IF(AH$58=Fperm_SI_Woolf2021!$E$9:$E$93,1,EXP(LN((1.1*(Fperm_SI_Woolf2021!$E$9:$E$93-AH$58)-63.1579*EXP(-0.19*Fperm_SI_Woolf2021!$E$9:$E$93)+63.1579*EXP(-0.19*AH$58))/(Fperm_SI_Woolf2021!$E$9:$E$93-AH$58))*(AH$58-Fperm_SI_Woolf2021!$E$9:$E$93)/10))) + Fperm_SI_Woolf2021!$G$9:$G$93*EXP(-Fperm_SI_Woolf2021!$J$9:$J$93*$C89*IF(AH$58=Fperm_SI_Woolf2021!$E$9:$E$93,1,EXP(LN((1.1*(Fperm_SI_Woolf2021!$E$9:$E$93-AH$58)-63.1579*EXP(-0.19*Fperm_SI_Woolf2021!$E$9:$E$93)+63.1579*EXP(-0.19*AH$58))/(Fperm_SI_Woolf2021!$E$9:$E$93-AH$58))*(AH$58-Fperm_SI_Woolf2021!$E$9:$E$93)/10))) + Fperm_SI_Woolf2021!$H$9:$H$93*EXP(-Fperm_SI_Woolf2021!$K$9:$K$93*$C89*IF(AH$58=Fperm_SI_Woolf2021!$E$9:$E$93,1,EXP(LN((1.1*(Fperm_SI_Woolf2021!$E$9:$E$93-AH$58)-63.1579*EXP(-0.19*Fperm_SI_Woolf2021!$E$9:$E$93)+63.1579*EXP(-0.19*AH$58))/(Fperm_SI_Woolf2021!$E$9:$E$93-AH$58))*(AH$58-Fperm_SI_Woolf2021!$E$9:$E$93)/10))),Fperm_SI_Woolf2021!$D$9:$D$93)*AH$57+INTERCEPT(Fperm_SI_Woolf2021!$F$9:$F$93*EXP(-Fperm_SI_Woolf2021!$I$9:$I$93*$C89*IF(AH$58=Fperm_SI_Woolf2021!$E$9:$E$93,1,EXP(LN((1.1*(Fperm_SI_Woolf2021!$E$9:$E$93-AH$58)-63.1579*EXP(-0.19*Fperm_SI_Woolf2021!$E$9:$E$93)+63.1579*EXP(-0.19*AH$58))/(Fperm_SI_Woolf2021!$E$9:$E$93-AH$58))*(AH$58-Fperm_SI_Woolf2021!$E$9:$E$93)/10))) + Fperm_SI_Woolf2021!$G$9:$G$93*EXP(-Fperm_SI_Woolf2021!$J$9:$J$93*$C89*IF(AH$58=Fperm_SI_Woolf2021!$E$9:$E$93,1,EXP(LN((1.1*(Fperm_SI_Woolf2021!$E$9:$E$93-AH$58)-63.1579*EXP(-0.19*Fperm_SI_Woolf2021!$E$9:$E$93)+63.1579*EXP(-0.19*AH$58))/(Fperm_SI_Woolf2021!$E$9:$E$93-AH$58))*(AH$58-Fperm_SI_Woolf2021!$E$9:$E$93)/10))) + Fperm_SI_Woolf2021!$H$9:$H$93*EXP(-Fperm_SI_Woolf2021!$K$9:$K$93*$C89*IF(AH$58=Fperm_SI_Woolf2021!$E$9:$E$93,1,EXP(LN((1.1*(Fperm_SI_Woolf2021!$E$9:$E$93-AH$58)-63.1579*EXP(-0.19*Fperm_SI_Woolf2021!$E$9:$E$93)+63.1579*EXP(-0.19*AH$58))/(Fperm_SI_Woolf2021!$E$9:$E$93-AH$58))*(AH$58-Fperm_SI_Woolf2021!$E$9:$E$93)/10))),Fperm_SI_Woolf2021!$D$9:$D$93))</f>
        <v>0.74879247596561538</v>
      </c>
      <c r="AI89" s="51" cm="1">
        <f t="array" ref="AI89">MIN(1,SLOPE(Fperm_SI_Woolf2021!$F$9:$F$93*EXP(-Fperm_SI_Woolf2021!$I$9:$I$93*$C89*IF(AI$58=Fperm_SI_Woolf2021!$E$9:$E$93,1,EXP(LN((1.1*(Fperm_SI_Woolf2021!$E$9:$E$93-AI$58)-63.1579*EXP(-0.19*Fperm_SI_Woolf2021!$E$9:$E$93)+63.1579*EXP(-0.19*AI$58))/(Fperm_SI_Woolf2021!$E$9:$E$93-AI$58))*(AI$58-Fperm_SI_Woolf2021!$E$9:$E$93)/10))) + Fperm_SI_Woolf2021!$G$9:$G$93*EXP(-Fperm_SI_Woolf2021!$J$9:$J$93*$C89*IF(AI$58=Fperm_SI_Woolf2021!$E$9:$E$93,1,EXP(LN((1.1*(Fperm_SI_Woolf2021!$E$9:$E$93-AI$58)-63.1579*EXP(-0.19*Fperm_SI_Woolf2021!$E$9:$E$93)+63.1579*EXP(-0.19*AI$58))/(Fperm_SI_Woolf2021!$E$9:$E$93-AI$58))*(AI$58-Fperm_SI_Woolf2021!$E$9:$E$93)/10))) + Fperm_SI_Woolf2021!$H$9:$H$93*EXP(-Fperm_SI_Woolf2021!$K$9:$K$93*$C89*IF(AI$58=Fperm_SI_Woolf2021!$E$9:$E$93,1,EXP(LN((1.1*(Fperm_SI_Woolf2021!$E$9:$E$93-AI$58)-63.1579*EXP(-0.19*Fperm_SI_Woolf2021!$E$9:$E$93)+63.1579*EXP(-0.19*AI$58))/(Fperm_SI_Woolf2021!$E$9:$E$93-AI$58))*(AI$58-Fperm_SI_Woolf2021!$E$9:$E$93)/10))),Fperm_SI_Woolf2021!$D$9:$D$93)*AI$57+INTERCEPT(Fperm_SI_Woolf2021!$F$9:$F$93*EXP(-Fperm_SI_Woolf2021!$I$9:$I$93*$C89*IF(AI$58=Fperm_SI_Woolf2021!$E$9:$E$93,1,EXP(LN((1.1*(Fperm_SI_Woolf2021!$E$9:$E$93-AI$58)-63.1579*EXP(-0.19*Fperm_SI_Woolf2021!$E$9:$E$93)+63.1579*EXP(-0.19*AI$58))/(Fperm_SI_Woolf2021!$E$9:$E$93-AI$58))*(AI$58-Fperm_SI_Woolf2021!$E$9:$E$93)/10))) + Fperm_SI_Woolf2021!$G$9:$G$93*EXP(-Fperm_SI_Woolf2021!$J$9:$J$93*$C89*IF(AI$58=Fperm_SI_Woolf2021!$E$9:$E$93,1,EXP(LN((1.1*(Fperm_SI_Woolf2021!$E$9:$E$93-AI$58)-63.1579*EXP(-0.19*Fperm_SI_Woolf2021!$E$9:$E$93)+63.1579*EXP(-0.19*AI$58))/(Fperm_SI_Woolf2021!$E$9:$E$93-AI$58))*(AI$58-Fperm_SI_Woolf2021!$E$9:$E$93)/10))) + Fperm_SI_Woolf2021!$H$9:$H$93*EXP(-Fperm_SI_Woolf2021!$K$9:$K$93*$C89*IF(AI$58=Fperm_SI_Woolf2021!$E$9:$E$93,1,EXP(LN((1.1*(Fperm_SI_Woolf2021!$E$9:$E$93-AI$58)-63.1579*EXP(-0.19*Fperm_SI_Woolf2021!$E$9:$E$93)+63.1579*EXP(-0.19*AI$58))/(Fperm_SI_Woolf2021!$E$9:$E$93-AI$58))*(AI$58-Fperm_SI_Woolf2021!$E$9:$E$93)/10))),Fperm_SI_Woolf2021!$D$9:$D$93))</f>
        <v>0.71796720951861992</v>
      </c>
      <c r="AJ89" s="51" cm="1">
        <f t="array" ref="AJ89">MIN(1,SLOPE(Fperm_SI_Woolf2021!$F$9:$F$93*EXP(-Fperm_SI_Woolf2021!$I$9:$I$93*$C89*IF(AJ$58=Fperm_SI_Woolf2021!$E$9:$E$93,1,EXP(LN((1.1*(Fperm_SI_Woolf2021!$E$9:$E$93-AJ$58)-63.1579*EXP(-0.19*Fperm_SI_Woolf2021!$E$9:$E$93)+63.1579*EXP(-0.19*AJ$58))/(Fperm_SI_Woolf2021!$E$9:$E$93-AJ$58))*(AJ$58-Fperm_SI_Woolf2021!$E$9:$E$93)/10))) + Fperm_SI_Woolf2021!$G$9:$G$93*EXP(-Fperm_SI_Woolf2021!$J$9:$J$93*$C89*IF(AJ$58=Fperm_SI_Woolf2021!$E$9:$E$93,1,EXP(LN((1.1*(Fperm_SI_Woolf2021!$E$9:$E$93-AJ$58)-63.1579*EXP(-0.19*Fperm_SI_Woolf2021!$E$9:$E$93)+63.1579*EXP(-0.19*AJ$58))/(Fperm_SI_Woolf2021!$E$9:$E$93-AJ$58))*(AJ$58-Fperm_SI_Woolf2021!$E$9:$E$93)/10))) + Fperm_SI_Woolf2021!$H$9:$H$93*EXP(-Fperm_SI_Woolf2021!$K$9:$K$93*$C89*IF(AJ$58=Fperm_SI_Woolf2021!$E$9:$E$93,1,EXP(LN((1.1*(Fperm_SI_Woolf2021!$E$9:$E$93-AJ$58)-63.1579*EXP(-0.19*Fperm_SI_Woolf2021!$E$9:$E$93)+63.1579*EXP(-0.19*AJ$58))/(Fperm_SI_Woolf2021!$E$9:$E$93-AJ$58))*(AJ$58-Fperm_SI_Woolf2021!$E$9:$E$93)/10))),Fperm_SI_Woolf2021!$D$9:$D$93)*AJ$57+INTERCEPT(Fperm_SI_Woolf2021!$F$9:$F$93*EXP(-Fperm_SI_Woolf2021!$I$9:$I$93*$C89*IF(AJ$58=Fperm_SI_Woolf2021!$E$9:$E$93,1,EXP(LN((1.1*(Fperm_SI_Woolf2021!$E$9:$E$93-AJ$58)-63.1579*EXP(-0.19*Fperm_SI_Woolf2021!$E$9:$E$93)+63.1579*EXP(-0.19*AJ$58))/(Fperm_SI_Woolf2021!$E$9:$E$93-AJ$58))*(AJ$58-Fperm_SI_Woolf2021!$E$9:$E$93)/10))) + Fperm_SI_Woolf2021!$G$9:$G$93*EXP(-Fperm_SI_Woolf2021!$J$9:$J$93*$C89*IF(AJ$58=Fperm_SI_Woolf2021!$E$9:$E$93,1,EXP(LN((1.1*(Fperm_SI_Woolf2021!$E$9:$E$93-AJ$58)-63.1579*EXP(-0.19*Fperm_SI_Woolf2021!$E$9:$E$93)+63.1579*EXP(-0.19*AJ$58))/(Fperm_SI_Woolf2021!$E$9:$E$93-AJ$58))*(AJ$58-Fperm_SI_Woolf2021!$E$9:$E$93)/10))) + Fperm_SI_Woolf2021!$H$9:$H$93*EXP(-Fperm_SI_Woolf2021!$K$9:$K$93*$C89*IF(AJ$58=Fperm_SI_Woolf2021!$E$9:$E$93,1,EXP(LN((1.1*(Fperm_SI_Woolf2021!$E$9:$E$93-AJ$58)-63.1579*EXP(-0.19*Fperm_SI_Woolf2021!$E$9:$E$93)+63.1579*EXP(-0.19*AJ$58))/(Fperm_SI_Woolf2021!$E$9:$E$93-AJ$58))*(AJ$58-Fperm_SI_Woolf2021!$E$9:$E$93)/10))),Fperm_SI_Woolf2021!$D$9:$D$93))</f>
        <v>0.68714194307162435</v>
      </c>
      <c r="AK89" s="51" cm="1">
        <f t="array" ref="AK89">MIN(1,SLOPE(Fperm_SI_Woolf2021!$F$9:$F$93*EXP(-Fperm_SI_Woolf2021!$I$9:$I$93*$C89*IF(AK$58=Fperm_SI_Woolf2021!$E$9:$E$93,1,EXP(LN((1.1*(Fperm_SI_Woolf2021!$E$9:$E$93-AK$58)-63.1579*EXP(-0.19*Fperm_SI_Woolf2021!$E$9:$E$93)+63.1579*EXP(-0.19*AK$58))/(Fperm_SI_Woolf2021!$E$9:$E$93-AK$58))*(AK$58-Fperm_SI_Woolf2021!$E$9:$E$93)/10))) + Fperm_SI_Woolf2021!$G$9:$G$93*EXP(-Fperm_SI_Woolf2021!$J$9:$J$93*$C89*IF(AK$58=Fperm_SI_Woolf2021!$E$9:$E$93,1,EXP(LN((1.1*(Fperm_SI_Woolf2021!$E$9:$E$93-AK$58)-63.1579*EXP(-0.19*Fperm_SI_Woolf2021!$E$9:$E$93)+63.1579*EXP(-0.19*AK$58))/(Fperm_SI_Woolf2021!$E$9:$E$93-AK$58))*(AK$58-Fperm_SI_Woolf2021!$E$9:$E$93)/10))) + Fperm_SI_Woolf2021!$H$9:$H$93*EXP(-Fperm_SI_Woolf2021!$K$9:$K$93*$C89*IF(AK$58=Fperm_SI_Woolf2021!$E$9:$E$93,1,EXP(LN((1.1*(Fperm_SI_Woolf2021!$E$9:$E$93-AK$58)-63.1579*EXP(-0.19*Fperm_SI_Woolf2021!$E$9:$E$93)+63.1579*EXP(-0.19*AK$58))/(Fperm_SI_Woolf2021!$E$9:$E$93-AK$58))*(AK$58-Fperm_SI_Woolf2021!$E$9:$E$93)/10))),Fperm_SI_Woolf2021!$D$9:$D$93)*AK$57+INTERCEPT(Fperm_SI_Woolf2021!$F$9:$F$93*EXP(-Fperm_SI_Woolf2021!$I$9:$I$93*$C89*IF(AK$58=Fperm_SI_Woolf2021!$E$9:$E$93,1,EXP(LN((1.1*(Fperm_SI_Woolf2021!$E$9:$E$93-AK$58)-63.1579*EXP(-0.19*Fperm_SI_Woolf2021!$E$9:$E$93)+63.1579*EXP(-0.19*AK$58))/(Fperm_SI_Woolf2021!$E$9:$E$93-AK$58))*(AK$58-Fperm_SI_Woolf2021!$E$9:$E$93)/10))) + Fperm_SI_Woolf2021!$G$9:$G$93*EXP(-Fperm_SI_Woolf2021!$J$9:$J$93*$C89*IF(AK$58=Fperm_SI_Woolf2021!$E$9:$E$93,1,EXP(LN((1.1*(Fperm_SI_Woolf2021!$E$9:$E$93-AK$58)-63.1579*EXP(-0.19*Fperm_SI_Woolf2021!$E$9:$E$93)+63.1579*EXP(-0.19*AK$58))/(Fperm_SI_Woolf2021!$E$9:$E$93-AK$58))*(AK$58-Fperm_SI_Woolf2021!$E$9:$E$93)/10))) + Fperm_SI_Woolf2021!$H$9:$H$93*EXP(-Fperm_SI_Woolf2021!$K$9:$K$93*$C89*IF(AK$58=Fperm_SI_Woolf2021!$E$9:$E$93,1,EXP(LN((1.1*(Fperm_SI_Woolf2021!$E$9:$E$93-AK$58)-63.1579*EXP(-0.19*Fperm_SI_Woolf2021!$E$9:$E$93)+63.1579*EXP(-0.19*AK$58))/(Fperm_SI_Woolf2021!$E$9:$E$93-AK$58))*(AK$58-Fperm_SI_Woolf2021!$E$9:$E$93)/10))),Fperm_SI_Woolf2021!$D$9:$D$93))</f>
        <v>0.65631667662462878</v>
      </c>
      <c r="AL89" s="51" cm="1">
        <f t="array" ref="AL89">MIN(1,SLOPE(Fperm_SI_Woolf2021!$F$9:$F$93*EXP(-Fperm_SI_Woolf2021!$I$9:$I$93*$C89*IF(AL$58=Fperm_SI_Woolf2021!$E$9:$E$93,1,EXP(LN((1.1*(Fperm_SI_Woolf2021!$E$9:$E$93-AL$58)-63.1579*EXP(-0.19*Fperm_SI_Woolf2021!$E$9:$E$93)+63.1579*EXP(-0.19*AL$58))/(Fperm_SI_Woolf2021!$E$9:$E$93-AL$58))*(AL$58-Fperm_SI_Woolf2021!$E$9:$E$93)/10))) + Fperm_SI_Woolf2021!$G$9:$G$93*EXP(-Fperm_SI_Woolf2021!$J$9:$J$93*$C89*IF(AL$58=Fperm_SI_Woolf2021!$E$9:$E$93,1,EXP(LN((1.1*(Fperm_SI_Woolf2021!$E$9:$E$93-AL$58)-63.1579*EXP(-0.19*Fperm_SI_Woolf2021!$E$9:$E$93)+63.1579*EXP(-0.19*AL$58))/(Fperm_SI_Woolf2021!$E$9:$E$93-AL$58))*(AL$58-Fperm_SI_Woolf2021!$E$9:$E$93)/10))) + Fperm_SI_Woolf2021!$H$9:$H$93*EXP(-Fperm_SI_Woolf2021!$K$9:$K$93*$C89*IF(AL$58=Fperm_SI_Woolf2021!$E$9:$E$93,1,EXP(LN((1.1*(Fperm_SI_Woolf2021!$E$9:$E$93-AL$58)-63.1579*EXP(-0.19*Fperm_SI_Woolf2021!$E$9:$E$93)+63.1579*EXP(-0.19*AL$58))/(Fperm_SI_Woolf2021!$E$9:$E$93-AL$58))*(AL$58-Fperm_SI_Woolf2021!$E$9:$E$93)/10))),Fperm_SI_Woolf2021!$D$9:$D$93)*AL$57+INTERCEPT(Fperm_SI_Woolf2021!$F$9:$F$93*EXP(-Fperm_SI_Woolf2021!$I$9:$I$93*$C89*IF(AL$58=Fperm_SI_Woolf2021!$E$9:$E$93,1,EXP(LN((1.1*(Fperm_SI_Woolf2021!$E$9:$E$93-AL$58)-63.1579*EXP(-0.19*Fperm_SI_Woolf2021!$E$9:$E$93)+63.1579*EXP(-0.19*AL$58))/(Fperm_SI_Woolf2021!$E$9:$E$93-AL$58))*(AL$58-Fperm_SI_Woolf2021!$E$9:$E$93)/10))) + Fperm_SI_Woolf2021!$G$9:$G$93*EXP(-Fperm_SI_Woolf2021!$J$9:$J$93*$C89*IF(AL$58=Fperm_SI_Woolf2021!$E$9:$E$93,1,EXP(LN((1.1*(Fperm_SI_Woolf2021!$E$9:$E$93-AL$58)-63.1579*EXP(-0.19*Fperm_SI_Woolf2021!$E$9:$E$93)+63.1579*EXP(-0.19*AL$58))/(Fperm_SI_Woolf2021!$E$9:$E$93-AL$58))*(AL$58-Fperm_SI_Woolf2021!$E$9:$E$93)/10))) + Fperm_SI_Woolf2021!$H$9:$H$93*EXP(-Fperm_SI_Woolf2021!$K$9:$K$93*$C89*IF(AL$58=Fperm_SI_Woolf2021!$E$9:$E$93,1,EXP(LN((1.1*(Fperm_SI_Woolf2021!$E$9:$E$93-AL$58)-63.1579*EXP(-0.19*Fperm_SI_Woolf2021!$E$9:$E$93)+63.1579*EXP(-0.19*AL$58))/(Fperm_SI_Woolf2021!$E$9:$E$93-AL$58))*(AL$58-Fperm_SI_Woolf2021!$E$9:$E$93)/10))),Fperm_SI_Woolf2021!$D$9:$D$93))</f>
        <v>0.62549141017763332</v>
      </c>
      <c r="AM89" s="51" cm="1">
        <f t="array" ref="AM89">MIN(1,SLOPE(Fperm_SI_Woolf2021!$F$9:$F$93*EXP(-Fperm_SI_Woolf2021!$I$9:$I$93*$C89*IF(AM$58=Fperm_SI_Woolf2021!$E$9:$E$93,1,EXP(LN((1.1*(Fperm_SI_Woolf2021!$E$9:$E$93-AM$58)-63.1579*EXP(-0.19*Fperm_SI_Woolf2021!$E$9:$E$93)+63.1579*EXP(-0.19*AM$58))/(Fperm_SI_Woolf2021!$E$9:$E$93-AM$58))*(AM$58-Fperm_SI_Woolf2021!$E$9:$E$93)/10))) + Fperm_SI_Woolf2021!$G$9:$G$93*EXP(-Fperm_SI_Woolf2021!$J$9:$J$93*$C89*IF(AM$58=Fperm_SI_Woolf2021!$E$9:$E$93,1,EXP(LN((1.1*(Fperm_SI_Woolf2021!$E$9:$E$93-AM$58)-63.1579*EXP(-0.19*Fperm_SI_Woolf2021!$E$9:$E$93)+63.1579*EXP(-0.19*AM$58))/(Fperm_SI_Woolf2021!$E$9:$E$93-AM$58))*(AM$58-Fperm_SI_Woolf2021!$E$9:$E$93)/10))) + Fperm_SI_Woolf2021!$H$9:$H$93*EXP(-Fperm_SI_Woolf2021!$K$9:$K$93*$C89*IF(AM$58=Fperm_SI_Woolf2021!$E$9:$E$93,1,EXP(LN((1.1*(Fperm_SI_Woolf2021!$E$9:$E$93-AM$58)-63.1579*EXP(-0.19*Fperm_SI_Woolf2021!$E$9:$E$93)+63.1579*EXP(-0.19*AM$58))/(Fperm_SI_Woolf2021!$E$9:$E$93-AM$58))*(AM$58-Fperm_SI_Woolf2021!$E$9:$E$93)/10))),Fperm_SI_Woolf2021!$D$9:$D$93)*AM$57+INTERCEPT(Fperm_SI_Woolf2021!$F$9:$F$93*EXP(-Fperm_SI_Woolf2021!$I$9:$I$93*$C89*IF(AM$58=Fperm_SI_Woolf2021!$E$9:$E$93,1,EXP(LN((1.1*(Fperm_SI_Woolf2021!$E$9:$E$93-AM$58)-63.1579*EXP(-0.19*Fperm_SI_Woolf2021!$E$9:$E$93)+63.1579*EXP(-0.19*AM$58))/(Fperm_SI_Woolf2021!$E$9:$E$93-AM$58))*(AM$58-Fperm_SI_Woolf2021!$E$9:$E$93)/10))) + Fperm_SI_Woolf2021!$G$9:$G$93*EXP(-Fperm_SI_Woolf2021!$J$9:$J$93*$C89*IF(AM$58=Fperm_SI_Woolf2021!$E$9:$E$93,1,EXP(LN((1.1*(Fperm_SI_Woolf2021!$E$9:$E$93-AM$58)-63.1579*EXP(-0.19*Fperm_SI_Woolf2021!$E$9:$E$93)+63.1579*EXP(-0.19*AM$58))/(Fperm_SI_Woolf2021!$E$9:$E$93-AM$58))*(AM$58-Fperm_SI_Woolf2021!$E$9:$E$93)/10))) + Fperm_SI_Woolf2021!$H$9:$H$93*EXP(-Fperm_SI_Woolf2021!$K$9:$K$93*$C89*IF(AM$58=Fperm_SI_Woolf2021!$E$9:$E$93,1,EXP(LN((1.1*(Fperm_SI_Woolf2021!$E$9:$E$93-AM$58)-63.1579*EXP(-0.19*Fperm_SI_Woolf2021!$E$9:$E$93)+63.1579*EXP(-0.19*AM$58))/(Fperm_SI_Woolf2021!$E$9:$E$93-AM$58))*(AM$58-Fperm_SI_Woolf2021!$E$9:$E$93)/10))),Fperm_SI_Woolf2021!$D$9:$D$93))</f>
        <v>0.59466614373063775</v>
      </c>
      <c r="AN89" s="51" cm="1">
        <f t="array" ref="AN89">MIN(1,SLOPE(Fperm_SI_Woolf2021!$F$9:$F$93*EXP(-Fperm_SI_Woolf2021!$I$9:$I$93*$C89*IF(AN$58=Fperm_SI_Woolf2021!$E$9:$E$93,1,EXP(LN((1.1*(Fperm_SI_Woolf2021!$E$9:$E$93-AN$58)-63.1579*EXP(-0.19*Fperm_SI_Woolf2021!$E$9:$E$93)+63.1579*EXP(-0.19*AN$58))/(Fperm_SI_Woolf2021!$E$9:$E$93-AN$58))*(AN$58-Fperm_SI_Woolf2021!$E$9:$E$93)/10))) + Fperm_SI_Woolf2021!$G$9:$G$93*EXP(-Fperm_SI_Woolf2021!$J$9:$J$93*$C89*IF(AN$58=Fperm_SI_Woolf2021!$E$9:$E$93,1,EXP(LN((1.1*(Fperm_SI_Woolf2021!$E$9:$E$93-AN$58)-63.1579*EXP(-0.19*Fperm_SI_Woolf2021!$E$9:$E$93)+63.1579*EXP(-0.19*AN$58))/(Fperm_SI_Woolf2021!$E$9:$E$93-AN$58))*(AN$58-Fperm_SI_Woolf2021!$E$9:$E$93)/10))) + Fperm_SI_Woolf2021!$H$9:$H$93*EXP(-Fperm_SI_Woolf2021!$K$9:$K$93*$C89*IF(AN$58=Fperm_SI_Woolf2021!$E$9:$E$93,1,EXP(LN((1.1*(Fperm_SI_Woolf2021!$E$9:$E$93-AN$58)-63.1579*EXP(-0.19*Fperm_SI_Woolf2021!$E$9:$E$93)+63.1579*EXP(-0.19*AN$58))/(Fperm_SI_Woolf2021!$E$9:$E$93-AN$58))*(AN$58-Fperm_SI_Woolf2021!$E$9:$E$93)/10))),Fperm_SI_Woolf2021!$D$9:$D$93)*AN$57+INTERCEPT(Fperm_SI_Woolf2021!$F$9:$F$93*EXP(-Fperm_SI_Woolf2021!$I$9:$I$93*$C89*IF(AN$58=Fperm_SI_Woolf2021!$E$9:$E$93,1,EXP(LN((1.1*(Fperm_SI_Woolf2021!$E$9:$E$93-AN$58)-63.1579*EXP(-0.19*Fperm_SI_Woolf2021!$E$9:$E$93)+63.1579*EXP(-0.19*AN$58))/(Fperm_SI_Woolf2021!$E$9:$E$93-AN$58))*(AN$58-Fperm_SI_Woolf2021!$E$9:$E$93)/10))) + Fperm_SI_Woolf2021!$G$9:$G$93*EXP(-Fperm_SI_Woolf2021!$J$9:$J$93*$C89*IF(AN$58=Fperm_SI_Woolf2021!$E$9:$E$93,1,EXP(LN((1.1*(Fperm_SI_Woolf2021!$E$9:$E$93-AN$58)-63.1579*EXP(-0.19*Fperm_SI_Woolf2021!$E$9:$E$93)+63.1579*EXP(-0.19*AN$58))/(Fperm_SI_Woolf2021!$E$9:$E$93-AN$58))*(AN$58-Fperm_SI_Woolf2021!$E$9:$E$93)/10))) + Fperm_SI_Woolf2021!$H$9:$H$93*EXP(-Fperm_SI_Woolf2021!$K$9:$K$93*$C89*IF(AN$58=Fperm_SI_Woolf2021!$E$9:$E$93,1,EXP(LN((1.1*(Fperm_SI_Woolf2021!$E$9:$E$93-AN$58)-63.1579*EXP(-0.19*Fperm_SI_Woolf2021!$E$9:$E$93)+63.1579*EXP(-0.19*AN$58))/(Fperm_SI_Woolf2021!$E$9:$E$93-AN$58))*(AN$58-Fperm_SI_Woolf2021!$E$9:$E$93)/10))),Fperm_SI_Woolf2021!$D$9:$D$93))</f>
        <v>0.56384087728364229</v>
      </c>
      <c r="AO89" s="51" cm="1">
        <f t="array" ref="AO89">MIN(1,SLOPE(Fperm_SI_Woolf2021!$F$9:$F$93*EXP(-Fperm_SI_Woolf2021!$I$9:$I$93*$C89*IF(AO$58=Fperm_SI_Woolf2021!$E$9:$E$93,1,EXP(LN((1.1*(Fperm_SI_Woolf2021!$E$9:$E$93-AO$58)-63.1579*EXP(-0.19*Fperm_SI_Woolf2021!$E$9:$E$93)+63.1579*EXP(-0.19*AO$58))/(Fperm_SI_Woolf2021!$E$9:$E$93-AO$58))*(AO$58-Fperm_SI_Woolf2021!$E$9:$E$93)/10))) + Fperm_SI_Woolf2021!$G$9:$G$93*EXP(-Fperm_SI_Woolf2021!$J$9:$J$93*$C89*IF(AO$58=Fperm_SI_Woolf2021!$E$9:$E$93,1,EXP(LN((1.1*(Fperm_SI_Woolf2021!$E$9:$E$93-AO$58)-63.1579*EXP(-0.19*Fperm_SI_Woolf2021!$E$9:$E$93)+63.1579*EXP(-0.19*AO$58))/(Fperm_SI_Woolf2021!$E$9:$E$93-AO$58))*(AO$58-Fperm_SI_Woolf2021!$E$9:$E$93)/10))) + Fperm_SI_Woolf2021!$H$9:$H$93*EXP(-Fperm_SI_Woolf2021!$K$9:$K$93*$C89*IF(AO$58=Fperm_SI_Woolf2021!$E$9:$E$93,1,EXP(LN((1.1*(Fperm_SI_Woolf2021!$E$9:$E$93-AO$58)-63.1579*EXP(-0.19*Fperm_SI_Woolf2021!$E$9:$E$93)+63.1579*EXP(-0.19*AO$58))/(Fperm_SI_Woolf2021!$E$9:$E$93-AO$58))*(AO$58-Fperm_SI_Woolf2021!$E$9:$E$93)/10))),Fperm_SI_Woolf2021!$D$9:$D$93)*AO$57+INTERCEPT(Fperm_SI_Woolf2021!$F$9:$F$93*EXP(-Fperm_SI_Woolf2021!$I$9:$I$93*$C89*IF(AO$58=Fperm_SI_Woolf2021!$E$9:$E$93,1,EXP(LN((1.1*(Fperm_SI_Woolf2021!$E$9:$E$93-AO$58)-63.1579*EXP(-0.19*Fperm_SI_Woolf2021!$E$9:$E$93)+63.1579*EXP(-0.19*AO$58))/(Fperm_SI_Woolf2021!$E$9:$E$93-AO$58))*(AO$58-Fperm_SI_Woolf2021!$E$9:$E$93)/10))) + Fperm_SI_Woolf2021!$G$9:$G$93*EXP(-Fperm_SI_Woolf2021!$J$9:$J$93*$C89*IF(AO$58=Fperm_SI_Woolf2021!$E$9:$E$93,1,EXP(LN((1.1*(Fperm_SI_Woolf2021!$E$9:$E$93-AO$58)-63.1579*EXP(-0.19*Fperm_SI_Woolf2021!$E$9:$E$93)+63.1579*EXP(-0.19*AO$58))/(Fperm_SI_Woolf2021!$E$9:$E$93-AO$58))*(AO$58-Fperm_SI_Woolf2021!$E$9:$E$93)/10))) + Fperm_SI_Woolf2021!$H$9:$H$93*EXP(-Fperm_SI_Woolf2021!$K$9:$K$93*$C89*IF(AO$58=Fperm_SI_Woolf2021!$E$9:$E$93,1,EXP(LN((1.1*(Fperm_SI_Woolf2021!$E$9:$E$93-AO$58)-63.1579*EXP(-0.19*Fperm_SI_Woolf2021!$E$9:$E$93)+63.1579*EXP(-0.19*AO$58))/(Fperm_SI_Woolf2021!$E$9:$E$93-AO$58))*(AO$58-Fperm_SI_Woolf2021!$E$9:$E$93)/10))),Fperm_SI_Woolf2021!$D$9:$D$93))</f>
        <v>0.53301561083664672</v>
      </c>
      <c r="AP89" s="51" cm="1">
        <f t="array" ref="AP89">MIN(1,SLOPE(Fperm_SI_Woolf2021!$F$9:$F$93*EXP(-Fperm_SI_Woolf2021!$I$9:$I$93*$C89*IF(AP$58=Fperm_SI_Woolf2021!$E$9:$E$93,1,EXP(LN((1.1*(Fperm_SI_Woolf2021!$E$9:$E$93-AP$58)-63.1579*EXP(-0.19*Fperm_SI_Woolf2021!$E$9:$E$93)+63.1579*EXP(-0.19*AP$58))/(Fperm_SI_Woolf2021!$E$9:$E$93-AP$58))*(AP$58-Fperm_SI_Woolf2021!$E$9:$E$93)/10))) + Fperm_SI_Woolf2021!$G$9:$G$93*EXP(-Fperm_SI_Woolf2021!$J$9:$J$93*$C89*IF(AP$58=Fperm_SI_Woolf2021!$E$9:$E$93,1,EXP(LN((1.1*(Fperm_SI_Woolf2021!$E$9:$E$93-AP$58)-63.1579*EXP(-0.19*Fperm_SI_Woolf2021!$E$9:$E$93)+63.1579*EXP(-0.19*AP$58))/(Fperm_SI_Woolf2021!$E$9:$E$93-AP$58))*(AP$58-Fperm_SI_Woolf2021!$E$9:$E$93)/10))) + Fperm_SI_Woolf2021!$H$9:$H$93*EXP(-Fperm_SI_Woolf2021!$K$9:$K$93*$C89*IF(AP$58=Fperm_SI_Woolf2021!$E$9:$E$93,1,EXP(LN((1.1*(Fperm_SI_Woolf2021!$E$9:$E$93-AP$58)-63.1579*EXP(-0.19*Fperm_SI_Woolf2021!$E$9:$E$93)+63.1579*EXP(-0.19*AP$58))/(Fperm_SI_Woolf2021!$E$9:$E$93-AP$58))*(AP$58-Fperm_SI_Woolf2021!$E$9:$E$93)/10))),Fperm_SI_Woolf2021!$D$9:$D$93)*AP$57+INTERCEPT(Fperm_SI_Woolf2021!$F$9:$F$93*EXP(-Fperm_SI_Woolf2021!$I$9:$I$93*$C89*IF(AP$58=Fperm_SI_Woolf2021!$E$9:$E$93,1,EXP(LN((1.1*(Fperm_SI_Woolf2021!$E$9:$E$93-AP$58)-63.1579*EXP(-0.19*Fperm_SI_Woolf2021!$E$9:$E$93)+63.1579*EXP(-0.19*AP$58))/(Fperm_SI_Woolf2021!$E$9:$E$93-AP$58))*(AP$58-Fperm_SI_Woolf2021!$E$9:$E$93)/10))) + Fperm_SI_Woolf2021!$G$9:$G$93*EXP(-Fperm_SI_Woolf2021!$J$9:$J$93*$C89*IF(AP$58=Fperm_SI_Woolf2021!$E$9:$E$93,1,EXP(LN((1.1*(Fperm_SI_Woolf2021!$E$9:$E$93-AP$58)-63.1579*EXP(-0.19*Fperm_SI_Woolf2021!$E$9:$E$93)+63.1579*EXP(-0.19*AP$58))/(Fperm_SI_Woolf2021!$E$9:$E$93-AP$58))*(AP$58-Fperm_SI_Woolf2021!$E$9:$E$93)/10))) + Fperm_SI_Woolf2021!$H$9:$H$93*EXP(-Fperm_SI_Woolf2021!$K$9:$K$93*$C89*IF(AP$58=Fperm_SI_Woolf2021!$E$9:$E$93,1,EXP(LN((1.1*(Fperm_SI_Woolf2021!$E$9:$E$93-AP$58)-63.1579*EXP(-0.19*Fperm_SI_Woolf2021!$E$9:$E$93)+63.1579*EXP(-0.19*AP$58))/(Fperm_SI_Woolf2021!$E$9:$E$93-AP$58))*(AP$58-Fperm_SI_Woolf2021!$E$9:$E$93)/10))),Fperm_SI_Woolf2021!$D$9:$D$93))</f>
        <v>0.50219034438965116</v>
      </c>
      <c r="AQ89" s="51" cm="1">
        <f t="array" ref="AQ89">MIN(1,SLOPE(Fperm_SI_Woolf2021!$F$9:$F$93*EXP(-Fperm_SI_Woolf2021!$I$9:$I$93*$C89*IF(AQ$58=Fperm_SI_Woolf2021!$E$9:$E$93,1,EXP(LN((1.1*(Fperm_SI_Woolf2021!$E$9:$E$93-AQ$58)-63.1579*EXP(-0.19*Fperm_SI_Woolf2021!$E$9:$E$93)+63.1579*EXP(-0.19*AQ$58))/(Fperm_SI_Woolf2021!$E$9:$E$93-AQ$58))*(AQ$58-Fperm_SI_Woolf2021!$E$9:$E$93)/10))) + Fperm_SI_Woolf2021!$G$9:$G$93*EXP(-Fperm_SI_Woolf2021!$J$9:$J$93*$C89*IF(AQ$58=Fperm_SI_Woolf2021!$E$9:$E$93,1,EXP(LN((1.1*(Fperm_SI_Woolf2021!$E$9:$E$93-AQ$58)-63.1579*EXP(-0.19*Fperm_SI_Woolf2021!$E$9:$E$93)+63.1579*EXP(-0.19*AQ$58))/(Fperm_SI_Woolf2021!$E$9:$E$93-AQ$58))*(AQ$58-Fperm_SI_Woolf2021!$E$9:$E$93)/10))) + Fperm_SI_Woolf2021!$H$9:$H$93*EXP(-Fperm_SI_Woolf2021!$K$9:$K$93*$C89*IF(AQ$58=Fperm_SI_Woolf2021!$E$9:$E$93,1,EXP(LN((1.1*(Fperm_SI_Woolf2021!$E$9:$E$93-AQ$58)-63.1579*EXP(-0.19*Fperm_SI_Woolf2021!$E$9:$E$93)+63.1579*EXP(-0.19*AQ$58))/(Fperm_SI_Woolf2021!$E$9:$E$93-AQ$58))*(AQ$58-Fperm_SI_Woolf2021!$E$9:$E$93)/10))),Fperm_SI_Woolf2021!$D$9:$D$93)*AQ$57+INTERCEPT(Fperm_SI_Woolf2021!$F$9:$F$93*EXP(-Fperm_SI_Woolf2021!$I$9:$I$93*$C89*IF(AQ$58=Fperm_SI_Woolf2021!$E$9:$E$93,1,EXP(LN((1.1*(Fperm_SI_Woolf2021!$E$9:$E$93-AQ$58)-63.1579*EXP(-0.19*Fperm_SI_Woolf2021!$E$9:$E$93)+63.1579*EXP(-0.19*AQ$58))/(Fperm_SI_Woolf2021!$E$9:$E$93-AQ$58))*(AQ$58-Fperm_SI_Woolf2021!$E$9:$E$93)/10))) + Fperm_SI_Woolf2021!$G$9:$G$93*EXP(-Fperm_SI_Woolf2021!$J$9:$J$93*$C89*IF(AQ$58=Fperm_SI_Woolf2021!$E$9:$E$93,1,EXP(LN((1.1*(Fperm_SI_Woolf2021!$E$9:$E$93-AQ$58)-63.1579*EXP(-0.19*Fperm_SI_Woolf2021!$E$9:$E$93)+63.1579*EXP(-0.19*AQ$58))/(Fperm_SI_Woolf2021!$E$9:$E$93-AQ$58))*(AQ$58-Fperm_SI_Woolf2021!$E$9:$E$93)/10))) + Fperm_SI_Woolf2021!$H$9:$H$93*EXP(-Fperm_SI_Woolf2021!$K$9:$K$93*$C89*IF(AQ$58=Fperm_SI_Woolf2021!$E$9:$E$93,1,EXP(LN((1.1*(Fperm_SI_Woolf2021!$E$9:$E$93-AQ$58)-63.1579*EXP(-0.19*Fperm_SI_Woolf2021!$E$9:$E$93)+63.1579*EXP(-0.19*AQ$58))/(Fperm_SI_Woolf2021!$E$9:$E$93-AQ$58))*(AQ$58-Fperm_SI_Woolf2021!$E$9:$E$93)/10))),Fperm_SI_Woolf2021!$D$9:$D$93))</f>
        <v>0.4713650779426557</v>
      </c>
      <c r="AR89" s="51" cm="1">
        <f t="array" ref="AR89">MIN(1,SLOPE(Fperm_SI_Woolf2021!$F$9:$F$93*EXP(-Fperm_SI_Woolf2021!$I$9:$I$93*$C89*IF(AR$58=Fperm_SI_Woolf2021!$E$9:$E$93,1,EXP(LN((1.1*(Fperm_SI_Woolf2021!$E$9:$E$93-AR$58)-63.1579*EXP(-0.19*Fperm_SI_Woolf2021!$E$9:$E$93)+63.1579*EXP(-0.19*AR$58))/(Fperm_SI_Woolf2021!$E$9:$E$93-AR$58))*(AR$58-Fperm_SI_Woolf2021!$E$9:$E$93)/10))) + Fperm_SI_Woolf2021!$G$9:$G$93*EXP(-Fperm_SI_Woolf2021!$J$9:$J$93*$C89*IF(AR$58=Fperm_SI_Woolf2021!$E$9:$E$93,1,EXP(LN((1.1*(Fperm_SI_Woolf2021!$E$9:$E$93-AR$58)-63.1579*EXP(-0.19*Fperm_SI_Woolf2021!$E$9:$E$93)+63.1579*EXP(-0.19*AR$58))/(Fperm_SI_Woolf2021!$E$9:$E$93-AR$58))*(AR$58-Fperm_SI_Woolf2021!$E$9:$E$93)/10))) + Fperm_SI_Woolf2021!$H$9:$H$93*EXP(-Fperm_SI_Woolf2021!$K$9:$K$93*$C89*IF(AR$58=Fperm_SI_Woolf2021!$E$9:$E$93,1,EXP(LN((1.1*(Fperm_SI_Woolf2021!$E$9:$E$93-AR$58)-63.1579*EXP(-0.19*Fperm_SI_Woolf2021!$E$9:$E$93)+63.1579*EXP(-0.19*AR$58))/(Fperm_SI_Woolf2021!$E$9:$E$93-AR$58))*(AR$58-Fperm_SI_Woolf2021!$E$9:$E$93)/10))),Fperm_SI_Woolf2021!$D$9:$D$93)*AR$57+INTERCEPT(Fperm_SI_Woolf2021!$F$9:$F$93*EXP(-Fperm_SI_Woolf2021!$I$9:$I$93*$C89*IF(AR$58=Fperm_SI_Woolf2021!$E$9:$E$93,1,EXP(LN((1.1*(Fperm_SI_Woolf2021!$E$9:$E$93-AR$58)-63.1579*EXP(-0.19*Fperm_SI_Woolf2021!$E$9:$E$93)+63.1579*EXP(-0.19*AR$58))/(Fperm_SI_Woolf2021!$E$9:$E$93-AR$58))*(AR$58-Fperm_SI_Woolf2021!$E$9:$E$93)/10))) + Fperm_SI_Woolf2021!$G$9:$G$93*EXP(-Fperm_SI_Woolf2021!$J$9:$J$93*$C89*IF(AR$58=Fperm_SI_Woolf2021!$E$9:$E$93,1,EXP(LN((1.1*(Fperm_SI_Woolf2021!$E$9:$E$93-AR$58)-63.1579*EXP(-0.19*Fperm_SI_Woolf2021!$E$9:$E$93)+63.1579*EXP(-0.19*AR$58))/(Fperm_SI_Woolf2021!$E$9:$E$93-AR$58))*(AR$58-Fperm_SI_Woolf2021!$E$9:$E$93)/10))) + Fperm_SI_Woolf2021!$H$9:$H$93*EXP(-Fperm_SI_Woolf2021!$K$9:$K$93*$C89*IF(AR$58=Fperm_SI_Woolf2021!$E$9:$E$93,1,EXP(LN((1.1*(Fperm_SI_Woolf2021!$E$9:$E$93-AR$58)-63.1579*EXP(-0.19*Fperm_SI_Woolf2021!$E$9:$E$93)+63.1579*EXP(-0.19*AR$58))/(Fperm_SI_Woolf2021!$E$9:$E$93-AR$58))*(AR$58-Fperm_SI_Woolf2021!$E$9:$E$93)/10))),Fperm_SI_Woolf2021!$D$9:$D$93))</f>
        <v>0.44053981149566013</v>
      </c>
      <c r="AS89" s="51" cm="1">
        <f t="array" ref="AS89">MIN(1,SLOPE(Fperm_SI_Woolf2021!$F$9:$F$93*EXP(-Fperm_SI_Woolf2021!$I$9:$I$93*$C89*IF(AS$58=Fperm_SI_Woolf2021!$E$9:$E$93,1,EXP(LN((1.1*(Fperm_SI_Woolf2021!$E$9:$E$93-AS$58)-63.1579*EXP(-0.19*Fperm_SI_Woolf2021!$E$9:$E$93)+63.1579*EXP(-0.19*AS$58))/(Fperm_SI_Woolf2021!$E$9:$E$93-AS$58))*(AS$58-Fperm_SI_Woolf2021!$E$9:$E$93)/10))) + Fperm_SI_Woolf2021!$G$9:$G$93*EXP(-Fperm_SI_Woolf2021!$J$9:$J$93*$C89*IF(AS$58=Fperm_SI_Woolf2021!$E$9:$E$93,1,EXP(LN((1.1*(Fperm_SI_Woolf2021!$E$9:$E$93-AS$58)-63.1579*EXP(-0.19*Fperm_SI_Woolf2021!$E$9:$E$93)+63.1579*EXP(-0.19*AS$58))/(Fperm_SI_Woolf2021!$E$9:$E$93-AS$58))*(AS$58-Fperm_SI_Woolf2021!$E$9:$E$93)/10))) + Fperm_SI_Woolf2021!$H$9:$H$93*EXP(-Fperm_SI_Woolf2021!$K$9:$K$93*$C89*IF(AS$58=Fperm_SI_Woolf2021!$E$9:$E$93,1,EXP(LN((1.1*(Fperm_SI_Woolf2021!$E$9:$E$93-AS$58)-63.1579*EXP(-0.19*Fperm_SI_Woolf2021!$E$9:$E$93)+63.1579*EXP(-0.19*AS$58))/(Fperm_SI_Woolf2021!$E$9:$E$93-AS$58))*(AS$58-Fperm_SI_Woolf2021!$E$9:$E$93)/10))),Fperm_SI_Woolf2021!$D$9:$D$93)*AS$57+INTERCEPT(Fperm_SI_Woolf2021!$F$9:$F$93*EXP(-Fperm_SI_Woolf2021!$I$9:$I$93*$C89*IF(AS$58=Fperm_SI_Woolf2021!$E$9:$E$93,1,EXP(LN((1.1*(Fperm_SI_Woolf2021!$E$9:$E$93-AS$58)-63.1579*EXP(-0.19*Fperm_SI_Woolf2021!$E$9:$E$93)+63.1579*EXP(-0.19*AS$58))/(Fperm_SI_Woolf2021!$E$9:$E$93-AS$58))*(AS$58-Fperm_SI_Woolf2021!$E$9:$E$93)/10))) + Fperm_SI_Woolf2021!$G$9:$G$93*EXP(-Fperm_SI_Woolf2021!$J$9:$J$93*$C89*IF(AS$58=Fperm_SI_Woolf2021!$E$9:$E$93,1,EXP(LN((1.1*(Fperm_SI_Woolf2021!$E$9:$E$93-AS$58)-63.1579*EXP(-0.19*Fperm_SI_Woolf2021!$E$9:$E$93)+63.1579*EXP(-0.19*AS$58))/(Fperm_SI_Woolf2021!$E$9:$E$93-AS$58))*(AS$58-Fperm_SI_Woolf2021!$E$9:$E$93)/10))) + Fperm_SI_Woolf2021!$H$9:$H$93*EXP(-Fperm_SI_Woolf2021!$K$9:$K$93*$C89*IF(AS$58=Fperm_SI_Woolf2021!$E$9:$E$93,1,EXP(LN((1.1*(Fperm_SI_Woolf2021!$E$9:$E$93-AS$58)-63.1579*EXP(-0.19*Fperm_SI_Woolf2021!$E$9:$E$93)+63.1579*EXP(-0.19*AS$58))/(Fperm_SI_Woolf2021!$E$9:$E$93-AS$58))*(AS$58-Fperm_SI_Woolf2021!$E$9:$E$93)/10))),Fperm_SI_Woolf2021!$D$9:$D$93))</f>
        <v>0.40971454504866461</v>
      </c>
      <c r="AT89" s="51" cm="1">
        <f t="array" ref="AT89">MIN(1,SLOPE(Fperm_SI_Woolf2021!$F$9:$F$93*EXP(-Fperm_SI_Woolf2021!$I$9:$I$93*$C89*IF(AT$58=Fperm_SI_Woolf2021!$E$9:$E$93,1,EXP(LN((1.1*(Fperm_SI_Woolf2021!$E$9:$E$93-AT$58)-63.1579*EXP(-0.19*Fperm_SI_Woolf2021!$E$9:$E$93)+63.1579*EXP(-0.19*AT$58))/(Fperm_SI_Woolf2021!$E$9:$E$93-AT$58))*(AT$58-Fperm_SI_Woolf2021!$E$9:$E$93)/10))) + Fperm_SI_Woolf2021!$G$9:$G$93*EXP(-Fperm_SI_Woolf2021!$J$9:$J$93*$C89*IF(AT$58=Fperm_SI_Woolf2021!$E$9:$E$93,1,EXP(LN((1.1*(Fperm_SI_Woolf2021!$E$9:$E$93-AT$58)-63.1579*EXP(-0.19*Fperm_SI_Woolf2021!$E$9:$E$93)+63.1579*EXP(-0.19*AT$58))/(Fperm_SI_Woolf2021!$E$9:$E$93-AT$58))*(AT$58-Fperm_SI_Woolf2021!$E$9:$E$93)/10))) + Fperm_SI_Woolf2021!$H$9:$H$93*EXP(-Fperm_SI_Woolf2021!$K$9:$K$93*$C89*IF(AT$58=Fperm_SI_Woolf2021!$E$9:$E$93,1,EXP(LN((1.1*(Fperm_SI_Woolf2021!$E$9:$E$93-AT$58)-63.1579*EXP(-0.19*Fperm_SI_Woolf2021!$E$9:$E$93)+63.1579*EXP(-0.19*AT$58))/(Fperm_SI_Woolf2021!$E$9:$E$93-AT$58))*(AT$58-Fperm_SI_Woolf2021!$E$9:$E$93)/10))),Fperm_SI_Woolf2021!$D$9:$D$93)*AT$57+INTERCEPT(Fperm_SI_Woolf2021!$F$9:$F$93*EXP(-Fperm_SI_Woolf2021!$I$9:$I$93*$C89*IF(AT$58=Fperm_SI_Woolf2021!$E$9:$E$93,1,EXP(LN((1.1*(Fperm_SI_Woolf2021!$E$9:$E$93-AT$58)-63.1579*EXP(-0.19*Fperm_SI_Woolf2021!$E$9:$E$93)+63.1579*EXP(-0.19*AT$58))/(Fperm_SI_Woolf2021!$E$9:$E$93-AT$58))*(AT$58-Fperm_SI_Woolf2021!$E$9:$E$93)/10))) + Fperm_SI_Woolf2021!$G$9:$G$93*EXP(-Fperm_SI_Woolf2021!$J$9:$J$93*$C89*IF(AT$58=Fperm_SI_Woolf2021!$E$9:$E$93,1,EXP(LN((1.1*(Fperm_SI_Woolf2021!$E$9:$E$93-AT$58)-63.1579*EXP(-0.19*Fperm_SI_Woolf2021!$E$9:$E$93)+63.1579*EXP(-0.19*AT$58))/(Fperm_SI_Woolf2021!$E$9:$E$93-AT$58))*(AT$58-Fperm_SI_Woolf2021!$E$9:$E$93)/10))) + Fperm_SI_Woolf2021!$H$9:$H$93*EXP(-Fperm_SI_Woolf2021!$K$9:$K$93*$C89*IF(AT$58=Fperm_SI_Woolf2021!$E$9:$E$93,1,EXP(LN((1.1*(Fperm_SI_Woolf2021!$E$9:$E$93-AT$58)-63.1579*EXP(-0.19*Fperm_SI_Woolf2021!$E$9:$E$93)+63.1579*EXP(-0.19*AT$58))/(Fperm_SI_Woolf2021!$E$9:$E$93-AT$58))*(AT$58-Fperm_SI_Woolf2021!$E$9:$E$93)/10))),Fperm_SI_Woolf2021!$D$9:$D$93))</f>
        <v>0.37888927860166904</v>
      </c>
      <c r="AU89" s="51" cm="1">
        <f t="array" ref="AU89">MIN(1,SLOPE(Fperm_SI_Woolf2021!$F$9:$F$93*EXP(-Fperm_SI_Woolf2021!$I$9:$I$93*$C89*IF(AU$58=Fperm_SI_Woolf2021!$E$9:$E$93,1,EXP(LN((1.1*(Fperm_SI_Woolf2021!$E$9:$E$93-AU$58)-63.1579*EXP(-0.19*Fperm_SI_Woolf2021!$E$9:$E$93)+63.1579*EXP(-0.19*AU$58))/(Fperm_SI_Woolf2021!$E$9:$E$93-AU$58))*(AU$58-Fperm_SI_Woolf2021!$E$9:$E$93)/10))) + Fperm_SI_Woolf2021!$G$9:$G$93*EXP(-Fperm_SI_Woolf2021!$J$9:$J$93*$C89*IF(AU$58=Fperm_SI_Woolf2021!$E$9:$E$93,1,EXP(LN((1.1*(Fperm_SI_Woolf2021!$E$9:$E$93-AU$58)-63.1579*EXP(-0.19*Fperm_SI_Woolf2021!$E$9:$E$93)+63.1579*EXP(-0.19*AU$58))/(Fperm_SI_Woolf2021!$E$9:$E$93-AU$58))*(AU$58-Fperm_SI_Woolf2021!$E$9:$E$93)/10))) + Fperm_SI_Woolf2021!$H$9:$H$93*EXP(-Fperm_SI_Woolf2021!$K$9:$K$93*$C89*IF(AU$58=Fperm_SI_Woolf2021!$E$9:$E$93,1,EXP(LN((1.1*(Fperm_SI_Woolf2021!$E$9:$E$93-AU$58)-63.1579*EXP(-0.19*Fperm_SI_Woolf2021!$E$9:$E$93)+63.1579*EXP(-0.19*AU$58))/(Fperm_SI_Woolf2021!$E$9:$E$93-AU$58))*(AU$58-Fperm_SI_Woolf2021!$E$9:$E$93)/10))),Fperm_SI_Woolf2021!$D$9:$D$93)*AU$57+INTERCEPT(Fperm_SI_Woolf2021!$F$9:$F$93*EXP(-Fperm_SI_Woolf2021!$I$9:$I$93*$C89*IF(AU$58=Fperm_SI_Woolf2021!$E$9:$E$93,1,EXP(LN((1.1*(Fperm_SI_Woolf2021!$E$9:$E$93-AU$58)-63.1579*EXP(-0.19*Fperm_SI_Woolf2021!$E$9:$E$93)+63.1579*EXP(-0.19*AU$58))/(Fperm_SI_Woolf2021!$E$9:$E$93-AU$58))*(AU$58-Fperm_SI_Woolf2021!$E$9:$E$93)/10))) + Fperm_SI_Woolf2021!$G$9:$G$93*EXP(-Fperm_SI_Woolf2021!$J$9:$J$93*$C89*IF(AU$58=Fperm_SI_Woolf2021!$E$9:$E$93,1,EXP(LN((1.1*(Fperm_SI_Woolf2021!$E$9:$E$93-AU$58)-63.1579*EXP(-0.19*Fperm_SI_Woolf2021!$E$9:$E$93)+63.1579*EXP(-0.19*AU$58))/(Fperm_SI_Woolf2021!$E$9:$E$93-AU$58))*(AU$58-Fperm_SI_Woolf2021!$E$9:$E$93)/10))) + Fperm_SI_Woolf2021!$H$9:$H$93*EXP(-Fperm_SI_Woolf2021!$K$9:$K$93*$C89*IF(AU$58=Fperm_SI_Woolf2021!$E$9:$E$93,1,EXP(LN((1.1*(Fperm_SI_Woolf2021!$E$9:$E$93-AU$58)-63.1579*EXP(-0.19*Fperm_SI_Woolf2021!$E$9:$E$93)+63.1579*EXP(-0.19*AU$58))/(Fperm_SI_Woolf2021!$E$9:$E$93-AU$58))*(AU$58-Fperm_SI_Woolf2021!$E$9:$E$93)/10))),Fperm_SI_Woolf2021!$D$9:$D$93))</f>
        <v>0.34806401215467347</v>
      </c>
      <c r="AV89" s="51" cm="1">
        <f t="array" ref="AV89">MIN(1,SLOPE(Fperm_SI_Woolf2021!$F$9:$F$93*EXP(-Fperm_SI_Woolf2021!$I$9:$I$93*$C89*IF(AV$58=Fperm_SI_Woolf2021!$E$9:$E$93,1,EXP(LN((1.1*(Fperm_SI_Woolf2021!$E$9:$E$93-AV$58)-63.1579*EXP(-0.19*Fperm_SI_Woolf2021!$E$9:$E$93)+63.1579*EXP(-0.19*AV$58))/(Fperm_SI_Woolf2021!$E$9:$E$93-AV$58))*(AV$58-Fperm_SI_Woolf2021!$E$9:$E$93)/10))) + Fperm_SI_Woolf2021!$G$9:$G$93*EXP(-Fperm_SI_Woolf2021!$J$9:$J$93*$C89*IF(AV$58=Fperm_SI_Woolf2021!$E$9:$E$93,1,EXP(LN((1.1*(Fperm_SI_Woolf2021!$E$9:$E$93-AV$58)-63.1579*EXP(-0.19*Fperm_SI_Woolf2021!$E$9:$E$93)+63.1579*EXP(-0.19*AV$58))/(Fperm_SI_Woolf2021!$E$9:$E$93-AV$58))*(AV$58-Fperm_SI_Woolf2021!$E$9:$E$93)/10))) + Fperm_SI_Woolf2021!$H$9:$H$93*EXP(-Fperm_SI_Woolf2021!$K$9:$K$93*$C89*IF(AV$58=Fperm_SI_Woolf2021!$E$9:$E$93,1,EXP(LN((1.1*(Fperm_SI_Woolf2021!$E$9:$E$93-AV$58)-63.1579*EXP(-0.19*Fperm_SI_Woolf2021!$E$9:$E$93)+63.1579*EXP(-0.19*AV$58))/(Fperm_SI_Woolf2021!$E$9:$E$93-AV$58))*(AV$58-Fperm_SI_Woolf2021!$E$9:$E$93)/10))),Fperm_SI_Woolf2021!$D$9:$D$93)*AV$57+INTERCEPT(Fperm_SI_Woolf2021!$F$9:$F$93*EXP(-Fperm_SI_Woolf2021!$I$9:$I$93*$C89*IF(AV$58=Fperm_SI_Woolf2021!$E$9:$E$93,1,EXP(LN((1.1*(Fperm_SI_Woolf2021!$E$9:$E$93-AV$58)-63.1579*EXP(-0.19*Fperm_SI_Woolf2021!$E$9:$E$93)+63.1579*EXP(-0.19*AV$58))/(Fperm_SI_Woolf2021!$E$9:$E$93-AV$58))*(AV$58-Fperm_SI_Woolf2021!$E$9:$E$93)/10))) + Fperm_SI_Woolf2021!$G$9:$G$93*EXP(-Fperm_SI_Woolf2021!$J$9:$J$93*$C89*IF(AV$58=Fperm_SI_Woolf2021!$E$9:$E$93,1,EXP(LN((1.1*(Fperm_SI_Woolf2021!$E$9:$E$93-AV$58)-63.1579*EXP(-0.19*Fperm_SI_Woolf2021!$E$9:$E$93)+63.1579*EXP(-0.19*AV$58))/(Fperm_SI_Woolf2021!$E$9:$E$93-AV$58))*(AV$58-Fperm_SI_Woolf2021!$E$9:$E$93)/10))) + Fperm_SI_Woolf2021!$H$9:$H$93*EXP(-Fperm_SI_Woolf2021!$K$9:$K$93*$C89*IF(AV$58=Fperm_SI_Woolf2021!$E$9:$E$93,1,EXP(LN((1.1*(Fperm_SI_Woolf2021!$E$9:$E$93-AV$58)-63.1579*EXP(-0.19*Fperm_SI_Woolf2021!$E$9:$E$93)+63.1579*EXP(-0.19*AV$58))/(Fperm_SI_Woolf2021!$E$9:$E$93-AV$58))*(AV$58-Fperm_SI_Woolf2021!$E$9:$E$93)/10))),Fperm_SI_Woolf2021!$D$9:$D$93))</f>
        <v>0.3172387457076779</v>
      </c>
      <c r="AW89" s="51" cm="1">
        <f t="array" ref="AW89">MIN(1,SLOPE(Fperm_SI_Woolf2021!$F$9:$F$93*EXP(-Fperm_SI_Woolf2021!$I$9:$I$93*$C89*IF(AW$58=Fperm_SI_Woolf2021!$E$9:$E$93,1,EXP(LN((1.1*(Fperm_SI_Woolf2021!$E$9:$E$93-AW$58)-63.1579*EXP(-0.19*Fperm_SI_Woolf2021!$E$9:$E$93)+63.1579*EXP(-0.19*AW$58))/(Fperm_SI_Woolf2021!$E$9:$E$93-AW$58))*(AW$58-Fperm_SI_Woolf2021!$E$9:$E$93)/10))) + Fperm_SI_Woolf2021!$G$9:$G$93*EXP(-Fperm_SI_Woolf2021!$J$9:$J$93*$C89*IF(AW$58=Fperm_SI_Woolf2021!$E$9:$E$93,1,EXP(LN((1.1*(Fperm_SI_Woolf2021!$E$9:$E$93-AW$58)-63.1579*EXP(-0.19*Fperm_SI_Woolf2021!$E$9:$E$93)+63.1579*EXP(-0.19*AW$58))/(Fperm_SI_Woolf2021!$E$9:$E$93-AW$58))*(AW$58-Fperm_SI_Woolf2021!$E$9:$E$93)/10))) + Fperm_SI_Woolf2021!$H$9:$H$93*EXP(-Fperm_SI_Woolf2021!$K$9:$K$93*$C89*IF(AW$58=Fperm_SI_Woolf2021!$E$9:$E$93,1,EXP(LN((1.1*(Fperm_SI_Woolf2021!$E$9:$E$93-AW$58)-63.1579*EXP(-0.19*Fperm_SI_Woolf2021!$E$9:$E$93)+63.1579*EXP(-0.19*AW$58))/(Fperm_SI_Woolf2021!$E$9:$E$93-AW$58))*(AW$58-Fperm_SI_Woolf2021!$E$9:$E$93)/10))),Fperm_SI_Woolf2021!$D$9:$D$93)*AW$57+INTERCEPT(Fperm_SI_Woolf2021!$F$9:$F$93*EXP(-Fperm_SI_Woolf2021!$I$9:$I$93*$C89*IF(AW$58=Fperm_SI_Woolf2021!$E$9:$E$93,1,EXP(LN((1.1*(Fperm_SI_Woolf2021!$E$9:$E$93-AW$58)-63.1579*EXP(-0.19*Fperm_SI_Woolf2021!$E$9:$E$93)+63.1579*EXP(-0.19*AW$58))/(Fperm_SI_Woolf2021!$E$9:$E$93-AW$58))*(AW$58-Fperm_SI_Woolf2021!$E$9:$E$93)/10))) + Fperm_SI_Woolf2021!$G$9:$G$93*EXP(-Fperm_SI_Woolf2021!$J$9:$J$93*$C89*IF(AW$58=Fperm_SI_Woolf2021!$E$9:$E$93,1,EXP(LN((1.1*(Fperm_SI_Woolf2021!$E$9:$E$93-AW$58)-63.1579*EXP(-0.19*Fperm_SI_Woolf2021!$E$9:$E$93)+63.1579*EXP(-0.19*AW$58))/(Fperm_SI_Woolf2021!$E$9:$E$93-AW$58))*(AW$58-Fperm_SI_Woolf2021!$E$9:$E$93)/10))) + Fperm_SI_Woolf2021!$H$9:$H$93*EXP(-Fperm_SI_Woolf2021!$K$9:$K$93*$C89*IF(AW$58=Fperm_SI_Woolf2021!$E$9:$E$93,1,EXP(LN((1.1*(Fperm_SI_Woolf2021!$E$9:$E$93-AW$58)-63.1579*EXP(-0.19*Fperm_SI_Woolf2021!$E$9:$E$93)+63.1579*EXP(-0.19*AW$58))/(Fperm_SI_Woolf2021!$E$9:$E$93-AW$58))*(AW$58-Fperm_SI_Woolf2021!$E$9:$E$93)/10))),Fperm_SI_Woolf2021!$D$9:$D$93))</f>
        <v>0.66928442080931438</v>
      </c>
      <c r="AX89" s="51" cm="1">
        <f t="array" ref="AX89">MIN(1,SLOPE(Fperm_SI_Woolf2021!$F$9:$F$93*EXP(-Fperm_SI_Woolf2021!$I$9:$I$93*$C89*IF(AX$58=Fperm_SI_Woolf2021!$E$9:$E$93,1,EXP(LN((1.1*(Fperm_SI_Woolf2021!$E$9:$E$93-AX$58)-63.1579*EXP(-0.19*Fperm_SI_Woolf2021!$E$9:$E$93)+63.1579*EXP(-0.19*AX$58))/(Fperm_SI_Woolf2021!$E$9:$E$93-AX$58))*(AX$58-Fperm_SI_Woolf2021!$E$9:$E$93)/10))) + Fperm_SI_Woolf2021!$G$9:$G$93*EXP(-Fperm_SI_Woolf2021!$J$9:$J$93*$C89*IF(AX$58=Fperm_SI_Woolf2021!$E$9:$E$93,1,EXP(LN((1.1*(Fperm_SI_Woolf2021!$E$9:$E$93-AX$58)-63.1579*EXP(-0.19*Fperm_SI_Woolf2021!$E$9:$E$93)+63.1579*EXP(-0.19*AX$58))/(Fperm_SI_Woolf2021!$E$9:$E$93-AX$58))*(AX$58-Fperm_SI_Woolf2021!$E$9:$E$93)/10))) + Fperm_SI_Woolf2021!$H$9:$H$93*EXP(-Fperm_SI_Woolf2021!$K$9:$K$93*$C89*IF(AX$58=Fperm_SI_Woolf2021!$E$9:$E$93,1,EXP(LN((1.1*(Fperm_SI_Woolf2021!$E$9:$E$93-AX$58)-63.1579*EXP(-0.19*Fperm_SI_Woolf2021!$E$9:$E$93)+63.1579*EXP(-0.19*AX$58))/(Fperm_SI_Woolf2021!$E$9:$E$93-AX$58))*(AX$58-Fperm_SI_Woolf2021!$E$9:$E$93)/10))),Fperm_SI_Woolf2021!$D$9:$D$93)*AX$57+INTERCEPT(Fperm_SI_Woolf2021!$F$9:$F$93*EXP(-Fperm_SI_Woolf2021!$I$9:$I$93*$C89*IF(AX$58=Fperm_SI_Woolf2021!$E$9:$E$93,1,EXP(LN((1.1*(Fperm_SI_Woolf2021!$E$9:$E$93-AX$58)-63.1579*EXP(-0.19*Fperm_SI_Woolf2021!$E$9:$E$93)+63.1579*EXP(-0.19*AX$58))/(Fperm_SI_Woolf2021!$E$9:$E$93-AX$58))*(AX$58-Fperm_SI_Woolf2021!$E$9:$E$93)/10))) + Fperm_SI_Woolf2021!$G$9:$G$93*EXP(-Fperm_SI_Woolf2021!$J$9:$J$93*$C89*IF(AX$58=Fperm_SI_Woolf2021!$E$9:$E$93,1,EXP(LN((1.1*(Fperm_SI_Woolf2021!$E$9:$E$93-AX$58)-63.1579*EXP(-0.19*Fperm_SI_Woolf2021!$E$9:$E$93)+63.1579*EXP(-0.19*AX$58))/(Fperm_SI_Woolf2021!$E$9:$E$93-AX$58))*(AX$58-Fperm_SI_Woolf2021!$E$9:$E$93)/10))) + Fperm_SI_Woolf2021!$H$9:$H$93*EXP(-Fperm_SI_Woolf2021!$K$9:$K$93*$C89*IF(AX$58=Fperm_SI_Woolf2021!$E$9:$E$93,1,EXP(LN((1.1*(Fperm_SI_Woolf2021!$E$9:$E$93-AX$58)-63.1579*EXP(-0.19*Fperm_SI_Woolf2021!$E$9:$E$93)+63.1579*EXP(-0.19*AX$58))/(Fperm_SI_Woolf2021!$E$9:$E$93-AX$58))*(AX$58-Fperm_SI_Woolf2021!$E$9:$E$93)/10))),Fperm_SI_Woolf2021!$D$9:$D$93))</f>
        <v>0.64048097966284434</v>
      </c>
      <c r="AY89" s="51" cm="1">
        <f t="array" ref="AY89">MIN(1,SLOPE(Fperm_SI_Woolf2021!$F$9:$F$93*EXP(-Fperm_SI_Woolf2021!$I$9:$I$93*$C89*IF(AY$58=Fperm_SI_Woolf2021!$E$9:$E$93,1,EXP(LN((1.1*(Fperm_SI_Woolf2021!$E$9:$E$93-AY$58)-63.1579*EXP(-0.19*Fperm_SI_Woolf2021!$E$9:$E$93)+63.1579*EXP(-0.19*AY$58))/(Fperm_SI_Woolf2021!$E$9:$E$93-AY$58))*(AY$58-Fperm_SI_Woolf2021!$E$9:$E$93)/10))) + Fperm_SI_Woolf2021!$G$9:$G$93*EXP(-Fperm_SI_Woolf2021!$J$9:$J$93*$C89*IF(AY$58=Fperm_SI_Woolf2021!$E$9:$E$93,1,EXP(LN((1.1*(Fperm_SI_Woolf2021!$E$9:$E$93-AY$58)-63.1579*EXP(-0.19*Fperm_SI_Woolf2021!$E$9:$E$93)+63.1579*EXP(-0.19*AY$58))/(Fperm_SI_Woolf2021!$E$9:$E$93-AY$58))*(AY$58-Fperm_SI_Woolf2021!$E$9:$E$93)/10))) + Fperm_SI_Woolf2021!$H$9:$H$93*EXP(-Fperm_SI_Woolf2021!$K$9:$K$93*$C89*IF(AY$58=Fperm_SI_Woolf2021!$E$9:$E$93,1,EXP(LN((1.1*(Fperm_SI_Woolf2021!$E$9:$E$93-AY$58)-63.1579*EXP(-0.19*Fperm_SI_Woolf2021!$E$9:$E$93)+63.1579*EXP(-0.19*AY$58))/(Fperm_SI_Woolf2021!$E$9:$E$93-AY$58))*(AY$58-Fperm_SI_Woolf2021!$E$9:$E$93)/10))),Fperm_SI_Woolf2021!$D$9:$D$93)*AY$57+INTERCEPT(Fperm_SI_Woolf2021!$F$9:$F$93*EXP(-Fperm_SI_Woolf2021!$I$9:$I$93*$C89*IF(AY$58=Fperm_SI_Woolf2021!$E$9:$E$93,1,EXP(LN((1.1*(Fperm_SI_Woolf2021!$E$9:$E$93-AY$58)-63.1579*EXP(-0.19*Fperm_SI_Woolf2021!$E$9:$E$93)+63.1579*EXP(-0.19*AY$58))/(Fperm_SI_Woolf2021!$E$9:$E$93-AY$58))*(AY$58-Fperm_SI_Woolf2021!$E$9:$E$93)/10))) + Fperm_SI_Woolf2021!$G$9:$G$93*EXP(-Fperm_SI_Woolf2021!$J$9:$J$93*$C89*IF(AY$58=Fperm_SI_Woolf2021!$E$9:$E$93,1,EXP(LN((1.1*(Fperm_SI_Woolf2021!$E$9:$E$93-AY$58)-63.1579*EXP(-0.19*Fperm_SI_Woolf2021!$E$9:$E$93)+63.1579*EXP(-0.19*AY$58))/(Fperm_SI_Woolf2021!$E$9:$E$93-AY$58))*(AY$58-Fperm_SI_Woolf2021!$E$9:$E$93)/10))) + Fperm_SI_Woolf2021!$H$9:$H$93*EXP(-Fperm_SI_Woolf2021!$K$9:$K$93*$C89*IF(AY$58=Fperm_SI_Woolf2021!$E$9:$E$93,1,EXP(LN((1.1*(Fperm_SI_Woolf2021!$E$9:$E$93-AY$58)-63.1579*EXP(-0.19*Fperm_SI_Woolf2021!$E$9:$E$93)+63.1579*EXP(-0.19*AY$58))/(Fperm_SI_Woolf2021!$E$9:$E$93-AY$58))*(AY$58-Fperm_SI_Woolf2021!$E$9:$E$93)/10))),Fperm_SI_Woolf2021!$D$9:$D$93))</f>
        <v>0.61167753851637441</v>
      </c>
      <c r="AZ89" s="51" cm="1">
        <f t="array" ref="AZ89">MIN(1,SLOPE(Fperm_SI_Woolf2021!$F$9:$F$93*EXP(-Fperm_SI_Woolf2021!$I$9:$I$93*$C89*IF(AZ$58=Fperm_SI_Woolf2021!$E$9:$E$93,1,EXP(LN((1.1*(Fperm_SI_Woolf2021!$E$9:$E$93-AZ$58)-63.1579*EXP(-0.19*Fperm_SI_Woolf2021!$E$9:$E$93)+63.1579*EXP(-0.19*AZ$58))/(Fperm_SI_Woolf2021!$E$9:$E$93-AZ$58))*(AZ$58-Fperm_SI_Woolf2021!$E$9:$E$93)/10))) + Fperm_SI_Woolf2021!$G$9:$G$93*EXP(-Fperm_SI_Woolf2021!$J$9:$J$93*$C89*IF(AZ$58=Fperm_SI_Woolf2021!$E$9:$E$93,1,EXP(LN((1.1*(Fperm_SI_Woolf2021!$E$9:$E$93-AZ$58)-63.1579*EXP(-0.19*Fperm_SI_Woolf2021!$E$9:$E$93)+63.1579*EXP(-0.19*AZ$58))/(Fperm_SI_Woolf2021!$E$9:$E$93-AZ$58))*(AZ$58-Fperm_SI_Woolf2021!$E$9:$E$93)/10))) + Fperm_SI_Woolf2021!$H$9:$H$93*EXP(-Fperm_SI_Woolf2021!$K$9:$K$93*$C89*IF(AZ$58=Fperm_SI_Woolf2021!$E$9:$E$93,1,EXP(LN((1.1*(Fperm_SI_Woolf2021!$E$9:$E$93-AZ$58)-63.1579*EXP(-0.19*Fperm_SI_Woolf2021!$E$9:$E$93)+63.1579*EXP(-0.19*AZ$58))/(Fperm_SI_Woolf2021!$E$9:$E$93-AZ$58))*(AZ$58-Fperm_SI_Woolf2021!$E$9:$E$93)/10))),Fperm_SI_Woolf2021!$D$9:$D$93)*AZ$57+INTERCEPT(Fperm_SI_Woolf2021!$F$9:$F$93*EXP(-Fperm_SI_Woolf2021!$I$9:$I$93*$C89*IF(AZ$58=Fperm_SI_Woolf2021!$E$9:$E$93,1,EXP(LN((1.1*(Fperm_SI_Woolf2021!$E$9:$E$93-AZ$58)-63.1579*EXP(-0.19*Fperm_SI_Woolf2021!$E$9:$E$93)+63.1579*EXP(-0.19*AZ$58))/(Fperm_SI_Woolf2021!$E$9:$E$93-AZ$58))*(AZ$58-Fperm_SI_Woolf2021!$E$9:$E$93)/10))) + Fperm_SI_Woolf2021!$G$9:$G$93*EXP(-Fperm_SI_Woolf2021!$J$9:$J$93*$C89*IF(AZ$58=Fperm_SI_Woolf2021!$E$9:$E$93,1,EXP(LN((1.1*(Fperm_SI_Woolf2021!$E$9:$E$93-AZ$58)-63.1579*EXP(-0.19*Fperm_SI_Woolf2021!$E$9:$E$93)+63.1579*EXP(-0.19*AZ$58))/(Fperm_SI_Woolf2021!$E$9:$E$93-AZ$58))*(AZ$58-Fperm_SI_Woolf2021!$E$9:$E$93)/10))) + Fperm_SI_Woolf2021!$H$9:$H$93*EXP(-Fperm_SI_Woolf2021!$K$9:$K$93*$C89*IF(AZ$58=Fperm_SI_Woolf2021!$E$9:$E$93,1,EXP(LN((1.1*(Fperm_SI_Woolf2021!$E$9:$E$93-AZ$58)-63.1579*EXP(-0.19*Fperm_SI_Woolf2021!$E$9:$E$93)+63.1579*EXP(-0.19*AZ$58))/(Fperm_SI_Woolf2021!$E$9:$E$93-AZ$58))*(AZ$58-Fperm_SI_Woolf2021!$E$9:$E$93)/10))),Fperm_SI_Woolf2021!$D$9:$D$93))</f>
        <v>0.58287409736990448</v>
      </c>
      <c r="BA89" s="51" cm="1">
        <f t="array" ref="BA89">MIN(1,SLOPE(Fperm_SI_Woolf2021!$F$9:$F$93*EXP(-Fperm_SI_Woolf2021!$I$9:$I$93*$C89*IF(BA$58=Fperm_SI_Woolf2021!$E$9:$E$93,1,EXP(LN((1.1*(Fperm_SI_Woolf2021!$E$9:$E$93-BA$58)-63.1579*EXP(-0.19*Fperm_SI_Woolf2021!$E$9:$E$93)+63.1579*EXP(-0.19*BA$58))/(Fperm_SI_Woolf2021!$E$9:$E$93-BA$58))*(BA$58-Fperm_SI_Woolf2021!$E$9:$E$93)/10))) + Fperm_SI_Woolf2021!$G$9:$G$93*EXP(-Fperm_SI_Woolf2021!$J$9:$J$93*$C89*IF(BA$58=Fperm_SI_Woolf2021!$E$9:$E$93,1,EXP(LN((1.1*(Fperm_SI_Woolf2021!$E$9:$E$93-BA$58)-63.1579*EXP(-0.19*Fperm_SI_Woolf2021!$E$9:$E$93)+63.1579*EXP(-0.19*BA$58))/(Fperm_SI_Woolf2021!$E$9:$E$93-BA$58))*(BA$58-Fperm_SI_Woolf2021!$E$9:$E$93)/10))) + Fperm_SI_Woolf2021!$H$9:$H$93*EXP(-Fperm_SI_Woolf2021!$K$9:$K$93*$C89*IF(BA$58=Fperm_SI_Woolf2021!$E$9:$E$93,1,EXP(LN((1.1*(Fperm_SI_Woolf2021!$E$9:$E$93-BA$58)-63.1579*EXP(-0.19*Fperm_SI_Woolf2021!$E$9:$E$93)+63.1579*EXP(-0.19*BA$58))/(Fperm_SI_Woolf2021!$E$9:$E$93-BA$58))*(BA$58-Fperm_SI_Woolf2021!$E$9:$E$93)/10))),Fperm_SI_Woolf2021!$D$9:$D$93)*BA$57+INTERCEPT(Fperm_SI_Woolf2021!$F$9:$F$93*EXP(-Fperm_SI_Woolf2021!$I$9:$I$93*$C89*IF(BA$58=Fperm_SI_Woolf2021!$E$9:$E$93,1,EXP(LN((1.1*(Fperm_SI_Woolf2021!$E$9:$E$93-BA$58)-63.1579*EXP(-0.19*Fperm_SI_Woolf2021!$E$9:$E$93)+63.1579*EXP(-0.19*BA$58))/(Fperm_SI_Woolf2021!$E$9:$E$93-BA$58))*(BA$58-Fperm_SI_Woolf2021!$E$9:$E$93)/10))) + Fperm_SI_Woolf2021!$G$9:$G$93*EXP(-Fperm_SI_Woolf2021!$J$9:$J$93*$C89*IF(BA$58=Fperm_SI_Woolf2021!$E$9:$E$93,1,EXP(LN((1.1*(Fperm_SI_Woolf2021!$E$9:$E$93-BA$58)-63.1579*EXP(-0.19*Fperm_SI_Woolf2021!$E$9:$E$93)+63.1579*EXP(-0.19*BA$58))/(Fperm_SI_Woolf2021!$E$9:$E$93-BA$58))*(BA$58-Fperm_SI_Woolf2021!$E$9:$E$93)/10))) + Fperm_SI_Woolf2021!$H$9:$H$93*EXP(-Fperm_SI_Woolf2021!$K$9:$K$93*$C89*IF(BA$58=Fperm_SI_Woolf2021!$E$9:$E$93,1,EXP(LN((1.1*(Fperm_SI_Woolf2021!$E$9:$E$93-BA$58)-63.1579*EXP(-0.19*Fperm_SI_Woolf2021!$E$9:$E$93)+63.1579*EXP(-0.19*BA$58))/(Fperm_SI_Woolf2021!$E$9:$E$93-BA$58))*(BA$58-Fperm_SI_Woolf2021!$E$9:$E$93)/10))),Fperm_SI_Woolf2021!$D$9:$D$93))</f>
        <v>0.55407065622343454</v>
      </c>
      <c r="BB89" s="51" cm="1">
        <f t="array" ref="BB89">MIN(1,SLOPE(Fperm_SI_Woolf2021!$F$9:$F$93*EXP(-Fperm_SI_Woolf2021!$I$9:$I$93*$C89*IF(BB$58=Fperm_SI_Woolf2021!$E$9:$E$93,1,EXP(LN((1.1*(Fperm_SI_Woolf2021!$E$9:$E$93-BB$58)-63.1579*EXP(-0.19*Fperm_SI_Woolf2021!$E$9:$E$93)+63.1579*EXP(-0.19*BB$58))/(Fperm_SI_Woolf2021!$E$9:$E$93-BB$58))*(BB$58-Fperm_SI_Woolf2021!$E$9:$E$93)/10))) + Fperm_SI_Woolf2021!$G$9:$G$93*EXP(-Fperm_SI_Woolf2021!$J$9:$J$93*$C89*IF(BB$58=Fperm_SI_Woolf2021!$E$9:$E$93,1,EXP(LN((1.1*(Fperm_SI_Woolf2021!$E$9:$E$93-BB$58)-63.1579*EXP(-0.19*Fperm_SI_Woolf2021!$E$9:$E$93)+63.1579*EXP(-0.19*BB$58))/(Fperm_SI_Woolf2021!$E$9:$E$93-BB$58))*(BB$58-Fperm_SI_Woolf2021!$E$9:$E$93)/10))) + Fperm_SI_Woolf2021!$H$9:$H$93*EXP(-Fperm_SI_Woolf2021!$K$9:$K$93*$C89*IF(BB$58=Fperm_SI_Woolf2021!$E$9:$E$93,1,EXP(LN((1.1*(Fperm_SI_Woolf2021!$E$9:$E$93-BB$58)-63.1579*EXP(-0.19*Fperm_SI_Woolf2021!$E$9:$E$93)+63.1579*EXP(-0.19*BB$58))/(Fperm_SI_Woolf2021!$E$9:$E$93-BB$58))*(BB$58-Fperm_SI_Woolf2021!$E$9:$E$93)/10))),Fperm_SI_Woolf2021!$D$9:$D$93)*BB$57+INTERCEPT(Fperm_SI_Woolf2021!$F$9:$F$93*EXP(-Fperm_SI_Woolf2021!$I$9:$I$93*$C89*IF(BB$58=Fperm_SI_Woolf2021!$E$9:$E$93,1,EXP(LN((1.1*(Fperm_SI_Woolf2021!$E$9:$E$93-BB$58)-63.1579*EXP(-0.19*Fperm_SI_Woolf2021!$E$9:$E$93)+63.1579*EXP(-0.19*BB$58))/(Fperm_SI_Woolf2021!$E$9:$E$93-BB$58))*(BB$58-Fperm_SI_Woolf2021!$E$9:$E$93)/10))) + Fperm_SI_Woolf2021!$G$9:$G$93*EXP(-Fperm_SI_Woolf2021!$J$9:$J$93*$C89*IF(BB$58=Fperm_SI_Woolf2021!$E$9:$E$93,1,EXP(LN((1.1*(Fperm_SI_Woolf2021!$E$9:$E$93-BB$58)-63.1579*EXP(-0.19*Fperm_SI_Woolf2021!$E$9:$E$93)+63.1579*EXP(-0.19*BB$58))/(Fperm_SI_Woolf2021!$E$9:$E$93-BB$58))*(BB$58-Fperm_SI_Woolf2021!$E$9:$E$93)/10))) + Fperm_SI_Woolf2021!$H$9:$H$93*EXP(-Fperm_SI_Woolf2021!$K$9:$K$93*$C89*IF(BB$58=Fperm_SI_Woolf2021!$E$9:$E$93,1,EXP(LN((1.1*(Fperm_SI_Woolf2021!$E$9:$E$93-BB$58)-63.1579*EXP(-0.19*Fperm_SI_Woolf2021!$E$9:$E$93)+63.1579*EXP(-0.19*BB$58))/(Fperm_SI_Woolf2021!$E$9:$E$93-BB$58))*(BB$58-Fperm_SI_Woolf2021!$E$9:$E$93)/10))),Fperm_SI_Woolf2021!$D$9:$D$93))</f>
        <v>0.52526721507696461</v>
      </c>
      <c r="BC89" s="51" cm="1">
        <f t="array" ref="BC89">MIN(1,SLOPE(Fperm_SI_Woolf2021!$F$9:$F$93*EXP(-Fperm_SI_Woolf2021!$I$9:$I$93*$C89*IF(BC$58=Fperm_SI_Woolf2021!$E$9:$E$93,1,EXP(LN((1.1*(Fperm_SI_Woolf2021!$E$9:$E$93-BC$58)-63.1579*EXP(-0.19*Fperm_SI_Woolf2021!$E$9:$E$93)+63.1579*EXP(-0.19*BC$58))/(Fperm_SI_Woolf2021!$E$9:$E$93-BC$58))*(BC$58-Fperm_SI_Woolf2021!$E$9:$E$93)/10))) + Fperm_SI_Woolf2021!$G$9:$G$93*EXP(-Fperm_SI_Woolf2021!$J$9:$J$93*$C89*IF(BC$58=Fperm_SI_Woolf2021!$E$9:$E$93,1,EXP(LN((1.1*(Fperm_SI_Woolf2021!$E$9:$E$93-BC$58)-63.1579*EXP(-0.19*Fperm_SI_Woolf2021!$E$9:$E$93)+63.1579*EXP(-0.19*BC$58))/(Fperm_SI_Woolf2021!$E$9:$E$93-BC$58))*(BC$58-Fperm_SI_Woolf2021!$E$9:$E$93)/10))) + Fperm_SI_Woolf2021!$H$9:$H$93*EXP(-Fperm_SI_Woolf2021!$K$9:$K$93*$C89*IF(BC$58=Fperm_SI_Woolf2021!$E$9:$E$93,1,EXP(LN((1.1*(Fperm_SI_Woolf2021!$E$9:$E$93-BC$58)-63.1579*EXP(-0.19*Fperm_SI_Woolf2021!$E$9:$E$93)+63.1579*EXP(-0.19*BC$58))/(Fperm_SI_Woolf2021!$E$9:$E$93-BC$58))*(BC$58-Fperm_SI_Woolf2021!$E$9:$E$93)/10))),Fperm_SI_Woolf2021!$D$9:$D$93)*BC$57+INTERCEPT(Fperm_SI_Woolf2021!$F$9:$F$93*EXP(-Fperm_SI_Woolf2021!$I$9:$I$93*$C89*IF(BC$58=Fperm_SI_Woolf2021!$E$9:$E$93,1,EXP(LN((1.1*(Fperm_SI_Woolf2021!$E$9:$E$93-BC$58)-63.1579*EXP(-0.19*Fperm_SI_Woolf2021!$E$9:$E$93)+63.1579*EXP(-0.19*BC$58))/(Fperm_SI_Woolf2021!$E$9:$E$93-BC$58))*(BC$58-Fperm_SI_Woolf2021!$E$9:$E$93)/10))) + Fperm_SI_Woolf2021!$G$9:$G$93*EXP(-Fperm_SI_Woolf2021!$J$9:$J$93*$C89*IF(BC$58=Fperm_SI_Woolf2021!$E$9:$E$93,1,EXP(LN((1.1*(Fperm_SI_Woolf2021!$E$9:$E$93-BC$58)-63.1579*EXP(-0.19*Fperm_SI_Woolf2021!$E$9:$E$93)+63.1579*EXP(-0.19*BC$58))/(Fperm_SI_Woolf2021!$E$9:$E$93-BC$58))*(BC$58-Fperm_SI_Woolf2021!$E$9:$E$93)/10))) + Fperm_SI_Woolf2021!$H$9:$H$93*EXP(-Fperm_SI_Woolf2021!$K$9:$K$93*$C89*IF(BC$58=Fperm_SI_Woolf2021!$E$9:$E$93,1,EXP(LN((1.1*(Fperm_SI_Woolf2021!$E$9:$E$93-BC$58)-63.1579*EXP(-0.19*Fperm_SI_Woolf2021!$E$9:$E$93)+63.1579*EXP(-0.19*BC$58))/(Fperm_SI_Woolf2021!$E$9:$E$93-BC$58))*(BC$58-Fperm_SI_Woolf2021!$E$9:$E$93)/10))),Fperm_SI_Woolf2021!$D$9:$D$93))</f>
        <v>0.49646377393049457</v>
      </c>
      <c r="BD89" s="51" cm="1">
        <f t="array" ref="BD89">MIN(1,SLOPE(Fperm_SI_Woolf2021!$F$9:$F$93*EXP(-Fperm_SI_Woolf2021!$I$9:$I$93*$C89*IF(BD$58=Fperm_SI_Woolf2021!$E$9:$E$93,1,EXP(LN((1.1*(Fperm_SI_Woolf2021!$E$9:$E$93-BD$58)-63.1579*EXP(-0.19*Fperm_SI_Woolf2021!$E$9:$E$93)+63.1579*EXP(-0.19*BD$58))/(Fperm_SI_Woolf2021!$E$9:$E$93-BD$58))*(BD$58-Fperm_SI_Woolf2021!$E$9:$E$93)/10))) + Fperm_SI_Woolf2021!$G$9:$G$93*EXP(-Fperm_SI_Woolf2021!$J$9:$J$93*$C89*IF(BD$58=Fperm_SI_Woolf2021!$E$9:$E$93,1,EXP(LN((1.1*(Fperm_SI_Woolf2021!$E$9:$E$93-BD$58)-63.1579*EXP(-0.19*Fperm_SI_Woolf2021!$E$9:$E$93)+63.1579*EXP(-0.19*BD$58))/(Fperm_SI_Woolf2021!$E$9:$E$93-BD$58))*(BD$58-Fperm_SI_Woolf2021!$E$9:$E$93)/10))) + Fperm_SI_Woolf2021!$H$9:$H$93*EXP(-Fperm_SI_Woolf2021!$K$9:$K$93*$C89*IF(BD$58=Fperm_SI_Woolf2021!$E$9:$E$93,1,EXP(LN((1.1*(Fperm_SI_Woolf2021!$E$9:$E$93-BD$58)-63.1579*EXP(-0.19*Fperm_SI_Woolf2021!$E$9:$E$93)+63.1579*EXP(-0.19*BD$58))/(Fperm_SI_Woolf2021!$E$9:$E$93-BD$58))*(BD$58-Fperm_SI_Woolf2021!$E$9:$E$93)/10))),Fperm_SI_Woolf2021!$D$9:$D$93)*BD$57+INTERCEPT(Fperm_SI_Woolf2021!$F$9:$F$93*EXP(-Fperm_SI_Woolf2021!$I$9:$I$93*$C89*IF(BD$58=Fperm_SI_Woolf2021!$E$9:$E$93,1,EXP(LN((1.1*(Fperm_SI_Woolf2021!$E$9:$E$93-BD$58)-63.1579*EXP(-0.19*Fperm_SI_Woolf2021!$E$9:$E$93)+63.1579*EXP(-0.19*BD$58))/(Fperm_SI_Woolf2021!$E$9:$E$93-BD$58))*(BD$58-Fperm_SI_Woolf2021!$E$9:$E$93)/10))) + Fperm_SI_Woolf2021!$G$9:$G$93*EXP(-Fperm_SI_Woolf2021!$J$9:$J$93*$C89*IF(BD$58=Fperm_SI_Woolf2021!$E$9:$E$93,1,EXP(LN((1.1*(Fperm_SI_Woolf2021!$E$9:$E$93-BD$58)-63.1579*EXP(-0.19*Fperm_SI_Woolf2021!$E$9:$E$93)+63.1579*EXP(-0.19*BD$58))/(Fperm_SI_Woolf2021!$E$9:$E$93-BD$58))*(BD$58-Fperm_SI_Woolf2021!$E$9:$E$93)/10))) + Fperm_SI_Woolf2021!$H$9:$H$93*EXP(-Fperm_SI_Woolf2021!$K$9:$K$93*$C89*IF(BD$58=Fperm_SI_Woolf2021!$E$9:$E$93,1,EXP(LN((1.1*(Fperm_SI_Woolf2021!$E$9:$E$93-BD$58)-63.1579*EXP(-0.19*Fperm_SI_Woolf2021!$E$9:$E$93)+63.1579*EXP(-0.19*BD$58))/(Fperm_SI_Woolf2021!$E$9:$E$93-BD$58))*(BD$58-Fperm_SI_Woolf2021!$E$9:$E$93)/10))),Fperm_SI_Woolf2021!$D$9:$D$93))</f>
        <v>0.46766033278402463</v>
      </c>
      <c r="BE89" s="51" cm="1">
        <f t="array" ref="BE89">MIN(1,SLOPE(Fperm_SI_Woolf2021!$F$9:$F$93*EXP(-Fperm_SI_Woolf2021!$I$9:$I$93*$C89*IF(BE$58=Fperm_SI_Woolf2021!$E$9:$E$93,1,EXP(LN((1.1*(Fperm_SI_Woolf2021!$E$9:$E$93-BE$58)-63.1579*EXP(-0.19*Fperm_SI_Woolf2021!$E$9:$E$93)+63.1579*EXP(-0.19*BE$58))/(Fperm_SI_Woolf2021!$E$9:$E$93-BE$58))*(BE$58-Fperm_SI_Woolf2021!$E$9:$E$93)/10))) + Fperm_SI_Woolf2021!$G$9:$G$93*EXP(-Fperm_SI_Woolf2021!$J$9:$J$93*$C89*IF(BE$58=Fperm_SI_Woolf2021!$E$9:$E$93,1,EXP(LN((1.1*(Fperm_SI_Woolf2021!$E$9:$E$93-BE$58)-63.1579*EXP(-0.19*Fperm_SI_Woolf2021!$E$9:$E$93)+63.1579*EXP(-0.19*BE$58))/(Fperm_SI_Woolf2021!$E$9:$E$93-BE$58))*(BE$58-Fperm_SI_Woolf2021!$E$9:$E$93)/10))) + Fperm_SI_Woolf2021!$H$9:$H$93*EXP(-Fperm_SI_Woolf2021!$K$9:$K$93*$C89*IF(BE$58=Fperm_SI_Woolf2021!$E$9:$E$93,1,EXP(LN((1.1*(Fperm_SI_Woolf2021!$E$9:$E$93-BE$58)-63.1579*EXP(-0.19*Fperm_SI_Woolf2021!$E$9:$E$93)+63.1579*EXP(-0.19*BE$58))/(Fperm_SI_Woolf2021!$E$9:$E$93-BE$58))*(BE$58-Fperm_SI_Woolf2021!$E$9:$E$93)/10))),Fperm_SI_Woolf2021!$D$9:$D$93)*BE$57+INTERCEPT(Fperm_SI_Woolf2021!$F$9:$F$93*EXP(-Fperm_SI_Woolf2021!$I$9:$I$93*$C89*IF(BE$58=Fperm_SI_Woolf2021!$E$9:$E$93,1,EXP(LN((1.1*(Fperm_SI_Woolf2021!$E$9:$E$93-BE$58)-63.1579*EXP(-0.19*Fperm_SI_Woolf2021!$E$9:$E$93)+63.1579*EXP(-0.19*BE$58))/(Fperm_SI_Woolf2021!$E$9:$E$93-BE$58))*(BE$58-Fperm_SI_Woolf2021!$E$9:$E$93)/10))) + Fperm_SI_Woolf2021!$G$9:$G$93*EXP(-Fperm_SI_Woolf2021!$J$9:$J$93*$C89*IF(BE$58=Fperm_SI_Woolf2021!$E$9:$E$93,1,EXP(LN((1.1*(Fperm_SI_Woolf2021!$E$9:$E$93-BE$58)-63.1579*EXP(-0.19*Fperm_SI_Woolf2021!$E$9:$E$93)+63.1579*EXP(-0.19*BE$58))/(Fperm_SI_Woolf2021!$E$9:$E$93-BE$58))*(BE$58-Fperm_SI_Woolf2021!$E$9:$E$93)/10))) + Fperm_SI_Woolf2021!$H$9:$H$93*EXP(-Fperm_SI_Woolf2021!$K$9:$K$93*$C89*IF(BE$58=Fperm_SI_Woolf2021!$E$9:$E$93,1,EXP(LN((1.1*(Fperm_SI_Woolf2021!$E$9:$E$93-BE$58)-63.1579*EXP(-0.19*Fperm_SI_Woolf2021!$E$9:$E$93)+63.1579*EXP(-0.19*BE$58))/(Fperm_SI_Woolf2021!$E$9:$E$93-BE$58))*(BE$58-Fperm_SI_Woolf2021!$E$9:$E$93)/10))),Fperm_SI_Woolf2021!$D$9:$D$93))</f>
        <v>0.4388568916375547</v>
      </c>
      <c r="BF89" s="51" cm="1">
        <f t="array" ref="BF89">MIN(1,SLOPE(Fperm_SI_Woolf2021!$F$9:$F$93*EXP(-Fperm_SI_Woolf2021!$I$9:$I$93*$C89*IF(BF$58=Fperm_SI_Woolf2021!$E$9:$E$93,1,EXP(LN((1.1*(Fperm_SI_Woolf2021!$E$9:$E$93-BF$58)-63.1579*EXP(-0.19*Fperm_SI_Woolf2021!$E$9:$E$93)+63.1579*EXP(-0.19*BF$58))/(Fperm_SI_Woolf2021!$E$9:$E$93-BF$58))*(BF$58-Fperm_SI_Woolf2021!$E$9:$E$93)/10))) + Fperm_SI_Woolf2021!$G$9:$G$93*EXP(-Fperm_SI_Woolf2021!$J$9:$J$93*$C89*IF(BF$58=Fperm_SI_Woolf2021!$E$9:$E$93,1,EXP(LN((1.1*(Fperm_SI_Woolf2021!$E$9:$E$93-BF$58)-63.1579*EXP(-0.19*Fperm_SI_Woolf2021!$E$9:$E$93)+63.1579*EXP(-0.19*BF$58))/(Fperm_SI_Woolf2021!$E$9:$E$93-BF$58))*(BF$58-Fperm_SI_Woolf2021!$E$9:$E$93)/10))) + Fperm_SI_Woolf2021!$H$9:$H$93*EXP(-Fperm_SI_Woolf2021!$K$9:$K$93*$C89*IF(BF$58=Fperm_SI_Woolf2021!$E$9:$E$93,1,EXP(LN((1.1*(Fperm_SI_Woolf2021!$E$9:$E$93-BF$58)-63.1579*EXP(-0.19*Fperm_SI_Woolf2021!$E$9:$E$93)+63.1579*EXP(-0.19*BF$58))/(Fperm_SI_Woolf2021!$E$9:$E$93-BF$58))*(BF$58-Fperm_SI_Woolf2021!$E$9:$E$93)/10))),Fperm_SI_Woolf2021!$D$9:$D$93)*BF$57+INTERCEPT(Fperm_SI_Woolf2021!$F$9:$F$93*EXP(-Fperm_SI_Woolf2021!$I$9:$I$93*$C89*IF(BF$58=Fperm_SI_Woolf2021!$E$9:$E$93,1,EXP(LN((1.1*(Fperm_SI_Woolf2021!$E$9:$E$93-BF$58)-63.1579*EXP(-0.19*Fperm_SI_Woolf2021!$E$9:$E$93)+63.1579*EXP(-0.19*BF$58))/(Fperm_SI_Woolf2021!$E$9:$E$93-BF$58))*(BF$58-Fperm_SI_Woolf2021!$E$9:$E$93)/10))) + Fperm_SI_Woolf2021!$G$9:$G$93*EXP(-Fperm_SI_Woolf2021!$J$9:$J$93*$C89*IF(BF$58=Fperm_SI_Woolf2021!$E$9:$E$93,1,EXP(LN((1.1*(Fperm_SI_Woolf2021!$E$9:$E$93-BF$58)-63.1579*EXP(-0.19*Fperm_SI_Woolf2021!$E$9:$E$93)+63.1579*EXP(-0.19*BF$58))/(Fperm_SI_Woolf2021!$E$9:$E$93-BF$58))*(BF$58-Fperm_SI_Woolf2021!$E$9:$E$93)/10))) + Fperm_SI_Woolf2021!$H$9:$H$93*EXP(-Fperm_SI_Woolf2021!$K$9:$K$93*$C89*IF(BF$58=Fperm_SI_Woolf2021!$E$9:$E$93,1,EXP(LN((1.1*(Fperm_SI_Woolf2021!$E$9:$E$93-BF$58)-63.1579*EXP(-0.19*Fperm_SI_Woolf2021!$E$9:$E$93)+63.1579*EXP(-0.19*BF$58))/(Fperm_SI_Woolf2021!$E$9:$E$93-BF$58))*(BF$58-Fperm_SI_Woolf2021!$E$9:$E$93)/10))),Fperm_SI_Woolf2021!$D$9:$D$93))</f>
        <v>0.41005345049108477</v>
      </c>
      <c r="BG89" s="51" cm="1">
        <f t="array" ref="BG89">MIN(1,SLOPE(Fperm_SI_Woolf2021!$F$9:$F$93*EXP(-Fperm_SI_Woolf2021!$I$9:$I$93*$C89*IF(BG$58=Fperm_SI_Woolf2021!$E$9:$E$93,1,EXP(LN((1.1*(Fperm_SI_Woolf2021!$E$9:$E$93-BG$58)-63.1579*EXP(-0.19*Fperm_SI_Woolf2021!$E$9:$E$93)+63.1579*EXP(-0.19*BG$58))/(Fperm_SI_Woolf2021!$E$9:$E$93-BG$58))*(BG$58-Fperm_SI_Woolf2021!$E$9:$E$93)/10))) + Fperm_SI_Woolf2021!$G$9:$G$93*EXP(-Fperm_SI_Woolf2021!$J$9:$J$93*$C89*IF(BG$58=Fperm_SI_Woolf2021!$E$9:$E$93,1,EXP(LN((1.1*(Fperm_SI_Woolf2021!$E$9:$E$93-BG$58)-63.1579*EXP(-0.19*Fperm_SI_Woolf2021!$E$9:$E$93)+63.1579*EXP(-0.19*BG$58))/(Fperm_SI_Woolf2021!$E$9:$E$93-BG$58))*(BG$58-Fperm_SI_Woolf2021!$E$9:$E$93)/10))) + Fperm_SI_Woolf2021!$H$9:$H$93*EXP(-Fperm_SI_Woolf2021!$K$9:$K$93*$C89*IF(BG$58=Fperm_SI_Woolf2021!$E$9:$E$93,1,EXP(LN((1.1*(Fperm_SI_Woolf2021!$E$9:$E$93-BG$58)-63.1579*EXP(-0.19*Fperm_SI_Woolf2021!$E$9:$E$93)+63.1579*EXP(-0.19*BG$58))/(Fperm_SI_Woolf2021!$E$9:$E$93-BG$58))*(BG$58-Fperm_SI_Woolf2021!$E$9:$E$93)/10))),Fperm_SI_Woolf2021!$D$9:$D$93)*BG$57+INTERCEPT(Fperm_SI_Woolf2021!$F$9:$F$93*EXP(-Fperm_SI_Woolf2021!$I$9:$I$93*$C89*IF(BG$58=Fperm_SI_Woolf2021!$E$9:$E$93,1,EXP(LN((1.1*(Fperm_SI_Woolf2021!$E$9:$E$93-BG$58)-63.1579*EXP(-0.19*Fperm_SI_Woolf2021!$E$9:$E$93)+63.1579*EXP(-0.19*BG$58))/(Fperm_SI_Woolf2021!$E$9:$E$93-BG$58))*(BG$58-Fperm_SI_Woolf2021!$E$9:$E$93)/10))) + Fperm_SI_Woolf2021!$G$9:$G$93*EXP(-Fperm_SI_Woolf2021!$J$9:$J$93*$C89*IF(BG$58=Fperm_SI_Woolf2021!$E$9:$E$93,1,EXP(LN((1.1*(Fperm_SI_Woolf2021!$E$9:$E$93-BG$58)-63.1579*EXP(-0.19*Fperm_SI_Woolf2021!$E$9:$E$93)+63.1579*EXP(-0.19*BG$58))/(Fperm_SI_Woolf2021!$E$9:$E$93-BG$58))*(BG$58-Fperm_SI_Woolf2021!$E$9:$E$93)/10))) + Fperm_SI_Woolf2021!$H$9:$H$93*EXP(-Fperm_SI_Woolf2021!$K$9:$K$93*$C89*IF(BG$58=Fperm_SI_Woolf2021!$E$9:$E$93,1,EXP(LN((1.1*(Fperm_SI_Woolf2021!$E$9:$E$93-BG$58)-63.1579*EXP(-0.19*Fperm_SI_Woolf2021!$E$9:$E$93)+63.1579*EXP(-0.19*BG$58))/(Fperm_SI_Woolf2021!$E$9:$E$93-BG$58))*(BG$58-Fperm_SI_Woolf2021!$E$9:$E$93)/10))),Fperm_SI_Woolf2021!$D$9:$D$93))</f>
        <v>0.38125000934461478</v>
      </c>
      <c r="BH89" s="51" cm="1">
        <f t="array" ref="BH89">MIN(1,SLOPE(Fperm_SI_Woolf2021!$F$9:$F$93*EXP(-Fperm_SI_Woolf2021!$I$9:$I$93*$C89*IF(BH$58=Fperm_SI_Woolf2021!$E$9:$E$93,1,EXP(LN((1.1*(Fperm_SI_Woolf2021!$E$9:$E$93-BH$58)-63.1579*EXP(-0.19*Fperm_SI_Woolf2021!$E$9:$E$93)+63.1579*EXP(-0.19*BH$58))/(Fperm_SI_Woolf2021!$E$9:$E$93-BH$58))*(BH$58-Fperm_SI_Woolf2021!$E$9:$E$93)/10))) + Fperm_SI_Woolf2021!$G$9:$G$93*EXP(-Fperm_SI_Woolf2021!$J$9:$J$93*$C89*IF(BH$58=Fperm_SI_Woolf2021!$E$9:$E$93,1,EXP(LN((1.1*(Fperm_SI_Woolf2021!$E$9:$E$93-BH$58)-63.1579*EXP(-0.19*Fperm_SI_Woolf2021!$E$9:$E$93)+63.1579*EXP(-0.19*BH$58))/(Fperm_SI_Woolf2021!$E$9:$E$93-BH$58))*(BH$58-Fperm_SI_Woolf2021!$E$9:$E$93)/10))) + Fperm_SI_Woolf2021!$H$9:$H$93*EXP(-Fperm_SI_Woolf2021!$K$9:$K$93*$C89*IF(BH$58=Fperm_SI_Woolf2021!$E$9:$E$93,1,EXP(LN((1.1*(Fperm_SI_Woolf2021!$E$9:$E$93-BH$58)-63.1579*EXP(-0.19*Fperm_SI_Woolf2021!$E$9:$E$93)+63.1579*EXP(-0.19*BH$58))/(Fperm_SI_Woolf2021!$E$9:$E$93-BH$58))*(BH$58-Fperm_SI_Woolf2021!$E$9:$E$93)/10))),Fperm_SI_Woolf2021!$D$9:$D$93)*BH$57+INTERCEPT(Fperm_SI_Woolf2021!$F$9:$F$93*EXP(-Fperm_SI_Woolf2021!$I$9:$I$93*$C89*IF(BH$58=Fperm_SI_Woolf2021!$E$9:$E$93,1,EXP(LN((1.1*(Fperm_SI_Woolf2021!$E$9:$E$93-BH$58)-63.1579*EXP(-0.19*Fperm_SI_Woolf2021!$E$9:$E$93)+63.1579*EXP(-0.19*BH$58))/(Fperm_SI_Woolf2021!$E$9:$E$93-BH$58))*(BH$58-Fperm_SI_Woolf2021!$E$9:$E$93)/10))) + Fperm_SI_Woolf2021!$G$9:$G$93*EXP(-Fperm_SI_Woolf2021!$J$9:$J$93*$C89*IF(BH$58=Fperm_SI_Woolf2021!$E$9:$E$93,1,EXP(LN((1.1*(Fperm_SI_Woolf2021!$E$9:$E$93-BH$58)-63.1579*EXP(-0.19*Fperm_SI_Woolf2021!$E$9:$E$93)+63.1579*EXP(-0.19*BH$58))/(Fperm_SI_Woolf2021!$E$9:$E$93-BH$58))*(BH$58-Fperm_SI_Woolf2021!$E$9:$E$93)/10))) + Fperm_SI_Woolf2021!$H$9:$H$93*EXP(-Fperm_SI_Woolf2021!$K$9:$K$93*$C89*IF(BH$58=Fperm_SI_Woolf2021!$E$9:$E$93,1,EXP(LN((1.1*(Fperm_SI_Woolf2021!$E$9:$E$93-BH$58)-63.1579*EXP(-0.19*Fperm_SI_Woolf2021!$E$9:$E$93)+63.1579*EXP(-0.19*BH$58))/(Fperm_SI_Woolf2021!$E$9:$E$93-BH$58))*(BH$58-Fperm_SI_Woolf2021!$E$9:$E$93)/10))),Fperm_SI_Woolf2021!$D$9:$D$93))</f>
        <v>0.35244656819814479</v>
      </c>
      <c r="BI89" s="51" cm="1">
        <f t="array" ref="BI89">MIN(1,SLOPE(Fperm_SI_Woolf2021!$F$9:$F$93*EXP(-Fperm_SI_Woolf2021!$I$9:$I$93*$C89*IF(BI$58=Fperm_SI_Woolf2021!$E$9:$E$93,1,EXP(LN((1.1*(Fperm_SI_Woolf2021!$E$9:$E$93-BI$58)-63.1579*EXP(-0.19*Fperm_SI_Woolf2021!$E$9:$E$93)+63.1579*EXP(-0.19*BI$58))/(Fperm_SI_Woolf2021!$E$9:$E$93-BI$58))*(BI$58-Fperm_SI_Woolf2021!$E$9:$E$93)/10))) + Fperm_SI_Woolf2021!$G$9:$G$93*EXP(-Fperm_SI_Woolf2021!$J$9:$J$93*$C89*IF(BI$58=Fperm_SI_Woolf2021!$E$9:$E$93,1,EXP(LN((1.1*(Fperm_SI_Woolf2021!$E$9:$E$93-BI$58)-63.1579*EXP(-0.19*Fperm_SI_Woolf2021!$E$9:$E$93)+63.1579*EXP(-0.19*BI$58))/(Fperm_SI_Woolf2021!$E$9:$E$93-BI$58))*(BI$58-Fperm_SI_Woolf2021!$E$9:$E$93)/10))) + Fperm_SI_Woolf2021!$H$9:$H$93*EXP(-Fperm_SI_Woolf2021!$K$9:$K$93*$C89*IF(BI$58=Fperm_SI_Woolf2021!$E$9:$E$93,1,EXP(LN((1.1*(Fperm_SI_Woolf2021!$E$9:$E$93-BI$58)-63.1579*EXP(-0.19*Fperm_SI_Woolf2021!$E$9:$E$93)+63.1579*EXP(-0.19*BI$58))/(Fperm_SI_Woolf2021!$E$9:$E$93-BI$58))*(BI$58-Fperm_SI_Woolf2021!$E$9:$E$93)/10))),Fperm_SI_Woolf2021!$D$9:$D$93)*BI$57+INTERCEPT(Fperm_SI_Woolf2021!$F$9:$F$93*EXP(-Fperm_SI_Woolf2021!$I$9:$I$93*$C89*IF(BI$58=Fperm_SI_Woolf2021!$E$9:$E$93,1,EXP(LN((1.1*(Fperm_SI_Woolf2021!$E$9:$E$93-BI$58)-63.1579*EXP(-0.19*Fperm_SI_Woolf2021!$E$9:$E$93)+63.1579*EXP(-0.19*BI$58))/(Fperm_SI_Woolf2021!$E$9:$E$93-BI$58))*(BI$58-Fperm_SI_Woolf2021!$E$9:$E$93)/10))) + Fperm_SI_Woolf2021!$G$9:$G$93*EXP(-Fperm_SI_Woolf2021!$J$9:$J$93*$C89*IF(BI$58=Fperm_SI_Woolf2021!$E$9:$E$93,1,EXP(LN((1.1*(Fperm_SI_Woolf2021!$E$9:$E$93-BI$58)-63.1579*EXP(-0.19*Fperm_SI_Woolf2021!$E$9:$E$93)+63.1579*EXP(-0.19*BI$58))/(Fperm_SI_Woolf2021!$E$9:$E$93-BI$58))*(BI$58-Fperm_SI_Woolf2021!$E$9:$E$93)/10))) + Fperm_SI_Woolf2021!$H$9:$H$93*EXP(-Fperm_SI_Woolf2021!$K$9:$K$93*$C89*IF(BI$58=Fperm_SI_Woolf2021!$E$9:$E$93,1,EXP(LN((1.1*(Fperm_SI_Woolf2021!$E$9:$E$93-BI$58)-63.1579*EXP(-0.19*Fperm_SI_Woolf2021!$E$9:$E$93)+63.1579*EXP(-0.19*BI$58))/(Fperm_SI_Woolf2021!$E$9:$E$93-BI$58))*(BI$58-Fperm_SI_Woolf2021!$E$9:$E$93)/10))),Fperm_SI_Woolf2021!$D$9:$D$93))</f>
        <v>0.32364312705167481</v>
      </c>
      <c r="BJ89" s="51" cm="1">
        <f t="array" ref="BJ89">MIN(1,SLOPE(Fperm_SI_Woolf2021!$F$9:$F$93*EXP(-Fperm_SI_Woolf2021!$I$9:$I$93*$C89*IF(BJ$58=Fperm_SI_Woolf2021!$E$9:$E$93,1,EXP(LN((1.1*(Fperm_SI_Woolf2021!$E$9:$E$93-BJ$58)-63.1579*EXP(-0.19*Fperm_SI_Woolf2021!$E$9:$E$93)+63.1579*EXP(-0.19*BJ$58))/(Fperm_SI_Woolf2021!$E$9:$E$93-BJ$58))*(BJ$58-Fperm_SI_Woolf2021!$E$9:$E$93)/10))) + Fperm_SI_Woolf2021!$G$9:$G$93*EXP(-Fperm_SI_Woolf2021!$J$9:$J$93*$C89*IF(BJ$58=Fperm_SI_Woolf2021!$E$9:$E$93,1,EXP(LN((1.1*(Fperm_SI_Woolf2021!$E$9:$E$93-BJ$58)-63.1579*EXP(-0.19*Fperm_SI_Woolf2021!$E$9:$E$93)+63.1579*EXP(-0.19*BJ$58))/(Fperm_SI_Woolf2021!$E$9:$E$93-BJ$58))*(BJ$58-Fperm_SI_Woolf2021!$E$9:$E$93)/10))) + Fperm_SI_Woolf2021!$H$9:$H$93*EXP(-Fperm_SI_Woolf2021!$K$9:$K$93*$C89*IF(BJ$58=Fperm_SI_Woolf2021!$E$9:$E$93,1,EXP(LN((1.1*(Fperm_SI_Woolf2021!$E$9:$E$93-BJ$58)-63.1579*EXP(-0.19*Fperm_SI_Woolf2021!$E$9:$E$93)+63.1579*EXP(-0.19*BJ$58))/(Fperm_SI_Woolf2021!$E$9:$E$93-BJ$58))*(BJ$58-Fperm_SI_Woolf2021!$E$9:$E$93)/10))),Fperm_SI_Woolf2021!$D$9:$D$93)*BJ$57+INTERCEPT(Fperm_SI_Woolf2021!$F$9:$F$93*EXP(-Fperm_SI_Woolf2021!$I$9:$I$93*$C89*IF(BJ$58=Fperm_SI_Woolf2021!$E$9:$E$93,1,EXP(LN((1.1*(Fperm_SI_Woolf2021!$E$9:$E$93-BJ$58)-63.1579*EXP(-0.19*Fperm_SI_Woolf2021!$E$9:$E$93)+63.1579*EXP(-0.19*BJ$58))/(Fperm_SI_Woolf2021!$E$9:$E$93-BJ$58))*(BJ$58-Fperm_SI_Woolf2021!$E$9:$E$93)/10))) + Fperm_SI_Woolf2021!$G$9:$G$93*EXP(-Fperm_SI_Woolf2021!$J$9:$J$93*$C89*IF(BJ$58=Fperm_SI_Woolf2021!$E$9:$E$93,1,EXP(LN((1.1*(Fperm_SI_Woolf2021!$E$9:$E$93-BJ$58)-63.1579*EXP(-0.19*Fperm_SI_Woolf2021!$E$9:$E$93)+63.1579*EXP(-0.19*BJ$58))/(Fperm_SI_Woolf2021!$E$9:$E$93-BJ$58))*(BJ$58-Fperm_SI_Woolf2021!$E$9:$E$93)/10))) + Fperm_SI_Woolf2021!$H$9:$H$93*EXP(-Fperm_SI_Woolf2021!$K$9:$K$93*$C89*IF(BJ$58=Fperm_SI_Woolf2021!$E$9:$E$93,1,EXP(LN((1.1*(Fperm_SI_Woolf2021!$E$9:$E$93-BJ$58)-63.1579*EXP(-0.19*Fperm_SI_Woolf2021!$E$9:$E$93)+63.1579*EXP(-0.19*BJ$58))/(Fperm_SI_Woolf2021!$E$9:$E$93-BJ$58))*(BJ$58-Fperm_SI_Woolf2021!$E$9:$E$93)/10))),Fperm_SI_Woolf2021!$D$9:$D$93))</f>
        <v>0.29483968590520482</v>
      </c>
      <c r="BK89" s="51" cm="1">
        <f t="array" ref="BK89">MIN(1,SLOPE(Fperm_SI_Woolf2021!$F$9:$F$93*EXP(-Fperm_SI_Woolf2021!$I$9:$I$93*$C89*IF(BK$58=Fperm_SI_Woolf2021!$E$9:$E$93,1,EXP(LN((1.1*(Fperm_SI_Woolf2021!$E$9:$E$93-BK$58)-63.1579*EXP(-0.19*Fperm_SI_Woolf2021!$E$9:$E$93)+63.1579*EXP(-0.19*BK$58))/(Fperm_SI_Woolf2021!$E$9:$E$93-BK$58))*(BK$58-Fperm_SI_Woolf2021!$E$9:$E$93)/10))) + Fperm_SI_Woolf2021!$G$9:$G$93*EXP(-Fperm_SI_Woolf2021!$J$9:$J$93*$C89*IF(BK$58=Fperm_SI_Woolf2021!$E$9:$E$93,1,EXP(LN((1.1*(Fperm_SI_Woolf2021!$E$9:$E$93-BK$58)-63.1579*EXP(-0.19*Fperm_SI_Woolf2021!$E$9:$E$93)+63.1579*EXP(-0.19*BK$58))/(Fperm_SI_Woolf2021!$E$9:$E$93-BK$58))*(BK$58-Fperm_SI_Woolf2021!$E$9:$E$93)/10))) + Fperm_SI_Woolf2021!$H$9:$H$93*EXP(-Fperm_SI_Woolf2021!$K$9:$K$93*$C89*IF(BK$58=Fperm_SI_Woolf2021!$E$9:$E$93,1,EXP(LN((1.1*(Fperm_SI_Woolf2021!$E$9:$E$93-BK$58)-63.1579*EXP(-0.19*Fperm_SI_Woolf2021!$E$9:$E$93)+63.1579*EXP(-0.19*BK$58))/(Fperm_SI_Woolf2021!$E$9:$E$93-BK$58))*(BK$58-Fperm_SI_Woolf2021!$E$9:$E$93)/10))),Fperm_SI_Woolf2021!$D$9:$D$93)*BK$57+INTERCEPT(Fperm_SI_Woolf2021!$F$9:$F$93*EXP(-Fperm_SI_Woolf2021!$I$9:$I$93*$C89*IF(BK$58=Fperm_SI_Woolf2021!$E$9:$E$93,1,EXP(LN((1.1*(Fperm_SI_Woolf2021!$E$9:$E$93-BK$58)-63.1579*EXP(-0.19*Fperm_SI_Woolf2021!$E$9:$E$93)+63.1579*EXP(-0.19*BK$58))/(Fperm_SI_Woolf2021!$E$9:$E$93-BK$58))*(BK$58-Fperm_SI_Woolf2021!$E$9:$E$93)/10))) + Fperm_SI_Woolf2021!$G$9:$G$93*EXP(-Fperm_SI_Woolf2021!$J$9:$J$93*$C89*IF(BK$58=Fperm_SI_Woolf2021!$E$9:$E$93,1,EXP(LN((1.1*(Fperm_SI_Woolf2021!$E$9:$E$93-BK$58)-63.1579*EXP(-0.19*Fperm_SI_Woolf2021!$E$9:$E$93)+63.1579*EXP(-0.19*BK$58))/(Fperm_SI_Woolf2021!$E$9:$E$93-BK$58))*(BK$58-Fperm_SI_Woolf2021!$E$9:$E$93)/10))) + Fperm_SI_Woolf2021!$H$9:$H$93*EXP(-Fperm_SI_Woolf2021!$K$9:$K$93*$C89*IF(BK$58=Fperm_SI_Woolf2021!$E$9:$E$93,1,EXP(LN((1.1*(Fperm_SI_Woolf2021!$E$9:$E$93-BK$58)-63.1579*EXP(-0.19*Fperm_SI_Woolf2021!$E$9:$E$93)+63.1579*EXP(-0.19*BK$58))/(Fperm_SI_Woolf2021!$E$9:$E$93-BK$58))*(BK$58-Fperm_SI_Woolf2021!$E$9:$E$93)/10))),Fperm_SI_Woolf2021!$D$9:$D$93))</f>
        <v>0.26603624475873483</v>
      </c>
      <c r="BL89" s="51" cm="1">
        <f t="array" ref="BL89">MIN(1,SLOPE(Fperm_SI_Woolf2021!$F$9:$F$93*EXP(-Fperm_SI_Woolf2021!$I$9:$I$93*$C89*IF(BL$58=Fperm_SI_Woolf2021!$E$9:$E$93,1,EXP(LN((1.1*(Fperm_SI_Woolf2021!$E$9:$E$93-BL$58)-63.1579*EXP(-0.19*Fperm_SI_Woolf2021!$E$9:$E$93)+63.1579*EXP(-0.19*BL$58))/(Fperm_SI_Woolf2021!$E$9:$E$93-BL$58))*(BL$58-Fperm_SI_Woolf2021!$E$9:$E$93)/10))) + Fperm_SI_Woolf2021!$G$9:$G$93*EXP(-Fperm_SI_Woolf2021!$J$9:$J$93*$C89*IF(BL$58=Fperm_SI_Woolf2021!$E$9:$E$93,1,EXP(LN((1.1*(Fperm_SI_Woolf2021!$E$9:$E$93-BL$58)-63.1579*EXP(-0.19*Fperm_SI_Woolf2021!$E$9:$E$93)+63.1579*EXP(-0.19*BL$58))/(Fperm_SI_Woolf2021!$E$9:$E$93-BL$58))*(BL$58-Fperm_SI_Woolf2021!$E$9:$E$93)/10))) + Fperm_SI_Woolf2021!$H$9:$H$93*EXP(-Fperm_SI_Woolf2021!$K$9:$K$93*$C89*IF(BL$58=Fperm_SI_Woolf2021!$E$9:$E$93,1,EXP(LN((1.1*(Fperm_SI_Woolf2021!$E$9:$E$93-BL$58)-63.1579*EXP(-0.19*Fperm_SI_Woolf2021!$E$9:$E$93)+63.1579*EXP(-0.19*BL$58))/(Fperm_SI_Woolf2021!$E$9:$E$93-BL$58))*(BL$58-Fperm_SI_Woolf2021!$E$9:$E$93)/10))),Fperm_SI_Woolf2021!$D$9:$D$93)*BL$57+INTERCEPT(Fperm_SI_Woolf2021!$F$9:$F$93*EXP(-Fperm_SI_Woolf2021!$I$9:$I$93*$C89*IF(BL$58=Fperm_SI_Woolf2021!$E$9:$E$93,1,EXP(LN((1.1*(Fperm_SI_Woolf2021!$E$9:$E$93-BL$58)-63.1579*EXP(-0.19*Fperm_SI_Woolf2021!$E$9:$E$93)+63.1579*EXP(-0.19*BL$58))/(Fperm_SI_Woolf2021!$E$9:$E$93-BL$58))*(BL$58-Fperm_SI_Woolf2021!$E$9:$E$93)/10))) + Fperm_SI_Woolf2021!$G$9:$G$93*EXP(-Fperm_SI_Woolf2021!$J$9:$J$93*$C89*IF(BL$58=Fperm_SI_Woolf2021!$E$9:$E$93,1,EXP(LN((1.1*(Fperm_SI_Woolf2021!$E$9:$E$93-BL$58)-63.1579*EXP(-0.19*Fperm_SI_Woolf2021!$E$9:$E$93)+63.1579*EXP(-0.19*BL$58))/(Fperm_SI_Woolf2021!$E$9:$E$93-BL$58))*(BL$58-Fperm_SI_Woolf2021!$E$9:$E$93)/10))) + Fperm_SI_Woolf2021!$H$9:$H$93*EXP(-Fperm_SI_Woolf2021!$K$9:$K$93*$C89*IF(BL$58=Fperm_SI_Woolf2021!$E$9:$E$93,1,EXP(LN((1.1*(Fperm_SI_Woolf2021!$E$9:$E$93-BL$58)-63.1579*EXP(-0.19*Fperm_SI_Woolf2021!$E$9:$E$93)+63.1579*EXP(-0.19*BL$58))/(Fperm_SI_Woolf2021!$E$9:$E$93-BL$58))*(BL$58-Fperm_SI_Woolf2021!$E$9:$E$93)/10))),Fperm_SI_Woolf2021!$D$9:$D$93))</f>
        <v>0.62360426448750084</v>
      </c>
      <c r="BM89" s="51" cm="1">
        <f t="array" ref="BM89">MIN(1,SLOPE(Fperm_SI_Woolf2021!$F$9:$F$93*EXP(-Fperm_SI_Woolf2021!$I$9:$I$93*$C89*IF(BM$58=Fperm_SI_Woolf2021!$E$9:$E$93,1,EXP(LN((1.1*(Fperm_SI_Woolf2021!$E$9:$E$93-BM$58)-63.1579*EXP(-0.19*Fperm_SI_Woolf2021!$E$9:$E$93)+63.1579*EXP(-0.19*BM$58))/(Fperm_SI_Woolf2021!$E$9:$E$93-BM$58))*(BM$58-Fperm_SI_Woolf2021!$E$9:$E$93)/10))) + Fperm_SI_Woolf2021!$G$9:$G$93*EXP(-Fperm_SI_Woolf2021!$J$9:$J$93*$C89*IF(BM$58=Fperm_SI_Woolf2021!$E$9:$E$93,1,EXP(LN((1.1*(Fperm_SI_Woolf2021!$E$9:$E$93-BM$58)-63.1579*EXP(-0.19*Fperm_SI_Woolf2021!$E$9:$E$93)+63.1579*EXP(-0.19*BM$58))/(Fperm_SI_Woolf2021!$E$9:$E$93-BM$58))*(BM$58-Fperm_SI_Woolf2021!$E$9:$E$93)/10))) + Fperm_SI_Woolf2021!$H$9:$H$93*EXP(-Fperm_SI_Woolf2021!$K$9:$K$93*$C89*IF(BM$58=Fperm_SI_Woolf2021!$E$9:$E$93,1,EXP(LN((1.1*(Fperm_SI_Woolf2021!$E$9:$E$93-BM$58)-63.1579*EXP(-0.19*Fperm_SI_Woolf2021!$E$9:$E$93)+63.1579*EXP(-0.19*BM$58))/(Fperm_SI_Woolf2021!$E$9:$E$93-BM$58))*(BM$58-Fperm_SI_Woolf2021!$E$9:$E$93)/10))),Fperm_SI_Woolf2021!$D$9:$D$93)*BM$57+INTERCEPT(Fperm_SI_Woolf2021!$F$9:$F$93*EXP(-Fperm_SI_Woolf2021!$I$9:$I$93*$C89*IF(BM$58=Fperm_SI_Woolf2021!$E$9:$E$93,1,EXP(LN((1.1*(Fperm_SI_Woolf2021!$E$9:$E$93-BM$58)-63.1579*EXP(-0.19*Fperm_SI_Woolf2021!$E$9:$E$93)+63.1579*EXP(-0.19*BM$58))/(Fperm_SI_Woolf2021!$E$9:$E$93-BM$58))*(BM$58-Fperm_SI_Woolf2021!$E$9:$E$93)/10))) + Fperm_SI_Woolf2021!$G$9:$G$93*EXP(-Fperm_SI_Woolf2021!$J$9:$J$93*$C89*IF(BM$58=Fperm_SI_Woolf2021!$E$9:$E$93,1,EXP(LN((1.1*(Fperm_SI_Woolf2021!$E$9:$E$93-BM$58)-63.1579*EXP(-0.19*Fperm_SI_Woolf2021!$E$9:$E$93)+63.1579*EXP(-0.19*BM$58))/(Fperm_SI_Woolf2021!$E$9:$E$93-BM$58))*(BM$58-Fperm_SI_Woolf2021!$E$9:$E$93)/10))) + Fperm_SI_Woolf2021!$H$9:$H$93*EXP(-Fperm_SI_Woolf2021!$K$9:$K$93*$C89*IF(BM$58=Fperm_SI_Woolf2021!$E$9:$E$93,1,EXP(LN((1.1*(Fperm_SI_Woolf2021!$E$9:$E$93-BM$58)-63.1579*EXP(-0.19*Fperm_SI_Woolf2021!$E$9:$E$93)+63.1579*EXP(-0.19*BM$58))/(Fperm_SI_Woolf2021!$E$9:$E$93-BM$58))*(BM$58-Fperm_SI_Woolf2021!$E$9:$E$93)/10))),Fperm_SI_Woolf2021!$D$9:$D$93))</f>
        <v>0.5961964319370936</v>
      </c>
      <c r="BN89" s="51" cm="1">
        <f t="array" ref="BN89">MIN(1,SLOPE(Fperm_SI_Woolf2021!$F$9:$F$93*EXP(-Fperm_SI_Woolf2021!$I$9:$I$93*$C89*IF(BN$58=Fperm_SI_Woolf2021!$E$9:$E$93,1,EXP(LN((1.1*(Fperm_SI_Woolf2021!$E$9:$E$93-BN$58)-63.1579*EXP(-0.19*Fperm_SI_Woolf2021!$E$9:$E$93)+63.1579*EXP(-0.19*BN$58))/(Fperm_SI_Woolf2021!$E$9:$E$93-BN$58))*(BN$58-Fperm_SI_Woolf2021!$E$9:$E$93)/10))) + Fperm_SI_Woolf2021!$G$9:$G$93*EXP(-Fperm_SI_Woolf2021!$J$9:$J$93*$C89*IF(BN$58=Fperm_SI_Woolf2021!$E$9:$E$93,1,EXP(LN((1.1*(Fperm_SI_Woolf2021!$E$9:$E$93-BN$58)-63.1579*EXP(-0.19*Fperm_SI_Woolf2021!$E$9:$E$93)+63.1579*EXP(-0.19*BN$58))/(Fperm_SI_Woolf2021!$E$9:$E$93-BN$58))*(BN$58-Fperm_SI_Woolf2021!$E$9:$E$93)/10))) + Fperm_SI_Woolf2021!$H$9:$H$93*EXP(-Fperm_SI_Woolf2021!$K$9:$K$93*$C89*IF(BN$58=Fperm_SI_Woolf2021!$E$9:$E$93,1,EXP(LN((1.1*(Fperm_SI_Woolf2021!$E$9:$E$93-BN$58)-63.1579*EXP(-0.19*Fperm_SI_Woolf2021!$E$9:$E$93)+63.1579*EXP(-0.19*BN$58))/(Fperm_SI_Woolf2021!$E$9:$E$93-BN$58))*(BN$58-Fperm_SI_Woolf2021!$E$9:$E$93)/10))),Fperm_SI_Woolf2021!$D$9:$D$93)*BN$57+INTERCEPT(Fperm_SI_Woolf2021!$F$9:$F$93*EXP(-Fperm_SI_Woolf2021!$I$9:$I$93*$C89*IF(BN$58=Fperm_SI_Woolf2021!$E$9:$E$93,1,EXP(LN((1.1*(Fperm_SI_Woolf2021!$E$9:$E$93-BN$58)-63.1579*EXP(-0.19*Fperm_SI_Woolf2021!$E$9:$E$93)+63.1579*EXP(-0.19*BN$58))/(Fperm_SI_Woolf2021!$E$9:$E$93-BN$58))*(BN$58-Fperm_SI_Woolf2021!$E$9:$E$93)/10))) + Fperm_SI_Woolf2021!$G$9:$G$93*EXP(-Fperm_SI_Woolf2021!$J$9:$J$93*$C89*IF(BN$58=Fperm_SI_Woolf2021!$E$9:$E$93,1,EXP(LN((1.1*(Fperm_SI_Woolf2021!$E$9:$E$93-BN$58)-63.1579*EXP(-0.19*Fperm_SI_Woolf2021!$E$9:$E$93)+63.1579*EXP(-0.19*BN$58))/(Fperm_SI_Woolf2021!$E$9:$E$93-BN$58))*(BN$58-Fperm_SI_Woolf2021!$E$9:$E$93)/10))) + Fperm_SI_Woolf2021!$H$9:$H$93*EXP(-Fperm_SI_Woolf2021!$K$9:$K$93*$C89*IF(BN$58=Fperm_SI_Woolf2021!$E$9:$E$93,1,EXP(LN((1.1*(Fperm_SI_Woolf2021!$E$9:$E$93-BN$58)-63.1579*EXP(-0.19*Fperm_SI_Woolf2021!$E$9:$E$93)+63.1579*EXP(-0.19*BN$58))/(Fperm_SI_Woolf2021!$E$9:$E$93-BN$58))*(BN$58-Fperm_SI_Woolf2021!$E$9:$E$93)/10))),Fperm_SI_Woolf2021!$D$9:$D$93))</f>
        <v>0.56878859938668636</v>
      </c>
      <c r="BO89" s="51" cm="1">
        <f t="array" ref="BO89">MIN(1,SLOPE(Fperm_SI_Woolf2021!$F$9:$F$93*EXP(-Fperm_SI_Woolf2021!$I$9:$I$93*$C89*IF(BO$58=Fperm_SI_Woolf2021!$E$9:$E$93,1,EXP(LN((1.1*(Fperm_SI_Woolf2021!$E$9:$E$93-BO$58)-63.1579*EXP(-0.19*Fperm_SI_Woolf2021!$E$9:$E$93)+63.1579*EXP(-0.19*BO$58))/(Fperm_SI_Woolf2021!$E$9:$E$93-BO$58))*(BO$58-Fperm_SI_Woolf2021!$E$9:$E$93)/10))) + Fperm_SI_Woolf2021!$G$9:$G$93*EXP(-Fperm_SI_Woolf2021!$J$9:$J$93*$C89*IF(BO$58=Fperm_SI_Woolf2021!$E$9:$E$93,1,EXP(LN((1.1*(Fperm_SI_Woolf2021!$E$9:$E$93-BO$58)-63.1579*EXP(-0.19*Fperm_SI_Woolf2021!$E$9:$E$93)+63.1579*EXP(-0.19*BO$58))/(Fperm_SI_Woolf2021!$E$9:$E$93-BO$58))*(BO$58-Fperm_SI_Woolf2021!$E$9:$E$93)/10))) + Fperm_SI_Woolf2021!$H$9:$H$93*EXP(-Fperm_SI_Woolf2021!$K$9:$K$93*$C89*IF(BO$58=Fperm_SI_Woolf2021!$E$9:$E$93,1,EXP(LN((1.1*(Fperm_SI_Woolf2021!$E$9:$E$93-BO$58)-63.1579*EXP(-0.19*Fperm_SI_Woolf2021!$E$9:$E$93)+63.1579*EXP(-0.19*BO$58))/(Fperm_SI_Woolf2021!$E$9:$E$93-BO$58))*(BO$58-Fperm_SI_Woolf2021!$E$9:$E$93)/10))),Fperm_SI_Woolf2021!$D$9:$D$93)*BO$57+INTERCEPT(Fperm_SI_Woolf2021!$F$9:$F$93*EXP(-Fperm_SI_Woolf2021!$I$9:$I$93*$C89*IF(BO$58=Fperm_SI_Woolf2021!$E$9:$E$93,1,EXP(LN((1.1*(Fperm_SI_Woolf2021!$E$9:$E$93-BO$58)-63.1579*EXP(-0.19*Fperm_SI_Woolf2021!$E$9:$E$93)+63.1579*EXP(-0.19*BO$58))/(Fperm_SI_Woolf2021!$E$9:$E$93-BO$58))*(BO$58-Fperm_SI_Woolf2021!$E$9:$E$93)/10))) + Fperm_SI_Woolf2021!$G$9:$G$93*EXP(-Fperm_SI_Woolf2021!$J$9:$J$93*$C89*IF(BO$58=Fperm_SI_Woolf2021!$E$9:$E$93,1,EXP(LN((1.1*(Fperm_SI_Woolf2021!$E$9:$E$93-BO$58)-63.1579*EXP(-0.19*Fperm_SI_Woolf2021!$E$9:$E$93)+63.1579*EXP(-0.19*BO$58))/(Fperm_SI_Woolf2021!$E$9:$E$93-BO$58))*(BO$58-Fperm_SI_Woolf2021!$E$9:$E$93)/10))) + Fperm_SI_Woolf2021!$H$9:$H$93*EXP(-Fperm_SI_Woolf2021!$K$9:$K$93*$C89*IF(BO$58=Fperm_SI_Woolf2021!$E$9:$E$93,1,EXP(LN((1.1*(Fperm_SI_Woolf2021!$E$9:$E$93-BO$58)-63.1579*EXP(-0.19*Fperm_SI_Woolf2021!$E$9:$E$93)+63.1579*EXP(-0.19*BO$58))/(Fperm_SI_Woolf2021!$E$9:$E$93-BO$58))*(BO$58-Fperm_SI_Woolf2021!$E$9:$E$93)/10))),Fperm_SI_Woolf2021!$D$9:$D$93))</f>
        <v>0.54138076683627911</v>
      </c>
      <c r="BP89" s="51" cm="1">
        <f t="array" ref="BP89">MIN(1,SLOPE(Fperm_SI_Woolf2021!$F$9:$F$93*EXP(-Fperm_SI_Woolf2021!$I$9:$I$93*$C89*IF(BP$58=Fperm_SI_Woolf2021!$E$9:$E$93,1,EXP(LN((1.1*(Fperm_SI_Woolf2021!$E$9:$E$93-BP$58)-63.1579*EXP(-0.19*Fperm_SI_Woolf2021!$E$9:$E$93)+63.1579*EXP(-0.19*BP$58))/(Fperm_SI_Woolf2021!$E$9:$E$93-BP$58))*(BP$58-Fperm_SI_Woolf2021!$E$9:$E$93)/10))) + Fperm_SI_Woolf2021!$G$9:$G$93*EXP(-Fperm_SI_Woolf2021!$J$9:$J$93*$C89*IF(BP$58=Fperm_SI_Woolf2021!$E$9:$E$93,1,EXP(LN((1.1*(Fperm_SI_Woolf2021!$E$9:$E$93-BP$58)-63.1579*EXP(-0.19*Fperm_SI_Woolf2021!$E$9:$E$93)+63.1579*EXP(-0.19*BP$58))/(Fperm_SI_Woolf2021!$E$9:$E$93-BP$58))*(BP$58-Fperm_SI_Woolf2021!$E$9:$E$93)/10))) + Fperm_SI_Woolf2021!$H$9:$H$93*EXP(-Fperm_SI_Woolf2021!$K$9:$K$93*$C89*IF(BP$58=Fperm_SI_Woolf2021!$E$9:$E$93,1,EXP(LN((1.1*(Fperm_SI_Woolf2021!$E$9:$E$93-BP$58)-63.1579*EXP(-0.19*Fperm_SI_Woolf2021!$E$9:$E$93)+63.1579*EXP(-0.19*BP$58))/(Fperm_SI_Woolf2021!$E$9:$E$93-BP$58))*(BP$58-Fperm_SI_Woolf2021!$E$9:$E$93)/10))),Fperm_SI_Woolf2021!$D$9:$D$93)*BP$57+INTERCEPT(Fperm_SI_Woolf2021!$F$9:$F$93*EXP(-Fperm_SI_Woolf2021!$I$9:$I$93*$C89*IF(BP$58=Fperm_SI_Woolf2021!$E$9:$E$93,1,EXP(LN((1.1*(Fperm_SI_Woolf2021!$E$9:$E$93-BP$58)-63.1579*EXP(-0.19*Fperm_SI_Woolf2021!$E$9:$E$93)+63.1579*EXP(-0.19*BP$58))/(Fperm_SI_Woolf2021!$E$9:$E$93-BP$58))*(BP$58-Fperm_SI_Woolf2021!$E$9:$E$93)/10))) + Fperm_SI_Woolf2021!$G$9:$G$93*EXP(-Fperm_SI_Woolf2021!$J$9:$J$93*$C89*IF(BP$58=Fperm_SI_Woolf2021!$E$9:$E$93,1,EXP(LN((1.1*(Fperm_SI_Woolf2021!$E$9:$E$93-BP$58)-63.1579*EXP(-0.19*Fperm_SI_Woolf2021!$E$9:$E$93)+63.1579*EXP(-0.19*BP$58))/(Fperm_SI_Woolf2021!$E$9:$E$93-BP$58))*(BP$58-Fperm_SI_Woolf2021!$E$9:$E$93)/10))) + Fperm_SI_Woolf2021!$H$9:$H$93*EXP(-Fperm_SI_Woolf2021!$K$9:$K$93*$C89*IF(BP$58=Fperm_SI_Woolf2021!$E$9:$E$93,1,EXP(LN((1.1*(Fperm_SI_Woolf2021!$E$9:$E$93-BP$58)-63.1579*EXP(-0.19*Fperm_SI_Woolf2021!$E$9:$E$93)+63.1579*EXP(-0.19*BP$58))/(Fperm_SI_Woolf2021!$E$9:$E$93-BP$58))*(BP$58-Fperm_SI_Woolf2021!$E$9:$E$93)/10))),Fperm_SI_Woolf2021!$D$9:$D$93))</f>
        <v>0.51397293428587187</v>
      </c>
      <c r="BQ89" s="51" cm="1">
        <f t="array" ref="BQ89">MIN(1,SLOPE(Fperm_SI_Woolf2021!$F$9:$F$93*EXP(-Fperm_SI_Woolf2021!$I$9:$I$93*$C89*IF(BQ$58=Fperm_SI_Woolf2021!$E$9:$E$93,1,EXP(LN((1.1*(Fperm_SI_Woolf2021!$E$9:$E$93-BQ$58)-63.1579*EXP(-0.19*Fperm_SI_Woolf2021!$E$9:$E$93)+63.1579*EXP(-0.19*BQ$58))/(Fperm_SI_Woolf2021!$E$9:$E$93-BQ$58))*(BQ$58-Fperm_SI_Woolf2021!$E$9:$E$93)/10))) + Fperm_SI_Woolf2021!$G$9:$G$93*EXP(-Fperm_SI_Woolf2021!$J$9:$J$93*$C89*IF(BQ$58=Fperm_SI_Woolf2021!$E$9:$E$93,1,EXP(LN((1.1*(Fperm_SI_Woolf2021!$E$9:$E$93-BQ$58)-63.1579*EXP(-0.19*Fperm_SI_Woolf2021!$E$9:$E$93)+63.1579*EXP(-0.19*BQ$58))/(Fperm_SI_Woolf2021!$E$9:$E$93-BQ$58))*(BQ$58-Fperm_SI_Woolf2021!$E$9:$E$93)/10))) + Fperm_SI_Woolf2021!$H$9:$H$93*EXP(-Fperm_SI_Woolf2021!$K$9:$K$93*$C89*IF(BQ$58=Fperm_SI_Woolf2021!$E$9:$E$93,1,EXP(LN((1.1*(Fperm_SI_Woolf2021!$E$9:$E$93-BQ$58)-63.1579*EXP(-0.19*Fperm_SI_Woolf2021!$E$9:$E$93)+63.1579*EXP(-0.19*BQ$58))/(Fperm_SI_Woolf2021!$E$9:$E$93-BQ$58))*(BQ$58-Fperm_SI_Woolf2021!$E$9:$E$93)/10))),Fperm_SI_Woolf2021!$D$9:$D$93)*BQ$57+INTERCEPT(Fperm_SI_Woolf2021!$F$9:$F$93*EXP(-Fperm_SI_Woolf2021!$I$9:$I$93*$C89*IF(BQ$58=Fperm_SI_Woolf2021!$E$9:$E$93,1,EXP(LN((1.1*(Fperm_SI_Woolf2021!$E$9:$E$93-BQ$58)-63.1579*EXP(-0.19*Fperm_SI_Woolf2021!$E$9:$E$93)+63.1579*EXP(-0.19*BQ$58))/(Fperm_SI_Woolf2021!$E$9:$E$93-BQ$58))*(BQ$58-Fperm_SI_Woolf2021!$E$9:$E$93)/10))) + Fperm_SI_Woolf2021!$G$9:$G$93*EXP(-Fperm_SI_Woolf2021!$J$9:$J$93*$C89*IF(BQ$58=Fperm_SI_Woolf2021!$E$9:$E$93,1,EXP(LN((1.1*(Fperm_SI_Woolf2021!$E$9:$E$93-BQ$58)-63.1579*EXP(-0.19*Fperm_SI_Woolf2021!$E$9:$E$93)+63.1579*EXP(-0.19*BQ$58))/(Fperm_SI_Woolf2021!$E$9:$E$93-BQ$58))*(BQ$58-Fperm_SI_Woolf2021!$E$9:$E$93)/10))) + Fperm_SI_Woolf2021!$H$9:$H$93*EXP(-Fperm_SI_Woolf2021!$K$9:$K$93*$C89*IF(BQ$58=Fperm_SI_Woolf2021!$E$9:$E$93,1,EXP(LN((1.1*(Fperm_SI_Woolf2021!$E$9:$E$93-BQ$58)-63.1579*EXP(-0.19*Fperm_SI_Woolf2021!$E$9:$E$93)+63.1579*EXP(-0.19*BQ$58))/(Fperm_SI_Woolf2021!$E$9:$E$93-BQ$58))*(BQ$58-Fperm_SI_Woolf2021!$E$9:$E$93)/10))),Fperm_SI_Woolf2021!$D$9:$D$93))</f>
        <v>0.48656510173546463</v>
      </c>
      <c r="BR89" s="51" cm="1">
        <f t="array" ref="BR89">MIN(1,SLOPE(Fperm_SI_Woolf2021!$F$9:$F$93*EXP(-Fperm_SI_Woolf2021!$I$9:$I$93*$C89*IF(BR$58=Fperm_SI_Woolf2021!$E$9:$E$93,1,EXP(LN((1.1*(Fperm_SI_Woolf2021!$E$9:$E$93-BR$58)-63.1579*EXP(-0.19*Fperm_SI_Woolf2021!$E$9:$E$93)+63.1579*EXP(-0.19*BR$58))/(Fperm_SI_Woolf2021!$E$9:$E$93-BR$58))*(BR$58-Fperm_SI_Woolf2021!$E$9:$E$93)/10))) + Fperm_SI_Woolf2021!$G$9:$G$93*EXP(-Fperm_SI_Woolf2021!$J$9:$J$93*$C89*IF(BR$58=Fperm_SI_Woolf2021!$E$9:$E$93,1,EXP(LN((1.1*(Fperm_SI_Woolf2021!$E$9:$E$93-BR$58)-63.1579*EXP(-0.19*Fperm_SI_Woolf2021!$E$9:$E$93)+63.1579*EXP(-0.19*BR$58))/(Fperm_SI_Woolf2021!$E$9:$E$93-BR$58))*(BR$58-Fperm_SI_Woolf2021!$E$9:$E$93)/10))) + Fperm_SI_Woolf2021!$H$9:$H$93*EXP(-Fperm_SI_Woolf2021!$K$9:$K$93*$C89*IF(BR$58=Fperm_SI_Woolf2021!$E$9:$E$93,1,EXP(LN((1.1*(Fperm_SI_Woolf2021!$E$9:$E$93-BR$58)-63.1579*EXP(-0.19*Fperm_SI_Woolf2021!$E$9:$E$93)+63.1579*EXP(-0.19*BR$58))/(Fperm_SI_Woolf2021!$E$9:$E$93-BR$58))*(BR$58-Fperm_SI_Woolf2021!$E$9:$E$93)/10))),Fperm_SI_Woolf2021!$D$9:$D$93)*BR$57+INTERCEPT(Fperm_SI_Woolf2021!$F$9:$F$93*EXP(-Fperm_SI_Woolf2021!$I$9:$I$93*$C89*IF(BR$58=Fperm_SI_Woolf2021!$E$9:$E$93,1,EXP(LN((1.1*(Fperm_SI_Woolf2021!$E$9:$E$93-BR$58)-63.1579*EXP(-0.19*Fperm_SI_Woolf2021!$E$9:$E$93)+63.1579*EXP(-0.19*BR$58))/(Fperm_SI_Woolf2021!$E$9:$E$93-BR$58))*(BR$58-Fperm_SI_Woolf2021!$E$9:$E$93)/10))) + Fperm_SI_Woolf2021!$G$9:$G$93*EXP(-Fperm_SI_Woolf2021!$J$9:$J$93*$C89*IF(BR$58=Fperm_SI_Woolf2021!$E$9:$E$93,1,EXP(LN((1.1*(Fperm_SI_Woolf2021!$E$9:$E$93-BR$58)-63.1579*EXP(-0.19*Fperm_SI_Woolf2021!$E$9:$E$93)+63.1579*EXP(-0.19*BR$58))/(Fperm_SI_Woolf2021!$E$9:$E$93-BR$58))*(BR$58-Fperm_SI_Woolf2021!$E$9:$E$93)/10))) + Fperm_SI_Woolf2021!$H$9:$H$93*EXP(-Fperm_SI_Woolf2021!$K$9:$K$93*$C89*IF(BR$58=Fperm_SI_Woolf2021!$E$9:$E$93,1,EXP(LN((1.1*(Fperm_SI_Woolf2021!$E$9:$E$93-BR$58)-63.1579*EXP(-0.19*Fperm_SI_Woolf2021!$E$9:$E$93)+63.1579*EXP(-0.19*BR$58))/(Fperm_SI_Woolf2021!$E$9:$E$93-BR$58))*(BR$58-Fperm_SI_Woolf2021!$E$9:$E$93)/10))),Fperm_SI_Woolf2021!$D$9:$D$93))</f>
        <v>0.45915726918505745</v>
      </c>
      <c r="BS89" s="51" cm="1">
        <f t="array" ref="BS89">MIN(1,SLOPE(Fperm_SI_Woolf2021!$F$9:$F$93*EXP(-Fperm_SI_Woolf2021!$I$9:$I$93*$C89*IF(BS$58=Fperm_SI_Woolf2021!$E$9:$E$93,1,EXP(LN((1.1*(Fperm_SI_Woolf2021!$E$9:$E$93-BS$58)-63.1579*EXP(-0.19*Fperm_SI_Woolf2021!$E$9:$E$93)+63.1579*EXP(-0.19*BS$58))/(Fperm_SI_Woolf2021!$E$9:$E$93-BS$58))*(BS$58-Fperm_SI_Woolf2021!$E$9:$E$93)/10))) + Fperm_SI_Woolf2021!$G$9:$G$93*EXP(-Fperm_SI_Woolf2021!$J$9:$J$93*$C89*IF(BS$58=Fperm_SI_Woolf2021!$E$9:$E$93,1,EXP(LN((1.1*(Fperm_SI_Woolf2021!$E$9:$E$93-BS$58)-63.1579*EXP(-0.19*Fperm_SI_Woolf2021!$E$9:$E$93)+63.1579*EXP(-0.19*BS$58))/(Fperm_SI_Woolf2021!$E$9:$E$93-BS$58))*(BS$58-Fperm_SI_Woolf2021!$E$9:$E$93)/10))) + Fperm_SI_Woolf2021!$H$9:$H$93*EXP(-Fperm_SI_Woolf2021!$K$9:$K$93*$C89*IF(BS$58=Fperm_SI_Woolf2021!$E$9:$E$93,1,EXP(LN((1.1*(Fperm_SI_Woolf2021!$E$9:$E$93-BS$58)-63.1579*EXP(-0.19*Fperm_SI_Woolf2021!$E$9:$E$93)+63.1579*EXP(-0.19*BS$58))/(Fperm_SI_Woolf2021!$E$9:$E$93-BS$58))*(BS$58-Fperm_SI_Woolf2021!$E$9:$E$93)/10))),Fperm_SI_Woolf2021!$D$9:$D$93)*BS$57+INTERCEPT(Fperm_SI_Woolf2021!$F$9:$F$93*EXP(-Fperm_SI_Woolf2021!$I$9:$I$93*$C89*IF(BS$58=Fperm_SI_Woolf2021!$E$9:$E$93,1,EXP(LN((1.1*(Fperm_SI_Woolf2021!$E$9:$E$93-BS$58)-63.1579*EXP(-0.19*Fperm_SI_Woolf2021!$E$9:$E$93)+63.1579*EXP(-0.19*BS$58))/(Fperm_SI_Woolf2021!$E$9:$E$93-BS$58))*(BS$58-Fperm_SI_Woolf2021!$E$9:$E$93)/10))) + Fperm_SI_Woolf2021!$G$9:$G$93*EXP(-Fperm_SI_Woolf2021!$J$9:$J$93*$C89*IF(BS$58=Fperm_SI_Woolf2021!$E$9:$E$93,1,EXP(LN((1.1*(Fperm_SI_Woolf2021!$E$9:$E$93-BS$58)-63.1579*EXP(-0.19*Fperm_SI_Woolf2021!$E$9:$E$93)+63.1579*EXP(-0.19*BS$58))/(Fperm_SI_Woolf2021!$E$9:$E$93-BS$58))*(BS$58-Fperm_SI_Woolf2021!$E$9:$E$93)/10))) + Fperm_SI_Woolf2021!$H$9:$H$93*EXP(-Fperm_SI_Woolf2021!$K$9:$K$93*$C89*IF(BS$58=Fperm_SI_Woolf2021!$E$9:$E$93,1,EXP(LN((1.1*(Fperm_SI_Woolf2021!$E$9:$E$93-BS$58)-63.1579*EXP(-0.19*Fperm_SI_Woolf2021!$E$9:$E$93)+63.1579*EXP(-0.19*BS$58))/(Fperm_SI_Woolf2021!$E$9:$E$93-BS$58))*(BS$58-Fperm_SI_Woolf2021!$E$9:$E$93)/10))),Fperm_SI_Woolf2021!$D$9:$D$93))</f>
        <v>0.43174943663465021</v>
      </c>
      <c r="BT89" s="51" cm="1">
        <f t="array" ref="BT89">MIN(1,SLOPE(Fperm_SI_Woolf2021!$F$9:$F$93*EXP(-Fperm_SI_Woolf2021!$I$9:$I$93*$C89*IF(BT$58=Fperm_SI_Woolf2021!$E$9:$E$93,1,EXP(LN((1.1*(Fperm_SI_Woolf2021!$E$9:$E$93-BT$58)-63.1579*EXP(-0.19*Fperm_SI_Woolf2021!$E$9:$E$93)+63.1579*EXP(-0.19*BT$58))/(Fperm_SI_Woolf2021!$E$9:$E$93-BT$58))*(BT$58-Fperm_SI_Woolf2021!$E$9:$E$93)/10))) + Fperm_SI_Woolf2021!$G$9:$G$93*EXP(-Fperm_SI_Woolf2021!$J$9:$J$93*$C89*IF(BT$58=Fperm_SI_Woolf2021!$E$9:$E$93,1,EXP(LN((1.1*(Fperm_SI_Woolf2021!$E$9:$E$93-BT$58)-63.1579*EXP(-0.19*Fperm_SI_Woolf2021!$E$9:$E$93)+63.1579*EXP(-0.19*BT$58))/(Fperm_SI_Woolf2021!$E$9:$E$93-BT$58))*(BT$58-Fperm_SI_Woolf2021!$E$9:$E$93)/10))) + Fperm_SI_Woolf2021!$H$9:$H$93*EXP(-Fperm_SI_Woolf2021!$K$9:$K$93*$C89*IF(BT$58=Fperm_SI_Woolf2021!$E$9:$E$93,1,EXP(LN((1.1*(Fperm_SI_Woolf2021!$E$9:$E$93-BT$58)-63.1579*EXP(-0.19*Fperm_SI_Woolf2021!$E$9:$E$93)+63.1579*EXP(-0.19*BT$58))/(Fperm_SI_Woolf2021!$E$9:$E$93-BT$58))*(BT$58-Fperm_SI_Woolf2021!$E$9:$E$93)/10))),Fperm_SI_Woolf2021!$D$9:$D$93)*BT$57+INTERCEPT(Fperm_SI_Woolf2021!$F$9:$F$93*EXP(-Fperm_SI_Woolf2021!$I$9:$I$93*$C89*IF(BT$58=Fperm_SI_Woolf2021!$E$9:$E$93,1,EXP(LN((1.1*(Fperm_SI_Woolf2021!$E$9:$E$93-BT$58)-63.1579*EXP(-0.19*Fperm_SI_Woolf2021!$E$9:$E$93)+63.1579*EXP(-0.19*BT$58))/(Fperm_SI_Woolf2021!$E$9:$E$93-BT$58))*(BT$58-Fperm_SI_Woolf2021!$E$9:$E$93)/10))) + Fperm_SI_Woolf2021!$G$9:$G$93*EXP(-Fperm_SI_Woolf2021!$J$9:$J$93*$C89*IF(BT$58=Fperm_SI_Woolf2021!$E$9:$E$93,1,EXP(LN((1.1*(Fperm_SI_Woolf2021!$E$9:$E$93-BT$58)-63.1579*EXP(-0.19*Fperm_SI_Woolf2021!$E$9:$E$93)+63.1579*EXP(-0.19*BT$58))/(Fperm_SI_Woolf2021!$E$9:$E$93-BT$58))*(BT$58-Fperm_SI_Woolf2021!$E$9:$E$93)/10))) + Fperm_SI_Woolf2021!$H$9:$H$93*EXP(-Fperm_SI_Woolf2021!$K$9:$K$93*$C89*IF(BT$58=Fperm_SI_Woolf2021!$E$9:$E$93,1,EXP(LN((1.1*(Fperm_SI_Woolf2021!$E$9:$E$93-BT$58)-63.1579*EXP(-0.19*Fperm_SI_Woolf2021!$E$9:$E$93)+63.1579*EXP(-0.19*BT$58))/(Fperm_SI_Woolf2021!$E$9:$E$93-BT$58))*(BT$58-Fperm_SI_Woolf2021!$E$9:$E$93)/10))),Fperm_SI_Woolf2021!$D$9:$D$93))</f>
        <v>0.40434160408424302</v>
      </c>
      <c r="BU89" s="51" cm="1">
        <f t="array" ref="BU89">MIN(1,SLOPE(Fperm_SI_Woolf2021!$F$9:$F$93*EXP(-Fperm_SI_Woolf2021!$I$9:$I$93*$C89*IF(BU$58=Fperm_SI_Woolf2021!$E$9:$E$93,1,EXP(LN((1.1*(Fperm_SI_Woolf2021!$E$9:$E$93-BU$58)-63.1579*EXP(-0.19*Fperm_SI_Woolf2021!$E$9:$E$93)+63.1579*EXP(-0.19*BU$58))/(Fperm_SI_Woolf2021!$E$9:$E$93-BU$58))*(BU$58-Fperm_SI_Woolf2021!$E$9:$E$93)/10))) + Fperm_SI_Woolf2021!$G$9:$G$93*EXP(-Fperm_SI_Woolf2021!$J$9:$J$93*$C89*IF(BU$58=Fperm_SI_Woolf2021!$E$9:$E$93,1,EXP(LN((1.1*(Fperm_SI_Woolf2021!$E$9:$E$93-BU$58)-63.1579*EXP(-0.19*Fperm_SI_Woolf2021!$E$9:$E$93)+63.1579*EXP(-0.19*BU$58))/(Fperm_SI_Woolf2021!$E$9:$E$93-BU$58))*(BU$58-Fperm_SI_Woolf2021!$E$9:$E$93)/10))) + Fperm_SI_Woolf2021!$H$9:$H$93*EXP(-Fperm_SI_Woolf2021!$K$9:$K$93*$C89*IF(BU$58=Fperm_SI_Woolf2021!$E$9:$E$93,1,EXP(LN((1.1*(Fperm_SI_Woolf2021!$E$9:$E$93-BU$58)-63.1579*EXP(-0.19*Fperm_SI_Woolf2021!$E$9:$E$93)+63.1579*EXP(-0.19*BU$58))/(Fperm_SI_Woolf2021!$E$9:$E$93-BU$58))*(BU$58-Fperm_SI_Woolf2021!$E$9:$E$93)/10))),Fperm_SI_Woolf2021!$D$9:$D$93)*BU$57+INTERCEPT(Fperm_SI_Woolf2021!$F$9:$F$93*EXP(-Fperm_SI_Woolf2021!$I$9:$I$93*$C89*IF(BU$58=Fperm_SI_Woolf2021!$E$9:$E$93,1,EXP(LN((1.1*(Fperm_SI_Woolf2021!$E$9:$E$93-BU$58)-63.1579*EXP(-0.19*Fperm_SI_Woolf2021!$E$9:$E$93)+63.1579*EXP(-0.19*BU$58))/(Fperm_SI_Woolf2021!$E$9:$E$93-BU$58))*(BU$58-Fperm_SI_Woolf2021!$E$9:$E$93)/10))) + Fperm_SI_Woolf2021!$G$9:$G$93*EXP(-Fperm_SI_Woolf2021!$J$9:$J$93*$C89*IF(BU$58=Fperm_SI_Woolf2021!$E$9:$E$93,1,EXP(LN((1.1*(Fperm_SI_Woolf2021!$E$9:$E$93-BU$58)-63.1579*EXP(-0.19*Fperm_SI_Woolf2021!$E$9:$E$93)+63.1579*EXP(-0.19*BU$58))/(Fperm_SI_Woolf2021!$E$9:$E$93-BU$58))*(BU$58-Fperm_SI_Woolf2021!$E$9:$E$93)/10))) + Fperm_SI_Woolf2021!$H$9:$H$93*EXP(-Fperm_SI_Woolf2021!$K$9:$K$93*$C89*IF(BU$58=Fperm_SI_Woolf2021!$E$9:$E$93,1,EXP(LN((1.1*(Fperm_SI_Woolf2021!$E$9:$E$93-BU$58)-63.1579*EXP(-0.19*Fperm_SI_Woolf2021!$E$9:$E$93)+63.1579*EXP(-0.19*BU$58))/(Fperm_SI_Woolf2021!$E$9:$E$93-BU$58))*(BU$58-Fperm_SI_Woolf2021!$E$9:$E$93)/10))),Fperm_SI_Woolf2021!$D$9:$D$93))</f>
        <v>0.37693377153383578</v>
      </c>
      <c r="BV89" s="51" cm="1">
        <f t="array" ref="BV89">MIN(1,SLOPE(Fperm_SI_Woolf2021!$F$9:$F$93*EXP(-Fperm_SI_Woolf2021!$I$9:$I$93*$C89*IF(BV$58=Fperm_SI_Woolf2021!$E$9:$E$93,1,EXP(LN((1.1*(Fperm_SI_Woolf2021!$E$9:$E$93-BV$58)-63.1579*EXP(-0.19*Fperm_SI_Woolf2021!$E$9:$E$93)+63.1579*EXP(-0.19*BV$58))/(Fperm_SI_Woolf2021!$E$9:$E$93-BV$58))*(BV$58-Fperm_SI_Woolf2021!$E$9:$E$93)/10))) + Fperm_SI_Woolf2021!$G$9:$G$93*EXP(-Fperm_SI_Woolf2021!$J$9:$J$93*$C89*IF(BV$58=Fperm_SI_Woolf2021!$E$9:$E$93,1,EXP(LN((1.1*(Fperm_SI_Woolf2021!$E$9:$E$93-BV$58)-63.1579*EXP(-0.19*Fperm_SI_Woolf2021!$E$9:$E$93)+63.1579*EXP(-0.19*BV$58))/(Fperm_SI_Woolf2021!$E$9:$E$93-BV$58))*(BV$58-Fperm_SI_Woolf2021!$E$9:$E$93)/10))) + Fperm_SI_Woolf2021!$H$9:$H$93*EXP(-Fperm_SI_Woolf2021!$K$9:$K$93*$C89*IF(BV$58=Fperm_SI_Woolf2021!$E$9:$E$93,1,EXP(LN((1.1*(Fperm_SI_Woolf2021!$E$9:$E$93-BV$58)-63.1579*EXP(-0.19*Fperm_SI_Woolf2021!$E$9:$E$93)+63.1579*EXP(-0.19*BV$58))/(Fperm_SI_Woolf2021!$E$9:$E$93-BV$58))*(BV$58-Fperm_SI_Woolf2021!$E$9:$E$93)/10))),Fperm_SI_Woolf2021!$D$9:$D$93)*BV$57+INTERCEPT(Fperm_SI_Woolf2021!$F$9:$F$93*EXP(-Fperm_SI_Woolf2021!$I$9:$I$93*$C89*IF(BV$58=Fperm_SI_Woolf2021!$E$9:$E$93,1,EXP(LN((1.1*(Fperm_SI_Woolf2021!$E$9:$E$93-BV$58)-63.1579*EXP(-0.19*Fperm_SI_Woolf2021!$E$9:$E$93)+63.1579*EXP(-0.19*BV$58))/(Fperm_SI_Woolf2021!$E$9:$E$93-BV$58))*(BV$58-Fperm_SI_Woolf2021!$E$9:$E$93)/10))) + Fperm_SI_Woolf2021!$G$9:$G$93*EXP(-Fperm_SI_Woolf2021!$J$9:$J$93*$C89*IF(BV$58=Fperm_SI_Woolf2021!$E$9:$E$93,1,EXP(LN((1.1*(Fperm_SI_Woolf2021!$E$9:$E$93-BV$58)-63.1579*EXP(-0.19*Fperm_SI_Woolf2021!$E$9:$E$93)+63.1579*EXP(-0.19*BV$58))/(Fperm_SI_Woolf2021!$E$9:$E$93-BV$58))*(BV$58-Fperm_SI_Woolf2021!$E$9:$E$93)/10))) + Fperm_SI_Woolf2021!$H$9:$H$93*EXP(-Fperm_SI_Woolf2021!$K$9:$K$93*$C89*IF(BV$58=Fperm_SI_Woolf2021!$E$9:$E$93,1,EXP(LN((1.1*(Fperm_SI_Woolf2021!$E$9:$E$93-BV$58)-63.1579*EXP(-0.19*Fperm_SI_Woolf2021!$E$9:$E$93)+63.1579*EXP(-0.19*BV$58))/(Fperm_SI_Woolf2021!$E$9:$E$93-BV$58))*(BV$58-Fperm_SI_Woolf2021!$E$9:$E$93)/10))),Fperm_SI_Woolf2021!$D$9:$D$93))</f>
        <v>0.34952593898342854</v>
      </c>
      <c r="BW89" s="51" cm="1">
        <f t="array" ref="BW89">MIN(1,SLOPE(Fperm_SI_Woolf2021!$F$9:$F$93*EXP(-Fperm_SI_Woolf2021!$I$9:$I$93*$C89*IF(BW$58=Fperm_SI_Woolf2021!$E$9:$E$93,1,EXP(LN((1.1*(Fperm_SI_Woolf2021!$E$9:$E$93-BW$58)-63.1579*EXP(-0.19*Fperm_SI_Woolf2021!$E$9:$E$93)+63.1579*EXP(-0.19*BW$58))/(Fperm_SI_Woolf2021!$E$9:$E$93-BW$58))*(BW$58-Fperm_SI_Woolf2021!$E$9:$E$93)/10))) + Fperm_SI_Woolf2021!$G$9:$G$93*EXP(-Fperm_SI_Woolf2021!$J$9:$J$93*$C89*IF(BW$58=Fperm_SI_Woolf2021!$E$9:$E$93,1,EXP(LN((1.1*(Fperm_SI_Woolf2021!$E$9:$E$93-BW$58)-63.1579*EXP(-0.19*Fperm_SI_Woolf2021!$E$9:$E$93)+63.1579*EXP(-0.19*BW$58))/(Fperm_SI_Woolf2021!$E$9:$E$93-BW$58))*(BW$58-Fperm_SI_Woolf2021!$E$9:$E$93)/10))) + Fperm_SI_Woolf2021!$H$9:$H$93*EXP(-Fperm_SI_Woolf2021!$K$9:$K$93*$C89*IF(BW$58=Fperm_SI_Woolf2021!$E$9:$E$93,1,EXP(LN((1.1*(Fperm_SI_Woolf2021!$E$9:$E$93-BW$58)-63.1579*EXP(-0.19*Fperm_SI_Woolf2021!$E$9:$E$93)+63.1579*EXP(-0.19*BW$58))/(Fperm_SI_Woolf2021!$E$9:$E$93-BW$58))*(BW$58-Fperm_SI_Woolf2021!$E$9:$E$93)/10))),Fperm_SI_Woolf2021!$D$9:$D$93)*BW$57+INTERCEPT(Fperm_SI_Woolf2021!$F$9:$F$93*EXP(-Fperm_SI_Woolf2021!$I$9:$I$93*$C89*IF(BW$58=Fperm_SI_Woolf2021!$E$9:$E$93,1,EXP(LN((1.1*(Fperm_SI_Woolf2021!$E$9:$E$93-BW$58)-63.1579*EXP(-0.19*Fperm_SI_Woolf2021!$E$9:$E$93)+63.1579*EXP(-0.19*BW$58))/(Fperm_SI_Woolf2021!$E$9:$E$93-BW$58))*(BW$58-Fperm_SI_Woolf2021!$E$9:$E$93)/10))) + Fperm_SI_Woolf2021!$G$9:$G$93*EXP(-Fperm_SI_Woolf2021!$J$9:$J$93*$C89*IF(BW$58=Fperm_SI_Woolf2021!$E$9:$E$93,1,EXP(LN((1.1*(Fperm_SI_Woolf2021!$E$9:$E$93-BW$58)-63.1579*EXP(-0.19*Fperm_SI_Woolf2021!$E$9:$E$93)+63.1579*EXP(-0.19*BW$58))/(Fperm_SI_Woolf2021!$E$9:$E$93-BW$58))*(BW$58-Fperm_SI_Woolf2021!$E$9:$E$93)/10))) + Fperm_SI_Woolf2021!$H$9:$H$93*EXP(-Fperm_SI_Woolf2021!$K$9:$K$93*$C89*IF(BW$58=Fperm_SI_Woolf2021!$E$9:$E$93,1,EXP(LN((1.1*(Fperm_SI_Woolf2021!$E$9:$E$93-BW$58)-63.1579*EXP(-0.19*Fperm_SI_Woolf2021!$E$9:$E$93)+63.1579*EXP(-0.19*BW$58))/(Fperm_SI_Woolf2021!$E$9:$E$93-BW$58))*(BW$58-Fperm_SI_Woolf2021!$E$9:$E$93)/10))),Fperm_SI_Woolf2021!$D$9:$D$93))</f>
        <v>0.32211810643302125</v>
      </c>
      <c r="BX89" s="51" cm="1">
        <f t="array" ref="BX89">MIN(1,SLOPE(Fperm_SI_Woolf2021!$F$9:$F$93*EXP(-Fperm_SI_Woolf2021!$I$9:$I$93*$C89*IF(BX$58=Fperm_SI_Woolf2021!$E$9:$E$93,1,EXP(LN((1.1*(Fperm_SI_Woolf2021!$E$9:$E$93-BX$58)-63.1579*EXP(-0.19*Fperm_SI_Woolf2021!$E$9:$E$93)+63.1579*EXP(-0.19*BX$58))/(Fperm_SI_Woolf2021!$E$9:$E$93-BX$58))*(BX$58-Fperm_SI_Woolf2021!$E$9:$E$93)/10))) + Fperm_SI_Woolf2021!$G$9:$G$93*EXP(-Fperm_SI_Woolf2021!$J$9:$J$93*$C89*IF(BX$58=Fperm_SI_Woolf2021!$E$9:$E$93,1,EXP(LN((1.1*(Fperm_SI_Woolf2021!$E$9:$E$93-BX$58)-63.1579*EXP(-0.19*Fperm_SI_Woolf2021!$E$9:$E$93)+63.1579*EXP(-0.19*BX$58))/(Fperm_SI_Woolf2021!$E$9:$E$93-BX$58))*(BX$58-Fperm_SI_Woolf2021!$E$9:$E$93)/10))) + Fperm_SI_Woolf2021!$H$9:$H$93*EXP(-Fperm_SI_Woolf2021!$K$9:$K$93*$C89*IF(BX$58=Fperm_SI_Woolf2021!$E$9:$E$93,1,EXP(LN((1.1*(Fperm_SI_Woolf2021!$E$9:$E$93-BX$58)-63.1579*EXP(-0.19*Fperm_SI_Woolf2021!$E$9:$E$93)+63.1579*EXP(-0.19*BX$58))/(Fperm_SI_Woolf2021!$E$9:$E$93-BX$58))*(BX$58-Fperm_SI_Woolf2021!$E$9:$E$93)/10))),Fperm_SI_Woolf2021!$D$9:$D$93)*BX$57+INTERCEPT(Fperm_SI_Woolf2021!$F$9:$F$93*EXP(-Fperm_SI_Woolf2021!$I$9:$I$93*$C89*IF(BX$58=Fperm_SI_Woolf2021!$E$9:$E$93,1,EXP(LN((1.1*(Fperm_SI_Woolf2021!$E$9:$E$93-BX$58)-63.1579*EXP(-0.19*Fperm_SI_Woolf2021!$E$9:$E$93)+63.1579*EXP(-0.19*BX$58))/(Fperm_SI_Woolf2021!$E$9:$E$93-BX$58))*(BX$58-Fperm_SI_Woolf2021!$E$9:$E$93)/10))) + Fperm_SI_Woolf2021!$G$9:$G$93*EXP(-Fperm_SI_Woolf2021!$J$9:$J$93*$C89*IF(BX$58=Fperm_SI_Woolf2021!$E$9:$E$93,1,EXP(LN((1.1*(Fperm_SI_Woolf2021!$E$9:$E$93-BX$58)-63.1579*EXP(-0.19*Fperm_SI_Woolf2021!$E$9:$E$93)+63.1579*EXP(-0.19*BX$58))/(Fperm_SI_Woolf2021!$E$9:$E$93-BX$58))*(BX$58-Fperm_SI_Woolf2021!$E$9:$E$93)/10))) + Fperm_SI_Woolf2021!$H$9:$H$93*EXP(-Fperm_SI_Woolf2021!$K$9:$K$93*$C89*IF(BX$58=Fperm_SI_Woolf2021!$E$9:$E$93,1,EXP(LN((1.1*(Fperm_SI_Woolf2021!$E$9:$E$93-BX$58)-63.1579*EXP(-0.19*Fperm_SI_Woolf2021!$E$9:$E$93)+63.1579*EXP(-0.19*BX$58))/(Fperm_SI_Woolf2021!$E$9:$E$93-BX$58))*(BX$58-Fperm_SI_Woolf2021!$E$9:$E$93)/10))),Fperm_SI_Woolf2021!$D$9:$D$93))</f>
        <v>0.294710273882614</v>
      </c>
      <c r="BY89" s="51" cm="1">
        <f t="array" ref="BY89">MIN(1,SLOPE(Fperm_SI_Woolf2021!$F$9:$F$93*EXP(-Fperm_SI_Woolf2021!$I$9:$I$93*$C89*IF(BY$58=Fperm_SI_Woolf2021!$E$9:$E$93,1,EXP(LN((1.1*(Fperm_SI_Woolf2021!$E$9:$E$93-BY$58)-63.1579*EXP(-0.19*Fperm_SI_Woolf2021!$E$9:$E$93)+63.1579*EXP(-0.19*BY$58))/(Fperm_SI_Woolf2021!$E$9:$E$93-BY$58))*(BY$58-Fperm_SI_Woolf2021!$E$9:$E$93)/10))) + Fperm_SI_Woolf2021!$G$9:$G$93*EXP(-Fperm_SI_Woolf2021!$J$9:$J$93*$C89*IF(BY$58=Fperm_SI_Woolf2021!$E$9:$E$93,1,EXP(LN((1.1*(Fperm_SI_Woolf2021!$E$9:$E$93-BY$58)-63.1579*EXP(-0.19*Fperm_SI_Woolf2021!$E$9:$E$93)+63.1579*EXP(-0.19*BY$58))/(Fperm_SI_Woolf2021!$E$9:$E$93-BY$58))*(BY$58-Fperm_SI_Woolf2021!$E$9:$E$93)/10))) + Fperm_SI_Woolf2021!$H$9:$H$93*EXP(-Fperm_SI_Woolf2021!$K$9:$K$93*$C89*IF(BY$58=Fperm_SI_Woolf2021!$E$9:$E$93,1,EXP(LN((1.1*(Fperm_SI_Woolf2021!$E$9:$E$93-BY$58)-63.1579*EXP(-0.19*Fperm_SI_Woolf2021!$E$9:$E$93)+63.1579*EXP(-0.19*BY$58))/(Fperm_SI_Woolf2021!$E$9:$E$93-BY$58))*(BY$58-Fperm_SI_Woolf2021!$E$9:$E$93)/10))),Fperm_SI_Woolf2021!$D$9:$D$93)*BY$57+INTERCEPT(Fperm_SI_Woolf2021!$F$9:$F$93*EXP(-Fperm_SI_Woolf2021!$I$9:$I$93*$C89*IF(BY$58=Fperm_SI_Woolf2021!$E$9:$E$93,1,EXP(LN((1.1*(Fperm_SI_Woolf2021!$E$9:$E$93-BY$58)-63.1579*EXP(-0.19*Fperm_SI_Woolf2021!$E$9:$E$93)+63.1579*EXP(-0.19*BY$58))/(Fperm_SI_Woolf2021!$E$9:$E$93-BY$58))*(BY$58-Fperm_SI_Woolf2021!$E$9:$E$93)/10))) + Fperm_SI_Woolf2021!$G$9:$G$93*EXP(-Fperm_SI_Woolf2021!$J$9:$J$93*$C89*IF(BY$58=Fperm_SI_Woolf2021!$E$9:$E$93,1,EXP(LN((1.1*(Fperm_SI_Woolf2021!$E$9:$E$93-BY$58)-63.1579*EXP(-0.19*Fperm_SI_Woolf2021!$E$9:$E$93)+63.1579*EXP(-0.19*BY$58))/(Fperm_SI_Woolf2021!$E$9:$E$93-BY$58))*(BY$58-Fperm_SI_Woolf2021!$E$9:$E$93)/10))) + Fperm_SI_Woolf2021!$H$9:$H$93*EXP(-Fperm_SI_Woolf2021!$K$9:$K$93*$C89*IF(BY$58=Fperm_SI_Woolf2021!$E$9:$E$93,1,EXP(LN((1.1*(Fperm_SI_Woolf2021!$E$9:$E$93-BY$58)-63.1579*EXP(-0.19*Fperm_SI_Woolf2021!$E$9:$E$93)+63.1579*EXP(-0.19*BY$58))/(Fperm_SI_Woolf2021!$E$9:$E$93-BY$58))*(BY$58-Fperm_SI_Woolf2021!$E$9:$E$93)/10))),Fperm_SI_Woolf2021!$D$9:$D$93))</f>
        <v>0.26730244133220676</v>
      </c>
      <c r="BZ89" s="51" cm="1">
        <f t="array" ref="BZ89">MIN(1,SLOPE(Fperm_SI_Woolf2021!$F$9:$F$93*EXP(-Fperm_SI_Woolf2021!$I$9:$I$93*$C89*IF(BZ$58=Fperm_SI_Woolf2021!$E$9:$E$93,1,EXP(LN((1.1*(Fperm_SI_Woolf2021!$E$9:$E$93-BZ$58)-63.1579*EXP(-0.19*Fperm_SI_Woolf2021!$E$9:$E$93)+63.1579*EXP(-0.19*BZ$58))/(Fperm_SI_Woolf2021!$E$9:$E$93-BZ$58))*(BZ$58-Fperm_SI_Woolf2021!$E$9:$E$93)/10))) + Fperm_SI_Woolf2021!$G$9:$G$93*EXP(-Fperm_SI_Woolf2021!$J$9:$J$93*$C89*IF(BZ$58=Fperm_SI_Woolf2021!$E$9:$E$93,1,EXP(LN((1.1*(Fperm_SI_Woolf2021!$E$9:$E$93-BZ$58)-63.1579*EXP(-0.19*Fperm_SI_Woolf2021!$E$9:$E$93)+63.1579*EXP(-0.19*BZ$58))/(Fperm_SI_Woolf2021!$E$9:$E$93-BZ$58))*(BZ$58-Fperm_SI_Woolf2021!$E$9:$E$93)/10))) + Fperm_SI_Woolf2021!$H$9:$H$93*EXP(-Fperm_SI_Woolf2021!$K$9:$K$93*$C89*IF(BZ$58=Fperm_SI_Woolf2021!$E$9:$E$93,1,EXP(LN((1.1*(Fperm_SI_Woolf2021!$E$9:$E$93-BZ$58)-63.1579*EXP(-0.19*Fperm_SI_Woolf2021!$E$9:$E$93)+63.1579*EXP(-0.19*BZ$58))/(Fperm_SI_Woolf2021!$E$9:$E$93-BZ$58))*(BZ$58-Fperm_SI_Woolf2021!$E$9:$E$93)/10))),Fperm_SI_Woolf2021!$D$9:$D$93)*BZ$57+INTERCEPT(Fperm_SI_Woolf2021!$F$9:$F$93*EXP(-Fperm_SI_Woolf2021!$I$9:$I$93*$C89*IF(BZ$58=Fperm_SI_Woolf2021!$E$9:$E$93,1,EXP(LN((1.1*(Fperm_SI_Woolf2021!$E$9:$E$93-BZ$58)-63.1579*EXP(-0.19*Fperm_SI_Woolf2021!$E$9:$E$93)+63.1579*EXP(-0.19*BZ$58))/(Fperm_SI_Woolf2021!$E$9:$E$93-BZ$58))*(BZ$58-Fperm_SI_Woolf2021!$E$9:$E$93)/10))) + Fperm_SI_Woolf2021!$G$9:$G$93*EXP(-Fperm_SI_Woolf2021!$J$9:$J$93*$C89*IF(BZ$58=Fperm_SI_Woolf2021!$E$9:$E$93,1,EXP(LN((1.1*(Fperm_SI_Woolf2021!$E$9:$E$93-BZ$58)-63.1579*EXP(-0.19*Fperm_SI_Woolf2021!$E$9:$E$93)+63.1579*EXP(-0.19*BZ$58))/(Fperm_SI_Woolf2021!$E$9:$E$93-BZ$58))*(BZ$58-Fperm_SI_Woolf2021!$E$9:$E$93)/10))) + Fperm_SI_Woolf2021!$H$9:$H$93*EXP(-Fperm_SI_Woolf2021!$K$9:$K$93*$C89*IF(BZ$58=Fperm_SI_Woolf2021!$E$9:$E$93,1,EXP(LN((1.1*(Fperm_SI_Woolf2021!$E$9:$E$93-BZ$58)-63.1579*EXP(-0.19*Fperm_SI_Woolf2021!$E$9:$E$93)+63.1579*EXP(-0.19*BZ$58))/(Fperm_SI_Woolf2021!$E$9:$E$93-BZ$58))*(BZ$58-Fperm_SI_Woolf2021!$E$9:$E$93)/10))),Fperm_SI_Woolf2021!$D$9:$D$93))</f>
        <v>0.23989460878179947</v>
      </c>
    </row>
    <row r="90" spans="3:78" x14ac:dyDescent="0.2">
      <c r="C90" s="48">
        <v>300</v>
      </c>
      <c r="D90" s="51" cm="1">
        <f t="array" ref="D90">MIN(1,SLOPE(Fperm_SI_Woolf2021!$F$9:$F$93*EXP(-Fperm_SI_Woolf2021!$I$9:$I$93*$C90*IF(D$58=Fperm_SI_Woolf2021!$E$9:$E$93,1,EXP(LN((1.1*(Fperm_SI_Woolf2021!$E$9:$E$93-D$58)-63.1579*EXP(-0.19*Fperm_SI_Woolf2021!$E$9:$E$93)+63.1579*EXP(-0.19*D$58))/(Fperm_SI_Woolf2021!$E$9:$E$93-D$58))*(D$58-Fperm_SI_Woolf2021!$E$9:$E$93)/10))) + Fperm_SI_Woolf2021!$G$9:$G$93*EXP(-Fperm_SI_Woolf2021!$J$9:$J$93*$C90*IF(D$58=Fperm_SI_Woolf2021!$E$9:$E$93,1,EXP(LN((1.1*(Fperm_SI_Woolf2021!$E$9:$E$93-D$58)-63.1579*EXP(-0.19*Fperm_SI_Woolf2021!$E$9:$E$93)+63.1579*EXP(-0.19*D$58))/(Fperm_SI_Woolf2021!$E$9:$E$93-D$58))*(D$58-Fperm_SI_Woolf2021!$E$9:$E$93)/10))) + Fperm_SI_Woolf2021!$H$9:$H$93*EXP(-Fperm_SI_Woolf2021!$K$9:$K$93*$C90*IF(D$58=Fperm_SI_Woolf2021!$E$9:$E$93,1,EXP(LN((1.1*(Fperm_SI_Woolf2021!$E$9:$E$93-D$58)-63.1579*EXP(-0.19*Fperm_SI_Woolf2021!$E$9:$E$93)+63.1579*EXP(-0.19*D$58))/(Fperm_SI_Woolf2021!$E$9:$E$93-D$58))*(D$58-Fperm_SI_Woolf2021!$E$9:$E$93)/10))),Fperm_SI_Woolf2021!$D$9:$D$93)*D$57+INTERCEPT(Fperm_SI_Woolf2021!$F$9:$F$93*EXP(-Fperm_SI_Woolf2021!$I$9:$I$93*$C90*IF(D$58=Fperm_SI_Woolf2021!$E$9:$E$93,1,EXP(LN((1.1*(Fperm_SI_Woolf2021!$E$9:$E$93-D$58)-63.1579*EXP(-0.19*Fperm_SI_Woolf2021!$E$9:$E$93)+63.1579*EXP(-0.19*D$58))/(Fperm_SI_Woolf2021!$E$9:$E$93-D$58))*(D$58-Fperm_SI_Woolf2021!$E$9:$E$93)/10))) + Fperm_SI_Woolf2021!$G$9:$G$93*EXP(-Fperm_SI_Woolf2021!$J$9:$J$93*$C90*IF(D$58=Fperm_SI_Woolf2021!$E$9:$E$93,1,EXP(LN((1.1*(Fperm_SI_Woolf2021!$E$9:$E$93-D$58)-63.1579*EXP(-0.19*Fperm_SI_Woolf2021!$E$9:$E$93)+63.1579*EXP(-0.19*D$58))/(Fperm_SI_Woolf2021!$E$9:$E$93-D$58))*(D$58-Fperm_SI_Woolf2021!$E$9:$E$93)/10))) + Fperm_SI_Woolf2021!$H$9:$H$93*EXP(-Fperm_SI_Woolf2021!$K$9:$K$93*$C90*IF(D$58=Fperm_SI_Woolf2021!$E$9:$E$93,1,EXP(LN((1.1*(Fperm_SI_Woolf2021!$E$9:$E$93-D$58)-63.1579*EXP(-0.19*Fperm_SI_Woolf2021!$E$9:$E$93)+63.1579*EXP(-0.19*D$58))/(Fperm_SI_Woolf2021!$E$9:$E$93-D$58))*(D$58-Fperm_SI_Woolf2021!$E$9:$E$93)/10))),Fperm_SI_Woolf2021!$D$9:$D$93))</f>
        <v>1</v>
      </c>
      <c r="E90" s="51" cm="1">
        <f t="array" ref="E90">MIN(1,SLOPE(Fperm_SI_Woolf2021!$F$9:$F$93*EXP(-Fperm_SI_Woolf2021!$I$9:$I$93*$C90*IF(E$58=Fperm_SI_Woolf2021!$E$9:$E$93,1,EXP(LN((1.1*(Fperm_SI_Woolf2021!$E$9:$E$93-E$58)-63.1579*EXP(-0.19*Fperm_SI_Woolf2021!$E$9:$E$93)+63.1579*EXP(-0.19*E$58))/(Fperm_SI_Woolf2021!$E$9:$E$93-E$58))*(E$58-Fperm_SI_Woolf2021!$E$9:$E$93)/10))) + Fperm_SI_Woolf2021!$G$9:$G$93*EXP(-Fperm_SI_Woolf2021!$J$9:$J$93*$C90*IF(E$58=Fperm_SI_Woolf2021!$E$9:$E$93,1,EXP(LN((1.1*(Fperm_SI_Woolf2021!$E$9:$E$93-E$58)-63.1579*EXP(-0.19*Fperm_SI_Woolf2021!$E$9:$E$93)+63.1579*EXP(-0.19*E$58))/(Fperm_SI_Woolf2021!$E$9:$E$93-E$58))*(E$58-Fperm_SI_Woolf2021!$E$9:$E$93)/10))) + Fperm_SI_Woolf2021!$H$9:$H$93*EXP(-Fperm_SI_Woolf2021!$K$9:$K$93*$C90*IF(E$58=Fperm_SI_Woolf2021!$E$9:$E$93,1,EXP(LN((1.1*(Fperm_SI_Woolf2021!$E$9:$E$93-E$58)-63.1579*EXP(-0.19*Fperm_SI_Woolf2021!$E$9:$E$93)+63.1579*EXP(-0.19*E$58))/(Fperm_SI_Woolf2021!$E$9:$E$93-E$58))*(E$58-Fperm_SI_Woolf2021!$E$9:$E$93)/10))),Fperm_SI_Woolf2021!$D$9:$D$93)*E$57+INTERCEPT(Fperm_SI_Woolf2021!$F$9:$F$93*EXP(-Fperm_SI_Woolf2021!$I$9:$I$93*$C90*IF(E$58=Fperm_SI_Woolf2021!$E$9:$E$93,1,EXP(LN((1.1*(Fperm_SI_Woolf2021!$E$9:$E$93-E$58)-63.1579*EXP(-0.19*Fperm_SI_Woolf2021!$E$9:$E$93)+63.1579*EXP(-0.19*E$58))/(Fperm_SI_Woolf2021!$E$9:$E$93-E$58))*(E$58-Fperm_SI_Woolf2021!$E$9:$E$93)/10))) + Fperm_SI_Woolf2021!$G$9:$G$93*EXP(-Fperm_SI_Woolf2021!$J$9:$J$93*$C90*IF(E$58=Fperm_SI_Woolf2021!$E$9:$E$93,1,EXP(LN((1.1*(Fperm_SI_Woolf2021!$E$9:$E$93-E$58)-63.1579*EXP(-0.19*Fperm_SI_Woolf2021!$E$9:$E$93)+63.1579*EXP(-0.19*E$58))/(Fperm_SI_Woolf2021!$E$9:$E$93-E$58))*(E$58-Fperm_SI_Woolf2021!$E$9:$E$93)/10))) + Fperm_SI_Woolf2021!$H$9:$H$93*EXP(-Fperm_SI_Woolf2021!$K$9:$K$93*$C90*IF(E$58=Fperm_SI_Woolf2021!$E$9:$E$93,1,EXP(LN((1.1*(Fperm_SI_Woolf2021!$E$9:$E$93-E$58)-63.1579*EXP(-0.19*Fperm_SI_Woolf2021!$E$9:$E$93)+63.1579*EXP(-0.19*E$58))/(Fperm_SI_Woolf2021!$E$9:$E$93-E$58))*(E$58-Fperm_SI_Woolf2021!$E$9:$E$93)/10))),Fperm_SI_Woolf2021!$D$9:$D$93))</f>
        <v>1</v>
      </c>
      <c r="F90" s="51" cm="1">
        <f t="array" ref="F90">MIN(1,SLOPE(Fperm_SI_Woolf2021!$F$9:$F$93*EXP(-Fperm_SI_Woolf2021!$I$9:$I$93*$C90*IF(F$58=Fperm_SI_Woolf2021!$E$9:$E$93,1,EXP(LN((1.1*(Fperm_SI_Woolf2021!$E$9:$E$93-F$58)-63.1579*EXP(-0.19*Fperm_SI_Woolf2021!$E$9:$E$93)+63.1579*EXP(-0.19*F$58))/(Fperm_SI_Woolf2021!$E$9:$E$93-F$58))*(F$58-Fperm_SI_Woolf2021!$E$9:$E$93)/10))) + Fperm_SI_Woolf2021!$G$9:$G$93*EXP(-Fperm_SI_Woolf2021!$J$9:$J$93*$C90*IF(F$58=Fperm_SI_Woolf2021!$E$9:$E$93,1,EXP(LN((1.1*(Fperm_SI_Woolf2021!$E$9:$E$93-F$58)-63.1579*EXP(-0.19*Fperm_SI_Woolf2021!$E$9:$E$93)+63.1579*EXP(-0.19*F$58))/(Fperm_SI_Woolf2021!$E$9:$E$93-F$58))*(F$58-Fperm_SI_Woolf2021!$E$9:$E$93)/10))) + Fperm_SI_Woolf2021!$H$9:$H$93*EXP(-Fperm_SI_Woolf2021!$K$9:$K$93*$C90*IF(F$58=Fperm_SI_Woolf2021!$E$9:$E$93,1,EXP(LN((1.1*(Fperm_SI_Woolf2021!$E$9:$E$93-F$58)-63.1579*EXP(-0.19*Fperm_SI_Woolf2021!$E$9:$E$93)+63.1579*EXP(-0.19*F$58))/(Fperm_SI_Woolf2021!$E$9:$E$93-F$58))*(F$58-Fperm_SI_Woolf2021!$E$9:$E$93)/10))),Fperm_SI_Woolf2021!$D$9:$D$93)*F$57+INTERCEPT(Fperm_SI_Woolf2021!$F$9:$F$93*EXP(-Fperm_SI_Woolf2021!$I$9:$I$93*$C90*IF(F$58=Fperm_SI_Woolf2021!$E$9:$E$93,1,EXP(LN((1.1*(Fperm_SI_Woolf2021!$E$9:$E$93-F$58)-63.1579*EXP(-0.19*Fperm_SI_Woolf2021!$E$9:$E$93)+63.1579*EXP(-0.19*F$58))/(Fperm_SI_Woolf2021!$E$9:$E$93-F$58))*(F$58-Fperm_SI_Woolf2021!$E$9:$E$93)/10))) + Fperm_SI_Woolf2021!$G$9:$G$93*EXP(-Fperm_SI_Woolf2021!$J$9:$J$93*$C90*IF(F$58=Fperm_SI_Woolf2021!$E$9:$E$93,1,EXP(LN((1.1*(Fperm_SI_Woolf2021!$E$9:$E$93-F$58)-63.1579*EXP(-0.19*Fperm_SI_Woolf2021!$E$9:$E$93)+63.1579*EXP(-0.19*F$58))/(Fperm_SI_Woolf2021!$E$9:$E$93-F$58))*(F$58-Fperm_SI_Woolf2021!$E$9:$E$93)/10))) + Fperm_SI_Woolf2021!$H$9:$H$93*EXP(-Fperm_SI_Woolf2021!$K$9:$K$93*$C90*IF(F$58=Fperm_SI_Woolf2021!$E$9:$E$93,1,EXP(LN((1.1*(Fperm_SI_Woolf2021!$E$9:$E$93-F$58)-63.1579*EXP(-0.19*Fperm_SI_Woolf2021!$E$9:$E$93)+63.1579*EXP(-0.19*F$58))/(Fperm_SI_Woolf2021!$E$9:$E$93-F$58))*(F$58-Fperm_SI_Woolf2021!$E$9:$E$93)/10))),Fperm_SI_Woolf2021!$D$9:$D$93))</f>
        <v>0.97965460145955563</v>
      </c>
      <c r="G90" s="51" cm="1">
        <f t="array" ref="G90">MIN(1,SLOPE(Fperm_SI_Woolf2021!$F$9:$F$93*EXP(-Fperm_SI_Woolf2021!$I$9:$I$93*$C90*IF(G$58=Fperm_SI_Woolf2021!$E$9:$E$93,1,EXP(LN((1.1*(Fperm_SI_Woolf2021!$E$9:$E$93-G$58)-63.1579*EXP(-0.19*Fperm_SI_Woolf2021!$E$9:$E$93)+63.1579*EXP(-0.19*G$58))/(Fperm_SI_Woolf2021!$E$9:$E$93-G$58))*(G$58-Fperm_SI_Woolf2021!$E$9:$E$93)/10))) + Fperm_SI_Woolf2021!$G$9:$G$93*EXP(-Fperm_SI_Woolf2021!$J$9:$J$93*$C90*IF(G$58=Fperm_SI_Woolf2021!$E$9:$E$93,1,EXP(LN((1.1*(Fperm_SI_Woolf2021!$E$9:$E$93-G$58)-63.1579*EXP(-0.19*Fperm_SI_Woolf2021!$E$9:$E$93)+63.1579*EXP(-0.19*G$58))/(Fperm_SI_Woolf2021!$E$9:$E$93-G$58))*(G$58-Fperm_SI_Woolf2021!$E$9:$E$93)/10))) + Fperm_SI_Woolf2021!$H$9:$H$93*EXP(-Fperm_SI_Woolf2021!$K$9:$K$93*$C90*IF(G$58=Fperm_SI_Woolf2021!$E$9:$E$93,1,EXP(LN((1.1*(Fperm_SI_Woolf2021!$E$9:$E$93-G$58)-63.1579*EXP(-0.19*Fperm_SI_Woolf2021!$E$9:$E$93)+63.1579*EXP(-0.19*G$58))/(Fperm_SI_Woolf2021!$E$9:$E$93-G$58))*(G$58-Fperm_SI_Woolf2021!$E$9:$E$93)/10))),Fperm_SI_Woolf2021!$D$9:$D$93)*G$57+INTERCEPT(Fperm_SI_Woolf2021!$F$9:$F$93*EXP(-Fperm_SI_Woolf2021!$I$9:$I$93*$C90*IF(G$58=Fperm_SI_Woolf2021!$E$9:$E$93,1,EXP(LN((1.1*(Fperm_SI_Woolf2021!$E$9:$E$93-G$58)-63.1579*EXP(-0.19*Fperm_SI_Woolf2021!$E$9:$E$93)+63.1579*EXP(-0.19*G$58))/(Fperm_SI_Woolf2021!$E$9:$E$93-G$58))*(G$58-Fperm_SI_Woolf2021!$E$9:$E$93)/10))) + Fperm_SI_Woolf2021!$G$9:$G$93*EXP(-Fperm_SI_Woolf2021!$J$9:$J$93*$C90*IF(G$58=Fperm_SI_Woolf2021!$E$9:$E$93,1,EXP(LN((1.1*(Fperm_SI_Woolf2021!$E$9:$E$93-G$58)-63.1579*EXP(-0.19*Fperm_SI_Woolf2021!$E$9:$E$93)+63.1579*EXP(-0.19*G$58))/(Fperm_SI_Woolf2021!$E$9:$E$93-G$58))*(G$58-Fperm_SI_Woolf2021!$E$9:$E$93)/10))) + Fperm_SI_Woolf2021!$H$9:$H$93*EXP(-Fperm_SI_Woolf2021!$K$9:$K$93*$C90*IF(G$58=Fperm_SI_Woolf2021!$E$9:$E$93,1,EXP(LN((1.1*(Fperm_SI_Woolf2021!$E$9:$E$93-G$58)-63.1579*EXP(-0.19*Fperm_SI_Woolf2021!$E$9:$E$93)+63.1579*EXP(-0.19*G$58))/(Fperm_SI_Woolf2021!$E$9:$E$93-G$58))*(G$58-Fperm_SI_Woolf2021!$E$9:$E$93)/10))),Fperm_SI_Woolf2021!$D$9:$D$93))</f>
        <v>0.94905620789780498</v>
      </c>
      <c r="H90" s="51" cm="1">
        <f t="array" ref="H90">MIN(1,SLOPE(Fperm_SI_Woolf2021!$F$9:$F$93*EXP(-Fperm_SI_Woolf2021!$I$9:$I$93*$C90*IF(H$58=Fperm_SI_Woolf2021!$E$9:$E$93,1,EXP(LN((1.1*(Fperm_SI_Woolf2021!$E$9:$E$93-H$58)-63.1579*EXP(-0.19*Fperm_SI_Woolf2021!$E$9:$E$93)+63.1579*EXP(-0.19*H$58))/(Fperm_SI_Woolf2021!$E$9:$E$93-H$58))*(H$58-Fperm_SI_Woolf2021!$E$9:$E$93)/10))) + Fperm_SI_Woolf2021!$G$9:$G$93*EXP(-Fperm_SI_Woolf2021!$J$9:$J$93*$C90*IF(H$58=Fperm_SI_Woolf2021!$E$9:$E$93,1,EXP(LN((1.1*(Fperm_SI_Woolf2021!$E$9:$E$93-H$58)-63.1579*EXP(-0.19*Fperm_SI_Woolf2021!$E$9:$E$93)+63.1579*EXP(-0.19*H$58))/(Fperm_SI_Woolf2021!$E$9:$E$93-H$58))*(H$58-Fperm_SI_Woolf2021!$E$9:$E$93)/10))) + Fperm_SI_Woolf2021!$H$9:$H$93*EXP(-Fperm_SI_Woolf2021!$K$9:$K$93*$C90*IF(H$58=Fperm_SI_Woolf2021!$E$9:$E$93,1,EXP(LN((1.1*(Fperm_SI_Woolf2021!$E$9:$E$93-H$58)-63.1579*EXP(-0.19*Fperm_SI_Woolf2021!$E$9:$E$93)+63.1579*EXP(-0.19*H$58))/(Fperm_SI_Woolf2021!$E$9:$E$93-H$58))*(H$58-Fperm_SI_Woolf2021!$E$9:$E$93)/10))),Fperm_SI_Woolf2021!$D$9:$D$93)*H$57+INTERCEPT(Fperm_SI_Woolf2021!$F$9:$F$93*EXP(-Fperm_SI_Woolf2021!$I$9:$I$93*$C90*IF(H$58=Fperm_SI_Woolf2021!$E$9:$E$93,1,EXP(LN((1.1*(Fperm_SI_Woolf2021!$E$9:$E$93-H$58)-63.1579*EXP(-0.19*Fperm_SI_Woolf2021!$E$9:$E$93)+63.1579*EXP(-0.19*H$58))/(Fperm_SI_Woolf2021!$E$9:$E$93-H$58))*(H$58-Fperm_SI_Woolf2021!$E$9:$E$93)/10))) + Fperm_SI_Woolf2021!$G$9:$G$93*EXP(-Fperm_SI_Woolf2021!$J$9:$J$93*$C90*IF(H$58=Fperm_SI_Woolf2021!$E$9:$E$93,1,EXP(LN((1.1*(Fperm_SI_Woolf2021!$E$9:$E$93-H$58)-63.1579*EXP(-0.19*Fperm_SI_Woolf2021!$E$9:$E$93)+63.1579*EXP(-0.19*H$58))/(Fperm_SI_Woolf2021!$E$9:$E$93-H$58))*(H$58-Fperm_SI_Woolf2021!$E$9:$E$93)/10))) + Fperm_SI_Woolf2021!$H$9:$H$93*EXP(-Fperm_SI_Woolf2021!$K$9:$K$93*$C90*IF(H$58=Fperm_SI_Woolf2021!$E$9:$E$93,1,EXP(LN((1.1*(Fperm_SI_Woolf2021!$E$9:$E$93-H$58)-63.1579*EXP(-0.19*Fperm_SI_Woolf2021!$E$9:$E$93)+63.1579*EXP(-0.19*H$58))/(Fperm_SI_Woolf2021!$E$9:$E$93-H$58))*(H$58-Fperm_SI_Woolf2021!$E$9:$E$93)/10))),Fperm_SI_Woolf2021!$D$9:$D$93))</f>
        <v>0.91845781433605433</v>
      </c>
      <c r="I90" s="51" cm="1">
        <f t="array" ref="I90">MIN(1,SLOPE(Fperm_SI_Woolf2021!$F$9:$F$93*EXP(-Fperm_SI_Woolf2021!$I$9:$I$93*$C90*IF(I$58=Fperm_SI_Woolf2021!$E$9:$E$93,1,EXP(LN((1.1*(Fperm_SI_Woolf2021!$E$9:$E$93-I$58)-63.1579*EXP(-0.19*Fperm_SI_Woolf2021!$E$9:$E$93)+63.1579*EXP(-0.19*I$58))/(Fperm_SI_Woolf2021!$E$9:$E$93-I$58))*(I$58-Fperm_SI_Woolf2021!$E$9:$E$93)/10))) + Fperm_SI_Woolf2021!$G$9:$G$93*EXP(-Fperm_SI_Woolf2021!$J$9:$J$93*$C90*IF(I$58=Fperm_SI_Woolf2021!$E$9:$E$93,1,EXP(LN((1.1*(Fperm_SI_Woolf2021!$E$9:$E$93-I$58)-63.1579*EXP(-0.19*Fperm_SI_Woolf2021!$E$9:$E$93)+63.1579*EXP(-0.19*I$58))/(Fperm_SI_Woolf2021!$E$9:$E$93-I$58))*(I$58-Fperm_SI_Woolf2021!$E$9:$E$93)/10))) + Fperm_SI_Woolf2021!$H$9:$H$93*EXP(-Fperm_SI_Woolf2021!$K$9:$K$93*$C90*IF(I$58=Fperm_SI_Woolf2021!$E$9:$E$93,1,EXP(LN((1.1*(Fperm_SI_Woolf2021!$E$9:$E$93-I$58)-63.1579*EXP(-0.19*Fperm_SI_Woolf2021!$E$9:$E$93)+63.1579*EXP(-0.19*I$58))/(Fperm_SI_Woolf2021!$E$9:$E$93-I$58))*(I$58-Fperm_SI_Woolf2021!$E$9:$E$93)/10))),Fperm_SI_Woolf2021!$D$9:$D$93)*I$57+INTERCEPT(Fperm_SI_Woolf2021!$F$9:$F$93*EXP(-Fperm_SI_Woolf2021!$I$9:$I$93*$C90*IF(I$58=Fperm_SI_Woolf2021!$E$9:$E$93,1,EXP(LN((1.1*(Fperm_SI_Woolf2021!$E$9:$E$93-I$58)-63.1579*EXP(-0.19*Fperm_SI_Woolf2021!$E$9:$E$93)+63.1579*EXP(-0.19*I$58))/(Fperm_SI_Woolf2021!$E$9:$E$93-I$58))*(I$58-Fperm_SI_Woolf2021!$E$9:$E$93)/10))) + Fperm_SI_Woolf2021!$G$9:$G$93*EXP(-Fperm_SI_Woolf2021!$J$9:$J$93*$C90*IF(I$58=Fperm_SI_Woolf2021!$E$9:$E$93,1,EXP(LN((1.1*(Fperm_SI_Woolf2021!$E$9:$E$93-I$58)-63.1579*EXP(-0.19*Fperm_SI_Woolf2021!$E$9:$E$93)+63.1579*EXP(-0.19*I$58))/(Fperm_SI_Woolf2021!$E$9:$E$93-I$58))*(I$58-Fperm_SI_Woolf2021!$E$9:$E$93)/10))) + Fperm_SI_Woolf2021!$H$9:$H$93*EXP(-Fperm_SI_Woolf2021!$K$9:$K$93*$C90*IF(I$58=Fperm_SI_Woolf2021!$E$9:$E$93,1,EXP(LN((1.1*(Fperm_SI_Woolf2021!$E$9:$E$93-I$58)-63.1579*EXP(-0.19*Fperm_SI_Woolf2021!$E$9:$E$93)+63.1579*EXP(-0.19*I$58))/(Fperm_SI_Woolf2021!$E$9:$E$93-I$58))*(I$58-Fperm_SI_Woolf2021!$E$9:$E$93)/10))),Fperm_SI_Woolf2021!$D$9:$D$93))</f>
        <v>0.8878594207743038</v>
      </c>
      <c r="J90" s="51" cm="1">
        <f t="array" ref="J90">MIN(1,SLOPE(Fperm_SI_Woolf2021!$F$9:$F$93*EXP(-Fperm_SI_Woolf2021!$I$9:$I$93*$C90*IF(J$58=Fperm_SI_Woolf2021!$E$9:$E$93,1,EXP(LN((1.1*(Fperm_SI_Woolf2021!$E$9:$E$93-J$58)-63.1579*EXP(-0.19*Fperm_SI_Woolf2021!$E$9:$E$93)+63.1579*EXP(-0.19*J$58))/(Fperm_SI_Woolf2021!$E$9:$E$93-J$58))*(J$58-Fperm_SI_Woolf2021!$E$9:$E$93)/10))) + Fperm_SI_Woolf2021!$G$9:$G$93*EXP(-Fperm_SI_Woolf2021!$J$9:$J$93*$C90*IF(J$58=Fperm_SI_Woolf2021!$E$9:$E$93,1,EXP(LN((1.1*(Fperm_SI_Woolf2021!$E$9:$E$93-J$58)-63.1579*EXP(-0.19*Fperm_SI_Woolf2021!$E$9:$E$93)+63.1579*EXP(-0.19*J$58))/(Fperm_SI_Woolf2021!$E$9:$E$93-J$58))*(J$58-Fperm_SI_Woolf2021!$E$9:$E$93)/10))) + Fperm_SI_Woolf2021!$H$9:$H$93*EXP(-Fperm_SI_Woolf2021!$K$9:$K$93*$C90*IF(J$58=Fperm_SI_Woolf2021!$E$9:$E$93,1,EXP(LN((1.1*(Fperm_SI_Woolf2021!$E$9:$E$93-J$58)-63.1579*EXP(-0.19*Fperm_SI_Woolf2021!$E$9:$E$93)+63.1579*EXP(-0.19*J$58))/(Fperm_SI_Woolf2021!$E$9:$E$93-J$58))*(J$58-Fperm_SI_Woolf2021!$E$9:$E$93)/10))),Fperm_SI_Woolf2021!$D$9:$D$93)*J$57+INTERCEPT(Fperm_SI_Woolf2021!$F$9:$F$93*EXP(-Fperm_SI_Woolf2021!$I$9:$I$93*$C90*IF(J$58=Fperm_SI_Woolf2021!$E$9:$E$93,1,EXP(LN((1.1*(Fperm_SI_Woolf2021!$E$9:$E$93-J$58)-63.1579*EXP(-0.19*Fperm_SI_Woolf2021!$E$9:$E$93)+63.1579*EXP(-0.19*J$58))/(Fperm_SI_Woolf2021!$E$9:$E$93-J$58))*(J$58-Fperm_SI_Woolf2021!$E$9:$E$93)/10))) + Fperm_SI_Woolf2021!$G$9:$G$93*EXP(-Fperm_SI_Woolf2021!$J$9:$J$93*$C90*IF(J$58=Fperm_SI_Woolf2021!$E$9:$E$93,1,EXP(LN((1.1*(Fperm_SI_Woolf2021!$E$9:$E$93-J$58)-63.1579*EXP(-0.19*Fperm_SI_Woolf2021!$E$9:$E$93)+63.1579*EXP(-0.19*J$58))/(Fperm_SI_Woolf2021!$E$9:$E$93-J$58))*(J$58-Fperm_SI_Woolf2021!$E$9:$E$93)/10))) + Fperm_SI_Woolf2021!$H$9:$H$93*EXP(-Fperm_SI_Woolf2021!$K$9:$K$93*$C90*IF(J$58=Fperm_SI_Woolf2021!$E$9:$E$93,1,EXP(LN((1.1*(Fperm_SI_Woolf2021!$E$9:$E$93-J$58)-63.1579*EXP(-0.19*Fperm_SI_Woolf2021!$E$9:$E$93)+63.1579*EXP(-0.19*J$58))/(Fperm_SI_Woolf2021!$E$9:$E$93-J$58))*(J$58-Fperm_SI_Woolf2021!$E$9:$E$93)/10))),Fperm_SI_Woolf2021!$D$9:$D$93))</f>
        <v>0.85726102721255315</v>
      </c>
      <c r="K90" s="51" cm="1">
        <f t="array" ref="K90">MIN(1,SLOPE(Fperm_SI_Woolf2021!$F$9:$F$93*EXP(-Fperm_SI_Woolf2021!$I$9:$I$93*$C90*IF(K$58=Fperm_SI_Woolf2021!$E$9:$E$93,1,EXP(LN((1.1*(Fperm_SI_Woolf2021!$E$9:$E$93-K$58)-63.1579*EXP(-0.19*Fperm_SI_Woolf2021!$E$9:$E$93)+63.1579*EXP(-0.19*K$58))/(Fperm_SI_Woolf2021!$E$9:$E$93-K$58))*(K$58-Fperm_SI_Woolf2021!$E$9:$E$93)/10))) + Fperm_SI_Woolf2021!$G$9:$G$93*EXP(-Fperm_SI_Woolf2021!$J$9:$J$93*$C90*IF(K$58=Fperm_SI_Woolf2021!$E$9:$E$93,1,EXP(LN((1.1*(Fperm_SI_Woolf2021!$E$9:$E$93-K$58)-63.1579*EXP(-0.19*Fperm_SI_Woolf2021!$E$9:$E$93)+63.1579*EXP(-0.19*K$58))/(Fperm_SI_Woolf2021!$E$9:$E$93-K$58))*(K$58-Fperm_SI_Woolf2021!$E$9:$E$93)/10))) + Fperm_SI_Woolf2021!$H$9:$H$93*EXP(-Fperm_SI_Woolf2021!$K$9:$K$93*$C90*IF(K$58=Fperm_SI_Woolf2021!$E$9:$E$93,1,EXP(LN((1.1*(Fperm_SI_Woolf2021!$E$9:$E$93-K$58)-63.1579*EXP(-0.19*Fperm_SI_Woolf2021!$E$9:$E$93)+63.1579*EXP(-0.19*K$58))/(Fperm_SI_Woolf2021!$E$9:$E$93-K$58))*(K$58-Fperm_SI_Woolf2021!$E$9:$E$93)/10))),Fperm_SI_Woolf2021!$D$9:$D$93)*K$57+INTERCEPT(Fperm_SI_Woolf2021!$F$9:$F$93*EXP(-Fperm_SI_Woolf2021!$I$9:$I$93*$C90*IF(K$58=Fperm_SI_Woolf2021!$E$9:$E$93,1,EXP(LN((1.1*(Fperm_SI_Woolf2021!$E$9:$E$93-K$58)-63.1579*EXP(-0.19*Fperm_SI_Woolf2021!$E$9:$E$93)+63.1579*EXP(-0.19*K$58))/(Fperm_SI_Woolf2021!$E$9:$E$93-K$58))*(K$58-Fperm_SI_Woolf2021!$E$9:$E$93)/10))) + Fperm_SI_Woolf2021!$G$9:$G$93*EXP(-Fperm_SI_Woolf2021!$J$9:$J$93*$C90*IF(K$58=Fperm_SI_Woolf2021!$E$9:$E$93,1,EXP(LN((1.1*(Fperm_SI_Woolf2021!$E$9:$E$93-K$58)-63.1579*EXP(-0.19*Fperm_SI_Woolf2021!$E$9:$E$93)+63.1579*EXP(-0.19*K$58))/(Fperm_SI_Woolf2021!$E$9:$E$93-K$58))*(K$58-Fperm_SI_Woolf2021!$E$9:$E$93)/10))) + Fperm_SI_Woolf2021!$H$9:$H$93*EXP(-Fperm_SI_Woolf2021!$K$9:$K$93*$C90*IF(K$58=Fperm_SI_Woolf2021!$E$9:$E$93,1,EXP(LN((1.1*(Fperm_SI_Woolf2021!$E$9:$E$93-K$58)-63.1579*EXP(-0.19*Fperm_SI_Woolf2021!$E$9:$E$93)+63.1579*EXP(-0.19*K$58))/(Fperm_SI_Woolf2021!$E$9:$E$93-K$58))*(K$58-Fperm_SI_Woolf2021!$E$9:$E$93)/10))),Fperm_SI_Woolf2021!$D$9:$D$93))</f>
        <v>0.8266626336508025</v>
      </c>
      <c r="L90" s="51" cm="1">
        <f t="array" ref="L90">MIN(1,SLOPE(Fperm_SI_Woolf2021!$F$9:$F$93*EXP(-Fperm_SI_Woolf2021!$I$9:$I$93*$C90*IF(L$58=Fperm_SI_Woolf2021!$E$9:$E$93,1,EXP(LN((1.1*(Fperm_SI_Woolf2021!$E$9:$E$93-L$58)-63.1579*EXP(-0.19*Fperm_SI_Woolf2021!$E$9:$E$93)+63.1579*EXP(-0.19*L$58))/(Fperm_SI_Woolf2021!$E$9:$E$93-L$58))*(L$58-Fperm_SI_Woolf2021!$E$9:$E$93)/10))) + Fperm_SI_Woolf2021!$G$9:$G$93*EXP(-Fperm_SI_Woolf2021!$J$9:$J$93*$C90*IF(L$58=Fperm_SI_Woolf2021!$E$9:$E$93,1,EXP(LN((1.1*(Fperm_SI_Woolf2021!$E$9:$E$93-L$58)-63.1579*EXP(-0.19*Fperm_SI_Woolf2021!$E$9:$E$93)+63.1579*EXP(-0.19*L$58))/(Fperm_SI_Woolf2021!$E$9:$E$93-L$58))*(L$58-Fperm_SI_Woolf2021!$E$9:$E$93)/10))) + Fperm_SI_Woolf2021!$H$9:$H$93*EXP(-Fperm_SI_Woolf2021!$K$9:$K$93*$C90*IF(L$58=Fperm_SI_Woolf2021!$E$9:$E$93,1,EXP(LN((1.1*(Fperm_SI_Woolf2021!$E$9:$E$93-L$58)-63.1579*EXP(-0.19*Fperm_SI_Woolf2021!$E$9:$E$93)+63.1579*EXP(-0.19*L$58))/(Fperm_SI_Woolf2021!$E$9:$E$93-L$58))*(L$58-Fperm_SI_Woolf2021!$E$9:$E$93)/10))),Fperm_SI_Woolf2021!$D$9:$D$93)*L$57+INTERCEPT(Fperm_SI_Woolf2021!$F$9:$F$93*EXP(-Fperm_SI_Woolf2021!$I$9:$I$93*$C90*IF(L$58=Fperm_SI_Woolf2021!$E$9:$E$93,1,EXP(LN((1.1*(Fperm_SI_Woolf2021!$E$9:$E$93-L$58)-63.1579*EXP(-0.19*Fperm_SI_Woolf2021!$E$9:$E$93)+63.1579*EXP(-0.19*L$58))/(Fperm_SI_Woolf2021!$E$9:$E$93-L$58))*(L$58-Fperm_SI_Woolf2021!$E$9:$E$93)/10))) + Fperm_SI_Woolf2021!$G$9:$G$93*EXP(-Fperm_SI_Woolf2021!$J$9:$J$93*$C90*IF(L$58=Fperm_SI_Woolf2021!$E$9:$E$93,1,EXP(LN((1.1*(Fperm_SI_Woolf2021!$E$9:$E$93-L$58)-63.1579*EXP(-0.19*Fperm_SI_Woolf2021!$E$9:$E$93)+63.1579*EXP(-0.19*L$58))/(Fperm_SI_Woolf2021!$E$9:$E$93-L$58))*(L$58-Fperm_SI_Woolf2021!$E$9:$E$93)/10))) + Fperm_SI_Woolf2021!$H$9:$H$93*EXP(-Fperm_SI_Woolf2021!$K$9:$K$93*$C90*IF(L$58=Fperm_SI_Woolf2021!$E$9:$E$93,1,EXP(LN((1.1*(Fperm_SI_Woolf2021!$E$9:$E$93-L$58)-63.1579*EXP(-0.19*Fperm_SI_Woolf2021!$E$9:$E$93)+63.1579*EXP(-0.19*L$58))/(Fperm_SI_Woolf2021!$E$9:$E$93-L$58))*(L$58-Fperm_SI_Woolf2021!$E$9:$E$93)/10))),Fperm_SI_Woolf2021!$D$9:$D$93))</f>
        <v>0.79606424008905186</v>
      </c>
      <c r="M90" s="51" cm="1">
        <f t="array" ref="M90">MIN(1,SLOPE(Fperm_SI_Woolf2021!$F$9:$F$93*EXP(-Fperm_SI_Woolf2021!$I$9:$I$93*$C90*IF(M$58=Fperm_SI_Woolf2021!$E$9:$E$93,1,EXP(LN((1.1*(Fperm_SI_Woolf2021!$E$9:$E$93-M$58)-63.1579*EXP(-0.19*Fperm_SI_Woolf2021!$E$9:$E$93)+63.1579*EXP(-0.19*M$58))/(Fperm_SI_Woolf2021!$E$9:$E$93-M$58))*(M$58-Fperm_SI_Woolf2021!$E$9:$E$93)/10))) + Fperm_SI_Woolf2021!$G$9:$G$93*EXP(-Fperm_SI_Woolf2021!$J$9:$J$93*$C90*IF(M$58=Fperm_SI_Woolf2021!$E$9:$E$93,1,EXP(LN((1.1*(Fperm_SI_Woolf2021!$E$9:$E$93-M$58)-63.1579*EXP(-0.19*Fperm_SI_Woolf2021!$E$9:$E$93)+63.1579*EXP(-0.19*M$58))/(Fperm_SI_Woolf2021!$E$9:$E$93-M$58))*(M$58-Fperm_SI_Woolf2021!$E$9:$E$93)/10))) + Fperm_SI_Woolf2021!$H$9:$H$93*EXP(-Fperm_SI_Woolf2021!$K$9:$K$93*$C90*IF(M$58=Fperm_SI_Woolf2021!$E$9:$E$93,1,EXP(LN((1.1*(Fperm_SI_Woolf2021!$E$9:$E$93-M$58)-63.1579*EXP(-0.19*Fperm_SI_Woolf2021!$E$9:$E$93)+63.1579*EXP(-0.19*M$58))/(Fperm_SI_Woolf2021!$E$9:$E$93-M$58))*(M$58-Fperm_SI_Woolf2021!$E$9:$E$93)/10))),Fperm_SI_Woolf2021!$D$9:$D$93)*M$57+INTERCEPT(Fperm_SI_Woolf2021!$F$9:$F$93*EXP(-Fperm_SI_Woolf2021!$I$9:$I$93*$C90*IF(M$58=Fperm_SI_Woolf2021!$E$9:$E$93,1,EXP(LN((1.1*(Fperm_SI_Woolf2021!$E$9:$E$93-M$58)-63.1579*EXP(-0.19*Fperm_SI_Woolf2021!$E$9:$E$93)+63.1579*EXP(-0.19*M$58))/(Fperm_SI_Woolf2021!$E$9:$E$93-M$58))*(M$58-Fperm_SI_Woolf2021!$E$9:$E$93)/10))) + Fperm_SI_Woolf2021!$G$9:$G$93*EXP(-Fperm_SI_Woolf2021!$J$9:$J$93*$C90*IF(M$58=Fperm_SI_Woolf2021!$E$9:$E$93,1,EXP(LN((1.1*(Fperm_SI_Woolf2021!$E$9:$E$93-M$58)-63.1579*EXP(-0.19*Fperm_SI_Woolf2021!$E$9:$E$93)+63.1579*EXP(-0.19*M$58))/(Fperm_SI_Woolf2021!$E$9:$E$93-M$58))*(M$58-Fperm_SI_Woolf2021!$E$9:$E$93)/10))) + Fperm_SI_Woolf2021!$H$9:$H$93*EXP(-Fperm_SI_Woolf2021!$K$9:$K$93*$C90*IF(M$58=Fperm_SI_Woolf2021!$E$9:$E$93,1,EXP(LN((1.1*(Fperm_SI_Woolf2021!$E$9:$E$93-M$58)-63.1579*EXP(-0.19*Fperm_SI_Woolf2021!$E$9:$E$93)+63.1579*EXP(-0.19*M$58))/(Fperm_SI_Woolf2021!$E$9:$E$93-M$58))*(M$58-Fperm_SI_Woolf2021!$E$9:$E$93)/10))),Fperm_SI_Woolf2021!$D$9:$D$93))</f>
        <v>0.76546584652730132</v>
      </c>
      <c r="N90" s="51" cm="1">
        <f t="array" ref="N90">MIN(1,SLOPE(Fperm_SI_Woolf2021!$F$9:$F$93*EXP(-Fperm_SI_Woolf2021!$I$9:$I$93*$C90*IF(N$58=Fperm_SI_Woolf2021!$E$9:$E$93,1,EXP(LN((1.1*(Fperm_SI_Woolf2021!$E$9:$E$93-N$58)-63.1579*EXP(-0.19*Fperm_SI_Woolf2021!$E$9:$E$93)+63.1579*EXP(-0.19*N$58))/(Fperm_SI_Woolf2021!$E$9:$E$93-N$58))*(N$58-Fperm_SI_Woolf2021!$E$9:$E$93)/10))) + Fperm_SI_Woolf2021!$G$9:$G$93*EXP(-Fperm_SI_Woolf2021!$J$9:$J$93*$C90*IF(N$58=Fperm_SI_Woolf2021!$E$9:$E$93,1,EXP(LN((1.1*(Fperm_SI_Woolf2021!$E$9:$E$93-N$58)-63.1579*EXP(-0.19*Fperm_SI_Woolf2021!$E$9:$E$93)+63.1579*EXP(-0.19*N$58))/(Fperm_SI_Woolf2021!$E$9:$E$93-N$58))*(N$58-Fperm_SI_Woolf2021!$E$9:$E$93)/10))) + Fperm_SI_Woolf2021!$H$9:$H$93*EXP(-Fperm_SI_Woolf2021!$K$9:$K$93*$C90*IF(N$58=Fperm_SI_Woolf2021!$E$9:$E$93,1,EXP(LN((1.1*(Fperm_SI_Woolf2021!$E$9:$E$93-N$58)-63.1579*EXP(-0.19*Fperm_SI_Woolf2021!$E$9:$E$93)+63.1579*EXP(-0.19*N$58))/(Fperm_SI_Woolf2021!$E$9:$E$93-N$58))*(N$58-Fperm_SI_Woolf2021!$E$9:$E$93)/10))),Fperm_SI_Woolf2021!$D$9:$D$93)*N$57+INTERCEPT(Fperm_SI_Woolf2021!$F$9:$F$93*EXP(-Fperm_SI_Woolf2021!$I$9:$I$93*$C90*IF(N$58=Fperm_SI_Woolf2021!$E$9:$E$93,1,EXP(LN((1.1*(Fperm_SI_Woolf2021!$E$9:$E$93-N$58)-63.1579*EXP(-0.19*Fperm_SI_Woolf2021!$E$9:$E$93)+63.1579*EXP(-0.19*N$58))/(Fperm_SI_Woolf2021!$E$9:$E$93-N$58))*(N$58-Fperm_SI_Woolf2021!$E$9:$E$93)/10))) + Fperm_SI_Woolf2021!$G$9:$G$93*EXP(-Fperm_SI_Woolf2021!$J$9:$J$93*$C90*IF(N$58=Fperm_SI_Woolf2021!$E$9:$E$93,1,EXP(LN((1.1*(Fperm_SI_Woolf2021!$E$9:$E$93-N$58)-63.1579*EXP(-0.19*Fperm_SI_Woolf2021!$E$9:$E$93)+63.1579*EXP(-0.19*N$58))/(Fperm_SI_Woolf2021!$E$9:$E$93-N$58))*(N$58-Fperm_SI_Woolf2021!$E$9:$E$93)/10))) + Fperm_SI_Woolf2021!$H$9:$H$93*EXP(-Fperm_SI_Woolf2021!$K$9:$K$93*$C90*IF(N$58=Fperm_SI_Woolf2021!$E$9:$E$93,1,EXP(LN((1.1*(Fperm_SI_Woolf2021!$E$9:$E$93-N$58)-63.1579*EXP(-0.19*Fperm_SI_Woolf2021!$E$9:$E$93)+63.1579*EXP(-0.19*N$58))/(Fperm_SI_Woolf2021!$E$9:$E$93-N$58))*(N$58-Fperm_SI_Woolf2021!$E$9:$E$93)/10))),Fperm_SI_Woolf2021!$D$9:$D$93))</f>
        <v>0.73486745296555067</v>
      </c>
      <c r="O90" s="51" cm="1">
        <f t="array" ref="O90">MIN(1,SLOPE(Fperm_SI_Woolf2021!$F$9:$F$93*EXP(-Fperm_SI_Woolf2021!$I$9:$I$93*$C90*IF(O$58=Fperm_SI_Woolf2021!$E$9:$E$93,1,EXP(LN((1.1*(Fperm_SI_Woolf2021!$E$9:$E$93-O$58)-63.1579*EXP(-0.19*Fperm_SI_Woolf2021!$E$9:$E$93)+63.1579*EXP(-0.19*O$58))/(Fperm_SI_Woolf2021!$E$9:$E$93-O$58))*(O$58-Fperm_SI_Woolf2021!$E$9:$E$93)/10))) + Fperm_SI_Woolf2021!$G$9:$G$93*EXP(-Fperm_SI_Woolf2021!$J$9:$J$93*$C90*IF(O$58=Fperm_SI_Woolf2021!$E$9:$E$93,1,EXP(LN((1.1*(Fperm_SI_Woolf2021!$E$9:$E$93-O$58)-63.1579*EXP(-0.19*Fperm_SI_Woolf2021!$E$9:$E$93)+63.1579*EXP(-0.19*O$58))/(Fperm_SI_Woolf2021!$E$9:$E$93-O$58))*(O$58-Fperm_SI_Woolf2021!$E$9:$E$93)/10))) + Fperm_SI_Woolf2021!$H$9:$H$93*EXP(-Fperm_SI_Woolf2021!$K$9:$K$93*$C90*IF(O$58=Fperm_SI_Woolf2021!$E$9:$E$93,1,EXP(LN((1.1*(Fperm_SI_Woolf2021!$E$9:$E$93-O$58)-63.1579*EXP(-0.19*Fperm_SI_Woolf2021!$E$9:$E$93)+63.1579*EXP(-0.19*O$58))/(Fperm_SI_Woolf2021!$E$9:$E$93-O$58))*(O$58-Fperm_SI_Woolf2021!$E$9:$E$93)/10))),Fperm_SI_Woolf2021!$D$9:$D$93)*O$57+INTERCEPT(Fperm_SI_Woolf2021!$F$9:$F$93*EXP(-Fperm_SI_Woolf2021!$I$9:$I$93*$C90*IF(O$58=Fperm_SI_Woolf2021!$E$9:$E$93,1,EXP(LN((1.1*(Fperm_SI_Woolf2021!$E$9:$E$93-O$58)-63.1579*EXP(-0.19*Fperm_SI_Woolf2021!$E$9:$E$93)+63.1579*EXP(-0.19*O$58))/(Fperm_SI_Woolf2021!$E$9:$E$93-O$58))*(O$58-Fperm_SI_Woolf2021!$E$9:$E$93)/10))) + Fperm_SI_Woolf2021!$G$9:$G$93*EXP(-Fperm_SI_Woolf2021!$J$9:$J$93*$C90*IF(O$58=Fperm_SI_Woolf2021!$E$9:$E$93,1,EXP(LN((1.1*(Fperm_SI_Woolf2021!$E$9:$E$93-O$58)-63.1579*EXP(-0.19*Fperm_SI_Woolf2021!$E$9:$E$93)+63.1579*EXP(-0.19*O$58))/(Fperm_SI_Woolf2021!$E$9:$E$93-O$58))*(O$58-Fperm_SI_Woolf2021!$E$9:$E$93)/10))) + Fperm_SI_Woolf2021!$H$9:$H$93*EXP(-Fperm_SI_Woolf2021!$K$9:$K$93*$C90*IF(O$58=Fperm_SI_Woolf2021!$E$9:$E$93,1,EXP(LN((1.1*(Fperm_SI_Woolf2021!$E$9:$E$93-O$58)-63.1579*EXP(-0.19*Fperm_SI_Woolf2021!$E$9:$E$93)+63.1579*EXP(-0.19*O$58))/(Fperm_SI_Woolf2021!$E$9:$E$93-O$58))*(O$58-Fperm_SI_Woolf2021!$E$9:$E$93)/10))),Fperm_SI_Woolf2021!$D$9:$D$93))</f>
        <v>0.70426905940380002</v>
      </c>
      <c r="P90" s="51" cm="1">
        <f t="array" ref="P90">MIN(1,SLOPE(Fperm_SI_Woolf2021!$F$9:$F$93*EXP(-Fperm_SI_Woolf2021!$I$9:$I$93*$C90*IF(P$58=Fperm_SI_Woolf2021!$E$9:$E$93,1,EXP(LN((1.1*(Fperm_SI_Woolf2021!$E$9:$E$93-P$58)-63.1579*EXP(-0.19*Fperm_SI_Woolf2021!$E$9:$E$93)+63.1579*EXP(-0.19*P$58))/(Fperm_SI_Woolf2021!$E$9:$E$93-P$58))*(P$58-Fperm_SI_Woolf2021!$E$9:$E$93)/10))) + Fperm_SI_Woolf2021!$G$9:$G$93*EXP(-Fperm_SI_Woolf2021!$J$9:$J$93*$C90*IF(P$58=Fperm_SI_Woolf2021!$E$9:$E$93,1,EXP(LN((1.1*(Fperm_SI_Woolf2021!$E$9:$E$93-P$58)-63.1579*EXP(-0.19*Fperm_SI_Woolf2021!$E$9:$E$93)+63.1579*EXP(-0.19*P$58))/(Fperm_SI_Woolf2021!$E$9:$E$93-P$58))*(P$58-Fperm_SI_Woolf2021!$E$9:$E$93)/10))) + Fperm_SI_Woolf2021!$H$9:$H$93*EXP(-Fperm_SI_Woolf2021!$K$9:$K$93*$C90*IF(P$58=Fperm_SI_Woolf2021!$E$9:$E$93,1,EXP(LN((1.1*(Fperm_SI_Woolf2021!$E$9:$E$93-P$58)-63.1579*EXP(-0.19*Fperm_SI_Woolf2021!$E$9:$E$93)+63.1579*EXP(-0.19*P$58))/(Fperm_SI_Woolf2021!$E$9:$E$93-P$58))*(P$58-Fperm_SI_Woolf2021!$E$9:$E$93)/10))),Fperm_SI_Woolf2021!$D$9:$D$93)*P$57+INTERCEPT(Fperm_SI_Woolf2021!$F$9:$F$93*EXP(-Fperm_SI_Woolf2021!$I$9:$I$93*$C90*IF(P$58=Fperm_SI_Woolf2021!$E$9:$E$93,1,EXP(LN((1.1*(Fperm_SI_Woolf2021!$E$9:$E$93-P$58)-63.1579*EXP(-0.19*Fperm_SI_Woolf2021!$E$9:$E$93)+63.1579*EXP(-0.19*P$58))/(Fperm_SI_Woolf2021!$E$9:$E$93-P$58))*(P$58-Fperm_SI_Woolf2021!$E$9:$E$93)/10))) + Fperm_SI_Woolf2021!$G$9:$G$93*EXP(-Fperm_SI_Woolf2021!$J$9:$J$93*$C90*IF(P$58=Fperm_SI_Woolf2021!$E$9:$E$93,1,EXP(LN((1.1*(Fperm_SI_Woolf2021!$E$9:$E$93-P$58)-63.1579*EXP(-0.19*Fperm_SI_Woolf2021!$E$9:$E$93)+63.1579*EXP(-0.19*P$58))/(Fperm_SI_Woolf2021!$E$9:$E$93-P$58))*(P$58-Fperm_SI_Woolf2021!$E$9:$E$93)/10))) + Fperm_SI_Woolf2021!$H$9:$H$93*EXP(-Fperm_SI_Woolf2021!$K$9:$K$93*$C90*IF(P$58=Fperm_SI_Woolf2021!$E$9:$E$93,1,EXP(LN((1.1*(Fperm_SI_Woolf2021!$E$9:$E$93-P$58)-63.1579*EXP(-0.19*Fperm_SI_Woolf2021!$E$9:$E$93)+63.1579*EXP(-0.19*P$58))/(Fperm_SI_Woolf2021!$E$9:$E$93-P$58))*(P$58-Fperm_SI_Woolf2021!$E$9:$E$93)/10))),Fperm_SI_Woolf2021!$D$9:$D$93))</f>
        <v>0.67367066584204938</v>
      </c>
      <c r="Q90" s="51" cm="1">
        <f t="array" ref="Q90">MIN(1,SLOPE(Fperm_SI_Woolf2021!$F$9:$F$93*EXP(-Fperm_SI_Woolf2021!$I$9:$I$93*$C90*IF(Q$58=Fperm_SI_Woolf2021!$E$9:$E$93,1,EXP(LN((1.1*(Fperm_SI_Woolf2021!$E$9:$E$93-Q$58)-63.1579*EXP(-0.19*Fperm_SI_Woolf2021!$E$9:$E$93)+63.1579*EXP(-0.19*Q$58))/(Fperm_SI_Woolf2021!$E$9:$E$93-Q$58))*(Q$58-Fperm_SI_Woolf2021!$E$9:$E$93)/10))) + Fperm_SI_Woolf2021!$G$9:$G$93*EXP(-Fperm_SI_Woolf2021!$J$9:$J$93*$C90*IF(Q$58=Fperm_SI_Woolf2021!$E$9:$E$93,1,EXP(LN((1.1*(Fperm_SI_Woolf2021!$E$9:$E$93-Q$58)-63.1579*EXP(-0.19*Fperm_SI_Woolf2021!$E$9:$E$93)+63.1579*EXP(-0.19*Q$58))/(Fperm_SI_Woolf2021!$E$9:$E$93-Q$58))*(Q$58-Fperm_SI_Woolf2021!$E$9:$E$93)/10))) + Fperm_SI_Woolf2021!$H$9:$H$93*EXP(-Fperm_SI_Woolf2021!$K$9:$K$93*$C90*IF(Q$58=Fperm_SI_Woolf2021!$E$9:$E$93,1,EXP(LN((1.1*(Fperm_SI_Woolf2021!$E$9:$E$93-Q$58)-63.1579*EXP(-0.19*Fperm_SI_Woolf2021!$E$9:$E$93)+63.1579*EXP(-0.19*Q$58))/(Fperm_SI_Woolf2021!$E$9:$E$93-Q$58))*(Q$58-Fperm_SI_Woolf2021!$E$9:$E$93)/10))),Fperm_SI_Woolf2021!$D$9:$D$93)*Q$57+INTERCEPT(Fperm_SI_Woolf2021!$F$9:$F$93*EXP(-Fperm_SI_Woolf2021!$I$9:$I$93*$C90*IF(Q$58=Fperm_SI_Woolf2021!$E$9:$E$93,1,EXP(LN((1.1*(Fperm_SI_Woolf2021!$E$9:$E$93-Q$58)-63.1579*EXP(-0.19*Fperm_SI_Woolf2021!$E$9:$E$93)+63.1579*EXP(-0.19*Q$58))/(Fperm_SI_Woolf2021!$E$9:$E$93-Q$58))*(Q$58-Fperm_SI_Woolf2021!$E$9:$E$93)/10))) + Fperm_SI_Woolf2021!$G$9:$G$93*EXP(-Fperm_SI_Woolf2021!$J$9:$J$93*$C90*IF(Q$58=Fperm_SI_Woolf2021!$E$9:$E$93,1,EXP(LN((1.1*(Fperm_SI_Woolf2021!$E$9:$E$93-Q$58)-63.1579*EXP(-0.19*Fperm_SI_Woolf2021!$E$9:$E$93)+63.1579*EXP(-0.19*Q$58))/(Fperm_SI_Woolf2021!$E$9:$E$93-Q$58))*(Q$58-Fperm_SI_Woolf2021!$E$9:$E$93)/10))) + Fperm_SI_Woolf2021!$H$9:$H$93*EXP(-Fperm_SI_Woolf2021!$K$9:$K$93*$C90*IF(Q$58=Fperm_SI_Woolf2021!$E$9:$E$93,1,EXP(LN((1.1*(Fperm_SI_Woolf2021!$E$9:$E$93-Q$58)-63.1579*EXP(-0.19*Fperm_SI_Woolf2021!$E$9:$E$93)+63.1579*EXP(-0.19*Q$58))/(Fperm_SI_Woolf2021!$E$9:$E$93-Q$58))*(Q$58-Fperm_SI_Woolf2021!$E$9:$E$93)/10))),Fperm_SI_Woolf2021!$D$9:$D$93))</f>
        <v>0.64307227228029873</v>
      </c>
      <c r="R90" s="51" cm="1">
        <f t="array" ref="R90">MIN(1,SLOPE(Fperm_SI_Woolf2021!$F$9:$F$93*EXP(-Fperm_SI_Woolf2021!$I$9:$I$93*$C90*IF(R$58=Fperm_SI_Woolf2021!$E$9:$E$93,1,EXP(LN((1.1*(Fperm_SI_Woolf2021!$E$9:$E$93-R$58)-63.1579*EXP(-0.19*Fperm_SI_Woolf2021!$E$9:$E$93)+63.1579*EXP(-0.19*R$58))/(Fperm_SI_Woolf2021!$E$9:$E$93-R$58))*(R$58-Fperm_SI_Woolf2021!$E$9:$E$93)/10))) + Fperm_SI_Woolf2021!$G$9:$G$93*EXP(-Fperm_SI_Woolf2021!$J$9:$J$93*$C90*IF(R$58=Fperm_SI_Woolf2021!$E$9:$E$93,1,EXP(LN((1.1*(Fperm_SI_Woolf2021!$E$9:$E$93-R$58)-63.1579*EXP(-0.19*Fperm_SI_Woolf2021!$E$9:$E$93)+63.1579*EXP(-0.19*R$58))/(Fperm_SI_Woolf2021!$E$9:$E$93-R$58))*(R$58-Fperm_SI_Woolf2021!$E$9:$E$93)/10))) + Fperm_SI_Woolf2021!$H$9:$H$93*EXP(-Fperm_SI_Woolf2021!$K$9:$K$93*$C90*IF(R$58=Fperm_SI_Woolf2021!$E$9:$E$93,1,EXP(LN((1.1*(Fperm_SI_Woolf2021!$E$9:$E$93-R$58)-63.1579*EXP(-0.19*Fperm_SI_Woolf2021!$E$9:$E$93)+63.1579*EXP(-0.19*R$58))/(Fperm_SI_Woolf2021!$E$9:$E$93-R$58))*(R$58-Fperm_SI_Woolf2021!$E$9:$E$93)/10))),Fperm_SI_Woolf2021!$D$9:$D$93)*R$57+INTERCEPT(Fperm_SI_Woolf2021!$F$9:$F$93*EXP(-Fperm_SI_Woolf2021!$I$9:$I$93*$C90*IF(R$58=Fperm_SI_Woolf2021!$E$9:$E$93,1,EXP(LN((1.1*(Fperm_SI_Woolf2021!$E$9:$E$93-R$58)-63.1579*EXP(-0.19*Fperm_SI_Woolf2021!$E$9:$E$93)+63.1579*EXP(-0.19*R$58))/(Fperm_SI_Woolf2021!$E$9:$E$93-R$58))*(R$58-Fperm_SI_Woolf2021!$E$9:$E$93)/10))) + Fperm_SI_Woolf2021!$G$9:$G$93*EXP(-Fperm_SI_Woolf2021!$J$9:$J$93*$C90*IF(R$58=Fperm_SI_Woolf2021!$E$9:$E$93,1,EXP(LN((1.1*(Fperm_SI_Woolf2021!$E$9:$E$93-R$58)-63.1579*EXP(-0.19*Fperm_SI_Woolf2021!$E$9:$E$93)+63.1579*EXP(-0.19*R$58))/(Fperm_SI_Woolf2021!$E$9:$E$93-R$58))*(R$58-Fperm_SI_Woolf2021!$E$9:$E$93)/10))) + Fperm_SI_Woolf2021!$H$9:$H$93*EXP(-Fperm_SI_Woolf2021!$K$9:$K$93*$C90*IF(R$58=Fperm_SI_Woolf2021!$E$9:$E$93,1,EXP(LN((1.1*(Fperm_SI_Woolf2021!$E$9:$E$93-R$58)-63.1579*EXP(-0.19*Fperm_SI_Woolf2021!$E$9:$E$93)+63.1579*EXP(-0.19*R$58))/(Fperm_SI_Woolf2021!$E$9:$E$93-R$58))*(R$58-Fperm_SI_Woolf2021!$E$9:$E$93)/10))),Fperm_SI_Woolf2021!$D$9:$D$93))</f>
        <v>0.61247387871854808</v>
      </c>
      <c r="S90" s="51" cm="1">
        <f t="array" ref="S90">MIN(1,SLOPE(Fperm_SI_Woolf2021!$F$9:$F$93*EXP(-Fperm_SI_Woolf2021!$I$9:$I$93*$C90*IF(S$58=Fperm_SI_Woolf2021!$E$9:$E$93,1,EXP(LN((1.1*(Fperm_SI_Woolf2021!$E$9:$E$93-S$58)-63.1579*EXP(-0.19*Fperm_SI_Woolf2021!$E$9:$E$93)+63.1579*EXP(-0.19*S$58))/(Fperm_SI_Woolf2021!$E$9:$E$93-S$58))*(S$58-Fperm_SI_Woolf2021!$E$9:$E$93)/10))) + Fperm_SI_Woolf2021!$G$9:$G$93*EXP(-Fperm_SI_Woolf2021!$J$9:$J$93*$C90*IF(S$58=Fperm_SI_Woolf2021!$E$9:$E$93,1,EXP(LN((1.1*(Fperm_SI_Woolf2021!$E$9:$E$93-S$58)-63.1579*EXP(-0.19*Fperm_SI_Woolf2021!$E$9:$E$93)+63.1579*EXP(-0.19*S$58))/(Fperm_SI_Woolf2021!$E$9:$E$93-S$58))*(S$58-Fperm_SI_Woolf2021!$E$9:$E$93)/10))) + Fperm_SI_Woolf2021!$H$9:$H$93*EXP(-Fperm_SI_Woolf2021!$K$9:$K$93*$C90*IF(S$58=Fperm_SI_Woolf2021!$E$9:$E$93,1,EXP(LN((1.1*(Fperm_SI_Woolf2021!$E$9:$E$93-S$58)-63.1579*EXP(-0.19*Fperm_SI_Woolf2021!$E$9:$E$93)+63.1579*EXP(-0.19*S$58))/(Fperm_SI_Woolf2021!$E$9:$E$93-S$58))*(S$58-Fperm_SI_Woolf2021!$E$9:$E$93)/10))),Fperm_SI_Woolf2021!$D$9:$D$93)*S$57+INTERCEPT(Fperm_SI_Woolf2021!$F$9:$F$93*EXP(-Fperm_SI_Woolf2021!$I$9:$I$93*$C90*IF(S$58=Fperm_SI_Woolf2021!$E$9:$E$93,1,EXP(LN((1.1*(Fperm_SI_Woolf2021!$E$9:$E$93-S$58)-63.1579*EXP(-0.19*Fperm_SI_Woolf2021!$E$9:$E$93)+63.1579*EXP(-0.19*S$58))/(Fperm_SI_Woolf2021!$E$9:$E$93-S$58))*(S$58-Fperm_SI_Woolf2021!$E$9:$E$93)/10))) + Fperm_SI_Woolf2021!$G$9:$G$93*EXP(-Fperm_SI_Woolf2021!$J$9:$J$93*$C90*IF(S$58=Fperm_SI_Woolf2021!$E$9:$E$93,1,EXP(LN((1.1*(Fperm_SI_Woolf2021!$E$9:$E$93-S$58)-63.1579*EXP(-0.19*Fperm_SI_Woolf2021!$E$9:$E$93)+63.1579*EXP(-0.19*S$58))/(Fperm_SI_Woolf2021!$E$9:$E$93-S$58))*(S$58-Fperm_SI_Woolf2021!$E$9:$E$93)/10))) + Fperm_SI_Woolf2021!$H$9:$H$93*EXP(-Fperm_SI_Woolf2021!$K$9:$K$93*$C90*IF(S$58=Fperm_SI_Woolf2021!$E$9:$E$93,1,EXP(LN((1.1*(Fperm_SI_Woolf2021!$E$9:$E$93-S$58)-63.1579*EXP(-0.19*Fperm_SI_Woolf2021!$E$9:$E$93)+63.1579*EXP(-0.19*S$58))/(Fperm_SI_Woolf2021!$E$9:$E$93-S$58))*(S$58-Fperm_SI_Woolf2021!$E$9:$E$93)/10))),Fperm_SI_Woolf2021!$D$9:$D$93))</f>
        <v>0.87408790397698544</v>
      </c>
      <c r="T90" s="51" cm="1">
        <f t="array" ref="T90">MIN(1,SLOPE(Fperm_SI_Woolf2021!$F$9:$F$93*EXP(-Fperm_SI_Woolf2021!$I$9:$I$93*$C90*IF(T$58=Fperm_SI_Woolf2021!$E$9:$E$93,1,EXP(LN((1.1*(Fperm_SI_Woolf2021!$E$9:$E$93-T$58)-63.1579*EXP(-0.19*Fperm_SI_Woolf2021!$E$9:$E$93)+63.1579*EXP(-0.19*T$58))/(Fperm_SI_Woolf2021!$E$9:$E$93-T$58))*(T$58-Fperm_SI_Woolf2021!$E$9:$E$93)/10))) + Fperm_SI_Woolf2021!$G$9:$G$93*EXP(-Fperm_SI_Woolf2021!$J$9:$J$93*$C90*IF(T$58=Fperm_SI_Woolf2021!$E$9:$E$93,1,EXP(LN((1.1*(Fperm_SI_Woolf2021!$E$9:$E$93-T$58)-63.1579*EXP(-0.19*Fperm_SI_Woolf2021!$E$9:$E$93)+63.1579*EXP(-0.19*T$58))/(Fperm_SI_Woolf2021!$E$9:$E$93-T$58))*(T$58-Fperm_SI_Woolf2021!$E$9:$E$93)/10))) + Fperm_SI_Woolf2021!$H$9:$H$93*EXP(-Fperm_SI_Woolf2021!$K$9:$K$93*$C90*IF(T$58=Fperm_SI_Woolf2021!$E$9:$E$93,1,EXP(LN((1.1*(Fperm_SI_Woolf2021!$E$9:$E$93-T$58)-63.1579*EXP(-0.19*Fperm_SI_Woolf2021!$E$9:$E$93)+63.1579*EXP(-0.19*T$58))/(Fperm_SI_Woolf2021!$E$9:$E$93-T$58))*(T$58-Fperm_SI_Woolf2021!$E$9:$E$93)/10))),Fperm_SI_Woolf2021!$D$9:$D$93)*T$57+INTERCEPT(Fperm_SI_Woolf2021!$F$9:$F$93*EXP(-Fperm_SI_Woolf2021!$I$9:$I$93*$C90*IF(T$58=Fperm_SI_Woolf2021!$E$9:$E$93,1,EXP(LN((1.1*(Fperm_SI_Woolf2021!$E$9:$E$93-T$58)-63.1579*EXP(-0.19*Fperm_SI_Woolf2021!$E$9:$E$93)+63.1579*EXP(-0.19*T$58))/(Fperm_SI_Woolf2021!$E$9:$E$93-T$58))*(T$58-Fperm_SI_Woolf2021!$E$9:$E$93)/10))) + Fperm_SI_Woolf2021!$G$9:$G$93*EXP(-Fperm_SI_Woolf2021!$J$9:$J$93*$C90*IF(T$58=Fperm_SI_Woolf2021!$E$9:$E$93,1,EXP(LN((1.1*(Fperm_SI_Woolf2021!$E$9:$E$93-T$58)-63.1579*EXP(-0.19*Fperm_SI_Woolf2021!$E$9:$E$93)+63.1579*EXP(-0.19*T$58))/(Fperm_SI_Woolf2021!$E$9:$E$93-T$58))*(T$58-Fperm_SI_Woolf2021!$E$9:$E$93)/10))) + Fperm_SI_Woolf2021!$H$9:$H$93*EXP(-Fperm_SI_Woolf2021!$K$9:$K$93*$C90*IF(T$58=Fperm_SI_Woolf2021!$E$9:$E$93,1,EXP(LN((1.1*(Fperm_SI_Woolf2021!$E$9:$E$93-T$58)-63.1579*EXP(-0.19*Fperm_SI_Woolf2021!$E$9:$E$93)+63.1579*EXP(-0.19*T$58))/(Fperm_SI_Woolf2021!$E$9:$E$93-T$58))*(T$58-Fperm_SI_Woolf2021!$E$9:$E$93)/10))),Fperm_SI_Woolf2021!$D$9:$D$93))</f>
        <v>0.84145816786244643</v>
      </c>
      <c r="U90" s="51" cm="1">
        <f t="array" ref="U90">MIN(1,SLOPE(Fperm_SI_Woolf2021!$F$9:$F$93*EXP(-Fperm_SI_Woolf2021!$I$9:$I$93*$C90*IF(U$58=Fperm_SI_Woolf2021!$E$9:$E$93,1,EXP(LN((1.1*(Fperm_SI_Woolf2021!$E$9:$E$93-U$58)-63.1579*EXP(-0.19*Fperm_SI_Woolf2021!$E$9:$E$93)+63.1579*EXP(-0.19*U$58))/(Fperm_SI_Woolf2021!$E$9:$E$93-U$58))*(U$58-Fperm_SI_Woolf2021!$E$9:$E$93)/10))) + Fperm_SI_Woolf2021!$G$9:$G$93*EXP(-Fperm_SI_Woolf2021!$J$9:$J$93*$C90*IF(U$58=Fperm_SI_Woolf2021!$E$9:$E$93,1,EXP(LN((1.1*(Fperm_SI_Woolf2021!$E$9:$E$93-U$58)-63.1579*EXP(-0.19*Fperm_SI_Woolf2021!$E$9:$E$93)+63.1579*EXP(-0.19*U$58))/(Fperm_SI_Woolf2021!$E$9:$E$93-U$58))*(U$58-Fperm_SI_Woolf2021!$E$9:$E$93)/10))) + Fperm_SI_Woolf2021!$H$9:$H$93*EXP(-Fperm_SI_Woolf2021!$K$9:$K$93*$C90*IF(U$58=Fperm_SI_Woolf2021!$E$9:$E$93,1,EXP(LN((1.1*(Fperm_SI_Woolf2021!$E$9:$E$93-U$58)-63.1579*EXP(-0.19*Fperm_SI_Woolf2021!$E$9:$E$93)+63.1579*EXP(-0.19*U$58))/(Fperm_SI_Woolf2021!$E$9:$E$93-U$58))*(U$58-Fperm_SI_Woolf2021!$E$9:$E$93)/10))),Fperm_SI_Woolf2021!$D$9:$D$93)*U$57+INTERCEPT(Fperm_SI_Woolf2021!$F$9:$F$93*EXP(-Fperm_SI_Woolf2021!$I$9:$I$93*$C90*IF(U$58=Fperm_SI_Woolf2021!$E$9:$E$93,1,EXP(LN((1.1*(Fperm_SI_Woolf2021!$E$9:$E$93-U$58)-63.1579*EXP(-0.19*Fperm_SI_Woolf2021!$E$9:$E$93)+63.1579*EXP(-0.19*U$58))/(Fperm_SI_Woolf2021!$E$9:$E$93-U$58))*(U$58-Fperm_SI_Woolf2021!$E$9:$E$93)/10))) + Fperm_SI_Woolf2021!$G$9:$G$93*EXP(-Fperm_SI_Woolf2021!$J$9:$J$93*$C90*IF(U$58=Fperm_SI_Woolf2021!$E$9:$E$93,1,EXP(LN((1.1*(Fperm_SI_Woolf2021!$E$9:$E$93-U$58)-63.1579*EXP(-0.19*Fperm_SI_Woolf2021!$E$9:$E$93)+63.1579*EXP(-0.19*U$58))/(Fperm_SI_Woolf2021!$E$9:$E$93-U$58))*(U$58-Fperm_SI_Woolf2021!$E$9:$E$93)/10))) + Fperm_SI_Woolf2021!$H$9:$H$93*EXP(-Fperm_SI_Woolf2021!$K$9:$K$93*$C90*IF(U$58=Fperm_SI_Woolf2021!$E$9:$E$93,1,EXP(LN((1.1*(Fperm_SI_Woolf2021!$E$9:$E$93-U$58)-63.1579*EXP(-0.19*Fperm_SI_Woolf2021!$E$9:$E$93)+63.1579*EXP(-0.19*U$58))/(Fperm_SI_Woolf2021!$E$9:$E$93-U$58))*(U$58-Fperm_SI_Woolf2021!$E$9:$E$93)/10))),Fperm_SI_Woolf2021!$D$9:$D$93))</f>
        <v>0.80882843174790742</v>
      </c>
      <c r="V90" s="51" cm="1">
        <f t="array" ref="V90">MIN(1,SLOPE(Fperm_SI_Woolf2021!$F$9:$F$93*EXP(-Fperm_SI_Woolf2021!$I$9:$I$93*$C90*IF(V$58=Fperm_SI_Woolf2021!$E$9:$E$93,1,EXP(LN((1.1*(Fperm_SI_Woolf2021!$E$9:$E$93-V$58)-63.1579*EXP(-0.19*Fperm_SI_Woolf2021!$E$9:$E$93)+63.1579*EXP(-0.19*V$58))/(Fperm_SI_Woolf2021!$E$9:$E$93-V$58))*(V$58-Fperm_SI_Woolf2021!$E$9:$E$93)/10))) + Fperm_SI_Woolf2021!$G$9:$G$93*EXP(-Fperm_SI_Woolf2021!$J$9:$J$93*$C90*IF(V$58=Fperm_SI_Woolf2021!$E$9:$E$93,1,EXP(LN((1.1*(Fperm_SI_Woolf2021!$E$9:$E$93-V$58)-63.1579*EXP(-0.19*Fperm_SI_Woolf2021!$E$9:$E$93)+63.1579*EXP(-0.19*V$58))/(Fperm_SI_Woolf2021!$E$9:$E$93-V$58))*(V$58-Fperm_SI_Woolf2021!$E$9:$E$93)/10))) + Fperm_SI_Woolf2021!$H$9:$H$93*EXP(-Fperm_SI_Woolf2021!$K$9:$K$93*$C90*IF(V$58=Fperm_SI_Woolf2021!$E$9:$E$93,1,EXP(LN((1.1*(Fperm_SI_Woolf2021!$E$9:$E$93-V$58)-63.1579*EXP(-0.19*Fperm_SI_Woolf2021!$E$9:$E$93)+63.1579*EXP(-0.19*V$58))/(Fperm_SI_Woolf2021!$E$9:$E$93-V$58))*(V$58-Fperm_SI_Woolf2021!$E$9:$E$93)/10))),Fperm_SI_Woolf2021!$D$9:$D$93)*V$57+INTERCEPT(Fperm_SI_Woolf2021!$F$9:$F$93*EXP(-Fperm_SI_Woolf2021!$I$9:$I$93*$C90*IF(V$58=Fperm_SI_Woolf2021!$E$9:$E$93,1,EXP(LN((1.1*(Fperm_SI_Woolf2021!$E$9:$E$93-V$58)-63.1579*EXP(-0.19*Fperm_SI_Woolf2021!$E$9:$E$93)+63.1579*EXP(-0.19*V$58))/(Fperm_SI_Woolf2021!$E$9:$E$93-V$58))*(V$58-Fperm_SI_Woolf2021!$E$9:$E$93)/10))) + Fperm_SI_Woolf2021!$G$9:$G$93*EXP(-Fperm_SI_Woolf2021!$J$9:$J$93*$C90*IF(V$58=Fperm_SI_Woolf2021!$E$9:$E$93,1,EXP(LN((1.1*(Fperm_SI_Woolf2021!$E$9:$E$93-V$58)-63.1579*EXP(-0.19*Fperm_SI_Woolf2021!$E$9:$E$93)+63.1579*EXP(-0.19*V$58))/(Fperm_SI_Woolf2021!$E$9:$E$93-V$58))*(V$58-Fperm_SI_Woolf2021!$E$9:$E$93)/10))) + Fperm_SI_Woolf2021!$H$9:$H$93*EXP(-Fperm_SI_Woolf2021!$K$9:$K$93*$C90*IF(V$58=Fperm_SI_Woolf2021!$E$9:$E$93,1,EXP(LN((1.1*(Fperm_SI_Woolf2021!$E$9:$E$93-V$58)-63.1579*EXP(-0.19*Fperm_SI_Woolf2021!$E$9:$E$93)+63.1579*EXP(-0.19*V$58))/(Fperm_SI_Woolf2021!$E$9:$E$93-V$58))*(V$58-Fperm_SI_Woolf2021!$E$9:$E$93)/10))),Fperm_SI_Woolf2021!$D$9:$D$93))</f>
        <v>0.77619869563336841</v>
      </c>
      <c r="W90" s="51" cm="1">
        <f t="array" ref="W90">MIN(1,SLOPE(Fperm_SI_Woolf2021!$F$9:$F$93*EXP(-Fperm_SI_Woolf2021!$I$9:$I$93*$C90*IF(W$58=Fperm_SI_Woolf2021!$E$9:$E$93,1,EXP(LN((1.1*(Fperm_SI_Woolf2021!$E$9:$E$93-W$58)-63.1579*EXP(-0.19*Fperm_SI_Woolf2021!$E$9:$E$93)+63.1579*EXP(-0.19*W$58))/(Fperm_SI_Woolf2021!$E$9:$E$93-W$58))*(W$58-Fperm_SI_Woolf2021!$E$9:$E$93)/10))) + Fperm_SI_Woolf2021!$G$9:$G$93*EXP(-Fperm_SI_Woolf2021!$J$9:$J$93*$C90*IF(W$58=Fperm_SI_Woolf2021!$E$9:$E$93,1,EXP(LN((1.1*(Fperm_SI_Woolf2021!$E$9:$E$93-W$58)-63.1579*EXP(-0.19*Fperm_SI_Woolf2021!$E$9:$E$93)+63.1579*EXP(-0.19*W$58))/(Fperm_SI_Woolf2021!$E$9:$E$93-W$58))*(W$58-Fperm_SI_Woolf2021!$E$9:$E$93)/10))) + Fperm_SI_Woolf2021!$H$9:$H$93*EXP(-Fperm_SI_Woolf2021!$K$9:$K$93*$C90*IF(W$58=Fperm_SI_Woolf2021!$E$9:$E$93,1,EXP(LN((1.1*(Fperm_SI_Woolf2021!$E$9:$E$93-W$58)-63.1579*EXP(-0.19*Fperm_SI_Woolf2021!$E$9:$E$93)+63.1579*EXP(-0.19*W$58))/(Fperm_SI_Woolf2021!$E$9:$E$93-W$58))*(W$58-Fperm_SI_Woolf2021!$E$9:$E$93)/10))),Fperm_SI_Woolf2021!$D$9:$D$93)*W$57+INTERCEPT(Fperm_SI_Woolf2021!$F$9:$F$93*EXP(-Fperm_SI_Woolf2021!$I$9:$I$93*$C90*IF(W$58=Fperm_SI_Woolf2021!$E$9:$E$93,1,EXP(LN((1.1*(Fperm_SI_Woolf2021!$E$9:$E$93-W$58)-63.1579*EXP(-0.19*Fperm_SI_Woolf2021!$E$9:$E$93)+63.1579*EXP(-0.19*W$58))/(Fperm_SI_Woolf2021!$E$9:$E$93-W$58))*(W$58-Fperm_SI_Woolf2021!$E$9:$E$93)/10))) + Fperm_SI_Woolf2021!$G$9:$G$93*EXP(-Fperm_SI_Woolf2021!$J$9:$J$93*$C90*IF(W$58=Fperm_SI_Woolf2021!$E$9:$E$93,1,EXP(LN((1.1*(Fperm_SI_Woolf2021!$E$9:$E$93-W$58)-63.1579*EXP(-0.19*Fperm_SI_Woolf2021!$E$9:$E$93)+63.1579*EXP(-0.19*W$58))/(Fperm_SI_Woolf2021!$E$9:$E$93-W$58))*(W$58-Fperm_SI_Woolf2021!$E$9:$E$93)/10))) + Fperm_SI_Woolf2021!$H$9:$H$93*EXP(-Fperm_SI_Woolf2021!$K$9:$K$93*$C90*IF(W$58=Fperm_SI_Woolf2021!$E$9:$E$93,1,EXP(LN((1.1*(Fperm_SI_Woolf2021!$E$9:$E$93-W$58)-63.1579*EXP(-0.19*Fperm_SI_Woolf2021!$E$9:$E$93)+63.1579*EXP(-0.19*W$58))/(Fperm_SI_Woolf2021!$E$9:$E$93-W$58))*(W$58-Fperm_SI_Woolf2021!$E$9:$E$93)/10))),Fperm_SI_Woolf2021!$D$9:$D$93))</f>
        <v>0.74356895951882929</v>
      </c>
      <c r="X90" s="51" cm="1">
        <f t="array" ref="X90">MIN(1,SLOPE(Fperm_SI_Woolf2021!$F$9:$F$93*EXP(-Fperm_SI_Woolf2021!$I$9:$I$93*$C90*IF(X$58=Fperm_SI_Woolf2021!$E$9:$E$93,1,EXP(LN((1.1*(Fperm_SI_Woolf2021!$E$9:$E$93-X$58)-63.1579*EXP(-0.19*Fperm_SI_Woolf2021!$E$9:$E$93)+63.1579*EXP(-0.19*X$58))/(Fperm_SI_Woolf2021!$E$9:$E$93-X$58))*(X$58-Fperm_SI_Woolf2021!$E$9:$E$93)/10))) + Fperm_SI_Woolf2021!$G$9:$G$93*EXP(-Fperm_SI_Woolf2021!$J$9:$J$93*$C90*IF(X$58=Fperm_SI_Woolf2021!$E$9:$E$93,1,EXP(LN((1.1*(Fperm_SI_Woolf2021!$E$9:$E$93-X$58)-63.1579*EXP(-0.19*Fperm_SI_Woolf2021!$E$9:$E$93)+63.1579*EXP(-0.19*X$58))/(Fperm_SI_Woolf2021!$E$9:$E$93-X$58))*(X$58-Fperm_SI_Woolf2021!$E$9:$E$93)/10))) + Fperm_SI_Woolf2021!$H$9:$H$93*EXP(-Fperm_SI_Woolf2021!$K$9:$K$93*$C90*IF(X$58=Fperm_SI_Woolf2021!$E$9:$E$93,1,EXP(LN((1.1*(Fperm_SI_Woolf2021!$E$9:$E$93-X$58)-63.1579*EXP(-0.19*Fperm_SI_Woolf2021!$E$9:$E$93)+63.1579*EXP(-0.19*X$58))/(Fperm_SI_Woolf2021!$E$9:$E$93-X$58))*(X$58-Fperm_SI_Woolf2021!$E$9:$E$93)/10))),Fperm_SI_Woolf2021!$D$9:$D$93)*X$57+INTERCEPT(Fperm_SI_Woolf2021!$F$9:$F$93*EXP(-Fperm_SI_Woolf2021!$I$9:$I$93*$C90*IF(X$58=Fperm_SI_Woolf2021!$E$9:$E$93,1,EXP(LN((1.1*(Fperm_SI_Woolf2021!$E$9:$E$93-X$58)-63.1579*EXP(-0.19*Fperm_SI_Woolf2021!$E$9:$E$93)+63.1579*EXP(-0.19*X$58))/(Fperm_SI_Woolf2021!$E$9:$E$93-X$58))*(X$58-Fperm_SI_Woolf2021!$E$9:$E$93)/10))) + Fperm_SI_Woolf2021!$G$9:$G$93*EXP(-Fperm_SI_Woolf2021!$J$9:$J$93*$C90*IF(X$58=Fperm_SI_Woolf2021!$E$9:$E$93,1,EXP(LN((1.1*(Fperm_SI_Woolf2021!$E$9:$E$93-X$58)-63.1579*EXP(-0.19*Fperm_SI_Woolf2021!$E$9:$E$93)+63.1579*EXP(-0.19*X$58))/(Fperm_SI_Woolf2021!$E$9:$E$93-X$58))*(X$58-Fperm_SI_Woolf2021!$E$9:$E$93)/10))) + Fperm_SI_Woolf2021!$H$9:$H$93*EXP(-Fperm_SI_Woolf2021!$K$9:$K$93*$C90*IF(X$58=Fperm_SI_Woolf2021!$E$9:$E$93,1,EXP(LN((1.1*(Fperm_SI_Woolf2021!$E$9:$E$93-X$58)-63.1579*EXP(-0.19*Fperm_SI_Woolf2021!$E$9:$E$93)+63.1579*EXP(-0.19*X$58))/(Fperm_SI_Woolf2021!$E$9:$E$93-X$58))*(X$58-Fperm_SI_Woolf2021!$E$9:$E$93)/10))),Fperm_SI_Woolf2021!$D$9:$D$93))</f>
        <v>0.71093922340429039</v>
      </c>
      <c r="Y90" s="51" cm="1">
        <f t="array" ref="Y90">MIN(1,SLOPE(Fperm_SI_Woolf2021!$F$9:$F$93*EXP(-Fperm_SI_Woolf2021!$I$9:$I$93*$C90*IF(Y$58=Fperm_SI_Woolf2021!$E$9:$E$93,1,EXP(LN((1.1*(Fperm_SI_Woolf2021!$E$9:$E$93-Y$58)-63.1579*EXP(-0.19*Fperm_SI_Woolf2021!$E$9:$E$93)+63.1579*EXP(-0.19*Y$58))/(Fperm_SI_Woolf2021!$E$9:$E$93-Y$58))*(Y$58-Fperm_SI_Woolf2021!$E$9:$E$93)/10))) + Fperm_SI_Woolf2021!$G$9:$G$93*EXP(-Fperm_SI_Woolf2021!$J$9:$J$93*$C90*IF(Y$58=Fperm_SI_Woolf2021!$E$9:$E$93,1,EXP(LN((1.1*(Fperm_SI_Woolf2021!$E$9:$E$93-Y$58)-63.1579*EXP(-0.19*Fperm_SI_Woolf2021!$E$9:$E$93)+63.1579*EXP(-0.19*Y$58))/(Fperm_SI_Woolf2021!$E$9:$E$93-Y$58))*(Y$58-Fperm_SI_Woolf2021!$E$9:$E$93)/10))) + Fperm_SI_Woolf2021!$H$9:$H$93*EXP(-Fperm_SI_Woolf2021!$K$9:$K$93*$C90*IF(Y$58=Fperm_SI_Woolf2021!$E$9:$E$93,1,EXP(LN((1.1*(Fperm_SI_Woolf2021!$E$9:$E$93-Y$58)-63.1579*EXP(-0.19*Fperm_SI_Woolf2021!$E$9:$E$93)+63.1579*EXP(-0.19*Y$58))/(Fperm_SI_Woolf2021!$E$9:$E$93-Y$58))*(Y$58-Fperm_SI_Woolf2021!$E$9:$E$93)/10))),Fperm_SI_Woolf2021!$D$9:$D$93)*Y$57+INTERCEPT(Fperm_SI_Woolf2021!$F$9:$F$93*EXP(-Fperm_SI_Woolf2021!$I$9:$I$93*$C90*IF(Y$58=Fperm_SI_Woolf2021!$E$9:$E$93,1,EXP(LN((1.1*(Fperm_SI_Woolf2021!$E$9:$E$93-Y$58)-63.1579*EXP(-0.19*Fperm_SI_Woolf2021!$E$9:$E$93)+63.1579*EXP(-0.19*Y$58))/(Fperm_SI_Woolf2021!$E$9:$E$93-Y$58))*(Y$58-Fperm_SI_Woolf2021!$E$9:$E$93)/10))) + Fperm_SI_Woolf2021!$G$9:$G$93*EXP(-Fperm_SI_Woolf2021!$J$9:$J$93*$C90*IF(Y$58=Fperm_SI_Woolf2021!$E$9:$E$93,1,EXP(LN((1.1*(Fperm_SI_Woolf2021!$E$9:$E$93-Y$58)-63.1579*EXP(-0.19*Fperm_SI_Woolf2021!$E$9:$E$93)+63.1579*EXP(-0.19*Y$58))/(Fperm_SI_Woolf2021!$E$9:$E$93-Y$58))*(Y$58-Fperm_SI_Woolf2021!$E$9:$E$93)/10))) + Fperm_SI_Woolf2021!$H$9:$H$93*EXP(-Fperm_SI_Woolf2021!$K$9:$K$93*$C90*IF(Y$58=Fperm_SI_Woolf2021!$E$9:$E$93,1,EXP(LN((1.1*(Fperm_SI_Woolf2021!$E$9:$E$93-Y$58)-63.1579*EXP(-0.19*Fperm_SI_Woolf2021!$E$9:$E$93)+63.1579*EXP(-0.19*Y$58))/(Fperm_SI_Woolf2021!$E$9:$E$93-Y$58))*(Y$58-Fperm_SI_Woolf2021!$E$9:$E$93)/10))),Fperm_SI_Woolf2021!$D$9:$D$93))</f>
        <v>0.67830948728975127</v>
      </c>
      <c r="Z90" s="51" cm="1">
        <f t="array" ref="Z90">MIN(1,SLOPE(Fperm_SI_Woolf2021!$F$9:$F$93*EXP(-Fperm_SI_Woolf2021!$I$9:$I$93*$C90*IF(Z$58=Fperm_SI_Woolf2021!$E$9:$E$93,1,EXP(LN((1.1*(Fperm_SI_Woolf2021!$E$9:$E$93-Z$58)-63.1579*EXP(-0.19*Fperm_SI_Woolf2021!$E$9:$E$93)+63.1579*EXP(-0.19*Z$58))/(Fperm_SI_Woolf2021!$E$9:$E$93-Z$58))*(Z$58-Fperm_SI_Woolf2021!$E$9:$E$93)/10))) + Fperm_SI_Woolf2021!$G$9:$G$93*EXP(-Fperm_SI_Woolf2021!$J$9:$J$93*$C90*IF(Z$58=Fperm_SI_Woolf2021!$E$9:$E$93,1,EXP(LN((1.1*(Fperm_SI_Woolf2021!$E$9:$E$93-Z$58)-63.1579*EXP(-0.19*Fperm_SI_Woolf2021!$E$9:$E$93)+63.1579*EXP(-0.19*Z$58))/(Fperm_SI_Woolf2021!$E$9:$E$93-Z$58))*(Z$58-Fperm_SI_Woolf2021!$E$9:$E$93)/10))) + Fperm_SI_Woolf2021!$H$9:$H$93*EXP(-Fperm_SI_Woolf2021!$K$9:$K$93*$C90*IF(Z$58=Fperm_SI_Woolf2021!$E$9:$E$93,1,EXP(LN((1.1*(Fperm_SI_Woolf2021!$E$9:$E$93-Z$58)-63.1579*EXP(-0.19*Fperm_SI_Woolf2021!$E$9:$E$93)+63.1579*EXP(-0.19*Z$58))/(Fperm_SI_Woolf2021!$E$9:$E$93-Z$58))*(Z$58-Fperm_SI_Woolf2021!$E$9:$E$93)/10))),Fperm_SI_Woolf2021!$D$9:$D$93)*Z$57+INTERCEPT(Fperm_SI_Woolf2021!$F$9:$F$93*EXP(-Fperm_SI_Woolf2021!$I$9:$I$93*$C90*IF(Z$58=Fperm_SI_Woolf2021!$E$9:$E$93,1,EXP(LN((1.1*(Fperm_SI_Woolf2021!$E$9:$E$93-Z$58)-63.1579*EXP(-0.19*Fperm_SI_Woolf2021!$E$9:$E$93)+63.1579*EXP(-0.19*Z$58))/(Fperm_SI_Woolf2021!$E$9:$E$93-Z$58))*(Z$58-Fperm_SI_Woolf2021!$E$9:$E$93)/10))) + Fperm_SI_Woolf2021!$G$9:$G$93*EXP(-Fperm_SI_Woolf2021!$J$9:$J$93*$C90*IF(Z$58=Fperm_SI_Woolf2021!$E$9:$E$93,1,EXP(LN((1.1*(Fperm_SI_Woolf2021!$E$9:$E$93-Z$58)-63.1579*EXP(-0.19*Fperm_SI_Woolf2021!$E$9:$E$93)+63.1579*EXP(-0.19*Z$58))/(Fperm_SI_Woolf2021!$E$9:$E$93-Z$58))*(Z$58-Fperm_SI_Woolf2021!$E$9:$E$93)/10))) + Fperm_SI_Woolf2021!$H$9:$H$93*EXP(-Fperm_SI_Woolf2021!$K$9:$K$93*$C90*IF(Z$58=Fperm_SI_Woolf2021!$E$9:$E$93,1,EXP(LN((1.1*(Fperm_SI_Woolf2021!$E$9:$E$93-Z$58)-63.1579*EXP(-0.19*Fperm_SI_Woolf2021!$E$9:$E$93)+63.1579*EXP(-0.19*Z$58))/(Fperm_SI_Woolf2021!$E$9:$E$93-Z$58))*(Z$58-Fperm_SI_Woolf2021!$E$9:$E$93)/10))),Fperm_SI_Woolf2021!$D$9:$D$93))</f>
        <v>0.64567975117521237</v>
      </c>
      <c r="AA90" s="51" cm="1">
        <f t="array" ref="AA90">MIN(1,SLOPE(Fperm_SI_Woolf2021!$F$9:$F$93*EXP(-Fperm_SI_Woolf2021!$I$9:$I$93*$C90*IF(AA$58=Fperm_SI_Woolf2021!$E$9:$E$93,1,EXP(LN((1.1*(Fperm_SI_Woolf2021!$E$9:$E$93-AA$58)-63.1579*EXP(-0.19*Fperm_SI_Woolf2021!$E$9:$E$93)+63.1579*EXP(-0.19*AA$58))/(Fperm_SI_Woolf2021!$E$9:$E$93-AA$58))*(AA$58-Fperm_SI_Woolf2021!$E$9:$E$93)/10))) + Fperm_SI_Woolf2021!$G$9:$G$93*EXP(-Fperm_SI_Woolf2021!$J$9:$J$93*$C90*IF(AA$58=Fperm_SI_Woolf2021!$E$9:$E$93,1,EXP(LN((1.1*(Fperm_SI_Woolf2021!$E$9:$E$93-AA$58)-63.1579*EXP(-0.19*Fperm_SI_Woolf2021!$E$9:$E$93)+63.1579*EXP(-0.19*AA$58))/(Fperm_SI_Woolf2021!$E$9:$E$93-AA$58))*(AA$58-Fperm_SI_Woolf2021!$E$9:$E$93)/10))) + Fperm_SI_Woolf2021!$H$9:$H$93*EXP(-Fperm_SI_Woolf2021!$K$9:$K$93*$C90*IF(AA$58=Fperm_SI_Woolf2021!$E$9:$E$93,1,EXP(LN((1.1*(Fperm_SI_Woolf2021!$E$9:$E$93-AA$58)-63.1579*EXP(-0.19*Fperm_SI_Woolf2021!$E$9:$E$93)+63.1579*EXP(-0.19*AA$58))/(Fperm_SI_Woolf2021!$E$9:$E$93-AA$58))*(AA$58-Fperm_SI_Woolf2021!$E$9:$E$93)/10))),Fperm_SI_Woolf2021!$D$9:$D$93)*AA$57+INTERCEPT(Fperm_SI_Woolf2021!$F$9:$F$93*EXP(-Fperm_SI_Woolf2021!$I$9:$I$93*$C90*IF(AA$58=Fperm_SI_Woolf2021!$E$9:$E$93,1,EXP(LN((1.1*(Fperm_SI_Woolf2021!$E$9:$E$93-AA$58)-63.1579*EXP(-0.19*Fperm_SI_Woolf2021!$E$9:$E$93)+63.1579*EXP(-0.19*AA$58))/(Fperm_SI_Woolf2021!$E$9:$E$93-AA$58))*(AA$58-Fperm_SI_Woolf2021!$E$9:$E$93)/10))) + Fperm_SI_Woolf2021!$G$9:$G$93*EXP(-Fperm_SI_Woolf2021!$J$9:$J$93*$C90*IF(AA$58=Fperm_SI_Woolf2021!$E$9:$E$93,1,EXP(LN((1.1*(Fperm_SI_Woolf2021!$E$9:$E$93-AA$58)-63.1579*EXP(-0.19*Fperm_SI_Woolf2021!$E$9:$E$93)+63.1579*EXP(-0.19*AA$58))/(Fperm_SI_Woolf2021!$E$9:$E$93-AA$58))*(AA$58-Fperm_SI_Woolf2021!$E$9:$E$93)/10))) + Fperm_SI_Woolf2021!$H$9:$H$93*EXP(-Fperm_SI_Woolf2021!$K$9:$K$93*$C90*IF(AA$58=Fperm_SI_Woolf2021!$E$9:$E$93,1,EXP(LN((1.1*(Fperm_SI_Woolf2021!$E$9:$E$93-AA$58)-63.1579*EXP(-0.19*Fperm_SI_Woolf2021!$E$9:$E$93)+63.1579*EXP(-0.19*AA$58))/(Fperm_SI_Woolf2021!$E$9:$E$93-AA$58))*(AA$58-Fperm_SI_Woolf2021!$E$9:$E$93)/10))),Fperm_SI_Woolf2021!$D$9:$D$93))</f>
        <v>0.61305001506067325</v>
      </c>
      <c r="AB90" s="51" cm="1">
        <f t="array" ref="AB90">MIN(1,SLOPE(Fperm_SI_Woolf2021!$F$9:$F$93*EXP(-Fperm_SI_Woolf2021!$I$9:$I$93*$C90*IF(AB$58=Fperm_SI_Woolf2021!$E$9:$E$93,1,EXP(LN((1.1*(Fperm_SI_Woolf2021!$E$9:$E$93-AB$58)-63.1579*EXP(-0.19*Fperm_SI_Woolf2021!$E$9:$E$93)+63.1579*EXP(-0.19*AB$58))/(Fperm_SI_Woolf2021!$E$9:$E$93-AB$58))*(AB$58-Fperm_SI_Woolf2021!$E$9:$E$93)/10))) + Fperm_SI_Woolf2021!$G$9:$G$93*EXP(-Fperm_SI_Woolf2021!$J$9:$J$93*$C90*IF(AB$58=Fperm_SI_Woolf2021!$E$9:$E$93,1,EXP(LN((1.1*(Fperm_SI_Woolf2021!$E$9:$E$93-AB$58)-63.1579*EXP(-0.19*Fperm_SI_Woolf2021!$E$9:$E$93)+63.1579*EXP(-0.19*AB$58))/(Fperm_SI_Woolf2021!$E$9:$E$93-AB$58))*(AB$58-Fperm_SI_Woolf2021!$E$9:$E$93)/10))) + Fperm_SI_Woolf2021!$H$9:$H$93*EXP(-Fperm_SI_Woolf2021!$K$9:$K$93*$C90*IF(AB$58=Fperm_SI_Woolf2021!$E$9:$E$93,1,EXP(LN((1.1*(Fperm_SI_Woolf2021!$E$9:$E$93-AB$58)-63.1579*EXP(-0.19*Fperm_SI_Woolf2021!$E$9:$E$93)+63.1579*EXP(-0.19*AB$58))/(Fperm_SI_Woolf2021!$E$9:$E$93-AB$58))*(AB$58-Fperm_SI_Woolf2021!$E$9:$E$93)/10))),Fperm_SI_Woolf2021!$D$9:$D$93)*AB$57+INTERCEPT(Fperm_SI_Woolf2021!$F$9:$F$93*EXP(-Fperm_SI_Woolf2021!$I$9:$I$93*$C90*IF(AB$58=Fperm_SI_Woolf2021!$E$9:$E$93,1,EXP(LN((1.1*(Fperm_SI_Woolf2021!$E$9:$E$93-AB$58)-63.1579*EXP(-0.19*Fperm_SI_Woolf2021!$E$9:$E$93)+63.1579*EXP(-0.19*AB$58))/(Fperm_SI_Woolf2021!$E$9:$E$93-AB$58))*(AB$58-Fperm_SI_Woolf2021!$E$9:$E$93)/10))) + Fperm_SI_Woolf2021!$G$9:$G$93*EXP(-Fperm_SI_Woolf2021!$J$9:$J$93*$C90*IF(AB$58=Fperm_SI_Woolf2021!$E$9:$E$93,1,EXP(LN((1.1*(Fperm_SI_Woolf2021!$E$9:$E$93-AB$58)-63.1579*EXP(-0.19*Fperm_SI_Woolf2021!$E$9:$E$93)+63.1579*EXP(-0.19*AB$58))/(Fperm_SI_Woolf2021!$E$9:$E$93-AB$58))*(AB$58-Fperm_SI_Woolf2021!$E$9:$E$93)/10))) + Fperm_SI_Woolf2021!$H$9:$H$93*EXP(-Fperm_SI_Woolf2021!$K$9:$K$93*$C90*IF(AB$58=Fperm_SI_Woolf2021!$E$9:$E$93,1,EXP(LN((1.1*(Fperm_SI_Woolf2021!$E$9:$E$93-AB$58)-63.1579*EXP(-0.19*Fperm_SI_Woolf2021!$E$9:$E$93)+63.1579*EXP(-0.19*AB$58))/(Fperm_SI_Woolf2021!$E$9:$E$93-AB$58))*(AB$58-Fperm_SI_Woolf2021!$E$9:$E$93)/10))),Fperm_SI_Woolf2021!$D$9:$D$93))</f>
        <v>0.58042027894613435</v>
      </c>
      <c r="AC90" s="51" cm="1">
        <f t="array" ref="AC90">MIN(1,SLOPE(Fperm_SI_Woolf2021!$F$9:$F$93*EXP(-Fperm_SI_Woolf2021!$I$9:$I$93*$C90*IF(AC$58=Fperm_SI_Woolf2021!$E$9:$E$93,1,EXP(LN((1.1*(Fperm_SI_Woolf2021!$E$9:$E$93-AC$58)-63.1579*EXP(-0.19*Fperm_SI_Woolf2021!$E$9:$E$93)+63.1579*EXP(-0.19*AC$58))/(Fperm_SI_Woolf2021!$E$9:$E$93-AC$58))*(AC$58-Fperm_SI_Woolf2021!$E$9:$E$93)/10))) + Fperm_SI_Woolf2021!$G$9:$G$93*EXP(-Fperm_SI_Woolf2021!$J$9:$J$93*$C90*IF(AC$58=Fperm_SI_Woolf2021!$E$9:$E$93,1,EXP(LN((1.1*(Fperm_SI_Woolf2021!$E$9:$E$93-AC$58)-63.1579*EXP(-0.19*Fperm_SI_Woolf2021!$E$9:$E$93)+63.1579*EXP(-0.19*AC$58))/(Fperm_SI_Woolf2021!$E$9:$E$93-AC$58))*(AC$58-Fperm_SI_Woolf2021!$E$9:$E$93)/10))) + Fperm_SI_Woolf2021!$H$9:$H$93*EXP(-Fperm_SI_Woolf2021!$K$9:$K$93*$C90*IF(AC$58=Fperm_SI_Woolf2021!$E$9:$E$93,1,EXP(LN((1.1*(Fperm_SI_Woolf2021!$E$9:$E$93-AC$58)-63.1579*EXP(-0.19*Fperm_SI_Woolf2021!$E$9:$E$93)+63.1579*EXP(-0.19*AC$58))/(Fperm_SI_Woolf2021!$E$9:$E$93-AC$58))*(AC$58-Fperm_SI_Woolf2021!$E$9:$E$93)/10))),Fperm_SI_Woolf2021!$D$9:$D$93)*AC$57+INTERCEPT(Fperm_SI_Woolf2021!$F$9:$F$93*EXP(-Fperm_SI_Woolf2021!$I$9:$I$93*$C90*IF(AC$58=Fperm_SI_Woolf2021!$E$9:$E$93,1,EXP(LN((1.1*(Fperm_SI_Woolf2021!$E$9:$E$93-AC$58)-63.1579*EXP(-0.19*Fperm_SI_Woolf2021!$E$9:$E$93)+63.1579*EXP(-0.19*AC$58))/(Fperm_SI_Woolf2021!$E$9:$E$93-AC$58))*(AC$58-Fperm_SI_Woolf2021!$E$9:$E$93)/10))) + Fperm_SI_Woolf2021!$G$9:$G$93*EXP(-Fperm_SI_Woolf2021!$J$9:$J$93*$C90*IF(AC$58=Fperm_SI_Woolf2021!$E$9:$E$93,1,EXP(LN((1.1*(Fperm_SI_Woolf2021!$E$9:$E$93-AC$58)-63.1579*EXP(-0.19*Fperm_SI_Woolf2021!$E$9:$E$93)+63.1579*EXP(-0.19*AC$58))/(Fperm_SI_Woolf2021!$E$9:$E$93-AC$58))*(AC$58-Fperm_SI_Woolf2021!$E$9:$E$93)/10))) + Fperm_SI_Woolf2021!$H$9:$H$93*EXP(-Fperm_SI_Woolf2021!$K$9:$K$93*$C90*IF(AC$58=Fperm_SI_Woolf2021!$E$9:$E$93,1,EXP(LN((1.1*(Fperm_SI_Woolf2021!$E$9:$E$93-AC$58)-63.1579*EXP(-0.19*Fperm_SI_Woolf2021!$E$9:$E$93)+63.1579*EXP(-0.19*AC$58))/(Fperm_SI_Woolf2021!$E$9:$E$93-AC$58))*(AC$58-Fperm_SI_Woolf2021!$E$9:$E$93)/10))),Fperm_SI_Woolf2021!$D$9:$D$93))</f>
        <v>0.54779054283159523</v>
      </c>
      <c r="AD90" s="51" cm="1">
        <f t="array" ref="AD90">MIN(1,SLOPE(Fperm_SI_Woolf2021!$F$9:$F$93*EXP(-Fperm_SI_Woolf2021!$I$9:$I$93*$C90*IF(AD$58=Fperm_SI_Woolf2021!$E$9:$E$93,1,EXP(LN((1.1*(Fperm_SI_Woolf2021!$E$9:$E$93-AD$58)-63.1579*EXP(-0.19*Fperm_SI_Woolf2021!$E$9:$E$93)+63.1579*EXP(-0.19*AD$58))/(Fperm_SI_Woolf2021!$E$9:$E$93-AD$58))*(AD$58-Fperm_SI_Woolf2021!$E$9:$E$93)/10))) + Fperm_SI_Woolf2021!$G$9:$G$93*EXP(-Fperm_SI_Woolf2021!$J$9:$J$93*$C90*IF(AD$58=Fperm_SI_Woolf2021!$E$9:$E$93,1,EXP(LN((1.1*(Fperm_SI_Woolf2021!$E$9:$E$93-AD$58)-63.1579*EXP(-0.19*Fperm_SI_Woolf2021!$E$9:$E$93)+63.1579*EXP(-0.19*AD$58))/(Fperm_SI_Woolf2021!$E$9:$E$93-AD$58))*(AD$58-Fperm_SI_Woolf2021!$E$9:$E$93)/10))) + Fperm_SI_Woolf2021!$H$9:$H$93*EXP(-Fperm_SI_Woolf2021!$K$9:$K$93*$C90*IF(AD$58=Fperm_SI_Woolf2021!$E$9:$E$93,1,EXP(LN((1.1*(Fperm_SI_Woolf2021!$E$9:$E$93-AD$58)-63.1579*EXP(-0.19*Fperm_SI_Woolf2021!$E$9:$E$93)+63.1579*EXP(-0.19*AD$58))/(Fperm_SI_Woolf2021!$E$9:$E$93-AD$58))*(AD$58-Fperm_SI_Woolf2021!$E$9:$E$93)/10))),Fperm_SI_Woolf2021!$D$9:$D$93)*AD$57+INTERCEPT(Fperm_SI_Woolf2021!$F$9:$F$93*EXP(-Fperm_SI_Woolf2021!$I$9:$I$93*$C90*IF(AD$58=Fperm_SI_Woolf2021!$E$9:$E$93,1,EXP(LN((1.1*(Fperm_SI_Woolf2021!$E$9:$E$93-AD$58)-63.1579*EXP(-0.19*Fperm_SI_Woolf2021!$E$9:$E$93)+63.1579*EXP(-0.19*AD$58))/(Fperm_SI_Woolf2021!$E$9:$E$93-AD$58))*(AD$58-Fperm_SI_Woolf2021!$E$9:$E$93)/10))) + Fperm_SI_Woolf2021!$G$9:$G$93*EXP(-Fperm_SI_Woolf2021!$J$9:$J$93*$C90*IF(AD$58=Fperm_SI_Woolf2021!$E$9:$E$93,1,EXP(LN((1.1*(Fperm_SI_Woolf2021!$E$9:$E$93-AD$58)-63.1579*EXP(-0.19*Fperm_SI_Woolf2021!$E$9:$E$93)+63.1579*EXP(-0.19*AD$58))/(Fperm_SI_Woolf2021!$E$9:$E$93-AD$58))*(AD$58-Fperm_SI_Woolf2021!$E$9:$E$93)/10))) + Fperm_SI_Woolf2021!$H$9:$H$93*EXP(-Fperm_SI_Woolf2021!$K$9:$K$93*$C90*IF(AD$58=Fperm_SI_Woolf2021!$E$9:$E$93,1,EXP(LN((1.1*(Fperm_SI_Woolf2021!$E$9:$E$93-AD$58)-63.1579*EXP(-0.19*Fperm_SI_Woolf2021!$E$9:$E$93)+63.1579*EXP(-0.19*AD$58))/(Fperm_SI_Woolf2021!$E$9:$E$93-AD$58))*(AD$58-Fperm_SI_Woolf2021!$E$9:$E$93)/10))),Fperm_SI_Woolf2021!$D$9:$D$93))</f>
        <v>0.51516080671705622</v>
      </c>
      <c r="AE90" s="51" cm="1">
        <f t="array" ref="AE90">MIN(1,SLOPE(Fperm_SI_Woolf2021!$F$9:$F$93*EXP(-Fperm_SI_Woolf2021!$I$9:$I$93*$C90*IF(AE$58=Fperm_SI_Woolf2021!$E$9:$E$93,1,EXP(LN((1.1*(Fperm_SI_Woolf2021!$E$9:$E$93-AE$58)-63.1579*EXP(-0.19*Fperm_SI_Woolf2021!$E$9:$E$93)+63.1579*EXP(-0.19*AE$58))/(Fperm_SI_Woolf2021!$E$9:$E$93-AE$58))*(AE$58-Fperm_SI_Woolf2021!$E$9:$E$93)/10))) + Fperm_SI_Woolf2021!$G$9:$G$93*EXP(-Fperm_SI_Woolf2021!$J$9:$J$93*$C90*IF(AE$58=Fperm_SI_Woolf2021!$E$9:$E$93,1,EXP(LN((1.1*(Fperm_SI_Woolf2021!$E$9:$E$93-AE$58)-63.1579*EXP(-0.19*Fperm_SI_Woolf2021!$E$9:$E$93)+63.1579*EXP(-0.19*AE$58))/(Fperm_SI_Woolf2021!$E$9:$E$93-AE$58))*(AE$58-Fperm_SI_Woolf2021!$E$9:$E$93)/10))) + Fperm_SI_Woolf2021!$H$9:$H$93*EXP(-Fperm_SI_Woolf2021!$K$9:$K$93*$C90*IF(AE$58=Fperm_SI_Woolf2021!$E$9:$E$93,1,EXP(LN((1.1*(Fperm_SI_Woolf2021!$E$9:$E$93-AE$58)-63.1579*EXP(-0.19*Fperm_SI_Woolf2021!$E$9:$E$93)+63.1579*EXP(-0.19*AE$58))/(Fperm_SI_Woolf2021!$E$9:$E$93-AE$58))*(AE$58-Fperm_SI_Woolf2021!$E$9:$E$93)/10))),Fperm_SI_Woolf2021!$D$9:$D$93)*AE$57+INTERCEPT(Fperm_SI_Woolf2021!$F$9:$F$93*EXP(-Fperm_SI_Woolf2021!$I$9:$I$93*$C90*IF(AE$58=Fperm_SI_Woolf2021!$E$9:$E$93,1,EXP(LN((1.1*(Fperm_SI_Woolf2021!$E$9:$E$93-AE$58)-63.1579*EXP(-0.19*Fperm_SI_Woolf2021!$E$9:$E$93)+63.1579*EXP(-0.19*AE$58))/(Fperm_SI_Woolf2021!$E$9:$E$93-AE$58))*(AE$58-Fperm_SI_Woolf2021!$E$9:$E$93)/10))) + Fperm_SI_Woolf2021!$G$9:$G$93*EXP(-Fperm_SI_Woolf2021!$J$9:$J$93*$C90*IF(AE$58=Fperm_SI_Woolf2021!$E$9:$E$93,1,EXP(LN((1.1*(Fperm_SI_Woolf2021!$E$9:$E$93-AE$58)-63.1579*EXP(-0.19*Fperm_SI_Woolf2021!$E$9:$E$93)+63.1579*EXP(-0.19*AE$58))/(Fperm_SI_Woolf2021!$E$9:$E$93-AE$58))*(AE$58-Fperm_SI_Woolf2021!$E$9:$E$93)/10))) + Fperm_SI_Woolf2021!$H$9:$H$93*EXP(-Fperm_SI_Woolf2021!$K$9:$K$93*$C90*IF(AE$58=Fperm_SI_Woolf2021!$E$9:$E$93,1,EXP(LN((1.1*(Fperm_SI_Woolf2021!$E$9:$E$93-AE$58)-63.1579*EXP(-0.19*Fperm_SI_Woolf2021!$E$9:$E$93)+63.1579*EXP(-0.19*AE$58))/(Fperm_SI_Woolf2021!$E$9:$E$93-AE$58))*(AE$58-Fperm_SI_Woolf2021!$E$9:$E$93)/10))),Fperm_SI_Woolf2021!$D$9:$D$93))</f>
        <v>0.48253107060251715</v>
      </c>
      <c r="AF90" s="51" cm="1">
        <f t="array" ref="AF90">MIN(1,SLOPE(Fperm_SI_Woolf2021!$F$9:$F$93*EXP(-Fperm_SI_Woolf2021!$I$9:$I$93*$C90*IF(AF$58=Fperm_SI_Woolf2021!$E$9:$E$93,1,EXP(LN((1.1*(Fperm_SI_Woolf2021!$E$9:$E$93-AF$58)-63.1579*EXP(-0.19*Fperm_SI_Woolf2021!$E$9:$E$93)+63.1579*EXP(-0.19*AF$58))/(Fperm_SI_Woolf2021!$E$9:$E$93-AF$58))*(AF$58-Fperm_SI_Woolf2021!$E$9:$E$93)/10))) + Fperm_SI_Woolf2021!$G$9:$G$93*EXP(-Fperm_SI_Woolf2021!$J$9:$J$93*$C90*IF(AF$58=Fperm_SI_Woolf2021!$E$9:$E$93,1,EXP(LN((1.1*(Fperm_SI_Woolf2021!$E$9:$E$93-AF$58)-63.1579*EXP(-0.19*Fperm_SI_Woolf2021!$E$9:$E$93)+63.1579*EXP(-0.19*AF$58))/(Fperm_SI_Woolf2021!$E$9:$E$93-AF$58))*(AF$58-Fperm_SI_Woolf2021!$E$9:$E$93)/10))) + Fperm_SI_Woolf2021!$H$9:$H$93*EXP(-Fperm_SI_Woolf2021!$K$9:$K$93*$C90*IF(AF$58=Fperm_SI_Woolf2021!$E$9:$E$93,1,EXP(LN((1.1*(Fperm_SI_Woolf2021!$E$9:$E$93-AF$58)-63.1579*EXP(-0.19*Fperm_SI_Woolf2021!$E$9:$E$93)+63.1579*EXP(-0.19*AF$58))/(Fperm_SI_Woolf2021!$E$9:$E$93-AF$58))*(AF$58-Fperm_SI_Woolf2021!$E$9:$E$93)/10))),Fperm_SI_Woolf2021!$D$9:$D$93)*AF$57+INTERCEPT(Fperm_SI_Woolf2021!$F$9:$F$93*EXP(-Fperm_SI_Woolf2021!$I$9:$I$93*$C90*IF(AF$58=Fperm_SI_Woolf2021!$E$9:$E$93,1,EXP(LN((1.1*(Fperm_SI_Woolf2021!$E$9:$E$93-AF$58)-63.1579*EXP(-0.19*Fperm_SI_Woolf2021!$E$9:$E$93)+63.1579*EXP(-0.19*AF$58))/(Fperm_SI_Woolf2021!$E$9:$E$93-AF$58))*(AF$58-Fperm_SI_Woolf2021!$E$9:$E$93)/10))) + Fperm_SI_Woolf2021!$G$9:$G$93*EXP(-Fperm_SI_Woolf2021!$J$9:$J$93*$C90*IF(AF$58=Fperm_SI_Woolf2021!$E$9:$E$93,1,EXP(LN((1.1*(Fperm_SI_Woolf2021!$E$9:$E$93-AF$58)-63.1579*EXP(-0.19*Fperm_SI_Woolf2021!$E$9:$E$93)+63.1579*EXP(-0.19*AF$58))/(Fperm_SI_Woolf2021!$E$9:$E$93-AF$58))*(AF$58-Fperm_SI_Woolf2021!$E$9:$E$93)/10))) + Fperm_SI_Woolf2021!$H$9:$H$93*EXP(-Fperm_SI_Woolf2021!$K$9:$K$93*$C90*IF(AF$58=Fperm_SI_Woolf2021!$E$9:$E$93,1,EXP(LN((1.1*(Fperm_SI_Woolf2021!$E$9:$E$93-AF$58)-63.1579*EXP(-0.19*Fperm_SI_Woolf2021!$E$9:$E$93)+63.1579*EXP(-0.19*AF$58))/(Fperm_SI_Woolf2021!$E$9:$E$93-AF$58))*(AF$58-Fperm_SI_Woolf2021!$E$9:$E$93)/10))),Fperm_SI_Woolf2021!$D$9:$D$93))</f>
        <v>0.44990133448797809</v>
      </c>
      <c r="AG90" s="51" cm="1">
        <f t="array" ref="AG90">MIN(1,SLOPE(Fperm_SI_Woolf2021!$F$9:$F$93*EXP(-Fperm_SI_Woolf2021!$I$9:$I$93*$C90*IF(AG$58=Fperm_SI_Woolf2021!$E$9:$E$93,1,EXP(LN((1.1*(Fperm_SI_Woolf2021!$E$9:$E$93-AG$58)-63.1579*EXP(-0.19*Fperm_SI_Woolf2021!$E$9:$E$93)+63.1579*EXP(-0.19*AG$58))/(Fperm_SI_Woolf2021!$E$9:$E$93-AG$58))*(AG$58-Fperm_SI_Woolf2021!$E$9:$E$93)/10))) + Fperm_SI_Woolf2021!$G$9:$G$93*EXP(-Fperm_SI_Woolf2021!$J$9:$J$93*$C90*IF(AG$58=Fperm_SI_Woolf2021!$E$9:$E$93,1,EXP(LN((1.1*(Fperm_SI_Woolf2021!$E$9:$E$93-AG$58)-63.1579*EXP(-0.19*Fperm_SI_Woolf2021!$E$9:$E$93)+63.1579*EXP(-0.19*AG$58))/(Fperm_SI_Woolf2021!$E$9:$E$93-AG$58))*(AG$58-Fperm_SI_Woolf2021!$E$9:$E$93)/10))) + Fperm_SI_Woolf2021!$H$9:$H$93*EXP(-Fperm_SI_Woolf2021!$K$9:$K$93*$C90*IF(AG$58=Fperm_SI_Woolf2021!$E$9:$E$93,1,EXP(LN((1.1*(Fperm_SI_Woolf2021!$E$9:$E$93-AG$58)-63.1579*EXP(-0.19*Fperm_SI_Woolf2021!$E$9:$E$93)+63.1579*EXP(-0.19*AG$58))/(Fperm_SI_Woolf2021!$E$9:$E$93-AG$58))*(AG$58-Fperm_SI_Woolf2021!$E$9:$E$93)/10))),Fperm_SI_Woolf2021!$D$9:$D$93)*AG$57+INTERCEPT(Fperm_SI_Woolf2021!$F$9:$F$93*EXP(-Fperm_SI_Woolf2021!$I$9:$I$93*$C90*IF(AG$58=Fperm_SI_Woolf2021!$E$9:$E$93,1,EXP(LN((1.1*(Fperm_SI_Woolf2021!$E$9:$E$93-AG$58)-63.1579*EXP(-0.19*Fperm_SI_Woolf2021!$E$9:$E$93)+63.1579*EXP(-0.19*AG$58))/(Fperm_SI_Woolf2021!$E$9:$E$93-AG$58))*(AG$58-Fperm_SI_Woolf2021!$E$9:$E$93)/10))) + Fperm_SI_Woolf2021!$G$9:$G$93*EXP(-Fperm_SI_Woolf2021!$J$9:$J$93*$C90*IF(AG$58=Fperm_SI_Woolf2021!$E$9:$E$93,1,EXP(LN((1.1*(Fperm_SI_Woolf2021!$E$9:$E$93-AG$58)-63.1579*EXP(-0.19*Fperm_SI_Woolf2021!$E$9:$E$93)+63.1579*EXP(-0.19*AG$58))/(Fperm_SI_Woolf2021!$E$9:$E$93-AG$58))*(AG$58-Fperm_SI_Woolf2021!$E$9:$E$93)/10))) + Fperm_SI_Woolf2021!$H$9:$H$93*EXP(-Fperm_SI_Woolf2021!$K$9:$K$93*$C90*IF(AG$58=Fperm_SI_Woolf2021!$E$9:$E$93,1,EXP(LN((1.1*(Fperm_SI_Woolf2021!$E$9:$E$93-AG$58)-63.1579*EXP(-0.19*Fperm_SI_Woolf2021!$E$9:$E$93)+63.1579*EXP(-0.19*AG$58))/(Fperm_SI_Woolf2021!$E$9:$E$93-AG$58))*(AG$58-Fperm_SI_Woolf2021!$E$9:$E$93)/10))),Fperm_SI_Woolf2021!$D$9:$D$93))</f>
        <v>0.41727159837343908</v>
      </c>
      <c r="AH90" s="51" cm="1">
        <f t="array" ref="AH90">MIN(1,SLOPE(Fperm_SI_Woolf2021!$F$9:$F$93*EXP(-Fperm_SI_Woolf2021!$I$9:$I$93*$C90*IF(AH$58=Fperm_SI_Woolf2021!$E$9:$E$93,1,EXP(LN((1.1*(Fperm_SI_Woolf2021!$E$9:$E$93-AH$58)-63.1579*EXP(-0.19*Fperm_SI_Woolf2021!$E$9:$E$93)+63.1579*EXP(-0.19*AH$58))/(Fperm_SI_Woolf2021!$E$9:$E$93-AH$58))*(AH$58-Fperm_SI_Woolf2021!$E$9:$E$93)/10))) + Fperm_SI_Woolf2021!$G$9:$G$93*EXP(-Fperm_SI_Woolf2021!$J$9:$J$93*$C90*IF(AH$58=Fperm_SI_Woolf2021!$E$9:$E$93,1,EXP(LN((1.1*(Fperm_SI_Woolf2021!$E$9:$E$93-AH$58)-63.1579*EXP(-0.19*Fperm_SI_Woolf2021!$E$9:$E$93)+63.1579*EXP(-0.19*AH$58))/(Fperm_SI_Woolf2021!$E$9:$E$93-AH$58))*(AH$58-Fperm_SI_Woolf2021!$E$9:$E$93)/10))) + Fperm_SI_Woolf2021!$H$9:$H$93*EXP(-Fperm_SI_Woolf2021!$K$9:$K$93*$C90*IF(AH$58=Fperm_SI_Woolf2021!$E$9:$E$93,1,EXP(LN((1.1*(Fperm_SI_Woolf2021!$E$9:$E$93-AH$58)-63.1579*EXP(-0.19*Fperm_SI_Woolf2021!$E$9:$E$93)+63.1579*EXP(-0.19*AH$58))/(Fperm_SI_Woolf2021!$E$9:$E$93-AH$58))*(AH$58-Fperm_SI_Woolf2021!$E$9:$E$93)/10))),Fperm_SI_Woolf2021!$D$9:$D$93)*AH$57+INTERCEPT(Fperm_SI_Woolf2021!$F$9:$F$93*EXP(-Fperm_SI_Woolf2021!$I$9:$I$93*$C90*IF(AH$58=Fperm_SI_Woolf2021!$E$9:$E$93,1,EXP(LN((1.1*(Fperm_SI_Woolf2021!$E$9:$E$93-AH$58)-63.1579*EXP(-0.19*Fperm_SI_Woolf2021!$E$9:$E$93)+63.1579*EXP(-0.19*AH$58))/(Fperm_SI_Woolf2021!$E$9:$E$93-AH$58))*(AH$58-Fperm_SI_Woolf2021!$E$9:$E$93)/10))) + Fperm_SI_Woolf2021!$G$9:$G$93*EXP(-Fperm_SI_Woolf2021!$J$9:$J$93*$C90*IF(AH$58=Fperm_SI_Woolf2021!$E$9:$E$93,1,EXP(LN((1.1*(Fperm_SI_Woolf2021!$E$9:$E$93-AH$58)-63.1579*EXP(-0.19*Fperm_SI_Woolf2021!$E$9:$E$93)+63.1579*EXP(-0.19*AH$58))/(Fperm_SI_Woolf2021!$E$9:$E$93-AH$58))*(AH$58-Fperm_SI_Woolf2021!$E$9:$E$93)/10))) + Fperm_SI_Woolf2021!$H$9:$H$93*EXP(-Fperm_SI_Woolf2021!$K$9:$K$93*$C90*IF(AH$58=Fperm_SI_Woolf2021!$E$9:$E$93,1,EXP(LN((1.1*(Fperm_SI_Woolf2021!$E$9:$E$93-AH$58)-63.1579*EXP(-0.19*Fperm_SI_Woolf2021!$E$9:$E$93)+63.1579*EXP(-0.19*AH$58))/(Fperm_SI_Woolf2021!$E$9:$E$93-AH$58))*(AH$58-Fperm_SI_Woolf2021!$E$9:$E$93)/10))),Fperm_SI_Woolf2021!$D$9:$D$93))</f>
        <v>0.73717236428627275</v>
      </c>
      <c r="AI90" s="51" cm="1">
        <f t="array" ref="AI90">MIN(1,SLOPE(Fperm_SI_Woolf2021!$F$9:$F$93*EXP(-Fperm_SI_Woolf2021!$I$9:$I$93*$C90*IF(AI$58=Fperm_SI_Woolf2021!$E$9:$E$93,1,EXP(LN((1.1*(Fperm_SI_Woolf2021!$E$9:$E$93-AI$58)-63.1579*EXP(-0.19*Fperm_SI_Woolf2021!$E$9:$E$93)+63.1579*EXP(-0.19*AI$58))/(Fperm_SI_Woolf2021!$E$9:$E$93-AI$58))*(AI$58-Fperm_SI_Woolf2021!$E$9:$E$93)/10))) + Fperm_SI_Woolf2021!$G$9:$G$93*EXP(-Fperm_SI_Woolf2021!$J$9:$J$93*$C90*IF(AI$58=Fperm_SI_Woolf2021!$E$9:$E$93,1,EXP(LN((1.1*(Fperm_SI_Woolf2021!$E$9:$E$93-AI$58)-63.1579*EXP(-0.19*Fperm_SI_Woolf2021!$E$9:$E$93)+63.1579*EXP(-0.19*AI$58))/(Fperm_SI_Woolf2021!$E$9:$E$93-AI$58))*(AI$58-Fperm_SI_Woolf2021!$E$9:$E$93)/10))) + Fperm_SI_Woolf2021!$H$9:$H$93*EXP(-Fperm_SI_Woolf2021!$K$9:$K$93*$C90*IF(AI$58=Fperm_SI_Woolf2021!$E$9:$E$93,1,EXP(LN((1.1*(Fperm_SI_Woolf2021!$E$9:$E$93-AI$58)-63.1579*EXP(-0.19*Fperm_SI_Woolf2021!$E$9:$E$93)+63.1579*EXP(-0.19*AI$58))/(Fperm_SI_Woolf2021!$E$9:$E$93-AI$58))*(AI$58-Fperm_SI_Woolf2021!$E$9:$E$93)/10))),Fperm_SI_Woolf2021!$D$9:$D$93)*AI$57+INTERCEPT(Fperm_SI_Woolf2021!$F$9:$F$93*EXP(-Fperm_SI_Woolf2021!$I$9:$I$93*$C90*IF(AI$58=Fperm_SI_Woolf2021!$E$9:$E$93,1,EXP(LN((1.1*(Fperm_SI_Woolf2021!$E$9:$E$93-AI$58)-63.1579*EXP(-0.19*Fperm_SI_Woolf2021!$E$9:$E$93)+63.1579*EXP(-0.19*AI$58))/(Fperm_SI_Woolf2021!$E$9:$E$93-AI$58))*(AI$58-Fperm_SI_Woolf2021!$E$9:$E$93)/10))) + Fperm_SI_Woolf2021!$G$9:$G$93*EXP(-Fperm_SI_Woolf2021!$J$9:$J$93*$C90*IF(AI$58=Fperm_SI_Woolf2021!$E$9:$E$93,1,EXP(LN((1.1*(Fperm_SI_Woolf2021!$E$9:$E$93-AI$58)-63.1579*EXP(-0.19*Fperm_SI_Woolf2021!$E$9:$E$93)+63.1579*EXP(-0.19*AI$58))/(Fperm_SI_Woolf2021!$E$9:$E$93-AI$58))*(AI$58-Fperm_SI_Woolf2021!$E$9:$E$93)/10))) + Fperm_SI_Woolf2021!$H$9:$H$93*EXP(-Fperm_SI_Woolf2021!$K$9:$K$93*$C90*IF(AI$58=Fperm_SI_Woolf2021!$E$9:$E$93,1,EXP(LN((1.1*(Fperm_SI_Woolf2021!$E$9:$E$93-AI$58)-63.1579*EXP(-0.19*Fperm_SI_Woolf2021!$E$9:$E$93)+63.1579*EXP(-0.19*AI$58))/(Fperm_SI_Woolf2021!$E$9:$E$93-AI$58))*(AI$58-Fperm_SI_Woolf2021!$E$9:$E$93)/10))),Fperm_SI_Woolf2021!$D$9:$D$93))</f>
        <v>0.70660986582057961</v>
      </c>
      <c r="AJ90" s="51" cm="1">
        <f t="array" ref="AJ90">MIN(1,SLOPE(Fperm_SI_Woolf2021!$F$9:$F$93*EXP(-Fperm_SI_Woolf2021!$I$9:$I$93*$C90*IF(AJ$58=Fperm_SI_Woolf2021!$E$9:$E$93,1,EXP(LN((1.1*(Fperm_SI_Woolf2021!$E$9:$E$93-AJ$58)-63.1579*EXP(-0.19*Fperm_SI_Woolf2021!$E$9:$E$93)+63.1579*EXP(-0.19*AJ$58))/(Fperm_SI_Woolf2021!$E$9:$E$93-AJ$58))*(AJ$58-Fperm_SI_Woolf2021!$E$9:$E$93)/10))) + Fperm_SI_Woolf2021!$G$9:$G$93*EXP(-Fperm_SI_Woolf2021!$J$9:$J$93*$C90*IF(AJ$58=Fperm_SI_Woolf2021!$E$9:$E$93,1,EXP(LN((1.1*(Fperm_SI_Woolf2021!$E$9:$E$93-AJ$58)-63.1579*EXP(-0.19*Fperm_SI_Woolf2021!$E$9:$E$93)+63.1579*EXP(-0.19*AJ$58))/(Fperm_SI_Woolf2021!$E$9:$E$93-AJ$58))*(AJ$58-Fperm_SI_Woolf2021!$E$9:$E$93)/10))) + Fperm_SI_Woolf2021!$H$9:$H$93*EXP(-Fperm_SI_Woolf2021!$K$9:$K$93*$C90*IF(AJ$58=Fperm_SI_Woolf2021!$E$9:$E$93,1,EXP(LN((1.1*(Fperm_SI_Woolf2021!$E$9:$E$93-AJ$58)-63.1579*EXP(-0.19*Fperm_SI_Woolf2021!$E$9:$E$93)+63.1579*EXP(-0.19*AJ$58))/(Fperm_SI_Woolf2021!$E$9:$E$93-AJ$58))*(AJ$58-Fperm_SI_Woolf2021!$E$9:$E$93)/10))),Fperm_SI_Woolf2021!$D$9:$D$93)*AJ$57+INTERCEPT(Fperm_SI_Woolf2021!$F$9:$F$93*EXP(-Fperm_SI_Woolf2021!$I$9:$I$93*$C90*IF(AJ$58=Fperm_SI_Woolf2021!$E$9:$E$93,1,EXP(LN((1.1*(Fperm_SI_Woolf2021!$E$9:$E$93-AJ$58)-63.1579*EXP(-0.19*Fperm_SI_Woolf2021!$E$9:$E$93)+63.1579*EXP(-0.19*AJ$58))/(Fperm_SI_Woolf2021!$E$9:$E$93-AJ$58))*(AJ$58-Fperm_SI_Woolf2021!$E$9:$E$93)/10))) + Fperm_SI_Woolf2021!$G$9:$G$93*EXP(-Fperm_SI_Woolf2021!$J$9:$J$93*$C90*IF(AJ$58=Fperm_SI_Woolf2021!$E$9:$E$93,1,EXP(LN((1.1*(Fperm_SI_Woolf2021!$E$9:$E$93-AJ$58)-63.1579*EXP(-0.19*Fperm_SI_Woolf2021!$E$9:$E$93)+63.1579*EXP(-0.19*AJ$58))/(Fperm_SI_Woolf2021!$E$9:$E$93-AJ$58))*(AJ$58-Fperm_SI_Woolf2021!$E$9:$E$93)/10))) + Fperm_SI_Woolf2021!$H$9:$H$93*EXP(-Fperm_SI_Woolf2021!$K$9:$K$93*$C90*IF(AJ$58=Fperm_SI_Woolf2021!$E$9:$E$93,1,EXP(LN((1.1*(Fperm_SI_Woolf2021!$E$9:$E$93-AJ$58)-63.1579*EXP(-0.19*Fperm_SI_Woolf2021!$E$9:$E$93)+63.1579*EXP(-0.19*AJ$58))/(Fperm_SI_Woolf2021!$E$9:$E$93-AJ$58))*(AJ$58-Fperm_SI_Woolf2021!$E$9:$E$93)/10))),Fperm_SI_Woolf2021!$D$9:$D$93))</f>
        <v>0.67604736735488646</v>
      </c>
      <c r="AK90" s="51" cm="1">
        <f t="array" ref="AK90">MIN(1,SLOPE(Fperm_SI_Woolf2021!$F$9:$F$93*EXP(-Fperm_SI_Woolf2021!$I$9:$I$93*$C90*IF(AK$58=Fperm_SI_Woolf2021!$E$9:$E$93,1,EXP(LN((1.1*(Fperm_SI_Woolf2021!$E$9:$E$93-AK$58)-63.1579*EXP(-0.19*Fperm_SI_Woolf2021!$E$9:$E$93)+63.1579*EXP(-0.19*AK$58))/(Fperm_SI_Woolf2021!$E$9:$E$93-AK$58))*(AK$58-Fperm_SI_Woolf2021!$E$9:$E$93)/10))) + Fperm_SI_Woolf2021!$G$9:$G$93*EXP(-Fperm_SI_Woolf2021!$J$9:$J$93*$C90*IF(AK$58=Fperm_SI_Woolf2021!$E$9:$E$93,1,EXP(LN((1.1*(Fperm_SI_Woolf2021!$E$9:$E$93-AK$58)-63.1579*EXP(-0.19*Fperm_SI_Woolf2021!$E$9:$E$93)+63.1579*EXP(-0.19*AK$58))/(Fperm_SI_Woolf2021!$E$9:$E$93-AK$58))*(AK$58-Fperm_SI_Woolf2021!$E$9:$E$93)/10))) + Fperm_SI_Woolf2021!$H$9:$H$93*EXP(-Fperm_SI_Woolf2021!$K$9:$K$93*$C90*IF(AK$58=Fperm_SI_Woolf2021!$E$9:$E$93,1,EXP(LN((1.1*(Fperm_SI_Woolf2021!$E$9:$E$93-AK$58)-63.1579*EXP(-0.19*Fperm_SI_Woolf2021!$E$9:$E$93)+63.1579*EXP(-0.19*AK$58))/(Fperm_SI_Woolf2021!$E$9:$E$93-AK$58))*(AK$58-Fperm_SI_Woolf2021!$E$9:$E$93)/10))),Fperm_SI_Woolf2021!$D$9:$D$93)*AK$57+INTERCEPT(Fperm_SI_Woolf2021!$F$9:$F$93*EXP(-Fperm_SI_Woolf2021!$I$9:$I$93*$C90*IF(AK$58=Fperm_SI_Woolf2021!$E$9:$E$93,1,EXP(LN((1.1*(Fperm_SI_Woolf2021!$E$9:$E$93-AK$58)-63.1579*EXP(-0.19*Fperm_SI_Woolf2021!$E$9:$E$93)+63.1579*EXP(-0.19*AK$58))/(Fperm_SI_Woolf2021!$E$9:$E$93-AK$58))*(AK$58-Fperm_SI_Woolf2021!$E$9:$E$93)/10))) + Fperm_SI_Woolf2021!$G$9:$G$93*EXP(-Fperm_SI_Woolf2021!$J$9:$J$93*$C90*IF(AK$58=Fperm_SI_Woolf2021!$E$9:$E$93,1,EXP(LN((1.1*(Fperm_SI_Woolf2021!$E$9:$E$93-AK$58)-63.1579*EXP(-0.19*Fperm_SI_Woolf2021!$E$9:$E$93)+63.1579*EXP(-0.19*AK$58))/(Fperm_SI_Woolf2021!$E$9:$E$93-AK$58))*(AK$58-Fperm_SI_Woolf2021!$E$9:$E$93)/10))) + Fperm_SI_Woolf2021!$H$9:$H$93*EXP(-Fperm_SI_Woolf2021!$K$9:$K$93*$C90*IF(AK$58=Fperm_SI_Woolf2021!$E$9:$E$93,1,EXP(LN((1.1*(Fperm_SI_Woolf2021!$E$9:$E$93-AK$58)-63.1579*EXP(-0.19*Fperm_SI_Woolf2021!$E$9:$E$93)+63.1579*EXP(-0.19*AK$58))/(Fperm_SI_Woolf2021!$E$9:$E$93-AK$58))*(AK$58-Fperm_SI_Woolf2021!$E$9:$E$93)/10))),Fperm_SI_Woolf2021!$D$9:$D$93))</f>
        <v>0.64548486888919332</v>
      </c>
      <c r="AL90" s="51" cm="1">
        <f t="array" ref="AL90">MIN(1,SLOPE(Fperm_SI_Woolf2021!$F$9:$F$93*EXP(-Fperm_SI_Woolf2021!$I$9:$I$93*$C90*IF(AL$58=Fperm_SI_Woolf2021!$E$9:$E$93,1,EXP(LN((1.1*(Fperm_SI_Woolf2021!$E$9:$E$93-AL$58)-63.1579*EXP(-0.19*Fperm_SI_Woolf2021!$E$9:$E$93)+63.1579*EXP(-0.19*AL$58))/(Fperm_SI_Woolf2021!$E$9:$E$93-AL$58))*(AL$58-Fperm_SI_Woolf2021!$E$9:$E$93)/10))) + Fperm_SI_Woolf2021!$G$9:$G$93*EXP(-Fperm_SI_Woolf2021!$J$9:$J$93*$C90*IF(AL$58=Fperm_SI_Woolf2021!$E$9:$E$93,1,EXP(LN((1.1*(Fperm_SI_Woolf2021!$E$9:$E$93-AL$58)-63.1579*EXP(-0.19*Fperm_SI_Woolf2021!$E$9:$E$93)+63.1579*EXP(-0.19*AL$58))/(Fperm_SI_Woolf2021!$E$9:$E$93-AL$58))*(AL$58-Fperm_SI_Woolf2021!$E$9:$E$93)/10))) + Fperm_SI_Woolf2021!$H$9:$H$93*EXP(-Fperm_SI_Woolf2021!$K$9:$K$93*$C90*IF(AL$58=Fperm_SI_Woolf2021!$E$9:$E$93,1,EXP(LN((1.1*(Fperm_SI_Woolf2021!$E$9:$E$93-AL$58)-63.1579*EXP(-0.19*Fperm_SI_Woolf2021!$E$9:$E$93)+63.1579*EXP(-0.19*AL$58))/(Fperm_SI_Woolf2021!$E$9:$E$93-AL$58))*(AL$58-Fperm_SI_Woolf2021!$E$9:$E$93)/10))),Fperm_SI_Woolf2021!$D$9:$D$93)*AL$57+INTERCEPT(Fperm_SI_Woolf2021!$F$9:$F$93*EXP(-Fperm_SI_Woolf2021!$I$9:$I$93*$C90*IF(AL$58=Fperm_SI_Woolf2021!$E$9:$E$93,1,EXP(LN((1.1*(Fperm_SI_Woolf2021!$E$9:$E$93-AL$58)-63.1579*EXP(-0.19*Fperm_SI_Woolf2021!$E$9:$E$93)+63.1579*EXP(-0.19*AL$58))/(Fperm_SI_Woolf2021!$E$9:$E$93-AL$58))*(AL$58-Fperm_SI_Woolf2021!$E$9:$E$93)/10))) + Fperm_SI_Woolf2021!$G$9:$G$93*EXP(-Fperm_SI_Woolf2021!$J$9:$J$93*$C90*IF(AL$58=Fperm_SI_Woolf2021!$E$9:$E$93,1,EXP(LN((1.1*(Fperm_SI_Woolf2021!$E$9:$E$93-AL$58)-63.1579*EXP(-0.19*Fperm_SI_Woolf2021!$E$9:$E$93)+63.1579*EXP(-0.19*AL$58))/(Fperm_SI_Woolf2021!$E$9:$E$93-AL$58))*(AL$58-Fperm_SI_Woolf2021!$E$9:$E$93)/10))) + Fperm_SI_Woolf2021!$H$9:$H$93*EXP(-Fperm_SI_Woolf2021!$K$9:$K$93*$C90*IF(AL$58=Fperm_SI_Woolf2021!$E$9:$E$93,1,EXP(LN((1.1*(Fperm_SI_Woolf2021!$E$9:$E$93-AL$58)-63.1579*EXP(-0.19*Fperm_SI_Woolf2021!$E$9:$E$93)+63.1579*EXP(-0.19*AL$58))/(Fperm_SI_Woolf2021!$E$9:$E$93-AL$58))*(AL$58-Fperm_SI_Woolf2021!$E$9:$E$93)/10))),Fperm_SI_Woolf2021!$D$9:$D$93))</f>
        <v>0.61492237042350018</v>
      </c>
      <c r="AM90" s="51" cm="1">
        <f t="array" ref="AM90">MIN(1,SLOPE(Fperm_SI_Woolf2021!$F$9:$F$93*EXP(-Fperm_SI_Woolf2021!$I$9:$I$93*$C90*IF(AM$58=Fperm_SI_Woolf2021!$E$9:$E$93,1,EXP(LN((1.1*(Fperm_SI_Woolf2021!$E$9:$E$93-AM$58)-63.1579*EXP(-0.19*Fperm_SI_Woolf2021!$E$9:$E$93)+63.1579*EXP(-0.19*AM$58))/(Fperm_SI_Woolf2021!$E$9:$E$93-AM$58))*(AM$58-Fperm_SI_Woolf2021!$E$9:$E$93)/10))) + Fperm_SI_Woolf2021!$G$9:$G$93*EXP(-Fperm_SI_Woolf2021!$J$9:$J$93*$C90*IF(AM$58=Fperm_SI_Woolf2021!$E$9:$E$93,1,EXP(LN((1.1*(Fperm_SI_Woolf2021!$E$9:$E$93-AM$58)-63.1579*EXP(-0.19*Fperm_SI_Woolf2021!$E$9:$E$93)+63.1579*EXP(-0.19*AM$58))/(Fperm_SI_Woolf2021!$E$9:$E$93-AM$58))*(AM$58-Fperm_SI_Woolf2021!$E$9:$E$93)/10))) + Fperm_SI_Woolf2021!$H$9:$H$93*EXP(-Fperm_SI_Woolf2021!$K$9:$K$93*$C90*IF(AM$58=Fperm_SI_Woolf2021!$E$9:$E$93,1,EXP(LN((1.1*(Fperm_SI_Woolf2021!$E$9:$E$93-AM$58)-63.1579*EXP(-0.19*Fperm_SI_Woolf2021!$E$9:$E$93)+63.1579*EXP(-0.19*AM$58))/(Fperm_SI_Woolf2021!$E$9:$E$93-AM$58))*(AM$58-Fperm_SI_Woolf2021!$E$9:$E$93)/10))),Fperm_SI_Woolf2021!$D$9:$D$93)*AM$57+INTERCEPT(Fperm_SI_Woolf2021!$F$9:$F$93*EXP(-Fperm_SI_Woolf2021!$I$9:$I$93*$C90*IF(AM$58=Fperm_SI_Woolf2021!$E$9:$E$93,1,EXP(LN((1.1*(Fperm_SI_Woolf2021!$E$9:$E$93-AM$58)-63.1579*EXP(-0.19*Fperm_SI_Woolf2021!$E$9:$E$93)+63.1579*EXP(-0.19*AM$58))/(Fperm_SI_Woolf2021!$E$9:$E$93-AM$58))*(AM$58-Fperm_SI_Woolf2021!$E$9:$E$93)/10))) + Fperm_SI_Woolf2021!$G$9:$G$93*EXP(-Fperm_SI_Woolf2021!$J$9:$J$93*$C90*IF(AM$58=Fperm_SI_Woolf2021!$E$9:$E$93,1,EXP(LN((1.1*(Fperm_SI_Woolf2021!$E$9:$E$93-AM$58)-63.1579*EXP(-0.19*Fperm_SI_Woolf2021!$E$9:$E$93)+63.1579*EXP(-0.19*AM$58))/(Fperm_SI_Woolf2021!$E$9:$E$93-AM$58))*(AM$58-Fperm_SI_Woolf2021!$E$9:$E$93)/10))) + Fperm_SI_Woolf2021!$H$9:$H$93*EXP(-Fperm_SI_Woolf2021!$K$9:$K$93*$C90*IF(AM$58=Fperm_SI_Woolf2021!$E$9:$E$93,1,EXP(LN((1.1*(Fperm_SI_Woolf2021!$E$9:$E$93-AM$58)-63.1579*EXP(-0.19*Fperm_SI_Woolf2021!$E$9:$E$93)+63.1579*EXP(-0.19*AM$58))/(Fperm_SI_Woolf2021!$E$9:$E$93-AM$58))*(AM$58-Fperm_SI_Woolf2021!$E$9:$E$93)/10))),Fperm_SI_Woolf2021!$D$9:$D$93))</f>
        <v>0.58435987195780703</v>
      </c>
      <c r="AN90" s="51" cm="1">
        <f t="array" ref="AN90">MIN(1,SLOPE(Fperm_SI_Woolf2021!$F$9:$F$93*EXP(-Fperm_SI_Woolf2021!$I$9:$I$93*$C90*IF(AN$58=Fperm_SI_Woolf2021!$E$9:$E$93,1,EXP(LN((1.1*(Fperm_SI_Woolf2021!$E$9:$E$93-AN$58)-63.1579*EXP(-0.19*Fperm_SI_Woolf2021!$E$9:$E$93)+63.1579*EXP(-0.19*AN$58))/(Fperm_SI_Woolf2021!$E$9:$E$93-AN$58))*(AN$58-Fperm_SI_Woolf2021!$E$9:$E$93)/10))) + Fperm_SI_Woolf2021!$G$9:$G$93*EXP(-Fperm_SI_Woolf2021!$J$9:$J$93*$C90*IF(AN$58=Fperm_SI_Woolf2021!$E$9:$E$93,1,EXP(LN((1.1*(Fperm_SI_Woolf2021!$E$9:$E$93-AN$58)-63.1579*EXP(-0.19*Fperm_SI_Woolf2021!$E$9:$E$93)+63.1579*EXP(-0.19*AN$58))/(Fperm_SI_Woolf2021!$E$9:$E$93-AN$58))*(AN$58-Fperm_SI_Woolf2021!$E$9:$E$93)/10))) + Fperm_SI_Woolf2021!$H$9:$H$93*EXP(-Fperm_SI_Woolf2021!$K$9:$K$93*$C90*IF(AN$58=Fperm_SI_Woolf2021!$E$9:$E$93,1,EXP(LN((1.1*(Fperm_SI_Woolf2021!$E$9:$E$93-AN$58)-63.1579*EXP(-0.19*Fperm_SI_Woolf2021!$E$9:$E$93)+63.1579*EXP(-0.19*AN$58))/(Fperm_SI_Woolf2021!$E$9:$E$93-AN$58))*(AN$58-Fperm_SI_Woolf2021!$E$9:$E$93)/10))),Fperm_SI_Woolf2021!$D$9:$D$93)*AN$57+INTERCEPT(Fperm_SI_Woolf2021!$F$9:$F$93*EXP(-Fperm_SI_Woolf2021!$I$9:$I$93*$C90*IF(AN$58=Fperm_SI_Woolf2021!$E$9:$E$93,1,EXP(LN((1.1*(Fperm_SI_Woolf2021!$E$9:$E$93-AN$58)-63.1579*EXP(-0.19*Fperm_SI_Woolf2021!$E$9:$E$93)+63.1579*EXP(-0.19*AN$58))/(Fperm_SI_Woolf2021!$E$9:$E$93-AN$58))*(AN$58-Fperm_SI_Woolf2021!$E$9:$E$93)/10))) + Fperm_SI_Woolf2021!$G$9:$G$93*EXP(-Fperm_SI_Woolf2021!$J$9:$J$93*$C90*IF(AN$58=Fperm_SI_Woolf2021!$E$9:$E$93,1,EXP(LN((1.1*(Fperm_SI_Woolf2021!$E$9:$E$93-AN$58)-63.1579*EXP(-0.19*Fperm_SI_Woolf2021!$E$9:$E$93)+63.1579*EXP(-0.19*AN$58))/(Fperm_SI_Woolf2021!$E$9:$E$93-AN$58))*(AN$58-Fperm_SI_Woolf2021!$E$9:$E$93)/10))) + Fperm_SI_Woolf2021!$H$9:$H$93*EXP(-Fperm_SI_Woolf2021!$K$9:$K$93*$C90*IF(AN$58=Fperm_SI_Woolf2021!$E$9:$E$93,1,EXP(LN((1.1*(Fperm_SI_Woolf2021!$E$9:$E$93-AN$58)-63.1579*EXP(-0.19*Fperm_SI_Woolf2021!$E$9:$E$93)+63.1579*EXP(-0.19*AN$58))/(Fperm_SI_Woolf2021!$E$9:$E$93-AN$58))*(AN$58-Fperm_SI_Woolf2021!$E$9:$E$93)/10))),Fperm_SI_Woolf2021!$D$9:$D$93))</f>
        <v>0.55379737349211389</v>
      </c>
      <c r="AO90" s="51" cm="1">
        <f t="array" ref="AO90">MIN(1,SLOPE(Fperm_SI_Woolf2021!$F$9:$F$93*EXP(-Fperm_SI_Woolf2021!$I$9:$I$93*$C90*IF(AO$58=Fperm_SI_Woolf2021!$E$9:$E$93,1,EXP(LN((1.1*(Fperm_SI_Woolf2021!$E$9:$E$93-AO$58)-63.1579*EXP(-0.19*Fperm_SI_Woolf2021!$E$9:$E$93)+63.1579*EXP(-0.19*AO$58))/(Fperm_SI_Woolf2021!$E$9:$E$93-AO$58))*(AO$58-Fperm_SI_Woolf2021!$E$9:$E$93)/10))) + Fperm_SI_Woolf2021!$G$9:$G$93*EXP(-Fperm_SI_Woolf2021!$J$9:$J$93*$C90*IF(AO$58=Fperm_SI_Woolf2021!$E$9:$E$93,1,EXP(LN((1.1*(Fperm_SI_Woolf2021!$E$9:$E$93-AO$58)-63.1579*EXP(-0.19*Fperm_SI_Woolf2021!$E$9:$E$93)+63.1579*EXP(-0.19*AO$58))/(Fperm_SI_Woolf2021!$E$9:$E$93-AO$58))*(AO$58-Fperm_SI_Woolf2021!$E$9:$E$93)/10))) + Fperm_SI_Woolf2021!$H$9:$H$93*EXP(-Fperm_SI_Woolf2021!$K$9:$K$93*$C90*IF(AO$58=Fperm_SI_Woolf2021!$E$9:$E$93,1,EXP(LN((1.1*(Fperm_SI_Woolf2021!$E$9:$E$93-AO$58)-63.1579*EXP(-0.19*Fperm_SI_Woolf2021!$E$9:$E$93)+63.1579*EXP(-0.19*AO$58))/(Fperm_SI_Woolf2021!$E$9:$E$93-AO$58))*(AO$58-Fperm_SI_Woolf2021!$E$9:$E$93)/10))),Fperm_SI_Woolf2021!$D$9:$D$93)*AO$57+INTERCEPT(Fperm_SI_Woolf2021!$F$9:$F$93*EXP(-Fperm_SI_Woolf2021!$I$9:$I$93*$C90*IF(AO$58=Fperm_SI_Woolf2021!$E$9:$E$93,1,EXP(LN((1.1*(Fperm_SI_Woolf2021!$E$9:$E$93-AO$58)-63.1579*EXP(-0.19*Fperm_SI_Woolf2021!$E$9:$E$93)+63.1579*EXP(-0.19*AO$58))/(Fperm_SI_Woolf2021!$E$9:$E$93-AO$58))*(AO$58-Fperm_SI_Woolf2021!$E$9:$E$93)/10))) + Fperm_SI_Woolf2021!$G$9:$G$93*EXP(-Fperm_SI_Woolf2021!$J$9:$J$93*$C90*IF(AO$58=Fperm_SI_Woolf2021!$E$9:$E$93,1,EXP(LN((1.1*(Fperm_SI_Woolf2021!$E$9:$E$93-AO$58)-63.1579*EXP(-0.19*Fperm_SI_Woolf2021!$E$9:$E$93)+63.1579*EXP(-0.19*AO$58))/(Fperm_SI_Woolf2021!$E$9:$E$93-AO$58))*(AO$58-Fperm_SI_Woolf2021!$E$9:$E$93)/10))) + Fperm_SI_Woolf2021!$H$9:$H$93*EXP(-Fperm_SI_Woolf2021!$K$9:$K$93*$C90*IF(AO$58=Fperm_SI_Woolf2021!$E$9:$E$93,1,EXP(LN((1.1*(Fperm_SI_Woolf2021!$E$9:$E$93-AO$58)-63.1579*EXP(-0.19*Fperm_SI_Woolf2021!$E$9:$E$93)+63.1579*EXP(-0.19*AO$58))/(Fperm_SI_Woolf2021!$E$9:$E$93-AO$58))*(AO$58-Fperm_SI_Woolf2021!$E$9:$E$93)/10))),Fperm_SI_Woolf2021!$D$9:$D$93))</f>
        <v>0.52323487502642074</v>
      </c>
      <c r="AP90" s="51" cm="1">
        <f t="array" ref="AP90">MIN(1,SLOPE(Fperm_SI_Woolf2021!$F$9:$F$93*EXP(-Fperm_SI_Woolf2021!$I$9:$I$93*$C90*IF(AP$58=Fperm_SI_Woolf2021!$E$9:$E$93,1,EXP(LN((1.1*(Fperm_SI_Woolf2021!$E$9:$E$93-AP$58)-63.1579*EXP(-0.19*Fperm_SI_Woolf2021!$E$9:$E$93)+63.1579*EXP(-0.19*AP$58))/(Fperm_SI_Woolf2021!$E$9:$E$93-AP$58))*(AP$58-Fperm_SI_Woolf2021!$E$9:$E$93)/10))) + Fperm_SI_Woolf2021!$G$9:$G$93*EXP(-Fperm_SI_Woolf2021!$J$9:$J$93*$C90*IF(AP$58=Fperm_SI_Woolf2021!$E$9:$E$93,1,EXP(LN((1.1*(Fperm_SI_Woolf2021!$E$9:$E$93-AP$58)-63.1579*EXP(-0.19*Fperm_SI_Woolf2021!$E$9:$E$93)+63.1579*EXP(-0.19*AP$58))/(Fperm_SI_Woolf2021!$E$9:$E$93-AP$58))*(AP$58-Fperm_SI_Woolf2021!$E$9:$E$93)/10))) + Fperm_SI_Woolf2021!$H$9:$H$93*EXP(-Fperm_SI_Woolf2021!$K$9:$K$93*$C90*IF(AP$58=Fperm_SI_Woolf2021!$E$9:$E$93,1,EXP(LN((1.1*(Fperm_SI_Woolf2021!$E$9:$E$93-AP$58)-63.1579*EXP(-0.19*Fperm_SI_Woolf2021!$E$9:$E$93)+63.1579*EXP(-0.19*AP$58))/(Fperm_SI_Woolf2021!$E$9:$E$93-AP$58))*(AP$58-Fperm_SI_Woolf2021!$E$9:$E$93)/10))),Fperm_SI_Woolf2021!$D$9:$D$93)*AP$57+INTERCEPT(Fperm_SI_Woolf2021!$F$9:$F$93*EXP(-Fperm_SI_Woolf2021!$I$9:$I$93*$C90*IF(AP$58=Fperm_SI_Woolf2021!$E$9:$E$93,1,EXP(LN((1.1*(Fperm_SI_Woolf2021!$E$9:$E$93-AP$58)-63.1579*EXP(-0.19*Fperm_SI_Woolf2021!$E$9:$E$93)+63.1579*EXP(-0.19*AP$58))/(Fperm_SI_Woolf2021!$E$9:$E$93-AP$58))*(AP$58-Fperm_SI_Woolf2021!$E$9:$E$93)/10))) + Fperm_SI_Woolf2021!$G$9:$G$93*EXP(-Fperm_SI_Woolf2021!$J$9:$J$93*$C90*IF(AP$58=Fperm_SI_Woolf2021!$E$9:$E$93,1,EXP(LN((1.1*(Fperm_SI_Woolf2021!$E$9:$E$93-AP$58)-63.1579*EXP(-0.19*Fperm_SI_Woolf2021!$E$9:$E$93)+63.1579*EXP(-0.19*AP$58))/(Fperm_SI_Woolf2021!$E$9:$E$93-AP$58))*(AP$58-Fperm_SI_Woolf2021!$E$9:$E$93)/10))) + Fperm_SI_Woolf2021!$H$9:$H$93*EXP(-Fperm_SI_Woolf2021!$K$9:$K$93*$C90*IF(AP$58=Fperm_SI_Woolf2021!$E$9:$E$93,1,EXP(LN((1.1*(Fperm_SI_Woolf2021!$E$9:$E$93-AP$58)-63.1579*EXP(-0.19*Fperm_SI_Woolf2021!$E$9:$E$93)+63.1579*EXP(-0.19*AP$58))/(Fperm_SI_Woolf2021!$E$9:$E$93-AP$58))*(AP$58-Fperm_SI_Woolf2021!$E$9:$E$93)/10))),Fperm_SI_Woolf2021!$D$9:$D$93))</f>
        <v>0.4926723765607276</v>
      </c>
      <c r="AQ90" s="51" cm="1">
        <f t="array" ref="AQ90">MIN(1,SLOPE(Fperm_SI_Woolf2021!$F$9:$F$93*EXP(-Fperm_SI_Woolf2021!$I$9:$I$93*$C90*IF(AQ$58=Fperm_SI_Woolf2021!$E$9:$E$93,1,EXP(LN((1.1*(Fperm_SI_Woolf2021!$E$9:$E$93-AQ$58)-63.1579*EXP(-0.19*Fperm_SI_Woolf2021!$E$9:$E$93)+63.1579*EXP(-0.19*AQ$58))/(Fperm_SI_Woolf2021!$E$9:$E$93-AQ$58))*(AQ$58-Fperm_SI_Woolf2021!$E$9:$E$93)/10))) + Fperm_SI_Woolf2021!$G$9:$G$93*EXP(-Fperm_SI_Woolf2021!$J$9:$J$93*$C90*IF(AQ$58=Fperm_SI_Woolf2021!$E$9:$E$93,1,EXP(LN((1.1*(Fperm_SI_Woolf2021!$E$9:$E$93-AQ$58)-63.1579*EXP(-0.19*Fperm_SI_Woolf2021!$E$9:$E$93)+63.1579*EXP(-0.19*AQ$58))/(Fperm_SI_Woolf2021!$E$9:$E$93-AQ$58))*(AQ$58-Fperm_SI_Woolf2021!$E$9:$E$93)/10))) + Fperm_SI_Woolf2021!$H$9:$H$93*EXP(-Fperm_SI_Woolf2021!$K$9:$K$93*$C90*IF(AQ$58=Fperm_SI_Woolf2021!$E$9:$E$93,1,EXP(LN((1.1*(Fperm_SI_Woolf2021!$E$9:$E$93-AQ$58)-63.1579*EXP(-0.19*Fperm_SI_Woolf2021!$E$9:$E$93)+63.1579*EXP(-0.19*AQ$58))/(Fperm_SI_Woolf2021!$E$9:$E$93-AQ$58))*(AQ$58-Fperm_SI_Woolf2021!$E$9:$E$93)/10))),Fperm_SI_Woolf2021!$D$9:$D$93)*AQ$57+INTERCEPT(Fperm_SI_Woolf2021!$F$9:$F$93*EXP(-Fperm_SI_Woolf2021!$I$9:$I$93*$C90*IF(AQ$58=Fperm_SI_Woolf2021!$E$9:$E$93,1,EXP(LN((1.1*(Fperm_SI_Woolf2021!$E$9:$E$93-AQ$58)-63.1579*EXP(-0.19*Fperm_SI_Woolf2021!$E$9:$E$93)+63.1579*EXP(-0.19*AQ$58))/(Fperm_SI_Woolf2021!$E$9:$E$93-AQ$58))*(AQ$58-Fperm_SI_Woolf2021!$E$9:$E$93)/10))) + Fperm_SI_Woolf2021!$G$9:$G$93*EXP(-Fperm_SI_Woolf2021!$J$9:$J$93*$C90*IF(AQ$58=Fperm_SI_Woolf2021!$E$9:$E$93,1,EXP(LN((1.1*(Fperm_SI_Woolf2021!$E$9:$E$93-AQ$58)-63.1579*EXP(-0.19*Fperm_SI_Woolf2021!$E$9:$E$93)+63.1579*EXP(-0.19*AQ$58))/(Fperm_SI_Woolf2021!$E$9:$E$93-AQ$58))*(AQ$58-Fperm_SI_Woolf2021!$E$9:$E$93)/10))) + Fperm_SI_Woolf2021!$H$9:$H$93*EXP(-Fperm_SI_Woolf2021!$K$9:$K$93*$C90*IF(AQ$58=Fperm_SI_Woolf2021!$E$9:$E$93,1,EXP(LN((1.1*(Fperm_SI_Woolf2021!$E$9:$E$93-AQ$58)-63.1579*EXP(-0.19*Fperm_SI_Woolf2021!$E$9:$E$93)+63.1579*EXP(-0.19*AQ$58))/(Fperm_SI_Woolf2021!$E$9:$E$93-AQ$58))*(AQ$58-Fperm_SI_Woolf2021!$E$9:$E$93)/10))),Fperm_SI_Woolf2021!$D$9:$D$93))</f>
        <v>0.46210987809503451</v>
      </c>
      <c r="AR90" s="51" cm="1">
        <f t="array" ref="AR90">MIN(1,SLOPE(Fperm_SI_Woolf2021!$F$9:$F$93*EXP(-Fperm_SI_Woolf2021!$I$9:$I$93*$C90*IF(AR$58=Fperm_SI_Woolf2021!$E$9:$E$93,1,EXP(LN((1.1*(Fperm_SI_Woolf2021!$E$9:$E$93-AR$58)-63.1579*EXP(-0.19*Fperm_SI_Woolf2021!$E$9:$E$93)+63.1579*EXP(-0.19*AR$58))/(Fperm_SI_Woolf2021!$E$9:$E$93-AR$58))*(AR$58-Fperm_SI_Woolf2021!$E$9:$E$93)/10))) + Fperm_SI_Woolf2021!$G$9:$G$93*EXP(-Fperm_SI_Woolf2021!$J$9:$J$93*$C90*IF(AR$58=Fperm_SI_Woolf2021!$E$9:$E$93,1,EXP(LN((1.1*(Fperm_SI_Woolf2021!$E$9:$E$93-AR$58)-63.1579*EXP(-0.19*Fperm_SI_Woolf2021!$E$9:$E$93)+63.1579*EXP(-0.19*AR$58))/(Fperm_SI_Woolf2021!$E$9:$E$93-AR$58))*(AR$58-Fperm_SI_Woolf2021!$E$9:$E$93)/10))) + Fperm_SI_Woolf2021!$H$9:$H$93*EXP(-Fperm_SI_Woolf2021!$K$9:$K$93*$C90*IF(AR$58=Fperm_SI_Woolf2021!$E$9:$E$93,1,EXP(LN((1.1*(Fperm_SI_Woolf2021!$E$9:$E$93-AR$58)-63.1579*EXP(-0.19*Fperm_SI_Woolf2021!$E$9:$E$93)+63.1579*EXP(-0.19*AR$58))/(Fperm_SI_Woolf2021!$E$9:$E$93-AR$58))*(AR$58-Fperm_SI_Woolf2021!$E$9:$E$93)/10))),Fperm_SI_Woolf2021!$D$9:$D$93)*AR$57+INTERCEPT(Fperm_SI_Woolf2021!$F$9:$F$93*EXP(-Fperm_SI_Woolf2021!$I$9:$I$93*$C90*IF(AR$58=Fperm_SI_Woolf2021!$E$9:$E$93,1,EXP(LN((1.1*(Fperm_SI_Woolf2021!$E$9:$E$93-AR$58)-63.1579*EXP(-0.19*Fperm_SI_Woolf2021!$E$9:$E$93)+63.1579*EXP(-0.19*AR$58))/(Fperm_SI_Woolf2021!$E$9:$E$93-AR$58))*(AR$58-Fperm_SI_Woolf2021!$E$9:$E$93)/10))) + Fperm_SI_Woolf2021!$G$9:$G$93*EXP(-Fperm_SI_Woolf2021!$J$9:$J$93*$C90*IF(AR$58=Fperm_SI_Woolf2021!$E$9:$E$93,1,EXP(LN((1.1*(Fperm_SI_Woolf2021!$E$9:$E$93-AR$58)-63.1579*EXP(-0.19*Fperm_SI_Woolf2021!$E$9:$E$93)+63.1579*EXP(-0.19*AR$58))/(Fperm_SI_Woolf2021!$E$9:$E$93-AR$58))*(AR$58-Fperm_SI_Woolf2021!$E$9:$E$93)/10))) + Fperm_SI_Woolf2021!$H$9:$H$93*EXP(-Fperm_SI_Woolf2021!$K$9:$K$93*$C90*IF(AR$58=Fperm_SI_Woolf2021!$E$9:$E$93,1,EXP(LN((1.1*(Fperm_SI_Woolf2021!$E$9:$E$93-AR$58)-63.1579*EXP(-0.19*Fperm_SI_Woolf2021!$E$9:$E$93)+63.1579*EXP(-0.19*AR$58))/(Fperm_SI_Woolf2021!$E$9:$E$93-AR$58))*(AR$58-Fperm_SI_Woolf2021!$E$9:$E$93)/10))),Fperm_SI_Woolf2021!$D$9:$D$93))</f>
        <v>0.43154737962934137</v>
      </c>
      <c r="AS90" s="51" cm="1">
        <f t="array" ref="AS90">MIN(1,SLOPE(Fperm_SI_Woolf2021!$F$9:$F$93*EXP(-Fperm_SI_Woolf2021!$I$9:$I$93*$C90*IF(AS$58=Fperm_SI_Woolf2021!$E$9:$E$93,1,EXP(LN((1.1*(Fperm_SI_Woolf2021!$E$9:$E$93-AS$58)-63.1579*EXP(-0.19*Fperm_SI_Woolf2021!$E$9:$E$93)+63.1579*EXP(-0.19*AS$58))/(Fperm_SI_Woolf2021!$E$9:$E$93-AS$58))*(AS$58-Fperm_SI_Woolf2021!$E$9:$E$93)/10))) + Fperm_SI_Woolf2021!$G$9:$G$93*EXP(-Fperm_SI_Woolf2021!$J$9:$J$93*$C90*IF(AS$58=Fperm_SI_Woolf2021!$E$9:$E$93,1,EXP(LN((1.1*(Fperm_SI_Woolf2021!$E$9:$E$93-AS$58)-63.1579*EXP(-0.19*Fperm_SI_Woolf2021!$E$9:$E$93)+63.1579*EXP(-0.19*AS$58))/(Fperm_SI_Woolf2021!$E$9:$E$93-AS$58))*(AS$58-Fperm_SI_Woolf2021!$E$9:$E$93)/10))) + Fperm_SI_Woolf2021!$H$9:$H$93*EXP(-Fperm_SI_Woolf2021!$K$9:$K$93*$C90*IF(AS$58=Fperm_SI_Woolf2021!$E$9:$E$93,1,EXP(LN((1.1*(Fperm_SI_Woolf2021!$E$9:$E$93-AS$58)-63.1579*EXP(-0.19*Fperm_SI_Woolf2021!$E$9:$E$93)+63.1579*EXP(-0.19*AS$58))/(Fperm_SI_Woolf2021!$E$9:$E$93-AS$58))*(AS$58-Fperm_SI_Woolf2021!$E$9:$E$93)/10))),Fperm_SI_Woolf2021!$D$9:$D$93)*AS$57+INTERCEPT(Fperm_SI_Woolf2021!$F$9:$F$93*EXP(-Fperm_SI_Woolf2021!$I$9:$I$93*$C90*IF(AS$58=Fperm_SI_Woolf2021!$E$9:$E$93,1,EXP(LN((1.1*(Fperm_SI_Woolf2021!$E$9:$E$93-AS$58)-63.1579*EXP(-0.19*Fperm_SI_Woolf2021!$E$9:$E$93)+63.1579*EXP(-0.19*AS$58))/(Fperm_SI_Woolf2021!$E$9:$E$93-AS$58))*(AS$58-Fperm_SI_Woolf2021!$E$9:$E$93)/10))) + Fperm_SI_Woolf2021!$G$9:$G$93*EXP(-Fperm_SI_Woolf2021!$J$9:$J$93*$C90*IF(AS$58=Fperm_SI_Woolf2021!$E$9:$E$93,1,EXP(LN((1.1*(Fperm_SI_Woolf2021!$E$9:$E$93-AS$58)-63.1579*EXP(-0.19*Fperm_SI_Woolf2021!$E$9:$E$93)+63.1579*EXP(-0.19*AS$58))/(Fperm_SI_Woolf2021!$E$9:$E$93-AS$58))*(AS$58-Fperm_SI_Woolf2021!$E$9:$E$93)/10))) + Fperm_SI_Woolf2021!$H$9:$H$93*EXP(-Fperm_SI_Woolf2021!$K$9:$K$93*$C90*IF(AS$58=Fperm_SI_Woolf2021!$E$9:$E$93,1,EXP(LN((1.1*(Fperm_SI_Woolf2021!$E$9:$E$93-AS$58)-63.1579*EXP(-0.19*Fperm_SI_Woolf2021!$E$9:$E$93)+63.1579*EXP(-0.19*AS$58))/(Fperm_SI_Woolf2021!$E$9:$E$93-AS$58))*(AS$58-Fperm_SI_Woolf2021!$E$9:$E$93)/10))),Fperm_SI_Woolf2021!$D$9:$D$93))</f>
        <v>0.40098488116364817</v>
      </c>
      <c r="AT90" s="51" cm="1">
        <f t="array" ref="AT90">MIN(1,SLOPE(Fperm_SI_Woolf2021!$F$9:$F$93*EXP(-Fperm_SI_Woolf2021!$I$9:$I$93*$C90*IF(AT$58=Fperm_SI_Woolf2021!$E$9:$E$93,1,EXP(LN((1.1*(Fperm_SI_Woolf2021!$E$9:$E$93-AT$58)-63.1579*EXP(-0.19*Fperm_SI_Woolf2021!$E$9:$E$93)+63.1579*EXP(-0.19*AT$58))/(Fperm_SI_Woolf2021!$E$9:$E$93-AT$58))*(AT$58-Fperm_SI_Woolf2021!$E$9:$E$93)/10))) + Fperm_SI_Woolf2021!$G$9:$G$93*EXP(-Fperm_SI_Woolf2021!$J$9:$J$93*$C90*IF(AT$58=Fperm_SI_Woolf2021!$E$9:$E$93,1,EXP(LN((1.1*(Fperm_SI_Woolf2021!$E$9:$E$93-AT$58)-63.1579*EXP(-0.19*Fperm_SI_Woolf2021!$E$9:$E$93)+63.1579*EXP(-0.19*AT$58))/(Fperm_SI_Woolf2021!$E$9:$E$93-AT$58))*(AT$58-Fperm_SI_Woolf2021!$E$9:$E$93)/10))) + Fperm_SI_Woolf2021!$H$9:$H$93*EXP(-Fperm_SI_Woolf2021!$K$9:$K$93*$C90*IF(AT$58=Fperm_SI_Woolf2021!$E$9:$E$93,1,EXP(LN((1.1*(Fperm_SI_Woolf2021!$E$9:$E$93-AT$58)-63.1579*EXP(-0.19*Fperm_SI_Woolf2021!$E$9:$E$93)+63.1579*EXP(-0.19*AT$58))/(Fperm_SI_Woolf2021!$E$9:$E$93-AT$58))*(AT$58-Fperm_SI_Woolf2021!$E$9:$E$93)/10))),Fperm_SI_Woolf2021!$D$9:$D$93)*AT$57+INTERCEPT(Fperm_SI_Woolf2021!$F$9:$F$93*EXP(-Fperm_SI_Woolf2021!$I$9:$I$93*$C90*IF(AT$58=Fperm_SI_Woolf2021!$E$9:$E$93,1,EXP(LN((1.1*(Fperm_SI_Woolf2021!$E$9:$E$93-AT$58)-63.1579*EXP(-0.19*Fperm_SI_Woolf2021!$E$9:$E$93)+63.1579*EXP(-0.19*AT$58))/(Fperm_SI_Woolf2021!$E$9:$E$93-AT$58))*(AT$58-Fperm_SI_Woolf2021!$E$9:$E$93)/10))) + Fperm_SI_Woolf2021!$G$9:$G$93*EXP(-Fperm_SI_Woolf2021!$J$9:$J$93*$C90*IF(AT$58=Fperm_SI_Woolf2021!$E$9:$E$93,1,EXP(LN((1.1*(Fperm_SI_Woolf2021!$E$9:$E$93-AT$58)-63.1579*EXP(-0.19*Fperm_SI_Woolf2021!$E$9:$E$93)+63.1579*EXP(-0.19*AT$58))/(Fperm_SI_Woolf2021!$E$9:$E$93-AT$58))*(AT$58-Fperm_SI_Woolf2021!$E$9:$E$93)/10))) + Fperm_SI_Woolf2021!$H$9:$H$93*EXP(-Fperm_SI_Woolf2021!$K$9:$K$93*$C90*IF(AT$58=Fperm_SI_Woolf2021!$E$9:$E$93,1,EXP(LN((1.1*(Fperm_SI_Woolf2021!$E$9:$E$93-AT$58)-63.1579*EXP(-0.19*Fperm_SI_Woolf2021!$E$9:$E$93)+63.1579*EXP(-0.19*AT$58))/(Fperm_SI_Woolf2021!$E$9:$E$93-AT$58))*(AT$58-Fperm_SI_Woolf2021!$E$9:$E$93)/10))),Fperm_SI_Woolf2021!$D$9:$D$93))</f>
        <v>0.37042238269795502</v>
      </c>
      <c r="AU90" s="51" cm="1">
        <f t="array" ref="AU90">MIN(1,SLOPE(Fperm_SI_Woolf2021!$F$9:$F$93*EXP(-Fperm_SI_Woolf2021!$I$9:$I$93*$C90*IF(AU$58=Fperm_SI_Woolf2021!$E$9:$E$93,1,EXP(LN((1.1*(Fperm_SI_Woolf2021!$E$9:$E$93-AU$58)-63.1579*EXP(-0.19*Fperm_SI_Woolf2021!$E$9:$E$93)+63.1579*EXP(-0.19*AU$58))/(Fperm_SI_Woolf2021!$E$9:$E$93-AU$58))*(AU$58-Fperm_SI_Woolf2021!$E$9:$E$93)/10))) + Fperm_SI_Woolf2021!$G$9:$G$93*EXP(-Fperm_SI_Woolf2021!$J$9:$J$93*$C90*IF(AU$58=Fperm_SI_Woolf2021!$E$9:$E$93,1,EXP(LN((1.1*(Fperm_SI_Woolf2021!$E$9:$E$93-AU$58)-63.1579*EXP(-0.19*Fperm_SI_Woolf2021!$E$9:$E$93)+63.1579*EXP(-0.19*AU$58))/(Fperm_SI_Woolf2021!$E$9:$E$93-AU$58))*(AU$58-Fperm_SI_Woolf2021!$E$9:$E$93)/10))) + Fperm_SI_Woolf2021!$H$9:$H$93*EXP(-Fperm_SI_Woolf2021!$K$9:$K$93*$C90*IF(AU$58=Fperm_SI_Woolf2021!$E$9:$E$93,1,EXP(LN((1.1*(Fperm_SI_Woolf2021!$E$9:$E$93-AU$58)-63.1579*EXP(-0.19*Fperm_SI_Woolf2021!$E$9:$E$93)+63.1579*EXP(-0.19*AU$58))/(Fperm_SI_Woolf2021!$E$9:$E$93-AU$58))*(AU$58-Fperm_SI_Woolf2021!$E$9:$E$93)/10))),Fperm_SI_Woolf2021!$D$9:$D$93)*AU$57+INTERCEPT(Fperm_SI_Woolf2021!$F$9:$F$93*EXP(-Fperm_SI_Woolf2021!$I$9:$I$93*$C90*IF(AU$58=Fperm_SI_Woolf2021!$E$9:$E$93,1,EXP(LN((1.1*(Fperm_SI_Woolf2021!$E$9:$E$93-AU$58)-63.1579*EXP(-0.19*Fperm_SI_Woolf2021!$E$9:$E$93)+63.1579*EXP(-0.19*AU$58))/(Fperm_SI_Woolf2021!$E$9:$E$93-AU$58))*(AU$58-Fperm_SI_Woolf2021!$E$9:$E$93)/10))) + Fperm_SI_Woolf2021!$G$9:$G$93*EXP(-Fperm_SI_Woolf2021!$J$9:$J$93*$C90*IF(AU$58=Fperm_SI_Woolf2021!$E$9:$E$93,1,EXP(LN((1.1*(Fperm_SI_Woolf2021!$E$9:$E$93-AU$58)-63.1579*EXP(-0.19*Fperm_SI_Woolf2021!$E$9:$E$93)+63.1579*EXP(-0.19*AU$58))/(Fperm_SI_Woolf2021!$E$9:$E$93-AU$58))*(AU$58-Fperm_SI_Woolf2021!$E$9:$E$93)/10))) + Fperm_SI_Woolf2021!$H$9:$H$93*EXP(-Fperm_SI_Woolf2021!$K$9:$K$93*$C90*IF(AU$58=Fperm_SI_Woolf2021!$E$9:$E$93,1,EXP(LN((1.1*(Fperm_SI_Woolf2021!$E$9:$E$93-AU$58)-63.1579*EXP(-0.19*Fperm_SI_Woolf2021!$E$9:$E$93)+63.1579*EXP(-0.19*AU$58))/(Fperm_SI_Woolf2021!$E$9:$E$93-AU$58))*(AU$58-Fperm_SI_Woolf2021!$E$9:$E$93)/10))),Fperm_SI_Woolf2021!$D$9:$D$93))</f>
        <v>0.33985988423226182</v>
      </c>
      <c r="AV90" s="51" cm="1">
        <f t="array" ref="AV90">MIN(1,SLOPE(Fperm_SI_Woolf2021!$F$9:$F$93*EXP(-Fperm_SI_Woolf2021!$I$9:$I$93*$C90*IF(AV$58=Fperm_SI_Woolf2021!$E$9:$E$93,1,EXP(LN((1.1*(Fperm_SI_Woolf2021!$E$9:$E$93-AV$58)-63.1579*EXP(-0.19*Fperm_SI_Woolf2021!$E$9:$E$93)+63.1579*EXP(-0.19*AV$58))/(Fperm_SI_Woolf2021!$E$9:$E$93-AV$58))*(AV$58-Fperm_SI_Woolf2021!$E$9:$E$93)/10))) + Fperm_SI_Woolf2021!$G$9:$G$93*EXP(-Fperm_SI_Woolf2021!$J$9:$J$93*$C90*IF(AV$58=Fperm_SI_Woolf2021!$E$9:$E$93,1,EXP(LN((1.1*(Fperm_SI_Woolf2021!$E$9:$E$93-AV$58)-63.1579*EXP(-0.19*Fperm_SI_Woolf2021!$E$9:$E$93)+63.1579*EXP(-0.19*AV$58))/(Fperm_SI_Woolf2021!$E$9:$E$93-AV$58))*(AV$58-Fperm_SI_Woolf2021!$E$9:$E$93)/10))) + Fperm_SI_Woolf2021!$H$9:$H$93*EXP(-Fperm_SI_Woolf2021!$K$9:$K$93*$C90*IF(AV$58=Fperm_SI_Woolf2021!$E$9:$E$93,1,EXP(LN((1.1*(Fperm_SI_Woolf2021!$E$9:$E$93-AV$58)-63.1579*EXP(-0.19*Fperm_SI_Woolf2021!$E$9:$E$93)+63.1579*EXP(-0.19*AV$58))/(Fperm_SI_Woolf2021!$E$9:$E$93-AV$58))*(AV$58-Fperm_SI_Woolf2021!$E$9:$E$93)/10))),Fperm_SI_Woolf2021!$D$9:$D$93)*AV$57+INTERCEPT(Fperm_SI_Woolf2021!$F$9:$F$93*EXP(-Fperm_SI_Woolf2021!$I$9:$I$93*$C90*IF(AV$58=Fperm_SI_Woolf2021!$E$9:$E$93,1,EXP(LN((1.1*(Fperm_SI_Woolf2021!$E$9:$E$93-AV$58)-63.1579*EXP(-0.19*Fperm_SI_Woolf2021!$E$9:$E$93)+63.1579*EXP(-0.19*AV$58))/(Fperm_SI_Woolf2021!$E$9:$E$93-AV$58))*(AV$58-Fperm_SI_Woolf2021!$E$9:$E$93)/10))) + Fperm_SI_Woolf2021!$G$9:$G$93*EXP(-Fperm_SI_Woolf2021!$J$9:$J$93*$C90*IF(AV$58=Fperm_SI_Woolf2021!$E$9:$E$93,1,EXP(LN((1.1*(Fperm_SI_Woolf2021!$E$9:$E$93-AV$58)-63.1579*EXP(-0.19*Fperm_SI_Woolf2021!$E$9:$E$93)+63.1579*EXP(-0.19*AV$58))/(Fperm_SI_Woolf2021!$E$9:$E$93-AV$58))*(AV$58-Fperm_SI_Woolf2021!$E$9:$E$93)/10))) + Fperm_SI_Woolf2021!$H$9:$H$93*EXP(-Fperm_SI_Woolf2021!$K$9:$K$93*$C90*IF(AV$58=Fperm_SI_Woolf2021!$E$9:$E$93,1,EXP(LN((1.1*(Fperm_SI_Woolf2021!$E$9:$E$93-AV$58)-63.1579*EXP(-0.19*Fperm_SI_Woolf2021!$E$9:$E$93)+63.1579*EXP(-0.19*AV$58))/(Fperm_SI_Woolf2021!$E$9:$E$93-AV$58))*(AV$58-Fperm_SI_Woolf2021!$E$9:$E$93)/10))),Fperm_SI_Woolf2021!$D$9:$D$93))</f>
        <v>0.30929738576656868</v>
      </c>
      <c r="AW90" s="51" cm="1">
        <f t="array" ref="AW90">MIN(1,SLOPE(Fperm_SI_Woolf2021!$F$9:$F$93*EXP(-Fperm_SI_Woolf2021!$I$9:$I$93*$C90*IF(AW$58=Fperm_SI_Woolf2021!$E$9:$E$93,1,EXP(LN((1.1*(Fperm_SI_Woolf2021!$E$9:$E$93-AW$58)-63.1579*EXP(-0.19*Fperm_SI_Woolf2021!$E$9:$E$93)+63.1579*EXP(-0.19*AW$58))/(Fperm_SI_Woolf2021!$E$9:$E$93-AW$58))*(AW$58-Fperm_SI_Woolf2021!$E$9:$E$93)/10))) + Fperm_SI_Woolf2021!$G$9:$G$93*EXP(-Fperm_SI_Woolf2021!$J$9:$J$93*$C90*IF(AW$58=Fperm_SI_Woolf2021!$E$9:$E$93,1,EXP(LN((1.1*(Fperm_SI_Woolf2021!$E$9:$E$93-AW$58)-63.1579*EXP(-0.19*Fperm_SI_Woolf2021!$E$9:$E$93)+63.1579*EXP(-0.19*AW$58))/(Fperm_SI_Woolf2021!$E$9:$E$93-AW$58))*(AW$58-Fperm_SI_Woolf2021!$E$9:$E$93)/10))) + Fperm_SI_Woolf2021!$H$9:$H$93*EXP(-Fperm_SI_Woolf2021!$K$9:$K$93*$C90*IF(AW$58=Fperm_SI_Woolf2021!$E$9:$E$93,1,EXP(LN((1.1*(Fperm_SI_Woolf2021!$E$9:$E$93-AW$58)-63.1579*EXP(-0.19*Fperm_SI_Woolf2021!$E$9:$E$93)+63.1579*EXP(-0.19*AW$58))/(Fperm_SI_Woolf2021!$E$9:$E$93-AW$58))*(AW$58-Fperm_SI_Woolf2021!$E$9:$E$93)/10))),Fperm_SI_Woolf2021!$D$9:$D$93)*AW$57+INTERCEPT(Fperm_SI_Woolf2021!$F$9:$F$93*EXP(-Fperm_SI_Woolf2021!$I$9:$I$93*$C90*IF(AW$58=Fperm_SI_Woolf2021!$E$9:$E$93,1,EXP(LN((1.1*(Fperm_SI_Woolf2021!$E$9:$E$93-AW$58)-63.1579*EXP(-0.19*Fperm_SI_Woolf2021!$E$9:$E$93)+63.1579*EXP(-0.19*AW$58))/(Fperm_SI_Woolf2021!$E$9:$E$93-AW$58))*(AW$58-Fperm_SI_Woolf2021!$E$9:$E$93)/10))) + Fperm_SI_Woolf2021!$G$9:$G$93*EXP(-Fperm_SI_Woolf2021!$J$9:$J$93*$C90*IF(AW$58=Fperm_SI_Woolf2021!$E$9:$E$93,1,EXP(LN((1.1*(Fperm_SI_Woolf2021!$E$9:$E$93-AW$58)-63.1579*EXP(-0.19*Fperm_SI_Woolf2021!$E$9:$E$93)+63.1579*EXP(-0.19*AW$58))/(Fperm_SI_Woolf2021!$E$9:$E$93-AW$58))*(AW$58-Fperm_SI_Woolf2021!$E$9:$E$93)/10))) + Fperm_SI_Woolf2021!$H$9:$H$93*EXP(-Fperm_SI_Woolf2021!$K$9:$K$93*$C90*IF(AW$58=Fperm_SI_Woolf2021!$E$9:$E$93,1,EXP(LN((1.1*(Fperm_SI_Woolf2021!$E$9:$E$93-AW$58)-63.1579*EXP(-0.19*Fperm_SI_Woolf2021!$E$9:$E$93)+63.1579*EXP(-0.19*AW$58))/(Fperm_SI_Woolf2021!$E$9:$E$93-AW$58))*(AW$58-Fperm_SI_Woolf2021!$E$9:$E$93)/10))),Fperm_SI_Woolf2021!$D$9:$D$93))</f>
        <v>0.65666265062879159</v>
      </c>
      <c r="AX90" s="51" cm="1">
        <f t="array" ref="AX90">MIN(1,SLOPE(Fperm_SI_Woolf2021!$F$9:$F$93*EXP(-Fperm_SI_Woolf2021!$I$9:$I$93*$C90*IF(AX$58=Fperm_SI_Woolf2021!$E$9:$E$93,1,EXP(LN((1.1*(Fperm_SI_Woolf2021!$E$9:$E$93-AX$58)-63.1579*EXP(-0.19*Fperm_SI_Woolf2021!$E$9:$E$93)+63.1579*EXP(-0.19*AX$58))/(Fperm_SI_Woolf2021!$E$9:$E$93-AX$58))*(AX$58-Fperm_SI_Woolf2021!$E$9:$E$93)/10))) + Fperm_SI_Woolf2021!$G$9:$G$93*EXP(-Fperm_SI_Woolf2021!$J$9:$J$93*$C90*IF(AX$58=Fperm_SI_Woolf2021!$E$9:$E$93,1,EXP(LN((1.1*(Fperm_SI_Woolf2021!$E$9:$E$93-AX$58)-63.1579*EXP(-0.19*Fperm_SI_Woolf2021!$E$9:$E$93)+63.1579*EXP(-0.19*AX$58))/(Fperm_SI_Woolf2021!$E$9:$E$93-AX$58))*(AX$58-Fperm_SI_Woolf2021!$E$9:$E$93)/10))) + Fperm_SI_Woolf2021!$H$9:$H$93*EXP(-Fperm_SI_Woolf2021!$K$9:$K$93*$C90*IF(AX$58=Fperm_SI_Woolf2021!$E$9:$E$93,1,EXP(LN((1.1*(Fperm_SI_Woolf2021!$E$9:$E$93-AX$58)-63.1579*EXP(-0.19*Fperm_SI_Woolf2021!$E$9:$E$93)+63.1579*EXP(-0.19*AX$58))/(Fperm_SI_Woolf2021!$E$9:$E$93-AX$58))*(AX$58-Fperm_SI_Woolf2021!$E$9:$E$93)/10))),Fperm_SI_Woolf2021!$D$9:$D$93)*AX$57+INTERCEPT(Fperm_SI_Woolf2021!$F$9:$F$93*EXP(-Fperm_SI_Woolf2021!$I$9:$I$93*$C90*IF(AX$58=Fperm_SI_Woolf2021!$E$9:$E$93,1,EXP(LN((1.1*(Fperm_SI_Woolf2021!$E$9:$E$93-AX$58)-63.1579*EXP(-0.19*Fperm_SI_Woolf2021!$E$9:$E$93)+63.1579*EXP(-0.19*AX$58))/(Fperm_SI_Woolf2021!$E$9:$E$93-AX$58))*(AX$58-Fperm_SI_Woolf2021!$E$9:$E$93)/10))) + Fperm_SI_Woolf2021!$G$9:$G$93*EXP(-Fperm_SI_Woolf2021!$J$9:$J$93*$C90*IF(AX$58=Fperm_SI_Woolf2021!$E$9:$E$93,1,EXP(LN((1.1*(Fperm_SI_Woolf2021!$E$9:$E$93-AX$58)-63.1579*EXP(-0.19*Fperm_SI_Woolf2021!$E$9:$E$93)+63.1579*EXP(-0.19*AX$58))/(Fperm_SI_Woolf2021!$E$9:$E$93-AX$58))*(AX$58-Fperm_SI_Woolf2021!$E$9:$E$93)/10))) + Fperm_SI_Woolf2021!$H$9:$H$93*EXP(-Fperm_SI_Woolf2021!$K$9:$K$93*$C90*IF(AX$58=Fperm_SI_Woolf2021!$E$9:$E$93,1,EXP(LN((1.1*(Fperm_SI_Woolf2021!$E$9:$E$93-AX$58)-63.1579*EXP(-0.19*Fperm_SI_Woolf2021!$E$9:$E$93)+63.1579*EXP(-0.19*AX$58))/(Fperm_SI_Woolf2021!$E$9:$E$93-AX$58))*(AX$58-Fperm_SI_Woolf2021!$E$9:$E$93)/10))),Fperm_SI_Woolf2021!$D$9:$D$93))</f>
        <v>0.62823026050574271</v>
      </c>
      <c r="AY90" s="51" cm="1">
        <f t="array" ref="AY90">MIN(1,SLOPE(Fperm_SI_Woolf2021!$F$9:$F$93*EXP(-Fperm_SI_Woolf2021!$I$9:$I$93*$C90*IF(AY$58=Fperm_SI_Woolf2021!$E$9:$E$93,1,EXP(LN((1.1*(Fperm_SI_Woolf2021!$E$9:$E$93-AY$58)-63.1579*EXP(-0.19*Fperm_SI_Woolf2021!$E$9:$E$93)+63.1579*EXP(-0.19*AY$58))/(Fperm_SI_Woolf2021!$E$9:$E$93-AY$58))*(AY$58-Fperm_SI_Woolf2021!$E$9:$E$93)/10))) + Fperm_SI_Woolf2021!$G$9:$G$93*EXP(-Fperm_SI_Woolf2021!$J$9:$J$93*$C90*IF(AY$58=Fperm_SI_Woolf2021!$E$9:$E$93,1,EXP(LN((1.1*(Fperm_SI_Woolf2021!$E$9:$E$93-AY$58)-63.1579*EXP(-0.19*Fperm_SI_Woolf2021!$E$9:$E$93)+63.1579*EXP(-0.19*AY$58))/(Fperm_SI_Woolf2021!$E$9:$E$93-AY$58))*(AY$58-Fperm_SI_Woolf2021!$E$9:$E$93)/10))) + Fperm_SI_Woolf2021!$H$9:$H$93*EXP(-Fperm_SI_Woolf2021!$K$9:$K$93*$C90*IF(AY$58=Fperm_SI_Woolf2021!$E$9:$E$93,1,EXP(LN((1.1*(Fperm_SI_Woolf2021!$E$9:$E$93-AY$58)-63.1579*EXP(-0.19*Fperm_SI_Woolf2021!$E$9:$E$93)+63.1579*EXP(-0.19*AY$58))/(Fperm_SI_Woolf2021!$E$9:$E$93-AY$58))*(AY$58-Fperm_SI_Woolf2021!$E$9:$E$93)/10))),Fperm_SI_Woolf2021!$D$9:$D$93)*AY$57+INTERCEPT(Fperm_SI_Woolf2021!$F$9:$F$93*EXP(-Fperm_SI_Woolf2021!$I$9:$I$93*$C90*IF(AY$58=Fperm_SI_Woolf2021!$E$9:$E$93,1,EXP(LN((1.1*(Fperm_SI_Woolf2021!$E$9:$E$93-AY$58)-63.1579*EXP(-0.19*Fperm_SI_Woolf2021!$E$9:$E$93)+63.1579*EXP(-0.19*AY$58))/(Fperm_SI_Woolf2021!$E$9:$E$93-AY$58))*(AY$58-Fperm_SI_Woolf2021!$E$9:$E$93)/10))) + Fperm_SI_Woolf2021!$G$9:$G$93*EXP(-Fperm_SI_Woolf2021!$J$9:$J$93*$C90*IF(AY$58=Fperm_SI_Woolf2021!$E$9:$E$93,1,EXP(LN((1.1*(Fperm_SI_Woolf2021!$E$9:$E$93-AY$58)-63.1579*EXP(-0.19*Fperm_SI_Woolf2021!$E$9:$E$93)+63.1579*EXP(-0.19*AY$58))/(Fperm_SI_Woolf2021!$E$9:$E$93-AY$58))*(AY$58-Fperm_SI_Woolf2021!$E$9:$E$93)/10))) + Fperm_SI_Woolf2021!$H$9:$H$93*EXP(-Fperm_SI_Woolf2021!$K$9:$K$93*$C90*IF(AY$58=Fperm_SI_Woolf2021!$E$9:$E$93,1,EXP(LN((1.1*(Fperm_SI_Woolf2021!$E$9:$E$93-AY$58)-63.1579*EXP(-0.19*Fperm_SI_Woolf2021!$E$9:$E$93)+63.1579*EXP(-0.19*AY$58))/(Fperm_SI_Woolf2021!$E$9:$E$93-AY$58))*(AY$58-Fperm_SI_Woolf2021!$E$9:$E$93)/10))),Fperm_SI_Woolf2021!$D$9:$D$93))</f>
        <v>0.59979787038269372</v>
      </c>
      <c r="AZ90" s="51" cm="1">
        <f t="array" ref="AZ90">MIN(1,SLOPE(Fperm_SI_Woolf2021!$F$9:$F$93*EXP(-Fperm_SI_Woolf2021!$I$9:$I$93*$C90*IF(AZ$58=Fperm_SI_Woolf2021!$E$9:$E$93,1,EXP(LN((1.1*(Fperm_SI_Woolf2021!$E$9:$E$93-AZ$58)-63.1579*EXP(-0.19*Fperm_SI_Woolf2021!$E$9:$E$93)+63.1579*EXP(-0.19*AZ$58))/(Fperm_SI_Woolf2021!$E$9:$E$93-AZ$58))*(AZ$58-Fperm_SI_Woolf2021!$E$9:$E$93)/10))) + Fperm_SI_Woolf2021!$G$9:$G$93*EXP(-Fperm_SI_Woolf2021!$J$9:$J$93*$C90*IF(AZ$58=Fperm_SI_Woolf2021!$E$9:$E$93,1,EXP(LN((1.1*(Fperm_SI_Woolf2021!$E$9:$E$93-AZ$58)-63.1579*EXP(-0.19*Fperm_SI_Woolf2021!$E$9:$E$93)+63.1579*EXP(-0.19*AZ$58))/(Fperm_SI_Woolf2021!$E$9:$E$93-AZ$58))*(AZ$58-Fperm_SI_Woolf2021!$E$9:$E$93)/10))) + Fperm_SI_Woolf2021!$H$9:$H$93*EXP(-Fperm_SI_Woolf2021!$K$9:$K$93*$C90*IF(AZ$58=Fperm_SI_Woolf2021!$E$9:$E$93,1,EXP(LN((1.1*(Fperm_SI_Woolf2021!$E$9:$E$93-AZ$58)-63.1579*EXP(-0.19*Fperm_SI_Woolf2021!$E$9:$E$93)+63.1579*EXP(-0.19*AZ$58))/(Fperm_SI_Woolf2021!$E$9:$E$93-AZ$58))*(AZ$58-Fperm_SI_Woolf2021!$E$9:$E$93)/10))),Fperm_SI_Woolf2021!$D$9:$D$93)*AZ$57+INTERCEPT(Fperm_SI_Woolf2021!$F$9:$F$93*EXP(-Fperm_SI_Woolf2021!$I$9:$I$93*$C90*IF(AZ$58=Fperm_SI_Woolf2021!$E$9:$E$93,1,EXP(LN((1.1*(Fperm_SI_Woolf2021!$E$9:$E$93-AZ$58)-63.1579*EXP(-0.19*Fperm_SI_Woolf2021!$E$9:$E$93)+63.1579*EXP(-0.19*AZ$58))/(Fperm_SI_Woolf2021!$E$9:$E$93-AZ$58))*(AZ$58-Fperm_SI_Woolf2021!$E$9:$E$93)/10))) + Fperm_SI_Woolf2021!$G$9:$G$93*EXP(-Fperm_SI_Woolf2021!$J$9:$J$93*$C90*IF(AZ$58=Fperm_SI_Woolf2021!$E$9:$E$93,1,EXP(LN((1.1*(Fperm_SI_Woolf2021!$E$9:$E$93-AZ$58)-63.1579*EXP(-0.19*Fperm_SI_Woolf2021!$E$9:$E$93)+63.1579*EXP(-0.19*AZ$58))/(Fperm_SI_Woolf2021!$E$9:$E$93-AZ$58))*(AZ$58-Fperm_SI_Woolf2021!$E$9:$E$93)/10))) + Fperm_SI_Woolf2021!$H$9:$H$93*EXP(-Fperm_SI_Woolf2021!$K$9:$K$93*$C90*IF(AZ$58=Fperm_SI_Woolf2021!$E$9:$E$93,1,EXP(LN((1.1*(Fperm_SI_Woolf2021!$E$9:$E$93-AZ$58)-63.1579*EXP(-0.19*Fperm_SI_Woolf2021!$E$9:$E$93)+63.1579*EXP(-0.19*AZ$58))/(Fperm_SI_Woolf2021!$E$9:$E$93-AZ$58))*(AZ$58-Fperm_SI_Woolf2021!$E$9:$E$93)/10))),Fperm_SI_Woolf2021!$D$9:$D$93))</f>
        <v>0.57136548025964484</v>
      </c>
      <c r="BA90" s="51" cm="1">
        <f t="array" ref="BA90">MIN(1,SLOPE(Fperm_SI_Woolf2021!$F$9:$F$93*EXP(-Fperm_SI_Woolf2021!$I$9:$I$93*$C90*IF(BA$58=Fperm_SI_Woolf2021!$E$9:$E$93,1,EXP(LN((1.1*(Fperm_SI_Woolf2021!$E$9:$E$93-BA$58)-63.1579*EXP(-0.19*Fperm_SI_Woolf2021!$E$9:$E$93)+63.1579*EXP(-0.19*BA$58))/(Fperm_SI_Woolf2021!$E$9:$E$93-BA$58))*(BA$58-Fperm_SI_Woolf2021!$E$9:$E$93)/10))) + Fperm_SI_Woolf2021!$G$9:$G$93*EXP(-Fperm_SI_Woolf2021!$J$9:$J$93*$C90*IF(BA$58=Fperm_SI_Woolf2021!$E$9:$E$93,1,EXP(LN((1.1*(Fperm_SI_Woolf2021!$E$9:$E$93-BA$58)-63.1579*EXP(-0.19*Fperm_SI_Woolf2021!$E$9:$E$93)+63.1579*EXP(-0.19*BA$58))/(Fperm_SI_Woolf2021!$E$9:$E$93-BA$58))*(BA$58-Fperm_SI_Woolf2021!$E$9:$E$93)/10))) + Fperm_SI_Woolf2021!$H$9:$H$93*EXP(-Fperm_SI_Woolf2021!$K$9:$K$93*$C90*IF(BA$58=Fperm_SI_Woolf2021!$E$9:$E$93,1,EXP(LN((1.1*(Fperm_SI_Woolf2021!$E$9:$E$93-BA$58)-63.1579*EXP(-0.19*Fperm_SI_Woolf2021!$E$9:$E$93)+63.1579*EXP(-0.19*BA$58))/(Fperm_SI_Woolf2021!$E$9:$E$93-BA$58))*(BA$58-Fperm_SI_Woolf2021!$E$9:$E$93)/10))),Fperm_SI_Woolf2021!$D$9:$D$93)*BA$57+INTERCEPT(Fperm_SI_Woolf2021!$F$9:$F$93*EXP(-Fperm_SI_Woolf2021!$I$9:$I$93*$C90*IF(BA$58=Fperm_SI_Woolf2021!$E$9:$E$93,1,EXP(LN((1.1*(Fperm_SI_Woolf2021!$E$9:$E$93-BA$58)-63.1579*EXP(-0.19*Fperm_SI_Woolf2021!$E$9:$E$93)+63.1579*EXP(-0.19*BA$58))/(Fperm_SI_Woolf2021!$E$9:$E$93-BA$58))*(BA$58-Fperm_SI_Woolf2021!$E$9:$E$93)/10))) + Fperm_SI_Woolf2021!$G$9:$G$93*EXP(-Fperm_SI_Woolf2021!$J$9:$J$93*$C90*IF(BA$58=Fperm_SI_Woolf2021!$E$9:$E$93,1,EXP(LN((1.1*(Fperm_SI_Woolf2021!$E$9:$E$93-BA$58)-63.1579*EXP(-0.19*Fperm_SI_Woolf2021!$E$9:$E$93)+63.1579*EXP(-0.19*BA$58))/(Fperm_SI_Woolf2021!$E$9:$E$93-BA$58))*(BA$58-Fperm_SI_Woolf2021!$E$9:$E$93)/10))) + Fperm_SI_Woolf2021!$H$9:$H$93*EXP(-Fperm_SI_Woolf2021!$K$9:$K$93*$C90*IF(BA$58=Fperm_SI_Woolf2021!$E$9:$E$93,1,EXP(LN((1.1*(Fperm_SI_Woolf2021!$E$9:$E$93-BA$58)-63.1579*EXP(-0.19*Fperm_SI_Woolf2021!$E$9:$E$93)+63.1579*EXP(-0.19*BA$58))/(Fperm_SI_Woolf2021!$E$9:$E$93-BA$58))*(BA$58-Fperm_SI_Woolf2021!$E$9:$E$93)/10))),Fperm_SI_Woolf2021!$D$9:$D$93))</f>
        <v>0.54293309013659585</v>
      </c>
      <c r="BB90" s="51" cm="1">
        <f t="array" ref="BB90">MIN(1,SLOPE(Fperm_SI_Woolf2021!$F$9:$F$93*EXP(-Fperm_SI_Woolf2021!$I$9:$I$93*$C90*IF(BB$58=Fperm_SI_Woolf2021!$E$9:$E$93,1,EXP(LN((1.1*(Fperm_SI_Woolf2021!$E$9:$E$93-BB$58)-63.1579*EXP(-0.19*Fperm_SI_Woolf2021!$E$9:$E$93)+63.1579*EXP(-0.19*BB$58))/(Fperm_SI_Woolf2021!$E$9:$E$93-BB$58))*(BB$58-Fperm_SI_Woolf2021!$E$9:$E$93)/10))) + Fperm_SI_Woolf2021!$G$9:$G$93*EXP(-Fperm_SI_Woolf2021!$J$9:$J$93*$C90*IF(BB$58=Fperm_SI_Woolf2021!$E$9:$E$93,1,EXP(LN((1.1*(Fperm_SI_Woolf2021!$E$9:$E$93-BB$58)-63.1579*EXP(-0.19*Fperm_SI_Woolf2021!$E$9:$E$93)+63.1579*EXP(-0.19*BB$58))/(Fperm_SI_Woolf2021!$E$9:$E$93-BB$58))*(BB$58-Fperm_SI_Woolf2021!$E$9:$E$93)/10))) + Fperm_SI_Woolf2021!$H$9:$H$93*EXP(-Fperm_SI_Woolf2021!$K$9:$K$93*$C90*IF(BB$58=Fperm_SI_Woolf2021!$E$9:$E$93,1,EXP(LN((1.1*(Fperm_SI_Woolf2021!$E$9:$E$93-BB$58)-63.1579*EXP(-0.19*Fperm_SI_Woolf2021!$E$9:$E$93)+63.1579*EXP(-0.19*BB$58))/(Fperm_SI_Woolf2021!$E$9:$E$93-BB$58))*(BB$58-Fperm_SI_Woolf2021!$E$9:$E$93)/10))),Fperm_SI_Woolf2021!$D$9:$D$93)*BB$57+INTERCEPT(Fperm_SI_Woolf2021!$F$9:$F$93*EXP(-Fperm_SI_Woolf2021!$I$9:$I$93*$C90*IF(BB$58=Fperm_SI_Woolf2021!$E$9:$E$93,1,EXP(LN((1.1*(Fperm_SI_Woolf2021!$E$9:$E$93-BB$58)-63.1579*EXP(-0.19*Fperm_SI_Woolf2021!$E$9:$E$93)+63.1579*EXP(-0.19*BB$58))/(Fperm_SI_Woolf2021!$E$9:$E$93-BB$58))*(BB$58-Fperm_SI_Woolf2021!$E$9:$E$93)/10))) + Fperm_SI_Woolf2021!$G$9:$G$93*EXP(-Fperm_SI_Woolf2021!$J$9:$J$93*$C90*IF(BB$58=Fperm_SI_Woolf2021!$E$9:$E$93,1,EXP(LN((1.1*(Fperm_SI_Woolf2021!$E$9:$E$93-BB$58)-63.1579*EXP(-0.19*Fperm_SI_Woolf2021!$E$9:$E$93)+63.1579*EXP(-0.19*BB$58))/(Fperm_SI_Woolf2021!$E$9:$E$93-BB$58))*(BB$58-Fperm_SI_Woolf2021!$E$9:$E$93)/10))) + Fperm_SI_Woolf2021!$H$9:$H$93*EXP(-Fperm_SI_Woolf2021!$K$9:$K$93*$C90*IF(BB$58=Fperm_SI_Woolf2021!$E$9:$E$93,1,EXP(LN((1.1*(Fperm_SI_Woolf2021!$E$9:$E$93-BB$58)-63.1579*EXP(-0.19*Fperm_SI_Woolf2021!$E$9:$E$93)+63.1579*EXP(-0.19*BB$58))/(Fperm_SI_Woolf2021!$E$9:$E$93-BB$58))*(BB$58-Fperm_SI_Woolf2021!$E$9:$E$93)/10))),Fperm_SI_Woolf2021!$D$9:$D$93))</f>
        <v>0.51450070001354697</v>
      </c>
      <c r="BC90" s="51" cm="1">
        <f t="array" ref="BC90">MIN(1,SLOPE(Fperm_SI_Woolf2021!$F$9:$F$93*EXP(-Fperm_SI_Woolf2021!$I$9:$I$93*$C90*IF(BC$58=Fperm_SI_Woolf2021!$E$9:$E$93,1,EXP(LN((1.1*(Fperm_SI_Woolf2021!$E$9:$E$93-BC$58)-63.1579*EXP(-0.19*Fperm_SI_Woolf2021!$E$9:$E$93)+63.1579*EXP(-0.19*BC$58))/(Fperm_SI_Woolf2021!$E$9:$E$93-BC$58))*(BC$58-Fperm_SI_Woolf2021!$E$9:$E$93)/10))) + Fperm_SI_Woolf2021!$G$9:$G$93*EXP(-Fperm_SI_Woolf2021!$J$9:$J$93*$C90*IF(BC$58=Fperm_SI_Woolf2021!$E$9:$E$93,1,EXP(LN((1.1*(Fperm_SI_Woolf2021!$E$9:$E$93-BC$58)-63.1579*EXP(-0.19*Fperm_SI_Woolf2021!$E$9:$E$93)+63.1579*EXP(-0.19*BC$58))/(Fperm_SI_Woolf2021!$E$9:$E$93-BC$58))*(BC$58-Fperm_SI_Woolf2021!$E$9:$E$93)/10))) + Fperm_SI_Woolf2021!$H$9:$H$93*EXP(-Fperm_SI_Woolf2021!$K$9:$K$93*$C90*IF(BC$58=Fperm_SI_Woolf2021!$E$9:$E$93,1,EXP(LN((1.1*(Fperm_SI_Woolf2021!$E$9:$E$93-BC$58)-63.1579*EXP(-0.19*Fperm_SI_Woolf2021!$E$9:$E$93)+63.1579*EXP(-0.19*BC$58))/(Fperm_SI_Woolf2021!$E$9:$E$93-BC$58))*(BC$58-Fperm_SI_Woolf2021!$E$9:$E$93)/10))),Fperm_SI_Woolf2021!$D$9:$D$93)*BC$57+INTERCEPT(Fperm_SI_Woolf2021!$F$9:$F$93*EXP(-Fperm_SI_Woolf2021!$I$9:$I$93*$C90*IF(BC$58=Fperm_SI_Woolf2021!$E$9:$E$93,1,EXP(LN((1.1*(Fperm_SI_Woolf2021!$E$9:$E$93-BC$58)-63.1579*EXP(-0.19*Fperm_SI_Woolf2021!$E$9:$E$93)+63.1579*EXP(-0.19*BC$58))/(Fperm_SI_Woolf2021!$E$9:$E$93-BC$58))*(BC$58-Fperm_SI_Woolf2021!$E$9:$E$93)/10))) + Fperm_SI_Woolf2021!$G$9:$G$93*EXP(-Fperm_SI_Woolf2021!$J$9:$J$93*$C90*IF(BC$58=Fperm_SI_Woolf2021!$E$9:$E$93,1,EXP(LN((1.1*(Fperm_SI_Woolf2021!$E$9:$E$93-BC$58)-63.1579*EXP(-0.19*Fperm_SI_Woolf2021!$E$9:$E$93)+63.1579*EXP(-0.19*BC$58))/(Fperm_SI_Woolf2021!$E$9:$E$93-BC$58))*(BC$58-Fperm_SI_Woolf2021!$E$9:$E$93)/10))) + Fperm_SI_Woolf2021!$H$9:$H$93*EXP(-Fperm_SI_Woolf2021!$K$9:$K$93*$C90*IF(BC$58=Fperm_SI_Woolf2021!$E$9:$E$93,1,EXP(LN((1.1*(Fperm_SI_Woolf2021!$E$9:$E$93-BC$58)-63.1579*EXP(-0.19*Fperm_SI_Woolf2021!$E$9:$E$93)+63.1579*EXP(-0.19*BC$58))/(Fperm_SI_Woolf2021!$E$9:$E$93-BC$58))*(BC$58-Fperm_SI_Woolf2021!$E$9:$E$93)/10))),Fperm_SI_Woolf2021!$D$9:$D$93))</f>
        <v>0.48606830989049804</v>
      </c>
      <c r="BD90" s="51" cm="1">
        <f t="array" ref="BD90">MIN(1,SLOPE(Fperm_SI_Woolf2021!$F$9:$F$93*EXP(-Fperm_SI_Woolf2021!$I$9:$I$93*$C90*IF(BD$58=Fperm_SI_Woolf2021!$E$9:$E$93,1,EXP(LN((1.1*(Fperm_SI_Woolf2021!$E$9:$E$93-BD$58)-63.1579*EXP(-0.19*Fperm_SI_Woolf2021!$E$9:$E$93)+63.1579*EXP(-0.19*BD$58))/(Fperm_SI_Woolf2021!$E$9:$E$93-BD$58))*(BD$58-Fperm_SI_Woolf2021!$E$9:$E$93)/10))) + Fperm_SI_Woolf2021!$G$9:$G$93*EXP(-Fperm_SI_Woolf2021!$J$9:$J$93*$C90*IF(BD$58=Fperm_SI_Woolf2021!$E$9:$E$93,1,EXP(LN((1.1*(Fperm_SI_Woolf2021!$E$9:$E$93-BD$58)-63.1579*EXP(-0.19*Fperm_SI_Woolf2021!$E$9:$E$93)+63.1579*EXP(-0.19*BD$58))/(Fperm_SI_Woolf2021!$E$9:$E$93-BD$58))*(BD$58-Fperm_SI_Woolf2021!$E$9:$E$93)/10))) + Fperm_SI_Woolf2021!$H$9:$H$93*EXP(-Fperm_SI_Woolf2021!$K$9:$K$93*$C90*IF(BD$58=Fperm_SI_Woolf2021!$E$9:$E$93,1,EXP(LN((1.1*(Fperm_SI_Woolf2021!$E$9:$E$93-BD$58)-63.1579*EXP(-0.19*Fperm_SI_Woolf2021!$E$9:$E$93)+63.1579*EXP(-0.19*BD$58))/(Fperm_SI_Woolf2021!$E$9:$E$93-BD$58))*(BD$58-Fperm_SI_Woolf2021!$E$9:$E$93)/10))),Fperm_SI_Woolf2021!$D$9:$D$93)*BD$57+INTERCEPT(Fperm_SI_Woolf2021!$F$9:$F$93*EXP(-Fperm_SI_Woolf2021!$I$9:$I$93*$C90*IF(BD$58=Fperm_SI_Woolf2021!$E$9:$E$93,1,EXP(LN((1.1*(Fperm_SI_Woolf2021!$E$9:$E$93-BD$58)-63.1579*EXP(-0.19*Fperm_SI_Woolf2021!$E$9:$E$93)+63.1579*EXP(-0.19*BD$58))/(Fperm_SI_Woolf2021!$E$9:$E$93-BD$58))*(BD$58-Fperm_SI_Woolf2021!$E$9:$E$93)/10))) + Fperm_SI_Woolf2021!$G$9:$G$93*EXP(-Fperm_SI_Woolf2021!$J$9:$J$93*$C90*IF(BD$58=Fperm_SI_Woolf2021!$E$9:$E$93,1,EXP(LN((1.1*(Fperm_SI_Woolf2021!$E$9:$E$93-BD$58)-63.1579*EXP(-0.19*Fperm_SI_Woolf2021!$E$9:$E$93)+63.1579*EXP(-0.19*BD$58))/(Fperm_SI_Woolf2021!$E$9:$E$93-BD$58))*(BD$58-Fperm_SI_Woolf2021!$E$9:$E$93)/10))) + Fperm_SI_Woolf2021!$H$9:$H$93*EXP(-Fperm_SI_Woolf2021!$K$9:$K$93*$C90*IF(BD$58=Fperm_SI_Woolf2021!$E$9:$E$93,1,EXP(LN((1.1*(Fperm_SI_Woolf2021!$E$9:$E$93-BD$58)-63.1579*EXP(-0.19*Fperm_SI_Woolf2021!$E$9:$E$93)+63.1579*EXP(-0.19*BD$58))/(Fperm_SI_Woolf2021!$E$9:$E$93-BD$58))*(BD$58-Fperm_SI_Woolf2021!$E$9:$E$93)/10))),Fperm_SI_Woolf2021!$D$9:$D$93))</f>
        <v>0.45763591976744911</v>
      </c>
      <c r="BE90" s="51" cm="1">
        <f t="array" ref="BE90">MIN(1,SLOPE(Fperm_SI_Woolf2021!$F$9:$F$93*EXP(-Fperm_SI_Woolf2021!$I$9:$I$93*$C90*IF(BE$58=Fperm_SI_Woolf2021!$E$9:$E$93,1,EXP(LN((1.1*(Fperm_SI_Woolf2021!$E$9:$E$93-BE$58)-63.1579*EXP(-0.19*Fperm_SI_Woolf2021!$E$9:$E$93)+63.1579*EXP(-0.19*BE$58))/(Fperm_SI_Woolf2021!$E$9:$E$93-BE$58))*(BE$58-Fperm_SI_Woolf2021!$E$9:$E$93)/10))) + Fperm_SI_Woolf2021!$G$9:$G$93*EXP(-Fperm_SI_Woolf2021!$J$9:$J$93*$C90*IF(BE$58=Fperm_SI_Woolf2021!$E$9:$E$93,1,EXP(LN((1.1*(Fperm_SI_Woolf2021!$E$9:$E$93-BE$58)-63.1579*EXP(-0.19*Fperm_SI_Woolf2021!$E$9:$E$93)+63.1579*EXP(-0.19*BE$58))/(Fperm_SI_Woolf2021!$E$9:$E$93-BE$58))*(BE$58-Fperm_SI_Woolf2021!$E$9:$E$93)/10))) + Fperm_SI_Woolf2021!$H$9:$H$93*EXP(-Fperm_SI_Woolf2021!$K$9:$K$93*$C90*IF(BE$58=Fperm_SI_Woolf2021!$E$9:$E$93,1,EXP(LN((1.1*(Fperm_SI_Woolf2021!$E$9:$E$93-BE$58)-63.1579*EXP(-0.19*Fperm_SI_Woolf2021!$E$9:$E$93)+63.1579*EXP(-0.19*BE$58))/(Fperm_SI_Woolf2021!$E$9:$E$93-BE$58))*(BE$58-Fperm_SI_Woolf2021!$E$9:$E$93)/10))),Fperm_SI_Woolf2021!$D$9:$D$93)*BE$57+INTERCEPT(Fperm_SI_Woolf2021!$F$9:$F$93*EXP(-Fperm_SI_Woolf2021!$I$9:$I$93*$C90*IF(BE$58=Fperm_SI_Woolf2021!$E$9:$E$93,1,EXP(LN((1.1*(Fperm_SI_Woolf2021!$E$9:$E$93-BE$58)-63.1579*EXP(-0.19*Fperm_SI_Woolf2021!$E$9:$E$93)+63.1579*EXP(-0.19*BE$58))/(Fperm_SI_Woolf2021!$E$9:$E$93-BE$58))*(BE$58-Fperm_SI_Woolf2021!$E$9:$E$93)/10))) + Fperm_SI_Woolf2021!$G$9:$G$93*EXP(-Fperm_SI_Woolf2021!$J$9:$J$93*$C90*IF(BE$58=Fperm_SI_Woolf2021!$E$9:$E$93,1,EXP(LN((1.1*(Fperm_SI_Woolf2021!$E$9:$E$93-BE$58)-63.1579*EXP(-0.19*Fperm_SI_Woolf2021!$E$9:$E$93)+63.1579*EXP(-0.19*BE$58))/(Fperm_SI_Woolf2021!$E$9:$E$93-BE$58))*(BE$58-Fperm_SI_Woolf2021!$E$9:$E$93)/10))) + Fperm_SI_Woolf2021!$H$9:$H$93*EXP(-Fperm_SI_Woolf2021!$K$9:$K$93*$C90*IF(BE$58=Fperm_SI_Woolf2021!$E$9:$E$93,1,EXP(LN((1.1*(Fperm_SI_Woolf2021!$E$9:$E$93-BE$58)-63.1579*EXP(-0.19*Fperm_SI_Woolf2021!$E$9:$E$93)+63.1579*EXP(-0.19*BE$58))/(Fperm_SI_Woolf2021!$E$9:$E$93-BE$58))*(BE$58-Fperm_SI_Woolf2021!$E$9:$E$93)/10))),Fperm_SI_Woolf2021!$D$9:$D$93))</f>
        <v>0.42920352964440017</v>
      </c>
      <c r="BF90" s="51" cm="1">
        <f t="array" ref="BF90">MIN(1,SLOPE(Fperm_SI_Woolf2021!$F$9:$F$93*EXP(-Fperm_SI_Woolf2021!$I$9:$I$93*$C90*IF(BF$58=Fperm_SI_Woolf2021!$E$9:$E$93,1,EXP(LN((1.1*(Fperm_SI_Woolf2021!$E$9:$E$93-BF$58)-63.1579*EXP(-0.19*Fperm_SI_Woolf2021!$E$9:$E$93)+63.1579*EXP(-0.19*BF$58))/(Fperm_SI_Woolf2021!$E$9:$E$93-BF$58))*(BF$58-Fperm_SI_Woolf2021!$E$9:$E$93)/10))) + Fperm_SI_Woolf2021!$G$9:$G$93*EXP(-Fperm_SI_Woolf2021!$J$9:$J$93*$C90*IF(BF$58=Fperm_SI_Woolf2021!$E$9:$E$93,1,EXP(LN((1.1*(Fperm_SI_Woolf2021!$E$9:$E$93-BF$58)-63.1579*EXP(-0.19*Fperm_SI_Woolf2021!$E$9:$E$93)+63.1579*EXP(-0.19*BF$58))/(Fperm_SI_Woolf2021!$E$9:$E$93-BF$58))*(BF$58-Fperm_SI_Woolf2021!$E$9:$E$93)/10))) + Fperm_SI_Woolf2021!$H$9:$H$93*EXP(-Fperm_SI_Woolf2021!$K$9:$K$93*$C90*IF(BF$58=Fperm_SI_Woolf2021!$E$9:$E$93,1,EXP(LN((1.1*(Fperm_SI_Woolf2021!$E$9:$E$93-BF$58)-63.1579*EXP(-0.19*Fperm_SI_Woolf2021!$E$9:$E$93)+63.1579*EXP(-0.19*BF$58))/(Fperm_SI_Woolf2021!$E$9:$E$93-BF$58))*(BF$58-Fperm_SI_Woolf2021!$E$9:$E$93)/10))),Fperm_SI_Woolf2021!$D$9:$D$93)*BF$57+INTERCEPT(Fperm_SI_Woolf2021!$F$9:$F$93*EXP(-Fperm_SI_Woolf2021!$I$9:$I$93*$C90*IF(BF$58=Fperm_SI_Woolf2021!$E$9:$E$93,1,EXP(LN((1.1*(Fperm_SI_Woolf2021!$E$9:$E$93-BF$58)-63.1579*EXP(-0.19*Fperm_SI_Woolf2021!$E$9:$E$93)+63.1579*EXP(-0.19*BF$58))/(Fperm_SI_Woolf2021!$E$9:$E$93-BF$58))*(BF$58-Fperm_SI_Woolf2021!$E$9:$E$93)/10))) + Fperm_SI_Woolf2021!$G$9:$G$93*EXP(-Fperm_SI_Woolf2021!$J$9:$J$93*$C90*IF(BF$58=Fperm_SI_Woolf2021!$E$9:$E$93,1,EXP(LN((1.1*(Fperm_SI_Woolf2021!$E$9:$E$93-BF$58)-63.1579*EXP(-0.19*Fperm_SI_Woolf2021!$E$9:$E$93)+63.1579*EXP(-0.19*BF$58))/(Fperm_SI_Woolf2021!$E$9:$E$93-BF$58))*(BF$58-Fperm_SI_Woolf2021!$E$9:$E$93)/10))) + Fperm_SI_Woolf2021!$H$9:$H$93*EXP(-Fperm_SI_Woolf2021!$K$9:$K$93*$C90*IF(BF$58=Fperm_SI_Woolf2021!$E$9:$E$93,1,EXP(LN((1.1*(Fperm_SI_Woolf2021!$E$9:$E$93-BF$58)-63.1579*EXP(-0.19*Fperm_SI_Woolf2021!$E$9:$E$93)+63.1579*EXP(-0.19*BF$58))/(Fperm_SI_Woolf2021!$E$9:$E$93-BF$58))*(BF$58-Fperm_SI_Woolf2021!$E$9:$E$93)/10))),Fperm_SI_Woolf2021!$D$9:$D$93))</f>
        <v>0.40077113952135129</v>
      </c>
      <c r="BG90" s="51" cm="1">
        <f t="array" ref="BG90">MIN(1,SLOPE(Fperm_SI_Woolf2021!$F$9:$F$93*EXP(-Fperm_SI_Woolf2021!$I$9:$I$93*$C90*IF(BG$58=Fperm_SI_Woolf2021!$E$9:$E$93,1,EXP(LN((1.1*(Fperm_SI_Woolf2021!$E$9:$E$93-BG$58)-63.1579*EXP(-0.19*Fperm_SI_Woolf2021!$E$9:$E$93)+63.1579*EXP(-0.19*BG$58))/(Fperm_SI_Woolf2021!$E$9:$E$93-BG$58))*(BG$58-Fperm_SI_Woolf2021!$E$9:$E$93)/10))) + Fperm_SI_Woolf2021!$G$9:$G$93*EXP(-Fperm_SI_Woolf2021!$J$9:$J$93*$C90*IF(BG$58=Fperm_SI_Woolf2021!$E$9:$E$93,1,EXP(LN((1.1*(Fperm_SI_Woolf2021!$E$9:$E$93-BG$58)-63.1579*EXP(-0.19*Fperm_SI_Woolf2021!$E$9:$E$93)+63.1579*EXP(-0.19*BG$58))/(Fperm_SI_Woolf2021!$E$9:$E$93-BG$58))*(BG$58-Fperm_SI_Woolf2021!$E$9:$E$93)/10))) + Fperm_SI_Woolf2021!$H$9:$H$93*EXP(-Fperm_SI_Woolf2021!$K$9:$K$93*$C90*IF(BG$58=Fperm_SI_Woolf2021!$E$9:$E$93,1,EXP(LN((1.1*(Fperm_SI_Woolf2021!$E$9:$E$93-BG$58)-63.1579*EXP(-0.19*Fperm_SI_Woolf2021!$E$9:$E$93)+63.1579*EXP(-0.19*BG$58))/(Fperm_SI_Woolf2021!$E$9:$E$93-BG$58))*(BG$58-Fperm_SI_Woolf2021!$E$9:$E$93)/10))),Fperm_SI_Woolf2021!$D$9:$D$93)*BG$57+INTERCEPT(Fperm_SI_Woolf2021!$F$9:$F$93*EXP(-Fperm_SI_Woolf2021!$I$9:$I$93*$C90*IF(BG$58=Fperm_SI_Woolf2021!$E$9:$E$93,1,EXP(LN((1.1*(Fperm_SI_Woolf2021!$E$9:$E$93-BG$58)-63.1579*EXP(-0.19*Fperm_SI_Woolf2021!$E$9:$E$93)+63.1579*EXP(-0.19*BG$58))/(Fperm_SI_Woolf2021!$E$9:$E$93-BG$58))*(BG$58-Fperm_SI_Woolf2021!$E$9:$E$93)/10))) + Fperm_SI_Woolf2021!$G$9:$G$93*EXP(-Fperm_SI_Woolf2021!$J$9:$J$93*$C90*IF(BG$58=Fperm_SI_Woolf2021!$E$9:$E$93,1,EXP(LN((1.1*(Fperm_SI_Woolf2021!$E$9:$E$93-BG$58)-63.1579*EXP(-0.19*Fperm_SI_Woolf2021!$E$9:$E$93)+63.1579*EXP(-0.19*BG$58))/(Fperm_SI_Woolf2021!$E$9:$E$93-BG$58))*(BG$58-Fperm_SI_Woolf2021!$E$9:$E$93)/10))) + Fperm_SI_Woolf2021!$H$9:$H$93*EXP(-Fperm_SI_Woolf2021!$K$9:$K$93*$C90*IF(BG$58=Fperm_SI_Woolf2021!$E$9:$E$93,1,EXP(LN((1.1*(Fperm_SI_Woolf2021!$E$9:$E$93-BG$58)-63.1579*EXP(-0.19*Fperm_SI_Woolf2021!$E$9:$E$93)+63.1579*EXP(-0.19*BG$58))/(Fperm_SI_Woolf2021!$E$9:$E$93-BG$58))*(BG$58-Fperm_SI_Woolf2021!$E$9:$E$93)/10))),Fperm_SI_Woolf2021!$D$9:$D$93))</f>
        <v>0.37233874939830236</v>
      </c>
      <c r="BH90" s="51" cm="1">
        <f t="array" ref="BH90">MIN(1,SLOPE(Fperm_SI_Woolf2021!$F$9:$F$93*EXP(-Fperm_SI_Woolf2021!$I$9:$I$93*$C90*IF(BH$58=Fperm_SI_Woolf2021!$E$9:$E$93,1,EXP(LN((1.1*(Fperm_SI_Woolf2021!$E$9:$E$93-BH$58)-63.1579*EXP(-0.19*Fperm_SI_Woolf2021!$E$9:$E$93)+63.1579*EXP(-0.19*BH$58))/(Fperm_SI_Woolf2021!$E$9:$E$93-BH$58))*(BH$58-Fperm_SI_Woolf2021!$E$9:$E$93)/10))) + Fperm_SI_Woolf2021!$G$9:$G$93*EXP(-Fperm_SI_Woolf2021!$J$9:$J$93*$C90*IF(BH$58=Fperm_SI_Woolf2021!$E$9:$E$93,1,EXP(LN((1.1*(Fperm_SI_Woolf2021!$E$9:$E$93-BH$58)-63.1579*EXP(-0.19*Fperm_SI_Woolf2021!$E$9:$E$93)+63.1579*EXP(-0.19*BH$58))/(Fperm_SI_Woolf2021!$E$9:$E$93-BH$58))*(BH$58-Fperm_SI_Woolf2021!$E$9:$E$93)/10))) + Fperm_SI_Woolf2021!$H$9:$H$93*EXP(-Fperm_SI_Woolf2021!$K$9:$K$93*$C90*IF(BH$58=Fperm_SI_Woolf2021!$E$9:$E$93,1,EXP(LN((1.1*(Fperm_SI_Woolf2021!$E$9:$E$93-BH$58)-63.1579*EXP(-0.19*Fperm_SI_Woolf2021!$E$9:$E$93)+63.1579*EXP(-0.19*BH$58))/(Fperm_SI_Woolf2021!$E$9:$E$93-BH$58))*(BH$58-Fperm_SI_Woolf2021!$E$9:$E$93)/10))),Fperm_SI_Woolf2021!$D$9:$D$93)*BH$57+INTERCEPT(Fperm_SI_Woolf2021!$F$9:$F$93*EXP(-Fperm_SI_Woolf2021!$I$9:$I$93*$C90*IF(BH$58=Fperm_SI_Woolf2021!$E$9:$E$93,1,EXP(LN((1.1*(Fperm_SI_Woolf2021!$E$9:$E$93-BH$58)-63.1579*EXP(-0.19*Fperm_SI_Woolf2021!$E$9:$E$93)+63.1579*EXP(-0.19*BH$58))/(Fperm_SI_Woolf2021!$E$9:$E$93-BH$58))*(BH$58-Fperm_SI_Woolf2021!$E$9:$E$93)/10))) + Fperm_SI_Woolf2021!$G$9:$G$93*EXP(-Fperm_SI_Woolf2021!$J$9:$J$93*$C90*IF(BH$58=Fperm_SI_Woolf2021!$E$9:$E$93,1,EXP(LN((1.1*(Fperm_SI_Woolf2021!$E$9:$E$93-BH$58)-63.1579*EXP(-0.19*Fperm_SI_Woolf2021!$E$9:$E$93)+63.1579*EXP(-0.19*BH$58))/(Fperm_SI_Woolf2021!$E$9:$E$93-BH$58))*(BH$58-Fperm_SI_Woolf2021!$E$9:$E$93)/10))) + Fperm_SI_Woolf2021!$H$9:$H$93*EXP(-Fperm_SI_Woolf2021!$K$9:$K$93*$C90*IF(BH$58=Fperm_SI_Woolf2021!$E$9:$E$93,1,EXP(LN((1.1*(Fperm_SI_Woolf2021!$E$9:$E$93-BH$58)-63.1579*EXP(-0.19*Fperm_SI_Woolf2021!$E$9:$E$93)+63.1579*EXP(-0.19*BH$58))/(Fperm_SI_Woolf2021!$E$9:$E$93-BH$58))*(BH$58-Fperm_SI_Woolf2021!$E$9:$E$93)/10))),Fperm_SI_Woolf2021!$D$9:$D$93))</f>
        <v>0.34390635927525337</v>
      </c>
      <c r="BI90" s="51" cm="1">
        <f t="array" ref="BI90">MIN(1,SLOPE(Fperm_SI_Woolf2021!$F$9:$F$93*EXP(-Fperm_SI_Woolf2021!$I$9:$I$93*$C90*IF(BI$58=Fperm_SI_Woolf2021!$E$9:$E$93,1,EXP(LN((1.1*(Fperm_SI_Woolf2021!$E$9:$E$93-BI$58)-63.1579*EXP(-0.19*Fperm_SI_Woolf2021!$E$9:$E$93)+63.1579*EXP(-0.19*BI$58))/(Fperm_SI_Woolf2021!$E$9:$E$93-BI$58))*(BI$58-Fperm_SI_Woolf2021!$E$9:$E$93)/10))) + Fperm_SI_Woolf2021!$G$9:$G$93*EXP(-Fperm_SI_Woolf2021!$J$9:$J$93*$C90*IF(BI$58=Fperm_SI_Woolf2021!$E$9:$E$93,1,EXP(LN((1.1*(Fperm_SI_Woolf2021!$E$9:$E$93-BI$58)-63.1579*EXP(-0.19*Fperm_SI_Woolf2021!$E$9:$E$93)+63.1579*EXP(-0.19*BI$58))/(Fperm_SI_Woolf2021!$E$9:$E$93-BI$58))*(BI$58-Fperm_SI_Woolf2021!$E$9:$E$93)/10))) + Fperm_SI_Woolf2021!$H$9:$H$93*EXP(-Fperm_SI_Woolf2021!$K$9:$K$93*$C90*IF(BI$58=Fperm_SI_Woolf2021!$E$9:$E$93,1,EXP(LN((1.1*(Fperm_SI_Woolf2021!$E$9:$E$93-BI$58)-63.1579*EXP(-0.19*Fperm_SI_Woolf2021!$E$9:$E$93)+63.1579*EXP(-0.19*BI$58))/(Fperm_SI_Woolf2021!$E$9:$E$93-BI$58))*(BI$58-Fperm_SI_Woolf2021!$E$9:$E$93)/10))),Fperm_SI_Woolf2021!$D$9:$D$93)*BI$57+INTERCEPT(Fperm_SI_Woolf2021!$F$9:$F$93*EXP(-Fperm_SI_Woolf2021!$I$9:$I$93*$C90*IF(BI$58=Fperm_SI_Woolf2021!$E$9:$E$93,1,EXP(LN((1.1*(Fperm_SI_Woolf2021!$E$9:$E$93-BI$58)-63.1579*EXP(-0.19*Fperm_SI_Woolf2021!$E$9:$E$93)+63.1579*EXP(-0.19*BI$58))/(Fperm_SI_Woolf2021!$E$9:$E$93-BI$58))*(BI$58-Fperm_SI_Woolf2021!$E$9:$E$93)/10))) + Fperm_SI_Woolf2021!$G$9:$G$93*EXP(-Fperm_SI_Woolf2021!$J$9:$J$93*$C90*IF(BI$58=Fperm_SI_Woolf2021!$E$9:$E$93,1,EXP(LN((1.1*(Fperm_SI_Woolf2021!$E$9:$E$93-BI$58)-63.1579*EXP(-0.19*Fperm_SI_Woolf2021!$E$9:$E$93)+63.1579*EXP(-0.19*BI$58))/(Fperm_SI_Woolf2021!$E$9:$E$93-BI$58))*(BI$58-Fperm_SI_Woolf2021!$E$9:$E$93)/10))) + Fperm_SI_Woolf2021!$H$9:$H$93*EXP(-Fperm_SI_Woolf2021!$K$9:$K$93*$C90*IF(BI$58=Fperm_SI_Woolf2021!$E$9:$E$93,1,EXP(LN((1.1*(Fperm_SI_Woolf2021!$E$9:$E$93-BI$58)-63.1579*EXP(-0.19*Fperm_SI_Woolf2021!$E$9:$E$93)+63.1579*EXP(-0.19*BI$58))/(Fperm_SI_Woolf2021!$E$9:$E$93-BI$58))*(BI$58-Fperm_SI_Woolf2021!$E$9:$E$93)/10))),Fperm_SI_Woolf2021!$D$9:$D$93))</f>
        <v>0.31547396915220444</v>
      </c>
      <c r="BJ90" s="51" cm="1">
        <f t="array" ref="BJ90">MIN(1,SLOPE(Fperm_SI_Woolf2021!$F$9:$F$93*EXP(-Fperm_SI_Woolf2021!$I$9:$I$93*$C90*IF(BJ$58=Fperm_SI_Woolf2021!$E$9:$E$93,1,EXP(LN((1.1*(Fperm_SI_Woolf2021!$E$9:$E$93-BJ$58)-63.1579*EXP(-0.19*Fperm_SI_Woolf2021!$E$9:$E$93)+63.1579*EXP(-0.19*BJ$58))/(Fperm_SI_Woolf2021!$E$9:$E$93-BJ$58))*(BJ$58-Fperm_SI_Woolf2021!$E$9:$E$93)/10))) + Fperm_SI_Woolf2021!$G$9:$G$93*EXP(-Fperm_SI_Woolf2021!$J$9:$J$93*$C90*IF(BJ$58=Fperm_SI_Woolf2021!$E$9:$E$93,1,EXP(LN((1.1*(Fperm_SI_Woolf2021!$E$9:$E$93-BJ$58)-63.1579*EXP(-0.19*Fperm_SI_Woolf2021!$E$9:$E$93)+63.1579*EXP(-0.19*BJ$58))/(Fperm_SI_Woolf2021!$E$9:$E$93-BJ$58))*(BJ$58-Fperm_SI_Woolf2021!$E$9:$E$93)/10))) + Fperm_SI_Woolf2021!$H$9:$H$93*EXP(-Fperm_SI_Woolf2021!$K$9:$K$93*$C90*IF(BJ$58=Fperm_SI_Woolf2021!$E$9:$E$93,1,EXP(LN((1.1*(Fperm_SI_Woolf2021!$E$9:$E$93-BJ$58)-63.1579*EXP(-0.19*Fperm_SI_Woolf2021!$E$9:$E$93)+63.1579*EXP(-0.19*BJ$58))/(Fperm_SI_Woolf2021!$E$9:$E$93-BJ$58))*(BJ$58-Fperm_SI_Woolf2021!$E$9:$E$93)/10))),Fperm_SI_Woolf2021!$D$9:$D$93)*BJ$57+INTERCEPT(Fperm_SI_Woolf2021!$F$9:$F$93*EXP(-Fperm_SI_Woolf2021!$I$9:$I$93*$C90*IF(BJ$58=Fperm_SI_Woolf2021!$E$9:$E$93,1,EXP(LN((1.1*(Fperm_SI_Woolf2021!$E$9:$E$93-BJ$58)-63.1579*EXP(-0.19*Fperm_SI_Woolf2021!$E$9:$E$93)+63.1579*EXP(-0.19*BJ$58))/(Fperm_SI_Woolf2021!$E$9:$E$93-BJ$58))*(BJ$58-Fperm_SI_Woolf2021!$E$9:$E$93)/10))) + Fperm_SI_Woolf2021!$G$9:$G$93*EXP(-Fperm_SI_Woolf2021!$J$9:$J$93*$C90*IF(BJ$58=Fperm_SI_Woolf2021!$E$9:$E$93,1,EXP(LN((1.1*(Fperm_SI_Woolf2021!$E$9:$E$93-BJ$58)-63.1579*EXP(-0.19*Fperm_SI_Woolf2021!$E$9:$E$93)+63.1579*EXP(-0.19*BJ$58))/(Fperm_SI_Woolf2021!$E$9:$E$93-BJ$58))*(BJ$58-Fperm_SI_Woolf2021!$E$9:$E$93)/10))) + Fperm_SI_Woolf2021!$H$9:$H$93*EXP(-Fperm_SI_Woolf2021!$K$9:$K$93*$C90*IF(BJ$58=Fperm_SI_Woolf2021!$E$9:$E$93,1,EXP(LN((1.1*(Fperm_SI_Woolf2021!$E$9:$E$93-BJ$58)-63.1579*EXP(-0.19*Fperm_SI_Woolf2021!$E$9:$E$93)+63.1579*EXP(-0.19*BJ$58))/(Fperm_SI_Woolf2021!$E$9:$E$93-BJ$58))*(BJ$58-Fperm_SI_Woolf2021!$E$9:$E$93)/10))),Fperm_SI_Woolf2021!$D$9:$D$93))</f>
        <v>0.28704157902915545</v>
      </c>
      <c r="BK90" s="51" cm="1">
        <f t="array" ref="BK90">MIN(1,SLOPE(Fperm_SI_Woolf2021!$F$9:$F$93*EXP(-Fperm_SI_Woolf2021!$I$9:$I$93*$C90*IF(BK$58=Fperm_SI_Woolf2021!$E$9:$E$93,1,EXP(LN((1.1*(Fperm_SI_Woolf2021!$E$9:$E$93-BK$58)-63.1579*EXP(-0.19*Fperm_SI_Woolf2021!$E$9:$E$93)+63.1579*EXP(-0.19*BK$58))/(Fperm_SI_Woolf2021!$E$9:$E$93-BK$58))*(BK$58-Fperm_SI_Woolf2021!$E$9:$E$93)/10))) + Fperm_SI_Woolf2021!$G$9:$G$93*EXP(-Fperm_SI_Woolf2021!$J$9:$J$93*$C90*IF(BK$58=Fperm_SI_Woolf2021!$E$9:$E$93,1,EXP(LN((1.1*(Fperm_SI_Woolf2021!$E$9:$E$93-BK$58)-63.1579*EXP(-0.19*Fperm_SI_Woolf2021!$E$9:$E$93)+63.1579*EXP(-0.19*BK$58))/(Fperm_SI_Woolf2021!$E$9:$E$93-BK$58))*(BK$58-Fperm_SI_Woolf2021!$E$9:$E$93)/10))) + Fperm_SI_Woolf2021!$H$9:$H$93*EXP(-Fperm_SI_Woolf2021!$K$9:$K$93*$C90*IF(BK$58=Fperm_SI_Woolf2021!$E$9:$E$93,1,EXP(LN((1.1*(Fperm_SI_Woolf2021!$E$9:$E$93-BK$58)-63.1579*EXP(-0.19*Fperm_SI_Woolf2021!$E$9:$E$93)+63.1579*EXP(-0.19*BK$58))/(Fperm_SI_Woolf2021!$E$9:$E$93-BK$58))*(BK$58-Fperm_SI_Woolf2021!$E$9:$E$93)/10))),Fperm_SI_Woolf2021!$D$9:$D$93)*BK$57+INTERCEPT(Fperm_SI_Woolf2021!$F$9:$F$93*EXP(-Fperm_SI_Woolf2021!$I$9:$I$93*$C90*IF(BK$58=Fperm_SI_Woolf2021!$E$9:$E$93,1,EXP(LN((1.1*(Fperm_SI_Woolf2021!$E$9:$E$93-BK$58)-63.1579*EXP(-0.19*Fperm_SI_Woolf2021!$E$9:$E$93)+63.1579*EXP(-0.19*BK$58))/(Fperm_SI_Woolf2021!$E$9:$E$93-BK$58))*(BK$58-Fperm_SI_Woolf2021!$E$9:$E$93)/10))) + Fperm_SI_Woolf2021!$G$9:$G$93*EXP(-Fperm_SI_Woolf2021!$J$9:$J$93*$C90*IF(BK$58=Fperm_SI_Woolf2021!$E$9:$E$93,1,EXP(LN((1.1*(Fperm_SI_Woolf2021!$E$9:$E$93-BK$58)-63.1579*EXP(-0.19*Fperm_SI_Woolf2021!$E$9:$E$93)+63.1579*EXP(-0.19*BK$58))/(Fperm_SI_Woolf2021!$E$9:$E$93-BK$58))*(BK$58-Fperm_SI_Woolf2021!$E$9:$E$93)/10))) + Fperm_SI_Woolf2021!$H$9:$H$93*EXP(-Fperm_SI_Woolf2021!$K$9:$K$93*$C90*IF(BK$58=Fperm_SI_Woolf2021!$E$9:$E$93,1,EXP(LN((1.1*(Fperm_SI_Woolf2021!$E$9:$E$93-BK$58)-63.1579*EXP(-0.19*Fperm_SI_Woolf2021!$E$9:$E$93)+63.1579*EXP(-0.19*BK$58))/(Fperm_SI_Woolf2021!$E$9:$E$93-BK$58))*(BK$58-Fperm_SI_Woolf2021!$E$9:$E$93)/10))),Fperm_SI_Woolf2021!$D$9:$D$93))</f>
        <v>0.25860918890610651</v>
      </c>
      <c r="BL90" s="51" cm="1">
        <f t="array" ref="BL90">MIN(1,SLOPE(Fperm_SI_Woolf2021!$F$9:$F$93*EXP(-Fperm_SI_Woolf2021!$I$9:$I$93*$C90*IF(BL$58=Fperm_SI_Woolf2021!$E$9:$E$93,1,EXP(LN((1.1*(Fperm_SI_Woolf2021!$E$9:$E$93-BL$58)-63.1579*EXP(-0.19*Fperm_SI_Woolf2021!$E$9:$E$93)+63.1579*EXP(-0.19*BL$58))/(Fperm_SI_Woolf2021!$E$9:$E$93-BL$58))*(BL$58-Fperm_SI_Woolf2021!$E$9:$E$93)/10))) + Fperm_SI_Woolf2021!$G$9:$G$93*EXP(-Fperm_SI_Woolf2021!$J$9:$J$93*$C90*IF(BL$58=Fperm_SI_Woolf2021!$E$9:$E$93,1,EXP(LN((1.1*(Fperm_SI_Woolf2021!$E$9:$E$93-BL$58)-63.1579*EXP(-0.19*Fperm_SI_Woolf2021!$E$9:$E$93)+63.1579*EXP(-0.19*BL$58))/(Fperm_SI_Woolf2021!$E$9:$E$93-BL$58))*(BL$58-Fperm_SI_Woolf2021!$E$9:$E$93)/10))) + Fperm_SI_Woolf2021!$H$9:$H$93*EXP(-Fperm_SI_Woolf2021!$K$9:$K$93*$C90*IF(BL$58=Fperm_SI_Woolf2021!$E$9:$E$93,1,EXP(LN((1.1*(Fperm_SI_Woolf2021!$E$9:$E$93-BL$58)-63.1579*EXP(-0.19*Fperm_SI_Woolf2021!$E$9:$E$93)+63.1579*EXP(-0.19*BL$58))/(Fperm_SI_Woolf2021!$E$9:$E$93-BL$58))*(BL$58-Fperm_SI_Woolf2021!$E$9:$E$93)/10))),Fperm_SI_Woolf2021!$D$9:$D$93)*BL$57+INTERCEPT(Fperm_SI_Woolf2021!$F$9:$F$93*EXP(-Fperm_SI_Woolf2021!$I$9:$I$93*$C90*IF(BL$58=Fperm_SI_Woolf2021!$E$9:$E$93,1,EXP(LN((1.1*(Fperm_SI_Woolf2021!$E$9:$E$93-BL$58)-63.1579*EXP(-0.19*Fperm_SI_Woolf2021!$E$9:$E$93)+63.1579*EXP(-0.19*BL$58))/(Fperm_SI_Woolf2021!$E$9:$E$93-BL$58))*(BL$58-Fperm_SI_Woolf2021!$E$9:$E$93)/10))) + Fperm_SI_Woolf2021!$G$9:$G$93*EXP(-Fperm_SI_Woolf2021!$J$9:$J$93*$C90*IF(BL$58=Fperm_SI_Woolf2021!$E$9:$E$93,1,EXP(LN((1.1*(Fperm_SI_Woolf2021!$E$9:$E$93-BL$58)-63.1579*EXP(-0.19*Fperm_SI_Woolf2021!$E$9:$E$93)+63.1579*EXP(-0.19*BL$58))/(Fperm_SI_Woolf2021!$E$9:$E$93-BL$58))*(BL$58-Fperm_SI_Woolf2021!$E$9:$E$93)/10))) + Fperm_SI_Woolf2021!$H$9:$H$93*EXP(-Fperm_SI_Woolf2021!$K$9:$K$93*$C90*IF(BL$58=Fperm_SI_Woolf2021!$E$9:$E$93,1,EXP(LN((1.1*(Fperm_SI_Woolf2021!$E$9:$E$93-BL$58)-63.1579*EXP(-0.19*Fperm_SI_Woolf2021!$E$9:$E$93)+63.1579*EXP(-0.19*BL$58))/(Fperm_SI_Woolf2021!$E$9:$E$93-BL$58))*(BL$58-Fperm_SI_Woolf2021!$E$9:$E$93)/10))),Fperm_SI_Woolf2021!$D$9:$D$93))</f>
        <v>0.61060531417179631</v>
      </c>
      <c r="BM90" s="51" cm="1">
        <f t="array" ref="BM90">MIN(1,SLOPE(Fperm_SI_Woolf2021!$F$9:$F$93*EXP(-Fperm_SI_Woolf2021!$I$9:$I$93*$C90*IF(BM$58=Fperm_SI_Woolf2021!$E$9:$E$93,1,EXP(LN((1.1*(Fperm_SI_Woolf2021!$E$9:$E$93-BM$58)-63.1579*EXP(-0.19*Fperm_SI_Woolf2021!$E$9:$E$93)+63.1579*EXP(-0.19*BM$58))/(Fperm_SI_Woolf2021!$E$9:$E$93-BM$58))*(BM$58-Fperm_SI_Woolf2021!$E$9:$E$93)/10))) + Fperm_SI_Woolf2021!$G$9:$G$93*EXP(-Fperm_SI_Woolf2021!$J$9:$J$93*$C90*IF(BM$58=Fperm_SI_Woolf2021!$E$9:$E$93,1,EXP(LN((1.1*(Fperm_SI_Woolf2021!$E$9:$E$93-BM$58)-63.1579*EXP(-0.19*Fperm_SI_Woolf2021!$E$9:$E$93)+63.1579*EXP(-0.19*BM$58))/(Fperm_SI_Woolf2021!$E$9:$E$93-BM$58))*(BM$58-Fperm_SI_Woolf2021!$E$9:$E$93)/10))) + Fperm_SI_Woolf2021!$H$9:$H$93*EXP(-Fperm_SI_Woolf2021!$K$9:$K$93*$C90*IF(BM$58=Fperm_SI_Woolf2021!$E$9:$E$93,1,EXP(LN((1.1*(Fperm_SI_Woolf2021!$E$9:$E$93-BM$58)-63.1579*EXP(-0.19*Fperm_SI_Woolf2021!$E$9:$E$93)+63.1579*EXP(-0.19*BM$58))/(Fperm_SI_Woolf2021!$E$9:$E$93-BM$58))*(BM$58-Fperm_SI_Woolf2021!$E$9:$E$93)/10))),Fperm_SI_Woolf2021!$D$9:$D$93)*BM$57+INTERCEPT(Fperm_SI_Woolf2021!$F$9:$F$93*EXP(-Fperm_SI_Woolf2021!$I$9:$I$93*$C90*IF(BM$58=Fperm_SI_Woolf2021!$E$9:$E$93,1,EXP(LN((1.1*(Fperm_SI_Woolf2021!$E$9:$E$93-BM$58)-63.1579*EXP(-0.19*Fperm_SI_Woolf2021!$E$9:$E$93)+63.1579*EXP(-0.19*BM$58))/(Fperm_SI_Woolf2021!$E$9:$E$93-BM$58))*(BM$58-Fperm_SI_Woolf2021!$E$9:$E$93)/10))) + Fperm_SI_Woolf2021!$G$9:$G$93*EXP(-Fperm_SI_Woolf2021!$J$9:$J$93*$C90*IF(BM$58=Fperm_SI_Woolf2021!$E$9:$E$93,1,EXP(LN((1.1*(Fperm_SI_Woolf2021!$E$9:$E$93-BM$58)-63.1579*EXP(-0.19*Fperm_SI_Woolf2021!$E$9:$E$93)+63.1579*EXP(-0.19*BM$58))/(Fperm_SI_Woolf2021!$E$9:$E$93-BM$58))*(BM$58-Fperm_SI_Woolf2021!$E$9:$E$93)/10))) + Fperm_SI_Woolf2021!$H$9:$H$93*EXP(-Fperm_SI_Woolf2021!$K$9:$K$93*$C90*IF(BM$58=Fperm_SI_Woolf2021!$E$9:$E$93,1,EXP(LN((1.1*(Fperm_SI_Woolf2021!$E$9:$E$93-BM$58)-63.1579*EXP(-0.19*Fperm_SI_Woolf2021!$E$9:$E$93)+63.1579*EXP(-0.19*BM$58))/(Fperm_SI_Woolf2021!$E$9:$E$93-BM$58))*(BM$58-Fperm_SI_Woolf2021!$E$9:$E$93)/10))),Fperm_SI_Woolf2021!$D$9:$D$93))</f>
        <v>0.58362142903179792</v>
      </c>
      <c r="BN90" s="51" cm="1">
        <f t="array" ref="BN90">MIN(1,SLOPE(Fperm_SI_Woolf2021!$F$9:$F$93*EXP(-Fperm_SI_Woolf2021!$I$9:$I$93*$C90*IF(BN$58=Fperm_SI_Woolf2021!$E$9:$E$93,1,EXP(LN((1.1*(Fperm_SI_Woolf2021!$E$9:$E$93-BN$58)-63.1579*EXP(-0.19*Fperm_SI_Woolf2021!$E$9:$E$93)+63.1579*EXP(-0.19*BN$58))/(Fperm_SI_Woolf2021!$E$9:$E$93-BN$58))*(BN$58-Fperm_SI_Woolf2021!$E$9:$E$93)/10))) + Fperm_SI_Woolf2021!$G$9:$G$93*EXP(-Fperm_SI_Woolf2021!$J$9:$J$93*$C90*IF(BN$58=Fperm_SI_Woolf2021!$E$9:$E$93,1,EXP(LN((1.1*(Fperm_SI_Woolf2021!$E$9:$E$93-BN$58)-63.1579*EXP(-0.19*Fperm_SI_Woolf2021!$E$9:$E$93)+63.1579*EXP(-0.19*BN$58))/(Fperm_SI_Woolf2021!$E$9:$E$93-BN$58))*(BN$58-Fperm_SI_Woolf2021!$E$9:$E$93)/10))) + Fperm_SI_Woolf2021!$H$9:$H$93*EXP(-Fperm_SI_Woolf2021!$K$9:$K$93*$C90*IF(BN$58=Fperm_SI_Woolf2021!$E$9:$E$93,1,EXP(LN((1.1*(Fperm_SI_Woolf2021!$E$9:$E$93-BN$58)-63.1579*EXP(-0.19*Fperm_SI_Woolf2021!$E$9:$E$93)+63.1579*EXP(-0.19*BN$58))/(Fperm_SI_Woolf2021!$E$9:$E$93-BN$58))*(BN$58-Fperm_SI_Woolf2021!$E$9:$E$93)/10))),Fperm_SI_Woolf2021!$D$9:$D$93)*BN$57+INTERCEPT(Fperm_SI_Woolf2021!$F$9:$F$93*EXP(-Fperm_SI_Woolf2021!$I$9:$I$93*$C90*IF(BN$58=Fperm_SI_Woolf2021!$E$9:$E$93,1,EXP(LN((1.1*(Fperm_SI_Woolf2021!$E$9:$E$93-BN$58)-63.1579*EXP(-0.19*Fperm_SI_Woolf2021!$E$9:$E$93)+63.1579*EXP(-0.19*BN$58))/(Fperm_SI_Woolf2021!$E$9:$E$93-BN$58))*(BN$58-Fperm_SI_Woolf2021!$E$9:$E$93)/10))) + Fperm_SI_Woolf2021!$G$9:$G$93*EXP(-Fperm_SI_Woolf2021!$J$9:$J$93*$C90*IF(BN$58=Fperm_SI_Woolf2021!$E$9:$E$93,1,EXP(LN((1.1*(Fperm_SI_Woolf2021!$E$9:$E$93-BN$58)-63.1579*EXP(-0.19*Fperm_SI_Woolf2021!$E$9:$E$93)+63.1579*EXP(-0.19*BN$58))/(Fperm_SI_Woolf2021!$E$9:$E$93-BN$58))*(BN$58-Fperm_SI_Woolf2021!$E$9:$E$93)/10))) + Fperm_SI_Woolf2021!$H$9:$H$93*EXP(-Fperm_SI_Woolf2021!$K$9:$K$93*$C90*IF(BN$58=Fperm_SI_Woolf2021!$E$9:$E$93,1,EXP(LN((1.1*(Fperm_SI_Woolf2021!$E$9:$E$93-BN$58)-63.1579*EXP(-0.19*Fperm_SI_Woolf2021!$E$9:$E$93)+63.1579*EXP(-0.19*BN$58))/(Fperm_SI_Woolf2021!$E$9:$E$93-BN$58))*(BN$58-Fperm_SI_Woolf2021!$E$9:$E$93)/10))),Fperm_SI_Woolf2021!$D$9:$D$93))</f>
        <v>0.55663754389179954</v>
      </c>
      <c r="BO90" s="51" cm="1">
        <f t="array" ref="BO90">MIN(1,SLOPE(Fperm_SI_Woolf2021!$F$9:$F$93*EXP(-Fperm_SI_Woolf2021!$I$9:$I$93*$C90*IF(BO$58=Fperm_SI_Woolf2021!$E$9:$E$93,1,EXP(LN((1.1*(Fperm_SI_Woolf2021!$E$9:$E$93-BO$58)-63.1579*EXP(-0.19*Fperm_SI_Woolf2021!$E$9:$E$93)+63.1579*EXP(-0.19*BO$58))/(Fperm_SI_Woolf2021!$E$9:$E$93-BO$58))*(BO$58-Fperm_SI_Woolf2021!$E$9:$E$93)/10))) + Fperm_SI_Woolf2021!$G$9:$G$93*EXP(-Fperm_SI_Woolf2021!$J$9:$J$93*$C90*IF(BO$58=Fperm_SI_Woolf2021!$E$9:$E$93,1,EXP(LN((1.1*(Fperm_SI_Woolf2021!$E$9:$E$93-BO$58)-63.1579*EXP(-0.19*Fperm_SI_Woolf2021!$E$9:$E$93)+63.1579*EXP(-0.19*BO$58))/(Fperm_SI_Woolf2021!$E$9:$E$93-BO$58))*(BO$58-Fperm_SI_Woolf2021!$E$9:$E$93)/10))) + Fperm_SI_Woolf2021!$H$9:$H$93*EXP(-Fperm_SI_Woolf2021!$K$9:$K$93*$C90*IF(BO$58=Fperm_SI_Woolf2021!$E$9:$E$93,1,EXP(LN((1.1*(Fperm_SI_Woolf2021!$E$9:$E$93-BO$58)-63.1579*EXP(-0.19*Fperm_SI_Woolf2021!$E$9:$E$93)+63.1579*EXP(-0.19*BO$58))/(Fperm_SI_Woolf2021!$E$9:$E$93-BO$58))*(BO$58-Fperm_SI_Woolf2021!$E$9:$E$93)/10))),Fperm_SI_Woolf2021!$D$9:$D$93)*BO$57+INTERCEPT(Fperm_SI_Woolf2021!$F$9:$F$93*EXP(-Fperm_SI_Woolf2021!$I$9:$I$93*$C90*IF(BO$58=Fperm_SI_Woolf2021!$E$9:$E$93,1,EXP(LN((1.1*(Fperm_SI_Woolf2021!$E$9:$E$93-BO$58)-63.1579*EXP(-0.19*Fperm_SI_Woolf2021!$E$9:$E$93)+63.1579*EXP(-0.19*BO$58))/(Fperm_SI_Woolf2021!$E$9:$E$93-BO$58))*(BO$58-Fperm_SI_Woolf2021!$E$9:$E$93)/10))) + Fperm_SI_Woolf2021!$G$9:$G$93*EXP(-Fperm_SI_Woolf2021!$J$9:$J$93*$C90*IF(BO$58=Fperm_SI_Woolf2021!$E$9:$E$93,1,EXP(LN((1.1*(Fperm_SI_Woolf2021!$E$9:$E$93-BO$58)-63.1579*EXP(-0.19*Fperm_SI_Woolf2021!$E$9:$E$93)+63.1579*EXP(-0.19*BO$58))/(Fperm_SI_Woolf2021!$E$9:$E$93-BO$58))*(BO$58-Fperm_SI_Woolf2021!$E$9:$E$93)/10))) + Fperm_SI_Woolf2021!$H$9:$H$93*EXP(-Fperm_SI_Woolf2021!$K$9:$K$93*$C90*IF(BO$58=Fperm_SI_Woolf2021!$E$9:$E$93,1,EXP(LN((1.1*(Fperm_SI_Woolf2021!$E$9:$E$93-BO$58)-63.1579*EXP(-0.19*Fperm_SI_Woolf2021!$E$9:$E$93)+63.1579*EXP(-0.19*BO$58))/(Fperm_SI_Woolf2021!$E$9:$E$93-BO$58))*(BO$58-Fperm_SI_Woolf2021!$E$9:$E$93)/10))),Fperm_SI_Woolf2021!$D$9:$D$93))</f>
        <v>0.52965365875180115</v>
      </c>
      <c r="BP90" s="51" cm="1">
        <f t="array" ref="BP90">MIN(1,SLOPE(Fperm_SI_Woolf2021!$F$9:$F$93*EXP(-Fperm_SI_Woolf2021!$I$9:$I$93*$C90*IF(BP$58=Fperm_SI_Woolf2021!$E$9:$E$93,1,EXP(LN((1.1*(Fperm_SI_Woolf2021!$E$9:$E$93-BP$58)-63.1579*EXP(-0.19*Fperm_SI_Woolf2021!$E$9:$E$93)+63.1579*EXP(-0.19*BP$58))/(Fperm_SI_Woolf2021!$E$9:$E$93-BP$58))*(BP$58-Fperm_SI_Woolf2021!$E$9:$E$93)/10))) + Fperm_SI_Woolf2021!$G$9:$G$93*EXP(-Fperm_SI_Woolf2021!$J$9:$J$93*$C90*IF(BP$58=Fperm_SI_Woolf2021!$E$9:$E$93,1,EXP(LN((1.1*(Fperm_SI_Woolf2021!$E$9:$E$93-BP$58)-63.1579*EXP(-0.19*Fperm_SI_Woolf2021!$E$9:$E$93)+63.1579*EXP(-0.19*BP$58))/(Fperm_SI_Woolf2021!$E$9:$E$93-BP$58))*(BP$58-Fperm_SI_Woolf2021!$E$9:$E$93)/10))) + Fperm_SI_Woolf2021!$H$9:$H$93*EXP(-Fperm_SI_Woolf2021!$K$9:$K$93*$C90*IF(BP$58=Fperm_SI_Woolf2021!$E$9:$E$93,1,EXP(LN((1.1*(Fperm_SI_Woolf2021!$E$9:$E$93-BP$58)-63.1579*EXP(-0.19*Fperm_SI_Woolf2021!$E$9:$E$93)+63.1579*EXP(-0.19*BP$58))/(Fperm_SI_Woolf2021!$E$9:$E$93-BP$58))*(BP$58-Fperm_SI_Woolf2021!$E$9:$E$93)/10))),Fperm_SI_Woolf2021!$D$9:$D$93)*BP$57+INTERCEPT(Fperm_SI_Woolf2021!$F$9:$F$93*EXP(-Fperm_SI_Woolf2021!$I$9:$I$93*$C90*IF(BP$58=Fperm_SI_Woolf2021!$E$9:$E$93,1,EXP(LN((1.1*(Fperm_SI_Woolf2021!$E$9:$E$93-BP$58)-63.1579*EXP(-0.19*Fperm_SI_Woolf2021!$E$9:$E$93)+63.1579*EXP(-0.19*BP$58))/(Fperm_SI_Woolf2021!$E$9:$E$93-BP$58))*(BP$58-Fperm_SI_Woolf2021!$E$9:$E$93)/10))) + Fperm_SI_Woolf2021!$G$9:$G$93*EXP(-Fperm_SI_Woolf2021!$J$9:$J$93*$C90*IF(BP$58=Fperm_SI_Woolf2021!$E$9:$E$93,1,EXP(LN((1.1*(Fperm_SI_Woolf2021!$E$9:$E$93-BP$58)-63.1579*EXP(-0.19*Fperm_SI_Woolf2021!$E$9:$E$93)+63.1579*EXP(-0.19*BP$58))/(Fperm_SI_Woolf2021!$E$9:$E$93-BP$58))*(BP$58-Fperm_SI_Woolf2021!$E$9:$E$93)/10))) + Fperm_SI_Woolf2021!$H$9:$H$93*EXP(-Fperm_SI_Woolf2021!$K$9:$K$93*$C90*IF(BP$58=Fperm_SI_Woolf2021!$E$9:$E$93,1,EXP(LN((1.1*(Fperm_SI_Woolf2021!$E$9:$E$93-BP$58)-63.1579*EXP(-0.19*Fperm_SI_Woolf2021!$E$9:$E$93)+63.1579*EXP(-0.19*BP$58))/(Fperm_SI_Woolf2021!$E$9:$E$93-BP$58))*(BP$58-Fperm_SI_Woolf2021!$E$9:$E$93)/10))),Fperm_SI_Woolf2021!$D$9:$D$93))</f>
        <v>0.50266977361180276</v>
      </c>
      <c r="BQ90" s="51" cm="1">
        <f t="array" ref="BQ90">MIN(1,SLOPE(Fperm_SI_Woolf2021!$F$9:$F$93*EXP(-Fperm_SI_Woolf2021!$I$9:$I$93*$C90*IF(BQ$58=Fperm_SI_Woolf2021!$E$9:$E$93,1,EXP(LN((1.1*(Fperm_SI_Woolf2021!$E$9:$E$93-BQ$58)-63.1579*EXP(-0.19*Fperm_SI_Woolf2021!$E$9:$E$93)+63.1579*EXP(-0.19*BQ$58))/(Fperm_SI_Woolf2021!$E$9:$E$93-BQ$58))*(BQ$58-Fperm_SI_Woolf2021!$E$9:$E$93)/10))) + Fperm_SI_Woolf2021!$G$9:$G$93*EXP(-Fperm_SI_Woolf2021!$J$9:$J$93*$C90*IF(BQ$58=Fperm_SI_Woolf2021!$E$9:$E$93,1,EXP(LN((1.1*(Fperm_SI_Woolf2021!$E$9:$E$93-BQ$58)-63.1579*EXP(-0.19*Fperm_SI_Woolf2021!$E$9:$E$93)+63.1579*EXP(-0.19*BQ$58))/(Fperm_SI_Woolf2021!$E$9:$E$93-BQ$58))*(BQ$58-Fperm_SI_Woolf2021!$E$9:$E$93)/10))) + Fperm_SI_Woolf2021!$H$9:$H$93*EXP(-Fperm_SI_Woolf2021!$K$9:$K$93*$C90*IF(BQ$58=Fperm_SI_Woolf2021!$E$9:$E$93,1,EXP(LN((1.1*(Fperm_SI_Woolf2021!$E$9:$E$93-BQ$58)-63.1579*EXP(-0.19*Fperm_SI_Woolf2021!$E$9:$E$93)+63.1579*EXP(-0.19*BQ$58))/(Fperm_SI_Woolf2021!$E$9:$E$93-BQ$58))*(BQ$58-Fperm_SI_Woolf2021!$E$9:$E$93)/10))),Fperm_SI_Woolf2021!$D$9:$D$93)*BQ$57+INTERCEPT(Fperm_SI_Woolf2021!$F$9:$F$93*EXP(-Fperm_SI_Woolf2021!$I$9:$I$93*$C90*IF(BQ$58=Fperm_SI_Woolf2021!$E$9:$E$93,1,EXP(LN((1.1*(Fperm_SI_Woolf2021!$E$9:$E$93-BQ$58)-63.1579*EXP(-0.19*Fperm_SI_Woolf2021!$E$9:$E$93)+63.1579*EXP(-0.19*BQ$58))/(Fperm_SI_Woolf2021!$E$9:$E$93-BQ$58))*(BQ$58-Fperm_SI_Woolf2021!$E$9:$E$93)/10))) + Fperm_SI_Woolf2021!$G$9:$G$93*EXP(-Fperm_SI_Woolf2021!$J$9:$J$93*$C90*IF(BQ$58=Fperm_SI_Woolf2021!$E$9:$E$93,1,EXP(LN((1.1*(Fperm_SI_Woolf2021!$E$9:$E$93-BQ$58)-63.1579*EXP(-0.19*Fperm_SI_Woolf2021!$E$9:$E$93)+63.1579*EXP(-0.19*BQ$58))/(Fperm_SI_Woolf2021!$E$9:$E$93-BQ$58))*(BQ$58-Fperm_SI_Woolf2021!$E$9:$E$93)/10))) + Fperm_SI_Woolf2021!$H$9:$H$93*EXP(-Fperm_SI_Woolf2021!$K$9:$K$93*$C90*IF(BQ$58=Fperm_SI_Woolf2021!$E$9:$E$93,1,EXP(LN((1.1*(Fperm_SI_Woolf2021!$E$9:$E$93-BQ$58)-63.1579*EXP(-0.19*Fperm_SI_Woolf2021!$E$9:$E$93)+63.1579*EXP(-0.19*BQ$58))/(Fperm_SI_Woolf2021!$E$9:$E$93-BQ$58))*(BQ$58-Fperm_SI_Woolf2021!$E$9:$E$93)/10))),Fperm_SI_Woolf2021!$D$9:$D$93))</f>
        <v>0.47568588847180437</v>
      </c>
      <c r="BR90" s="51" cm="1">
        <f t="array" ref="BR90">MIN(1,SLOPE(Fperm_SI_Woolf2021!$F$9:$F$93*EXP(-Fperm_SI_Woolf2021!$I$9:$I$93*$C90*IF(BR$58=Fperm_SI_Woolf2021!$E$9:$E$93,1,EXP(LN((1.1*(Fperm_SI_Woolf2021!$E$9:$E$93-BR$58)-63.1579*EXP(-0.19*Fperm_SI_Woolf2021!$E$9:$E$93)+63.1579*EXP(-0.19*BR$58))/(Fperm_SI_Woolf2021!$E$9:$E$93-BR$58))*(BR$58-Fperm_SI_Woolf2021!$E$9:$E$93)/10))) + Fperm_SI_Woolf2021!$G$9:$G$93*EXP(-Fperm_SI_Woolf2021!$J$9:$J$93*$C90*IF(BR$58=Fperm_SI_Woolf2021!$E$9:$E$93,1,EXP(LN((1.1*(Fperm_SI_Woolf2021!$E$9:$E$93-BR$58)-63.1579*EXP(-0.19*Fperm_SI_Woolf2021!$E$9:$E$93)+63.1579*EXP(-0.19*BR$58))/(Fperm_SI_Woolf2021!$E$9:$E$93-BR$58))*(BR$58-Fperm_SI_Woolf2021!$E$9:$E$93)/10))) + Fperm_SI_Woolf2021!$H$9:$H$93*EXP(-Fperm_SI_Woolf2021!$K$9:$K$93*$C90*IF(BR$58=Fperm_SI_Woolf2021!$E$9:$E$93,1,EXP(LN((1.1*(Fperm_SI_Woolf2021!$E$9:$E$93-BR$58)-63.1579*EXP(-0.19*Fperm_SI_Woolf2021!$E$9:$E$93)+63.1579*EXP(-0.19*BR$58))/(Fperm_SI_Woolf2021!$E$9:$E$93-BR$58))*(BR$58-Fperm_SI_Woolf2021!$E$9:$E$93)/10))),Fperm_SI_Woolf2021!$D$9:$D$93)*BR$57+INTERCEPT(Fperm_SI_Woolf2021!$F$9:$F$93*EXP(-Fperm_SI_Woolf2021!$I$9:$I$93*$C90*IF(BR$58=Fperm_SI_Woolf2021!$E$9:$E$93,1,EXP(LN((1.1*(Fperm_SI_Woolf2021!$E$9:$E$93-BR$58)-63.1579*EXP(-0.19*Fperm_SI_Woolf2021!$E$9:$E$93)+63.1579*EXP(-0.19*BR$58))/(Fperm_SI_Woolf2021!$E$9:$E$93-BR$58))*(BR$58-Fperm_SI_Woolf2021!$E$9:$E$93)/10))) + Fperm_SI_Woolf2021!$G$9:$G$93*EXP(-Fperm_SI_Woolf2021!$J$9:$J$93*$C90*IF(BR$58=Fperm_SI_Woolf2021!$E$9:$E$93,1,EXP(LN((1.1*(Fperm_SI_Woolf2021!$E$9:$E$93-BR$58)-63.1579*EXP(-0.19*Fperm_SI_Woolf2021!$E$9:$E$93)+63.1579*EXP(-0.19*BR$58))/(Fperm_SI_Woolf2021!$E$9:$E$93-BR$58))*(BR$58-Fperm_SI_Woolf2021!$E$9:$E$93)/10))) + Fperm_SI_Woolf2021!$H$9:$H$93*EXP(-Fperm_SI_Woolf2021!$K$9:$K$93*$C90*IF(BR$58=Fperm_SI_Woolf2021!$E$9:$E$93,1,EXP(LN((1.1*(Fperm_SI_Woolf2021!$E$9:$E$93-BR$58)-63.1579*EXP(-0.19*Fperm_SI_Woolf2021!$E$9:$E$93)+63.1579*EXP(-0.19*BR$58))/(Fperm_SI_Woolf2021!$E$9:$E$93-BR$58))*(BR$58-Fperm_SI_Woolf2021!$E$9:$E$93)/10))),Fperm_SI_Woolf2021!$D$9:$D$93))</f>
        <v>0.44870200333180604</v>
      </c>
      <c r="BS90" s="51" cm="1">
        <f t="array" ref="BS90">MIN(1,SLOPE(Fperm_SI_Woolf2021!$F$9:$F$93*EXP(-Fperm_SI_Woolf2021!$I$9:$I$93*$C90*IF(BS$58=Fperm_SI_Woolf2021!$E$9:$E$93,1,EXP(LN((1.1*(Fperm_SI_Woolf2021!$E$9:$E$93-BS$58)-63.1579*EXP(-0.19*Fperm_SI_Woolf2021!$E$9:$E$93)+63.1579*EXP(-0.19*BS$58))/(Fperm_SI_Woolf2021!$E$9:$E$93-BS$58))*(BS$58-Fperm_SI_Woolf2021!$E$9:$E$93)/10))) + Fperm_SI_Woolf2021!$G$9:$G$93*EXP(-Fperm_SI_Woolf2021!$J$9:$J$93*$C90*IF(BS$58=Fperm_SI_Woolf2021!$E$9:$E$93,1,EXP(LN((1.1*(Fperm_SI_Woolf2021!$E$9:$E$93-BS$58)-63.1579*EXP(-0.19*Fperm_SI_Woolf2021!$E$9:$E$93)+63.1579*EXP(-0.19*BS$58))/(Fperm_SI_Woolf2021!$E$9:$E$93-BS$58))*(BS$58-Fperm_SI_Woolf2021!$E$9:$E$93)/10))) + Fperm_SI_Woolf2021!$H$9:$H$93*EXP(-Fperm_SI_Woolf2021!$K$9:$K$93*$C90*IF(BS$58=Fperm_SI_Woolf2021!$E$9:$E$93,1,EXP(LN((1.1*(Fperm_SI_Woolf2021!$E$9:$E$93-BS$58)-63.1579*EXP(-0.19*Fperm_SI_Woolf2021!$E$9:$E$93)+63.1579*EXP(-0.19*BS$58))/(Fperm_SI_Woolf2021!$E$9:$E$93-BS$58))*(BS$58-Fperm_SI_Woolf2021!$E$9:$E$93)/10))),Fperm_SI_Woolf2021!$D$9:$D$93)*BS$57+INTERCEPT(Fperm_SI_Woolf2021!$F$9:$F$93*EXP(-Fperm_SI_Woolf2021!$I$9:$I$93*$C90*IF(BS$58=Fperm_SI_Woolf2021!$E$9:$E$93,1,EXP(LN((1.1*(Fperm_SI_Woolf2021!$E$9:$E$93-BS$58)-63.1579*EXP(-0.19*Fperm_SI_Woolf2021!$E$9:$E$93)+63.1579*EXP(-0.19*BS$58))/(Fperm_SI_Woolf2021!$E$9:$E$93-BS$58))*(BS$58-Fperm_SI_Woolf2021!$E$9:$E$93)/10))) + Fperm_SI_Woolf2021!$G$9:$G$93*EXP(-Fperm_SI_Woolf2021!$J$9:$J$93*$C90*IF(BS$58=Fperm_SI_Woolf2021!$E$9:$E$93,1,EXP(LN((1.1*(Fperm_SI_Woolf2021!$E$9:$E$93-BS$58)-63.1579*EXP(-0.19*Fperm_SI_Woolf2021!$E$9:$E$93)+63.1579*EXP(-0.19*BS$58))/(Fperm_SI_Woolf2021!$E$9:$E$93-BS$58))*(BS$58-Fperm_SI_Woolf2021!$E$9:$E$93)/10))) + Fperm_SI_Woolf2021!$H$9:$H$93*EXP(-Fperm_SI_Woolf2021!$K$9:$K$93*$C90*IF(BS$58=Fperm_SI_Woolf2021!$E$9:$E$93,1,EXP(LN((1.1*(Fperm_SI_Woolf2021!$E$9:$E$93-BS$58)-63.1579*EXP(-0.19*Fperm_SI_Woolf2021!$E$9:$E$93)+63.1579*EXP(-0.19*BS$58))/(Fperm_SI_Woolf2021!$E$9:$E$93-BS$58))*(BS$58-Fperm_SI_Woolf2021!$E$9:$E$93)/10))),Fperm_SI_Woolf2021!$D$9:$D$93))</f>
        <v>0.42171811819180766</v>
      </c>
      <c r="BT90" s="51" cm="1">
        <f t="array" ref="BT90">MIN(1,SLOPE(Fperm_SI_Woolf2021!$F$9:$F$93*EXP(-Fperm_SI_Woolf2021!$I$9:$I$93*$C90*IF(BT$58=Fperm_SI_Woolf2021!$E$9:$E$93,1,EXP(LN((1.1*(Fperm_SI_Woolf2021!$E$9:$E$93-BT$58)-63.1579*EXP(-0.19*Fperm_SI_Woolf2021!$E$9:$E$93)+63.1579*EXP(-0.19*BT$58))/(Fperm_SI_Woolf2021!$E$9:$E$93-BT$58))*(BT$58-Fperm_SI_Woolf2021!$E$9:$E$93)/10))) + Fperm_SI_Woolf2021!$G$9:$G$93*EXP(-Fperm_SI_Woolf2021!$J$9:$J$93*$C90*IF(BT$58=Fperm_SI_Woolf2021!$E$9:$E$93,1,EXP(LN((1.1*(Fperm_SI_Woolf2021!$E$9:$E$93-BT$58)-63.1579*EXP(-0.19*Fperm_SI_Woolf2021!$E$9:$E$93)+63.1579*EXP(-0.19*BT$58))/(Fperm_SI_Woolf2021!$E$9:$E$93-BT$58))*(BT$58-Fperm_SI_Woolf2021!$E$9:$E$93)/10))) + Fperm_SI_Woolf2021!$H$9:$H$93*EXP(-Fperm_SI_Woolf2021!$K$9:$K$93*$C90*IF(BT$58=Fperm_SI_Woolf2021!$E$9:$E$93,1,EXP(LN((1.1*(Fperm_SI_Woolf2021!$E$9:$E$93-BT$58)-63.1579*EXP(-0.19*Fperm_SI_Woolf2021!$E$9:$E$93)+63.1579*EXP(-0.19*BT$58))/(Fperm_SI_Woolf2021!$E$9:$E$93-BT$58))*(BT$58-Fperm_SI_Woolf2021!$E$9:$E$93)/10))),Fperm_SI_Woolf2021!$D$9:$D$93)*BT$57+INTERCEPT(Fperm_SI_Woolf2021!$F$9:$F$93*EXP(-Fperm_SI_Woolf2021!$I$9:$I$93*$C90*IF(BT$58=Fperm_SI_Woolf2021!$E$9:$E$93,1,EXP(LN((1.1*(Fperm_SI_Woolf2021!$E$9:$E$93-BT$58)-63.1579*EXP(-0.19*Fperm_SI_Woolf2021!$E$9:$E$93)+63.1579*EXP(-0.19*BT$58))/(Fperm_SI_Woolf2021!$E$9:$E$93-BT$58))*(BT$58-Fperm_SI_Woolf2021!$E$9:$E$93)/10))) + Fperm_SI_Woolf2021!$G$9:$G$93*EXP(-Fperm_SI_Woolf2021!$J$9:$J$93*$C90*IF(BT$58=Fperm_SI_Woolf2021!$E$9:$E$93,1,EXP(LN((1.1*(Fperm_SI_Woolf2021!$E$9:$E$93-BT$58)-63.1579*EXP(-0.19*Fperm_SI_Woolf2021!$E$9:$E$93)+63.1579*EXP(-0.19*BT$58))/(Fperm_SI_Woolf2021!$E$9:$E$93-BT$58))*(BT$58-Fperm_SI_Woolf2021!$E$9:$E$93)/10))) + Fperm_SI_Woolf2021!$H$9:$H$93*EXP(-Fperm_SI_Woolf2021!$K$9:$K$93*$C90*IF(BT$58=Fperm_SI_Woolf2021!$E$9:$E$93,1,EXP(LN((1.1*(Fperm_SI_Woolf2021!$E$9:$E$93-BT$58)-63.1579*EXP(-0.19*Fperm_SI_Woolf2021!$E$9:$E$93)+63.1579*EXP(-0.19*BT$58))/(Fperm_SI_Woolf2021!$E$9:$E$93-BT$58))*(BT$58-Fperm_SI_Woolf2021!$E$9:$E$93)/10))),Fperm_SI_Woolf2021!$D$9:$D$93))</f>
        <v>0.39473423305180932</v>
      </c>
      <c r="BU90" s="51" cm="1">
        <f t="array" ref="BU90">MIN(1,SLOPE(Fperm_SI_Woolf2021!$F$9:$F$93*EXP(-Fperm_SI_Woolf2021!$I$9:$I$93*$C90*IF(BU$58=Fperm_SI_Woolf2021!$E$9:$E$93,1,EXP(LN((1.1*(Fperm_SI_Woolf2021!$E$9:$E$93-BU$58)-63.1579*EXP(-0.19*Fperm_SI_Woolf2021!$E$9:$E$93)+63.1579*EXP(-0.19*BU$58))/(Fperm_SI_Woolf2021!$E$9:$E$93-BU$58))*(BU$58-Fperm_SI_Woolf2021!$E$9:$E$93)/10))) + Fperm_SI_Woolf2021!$G$9:$G$93*EXP(-Fperm_SI_Woolf2021!$J$9:$J$93*$C90*IF(BU$58=Fperm_SI_Woolf2021!$E$9:$E$93,1,EXP(LN((1.1*(Fperm_SI_Woolf2021!$E$9:$E$93-BU$58)-63.1579*EXP(-0.19*Fperm_SI_Woolf2021!$E$9:$E$93)+63.1579*EXP(-0.19*BU$58))/(Fperm_SI_Woolf2021!$E$9:$E$93-BU$58))*(BU$58-Fperm_SI_Woolf2021!$E$9:$E$93)/10))) + Fperm_SI_Woolf2021!$H$9:$H$93*EXP(-Fperm_SI_Woolf2021!$K$9:$K$93*$C90*IF(BU$58=Fperm_SI_Woolf2021!$E$9:$E$93,1,EXP(LN((1.1*(Fperm_SI_Woolf2021!$E$9:$E$93-BU$58)-63.1579*EXP(-0.19*Fperm_SI_Woolf2021!$E$9:$E$93)+63.1579*EXP(-0.19*BU$58))/(Fperm_SI_Woolf2021!$E$9:$E$93-BU$58))*(BU$58-Fperm_SI_Woolf2021!$E$9:$E$93)/10))),Fperm_SI_Woolf2021!$D$9:$D$93)*BU$57+INTERCEPT(Fperm_SI_Woolf2021!$F$9:$F$93*EXP(-Fperm_SI_Woolf2021!$I$9:$I$93*$C90*IF(BU$58=Fperm_SI_Woolf2021!$E$9:$E$93,1,EXP(LN((1.1*(Fperm_SI_Woolf2021!$E$9:$E$93-BU$58)-63.1579*EXP(-0.19*Fperm_SI_Woolf2021!$E$9:$E$93)+63.1579*EXP(-0.19*BU$58))/(Fperm_SI_Woolf2021!$E$9:$E$93-BU$58))*(BU$58-Fperm_SI_Woolf2021!$E$9:$E$93)/10))) + Fperm_SI_Woolf2021!$G$9:$G$93*EXP(-Fperm_SI_Woolf2021!$J$9:$J$93*$C90*IF(BU$58=Fperm_SI_Woolf2021!$E$9:$E$93,1,EXP(LN((1.1*(Fperm_SI_Woolf2021!$E$9:$E$93-BU$58)-63.1579*EXP(-0.19*Fperm_SI_Woolf2021!$E$9:$E$93)+63.1579*EXP(-0.19*BU$58))/(Fperm_SI_Woolf2021!$E$9:$E$93-BU$58))*(BU$58-Fperm_SI_Woolf2021!$E$9:$E$93)/10))) + Fperm_SI_Woolf2021!$H$9:$H$93*EXP(-Fperm_SI_Woolf2021!$K$9:$K$93*$C90*IF(BU$58=Fperm_SI_Woolf2021!$E$9:$E$93,1,EXP(LN((1.1*(Fperm_SI_Woolf2021!$E$9:$E$93-BU$58)-63.1579*EXP(-0.19*Fperm_SI_Woolf2021!$E$9:$E$93)+63.1579*EXP(-0.19*BU$58))/(Fperm_SI_Woolf2021!$E$9:$E$93-BU$58))*(BU$58-Fperm_SI_Woolf2021!$E$9:$E$93)/10))),Fperm_SI_Woolf2021!$D$9:$D$93))</f>
        <v>0.36775034791181094</v>
      </c>
      <c r="BV90" s="51" cm="1">
        <f t="array" ref="BV90">MIN(1,SLOPE(Fperm_SI_Woolf2021!$F$9:$F$93*EXP(-Fperm_SI_Woolf2021!$I$9:$I$93*$C90*IF(BV$58=Fperm_SI_Woolf2021!$E$9:$E$93,1,EXP(LN((1.1*(Fperm_SI_Woolf2021!$E$9:$E$93-BV$58)-63.1579*EXP(-0.19*Fperm_SI_Woolf2021!$E$9:$E$93)+63.1579*EXP(-0.19*BV$58))/(Fperm_SI_Woolf2021!$E$9:$E$93-BV$58))*(BV$58-Fperm_SI_Woolf2021!$E$9:$E$93)/10))) + Fperm_SI_Woolf2021!$G$9:$G$93*EXP(-Fperm_SI_Woolf2021!$J$9:$J$93*$C90*IF(BV$58=Fperm_SI_Woolf2021!$E$9:$E$93,1,EXP(LN((1.1*(Fperm_SI_Woolf2021!$E$9:$E$93-BV$58)-63.1579*EXP(-0.19*Fperm_SI_Woolf2021!$E$9:$E$93)+63.1579*EXP(-0.19*BV$58))/(Fperm_SI_Woolf2021!$E$9:$E$93-BV$58))*(BV$58-Fperm_SI_Woolf2021!$E$9:$E$93)/10))) + Fperm_SI_Woolf2021!$H$9:$H$93*EXP(-Fperm_SI_Woolf2021!$K$9:$K$93*$C90*IF(BV$58=Fperm_SI_Woolf2021!$E$9:$E$93,1,EXP(LN((1.1*(Fperm_SI_Woolf2021!$E$9:$E$93-BV$58)-63.1579*EXP(-0.19*Fperm_SI_Woolf2021!$E$9:$E$93)+63.1579*EXP(-0.19*BV$58))/(Fperm_SI_Woolf2021!$E$9:$E$93-BV$58))*(BV$58-Fperm_SI_Woolf2021!$E$9:$E$93)/10))),Fperm_SI_Woolf2021!$D$9:$D$93)*BV$57+INTERCEPT(Fperm_SI_Woolf2021!$F$9:$F$93*EXP(-Fperm_SI_Woolf2021!$I$9:$I$93*$C90*IF(BV$58=Fperm_SI_Woolf2021!$E$9:$E$93,1,EXP(LN((1.1*(Fperm_SI_Woolf2021!$E$9:$E$93-BV$58)-63.1579*EXP(-0.19*Fperm_SI_Woolf2021!$E$9:$E$93)+63.1579*EXP(-0.19*BV$58))/(Fperm_SI_Woolf2021!$E$9:$E$93-BV$58))*(BV$58-Fperm_SI_Woolf2021!$E$9:$E$93)/10))) + Fperm_SI_Woolf2021!$G$9:$G$93*EXP(-Fperm_SI_Woolf2021!$J$9:$J$93*$C90*IF(BV$58=Fperm_SI_Woolf2021!$E$9:$E$93,1,EXP(LN((1.1*(Fperm_SI_Woolf2021!$E$9:$E$93-BV$58)-63.1579*EXP(-0.19*Fperm_SI_Woolf2021!$E$9:$E$93)+63.1579*EXP(-0.19*BV$58))/(Fperm_SI_Woolf2021!$E$9:$E$93-BV$58))*(BV$58-Fperm_SI_Woolf2021!$E$9:$E$93)/10))) + Fperm_SI_Woolf2021!$H$9:$H$93*EXP(-Fperm_SI_Woolf2021!$K$9:$K$93*$C90*IF(BV$58=Fperm_SI_Woolf2021!$E$9:$E$93,1,EXP(LN((1.1*(Fperm_SI_Woolf2021!$E$9:$E$93-BV$58)-63.1579*EXP(-0.19*Fperm_SI_Woolf2021!$E$9:$E$93)+63.1579*EXP(-0.19*BV$58))/(Fperm_SI_Woolf2021!$E$9:$E$93-BV$58))*(BV$58-Fperm_SI_Woolf2021!$E$9:$E$93)/10))),Fperm_SI_Woolf2021!$D$9:$D$93))</f>
        <v>0.34076646277181255</v>
      </c>
      <c r="BW90" s="51" cm="1">
        <f t="array" ref="BW90">MIN(1,SLOPE(Fperm_SI_Woolf2021!$F$9:$F$93*EXP(-Fperm_SI_Woolf2021!$I$9:$I$93*$C90*IF(BW$58=Fperm_SI_Woolf2021!$E$9:$E$93,1,EXP(LN((1.1*(Fperm_SI_Woolf2021!$E$9:$E$93-BW$58)-63.1579*EXP(-0.19*Fperm_SI_Woolf2021!$E$9:$E$93)+63.1579*EXP(-0.19*BW$58))/(Fperm_SI_Woolf2021!$E$9:$E$93-BW$58))*(BW$58-Fperm_SI_Woolf2021!$E$9:$E$93)/10))) + Fperm_SI_Woolf2021!$G$9:$G$93*EXP(-Fperm_SI_Woolf2021!$J$9:$J$93*$C90*IF(BW$58=Fperm_SI_Woolf2021!$E$9:$E$93,1,EXP(LN((1.1*(Fperm_SI_Woolf2021!$E$9:$E$93-BW$58)-63.1579*EXP(-0.19*Fperm_SI_Woolf2021!$E$9:$E$93)+63.1579*EXP(-0.19*BW$58))/(Fperm_SI_Woolf2021!$E$9:$E$93-BW$58))*(BW$58-Fperm_SI_Woolf2021!$E$9:$E$93)/10))) + Fperm_SI_Woolf2021!$H$9:$H$93*EXP(-Fperm_SI_Woolf2021!$K$9:$K$93*$C90*IF(BW$58=Fperm_SI_Woolf2021!$E$9:$E$93,1,EXP(LN((1.1*(Fperm_SI_Woolf2021!$E$9:$E$93-BW$58)-63.1579*EXP(-0.19*Fperm_SI_Woolf2021!$E$9:$E$93)+63.1579*EXP(-0.19*BW$58))/(Fperm_SI_Woolf2021!$E$9:$E$93-BW$58))*(BW$58-Fperm_SI_Woolf2021!$E$9:$E$93)/10))),Fperm_SI_Woolf2021!$D$9:$D$93)*BW$57+INTERCEPT(Fperm_SI_Woolf2021!$F$9:$F$93*EXP(-Fperm_SI_Woolf2021!$I$9:$I$93*$C90*IF(BW$58=Fperm_SI_Woolf2021!$E$9:$E$93,1,EXP(LN((1.1*(Fperm_SI_Woolf2021!$E$9:$E$93-BW$58)-63.1579*EXP(-0.19*Fperm_SI_Woolf2021!$E$9:$E$93)+63.1579*EXP(-0.19*BW$58))/(Fperm_SI_Woolf2021!$E$9:$E$93-BW$58))*(BW$58-Fperm_SI_Woolf2021!$E$9:$E$93)/10))) + Fperm_SI_Woolf2021!$G$9:$G$93*EXP(-Fperm_SI_Woolf2021!$J$9:$J$93*$C90*IF(BW$58=Fperm_SI_Woolf2021!$E$9:$E$93,1,EXP(LN((1.1*(Fperm_SI_Woolf2021!$E$9:$E$93-BW$58)-63.1579*EXP(-0.19*Fperm_SI_Woolf2021!$E$9:$E$93)+63.1579*EXP(-0.19*BW$58))/(Fperm_SI_Woolf2021!$E$9:$E$93-BW$58))*(BW$58-Fperm_SI_Woolf2021!$E$9:$E$93)/10))) + Fperm_SI_Woolf2021!$H$9:$H$93*EXP(-Fperm_SI_Woolf2021!$K$9:$K$93*$C90*IF(BW$58=Fperm_SI_Woolf2021!$E$9:$E$93,1,EXP(LN((1.1*(Fperm_SI_Woolf2021!$E$9:$E$93-BW$58)-63.1579*EXP(-0.19*Fperm_SI_Woolf2021!$E$9:$E$93)+63.1579*EXP(-0.19*BW$58))/(Fperm_SI_Woolf2021!$E$9:$E$93-BW$58))*(BW$58-Fperm_SI_Woolf2021!$E$9:$E$93)/10))),Fperm_SI_Woolf2021!$D$9:$D$93))</f>
        <v>0.31378257763181411</v>
      </c>
      <c r="BX90" s="51" cm="1">
        <f t="array" ref="BX90">MIN(1,SLOPE(Fperm_SI_Woolf2021!$F$9:$F$93*EXP(-Fperm_SI_Woolf2021!$I$9:$I$93*$C90*IF(BX$58=Fperm_SI_Woolf2021!$E$9:$E$93,1,EXP(LN((1.1*(Fperm_SI_Woolf2021!$E$9:$E$93-BX$58)-63.1579*EXP(-0.19*Fperm_SI_Woolf2021!$E$9:$E$93)+63.1579*EXP(-0.19*BX$58))/(Fperm_SI_Woolf2021!$E$9:$E$93-BX$58))*(BX$58-Fperm_SI_Woolf2021!$E$9:$E$93)/10))) + Fperm_SI_Woolf2021!$G$9:$G$93*EXP(-Fperm_SI_Woolf2021!$J$9:$J$93*$C90*IF(BX$58=Fperm_SI_Woolf2021!$E$9:$E$93,1,EXP(LN((1.1*(Fperm_SI_Woolf2021!$E$9:$E$93-BX$58)-63.1579*EXP(-0.19*Fperm_SI_Woolf2021!$E$9:$E$93)+63.1579*EXP(-0.19*BX$58))/(Fperm_SI_Woolf2021!$E$9:$E$93-BX$58))*(BX$58-Fperm_SI_Woolf2021!$E$9:$E$93)/10))) + Fperm_SI_Woolf2021!$H$9:$H$93*EXP(-Fperm_SI_Woolf2021!$K$9:$K$93*$C90*IF(BX$58=Fperm_SI_Woolf2021!$E$9:$E$93,1,EXP(LN((1.1*(Fperm_SI_Woolf2021!$E$9:$E$93-BX$58)-63.1579*EXP(-0.19*Fperm_SI_Woolf2021!$E$9:$E$93)+63.1579*EXP(-0.19*BX$58))/(Fperm_SI_Woolf2021!$E$9:$E$93-BX$58))*(BX$58-Fperm_SI_Woolf2021!$E$9:$E$93)/10))),Fperm_SI_Woolf2021!$D$9:$D$93)*BX$57+INTERCEPT(Fperm_SI_Woolf2021!$F$9:$F$93*EXP(-Fperm_SI_Woolf2021!$I$9:$I$93*$C90*IF(BX$58=Fperm_SI_Woolf2021!$E$9:$E$93,1,EXP(LN((1.1*(Fperm_SI_Woolf2021!$E$9:$E$93-BX$58)-63.1579*EXP(-0.19*Fperm_SI_Woolf2021!$E$9:$E$93)+63.1579*EXP(-0.19*BX$58))/(Fperm_SI_Woolf2021!$E$9:$E$93-BX$58))*(BX$58-Fperm_SI_Woolf2021!$E$9:$E$93)/10))) + Fperm_SI_Woolf2021!$G$9:$G$93*EXP(-Fperm_SI_Woolf2021!$J$9:$J$93*$C90*IF(BX$58=Fperm_SI_Woolf2021!$E$9:$E$93,1,EXP(LN((1.1*(Fperm_SI_Woolf2021!$E$9:$E$93-BX$58)-63.1579*EXP(-0.19*Fperm_SI_Woolf2021!$E$9:$E$93)+63.1579*EXP(-0.19*BX$58))/(Fperm_SI_Woolf2021!$E$9:$E$93-BX$58))*(BX$58-Fperm_SI_Woolf2021!$E$9:$E$93)/10))) + Fperm_SI_Woolf2021!$H$9:$H$93*EXP(-Fperm_SI_Woolf2021!$K$9:$K$93*$C90*IF(BX$58=Fperm_SI_Woolf2021!$E$9:$E$93,1,EXP(LN((1.1*(Fperm_SI_Woolf2021!$E$9:$E$93-BX$58)-63.1579*EXP(-0.19*Fperm_SI_Woolf2021!$E$9:$E$93)+63.1579*EXP(-0.19*BX$58))/(Fperm_SI_Woolf2021!$E$9:$E$93-BX$58))*(BX$58-Fperm_SI_Woolf2021!$E$9:$E$93)/10))),Fperm_SI_Woolf2021!$D$9:$D$93))</f>
        <v>0.28679869249181572</v>
      </c>
      <c r="BY90" s="51" cm="1">
        <f t="array" ref="BY90">MIN(1,SLOPE(Fperm_SI_Woolf2021!$F$9:$F$93*EXP(-Fperm_SI_Woolf2021!$I$9:$I$93*$C90*IF(BY$58=Fperm_SI_Woolf2021!$E$9:$E$93,1,EXP(LN((1.1*(Fperm_SI_Woolf2021!$E$9:$E$93-BY$58)-63.1579*EXP(-0.19*Fperm_SI_Woolf2021!$E$9:$E$93)+63.1579*EXP(-0.19*BY$58))/(Fperm_SI_Woolf2021!$E$9:$E$93-BY$58))*(BY$58-Fperm_SI_Woolf2021!$E$9:$E$93)/10))) + Fperm_SI_Woolf2021!$G$9:$G$93*EXP(-Fperm_SI_Woolf2021!$J$9:$J$93*$C90*IF(BY$58=Fperm_SI_Woolf2021!$E$9:$E$93,1,EXP(LN((1.1*(Fperm_SI_Woolf2021!$E$9:$E$93-BY$58)-63.1579*EXP(-0.19*Fperm_SI_Woolf2021!$E$9:$E$93)+63.1579*EXP(-0.19*BY$58))/(Fperm_SI_Woolf2021!$E$9:$E$93-BY$58))*(BY$58-Fperm_SI_Woolf2021!$E$9:$E$93)/10))) + Fperm_SI_Woolf2021!$H$9:$H$93*EXP(-Fperm_SI_Woolf2021!$K$9:$K$93*$C90*IF(BY$58=Fperm_SI_Woolf2021!$E$9:$E$93,1,EXP(LN((1.1*(Fperm_SI_Woolf2021!$E$9:$E$93-BY$58)-63.1579*EXP(-0.19*Fperm_SI_Woolf2021!$E$9:$E$93)+63.1579*EXP(-0.19*BY$58))/(Fperm_SI_Woolf2021!$E$9:$E$93-BY$58))*(BY$58-Fperm_SI_Woolf2021!$E$9:$E$93)/10))),Fperm_SI_Woolf2021!$D$9:$D$93)*BY$57+INTERCEPT(Fperm_SI_Woolf2021!$F$9:$F$93*EXP(-Fperm_SI_Woolf2021!$I$9:$I$93*$C90*IF(BY$58=Fperm_SI_Woolf2021!$E$9:$E$93,1,EXP(LN((1.1*(Fperm_SI_Woolf2021!$E$9:$E$93-BY$58)-63.1579*EXP(-0.19*Fperm_SI_Woolf2021!$E$9:$E$93)+63.1579*EXP(-0.19*BY$58))/(Fperm_SI_Woolf2021!$E$9:$E$93-BY$58))*(BY$58-Fperm_SI_Woolf2021!$E$9:$E$93)/10))) + Fperm_SI_Woolf2021!$G$9:$G$93*EXP(-Fperm_SI_Woolf2021!$J$9:$J$93*$C90*IF(BY$58=Fperm_SI_Woolf2021!$E$9:$E$93,1,EXP(LN((1.1*(Fperm_SI_Woolf2021!$E$9:$E$93-BY$58)-63.1579*EXP(-0.19*Fperm_SI_Woolf2021!$E$9:$E$93)+63.1579*EXP(-0.19*BY$58))/(Fperm_SI_Woolf2021!$E$9:$E$93-BY$58))*(BY$58-Fperm_SI_Woolf2021!$E$9:$E$93)/10))) + Fperm_SI_Woolf2021!$H$9:$H$93*EXP(-Fperm_SI_Woolf2021!$K$9:$K$93*$C90*IF(BY$58=Fperm_SI_Woolf2021!$E$9:$E$93,1,EXP(LN((1.1*(Fperm_SI_Woolf2021!$E$9:$E$93-BY$58)-63.1579*EXP(-0.19*Fperm_SI_Woolf2021!$E$9:$E$93)+63.1579*EXP(-0.19*BY$58))/(Fperm_SI_Woolf2021!$E$9:$E$93-BY$58))*(BY$58-Fperm_SI_Woolf2021!$E$9:$E$93)/10))),Fperm_SI_Woolf2021!$D$9:$D$93))</f>
        <v>0.25981480735181733</v>
      </c>
      <c r="BZ90" s="51" cm="1">
        <f t="array" ref="BZ90">MIN(1,SLOPE(Fperm_SI_Woolf2021!$F$9:$F$93*EXP(-Fperm_SI_Woolf2021!$I$9:$I$93*$C90*IF(BZ$58=Fperm_SI_Woolf2021!$E$9:$E$93,1,EXP(LN((1.1*(Fperm_SI_Woolf2021!$E$9:$E$93-BZ$58)-63.1579*EXP(-0.19*Fperm_SI_Woolf2021!$E$9:$E$93)+63.1579*EXP(-0.19*BZ$58))/(Fperm_SI_Woolf2021!$E$9:$E$93-BZ$58))*(BZ$58-Fperm_SI_Woolf2021!$E$9:$E$93)/10))) + Fperm_SI_Woolf2021!$G$9:$G$93*EXP(-Fperm_SI_Woolf2021!$J$9:$J$93*$C90*IF(BZ$58=Fperm_SI_Woolf2021!$E$9:$E$93,1,EXP(LN((1.1*(Fperm_SI_Woolf2021!$E$9:$E$93-BZ$58)-63.1579*EXP(-0.19*Fperm_SI_Woolf2021!$E$9:$E$93)+63.1579*EXP(-0.19*BZ$58))/(Fperm_SI_Woolf2021!$E$9:$E$93-BZ$58))*(BZ$58-Fperm_SI_Woolf2021!$E$9:$E$93)/10))) + Fperm_SI_Woolf2021!$H$9:$H$93*EXP(-Fperm_SI_Woolf2021!$K$9:$K$93*$C90*IF(BZ$58=Fperm_SI_Woolf2021!$E$9:$E$93,1,EXP(LN((1.1*(Fperm_SI_Woolf2021!$E$9:$E$93-BZ$58)-63.1579*EXP(-0.19*Fperm_SI_Woolf2021!$E$9:$E$93)+63.1579*EXP(-0.19*BZ$58))/(Fperm_SI_Woolf2021!$E$9:$E$93-BZ$58))*(BZ$58-Fperm_SI_Woolf2021!$E$9:$E$93)/10))),Fperm_SI_Woolf2021!$D$9:$D$93)*BZ$57+INTERCEPT(Fperm_SI_Woolf2021!$F$9:$F$93*EXP(-Fperm_SI_Woolf2021!$I$9:$I$93*$C90*IF(BZ$58=Fperm_SI_Woolf2021!$E$9:$E$93,1,EXP(LN((1.1*(Fperm_SI_Woolf2021!$E$9:$E$93-BZ$58)-63.1579*EXP(-0.19*Fperm_SI_Woolf2021!$E$9:$E$93)+63.1579*EXP(-0.19*BZ$58))/(Fperm_SI_Woolf2021!$E$9:$E$93-BZ$58))*(BZ$58-Fperm_SI_Woolf2021!$E$9:$E$93)/10))) + Fperm_SI_Woolf2021!$G$9:$G$93*EXP(-Fperm_SI_Woolf2021!$J$9:$J$93*$C90*IF(BZ$58=Fperm_SI_Woolf2021!$E$9:$E$93,1,EXP(LN((1.1*(Fperm_SI_Woolf2021!$E$9:$E$93-BZ$58)-63.1579*EXP(-0.19*Fperm_SI_Woolf2021!$E$9:$E$93)+63.1579*EXP(-0.19*BZ$58))/(Fperm_SI_Woolf2021!$E$9:$E$93-BZ$58))*(BZ$58-Fperm_SI_Woolf2021!$E$9:$E$93)/10))) + Fperm_SI_Woolf2021!$H$9:$H$93*EXP(-Fperm_SI_Woolf2021!$K$9:$K$93*$C90*IF(BZ$58=Fperm_SI_Woolf2021!$E$9:$E$93,1,EXP(LN((1.1*(Fperm_SI_Woolf2021!$E$9:$E$93-BZ$58)-63.1579*EXP(-0.19*Fperm_SI_Woolf2021!$E$9:$E$93)+63.1579*EXP(-0.19*BZ$58))/(Fperm_SI_Woolf2021!$E$9:$E$93-BZ$58))*(BZ$58-Fperm_SI_Woolf2021!$E$9:$E$93)/10))),Fperm_SI_Woolf2021!$D$9:$D$93))</f>
        <v>0.23283092221181889</v>
      </c>
    </row>
    <row r="91" spans="3:78" x14ac:dyDescent="0.2">
      <c r="C91" s="48">
        <v>310</v>
      </c>
      <c r="D91" s="51" cm="1">
        <f t="array" ref="D91">MIN(1,SLOPE(Fperm_SI_Woolf2021!$F$9:$F$93*EXP(-Fperm_SI_Woolf2021!$I$9:$I$93*$C91*IF(D$58=Fperm_SI_Woolf2021!$E$9:$E$93,1,EXP(LN((1.1*(Fperm_SI_Woolf2021!$E$9:$E$93-D$58)-63.1579*EXP(-0.19*Fperm_SI_Woolf2021!$E$9:$E$93)+63.1579*EXP(-0.19*D$58))/(Fperm_SI_Woolf2021!$E$9:$E$93-D$58))*(D$58-Fperm_SI_Woolf2021!$E$9:$E$93)/10))) + Fperm_SI_Woolf2021!$G$9:$G$93*EXP(-Fperm_SI_Woolf2021!$J$9:$J$93*$C91*IF(D$58=Fperm_SI_Woolf2021!$E$9:$E$93,1,EXP(LN((1.1*(Fperm_SI_Woolf2021!$E$9:$E$93-D$58)-63.1579*EXP(-0.19*Fperm_SI_Woolf2021!$E$9:$E$93)+63.1579*EXP(-0.19*D$58))/(Fperm_SI_Woolf2021!$E$9:$E$93-D$58))*(D$58-Fperm_SI_Woolf2021!$E$9:$E$93)/10))) + Fperm_SI_Woolf2021!$H$9:$H$93*EXP(-Fperm_SI_Woolf2021!$K$9:$K$93*$C91*IF(D$58=Fperm_SI_Woolf2021!$E$9:$E$93,1,EXP(LN((1.1*(Fperm_SI_Woolf2021!$E$9:$E$93-D$58)-63.1579*EXP(-0.19*Fperm_SI_Woolf2021!$E$9:$E$93)+63.1579*EXP(-0.19*D$58))/(Fperm_SI_Woolf2021!$E$9:$E$93-D$58))*(D$58-Fperm_SI_Woolf2021!$E$9:$E$93)/10))),Fperm_SI_Woolf2021!$D$9:$D$93)*D$57+INTERCEPT(Fperm_SI_Woolf2021!$F$9:$F$93*EXP(-Fperm_SI_Woolf2021!$I$9:$I$93*$C91*IF(D$58=Fperm_SI_Woolf2021!$E$9:$E$93,1,EXP(LN((1.1*(Fperm_SI_Woolf2021!$E$9:$E$93-D$58)-63.1579*EXP(-0.19*Fperm_SI_Woolf2021!$E$9:$E$93)+63.1579*EXP(-0.19*D$58))/(Fperm_SI_Woolf2021!$E$9:$E$93-D$58))*(D$58-Fperm_SI_Woolf2021!$E$9:$E$93)/10))) + Fperm_SI_Woolf2021!$G$9:$G$93*EXP(-Fperm_SI_Woolf2021!$J$9:$J$93*$C91*IF(D$58=Fperm_SI_Woolf2021!$E$9:$E$93,1,EXP(LN((1.1*(Fperm_SI_Woolf2021!$E$9:$E$93-D$58)-63.1579*EXP(-0.19*Fperm_SI_Woolf2021!$E$9:$E$93)+63.1579*EXP(-0.19*D$58))/(Fperm_SI_Woolf2021!$E$9:$E$93-D$58))*(D$58-Fperm_SI_Woolf2021!$E$9:$E$93)/10))) + Fperm_SI_Woolf2021!$H$9:$H$93*EXP(-Fperm_SI_Woolf2021!$K$9:$K$93*$C91*IF(D$58=Fperm_SI_Woolf2021!$E$9:$E$93,1,EXP(LN((1.1*(Fperm_SI_Woolf2021!$E$9:$E$93-D$58)-63.1579*EXP(-0.19*Fperm_SI_Woolf2021!$E$9:$E$93)+63.1579*EXP(-0.19*D$58))/(Fperm_SI_Woolf2021!$E$9:$E$93-D$58))*(D$58-Fperm_SI_Woolf2021!$E$9:$E$93)/10))),Fperm_SI_Woolf2021!$D$9:$D$93))</f>
        <v>1</v>
      </c>
      <c r="E91" s="51" cm="1">
        <f t="array" ref="E91">MIN(1,SLOPE(Fperm_SI_Woolf2021!$F$9:$F$93*EXP(-Fperm_SI_Woolf2021!$I$9:$I$93*$C91*IF(E$58=Fperm_SI_Woolf2021!$E$9:$E$93,1,EXP(LN((1.1*(Fperm_SI_Woolf2021!$E$9:$E$93-E$58)-63.1579*EXP(-0.19*Fperm_SI_Woolf2021!$E$9:$E$93)+63.1579*EXP(-0.19*E$58))/(Fperm_SI_Woolf2021!$E$9:$E$93-E$58))*(E$58-Fperm_SI_Woolf2021!$E$9:$E$93)/10))) + Fperm_SI_Woolf2021!$G$9:$G$93*EXP(-Fperm_SI_Woolf2021!$J$9:$J$93*$C91*IF(E$58=Fperm_SI_Woolf2021!$E$9:$E$93,1,EXP(LN((1.1*(Fperm_SI_Woolf2021!$E$9:$E$93-E$58)-63.1579*EXP(-0.19*Fperm_SI_Woolf2021!$E$9:$E$93)+63.1579*EXP(-0.19*E$58))/(Fperm_SI_Woolf2021!$E$9:$E$93-E$58))*(E$58-Fperm_SI_Woolf2021!$E$9:$E$93)/10))) + Fperm_SI_Woolf2021!$H$9:$H$93*EXP(-Fperm_SI_Woolf2021!$K$9:$K$93*$C91*IF(E$58=Fperm_SI_Woolf2021!$E$9:$E$93,1,EXP(LN((1.1*(Fperm_SI_Woolf2021!$E$9:$E$93-E$58)-63.1579*EXP(-0.19*Fperm_SI_Woolf2021!$E$9:$E$93)+63.1579*EXP(-0.19*E$58))/(Fperm_SI_Woolf2021!$E$9:$E$93-E$58))*(E$58-Fperm_SI_Woolf2021!$E$9:$E$93)/10))),Fperm_SI_Woolf2021!$D$9:$D$93)*E$57+INTERCEPT(Fperm_SI_Woolf2021!$F$9:$F$93*EXP(-Fperm_SI_Woolf2021!$I$9:$I$93*$C91*IF(E$58=Fperm_SI_Woolf2021!$E$9:$E$93,1,EXP(LN((1.1*(Fperm_SI_Woolf2021!$E$9:$E$93-E$58)-63.1579*EXP(-0.19*Fperm_SI_Woolf2021!$E$9:$E$93)+63.1579*EXP(-0.19*E$58))/(Fperm_SI_Woolf2021!$E$9:$E$93-E$58))*(E$58-Fperm_SI_Woolf2021!$E$9:$E$93)/10))) + Fperm_SI_Woolf2021!$G$9:$G$93*EXP(-Fperm_SI_Woolf2021!$J$9:$J$93*$C91*IF(E$58=Fperm_SI_Woolf2021!$E$9:$E$93,1,EXP(LN((1.1*(Fperm_SI_Woolf2021!$E$9:$E$93-E$58)-63.1579*EXP(-0.19*Fperm_SI_Woolf2021!$E$9:$E$93)+63.1579*EXP(-0.19*E$58))/(Fperm_SI_Woolf2021!$E$9:$E$93-E$58))*(E$58-Fperm_SI_Woolf2021!$E$9:$E$93)/10))) + Fperm_SI_Woolf2021!$H$9:$H$93*EXP(-Fperm_SI_Woolf2021!$K$9:$K$93*$C91*IF(E$58=Fperm_SI_Woolf2021!$E$9:$E$93,1,EXP(LN((1.1*(Fperm_SI_Woolf2021!$E$9:$E$93-E$58)-63.1579*EXP(-0.19*Fperm_SI_Woolf2021!$E$9:$E$93)+63.1579*EXP(-0.19*E$58))/(Fperm_SI_Woolf2021!$E$9:$E$93-E$58))*(E$58-Fperm_SI_Woolf2021!$E$9:$E$93)/10))),Fperm_SI_Woolf2021!$D$9:$D$93))</f>
        <v>1</v>
      </c>
      <c r="F91" s="51" cm="1">
        <f t="array" ref="F91">MIN(1,SLOPE(Fperm_SI_Woolf2021!$F$9:$F$93*EXP(-Fperm_SI_Woolf2021!$I$9:$I$93*$C91*IF(F$58=Fperm_SI_Woolf2021!$E$9:$E$93,1,EXP(LN((1.1*(Fperm_SI_Woolf2021!$E$9:$E$93-F$58)-63.1579*EXP(-0.19*Fperm_SI_Woolf2021!$E$9:$E$93)+63.1579*EXP(-0.19*F$58))/(Fperm_SI_Woolf2021!$E$9:$E$93-F$58))*(F$58-Fperm_SI_Woolf2021!$E$9:$E$93)/10))) + Fperm_SI_Woolf2021!$G$9:$G$93*EXP(-Fperm_SI_Woolf2021!$J$9:$J$93*$C91*IF(F$58=Fperm_SI_Woolf2021!$E$9:$E$93,1,EXP(LN((1.1*(Fperm_SI_Woolf2021!$E$9:$E$93-F$58)-63.1579*EXP(-0.19*Fperm_SI_Woolf2021!$E$9:$E$93)+63.1579*EXP(-0.19*F$58))/(Fperm_SI_Woolf2021!$E$9:$E$93-F$58))*(F$58-Fperm_SI_Woolf2021!$E$9:$E$93)/10))) + Fperm_SI_Woolf2021!$H$9:$H$93*EXP(-Fperm_SI_Woolf2021!$K$9:$K$93*$C91*IF(F$58=Fperm_SI_Woolf2021!$E$9:$E$93,1,EXP(LN((1.1*(Fperm_SI_Woolf2021!$E$9:$E$93-F$58)-63.1579*EXP(-0.19*Fperm_SI_Woolf2021!$E$9:$E$93)+63.1579*EXP(-0.19*F$58))/(Fperm_SI_Woolf2021!$E$9:$E$93-F$58))*(F$58-Fperm_SI_Woolf2021!$E$9:$E$93)/10))),Fperm_SI_Woolf2021!$D$9:$D$93)*F$57+INTERCEPT(Fperm_SI_Woolf2021!$F$9:$F$93*EXP(-Fperm_SI_Woolf2021!$I$9:$I$93*$C91*IF(F$58=Fperm_SI_Woolf2021!$E$9:$E$93,1,EXP(LN((1.1*(Fperm_SI_Woolf2021!$E$9:$E$93-F$58)-63.1579*EXP(-0.19*Fperm_SI_Woolf2021!$E$9:$E$93)+63.1579*EXP(-0.19*F$58))/(Fperm_SI_Woolf2021!$E$9:$E$93-F$58))*(F$58-Fperm_SI_Woolf2021!$E$9:$E$93)/10))) + Fperm_SI_Woolf2021!$G$9:$G$93*EXP(-Fperm_SI_Woolf2021!$J$9:$J$93*$C91*IF(F$58=Fperm_SI_Woolf2021!$E$9:$E$93,1,EXP(LN((1.1*(Fperm_SI_Woolf2021!$E$9:$E$93-F$58)-63.1579*EXP(-0.19*Fperm_SI_Woolf2021!$E$9:$E$93)+63.1579*EXP(-0.19*F$58))/(Fperm_SI_Woolf2021!$E$9:$E$93-F$58))*(F$58-Fperm_SI_Woolf2021!$E$9:$E$93)/10))) + Fperm_SI_Woolf2021!$H$9:$H$93*EXP(-Fperm_SI_Woolf2021!$K$9:$K$93*$C91*IF(F$58=Fperm_SI_Woolf2021!$E$9:$E$93,1,EXP(LN((1.1*(Fperm_SI_Woolf2021!$E$9:$E$93-F$58)-63.1579*EXP(-0.19*Fperm_SI_Woolf2021!$E$9:$E$93)+63.1579*EXP(-0.19*F$58))/(Fperm_SI_Woolf2021!$E$9:$E$93-F$58))*(F$58-Fperm_SI_Woolf2021!$E$9:$E$93)/10))),Fperm_SI_Woolf2021!$D$9:$D$93))</f>
        <v>0.97522604366767596</v>
      </c>
      <c r="G91" s="51" cm="1">
        <f t="array" ref="G91">MIN(1,SLOPE(Fperm_SI_Woolf2021!$F$9:$F$93*EXP(-Fperm_SI_Woolf2021!$I$9:$I$93*$C91*IF(G$58=Fperm_SI_Woolf2021!$E$9:$E$93,1,EXP(LN((1.1*(Fperm_SI_Woolf2021!$E$9:$E$93-G$58)-63.1579*EXP(-0.19*Fperm_SI_Woolf2021!$E$9:$E$93)+63.1579*EXP(-0.19*G$58))/(Fperm_SI_Woolf2021!$E$9:$E$93-G$58))*(G$58-Fperm_SI_Woolf2021!$E$9:$E$93)/10))) + Fperm_SI_Woolf2021!$G$9:$G$93*EXP(-Fperm_SI_Woolf2021!$J$9:$J$93*$C91*IF(G$58=Fperm_SI_Woolf2021!$E$9:$E$93,1,EXP(LN((1.1*(Fperm_SI_Woolf2021!$E$9:$E$93-G$58)-63.1579*EXP(-0.19*Fperm_SI_Woolf2021!$E$9:$E$93)+63.1579*EXP(-0.19*G$58))/(Fperm_SI_Woolf2021!$E$9:$E$93-G$58))*(G$58-Fperm_SI_Woolf2021!$E$9:$E$93)/10))) + Fperm_SI_Woolf2021!$H$9:$H$93*EXP(-Fperm_SI_Woolf2021!$K$9:$K$93*$C91*IF(G$58=Fperm_SI_Woolf2021!$E$9:$E$93,1,EXP(LN((1.1*(Fperm_SI_Woolf2021!$E$9:$E$93-G$58)-63.1579*EXP(-0.19*Fperm_SI_Woolf2021!$E$9:$E$93)+63.1579*EXP(-0.19*G$58))/(Fperm_SI_Woolf2021!$E$9:$E$93-G$58))*(G$58-Fperm_SI_Woolf2021!$E$9:$E$93)/10))),Fperm_SI_Woolf2021!$D$9:$D$93)*G$57+INTERCEPT(Fperm_SI_Woolf2021!$F$9:$F$93*EXP(-Fperm_SI_Woolf2021!$I$9:$I$93*$C91*IF(G$58=Fperm_SI_Woolf2021!$E$9:$E$93,1,EXP(LN((1.1*(Fperm_SI_Woolf2021!$E$9:$E$93-G$58)-63.1579*EXP(-0.19*Fperm_SI_Woolf2021!$E$9:$E$93)+63.1579*EXP(-0.19*G$58))/(Fperm_SI_Woolf2021!$E$9:$E$93-G$58))*(G$58-Fperm_SI_Woolf2021!$E$9:$E$93)/10))) + Fperm_SI_Woolf2021!$G$9:$G$93*EXP(-Fperm_SI_Woolf2021!$J$9:$J$93*$C91*IF(G$58=Fperm_SI_Woolf2021!$E$9:$E$93,1,EXP(LN((1.1*(Fperm_SI_Woolf2021!$E$9:$E$93-G$58)-63.1579*EXP(-0.19*Fperm_SI_Woolf2021!$E$9:$E$93)+63.1579*EXP(-0.19*G$58))/(Fperm_SI_Woolf2021!$E$9:$E$93-G$58))*(G$58-Fperm_SI_Woolf2021!$E$9:$E$93)/10))) + Fperm_SI_Woolf2021!$H$9:$H$93*EXP(-Fperm_SI_Woolf2021!$K$9:$K$93*$C91*IF(G$58=Fperm_SI_Woolf2021!$E$9:$E$93,1,EXP(LN((1.1*(Fperm_SI_Woolf2021!$E$9:$E$93-G$58)-63.1579*EXP(-0.19*Fperm_SI_Woolf2021!$E$9:$E$93)+63.1579*EXP(-0.19*G$58))/(Fperm_SI_Woolf2021!$E$9:$E$93-G$58))*(G$58-Fperm_SI_Woolf2021!$E$9:$E$93)/10))),Fperm_SI_Woolf2021!$D$9:$D$93))</f>
        <v>0.94446694489703076</v>
      </c>
      <c r="H91" s="51" cm="1">
        <f t="array" ref="H91">MIN(1,SLOPE(Fperm_SI_Woolf2021!$F$9:$F$93*EXP(-Fperm_SI_Woolf2021!$I$9:$I$93*$C91*IF(H$58=Fperm_SI_Woolf2021!$E$9:$E$93,1,EXP(LN((1.1*(Fperm_SI_Woolf2021!$E$9:$E$93-H$58)-63.1579*EXP(-0.19*Fperm_SI_Woolf2021!$E$9:$E$93)+63.1579*EXP(-0.19*H$58))/(Fperm_SI_Woolf2021!$E$9:$E$93-H$58))*(H$58-Fperm_SI_Woolf2021!$E$9:$E$93)/10))) + Fperm_SI_Woolf2021!$G$9:$G$93*EXP(-Fperm_SI_Woolf2021!$J$9:$J$93*$C91*IF(H$58=Fperm_SI_Woolf2021!$E$9:$E$93,1,EXP(LN((1.1*(Fperm_SI_Woolf2021!$E$9:$E$93-H$58)-63.1579*EXP(-0.19*Fperm_SI_Woolf2021!$E$9:$E$93)+63.1579*EXP(-0.19*H$58))/(Fperm_SI_Woolf2021!$E$9:$E$93-H$58))*(H$58-Fperm_SI_Woolf2021!$E$9:$E$93)/10))) + Fperm_SI_Woolf2021!$H$9:$H$93*EXP(-Fperm_SI_Woolf2021!$K$9:$K$93*$C91*IF(H$58=Fperm_SI_Woolf2021!$E$9:$E$93,1,EXP(LN((1.1*(Fperm_SI_Woolf2021!$E$9:$E$93-H$58)-63.1579*EXP(-0.19*Fperm_SI_Woolf2021!$E$9:$E$93)+63.1579*EXP(-0.19*H$58))/(Fperm_SI_Woolf2021!$E$9:$E$93-H$58))*(H$58-Fperm_SI_Woolf2021!$E$9:$E$93)/10))),Fperm_SI_Woolf2021!$D$9:$D$93)*H$57+INTERCEPT(Fperm_SI_Woolf2021!$F$9:$F$93*EXP(-Fperm_SI_Woolf2021!$I$9:$I$93*$C91*IF(H$58=Fperm_SI_Woolf2021!$E$9:$E$93,1,EXP(LN((1.1*(Fperm_SI_Woolf2021!$E$9:$E$93-H$58)-63.1579*EXP(-0.19*Fperm_SI_Woolf2021!$E$9:$E$93)+63.1579*EXP(-0.19*H$58))/(Fperm_SI_Woolf2021!$E$9:$E$93-H$58))*(H$58-Fperm_SI_Woolf2021!$E$9:$E$93)/10))) + Fperm_SI_Woolf2021!$G$9:$G$93*EXP(-Fperm_SI_Woolf2021!$J$9:$J$93*$C91*IF(H$58=Fperm_SI_Woolf2021!$E$9:$E$93,1,EXP(LN((1.1*(Fperm_SI_Woolf2021!$E$9:$E$93-H$58)-63.1579*EXP(-0.19*Fperm_SI_Woolf2021!$E$9:$E$93)+63.1579*EXP(-0.19*H$58))/(Fperm_SI_Woolf2021!$E$9:$E$93-H$58))*(H$58-Fperm_SI_Woolf2021!$E$9:$E$93)/10))) + Fperm_SI_Woolf2021!$H$9:$H$93*EXP(-Fperm_SI_Woolf2021!$K$9:$K$93*$C91*IF(H$58=Fperm_SI_Woolf2021!$E$9:$E$93,1,EXP(LN((1.1*(Fperm_SI_Woolf2021!$E$9:$E$93-H$58)-63.1579*EXP(-0.19*Fperm_SI_Woolf2021!$E$9:$E$93)+63.1579*EXP(-0.19*H$58))/(Fperm_SI_Woolf2021!$E$9:$E$93-H$58))*(H$58-Fperm_SI_Woolf2021!$E$9:$E$93)/10))),Fperm_SI_Woolf2021!$D$9:$D$93))</f>
        <v>0.91370784612638567</v>
      </c>
      <c r="I91" s="51" cm="1">
        <f t="array" ref="I91">MIN(1,SLOPE(Fperm_SI_Woolf2021!$F$9:$F$93*EXP(-Fperm_SI_Woolf2021!$I$9:$I$93*$C91*IF(I$58=Fperm_SI_Woolf2021!$E$9:$E$93,1,EXP(LN((1.1*(Fperm_SI_Woolf2021!$E$9:$E$93-I$58)-63.1579*EXP(-0.19*Fperm_SI_Woolf2021!$E$9:$E$93)+63.1579*EXP(-0.19*I$58))/(Fperm_SI_Woolf2021!$E$9:$E$93-I$58))*(I$58-Fperm_SI_Woolf2021!$E$9:$E$93)/10))) + Fperm_SI_Woolf2021!$G$9:$G$93*EXP(-Fperm_SI_Woolf2021!$J$9:$J$93*$C91*IF(I$58=Fperm_SI_Woolf2021!$E$9:$E$93,1,EXP(LN((1.1*(Fperm_SI_Woolf2021!$E$9:$E$93-I$58)-63.1579*EXP(-0.19*Fperm_SI_Woolf2021!$E$9:$E$93)+63.1579*EXP(-0.19*I$58))/(Fperm_SI_Woolf2021!$E$9:$E$93-I$58))*(I$58-Fperm_SI_Woolf2021!$E$9:$E$93)/10))) + Fperm_SI_Woolf2021!$H$9:$H$93*EXP(-Fperm_SI_Woolf2021!$K$9:$K$93*$C91*IF(I$58=Fperm_SI_Woolf2021!$E$9:$E$93,1,EXP(LN((1.1*(Fperm_SI_Woolf2021!$E$9:$E$93-I$58)-63.1579*EXP(-0.19*Fperm_SI_Woolf2021!$E$9:$E$93)+63.1579*EXP(-0.19*I$58))/(Fperm_SI_Woolf2021!$E$9:$E$93-I$58))*(I$58-Fperm_SI_Woolf2021!$E$9:$E$93)/10))),Fperm_SI_Woolf2021!$D$9:$D$93)*I$57+INTERCEPT(Fperm_SI_Woolf2021!$F$9:$F$93*EXP(-Fperm_SI_Woolf2021!$I$9:$I$93*$C91*IF(I$58=Fperm_SI_Woolf2021!$E$9:$E$93,1,EXP(LN((1.1*(Fperm_SI_Woolf2021!$E$9:$E$93-I$58)-63.1579*EXP(-0.19*Fperm_SI_Woolf2021!$E$9:$E$93)+63.1579*EXP(-0.19*I$58))/(Fperm_SI_Woolf2021!$E$9:$E$93-I$58))*(I$58-Fperm_SI_Woolf2021!$E$9:$E$93)/10))) + Fperm_SI_Woolf2021!$G$9:$G$93*EXP(-Fperm_SI_Woolf2021!$J$9:$J$93*$C91*IF(I$58=Fperm_SI_Woolf2021!$E$9:$E$93,1,EXP(LN((1.1*(Fperm_SI_Woolf2021!$E$9:$E$93-I$58)-63.1579*EXP(-0.19*Fperm_SI_Woolf2021!$E$9:$E$93)+63.1579*EXP(-0.19*I$58))/(Fperm_SI_Woolf2021!$E$9:$E$93-I$58))*(I$58-Fperm_SI_Woolf2021!$E$9:$E$93)/10))) + Fperm_SI_Woolf2021!$H$9:$H$93*EXP(-Fperm_SI_Woolf2021!$K$9:$K$93*$C91*IF(I$58=Fperm_SI_Woolf2021!$E$9:$E$93,1,EXP(LN((1.1*(Fperm_SI_Woolf2021!$E$9:$E$93-I$58)-63.1579*EXP(-0.19*Fperm_SI_Woolf2021!$E$9:$E$93)+63.1579*EXP(-0.19*I$58))/(Fperm_SI_Woolf2021!$E$9:$E$93-I$58))*(I$58-Fperm_SI_Woolf2021!$E$9:$E$93)/10))),Fperm_SI_Woolf2021!$D$9:$D$93))</f>
        <v>0.88294874735574047</v>
      </c>
      <c r="J91" s="51" cm="1">
        <f t="array" ref="J91">MIN(1,SLOPE(Fperm_SI_Woolf2021!$F$9:$F$93*EXP(-Fperm_SI_Woolf2021!$I$9:$I$93*$C91*IF(J$58=Fperm_SI_Woolf2021!$E$9:$E$93,1,EXP(LN((1.1*(Fperm_SI_Woolf2021!$E$9:$E$93-J$58)-63.1579*EXP(-0.19*Fperm_SI_Woolf2021!$E$9:$E$93)+63.1579*EXP(-0.19*J$58))/(Fperm_SI_Woolf2021!$E$9:$E$93-J$58))*(J$58-Fperm_SI_Woolf2021!$E$9:$E$93)/10))) + Fperm_SI_Woolf2021!$G$9:$G$93*EXP(-Fperm_SI_Woolf2021!$J$9:$J$93*$C91*IF(J$58=Fperm_SI_Woolf2021!$E$9:$E$93,1,EXP(LN((1.1*(Fperm_SI_Woolf2021!$E$9:$E$93-J$58)-63.1579*EXP(-0.19*Fperm_SI_Woolf2021!$E$9:$E$93)+63.1579*EXP(-0.19*J$58))/(Fperm_SI_Woolf2021!$E$9:$E$93-J$58))*(J$58-Fperm_SI_Woolf2021!$E$9:$E$93)/10))) + Fperm_SI_Woolf2021!$H$9:$H$93*EXP(-Fperm_SI_Woolf2021!$K$9:$K$93*$C91*IF(J$58=Fperm_SI_Woolf2021!$E$9:$E$93,1,EXP(LN((1.1*(Fperm_SI_Woolf2021!$E$9:$E$93-J$58)-63.1579*EXP(-0.19*Fperm_SI_Woolf2021!$E$9:$E$93)+63.1579*EXP(-0.19*J$58))/(Fperm_SI_Woolf2021!$E$9:$E$93-J$58))*(J$58-Fperm_SI_Woolf2021!$E$9:$E$93)/10))),Fperm_SI_Woolf2021!$D$9:$D$93)*J$57+INTERCEPT(Fperm_SI_Woolf2021!$F$9:$F$93*EXP(-Fperm_SI_Woolf2021!$I$9:$I$93*$C91*IF(J$58=Fperm_SI_Woolf2021!$E$9:$E$93,1,EXP(LN((1.1*(Fperm_SI_Woolf2021!$E$9:$E$93-J$58)-63.1579*EXP(-0.19*Fperm_SI_Woolf2021!$E$9:$E$93)+63.1579*EXP(-0.19*J$58))/(Fperm_SI_Woolf2021!$E$9:$E$93-J$58))*(J$58-Fperm_SI_Woolf2021!$E$9:$E$93)/10))) + Fperm_SI_Woolf2021!$G$9:$G$93*EXP(-Fperm_SI_Woolf2021!$J$9:$J$93*$C91*IF(J$58=Fperm_SI_Woolf2021!$E$9:$E$93,1,EXP(LN((1.1*(Fperm_SI_Woolf2021!$E$9:$E$93-J$58)-63.1579*EXP(-0.19*Fperm_SI_Woolf2021!$E$9:$E$93)+63.1579*EXP(-0.19*J$58))/(Fperm_SI_Woolf2021!$E$9:$E$93-J$58))*(J$58-Fperm_SI_Woolf2021!$E$9:$E$93)/10))) + Fperm_SI_Woolf2021!$H$9:$H$93*EXP(-Fperm_SI_Woolf2021!$K$9:$K$93*$C91*IF(J$58=Fperm_SI_Woolf2021!$E$9:$E$93,1,EXP(LN((1.1*(Fperm_SI_Woolf2021!$E$9:$E$93-J$58)-63.1579*EXP(-0.19*Fperm_SI_Woolf2021!$E$9:$E$93)+63.1579*EXP(-0.19*J$58))/(Fperm_SI_Woolf2021!$E$9:$E$93-J$58))*(J$58-Fperm_SI_Woolf2021!$E$9:$E$93)/10))),Fperm_SI_Woolf2021!$D$9:$D$93))</f>
        <v>0.85218964858509527</v>
      </c>
      <c r="K91" s="51" cm="1">
        <f t="array" ref="K91">MIN(1,SLOPE(Fperm_SI_Woolf2021!$F$9:$F$93*EXP(-Fperm_SI_Woolf2021!$I$9:$I$93*$C91*IF(K$58=Fperm_SI_Woolf2021!$E$9:$E$93,1,EXP(LN((1.1*(Fperm_SI_Woolf2021!$E$9:$E$93-K$58)-63.1579*EXP(-0.19*Fperm_SI_Woolf2021!$E$9:$E$93)+63.1579*EXP(-0.19*K$58))/(Fperm_SI_Woolf2021!$E$9:$E$93-K$58))*(K$58-Fperm_SI_Woolf2021!$E$9:$E$93)/10))) + Fperm_SI_Woolf2021!$G$9:$G$93*EXP(-Fperm_SI_Woolf2021!$J$9:$J$93*$C91*IF(K$58=Fperm_SI_Woolf2021!$E$9:$E$93,1,EXP(LN((1.1*(Fperm_SI_Woolf2021!$E$9:$E$93-K$58)-63.1579*EXP(-0.19*Fperm_SI_Woolf2021!$E$9:$E$93)+63.1579*EXP(-0.19*K$58))/(Fperm_SI_Woolf2021!$E$9:$E$93-K$58))*(K$58-Fperm_SI_Woolf2021!$E$9:$E$93)/10))) + Fperm_SI_Woolf2021!$H$9:$H$93*EXP(-Fperm_SI_Woolf2021!$K$9:$K$93*$C91*IF(K$58=Fperm_SI_Woolf2021!$E$9:$E$93,1,EXP(LN((1.1*(Fperm_SI_Woolf2021!$E$9:$E$93-K$58)-63.1579*EXP(-0.19*Fperm_SI_Woolf2021!$E$9:$E$93)+63.1579*EXP(-0.19*K$58))/(Fperm_SI_Woolf2021!$E$9:$E$93-K$58))*(K$58-Fperm_SI_Woolf2021!$E$9:$E$93)/10))),Fperm_SI_Woolf2021!$D$9:$D$93)*K$57+INTERCEPT(Fperm_SI_Woolf2021!$F$9:$F$93*EXP(-Fperm_SI_Woolf2021!$I$9:$I$93*$C91*IF(K$58=Fperm_SI_Woolf2021!$E$9:$E$93,1,EXP(LN((1.1*(Fperm_SI_Woolf2021!$E$9:$E$93-K$58)-63.1579*EXP(-0.19*Fperm_SI_Woolf2021!$E$9:$E$93)+63.1579*EXP(-0.19*K$58))/(Fperm_SI_Woolf2021!$E$9:$E$93-K$58))*(K$58-Fperm_SI_Woolf2021!$E$9:$E$93)/10))) + Fperm_SI_Woolf2021!$G$9:$G$93*EXP(-Fperm_SI_Woolf2021!$J$9:$J$93*$C91*IF(K$58=Fperm_SI_Woolf2021!$E$9:$E$93,1,EXP(LN((1.1*(Fperm_SI_Woolf2021!$E$9:$E$93-K$58)-63.1579*EXP(-0.19*Fperm_SI_Woolf2021!$E$9:$E$93)+63.1579*EXP(-0.19*K$58))/(Fperm_SI_Woolf2021!$E$9:$E$93-K$58))*(K$58-Fperm_SI_Woolf2021!$E$9:$E$93)/10))) + Fperm_SI_Woolf2021!$H$9:$H$93*EXP(-Fperm_SI_Woolf2021!$K$9:$K$93*$C91*IF(K$58=Fperm_SI_Woolf2021!$E$9:$E$93,1,EXP(LN((1.1*(Fperm_SI_Woolf2021!$E$9:$E$93-K$58)-63.1579*EXP(-0.19*Fperm_SI_Woolf2021!$E$9:$E$93)+63.1579*EXP(-0.19*K$58))/(Fperm_SI_Woolf2021!$E$9:$E$93-K$58))*(K$58-Fperm_SI_Woolf2021!$E$9:$E$93)/10))),Fperm_SI_Woolf2021!$D$9:$D$93))</f>
        <v>0.82143054981445018</v>
      </c>
      <c r="L91" s="51" cm="1">
        <f t="array" ref="L91">MIN(1,SLOPE(Fperm_SI_Woolf2021!$F$9:$F$93*EXP(-Fperm_SI_Woolf2021!$I$9:$I$93*$C91*IF(L$58=Fperm_SI_Woolf2021!$E$9:$E$93,1,EXP(LN((1.1*(Fperm_SI_Woolf2021!$E$9:$E$93-L$58)-63.1579*EXP(-0.19*Fperm_SI_Woolf2021!$E$9:$E$93)+63.1579*EXP(-0.19*L$58))/(Fperm_SI_Woolf2021!$E$9:$E$93-L$58))*(L$58-Fperm_SI_Woolf2021!$E$9:$E$93)/10))) + Fperm_SI_Woolf2021!$G$9:$G$93*EXP(-Fperm_SI_Woolf2021!$J$9:$J$93*$C91*IF(L$58=Fperm_SI_Woolf2021!$E$9:$E$93,1,EXP(LN((1.1*(Fperm_SI_Woolf2021!$E$9:$E$93-L$58)-63.1579*EXP(-0.19*Fperm_SI_Woolf2021!$E$9:$E$93)+63.1579*EXP(-0.19*L$58))/(Fperm_SI_Woolf2021!$E$9:$E$93-L$58))*(L$58-Fperm_SI_Woolf2021!$E$9:$E$93)/10))) + Fperm_SI_Woolf2021!$H$9:$H$93*EXP(-Fperm_SI_Woolf2021!$K$9:$K$93*$C91*IF(L$58=Fperm_SI_Woolf2021!$E$9:$E$93,1,EXP(LN((1.1*(Fperm_SI_Woolf2021!$E$9:$E$93-L$58)-63.1579*EXP(-0.19*Fperm_SI_Woolf2021!$E$9:$E$93)+63.1579*EXP(-0.19*L$58))/(Fperm_SI_Woolf2021!$E$9:$E$93-L$58))*(L$58-Fperm_SI_Woolf2021!$E$9:$E$93)/10))),Fperm_SI_Woolf2021!$D$9:$D$93)*L$57+INTERCEPT(Fperm_SI_Woolf2021!$F$9:$F$93*EXP(-Fperm_SI_Woolf2021!$I$9:$I$93*$C91*IF(L$58=Fperm_SI_Woolf2021!$E$9:$E$93,1,EXP(LN((1.1*(Fperm_SI_Woolf2021!$E$9:$E$93-L$58)-63.1579*EXP(-0.19*Fperm_SI_Woolf2021!$E$9:$E$93)+63.1579*EXP(-0.19*L$58))/(Fperm_SI_Woolf2021!$E$9:$E$93-L$58))*(L$58-Fperm_SI_Woolf2021!$E$9:$E$93)/10))) + Fperm_SI_Woolf2021!$G$9:$G$93*EXP(-Fperm_SI_Woolf2021!$J$9:$J$93*$C91*IF(L$58=Fperm_SI_Woolf2021!$E$9:$E$93,1,EXP(LN((1.1*(Fperm_SI_Woolf2021!$E$9:$E$93-L$58)-63.1579*EXP(-0.19*Fperm_SI_Woolf2021!$E$9:$E$93)+63.1579*EXP(-0.19*L$58))/(Fperm_SI_Woolf2021!$E$9:$E$93-L$58))*(L$58-Fperm_SI_Woolf2021!$E$9:$E$93)/10))) + Fperm_SI_Woolf2021!$H$9:$H$93*EXP(-Fperm_SI_Woolf2021!$K$9:$K$93*$C91*IF(L$58=Fperm_SI_Woolf2021!$E$9:$E$93,1,EXP(LN((1.1*(Fperm_SI_Woolf2021!$E$9:$E$93-L$58)-63.1579*EXP(-0.19*Fperm_SI_Woolf2021!$E$9:$E$93)+63.1579*EXP(-0.19*L$58))/(Fperm_SI_Woolf2021!$E$9:$E$93-L$58))*(L$58-Fperm_SI_Woolf2021!$E$9:$E$93)/10))),Fperm_SI_Woolf2021!$D$9:$D$93))</f>
        <v>0.7906714510438051</v>
      </c>
      <c r="M91" s="51" cm="1">
        <f t="array" ref="M91">MIN(1,SLOPE(Fperm_SI_Woolf2021!$F$9:$F$93*EXP(-Fperm_SI_Woolf2021!$I$9:$I$93*$C91*IF(M$58=Fperm_SI_Woolf2021!$E$9:$E$93,1,EXP(LN((1.1*(Fperm_SI_Woolf2021!$E$9:$E$93-M$58)-63.1579*EXP(-0.19*Fperm_SI_Woolf2021!$E$9:$E$93)+63.1579*EXP(-0.19*M$58))/(Fperm_SI_Woolf2021!$E$9:$E$93-M$58))*(M$58-Fperm_SI_Woolf2021!$E$9:$E$93)/10))) + Fperm_SI_Woolf2021!$G$9:$G$93*EXP(-Fperm_SI_Woolf2021!$J$9:$J$93*$C91*IF(M$58=Fperm_SI_Woolf2021!$E$9:$E$93,1,EXP(LN((1.1*(Fperm_SI_Woolf2021!$E$9:$E$93-M$58)-63.1579*EXP(-0.19*Fperm_SI_Woolf2021!$E$9:$E$93)+63.1579*EXP(-0.19*M$58))/(Fperm_SI_Woolf2021!$E$9:$E$93-M$58))*(M$58-Fperm_SI_Woolf2021!$E$9:$E$93)/10))) + Fperm_SI_Woolf2021!$H$9:$H$93*EXP(-Fperm_SI_Woolf2021!$K$9:$K$93*$C91*IF(M$58=Fperm_SI_Woolf2021!$E$9:$E$93,1,EXP(LN((1.1*(Fperm_SI_Woolf2021!$E$9:$E$93-M$58)-63.1579*EXP(-0.19*Fperm_SI_Woolf2021!$E$9:$E$93)+63.1579*EXP(-0.19*M$58))/(Fperm_SI_Woolf2021!$E$9:$E$93-M$58))*(M$58-Fperm_SI_Woolf2021!$E$9:$E$93)/10))),Fperm_SI_Woolf2021!$D$9:$D$93)*M$57+INTERCEPT(Fperm_SI_Woolf2021!$F$9:$F$93*EXP(-Fperm_SI_Woolf2021!$I$9:$I$93*$C91*IF(M$58=Fperm_SI_Woolf2021!$E$9:$E$93,1,EXP(LN((1.1*(Fperm_SI_Woolf2021!$E$9:$E$93-M$58)-63.1579*EXP(-0.19*Fperm_SI_Woolf2021!$E$9:$E$93)+63.1579*EXP(-0.19*M$58))/(Fperm_SI_Woolf2021!$E$9:$E$93-M$58))*(M$58-Fperm_SI_Woolf2021!$E$9:$E$93)/10))) + Fperm_SI_Woolf2021!$G$9:$G$93*EXP(-Fperm_SI_Woolf2021!$J$9:$J$93*$C91*IF(M$58=Fperm_SI_Woolf2021!$E$9:$E$93,1,EXP(LN((1.1*(Fperm_SI_Woolf2021!$E$9:$E$93-M$58)-63.1579*EXP(-0.19*Fperm_SI_Woolf2021!$E$9:$E$93)+63.1579*EXP(-0.19*M$58))/(Fperm_SI_Woolf2021!$E$9:$E$93-M$58))*(M$58-Fperm_SI_Woolf2021!$E$9:$E$93)/10))) + Fperm_SI_Woolf2021!$H$9:$H$93*EXP(-Fperm_SI_Woolf2021!$K$9:$K$93*$C91*IF(M$58=Fperm_SI_Woolf2021!$E$9:$E$93,1,EXP(LN((1.1*(Fperm_SI_Woolf2021!$E$9:$E$93-M$58)-63.1579*EXP(-0.19*Fperm_SI_Woolf2021!$E$9:$E$93)+63.1579*EXP(-0.19*M$58))/(Fperm_SI_Woolf2021!$E$9:$E$93-M$58))*(M$58-Fperm_SI_Woolf2021!$E$9:$E$93)/10))),Fperm_SI_Woolf2021!$D$9:$D$93))</f>
        <v>0.7599123522731599</v>
      </c>
      <c r="N91" s="51" cm="1">
        <f t="array" ref="N91">MIN(1,SLOPE(Fperm_SI_Woolf2021!$F$9:$F$93*EXP(-Fperm_SI_Woolf2021!$I$9:$I$93*$C91*IF(N$58=Fperm_SI_Woolf2021!$E$9:$E$93,1,EXP(LN((1.1*(Fperm_SI_Woolf2021!$E$9:$E$93-N$58)-63.1579*EXP(-0.19*Fperm_SI_Woolf2021!$E$9:$E$93)+63.1579*EXP(-0.19*N$58))/(Fperm_SI_Woolf2021!$E$9:$E$93-N$58))*(N$58-Fperm_SI_Woolf2021!$E$9:$E$93)/10))) + Fperm_SI_Woolf2021!$G$9:$G$93*EXP(-Fperm_SI_Woolf2021!$J$9:$J$93*$C91*IF(N$58=Fperm_SI_Woolf2021!$E$9:$E$93,1,EXP(LN((1.1*(Fperm_SI_Woolf2021!$E$9:$E$93-N$58)-63.1579*EXP(-0.19*Fperm_SI_Woolf2021!$E$9:$E$93)+63.1579*EXP(-0.19*N$58))/(Fperm_SI_Woolf2021!$E$9:$E$93-N$58))*(N$58-Fperm_SI_Woolf2021!$E$9:$E$93)/10))) + Fperm_SI_Woolf2021!$H$9:$H$93*EXP(-Fperm_SI_Woolf2021!$K$9:$K$93*$C91*IF(N$58=Fperm_SI_Woolf2021!$E$9:$E$93,1,EXP(LN((1.1*(Fperm_SI_Woolf2021!$E$9:$E$93-N$58)-63.1579*EXP(-0.19*Fperm_SI_Woolf2021!$E$9:$E$93)+63.1579*EXP(-0.19*N$58))/(Fperm_SI_Woolf2021!$E$9:$E$93-N$58))*(N$58-Fperm_SI_Woolf2021!$E$9:$E$93)/10))),Fperm_SI_Woolf2021!$D$9:$D$93)*N$57+INTERCEPT(Fperm_SI_Woolf2021!$F$9:$F$93*EXP(-Fperm_SI_Woolf2021!$I$9:$I$93*$C91*IF(N$58=Fperm_SI_Woolf2021!$E$9:$E$93,1,EXP(LN((1.1*(Fperm_SI_Woolf2021!$E$9:$E$93-N$58)-63.1579*EXP(-0.19*Fperm_SI_Woolf2021!$E$9:$E$93)+63.1579*EXP(-0.19*N$58))/(Fperm_SI_Woolf2021!$E$9:$E$93-N$58))*(N$58-Fperm_SI_Woolf2021!$E$9:$E$93)/10))) + Fperm_SI_Woolf2021!$G$9:$G$93*EXP(-Fperm_SI_Woolf2021!$J$9:$J$93*$C91*IF(N$58=Fperm_SI_Woolf2021!$E$9:$E$93,1,EXP(LN((1.1*(Fperm_SI_Woolf2021!$E$9:$E$93-N$58)-63.1579*EXP(-0.19*Fperm_SI_Woolf2021!$E$9:$E$93)+63.1579*EXP(-0.19*N$58))/(Fperm_SI_Woolf2021!$E$9:$E$93-N$58))*(N$58-Fperm_SI_Woolf2021!$E$9:$E$93)/10))) + Fperm_SI_Woolf2021!$H$9:$H$93*EXP(-Fperm_SI_Woolf2021!$K$9:$K$93*$C91*IF(N$58=Fperm_SI_Woolf2021!$E$9:$E$93,1,EXP(LN((1.1*(Fperm_SI_Woolf2021!$E$9:$E$93-N$58)-63.1579*EXP(-0.19*Fperm_SI_Woolf2021!$E$9:$E$93)+63.1579*EXP(-0.19*N$58))/(Fperm_SI_Woolf2021!$E$9:$E$93-N$58))*(N$58-Fperm_SI_Woolf2021!$E$9:$E$93)/10))),Fperm_SI_Woolf2021!$D$9:$D$93))</f>
        <v>0.7291532535025147</v>
      </c>
      <c r="O91" s="51" cm="1">
        <f t="array" ref="O91">MIN(1,SLOPE(Fperm_SI_Woolf2021!$F$9:$F$93*EXP(-Fperm_SI_Woolf2021!$I$9:$I$93*$C91*IF(O$58=Fperm_SI_Woolf2021!$E$9:$E$93,1,EXP(LN((1.1*(Fperm_SI_Woolf2021!$E$9:$E$93-O$58)-63.1579*EXP(-0.19*Fperm_SI_Woolf2021!$E$9:$E$93)+63.1579*EXP(-0.19*O$58))/(Fperm_SI_Woolf2021!$E$9:$E$93-O$58))*(O$58-Fperm_SI_Woolf2021!$E$9:$E$93)/10))) + Fperm_SI_Woolf2021!$G$9:$G$93*EXP(-Fperm_SI_Woolf2021!$J$9:$J$93*$C91*IF(O$58=Fperm_SI_Woolf2021!$E$9:$E$93,1,EXP(LN((1.1*(Fperm_SI_Woolf2021!$E$9:$E$93-O$58)-63.1579*EXP(-0.19*Fperm_SI_Woolf2021!$E$9:$E$93)+63.1579*EXP(-0.19*O$58))/(Fperm_SI_Woolf2021!$E$9:$E$93-O$58))*(O$58-Fperm_SI_Woolf2021!$E$9:$E$93)/10))) + Fperm_SI_Woolf2021!$H$9:$H$93*EXP(-Fperm_SI_Woolf2021!$K$9:$K$93*$C91*IF(O$58=Fperm_SI_Woolf2021!$E$9:$E$93,1,EXP(LN((1.1*(Fperm_SI_Woolf2021!$E$9:$E$93-O$58)-63.1579*EXP(-0.19*Fperm_SI_Woolf2021!$E$9:$E$93)+63.1579*EXP(-0.19*O$58))/(Fperm_SI_Woolf2021!$E$9:$E$93-O$58))*(O$58-Fperm_SI_Woolf2021!$E$9:$E$93)/10))),Fperm_SI_Woolf2021!$D$9:$D$93)*O$57+INTERCEPT(Fperm_SI_Woolf2021!$F$9:$F$93*EXP(-Fperm_SI_Woolf2021!$I$9:$I$93*$C91*IF(O$58=Fperm_SI_Woolf2021!$E$9:$E$93,1,EXP(LN((1.1*(Fperm_SI_Woolf2021!$E$9:$E$93-O$58)-63.1579*EXP(-0.19*Fperm_SI_Woolf2021!$E$9:$E$93)+63.1579*EXP(-0.19*O$58))/(Fperm_SI_Woolf2021!$E$9:$E$93-O$58))*(O$58-Fperm_SI_Woolf2021!$E$9:$E$93)/10))) + Fperm_SI_Woolf2021!$G$9:$G$93*EXP(-Fperm_SI_Woolf2021!$J$9:$J$93*$C91*IF(O$58=Fperm_SI_Woolf2021!$E$9:$E$93,1,EXP(LN((1.1*(Fperm_SI_Woolf2021!$E$9:$E$93-O$58)-63.1579*EXP(-0.19*Fperm_SI_Woolf2021!$E$9:$E$93)+63.1579*EXP(-0.19*O$58))/(Fperm_SI_Woolf2021!$E$9:$E$93-O$58))*(O$58-Fperm_SI_Woolf2021!$E$9:$E$93)/10))) + Fperm_SI_Woolf2021!$H$9:$H$93*EXP(-Fperm_SI_Woolf2021!$K$9:$K$93*$C91*IF(O$58=Fperm_SI_Woolf2021!$E$9:$E$93,1,EXP(LN((1.1*(Fperm_SI_Woolf2021!$E$9:$E$93-O$58)-63.1579*EXP(-0.19*Fperm_SI_Woolf2021!$E$9:$E$93)+63.1579*EXP(-0.19*O$58))/(Fperm_SI_Woolf2021!$E$9:$E$93-O$58))*(O$58-Fperm_SI_Woolf2021!$E$9:$E$93)/10))),Fperm_SI_Woolf2021!$D$9:$D$93))</f>
        <v>0.6983941547318695</v>
      </c>
      <c r="P91" s="51" cm="1">
        <f t="array" ref="P91">MIN(1,SLOPE(Fperm_SI_Woolf2021!$F$9:$F$93*EXP(-Fperm_SI_Woolf2021!$I$9:$I$93*$C91*IF(P$58=Fperm_SI_Woolf2021!$E$9:$E$93,1,EXP(LN((1.1*(Fperm_SI_Woolf2021!$E$9:$E$93-P$58)-63.1579*EXP(-0.19*Fperm_SI_Woolf2021!$E$9:$E$93)+63.1579*EXP(-0.19*P$58))/(Fperm_SI_Woolf2021!$E$9:$E$93-P$58))*(P$58-Fperm_SI_Woolf2021!$E$9:$E$93)/10))) + Fperm_SI_Woolf2021!$G$9:$G$93*EXP(-Fperm_SI_Woolf2021!$J$9:$J$93*$C91*IF(P$58=Fperm_SI_Woolf2021!$E$9:$E$93,1,EXP(LN((1.1*(Fperm_SI_Woolf2021!$E$9:$E$93-P$58)-63.1579*EXP(-0.19*Fperm_SI_Woolf2021!$E$9:$E$93)+63.1579*EXP(-0.19*P$58))/(Fperm_SI_Woolf2021!$E$9:$E$93-P$58))*(P$58-Fperm_SI_Woolf2021!$E$9:$E$93)/10))) + Fperm_SI_Woolf2021!$H$9:$H$93*EXP(-Fperm_SI_Woolf2021!$K$9:$K$93*$C91*IF(P$58=Fperm_SI_Woolf2021!$E$9:$E$93,1,EXP(LN((1.1*(Fperm_SI_Woolf2021!$E$9:$E$93-P$58)-63.1579*EXP(-0.19*Fperm_SI_Woolf2021!$E$9:$E$93)+63.1579*EXP(-0.19*P$58))/(Fperm_SI_Woolf2021!$E$9:$E$93-P$58))*(P$58-Fperm_SI_Woolf2021!$E$9:$E$93)/10))),Fperm_SI_Woolf2021!$D$9:$D$93)*P$57+INTERCEPT(Fperm_SI_Woolf2021!$F$9:$F$93*EXP(-Fperm_SI_Woolf2021!$I$9:$I$93*$C91*IF(P$58=Fperm_SI_Woolf2021!$E$9:$E$93,1,EXP(LN((1.1*(Fperm_SI_Woolf2021!$E$9:$E$93-P$58)-63.1579*EXP(-0.19*Fperm_SI_Woolf2021!$E$9:$E$93)+63.1579*EXP(-0.19*P$58))/(Fperm_SI_Woolf2021!$E$9:$E$93-P$58))*(P$58-Fperm_SI_Woolf2021!$E$9:$E$93)/10))) + Fperm_SI_Woolf2021!$G$9:$G$93*EXP(-Fperm_SI_Woolf2021!$J$9:$J$93*$C91*IF(P$58=Fperm_SI_Woolf2021!$E$9:$E$93,1,EXP(LN((1.1*(Fperm_SI_Woolf2021!$E$9:$E$93-P$58)-63.1579*EXP(-0.19*Fperm_SI_Woolf2021!$E$9:$E$93)+63.1579*EXP(-0.19*P$58))/(Fperm_SI_Woolf2021!$E$9:$E$93-P$58))*(P$58-Fperm_SI_Woolf2021!$E$9:$E$93)/10))) + Fperm_SI_Woolf2021!$H$9:$H$93*EXP(-Fperm_SI_Woolf2021!$K$9:$K$93*$C91*IF(P$58=Fperm_SI_Woolf2021!$E$9:$E$93,1,EXP(LN((1.1*(Fperm_SI_Woolf2021!$E$9:$E$93-P$58)-63.1579*EXP(-0.19*Fperm_SI_Woolf2021!$E$9:$E$93)+63.1579*EXP(-0.19*P$58))/(Fperm_SI_Woolf2021!$E$9:$E$93-P$58))*(P$58-Fperm_SI_Woolf2021!$E$9:$E$93)/10))),Fperm_SI_Woolf2021!$D$9:$D$93))</f>
        <v>0.6676350559612243</v>
      </c>
      <c r="Q91" s="51" cm="1">
        <f t="array" ref="Q91">MIN(1,SLOPE(Fperm_SI_Woolf2021!$F$9:$F$93*EXP(-Fperm_SI_Woolf2021!$I$9:$I$93*$C91*IF(Q$58=Fperm_SI_Woolf2021!$E$9:$E$93,1,EXP(LN((1.1*(Fperm_SI_Woolf2021!$E$9:$E$93-Q$58)-63.1579*EXP(-0.19*Fperm_SI_Woolf2021!$E$9:$E$93)+63.1579*EXP(-0.19*Q$58))/(Fperm_SI_Woolf2021!$E$9:$E$93-Q$58))*(Q$58-Fperm_SI_Woolf2021!$E$9:$E$93)/10))) + Fperm_SI_Woolf2021!$G$9:$G$93*EXP(-Fperm_SI_Woolf2021!$J$9:$J$93*$C91*IF(Q$58=Fperm_SI_Woolf2021!$E$9:$E$93,1,EXP(LN((1.1*(Fperm_SI_Woolf2021!$E$9:$E$93-Q$58)-63.1579*EXP(-0.19*Fperm_SI_Woolf2021!$E$9:$E$93)+63.1579*EXP(-0.19*Q$58))/(Fperm_SI_Woolf2021!$E$9:$E$93-Q$58))*(Q$58-Fperm_SI_Woolf2021!$E$9:$E$93)/10))) + Fperm_SI_Woolf2021!$H$9:$H$93*EXP(-Fperm_SI_Woolf2021!$K$9:$K$93*$C91*IF(Q$58=Fperm_SI_Woolf2021!$E$9:$E$93,1,EXP(LN((1.1*(Fperm_SI_Woolf2021!$E$9:$E$93-Q$58)-63.1579*EXP(-0.19*Fperm_SI_Woolf2021!$E$9:$E$93)+63.1579*EXP(-0.19*Q$58))/(Fperm_SI_Woolf2021!$E$9:$E$93-Q$58))*(Q$58-Fperm_SI_Woolf2021!$E$9:$E$93)/10))),Fperm_SI_Woolf2021!$D$9:$D$93)*Q$57+INTERCEPT(Fperm_SI_Woolf2021!$F$9:$F$93*EXP(-Fperm_SI_Woolf2021!$I$9:$I$93*$C91*IF(Q$58=Fperm_SI_Woolf2021!$E$9:$E$93,1,EXP(LN((1.1*(Fperm_SI_Woolf2021!$E$9:$E$93-Q$58)-63.1579*EXP(-0.19*Fperm_SI_Woolf2021!$E$9:$E$93)+63.1579*EXP(-0.19*Q$58))/(Fperm_SI_Woolf2021!$E$9:$E$93-Q$58))*(Q$58-Fperm_SI_Woolf2021!$E$9:$E$93)/10))) + Fperm_SI_Woolf2021!$G$9:$G$93*EXP(-Fperm_SI_Woolf2021!$J$9:$J$93*$C91*IF(Q$58=Fperm_SI_Woolf2021!$E$9:$E$93,1,EXP(LN((1.1*(Fperm_SI_Woolf2021!$E$9:$E$93-Q$58)-63.1579*EXP(-0.19*Fperm_SI_Woolf2021!$E$9:$E$93)+63.1579*EXP(-0.19*Q$58))/(Fperm_SI_Woolf2021!$E$9:$E$93-Q$58))*(Q$58-Fperm_SI_Woolf2021!$E$9:$E$93)/10))) + Fperm_SI_Woolf2021!$H$9:$H$93*EXP(-Fperm_SI_Woolf2021!$K$9:$K$93*$C91*IF(Q$58=Fperm_SI_Woolf2021!$E$9:$E$93,1,EXP(LN((1.1*(Fperm_SI_Woolf2021!$E$9:$E$93-Q$58)-63.1579*EXP(-0.19*Fperm_SI_Woolf2021!$E$9:$E$93)+63.1579*EXP(-0.19*Q$58))/(Fperm_SI_Woolf2021!$E$9:$E$93-Q$58))*(Q$58-Fperm_SI_Woolf2021!$E$9:$E$93)/10))),Fperm_SI_Woolf2021!$D$9:$D$93))</f>
        <v>0.6368759571905791</v>
      </c>
      <c r="R91" s="51" cm="1">
        <f t="array" ref="R91">MIN(1,SLOPE(Fperm_SI_Woolf2021!$F$9:$F$93*EXP(-Fperm_SI_Woolf2021!$I$9:$I$93*$C91*IF(R$58=Fperm_SI_Woolf2021!$E$9:$E$93,1,EXP(LN((1.1*(Fperm_SI_Woolf2021!$E$9:$E$93-R$58)-63.1579*EXP(-0.19*Fperm_SI_Woolf2021!$E$9:$E$93)+63.1579*EXP(-0.19*R$58))/(Fperm_SI_Woolf2021!$E$9:$E$93-R$58))*(R$58-Fperm_SI_Woolf2021!$E$9:$E$93)/10))) + Fperm_SI_Woolf2021!$G$9:$G$93*EXP(-Fperm_SI_Woolf2021!$J$9:$J$93*$C91*IF(R$58=Fperm_SI_Woolf2021!$E$9:$E$93,1,EXP(LN((1.1*(Fperm_SI_Woolf2021!$E$9:$E$93-R$58)-63.1579*EXP(-0.19*Fperm_SI_Woolf2021!$E$9:$E$93)+63.1579*EXP(-0.19*R$58))/(Fperm_SI_Woolf2021!$E$9:$E$93-R$58))*(R$58-Fperm_SI_Woolf2021!$E$9:$E$93)/10))) + Fperm_SI_Woolf2021!$H$9:$H$93*EXP(-Fperm_SI_Woolf2021!$K$9:$K$93*$C91*IF(R$58=Fperm_SI_Woolf2021!$E$9:$E$93,1,EXP(LN((1.1*(Fperm_SI_Woolf2021!$E$9:$E$93-R$58)-63.1579*EXP(-0.19*Fperm_SI_Woolf2021!$E$9:$E$93)+63.1579*EXP(-0.19*R$58))/(Fperm_SI_Woolf2021!$E$9:$E$93-R$58))*(R$58-Fperm_SI_Woolf2021!$E$9:$E$93)/10))),Fperm_SI_Woolf2021!$D$9:$D$93)*R$57+INTERCEPT(Fperm_SI_Woolf2021!$F$9:$F$93*EXP(-Fperm_SI_Woolf2021!$I$9:$I$93*$C91*IF(R$58=Fperm_SI_Woolf2021!$E$9:$E$93,1,EXP(LN((1.1*(Fperm_SI_Woolf2021!$E$9:$E$93-R$58)-63.1579*EXP(-0.19*Fperm_SI_Woolf2021!$E$9:$E$93)+63.1579*EXP(-0.19*R$58))/(Fperm_SI_Woolf2021!$E$9:$E$93-R$58))*(R$58-Fperm_SI_Woolf2021!$E$9:$E$93)/10))) + Fperm_SI_Woolf2021!$G$9:$G$93*EXP(-Fperm_SI_Woolf2021!$J$9:$J$93*$C91*IF(R$58=Fperm_SI_Woolf2021!$E$9:$E$93,1,EXP(LN((1.1*(Fperm_SI_Woolf2021!$E$9:$E$93-R$58)-63.1579*EXP(-0.19*Fperm_SI_Woolf2021!$E$9:$E$93)+63.1579*EXP(-0.19*R$58))/(Fperm_SI_Woolf2021!$E$9:$E$93-R$58))*(R$58-Fperm_SI_Woolf2021!$E$9:$E$93)/10))) + Fperm_SI_Woolf2021!$H$9:$H$93*EXP(-Fperm_SI_Woolf2021!$K$9:$K$93*$C91*IF(R$58=Fperm_SI_Woolf2021!$E$9:$E$93,1,EXP(LN((1.1*(Fperm_SI_Woolf2021!$E$9:$E$93-R$58)-63.1579*EXP(-0.19*Fperm_SI_Woolf2021!$E$9:$E$93)+63.1579*EXP(-0.19*R$58))/(Fperm_SI_Woolf2021!$E$9:$E$93-R$58))*(R$58-Fperm_SI_Woolf2021!$E$9:$E$93)/10))),Fperm_SI_Woolf2021!$D$9:$D$93))</f>
        <v>0.6061168584199339</v>
      </c>
      <c r="S91" s="51" cm="1">
        <f t="array" ref="S91">MIN(1,SLOPE(Fperm_SI_Woolf2021!$F$9:$F$93*EXP(-Fperm_SI_Woolf2021!$I$9:$I$93*$C91*IF(S$58=Fperm_SI_Woolf2021!$E$9:$E$93,1,EXP(LN((1.1*(Fperm_SI_Woolf2021!$E$9:$E$93-S$58)-63.1579*EXP(-0.19*Fperm_SI_Woolf2021!$E$9:$E$93)+63.1579*EXP(-0.19*S$58))/(Fperm_SI_Woolf2021!$E$9:$E$93-S$58))*(S$58-Fperm_SI_Woolf2021!$E$9:$E$93)/10))) + Fperm_SI_Woolf2021!$G$9:$G$93*EXP(-Fperm_SI_Woolf2021!$J$9:$J$93*$C91*IF(S$58=Fperm_SI_Woolf2021!$E$9:$E$93,1,EXP(LN((1.1*(Fperm_SI_Woolf2021!$E$9:$E$93-S$58)-63.1579*EXP(-0.19*Fperm_SI_Woolf2021!$E$9:$E$93)+63.1579*EXP(-0.19*S$58))/(Fperm_SI_Woolf2021!$E$9:$E$93-S$58))*(S$58-Fperm_SI_Woolf2021!$E$9:$E$93)/10))) + Fperm_SI_Woolf2021!$H$9:$H$93*EXP(-Fperm_SI_Woolf2021!$K$9:$K$93*$C91*IF(S$58=Fperm_SI_Woolf2021!$E$9:$E$93,1,EXP(LN((1.1*(Fperm_SI_Woolf2021!$E$9:$E$93-S$58)-63.1579*EXP(-0.19*Fperm_SI_Woolf2021!$E$9:$E$93)+63.1579*EXP(-0.19*S$58))/(Fperm_SI_Woolf2021!$E$9:$E$93-S$58))*(S$58-Fperm_SI_Woolf2021!$E$9:$E$93)/10))),Fperm_SI_Woolf2021!$D$9:$D$93)*S$57+INTERCEPT(Fperm_SI_Woolf2021!$F$9:$F$93*EXP(-Fperm_SI_Woolf2021!$I$9:$I$93*$C91*IF(S$58=Fperm_SI_Woolf2021!$E$9:$E$93,1,EXP(LN((1.1*(Fperm_SI_Woolf2021!$E$9:$E$93-S$58)-63.1579*EXP(-0.19*Fperm_SI_Woolf2021!$E$9:$E$93)+63.1579*EXP(-0.19*S$58))/(Fperm_SI_Woolf2021!$E$9:$E$93-S$58))*(S$58-Fperm_SI_Woolf2021!$E$9:$E$93)/10))) + Fperm_SI_Woolf2021!$G$9:$G$93*EXP(-Fperm_SI_Woolf2021!$J$9:$J$93*$C91*IF(S$58=Fperm_SI_Woolf2021!$E$9:$E$93,1,EXP(LN((1.1*(Fperm_SI_Woolf2021!$E$9:$E$93-S$58)-63.1579*EXP(-0.19*Fperm_SI_Woolf2021!$E$9:$E$93)+63.1579*EXP(-0.19*S$58))/(Fperm_SI_Woolf2021!$E$9:$E$93-S$58))*(S$58-Fperm_SI_Woolf2021!$E$9:$E$93)/10))) + Fperm_SI_Woolf2021!$H$9:$H$93*EXP(-Fperm_SI_Woolf2021!$K$9:$K$93*$C91*IF(S$58=Fperm_SI_Woolf2021!$E$9:$E$93,1,EXP(LN((1.1*(Fperm_SI_Woolf2021!$E$9:$E$93-S$58)-63.1579*EXP(-0.19*Fperm_SI_Woolf2021!$E$9:$E$93)+63.1579*EXP(-0.19*S$58))/(Fperm_SI_Woolf2021!$E$9:$E$93-S$58))*(S$58-Fperm_SI_Woolf2021!$E$9:$E$93)/10))),Fperm_SI_Woolf2021!$D$9:$D$93))</f>
        <v>0.86517992662643728</v>
      </c>
      <c r="T91" s="51" cm="1">
        <f t="array" ref="T91">MIN(1,SLOPE(Fperm_SI_Woolf2021!$F$9:$F$93*EXP(-Fperm_SI_Woolf2021!$I$9:$I$93*$C91*IF(T$58=Fperm_SI_Woolf2021!$E$9:$E$93,1,EXP(LN((1.1*(Fperm_SI_Woolf2021!$E$9:$E$93-T$58)-63.1579*EXP(-0.19*Fperm_SI_Woolf2021!$E$9:$E$93)+63.1579*EXP(-0.19*T$58))/(Fperm_SI_Woolf2021!$E$9:$E$93-T$58))*(T$58-Fperm_SI_Woolf2021!$E$9:$E$93)/10))) + Fperm_SI_Woolf2021!$G$9:$G$93*EXP(-Fperm_SI_Woolf2021!$J$9:$J$93*$C91*IF(T$58=Fperm_SI_Woolf2021!$E$9:$E$93,1,EXP(LN((1.1*(Fperm_SI_Woolf2021!$E$9:$E$93-T$58)-63.1579*EXP(-0.19*Fperm_SI_Woolf2021!$E$9:$E$93)+63.1579*EXP(-0.19*T$58))/(Fperm_SI_Woolf2021!$E$9:$E$93-T$58))*(T$58-Fperm_SI_Woolf2021!$E$9:$E$93)/10))) + Fperm_SI_Woolf2021!$H$9:$H$93*EXP(-Fperm_SI_Woolf2021!$K$9:$K$93*$C91*IF(T$58=Fperm_SI_Woolf2021!$E$9:$E$93,1,EXP(LN((1.1*(Fperm_SI_Woolf2021!$E$9:$E$93-T$58)-63.1579*EXP(-0.19*Fperm_SI_Woolf2021!$E$9:$E$93)+63.1579*EXP(-0.19*T$58))/(Fperm_SI_Woolf2021!$E$9:$E$93-T$58))*(T$58-Fperm_SI_Woolf2021!$E$9:$E$93)/10))),Fperm_SI_Woolf2021!$D$9:$D$93)*T$57+INTERCEPT(Fperm_SI_Woolf2021!$F$9:$F$93*EXP(-Fperm_SI_Woolf2021!$I$9:$I$93*$C91*IF(T$58=Fperm_SI_Woolf2021!$E$9:$E$93,1,EXP(LN((1.1*(Fperm_SI_Woolf2021!$E$9:$E$93-T$58)-63.1579*EXP(-0.19*Fperm_SI_Woolf2021!$E$9:$E$93)+63.1579*EXP(-0.19*T$58))/(Fperm_SI_Woolf2021!$E$9:$E$93-T$58))*(T$58-Fperm_SI_Woolf2021!$E$9:$E$93)/10))) + Fperm_SI_Woolf2021!$G$9:$G$93*EXP(-Fperm_SI_Woolf2021!$J$9:$J$93*$C91*IF(T$58=Fperm_SI_Woolf2021!$E$9:$E$93,1,EXP(LN((1.1*(Fperm_SI_Woolf2021!$E$9:$E$93-T$58)-63.1579*EXP(-0.19*Fperm_SI_Woolf2021!$E$9:$E$93)+63.1579*EXP(-0.19*T$58))/(Fperm_SI_Woolf2021!$E$9:$E$93-T$58))*(T$58-Fperm_SI_Woolf2021!$E$9:$E$93)/10))) + Fperm_SI_Woolf2021!$H$9:$H$93*EXP(-Fperm_SI_Woolf2021!$K$9:$K$93*$C91*IF(T$58=Fperm_SI_Woolf2021!$E$9:$E$93,1,EXP(LN((1.1*(Fperm_SI_Woolf2021!$E$9:$E$93-T$58)-63.1579*EXP(-0.19*Fperm_SI_Woolf2021!$E$9:$E$93)+63.1579*EXP(-0.19*T$58))/(Fperm_SI_Woolf2021!$E$9:$E$93-T$58))*(T$58-Fperm_SI_Woolf2021!$E$9:$E$93)/10))),Fperm_SI_Woolf2021!$D$9:$D$93))</f>
        <v>0.83261797693301831</v>
      </c>
      <c r="U91" s="51" cm="1">
        <f t="array" ref="U91">MIN(1,SLOPE(Fperm_SI_Woolf2021!$F$9:$F$93*EXP(-Fperm_SI_Woolf2021!$I$9:$I$93*$C91*IF(U$58=Fperm_SI_Woolf2021!$E$9:$E$93,1,EXP(LN((1.1*(Fperm_SI_Woolf2021!$E$9:$E$93-U$58)-63.1579*EXP(-0.19*Fperm_SI_Woolf2021!$E$9:$E$93)+63.1579*EXP(-0.19*U$58))/(Fperm_SI_Woolf2021!$E$9:$E$93-U$58))*(U$58-Fperm_SI_Woolf2021!$E$9:$E$93)/10))) + Fperm_SI_Woolf2021!$G$9:$G$93*EXP(-Fperm_SI_Woolf2021!$J$9:$J$93*$C91*IF(U$58=Fperm_SI_Woolf2021!$E$9:$E$93,1,EXP(LN((1.1*(Fperm_SI_Woolf2021!$E$9:$E$93-U$58)-63.1579*EXP(-0.19*Fperm_SI_Woolf2021!$E$9:$E$93)+63.1579*EXP(-0.19*U$58))/(Fperm_SI_Woolf2021!$E$9:$E$93-U$58))*(U$58-Fperm_SI_Woolf2021!$E$9:$E$93)/10))) + Fperm_SI_Woolf2021!$H$9:$H$93*EXP(-Fperm_SI_Woolf2021!$K$9:$K$93*$C91*IF(U$58=Fperm_SI_Woolf2021!$E$9:$E$93,1,EXP(LN((1.1*(Fperm_SI_Woolf2021!$E$9:$E$93-U$58)-63.1579*EXP(-0.19*Fperm_SI_Woolf2021!$E$9:$E$93)+63.1579*EXP(-0.19*U$58))/(Fperm_SI_Woolf2021!$E$9:$E$93-U$58))*(U$58-Fperm_SI_Woolf2021!$E$9:$E$93)/10))),Fperm_SI_Woolf2021!$D$9:$D$93)*U$57+INTERCEPT(Fperm_SI_Woolf2021!$F$9:$F$93*EXP(-Fperm_SI_Woolf2021!$I$9:$I$93*$C91*IF(U$58=Fperm_SI_Woolf2021!$E$9:$E$93,1,EXP(LN((1.1*(Fperm_SI_Woolf2021!$E$9:$E$93-U$58)-63.1579*EXP(-0.19*Fperm_SI_Woolf2021!$E$9:$E$93)+63.1579*EXP(-0.19*U$58))/(Fperm_SI_Woolf2021!$E$9:$E$93-U$58))*(U$58-Fperm_SI_Woolf2021!$E$9:$E$93)/10))) + Fperm_SI_Woolf2021!$G$9:$G$93*EXP(-Fperm_SI_Woolf2021!$J$9:$J$93*$C91*IF(U$58=Fperm_SI_Woolf2021!$E$9:$E$93,1,EXP(LN((1.1*(Fperm_SI_Woolf2021!$E$9:$E$93-U$58)-63.1579*EXP(-0.19*Fperm_SI_Woolf2021!$E$9:$E$93)+63.1579*EXP(-0.19*U$58))/(Fperm_SI_Woolf2021!$E$9:$E$93-U$58))*(U$58-Fperm_SI_Woolf2021!$E$9:$E$93)/10))) + Fperm_SI_Woolf2021!$H$9:$H$93*EXP(-Fperm_SI_Woolf2021!$K$9:$K$93*$C91*IF(U$58=Fperm_SI_Woolf2021!$E$9:$E$93,1,EXP(LN((1.1*(Fperm_SI_Woolf2021!$E$9:$E$93-U$58)-63.1579*EXP(-0.19*Fperm_SI_Woolf2021!$E$9:$E$93)+63.1579*EXP(-0.19*U$58))/(Fperm_SI_Woolf2021!$E$9:$E$93-U$58))*(U$58-Fperm_SI_Woolf2021!$E$9:$E$93)/10))),Fperm_SI_Woolf2021!$D$9:$D$93))</f>
        <v>0.80005602723959934</v>
      </c>
      <c r="V91" s="51" cm="1">
        <f t="array" ref="V91">MIN(1,SLOPE(Fperm_SI_Woolf2021!$F$9:$F$93*EXP(-Fperm_SI_Woolf2021!$I$9:$I$93*$C91*IF(V$58=Fperm_SI_Woolf2021!$E$9:$E$93,1,EXP(LN((1.1*(Fperm_SI_Woolf2021!$E$9:$E$93-V$58)-63.1579*EXP(-0.19*Fperm_SI_Woolf2021!$E$9:$E$93)+63.1579*EXP(-0.19*V$58))/(Fperm_SI_Woolf2021!$E$9:$E$93-V$58))*(V$58-Fperm_SI_Woolf2021!$E$9:$E$93)/10))) + Fperm_SI_Woolf2021!$G$9:$G$93*EXP(-Fperm_SI_Woolf2021!$J$9:$J$93*$C91*IF(V$58=Fperm_SI_Woolf2021!$E$9:$E$93,1,EXP(LN((1.1*(Fperm_SI_Woolf2021!$E$9:$E$93-V$58)-63.1579*EXP(-0.19*Fperm_SI_Woolf2021!$E$9:$E$93)+63.1579*EXP(-0.19*V$58))/(Fperm_SI_Woolf2021!$E$9:$E$93-V$58))*(V$58-Fperm_SI_Woolf2021!$E$9:$E$93)/10))) + Fperm_SI_Woolf2021!$H$9:$H$93*EXP(-Fperm_SI_Woolf2021!$K$9:$K$93*$C91*IF(V$58=Fperm_SI_Woolf2021!$E$9:$E$93,1,EXP(LN((1.1*(Fperm_SI_Woolf2021!$E$9:$E$93-V$58)-63.1579*EXP(-0.19*Fperm_SI_Woolf2021!$E$9:$E$93)+63.1579*EXP(-0.19*V$58))/(Fperm_SI_Woolf2021!$E$9:$E$93-V$58))*(V$58-Fperm_SI_Woolf2021!$E$9:$E$93)/10))),Fperm_SI_Woolf2021!$D$9:$D$93)*V$57+INTERCEPT(Fperm_SI_Woolf2021!$F$9:$F$93*EXP(-Fperm_SI_Woolf2021!$I$9:$I$93*$C91*IF(V$58=Fperm_SI_Woolf2021!$E$9:$E$93,1,EXP(LN((1.1*(Fperm_SI_Woolf2021!$E$9:$E$93-V$58)-63.1579*EXP(-0.19*Fperm_SI_Woolf2021!$E$9:$E$93)+63.1579*EXP(-0.19*V$58))/(Fperm_SI_Woolf2021!$E$9:$E$93-V$58))*(V$58-Fperm_SI_Woolf2021!$E$9:$E$93)/10))) + Fperm_SI_Woolf2021!$G$9:$G$93*EXP(-Fperm_SI_Woolf2021!$J$9:$J$93*$C91*IF(V$58=Fperm_SI_Woolf2021!$E$9:$E$93,1,EXP(LN((1.1*(Fperm_SI_Woolf2021!$E$9:$E$93-V$58)-63.1579*EXP(-0.19*Fperm_SI_Woolf2021!$E$9:$E$93)+63.1579*EXP(-0.19*V$58))/(Fperm_SI_Woolf2021!$E$9:$E$93-V$58))*(V$58-Fperm_SI_Woolf2021!$E$9:$E$93)/10))) + Fperm_SI_Woolf2021!$H$9:$H$93*EXP(-Fperm_SI_Woolf2021!$K$9:$K$93*$C91*IF(V$58=Fperm_SI_Woolf2021!$E$9:$E$93,1,EXP(LN((1.1*(Fperm_SI_Woolf2021!$E$9:$E$93-V$58)-63.1579*EXP(-0.19*Fperm_SI_Woolf2021!$E$9:$E$93)+63.1579*EXP(-0.19*V$58))/(Fperm_SI_Woolf2021!$E$9:$E$93-V$58))*(V$58-Fperm_SI_Woolf2021!$E$9:$E$93)/10))),Fperm_SI_Woolf2021!$D$9:$D$93))</f>
        <v>0.76749407754618049</v>
      </c>
      <c r="W91" s="51" cm="1">
        <f t="array" ref="W91">MIN(1,SLOPE(Fperm_SI_Woolf2021!$F$9:$F$93*EXP(-Fperm_SI_Woolf2021!$I$9:$I$93*$C91*IF(W$58=Fperm_SI_Woolf2021!$E$9:$E$93,1,EXP(LN((1.1*(Fperm_SI_Woolf2021!$E$9:$E$93-W$58)-63.1579*EXP(-0.19*Fperm_SI_Woolf2021!$E$9:$E$93)+63.1579*EXP(-0.19*W$58))/(Fperm_SI_Woolf2021!$E$9:$E$93-W$58))*(W$58-Fperm_SI_Woolf2021!$E$9:$E$93)/10))) + Fperm_SI_Woolf2021!$G$9:$G$93*EXP(-Fperm_SI_Woolf2021!$J$9:$J$93*$C91*IF(W$58=Fperm_SI_Woolf2021!$E$9:$E$93,1,EXP(LN((1.1*(Fperm_SI_Woolf2021!$E$9:$E$93-W$58)-63.1579*EXP(-0.19*Fperm_SI_Woolf2021!$E$9:$E$93)+63.1579*EXP(-0.19*W$58))/(Fperm_SI_Woolf2021!$E$9:$E$93-W$58))*(W$58-Fperm_SI_Woolf2021!$E$9:$E$93)/10))) + Fperm_SI_Woolf2021!$H$9:$H$93*EXP(-Fperm_SI_Woolf2021!$K$9:$K$93*$C91*IF(W$58=Fperm_SI_Woolf2021!$E$9:$E$93,1,EXP(LN((1.1*(Fperm_SI_Woolf2021!$E$9:$E$93-W$58)-63.1579*EXP(-0.19*Fperm_SI_Woolf2021!$E$9:$E$93)+63.1579*EXP(-0.19*W$58))/(Fperm_SI_Woolf2021!$E$9:$E$93-W$58))*(W$58-Fperm_SI_Woolf2021!$E$9:$E$93)/10))),Fperm_SI_Woolf2021!$D$9:$D$93)*W$57+INTERCEPT(Fperm_SI_Woolf2021!$F$9:$F$93*EXP(-Fperm_SI_Woolf2021!$I$9:$I$93*$C91*IF(W$58=Fperm_SI_Woolf2021!$E$9:$E$93,1,EXP(LN((1.1*(Fperm_SI_Woolf2021!$E$9:$E$93-W$58)-63.1579*EXP(-0.19*Fperm_SI_Woolf2021!$E$9:$E$93)+63.1579*EXP(-0.19*W$58))/(Fperm_SI_Woolf2021!$E$9:$E$93-W$58))*(W$58-Fperm_SI_Woolf2021!$E$9:$E$93)/10))) + Fperm_SI_Woolf2021!$G$9:$G$93*EXP(-Fperm_SI_Woolf2021!$J$9:$J$93*$C91*IF(W$58=Fperm_SI_Woolf2021!$E$9:$E$93,1,EXP(LN((1.1*(Fperm_SI_Woolf2021!$E$9:$E$93-W$58)-63.1579*EXP(-0.19*Fperm_SI_Woolf2021!$E$9:$E$93)+63.1579*EXP(-0.19*W$58))/(Fperm_SI_Woolf2021!$E$9:$E$93-W$58))*(W$58-Fperm_SI_Woolf2021!$E$9:$E$93)/10))) + Fperm_SI_Woolf2021!$H$9:$H$93*EXP(-Fperm_SI_Woolf2021!$K$9:$K$93*$C91*IF(W$58=Fperm_SI_Woolf2021!$E$9:$E$93,1,EXP(LN((1.1*(Fperm_SI_Woolf2021!$E$9:$E$93-W$58)-63.1579*EXP(-0.19*Fperm_SI_Woolf2021!$E$9:$E$93)+63.1579*EXP(-0.19*W$58))/(Fperm_SI_Woolf2021!$E$9:$E$93-W$58))*(W$58-Fperm_SI_Woolf2021!$E$9:$E$93)/10))),Fperm_SI_Woolf2021!$D$9:$D$93))</f>
        <v>0.73493212785276163</v>
      </c>
      <c r="X91" s="51" cm="1">
        <f t="array" ref="X91">MIN(1,SLOPE(Fperm_SI_Woolf2021!$F$9:$F$93*EXP(-Fperm_SI_Woolf2021!$I$9:$I$93*$C91*IF(X$58=Fperm_SI_Woolf2021!$E$9:$E$93,1,EXP(LN((1.1*(Fperm_SI_Woolf2021!$E$9:$E$93-X$58)-63.1579*EXP(-0.19*Fperm_SI_Woolf2021!$E$9:$E$93)+63.1579*EXP(-0.19*X$58))/(Fperm_SI_Woolf2021!$E$9:$E$93-X$58))*(X$58-Fperm_SI_Woolf2021!$E$9:$E$93)/10))) + Fperm_SI_Woolf2021!$G$9:$G$93*EXP(-Fperm_SI_Woolf2021!$J$9:$J$93*$C91*IF(X$58=Fperm_SI_Woolf2021!$E$9:$E$93,1,EXP(LN((1.1*(Fperm_SI_Woolf2021!$E$9:$E$93-X$58)-63.1579*EXP(-0.19*Fperm_SI_Woolf2021!$E$9:$E$93)+63.1579*EXP(-0.19*X$58))/(Fperm_SI_Woolf2021!$E$9:$E$93-X$58))*(X$58-Fperm_SI_Woolf2021!$E$9:$E$93)/10))) + Fperm_SI_Woolf2021!$H$9:$H$93*EXP(-Fperm_SI_Woolf2021!$K$9:$K$93*$C91*IF(X$58=Fperm_SI_Woolf2021!$E$9:$E$93,1,EXP(LN((1.1*(Fperm_SI_Woolf2021!$E$9:$E$93-X$58)-63.1579*EXP(-0.19*Fperm_SI_Woolf2021!$E$9:$E$93)+63.1579*EXP(-0.19*X$58))/(Fperm_SI_Woolf2021!$E$9:$E$93-X$58))*(X$58-Fperm_SI_Woolf2021!$E$9:$E$93)/10))),Fperm_SI_Woolf2021!$D$9:$D$93)*X$57+INTERCEPT(Fperm_SI_Woolf2021!$F$9:$F$93*EXP(-Fperm_SI_Woolf2021!$I$9:$I$93*$C91*IF(X$58=Fperm_SI_Woolf2021!$E$9:$E$93,1,EXP(LN((1.1*(Fperm_SI_Woolf2021!$E$9:$E$93-X$58)-63.1579*EXP(-0.19*Fperm_SI_Woolf2021!$E$9:$E$93)+63.1579*EXP(-0.19*X$58))/(Fperm_SI_Woolf2021!$E$9:$E$93-X$58))*(X$58-Fperm_SI_Woolf2021!$E$9:$E$93)/10))) + Fperm_SI_Woolf2021!$G$9:$G$93*EXP(-Fperm_SI_Woolf2021!$J$9:$J$93*$C91*IF(X$58=Fperm_SI_Woolf2021!$E$9:$E$93,1,EXP(LN((1.1*(Fperm_SI_Woolf2021!$E$9:$E$93-X$58)-63.1579*EXP(-0.19*Fperm_SI_Woolf2021!$E$9:$E$93)+63.1579*EXP(-0.19*X$58))/(Fperm_SI_Woolf2021!$E$9:$E$93-X$58))*(X$58-Fperm_SI_Woolf2021!$E$9:$E$93)/10))) + Fperm_SI_Woolf2021!$H$9:$H$93*EXP(-Fperm_SI_Woolf2021!$K$9:$K$93*$C91*IF(X$58=Fperm_SI_Woolf2021!$E$9:$E$93,1,EXP(LN((1.1*(Fperm_SI_Woolf2021!$E$9:$E$93-X$58)-63.1579*EXP(-0.19*Fperm_SI_Woolf2021!$E$9:$E$93)+63.1579*EXP(-0.19*X$58))/(Fperm_SI_Woolf2021!$E$9:$E$93-X$58))*(X$58-Fperm_SI_Woolf2021!$E$9:$E$93)/10))),Fperm_SI_Woolf2021!$D$9:$D$93))</f>
        <v>0.70237017815934266</v>
      </c>
      <c r="Y91" s="51" cm="1">
        <f t="array" ref="Y91">MIN(1,SLOPE(Fperm_SI_Woolf2021!$F$9:$F$93*EXP(-Fperm_SI_Woolf2021!$I$9:$I$93*$C91*IF(Y$58=Fperm_SI_Woolf2021!$E$9:$E$93,1,EXP(LN((1.1*(Fperm_SI_Woolf2021!$E$9:$E$93-Y$58)-63.1579*EXP(-0.19*Fperm_SI_Woolf2021!$E$9:$E$93)+63.1579*EXP(-0.19*Y$58))/(Fperm_SI_Woolf2021!$E$9:$E$93-Y$58))*(Y$58-Fperm_SI_Woolf2021!$E$9:$E$93)/10))) + Fperm_SI_Woolf2021!$G$9:$G$93*EXP(-Fperm_SI_Woolf2021!$J$9:$J$93*$C91*IF(Y$58=Fperm_SI_Woolf2021!$E$9:$E$93,1,EXP(LN((1.1*(Fperm_SI_Woolf2021!$E$9:$E$93-Y$58)-63.1579*EXP(-0.19*Fperm_SI_Woolf2021!$E$9:$E$93)+63.1579*EXP(-0.19*Y$58))/(Fperm_SI_Woolf2021!$E$9:$E$93-Y$58))*(Y$58-Fperm_SI_Woolf2021!$E$9:$E$93)/10))) + Fperm_SI_Woolf2021!$H$9:$H$93*EXP(-Fperm_SI_Woolf2021!$K$9:$K$93*$C91*IF(Y$58=Fperm_SI_Woolf2021!$E$9:$E$93,1,EXP(LN((1.1*(Fperm_SI_Woolf2021!$E$9:$E$93-Y$58)-63.1579*EXP(-0.19*Fperm_SI_Woolf2021!$E$9:$E$93)+63.1579*EXP(-0.19*Y$58))/(Fperm_SI_Woolf2021!$E$9:$E$93-Y$58))*(Y$58-Fperm_SI_Woolf2021!$E$9:$E$93)/10))),Fperm_SI_Woolf2021!$D$9:$D$93)*Y$57+INTERCEPT(Fperm_SI_Woolf2021!$F$9:$F$93*EXP(-Fperm_SI_Woolf2021!$I$9:$I$93*$C91*IF(Y$58=Fperm_SI_Woolf2021!$E$9:$E$93,1,EXP(LN((1.1*(Fperm_SI_Woolf2021!$E$9:$E$93-Y$58)-63.1579*EXP(-0.19*Fperm_SI_Woolf2021!$E$9:$E$93)+63.1579*EXP(-0.19*Y$58))/(Fperm_SI_Woolf2021!$E$9:$E$93-Y$58))*(Y$58-Fperm_SI_Woolf2021!$E$9:$E$93)/10))) + Fperm_SI_Woolf2021!$G$9:$G$93*EXP(-Fperm_SI_Woolf2021!$J$9:$J$93*$C91*IF(Y$58=Fperm_SI_Woolf2021!$E$9:$E$93,1,EXP(LN((1.1*(Fperm_SI_Woolf2021!$E$9:$E$93-Y$58)-63.1579*EXP(-0.19*Fperm_SI_Woolf2021!$E$9:$E$93)+63.1579*EXP(-0.19*Y$58))/(Fperm_SI_Woolf2021!$E$9:$E$93-Y$58))*(Y$58-Fperm_SI_Woolf2021!$E$9:$E$93)/10))) + Fperm_SI_Woolf2021!$H$9:$H$93*EXP(-Fperm_SI_Woolf2021!$K$9:$K$93*$C91*IF(Y$58=Fperm_SI_Woolf2021!$E$9:$E$93,1,EXP(LN((1.1*(Fperm_SI_Woolf2021!$E$9:$E$93-Y$58)-63.1579*EXP(-0.19*Fperm_SI_Woolf2021!$E$9:$E$93)+63.1579*EXP(-0.19*Y$58))/(Fperm_SI_Woolf2021!$E$9:$E$93-Y$58))*(Y$58-Fperm_SI_Woolf2021!$E$9:$E$93)/10))),Fperm_SI_Woolf2021!$D$9:$D$93))</f>
        <v>0.66980822846592381</v>
      </c>
      <c r="Z91" s="51" cm="1">
        <f t="array" ref="Z91">MIN(1,SLOPE(Fperm_SI_Woolf2021!$F$9:$F$93*EXP(-Fperm_SI_Woolf2021!$I$9:$I$93*$C91*IF(Z$58=Fperm_SI_Woolf2021!$E$9:$E$93,1,EXP(LN((1.1*(Fperm_SI_Woolf2021!$E$9:$E$93-Z$58)-63.1579*EXP(-0.19*Fperm_SI_Woolf2021!$E$9:$E$93)+63.1579*EXP(-0.19*Z$58))/(Fperm_SI_Woolf2021!$E$9:$E$93-Z$58))*(Z$58-Fperm_SI_Woolf2021!$E$9:$E$93)/10))) + Fperm_SI_Woolf2021!$G$9:$G$93*EXP(-Fperm_SI_Woolf2021!$J$9:$J$93*$C91*IF(Z$58=Fperm_SI_Woolf2021!$E$9:$E$93,1,EXP(LN((1.1*(Fperm_SI_Woolf2021!$E$9:$E$93-Z$58)-63.1579*EXP(-0.19*Fperm_SI_Woolf2021!$E$9:$E$93)+63.1579*EXP(-0.19*Z$58))/(Fperm_SI_Woolf2021!$E$9:$E$93-Z$58))*(Z$58-Fperm_SI_Woolf2021!$E$9:$E$93)/10))) + Fperm_SI_Woolf2021!$H$9:$H$93*EXP(-Fperm_SI_Woolf2021!$K$9:$K$93*$C91*IF(Z$58=Fperm_SI_Woolf2021!$E$9:$E$93,1,EXP(LN((1.1*(Fperm_SI_Woolf2021!$E$9:$E$93-Z$58)-63.1579*EXP(-0.19*Fperm_SI_Woolf2021!$E$9:$E$93)+63.1579*EXP(-0.19*Z$58))/(Fperm_SI_Woolf2021!$E$9:$E$93-Z$58))*(Z$58-Fperm_SI_Woolf2021!$E$9:$E$93)/10))),Fperm_SI_Woolf2021!$D$9:$D$93)*Z$57+INTERCEPT(Fperm_SI_Woolf2021!$F$9:$F$93*EXP(-Fperm_SI_Woolf2021!$I$9:$I$93*$C91*IF(Z$58=Fperm_SI_Woolf2021!$E$9:$E$93,1,EXP(LN((1.1*(Fperm_SI_Woolf2021!$E$9:$E$93-Z$58)-63.1579*EXP(-0.19*Fperm_SI_Woolf2021!$E$9:$E$93)+63.1579*EXP(-0.19*Z$58))/(Fperm_SI_Woolf2021!$E$9:$E$93-Z$58))*(Z$58-Fperm_SI_Woolf2021!$E$9:$E$93)/10))) + Fperm_SI_Woolf2021!$G$9:$G$93*EXP(-Fperm_SI_Woolf2021!$J$9:$J$93*$C91*IF(Z$58=Fperm_SI_Woolf2021!$E$9:$E$93,1,EXP(LN((1.1*(Fperm_SI_Woolf2021!$E$9:$E$93-Z$58)-63.1579*EXP(-0.19*Fperm_SI_Woolf2021!$E$9:$E$93)+63.1579*EXP(-0.19*Z$58))/(Fperm_SI_Woolf2021!$E$9:$E$93-Z$58))*(Z$58-Fperm_SI_Woolf2021!$E$9:$E$93)/10))) + Fperm_SI_Woolf2021!$H$9:$H$93*EXP(-Fperm_SI_Woolf2021!$K$9:$K$93*$C91*IF(Z$58=Fperm_SI_Woolf2021!$E$9:$E$93,1,EXP(LN((1.1*(Fperm_SI_Woolf2021!$E$9:$E$93-Z$58)-63.1579*EXP(-0.19*Fperm_SI_Woolf2021!$E$9:$E$93)+63.1579*EXP(-0.19*Z$58))/(Fperm_SI_Woolf2021!$E$9:$E$93-Z$58))*(Z$58-Fperm_SI_Woolf2021!$E$9:$E$93)/10))),Fperm_SI_Woolf2021!$D$9:$D$93))</f>
        <v>0.63724627877250484</v>
      </c>
      <c r="AA91" s="51" cm="1">
        <f t="array" ref="AA91">MIN(1,SLOPE(Fperm_SI_Woolf2021!$F$9:$F$93*EXP(-Fperm_SI_Woolf2021!$I$9:$I$93*$C91*IF(AA$58=Fperm_SI_Woolf2021!$E$9:$E$93,1,EXP(LN((1.1*(Fperm_SI_Woolf2021!$E$9:$E$93-AA$58)-63.1579*EXP(-0.19*Fperm_SI_Woolf2021!$E$9:$E$93)+63.1579*EXP(-0.19*AA$58))/(Fperm_SI_Woolf2021!$E$9:$E$93-AA$58))*(AA$58-Fperm_SI_Woolf2021!$E$9:$E$93)/10))) + Fperm_SI_Woolf2021!$G$9:$G$93*EXP(-Fperm_SI_Woolf2021!$J$9:$J$93*$C91*IF(AA$58=Fperm_SI_Woolf2021!$E$9:$E$93,1,EXP(LN((1.1*(Fperm_SI_Woolf2021!$E$9:$E$93-AA$58)-63.1579*EXP(-0.19*Fperm_SI_Woolf2021!$E$9:$E$93)+63.1579*EXP(-0.19*AA$58))/(Fperm_SI_Woolf2021!$E$9:$E$93-AA$58))*(AA$58-Fperm_SI_Woolf2021!$E$9:$E$93)/10))) + Fperm_SI_Woolf2021!$H$9:$H$93*EXP(-Fperm_SI_Woolf2021!$K$9:$K$93*$C91*IF(AA$58=Fperm_SI_Woolf2021!$E$9:$E$93,1,EXP(LN((1.1*(Fperm_SI_Woolf2021!$E$9:$E$93-AA$58)-63.1579*EXP(-0.19*Fperm_SI_Woolf2021!$E$9:$E$93)+63.1579*EXP(-0.19*AA$58))/(Fperm_SI_Woolf2021!$E$9:$E$93-AA$58))*(AA$58-Fperm_SI_Woolf2021!$E$9:$E$93)/10))),Fperm_SI_Woolf2021!$D$9:$D$93)*AA$57+INTERCEPT(Fperm_SI_Woolf2021!$F$9:$F$93*EXP(-Fperm_SI_Woolf2021!$I$9:$I$93*$C91*IF(AA$58=Fperm_SI_Woolf2021!$E$9:$E$93,1,EXP(LN((1.1*(Fperm_SI_Woolf2021!$E$9:$E$93-AA$58)-63.1579*EXP(-0.19*Fperm_SI_Woolf2021!$E$9:$E$93)+63.1579*EXP(-0.19*AA$58))/(Fperm_SI_Woolf2021!$E$9:$E$93-AA$58))*(AA$58-Fperm_SI_Woolf2021!$E$9:$E$93)/10))) + Fperm_SI_Woolf2021!$G$9:$G$93*EXP(-Fperm_SI_Woolf2021!$J$9:$J$93*$C91*IF(AA$58=Fperm_SI_Woolf2021!$E$9:$E$93,1,EXP(LN((1.1*(Fperm_SI_Woolf2021!$E$9:$E$93-AA$58)-63.1579*EXP(-0.19*Fperm_SI_Woolf2021!$E$9:$E$93)+63.1579*EXP(-0.19*AA$58))/(Fperm_SI_Woolf2021!$E$9:$E$93-AA$58))*(AA$58-Fperm_SI_Woolf2021!$E$9:$E$93)/10))) + Fperm_SI_Woolf2021!$H$9:$H$93*EXP(-Fperm_SI_Woolf2021!$K$9:$K$93*$C91*IF(AA$58=Fperm_SI_Woolf2021!$E$9:$E$93,1,EXP(LN((1.1*(Fperm_SI_Woolf2021!$E$9:$E$93-AA$58)-63.1579*EXP(-0.19*Fperm_SI_Woolf2021!$E$9:$E$93)+63.1579*EXP(-0.19*AA$58))/(Fperm_SI_Woolf2021!$E$9:$E$93-AA$58))*(AA$58-Fperm_SI_Woolf2021!$E$9:$E$93)/10))),Fperm_SI_Woolf2021!$D$9:$D$93))</f>
        <v>0.60468432907908598</v>
      </c>
      <c r="AB91" s="51" cm="1">
        <f t="array" ref="AB91">MIN(1,SLOPE(Fperm_SI_Woolf2021!$F$9:$F$93*EXP(-Fperm_SI_Woolf2021!$I$9:$I$93*$C91*IF(AB$58=Fperm_SI_Woolf2021!$E$9:$E$93,1,EXP(LN((1.1*(Fperm_SI_Woolf2021!$E$9:$E$93-AB$58)-63.1579*EXP(-0.19*Fperm_SI_Woolf2021!$E$9:$E$93)+63.1579*EXP(-0.19*AB$58))/(Fperm_SI_Woolf2021!$E$9:$E$93-AB$58))*(AB$58-Fperm_SI_Woolf2021!$E$9:$E$93)/10))) + Fperm_SI_Woolf2021!$G$9:$G$93*EXP(-Fperm_SI_Woolf2021!$J$9:$J$93*$C91*IF(AB$58=Fperm_SI_Woolf2021!$E$9:$E$93,1,EXP(LN((1.1*(Fperm_SI_Woolf2021!$E$9:$E$93-AB$58)-63.1579*EXP(-0.19*Fperm_SI_Woolf2021!$E$9:$E$93)+63.1579*EXP(-0.19*AB$58))/(Fperm_SI_Woolf2021!$E$9:$E$93-AB$58))*(AB$58-Fperm_SI_Woolf2021!$E$9:$E$93)/10))) + Fperm_SI_Woolf2021!$H$9:$H$93*EXP(-Fperm_SI_Woolf2021!$K$9:$K$93*$C91*IF(AB$58=Fperm_SI_Woolf2021!$E$9:$E$93,1,EXP(LN((1.1*(Fperm_SI_Woolf2021!$E$9:$E$93-AB$58)-63.1579*EXP(-0.19*Fperm_SI_Woolf2021!$E$9:$E$93)+63.1579*EXP(-0.19*AB$58))/(Fperm_SI_Woolf2021!$E$9:$E$93-AB$58))*(AB$58-Fperm_SI_Woolf2021!$E$9:$E$93)/10))),Fperm_SI_Woolf2021!$D$9:$D$93)*AB$57+INTERCEPT(Fperm_SI_Woolf2021!$F$9:$F$93*EXP(-Fperm_SI_Woolf2021!$I$9:$I$93*$C91*IF(AB$58=Fperm_SI_Woolf2021!$E$9:$E$93,1,EXP(LN((1.1*(Fperm_SI_Woolf2021!$E$9:$E$93-AB$58)-63.1579*EXP(-0.19*Fperm_SI_Woolf2021!$E$9:$E$93)+63.1579*EXP(-0.19*AB$58))/(Fperm_SI_Woolf2021!$E$9:$E$93-AB$58))*(AB$58-Fperm_SI_Woolf2021!$E$9:$E$93)/10))) + Fperm_SI_Woolf2021!$G$9:$G$93*EXP(-Fperm_SI_Woolf2021!$J$9:$J$93*$C91*IF(AB$58=Fperm_SI_Woolf2021!$E$9:$E$93,1,EXP(LN((1.1*(Fperm_SI_Woolf2021!$E$9:$E$93-AB$58)-63.1579*EXP(-0.19*Fperm_SI_Woolf2021!$E$9:$E$93)+63.1579*EXP(-0.19*AB$58))/(Fperm_SI_Woolf2021!$E$9:$E$93-AB$58))*(AB$58-Fperm_SI_Woolf2021!$E$9:$E$93)/10))) + Fperm_SI_Woolf2021!$H$9:$H$93*EXP(-Fperm_SI_Woolf2021!$K$9:$K$93*$C91*IF(AB$58=Fperm_SI_Woolf2021!$E$9:$E$93,1,EXP(LN((1.1*(Fperm_SI_Woolf2021!$E$9:$E$93-AB$58)-63.1579*EXP(-0.19*Fperm_SI_Woolf2021!$E$9:$E$93)+63.1579*EXP(-0.19*AB$58))/(Fperm_SI_Woolf2021!$E$9:$E$93-AB$58))*(AB$58-Fperm_SI_Woolf2021!$E$9:$E$93)/10))),Fperm_SI_Woolf2021!$D$9:$D$93))</f>
        <v>0.57212237938566712</v>
      </c>
      <c r="AC91" s="51" cm="1">
        <f t="array" ref="AC91">MIN(1,SLOPE(Fperm_SI_Woolf2021!$F$9:$F$93*EXP(-Fperm_SI_Woolf2021!$I$9:$I$93*$C91*IF(AC$58=Fperm_SI_Woolf2021!$E$9:$E$93,1,EXP(LN((1.1*(Fperm_SI_Woolf2021!$E$9:$E$93-AC$58)-63.1579*EXP(-0.19*Fperm_SI_Woolf2021!$E$9:$E$93)+63.1579*EXP(-0.19*AC$58))/(Fperm_SI_Woolf2021!$E$9:$E$93-AC$58))*(AC$58-Fperm_SI_Woolf2021!$E$9:$E$93)/10))) + Fperm_SI_Woolf2021!$G$9:$G$93*EXP(-Fperm_SI_Woolf2021!$J$9:$J$93*$C91*IF(AC$58=Fperm_SI_Woolf2021!$E$9:$E$93,1,EXP(LN((1.1*(Fperm_SI_Woolf2021!$E$9:$E$93-AC$58)-63.1579*EXP(-0.19*Fperm_SI_Woolf2021!$E$9:$E$93)+63.1579*EXP(-0.19*AC$58))/(Fperm_SI_Woolf2021!$E$9:$E$93-AC$58))*(AC$58-Fperm_SI_Woolf2021!$E$9:$E$93)/10))) + Fperm_SI_Woolf2021!$H$9:$H$93*EXP(-Fperm_SI_Woolf2021!$K$9:$K$93*$C91*IF(AC$58=Fperm_SI_Woolf2021!$E$9:$E$93,1,EXP(LN((1.1*(Fperm_SI_Woolf2021!$E$9:$E$93-AC$58)-63.1579*EXP(-0.19*Fperm_SI_Woolf2021!$E$9:$E$93)+63.1579*EXP(-0.19*AC$58))/(Fperm_SI_Woolf2021!$E$9:$E$93-AC$58))*(AC$58-Fperm_SI_Woolf2021!$E$9:$E$93)/10))),Fperm_SI_Woolf2021!$D$9:$D$93)*AC$57+INTERCEPT(Fperm_SI_Woolf2021!$F$9:$F$93*EXP(-Fperm_SI_Woolf2021!$I$9:$I$93*$C91*IF(AC$58=Fperm_SI_Woolf2021!$E$9:$E$93,1,EXP(LN((1.1*(Fperm_SI_Woolf2021!$E$9:$E$93-AC$58)-63.1579*EXP(-0.19*Fperm_SI_Woolf2021!$E$9:$E$93)+63.1579*EXP(-0.19*AC$58))/(Fperm_SI_Woolf2021!$E$9:$E$93-AC$58))*(AC$58-Fperm_SI_Woolf2021!$E$9:$E$93)/10))) + Fperm_SI_Woolf2021!$G$9:$G$93*EXP(-Fperm_SI_Woolf2021!$J$9:$J$93*$C91*IF(AC$58=Fperm_SI_Woolf2021!$E$9:$E$93,1,EXP(LN((1.1*(Fperm_SI_Woolf2021!$E$9:$E$93-AC$58)-63.1579*EXP(-0.19*Fperm_SI_Woolf2021!$E$9:$E$93)+63.1579*EXP(-0.19*AC$58))/(Fperm_SI_Woolf2021!$E$9:$E$93-AC$58))*(AC$58-Fperm_SI_Woolf2021!$E$9:$E$93)/10))) + Fperm_SI_Woolf2021!$H$9:$H$93*EXP(-Fperm_SI_Woolf2021!$K$9:$K$93*$C91*IF(AC$58=Fperm_SI_Woolf2021!$E$9:$E$93,1,EXP(LN((1.1*(Fperm_SI_Woolf2021!$E$9:$E$93-AC$58)-63.1579*EXP(-0.19*Fperm_SI_Woolf2021!$E$9:$E$93)+63.1579*EXP(-0.19*AC$58))/(Fperm_SI_Woolf2021!$E$9:$E$93-AC$58))*(AC$58-Fperm_SI_Woolf2021!$E$9:$E$93)/10))),Fperm_SI_Woolf2021!$D$9:$D$93))</f>
        <v>0.53956042969224816</v>
      </c>
      <c r="AD91" s="51" cm="1">
        <f t="array" ref="AD91">MIN(1,SLOPE(Fperm_SI_Woolf2021!$F$9:$F$93*EXP(-Fperm_SI_Woolf2021!$I$9:$I$93*$C91*IF(AD$58=Fperm_SI_Woolf2021!$E$9:$E$93,1,EXP(LN((1.1*(Fperm_SI_Woolf2021!$E$9:$E$93-AD$58)-63.1579*EXP(-0.19*Fperm_SI_Woolf2021!$E$9:$E$93)+63.1579*EXP(-0.19*AD$58))/(Fperm_SI_Woolf2021!$E$9:$E$93-AD$58))*(AD$58-Fperm_SI_Woolf2021!$E$9:$E$93)/10))) + Fperm_SI_Woolf2021!$G$9:$G$93*EXP(-Fperm_SI_Woolf2021!$J$9:$J$93*$C91*IF(AD$58=Fperm_SI_Woolf2021!$E$9:$E$93,1,EXP(LN((1.1*(Fperm_SI_Woolf2021!$E$9:$E$93-AD$58)-63.1579*EXP(-0.19*Fperm_SI_Woolf2021!$E$9:$E$93)+63.1579*EXP(-0.19*AD$58))/(Fperm_SI_Woolf2021!$E$9:$E$93-AD$58))*(AD$58-Fperm_SI_Woolf2021!$E$9:$E$93)/10))) + Fperm_SI_Woolf2021!$H$9:$H$93*EXP(-Fperm_SI_Woolf2021!$K$9:$K$93*$C91*IF(AD$58=Fperm_SI_Woolf2021!$E$9:$E$93,1,EXP(LN((1.1*(Fperm_SI_Woolf2021!$E$9:$E$93-AD$58)-63.1579*EXP(-0.19*Fperm_SI_Woolf2021!$E$9:$E$93)+63.1579*EXP(-0.19*AD$58))/(Fperm_SI_Woolf2021!$E$9:$E$93-AD$58))*(AD$58-Fperm_SI_Woolf2021!$E$9:$E$93)/10))),Fperm_SI_Woolf2021!$D$9:$D$93)*AD$57+INTERCEPT(Fperm_SI_Woolf2021!$F$9:$F$93*EXP(-Fperm_SI_Woolf2021!$I$9:$I$93*$C91*IF(AD$58=Fperm_SI_Woolf2021!$E$9:$E$93,1,EXP(LN((1.1*(Fperm_SI_Woolf2021!$E$9:$E$93-AD$58)-63.1579*EXP(-0.19*Fperm_SI_Woolf2021!$E$9:$E$93)+63.1579*EXP(-0.19*AD$58))/(Fperm_SI_Woolf2021!$E$9:$E$93-AD$58))*(AD$58-Fperm_SI_Woolf2021!$E$9:$E$93)/10))) + Fperm_SI_Woolf2021!$G$9:$G$93*EXP(-Fperm_SI_Woolf2021!$J$9:$J$93*$C91*IF(AD$58=Fperm_SI_Woolf2021!$E$9:$E$93,1,EXP(LN((1.1*(Fperm_SI_Woolf2021!$E$9:$E$93-AD$58)-63.1579*EXP(-0.19*Fperm_SI_Woolf2021!$E$9:$E$93)+63.1579*EXP(-0.19*AD$58))/(Fperm_SI_Woolf2021!$E$9:$E$93-AD$58))*(AD$58-Fperm_SI_Woolf2021!$E$9:$E$93)/10))) + Fperm_SI_Woolf2021!$H$9:$H$93*EXP(-Fperm_SI_Woolf2021!$K$9:$K$93*$C91*IF(AD$58=Fperm_SI_Woolf2021!$E$9:$E$93,1,EXP(LN((1.1*(Fperm_SI_Woolf2021!$E$9:$E$93-AD$58)-63.1579*EXP(-0.19*Fperm_SI_Woolf2021!$E$9:$E$93)+63.1579*EXP(-0.19*AD$58))/(Fperm_SI_Woolf2021!$E$9:$E$93-AD$58))*(AD$58-Fperm_SI_Woolf2021!$E$9:$E$93)/10))),Fperm_SI_Woolf2021!$D$9:$D$93))</f>
        <v>0.50699847999882919</v>
      </c>
      <c r="AE91" s="51" cm="1">
        <f t="array" ref="AE91">MIN(1,SLOPE(Fperm_SI_Woolf2021!$F$9:$F$93*EXP(-Fperm_SI_Woolf2021!$I$9:$I$93*$C91*IF(AE$58=Fperm_SI_Woolf2021!$E$9:$E$93,1,EXP(LN((1.1*(Fperm_SI_Woolf2021!$E$9:$E$93-AE$58)-63.1579*EXP(-0.19*Fperm_SI_Woolf2021!$E$9:$E$93)+63.1579*EXP(-0.19*AE$58))/(Fperm_SI_Woolf2021!$E$9:$E$93-AE$58))*(AE$58-Fperm_SI_Woolf2021!$E$9:$E$93)/10))) + Fperm_SI_Woolf2021!$G$9:$G$93*EXP(-Fperm_SI_Woolf2021!$J$9:$J$93*$C91*IF(AE$58=Fperm_SI_Woolf2021!$E$9:$E$93,1,EXP(LN((1.1*(Fperm_SI_Woolf2021!$E$9:$E$93-AE$58)-63.1579*EXP(-0.19*Fperm_SI_Woolf2021!$E$9:$E$93)+63.1579*EXP(-0.19*AE$58))/(Fperm_SI_Woolf2021!$E$9:$E$93-AE$58))*(AE$58-Fperm_SI_Woolf2021!$E$9:$E$93)/10))) + Fperm_SI_Woolf2021!$H$9:$H$93*EXP(-Fperm_SI_Woolf2021!$K$9:$K$93*$C91*IF(AE$58=Fperm_SI_Woolf2021!$E$9:$E$93,1,EXP(LN((1.1*(Fperm_SI_Woolf2021!$E$9:$E$93-AE$58)-63.1579*EXP(-0.19*Fperm_SI_Woolf2021!$E$9:$E$93)+63.1579*EXP(-0.19*AE$58))/(Fperm_SI_Woolf2021!$E$9:$E$93-AE$58))*(AE$58-Fperm_SI_Woolf2021!$E$9:$E$93)/10))),Fperm_SI_Woolf2021!$D$9:$D$93)*AE$57+INTERCEPT(Fperm_SI_Woolf2021!$F$9:$F$93*EXP(-Fperm_SI_Woolf2021!$I$9:$I$93*$C91*IF(AE$58=Fperm_SI_Woolf2021!$E$9:$E$93,1,EXP(LN((1.1*(Fperm_SI_Woolf2021!$E$9:$E$93-AE$58)-63.1579*EXP(-0.19*Fperm_SI_Woolf2021!$E$9:$E$93)+63.1579*EXP(-0.19*AE$58))/(Fperm_SI_Woolf2021!$E$9:$E$93-AE$58))*(AE$58-Fperm_SI_Woolf2021!$E$9:$E$93)/10))) + Fperm_SI_Woolf2021!$G$9:$G$93*EXP(-Fperm_SI_Woolf2021!$J$9:$J$93*$C91*IF(AE$58=Fperm_SI_Woolf2021!$E$9:$E$93,1,EXP(LN((1.1*(Fperm_SI_Woolf2021!$E$9:$E$93-AE$58)-63.1579*EXP(-0.19*Fperm_SI_Woolf2021!$E$9:$E$93)+63.1579*EXP(-0.19*AE$58))/(Fperm_SI_Woolf2021!$E$9:$E$93-AE$58))*(AE$58-Fperm_SI_Woolf2021!$E$9:$E$93)/10))) + Fperm_SI_Woolf2021!$H$9:$H$93*EXP(-Fperm_SI_Woolf2021!$K$9:$K$93*$C91*IF(AE$58=Fperm_SI_Woolf2021!$E$9:$E$93,1,EXP(LN((1.1*(Fperm_SI_Woolf2021!$E$9:$E$93-AE$58)-63.1579*EXP(-0.19*Fperm_SI_Woolf2021!$E$9:$E$93)+63.1579*EXP(-0.19*AE$58))/(Fperm_SI_Woolf2021!$E$9:$E$93-AE$58))*(AE$58-Fperm_SI_Woolf2021!$E$9:$E$93)/10))),Fperm_SI_Woolf2021!$D$9:$D$93))</f>
        <v>0.47443653030541028</v>
      </c>
      <c r="AF91" s="51" cm="1">
        <f t="array" ref="AF91">MIN(1,SLOPE(Fperm_SI_Woolf2021!$F$9:$F$93*EXP(-Fperm_SI_Woolf2021!$I$9:$I$93*$C91*IF(AF$58=Fperm_SI_Woolf2021!$E$9:$E$93,1,EXP(LN((1.1*(Fperm_SI_Woolf2021!$E$9:$E$93-AF$58)-63.1579*EXP(-0.19*Fperm_SI_Woolf2021!$E$9:$E$93)+63.1579*EXP(-0.19*AF$58))/(Fperm_SI_Woolf2021!$E$9:$E$93-AF$58))*(AF$58-Fperm_SI_Woolf2021!$E$9:$E$93)/10))) + Fperm_SI_Woolf2021!$G$9:$G$93*EXP(-Fperm_SI_Woolf2021!$J$9:$J$93*$C91*IF(AF$58=Fperm_SI_Woolf2021!$E$9:$E$93,1,EXP(LN((1.1*(Fperm_SI_Woolf2021!$E$9:$E$93-AF$58)-63.1579*EXP(-0.19*Fperm_SI_Woolf2021!$E$9:$E$93)+63.1579*EXP(-0.19*AF$58))/(Fperm_SI_Woolf2021!$E$9:$E$93-AF$58))*(AF$58-Fperm_SI_Woolf2021!$E$9:$E$93)/10))) + Fperm_SI_Woolf2021!$H$9:$H$93*EXP(-Fperm_SI_Woolf2021!$K$9:$K$93*$C91*IF(AF$58=Fperm_SI_Woolf2021!$E$9:$E$93,1,EXP(LN((1.1*(Fperm_SI_Woolf2021!$E$9:$E$93-AF$58)-63.1579*EXP(-0.19*Fperm_SI_Woolf2021!$E$9:$E$93)+63.1579*EXP(-0.19*AF$58))/(Fperm_SI_Woolf2021!$E$9:$E$93-AF$58))*(AF$58-Fperm_SI_Woolf2021!$E$9:$E$93)/10))),Fperm_SI_Woolf2021!$D$9:$D$93)*AF$57+INTERCEPT(Fperm_SI_Woolf2021!$F$9:$F$93*EXP(-Fperm_SI_Woolf2021!$I$9:$I$93*$C91*IF(AF$58=Fperm_SI_Woolf2021!$E$9:$E$93,1,EXP(LN((1.1*(Fperm_SI_Woolf2021!$E$9:$E$93-AF$58)-63.1579*EXP(-0.19*Fperm_SI_Woolf2021!$E$9:$E$93)+63.1579*EXP(-0.19*AF$58))/(Fperm_SI_Woolf2021!$E$9:$E$93-AF$58))*(AF$58-Fperm_SI_Woolf2021!$E$9:$E$93)/10))) + Fperm_SI_Woolf2021!$G$9:$G$93*EXP(-Fperm_SI_Woolf2021!$J$9:$J$93*$C91*IF(AF$58=Fperm_SI_Woolf2021!$E$9:$E$93,1,EXP(LN((1.1*(Fperm_SI_Woolf2021!$E$9:$E$93-AF$58)-63.1579*EXP(-0.19*Fperm_SI_Woolf2021!$E$9:$E$93)+63.1579*EXP(-0.19*AF$58))/(Fperm_SI_Woolf2021!$E$9:$E$93-AF$58))*(AF$58-Fperm_SI_Woolf2021!$E$9:$E$93)/10))) + Fperm_SI_Woolf2021!$H$9:$H$93*EXP(-Fperm_SI_Woolf2021!$K$9:$K$93*$C91*IF(AF$58=Fperm_SI_Woolf2021!$E$9:$E$93,1,EXP(LN((1.1*(Fperm_SI_Woolf2021!$E$9:$E$93-AF$58)-63.1579*EXP(-0.19*Fperm_SI_Woolf2021!$E$9:$E$93)+63.1579*EXP(-0.19*AF$58))/(Fperm_SI_Woolf2021!$E$9:$E$93-AF$58))*(AF$58-Fperm_SI_Woolf2021!$E$9:$E$93)/10))),Fperm_SI_Woolf2021!$D$9:$D$93))</f>
        <v>0.44187458061199131</v>
      </c>
      <c r="AG91" s="51" cm="1">
        <f t="array" ref="AG91">MIN(1,SLOPE(Fperm_SI_Woolf2021!$F$9:$F$93*EXP(-Fperm_SI_Woolf2021!$I$9:$I$93*$C91*IF(AG$58=Fperm_SI_Woolf2021!$E$9:$E$93,1,EXP(LN((1.1*(Fperm_SI_Woolf2021!$E$9:$E$93-AG$58)-63.1579*EXP(-0.19*Fperm_SI_Woolf2021!$E$9:$E$93)+63.1579*EXP(-0.19*AG$58))/(Fperm_SI_Woolf2021!$E$9:$E$93-AG$58))*(AG$58-Fperm_SI_Woolf2021!$E$9:$E$93)/10))) + Fperm_SI_Woolf2021!$G$9:$G$93*EXP(-Fperm_SI_Woolf2021!$J$9:$J$93*$C91*IF(AG$58=Fperm_SI_Woolf2021!$E$9:$E$93,1,EXP(LN((1.1*(Fperm_SI_Woolf2021!$E$9:$E$93-AG$58)-63.1579*EXP(-0.19*Fperm_SI_Woolf2021!$E$9:$E$93)+63.1579*EXP(-0.19*AG$58))/(Fperm_SI_Woolf2021!$E$9:$E$93-AG$58))*(AG$58-Fperm_SI_Woolf2021!$E$9:$E$93)/10))) + Fperm_SI_Woolf2021!$H$9:$H$93*EXP(-Fperm_SI_Woolf2021!$K$9:$K$93*$C91*IF(AG$58=Fperm_SI_Woolf2021!$E$9:$E$93,1,EXP(LN((1.1*(Fperm_SI_Woolf2021!$E$9:$E$93-AG$58)-63.1579*EXP(-0.19*Fperm_SI_Woolf2021!$E$9:$E$93)+63.1579*EXP(-0.19*AG$58))/(Fperm_SI_Woolf2021!$E$9:$E$93-AG$58))*(AG$58-Fperm_SI_Woolf2021!$E$9:$E$93)/10))),Fperm_SI_Woolf2021!$D$9:$D$93)*AG$57+INTERCEPT(Fperm_SI_Woolf2021!$F$9:$F$93*EXP(-Fperm_SI_Woolf2021!$I$9:$I$93*$C91*IF(AG$58=Fperm_SI_Woolf2021!$E$9:$E$93,1,EXP(LN((1.1*(Fperm_SI_Woolf2021!$E$9:$E$93-AG$58)-63.1579*EXP(-0.19*Fperm_SI_Woolf2021!$E$9:$E$93)+63.1579*EXP(-0.19*AG$58))/(Fperm_SI_Woolf2021!$E$9:$E$93-AG$58))*(AG$58-Fperm_SI_Woolf2021!$E$9:$E$93)/10))) + Fperm_SI_Woolf2021!$G$9:$G$93*EXP(-Fperm_SI_Woolf2021!$J$9:$J$93*$C91*IF(AG$58=Fperm_SI_Woolf2021!$E$9:$E$93,1,EXP(LN((1.1*(Fperm_SI_Woolf2021!$E$9:$E$93-AG$58)-63.1579*EXP(-0.19*Fperm_SI_Woolf2021!$E$9:$E$93)+63.1579*EXP(-0.19*AG$58))/(Fperm_SI_Woolf2021!$E$9:$E$93-AG$58))*(AG$58-Fperm_SI_Woolf2021!$E$9:$E$93)/10))) + Fperm_SI_Woolf2021!$H$9:$H$93*EXP(-Fperm_SI_Woolf2021!$K$9:$K$93*$C91*IF(AG$58=Fperm_SI_Woolf2021!$E$9:$E$93,1,EXP(LN((1.1*(Fperm_SI_Woolf2021!$E$9:$E$93-AG$58)-63.1579*EXP(-0.19*Fperm_SI_Woolf2021!$E$9:$E$93)+63.1579*EXP(-0.19*AG$58))/(Fperm_SI_Woolf2021!$E$9:$E$93-AG$58))*(AG$58-Fperm_SI_Woolf2021!$E$9:$E$93)/10))),Fperm_SI_Woolf2021!$D$9:$D$93))</f>
        <v>0.4093126309185724</v>
      </c>
      <c r="AH91" s="51" cm="1">
        <f t="array" ref="AH91">MIN(1,SLOPE(Fperm_SI_Woolf2021!$F$9:$F$93*EXP(-Fperm_SI_Woolf2021!$I$9:$I$93*$C91*IF(AH$58=Fperm_SI_Woolf2021!$E$9:$E$93,1,EXP(LN((1.1*(Fperm_SI_Woolf2021!$E$9:$E$93-AH$58)-63.1579*EXP(-0.19*Fperm_SI_Woolf2021!$E$9:$E$93)+63.1579*EXP(-0.19*AH$58))/(Fperm_SI_Woolf2021!$E$9:$E$93-AH$58))*(AH$58-Fperm_SI_Woolf2021!$E$9:$E$93)/10))) + Fperm_SI_Woolf2021!$G$9:$G$93*EXP(-Fperm_SI_Woolf2021!$J$9:$J$93*$C91*IF(AH$58=Fperm_SI_Woolf2021!$E$9:$E$93,1,EXP(LN((1.1*(Fperm_SI_Woolf2021!$E$9:$E$93-AH$58)-63.1579*EXP(-0.19*Fperm_SI_Woolf2021!$E$9:$E$93)+63.1579*EXP(-0.19*AH$58))/(Fperm_SI_Woolf2021!$E$9:$E$93-AH$58))*(AH$58-Fperm_SI_Woolf2021!$E$9:$E$93)/10))) + Fperm_SI_Woolf2021!$H$9:$H$93*EXP(-Fperm_SI_Woolf2021!$K$9:$K$93*$C91*IF(AH$58=Fperm_SI_Woolf2021!$E$9:$E$93,1,EXP(LN((1.1*(Fperm_SI_Woolf2021!$E$9:$E$93-AH$58)-63.1579*EXP(-0.19*Fperm_SI_Woolf2021!$E$9:$E$93)+63.1579*EXP(-0.19*AH$58))/(Fperm_SI_Woolf2021!$E$9:$E$93-AH$58))*(AH$58-Fperm_SI_Woolf2021!$E$9:$E$93)/10))),Fperm_SI_Woolf2021!$D$9:$D$93)*AH$57+INTERCEPT(Fperm_SI_Woolf2021!$F$9:$F$93*EXP(-Fperm_SI_Woolf2021!$I$9:$I$93*$C91*IF(AH$58=Fperm_SI_Woolf2021!$E$9:$E$93,1,EXP(LN((1.1*(Fperm_SI_Woolf2021!$E$9:$E$93-AH$58)-63.1579*EXP(-0.19*Fperm_SI_Woolf2021!$E$9:$E$93)+63.1579*EXP(-0.19*AH$58))/(Fperm_SI_Woolf2021!$E$9:$E$93-AH$58))*(AH$58-Fperm_SI_Woolf2021!$E$9:$E$93)/10))) + Fperm_SI_Woolf2021!$G$9:$G$93*EXP(-Fperm_SI_Woolf2021!$J$9:$J$93*$C91*IF(AH$58=Fperm_SI_Woolf2021!$E$9:$E$93,1,EXP(LN((1.1*(Fperm_SI_Woolf2021!$E$9:$E$93-AH$58)-63.1579*EXP(-0.19*Fperm_SI_Woolf2021!$E$9:$E$93)+63.1579*EXP(-0.19*AH$58))/(Fperm_SI_Woolf2021!$E$9:$E$93-AH$58))*(AH$58-Fperm_SI_Woolf2021!$E$9:$E$93)/10))) + Fperm_SI_Woolf2021!$H$9:$H$93*EXP(-Fperm_SI_Woolf2021!$K$9:$K$93*$C91*IF(AH$58=Fperm_SI_Woolf2021!$E$9:$E$93,1,EXP(LN((1.1*(Fperm_SI_Woolf2021!$E$9:$E$93-AH$58)-63.1579*EXP(-0.19*Fperm_SI_Woolf2021!$E$9:$E$93)+63.1579*EXP(-0.19*AH$58))/(Fperm_SI_Woolf2021!$E$9:$E$93-AH$58))*(AH$58-Fperm_SI_Woolf2021!$E$9:$E$93)/10))),Fperm_SI_Woolf2021!$D$9:$D$93))</f>
        <v>0.72576893369168483</v>
      </c>
      <c r="AI91" s="51" cm="1">
        <f t="array" ref="AI91">MIN(1,SLOPE(Fperm_SI_Woolf2021!$F$9:$F$93*EXP(-Fperm_SI_Woolf2021!$I$9:$I$93*$C91*IF(AI$58=Fperm_SI_Woolf2021!$E$9:$E$93,1,EXP(LN((1.1*(Fperm_SI_Woolf2021!$E$9:$E$93-AI$58)-63.1579*EXP(-0.19*Fperm_SI_Woolf2021!$E$9:$E$93)+63.1579*EXP(-0.19*AI$58))/(Fperm_SI_Woolf2021!$E$9:$E$93-AI$58))*(AI$58-Fperm_SI_Woolf2021!$E$9:$E$93)/10))) + Fperm_SI_Woolf2021!$G$9:$G$93*EXP(-Fperm_SI_Woolf2021!$J$9:$J$93*$C91*IF(AI$58=Fperm_SI_Woolf2021!$E$9:$E$93,1,EXP(LN((1.1*(Fperm_SI_Woolf2021!$E$9:$E$93-AI$58)-63.1579*EXP(-0.19*Fperm_SI_Woolf2021!$E$9:$E$93)+63.1579*EXP(-0.19*AI$58))/(Fperm_SI_Woolf2021!$E$9:$E$93-AI$58))*(AI$58-Fperm_SI_Woolf2021!$E$9:$E$93)/10))) + Fperm_SI_Woolf2021!$H$9:$H$93*EXP(-Fperm_SI_Woolf2021!$K$9:$K$93*$C91*IF(AI$58=Fperm_SI_Woolf2021!$E$9:$E$93,1,EXP(LN((1.1*(Fperm_SI_Woolf2021!$E$9:$E$93-AI$58)-63.1579*EXP(-0.19*Fperm_SI_Woolf2021!$E$9:$E$93)+63.1579*EXP(-0.19*AI$58))/(Fperm_SI_Woolf2021!$E$9:$E$93-AI$58))*(AI$58-Fperm_SI_Woolf2021!$E$9:$E$93)/10))),Fperm_SI_Woolf2021!$D$9:$D$93)*AI$57+INTERCEPT(Fperm_SI_Woolf2021!$F$9:$F$93*EXP(-Fperm_SI_Woolf2021!$I$9:$I$93*$C91*IF(AI$58=Fperm_SI_Woolf2021!$E$9:$E$93,1,EXP(LN((1.1*(Fperm_SI_Woolf2021!$E$9:$E$93-AI$58)-63.1579*EXP(-0.19*Fperm_SI_Woolf2021!$E$9:$E$93)+63.1579*EXP(-0.19*AI$58))/(Fperm_SI_Woolf2021!$E$9:$E$93-AI$58))*(AI$58-Fperm_SI_Woolf2021!$E$9:$E$93)/10))) + Fperm_SI_Woolf2021!$G$9:$G$93*EXP(-Fperm_SI_Woolf2021!$J$9:$J$93*$C91*IF(AI$58=Fperm_SI_Woolf2021!$E$9:$E$93,1,EXP(LN((1.1*(Fperm_SI_Woolf2021!$E$9:$E$93-AI$58)-63.1579*EXP(-0.19*Fperm_SI_Woolf2021!$E$9:$E$93)+63.1579*EXP(-0.19*AI$58))/(Fperm_SI_Woolf2021!$E$9:$E$93-AI$58))*(AI$58-Fperm_SI_Woolf2021!$E$9:$E$93)/10))) + Fperm_SI_Woolf2021!$H$9:$H$93*EXP(-Fperm_SI_Woolf2021!$K$9:$K$93*$C91*IF(AI$58=Fperm_SI_Woolf2021!$E$9:$E$93,1,EXP(LN((1.1*(Fperm_SI_Woolf2021!$E$9:$E$93-AI$58)-63.1579*EXP(-0.19*Fperm_SI_Woolf2021!$E$9:$E$93)+63.1579*EXP(-0.19*AI$58))/(Fperm_SI_Woolf2021!$E$9:$E$93-AI$58))*(AI$58-Fperm_SI_Woolf2021!$E$9:$E$93)/10))),Fperm_SI_Woolf2021!$D$9:$D$93))</f>
        <v>0.69547654565254646</v>
      </c>
      <c r="AJ91" s="51" cm="1">
        <f t="array" ref="AJ91">MIN(1,SLOPE(Fperm_SI_Woolf2021!$F$9:$F$93*EXP(-Fperm_SI_Woolf2021!$I$9:$I$93*$C91*IF(AJ$58=Fperm_SI_Woolf2021!$E$9:$E$93,1,EXP(LN((1.1*(Fperm_SI_Woolf2021!$E$9:$E$93-AJ$58)-63.1579*EXP(-0.19*Fperm_SI_Woolf2021!$E$9:$E$93)+63.1579*EXP(-0.19*AJ$58))/(Fperm_SI_Woolf2021!$E$9:$E$93-AJ$58))*(AJ$58-Fperm_SI_Woolf2021!$E$9:$E$93)/10))) + Fperm_SI_Woolf2021!$G$9:$G$93*EXP(-Fperm_SI_Woolf2021!$J$9:$J$93*$C91*IF(AJ$58=Fperm_SI_Woolf2021!$E$9:$E$93,1,EXP(LN((1.1*(Fperm_SI_Woolf2021!$E$9:$E$93-AJ$58)-63.1579*EXP(-0.19*Fperm_SI_Woolf2021!$E$9:$E$93)+63.1579*EXP(-0.19*AJ$58))/(Fperm_SI_Woolf2021!$E$9:$E$93-AJ$58))*(AJ$58-Fperm_SI_Woolf2021!$E$9:$E$93)/10))) + Fperm_SI_Woolf2021!$H$9:$H$93*EXP(-Fperm_SI_Woolf2021!$K$9:$K$93*$C91*IF(AJ$58=Fperm_SI_Woolf2021!$E$9:$E$93,1,EXP(LN((1.1*(Fperm_SI_Woolf2021!$E$9:$E$93-AJ$58)-63.1579*EXP(-0.19*Fperm_SI_Woolf2021!$E$9:$E$93)+63.1579*EXP(-0.19*AJ$58))/(Fperm_SI_Woolf2021!$E$9:$E$93-AJ$58))*(AJ$58-Fperm_SI_Woolf2021!$E$9:$E$93)/10))),Fperm_SI_Woolf2021!$D$9:$D$93)*AJ$57+INTERCEPT(Fperm_SI_Woolf2021!$F$9:$F$93*EXP(-Fperm_SI_Woolf2021!$I$9:$I$93*$C91*IF(AJ$58=Fperm_SI_Woolf2021!$E$9:$E$93,1,EXP(LN((1.1*(Fperm_SI_Woolf2021!$E$9:$E$93-AJ$58)-63.1579*EXP(-0.19*Fperm_SI_Woolf2021!$E$9:$E$93)+63.1579*EXP(-0.19*AJ$58))/(Fperm_SI_Woolf2021!$E$9:$E$93-AJ$58))*(AJ$58-Fperm_SI_Woolf2021!$E$9:$E$93)/10))) + Fperm_SI_Woolf2021!$G$9:$G$93*EXP(-Fperm_SI_Woolf2021!$J$9:$J$93*$C91*IF(AJ$58=Fperm_SI_Woolf2021!$E$9:$E$93,1,EXP(LN((1.1*(Fperm_SI_Woolf2021!$E$9:$E$93-AJ$58)-63.1579*EXP(-0.19*Fperm_SI_Woolf2021!$E$9:$E$93)+63.1579*EXP(-0.19*AJ$58))/(Fperm_SI_Woolf2021!$E$9:$E$93-AJ$58))*(AJ$58-Fperm_SI_Woolf2021!$E$9:$E$93)/10))) + Fperm_SI_Woolf2021!$H$9:$H$93*EXP(-Fperm_SI_Woolf2021!$K$9:$K$93*$C91*IF(AJ$58=Fperm_SI_Woolf2021!$E$9:$E$93,1,EXP(LN((1.1*(Fperm_SI_Woolf2021!$E$9:$E$93-AJ$58)-63.1579*EXP(-0.19*Fperm_SI_Woolf2021!$E$9:$E$93)+63.1579*EXP(-0.19*AJ$58))/(Fperm_SI_Woolf2021!$E$9:$E$93-AJ$58))*(AJ$58-Fperm_SI_Woolf2021!$E$9:$E$93)/10))),Fperm_SI_Woolf2021!$D$9:$D$93))</f>
        <v>0.6651841576134081</v>
      </c>
      <c r="AK91" s="51" cm="1">
        <f t="array" ref="AK91">MIN(1,SLOPE(Fperm_SI_Woolf2021!$F$9:$F$93*EXP(-Fperm_SI_Woolf2021!$I$9:$I$93*$C91*IF(AK$58=Fperm_SI_Woolf2021!$E$9:$E$93,1,EXP(LN((1.1*(Fperm_SI_Woolf2021!$E$9:$E$93-AK$58)-63.1579*EXP(-0.19*Fperm_SI_Woolf2021!$E$9:$E$93)+63.1579*EXP(-0.19*AK$58))/(Fperm_SI_Woolf2021!$E$9:$E$93-AK$58))*(AK$58-Fperm_SI_Woolf2021!$E$9:$E$93)/10))) + Fperm_SI_Woolf2021!$G$9:$G$93*EXP(-Fperm_SI_Woolf2021!$J$9:$J$93*$C91*IF(AK$58=Fperm_SI_Woolf2021!$E$9:$E$93,1,EXP(LN((1.1*(Fperm_SI_Woolf2021!$E$9:$E$93-AK$58)-63.1579*EXP(-0.19*Fperm_SI_Woolf2021!$E$9:$E$93)+63.1579*EXP(-0.19*AK$58))/(Fperm_SI_Woolf2021!$E$9:$E$93-AK$58))*(AK$58-Fperm_SI_Woolf2021!$E$9:$E$93)/10))) + Fperm_SI_Woolf2021!$H$9:$H$93*EXP(-Fperm_SI_Woolf2021!$K$9:$K$93*$C91*IF(AK$58=Fperm_SI_Woolf2021!$E$9:$E$93,1,EXP(LN((1.1*(Fperm_SI_Woolf2021!$E$9:$E$93-AK$58)-63.1579*EXP(-0.19*Fperm_SI_Woolf2021!$E$9:$E$93)+63.1579*EXP(-0.19*AK$58))/(Fperm_SI_Woolf2021!$E$9:$E$93-AK$58))*(AK$58-Fperm_SI_Woolf2021!$E$9:$E$93)/10))),Fperm_SI_Woolf2021!$D$9:$D$93)*AK$57+INTERCEPT(Fperm_SI_Woolf2021!$F$9:$F$93*EXP(-Fperm_SI_Woolf2021!$I$9:$I$93*$C91*IF(AK$58=Fperm_SI_Woolf2021!$E$9:$E$93,1,EXP(LN((1.1*(Fperm_SI_Woolf2021!$E$9:$E$93-AK$58)-63.1579*EXP(-0.19*Fperm_SI_Woolf2021!$E$9:$E$93)+63.1579*EXP(-0.19*AK$58))/(Fperm_SI_Woolf2021!$E$9:$E$93-AK$58))*(AK$58-Fperm_SI_Woolf2021!$E$9:$E$93)/10))) + Fperm_SI_Woolf2021!$G$9:$G$93*EXP(-Fperm_SI_Woolf2021!$J$9:$J$93*$C91*IF(AK$58=Fperm_SI_Woolf2021!$E$9:$E$93,1,EXP(LN((1.1*(Fperm_SI_Woolf2021!$E$9:$E$93-AK$58)-63.1579*EXP(-0.19*Fperm_SI_Woolf2021!$E$9:$E$93)+63.1579*EXP(-0.19*AK$58))/(Fperm_SI_Woolf2021!$E$9:$E$93-AK$58))*(AK$58-Fperm_SI_Woolf2021!$E$9:$E$93)/10))) + Fperm_SI_Woolf2021!$H$9:$H$93*EXP(-Fperm_SI_Woolf2021!$K$9:$K$93*$C91*IF(AK$58=Fperm_SI_Woolf2021!$E$9:$E$93,1,EXP(LN((1.1*(Fperm_SI_Woolf2021!$E$9:$E$93-AK$58)-63.1579*EXP(-0.19*Fperm_SI_Woolf2021!$E$9:$E$93)+63.1579*EXP(-0.19*AK$58))/(Fperm_SI_Woolf2021!$E$9:$E$93-AK$58))*(AK$58-Fperm_SI_Woolf2021!$E$9:$E$93)/10))),Fperm_SI_Woolf2021!$D$9:$D$93))</f>
        <v>0.63489176957426974</v>
      </c>
      <c r="AL91" s="51" cm="1">
        <f t="array" ref="AL91">MIN(1,SLOPE(Fperm_SI_Woolf2021!$F$9:$F$93*EXP(-Fperm_SI_Woolf2021!$I$9:$I$93*$C91*IF(AL$58=Fperm_SI_Woolf2021!$E$9:$E$93,1,EXP(LN((1.1*(Fperm_SI_Woolf2021!$E$9:$E$93-AL$58)-63.1579*EXP(-0.19*Fperm_SI_Woolf2021!$E$9:$E$93)+63.1579*EXP(-0.19*AL$58))/(Fperm_SI_Woolf2021!$E$9:$E$93-AL$58))*(AL$58-Fperm_SI_Woolf2021!$E$9:$E$93)/10))) + Fperm_SI_Woolf2021!$G$9:$G$93*EXP(-Fperm_SI_Woolf2021!$J$9:$J$93*$C91*IF(AL$58=Fperm_SI_Woolf2021!$E$9:$E$93,1,EXP(LN((1.1*(Fperm_SI_Woolf2021!$E$9:$E$93-AL$58)-63.1579*EXP(-0.19*Fperm_SI_Woolf2021!$E$9:$E$93)+63.1579*EXP(-0.19*AL$58))/(Fperm_SI_Woolf2021!$E$9:$E$93-AL$58))*(AL$58-Fperm_SI_Woolf2021!$E$9:$E$93)/10))) + Fperm_SI_Woolf2021!$H$9:$H$93*EXP(-Fperm_SI_Woolf2021!$K$9:$K$93*$C91*IF(AL$58=Fperm_SI_Woolf2021!$E$9:$E$93,1,EXP(LN((1.1*(Fperm_SI_Woolf2021!$E$9:$E$93-AL$58)-63.1579*EXP(-0.19*Fperm_SI_Woolf2021!$E$9:$E$93)+63.1579*EXP(-0.19*AL$58))/(Fperm_SI_Woolf2021!$E$9:$E$93-AL$58))*(AL$58-Fperm_SI_Woolf2021!$E$9:$E$93)/10))),Fperm_SI_Woolf2021!$D$9:$D$93)*AL$57+INTERCEPT(Fperm_SI_Woolf2021!$F$9:$F$93*EXP(-Fperm_SI_Woolf2021!$I$9:$I$93*$C91*IF(AL$58=Fperm_SI_Woolf2021!$E$9:$E$93,1,EXP(LN((1.1*(Fperm_SI_Woolf2021!$E$9:$E$93-AL$58)-63.1579*EXP(-0.19*Fperm_SI_Woolf2021!$E$9:$E$93)+63.1579*EXP(-0.19*AL$58))/(Fperm_SI_Woolf2021!$E$9:$E$93-AL$58))*(AL$58-Fperm_SI_Woolf2021!$E$9:$E$93)/10))) + Fperm_SI_Woolf2021!$G$9:$G$93*EXP(-Fperm_SI_Woolf2021!$J$9:$J$93*$C91*IF(AL$58=Fperm_SI_Woolf2021!$E$9:$E$93,1,EXP(LN((1.1*(Fperm_SI_Woolf2021!$E$9:$E$93-AL$58)-63.1579*EXP(-0.19*Fperm_SI_Woolf2021!$E$9:$E$93)+63.1579*EXP(-0.19*AL$58))/(Fperm_SI_Woolf2021!$E$9:$E$93-AL$58))*(AL$58-Fperm_SI_Woolf2021!$E$9:$E$93)/10))) + Fperm_SI_Woolf2021!$H$9:$H$93*EXP(-Fperm_SI_Woolf2021!$K$9:$K$93*$C91*IF(AL$58=Fperm_SI_Woolf2021!$E$9:$E$93,1,EXP(LN((1.1*(Fperm_SI_Woolf2021!$E$9:$E$93-AL$58)-63.1579*EXP(-0.19*Fperm_SI_Woolf2021!$E$9:$E$93)+63.1579*EXP(-0.19*AL$58))/(Fperm_SI_Woolf2021!$E$9:$E$93-AL$58))*(AL$58-Fperm_SI_Woolf2021!$E$9:$E$93)/10))),Fperm_SI_Woolf2021!$D$9:$D$93))</f>
        <v>0.60459938153513137</v>
      </c>
      <c r="AM91" s="51" cm="1">
        <f t="array" ref="AM91">MIN(1,SLOPE(Fperm_SI_Woolf2021!$F$9:$F$93*EXP(-Fperm_SI_Woolf2021!$I$9:$I$93*$C91*IF(AM$58=Fperm_SI_Woolf2021!$E$9:$E$93,1,EXP(LN((1.1*(Fperm_SI_Woolf2021!$E$9:$E$93-AM$58)-63.1579*EXP(-0.19*Fperm_SI_Woolf2021!$E$9:$E$93)+63.1579*EXP(-0.19*AM$58))/(Fperm_SI_Woolf2021!$E$9:$E$93-AM$58))*(AM$58-Fperm_SI_Woolf2021!$E$9:$E$93)/10))) + Fperm_SI_Woolf2021!$G$9:$G$93*EXP(-Fperm_SI_Woolf2021!$J$9:$J$93*$C91*IF(AM$58=Fperm_SI_Woolf2021!$E$9:$E$93,1,EXP(LN((1.1*(Fperm_SI_Woolf2021!$E$9:$E$93-AM$58)-63.1579*EXP(-0.19*Fperm_SI_Woolf2021!$E$9:$E$93)+63.1579*EXP(-0.19*AM$58))/(Fperm_SI_Woolf2021!$E$9:$E$93-AM$58))*(AM$58-Fperm_SI_Woolf2021!$E$9:$E$93)/10))) + Fperm_SI_Woolf2021!$H$9:$H$93*EXP(-Fperm_SI_Woolf2021!$K$9:$K$93*$C91*IF(AM$58=Fperm_SI_Woolf2021!$E$9:$E$93,1,EXP(LN((1.1*(Fperm_SI_Woolf2021!$E$9:$E$93-AM$58)-63.1579*EXP(-0.19*Fperm_SI_Woolf2021!$E$9:$E$93)+63.1579*EXP(-0.19*AM$58))/(Fperm_SI_Woolf2021!$E$9:$E$93-AM$58))*(AM$58-Fperm_SI_Woolf2021!$E$9:$E$93)/10))),Fperm_SI_Woolf2021!$D$9:$D$93)*AM$57+INTERCEPT(Fperm_SI_Woolf2021!$F$9:$F$93*EXP(-Fperm_SI_Woolf2021!$I$9:$I$93*$C91*IF(AM$58=Fperm_SI_Woolf2021!$E$9:$E$93,1,EXP(LN((1.1*(Fperm_SI_Woolf2021!$E$9:$E$93-AM$58)-63.1579*EXP(-0.19*Fperm_SI_Woolf2021!$E$9:$E$93)+63.1579*EXP(-0.19*AM$58))/(Fperm_SI_Woolf2021!$E$9:$E$93-AM$58))*(AM$58-Fperm_SI_Woolf2021!$E$9:$E$93)/10))) + Fperm_SI_Woolf2021!$G$9:$G$93*EXP(-Fperm_SI_Woolf2021!$J$9:$J$93*$C91*IF(AM$58=Fperm_SI_Woolf2021!$E$9:$E$93,1,EXP(LN((1.1*(Fperm_SI_Woolf2021!$E$9:$E$93-AM$58)-63.1579*EXP(-0.19*Fperm_SI_Woolf2021!$E$9:$E$93)+63.1579*EXP(-0.19*AM$58))/(Fperm_SI_Woolf2021!$E$9:$E$93-AM$58))*(AM$58-Fperm_SI_Woolf2021!$E$9:$E$93)/10))) + Fperm_SI_Woolf2021!$H$9:$H$93*EXP(-Fperm_SI_Woolf2021!$K$9:$K$93*$C91*IF(AM$58=Fperm_SI_Woolf2021!$E$9:$E$93,1,EXP(LN((1.1*(Fperm_SI_Woolf2021!$E$9:$E$93-AM$58)-63.1579*EXP(-0.19*Fperm_SI_Woolf2021!$E$9:$E$93)+63.1579*EXP(-0.19*AM$58))/(Fperm_SI_Woolf2021!$E$9:$E$93-AM$58))*(AM$58-Fperm_SI_Woolf2021!$E$9:$E$93)/10))),Fperm_SI_Woolf2021!$D$9:$D$93))</f>
        <v>0.57430699349599301</v>
      </c>
      <c r="AN91" s="51" cm="1">
        <f t="array" ref="AN91">MIN(1,SLOPE(Fperm_SI_Woolf2021!$F$9:$F$93*EXP(-Fperm_SI_Woolf2021!$I$9:$I$93*$C91*IF(AN$58=Fperm_SI_Woolf2021!$E$9:$E$93,1,EXP(LN((1.1*(Fperm_SI_Woolf2021!$E$9:$E$93-AN$58)-63.1579*EXP(-0.19*Fperm_SI_Woolf2021!$E$9:$E$93)+63.1579*EXP(-0.19*AN$58))/(Fperm_SI_Woolf2021!$E$9:$E$93-AN$58))*(AN$58-Fperm_SI_Woolf2021!$E$9:$E$93)/10))) + Fperm_SI_Woolf2021!$G$9:$G$93*EXP(-Fperm_SI_Woolf2021!$J$9:$J$93*$C91*IF(AN$58=Fperm_SI_Woolf2021!$E$9:$E$93,1,EXP(LN((1.1*(Fperm_SI_Woolf2021!$E$9:$E$93-AN$58)-63.1579*EXP(-0.19*Fperm_SI_Woolf2021!$E$9:$E$93)+63.1579*EXP(-0.19*AN$58))/(Fperm_SI_Woolf2021!$E$9:$E$93-AN$58))*(AN$58-Fperm_SI_Woolf2021!$E$9:$E$93)/10))) + Fperm_SI_Woolf2021!$H$9:$H$93*EXP(-Fperm_SI_Woolf2021!$K$9:$K$93*$C91*IF(AN$58=Fperm_SI_Woolf2021!$E$9:$E$93,1,EXP(LN((1.1*(Fperm_SI_Woolf2021!$E$9:$E$93-AN$58)-63.1579*EXP(-0.19*Fperm_SI_Woolf2021!$E$9:$E$93)+63.1579*EXP(-0.19*AN$58))/(Fperm_SI_Woolf2021!$E$9:$E$93-AN$58))*(AN$58-Fperm_SI_Woolf2021!$E$9:$E$93)/10))),Fperm_SI_Woolf2021!$D$9:$D$93)*AN$57+INTERCEPT(Fperm_SI_Woolf2021!$F$9:$F$93*EXP(-Fperm_SI_Woolf2021!$I$9:$I$93*$C91*IF(AN$58=Fperm_SI_Woolf2021!$E$9:$E$93,1,EXP(LN((1.1*(Fperm_SI_Woolf2021!$E$9:$E$93-AN$58)-63.1579*EXP(-0.19*Fperm_SI_Woolf2021!$E$9:$E$93)+63.1579*EXP(-0.19*AN$58))/(Fperm_SI_Woolf2021!$E$9:$E$93-AN$58))*(AN$58-Fperm_SI_Woolf2021!$E$9:$E$93)/10))) + Fperm_SI_Woolf2021!$G$9:$G$93*EXP(-Fperm_SI_Woolf2021!$J$9:$J$93*$C91*IF(AN$58=Fperm_SI_Woolf2021!$E$9:$E$93,1,EXP(LN((1.1*(Fperm_SI_Woolf2021!$E$9:$E$93-AN$58)-63.1579*EXP(-0.19*Fperm_SI_Woolf2021!$E$9:$E$93)+63.1579*EXP(-0.19*AN$58))/(Fperm_SI_Woolf2021!$E$9:$E$93-AN$58))*(AN$58-Fperm_SI_Woolf2021!$E$9:$E$93)/10))) + Fperm_SI_Woolf2021!$H$9:$H$93*EXP(-Fperm_SI_Woolf2021!$K$9:$K$93*$C91*IF(AN$58=Fperm_SI_Woolf2021!$E$9:$E$93,1,EXP(LN((1.1*(Fperm_SI_Woolf2021!$E$9:$E$93-AN$58)-63.1579*EXP(-0.19*Fperm_SI_Woolf2021!$E$9:$E$93)+63.1579*EXP(-0.19*AN$58))/(Fperm_SI_Woolf2021!$E$9:$E$93-AN$58))*(AN$58-Fperm_SI_Woolf2021!$E$9:$E$93)/10))),Fperm_SI_Woolf2021!$D$9:$D$93))</f>
        <v>0.54401460545685465</v>
      </c>
      <c r="AO91" s="51" cm="1">
        <f t="array" ref="AO91">MIN(1,SLOPE(Fperm_SI_Woolf2021!$F$9:$F$93*EXP(-Fperm_SI_Woolf2021!$I$9:$I$93*$C91*IF(AO$58=Fperm_SI_Woolf2021!$E$9:$E$93,1,EXP(LN((1.1*(Fperm_SI_Woolf2021!$E$9:$E$93-AO$58)-63.1579*EXP(-0.19*Fperm_SI_Woolf2021!$E$9:$E$93)+63.1579*EXP(-0.19*AO$58))/(Fperm_SI_Woolf2021!$E$9:$E$93-AO$58))*(AO$58-Fperm_SI_Woolf2021!$E$9:$E$93)/10))) + Fperm_SI_Woolf2021!$G$9:$G$93*EXP(-Fperm_SI_Woolf2021!$J$9:$J$93*$C91*IF(AO$58=Fperm_SI_Woolf2021!$E$9:$E$93,1,EXP(LN((1.1*(Fperm_SI_Woolf2021!$E$9:$E$93-AO$58)-63.1579*EXP(-0.19*Fperm_SI_Woolf2021!$E$9:$E$93)+63.1579*EXP(-0.19*AO$58))/(Fperm_SI_Woolf2021!$E$9:$E$93-AO$58))*(AO$58-Fperm_SI_Woolf2021!$E$9:$E$93)/10))) + Fperm_SI_Woolf2021!$H$9:$H$93*EXP(-Fperm_SI_Woolf2021!$K$9:$K$93*$C91*IF(AO$58=Fperm_SI_Woolf2021!$E$9:$E$93,1,EXP(LN((1.1*(Fperm_SI_Woolf2021!$E$9:$E$93-AO$58)-63.1579*EXP(-0.19*Fperm_SI_Woolf2021!$E$9:$E$93)+63.1579*EXP(-0.19*AO$58))/(Fperm_SI_Woolf2021!$E$9:$E$93-AO$58))*(AO$58-Fperm_SI_Woolf2021!$E$9:$E$93)/10))),Fperm_SI_Woolf2021!$D$9:$D$93)*AO$57+INTERCEPT(Fperm_SI_Woolf2021!$F$9:$F$93*EXP(-Fperm_SI_Woolf2021!$I$9:$I$93*$C91*IF(AO$58=Fperm_SI_Woolf2021!$E$9:$E$93,1,EXP(LN((1.1*(Fperm_SI_Woolf2021!$E$9:$E$93-AO$58)-63.1579*EXP(-0.19*Fperm_SI_Woolf2021!$E$9:$E$93)+63.1579*EXP(-0.19*AO$58))/(Fperm_SI_Woolf2021!$E$9:$E$93-AO$58))*(AO$58-Fperm_SI_Woolf2021!$E$9:$E$93)/10))) + Fperm_SI_Woolf2021!$G$9:$G$93*EXP(-Fperm_SI_Woolf2021!$J$9:$J$93*$C91*IF(AO$58=Fperm_SI_Woolf2021!$E$9:$E$93,1,EXP(LN((1.1*(Fperm_SI_Woolf2021!$E$9:$E$93-AO$58)-63.1579*EXP(-0.19*Fperm_SI_Woolf2021!$E$9:$E$93)+63.1579*EXP(-0.19*AO$58))/(Fperm_SI_Woolf2021!$E$9:$E$93-AO$58))*(AO$58-Fperm_SI_Woolf2021!$E$9:$E$93)/10))) + Fperm_SI_Woolf2021!$H$9:$H$93*EXP(-Fperm_SI_Woolf2021!$K$9:$K$93*$C91*IF(AO$58=Fperm_SI_Woolf2021!$E$9:$E$93,1,EXP(LN((1.1*(Fperm_SI_Woolf2021!$E$9:$E$93-AO$58)-63.1579*EXP(-0.19*Fperm_SI_Woolf2021!$E$9:$E$93)+63.1579*EXP(-0.19*AO$58))/(Fperm_SI_Woolf2021!$E$9:$E$93-AO$58))*(AO$58-Fperm_SI_Woolf2021!$E$9:$E$93)/10))),Fperm_SI_Woolf2021!$D$9:$D$93))</f>
        <v>0.51372221741771629</v>
      </c>
      <c r="AP91" s="51" cm="1">
        <f t="array" ref="AP91">MIN(1,SLOPE(Fperm_SI_Woolf2021!$F$9:$F$93*EXP(-Fperm_SI_Woolf2021!$I$9:$I$93*$C91*IF(AP$58=Fperm_SI_Woolf2021!$E$9:$E$93,1,EXP(LN((1.1*(Fperm_SI_Woolf2021!$E$9:$E$93-AP$58)-63.1579*EXP(-0.19*Fperm_SI_Woolf2021!$E$9:$E$93)+63.1579*EXP(-0.19*AP$58))/(Fperm_SI_Woolf2021!$E$9:$E$93-AP$58))*(AP$58-Fperm_SI_Woolf2021!$E$9:$E$93)/10))) + Fperm_SI_Woolf2021!$G$9:$G$93*EXP(-Fperm_SI_Woolf2021!$J$9:$J$93*$C91*IF(AP$58=Fperm_SI_Woolf2021!$E$9:$E$93,1,EXP(LN((1.1*(Fperm_SI_Woolf2021!$E$9:$E$93-AP$58)-63.1579*EXP(-0.19*Fperm_SI_Woolf2021!$E$9:$E$93)+63.1579*EXP(-0.19*AP$58))/(Fperm_SI_Woolf2021!$E$9:$E$93-AP$58))*(AP$58-Fperm_SI_Woolf2021!$E$9:$E$93)/10))) + Fperm_SI_Woolf2021!$H$9:$H$93*EXP(-Fperm_SI_Woolf2021!$K$9:$K$93*$C91*IF(AP$58=Fperm_SI_Woolf2021!$E$9:$E$93,1,EXP(LN((1.1*(Fperm_SI_Woolf2021!$E$9:$E$93-AP$58)-63.1579*EXP(-0.19*Fperm_SI_Woolf2021!$E$9:$E$93)+63.1579*EXP(-0.19*AP$58))/(Fperm_SI_Woolf2021!$E$9:$E$93-AP$58))*(AP$58-Fperm_SI_Woolf2021!$E$9:$E$93)/10))),Fperm_SI_Woolf2021!$D$9:$D$93)*AP$57+INTERCEPT(Fperm_SI_Woolf2021!$F$9:$F$93*EXP(-Fperm_SI_Woolf2021!$I$9:$I$93*$C91*IF(AP$58=Fperm_SI_Woolf2021!$E$9:$E$93,1,EXP(LN((1.1*(Fperm_SI_Woolf2021!$E$9:$E$93-AP$58)-63.1579*EXP(-0.19*Fperm_SI_Woolf2021!$E$9:$E$93)+63.1579*EXP(-0.19*AP$58))/(Fperm_SI_Woolf2021!$E$9:$E$93-AP$58))*(AP$58-Fperm_SI_Woolf2021!$E$9:$E$93)/10))) + Fperm_SI_Woolf2021!$G$9:$G$93*EXP(-Fperm_SI_Woolf2021!$J$9:$J$93*$C91*IF(AP$58=Fperm_SI_Woolf2021!$E$9:$E$93,1,EXP(LN((1.1*(Fperm_SI_Woolf2021!$E$9:$E$93-AP$58)-63.1579*EXP(-0.19*Fperm_SI_Woolf2021!$E$9:$E$93)+63.1579*EXP(-0.19*AP$58))/(Fperm_SI_Woolf2021!$E$9:$E$93-AP$58))*(AP$58-Fperm_SI_Woolf2021!$E$9:$E$93)/10))) + Fperm_SI_Woolf2021!$H$9:$H$93*EXP(-Fperm_SI_Woolf2021!$K$9:$K$93*$C91*IF(AP$58=Fperm_SI_Woolf2021!$E$9:$E$93,1,EXP(LN((1.1*(Fperm_SI_Woolf2021!$E$9:$E$93-AP$58)-63.1579*EXP(-0.19*Fperm_SI_Woolf2021!$E$9:$E$93)+63.1579*EXP(-0.19*AP$58))/(Fperm_SI_Woolf2021!$E$9:$E$93-AP$58))*(AP$58-Fperm_SI_Woolf2021!$E$9:$E$93)/10))),Fperm_SI_Woolf2021!$D$9:$D$93))</f>
        <v>0.48342982937857798</v>
      </c>
      <c r="AQ91" s="51" cm="1">
        <f t="array" ref="AQ91">MIN(1,SLOPE(Fperm_SI_Woolf2021!$F$9:$F$93*EXP(-Fperm_SI_Woolf2021!$I$9:$I$93*$C91*IF(AQ$58=Fperm_SI_Woolf2021!$E$9:$E$93,1,EXP(LN((1.1*(Fperm_SI_Woolf2021!$E$9:$E$93-AQ$58)-63.1579*EXP(-0.19*Fperm_SI_Woolf2021!$E$9:$E$93)+63.1579*EXP(-0.19*AQ$58))/(Fperm_SI_Woolf2021!$E$9:$E$93-AQ$58))*(AQ$58-Fperm_SI_Woolf2021!$E$9:$E$93)/10))) + Fperm_SI_Woolf2021!$G$9:$G$93*EXP(-Fperm_SI_Woolf2021!$J$9:$J$93*$C91*IF(AQ$58=Fperm_SI_Woolf2021!$E$9:$E$93,1,EXP(LN((1.1*(Fperm_SI_Woolf2021!$E$9:$E$93-AQ$58)-63.1579*EXP(-0.19*Fperm_SI_Woolf2021!$E$9:$E$93)+63.1579*EXP(-0.19*AQ$58))/(Fperm_SI_Woolf2021!$E$9:$E$93-AQ$58))*(AQ$58-Fperm_SI_Woolf2021!$E$9:$E$93)/10))) + Fperm_SI_Woolf2021!$H$9:$H$93*EXP(-Fperm_SI_Woolf2021!$K$9:$K$93*$C91*IF(AQ$58=Fperm_SI_Woolf2021!$E$9:$E$93,1,EXP(LN((1.1*(Fperm_SI_Woolf2021!$E$9:$E$93-AQ$58)-63.1579*EXP(-0.19*Fperm_SI_Woolf2021!$E$9:$E$93)+63.1579*EXP(-0.19*AQ$58))/(Fperm_SI_Woolf2021!$E$9:$E$93-AQ$58))*(AQ$58-Fperm_SI_Woolf2021!$E$9:$E$93)/10))),Fperm_SI_Woolf2021!$D$9:$D$93)*AQ$57+INTERCEPT(Fperm_SI_Woolf2021!$F$9:$F$93*EXP(-Fperm_SI_Woolf2021!$I$9:$I$93*$C91*IF(AQ$58=Fperm_SI_Woolf2021!$E$9:$E$93,1,EXP(LN((1.1*(Fperm_SI_Woolf2021!$E$9:$E$93-AQ$58)-63.1579*EXP(-0.19*Fperm_SI_Woolf2021!$E$9:$E$93)+63.1579*EXP(-0.19*AQ$58))/(Fperm_SI_Woolf2021!$E$9:$E$93-AQ$58))*(AQ$58-Fperm_SI_Woolf2021!$E$9:$E$93)/10))) + Fperm_SI_Woolf2021!$G$9:$G$93*EXP(-Fperm_SI_Woolf2021!$J$9:$J$93*$C91*IF(AQ$58=Fperm_SI_Woolf2021!$E$9:$E$93,1,EXP(LN((1.1*(Fperm_SI_Woolf2021!$E$9:$E$93-AQ$58)-63.1579*EXP(-0.19*Fperm_SI_Woolf2021!$E$9:$E$93)+63.1579*EXP(-0.19*AQ$58))/(Fperm_SI_Woolf2021!$E$9:$E$93-AQ$58))*(AQ$58-Fperm_SI_Woolf2021!$E$9:$E$93)/10))) + Fperm_SI_Woolf2021!$H$9:$H$93*EXP(-Fperm_SI_Woolf2021!$K$9:$K$93*$C91*IF(AQ$58=Fperm_SI_Woolf2021!$E$9:$E$93,1,EXP(LN((1.1*(Fperm_SI_Woolf2021!$E$9:$E$93-AQ$58)-63.1579*EXP(-0.19*Fperm_SI_Woolf2021!$E$9:$E$93)+63.1579*EXP(-0.19*AQ$58))/(Fperm_SI_Woolf2021!$E$9:$E$93-AQ$58))*(AQ$58-Fperm_SI_Woolf2021!$E$9:$E$93)/10))),Fperm_SI_Woolf2021!$D$9:$D$93))</f>
        <v>0.45313744133943967</v>
      </c>
      <c r="AR91" s="51" cm="1">
        <f t="array" ref="AR91">MIN(1,SLOPE(Fperm_SI_Woolf2021!$F$9:$F$93*EXP(-Fperm_SI_Woolf2021!$I$9:$I$93*$C91*IF(AR$58=Fperm_SI_Woolf2021!$E$9:$E$93,1,EXP(LN((1.1*(Fperm_SI_Woolf2021!$E$9:$E$93-AR$58)-63.1579*EXP(-0.19*Fperm_SI_Woolf2021!$E$9:$E$93)+63.1579*EXP(-0.19*AR$58))/(Fperm_SI_Woolf2021!$E$9:$E$93-AR$58))*(AR$58-Fperm_SI_Woolf2021!$E$9:$E$93)/10))) + Fperm_SI_Woolf2021!$G$9:$G$93*EXP(-Fperm_SI_Woolf2021!$J$9:$J$93*$C91*IF(AR$58=Fperm_SI_Woolf2021!$E$9:$E$93,1,EXP(LN((1.1*(Fperm_SI_Woolf2021!$E$9:$E$93-AR$58)-63.1579*EXP(-0.19*Fperm_SI_Woolf2021!$E$9:$E$93)+63.1579*EXP(-0.19*AR$58))/(Fperm_SI_Woolf2021!$E$9:$E$93-AR$58))*(AR$58-Fperm_SI_Woolf2021!$E$9:$E$93)/10))) + Fperm_SI_Woolf2021!$H$9:$H$93*EXP(-Fperm_SI_Woolf2021!$K$9:$K$93*$C91*IF(AR$58=Fperm_SI_Woolf2021!$E$9:$E$93,1,EXP(LN((1.1*(Fperm_SI_Woolf2021!$E$9:$E$93-AR$58)-63.1579*EXP(-0.19*Fperm_SI_Woolf2021!$E$9:$E$93)+63.1579*EXP(-0.19*AR$58))/(Fperm_SI_Woolf2021!$E$9:$E$93-AR$58))*(AR$58-Fperm_SI_Woolf2021!$E$9:$E$93)/10))),Fperm_SI_Woolf2021!$D$9:$D$93)*AR$57+INTERCEPT(Fperm_SI_Woolf2021!$F$9:$F$93*EXP(-Fperm_SI_Woolf2021!$I$9:$I$93*$C91*IF(AR$58=Fperm_SI_Woolf2021!$E$9:$E$93,1,EXP(LN((1.1*(Fperm_SI_Woolf2021!$E$9:$E$93-AR$58)-63.1579*EXP(-0.19*Fperm_SI_Woolf2021!$E$9:$E$93)+63.1579*EXP(-0.19*AR$58))/(Fperm_SI_Woolf2021!$E$9:$E$93-AR$58))*(AR$58-Fperm_SI_Woolf2021!$E$9:$E$93)/10))) + Fperm_SI_Woolf2021!$G$9:$G$93*EXP(-Fperm_SI_Woolf2021!$J$9:$J$93*$C91*IF(AR$58=Fperm_SI_Woolf2021!$E$9:$E$93,1,EXP(LN((1.1*(Fperm_SI_Woolf2021!$E$9:$E$93-AR$58)-63.1579*EXP(-0.19*Fperm_SI_Woolf2021!$E$9:$E$93)+63.1579*EXP(-0.19*AR$58))/(Fperm_SI_Woolf2021!$E$9:$E$93-AR$58))*(AR$58-Fperm_SI_Woolf2021!$E$9:$E$93)/10))) + Fperm_SI_Woolf2021!$H$9:$H$93*EXP(-Fperm_SI_Woolf2021!$K$9:$K$93*$C91*IF(AR$58=Fperm_SI_Woolf2021!$E$9:$E$93,1,EXP(LN((1.1*(Fperm_SI_Woolf2021!$E$9:$E$93-AR$58)-63.1579*EXP(-0.19*Fperm_SI_Woolf2021!$E$9:$E$93)+63.1579*EXP(-0.19*AR$58))/(Fperm_SI_Woolf2021!$E$9:$E$93-AR$58))*(AR$58-Fperm_SI_Woolf2021!$E$9:$E$93)/10))),Fperm_SI_Woolf2021!$D$9:$D$93))</f>
        <v>0.42284505330030131</v>
      </c>
      <c r="AS91" s="51" cm="1">
        <f t="array" ref="AS91">MIN(1,SLOPE(Fperm_SI_Woolf2021!$F$9:$F$93*EXP(-Fperm_SI_Woolf2021!$I$9:$I$93*$C91*IF(AS$58=Fperm_SI_Woolf2021!$E$9:$E$93,1,EXP(LN((1.1*(Fperm_SI_Woolf2021!$E$9:$E$93-AS$58)-63.1579*EXP(-0.19*Fperm_SI_Woolf2021!$E$9:$E$93)+63.1579*EXP(-0.19*AS$58))/(Fperm_SI_Woolf2021!$E$9:$E$93-AS$58))*(AS$58-Fperm_SI_Woolf2021!$E$9:$E$93)/10))) + Fperm_SI_Woolf2021!$G$9:$G$93*EXP(-Fperm_SI_Woolf2021!$J$9:$J$93*$C91*IF(AS$58=Fperm_SI_Woolf2021!$E$9:$E$93,1,EXP(LN((1.1*(Fperm_SI_Woolf2021!$E$9:$E$93-AS$58)-63.1579*EXP(-0.19*Fperm_SI_Woolf2021!$E$9:$E$93)+63.1579*EXP(-0.19*AS$58))/(Fperm_SI_Woolf2021!$E$9:$E$93-AS$58))*(AS$58-Fperm_SI_Woolf2021!$E$9:$E$93)/10))) + Fperm_SI_Woolf2021!$H$9:$H$93*EXP(-Fperm_SI_Woolf2021!$K$9:$K$93*$C91*IF(AS$58=Fperm_SI_Woolf2021!$E$9:$E$93,1,EXP(LN((1.1*(Fperm_SI_Woolf2021!$E$9:$E$93-AS$58)-63.1579*EXP(-0.19*Fperm_SI_Woolf2021!$E$9:$E$93)+63.1579*EXP(-0.19*AS$58))/(Fperm_SI_Woolf2021!$E$9:$E$93-AS$58))*(AS$58-Fperm_SI_Woolf2021!$E$9:$E$93)/10))),Fperm_SI_Woolf2021!$D$9:$D$93)*AS$57+INTERCEPT(Fperm_SI_Woolf2021!$F$9:$F$93*EXP(-Fperm_SI_Woolf2021!$I$9:$I$93*$C91*IF(AS$58=Fperm_SI_Woolf2021!$E$9:$E$93,1,EXP(LN((1.1*(Fperm_SI_Woolf2021!$E$9:$E$93-AS$58)-63.1579*EXP(-0.19*Fperm_SI_Woolf2021!$E$9:$E$93)+63.1579*EXP(-0.19*AS$58))/(Fperm_SI_Woolf2021!$E$9:$E$93-AS$58))*(AS$58-Fperm_SI_Woolf2021!$E$9:$E$93)/10))) + Fperm_SI_Woolf2021!$G$9:$G$93*EXP(-Fperm_SI_Woolf2021!$J$9:$J$93*$C91*IF(AS$58=Fperm_SI_Woolf2021!$E$9:$E$93,1,EXP(LN((1.1*(Fperm_SI_Woolf2021!$E$9:$E$93-AS$58)-63.1579*EXP(-0.19*Fperm_SI_Woolf2021!$E$9:$E$93)+63.1579*EXP(-0.19*AS$58))/(Fperm_SI_Woolf2021!$E$9:$E$93-AS$58))*(AS$58-Fperm_SI_Woolf2021!$E$9:$E$93)/10))) + Fperm_SI_Woolf2021!$H$9:$H$93*EXP(-Fperm_SI_Woolf2021!$K$9:$K$93*$C91*IF(AS$58=Fperm_SI_Woolf2021!$E$9:$E$93,1,EXP(LN((1.1*(Fperm_SI_Woolf2021!$E$9:$E$93-AS$58)-63.1579*EXP(-0.19*Fperm_SI_Woolf2021!$E$9:$E$93)+63.1579*EXP(-0.19*AS$58))/(Fperm_SI_Woolf2021!$E$9:$E$93-AS$58))*(AS$58-Fperm_SI_Woolf2021!$E$9:$E$93)/10))),Fperm_SI_Woolf2021!$D$9:$D$93))</f>
        <v>0.39255266526116289</v>
      </c>
      <c r="AT91" s="51" cm="1">
        <f t="array" ref="AT91">MIN(1,SLOPE(Fperm_SI_Woolf2021!$F$9:$F$93*EXP(-Fperm_SI_Woolf2021!$I$9:$I$93*$C91*IF(AT$58=Fperm_SI_Woolf2021!$E$9:$E$93,1,EXP(LN((1.1*(Fperm_SI_Woolf2021!$E$9:$E$93-AT$58)-63.1579*EXP(-0.19*Fperm_SI_Woolf2021!$E$9:$E$93)+63.1579*EXP(-0.19*AT$58))/(Fperm_SI_Woolf2021!$E$9:$E$93-AT$58))*(AT$58-Fperm_SI_Woolf2021!$E$9:$E$93)/10))) + Fperm_SI_Woolf2021!$G$9:$G$93*EXP(-Fperm_SI_Woolf2021!$J$9:$J$93*$C91*IF(AT$58=Fperm_SI_Woolf2021!$E$9:$E$93,1,EXP(LN((1.1*(Fperm_SI_Woolf2021!$E$9:$E$93-AT$58)-63.1579*EXP(-0.19*Fperm_SI_Woolf2021!$E$9:$E$93)+63.1579*EXP(-0.19*AT$58))/(Fperm_SI_Woolf2021!$E$9:$E$93-AT$58))*(AT$58-Fperm_SI_Woolf2021!$E$9:$E$93)/10))) + Fperm_SI_Woolf2021!$H$9:$H$93*EXP(-Fperm_SI_Woolf2021!$K$9:$K$93*$C91*IF(AT$58=Fperm_SI_Woolf2021!$E$9:$E$93,1,EXP(LN((1.1*(Fperm_SI_Woolf2021!$E$9:$E$93-AT$58)-63.1579*EXP(-0.19*Fperm_SI_Woolf2021!$E$9:$E$93)+63.1579*EXP(-0.19*AT$58))/(Fperm_SI_Woolf2021!$E$9:$E$93-AT$58))*(AT$58-Fperm_SI_Woolf2021!$E$9:$E$93)/10))),Fperm_SI_Woolf2021!$D$9:$D$93)*AT$57+INTERCEPT(Fperm_SI_Woolf2021!$F$9:$F$93*EXP(-Fperm_SI_Woolf2021!$I$9:$I$93*$C91*IF(AT$58=Fperm_SI_Woolf2021!$E$9:$E$93,1,EXP(LN((1.1*(Fperm_SI_Woolf2021!$E$9:$E$93-AT$58)-63.1579*EXP(-0.19*Fperm_SI_Woolf2021!$E$9:$E$93)+63.1579*EXP(-0.19*AT$58))/(Fperm_SI_Woolf2021!$E$9:$E$93-AT$58))*(AT$58-Fperm_SI_Woolf2021!$E$9:$E$93)/10))) + Fperm_SI_Woolf2021!$G$9:$G$93*EXP(-Fperm_SI_Woolf2021!$J$9:$J$93*$C91*IF(AT$58=Fperm_SI_Woolf2021!$E$9:$E$93,1,EXP(LN((1.1*(Fperm_SI_Woolf2021!$E$9:$E$93-AT$58)-63.1579*EXP(-0.19*Fperm_SI_Woolf2021!$E$9:$E$93)+63.1579*EXP(-0.19*AT$58))/(Fperm_SI_Woolf2021!$E$9:$E$93-AT$58))*(AT$58-Fperm_SI_Woolf2021!$E$9:$E$93)/10))) + Fperm_SI_Woolf2021!$H$9:$H$93*EXP(-Fperm_SI_Woolf2021!$K$9:$K$93*$C91*IF(AT$58=Fperm_SI_Woolf2021!$E$9:$E$93,1,EXP(LN((1.1*(Fperm_SI_Woolf2021!$E$9:$E$93-AT$58)-63.1579*EXP(-0.19*Fperm_SI_Woolf2021!$E$9:$E$93)+63.1579*EXP(-0.19*AT$58))/(Fperm_SI_Woolf2021!$E$9:$E$93-AT$58))*(AT$58-Fperm_SI_Woolf2021!$E$9:$E$93)/10))),Fperm_SI_Woolf2021!$D$9:$D$93))</f>
        <v>0.36226027722202453</v>
      </c>
      <c r="AU91" s="51" cm="1">
        <f t="array" ref="AU91">MIN(1,SLOPE(Fperm_SI_Woolf2021!$F$9:$F$93*EXP(-Fperm_SI_Woolf2021!$I$9:$I$93*$C91*IF(AU$58=Fperm_SI_Woolf2021!$E$9:$E$93,1,EXP(LN((1.1*(Fperm_SI_Woolf2021!$E$9:$E$93-AU$58)-63.1579*EXP(-0.19*Fperm_SI_Woolf2021!$E$9:$E$93)+63.1579*EXP(-0.19*AU$58))/(Fperm_SI_Woolf2021!$E$9:$E$93-AU$58))*(AU$58-Fperm_SI_Woolf2021!$E$9:$E$93)/10))) + Fperm_SI_Woolf2021!$G$9:$G$93*EXP(-Fperm_SI_Woolf2021!$J$9:$J$93*$C91*IF(AU$58=Fperm_SI_Woolf2021!$E$9:$E$93,1,EXP(LN((1.1*(Fperm_SI_Woolf2021!$E$9:$E$93-AU$58)-63.1579*EXP(-0.19*Fperm_SI_Woolf2021!$E$9:$E$93)+63.1579*EXP(-0.19*AU$58))/(Fperm_SI_Woolf2021!$E$9:$E$93-AU$58))*(AU$58-Fperm_SI_Woolf2021!$E$9:$E$93)/10))) + Fperm_SI_Woolf2021!$H$9:$H$93*EXP(-Fperm_SI_Woolf2021!$K$9:$K$93*$C91*IF(AU$58=Fperm_SI_Woolf2021!$E$9:$E$93,1,EXP(LN((1.1*(Fperm_SI_Woolf2021!$E$9:$E$93-AU$58)-63.1579*EXP(-0.19*Fperm_SI_Woolf2021!$E$9:$E$93)+63.1579*EXP(-0.19*AU$58))/(Fperm_SI_Woolf2021!$E$9:$E$93-AU$58))*(AU$58-Fperm_SI_Woolf2021!$E$9:$E$93)/10))),Fperm_SI_Woolf2021!$D$9:$D$93)*AU$57+INTERCEPT(Fperm_SI_Woolf2021!$F$9:$F$93*EXP(-Fperm_SI_Woolf2021!$I$9:$I$93*$C91*IF(AU$58=Fperm_SI_Woolf2021!$E$9:$E$93,1,EXP(LN((1.1*(Fperm_SI_Woolf2021!$E$9:$E$93-AU$58)-63.1579*EXP(-0.19*Fperm_SI_Woolf2021!$E$9:$E$93)+63.1579*EXP(-0.19*AU$58))/(Fperm_SI_Woolf2021!$E$9:$E$93-AU$58))*(AU$58-Fperm_SI_Woolf2021!$E$9:$E$93)/10))) + Fperm_SI_Woolf2021!$G$9:$G$93*EXP(-Fperm_SI_Woolf2021!$J$9:$J$93*$C91*IF(AU$58=Fperm_SI_Woolf2021!$E$9:$E$93,1,EXP(LN((1.1*(Fperm_SI_Woolf2021!$E$9:$E$93-AU$58)-63.1579*EXP(-0.19*Fperm_SI_Woolf2021!$E$9:$E$93)+63.1579*EXP(-0.19*AU$58))/(Fperm_SI_Woolf2021!$E$9:$E$93-AU$58))*(AU$58-Fperm_SI_Woolf2021!$E$9:$E$93)/10))) + Fperm_SI_Woolf2021!$H$9:$H$93*EXP(-Fperm_SI_Woolf2021!$K$9:$K$93*$C91*IF(AU$58=Fperm_SI_Woolf2021!$E$9:$E$93,1,EXP(LN((1.1*(Fperm_SI_Woolf2021!$E$9:$E$93-AU$58)-63.1579*EXP(-0.19*Fperm_SI_Woolf2021!$E$9:$E$93)+63.1579*EXP(-0.19*AU$58))/(Fperm_SI_Woolf2021!$E$9:$E$93-AU$58))*(AU$58-Fperm_SI_Woolf2021!$E$9:$E$93)/10))),Fperm_SI_Woolf2021!$D$9:$D$93))</f>
        <v>0.33196788918288617</v>
      </c>
      <c r="AV91" s="51" cm="1">
        <f t="array" ref="AV91">MIN(1,SLOPE(Fperm_SI_Woolf2021!$F$9:$F$93*EXP(-Fperm_SI_Woolf2021!$I$9:$I$93*$C91*IF(AV$58=Fperm_SI_Woolf2021!$E$9:$E$93,1,EXP(LN((1.1*(Fperm_SI_Woolf2021!$E$9:$E$93-AV$58)-63.1579*EXP(-0.19*Fperm_SI_Woolf2021!$E$9:$E$93)+63.1579*EXP(-0.19*AV$58))/(Fperm_SI_Woolf2021!$E$9:$E$93-AV$58))*(AV$58-Fperm_SI_Woolf2021!$E$9:$E$93)/10))) + Fperm_SI_Woolf2021!$G$9:$G$93*EXP(-Fperm_SI_Woolf2021!$J$9:$J$93*$C91*IF(AV$58=Fperm_SI_Woolf2021!$E$9:$E$93,1,EXP(LN((1.1*(Fperm_SI_Woolf2021!$E$9:$E$93-AV$58)-63.1579*EXP(-0.19*Fperm_SI_Woolf2021!$E$9:$E$93)+63.1579*EXP(-0.19*AV$58))/(Fperm_SI_Woolf2021!$E$9:$E$93-AV$58))*(AV$58-Fperm_SI_Woolf2021!$E$9:$E$93)/10))) + Fperm_SI_Woolf2021!$H$9:$H$93*EXP(-Fperm_SI_Woolf2021!$K$9:$K$93*$C91*IF(AV$58=Fperm_SI_Woolf2021!$E$9:$E$93,1,EXP(LN((1.1*(Fperm_SI_Woolf2021!$E$9:$E$93-AV$58)-63.1579*EXP(-0.19*Fperm_SI_Woolf2021!$E$9:$E$93)+63.1579*EXP(-0.19*AV$58))/(Fperm_SI_Woolf2021!$E$9:$E$93-AV$58))*(AV$58-Fperm_SI_Woolf2021!$E$9:$E$93)/10))),Fperm_SI_Woolf2021!$D$9:$D$93)*AV$57+INTERCEPT(Fperm_SI_Woolf2021!$F$9:$F$93*EXP(-Fperm_SI_Woolf2021!$I$9:$I$93*$C91*IF(AV$58=Fperm_SI_Woolf2021!$E$9:$E$93,1,EXP(LN((1.1*(Fperm_SI_Woolf2021!$E$9:$E$93-AV$58)-63.1579*EXP(-0.19*Fperm_SI_Woolf2021!$E$9:$E$93)+63.1579*EXP(-0.19*AV$58))/(Fperm_SI_Woolf2021!$E$9:$E$93-AV$58))*(AV$58-Fperm_SI_Woolf2021!$E$9:$E$93)/10))) + Fperm_SI_Woolf2021!$G$9:$G$93*EXP(-Fperm_SI_Woolf2021!$J$9:$J$93*$C91*IF(AV$58=Fperm_SI_Woolf2021!$E$9:$E$93,1,EXP(LN((1.1*(Fperm_SI_Woolf2021!$E$9:$E$93-AV$58)-63.1579*EXP(-0.19*Fperm_SI_Woolf2021!$E$9:$E$93)+63.1579*EXP(-0.19*AV$58))/(Fperm_SI_Woolf2021!$E$9:$E$93-AV$58))*(AV$58-Fperm_SI_Woolf2021!$E$9:$E$93)/10))) + Fperm_SI_Woolf2021!$H$9:$H$93*EXP(-Fperm_SI_Woolf2021!$K$9:$K$93*$C91*IF(AV$58=Fperm_SI_Woolf2021!$E$9:$E$93,1,EXP(LN((1.1*(Fperm_SI_Woolf2021!$E$9:$E$93-AV$58)-63.1579*EXP(-0.19*Fperm_SI_Woolf2021!$E$9:$E$93)+63.1579*EXP(-0.19*AV$58))/(Fperm_SI_Woolf2021!$E$9:$E$93-AV$58))*(AV$58-Fperm_SI_Woolf2021!$E$9:$E$93)/10))),Fperm_SI_Woolf2021!$D$9:$D$93))</f>
        <v>0.30167550114374775</v>
      </c>
      <c r="AW91" s="51" cm="1">
        <f t="array" ref="AW91">MIN(1,SLOPE(Fperm_SI_Woolf2021!$F$9:$F$93*EXP(-Fperm_SI_Woolf2021!$I$9:$I$93*$C91*IF(AW$58=Fperm_SI_Woolf2021!$E$9:$E$93,1,EXP(LN((1.1*(Fperm_SI_Woolf2021!$E$9:$E$93-AW$58)-63.1579*EXP(-0.19*Fperm_SI_Woolf2021!$E$9:$E$93)+63.1579*EXP(-0.19*AW$58))/(Fperm_SI_Woolf2021!$E$9:$E$93-AW$58))*(AW$58-Fperm_SI_Woolf2021!$E$9:$E$93)/10))) + Fperm_SI_Woolf2021!$G$9:$G$93*EXP(-Fperm_SI_Woolf2021!$J$9:$J$93*$C91*IF(AW$58=Fperm_SI_Woolf2021!$E$9:$E$93,1,EXP(LN((1.1*(Fperm_SI_Woolf2021!$E$9:$E$93-AW$58)-63.1579*EXP(-0.19*Fperm_SI_Woolf2021!$E$9:$E$93)+63.1579*EXP(-0.19*AW$58))/(Fperm_SI_Woolf2021!$E$9:$E$93-AW$58))*(AW$58-Fperm_SI_Woolf2021!$E$9:$E$93)/10))) + Fperm_SI_Woolf2021!$H$9:$H$93*EXP(-Fperm_SI_Woolf2021!$K$9:$K$93*$C91*IF(AW$58=Fperm_SI_Woolf2021!$E$9:$E$93,1,EXP(LN((1.1*(Fperm_SI_Woolf2021!$E$9:$E$93-AW$58)-63.1579*EXP(-0.19*Fperm_SI_Woolf2021!$E$9:$E$93)+63.1579*EXP(-0.19*AW$58))/(Fperm_SI_Woolf2021!$E$9:$E$93-AW$58))*(AW$58-Fperm_SI_Woolf2021!$E$9:$E$93)/10))),Fperm_SI_Woolf2021!$D$9:$D$93)*AW$57+INTERCEPT(Fperm_SI_Woolf2021!$F$9:$F$93*EXP(-Fperm_SI_Woolf2021!$I$9:$I$93*$C91*IF(AW$58=Fperm_SI_Woolf2021!$E$9:$E$93,1,EXP(LN((1.1*(Fperm_SI_Woolf2021!$E$9:$E$93-AW$58)-63.1579*EXP(-0.19*Fperm_SI_Woolf2021!$E$9:$E$93)+63.1579*EXP(-0.19*AW$58))/(Fperm_SI_Woolf2021!$E$9:$E$93-AW$58))*(AW$58-Fperm_SI_Woolf2021!$E$9:$E$93)/10))) + Fperm_SI_Woolf2021!$G$9:$G$93*EXP(-Fperm_SI_Woolf2021!$J$9:$J$93*$C91*IF(AW$58=Fperm_SI_Woolf2021!$E$9:$E$93,1,EXP(LN((1.1*(Fperm_SI_Woolf2021!$E$9:$E$93-AW$58)-63.1579*EXP(-0.19*Fperm_SI_Woolf2021!$E$9:$E$93)+63.1579*EXP(-0.19*AW$58))/(Fperm_SI_Woolf2021!$E$9:$E$93-AW$58))*(AW$58-Fperm_SI_Woolf2021!$E$9:$E$93)/10))) + Fperm_SI_Woolf2021!$H$9:$H$93*EXP(-Fperm_SI_Woolf2021!$K$9:$K$93*$C91*IF(AW$58=Fperm_SI_Woolf2021!$E$9:$E$93,1,EXP(LN((1.1*(Fperm_SI_Woolf2021!$E$9:$E$93-AW$58)-63.1579*EXP(-0.19*Fperm_SI_Woolf2021!$E$9:$E$93)+63.1579*EXP(-0.19*AW$58))/(Fperm_SI_Woolf2021!$E$9:$E$93-AW$58))*(AW$58-Fperm_SI_Woolf2021!$E$9:$E$93)/10))),Fperm_SI_Woolf2021!$D$9:$D$93))</f>
        <v>0.64434111071516476</v>
      </c>
      <c r="AX91" s="51" cm="1">
        <f t="array" ref="AX91">MIN(1,SLOPE(Fperm_SI_Woolf2021!$F$9:$F$93*EXP(-Fperm_SI_Woolf2021!$I$9:$I$93*$C91*IF(AX$58=Fperm_SI_Woolf2021!$E$9:$E$93,1,EXP(LN((1.1*(Fperm_SI_Woolf2021!$E$9:$E$93-AX$58)-63.1579*EXP(-0.19*Fperm_SI_Woolf2021!$E$9:$E$93)+63.1579*EXP(-0.19*AX$58))/(Fperm_SI_Woolf2021!$E$9:$E$93-AX$58))*(AX$58-Fperm_SI_Woolf2021!$E$9:$E$93)/10))) + Fperm_SI_Woolf2021!$G$9:$G$93*EXP(-Fperm_SI_Woolf2021!$J$9:$J$93*$C91*IF(AX$58=Fperm_SI_Woolf2021!$E$9:$E$93,1,EXP(LN((1.1*(Fperm_SI_Woolf2021!$E$9:$E$93-AX$58)-63.1579*EXP(-0.19*Fperm_SI_Woolf2021!$E$9:$E$93)+63.1579*EXP(-0.19*AX$58))/(Fperm_SI_Woolf2021!$E$9:$E$93-AX$58))*(AX$58-Fperm_SI_Woolf2021!$E$9:$E$93)/10))) + Fperm_SI_Woolf2021!$H$9:$H$93*EXP(-Fperm_SI_Woolf2021!$K$9:$K$93*$C91*IF(AX$58=Fperm_SI_Woolf2021!$E$9:$E$93,1,EXP(LN((1.1*(Fperm_SI_Woolf2021!$E$9:$E$93-AX$58)-63.1579*EXP(-0.19*Fperm_SI_Woolf2021!$E$9:$E$93)+63.1579*EXP(-0.19*AX$58))/(Fperm_SI_Woolf2021!$E$9:$E$93-AX$58))*(AX$58-Fperm_SI_Woolf2021!$E$9:$E$93)/10))),Fperm_SI_Woolf2021!$D$9:$D$93)*AX$57+INTERCEPT(Fperm_SI_Woolf2021!$F$9:$F$93*EXP(-Fperm_SI_Woolf2021!$I$9:$I$93*$C91*IF(AX$58=Fperm_SI_Woolf2021!$E$9:$E$93,1,EXP(LN((1.1*(Fperm_SI_Woolf2021!$E$9:$E$93-AX$58)-63.1579*EXP(-0.19*Fperm_SI_Woolf2021!$E$9:$E$93)+63.1579*EXP(-0.19*AX$58))/(Fperm_SI_Woolf2021!$E$9:$E$93-AX$58))*(AX$58-Fperm_SI_Woolf2021!$E$9:$E$93)/10))) + Fperm_SI_Woolf2021!$G$9:$G$93*EXP(-Fperm_SI_Woolf2021!$J$9:$J$93*$C91*IF(AX$58=Fperm_SI_Woolf2021!$E$9:$E$93,1,EXP(LN((1.1*(Fperm_SI_Woolf2021!$E$9:$E$93-AX$58)-63.1579*EXP(-0.19*Fperm_SI_Woolf2021!$E$9:$E$93)+63.1579*EXP(-0.19*AX$58))/(Fperm_SI_Woolf2021!$E$9:$E$93-AX$58))*(AX$58-Fperm_SI_Woolf2021!$E$9:$E$93)/10))) + Fperm_SI_Woolf2021!$H$9:$H$93*EXP(-Fperm_SI_Woolf2021!$K$9:$K$93*$C91*IF(AX$58=Fperm_SI_Woolf2021!$E$9:$E$93,1,EXP(LN((1.1*(Fperm_SI_Woolf2021!$E$9:$E$93-AX$58)-63.1579*EXP(-0.19*Fperm_SI_Woolf2021!$E$9:$E$93)+63.1579*EXP(-0.19*AX$58))/(Fperm_SI_Woolf2021!$E$9:$E$93-AX$58))*(AX$58-Fperm_SI_Woolf2021!$E$9:$E$93)/10))),Fperm_SI_Woolf2021!$D$9:$D$93))</f>
        <v>0.61628222860176218</v>
      </c>
      <c r="AY91" s="51" cm="1">
        <f t="array" ref="AY91">MIN(1,SLOPE(Fperm_SI_Woolf2021!$F$9:$F$93*EXP(-Fperm_SI_Woolf2021!$I$9:$I$93*$C91*IF(AY$58=Fperm_SI_Woolf2021!$E$9:$E$93,1,EXP(LN((1.1*(Fperm_SI_Woolf2021!$E$9:$E$93-AY$58)-63.1579*EXP(-0.19*Fperm_SI_Woolf2021!$E$9:$E$93)+63.1579*EXP(-0.19*AY$58))/(Fperm_SI_Woolf2021!$E$9:$E$93-AY$58))*(AY$58-Fperm_SI_Woolf2021!$E$9:$E$93)/10))) + Fperm_SI_Woolf2021!$G$9:$G$93*EXP(-Fperm_SI_Woolf2021!$J$9:$J$93*$C91*IF(AY$58=Fperm_SI_Woolf2021!$E$9:$E$93,1,EXP(LN((1.1*(Fperm_SI_Woolf2021!$E$9:$E$93-AY$58)-63.1579*EXP(-0.19*Fperm_SI_Woolf2021!$E$9:$E$93)+63.1579*EXP(-0.19*AY$58))/(Fperm_SI_Woolf2021!$E$9:$E$93-AY$58))*(AY$58-Fperm_SI_Woolf2021!$E$9:$E$93)/10))) + Fperm_SI_Woolf2021!$H$9:$H$93*EXP(-Fperm_SI_Woolf2021!$K$9:$K$93*$C91*IF(AY$58=Fperm_SI_Woolf2021!$E$9:$E$93,1,EXP(LN((1.1*(Fperm_SI_Woolf2021!$E$9:$E$93-AY$58)-63.1579*EXP(-0.19*Fperm_SI_Woolf2021!$E$9:$E$93)+63.1579*EXP(-0.19*AY$58))/(Fperm_SI_Woolf2021!$E$9:$E$93-AY$58))*(AY$58-Fperm_SI_Woolf2021!$E$9:$E$93)/10))),Fperm_SI_Woolf2021!$D$9:$D$93)*AY$57+INTERCEPT(Fperm_SI_Woolf2021!$F$9:$F$93*EXP(-Fperm_SI_Woolf2021!$I$9:$I$93*$C91*IF(AY$58=Fperm_SI_Woolf2021!$E$9:$E$93,1,EXP(LN((1.1*(Fperm_SI_Woolf2021!$E$9:$E$93-AY$58)-63.1579*EXP(-0.19*Fperm_SI_Woolf2021!$E$9:$E$93)+63.1579*EXP(-0.19*AY$58))/(Fperm_SI_Woolf2021!$E$9:$E$93-AY$58))*(AY$58-Fperm_SI_Woolf2021!$E$9:$E$93)/10))) + Fperm_SI_Woolf2021!$G$9:$G$93*EXP(-Fperm_SI_Woolf2021!$J$9:$J$93*$C91*IF(AY$58=Fperm_SI_Woolf2021!$E$9:$E$93,1,EXP(LN((1.1*(Fperm_SI_Woolf2021!$E$9:$E$93-AY$58)-63.1579*EXP(-0.19*Fperm_SI_Woolf2021!$E$9:$E$93)+63.1579*EXP(-0.19*AY$58))/(Fperm_SI_Woolf2021!$E$9:$E$93-AY$58))*(AY$58-Fperm_SI_Woolf2021!$E$9:$E$93)/10))) + Fperm_SI_Woolf2021!$H$9:$H$93*EXP(-Fperm_SI_Woolf2021!$K$9:$K$93*$C91*IF(AY$58=Fperm_SI_Woolf2021!$E$9:$E$93,1,EXP(LN((1.1*(Fperm_SI_Woolf2021!$E$9:$E$93-AY$58)-63.1579*EXP(-0.19*Fperm_SI_Woolf2021!$E$9:$E$93)+63.1579*EXP(-0.19*AY$58))/(Fperm_SI_Woolf2021!$E$9:$E$93-AY$58))*(AY$58-Fperm_SI_Woolf2021!$E$9:$E$93)/10))),Fperm_SI_Woolf2021!$D$9:$D$93))</f>
        <v>0.5882233464883595</v>
      </c>
      <c r="AZ91" s="51" cm="1">
        <f t="array" ref="AZ91">MIN(1,SLOPE(Fperm_SI_Woolf2021!$F$9:$F$93*EXP(-Fperm_SI_Woolf2021!$I$9:$I$93*$C91*IF(AZ$58=Fperm_SI_Woolf2021!$E$9:$E$93,1,EXP(LN((1.1*(Fperm_SI_Woolf2021!$E$9:$E$93-AZ$58)-63.1579*EXP(-0.19*Fperm_SI_Woolf2021!$E$9:$E$93)+63.1579*EXP(-0.19*AZ$58))/(Fperm_SI_Woolf2021!$E$9:$E$93-AZ$58))*(AZ$58-Fperm_SI_Woolf2021!$E$9:$E$93)/10))) + Fperm_SI_Woolf2021!$G$9:$G$93*EXP(-Fperm_SI_Woolf2021!$J$9:$J$93*$C91*IF(AZ$58=Fperm_SI_Woolf2021!$E$9:$E$93,1,EXP(LN((1.1*(Fperm_SI_Woolf2021!$E$9:$E$93-AZ$58)-63.1579*EXP(-0.19*Fperm_SI_Woolf2021!$E$9:$E$93)+63.1579*EXP(-0.19*AZ$58))/(Fperm_SI_Woolf2021!$E$9:$E$93-AZ$58))*(AZ$58-Fperm_SI_Woolf2021!$E$9:$E$93)/10))) + Fperm_SI_Woolf2021!$H$9:$H$93*EXP(-Fperm_SI_Woolf2021!$K$9:$K$93*$C91*IF(AZ$58=Fperm_SI_Woolf2021!$E$9:$E$93,1,EXP(LN((1.1*(Fperm_SI_Woolf2021!$E$9:$E$93-AZ$58)-63.1579*EXP(-0.19*Fperm_SI_Woolf2021!$E$9:$E$93)+63.1579*EXP(-0.19*AZ$58))/(Fperm_SI_Woolf2021!$E$9:$E$93-AZ$58))*(AZ$58-Fperm_SI_Woolf2021!$E$9:$E$93)/10))),Fperm_SI_Woolf2021!$D$9:$D$93)*AZ$57+INTERCEPT(Fperm_SI_Woolf2021!$F$9:$F$93*EXP(-Fperm_SI_Woolf2021!$I$9:$I$93*$C91*IF(AZ$58=Fperm_SI_Woolf2021!$E$9:$E$93,1,EXP(LN((1.1*(Fperm_SI_Woolf2021!$E$9:$E$93-AZ$58)-63.1579*EXP(-0.19*Fperm_SI_Woolf2021!$E$9:$E$93)+63.1579*EXP(-0.19*AZ$58))/(Fperm_SI_Woolf2021!$E$9:$E$93-AZ$58))*(AZ$58-Fperm_SI_Woolf2021!$E$9:$E$93)/10))) + Fperm_SI_Woolf2021!$G$9:$G$93*EXP(-Fperm_SI_Woolf2021!$J$9:$J$93*$C91*IF(AZ$58=Fperm_SI_Woolf2021!$E$9:$E$93,1,EXP(LN((1.1*(Fperm_SI_Woolf2021!$E$9:$E$93-AZ$58)-63.1579*EXP(-0.19*Fperm_SI_Woolf2021!$E$9:$E$93)+63.1579*EXP(-0.19*AZ$58))/(Fperm_SI_Woolf2021!$E$9:$E$93-AZ$58))*(AZ$58-Fperm_SI_Woolf2021!$E$9:$E$93)/10))) + Fperm_SI_Woolf2021!$H$9:$H$93*EXP(-Fperm_SI_Woolf2021!$K$9:$K$93*$C91*IF(AZ$58=Fperm_SI_Woolf2021!$E$9:$E$93,1,EXP(LN((1.1*(Fperm_SI_Woolf2021!$E$9:$E$93-AZ$58)-63.1579*EXP(-0.19*Fperm_SI_Woolf2021!$E$9:$E$93)+63.1579*EXP(-0.19*AZ$58))/(Fperm_SI_Woolf2021!$E$9:$E$93-AZ$58))*(AZ$58-Fperm_SI_Woolf2021!$E$9:$E$93)/10))),Fperm_SI_Woolf2021!$D$9:$D$93))</f>
        <v>0.56016446437495693</v>
      </c>
      <c r="BA91" s="51" cm="1">
        <f t="array" ref="BA91">MIN(1,SLOPE(Fperm_SI_Woolf2021!$F$9:$F$93*EXP(-Fperm_SI_Woolf2021!$I$9:$I$93*$C91*IF(BA$58=Fperm_SI_Woolf2021!$E$9:$E$93,1,EXP(LN((1.1*(Fperm_SI_Woolf2021!$E$9:$E$93-BA$58)-63.1579*EXP(-0.19*Fperm_SI_Woolf2021!$E$9:$E$93)+63.1579*EXP(-0.19*BA$58))/(Fperm_SI_Woolf2021!$E$9:$E$93-BA$58))*(BA$58-Fperm_SI_Woolf2021!$E$9:$E$93)/10))) + Fperm_SI_Woolf2021!$G$9:$G$93*EXP(-Fperm_SI_Woolf2021!$J$9:$J$93*$C91*IF(BA$58=Fperm_SI_Woolf2021!$E$9:$E$93,1,EXP(LN((1.1*(Fperm_SI_Woolf2021!$E$9:$E$93-BA$58)-63.1579*EXP(-0.19*Fperm_SI_Woolf2021!$E$9:$E$93)+63.1579*EXP(-0.19*BA$58))/(Fperm_SI_Woolf2021!$E$9:$E$93-BA$58))*(BA$58-Fperm_SI_Woolf2021!$E$9:$E$93)/10))) + Fperm_SI_Woolf2021!$H$9:$H$93*EXP(-Fperm_SI_Woolf2021!$K$9:$K$93*$C91*IF(BA$58=Fperm_SI_Woolf2021!$E$9:$E$93,1,EXP(LN((1.1*(Fperm_SI_Woolf2021!$E$9:$E$93-BA$58)-63.1579*EXP(-0.19*Fperm_SI_Woolf2021!$E$9:$E$93)+63.1579*EXP(-0.19*BA$58))/(Fperm_SI_Woolf2021!$E$9:$E$93-BA$58))*(BA$58-Fperm_SI_Woolf2021!$E$9:$E$93)/10))),Fperm_SI_Woolf2021!$D$9:$D$93)*BA$57+INTERCEPT(Fperm_SI_Woolf2021!$F$9:$F$93*EXP(-Fperm_SI_Woolf2021!$I$9:$I$93*$C91*IF(BA$58=Fperm_SI_Woolf2021!$E$9:$E$93,1,EXP(LN((1.1*(Fperm_SI_Woolf2021!$E$9:$E$93-BA$58)-63.1579*EXP(-0.19*Fperm_SI_Woolf2021!$E$9:$E$93)+63.1579*EXP(-0.19*BA$58))/(Fperm_SI_Woolf2021!$E$9:$E$93-BA$58))*(BA$58-Fperm_SI_Woolf2021!$E$9:$E$93)/10))) + Fperm_SI_Woolf2021!$G$9:$G$93*EXP(-Fperm_SI_Woolf2021!$J$9:$J$93*$C91*IF(BA$58=Fperm_SI_Woolf2021!$E$9:$E$93,1,EXP(LN((1.1*(Fperm_SI_Woolf2021!$E$9:$E$93-BA$58)-63.1579*EXP(-0.19*Fperm_SI_Woolf2021!$E$9:$E$93)+63.1579*EXP(-0.19*BA$58))/(Fperm_SI_Woolf2021!$E$9:$E$93-BA$58))*(BA$58-Fperm_SI_Woolf2021!$E$9:$E$93)/10))) + Fperm_SI_Woolf2021!$H$9:$H$93*EXP(-Fperm_SI_Woolf2021!$K$9:$K$93*$C91*IF(BA$58=Fperm_SI_Woolf2021!$E$9:$E$93,1,EXP(LN((1.1*(Fperm_SI_Woolf2021!$E$9:$E$93-BA$58)-63.1579*EXP(-0.19*Fperm_SI_Woolf2021!$E$9:$E$93)+63.1579*EXP(-0.19*BA$58))/(Fperm_SI_Woolf2021!$E$9:$E$93-BA$58))*(BA$58-Fperm_SI_Woolf2021!$E$9:$E$93)/10))),Fperm_SI_Woolf2021!$D$9:$D$93))</f>
        <v>0.53210558226155436</v>
      </c>
      <c r="BB91" s="51" cm="1">
        <f t="array" ref="BB91">MIN(1,SLOPE(Fperm_SI_Woolf2021!$F$9:$F$93*EXP(-Fperm_SI_Woolf2021!$I$9:$I$93*$C91*IF(BB$58=Fperm_SI_Woolf2021!$E$9:$E$93,1,EXP(LN((1.1*(Fperm_SI_Woolf2021!$E$9:$E$93-BB$58)-63.1579*EXP(-0.19*Fperm_SI_Woolf2021!$E$9:$E$93)+63.1579*EXP(-0.19*BB$58))/(Fperm_SI_Woolf2021!$E$9:$E$93-BB$58))*(BB$58-Fperm_SI_Woolf2021!$E$9:$E$93)/10))) + Fperm_SI_Woolf2021!$G$9:$G$93*EXP(-Fperm_SI_Woolf2021!$J$9:$J$93*$C91*IF(BB$58=Fperm_SI_Woolf2021!$E$9:$E$93,1,EXP(LN((1.1*(Fperm_SI_Woolf2021!$E$9:$E$93-BB$58)-63.1579*EXP(-0.19*Fperm_SI_Woolf2021!$E$9:$E$93)+63.1579*EXP(-0.19*BB$58))/(Fperm_SI_Woolf2021!$E$9:$E$93-BB$58))*(BB$58-Fperm_SI_Woolf2021!$E$9:$E$93)/10))) + Fperm_SI_Woolf2021!$H$9:$H$93*EXP(-Fperm_SI_Woolf2021!$K$9:$K$93*$C91*IF(BB$58=Fperm_SI_Woolf2021!$E$9:$E$93,1,EXP(LN((1.1*(Fperm_SI_Woolf2021!$E$9:$E$93-BB$58)-63.1579*EXP(-0.19*Fperm_SI_Woolf2021!$E$9:$E$93)+63.1579*EXP(-0.19*BB$58))/(Fperm_SI_Woolf2021!$E$9:$E$93-BB$58))*(BB$58-Fperm_SI_Woolf2021!$E$9:$E$93)/10))),Fperm_SI_Woolf2021!$D$9:$D$93)*BB$57+INTERCEPT(Fperm_SI_Woolf2021!$F$9:$F$93*EXP(-Fperm_SI_Woolf2021!$I$9:$I$93*$C91*IF(BB$58=Fperm_SI_Woolf2021!$E$9:$E$93,1,EXP(LN((1.1*(Fperm_SI_Woolf2021!$E$9:$E$93-BB$58)-63.1579*EXP(-0.19*Fperm_SI_Woolf2021!$E$9:$E$93)+63.1579*EXP(-0.19*BB$58))/(Fperm_SI_Woolf2021!$E$9:$E$93-BB$58))*(BB$58-Fperm_SI_Woolf2021!$E$9:$E$93)/10))) + Fperm_SI_Woolf2021!$G$9:$G$93*EXP(-Fperm_SI_Woolf2021!$J$9:$J$93*$C91*IF(BB$58=Fperm_SI_Woolf2021!$E$9:$E$93,1,EXP(LN((1.1*(Fperm_SI_Woolf2021!$E$9:$E$93-BB$58)-63.1579*EXP(-0.19*Fperm_SI_Woolf2021!$E$9:$E$93)+63.1579*EXP(-0.19*BB$58))/(Fperm_SI_Woolf2021!$E$9:$E$93-BB$58))*(BB$58-Fperm_SI_Woolf2021!$E$9:$E$93)/10))) + Fperm_SI_Woolf2021!$H$9:$H$93*EXP(-Fperm_SI_Woolf2021!$K$9:$K$93*$C91*IF(BB$58=Fperm_SI_Woolf2021!$E$9:$E$93,1,EXP(LN((1.1*(Fperm_SI_Woolf2021!$E$9:$E$93-BB$58)-63.1579*EXP(-0.19*Fperm_SI_Woolf2021!$E$9:$E$93)+63.1579*EXP(-0.19*BB$58))/(Fperm_SI_Woolf2021!$E$9:$E$93-BB$58))*(BB$58-Fperm_SI_Woolf2021!$E$9:$E$93)/10))),Fperm_SI_Woolf2021!$D$9:$D$93))</f>
        <v>0.50404670014815167</v>
      </c>
      <c r="BC91" s="51" cm="1">
        <f t="array" ref="BC91">MIN(1,SLOPE(Fperm_SI_Woolf2021!$F$9:$F$93*EXP(-Fperm_SI_Woolf2021!$I$9:$I$93*$C91*IF(BC$58=Fperm_SI_Woolf2021!$E$9:$E$93,1,EXP(LN((1.1*(Fperm_SI_Woolf2021!$E$9:$E$93-BC$58)-63.1579*EXP(-0.19*Fperm_SI_Woolf2021!$E$9:$E$93)+63.1579*EXP(-0.19*BC$58))/(Fperm_SI_Woolf2021!$E$9:$E$93-BC$58))*(BC$58-Fperm_SI_Woolf2021!$E$9:$E$93)/10))) + Fperm_SI_Woolf2021!$G$9:$G$93*EXP(-Fperm_SI_Woolf2021!$J$9:$J$93*$C91*IF(BC$58=Fperm_SI_Woolf2021!$E$9:$E$93,1,EXP(LN((1.1*(Fperm_SI_Woolf2021!$E$9:$E$93-BC$58)-63.1579*EXP(-0.19*Fperm_SI_Woolf2021!$E$9:$E$93)+63.1579*EXP(-0.19*BC$58))/(Fperm_SI_Woolf2021!$E$9:$E$93-BC$58))*(BC$58-Fperm_SI_Woolf2021!$E$9:$E$93)/10))) + Fperm_SI_Woolf2021!$H$9:$H$93*EXP(-Fperm_SI_Woolf2021!$K$9:$K$93*$C91*IF(BC$58=Fperm_SI_Woolf2021!$E$9:$E$93,1,EXP(LN((1.1*(Fperm_SI_Woolf2021!$E$9:$E$93-BC$58)-63.1579*EXP(-0.19*Fperm_SI_Woolf2021!$E$9:$E$93)+63.1579*EXP(-0.19*BC$58))/(Fperm_SI_Woolf2021!$E$9:$E$93-BC$58))*(BC$58-Fperm_SI_Woolf2021!$E$9:$E$93)/10))),Fperm_SI_Woolf2021!$D$9:$D$93)*BC$57+INTERCEPT(Fperm_SI_Woolf2021!$F$9:$F$93*EXP(-Fperm_SI_Woolf2021!$I$9:$I$93*$C91*IF(BC$58=Fperm_SI_Woolf2021!$E$9:$E$93,1,EXP(LN((1.1*(Fperm_SI_Woolf2021!$E$9:$E$93-BC$58)-63.1579*EXP(-0.19*Fperm_SI_Woolf2021!$E$9:$E$93)+63.1579*EXP(-0.19*BC$58))/(Fperm_SI_Woolf2021!$E$9:$E$93-BC$58))*(BC$58-Fperm_SI_Woolf2021!$E$9:$E$93)/10))) + Fperm_SI_Woolf2021!$G$9:$G$93*EXP(-Fperm_SI_Woolf2021!$J$9:$J$93*$C91*IF(BC$58=Fperm_SI_Woolf2021!$E$9:$E$93,1,EXP(LN((1.1*(Fperm_SI_Woolf2021!$E$9:$E$93-BC$58)-63.1579*EXP(-0.19*Fperm_SI_Woolf2021!$E$9:$E$93)+63.1579*EXP(-0.19*BC$58))/(Fperm_SI_Woolf2021!$E$9:$E$93-BC$58))*(BC$58-Fperm_SI_Woolf2021!$E$9:$E$93)/10))) + Fperm_SI_Woolf2021!$H$9:$H$93*EXP(-Fperm_SI_Woolf2021!$K$9:$K$93*$C91*IF(BC$58=Fperm_SI_Woolf2021!$E$9:$E$93,1,EXP(LN((1.1*(Fperm_SI_Woolf2021!$E$9:$E$93-BC$58)-63.1579*EXP(-0.19*Fperm_SI_Woolf2021!$E$9:$E$93)+63.1579*EXP(-0.19*BC$58))/(Fperm_SI_Woolf2021!$E$9:$E$93-BC$58))*(BC$58-Fperm_SI_Woolf2021!$E$9:$E$93)/10))),Fperm_SI_Woolf2021!$D$9:$D$93))</f>
        <v>0.4759878180347491</v>
      </c>
      <c r="BD91" s="51" cm="1">
        <f t="array" ref="BD91">MIN(1,SLOPE(Fperm_SI_Woolf2021!$F$9:$F$93*EXP(-Fperm_SI_Woolf2021!$I$9:$I$93*$C91*IF(BD$58=Fperm_SI_Woolf2021!$E$9:$E$93,1,EXP(LN((1.1*(Fperm_SI_Woolf2021!$E$9:$E$93-BD$58)-63.1579*EXP(-0.19*Fperm_SI_Woolf2021!$E$9:$E$93)+63.1579*EXP(-0.19*BD$58))/(Fperm_SI_Woolf2021!$E$9:$E$93-BD$58))*(BD$58-Fperm_SI_Woolf2021!$E$9:$E$93)/10))) + Fperm_SI_Woolf2021!$G$9:$G$93*EXP(-Fperm_SI_Woolf2021!$J$9:$J$93*$C91*IF(BD$58=Fperm_SI_Woolf2021!$E$9:$E$93,1,EXP(LN((1.1*(Fperm_SI_Woolf2021!$E$9:$E$93-BD$58)-63.1579*EXP(-0.19*Fperm_SI_Woolf2021!$E$9:$E$93)+63.1579*EXP(-0.19*BD$58))/(Fperm_SI_Woolf2021!$E$9:$E$93-BD$58))*(BD$58-Fperm_SI_Woolf2021!$E$9:$E$93)/10))) + Fperm_SI_Woolf2021!$H$9:$H$93*EXP(-Fperm_SI_Woolf2021!$K$9:$K$93*$C91*IF(BD$58=Fperm_SI_Woolf2021!$E$9:$E$93,1,EXP(LN((1.1*(Fperm_SI_Woolf2021!$E$9:$E$93-BD$58)-63.1579*EXP(-0.19*Fperm_SI_Woolf2021!$E$9:$E$93)+63.1579*EXP(-0.19*BD$58))/(Fperm_SI_Woolf2021!$E$9:$E$93-BD$58))*(BD$58-Fperm_SI_Woolf2021!$E$9:$E$93)/10))),Fperm_SI_Woolf2021!$D$9:$D$93)*BD$57+INTERCEPT(Fperm_SI_Woolf2021!$F$9:$F$93*EXP(-Fperm_SI_Woolf2021!$I$9:$I$93*$C91*IF(BD$58=Fperm_SI_Woolf2021!$E$9:$E$93,1,EXP(LN((1.1*(Fperm_SI_Woolf2021!$E$9:$E$93-BD$58)-63.1579*EXP(-0.19*Fperm_SI_Woolf2021!$E$9:$E$93)+63.1579*EXP(-0.19*BD$58))/(Fperm_SI_Woolf2021!$E$9:$E$93-BD$58))*(BD$58-Fperm_SI_Woolf2021!$E$9:$E$93)/10))) + Fperm_SI_Woolf2021!$G$9:$G$93*EXP(-Fperm_SI_Woolf2021!$J$9:$J$93*$C91*IF(BD$58=Fperm_SI_Woolf2021!$E$9:$E$93,1,EXP(LN((1.1*(Fperm_SI_Woolf2021!$E$9:$E$93-BD$58)-63.1579*EXP(-0.19*Fperm_SI_Woolf2021!$E$9:$E$93)+63.1579*EXP(-0.19*BD$58))/(Fperm_SI_Woolf2021!$E$9:$E$93-BD$58))*(BD$58-Fperm_SI_Woolf2021!$E$9:$E$93)/10))) + Fperm_SI_Woolf2021!$H$9:$H$93*EXP(-Fperm_SI_Woolf2021!$K$9:$K$93*$C91*IF(BD$58=Fperm_SI_Woolf2021!$E$9:$E$93,1,EXP(LN((1.1*(Fperm_SI_Woolf2021!$E$9:$E$93-BD$58)-63.1579*EXP(-0.19*Fperm_SI_Woolf2021!$E$9:$E$93)+63.1579*EXP(-0.19*BD$58))/(Fperm_SI_Woolf2021!$E$9:$E$93-BD$58))*(BD$58-Fperm_SI_Woolf2021!$E$9:$E$93)/10))),Fperm_SI_Woolf2021!$D$9:$D$93))</f>
        <v>0.44792893592134653</v>
      </c>
      <c r="BE91" s="51" cm="1">
        <f t="array" ref="BE91">MIN(1,SLOPE(Fperm_SI_Woolf2021!$F$9:$F$93*EXP(-Fperm_SI_Woolf2021!$I$9:$I$93*$C91*IF(BE$58=Fperm_SI_Woolf2021!$E$9:$E$93,1,EXP(LN((1.1*(Fperm_SI_Woolf2021!$E$9:$E$93-BE$58)-63.1579*EXP(-0.19*Fperm_SI_Woolf2021!$E$9:$E$93)+63.1579*EXP(-0.19*BE$58))/(Fperm_SI_Woolf2021!$E$9:$E$93-BE$58))*(BE$58-Fperm_SI_Woolf2021!$E$9:$E$93)/10))) + Fperm_SI_Woolf2021!$G$9:$G$93*EXP(-Fperm_SI_Woolf2021!$J$9:$J$93*$C91*IF(BE$58=Fperm_SI_Woolf2021!$E$9:$E$93,1,EXP(LN((1.1*(Fperm_SI_Woolf2021!$E$9:$E$93-BE$58)-63.1579*EXP(-0.19*Fperm_SI_Woolf2021!$E$9:$E$93)+63.1579*EXP(-0.19*BE$58))/(Fperm_SI_Woolf2021!$E$9:$E$93-BE$58))*(BE$58-Fperm_SI_Woolf2021!$E$9:$E$93)/10))) + Fperm_SI_Woolf2021!$H$9:$H$93*EXP(-Fperm_SI_Woolf2021!$K$9:$K$93*$C91*IF(BE$58=Fperm_SI_Woolf2021!$E$9:$E$93,1,EXP(LN((1.1*(Fperm_SI_Woolf2021!$E$9:$E$93-BE$58)-63.1579*EXP(-0.19*Fperm_SI_Woolf2021!$E$9:$E$93)+63.1579*EXP(-0.19*BE$58))/(Fperm_SI_Woolf2021!$E$9:$E$93-BE$58))*(BE$58-Fperm_SI_Woolf2021!$E$9:$E$93)/10))),Fperm_SI_Woolf2021!$D$9:$D$93)*BE$57+INTERCEPT(Fperm_SI_Woolf2021!$F$9:$F$93*EXP(-Fperm_SI_Woolf2021!$I$9:$I$93*$C91*IF(BE$58=Fperm_SI_Woolf2021!$E$9:$E$93,1,EXP(LN((1.1*(Fperm_SI_Woolf2021!$E$9:$E$93-BE$58)-63.1579*EXP(-0.19*Fperm_SI_Woolf2021!$E$9:$E$93)+63.1579*EXP(-0.19*BE$58))/(Fperm_SI_Woolf2021!$E$9:$E$93-BE$58))*(BE$58-Fperm_SI_Woolf2021!$E$9:$E$93)/10))) + Fperm_SI_Woolf2021!$G$9:$G$93*EXP(-Fperm_SI_Woolf2021!$J$9:$J$93*$C91*IF(BE$58=Fperm_SI_Woolf2021!$E$9:$E$93,1,EXP(LN((1.1*(Fperm_SI_Woolf2021!$E$9:$E$93-BE$58)-63.1579*EXP(-0.19*Fperm_SI_Woolf2021!$E$9:$E$93)+63.1579*EXP(-0.19*BE$58))/(Fperm_SI_Woolf2021!$E$9:$E$93-BE$58))*(BE$58-Fperm_SI_Woolf2021!$E$9:$E$93)/10))) + Fperm_SI_Woolf2021!$H$9:$H$93*EXP(-Fperm_SI_Woolf2021!$K$9:$K$93*$C91*IF(BE$58=Fperm_SI_Woolf2021!$E$9:$E$93,1,EXP(LN((1.1*(Fperm_SI_Woolf2021!$E$9:$E$93-BE$58)-63.1579*EXP(-0.19*Fperm_SI_Woolf2021!$E$9:$E$93)+63.1579*EXP(-0.19*BE$58))/(Fperm_SI_Woolf2021!$E$9:$E$93-BE$58))*(BE$58-Fperm_SI_Woolf2021!$E$9:$E$93)/10))),Fperm_SI_Woolf2021!$D$9:$D$93))</f>
        <v>0.41987005380794395</v>
      </c>
      <c r="BF91" s="51" cm="1">
        <f t="array" ref="BF91">MIN(1,SLOPE(Fperm_SI_Woolf2021!$F$9:$F$93*EXP(-Fperm_SI_Woolf2021!$I$9:$I$93*$C91*IF(BF$58=Fperm_SI_Woolf2021!$E$9:$E$93,1,EXP(LN((1.1*(Fperm_SI_Woolf2021!$E$9:$E$93-BF$58)-63.1579*EXP(-0.19*Fperm_SI_Woolf2021!$E$9:$E$93)+63.1579*EXP(-0.19*BF$58))/(Fperm_SI_Woolf2021!$E$9:$E$93-BF$58))*(BF$58-Fperm_SI_Woolf2021!$E$9:$E$93)/10))) + Fperm_SI_Woolf2021!$G$9:$G$93*EXP(-Fperm_SI_Woolf2021!$J$9:$J$93*$C91*IF(BF$58=Fperm_SI_Woolf2021!$E$9:$E$93,1,EXP(LN((1.1*(Fperm_SI_Woolf2021!$E$9:$E$93-BF$58)-63.1579*EXP(-0.19*Fperm_SI_Woolf2021!$E$9:$E$93)+63.1579*EXP(-0.19*BF$58))/(Fperm_SI_Woolf2021!$E$9:$E$93-BF$58))*(BF$58-Fperm_SI_Woolf2021!$E$9:$E$93)/10))) + Fperm_SI_Woolf2021!$H$9:$H$93*EXP(-Fperm_SI_Woolf2021!$K$9:$K$93*$C91*IF(BF$58=Fperm_SI_Woolf2021!$E$9:$E$93,1,EXP(LN((1.1*(Fperm_SI_Woolf2021!$E$9:$E$93-BF$58)-63.1579*EXP(-0.19*Fperm_SI_Woolf2021!$E$9:$E$93)+63.1579*EXP(-0.19*BF$58))/(Fperm_SI_Woolf2021!$E$9:$E$93-BF$58))*(BF$58-Fperm_SI_Woolf2021!$E$9:$E$93)/10))),Fperm_SI_Woolf2021!$D$9:$D$93)*BF$57+INTERCEPT(Fperm_SI_Woolf2021!$F$9:$F$93*EXP(-Fperm_SI_Woolf2021!$I$9:$I$93*$C91*IF(BF$58=Fperm_SI_Woolf2021!$E$9:$E$93,1,EXP(LN((1.1*(Fperm_SI_Woolf2021!$E$9:$E$93-BF$58)-63.1579*EXP(-0.19*Fperm_SI_Woolf2021!$E$9:$E$93)+63.1579*EXP(-0.19*BF$58))/(Fperm_SI_Woolf2021!$E$9:$E$93-BF$58))*(BF$58-Fperm_SI_Woolf2021!$E$9:$E$93)/10))) + Fperm_SI_Woolf2021!$G$9:$G$93*EXP(-Fperm_SI_Woolf2021!$J$9:$J$93*$C91*IF(BF$58=Fperm_SI_Woolf2021!$E$9:$E$93,1,EXP(LN((1.1*(Fperm_SI_Woolf2021!$E$9:$E$93-BF$58)-63.1579*EXP(-0.19*Fperm_SI_Woolf2021!$E$9:$E$93)+63.1579*EXP(-0.19*BF$58))/(Fperm_SI_Woolf2021!$E$9:$E$93-BF$58))*(BF$58-Fperm_SI_Woolf2021!$E$9:$E$93)/10))) + Fperm_SI_Woolf2021!$H$9:$H$93*EXP(-Fperm_SI_Woolf2021!$K$9:$K$93*$C91*IF(BF$58=Fperm_SI_Woolf2021!$E$9:$E$93,1,EXP(LN((1.1*(Fperm_SI_Woolf2021!$E$9:$E$93-BF$58)-63.1579*EXP(-0.19*Fperm_SI_Woolf2021!$E$9:$E$93)+63.1579*EXP(-0.19*BF$58))/(Fperm_SI_Woolf2021!$E$9:$E$93-BF$58))*(BF$58-Fperm_SI_Woolf2021!$E$9:$E$93)/10))),Fperm_SI_Woolf2021!$D$9:$D$93))</f>
        <v>0.39181117169454138</v>
      </c>
      <c r="BG91" s="51" cm="1">
        <f t="array" ref="BG91">MIN(1,SLOPE(Fperm_SI_Woolf2021!$F$9:$F$93*EXP(-Fperm_SI_Woolf2021!$I$9:$I$93*$C91*IF(BG$58=Fperm_SI_Woolf2021!$E$9:$E$93,1,EXP(LN((1.1*(Fperm_SI_Woolf2021!$E$9:$E$93-BG$58)-63.1579*EXP(-0.19*Fperm_SI_Woolf2021!$E$9:$E$93)+63.1579*EXP(-0.19*BG$58))/(Fperm_SI_Woolf2021!$E$9:$E$93-BG$58))*(BG$58-Fperm_SI_Woolf2021!$E$9:$E$93)/10))) + Fperm_SI_Woolf2021!$G$9:$G$93*EXP(-Fperm_SI_Woolf2021!$J$9:$J$93*$C91*IF(BG$58=Fperm_SI_Woolf2021!$E$9:$E$93,1,EXP(LN((1.1*(Fperm_SI_Woolf2021!$E$9:$E$93-BG$58)-63.1579*EXP(-0.19*Fperm_SI_Woolf2021!$E$9:$E$93)+63.1579*EXP(-0.19*BG$58))/(Fperm_SI_Woolf2021!$E$9:$E$93-BG$58))*(BG$58-Fperm_SI_Woolf2021!$E$9:$E$93)/10))) + Fperm_SI_Woolf2021!$H$9:$H$93*EXP(-Fperm_SI_Woolf2021!$K$9:$K$93*$C91*IF(BG$58=Fperm_SI_Woolf2021!$E$9:$E$93,1,EXP(LN((1.1*(Fperm_SI_Woolf2021!$E$9:$E$93-BG$58)-63.1579*EXP(-0.19*Fperm_SI_Woolf2021!$E$9:$E$93)+63.1579*EXP(-0.19*BG$58))/(Fperm_SI_Woolf2021!$E$9:$E$93-BG$58))*(BG$58-Fperm_SI_Woolf2021!$E$9:$E$93)/10))),Fperm_SI_Woolf2021!$D$9:$D$93)*BG$57+INTERCEPT(Fperm_SI_Woolf2021!$F$9:$F$93*EXP(-Fperm_SI_Woolf2021!$I$9:$I$93*$C91*IF(BG$58=Fperm_SI_Woolf2021!$E$9:$E$93,1,EXP(LN((1.1*(Fperm_SI_Woolf2021!$E$9:$E$93-BG$58)-63.1579*EXP(-0.19*Fperm_SI_Woolf2021!$E$9:$E$93)+63.1579*EXP(-0.19*BG$58))/(Fperm_SI_Woolf2021!$E$9:$E$93-BG$58))*(BG$58-Fperm_SI_Woolf2021!$E$9:$E$93)/10))) + Fperm_SI_Woolf2021!$G$9:$G$93*EXP(-Fperm_SI_Woolf2021!$J$9:$J$93*$C91*IF(BG$58=Fperm_SI_Woolf2021!$E$9:$E$93,1,EXP(LN((1.1*(Fperm_SI_Woolf2021!$E$9:$E$93-BG$58)-63.1579*EXP(-0.19*Fperm_SI_Woolf2021!$E$9:$E$93)+63.1579*EXP(-0.19*BG$58))/(Fperm_SI_Woolf2021!$E$9:$E$93-BG$58))*(BG$58-Fperm_SI_Woolf2021!$E$9:$E$93)/10))) + Fperm_SI_Woolf2021!$H$9:$H$93*EXP(-Fperm_SI_Woolf2021!$K$9:$K$93*$C91*IF(BG$58=Fperm_SI_Woolf2021!$E$9:$E$93,1,EXP(LN((1.1*(Fperm_SI_Woolf2021!$E$9:$E$93-BG$58)-63.1579*EXP(-0.19*Fperm_SI_Woolf2021!$E$9:$E$93)+63.1579*EXP(-0.19*BG$58))/(Fperm_SI_Woolf2021!$E$9:$E$93-BG$58))*(BG$58-Fperm_SI_Woolf2021!$E$9:$E$93)/10))),Fperm_SI_Woolf2021!$D$9:$D$93))</f>
        <v>0.36375228958113875</v>
      </c>
      <c r="BH91" s="51" cm="1">
        <f t="array" ref="BH91">MIN(1,SLOPE(Fperm_SI_Woolf2021!$F$9:$F$93*EXP(-Fperm_SI_Woolf2021!$I$9:$I$93*$C91*IF(BH$58=Fperm_SI_Woolf2021!$E$9:$E$93,1,EXP(LN((1.1*(Fperm_SI_Woolf2021!$E$9:$E$93-BH$58)-63.1579*EXP(-0.19*Fperm_SI_Woolf2021!$E$9:$E$93)+63.1579*EXP(-0.19*BH$58))/(Fperm_SI_Woolf2021!$E$9:$E$93-BH$58))*(BH$58-Fperm_SI_Woolf2021!$E$9:$E$93)/10))) + Fperm_SI_Woolf2021!$G$9:$G$93*EXP(-Fperm_SI_Woolf2021!$J$9:$J$93*$C91*IF(BH$58=Fperm_SI_Woolf2021!$E$9:$E$93,1,EXP(LN((1.1*(Fperm_SI_Woolf2021!$E$9:$E$93-BH$58)-63.1579*EXP(-0.19*Fperm_SI_Woolf2021!$E$9:$E$93)+63.1579*EXP(-0.19*BH$58))/(Fperm_SI_Woolf2021!$E$9:$E$93-BH$58))*(BH$58-Fperm_SI_Woolf2021!$E$9:$E$93)/10))) + Fperm_SI_Woolf2021!$H$9:$H$93*EXP(-Fperm_SI_Woolf2021!$K$9:$K$93*$C91*IF(BH$58=Fperm_SI_Woolf2021!$E$9:$E$93,1,EXP(LN((1.1*(Fperm_SI_Woolf2021!$E$9:$E$93-BH$58)-63.1579*EXP(-0.19*Fperm_SI_Woolf2021!$E$9:$E$93)+63.1579*EXP(-0.19*BH$58))/(Fperm_SI_Woolf2021!$E$9:$E$93-BH$58))*(BH$58-Fperm_SI_Woolf2021!$E$9:$E$93)/10))),Fperm_SI_Woolf2021!$D$9:$D$93)*BH$57+INTERCEPT(Fperm_SI_Woolf2021!$F$9:$F$93*EXP(-Fperm_SI_Woolf2021!$I$9:$I$93*$C91*IF(BH$58=Fperm_SI_Woolf2021!$E$9:$E$93,1,EXP(LN((1.1*(Fperm_SI_Woolf2021!$E$9:$E$93-BH$58)-63.1579*EXP(-0.19*Fperm_SI_Woolf2021!$E$9:$E$93)+63.1579*EXP(-0.19*BH$58))/(Fperm_SI_Woolf2021!$E$9:$E$93-BH$58))*(BH$58-Fperm_SI_Woolf2021!$E$9:$E$93)/10))) + Fperm_SI_Woolf2021!$G$9:$G$93*EXP(-Fperm_SI_Woolf2021!$J$9:$J$93*$C91*IF(BH$58=Fperm_SI_Woolf2021!$E$9:$E$93,1,EXP(LN((1.1*(Fperm_SI_Woolf2021!$E$9:$E$93-BH$58)-63.1579*EXP(-0.19*Fperm_SI_Woolf2021!$E$9:$E$93)+63.1579*EXP(-0.19*BH$58))/(Fperm_SI_Woolf2021!$E$9:$E$93-BH$58))*(BH$58-Fperm_SI_Woolf2021!$E$9:$E$93)/10))) + Fperm_SI_Woolf2021!$H$9:$H$93*EXP(-Fperm_SI_Woolf2021!$K$9:$K$93*$C91*IF(BH$58=Fperm_SI_Woolf2021!$E$9:$E$93,1,EXP(LN((1.1*(Fperm_SI_Woolf2021!$E$9:$E$93-BH$58)-63.1579*EXP(-0.19*Fperm_SI_Woolf2021!$E$9:$E$93)+63.1579*EXP(-0.19*BH$58))/(Fperm_SI_Woolf2021!$E$9:$E$93-BH$58))*(BH$58-Fperm_SI_Woolf2021!$E$9:$E$93)/10))),Fperm_SI_Woolf2021!$D$9:$D$93))</f>
        <v>0.33569340746773613</v>
      </c>
      <c r="BI91" s="51" cm="1">
        <f t="array" ref="BI91">MIN(1,SLOPE(Fperm_SI_Woolf2021!$F$9:$F$93*EXP(-Fperm_SI_Woolf2021!$I$9:$I$93*$C91*IF(BI$58=Fperm_SI_Woolf2021!$E$9:$E$93,1,EXP(LN((1.1*(Fperm_SI_Woolf2021!$E$9:$E$93-BI$58)-63.1579*EXP(-0.19*Fperm_SI_Woolf2021!$E$9:$E$93)+63.1579*EXP(-0.19*BI$58))/(Fperm_SI_Woolf2021!$E$9:$E$93-BI$58))*(BI$58-Fperm_SI_Woolf2021!$E$9:$E$93)/10))) + Fperm_SI_Woolf2021!$G$9:$G$93*EXP(-Fperm_SI_Woolf2021!$J$9:$J$93*$C91*IF(BI$58=Fperm_SI_Woolf2021!$E$9:$E$93,1,EXP(LN((1.1*(Fperm_SI_Woolf2021!$E$9:$E$93-BI$58)-63.1579*EXP(-0.19*Fperm_SI_Woolf2021!$E$9:$E$93)+63.1579*EXP(-0.19*BI$58))/(Fperm_SI_Woolf2021!$E$9:$E$93-BI$58))*(BI$58-Fperm_SI_Woolf2021!$E$9:$E$93)/10))) + Fperm_SI_Woolf2021!$H$9:$H$93*EXP(-Fperm_SI_Woolf2021!$K$9:$K$93*$C91*IF(BI$58=Fperm_SI_Woolf2021!$E$9:$E$93,1,EXP(LN((1.1*(Fperm_SI_Woolf2021!$E$9:$E$93-BI$58)-63.1579*EXP(-0.19*Fperm_SI_Woolf2021!$E$9:$E$93)+63.1579*EXP(-0.19*BI$58))/(Fperm_SI_Woolf2021!$E$9:$E$93-BI$58))*(BI$58-Fperm_SI_Woolf2021!$E$9:$E$93)/10))),Fperm_SI_Woolf2021!$D$9:$D$93)*BI$57+INTERCEPT(Fperm_SI_Woolf2021!$F$9:$F$93*EXP(-Fperm_SI_Woolf2021!$I$9:$I$93*$C91*IF(BI$58=Fperm_SI_Woolf2021!$E$9:$E$93,1,EXP(LN((1.1*(Fperm_SI_Woolf2021!$E$9:$E$93-BI$58)-63.1579*EXP(-0.19*Fperm_SI_Woolf2021!$E$9:$E$93)+63.1579*EXP(-0.19*BI$58))/(Fperm_SI_Woolf2021!$E$9:$E$93-BI$58))*(BI$58-Fperm_SI_Woolf2021!$E$9:$E$93)/10))) + Fperm_SI_Woolf2021!$G$9:$G$93*EXP(-Fperm_SI_Woolf2021!$J$9:$J$93*$C91*IF(BI$58=Fperm_SI_Woolf2021!$E$9:$E$93,1,EXP(LN((1.1*(Fperm_SI_Woolf2021!$E$9:$E$93-BI$58)-63.1579*EXP(-0.19*Fperm_SI_Woolf2021!$E$9:$E$93)+63.1579*EXP(-0.19*BI$58))/(Fperm_SI_Woolf2021!$E$9:$E$93-BI$58))*(BI$58-Fperm_SI_Woolf2021!$E$9:$E$93)/10))) + Fperm_SI_Woolf2021!$H$9:$H$93*EXP(-Fperm_SI_Woolf2021!$K$9:$K$93*$C91*IF(BI$58=Fperm_SI_Woolf2021!$E$9:$E$93,1,EXP(LN((1.1*(Fperm_SI_Woolf2021!$E$9:$E$93-BI$58)-63.1579*EXP(-0.19*Fperm_SI_Woolf2021!$E$9:$E$93)+63.1579*EXP(-0.19*BI$58))/(Fperm_SI_Woolf2021!$E$9:$E$93-BI$58))*(BI$58-Fperm_SI_Woolf2021!$E$9:$E$93)/10))),Fperm_SI_Woolf2021!$D$9:$D$93))</f>
        <v>0.3076345253543335</v>
      </c>
      <c r="BJ91" s="51" cm="1">
        <f t="array" ref="BJ91">MIN(1,SLOPE(Fperm_SI_Woolf2021!$F$9:$F$93*EXP(-Fperm_SI_Woolf2021!$I$9:$I$93*$C91*IF(BJ$58=Fperm_SI_Woolf2021!$E$9:$E$93,1,EXP(LN((1.1*(Fperm_SI_Woolf2021!$E$9:$E$93-BJ$58)-63.1579*EXP(-0.19*Fperm_SI_Woolf2021!$E$9:$E$93)+63.1579*EXP(-0.19*BJ$58))/(Fperm_SI_Woolf2021!$E$9:$E$93-BJ$58))*(BJ$58-Fperm_SI_Woolf2021!$E$9:$E$93)/10))) + Fperm_SI_Woolf2021!$G$9:$G$93*EXP(-Fperm_SI_Woolf2021!$J$9:$J$93*$C91*IF(BJ$58=Fperm_SI_Woolf2021!$E$9:$E$93,1,EXP(LN((1.1*(Fperm_SI_Woolf2021!$E$9:$E$93-BJ$58)-63.1579*EXP(-0.19*Fperm_SI_Woolf2021!$E$9:$E$93)+63.1579*EXP(-0.19*BJ$58))/(Fperm_SI_Woolf2021!$E$9:$E$93-BJ$58))*(BJ$58-Fperm_SI_Woolf2021!$E$9:$E$93)/10))) + Fperm_SI_Woolf2021!$H$9:$H$93*EXP(-Fperm_SI_Woolf2021!$K$9:$K$93*$C91*IF(BJ$58=Fperm_SI_Woolf2021!$E$9:$E$93,1,EXP(LN((1.1*(Fperm_SI_Woolf2021!$E$9:$E$93-BJ$58)-63.1579*EXP(-0.19*Fperm_SI_Woolf2021!$E$9:$E$93)+63.1579*EXP(-0.19*BJ$58))/(Fperm_SI_Woolf2021!$E$9:$E$93-BJ$58))*(BJ$58-Fperm_SI_Woolf2021!$E$9:$E$93)/10))),Fperm_SI_Woolf2021!$D$9:$D$93)*BJ$57+INTERCEPT(Fperm_SI_Woolf2021!$F$9:$F$93*EXP(-Fperm_SI_Woolf2021!$I$9:$I$93*$C91*IF(BJ$58=Fperm_SI_Woolf2021!$E$9:$E$93,1,EXP(LN((1.1*(Fperm_SI_Woolf2021!$E$9:$E$93-BJ$58)-63.1579*EXP(-0.19*Fperm_SI_Woolf2021!$E$9:$E$93)+63.1579*EXP(-0.19*BJ$58))/(Fperm_SI_Woolf2021!$E$9:$E$93-BJ$58))*(BJ$58-Fperm_SI_Woolf2021!$E$9:$E$93)/10))) + Fperm_SI_Woolf2021!$G$9:$G$93*EXP(-Fperm_SI_Woolf2021!$J$9:$J$93*$C91*IF(BJ$58=Fperm_SI_Woolf2021!$E$9:$E$93,1,EXP(LN((1.1*(Fperm_SI_Woolf2021!$E$9:$E$93-BJ$58)-63.1579*EXP(-0.19*Fperm_SI_Woolf2021!$E$9:$E$93)+63.1579*EXP(-0.19*BJ$58))/(Fperm_SI_Woolf2021!$E$9:$E$93-BJ$58))*(BJ$58-Fperm_SI_Woolf2021!$E$9:$E$93)/10))) + Fperm_SI_Woolf2021!$H$9:$H$93*EXP(-Fperm_SI_Woolf2021!$K$9:$K$93*$C91*IF(BJ$58=Fperm_SI_Woolf2021!$E$9:$E$93,1,EXP(LN((1.1*(Fperm_SI_Woolf2021!$E$9:$E$93-BJ$58)-63.1579*EXP(-0.19*Fperm_SI_Woolf2021!$E$9:$E$93)+63.1579*EXP(-0.19*BJ$58))/(Fperm_SI_Woolf2021!$E$9:$E$93-BJ$58))*(BJ$58-Fperm_SI_Woolf2021!$E$9:$E$93)/10))),Fperm_SI_Woolf2021!$D$9:$D$93))</f>
        <v>0.27957564324093087</v>
      </c>
      <c r="BK91" s="51" cm="1">
        <f t="array" ref="BK91">MIN(1,SLOPE(Fperm_SI_Woolf2021!$F$9:$F$93*EXP(-Fperm_SI_Woolf2021!$I$9:$I$93*$C91*IF(BK$58=Fperm_SI_Woolf2021!$E$9:$E$93,1,EXP(LN((1.1*(Fperm_SI_Woolf2021!$E$9:$E$93-BK$58)-63.1579*EXP(-0.19*Fperm_SI_Woolf2021!$E$9:$E$93)+63.1579*EXP(-0.19*BK$58))/(Fperm_SI_Woolf2021!$E$9:$E$93-BK$58))*(BK$58-Fperm_SI_Woolf2021!$E$9:$E$93)/10))) + Fperm_SI_Woolf2021!$G$9:$G$93*EXP(-Fperm_SI_Woolf2021!$J$9:$J$93*$C91*IF(BK$58=Fperm_SI_Woolf2021!$E$9:$E$93,1,EXP(LN((1.1*(Fperm_SI_Woolf2021!$E$9:$E$93-BK$58)-63.1579*EXP(-0.19*Fperm_SI_Woolf2021!$E$9:$E$93)+63.1579*EXP(-0.19*BK$58))/(Fperm_SI_Woolf2021!$E$9:$E$93-BK$58))*(BK$58-Fperm_SI_Woolf2021!$E$9:$E$93)/10))) + Fperm_SI_Woolf2021!$H$9:$H$93*EXP(-Fperm_SI_Woolf2021!$K$9:$K$93*$C91*IF(BK$58=Fperm_SI_Woolf2021!$E$9:$E$93,1,EXP(LN((1.1*(Fperm_SI_Woolf2021!$E$9:$E$93-BK$58)-63.1579*EXP(-0.19*Fperm_SI_Woolf2021!$E$9:$E$93)+63.1579*EXP(-0.19*BK$58))/(Fperm_SI_Woolf2021!$E$9:$E$93-BK$58))*(BK$58-Fperm_SI_Woolf2021!$E$9:$E$93)/10))),Fperm_SI_Woolf2021!$D$9:$D$93)*BK$57+INTERCEPT(Fperm_SI_Woolf2021!$F$9:$F$93*EXP(-Fperm_SI_Woolf2021!$I$9:$I$93*$C91*IF(BK$58=Fperm_SI_Woolf2021!$E$9:$E$93,1,EXP(LN((1.1*(Fperm_SI_Woolf2021!$E$9:$E$93-BK$58)-63.1579*EXP(-0.19*Fperm_SI_Woolf2021!$E$9:$E$93)+63.1579*EXP(-0.19*BK$58))/(Fperm_SI_Woolf2021!$E$9:$E$93-BK$58))*(BK$58-Fperm_SI_Woolf2021!$E$9:$E$93)/10))) + Fperm_SI_Woolf2021!$G$9:$G$93*EXP(-Fperm_SI_Woolf2021!$J$9:$J$93*$C91*IF(BK$58=Fperm_SI_Woolf2021!$E$9:$E$93,1,EXP(LN((1.1*(Fperm_SI_Woolf2021!$E$9:$E$93-BK$58)-63.1579*EXP(-0.19*Fperm_SI_Woolf2021!$E$9:$E$93)+63.1579*EXP(-0.19*BK$58))/(Fperm_SI_Woolf2021!$E$9:$E$93-BK$58))*(BK$58-Fperm_SI_Woolf2021!$E$9:$E$93)/10))) + Fperm_SI_Woolf2021!$H$9:$H$93*EXP(-Fperm_SI_Woolf2021!$K$9:$K$93*$C91*IF(BK$58=Fperm_SI_Woolf2021!$E$9:$E$93,1,EXP(LN((1.1*(Fperm_SI_Woolf2021!$E$9:$E$93-BK$58)-63.1579*EXP(-0.19*Fperm_SI_Woolf2021!$E$9:$E$93)+63.1579*EXP(-0.19*BK$58))/(Fperm_SI_Woolf2021!$E$9:$E$93-BK$58))*(BK$58-Fperm_SI_Woolf2021!$E$9:$E$93)/10))),Fperm_SI_Woolf2021!$D$9:$D$93))</f>
        <v>0.25151676112752824</v>
      </c>
      <c r="BL91" s="51" cm="1">
        <f t="array" ref="BL91">MIN(1,SLOPE(Fperm_SI_Woolf2021!$F$9:$F$93*EXP(-Fperm_SI_Woolf2021!$I$9:$I$93*$C91*IF(BL$58=Fperm_SI_Woolf2021!$E$9:$E$93,1,EXP(LN((1.1*(Fperm_SI_Woolf2021!$E$9:$E$93-BL$58)-63.1579*EXP(-0.19*Fperm_SI_Woolf2021!$E$9:$E$93)+63.1579*EXP(-0.19*BL$58))/(Fperm_SI_Woolf2021!$E$9:$E$93-BL$58))*(BL$58-Fperm_SI_Woolf2021!$E$9:$E$93)/10))) + Fperm_SI_Woolf2021!$G$9:$G$93*EXP(-Fperm_SI_Woolf2021!$J$9:$J$93*$C91*IF(BL$58=Fperm_SI_Woolf2021!$E$9:$E$93,1,EXP(LN((1.1*(Fperm_SI_Woolf2021!$E$9:$E$93-BL$58)-63.1579*EXP(-0.19*Fperm_SI_Woolf2021!$E$9:$E$93)+63.1579*EXP(-0.19*BL$58))/(Fperm_SI_Woolf2021!$E$9:$E$93-BL$58))*(BL$58-Fperm_SI_Woolf2021!$E$9:$E$93)/10))) + Fperm_SI_Woolf2021!$H$9:$H$93*EXP(-Fperm_SI_Woolf2021!$K$9:$K$93*$C91*IF(BL$58=Fperm_SI_Woolf2021!$E$9:$E$93,1,EXP(LN((1.1*(Fperm_SI_Woolf2021!$E$9:$E$93-BL$58)-63.1579*EXP(-0.19*Fperm_SI_Woolf2021!$E$9:$E$93)+63.1579*EXP(-0.19*BL$58))/(Fperm_SI_Woolf2021!$E$9:$E$93-BL$58))*(BL$58-Fperm_SI_Woolf2021!$E$9:$E$93)/10))),Fperm_SI_Woolf2021!$D$9:$D$93)*BL$57+INTERCEPT(Fperm_SI_Woolf2021!$F$9:$F$93*EXP(-Fperm_SI_Woolf2021!$I$9:$I$93*$C91*IF(BL$58=Fperm_SI_Woolf2021!$E$9:$E$93,1,EXP(LN((1.1*(Fperm_SI_Woolf2021!$E$9:$E$93-BL$58)-63.1579*EXP(-0.19*Fperm_SI_Woolf2021!$E$9:$E$93)+63.1579*EXP(-0.19*BL$58))/(Fperm_SI_Woolf2021!$E$9:$E$93-BL$58))*(BL$58-Fperm_SI_Woolf2021!$E$9:$E$93)/10))) + Fperm_SI_Woolf2021!$G$9:$G$93*EXP(-Fperm_SI_Woolf2021!$J$9:$J$93*$C91*IF(BL$58=Fperm_SI_Woolf2021!$E$9:$E$93,1,EXP(LN((1.1*(Fperm_SI_Woolf2021!$E$9:$E$93-BL$58)-63.1579*EXP(-0.19*Fperm_SI_Woolf2021!$E$9:$E$93)+63.1579*EXP(-0.19*BL$58))/(Fperm_SI_Woolf2021!$E$9:$E$93-BL$58))*(BL$58-Fperm_SI_Woolf2021!$E$9:$E$93)/10))) + Fperm_SI_Woolf2021!$H$9:$H$93*EXP(-Fperm_SI_Woolf2021!$K$9:$K$93*$C91*IF(BL$58=Fperm_SI_Woolf2021!$E$9:$E$93,1,EXP(LN((1.1*(Fperm_SI_Woolf2021!$E$9:$E$93-BL$58)-63.1579*EXP(-0.19*Fperm_SI_Woolf2021!$E$9:$E$93)+63.1579*EXP(-0.19*BL$58))/(Fperm_SI_Woolf2021!$E$9:$E$93-BL$58))*(BL$58-Fperm_SI_Woolf2021!$E$9:$E$93)/10))),Fperm_SI_Woolf2021!$D$9:$D$93))</f>
        <v>0.59795582028156113</v>
      </c>
      <c r="BM91" s="51" cm="1">
        <f t="array" ref="BM91">MIN(1,SLOPE(Fperm_SI_Woolf2021!$F$9:$F$93*EXP(-Fperm_SI_Woolf2021!$I$9:$I$93*$C91*IF(BM$58=Fperm_SI_Woolf2021!$E$9:$E$93,1,EXP(LN((1.1*(Fperm_SI_Woolf2021!$E$9:$E$93-BM$58)-63.1579*EXP(-0.19*Fperm_SI_Woolf2021!$E$9:$E$93)+63.1579*EXP(-0.19*BM$58))/(Fperm_SI_Woolf2021!$E$9:$E$93-BM$58))*(BM$58-Fperm_SI_Woolf2021!$E$9:$E$93)/10))) + Fperm_SI_Woolf2021!$G$9:$G$93*EXP(-Fperm_SI_Woolf2021!$J$9:$J$93*$C91*IF(BM$58=Fperm_SI_Woolf2021!$E$9:$E$93,1,EXP(LN((1.1*(Fperm_SI_Woolf2021!$E$9:$E$93-BM$58)-63.1579*EXP(-0.19*Fperm_SI_Woolf2021!$E$9:$E$93)+63.1579*EXP(-0.19*BM$58))/(Fperm_SI_Woolf2021!$E$9:$E$93-BM$58))*(BM$58-Fperm_SI_Woolf2021!$E$9:$E$93)/10))) + Fperm_SI_Woolf2021!$H$9:$H$93*EXP(-Fperm_SI_Woolf2021!$K$9:$K$93*$C91*IF(BM$58=Fperm_SI_Woolf2021!$E$9:$E$93,1,EXP(LN((1.1*(Fperm_SI_Woolf2021!$E$9:$E$93-BM$58)-63.1579*EXP(-0.19*Fperm_SI_Woolf2021!$E$9:$E$93)+63.1579*EXP(-0.19*BM$58))/(Fperm_SI_Woolf2021!$E$9:$E$93-BM$58))*(BM$58-Fperm_SI_Woolf2021!$E$9:$E$93)/10))),Fperm_SI_Woolf2021!$D$9:$D$93)*BM$57+INTERCEPT(Fperm_SI_Woolf2021!$F$9:$F$93*EXP(-Fperm_SI_Woolf2021!$I$9:$I$93*$C91*IF(BM$58=Fperm_SI_Woolf2021!$E$9:$E$93,1,EXP(LN((1.1*(Fperm_SI_Woolf2021!$E$9:$E$93-BM$58)-63.1579*EXP(-0.19*Fperm_SI_Woolf2021!$E$9:$E$93)+63.1579*EXP(-0.19*BM$58))/(Fperm_SI_Woolf2021!$E$9:$E$93-BM$58))*(BM$58-Fperm_SI_Woolf2021!$E$9:$E$93)/10))) + Fperm_SI_Woolf2021!$G$9:$G$93*EXP(-Fperm_SI_Woolf2021!$J$9:$J$93*$C91*IF(BM$58=Fperm_SI_Woolf2021!$E$9:$E$93,1,EXP(LN((1.1*(Fperm_SI_Woolf2021!$E$9:$E$93-BM$58)-63.1579*EXP(-0.19*Fperm_SI_Woolf2021!$E$9:$E$93)+63.1579*EXP(-0.19*BM$58))/(Fperm_SI_Woolf2021!$E$9:$E$93-BM$58))*(BM$58-Fperm_SI_Woolf2021!$E$9:$E$93)/10))) + Fperm_SI_Woolf2021!$H$9:$H$93*EXP(-Fperm_SI_Woolf2021!$K$9:$K$93*$C91*IF(BM$58=Fperm_SI_Woolf2021!$E$9:$E$93,1,EXP(LN((1.1*(Fperm_SI_Woolf2021!$E$9:$E$93-BM$58)-63.1579*EXP(-0.19*Fperm_SI_Woolf2021!$E$9:$E$93)+63.1579*EXP(-0.19*BM$58))/(Fperm_SI_Woolf2021!$E$9:$E$93-BM$58))*(BM$58-Fperm_SI_Woolf2021!$E$9:$E$93)/10))),Fperm_SI_Woolf2021!$D$9:$D$93))</f>
        <v>0.57139495966000786</v>
      </c>
      <c r="BN91" s="51" cm="1">
        <f t="array" ref="BN91">MIN(1,SLOPE(Fperm_SI_Woolf2021!$F$9:$F$93*EXP(-Fperm_SI_Woolf2021!$I$9:$I$93*$C91*IF(BN$58=Fperm_SI_Woolf2021!$E$9:$E$93,1,EXP(LN((1.1*(Fperm_SI_Woolf2021!$E$9:$E$93-BN$58)-63.1579*EXP(-0.19*Fperm_SI_Woolf2021!$E$9:$E$93)+63.1579*EXP(-0.19*BN$58))/(Fperm_SI_Woolf2021!$E$9:$E$93-BN$58))*(BN$58-Fperm_SI_Woolf2021!$E$9:$E$93)/10))) + Fperm_SI_Woolf2021!$G$9:$G$93*EXP(-Fperm_SI_Woolf2021!$J$9:$J$93*$C91*IF(BN$58=Fperm_SI_Woolf2021!$E$9:$E$93,1,EXP(LN((1.1*(Fperm_SI_Woolf2021!$E$9:$E$93-BN$58)-63.1579*EXP(-0.19*Fperm_SI_Woolf2021!$E$9:$E$93)+63.1579*EXP(-0.19*BN$58))/(Fperm_SI_Woolf2021!$E$9:$E$93-BN$58))*(BN$58-Fperm_SI_Woolf2021!$E$9:$E$93)/10))) + Fperm_SI_Woolf2021!$H$9:$H$93*EXP(-Fperm_SI_Woolf2021!$K$9:$K$93*$C91*IF(BN$58=Fperm_SI_Woolf2021!$E$9:$E$93,1,EXP(LN((1.1*(Fperm_SI_Woolf2021!$E$9:$E$93-BN$58)-63.1579*EXP(-0.19*Fperm_SI_Woolf2021!$E$9:$E$93)+63.1579*EXP(-0.19*BN$58))/(Fperm_SI_Woolf2021!$E$9:$E$93-BN$58))*(BN$58-Fperm_SI_Woolf2021!$E$9:$E$93)/10))),Fperm_SI_Woolf2021!$D$9:$D$93)*BN$57+INTERCEPT(Fperm_SI_Woolf2021!$F$9:$F$93*EXP(-Fperm_SI_Woolf2021!$I$9:$I$93*$C91*IF(BN$58=Fperm_SI_Woolf2021!$E$9:$E$93,1,EXP(LN((1.1*(Fperm_SI_Woolf2021!$E$9:$E$93-BN$58)-63.1579*EXP(-0.19*Fperm_SI_Woolf2021!$E$9:$E$93)+63.1579*EXP(-0.19*BN$58))/(Fperm_SI_Woolf2021!$E$9:$E$93-BN$58))*(BN$58-Fperm_SI_Woolf2021!$E$9:$E$93)/10))) + Fperm_SI_Woolf2021!$G$9:$G$93*EXP(-Fperm_SI_Woolf2021!$J$9:$J$93*$C91*IF(BN$58=Fperm_SI_Woolf2021!$E$9:$E$93,1,EXP(LN((1.1*(Fperm_SI_Woolf2021!$E$9:$E$93-BN$58)-63.1579*EXP(-0.19*Fperm_SI_Woolf2021!$E$9:$E$93)+63.1579*EXP(-0.19*BN$58))/(Fperm_SI_Woolf2021!$E$9:$E$93-BN$58))*(BN$58-Fperm_SI_Woolf2021!$E$9:$E$93)/10))) + Fperm_SI_Woolf2021!$H$9:$H$93*EXP(-Fperm_SI_Woolf2021!$K$9:$K$93*$C91*IF(BN$58=Fperm_SI_Woolf2021!$E$9:$E$93,1,EXP(LN((1.1*(Fperm_SI_Woolf2021!$E$9:$E$93-BN$58)-63.1579*EXP(-0.19*Fperm_SI_Woolf2021!$E$9:$E$93)+63.1579*EXP(-0.19*BN$58))/(Fperm_SI_Woolf2021!$E$9:$E$93-BN$58))*(BN$58-Fperm_SI_Woolf2021!$E$9:$E$93)/10))),Fperm_SI_Woolf2021!$D$9:$D$93))</f>
        <v>0.54483409903845448</v>
      </c>
      <c r="BO91" s="51" cm="1">
        <f t="array" ref="BO91">MIN(1,SLOPE(Fperm_SI_Woolf2021!$F$9:$F$93*EXP(-Fperm_SI_Woolf2021!$I$9:$I$93*$C91*IF(BO$58=Fperm_SI_Woolf2021!$E$9:$E$93,1,EXP(LN((1.1*(Fperm_SI_Woolf2021!$E$9:$E$93-BO$58)-63.1579*EXP(-0.19*Fperm_SI_Woolf2021!$E$9:$E$93)+63.1579*EXP(-0.19*BO$58))/(Fperm_SI_Woolf2021!$E$9:$E$93-BO$58))*(BO$58-Fperm_SI_Woolf2021!$E$9:$E$93)/10))) + Fperm_SI_Woolf2021!$G$9:$G$93*EXP(-Fperm_SI_Woolf2021!$J$9:$J$93*$C91*IF(BO$58=Fperm_SI_Woolf2021!$E$9:$E$93,1,EXP(LN((1.1*(Fperm_SI_Woolf2021!$E$9:$E$93-BO$58)-63.1579*EXP(-0.19*Fperm_SI_Woolf2021!$E$9:$E$93)+63.1579*EXP(-0.19*BO$58))/(Fperm_SI_Woolf2021!$E$9:$E$93-BO$58))*(BO$58-Fperm_SI_Woolf2021!$E$9:$E$93)/10))) + Fperm_SI_Woolf2021!$H$9:$H$93*EXP(-Fperm_SI_Woolf2021!$K$9:$K$93*$C91*IF(BO$58=Fperm_SI_Woolf2021!$E$9:$E$93,1,EXP(LN((1.1*(Fperm_SI_Woolf2021!$E$9:$E$93-BO$58)-63.1579*EXP(-0.19*Fperm_SI_Woolf2021!$E$9:$E$93)+63.1579*EXP(-0.19*BO$58))/(Fperm_SI_Woolf2021!$E$9:$E$93-BO$58))*(BO$58-Fperm_SI_Woolf2021!$E$9:$E$93)/10))),Fperm_SI_Woolf2021!$D$9:$D$93)*BO$57+INTERCEPT(Fperm_SI_Woolf2021!$F$9:$F$93*EXP(-Fperm_SI_Woolf2021!$I$9:$I$93*$C91*IF(BO$58=Fperm_SI_Woolf2021!$E$9:$E$93,1,EXP(LN((1.1*(Fperm_SI_Woolf2021!$E$9:$E$93-BO$58)-63.1579*EXP(-0.19*Fperm_SI_Woolf2021!$E$9:$E$93)+63.1579*EXP(-0.19*BO$58))/(Fperm_SI_Woolf2021!$E$9:$E$93-BO$58))*(BO$58-Fperm_SI_Woolf2021!$E$9:$E$93)/10))) + Fperm_SI_Woolf2021!$G$9:$G$93*EXP(-Fperm_SI_Woolf2021!$J$9:$J$93*$C91*IF(BO$58=Fperm_SI_Woolf2021!$E$9:$E$93,1,EXP(LN((1.1*(Fperm_SI_Woolf2021!$E$9:$E$93-BO$58)-63.1579*EXP(-0.19*Fperm_SI_Woolf2021!$E$9:$E$93)+63.1579*EXP(-0.19*BO$58))/(Fperm_SI_Woolf2021!$E$9:$E$93-BO$58))*(BO$58-Fperm_SI_Woolf2021!$E$9:$E$93)/10))) + Fperm_SI_Woolf2021!$H$9:$H$93*EXP(-Fperm_SI_Woolf2021!$K$9:$K$93*$C91*IF(BO$58=Fperm_SI_Woolf2021!$E$9:$E$93,1,EXP(LN((1.1*(Fperm_SI_Woolf2021!$E$9:$E$93-BO$58)-63.1579*EXP(-0.19*Fperm_SI_Woolf2021!$E$9:$E$93)+63.1579*EXP(-0.19*BO$58))/(Fperm_SI_Woolf2021!$E$9:$E$93-BO$58))*(BO$58-Fperm_SI_Woolf2021!$E$9:$E$93)/10))),Fperm_SI_Woolf2021!$D$9:$D$93))</f>
        <v>0.51827323841690109</v>
      </c>
      <c r="BP91" s="51" cm="1">
        <f t="array" ref="BP91">MIN(1,SLOPE(Fperm_SI_Woolf2021!$F$9:$F$93*EXP(-Fperm_SI_Woolf2021!$I$9:$I$93*$C91*IF(BP$58=Fperm_SI_Woolf2021!$E$9:$E$93,1,EXP(LN((1.1*(Fperm_SI_Woolf2021!$E$9:$E$93-BP$58)-63.1579*EXP(-0.19*Fperm_SI_Woolf2021!$E$9:$E$93)+63.1579*EXP(-0.19*BP$58))/(Fperm_SI_Woolf2021!$E$9:$E$93-BP$58))*(BP$58-Fperm_SI_Woolf2021!$E$9:$E$93)/10))) + Fperm_SI_Woolf2021!$G$9:$G$93*EXP(-Fperm_SI_Woolf2021!$J$9:$J$93*$C91*IF(BP$58=Fperm_SI_Woolf2021!$E$9:$E$93,1,EXP(LN((1.1*(Fperm_SI_Woolf2021!$E$9:$E$93-BP$58)-63.1579*EXP(-0.19*Fperm_SI_Woolf2021!$E$9:$E$93)+63.1579*EXP(-0.19*BP$58))/(Fperm_SI_Woolf2021!$E$9:$E$93-BP$58))*(BP$58-Fperm_SI_Woolf2021!$E$9:$E$93)/10))) + Fperm_SI_Woolf2021!$H$9:$H$93*EXP(-Fperm_SI_Woolf2021!$K$9:$K$93*$C91*IF(BP$58=Fperm_SI_Woolf2021!$E$9:$E$93,1,EXP(LN((1.1*(Fperm_SI_Woolf2021!$E$9:$E$93-BP$58)-63.1579*EXP(-0.19*Fperm_SI_Woolf2021!$E$9:$E$93)+63.1579*EXP(-0.19*BP$58))/(Fperm_SI_Woolf2021!$E$9:$E$93-BP$58))*(BP$58-Fperm_SI_Woolf2021!$E$9:$E$93)/10))),Fperm_SI_Woolf2021!$D$9:$D$93)*BP$57+INTERCEPT(Fperm_SI_Woolf2021!$F$9:$F$93*EXP(-Fperm_SI_Woolf2021!$I$9:$I$93*$C91*IF(BP$58=Fperm_SI_Woolf2021!$E$9:$E$93,1,EXP(LN((1.1*(Fperm_SI_Woolf2021!$E$9:$E$93-BP$58)-63.1579*EXP(-0.19*Fperm_SI_Woolf2021!$E$9:$E$93)+63.1579*EXP(-0.19*BP$58))/(Fperm_SI_Woolf2021!$E$9:$E$93-BP$58))*(BP$58-Fperm_SI_Woolf2021!$E$9:$E$93)/10))) + Fperm_SI_Woolf2021!$G$9:$G$93*EXP(-Fperm_SI_Woolf2021!$J$9:$J$93*$C91*IF(BP$58=Fperm_SI_Woolf2021!$E$9:$E$93,1,EXP(LN((1.1*(Fperm_SI_Woolf2021!$E$9:$E$93-BP$58)-63.1579*EXP(-0.19*Fperm_SI_Woolf2021!$E$9:$E$93)+63.1579*EXP(-0.19*BP$58))/(Fperm_SI_Woolf2021!$E$9:$E$93-BP$58))*(BP$58-Fperm_SI_Woolf2021!$E$9:$E$93)/10))) + Fperm_SI_Woolf2021!$H$9:$H$93*EXP(-Fperm_SI_Woolf2021!$K$9:$K$93*$C91*IF(BP$58=Fperm_SI_Woolf2021!$E$9:$E$93,1,EXP(LN((1.1*(Fperm_SI_Woolf2021!$E$9:$E$93-BP$58)-63.1579*EXP(-0.19*Fperm_SI_Woolf2021!$E$9:$E$93)+63.1579*EXP(-0.19*BP$58))/(Fperm_SI_Woolf2021!$E$9:$E$93-BP$58))*(BP$58-Fperm_SI_Woolf2021!$E$9:$E$93)/10))),Fperm_SI_Woolf2021!$D$9:$D$93))</f>
        <v>0.49171237779534771</v>
      </c>
      <c r="BQ91" s="51" cm="1">
        <f t="array" ref="BQ91">MIN(1,SLOPE(Fperm_SI_Woolf2021!$F$9:$F$93*EXP(-Fperm_SI_Woolf2021!$I$9:$I$93*$C91*IF(BQ$58=Fperm_SI_Woolf2021!$E$9:$E$93,1,EXP(LN((1.1*(Fperm_SI_Woolf2021!$E$9:$E$93-BQ$58)-63.1579*EXP(-0.19*Fperm_SI_Woolf2021!$E$9:$E$93)+63.1579*EXP(-0.19*BQ$58))/(Fperm_SI_Woolf2021!$E$9:$E$93-BQ$58))*(BQ$58-Fperm_SI_Woolf2021!$E$9:$E$93)/10))) + Fperm_SI_Woolf2021!$G$9:$G$93*EXP(-Fperm_SI_Woolf2021!$J$9:$J$93*$C91*IF(BQ$58=Fperm_SI_Woolf2021!$E$9:$E$93,1,EXP(LN((1.1*(Fperm_SI_Woolf2021!$E$9:$E$93-BQ$58)-63.1579*EXP(-0.19*Fperm_SI_Woolf2021!$E$9:$E$93)+63.1579*EXP(-0.19*BQ$58))/(Fperm_SI_Woolf2021!$E$9:$E$93-BQ$58))*(BQ$58-Fperm_SI_Woolf2021!$E$9:$E$93)/10))) + Fperm_SI_Woolf2021!$H$9:$H$93*EXP(-Fperm_SI_Woolf2021!$K$9:$K$93*$C91*IF(BQ$58=Fperm_SI_Woolf2021!$E$9:$E$93,1,EXP(LN((1.1*(Fperm_SI_Woolf2021!$E$9:$E$93-BQ$58)-63.1579*EXP(-0.19*Fperm_SI_Woolf2021!$E$9:$E$93)+63.1579*EXP(-0.19*BQ$58))/(Fperm_SI_Woolf2021!$E$9:$E$93-BQ$58))*(BQ$58-Fperm_SI_Woolf2021!$E$9:$E$93)/10))),Fperm_SI_Woolf2021!$D$9:$D$93)*BQ$57+INTERCEPT(Fperm_SI_Woolf2021!$F$9:$F$93*EXP(-Fperm_SI_Woolf2021!$I$9:$I$93*$C91*IF(BQ$58=Fperm_SI_Woolf2021!$E$9:$E$93,1,EXP(LN((1.1*(Fperm_SI_Woolf2021!$E$9:$E$93-BQ$58)-63.1579*EXP(-0.19*Fperm_SI_Woolf2021!$E$9:$E$93)+63.1579*EXP(-0.19*BQ$58))/(Fperm_SI_Woolf2021!$E$9:$E$93-BQ$58))*(BQ$58-Fperm_SI_Woolf2021!$E$9:$E$93)/10))) + Fperm_SI_Woolf2021!$G$9:$G$93*EXP(-Fperm_SI_Woolf2021!$J$9:$J$93*$C91*IF(BQ$58=Fperm_SI_Woolf2021!$E$9:$E$93,1,EXP(LN((1.1*(Fperm_SI_Woolf2021!$E$9:$E$93-BQ$58)-63.1579*EXP(-0.19*Fperm_SI_Woolf2021!$E$9:$E$93)+63.1579*EXP(-0.19*BQ$58))/(Fperm_SI_Woolf2021!$E$9:$E$93-BQ$58))*(BQ$58-Fperm_SI_Woolf2021!$E$9:$E$93)/10))) + Fperm_SI_Woolf2021!$H$9:$H$93*EXP(-Fperm_SI_Woolf2021!$K$9:$K$93*$C91*IF(BQ$58=Fperm_SI_Woolf2021!$E$9:$E$93,1,EXP(LN((1.1*(Fperm_SI_Woolf2021!$E$9:$E$93-BQ$58)-63.1579*EXP(-0.19*Fperm_SI_Woolf2021!$E$9:$E$93)+63.1579*EXP(-0.19*BQ$58))/(Fperm_SI_Woolf2021!$E$9:$E$93-BQ$58))*(BQ$58-Fperm_SI_Woolf2021!$E$9:$E$93)/10))),Fperm_SI_Woolf2021!$D$9:$D$93))</f>
        <v>0.46515151717379438</v>
      </c>
      <c r="BR91" s="51" cm="1">
        <f t="array" ref="BR91">MIN(1,SLOPE(Fperm_SI_Woolf2021!$F$9:$F$93*EXP(-Fperm_SI_Woolf2021!$I$9:$I$93*$C91*IF(BR$58=Fperm_SI_Woolf2021!$E$9:$E$93,1,EXP(LN((1.1*(Fperm_SI_Woolf2021!$E$9:$E$93-BR$58)-63.1579*EXP(-0.19*Fperm_SI_Woolf2021!$E$9:$E$93)+63.1579*EXP(-0.19*BR$58))/(Fperm_SI_Woolf2021!$E$9:$E$93-BR$58))*(BR$58-Fperm_SI_Woolf2021!$E$9:$E$93)/10))) + Fperm_SI_Woolf2021!$G$9:$G$93*EXP(-Fperm_SI_Woolf2021!$J$9:$J$93*$C91*IF(BR$58=Fperm_SI_Woolf2021!$E$9:$E$93,1,EXP(LN((1.1*(Fperm_SI_Woolf2021!$E$9:$E$93-BR$58)-63.1579*EXP(-0.19*Fperm_SI_Woolf2021!$E$9:$E$93)+63.1579*EXP(-0.19*BR$58))/(Fperm_SI_Woolf2021!$E$9:$E$93-BR$58))*(BR$58-Fperm_SI_Woolf2021!$E$9:$E$93)/10))) + Fperm_SI_Woolf2021!$H$9:$H$93*EXP(-Fperm_SI_Woolf2021!$K$9:$K$93*$C91*IF(BR$58=Fperm_SI_Woolf2021!$E$9:$E$93,1,EXP(LN((1.1*(Fperm_SI_Woolf2021!$E$9:$E$93-BR$58)-63.1579*EXP(-0.19*Fperm_SI_Woolf2021!$E$9:$E$93)+63.1579*EXP(-0.19*BR$58))/(Fperm_SI_Woolf2021!$E$9:$E$93-BR$58))*(BR$58-Fperm_SI_Woolf2021!$E$9:$E$93)/10))),Fperm_SI_Woolf2021!$D$9:$D$93)*BR$57+INTERCEPT(Fperm_SI_Woolf2021!$F$9:$F$93*EXP(-Fperm_SI_Woolf2021!$I$9:$I$93*$C91*IF(BR$58=Fperm_SI_Woolf2021!$E$9:$E$93,1,EXP(LN((1.1*(Fperm_SI_Woolf2021!$E$9:$E$93-BR$58)-63.1579*EXP(-0.19*Fperm_SI_Woolf2021!$E$9:$E$93)+63.1579*EXP(-0.19*BR$58))/(Fperm_SI_Woolf2021!$E$9:$E$93-BR$58))*(BR$58-Fperm_SI_Woolf2021!$E$9:$E$93)/10))) + Fperm_SI_Woolf2021!$G$9:$G$93*EXP(-Fperm_SI_Woolf2021!$J$9:$J$93*$C91*IF(BR$58=Fperm_SI_Woolf2021!$E$9:$E$93,1,EXP(LN((1.1*(Fperm_SI_Woolf2021!$E$9:$E$93-BR$58)-63.1579*EXP(-0.19*Fperm_SI_Woolf2021!$E$9:$E$93)+63.1579*EXP(-0.19*BR$58))/(Fperm_SI_Woolf2021!$E$9:$E$93-BR$58))*(BR$58-Fperm_SI_Woolf2021!$E$9:$E$93)/10))) + Fperm_SI_Woolf2021!$H$9:$H$93*EXP(-Fperm_SI_Woolf2021!$K$9:$K$93*$C91*IF(BR$58=Fperm_SI_Woolf2021!$E$9:$E$93,1,EXP(LN((1.1*(Fperm_SI_Woolf2021!$E$9:$E$93-BR$58)-63.1579*EXP(-0.19*Fperm_SI_Woolf2021!$E$9:$E$93)+63.1579*EXP(-0.19*BR$58))/(Fperm_SI_Woolf2021!$E$9:$E$93-BR$58))*(BR$58-Fperm_SI_Woolf2021!$E$9:$E$93)/10))),Fperm_SI_Woolf2021!$D$9:$D$93))</f>
        <v>0.43859065655224105</v>
      </c>
      <c r="BS91" s="51" cm="1">
        <f t="array" ref="BS91">MIN(1,SLOPE(Fperm_SI_Woolf2021!$F$9:$F$93*EXP(-Fperm_SI_Woolf2021!$I$9:$I$93*$C91*IF(BS$58=Fperm_SI_Woolf2021!$E$9:$E$93,1,EXP(LN((1.1*(Fperm_SI_Woolf2021!$E$9:$E$93-BS$58)-63.1579*EXP(-0.19*Fperm_SI_Woolf2021!$E$9:$E$93)+63.1579*EXP(-0.19*BS$58))/(Fperm_SI_Woolf2021!$E$9:$E$93-BS$58))*(BS$58-Fperm_SI_Woolf2021!$E$9:$E$93)/10))) + Fperm_SI_Woolf2021!$G$9:$G$93*EXP(-Fperm_SI_Woolf2021!$J$9:$J$93*$C91*IF(BS$58=Fperm_SI_Woolf2021!$E$9:$E$93,1,EXP(LN((1.1*(Fperm_SI_Woolf2021!$E$9:$E$93-BS$58)-63.1579*EXP(-0.19*Fperm_SI_Woolf2021!$E$9:$E$93)+63.1579*EXP(-0.19*BS$58))/(Fperm_SI_Woolf2021!$E$9:$E$93-BS$58))*(BS$58-Fperm_SI_Woolf2021!$E$9:$E$93)/10))) + Fperm_SI_Woolf2021!$H$9:$H$93*EXP(-Fperm_SI_Woolf2021!$K$9:$K$93*$C91*IF(BS$58=Fperm_SI_Woolf2021!$E$9:$E$93,1,EXP(LN((1.1*(Fperm_SI_Woolf2021!$E$9:$E$93-BS$58)-63.1579*EXP(-0.19*Fperm_SI_Woolf2021!$E$9:$E$93)+63.1579*EXP(-0.19*BS$58))/(Fperm_SI_Woolf2021!$E$9:$E$93-BS$58))*(BS$58-Fperm_SI_Woolf2021!$E$9:$E$93)/10))),Fperm_SI_Woolf2021!$D$9:$D$93)*BS$57+INTERCEPT(Fperm_SI_Woolf2021!$F$9:$F$93*EXP(-Fperm_SI_Woolf2021!$I$9:$I$93*$C91*IF(BS$58=Fperm_SI_Woolf2021!$E$9:$E$93,1,EXP(LN((1.1*(Fperm_SI_Woolf2021!$E$9:$E$93-BS$58)-63.1579*EXP(-0.19*Fperm_SI_Woolf2021!$E$9:$E$93)+63.1579*EXP(-0.19*BS$58))/(Fperm_SI_Woolf2021!$E$9:$E$93-BS$58))*(BS$58-Fperm_SI_Woolf2021!$E$9:$E$93)/10))) + Fperm_SI_Woolf2021!$G$9:$G$93*EXP(-Fperm_SI_Woolf2021!$J$9:$J$93*$C91*IF(BS$58=Fperm_SI_Woolf2021!$E$9:$E$93,1,EXP(LN((1.1*(Fperm_SI_Woolf2021!$E$9:$E$93-BS$58)-63.1579*EXP(-0.19*Fperm_SI_Woolf2021!$E$9:$E$93)+63.1579*EXP(-0.19*BS$58))/(Fperm_SI_Woolf2021!$E$9:$E$93-BS$58))*(BS$58-Fperm_SI_Woolf2021!$E$9:$E$93)/10))) + Fperm_SI_Woolf2021!$H$9:$H$93*EXP(-Fperm_SI_Woolf2021!$K$9:$K$93*$C91*IF(BS$58=Fperm_SI_Woolf2021!$E$9:$E$93,1,EXP(LN((1.1*(Fperm_SI_Woolf2021!$E$9:$E$93-BS$58)-63.1579*EXP(-0.19*Fperm_SI_Woolf2021!$E$9:$E$93)+63.1579*EXP(-0.19*BS$58))/(Fperm_SI_Woolf2021!$E$9:$E$93-BS$58))*(BS$58-Fperm_SI_Woolf2021!$E$9:$E$93)/10))),Fperm_SI_Woolf2021!$D$9:$D$93))</f>
        <v>0.41202979593068767</v>
      </c>
      <c r="BT91" s="51" cm="1">
        <f t="array" ref="BT91">MIN(1,SLOPE(Fperm_SI_Woolf2021!$F$9:$F$93*EXP(-Fperm_SI_Woolf2021!$I$9:$I$93*$C91*IF(BT$58=Fperm_SI_Woolf2021!$E$9:$E$93,1,EXP(LN((1.1*(Fperm_SI_Woolf2021!$E$9:$E$93-BT$58)-63.1579*EXP(-0.19*Fperm_SI_Woolf2021!$E$9:$E$93)+63.1579*EXP(-0.19*BT$58))/(Fperm_SI_Woolf2021!$E$9:$E$93-BT$58))*(BT$58-Fperm_SI_Woolf2021!$E$9:$E$93)/10))) + Fperm_SI_Woolf2021!$G$9:$G$93*EXP(-Fperm_SI_Woolf2021!$J$9:$J$93*$C91*IF(BT$58=Fperm_SI_Woolf2021!$E$9:$E$93,1,EXP(LN((1.1*(Fperm_SI_Woolf2021!$E$9:$E$93-BT$58)-63.1579*EXP(-0.19*Fperm_SI_Woolf2021!$E$9:$E$93)+63.1579*EXP(-0.19*BT$58))/(Fperm_SI_Woolf2021!$E$9:$E$93-BT$58))*(BT$58-Fperm_SI_Woolf2021!$E$9:$E$93)/10))) + Fperm_SI_Woolf2021!$H$9:$H$93*EXP(-Fperm_SI_Woolf2021!$K$9:$K$93*$C91*IF(BT$58=Fperm_SI_Woolf2021!$E$9:$E$93,1,EXP(LN((1.1*(Fperm_SI_Woolf2021!$E$9:$E$93-BT$58)-63.1579*EXP(-0.19*Fperm_SI_Woolf2021!$E$9:$E$93)+63.1579*EXP(-0.19*BT$58))/(Fperm_SI_Woolf2021!$E$9:$E$93-BT$58))*(BT$58-Fperm_SI_Woolf2021!$E$9:$E$93)/10))),Fperm_SI_Woolf2021!$D$9:$D$93)*BT$57+INTERCEPT(Fperm_SI_Woolf2021!$F$9:$F$93*EXP(-Fperm_SI_Woolf2021!$I$9:$I$93*$C91*IF(BT$58=Fperm_SI_Woolf2021!$E$9:$E$93,1,EXP(LN((1.1*(Fperm_SI_Woolf2021!$E$9:$E$93-BT$58)-63.1579*EXP(-0.19*Fperm_SI_Woolf2021!$E$9:$E$93)+63.1579*EXP(-0.19*BT$58))/(Fperm_SI_Woolf2021!$E$9:$E$93-BT$58))*(BT$58-Fperm_SI_Woolf2021!$E$9:$E$93)/10))) + Fperm_SI_Woolf2021!$G$9:$G$93*EXP(-Fperm_SI_Woolf2021!$J$9:$J$93*$C91*IF(BT$58=Fperm_SI_Woolf2021!$E$9:$E$93,1,EXP(LN((1.1*(Fperm_SI_Woolf2021!$E$9:$E$93-BT$58)-63.1579*EXP(-0.19*Fperm_SI_Woolf2021!$E$9:$E$93)+63.1579*EXP(-0.19*BT$58))/(Fperm_SI_Woolf2021!$E$9:$E$93-BT$58))*(BT$58-Fperm_SI_Woolf2021!$E$9:$E$93)/10))) + Fperm_SI_Woolf2021!$H$9:$H$93*EXP(-Fperm_SI_Woolf2021!$K$9:$K$93*$C91*IF(BT$58=Fperm_SI_Woolf2021!$E$9:$E$93,1,EXP(LN((1.1*(Fperm_SI_Woolf2021!$E$9:$E$93-BT$58)-63.1579*EXP(-0.19*Fperm_SI_Woolf2021!$E$9:$E$93)+63.1579*EXP(-0.19*BT$58))/(Fperm_SI_Woolf2021!$E$9:$E$93-BT$58))*(BT$58-Fperm_SI_Woolf2021!$E$9:$E$93)/10))),Fperm_SI_Woolf2021!$D$9:$D$93))</f>
        <v>0.38546893530913434</v>
      </c>
      <c r="BU91" s="51" cm="1">
        <f t="array" ref="BU91">MIN(1,SLOPE(Fperm_SI_Woolf2021!$F$9:$F$93*EXP(-Fperm_SI_Woolf2021!$I$9:$I$93*$C91*IF(BU$58=Fperm_SI_Woolf2021!$E$9:$E$93,1,EXP(LN((1.1*(Fperm_SI_Woolf2021!$E$9:$E$93-BU$58)-63.1579*EXP(-0.19*Fperm_SI_Woolf2021!$E$9:$E$93)+63.1579*EXP(-0.19*BU$58))/(Fperm_SI_Woolf2021!$E$9:$E$93-BU$58))*(BU$58-Fperm_SI_Woolf2021!$E$9:$E$93)/10))) + Fperm_SI_Woolf2021!$G$9:$G$93*EXP(-Fperm_SI_Woolf2021!$J$9:$J$93*$C91*IF(BU$58=Fperm_SI_Woolf2021!$E$9:$E$93,1,EXP(LN((1.1*(Fperm_SI_Woolf2021!$E$9:$E$93-BU$58)-63.1579*EXP(-0.19*Fperm_SI_Woolf2021!$E$9:$E$93)+63.1579*EXP(-0.19*BU$58))/(Fperm_SI_Woolf2021!$E$9:$E$93-BU$58))*(BU$58-Fperm_SI_Woolf2021!$E$9:$E$93)/10))) + Fperm_SI_Woolf2021!$H$9:$H$93*EXP(-Fperm_SI_Woolf2021!$K$9:$K$93*$C91*IF(BU$58=Fperm_SI_Woolf2021!$E$9:$E$93,1,EXP(LN((1.1*(Fperm_SI_Woolf2021!$E$9:$E$93-BU$58)-63.1579*EXP(-0.19*Fperm_SI_Woolf2021!$E$9:$E$93)+63.1579*EXP(-0.19*BU$58))/(Fperm_SI_Woolf2021!$E$9:$E$93-BU$58))*(BU$58-Fperm_SI_Woolf2021!$E$9:$E$93)/10))),Fperm_SI_Woolf2021!$D$9:$D$93)*BU$57+INTERCEPT(Fperm_SI_Woolf2021!$F$9:$F$93*EXP(-Fperm_SI_Woolf2021!$I$9:$I$93*$C91*IF(BU$58=Fperm_SI_Woolf2021!$E$9:$E$93,1,EXP(LN((1.1*(Fperm_SI_Woolf2021!$E$9:$E$93-BU$58)-63.1579*EXP(-0.19*Fperm_SI_Woolf2021!$E$9:$E$93)+63.1579*EXP(-0.19*BU$58))/(Fperm_SI_Woolf2021!$E$9:$E$93-BU$58))*(BU$58-Fperm_SI_Woolf2021!$E$9:$E$93)/10))) + Fperm_SI_Woolf2021!$G$9:$G$93*EXP(-Fperm_SI_Woolf2021!$J$9:$J$93*$C91*IF(BU$58=Fperm_SI_Woolf2021!$E$9:$E$93,1,EXP(LN((1.1*(Fperm_SI_Woolf2021!$E$9:$E$93-BU$58)-63.1579*EXP(-0.19*Fperm_SI_Woolf2021!$E$9:$E$93)+63.1579*EXP(-0.19*BU$58))/(Fperm_SI_Woolf2021!$E$9:$E$93-BU$58))*(BU$58-Fperm_SI_Woolf2021!$E$9:$E$93)/10))) + Fperm_SI_Woolf2021!$H$9:$H$93*EXP(-Fperm_SI_Woolf2021!$K$9:$K$93*$C91*IF(BU$58=Fperm_SI_Woolf2021!$E$9:$E$93,1,EXP(LN((1.1*(Fperm_SI_Woolf2021!$E$9:$E$93-BU$58)-63.1579*EXP(-0.19*Fperm_SI_Woolf2021!$E$9:$E$93)+63.1579*EXP(-0.19*BU$58))/(Fperm_SI_Woolf2021!$E$9:$E$93-BU$58))*(BU$58-Fperm_SI_Woolf2021!$E$9:$E$93)/10))),Fperm_SI_Woolf2021!$D$9:$D$93))</f>
        <v>0.35890807468758101</v>
      </c>
      <c r="BV91" s="51" cm="1">
        <f t="array" ref="BV91">MIN(1,SLOPE(Fperm_SI_Woolf2021!$F$9:$F$93*EXP(-Fperm_SI_Woolf2021!$I$9:$I$93*$C91*IF(BV$58=Fperm_SI_Woolf2021!$E$9:$E$93,1,EXP(LN((1.1*(Fperm_SI_Woolf2021!$E$9:$E$93-BV$58)-63.1579*EXP(-0.19*Fperm_SI_Woolf2021!$E$9:$E$93)+63.1579*EXP(-0.19*BV$58))/(Fperm_SI_Woolf2021!$E$9:$E$93-BV$58))*(BV$58-Fperm_SI_Woolf2021!$E$9:$E$93)/10))) + Fperm_SI_Woolf2021!$G$9:$G$93*EXP(-Fperm_SI_Woolf2021!$J$9:$J$93*$C91*IF(BV$58=Fperm_SI_Woolf2021!$E$9:$E$93,1,EXP(LN((1.1*(Fperm_SI_Woolf2021!$E$9:$E$93-BV$58)-63.1579*EXP(-0.19*Fperm_SI_Woolf2021!$E$9:$E$93)+63.1579*EXP(-0.19*BV$58))/(Fperm_SI_Woolf2021!$E$9:$E$93-BV$58))*(BV$58-Fperm_SI_Woolf2021!$E$9:$E$93)/10))) + Fperm_SI_Woolf2021!$H$9:$H$93*EXP(-Fperm_SI_Woolf2021!$K$9:$K$93*$C91*IF(BV$58=Fperm_SI_Woolf2021!$E$9:$E$93,1,EXP(LN((1.1*(Fperm_SI_Woolf2021!$E$9:$E$93-BV$58)-63.1579*EXP(-0.19*Fperm_SI_Woolf2021!$E$9:$E$93)+63.1579*EXP(-0.19*BV$58))/(Fperm_SI_Woolf2021!$E$9:$E$93-BV$58))*(BV$58-Fperm_SI_Woolf2021!$E$9:$E$93)/10))),Fperm_SI_Woolf2021!$D$9:$D$93)*BV$57+INTERCEPT(Fperm_SI_Woolf2021!$F$9:$F$93*EXP(-Fperm_SI_Woolf2021!$I$9:$I$93*$C91*IF(BV$58=Fperm_SI_Woolf2021!$E$9:$E$93,1,EXP(LN((1.1*(Fperm_SI_Woolf2021!$E$9:$E$93-BV$58)-63.1579*EXP(-0.19*Fperm_SI_Woolf2021!$E$9:$E$93)+63.1579*EXP(-0.19*BV$58))/(Fperm_SI_Woolf2021!$E$9:$E$93-BV$58))*(BV$58-Fperm_SI_Woolf2021!$E$9:$E$93)/10))) + Fperm_SI_Woolf2021!$G$9:$G$93*EXP(-Fperm_SI_Woolf2021!$J$9:$J$93*$C91*IF(BV$58=Fperm_SI_Woolf2021!$E$9:$E$93,1,EXP(LN((1.1*(Fperm_SI_Woolf2021!$E$9:$E$93-BV$58)-63.1579*EXP(-0.19*Fperm_SI_Woolf2021!$E$9:$E$93)+63.1579*EXP(-0.19*BV$58))/(Fperm_SI_Woolf2021!$E$9:$E$93-BV$58))*(BV$58-Fperm_SI_Woolf2021!$E$9:$E$93)/10))) + Fperm_SI_Woolf2021!$H$9:$H$93*EXP(-Fperm_SI_Woolf2021!$K$9:$K$93*$C91*IF(BV$58=Fperm_SI_Woolf2021!$E$9:$E$93,1,EXP(LN((1.1*(Fperm_SI_Woolf2021!$E$9:$E$93-BV$58)-63.1579*EXP(-0.19*Fperm_SI_Woolf2021!$E$9:$E$93)+63.1579*EXP(-0.19*BV$58))/(Fperm_SI_Woolf2021!$E$9:$E$93-BV$58))*(BV$58-Fperm_SI_Woolf2021!$E$9:$E$93)/10))),Fperm_SI_Woolf2021!$D$9:$D$93))</f>
        <v>0.33234721406602763</v>
      </c>
      <c r="BW91" s="51" cm="1">
        <f t="array" ref="BW91">MIN(1,SLOPE(Fperm_SI_Woolf2021!$F$9:$F$93*EXP(-Fperm_SI_Woolf2021!$I$9:$I$93*$C91*IF(BW$58=Fperm_SI_Woolf2021!$E$9:$E$93,1,EXP(LN((1.1*(Fperm_SI_Woolf2021!$E$9:$E$93-BW$58)-63.1579*EXP(-0.19*Fperm_SI_Woolf2021!$E$9:$E$93)+63.1579*EXP(-0.19*BW$58))/(Fperm_SI_Woolf2021!$E$9:$E$93-BW$58))*(BW$58-Fperm_SI_Woolf2021!$E$9:$E$93)/10))) + Fperm_SI_Woolf2021!$G$9:$G$93*EXP(-Fperm_SI_Woolf2021!$J$9:$J$93*$C91*IF(BW$58=Fperm_SI_Woolf2021!$E$9:$E$93,1,EXP(LN((1.1*(Fperm_SI_Woolf2021!$E$9:$E$93-BW$58)-63.1579*EXP(-0.19*Fperm_SI_Woolf2021!$E$9:$E$93)+63.1579*EXP(-0.19*BW$58))/(Fperm_SI_Woolf2021!$E$9:$E$93-BW$58))*(BW$58-Fperm_SI_Woolf2021!$E$9:$E$93)/10))) + Fperm_SI_Woolf2021!$H$9:$H$93*EXP(-Fperm_SI_Woolf2021!$K$9:$K$93*$C91*IF(BW$58=Fperm_SI_Woolf2021!$E$9:$E$93,1,EXP(LN((1.1*(Fperm_SI_Woolf2021!$E$9:$E$93-BW$58)-63.1579*EXP(-0.19*Fperm_SI_Woolf2021!$E$9:$E$93)+63.1579*EXP(-0.19*BW$58))/(Fperm_SI_Woolf2021!$E$9:$E$93-BW$58))*(BW$58-Fperm_SI_Woolf2021!$E$9:$E$93)/10))),Fperm_SI_Woolf2021!$D$9:$D$93)*BW$57+INTERCEPT(Fperm_SI_Woolf2021!$F$9:$F$93*EXP(-Fperm_SI_Woolf2021!$I$9:$I$93*$C91*IF(BW$58=Fperm_SI_Woolf2021!$E$9:$E$93,1,EXP(LN((1.1*(Fperm_SI_Woolf2021!$E$9:$E$93-BW$58)-63.1579*EXP(-0.19*Fperm_SI_Woolf2021!$E$9:$E$93)+63.1579*EXP(-0.19*BW$58))/(Fperm_SI_Woolf2021!$E$9:$E$93-BW$58))*(BW$58-Fperm_SI_Woolf2021!$E$9:$E$93)/10))) + Fperm_SI_Woolf2021!$G$9:$G$93*EXP(-Fperm_SI_Woolf2021!$J$9:$J$93*$C91*IF(BW$58=Fperm_SI_Woolf2021!$E$9:$E$93,1,EXP(LN((1.1*(Fperm_SI_Woolf2021!$E$9:$E$93-BW$58)-63.1579*EXP(-0.19*Fperm_SI_Woolf2021!$E$9:$E$93)+63.1579*EXP(-0.19*BW$58))/(Fperm_SI_Woolf2021!$E$9:$E$93-BW$58))*(BW$58-Fperm_SI_Woolf2021!$E$9:$E$93)/10))) + Fperm_SI_Woolf2021!$H$9:$H$93*EXP(-Fperm_SI_Woolf2021!$K$9:$K$93*$C91*IF(BW$58=Fperm_SI_Woolf2021!$E$9:$E$93,1,EXP(LN((1.1*(Fperm_SI_Woolf2021!$E$9:$E$93-BW$58)-63.1579*EXP(-0.19*Fperm_SI_Woolf2021!$E$9:$E$93)+63.1579*EXP(-0.19*BW$58))/(Fperm_SI_Woolf2021!$E$9:$E$93-BW$58))*(BW$58-Fperm_SI_Woolf2021!$E$9:$E$93)/10))),Fperm_SI_Woolf2021!$D$9:$D$93))</f>
        <v>0.30578635344447425</v>
      </c>
      <c r="BX91" s="51" cm="1">
        <f t="array" ref="BX91">MIN(1,SLOPE(Fperm_SI_Woolf2021!$F$9:$F$93*EXP(-Fperm_SI_Woolf2021!$I$9:$I$93*$C91*IF(BX$58=Fperm_SI_Woolf2021!$E$9:$E$93,1,EXP(LN((1.1*(Fperm_SI_Woolf2021!$E$9:$E$93-BX$58)-63.1579*EXP(-0.19*Fperm_SI_Woolf2021!$E$9:$E$93)+63.1579*EXP(-0.19*BX$58))/(Fperm_SI_Woolf2021!$E$9:$E$93-BX$58))*(BX$58-Fperm_SI_Woolf2021!$E$9:$E$93)/10))) + Fperm_SI_Woolf2021!$G$9:$G$93*EXP(-Fperm_SI_Woolf2021!$J$9:$J$93*$C91*IF(BX$58=Fperm_SI_Woolf2021!$E$9:$E$93,1,EXP(LN((1.1*(Fperm_SI_Woolf2021!$E$9:$E$93-BX$58)-63.1579*EXP(-0.19*Fperm_SI_Woolf2021!$E$9:$E$93)+63.1579*EXP(-0.19*BX$58))/(Fperm_SI_Woolf2021!$E$9:$E$93-BX$58))*(BX$58-Fperm_SI_Woolf2021!$E$9:$E$93)/10))) + Fperm_SI_Woolf2021!$H$9:$H$93*EXP(-Fperm_SI_Woolf2021!$K$9:$K$93*$C91*IF(BX$58=Fperm_SI_Woolf2021!$E$9:$E$93,1,EXP(LN((1.1*(Fperm_SI_Woolf2021!$E$9:$E$93-BX$58)-63.1579*EXP(-0.19*Fperm_SI_Woolf2021!$E$9:$E$93)+63.1579*EXP(-0.19*BX$58))/(Fperm_SI_Woolf2021!$E$9:$E$93-BX$58))*(BX$58-Fperm_SI_Woolf2021!$E$9:$E$93)/10))),Fperm_SI_Woolf2021!$D$9:$D$93)*BX$57+INTERCEPT(Fperm_SI_Woolf2021!$F$9:$F$93*EXP(-Fperm_SI_Woolf2021!$I$9:$I$93*$C91*IF(BX$58=Fperm_SI_Woolf2021!$E$9:$E$93,1,EXP(LN((1.1*(Fperm_SI_Woolf2021!$E$9:$E$93-BX$58)-63.1579*EXP(-0.19*Fperm_SI_Woolf2021!$E$9:$E$93)+63.1579*EXP(-0.19*BX$58))/(Fperm_SI_Woolf2021!$E$9:$E$93-BX$58))*(BX$58-Fperm_SI_Woolf2021!$E$9:$E$93)/10))) + Fperm_SI_Woolf2021!$G$9:$G$93*EXP(-Fperm_SI_Woolf2021!$J$9:$J$93*$C91*IF(BX$58=Fperm_SI_Woolf2021!$E$9:$E$93,1,EXP(LN((1.1*(Fperm_SI_Woolf2021!$E$9:$E$93-BX$58)-63.1579*EXP(-0.19*Fperm_SI_Woolf2021!$E$9:$E$93)+63.1579*EXP(-0.19*BX$58))/(Fperm_SI_Woolf2021!$E$9:$E$93-BX$58))*(BX$58-Fperm_SI_Woolf2021!$E$9:$E$93)/10))) + Fperm_SI_Woolf2021!$H$9:$H$93*EXP(-Fperm_SI_Woolf2021!$K$9:$K$93*$C91*IF(BX$58=Fperm_SI_Woolf2021!$E$9:$E$93,1,EXP(LN((1.1*(Fperm_SI_Woolf2021!$E$9:$E$93-BX$58)-63.1579*EXP(-0.19*Fperm_SI_Woolf2021!$E$9:$E$93)+63.1579*EXP(-0.19*BX$58))/(Fperm_SI_Woolf2021!$E$9:$E$93-BX$58))*(BX$58-Fperm_SI_Woolf2021!$E$9:$E$93)/10))),Fperm_SI_Woolf2021!$D$9:$D$93))</f>
        <v>0.27922549282292086</v>
      </c>
      <c r="BY91" s="51" cm="1">
        <f t="array" ref="BY91">MIN(1,SLOPE(Fperm_SI_Woolf2021!$F$9:$F$93*EXP(-Fperm_SI_Woolf2021!$I$9:$I$93*$C91*IF(BY$58=Fperm_SI_Woolf2021!$E$9:$E$93,1,EXP(LN((1.1*(Fperm_SI_Woolf2021!$E$9:$E$93-BY$58)-63.1579*EXP(-0.19*Fperm_SI_Woolf2021!$E$9:$E$93)+63.1579*EXP(-0.19*BY$58))/(Fperm_SI_Woolf2021!$E$9:$E$93-BY$58))*(BY$58-Fperm_SI_Woolf2021!$E$9:$E$93)/10))) + Fperm_SI_Woolf2021!$G$9:$G$93*EXP(-Fperm_SI_Woolf2021!$J$9:$J$93*$C91*IF(BY$58=Fperm_SI_Woolf2021!$E$9:$E$93,1,EXP(LN((1.1*(Fperm_SI_Woolf2021!$E$9:$E$93-BY$58)-63.1579*EXP(-0.19*Fperm_SI_Woolf2021!$E$9:$E$93)+63.1579*EXP(-0.19*BY$58))/(Fperm_SI_Woolf2021!$E$9:$E$93-BY$58))*(BY$58-Fperm_SI_Woolf2021!$E$9:$E$93)/10))) + Fperm_SI_Woolf2021!$H$9:$H$93*EXP(-Fperm_SI_Woolf2021!$K$9:$K$93*$C91*IF(BY$58=Fperm_SI_Woolf2021!$E$9:$E$93,1,EXP(LN((1.1*(Fperm_SI_Woolf2021!$E$9:$E$93-BY$58)-63.1579*EXP(-0.19*Fperm_SI_Woolf2021!$E$9:$E$93)+63.1579*EXP(-0.19*BY$58))/(Fperm_SI_Woolf2021!$E$9:$E$93-BY$58))*(BY$58-Fperm_SI_Woolf2021!$E$9:$E$93)/10))),Fperm_SI_Woolf2021!$D$9:$D$93)*BY$57+INTERCEPT(Fperm_SI_Woolf2021!$F$9:$F$93*EXP(-Fperm_SI_Woolf2021!$I$9:$I$93*$C91*IF(BY$58=Fperm_SI_Woolf2021!$E$9:$E$93,1,EXP(LN((1.1*(Fperm_SI_Woolf2021!$E$9:$E$93-BY$58)-63.1579*EXP(-0.19*Fperm_SI_Woolf2021!$E$9:$E$93)+63.1579*EXP(-0.19*BY$58))/(Fperm_SI_Woolf2021!$E$9:$E$93-BY$58))*(BY$58-Fperm_SI_Woolf2021!$E$9:$E$93)/10))) + Fperm_SI_Woolf2021!$G$9:$G$93*EXP(-Fperm_SI_Woolf2021!$J$9:$J$93*$C91*IF(BY$58=Fperm_SI_Woolf2021!$E$9:$E$93,1,EXP(LN((1.1*(Fperm_SI_Woolf2021!$E$9:$E$93-BY$58)-63.1579*EXP(-0.19*Fperm_SI_Woolf2021!$E$9:$E$93)+63.1579*EXP(-0.19*BY$58))/(Fperm_SI_Woolf2021!$E$9:$E$93-BY$58))*(BY$58-Fperm_SI_Woolf2021!$E$9:$E$93)/10))) + Fperm_SI_Woolf2021!$H$9:$H$93*EXP(-Fperm_SI_Woolf2021!$K$9:$K$93*$C91*IF(BY$58=Fperm_SI_Woolf2021!$E$9:$E$93,1,EXP(LN((1.1*(Fperm_SI_Woolf2021!$E$9:$E$93-BY$58)-63.1579*EXP(-0.19*Fperm_SI_Woolf2021!$E$9:$E$93)+63.1579*EXP(-0.19*BY$58))/(Fperm_SI_Woolf2021!$E$9:$E$93-BY$58))*(BY$58-Fperm_SI_Woolf2021!$E$9:$E$93)/10))),Fperm_SI_Woolf2021!$D$9:$D$93))</f>
        <v>0.25266463220136748</v>
      </c>
      <c r="BZ91" s="51" cm="1">
        <f t="array" ref="BZ91">MIN(1,SLOPE(Fperm_SI_Woolf2021!$F$9:$F$93*EXP(-Fperm_SI_Woolf2021!$I$9:$I$93*$C91*IF(BZ$58=Fperm_SI_Woolf2021!$E$9:$E$93,1,EXP(LN((1.1*(Fperm_SI_Woolf2021!$E$9:$E$93-BZ$58)-63.1579*EXP(-0.19*Fperm_SI_Woolf2021!$E$9:$E$93)+63.1579*EXP(-0.19*BZ$58))/(Fperm_SI_Woolf2021!$E$9:$E$93-BZ$58))*(BZ$58-Fperm_SI_Woolf2021!$E$9:$E$93)/10))) + Fperm_SI_Woolf2021!$G$9:$G$93*EXP(-Fperm_SI_Woolf2021!$J$9:$J$93*$C91*IF(BZ$58=Fperm_SI_Woolf2021!$E$9:$E$93,1,EXP(LN((1.1*(Fperm_SI_Woolf2021!$E$9:$E$93-BZ$58)-63.1579*EXP(-0.19*Fperm_SI_Woolf2021!$E$9:$E$93)+63.1579*EXP(-0.19*BZ$58))/(Fperm_SI_Woolf2021!$E$9:$E$93-BZ$58))*(BZ$58-Fperm_SI_Woolf2021!$E$9:$E$93)/10))) + Fperm_SI_Woolf2021!$H$9:$H$93*EXP(-Fperm_SI_Woolf2021!$K$9:$K$93*$C91*IF(BZ$58=Fperm_SI_Woolf2021!$E$9:$E$93,1,EXP(LN((1.1*(Fperm_SI_Woolf2021!$E$9:$E$93-BZ$58)-63.1579*EXP(-0.19*Fperm_SI_Woolf2021!$E$9:$E$93)+63.1579*EXP(-0.19*BZ$58))/(Fperm_SI_Woolf2021!$E$9:$E$93-BZ$58))*(BZ$58-Fperm_SI_Woolf2021!$E$9:$E$93)/10))),Fperm_SI_Woolf2021!$D$9:$D$93)*BZ$57+INTERCEPT(Fperm_SI_Woolf2021!$F$9:$F$93*EXP(-Fperm_SI_Woolf2021!$I$9:$I$93*$C91*IF(BZ$58=Fperm_SI_Woolf2021!$E$9:$E$93,1,EXP(LN((1.1*(Fperm_SI_Woolf2021!$E$9:$E$93-BZ$58)-63.1579*EXP(-0.19*Fperm_SI_Woolf2021!$E$9:$E$93)+63.1579*EXP(-0.19*BZ$58))/(Fperm_SI_Woolf2021!$E$9:$E$93-BZ$58))*(BZ$58-Fperm_SI_Woolf2021!$E$9:$E$93)/10))) + Fperm_SI_Woolf2021!$G$9:$G$93*EXP(-Fperm_SI_Woolf2021!$J$9:$J$93*$C91*IF(BZ$58=Fperm_SI_Woolf2021!$E$9:$E$93,1,EXP(LN((1.1*(Fperm_SI_Woolf2021!$E$9:$E$93-BZ$58)-63.1579*EXP(-0.19*Fperm_SI_Woolf2021!$E$9:$E$93)+63.1579*EXP(-0.19*BZ$58))/(Fperm_SI_Woolf2021!$E$9:$E$93-BZ$58))*(BZ$58-Fperm_SI_Woolf2021!$E$9:$E$93)/10))) + Fperm_SI_Woolf2021!$H$9:$H$93*EXP(-Fperm_SI_Woolf2021!$K$9:$K$93*$C91*IF(BZ$58=Fperm_SI_Woolf2021!$E$9:$E$93,1,EXP(LN((1.1*(Fperm_SI_Woolf2021!$E$9:$E$93-BZ$58)-63.1579*EXP(-0.19*Fperm_SI_Woolf2021!$E$9:$E$93)+63.1579*EXP(-0.19*BZ$58))/(Fperm_SI_Woolf2021!$E$9:$E$93-BZ$58))*(BZ$58-Fperm_SI_Woolf2021!$E$9:$E$93)/10))),Fperm_SI_Woolf2021!$D$9:$D$93))</f>
        <v>0.22610377157981409</v>
      </c>
    </row>
    <row r="92" spans="3:78" x14ac:dyDescent="0.2">
      <c r="C92" s="48">
        <v>320</v>
      </c>
      <c r="D92" s="51" cm="1">
        <f t="array" ref="D92">MIN(1,SLOPE(Fperm_SI_Woolf2021!$F$9:$F$93*EXP(-Fperm_SI_Woolf2021!$I$9:$I$93*$C92*IF(D$58=Fperm_SI_Woolf2021!$E$9:$E$93,1,EXP(LN((1.1*(Fperm_SI_Woolf2021!$E$9:$E$93-D$58)-63.1579*EXP(-0.19*Fperm_SI_Woolf2021!$E$9:$E$93)+63.1579*EXP(-0.19*D$58))/(Fperm_SI_Woolf2021!$E$9:$E$93-D$58))*(D$58-Fperm_SI_Woolf2021!$E$9:$E$93)/10))) + Fperm_SI_Woolf2021!$G$9:$G$93*EXP(-Fperm_SI_Woolf2021!$J$9:$J$93*$C92*IF(D$58=Fperm_SI_Woolf2021!$E$9:$E$93,1,EXP(LN((1.1*(Fperm_SI_Woolf2021!$E$9:$E$93-D$58)-63.1579*EXP(-0.19*Fperm_SI_Woolf2021!$E$9:$E$93)+63.1579*EXP(-0.19*D$58))/(Fperm_SI_Woolf2021!$E$9:$E$93-D$58))*(D$58-Fperm_SI_Woolf2021!$E$9:$E$93)/10))) + Fperm_SI_Woolf2021!$H$9:$H$93*EXP(-Fperm_SI_Woolf2021!$K$9:$K$93*$C92*IF(D$58=Fperm_SI_Woolf2021!$E$9:$E$93,1,EXP(LN((1.1*(Fperm_SI_Woolf2021!$E$9:$E$93-D$58)-63.1579*EXP(-0.19*Fperm_SI_Woolf2021!$E$9:$E$93)+63.1579*EXP(-0.19*D$58))/(Fperm_SI_Woolf2021!$E$9:$E$93-D$58))*(D$58-Fperm_SI_Woolf2021!$E$9:$E$93)/10))),Fperm_SI_Woolf2021!$D$9:$D$93)*D$57+INTERCEPT(Fperm_SI_Woolf2021!$F$9:$F$93*EXP(-Fperm_SI_Woolf2021!$I$9:$I$93*$C92*IF(D$58=Fperm_SI_Woolf2021!$E$9:$E$93,1,EXP(LN((1.1*(Fperm_SI_Woolf2021!$E$9:$E$93-D$58)-63.1579*EXP(-0.19*Fperm_SI_Woolf2021!$E$9:$E$93)+63.1579*EXP(-0.19*D$58))/(Fperm_SI_Woolf2021!$E$9:$E$93-D$58))*(D$58-Fperm_SI_Woolf2021!$E$9:$E$93)/10))) + Fperm_SI_Woolf2021!$G$9:$G$93*EXP(-Fperm_SI_Woolf2021!$J$9:$J$93*$C92*IF(D$58=Fperm_SI_Woolf2021!$E$9:$E$93,1,EXP(LN((1.1*(Fperm_SI_Woolf2021!$E$9:$E$93-D$58)-63.1579*EXP(-0.19*Fperm_SI_Woolf2021!$E$9:$E$93)+63.1579*EXP(-0.19*D$58))/(Fperm_SI_Woolf2021!$E$9:$E$93-D$58))*(D$58-Fperm_SI_Woolf2021!$E$9:$E$93)/10))) + Fperm_SI_Woolf2021!$H$9:$H$93*EXP(-Fperm_SI_Woolf2021!$K$9:$K$93*$C92*IF(D$58=Fperm_SI_Woolf2021!$E$9:$E$93,1,EXP(LN((1.1*(Fperm_SI_Woolf2021!$E$9:$E$93-D$58)-63.1579*EXP(-0.19*Fperm_SI_Woolf2021!$E$9:$E$93)+63.1579*EXP(-0.19*D$58))/(Fperm_SI_Woolf2021!$E$9:$E$93-D$58))*(D$58-Fperm_SI_Woolf2021!$E$9:$E$93)/10))),Fperm_SI_Woolf2021!$D$9:$D$93))</f>
        <v>1</v>
      </c>
      <c r="E92" s="51" cm="1">
        <f t="array" ref="E92">MIN(1,SLOPE(Fperm_SI_Woolf2021!$F$9:$F$93*EXP(-Fperm_SI_Woolf2021!$I$9:$I$93*$C92*IF(E$58=Fperm_SI_Woolf2021!$E$9:$E$93,1,EXP(LN((1.1*(Fperm_SI_Woolf2021!$E$9:$E$93-E$58)-63.1579*EXP(-0.19*Fperm_SI_Woolf2021!$E$9:$E$93)+63.1579*EXP(-0.19*E$58))/(Fperm_SI_Woolf2021!$E$9:$E$93-E$58))*(E$58-Fperm_SI_Woolf2021!$E$9:$E$93)/10))) + Fperm_SI_Woolf2021!$G$9:$G$93*EXP(-Fperm_SI_Woolf2021!$J$9:$J$93*$C92*IF(E$58=Fperm_SI_Woolf2021!$E$9:$E$93,1,EXP(LN((1.1*(Fperm_SI_Woolf2021!$E$9:$E$93-E$58)-63.1579*EXP(-0.19*Fperm_SI_Woolf2021!$E$9:$E$93)+63.1579*EXP(-0.19*E$58))/(Fperm_SI_Woolf2021!$E$9:$E$93-E$58))*(E$58-Fperm_SI_Woolf2021!$E$9:$E$93)/10))) + Fperm_SI_Woolf2021!$H$9:$H$93*EXP(-Fperm_SI_Woolf2021!$K$9:$K$93*$C92*IF(E$58=Fperm_SI_Woolf2021!$E$9:$E$93,1,EXP(LN((1.1*(Fperm_SI_Woolf2021!$E$9:$E$93-E$58)-63.1579*EXP(-0.19*Fperm_SI_Woolf2021!$E$9:$E$93)+63.1579*EXP(-0.19*E$58))/(Fperm_SI_Woolf2021!$E$9:$E$93-E$58))*(E$58-Fperm_SI_Woolf2021!$E$9:$E$93)/10))),Fperm_SI_Woolf2021!$D$9:$D$93)*E$57+INTERCEPT(Fperm_SI_Woolf2021!$F$9:$F$93*EXP(-Fperm_SI_Woolf2021!$I$9:$I$93*$C92*IF(E$58=Fperm_SI_Woolf2021!$E$9:$E$93,1,EXP(LN((1.1*(Fperm_SI_Woolf2021!$E$9:$E$93-E$58)-63.1579*EXP(-0.19*Fperm_SI_Woolf2021!$E$9:$E$93)+63.1579*EXP(-0.19*E$58))/(Fperm_SI_Woolf2021!$E$9:$E$93-E$58))*(E$58-Fperm_SI_Woolf2021!$E$9:$E$93)/10))) + Fperm_SI_Woolf2021!$G$9:$G$93*EXP(-Fperm_SI_Woolf2021!$J$9:$J$93*$C92*IF(E$58=Fperm_SI_Woolf2021!$E$9:$E$93,1,EXP(LN((1.1*(Fperm_SI_Woolf2021!$E$9:$E$93-E$58)-63.1579*EXP(-0.19*Fperm_SI_Woolf2021!$E$9:$E$93)+63.1579*EXP(-0.19*E$58))/(Fperm_SI_Woolf2021!$E$9:$E$93-E$58))*(E$58-Fperm_SI_Woolf2021!$E$9:$E$93)/10))) + Fperm_SI_Woolf2021!$H$9:$H$93*EXP(-Fperm_SI_Woolf2021!$K$9:$K$93*$C92*IF(E$58=Fperm_SI_Woolf2021!$E$9:$E$93,1,EXP(LN((1.1*(Fperm_SI_Woolf2021!$E$9:$E$93-E$58)-63.1579*EXP(-0.19*Fperm_SI_Woolf2021!$E$9:$E$93)+63.1579*EXP(-0.19*E$58))/(Fperm_SI_Woolf2021!$E$9:$E$93-E$58))*(E$58-Fperm_SI_Woolf2021!$E$9:$E$93)/10))),Fperm_SI_Woolf2021!$D$9:$D$93))</f>
        <v>1</v>
      </c>
      <c r="F92" s="51" cm="1">
        <f t="array" ref="F92">MIN(1,SLOPE(Fperm_SI_Woolf2021!$F$9:$F$93*EXP(-Fperm_SI_Woolf2021!$I$9:$I$93*$C92*IF(F$58=Fperm_SI_Woolf2021!$E$9:$E$93,1,EXP(LN((1.1*(Fperm_SI_Woolf2021!$E$9:$E$93-F$58)-63.1579*EXP(-0.19*Fperm_SI_Woolf2021!$E$9:$E$93)+63.1579*EXP(-0.19*F$58))/(Fperm_SI_Woolf2021!$E$9:$E$93-F$58))*(F$58-Fperm_SI_Woolf2021!$E$9:$E$93)/10))) + Fperm_SI_Woolf2021!$G$9:$G$93*EXP(-Fperm_SI_Woolf2021!$J$9:$J$93*$C92*IF(F$58=Fperm_SI_Woolf2021!$E$9:$E$93,1,EXP(LN((1.1*(Fperm_SI_Woolf2021!$E$9:$E$93-F$58)-63.1579*EXP(-0.19*Fperm_SI_Woolf2021!$E$9:$E$93)+63.1579*EXP(-0.19*F$58))/(Fperm_SI_Woolf2021!$E$9:$E$93-F$58))*(F$58-Fperm_SI_Woolf2021!$E$9:$E$93)/10))) + Fperm_SI_Woolf2021!$H$9:$H$93*EXP(-Fperm_SI_Woolf2021!$K$9:$K$93*$C92*IF(F$58=Fperm_SI_Woolf2021!$E$9:$E$93,1,EXP(LN((1.1*(Fperm_SI_Woolf2021!$E$9:$E$93-F$58)-63.1579*EXP(-0.19*Fperm_SI_Woolf2021!$E$9:$E$93)+63.1579*EXP(-0.19*F$58))/(Fperm_SI_Woolf2021!$E$9:$E$93-F$58))*(F$58-Fperm_SI_Woolf2021!$E$9:$E$93)/10))),Fperm_SI_Woolf2021!$D$9:$D$93)*F$57+INTERCEPT(Fperm_SI_Woolf2021!$F$9:$F$93*EXP(-Fperm_SI_Woolf2021!$I$9:$I$93*$C92*IF(F$58=Fperm_SI_Woolf2021!$E$9:$E$93,1,EXP(LN((1.1*(Fperm_SI_Woolf2021!$E$9:$E$93-F$58)-63.1579*EXP(-0.19*Fperm_SI_Woolf2021!$E$9:$E$93)+63.1579*EXP(-0.19*F$58))/(Fperm_SI_Woolf2021!$E$9:$E$93-F$58))*(F$58-Fperm_SI_Woolf2021!$E$9:$E$93)/10))) + Fperm_SI_Woolf2021!$G$9:$G$93*EXP(-Fperm_SI_Woolf2021!$J$9:$J$93*$C92*IF(F$58=Fperm_SI_Woolf2021!$E$9:$E$93,1,EXP(LN((1.1*(Fperm_SI_Woolf2021!$E$9:$E$93-F$58)-63.1579*EXP(-0.19*Fperm_SI_Woolf2021!$E$9:$E$93)+63.1579*EXP(-0.19*F$58))/(Fperm_SI_Woolf2021!$E$9:$E$93-F$58))*(F$58-Fperm_SI_Woolf2021!$E$9:$E$93)/10))) + Fperm_SI_Woolf2021!$H$9:$H$93*EXP(-Fperm_SI_Woolf2021!$K$9:$K$93*$C92*IF(F$58=Fperm_SI_Woolf2021!$E$9:$E$93,1,EXP(LN((1.1*(Fperm_SI_Woolf2021!$E$9:$E$93-F$58)-63.1579*EXP(-0.19*Fperm_SI_Woolf2021!$E$9:$E$93)+63.1579*EXP(-0.19*F$58))/(Fperm_SI_Woolf2021!$E$9:$E$93-F$58))*(F$58-Fperm_SI_Woolf2021!$E$9:$E$93)/10))),Fperm_SI_Woolf2021!$D$9:$D$93))</f>
        <v>0.970797041714208</v>
      </c>
      <c r="G92" s="51" cm="1">
        <f t="array" ref="G92">MIN(1,SLOPE(Fperm_SI_Woolf2021!$F$9:$F$93*EXP(-Fperm_SI_Woolf2021!$I$9:$I$93*$C92*IF(G$58=Fperm_SI_Woolf2021!$E$9:$E$93,1,EXP(LN((1.1*(Fperm_SI_Woolf2021!$E$9:$E$93-G$58)-63.1579*EXP(-0.19*Fperm_SI_Woolf2021!$E$9:$E$93)+63.1579*EXP(-0.19*G$58))/(Fperm_SI_Woolf2021!$E$9:$E$93-G$58))*(G$58-Fperm_SI_Woolf2021!$E$9:$E$93)/10))) + Fperm_SI_Woolf2021!$G$9:$G$93*EXP(-Fperm_SI_Woolf2021!$J$9:$J$93*$C92*IF(G$58=Fperm_SI_Woolf2021!$E$9:$E$93,1,EXP(LN((1.1*(Fperm_SI_Woolf2021!$E$9:$E$93-G$58)-63.1579*EXP(-0.19*Fperm_SI_Woolf2021!$E$9:$E$93)+63.1579*EXP(-0.19*G$58))/(Fperm_SI_Woolf2021!$E$9:$E$93-G$58))*(G$58-Fperm_SI_Woolf2021!$E$9:$E$93)/10))) + Fperm_SI_Woolf2021!$H$9:$H$93*EXP(-Fperm_SI_Woolf2021!$K$9:$K$93*$C92*IF(G$58=Fperm_SI_Woolf2021!$E$9:$E$93,1,EXP(LN((1.1*(Fperm_SI_Woolf2021!$E$9:$E$93-G$58)-63.1579*EXP(-0.19*Fperm_SI_Woolf2021!$E$9:$E$93)+63.1579*EXP(-0.19*G$58))/(Fperm_SI_Woolf2021!$E$9:$E$93-G$58))*(G$58-Fperm_SI_Woolf2021!$E$9:$E$93)/10))),Fperm_SI_Woolf2021!$D$9:$D$93)*G$57+INTERCEPT(Fperm_SI_Woolf2021!$F$9:$F$93*EXP(-Fperm_SI_Woolf2021!$I$9:$I$93*$C92*IF(G$58=Fperm_SI_Woolf2021!$E$9:$E$93,1,EXP(LN((1.1*(Fperm_SI_Woolf2021!$E$9:$E$93-G$58)-63.1579*EXP(-0.19*Fperm_SI_Woolf2021!$E$9:$E$93)+63.1579*EXP(-0.19*G$58))/(Fperm_SI_Woolf2021!$E$9:$E$93-G$58))*(G$58-Fperm_SI_Woolf2021!$E$9:$E$93)/10))) + Fperm_SI_Woolf2021!$G$9:$G$93*EXP(-Fperm_SI_Woolf2021!$J$9:$J$93*$C92*IF(G$58=Fperm_SI_Woolf2021!$E$9:$E$93,1,EXP(LN((1.1*(Fperm_SI_Woolf2021!$E$9:$E$93-G$58)-63.1579*EXP(-0.19*Fperm_SI_Woolf2021!$E$9:$E$93)+63.1579*EXP(-0.19*G$58))/(Fperm_SI_Woolf2021!$E$9:$E$93-G$58))*(G$58-Fperm_SI_Woolf2021!$E$9:$E$93)/10))) + Fperm_SI_Woolf2021!$H$9:$H$93*EXP(-Fperm_SI_Woolf2021!$K$9:$K$93*$C92*IF(G$58=Fperm_SI_Woolf2021!$E$9:$E$93,1,EXP(LN((1.1*(Fperm_SI_Woolf2021!$E$9:$E$93-G$58)-63.1579*EXP(-0.19*Fperm_SI_Woolf2021!$E$9:$E$93)+63.1579*EXP(-0.19*G$58))/(Fperm_SI_Woolf2021!$E$9:$E$93-G$58))*(G$58-Fperm_SI_Woolf2021!$E$9:$E$93)/10))),Fperm_SI_Woolf2021!$D$9:$D$93))</f>
        <v>0.9398876646909109</v>
      </c>
      <c r="H92" s="51" cm="1">
        <f t="array" ref="H92">MIN(1,SLOPE(Fperm_SI_Woolf2021!$F$9:$F$93*EXP(-Fperm_SI_Woolf2021!$I$9:$I$93*$C92*IF(H$58=Fperm_SI_Woolf2021!$E$9:$E$93,1,EXP(LN((1.1*(Fperm_SI_Woolf2021!$E$9:$E$93-H$58)-63.1579*EXP(-0.19*Fperm_SI_Woolf2021!$E$9:$E$93)+63.1579*EXP(-0.19*H$58))/(Fperm_SI_Woolf2021!$E$9:$E$93-H$58))*(H$58-Fperm_SI_Woolf2021!$E$9:$E$93)/10))) + Fperm_SI_Woolf2021!$G$9:$G$93*EXP(-Fperm_SI_Woolf2021!$J$9:$J$93*$C92*IF(H$58=Fperm_SI_Woolf2021!$E$9:$E$93,1,EXP(LN((1.1*(Fperm_SI_Woolf2021!$E$9:$E$93-H$58)-63.1579*EXP(-0.19*Fperm_SI_Woolf2021!$E$9:$E$93)+63.1579*EXP(-0.19*H$58))/(Fperm_SI_Woolf2021!$E$9:$E$93-H$58))*(H$58-Fperm_SI_Woolf2021!$E$9:$E$93)/10))) + Fperm_SI_Woolf2021!$H$9:$H$93*EXP(-Fperm_SI_Woolf2021!$K$9:$K$93*$C92*IF(H$58=Fperm_SI_Woolf2021!$E$9:$E$93,1,EXP(LN((1.1*(Fperm_SI_Woolf2021!$E$9:$E$93-H$58)-63.1579*EXP(-0.19*Fperm_SI_Woolf2021!$E$9:$E$93)+63.1579*EXP(-0.19*H$58))/(Fperm_SI_Woolf2021!$E$9:$E$93-H$58))*(H$58-Fperm_SI_Woolf2021!$E$9:$E$93)/10))),Fperm_SI_Woolf2021!$D$9:$D$93)*H$57+INTERCEPT(Fperm_SI_Woolf2021!$F$9:$F$93*EXP(-Fperm_SI_Woolf2021!$I$9:$I$93*$C92*IF(H$58=Fperm_SI_Woolf2021!$E$9:$E$93,1,EXP(LN((1.1*(Fperm_SI_Woolf2021!$E$9:$E$93-H$58)-63.1579*EXP(-0.19*Fperm_SI_Woolf2021!$E$9:$E$93)+63.1579*EXP(-0.19*H$58))/(Fperm_SI_Woolf2021!$E$9:$E$93-H$58))*(H$58-Fperm_SI_Woolf2021!$E$9:$E$93)/10))) + Fperm_SI_Woolf2021!$G$9:$G$93*EXP(-Fperm_SI_Woolf2021!$J$9:$J$93*$C92*IF(H$58=Fperm_SI_Woolf2021!$E$9:$E$93,1,EXP(LN((1.1*(Fperm_SI_Woolf2021!$E$9:$E$93-H$58)-63.1579*EXP(-0.19*Fperm_SI_Woolf2021!$E$9:$E$93)+63.1579*EXP(-0.19*H$58))/(Fperm_SI_Woolf2021!$E$9:$E$93-H$58))*(H$58-Fperm_SI_Woolf2021!$E$9:$E$93)/10))) + Fperm_SI_Woolf2021!$H$9:$H$93*EXP(-Fperm_SI_Woolf2021!$K$9:$K$93*$C92*IF(H$58=Fperm_SI_Woolf2021!$E$9:$E$93,1,EXP(LN((1.1*(Fperm_SI_Woolf2021!$E$9:$E$93-H$58)-63.1579*EXP(-0.19*Fperm_SI_Woolf2021!$E$9:$E$93)+63.1579*EXP(-0.19*H$58))/(Fperm_SI_Woolf2021!$E$9:$E$93-H$58))*(H$58-Fperm_SI_Woolf2021!$E$9:$E$93)/10))),Fperm_SI_Woolf2021!$D$9:$D$93))</f>
        <v>0.90897828766761379</v>
      </c>
      <c r="I92" s="51" cm="1">
        <f t="array" ref="I92">MIN(1,SLOPE(Fperm_SI_Woolf2021!$F$9:$F$93*EXP(-Fperm_SI_Woolf2021!$I$9:$I$93*$C92*IF(I$58=Fperm_SI_Woolf2021!$E$9:$E$93,1,EXP(LN((1.1*(Fperm_SI_Woolf2021!$E$9:$E$93-I$58)-63.1579*EXP(-0.19*Fperm_SI_Woolf2021!$E$9:$E$93)+63.1579*EXP(-0.19*I$58))/(Fperm_SI_Woolf2021!$E$9:$E$93-I$58))*(I$58-Fperm_SI_Woolf2021!$E$9:$E$93)/10))) + Fperm_SI_Woolf2021!$G$9:$G$93*EXP(-Fperm_SI_Woolf2021!$J$9:$J$93*$C92*IF(I$58=Fperm_SI_Woolf2021!$E$9:$E$93,1,EXP(LN((1.1*(Fperm_SI_Woolf2021!$E$9:$E$93-I$58)-63.1579*EXP(-0.19*Fperm_SI_Woolf2021!$E$9:$E$93)+63.1579*EXP(-0.19*I$58))/(Fperm_SI_Woolf2021!$E$9:$E$93-I$58))*(I$58-Fperm_SI_Woolf2021!$E$9:$E$93)/10))) + Fperm_SI_Woolf2021!$H$9:$H$93*EXP(-Fperm_SI_Woolf2021!$K$9:$K$93*$C92*IF(I$58=Fperm_SI_Woolf2021!$E$9:$E$93,1,EXP(LN((1.1*(Fperm_SI_Woolf2021!$E$9:$E$93-I$58)-63.1579*EXP(-0.19*Fperm_SI_Woolf2021!$E$9:$E$93)+63.1579*EXP(-0.19*I$58))/(Fperm_SI_Woolf2021!$E$9:$E$93-I$58))*(I$58-Fperm_SI_Woolf2021!$E$9:$E$93)/10))),Fperm_SI_Woolf2021!$D$9:$D$93)*I$57+INTERCEPT(Fperm_SI_Woolf2021!$F$9:$F$93*EXP(-Fperm_SI_Woolf2021!$I$9:$I$93*$C92*IF(I$58=Fperm_SI_Woolf2021!$E$9:$E$93,1,EXP(LN((1.1*(Fperm_SI_Woolf2021!$E$9:$E$93-I$58)-63.1579*EXP(-0.19*Fperm_SI_Woolf2021!$E$9:$E$93)+63.1579*EXP(-0.19*I$58))/(Fperm_SI_Woolf2021!$E$9:$E$93-I$58))*(I$58-Fperm_SI_Woolf2021!$E$9:$E$93)/10))) + Fperm_SI_Woolf2021!$G$9:$G$93*EXP(-Fperm_SI_Woolf2021!$J$9:$J$93*$C92*IF(I$58=Fperm_SI_Woolf2021!$E$9:$E$93,1,EXP(LN((1.1*(Fperm_SI_Woolf2021!$E$9:$E$93-I$58)-63.1579*EXP(-0.19*Fperm_SI_Woolf2021!$E$9:$E$93)+63.1579*EXP(-0.19*I$58))/(Fperm_SI_Woolf2021!$E$9:$E$93-I$58))*(I$58-Fperm_SI_Woolf2021!$E$9:$E$93)/10))) + Fperm_SI_Woolf2021!$H$9:$H$93*EXP(-Fperm_SI_Woolf2021!$K$9:$K$93*$C92*IF(I$58=Fperm_SI_Woolf2021!$E$9:$E$93,1,EXP(LN((1.1*(Fperm_SI_Woolf2021!$E$9:$E$93-I$58)-63.1579*EXP(-0.19*Fperm_SI_Woolf2021!$E$9:$E$93)+63.1579*EXP(-0.19*I$58))/(Fperm_SI_Woolf2021!$E$9:$E$93-I$58))*(I$58-Fperm_SI_Woolf2021!$E$9:$E$93)/10))),Fperm_SI_Woolf2021!$D$9:$D$93))</f>
        <v>0.87806891064431669</v>
      </c>
      <c r="J92" s="51" cm="1">
        <f t="array" ref="J92">MIN(1,SLOPE(Fperm_SI_Woolf2021!$F$9:$F$93*EXP(-Fperm_SI_Woolf2021!$I$9:$I$93*$C92*IF(J$58=Fperm_SI_Woolf2021!$E$9:$E$93,1,EXP(LN((1.1*(Fperm_SI_Woolf2021!$E$9:$E$93-J$58)-63.1579*EXP(-0.19*Fperm_SI_Woolf2021!$E$9:$E$93)+63.1579*EXP(-0.19*J$58))/(Fperm_SI_Woolf2021!$E$9:$E$93-J$58))*(J$58-Fperm_SI_Woolf2021!$E$9:$E$93)/10))) + Fperm_SI_Woolf2021!$G$9:$G$93*EXP(-Fperm_SI_Woolf2021!$J$9:$J$93*$C92*IF(J$58=Fperm_SI_Woolf2021!$E$9:$E$93,1,EXP(LN((1.1*(Fperm_SI_Woolf2021!$E$9:$E$93-J$58)-63.1579*EXP(-0.19*Fperm_SI_Woolf2021!$E$9:$E$93)+63.1579*EXP(-0.19*J$58))/(Fperm_SI_Woolf2021!$E$9:$E$93-J$58))*(J$58-Fperm_SI_Woolf2021!$E$9:$E$93)/10))) + Fperm_SI_Woolf2021!$H$9:$H$93*EXP(-Fperm_SI_Woolf2021!$K$9:$K$93*$C92*IF(J$58=Fperm_SI_Woolf2021!$E$9:$E$93,1,EXP(LN((1.1*(Fperm_SI_Woolf2021!$E$9:$E$93-J$58)-63.1579*EXP(-0.19*Fperm_SI_Woolf2021!$E$9:$E$93)+63.1579*EXP(-0.19*J$58))/(Fperm_SI_Woolf2021!$E$9:$E$93-J$58))*(J$58-Fperm_SI_Woolf2021!$E$9:$E$93)/10))),Fperm_SI_Woolf2021!$D$9:$D$93)*J$57+INTERCEPT(Fperm_SI_Woolf2021!$F$9:$F$93*EXP(-Fperm_SI_Woolf2021!$I$9:$I$93*$C92*IF(J$58=Fperm_SI_Woolf2021!$E$9:$E$93,1,EXP(LN((1.1*(Fperm_SI_Woolf2021!$E$9:$E$93-J$58)-63.1579*EXP(-0.19*Fperm_SI_Woolf2021!$E$9:$E$93)+63.1579*EXP(-0.19*J$58))/(Fperm_SI_Woolf2021!$E$9:$E$93-J$58))*(J$58-Fperm_SI_Woolf2021!$E$9:$E$93)/10))) + Fperm_SI_Woolf2021!$G$9:$G$93*EXP(-Fperm_SI_Woolf2021!$J$9:$J$93*$C92*IF(J$58=Fperm_SI_Woolf2021!$E$9:$E$93,1,EXP(LN((1.1*(Fperm_SI_Woolf2021!$E$9:$E$93-J$58)-63.1579*EXP(-0.19*Fperm_SI_Woolf2021!$E$9:$E$93)+63.1579*EXP(-0.19*J$58))/(Fperm_SI_Woolf2021!$E$9:$E$93-J$58))*(J$58-Fperm_SI_Woolf2021!$E$9:$E$93)/10))) + Fperm_SI_Woolf2021!$H$9:$H$93*EXP(-Fperm_SI_Woolf2021!$K$9:$K$93*$C92*IF(J$58=Fperm_SI_Woolf2021!$E$9:$E$93,1,EXP(LN((1.1*(Fperm_SI_Woolf2021!$E$9:$E$93-J$58)-63.1579*EXP(-0.19*Fperm_SI_Woolf2021!$E$9:$E$93)+63.1579*EXP(-0.19*J$58))/(Fperm_SI_Woolf2021!$E$9:$E$93-J$58))*(J$58-Fperm_SI_Woolf2021!$E$9:$E$93)/10))),Fperm_SI_Woolf2021!$D$9:$D$93))</f>
        <v>0.84715953362101959</v>
      </c>
      <c r="K92" s="51" cm="1">
        <f t="array" ref="K92">MIN(1,SLOPE(Fperm_SI_Woolf2021!$F$9:$F$93*EXP(-Fperm_SI_Woolf2021!$I$9:$I$93*$C92*IF(K$58=Fperm_SI_Woolf2021!$E$9:$E$93,1,EXP(LN((1.1*(Fperm_SI_Woolf2021!$E$9:$E$93-K$58)-63.1579*EXP(-0.19*Fperm_SI_Woolf2021!$E$9:$E$93)+63.1579*EXP(-0.19*K$58))/(Fperm_SI_Woolf2021!$E$9:$E$93-K$58))*(K$58-Fperm_SI_Woolf2021!$E$9:$E$93)/10))) + Fperm_SI_Woolf2021!$G$9:$G$93*EXP(-Fperm_SI_Woolf2021!$J$9:$J$93*$C92*IF(K$58=Fperm_SI_Woolf2021!$E$9:$E$93,1,EXP(LN((1.1*(Fperm_SI_Woolf2021!$E$9:$E$93-K$58)-63.1579*EXP(-0.19*Fperm_SI_Woolf2021!$E$9:$E$93)+63.1579*EXP(-0.19*K$58))/(Fperm_SI_Woolf2021!$E$9:$E$93-K$58))*(K$58-Fperm_SI_Woolf2021!$E$9:$E$93)/10))) + Fperm_SI_Woolf2021!$H$9:$H$93*EXP(-Fperm_SI_Woolf2021!$K$9:$K$93*$C92*IF(K$58=Fperm_SI_Woolf2021!$E$9:$E$93,1,EXP(LN((1.1*(Fperm_SI_Woolf2021!$E$9:$E$93-K$58)-63.1579*EXP(-0.19*Fperm_SI_Woolf2021!$E$9:$E$93)+63.1579*EXP(-0.19*K$58))/(Fperm_SI_Woolf2021!$E$9:$E$93-K$58))*(K$58-Fperm_SI_Woolf2021!$E$9:$E$93)/10))),Fperm_SI_Woolf2021!$D$9:$D$93)*K$57+INTERCEPT(Fperm_SI_Woolf2021!$F$9:$F$93*EXP(-Fperm_SI_Woolf2021!$I$9:$I$93*$C92*IF(K$58=Fperm_SI_Woolf2021!$E$9:$E$93,1,EXP(LN((1.1*(Fperm_SI_Woolf2021!$E$9:$E$93-K$58)-63.1579*EXP(-0.19*Fperm_SI_Woolf2021!$E$9:$E$93)+63.1579*EXP(-0.19*K$58))/(Fperm_SI_Woolf2021!$E$9:$E$93-K$58))*(K$58-Fperm_SI_Woolf2021!$E$9:$E$93)/10))) + Fperm_SI_Woolf2021!$G$9:$G$93*EXP(-Fperm_SI_Woolf2021!$J$9:$J$93*$C92*IF(K$58=Fperm_SI_Woolf2021!$E$9:$E$93,1,EXP(LN((1.1*(Fperm_SI_Woolf2021!$E$9:$E$93-K$58)-63.1579*EXP(-0.19*Fperm_SI_Woolf2021!$E$9:$E$93)+63.1579*EXP(-0.19*K$58))/(Fperm_SI_Woolf2021!$E$9:$E$93-K$58))*(K$58-Fperm_SI_Woolf2021!$E$9:$E$93)/10))) + Fperm_SI_Woolf2021!$H$9:$H$93*EXP(-Fperm_SI_Woolf2021!$K$9:$K$93*$C92*IF(K$58=Fperm_SI_Woolf2021!$E$9:$E$93,1,EXP(LN((1.1*(Fperm_SI_Woolf2021!$E$9:$E$93-K$58)-63.1579*EXP(-0.19*Fperm_SI_Woolf2021!$E$9:$E$93)+63.1579*EXP(-0.19*K$58))/(Fperm_SI_Woolf2021!$E$9:$E$93-K$58))*(K$58-Fperm_SI_Woolf2021!$E$9:$E$93)/10))),Fperm_SI_Woolf2021!$D$9:$D$93))</f>
        <v>0.81625015659772249</v>
      </c>
      <c r="L92" s="51" cm="1">
        <f t="array" ref="L92">MIN(1,SLOPE(Fperm_SI_Woolf2021!$F$9:$F$93*EXP(-Fperm_SI_Woolf2021!$I$9:$I$93*$C92*IF(L$58=Fperm_SI_Woolf2021!$E$9:$E$93,1,EXP(LN((1.1*(Fperm_SI_Woolf2021!$E$9:$E$93-L$58)-63.1579*EXP(-0.19*Fperm_SI_Woolf2021!$E$9:$E$93)+63.1579*EXP(-0.19*L$58))/(Fperm_SI_Woolf2021!$E$9:$E$93-L$58))*(L$58-Fperm_SI_Woolf2021!$E$9:$E$93)/10))) + Fperm_SI_Woolf2021!$G$9:$G$93*EXP(-Fperm_SI_Woolf2021!$J$9:$J$93*$C92*IF(L$58=Fperm_SI_Woolf2021!$E$9:$E$93,1,EXP(LN((1.1*(Fperm_SI_Woolf2021!$E$9:$E$93-L$58)-63.1579*EXP(-0.19*Fperm_SI_Woolf2021!$E$9:$E$93)+63.1579*EXP(-0.19*L$58))/(Fperm_SI_Woolf2021!$E$9:$E$93-L$58))*(L$58-Fperm_SI_Woolf2021!$E$9:$E$93)/10))) + Fperm_SI_Woolf2021!$H$9:$H$93*EXP(-Fperm_SI_Woolf2021!$K$9:$K$93*$C92*IF(L$58=Fperm_SI_Woolf2021!$E$9:$E$93,1,EXP(LN((1.1*(Fperm_SI_Woolf2021!$E$9:$E$93-L$58)-63.1579*EXP(-0.19*Fperm_SI_Woolf2021!$E$9:$E$93)+63.1579*EXP(-0.19*L$58))/(Fperm_SI_Woolf2021!$E$9:$E$93-L$58))*(L$58-Fperm_SI_Woolf2021!$E$9:$E$93)/10))),Fperm_SI_Woolf2021!$D$9:$D$93)*L$57+INTERCEPT(Fperm_SI_Woolf2021!$F$9:$F$93*EXP(-Fperm_SI_Woolf2021!$I$9:$I$93*$C92*IF(L$58=Fperm_SI_Woolf2021!$E$9:$E$93,1,EXP(LN((1.1*(Fperm_SI_Woolf2021!$E$9:$E$93-L$58)-63.1579*EXP(-0.19*Fperm_SI_Woolf2021!$E$9:$E$93)+63.1579*EXP(-0.19*L$58))/(Fperm_SI_Woolf2021!$E$9:$E$93-L$58))*(L$58-Fperm_SI_Woolf2021!$E$9:$E$93)/10))) + Fperm_SI_Woolf2021!$G$9:$G$93*EXP(-Fperm_SI_Woolf2021!$J$9:$J$93*$C92*IF(L$58=Fperm_SI_Woolf2021!$E$9:$E$93,1,EXP(LN((1.1*(Fperm_SI_Woolf2021!$E$9:$E$93-L$58)-63.1579*EXP(-0.19*Fperm_SI_Woolf2021!$E$9:$E$93)+63.1579*EXP(-0.19*L$58))/(Fperm_SI_Woolf2021!$E$9:$E$93-L$58))*(L$58-Fperm_SI_Woolf2021!$E$9:$E$93)/10))) + Fperm_SI_Woolf2021!$H$9:$H$93*EXP(-Fperm_SI_Woolf2021!$K$9:$K$93*$C92*IF(L$58=Fperm_SI_Woolf2021!$E$9:$E$93,1,EXP(LN((1.1*(Fperm_SI_Woolf2021!$E$9:$E$93-L$58)-63.1579*EXP(-0.19*Fperm_SI_Woolf2021!$E$9:$E$93)+63.1579*EXP(-0.19*L$58))/(Fperm_SI_Woolf2021!$E$9:$E$93-L$58))*(L$58-Fperm_SI_Woolf2021!$E$9:$E$93)/10))),Fperm_SI_Woolf2021!$D$9:$D$93))</f>
        <v>0.78534077957442538</v>
      </c>
      <c r="M92" s="51" cm="1">
        <f t="array" ref="M92">MIN(1,SLOPE(Fperm_SI_Woolf2021!$F$9:$F$93*EXP(-Fperm_SI_Woolf2021!$I$9:$I$93*$C92*IF(M$58=Fperm_SI_Woolf2021!$E$9:$E$93,1,EXP(LN((1.1*(Fperm_SI_Woolf2021!$E$9:$E$93-M$58)-63.1579*EXP(-0.19*Fperm_SI_Woolf2021!$E$9:$E$93)+63.1579*EXP(-0.19*M$58))/(Fperm_SI_Woolf2021!$E$9:$E$93-M$58))*(M$58-Fperm_SI_Woolf2021!$E$9:$E$93)/10))) + Fperm_SI_Woolf2021!$G$9:$G$93*EXP(-Fperm_SI_Woolf2021!$J$9:$J$93*$C92*IF(M$58=Fperm_SI_Woolf2021!$E$9:$E$93,1,EXP(LN((1.1*(Fperm_SI_Woolf2021!$E$9:$E$93-M$58)-63.1579*EXP(-0.19*Fperm_SI_Woolf2021!$E$9:$E$93)+63.1579*EXP(-0.19*M$58))/(Fperm_SI_Woolf2021!$E$9:$E$93-M$58))*(M$58-Fperm_SI_Woolf2021!$E$9:$E$93)/10))) + Fperm_SI_Woolf2021!$H$9:$H$93*EXP(-Fperm_SI_Woolf2021!$K$9:$K$93*$C92*IF(M$58=Fperm_SI_Woolf2021!$E$9:$E$93,1,EXP(LN((1.1*(Fperm_SI_Woolf2021!$E$9:$E$93-M$58)-63.1579*EXP(-0.19*Fperm_SI_Woolf2021!$E$9:$E$93)+63.1579*EXP(-0.19*M$58))/(Fperm_SI_Woolf2021!$E$9:$E$93-M$58))*(M$58-Fperm_SI_Woolf2021!$E$9:$E$93)/10))),Fperm_SI_Woolf2021!$D$9:$D$93)*M$57+INTERCEPT(Fperm_SI_Woolf2021!$F$9:$F$93*EXP(-Fperm_SI_Woolf2021!$I$9:$I$93*$C92*IF(M$58=Fperm_SI_Woolf2021!$E$9:$E$93,1,EXP(LN((1.1*(Fperm_SI_Woolf2021!$E$9:$E$93-M$58)-63.1579*EXP(-0.19*Fperm_SI_Woolf2021!$E$9:$E$93)+63.1579*EXP(-0.19*M$58))/(Fperm_SI_Woolf2021!$E$9:$E$93-M$58))*(M$58-Fperm_SI_Woolf2021!$E$9:$E$93)/10))) + Fperm_SI_Woolf2021!$G$9:$G$93*EXP(-Fperm_SI_Woolf2021!$J$9:$J$93*$C92*IF(M$58=Fperm_SI_Woolf2021!$E$9:$E$93,1,EXP(LN((1.1*(Fperm_SI_Woolf2021!$E$9:$E$93-M$58)-63.1579*EXP(-0.19*Fperm_SI_Woolf2021!$E$9:$E$93)+63.1579*EXP(-0.19*M$58))/(Fperm_SI_Woolf2021!$E$9:$E$93-M$58))*(M$58-Fperm_SI_Woolf2021!$E$9:$E$93)/10))) + Fperm_SI_Woolf2021!$H$9:$H$93*EXP(-Fperm_SI_Woolf2021!$K$9:$K$93*$C92*IF(M$58=Fperm_SI_Woolf2021!$E$9:$E$93,1,EXP(LN((1.1*(Fperm_SI_Woolf2021!$E$9:$E$93-M$58)-63.1579*EXP(-0.19*Fperm_SI_Woolf2021!$E$9:$E$93)+63.1579*EXP(-0.19*M$58))/(Fperm_SI_Woolf2021!$E$9:$E$93-M$58))*(M$58-Fperm_SI_Woolf2021!$E$9:$E$93)/10))),Fperm_SI_Woolf2021!$D$9:$D$93))</f>
        <v>0.75443140255112828</v>
      </c>
      <c r="N92" s="51" cm="1">
        <f t="array" ref="N92">MIN(1,SLOPE(Fperm_SI_Woolf2021!$F$9:$F$93*EXP(-Fperm_SI_Woolf2021!$I$9:$I$93*$C92*IF(N$58=Fperm_SI_Woolf2021!$E$9:$E$93,1,EXP(LN((1.1*(Fperm_SI_Woolf2021!$E$9:$E$93-N$58)-63.1579*EXP(-0.19*Fperm_SI_Woolf2021!$E$9:$E$93)+63.1579*EXP(-0.19*N$58))/(Fperm_SI_Woolf2021!$E$9:$E$93-N$58))*(N$58-Fperm_SI_Woolf2021!$E$9:$E$93)/10))) + Fperm_SI_Woolf2021!$G$9:$G$93*EXP(-Fperm_SI_Woolf2021!$J$9:$J$93*$C92*IF(N$58=Fperm_SI_Woolf2021!$E$9:$E$93,1,EXP(LN((1.1*(Fperm_SI_Woolf2021!$E$9:$E$93-N$58)-63.1579*EXP(-0.19*Fperm_SI_Woolf2021!$E$9:$E$93)+63.1579*EXP(-0.19*N$58))/(Fperm_SI_Woolf2021!$E$9:$E$93-N$58))*(N$58-Fperm_SI_Woolf2021!$E$9:$E$93)/10))) + Fperm_SI_Woolf2021!$H$9:$H$93*EXP(-Fperm_SI_Woolf2021!$K$9:$K$93*$C92*IF(N$58=Fperm_SI_Woolf2021!$E$9:$E$93,1,EXP(LN((1.1*(Fperm_SI_Woolf2021!$E$9:$E$93-N$58)-63.1579*EXP(-0.19*Fperm_SI_Woolf2021!$E$9:$E$93)+63.1579*EXP(-0.19*N$58))/(Fperm_SI_Woolf2021!$E$9:$E$93-N$58))*(N$58-Fperm_SI_Woolf2021!$E$9:$E$93)/10))),Fperm_SI_Woolf2021!$D$9:$D$93)*N$57+INTERCEPT(Fperm_SI_Woolf2021!$F$9:$F$93*EXP(-Fperm_SI_Woolf2021!$I$9:$I$93*$C92*IF(N$58=Fperm_SI_Woolf2021!$E$9:$E$93,1,EXP(LN((1.1*(Fperm_SI_Woolf2021!$E$9:$E$93-N$58)-63.1579*EXP(-0.19*Fperm_SI_Woolf2021!$E$9:$E$93)+63.1579*EXP(-0.19*N$58))/(Fperm_SI_Woolf2021!$E$9:$E$93-N$58))*(N$58-Fperm_SI_Woolf2021!$E$9:$E$93)/10))) + Fperm_SI_Woolf2021!$G$9:$G$93*EXP(-Fperm_SI_Woolf2021!$J$9:$J$93*$C92*IF(N$58=Fperm_SI_Woolf2021!$E$9:$E$93,1,EXP(LN((1.1*(Fperm_SI_Woolf2021!$E$9:$E$93-N$58)-63.1579*EXP(-0.19*Fperm_SI_Woolf2021!$E$9:$E$93)+63.1579*EXP(-0.19*N$58))/(Fperm_SI_Woolf2021!$E$9:$E$93-N$58))*(N$58-Fperm_SI_Woolf2021!$E$9:$E$93)/10))) + Fperm_SI_Woolf2021!$H$9:$H$93*EXP(-Fperm_SI_Woolf2021!$K$9:$K$93*$C92*IF(N$58=Fperm_SI_Woolf2021!$E$9:$E$93,1,EXP(LN((1.1*(Fperm_SI_Woolf2021!$E$9:$E$93-N$58)-63.1579*EXP(-0.19*Fperm_SI_Woolf2021!$E$9:$E$93)+63.1579*EXP(-0.19*N$58))/(Fperm_SI_Woolf2021!$E$9:$E$93-N$58))*(N$58-Fperm_SI_Woolf2021!$E$9:$E$93)/10))),Fperm_SI_Woolf2021!$D$9:$D$93))</f>
        <v>0.72352202552783118</v>
      </c>
      <c r="O92" s="51" cm="1">
        <f t="array" ref="O92">MIN(1,SLOPE(Fperm_SI_Woolf2021!$F$9:$F$93*EXP(-Fperm_SI_Woolf2021!$I$9:$I$93*$C92*IF(O$58=Fperm_SI_Woolf2021!$E$9:$E$93,1,EXP(LN((1.1*(Fperm_SI_Woolf2021!$E$9:$E$93-O$58)-63.1579*EXP(-0.19*Fperm_SI_Woolf2021!$E$9:$E$93)+63.1579*EXP(-0.19*O$58))/(Fperm_SI_Woolf2021!$E$9:$E$93-O$58))*(O$58-Fperm_SI_Woolf2021!$E$9:$E$93)/10))) + Fperm_SI_Woolf2021!$G$9:$G$93*EXP(-Fperm_SI_Woolf2021!$J$9:$J$93*$C92*IF(O$58=Fperm_SI_Woolf2021!$E$9:$E$93,1,EXP(LN((1.1*(Fperm_SI_Woolf2021!$E$9:$E$93-O$58)-63.1579*EXP(-0.19*Fperm_SI_Woolf2021!$E$9:$E$93)+63.1579*EXP(-0.19*O$58))/(Fperm_SI_Woolf2021!$E$9:$E$93-O$58))*(O$58-Fperm_SI_Woolf2021!$E$9:$E$93)/10))) + Fperm_SI_Woolf2021!$H$9:$H$93*EXP(-Fperm_SI_Woolf2021!$K$9:$K$93*$C92*IF(O$58=Fperm_SI_Woolf2021!$E$9:$E$93,1,EXP(LN((1.1*(Fperm_SI_Woolf2021!$E$9:$E$93-O$58)-63.1579*EXP(-0.19*Fperm_SI_Woolf2021!$E$9:$E$93)+63.1579*EXP(-0.19*O$58))/(Fperm_SI_Woolf2021!$E$9:$E$93-O$58))*(O$58-Fperm_SI_Woolf2021!$E$9:$E$93)/10))),Fperm_SI_Woolf2021!$D$9:$D$93)*O$57+INTERCEPT(Fperm_SI_Woolf2021!$F$9:$F$93*EXP(-Fperm_SI_Woolf2021!$I$9:$I$93*$C92*IF(O$58=Fperm_SI_Woolf2021!$E$9:$E$93,1,EXP(LN((1.1*(Fperm_SI_Woolf2021!$E$9:$E$93-O$58)-63.1579*EXP(-0.19*Fperm_SI_Woolf2021!$E$9:$E$93)+63.1579*EXP(-0.19*O$58))/(Fperm_SI_Woolf2021!$E$9:$E$93-O$58))*(O$58-Fperm_SI_Woolf2021!$E$9:$E$93)/10))) + Fperm_SI_Woolf2021!$G$9:$G$93*EXP(-Fperm_SI_Woolf2021!$J$9:$J$93*$C92*IF(O$58=Fperm_SI_Woolf2021!$E$9:$E$93,1,EXP(LN((1.1*(Fperm_SI_Woolf2021!$E$9:$E$93-O$58)-63.1579*EXP(-0.19*Fperm_SI_Woolf2021!$E$9:$E$93)+63.1579*EXP(-0.19*O$58))/(Fperm_SI_Woolf2021!$E$9:$E$93-O$58))*(O$58-Fperm_SI_Woolf2021!$E$9:$E$93)/10))) + Fperm_SI_Woolf2021!$H$9:$H$93*EXP(-Fperm_SI_Woolf2021!$K$9:$K$93*$C92*IF(O$58=Fperm_SI_Woolf2021!$E$9:$E$93,1,EXP(LN((1.1*(Fperm_SI_Woolf2021!$E$9:$E$93-O$58)-63.1579*EXP(-0.19*Fperm_SI_Woolf2021!$E$9:$E$93)+63.1579*EXP(-0.19*O$58))/(Fperm_SI_Woolf2021!$E$9:$E$93-O$58))*(O$58-Fperm_SI_Woolf2021!$E$9:$E$93)/10))),Fperm_SI_Woolf2021!$D$9:$D$93))</f>
        <v>0.69261264850453397</v>
      </c>
      <c r="P92" s="51" cm="1">
        <f t="array" ref="P92">MIN(1,SLOPE(Fperm_SI_Woolf2021!$F$9:$F$93*EXP(-Fperm_SI_Woolf2021!$I$9:$I$93*$C92*IF(P$58=Fperm_SI_Woolf2021!$E$9:$E$93,1,EXP(LN((1.1*(Fperm_SI_Woolf2021!$E$9:$E$93-P$58)-63.1579*EXP(-0.19*Fperm_SI_Woolf2021!$E$9:$E$93)+63.1579*EXP(-0.19*P$58))/(Fperm_SI_Woolf2021!$E$9:$E$93-P$58))*(P$58-Fperm_SI_Woolf2021!$E$9:$E$93)/10))) + Fperm_SI_Woolf2021!$G$9:$G$93*EXP(-Fperm_SI_Woolf2021!$J$9:$J$93*$C92*IF(P$58=Fperm_SI_Woolf2021!$E$9:$E$93,1,EXP(LN((1.1*(Fperm_SI_Woolf2021!$E$9:$E$93-P$58)-63.1579*EXP(-0.19*Fperm_SI_Woolf2021!$E$9:$E$93)+63.1579*EXP(-0.19*P$58))/(Fperm_SI_Woolf2021!$E$9:$E$93-P$58))*(P$58-Fperm_SI_Woolf2021!$E$9:$E$93)/10))) + Fperm_SI_Woolf2021!$H$9:$H$93*EXP(-Fperm_SI_Woolf2021!$K$9:$K$93*$C92*IF(P$58=Fperm_SI_Woolf2021!$E$9:$E$93,1,EXP(LN((1.1*(Fperm_SI_Woolf2021!$E$9:$E$93-P$58)-63.1579*EXP(-0.19*Fperm_SI_Woolf2021!$E$9:$E$93)+63.1579*EXP(-0.19*P$58))/(Fperm_SI_Woolf2021!$E$9:$E$93-P$58))*(P$58-Fperm_SI_Woolf2021!$E$9:$E$93)/10))),Fperm_SI_Woolf2021!$D$9:$D$93)*P$57+INTERCEPT(Fperm_SI_Woolf2021!$F$9:$F$93*EXP(-Fperm_SI_Woolf2021!$I$9:$I$93*$C92*IF(P$58=Fperm_SI_Woolf2021!$E$9:$E$93,1,EXP(LN((1.1*(Fperm_SI_Woolf2021!$E$9:$E$93-P$58)-63.1579*EXP(-0.19*Fperm_SI_Woolf2021!$E$9:$E$93)+63.1579*EXP(-0.19*P$58))/(Fperm_SI_Woolf2021!$E$9:$E$93-P$58))*(P$58-Fperm_SI_Woolf2021!$E$9:$E$93)/10))) + Fperm_SI_Woolf2021!$G$9:$G$93*EXP(-Fperm_SI_Woolf2021!$J$9:$J$93*$C92*IF(P$58=Fperm_SI_Woolf2021!$E$9:$E$93,1,EXP(LN((1.1*(Fperm_SI_Woolf2021!$E$9:$E$93-P$58)-63.1579*EXP(-0.19*Fperm_SI_Woolf2021!$E$9:$E$93)+63.1579*EXP(-0.19*P$58))/(Fperm_SI_Woolf2021!$E$9:$E$93-P$58))*(P$58-Fperm_SI_Woolf2021!$E$9:$E$93)/10))) + Fperm_SI_Woolf2021!$H$9:$H$93*EXP(-Fperm_SI_Woolf2021!$K$9:$K$93*$C92*IF(P$58=Fperm_SI_Woolf2021!$E$9:$E$93,1,EXP(LN((1.1*(Fperm_SI_Woolf2021!$E$9:$E$93-P$58)-63.1579*EXP(-0.19*Fperm_SI_Woolf2021!$E$9:$E$93)+63.1579*EXP(-0.19*P$58))/(Fperm_SI_Woolf2021!$E$9:$E$93-P$58))*(P$58-Fperm_SI_Woolf2021!$E$9:$E$93)/10))),Fperm_SI_Woolf2021!$D$9:$D$93))</f>
        <v>0.66170327148123675</v>
      </c>
      <c r="Q92" s="51" cm="1">
        <f t="array" ref="Q92">MIN(1,SLOPE(Fperm_SI_Woolf2021!$F$9:$F$93*EXP(-Fperm_SI_Woolf2021!$I$9:$I$93*$C92*IF(Q$58=Fperm_SI_Woolf2021!$E$9:$E$93,1,EXP(LN((1.1*(Fperm_SI_Woolf2021!$E$9:$E$93-Q$58)-63.1579*EXP(-0.19*Fperm_SI_Woolf2021!$E$9:$E$93)+63.1579*EXP(-0.19*Q$58))/(Fperm_SI_Woolf2021!$E$9:$E$93-Q$58))*(Q$58-Fperm_SI_Woolf2021!$E$9:$E$93)/10))) + Fperm_SI_Woolf2021!$G$9:$G$93*EXP(-Fperm_SI_Woolf2021!$J$9:$J$93*$C92*IF(Q$58=Fperm_SI_Woolf2021!$E$9:$E$93,1,EXP(LN((1.1*(Fperm_SI_Woolf2021!$E$9:$E$93-Q$58)-63.1579*EXP(-0.19*Fperm_SI_Woolf2021!$E$9:$E$93)+63.1579*EXP(-0.19*Q$58))/(Fperm_SI_Woolf2021!$E$9:$E$93-Q$58))*(Q$58-Fperm_SI_Woolf2021!$E$9:$E$93)/10))) + Fperm_SI_Woolf2021!$H$9:$H$93*EXP(-Fperm_SI_Woolf2021!$K$9:$K$93*$C92*IF(Q$58=Fperm_SI_Woolf2021!$E$9:$E$93,1,EXP(LN((1.1*(Fperm_SI_Woolf2021!$E$9:$E$93-Q$58)-63.1579*EXP(-0.19*Fperm_SI_Woolf2021!$E$9:$E$93)+63.1579*EXP(-0.19*Q$58))/(Fperm_SI_Woolf2021!$E$9:$E$93-Q$58))*(Q$58-Fperm_SI_Woolf2021!$E$9:$E$93)/10))),Fperm_SI_Woolf2021!$D$9:$D$93)*Q$57+INTERCEPT(Fperm_SI_Woolf2021!$F$9:$F$93*EXP(-Fperm_SI_Woolf2021!$I$9:$I$93*$C92*IF(Q$58=Fperm_SI_Woolf2021!$E$9:$E$93,1,EXP(LN((1.1*(Fperm_SI_Woolf2021!$E$9:$E$93-Q$58)-63.1579*EXP(-0.19*Fperm_SI_Woolf2021!$E$9:$E$93)+63.1579*EXP(-0.19*Q$58))/(Fperm_SI_Woolf2021!$E$9:$E$93-Q$58))*(Q$58-Fperm_SI_Woolf2021!$E$9:$E$93)/10))) + Fperm_SI_Woolf2021!$G$9:$G$93*EXP(-Fperm_SI_Woolf2021!$J$9:$J$93*$C92*IF(Q$58=Fperm_SI_Woolf2021!$E$9:$E$93,1,EXP(LN((1.1*(Fperm_SI_Woolf2021!$E$9:$E$93-Q$58)-63.1579*EXP(-0.19*Fperm_SI_Woolf2021!$E$9:$E$93)+63.1579*EXP(-0.19*Q$58))/(Fperm_SI_Woolf2021!$E$9:$E$93-Q$58))*(Q$58-Fperm_SI_Woolf2021!$E$9:$E$93)/10))) + Fperm_SI_Woolf2021!$H$9:$H$93*EXP(-Fperm_SI_Woolf2021!$K$9:$K$93*$C92*IF(Q$58=Fperm_SI_Woolf2021!$E$9:$E$93,1,EXP(LN((1.1*(Fperm_SI_Woolf2021!$E$9:$E$93-Q$58)-63.1579*EXP(-0.19*Fperm_SI_Woolf2021!$E$9:$E$93)+63.1579*EXP(-0.19*Q$58))/(Fperm_SI_Woolf2021!$E$9:$E$93-Q$58))*(Q$58-Fperm_SI_Woolf2021!$E$9:$E$93)/10))),Fperm_SI_Woolf2021!$D$9:$D$93))</f>
        <v>0.63079389445793965</v>
      </c>
      <c r="R92" s="51" cm="1">
        <f t="array" ref="R92">MIN(1,SLOPE(Fperm_SI_Woolf2021!$F$9:$F$93*EXP(-Fperm_SI_Woolf2021!$I$9:$I$93*$C92*IF(R$58=Fperm_SI_Woolf2021!$E$9:$E$93,1,EXP(LN((1.1*(Fperm_SI_Woolf2021!$E$9:$E$93-R$58)-63.1579*EXP(-0.19*Fperm_SI_Woolf2021!$E$9:$E$93)+63.1579*EXP(-0.19*R$58))/(Fperm_SI_Woolf2021!$E$9:$E$93-R$58))*(R$58-Fperm_SI_Woolf2021!$E$9:$E$93)/10))) + Fperm_SI_Woolf2021!$G$9:$G$93*EXP(-Fperm_SI_Woolf2021!$J$9:$J$93*$C92*IF(R$58=Fperm_SI_Woolf2021!$E$9:$E$93,1,EXP(LN((1.1*(Fperm_SI_Woolf2021!$E$9:$E$93-R$58)-63.1579*EXP(-0.19*Fperm_SI_Woolf2021!$E$9:$E$93)+63.1579*EXP(-0.19*R$58))/(Fperm_SI_Woolf2021!$E$9:$E$93-R$58))*(R$58-Fperm_SI_Woolf2021!$E$9:$E$93)/10))) + Fperm_SI_Woolf2021!$H$9:$H$93*EXP(-Fperm_SI_Woolf2021!$K$9:$K$93*$C92*IF(R$58=Fperm_SI_Woolf2021!$E$9:$E$93,1,EXP(LN((1.1*(Fperm_SI_Woolf2021!$E$9:$E$93-R$58)-63.1579*EXP(-0.19*Fperm_SI_Woolf2021!$E$9:$E$93)+63.1579*EXP(-0.19*R$58))/(Fperm_SI_Woolf2021!$E$9:$E$93-R$58))*(R$58-Fperm_SI_Woolf2021!$E$9:$E$93)/10))),Fperm_SI_Woolf2021!$D$9:$D$93)*R$57+INTERCEPT(Fperm_SI_Woolf2021!$F$9:$F$93*EXP(-Fperm_SI_Woolf2021!$I$9:$I$93*$C92*IF(R$58=Fperm_SI_Woolf2021!$E$9:$E$93,1,EXP(LN((1.1*(Fperm_SI_Woolf2021!$E$9:$E$93-R$58)-63.1579*EXP(-0.19*Fperm_SI_Woolf2021!$E$9:$E$93)+63.1579*EXP(-0.19*R$58))/(Fperm_SI_Woolf2021!$E$9:$E$93-R$58))*(R$58-Fperm_SI_Woolf2021!$E$9:$E$93)/10))) + Fperm_SI_Woolf2021!$G$9:$G$93*EXP(-Fperm_SI_Woolf2021!$J$9:$J$93*$C92*IF(R$58=Fperm_SI_Woolf2021!$E$9:$E$93,1,EXP(LN((1.1*(Fperm_SI_Woolf2021!$E$9:$E$93-R$58)-63.1579*EXP(-0.19*Fperm_SI_Woolf2021!$E$9:$E$93)+63.1579*EXP(-0.19*R$58))/(Fperm_SI_Woolf2021!$E$9:$E$93-R$58))*(R$58-Fperm_SI_Woolf2021!$E$9:$E$93)/10))) + Fperm_SI_Woolf2021!$H$9:$H$93*EXP(-Fperm_SI_Woolf2021!$K$9:$K$93*$C92*IF(R$58=Fperm_SI_Woolf2021!$E$9:$E$93,1,EXP(LN((1.1*(Fperm_SI_Woolf2021!$E$9:$E$93-R$58)-63.1579*EXP(-0.19*Fperm_SI_Woolf2021!$E$9:$E$93)+63.1579*EXP(-0.19*R$58))/(Fperm_SI_Woolf2021!$E$9:$E$93-R$58))*(R$58-Fperm_SI_Woolf2021!$E$9:$E$93)/10))),Fperm_SI_Woolf2021!$D$9:$D$93))</f>
        <v>0.59988451743464255</v>
      </c>
      <c r="S92" s="51" cm="1">
        <f t="array" ref="S92">MIN(1,SLOPE(Fperm_SI_Woolf2021!$F$9:$F$93*EXP(-Fperm_SI_Woolf2021!$I$9:$I$93*$C92*IF(S$58=Fperm_SI_Woolf2021!$E$9:$E$93,1,EXP(LN((1.1*(Fperm_SI_Woolf2021!$E$9:$E$93-S$58)-63.1579*EXP(-0.19*Fperm_SI_Woolf2021!$E$9:$E$93)+63.1579*EXP(-0.19*S$58))/(Fperm_SI_Woolf2021!$E$9:$E$93-S$58))*(S$58-Fperm_SI_Woolf2021!$E$9:$E$93)/10))) + Fperm_SI_Woolf2021!$G$9:$G$93*EXP(-Fperm_SI_Woolf2021!$J$9:$J$93*$C92*IF(S$58=Fperm_SI_Woolf2021!$E$9:$E$93,1,EXP(LN((1.1*(Fperm_SI_Woolf2021!$E$9:$E$93-S$58)-63.1579*EXP(-0.19*Fperm_SI_Woolf2021!$E$9:$E$93)+63.1579*EXP(-0.19*S$58))/(Fperm_SI_Woolf2021!$E$9:$E$93-S$58))*(S$58-Fperm_SI_Woolf2021!$E$9:$E$93)/10))) + Fperm_SI_Woolf2021!$H$9:$H$93*EXP(-Fperm_SI_Woolf2021!$K$9:$K$93*$C92*IF(S$58=Fperm_SI_Woolf2021!$E$9:$E$93,1,EXP(LN((1.1*(Fperm_SI_Woolf2021!$E$9:$E$93-S$58)-63.1579*EXP(-0.19*Fperm_SI_Woolf2021!$E$9:$E$93)+63.1579*EXP(-0.19*S$58))/(Fperm_SI_Woolf2021!$E$9:$E$93-S$58))*(S$58-Fperm_SI_Woolf2021!$E$9:$E$93)/10))),Fperm_SI_Woolf2021!$D$9:$D$93)*S$57+INTERCEPT(Fperm_SI_Woolf2021!$F$9:$F$93*EXP(-Fperm_SI_Woolf2021!$I$9:$I$93*$C92*IF(S$58=Fperm_SI_Woolf2021!$E$9:$E$93,1,EXP(LN((1.1*(Fperm_SI_Woolf2021!$E$9:$E$93-S$58)-63.1579*EXP(-0.19*Fperm_SI_Woolf2021!$E$9:$E$93)+63.1579*EXP(-0.19*S$58))/(Fperm_SI_Woolf2021!$E$9:$E$93-S$58))*(S$58-Fperm_SI_Woolf2021!$E$9:$E$93)/10))) + Fperm_SI_Woolf2021!$G$9:$G$93*EXP(-Fperm_SI_Woolf2021!$J$9:$J$93*$C92*IF(S$58=Fperm_SI_Woolf2021!$E$9:$E$93,1,EXP(LN((1.1*(Fperm_SI_Woolf2021!$E$9:$E$93-S$58)-63.1579*EXP(-0.19*Fperm_SI_Woolf2021!$E$9:$E$93)+63.1579*EXP(-0.19*S$58))/(Fperm_SI_Woolf2021!$E$9:$E$93-S$58))*(S$58-Fperm_SI_Woolf2021!$E$9:$E$93)/10))) + Fperm_SI_Woolf2021!$H$9:$H$93*EXP(-Fperm_SI_Woolf2021!$K$9:$K$93*$C92*IF(S$58=Fperm_SI_Woolf2021!$E$9:$E$93,1,EXP(LN((1.1*(Fperm_SI_Woolf2021!$E$9:$E$93-S$58)-63.1579*EXP(-0.19*Fperm_SI_Woolf2021!$E$9:$E$93)+63.1579*EXP(-0.19*S$58))/(Fperm_SI_Woolf2021!$E$9:$E$93-S$58))*(S$58-Fperm_SI_Woolf2021!$E$9:$E$93)/10))),Fperm_SI_Woolf2021!$D$9:$D$93))</f>
        <v>0.85636811426283932</v>
      </c>
      <c r="T92" s="51" cm="1">
        <f t="array" ref="T92">MIN(1,SLOPE(Fperm_SI_Woolf2021!$F$9:$F$93*EXP(-Fperm_SI_Woolf2021!$I$9:$I$93*$C92*IF(T$58=Fperm_SI_Woolf2021!$E$9:$E$93,1,EXP(LN((1.1*(Fperm_SI_Woolf2021!$E$9:$E$93-T$58)-63.1579*EXP(-0.19*Fperm_SI_Woolf2021!$E$9:$E$93)+63.1579*EXP(-0.19*T$58))/(Fperm_SI_Woolf2021!$E$9:$E$93-T$58))*(T$58-Fperm_SI_Woolf2021!$E$9:$E$93)/10))) + Fperm_SI_Woolf2021!$G$9:$G$93*EXP(-Fperm_SI_Woolf2021!$J$9:$J$93*$C92*IF(T$58=Fperm_SI_Woolf2021!$E$9:$E$93,1,EXP(LN((1.1*(Fperm_SI_Woolf2021!$E$9:$E$93-T$58)-63.1579*EXP(-0.19*Fperm_SI_Woolf2021!$E$9:$E$93)+63.1579*EXP(-0.19*T$58))/(Fperm_SI_Woolf2021!$E$9:$E$93-T$58))*(T$58-Fperm_SI_Woolf2021!$E$9:$E$93)/10))) + Fperm_SI_Woolf2021!$H$9:$H$93*EXP(-Fperm_SI_Woolf2021!$K$9:$K$93*$C92*IF(T$58=Fperm_SI_Woolf2021!$E$9:$E$93,1,EXP(LN((1.1*(Fperm_SI_Woolf2021!$E$9:$E$93-T$58)-63.1579*EXP(-0.19*Fperm_SI_Woolf2021!$E$9:$E$93)+63.1579*EXP(-0.19*T$58))/(Fperm_SI_Woolf2021!$E$9:$E$93-T$58))*(T$58-Fperm_SI_Woolf2021!$E$9:$E$93)/10))),Fperm_SI_Woolf2021!$D$9:$D$93)*T$57+INTERCEPT(Fperm_SI_Woolf2021!$F$9:$F$93*EXP(-Fperm_SI_Woolf2021!$I$9:$I$93*$C92*IF(T$58=Fperm_SI_Woolf2021!$E$9:$E$93,1,EXP(LN((1.1*(Fperm_SI_Woolf2021!$E$9:$E$93-T$58)-63.1579*EXP(-0.19*Fperm_SI_Woolf2021!$E$9:$E$93)+63.1579*EXP(-0.19*T$58))/(Fperm_SI_Woolf2021!$E$9:$E$93-T$58))*(T$58-Fperm_SI_Woolf2021!$E$9:$E$93)/10))) + Fperm_SI_Woolf2021!$G$9:$G$93*EXP(-Fperm_SI_Woolf2021!$J$9:$J$93*$C92*IF(T$58=Fperm_SI_Woolf2021!$E$9:$E$93,1,EXP(LN((1.1*(Fperm_SI_Woolf2021!$E$9:$E$93-T$58)-63.1579*EXP(-0.19*Fperm_SI_Woolf2021!$E$9:$E$93)+63.1579*EXP(-0.19*T$58))/(Fperm_SI_Woolf2021!$E$9:$E$93-T$58))*(T$58-Fperm_SI_Woolf2021!$E$9:$E$93)/10))) + Fperm_SI_Woolf2021!$H$9:$H$93*EXP(-Fperm_SI_Woolf2021!$K$9:$K$93*$C92*IF(T$58=Fperm_SI_Woolf2021!$E$9:$E$93,1,EXP(LN((1.1*(Fperm_SI_Woolf2021!$E$9:$E$93-T$58)-63.1579*EXP(-0.19*Fperm_SI_Woolf2021!$E$9:$E$93)+63.1579*EXP(-0.19*T$58))/(Fperm_SI_Woolf2021!$E$9:$E$93-T$58))*(T$58-Fperm_SI_Woolf2021!$E$9:$E$93)/10))),Fperm_SI_Woolf2021!$D$9:$D$93))</f>
        <v>0.82388446945219018</v>
      </c>
      <c r="U92" s="51" cm="1">
        <f t="array" ref="U92">MIN(1,SLOPE(Fperm_SI_Woolf2021!$F$9:$F$93*EXP(-Fperm_SI_Woolf2021!$I$9:$I$93*$C92*IF(U$58=Fperm_SI_Woolf2021!$E$9:$E$93,1,EXP(LN((1.1*(Fperm_SI_Woolf2021!$E$9:$E$93-U$58)-63.1579*EXP(-0.19*Fperm_SI_Woolf2021!$E$9:$E$93)+63.1579*EXP(-0.19*U$58))/(Fperm_SI_Woolf2021!$E$9:$E$93-U$58))*(U$58-Fperm_SI_Woolf2021!$E$9:$E$93)/10))) + Fperm_SI_Woolf2021!$G$9:$G$93*EXP(-Fperm_SI_Woolf2021!$J$9:$J$93*$C92*IF(U$58=Fperm_SI_Woolf2021!$E$9:$E$93,1,EXP(LN((1.1*(Fperm_SI_Woolf2021!$E$9:$E$93-U$58)-63.1579*EXP(-0.19*Fperm_SI_Woolf2021!$E$9:$E$93)+63.1579*EXP(-0.19*U$58))/(Fperm_SI_Woolf2021!$E$9:$E$93-U$58))*(U$58-Fperm_SI_Woolf2021!$E$9:$E$93)/10))) + Fperm_SI_Woolf2021!$H$9:$H$93*EXP(-Fperm_SI_Woolf2021!$K$9:$K$93*$C92*IF(U$58=Fperm_SI_Woolf2021!$E$9:$E$93,1,EXP(LN((1.1*(Fperm_SI_Woolf2021!$E$9:$E$93-U$58)-63.1579*EXP(-0.19*Fperm_SI_Woolf2021!$E$9:$E$93)+63.1579*EXP(-0.19*U$58))/(Fperm_SI_Woolf2021!$E$9:$E$93-U$58))*(U$58-Fperm_SI_Woolf2021!$E$9:$E$93)/10))),Fperm_SI_Woolf2021!$D$9:$D$93)*U$57+INTERCEPT(Fperm_SI_Woolf2021!$F$9:$F$93*EXP(-Fperm_SI_Woolf2021!$I$9:$I$93*$C92*IF(U$58=Fperm_SI_Woolf2021!$E$9:$E$93,1,EXP(LN((1.1*(Fperm_SI_Woolf2021!$E$9:$E$93-U$58)-63.1579*EXP(-0.19*Fperm_SI_Woolf2021!$E$9:$E$93)+63.1579*EXP(-0.19*U$58))/(Fperm_SI_Woolf2021!$E$9:$E$93-U$58))*(U$58-Fperm_SI_Woolf2021!$E$9:$E$93)/10))) + Fperm_SI_Woolf2021!$G$9:$G$93*EXP(-Fperm_SI_Woolf2021!$J$9:$J$93*$C92*IF(U$58=Fperm_SI_Woolf2021!$E$9:$E$93,1,EXP(LN((1.1*(Fperm_SI_Woolf2021!$E$9:$E$93-U$58)-63.1579*EXP(-0.19*Fperm_SI_Woolf2021!$E$9:$E$93)+63.1579*EXP(-0.19*U$58))/(Fperm_SI_Woolf2021!$E$9:$E$93-U$58))*(U$58-Fperm_SI_Woolf2021!$E$9:$E$93)/10))) + Fperm_SI_Woolf2021!$H$9:$H$93*EXP(-Fperm_SI_Woolf2021!$K$9:$K$93*$C92*IF(U$58=Fperm_SI_Woolf2021!$E$9:$E$93,1,EXP(LN((1.1*(Fperm_SI_Woolf2021!$E$9:$E$93-U$58)-63.1579*EXP(-0.19*Fperm_SI_Woolf2021!$E$9:$E$93)+63.1579*EXP(-0.19*U$58))/(Fperm_SI_Woolf2021!$E$9:$E$93-U$58))*(U$58-Fperm_SI_Woolf2021!$E$9:$E$93)/10))),Fperm_SI_Woolf2021!$D$9:$D$93))</f>
        <v>0.79140082464154116</v>
      </c>
      <c r="V92" s="51" cm="1">
        <f t="array" ref="V92">MIN(1,SLOPE(Fperm_SI_Woolf2021!$F$9:$F$93*EXP(-Fperm_SI_Woolf2021!$I$9:$I$93*$C92*IF(V$58=Fperm_SI_Woolf2021!$E$9:$E$93,1,EXP(LN((1.1*(Fperm_SI_Woolf2021!$E$9:$E$93-V$58)-63.1579*EXP(-0.19*Fperm_SI_Woolf2021!$E$9:$E$93)+63.1579*EXP(-0.19*V$58))/(Fperm_SI_Woolf2021!$E$9:$E$93-V$58))*(V$58-Fperm_SI_Woolf2021!$E$9:$E$93)/10))) + Fperm_SI_Woolf2021!$G$9:$G$93*EXP(-Fperm_SI_Woolf2021!$J$9:$J$93*$C92*IF(V$58=Fperm_SI_Woolf2021!$E$9:$E$93,1,EXP(LN((1.1*(Fperm_SI_Woolf2021!$E$9:$E$93-V$58)-63.1579*EXP(-0.19*Fperm_SI_Woolf2021!$E$9:$E$93)+63.1579*EXP(-0.19*V$58))/(Fperm_SI_Woolf2021!$E$9:$E$93-V$58))*(V$58-Fperm_SI_Woolf2021!$E$9:$E$93)/10))) + Fperm_SI_Woolf2021!$H$9:$H$93*EXP(-Fperm_SI_Woolf2021!$K$9:$K$93*$C92*IF(V$58=Fperm_SI_Woolf2021!$E$9:$E$93,1,EXP(LN((1.1*(Fperm_SI_Woolf2021!$E$9:$E$93-V$58)-63.1579*EXP(-0.19*Fperm_SI_Woolf2021!$E$9:$E$93)+63.1579*EXP(-0.19*V$58))/(Fperm_SI_Woolf2021!$E$9:$E$93-V$58))*(V$58-Fperm_SI_Woolf2021!$E$9:$E$93)/10))),Fperm_SI_Woolf2021!$D$9:$D$93)*V$57+INTERCEPT(Fperm_SI_Woolf2021!$F$9:$F$93*EXP(-Fperm_SI_Woolf2021!$I$9:$I$93*$C92*IF(V$58=Fperm_SI_Woolf2021!$E$9:$E$93,1,EXP(LN((1.1*(Fperm_SI_Woolf2021!$E$9:$E$93-V$58)-63.1579*EXP(-0.19*Fperm_SI_Woolf2021!$E$9:$E$93)+63.1579*EXP(-0.19*V$58))/(Fperm_SI_Woolf2021!$E$9:$E$93-V$58))*(V$58-Fperm_SI_Woolf2021!$E$9:$E$93)/10))) + Fperm_SI_Woolf2021!$G$9:$G$93*EXP(-Fperm_SI_Woolf2021!$J$9:$J$93*$C92*IF(V$58=Fperm_SI_Woolf2021!$E$9:$E$93,1,EXP(LN((1.1*(Fperm_SI_Woolf2021!$E$9:$E$93-V$58)-63.1579*EXP(-0.19*Fperm_SI_Woolf2021!$E$9:$E$93)+63.1579*EXP(-0.19*V$58))/(Fperm_SI_Woolf2021!$E$9:$E$93-V$58))*(V$58-Fperm_SI_Woolf2021!$E$9:$E$93)/10))) + Fperm_SI_Woolf2021!$H$9:$H$93*EXP(-Fperm_SI_Woolf2021!$K$9:$K$93*$C92*IF(V$58=Fperm_SI_Woolf2021!$E$9:$E$93,1,EXP(LN((1.1*(Fperm_SI_Woolf2021!$E$9:$E$93-V$58)-63.1579*EXP(-0.19*Fperm_SI_Woolf2021!$E$9:$E$93)+63.1579*EXP(-0.19*V$58))/(Fperm_SI_Woolf2021!$E$9:$E$93-V$58))*(V$58-Fperm_SI_Woolf2021!$E$9:$E$93)/10))),Fperm_SI_Woolf2021!$D$9:$D$93))</f>
        <v>0.75891717983089202</v>
      </c>
      <c r="W92" s="51" cm="1">
        <f t="array" ref="W92">MIN(1,SLOPE(Fperm_SI_Woolf2021!$F$9:$F$93*EXP(-Fperm_SI_Woolf2021!$I$9:$I$93*$C92*IF(W$58=Fperm_SI_Woolf2021!$E$9:$E$93,1,EXP(LN((1.1*(Fperm_SI_Woolf2021!$E$9:$E$93-W$58)-63.1579*EXP(-0.19*Fperm_SI_Woolf2021!$E$9:$E$93)+63.1579*EXP(-0.19*W$58))/(Fperm_SI_Woolf2021!$E$9:$E$93-W$58))*(W$58-Fperm_SI_Woolf2021!$E$9:$E$93)/10))) + Fperm_SI_Woolf2021!$G$9:$G$93*EXP(-Fperm_SI_Woolf2021!$J$9:$J$93*$C92*IF(W$58=Fperm_SI_Woolf2021!$E$9:$E$93,1,EXP(LN((1.1*(Fperm_SI_Woolf2021!$E$9:$E$93-W$58)-63.1579*EXP(-0.19*Fperm_SI_Woolf2021!$E$9:$E$93)+63.1579*EXP(-0.19*W$58))/(Fperm_SI_Woolf2021!$E$9:$E$93-W$58))*(W$58-Fperm_SI_Woolf2021!$E$9:$E$93)/10))) + Fperm_SI_Woolf2021!$H$9:$H$93*EXP(-Fperm_SI_Woolf2021!$K$9:$K$93*$C92*IF(W$58=Fperm_SI_Woolf2021!$E$9:$E$93,1,EXP(LN((1.1*(Fperm_SI_Woolf2021!$E$9:$E$93-W$58)-63.1579*EXP(-0.19*Fperm_SI_Woolf2021!$E$9:$E$93)+63.1579*EXP(-0.19*W$58))/(Fperm_SI_Woolf2021!$E$9:$E$93-W$58))*(W$58-Fperm_SI_Woolf2021!$E$9:$E$93)/10))),Fperm_SI_Woolf2021!$D$9:$D$93)*W$57+INTERCEPT(Fperm_SI_Woolf2021!$F$9:$F$93*EXP(-Fperm_SI_Woolf2021!$I$9:$I$93*$C92*IF(W$58=Fperm_SI_Woolf2021!$E$9:$E$93,1,EXP(LN((1.1*(Fperm_SI_Woolf2021!$E$9:$E$93-W$58)-63.1579*EXP(-0.19*Fperm_SI_Woolf2021!$E$9:$E$93)+63.1579*EXP(-0.19*W$58))/(Fperm_SI_Woolf2021!$E$9:$E$93-W$58))*(W$58-Fperm_SI_Woolf2021!$E$9:$E$93)/10))) + Fperm_SI_Woolf2021!$G$9:$G$93*EXP(-Fperm_SI_Woolf2021!$J$9:$J$93*$C92*IF(W$58=Fperm_SI_Woolf2021!$E$9:$E$93,1,EXP(LN((1.1*(Fperm_SI_Woolf2021!$E$9:$E$93-W$58)-63.1579*EXP(-0.19*Fperm_SI_Woolf2021!$E$9:$E$93)+63.1579*EXP(-0.19*W$58))/(Fperm_SI_Woolf2021!$E$9:$E$93-W$58))*(W$58-Fperm_SI_Woolf2021!$E$9:$E$93)/10))) + Fperm_SI_Woolf2021!$H$9:$H$93*EXP(-Fperm_SI_Woolf2021!$K$9:$K$93*$C92*IF(W$58=Fperm_SI_Woolf2021!$E$9:$E$93,1,EXP(LN((1.1*(Fperm_SI_Woolf2021!$E$9:$E$93-W$58)-63.1579*EXP(-0.19*Fperm_SI_Woolf2021!$E$9:$E$93)+63.1579*EXP(-0.19*W$58))/(Fperm_SI_Woolf2021!$E$9:$E$93-W$58))*(W$58-Fperm_SI_Woolf2021!$E$9:$E$93)/10))),Fperm_SI_Woolf2021!$D$9:$D$93))</f>
        <v>0.72643353502024288</v>
      </c>
      <c r="X92" s="51" cm="1">
        <f t="array" ref="X92">MIN(1,SLOPE(Fperm_SI_Woolf2021!$F$9:$F$93*EXP(-Fperm_SI_Woolf2021!$I$9:$I$93*$C92*IF(X$58=Fperm_SI_Woolf2021!$E$9:$E$93,1,EXP(LN((1.1*(Fperm_SI_Woolf2021!$E$9:$E$93-X$58)-63.1579*EXP(-0.19*Fperm_SI_Woolf2021!$E$9:$E$93)+63.1579*EXP(-0.19*X$58))/(Fperm_SI_Woolf2021!$E$9:$E$93-X$58))*(X$58-Fperm_SI_Woolf2021!$E$9:$E$93)/10))) + Fperm_SI_Woolf2021!$G$9:$G$93*EXP(-Fperm_SI_Woolf2021!$J$9:$J$93*$C92*IF(X$58=Fperm_SI_Woolf2021!$E$9:$E$93,1,EXP(LN((1.1*(Fperm_SI_Woolf2021!$E$9:$E$93-X$58)-63.1579*EXP(-0.19*Fperm_SI_Woolf2021!$E$9:$E$93)+63.1579*EXP(-0.19*X$58))/(Fperm_SI_Woolf2021!$E$9:$E$93-X$58))*(X$58-Fperm_SI_Woolf2021!$E$9:$E$93)/10))) + Fperm_SI_Woolf2021!$H$9:$H$93*EXP(-Fperm_SI_Woolf2021!$K$9:$K$93*$C92*IF(X$58=Fperm_SI_Woolf2021!$E$9:$E$93,1,EXP(LN((1.1*(Fperm_SI_Woolf2021!$E$9:$E$93-X$58)-63.1579*EXP(-0.19*Fperm_SI_Woolf2021!$E$9:$E$93)+63.1579*EXP(-0.19*X$58))/(Fperm_SI_Woolf2021!$E$9:$E$93-X$58))*(X$58-Fperm_SI_Woolf2021!$E$9:$E$93)/10))),Fperm_SI_Woolf2021!$D$9:$D$93)*X$57+INTERCEPT(Fperm_SI_Woolf2021!$F$9:$F$93*EXP(-Fperm_SI_Woolf2021!$I$9:$I$93*$C92*IF(X$58=Fperm_SI_Woolf2021!$E$9:$E$93,1,EXP(LN((1.1*(Fperm_SI_Woolf2021!$E$9:$E$93-X$58)-63.1579*EXP(-0.19*Fperm_SI_Woolf2021!$E$9:$E$93)+63.1579*EXP(-0.19*X$58))/(Fperm_SI_Woolf2021!$E$9:$E$93-X$58))*(X$58-Fperm_SI_Woolf2021!$E$9:$E$93)/10))) + Fperm_SI_Woolf2021!$G$9:$G$93*EXP(-Fperm_SI_Woolf2021!$J$9:$J$93*$C92*IF(X$58=Fperm_SI_Woolf2021!$E$9:$E$93,1,EXP(LN((1.1*(Fperm_SI_Woolf2021!$E$9:$E$93-X$58)-63.1579*EXP(-0.19*Fperm_SI_Woolf2021!$E$9:$E$93)+63.1579*EXP(-0.19*X$58))/(Fperm_SI_Woolf2021!$E$9:$E$93-X$58))*(X$58-Fperm_SI_Woolf2021!$E$9:$E$93)/10))) + Fperm_SI_Woolf2021!$H$9:$H$93*EXP(-Fperm_SI_Woolf2021!$K$9:$K$93*$C92*IF(X$58=Fperm_SI_Woolf2021!$E$9:$E$93,1,EXP(LN((1.1*(Fperm_SI_Woolf2021!$E$9:$E$93-X$58)-63.1579*EXP(-0.19*Fperm_SI_Woolf2021!$E$9:$E$93)+63.1579*EXP(-0.19*X$58))/(Fperm_SI_Woolf2021!$E$9:$E$93-X$58))*(X$58-Fperm_SI_Woolf2021!$E$9:$E$93)/10))),Fperm_SI_Woolf2021!$D$9:$D$93))</f>
        <v>0.69394989020959374</v>
      </c>
      <c r="Y92" s="51" cm="1">
        <f t="array" ref="Y92">MIN(1,SLOPE(Fperm_SI_Woolf2021!$F$9:$F$93*EXP(-Fperm_SI_Woolf2021!$I$9:$I$93*$C92*IF(Y$58=Fperm_SI_Woolf2021!$E$9:$E$93,1,EXP(LN((1.1*(Fperm_SI_Woolf2021!$E$9:$E$93-Y$58)-63.1579*EXP(-0.19*Fperm_SI_Woolf2021!$E$9:$E$93)+63.1579*EXP(-0.19*Y$58))/(Fperm_SI_Woolf2021!$E$9:$E$93-Y$58))*(Y$58-Fperm_SI_Woolf2021!$E$9:$E$93)/10))) + Fperm_SI_Woolf2021!$G$9:$G$93*EXP(-Fperm_SI_Woolf2021!$J$9:$J$93*$C92*IF(Y$58=Fperm_SI_Woolf2021!$E$9:$E$93,1,EXP(LN((1.1*(Fperm_SI_Woolf2021!$E$9:$E$93-Y$58)-63.1579*EXP(-0.19*Fperm_SI_Woolf2021!$E$9:$E$93)+63.1579*EXP(-0.19*Y$58))/(Fperm_SI_Woolf2021!$E$9:$E$93-Y$58))*(Y$58-Fperm_SI_Woolf2021!$E$9:$E$93)/10))) + Fperm_SI_Woolf2021!$H$9:$H$93*EXP(-Fperm_SI_Woolf2021!$K$9:$K$93*$C92*IF(Y$58=Fperm_SI_Woolf2021!$E$9:$E$93,1,EXP(LN((1.1*(Fperm_SI_Woolf2021!$E$9:$E$93-Y$58)-63.1579*EXP(-0.19*Fperm_SI_Woolf2021!$E$9:$E$93)+63.1579*EXP(-0.19*Y$58))/(Fperm_SI_Woolf2021!$E$9:$E$93-Y$58))*(Y$58-Fperm_SI_Woolf2021!$E$9:$E$93)/10))),Fperm_SI_Woolf2021!$D$9:$D$93)*Y$57+INTERCEPT(Fperm_SI_Woolf2021!$F$9:$F$93*EXP(-Fperm_SI_Woolf2021!$I$9:$I$93*$C92*IF(Y$58=Fperm_SI_Woolf2021!$E$9:$E$93,1,EXP(LN((1.1*(Fperm_SI_Woolf2021!$E$9:$E$93-Y$58)-63.1579*EXP(-0.19*Fperm_SI_Woolf2021!$E$9:$E$93)+63.1579*EXP(-0.19*Y$58))/(Fperm_SI_Woolf2021!$E$9:$E$93-Y$58))*(Y$58-Fperm_SI_Woolf2021!$E$9:$E$93)/10))) + Fperm_SI_Woolf2021!$G$9:$G$93*EXP(-Fperm_SI_Woolf2021!$J$9:$J$93*$C92*IF(Y$58=Fperm_SI_Woolf2021!$E$9:$E$93,1,EXP(LN((1.1*(Fperm_SI_Woolf2021!$E$9:$E$93-Y$58)-63.1579*EXP(-0.19*Fperm_SI_Woolf2021!$E$9:$E$93)+63.1579*EXP(-0.19*Y$58))/(Fperm_SI_Woolf2021!$E$9:$E$93-Y$58))*(Y$58-Fperm_SI_Woolf2021!$E$9:$E$93)/10))) + Fperm_SI_Woolf2021!$H$9:$H$93*EXP(-Fperm_SI_Woolf2021!$K$9:$K$93*$C92*IF(Y$58=Fperm_SI_Woolf2021!$E$9:$E$93,1,EXP(LN((1.1*(Fperm_SI_Woolf2021!$E$9:$E$93-Y$58)-63.1579*EXP(-0.19*Fperm_SI_Woolf2021!$E$9:$E$93)+63.1579*EXP(-0.19*Y$58))/(Fperm_SI_Woolf2021!$E$9:$E$93-Y$58))*(Y$58-Fperm_SI_Woolf2021!$E$9:$E$93)/10))),Fperm_SI_Woolf2021!$D$9:$D$93))</f>
        <v>0.66146624539894461</v>
      </c>
      <c r="Z92" s="51" cm="1">
        <f t="array" ref="Z92">MIN(1,SLOPE(Fperm_SI_Woolf2021!$F$9:$F$93*EXP(-Fperm_SI_Woolf2021!$I$9:$I$93*$C92*IF(Z$58=Fperm_SI_Woolf2021!$E$9:$E$93,1,EXP(LN((1.1*(Fperm_SI_Woolf2021!$E$9:$E$93-Z$58)-63.1579*EXP(-0.19*Fperm_SI_Woolf2021!$E$9:$E$93)+63.1579*EXP(-0.19*Z$58))/(Fperm_SI_Woolf2021!$E$9:$E$93-Z$58))*(Z$58-Fperm_SI_Woolf2021!$E$9:$E$93)/10))) + Fperm_SI_Woolf2021!$G$9:$G$93*EXP(-Fperm_SI_Woolf2021!$J$9:$J$93*$C92*IF(Z$58=Fperm_SI_Woolf2021!$E$9:$E$93,1,EXP(LN((1.1*(Fperm_SI_Woolf2021!$E$9:$E$93-Z$58)-63.1579*EXP(-0.19*Fperm_SI_Woolf2021!$E$9:$E$93)+63.1579*EXP(-0.19*Z$58))/(Fperm_SI_Woolf2021!$E$9:$E$93-Z$58))*(Z$58-Fperm_SI_Woolf2021!$E$9:$E$93)/10))) + Fperm_SI_Woolf2021!$H$9:$H$93*EXP(-Fperm_SI_Woolf2021!$K$9:$K$93*$C92*IF(Z$58=Fperm_SI_Woolf2021!$E$9:$E$93,1,EXP(LN((1.1*(Fperm_SI_Woolf2021!$E$9:$E$93-Z$58)-63.1579*EXP(-0.19*Fperm_SI_Woolf2021!$E$9:$E$93)+63.1579*EXP(-0.19*Z$58))/(Fperm_SI_Woolf2021!$E$9:$E$93-Z$58))*(Z$58-Fperm_SI_Woolf2021!$E$9:$E$93)/10))),Fperm_SI_Woolf2021!$D$9:$D$93)*Z$57+INTERCEPT(Fperm_SI_Woolf2021!$F$9:$F$93*EXP(-Fperm_SI_Woolf2021!$I$9:$I$93*$C92*IF(Z$58=Fperm_SI_Woolf2021!$E$9:$E$93,1,EXP(LN((1.1*(Fperm_SI_Woolf2021!$E$9:$E$93-Z$58)-63.1579*EXP(-0.19*Fperm_SI_Woolf2021!$E$9:$E$93)+63.1579*EXP(-0.19*Z$58))/(Fperm_SI_Woolf2021!$E$9:$E$93-Z$58))*(Z$58-Fperm_SI_Woolf2021!$E$9:$E$93)/10))) + Fperm_SI_Woolf2021!$G$9:$G$93*EXP(-Fperm_SI_Woolf2021!$J$9:$J$93*$C92*IF(Z$58=Fperm_SI_Woolf2021!$E$9:$E$93,1,EXP(LN((1.1*(Fperm_SI_Woolf2021!$E$9:$E$93-Z$58)-63.1579*EXP(-0.19*Fperm_SI_Woolf2021!$E$9:$E$93)+63.1579*EXP(-0.19*Z$58))/(Fperm_SI_Woolf2021!$E$9:$E$93-Z$58))*(Z$58-Fperm_SI_Woolf2021!$E$9:$E$93)/10))) + Fperm_SI_Woolf2021!$H$9:$H$93*EXP(-Fperm_SI_Woolf2021!$K$9:$K$93*$C92*IF(Z$58=Fperm_SI_Woolf2021!$E$9:$E$93,1,EXP(LN((1.1*(Fperm_SI_Woolf2021!$E$9:$E$93-Z$58)-63.1579*EXP(-0.19*Fperm_SI_Woolf2021!$E$9:$E$93)+63.1579*EXP(-0.19*Z$58))/(Fperm_SI_Woolf2021!$E$9:$E$93-Z$58))*(Z$58-Fperm_SI_Woolf2021!$E$9:$E$93)/10))),Fperm_SI_Woolf2021!$D$9:$D$93))</f>
        <v>0.62898260058829558</v>
      </c>
      <c r="AA92" s="51" cm="1">
        <f t="array" ref="AA92">MIN(1,SLOPE(Fperm_SI_Woolf2021!$F$9:$F$93*EXP(-Fperm_SI_Woolf2021!$I$9:$I$93*$C92*IF(AA$58=Fperm_SI_Woolf2021!$E$9:$E$93,1,EXP(LN((1.1*(Fperm_SI_Woolf2021!$E$9:$E$93-AA$58)-63.1579*EXP(-0.19*Fperm_SI_Woolf2021!$E$9:$E$93)+63.1579*EXP(-0.19*AA$58))/(Fperm_SI_Woolf2021!$E$9:$E$93-AA$58))*(AA$58-Fperm_SI_Woolf2021!$E$9:$E$93)/10))) + Fperm_SI_Woolf2021!$G$9:$G$93*EXP(-Fperm_SI_Woolf2021!$J$9:$J$93*$C92*IF(AA$58=Fperm_SI_Woolf2021!$E$9:$E$93,1,EXP(LN((1.1*(Fperm_SI_Woolf2021!$E$9:$E$93-AA$58)-63.1579*EXP(-0.19*Fperm_SI_Woolf2021!$E$9:$E$93)+63.1579*EXP(-0.19*AA$58))/(Fperm_SI_Woolf2021!$E$9:$E$93-AA$58))*(AA$58-Fperm_SI_Woolf2021!$E$9:$E$93)/10))) + Fperm_SI_Woolf2021!$H$9:$H$93*EXP(-Fperm_SI_Woolf2021!$K$9:$K$93*$C92*IF(AA$58=Fperm_SI_Woolf2021!$E$9:$E$93,1,EXP(LN((1.1*(Fperm_SI_Woolf2021!$E$9:$E$93-AA$58)-63.1579*EXP(-0.19*Fperm_SI_Woolf2021!$E$9:$E$93)+63.1579*EXP(-0.19*AA$58))/(Fperm_SI_Woolf2021!$E$9:$E$93-AA$58))*(AA$58-Fperm_SI_Woolf2021!$E$9:$E$93)/10))),Fperm_SI_Woolf2021!$D$9:$D$93)*AA$57+INTERCEPT(Fperm_SI_Woolf2021!$F$9:$F$93*EXP(-Fperm_SI_Woolf2021!$I$9:$I$93*$C92*IF(AA$58=Fperm_SI_Woolf2021!$E$9:$E$93,1,EXP(LN((1.1*(Fperm_SI_Woolf2021!$E$9:$E$93-AA$58)-63.1579*EXP(-0.19*Fperm_SI_Woolf2021!$E$9:$E$93)+63.1579*EXP(-0.19*AA$58))/(Fperm_SI_Woolf2021!$E$9:$E$93-AA$58))*(AA$58-Fperm_SI_Woolf2021!$E$9:$E$93)/10))) + Fperm_SI_Woolf2021!$G$9:$G$93*EXP(-Fperm_SI_Woolf2021!$J$9:$J$93*$C92*IF(AA$58=Fperm_SI_Woolf2021!$E$9:$E$93,1,EXP(LN((1.1*(Fperm_SI_Woolf2021!$E$9:$E$93-AA$58)-63.1579*EXP(-0.19*Fperm_SI_Woolf2021!$E$9:$E$93)+63.1579*EXP(-0.19*AA$58))/(Fperm_SI_Woolf2021!$E$9:$E$93-AA$58))*(AA$58-Fperm_SI_Woolf2021!$E$9:$E$93)/10))) + Fperm_SI_Woolf2021!$H$9:$H$93*EXP(-Fperm_SI_Woolf2021!$K$9:$K$93*$C92*IF(AA$58=Fperm_SI_Woolf2021!$E$9:$E$93,1,EXP(LN((1.1*(Fperm_SI_Woolf2021!$E$9:$E$93-AA$58)-63.1579*EXP(-0.19*Fperm_SI_Woolf2021!$E$9:$E$93)+63.1579*EXP(-0.19*AA$58))/(Fperm_SI_Woolf2021!$E$9:$E$93-AA$58))*(AA$58-Fperm_SI_Woolf2021!$E$9:$E$93)/10))),Fperm_SI_Woolf2021!$D$9:$D$93))</f>
        <v>0.59649895577764644</v>
      </c>
      <c r="AB92" s="51" cm="1">
        <f t="array" ref="AB92">MIN(1,SLOPE(Fperm_SI_Woolf2021!$F$9:$F$93*EXP(-Fperm_SI_Woolf2021!$I$9:$I$93*$C92*IF(AB$58=Fperm_SI_Woolf2021!$E$9:$E$93,1,EXP(LN((1.1*(Fperm_SI_Woolf2021!$E$9:$E$93-AB$58)-63.1579*EXP(-0.19*Fperm_SI_Woolf2021!$E$9:$E$93)+63.1579*EXP(-0.19*AB$58))/(Fperm_SI_Woolf2021!$E$9:$E$93-AB$58))*(AB$58-Fperm_SI_Woolf2021!$E$9:$E$93)/10))) + Fperm_SI_Woolf2021!$G$9:$G$93*EXP(-Fperm_SI_Woolf2021!$J$9:$J$93*$C92*IF(AB$58=Fperm_SI_Woolf2021!$E$9:$E$93,1,EXP(LN((1.1*(Fperm_SI_Woolf2021!$E$9:$E$93-AB$58)-63.1579*EXP(-0.19*Fperm_SI_Woolf2021!$E$9:$E$93)+63.1579*EXP(-0.19*AB$58))/(Fperm_SI_Woolf2021!$E$9:$E$93-AB$58))*(AB$58-Fperm_SI_Woolf2021!$E$9:$E$93)/10))) + Fperm_SI_Woolf2021!$H$9:$H$93*EXP(-Fperm_SI_Woolf2021!$K$9:$K$93*$C92*IF(AB$58=Fperm_SI_Woolf2021!$E$9:$E$93,1,EXP(LN((1.1*(Fperm_SI_Woolf2021!$E$9:$E$93-AB$58)-63.1579*EXP(-0.19*Fperm_SI_Woolf2021!$E$9:$E$93)+63.1579*EXP(-0.19*AB$58))/(Fperm_SI_Woolf2021!$E$9:$E$93-AB$58))*(AB$58-Fperm_SI_Woolf2021!$E$9:$E$93)/10))),Fperm_SI_Woolf2021!$D$9:$D$93)*AB$57+INTERCEPT(Fperm_SI_Woolf2021!$F$9:$F$93*EXP(-Fperm_SI_Woolf2021!$I$9:$I$93*$C92*IF(AB$58=Fperm_SI_Woolf2021!$E$9:$E$93,1,EXP(LN((1.1*(Fperm_SI_Woolf2021!$E$9:$E$93-AB$58)-63.1579*EXP(-0.19*Fperm_SI_Woolf2021!$E$9:$E$93)+63.1579*EXP(-0.19*AB$58))/(Fperm_SI_Woolf2021!$E$9:$E$93-AB$58))*(AB$58-Fperm_SI_Woolf2021!$E$9:$E$93)/10))) + Fperm_SI_Woolf2021!$G$9:$G$93*EXP(-Fperm_SI_Woolf2021!$J$9:$J$93*$C92*IF(AB$58=Fperm_SI_Woolf2021!$E$9:$E$93,1,EXP(LN((1.1*(Fperm_SI_Woolf2021!$E$9:$E$93-AB$58)-63.1579*EXP(-0.19*Fperm_SI_Woolf2021!$E$9:$E$93)+63.1579*EXP(-0.19*AB$58))/(Fperm_SI_Woolf2021!$E$9:$E$93-AB$58))*(AB$58-Fperm_SI_Woolf2021!$E$9:$E$93)/10))) + Fperm_SI_Woolf2021!$H$9:$H$93*EXP(-Fperm_SI_Woolf2021!$K$9:$K$93*$C92*IF(AB$58=Fperm_SI_Woolf2021!$E$9:$E$93,1,EXP(LN((1.1*(Fperm_SI_Woolf2021!$E$9:$E$93-AB$58)-63.1579*EXP(-0.19*Fperm_SI_Woolf2021!$E$9:$E$93)+63.1579*EXP(-0.19*AB$58))/(Fperm_SI_Woolf2021!$E$9:$E$93-AB$58))*(AB$58-Fperm_SI_Woolf2021!$E$9:$E$93)/10))),Fperm_SI_Woolf2021!$D$9:$D$93))</f>
        <v>0.56401531096699742</v>
      </c>
      <c r="AC92" s="51" cm="1">
        <f t="array" ref="AC92">MIN(1,SLOPE(Fperm_SI_Woolf2021!$F$9:$F$93*EXP(-Fperm_SI_Woolf2021!$I$9:$I$93*$C92*IF(AC$58=Fperm_SI_Woolf2021!$E$9:$E$93,1,EXP(LN((1.1*(Fperm_SI_Woolf2021!$E$9:$E$93-AC$58)-63.1579*EXP(-0.19*Fperm_SI_Woolf2021!$E$9:$E$93)+63.1579*EXP(-0.19*AC$58))/(Fperm_SI_Woolf2021!$E$9:$E$93-AC$58))*(AC$58-Fperm_SI_Woolf2021!$E$9:$E$93)/10))) + Fperm_SI_Woolf2021!$G$9:$G$93*EXP(-Fperm_SI_Woolf2021!$J$9:$J$93*$C92*IF(AC$58=Fperm_SI_Woolf2021!$E$9:$E$93,1,EXP(LN((1.1*(Fperm_SI_Woolf2021!$E$9:$E$93-AC$58)-63.1579*EXP(-0.19*Fperm_SI_Woolf2021!$E$9:$E$93)+63.1579*EXP(-0.19*AC$58))/(Fperm_SI_Woolf2021!$E$9:$E$93-AC$58))*(AC$58-Fperm_SI_Woolf2021!$E$9:$E$93)/10))) + Fperm_SI_Woolf2021!$H$9:$H$93*EXP(-Fperm_SI_Woolf2021!$K$9:$K$93*$C92*IF(AC$58=Fperm_SI_Woolf2021!$E$9:$E$93,1,EXP(LN((1.1*(Fperm_SI_Woolf2021!$E$9:$E$93-AC$58)-63.1579*EXP(-0.19*Fperm_SI_Woolf2021!$E$9:$E$93)+63.1579*EXP(-0.19*AC$58))/(Fperm_SI_Woolf2021!$E$9:$E$93-AC$58))*(AC$58-Fperm_SI_Woolf2021!$E$9:$E$93)/10))),Fperm_SI_Woolf2021!$D$9:$D$93)*AC$57+INTERCEPT(Fperm_SI_Woolf2021!$F$9:$F$93*EXP(-Fperm_SI_Woolf2021!$I$9:$I$93*$C92*IF(AC$58=Fperm_SI_Woolf2021!$E$9:$E$93,1,EXP(LN((1.1*(Fperm_SI_Woolf2021!$E$9:$E$93-AC$58)-63.1579*EXP(-0.19*Fperm_SI_Woolf2021!$E$9:$E$93)+63.1579*EXP(-0.19*AC$58))/(Fperm_SI_Woolf2021!$E$9:$E$93-AC$58))*(AC$58-Fperm_SI_Woolf2021!$E$9:$E$93)/10))) + Fperm_SI_Woolf2021!$G$9:$G$93*EXP(-Fperm_SI_Woolf2021!$J$9:$J$93*$C92*IF(AC$58=Fperm_SI_Woolf2021!$E$9:$E$93,1,EXP(LN((1.1*(Fperm_SI_Woolf2021!$E$9:$E$93-AC$58)-63.1579*EXP(-0.19*Fperm_SI_Woolf2021!$E$9:$E$93)+63.1579*EXP(-0.19*AC$58))/(Fperm_SI_Woolf2021!$E$9:$E$93-AC$58))*(AC$58-Fperm_SI_Woolf2021!$E$9:$E$93)/10))) + Fperm_SI_Woolf2021!$H$9:$H$93*EXP(-Fperm_SI_Woolf2021!$K$9:$K$93*$C92*IF(AC$58=Fperm_SI_Woolf2021!$E$9:$E$93,1,EXP(LN((1.1*(Fperm_SI_Woolf2021!$E$9:$E$93-AC$58)-63.1579*EXP(-0.19*Fperm_SI_Woolf2021!$E$9:$E$93)+63.1579*EXP(-0.19*AC$58))/(Fperm_SI_Woolf2021!$E$9:$E$93-AC$58))*(AC$58-Fperm_SI_Woolf2021!$E$9:$E$93)/10))),Fperm_SI_Woolf2021!$D$9:$D$93))</f>
        <v>0.53153166615634828</v>
      </c>
      <c r="AD92" s="51" cm="1">
        <f t="array" ref="AD92">MIN(1,SLOPE(Fperm_SI_Woolf2021!$F$9:$F$93*EXP(-Fperm_SI_Woolf2021!$I$9:$I$93*$C92*IF(AD$58=Fperm_SI_Woolf2021!$E$9:$E$93,1,EXP(LN((1.1*(Fperm_SI_Woolf2021!$E$9:$E$93-AD$58)-63.1579*EXP(-0.19*Fperm_SI_Woolf2021!$E$9:$E$93)+63.1579*EXP(-0.19*AD$58))/(Fperm_SI_Woolf2021!$E$9:$E$93-AD$58))*(AD$58-Fperm_SI_Woolf2021!$E$9:$E$93)/10))) + Fperm_SI_Woolf2021!$G$9:$G$93*EXP(-Fperm_SI_Woolf2021!$J$9:$J$93*$C92*IF(AD$58=Fperm_SI_Woolf2021!$E$9:$E$93,1,EXP(LN((1.1*(Fperm_SI_Woolf2021!$E$9:$E$93-AD$58)-63.1579*EXP(-0.19*Fperm_SI_Woolf2021!$E$9:$E$93)+63.1579*EXP(-0.19*AD$58))/(Fperm_SI_Woolf2021!$E$9:$E$93-AD$58))*(AD$58-Fperm_SI_Woolf2021!$E$9:$E$93)/10))) + Fperm_SI_Woolf2021!$H$9:$H$93*EXP(-Fperm_SI_Woolf2021!$K$9:$K$93*$C92*IF(AD$58=Fperm_SI_Woolf2021!$E$9:$E$93,1,EXP(LN((1.1*(Fperm_SI_Woolf2021!$E$9:$E$93-AD$58)-63.1579*EXP(-0.19*Fperm_SI_Woolf2021!$E$9:$E$93)+63.1579*EXP(-0.19*AD$58))/(Fperm_SI_Woolf2021!$E$9:$E$93-AD$58))*(AD$58-Fperm_SI_Woolf2021!$E$9:$E$93)/10))),Fperm_SI_Woolf2021!$D$9:$D$93)*AD$57+INTERCEPT(Fperm_SI_Woolf2021!$F$9:$F$93*EXP(-Fperm_SI_Woolf2021!$I$9:$I$93*$C92*IF(AD$58=Fperm_SI_Woolf2021!$E$9:$E$93,1,EXP(LN((1.1*(Fperm_SI_Woolf2021!$E$9:$E$93-AD$58)-63.1579*EXP(-0.19*Fperm_SI_Woolf2021!$E$9:$E$93)+63.1579*EXP(-0.19*AD$58))/(Fperm_SI_Woolf2021!$E$9:$E$93-AD$58))*(AD$58-Fperm_SI_Woolf2021!$E$9:$E$93)/10))) + Fperm_SI_Woolf2021!$G$9:$G$93*EXP(-Fperm_SI_Woolf2021!$J$9:$J$93*$C92*IF(AD$58=Fperm_SI_Woolf2021!$E$9:$E$93,1,EXP(LN((1.1*(Fperm_SI_Woolf2021!$E$9:$E$93-AD$58)-63.1579*EXP(-0.19*Fperm_SI_Woolf2021!$E$9:$E$93)+63.1579*EXP(-0.19*AD$58))/(Fperm_SI_Woolf2021!$E$9:$E$93-AD$58))*(AD$58-Fperm_SI_Woolf2021!$E$9:$E$93)/10))) + Fperm_SI_Woolf2021!$H$9:$H$93*EXP(-Fperm_SI_Woolf2021!$K$9:$K$93*$C92*IF(AD$58=Fperm_SI_Woolf2021!$E$9:$E$93,1,EXP(LN((1.1*(Fperm_SI_Woolf2021!$E$9:$E$93-AD$58)-63.1579*EXP(-0.19*Fperm_SI_Woolf2021!$E$9:$E$93)+63.1579*EXP(-0.19*AD$58))/(Fperm_SI_Woolf2021!$E$9:$E$93-AD$58))*(AD$58-Fperm_SI_Woolf2021!$E$9:$E$93)/10))),Fperm_SI_Woolf2021!$D$9:$D$93))</f>
        <v>0.49904802134569909</v>
      </c>
      <c r="AE92" s="51" cm="1">
        <f t="array" ref="AE92">MIN(1,SLOPE(Fperm_SI_Woolf2021!$F$9:$F$93*EXP(-Fperm_SI_Woolf2021!$I$9:$I$93*$C92*IF(AE$58=Fperm_SI_Woolf2021!$E$9:$E$93,1,EXP(LN((1.1*(Fperm_SI_Woolf2021!$E$9:$E$93-AE$58)-63.1579*EXP(-0.19*Fperm_SI_Woolf2021!$E$9:$E$93)+63.1579*EXP(-0.19*AE$58))/(Fperm_SI_Woolf2021!$E$9:$E$93-AE$58))*(AE$58-Fperm_SI_Woolf2021!$E$9:$E$93)/10))) + Fperm_SI_Woolf2021!$G$9:$G$93*EXP(-Fperm_SI_Woolf2021!$J$9:$J$93*$C92*IF(AE$58=Fperm_SI_Woolf2021!$E$9:$E$93,1,EXP(LN((1.1*(Fperm_SI_Woolf2021!$E$9:$E$93-AE$58)-63.1579*EXP(-0.19*Fperm_SI_Woolf2021!$E$9:$E$93)+63.1579*EXP(-0.19*AE$58))/(Fperm_SI_Woolf2021!$E$9:$E$93-AE$58))*(AE$58-Fperm_SI_Woolf2021!$E$9:$E$93)/10))) + Fperm_SI_Woolf2021!$H$9:$H$93*EXP(-Fperm_SI_Woolf2021!$K$9:$K$93*$C92*IF(AE$58=Fperm_SI_Woolf2021!$E$9:$E$93,1,EXP(LN((1.1*(Fperm_SI_Woolf2021!$E$9:$E$93-AE$58)-63.1579*EXP(-0.19*Fperm_SI_Woolf2021!$E$9:$E$93)+63.1579*EXP(-0.19*AE$58))/(Fperm_SI_Woolf2021!$E$9:$E$93-AE$58))*(AE$58-Fperm_SI_Woolf2021!$E$9:$E$93)/10))),Fperm_SI_Woolf2021!$D$9:$D$93)*AE$57+INTERCEPT(Fperm_SI_Woolf2021!$F$9:$F$93*EXP(-Fperm_SI_Woolf2021!$I$9:$I$93*$C92*IF(AE$58=Fperm_SI_Woolf2021!$E$9:$E$93,1,EXP(LN((1.1*(Fperm_SI_Woolf2021!$E$9:$E$93-AE$58)-63.1579*EXP(-0.19*Fperm_SI_Woolf2021!$E$9:$E$93)+63.1579*EXP(-0.19*AE$58))/(Fperm_SI_Woolf2021!$E$9:$E$93-AE$58))*(AE$58-Fperm_SI_Woolf2021!$E$9:$E$93)/10))) + Fperm_SI_Woolf2021!$G$9:$G$93*EXP(-Fperm_SI_Woolf2021!$J$9:$J$93*$C92*IF(AE$58=Fperm_SI_Woolf2021!$E$9:$E$93,1,EXP(LN((1.1*(Fperm_SI_Woolf2021!$E$9:$E$93-AE$58)-63.1579*EXP(-0.19*Fperm_SI_Woolf2021!$E$9:$E$93)+63.1579*EXP(-0.19*AE$58))/(Fperm_SI_Woolf2021!$E$9:$E$93-AE$58))*(AE$58-Fperm_SI_Woolf2021!$E$9:$E$93)/10))) + Fperm_SI_Woolf2021!$H$9:$H$93*EXP(-Fperm_SI_Woolf2021!$K$9:$K$93*$C92*IF(AE$58=Fperm_SI_Woolf2021!$E$9:$E$93,1,EXP(LN((1.1*(Fperm_SI_Woolf2021!$E$9:$E$93-AE$58)-63.1579*EXP(-0.19*Fperm_SI_Woolf2021!$E$9:$E$93)+63.1579*EXP(-0.19*AE$58))/(Fperm_SI_Woolf2021!$E$9:$E$93-AE$58))*(AE$58-Fperm_SI_Woolf2021!$E$9:$E$93)/10))),Fperm_SI_Woolf2021!$D$9:$D$93))</f>
        <v>0.46656437653504995</v>
      </c>
      <c r="AF92" s="51" cm="1">
        <f t="array" ref="AF92">MIN(1,SLOPE(Fperm_SI_Woolf2021!$F$9:$F$93*EXP(-Fperm_SI_Woolf2021!$I$9:$I$93*$C92*IF(AF$58=Fperm_SI_Woolf2021!$E$9:$E$93,1,EXP(LN((1.1*(Fperm_SI_Woolf2021!$E$9:$E$93-AF$58)-63.1579*EXP(-0.19*Fperm_SI_Woolf2021!$E$9:$E$93)+63.1579*EXP(-0.19*AF$58))/(Fperm_SI_Woolf2021!$E$9:$E$93-AF$58))*(AF$58-Fperm_SI_Woolf2021!$E$9:$E$93)/10))) + Fperm_SI_Woolf2021!$G$9:$G$93*EXP(-Fperm_SI_Woolf2021!$J$9:$J$93*$C92*IF(AF$58=Fperm_SI_Woolf2021!$E$9:$E$93,1,EXP(LN((1.1*(Fperm_SI_Woolf2021!$E$9:$E$93-AF$58)-63.1579*EXP(-0.19*Fperm_SI_Woolf2021!$E$9:$E$93)+63.1579*EXP(-0.19*AF$58))/(Fperm_SI_Woolf2021!$E$9:$E$93-AF$58))*(AF$58-Fperm_SI_Woolf2021!$E$9:$E$93)/10))) + Fperm_SI_Woolf2021!$H$9:$H$93*EXP(-Fperm_SI_Woolf2021!$K$9:$K$93*$C92*IF(AF$58=Fperm_SI_Woolf2021!$E$9:$E$93,1,EXP(LN((1.1*(Fperm_SI_Woolf2021!$E$9:$E$93-AF$58)-63.1579*EXP(-0.19*Fperm_SI_Woolf2021!$E$9:$E$93)+63.1579*EXP(-0.19*AF$58))/(Fperm_SI_Woolf2021!$E$9:$E$93-AF$58))*(AF$58-Fperm_SI_Woolf2021!$E$9:$E$93)/10))),Fperm_SI_Woolf2021!$D$9:$D$93)*AF$57+INTERCEPT(Fperm_SI_Woolf2021!$F$9:$F$93*EXP(-Fperm_SI_Woolf2021!$I$9:$I$93*$C92*IF(AF$58=Fperm_SI_Woolf2021!$E$9:$E$93,1,EXP(LN((1.1*(Fperm_SI_Woolf2021!$E$9:$E$93-AF$58)-63.1579*EXP(-0.19*Fperm_SI_Woolf2021!$E$9:$E$93)+63.1579*EXP(-0.19*AF$58))/(Fperm_SI_Woolf2021!$E$9:$E$93-AF$58))*(AF$58-Fperm_SI_Woolf2021!$E$9:$E$93)/10))) + Fperm_SI_Woolf2021!$G$9:$G$93*EXP(-Fperm_SI_Woolf2021!$J$9:$J$93*$C92*IF(AF$58=Fperm_SI_Woolf2021!$E$9:$E$93,1,EXP(LN((1.1*(Fperm_SI_Woolf2021!$E$9:$E$93-AF$58)-63.1579*EXP(-0.19*Fperm_SI_Woolf2021!$E$9:$E$93)+63.1579*EXP(-0.19*AF$58))/(Fperm_SI_Woolf2021!$E$9:$E$93-AF$58))*(AF$58-Fperm_SI_Woolf2021!$E$9:$E$93)/10))) + Fperm_SI_Woolf2021!$H$9:$H$93*EXP(-Fperm_SI_Woolf2021!$K$9:$K$93*$C92*IF(AF$58=Fperm_SI_Woolf2021!$E$9:$E$93,1,EXP(LN((1.1*(Fperm_SI_Woolf2021!$E$9:$E$93-AF$58)-63.1579*EXP(-0.19*Fperm_SI_Woolf2021!$E$9:$E$93)+63.1579*EXP(-0.19*AF$58))/(Fperm_SI_Woolf2021!$E$9:$E$93-AF$58))*(AF$58-Fperm_SI_Woolf2021!$E$9:$E$93)/10))),Fperm_SI_Woolf2021!$D$9:$D$93))</f>
        <v>0.43408073172440081</v>
      </c>
      <c r="AG92" s="51" cm="1">
        <f t="array" ref="AG92">MIN(1,SLOPE(Fperm_SI_Woolf2021!$F$9:$F$93*EXP(-Fperm_SI_Woolf2021!$I$9:$I$93*$C92*IF(AG$58=Fperm_SI_Woolf2021!$E$9:$E$93,1,EXP(LN((1.1*(Fperm_SI_Woolf2021!$E$9:$E$93-AG$58)-63.1579*EXP(-0.19*Fperm_SI_Woolf2021!$E$9:$E$93)+63.1579*EXP(-0.19*AG$58))/(Fperm_SI_Woolf2021!$E$9:$E$93-AG$58))*(AG$58-Fperm_SI_Woolf2021!$E$9:$E$93)/10))) + Fperm_SI_Woolf2021!$G$9:$G$93*EXP(-Fperm_SI_Woolf2021!$J$9:$J$93*$C92*IF(AG$58=Fperm_SI_Woolf2021!$E$9:$E$93,1,EXP(LN((1.1*(Fperm_SI_Woolf2021!$E$9:$E$93-AG$58)-63.1579*EXP(-0.19*Fperm_SI_Woolf2021!$E$9:$E$93)+63.1579*EXP(-0.19*AG$58))/(Fperm_SI_Woolf2021!$E$9:$E$93-AG$58))*(AG$58-Fperm_SI_Woolf2021!$E$9:$E$93)/10))) + Fperm_SI_Woolf2021!$H$9:$H$93*EXP(-Fperm_SI_Woolf2021!$K$9:$K$93*$C92*IF(AG$58=Fperm_SI_Woolf2021!$E$9:$E$93,1,EXP(LN((1.1*(Fperm_SI_Woolf2021!$E$9:$E$93-AG$58)-63.1579*EXP(-0.19*Fperm_SI_Woolf2021!$E$9:$E$93)+63.1579*EXP(-0.19*AG$58))/(Fperm_SI_Woolf2021!$E$9:$E$93-AG$58))*(AG$58-Fperm_SI_Woolf2021!$E$9:$E$93)/10))),Fperm_SI_Woolf2021!$D$9:$D$93)*AG$57+INTERCEPT(Fperm_SI_Woolf2021!$F$9:$F$93*EXP(-Fperm_SI_Woolf2021!$I$9:$I$93*$C92*IF(AG$58=Fperm_SI_Woolf2021!$E$9:$E$93,1,EXP(LN((1.1*(Fperm_SI_Woolf2021!$E$9:$E$93-AG$58)-63.1579*EXP(-0.19*Fperm_SI_Woolf2021!$E$9:$E$93)+63.1579*EXP(-0.19*AG$58))/(Fperm_SI_Woolf2021!$E$9:$E$93-AG$58))*(AG$58-Fperm_SI_Woolf2021!$E$9:$E$93)/10))) + Fperm_SI_Woolf2021!$G$9:$G$93*EXP(-Fperm_SI_Woolf2021!$J$9:$J$93*$C92*IF(AG$58=Fperm_SI_Woolf2021!$E$9:$E$93,1,EXP(LN((1.1*(Fperm_SI_Woolf2021!$E$9:$E$93-AG$58)-63.1579*EXP(-0.19*Fperm_SI_Woolf2021!$E$9:$E$93)+63.1579*EXP(-0.19*AG$58))/(Fperm_SI_Woolf2021!$E$9:$E$93-AG$58))*(AG$58-Fperm_SI_Woolf2021!$E$9:$E$93)/10))) + Fperm_SI_Woolf2021!$H$9:$H$93*EXP(-Fperm_SI_Woolf2021!$K$9:$K$93*$C92*IF(AG$58=Fperm_SI_Woolf2021!$E$9:$E$93,1,EXP(LN((1.1*(Fperm_SI_Woolf2021!$E$9:$E$93-AG$58)-63.1579*EXP(-0.19*Fperm_SI_Woolf2021!$E$9:$E$93)+63.1579*EXP(-0.19*AG$58))/(Fperm_SI_Woolf2021!$E$9:$E$93-AG$58))*(AG$58-Fperm_SI_Woolf2021!$E$9:$E$93)/10))),Fperm_SI_Woolf2021!$D$9:$D$93))</f>
        <v>0.40159708691375168</v>
      </c>
      <c r="AH92" s="51" cm="1">
        <f t="array" ref="AH92">MIN(1,SLOPE(Fperm_SI_Woolf2021!$F$9:$F$93*EXP(-Fperm_SI_Woolf2021!$I$9:$I$93*$C92*IF(AH$58=Fperm_SI_Woolf2021!$E$9:$E$93,1,EXP(LN((1.1*(Fperm_SI_Woolf2021!$E$9:$E$93-AH$58)-63.1579*EXP(-0.19*Fperm_SI_Woolf2021!$E$9:$E$93)+63.1579*EXP(-0.19*AH$58))/(Fperm_SI_Woolf2021!$E$9:$E$93-AH$58))*(AH$58-Fperm_SI_Woolf2021!$E$9:$E$93)/10))) + Fperm_SI_Woolf2021!$G$9:$G$93*EXP(-Fperm_SI_Woolf2021!$J$9:$J$93*$C92*IF(AH$58=Fperm_SI_Woolf2021!$E$9:$E$93,1,EXP(LN((1.1*(Fperm_SI_Woolf2021!$E$9:$E$93-AH$58)-63.1579*EXP(-0.19*Fperm_SI_Woolf2021!$E$9:$E$93)+63.1579*EXP(-0.19*AH$58))/(Fperm_SI_Woolf2021!$E$9:$E$93-AH$58))*(AH$58-Fperm_SI_Woolf2021!$E$9:$E$93)/10))) + Fperm_SI_Woolf2021!$H$9:$H$93*EXP(-Fperm_SI_Woolf2021!$K$9:$K$93*$C92*IF(AH$58=Fperm_SI_Woolf2021!$E$9:$E$93,1,EXP(LN((1.1*(Fperm_SI_Woolf2021!$E$9:$E$93-AH$58)-63.1579*EXP(-0.19*Fperm_SI_Woolf2021!$E$9:$E$93)+63.1579*EXP(-0.19*AH$58))/(Fperm_SI_Woolf2021!$E$9:$E$93-AH$58))*(AH$58-Fperm_SI_Woolf2021!$E$9:$E$93)/10))),Fperm_SI_Woolf2021!$D$9:$D$93)*AH$57+INTERCEPT(Fperm_SI_Woolf2021!$F$9:$F$93*EXP(-Fperm_SI_Woolf2021!$I$9:$I$93*$C92*IF(AH$58=Fperm_SI_Woolf2021!$E$9:$E$93,1,EXP(LN((1.1*(Fperm_SI_Woolf2021!$E$9:$E$93-AH$58)-63.1579*EXP(-0.19*Fperm_SI_Woolf2021!$E$9:$E$93)+63.1579*EXP(-0.19*AH$58))/(Fperm_SI_Woolf2021!$E$9:$E$93-AH$58))*(AH$58-Fperm_SI_Woolf2021!$E$9:$E$93)/10))) + Fperm_SI_Woolf2021!$G$9:$G$93*EXP(-Fperm_SI_Woolf2021!$J$9:$J$93*$C92*IF(AH$58=Fperm_SI_Woolf2021!$E$9:$E$93,1,EXP(LN((1.1*(Fperm_SI_Woolf2021!$E$9:$E$93-AH$58)-63.1579*EXP(-0.19*Fperm_SI_Woolf2021!$E$9:$E$93)+63.1579*EXP(-0.19*AH$58))/(Fperm_SI_Woolf2021!$E$9:$E$93-AH$58))*(AH$58-Fperm_SI_Woolf2021!$E$9:$E$93)/10))) + Fperm_SI_Woolf2021!$H$9:$H$93*EXP(-Fperm_SI_Woolf2021!$K$9:$K$93*$C92*IF(AH$58=Fperm_SI_Woolf2021!$E$9:$E$93,1,EXP(LN((1.1*(Fperm_SI_Woolf2021!$E$9:$E$93-AH$58)-63.1579*EXP(-0.19*Fperm_SI_Woolf2021!$E$9:$E$93)+63.1579*EXP(-0.19*AH$58))/(Fperm_SI_Woolf2021!$E$9:$E$93-AH$58))*(AH$58-Fperm_SI_Woolf2021!$E$9:$E$93)/10))),Fperm_SI_Woolf2021!$D$9:$D$93))</f>
        <v>0.71457913972693543</v>
      </c>
      <c r="AI92" s="51" cm="1">
        <f t="array" ref="AI92">MIN(1,SLOPE(Fperm_SI_Woolf2021!$F$9:$F$93*EXP(-Fperm_SI_Woolf2021!$I$9:$I$93*$C92*IF(AI$58=Fperm_SI_Woolf2021!$E$9:$E$93,1,EXP(LN((1.1*(Fperm_SI_Woolf2021!$E$9:$E$93-AI$58)-63.1579*EXP(-0.19*Fperm_SI_Woolf2021!$E$9:$E$93)+63.1579*EXP(-0.19*AI$58))/(Fperm_SI_Woolf2021!$E$9:$E$93-AI$58))*(AI$58-Fperm_SI_Woolf2021!$E$9:$E$93)/10))) + Fperm_SI_Woolf2021!$G$9:$G$93*EXP(-Fperm_SI_Woolf2021!$J$9:$J$93*$C92*IF(AI$58=Fperm_SI_Woolf2021!$E$9:$E$93,1,EXP(LN((1.1*(Fperm_SI_Woolf2021!$E$9:$E$93-AI$58)-63.1579*EXP(-0.19*Fperm_SI_Woolf2021!$E$9:$E$93)+63.1579*EXP(-0.19*AI$58))/(Fperm_SI_Woolf2021!$E$9:$E$93-AI$58))*(AI$58-Fperm_SI_Woolf2021!$E$9:$E$93)/10))) + Fperm_SI_Woolf2021!$H$9:$H$93*EXP(-Fperm_SI_Woolf2021!$K$9:$K$93*$C92*IF(AI$58=Fperm_SI_Woolf2021!$E$9:$E$93,1,EXP(LN((1.1*(Fperm_SI_Woolf2021!$E$9:$E$93-AI$58)-63.1579*EXP(-0.19*Fperm_SI_Woolf2021!$E$9:$E$93)+63.1579*EXP(-0.19*AI$58))/(Fperm_SI_Woolf2021!$E$9:$E$93-AI$58))*(AI$58-Fperm_SI_Woolf2021!$E$9:$E$93)/10))),Fperm_SI_Woolf2021!$D$9:$D$93)*AI$57+INTERCEPT(Fperm_SI_Woolf2021!$F$9:$F$93*EXP(-Fperm_SI_Woolf2021!$I$9:$I$93*$C92*IF(AI$58=Fperm_SI_Woolf2021!$E$9:$E$93,1,EXP(LN((1.1*(Fperm_SI_Woolf2021!$E$9:$E$93-AI$58)-63.1579*EXP(-0.19*Fperm_SI_Woolf2021!$E$9:$E$93)+63.1579*EXP(-0.19*AI$58))/(Fperm_SI_Woolf2021!$E$9:$E$93-AI$58))*(AI$58-Fperm_SI_Woolf2021!$E$9:$E$93)/10))) + Fperm_SI_Woolf2021!$G$9:$G$93*EXP(-Fperm_SI_Woolf2021!$J$9:$J$93*$C92*IF(AI$58=Fperm_SI_Woolf2021!$E$9:$E$93,1,EXP(LN((1.1*(Fperm_SI_Woolf2021!$E$9:$E$93-AI$58)-63.1579*EXP(-0.19*Fperm_SI_Woolf2021!$E$9:$E$93)+63.1579*EXP(-0.19*AI$58))/(Fperm_SI_Woolf2021!$E$9:$E$93-AI$58))*(AI$58-Fperm_SI_Woolf2021!$E$9:$E$93)/10))) + Fperm_SI_Woolf2021!$H$9:$H$93*EXP(-Fperm_SI_Woolf2021!$K$9:$K$93*$C92*IF(AI$58=Fperm_SI_Woolf2021!$E$9:$E$93,1,EXP(LN((1.1*(Fperm_SI_Woolf2021!$E$9:$E$93-AI$58)-63.1579*EXP(-0.19*Fperm_SI_Woolf2021!$E$9:$E$93)+63.1579*EXP(-0.19*AI$58))/(Fperm_SI_Woolf2021!$E$9:$E$93-AI$58))*(AI$58-Fperm_SI_Woolf2021!$E$9:$E$93)/10))),Fperm_SI_Woolf2021!$D$9:$D$93))</f>
        <v>0.6845631806643615</v>
      </c>
      <c r="AJ92" s="51" cm="1">
        <f t="array" ref="AJ92">MIN(1,SLOPE(Fperm_SI_Woolf2021!$F$9:$F$93*EXP(-Fperm_SI_Woolf2021!$I$9:$I$93*$C92*IF(AJ$58=Fperm_SI_Woolf2021!$E$9:$E$93,1,EXP(LN((1.1*(Fperm_SI_Woolf2021!$E$9:$E$93-AJ$58)-63.1579*EXP(-0.19*Fperm_SI_Woolf2021!$E$9:$E$93)+63.1579*EXP(-0.19*AJ$58))/(Fperm_SI_Woolf2021!$E$9:$E$93-AJ$58))*(AJ$58-Fperm_SI_Woolf2021!$E$9:$E$93)/10))) + Fperm_SI_Woolf2021!$G$9:$G$93*EXP(-Fperm_SI_Woolf2021!$J$9:$J$93*$C92*IF(AJ$58=Fperm_SI_Woolf2021!$E$9:$E$93,1,EXP(LN((1.1*(Fperm_SI_Woolf2021!$E$9:$E$93-AJ$58)-63.1579*EXP(-0.19*Fperm_SI_Woolf2021!$E$9:$E$93)+63.1579*EXP(-0.19*AJ$58))/(Fperm_SI_Woolf2021!$E$9:$E$93-AJ$58))*(AJ$58-Fperm_SI_Woolf2021!$E$9:$E$93)/10))) + Fperm_SI_Woolf2021!$H$9:$H$93*EXP(-Fperm_SI_Woolf2021!$K$9:$K$93*$C92*IF(AJ$58=Fperm_SI_Woolf2021!$E$9:$E$93,1,EXP(LN((1.1*(Fperm_SI_Woolf2021!$E$9:$E$93-AJ$58)-63.1579*EXP(-0.19*Fperm_SI_Woolf2021!$E$9:$E$93)+63.1579*EXP(-0.19*AJ$58))/(Fperm_SI_Woolf2021!$E$9:$E$93-AJ$58))*(AJ$58-Fperm_SI_Woolf2021!$E$9:$E$93)/10))),Fperm_SI_Woolf2021!$D$9:$D$93)*AJ$57+INTERCEPT(Fperm_SI_Woolf2021!$F$9:$F$93*EXP(-Fperm_SI_Woolf2021!$I$9:$I$93*$C92*IF(AJ$58=Fperm_SI_Woolf2021!$E$9:$E$93,1,EXP(LN((1.1*(Fperm_SI_Woolf2021!$E$9:$E$93-AJ$58)-63.1579*EXP(-0.19*Fperm_SI_Woolf2021!$E$9:$E$93)+63.1579*EXP(-0.19*AJ$58))/(Fperm_SI_Woolf2021!$E$9:$E$93-AJ$58))*(AJ$58-Fperm_SI_Woolf2021!$E$9:$E$93)/10))) + Fperm_SI_Woolf2021!$G$9:$G$93*EXP(-Fperm_SI_Woolf2021!$J$9:$J$93*$C92*IF(AJ$58=Fperm_SI_Woolf2021!$E$9:$E$93,1,EXP(LN((1.1*(Fperm_SI_Woolf2021!$E$9:$E$93-AJ$58)-63.1579*EXP(-0.19*Fperm_SI_Woolf2021!$E$9:$E$93)+63.1579*EXP(-0.19*AJ$58))/(Fperm_SI_Woolf2021!$E$9:$E$93-AJ$58))*(AJ$58-Fperm_SI_Woolf2021!$E$9:$E$93)/10))) + Fperm_SI_Woolf2021!$H$9:$H$93*EXP(-Fperm_SI_Woolf2021!$K$9:$K$93*$C92*IF(AJ$58=Fperm_SI_Woolf2021!$E$9:$E$93,1,EXP(LN((1.1*(Fperm_SI_Woolf2021!$E$9:$E$93-AJ$58)-63.1579*EXP(-0.19*Fperm_SI_Woolf2021!$E$9:$E$93)+63.1579*EXP(-0.19*AJ$58))/(Fperm_SI_Woolf2021!$E$9:$E$93-AJ$58))*(AJ$58-Fperm_SI_Woolf2021!$E$9:$E$93)/10))),Fperm_SI_Woolf2021!$D$9:$D$93))</f>
        <v>0.65454722160178758</v>
      </c>
      <c r="AK92" s="51" cm="1">
        <f t="array" ref="AK92">MIN(1,SLOPE(Fperm_SI_Woolf2021!$F$9:$F$93*EXP(-Fperm_SI_Woolf2021!$I$9:$I$93*$C92*IF(AK$58=Fperm_SI_Woolf2021!$E$9:$E$93,1,EXP(LN((1.1*(Fperm_SI_Woolf2021!$E$9:$E$93-AK$58)-63.1579*EXP(-0.19*Fperm_SI_Woolf2021!$E$9:$E$93)+63.1579*EXP(-0.19*AK$58))/(Fperm_SI_Woolf2021!$E$9:$E$93-AK$58))*(AK$58-Fperm_SI_Woolf2021!$E$9:$E$93)/10))) + Fperm_SI_Woolf2021!$G$9:$G$93*EXP(-Fperm_SI_Woolf2021!$J$9:$J$93*$C92*IF(AK$58=Fperm_SI_Woolf2021!$E$9:$E$93,1,EXP(LN((1.1*(Fperm_SI_Woolf2021!$E$9:$E$93-AK$58)-63.1579*EXP(-0.19*Fperm_SI_Woolf2021!$E$9:$E$93)+63.1579*EXP(-0.19*AK$58))/(Fperm_SI_Woolf2021!$E$9:$E$93-AK$58))*(AK$58-Fperm_SI_Woolf2021!$E$9:$E$93)/10))) + Fperm_SI_Woolf2021!$H$9:$H$93*EXP(-Fperm_SI_Woolf2021!$K$9:$K$93*$C92*IF(AK$58=Fperm_SI_Woolf2021!$E$9:$E$93,1,EXP(LN((1.1*(Fperm_SI_Woolf2021!$E$9:$E$93-AK$58)-63.1579*EXP(-0.19*Fperm_SI_Woolf2021!$E$9:$E$93)+63.1579*EXP(-0.19*AK$58))/(Fperm_SI_Woolf2021!$E$9:$E$93-AK$58))*(AK$58-Fperm_SI_Woolf2021!$E$9:$E$93)/10))),Fperm_SI_Woolf2021!$D$9:$D$93)*AK$57+INTERCEPT(Fperm_SI_Woolf2021!$F$9:$F$93*EXP(-Fperm_SI_Woolf2021!$I$9:$I$93*$C92*IF(AK$58=Fperm_SI_Woolf2021!$E$9:$E$93,1,EXP(LN((1.1*(Fperm_SI_Woolf2021!$E$9:$E$93-AK$58)-63.1579*EXP(-0.19*Fperm_SI_Woolf2021!$E$9:$E$93)+63.1579*EXP(-0.19*AK$58))/(Fperm_SI_Woolf2021!$E$9:$E$93-AK$58))*(AK$58-Fperm_SI_Woolf2021!$E$9:$E$93)/10))) + Fperm_SI_Woolf2021!$G$9:$G$93*EXP(-Fperm_SI_Woolf2021!$J$9:$J$93*$C92*IF(AK$58=Fperm_SI_Woolf2021!$E$9:$E$93,1,EXP(LN((1.1*(Fperm_SI_Woolf2021!$E$9:$E$93-AK$58)-63.1579*EXP(-0.19*Fperm_SI_Woolf2021!$E$9:$E$93)+63.1579*EXP(-0.19*AK$58))/(Fperm_SI_Woolf2021!$E$9:$E$93-AK$58))*(AK$58-Fperm_SI_Woolf2021!$E$9:$E$93)/10))) + Fperm_SI_Woolf2021!$H$9:$H$93*EXP(-Fperm_SI_Woolf2021!$K$9:$K$93*$C92*IF(AK$58=Fperm_SI_Woolf2021!$E$9:$E$93,1,EXP(LN((1.1*(Fperm_SI_Woolf2021!$E$9:$E$93-AK$58)-63.1579*EXP(-0.19*Fperm_SI_Woolf2021!$E$9:$E$93)+63.1579*EXP(-0.19*AK$58))/(Fperm_SI_Woolf2021!$E$9:$E$93-AK$58))*(AK$58-Fperm_SI_Woolf2021!$E$9:$E$93)/10))),Fperm_SI_Woolf2021!$D$9:$D$93))</f>
        <v>0.62453126253921365</v>
      </c>
      <c r="AL92" s="51" cm="1">
        <f t="array" ref="AL92">MIN(1,SLOPE(Fperm_SI_Woolf2021!$F$9:$F$93*EXP(-Fperm_SI_Woolf2021!$I$9:$I$93*$C92*IF(AL$58=Fperm_SI_Woolf2021!$E$9:$E$93,1,EXP(LN((1.1*(Fperm_SI_Woolf2021!$E$9:$E$93-AL$58)-63.1579*EXP(-0.19*Fperm_SI_Woolf2021!$E$9:$E$93)+63.1579*EXP(-0.19*AL$58))/(Fperm_SI_Woolf2021!$E$9:$E$93-AL$58))*(AL$58-Fperm_SI_Woolf2021!$E$9:$E$93)/10))) + Fperm_SI_Woolf2021!$G$9:$G$93*EXP(-Fperm_SI_Woolf2021!$J$9:$J$93*$C92*IF(AL$58=Fperm_SI_Woolf2021!$E$9:$E$93,1,EXP(LN((1.1*(Fperm_SI_Woolf2021!$E$9:$E$93-AL$58)-63.1579*EXP(-0.19*Fperm_SI_Woolf2021!$E$9:$E$93)+63.1579*EXP(-0.19*AL$58))/(Fperm_SI_Woolf2021!$E$9:$E$93-AL$58))*(AL$58-Fperm_SI_Woolf2021!$E$9:$E$93)/10))) + Fperm_SI_Woolf2021!$H$9:$H$93*EXP(-Fperm_SI_Woolf2021!$K$9:$K$93*$C92*IF(AL$58=Fperm_SI_Woolf2021!$E$9:$E$93,1,EXP(LN((1.1*(Fperm_SI_Woolf2021!$E$9:$E$93-AL$58)-63.1579*EXP(-0.19*Fperm_SI_Woolf2021!$E$9:$E$93)+63.1579*EXP(-0.19*AL$58))/(Fperm_SI_Woolf2021!$E$9:$E$93-AL$58))*(AL$58-Fperm_SI_Woolf2021!$E$9:$E$93)/10))),Fperm_SI_Woolf2021!$D$9:$D$93)*AL$57+INTERCEPT(Fperm_SI_Woolf2021!$F$9:$F$93*EXP(-Fperm_SI_Woolf2021!$I$9:$I$93*$C92*IF(AL$58=Fperm_SI_Woolf2021!$E$9:$E$93,1,EXP(LN((1.1*(Fperm_SI_Woolf2021!$E$9:$E$93-AL$58)-63.1579*EXP(-0.19*Fperm_SI_Woolf2021!$E$9:$E$93)+63.1579*EXP(-0.19*AL$58))/(Fperm_SI_Woolf2021!$E$9:$E$93-AL$58))*(AL$58-Fperm_SI_Woolf2021!$E$9:$E$93)/10))) + Fperm_SI_Woolf2021!$G$9:$G$93*EXP(-Fperm_SI_Woolf2021!$J$9:$J$93*$C92*IF(AL$58=Fperm_SI_Woolf2021!$E$9:$E$93,1,EXP(LN((1.1*(Fperm_SI_Woolf2021!$E$9:$E$93-AL$58)-63.1579*EXP(-0.19*Fperm_SI_Woolf2021!$E$9:$E$93)+63.1579*EXP(-0.19*AL$58))/(Fperm_SI_Woolf2021!$E$9:$E$93-AL$58))*(AL$58-Fperm_SI_Woolf2021!$E$9:$E$93)/10))) + Fperm_SI_Woolf2021!$H$9:$H$93*EXP(-Fperm_SI_Woolf2021!$K$9:$K$93*$C92*IF(AL$58=Fperm_SI_Woolf2021!$E$9:$E$93,1,EXP(LN((1.1*(Fperm_SI_Woolf2021!$E$9:$E$93-AL$58)-63.1579*EXP(-0.19*Fperm_SI_Woolf2021!$E$9:$E$93)+63.1579*EXP(-0.19*AL$58))/(Fperm_SI_Woolf2021!$E$9:$E$93-AL$58))*(AL$58-Fperm_SI_Woolf2021!$E$9:$E$93)/10))),Fperm_SI_Woolf2021!$D$9:$D$93))</f>
        <v>0.59451530347663983</v>
      </c>
      <c r="AM92" s="51" cm="1">
        <f t="array" ref="AM92">MIN(1,SLOPE(Fperm_SI_Woolf2021!$F$9:$F$93*EXP(-Fperm_SI_Woolf2021!$I$9:$I$93*$C92*IF(AM$58=Fperm_SI_Woolf2021!$E$9:$E$93,1,EXP(LN((1.1*(Fperm_SI_Woolf2021!$E$9:$E$93-AM$58)-63.1579*EXP(-0.19*Fperm_SI_Woolf2021!$E$9:$E$93)+63.1579*EXP(-0.19*AM$58))/(Fperm_SI_Woolf2021!$E$9:$E$93-AM$58))*(AM$58-Fperm_SI_Woolf2021!$E$9:$E$93)/10))) + Fperm_SI_Woolf2021!$G$9:$G$93*EXP(-Fperm_SI_Woolf2021!$J$9:$J$93*$C92*IF(AM$58=Fperm_SI_Woolf2021!$E$9:$E$93,1,EXP(LN((1.1*(Fperm_SI_Woolf2021!$E$9:$E$93-AM$58)-63.1579*EXP(-0.19*Fperm_SI_Woolf2021!$E$9:$E$93)+63.1579*EXP(-0.19*AM$58))/(Fperm_SI_Woolf2021!$E$9:$E$93-AM$58))*(AM$58-Fperm_SI_Woolf2021!$E$9:$E$93)/10))) + Fperm_SI_Woolf2021!$H$9:$H$93*EXP(-Fperm_SI_Woolf2021!$K$9:$K$93*$C92*IF(AM$58=Fperm_SI_Woolf2021!$E$9:$E$93,1,EXP(LN((1.1*(Fperm_SI_Woolf2021!$E$9:$E$93-AM$58)-63.1579*EXP(-0.19*Fperm_SI_Woolf2021!$E$9:$E$93)+63.1579*EXP(-0.19*AM$58))/(Fperm_SI_Woolf2021!$E$9:$E$93-AM$58))*(AM$58-Fperm_SI_Woolf2021!$E$9:$E$93)/10))),Fperm_SI_Woolf2021!$D$9:$D$93)*AM$57+INTERCEPT(Fperm_SI_Woolf2021!$F$9:$F$93*EXP(-Fperm_SI_Woolf2021!$I$9:$I$93*$C92*IF(AM$58=Fperm_SI_Woolf2021!$E$9:$E$93,1,EXP(LN((1.1*(Fperm_SI_Woolf2021!$E$9:$E$93-AM$58)-63.1579*EXP(-0.19*Fperm_SI_Woolf2021!$E$9:$E$93)+63.1579*EXP(-0.19*AM$58))/(Fperm_SI_Woolf2021!$E$9:$E$93-AM$58))*(AM$58-Fperm_SI_Woolf2021!$E$9:$E$93)/10))) + Fperm_SI_Woolf2021!$G$9:$G$93*EXP(-Fperm_SI_Woolf2021!$J$9:$J$93*$C92*IF(AM$58=Fperm_SI_Woolf2021!$E$9:$E$93,1,EXP(LN((1.1*(Fperm_SI_Woolf2021!$E$9:$E$93-AM$58)-63.1579*EXP(-0.19*Fperm_SI_Woolf2021!$E$9:$E$93)+63.1579*EXP(-0.19*AM$58))/(Fperm_SI_Woolf2021!$E$9:$E$93-AM$58))*(AM$58-Fperm_SI_Woolf2021!$E$9:$E$93)/10))) + Fperm_SI_Woolf2021!$H$9:$H$93*EXP(-Fperm_SI_Woolf2021!$K$9:$K$93*$C92*IF(AM$58=Fperm_SI_Woolf2021!$E$9:$E$93,1,EXP(LN((1.1*(Fperm_SI_Woolf2021!$E$9:$E$93-AM$58)-63.1579*EXP(-0.19*Fperm_SI_Woolf2021!$E$9:$E$93)+63.1579*EXP(-0.19*AM$58))/(Fperm_SI_Woolf2021!$E$9:$E$93-AM$58))*(AM$58-Fperm_SI_Woolf2021!$E$9:$E$93)/10))),Fperm_SI_Woolf2021!$D$9:$D$93))</f>
        <v>0.56449934441406591</v>
      </c>
      <c r="AN92" s="51" cm="1">
        <f t="array" ref="AN92">MIN(1,SLOPE(Fperm_SI_Woolf2021!$F$9:$F$93*EXP(-Fperm_SI_Woolf2021!$I$9:$I$93*$C92*IF(AN$58=Fperm_SI_Woolf2021!$E$9:$E$93,1,EXP(LN((1.1*(Fperm_SI_Woolf2021!$E$9:$E$93-AN$58)-63.1579*EXP(-0.19*Fperm_SI_Woolf2021!$E$9:$E$93)+63.1579*EXP(-0.19*AN$58))/(Fperm_SI_Woolf2021!$E$9:$E$93-AN$58))*(AN$58-Fperm_SI_Woolf2021!$E$9:$E$93)/10))) + Fperm_SI_Woolf2021!$G$9:$G$93*EXP(-Fperm_SI_Woolf2021!$J$9:$J$93*$C92*IF(AN$58=Fperm_SI_Woolf2021!$E$9:$E$93,1,EXP(LN((1.1*(Fperm_SI_Woolf2021!$E$9:$E$93-AN$58)-63.1579*EXP(-0.19*Fperm_SI_Woolf2021!$E$9:$E$93)+63.1579*EXP(-0.19*AN$58))/(Fperm_SI_Woolf2021!$E$9:$E$93-AN$58))*(AN$58-Fperm_SI_Woolf2021!$E$9:$E$93)/10))) + Fperm_SI_Woolf2021!$H$9:$H$93*EXP(-Fperm_SI_Woolf2021!$K$9:$K$93*$C92*IF(AN$58=Fperm_SI_Woolf2021!$E$9:$E$93,1,EXP(LN((1.1*(Fperm_SI_Woolf2021!$E$9:$E$93-AN$58)-63.1579*EXP(-0.19*Fperm_SI_Woolf2021!$E$9:$E$93)+63.1579*EXP(-0.19*AN$58))/(Fperm_SI_Woolf2021!$E$9:$E$93-AN$58))*(AN$58-Fperm_SI_Woolf2021!$E$9:$E$93)/10))),Fperm_SI_Woolf2021!$D$9:$D$93)*AN$57+INTERCEPT(Fperm_SI_Woolf2021!$F$9:$F$93*EXP(-Fperm_SI_Woolf2021!$I$9:$I$93*$C92*IF(AN$58=Fperm_SI_Woolf2021!$E$9:$E$93,1,EXP(LN((1.1*(Fperm_SI_Woolf2021!$E$9:$E$93-AN$58)-63.1579*EXP(-0.19*Fperm_SI_Woolf2021!$E$9:$E$93)+63.1579*EXP(-0.19*AN$58))/(Fperm_SI_Woolf2021!$E$9:$E$93-AN$58))*(AN$58-Fperm_SI_Woolf2021!$E$9:$E$93)/10))) + Fperm_SI_Woolf2021!$G$9:$G$93*EXP(-Fperm_SI_Woolf2021!$J$9:$J$93*$C92*IF(AN$58=Fperm_SI_Woolf2021!$E$9:$E$93,1,EXP(LN((1.1*(Fperm_SI_Woolf2021!$E$9:$E$93-AN$58)-63.1579*EXP(-0.19*Fperm_SI_Woolf2021!$E$9:$E$93)+63.1579*EXP(-0.19*AN$58))/(Fperm_SI_Woolf2021!$E$9:$E$93-AN$58))*(AN$58-Fperm_SI_Woolf2021!$E$9:$E$93)/10))) + Fperm_SI_Woolf2021!$H$9:$H$93*EXP(-Fperm_SI_Woolf2021!$K$9:$K$93*$C92*IF(AN$58=Fperm_SI_Woolf2021!$E$9:$E$93,1,EXP(LN((1.1*(Fperm_SI_Woolf2021!$E$9:$E$93-AN$58)-63.1579*EXP(-0.19*Fperm_SI_Woolf2021!$E$9:$E$93)+63.1579*EXP(-0.19*AN$58))/(Fperm_SI_Woolf2021!$E$9:$E$93-AN$58))*(AN$58-Fperm_SI_Woolf2021!$E$9:$E$93)/10))),Fperm_SI_Woolf2021!$D$9:$D$93))</f>
        <v>0.53448338535149198</v>
      </c>
      <c r="AO92" s="51" cm="1">
        <f t="array" ref="AO92">MIN(1,SLOPE(Fperm_SI_Woolf2021!$F$9:$F$93*EXP(-Fperm_SI_Woolf2021!$I$9:$I$93*$C92*IF(AO$58=Fperm_SI_Woolf2021!$E$9:$E$93,1,EXP(LN((1.1*(Fperm_SI_Woolf2021!$E$9:$E$93-AO$58)-63.1579*EXP(-0.19*Fperm_SI_Woolf2021!$E$9:$E$93)+63.1579*EXP(-0.19*AO$58))/(Fperm_SI_Woolf2021!$E$9:$E$93-AO$58))*(AO$58-Fperm_SI_Woolf2021!$E$9:$E$93)/10))) + Fperm_SI_Woolf2021!$G$9:$G$93*EXP(-Fperm_SI_Woolf2021!$J$9:$J$93*$C92*IF(AO$58=Fperm_SI_Woolf2021!$E$9:$E$93,1,EXP(LN((1.1*(Fperm_SI_Woolf2021!$E$9:$E$93-AO$58)-63.1579*EXP(-0.19*Fperm_SI_Woolf2021!$E$9:$E$93)+63.1579*EXP(-0.19*AO$58))/(Fperm_SI_Woolf2021!$E$9:$E$93-AO$58))*(AO$58-Fperm_SI_Woolf2021!$E$9:$E$93)/10))) + Fperm_SI_Woolf2021!$H$9:$H$93*EXP(-Fperm_SI_Woolf2021!$K$9:$K$93*$C92*IF(AO$58=Fperm_SI_Woolf2021!$E$9:$E$93,1,EXP(LN((1.1*(Fperm_SI_Woolf2021!$E$9:$E$93-AO$58)-63.1579*EXP(-0.19*Fperm_SI_Woolf2021!$E$9:$E$93)+63.1579*EXP(-0.19*AO$58))/(Fperm_SI_Woolf2021!$E$9:$E$93-AO$58))*(AO$58-Fperm_SI_Woolf2021!$E$9:$E$93)/10))),Fperm_SI_Woolf2021!$D$9:$D$93)*AO$57+INTERCEPT(Fperm_SI_Woolf2021!$F$9:$F$93*EXP(-Fperm_SI_Woolf2021!$I$9:$I$93*$C92*IF(AO$58=Fperm_SI_Woolf2021!$E$9:$E$93,1,EXP(LN((1.1*(Fperm_SI_Woolf2021!$E$9:$E$93-AO$58)-63.1579*EXP(-0.19*Fperm_SI_Woolf2021!$E$9:$E$93)+63.1579*EXP(-0.19*AO$58))/(Fperm_SI_Woolf2021!$E$9:$E$93-AO$58))*(AO$58-Fperm_SI_Woolf2021!$E$9:$E$93)/10))) + Fperm_SI_Woolf2021!$G$9:$G$93*EXP(-Fperm_SI_Woolf2021!$J$9:$J$93*$C92*IF(AO$58=Fperm_SI_Woolf2021!$E$9:$E$93,1,EXP(LN((1.1*(Fperm_SI_Woolf2021!$E$9:$E$93-AO$58)-63.1579*EXP(-0.19*Fperm_SI_Woolf2021!$E$9:$E$93)+63.1579*EXP(-0.19*AO$58))/(Fperm_SI_Woolf2021!$E$9:$E$93-AO$58))*(AO$58-Fperm_SI_Woolf2021!$E$9:$E$93)/10))) + Fperm_SI_Woolf2021!$H$9:$H$93*EXP(-Fperm_SI_Woolf2021!$K$9:$K$93*$C92*IF(AO$58=Fperm_SI_Woolf2021!$E$9:$E$93,1,EXP(LN((1.1*(Fperm_SI_Woolf2021!$E$9:$E$93-AO$58)-63.1579*EXP(-0.19*Fperm_SI_Woolf2021!$E$9:$E$93)+63.1579*EXP(-0.19*AO$58))/(Fperm_SI_Woolf2021!$E$9:$E$93-AO$58))*(AO$58-Fperm_SI_Woolf2021!$E$9:$E$93)/10))),Fperm_SI_Woolf2021!$D$9:$D$93))</f>
        <v>0.50446742628891816</v>
      </c>
      <c r="AP92" s="51" cm="1">
        <f t="array" ref="AP92">MIN(1,SLOPE(Fperm_SI_Woolf2021!$F$9:$F$93*EXP(-Fperm_SI_Woolf2021!$I$9:$I$93*$C92*IF(AP$58=Fperm_SI_Woolf2021!$E$9:$E$93,1,EXP(LN((1.1*(Fperm_SI_Woolf2021!$E$9:$E$93-AP$58)-63.1579*EXP(-0.19*Fperm_SI_Woolf2021!$E$9:$E$93)+63.1579*EXP(-0.19*AP$58))/(Fperm_SI_Woolf2021!$E$9:$E$93-AP$58))*(AP$58-Fperm_SI_Woolf2021!$E$9:$E$93)/10))) + Fperm_SI_Woolf2021!$G$9:$G$93*EXP(-Fperm_SI_Woolf2021!$J$9:$J$93*$C92*IF(AP$58=Fperm_SI_Woolf2021!$E$9:$E$93,1,EXP(LN((1.1*(Fperm_SI_Woolf2021!$E$9:$E$93-AP$58)-63.1579*EXP(-0.19*Fperm_SI_Woolf2021!$E$9:$E$93)+63.1579*EXP(-0.19*AP$58))/(Fperm_SI_Woolf2021!$E$9:$E$93-AP$58))*(AP$58-Fperm_SI_Woolf2021!$E$9:$E$93)/10))) + Fperm_SI_Woolf2021!$H$9:$H$93*EXP(-Fperm_SI_Woolf2021!$K$9:$K$93*$C92*IF(AP$58=Fperm_SI_Woolf2021!$E$9:$E$93,1,EXP(LN((1.1*(Fperm_SI_Woolf2021!$E$9:$E$93-AP$58)-63.1579*EXP(-0.19*Fperm_SI_Woolf2021!$E$9:$E$93)+63.1579*EXP(-0.19*AP$58))/(Fperm_SI_Woolf2021!$E$9:$E$93-AP$58))*(AP$58-Fperm_SI_Woolf2021!$E$9:$E$93)/10))),Fperm_SI_Woolf2021!$D$9:$D$93)*AP$57+INTERCEPT(Fperm_SI_Woolf2021!$F$9:$F$93*EXP(-Fperm_SI_Woolf2021!$I$9:$I$93*$C92*IF(AP$58=Fperm_SI_Woolf2021!$E$9:$E$93,1,EXP(LN((1.1*(Fperm_SI_Woolf2021!$E$9:$E$93-AP$58)-63.1579*EXP(-0.19*Fperm_SI_Woolf2021!$E$9:$E$93)+63.1579*EXP(-0.19*AP$58))/(Fperm_SI_Woolf2021!$E$9:$E$93-AP$58))*(AP$58-Fperm_SI_Woolf2021!$E$9:$E$93)/10))) + Fperm_SI_Woolf2021!$G$9:$G$93*EXP(-Fperm_SI_Woolf2021!$J$9:$J$93*$C92*IF(AP$58=Fperm_SI_Woolf2021!$E$9:$E$93,1,EXP(LN((1.1*(Fperm_SI_Woolf2021!$E$9:$E$93-AP$58)-63.1579*EXP(-0.19*Fperm_SI_Woolf2021!$E$9:$E$93)+63.1579*EXP(-0.19*AP$58))/(Fperm_SI_Woolf2021!$E$9:$E$93-AP$58))*(AP$58-Fperm_SI_Woolf2021!$E$9:$E$93)/10))) + Fperm_SI_Woolf2021!$H$9:$H$93*EXP(-Fperm_SI_Woolf2021!$K$9:$K$93*$C92*IF(AP$58=Fperm_SI_Woolf2021!$E$9:$E$93,1,EXP(LN((1.1*(Fperm_SI_Woolf2021!$E$9:$E$93-AP$58)-63.1579*EXP(-0.19*Fperm_SI_Woolf2021!$E$9:$E$93)+63.1579*EXP(-0.19*AP$58))/(Fperm_SI_Woolf2021!$E$9:$E$93-AP$58))*(AP$58-Fperm_SI_Woolf2021!$E$9:$E$93)/10))),Fperm_SI_Woolf2021!$D$9:$D$93))</f>
        <v>0.47445146722634418</v>
      </c>
      <c r="AQ92" s="51" cm="1">
        <f t="array" ref="AQ92">MIN(1,SLOPE(Fperm_SI_Woolf2021!$F$9:$F$93*EXP(-Fperm_SI_Woolf2021!$I$9:$I$93*$C92*IF(AQ$58=Fperm_SI_Woolf2021!$E$9:$E$93,1,EXP(LN((1.1*(Fperm_SI_Woolf2021!$E$9:$E$93-AQ$58)-63.1579*EXP(-0.19*Fperm_SI_Woolf2021!$E$9:$E$93)+63.1579*EXP(-0.19*AQ$58))/(Fperm_SI_Woolf2021!$E$9:$E$93-AQ$58))*(AQ$58-Fperm_SI_Woolf2021!$E$9:$E$93)/10))) + Fperm_SI_Woolf2021!$G$9:$G$93*EXP(-Fperm_SI_Woolf2021!$J$9:$J$93*$C92*IF(AQ$58=Fperm_SI_Woolf2021!$E$9:$E$93,1,EXP(LN((1.1*(Fperm_SI_Woolf2021!$E$9:$E$93-AQ$58)-63.1579*EXP(-0.19*Fperm_SI_Woolf2021!$E$9:$E$93)+63.1579*EXP(-0.19*AQ$58))/(Fperm_SI_Woolf2021!$E$9:$E$93-AQ$58))*(AQ$58-Fperm_SI_Woolf2021!$E$9:$E$93)/10))) + Fperm_SI_Woolf2021!$H$9:$H$93*EXP(-Fperm_SI_Woolf2021!$K$9:$K$93*$C92*IF(AQ$58=Fperm_SI_Woolf2021!$E$9:$E$93,1,EXP(LN((1.1*(Fperm_SI_Woolf2021!$E$9:$E$93-AQ$58)-63.1579*EXP(-0.19*Fperm_SI_Woolf2021!$E$9:$E$93)+63.1579*EXP(-0.19*AQ$58))/(Fperm_SI_Woolf2021!$E$9:$E$93-AQ$58))*(AQ$58-Fperm_SI_Woolf2021!$E$9:$E$93)/10))),Fperm_SI_Woolf2021!$D$9:$D$93)*AQ$57+INTERCEPT(Fperm_SI_Woolf2021!$F$9:$F$93*EXP(-Fperm_SI_Woolf2021!$I$9:$I$93*$C92*IF(AQ$58=Fperm_SI_Woolf2021!$E$9:$E$93,1,EXP(LN((1.1*(Fperm_SI_Woolf2021!$E$9:$E$93-AQ$58)-63.1579*EXP(-0.19*Fperm_SI_Woolf2021!$E$9:$E$93)+63.1579*EXP(-0.19*AQ$58))/(Fperm_SI_Woolf2021!$E$9:$E$93-AQ$58))*(AQ$58-Fperm_SI_Woolf2021!$E$9:$E$93)/10))) + Fperm_SI_Woolf2021!$G$9:$G$93*EXP(-Fperm_SI_Woolf2021!$J$9:$J$93*$C92*IF(AQ$58=Fperm_SI_Woolf2021!$E$9:$E$93,1,EXP(LN((1.1*(Fperm_SI_Woolf2021!$E$9:$E$93-AQ$58)-63.1579*EXP(-0.19*Fperm_SI_Woolf2021!$E$9:$E$93)+63.1579*EXP(-0.19*AQ$58))/(Fperm_SI_Woolf2021!$E$9:$E$93-AQ$58))*(AQ$58-Fperm_SI_Woolf2021!$E$9:$E$93)/10))) + Fperm_SI_Woolf2021!$H$9:$H$93*EXP(-Fperm_SI_Woolf2021!$K$9:$K$93*$C92*IF(AQ$58=Fperm_SI_Woolf2021!$E$9:$E$93,1,EXP(LN((1.1*(Fperm_SI_Woolf2021!$E$9:$E$93-AQ$58)-63.1579*EXP(-0.19*Fperm_SI_Woolf2021!$E$9:$E$93)+63.1579*EXP(-0.19*AQ$58))/(Fperm_SI_Woolf2021!$E$9:$E$93-AQ$58))*(AQ$58-Fperm_SI_Woolf2021!$E$9:$E$93)/10))),Fperm_SI_Woolf2021!$D$9:$D$93))</f>
        <v>0.44443550816377031</v>
      </c>
      <c r="AR92" s="51" cm="1">
        <f t="array" ref="AR92">MIN(1,SLOPE(Fperm_SI_Woolf2021!$F$9:$F$93*EXP(-Fperm_SI_Woolf2021!$I$9:$I$93*$C92*IF(AR$58=Fperm_SI_Woolf2021!$E$9:$E$93,1,EXP(LN((1.1*(Fperm_SI_Woolf2021!$E$9:$E$93-AR$58)-63.1579*EXP(-0.19*Fperm_SI_Woolf2021!$E$9:$E$93)+63.1579*EXP(-0.19*AR$58))/(Fperm_SI_Woolf2021!$E$9:$E$93-AR$58))*(AR$58-Fperm_SI_Woolf2021!$E$9:$E$93)/10))) + Fperm_SI_Woolf2021!$G$9:$G$93*EXP(-Fperm_SI_Woolf2021!$J$9:$J$93*$C92*IF(AR$58=Fperm_SI_Woolf2021!$E$9:$E$93,1,EXP(LN((1.1*(Fperm_SI_Woolf2021!$E$9:$E$93-AR$58)-63.1579*EXP(-0.19*Fperm_SI_Woolf2021!$E$9:$E$93)+63.1579*EXP(-0.19*AR$58))/(Fperm_SI_Woolf2021!$E$9:$E$93-AR$58))*(AR$58-Fperm_SI_Woolf2021!$E$9:$E$93)/10))) + Fperm_SI_Woolf2021!$H$9:$H$93*EXP(-Fperm_SI_Woolf2021!$K$9:$K$93*$C92*IF(AR$58=Fperm_SI_Woolf2021!$E$9:$E$93,1,EXP(LN((1.1*(Fperm_SI_Woolf2021!$E$9:$E$93-AR$58)-63.1579*EXP(-0.19*Fperm_SI_Woolf2021!$E$9:$E$93)+63.1579*EXP(-0.19*AR$58))/(Fperm_SI_Woolf2021!$E$9:$E$93-AR$58))*(AR$58-Fperm_SI_Woolf2021!$E$9:$E$93)/10))),Fperm_SI_Woolf2021!$D$9:$D$93)*AR$57+INTERCEPT(Fperm_SI_Woolf2021!$F$9:$F$93*EXP(-Fperm_SI_Woolf2021!$I$9:$I$93*$C92*IF(AR$58=Fperm_SI_Woolf2021!$E$9:$E$93,1,EXP(LN((1.1*(Fperm_SI_Woolf2021!$E$9:$E$93-AR$58)-63.1579*EXP(-0.19*Fperm_SI_Woolf2021!$E$9:$E$93)+63.1579*EXP(-0.19*AR$58))/(Fperm_SI_Woolf2021!$E$9:$E$93-AR$58))*(AR$58-Fperm_SI_Woolf2021!$E$9:$E$93)/10))) + Fperm_SI_Woolf2021!$G$9:$G$93*EXP(-Fperm_SI_Woolf2021!$J$9:$J$93*$C92*IF(AR$58=Fperm_SI_Woolf2021!$E$9:$E$93,1,EXP(LN((1.1*(Fperm_SI_Woolf2021!$E$9:$E$93-AR$58)-63.1579*EXP(-0.19*Fperm_SI_Woolf2021!$E$9:$E$93)+63.1579*EXP(-0.19*AR$58))/(Fperm_SI_Woolf2021!$E$9:$E$93-AR$58))*(AR$58-Fperm_SI_Woolf2021!$E$9:$E$93)/10))) + Fperm_SI_Woolf2021!$H$9:$H$93*EXP(-Fperm_SI_Woolf2021!$K$9:$K$93*$C92*IF(AR$58=Fperm_SI_Woolf2021!$E$9:$E$93,1,EXP(LN((1.1*(Fperm_SI_Woolf2021!$E$9:$E$93-AR$58)-63.1579*EXP(-0.19*Fperm_SI_Woolf2021!$E$9:$E$93)+63.1579*EXP(-0.19*AR$58))/(Fperm_SI_Woolf2021!$E$9:$E$93-AR$58))*(AR$58-Fperm_SI_Woolf2021!$E$9:$E$93)/10))),Fperm_SI_Woolf2021!$D$9:$D$93))</f>
        <v>0.41441954910119638</v>
      </c>
      <c r="AS92" s="51" cm="1">
        <f t="array" ref="AS92">MIN(1,SLOPE(Fperm_SI_Woolf2021!$F$9:$F$93*EXP(-Fperm_SI_Woolf2021!$I$9:$I$93*$C92*IF(AS$58=Fperm_SI_Woolf2021!$E$9:$E$93,1,EXP(LN((1.1*(Fperm_SI_Woolf2021!$E$9:$E$93-AS$58)-63.1579*EXP(-0.19*Fperm_SI_Woolf2021!$E$9:$E$93)+63.1579*EXP(-0.19*AS$58))/(Fperm_SI_Woolf2021!$E$9:$E$93-AS$58))*(AS$58-Fperm_SI_Woolf2021!$E$9:$E$93)/10))) + Fperm_SI_Woolf2021!$G$9:$G$93*EXP(-Fperm_SI_Woolf2021!$J$9:$J$93*$C92*IF(AS$58=Fperm_SI_Woolf2021!$E$9:$E$93,1,EXP(LN((1.1*(Fperm_SI_Woolf2021!$E$9:$E$93-AS$58)-63.1579*EXP(-0.19*Fperm_SI_Woolf2021!$E$9:$E$93)+63.1579*EXP(-0.19*AS$58))/(Fperm_SI_Woolf2021!$E$9:$E$93-AS$58))*(AS$58-Fperm_SI_Woolf2021!$E$9:$E$93)/10))) + Fperm_SI_Woolf2021!$H$9:$H$93*EXP(-Fperm_SI_Woolf2021!$K$9:$K$93*$C92*IF(AS$58=Fperm_SI_Woolf2021!$E$9:$E$93,1,EXP(LN((1.1*(Fperm_SI_Woolf2021!$E$9:$E$93-AS$58)-63.1579*EXP(-0.19*Fperm_SI_Woolf2021!$E$9:$E$93)+63.1579*EXP(-0.19*AS$58))/(Fperm_SI_Woolf2021!$E$9:$E$93-AS$58))*(AS$58-Fperm_SI_Woolf2021!$E$9:$E$93)/10))),Fperm_SI_Woolf2021!$D$9:$D$93)*AS$57+INTERCEPT(Fperm_SI_Woolf2021!$F$9:$F$93*EXP(-Fperm_SI_Woolf2021!$I$9:$I$93*$C92*IF(AS$58=Fperm_SI_Woolf2021!$E$9:$E$93,1,EXP(LN((1.1*(Fperm_SI_Woolf2021!$E$9:$E$93-AS$58)-63.1579*EXP(-0.19*Fperm_SI_Woolf2021!$E$9:$E$93)+63.1579*EXP(-0.19*AS$58))/(Fperm_SI_Woolf2021!$E$9:$E$93-AS$58))*(AS$58-Fperm_SI_Woolf2021!$E$9:$E$93)/10))) + Fperm_SI_Woolf2021!$G$9:$G$93*EXP(-Fperm_SI_Woolf2021!$J$9:$J$93*$C92*IF(AS$58=Fperm_SI_Woolf2021!$E$9:$E$93,1,EXP(LN((1.1*(Fperm_SI_Woolf2021!$E$9:$E$93-AS$58)-63.1579*EXP(-0.19*Fperm_SI_Woolf2021!$E$9:$E$93)+63.1579*EXP(-0.19*AS$58))/(Fperm_SI_Woolf2021!$E$9:$E$93-AS$58))*(AS$58-Fperm_SI_Woolf2021!$E$9:$E$93)/10))) + Fperm_SI_Woolf2021!$H$9:$H$93*EXP(-Fperm_SI_Woolf2021!$K$9:$K$93*$C92*IF(AS$58=Fperm_SI_Woolf2021!$E$9:$E$93,1,EXP(LN((1.1*(Fperm_SI_Woolf2021!$E$9:$E$93-AS$58)-63.1579*EXP(-0.19*Fperm_SI_Woolf2021!$E$9:$E$93)+63.1579*EXP(-0.19*AS$58))/(Fperm_SI_Woolf2021!$E$9:$E$93-AS$58))*(AS$58-Fperm_SI_Woolf2021!$E$9:$E$93)/10))),Fperm_SI_Woolf2021!$D$9:$D$93))</f>
        <v>0.38440359003862246</v>
      </c>
      <c r="AT92" s="51" cm="1">
        <f t="array" ref="AT92">MIN(1,SLOPE(Fperm_SI_Woolf2021!$F$9:$F$93*EXP(-Fperm_SI_Woolf2021!$I$9:$I$93*$C92*IF(AT$58=Fperm_SI_Woolf2021!$E$9:$E$93,1,EXP(LN((1.1*(Fperm_SI_Woolf2021!$E$9:$E$93-AT$58)-63.1579*EXP(-0.19*Fperm_SI_Woolf2021!$E$9:$E$93)+63.1579*EXP(-0.19*AT$58))/(Fperm_SI_Woolf2021!$E$9:$E$93-AT$58))*(AT$58-Fperm_SI_Woolf2021!$E$9:$E$93)/10))) + Fperm_SI_Woolf2021!$G$9:$G$93*EXP(-Fperm_SI_Woolf2021!$J$9:$J$93*$C92*IF(AT$58=Fperm_SI_Woolf2021!$E$9:$E$93,1,EXP(LN((1.1*(Fperm_SI_Woolf2021!$E$9:$E$93-AT$58)-63.1579*EXP(-0.19*Fperm_SI_Woolf2021!$E$9:$E$93)+63.1579*EXP(-0.19*AT$58))/(Fperm_SI_Woolf2021!$E$9:$E$93-AT$58))*(AT$58-Fperm_SI_Woolf2021!$E$9:$E$93)/10))) + Fperm_SI_Woolf2021!$H$9:$H$93*EXP(-Fperm_SI_Woolf2021!$K$9:$K$93*$C92*IF(AT$58=Fperm_SI_Woolf2021!$E$9:$E$93,1,EXP(LN((1.1*(Fperm_SI_Woolf2021!$E$9:$E$93-AT$58)-63.1579*EXP(-0.19*Fperm_SI_Woolf2021!$E$9:$E$93)+63.1579*EXP(-0.19*AT$58))/(Fperm_SI_Woolf2021!$E$9:$E$93-AT$58))*(AT$58-Fperm_SI_Woolf2021!$E$9:$E$93)/10))),Fperm_SI_Woolf2021!$D$9:$D$93)*AT$57+INTERCEPT(Fperm_SI_Woolf2021!$F$9:$F$93*EXP(-Fperm_SI_Woolf2021!$I$9:$I$93*$C92*IF(AT$58=Fperm_SI_Woolf2021!$E$9:$E$93,1,EXP(LN((1.1*(Fperm_SI_Woolf2021!$E$9:$E$93-AT$58)-63.1579*EXP(-0.19*Fperm_SI_Woolf2021!$E$9:$E$93)+63.1579*EXP(-0.19*AT$58))/(Fperm_SI_Woolf2021!$E$9:$E$93-AT$58))*(AT$58-Fperm_SI_Woolf2021!$E$9:$E$93)/10))) + Fperm_SI_Woolf2021!$G$9:$G$93*EXP(-Fperm_SI_Woolf2021!$J$9:$J$93*$C92*IF(AT$58=Fperm_SI_Woolf2021!$E$9:$E$93,1,EXP(LN((1.1*(Fperm_SI_Woolf2021!$E$9:$E$93-AT$58)-63.1579*EXP(-0.19*Fperm_SI_Woolf2021!$E$9:$E$93)+63.1579*EXP(-0.19*AT$58))/(Fperm_SI_Woolf2021!$E$9:$E$93-AT$58))*(AT$58-Fperm_SI_Woolf2021!$E$9:$E$93)/10))) + Fperm_SI_Woolf2021!$H$9:$H$93*EXP(-Fperm_SI_Woolf2021!$K$9:$K$93*$C92*IF(AT$58=Fperm_SI_Woolf2021!$E$9:$E$93,1,EXP(LN((1.1*(Fperm_SI_Woolf2021!$E$9:$E$93-AT$58)-63.1579*EXP(-0.19*Fperm_SI_Woolf2021!$E$9:$E$93)+63.1579*EXP(-0.19*AT$58))/(Fperm_SI_Woolf2021!$E$9:$E$93-AT$58))*(AT$58-Fperm_SI_Woolf2021!$E$9:$E$93)/10))),Fperm_SI_Woolf2021!$D$9:$D$93))</f>
        <v>0.35438763097604853</v>
      </c>
      <c r="AU92" s="51" cm="1">
        <f t="array" ref="AU92">MIN(1,SLOPE(Fperm_SI_Woolf2021!$F$9:$F$93*EXP(-Fperm_SI_Woolf2021!$I$9:$I$93*$C92*IF(AU$58=Fperm_SI_Woolf2021!$E$9:$E$93,1,EXP(LN((1.1*(Fperm_SI_Woolf2021!$E$9:$E$93-AU$58)-63.1579*EXP(-0.19*Fperm_SI_Woolf2021!$E$9:$E$93)+63.1579*EXP(-0.19*AU$58))/(Fperm_SI_Woolf2021!$E$9:$E$93-AU$58))*(AU$58-Fperm_SI_Woolf2021!$E$9:$E$93)/10))) + Fperm_SI_Woolf2021!$G$9:$G$93*EXP(-Fperm_SI_Woolf2021!$J$9:$J$93*$C92*IF(AU$58=Fperm_SI_Woolf2021!$E$9:$E$93,1,EXP(LN((1.1*(Fperm_SI_Woolf2021!$E$9:$E$93-AU$58)-63.1579*EXP(-0.19*Fperm_SI_Woolf2021!$E$9:$E$93)+63.1579*EXP(-0.19*AU$58))/(Fperm_SI_Woolf2021!$E$9:$E$93-AU$58))*(AU$58-Fperm_SI_Woolf2021!$E$9:$E$93)/10))) + Fperm_SI_Woolf2021!$H$9:$H$93*EXP(-Fperm_SI_Woolf2021!$K$9:$K$93*$C92*IF(AU$58=Fperm_SI_Woolf2021!$E$9:$E$93,1,EXP(LN((1.1*(Fperm_SI_Woolf2021!$E$9:$E$93-AU$58)-63.1579*EXP(-0.19*Fperm_SI_Woolf2021!$E$9:$E$93)+63.1579*EXP(-0.19*AU$58))/(Fperm_SI_Woolf2021!$E$9:$E$93-AU$58))*(AU$58-Fperm_SI_Woolf2021!$E$9:$E$93)/10))),Fperm_SI_Woolf2021!$D$9:$D$93)*AU$57+INTERCEPT(Fperm_SI_Woolf2021!$F$9:$F$93*EXP(-Fperm_SI_Woolf2021!$I$9:$I$93*$C92*IF(AU$58=Fperm_SI_Woolf2021!$E$9:$E$93,1,EXP(LN((1.1*(Fperm_SI_Woolf2021!$E$9:$E$93-AU$58)-63.1579*EXP(-0.19*Fperm_SI_Woolf2021!$E$9:$E$93)+63.1579*EXP(-0.19*AU$58))/(Fperm_SI_Woolf2021!$E$9:$E$93-AU$58))*(AU$58-Fperm_SI_Woolf2021!$E$9:$E$93)/10))) + Fperm_SI_Woolf2021!$G$9:$G$93*EXP(-Fperm_SI_Woolf2021!$J$9:$J$93*$C92*IF(AU$58=Fperm_SI_Woolf2021!$E$9:$E$93,1,EXP(LN((1.1*(Fperm_SI_Woolf2021!$E$9:$E$93-AU$58)-63.1579*EXP(-0.19*Fperm_SI_Woolf2021!$E$9:$E$93)+63.1579*EXP(-0.19*AU$58))/(Fperm_SI_Woolf2021!$E$9:$E$93-AU$58))*(AU$58-Fperm_SI_Woolf2021!$E$9:$E$93)/10))) + Fperm_SI_Woolf2021!$H$9:$H$93*EXP(-Fperm_SI_Woolf2021!$K$9:$K$93*$C92*IF(AU$58=Fperm_SI_Woolf2021!$E$9:$E$93,1,EXP(LN((1.1*(Fperm_SI_Woolf2021!$E$9:$E$93-AU$58)-63.1579*EXP(-0.19*Fperm_SI_Woolf2021!$E$9:$E$93)+63.1579*EXP(-0.19*AU$58))/(Fperm_SI_Woolf2021!$E$9:$E$93-AU$58))*(AU$58-Fperm_SI_Woolf2021!$E$9:$E$93)/10))),Fperm_SI_Woolf2021!$D$9:$D$93))</f>
        <v>0.32437167191347455</v>
      </c>
      <c r="AV92" s="51" cm="1">
        <f t="array" ref="AV92">MIN(1,SLOPE(Fperm_SI_Woolf2021!$F$9:$F$93*EXP(-Fperm_SI_Woolf2021!$I$9:$I$93*$C92*IF(AV$58=Fperm_SI_Woolf2021!$E$9:$E$93,1,EXP(LN((1.1*(Fperm_SI_Woolf2021!$E$9:$E$93-AV$58)-63.1579*EXP(-0.19*Fperm_SI_Woolf2021!$E$9:$E$93)+63.1579*EXP(-0.19*AV$58))/(Fperm_SI_Woolf2021!$E$9:$E$93-AV$58))*(AV$58-Fperm_SI_Woolf2021!$E$9:$E$93)/10))) + Fperm_SI_Woolf2021!$G$9:$G$93*EXP(-Fperm_SI_Woolf2021!$J$9:$J$93*$C92*IF(AV$58=Fperm_SI_Woolf2021!$E$9:$E$93,1,EXP(LN((1.1*(Fperm_SI_Woolf2021!$E$9:$E$93-AV$58)-63.1579*EXP(-0.19*Fperm_SI_Woolf2021!$E$9:$E$93)+63.1579*EXP(-0.19*AV$58))/(Fperm_SI_Woolf2021!$E$9:$E$93-AV$58))*(AV$58-Fperm_SI_Woolf2021!$E$9:$E$93)/10))) + Fperm_SI_Woolf2021!$H$9:$H$93*EXP(-Fperm_SI_Woolf2021!$K$9:$K$93*$C92*IF(AV$58=Fperm_SI_Woolf2021!$E$9:$E$93,1,EXP(LN((1.1*(Fperm_SI_Woolf2021!$E$9:$E$93-AV$58)-63.1579*EXP(-0.19*Fperm_SI_Woolf2021!$E$9:$E$93)+63.1579*EXP(-0.19*AV$58))/(Fperm_SI_Woolf2021!$E$9:$E$93-AV$58))*(AV$58-Fperm_SI_Woolf2021!$E$9:$E$93)/10))),Fperm_SI_Woolf2021!$D$9:$D$93)*AV$57+INTERCEPT(Fperm_SI_Woolf2021!$F$9:$F$93*EXP(-Fperm_SI_Woolf2021!$I$9:$I$93*$C92*IF(AV$58=Fperm_SI_Woolf2021!$E$9:$E$93,1,EXP(LN((1.1*(Fperm_SI_Woolf2021!$E$9:$E$93-AV$58)-63.1579*EXP(-0.19*Fperm_SI_Woolf2021!$E$9:$E$93)+63.1579*EXP(-0.19*AV$58))/(Fperm_SI_Woolf2021!$E$9:$E$93-AV$58))*(AV$58-Fperm_SI_Woolf2021!$E$9:$E$93)/10))) + Fperm_SI_Woolf2021!$G$9:$G$93*EXP(-Fperm_SI_Woolf2021!$J$9:$J$93*$C92*IF(AV$58=Fperm_SI_Woolf2021!$E$9:$E$93,1,EXP(LN((1.1*(Fperm_SI_Woolf2021!$E$9:$E$93-AV$58)-63.1579*EXP(-0.19*Fperm_SI_Woolf2021!$E$9:$E$93)+63.1579*EXP(-0.19*AV$58))/(Fperm_SI_Woolf2021!$E$9:$E$93-AV$58))*(AV$58-Fperm_SI_Woolf2021!$E$9:$E$93)/10))) + Fperm_SI_Woolf2021!$H$9:$H$93*EXP(-Fperm_SI_Woolf2021!$K$9:$K$93*$C92*IF(AV$58=Fperm_SI_Woolf2021!$E$9:$E$93,1,EXP(LN((1.1*(Fperm_SI_Woolf2021!$E$9:$E$93-AV$58)-63.1579*EXP(-0.19*Fperm_SI_Woolf2021!$E$9:$E$93)+63.1579*EXP(-0.19*AV$58))/(Fperm_SI_Woolf2021!$E$9:$E$93-AV$58))*(AV$58-Fperm_SI_Woolf2021!$E$9:$E$93)/10))),Fperm_SI_Woolf2021!$D$9:$D$93))</f>
        <v>0.29435571285090062</v>
      </c>
      <c r="AW92" s="51" cm="1">
        <f t="array" ref="AW92">MIN(1,SLOPE(Fperm_SI_Woolf2021!$F$9:$F$93*EXP(-Fperm_SI_Woolf2021!$I$9:$I$93*$C92*IF(AW$58=Fperm_SI_Woolf2021!$E$9:$E$93,1,EXP(LN((1.1*(Fperm_SI_Woolf2021!$E$9:$E$93-AW$58)-63.1579*EXP(-0.19*Fperm_SI_Woolf2021!$E$9:$E$93)+63.1579*EXP(-0.19*AW$58))/(Fperm_SI_Woolf2021!$E$9:$E$93-AW$58))*(AW$58-Fperm_SI_Woolf2021!$E$9:$E$93)/10))) + Fperm_SI_Woolf2021!$G$9:$G$93*EXP(-Fperm_SI_Woolf2021!$J$9:$J$93*$C92*IF(AW$58=Fperm_SI_Woolf2021!$E$9:$E$93,1,EXP(LN((1.1*(Fperm_SI_Woolf2021!$E$9:$E$93-AW$58)-63.1579*EXP(-0.19*Fperm_SI_Woolf2021!$E$9:$E$93)+63.1579*EXP(-0.19*AW$58))/(Fperm_SI_Woolf2021!$E$9:$E$93-AW$58))*(AW$58-Fperm_SI_Woolf2021!$E$9:$E$93)/10))) + Fperm_SI_Woolf2021!$H$9:$H$93*EXP(-Fperm_SI_Woolf2021!$K$9:$K$93*$C92*IF(AW$58=Fperm_SI_Woolf2021!$E$9:$E$93,1,EXP(LN((1.1*(Fperm_SI_Woolf2021!$E$9:$E$93-AW$58)-63.1579*EXP(-0.19*Fperm_SI_Woolf2021!$E$9:$E$93)+63.1579*EXP(-0.19*AW$58))/(Fperm_SI_Woolf2021!$E$9:$E$93-AW$58))*(AW$58-Fperm_SI_Woolf2021!$E$9:$E$93)/10))),Fperm_SI_Woolf2021!$D$9:$D$93)*AW$57+INTERCEPT(Fperm_SI_Woolf2021!$F$9:$F$93*EXP(-Fperm_SI_Woolf2021!$I$9:$I$93*$C92*IF(AW$58=Fperm_SI_Woolf2021!$E$9:$E$93,1,EXP(LN((1.1*(Fperm_SI_Woolf2021!$E$9:$E$93-AW$58)-63.1579*EXP(-0.19*Fperm_SI_Woolf2021!$E$9:$E$93)+63.1579*EXP(-0.19*AW$58))/(Fperm_SI_Woolf2021!$E$9:$E$93-AW$58))*(AW$58-Fperm_SI_Woolf2021!$E$9:$E$93)/10))) + Fperm_SI_Woolf2021!$G$9:$G$93*EXP(-Fperm_SI_Woolf2021!$J$9:$J$93*$C92*IF(AW$58=Fperm_SI_Woolf2021!$E$9:$E$93,1,EXP(LN((1.1*(Fperm_SI_Woolf2021!$E$9:$E$93-AW$58)-63.1579*EXP(-0.19*Fperm_SI_Woolf2021!$E$9:$E$93)+63.1579*EXP(-0.19*AW$58))/(Fperm_SI_Woolf2021!$E$9:$E$93-AW$58))*(AW$58-Fperm_SI_Woolf2021!$E$9:$E$93)/10))) + Fperm_SI_Woolf2021!$H$9:$H$93*EXP(-Fperm_SI_Woolf2021!$K$9:$K$93*$C92*IF(AW$58=Fperm_SI_Woolf2021!$E$9:$E$93,1,EXP(LN((1.1*(Fperm_SI_Woolf2021!$E$9:$E$93-AW$58)-63.1579*EXP(-0.19*Fperm_SI_Woolf2021!$E$9:$E$93)+63.1579*EXP(-0.19*AW$58))/(Fperm_SI_Woolf2021!$E$9:$E$93-AW$58))*(AW$58-Fperm_SI_Woolf2021!$E$9:$E$93)/10))),Fperm_SI_Woolf2021!$D$9:$D$93))</f>
        <v>0.63231308105799888</v>
      </c>
      <c r="AX92" s="51" cm="1">
        <f t="array" ref="AX92">MIN(1,SLOPE(Fperm_SI_Woolf2021!$F$9:$F$93*EXP(-Fperm_SI_Woolf2021!$I$9:$I$93*$C92*IF(AX$58=Fperm_SI_Woolf2021!$E$9:$E$93,1,EXP(LN((1.1*(Fperm_SI_Woolf2021!$E$9:$E$93-AX$58)-63.1579*EXP(-0.19*Fperm_SI_Woolf2021!$E$9:$E$93)+63.1579*EXP(-0.19*AX$58))/(Fperm_SI_Woolf2021!$E$9:$E$93-AX$58))*(AX$58-Fperm_SI_Woolf2021!$E$9:$E$93)/10))) + Fperm_SI_Woolf2021!$G$9:$G$93*EXP(-Fperm_SI_Woolf2021!$J$9:$J$93*$C92*IF(AX$58=Fperm_SI_Woolf2021!$E$9:$E$93,1,EXP(LN((1.1*(Fperm_SI_Woolf2021!$E$9:$E$93-AX$58)-63.1579*EXP(-0.19*Fperm_SI_Woolf2021!$E$9:$E$93)+63.1579*EXP(-0.19*AX$58))/(Fperm_SI_Woolf2021!$E$9:$E$93-AX$58))*(AX$58-Fperm_SI_Woolf2021!$E$9:$E$93)/10))) + Fperm_SI_Woolf2021!$H$9:$H$93*EXP(-Fperm_SI_Woolf2021!$K$9:$K$93*$C92*IF(AX$58=Fperm_SI_Woolf2021!$E$9:$E$93,1,EXP(LN((1.1*(Fperm_SI_Woolf2021!$E$9:$E$93-AX$58)-63.1579*EXP(-0.19*Fperm_SI_Woolf2021!$E$9:$E$93)+63.1579*EXP(-0.19*AX$58))/(Fperm_SI_Woolf2021!$E$9:$E$93-AX$58))*(AX$58-Fperm_SI_Woolf2021!$E$9:$E$93)/10))),Fperm_SI_Woolf2021!$D$9:$D$93)*AX$57+INTERCEPT(Fperm_SI_Woolf2021!$F$9:$F$93*EXP(-Fperm_SI_Woolf2021!$I$9:$I$93*$C92*IF(AX$58=Fperm_SI_Woolf2021!$E$9:$E$93,1,EXP(LN((1.1*(Fperm_SI_Woolf2021!$E$9:$E$93-AX$58)-63.1579*EXP(-0.19*Fperm_SI_Woolf2021!$E$9:$E$93)+63.1579*EXP(-0.19*AX$58))/(Fperm_SI_Woolf2021!$E$9:$E$93-AX$58))*(AX$58-Fperm_SI_Woolf2021!$E$9:$E$93)/10))) + Fperm_SI_Woolf2021!$G$9:$G$93*EXP(-Fperm_SI_Woolf2021!$J$9:$J$93*$C92*IF(AX$58=Fperm_SI_Woolf2021!$E$9:$E$93,1,EXP(LN((1.1*(Fperm_SI_Woolf2021!$E$9:$E$93-AX$58)-63.1579*EXP(-0.19*Fperm_SI_Woolf2021!$E$9:$E$93)+63.1579*EXP(-0.19*AX$58))/(Fperm_SI_Woolf2021!$E$9:$E$93-AX$58))*(AX$58-Fperm_SI_Woolf2021!$E$9:$E$93)/10))) + Fperm_SI_Woolf2021!$H$9:$H$93*EXP(-Fperm_SI_Woolf2021!$K$9:$K$93*$C92*IF(AX$58=Fperm_SI_Woolf2021!$E$9:$E$93,1,EXP(LN((1.1*(Fperm_SI_Woolf2021!$E$9:$E$93-AX$58)-63.1579*EXP(-0.19*Fperm_SI_Woolf2021!$E$9:$E$93)+63.1579*EXP(-0.19*AX$58))/(Fperm_SI_Woolf2021!$E$9:$E$93-AX$58))*(AX$58-Fperm_SI_Woolf2021!$E$9:$E$93)/10))),Fperm_SI_Woolf2021!$D$9:$D$93))</f>
        <v>0.60462919017068872</v>
      </c>
      <c r="AY92" s="51" cm="1">
        <f t="array" ref="AY92">MIN(1,SLOPE(Fperm_SI_Woolf2021!$F$9:$F$93*EXP(-Fperm_SI_Woolf2021!$I$9:$I$93*$C92*IF(AY$58=Fperm_SI_Woolf2021!$E$9:$E$93,1,EXP(LN((1.1*(Fperm_SI_Woolf2021!$E$9:$E$93-AY$58)-63.1579*EXP(-0.19*Fperm_SI_Woolf2021!$E$9:$E$93)+63.1579*EXP(-0.19*AY$58))/(Fperm_SI_Woolf2021!$E$9:$E$93-AY$58))*(AY$58-Fperm_SI_Woolf2021!$E$9:$E$93)/10))) + Fperm_SI_Woolf2021!$G$9:$G$93*EXP(-Fperm_SI_Woolf2021!$J$9:$J$93*$C92*IF(AY$58=Fperm_SI_Woolf2021!$E$9:$E$93,1,EXP(LN((1.1*(Fperm_SI_Woolf2021!$E$9:$E$93-AY$58)-63.1579*EXP(-0.19*Fperm_SI_Woolf2021!$E$9:$E$93)+63.1579*EXP(-0.19*AY$58))/(Fperm_SI_Woolf2021!$E$9:$E$93-AY$58))*(AY$58-Fperm_SI_Woolf2021!$E$9:$E$93)/10))) + Fperm_SI_Woolf2021!$H$9:$H$93*EXP(-Fperm_SI_Woolf2021!$K$9:$K$93*$C92*IF(AY$58=Fperm_SI_Woolf2021!$E$9:$E$93,1,EXP(LN((1.1*(Fperm_SI_Woolf2021!$E$9:$E$93-AY$58)-63.1579*EXP(-0.19*Fperm_SI_Woolf2021!$E$9:$E$93)+63.1579*EXP(-0.19*AY$58))/(Fperm_SI_Woolf2021!$E$9:$E$93-AY$58))*(AY$58-Fperm_SI_Woolf2021!$E$9:$E$93)/10))),Fperm_SI_Woolf2021!$D$9:$D$93)*AY$57+INTERCEPT(Fperm_SI_Woolf2021!$F$9:$F$93*EXP(-Fperm_SI_Woolf2021!$I$9:$I$93*$C92*IF(AY$58=Fperm_SI_Woolf2021!$E$9:$E$93,1,EXP(LN((1.1*(Fperm_SI_Woolf2021!$E$9:$E$93-AY$58)-63.1579*EXP(-0.19*Fperm_SI_Woolf2021!$E$9:$E$93)+63.1579*EXP(-0.19*AY$58))/(Fperm_SI_Woolf2021!$E$9:$E$93-AY$58))*(AY$58-Fperm_SI_Woolf2021!$E$9:$E$93)/10))) + Fperm_SI_Woolf2021!$G$9:$G$93*EXP(-Fperm_SI_Woolf2021!$J$9:$J$93*$C92*IF(AY$58=Fperm_SI_Woolf2021!$E$9:$E$93,1,EXP(LN((1.1*(Fperm_SI_Woolf2021!$E$9:$E$93-AY$58)-63.1579*EXP(-0.19*Fperm_SI_Woolf2021!$E$9:$E$93)+63.1579*EXP(-0.19*AY$58))/(Fperm_SI_Woolf2021!$E$9:$E$93-AY$58))*(AY$58-Fperm_SI_Woolf2021!$E$9:$E$93)/10))) + Fperm_SI_Woolf2021!$H$9:$H$93*EXP(-Fperm_SI_Woolf2021!$K$9:$K$93*$C92*IF(AY$58=Fperm_SI_Woolf2021!$E$9:$E$93,1,EXP(LN((1.1*(Fperm_SI_Woolf2021!$E$9:$E$93-AY$58)-63.1579*EXP(-0.19*Fperm_SI_Woolf2021!$E$9:$E$93)+63.1579*EXP(-0.19*AY$58))/(Fperm_SI_Woolf2021!$E$9:$E$93-AY$58))*(AY$58-Fperm_SI_Woolf2021!$E$9:$E$93)/10))),Fperm_SI_Woolf2021!$D$9:$D$93))</f>
        <v>0.57694529928337845</v>
      </c>
      <c r="AZ92" s="51" cm="1">
        <f t="array" ref="AZ92">MIN(1,SLOPE(Fperm_SI_Woolf2021!$F$9:$F$93*EXP(-Fperm_SI_Woolf2021!$I$9:$I$93*$C92*IF(AZ$58=Fperm_SI_Woolf2021!$E$9:$E$93,1,EXP(LN((1.1*(Fperm_SI_Woolf2021!$E$9:$E$93-AZ$58)-63.1579*EXP(-0.19*Fperm_SI_Woolf2021!$E$9:$E$93)+63.1579*EXP(-0.19*AZ$58))/(Fperm_SI_Woolf2021!$E$9:$E$93-AZ$58))*(AZ$58-Fperm_SI_Woolf2021!$E$9:$E$93)/10))) + Fperm_SI_Woolf2021!$G$9:$G$93*EXP(-Fperm_SI_Woolf2021!$J$9:$J$93*$C92*IF(AZ$58=Fperm_SI_Woolf2021!$E$9:$E$93,1,EXP(LN((1.1*(Fperm_SI_Woolf2021!$E$9:$E$93-AZ$58)-63.1579*EXP(-0.19*Fperm_SI_Woolf2021!$E$9:$E$93)+63.1579*EXP(-0.19*AZ$58))/(Fperm_SI_Woolf2021!$E$9:$E$93-AZ$58))*(AZ$58-Fperm_SI_Woolf2021!$E$9:$E$93)/10))) + Fperm_SI_Woolf2021!$H$9:$H$93*EXP(-Fperm_SI_Woolf2021!$K$9:$K$93*$C92*IF(AZ$58=Fperm_SI_Woolf2021!$E$9:$E$93,1,EXP(LN((1.1*(Fperm_SI_Woolf2021!$E$9:$E$93-AZ$58)-63.1579*EXP(-0.19*Fperm_SI_Woolf2021!$E$9:$E$93)+63.1579*EXP(-0.19*AZ$58))/(Fperm_SI_Woolf2021!$E$9:$E$93-AZ$58))*(AZ$58-Fperm_SI_Woolf2021!$E$9:$E$93)/10))),Fperm_SI_Woolf2021!$D$9:$D$93)*AZ$57+INTERCEPT(Fperm_SI_Woolf2021!$F$9:$F$93*EXP(-Fperm_SI_Woolf2021!$I$9:$I$93*$C92*IF(AZ$58=Fperm_SI_Woolf2021!$E$9:$E$93,1,EXP(LN((1.1*(Fperm_SI_Woolf2021!$E$9:$E$93-AZ$58)-63.1579*EXP(-0.19*Fperm_SI_Woolf2021!$E$9:$E$93)+63.1579*EXP(-0.19*AZ$58))/(Fperm_SI_Woolf2021!$E$9:$E$93-AZ$58))*(AZ$58-Fperm_SI_Woolf2021!$E$9:$E$93)/10))) + Fperm_SI_Woolf2021!$G$9:$G$93*EXP(-Fperm_SI_Woolf2021!$J$9:$J$93*$C92*IF(AZ$58=Fperm_SI_Woolf2021!$E$9:$E$93,1,EXP(LN((1.1*(Fperm_SI_Woolf2021!$E$9:$E$93-AZ$58)-63.1579*EXP(-0.19*Fperm_SI_Woolf2021!$E$9:$E$93)+63.1579*EXP(-0.19*AZ$58))/(Fperm_SI_Woolf2021!$E$9:$E$93-AZ$58))*(AZ$58-Fperm_SI_Woolf2021!$E$9:$E$93)/10))) + Fperm_SI_Woolf2021!$H$9:$H$93*EXP(-Fperm_SI_Woolf2021!$K$9:$K$93*$C92*IF(AZ$58=Fperm_SI_Woolf2021!$E$9:$E$93,1,EXP(LN((1.1*(Fperm_SI_Woolf2021!$E$9:$E$93-AZ$58)-63.1579*EXP(-0.19*Fperm_SI_Woolf2021!$E$9:$E$93)+63.1579*EXP(-0.19*AZ$58))/(Fperm_SI_Woolf2021!$E$9:$E$93-AZ$58))*(AZ$58-Fperm_SI_Woolf2021!$E$9:$E$93)/10))),Fperm_SI_Woolf2021!$D$9:$D$93))</f>
        <v>0.5492614083960683</v>
      </c>
      <c r="BA92" s="51" cm="1">
        <f t="array" ref="BA92">MIN(1,SLOPE(Fperm_SI_Woolf2021!$F$9:$F$93*EXP(-Fperm_SI_Woolf2021!$I$9:$I$93*$C92*IF(BA$58=Fperm_SI_Woolf2021!$E$9:$E$93,1,EXP(LN((1.1*(Fperm_SI_Woolf2021!$E$9:$E$93-BA$58)-63.1579*EXP(-0.19*Fperm_SI_Woolf2021!$E$9:$E$93)+63.1579*EXP(-0.19*BA$58))/(Fperm_SI_Woolf2021!$E$9:$E$93-BA$58))*(BA$58-Fperm_SI_Woolf2021!$E$9:$E$93)/10))) + Fperm_SI_Woolf2021!$G$9:$G$93*EXP(-Fperm_SI_Woolf2021!$J$9:$J$93*$C92*IF(BA$58=Fperm_SI_Woolf2021!$E$9:$E$93,1,EXP(LN((1.1*(Fperm_SI_Woolf2021!$E$9:$E$93-BA$58)-63.1579*EXP(-0.19*Fperm_SI_Woolf2021!$E$9:$E$93)+63.1579*EXP(-0.19*BA$58))/(Fperm_SI_Woolf2021!$E$9:$E$93-BA$58))*(BA$58-Fperm_SI_Woolf2021!$E$9:$E$93)/10))) + Fperm_SI_Woolf2021!$H$9:$H$93*EXP(-Fperm_SI_Woolf2021!$K$9:$K$93*$C92*IF(BA$58=Fperm_SI_Woolf2021!$E$9:$E$93,1,EXP(LN((1.1*(Fperm_SI_Woolf2021!$E$9:$E$93-BA$58)-63.1579*EXP(-0.19*Fperm_SI_Woolf2021!$E$9:$E$93)+63.1579*EXP(-0.19*BA$58))/(Fperm_SI_Woolf2021!$E$9:$E$93-BA$58))*(BA$58-Fperm_SI_Woolf2021!$E$9:$E$93)/10))),Fperm_SI_Woolf2021!$D$9:$D$93)*BA$57+INTERCEPT(Fperm_SI_Woolf2021!$F$9:$F$93*EXP(-Fperm_SI_Woolf2021!$I$9:$I$93*$C92*IF(BA$58=Fperm_SI_Woolf2021!$E$9:$E$93,1,EXP(LN((1.1*(Fperm_SI_Woolf2021!$E$9:$E$93-BA$58)-63.1579*EXP(-0.19*Fperm_SI_Woolf2021!$E$9:$E$93)+63.1579*EXP(-0.19*BA$58))/(Fperm_SI_Woolf2021!$E$9:$E$93-BA$58))*(BA$58-Fperm_SI_Woolf2021!$E$9:$E$93)/10))) + Fperm_SI_Woolf2021!$G$9:$G$93*EXP(-Fperm_SI_Woolf2021!$J$9:$J$93*$C92*IF(BA$58=Fperm_SI_Woolf2021!$E$9:$E$93,1,EXP(LN((1.1*(Fperm_SI_Woolf2021!$E$9:$E$93-BA$58)-63.1579*EXP(-0.19*Fperm_SI_Woolf2021!$E$9:$E$93)+63.1579*EXP(-0.19*BA$58))/(Fperm_SI_Woolf2021!$E$9:$E$93-BA$58))*(BA$58-Fperm_SI_Woolf2021!$E$9:$E$93)/10))) + Fperm_SI_Woolf2021!$H$9:$H$93*EXP(-Fperm_SI_Woolf2021!$K$9:$K$93*$C92*IF(BA$58=Fperm_SI_Woolf2021!$E$9:$E$93,1,EXP(LN((1.1*(Fperm_SI_Woolf2021!$E$9:$E$93-BA$58)-63.1579*EXP(-0.19*Fperm_SI_Woolf2021!$E$9:$E$93)+63.1579*EXP(-0.19*BA$58))/(Fperm_SI_Woolf2021!$E$9:$E$93-BA$58))*(BA$58-Fperm_SI_Woolf2021!$E$9:$E$93)/10))),Fperm_SI_Woolf2021!$D$9:$D$93))</f>
        <v>0.52157751750875803</v>
      </c>
      <c r="BB92" s="51" cm="1">
        <f t="array" ref="BB92">MIN(1,SLOPE(Fperm_SI_Woolf2021!$F$9:$F$93*EXP(-Fperm_SI_Woolf2021!$I$9:$I$93*$C92*IF(BB$58=Fperm_SI_Woolf2021!$E$9:$E$93,1,EXP(LN((1.1*(Fperm_SI_Woolf2021!$E$9:$E$93-BB$58)-63.1579*EXP(-0.19*Fperm_SI_Woolf2021!$E$9:$E$93)+63.1579*EXP(-0.19*BB$58))/(Fperm_SI_Woolf2021!$E$9:$E$93-BB$58))*(BB$58-Fperm_SI_Woolf2021!$E$9:$E$93)/10))) + Fperm_SI_Woolf2021!$G$9:$G$93*EXP(-Fperm_SI_Woolf2021!$J$9:$J$93*$C92*IF(BB$58=Fperm_SI_Woolf2021!$E$9:$E$93,1,EXP(LN((1.1*(Fperm_SI_Woolf2021!$E$9:$E$93-BB$58)-63.1579*EXP(-0.19*Fperm_SI_Woolf2021!$E$9:$E$93)+63.1579*EXP(-0.19*BB$58))/(Fperm_SI_Woolf2021!$E$9:$E$93-BB$58))*(BB$58-Fperm_SI_Woolf2021!$E$9:$E$93)/10))) + Fperm_SI_Woolf2021!$H$9:$H$93*EXP(-Fperm_SI_Woolf2021!$K$9:$K$93*$C92*IF(BB$58=Fperm_SI_Woolf2021!$E$9:$E$93,1,EXP(LN((1.1*(Fperm_SI_Woolf2021!$E$9:$E$93-BB$58)-63.1579*EXP(-0.19*Fperm_SI_Woolf2021!$E$9:$E$93)+63.1579*EXP(-0.19*BB$58))/(Fperm_SI_Woolf2021!$E$9:$E$93-BB$58))*(BB$58-Fperm_SI_Woolf2021!$E$9:$E$93)/10))),Fperm_SI_Woolf2021!$D$9:$D$93)*BB$57+INTERCEPT(Fperm_SI_Woolf2021!$F$9:$F$93*EXP(-Fperm_SI_Woolf2021!$I$9:$I$93*$C92*IF(BB$58=Fperm_SI_Woolf2021!$E$9:$E$93,1,EXP(LN((1.1*(Fperm_SI_Woolf2021!$E$9:$E$93-BB$58)-63.1579*EXP(-0.19*Fperm_SI_Woolf2021!$E$9:$E$93)+63.1579*EXP(-0.19*BB$58))/(Fperm_SI_Woolf2021!$E$9:$E$93-BB$58))*(BB$58-Fperm_SI_Woolf2021!$E$9:$E$93)/10))) + Fperm_SI_Woolf2021!$G$9:$G$93*EXP(-Fperm_SI_Woolf2021!$J$9:$J$93*$C92*IF(BB$58=Fperm_SI_Woolf2021!$E$9:$E$93,1,EXP(LN((1.1*(Fperm_SI_Woolf2021!$E$9:$E$93-BB$58)-63.1579*EXP(-0.19*Fperm_SI_Woolf2021!$E$9:$E$93)+63.1579*EXP(-0.19*BB$58))/(Fperm_SI_Woolf2021!$E$9:$E$93-BB$58))*(BB$58-Fperm_SI_Woolf2021!$E$9:$E$93)/10))) + Fperm_SI_Woolf2021!$H$9:$H$93*EXP(-Fperm_SI_Woolf2021!$K$9:$K$93*$C92*IF(BB$58=Fperm_SI_Woolf2021!$E$9:$E$93,1,EXP(LN((1.1*(Fperm_SI_Woolf2021!$E$9:$E$93-BB$58)-63.1579*EXP(-0.19*Fperm_SI_Woolf2021!$E$9:$E$93)+63.1579*EXP(-0.19*BB$58))/(Fperm_SI_Woolf2021!$E$9:$E$93-BB$58))*(BB$58-Fperm_SI_Woolf2021!$E$9:$E$93)/10))),Fperm_SI_Woolf2021!$D$9:$D$93))</f>
        <v>0.49389362662144787</v>
      </c>
      <c r="BC92" s="51" cm="1">
        <f t="array" ref="BC92">MIN(1,SLOPE(Fperm_SI_Woolf2021!$F$9:$F$93*EXP(-Fperm_SI_Woolf2021!$I$9:$I$93*$C92*IF(BC$58=Fperm_SI_Woolf2021!$E$9:$E$93,1,EXP(LN((1.1*(Fperm_SI_Woolf2021!$E$9:$E$93-BC$58)-63.1579*EXP(-0.19*Fperm_SI_Woolf2021!$E$9:$E$93)+63.1579*EXP(-0.19*BC$58))/(Fperm_SI_Woolf2021!$E$9:$E$93-BC$58))*(BC$58-Fperm_SI_Woolf2021!$E$9:$E$93)/10))) + Fperm_SI_Woolf2021!$G$9:$G$93*EXP(-Fperm_SI_Woolf2021!$J$9:$J$93*$C92*IF(BC$58=Fperm_SI_Woolf2021!$E$9:$E$93,1,EXP(LN((1.1*(Fperm_SI_Woolf2021!$E$9:$E$93-BC$58)-63.1579*EXP(-0.19*Fperm_SI_Woolf2021!$E$9:$E$93)+63.1579*EXP(-0.19*BC$58))/(Fperm_SI_Woolf2021!$E$9:$E$93-BC$58))*(BC$58-Fperm_SI_Woolf2021!$E$9:$E$93)/10))) + Fperm_SI_Woolf2021!$H$9:$H$93*EXP(-Fperm_SI_Woolf2021!$K$9:$K$93*$C92*IF(BC$58=Fperm_SI_Woolf2021!$E$9:$E$93,1,EXP(LN((1.1*(Fperm_SI_Woolf2021!$E$9:$E$93-BC$58)-63.1579*EXP(-0.19*Fperm_SI_Woolf2021!$E$9:$E$93)+63.1579*EXP(-0.19*BC$58))/(Fperm_SI_Woolf2021!$E$9:$E$93-BC$58))*(BC$58-Fperm_SI_Woolf2021!$E$9:$E$93)/10))),Fperm_SI_Woolf2021!$D$9:$D$93)*BC$57+INTERCEPT(Fperm_SI_Woolf2021!$F$9:$F$93*EXP(-Fperm_SI_Woolf2021!$I$9:$I$93*$C92*IF(BC$58=Fperm_SI_Woolf2021!$E$9:$E$93,1,EXP(LN((1.1*(Fperm_SI_Woolf2021!$E$9:$E$93-BC$58)-63.1579*EXP(-0.19*Fperm_SI_Woolf2021!$E$9:$E$93)+63.1579*EXP(-0.19*BC$58))/(Fperm_SI_Woolf2021!$E$9:$E$93-BC$58))*(BC$58-Fperm_SI_Woolf2021!$E$9:$E$93)/10))) + Fperm_SI_Woolf2021!$G$9:$G$93*EXP(-Fperm_SI_Woolf2021!$J$9:$J$93*$C92*IF(BC$58=Fperm_SI_Woolf2021!$E$9:$E$93,1,EXP(LN((1.1*(Fperm_SI_Woolf2021!$E$9:$E$93-BC$58)-63.1579*EXP(-0.19*Fperm_SI_Woolf2021!$E$9:$E$93)+63.1579*EXP(-0.19*BC$58))/(Fperm_SI_Woolf2021!$E$9:$E$93-BC$58))*(BC$58-Fperm_SI_Woolf2021!$E$9:$E$93)/10))) + Fperm_SI_Woolf2021!$H$9:$H$93*EXP(-Fperm_SI_Woolf2021!$K$9:$K$93*$C92*IF(BC$58=Fperm_SI_Woolf2021!$E$9:$E$93,1,EXP(LN((1.1*(Fperm_SI_Woolf2021!$E$9:$E$93-BC$58)-63.1579*EXP(-0.19*Fperm_SI_Woolf2021!$E$9:$E$93)+63.1579*EXP(-0.19*BC$58))/(Fperm_SI_Woolf2021!$E$9:$E$93-BC$58))*(BC$58-Fperm_SI_Woolf2021!$E$9:$E$93)/10))),Fperm_SI_Woolf2021!$D$9:$D$93))</f>
        <v>0.4662097357341376</v>
      </c>
      <c r="BD92" s="51" cm="1">
        <f t="array" ref="BD92">MIN(1,SLOPE(Fperm_SI_Woolf2021!$F$9:$F$93*EXP(-Fperm_SI_Woolf2021!$I$9:$I$93*$C92*IF(BD$58=Fperm_SI_Woolf2021!$E$9:$E$93,1,EXP(LN((1.1*(Fperm_SI_Woolf2021!$E$9:$E$93-BD$58)-63.1579*EXP(-0.19*Fperm_SI_Woolf2021!$E$9:$E$93)+63.1579*EXP(-0.19*BD$58))/(Fperm_SI_Woolf2021!$E$9:$E$93-BD$58))*(BD$58-Fperm_SI_Woolf2021!$E$9:$E$93)/10))) + Fperm_SI_Woolf2021!$G$9:$G$93*EXP(-Fperm_SI_Woolf2021!$J$9:$J$93*$C92*IF(BD$58=Fperm_SI_Woolf2021!$E$9:$E$93,1,EXP(LN((1.1*(Fperm_SI_Woolf2021!$E$9:$E$93-BD$58)-63.1579*EXP(-0.19*Fperm_SI_Woolf2021!$E$9:$E$93)+63.1579*EXP(-0.19*BD$58))/(Fperm_SI_Woolf2021!$E$9:$E$93-BD$58))*(BD$58-Fperm_SI_Woolf2021!$E$9:$E$93)/10))) + Fperm_SI_Woolf2021!$H$9:$H$93*EXP(-Fperm_SI_Woolf2021!$K$9:$K$93*$C92*IF(BD$58=Fperm_SI_Woolf2021!$E$9:$E$93,1,EXP(LN((1.1*(Fperm_SI_Woolf2021!$E$9:$E$93-BD$58)-63.1579*EXP(-0.19*Fperm_SI_Woolf2021!$E$9:$E$93)+63.1579*EXP(-0.19*BD$58))/(Fperm_SI_Woolf2021!$E$9:$E$93-BD$58))*(BD$58-Fperm_SI_Woolf2021!$E$9:$E$93)/10))),Fperm_SI_Woolf2021!$D$9:$D$93)*BD$57+INTERCEPT(Fperm_SI_Woolf2021!$F$9:$F$93*EXP(-Fperm_SI_Woolf2021!$I$9:$I$93*$C92*IF(BD$58=Fperm_SI_Woolf2021!$E$9:$E$93,1,EXP(LN((1.1*(Fperm_SI_Woolf2021!$E$9:$E$93-BD$58)-63.1579*EXP(-0.19*Fperm_SI_Woolf2021!$E$9:$E$93)+63.1579*EXP(-0.19*BD$58))/(Fperm_SI_Woolf2021!$E$9:$E$93-BD$58))*(BD$58-Fperm_SI_Woolf2021!$E$9:$E$93)/10))) + Fperm_SI_Woolf2021!$G$9:$G$93*EXP(-Fperm_SI_Woolf2021!$J$9:$J$93*$C92*IF(BD$58=Fperm_SI_Woolf2021!$E$9:$E$93,1,EXP(LN((1.1*(Fperm_SI_Woolf2021!$E$9:$E$93-BD$58)-63.1579*EXP(-0.19*Fperm_SI_Woolf2021!$E$9:$E$93)+63.1579*EXP(-0.19*BD$58))/(Fperm_SI_Woolf2021!$E$9:$E$93-BD$58))*(BD$58-Fperm_SI_Woolf2021!$E$9:$E$93)/10))) + Fperm_SI_Woolf2021!$H$9:$H$93*EXP(-Fperm_SI_Woolf2021!$K$9:$K$93*$C92*IF(BD$58=Fperm_SI_Woolf2021!$E$9:$E$93,1,EXP(LN((1.1*(Fperm_SI_Woolf2021!$E$9:$E$93-BD$58)-63.1579*EXP(-0.19*Fperm_SI_Woolf2021!$E$9:$E$93)+63.1579*EXP(-0.19*BD$58))/(Fperm_SI_Woolf2021!$E$9:$E$93-BD$58))*(BD$58-Fperm_SI_Woolf2021!$E$9:$E$93)/10))),Fperm_SI_Woolf2021!$D$9:$D$93))</f>
        <v>0.43852584484682744</v>
      </c>
      <c r="BE92" s="51" cm="1">
        <f t="array" ref="BE92">MIN(1,SLOPE(Fperm_SI_Woolf2021!$F$9:$F$93*EXP(-Fperm_SI_Woolf2021!$I$9:$I$93*$C92*IF(BE$58=Fperm_SI_Woolf2021!$E$9:$E$93,1,EXP(LN((1.1*(Fperm_SI_Woolf2021!$E$9:$E$93-BE$58)-63.1579*EXP(-0.19*Fperm_SI_Woolf2021!$E$9:$E$93)+63.1579*EXP(-0.19*BE$58))/(Fperm_SI_Woolf2021!$E$9:$E$93-BE$58))*(BE$58-Fperm_SI_Woolf2021!$E$9:$E$93)/10))) + Fperm_SI_Woolf2021!$G$9:$G$93*EXP(-Fperm_SI_Woolf2021!$J$9:$J$93*$C92*IF(BE$58=Fperm_SI_Woolf2021!$E$9:$E$93,1,EXP(LN((1.1*(Fperm_SI_Woolf2021!$E$9:$E$93-BE$58)-63.1579*EXP(-0.19*Fperm_SI_Woolf2021!$E$9:$E$93)+63.1579*EXP(-0.19*BE$58))/(Fperm_SI_Woolf2021!$E$9:$E$93-BE$58))*(BE$58-Fperm_SI_Woolf2021!$E$9:$E$93)/10))) + Fperm_SI_Woolf2021!$H$9:$H$93*EXP(-Fperm_SI_Woolf2021!$K$9:$K$93*$C92*IF(BE$58=Fperm_SI_Woolf2021!$E$9:$E$93,1,EXP(LN((1.1*(Fperm_SI_Woolf2021!$E$9:$E$93-BE$58)-63.1579*EXP(-0.19*Fperm_SI_Woolf2021!$E$9:$E$93)+63.1579*EXP(-0.19*BE$58))/(Fperm_SI_Woolf2021!$E$9:$E$93-BE$58))*(BE$58-Fperm_SI_Woolf2021!$E$9:$E$93)/10))),Fperm_SI_Woolf2021!$D$9:$D$93)*BE$57+INTERCEPT(Fperm_SI_Woolf2021!$F$9:$F$93*EXP(-Fperm_SI_Woolf2021!$I$9:$I$93*$C92*IF(BE$58=Fperm_SI_Woolf2021!$E$9:$E$93,1,EXP(LN((1.1*(Fperm_SI_Woolf2021!$E$9:$E$93-BE$58)-63.1579*EXP(-0.19*Fperm_SI_Woolf2021!$E$9:$E$93)+63.1579*EXP(-0.19*BE$58))/(Fperm_SI_Woolf2021!$E$9:$E$93-BE$58))*(BE$58-Fperm_SI_Woolf2021!$E$9:$E$93)/10))) + Fperm_SI_Woolf2021!$G$9:$G$93*EXP(-Fperm_SI_Woolf2021!$J$9:$J$93*$C92*IF(BE$58=Fperm_SI_Woolf2021!$E$9:$E$93,1,EXP(LN((1.1*(Fperm_SI_Woolf2021!$E$9:$E$93-BE$58)-63.1579*EXP(-0.19*Fperm_SI_Woolf2021!$E$9:$E$93)+63.1579*EXP(-0.19*BE$58))/(Fperm_SI_Woolf2021!$E$9:$E$93-BE$58))*(BE$58-Fperm_SI_Woolf2021!$E$9:$E$93)/10))) + Fperm_SI_Woolf2021!$H$9:$H$93*EXP(-Fperm_SI_Woolf2021!$K$9:$K$93*$C92*IF(BE$58=Fperm_SI_Woolf2021!$E$9:$E$93,1,EXP(LN((1.1*(Fperm_SI_Woolf2021!$E$9:$E$93-BE$58)-63.1579*EXP(-0.19*Fperm_SI_Woolf2021!$E$9:$E$93)+63.1579*EXP(-0.19*BE$58))/(Fperm_SI_Woolf2021!$E$9:$E$93-BE$58))*(BE$58-Fperm_SI_Woolf2021!$E$9:$E$93)/10))),Fperm_SI_Woolf2021!$D$9:$D$93))</f>
        <v>0.41084195395951717</v>
      </c>
      <c r="BF92" s="51" cm="1">
        <f t="array" ref="BF92">MIN(1,SLOPE(Fperm_SI_Woolf2021!$F$9:$F$93*EXP(-Fperm_SI_Woolf2021!$I$9:$I$93*$C92*IF(BF$58=Fperm_SI_Woolf2021!$E$9:$E$93,1,EXP(LN((1.1*(Fperm_SI_Woolf2021!$E$9:$E$93-BF$58)-63.1579*EXP(-0.19*Fperm_SI_Woolf2021!$E$9:$E$93)+63.1579*EXP(-0.19*BF$58))/(Fperm_SI_Woolf2021!$E$9:$E$93-BF$58))*(BF$58-Fperm_SI_Woolf2021!$E$9:$E$93)/10))) + Fperm_SI_Woolf2021!$G$9:$G$93*EXP(-Fperm_SI_Woolf2021!$J$9:$J$93*$C92*IF(BF$58=Fperm_SI_Woolf2021!$E$9:$E$93,1,EXP(LN((1.1*(Fperm_SI_Woolf2021!$E$9:$E$93-BF$58)-63.1579*EXP(-0.19*Fperm_SI_Woolf2021!$E$9:$E$93)+63.1579*EXP(-0.19*BF$58))/(Fperm_SI_Woolf2021!$E$9:$E$93-BF$58))*(BF$58-Fperm_SI_Woolf2021!$E$9:$E$93)/10))) + Fperm_SI_Woolf2021!$H$9:$H$93*EXP(-Fperm_SI_Woolf2021!$K$9:$K$93*$C92*IF(BF$58=Fperm_SI_Woolf2021!$E$9:$E$93,1,EXP(LN((1.1*(Fperm_SI_Woolf2021!$E$9:$E$93-BF$58)-63.1579*EXP(-0.19*Fperm_SI_Woolf2021!$E$9:$E$93)+63.1579*EXP(-0.19*BF$58))/(Fperm_SI_Woolf2021!$E$9:$E$93-BF$58))*(BF$58-Fperm_SI_Woolf2021!$E$9:$E$93)/10))),Fperm_SI_Woolf2021!$D$9:$D$93)*BF$57+INTERCEPT(Fperm_SI_Woolf2021!$F$9:$F$93*EXP(-Fperm_SI_Woolf2021!$I$9:$I$93*$C92*IF(BF$58=Fperm_SI_Woolf2021!$E$9:$E$93,1,EXP(LN((1.1*(Fperm_SI_Woolf2021!$E$9:$E$93-BF$58)-63.1579*EXP(-0.19*Fperm_SI_Woolf2021!$E$9:$E$93)+63.1579*EXP(-0.19*BF$58))/(Fperm_SI_Woolf2021!$E$9:$E$93-BF$58))*(BF$58-Fperm_SI_Woolf2021!$E$9:$E$93)/10))) + Fperm_SI_Woolf2021!$G$9:$G$93*EXP(-Fperm_SI_Woolf2021!$J$9:$J$93*$C92*IF(BF$58=Fperm_SI_Woolf2021!$E$9:$E$93,1,EXP(LN((1.1*(Fperm_SI_Woolf2021!$E$9:$E$93-BF$58)-63.1579*EXP(-0.19*Fperm_SI_Woolf2021!$E$9:$E$93)+63.1579*EXP(-0.19*BF$58))/(Fperm_SI_Woolf2021!$E$9:$E$93-BF$58))*(BF$58-Fperm_SI_Woolf2021!$E$9:$E$93)/10))) + Fperm_SI_Woolf2021!$H$9:$H$93*EXP(-Fperm_SI_Woolf2021!$K$9:$K$93*$C92*IF(BF$58=Fperm_SI_Woolf2021!$E$9:$E$93,1,EXP(LN((1.1*(Fperm_SI_Woolf2021!$E$9:$E$93-BF$58)-63.1579*EXP(-0.19*Fperm_SI_Woolf2021!$E$9:$E$93)+63.1579*EXP(-0.19*BF$58))/(Fperm_SI_Woolf2021!$E$9:$E$93-BF$58))*(BF$58-Fperm_SI_Woolf2021!$E$9:$E$93)/10))),Fperm_SI_Woolf2021!$D$9:$D$93))</f>
        <v>0.38315806307220701</v>
      </c>
      <c r="BG92" s="51" cm="1">
        <f t="array" ref="BG92">MIN(1,SLOPE(Fperm_SI_Woolf2021!$F$9:$F$93*EXP(-Fperm_SI_Woolf2021!$I$9:$I$93*$C92*IF(BG$58=Fperm_SI_Woolf2021!$E$9:$E$93,1,EXP(LN((1.1*(Fperm_SI_Woolf2021!$E$9:$E$93-BG$58)-63.1579*EXP(-0.19*Fperm_SI_Woolf2021!$E$9:$E$93)+63.1579*EXP(-0.19*BG$58))/(Fperm_SI_Woolf2021!$E$9:$E$93-BG$58))*(BG$58-Fperm_SI_Woolf2021!$E$9:$E$93)/10))) + Fperm_SI_Woolf2021!$G$9:$G$93*EXP(-Fperm_SI_Woolf2021!$J$9:$J$93*$C92*IF(BG$58=Fperm_SI_Woolf2021!$E$9:$E$93,1,EXP(LN((1.1*(Fperm_SI_Woolf2021!$E$9:$E$93-BG$58)-63.1579*EXP(-0.19*Fperm_SI_Woolf2021!$E$9:$E$93)+63.1579*EXP(-0.19*BG$58))/(Fperm_SI_Woolf2021!$E$9:$E$93-BG$58))*(BG$58-Fperm_SI_Woolf2021!$E$9:$E$93)/10))) + Fperm_SI_Woolf2021!$H$9:$H$93*EXP(-Fperm_SI_Woolf2021!$K$9:$K$93*$C92*IF(BG$58=Fperm_SI_Woolf2021!$E$9:$E$93,1,EXP(LN((1.1*(Fperm_SI_Woolf2021!$E$9:$E$93-BG$58)-63.1579*EXP(-0.19*Fperm_SI_Woolf2021!$E$9:$E$93)+63.1579*EXP(-0.19*BG$58))/(Fperm_SI_Woolf2021!$E$9:$E$93-BG$58))*(BG$58-Fperm_SI_Woolf2021!$E$9:$E$93)/10))),Fperm_SI_Woolf2021!$D$9:$D$93)*BG$57+INTERCEPT(Fperm_SI_Woolf2021!$F$9:$F$93*EXP(-Fperm_SI_Woolf2021!$I$9:$I$93*$C92*IF(BG$58=Fperm_SI_Woolf2021!$E$9:$E$93,1,EXP(LN((1.1*(Fperm_SI_Woolf2021!$E$9:$E$93-BG$58)-63.1579*EXP(-0.19*Fperm_SI_Woolf2021!$E$9:$E$93)+63.1579*EXP(-0.19*BG$58))/(Fperm_SI_Woolf2021!$E$9:$E$93-BG$58))*(BG$58-Fperm_SI_Woolf2021!$E$9:$E$93)/10))) + Fperm_SI_Woolf2021!$G$9:$G$93*EXP(-Fperm_SI_Woolf2021!$J$9:$J$93*$C92*IF(BG$58=Fperm_SI_Woolf2021!$E$9:$E$93,1,EXP(LN((1.1*(Fperm_SI_Woolf2021!$E$9:$E$93-BG$58)-63.1579*EXP(-0.19*Fperm_SI_Woolf2021!$E$9:$E$93)+63.1579*EXP(-0.19*BG$58))/(Fperm_SI_Woolf2021!$E$9:$E$93-BG$58))*(BG$58-Fperm_SI_Woolf2021!$E$9:$E$93)/10))) + Fperm_SI_Woolf2021!$H$9:$H$93*EXP(-Fperm_SI_Woolf2021!$K$9:$K$93*$C92*IF(BG$58=Fperm_SI_Woolf2021!$E$9:$E$93,1,EXP(LN((1.1*(Fperm_SI_Woolf2021!$E$9:$E$93-BG$58)-63.1579*EXP(-0.19*Fperm_SI_Woolf2021!$E$9:$E$93)+63.1579*EXP(-0.19*BG$58))/(Fperm_SI_Woolf2021!$E$9:$E$93-BG$58))*(BG$58-Fperm_SI_Woolf2021!$E$9:$E$93)/10))),Fperm_SI_Woolf2021!$D$9:$D$93))</f>
        <v>0.3554741721848968</v>
      </c>
      <c r="BH92" s="51" cm="1">
        <f t="array" ref="BH92">MIN(1,SLOPE(Fperm_SI_Woolf2021!$F$9:$F$93*EXP(-Fperm_SI_Woolf2021!$I$9:$I$93*$C92*IF(BH$58=Fperm_SI_Woolf2021!$E$9:$E$93,1,EXP(LN((1.1*(Fperm_SI_Woolf2021!$E$9:$E$93-BH$58)-63.1579*EXP(-0.19*Fperm_SI_Woolf2021!$E$9:$E$93)+63.1579*EXP(-0.19*BH$58))/(Fperm_SI_Woolf2021!$E$9:$E$93-BH$58))*(BH$58-Fperm_SI_Woolf2021!$E$9:$E$93)/10))) + Fperm_SI_Woolf2021!$G$9:$G$93*EXP(-Fperm_SI_Woolf2021!$J$9:$J$93*$C92*IF(BH$58=Fperm_SI_Woolf2021!$E$9:$E$93,1,EXP(LN((1.1*(Fperm_SI_Woolf2021!$E$9:$E$93-BH$58)-63.1579*EXP(-0.19*Fperm_SI_Woolf2021!$E$9:$E$93)+63.1579*EXP(-0.19*BH$58))/(Fperm_SI_Woolf2021!$E$9:$E$93-BH$58))*(BH$58-Fperm_SI_Woolf2021!$E$9:$E$93)/10))) + Fperm_SI_Woolf2021!$H$9:$H$93*EXP(-Fperm_SI_Woolf2021!$K$9:$K$93*$C92*IF(BH$58=Fperm_SI_Woolf2021!$E$9:$E$93,1,EXP(LN((1.1*(Fperm_SI_Woolf2021!$E$9:$E$93-BH$58)-63.1579*EXP(-0.19*Fperm_SI_Woolf2021!$E$9:$E$93)+63.1579*EXP(-0.19*BH$58))/(Fperm_SI_Woolf2021!$E$9:$E$93-BH$58))*(BH$58-Fperm_SI_Woolf2021!$E$9:$E$93)/10))),Fperm_SI_Woolf2021!$D$9:$D$93)*BH$57+INTERCEPT(Fperm_SI_Woolf2021!$F$9:$F$93*EXP(-Fperm_SI_Woolf2021!$I$9:$I$93*$C92*IF(BH$58=Fperm_SI_Woolf2021!$E$9:$E$93,1,EXP(LN((1.1*(Fperm_SI_Woolf2021!$E$9:$E$93-BH$58)-63.1579*EXP(-0.19*Fperm_SI_Woolf2021!$E$9:$E$93)+63.1579*EXP(-0.19*BH$58))/(Fperm_SI_Woolf2021!$E$9:$E$93-BH$58))*(BH$58-Fperm_SI_Woolf2021!$E$9:$E$93)/10))) + Fperm_SI_Woolf2021!$G$9:$G$93*EXP(-Fperm_SI_Woolf2021!$J$9:$J$93*$C92*IF(BH$58=Fperm_SI_Woolf2021!$E$9:$E$93,1,EXP(LN((1.1*(Fperm_SI_Woolf2021!$E$9:$E$93-BH$58)-63.1579*EXP(-0.19*Fperm_SI_Woolf2021!$E$9:$E$93)+63.1579*EXP(-0.19*BH$58))/(Fperm_SI_Woolf2021!$E$9:$E$93-BH$58))*(BH$58-Fperm_SI_Woolf2021!$E$9:$E$93)/10))) + Fperm_SI_Woolf2021!$H$9:$H$93*EXP(-Fperm_SI_Woolf2021!$K$9:$K$93*$C92*IF(BH$58=Fperm_SI_Woolf2021!$E$9:$E$93,1,EXP(LN((1.1*(Fperm_SI_Woolf2021!$E$9:$E$93-BH$58)-63.1579*EXP(-0.19*Fperm_SI_Woolf2021!$E$9:$E$93)+63.1579*EXP(-0.19*BH$58))/(Fperm_SI_Woolf2021!$E$9:$E$93-BH$58))*(BH$58-Fperm_SI_Woolf2021!$E$9:$E$93)/10))),Fperm_SI_Woolf2021!$D$9:$D$93))</f>
        <v>0.32779028129758653</v>
      </c>
      <c r="BI92" s="51" cm="1">
        <f t="array" ref="BI92">MIN(1,SLOPE(Fperm_SI_Woolf2021!$F$9:$F$93*EXP(-Fperm_SI_Woolf2021!$I$9:$I$93*$C92*IF(BI$58=Fperm_SI_Woolf2021!$E$9:$E$93,1,EXP(LN((1.1*(Fperm_SI_Woolf2021!$E$9:$E$93-BI$58)-63.1579*EXP(-0.19*Fperm_SI_Woolf2021!$E$9:$E$93)+63.1579*EXP(-0.19*BI$58))/(Fperm_SI_Woolf2021!$E$9:$E$93-BI$58))*(BI$58-Fperm_SI_Woolf2021!$E$9:$E$93)/10))) + Fperm_SI_Woolf2021!$G$9:$G$93*EXP(-Fperm_SI_Woolf2021!$J$9:$J$93*$C92*IF(BI$58=Fperm_SI_Woolf2021!$E$9:$E$93,1,EXP(LN((1.1*(Fperm_SI_Woolf2021!$E$9:$E$93-BI$58)-63.1579*EXP(-0.19*Fperm_SI_Woolf2021!$E$9:$E$93)+63.1579*EXP(-0.19*BI$58))/(Fperm_SI_Woolf2021!$E$9:$E$93-BI$58))*(BI$58-Fperm_SI_Woolf2021!$E$9:$E$93)/10))) + Fperm_SI_Woolf2021!$H$9:$H$93*EXP(-Fperm_SI_Woolf2021!$K$9:$K$93*$C92*IF(BI$58=Fperm_SI_Woolf2021!$E$9:$E$93,1,EXP(LN((1.1*(Fperm_SI_Woolf2021!$E$9:$E$93-BI$58)-63.1579*EXP(-0.19*Fperm_SI_Woolf2021!$E$9:$E$93)+63.1579*EXP(-0.19*BI$58))/(Fperm_SI_Woolf2021!$E$9:$E$93-BI$58))*(BI$58-Fperm_SI_Woolf2021!$E$9:$E$93)/10))),Fperm_SI_Woolf2021!$D$9:$D$93)*BI$57+INTERCEPT(Fperm_SI_Woolf2021!$F$9:$F$93*EXP(-Fperm_SI_Woolf2021!$I$9:$I$93*$C92*IF(BI$58=Fperm_SI_Woolf2021!$E$9:$E$93,1,EXP(LN((1.1*(Fperm_SI_Woolf2021!$E$9:$E$93-BI$58)-63.1579*EXP(-0.19*Fperm_SI_Woolf2021!$E$9:$E$93)+63.1579*EXP(-0.19*BI$58))/(Fperm_SI_Woolf2021!$E$9:$E$93-BI$58))*(BI$58-Fperm_SI_Woolf2021!$E$9:$E$93)/10))) + Fperm_SI_Woolf2021!$G$9:$G$93*EXP(-Fperm_SI_Woolf2021!$J$9:$J$93*$C92*IF(BI$58=Fperm_SI_Woolf2021!$E$9:$E$93,1,EXP(LN((1.1*(Fperm_SI_Woolf2021!$E$9:$E$93-BI$58)-63.1579*EXP(-0.19*Fperm_SI_Woolf2021!$E$9:$E$93)+63.1579*EXP(-0.19*BI$58))/(Fperm_SI_Woolf2021!$E$9:$E$93-BI$58))*(BI$58-Fperm_SI_Woolf2021!$E$9:$E$93)/10))) + Fperm_SI_Woolf2021!$H$9:$H$93*EXP(-Fperm_SI_Woolf2021!$K$9:$K$93*$C92*IF(BI$58=Fperm_SI_Woolf2021!$E$9:$E$93,1,EXP(LN((1.1*(Fperm_SI_Woolf2021!$E$9:$E$93-BI$58)-63.1579*EXP(-0.19*Fperm_SI_Woolf2021!$E$9:$E$93)+63.1579*EXP(-0.19*BI$58))/(Fperm_SI_Woolf2021!$E$9:$E$93-BI$58))*(BI$58-Fperm_SI_Woolf2021!$E$9:$E$93)/10))),Fperm_SI_Woolf2021!$D$9:$D$93))</f>
        <v>0.30010639041027626</v>
      </c>
      <c r="BJ92" s="51" cm="1">
        <f t="array" ref="BJ92">MIN(1,SLOPE(Fperm_SI_Woolf2021!$F$9:$F$93*EXP(-Fperm_SI_Woolf2021!$I$9:$I$93*$C92*IF(BJ$58=Fperm_SI_Woolf2021!$E$9:$E$93,1,EXP(LN((1.1*(Fperm_SI_Woolf2021!$E$9:$E$93-BJ$58)-63.1579*EXP(-0.19*Fperm_SI_Woolf2021!$E$9:$E$93)+63.1579*EXP(-0.19*BJ$58))/(Fperm_SI_Woolf2021!$E$9:$E$93-BJ$58))*(BJ$58-Fperm_SI_Woolf2021!$E$9:$E$93)/10))) + Fperm_SI_Woolf2021!$G$9:$G$93*EXP(-Fperm_SI_Woolf2021!$J$9:$J$93*$C92*IF(BJ$58=Fperm_SI_Woolf2021!$E$9:$E$93,1,EXP(LN((1.1*(Fperm_SI_Woolf2021!$E$9:$E$93-BJ$58)-63.1579*EXP(-0.19*Fperm_SI_Woolf2021!$E$9:$E$93)+63.1579*EXP(-0.19*BJ$58))/(Fperm_SI_Woolf2021!$E$9:$E$93-BJ$58))*(BJ$58-Fperm_SI_Woolf2021!$E$9:$E$93)/10))) + Fperm_SI_Woolf2021!$H$9:$H$93*EXP(-Fperm_SI_Woolf2021!$K$9:$K$93*$C92*IF(BJ$58=Fperm_SI_Woolf2021!$E$9:$E$93,1,EXP(LN((1.1*(Fperm_SI_Woolf2021!$E$9:$E$93-BJ$58)-63.1579*EXP(-0.19*Fperm_SI_Woolf2021!$E$9:$E$93)+63.1579*EXP(-0.19*BJ$58))/(Fperm_SI_Woolf2021!$E$9:$E$93-BJ$58))*(BJ$58-Fperm_SI_Woolf2021!$E$9:$E$93)/10))),Fperm_SI_Woolf2021!$D$9:$D$93)*BJ$57+INTERCEPT(Fperm_SI_Woolf2021!$F$9:$F$93*EXP(-Fperm_SI_Woolf2021!$I$9:$I$93*$C92*IF(BJ$58=Fperm_SI_Woolf2021!$E$9:$E$93,1,EXP(LN((1.1*(Fperm_SI_Woolf2021!$E$9:$E$93-BJ$58)-63.1579*EXP(-0.19*Fperm_SI_Woolf2021!$E$9:$E$93)+63.1579*EXP(-0.19*BJ$58))/(Fperm_SI_Woolf2021!$E$9:$E$93-BJ$58))*(BJ$58-Fperm_SI_Woolf2021!$E$9:$E$93)/10))) + Fperm_SI_Woolf2021!$G$9:$G$93*EXP(-Fperm_SI_Woolf2021!$J$9:$J$93*$C92*IF(BJ$58=Fperm_SI_Woolf2021!$E$9:$E$93,1,EXP(LN((1.1*(Fperm_SI_Woolf2021!$E$9:$E$93-BJ$58)-63.1579*EXP(-0.19*Fperm_SI_Woolf2021!$E$9:$E$93)+63.1579*EXP(-0.19*BJ$58))/(Fperm_SI_Woolf2021!$E$9:$E$93-BJ$58))*(BJ$58-Fperm_SI_Woolf2021!$E$9:$E$93)/10))) + Fperm_SI_Woolf2021!$H$9:$H$93*EXP(-Fperm_SI_Woolf2021!$K$9:$K$93*$C92*IF(BJ$58=Fperm_SI_Woolf2021!$E$9:$E$93,1,EXP(LN((1.1*(Fperm_SI_Woolf2021!$E$9:$E$93-BJ$58)-63.1579*EXP(-0.19*Fperm_SI_Woolf2021!$E$9:$E$93)+63.1579*EXP(-0.19*BJ$58))/(Fperm_SI_Woolf2021!$E$9:$E$93-BJ$58))*(BJ$58-Fperm_SI_Woolf2021!$E$9:$E$93)/10))),Fperm_SI_Woolf2021!$D$9:$D$93))</f>
        <v>0.27242249952296604</v>
      </c>
      <c r="BK92" s="51" cm="1">
        <f t="array" ref="BK92">MIN(1,SLOPE(Fperm_SI_Woolf2021!$F$9:$F$93*EXP(-Fperm_SI_Woolf2021!$I$9:$I$93*$C92*IF(BK$58=Fperm_SI_Woolf2021!$E$9:$E$93,1,EXP(LN((1.1*(Fperm_SI_Woolf2021!$E$9:$E$93-BK$58)-63.1579*EXP(-0.19*Fperm_SI_Woolf2021!$E$9:$E$93)+63.1579*EXP(-0.19*BK$58))/(Fperm_SI_Woolf2021!$E$9:$E$93-BK$58))*(BK$58-Fperm_SI_Woolf2021!$E$9:$E$93)/10))) + Fperm_SI_Woolf2021!$G$9:$G$93*EXP(-Fperm_SI_Woolf2021!$J$9:$J$93*$C92*IF(BK$58=Fperm_SI_Woolf2021!$E$9:$E$93,1,EXP(LN((1.1*(Fperm_SI_Woolf2021!$E$9:$E$93-BK$58)-63.1579*EXP(-0.19*Fperm_SI_Woolf2021!$E$9:$E$93)+63.1579*EXP(-0.19*BK$58))/(Fperm_SI_Woolf2021!$E$9:$E$93-BK$58))*(BK$58-Fperm_SI_Woolf2021!$E$9:$E$93)/10))) + Fperm_SI_Woolf2021!$H$9:$H$93*EXP(-Fperm_SI_Woolf2021!$K$9:$K$93*$C92*IF(BK$58=Fperm_SI_Woolf2021!$E$9:$E$93,1,EXP(LN((1.1*(Fperm_SI_Woolf2021!$E$9:$E$93-BK$58)-63.1579*EXP(-0.19*Fperm_SI_Woolf2021!$E$9:$E$93)+63.1579*EXP(-0.19*BK$58))/(Fperm_SI_Woolf2021!$E$9:$E$93-BK$58))*(BK$58-Fperm_SI_Woolf2021!$E$9:$E$93)/10))),Fperm_SI_Woolf2021!$D$9:$D$93)*BK$57+INTERCEPT(Fperm_SI_Woolf2021!$F$9:$F$93*EXP(-Fperm_SI_Woolf2021!$I$9:$I$93*$C92*IF(BK$58=Fperm_SI_Woolf2021!$E$9:$E$93,1,EXP(LN((1.1*(Fperm_SI_Woolf2021!$E$9:$E$93-BK$58)-63.1579*EXP(-0.19*Fperm_SI_Woolf2021!$E$9:$E$93)+63.1579*EXP(-0.19*BK$58))/(Fperm_SI_Woolf2021!$E$9:$E$93-BK$58))*(BK$58-Fperm_SI_Woolf2021!$E$9:$E$93)/10))) + Fperm_SI_Woolf2021!$G$9:$G$93*EXP(-Fperm_SI_Woolf2021!$J$9:$J$93*$C92*IF(BK$58=Fperm_SI_Woolf2021!$E$9:$E$93,1,EXP(LN((1.1*(Fperm_SI_Woolf2021!$E$9:$E$93-BK$58)-63.1579*EXP(-0.19*Fperm_SI_Woolf2021!$E$9:$E$93)+63.1579*EXP(-0.19*BK$58))/(Fperm_SI_Woolf2021!$E$9:$E$93-BK$58))*(BK$58-Fperm_SI_Woolf2021!$E$9:$E$93)/10))) + Fperm_SI_Woolf2021!$H$9:$H$93*EXP(-Fperm_SI_Woolf2021!$K$9:$K$93*$C92*IF(BK$58=Fperm_SI_Woolf2021!$E$9:$E$93,1,EXP(LN((1.1*(Fperm_SI_Woolf2021!$E$9:$E$93-BK$58)-63.1579*EXP(-0.19*Fperm_SI_Woolf2021!$E$9:$E$93)+63.1579*EXP(-0.19*BK$58))/(Fperm_SI_Woolf2021!$E$9:$E$93-BK$58))*(BK$58-Fperm_SI_Woolf2021!$E$9:$E$93)/10))),Fperm_SI_Woolf2021!$D$9:$D$93))</f>
        <v>0.24473860863565577</v>
      </c>
      <c r="BL92" s="51" cm="1">
        <f t="array" ref="BL92">MIN(1,SLOPE(Fperm_SI_Woolf2021!$F$9:$F$93*EXP(-Fperm_SI_Woolf2021!$I$9:$I$93*$C92*IF(BL$58=Fperm_SI_Woolf2021!$E$9:$E$93,1,EXP(LN((1.1*(Fperm_SI_Woolf2021!$E$9:$E$93-BL$58)-63.1579*EXP(-0.19*Fperm_SI_Woolf2021!$E$9:$E$93)+63.1579*EXP(-0.19*BL$58))/(Fperm_SI_Woolf2021!$E$9:$E$93-BL$58))*(BL$58-Fperm_SI_Woolf2021!$E$9:$E$93)/10))) + Fperm_SI_Woolf2021!$G$9:$G$93*EXP(-Fperm_SI_Woolf2021!$J$9:$J$93*$C92*IF(BL$58=Fperm_SI_Woolf2021!$E$9:$E$93,1,EXP(LN((1.1*(Fperm_SI_Woolf2021!$E$9:$E$93-BL$58)-63.1579*EXP(-0.19*Fperm_SI_Woolf2021!$E$9:$E$93)+63.1579*EXP(-0.19*BL$58))/(Fperm_SI_Woolf2021!$E$9:$E$93-BL$58))*(BL$58-Fperm_SI_Woolf2021!$E$9:$E$93)/10))) + Fperm_SI_Woolf2021!$H$9:$H$93*EXP(-Fperm_SI_Woolf2021!$K$9:$K$93*$C92*IF(BL$58=Fperm_SI_Woolf2021!$E$9:$E$93,1,EXP(LN((1.1*(Fperm_SI_Woolf2021!$E$9:$E$93-BL$58)-63.1579*EXP(-0.19*Fperm_SI_Woolf2021!$E$9:$E$93)+63.1579*EXP(-0.19*BL$58))/(Fperm_SI_Woolf2021!$E$9:$E$93-BL$58))*(BL$58-Fperm_SI_Woolf2021!$E$9:$E$93)/10))),Fperm_SI_Woolf2021!$D$9:$D$93)*BL$57+INTERCEPT(Fperm_SI_Woolf2021!$F$9:$F$93*EXP(-Fperm_SI_Woolf2021!$I$9:$I$93*$C92*IF(BL$58=Fperm_SI_Woolf2021!$E$9:$E$93,1,EXP(LN((1.1*(Fperm_SI_Woolf2021!$E$9:$E$93-BL$58)-63.1579*EXP(-0.19*Fperm_SI_Woolf2021!$E$9:$E$93)+63.1579*EXP(-0.19*BL$58))/(Fperm_SI_Woolf2021!$E$9:$E$93-BL$58))*(BL$58-Fperm_SI_Woolf2021!$E$9:$E$93)/10))) + Fperm_SI_Woolf2021!$G$9:$G$93*EXP(-Fperm_SI_Woolf2021!$J$9:$J$93*$C92*IF(BL$58=Fperm_SI_Woolf2021!$E$9:$E$93,1,EXP(LN((1.1*(Fperm_SI_Woolf2021!$E$9:$E$93-BL$58)-63.1579*EXP(-0.19*Fperm_SI_Woolf2021!$E$9:$E$93)+63.1579*EXP(-0.19*BL$58))/(Fperm_SI_Woolf2021!$E$9:$E$93-BL$58))*(BL$58-Fperm_SI_Woolf2021!$E$9:$E$93)/10))) + Fperm_SI_Woolf2021!$H$9:$H$93*EXP(-Fperm_SI_Woolf2021!$K$9:$K$93*$C92*IF(BL$58=Fperm_SI_Woolf2021!$E$9:$E$93,1,EXP(LN((1.1*(Fperm_SI_Woolf2021!$E$9:$E$93-BL$58)-63.1579*EXP(-0.19*Fperm_SI_Woolf2021!$E$9:$E$93)+63.1579*EXP(-0.19*BL$58))/(Fperm_SI_Woolf2021!$E$9:$E$93-BL$58))*(BL$58-Fperm_SI_Woolf2021!$E$9:$E$93)/10))),Fperm_SI_Woolf2021!$D$9:$D$93))</f>
        <v>0.58564620992572602</v>
      </c>
      <c r="BM92" s="51" cm="1">
        <f t="array" ref="BM92">MIN(1,SLOPE(Fperm_SI_Woolf2021!$F$9:$F$93*EXP(-Fperm_SI_Woolf2021!$I$9:$I$93*$C92*IF(BM$58=Fperm_SI_Woolf2021!$E$9:$E$93,1,EXP(LN((1.1*(Fperm_SI_Woolf2021!$E$9:$E$93-BM$58)-63.1579*EXP(-0.19*Fperm_SI_Woolf2021!$E$9:$E$93)+63.1579*EXP(-0.19*BM$58))/(Fperm_SI_Woolf2021!$E$9:$E$93-BM$58))*(BM$58-Fperm_SI_Woolf2021!$E$9:$E$93)/10))) + Fperm_SI_Woolf2021!$G$9:$G$93*EXP(-Fperm_SI_Woolf2021!$J$9:$J$93*$C92*IF(BM$58=Fperm_SI_Woolf2021!$E$9:$E$93,1,EXP(LN((1.1*(Fperm_SI_Woolf2021!$E$9:$E$93-BM$58)-63.1579*EXP(-0.19*Fperm_SI_Woolf2021!$E$9:$E$93)+63.1579*EXP(-0.19*BM$58))/(Fperm_SI_Woolf2021!$E$9:$E$93-BM$58))*(BM$58-Fperm_SI_Woolf2021!$E$9:$E$93)/10))) + Fperm_SI_Woolf2021!$H$9:$H$93*EXP(-Fperm_SI_Woolf2021!$K$9:$K$93*$C92*IF(BM$58=Fperm_SI_Woolf2021!$E$9:$E$93,1,EXP(LN((1.1*(Fperm_SI_Woolf2021!$E$9:$E$93-BM$58)-63.1579*EXP(-0.19*Fperm_SI_Woolf2021!$E$9:$E$93)+63.1579*EXP(-0.19*BM$58))/(Fperm_SI_Woolf2021!$E$9:$E$93-BM$58))*(BM$58-Fperm_SI_Woolf2021!$E$9:$E$93)/10))),Fperm_SI_Woolf2021!$D$9:$D$93)*BM$57+INTERCEPT(Fperm_SI_Woolf2021!$F$9:$F$93*EXP(-Fperm_SI_Woolf2021!$I$9:$I$93*$C92*IF(BM$58=Fperm_SI_Woolf2021!$E$9:$E$93,1,EXP(LN((1.1*(Fperm_SI_Woolf2021!$E$9:$E$93-BM$58)-63.1579*EXP(-0.19*Fperm_SI_Woolf2021!$E$9:$E$93)+63.1579*EXP(-0.19*BM$58))/(Fperm_SI_Woolf2021!$E$9:$E$93-BM$58))*(BM$58-Fperm_SI_Woolf2021!$E$9:$E$93)/10))) + Fperm_SI_Woolf2021!$G$9:$G$93*EXP(-Fperm_SI_Woolf2021!$J$9:$J$93*$C92*IF(BM$58=Fperm_SI_Woolf2021!$E$9:$E$93,1,EXP(LN((1.1*(Fperm_SI_Woolf2021!$E$9:$E$93-BM$58)-63.1579*EXP(-0.19*Fperm_SI_Woolf2021!$E$9:$E$93)+63.1579*EXP(-0.19*BM$58))/(Fperm_SI_Woolf2021!$E$9:$E$93-BM$58))*(BM$58-Fperm_SI_Woolf2021!$E$9:$E$93)/10))) + Fperm_SI_Woolf2021!$H$9:$H$93*EXP(-Fperm_SI_Woolf2021!$K$9:$K$93*$C92*IF(BM$58=Fperm_SI_Woolf2021!$E$9:$E$93,1,EXP(LN((1.1*(Fperm_SI_Woolf2021!$E$9:$E$93-BM$58)-63.1579*EXP(-0.19*Fperm_SI_Woolf2021!$E$9:$E$93)+63.1579*EXP(-0.19*BM$58))/(Fperm_SI_Woolf2021!$E$9:$E$93-BM$58))*(BM$58-Fperm_SI_Woolf2021!$E$9:$E$93)/10))),Fperm_SI_Woolf2021!$D$9:$D$93))</f>
        <v>0.55950659284906057</v>
      </c>
      <c r="BN92" s="51" cm="1">
        <f t="array" ref="BN92">MIN(1,SLOPE(Fperm_SI_Woolf2021!$F$9:$F$93*EXP(-Fperm_SI_Woolf2021!$I$9:$I$93*$C92*IF(BN$58=Fperm_SI_Woolf2021!$E$9:$E$93,1,EXP(LN((1.1*(Fperm_SI_Woolf2021!$E$9:$E$93-BN$58)-63.1579*EXP(-0.19*Fperm_SI_Woolf2021!$E$9:$E$93)+63.1579*EXP(-0.19*BN$58))/(Fperm_SI_Woolf2021!$E$9:$E$93-BN$58))*(BN$58-Fperm_SI_Woolf2021!$E$9:$E$93)/10))) + Fperm_SI_Woolf2021!$G$9:$G$93*EXP(-Fperm_SI_Woolf2021!$J$9:$J$93*$C92*IF(BN$58=Fperm_SI_Woolf2021!$E$9:$E$93,1,EXP(LN((1.1*(Fperm_SI_Woolf2021!$E$9:$E$93-BN$58)-63.1579*EXP(-0.19*Fperm_SI_Woolf2021!$E$9:$E$93)+63.1579*EXP(-0.19*BN$58))/(Fperm_SI_Woolf2021!$E$9:$E$93-BN$58))*(BN$58-Fperm_SI_Woolf2021!$E$9:$E$93)/10))) + Fperm_SI_Woolf2021!$H$9:$H$93*EXP(-Fperm_SI_Woolf2021!$K$9:$K$93*$C92*IF(BN$58=Fperm_SI_Woolf2021!$E$9:$E$93,1,EXP(LN((1.1*(Fperm_SI_Woolf2021!$E$9:$E$93-BN$58)-63.1579*EXP(-0.19*Fperm_SI_Woolf2021!$E$9:$E$93)+63.1579*EXP(-0.19*BN$58))/(Fperm_SI_Woolf2021!$E$9:$E$93-BN$58))*(BN$58-Fperm_SI_Woolf2021!$E$9:$E$93)/10))),Fperm_SI_Woolf2021!$D$9:$D$93)*BN$57+INTERCEPT(Fperm_SI_Woolf2021!$F$9:$F$93*EXP(-Fperm_SI_Woolf2021!$I$9:$I$93*$C92*IF(BN$58=Fperm_SI_Woolf2021!$E$9:$E$93,1,EXP(LN((1.1*(Fperm_SI_Woolf2021!$E$9:$E$93-BN$58)-63.1579*EXP(-0.19*Fperm_SI_Woolf2021!$E$9:$E$93)+63.1579*EXP(-0.19*BN$58))/(Fperm_SI_Woolf2021!$E$9:$E$93-BN$58))*(BN$58-Fperm_SI_Woolf2021!$E$9:$E$93)/10))) + Fperm_SI_Woolf2021!$G$9:$G$93*EXP(-Fperm_SI_Woolf2021!$J$9:$J$93*$C92*IF(BN$58=Fperm_SI_Woolf2021!$E$9:$E$93,1,EXP(LN((1.1*(Fperm_SI_Woolf2021!$E$9:$E$93-BN$58)-63.1579*EXP(-0.19*Fperm_SI_Woolf2021!$E$9:$E$93)+63.1579*EXP(-0.19*BN$58))/(Fperm_SI_Woolf2021!$E$9:$E$93-BN$58))*(BN$58-Fperm_SI_Woolf2021!$E$9:$E$93)/10))) + Fperm_SI_Woolf2021!$H$9:$H$93*EXP(-Fperm_SI_Woolf2021!$K$9:$K$93*$C92*IF(BN$58=Fperm_SI_Woolf2021!$E$9:$E$93,1,EXP(LN((1.1*(Fperm_SI_Woolf2021!$E$9:$E$93-BN$58)-63.1579*EXP(-0.19*Fperm_SI_Woolf2021!$E$9:$E$93)+63.1579*EXP(-0.19*BN$58))/(Fperm_SI_Woolf2021!$E$9:$E$93-BN$58))*(BN$58-Fperm_SI_Woolf2021!$E$9:$E$93)/10))),Fperm_SI_Woolf2021!$D$9:$D$93))</f>
        <v>0.533366975772395</v>
      </c>
      <c r="BO92" s="51" cm="1">
        <f t="array" ref="BO92">MIN(1,SLOPE(Fperm_SI_Woolf2021!$F$9:$F$93*EXP(-Fperm_SI_Woolf2021!$I$9:$I$93*$C92*IF(BO$58=Fperm_SI_Woolf2021!$E$9:$E$93,1,EXP(LN((1.1*(Fperm_SI_Woolf2021!$E$9:$E$93-BO$58)-63.1579*EXP(-0.19*Fperm_SI_Woolf2021!$E$9:$E$93)+63.1579*EXP(-0.19*BO$58))/(Fperm_SI_Woolf2021!$E$9:$E$93-BO$58))*(BO$58-Fperm_SI_Woolf2021!$E$9:$E$93)/10))) + Fperm_SI_Woolf2021!$G$9:$G$93*EXP(-Fperm_SI_Woolf2021!$J$9:$J$93*$C92*IF(BO$58=Fperm_SI_Woolf2021!$E$9:$E$93,1,EXP(LN((1.1*(Fperm_SI_Woolf2021!$E$9:$E$93-BO$58)-63.1579*EXP(-0.19*Fperm_SI_Woolf2021!$E$9:$E$93)+63.1579*EXP(-0.19*BO$58))/(Fperm_SI_Woolf2021!$E$9:$E$93-BO$58))*(BO$58-Fperm_SI_Woolf2021!$E$9:$E$93)/10))) + Fperm_SI_Woolf2021!$H$9:$H$93*EXP(-Fperm_SI_Woolf2021!$K$9:$K$93*$C92*IF(BO$58=Fperm_SI_Woolf2021!$E$9:$E$93,1,EXP(LN((1.1*(Fperm_SI_Woolf2021!$E$9:$E$93-BO$58)-63.1579*EXP(-0.19*Fperm_SI_Woolf2021!$E$9:$E$93)+63.1579*EXP(-0.19*BO$58))/(Fperm_SI_Woolf2021!$E$9:$E$93-BO$58))*(BO$58-Fperm_SI_Woolf2021!$E$9:$E$93)/10))),Fperm_SI_Woolf2021!$D$9:$D$93)*BO$57+INTERCEPT(Fperm_SI_Woolf2021!$F$9:$F$93*EXP(-Fperm_SI_Woolf2021!$I$9:$I$93*$C92*IF(BO$58=Fperm_SI_Woolf2021!$E$9:$E$93,1,EXP(LN((1.1*(Fperm_SI_Woolf2021!$E$9:$E$93-BO$58)-63.1579*EXP(-0.19*Fperm_SI_Woolf2021!$E$9:$E$93)+63.1579*EXP(-0.19*BO$58))/(Fperm_SI_Woolf2021!$E$9:$E$93-BO$58))*(BO$58-Fperm_SI_Woolf2021!$E$9:$E$93)/10))) + Fperm_SI_Woolf2021!$G$9:$G$93*EXP(-Fperm_SI_Woolf2021!$J$9:$J$93*$C92*IF(BO$58=Fperm_SI_Woolf2021!$E$9:$E$93,1,EXP(LN((1.1*(Fperm_SI_Woolf2021!$E$9:$E$93-BO$58)-63.1579*EXP(-0.19*Fperm_SI_Woolf2021!$E$9:$E$93)+63.1579*EXP(-0.19*BO$58))/(Fperm_SI_Woolf2021!$E$9:$E$93-BO$58))*(BO$58-Fperm_SI_Woolf2021!$E$9:$E$93)/10))) + Fperm_SI_Woolf2021!$H$9:$H$93*EXP(-Fperm_SI_Woolf2021!$K$9:$K$93*$C92*IF(BO$58=Fperm_SI_Woolf2021!$E$9:$E$93,1,EXP(LN((1.1*(Fperm_SI_Woolf2021!$E$9:$E$93-BO$58)-63.1579*EXP(-0.19*Fperm_SI_Woolf2021!$E$9:$E$93)+63.1579*EXP(-0.19*BO$58))/(Fperm_SI_Woolf2021!$E$9:$E$93-BO$58))*(BO$58-Fperm_SI_Woolf2021!$E$9:$E$93)/10))),Fperm_SI_Woolf2021!$D$9:$D$93))</f>
        <v>0.50722735869572955</v>
      </c>
      <c r="BP92" s="51" cm="1">
        <f t="array" ref="BP92">MIN(1,SLOPE(Fperm_SI_Woolf2021!$F$9:$F$93*EXP(-Fperm_SI_Woolf2021!$I$9:$I$93*$C92*IF(BP$58=Fperm_SI_Woolf2021!$E$9:$E$93,1,EXP(LN((1.1*(Fperm_SI_Woolf2021!$E$9:$E$93-BP$58)-63.1579*EXP(-0.19*Fperm_SI_Woolf2021!$E$9:$E$93)+63.1579*EXP(-0.19*BP$58))/(Fperm_SI_Woolf2021!$E$9:$E$93-BP$58))*(BP$58-Fperm_SI_Woolf2021!$E$9:$E$93)/10))) + Fperm_SI_Woolf2021!$G$9:$G$93*EXP(-Fperm_SI_Woolf2021!$J$9:$J$93*$C92*IF(BP$58=Fperm_SI_Woolf2021!$E$9:$E$93,1,EXP(LN((1.1*(Fperm_SI_Woolf2021!$E$9:$E$93-BP$58)-63.1579*EXP(-0.19*Fperm_SI_Woolf2021!$E$9:$E$93)+63.1579*EXP(-0.19*BP$58))/(Fperm_SI_Woolf2021!$E$9:$E$93-BP$58))*(BP$58-Fperm_SI_Woolf2021!$E$9:$E$93)/10))) + Fperm_SI_Woolf2021!$H$9:$H$93*EXP(-Fperm_SI_Woolf2021!$K$9:$K$93*$C92*IF(BP$58=Fperm_SI_Woolf2021!$E$9:$E$93,1,EXP(LN((1.1*(Fperm_SI_Woolf2021!$E$9:$E$93-BP$58)-63.1579*EXP(-0.19*Fperm_SI_Woolf2021!$E$9:$E$93)+63.1579*EXP(-0.19*BP$58))/(Fperm_SI_Woolf2021!$E$9:$E$93-BP$58))*(BP$58-Fperm_SI_Woolf2021!$E$9:$E$93)/10))),Fperm_SI_Woolf2021!$D$9:$D$93)*BP$57+INTERCEPT(Fperm_SI_Woolf2021!$F$9:$F$93*EXP(-Fperm_SI_Woolf2021!$I$9:$I$93*$C92*IF(BP$58=Fperm_SI_Woolf2021!$E$9:$E$93,1,EXP(LN((1.1*(Fperm_SI_Woolf2021!$E$9:$E$93-BP$58)-63.1579*EXP(-0.19*Fperm_SI_Woolf2021!$E$9:$E$93)+63.1579*EXP(-0.19*BP$58))/(Fperm_SI_Woolf2021!$E$9:$E$93-BP$58))*(BP$58-Fperm_SI_Woolf2021!$E$9:$E$93)/10))) + Fperm_SI_Woolf2021!$G$9:$G$93*EXP(-Fperm_SI_Woolf2021!$J$9:$J$93*$C92*IF(BP$58=Fperm_SI_Woolf2021!$E$9:$E$93,1,EXP(LN((1.1*(Fperm_SI_Woolf2021!$E$9:$E$93-BP$58)-63.1579*EXP(-0.19*Fperm_SI_Woolf2021!$E$9:$E$93)+63.1579*EXP(-0.19*BP$58))/(Fperm_SI_Woolf2021!$E$9:$E$93-BP$58))*(BP$58-Fperm_SI_Woolf2021!$E$9:$E$93)/10))) + Fperm_SI_Woolf2021!$H$9:$H$93*EXP(-Fperm_SI_Woolf2021!$K$9:$K$93*$C92*IF(BP$58=Fperm_SI_Woolf2021!$E$9:$E$93,1,EXP(LN((1.1*(Fperm_SI_Woolf2021!$E$9:$E$93-BP$58)-63.1579*EXP(-0.19*Fperm_SI_Woolf2021!$E$9:$E$93)+63.1579*EXP(-0.19*BP$58))/(Fperm_SI_Woolf2021!$E$9:$E$93-BP$58))*(BP$58-Fperm_SI_Woolf2021!$E$9:$E$93)/10))),Fperm_SI_Woolf2021!$D$9:$D$93))</f>
        <v>0.48108774161906398</v>
      </c>
      <c r="BQ92" s="51" cm="1">
        <f t="array" ref="BQ92">MIN(1,SLOPE(Fperm_SI_Woolf2021!$F$9:$F$93*EXP(-Fperm_SI_Woolf2021!$I$9:$I$93*$C92*IF(BQ$58=Fperm_SI_Woolf2021!$E$9:$E$93,1,EXP(LN((1.1*(Fperm_SI_Woolf2021!$E$9:$E$93-BQ$58)-63.1579*EXP(-0.19*Fperm_SI_Woolf2021!$E$9:$E$93)+63.1579*EXP(-0.19*BQ$58))/(Fperm_SI_Woolf2021!$E$9:$E$93-BQ$58))*(BQ$58-Fperm_SI_Woolf2021!$E$9:$E$93)/10))) + Fperm_SI_Woolf2021!$G$9:$G$93*EXP(-Fperm_SI_Woolf2021!$J$9:$J$93*$C92*IF(BQ$58=Fperm_SI_Woolf2021!$E$9:$E$93,1,EXP(LN((1.1*(Fperm_SI_Woolf2021!$E$9:$E$93-BQ$58)-63.1579*EXP(-0.19*Fperm_SI_Woolf2021!$E$9:$E$93)+63.1579*EXP(-0.19*BQ$58))/(Fperm_SI_Woolf2021!$E$9:$E$93-BQ$58))*(BQ$58-Fperm_SI_Woolf2021!$E$9:$E$93)/10))) + Fperm_SI_Woolf2021!$H$9:$H$93*EXP(-Fperm_SI_Woolf2021!$K$9:$K$93*$C92*IF(BQ$58=Fperm_SI_Woolf2021!$E$9:$E$93,1,EXP(LN((1.1*(Fperm_SI_Woolf2021!$E$9:$E$93-BQ$58)-63.1579*EXP(-0.19*Fperm_SI_Woolf2021!$E$9:$E$93)+63.1579*EXP(-0.19*BQ$58))/(Fperm_SI_Woolf2021!$E$9:$E$93-BQ$58))*(BQ$58-Fperm_SI_Woolf2021!$E$9:$E$93)/10))),Fperm_SI_Woolf2021!$D$9:$D$93)*BQ$57+INTERCEPT(Fperm_SI_Woolf2021!$F$9:$F$93*EXP(-Fperm_SI_Woolf2021!$I$9:$I$93*$C92*IF(BQ$58=Fperm_SI_Woolf2021!$E$9:$E$93,1,EXP(LN((1.1*(Fperm_SI_Woolf2021!$E$9:$E$93-BQ$58)-63.1579*EXP(-0.19*Fperm_SI_Woolf2021!$E$9:$E$93)+63.1579*EXP(-0.19*BQ$58))/(Fperm_SI_Woolf2021!$E$9:$E$93-BQ$58))*(BQ$58-Fperm_SI_Woolf2021!$E$9:$E$93)/10))) + Fperm_SI_Woolf2021!$G$9:$G$93*EXP(-Fperm_SI_Woolf2021!$J$9:$J$93*$C92*IF(BQ$58=Fperm_SI_Woolf2021!$E$9:$E$93,1,EXP(LN((1.1*(Fperm_SI_Woolf2021!$E$9:$E$93-BQ$58)-63.1579*EXP(-0.19*Fperm_SI_Woolf2021!$E$9:$E$93)+63.1579*EXP(-0.19*BQ$58))/(Fperm_SI_Woolf2021!$E$9:$E$93-BQ$58))*(BQ$58-Fperm_SI_Woolf2021!$E$9:$E$93)/10))) + Fperm_SI_Woolf2021!$H$9:$H$93*EXP(-Fperm_SI_Woolf2021!$K$9:$K$93*$C92*IF(BQ$58=Fperm_SI_Woolf2021!$E$9:$E$93,1,EXP(LN((1.1*(Fperm_SI_Woolf2021!$E$9:$E$93-BQ$58)-63.1579*EXP(-0.19*Fperm_SI_Woolf2021!$E$9:$E$93)+63.1579*EXP(-0.19*BQ$58))/(Fperm_SI_Woolf2021!$E$9:$E$93-BQ$58))*(BQ$58-Fperm_SI_Woolf2021!$E$9:$E$93)/10))),Fperm_SI_Woolf2021!$D$9:$D$93))</f>
        <v>0.45494812454239852</v>
      </c>
      <c r="BR92" s="51" cm="1">
        <f t="array" ref="BR92">MIN(1,SLOPE(Fperm_SI_Woolf2021!$F$9:$F$93*EXP(-Fperm_SI_Woolf2021!$I$9:$I$93*$C92*IF(BR$58=Fperm_SI_Woolf2021!$E$9:$E$93,1,EXP(LN((1.1*(Fperm_SI_Woolf2021!$E$9:$E$93-BR$58)-63.1579*EXP(-0.19*Fperm_SI_Woolf2021!$E$9:$E$93)+63.1579*EXP(-0.19*BR$58))/(Fperm_SI_Woolf2021!$E$9:$E$93-BR$58))*(BR$58-Fperm_SI_Woolf2021!$E$9:$E$93)/10))) + Fperm_SI_Woolf2021!$G$9:$G$93*EXP(-Fperm_SI_Woolf2021!$J$9:$J$93*$C92*IF(BR$58=Fperm_SI_Woolf2021!$E$9:$E$93,1,EXP(LN((1.1*(Fperm_SI_Woolf2021!$E$9:$E$93-BR$58)-63.1579*EXP(-0.19*Fperm_SI_Woolf2021!$E$9:$E$93)+63.1579*EXP(-0.19*BR$58))/(Fperm_SI_Woolf2021!$E$9:$E$93-BR$58))*(BR$58-Fperm_SI_Woolf2021!$E$9:$E$93)/10))) + Fperm_SI_Woolf2021!$H$9:$H$93*EXP(-Fperm_SI_Woolf2021!$K$9:$K$93*$C92*IF(BR$58=Fperm_SI_Woolf2021!$E$9:$E$93,1,EXP(LN((1.1*(Fperm_SI_Woolf2021!$E$9:$E$93-BR$58)-63.1579*EXP(-0.19*Fperm_SI_Woolf2021!$E$9:$E$93)+63.1579*EXP(-0.19*BR$58))/(Fperm_SI_Woolf2021!$E$9:$E$93-BR$58))*(BR$58-Fperm_SI_Woolf2021!$E$9:$E$93)/10))),Fperm_SI_Woolf2021!$D$9:$D$93)*BR$57+INTERCEPT(Fperm_SI_Woolf2021!$F$9:$F$93*EXP(-Fperm_SI_Woolf2021!$I$9:$I$93*$C92*IF(BR$58=Fperm_SI_Woolf2021!$E$9:$E$93,1,EXP(LN((1.1*(Fperm_SI_Woolf2021!$E$9:$E$93-BR$58)-63.1579*EXP(-0.19*Fperm_SI_Woolf2021!$E$9:$E$93)+63.1579*EXP(-0.19*BR$58))/(Fperm_SI_Woolf2021!$E$9:$E$93-BR$58))*(BR$58-Fperm_SI_Woolf2021!$E$9:$E$93)/10))) + Fperm_SI_Woolf2021!$G$9:$G$93*EXP(-Fperm_SI_Woolf2021!$J$9:$J$93*$C92*IF(BR$58=Fperm_SI_Woolf2021!$E$9:$E$93,1,EXP(LN((1.1*(Fperm_SI_Woolf2021!$E$9:$E$93-BR$58)-63.1579*EXP(-0.19*Fperm_SI_Woolf2021!$E$9:$E$93)+63.1579*EXP(-0.19*BR$58))/(Fperm_SI_Woolf2021!$E$9:$E$93-BR$58))*(BR$58-Fperm_SI_Woolf2021!$E$9:$E$93)/10))) + Fperm_SI_Woolf2021!$H$9:$H$93*EXP(-Fperm_SI_Woolf2021!$K$9:$K$93*$C92*IF(BR$58=Fperm_SI_Woolf2021!$E$9:$E$93,1,EXP(LN((1.1*(Fperm_SI_Woolf2021!$E$9:$E$93-BR$58)-63.1579*EXP(-0.19*Fperm_SI_Woolf2021!$E$9:$E$93)+63.1579*EXP(-0.19*BR$58))/(Fperm_SI_Woolf2021!$E$9:$E$93-BR$58))*(BR$58-Fperm_SI_Woolf2021!$E$9:$E$93)/10))),Fperm_SI_Woolf2021!$D$9:$D$93))</f>
        <v>0.42880850746573296</v>
      </c>
      <c r="BS92" s="51" cm="1">
        <f t="array" ref="BS92">MIN(1,SLOPE(Fperm_SI_Woolf2021!$F$9:$F$93*EXP(-Fperm_SI_Woolf2021!$I$9:$I$93*$C92*IF(BS$58=Fperm_SI_Woolf2021!$E$9:$E$93,1,EXP(LN((1.1*(Fperm_SI_Woolf2021!$E$9:$E$93-BS$58)-63.1579*EXP(-0.19*Fperm_SI_Woolf2021!$E$9:$E$93)+63.1579*EXP(-0.19*BS$58))/(Fperm_SI_Woolf2021!$E$9:$E$93-BS$58))*(BS$58-Fperm_SI_Woolf2021!$E$9:$E$93)/10))) + Fperm_SI_Woolf2021!$G$9:$G$93*EXP(-Fperm_SI_Woolf2021!$J$9:$J$93*$C92*IF(BS$58=Fperm_SI_Woolf2021!$E$9:$E$93,1,EXP(LN((1.1*(Fperm_SI_Woolf2021!$E$9:$E$93-BS$58)-63.1579*EXP(-0.19*Fperm_SI_Woolf2021!$E$9:$E$93)+63.1579*EXP(-0.19*BS$58))/(Fperm_SI_Woolf2021!$E$9:$E$93-BS$58))*(BS$58-Fperm_SI_Woolf2021!$E$9:$E$93)/10))) + Fperm_SI_Woolf2021!$H$9:$H$93*EXP(-Fperm_SI_Woolf2021!$K$9:$K$93*$C92*IF(BS$58=Fperm_SI_Woolf2021!$E$9:$E$93,1,EXP(LN((1.1*(Fperm_SI_Woolf2021!$E$9:$E$93-BS$58)-63.1579*EXP(-0.19*Fperm_SI_Woolf2021!$E$9:$E$93)+63.1579*EXP(-0.19*BS$58))/(Fperm_SI_Woolf2021!$E$9:$E$93-BS$58))*(BS$58-Fperm_SI_Woolf2021!$E$9:$E$93)/10))),Fperm_SI_Woolf2021!$D$9:$D$93)*BS$57+INTERCEPT(Fperm_SI_Woolf2021!$F$9:$F$93*EXP(-Fperm_SI_Woolf2021!$I$9:$I$93*$C92*IF(BS$58=Fperm_SI_Woolf2021!$E$9:$E$93,1,EXP(LN((1.1*(Fperm_SI_Woolf2021!$E$9:$E$93-BS$58)-63.1579*EXP(-0.19*Fperm_SI_Woolf2021!$E$9:$E$93)+63.1579*EXP(-0.19*BS$58))/(Fperm_SI_Woolf2021!$E$9:$E$93-BS$58))*(BS$58-Fperm_SI_Woolf2021!$E$9:$E$93)/10))) + Fperm_SI_Woolf2021!$G$9:$G$93*EXP(-Fperm_SI_Woolf2021!$J$9:$J$93*$C92*IF(BS$58=Fperm_SI_Woolf2021!$E$9:$E$93,1,EXP(LN((1.1*(Fperm_SI_Woolf2021!$E$9:$E$93-BS$58)-63.1579*EXP(-0.19*Fperm_SI_Woolf2021!$E$9:$E$93)+63.1579*EXP(-0.19*BS$58))/(Fperm_SI_Woolf2021!$E$9:$E$93-BS$58))*(BS$58-Fperm_SI_Woolf2021!$E$9:$E$93)/10))) + Fperm_SI_Woolf2021!$H$9:$H$93*EXP(-Fperm_SI_Woolf2021!$K$9:$K$93*$C92*IF(BS$58=Fperm_SI_Woolf2021!$E$9:$E$93,1,EXP(LN((1.1*(Fperm_SI_Woolf2021!$E$9:$E$93-BS$58)-63.1579*EXP(-0.19*Fperm_SI_Woolf2021!$E$9:$E$93)+63.1579*EXP(-0.19*BS$58))/(Fperm_SI_Woolf2021!$E$9:$E$93-BS$58))*(BS$58-Fperm_SI_Woolf2021!$E$9:$E$93)/10))),Fperm_SI_Woolf2021!$D$9:$D$93))</f>
        <v>0.4026688903890675</v>
      </c>
      <c r="BT92" s="51" cm="1">
        <f t="array" ref="BT92">MIN(1,SLOPE(Fperm_SI_Woolf2021!$F$9:$F$93*EXP(-Fperm_SI_Woolf2021!$I$9:$I$93*$C92*IF(BT$58=Fperm_SI_Woolf2021!$E$9:$E$93,1,EXP(LN((1.1*(Fperm_SI_Woolf2021!$E$9:$E$93-BT$58)-63.1579*EXP(-0.19*Fperm_SI_Woolf2021!$E$9:$E$93)+63.1579*EXP(-0.19*BT$58))/(Fperm_SI_Woolf2021!$E$9:$E$93-BT$58))*(BT$58-Fperm_SI_Woolf2021!$E$9:$E$93)/10))) + Fperm_SI_Woolf2021!$G$9:$G$93*EXP(-Fperm_SI_Woolf2021!$J$9:$J$93*$C92*IF(BT$58=Fperm_SI_Woolf2021!$E$9:$E$93,1,EXP(LN((1.1*(Fperm_SI_Woolf2021!$E$9:$E$93-BT$58)-63.1579*EXP(-0.19*Fperm_SI_Woolf2021!$E$9:$E$93)+63.1579*EXP(-0.19*BT$58))/(Fperm_SI_Woolf2021!$E$9:$E$93-BT$58))*(BT$58-Fperm_SI_Woolf2021!$E$9:$E$93)/10))) + Fperm_SI_Woolf2021!$H$9:$H$93*EXP(-Fperm_SI_Woolf2021!$K$9:$K$93*$C92*IF(BT$58=Fperm_SI_Woolf2021!$E$9:$E$93,1,EXP(LN((1.1*(Fperm_SI_Woolf2021!$E$9:$E$93-BT$58)-63.1579*EXP(-0.19*Fperm_SI_Woolf2021!$E$9:$E$93)+63.1579*EXP(-0.19*BT$58))/(Fperm_SI_Woolf2021!$E$9:$E$93-BT$58))*(BT$58-Fperm_SI_Woolf2021!$E$9:$E$93)/10))),Fperm_SI_Woolf2021!$D$9:$D$93)*BT$57+INTERCEPT(Fperm_SI_Woolf2021!$F$9:$F$93*EXP(-Fperm_SI_Woolf2021!$I$9:$I$93*$C92*IF(BT$58=Fperm_SI_Woolf2021!$E$9:$E$93,1,EXP(LN((1.1*(Fperm_SI_Woolf2021!$E$9:$E$93-BT$58)-63.1579*EXP(-0.19*Fperm_SI_Woolf2021!$E$9:$E$93)+63.1579*EXP(-0.19*BT$58))/(Fperm_SI_Woolf2021!$E$9:$E$93-BT$58))*(BT$58-Fperm_SI_Woolf2021!$E$9:$E$93)/10))) + Fperm_SI_Woolf2021!$G$9:$G$93*EXP(-Fperm_SI_Woolf2021!$J$9:$J$93*$C92*IF(BT$58=Fperm_SI_Woolf2021!$E$9:$E$93,1,EXP(LN((1.1*(Fperm_SI_Woolf2021!$E$9:$E$93-BT$58)-63.1579*EXP(-0.19*Fperm_SI_Woolf2021!$E$9:$E$93)+63.1579*EXP(-0.19*BT$58))/(Fperm_SI_Woolf2021!$E$9:$E$93-BT$58))*(BT$58-Fperm_SI_Woolf2021!$E$9:$E$93)/10))) + Fperm_SI_Woolf2021!$H$9:$H$93*EXP(-Fperm_SI_Woolf2021!$K$9:$K$93*$C92*IF(BT$58=Fperm_SI_Woolf2021!$E$9:$E$93,1,EXP(LN((1.1*(Fperm_SI_Woolf2021!$E$9:$E$93-BT$58)-63.1579*EXP(-0.19*Fperm_SI_Woolf2021!$E$9:$E$93)+63.1579*EXP(-0.19*BT$58))/(Fperm_SI_Woolf2021!$E$9:$E$93-BT$58))*(BT$58-Fperm_SI_Woolf2021!$E$9:$E$93)/10))),Fperm_SI_Woolf2021!$D$9:$D$93))</f>
        <v>0.37652927331240194</v>
      </c>
      <c r="BU92" s="51" cm="1">
        <f t="array" ref="BU92">MIN(1,SLOPE(Fperm_SI_Woolf2021!$F$9:$F$93*EXP(-Fperm_SI_Woolf2021!$I$9:$I$93*$C92*IF(BU$58=Fperm_SI_Woolf2021!$E$9:$E$93,1,EXP(LN((1.1*(Fperm_SI_Woolf2021!$E$9:$E$93-BU$58)-63.1579*EXP(-0.19*Fperm_SI_Woolf2021!$E$9:$E$93)+63.1579*EXP(-0.19*BU$58))/(Fperm_SI_Woolf2021!$E$9:$E$93-BU$58))*(BU$58-Fperm_SI_Woolf2021!$E$9:$E$93)/10))) + Fperm_SI_Woolf2021!$G$9:$G$93*EXP(-Fperm_SI_Woolf2021!$J$9:$J$93*$C92*IF(BU$58=Fperm_SI_Woolf2021!$E$9:$E$93,1,EXP(LN((1.1*(Fperm_SI_Woolf2021!$E$9:$E$93-BU$58)-63.1579*EXP(-0.19*Fperm_SI_Woolf2021!$E$9:$E$93)+63.1579*EXP(-0.19*BU$58))/(Fperm_SI_Woolf2021!$E$9:$E$93-BU$58))*(BU$58-Fperm_SI_Woolf2021!$E$9:$E$93)/10))) + Fperm_SI_Woolf2021!$H$9:$H$93*EXP(-Fperm_SI_Woolf2021!$K$9:$K$93*$C92*IF(BU$58=Fperm_SI_Woolf2021!$E$9:$E$93,1,EXP(LN((1.1*(Fperm_SI_Woolf2021!$E$9:$E$93-BU$58)-63.1579*EXP(-0.19*Fperm_SI_Woolf2021!$E$9:$E$93)+63.1579*EXP(-0.19*BU$58))/(Fperm_SI_Woolf2021!$E$9:$E$93-BU$58))*(BU$58-Fperm_SI_Woolf2021!$E$9:$E$93)/10))),Fperm_SI_Woolf2021!$D$9:$D$93)*BU$57+INTERCEPT(Fperm_SI_Woolf2021!$F$9:$F$93*EXP(-Fperm_SI_Woolf2021!$I$9:$I$93*$C92*IF(BU$58=Fperm_SI_Woolf2021!$E$9:$E$93,1,EXP(LN((1.1*(Fperm_SI_Woolf2021!$E$9:$E$93-BU$58)-63.1579*EXP(-0.19*Fperm_SI_Woolf2021!$E$9:$E$93)+63.1579*EXP(-0.19*BU$58))/(Fperm_SI_Woolf2021!$E$9:$E$93-BU$58))*(BU$58-Fperm_SI_Woolf2021!$E$9:$E$93)/10))) + Fperm_SI_Woolf2021!$G$9:$G$93*EXP(-Fperm_SI_Woolf2021!$J$9:$J$93*$C92*IF(BU$58=Fperm_SI_Woolf2021!$E$9:$E$93,1,EXP(LN((1.1*(Fperm_SI_Woolf2021!$E$9:$E$93-BU$58)-63.1579*EXP(-0.19*Fperm_SI_Woolf2021!$E$9:$E$93)+63.1579*EXP(-0.19*BU$58))/(Fperm_SI_Woolf2021!$E$9:$E$93-BU$58))*(BU$58-Fperm_SI_Woolf2021!$E$9:$E$93)/10))) + Fperm_SI_Woolf2021!$H$9:$H$93*EXP(-Fperm_SI_Woolf2021!$K$9:$K$93*$C92*IF(BU$58=Fperm_SI_Woolf2021!$E$9:$E$93,1,EXP(LN((1.1*(Fperm_SI_Woolf2021!$E$9:$E$93-BU$58)-63.1579*EXP(-0.19*Fperm_SI_Woolf2021!$E$9:$E$93)+63.1579*EXP(-0.19*BU$58))/(Fperm_SI_Woolf2021!$E$9:$E$93-BU$58))*(BU$58-Fperm_SI_Woolf2021!$E$9:$E$93)/10))),Fperm_SI_Woolf2021!$D$9:$D$93))</f>
        <v>0.35038965623573648</v>
      </c>
      <c r="BV92" s="51" cm="1">
        <f t="array" ref="BV92">MIN(1,SLOPE(Fperm_SI_Woolf2021!$F$9:$F$93*EXP(-Fperm_SI_Woolf2021!$I$9:$I$93*$C92*IF(BV$58=Fperm_SI_Woolf2021!$E$9:$E$93,1,EXP(LN((1.1*(Fperm_SI_Woolf2021!$E$9:$E$93-BV$58)-63.1579*EXP(-0.19*Fperm_SI_Woolf2021!$E$9:$E$93)+63.1579*EXP(-0.19*BV$58))/(Fperm_SI_Woolf2021!$E$9:$E$93-BV$58))*(BV$58-Fperm_SI_Woolf2021!$E$9:$E$93)/10))) + Fperm_SI_Woolf2021!$G$9:$G$93*EXP(-Fperm_SI_Woolf2021!$J$9:$J$93*$C92*IF(BV$58=Fperm_SI_Woolf2021!$E$9:$E$93,1,EXP(LN((1.1*(Fperm_SI_Woolf2021!$E$9:$E$93-BV$58)-63.1579*EXP(-0.19*Fperm_SI_Woolf2021!$E$9:$E$93)+63.1579*EXP(-0.19*BV$58))/(Fperm_SI_Woolf2021!$E$9:$E$93-BV$58))*(BV$58-Fperm_SI_Woolf2021!$E$9:$E$93)/10))) + Fperm_SI_Woolf2021!$H$9:$H$93*EXP(-Fperm_SI_Woolf2021!$K$9:$K$93*$C92*IF(BV$58=Fperm_SI_Woolf2021!$E$9:$E$93,1,EXP(LN((1.1*(Fperm_SI_Woolf2021!$E$9:$E$93-BV$58)-63.1579*EXP(-0.19*Fperm_SI_Woolf2021!$E$9:$E$93)+63.1579*EXP(-0.19*BV$58))/(Fperm_SI_Woolf2021!$E$9:$E$93-BV$58))*(BV$58-Fperm_SI_Woolf2021!$E$9:$E$93)/10))),Fperm_SI_Woolf2021!$D$9:$D$93)*BV$57+INTERCEPT(Fperm_SI_Woolf2021!$F$9:$F$93*EXP(-Fperm_SI_Woolf2021!$I$9:$I$93*$C92*IF(BV$58=Fperm_SI_Woolf2021!$E$9:$E$93,1,EXP(LN((1.1*(Fperm_SI_Woolf2021!$E$9:$E$93-BV$58)-63.1579*EXP(-0.19*Fperm_SI_Woolf2021!$E$9:$E$93)+63.1579*EXP(-0.19*BV$58))/(Fperm_SI_Woolf2021!$E$9:$E$93-BV$58))*(BV$58-Fperm_SI_Woolf2021!$E$9:$E$93)/10))) + Fperm_SI_Woolf2021!$G$9:$G$93*EXP(-Fperm_SI_Woolf2021!$J$9:$J$93*$C92*IF(BV$58=Fperm_SI_Woolf2021!$E$9:$E$93,1,EXP(LN((1.1*(Fperm_SI_Woolf2021!$E$9:$E$93-BV$58)-63.1579*EXP(-0.19*Fperm_SI_Woolf2021!$E$9:$E$93)+63.1579*EXP(-0.19*BV$58))/(Fperm_SI_Woolf2021!$E$9:$E$93-BV$58))*(BV$58-Fperm_SI_Woolf2021!$E$9:$E$93)/10))) + Fperm_SI_Woolf2021!$H$9:$H$93*EXP(-Fperm_SI_Woolf2021!$K$9:$K$93*$C92*IF(BV$58=Fperm_SI_Woolf2021!$E$9:$E$93,1,EXP(LN((1.1*(Fperm_SI_Woolf2021!$E$9:$E$93-BV$58)-63.1579*EXP(-0.19*Fperm_SI_Woolf2021!$E$9:$E$93)+63.1579*EXP(-0.19*BV$58))/(Fperm_SI_Woolf2021!$E$9:$E$93-BV$58))*(BV$58-Fperm_SI_Woolf2021!$E$9:$E$93)/10))),Fperm_SI_Woolf2021!$D$9:$D$93))</f>
        <v>0.32425003915907097</v>
      </c>
      <c r="BW92" s="51" cm="1">
        <f t="array" ref="BW92">MIN(1,SLOPE(Fperm_SI_Woolf2021!$F$9:$F$93*EXP(-Fperm_SI_Woolf2021!$I$9:$I$93*$C92*IF(BW$58=Fperm_SI_Woolf2021!$E$9:$E$93,1,EXP(LN((1.1*(Fperm_SI_Woolf2021!$E$9:$E$93-BW$58)-63.1579*EXP(-0.19*Fperm_SI_Woolf2021!$E$9:$E$93)+63.1579*EXP(-0.19*BW$58))/(Fperm_SI_Woolf2021!$E$9:$E$93-BW$58))*(BW$58-Fperm_SI_Woolf2021!$E$9:$E$93)/10))) + Fperm_SI_Woolf2021!$G$9:$G$93*EXP(-Fperm_SI_Woolf2021!$J$9:$J$93*$C92*IF(BW$58=Fperm_SI_Woolf2021!$E$9:$E$93,1,EXP(LN((1.1*(Fperm_SI_Woolf2021!$E$9:$E$93-BW$58)-63.1579*EXP(-0.19*Fperm_SI_Woolf2021!$E$9:$E$93)+63.1579*EXP(-0.19*BW$58))/(Fperm_SI_Woolf2021!$E$9:$E$93-BW$58))*(BW$58-Fperm_SI_Woolf2021!$E$9:$E$93)/10))) + Fperm_SI_Woolf2021!$H$9:$H$93*EXP(-Fperm_SI_Woolf2021!$K$9:$K$93*$C92*IF(BW$58=Fperm_SI_Woolf2021!$E$9:$E$93,1,EXP(LN((1.1*(Fperm_SI_Woolf2021!$E$9:$E$93-BW$58)-63.1579*EXP(-0.19*Fperm_SI_Woolf2021!$E$9:$E$93)+63.1579*EXP(-0.19*BW$58))/(Fperm_SI_Woolf2021!$E$9:$E$93-BW$58))*(BW$58-Fperm_SI_Woolf2021!$E$9:$E$93)/10))),Fperm_SI_Woolf2021!$D$9:$D$93)*BW$57+INTERCEPT(Fperm_SI_Woolf2021!$F$9:$F$93*EXP(-Fperm_SI_Woolf2021!$I$9:$I$93*$C92*IF(BW$58=Fperm_SI_Woolf2021!$E$9:$E$93,1,EXP(LN((1.1*(Fperm_SI_Woolf2021!$E$9:$E$93-BW$58)-63.1579*EXP(-0.19*Fperm_SI_Woolf2021!$E$9:$E$93)+63.1579*EXP(-0.19*BW$58))/(Fperm_SI_Woolf2021!$E$9:$E$93-BW$58))*(BW$58-Fperm_SI_Woolf2021!$E$9:$E$93)/10))) + Fperm_SI_Woolf2021!$G$9:$G$93*EXP(-Fperm_SI_Woolf2021!$J$9:$J$93*$C92*IF(BW$58=Fperm_SI_Woolf2021!$E$9:$E$93,1,EXP(LN((1.1*(Fperm_SI_Woolf2021!$E$9:$E$93-BW$58)-63.1579*EXP(-0.19*Fperm_SI_Woolf2021!$E$9:$E$93)+63.1579*EXP(-0.19*BW$58))/(Fperm_SI_Woolf2021!$E$9:$E$93-BW$58))*(BW$58-Fperm_SI_Woolf2021!$E$9:$E$93)/10))) + Fperm_SI_Woolf2021!$H$9:$H$93*EXP(-Fperm_SI_Woolf2021!$K$9:$K$93*$C92*IF(BW$58=Fperm_SI_Woolf2021!$E$9:$E$93,1,EXP(LN((1.1*(Fperm_SI_Woolf2021!$E$9:$E$93-BW$58)-63.1579*EXP(-0.19*Fperm_SI_Woolf2021!$E$9:$E$93)+63.1579*EXP(-0.19*BW$58))/(Fperm_SI_Woolf2021!$E$9:$E$93-BW$58))*(BW$58-Fperm_SI_Woolf2021!$E$9:$E$93)/10))),Fperm_SI_Woolf2021!$D$9:$D$93))</f>
        <v>0.2981104220824054</v>
      </c>
      <c r="BX92" s="51" cm="1">
        <f t="array" ref="BX92">MIN(1,SLOPE(Fperm_SI_Woolf2021!$F$9:$F$93*EXP(-Fperm_SI_Woolf2021!$I$9:$I$93*$C92*IF(BX$58=Fperm_SI_Woolf2021!$E$9:$E$93,1,EXP(LN((1.1*(Fperm_SI_Woolf2021!$E$9:$E$93-BX$58)-63.1579*EXP(-0.19*Fperm_SI_Woolf2021!$E$9:$E$93)+63.1579*EXP(-0.19*BX$58))/(Fperm_SI_Woolf2021!$E$9:$E$93-BX$58))*(BX$58-Fperm_SI_Woolf2021!$E$9:$E$93)/10))) + Fperm_SI_Woolf2021!$G$9:$G$93*EXP(-Fperm_SI_Woolf2021!$J$9:$J$93*$C92*IF(BX$58=Fperm_SI_Woolf2021!$E$9:$E$93,1,EXP(LN((1.1*(Fperm_SI_Woolf2021!$E$9:$E$93-BX$58)-63.1579*EXP(-0.19*Fperm_SI_Woolf2021!$E$9:$E$93)+63.1579*EXP(-0.19*BX$58))/(Fperm_SI_Woolf2021!$E$9:$E$93-BX$58))*(BX$58-Fperm_SI_Woolf2021!$E$9:$E$93)/10))) + Fperm_SI_Woolf2021!$H$9:$H$93*EXP(-Fperm_SI_Woolf2021!$K$9:$K$93*$C92*IF(BX$58=Fperm_SI_Woolf2021!$E$9:$E$93,1,EXP(LN((1.1*(Fperm_SI_Woolf2021!$E$9:$E$93-BX$58)-63.1579*EXP(-0.19*Fperm_SI_Woolf2021!$E$9:$E$93)+63.1579*EXP(-0.19*BX$58))/(Fperm_SI_Woolf2021!$E$9:$E$93-BX$58))*(BX$58-Fperm_SI_Woolf2021!$E$9:$E$93)/10))),Fperm_SI_Woolf2021!$D$9:$D$93)*BX$57+INTERCEPT(Fperm_SI_Woolf2021!$F$9:$F$93*EXP(-Fperm_SI_Woolf2021!$I$9:$I$93*$C92*IF(BX$58=Fperm_SI_Woolf2021!$E$9:$E$93,1,EXP(LN((1.1*(Fperm_SI_Woolf2021!$E$9:$E$93-BX$58)-63.1579*EXP(-0.19*Fperm_SI_Woolf2021!$E$9:$E$93)+63.1579*EXP(-0.19*BX$58))/(Fperm_SI_Woolf2021!$E$9:$E$93-BX$58))*(BX$58-Fperm_SI_Woolf2021!$E$9:$E$93)/10))) + Fperm_SI_Woolf2021!$G$9:$G$93*EXP(-Fperm_SI_Woolf2021!$J$9:$J$93*$C92*IF(BX$58=Fperm_SI_Woolf2021!$E$9:$E$93,1,EXP(LN((1.1*(Fperm_SI_Woolf2021!$E$9:$E$93-BX$58)-63.1579*EXP(-0.19*Fperm_SI_Woolf2021!$E$9:$E$93)+63.1579*EXP(-0.19*BX$58))/(Fperm_SI_Woolf2021!$E$9:$E$93-BX$58))*(BX$58-Fperm_SI_Woolf2021!$E$9:$E$93)/10))) + Fperm_SI_Woolf2021!$H$9:$H$93*EXP(-Fperm_SI_Woolf2021!$K$9:$K$93*$C92*IF(BX$58=Fperm_SI_Woolf2021!$E$9:$E$93,1,EXP(LN((1.1*(Fperm_SI_Woolf2021!$E$9:$E$93-BX$58)-63.1579*EXP(-0.19*Fperm_SI_Woolf2021!$E$9:$E$93)+63.1579*EXP(-0.19*BX$58))/(Fperm_SI_Woolf2021!$E$9:$E$93-BX$58))*(BX$58-Fperm_SI_Woolf2021!$E$9:$E$93)/10))),Fperm_SI_Woolf2021!$D$9:$D$93))</f>
        <v>0.27197080500573984</v>
      </c>
      <c r="BY92" s="51" cm="1">
        <f t="array" ref="BY92">MIN(1,SLOPE(Fperm_SI_Woolf2021!$F$9:$F$93*EXP(-Fperm_SI_Woolf2021!$I$9:$I$93*$C92*IF(BY$58=Fperm_SI_Woolf2021!$E$9:$E$93,1,EXP(LN((1.1*(Fperm_SI_Woolf2021!$E$9:$E$93-BY$58)-63.1579*EXP(-0.19*Fperm_SI_Woolf2021!$E$9:$E$93)+63.1579*EXP(-0.19*BY$58))/(Fperm_SI_Woolf2021!$E$9:$E$93-BY$58))*(BY$58-Fperm_SI_Woolf2021!$E$9:$E$93)/10))) + Fperm_SI_Woolf2021!$G$9:$G$93*EXP(-Fperm_SI_Woolf2021!$J$9:$J$93*$C92*IF(BY$58=Fperm_SI_Woolf2021!$E$9:$E$93,1,EXP(LN((1.1*(Fperm_SI_Woolf2021!$E$9:$E$93-BY$58)-63.1579*EXP(-0.19*Fperm_SI_Woolf2021!$E$9:$E$93)+63.1579*EXP(-0.19*BY$58))/(Fperm_SI_Woolf2021!$E$9:$E$93-BY$58))*(BY$58-Fperm_SI_Woolf2021!$E$9:$E$93)/10))) + Fperm_SI_Woolf2021!$H$9:$H$93*EXP(-Fperm_SI_Woolf2021!$K$9:$K$93*$C92*IF(BY$58=Fperm_SI_Woolf2021!$E$9:$E$93,1,EXP(LN((1.1*(Fperm_SI_Woolf2021!$E$9:$E$93-BY$58)-63.1579*EXP(-0.19*Fperm_SI_Woolf2021!$E$9:$E$93)+63.1579*EXP(-0.19*BY$58))/(Fperm_SI_Woolf2021!$E$9:$E$93-BY$58))*(BY$58-Fperm_SI_Woolf2021!$E$9:$E$93)/10))),Fperm_SI_Woolf2021!$D$9:$D$93)*BY$57+INTERCEPT(Fperm_SI_Woolf2021!$F$9:$F$93*EXP(-Fperm_SI_Woolf2021!$I$9:$I$93*$C92*IF(BY$58=Fperm_SI_Woolf2021!$E$9:$E$93,1,EXP(LN((1.1*(Fperm_SI_Woolf2021!$E$9:$E$93-BY$58)-63.1579*EXP(-0.19*Fperm_SI_Woolf2021!$E$9:$E$93)+63.1579*EXP(-0.19*BY$58))/(Fperm_SI_Woolf2021!$E$9:$E$93-BY$58))*(BY$58-Fperm_SI_Woolf2021!$E$9:$E$93)/10))) + Fperm_SI_Woolf2021!$G$9:$G$93*EXP(-Fperm_SI_Woolf2021!$J$9:$J$93*$C92*IF(BY$58=Fperm_SI_Woolf2021!$E$9:$E$93,1,EXP(LN((1.1*(Fperm_SI_Woolf2021!$E$9:$E$93-BY$58)-63.1579*EXP(-0.19*Fperm_SI_Woolf2021!$E$9:$E$93)+63.1579*EXP(-0.19*BY$58))/(Fperm_SI_Woolf2021!$E$9:$E$93-BY$58))*(BY$58-Fperm_SI_Woolf2021!$E$9:$E$93)/10))) + Fperm_SI_Woolf2021!$H$9:$H$93*EXP(-Fperm_SI_Woolf2021!$K$9:$K$93*$C92*IF(BY$58=Fperm_SI_Woolf2021!$E$9:$E$93,1,EXP(LN((1.1*(Fperm_SI_Woolf2021!$E$9:$E$93-BY$58)-63.1579*EXP(-0.19*Fperm_SI_Woolf2021!$E$9:$E$93)+63.1579*EXP(-0.19*BY$58))/(Fperm_SI_Woolf2021!$E$9:$E$93-BY$58))*(BY$58-Fperm_SI_Woolf2021!$E$9:$E$93)/10))),Fperm_SI_Woolf2021!$D$9:$D$93))</f>
        <v>0.24583118792907432</v>
      </c>
      <c r="BZ92" s="51" cm="1">
        <f t="array" ref="BZ92">MIN(1,SLOPE(Fperm_SI_Woolf2021!$F$9:$F$93*EXP(-Fperm_SI_Woolf2021!$I$9:$I$93*$C92*IF(BZ$58=Fperm_SI_Woolf2021!$E$9:$E$93,1,EXP(LN((1.1*(Fperm_SI_Woolf2021!$E$9:$E$93-BZ$58)-63.1579*EXP(-0.19*Fperm_SI_Woolf2021!$E$9:$E$93)+63.1579*EXP(-0.19*BZ$58))/(Fperm_SI_Woolf2021!$E$9:$E$93-BZ$58))*(BZ$58-Fperm_SI_Woolf2021!$E$9:$E$93)/10))) + Fperm_SI_Woolf2021!$G$9:$G$93*EXP(-Fperm_SI_Woolf2021!$J$9:$J$93*$C92*IF(BZ$58=Fperm_SI_Woolf2021!$E$9:$E$93,1,EXP(LN((1.1*(Fperm_SI_Woolf2021!$E$9:$E$93-BZ$58)-63.1579*EXP(-0.19*Fperm_SI_Woolf2021!$E$9:$E$93)+63.1579*EXP(-0.19*BZ$58))/(Fperm_SI_Woolf2021!$E$9:$E$93-BZ$58))*(BZ$58-Fperm_SI_Woolf2021!$E$9:$E$93)/10))) + Fperm_SI_Woolf2021!$H$9:$H$93*EXP(-Fperm_SI_Woolf2021!$K$9:$K$93*$C92*IF(BZ$58=Fperm_SI_Woolf2021!$E$9:$E$93,1,EXP(LN((1.1*(Fperm_SI_Woolf2021!$E$9:$E$93-BZ$58)-63.1579*EXP(-0.19*Fperm_SI_Woolf2021!$E$9:$E$93)+63.1579*EXP(-0.19*BZ$58))/(Fperm_SI_Woolf2021!$E$9:$E$93-BZ$58))*(BZ$58-Fperm_SI_Woolf2021!$E$9:$E$93)/10))),Fperm_SI_Woolf2021!$D$9:$D$93)*BZ$57+INTERCEPT(Fperm_SI_Woolf2021!$F$9:$F$93*EXP(-Fperm_SI_Woolf2021!$I$9:$I$93*$C92*IF(BZ$58=Fperm_SI_Woolf2021!$E$9:$E$93,1,EXP(LN((1.1*(Fperm_SI_Woolf2021!$E$9:$E$93-BZ$58)-63.1579*EXP(-0.19*Fperm_SI_Woolf2021!$E$9:$E$93)+63.1579*EXP(-0.19*BZ$58))/(Fperm_SI_Woolf2021!$E$9:$E$93-BZ$58))*(BZ$58-Fperm_SI_Woolf2021!$E$9:$E$93)/10))) + Fperm_SI_Woolf2021!$G$9:$G$93*EXP(-Fperm_SI_Woolf2021!$J$9:$J$93*$C92*IF(BZ$58=Fperm_SI_Woolf2021!$E$9:$E$93,1,EXP(LN((1.1*(Fperm_SI_Woolf2021!$E$9:$E$93-BZ$58)-63.1579*EXP(-0.19*Fperm_SI_Woolf2021!$E$9:$E$93)+63.1579*EXP(-0.19*BZ$58))/(Fperm_SI_Woolf2021!$E$9:$E$93-BZ$58))*(BZ$58-Fperm_SI_Woolf2021!$E$9:$E$93)/10))) + Fperm_SI_Woolf2021!$H$9:$H$93*EXP(-Fperm_SI_Woolf2021!$K$9:$K$93*$C92*IF(BZ$58=Fperm_SI_Woolf2021!$E$9:$E$93,1,EXP(LN((1.1*(Fperm_SI_Woolf2021!$E$9:$E$93-BZ$58)-63.1579*EXP(-0.19*Fperm_SI_Woolf2021!$E$9:$E$93)+63.1579*EXP(-0.19*BZ$58))/(Fperm_SI_Woolf2021!$E$9:$E$93-BZ$58))*(BZ$58-Fperm_SI_Woolf2021!$E$9:$E$93)/10))),Fperm_SI_Woolf2021!$D$9:$D$93))</f>
        <v>0.21969157085240876</v>
      </c>
    </row>
    <row r="93" spans="3:78" x14ac:dyDescent="0.2">
      <c r="C93" s="48">
        <v>330</v>
      </c>
      <c r="D93" s="51" cm="1">
        <f t="array" ref="D93">MIN(1,SLOPE(Fperm_SI_Woolf2021!$F$9:$F$93*EXP(-Fperm_SI_Woolf2021!$I$9:$I$93*$C93*IF(D$58=Fperm_SI_Woolf2021!$E$9:$E$93,1,EXP(LN((1.1*(Fperm_SI_Woolf2021!$E$9:$E$93-D$58)-63.1579*EXP(-0.19*Fperm_SI_Woolf2021!$E$9:$E$93)+63.1579*EXP(-0.19*D$58))/(Fperm_SI_Woolf2021!$E$9:$E$93-D$58))*(D$58-Fperm_SI_Woolf2021!$E$9:$E$93)/10))) + Fperm_SI_Woolf2021!$G$9:$G$93*EXP(-Fperm_SI_Woolf2021!$J$9:$J$93*$C93*IF(D$58=Fperm_SI_Woolf2021!$E$9:$E$93,1,EXP(LN((1.1*(Fperm_SI_Woolf2021!$E$9:$E$93-D$58)-63.1579*EXP(-0.19*Fperm_SI_Woolf2021!$E$9:$E$93)+63.1579*EXP(-0.19*D$58))/(Fperm_SI_Woolf2021!$E$9:$E$93-D$58))*(D$58-Fperm_SI_Woolf2021!$E$9:$E$93)/10))) + Fperm_SI_Woolf2021!$H$9:$H$93*EXP(-Fperm_SI_Woolf2021!$K$9:$K$93*$C93*IF(D$58=Fperm_SI_Woolf2021!$E$9:$E$93,1,EXP(LN((1.1*(Fperm_SI_Woolf2021!$E$9:$E$93-D$58)-63.1579*EXP(-0.19*Fperm_SI_Woolf2021!$E$9:$E$93)+63.1579*EXP(-0.19*D$58))/(Fperm_SI_Woolf2021!$E$9:$E$93-D$58))*(D$58-Fperm_SI_Woolf2021!$E$9:$E$93)/10))),Fperm_SI_Woolf2021!$D$9:$D$93)*D$57+INTERCEPT(Fperm_SI_Woolf2021!$F$9:$F$93*EXP(-Fperm_SI_Woolf2021!$I$9:$I$93*$C93*IF(D$58=Fperm_SI_Woolf2021!$E$9:$E$93,1,EXP(LN((1.1*(Fperm_SI_Woolf2021!$E$9:$E$93-D$58)-63.1579*EXP(-0.19*Fperm_SI_Woolf2021!$E$9:$E$93)+63.1579*EXP(-0.19*D$58))/(Fperm_SI_Woolf2021!$E$9:$E$93-D$58))*(D$58-Fperm_SI_Woolf2021!$E$9:$E$93)/10))) + Fperm_SI_Woolf2021!$G$9:$G$93*EXP(-Fperm_SI_Woolf2021!$J$9:$J$93*$C93*IF(D$58=Fperm_SI_Woolf2021!$E$9:$E$93,1,EXP(LN((1.1*(Fperm_SI_Woolf2021!$E$9:$E$93-D$58)-63.1579*EXP(-0.19*Fperm_SI_Woolf2021!$E$9:$E$93)+63.1579*EXP(-0.19*D$58))/(Fperm_SI_Woolf2021!$E$9:$E$93-D$58))*(D$58-Fperm_SI_Woolf2021!$E$9:$E$93)/10))) + Fperm_SI_Woolf2021!$H$9:$H$93*EXP(-Fperm_SI_Woolf2021!$K$9:$K$93*$C93*IF(D$58=Fperm_SI_Woolf2021!$E$9:$E$93,1,EXP(LN((1.1*(Fperm_SI_Woolf2021!$E$9:$E$93-D$58)-63.1579*EXP(-0.19*Fperm_SI_Woolf2021!$E$9:$E$93)+63.1579*EXP(-0.19*D$58))/(Fperm_SI_Woolf2021!$E$9:$E$93-D$58))*(D$58-Fperm_SI_Woolf2021!$E$9:$E$93)/10))),Fperm_SI_Woolf2021!$D$9:$D$93))</f>
        <v>1</v>
      </c>
      <c r="E93" s="51" cm="1">
        <f t="array" ref="E93">MIN(1,SLOPE(Fperm_SI_Woolf2021!$F$9:$F$93*EXP(-Fperm_SI_Woolf2021!$I$9:$I$93*$C93*IF(E$58=Fperm_SI_Woolf2021!$E$9:$E$93,1,EXP(LN((1.1*(Fperm_SI_Woolf2021!$E$9:$E$93-E$58)-63.1579*EXP(-0.19*Fperm_SI_Woolf2021!$E$9:$E$93)+63.1579*EXP(-0.19*E$58))/(Fperm_SI_Woolf2021!$E$9:$E$93-E$58))*(E$58-Fperm_SI_Woolf2021!$E$9:$E$93)/10))) + Fperm_SI_Woolf2021!$G$9:$G$93*EXP(-Fperm_SI_Woolf2021!$J$9:$J$93*$C93*IF(E$58=Fperm_SI_Woolf2021!$E$9:$E$93,1,EXP(LN((1.1*(Fperm_SI_Woolf2021!$E$9:$E$93-E$58)-63.1579*EXP(-0.19*Fperm_SI_Woolf2021!$E$9:$E$93)+63.1579*EXP(-0.19*E$58))/(Fperm_SI_Woolf2021!$E$9:$E$93-E$58))*(E$58-Fperm_SI_Woolf2021!$E$9:$E$93)/10))) + Fperm_SI_Woolf2021!$H$9:$H$93*EXP(-Fperm_SI_Woolf2021!$K$9:$K$93*$C93*IF(E$58=Fperm_SI_Woolf2021!$E$9:$E$93,1,EXP(LN((1.1*(Fperm_SI_Woolf2021!$E$9:$E$93-E$58)-63.1579*EXP(-0.19*Fperm_SI_Woolf2021!$E$9:$E$93)+63.1579*EXP(-0.19*E$58))/(Fperm_SI_Woolf2021!$E$9:$E$93-E$58))*(E$58-Fperm_SI_Woolf2021!$E$9:$E$93)/10))),Fperm_SI_Woolf2021!$D$9:$D$93)*E$57+INTERCEPT(Fperm_SI_Woolf2021!$F$9:$F$93*EXP(-Fperm_SI_Woolf2021!$I$9:$I$93*$C93*IF(E$58=Fperm_SI_Woolf2021!$E$9:$E$93,1,EXP(LN((1.1*(Fperm_SI_Woolf2021!$E$9:$E$93-E$58)-63.1579*EXP(-0.19*Fperm_SI_Woolf2021!$E$9:$E$93)+63.1579*EXP(-0.19*E$58))/(Fperm_SI_Woolf2021!$E$9:$E$93-E$58))*(E$58-Fperm_SI_Woolf2021!$E$9:$E$93)/10))) + Fperm_SI_Woolf2021!$G$9:$G$93*EXP(-Fperm_SI_Woolf2021!$J$9:$J$93*$C93*IF(E$58=Fperm_SI_Woolf2021!$E$9:$E$93,1,EXP(LN((1.1*(Fperm_SI_Woolf2021!$E$9:$E$93-E$58)-63.1579*EXP(-0.19*Fperm_SI_Woolf2021!$E$9:$E$93)+63.1579*EXP(-0.19*E$58))/(Fperm_SI_Woolf2021!$E$9:$E$93-E$58))*(E$58-Fperm_SI_Woolf2021!$E$9:$E$93)/10))) + Fperm_SI_Woolf2021!$H$9:$H$93*EXP(-Fperm_SI_Woolf2021!$K$9:$K$93*$C93*IF(E$58=Fperm_SI_Woolf2021!$E$9:$E$93,1,EXP(LN((1.1*(Fperm_SI_Woolf2021!$E$9:$E$93-E$58)-63.1579*EXP(-0.19*Fperm_SI_Woolf2021!$E$9:$E$93)+63.1579*EXP(-0.19*E$58))/(Fperm_SI_Woolf2021!$E$9:$E$93-E$58))*(E$58-Fperm_SI_Woolf2021!$E$9:$E$93)/10))),Fperm_SI_Woolf2021!$D$9:$D$93))</f>
        <v>0.99742018015913703</v>
      </c>
      <c r="F93" s="51" cm="1">
        <f t="array" ref="F93">MIN(1,SLOPE(Fperm_SI_Woolf2021!$F$9:$F$93*EXP(-Fperm_SI_Woolf2021!$I$9:$I$93*$C93*IF(F$58=Fperm_SI_Woolf2021!$E$9:$E$93,1,EXP(LN((1.1*(Fperm_SI_Woolf2021!$E$9:$E$93-F$58)-63.1579*EXP(-0.19*Fperm_SI_Woolf2021!$E$9:$E$93)+63.1579*EXP(-0.19*F$58))/(Fperm_SI_Woolf2021!$E$9:$E$93-F$58))*(F$58-Fperm_SI_Woolf2021!$E$9:$E$93)/10))) + Fperm_SI_Woolf2021!$G$9:$G$93*EXP(-Fperm_SI_Woolf2021!$J$9:$J$93*$C93*IF(F$58=Fperm_SI_Woolf2021!$E$9:$E$93,1,EXP(LN((1.1*(Fperm_SI_Woolf2021!$E$9:$E$93-F$58)-63.1579*EXP(-0.19*Fperm_SI_Woolf2021!$E$9:$E$93)+63.1579*EXP(-0.19*F$58))/(Fperm_SI_Woolf2021!$E$9:$E$93-F$58))*(F$58-Fperm_SI_Woolf2021!$E$9:$E$93)/10))) + Fperm_SI_Woolf2021!$H$9:$H$93*EXP(-Fperm_SI_Woolf2021!$K$9:$K$93*$C93*IF(F$58=Fperm_SI_Woolf2021!$E$9:$E$93,1,EXP(LN((1.1*(Fperm_SI_Woolf2021!$E$9:$E$93-F$58)-63.1579*EXP(-0.19*Fperm_SI_Woolf2021!$E$9:$E$93)+63.1579*EXP(-0.19*F$58))/(Fperm_SI_Woolf2021!$E$9:$E$93-F$58))*(F$58-Fperm_SI_Woolf2021!$E$9:$E$93)/10))),Fperm_SI_Woolf2021!$D$9:$D$93)*F$57+INTERCEPT(Fperm_SI_Woolf2021!$F$9:$F$93*EXP(-Fperm_SI_Woolf2021!$I$9:$I$93*$C93*IF(F$58=Fperm_SI_Woolf2021!$E$9:$E$93,1,EXP(LN((1.1*(Fperm_SI_Woolf2021!$E$9:$E$93-F$58)-63.1579*EXP(-0.19*Fperm_SI_Woolf2021!$E$9:$E$93)+63.1579*EXP(-0.19*F$58))/(Fperm_SI_Woolf2021!$E$9:$E$93-F$58))*(F$58-Fperm_SI_Woolf2021!$E$9:$E$93)/10))) + Fperm_SI_Woolf2021!$G$9:$G$93*EXP(-Fperm_SI_Woolf2021!$J$9:$J$93*$C93*IF(F$58=Fperm_SI_Woolf2021!$E$9:$E$93,1,EXP(LN((1.1*(Fperm_SI_Woolf2021!$E$9:$E$93-F$58)-63.1579*EXP(-0.19*Fperm_SI_Woolf2021!$E$9:$E$93)+63.1579*EXP(-0.19*F$58))/(Fperm_SI_Woolf2021!$E$9:$E$93-F$58))*(F$58-Fperm_SI_Woolf2021!$E$9:$E$93)/10))) + Fperm_SI_Woolf2021!$H$9:$H$93*EXP(-Fperm_SI_Woolf2021!$K$9:$K$93*$C93*IF(F$58=Fperm_SI_Woolf2021!$E$9:$E$93,1,EXP(LN((1.1*(Fperm_SI_Woolf2021!$E$9:$E$93-F$58)-63.1579*EXP(-0.19*Fperm_SI_Woolf2021!$E$9:$E$93)+63.1579*EXP(-0.19*F$58))/(Fperm_SI_Woolf2021!$E$9:$E$93-F$58))*(F$58-Fperm_SI_Woolf2021!$E$9:$E$93)/10))),Fperm_SI_Woolf2021!$D$9:$D$93))</f>
        <v>0.96637030806248514</v>
      </c>
      <c r="G93" s="51" cm="1">
        <f t="array" ref="G93">MIN(1,SLOPE(Fperm_SI_Woolf2021!$F$9:$F$93*EXP(-Fperm_SI_Woolf2021!$I$9:$I$93*$C93*IF(G$58=Fperm_SI_Woolf2021!$E$9:$E$93,1,EXP(LN((1.1*(Fperm_SI_Woolf2021!$E$9:$E$93-G$58)-63.1579*EXP(-0.19*Fperm_SI_Woolf2021!$E$9:$E$93)+63.1579*EXP(-0.19*G$58))/(Fperm_SI_Woolf2021!$E$9:$E$93-G$58))*(G$58-Fperm_SI_Woolf2021!$E$9:$E$93)/10))) + Fperm_SI_Woolf2021!$G$9:$G$93*EXP(-Fperm_SI_Woolf2021!$J$9:$J$93*$C93*IF(G$58=Fperm_SI_Woolf2021!$E$9:$E$93,1,EXP(LN((1.1*(Fperm_SI_Woolf2021!$E$9:$E$93-G$58)-63.1579*EXP(-0.19*Fperm_SI_Woolf2021!$E$9:$E$93)+63.1579*EXP(-0.19*G$58))/(Fperm_SI_Woolf2021!$E$9:$E$93-G$58))*(G$58-Fperm_SI_Woolf2021!$E$9:$E$93)/10))) + Fperm_SI_Woolf2021!$H$9:$H$93*EXP(-Fperm_SI_Woolf2021!$K$9:$K$93*$C93*IF(G$58=Fperm_SI_Woolf2021!$E$9:$E$93,1,EXP(LN((1.1*(Fperm_SI_Woolf2021!$E$9:$E$93-G$58)-63.1579*EXP(-0.19*Fperm_SI_Woolf2021!$E$9:$E$93)+63.1579*EXP(-0.19*G$58))/(Fperm_SI_Woolf2021!$E$9:$E$93-G$58))*(G$58-Fperm_SI_Woolf2021!$E$9:$E$93)/10))),Fperm_SI_Woolf2021!$D$9:$D$93)*G$57+INTERCEPT(Fperm_SI_Woolf2021!$F$9:$F$93*EXP(-Fperm_SI_Woolf2021!$I$9:$I$93*$C93*IF(G$58=Fperm_SI_Woolf2021!$E$9:$E$93,1,EXP(LN((1.1*(Fperm_SI_Woolf2021!$E$9:$E$93-G$58)-63.1579*EXP(-0.19*Fperm_SI_Woolf2021!$E$9:$E$93)+63.1579*EXP(-0.19*G$58))/(Fperm_SI_Woolf2021!$E$9:$E$93-G$58))*(G$58-Fperm_SI_Woolf2021!$E$9:$E$93)/10))) + Fperm_SI_Woolf2021!$G$9:$G$93*EXP(-Fperm_SI_Woolf2021!$J$9:$J$93*$C93*IF(G$58=Fperm_SI_Woolf2021!$E$9:$E$93,1,EXP(LN((1.1*(Fperm_SI_Woolf2021!$E$9:$E$93-G$58)-63.1579*EXP(-0.19*Fperm_SI_Woolf2021!$E$9:$E$93)+63.1579*EXP(-0.19*G$58))/(Fperm_SI_Woolf2021!$E$9:$E$93-G$58))*(G$58-Fperm_SI_Woolf2021!$E$9:$E$93)/10))) + Fperm_SI_Woolf2021!$H$9:$H$93*EXP(-Fperm_SI_Woolf2021!$K$9:$K$93*$C93*IF(G$58=Fperm_SI_Woolf2021!$E$9:$E$93,1,EXP(LN((1.1*(Fperm_SI_Woolf2021!$E$9:$E$93-G$58)-63.1579*EXP(-0.19*Fperm_SI_Woolf2021!$E$9:$E$93)+63.1579*EXP(-0.19*G$58))/(Fperm_SI_Woolf2021!$E$9:$E$93-G$58))*(G$58-Fperm_SI_Woolf2021!$E$9:$E$93)/10))),Fperm_SI_Woolf2021!$D$9:$D$93))</f>
        <v>0.93532043596583325</v>
      </c>
      <c r="H93" s="51" cm="1">
        <f t="array" ref="H93">MIN(1,SLOPE(Fperm_SI_Woolf2021!$F$9:$F$93*EXP(-Fperm_SI_Woolf2021!$I$9:$I$93*$C93*IF(H$58=Fperm_SI_Woolf2021!$E$9:$E$93,1,EXP(LN((1.1*(Fperm_SI_Woolf2021!$E$9:$E$93-H$58)-63.1579*EXP(-0.19*Fperm_SI_Woolf2021!$E$9:$E$93)+63.1579*EXP(-0.19*H$58))/(Fperm_SI_Woolf2021!$E$9:$E$93-H$58))*(H$58-Fperm_SI_Woolf2021!$E$9:$E$93)/10))) + Fperm_SI_Woolf2021!$G$9:$G$93*EXP(-Fperm_SI_Woolf2021!$J$9:$J$93*$C93*IF(H$58=Fperm_SI_Woolf2021!$E$9:$E$93,1,EXP(LN((1.1*(Fperm_SI_Woolf2021!$E$9:$E$93-H$58)-63.1579*EXP(-0.19*Fperm_SI_Woolf2021!$E$9:$E$93)+63.1579*EXP(-0.19*H$58))/(Fperm_SI_Woolf2021!$E$9:$E$93-H$58))*(H$58-Fperm_SI_Woolf2021!$E$9:$E$93)/10))) + Fperm_SI_Woolf2021!$H$9:$H$93*EXP(-Fperm_SI_Woolf2021!$K$9:$K$93*$C93*IF(H$58=Fperm_SI_Woolf2021!$E$9:$E$93,1,EXP(LN((1.1*(Fperm_SI_Woolf2021!$E$9:$E$93-H$58)-63.1579*EXP(-0.19*Fperm_SI_Woolf2021!$E$9:$E$93)+63.1579*EXP(-0.19*H$58))/(Fperm_SI_Woolf2021!$E$9:$E$93-H$58))*(H$58-Fperm_SI_Woolf2021!$E$9:$E$93)/10))),Fperm_SI_Woolf2021!$D$9:$D$93)*H$57+INTERCEPT(Fperm_SI_Woolf2021!$F$9:$F$93*EXP(-Fperm_SI_Woolf2021!$I$9:$I$93*$C93*IF(H$58=Fperm_SI_Woolf2021!$E$9:$E$93,1,EXP(LN((1.1*(Fperm_SI_Woolf2021!$E$9:$E$93-H$58)-63.1579*EXP(-0.19*Fperm_SI_Woolf2021!$E$9:$E$93)+63.1579*EXP(-0.19*H$58))/(Fperm_SI_Woolf2021!$E$9:$E$93-H$58))*(H$58-Fperm_SI_Woolf2021!$E$9:$E$93)/10))) + Fperm_SI_Woolf2021!$G$9:$G$93*EXP(-Fperm_SI_Woolf2021!$J$9:$J$93*$C93*IF(H$58=Fperm_SI_Woolf2021!$E$9:$E$93,1,EXP(LN((1.1*(Fperm_SI_Woolf2021!$E$9:$E$93-H$58)-63.1579*EXP(-0.19*Fperm_SI_Woolf2021!$E$9:$E$93)+63.1579*EXP(-0.19*H$58))/(Fperm_SI_Woolf2021!$E$9:$E$93-H$58))*(H$58-Fperm_SI_Woolf2021!$E$9:$E$93)/10))) + Fperm_SI_Woolf2021!$H$9:$H$93*EXP(-Fperm_SI_Woolf2021!$K$9:$K$93*$C93*IF(H$58=Fperm_SI_Woolf2021!$E$9:$E$93,1,EXP(LN((1.1*(Fperm_SI_Woolf2021!$E$9:$E$93-H$58)-63.1579*EXP(-0.19*Fperm_SI_Woolf2021!$E$9:$E$93)+63.1579*EXP(-0.19*H$58))/(Fperm_SI_Woolf2021!$E$9:$E$93-H$58))*(H$58-Fperm_SI_Woolf2021!$E$9:$E$93)/10))),Fperm_SI_Woolf2021!$D$9:$D$93))</f>
        <v>0.90427056386918125</v>
      </c>
      <c r="I93" s="51" cm="1">
        <f t="array" ref="I93">MIN(1,SLOPE(Fperm_SI_Woolf2021!$F$9:$F$93*EXP(-Fperm_SI_Woolf2021!$I$9:$I$93*$C93*IF(I$58=Fperm_SI_Woolf2021!$E$9:$E$93,1,EXP(LN((1.1*(Fperm_SI_Woolf2021!$E$9:$E$93-I$58)-63.1579*EXP(-0.19*Fperm_SI_Woolf2021!$E$9:$E$93)+63.1579*EXP(-0.19*I$58))/(Fperm_SI_Woolf2021!$E$9:$E$93-I$58))*(I$58-Fperm_SI_Woolf2021!$E$9:$E$93)/10))) + Fperm_SI_Woolf2021!$G$9:$G$93*EXP(-Fperm_SI_Woolf2021!$J$9:$J$93*$C93*IF(I$58=Fperm_SI_Woolf2021!$E$9:$E$93,1,EXP(LN((1.1*(Fperm_SI_Woolf2021!$E$9:$E$93-I$58)-63.1579*EXP(-0.19*Fperm_SI_Woolf2021!$E$9:$E$93)+63.1579*EXP(-0.19*I$58))/(Fperm_SI_Woolf2021!$E$9:$E$93-I$58))*(I$58-Fperm_SI_Woolf2021!$E$9:$E$93)/10))) + Fperm_SI_Woolf2021!$H$9:$H$93*EXP(-Fperm_SI_Woolf2021!$K$9:$K$93*$C93*IF(I$58=Fperm_SI_Woolf2021!$E$9:$E$93,1,EXP(LN((1.1*(Fperm_SI_Woolf2021!$E$9:$E$93-I$58)-63.1579*EXP(-0.19*Fperm_SI_Woolf2021!$E$9:$E$93)+63.1579*EXP(-0.19*I$58))/(Fperm_SI_Woolf2021!$E$9:$E$93-I$58))*(I$58-Fperm_SI_Woolf2021!$E$9:$E$93)/10))),Fperm_SI_Woolf2021!$D$9:$D$93)*I$57+INTERCEPT(Fperm_SI_Woolf2021!$F$9:$F$93*EXP(-Fperm_SI_Woolf2021!$I$9:$I$93*$C93*IF(I$58=Fperm_SI_Woolf2021!$E$9:$E$93,1,EXP(LN((1.1*(Fperm_SI_Woolf2021!$E$9:$E$93-I$58)-63.1579*EXP(-0.19*Fperm_SI_Woolf2021!$E$9:$E$93)+63.1579*EXP(-0.19*I$58))/(Fperm_SI_Woolf2021!$E$9:$E$93-I$58))*(I$58-Fperm_SI_Woolf2021!$E$9:$E$93)/10))) + Fperm_SI_Woolf2021!$G$9:$G$93*EXP(-Fperm_SI_Woolf2021!$J$9:$J$93*$C93*IF(I$58=Fperm_SI_Woolf2021!$E$9:$E$93,1,EXP(LN((1.1*(Fperm_SI_Woolf2021!$E$9:$E$93-I$58)-63.1579*EXP(-0.19*Fperm_SI_Woolf2021!$E$9:$E$93)+63.1579*EXP(-0.19*I$58))/(Fperm_SI_Woolf2021!$E$9:$E$93-I$58))*(I$58-Fperm_SI_Woolf2021!$E$9:$E$93)/10))) + Fperm_SI_Woolf2021!$H$9:$H$93*EXP(-Fperm_SI_Woolf2021!$K$9:$K$93*$C93*IF(I$58=Fperm_SI_Woolf2021!$E$9:$E$93,1,EXP(LN((1.1*(Fperm_SI_Woolf2021!$E$9:$E$93-I$58)-63.1579*EXP(-0.19*Fperm_SI_Woolf2021!$E$9:$E$93)+63.1579*EXP(-0.19*I$58))/(Fperm_SI_Woolf2021!$E$9:$E$93-I$58))*(I$58-Fperm_SI_Woolf2021!$E$9:$E$93)/10))),Fperm_SI_Woolf2021!$D$9:$D$93))</f>
        <v>0.87322069177252937</v>
      </c>
      <c r="J93" s="51" cm="1">
        <f t="array" ref="J93">MIN(1,SLOPE(Fperm_SI_Woolf2021!$F$9:$F$93*EXP(-Fperm_SI_Woolf2021!$I$9:$I$93*$C93*IF(J$58=Fperm_SI_Woolf2021!$E$9:$E$93,1,EXP(LN((1.1*(Fperm_SI_Woolf2021!$E$9:$E$93-J$58)-63.1579*EXP(-0.19*Fperm_SI_Woolf2021!$E$9:$E$93)+63.1579*EXP(-0.19*J$58))/(Fperm_SI_Woolf2021!$E$9:$E$93-J$58))*(J$58-Fperm_SI_Woolf2021!$E$9:$E$93)/10))) + Fperm_SI_Woolf2021!$G$9:$G$93*EXP(-Fperm_SI_Woolf2021!$J$9:$J$93*$C93*IF(J$58=Fperm_SI_Woolf2021!$E$9:$E$93,1,EXP(LN((1.1*(Fperm_SI_Woolf2021!$E$9:$E$93-J$58)-63.1579*EXP(-0.19*Fperm_SI_Woolf2021!$E$9:$E$93)+63.1579*EXP(-0.19*J$58))/(Fperm_SI_Woolf2021!$E$9:$E$93-J$58))*(J$58-Fperm_SI_Woolf2021!$E$9:$E$93)/10))) + Fperm_SI_Woolf2021!$H$9:$H$93*EXP(-Fperm_SI_Woolf2021!$K$9:$K$93*$C93*IF(J$58=Fperm_SI_Woolf2021!$E$9:$E$93,1,EXP(LN((1.1*(Fperm_SI_Woolf2021!$E$9:$E$93-J$58)-63.1579*EXP(-0.19*Fperm_SI_Woolf2021!$E$9:$E$93)+63.1579*EXP(-0.19*J$58))/(Fperm_SI_Woolf2021!$E$9:$E$93-J$58))*(J$58-Fperm_SI_Woolf2021!$E$9:$E$93)/10))),Fperm_SI_Woolf2021!$D$9:$D$93)*J$57+INTERCEPT(Fperm_SI_Woolf2021!$F$9:$F$93*EXP(-Fperm_SI_Woolf2021!$I$9:$I$93*$C93*IF(J$58=Fperm_SI_Woolf2021!$E$9:$E$93,1,EXP(LN((1.1*(Fperm_SI_Woolf2021!$E$9:$E$93-J$58)-63.1579*EXP(-0.19*Fperm_SI_Woolf2021!$E$9:$E$93)+63.1579*EXP(-0.19*J$58))/(Fperm_SI_Woolf2021!$E$9:$E$93-J$58))*(J$58-Fperm_SI_Woolf2021!$E$9:$E$93)/10))) + Fperm_SI_Woolf2021!$G$9:$G$93*EXP(-Fperm_SI_Woolf2021!$J$9:$J$93*$C93*IF(J$58=Fperm_SI_Woolf2021!$E$9:$E$93,1,EXP(LN((1.1*(Fperm_SI_Woolf2021!$E$9:$E$93-J$58)-63.1579*EXP(-0.19*Fperm_SI_Woolf2021!$E$9:$E$93)+63.1579*EXP(-0.19*J$58))/(Fperm_SI_Woolf2021!$E$9:$E$93-J$58))*(J$58-Fperm_SI_Woolf2021!$E$9:$E$93)/10))) + Fperm_SI_Woolf2021!$H$9:$H$93*EXP(-Fperm_SI_Woolf2021!$K$9:$K$93*$C93*IF(J$58=Fperm_SI_Woolf2021!$E$9:$E$93,1,EXP(LN((1.1*(Fperm_SI_Woolf2021!$E$9:$E$93-J$58)-63.1579*EXP(-0.19*Fperm_SI_Woolf2021!$E$9:$E$93)+63.1579*EXP(-0.19*J$58))/(Fperm_SI_Woolf2021!$E$9:$E$93-J$58))*(J$58-Fperm_SI_Woolf2021!$E$9:$E$93)/10))),Fperm_SI_Woolf2021!$D$9:$D$93))</f>
        <v>0.84217081967587748</v>
      </c>
      <c r="K93" s="51" cm="1">
        <f t="array" ref="K93">MIN(1,SLOPE(Fperm_SI_Woolf2021!$F$9:$F$93*EXP(-Fperm_SI_Woolf2021!$I$9:$I$93*$C93*IF(K$58=Fperm_SI_Woolf2021!$E$9:$E$93,1,EXP(LN((1.1*(Fperm_SI_Woolf2021!$E$9:$E$93-K$58)-63.1579*EXP(-0.19*Fperm_SI_Woolf2021!$E$9:$E$93)+63.1579*EXP(-0.19*K$58))/(Fperm_SI_Woolf2021!$E$9:$E$93-K$58))*(K$58-Fperm_SI_Woolf2021!$E$9:$E$93)/10))) + Fperm_SI_Woolf2021!$G$9:$G$93*EXP(-Fperm_SI_Woolf2021!$J$9:$J$93*$C93*IF(K$58=Fperm_SI_Woolf2021!$E$9:$E$93,1,EXP(LN((1.1*(Fperm_SI_Woolf2021!$E$9:$E$93-K$58)-63.1579*EXP(-0.19*Fperm_SI_Woolf2021!$E$9:$E$93)+63.1579*EXP(-0.19*K$58))/(Fperm_SI_Woolf2021!$E$9:$E$93-K$58))*(K$58-Fperm_SI_Woolf2021!$E$9:$E$93)/10))) + Fperm_SI_Woolf2021!$H$9:$H$93*EXP(-Fperm_SI_Woolf2021!$K$9:$K$93*$C93*IF(K$58=Fperm_SI_Woolf2021!$E$9:$E$93,1,EXP(LN((1.1*(Fperm_SI_Woolf2021!$E$9:$E$93-K$58)-63.1579*EXP(-0.19*Fperm_SI_Woolf2021!$E$9:$E$93)+63.1579*EXP(-0.19*K$58))/(Fperm_SI_Woolf2021!$E$9:$E$93-K$58))*(K$58-Fperm_SI_Woolf2021!$E$9:$E$93)/10))),Fperm_SI_Woolf2021!$D$9:$D$93)*K$57+INTERCEPT(Fperm_SI_Woolf2021!$F$9:$F$93*EXP(-Fperm_SI_Woolf2021!$I$9:$I$93*$C93*IF(K$58=Fperm_SI_Woolf2021!$E$9:$E$93,1,EXP(LN((1.1*(Fperm_SI_Woolf2021!$E$9:$E$93-K$58)-63.1579*EXP(-0.19*Fperm_SI_Woolf2021!$E$9:$E$93)+63.1579*EXP(-0.19*K$58))/(Fperm_SI_Woolf2021!$E$9:$E$93-K$58))*(K$58-Fperm_SI_Woolf2021!$E$9:$E$93)/10))) + Fperm_SI_Woolf2021!$G$9:$G$93*EXP(-Fperm_SI_Woolf2021!$J$9:$J$93*$C93*IF(K$58=Fperm_SI_Woolf2021!$E$9:$E$93,1,EXP(LN((1.1*(Fperm_SI_Woolf2021!$E$9:$E$93-K$58)-63.1579*EXP(-0.19*Fperm_SI_Woolf2021!$E$9:$E$93)+63.1579*EXP(-0.19*K$58))/(Fperm_SI_Woolf2021!$E$9:$E$93-K$58))*(K$58-Fperm_SI_Woolf2021!$E$9:$E$93)/10))) + Fperm_SI_Woolf2021!$H$9:$H$93*EXP(-Fperm_SI_Woolf2021!$K$9:$K$93*$C93*IF(K$58=Fperm_SI_Woolf2021!$E$9:$E$93,1,EXP(LN((1.1*(Fperm_SI_Woolf2021!$E$9:$E$93-K$58)-63.1579*EXP(-0.19*Fperm_SI_Woolf2021!$E$9:$E$93)+63.1579*EXP(-0.19*K$58))/(Fperm_SI_Woolf2021!$E$9:$E$93-K$58))*(K$58-Fperm_SI_Woolf2021!$E$9:$E$93)/10))),Fperm_SI_Woolf2021!$D$9:$D$93))</f>
        <v>0.81112094757922559</v>
      </c>
      <c r="L93" s="51" cm="1">
        <f t="array" ref="L93">MIN(1,SLOPE(Fperm_SI_Woolf2021!$F$9:$F$93*EXP(-Fperm_SI_Woolf2021!$I$9:$I$93*$C93*IF(L$58=Fperm_SI_Woolf2021!$E$9:$E$93,1,EXP(LN((1.1*(Fperm_SI_Woolf2021!$E$9:$E$93-L$58)-63.1579*EXP(-0.19*Fperm_SI_Woolf2021!$E$9:$E$93)+63.1579*EXP(-0.19*L$58))/(Fperm_SI_Woolf2021!$E$9:$E$93-L$58))*(L$58-Fperm_SI_Woolf2021!$E$9:$E$93)/10))) + Fperm_SI_Woolf2021!$G$9:$G$93*EXP(-Fperm_SI_Woolf2021!$J$9:$J$93*$C93*IF(L$58=Fperm_SI_Woolf2021!$E$9:$E$93,1,EXP(LN((1.1*(Fperm_SI_Woolf2021!$E$9:$E$93-L$58)-63.1579*EXP(-0.19*Fperm_SI_Woolf2021!$E$9:$E$93)+63.1579*EXP(-0.19*L$58))/(Fperm_SI_Woolf2021!$E$9:$E$93-L$58))*(L$58-Fperm_SI_Woolf2021!$E$9:$E$93)/10))) + Fperm_SI_Woolf2021!$H$9:$H$93*EXP(-Fperm_SI_Woolf2021!$K$9:$K$93*$C93*IF(L$58=Fperm_SI_Woolf2021!$E$9:$E$93,1,EXP(LN((1.1*(Fperm_SI_Woolf2021!$E$9:$E$93-L$58)-63.1579*EXP(-0.19*Fperm_SI_Woolf2021!$E$9:$E$93)+63.1579*EXP(-0.19*L$58))/(Fperm_SI_Woolf2021!$E$9:$E$93-L$58))*(L$58-Fperm_SI_Woolf2021!$E$9:$E$93)/10))),Fperm_SI_Woolf2021!$D$9:$D$93)*L$57+INTERCEPT(Fperm_SI_Woolf2021!$F$9:$F$93*EXP(-Fperm_SI_Woolf2021!$I$9:$I$93*$C93*IF(L$58=Fperm_SI_Woolf2021!$E$9:$E$93,1,EXP(LN((1.1*(Fperm_SI_Woolf2021!$E$9:$E$93-L$58)-63.1579*EXP(-0.19*Fperm_SI_Woolf2021!$E$9:$E$93)+63.1579*EXP(-0.19*L$58))/(Fperm_SI_Woolf2021!$E$9:$E$93-L$58))*(L$58-Fperm_SI_Woolf2021!$E$9:$E$93)/10))) + Fperm_SI_Woolf2021!$G$9:$G$93*EXP(-Fperm_SI_Woolf2021!$J$9:$J$93*$C93*IF(L$58=Fperm_SI_Woolf2021!$E$9:$E$93,1,EXP(LN((1.1*(Fperm_SI_Woolf2021!$E$9:$E$93-L$58)-63.1579*EXP(-0.19*Fperm_SI_Woolf2021!$E$9:$E$93)+63.1579*EXP(-0.19*L$58))/(Fperm_SI_Woolf2021!$E$9:$E$93-L$58))*(L$58-Fperm_SI_Woolf2021!$E$9:$E$93)/10))) + Fperm_SI_Woolf2021!$H$9:$H$93*EXP(-Fperm_SI_Woolf2021!$K$9:$K$93*$C93*IF(L$58=Fperm_SI_Woolf2021!$E$9:$E$93,1,EXP(LN((1.1*(Fperm_SI_Woolf2021!$E$9:$E$93-L$58)-63.1579*EXP(-0.19*Fperm_SI_Woolf2021!$E$9:$E$93)+63.1579*EXP(-0.19*L$58))/(Fperm_SI_Woolf2021!$E$9:$E$93-L$58))*(L$58-Fperm_SI_Woolf2021!$E$9:$E$93)/10))),Fperm_SI_Woolf2021!$D$9:$D$93))</f>
        <v>0.78007107548257371</v>
      </c>
      <c r="M93" s="51" cm="1">
        <f t="array" ref="M93">MIN(1,SLOPE(Fperm_SI_Woolf2021!$F$9:$F$93*EXP(-Fperm_SI_Woolf2021!$I$9:$I$93*$C93*IF(M$58=Fperm_SI_Woolf2021!$E$9:$E$93,1,EXP(LN((1.1*(Fperm_SI_Woolf2021!$E$9:$E$93-M$58)-63.1579*EXP(-0.19*Fperm_SI_Woolf2021!$E$9:$E$93)+63.1579*EXP(-0.19*M$58))/(Fperm_SI_Woolf2021!$E$9:$E$93-M$58))*(M$58-Fperm_SI_Woolf2021!$E$9:$E$93)/10))) + Fperm_SI_Woolf2021!$G$9:$G$93*EXP(-Fperm_SI_Woolf2021!$J$9:$J$93*$C93*IF(M$58=Fperm_SI_Woolf2021!$E$9:$E$93,1,EXP(LN((1.1*(Fperm_SI_Woolf2021!$E$9:$E$93-M$58)-63.1579*EXP(-0.19*Fperm_SI_Woolf2021!$E$9:$E$93)+63.1579*EXP(-0.19*M$58))/(Fperm_SI_Woolf2021!$E$9:$E$93-M$58))*(M$58-Fperm_SI_Woolf2021!$E$9:$E$93)/10))) + Fperm_SI_Woolf2021!$H$9:$H$93*EXP(-Fperm_SI_Woolf2021!$K$9:$K$93*$C93*IF(M$58=Fperm_SI_Woolf2021!$E$9:$E$93,1,EXP(LN((1.1*(Fperm_SI_Woolf2021!$E$9:$E$93-M$58)-63.1579*EXP(-0.19*Fperm_SI_Woolf2021!$E$9:$E$93)+63.1579*EXP(-0.19*M$58))/(Fperm_SI_Woolf2021!$E$9:$E$93-M$58))*(M$58-Fperm_SI_Woolf2021!$E$9:$E$93)/10))),Fperm_SI_Woolf2021!$D$9:$D$93)*M$57+INTERCEPT(Fperm_SI_Woolf2021!$F$9:$F$93*EXP(-Fperm_SI_Woolf2021!$I$9:$I$93*$C93*IF(M$58=Fperm_SI_Woolf2021!$E$9:$E$93,1,EXP(LN((1.1*(Fperm_SI_Woolf2021!$E$9:$E$93-M$58)-63.1579*EXP(-0.19*Fperm_SI_Woolf2021!$E$9:$E$93)+63.1579*EXP(-0.19*M$58))/(Fperm_SI_Woolf2021!$E$9:$E$93-M$58))*(M$58-Fperm_SI_Woolf2021!$E$9:$E$93)/10))) + Fperm_SI_Woolf2021!$G$9:$G$93*EXP(-Fperm_SI_Woolf2021!$J$9:$J$93*$C93*IF(M$58=Fperm_SI_Woolf2021!$E$9:$E$93,1,EXP(LN((1.1*(Fperm_SI_Woolf2021!$E$9:$E$93-M$58)-63.1579*EXP(-0.19*Fperm_SI_Woolf2021!$E$9:$E$93)+63.1579*EXP(-0.19*M$58))/(Fperm_SI_Woolf2021!$E$9:$E$93-M$58))*(M$58-Fperm_SI_Woolf2021!$E$9:$E$93)/10))) + Fperm_SI_Woolf2021!$H$9:$H$93*EXP(-Fperm_SI_Woolf2021!$K$9:$K$93*$C93*IF(M$58=Fperm_SI_Woolf2021!$E$9:$E$93,1,EXP(LN((1.1*(Fperm_SI_Woolf2021!$E$9:$E$93-M$58)-63.1579*EXP(-0.19*Fperm_SI_Woolf2021!$E$9:$E$93)+63.1579*EXP(-0.19*M$58))/(Fperm_SI_Woolf2021!$E$9:$E$93-M$58))*(M$58-Fperm_SI_Woolf2021!$E$9:$E$93)/10))),Fperm_SI_Woolf2021!$D$9:$D$93))</f>
        <v>0.74902120338592182</v>
      </c>
      <c r="N93" s="51" cm="1">
        <f t="array" ref="N93">MIN(1,SLOPE(Fperm_SI_Woolf2021!$F$9:$F$93*EXP(-Fperm_SI_Woolf2021!$I$9:$I$93*$C93*IF(N$58=Fperm_SI_Woolf2021!$E$9:$E$93,1,EXP(LN((1.1*(Fperm_SI_Woolf2021!$E$9:$E$93-N$58)-63.1579*EXP(-0.19*Fperm_SI_Woolf2021!$E$9:$E$93)+63.1579*EXP(-0.19*N$58))/(Fperm_SI_Woolf2021!$E$9:$E$93-N$58))*(N$58-Fperm_SI_Woolf2021!$E$9:$E$93)/10))) + Fperm_SI_Woolf2021!$G$9:$G$93*EXP(-Fperm_SI_Woolf2021!$J$9:$J$93*$C93*IF(N$58=Fperm_SI_Woolf2021!$E$9:$E$93,1,EXP(LN((1.1*(Fperm_SI_Woolf2021!$E$9:$E$93-N$58)-63.1579*EXP(-0.19*Fperm_SI_Woolf2021!$E$9:$E$93)+63.1579*EXP(-0.19*N$58))/(Fperm_SI_Woolf2021!$E$9:$E$93-N$58))*(N$58-Fperm_SI_Woolf2021!$E$9:$E$93)/10))) + Fperm_SI_Woolf2021!$H$9:$H$93*EXP(-Fperm_SI_Woolf2021!$K$9:$K$93*$C93*IF(N$58=Fperm_SI_Woolf2021!$E$9:$E$93,1,EXP(LN((1.1*(Fperm_SI_Woolf2021!$E$9:$E$93-N$58)-63.1579*EXP(-0.19*Fperm_SI_Woolf2021!$E$9:$E$93)+63.1579*EXP(-0.19*N$58))/(Fperm_SI_Woolf2021!$E$9:$E$93-N$58))*(N$58-Fperm_SI_Woolf2021!$E$9:$E$93)/10))),Fperm_SI_Woolf2021!$D$9:$D$93)*N$57+INTERCEPT(Fperm_SI_Woolf2021!$F$9:$F$93*EXP(-Fperm_SI_Woolf2021!$I$9:$I$93*$C93*IF(N$58=Fperm_SI_Woolf2021!$E$9:$E$93,1,EXP(LN((1.1*(Fperm_SI_Woolf2021!$E$9:$E$93-N$58)-63.1579*EXP(-0.19*Fperm_SI_Woolf2021!$E$9:$E$93)+63.1579*EXP(-0.19*N$58))/(Fperm_SI_Woolf2021!$E$9:$E$93-N$58))*(N$58-Fperm_SI_Woolf2021!$E$9:$E$93)/10))) + Fperm_SI_Woolf2021!$G$9:$G$93*EXP(-Fperm_SI_Woolf2021!$J$9:$J$93*$C93*IF(N$58=Fperm_SI_Woolf2021!$E$9:$E$93,1,EXP(LN((1.1*(Fperm_SI_Woolf2021!$E$9:$E$93-N$58)-63.1579*EXP(-0.19*Fperm_SI_Woolf2021!$E$9:$E$93)+63.1579*EXP(-0.19*N$58))/(Fperm_SI_Woolf2021!$E$9:$E$93-N$58))*(N$58-Fperm_SI_Woolf2021!$E$9:$E$93)/10))) + Fperm_SI_Woolf2021!$H$9:$H$93*EXP(-Fperm_SI_Woolf2021!$K$9:$K$93*$C93*IF(N$58=Fperm_SI_Woolf2021!$E$9:$E$93,1,EXP(LN((1.1*(Fperm_SI_Woolf2021!$E$9:$E$93-N$58)-63.1579*EXP(-0.19*Fperm_SI_Woolf2021!$E$9:$E$93)+63.1579*EXP(-0.19*N$58))/(Fperm_SI_Woolf2021!$E$9:$E$93-N$58))*(N$58-Fperm_SI_Woolf2021!$E$9:$E$93)/10))),Fperm_SI_Woolf2021!$D$9:$D$93))</f>
        <v>0.71797133128926982</v>
      </c>
      <c r="O93" s="51" cm="1">
        <f t="array" ref="O93">MIN(1,SLOPE(Fperm_SI_Woolf2021!$F$9:$F$93*EXP(-Fperm_SI_Woolf2021!$I$9:$I$93*$C93*IF(O$58=Fperm_SI_Woolf2021!$E$9:$E$93,1,EXP(LN((1.1*(Fperm_SI_Woolf2021!$E$9:$E$93-O$58)-63.1579*EXP(-0.19*Fperm_SI_Woolf2021!$E$9:$E$93)+63.1579*EXP(-0.19*O$58))/(Fperm_SI_Woolf2021!$E$9:$E$93-O$58))*(O$58-Fperm_SI_Woolf2021!$E$9:$E$93)/10))) + Fperm_SI_Woolf2021!$G$9:$G$93*EXP(-Fperm_SI_Woolf2021!$J$9:$J$93*$C93*IF(O$58=Fperm_SI_Woolf2021!$E$9:$E$93,1,EXP(LN((1.1*(Fperm_SI_Woolf2021!$E$9:$E$93-O$58)-63.1579*EXP(-0.19*Fperm_SI_Woolf2021!$E$9:$E$93)+63.1579*EXP(-0.19*O$58))/(Fperm_SI_Woolf2021!$E$9:$E$93-O$58))*(O$58-Fperm_SI_Woolf2021!$E$9:$E$93)/10))) + Fperm_SI_Woolf2021!$H$9:$H$93*EXP(-Fperm_SI_Woolf2021!$K$9:$K$93*$C93*IF(O$58=Fperm_SI_Woolf2021!$E$9:$E$93,1,EXP(LN((1.1*(Fperm_SI_Woolf2021!$E$9:$E$93-O$58)-63.1579*EXP(-0.19*Fperm_SI_Woolf2021!$E$9:$E$93)+63.1579*EXP(-0.19*O$58))/(Fperm_SI_Woolf2021!$E$9:$E$93-O$58))*(O$58-Fperm_SI_Woolf2021!$E$9:$E$93)/10))),Fperm_SI_Woolf2021!$D$9:$D$93)*O$57+INTERCEPT(Fperm_SI_Woolf2021!$F$9:$F$93*EXP(-Fperm_SI_Woolf2021!$I$9:$I$93*$C93*IF(O$58=Fperm_SI_Woolf2021!$E$9:$E$93,1,EXP(LN((1.1*(Fperm_SI_Woolf2021!$E$9:$E$93-O$58)-63.1579*EXP(-0.19*Fperm_SI_Woolf2021!$E$9:$E$93)+63.1579*EXP(-0.19*O$58))/(Fperm_SI_Woolf2021!$E$9:$E$93-O$58))*(O$58-Fperm_SI_Woolf2021!$E$9:$E$93)/10))) + Fperm_SI_Woolf2021!$G$9:$G$93*EXP(-Fperm_SI_Woolf2021!$J$9:$J$93*$C93*IF(O$58=Fperm_SI_Woolf2021!$E$9:$E$93,1,EXP(LN((1.1*(Fperm_SI_Woolf2021!$E$9:$E$93-O$58)-63.1579*EXP(-0.19*Fperm_SI_Woolf2021!$E$9:$E$93)+63.1579*EXP(-0.19*O$58))/(Fperm_SI_Woolf2021!$E$9:$E$93-O$58))*(O$58-Fperm_SI_Woolf2021!$E$9:$E$93)/10))) + Fperm_SI_Woolf2021!$H$9:$H$93*EXP(-Fperm_SI_Woolf2021!$K$9:$K$93*$C93*IF(O$58=Fperm_SI_Woolf2021!$E$9:$E$93,1,EXP(LN((1.1*(Fperm_SI_Woolf2021!$E$9:$E$93-O$58)-63.1579*EXP(-0.19*Fperm_SI_Woolf2021!$E$9:$E$93)+63.1579*EXP(-0.19*O$58))/(Fperm_SI_Woolf2021!$E$9:$E$93-O$58))*(O$58-Fperm_SI_Woolf2021!$E$9:$E$93)/10))),Fperm_SI_Woolf2021!$D$9:$D$93))</f>
        <v>0.68692145919261782</v>
      </c>
      <c r="P93" s="51" cm="1">
        <f t="array" ref="P93">MIN(1,SLOPE(Fperm_SI_Woolf2021!$F$9:$F$93*EXP(-Fperm_SI_Woolf2021!$I$9:$I$93*$C93*IF(P$58=Fperm_SI_Woolf2021!$E$9:$E$93,1,EXP(LN((1.1*(Fperm_SI_Woolf2021!$E$9:$E$93-P$58)-63.1579*EXP(-0.19*Fperm_SI_Woolf2021!$E$9:$E$93)+63.1579*EXP(-0.19*P$58))/(Fperm_SI_Woolf2021!$E$9:$E$93-P$58))*(P$58-Fperm_SI_Woolf2021!$E$9:$E$93)/10))) + Fperm_SI_Woolf2021!$G$9:$G$93*EXP(-Fperm_SI_Woolf2021!$J$9:$J$93*$C93*IF(P$58=Fperm_SI_Woolf2021!$E$9:$E$93,1,EXP(LN((1.1*(Fperm_SI_Woolf2021!$E$9:$E$93-P$58)-63.1579*EXP(-0.19*Fperm_SI_Woolf2021!$E$9:$E$93)+63.1579*EXP(-0.19*P$58))/(Fperm_SI_Woolf2021!$E$9:$E$93-P$58))*(P$58-Fperm_SI_Woolf2021!$E$9:$E$93)/10))) + Fperm_SI_Woolf2021!$H$9:$H$93*EXP(-Fperm_SI_Woolf2021!$K$9:$K$93*$C93*IF(P$58=Fperm_SI_Woolf2021!$E$9:$E$93,1,EXP(LN((1.1*(Fperm_SI_Woolf2021!$E$9:$E$93-P$58)-63.1579*EXP(-0.19*Fperm_SI_Woolf2021!$E$9:$E$93)+63.1579*EXP(-0.19*P$58))/(Fperm_SI_Woolf2021!$E$9:$E$93-P$58))*(P$58-Fperm_SI_Woolf2021!$E$9:$E$93)/10))),Fperm_SI_Woolf2021!$D$9:$D$93)*P$57+INTERCEPT(Fperm_SI_Woolf2021!$F$9:$F$93*EXP(-Fperm_SI_Woolf2021!$I$9:$I$93*$C93*IF(P$58=Fperm_SI_Woolf2021!$E$9:$E$93,1,EXP(LN((1.1*(Fperm_SI_Woolf2021!$E$9:$E$93-P$58)-63.1579*EXP(-0.19*Fperm_SI_Woolf2021!$E$9:$E$93)+63.1579*EXP(-0.19*P$58))/(Fperm_SI_Woolf2021!$E$9:$E$93-P$58))*(P$58-Fperm_SI_Woolf2021!$E$9:$E$93)/10))) + Fperm_SI_Woolf2021!$G$9:$G$93*EXP(-Fperm_SI_Woolf2021!$J$9:$J$93*$C93*IF(P$58=Fperm_SI_Woolf2021!$E$9:$E$93,1,EXP(LN((1.1*(Fperm_SI_Woolf2021!$E$9:$E$93-P$58)-63.1579*EXP(-0.19*Fperm_SI_Woolf2021!$E$9:$E$93)+63.1579*EXP(-0.19*P$58))/(Fperm_SI_Woolf2021!$E$9:$E$93-P$58))*(P$58-Fperm_SI_Woolf2021!$E$9:$E$93)/10))) + Fperm_SI_Woolf2021!$H$9:$H$93*EXP(-Fperm_SI_Woolf2021!$K$9:$K$93*$C93*IF(P$58=Fperm_SI_Woolf2021!$E$9:$E$93,1,EXP(LN((1.1*(Fperm_SI_Woolf2021!$E$9:$E$93-P$58)-63.1579*EXP(-0.19*Fperm_SI_Woolf2021!$E$9:$E$93)+63.1579*EXP(-0.19*P$58))/(Fperm_SI_Woolf2021!$E$9:$E$93-P$58))*(P$58-Fperm_SI_Woolf2021!$E$9:$E$93)/10))),Fperm_SI_Woolf2021!$D$9:$D$93))</f>
        <v>0.65587158709596594</v>
      </c>
      <c r="Q93" s="51" cm="1">
        <f t="array" ref="Q93">MIN(1,SLOPE(Fperm_SI_Woolf2021!$F$9:$F$93*EXP(-Fperm_SI_Woolf2021!$I$9:$I$93*$C93*IF(Q$58=Fperm_SI_Woolf2021!$E$9:$E$93,1,EXP(LN((1.1*(Fperm_SI_Woolf2021!$E$9:$E$93-Q$58)-63.1579*EXP(-0.19*Fperm_SI_Woolf2021!$E$9:$E$93)+63.1579*EXP(-0.19*Q$58))/(Fperm_SI_Woolf2021!$E$9:$E$93-Q$58))*(Q$58-Fperm_SI_Woolf2021!$E$9:$E$93)/10))) + Fperm_SI_Woolf2021!$G$9:$G$93*EXP(-Fperm_SI_Woolf2021!$J$9:$J$93*$C93*IF(Q$58=Fperm_SI_Woolf2021!$E$9:$E$93,1,EXP(LN((1.1*(Fperm_SI_Woolf2021!$E$9:$E$93-Q$58)-63.1579*EXP(-0.19*Fperm_SI_Woolf2021!$E$9:$E$93)+63.1579*EXP(-0.19*Q$58))/(Fperm_SI_Woolf2021!$E$9:$E$93-Q$58))*(Q$58-Fperm_SI_Woolf2021!$E$9:$E$93)/10))) + Fperm_SI_Woolf2021!$H$9:$H$93*EXP(-Fperm_SI_Woolf2021!$K$9:$K$93*$C93*IF(Q$58=Fperm_SI_Woolf2021!$E$9:$E$93,1,EXP(LN((1.1*(Fperm_SI_Woolf2021!$E$9:$E$93-Q$58)-63.1579*EXP(-0.19*Fperm_SI_Woolf2021!$E$9:$E$93)+63.1579*EXP(-0.19*Q$58))/(Fperm_SI_Woolf2021!$E$9:$E$93-Q$58))*(Q$58-Fperm_SI_Woolf2021!$E$9:$E$93)/10))),Fperm_SI_Woolf2021!$D$9:$D$93)*Q$57+INTERCEPT(Fperm_SI_Woolf2021!$F$9:$F$93*EXP(-Fperm_SI_Woolf2021!$I$9:$I$93*$C93*IF(Q$58=Fperm_SI_Woolf2021!$E$9:$E$93,1,EXP(LN((1.1*(Fperm_SI_Woolf2021!$E$9:$E$93-Q$58)-63.1579*EXP(-0.19*Fperm_SI_Woolf2021!$E$9:$E$93)+63.1579*EXP(-0.19*Q$58))/(Fperm_SI_Woolf2021!$E$9:$E$93-Q$58))*(Q$58-Fperm_SI_Woolf2021!$E$9:$E$93)/10))) + Fperm_SI_Woolf2021!$G$9:$G$93*EXP(-Fperm_SI_Woolf2021!$J$9:$J$93*$C93*IF(Q$58=Fperm_SI_Woolf2021!$E$9:$E$93,1,EXP(LN((1.1*(Fperm_SI_Woolf2021!$E$9:$E$93-Q$58)-63.1579*EXP(-0.19*Fperm_SI_Woolf2021!$E$9:$E$93)+63.1579*EXP(-0.19*Q$58))/(Fperm_SI_Woolf2021!$E$9:$E$93-Q$58))*(Q$58-Fperm_SI_Woolf2021!$E$9:$E$93)/10))) + Fperm_SI_Woolf2021!$H$9:$H$93*EXP(-Fperm_SI_Woolf2021!$K$9:$K$93*$C93*IF(Q$58=Fperm_SI_Woolf2021!$E$9:$E$93,1,EXP(LN((1.1*(Fperm_SI_Woolf2021!$E$9:$E$93-Q$58)-63.1579*EXP(-0.19*Fperm_SI_Woolf2021!$E$9:$E$93)+63.1579*EXP(-0.19*Q$58))/(Fperm_SI_Woolf2021!$E$9:$E$93-Q$58))*(Q$58-Fperm_SI_Woolf2021!$E$9:$E$93)/10))),Fperm_SI_Woolf2021!$D$9:$D$93))</f>
        <v>0.62482171499931405</v>
      </c>
      <c r="R93" s="51" cm="1">
        <f t="array" ref="R93">MIN(1,SLOPE(Fperm_SI_Woolf2021!$F$9:$F$93*EXP(-Fperm_SI_Woolf2021!$I$9:$I$93*$C93*IF(R$58=Fperm_SI_Woolf2021!$E$9:$E$93,1,EXP(LN((1.1*(Fperm_SI_Woolf2021!$E$9:$E$93-R$58)-63.1579*EXP(-0.19*Fperm_SI_Woolf2021!$E$9:$E$93)+63.1579*EXP(-0.19*R$58))/(Fperm_SI_Woolf2021!$E$9:$E$93-R$58))*(R$58-Fperm_SI_Woolf2021!$E$9:$E$93)/10))) + Fperm_SI_Woolf2021!$G$9:$G$93*EXP(-Fperm_SI_Woolf2021!$J$9:$J$93*$C93*IF(R$58=Fperm_SI_Woolf2021!$E$9:$E$93,1,EXP(LN((1.1*(Fperm_SI_Woolf2021!$E$9:$E$93-R$58)-63.1579*EXP(-0.19*Fperm_SI_Woolf2021!$E$9:$E$93)+63.1579*EXP(-0.19*R$58))/(Fperm_SI_Woolf2021!$E$9:$E$93-R$58))*(R$58-Fperm_SI_Woolf2021!$E$9:$E$93)/10))) + Fperm_SI_Woolf2021!$H$9:$H$93*EXP(-Fperm_SI_Woolf2021!$K$9:$K$93*$C93*IF(R$58=Fperm_SI_Woolf2021!$E$9:$E$93,1,EXP(LN((1.1*(Fperm_SI_Woolf2021!$E$9:$E$93-R$58)-63.1579*EXP(-0.19*Fperm_SI_Woolf2021!$E$9:$E$93)+63.1579*EXP(-0.19*R$58))/(Fperm_SI_Woolf2021!$E$9:$E$93-R$58))*(R$58-Fperm_SI_Woolf2021!$E$9:$E$93)/10))),Fperm_SI_Woolf2021!$D$9:$D$93)*R$57+INTERCEPT(Fperm_SI_Woolf2021!$F$9:$F$93*EXP(-Fperm_SI_Woolf2021!$I$9:$I$93*$C93*IF(R$58=Fperm_SI_Woolf2021!$E$9:$E$93,1,EXP(LN((1.1*(Fperm_SI_Woolf2021!$E$9:$E$93-R$58)-63.1579*EXP(-0.19*Fperm_SI_Woolf2021!$E$9:$E$93)+63.1579*EXP(-0.19*R$58))/(Fperm_SI_Woolf2021!$E$9:$E$93-R$58))*(R$58-Fperm_SI_Woolf2021!$E$9:$E$93)/10))) + Fperm_SI_Woolf2021!$G$9:$G$93*EXP(-Fperm_SI_Woolf2021!$J$9:$J$93*$C93*IF(R$58=Fperm_SI_Woolf2021!$E$9:$E$93,1,EXP(LN((1.1*(Fperm_SI_Woolf2021!$E$9:$E$93-R$58)-63.1579*EXP(-0.19*Fperm_SI_Woolf2021!$E$9:$E$93)+63.1579*EXP(-0.19*R$58))/(Fperm_SI_Woolf2021!$E$9:$E$93-R$58))*(R$58-Fperm_SI_Woolf2021!$E$9:$E$93)/10))) + Fperm_SI_Woolf2021!$H$9:$H$93*EXP(-Fperm_SI_Woolf2021!$K$9:$K$93*$C93*IF(R$58=Fperm_SI_Woolf2021!$E$9:$E$93,1,EXP(LN((1.1*(Fperm_SI_Woolf2021!$E$9:$E$93-R$58)-63.1579*EXP(-0.19*Fperm_SI_Woolf2021!$E$9:$E$93)+63.1579*EXP(-0.19*R$58))/(Fperm_SI_Woolf2021!$E$9:$E$93-R$58))*(R$58-Fperm_SI_Woolf2021!$E$9:$E$93)/10))),Fperm_SI_Woolf2021!$D$9:$D$93))</f>
        <v>0.59377184290266205</v>
      </c>
      <c r="S93" s="51" cm="1">
        <f t="array" ref="S93">MIN(1,SLOPE(Fperm_SI_Woolf2021!$F$9:$F$93*EXP(-Fperm_SI_Woolf2021!$I$9:$I$93*$C93*IF(S$58=Fperm_SI_Woolf2021!$E$9:$E$93,1,EXP(LN((1.1*(Fperm_SI_Woolf2021!$E$9:$E$93-S$58)-63.1579*EXP(-0.19*Fperm_SI_Woolf2021!$E$9:$E$93)+63.1579*EXP(-0.19*S$58))/(Fperm_SI_Woolf2021!$E$9:$E$93-S$58))*(S$58-Fperm_SI_Woolf2021!$E$9:$E$93)/10))) + Fperm_SI_Woolf2021!$G$9:$G$93*EXP(-Fperm_SI_Woolf2021!$J$9:$J$93*$C93*IF(S$58=Fperm_SI_Woolf2021!$E$9:$E$93,1,EXP(LN((1.1*(Fperm_SI_Woolf2021!$E$9:$E$93-S$58)-63.1579*EXP(-0.19*Fperm_SI_Woolf2021!$E$9:$E$93)+63.1579*EXP(-0.19*S$58))/(Fperm_SI_Woolf2021!$E$9:$E$93-S$58))*(S$58-Fperm_SI_Woolf2021!$E$9:$E$93)/10))) + Fperm_SI_Woolf2021!$H$9:$H$93*EXP(-Fperm_SI_Woolf2021!$K$9:$K$93*$C93*IF(S$58=Fperm_SI_Woolf2021!$E$9:$E$93,1,EXP(LN((1.1*(Fperm_SI_Woolf2021!$E$9:$E$93-S$58)-63.1579*EXP(-0.19*Fperm_SI_Woolf2021!$E$9:$E$93)+63.1579*EXP(-0.19*S$58))/(Fperm_SI_Woolf2021!$E$9:$E$93-S$58))*(S$58-Fperm_SI_Woolf2021!$E$9:$E$93)/10))),Fperm_SI_Woolf2021!$D$9:$D$93)*S$57+INTERCEPT(Fperm_SI_Woolf2021!$F$9:$F$93*EXP(-Fperm_SI_Woolf2021!$I$9:$I$93*$C93*IF(S$58=Fperm_SI_Woolf2021!$E$9:$E$93,1,EXP(LN((1.1*(Fperm_SI_Woolf2021!$E$9:$E$93-S$58)-63.1579*EXP(-0.19*Fperm_SI_Woolf2021!$E$9:$E$93)+63.1579*EXP(-0.19*S$58))/(Fperm_SI_Woolf2021!$E$9:$E$93-S$58))*(S$58-Fperm_SI_Woolf2021!$E$9:$E$93)/10))) + Fperm_SI_Woolf2021!$G$9:$G$93*EXP(-Fperm_SI_Woolf2021!$J$9:$J$93*$C93*IF(S$58=Fperm_SI_Woolf2021!$E$9:$E$93,1,EXP(LN((1.1*(Fperm_SI_Woolf2021!$E$9:$E$93-S$58)-63.1579*EXP(-0.19*Fperm_SI_Woolf2021!$E$9:$E$93)+63.1579*EXP(-0.19*S$58))/(Fperm_SI_Woolf2021!$E$9:$E$93-S$58))*(S$58-Fperm_SI_Woolf2021!$E$9:$E$93)/10))) + Fperm_SI_Woolf2021!$H$9:$H$93*EXP(-Fperm_SI_Woolf2021!$K$9:$K$93*$C93*IF(S$58=Fperm_SI_Woolf2021!$E$9:$E$93,1,EXP(LN((1.1*(Fperm_SI_Woolf2021!$E$9:$E$93-S$58)-63.1579*EXP(-0.19*Fperm_SI_Woolf2021!$E$9:$E$93)+63.1579*EXP(-0.19*S$58))/(Fperm_SI_Woolf2021!$E$9:$E$93-S$58))*(S$58-Fperm_SI_Woolf2021!$E$9:$E$93)/10))),Fperm_SI_Woolf2021!$D$9:$D$93))</f>
        <v>0.84765267882441031</v>
      </c>
      <c r="T93" s="51" cm="1">
        <f t="array" ref="T93">MIN(1,SLOPE(Fperm_SI_Woolf2021!$F$9:$F$93*EXP(-Fperm_SI_Woolf2021!$I$9:$I$93*$C93*IF(T$58=Fperm_SI_Woolf2021!$E$9:$E$93,1,EXP(LN((1.1*(Fperm_SI_Woolf2021!$E$9:$E$93-T$58)-63.1579*EXP(-0.19*Fperm_SI_Woolf2021!$E$9:$E$93)+63.1579*EXP(-0.19*T$58))/(Fperm_SI_Woolf2021!$E$9:$E$93-T$58))*(T$58-Fperm_SI_Woolf2021!$E$9:$E$93)/10))) + Fperm_SI_Woolf2021!$G$9:$G$93*EXP(-Fperm_SI_Woolf2021!$J$9:$J$93*$C93*IF(T$58=Fperm_SI_Woolf2021!$E$9:$E$93,1,EXP(LN((1.1*(Fperm_SI_Woolf2021!$E$9:$E$93-T$58)-63.1579*EXP(-0.19*Fperm_SI_Woolf2021!$E$9:$E$93)+63.1579*EXP(-0.19*T$58))/(Fperm_SI_Woolf2021!$E$9:$E$93-T$58))*(T$58-Fperm_SI_Woolf2021!$E$9:$E$93)/10))) + Fperm_SI_Woolf2021!$H$9:$H$93*EXP(-Fperm_SI_Woolf2021!$K$9:$K$93*$C93*IF(T$58=Fperm_SI_Woolf2021!$E$9:$E$93,1,EXP(LN((1.1*(Fperm_SI_Woolf2021!$E$9:$E$93-T$58)-63.1579*EXP(-0.19*Fperm_SI_Woolf2021!$E$9:$E$93)+63.1579*EXP(-0.19*T$58))/(Fperm_SI_Woolf2021!$E$9:$E$93-T$58))*(T$58-Fperm_SI_Woolf2021!$E$9:$E$93)/10))),Fperm_SI_Woolf2021!$D$9:$D$93)*T$57+INTERCEPT(Fperm_SI_Woolf2021!$F$9:$F$93*EXP(-Fperm_SI_Woolf2021!$I$9:$I$93*$C93*IF(T$58=Fperm_SI_Woolf2021!$E$9:$E$93,1,EXP(LN((1.1*(Fperm_SI_Woolf2021!$E$9:$E$93-T$58)-63.1579*EXP(-0.19*Fperm_SI_Woolf2021!$E$9:$E$93)+63.1579*EXP(-0.19*T$58))/(Fperm_SI_Woolf2021!$E$9:$E$93-T$58))*(T$58-Fperm_SI_Woolf2021!$E$9:$E$93)/10))) + Fperm_SI_Woolf2021!$G$9:$G$93*EXP(-Fperm_SI_Woolf2021!$J$9:$J$93*$C93*IF(T$58=Fperm_SI_Woolf2021!$E$9:$E$93,1,EXP(LN((1.1*(Fperm_SI_Woolf2021!$E$9:$E$93-T$58)-63.1579*EXP(-0.19*Fperm_SI_Woolf2021!$E$9:$E$93)+63.1579*EXP(-0.19*T$58))/(Fperm_SI_Woolf2021!$E$9:$E$93-T$58))*(T$58-Fperm_SI_Woolf2021!$E$9:$E$93)/10))) + Fperm_SI_Woolf2021!$H$9:$H$93*EXP(-Fperm_SI_Woolf2021!$K$9:$K$93*$C93*IF(T$58=Fperm_SI_Woolf2021!$E$9:$E$93,1,EXP(LN((1.1*(Fperm_SI_Woolf2021!$E$9:$E$93-T$58)-63.1579*EXP(-0.19*Fperm_SI_Woolf2021!$E$9:$E$93)+63.1579*EXP(-0.19*T$58))/(Fperm_SI_Woolf2021!$E$9:$E$93-T$58))*(T$58-Fperm_SI_Woolf2021!$E$9:$E$93)/10))),Fperm_SI_Woolf2021!$D$9:$D$93))</f>
        <v>0.81525710531979578</v>
      </c>
      <c r="U93" s="51" cm="1">
        <f t="array" ref="U93">MIN(1,SLOPE(Fperm_SI_Woolf2021!$F$9:$F$93*EXP(-Fperm_SI_Woolf2021!$I$9:$I$93*$C93*IF(U$58=Fperm_SI_Woolf2021!$E$9:$E$93,1,EXP(LN((1.1*(Fperm_SI_Woolf2021!$E$9:$E$93-U$58)-63.1579*EXP(-0.19*Fperm_SI_Woolf2021!$E$9:$E$93)+63.1579*EXP(-0.19*U$58))/(Fperm_SI_Woolf2021!$E$9:$E$93-U$58))*(U$58-Fperm_SI_Woolf2021!$E$9:$E$93)/10))) + Fperm_SI_Woolf2021!$G$9:$G$93*EXP(-Fperm_SI_Woolf2021!$J$9:$J$93*$C93*IF(U$58=Fperm_SI_Woolf2021!$E$9:$E$93,1,EXP(LN((1.1*(Fperm_SI_Woolf2021!$E$9:$E$93-U$58)-63.1579*EXP(-0.19*Fperm_SI_Woolf2021!$E$9:$E$93)+63.1579*EXP(-0.19*U$58))/(Fperm_SI_Woolf2021!$E$9:$E$93-U$58))*(U$58-Fperm_SI_Woolf2021!$E$9:$E$93)/10))) + Fperm_SI_Woolf2021!$H$9:$H$93*EXP(-Fperm_SI_Woolf2021!$K$9:$K$93*$C93*IF(U$58=Fperm_SI_Woolf2021!$E$9:$E$93,1,EXP(LN((1.1*(Fperm_SI_Woolf2021!$E$9:$E$93-U$58)-63.1579*EXP(-0.19*Fperm_SI_Woolf2021!$E$9:$E$93)+63.1579*EXP(-0.19*U$58))/(Fperm_SI_Woolf2021!$E$9:$E$93-U$58))*(U$58-Fperm_SI_Woolf2021!$E$9:$E$93)/10))),Fperm_SI_Woolf2021!$D$9:$D$93)*U$57+INTERCEPT(Fperm_SI_Woolf2021!$F$9:$F$93*EXP(-Fperm_SI_Woolf2021!$I$9:$I$93*$C93*IF(U$58=Fperm_SI_Woolf2021!$E$9:$E$93,1,EXP(LN((1.1*(Fperm_SI_Woolf2021!$E$9:$E$93-U$58)-63.1579*EXP(-0.19*Fperm_SI_Woolf2021!$E$9:$E$93)+63.1579*EXP(-0.19*U$58))/(Fperm_SI_Woolf2021!$E$9:$E$93-U$58))*(U$58-Fperm_SI_Woolf2021!$E$9:$E$93)/10))) + Fperm_SI_Woolf2021!$G$9:$G$93*EXP(-Fperm_SI_Woolf2021!$J$9:$J$93*$C93*IF(U$58=Fperm_SI_Woolf2021!$E$9:$E$93,1,EXP(LN((1.1*(Fperm_SI_Woolf2021!$E$9:$E$93-U$58)-63.1579*EXP(-0.19*Fperm_SI_Woolf2021!$E$9:$E$93)+63.1579*EXP(-0.19*U$58))/(Fperm_SI_Woolf2021!$E$9:$E$93-U$58))*(U$58-Fperm_SI_Woolf2021!$E$9:$E$93)/10))) + Fperm_SI_Woolf2021!$H$9:$H$93*EXP(-Fperm_SI_Woolf2021!$K$9:$K$93*$C93*IF(U$58=Fperm_SI_Woolf2021!$E$9:$E$93,1,EXP(LN((1.1*(Fperm_SI_Woolf2021!$E$9:$E$93-U$58)-63.1579*EXP(-0.19*Fperm_SI_Woolf2021!$E$9:$E$93)+63.1579*EXP(-0.19*U$58))/(Fperm_SI_Woolf2021!$E$9:$E$93-U$58))*(U$58-Fperm_SI_Woolf2021!$E$9:$E$93)/10))),Fperm_SI_Woolf2021!$D$9:$D$93))</f>
        <v>0.78286153181518126</v>
      </c>
      <c r="V93" s="51" cm="1">
        <f t="array" ref="V93">MIN(1,SLOPE(Fperm_SI_Woolf2021!$F$9:$F$93*EXP(-Fperm_SI_Woolf2021!$I$9:$I$93*$C93*IF(V$58=Fperm_SI_Woolf2021!$E$9:$E$93,1,EXP(LN((1.1*(Fperm_SI_Woolf2021!$E$9:$E$93-V$58)-63.1579*EXP(-0.19*Fperm_SI_Woolf2021!$E$9:$E$93)+63.1579*EXP(-0.19*V$58))/(Fperm_SI_Woolf2021!$E$9:$E$93-V$58))*(V$58-Fperm_SI_Woolf2021!$E$9:$E$93)/10))) + Fperm_SI_Woolf2021!$G$9:$G$93*EXP(-Fperm_SI_Woolf2021!$J$9:$J$93*$C93*IF(V$58=Fperm_SI_Woolf2021!$E$9:$E$93,1,EXP(LN((1.1*(Fperm_SI_Woolf2021!$E$9:$E$93-V$58)-63.1579*EXP(-0.19*Fperm_SI_Woolf2021!$E$9:$E$93)+63.1579*EXP(-0.19*V$58))/(Fperm_SI_Woolf2021!$E$9:$E$93-V$58))*(V$58-Fperm_SI_Woolf2021!$E$9:$E$93)/10))) + Fperm_SI_Woolf2021!$H$9:$H$93*EXP(-Fperm_SI_Woolf2021!$K$9:$K$93*$C93*IF(V$58=Fperm_SI_Woolf2021!$E$9:$E$93,1,EXP(LN((1.1*(Fperm_SI_Woolf2021!$E$9:$E$93-V$58)-63.1579*EXP(-0.19*Fperm_SI_Woolf2021!$E$9:$E$93)+63.1579*EXP(-0.19*V$58))/(Fperm_SI_Woolf2021!$E$9:$E$93-V$58))*(V$58-Fperm_SI_Woolf2021!$E$9:$E$93)/10))),Fperm_SI_Woolf2021!$D$9:$D$93)*V$57+INTERCEPT(Fperm_SI_Woolf2021!$F$9:$F$93*EXP(-Fperm_SI_Woolf2021!$I$9:$I$93*$C93*IF(V$58=Fperm_SI_Woolf2021!$E$9:$E$93,1,EXP(LN((1.1*(Fperm_SI_Woolf2021!$E$9:$E$93-V$58)-63.1579*EXP(-0.19*Fperm_SI_Woolf2021!$E$9:$E$93)+63.1579*EXP(-0.19*V$58))/(Fperm_SI_Woolf2021!$E$9:$E$93-V$58))*(V$58-Fperm_SI_Woolf2021!$E$9:$E$93)/10))) + Fperm_SI_Woolf2021!$G$9:$G$93*EXP(-Fperm_SI_Woolf2021!$J$9:$J$93*$C93*IF(V$58=Fperm_SI_Woolf2021!$E$9:$E$93,1,EXP(LN((1.1*(Fperm_SI_Woolf2021!$E$9:$E$93-V$58)-63.1579*EXP(-0.19*Fperm_SI_Woolf2021!$E$9:$E$93)+63.1579*EXP(-0.19*V$58))/(Fperm_SI_Woolf2021!$E$9:$E$93-V$58))*(V$58-Fperm_SI_Woolf2021!$E$9:$E$93)/10))) + Fperm_SI_Woolf2021!$H$9:$H$93*EXP(-Fperm_SI_Woolf2021!$K$9:$K$93*$C93*IF(V$58=Fperm_SI_Woolf2021!$E$9:$E$93,1,EXP(LN((1.1*(Fperm_SI_Woolf2021!$E$9:$E$93-V$58)-63.1579*EXP(-0.19*Fperm_SI_Woolf2021!$E$9:$E$93)+63.1579*EXP(-0.19*V$58))/(Fperm_SI_Woolf2021!$E$9:$E$93-V$58))*(V$58-Fperm_SI_Woolf2021!$E$9:$E$93)/10))),Fperm_SI_Woolf2021!$D$9:$D$93))</f>
        <v>0.75046595831056684</v>
      </c>
      <c r="W93" s="51" cm="1">
        <f t="array" ref="W93">MIN(1,SLOPE(Fperm_SI_Woolf2021!$F$9:$F$93*EXP(-Fperm_SI_Woolf2021!$I$9:$I$93*$C93*IF(W$58=Fperm_SI_Woolf2021!$E$9:$E$93,1,EXP(LN((1.1*(Fperm_SI_Woolf2021!$E$9:$E$93-W$58)-63.1579*EXP(-0.19*Fperm_SI_Woolf2021!$E$9:$E$93)+63.1579*EXP(-0.19*W$58))/(Fperm_SI_Woolf2021!$E$9:$E$93-W$58))*(W$58-Fperm_SI_Woolf2021!$E$9:$E$93)/10))) + Fperm_SI_Woolf2021!$G$9:$G$93*EXP(-Fperm_SI_Woolf2021!$J$9:$J$93*$C93*IF(W$58=Fperm_SI_Woolf2021!$E$9:$E$93,1,EXP(LN((1.1*(Fperm_SI_Woolf2021!$E$9:$E$93-W$58)-63.1579*EXP(-0.19*Fperm_SI_Woolf2021!$E$9:$E$93)+63.1579*EXP(-0.19*W$58))/(Fperm_SI_Woolf2021!$E$9:$E$93-W$58))*(W$58-Fperm_SI_Woolf2021!$E$9:$E$93)/10))) + Fperm_SI_Woolf2021!$H$9:$H$93*EXP(-Fperm_SI_Woolf2021!$K$9:$K$93*$C93*IF(W$58=Fperm_SI_Woolf2021!$E$9:$E$93,1,EXP(LN((1.1*(Fperm_SI_Woolf2021!$E$9:$E$93-W$58)-63.1579*EXP(-0.19*Fperm_SI_Woolf2021!$E$9:$E$93)+63.1579*EXP(-0.19*W$58))/(Fperm_SI_Woolf2021!$E$9:$E$93-W$58))*(W$58-Fperm_SI_Woolf2021!$E$9:$E$93)/10))),Fperm_SI_Woolf2021!$D$9:$D$93)*W$57+INTERCEPT(Fperm_SI_Woolf2021!$F$9:$F$93*EXP(-Fperm_SI_Woolf2021!$I$9:$I$93*$C93*IF(W$58=Fperm_SI_Woolf2021!$E$9:$E$93,1,EXP(LN((1.1*(Fperm_SI_Woolf2021!$E$9:$E$93-W$58)-63.1579*EXP(-0.19*Fperm_SI_Woolf2021!$E$9:$E$93)+63.1579*EXP(-0.19*W$58))/(Fperm_SI_Woolf2021!$E$9:$E$93-W$58))*(W$58-Fperm_SI_Woolf2021!$E$9:$E$93)/10))) + Fperm_SI_Woolf2021!$G$9:$G$93*EXP(-Fperm_SI_Woolf2021!$J$9:$J$93*$C93*IF(W$58=Fperm_SI_Woolf2021!$E$9:$E$93,1,EXP(LN((1.1*(Fperm_SI_Woolf2021!$E$9:$E$93-W$58)-63.1579*EXP(-0.19*Fperm_SI_Woolf2021!$E$9:$E$93)+63.1579*EXP(-0.19*W$58))/(Fperm_SI_Woolf2021!$E$9:$E$93-W$58))*(W$58-Fperm_SI_Woolf2021!$E$9:$E$93)/10))) + Fperm_SI_Woolf2021!$H$9:$H$93*EXP(-Fperm_SI_Woolf2021!$K$9:$K$93*$C93*IF(W$58=Fperm_SI_Woolf2021!$E$9:$E$93,1,EXP(LN((1.1*(Fperm_SI_Woolf2021!$E$9:$E$93-W$58)-63.1579*EXP(-0.19*Fperm_SI_Woolf2021!$E$9:$E$93)+63.1579*EXP(-0.19*W$58))/(Fperm_SI_Woolf2021!$E$9:$E$93-W$58))*(W$58-Fperm_SI_Woolf2021!$E$9:$E$93)/10))),Fperm_SI_Woolf2021!$D$9:$D$93))</f>
        <v>0.71807038480595231</v>
      </c>
      <c r="X93" s="51" cm="1">
        <f t="array" ref="X93">MIN(1,SLOPE(Fperm_SI_Woolf2021!$F$9:$F$93*EXP(-Fperm_SI_Woolf2021!$I$9:$I$93*$C93*IF(X$58=Fperm_SI_Woolf2021!$E$9:$E$93,1,EXP(LN((1.1*(Fperm_SI_Woolf2021!$E$9:$E$93-X$58)-63.1579*EXP(-0.19*Fperm_SI_Woolf2021!$E$9:$E$93)+63.1579*EXP(-0.19*X$58))/(Fperm_SI_Woolf2021!$E$9:$E$93-X$58))*(X$58-Fperm_SI_Woolf2021!$E$9:$E$93)/10))) + Fperm_SI_Woolf2021!$G$9:$G$93*EXP(-Fperm_SI_Woolf2021!$J$9:$J$93*$C93*IF(X$58=Fperm_SI_Woolf2021!$E$9:$E$93,1,EXP(LN((1.1*(Fperm_SI_Woolf2021!$E$9:$E$93-X$58)-63.1579*EXP(-0.19*Fperm_SI_Woolf2021!$E$9:$E$93)+63.1579*EXP(-0.19*X$58))/(Fperm_SI_Woolf2021!$E$9:$E$93-X$58))*(X$58-Fperm_SI_Woolf2021!$E$9:$E$93)/10))) + Fperm_SI_Woolf2021!$H$9:$H$93*EXP(-Fperm_SI_Woolf2021!$K$9:$K$93*$C93*IF(X$58=Fperm_SI_Woolf2021!$E$9:$E$93,1,EXP(LN((1.1*(Fperm_SI_Woolf2021!$E$9:$E$93-X$58)-63.1579*EXP(-0.19*Fperm_SI_Woolf2021!$E$9:$E$93)+63.1579*EXP(-0.19*X$58))/(Fperm_SI_Woolf2021!$E$9:$E$93-X$58))*(X$58-Fperm_SI_Woolf2021!$E$9:$E$93)/10))),Fperm_SI_Woolf2021!$D$9:$D$93)*X$57+INTERCEPT(Fperm_SI_Woolf2021!$F$9:$F$93*EXP(-Fperm_SI_Woolf2021!$I$9:$I$93*$C93*IF(X$58=Fperm_SI_Woolf2021!$E$9:$E$93,1,EXP(LN((1.1*(Fperm_SI_Woolf2021!$E$9:$E$93-X$58)-63.1579*EXP(-0.19*Fperm_SI_Woolf2021!$E$9:$E$93)+63.1579*EXP(-0.19*X$58))/(Fperm_SI_Woolf2021!$E$9:$E$93-X$58))*(X$58-Fperm_SI_Woolf2021!$E$9:$E$93)/10))) + Fperm_SI_Woolf2021!$G$9:$G$93*EXP(-Fperm_SI_Woolf2021!$J$9:$J$93*$C93*IF(X$58=Fperm_SI_Woolf2021!$E$9:$E$93,1,EXP(LN((1.1*(Fperm_SI_Woolf2021!$E$9:$E$93-X$58)-63.1579*EXP(-0.19*Fperm_SI_Woolf2021!$E$9:$E$93)+63.1579*EXP(-0.19*X$58))/(Fperm_SI_Woolf2021!$E$9:$E$93-X$58))*(X$58-Fperm_SI_Woolf2021!$E$9:$E$93)/10))) + Fperm_SI_Woolf2021!$H$9:$H$93*EXP(-Fperm_SI_Woolf2021!$K$9:$K$93*$C93*IF(X$58=Fperm_SI_Woolf2021!$E$9:$E$93,1,EXP(LN((1.1*(Fperm_SI_Woolf2021!$E$9:$E$93-X$58)-63.1579*EXP(-0.19*Fperm_SI_Woolf2021!$E$9:$E$93)+63.1579*EXP(-0.19*X$58))/(Fperm_SI_Woolf2021!$E$9:$E$93-X$58))*(X$58-Fperm_SI_Woolf2021!$E$9:$E$93)/10))),Fperm_SI_Woolf2021!$D$9:$D$93))</f>
        <v>0.68567481130133778</v>
      </c>
      <c r="Y93" s="51" cm="1">
        <f t="array" ref="Y93">MIN(1,SLOPE(Fperm_SI_Woolf2021!$F$9:$F$93*EXP(-Fperm_SI_Woolf2021!$I$9:$I$93*$C93*IF(Y$58=Fperm_SI_Woolf2021!$E$9:$E$93,1,EXP(LN((1.1*(Fperm_SI_Woolf2021!$E$9:$E$93-Y$58)-63.1579*EXP(-0.19*Fperm_SI_Woolf2021!$E$9:$E$93)+63.1579*EXP(-0.19*Y$58))/(Fperm_SI_Woolf2021!$E$9:$E$93-Y$58))*(Y$58-Fperm_SI_Woolf2021!$E$9:$E$93)/10))) + Fperm_SI_Woolf2021!$G$9:$G$93*EXP(-Fperm_SI_Woolf2021!$J$9:$J$93*$C93*IF(Y$58=Fperm_SI_Woolf2021!$E$9:$E$93,1,EXP(LN((1.1*(Fperm_SI_Woolf2021!$E$9:$E$93-Y$58)-63.1579*EXP(-0.19*Fperm_SI_Woolf2021!$E$9:$E$93)+63.1579*EXP(-0.19*Y$58))/(Fperm_SI_Woolf2021!$E$9:$E$93-Y$58))*(Y$58-Fperm_SI_Woolf2021!$E$9:$E$93)/10))) + Fperm_SI_Woolf2021!$H$9:$H$93*EXP(-Fperm_SI_Woolf2021!$K$9:$K$93*$C93*IF(Y$58=Fperm_SI_Woolf2021!$E$9:$E$93,1,EXP(LN((1.1*(Fperm_SI_Woolf2021!$E$9:$E$93-Y$58)-63.1579*EXP(-0.19*Fperm_SI_Woolf2021!$E$9:$E$93)+63.1579*EXP(-0.19*Y$58))/(Fperm_SI_Woolf2021!$E$9:$E$93-Y$58))*(Y$58-Fperm_SI_Woolf2021!$E$9:$E$93)/10))),Fperm_SI_Woolf2021!$D$9:$D$93)*Y$57+INTERCEPT(Fperm_SI_Woolf2021!$F$9:$F$93*EXP(-Fperm_SI_Woolf2021!$I$9:$I$93*$C93*IF(Y$58=Fperm_SI_Woolf2021!$E$9:$E$93,1,EXP(LN((1.1*(Fperm_SI_Woolf2021!$E$9:$E$93-Y$58)-63.1579*EXP(-0.19*Fperm_SI_Woolf2021!$E$9:$E$93)+63.1579*EXP(-0.19*Y$58))/(Fperm_SI_Woolf2021!$E$9:$E$93-Y$58))*(Y$58-Fperm_SI_Woolf2021!$E$9:$E$93)/10))) + Fperm_SI_Woolf2021!$G$9:$G$93*EXP(-Fperm_SI_Woolf2021!$J$9:$J$93*$C93*IF(Y$58=Fperm_SI_Woolf2021!$E$9:$E$93,1,EXP(LN((1.1*(Fperm_SI_Woolf2021!$E$9:$E$93-Y$58)-63.1579*EXP(-0.19*Fperm_SI_Woolf2021!$E$9:$E$93)+63.1579*EXP(-0.19*Y$58))/(Fperm_SI_Woolf2021!$E$9:$E$93-Y$58))*(Y$58-Fperm_SI_Woolf2021!$E$9:$E$93)/10))) + Fperm_SI_Woolf2021!$H$9:$H$93*EXP(-Fperm_SI_Woolf2021!$K$9:$K$93*$C93*IF(Y$58=Fperm_SI_Woolf2021!$E$9:$E$93,1,EXP(LN((1.1*(Fperm_SI_Woolf2021!$E$9:$E$93-Y$58)-63.1579*EXP(-0.19*Fperm_SI_Woolf2021!$E$9:$E$93)+63.1579*EXP(-0.19*Y$58))/(Fperm_SI_Woolf2021!$E$9:$E$93-Y$58))*(Y$58-Fperm_SI_Woolf2021!$E$9:$E$93)/10))),Fperm_SI_Woolf2021!$D$9:$D$93))</f>
        <v>0.65327923779672326</v>
      </c>
      <c r="Z93" s="51" cm="1">
        <f t="array" ref="Z93">MIN(1,SLOPE(Fperm_SI_Woolf2021!$F$9:$F$93*EXP(-Fperm_SI_Woolf2021!$I$9:$I$93*$C93*IF(Z$58=Fperm_SI_Woolf2021!$E$9:$E$93,1,EXP(LN((1.1*(Fperm_SI_Woolf2021!$E$9:$E$93-Z$58)-63.1579*EXP(-0.19*Fperm_SI_Woolf2021!$E$9:$E$93)+63.1579*EXP(-0.19*Z$58))/(Fperm_SI_Woolf2021!$E$9:$E$93-Z$58))*(Z$58-Fperm_SI_Woolf2021!$E$9:$E$93)/10))) + Fperm_SI_Woolf2021!$G$9:$G$93*EXP(-Fperm_SI_Woolf2021!$J$9:$J$93*$C93*IF(Z$58=Fperm_SI_Woolf2021!$E$9:$E$93,1,EXP(LN((1.1*(Fperm_SI_Woolf2021!$E$9:$E$93-Z$58)-63.1579*EXP(-0.19*Fperm_SI_Woolf2021!$E$9:$E$93)+63.1579*EXP(-0.19*Z$58))/(Fperm_SI_Woolf2021!$E$9:$E$93-Z$58))*(Z$58-Fperm_SI_Woolf2021!$E$9:$E$93)/10))) + Fperm_SI_Woolf2021!$H$9:$H$93*EXP(-Fperm_SI_Woolf2021!$K$9:$K$93*$C93*IF(Z$58=Fperm_SI_Woolf2021!$E$9:$E$93,1,EXP(LN((1.1*(Fperm_SI_Woolf2021!$E$9:$E$93-Z$58)-63.1579*EXP(-0.19*Fperm_SI_Woolf2021!$E$9:$E$93)+63.1579*EXP(-0.19*Z$58))/(Fperm_SI_Woolf2021!$E$9:$E$93-Z$58))*(Z$58-Fperm_SI_Woolf2021!$E$9:$E$93)/10))),Fperm_SI_Woolf2021!$D$9:$D$93)*Z$57+INTERCEPT(Fperm_SI_Woolf2021!$F$9:$F$93*EXP(-Fperm_SI_Woolf2021!$I$9:$I$93*$C93*IF(Z$58=Fperm_SI_Woolf2021!$E$9:$E$93,1,EXP(LN((1.1*(Fperm_SI_Woolf2021!$E$9:$E$93-Z$58)-63.1579*EXP(-0.19*Fperm_SI_Woolf2021!$E$9:$E$93)+63.1579*EXP(-0.19*Z$58))/(Fperm_SI_Woolf2021!$E$9:$E$93-Z$58))*(Z$58-Fperm_SI_Woolf2021!$E$9:$E$93)/10))) + Fperm_SI_Woolf2021!$G$9:$G$93*EXP(-Fperm_SI_Woolf2021!$J$9:$J$93*$C93*IF(Z$58=Fperm_SI_Woolf2021!$E$9:$E$93,1,EXP(LN((1.1*(Fperm_SI_Woolf2021!$E$9:$E$93-Z$58)-63.1579*EXP(-0.19*Fperm_SI_Woolf2021!$E$9:$E$93)+63.1579*EXP(-0.19*Z$58))/(Fperm_SI_Woolf2021!$E$9:$E$93-Z$58))*(Z$58-Fperm_SI_Woolf2021!$E$9:$E$93)/10))) + Fperm_SI_Woolf2021!$H$9:$H$93*EXP(-Fperm_SI_Woolf2021!$K$9:$K$93*$C93*IF(Z$58=Fperm_SI_Woolf2021!$E$9:$E$93,1,EXP(LN((1.1*(Fperm_SI_Woolf2021!$E$9:$E$93-Z$58)-63.1579*EXP(-0.19*Fperm_SI_Woolf2021!$E$9:$E$93)+63.1579*EXP(-0.19*Z$58))/(Fperm_SI_Woolf2021!$E$9:$E$93-Z$58))*(Z$58-Fperm_SI_Woolf2021!$E$9:$E$93)/10))),Fperm_SI_Woolf2021!$D$9:$D$93))</f>
        <v>0.62088366429210873</v>
      </c>
      <c r="AA93" s="51" cm="1">
        <f t="array" ref="AA93">MIN(1,SLOPE(Fperm_SI_Woolf2021!$F$9:$F$93*EXP(-Fperm_SI_Woolf2021!$I$9:$I$93*$C93*IF(AA$58=Fperm_SI_Woolf2021!$E$9:$E$93,1,EXP(LN((1.1*(Fperm_SI_Woolf2021!$E$9:$E$93-AA$58)-63.1579*EXP(-0.19*Fperm_SI_Woolf2021!$E$9:$E$93)+63.1579*EXP(-0.19*AA$58))/(Fperm_SI_Woolf2021!$E$9:$E$93-AA$58))*(AA$58-Fperm_SI_Woolf2021!$E$9:$E$93)/10))) + Fperm_SI_Woolf2021!$G$9:$G$93*EXP(-Fperm_SI_Woolf2021!$J$9:$J$93*$C93*IF(AA$58=Fperm_SI_Woolf2021!$E$9:$E$93,1,EXP(LN((1.1*(Fperm_SI_Woolf2021!$E$9:$E$93-AA$58)-63.1579*EXP(-0.19*Fperm_SI_Woolf2021!$E$9:$E$93)+63.1579*EXP(-0.19*AA$58))/(Fperm_SI_Woolf2021!$E$9:$E$93-AA$58))*(AA$58-Fperm_SI_Woolf2021!$E$9:$E$93)/10))) + Fperm_SI_Woolf2021!$H$9:$H$93*EXP(-Fperm_SI_Woolf2021!$K$9:$K$93*$C93*IF(AA$58=Fperm_SI_Woolf2021!$E$9:$E$93,1,EXP(LN((1.1*(Fperm_SI_Woolf2021!$E$9:$E$93-AA$58)-63.1579*EXP(-0.19*Fperm_SI_Woolf2021!$E$9:$E$93)+63.1579*EXP(-0.19*AA$58))/(Fperm_SI_Woolf2021!$E$9:$E$93-AA$58))*(AA$58-Fperm_SI_Woolf2021!$E$9:$E$93)/10))),Fperm_SI_Woolf2021!$D$9:$D$93)*AA$57+INTERCEPT(Fperm_SI_Woolf2021!$F$9:$F$93*EXP(-Fperm_SI_Woolf2021!$I$9:$I$93*$C93*IF(AA$58=Fperm_SI_Woolf2021!$E$9:$E$93,1,EXP(LN((1.1*(Fperm_SI_Woolf2021!$E$9:$E$93-AA$58)-63.1579*EXP(-0.19*Fperm_SI_Woolf2021!$E$9:$E$93)+63.1579*EXP(-0.19*AA$58))/(Fperm_SI_Woolf2021!$E$9:$E$93-AA$58))*(AA$58-Fperm_SI_Woolf2021!$E$9:$E$93)/10))) + Fperm_SI_Woolf2021!$G$9:$G$93*EXP(-Fperm_SI_Woolf2021!$J$9:$J$93*$C93*IF(AA$58=Fperm_SI_Woolf2021!$E$9:$E$93,1,EXP(LN((1.1*(Fperm_SI_Woolf2021!$E$9:$E$93-AA$58)-63.1579*EXP(-0.19*Fperm_SI_Woolf2021!$E$9:$E$93)+63.1579*EXP(-0.19*AA$58))/(Fperm_SI_Woolf2021!$E$9:$E$93-AA$58))*(AA$58-Fperm_SI_Woolf2021!$E$9:$E$93)/10))) + Fperm_SI_Woolf2021!$H$9:$H$93*EXP(-Fperm_SI_Woolf2021!$K$9:$K$93*$C93*IF(AA$58=Fperm_SI_Woolf2021!$E$9:$E$93,1,EXP(LN((1.1*(Fperm_SI_Woolf2021!$E$9:$E$93-AA$58)-63.1579*EXP(-0.19*Fperm_SI_Woolf2021!$E$9:$E$93)+63.1579*EXP(-0.19*AA$58))/(Fperm_SI_Woolf2021!$E$9:$E$93-AA$58))*(AA$58-Fperm_SI_Woolf2021!$E$9:$E$93)/10))),Fperm_SI_Woolf2021!$D$9:$D$93))</f>
        <v>0.58848809078749431</v>
      </c>
      <c r="AB93" s="51" cm="1">
        <f t="array" ref="AB93">MIN(1,SLOPE(Fperm_SI_Woolf2021!$F$9:$F$93*EXP(-Fperm_SI_Woolf2021!$I$9:$I$93*$C93*IF(AB$58=Fperm_SI_Woolf2021!$E$9:$E$93,1,EXP(LN((1.1*(Fperm_SI_Woolf2021!$E$9:$E$93-AB$58)-63.1579*EXP(-0.19*Fperm_SI_Woolf2021!$E$9:$E$93)+63.1579*EXP(-0.19*AB$58))/(Fperm_SI_Woolf2021!$E$9:$E$93-AB$58))*(AB$58-Fperm_SI_Woolf2021!$E$9:$E$93)/10))) + Fperm_SI_Woolf2021!$G$9:$G$93*EXP(-Fperm_SI_Woolf2021!$J$9:$J$93*$C93*IF(AB$58=Fperm_SI_Woolf2021!$E$9:$E$93,1,EXP(LN((1.1*(Fperm_SI_Woolf2021!$E$9:$E$93-AB$58)-63.1579*EXP(-0.19*Fperm_SI_Woolf2021!$E$9:$E$93)+63.1579*EXP(-0.19*AB$58))/(Fperm_SI_Woolf2021!$E$9:$E$93-AB$58))*(AB$58-Fperm_SI_Woolf2021!$E$9:$E$93)/10))) + Fperm_SI_Woolf2021!$H$9:$H$93*EXP(-Fperm_SI_Woolf2021!$K$9:$K$93*$C93*IF(AB$58=Fperm_SI_Woolf2021!$E$9:$E$93,1,EXP(LN((1.1*(Fperm_SI_Woolf2021!$E$9:$E$93-AB$58)-63.1579*EXP(-0.19*Fperm_SI_Woolf2021!$E$9:$E$93)+63.1579*EXP(-0.19*AB$58))/(Fperm_SI_Woolf2021!$E$9:$E$93-AB$58))*(AB$58-Fperm_SI_Woolf2021!$E$9:$E$93)/10))),Fperm_SI_Woolf2021!$D$9:$D$93)*AB$57+INTERCEPT(Fperm_SI_Woolf2021!$F$9:$F$93*EXP(-Fperm_SI_Woolf2021!$I$9:$I$93*$C93*IF(AB$58=Fperm_SI_Woolf2021!$E$9:$E$93,1,EXP(LN((1.1*(Fperm_SI_Woolf2021!$E$9:$E$93-AB$58)-63.1579*EXP(-0.19*Fperm_SI_Woolf2021!$E$9:$E$93)+63.1579*EXP(-0.19*AB$58))/(Fperm_SI_Woolf2021!$E$9:$E$93-AB$58))*(AB$58-Fperm_SI_Woolf2021!$E$9:$E$93)/10))) + Fperm_SI_Woolf2021!$G$9:$G$93*EXP(-Fperm_SI_Woolf2021!$J$9:$J$93*$C93*IF(AB$58=Fperm_SI_Woolf2021!$E$9:$E$93,1,EXP(LN((1.1*(Fperm_SI_Woolf2021!$E$9:$E$93-AB$58)-63.1579*EXP(-0.19*Fperm_SI_Woolf2021!$E$9:$E$93)+63.1579*EXP(-0.19*AB$58))/(Fperm_SI_Woolf2021!$E$9:$E$93-AB$58))*(AB$58-Fperm_SI_Woolf2021!$E$9:$E$93)/10))) + Fperm_SI_Woolf2021!$H$9:$H$93*EXP(-Fperm_SI_Woolf2021!$K$9:$K$93*$C93*IF(AB$58=Fperm_SI_Woolf2021!$E$9:$E$93,1,EXP(LN((1.1*(Fperm_SI_Woolf2021!$E$9:$E$93-AB$58)-63.1579*EXP(-0.19*Fperm_SI_Woolf2021!$E$9:$E$93)+63.1579*EXP(-0.19*AB$58))/(Fperm_SI_Woolf2021!$E$9:$E$93-AB$58))*(AB$58-Fperm_SI_Woolf2021!$E$9:$E$93)/10))),Fperm_SI_Woolf2021!$D$9:$D$93))</f>
        <v>0.55609251728287978</v>
      </c>
      <c r="AC93" s="51" cm="1">
        <f t="array" ref="AC93">MIN(1,SLOPE(Fperm_SI_Woolf2021!$F$9:$F$93*EXP(-Fperm_SI_Woolf2021!$I$9:$I$93*$C93*IF(AC$58=Fperm_SI_Woolf2021!$E$9:$E$93,1,EXP(LN((1.1*(Fperm_SI_Woolf2021!$E$9:$E$93-AC$58)-63.1579*EXP(-0.19*Fperm_SI_Woolf2021!$E$9:$E$93)+63.1579*EXP(-0.19*AC$58))/(Fperm_SI_Woolf2021!$E$9:$E$93-AC$58))*(AC$58-Fperm_SI_Woolf2021!$E$9:$E$93)/10))) + Fperm_SI_Woolf2021!$G$9:$G$93*EXP(-Fperm_SI_Woolf2021!$J$9:$J$93*$C93*IF(AC$58=Fperm_SI_Woolf2021!$E$9:$E$93,1,EXP(LN((1.1*(Fperm_SI_Woolf2021!$E$9:$E$93-AC$58)-63.1579*EXP(-0.19*Fperm_SI_Woolf2021!$E$9:$E$93)+63.1579*EXP(-0.19*AC$58))/(Fperm_SI_Woolf2021!$E$9:$E$93-AC$58))*(AC$58-Fperm_SI_Woolf2021!$E$9:$E$93)/10))) + Fperm_SI_Woolf2021!$H$9:$H$93*EXP(-Fperm_SI_Woolf2021!$K$9:$K$93*$C93*IF(AC$58=Fperm_SI_Woolf2021!$E$9:$E$93,1,EXP(LN((1.1*(Fperm_SI_Woolf2021!$E$9:$E$93-AC$58)-63.1579*EXP(-0.19*Fperm_SI_Woolf2021!$E$9:$E$93)+63.1579*EXP(-0.19*AC$58))/(Fperm_SI_Woolf2021!$E$9:$E$93-AC$58))*(AC$58-Fperm_SI_Woolf2021!$E$9:$E$93)/10))),Fperm_SI_Woolf2021!$D$9:$D$93)*AC$57+INTERCEPT(Fperm_SI_Woolf2021!$F$9:$F$93*EXP(-Fperm_SI_Woolf2021!$I$9:$I$93*$C93*IF(AC$58=Fperm_SI_Woolf2021!$E$9:$E$93,1,EXP(LN((1.1*(Fperm_SI_Woolf2021!$E$9:$E$93-AC$58)-63.1579*EXP(-0.19*Fperm_SI_Woolf2021!$E$9:$E$93)+63.1579*EXP(-0.19*AC$58))/(Fperm_SI_Woolf2021!$E$9:$E$93-AC$58))*(AC$58-Fperm_SI_Woolf2021!$E$9:$E$93)/10))) + Fperm_SI_Woolf2021!$G$9:$G$93*EXP(-Fperm_SI_Woolf2021!$J$9:$J$93*$C93*IF(AC$58=Fperm_SI_Woolf2021!$E$9:$E$93,1,EXP(LN((1.1*(Fperm_SI_Woolf2021!$E$9:$E$93-AC$58)-63.1579*EXP(-0.19*Fperm_SI_Woolf2021!$E$9:$E$93)+63.1579*EXP(-0.19*AC$58))/(Fperm_SI_Woolf2021!$E$9:$E$93-AC$58))*(AC$58-Fperm_SI_Woolf2021!$E$9:$E$93)/10))) + Fperm_SI_Woolf2021!$H$9:$H$93*EXP(-Fperm_SI_Woolf2021!$K$9:$K$93*$C93*IF(AC$58=Fperm_SI_Woolf2021!$E$9:$E$93,1,EXP(LN((1.1*(Fperm_SI_Woolf2021!$E$9:$E$93-AC$58)-63.1579*EXP(-0.19*Fperm_SI_Woolf2021!$E$9:$E$93)+63.1579*EXP(-0.19*AC$58))/(Fperm_SI_Woolf2021!$E$9:$E$93-AC$58))*(AC$58-Fperm_SI_Woolf2021!$E$9:$E$93)/10))),Fperm_SI_Woolf2021!$D$9:$D$93))</f>
        <v>0.52369694377826526</v>
      </c>
      <c r="AD93" s="51" cm="1">
        <f t="array" ref="AD93">MIN(1,SLOPE(Fperm_SI_Woolf2021!$F$9:$F$93*EXP(-Fperm_SI_Woolf2021!$I$9:$I$93*$C93*IF(AD$58=Fperm_SI_Woolf2021!$E$9:$E$93,1,EXP(LN((1.1*(Fperm_SI_Woolf2021!$E$9:$E$93-AD$58)-63.1579*EXP(-0.19*Fperm_SI_Woolf2021!$E$9:$E$93)+63.1579*EXP(-0.19*AD$58))/(Fperm_SI_Woolf2021!$E$9:$E$93-AD$58))*(AD$58-Fperm_SI_Woolf2021!$E$9:$E$93)/10))) + Fperm_SI_Woolf2021!$G$9:$G$93*EXP(-Fperm_SI_Woolf2021!$J$9:$J$93*$C93*IF(AD$58=Fperm_SI_Woolf2021!$E$9:$E$93,1,EXP(LN((1.1*(Fperm_SI_Woolf2021!$E$9:$E$93-AD$58)-63.1579*EXP(-0.19*Fperm_SI_Woolf2021!$E$9:$E$93)+63.1579*EXP(-0.19*AD$58))/(Fperm_SI_Woolf2021!$E$9:$E$93-AD$58))*(AD$58-Fperm_SI_Woolf2021!$E$9:$E$93)/10))) + Fperm_SI_Woolf2021!$H$9:$H$93*EXP(-Fperm_SI_Woolf2021!$K$9:$K$93*$C93*IF(AD$58=Fperm_SI_Woolf2021!$E$9:$E$93,1,EXP(LN((1.1*(Fperm_SI_Woolf2021!$E$9:$E$93-AD$58)-63.1579*EXP(-0.19*Fperm_SI_Woolf2021!$E$9:$E$93)+63.1579*EXP(-0.19*AD$58))/(Fperm_SI_Woolf2021!$E$9:$E$93-AD$58))*(AD$58-Fperm_SI_Woolf2021!$E$9:$E$93)/10))),Fperm_SI_Woolf2021!$D$9:$D$93)*AD$57+INTERCEPT(Fperm_SI_Woolf2021!$F$9:$F$93*EXP(-Fperm_SI_Woolf2021!$I$9:$I$93*$C93*IF(AD$58=Fperm_SI_Woolf2021!$E$9:$E$93,1,EXP(LN((1.1*(Fperm_SI_Woolf2021!$E$9:$E$93-AD$58)-63.1579*EXP(-0.19*Fperm_SI_Woolf2021!$E$9:$E$93)+63.1579*EXP(-0.19*AD$58))/(Fperm_SI_Woolf2021!$E$9:$E$93-AD$58))*(AD$58-Fperm_SI_Woolf2021!$E$9:$E$93)/10))) + Fperm_SI_Woolf2021!$G$9:$G$93*EXP(-Fperm_SI_Woolf2021!$J$9:$J$93*$C93*IF(AD$58=Fperm_SI_Woolf2021!$E$9:$E$93,1,EXP(LN((1.1*(Fperm_SI_Woolf2021!$E$9:$E$93-AD$58)-63.1579*EXP(-0.19*Fperm_SI_Woolf2021!$E$9:$E$93)+63.1579*EXP(-0.19*AD$58))/(Fperm_SI_Woolf2021!$E$9:$E$93-AD$58))*(AD$58-Fperm_SI_Woolf2021!$E$9:$E$93)/10))) + Fperm_SI_Woolf2021!$H$9:$H$93*EXP(-Fperm_SI_Woolf2021!$K$9:$K$93*$C93*IF(AD$58=Fperm_SI_Woolf2021!$E$9:$E$93,1,EXP(LN((1.1*(Fperm_SI_Woolf2021!$E$9:$E$93-AD$58)-63.1579*EXP(-0.19*Fperm_SI_Woolf2021!$E$9:$E$93)+63.1579*EXP(-0.19*AD$58))/(Fperm_SI_Woolf2021!$E$9:$E$93-AD$58))*(AD$58-Fperm_SI_Woolf2021!$E$9:$E$93)/10))),Fperm_SI_Woolf2021!$D$9:$D$93))</f>
        <v>0.49130137027365073</v>
      </c>
      <c r="AE93" s="51" cm="1">
        <f t="array" ref="AE93">MIN(1,SLOPE(Fperm_SI_Woolf2021!$F$9:$F$93*EXP(-Fperm_SI_Woolf2021!$I$9:$I$93*$C93*IF(AE$58=Fperm_SI_Woolf2021!$E$9:$E$93,1,EXP(LN((1.1*(Fperm_SI_Woolf2021!$E$9:$E$93-AE$58)-63.1579*EXP(-0.19*Fperm_SI_Woolf2021!$E$9:$E$93)+63.1579*EXP(-0.19*AE$58))/(Fperm_SI_Woolf2021!$E$9:$E$93-AE$58))*(AE$58-Fperm_SI_Woolf2021!$E$9:$E$93)/10))) + Fperm_SI_Woolf2021!$G$9:$G$93*EXP(-Fperm_SI_Woolf2021!$J$9:$J$93*$C93*IF(AE$58=Fperm_SI_Woolf2021!$E$9:$E$93,1,EXP(LN((1.1*(Fperm_SI_Woolf2021!$E$9:$E$93-AE$58)-63.1579*EXP(-0.19*Fperm_SI_Woolf2021!$E$9:$E$93)+63.1579*EXP(-0.19*AE$58))/(Fperm_SI_Woolf2021!$E$9:$E$93-AE$58))*(AE$58-Fperm_SI_Woolf2021!$E$9:$E$93)/10))) + Fperm_SI_Woolf2021!$H$9:$H$93*EXP(-Fperm_SI_Woolf2021!$K$9:$K$93*$C93*IF(AE$58=Fperm_SI_Woolf2021!$E$9:$E$93,1,EXP(LN((1.1*(Fperm_SI_Woolf2021!$E$9:$E$93-AE$58)-63.1579*EXP(-0.19*Fperm_SI_Woolf2021!$E$9:$E$93)+63.1579*EXP(-0.19*AE$58))/(Fperm_SI_Woolf2021!$E$9:$E$93-AE$58))*(AE$58-Fperm_SI_Woolf2021!$E$9:$E$93)/10))),Fperm_SI_Woolf2021!$D$9:$D$93)*AE$57+INTERCEPT(Fperm_SI_Woolf2021!$F$9:$F$93*EXP(-Fperm_SI_Woolf2021!$I$9:$I$93*$C93*IF(AE$58=Fperm_SI_Woolf2021!$E$9:$E$93,1,EXP(LN((1.1*(Fperm_SI_Woolf2021!$E$9:$E$93-AE$58)-63.1579*EXP(-0.19*Fperm_SI_Woolf2021!$E$9:$E$93)+63.1579*EXP(-0.19*AE$58))/(Fperm_SI_Woolf2021!$E$9:$E$93-AE$58))*(AE$58-Fperm_SI_Woolf2021!$E$9:$E$93)/10))) + Fperm_SI_Woolf2021!$G$9:$G$93*EXP(-Fperm_SI_Woolf2021!$J$9:$J$93*$C93*IF(AE$58=Fperm_SI_Woolf2021!$E$9:$E$93,1,EXP(LN((1.1*(Fperm_SI_Woolf2021!$E$9:$E$93-AE$58)-63.1579*EXP(-0.19*Fperm_SI_Woolf2021!$E$9:$E$93)+63.1579*EXP(-0.19*AE$58))/(Fperm_SI_Woolf2021!$E$9:$E$93-AE$58))*(AE$58-Fperm_SI_Woolf2021!$E$9:$E$93)/10))) + Fperm_SI_Woolf2021!$H$9:$H$93*EXP(-Fperm_SI_Woolf2021!$K$9:$K$93*$C93*IF(AE$58=Fperm_SI_Woolf2021!$E$9:$E$93,1,EXP(LN((1.1*(Fperm_SI_Woolf2021!$E$9:$E$93-AE$58)-63.1579*EXP(-0.19*Fperm_SI_Woolf2021!$E$9:$E$93)+63.1579*EXP(-0.19*AE$58))/(Fperm_SI_Woolf2021!$E$9:$E$93-AE$58))*(AE$58-Fperm_SI_Woolf2021!$E$9:$E$93)/10))),Fperm_SI_Woolf2021!$D$9:$D$93))</f>
        <v>0.4589057967690362</v>
      </c>
      <c r="AF93" s="51" cm="1">
        <f t="array" ref="AF93">MIN(1,SLOPE(Fperm_SI_Woolf2021!$F$9:$F$93*EXP(-Fperm_SI_Woolf2021!$I$9:$I$93*$C93*IF(AF$58=Fperm_SI_Woolf2021!$E$9:$E$93,1,EXP(LN((1.1*(Fperm_SI_Woolf2021!$E$9:$E$93-AF$58)-63.1579*EXP(-0.19*Fperm_SI_Woolf2021!$E$9:$E$93)+63.1579*EXP(-0.19*AF$58))/(Fperm_SI_Woolf2021!$E$9:$E$93-AF$58))*(AF$58-Fperm_SI_Woolf2021!$E$9:$E$93)/10))) + Fperm_SI_Woolf2021!$G$9:$G$93*EXP(-Fperm_SI_Woolf2021!$J$9:$J$93*$C93*IF(AF$58=Fperm_SI_Woolf2021!$E$9:$E$93,1,EXP(LN((1.1*(Fperm_SI_Woolf2021!$E$9:$E$93-AF$58)-63.1579*EXP(-0.19*Fperm_SI_Woolf2021!$E$9:$E$93)+63.1579*EXP(-0.19*AF$58))/(Fperm_SI_Woolf2021!$E$9:$E$93-AF$58))*(AF$58-Fperm_SI_Woolf2021!$E$9:$E$93)/10))) + Fperm_SI_Woolf2021!$H$9:$H$93*EXP(-Fperm_SI_Woolf2021!$K$9:$K$93*$C93*IF(AF$58=Fperm_SI_Woolf2021!$E$9:$E$93,1,EXP(LN((1.1*(Fperm_SI_Woolf2021!$E$9:$E$93-AF$58)-63.1579*EXP(-0.19*Fperm_SI_Woolf2021!$E$9:$E$93)+63.1579*EXP(-0.19*AF$58))/(Fperm_SI_Woolf2021!$E$9:$E$93-AF$58))*(AF$58-Fperm_SI_Woolf2021!$E$9:$E$93)/10))),Fperm_SI_Woolf2021!$D$9:$D$93)*AF$57+INTERCEPT(Fperm_SI_Woolf2021!$F$9:$F$93*EXP(-Fperm_SI_Woolf2021!$I$9:$I$93*$C93*IF(AF$58=Fperm_SI_Woolf2021!$E$9:$E$93,1,EXP(LN((1.1*(Fperm_SI_Woolf2021!$E$9:$E$93-AF$58)-63.1579*EXP(-0.19*Fperm_SI_Woolf2021!$E$9:$E$93)+63.1579*EXP(-0.19*AF$58))/(Fperm_SI_Woolf2021!$E$9:$E$93-AF$58))*(AF$58-Fperm_SI_Woolf2021!$E$9:$E$93)/10))) + Fperm_SI_Woolf2021!$G$9:$G$93*EXP(-Fperm_SI_Woolf2021!$J$9:$J$93*$C93*IF(AF$58=Fperm_SI_Woolf2021!$E$9:$E$93,1,EXP(LN((1.1*(Fperm_SI_Woolf2021!$E$9:$E$93-AF$58)-63.1579*EXP(-0.19*Fperm_SI_Woolf2021!$E$9:$E$93)+63.1579*EXP(-0.19*AF$58))/(Fperm_SI_Woolf2021!$E$9:$E$93-AF$58))*(AF$58-Fperm_SI_Woolf2021!$E$9:$E$93)/10))) + Fperm_SI_Woolf2021!$H$9:$H$93*EXP(-Fperm_SI_Woolf2021!$K$9:$K$93*$C93*IF(AF$58=Fperm_SI_Woolf2021!$E$9:$E$93,1,EXP(LN((1.1*(Fperm_SI_Woolf2021!$E$9:$E$93-AF$58)-63.1579*EXP(-0.19*Fperm_SI_Woolf2021!$E$9:$E$93)+63.1579*EXP(-0.19*AF$58))/(Fperm_SI_Woolf2021!$E$9:$E$93-AF$58))*(AF$58-Fperm_SI_Woolf2021!$E$9:$E$93)/10))),Fperm_SI_Woolf2021!$D$9:$D$93))</f>
        <v>0.42651022326442162</v>
      </c>
      <c r="AG93" s="51" cm="1">
        <f t="array" ref="AG93">MIN(1,SLOPE(Fperm_SI_Woolf2021!$F$9:$F$93*EXP(-Fperm_SI_Woolf2021!$I$9:$I$93*$C93*IF(AG$58=Fperm_SI_Woolf2021!$E$9:$E$93,1,EXP(LN((1.1*(Fperm_SI_Woolf2021!$E$9:$E$93-AG$58)-63.1579*EXP(-0.19*Fperm_SI_Woolf2021!$E$9:$E$93)+63.1579*EXP(-0.19*AG$58))/(Fperm_SI_Woolf2021!$E$9:$E$93-AG$58))*(AG$58-Fperm_SI_Woolf2021!$E$9:$E$93)/10))) + Fperm_SI_Woolf2021!$G$9:$G$93*EXP(-Fperm_SI_Woolf2021!$J$9:$J$93*$C93*IF(AG$58=Fperm_SI_Woolf2021!$E$9:$E$93,1,EXP(LN((1.1*(Fperm_SI_Woolf2021!$E$9:$E$93-AG$58)-63.1579*EXP(-0.19*Fperm_SI_Woolf2021!$E$9:$E$93)+63.1579*EXP(-0.19*AG$58))/(Fperm_SI_Woolf2021!$E$9:$E$93-AG$58))*(AG$58-Fperm_SI_Woolf2021!$E$9:$E$93)/10))) + Fperm_SI_Woolf2021!$H$9:$H$93*EXP(-Fperm_SI_Woolf2021!$K$9:$K$93*$C93*IF(AG$58=Fperm_SI_Woolf2021!$E$9:$E$93,1,EXP(LN((1.1*(Fperm_SI_Woolf2021!$E$9:$E$93-AG$58)-63.1579*EXP(-0.19*Fperm_SI_Woolf2021!$E$9:$E$93)+63.1579*EXP(-0.19*AG$58))/(Fperm_SI_Woolf2021!$E$9:$E$93-AG$58))*(AG$58-Fperm_SI_Woolf2021!$E$9:$E$93)/10))),Fperm_SI_Woolf2021!$D$9:$D$93)*AG$57+INTERCEPT(Fperm_SI_Woolf2021!$F$9:$F$93*EXP(-Fperm_SI_Woolf2021!$I$9:$I$93*$C93*IF(AG$58=Fperm_SI_Woolf2021!$E$9:$E$93,1,EXP(LN((1.1*(Fperm_SI_Woolf2021!$E$9:$E$93-AG$58)-63.1579*EXP(-0.19*Fperm_SI_Woolf2021!$E$9:$E$93)+63.1579*EXP(-0.19*AG$58))/(Fperm_SI_Woolf2021!$E$9:$E$93-AG$58))*(AG$58-Fperm_SI_Woolf2021!$E$9:$E$93)/10))) + Fperm_SI_Woolf2021!$G$9:$G$93*EXP(-Fperm_SI_Woolf2021!$J$9:$J$93*$C93*IF(AG$58=Fperm_SI_Woolf2021!$E$9:$E$93,1,EXP(LN((1.1*(Fperm_SI_Woolf2021!$E$9:$E$93-AG$58)-63.1579*EXP(-0.19*Fperm_SI_Woolf2021!$E$9:$E$93)+63.1579*EXP(-0.19*AG$58))/(Fperm_SI_Woolf2021!$E$9:$E$93-AG$58))*(AG$58-Fperm_SI_Woolf2021!$E$9:$E$93)/10))) + Fperm_SI_Woolf2021!$H$9:$H$93*EXP(-Fperm_SI_Woolf2021!$K$9:$K$93*$C93*IF(AG$58=Fperm_SI_Woolf2021!$E$9:$E$93,1,EXP(LN((1.1*(Fperm_SI_Woolf2021!$E$9:$E$93-AG$58)-63.1579*EXP(-0.19*Fperm_SI_Woolf2021!$E$9:$E$93)+63.1579*EXP(-0.19*AG$58))/(Fperm_SI_Woolf2021!$E$9:$E$93-AG$58))*(AG$58-Fperm_SI_Woolf2021!$E$9:$E$93)/10))),Fperm_SI_Woolf2021!$D$9:$D$93))</f>
        <v>0.39411464975980709</v>
      </c>
      <c r="AH93" s="51" cm="1">
        <f t="array" ref="AH93">MIN(1,SLOPE(Fperm_SI_Woolf2021!$F$9:$F$93*EXP(-Fperm_SI_Woolf2021!$I$9:$I$93*$C93*IF(AH$58=Fperm_SI_Woolf2021!$E$9:$E$93,1,EXP(LN((1.1*(Fperm_SI_Woolf2021!$E$9:$E$93-AH$58)-63.1579*EXP(-0.19*Fperm_SI_Woolf2021!$E$9:$E$93)+63.1579*EXP(-0.19*AH$58))/(Fperm_SI_Woolf2021!$E$9:$E$93-AH$58))*(AH$58-Fperm_SI_Woolf2021!$E$9:$E$93)/10))) + Fperm_SI_Woolf2021!$G$9:$G$93*EXP(-Fperm_SI_Woolf2021!$J$9:$J$93*$C93*IF(AH$58=Fperm_SI_Woolf2021!$E$9:$E$93,1,EXP(LN((1.1*(Fperm_SI_Woolf2021!$E$9:$E$93-AH$58)-63.1579*EXP(-0.19*Fperm_SI_Woolf2021!$E$9:$E$93)+63.1579*EXP(-0.19*AH$58))/(Fperm_SI_Woolf2021!$E$9:$E$93-AH$58))*(AH$58-Fperm_SI_Woolf2021!$E$9:$E$93)/10))) + Fperm_SI_Woolf2021!$H$9:$H$93*EXP(-Fperm_SI_Woolf2021!$K$9:$K$93*$C93*IF(AH$58=Fperm_SI_Woolf2021!$E$9:$E$93,1,EXP(LN((1.1*(Fperm_SI_Woolf2021!$E$9:$E$93-AH$58)-63.1579*EXP(-0.19*Fperm_SI_Woolf2021!$E$9:$E$93)+63.1579*EXP(-0.19*AH$58))/(Fperm_SI_Woolf2021!$E$9:$E$93-AH$58))*(AH$58-Fperm_SI_Woolf2021!$E$9:$E$93)/10))),Fperm_SI_Woolf2021!$D$9:$D$93)*AH$57+INTERCEPT(Fperm_SI_Woolf2021!$F$9:$F$93*EXP(-Fperm_SI_Woolf2021!$I$9:$I$93*$C93*IF(AH$58=Fperm_SI_Woolf2021!$E$9:$E$93,1,EXP(LN((1.1*(Fperm_SI_Woolf2021!$E$9:$E$93-AH$58)-63.1579*EXP(-0.19*Fperm_SI_Woolf2021!$E$9:$E$93)+63.1579*EXP(-0.19*AH$58))/(Fperm_SI_Woolf2021!$E$9:$E$93-AH$58))*(AH$58-Fperm_SI_Woolf2021!$E$9:$E$93)/10))) + Fperm_SI_Woolf2021!$G$9:$G$93*EXP(-Fperm_SI_Woolf2021!$J$9:$J$93*$C93*IF(AH$58=Fperm_SI_Woolf2021!$E$9:$E$93,1,EXP(LN((1.1*(Fperm_SI_Woolf2021!$E$9:$E$93-AH$58)-63.1579*EXP(-0.19*Fperm_SI_Woolf2021!$E$9:$E$93)+63.1579*EXP(-0.19*AH$58))/(Fperm_SI_Woolf2021!$E$9:$E$93-AH$58))*(AH$58-Fperm_SI_Woolf2021!$E$9:$E$93)/10))) + Fperm_SI_Woolf2021!$H$9:$H$93*EXP(-Fperm_SI_Woolf2021!$K$9:$K$93*$C93*IF(AH$58=Fperm_SI_Woolf2021!$E$9:$E$93,1,EXP(LN((1.1*(Fperm_SI_Woolf2021!$E$9:$E$93-AH$58)-63.1579*EXP(-0.19*Fperm_SI_Woolf2021!$E$9:$E$93)+63.1579*EXP(-0.19*AH$58))/(Fperm_SI_Woolf2021!$E$9:$E$93-AH$58))*(AH$58-Fperm_SI_Woolf2021!$E$9:$E$93)/10))),Fperm_SI_Woolf2021!$D$9:$D$93))</f>
        <v>0.70359983890655231</v>
      </c>
      <c r="AI93" s="51" cm="1">
        <f t="array" ref="AI93">MIN(1,SLOPE(Fperm_SI_Woolf2021!$F$9:$F$93*EXP(-Fperm_SI_Woolf2021!$I$9:$I$93*$C93*IF(AI$58=Fperm_SI_Woolf2021!$E$9:$E$93,1,EXP(LN((1.1*(Fperm_SI_Woolf2021!$E$9:$E$93-AI$58)-63.1579*EXP(-0.19*Fperm_SI_Woolf2021!$E$9:$E$93)+63.1579*EXP(-0.19*AI$58))/(Fperm_SI_Woolf2021!$E$9:$E$93-AI$58))*(AI$58-Fperm_SI_Woolf2021!$E$9:$E$93)/10))) + Fperm_SI_Woolf2021!$G$9:$G$93*EXP(-Fperm_SI_Woolf2021!$J$9:$J$93*$C93*IF(AI$58=Fperm_SI_Woolf2021!$E$9:$E$93,1,EXP(LN((1.1*(Fperm_SI_Woolf2021!$E$9:$E$93-AI$58)-63.1579*EXP(-0.19*Fperm_SI_Woolf2021!$E$9:$E$93)+63.1579*EXP(-0.19*AI$58))/(Fperm_SI_Woolf2021!$E$9:$E$93-AI$58))*(AI$58-Fperm_SI_Woolf2021!$E$9:$E$93)/10))) + Fperm_SI_Woolf2021!$H$9:$H$93*EXP(-Fperm_SI_Woolf2021!$K$9:$K$93*$C93*IF(AI$58=Fperm_SI_Woolf2021!$E$9:$E$93,1,EXP(LN((1.1*(Fperm_SI_Woolf2021!$E$9:$E$93-AI$58)-63.1579*EXP(-0.19*Fperm_SI_Woolf2021!$E$9:$E$93)+63.1579*EXP(-0.19*AI$58))/(Fperm_SI_Woolf2021!$E$9:$E$93-AI$58))*(AI$58-Fperm_SI_Woolf2021!$E$9:$E$93)/10))),Fperm_SI_Woolf2021!$D$9:$D$93)*AI$57+INTERCEPT(Fperm_SI_Woolf2021!$F$9:$F$93*EXP(-Fperm_SI_Woolf2021!$I$9:$I$93*$C93*IF(AI$58=Fperm_SI_Woolf2021!$E$9:$E$93,1,EXP(LN((1.1*(Fperm_SI_Woolf2021!$E$9:$E$93-AI$58)-63.1579*EXP(-0.19*Fperm_SI_Woolf2021!$E$9:$E$93)+63.1579*EXP(-0.19*AI$58))/(Fperm_SI_Woolf2021!$E$9:$E$93-AI$58))*(AI$58-Fperm_SI_Woolf2021!$E$9:$E$93)/10))) + Fperm_SI_Woolf2021!$G$9:$G$93*EXP(-Fperm_SI_Woolf2021!$J$9:$J$93*$C93*IF(AI$58=Fperm_SI_Woolf2021!$E$9:$E$93,1,EXP(LN((1.1*(Fperm_SI_Woolf2021!$E$9:$E$93-AI$58)-63.1579*EXP(-0.19*Fperm_SI_Woolf2021!$E$9:$E$93)+63.1579*EXP(-0.19*AI$58))/(Fperm_SI_Woolf2021!$E$9:$E$93-AI$58))*(AI$58-Fperm_SI_Woolf2021!$E$9:$E$93)/10))) + Fperm_SI_Woolf2021!$H$9:$H$93*EXP(-Fperm_SI_Woolf2021!$K$9:$K$93*$C93*IF(AI$58=Fperm_SI_Woolf2021!$E$9:$E$93,1,EXP(LN((1.1*(Fperm_SI_Woolf2021!$E$9:$E$93-AI$58)-63.1579*EXP(-0.19*Fperm_SI_Woolf2021!$E$9:$E$93)+63.1579*EXP(-0.19*AI$58))/(Fperm_SI_Woolf2021!$E$9:$E$93-AI$58))*(AI$58-Fperm_SI_Woolf2021!$E$9:$E$93)/10))),Fperm_SI_Woolf2021!$D$9:$D$93))</f>
        <v>0.67386569513598371</v>
      </c>
      <c r="AJ93" s="51" cm="1">
        <f t="array" ref="AJ93">MIN(1,SLOPE(Fperm_SI_Woolf2021!$F$9:$F$93*EXP(-Fperm_SI_Woolf2021!$I$9:$I$93*$C93*IF(AJ$58=Fperm_SI_Woolf2021!$E$9:$E$93,1,EXP(LN((1.1*(Fperm_SI_Woolf2021!$E$9:$E$93-AJ$58)-63.1579*EXP(-0.19*Fperm_SI_Woolf2021!$E$9:$E$93)+63.1579*EXP(-0.19*AJ$58))/(Fperm_SI_Woolf2021!$E$9:$E$93-AJ$58))*(AJ$58-Fperm_SI_Woolf2021!$E$9:$E$93)/10))) + Fperm_SI_Woolf2021!$G$9:$G$93*EXP(-Fperm_SI_Woolf2021!$J$9:$J$93*$C93*IF(AJ$58=Fperm_SI_Woolf2021!$E$9:$E$93,1,EXP(LN((1.1*(Fperm_SI_Woolf2021!$E$9:$E$93-AJ$58)-63.1579*EXP(-0.19*Fperm_SI_Woolf2021!$E$9:$E$93)+63.1579*EXP(-0.19*AJ$58))/(Fperm_SI_Woolf2021!$E$9:$E$93-AJ$58))*(AJ$58-Fperm_SI_Woolf2021!$E$9:$E$93)/10))) + Fperm_SI_Woolf2021!$H$9:$H$93*EXP(-Fperm_SI_Woolf2021!$K$9:$K$93*$C93*IF(AJ$58=Fperm_SI_Woolf2021!$E$9:$E$93,1,EXP(LN((1.1*(Fperm_SI_Woolf2021!$E$9:$E$93-AJ$58)-63.1579*EXP(-0.19*Fperm_SI_Woolf2021!$E$9:$E$93)+63.1579*EXP(-0.19*AJ$58))/(Fperm_SI_Woolf2021!$E$9:$E$93-AJ$58))*(AJ$58-Fperm_SI_Woolf2021!$E$9:$E$93)/10))),Fperm_SI_Woolf2021!$D$9:$D$93)*AJ$57+INTERCEPT(Fperm_SI_Woolf2021!$F$9:$F$93*EXP(-Fperm_SI_Woolf2021!$I$9:$I$93*$C93*IF(AJ$58=Fperm_SI_Woolf2021!$E$9:$E$93,1,EXP(LN((1.1*(Fperm_SI_Woolf2021!$E$9:$E$93-AJ$58)-63.1579*EXP(-0.19*Fperm_SI_Woolf2021!$E$9:$E$93)+63.1579*EXP(-0.19*AJ$58))/(Fperm_SI_Woolf2021!$E$9:$E$93-AJ$58))*(AJ$58-Fperm_SI_Woolf2021!$E$9:$E$93)/10))) + Fperm_SI_Woolf2021!$G$9:$G$93*EXP(-Fperm_SI_Woolf2021!$J$9:$J$93*$C93*IF(AJ$58=Fperm_SI_Woolf2021!$E$9:$E$93,1,EXP(LN((1.1*(Fperm_SI_Woolf2021!$E$9:$E$93-AJ$58)-63.1579*EXP(-0.19*Fperm_SI_Woolf2021!$E$9:$E$93)+63.1579*EXP(-0.19*AJ$58))/(Fperm_SI_Woolf2021!$E$9:$E$93-AJ$58))*(AJ$58-Fperm_SI_Woolf2021!$E$9:$E$93)/10))) + Fperm_SI_Woolf2021!$H$9:$H$93*EXP(-Fperm_SI_Woolf2021!$K$9:$K$93*$C93*IF(AJ$58=Fperm_SI_Woolf2021!$E$9:$E$93,1,EXP(LN((1.1*(Fperm_SI_Woolf2021!$E$9:$E$93-AJ$58)-63.1579*EXP(-0.19*Fperm_SI_Woolf2021!$E$9:$E$93)+63.1579*EXP(-0.19*AJ$58))/(Fperm_SI_Woolf2021!$E$9:$E$93-AJ$58))*(AJ$58-Fperm_SI_Woolf2021!$E$9:$E$93)/10))),Fperm_SI_Woolf2021!$D$9:$D$93))</f>
        <v>0.64413155136541511</v>
      </c>
      <c r="AK93" s="51" cm="1">
        <f t="array" ref="AK93">MIN(1,SLOPE(Fperm_SI_Woolf2021!$F$9:$F$93*EXP(-Fperm_SI_Woolf2021!$I$9:$I$93*$C93*IF(AK$58=Fperm_SI_Woolf2021!$E$9:$E$93,1,EXP(LN((1.1*(Fperm_SI_Woolf2021!$E$9:$E$93-AK$58)-63.1579*EXP(-0.19*Fperm_SI_Woolf2021!$E$9:$E$93)+63.1579*EXP(-0.19*AK$58))/(Fperm_SI_Woolf2021!$E$9:$E$93-AK$58))*(AK$58-Fperm_SI_Woolf2021!$E$9:$E$93)/10))) + Fperm_SI_Woolf2021!$G$9:$G$93*EXP(-Fperm_SI_Woolf2021!$J$9:$J$93*$C93*IF(AK$58=Fperm_SI_Woolf2021!$E$9:$E$93,1,EXP(LN((1.1*(Fperm_SI_Woolf2021!$E$9:$E$93-AK$58)-63.1579*EXP(-0.19*Fperm_SI_Woolf2021!$E$9:$E$93)+63.1579*EXP(-0.19*AK$58))/(Fperm_SI_Woolf2021!$E$9:$E$93-AK$58))*(AK$58-Fperm_SI_Woolf2021!$E$9:$E$93)/10))) + Fperm_SI_Woolf2021!$H$9:$H$93*EXP(-Fperm_SI_Woolf2021!$K$9:$K$93*$C93*IF(AK$58=Fperm_SI_Woolf2021!$E$9:$E$93,1,EXP(LN((1.1*(Fperm_SI_Woolf2021!$E$9:$E$93-AK$58)-63.1579*EXP(-0.19*Fperm_SI_Woolf2021!$E$9:$E$93)+63.1579*EXP(-0.19*AK$58))/(Fperm_SI_Woolf2021!$E$9:$E$93-AK$58))*(AK$58-Fperm_SI_Woolf2021!$E$9:$E$93)/10))),Fperm_SI_Woolf2021!$D$9:$D$93)*AK$57+INTERCEPT(Fperm_SI_Woolf2021!$F$9:$F$93*EXP(-Fperm_SI_Woolf2021!$I$9:$I$93*$C93*IF(AK$58=Fperm_SI_Woolf2021!$E$9:$E$93,1,EXP(LN((1.1*(Fperm_SI_Woolf2021!$E$9:$E$93-AK$58)-63.1579*EXP(-0.19*Fperm_SI_Woolf2021!$E$9:$E$93)+63.1579*EXP(-0.19*AK$58))/(Fperm_SI_Woolf2021!$E$9:$E$93-AK$58))*(AK$58-Fperm_SI_Woolf2021!$E$9:$E$93)/10))) + Fperm_SI_Woolf2021!$G$9:$G$93*EXP(-Fperm_SI_Woolf2021!$J$9:$J$93*$C93*IF(AK$58=Fperm_SI_Woolf2021!$E$9:$E$93,1,EXP(LN((1.1*(Fperm_SI_Woolf2021!$E$9:$E$93-AK$58)-63.1579*EXP(-0.19*Fperm_SI_Woolf2021!$E$9:$E$93)+63.1579*EXP(-0.19*AK$58))/(Fperm_SI_Woolf2021!$E$9:$E$93-AK$58))*(AK$58-Fperm_SI_Woolf2021!$E$9:$E$93)/10))) + Fperm_SI_Woolf2021!$H$9:$H$93*EXP(-Fperm_SI_Woolf2021!$K$9:$K$93*$C93*IF(AK$58=Fperm_SI_Woolf2021!$E$9:$E$93,1,EXP(LN((1.1*(Fperm_SI_Woolf2021!$E$9:$E$93-AK$58)-63.1579*EXP(-0.19*Fperm_SI_Woolf2021!$E$9:$E$93)+63.1579*EXP(-0.19*AK$58))/(Fperm_SI_Woolf2021!$E$9:$E$93-AK$58))*(AK$58-Fperm_SI_Woolf2021!$E$9:$E$93)/10))),Fperm_SI_Woolf2021!$D$9:$D$93))</f>
        <v>0.61439740759484651</v>
      </c>
      <c r="AL93" s="51" cm="1">
        <f t="array" ref="AL93">MIN(1,SLOPE(Fperm_SI_Woolf2021!$F$9:$F$93*EXP(-Fperm_SI_Woolf2021!$I$9:$I$93*$C93*IF(AL$58=Fperm_SI_Woolf2021!$E$9:$E$93,1,EXP(LN((1.1*(Fperm_SI_Woolf2021!$E$9:$E$93-AL$58)-63.1579*EXP(-0.19*Fperm_SI_Woolf2021!$E$9:$E$93)+63.1579*EXP(-0.19*AL$58))/(Fperm_SI_Woolf2021!$E$9:$E$93-AL$58))*(AL$58-Fperm_SI_Woolf2021!$E$9:$E$93)/10))) + Fperm_SI_Woolf2021!$G$9:$G$93*EXP(-Fperm_SI_Woolf2021!$J$9:$J$93*$C93*IF(AL$58=Fperm_SI_Woolf2021!$E$9:$E$93,1,EXP(LN((1.1*(Fperm_SI_Woolf2021!$E$9:$E$93-AL$58)-63.1579*EXP(-0.19*Fperm_SI_Woolf2021!$E$9:$E$93)+63.1579*EXP(-0.19*AL$58))/(Fperm_SI_Woolf2021!$E$9:$E$93-AL$58))*(AL$58-Fperm_SI_Woolf2021!$E$9:$E$93)/10))) + Fperm_SI_Woolf2021!$H$9:$H$93*EXP(-Fperm_SI_Woolf2021!$K$9:$K$93*$C93*IF(AL$58=Fperm_SI_Woolf2021!$E$9:$E$93,1,EXP(LN((1.1*(Fperm_SI_Woolf2021!$E$9:$E$93-AL$58)-63.1579*EXP(-0.19*Fperm_SI_Woolf2021!$E$9:$E$93)+63.1579*EXP(-0.19*AL$58))/(Fperm_SI_Woolf2021!$E$9:$E$93-AL$58))*(AL$58-Fperm_SI_Woolf2021!$E$9:$E$93)/10))),Fperm_SI_Woolf2021!$D$9:$D$93)*AL$57+INTERCEPT(Fperm_SI_Woolf2021!$F$9:$F$93*EXP(-Fperm_SI_Woolf2021!$I$9:$I$93*$C93*IF(AL$58=Fperm_SI_Woolf2021!$E$9:$E$93,1,EXP(LN((1.1*(Fperm_SI_Woolf2021!$E$9:$E$93-AL$58)-63.1579*EXP(-0.19*Fperm_SI_Woolf2021!$E$9:$E$93)+63.1579*EXP(-0.19*AL$58))/(Fperm_SI_Woolf2021!$E$9:$E$93-AL$58))*(AL$58-Fperm_SI_Woolf2021!$E$9:$E$93)/10))) + Fperm_SI_Woolf2021!$G$9:$G$93*EXP(-Fperm_SI_Woolf2021!$J$9:$J$93*$C93*IF(AL$58=Fperm_SI_Woolf2021!$E$9:$E$93,1,EXP(LN((1.1*(Fperm_SI_Woolf2021!$E$9:$E$93-AL$58)-63.1579*EXP(-0.19*Fperm_SI_Woolf2021!$E$9:$E$93)+63.1579*EXP(-0.19*AL$58))/(Fperm_SI_Woolf2021!$E$9:$E$93-AL$58))*(AL$58-Fperm_SI_Woolf2021!$E$9:$E$93)/10))) + Fperm_SI_Woolf2021!$H$9:$H$93*EXP(-Fperm_SI_Woolf2021!$K$9:$K$93*$C93*IF(AL$58=Fperm_SI_Woolf2021!$E$9:$E$93,1,EXP(LN((1.1*(Fperm_SI_Woolf2021!$E$9:$E$93-AL$58)-63.1579*EXP(-0.19*Fperm_SI_Woolf2021!$E$9:$E$93)+63.1579*EXP(-0.19*AL$58))/(Fperm_SI_Woolf2021!$E$9:$E$93-AL$58))*(AL$58-Fperm_SI_Woolf2021!$E$9:$E$93)/10))),Fperm_SI_Woolf2021!$D$9:$D$93))</f>
        <v>0.58466326382427791</v>
      </c>
      <c r="AM93" s="51" cm="1">
        <f t="array" ref="AM93">MIN(1,SLOPE(Fperm_SI_Woolf2021!$F$9:$F$93*EXP(-Fperm_SI_Woolf2021!$I$9:$I$93*$C93*IF(AM$58=Fperm_SI_Woolf2021!$E$9:$E$93,1,EXP(LN((1.1*(Fperm_SI_Woolf2021!$E$9:$E$93-AM$58)-63.1579*EXP(-0.19*Fperm_SI_Woolf2021!$E$9:$E$93)+63.1579*EXP(-0.19*AM$58))/(Fperm_SI_Woolf2021!$E$9:$E$93-AM$58))*(AM$58-Fperm_SI_Woolf2021!$E$9:$E$93)/10))) + Fperm_SI_Woolf2021!$G$9:$G$93*EXP(-Fperm_SI_Woolf2021!$J$9:$J$93*$C93*IF(AM$58=Fperm_SI_Woolf2021!$E$9:$E$93,1,EXP(LN((1.1*(Fperm_SI_Woolf2021!$E$9:$E$93-AM$58)-63.1579*EXP(-0.19*Fperm_SI_Woolf2021!$E$9:$E$93)+63.1579*EXP(-0.19*AM$58))/(Fperm_SI_Woolf2021!$E$9:$E$93-AM$58))*(AM$58-Fperm_SI_Woolf2021!$E$9:$E$93)/10))) + Fperm_SI_Woolf2021!$H$9:$H$93*EXP(-Fperm_SI_Woolf2021!$K$9:$K$93*$C93*IF(AM$58=Fperm_SI_Woolf2021!$E$9:$E$93,1,EXP(LN((1.1*(Fperm_SI_Woolf2021!$E$9:$E$93-AM$58)-63.1579*EXP(-0.19*Fperm_SI_Woolf2021!$E$9:$E$93)+63.1579*EXP(-0.19*AM$58))/(Fperm_SI_Woolf2021!$E$9:$E$93-AM$58))*(AM$58-Fperm_SI_Woolf2021!$E$9:$E$93)/10))),Fperm_SI_Woolf2021!$D$9:$D$93)*AM$57+INTERCEPT(Fperm_SI_Woolf2021!$F$9:$F$93*EXP(-Fperm_SI_Woolf2021!$I$9:$I$93*$C93*IF(AM$58=Fperm_SI_Woolf2021!$E$9:$E$93,1,EXP(LN((1.1*(Fperm_SI_Woolf2021!$E$9:$E$93-AM$58)-63.1579*EXP(-0.19*Fperm_SI_Woolf2021!$E$9:$E$93)+63.1579*EXP(-0.19*AM$58))/(Fperm_SI_Woolf2021!$E$9:$E$93-AM$58))*(AM$58-Fperm_SI_Woolf2021!$E$9:$E$93)/10))) + Fperm_SI_Woolf2021!$G$9:$G$93*EXP(-Fperm_SI_Woolf2021!$J$9:$J$93*$C93*IF(AM$58=Fperm_SI_Woolf2021!$E$9:$E$93,1,EXP(LN((1.1*(Fperm_SI_Woolf2021!$E$9:$E$93-AM$58)-63.1579*EXP(-0.19*Fperm_SI_Woolf2021!$E$9:$E$93)+63.1579*EXP(-0.19*AM$58))/(Fperm_SI_Woolf2021!$E$9:$E$93-AM$58))*(AM$58-Fperm_SI_Woolf2021!$E$9:$E$93)/10))) + Fperm_SI_Woolf2021!$H$9:$H$93*EXP(-Fperm_SI_Woolf2021!$K$9:$K$93*$C93*IF(AM$58=Fperm_SI_Woolf2021!$E$9:$E$93,1,EXP(LN((1.1*(Fperm_SI_Woolf2021!$E$9:$E$93-AM$58)-63.1579*EXP(-0.19*Fperm_SI_Woolf2021!$E$9:$E$93)+63.1579*EXP(-0.19*AM$58))/(Fperm_SI_Woolf2021!$E$9:$E$93-AM$58))*(AM$58-Fperm_SI_Woolf2021!$E$9:$E$93)/10))),Fperm_SI_Woolf2021!$D$9:$D$93))</f>
        <v>0.55492912005370931</v>
      </c>
      <c r="AN93" s="51" cm="1">
        <f t="array" ref="AN93">MIN(1,SLOPE(Fperm_SI_Woolf2021!$F$9:$F$93*EXP(-Fperm_SI_Woolf2021!$I$9:$I$93*$C93*IF(AN$58=Fperm_SI_Woolf2021!$E$9:$E$93,1,EXP(LN((1.1*(Fperm_SI_Woolf2021!$E$9:$E$93-AN$58)-63.1579*EXP(-0.19*Fperm_SI_Woolf2021!$E$9:$E$93)+63.1579*EXP(-0.19*AN$58))/(Fperm_SI_Woolf2021!$E$9:$E$93-AN$58))*(AN$58-Fperm_SI_Woolf2021!$E$9:$E$93)/10))) + Fperm_SI_Woolf2021!$G$9:$G$93*EXP(-Fperm_SI_Woolf2021!$J$9:$J$93*$C93*IF(AN$58=Fperm_SI_Woolf2021!$E$9:$E$93,1,EXP(LN((1.1*(Fperm_SI_Woolf2021!$E$9:$E$93-AN$58)-63.1579*EXP(-0.19*Fperm_SI_Woolf2021!$E$9:$E$93)+63.1579*EXP(-0.19*AN$58))/(Fperm_SI_Woolf2021!$E$9:$E$93-AN$58))*(AN$58-Fperm_SI_Woolf2021!$E$9:$E$93)/10))) + Fperm_SI_Woolf2021!$H$9:$H$93*EXP(-Fperm_SI_Woolf2021!$K$9:$K$93*$C93*IF(AN$58=Fperm_SI_Woolf2021!$E$9:$E$93,1,EXP(LN((1.1*(Fperm_SI_Woolf2021!$E$9:$E$93-AN$58)-63.1579*EXP(-0.19*Fperm_SI_Woolf2021!$E$9:$E$93)+63.1579*EXP(-0.19*AN$58))/(Fperm_SI_Woolf2021!$E$9:$E$93-AN$58))*(AN$58-Fperm_SI_Woolf2021!$E$9:$E$93)/10))),Fperm_SI_Woolf2021!$D$9:$D$93)*AN$57+INTERCEPT(Fperm_SI_Woolf2021!$F$9:$F$93*EXP(-Fperm_SI_Woolf2021!$I$9:$I$93*$C93*IF(AN$58=Fperm_SI_Woolf2021!$E$9:$E$93,1,EXP(LN((1.1*(Fperm_SI_Woolf2021!$E$9:$E$93-AN$58)-63.1579*EXP(-0.19*Fperm_SI_Woolf2021!$E$9:$E$93)+63.1579*EXP(-0.19*AN$58))/(Fperm_SI_Woolf2021!$E$9:$E$93-AN$58))*(AN$58-Fperm_SI_Woolf2021!$E$9:$E$93)/10))) + Fperm_SI_Woolf2021!$G$9:$G$93*EXP(-Fperm_SI_Woolf2021!$J$9:$J$93*$C93*IF(AN$58=Fperm_SI_Woolf2021!$E$9:$E$93,1,EXP(LN((1.1*(Fperm_SI_Woolf2021!$E$9:$E$93-AN$58)-63.1579*EXP(-0.19*Fperm_SI_Woolf2021!$E$9:$E$93)+63.1579*EXP(-0.19*AN$58))/(Fperm_SI_Woolf2021!$E$9:$E$93-AN$58))*(AN$58-Fperm_SI_Woolf2021!$E$9:$E$93)/10))) + Fperm_SI_Woolf2021!$H$9:$H$93*EXP(-Fperm_SI_Woolf2021!$K$9:$K$93*$C93*IF(AN$58=Fperm_SI_Woolf2021!$E$9:$E$93,1,EXP(LN((1.1*(Fperm_SI_Woolf2021!$E$9:$E$93-AN$58)-63.1579*EXP(-0.19*Fperm_SI_Woolf2021!$E$9:$E$93)+63.1579*EXP(-0.19*AN$58))/(Fperm_SI_Woolf2021!$E$9:$E$93-AN$58))*(AN$58-Fperm_SI_Woolf2021!$E$9:$E$93)/10))),Fperm_SI_Woolf2021!$D$9:$D$93))</f>
        <v>0.52519497628314071</v>
      </c>
      <c r="AO93" s="51" cm="1">
        <f t="array" ref="AO93">MIN(1,SLOPE(Fperm_SI_Woolf2021!$F$9:$F$93*EXP(-Fperm_SI_Woolf2021!$I$9:$I$93*$C93*IF(AO$58=Fperm_SI_Woolf2021!$E$9:$E$93,1,EXP(LN((1.1*(Fperm_SI_Woolf2021!$E$9:$E$93-AO$58)-63.1579*EXP(-0.19*Fperm_SI_Woolf2021!$E$9:$E$93)+63.1579*EXP(-0.19*AO$58))/(Fperm_SI_Woolf2021!$E$9:$E$93-AO$58))*(AO$58-Fperm_SI_Woolf2021!$E$9:$E$93)/10))) + Fperm_SI_Woolf2021!$G$9:$G$93*EXP(-Fperm_SI_Woolf2021!$J$9:$J$93*$C93*IF(AO$58=Fperm_SI_Woolf2021!$E$9:$E$93,1,EXP(LN((1.1*(Fperm_SI_Woolf2021!$E$9:$E$93-AO$58)-63.1579*EXP(-0.19*Fperm_SI_Woolf2021!$E$9:$E$93)+63.1579*EXP(-0.19*AO$58))/(Fperm_SI_Woolf2021!$E$9:$E$93-AO$58))*(AO$58-Fperm_SI_Woolf2021!$E$9:$E$93)/10))) + Fperm_SI_Woolf2021!$H$9:$H$93*EXP(-Fperm_SI_Woolf2021!$K$9:$K$93*$C93*IF(AO$58=Fperm_SI_Woolf2021!$E$9:$E$93,1,EXP(LN((1.1*(Fperm_SI_Woolf2021!$E$9:$E$93-AO$58)-63.1579*EXP(-0.19*Fperm_SI_Woolf2021!$E$9:$E$93)+63.1579*EXP(-0.19*AO$58))/(Fperm_SI_Woolf2021!$E$9:$E$93-AO$58))*(AO$58-Fperm_SI_Woolf2021!$E$9:$E$93)/10))),Fperm_SI_Woolf2021!$D$9:$D$93)*AO$57+INTERCEPT(Fperm_SI_Woolf2021!$F$9:$F$93*EXP(-Fperm_SI_Woolf2021!$I$9:$I$93*$C93*IF(AO$58=Fperm_SI_Woolf2021!$E$9:$E$93,1,EXP(LN((1.1*(Fperm_SI_Woolf2021!$E$9:$E$93-AO$58)-63.1579*EXP(-0.19*Fperm_SI_Woolf2021!$E$9:$E$93)+63.1579*EXP(-0.19*AO$58))/(Fperm_SI_Woolf2021!$E$9:$E$93-AO$58))*(AO$58-Fperm_SI_Woolf2021!$E$9:$E$93)/10))) + Fperm_SI_Woolf2021!$G$9:$G$93*EXP(-Fperm_SI_Woolf2021!$J$9:$J$93*$C93*IF(AO$58=Fperm_SI_Woolf2021!$E$9:$E$93,1,EXP(LN((1.1*(Fperm_SI_Woolf2021!$E$9:$E$93-AO$58)-63.1579*EXP(-0.19*Fperm_SI_Woolf2021!$E$9:$E$93)+63.1579*EXP(-0.19*AO$58))/(Fperm_SI_Woolf2021!$E$9:$E$93-AO$58))*(AO$58-Fperm_SI_Woolf2021!$E$9:$E$93)/10))) + Fperm_SI_Woolf2021!$H$9:$H$93*EXP(-Fperm_SI_Woolf2021!$K$9:$K$93*$C93*IF(AO$58=Fperm_SI_Woolf2021!$E$9:$E$93,1,EXP(LN((1.1*(Fperm_SI_Woolf2021!$E$9:$E$93-AO$58)-63.1579*EXP(-0.19*Fperm_SI_Woolf2021!$E$9:$E$93)+63.1579*EXP(-0.19*AO$58))/(Fperm_SI_Woolf2021!$E$9:$E$93-AO$58))*(AO$58-Fperm_SI_Woolf2021!$E$9:$E$93)/10))),Fperm_SI_Woolf2021!$D$9:$D$93))</f>
        <v>0.49546083251257217</v>
      </c>
      <c r="AP93" s="51" cm="1">
        <f t="array" ref="AP93">MIN(1,SLOPE(Fperm_SI_Woolf2021!$F$9:$F$93*EXP(-Fperm_SI_Woolf2021!$I$9:$I$93*$C93*IF(AP$58=Fperm_SI_Woolf2021!$E$9:$E$93,1,EXP(LN((1.1*(Fperm_SI_Woolf2021!$E$9:$E$93-AP$58)-63.1579*EXP(-0.19*Fperm_SI_Woolf2021!$E$9:$E$93)+63.1579*EXP(-0.19*AP$58))/(Fperm_SI_Woolf2021!$E$9:$E$93-AP$58))*(AP$58-Fperm_SI_Woolf2021!$E$9:$E$93)/10))) + Fperm_SI_Woolf2021!$G$9:$G$93*EXP(-Fperm_SI_Woolf2021!$J$9:$J$93*$C93*IF(AP$58=Fperm_SI_Woolf2021!$E$9:$E$93,1,EXP(LN((1.1*(Fperm_SI_Woolf2021!$E$9:$E$93-AP$58)-63.1579*EXP(-0.19*Fperm_SI_Woolf2021!$E$9:$E$93)+63.1579*EXP(-0.19*AP$58))/(Fperm_SI_Woolf2021!$E$9:$E$93-AP$58))*(AP$58-Fperm_SI_Woolf2021!$E$9:$E$93)/10))) + Fperm_SI_Woolf2021!$H$9:$H$93*EXP(-Fperm_SI_Woolf2021!$K$9:$K$93*$C93*IF(AP$58=Fperm_SI_Woolf2021!$E$9:$E$93,1,EXP(LN((1.1*(Fperm_SI_Woolf2021!$E$9:$E$93-AP$58)-63.1579*EXP(-0.19*Fperm_SI_Woolf2021!$E$9:$E$93)+63.1579*EXP(-0.19*AP$58))/(Fperm_SI_Woolf2021!$E$9:$E$93-AP$58))*(AP$58-Fperm_SI_Woolf2021!$E$9:$E$93)/10))),Fperm_SI_Woolf2021!$D$9:$D$93)*AP$57+INTERCEPT(Fperm_SI_Woolf2021!$F$9:$F$93*EXP(-Fperm_SI_Woolf2021!$I$9:$I$93*$C93*IF(AP$58=Fperm_SI_Woolf2021!$E$9:$E$93,1,EXP(LN((1.1*(Fperm_SI_Woolf2021!$E$9:$E$93-AP$58)-63.1579*EXP(-0.19*Fperm_SI_Woolf2021!$E$9:$E$93)+63.1579*EXP(-0.19*AP$58))/(Fperm_SI_Woolf2021!$E$9:$E$93-AP$58))*(AP$58-Fperm_SI_Woolf2021!$E$9:$E$93)/10))) + Fperm_SI_Woolf2021!$G$9:$G$93*EXP(-Fperm_SI_Woolf2021!$J$9:$J$93*$C93*IF(AP$58=Fperm_SI_Woolf2021!$E$9:$E$93,1,EXP(LN((1.1*(Fperm_SI_Woolf2021!$E$9:$E$93-AP$58)-63.1579*EXP(-0.19*Fperm_SI_Woolf2021!$E$9:$E$93)+63.1579*EXP(-0.19*AP$58))/(Fperm_SI_Woolf2021!$E$9:$E$93-AP$58))*(AP$58-Fperm_SI_Woolf2021!$E$9:$E$93)/10))) + Fperm_SI_Woolf2021!$H$9:$H$93*EXP(-Fperm_SI_Woolf2021!$K$9:$K$93*$C93*IF(AP$58=Fperm_SI_Woolf2021!$E$9:$E$93,1,EXP(LN((1.1*(Fperm_SI_Woolf2021!$E$9:$E$93-AP$58)-63.1579*EXP(-0.19*Fperm_SI_Woolf2021!$E$9:$E$93)+63.1579*EXP(-0.19*AP$58))/(Fperm_SI_Woolf2021!$E$9:$E$93-AP$58))*(AP$58-Fperm_SI_Woolf2021!$E$9:$E$93)/10))),Fperm_SI_Woolf2021!$D$9:$D$93))</f>
        <v>0.46572668874200357</v>
      </c>
      <c r="AQ93" s="51" cm="1">
        <f t="array" ref="AQ93">MIN(1,SLOPE(Fperm_SI_Woolf2021!$F$9:$F$93*EXP(-Fperm_SI_Woolf2021!$I$9:$I$93*$C93*IF(AQ$58=Fperm_SI_Woolf2021!$E$9:$E$93,1,EXP(LN((1.1*(Fperm_SI_Woolf2021!$E$9:$E$93-AQ$58)-63.1579*EXP(-0.19*Fperm_SI_Woolf2021!$E$9:$E$93)+63.1579*EXP(-0.19*AQ$58))/(Fperm_SI_Woolf2021!$E$9:$E$93-AQ$58))*(AQ$58-Fperm_SI_Woolf2021!$E$9:$E$93)/10))) + Fperm_SI_Woolf2021!$G$9:$G$93*EXP(-Fperm_SI_Woolf2021!$J$9:$J$93*$C93*IF(AQ$58=Fperm_SI_Woolf2021!$E$9:$E$93,1,EXP(LN((1.1*(Fperm_SI_Woolf2021!$E$9:$E$93-AQ$58)-63.1579*EXP(-0.19*Fperm_SI_Woolf2021!$E$9:$E$93)+63.1579*EXP(-0.19*AQ$58))/(Fperm_SI_Woolf2021!$E$9:$E$93-AQ$58))*(AQ$58-Fperm_SI_Woolf2021!$E$9:$E$93)/10))) + Fperm_SI_Woolf2021!$H$9:$H$93*EXP(-Fperm_SI_Woolf2021!$K$9:$K$93*$C93*IF(AQ$58=Fperm_SI_Woolf2021!$E$9:$E$93,1,EXP(LN((1.1*(Fperm_SI_Woolf2021!$E$9:$E$93-AQ$58)-63.1579*EXP(-0.19*Fperm_SI_Woolf2021!$E$9:$E$93)+63.1579*EXP(-0.19*AQ$58))/(Fperm_SI_Woolf2021!$E$9:$E$93-AQ$58))*(AQ$58-Fperm_SI_Woolf2021!$E$9:$E$93)/10))),Fperm_SI_Woolf2021!$D$9:$D$93)*AQ$57+INTERCEPT(Fperm_SI_Woolf2021!$F$9:$F$93*EXP(-Fperm_SI_Woolf2021!$I$9:$I$93*$C93*IF(AQ$58=Fperm_SI_Woolf2021!$E$9:$E$93,1,EXP(LN((1.1*(Fperm_SI_Woolf2021!$E$9:$E$93-AQ$58)-63.1579*EXP(-0.19*Fperm_SI_Woolf2021!$E$9:$E$93)+63.1579*EXP(-0.19*AQ$58))/(Fperm_SI_Woolf2021!$E$9:$E$93-AQ$58))*(AQ$58-Fperm_SI_Woolf2021!$E$9:$E$93)/10))) + Fperm_SI_Woolf2021!$G$9:$G$93*EXP(-Fperm_SI_Woolf2021!$J$9:$J$93*$C93*IF(AQ$58=Fperm_SI_Woolf2021!$E$9:$E$93,1,EXP(LN((1.1*(Fperm_SI_Woolf2021!$E$9:$E$93-AQ$58)-63.1579*EXP(-0.19*Fperm_SI_Woolf2021!$E$9:$E$93)+63.1579*EXP(-0.19*AQ$58))/(Fperm_SI_Woolf2021!$E$9:$E$93-AQ$58))*(AQ$58-Fperm_SI_Woolf2021!$E$9:$E$93)/10))) + Fperm_SI_Woolf2021!$H$9:$H$93*EXP(-Fperm_SI_Woolf2021!$K$9:$K$93*$C93*IF(AQ$58=Fperm_SI_Woolf2021!$E$9:$E$93,1,EXP(LN((1.1*(Fperm_SI_Woolf2021!$E$9:$E$93-AQ$58)-63.1579*EXP(-0.19*Fperm_SI_Woolf2021!$E$9:$E$93)+63.1579*EXP(-0.19*AQ$58))/(Fperm_SI_Woolf2021!$E$9:$E$93-AQ$58))*(AQ$58-Fperm_SI_Woolf2021!$E$9:$E$93)/10))),Fperm_SI_Woolf2021!$D$9:$D$93))</f>
        <v>0.43599254497143503</v>
      </c>
      <c r="AR93" s="51" cm="1">
        <f t="array" ref="AR93">MIN(1,SLOPE(Fperm_SI_Woolf2021!$F$9:$F$93*EXP(-Fperm_SI_Woolf2021!$I$9:$I$93*$C93*IF(AR$58=Fperm_SI_Woolf2021!$E$9:$E$93,1,EXP(LN((1.1*(Fperm_SI_Woolf2021!$E$9:$E$93-AR$58)-63.1579*EXP(-0.19*Fperm_SI_Woolf2021!$E$9:$E$93)+63.1579*EXP(-0.19*AR$58))/(Fperm_SI_Woolf2021!$E$9:$E$93-AR$58))*(AR$58-Fperm_SI_Woolf2021!$E$9:$E$93)/10))) + Fperm_SI_Woolf2021!$G$9:$G$93*EXP(-Fperm_SI_Woolf2021!$J$9:$J$93*$C93*IF(AR$58=Fperm_SI_Woolf2021!$E$9:$E$93,1,EXP(LN((1.1*(Fperm_SI_Woolf2021!$E$9:$E$93-AR$58)-63.1579*EXP(-0.19*Fperm_SI_Woolf2021!$E$9:$E$93)+63.1579*EXP(-0.19*AR$58))/(Fperm_SI_Woolf2021!$E$9:$E$93-AR$58))*(AR$58-Fperm_SI_Woolf2021!$E$9:$E$93)/10))) + Fperm_SI_Woolf2021!$H$9:$H$93*EXP(-Fperm_SI_Woolf2021!$K$9:$K$93*$C93*IF(AR$58=Fperm_SI_Woolf2021!$E$9:$E$93,1,EXP(LN((1.1*(Fperm_SI_Woolf2021!$E$9:$E$93-AR$58)-63.1579*EXP(-0.19*Fperm_SI_Woolf2021!$E$9:$E$93)+63.1579*EXP(-0.19*AR$58))/(Fperm_SI_Woolf2021!$E$9:$E$93-AR$58))*(AR$58-Fperm_SI_Woolf2021!$E$9:$E$93)/10))),Fperm_SI_Woolf2021!$D$9:$D$93)*AR$57+INTERCEPT(Fperm_SI_Woolf2021!$F$9:$F$93*EXP(-Fperm_SI_Woolf2021!$I$9:$I$93*$C93*IF(AR$58=Fperm_SI_Woolf2021!$E$9:$E$93,1,EXP(LN((1.1*(Fperm_SI_Woolf2021!$E$9:$E$93-AR$58)-63.1579*EXP(-0.19*Fperm_SI_Woolf2021!$E$9:$E$93)+63.1579*EXP(-0.19*AR$58))/(Fperm_SI_Woolf2021!$E$9:$E$93-AR$58))*(AR$58-Fperm_SI_Woolf2021!$E$9:$E$93)/10))) + Fperm_SI_Woolf2021!$G$9:$G$93*EXP(-Fperm_SI_Woolf2021!$J$9:$J$93*$C93*IF(AR$58=Fperm_SI_Woolf2021!$E$9:$E$93,1,EXP(LN((1.1*(Fperm_SI_Woolf2021!$E$9:$E$93-AR$58)-63.1579*EXP(-0.19*Fperm_SI_Woolf2021!$E$9:$E$93)+63.1579*EXP(-0.19*AR$58))/(Fperm_SI_Woolf2021!$E$9:$E$93-AR$58))*(AR$58-Fperm_SI_Woolf2021!$E$9:$E$93)/10))) + Fperm_SI_Woolf2021!$H$9:$H$93*EXP(-Fperm_SI_Woolf2021!$K$9:$K$93*$C93*IF(AR$58=Fperm_SI_Woolf2021!$E$9:$E$93,1,EXP(LN((1.1*(Fperm_SI_Woolf2021!$E$9:$E$93-AR$58)-63.1579*EXP(-0.19*Fperm_SI_Woolf2021!$E$9:$E$93)+63.1579*EXP(-0.19*AR$58))/(Fperm_SI_Woolf2021!$E$9:$E$93-AR$58))*(AR$58-Fperm_SI_Woolf2021!$E$9:$E$93)/10))),Fperm_SI_Woolf2021!$D$9:$D$93))</f>
        <v>0.40625840120086643</v>
      </c>
      <c r="AS93" s="51" cm="1">
        <f t="array" ref="AS93">MIN(1,SLOPE(Fperm_SI_Woolf2021!$F$9:$F$93*EXP(-Fperm_SI_Woolf2021!$I$9:$I$93*$C93*IF(AS$58=Fperm_SI_Woolf2021!$E$9:$E$93,1,EXP(LN((1.1*(Fperm_SI_Woolf2021!$E$9:$E$93-AS$58)-63.1579*EXP(-0.19*Fperm_SI_Woolf2021!$E$9:$E$93)+63.1579*EXP(-0.19*AS$58))/(Fperm_SI_Woolf2021!$E$9:$E$93-AS$58))*(AS$58-Fperm_SI_Woolf2021!$E$9:$E$93)/10))) + Fperm_SI_Woolf2021!$G$9:$G$93*EXP(-Fperm_SI_Woolf2021!$J$9:$J$93*$C93*IF(AS$58=Fperm_SI_Woolf2021!$E$9:$E$93,1,EXP(LN((1.1*(Fperm_SI_Woolf2021!$E$9:$E$93-AS$58)-63.1579*EXP(-0.19*Fperm_SI_Woolf2021!$E$9:$E$93)+63.1579*EXP(-0.19*AS$58))/(Fperm_SI_Woolf2021!$E$9:$E$93-AS$58))*(AS$58-Fperm_SI_Woolf2021!$E$9:$E$93)/10))) + Fperm_SI_Woolf2021!$H$9:$H$93*EXP(-Fperm_SI_Woolf2021!$K$9:$K$93*$C93*IF(AS$58=Fperm_SI_Woolf2021!$E$9:$E$93,1,EXP(LN((1.1*(Fperm_SI_Woolf2021!$E$9:$E$93-AS$58)-63.1579*EXP(-0.19*Fperm_SI_Woolf2021!$E$9:$E$93)+63.1579*EXP(-0.19*AS$58))/(Fperm_SI_Woolf2021!$E$9:$E$93-AS$58))*(AS$58-Fperm_SI_Woolf2021!$E$9:$E$93)/10))),Fperm_SI_Woolf2021!$D$9:$D$93)*AS$57+INTERCEPT(Fperm_SI_Woolf2021!$F$9:$F$93*EXP(-Fperm_SI_Woolf2021!$I$9:$I$93*$C93*IF(AS$58=Fperm_SI_Woolf2021!$E$9:$E$93,1,EXP(LN((1.1*(Fperm_SI_Woolf2021!$E$9:$E$93-AS$58)-63.1579*EXP(-0.19*Fperm_SI_Woolf2021!$E$9:$E$93)+63.1579*EXP(-0.19*AS$58))/(Fperm_SI_Woolf2021!$E$9:$E$93-AS$58))*(AS$58-Fperm_SI_Woolf2021!$E$9:$E$93)/10))) + Fperm_SI_Woolf2021!$G$9:$G$93*EXP(-Fperm_SI_Woolf2021!$J$9:$J$93*$C93*IF(AS$58=Fperm_SI_Woolf2021!$E$9:$E$93,1,EXP(LN((1.1*(Fperm_SI_Woolf2021!$E$9:$E$93-AS$58)-63.1579*EXP(-0.19*Fperm_SI_Woolf2021!$E$9:$E$93)+63.1579*EXP(-0.19*AS$58))/(Fperm_SI_Woolf2021!$E$9:$E$93-AS$58))*(AS$58-Fperm_SI_Woolf2021!$E$9:$E$93)/10))) + Fperm_SI_Woolf2021!$H$9:$H$93*EXP(-Fperm_SI_Woolf2021!$K$9:$K$93*$C93*IF(AS$58=Fperm_SI_Woolf2021!$E$9:$E$93,1,EXP(LN((1.1*(Fperm_SI_Woolf2021!$E$9:$E$93-AS$58)-63.1579*EXP(-0.19*Fperm_SI_Woolf2021!$E$9:$E$93)+63.1579*EXP(-0.19*AS$58))/(Fperm_SI_Woolf2021!$E$9:$E$93-AS$58))*(AS$58-Fperm_SI_Woolf2021!$E$9:$E$93)/10))),Fperm_SI_Woolf2021!$D$9:$D$93))</f>
        <v>0.37652425743029777</v>
      </c>
      <c r="AT93" s="51" cm="1">
        <f t="array" ref="AT93">MIN(1,SLOPE(Fperm_SI_Woolf2021!$F$9:$F$93*EXP(-Fperm_SI_Woolf2021!$I$9:$I$93*$C93*IF(AT$58=Fperm_SI_Woolf2021!$E$9:$E$93,1,EXP(LN((1.1*(Fperm_SI_Woolf2021!$E$9:$E$93-AT$58)-63.1579*EXP(-0.19*Fperm_SI_Woolf2021!$E$9:$E$93)+63.1579*EXP(-0.19*AT$58))/(Fperm_SI_Woolf2021!$E$9:$E$93-AT$58))*(AT$58-Fperm_SI_Woolf2021!$E$9:$E$93)/10))) + Fperm_SI_Woolf2021!$G$9:$G$93*EXP(-Fperm_SI_Woolf2021!$J$9:$J$93*$C93*IF(AT$58=Fperm_SI_Woolf2021!$E$9:$E$93,1,EXP(LN((1.1*(Fperm_SI_Woolf2021!$E$9:$E$93-AT$58)-63.1579*EXP(-0.19*Fperm_SI_Woolf2021!$E$9:$E$93)+63.1579*EXP(-0.19*AT$58))/(Fperm_SI_Woolf2021!$E$9:$E$93-AT$58))*(AT$58-Fperm_SI_Woolf2021!$E$9:$E$93)/10))) + Fperm_SI_Woolf2021!$H$9:$H$93*EXP(-Fperm_SI_Woolf2021!$K$9:$K$93*$C93*IF(AT$58=Fperm_SI_Woolf2021!$E$9:$E$93,1,EXP(LN((1.1*(Fperm_SI_Woolf2021!$E$9:$E$93-AT$58)-63.1579*EXP(-0.19*Fperm_SI_Woolf2021!$E$9:$E$93)+63.1579*EXP(-0.19*AT$58))/(Fperm_SI_Woolf2021!$E$9:$E$93-AT$58))*(AT$58-Fperm_SI_Woolf2021!$E$9:$E$93)/10))),Fperm_SI_Woolf2021!$D$9:$D$93)*AT$57+INTERCEPT(Fperm_SI_Woolf2021!$F$9:$F$93*EXP(-Fperm_SI_Woolf2021!$I$9:$I$93*$C93*IF(AT$58=Fperm_SI_Woolf2021!$E$9:$E$93,1,EXP(LN((1.1*(Fperm_SI_Woolf2021!$E$9:$E$93-AT$58)-63.1579*EXP(-0.19*Fperm_SI_Woolf2021!$E$9:$E$93)+63.1579*EXP(-0.19*AT$58))/(Fperm_SI_Woolf2021!$E$9:$E$93-AT$58))*(AT$58-Fperm_SI_Woolf2021!$E$9:$E$93)/10))) + Fperm_SI_Woolf2021!$G$9:$G$93*EXP(-Fperm_SI_Woolf2021!$J$9:$J$93*$C93*IF(AT$58=Fperm_SI_Woolf2021!$E$9:$E$93,1,EXP(LN((1.1*(Fperm_SI_Woolf2021!$E$9:$E$93-AT$58)-63.1579*EXP(-0.19*Fperm_SI_Woolf2021!$E$9:$E$93)+63.1579*EXP(-0.19*AT$58))/(Fperm_SI_Woolf2021!$E$9:$E$93-AT$58))*(AT$58-Fperm_SI_Woolf2021!$E$9:$E$93)/10))) + Fperm_SI_Woolf2021!$H$9:$H$93*EXP(-Fperm_SI_Woolf2021!$K$9:$K$93*$C93*IF(AT$58=Fperm_SI_Woolf2021!$E$9:$E$93,1,EXP(LN((1.1*(Fperm_SI_Woolf2021!$E$9:$E$93-AT$58)-63.1579*EXP(-0.19*Fperm_SI_Woolf2021!$E$9:$E$93)+63.1579*EXP(-0.19*AT$58))/(Fperm_SI_Woolf2021!$E$9:$E$93-AT$58))*(AT$58-Fperm_SI_Woolf2021!$E$9:$E$93)/10))),Fperm_SI_Woolf2021!$D$9:$D$93))</f>
        <v>0.34679011365972917</v>
      </c>
      <c r="AU93" s="51" cm="1">
        <f t="array" ref="AU93">MIN(1,SLOPE(Fperm_SI_Woolf2021!$F$9:$F$93*EXP(-Fperm_SI_Woolf2021!$I$9:$I$93*$C93*IF(AU$58=Fperm_SI_Woolf2021!$E$9:$E$93,1,EXP(LN((1.1*(Fperm_SI_Woolf2021!$E$9:$E$93-AU$58)-63.1579*EXP(-0.19*Fperm_SI_Woolf2021!$E$9:$E$93)+63.1579*EXP(-0.19*AU$58))/(Fperm_SI_Woolf2021!$E$9:$E$93-AU$58))*(AU$58-Fperm_SI_Woolf2021!$E$9:$E$93)/10))) + Fperm_SI_Woolf2021!$G$9:$G$93*EXP(-Fperm_SI_Woolf2021!$J$9:$J$93*$C93*IF(AU$58=Fperm_SI_Woolf2021!$E$9:$E$93,1,EXP(LN((1.1*(Fperm_SI_Woolf2021!$E$9:$E$93-AU$58)-63.1579*EXP(-0.19*Fperm_SI_Woolf2021!$E$9:$E$93)+63.1579*EXP(-0.19*AU$58))/(Fperm_SI_Woolf2021!$E$9:$E$93-AU$58))*(AU$58-Fperm_SI_Woolf2021!$E$9:$E$93)/10))) + Fperm_SI_Woolf2021!$H$9:$H$93*EXP(-Fperm_SI_Woolf2021!$K$9:$K$93*$C93*IF(AU$58=Fperm_SI_Woolf2021!$E$9:$E$93,1,EXP(LN((1.1*(Fperm_SI_Woolf2021!$E$9:$E$93-AU$58)-63.1579*EXP(-0.19*Fperm_SI_Woolf2021!$E$9:$E$93)+63.1579*EXP(-0.19*AU$58))/(Fperm_SI_Woolf2021!$E$9:$E$93-AU$58))*(AU$58-Fperm_SI_Woolf2021!$E$9:$E$93)/10))),Fperm_SI_Woolf2021!$D$9:$D$93)*AU$57+INTERCEPT(Fperm_SI_Woolf2021!$F$9:$F$93*EXP(-Fperm_SI_Woolf2021!$I$9:$I$93*$C93*IF(AU$58=Fperm_SI_Woolf2021!$E$9:$E$93,1,EXP(LN((1.1*(Fperm_SI_Woolf2021!$E$9:$E$93-AU$58)-63.1579*EXP(-0.19*Fperm_SI_Woolf2021!$E$9:$E$93)+63.1579*EXP(-0.19*AU$58))/(Fperm_SI_Woolf2021!$E$9:$E$93-AU$58))*(AU$58-Fperm_SI_Woolf2021!$E$9:$E$93)/10))) + Fperm_SI_Woolf2021!$G$9:$G$93*EXP(-Fperm_SI_Woolf2021!$J$9:$J$93*$C93*IF(AU$58=Fperm_SI_Woolf2021!$E$9:$E$93,1,EXP(LN((1.1*(Fperm_SI_Woolf2021!$E$9:$E$93-AU$58)-63.1579*EXP(-0.19*Fperm_SI_Woolf2021!$E$9:$E$93)+63.1579*EXP(-0.19*AU$58))/(Fperm_SI_Woolf2021!$E$9:$E$93-AU$58))*(AU$58-Fperm_SI_Woolf2021!$E$9:$E$93)/10))) + Fperm_SI_Woolf2021!$H$9:$H$93*EXP(-Fperm_SI_Woolf2021!$K$9:$K$93*$C93*IF(AU$58=Fperm_SI_Woolf2021!$E$9:$E$93,1,EXP(LN((1.1*(Fperm_SI_Woolf2021!$E$9:$E$93-AU$58)-63.1579*EXP(-0.19*Fperm_SI_Woolf2021!$E$9:$E$93)+63.1579*EXP(-0.19*AU$58))/(Fperm_SI_Woolf2021!$E$9:$E$93-AU$58))*(AU$58-Fperm_SI_Woolf2021!$E$9:$E$93)/10))),Fperm_SI_Woolf2021!$D$9:$D$93))</f>
        <v>0.31705596988916057</v>
      </c>
      <c r="AV93" s="51" cm="1">
        <f t="array" ref="AV93">MIN(1,SLOPE(Fperm_SI_Woolf2021!$F$9:$F$93*EXP(-Fperm_SI_Woolf2021!$I$9:$I$93*$C93*IF(AV$58=Fperm_SI_Woolf2021!$E$9:$E$93,1,EXP(LN((1.1*(Fperm_SI_Woolf2021!$E$9:$E$93-AV$58)-63.1579*EXP(-0.19*Fperm_SI_Woolf2021!$E$9:$E$93)+63.1579*EXP(-0.19*AV$58))/(Fperm_SI_Woolf2021!$E$9:$E$93-AV$58))*(AV$58-Fperm_SI_Woolf2021!$E$9:$E$93)/10))) + Fperm_SI_Woolf2021!$G$9:$G$93*EXP(-Fperm_SI_Woolf2021!$J$9:$J$93*$C93*IF(AV$58=Fperm_SI_Woolf2021!$E$9:$E$93,1,EXP(LN((1.1*(Fperm_SI_Woolf2021!$E$9:$E$93-AV$58)-63.1579*EXP(-0.19*Fperm_SI_Woolf2021!$E$9:$E$93)+63.1579*EXP(-0.19*AV$58))/(Fperm_SI_Woolf2021!$E$9:$E$93-AV$58))*(AV$58-Fperm_SI_Woolf2021!$E$9:$E$93)/10))) + Fperm_SI_Woolf2021!$H$9:$H$93*EXP(-Fperm_SI_Woolf2021!$K$9:$K$93*$C93*IF(AV$58=Fperm_SI_Woolf2021!$E$9:$E$93,1,EXP(LN((1.1*(Fperm_SI_Woolf2021!$E$9:$E$93-AV$58)-63.1579*EXP(-0.19*Fperm_SI_Woolf2021!$E$9:$E$93)+63.1579*EXP(-0.19*AV$58))/(Fperm_SI_Woolf2021!$E$9:$E$93-AV$58))*(AV$58-Fperm_SI_Woolf2021!$E$9:$E$93)/10))),Fperm_SI_Woolf2021!$D$9:$D$93)*AV$57+INTERCEPT(Fperm_SI_Woolf2021!$F$9:$F$93*EXP(-Fperm_SI_Woolf2021!$I$9:$I$93*$C93*IF(AV$58=Fperm_SI_Woolf2021!$E$9:$E$93,1,EXP(LN((1.1*(Fperm_SI_Woolf2021!$E$9:$E$93-AV$58)-63.1579*EXP(-0.19*Fperm_SI_Woolf2021!$E$9:$E$93)+63.1579*EXP(-0.19*AV$58))/(Fperm_SI_Woolf2021!$E$9:$E$93-AV$58))*(AV$58-Fperm_SI_Woolf2021!$E$9:$E$93)/10))) + Fperm_SI_Woolf2021!$G$9:$G$93*EXP(-Fperm_SI_Woolf2021!$J$9:$J$93*$C93*IF(AV$58=Fperm_SI_Woolf2021!$E$9:$E$93,1,EXP(LN((1.1*(Fperm_SI_Woolf2021!$E$9:$E$93-AV$58)-63.1579*EXP(-0.19*Fperm_SI_Woolf2021!$E$9:$E$93)+63.1579*EXP(-0.19*AV$58))/(Fperm_SI_Woolf2021!$E$9:$E$93-AV$58))*(AV$58-Fperm_SI_Woolf2021!$E$9:$E$93)/10))) + Fperm_SI_Woolf2021!$H$9:$H$93*EXP(-Fperm_SI_Woolf2021!$K$9:$K$93*$C93*IF(AV$58=Fperm_SI_Woolf2021!$E$9:$E$93,1,EXP(LN((1.1*(Fperm_SI_Woolf2021!$E$9:$E$93-AV$58)-63.1579*EXP(-0.19*Fperm_SI_Woolf2021!$E$9:$E$93)+63.1579*EXP(-0.19*AV$58))/(Fperm_SI_Woolf2021!$E$9:$E$93-AV$58))*(AV$58-Fperm_SI_Woolf2021!$E$9:$E$93)/10))),Fperm_SI_Woolf2021!$D$9:$D$93))</f>
        <v>0.28732182611859192</v>
      </c>
      <c r="AW93" s="51" cm="1">
        <f t="array" ref="AW93">MIN(1,SLOPE(Fperm_SI_Woolf2021!$F$9:$F$93*EXP(-Fperm_SI_Woolf2021!$I$9:$I$93*$C93*IF(AW$58=Fperm_SI_Woolf2021!$E$9:$E$93,1,EXP(LN((1.1*(Fperm_SI_Woolf2021!$E$9:$E$93-AW$58)-63.1579*EXP(-0.19*Fperm_SI_Woolf2021!$E$9:$E$93)+63.1579*EXP(-0.19*AW$58))/(Fperm_SI_Woolf2021!$E$9:$E$93-AW$58))*(AW$58-Fperm_SI_Woolf2021!$E$9:$E$93)/10))) + Fperm_SI_Woolf2021!$G$9:$G$93*EXP(-Fperm_SI_Woolf2021!$J$9:$J$93*$C93*IF(AW$58=Fperm_SI_Woolf2021!$E$9:$E$93,1,EXP(LN((1.1*(Fperm_SI_Woolf2021!$E$9:$E$93-AW$58)-63.1579*EXP(-0.19*Fperm_SI_Woolf2021!$E$9:$E$93)+63.1579*EXP(-0.19*AW$58))/(Fperm_SI_Woolf2021!$E$9:$E$93-AW$58))*(AW$58-Fperm_SI_Woolf2021!$E$9:$E$93)/10))) + Fperm_SI_Woolf2021!$H$9:$H$93*EXP(-Fperm_SI_Woolf2021!$K$9:$K$93*$C93*IF(AW$58=Fperm_SI_Woolf2021!$E$9:$E$93,1,EXP(LN((1.1*(Fperm_SI_Woolf2021!$E$9:$E$93-AW$58)-63.1579*EXP(-0.19*Fperm_SI_Woolf2021!$E$9:$E$93)+63.1579*EXP(-0.19*AW$58))/(Fperm_SI_Woolf2021!$E$9:$E$93-AW$58))*(AW$58-Fperm_SI_Woolf2021!$E$9:$E$93)/10))),Fperm_SI_Woolf2021!$D$9:$D$93)*AW$57+INTERCEPT(Fperm_SI_Woolf2021!$F$9:$F$93*EXP(-Fperm_SI_Woolf2021!$I$9:$I$93*$C93*IF(AW$58=Fperm_SI_Woolf2021!$E$9:$E$93,1,EXP(LN((1.1*(Fperm_SI_Woolf2021!$E$9:$E$93-AW$58)-63.1579*EXP(-0.19*Fperm_SI_Woolf2021!$E$9:$E$93)+63.1579*EXP(-0.19*AW$58))/(Fperm_SI_Woolf2021!$E$9:$E$93-AW$58))*(AW$58-Fperm_SI_Woolf2021!$E$9:$E$93)/10))) + Fperm_SI_Woolf2021!$G$9:$G$93*EXP(-Fperm_SI_Woolf2021!$J$9:$J$93*$C93*IF(AW$58=Fperm_SI_Woolf2021!$E$9:$E$93,1,EXP(LN((1.1*(Fperm_SI_Woolf2021!$E$9:$E$93-AW$58)-63.1579*EXP(-0.19*Fperm_SI_Woolf2021!$E$9:$E$93)+63.1579*EXP(-0.19*AW$58))/(Fperm_SI_Woolf2021!$E$9:$E$93-AW$58))*(AW$58-Fperm_SI_Woolf2021!$E$9:$E$93)/10))) + Fperm_SI_Woolf2021!$H$9:$H$93*EXP(-Fperm_SI_Woolf2021!$K$9:$K$93*$C93*IF(AW$58=Fperm_SI_Woolf2021!$E$9:$E$93,1,EXP(LN((1.1*(Fperm_SI_Woolf2021!$E$9:$E$93-AW$58)-63.1579*EXP(-0.19*Fperm_SI_Woolf2021!$E$9:$E$93)+63.1579*EXP(-0.19*AW$58))/(Fperm_SI_Woolf2021!$E$9:$E$93-AW$58))*(AW$58-Fperm_SI_Woolf2021!$E$9:$E$93)/10))),Fperm_SI_Woolf2021!$D$9:$D$93))</f>
        <v>0.62057182809335243</v>
      </c>
      <c r="AX93" s="51" cm="1">
        <f t="array" ref="AX93">MIN(1,SLOPE(Fperm_SI_Woolf2021!$F$9:$F$93*EXP(-Fperm_SI_Woolf2021!$I$9:$I$93*$C93*IF(AX$58=Fperm_SI_Woolf2021!$E$9:$E$93,1,EXP(LN((1.1*(Fperm_SI_Woolf2021!$E$9:$E$93-AX$58)-63.1579*EXP(-0.19*Fperm_SI_Woolf2021!$E$9:$E$93)+63.1579*EXP(-0.19*AX$58))/(Fperm_SI_Woolf2021!$E$9:$E$93-AX$58))*(AX$58-Fperm_SI_Woolf2021!$E$9:$E$93)/10))) + Fperm_SI_Woolf2021!$G$9:$G$93*EXP(-Fperm_SI_Woolf2021!$J$9:$J$93*$C93*IF(AX$58=Fperm_SI_Woolf2021!$E$9:$E$93,1,EXP(LN((1.1*(Fperm_SI_Woolf2021!$E$9:$E$93-AX$58)-63.1579*EXP(-0.19*Fperm_SI_Woolf2021!$E$9:$E$93)+63.1579*EXP(-0.19*AX$58))/(Fperm_SI_Woolf2021!$E$9:$E$93-AX$58))*(AX$58-Fperm_SI_Woolf2021!$E$9:$E$93)/10))) + Fperm_SI_Woolf2021!$H$9:$H$93*EXP(-Fperm_SI_Woolf2021!$K$9:$K$93*$C93*IF(AX$58=Fperm_SI_Woolf2021!$E$9:$E$93,1,EXP(LN((1.1*(Fperm_SI_Woolf2021!$E$9:$E$93-AX$58)-63.1579*EXP(-0.19*Fperm_SI_Woolf2021!$E$9:$E$93)+63.1579*EXP(-0.19*AX$58))/(Fperm_SI_Woolf2021!$E$9:$E$93-AX$58))*(AX$58-Fperm_SI_Woolf2021!$E$9:$E$93)/10))),Fperm_SI_Woolf2021!$D$9:$D$93)*AX$57+INTERCEPT(Fperm_SI_Woolf2021!$F$9:$F$93*EXP(-Fperm_SI_Woolf2021!$I$9:$I$93*$C93*IF(AX$58=Fperm_SI_Woolf2021!$E$9:$E$93,1,EXP(LN((1.1*(Fperm_SI_Woolf2021!$E$9:$E$93-AX$58)-63.1579*EXP(-0.19*Fperm_SI_Woolf2021!$E$9:$E$93)+63.1579*EXP(-0.19*AX$58))/(Fperm_SI_Woolf2021!$E$9:$E$93-AX$58))*(AX$58-Fperm_SI_Woolf2021!$E$9:$E$93)/10))) + Fperm_SI_Woolf2021!$G$9:$G$93*EXP(-Fperm_SI_Woolf2021!$J$9:$J$93*$C93*IF(AX$58=Fperm_SI_Woolf2021!$E$9:$E$93,1,EXP(LN((1.1*(Fperm_SI_Woolf2021!$E$9:$E$93-AX$58)-63.1579*EXP(-0.19*Fperm_SI_Woolf2021!$E$9:$E$93)+63.1579*EXP(-0.19*AX$58))/(Fperm_SI_Woolf2021!$E$9:$E$93-AX$58))*(AX$58-Fperm_SI_Woolf2021!$E$9:$E$93)/10))) + Fperm_SI_Woolf2021!$H$9:$H$93*EXP(-Fperm_SI_Woolf2021!$K$9:$K$93*$C93*IF(AX$58=Fperm_SI_Woolf2021!$E$9:$E$93,1,EXP(LN((1.1*(Fperm_SI_Woolf2021!$E$9:$E$93-AX$58)-63.1579*EXP(-0.19*Fperm_SI_Woolf2021!$E$9:$E$93)+63.1579*EXP(-0.19*AX$58))/(Fperm_SI_Woolf2021!$E$9:$E$93-AX$58))*(AX$58-Fperm_SI_Woolf2021!$E$9:$E$93)/10))),Fperm_SI_Woolf2021!$D$9:$D$93))</f>
        <v>0.59326354984080509</v>
      </c>
      <c r="AY93" s="51" cm="1">
        <f t="array" ref="AY93">MIN(1,SLOPE(Fperm_SI_Woolf2021!$F$9:$F$93*EXP(-Fperm_SI_Woolf2021!$I$9:$I$93*$C93*IF(AY$58=Fperm_SI_Woolf2021!$E$9:$E$93,1,EXP(LN((1.1*(Fperm_SI_Woolf2021!$E$9:$E$93-AY$58)-63.1579*EXP(-0.19*Fperm_SI_Woolf2021!$E$9:$E$93)+63.1579*EXP(-0.19*AY$58))/(Fperm_SI_Woolf2021!$E$9:$E$93-AY$58))*(AY$58-Fperm_SI_Woolf2021!$E$9:$E$93)/10))) + Fperm_SI_Woolf2021!$G$9:$G$93*EXP(-Fperm_SI_Woolf2021!$J$9:$J$93*$C93*IF(AY$58=Fperm_SI_Woolf2021!$E$9:$E$93,1,EXP(LN((1.1*(Fperm_SI_Woolf2021!$E$9:$E$93-AY$58)-63.1579*EXP(-0.19*Fperm_SI_Woolf2021!$E$9:$E$93)+63.1579*EXP(-0.19*AY$58))/(Fperm_SI_Woolf2021!$E$9:$E$93-AY$58))*(AY$58-Fperm_SI_Woolf2021!$E$9:$E$93)/10))) + Fperm_SI_Woolf2021!$H$9:$H$93*EXP(-Fperm_SI_Woolf2021!$K$9:$K$93*$C93*IF(AY$58=Fperm_SI_Woolf2021!$E$9:$E$93,1,EXP(LN((1.1*(Fperm_SI_Woolf2021!$E$9:$E$93-AY$58)-63.1579*EXP(-0.19*Fperm_SI_Woolf2021!$E$9:$E$93)+63.1579*EXP(-0.19*AY$58))/(Fperm_SI_Woolf2021!$E$9:$E$93-AY$58))*(AY$58-Fperm_SI_Woolf2021!$E$9:$E$93)/10))),Fperm_SI_Woolf2021!$D$9:$D$93)*AY$57+INTERCEPT(Fperm_SI_Woolf2021!$F$9:$F$93*EXP(-Fperm_SI_Woolf2021!$I$9:$I$93*$C93*IF(AY$58=Fperm_SI_Woolf2021!$E$9:$E$93,1,EXP(LN((1.1*(Fperm_SI_Woolf2021!$E$9:$E$93-AY$58)-63.1579*EXP(-0.19*Fperm_SI_Woolf2021!$E$9:$E$93)+63.1579*EXP(-0.19*AY$58))/(Fperm_SI_Woolf2021!$E$9:$E$93-AY$58))*(AY$58-Fperm_SI_Woolf2021!$E$9:$E$93)/10))) + Fperm_SI_Woolf2021!$G$9:$G$93*EXP(-Fperm_SI_Woolf2021!$J$9:$J$93*$C93*IF(AY$58=Fperm_SI_Woolf2021!$E$9:$E$93,1,EXP(LN((1.1*(Fperm_SI_Woolf2021!$E$9:$E$93-AY$58)-63.1579*EXP(-0.19*Fperm_SI_Woolf2021!$E$9:$E$93)+63.1579*EXP(-0.19*AY$58))/(Fperm_SI_Woolf2021!$E$9:$E$93-AY$58))*(AY$58-Fperm_SI_Woolf2021!$E$9:$E$93)/10))) + Fperm_SI_Woolf2021!$H$9:$H$93*EXP(-Fperm_SI_Woolf2021!$K$9:$K$93*$C93*IF(AY$58=Fperm_SI_Woolf2021!$E$9:$E$93,1,EXP(LN((1.1*(Fperm_SI_Woolf2021!$E$9:$E$93-AY$58)-63.1579*EXP(-0.19*Fperm_SI_Woolf2021!$E$9:$E$93)+63.1579*EXP(-0.19*AY$58))/(Fperm_SI_Woolf2021!$E$9:$E$93-AY$58))*(AY$58-Fperm_SI_Woolf2021!$E$9:$E$93)/10))),Fperm_SI_Woolf2021!$D$9:$D$93))</f>
        <v>0.56595527158825765</v>
      </c>
      <c r="AZ93" s="51" cm="1">
        <f t="array" ref="AZ93">MIN(1,SLOPE(Fperm_SI_Woolf2021!$F$9:$F$93*EXP(-Fperm_SI_Woolf2021!$I$9:$I$93*$C93*IF(AZ$58=Fperm_SI_Woolf2021!$E$9:$E$93,1,EXP(LN((1.1*(Fperm_SI_Woolf2021!$E$9:$E$93-AZ$58)-63.1579*EXP(-0.19*Fperm_SI_Woolf2021!$E$9:$E$93)+63.1579*EXP(-0.19*AZ$58))/(Fperm_SI_Woolf2021!$E$9:$E$93-AZ$58))*(AZ$58-Fperm_SI_Woolf2021!$E$9:$E$93)/10))) + Fperm_SI_Woolf2021!$G$9:$G$93*EXP(-Fperm_SI_Woolf2021!$J$9:$J$93*$C93*IF(AZ$58=Fperm_SI_Woolf2021!$E$9:$E$93,1,EXP(LN((1.1*(Fperm_SI_Woolf2021!$E$9:$E$93-AZ$58)-63.1579*EXP(-0.19*Fperm_SI_Woolf2021!$E$9:$E$93)+63.1579*EXP(-0.19*AZ$58))/(Fperm_SI_Woolf2021!$E$9:$E$93-AZ$58))*(AZ$58-Fperm_SI_Woolf2021!$E$9:$E$93)/10))) + Fperm_SI_Woolf2021!$H$9:$H$93*EXP(-Fperm_SI_Woolf2021!$K$9:$K$93*$C93*IF(AZ$58=Fperm_SI_Woolf2021!$E$9:$E$93,1,EXP(LN((1.1*(Fperm_SI_Woolf2021!$E$9:$E$93-AZ$58)-63.1579*EXP(-0.19*Fperm_SI_Woolf2021!$E$9:$E$93)+63.1579*EXP(-0.19*AZ$58))/(Fperm_SI_Woolf2021!$E$9:$E$93-AZ$58))*(AZ$58-Fperm_SI_Woolf2021!$E$9:$E$93)/10))),Fperm_SI_Woolf2021!$D$9:$D$93)*AZ$57+INTERCEPT(Fperm_SI_Woolf2021!$F$9:$F$93*EXP(-Fperm_SI_Woolf2021!$I$9:$I$93*$C93*IF(AZ$58=Fperm_SI_Woolf2021!$E$9:$E$93,1,EXP(LN((1.1*(Fperm_SI_Woolf2021!$E$9:$E$93-AZ$58)-63.1579*EXP(-0.19*Fperm_SI_Woolf2021!$E$9:$E$93)+63.1579*EXP(-0.19*AZ$58))/(Fperm_SI_Woolf2021!$E$9:$E$93-AZ$58))*(AZ$58-Fperm_SI_Woolf2021!$E$9:$E$93)/10))) + Fperm_SI_Woolf2021!$G$9:$G$93*EXP(-Fperm_SI_Woolf2021!$J$9:$J$93*$C93*IF(AZ$58=Fperm_SI_Woolf2021!$E$9:$E$93,1,EXP(LN((1.1*(Fperm_SI_Woolf2021!$E$9:$E$93-AZ$58)-63.1579*EXP(-0.19*Fperm_SI_Woolf2021!$E$9:$E$93)+63.1579*EXP(-0.19*AZ$58))/(Fperm_SI_Woolf2021!$E$9:$E$93-AZ$58))*(AZ$58-Fperm_SI_Woolf2021!$E$9:$E$93)/10))) + Fperm_SI_Woolf2021!$H$9:$H$93*EXP(-Fperm_SI_Woolf2021!$K$9:$K$93*$C93*IF(AZ$58=Fperm_SI_Woolf2021!$E$9:$E$93,1,EXP(LN((1.1*(Fperm_SI_Woolf2021!$E$9:$E$93-AZ$58)-63.1579*EXP(-0.19*Fperm_SI_Woolf2021!$E$9:$E$93)+63.1579*EXP(-0.19*AZ$58))/(Fperm_SI_Woolf2021!$E$9:$E$93-AZ$58))*(AZ$58-Fperm_SI_Woolf2021!$E$9:$E$93)/10))),Fperm_SI_Woolf2021!$D$9:$D$93))</f>
        <v>0.5386469933357102</v>
      </c>
      <c r="BA93" s="51" cm="1">
        <f t="array" ref="BA93">MIN(1,SLOPE(Fperm_SI_Woolf2021!$F$9:$F$93*EXP(-Fperm_SI_Woolf2021!$I$9:$I$93*$C93*IF(BA$58=Fperm_SI_Woolf2021!$E$9:$E$93,1,EXP(LN((1.1*(Fperm_SI_Woolf2021!$E$9:$E$93-BA$58)-63.1579*EXP(-0.19*Fperm_SI_Woolf2021!$E$9:$E$93)+63.1579*EXP(-0.19*BA$58))/(Fperm_SI_Woolf2021!$E$9:$E$93-BA$58))*(BA$58-Fperm_SI_Woolf2021!$E$9:$E$93)/10))) + Fperm_SI_Woolf2021!$G$9:$G$93*EXP(-Fperm_SI_Woolf2021!$J$9:$J$93*$C93*IF(BA$58=Fperm_SI_Woolf2021!$E$9:$E$93,1,EXP(LN((1.1*(Fperm_SI_Woolf2021!$E$9:$E$93-BA$58)-63.1579*EXP(-0.19*Fperm_SI_Woolf2021!$E$9:$E$93)+63.1579*EXP(-0.19*BA$58))/(Fperm_SI_Woolf2021!$E$9:$E$93-BA$58))*(BA$58-Fperm_SI_Woolf2021!$E$9:$E$93)/10))) + Fperm_SI_Woolf2021!$H$9:$H$93*EXP(-Fperm_SI_Woolf2021!$K$9:$K$93*$C93*IF(BA$58=Fperm_SI_Woolf2021!$E$9:$E$93,1,EXP(LN((1.1*(Fperm_SI_Woolf2021!$E$9:$E$93-BA$58)-63.1579*EXP(-0.19*Fperm_SI_Woolf2021!$E$9:$E$93)+63.1579*EXP(-0.19*BA$58))/(Fperm_SI_Woolf2021!$E$9:$E$93-BA$58))*(BA$58-Fperm_SI_Woolf2021!$E$9:$E$93)/10))),Fperm_SI_Woolf2021!$D$9:$D$93)*BA$57+INTERCEPT(Fperm_SI_Woolf2021!$F$9:$F$93*EXP(-Fperm_SI_Woolf2021!$I$9:$I$93*$C93*IF(BA$58=Fperm_SI_Woolf2021!$E$9:$E$93,1,EXP(LN((1.1*(Fperm_SI_Woolf2021!$E$9:$E$93-BA$58)-63.1579*EXP(-0.19*Fperm_SI_Woolf2021!$E$9:$E$93)+63.1579*EXP(-0.19*BA$58))/(Fperm_SI_Woolf2021!$E$9:$E$93-BA$58))*(BA$58-Fperm_SI_Woolf2021!$E$9:$E$93)/10))) + Fperm_SI_Woolf2021!$G$9:$G$93*EXP(-Fperm_SI_Woolf2021!$J$9:$J$93*$C93*IF(BA$58=Fperm_SI_Woolf2021!$E$9:$E$93,1,EXP(LN((1.1*(Fperm_SI_Woolf2021!$E$9:$E$93-BA$58)-63.1579*EXP(-0.19*Fperm_SI_Woolf2021!$E$9:$E$93)+63.1579*EXP(-0.19*BA$58))/(Fperm_SI_Woolf2021!$E$9:$E$93-BA$58))*(BA$58-Fperm_SI_Woolf2021!$E$9:$E$93)/10))) + Fperm_SI_Woolf2021!$H$9:$H$93*EXP(-Fperm_SI_Woolf2021!$K$9:$K$93*$C93*IF(BA$58=Fperm_SI_Woolf2021!$E$9:$E$93,1,EXP(LN((1.1*(Fperm_SI_Woolf2021!$E$9:$E$93-BA$58)-63.1579*EXP(-0.19*Fperm_SI_Woolf2021!$E$9:$E$93)+63.1579*EXP(-0.19*BA$58))/(Fperm_SI_Woolf2021!$E$9:$E$93-BA$58))*(BA$58-Fperm_SI_Woolf2021!$E$9:$E$93)/10))),Fperm_SI_Woolf2021!$D$9:$D$93))</f>
        <v>0.51133871508316275</v>
      </c>
      <c r="BB93" s="51" cm="1">
        <f t="array" ref="BB93">MIN(1,SLOPE(Fperm_SI_Woolf2021!$F$9:$F$93*EXP(-Fperm_SI_Woolf2021!$I$9:$I$93*$C93*IF(BB$58=Fperm_SI_Woolf2021!$E$9:$E$93,1,EXP(LN((1.1*(Fperm_SI_Woolf2021!$E$9:$E$93-BB$58)-63.1579*EXP(-0.19*Fperm_SI_Woolf2021!$E$9:$E$93)+63.1579*EXP(-0.19*BB$58))/(Fperm_SI_Woolf2021!$E$9:$E$93-BB$58))*(BB$58-Fperm_SI_Woolf2021!$E$9:$E$93)/10))) + Fperm_SI_Woolf2021!$G$9:$G$93*EXP(-Fperm_SI_Woolf2021!$J$9:$J$93*$C93*IF(BB$58=Fperm_SI_Woolf2021!$E$9:$E$93,1,EXP(LN((1.1*(Fperm_SI_Woolf2021!$E$9:$E$93-BB$58)-63.1579*EXP(-0.19*Fperm_SI_Woolf2021!$E$9:$E$93)+63.1579*EXP(-0.19*BB$58))/(Fperm_SI_Woolf2021!$E$9:$E$93-BB$58))*(BB$58-Fperm_SI_Woolf2021!$E$9:$E$93)/10))) + Fperm_SI_Woolf2021!$H$9:$H$93*EXP(-Fperm_SI_Woolf2021!$K$9:$K$93*$C93*IF(BB$58=Fperm_SI_Woolf2021!$E$9:$E$93,1,EXP(LN((1.1*(Fperm_SI_Woolf2021!$E$9:$E$93-BB$58)-63.1579*EXP(-0.19*Fperm_SI_Woolf2021!$E$9:$E$93)+63.1579*EXP(-0.19*BB$58))/(Fperm_SI_Woolf2021!$E$9:$E$93-BB$58))*(BB$58-Fperm_SI_Woolf2021!$E$9:$E$93)/10))),Fperm_SI_Woolf2021!$D$9:$D$93)*BB$57+INTERCEPT(Fperm_SI_Woolf2021!$F$9:$F$93*EXP(-Fperm_SI_Woolf2021!$I$9:$I$93*$C93*IF(BB$58=Fperm_SI_Woolf2021!$E$9:$E$93,1,EXP(LN((1.1*(Fperm_SI_Woolf2021!$E$9:$E$93-BB$58)-63.1579*EXP(-0.19*Fperm_SI_Woolf2021!$E$9:$E$93)+63.1579*EXP(-0.19*BB$58))/(Fperm_SI_Woolf2021!$E$9:$E$93-BB$58))*(BB$58-Fperm_SI_Woolf2021!$E$9:$E$93)/10))) + Fperm_SI_Woolf2021!$G$9:$G$93*EXP(-Fperm_SI_Woolf2021!$J$9:$J$93*$C93*IF(BB$58=Fperm_SI_Woolf2021!$E$9:$E$93,1,EXP(LN((1.1*(Fperm_SI_Woolf2021!$E$9:$E$93-BB$58)-63.1579*EXP(-0.19*Fperm_SI_Woolf2021!$E$9:$E$93)+63.1579*EXP(-0.19*BB$58))/(Fperm_SI_Woolf2021!$E$9:$E$93-BB$58))*(BB$58-Fperm_SI_Woolf2021!$E$9:$E$93)/10))) + Fperm_SI_Woolf2021!$H$9:$H$93*EXP(-Fperm_SI_Woolf2021!$K$9:$K$93*$C93*IF(BB$58=Fperm_SI_Woolf2021!$E$9:$E$93,1,EXP(LN((1.1*(Fperm_SI_Woolf2021!$E$9:$E$93-BB$58)-63.1579*EXP(-0.19*Fperm_SI_Woolf2021!$E$9:$E$93)+63.1579*EXP(-0.19*BB$58))/(Fperm_SI_Woolf2021!$E$9:$E$93-BB$58))*(BB$58-Fperm_SI_Woolf2021!$E$9:$E$93)/10))),Fperm_SI_Woolf2021!$D$9:$D$93))</f>
        <v>0.48403043683061542</v>
      </c>
      <c r="BC93" s="51" cm="1">
        <f t="array" ref="BC93">MIN(1,SLOPE(Fperm_SI_Woolf2021!$F$9:$F$93*EXP(-Fperm_SI_Woolf2021!$I$9:$I$93*$C93*IF(BC$58=Fperm_SI_Woolf2021!$E$9:$E$93,1,EXP(LN((1.1*(Fperm_SI_Woolf2021!$E$9:$E$93-BC$58)-63.1579*EXP(-0.19*Fperm_SI_Woolf2021!$E$9:$E$93)+63.1579*EXP(-0.19*BC$58))/(Fperm_SI_Woolf2021!$E$9:$E$93-BC$58))*(BC$58-Fperm_SI_Woolf2021!$E$9:$E$93)/10))) + Fperm_SI_Woolf2021!$G$9:$G$93*EXP(-Fperm_SI_Woolf2021!$J$9:$J$93*$C93*IF(BC$58=Fperm_SI_Woolf2021!$E$9:$E$93,1,EXP(LN((1.1*(Fperm_SI_Woolf2021!$E$9:$E$93-BC$58)-63.1579*EXP(-0.19*Fperm_SI_Woolf2021!$E$9:$E$93)+63.1579*EXP(-0.19*BC$58))/(Fperm_SI_Woolf2021!$E$9:$E$93-BC$58))*(BC$58-Fperm_SI_Woolf2021!$E$9:$E$93)/10))) + Fperm_SI_Woolf2021!$H$9:$H$93*EXP(-Fperm_SI_Woolf2021!$K$9:$K$93*$C93*IF(BC$58=Fperm_SI_Woolf2021!$E$9:$E$93,1,EXP(LN((1.1*(Fperm_SI_Woolf2021!$E$9:$E$93-BC$58)-63.1579*EXP(-0.19*Fperm_SI_Woolf2021!$E$9:$E$93)+63.1579*EXP(-0.19*BC$58))/(Fperm_SI_Woolf2021!$E$9:$E$93-BC$58))*(BC$58-Fperm_SI_Woolf2021!$E$9:$E$93)/10))),Fperm_SI_Woolf2021!$D$9:$D$93)*BC$57+INTERCEPT(Fperm_SI_Woolf2021!$F$9:$F$93*EXP(-Fperm_SI_Woolf2021!$I$9:$I$93*$C93*IF(BC$58=Fperm_SI_Woolf2021!$E$9:$E$93,1,EXP(LN((1.1*(Fperm_SI_Woolf2021!$E$9:$E$93-BC$58)-63.1579*EXP(-0.19*Fperm_SI_Woolf2021!$E$9:$E$93)+63.1579*EXP(-0.19*BC$58))/(Fperm_SI_Woolf2021!$E$9:$E$93-BC$58))*(BC$58-Fperm_SI_Woolf2021!$E$9:$E$93)/10))) + Fperm_SI_Woolf2021!$G$9:$G$93*EXP(-Fperm_SI_Woolf2021!$J$9:$J$93*$C93*IF(BC$58=Fperm_SI_Woolf2021!$E$9:$E$93,1,EXP(LN((1.1*(Fperm_SI_Woolf2021!$E$9:$E$93-BC$58)-63.1579*EXP(-0.19*Fperm_SI_Woolf2021!$E$9:$E$93)+63.1579*EXP(-0.19*BC$58))/(Fperm_SI_Woolf2021!$E$9:$E$93-BC$58))*(BC$58-Fperm_SI_Woolf2021!$E$9:$E$93)/10))) + Fperm_SI_Woolf2021!$H$9:$H$93*EXP(-Fperm_SI_Woolf2021!$K$9:$K$93*$C93*IF(BC$58=Fperm_SI_Woolf2021!$E$9:$E$93,1,EXP(LN((1.1*(Fperm_SI_Woolf2021!$E$9:$E$93-BC$58)-63.1579*EXP(-0.19*Fperm_SI_Woolf2021!$E$9:$E$93)+63.1579*EXP(-0.19*BC$58))/(Fperm_SI_Woolf2021!$E$9:$E$93-BC$58))*(BC$58-Fperm_SI_Woolf2021!$E$9:$E$93)/10))),Fperm_SI_Woolf2021!$D$9:$D$93))</f>
        <v>0.45672215857806797</v>
      </c>
      <c r="BD93" s="51" cm="1">
        <f t="array" ref="BD93">MIN(1,SLOPE(Fperm_SI_Woolf2021!$F$9:$F$93*EXP(-Fperm_SI_Woolf2021!$I$9:$I$93*$C93*IF(BD$58=Fperm_SI_Woolf2021!$E$9:$E$93,1,EXP(LN((1.1*(Fperm_SI_Woolf2021!$E$9:$E$93-BD$58)-63.1579*EXP(-0.19*Fperm_SI_Woolf2021!$E$9:$E$93)+63.1579*EXP(-0.19*BD$58))/(Fperm_SI_Woolf2021!$E$9:$E$93-BD$58))*(BD$58-Fperm_SI_Woolf2021!$E$9:$E$93)/10))) + Fperm_SI_Woolf2021!$G$9:$G$93*EXP(-Fperm_SI_Woolf2021!$J$9:$J$93*$C93*IF(BD$58=Fperm_SI_Woolf2021!$E$9:$E$93,1,EXP(LN((1.1*(Fperm_SI_Woolf2021!$E$9:$E$93-BD$58)-63.1579*EXP(-0.19*Fperm_SI_Woolf2021!$E$9:$E$93)+63.1579*EXP(-0.19*BD$58))/(Fperm_SI_Woolf2021!$E$9:$E$93-BD$58))*(BD$58-Fperm_SI_Woolf2021!$E$9:$E$93)/10))) + Fperm_SI_Woolf2021!$H$9:$H$93*EXP(-Fperm_SI_Woolf2021!$K$9:$K$93*$C93*IF(BD$58=Fperm_SI_Woolf2021!$E$9:$E$93,1,EXP(LN((1.1*(Fperm_SI_Woolf2021!$E$9:$E$93-BD$58)-63.1579*EXP(-0.19*Fperm_SI_Woolf2021!$E$9:$E$93)+63.1579*EXP(-0.19*BD$58))/(Fperm_SI_Woolf2021!$E$9:$E$93-BD$58))*(BD$58-Fperm_SI_Woolf2021!$E$9:$E$93)/10))),Fperm_SI_Woolf2021!$D$9:$D$93)*BD$57+INTERCEPT(Fperm_SI_Woolf2021!$F$9:$F$93*EXP(-Fperm_SI_Woolf2021!$I$9:$I$93*$C93*IF(BD$58=Fperm_SI_Woolf2021!$E$9:$E$93,1,EXP(LN((1.1*(Fperm_SI_Woolf2021!$E$9:$E$93-BD$58)-63.1579*EXP(-0.19*Fperm_SI_Woolf2021!$E$9:$E$93)+63.1579*EXP(-0.19*BD$58))/(Fperm_SI_Woolf2021!$E$9:$E$93-BD$58))*(BD$58-Fperm_SI_Woolf2021!$E$9:$E$93)/10))) + Fperm_SI_Woolf2021!$G$9:$G$93*EXP(-Fperm_SI_Woolf2021!$J$9:$J$93*$C93*IF(BD$58=Fperm_SI_Woolf2021!$E$9:$E$93,1,EXP(LN((1.1*(Fperm_SI_Woolf2021!$E$9:$E$93-BD$58)-63.1579*EXP(-0.19*Fperm_SI_Woolf2021!$E$9:$E$93)+63.1579*EXP(-0.19*BD$58))/(Fperm_SI_Woolf2021!$E$9:$E$93-BD$58))*(BD$58-Fperm_SI_Woolf2021!$E$9:$E$93)/10))) + Fperm_SI_Woolf2021!$H$9:$H$93*EXP(-Fperm_SI_Woolf2021!$K$9:$K$93*$C93*IF(BD$58=Fperm_SI_Woolf2021!$E$9:$E$93,1,EXP(LN((1.1*(Fperm_SI_Woolf2021!$E$9:$E$93-BD$58)-63.1579*EXP(-0.19*Fperm_SI_Woolf2021!$E$9:$E$93)+63.1579*EXP(-0.19*BD$58))/(Fperm_SI_Woolf2021!$E$9:$E$93-BD$58))*(BD$58-Fperm_SI_Woolf2021!$E$9:$E$93)/10))),Fperm_SI_Woolf2021!$D$9:$D$93))</f>
        <v>0.42941388032552058</v>
      </c>
      <c r="BE93" s="51" cm="1">
        <f t="array" ref="BE93">MIN(1,SLOPE(Fperm_SI_Woolf2021!$F$9:$F$93*EXP(-Fperm_SI_Woolf2021!$I$9:$I$93*$C93*IF(BE$58=Fperm_SI_Woolf2021!$E$9:$E$93,1,EXP(LN((1.1*(Fperm_SI_Woolf2021!$E$9:$E$93-BE$58)-63.1579*EXP(-0.19*Fperm_SI_Woolf2021!$E$9:$E$93)+63.1579*EXP(-0.19*BE$58))/(Fperm_SI_Woolf2021!$E$9:$E$93-BE$58))*(BE$58-Fperm_SI_Woolf2021!$E$9:$E$93)/10))) + Fperm_SI_Woolf2021!$G$9:$G$93*EXP(-Fperm_SI_Woolf2021!$J$9:$J$93*$C93*IF(BE$58=Fperm_SI_Woolf2021!$E$9:$E$93,1,EXP(LN((1.1*(Fperm_SI_Woolf2021!$E$9:$E$93-BE$58)-63.1579*EXP(-0.19*Fperm_SI_Woolf2021!$E$9:$E$93)+63.1579*EXP(-0.19*BE$58))/(Fperm_SI_Woolf2021!$E$9:$E$93-BE$58))*(BE$58-Fperm_SI_Woolf2021!$E$9:$E$93)/10))) + Fperm_SI_Woolf2021!$H$9:$H$93*EXP(-Fperm_SI_Woolf2021!$K$9:$K$93*$C93*IF(BE$58=Fperm_SI_Woolf2021!$E$9:$E$93,1,EXP(LN((1.1*(Fperm_SI_Woolf2021!$E$9:$E$93-BE$58)-63.1579*EXP(-0.19*Fperm_SI_Woolf2021!$E$9:$E$93)+63.1579*EXP(-0.19*BE$58))/(Fperm_SI_Woolf2021!$E$9:$E$93-BE$58))*(BE$58-Fperm_SI_Woolf2021!$E$9:$E$93)/10))),Fperm_SI_Woolf2021!$D$9:$D$93)*BE$57+INTERCEPT(Fperm_SI_Woolf2021!$F$9:$F$93*EXP(-Fperm_SI_Woolf2021!$I$9:$I$93*$C93*IF(BE$58=Fperm_SI_Woolf2021!$E$9:$E$93,1,EXP(LN((1.1*(Fperm_SI_Woolf2021!$E$9:$E$93-BE$58)-63.1579*EXP(-0.19*Fperm_SI_Woolf2021!$E$9:$E$93)+63.1579*EXP(-0.19*BE$58))/(Fperm_SI_Woolf2021!$E$9:$E$93-BE$58))*(BE$58-Fperm_SI_Woolf2021!$E$9:$E$93)/10))) + Fperm_SI_Woolf2021!$G$9:$G$93*EXP(-Fperm_SI_Woolf2021!$J$9:$J$93*$C93*IF(BE$58=Fperm_SI_Woolf2021!$E$9:$E$93,1,EXP(LN((1.1*(Fperm_SI_Woolf2021!$E$9:$E$93-BE$58)-63.1579*EXP(-0.19*Fperm_SI_Woolf2021!$E$9:$E$93)+63.1579*EXP(-0.19*BE$58))/(Fperm_SI_Woolf2021!$E$9:$E$93-BE$58))*(BE$58-Fperm_SI_Woolf2021!$E$9:$E$93)/10))) + Fperm_SI_Woolf2021!$H$9:$H$93*EXP(-Fperm_SI_Woolf2021!$K$9:$K$93*$C93*IF(BE$58=Fperm_SI_Woolf2021!$E$9:$E$93,1,EXP(LN((1.1*(Fperm_SI_Woolf2021!$E$9:$E$93-BE$58)-63.1579*EXP(-0.19*Fperm_SI_Woolf2021!$E$9:$E$93)+63.1579*EXP(-0.19*BE$58))/(Fperm_SI_Woolf2021!$E$9:$E$93-BE$58))*(BE$58-Fperm_SI_Woolf2021!$E$9:$E$93)/10))),Fperm_SI_Woolf2021!$D$9:$D$93))</f>
        <v>0.40210560207297319</v>
      </c>
      <c r="BF93" s="51" cm="1">
        <f t="array" ref="BF93">MIN(1,SLOPE(Fperm_SI_Woolf2021!$F$9:$F$93*EXP(-Fperm_SI_Woolf2021!$I$9:$I$93*$C93*IF(BF$58=Fperm_SI_Woolf2021!$E$9:$E$93,1,EXP(LN((1.1*(Fperm_SI_Woolf2021!$E$9:$E$93-BF$58)-63.1579*EXP(-0.19*Fperm_SI_Woolf2021!$E$9:$E$93)+63.1579*EXP(-0.19*BF$58))/(Fperm_SI_Woolf2021!$E$9:$E$93-BF$58))*(BF$58-Fperm_SI_Woolf2021!$E$9:$E$93)/10))) + Fperm_SI_Woolf2021!$G$9:$G$93*EXP(-Fperm_SI_Woolf2021!$J$9:$J$93*$C93*IF(BF$58=Fperm_SI_Woolf2021!$E$9:$E$93,1,EXP(LN((1.1*(Fperm_SI_Woolf2021!$E$9:$E$93-BF$58)-63.1579*EXP(-0.19*Fperm_SI_Woolf2021!$E$9:$E$93)+63.1579*EXP(-0.19*BF$58))/(Fperm_SI_Woolf2021!$E$9:$E$93-BF$58))*(BF$58-Fperm_SI_Woolf2021!$E$9:$E$93)/10))) + Fperm_SI_Woolf2021!$H$9:$H$93*EXP(-Fperm_SI_Woolf2021!$K$9:$K$93*$C93*IF(BF$58=Fperm_SI_Woolf2021!$E$9:$E$93,1,EXP(LN((1.1*(Fperm_SI_Woolf2021!$E$9:$E$93-BF$58)-63.1579*EXP(-0.19*Fperm_SI_Woolf2021!$E$9:$E$93)+63.1579*EXP(-0.19*BF$58))/(Fperm_SI_Woolf2021!$E$9:$E$93-BF$58))*(BF$58-Fperm_SI_Woolf2021!$E$9:$E$93)/10))),Fperm_SI_Woolf2021!$D$9:$D$93)*BF$57+INTERCEPT(Fperm_SI_Woolf2021!$F$9:$F$93*EXP(-Fperm_SI_Woolf2021!$I$9:$I$93*$C93*IF(BF$58=Fperm_SI_Woolf2021!$E$9:$E$93,1,EXP(LN((1.1*(Fperm_SI_Woolf2021!$E$9:$E$93-BF$58)-63.1579*EXP(-0.19*Fperm_SI_Woolf2021!$E$9:$E$93)+63.1579*EXP(-0.19*BF$58))/(Fperm_SI_Woolf2021!$E$9:$E$93-BF$58))*(BF$58-Fperm_SI_Woolf2021!$E$9:$E$93)/10))) + Fperm_SI_Woolf2021!$G$9:$G$93*EXP(-Fperm_SI_Woolf2021!$J$9:$J$93*$C93*IF(BF$58=Fperm_SI_Woolf2021!$E$9:$E$93,1,EXP(LN((1.1*(Fperm_SI_Woolf2021!$E$9:$E$93-BF$58)-63.1579*EXP(-0.19*Fperm_SI_Woolf2021!$E$9:$E$93)+63.1579*EXP(-0.19*BF$58))/(Fperm_SI_Woolf2021!$E$9:$E$93-BF$58))*(BF$58-Fperm_SI_Woolf2021!$E$9:$E$93)/10))) + Fperm_SI_Woolf2021!$H$9:$H$93*EXP(-Fperm_SI_Woolf2021!$K$9:$K$93*$C93*IF(BF$58=Fperm_SI_Woolf2021!$E$9:$E$93,1,EXP(LN((1.1*(Fperm_SI_Woolf2021!$E$9:$E$93-BF$58)-63.1579*EXP(-0.19*Fperm_SI_Woolf2021!$E$9:$E$93)+63.1579*EXP(-0.19*BF$58))/(Fperm_SI_Woolf2021!$E$9:$E$93-BF$58))*(BF$58-Fperm_SI_Woolf2021!$E$9:$E$93)/10))),Fperm_SI_Woolf2021!$D$9:$D$93))</f>
        <v>0.3747973238204258</v>
      </c>
      <c r="BG93" s="51" cm="1">
        <f t="array" ref="BG93">MIN(1,SLOPE(Fperm_SI_Woolf2021!$F$9:$F$93*EXP(-Fperm_SI_Woolf2021!$I$9:$I$93*$C93*IF(BG$58=Fperm_SI_Woolf2021!$E$9:$E$93,1,EXP(LN((1.1*(Fperm_SI_Woolf2021!$E$9:$E$93-BG$58)-63.1579*EXP(-0.19*Fperm_SI_Woolf2021!$E$9:$E$93)+63.1579*EXP(-0.19*BG$58))/(Fperm_SI_Woolf2021!$E$9:$E$93-BG$58))*(BG$58-Fperm_SI_Woolf2021!$E$9:$E$93)/10))) + Fperm_SI_Woolf2021!$G$9:$G$93*EXP(-Fperm_SI_Woolf2021!$J$9:$J$93*$C93*IF(BG$58=Fperm_SI_Woolf2021!$E$9:$E$93,1,EXP(LN((1.1*(Fperm_SI_Woolf2021!$E$9:$E$93-BG$58)-63.1579*EXP(-0.19*Fperm_SI_Woolf2021!$E$9:$E$93)+63.1579*EXP(-0.19*BG$58))/(Fperm_SI_Woolf2021!$E$9:$E$93-BG$58))*(BG$58-Fperm_SI_Woolf2021!$E$9:$E$93)/10))) + Fperm_SI_Woolf2021!$H$9:$H$93*EXP(-Fperm_SI_Woolf2021!$K$9:$K$93*$C93*IF(BG$58=Fperm_SI_Woolf2021!$E$9:$E$93,1,EXP(LN((1.1*(Fperm_SI_Woolf2021!$E$9:$E$93-BG$58)-63.1579*EXP(-0.19*Fperm_SI_Woolf2021!$E$9:$E$93)+63.1579*EXP(-0.19*BG$58))/(Fperm_SI_Woolf2021!$E$9:$E$93-BG$58))*(BG$58-Fperm_SI_Woolf2021!$E$9:$E$93)/10))),Fperm_SI_Woolf2021!$D$9:$D$93)*BG$57+INTERCEPT(Fperm_SI_Woolf2021!$F$9:$F$93*EXP(-Fperm_SI_Woolf2021!$I$9:$I$93*$C93*IF(BG$58=Fperm_SI_Woolf2021!$E$9:$E$93,1,EXP(LN((1.1*(Fperm_SI_Woolf2021!$E$9:$E$93-BG$58)-63.1579*EXP(-0.19*Fperm_SI_Woolf2021!$E$9:$E$93)+63.1579*EXP(-0.19*BG$58))/(Fperm_SI_Woolf2021!$E$9:$E$93-BG$58))*(BG$58-Fperm_SI_Woolf2021!$E$9:$E$93)/10))) + Fperm_SI_Woolf2021!$G$9:$G$93*EXP(-Fperm_SI_Woolf2021!$J$9:$J$93*$C93*IF(BG$58=Fperm_SI_Woolf2021!$E$9:$E$93,1,EXP(LN((1.1*(Fperm_SI_Woolf2021!$E$9:$E$93-BG$58)-63.1579*EXP(-0.19*Fperm_SI_Woolf2021!$E$9:$E$93)+63.1579*EXP(-0.19*BG$58))/(Fperm_SI_Woolf2021!$E$9:$E$93-BG$58))*(BG$58-Fperm_SI_Woolf2021!$E$9:$E$93)/10))) + Fperm_SI_Woolf2021!$H$9:$H$93*EXP(-Fperm_SI_Woolf2021!$K$9:$K$93*$C93*IF(BG$58=Fperm_SI_Woolf2021!$E$9:$E$93,1,EXP(LN((1.1*(Fperm_SI_Woolf2021!$E$9:$E$93-BG$58)-63.1579*EXP(-0.19*Fperm_SI_Woolf2021!$E$9:$E$93)+63.1579*EXP(-0.19*BG$58))/(Fperm_SI_Woolf2021!$E$9:$E$93-BG$58))*(BG$58-Fperm_SI_Woolf2021!$E$9:$E$93)/10))),Fperm_SI_Woolf2021!$D$9:$D$93))</f>
        <v>0.34748904556787835</v>
      </c>
      <c r="BH93" s="51" cm="1">
        <f t="array" ref="BH93">MIN(1,SLOPE(Fperm_SI_Woolf2021!$F$9:$F$93*EXP(-Fperm_SI_Woolf2021!$I$9:$I$93*$C93*IF(BH$58=Fperm_SI_Woolf2021!$E$9:$E$93,1,EXP(LN((1.1*(Fperm_SI_Woolf2021!$E$9:$E$93-BH$58)-63.1579*EXP(-0.19*Fperm_SI_Woolf2021!$E$9:$E$93)+63.1579*EXP(-0.19*BH$58))/(Fperm_SI_Woolf2021!$E$9:$E$93-BH$58))*(BH$58-Fperm_SI_Woolf2021!$E$9:$E$93)/10))) + Fperm_SI_Woolf2021!$G$9:$G$93*EXP(-Fperm_SI_Woolf2021!$J$9:$J$93*$C93*IF(BH$58=Fperm_SI_Woolf2021!$E$9:$E$93,1,EXP(LN((1.1*(Fperm_SI_Woolf2021!$E$9:$E$93-BH$58)-63.1579*EXP(-0.19*Fperm_SI_Woolf2021!$E$9:$E$93)+63.1579*EXP(-0.19*BH$58))/(Fperm_SI_Woolf2021!$E$9:$E$93-BH$58))*(BH$58-Fperm_SI_Woolf2021!$E$9:$E$93)/10))) + Fperm_SI_Woolf2021!$H$9:$H$93*EXP(-Fperm_SI_Woolf2021!$K$9:$K$93*$C93*IF(BH$58=Fperm_SI_Woolf2021!$E$9:$E$93,1,EXP(LN((1.1*(Fperm_SI_Woolf2021!$E$9:$E$93-BH$58)-63.1579*EXP(-0.19*Fperm_SI_Woolf2021!$E$9:$E$93)+63.1579*EXP(-0.19*BH$58))/(Fperm_SI_Woolf2021!$E$9:$E$93-BH$58))*(BH$58-Fperm_SI_Woolf2021!$E$9:$E$93)/10))),Fperm_SI_Woolf2021!$D$9:$D$93)*BH$57+INTERCEPT(Fperm_SI_Woolf2021!$F$9:$F$93*EXP(-Fperm_SI_Woolf2021!$I$9:$I$93*$C93*IF(BH$58=Fperm_SI_Woolf2021!$E$9:$E$93,1,EXP(LN((1.1*(Fperm_SI_Woolf2021!$E$9:$E$93-BH$58)-63.1579*EXP(-0.19*Fperm_SI_Woolf2021!$E$9:$E$93)+63.1579*EXP(-0.19*BH$58))/(Fperm_SI_Woolf2021!$E$9:$E$93-BH$58))*(BH$58-Fperm_SI_Woolf2021!$E$9:$E$93)/10))) + Fperm_SI_Woolf2021!$G$9:$G$93*EXP(-Fperm_SI_Woolf2021!$J$9:$J$93*$C93*IF(BH$58=Fperm_SI_Woolf2021!$E$9:$E$93,1,EXP(LN((1.1*(Fperm_SI_Woolf2021!$E$9:$E$93-BH$58)-63.1579*EXP(-0.19*Fperm_SI_Woolf2021!$E$9:$E$93)+63.1579*EXP(-0.19*BH$58))/(Fperm_SI_Woolf2021!$E$9:$E$93-BH$58))*(BH$58-Fperm_SI_Woolf2021!$E$9:$E$93)/10))) + Fperm_SI_Woolf2021!$H$9:$H$93*EXP(-Fperm_SI_Woolf2021!$K$9:$K$93*$C93*IF(BH$58=Fperm_SI_Woolf2021!$E$9:$E$93,1,EXP(LN((1.1*(Fperm_SI_Woolf2021!$E$9:$E$93-BH$58)-63.1579*EXP(-0.19*Fperm_SI_Woolf2021!$E$9:$E$93)+63.1579*EXP(-0.19*BH$58))/(Fperm_SI_Woolf2021!$E$9:$E$93-BH$58))*(BH$58-Fperm_SI_Woolf2021!$E$9:$E$93)/10))),Fperm_SI_Woolf2021!$D$9:$D$93))</f>
        <v>0.32018076731533091</v>
      </c>
      <c r="BI93" s="51" cm="1">
        <f t="array" ref="BI93">MIN(1,SLOPE(Fperm_SI_Woolf2021!$F$9:$F$93*EXP(-Fperm_SI_Woolf2021!$I$9:$I$93*$C93*IF(BI$58=Fperm_SI_Woolf2021!$E$9:$E$93,1,EXP(LN((1.1*(Fperm_SI_Woolf2021!$E$9:$E$93-BI$58)-63.1579*EXP(-0.19*Fperm_SI_Woolf2021!$E$9:$E$93)+63.1579*EXP(-0.19*BI$58))/(Fperm_SI_Woolf2021!$E$9:$E$93-BI$58))*(BI$58-Fperm_SI_Woolf2021!$E$9:$E$93)/10))) + Fperm_SI_Woolf2021!$G$9:$G$93*EXP(-Fperm_SI_Woolf2021!$J$9:$J$93*$C93*IF(BI$58=Fperm_SI_Woolf2021!$E$9:$E$93,1,EXP(LN((1.1*(Fperm_SI_Woolf2021!$E$9:$E$93-BI$58)-63.1579*EXP(-0.19*Fperm_SI_Woolf2021!$E$9:$E$93)+63.1579*EXP(-0.19*BI$58))/(Fperm_SI_Woolf2021!$E$9:$E$93-BI$58))*(BI$58-Fperm_SI_Woolf2021!$E$9:$E$93)/10))) + Fperm_SI_Woolf2021!$H$9:$H$93*EXP(-Fperm_SI_Woolf2021!$K$9:$K$93*$C93*IF(BI$58=Fperm_SI_Woolf2021!$E$9:$E$93,1,EXP(LN((1.1*(Fperm_SI_Woolf2021!$E$9:$E$93-BI$58)-63.1579*EXP(-0.19*Fperm_SI_Woolf2021!$E$9:$E$93)+63.1579*EXP(-0.19*BI$58))/(Fperm_SI_Woolf2021!$E$9:$E$93-BI$58))*(BI$58-Fperm_SI_Woolf2021!$E$9:$E$93)/10))),Fperm_SI_Woolf2021!$D$9:$D$93)*BI$57+INTERCEPT(Fperm_SI_Woolf2021!$F$9:$F$93*EXP(-Fperm_SI_Woolf2021!$I$9:$I$93*$C93*IF(BI$58=Fperm_SI_Woolf2021!$E$9:$E$93,1,EXP(LN((1.1*(Fperm_SI_Woolf2021!$E$9:$E$93-BI$58)-63.1579*EXP(-0.19*Fperm_SI_Woolf2021!$E$9:$E$93)+63.1579*EXP(-0.19*BI$58))/(Fperm_SI_Woolf2021!$E$9:$E$93-BI$58))*(BI$58-Fperm_SI_Woolf2021!$E$9:$E$93)/10))) + Fperm_SI_Woolf2021!$G$9:$G$93*EXP(-Fperm_SI_Woolf2021!$J$9:$J$93*$C93*IF(BI$58=Fperm_SI_Woolf2021!$E$9:$E$93,1,EXP(LN((1.1*(Fperm_SI_Woolf2021!$E$9:$E$93-BI$58)-63.1579*EXP(-0.19*Fperm_SI_Woolf2021!$E$9:$E$93)+63.1579*EXP(-0.19*BI$58))/(Fperm_SI_Woolf2021!$E$9:$E$93-BI$58))*(BI$58-Fperm_SI_Woolf2021!$E$9:$E$93)/10))) + Fperm_SI_Woolf2021!$H$9:$H$93*EXP(-Fperm_SI_Woolf2021!$K$9:$K$93*$C93*IF(BI$58=Fperm_SI_Woolf2021!$E$9:$E$93,1,EXP(LN((1.1*(Fperm_SI_Woolf2021!$E$9:$E$93-BI$58)-63.1579*EXP(-0.19*Fperm_SI_Woolf2021!$E$9:$E$93)+63.1579*EXP(-0.19*BI$58))/(Fperm_SI_Woolf2021!$E$9:$E$93-BI$58))*(BI$58-Fperm_SI_Woolf2021!$E$9:$E$93)/10))),Fperm_SI_Woolf2021!$D$9:$D$93))</f>
        <v>0.29287248906278351</v>
      </c>
      <c r="BJ93" s="51" cm="1">
        <f t="array" ref="BJ93">MIN(1,SLOPE(Fperm_SI_Woolf2021!$F$9:$F$93*EXP(-Fperm_SI_Woolf2021!$I$9:$I$93*$C93*IF(BJ$58=Fperm_SI_Woolf2021!$E$9:$E$93,1,EXP(LN((1.1*(Fperm_SI_Woolf2021!$E$9:$E$93-BJ$58)-63.1579*EXP(-0.19*Fperm_SI_Woolf2021!$E$9:$E$93)+63.1579*EXP(-0.19*BJ$58))/(Fperm_SI_Woolf2021!$E$9:$E$93-BJ$58))*(BJ$58-Fperm_SI_Woolf2021!$E$9:$E$93)/10))) + Fperm_SI_Woolf2021!$G$9:$G$93*EXP(-Fperm_SI_Woolf2021!$J$9:$J$93*$C93*IF(BJ$58=Fperm_SI_Woolf2021!$E$9:$E$93,1,EXP(LN((1.1*(Fperm_SI_Woolf2021!$E$9:$E$93-BJ$58)-63.1579*EXP(-0.19*Fperm_SI_Woolf2021!$E$9:$E$93)+63.1579*EXP(-0.19*BJ$58))/(Fperm_SI_Woolf2021!$E$9:$E$93-BJ$58))*(BJ$58-Fperm_SI_Woolf2021!$E$9:$E$93)/10))) + Fperm_SI_Woolf2021!$H$9:$H$93*EXP(-Fperm_SI_Woolf2021!$K$9:$K$93*$C93*IF(BJ$58=Fperm_SI_Woolf2021!$E$9:$E$93,1,EXP(LN((1.1*(Fperm_SI_Woolf2021!$E$9:$E$93-BJ$58)-63.1579*EXP(-0.19*Fperm_SI_Woolf2021!$E$9:$E$93)+63.1579*EXP(-0.19*BJ$58))/(Fperm_SI_Woolf2021!$E$9:$E$93-BJ$58))*(BJ$58-Fperm_SI_Woolf2021!$E$9:$E$93)/10))),Fperm_SI_Woolf2021!$D$9:$D$93)*BJ$57+INTERCEPT(Fperm_SI_Woolf2021!$F$9:$F$93*EXP(-Fperm_SI_Woolf2021!$I$9:$I$93*$C93*IF(BJ$58=Fperm_SI_Woolf2021!$E$9:$E$93,1,EXP(LN((1.1*(Fperm_SI_Woolf2021!$E$9:$E$93-BJ$58)-63.1579*EXP(-0.19*Fperm_SI_Woolf2021!$E$9:$E$93)+63.1579*EXP(-0.19*BJ$58))/(Fperm_SI_Woolf2021!$E$9:$E$93-BJ$58))*(BJ$58-Fperm_SI_Woolf2021!$E$9:$E$93)/10))) + Fperm_SI_Woolf2021!$G$9:$G$93*EXP(-Fperm_SI_Woolf2021!$J$9:$J$93*$C93*IF(BJ$58=Fperm_SI_Woolf2021!$E$9:$E$93,1,EXP(LN((1.1*(Fperm_SI_Woolf2021!$E$9:$E$93-BJ$58)-63.1579*EXP(-0.19*Fperm_SI_Woolf2021!$E$9:$E$93)+63.1579*EXP(-0.19*BJ$58))/(Fperm_SI_Woolf2021!$E$9:$E$93-BJ$58))*(BJ$58-Fperm_SI_Woolf2021!$E$9:$E$93)/10))) + Fperm_SI_Woolf2021!$H$9:$H$93*EXP(-Fperm_SI_Woolf2021!$K$9:$K$93*$C93*IF(BJ$58=Fperm_SI_Woolf2021!$E$9:$E$93,1,EXP(LN((1.1*(Fperm_SI_Woolf2021!$E$9:$E$93-BJ$58)-63.1579*EXP(-0.19*Fperm_SI_Woolf2021!$E$9:$E$93)+63.1579*EXP(-0.19*BJ$58))/(Fperm_SI_Woolf2021!$E$9:$E$93-BJ$58))*(BJ$58-Fperm_SI_Woolf2021!$E$9:$E$93)/10))),Fperm_SI_Woolf2021!$D$9:$D$93))</f>
        <v>0.26556421081023607</v>
      </c>
      <c r="BK93" s="51" cm="1">
        <f t="array" ref="BK93">MIN(1,SLOPE(Fperm_SI_Woolf2021!$F$9:$F$93*EXP(-Fperm_SI_Woolf2021!$I$9:$I$93*$C93*IF(BK$58=Fperm_SI_Woolf2021!$E$9:$E$93,1,EXP(LN((1.1*(Fperm_SI_Woolf2021!$E$9:$E$93-BK$58)-63.1579*EXP(-0.19*Fperm_SI_Woolf2021!$E$9:$E$93)+63.1579*EXP(-0.19*BK$58))/(Fperm_SI_Woolf2021!$E$9:$E$93-BK$58))*(BK$58-Fperm_SI_Woolf2021!$E$9:$E$93)/10))) + Fperm_SI_Woolf2021!$G$9:$G$93*EXP(-Fperm_SI_Woolf2021!$J$9:$J$93*$C93*IF(BK$58=Fperm_SI_Woolf2021!$E$9:$E$93,1,EXP(LN((1.1*(Fperm_SI_Woolf2021!$E$9:$E$93-BK$58)-63.1579*EXP(-0.19*Fperm_SI_Woolf2021!$E$9:$E$93)+63.1579*EXP(-0.19*BK$58))/(Fperm_SI_Woolf2021!$E$9:$E$93-BK$58))*(BK$58-Fperm_SI_Woolf2021!$E$9:$E$93)/10))) + Fperm_SI_Woolf2021!$H$9:$H$93*EXP(-Fperm_SI_Woolf2021!$K$9:$K$93*$C93*IF(BK$58=Fperm_SI_Woolf2021!$E$9:$E$93,1,EXP(LN((1.1*(Fperm_SI_Woolf2021!$E$9:$E$93-BK$58)-63.1579*EXP(-0.19*Fperm_SI_Woolf2021!$E$9:$E$93)+63.1579*EXP(-0.19*BK$58))/(Fperm_SI_Woolf2021!$E$9:$E$93-BK$58))*(BK$58-Fperm_SI_Woolf2021!$E$9:$E$93)/10))),Fperm_SI_Woolf2021!$D$9:$D$93)*BK$57+INTERCEPT(Fperm_SI_Woolf2021!$F$9:$F$93*EXP(-Fperm_SI_Woolf2021!$I$9:$I$93*$C93*IF(BK$58=Fperm_SI_Woolf2021!$E$9:$E$93,1,EXP(LN((1.1*(Fperm_SI_Woolf2021!$E$9:$E$93-BK$58)-63.1579*EXP(-0.19*Fperm_SI_Woolf2021!$E$9:$E$93)+63.1579*EXP(-0.19*BK$58))/(Fperm_SI_Woolf2021!$E$9:$E$93-BK$58))*(BK$58-Fperm_SI_Woolf2021!$E$9:$E$93)/10))) + Fperm_SI_Woolf2021!$G$9:$G$93*EXP(-Fperm_SI_Woolf2021!$J$9:$J$93*$C93*IF(BK$58=Fperm_SI_Woolf2021!$E$9:$E$93,1,EXP(LN((1.1*(Fperm_SI_Woolf2021!$E$9:$E$93-BK$58)-63.1579*EXP(-0.19*Fperm_SI_Woolf2021!$E$9:$E$93)+63.1579*EXP(-0.19*BK$58))/(Fperm_SI_Woolf2021!$E$9:$E$93-BK$58))*(BK$58-Fperm_SI_Woolf2021!$E$9:$E$93)/10))) + Fperm_SI_Woolf2021!$H$9:$H$93*EXP(-Fperm_SI_Woolf2021!$K$9:$K$93*$C93*IF(BK$58=Fperm_SI_Woolf2021!$E$9:$E$93,1,EXP(LN((1.1*(Fperm_SI_Woolf2021!$E$9:$E$93-BK$58)-63.1579*EXP(-0.19*Fperm_SI_Woolf2021!$E$9:$E$93)+63.1579*EXP(-0.19*BK$58))/(Fperm_SI_Woolf2021!$E$9:$E$93-BK$58))*(BK$58-Fperm_SI_Woolf2021!$E$9:$E$93)/10))),Fperm_SI_Woolf2021!$D$9:$D$93))</f>
        <v>0.23825593255768862</v>
      </c>
      <c r="BL93" s="51" cm="1">
        <f t="array" ref="BL93">MIN(1,SLOPE(Fperm_SI_Woolf2021!$F$9:$F$93*EXP(-Fperm_SI_Woolf2021!$I$9:$I$93*$C93*IF(BL$58=Fperm_SI_Woolf2021!$E$9:$E$93,1,EXP(LN((1.1*(Fperm_SI_Woolf2021!$E$9:$E$93-BL$58)-63.1579*EXP(-0.19*Fperm_SI_Woolf2021!$E$9:$E$93)+63.1579*EXP(-0.19*BL$58))/(Fperm_SI_Woolf2021!$E$9:$E$93-BL$58))*(BL$58-Fperm_SI_Woolf2021!$E$9:$E$93)/10))) + Fperm_SI_Woolf2021!$G$9:$G$93*EXP(-Fperm_SI_Woolf2021!$J$9:$J$93*$C93*IF(BL$58=Fperm_SI_Woolf2021!$E$9:$E$93,1,EXP(LN((1.1*(Fperm_SI_Woolf2021!$E$9:$E$93-BL$58)-63.1579*EXP(-0.19*Fperm_SI_Woolf2021!$E$9:$E$93)+63.1579*EXP(-0.19*BL$58))/(Fperm_SI_Woolf2021!$E$9:$E$93-BL$58))*(BL$58-Fperm_SI_Woolf2021!$E$9:$E$93)/10))) + Fperm_SI_Woolf2021!$H$9:$H$93*EXP(-Fperm_SI_Woolf2021!$K$9:$K$93*$C93*IF(BL$58=Fperm_SI_Woolf2021!$E$9:$E$93,1,EXP(LN((1.1*(Fperm_SI_Woolf2021!$E$9:$E$93-BL$58)-63.1579*EXP(-0.19*Fperm_SI_Woolf2021!$E$9:$E$93)+63.1579*EXP(-0.19*BL$58))/(Fperm_SI_Woolf2021!$E$9:$E$93-BL$58))*(BL$58-Fperm_SI_Woolf2021!$E$9:$E$93)/10))),Fperm_SI_Woolf2021!$D$9:$D$93)*BL$57+INTERCEPT(Fperm_SI_Woolf2021!$F$9:$F$93*EXP(-Fperm_SI_Woolf2021!$I$9:$I$93*$C93*IF(BL$58=Fperm_SI_Woolf2021!$E$9:$E$93,1,EXP(LN((1.1*(Fperm_SI_Woolf2021!$E$9:$E$93-BL$58)-63.1579*EXP(-0.19*Fperm_SI_Woolf2021!$E$9:$E$93)+63.1579*EXP(-0.19*BL$58))/(Fperm_SI_Woolf2021!$E$9:$E$93-BL$58))*(BL$58-Fperm_SI_Woolf2021!$E$9:$E$93)/10))) + Fperm_SI_Woolf2021!$G$9:$G$93*EXP(-Fperm_SI_Woolf2021!$J$9:$J$93*$C93*IF(BL$58=Fperm_SI_Woolf2021!$E$9:$E$93,1,EXP(LN((1.1*(Fperm_SI_Woolf2021!$E$9:$E$93-BL$58)-63.1579*EXP(-0.19*Fperm_SI_Woolf2021!$E$9:$E$93)+63.1579*EXP(-0.19*BL$58))/(Fperm_SI_Woolf2021!$E$9:$E$93-BL$58))*(BL$58-Fperm_SI_Woolf2021!$E$9:$E$93)/10))) + Fperm_SI_Woolf2021!$H$9:$H$93*EXP(-Fperm_SI_Woolf2021!$K$9:$K$93*$C93*IF(BL$58=Fperm_SI_Woolf2021!$E$9:$E$93,1,EXP(LN((1.1*(Fperm_SI_Woolf2021!$E$9:$E$93-BL$58)-63.1579*EXP(-0.19*Fperm_SI_Woolf2021!$E$9:$E$93)+63.1579*EXP(-0.19*BL$58))/(Fperm_SI_Woolf2021!$E$9:$E$93-BL$58))*(BL$58-Fperm_SI_Woolf2021!$E$9:$E$93)/10))),Fperm_SI_Woolf2021!$D$9:$D$93))</f>
        <v>0.57366700801556425</v>
      </c>
      <c r="BM93" s="51" cm="1">
        <f t="array" ref="BM93">MIN(1,SLOPE(Fperm_SI_Woolf2021!$F$9:$F$93*EXP(-Fperm_SI_Woolf2021!$I$9:$I$93*$C93*IF(BM$58=Fperm_SI_Woolf2021!$E$9:$E$93,1,EXP(LN((1.1*(Fperm_SI_Woolf2021!$E$9:$E$93-BM$58)-63.1579*EXP(-0.19*Fperm_SI_Woolf2021!$E$9:$E$93)+63.1579*EXP(-0.19*BM$58))/(Fperm_SI_Woolf2021!$E$9:$E$93-BM$58))*(BM$58-Fperm_SI_Woolf2021!$E$9:$E$93)/10))) + Fperm_SI_Woolf2021!$G$9:$G$93*EXP(-Fperm_SI_Woolf2021!$J$9:$J$93*$C93*IF(BM$58=Fperm_SI_Woolf2021!$E$9:$E$93,1,EXP(LN((1.1*(Fperm_SI_Woolf2021!$E$9:$E$93-BM$58)-63.1579*EXP(-0.19*Fperm_SI_Woolf2021!$E$9:$E$93)+63.1579*EXP(-0.19*BM$58))/(Fperm_SI_Woolf2021!$E$9:$E$93-BM$58))*(BM$58-Fperm_SI_Woolf2021!$E$9:$E$93)/10))) + Fperm_SI_Woolf2021!$H$9:$H$93*EXP(-Fperm_SI_Woolf2021!$K$9:$K$93*$C93*IF(BM$58=Fperm_SI_Woolf2021!$E$9:$E$93,1,EXP(LN((1.1*(Fperm_SI_Woolf2021!$E$9:$E$93-BM$58)-63.1579*EXP(-0.19*Fperm_SI_Woolf2021!$E$9:$E$93)+63.1579*EXP(-0.19*BM$58))/(Fperm_SI_Woolf2021!$E$9:$E$93-BM$58))*(BM$58-Fperm_SI_Woolf2021!$E$9:$E$93)/10))),Fperm_SI_Woolf2021!$D$9:$D$93)*BM$57+INTERCEPT(Fperm_SI_Woolf2021!$F$9:$F$93*EXP(-Fperm_SI_Woolf2021!$I$9:$I$93*$C93*IF(BM$58=Fperm_SI_Woolf2021!$E$9:$E$93,1,EXP(LN((1.1*(Fperm_SI_Woolf2021!$E$9:$E$93-BM$58)-63.1579*EXP(-0.19*Fperm_SI_Woolf2021!$E$9:$E$93)+63.1579*EXP(-0.19*BM$58))/(Fperm_SI_Woolf2021!$E$9:$E$93-BM$58))*(BM$58-Fperm_SI_Woolf2021!$E$9:$E$93)/10))) + Fperm_SI_Woolf2021!$G$9:$G$93*EXP(-Fperm_SI_Woolf2021!$J$9:$J$93*$C93*IF(BM$58=Fperm_SI_Woolf2021!$E$9:$E$93,1,EXP(LN((1.1*(Fperm_SI_Woolf2021!$E$9:$E$93-BM$58)-63.1579*EXP(-0.19*Fperm_SI_Woolf2021!$E$9:$E$93)+63.1579*EXP(-0.19*BM$58))/(Fperm_SI_Woolf2021!$E$9:$E$93-BM$58))*(BM$58-Fperm_SI_Woolf2021!$E$9:$E$93)/10))) + Fperm_SI_Woolf2021!$H$9:$H$93*EXP(-Fperm_SI_Woolf2021!$K$9:$K$93*$C93*IF(BM$58=Fperm_SI_Woolf2021!$E$9:$E$93,1,EXP(LN((1.1*(Fperm_SI_Woolf2021!$E$9:$E$93-BM$58)-63.1579*EXP(-0.19*Fperm_SI_Woolf2021!$E$9:$E$93)+63.1579*EXP(-0.19*BM$58))/(Fperm_SI_Woolf2021!$E$9:$E$93-BM$58))*(BM$58-Fperm_SI_Woolf2021!$E$9:$E$93)/10))),Fperm_SI_Woolf2021!$D$9:$D$93))</f>
        <v>0.54794611310458752</v>
      </c>
      <c r="BN93" s="51" cm="1">
        <f t="array" ref="BN93">MIN(1,SLOPE(Fperm_SI_Woolf2021!$F$9:$F$93*EXP(-Fperm_SI_Woolf2021!$I$9:$I$93*$C93*IF(BN$58=Fperm_SI_Woolf2021!$E$9:$E$93,1,EXP(LN((1.1*(Fperm_SI_Woolf2021!$E$9:$E$93-BN$58)-63.1579*EXP(-0.19*Fperm_SI_Woolf2021!$E$9:$E$93)+63.1579*EXP(-0.19*BN$58))/(Fperm_SI_Woolf2021!$E$9:$E$93-BN$58))*(BN$58-Fperm_SI_Woolf2021!$E$9:$E$93)/10))) + Fperm_SI_Woolf2021!$G$9:$G$93*EXP(-Fperm_SI_Woolf2021!$J$9:$J$93*$C93*IF(BN$58=Fperm_SI_Woolf2021!$E$9:$E$93,1,EXP(LN((1.1*(Fperm_SI_Woolf2021!$E$9:$E$93-BN$58)-63.1579*EXP(-0.19*Fperm_SI_Woolf2021!$E$9:$E$93)+63.1579*EXP(-0.19*BN$58))/(Fperm_SI_Woolf2021!$E$9:$E$93-BN$58))*(BN$58-Fperm_SI_Woolf2021!$E$9:$E$93)/10))) + Fperm_SI_Woolf2021!$H$9:$H$93*EXP(-Fperm_SI_Woolf2021!$K$9:$K$93*$C93*IF(BN$58=Fperm_SI_Woolf2021!$E$9:$E$93,1,EXP(LN((1.1*(Fperm_SI_Woolf2021!$E$9:$E$93-BN$58)-63.1579*EXP(-0.19*Fperm_SI_Woolf2021!$E$9:$E$93)+63.1579*EXP(-0.19*BN$58))/(Fperm_SI_Woolf2021!$E$9:$E$93-BN$58))*(BN$58-Fperm_SI_Woolf2021!$E$9:$E$93)/10))),Fperm_SI_Woolf2021!$D$9:$D$93)*BN$57+INTERCEPT(Fperm_SI_Woolf2021!$F$9:$F$93*EXP(-Fperm_SI_Woolf2021!$I$9:$I$93*$C93*IF(BN$58=Fperm_SI_Woolf2021!$E$9:$E$93,1,EXP(LN((1.1*(Fperm_SI_Woolf2021!$E$9:$E$93-BN$58)-63.1579*EXP(-0.19*Fperm_SI_Woolf2021!$E$9:$E$93)+63.1579*EXP(-0.19*BN$58))/(Fperm_SI_Woolf2021!$E$9:$E$93-BN$58))*(BN$58-Fperm_SI_Woolf2021!$E$9:$E$93)/10))) + Fperm_SI_Woolf2021!$G$9:$G$93*EXP(-Fperm_SI_Woolf2021!$J$9:$J$93*$C93*IF(BN$58=Fperm_SI_Woolf2021!$E$9:$E$93,1,EXP(LN((1.1*(Fperm_SI_Woolf2021!$E$9:$E$93-BN$58)-63.1579*EXP(-0.19*Fperm_SI_Woolf2021!$E$9:$E$93)+63.1579*EXP(-0.19*BN$58))/(Fperm_SI_Woolf2021!$E$9:$E$93-BN$58))*(BN$58-Fperm_SI_Woolf2021!$E$9:$E$93)/10))) + Fperm_SI_Woolf2021!$H$9:$H$93*EXP(-Fperm_SI_Woolf2021!$K$9:$K$93*$C93*IF(BN$58=Fperm_SI_Woolf2021!$E$9:$E$93,1,EXP(LN((1.1*(Fperm_SI_Woolf2021!$E$9:$E$93-BN$58)-63.1579*EXP(-0.19*Fperm_SI_Woolf2021!$E$9:$E$93)+63.1579*EXP(-0.19*BN$58))/(Fperm_SI_Woolf2021!$E$9:$E$93-BN$58))*(BN$58-Fperm_SI_Woolf2021!$E$9:$E$93)/10))),Fperm_SI_Woolf2021!$D$9:$D$93))</f>
        <v>0.5222252181936109</v>
      </c>
      <c r="BO93" s="51" cm="1">
        <f t="array" ref="BO93">MIN(1,SLOPE(Fperm_SI_Woolf2021!$F$9:$F$93*EXP(-Fperm_SI_Woolf2021!$I$9:$I$93*$C93*IF(BO$58=Fperm_SI_Woolf2021!$E$9:$E$93,1,EXP(LN((1.1*(Fperm_SI_Woolf2021!$E$9:$E$93-BO$58)-63.1579*EXP(-0.19*Fperm_SI_Woolf2021!$E$9:$E$93)+63.1579*EXP(-0.19*BO$58))/(Fperm_SI_Woolf2021!$E$9:$E$93-BO$58))*(BO$58-Fperm_SI_Woolf2021!$E$9:$E$93)/10))) + Fperm_SI_Woolf2021!$G$9:$G$93*EXP(-Fperm_SI_Woolf2021!$J$9:$J$93*$C93*IF(BO$58=Fperm_SI_Woolf2021!$E$9:$E$93,1,EXP(LN((1.1*(Fperm_SI_Woolf2021!$E$9:$E$93-BO$58)-63.1579*EXP(-0.19*Fperm_SI_Woolf2021!$E$9:$E$93)+63.1579*EXP(-0.19*BO$58))/(Fperm_SI_Woolf2021!$E$9:$E$93-BO$58))*(BO$58-Fperm_SI_Woolf2021!$E$9:$E$93)/10))) + Fperm_SI_Woolf2021!$H$9:$H$93*EXP(-Fperm_SI_Woolf2021!$K$9:$K$93*$C93*IF(BO$58=Fperm_SI_Woolf2021!$E$9:$E$93,1,EXP(LN((1.1*(Fperm_SI_Woolf2021!$E$9:$E$93-BO$58)-63.1579*EXP(-0.19*Fperm_SI_Woolf2021!$E$9:$E$93)+63.1579*EXP(-0.19*BO$58))/(Fperm_SI_Woolf2021!$E$9:$E$93-BO$58))*(BO$58-Fperm_SI_Woolf2021!$E$9:$E$93)/10))),Fperm_SI_Woolf2021!$D$9:$D$93)*BO$57+INTERCEPT(Fperm_SI_Woolf2021!$F$9:$F$93*EXP(-Fperm_SI_Woolf2021!$I$9:$I$93*$C93*IF(BO$58=Fperm_SI_Woolf2021!$E$9:$E$93,1,EXP(LN((1.1*(Fperm_SI_Woolf2021!$E$9:$E$93-BO$58)-63.1579*EXP(-0.19*Fperm_SI_Woolf2021!$E$9:$E$93)+63.1579*EXP(-0.19*BO$58))/(Fperm_SI_Woolf2021!$E$9:$E$93-BO$58))*(BO$58-Fperm_SI_Woolf2021!$E$9:$E$93)/10))) + Fperm_SI_Woolf2021!$G$9:$G$93*EXP(-Fperm_SI_Woolf2021!$J$9:$J$93*$C93*IF(BO$58=Fperm_SI_Woolf2021!$E$9:$E$93,1,EXP(LN((1.1*(Fperm_SI_Woolf2021!$E$9:$E$93-BO$58)-63.1579*EXP(-0.19*Fperm_SI_Woolf2021!$E$9:$E$93)+63.1579*EXP(-0.19*BO$58))/(Fperm_SI_Woolf2021!$E$9:$E$93-BO$58))*(BO$58-Fperm_SI_Woolf2021!$E$9:$E$93)/10))) + Fperm_SI_Woolf2021!$H$9:$H$93*EXP(-Fperm_SI_Woolf2021!$K$9:$K$93*$C93*IF(BO$58=Fperm_SI_Woolf2021!$E$9:$E$93,1,EXP(LN((1.1*(Fperm_SI_Woolf2021!$E$9:$E$93-BO$58)-63.1579*EXP(-0.19*Fperm_SI_Woolf2021!$E$9:$E$93)+63.1579*EXP(-0.19*BO$58))/(Fperm_SI_Woolf2021!$E$9:$E$93-BO$58))*(BO$58-Fperm_SI_Woolf2021!$E$9:$E$93)/10))),Fperm_SI_Woolf2021!$D$9:$D$93))</f>
        <v>0.49650432328263416</v>
      </c>
      <c r="BP93" s="51" cm="1">
        <f t="array" ref="BP93">MIN(1,SLOPE(Fperm_SI_Woolf2021!$F$9:$F$93*EXP(-Fperm_SI_Woolf2021!$I$9:$I$93*$C93*IF(BP$58=Fperm_SI_Woolf2021!$E$9:$E$93,1,EXP(LN((1.1*(Fperm_SI_Woolf2021!$E$9:$E$93-BP$58)-63.1579*EXP(-0.19*Fperm_SI_Woolf2021!$E$9:$E$93)+63.1579*EXP(-0.19*BP$58))/(Fperm_SI_Woolf2021!$E$9:$E$93-BP$58))*(BP$58-Fperm_SI_Woolf2021!$E$9:$E$93)/10))) + Fperm_SI_Woolf2021!$G$9:$G$93*EXP(-Fperm_SI_Woolf2021!$J$9:$J$93*$C93*IF(BP$58=Fperm_SI_Woolf2021!$E$9:$E$93,1,EXP(LN((1.1*(Fperm_SI_Woolf2021!$E$9:$E$93-BP$58)-63.1579*EXP(-0.19*Fperm_SI_Woolf2021!$E$9:$E$93)+63.1579*EXP(-0.19*BP$58))/(Fperm_SI_Woolf2021!$E$9:$E$93-BP$58))*(BP$58-Fperm_SI_Woolf2021!$E$9:$E$93)/10))) + Fperm_SI_Woolf2021!$H$9:$H$93*EXP(-Fperm_SI_Woolf2021!$K$9:$K$93*$C93*IF(BP$58=Fperm_SI_Woolf2021!$E$9:$E$93,1,EXP(LN((1.1*(Fperm_SI_Woolf2021!$E$9:$E$93-BP$58)-63.1579*EXP(-0.19*Fperm_SI_Woolf2021!$E$9:$E$93)+63.1579*EXP(-0.19*BP$58))/(Fperm_SI_Woolf2021!$E$9:$E$93-BP$58))*(BP$58-Fperm_SI_Woolf2021!$E$9:$E$93)/10))),Fperm_SI_Woolf2021!$D$9:$D$93)*BP$57+INTERCEPT(Fperm_SI_Woolf2021!$F$9:$F$93*EXP(-Fperm_SI_Woolf2021!$I$9:$I$93*$C93*IF(BP$58=Fperm_SI_Woolf2021!$E$9:$E$93,1,EXP(LN((1.1*(Fperm_SI_Woolf2021!$E$9:$E$93-BP$58)-63.1579*EXP(-0.19*Fperm_SI_Woolf2021!$E$9:$E$93)+63.1579*EXP(-0.19*BP$58))/(Fperm_SI_Woolf2021!$E$9:$E$93-BP$58))*(BP$58-Fperm_SI_Woolf2021!$E$9:$E$93)/10))) + Fperm_SI_Woolf2021!$G$9:$G$93*EXP(-Fperm_SI_Woolf2021!$J$9:$J$93*$C93*IF(BP$58=Fperm_SI_Woolf2021!$E$9:$E$93,1,EXP(LN((1.1*(Fperm_SI_Woolf2021!$E$9:$E$93-BP$58)-63.1579*EXP(-0.19*Fperm_SI_Woolf2021!$E$9:$E$93)+63.1579*EXP(-0.19*BP$58))/(Fperm_SI_Woolf2021!$E$9:$E$93-BP$58))*(BP$58-Fperm_SI_Woolf2021!$E$9:$E$93)/10))) + Fperm_SI_Woolf2021!$H$9:$H$93*EXP(-Fperm_SI_Woolf2021!$K$9:$K$93*$C93*IF(BP$58=Fperm_SI_Woolf2021!$E$9:$E$93,1,EXP(LN((1.1*(Fperm_SI_Woolf2021!$E$9:$E$93-BP$58)-63.1579*EXP(-0.19*Fperm_SI_Woolf2021!$E$9:$E$93)+63.1579*EXP(-0.19*BP$58))/(Fperm_SI_Woolf2021!$E$9:$E$93-BP$58))*(BP$58-Fperm_SI_Woolf2021!$E$9:$E$93)/10))),Fperm_SI_Woolf2021!$D$9:$D$93))</f>
        <v>0.47078342837165743</v>
      </c>
      <c r="BQ93" s="51" cm="1">
        <f t="array" ref="BQ93">MIN(1,SLOPE(Fperm_SI_Woolf2021!$F$9:$F$93*EXP(-Fperm_SI_Woolf2021!$I$9:$I$93*$C93*IF(BQ$58=Fperm_SI_Woolf2021!$E$9:$E$93,1,EXP(LN((1.1*(Fperm_SI_Woolf2021!$E$9:$E$93-BQ$58)-63.1579*EXP(-0.19*Fperm_SI_Woolf2021!$E$9:$E$93)+63.1579*EXP(-0.19*BQ$58))/(Fperm_SI_Woolf2021!$E$9:$E$93-BQ$58))*(BQ$58-Fperm_SI_Woolf2021!$E$9:$E$93)/10))) + Fperm_SI_Woolf2021!$G$9:$G$93*EXP(-Fperm_SI_Woolf2021!$J$9:$J$93*$C93*IF(BQ$58=Fperm_SI_Woolf2021!$E$9:$E$93,1,EXP(LN((1.1*(Fperm_SI_Woolf2021!$E$9:$E$93-BQ$58)-63.1579*EXP(-0.19*Fperm_SI_Woolf2021!$E$9:$E$93)+63.1579*EXP(-0.19*BQ$58))/(Fperm_SI_Woolf2021!$E$9:$E$93-BQ$58))*(BQ$58-Fperm_SI_Woolf2021!$E$9:$E$93)/10))) + Fperm_SI_Woolf2021!$H$9:$H$93*EXP(-Fperm_SI_Woolf2021!$K$9:$K$93*$C93*IF(BQ$58=Fperm_SI_Woolf2021!$E$9:$E$93,1,EXP(LN((1.1*(Fperm_SI_Woolf2021!$E$9:$E$93-BQ$58)-63.1579*EXP(-0.19*Fperm_SI_Woolf2021!$E$9:$E$93)+63.1579*EXP(-0.19*BQ$58))/(Fperm_SI_Woolf2021!$E$9:$E$93-BQ$58))*(BQ$58-Fperm_SI_Woolf2021!$E$9:$E$93)/10))),Fperm_SI_Woolf2021!$D$9:$D$93)*BQ$57+INTERCEPT(Fperm_SI_Woolf2021!$F$9:$F$93*EXP(-Fperm_SI_Woolf2021!$I$9:$I$93*$C93*IF(BQ$58=Fperm_SI_Woolf2021!$E$9:$E$93,1,EXP(LN((1.1*(Fperm_SI_Woolf2021!$E$9:$E$93-BQ$58)-63.1579*EXP(-0.19*Fperm_SI_Woolf2021!$E$9:$E$93)+63.1579*EXP(-0.19*BQ$58))/(Fperm_SI_Woolf2021!$E$9:$E$93-BQ$58))*(BQ$58-Fperm_SI_Woolf2021!$E$9:$E$93)/10))) + Fperm_SI_Woolf2021!$G$9:$G$93*EXP(-Fperm_SI_Woolf2021!$J$9:$J$93*$C93*IF(BQ$58=Fperm_SI_Woolf2021!$E$9:$E$93,1,EXP(LN((1.1*(Fperm_SI_Woolf2021!$E$9:$E$93-BQ$58)-63.1579*EXP(-0.19*Fperm_SI_Woolf2021!$E$9:$E$93)+63.1579*EXP(-0.19*BQ$58))/(Fperm_SI_Woolf2021!$E$9:$E$93-BQ$58))*(BQ$58-Fperm_SI_Woolf2021!$E$9:$E$93)/10))) + Fperm_SI_Woolf2021!$H$9:$H$93*EXP(-Fperm_SI_Woolf2021!$K$9:$K$93*$C93*IF(BQ$58=Fperm_SI_Woolf2021!$E$9:$E$93,1,EXP(LN((1.1*(Fperm_SI_Woolf2021!$E$9:$E$93-BQ$58)-63.1579*EXP(-0.19*Fperm_SI_Woolf2021!$E$9:$E$93)+63.1579*EXP(-0.19*BQ$58))/(Fperm_SI_Woolf2021!$E$9:$E$93-BQ$58))*(BQ$58-Fperm_SI_Woolf2021!$E$9:$E$93)/10))),Fperm_SI_Woolf2021!$D$9:$D$93))</f>
        <v>0.4450625334606807</v>
      </c>
      <c r="BR93" s="51" cm="1">
        <f t="array" ref="BR93">MIN(1,SLOPE(Fperm_SI_Woolf2021!$F$9:$F$93*EXP(-Fperm_SI_Woolf2021!$I$9:$I$93*$C93*IF(BR$58=Fperm_SI_Woolf2021!$E$9:$E$93,1,EXP(LN((1.1*(Fperm_SI_Woolf2021!$E$9:$E$93-BR$58)-63.1579*EXP(-0.19*Fperm_SI_Woolf2021!$E$9:$E$93)+63.1579*EXP(-0.19*BR$58))/(Fperm_SI_Woolf2021!$E$9:$E$93-BR$58))*(BR$58-Fperm_SI_Woolf2021!$E$9:$E$93)/10))) + Fperm_SI_Woolf2021!$G$9:$G$93*EXP(-Fperm_SI_Woolf2021!$J$9:$J$93*$C93*IF(BR$58=Fperm_SI_Woolf2021!$E$9:$E$93,1,EXP(LN((1.1*(Fperm_SI_Woolf2021!$E$9:$E$93-BR$58)-63.1579*EXP(-0.19*Fperm_SI_Woolf2021!$E$9:$E$93)+63.1579*EXP(-0.19*BR$58))/(Fperm_SI_Woolf2021!$E$9:$E$93-BR$58))*(BR$58-Fperm_SI_Woolf2021!$E$9:$E$93)/10))) + Fperm_SI_Woolf2021!$H$9:$H$93*EXP(-Fperm_SI_Woolf2021!$K$9:$K$93*$C93*IF(BR$58=Fperm_SI_Woolf2021!$E$9:$E$93,1,EXP(LN((1.1*(Fperm_SI_Woolf2021!$E$9:$E$93-BR$58)-63.1579*EXP(-0.19*Fperm_SI_Woolf2021!$E$9:$E$93)+63.1579*EXP(-0.19*BR$58))/(Fperm_SI_Woolf2021!$E$9:$E$93-BR$58))*(BR$58-Fperm_SI_Woolf2021!$E$9:$E$93)/10))),Fperm_SI_Woolf2021!$D$9:$D$93)*BR$57+INTERCEPT(Fperm_SI_Woolf2021!$F$9:$F$93*EXP(-Fperm_SI_Woolf2021!$I$9:$I$93*$C93*IF(BR$58=Fperm_SI_Woolf2021!$E$9:$E$93,1,EXP(LN((1.1*(Fperm_SI_Woolf2021!$E$9:$E$93-BR$58)-63.1579*EXP(-0.19*Fperm_SI_Woolf2021!$E$9:$E$93)+63.1579*EXP(-0.19*BR$58))/(Fperm_SI_Woolf2021!$E$9:$E$93-BR$58))*(BR$58-Fperm_SI_Woolf2021!$E$9:$E$93)/10))) + Fperm_SI_Woolf2021!$G$9:$G$93*EXP(-Fperm_SI_Woolf2021!$J$9:$J$93*$C93*IF(BR$58=Fperm_SI_Woolf2021!$E$9:$E$93,1,EXP(LN((1.1*(Fperm_SI_Woolf2021!$E$9:$E$93-BR$58)-63.1579*EXP(-0.19*Fperm_SI_Woolf2021!$E$9:$E$93)+63.1579*EXP(-0.19*BR$58))/(Fperm_SI_Woolf2021!$E$9:$E$93-BR$58))*(BR$58-Fperm_SI_Woolf2021!$E$9:$E$93)/10))) + Fperm_SI_Woolf2021!$H$9:$H$93*EXP(-Fperm_SI_Woolf2021!$K$9:$K$93*$C93*IF(BR$58=Fperm_SI_Woolf2021!$E$9:$E$93,1,EXP(LN((1.1*(Fperm_SI_Woolf2021!$E$9:$E$93-BR$58)-63.1579*EXP(-0.19*Fperm_SI_Woolf2021!$E$9:$E$93)+63.1579*EXP(-0.19*BR$58))/(Fperm_SI_Woolf2021!$E$9:$E$93-BR$58))*(BR$58-Fperm_SI_Woolf2021!$E$9:$E$93)/10))),Fperm_SI_Woolf2021!$D$9:$D$93))</f>
        <v>0.41934163854970402</v>
      </c>
      <c r="BS93" s="51" cm="1">
        <f t="array" ref="BS93">MIN(1,SLOPE(Fperm_SI_Woolf2021!$F$9:$F$93*EXP(-Fperm_SI_Woolf2021!$I$9:$I$93*$C93*IF(BS$58=Fperm_SI_Woolf2021!$E$9:$E$93,1,EXP(LN((1.1*(Fperm_SI_Woolf2021!$E$9:$E$93-BS$58)-63.1579*EXP(-0.19*Fperm_SI_Woolf2021!$E$9:$E$93)+63.1579*EXP(-0.19*BS$58))/(Fperm_SI_Woolf2021!$E$9:$E$93-BS$58))*(BS$58-Fperm_SI_Woolf2021!$E$9:$E$93)/10))) + Fperm_SI_Woolf2021!$G$9:$G$93*EXP(-Fperm_SI_Woolf2021!$J$9:$J$93*$C93*IF(BS$58=Fperm_SI_Woolf2021!$E$9:$E$93,1,EXP(LN((1.1*(Fperm_SI_Woolf2021!$E$9:$E$93-BS$58)-63.1579*EXP(-0.19*Fperm_SI_Woolf2021!$E$9:$E$93)+63.1579*EXP(-0.19*BS$58))/(Fperm_SI_Woolf2021!$E$9:$E$93-BS$58))*(BS$58-Fperm_SI_Woolf2021!$E$9:$E$93)/10))) + Fperm_SI_Woolf2021!$H$9:$H$93*EXP(-Fperm_SI_Woolf2021!$K$9:$K$93*$C93*IF(BS$58=Fperm_SI_Woolf2021!$E$9:$E$93,1,EXP(LN((1.1*(Fperm_SI_Woolf2021!$E$9:$E$93-BS$58)-63.1579*EXP(-0.19*Fperm_SI_Woolf2021!$E$9:$E$93)+63.1579*EXP(-0.19*BS$58))/(Fperm_SI_Woolf2021!$E$9:$E$93-BS$58))*(BS$58-Fperm_SI_Woolf2021!$E$9:$E$93)/10))),Fperm_SI_Woolf2021!$D$9:$D$93)*BS$57+INTERCEPT(Fperm_SI_Woolf2021!$F$9:$F$93*EXP(-Fperm_SI_Woolf2021!$I$9:$I$93*$C93*IF(BS$58=Fperm_SI_Woolf2021!$E$9:$E$93,1,EXP(LN((1.1*(Fperm_SI_Woolf2021!$E$9:$E$93-BS$58)-63.1579*EXP(-0.19*Fperm_SI_Woolf2021!$E$9:$E$93)+63.1579*EXP(-0.19*BS$58))/(Fperm_SI_Woolf2021!$E$9:$E$93-BS$58))*(BS$58-Fperm_SI_Woolf2021!$E$9:$E$93)/10))) + Fperm_SI_Woolf2021!$G$9:$G$93*EXP(-Fperm_SI_Woolf2021!$J$9:$J$93*$C93*IF(BS$58=Fperm_SI_Woolf2021!$E$9:$E$93,1,EXP(LN((1.1*(Fperm_SI_Woolf2021!$E$9:$E$93-BS$58)-63.1579*EXP(-0.19*Fperm_SI_Woolf2021!$E$9:$E$93)+63.1579*EXP(-0.19*BS$58))/(Fperm_SI_Woolf2021!$E$9:$E$93-BS$58))*(BS$58-Fperm_SI_Woolf2021!$E$9:$E$93)/10))) + Fperm_SI_Woolf2021!$H$9:$H$93*EXP(-Fperm_SI_Woolf2021!$K$9:$K$93*$C93*IF(BS$58=Fperm_SI_Woolf2021!$E$9:$E$93,1,EXP(LN((1.1*(Fperm_SI_Woolf2021!$E$9:$E$93-BS$58)-63.1579*EXP(-0.19*Fperm_SI_Woolf2021!$E$9:$E$93)+63.1579*EXP(-0.19*BS$58))/(Fperm_SI_Woolf2021!$E$9:$E$93-BS$58))*(BS$58-Fperm_SI_Woolf2021!$E$9:$E$93)/10))),Fperm_SI_Woolf2021!$D$9:$D$93))</f>
        <v>0.39362074363872734</v>
      </c>
      <c r="BT93" s="51" cm="1">
        <f t="array" ref="BT93">MIN(1,SLOPE(Fperm_SI_Woolf2021!$F$9:$F$93*EXP(-Fperm_SI_Woolf2021!$I$9:$I$93*$C93*IF(BT$58=Fperm_SI_Woolf2021!$E$9:$E$93,1,EXP(LN((1.1*(Fperm_SI_Woolf2021!$E$9:$E$93-BT$58)-63.1579*EXP(-0.19*Fperm_SI_Woolf2021!$E$9:$E$93)+63.1579*EXP(-0.19*BT$58))/(Fperm_SI_Woolf2021!$E$9:$E$93-BT$58))*(BT$58-Fperm_SI_Woolf2021!$E$9:$E$93)/10))) + Fperm_SI_Woolf2021!$G$9:$G$93*EXP(-Fperm_SI_Woolf2021!$J$9:$J$93*$C93*IF(BT$58=Fperm_SI_Woolf2021!$E$9:$E$93,1,EXP(LN((1.1*(Fperm_SI_Woolf2021!$E$9:$E$93-BT$58)-63.1579*EXP(-0.19*Fperm_SI_Woolf2021!$E$9:$E$93)+63.1579*EXP(-0.19*BT$58))/(Fperm_SI_Woolf2021!$E$9:$E$93-BT$58))*(BT$58-Fperm_SI_Woolf2021!$E$9:$E$93)/10))) + Fperm_SI_Woolf2021!$H$9:$H$93*EXP(-Fperm_SI_Woolf2021!$K$9:$K$93*$C93*IF(BT$58=Fperm_SI_Woolf2021!$E$9:$E$93,1,EXP(LN((1.1*(Fperm_SI_Woolf2021!$E$9:$E$93-BT$58)-63.1579*EXP(-0.19*Fperm_SI_Woolf2021!$E$9:$E$93)+63.1579*EXP(-0.19*BT$58))/(Fperm_SI_Woolf2021!$E$9:$E$93-BT$58))*(BT$58-Fperm_SI_Woolf2021!$E$9:$E$93)/10))),Fperm_SI_Woolf2021!$D$9:$D$93)*BT$57+INTERCEPT(Fperm_SI_Woolf2021!$F$9:$F$93*EXP(-Fperm_SI_Woolf2021!$I$9:$I$93*$C93*IF(BT$58=Fperm_SI_Woolf2021!$E$9:$E$93,1,EXP(LN((1.1*(Fperm_SI_Woolf2021!$E$9:$E$93-BT$58)-63.1579*EXP(-0.19*Fperm_SI_Woolf2021!$E$9:$E$93)+63.1579*EXP(-0.19*BT$58))/(Fperm_SI_Woolf2021!$E$9:$E$93-BT$58))*(BT$58-Fperm_SI_Woolf2021!$E$9:$E$93)/10))) + Fperm_SI_Woolf2021!$G$9:$G$93*EXP(-Fperm_SI_Woolf2021!$J$9:$J$93*$C93*IF(BT$58=Fperm_SI_Woolf2021!$E$9:$E$93,1,EXP(LN((1.1*(Fperm_SI_Woolf2021!$E$9:$E$93-BT$58)-63.1579*EXP(-0.19*Fperm_SI_Woolf2021!$E$9:$E$93)+63.1579*EXP(-0.19*BT$58))/(Fperm_SI_Woolf2021!$E$9:$E$93-BT$58))*(BT$58-Fperm_SI_Woolf2021!$E$9:$E$93)/10))) + Fperm_SI_Woolf2021!$H$9:$H$93*EXP(-Fperm_SI_Woolf2021!$K$9:$K$93*$C93*IF(BT$58=Fperm_SI_Woolf2021!$E$9:$E$93,1,EXP(LN((1.1*(Fperm_SI_Woolf2021!$E$9:$E$93-BT$58)-63.1579*EXP(-0.19*Fperm_SI_Woolf2021!$E$9:$E$93)+63.1579*EXP(-0.19*BT$58))/(Fperm_SI_Woolf2021!$E$9:$E$93-BT$58))*(BT$58-Fperm_SI_Woolf2021!$E$9:$E$93)/10))),Fperm_SI_Woolf2021!$D$9:$D$93))</f>
        <v>0.36789984872775061</v>
      </c>
      <c r="BU93" s="51" cm="1">
        <f t="array" ref="BU93">MIN(1,SLOPE(Fperm_SI_Woolf2021!$F$9:$F$93*EXP(-Fperm_SI_Woolf2021!$I$9:$I$93*$C93*IF(BU$58=Fperm_SI_Woolf2021!$E$9:$E$93,1,EXP(LN((1.1*(Fperm_SI_Woolf2021!$E$9:$E$93-BU$58)-63.1579*EXP(-0.19*Fperm_SI_Woolf2021!$E$9:$E$93)+63.1579*EXP(-0.19*BU$58))/(Fperm_SI_Woolf2021!$E$9:$E$93-BU$58))*(BU$58-Fperm_SI_Woolf2021!$E$9:$E$93)/10))) + Fperm_SI_Woolf2021!$G$9:$G$93*EXP(-Fperm_SI_Woolf2021!$J$9:$J$93*$C93*IF(BU$58=Fperm_SI_Woolf2021!$E$9:$E$93,1,EXP(LN((1.1*(Fperm_SI_Woolf2021!$E$9:$E$93-BU$58)-63.1579*EXP(-0.19*Fperm_SI_Woolf2021!$E$9:$E$93)+63.1579*EXP(-0.19*BU$58))/(Fperm_SI_Woolf2021!$E$9:$E$93-BU$58))*(BU$58-Fperm_SI_Woolf2021!$E$9:$E$93)/10))) + Fperm_SI_Woolf2021!$H$9:$H$93*EXP(-Fperm_SI_Woolf2021!$K$9:$K$93*$C93*IF(BU$58=Fperm_SI_Woolf2021!$E$9:$E$93,1,EXP(LN((1.1*(Fperm_SI_Woolf2021!$E$9:$E$93-BU$58)-63.1579*EXP(-0.19*Fperm_SI_Woolf2021!$E$9:$E$93)+63.1579*EXP(-0.19*BU$58))/(Fperm_SI_Woolf2021!$E$9:$E$93-BU$58))*(BU$58-Fperm_SI_Woolf2021!$E$9:$E$93)/10))),Fperm_SI_Woolf2021!$D$9:$D$93)*BU$57+INTERCEPT(Fperm_SI_Woolf2021!$F$9:$F$93*EXP(-Fperm_SI_Woolf2021!$I$9:$I$93*$C93*IF(BU$58=Fperm_SI_Woolf2021!$E$9:$E$93,1,EXP(LN((1.1*(Fperm_SI_Woolf2021!$E$9:$E$93-BU$58)-63.1579*EXP(-0.19*Fperm_SI_Woolf2021!$E$9:$E$93)+63.1579*EXP(-0.19*BU$58))/(Fperm_SI_Woolf2021!$E$9:$E$93-BU$58))*(BU$58-Fperm_SI_Woolf2021!$E$9:$E$93)/10))) + Fperm_SI_Woolf2021!$G$9:$G$93*EXP(-Fperm_SI_Woolf2021!$J$9:$J$93*$C93*IF(BU$58=Fperm_SI_Woolf2021!$E$9:$E$93,1,EXP(LN((1.1*(Fperm_SI_Woolf2021!$E$9:$E$93-BU$58)-63.1579*EXP(-0.19*Fperm_SI_Woolf2021!$E$9:$E$93)+63.1579*EXP(-0.19*BU$58))/(Fperm_SI_Woolf2021!$E$9:$E$93-BU$58))*(BU$58-Fperm_SI_Woolf2021!$E$9:$E$93)/10))) + Fperm_SI_Woolf2021!$H$9:$H$93*EXP(-Fperm_SI_Woolf2021!$K$9:$K$93*$C93*IF(BU$58=Fperm_SI_Woolf2021!$E$9:$E$93,1,EXP(LN((1.1*(Fperm_SI_Woolf2021!$E$9:$E$93-BU$58)-63.1579*EXP(-0.19*Fperm_SI_Woolf2021!$E$9:$E$93)+63.1579*EXP(-0.19*BU$58))/(Fperm_SI_Woolf2021!$E$9:$E$93-BU$58))*(BU$58-Fperm_SI_Woolf2021!$E$9:$E$93)/10))),Fperm_SI_Woolf2021!$D$9:$D$93))</f>
        <v>0.34217895381677393</v>
      </c>
      <c r="BV93" s="51" cm="1">
        <f t="array" ref="BV93">MIN(1,SLOPE(Fperm_SI_Woolf2021!$F$9:$F$93*EXP(-Fperm_SI_Woolf2021!$I$9:$I$93*$C93*IF(BV$58=Fperm_SI_Woolf2021!$E$9:$E$93,1,EXP(LN((1.1*(Fperm_SI_Woolf2021!$E$9:$E$93-BV$58)-63.1579*EXP(-0.19*Fperm_SI_Woolf2021!$E$9:$E$93)+63.1579*EXP(-0.19*BV$58))/(Fperm_SI_Woolf2021!$E$9:$E$93-BV$58))*(BV$58-Fperm_SI_Woolf2021!$E$9:$E$93)/10))) + Fperm_SI_Woolf2021!$G$9:$G$93*EXP(-Fperm_SI_Woolf2021!$J$9:$J$93*$C93*IF(BV$58=Fperm_SI_Woolf2021!$E$9:$E$93,1,EXP(LN((1.1*(Fperm_SI_Woolf2021!$E$9:$E$93-BV$58)-63.1579*EXP(-0.19*Fperm_SI_Woolf2021!$E$9:$E$93)+63.1579*EXP(-0.19*BV$58))/(Fperm_SI_Woolf2021!$E$9:$E$93-BV$58))*(BV$58-Fperm_SI_Woolf2021!$E$9:$E$93)/10))) + Fperm_SI_Woolf2021!$H$9:$H$93*EXP(-Fperm_SI_Woolf2021!$K$9:$K$93*$C93*IF(BV$58=Fperm_SI_Woolf2021!$E$9:$E$93,1,EXP(LN((1.1*(Fperm_SI_Woolf2021!$E$9:$E$93-BV$58)-63.1579*EXP(-0.19*Fperm_SI_Woolf2021!$E$9:$E$93)+63.1579*EXP(-0.19*BV$58))/(Fperm_SI_Woolf2021!$E$9:$E$93-BV$58))*(BV$58-Fperm_SI_Woolf2021!$E$9:$E$93)/10))),Fperm_SI_Woolf2021!$D$9:$D$93)*BV$57+INTERCEPT(Fperm_SI_Woolf2021!$F$9:$F$93*EXP(-Fperm_SI_Woolf2021!$I$9:$I$93*$C93*IF(BV$58=Fperm_SI_Woolf2021!$E$9:$E$93,1,EXP(LN((1.1*(Fperm_SI_Woolf2021!$E$9:$E$93-BV$58)-63.1579*EXP(-0.19*Fperm_SI_Woolf2021!$E$9:$E$93)+63.1579*EXP(-0.19*BV$58))/(Fperm_SI_Woolf2021!$E$9:$E$93-BV$58))*(BV$58-Fperm_SI_Woolf2021!$E$9:$E$93)/10))) + Fperm_SI_Woolf2021!$G$9:$G$93*EXP(-Fperm_SI_Woolf2021!$J$9:$J$93*$C93*IF(BV$58=Fperm_SI_Woolf2021!$E$9:$E$93,1,EXP(LN((1.1*(Fperm_SI_Woolf2021!$E$9:$E$93-BV$58)-63.1579*EXP(-0.19*Fperm_SI_Woolf2021!$E$9:$E$93)+63.1579*EXP(-0.19*BV$58))/(Fperm_SI_Woolf2021!$E$9:$E$93-BV$58))*(BV$58-Fperm_SI_Woolf2021!$E$9:$E$93)/10))) + Fperm_SI_Woolf2021!$H$9:$H$93*EXP(-Fperm_SI_Woolf2021!$K$9:$K$93*$C93*IF(BV$58=Fperm_SI_Woolf2021!$E$9:$E$93,1,EXP(LN((1.1*(Fperm_SI_Woolf2021!$E$9:$E$93-BV$58)-63.1579*EXP(-0.19*Fperm_SI_Woolf2021!$E$9:$E$93)+63.1579*EXP(-0.19*BV$58))/(Fperm_SI_Woolf2021!$E$9:$E$93-BV$58))*(BV$58-Fperm_SI_Woolf2021!$E$9:$E$93)/10))),Fperm_SI_Woolf2021!$D$9:$D$93))</f>
        <v>0.3164580589057972</v>
      </c>
      <c r="BW93" s="51" cm="1">
        <f t="array" ref="BW93">MIN(1,SLOPE(Fperm_SI_Woolf2021!$F$9:$F$93*EXP(-Fperm_SI_Woolf2021!$I$9:$I$93*$C93*IF(BW$58=Fperm_SI_Woolf2021!$E$9:$E$93,1,EXP(LN((1.1*(Fperm_SI_Woolf2021!$E$9:$E$93-BW$58)-63.1579*EXP(-0.19*Fperm_SI_Woolf2021!$E$9:$E$93)+63.1579*EXP(-0.19*BW$58))/(Fperm_SI_Woolf2021!$E$9:$E$93-BW$58))*(BW$58-Fperm_SI_Woolf2021!$E$9:$E$93)/10))) + Fperm_SI_Woolf2021!$G$9:$G$93*EXP(-Fperm_SI_Woolf2021!$J$9:$J$93*$C93*IF(BW$58=Fperm_SI_Woolf2021!$E$9:$E$93,1,EXP(LN((1.1*(Fperm_SI_Woolf2021!$E$9:$E$93-BW$58)-63.1579*EXP(-0.19*Fperm_SI_Woolf2021!$E$9:$E$93)+63.1579*EXP(-0.19*BW$58))/(Fperm_SI_Woolf2021!$E$9:$E$93-BW$58))*(BW$58-Fperm_SI_Woolf2021!$E$9:$E$93)/10))) + Fperm_SI_Woolf2021!$H$9:$H$93*EXP(-Fperm_SI_Woolf2021!$K$9:$K$93*$C93*IF(BW$58=Fperm_SI_Woolf2021!$E$9:$E$93,1,EXP(LN((1.1*(Fperm_SI_Woolf2021!$E$9:$E$93-BW$58)-63.1579*EXP(-0.19*Fperm_SI_Woolf2021!$E$9:$E$93)+63.1579*EXP(-0.19*BW$58))/(Fperm_SI_Woolf2021!$E$9:$E$93-BW$58))*(BW$58-Fperm_SI_Woolf2021!$E$9:$E$93)/10))),Fperm_SI_Woolf2021!$D$9:$D$93)*BW$57+INTERCEPT(Fperm_SI_Woolf2021!$F$9:$F$93*EXP(-Fperm_SI_Woolf2021!$I$9:$I$93*$C93*IF(BW$58=Fperm_SI_Woolf2021!$E$9:$E$93,1,EXP(LN((1.1*(Fperm_SI_Woolf2021!$E$9:$E$93-BW$58)-63.1579*EXP(-0.19*Fperm_SI_Woolf2021!$E$9:$E$93)+63.1579*EXP(-0.19*BW$58))/(Fperm_SI_Woolf2021!$E$9:$E$93-BW$58))*(BW$58-Fperm_SI_Woolf2021!$E$9:$E$93)/10))) + Fperm_SI_Woolf2021!$G$9:$G$93*EXP(-Fperm_SI_Woolf2021!$J$9:$J$93*$C93*IF(BW$58=Fperm_SI_Woolf2021!$E$9:$E$93,1,EXP(LN((1.1*(Fperm_SI_Woolf2021!$E$9:$E$93-BW$58)-63.1579*EXP(-0.19*Fperm_SI_Woolf2021!$E$9:$E$93)+63.1579*EXP(-0.19*BW$58))/(Fperm_SI_Woolf2021!$E$9:$E$93-BW$58))*(BW$58-Fperm_SI_Woolf2021!$E$9:$E$93)/10))) + Fperm_SI_Woolf2021!$H$9:$H$93*EXP(-Fperm_SI_Woolf2021!$K$9:$K$93*$C93*IF(BW$58=Fperm_SI_Woolf2021!$E$9:$E$93,1,EXP(LN((1.1*(Fperm_SI_Woolf2021!$E$9:$E$93-BW$58)-63.1579*EXP(-0.19*Fperm_SI_Woolf2021!$E$9:$E$93)+63.1579*EXP(-0.19*BW$58))/(Fperm_SI_Woolf2021!$E$9:$E$93-BW$58))*(BW$58-Fperm_SI_Woolf2021!$E$9:$E$93)/10))),Fperm_SI_Woolf2021!$D$9:$D$93))</f>
        <v>0.29073716399482047</v>
      </c>
      <c r="BX93" s="51" cm="1">
        <f t="array" ref="BX93">MIN(1,SLOPE(Fperm_SI_Woolf2021!$F$9:$F$93*EXP(-Fperm_SI_Woolf2021!$I$9:$I$93*$C93*IF(BX$58=Fperm_SI_Woolf2021!$E$9:$E$93,1,EXP(LN((1.1*(Fperm_SI_Woolf2021!$E$9:$E$93-BX$58)-63.1579*EXP(-0.19*Fperm_SI_Woolf2021!$E$9:$E$93)+63.1579*EXP(-0.19*BX$58))/(Fperm_SI_Woolf2021!$E$9:$E$93-BX$58))*(BX$58-Fperm_SI_Woolf2021!$E$9:$E$93)/10))) + Fperm_SI_Woolf2021!$G$9:$G$93*EXP(-Fperm_SI_Woolf2021!$J$9:$J$93*$C93*IF(BX$58=Fperm_SI_Woolf2021!$E$9:$E$93,1,EXP(LN((1.1*(Fperm_SI_Woolf2021!$E$9:$E$93-BX$58)-63.1579*EXP(-0.19*Fperm_SI_Woolf2021!$E$9:$E$93)+63.1579*EXP(-0.19*BX$58))/(Fperm_SI_Woolf2021!$E$9:$E$93-BX$58))*(BX$58-Fperm_SI_Woolf2021!$E$9:$E$93)/10))) + Fperm_SI_Woolf2021!$H$9:$H$93*EXP(-Fperm_SI_Woolf2021!$K$9:$K$93*$C93*IF(BX$58=Fperm_SI_Woolf2021!$E$9:$E$93,1,EXP(LN((1.1*(Fperm_SI_Woolf2021!$E$9:$E$93-BX$58)-63.1579*EXP(-0.19*Fperm_SI_Woolf2021!$E$9:$E$93)+63.1579*EXP(-0.19*BX$58))/(Fperm_SI_Woolf2021!$E$9:$E$93-BX$58))*(BX$58-Fperm_SI_Woolf2021!$E$9:$E$93)/10))),Fperm_SI_Woolf2021!$D$9:$D$93)*BX$57+INTERCEPT(Fperm_SI_Woolf2021!$F$9:$F$93*EXP(-Fperm_SI_Woolf2021!$I$9:$I$93*$C93*IF(BX$58=Fperm_SI_Woolf2021!$E$9:$E$93,1,EXP(LN((1.1*(Fperm_SI_Woolf2021!$E$9:$E$93-BX$58)-63.1579*EXP(-0.19*Fperm_SI_Woolf2021!$E$9:$E$93)+63.1579*EXP(-0.19*BX$58))/(Fperm_SI_Woolf2021!$E$9:$E$93-BX$58))*(BX$58-Fperm_SI_Woolf2021!$E$9:$E$93)/10))) + Fperm_SI_Woolf2021!$G$9:$G$93*EXP(-Fperm_SI_Woolf2021!$J$9:$J$93*$C93*IF(BX$58=Fperm_SI_Woolf2021!$E$9:$E$93,1,EXP(LN((1.1*(Fperm_SI_Woolf2021!$E$9:$E$93-BX$58)-63.1579*EXP(-0.19*Fperm_SI_Woolf2021!$E$9:$E$93)+63.1579*EXP(-0.19*BX$58))/(Fperm_SI_Woolf2021!$E$9:$E$93-BX$58))*(BX$58-Fperm_SI_Woolf2021!$E$9:$E$93)/10))) + Fperm_SI_Woolf2021!$H$9:$H$93*EXP(-Fperm_SI_Woolf2021!$K$9:$K$93*$C93*IF(BX$58=Fperm_SI_Woolf2021!$E$9:$E$93,1,EXP(LN((1.1*(Fperm_SI_Woolf2021!$E$9:$E$93-BX$58)-63.1579*EXP(-0.19*Fperm_SI_Woolf2021!$E$9:$E$93)+63.1579*EXP(-0.19*BX$58))/(Fperm_SI_Woolf2021!$E$9:$E$93-BX$58))*(BX$58-Fperm_SI_Woolf2021!$E$9:$E$93)/10))),Fperm_SI_Woolf2021!$D$9:$D$93))</f>
        <v>0.26501626908384374</v>
      </c>
      <c r="BY93" s="51" cm="1">
        <f t="array" ref="BY93">MIN(1,SLOPE(Fperm_SI_Woolf2021!$F$9:$F$93*EXP(-Fperm_SI_Woolf2021!$I$9:$I$93*$C93*IF(BY$58=Fperm_SI_Woolf2021!$E$9:$E$93,1,EXP(LN((1.1*(Fperm_SI_Woolf2021!$E$9:$E$93-BY$58)-63.1579*EXP(-0.19*Fperm_SI_Woolf2021!$E$9:$E$93)+63.1579*EXP(-0.19*BY$58))/(Fperm_SI_Woolf2021!$E$9:$E$93-BY$58))*(BY$58-Fperm_SI_Woolf2021!$E$9:$E$93)/10))) + Fperm_SI_Woolf2021!$G$9:$G$93*EXP(-Fperm_SI_Woolf2021!$J$9:$J$93*$C93*IF(BY$58=Fperm_SI_Woolf2021!$E$9:$E$93,1,EXP(LN((1.1*(Fperm_SI_Woolf2021!$E$9:$E$93-BY$58)-63.1579*EXP(-0.19*Fperm_SI_Woolf2021!$E$9:$E$93)+63.1579*EXP(-0.19*BY$58))/(Fperm_SI_Woolf2021!$E$9:$E$93-BY$58))*(BY$58-Fperm_SI_Woolf2021!$E$9:$E$93)/10))) + Fperm_SI_Woolf2021!$H$9:$H$93*EXP(-Fperm_SI_Woolf2021!$K$9:$K$93*$C93*IF(BY$58=Fperm_SI_Woolf2021!$E$9:$E$93,1,EXP(LN((1.1*(Fperm_SI_Woolf2021!$E$9:$E$93-BY$58)-63.1579*EXP(-0.19*Fperm_SI_Woolf2021!$E$9:$E$93)+63.1579*EXP(-0.19*BY$58))/(Fperm_SI_Woolf2021!$E$9:$E$93-BY$58))*(BY$58-Fperm_SI_Woolf2021!$E$9:$E$93)/10))),Fperm_SI_Woolf2021!$D$9:$D$93)*BY$57+INTERCEPT(Fperm_SI_Woolf2021!$F$9:$F$93*EXP(-Fperm_SI_Woolf2021!$I$9:$I$93*$C93*IF(BY$58=Fperm_SI_Woolf2021!$E$9:$E$93,1,EXP(LN((1.1*(Fperm_SI_Woolf2021!$E$9:$E$93-BY$58)-63.1579*EXP(-0.19*Fperm_SI_Woolf2021!$E$9:$E$93)+63.1579*EXP(-0.19*BY$58))/(Fperm_SI_Woolf2021!$E$9:$E$93-BY$58))*(BY$58-Fperm_SI_Woolf2021!$E$9:$E$93)/10))) + Fperm_SI_Woolf2021!$G$9:$G$93*EXP(-Fperm_SI_Woolf2021!$J$9:$J$93*$C93*IF(BY$58=Fperm_SI_Woolf2021!$E$9:$E$93,1,EXP(LN((1.1*(Fperm_SI_Woolf2021!$E$9:$E$93-BY$58)-63.1579*EXP(-0.19*Fperm_SI_Woolf2021!$E$9:$E$93)+63.1579*EXP(-0.19*BY$58))/(Fperm_SI_Woolf2021!$E$9:$E$93-BY$58))*(BY$58-Fperm_SI_Woolf2021!$E$9:$E$93)/10))) + Fperm_SI_Woolf2021!$H$9:$H$93*EXP(-Fperm_SI_Woolf2021!$K$9:$K$93*$C93*IF(BY$58=Fperm_SI_Woolf2021!$E$9:$E$93,1,EXP(LN((1.1*(Fperm_SI_Woolf2021!$E$9:$E$93-BY$58)-63.1579*EXP(-0.19*Fperm_SI_Woolf2021!$E$9:$E$93)+63.1579*EXP(-0.19*BY$58))/(Fperm_SI_Woolf2021!$E$9:$E$93-BY$58))*(BY$58-Fperm_SI_Woolf2021!$E$9:$E$93)/10))),Fperm_SI_Woolf2021!$D$9:$D$93))</f>
        <v>0.239295374172867</v>
      </c>
      <c r="BZ93" s="51" cm="1">
        <f t="array" ref="BZ93">MIN(1,SLOPE(Fperm_SI_Woolf2021!$F$9:$F$93*EXP(-Fperm_SI_Woolf2021!$I$9:$I$93*$C93*IF(BZ$58=Fperm_SI_Woolf2021!$E$9:$E$93,1,EXP(LN((1.1*(Fperm_SI_Woolf2021!$E$9:$E$93-BZ$58)-63.1579*EXP(-0.19*Fperm_SI_Woolf2021!$E$9:$E$93)+63.1579*EXP(-0.19*BZ$58))/(Fperm_SI_Woolf2021!$E$9:$E$93-BZ$58))*(BZ$58-Fperm_SI_Woolf2021!$E$9:$E$93)/10))) + Fperm_SI_Woolf2021!$G$9:$G$93*EXP(-Fperm_SI_Woolf2021!$J$9:$J$93*$C93*IF(BZ$58=Fperm_SI_Woolf2021!$E$9:$E$93,1,EXP(LN((1.1*(Fperm_SI_Woolf2021!$E$9:$E$93-BZ$58)-63.1579*EXP(-0.19*Fperm_SI_Woolf2021!$E$9:$E$93)+63.1579*EXP(-0.19*BZ$58))/(Fperm_SI_Woolf2021!$E$9:$E$93-BZ$58))*(BZ$58-Fperm_SI_Woolf2021!$E$9:$E$93)/10))) + Fperm_SI_Woolf2021!$H$9:$H$93*EXP(-Fperm_SI_Woolf2021!$K$9:$K$93*$C93*IF(BZ$58=Fperm_SI_Woolf2021!$E$9:$E$93,1,EXP(LN((1.1*(Fperm_SI_Woolf2021!$E$9:$E$93-BZ$58)-63.1579*EXP(-0.19*Fperm_SI_Woolf2021!$E$9:$E$93)+63.1579*EXP(-0.19*BZ$58))/(Fperm_SI_Woolf2021!$E$9:$E$93-BZ$58))*(BZ$58-Fperm_SI_Woolf2021!$E$9:$E$93)/10))),Fperm_SI_Woolf2021!$D$9:$D$93)*BZ$57+INTERCEPT(Fperm_SI_Woolf2021!$F$9:$F$93*EXP(-Fperm_SI_Woolf2021!$I$9:$I$93*$C93*IF(BZ$58=Fperm_SI_Woolf2021!$E$9:$E$93,1,EXP(LN((1.1*(Fperm_SI_Woolf2021!$E$9:$E$93-BZ$58)-63.1579*EXP(-0.19*Fperm_SI_Woolf2021!$E$9:$E$93)+63.1579*EXP(-0.19*BZ$58))/(Fperm_SI_Woolf2021!$E$9:$E$93-BZ$58))*(BZ$58-Fperm_SI_Woolf2021!$E$9:$E$93)/10))) + Fperm_SI_Woolf2021!$G$9:$G$93*EXP(-Fperm_SI_Woolf2021!$J$9:$J$93*$C93*IF(BZ$58=Fperm_SI_Woolf2021!$E$9:$E$93,1,EXP(LN((1.1*(Fperm_SI_Woolf2021!$E$9:$E$93-BZ$58)-63.1579*EXP(-0.19*Fperm_SI_Woolf2021!$E$9:$E$93)+63.1579*EXP(-0.19*BZ$58))/(Fperm_SI_Woolf2021!$E$9:$E$93-BZ$58))*(BZ$58-Fperm_SI_Woolf2021!$E$9:$E$93)/10))) + Fperm_SI_Woolf2021!$H$9:$H$93*EXP(-Fperm_SI_Woolf2021!$K$9:$K$93*$C93*IF(BZ$58=Fperm_SI_Woolf2021!$E$9:$E$93,1,EXP(LN((1.1*(Fperm_SI_Woolf2021!$E$9:$E$93-BZ$58)-63.1579*EXP(-0.19*Fperm_SI_Woolf2021!$E$9:$E$93)+63.1579*EXP(-0.19*BZ$58))/(Fperm_SI_Woolf2021!$E$9:$E$93-BZ$58))*(BZ$58-Fperm_SI_Woolf2021!$E$9:$E$93)/10))),Fperm_SI_Woolf2021!$D$9:$D$93))</f>
        <v>0.21357447926189027</v>
      </c>
    </row>
    <row r="94" spans="3:78" x14ac:dyDescent="0.2">
      <c r="C94" s="48">
        <v>340</v>
      </c>
      <c r="D94" s="51" cm="1">
        <f t="array" ref="D94">MIN(1,SLOPE(Fperm_SI_Woolf2021!$F$9:$F$93*EXP(-Fperm_SI_Woolf2021!$I$9:$I$93*$C94*IF(D$58=Fperm_SI_Woolf2021!$E$9:$E$93,1,EXP(LN((1.1*(Fperm_SI_Woolf2021!$E$9:$E$93-D$58)-63.1579*EXP(-0.19*Fperm_SI_Woolf2021!$E$9:$E$93)+63.1579*EXP(-0.19*D$58))/(Fperm_SI_Woolf2021!$E$9:$E$93-D$58))*(D$58-Fperm_SI_Woolf2021!$E$9:$E$93)/10))) + Fperm_SI_Woolf2021!$G$9:$G$93*EXP(-Fperm_SI_Woolf2021!$J$9:$J$93*$C94*IF(D$58=Fperm_SI_Woolf2021!$E$9:$E$93,1,EXP(LN((1.1*(Fperm_SI_Woolf2021!$E$9:$E$93-D$58)-63.1579*EXP(-0.19*Fperm_SI_Woolf2021!$E$9:$E$93)+63.1579*EXP(-0.19*D$58))/(Fperm_SI_Woolf2021!$E$9:$E$93-D$58))*(D$58-Fperm_SI_Woolf2021!$E$9:$E$93)/10))) + Fperm_SI_Woolf2021!$H$9:$H$93*EXP(-Fperm_SI_Woolf2021!$K$9:$K$93*$C94*IF(D$58=Fperm_SI_Woolf2021!$E$9:$E$93,1,EXP(LN((1.1*(Fperm_SI_Woolf2021!$E$9:$E$93-D$58)-63.1579*EXP(-0.19*Fperm_SI_Woolf2021!$E$9:$E$93)+63.1579*EXP(-0.19*D$58))/(Fperm_SI_Woolf2021!$E$9:$E$93-D$58))*(D$58-Fperm_SI_Woolf2021!$E$9:$E$93)/10))),Fperm_SI_Woolf2021!$D$9:$D$93)*D$57+INTERCEPT(Fperm_SI_Woolf2021!$F$9:$F$93*EXP(-Fperm_SI_Woolf2021!$I$9:$I$93*$C94*IF(D$58=Fperm_SI_Woolf2021!$E$9:$E$93,1,EXP(LN((1.1*(Fperm_SI_Woolf2021!$E$9:$E$93-D$58)-63.1579*EXP(-0.19*Fperm_SI_Woolf2021!$E$9:$E$93)+63.1579*EXP(-0.19*D$58))/(Fperm_SI_Woolf2021!$E$9:$E$93-D$58))*(D$58-Fperm_SI_Woolf2021!$E$9:$E$93)/10))) + Fperm_SI_Woolf2021!$G$9:$G$93*EXP(-Fperm_SI_Woolf2021!$J$9:$J$93*$C94*IF(D$58=Fperm_SI_Woolf2021!$E$9:$E$93,1,EXP(LN((1.1*(Fperm_SI_Woolf2021!$E$9:$E$93-D$58)-63.1579*EXP(-0.19*Fperm_SI_Woolf2021!$E$9:$E$93)+63.1579*EXP(-0.19*D$58))/(Fperm_SI_Woolf2021!$E$9:$E$93-D$58))*(D$58-Fperm_SI_Woolf2021!$E$9:$E$93)/10))) + Fperm_SI_Woolf2021!$H$9:$H$93*EXP(-Fperm_SI_Woolf2021!$K$9:$K$93*$C94*IF(D$58=Fperm_SI_Woolf2021!$E$9:$E$93,1,EXP(LN((1.1*(Fperm_SI_Woolf2021!$E$9:$E$93-D$58)-63.1579*EXP(-0.19*Fperm_SI_Woolf2021!$E$9:$E$93)+63.1579*EXP(-0.19*D$58))/(Fperm_SI_Woolf2021!$E$9:$E$93-D$58))*(D$58-Fperm_SI_Woolf2021!$E$9:$E$93)/10))),Fperm_SI_Woolf2021!$D$9:$D$93))</f>
        <v>1</v>
      </c>
      <c r="E94" s="51" cm="1">
        <f t="array" ref="E94">MIN(1,SLOPE(Fperm_SI_Woolf2021!$F$9:$F$93*EXP(-Fperm_SI_Woolf2021!$I$9:$I$93*$C94*IF(E$58=Fperm_SI_Woolf2021!$E$9:$E$93,1,EXP(LN((1.1*(Fperm_SI_Woolf2021!$E$9:$E$93-E$58)-63.1579*EXP(-0.19*Fperm_SI_Woolf2021!$E$9:$E$93)+63.1579*EXP(-0.19*E$58))/(Fperm_SI_Woolf2021!$E$9:$E$93-E$58))*(E$58-Fperm_SI_Woolf2021!$E$9:$E$93)/10))) + Fperm_SI_Woolf2021!$G$9:$G$93*EXP(-Fperm_SI_Woolf2021!$J$9:$J$93*$C94*IF(E$58=Fperm_SI_Woolf2021!$E$9:$E$93,1,EXP(LN((1.1*(Fperm_SI_Woolf2021!$E$9:$E$93-E$58)-63.1579*EXP(-0.19*Fperm_SI_Woolf2021!$E$9:$E$93)+63.1579*EXP(-0.19*E$58))/(Fperm_SI_Woolf2021!$E$9:$E$93-E$58))*(E$58-Fperm_SI_Woolf2021!$E$9:$E$93)/10))) + Fperm_SI_Woolf2021!$H$9:$H$93*EXP(-Fperm_SI_Woolf2021!$K$9:$K$93*$C94*IF(E$58=Fperm_SI_Woolf2021!$E$9:$E$93,1,EXP(LN((1.1*(Fperm_SI_Woolf2021!$E$9:$E$93-E$58)-63.1579*EXP(-0.19*Fperm_SI_Woolf2021!$E$9:$E$93)+63.1579*EXP(-0.19*E$58))/(Fperm_SI_Woolf2021!$E$9:$E$93-E$58))*(E$58-Fperm_SI_Woolf2021!$E$9:$E$93)/10))),Fperm_SI_Woolf2021!$D$9:$D$93)*E$57+INTERCEPT(Fperm_SI_Woolf2021!$F$9:$F$93*EXP(-Fperm_SI_Woolf2021!$I$9:$I$93*$C94*IF(E$58=Fperm_SI_Woolf2021!$E$9:$E$93,1,EXP(LN((1.1*(Fperm_SI_Woolf2021!$E$9:$E$93-E$58)-63.1579*EXP(-0.19*Fperm_SI_Woolf2021!$E$9:$E$93)+63.1579*EXP(-0.19*E$58))/(Fperm_SI_Woolf2021!$E$9:$E$93-E$58))*(E$58-Fperm_SI_Woolf2021!$E$9:$E$93)/10))) + Fperm_SI_Woolf2021!$G$9:$G$93*EXP(-Fperm_SI_Woolf2021!$J$9:$J$93*$C94*IF(E$58=Fperm_SI_Woolf2021!$E$9:$E$93,1,EXP(LN((1.1*(Fperm_SI_Woolf2021!$E$9:$E$93-E$58)-63.1579*EXP(-0.19*Fperm_SI_Woolf2021!$E$9:$E$93)+63.1579*EXP(-0.19*E$58))/(Fperm_SI_Woolf2021!$E$9:$E$93-E$58))*(E$58-Fperm_SI_Woolf2021!$E$9:$E$93)/10))) + Fperm_SI_Woolf2021!$H$9:$H$93*EXP(-Fperm_SI_Woolf2021!$K$9:$K$93*$C94*IF(E$58=Fperm_SI_Woolf2021!$E$9:$E$93,1,EXP(LN((1.1*(Fperm_SI_Woolf2021!$E$9:$E$93-E$58)-63.1579*EXP(-0.19*Fperm_SI_Woolf2021!$E$9:$E$93)+63.1579*EXP(-0.19*E$58))/(Fperm_SI_Woolf2021!$E$9:$E$93-E$58))*(E$58-Fperm_SI_Woolf2021!$E$9:$E$93)/10))),Fperm_SI_Woolf2021!$D$9:$D$93))</f>
        <v>0.99312942361877499</v>
      </c>
      <c r="F94" s="51" cm="1">
        <f t="array" ref="F94">MIN(1,SLOPE(Fperm_SI_Woolf2021!$F$9:$F$93*EXP(-Fperm_SI_Woolf2021!$I$9:$I$93*$C94*IF(F$58=Fperm_SI_Woolf2021!$E$9:$E$93,1,EXP(LN((1.1*(Fperm_SI_Woolf2021!$E$9:$E$93-F$58)-63.1579*EXP(-0.19*Fperm_SI_Woolf2021!$E$9:$E$93)+63.1579*EXP(-0.19*F$58))/(Fperm_SI_Woolf2021!$E$9:$E$93-F$58))*(F$58-Fperm_SI_Woolf2021!$E$9:$E$93)/10))) + Fperm_SI_Woolf2021!$G$9:$G$93*EXP(-Fperm_SI_Woolf2021!$J$9:$J$93*$C94*IF(F$58=Fperm_SI_Woolf2021!$E$9:$E$93,1,EXP(LN((1.1*(Fperm_SI_Woolf2021!$E$9:$E$93-F$58)-63.1579*EXP(-0.19*Fperm_SI_Woolf2021!$E$9:$E$93)+63.1579*EXP(-0.19*F$58))/(Fperm_SI_Woolf2021!$E$9:$E$93-F$58))*(F$58-Fperm_SI_Woolf2021!$E$9:$E$93)/10))) + Fperm_SI_Woolf2021!$H$9:$H$93*EXP(-Fperm_SI_Woolf2021!$K$9:$K$93*$C94*IF(F$58=Fperm_SI_Woolf2021!$E$9:$E$93,1,EXP(LN((1.1*(Fperm_SI_Woolf2021!$E$9:$E$93-F$58)-63.1579*EXP(-0.19*Fperm_SI_Woolf2021!$E$9:$E$93)+63.1579*EXP(-0.19*F$58))/(Fperm_SI_Woolf2021!$E$9:$E$93-F$58))*(F$58-Fperm_SI_Woolf2021!$E$9:$E$93)/10))),Fperm_SI_Woolf2021!$D$9:$D$93)*F$57+INTERCEPT(Fperm_SI_Woolf2021!$F$9:$F$93*EXP(-Fperm_SI_Woolf2021!$I$9:$I$93*$C94*IF(F$58=Fperm_SI_Woolf2021!$E$9:$E$93,1,EXP(LN((1.1*(Fperm_SI_Woolf2021!$E$9:$E$93-F$58)-63.1579*EXP(-0.19*Fperm_SI_Woolf2021!$E$9:$E$93)+63.1579*EXP(-0.19*F$58))/(Fperm_SI_Woolf2021!$E$9:$E$93-F$58))*(F$58-Fperm_SI_Woolf2021!$E$9:$E$93)/10))) + Fperm_SI_Woolf2021!$G$9:$G$93*EXP(-Fperm_SI_Woolf2021!$J$9:$J$93*$C94*IF(F$58=Fperm_SI_Woolf2021!$E$9:$E$93,1,EXP(LN((1.1*(Fperm_SI_Woolf2021!$E$9:$E$93-F$58)-63.1579*EXP(-0.19*Fperm_SI_Woolf2021!$E$9:$E$93)+63.1579*EXP(-0.19*F$58))/(Fperm_SI_Woolf2021!$E$9:$E$93-F$58))*(F$58-Fperm_SI_Woolf2021!$E$9:$E$93)/10))) + Fperm_SI_Woolf2021!$H$9:$H$93*EXP(-Fperm_SI_Woolf2021!$K$9:$K$93*$C94*IF(F$58=Fperm_SI_Woolf2021!$E$9:$E$93,1,EXP(LN((1.1*(Fperm_SI_Woolf2021!$E$9:$E$93-F$58)-63.1579*EXP(-0.19*Fperm_SI_Woolf2021!$E$9:$E$93)+63.1579*EXP(-0.19*F$58))/(Fperm_SI_Woolf2021!$E$9:$E$93-F$58))*(F$58-Fperm_SI_Woolf2021!$E$9:$E$93)/10))),Fperm_SI_Woolf2021!$D$9:$D$93))</f>
        <v>0.96194825186771404</v>
      </c>
      <c r="G94" s="51" cm="1">
        <f t="array" ref="G94">MIN(1,SLOPE(Fperm_SI_Woolf2021!$F$9:$F$93*EXP(-Fperm_SI_Woolf2021!$I$9:$I$93*$C94*IF(G$58=Fperm_SI_Woolf2021!$E$9:$E$93,1,EXP(LN((1.1*(Fperm_SI_Woolf2021!$E$9:$E$93-G$58)-63.1579*EXP(-0.19*Fperm_SI_Woolf2021!$E$9:$E$93)+63.1579*EXP(-0.19*G$58))/(Fperm_SI_Woolf2021!$E$9:$E$93-G$58))*(G$58-Fperm_SI_Woolf2021!$E$9:$E$93)/10))) + Fperm_SI_Woolf2021!$G$9:$G$93*EXP(-Fperm_SI_Woolf2021!$J$9:$J$93*$C94*IF(G$58=Fperm_SI_Woolf2021!$E$9:$E$93,1,EXP(LN((1.1*(Fperm_SI_Woolf2021!$E$9:$E$93-G$58)-63.1579*EXP(-0.19*Fperm_SI_Woolf2021!$E$9:$E$93)+63.1579*EXP(-0.19*G$58))/(Fperm_SI_Woolf2021!$E$9:$E$93-G$58))*(G$58-Fperm_SI_Woolf2021!$E$9:$E$93)/10))) + Fperm_SI_Woolf2021!$H$9:$H$93*EXP(-Fperm_SI_Woolf2021!$K$9:$K$93*$C94*IF(G$58=Fperm_SI_Woolf2021!$E$9:$E$93,1,EXP(LN((1.1*(Fperm_SI_Woolf2021!$E$9:$E$93-G$58)-63.1579*EXP(-0.19*Fperm_SI_Woolf2021!$E$9:$E$93)+63.1579*EXP(-0.19*G$58))/(Fperm_SI_Woolf2021!$E$9:$E$93-G$58))*(G$58-Fperm_SI_Woolf2021!$E$9:$E$93)/10))),Fperm_SI_Woolf2021!$D$9:$D$93)*G$57+INTERCEPT(Fperm_SI_Woolf2021!$F$9:$F$93*EXP(-Fperm_SI_Woolf2021!$I$9:$I$93*$C94*IF(G$58=Fperm_SI_Woolf2021!$E$9:$E$93,1,EXP(LN((1.1*(Fperm_SI_Woolf2021!$E$9:$E$93-G$58)-63.1579*EXP(-0.19*Fperm_SI_Woolf2021!$E$9:$E$93)+63.1579*EXP(-0.19*G$58))/(Fperm_SI_Woolf2021!$E$9:$E$93-G$58))*(G$58-Fperm_SI_Woolf2021!$E$9:$E$93)/10))) + Fperm_SI_Woolf2021!$G$9:$G$93*EXP(-Fperm_SI_Woolf2021!$J$9:$J$93*$C94*IF(G$58=Fperm_SI_Woolf2021!$E$9:$E$93,1,EXP(LN((1.1*(Fperm_SI_Woolf2021!$E$9:$E$93-G$58)-63.1579*EXP(-0.19*Fperm_SI_Woolf2021!$E$9:$E$93)+63.1579*EXP(-0.19*G$58))/(Fperm_SI_Woolf2021!$E$9:$E$93-G$58))*(G$58-Fperm_SI_Woolf2021!$E$9:$E$93)/10))) + Fperm_SI_Woolf2021!$H$9:$H$93*EXP(-Fperm_SI_Woolf2021!$K$9:$K$93*$C94*IF(G$58=Fperm_SI_Woolf2021!$E$9:$E$93,1,EXP(LN((1.1*(Fperm_SI_Woolf2021!$E$9:$E$93-G$58)-63.1579*EXP(-0.19*Fperm_SI_Woolf2021!$E$9:$E$93)+63.1579*EXP(-0.19*G$58))/(Fperm_SI_Woolf2021!$E$9:$E$93-G$58))*(G$58-Fperm_SI_Woolf2021!$E$9:$E$93)/10))),Fperm_SI_Woolf2021!$D$9:$D$93))</f>
        <v>0.9307670801166531</v>
      </c>
      <c r="H94" s="51" cm="1">
        <f t="array" ref="H94">MIN(1,SLOPE(Fperm_SI_Woolf2021!$F$9:$F$93*EXP(-Fperm_SI_Woolf2021!$I$9:$I$93*$C94*IF(H$58=Fperm_SI_Woolf2021!$E$9:$E$93,1,EXP(LN((1.1*(Fperm_SI_Woolf2021!$E$9:$E$93-H$58)-63.1579*EXP(-0.19*Fperm_SI_Woolf2021!$E$9:$E$93)+63.1579*EXP(-0.19*H$58))/(Fperm_SI_Woolf2021!$E$9:$E$93-H$58))*(H$58-Fperm_SI_Woolf2021!$E$9:$E$93)/10))) + Fperm_SI_Woolf2021!$G$9:$G$93*EXP(-Fperm_SI_Woolf2021!$J$9:$J$93*$C94*IF(H$58=Fperm_SI_Woolf2021!$E$9:$E$93,1,EXP(LN((1.1*(Fperm_SI_Woolf2021!$E$9:$E$93-H$58)-63.1579*EXP(-0.19*Fperm_SI_Woolf2021!$E$9:$E$93)+63.1579*EXP(-0.19*H$58))/(Fperm_SI_Woolf2021!$E$9:$E$93-H$58))*(H$58-Fperm_SI_Woolf2021!$E$9:$E$93)/10))) + Fperm_SI_Woolf2021!$H$9:$H$93*EXP(-Fperm_SI_Woolf2021!$K$9:$K$93*$C94*IF(H$58=Fperm_SI_Woolf2021!$E$9:$E$93,1,EXP(LN((1.1*(Fperm_SI_Woolf2021!$E$9:$E$93-H$58)-63.1579*EXP(-0.19*Fperm_SI_Woolf2021!$E$9:$E$93)+63.1579*EXP(-0.19*H$58))/(Fperm_SI_Woolf2021!$E$9:$E$93-H$58))*(H$58-Fperm_SI_Woolf2021!$E$9:$E$93)/10))),Fperm_SI_Woolf2021!$D$9:$D$93)*H$57+INTERCEPT(Fperm_SI_Woolf2021!$F$9:$F$93*EXP(-Fperm_SI_Woolf2021!$I$9:$I$93*$C94*IF(H$58=Fperm_SI_Woolf2021!$E$9:$E$93,1,EXP(LN((1.1*(Fperm_SI_Woolf2021!$E$9:$E$93-H$58)-63.1579*EXP(-0.19*Fperm_SI_Woolf2021!$E$9:$E$93)+63.1579*EXP(-0.19*H$58))/(Fperm_SI_Woolf2021!$E$9:$E$93-H$58))*(H$58-Fperm_SI_Woolf2021!$E$9:$E$93)/10))) + Fperm_SI_Woolf2021!$G$9:$G$93*EXP(-Fperm_SI_Woolf2021!$J$9:$J$93*$C94*IF(H$58=Fperm_SI_Woolf2021!$E$9:$E$93,1,EXP(LN((1.1*(Fperm_SI_Woolf2021!$E$9:$E$93-H$58)-63.1579*EXP(-0.19*Fperm_SI_Woolf2021!$E$9:$E$93)+63.1579*EXP(-0.19*H$58))/(Fperm_SI_Woolf2021!$E$9:$E$93-H$58))*(H$58-Fperm_SI_Woolf2021!$E$9:$E$93)/10))) + Fperm_SI_Woolf2021!$H$9:$H$93*EXP(-Fperm_SI_Woolf2021!$K$9:$K$93*$C94*IF(H$58=Fperm_SI_Woolf2021!$E$9:$E$93,1,EXP(LN((1.1*(Fperm_SI_Woolf2021!$E$9:$E$93-H$58)-63.1579*EXP(-0.19*Fperm_SI_Woolf2021!$E$9:$E$93)+63.1579*EXP(-0.19*H$58))/(Fperm_SI_Woolf2021!$E$9:$E$93-H$58))*(H$58-Fperm_SI_Woolf2021!$E$9:$E$93)/10))),Fperm_SI_Woolf2021!$D$9:$D$93))</f>
        <v>0.89958590836559216</v>
      </c>
      <c r="I94" s="51" cm="1">
        <f t="array" ref="I94">MIN(1,SLOPE(Fperm_SI_Woolf2021!$F$9:$F$93*EXP(-Fperm_SI_Woolf2021!$I$9:$I$93*$C94*IF(I$58=Fperm_SI_Woolf2021!$E$9:$E$93,1,EXP(LN((1.1*(Fperm_SI_Woolf2021!$E$9:$E$93-I$58)-63.1579*EXP(-0.19*Fperm_SI_Woolf2021!$E$9:$E$93)+63.1579*EXP(-0.19*I$58))/(Fperm_SI_Woolf2021!$E$9:$E$93-I$58))*(I$58-Fperm_SI_Woolf2021!$E$9:$E$93)/10))) + Fperm_SI_Woolf2021!$G$9:$G$93*EXP(-Fperm_SI_Woolf2021!$J$9:$J$93*$C94*IF(I$58=Fperm_SI_Woolf2021!$E$9:$E$93,1,EXP(LN((1.1*(Fperm_SI_Woolf2021!$E$9:$E$93-I$58)-63.1579*EXP(-0.19*Fperm_SI_Woolf2021!$E$9:$E$93)+63.1579*EXP(-0.19*I$58))/(Fperm_SI_Woolf2021!$E$9:$E$93-I$58))*(I$58-Fperm_SI_Woolf2021!$E$9:$E$93)/10))) + Fperm_SI_Woolf2021!$H$9:$H$93*EXP(-Fperm_SI_Woolf2021!$K$9:$K$93*$C94*IF(I$58=Fperm_SI_Woolf2021!$E$9:$E$93,1,EXP(LN((1.1*(Fperm_SI_Woolf2021!$E$9:$E$93-I$58)-63.1579*EXP(-0.19*Fperm_SI_Woolf2021!$E$9:$E$93)+63.1579*EXP(-0.19*I$58))/(Fperm_SI_Woolf2021!$E$9:$E$93-I$58))*(I$58-Fperm_SI_Woolf2021!$E$9:$E$93)/10))),Fperm_SI_Woolf2021!$D$9:$D$93)*I$57+INTERCEPT(Fperm_SI_Woolf2021!$F$9:$F$93*EXP(-Fperm_SI_Woolf2021!$I$9:$I$93*$C94*IF(I$58=Fperm_SI_Woolf2021!$E$9:$E$93,1,EXP(LN((1.1*(Fperm_SI_Woolf2021!$E$9:$E$93-I$58)-63.1579*EXP(-0.19*Fperm_SI_Woolf2021!$E$9:$E$93)+63.1579*EXP(-0.19*I$58))/(Fperm_SI_Woolf2021!$E$9:$E$93-I$58))*(I$58-Fperm_SI_Woolf2021!$E$9:$E$93)/10))) + Fperm_SI_Woolf2021!$G$9:$G$93*EXP(-Fperm_SI_Woolf2021!$J$9:$J$93*$C94*IF(I$58=Fperm_SI_Woolf2021!$E$9:$E$93,1,EXP(LN((1.1*(Fperm_SI_Woolf2021!$E$9:$E$93-I$58)-63.1579*EXP(-0.19*Fperm_SI_Woolf2021!$E$9:$E$93)+63.1579*EXP(-0.19*I$58))/(Fperm_SI_Woolf2021!$E$9:$E$93-I$58))*(I$58-Fperm_SI_Woolf2021!$E$9:$E$93)/10))) + Fperm_SI_Woolf2021!$H$9:$H$93*EXP(-Fperm_SI_Woolf2021!$K$9:$K$93*$C94*IF(I$58=Fperm_SI_Woolf2021!$E$9:$E$93,1,EXP(LN((1.1*(Fperm_SI_Woolf2021!$E$9:$E$93-I$58)-63.1579*EXP(-0.19*Fperm_SI_Woolf2021!$E$9:$E$93)+63.1579*EXP(-0.19*I$58))/(Fperm_SI_Woolf2021!$E$9:$E$93-I$58))*(I$58-Fperm_SI_Woolf2021!$E$9:$E$93)/10))),Fperm_SI_Woolf2021!$D$9:$D$93))</f>
        <v>0.86840473661453133</v>
      </c>
      <c r="J94" s="51" cm="1">
        <f t="array" ref="J94">MIN(1,SLOPE(Fperm_SI_Woolf2021!$F$9:$F$93*EXP(-Fperm_SI_Woolf2021!$I$9:$I$93*$C94*IF(J$58=Fperm_SI_Woolf2021!$E$9:$E$93,1,EXP(LN((1.1*(Fperm_SI_Woolf2021!$E$9:$E$93-J$58)-63.1579*EXP(-0.19*Fperm_SI_Woolf2021!$E$9:$E$93)+63.1579*EXP(-0.19*J$58))/(Fperm_SI_Woolf2021!$E$9:$E$93-J$58))*(J$58-Fperm_SI_Woolf2021!$E$9:$E$93)/10))) + Fperm_SI_Woolf2021!$G$9:$G$93*EXP(-Fperm_SI_Woolf2021!$J$9:$J$93*$C94*IF(J$58=Fperm_SI_Woolf2021!$E$9:$E$93,1,EXP(LN((1.1*(Fperm_SI_Woolf2021!$E$9:$E$93-J$58)-63.1579*EXP(-0.19*Fperm_SI_Woolf2021!$E$9:$E$93)+63.1579*EXP(-0.19*J$58))/(Fperm_SI_Woolf2021!$E$9:$E$93-J$58))*(J$58-Fperm_SI_Woolf2021!$E$9:$E$93)/10))) + Fperm_SI_Woolf2021!$H$9:$H$93*EXP(-Fperm_SI_Woolf2021!$K$9:$K$93*$C94*IF(J$58=Fperm_SI_Woolf2021!$E$9:$E$93,1,EXP(LN((1.1*(Fperm_SI_Woolf2021!$E$9:$E$93-J$58)-63.1579*EXP(-0.19*Fperm_SI_Woolf2021!$E$9:$E$93)+63.1579*EXP(-0.19*J$58))/(Fperm_SI_Woolf2021!$E$9:$E$93-J$58))*(J$58-Fperm_SI_Woolf2021!$E$9:$E$93)/10))),Fperm_SI_Woolf2021!$D$9:$D$93)*J$57+INTERCEPT(Fperm_SI_Woolf2021!$F$9:$F$93*EXP(-Fperm_SI_Woolf2021!$I$9:$I$93*$C94*IF(J$58=Fperm_SI_Woolf2021!$E$9:$E$93,1,EXP(LN((1.1*(Fperm_SI_Woolf2021!$E$9:$E$93-J$58)-63.1579*EXP(-0.19*Fperm_SI_Woolf2021!$E$9:$E$93)+63.1579*EXP(-0.19*J$58))/(Fperm_SI_Woolf2021!$E$9:$E$93-J$58))*(J$58-Fperm_SI_Woolf2021!$E$9:$E$93)/10))) + Fperm_SI_Woolf2021!$G$9:$G$93*EXP(-Fperm_SI_Woolf2021!$J$9:$J$93*$C94*IF(J$58=Fperm_SI_Woolf2021!$E$9:$E$93,1,EXP(LN((1.1*(Fperm_SI_Woolf2021!$E$9:$E$93-J$58)-63.1579*EXP(-0.19*Fperm_SI_Woolf2021!$E$9:$E$93)+63.1579*EXP(-0.19*J$58))/(Fperm_SI_Woolf2021!$E$9:$E$93-J$58))*(J$58-Fperm_SI_Woolf2021!$E$9:$E$93)/10))) + Fperm_SI_Woolf2021!$H$9:$H$93*EXP(-Fperm_SI_Woolf2021!$K$9:$K$93*$C94*IF(J$58=Fperm_SI_Woolf2021!$E$9:$E$93,1,EXP(LN((1.1*(Fperm_SI_Woolf2021!$E$9:$E$93-J$58)-63.1579*EXP(-0.19*Fperm_SI_Woolf2021!$E$9:$E$93)+63.1579*EXP(-0.19*J$58))/(Fperm_SI_Woolf2021!$E$9:$E$93-J$58))*(J$58-Fperm_SI_Woolf2021!$E$9:$E$93)/10))),Fperm_SI_Woolf2021!$D$9:$D$93))</f>
        <v>0.83722356486347038</v>
      </c>
      <c r="K94" s="51" cm="1">
        <f t="array" ref="K94">MIN(1,SLOPE(Fperm_SI_Woolf2021!$F$9:$F$93*EXP(-Fperm_SI_Woolf2021!$I$9:$I$93*$C94*IF(K$58=Fperm_SI_Woolf2021!$E$9:$E$93,1,EXP(LN((1.1*(Fperm_SI_Woolf2021!$E$9:$E$93-K$58)-63.1579*EXP(-0.19*Fperm_SI_Woolf2021!$E$9:$E$93)+63.1579*EXP(-0.19*K$58))/(Fperm_SI_Woolf2021!$E$9:$E$93-K$58))*(K$58-Fperm_SI_Woolf2021!$E$9:$E$93)/10))) + Fperm_SI_Woolf2021!$G$9:$G$93*EXP(-Fperm_SI_Woolf2021!$J$9:$J$93*$C94*IF(K$58=Fperm_SI_Woolf2021!$E$9:$E$93,1,EXP(LN((1.1*(Fperm_SI_Woolf2021!$E$9:$E$93-K$58)-63.1579*EXP(-0.19*Fperm_SI_Woolf2021!$E$9:$E$93)+63.1579*EXP(-0.19*K$58))/(Fperm_SI_Woolf2021!$E$9:$E$93-K$58))*(K$58-Fperm_SI_Woolf2021!$E$9:$E$93)/10))) + Fperm_SI_Woolf2021!$H$9:$H$93*EXP(-Fperm_SI_Woolf2021!$K$9:$K$93*$C94*IF(K$58=Fperm_SI_Woolf2021!$E$9:$E$93,1,EXP(LN((1.1*(Fperm_SI_Woolf2021!$E$9:$E$93-K$58)-63.1579*EXP(-0.19*Fperm_SI_Woolf2021!$E$9:$E$93)+63.1579*EXP(-0.19*K$58))/(Fperm_SI_Woolf2021!$E$9:$E$93-K$58))*(K$58-Fperm_SI_Woolf2021!$E$9:$E$93)/10))),Fperm_SI_Woolf2021!$D$9:$D$93)*K$57+INTERCEPT(Fperm_SI_Woolf2021!$F$9:$F$93*EXP(-Fperm_SI_Woolf2021!$I$9:$I$93*$C94*IF(K$58=Fperm_SI_Woolf2021!$E$9:$E$93,1,EXP(LN((1.1*(Fperm_SI_Woolf2021!$E$9:$E$93-K$58)-63.1579*EXP(-0.19*Fperm_SI_Woolf2021!$E$9:$E$93)+63.1579*EXP(-0.19*K$58))/(Fperm_SI_Woolf2021!$E$9:$E$93-K$58))*(K$58-Fperm_SI_Woolf2021!$E$9:$E$93)/10))) + Fperm_SI_Woolf2021!$G$9:$G$93*EXP(-Fperm_SI_Woolf2021!$J$9:$J$93*$C94*IF(K$58=Fperm_SI_Woolf2021!$E$9:$E$93,1,EXP(LN((1.1*(Fperm_SI_Woolf2021!$E$9:$E$93-K$58)-63.1579*EXP(-0.19*Fperm_SI_Woolf2021!$E$9:$E$93)+63.1579*EXP(-0.19*K$58))/(Fperm_SI_Woolf2021!$E$9:$E$93-K$58))*(K$58-Fperm_SI_Woolf2021!$E$9:$E$93)/10))) + Fperm_SI_Woolf2021!$H$9:$H$93*EXP(-Fperm_SI_Woolf2021!$K$9:$K$93*$C94*IF(K$58=Fperm_SI_Woolf2021!$E$9:$E$93,1,EXP(LN((1.1*(Fperm_SI_Woolf2021!$E$9:$E$93-K$58)-63.1579*EXP(-0.19*Fperm_SI_Woolf2021!$E$9:$E$93)+63.1579*EXP(-0.19*K$58))/(Fperm_SI_Woolf2021!$E$9:$E$93-K$58))*(K$58-Fperm_SI_Woolf2021!$E$9:$E$93)/10))),Fperm_SI_Woolf2021!$D$9:$D$93))</f>
        <v>0.80604239311240944</v>
      </c>
      <c r="L94" s="51" cm="1">
        <f t="array" ref="L94">MIN(1,SLOPE(Fperm_SI_Woolf2021!$F$9:$F$93*EXP(-Fperm_SI_Woolf2021!$I$9:$I$93*$C94*IF(L$58=Fperm_SI_Woolf2021!$E$9:$E$93,1,EXP(LN((1.1*(Fperm_SI_Woolf2021!$E$9:$E$93-L$58)-63.1579*EXP(-0.19*Fperm_SI_Woolf2021!$E$9:$E$93)+63.1579*EXP(-0.19*L$58))/(Fperm_SI_Woolf2021!$E$9:$E$93-L$58))*(L$58-Fperm_SI_Woolf2021!$E$9:$E$93)/10))) + Fperm_SI_Woolf2021!$G$9:$G$93*EXP(-Fperm_SI_Woolf2021!$J$9:$J$93*$C94*IF(L$58=Fperm_SI_Woolf2021!$E$9:$E$93,1,EXP(LN((1.1*(Fperm_SI_Woolf2021!$E$9:$E$93-L$58)-63.1579*EXP(-0.19*Fperm_SI_Woolf2021!$E$9:$E$93)+63.1579*EXP(-0.19*L$58))/(Fperm_SI_Woolf2021!$E$9:$E$93-L$58))*(L$58-Fperm_SI_Woolf2021!$E$9:$E$93)/10))) + Fperm_SI_Woolf2021!$H$9:$H$93*EXP(-Fperm_SI_Woolf2021!$K$9:$K$93*$C94*IF(L$58=Fperm_SI_Woolf2021!$E$9:$E$93,1,EXP(LN((1.1*(Fperm_SI_Woolf2021!$E$9:$E$93-L$58)-63.1579*EXP(-0.19*Fperm_SI_Woolf2021!$E$9:$E$93)+63.1579*EXP(-0.19*L$58))/(Fperm_SI_Woolf2021!$E$9:$E$93-L$58))*(L$58-Fperm_SI_Woolf2021!$E$9:$E$93)/10))),Fperm_SI_Woolf2021!$D$9:$D$93)*L$57+INTERCEPT(Fperm_SI_Woolf2021!$F$9:$F$93*EXP(-Fperm_SI_Woolf2021!$I$9:$I$93*$C94*IF(L$58=Fperm_SI_Woolf2021!$E$9:$E$93,1,EXP(LN((1.1*(Fperm_SI_Woolf2021!$E$9:$E$93-L$58)-63.1579*EXP(-0.19*Fperm_SI_Woolf2021!$E$9:$E$93)+63.1579*EXP(-0.19*L$58))/(Fperm_SI_Woolf2021!$E$9:$E$93-L$58))*(L$58-Fperm_SI_Woolf2021!$E$9:$E$93)/10))) + Fperm_SI_Woolf2021!$G$9:$G$93*EXP(-Fperm_SI_Woolf2021!$J$9:$J$93*$C94*IF(L$58=Fperm_SI_Woolf2021!$E$9:$E$93,1,EXP(LN((1.1*(Fperm_SI_Woolf2021!$E$9:$E$93-L$58)-63.1579*EXP(-0.19*Fperm_SI_Woolf2021!$E$9:$E$93)+63.1579*EXP(-0.19*L$58))/(Fperm_SI_Woolf2021!$E$9:$E$93-L$58))*(L$58-Fperm_SI_Woolf2021!$E$9:$E$93)/10))) + Fperm_SI_Woolf2021!$H$9:$H$93*EXP(-Fperm_SI_Woolf2021!$K$9:$K$93*$C94*IF(L$58=Fperm_SI_Woolf2021!$E$9:$E$93,1,EXP(LN((1.1*(Fperm_SI_Woolf2021!$E$9:$E$93-L$58)-63.1579*EXP(-0.19*Fperm_SI_Woolf2021!$E$9:$E$93)+63.1579*EXP(-0.19*L$58))/(Fperm_SI_Woolf2021!$E$9:$E$93-L$58))*(L$58-Fperm_SI_Woolf2021!$E$9:$E$93)/10))),Fperm_SI_Woolf2021!$D$9:$D$93))</f>
        <v>0.77486122136134861</v>
      </c>
      <c r="M94" s="51" cm="1">
        <f t="array" ref="M94">MIN(1,SLOPE(Fperm_SI_Woolf2021!$F$9:$F$93*EXP(-Fperm_SI_Woolf2021!$I$9:$I$93*$C94*IF(M$58=Fperm_SI_Woolf2021!$E$9:$E$93,1,EXP(LN((1.1*(Fperm_SI_Woolf2021!$E$9:$E$93-M$58)-63.1579*EXP(-0.19*Fperm_SI_Woolf2021!$E$9:$E$93)+63.1579*EXP(-0.19*M$58))/(Fperm_SI_Woolf2021!$E$9:$E$93-M$58))*(M$58-Fperm_SI_Woolf2021!$E$9:$E$93)/10))) + Fperm_SI_Woolf2021!$G$9:$G$93*EXP(-Fperm_SI_Woolf2021!$J$9:$J$93*$C94*IF(M$58=Fperm_SI_Woolf2021!$E$9:$E$93,1,EXP(LN((1.1*(Fperm_SI_Woolf2021!$E$9:$E$93-M$58)-63.1579*EXP(-0.19*Fperm_SI_Woolf2021!$E$9:$E$93)+63.1579*EXP(-0.19*M$58))/(Fperm_SI_Woolf2021!$E$9:$E$93-M$58))*(M$58-Fperm_SI_Woolf2021!$E$9:$E$93)/10))) + Fperm_SI_Woolf2021!$H$9:$H$93*EXP(-Fperm_SI_Woolf2021!$K$9:$K$93*$C94*IF(M$58=Fperm_SI_Woolf2021!$E$9:$E$93,1,EXP(LN((1.1*(Fperm_SI_Woolf2021!$E$9:$E$93-M$58)-63.1579*EXP(-0.19*Fperm_SI_Woolf2021!$E$9:$E$93)+63.1579*EXP(-0.19*M$58))/(Fperm_SI_Woolf2021!$E$9:$E$93-M$58))*(M$58-Fperm_SI_Woolf2021!$E$9:$E$93)/10))),Fperm_SI_Woolf2021!$D$9:$D$93)*M$57+INTERCEPT(Fperm_SI_Woolf2021!$F$9:$F$93*EXP(-Fperm_SI_Woolf2021!$I$9:$I$93*$C94*IF(M$58=Fperm_SI_Woolf2021!$E$9:$E$93,1,EXP(LN((1.1*(Fperm_SI_Woolf2021!$E$9:$E$93-M$58)-63.1579*EXP(-0.19*Fperm_SI_Woolf2021!$E$9:$E$93)+63.1579*EXP(-0.19*M$58))/(Fperm_SI_Woolf2021!$E$9:$E$93-M$58))*(M$58-Fperm_SI_Woolf2021!$E$9:$E$93)/10))) + Fperm_SI_Woolf2021!$G$9:$G$93*EXP(-Fperm_SI_Woolf2021!$J$9:$J$93*$C94*IF(M$58=Fperm_SI_Woolf2021!$E$9:$E$93,1,EXP(LN((1.1*(Fperm_SI_Woolf2021!$E$9:$E$93-M$58)-63.1579*EXP(-0.19*Fperm_SI_Woolf2021!$E$9:$E$93)+63.1579*EXP(-0.19*M$58))/(Fperm_SI_Woolf2021!$E$9:$E$93-M$58))*(M$58-Fperm_SI_Woolf2021!$E$9:$E$93)/10))) + Fperm_SI_Woolf2021!$H$9:$H$93*EXP(-Fperm_SI_Woolf2021!$K$9:$K$93*$C94*IF(M$58=Fperm_SI_Woolf2021!$E$9:$E$93,1,EXP(LN((1.1*(Fperm_SI_Woolf2021!$E$9:$E$93-M$58)-63.1579*EXP(-0.19*Fperm_SI_Woolf2021!$E$9:$E$93)+63.1579*EXP(-0.19*M$58))/(Fperm_SI_Woolf2021!$E$9:$E$93-M$58))*(M$58-Fperm_SI_Woolf2021!$E$9:$E$93)/10))),Fperm_SI_Woolf2021!$D$9:$D$93))</f>
        <v>0.74368004961028777</v>
      </c>
      <c r="N94" s="51" cm="1">
        <f t="array" ref="N94">MIN(1,SLOPE(Fperm_SI_Woolf2021!$F$9:$F$93*EXP(-Fperm_SI_Woolf2021!$I$9:$I$93*$C94*IF(N$58=Fperm_SI_Woolf2021!$E$9:$E$93,1,EXP(LN((1.1*(Fperm_SI_Woolf2021!$E$9:$E$93-N$58)-63.1579*EXP(-0.19*Fperm_SI_Woolf2021!$E$9:$E$93)+63.1579*EXP(-0.19*N$58))/(Fperm_SI_Woolf2021!$E$9:$E$93-N$58))*(N$58-Fperm_SI_Woolf2021!$E$9:$E$93)/10))) + Fperm_SI_Woolf2021!$G$9:$G$93*EXP(-Fperm_SI_Woolf2021!$J$9:$J$93*$C94*IF(N$58=Fperm_SI_Woolf2021!$E$9:$E$93,1,EXP(LN((1.1*(Fperm_SI_Woolf2021!$E$9:$E$93-N$58)-63.1579*EXP(-0.19*Fperm_SI_Woolf2021!$E$9:$E$93)+63.1579*EXP(-0.19*N$58))/(Fperm_SI_Woolf2021!$E$9:$E$93-N$58))*(N$58-Fperm_SI_Woolf2021!$E$9:$E$93)/10))) + Fperm_SI_Woolf2021!$H$9:$H$93*EXP(-Fperm_SI_Woolf2021!$K$9:$K$93*$C94*IF(N$58=Fperm_SI_Woolf2021!$E$9:$E$93,1,EXP(LN((1.1*(Fperm_SI_Woolf2021!$E$9:$E$93-N$58)-63.1579*EXP(-0.19*Fperm_SI_Woolf2021!$E$9:$E$93)+63.1579*EXP(-0.19*N$58))/(Fperm_SI_Woolf2021!$E$9:$E$93-N$58))*(N$58-Fperm_SI_Woolf2021!$E$9:$E$93)/10))),Fperm_SI_Woolf2021!$D$9:$D$93)*N$57+INTERCEPT(Fperm_SI_Woolf2021!$F$9:$F$93*EXP(-Fperm_SI_Woolf2021!$I$9:$I$93*$C94*IF(N$58=Fperm_SI_Woolf2021!$E$9:$E$93,1,EXP(LN((1.1*(Fperm_SI_Woolf2021!$E$9:$E$93-N$58)-63.1579*EXP(-0.19*Fperm_SI_Woolf2021!$E$9:$E$93)+63.1579*EXP(-0.19*N$58))/(Fperm_SI_Woolf2021!$E$9:$E$93-N$58))*(N$58-Fperm_SI_Woolf2021!$E$9:$E$93)/10))) + Fperm_SI_Woolf2021!$G$9:$G$93*EXP(-Fperm_SI_Woolf2021!$J$9:$J$93*$C94*IF(N$58=Fperm_SI_Woolf2021!$E$9:$E$93,1,EXP(LN((1.1*(Fperm_SI_Woolf2021!$E$9:$E$93-N$58)-63.1579*EXP(-0.19*Fperm_SI_Woolf2021!$E$9:$E$93)+63.1579*EXP(-0.19*N$58))/(Fperm_SI_Woolf2021!$E$9:$E$93-N$58))*(N$58-Fperm_SI_Woolf2021!$E$9:$E$93)/10))) + Fperm_SI_Woolf2021!$H$9:$H$93*EXP(-Fperm_SI_Woolf2021!$K$9:$K$93*$C94*IF(N$58=Fperm_SI_Woolf2021!$E$9:$E$93,1,EXP(LN((1.1*(Fperm_SI_Woolf2021!$E$9:$E$93-N$58)-63.1579*EXP(-0.19*Fperm_SI_Woolf2021!$E$9:$E$93)+63.1579*EXP(-0.19*N$58))/(Fperm_SI_Woolf2021!$E$9:$E$93-N$58))*(N$58-Fperm_SI_Woolf2021!$E$9:$E$93)/10))),Fperm_SI_Woolf2021!$D$9:$D$93))</f>
        <v>0.71249887785922672</v>
      </c>
      <c r="O94" s="51" cm="1">
        <f t="array" ref="O94">MIN(1,SLOPE(Fperm_SI_Woolf2021!$F$9:$F$93*EXP(-Fperm_SI_Woolf2021!$I$9:$I$93*$C94*IF(O$58=Fperm_SI_Woolf2021!$E$9:$E$93,1,EXP(LN((1.1*(Fperm_SI_Woolf2021!$E$9:$E$93-O$58)-63.1579*EXP(-0.19*Fperm_SI_Woolf2021!$E$9:$E$93)+63.1579*EXP(-0.19*O$58))/(Fperm_SI_Woolf2021!$E$9:$E$93-O$58))*(O$58-Fperm_SI_Woolf2021!$E$9:$E$93)/10))) + Fperm_SI_Woolf2021!$G$9:$G$93*EXP(-Fperm_SI_Woolf2021!$J$9:$J$93*$C94*IF(O$58=Fperm_SI_Woolf2021!$E$9:$E$93,1,EXP(LN((1.1*(Fperm_SI_Woolf2021!$E$9:$E$93-O$58)-63.1579*EXP(-0.19*Fperm_SI_Woolf2021!$E$9:$E$93)+63.1579*EXP(-0.19*O$58))/(Fperm_SI_Woolf2021!$E$9:$E$93-O$58))*(O$58-Fperm_SI_Woolf2021!$E$9:$E$93)/10))) + Fperm_SI_Woolf2021!$H$9:$H$93*EXP(-Fperm_SI_Woolf2021!$K$9:$K$93*$C94*IF(O$58=Fperm_SI_Woolf2021!$E$9:$E$93,1,EXP(LN((1.1*(Fperm_SI_Woolf2021!$E$9:$E$93-O$58)-63.1579*EXP(-0.19*Fperm_SI_Woolf2021!$E$9:$E$93)+63.1579*EXP(-0.19*O$58))/(Fperm_SI_Woolf2021!$E$9:$E$93-O$58))*(O$58-Fperm_SI_Woolf2021!$E$9:$E$93)/10))),Fperm_SI_Woolf2021!$D$9:$D$93)*O$57+INTERCEPT(Fperm_SI_Woolf2021!$F$9:$F$93*EXP(-Fperm_SI_Woolf2021!$I$9:$I$93*$C94*IF(O$58=Fperm_SI_Woolf2021!$E$9:$E$93,1,EXP(LN((1.1*(Fperm_SI_Woolf2021!$E$9:$E$93-O$58)-63.1579*EXP(-0.19*Fperm_SI_Woolf2021!$E$9:$E$93)+63.1579*EXP(-0.19*O$58))/(Fperm_SI_Woolf2021!$E$9:$E$93-O$58))*(O$58-Fperm_SI_Woolf2021!$E$9:$E$93)/10))) + Fperm_SI_Woolf2021!$G$9:$G$93*EXP(-Fperm_SI_Woolf2021!$J$9:$J$93*$C94*IF(O$58=Fperm_SI_Woolf2021!$E$9:$E$93,1,EXP(LN((1.1*(Fperm_SI_Woolf2021!$E$9:$E$93-O$58)-63.1579*EXP(-0.19*Fperm_SI_Woolf2021!$E$9:$E$93)+63.1579*EXP(-0.19*O$58))/(Fperm_SI_Woolf2021!$E$9:$E$93-O$58))*(O$58-Fperm_SI_Woolf2021!$E$9:$E$93)/10))) + Fperm_SI_Woolf2021!$H$9:$H$93*EXP(-Fperm_SI_Woolf2021!$K$9:$K$93*$C94*IF(O$58=Fperm_SI_Woolf2021!$E$9:$E$93,1,EXP(LN((1.1*(Fperm_SI_Woolf2021!$E$9:$E$93-O$58)-63.1579*EXP(-0.19*Fperm_SI_Woolf2021!$E$9:$E$93)+63.1579*EXP(-0.19*O$58))/(Fperm_SI_Woolf2021!$E$9:$E$93-O$58))*(O$58-Fperm_SI_Woolf2021!$E$9:$E$93)/10))),Fperm_SI_Woolf2021!$D$9:$D$93))</f>
        <v>0.68131770610816589</v>
      </c>
      <c r="P94" s="51" cm="1">
        <f t="array" ref="P94">MIN(1,SLOPE(Fperm_SI_Woolf2021!$F$9:$F$93*EXP(-Fperm_SI_Woolf2021!$I$9:$I$93*$C94*IF(P$58=Fperm_SI_Woolf2021!$E$9:$E$93,1,EXP(LN((1.1*(Fperm_SI_Woolf2021!$E$9:$E$93-P$58)-63.1579*EXP(-0.19*Fperm_SI_Woolf2021!$E$9:$E$93)+63.1579*EXP(-0.19*P$58))/(Fperm_SI_Woolf2021!$E$9:$E$93-P$58))*(P$58-Fperm_SI_Woolf2021!$E$9:$E$93)/10))) + Fperm_SI_Woolf2021!$G$9:$G$93*EXP(-Fperm_SI_Woolf2021!$J$9:$J$93*$C94*IF(P$58=Fperm_SI_Woolf2021!$E$9:$E$93,1,EXP(LN((1.1*(Fperm_SI_Woolf2021!$E$9:$E$93-P$58)-63.1579*EXP(-0.19*Fperm_SI_Woolf2021!$E$9:$E$93)+63.1579*EXP(-0.19*P$58))/(Fperm_SI_Woolf2021!$E$9:$E$93-P$58))*(P$58-Fperm_SI_Woolf2021!$E$9:$E$93)/10))) + Fperm_SI_Woolf2021!$H$9:$H$93*EXP(-Fperm_SI_Woolf2021!$K$9:$K$93*$C94*IF(P$58=Fperm_SI_Woolf2021!$E$9:$E$93,1,EXP(LN((1.1*(Fperm_SI_Woolf2021!$E$9:$E$93-P$58)-63.1579*EXP(-0.19*Fperm_SI_Woolf2021!$E$9:$E$93)+63.1579*EXP(-0.19*P$58))/(Fperm_SI_Woolf2021!$E$9:$E$93-P$58))*(P$58-Fperm_SI_Woolf2021!$E$9:$E$93)/10))),Fperm_SI_Woolf2021!$D$9:$D$93)*P$57+INTERCEPT(Fperm_SI_Woolf2021!$F$9:$F$93*EXP(-Fperm_SI_Woolf2021!$I$9:$I$93*$C94*IF(P$58=Fperm_SI_Woolf2021!$E$9:$E$93,1,EXP(LN((1.1*(Fperm_SI_Woolf2021!$E$9:$E$93-P$58)-63.1579*EXP(-0.19*Fperm_SI_Woolf2021!$E$9:$E$93)+63.1579*EXP(-0.19*P$58))/(Fperm_SI_Woolf2021!$E$9:$E$93-P$58))*(P$58-Fperm_SI_Woolf2021!$E$9:$E$93)/10))) + Fperm_SI_Woolf2021!$G$9:$G$93*EXP(-Fperm_SI_Woolf2021!$J$9:$J$93*$C94*IF(P$58=Fperm_SI_Woolf2021!$E$9:$E$93,1,EXP(LN((1.1*(Fperm_SI_Woolf2021!$E$9:$E$93-P$58)-63.1579*EXP(-0.19*Fperm_SI_Woolf2021!$E$9:$E$93)+63.1579*EXP(-0.19*P$58))/(Fperm_SI_Woolf2021!$E$9:$E$93-P$58))*(P$58-Fperm_SI_Woolf2021!$E$9:$E$93)/10))) + Fperm_SI_Woolf2021!$H$9:$H$93*EXP(-Fperm_SI_Woolf2021!$K$9:$K$93*$C94*IF(P$58=Fperm_SI_Woolf2021!$E$9:$E$93,1,EXP(LN((1.1*(Fperm_SI_Woolf2021!$E$9:$E$93-P$58)-63.1579*EXP(-0.19*Fperm_SI_Woolf2021!$E$9:$E$93)+63.1579*EXP(-0.19*P$58))/(Fperm_SI_Woolf2021!$E$9:$E$93-P$58))*(P$58-Fperm_SI_Woolf2021!$E$9:$E$93)/10))),Fperm_SI_Woolf2021!$D$9:$D$93))</f>
        <v>0.65013653435710494</v>
      </c>
      <c r="Q94" s="51" cm="1">
        <f t="array" ref="Q94">MIN(1,SLOPE(Fperm_SI_Woolf2021!$F$9:$F$93*EXP(-Fperm_SI_Woolf2021!$I$9:$I$93*$C94*IF(Q$58=Fperm_SI_Woolf2021!$E$9:$E$93,1,EXP(LN((1.1*(Fperm_SI_Woolf2021!$E$9:$E$93-Q$58)-63.1579*EXP(-0.19*Fperm_SI_Woolf2021!$E$9:$E$93)+63.1579*EXP(-0.19*Q$58))/(Fperm_SI_Woolf2021!$E$9:$E$93-Q$58))*(Q$58-Fperm_SI_Woolf2021!$E$9:$E$93)/10))) + Fperm_SI_Woolf2021!$G$9:$G$93*EXP(-Fperm_SI_Woolf2021!$J$9:$J$93*$C94*IF(Q$58=Fperm_SI_Woolf2021!$E$9:$E$93,1,EXP(LN((1.1*(Fperm_SI_Woolf2021!$E$9:$E$93-Q$58)-63.1579*EXP(-0.19*Fperm_SI_Woolf2021!$E$9:$E$93)+63.1579*EXP(-0.19*Q$58))/(Fperm_SI_Woolf2021!$E$9:$E$93-Q$58))*(Q$58-Fperm_SI_Woolf2021!$E$9:$E$93)/10))) + Fperm_SI_Woolf2021!$H$9:$H$93*EXP(-Fperm_SI_Woolf2021!$K$9:$K$93*$C94*IF(Q$58=Fperm_SI_Woolf2021!$E$9:$E$93,1,EXP(LN((1.1*(Fperm_SI_Woolf2021!$E$9:$E$93-Q$58)-63.1579*EXP(-0.19*Fperm_SI_Woolf2021!$E$9:$E$93)+63.1579*EXP(-0.19*Q$58))/(Fperm_SI_Woolf2021!$E$9:$E$93-Q$58))*(Q$58-Fperm_SI_Woolf2021!$E$9:$E$93)/10))),Fperm_SI_Woolf2021!$D$9:$D$93)*Q$57+INTERCEPT(Fperm_SI_Woolf2021!$F$9:$F$93*EXP(-Fperm_SI_Woolf2021!$I$9:$I$93*$C94*IF(Q$58=Fperm_SI_Woolf2021!$E$9:$E$93,1,EXP(LN((1.1*(Fperm_SI_Woolf2021!$E$9:$E$93-Q$58)-63.1579*EXP(-0.19*Fperm_SI_Woolf2021!$E$9:$E$93)+63.1579*EXP(-0.19*Q$58))/(Fperm_SI_Woolf2021!$E$9:$E$93-Q$58))*(Q$58-Fperm_SI_Woolf2021!$E$9:$E$93)/10))) + Fperm_SI_Woolf2021!$G$9:$G$93*EXP(-Fperm_SI_Woolf2021!$J$9:$J$93*$C94*IF(Q$58=Fperm_SI_Woolf2021!$E$9:$E$93,1,EXP(LN((1.1*(Fperm_SI_Woolf2021!$E$9:$E$93-Q$58)-63.1579*EXP(-0.19*Fperm_SI_Woolf2021!$E$9:$E$93)+63.1579*EXP(-0.19*Q$58))/(Fperm_SI_Woolf2021!$E$9:$E$93-Q$58))*(Q$58-Fperm_SI_Woolf2021!$E$9:$E$93)/10))) + Fperm_SI_Woolf2021!$H$9:$H$93*EXP(-Fperm_SI_Woolf2021!$K$9:$K$93*$C94*IF(Q$58=Fperm_SI_Woolf2021!$E$9:$E$93,1,EXP(LN((1.1*(Fperm_SI_Woolf2021!$E$9:$E$93-Q$58)-63.1579*EXP(-0.19*Fperm_SI_Woolf2021!$E$9:$E$93)+63.1579*EXP(-0.19*Q$58))/(Fperm_SI_Woolf2021!$E$9:$E$93-Q$58))*(Q$58-Fperm_SI_Woolf2021!$E$9:$E$93)/10))),Fperm_SI_Woolf2021!$D$9:$D$93))</f>
        <v>0.618955362606044</v>
      </c>
      <c r="R94" s="51" cm="1">
        <f t="array" ref="R94">MIN(1,SLOPE(Fperm_SI_Woolf2021!$F$9:$F$93*EXP(-Fperm_SI_Woolf2021!$I$9:$I$93*$C94*IF(R$58=Fperm_SI_Woolf2021!$E$9:$E$93,1,EXP(LN((1.1*(Fperm_SI_Woolf2021!$E$9:$E$93-R$58)-63.1579*EXP(-0.19*Fperm_SI_Woolf2021!$E$9:$E$93)+63.1579*EXP(-0.19*R$58))/(Fperm_SI_Woolf2021!$E$9:$E$93-R$58))*(R$58-Fperm_SI_Woolf2021!$E$9:$E$93)/10))) + Fperm_SI_Woolf2021!$G$9:$G$93*EXP(-Fperm_SI_Woolf2021!$J$9:$J$93*$C94*IF(R$58=Fperm_SI_Woolf2021!$E$9:$E$93,1,EXP(LN((1.1*(Fperm_SI_Woolf2021!$E$9:$E$93-R$58)-63.1579*EXP(-0.19*Fperm_SI_Woolf2021!$E$9:$E$93)+63.1579*EXP(-0.19*R$58))/(Fperm_SI_Woolf2021!$E$9:$E$93-R$58))*(R$58-Fperm_SI_Woolf2021!$E$9:$E$93)/10))) + Fperm_SI_Woolf2021!$H$9:$H$93*EXP(-Fperm_SI_Woolf2021!$K$9:$K$93*$C94*IF(R$58=Fperm_SI_Woolf2021!$E$9:$E$93,1,EXP(LN((1.1*(Fperm_SI_Woolf2021!$E$9:$E$93-R$58)-63.1579*EXP(-0.19*Fperm_SI_Woolf2021!$E$9:$E$93)+63.1579*EXP(-0.19*R$58))/(Fperm_SI_Woolf2021!$E$9:$E$93-R$58))*(R$58-Fperm_SI_Woolf2021!$E$9:$E$93)/10))),Fperm_SI_Woolf2021!$D$9:$D$93)*R$57+INTERCEPT(Fperm_SI_Woolf2021!$F$9:$F$93*EXP(-Fperm_SI_Woolf2021!$I$9:$I$93*$C94*IF(R$58=Fperm_SI_Woolf2021!$E$9:$E$93,1,EXP(LN((1.1*(Fperm_SI_Woolf2021!$E$9:$E$93-R$58)-63.1579*EXP(-0.19*Fperm_SI_Woolf2021!$E$9:$E$93)+63.1579*EXP(-0.19*R$58))/(Fperm_SI_Woolf2021!$E$9:$E$93-R$58))*(R$58-Fperm_SI_Woolf2021!$E$9:$E$93)/10))) + Fperm_SI_Woolf2021!$G$9:$G$93*EXP(-Fperm_SI_Woolf2021!$J$9:$J$93*$C94*IF(R$58=Fperm_SI_Woolf2021!$E$9:$E$93,1,EXP(LN((1.1*(Fperm_SI_Woolf2021!$E$9:$E$93-R$58)-63.1579*EXP(-0.19*Fperm_SI_Woolf2021!$E$9:$E$93)+63.1579*EXP(-0.19*R$58))/(Fperm_SI_Woolf2021!$E$9:$E$93-R$58))*(R$58-Fperm_SI_Woolf2021!$E$9:$E$93)/10))) + Fperm_SI_Woolf2021!$H$9:$H$93*EXP(-Fperm_SI_Woolf2021!$K$9:$K$93*$C94*IF(R$58=Fperm_SI_Woolf2021!$E$9:$E$93,1,EXP(LN((1.1*(Fperm_SI_Woolf2021!$E$9:$E$93-R$58)-63.1579*EXP(-0.19*Fperm_SI_Woolf2021!$E$9:$E$93)+63.1579*EXP(-0.19*R$58))/(Fperm_SI_Woolf2021!$E$9:$E$93-R$58))*(R$58-Fperm_SI_Woolf2021!$E$9:$E$93)/10))),Fperm_SI_Woolf2021!$D$9:$D$93))</f>
        <v>0.58777419085498306</v>
      </c>
      <c r="S94" s="51" cm="1">
        <f t="array" ref="S94">MIN(1,SLOPE(Fperm_SI_Woolf2021!$F$9:$F$93*EXP(-Fperm_SI_Woolf2021!$I$9:$I$93*$C94*IF(S$58=Fperm_SI_Woolf2021!$E$9:$E$93,1,EXP(LN((1.1*(Fperm_SI_Woolf2021!$E$9:$E$93-S$58)-63.1579*EXP(-0.19*Fperm_SI_Woolf2021!$E$9:$E$93)+63.1579*EXP(-0.19*S$58))/(Fperm_SI_Woolf2021!$E$9:$E$93-S$58))*(S$58-Fperm_SI_Woolf2021!$E$9:$E$93)/10))) + Fperm_SI_Woolf2021!$G$9:$G$93*EXP(-Fperm_SI_Woolf2021!$J$9:$J$93*$C94*IF(S$58=Fperm_SI_Woolf2021!$E$9:$E$93,1,EXP(LN((1.1*(Fperm_SI_Woolf2021!$E$9:$E$93-S$58)-63.1579*EXP(-0.19*Fperm_SI_Woolf2021!$E$9:$E$93)+63.1579*EXP(-0.19*S$58))/(Fperm_SI_Woolf2021!$E$9:$E$93-S$58))*(S$58-Fperm_SI_Woolf2021!$E$9:$E$93)/10))) + Fperm_SI_Woolf2021!$H$9:$H$93*EXP(-Fperm_SI_Woolf2021!$K$9:$K$93*$C94*IF(S$58=Fperm_SI_Woolf2021!$E$9:$E$93,1,EXP(LN((1.1*(Fperm_SI_Woolf2021!$E$9:$E$93-S$58)-63.1579*EXP(-0.19*Fperm_SI_Woolf2021!$E$9:$E$93)+63.1579*EXP(-0.19*S$58))/(Fperm_SI_Woolf2021!$E$9:$E$93-S$58))*(S$58-Fperm_SI_Woolf2021!$E$9:$E$93)/10))),Fperm_SI_Woolf2021!$D$9:$D$93)*S$57+INTERCEPT(Fperm_SI_Woolf2021!$F$9:$F$93*EXP(-Fperm_SI_Woolf2021!$I$9:$I$93*$C94*IF(S$58=Fperm_SI_Woolf2021!$E$9:$E$93,1,EXP(LN((1.1*(Fperm_SI_Woolf2021!$E$9:$E$93-S$58)-63.1579*EXP(-0.19*Fperm_SI_Woolf2021!$E$9:$E$93)+63.1579*EXP(-0.19*S$58))/(Fperm_SI_Woolf2021!$E$9:$E$93-S$58))*(S$58-Fperm_SI_Woolf2021!$E$9:$E$93)/10))) + Fperm_SI_Woolf2021!$G$9:$G$93*EXP(-Fperm_SI_Woolf2021!$J$9:$J$93*$C94*IF(S$58=Fperm_SI_Woolf2021!$E$9:$E$93,1,EXP(LN((1.1*(Fperm_SI_Woolf2021!$E$9:$E$93-S$58)-63.1579*EXP(-0.19*Fperm_SI_Woolf2021!$E$9:$E$93)+63.1579*EXP(-0.19*S$58))/(Fperm_SI_Woolf2021!$E$9:$E$93-S$58))*(S$58-Fperm_SI_Woolf2021!$E$9:$E$93)/10))) + Fperm_SI_Woolf2021!$H$9:$H$93*EXP(-Fperm_SI_Woolf2021!$K$9:$K$93*$C94*IF(S$58=Fperm_SI_Woolf2021!$E$9:$E$93,1,EXP(LN((1.1*(Fperm_SI_Woolf2021!$E$9:$E$93-S$58)-63.1579*EXP(-0.19*Fperm_SI_Woolf2021!$E$9:$E$93)+63.1579*EXP(-0.19*S$58))/(Fperm_SI_Woolf2021!$E$9:$E$93-S$58))*(S$58-Fperm_SI_Woolf2021!$E$9:$E$93)/10))),Fperm_SI_Woolf2021!$D$9:$D$93))</f>
        <v>0.83903366552453496</v>
      </c>
      <c r="T94" s="51" cm="1">
        <f t="array" ref="T94">MIN(1,SLOPE(Fperm_SI_Woolf2021!$F$9:$F$93*EXP(-Fperm_SI_Woolf2021!$I$9:$I$93*$C94*IF(T$58=Fperm_SI_Woolf2021!$E$9:$E$93,1,EXP(LN((1.1*(Fperm_SI_Woolf2021!$E$9:$E$93-T$58)-63.1579*EXP(-0.19*Fperm_SI_Woolf2021!$E$9:$E$93)+63.1579*EXP(-0.19*T$58))/(Fperm_SI_Woolf2021!$E$9:$E$93-T$58))*(T$58-Fperm_SI_Woolf2021!$E$9:$E$93)/10))) + Fperm_SI_Woolf2021!$G$9:$G$93*EXP(-Fperm_SI_Woolf2021!$J$9:$J$93*$C94*IF(T$58=Fperm_SI_Woolf2021!$E$9:$E$93,1,EXP(LN((1.1*(Fperm_SI_Woolf2021!$E$9:$E$93-T$58)-63.1579*EXP(-0.19*Fperm_SI_Woolf2021!$E$9:$E$93)+63.1579*EXP(-0.19*T$58))/(Fperm_SI_Woolf2021!$E$9:$E$93-T$58))*(T$58-Fperm_SI_Woolf2021!$E$9:$E$93)/10))) + Fperm_SI_Woolf2021!$H$9:$H$93*EXP(-Fperm_SI_Woolf2021!$K$9:$K$93*$C94*IF(T$58=Fperm_SI_Woolf2021!$E$9:$E$93,1,EXP(LN((1.1*(Fperm_SI_Woolf2021!$E$9:$E$93-T$58)-63.1579*EXP(-0.19*Fperm_SI_Woolf2021!$E$9:$E$93)+63.1579*EXP(-0.19*T$58))/(Fperm_SI_Woolf2021!$E$9:$E$93-T$58))*(T$58-Fperm_SI_Woolf2021!$E$9:$E$93)/10))),Fperm_SI_Woolf2021!$D$9:$D$93)*T$57+INTERCEPT(Fperm_SI_Woolf2021!$F$9:$F$93*EXP(-Fperm_SI_Woolf2021!$I$9:$I$93*$C94*IF(T$58=Fperm_SI_Woolf2021!$E$9:$E$93,1,EXP(LN((1.1*(Fperm_SI_Woolf2021!$E$9:$E$93-T$58)-63.1579*EXP(-0.19*Fperm_SI_Woolf2021!$E$9:$E$93)+63.1579*EXP(-0.19*T$58))/(Fperm_SI_Woolf2021!$E$9:$E$93-T$58))*(T$58-Fperm_SI_Woolf2021!$E$9:$E$93)/10))) + Fperm_SI_Woolf2021!$G$9:$G$93*EXP(-Fperm_SI_Woolf2021!$J$9:$J$93*$C94*IF(T$58=Fperm_SI_Woolf2021!$E$9:$E$93,1,EXP(LN((1.1*(Fperm_SI_Woolf2021!$E$9:$E$93-T$58)-63.1579*EXP(-0.19*Fperm_SI_Woolf2021!$E$9:$E$93)+63.1579*EXP(-0.19*T$58))/(Fperm_SI_Woolf2021!$E$9:$E$93-T$58))*(T$58-Fperm_SI_Woolf2021!$E$9:$E$93)/10))) + Fperm_SI_Woolf2021!$H$9:$H$93*EXP(-Fperm_SI_Woolf2021!$K$9:$K$93*$C94*IF(T$58=Fperm_SI_Woolf2021!$E$9:$E$93,1,EXP(LN((1.1*(Fperm_SI_Woolf2021!$E$9:$E$93-T$58)-63.1579*EXP(-0.19*Fperm_SI_Woolf2021!$E$9:$E$93)+63.1579*EXP(-0.19*T$58))/(Fperm_SI_Woolf2021!$E$9:$E$93-T$58))*(T$58-Fperm_SI_Woolf2021!$E$9:$E$93)/10))),Fperm_SI_Woolf2021!$D$9:$D$93))</f>
        <v>0.8067352321980048</v>
      </c>
      <c r="U94" s="51" cm="1">
        <f t="array" ref="U94">MIN(1,SLOPE(Fperm_SI_Woolf2021!$F$9:$F$93*EXP(-Fperm_SI_Woolf2021!$I$9:$I$93*$C94*IF(U$58=Fperm_SI_Woolf2021!$E$9:$E$93,1,EXP(LN((1.1*(Fperm_SI_Woolf2021!$E$9:$E$93-U$58)-63.1579*EXP(-0.19*Fperm_SI_Woolf2021!$E$9:$E$93)+63.1579*EXP(-0.19*U$58))/(Fperm_SI_Woolf2021!$E$9:$E$93-U$58))*(U$58-Fperm_SI_Woolf2021!$E$9:$E$93)/10))) + Fperm_SI_Woolf2021!$G$9:$G$93*EXP(-Fperm_SI_Woolf2021!$J$9:$J$93*$C94*IF(U$58=Fperm_SI_Woolf2021!$E$9:$E$93,1,EXP(LN((1.1*(Fperm_SI_Woolf2021!$E$9:$E$93-U$58)-63.1579*EXP(-0.19*Fperm_SI_Woolf2021!$E$9:$E$93)+63.1579*EXP(-0.19*U$58))/(Fperm_SI_Woolf2021!$E$9:$E$93-U$58))*(U$58-Fperm_SI_Woolf2021!$E$9:$E$93)/10))) + Fperm_SI_Woolf2021!$H$9:$H$93*EXP(-Fperm_SI_Woolf2021!$K$9:$K$93*$C94*IF(U$58=Fperm_SI_Woolf2021!$E$9:$E$93,1,EXP(LN((1.1*(Fperm_SI_Woolf2021!$E$9:$E$93-U$58)-63.1579*EXP(-0.19*Fperm_SI_Woolf2021!$E$9:$E$93)+63.1579*EXP(-0.19*U$58))/(Fperm_SI_Woolf2021!$E$9:$E$93-U$58))*(U$58-Fperm_SI_Woolf2021!$E$9:$E$93)/10))),Fperm_SI_Woolf2021!$D$9:$D$93)*U$57+INTERCEPT(Fperm_SI_Woolf2021!$F$9:$F$93*EXP(-Fperm_SI_Woolf2021!$I$9:$I$93*$C94*IF(U$58=Fperm_SI_Woolf2021!$E$9:$E$93,1,EXP(LN((1.1*(Fperm_SI_Woolf2021!$E$9:$E$93-U$58)-63.1579*EXP(-0.19*Fperm_SI_Woolf2021!$E$9:$E$93)+63.1579*EXP(-0.19*U$58))/(Fperm_SI_Woolf2021!$E$9:$E$93-U$58))*(U$58-Fperm_SI_Woolf2021!$E$9:$E$93)/10))) + Fperm_SI_Woolf2021!$G$9:$G$93*EXP(-Fperm_SI_Woolf2021!$J$9:$J$93*$C94*IF(U$58=Fperm_SI_Woolf2021!$E$9:$E$93,1,EXP(LN((1.1*(Fperm_SI_Woolf2021!$E$9:$E$93-U$58)-63.1579*EXP(-0.19*Fperm_SI_Woolf2021!$E$9:$E$93)+63.1579*EXP(-0.19*U$58))/(Fperm_SI_Woolf2021!$E$9:$E$93-U$58))*(U$58-Fperm_SI_Woolf2021!$E$9:$E$93)/10))) + Fperm_SI_Woolf2021!$H$9:$H$93*EXP(-Fperm_SI_Woolf2021!$K$9:$K$93*$C94*IF(U$58=Fperm_SI_Woolf2021!$E$9:$E$93,1,EXP(LN((1.1*(Fperm_SI_Woolf2021!$E$9:$E$93-U$58)-63.1579*EXP(-0.19*Fperm_SI_Woolf2021!$E$9:$E$93)+63.1579*EXP(-0.19*U$58))/(Fperm_SI_Woolf2021!$E$9:$E$93-U$58))*(U$58-Fperm_SI_Woolf2021!$E$9:$E$93)/10))),Fperm_SI_Woolf2021!$D$9:$D$93))</f>
        <v>0.77443679887147454</v>
      </c>
      <c r="V94" s="51" cm="1">
        <f t="array" ref="V94">MIN(1,SLOPE(Fperm_SI_Woolf2021!$F$9:$F$93*EXP(-Fperm_SI_Woolf2021!$I$9:$I$93*$C94*IF(V$58=Fperm_SI_Woolf2021!$E$9:$E$93,1,EXP(LN((1.1*(Fperm_SI_Woolf2021!$E$9:$E$93-V$58)-63.1579*EXP(-0.19*Fperm_SI_Woolf2021!$E$9:$E$93)+63.1579*EXP(-0.19*V$58))/(Fperm_SI_Woolf2021!$E$9:$E$93-V$58))*(V$58-Fperm_SI_Woolf2021!$E$9:$E$93)/10))) + Fperm_SI_Woolf2021!$G$9:$G$93*EXP(-Fperm_SI_Woolf2021!$J$9:$J$93*$C94*IF(V$58=Fperm_SI_Woolf2021!$E$9:$E$93,1,EXP(LN((1.1*(Fperm_SI_Woolf2021!$E$9:$E$93-V$58)-63.1579*EXP(-0.19*Fperm_SI_Woolf2021!$E$9:$E$93)+63.1579*EXP(-0.19*V$58))/(Fperm_SI_Woolf2021!$E$9:$E$93-V$58))*(V$58-Fperm_SI_Woolf2021!$E$9:$E$93)/10))) + Fperm_SI_Woolf2021!$H$9:$H$93*EXP(-Fperm_SI_Woolf2021!$K$9:$K$93*$C94*IF(V$58=Fperm_SI_Woolf2021!$E$9:$E$93,1,EXP(LN((1.1*(Fperm_SI_Woolf2021!$E$9:$E$93-V$58)-63.1579*EXP(-0.19*Fperm_SI_Woolf2021!$E$9:$E$93)+63.1579*EXP(-0.19*V$58))/(Fperm_SI_Woolf2021!$E$9:$E$93-V$58))*(V$58-Fperm_SI_Woolf2021!$E$9:$E$93)/10))),Fperm_SI_Woolf2021!$D$9:$D$93)*V$57+INTERCEPT(Fperm_SI_Woolf2021!$F$9:$F$93*EXP(-Fperm_SI_Woolf2021!$I$9:$I$93*$C94*IF(V$58=Fperm_SI_Woolf2021!$E$9:$E$93,1,EXP(LN((1.1*(Fperm_SI_Woolf2021!$E$9:$E$93-V$58)-63.1579*EXP(-0.19*Fperm_SI_Woolf2021!$E$9:$E$93)+63.1579*EXP(-0.19*V$58))/(Fperm_SI_Woolf2021!$E$9:$E$93-V$58))*(V$58-Fperm_SI_Woolf2021!$E$9:$E$93)/10))) + Fperm_SI_Woolf2021!$G$9:$G$93*EXP(-Fperm_SI_Woolf2021!$J$9:$J$93*$C94*IF(V$58=Fperm_SI_Woolf2021!$E$9:$E$93,1,EXP(LN((1.1*(Fperm_SI_Woolf2021!$E$9:$E$93-V$58)-63.1579*EXP(-0.19*Fperm_SI_Woolf2021!$E$9:$E$93)+63.1579*EXP(-0.19*V$58))/(Fperm_SI_Woolf2021!$E$9:$E$93-V$58))*(V$58-Fperm_SI_Woolf2021!$E$9:$E$93)/10))) + Fperm_SI_Woolf2021!$H$9:$H$93*EXP(-Fperm_SI_Woolf2021!$K$9:$K$93*$C94*IF(V$58=Fperm_SI_Woolf2021!$E$9:$E$93,1,EXP(LN((1.1*(Fperm_SI_Woolf2021!$E$9:$E$93-V$58)-63.1579*EXP(-0.19*Fperm_SI_Woolf2021!$E$9:$E$93)+63.1579*EXP(-0.19*V$58))/(Fperm_SI_Woolf2021!$E$9:$E$93-V$58))*(V$58-Fperm_SI_Woolf2021!$E$9:$E$93)/10))),Fperm_SI_Woolf2021!$D$9:$D$93))</f>
        <v>0.74213836554494439</v>
      </c>
      <c r="W94" s="51" cm="1">
        <f t="array" ref="W94">MIN(1,SLOPE(Fperm_SI_Woolf2021!$F$9:$F$93*EXP(-Fperm_SI_Woolf2021!$I$9:$I$93*$C94*IF(W$58=Fperm_SI_Woolf2021!$E$9:$E$93,1,EXP(LN((1.1*(Fperm_SI_Woolf2021!$E$9:$E$93-W$58)-63.1579*EXP(-0.19*Fperm_SI_Woolf2021!$E$9:$E$93)+63.1579*EXP(-0.19*W$58))/(Fperm_SI_Woolf2021!$E$9:$E$93-W$58))*(W$58-Fperm_SI_Woolf2021!$E$9:$E$93)/10))) + Fperm_SI_Woolf2021!$G$9:$G$93*EXP(-Fperm_SI_Woolf2021!$J$9:$J$93*$C94*IF(W$58=Fperm_SI_Woolf2021!$E$9:$E$93,1,EXP(LN((1.1*(Fperm_SI_Woolf2021!$E$9:$E$93-W$58)-63.1579*EXP(-0.19*Fperm_SI_Woolf2021!$E$9:$E$93)+63.1579*EXP(-0.19*W$58))/(Fperm_SI_Woolf2021!$E$9:$E$93-W$58))*(W$58-Fperm_SI_Woolf2021!$E$9:$E$93)/10))) + Fperm_SI_Woolf2021!$H$9:$H$93*EXP(-Fperm_SI_Woolf2021!$K$9:$K$93*$C94*IF(W$58=Fperm_SI_Woolf2021!$E$9:$E$93,1,EXP(LN((1.1*(Fperm_SI_Woolf2021!$E$9:$E$93-W$58)-63.1579*EXP(-0.19*Fperm_SI_Woolf2021!$E$9:$E$93)+63.1579*EXP(-0.19*W$58))/(Fperm_SI_Woolf2021!$E$9:$E$93-W$58))*(W$58-Fperm_SI_Woolf2021!$E$9:$E$93)/10))),Fperm_SI_Woolf2021!$D$9:$D$93)*W$57+INTERCEPT(Fperm_SI_Woolf2021!$F$9:$F$93*EXP(-Fperm_SI_Woolf2021!$I$9:$I$93*$C94*IF(W$58=Fperm_SI_Woolf2021!$E$9:$E$93,1,EXP(LN((1.1*(Fperm_SI_Woolf2021!$E$9:$E$93-W$58)-63.1579*EXP(-0.19*Fperm_SI_Woolf2021!$E$9:$E$93)+63.1579*EXP(-0.19*W$58))/(Fperm_SI_Woolf2021!$E$9:$E$93-W$58))*(W$58-Fperm_SI_Woolf2021!$E$9:$E$93)/10))) + Fperm_SI_Woolf2021!$G$9:$G$93*EXP(-Fperm_SI_Woolf2021!$J$9:$J$93*$C94*IF(W$58=Fperm_SI_Woolf2021!$E$9:$E$93,1,EXP(LN((1.1*(Fperm_SI_Woolf2021!$E$9:$E$93-W$58)-63.1579*EXP(-0.19*Fperm_SI_Woolf2021!$E$9:$E$93)+63.1579*EXP(-0.19*W$58))/(Fperm_SI_Woolf2021!$E$9:$E$93-W$58))*(W$58-Fperm_SI_Woolf2021!$E$9:$E$93)/10))) + Fperm_SI_Woolf2021!$H$9:$H$93*EXP(-Fperm_SI_Woolf2021!$K$9:$K$93*$C94*IF(W$58=Fperm_SI_Woolf2021!$E$9:$E$93,1,EXP(LN((1.1*(Fperm_SI_Woolf2021!$E$9:$E$93-W$58)-63.1579*EXP(-0.19*Fperm_SI_Woolf2021!$E$9:$E$93)+63.1579*EXP(-0.19*W$58))/(Fperm_SI_Woolf2021!$E$9:$E$93-W$58))*(W$58-Fperm_SI_Woolf2021!$E$9:$E$93)/10))),Fperm_SI_Woolf2021!$D$9:$D$93))</f>
        <v>0.70983993221841413</v>
      </c>
      <c r="X94" s="51" cm="1">
        <f t="array" ref="X94">MIN(1,SLOPE(Fperm_SI_Woolf2021!$F$9:$F$93*EXP(-Fperm_SI_Woolf2021!$I$9:$I$93*$C94*IF(X$58=Fperm_SI_Woolf2021!$E$9:$E$93,1,EXP(LN((1.1*(Fperm_SI_Woolf2021!$E$9:$E$93-X$58)-63.1579*EXP(-0.19*Fperm_SI_Woolf2021!$E$9:$E$93)+63.1579*EXP(-0.19*X$58))/(Fperm_SI_Woolf2021!$E$9:$E$93-X$58))*(X$58-Fperm_SI_Woolf2021!$E$9:$E$93)/10))) + Fperm_SI_Woolf2021!$G$9:$G$93*EXP(-Fperm_SI_Woolf2021!$J$9:$J$93*$C94*IF(X$58=Fperm_SI_Woolf2021!$E$9:$E$93,1,EXP(LN((1.1*(Fperm_SI_Woolf2021!$E$9:$E$93-X$58)-63.1579*EXP(-0.19*Fperm_SI_Woolf2021!$E$9:$E$93)+63.1579*EXP(-0.19*X$58))/(Fperm_SI_Woolf2021!$E$9:$E$93-X$58))*(X$58-Fperm_SI_Woolf2021!$E$9:$E$93)/10))) + Fperm_SI_Woolf2021!$H$9:$H$93*EXP(-Fperm_SI_Woolf2021!$K$9:$K$93*$C94*IF(X$58=Fperm_SI_Woolf2021!$E$9:$E$93,1,EXP(LN((1.1*(Fperm_SI_Woolf2021!$E$9:$E$93-X$58)-63.1579*EXP(-0.19*Fperm_SI_Woolf2021!$E$9:$E$93)+63.1579*EXP(-0.19*X$58))/(Fperm_SI_Woolf2021!$E$9:$E$93-X$58))*(X$58-Fperm_SI_Woolf2021!$E$9:$E$93)/10))),Fperm_SI_Woolf2021!$D$9:$D$93)*X$57+INTERCEPT(Fperm_SI_Woolf2021!$F$9:$F$93*EXP(-Fperm_SI_Woolf2021!$I$9:$I$93*$C94*IF(X$58=Fperm_SI_Woolf2021!$E$9:$E$93,1,EXP(LN((1.1*(Fperm_SI_Woolf2021!$E$9:$E$93-X$58)-63.1579*EXP(-0.19*Fperm_SI_Woolf2021!$E$9:$E$93)+63.1579*EXP(-0.19*X$58))/(Fperm_SI_Woolf2021!$E$9:$E$93-X$58))*(X$58-Fperm_SI_Woolf2021!$E$9:$E$93)/10))) + Fperm_SI_Woolf2021!$G$9:$G$93*EXP(-Fperm_SI_Woolf2021!$J$9:$J$93*$C94*IF(X$58=Fperm_SI_Woolf2021!$E$9:$E$93,1,EXP(LN((1.1*(Fperm_SI_Woolf2021!$E$9:$E$93-X$58)-63.1579*EXP(-0.19*Fperm_SI_Woolf2021!$E$9:$E$93)+63.1579*EXP(-0.19*X$58))/(Fperm_SI_Woolf2021!$E$9:$E$93-X$58))*(X$58-Fperm_SI_Woolf2021!$E$9:$E$93)/10))) + Fperm_SI_Woolf2021!$H$9:$H$93*EXP(-Fperm_SI_Woolf2021!$K$9:$K$93*$C94*IF(X$58=Fperm_SI_Woolf2021!$E$9:$E$93,1,EXP(LN((1.1*(Fperm_SI_Woolf2021!$E$9:$E$93-X$58)-63.1579*EXP(-0.19*Fperm_SI_Woolf2021!$E$9:$E$93)+63.1579*EXP(-0.19*X$58))/(Fperm_SI_Woolf2021!$E$9:$E$93-X$58))*(X$58-Fperm_SI_Woolf2021!$E$9:$E$93)/10))),Fperm_SI_Woolf2021!$D$9:$D$93))</f>
        <v>0.67754149889188398</v>
      </c>
      <c r="Y94" s="51" cm="1">
        <f t="array" ref="Y94">MIN(1,SLOPE(Fperm_SI_Woolf2021!$F$9:$F$93*EXP(-Fperm_SI_Woolf2021!$I$9:$I$93*$C94*IF(Y$58=Fperm_SI_Woolf2021!$E$9:$E$93,1,EXP(LN((1.1*(Fperm_SI_Woolf2021!$E$9:$E$93-Y$58)-63.1579*EXP(-0.19*Fperm_SI_Woolf2021!$E$9:$E$93)+63.1579*EXP(-0.19*Y$58))/(Fperm_SI_Woolf2021!$E$9:$E$93-Y$58))*(Y$58-Fperm_SI_Woolf2021!$E$9:$E$93)/10))) + Fperm_SI_Woolf2021!$G$9:$G$93*EXP(-Fperm_SI_Woolf2021!$J$9:$J$93*$C94*IF(Y$58=Fperm_SI_Woolf2021!$E$9:$E$93,1,EXP(LN((1.1*(Fperm_SI_Woolf2021!$E$9:$E$93-Y$58)-63.1579*EXP(-0.19*Fperm_SI_Woolf2021!$E$9:$E$93)+63.1579*EXP(-0.19*Y$58))/(Fperm_SI_Woolf2021!$E$9:$E$93-Y$58))*(Y$58-Fperm_SI_Woolf2021!$E$9:$E$93)/10))) + Fperm_SI_Woolf2021!$H$9:$H$93*EXP(-Fperm_SI_Woolf2021!$K$9:$K$93*$C94*IF(Y$58=Fperm_SI_Woolf2021!$E$9:$E$93,1,EXP(LN((1.1*(Fperm_SI_Woolf2021!$E$9:$E$93-Y$58)-63.1579*EXP(-0.19*Fperm_SI_Woolf2021!$E$9:$E$93)+63.1579*EXP(-0.19*Y$58))/(Fperm_SI_Woolf2021!$E$9:$E$93-Y$58))*(Y$58-Fperm_SI_Woolf2021!$E$9:$E$93)/10))),Fperm_SI_Woolf2021!$D$9:$D$93)*Y$57+INTERCEPT(Fperm_SI_Woolf2021!$F$9:$F$93*EXP(-Fperm_SI_Woolf2021!$I$9:$I$93*$C94*IF(Y$58=Fperm_SI_Woolf2021!$E$9:$E$93,1,EXP(LN((1.1*(Fperm_SI_Woolf2021!$E$9:$E$93-Y$58)-63.1579*EXP(-0.19*Fperm_SI_Woolf2021!$E$9:$E$93)+63.1579*EXP(-0.19*Y$58))/(Fperm_SI_Woolf2021!$E$9:$E$93-Y$58))*(Y$58-Fperm_SI_Woolf2021!$E$9:$E$93)/10))) + Fperm_SI_Woolf2021!$G$9:$G$93*EXP(-Fperm_SI_Woolf2021!$J$9:$J$93*$C94*IF(Y$58=Fperm_SI_Woolf2021!$E$9:$E$93,1,EXP(LN((1.1*(Fperm_SI_Woolf2021!$E$9:$E$93-Y$58)-63.1579*EXP(-0.19*Fperm_SI_Woolf2021!$E$9:$E$93)+63.1579*EXP(-0.19*Y$58))/(Fperm_SI_Woolf2021!$E$9:$E$93-Y$58))*(Y$58-Fperm_SI_Woolf2021!$E$9:$E$93)/10))) + Fperm_SI_Woolf2021!$H$9:$H$93*EXP(-Fperm_SI_Woolf2021!$K$9:$K$93*$C94*IF(Y$58=Fperm_SI_Woolf2021!$E$9:$E$93,1,EXP(LN((1.1*(Fperm_SI_Woolf2021!$E$9:$E$93-Y$58)-63.1579*EXP(-0.19*Fperm_SI_Woolf2021!$E$9:$E$93)+63.1579*EXP(-0.19*Y$58))/(Fperm_SI_Woolf2021!$E$9:$E$93-Y$58))*(Y$58-Fperm_SI_Woolf2021!$E$9:$E$93)/10))),Fperm_SI_Woolf2021!$D$9:$D$93))</f>
        <v>0.64524306556535382</v>
      </c>
      <c r="Z94" s="51" cm="1">
        <f t="array" ref="Z94">MIN(1,SLOPE(Fperm_SI_Woolf2021!$F$9:$F$93*EXP(-Fperm_SI_Woolf2021!$I$9:$I$93*$C94*IF(Z$58=Fperm_SI_Woolf2021!$E$9:$E$93,1,EXP(LN((1.1*(Fperm_SI_Woolf2021!$E$9:$E$93-Z$58)-63.1579*EXP(-0.19*Fperm_SI_Woolf2021!$E$9:$E$93)+63.1579*EXP(-0.19*Z$58))/(Fperm_SI_Woolf2021!$E$9:$E$93-Z$58))*(Z$58-Fperm_SI_Woolf2021!$E$9:$E$93)/10))) + Fperm_SI_Woolf2021!$G$9:$G$93*EXP(-Fperm_SI_Woolf2021!$J$9:$J$93*$C94*IF(Z$58=Fperm_SI_Woolf2021!$E$9:$E$93,1,EXP(LN((1.1*(Fperm_SI_Woolf2021!$E$9:$E$93-Z$58)-63.1579*EXP(-0.19*Fperm_SI_Woolf2021!$E$9:$E$93)+63.1579*EXP(-0.19*Z$58))/(Fperm_SI_Woolf2021!$E$9:$E$93-Z$58))*(Z$58-Fperm_SI_Woolf2021!$E$9:$E$93)/10))) + Fperm_SI_Woolf2021!$H$9:$H$93*EXP(-Fperm_SI_Woolf2021!$K$9:$K$93*$C94*IF(Z$58=Fperm_SI_Woolf2021!$E$9:$E$93,1,EXP(LN((1.1*(Fperm_SI_Woolf2021!$E$9:$E$93-Z$58)-63.1579*EXP(-0.19*Fperm_SI_Woolf2021!$E$9:$E$93)+63.1579*EXP(-0.19*Z$58))/(Fperm_SI_Woolf2021!$E$9:$E$93-Z$58))*(Z$58-Fperm_SI_Woolf2021!$E$9:$E$93)/10))),Fperm_SI_Woolf2021!$D$9:$D$93)*Z$57+INTERCEPT(Fperm_SI_Woolf2021!$F$9:$F$93*EXP(-Fperm_SI_Woolf2021!$I$9:$I$93*$C94*IF(Z$58=Fperm_SI_Woolf2021!$E$9:$E$93,1,EXP(LN((1.1*(Fperm_SI_Woolf2021!$E$9:$E$93-Z$58)-63.1579*EXP(-0.19*Fperm_SI_Woolf2021!$E$9:$E$93)+63.1579*EXP(-0.19*Z$58))/(Fperm_SI_Woolf2021!$E$9:$E$93-Z$58))*(Z$58-Fperm_SI_Woolf2021!$E$9:$E$93)/10))) + Fperm_SI_Woolf2021!$G$9:$G$93*EXP(-Fperm_SI_Woolf2021!$J$9:$J$93*$C94*IF(Z$58=Fperm_SI_Woolf2021!$E$9:$E$93,1,EXP(LN((1.1*(Fperm_SI_Woolf2021!$E$9:$E$93-Z$58)-63.1579*EXP(-0.19*Fperm_SI_Woolf2021!$E$9:$E$93)+63.1579*EXP(-0.19*Z$58))/(Fperm_SI_Woolf2021!$E$9:$E$93-Z$58))*(Z$58-Fperm_SI_Woolf2021!$E$9:$E$93)/10))) + Fperm_SI_Woolf2021!$H$9:$H$93*EXP(-Fperm_SI_Woolf2021!$K$9:$K$93*$C94*IF(Z$58=Fperm_SI_Woolf2021!$E$9:$E$93,1,EXP(LN((1.1*(Fperm_SI_Woolf2021!$E$9:$E$93-Z$58)-63.1579*EXP(-0.19*Fperm_SI_Woolf2021!$E$9:$E$93)+63.1579*EXP(-0.19*Z$58))/(Fperm_SI_Woolf2021!$E$9:$E$93-Z$58))*(Z$58-Fperm_SI_Woolf2021!$E$9:$E$93)/10))),Fperm_SI_Woolf2021!$D$9:$D$93))</f>
        <v>0.61294463223882356</v>
      </c>
      <c r="AA94" s="51" cm="1">
        <f t="array" ref="AA94">MIN(1,SLOPE(Fperm_SI_Woolf2021!$F$9:$F$93*EXP(-Fperm_SI_Woolf2021!$I$9:$I$93*$C94*IF(AA$58=Fperm_SI_Woolf2021!$E$9:$E$93,1,EXP(LN((1.1*(Fperm_SI_Woolf2021!$E$9:$E$93-AA$58)-63.1579*EXP(-0.19*Fperm_SI_Woolf2021!$E$9:$E$93)+63.1579*EXP(-0.19*AA$58))/(Fperm_SI_Woolf2021!$E$9:$E$93-AA$58))*(AA$58-Fperm_SI_Woolf2021!$E$9:$E$93)/10))) + Fperm_SI_Woolf2021!$G$9:$G$93*EXP(-Fperm_SI_Woolf2021!$J$9:$J$93*$C94*IF(AA$58=Fperm_SI_Woolf2021!$E$9:$E$93,1,EXP(LN((1.1*(Fperm_SI_Woolf2021!$E$9:$E$93-AA$58)-63.1579*EXP(-0.19*Fperm_SI_Woolf2021!$E$9:$E$93)+63.1579*EXP(-0.19*AA$58))/(Fperm_SI_Woolf2021!$E$9:$E$93-AA$58))*(AA$58-Fperm_SI_Woolf2021!$E$9:$E$93)/10))) + Fperm_SI_Woolf2021!$H$9:$H$93*EXP(-Fperm_SI_Woolf2021!$K$9:$K$93*$C94*IF(AA$58=Fperm_SI_Woolf2021!$E$9:$E$93,1,EXP(LN((1.1*(Fperm_SI_Woolf2021!$E$9:$E$93-AA$58)-63.1579*EXP(-0.19*Fperm_SI_Woolf2021!$E$9:$E$93)+63.1579*EXP(-0.19*AA$58))/(Fperm_SI_Woolf2021!$E$9:$E$93-AA$58))*(AA$58-Fperm_SI_Woolf2021!$E$9:$E$93)/10))),Fperm_SI_Woolf2021!$D$9:$D$93)*AA$57+INTERCEPT(Fperm_SI_Woolf2021!$F$9:$F$93*EXP(-Fperm_SI_Woolf2021!$I$9:$I$93*$C94*IF(AA$58=Fperm_SI_Woolf2021!$E$9:$E$93,1,EXP(LN((1.1*(Fperm_SI_Woolf2021!$E$9:$E$93-AA$58)-63.1579*EXP(-0.19*Fperm_SI_Woolf2021!$E$9:$E$93)+63.1579*EXP(-0.19*AA$58))/(Fperm_SI_Woolf2021!$E$9:$E$93-AA$58))*(AA$58-Fperm_SI_Woolf2021!$E$9:$E$93)/10))) + Fperm_SI_Woolf2021!$G$9:$G$93*EXP(-Fperm_SI_Woolf2021!$J$9:$J$93*$C94*IF(AA$58=Fperm_SI_Woolf2021!$E$9:$E$93,1,EXP(LN((1.1*(Fperm_SI_Woolf2021!$E$9:$E$93-AA$58)-63.1579*EXP(-0.19*Fperm_SI_Woolf2021!$E$9:$E$93)+63.1579*EXP(-0.19*AA$58))/(Fperm_SI_Woolf2021!$E$9:$E$93-AA$58))*(AA$58-Fperm_SI_Woolf2021!$E$9:$E$93)/10))) + Fperm_SI_Woolf2021!$H$9:$H$93*EXP(-Fperm_SI_Woolf2021!$K$9:$K$93*$C94*IF(AA$58=Fperm_SI_Woolf2021!$E$9:$E$93,1,EXP(LN((1.1*(Fperm_SI_Woolf2021!$E$9:$E$93-AA$58)-63.1579*EXP(-0.19*Fperm_SI_Woolf2021!$E$9:$E$93)+63.1579*EXP(-0.19*AA$58))/(Fperm_SI_Woolf2021!$E$9:$E$93-AA$58))*(AA$58-Fperm_SI_Woolf2021!$E$9:$E$93)/10))),Fperm_SI_Woolf2021!$D$9:$D$93))</f>
        <v>0.58064619891229341</v>
      </c>
      <c r="AB94" s="51" cm="1">
        <f t="array" ref="AB94">MIN(1,SLOPE(Fperm_SI_Woolf2021!$F$9:$F$93*EXP(-Fperm_SI_Woolf2021!$I$9:$I$93*$C94*IF(AB$58=Fperm_SI_Woolf2021!$E$9:$E$93,1,EXP(LN((1.1*(Fperm_SI_Woolf2021!$E$9:$E$93-AB$58)-63.1579*EXP(-0.19*Fperm_SI_Woolf2021!$E$9:$E$93)+63.1579*EXP(-0.19*AB$58))/(Fperm_SI_Woolf2021!$E$9:$E$93-AB$58))*(AB$58-Fperm_SI_Woolf2021!$E$9:$E$93)/10))) + Fperm_SI_Woolf2021!$G$9:$G$93*EXP(-Fperm_SI_Woolf2021!$J$9:$J$93*$C94*IF(AB$58=Fperm_SI_Woolf2021!$E$9:$E$93,1,EXP(LN((1.1*(Fperm_SI_Woolf2021!$E$9:$E$93-AB$58)-63.1579*EXP(-0.19*Fperm_SI_Woolf2021!$E$9:$E$93)+63.1579*EXP(-0.19*AB$58))/(Fperm_SI_Woolf2021!$E$9:$E$93-AB$58))*(AB$58-Fperm_SI_Woolf2021!$E$9:$E$93)/10))) + Fperm_SI_Woolf2021!$H$9:$H$93*EXP(-Fperm_SI_Woolf2021!$K$9:$K$93*$C94*IF(AB$58=Fperm_SI_Woolf2021!$E$9:$E$93,1,EXP(LN((1.1*(Fperm_SI_Woolf2021!$E$9:$E$93-AB$58)-63.1579*EXP(-0.19*Fperm_SI_Woolf2021!$E$9:$E$93)+63.1579*EXP(-0.19*AB$58))/(Fperm_SI_Woolf2021!$E$9:$E$93-AB$58))*(AB$58-Fperm_SI_Woolf2021!$E$9:$E$93)/10))),Fperm_SI_Woolf2021!$D$9:$D$93)*AB$57+INTERCEPT(Fperm_SI_Woolf2021!$F$9:$F$93*EXP(-Fperm_SI_Woolf2021!$I$9:$I$93*$C94*IF(AB$58=Fperm_SI_Woolf2021!$E$9:$E$93,1,EXP(LN((1.1*(Fperm_SI_Woolf2021!$E$9:$E$93-AB$58)-63.1579*EXP(-0.19*Fperm_SI_Woolf2021!$E$9:$E$93)+63.1579*EXP(-0.19*AB$58))/(Fperm_SI_Woolf2021!$E$9:$E$93-AB$58))*(AB$58-Fperm_SI_Woolf2021!$E$9:$E$93)/10))) + Fperm_SI_Woolf2021!$G$9:$G$93*EXP(-Fperm_SI_Woolf2021!$J$9:$J$93*$C94*IF(AB$58=Fperm_SI_Woolf2021!$E$9:$E$93,1,EXP(LN((1.1*(Fperm_SI_Woolf2021!$E$9:$E$93-AB$58)-63.1579*EXP(-0.19*Fperm_SI_Woolf2021!$E$9:$E$93)+63.1579*EXP(-0.19*AB$58))/(Fperm_SI_Woolf2021!$E$9:$E$93-AB$58))*(AB$58-Fperm_SI_Woolf2021!$E$9:$E$93)/10))) + Fperm_SI_Woolf2021!$H$9:$H$93*EXP(-Fperm_SI_Woolf2021!$K$9:$K$93*$C94*IF(AB$58=Fperm_SI_Woolf2021!$E$9:$E$93,1,EXP(LN((1.1*(Fperm_SI_Woolf2021!$E$9:$E$93-AB$58)-63.1579*EXP(-0.19*Fperm_SI_Woolf2021!$E$9:$E$93)+63.1579*EXP(-0.19*AB$58))/(Fperm_SI_Woolf2021!$E$9:$E$93-AB$58))*(AB$58-Fperm_SI_Woolf2021!$E$9:$E$93)/10))),Fperm_SI_Woolf2021!$D$9:$D$93))</f>
        <v>0.54834776558576315</v>
      </c>
      <c r="AC94" s="51" cm="1">
        <f t="array" ref="AC94">MIN(1,SLOPE(Fperm_SI_Woolf2021!$F$9:$F$93*EXP(-Fperm_SI_Woolf2021!$I$9:$I$93*$C94*IF(AC$58=Fperm_SI_Woolf2021!$E$9:$E$93,1,EXP(LN((1.1*(Fperm_SI_Woolf2021!$E$9:$E$93-AC$58)-63.1579*EXP(-0.19*Fperm_SI_Woolf2021!$E$9:$E$93)+63.1579*EXP(-0.19*AC$58))/(Fperm_SI_Woolf2021!$E$9:$E$93-AC$58))*(AC$58-Fperm_SI_Woolf2021!$E$9:$E$93)/10))) + Fperm_SI_Woolf2021!$G$9:$G$93*EXP(-Fperm_SI_Woolf2021!$J$9:$J$93*$C94*IF(AC$58=Fperm_SI_Woolf2021!$E$9:$E$93,1,EXP(LN((1.1*(Fperm_SI_Woolf2021!$E$9:$E$93-AC$58)-63.1579*EXP(-0.19*Fperm_SI_Woolf2021!$E$9:$E$93)+63.1579*EXP(-0.19*AC$58))/(Fperm_SI_Woolf2021!$E$9:$E$93-AC$58))*(AC$58-Fperm_SI_Woolf2021!$E$9:$E$93)/10))) + Fperm_SI_Woolf2021!$H$9:$H$93*EXP(-Fperm_SI_Woolf2021!$K$9:$K$93*$C94*IF(AC$58=Fperm_SI_Woolf2021!$E$9:$E$93,1,EXP(LN((1.1*(Fperm_SI_Woolf2021!$E$9:$E$93-AC$58)-63.1579*EXP(-0.19*Fperm_SI_Woolf2021!$E$9:$E$93)+63.1579*EXP(-0.19*AC$58))/(Fperm_SI_Woolf2021!$E$9:$E$93-AC$58))*(AC$58-Fperm_SI_Woolf2021!$E$9:$E$93)/10))),Fperm_SI_Woolf2021!$D$9:$D$93)*AC$57+INTERCEPT(Fperm_SI_Woolf2021!$F$9:$F$93*EXP(-Fperm_SI_Woolf2021!$I$9:$I$93*$C94*IF(AC$58=Fperm_SI_Woolf2021!$E$9:$E$93,1,EXP(LN((1.1*(Fperm_SI_Woolf2021!$E$9:$E$93-AC$58)-63.1579*EXP(-0.19*Fperm_SI_Woolf2021!$E$9:$E$93)+63.1579*EXP(-0.19*AC$58))/(Fperm_SI_Woolf2021!$E$9:$E$93-AC$58))*(AC$58-Fperm_SI_Woolf2021!$E$9:$E$93)/10))) + Fperm_SI_Woolf2021!$G$9:$G$93*EXP(-Fperm_SI_Woolf2021!$J$9:$J$93*$C94*IF(AC$58=Fperm_SI_Woolf2021!$E$9:$E$93,1,EXP(LN((1.1*(Fperm_SI_Woolf2021!$E$9:$E$93-AC$58)-63.1579*EXP(-0.19*Fperm_SI_Woolf2021!$E$9:$E$93)+63.1579*EXP(-0.19*AC$58))/(Fperm_SI_Woolf2021!$E$9:$E$93-AC$58))*(AC$58-Fperm_SI_Woolf2021!$E$9:$E$93)/10))) + Fperm_SI_Woolf2021!$H$9:$H$93*EXP(-Fperm_SI_Woolf2021!$K$9:$K$93*$C94*IF(AC$58=Fperm_SI_Woolf2021!$E$9:$E$93,1,EXP(LN((1.1*(Fperm_SI_Woolf2021!$E$9:$E$93-AC$58)-63.1579*EXP(-0.19*Fperm_SI_Woolf2021!$E$9:$E$93)+63.1579*EXP(-0.19*AC$58))/(Fperm_SI_Woolf2021!$E$9:$E$93-AC$58))*(AC$58-Fperm_SI_Woolf2021!$E$9:$E$93)/10))),Fperm_SI_Woolf2021!$D$9:$D$93))</f>
        <v>0.516049332259233</v>
      </c>
      <c r="AD94" s="51" cm="1">
        <f t="array" ref="AD94">MIN(1,SLOPE(Fperm_SI_Woolf2021!$F$9:$F$93*EXP(-Fperm_SI_Woolf2021!$I$9:$I$93*$C94*IF(AD$58=Fperm_SI_Woolf2021!$E$9:$E$93,1,EXP(LN((1.1*(Fperm_SI_Woolf2021!$E$9:$E$93-AD$58)-63.1579*EXP(-0.19*Fperm_SI_Woolf2021!$E$9:$E$93)+63.1579*EXP(-0.19*AD$58))/(Fperm_SI_Woolf2021!$E$9:$E$93-AD$58))*(AD$58-Fperm_SI_Woolf2021!$E$9:$E$93)/10))) + Fperm_SI_Woolf2021!$G$9:$G$93*EXP(-Fperm_SI_Woolf2021!$J$9:$J$93*$C94*IF(AD$58=Fperm_SI_Woolf2021!$E$9:$E$93,1,EXP(LN((1.1*(Fperm_SI_Woolf2021!$E$9:$E$93-AD$58)-63.1579*EXP(-0.19*Fperm_SI_Woolf2021!$E$9:$E$93)+63.1579*EXP(-0.19*AD$58))/(Fperm_SI_Woolf2021!$E$9:$E$93-AD$58))*(AD$58-Fperm_SI_Woolf2021!$E$9:$E$93)/10))) + Fperm_SI_Woolf2021!$H$9:$H$93*EXP(-Fperm_SI_Woolf2021!$K$9:$K$93*$C94*IF(AD$58=Fperm_SI_Woolf2021!$E$9:$E$93,1,EXP(LN((1.1*(Fperm_SI_Woolf2021!$E$9:$E$93-AD$58)-63.1579*EXP(-0.19*Fperm_SI_Woolf2021!$E$9:$E$93)+63.1579*EXP(-0.19*AD$58))/(Fperm_SI_Woolf2021!$E$9:$E$93-AD$58))*(AD$58-Fperm_SI_Woolf2021!$E$9:$E$93)/10))),Fperm_SI_Woolf2021!$D$9:$D$93)*AD$57+INTERCEPT(Fperm_SI_Woolf2021!$F$9:$F$93*EXP(-Fperm_SI_Woolf2021!$I$9:$I$93*$C94*IF(AD$58=Fperm_SI_Woolf2021!$E$9:$E$93,1,EXP(LN((1.1*(Fperm_SI_Woolf2021!$E$9:$E$93-AD$58)-63.1579*EXP(-0.19*Fperm_SI_Woolf2021!$E$9:$E$93)+63.1579*EXP(-0.19*AD$58))/(Fperm_SI_Woolf2021!$E$9:$E$93-AD$58))*(AD$58-Fperm_SI_Woolf2021!$E$9:$E$93)/10))) + Fperm_SI_Woolf2021!$G$9:$G$93*EXP(-Fperm_SI_Woolf2021!$J$9:$J$93*$C94*IF(AD$58=Fperm_SI_Woolf2021!$E$9:$E$93,1,EXP(LN((1.1*(Fperm_SI_Woolf2021!$E$9:$E$93-AD$58)-63.1579*EXP(-0.19*Fperm_SI_Woolf2021!$E$9:$E$93)+63.1579*EXP(-0.19*AD$58))/(Fperm_SI_Woolf2021!$E$9:$E$93-AD$58))*(AD$58-Fperm_SI_Woolf2021!$E$9:$E$93)/10))) + Fperm_SI_Woolf2021!$H$9:$H$93*EXP(-Fperm_SI_Woolf2021!$K$9:$K$93*$C94*IF(AD$58=Fperm_SI_Woolf2021!$E$9:$E$93,1,EXP(LN((1.1*(Fperm_SI_Woolf2021!$E$9:$E$93-AD$58)-63.1579*EXP(-0.19*Fperm_SI_Woolf2021!$E$9:$E$93)+63.1579*EXP(-0.19*AD$58))/(Fperm_SI_Woolf2021!$E$9:$E$93-AD$58))*(AD$58-Fperm_SI_Woolf2021!$E$9:$E$93)/10))),Fperm_SI_Woolf2021!$D$9:$D$93))</f>
        <v>0.48375089893270273</v>
      </c>
      <c r="AE94" s="51" cm="1">
        <f t="array" ref="AE94">MIN(1,SLOPE(Fperm_SI_Woolf2021!$F$9:$F$93*EXP(-Fperm_SI_Woolf2021!$I$9:$I$93*$C94*IF(AE$58=Fperm_SI_Woolf2021!$E$9:$E$93,1,EXP(LN((1.1*(Fperm_SI_Woolf2021!$E$9:$E$93-AE$58)-63.1579*EXP(-0.19*Fperm_SI_Woolf2021!$E$9:$E$93)+63.1579*EXP(-0.19*AE$58))/(Fperm_SI_Woolf2021!$E$9:$E$93-AE$58))*(AE$58-Fperm_SI_Woolf2021!$E$9:$E$93)/10))) + Fperm_SI_Woolf2021!$G$9:$G$93*EXP(-Fperm_SI_Woolf2021!$J$9:$J$93*$C94*IF(AE$58=Fperm_SI_Woolf2021!$E$9:$E$93,1,EXP(LN((1.1*(Fperm_SI_Woolf2021!$E$9:$E$93-AE$58)-63.1579*EXP(-0.19*Fperm_SI_Woolf2021!$E$9:$E$93)+63.1579*EXP(-0.19*AE$58))/(Fperm_SI_Woolf2021!$E$9:$E$93-AE$58))*(AE$58-Fperm_SI_Woolf2021!$E$9:$E$93)/10))) + Fperm_SI_Woolf2021!$H$9:$H$93*EXP(-Fperm_SI_Woolf2021!$K$9:$K$93*$C94*IF(AE$58=Fperm_SI_Woolf2021!$E$9:$E$93,1,EXP(LN((1.1*(Fperm_SI_Woolf2021!$E$9:$E$93-AE$58)-63.1579*EXP(-0.19*Fperm_SI_Woolf2021!$E$9:$E$93)+63.1579*EXP(-0.19*AE$58))/(Fperm_SI_Woolf2021!$E$9:$E$93-AE$58))*(AE$58-Fperm_SI_Woolf2021!$E$9:$E$93)/10))),Fperm_SI_Woolf2021!$D$9:$D$93)*AE$57+INTERCEPT(Fperm_SI_Woolf2021!$F$9:$F$93*EXP(-Fperm_SI_Woolf2021!$I$9:$I$93*$C94*IF(AE$58=Fperm_SI_Woolf2021!$E$9:$E$93,1,EXP(LN((1.1*(Fperm_SI_Woolf2021!$E$9:$E$93-AE$58)-63.1579*EXP(-0.19*Fperm_SI_Woolf2021!$E$9:$E$93)+63.1579*EXP(-0.19*AE$58))/(Fperm_SI_Woolf2021!$E$9:$E$93-AE$58))*(AE$58-Fperm_SI_Woolf2021!$E$9:$E$93)/10))) + Fperm_SI_Woolf2021!$G$9:$G$93*EXP(-Fperm_SI_Woolf2021!$J$9:$J$93*$C94*IF(AE$58=Fperm_SI_Woolf2021!$E$9:$E$93,1,EXP(LN((1.1*(Fperm_SI_Woolf2021!$E$9:$E$93-AE$58)-63.1579*EXP(-0.19*Fperm_SI_Woolf2021!$E$9:$E$93)+63.1579*EXP(-0.19*AE$58))/(Fperm_SI_Woolf2021!$E$9:$E$93-AE$58))*(AE$58-Fperm_SI_Woolf2021!$E$9:$E$93)/10))) + Fperm_SI_Woolf2021!$H$9:$H$93*EXP(-Fperm_SI_Woolf2021!$K$9:$K$93*$C94*IF(AE$58=Fperm_SI_Woolf2021!$E$9:$E$93,1,EXP(LN((1.1*(Fperm_SI_Woolf2021!$E$9:$E$93-AE$58)-63.1579*EXP(-0.19*Fperm_SI_Woolf2021!$E$9:$E$93)+63.1579*EXP(-0.19*AE$58))/(Fperm_SI_Woolf2021!$E$9:$E$93-AE$58))*(AE$58-Fperm_SI_Woolf2021!$E$9:$E$93)/10))),Fperm_SI_Woolf2021!$D$9:$D$93))</f>
        <v>0.45145246560617253</v>
      </c>
      <c r="AF94" s="51" cm="1">
        <f t="array" ref="AF94">MIN(1,SLOPE(Fperm_SI_Woolf2021!$F$9:$F$93*EXP(-Fperm_SI_Woolf2021!$I$9:$I$93*$C94*IF(AF$58=Fperm_SI_Woolf2021!$E$9:$E$93,1,EXP(LN((1.1*(Fperm_SI_Woolf2021!$E$9:$E$93-AF$58)-63.1579*EXP(-0.19*Fperm_SI_Woolf2021!$E$9:$E$93)+63.1579*EXP(-0.19*AF$58))/(Fperm_SI_Woolf2021!$E$9:$E$93-AF$58))*(AF$58-Fperm_SI_Woolf2021!$E$9:$E$93)/10))) + Fperm_SI_Woolf2021!$G$9:$G$93*EXP(-Fperm_SI_Woolf2021!$J$9:$J$93*$C94*IF(AF$58=Fperm_SI_Woolf2021!$E$9:$E$93,1,EXP(LN((1.1*(Fperm_SI_Woolf2021!$E$9:$E$93-AF$58)-63.1579*EXP(-0.19*Fperm_SI_Woolf2021!$E$9:$E$93)+63.1579*EXP(-0.19*AF$58))/(Fperm_SI_Woolf2021!$E$9:$E$93-AF$58))*(AF$58-Fperm_SI_Woolf2021!$E$9:$E$93)/10))) + Fperm_SI_Woolf2021!$H$9:$H$93*EXP(-Fperm_SI_Woolf2021!$K$9:$K$93*$C94*IF(AF$58=Fperm_SI_Woolf2021!$E$9:$E$93,1,EXP(LN((1.1*(Fperm_SI_Woolf2021!$E$9:$E$93-AF$58)-63.1579*EXP(-0.19*Fperm_SI_Woolf2021!$E$9:$E$93)+63.1579*EXP(-0.19*AF$58))/(Fperm_SI_Woolf2021!$E$9:$E$93-AF$58))*(AF$58-Fperm_SI_Woolf2021!$E$9:$E$93)/10))),Fperm_SI_Woolf2021!$D$9:$D$93)*AF$57+INTERCEPT(Fperm_SI_Woolf2021!$F$9:$F$93*EXP(-Fperm_SI_Woolf2021!$I$9:$I$93*$C94*IF(AF$58=Fperm_SI_Woolf2021!$E$9:$E$93,1,EXP(LN((1.1*(Fperm_SI_Woolf2021!$E$9:$E$93-AF$58)-63.1579*EXP(-0.19*Fperm_SI_Woolf2021!$E$9:$E$93)+63.1579*EXP(-0.19*AF$58))/(Fperm_SI_Woolf2021!$E$9:$E$93-AF$58))*(AF$58-Fperm_SI_Woolf2021!$E$9:$E$93)/10))) + Fperm_SI_Woolf2021!$G$9:$G$93*EXP(-Fperm_SI_Woolf2021!$J$9:$J$93*$C94*IF(AF$58=Fperm_SI_Woolf2021!$E$9:$E$93,1,EXP(LN((1.1*(Fperm_SI_Woolf2021!$E$9:$E$93-AF$58)-63.1579*EXP(-0.19*Fperm_SI_Woolf2021!$E$9:$E$93)+63.1579*EXP(-0.19*AF$58))/(Fperm_SI_Woolf2021!$E$9:$E$93-AF$58))*(AF$58-Fperm_SI_Woolf2021!$E$9:$E$93)/10))) + Fperm_SI_Woolf2021!$H$9:$H$93*EXP(-Fperm_SI_Woolf2021!$K$9:$K$93*$C94*IF(AF$58=Fperm_SI_Woolf2021!$E$9:$E$93,1,EXP(LN((1.1*(Fperm_SI_Woolf2021!$E$9:$E$93-AF$58)-63.1579*EXP(-0.19*Fperm_SI_Woolf2021!$E$9:$E$93)+63.1579*EXP(-0.19*AF$58))/(Fperm_SI_Woolf2021!$E$9:$E$93-AF$58))*(AF$58-Fperm_SI_Woolf2021!$E$9:$E$93)/10))),Fperm_SI_Woolf2021!$D$9:$D$93))</f>
        <v>0.41915403227964226</v>
      </c>
      <c r="AG94" s="51" cm="1">
        <f t="array" ref="AG94">MIN(1,SLOPE(Fperm_SI_Woolf2021!$F$9:$F$93*EXP(-Fperm_SI_Woolf2021!$I$9:$I$93*$C94*IF(AG$58=Fperm_SI_Woolf2021!$E$9:$E$93,1,EXP(LN((1.1*(Fperm_SI_Woolf2021!$E$9:$E$93-AG$58)-63.1579*EXP(-0.19*Fperm_SI_Woolf2021!$E$9:$E$93)+63.1579*EXP(-0.19*AG$58))/(Fperm_SI_Woolf2021!$E$9:$E$93-AG$58))*(AG$58-Fperm_SI_Woolf2021!$E$9:$E$93)/10))) + Fperm_SI_Woolf2021!$G$9:$G$93*EXP(-Fperm_SI_Woolf2021!$J$9:$J$93*$C94*IF(AG$58=Fperm_SI_Woolf2021!$E$9:$E$93,1,EXP(LN((1.1*(Fperm_SI_Woolf2021!$E$9:$E$93-AG$58)-63.1579*EXP(-0.19*Fperm_SI_Woolf2021!$E$9:$E$93)+63.1579*EXP(-0.19*AG$58))/(Fperm_SI_Woolf2021!$E$9:$E$93-AG$58))*(AG$58-Fperm_SI_Woolf2021!$E$9:$E$93)/10))) + Fperm_SI_Woolf2021!$H$9:$H$93*EXP(-Fperm_SI_Woolf2021!$K$9:$K$93*$C94*IF(AG$58=Fperm_SI_Woolf2021!$E$9:$E$93,1,EXP(LN((1.1*(Fperm_SI_Woolf2021!$E$9:$E$93-AG$58)-63.1579*EXP(-0.19*Fperm_SI_Woolf2021!$E$9:$E$93)+63.1579*EXP(-0.19*AG$58))/(Fperm_SI_Woolf2021!$E$9:$E$93-AG$58))*(AG$58-Fperm_SI_Woolf2021!$E$9:$E$93)/10))),Fperm_SI_Woolf2021!$D$9:$D$93)*AG$57+INTERCEPT(Fperm_SI_Woolf2021!$F$9:$F$93*EXP(-Fperm_SI_Woolf2021!$I$9:$I$93*$C94*IF(AG$58=Fperm_SI_Woolf2021!$E$9:$E$93,1,EXP(LN((1.1*(Fperm_SI_Woolf2021!$E$9:$E$93-AG$58)-63.1579*EXP(-0.19*Fperm_SI_Woolf2021!$E$9:$E$93)+63.1579*EXP(-0.19*AG$58))/(Fperm_SI_Woolf2021!$E$9:$E$93-AG$58))*(AG$58-Fperm_SI_Woolf2021!$E$9:$E$93)/10))) + Fperm_SI_Woolf2021!$G$9:$G$93*EXP(-Fperm_SI_Woolf2021!$J$9:$J$93*$C94*IF(AG$58=Fperm_SI_Woolf2021!$E$9:$E$93,1,EXP(LN((1.1*(Fperm_SI_Woolf2021!$E$9:$E$93-AG$58)-63.1579*EXP(-0.19*Fperm_SI_Woolf2021!$E$9:$E$93)+63.1579*EXP(-0.19*AG$58))/(Fperm_SI_Woolf2021!$E$9:$E$93-AG$58))*(AG$58-Fperm_SI_Woolf2021!$E$9:$E$93)/10))) + Fperm_SI_Woolf2021!$H$9:$H$93*EXP(-Fperm_SI_Woolf2021!$K$9:$K$93*$C94*IF(AG$58=Fperm_SI_Woolf2021!$E$9:$E$93,1,EXP(LN((1.1*(Fperm_SI_Woolf2021!$E$9:$E$93-AG$58)-63.1579*EXP(-0.19*Fperm_SI_Woolf2021!$E$9:$E$93)+63.1579*EXP(-0.19*AG$58))/(Fperm_SI_Woolf2021!$E$9:$E$93-AG$58))*(AG$58-Fperm_SI_Woolf2021!$E$9:$E$93)/10))),Fperm_SI_Woolf2021!$D$9:$D$93))</f>
        <v>0.38685559895311206</v>
      </c>
      <c r="AH94" s="51" cm="1">
        <f t="array" ref="AH94">MIN(1,SLOPE(Fperm_SI_Woolf2021!$F$9:$F$93*EXP(-Fperm_SI_Woolf2021!$I$9:$I$93*$C94*IF(AH$58=Fperm_SI_Woolf2021!$E$9:$E$93,1,EXP(LN((1.1*(Fperm_SI_Woolf2021!$E$9:$E$93-AH$58)-63.1579*EXP(-0.19*Fperm_SI_Woolf2021!$E$9:$E$93)+63.1579*EXP(-0.19*AH$58))/(Fperm_SI_Woolf2021!$E$9:$E$93-AH$58))*(AH$58-Fperm_SI_Woolf2021!$E$9:$E$93)/10))) + Fperm_SI_Woolf2021!$G$9:$G$93*EXP(-Fperm_SI_Woolf2021!$J$9:$J$93*$C94*IF(AH$58=Fperm_SI_Woolf2021!$E$9:$E$93,1,EXP(LN((1.1*(Fperm_SI_Woolf2021!$E$9:$E$93-AH$58)-63.1579*EXP(-0.19*Fperm_SI_Woolf2021!$E$9:$E$93)+63.1579*EXP(-0.19*AH$58))/(Fperm_SI_Woolf2021!$E$9:$E$93-AH$58))*(AH$58-Fperm_SI_Woolf2021!$E$9:$E$93)/10))) + Fperm_SI_Woolf2021!$H$9:$H$93*EXP(-Fperm_SI_Woolf2021!$K$9:$K$93*$C94*IF(AH$58=Fperm_SI_Woolf2021!$E$9:$E$93,1,EXP(LN((1.1*(Fperm_SI_Woolf2021!$E$9:$E$93-AH$58)-63.1579*EXP(-0.19*Fperm_SI_Woolf2021!$E$9:$E$93)+63.1579*EXP(-0.19*AH$58))/(Fperm_SI_Woolf2021!$E$9:$E$93-AH$58))*(AH$58-Fperm_SI_Woolf2021!$E$9:$E$93)/10))),Fperm_SI_Woolf2021!$D$9:$D$93)*AH$57+INTERCEPT(Fperm_SI_Woolf2021!$F$9:$F$93*EXP(-Fperm_SI_Woolf2021!$I$9:$I$93*$C94*IF(AH$58=Fperm_SI_Woolf2021!$E$9:$E$93,1,EXP(LN((1.1*(Fperm_SI_Woolf2021!$E$9:$E$93-AH$58)-63.1579*EXP(-0.19*Fperm_SI_Woolf2021!$E$9:$E$93)+63.1579*EXP(-0.19*AH$58))/(Fperm_SI_Woolf2021!$E$9:$E$93-AH$58))*(AH$58-Fperm_SI_Woolf2021!$E$9:$E$93)/10))) + Fperm_SI_Woolf2021!$G$9:$G$93*EXP(-Fperm_SI_Woolf2021!$J$9:$J$93*$C94*IF(AH$58=Fperm_SI_Woolf2021!$E$9:$E$93,1,EXP(LN((1.1*(Fperm_SI_Woolf2021!$E$9:$E$93-AH$58)-63.1579*EXP(-0.19*Fperm_SI_Woolf2021!$E$9:$E$93)+63.1579*EXP(-0.19*AH$58))/(Fperm_SI_Woolf2021!$E$9:$E$93-AH$58))*(AH$58-Fperm_SI_Woolf2021!$E$9:$E$93)/10))) + Fperm_SI_Woolf2021!$H$9:$H$93*EXP(-Fperm_SI_Woolf2021!$K$9:$K$93*$C94*IF(AH$58=Fperm_SI_Woolf2021!$E$9:$E$93,1,EXP(LN((1.1*(Fperm_SI_Woolf2021!$E$9:$E$93-AH$58)-63.1579*EXP(-0.19*Fperm_SI_Woolf2021!$E$9:$E$93)+63.1579*EXP(-0.19*AH$58))/(Fperm_SI_Woolf2021!$E$9:$E$93-AH$58))*(AH$58-Fperm_SI_Woolf2021!$E$9:$E$93)/10))),Fperm_SI_Woolf2021!$D$9:$D$93))</f>
        <v>0.69282780623157225</v>
      </c>
      <c r="AI94" s="51" cm="1">
        <f t="array" ref="AI94">MIN(1,SLOPE(Fperm_SI_Woolf2021!$F$9:$F$93*EXP(-Fperm_SI_Woolf2021!$I$9:$I$93*$C94*IF(AI$58=Fperm_SI_Woolf2021!$E$9:$E$93,1,EXP(LN((1.1*(Fperm_SI_Woolf2021!$E$9:$E$93-AI$58)-63.1579*EXP(-0.19*Fperm_SI_Woolf2021!$E$9:$E$93)+63.1579*EXP(-0.19*AI$58))/(Fperm_SI_Woolf2021!$E$9:$E$93-AI$58))*(AI$58-Fperm_SI_Woolf2021!$E$9:$E$93)/10))) + Fperm_SI_Woolf2021!$G$9:$G$93*EXP(-Fperm_SI_Woolf2021!$J$9:$J$93*$C94*IF(AI$58=Fperm_SI_Woolf2021!$E$9:$E$93,1,EXP(LN((1.1*(Fperm_SI_Woolf2021!$E$9:$E$93-AI$58)-63.1579*EXP(-0.19*Fperm_SI_Woolf2021!$E$9:$E$93)+63.1579*EXP(-0.19*AI$58))/(Fperm_SI_Woolf2021!$E$9:$E$93-AI$58))*(AI$58-Fperm_SI_Woolf2021!$E$9:$E$93)/10))) + Fperm_SI_Woolf2021!$H$9:$H$93*EXP(-Fperm_SI_Woolf2021!$K$9:$K$93*$C94*IF(AI$58=Fperm_SI_Woolf2021!$E$9:$E$93,1,EXP(LN((1.1*(Fperm_SI_Woolf2021!$E$9:$E$93-AI$58)-63.1579*EXP(-0.19*Fperm_SI_Woolf2021!$E$9:$E$93)+63.1579*EXP(-0.19*AI$58))/(Fperm_SI_Woolf2021!$E$9:$E$93-AI$58))*(AI$58-Fperm_SI_Woolf2021!$E$9:$E$93)/10))),Fperm_SI_Woolf2021!$D$9:$D$93)*AI$57+INTERCEPT(Fperm_SI_Woolf2021!$F$9:$F$93*EXP(-Fperm_SI_Woolf2021!$I$9:$I$93*$C94*IF(AI$58=Fperm_SI_Woolf2021!$E$9:$E$93,1,EXP(LN((1.1*(Fperm_SI_Woolf2021!$E$9:$E$93-AI$58)-63.1579*EXP(-0.19*Fperm_SI_Woolf2021!$E$9:$E$93)+63.1579*EXP(-0.19*AI$58))/(Fperm_SI_Woolf2021!$E$9:$E$93-AI$58))*(AI$58-Fperm_SI_Woolf2021!$E$9:$E$93)/10))) + Fperm_SI_Woolf2021!$G$9:$G$93*EXP(-Fperm_SI_Woolf2021!$J$9:$J$93*$C94*IF(AI$58=Fperm_SI_Woolf2021!$E$9:$E$93,1,EXP(LN((1.1*(Fperm_SI_Woolf2021!$E$9:$E$93-AI$58)-63.1579*EXP(-0.19*Fperm_SI_Woolf2021!$E$9:$E$93)+63.1579*EXP(-0.19*AI$58))/(Fperm_SI_Woolf2021!$E$9:$E$93-AI$58))*(AI$58-Fperm_SI_Woolf2021!$E$9:$E$93)/10))) + Fperm_SI_Woolf2021!$H$9:$H$93*EXP(-Fperm_SI_Woolf2021!$K$9:$K$93*$C94*IF(AI$58=Fperm_SI_Woolf2021!$E$9:$E$93,1,EXP(LN((1.1*(Fperm_SI_Woolf2021!$E$9:$E$93-AI$58)-63.1579*EXP(-0.19*Fperm_SI_Woolf2021!$E$9:$E$93)+63.1579*EXP(-0.19*AI$58))/(Fperm_SI_Woolf2021!$E$9:$E$93-AI$58))*(AI$58-Fperm_SI_Woolf2021!$E$9:$E$93)/10))),Fperm_SI_Woolf2021!$D$9:$D$93))</f>
        <v>0.66338001533297142</v>
      </c>
      <c r="AJ94" s="51" cm="1">
        <f t="array" ref="AJ94">MIN(1,SLOPE(Fperm_SI_Woolf2021!$F$9:$F$93*EXP(-Fperm_SI_Woolf2021!$I$9:$I$93*$C94*IF(AJ$58=Fperm_SI_Woolf2021!$E$9:$E$93,1,EXP(LN((1.1*(Fperm_SI_Woolf2021!$E$9:$E$93-AJ$58)-63.1579*EXP(-0.19*Fperm_SI_Woolf2021!$E$9:$E$93)+63.1579*EXP(-0.19*AJ$58))/(Fperm_SI_Woolf2021!$E$9:$E$93-AJ$58))*(AJ$58-Fperm_SI_Woolf2021!$E$9:$E$93)/10))) + Fperm_SI_Woolf2021!$G$9:$G$93*EXP(-Fperm_SI_Woolf2021!$J$9:$J$93*$C94*IF(AJ$58=Fperm_SI_Woolf2021!$E$9:$E$93,1,EXP(LN((1.1*(Fperm_SI_Woolf2021!$E$9:$E$93-AJ$58)-63.1579*EXP(-0.19*Fperm_SI_Woolf2021!$E$9:$E$93)+63.1579*EXP(-0.19*AJ$58))/(Fperm_SI_Woolf2021!$E$9:$E$93-AJ$58))*(AJ$58-Fperm_SI_Woolf2021!$E$9:$E$93)/10))) + Fperm_SI_Woolf2021!$H$9:$H$93*EXP(-Fperm_SI_Woolf2021!$K$9:$K$93*$C94*IF(AJ$58=Fperm_SI_Woolf2021!$E$9:$E$93,1,EXP(LN((1.1*(Fperm_SI_Woolf2021!$E$9:$E$93-AJ$58)-63.1579*EXP(-0.19*Fperm_SI_Woolf2021!$E$9:$E$93)+63.1579*EXP(-0.19*AJ$58))/(Fperm_SI_Woolf2021!$E$9:$E$93-AJ$58))*(AJ$58-Fperm_SI_Woolf2021!$E$9:$E$93)/10))),Fperm_SI_Woolf2021!$D$9:$D$93)*AJ$57+INTERCEPT(Fperm_SI_Woolf2021!$F$9:$F$93*EXP(-Fperm_SI_Woolf2021!$I$9:$I$93*$C94*IF(AJ$58=Fperm_SI_Woolf2021!$E$9:$E$93,1,EXP(LN((1.1*(Fperm_SI_Woolf2021!$E$9:$E$93-AJ$58)-63.1579*EXP(-0.19*Fperm_SI_Woolf2021!$E$9:$E$93)+63.1579*EXP(-0.19*AJ$58))/(Fperm_SI_Woolf2021!$E$9:$E$93-AJ$58))*(AJ$58-Fperm_SI_Woolf2021!$E$9:$E$93)/10))) + Fperm_SI_Woolf2021!$G$9:$G$93*EXP(-Fperm_SI_Woolf2021!$J$9:$J$93*$C94*IF(AJ$58=Fperm_SI_Woolf2021!$E$9:$E$93,1,EXP(LN((1.1*(Fperm_SI_Woolf2021!$E$9:$E$93-AJ$58)-63.1579*EXP(-0.19*Fperm_SI_Woolf2021!$E$9:$E$93)+63.1579*EXP(-0.19*AJ$58))/(Fperm_SI_Woolf2021!$E$9:$E$93-AJ$58))*(AJ$58-Fperm_SI_Woolf2021!$E$9:$E$93)/10))) + Fperm_SI_Woolf2021!$H$9:$H$93*EXP(-Fperm_SI_Woolf2021!$K$9:$K$93*$C94*IF(AJ$58=Fperm_SI_Woolf2021!$E$9:$E$93,1,EXP(LN((1.1*(Fperm_SI_Woolf2021!$E$9:$E$93-AJ$58)-63.1579*EXP(-0.19*Fperm_SI_Woolf2021!$E$9:$E$93)+63.1579*EXP(-0.19*AJ$58))/(Fperm_SI_Woolf2021!$E$9:$E$93-AJ$58))*(AJ$58-Fperm_SI_Woolf2021!$E$9:$E$93)/10))),Fperm_SI_Woolf2021!$D$9:$D$93))</f>
        <v>0.63393222443437069</v>
      </c>
      <c r="AK94" s="51" cm="1">
        <f t="array" ref="AK94">MIN(1,SLOPE(Fperm_SI_Woolf2021!$F$9:$F$93*EXP(-Fperm_SI_Woolf2021!$I$9:$I$93*$C94*IF(AK$58=Fperm_SI_Woolf2021!$E$9:$E$93,1,EXP(LN((1.1*(Fperm_SI_Woolf2021!$E$9:$E$93-AK$58)-63.1579*EXP(-0.19*Fperm_SI_Woolf2021!$E$9:$E$93)+63.1579*EXP(-0.19*AK$58))/(Fperm_SI_Woolf2021!$E$9:$E$93-AK$58))*(AK$58-Fperm_SI_Woolf2021!$E$9:$E$93)/10))) + Fperm_SI_Woolf2021!$G$9:$G$93*EXP(-Fperm_SI_Woolf2021!$J$9:$J$93*$C94*IF(AK$58=Fperm_SI_Woolf2021!$E$9:$E$93,1,EXP(LN((1.1*(Fperm_SI_Woolf2021!$E$9:$E$93-AK$58)-63.1579*EXP(-0.19*Fperm_SI_Woolf2021!$E$9:$E$93)+63.1579*EXP(-0.19*AK$58))/(Fperm_SI_Woolf2021!$E$9:$E$93-AK$58))*(AK$58-Fperm_SI_Woolf2021!$E$9:$E$93)/10))) + Fperm_SI_Woolf2021!$H$9:$H$93*EXP(-Fperm_SI_Woolf2021!$K$9:$K$93*$C94*IF(AK$58=Fperm_SI_Woolf2021!$E$9:$E$93,1,EXP(LN((1.1*(Fperm_SI_Woolf2021!$E$9:$E$93-AK$58)-63.1579*EXP(-0.19*Fperm_SI_Woolf2021!$E$9:$E$93)+63.1579*EXP(-0.19*AK$58))/(Fperm_SI_Woolf2021!$E$9:$E$93-AK$58))*(AK$58-Fperm_SI_Woolf2021!$E$9:$E$93)/10))),Fperm_SI_Woolf2021!$D$9:$D$93)*AK$57+INTERCEPT(Fperm_SI_Woolf2021!$F$9:$F$93*EXP(-Fperm_SI_Woolf2021!$I$9:$I$93*$C94*IF(AK$58=Fperm_SI_Woolf2021!$E$9:$E$93,1,EXP(LN((1.1*(Fperm_SI_Woolf2021!$E$9:$E$93-AK$58)-63.1579*EXP(-0.19*Fperm_SI_Woolf2021!$E$9:$E$93)+63.1579*EXP(-0.19*AK$58))/(Fperm_SI_Woolf2021!$E$9:$E$93-AK$58))*(AK$58-Fperm_SI_Woolf2021!$E$9:$E$93)/10))) + Fperm_SI_Woolf2021!$G$9:$G$93*EXP(-Fperm_SI_Woolf2021!$J$9:$J$93*$C94*IF(AK$58=Fperm_SI_Woolf2021!$E$9:$E$93,1,EXP(LN((1.1*(Fperm_SI_Woolf2021!$E$9:$E$93-AK$58)-63.1579*EXP(-0.19*Fperm_SI_Woolf2021!$E$9:$E$93)+63.1579*EXP(-0.19*AK$58))/(Fperm_SI_Woolf2021!$E$9:$E$93-AK$58))*(AK$58-Fperm_SI_Woolf2021!$E$9:$E$93)/10))) + Fperm_SI_Woolf2021!$H$9:$H$93*EXP(-Fperm_SI_Woolf2021!$K$9:$K$93*$C94*IF(AK$58=Fperm_SI_Woolf2021!$E$9:$E$93,1,EXP(LN((1.1*(Fperm_SI_Woolf2021!$E$9:$E$93-AK$58)-63.1579*EXP(-0.19*Fperm_SI_Woolf2021!$E$9:$E$93)+63.1579*EXP(-0.19*AK$58))/(Fperm_SI_Woolf2021!$E$9:$E$93-AK$58))*(AK$58-Fperm_SI_Woolf2021!$E$9:$E$93)/10))),Fperm_SI_Woolf2021!$D$9:$D$93))</f>
        <v>0.60448443353576997</v>
      </c>
      <c r="AL94" s="51" cm="1">
        <f t="array" ref="AL94">MIN(1,SLOPE(Fperm_SI_Woolf2021!$F$9:$F$93*EXP(-Fperm_SI_Woolf2021!$I$9:$I$93*$C94*IF(AL$58=Fperm_SI_Woolf2021!$E$9:$E$93,1,EXP(LN((1.1*(Fperm_SI_Woolf2021!$E$9:$E$93-AL$58)-63.1579*EXP(-0.19*Fperm_SI_Woolf2021!$E$9:$E$93)+63.1579*EXP(-0.19*AL$58))/(Fperm_SI_Woolf2021!$E$9:$E$93-AL$58))*(AL$58-Fperm_SI_Woolf2021!$E$9:$E$93)/10))) + Fperm_SI_Woolf2021!$G$9:$G$93*EXP(-Fperm_SI_Woolf2021!$J$9:$J$93*$C94*IF(AL$58=Fperm_SI_Woolf2021!$E$9:$E$93,1,EXP(LN((1.1*(Fperm_SI_Woolf2021!$E$9:$E$93-AL$58)-63.1579*EXP(-0.19*Fperm_SI_Woolf2021!$E$9:$E$93)+63.1579*EXP(-0.19*AL$58))/(Fperm_SI_Woolf2021!$E$9:$E$93-AL$58))*(AL$58-Fperm_SI_Woolf2021!$E$9:$E$93)/10))) + Fperm_SI_Woolf2021!$H$9:$H$93*EXP(-Fperm_SI_Woolf2021!$K$9:$K$93*$C94*IF(AL$58=Fperm_SI_Woolf2021!$E$9:$E$93,1,EXP(LN((1.1*(Fperm_SI_Woolf2021!$E$9:$E$93-AL$58)-63.1579*EXP(-0.19*Fperm_SI_Woolf2021!$E$9:$E$93)+63.1579*EXP(-0.19*AL$58))/(Fperm_SI_Woolf2021!$E$9:$E$93-AL$58))*(AL$58-Fperm_SI_Woolf2021!$E$9:$E$93)/10))),Fperm_SI_Woolf2021!$D$9:$D$93)*AL$57+INTERCEPT(Fperm_SI_Woolf2021!$F$9:$F$93*EXP(-Fperm_SI_Woolf2021!$I$9:$I$93*$C94*IF(AL$58=Fperm_SI_Woolf2021!$E$9:$E$93,1,EXP(LN((1.1*(Fperm_SI_Woolf2021!$E$9:$E$93-AL$58)-63.1579*EXP(-0.19*Fperm_SI_Woolf2021!$E$9:$E$93)+63.1579*EXP(-0.19*AL$58))/(Fperm_SI_Woolf2021!$E$9:$E$93-AL$58))*(AL$58-Fperm_SI_Woolf2021!$E$9:$E$93)/10))) + Fperm_SI_Woolf2021!$G$9:$G$93*EXP(-Fperm_SI_Woolf2021!$J$9:$J$93*$C94*IF(AL$58=Fperm_SI_Woolf2021!$E$9:$E$93,1,EXP(LN((1.1*(Fperm_SI_Woolf2021!$E$9:$E$93-AL$58)-63.1579*EXP(-0.19*Fperm_SI_Woolf2021!$E$9:$E$93)+63.1579*EXP(-0.19*AL$58))/(Fperm_SI_Woolf2021!$E$9:$E$93-AL$58))*(AL$58-Fperm_SI_Woolf2021!$E$9:$E$93)/10))) + Fperm_SI_Woolf2021!$H$9:$H$93*EXP(-Fperm_SI_Woolf2021!$K$9:$K$93*$C94*IF(AL$58=Fperm_SI_Woolf2021!$E$9:$E$93,1,EXP(LN((1.1*(Fperm_SI_Woolf2021!$E$9:$E$93-AL$58)-63.1579*EXP(-0.19*Fperm_SI_Woolf2021!$E$9:$E$93)+63.1579*EXP(-0.19*AL$58))/(Fperm_SI_Woolf2021!$E$9:$E$93-AL$58))*(AL$58-Fperm_SI_Woolf2021!$E$9:$E$93)/10))),Fperm_SI_Woolf2021!$D$9:$D$93))</f>
        <v>0.57503664263716914</v>
      </c>
      <c r="AM94" s="51" cm="1">
        <f t="array" ref="AM94">MIN(1,SLOPE(Fperm_SI_Woolf2021!$F$9:$F$93*EXP(-Fperm_SI_Woolf2021!$I$9:$I$93*$C94*IF(AM$58=Fperm_SI_Woolf2021!$E$9:$E$93,1,EXP(LN((1.1*(Fperm_SI_Woolf2021!$E$9:$E$93-AM$58)-63.1579*EXP(-0.19*Fperm_SI_Woolf2021!$E$9:$E$93)+63.1579*EXP(-0.19*AM$58))/(Fperm_SI_Woolf2021!$E$9:$E$93-AM$58))*(AM$58-Fperm_SI_Woolf2021!$E$9:$E$93)/10))) + Fperm_SI_Woolf2021!$G$9:$G$93*EXP(-Fperm_SI_Woolf2021!$J$9:$J$93*$C94*IF(AM$58=Fperm_SI_Woolf2021!$E$9:$E$93,1,EXP(LN((1.1*(Fperm_SI_Woolf2021!$E$9:$E$93-AM$58)-63.1579*EXP(-0.19*Fperm_SI_Woolf2021!$E$9:$E$93)+63.1579*EXP(-0.19*AM$58))/(Fperm_SI_Woolf2021!$E$9:$E$93-AM$58))*(AM$58-Fperm_SI_Woolf2021!$E$9:$E$93)/10))) + Fperm_SI_Woolf2021!$H$9:$H$93*EXP(-Fperm_SI_Woolf2021!$K$9:$K$93*$C94*IF(AM$58=Fperm_SI_Woolf2021!$E$9:$E$93,1,EXP(LN((1.1*(Fperm_SI_Woolf2021!$E$9:$E$93-AM$58)-63.1579*EXP(-0.19*Fperm_SI_Woolf2021!$E$9:$E$93)+63.1579*EXP(-0.19*AM$58))/(Fperm_SI_Woolf2021!$E$9:$E$93-AM$58))*(AM$58-Fperm_SI_Woolf2021!$E$9:$E$93)/10))),Fperm_SI_Woolf2021!$D$9:$D$93)*AM$57+INTERCEPT(Fperm_SI_Woolf2021!$F$9:$F$93*EXP(-Fperm_SI_Woolf2021!$I$9:$I$93*$C94*IF(AM$58=Fperm_SI_Woolf2021!$E$9:$E$93,1,EXP(LN((1.1*(Fperm_SI_Woolf2021!$E$9:$E$93-AM$58)-63.1579*EXP(-0.19*Fperm_SI_Woolf2021!$E$9:$E$93)+63.1579*EXP(-0.19*AM$58))/(Fperm_SI_Woolf2021!$E$9:$E$93-AM$58))*(AM$58-Fperm_SI_Woolf2021!$E$9:$E$93)/10))) + Fperm_SI_Woolf2021!$G$9:$G$93*EXP(-Fperm_SI_Woolf2021!$J$9:$J$93*$C94*IF(AM$58=Fperm_SI_Woolf2021!$E$9:$E$93,1,EXP(LN((1.1*(Fperm_SI_Woolf2021!$E$9:$E$93-AM$58)-63.1579*EXP(-0.19*Fperm_SI_Woolf2021!$E$9:$E$93)+63.1579*EXP(-0.19*AM$58))/(Fperm_SI_Woolf2021!$E$9:$E$93-AM$58))*(AM$58-Fperm_SI_Woolf2021!$E$9:$E$93)/10))) + Fperm_SI_Woolf2021!$H$9:$H$93*EXP(-Fperm_SI_Woolf2021!$K$9:$K$93*$C94*IF(AM$58=Fperm_SI_Woolf2021!$E$9:$E$93,1,EXP(LN((1.1*(Fperm_SI_Woolf2021!$E$9:$E$93-AM$58)-63.1579*EXP(-0.19*Fperm_SI_Woolf2021!$E$9:$E$93)+63.1579*EXP(-0.19*AM$58))/(Fperm_SI_Woolf2021!$E$9:$E$93-AM$58))*(AM$58-Fperm_SI_Woolf2021!$E$9:$E$93)/10))),Fperm_SI_Woolf2021!$D$9:$D$93))</f>
        <v>0.54558885173856841</v>
      </c>
      <c r="AN94" s="51" cm="1">
        <f t="array" ref="AN94">MIN(1,SLOPE(Fperm_SI_Woolf2021!$F$9:$F$93*EXP(-Fperm_SI_Woolf2021!$I$9:$I$93*$C94*IF(AN$58=Fperm_SI_Woolf2021!$E$9:$E$93,1,EXP(LN((1.1*(Fperm_SI_Woolf2021!$E$9:$E$93-AN$58)-63.1579*EXP(-0.19*Fperm_SI_Woolf2021!$E$9:$E$93)+63.1579*EXP(-0.19*AN$58))/(Fperm_SI_Woolf2021!$E$9:$E$93-AN$58))*(AN$58-Fperm_SI_Woolf2021!$E$9:$E$93)/10))) + Fperm_SI_Woolf2021!$G$9:$G$93*EXP(-Fperm_SI_Woolf2021!$J$9:$J$93*$C94*IF(AN$58=Fperm_SI_Woolf2021!$E$9:$E$93,1,EXP(LN((1.1*(Fperm_SI_Woolf2021!$E$9:$E$93-AN$58)-63.1579*EXP(-0.19*Fperm_SI_Woolf2021!$E$9:$E$93)+63.1579*EXP(-0.19*AN$58))/(Fperm_SI_Woolf2021!$E$9:$E$93-AN$58))*(AN$58-Fperm_SI_Woolf2021!$E$9:$E$93)/10))) + Fperm_SI_Woolf2021!$H$9:$H$93*EXP(-Fperm_SI_Woolf2021!$K$9:$K$93*$C94*IF(AN$58=Fperm_SI_Woolf2021!$E$9:$E$93,1,EXP(LN((1.1*(Fperm_SI_Woolf2021!$E$9:$E$93-AN$58)-63.1579*EXP(-0.19*Fperm_SI_Woolf2021!$E$9:$E$93)+63.1579*EXP(-0.19*AN$58))/(Fperm_SI_Woolf2021!$E$9:$E$93-AN$58))*(AN$58-Fperm_SI_Woolf2021!$E$9:$E$93)/10))),Fperm_SI_Woolf2021!$D$9:$D$93)*AN$57+INTERCEPT(Fperm_SI_Woolf2021!$F$9:$F$93*EXP(-Fperm_SI_Woolf2021!$I$9:$I$93*$C94*IF(AN$58=Fperm_SI_Woolf2021!$E$9:$E$93,1,EXP(LN((1.1*(Fperm_SI_Woolf2021!$E$9:$E$93-AN$58)-63.1579*EXP(-0.19*Fperm_SI_Woolf2021!$E$9:$E$93)+63.1579*EXP(-0.19*AN$58))/(Fperm_SI_Woolf2021!$E$9:$E$93-AN$58))*(AN$58-Fperm_SI_Woolf2021!$E$9:$E$93)/10))) + Fperm_SI_Woolf2021!$G$9:$G$93*EXP(-Fperm_SI_Woolf2021!$J$9:$J$93*$C94*IF(AN$58=Fperm_SI_Woolf2021!$E$9:$E$93,1,EXP(LN((1.1*(Fperm_SI_Woolf2021!$E$9:$E$93-AN$58)-63.1579*EXP(-0.19*Fperm_SI_Woolf2021!$E$9:$E$93)+63.1579*EXP(-0.19*AN$58))/(Fperm_SI_Woolf2021!$E$9:$E$93-AN$58))*(AN$58-Fperm_SI_Woolf2021!$E$9:$E$93)/10))) + Fperm_SI_Woolf2021!$H$9:$H$93*EXP(-Fperm_SI_Woolf2021!$K$9:$K$93*$C94*IF(AN$58=Fperm_SI_Woolf2021!$E$9:$E$93,1,EXP(LN((1.1*(Fperm_SI_Woolf2021!$E$9:$E$93-AN$58)-63.1579*EXP(-0.19*Fperm_SI_Woolf2021!$E$9:$E$93)+63.1579*EXP(-0.19*AN$58))/(Fperm_SI_Woolf2021!$E$9:$E$93-AN$58))*(AN$58-Fperm_SI_Woolf2021!$E$9:$E$93)/10))),Fperm_SI_Woolf2021!$D$9:$D$93))</f>
        <v>0.51614106083996769</v>
      </c>
      <c r="AO94" s="51" cm="1">
        <f t="array" ref="AO94">MIN(1,SLOPE(Fperm_SI_Woolf2021!$F$9:$F$93*EXP(-Fperm_SI_Woolf2021!$I$9:$I$93*$C94*IF(AO$58=Fperm_SI_Woolf2021!$E$9:$E$93,1,EXP(LN((1.1*(Fperm_SI_Woolf2021!$E$9:$E$93-AO$58)-63.1579*EXP(-0.19*Fperm_SI_Woolf2021!$E$9:$E$93)+63.1579*EXP(-0.19*AO$58))/(Fperm_SI_Woolf2021!$E$9:$E$93-AO$58))*(AO$58-Fperm_SI_Woolf2021!$E$9:$E$93)/10))) + Fperm_SI_Woolf2021!$G$9:$G$93*EXP(-Fperm_SI_Woolf2021!$J$9:$J$93*$C94*IF(AO$58=Fperm_SI_Woolf2021!$E$9:$E$93,1,EXP(LN((1.1*(Fperm_SI_Woolf2021!$E$9:$E$93-AO$58)-63.1579*EXP(-0.19*Fperm_SI_Woolf2021!$E$9:$E$93)+63.1579*EXP(-0.19*AO$58))/(Fperm_SI_Woolf2021!$E$9:$E$93-AO$58))*(AO$58-Fperm_SI_Woolf2021!$E$9:$E$93)/10))) + Fperm_SI_Woolf2021!$H$9:$H$93*EXP(-Fperm_SI_Woolf2021!$K$9:$K$93*$C94*IF(AO$58=Fperm_SI_Woolf2021!$E$9:$E$93,1,EXP(LN((1.1*(Fperm_SI_Woolf2021!$E$9:$E$93-AO$58)-63.1579*EXP(-0.19*Fperm_SI_Woolf2021!$E$9:$E$93)+63.1579*EXP(-0.19*AO$58))/(Fperm_SI_Woolf2021!$E$9:$E$93-AO$58))*(AO$58-Fperm_SI_Woolf2021!$E$9:$E$93)/10))),Fperm_SI_Woolf2021!$D$9:$D$93)*AO$57+INTERCEPT(Fperm_SI_Woolf2021!$F$9:$F$93*EXP(-Fperm_SI_Woolf2021!$I$9:$I$93*$C94*IF(AO$58=Fperm_SI_Woolf2021!$E$9:$E$93,1,EXP(LN((1.1*(Fperm_SI_Woolf2021!$E$9:$E$93-AO$58)-63.1579*EXP(-0.19*Fperm_SI_Woolf2021!$E$9:$E$93)+63.1579*EXP(-0.19*AO$58))/(Fperm_SI_Woolf2021!$E$9:$E$93-AO$58))*(AO$58-Fperm_SI_Woolf2021!$E$9:$E$93)/10))) + Fperm_SI_Woolf2021!$G$9:$G$93*EXP(-Fperm_SI_Woolf2021!$J$9:$J$93*$C94*IF(AO$58=Fperm_SI_Woolf2021!$E$9:$E$93,1,EXP(LN((1.1*(Fperm_SI_Woolf2021!$E$9:$E$93-AO$58)-63.1579*EXP(-0.19*Fperm_SI_Woolf2021!$E$9:$E$93)+63.1579*EXP(-0.19*AO$58))/(Fperm_SI_Woolf2021!$E$9:$E$93-AO$58))*(AO$58-Fperm_SI_Woolf2021!$E$9:$E$93)/10))) + Fperm_SI_Woolf2021!$H$9:$H$93*EXP(-Fperm_SI_Woolf2021!$K$9:$K$93*$C94*IF(AO$58=Fperm_SI_Woolf2021!$E$9:$E$93,1,EXP(LN((1.1*(Fperm_SI_Woolf2021!$E$9:$E$93-AO$58)-63.1579*EXP(-0.19*Fperm_SI_Woolf2021!$E$9:$E$93)+63.1579*EXP(-0.19*AO$58))/(Fperm_SI_Woolf2021!$E$9:$E$93-AO$58))*(AO$58-Fperm_SI_Woolf2021!$E$9:$E$93)/10))),Fperm_SI_Woolf2021!$D$9:$D$93))</f>
        <v>0.48669326994136697</v>
      </c>
      <c r="AP94" s="51" cm="1">
        <f t="array" ref="AP94">MIN(1,SLOPE(Fperm_SI_Woolf2021!$F$9:$F$93*EXP(-Fperm_SI_Woolf2021!$I$9:$I$93*$C94*IF(AP$58=Fperm_SI_Woolf2021!$E$9:$E$93,1,EXP(LN((1.1*(Fperm_SI_Woolf2021!$E$9:$E$93-AP$58)-63.1579*EXP(-0.19*Fperm_SI_Woolf2021!$E$9:$E$93)+63.1579*EXP(-0.19*AP$58))/(Fperm_SI_Woolf2021!$E$9:$E$93-AP$58))*(AP$58-Fperm_SI_Woolf2021!$E$9:$E$93)/10))) + Fperm_SI_Woolf2021!$G$9:$G$93*EXP(-Fperm_SI_Woolf2021!$J$9:$J$93*$C94*IF(AP$58=Fperm_SI_Woolf2021!$E$9:$E$93,1,EXP(LN((1.1*(Fperm_SI_Woolf2021!$E$9:$E$93-AP$58)-63.1579*EXP(-0.19*Fperm_SI_Woolf2021!$E$9:$E$93)+63.1579*EXP(-0.19*AP$58))/(Fperm_SI_Woolf2021!$E$9:$E$93-AP$58))*(AP$58-Fperm_SI_Woolf2021!$E$9:$E$93)/10))) + Fperm_SI_Woolf2021!$H$9:$H$93*EXP(-Fperm_SI_Woolf2021!$K$9:$K$93*$C94*IF(AP$58=Fperm_SI_Woolf2021!$E$9:$E$93,1,EXP(LN((1.1*(Fperm_SI_Woolf2021!$E$9:$E$93-AP$58)-63.1579*EXP(-0.19*Fperm_SI_Woolf2021!$E$9:$E$93)+63.1579*EXP(-0.19*AP$58))/(Fperm_SI_Woolf2021!$E$9:$E$93-AP$58))*(AP$58-Fperm_SI_Woolf2021!$E$9:$E$93)/10))),Fperm_SI_Woolf2021!$D$9:$D$93)*AP$57+INTERCEPT(Fperm_SI_Woolf2021!$F$9:$F$93*EXP(-Fperm_SI_Woolf2021!$I$9:$I$93*$C94*IF(AP$58=Fperm_SI_Woolf2021!$E$9:$E$93,1,EXP(LN((1.1*(Fperm_SI_Woolf2021!$E$9:$E$93-AP$58)-63.1579*EXP(-0.19*Fperm_SI_Woolf2021!$E$9:$E$93)+63.1579*EXP(-0.19*AP$58))/(Fperm_SI_Woolf2021!$E$9:$E$93-AP$58))*(AP$58-Fperm_SI_Woolf2021!$E$9:$E$93)/10))) + Fperm_SI_Woolf2021!$G$9:$G$93*EXP(-Fperm_SI_Woolf2021!$J$9:$J$93*$C94*IF(AP$58=Fperm_SI_Woolf2021!$E$9:$E$93,1,EXP(LN((1.1*(Fperm_SI_Woolf2021!$E$9:$E$93-AP$58)-63.1579*EXP(-0.19*Fperm_SI_Woolf2021!$E$9:$E$93)+63.1579*EXP(-0.19*AP$58))/(Fperm_SI_Woolf2021!$E$9:$E$93-AP$58))*(AP$58-Fperm_SI_Woolf2021!$E$9:$E$93)/10))) + Fperm_SI_Woolf2021!$H$9:$H$93*EXP(-Fperm_SI_Woolf2021!$K$9:$K$93*$C94*IF(AP$58=Fperm_SI_Woolf2021!$E$9:$E$93,1,EXP(LN((1.1*(Fperm_SI_Woolf2021!$E$9:$E$93-AP$58)-63.1579*EXP(-0.19*Fperm_SI_Woolf2021!$E$9:$E$93)+63.1579*EXP(-0.19*AP$58))/(Fperm_SI_Woolf2021!$E$9:$E$93-AP$58))*(AP$58-Fperm_SI_Woolf2021!$E$9:$E$93)/10))),Fperm_SI_Woolf2021!$D$9:$D$93))</f>
        <v>0.45724547904276619</v>
      </c>
      <c r="AQ94" s="51" cm="1">
        <f t="array" ref="AQ94">MIN(1,SLOPE(Fperm_SI_Woolf2021!$F$9:$F$93*EXP(-Fperm_SI_Woolf2021!$I$9:$I$93*$C94*IF(AQ$58=Fperm_SI_Woolf2021!$E$9:$E$93,1,EXP(LN((1.1*(Fperm_SI_Woolf2021!$E$9:$E$93-AQ$58)-63.1579*EXP(-0.19*Fperm_SI_Woolf2021!$E$9:$E$93)+63.1579*EXP(-0.19*AQ$58))/(Fperm_SI_Woolf2021!$E$9:$E$93-AQ$58))*(AQ$58-Fperm_SI_Woolf2021!$E$9:$E$93)/10))) + Fperm_SI_Woolf2021!$G$9:$G$93*EXP(-Fperm_SI_Woolf2021!$J$9:$J$93*$C94*IF(AQ$58=Fperm_SI_Woolf2021!$E$9:$E$93,1,EXP(LN((1.1*(Fperm_SI_Woolf2021!$E$9:$E$93-AQ$58)-63.1579*EXP(-0.19*Fperm_SI_Woolf2021!$E$9:$E$93)+63.1579*EXP(-0.19*AQ$58))/(Fperm_SI_Woolf2021!$E$9:$E$93-AQ$58))*(AQ$58-Fperm_SI_Woolf2021!$E$9:$E$93)/10))) + Fperm_SI_Woolf2021!$H$9:$H$93*EXP(-Fperm_SI_Woolf2021!$K$9:$K$93*$C94*IF(AQ$58=Fperm_SI_Woolf2021!$E$9:$E$93,1,EXP(LN((1.1*(Fperm_SI_Woolf2021!$E$9:$E$93-AQ$58)-63.1579*EXP(-0.19*Fperm_SI_Woolf2021!$E$9:$E$93)+63.1579*EXP(-0.19*AQ$58))/(Fperm_SI_Woolf2021!$E$9:$E$93-AQ$58))*(AQ$58-Fperm_SI_Woolf2021!$E$9:$E$93)/10))),Fperm_SI_Woolf2021!$D$9:$D$93)*AQ$57+INTERCEPT(Fperm_SI_Woolf2021!$F$9:$F$93*EXP(-Fperm_SI_Woolf2021!$I$9:$I$93*$C94*IF(AQ$58=Fperm_SI_Woolf2021!$E$9:$E$93,1,EXP(LN((1.1*(Fperm_SI_Woolf2021!$E$9:$E$93-AQ$58)-63.1579*EXP(-0.19*Fperm_SI_Woolf2021!$E$9:$E$93)+63.1579*EXP(-0.19*AQ$58))/(Fperm_SI_Woolf2021!$E$9:$E$93-AQ$58))*(AQ$58-Fperm_SI_Woolf2021!$E$9:$E$93)/10))) + Fperm_SI_Woolf2021!$G$9:$G$93*EXP(-Fperm_SI_Woolf2021!$J$9:$J$93*$C94*IF(AQ$58=Fperm_SI_Woolf2021!$E$9:$E$93,1,EXP(LN((1.1*(Fperm_SI_Woolf2021!$E$9:$E$93-AQ$58)-63.1579*EXP(-0.19*Fperm_SI_Woolf2021!$E$9:$E$93)+63.1579*EXP(-0.19*AQ$58))/(Fperm_SI_Woolf2021!$E$9:$E$93-AQ$58))*(AQ$58-Fperm_SI_Woolf2021!$E$9:$E$93)/10))) + Fperm_SI_Woolf2021!$H$9:$H$93*EXP(-Fperm_SI_Woolf2021!$K$9:$K$93*$C94*IF(AQ$58=Fperm_SI_Woolf2021!$E$9:$E$93,1,EXP(LN((1.1*(Fperm_SI_Woolf2021!$E$9:$E$93-AQ$58)-63.1579*EXP(-0.19*Fperm_SI_Woolf2021!$E$9:$E$93)+63.1579*EXP(-0.19*AQ$58))/(Fperm_SI_Woolf2021!$E$9:$E$93-AQ$58))*(AQ$58-Fperm_SI_Woolf2021!$E$9:$E$93)/10))),Fperm_SI_Woolf2021!$D$9:$D$93))</f>
        <v>0.42779768814416547</v>
      </c>
      <c r="AR94" s="51" cm="1">
        <f t="array" ref="AR94">MIN(1,SLOPE(Fperm_SI_Woolf2021!$F$9:$F$93*EXP(-Fperm_SI_Woolf2021!$I$9:$I$93*$C94*IF(AR$58=Fperm_SI_Woolf2021!$E$9:$E$93,1,EXP(LN((1.1*(Fperm_SI_Woolf2021!$E$9:$E$93-AR$58)-63.1579*EXP(-0.19*Fperm_SI_Woolf2021!$E$9:$E$93)+63.1579*EXP(-0.19*AR$58))/(Fperm_SI_Woolf2021!$E$9:$E$93-AR$58))*(AR$58-Fperm_SI_Woolf2021!$E$9:$E$93)/10))) + Fperm_SI_Woolf2021!$G$9:$G$93*EXP(-Fperm_SI_Woolf2021!$J$9:$J$93*$C94*IF(AR$58=Fperm_SI_Woolf2021!$E$9:$E$93,1,EXP(LN((1.1*(Fperm_SI_Woolf2021!$E$9:$E$93-AR$58)-63.1579*EXP(-0.19*Fperm_SI_Woolf2021!$E$9:$E$93)+63.1579*EXP(-0.19*AR$58))/(Fperm_SI_Woolf2021!$E$9:$E$93-AR$58))*(AR$58-Fperm_SI_Woolf2021!$E$9:$E$93)/10))) + Fperm_SI_Woolf2021!$H$9:$H$93*EXP(-Fperm_SI_Woolf2021!$K$9:$K$93*$C94*IF(AR$58=Fperm_SI_Woolf2021!$E$9:$E$93,1,EXP(LN((1.1*(Fperm_SI_Woolf2021!$E$9:$E$93-AR$58)-63.1579*EXP(-0.19*Fperm_SI_Woolf2021!$E$9:$E$93)+63.1579*EXP(-0.19*AR$58))/(Fperm_SI_Woolf2021!$E$9:$E$93-AR$58))*(AR$58-Fperm_SI_Woolf2021!$E$9:$E$93)/10))),Fperm_SI_Woolf2021!$D$9:$D$93)*AR$57+INTERCEPT(Fperm_SI_Woolf2021!$F$9:$F$93*EXP(-Fperm_SI_Woolf2021!$I$9:$I$93*$C94*IF(AR$58=Fperm_SI_Woolf2021!$E$9:$E$93,1,EXP(LN((1.1*(Fperm_SI_Woolf2021!$E$9:$E$93-AR$58)-63.1579*EXP(-0.19*Fperm_SI_Woolf2021!$E$9:$E$93)+63.1579*EXP(-0.19*AR$58))/(Fperm_SI_Woolf2021!$E$9:$E$93-AR$58))*(AR$58-Fperm_SI_Woolf2021!$E$9:$E$93)/10))) + Fperm_SI_Woolf2021!$G$9:$G$93*EXP(-Fperm_SI_Woolf2021!$J$9:$J$93*$C94*IF(AR$58=Fperm_SI_Woolf2021!$E$9:$E$93,1,EXP(LN((1.1*(Fperm_SI_Woolf2021!$E$9:$E$93-AR$58)-63.1579*EXP(-0.19*Fperm_SI_Woolf2021!$E$9:$E$93)+63.1579*EXP(-0.19*AR$58))/(Fperm_SI_Woolf2021!$E$9:$E$93-AR$58))*(AR$58-Fperm_SI_Woolf2021!$E$9:$E$93)/10))) + Fperm_SI_Woolf2021!$H$9:$H$93*EXP(-Fperm_SI_Woolf2021!$K$9:$K$93*$C94*IF(AR$58=Fperm_SI_Woolf2021!$E$9:$E$93,1,EXP(LN((1.1*(Fperm_SI_Woolf2021!$E$9:$E$93-AR$58)-63.1579*EXP(-0.19*Fperm_SI_Woolf2021!$E$9:$E$93)+63.1579*EXP(-0.19*AR$58))/(Fperm_SI_Woolf2021!$E$9:$E$93-AR$58))*(AR$58-Fperm_SI_Woolf2021!$E$9:$E$93)/10))),Fperm_SI_Woolf2021!$D$9:$D$93))</f>
        <v>0.39834989724556469</v>
      </c>
      <c r="AS94" s="51" cm="1">
        <f t="array" ref="AS94">MIN(1,SLOPE(Fperm_SI_Woolf2021!$F$9:$F$93*EXP(-Fperm_SI_Woolf2021!$I$9:$I$93*$C94*IF(AS$58=Fperm_SI_Woolf2021!$E$9:$E$93,1,EXP(LN((1.1*(Fperm_SI_Woolf2021!$E$9:$E$93-AS$58)-63.1579*EXP(-0.19*Fperm_SI_Woolf2021!$E$9:$E$93)+63.1579*EXP(-0.19*AS$58))/(Fperm_SI_Woolf2021!$E$9:$E$93-AS$58))*(AS$58-Fperm_SI_Woolf2021!$E$9:$E$93)/10))) + Fperm_SI_Woolf2021!$G$9:$G$93*EXP(-Fperm_SI_Woolf2021!$J$9:$J$93*$C94*IF(AS$58=Fperm_SI_Woolf2021!$E$9:$E$93,1,EXP(LN((1.1*(Fperm_SI_Woolf2021!$E$9:$E$93-AS$58)-63.1579*EXP(-0.19*Fperm_SI_Woolf2021!$E$9:$E$93)+63.1579*EXP(-0.19*AS$58))/(Fperm_SI_Woolf2021!$E$9:$E$93-AS$58))*(AS$58-Fperm_SI_Woolf2021!$E$9:$E$93)/10))) + Fperm_SI_Woolf2021!$H$9:$H$93*EXP(-Fperm_SI_Woolf2021!$K$9:$K$93*$C94*IF(AS$58=Fperm_SI_Woolf2021!$E$9:$E$93,1,EXP(LN((1.1*(Fperm_SI_Woolf2021!$E$9:$E$93-AS$58)-63.1579*EXP(-0.19*Fperm_SI_Woolf2021!$E$9:$E$93)+63.1579*EXP(-0.19*AS$58))/(Fperm_SI_Woolf2021!$E$9:$E$93-AS$58))*(AS$58-Fperm_SI_Woolf2021!$E$9:$E$93)/10))),Fperm_SI_Woolf2021!$D$9:$D$93)*AS$57+INTERCEPT(Fperm_SI_Woolf2021!$F$9:$F$93*EXP(-Fperm_SI_Woolf2021!$I$9:$I$93*$C94*IF(AS$58=Fperm_SI_Woolf2021!$E$9:$E$93,1,EXP(LN((1.1*(Fperm_SI_Woolf2021!$E$9:$E$93-AS$58)-63.1579*EXP(-0.19*Fperm_SI_Woolf2021!$E$9:$E$93)+63.1579*EXP(-0.19*AS$58))/(Fperm_SI_Woolf2021!$E$9:$E$93-AS$58))*(AS$58-Fperm_SI_Woolf2021!$E$9:$E$93)/10))) + Fperm_SI_Woolf2021!$G$9:$G$93*EXP(-Fperm_SI_Woolf2021!$J$9:$J$93*$C94*IF(AS$58=Fperm_SI_Woolf2021!$E$9:$E$93,1,EXP(LN((1.1*(Fperm_SI_Woolf2021!$E$9:$E$93-AS$58)-63.1579*EXP(-0.19*Fperm_SI_Woolf2021!$E$9:$E$93)+63.1579*EXP(-0.19*AS$58))/(Fperm_SI_Woolf2021!$E$9:$E$93-AS$58))*(AS$58-Fperm_SI_Woolf2021!$E$9:$E$93)/10))) + Fperm_SI_Woolf2021!$H$9:$H$93*EXP(-Fperm_SI_Woolf2021!$K$9:$K$93*$C94*IF(AS$58=Fperm_SI_Woolf2021!$E$9:$E$93,1,EXP(LN((1.1*(Fperm_SI_Woolf2021!$E$9:$E$93-AS$58)-63.1579*EXP(-0.19*Fperm_SI_Woolf2021!$E$9:$E$93)+63.1579*EXP(-0.19*AS$58))/(Fperm_SI_Woolf2021!$E$9:$E$93-AS$58))*(AS$58-Fperm_SI_Woolf2021!$E$9:$E$93)/10))),Fperm_SI_Woolf2021!$D$9:$D$93))</f>
        <v>0.36890210634696391</v>
      </c>
      <c r="AT94" s="51" cm="1">
        <f t="array" ref="AT94">MIN(1,SLOPE(Fperm_SI_Woolf2021!$F$9:$F$93*EXP(-Fperm_SI_Woolf2021!$I$9:$I$93*$C94*IF(AT$58=Fperm_SI_Woolf2021!$E$9:$E$93,1,EXP(LN((1.1*(Fperm_SI_Woolf2021!$E$9:$E$93-AT$58)-63.1579*EXP(-0.19*Fperm_SI_Woolf2021!$E$9:$E$93)+63.1579*EXP(-0.19*AT$58))/(Fperm_SI_Woolf2021!$E$9:$E$93-AT$58))*(AT$58-Fperm_SI_Woolf2021!$E$9:$E$93)/10))) + Fperm_SI_Woolf2021!$G$9:$G$93*EXP(-Fperm_SI_Woolf2021!$J$9:$J$93*$C94*IF(AT$58=Fperm_SI_Woolf2021!$E$9:$E$93,1,EXP(LN((1.1*(Fperm_SI_Woolf2021!$E$9:$E$93-AT$58)-63.1579*EXP(-0.19*Fperm_SI_Woolf2021!$E$9:$E$93)+63.1579*EXP(-0.19*AT$58))/(Fperm_SI_Woolf2021!$E$9:$E$93-AT$58))*(AT$58-Fperm_SI_Woolf2021!$E$9:$E$93)/10))) + Fperm_SI_Woolf2021!$H$9:$H$93*EXP(-Fperm_SI_Woolf2021!$K$9:$K$93*$C94*IF(AT$58=Fperm_SI_Woolf2021!$E$9:$E$93,1,EXP(LN((1.1*(Fperm_SI_Woolf2021!$E$9:$E$93-AT$58)-63.1579*EXP(-0.19*Fperm_SI_Woolf2021!$E$9:$E$93)+63.1579*EXP(-0.19*AT$58))/(Fperm_SI_Woolf2021!$E$9:$E$93-AT$58))*(AT$58-Fperm_SI_Woolf2021!$E$9:$E$93)/10))),Fperm_SI_Woolf2021!$D$9:$D$93)*AT$57+INTERCEPT(Fperm_SI_Woolf2021!$F$9:$F$93*EXP(-Fperm_SI_Woolf2021!$I$9:$I$93*$C94*IF(AT$58=Fperm_SI_Woolf2021!$E$9:$E$93,1,EXP(LN((1.1*(Fperm_SI_Woolf2021!$E$9:$E$93-AT$58)-63.1579*EXP(-0.19*Fperm_SI_Woolf2021!$E$9:$E$93)+63.1579*EXP(-0.19*AT$58))/(Fperm_SI_Woolf2021!$E$9:$E$93-AT$58))*(AT$58-Fperm_SI_Woolf2021!$E$9:$E$93)/10))) + Fperm_SI_Woolf2021!$G$9:$G$93*EXP(-Fperm_SI_Woolf2021!$J$9:$J$93*$C94*IF(AT$58=Fperm_SI_Woolf2021!$E$9:$E$93,1,EXP(LN((1.1*(Fperm_SI_Woolf2021!$E$9:$E$93-AT$58)-63.1579*EXP(-0.19*Fperm_SI_Woolf2021!$E$9:$E$93)+63.1579*EXP(-0.19*AT$58))/(Fperm_SI_Woolf2021!$E$9:$E$93-AT$58))*(AT$58-Fperm_SI_Woolf2021!$E$9:$E$93)/10))) + Fperm_SI_Woolf2021!$H$9:$H$93*EXP(-Fperm_SI_Woolf2021!$K$9:$K$93*$C94*IF(AT$58=Fperm_SI_Woolf2021!$E$9:$E$93,1,EXP(LN((1.1*(Fperm_SI_Woolf2021!$E$9:$E$93-AT$58)-63.1579*EXP(-0.19*Fperm_SI_Woolf2021!$E$9:$E$93)+63.1579*EXP(-0.19*AT$58))/(Fperm_SI_Woolf2021!$E$9:$E$93-AT$58))*(AT$58-Fperm_SI_Woolf2021!$E$9:$E$93)/10))),Fperm_SI_Woolf2021!$D$9:$D$93))</f>
        <v>0.33945431544836313</v>
      </c>
      <c r="AU94" s="51" cm="1">
        <f t="array" ref="AU94">MIN(1,SLOPE(Fperm_SI_Woolf2021!$F$9:$F$93*EXP(-Fperm_SI_Woolf2021!$I$9:$I$93*$C94*IF(AU$58=Fperm_SI_Woolf2021!$E$9:$E$93,1,EXP(LN((1.1*(Fperm_SI_Woolf2021!$E$9:$E$93-AU$58)-63.1579*EXP(-0.19*Fperm_SI_Woolf2021!$E$9:$E$93)+63.1579*EXP(-0.19*AU$58))/(Fperm_SI_Woolf2021!$E$9:$E$93-AU$58))*(AU$58-Fperm_SI_Woolf2021!$E$9:$E$93)/10))) + Fperm_SI_Woolf2021!$G$9:$G$93*EXP(-Fperm_SI_Woolf2021!$J$9:$J$93*$C94*IF(AU$58=Fperm_SI_Woolf2021!$E$9:$E$93,1,EXP(LN((1.1*(Fperm_SI_Woolf2021!$E$9:$E$93-AU$58)-63.1579*EXP(-0.19*Fperm_SI_Woolf2021!$E$9:$E$93)+63.1579*EXP(-0.19*AU$58))/(Fperm_SI_Woolf2021!$E$9:$E$93-AU$58))*(AU$58-Fperm_SI_Woolf2021!$E$9:$E$93)/10))) + Fperm_SI_Woolf2021!$H$9:$H$93*EXP(-Fperm_SI_Woolf2021!$K$9:$K$93*$C94*IF(AU$58=Fperm_SI_Woolf2021!$E$9:$E$93,1,EXP(LN((1.1*(Fperm_SI_Woolf2021!$E$9:$E$93-AU$58)-63.1579*EXP(-0.19*Fperm_SI_Woolf2021!$E$9:$E$93)+63.1579*EXP(-0.19*AU$58))/(Fperm_SI_Woolf2021!$E$9:$E$93-AU$58))*(AU$58-Fperm_SI_Woolf2021!$E$9:$E$93)/10))),Fperm_SI_Woolf2021!$D$9:$D$93)*AU$57+INTERCEPT(Fperm_SI_Woolf2021!$F$9:$F$93*EXP(-Fperm_SI_Woolf2021!$I$9:$I$93*$C94*IF(AU$58=Fperm_SI_Woolf2021!$E$9:$E$93,1,EXP(LN((1.1*(Fperm_SI_Woolf2021!$E$9:$E$93-AU$58)-63.1579*EXP(-0.19*Fperm_SI_Woolf2021!$E$9:$E$93)+63.1579*EXP(-0.19*AU$58))/(Fperm_SI_Woolf2021!$E$9:$E$93-AU$58))*(AU$58-Fperm_SI_Woolf2021!$E$9:$E$93)/10))) + Fperm_SI_Woolf2021!$G$9:$G$93*EXP(-Fperm_SI_Woolf2021!$J$9:$J$93*$C94*IF(AU$58=Fperm_SI_Woolf2021!$E$9:$E$93,1,EXP(LN((1.1*(Fperm_SI_Woolf2021!$E$9:$E$93-AU$58)-63.1579*EXP(-0.19*Fperm_SI_Woolf2021!$E$9:$E$93)+63.1579*EXP(-0.19*AU$58))/(Fperm_SI_Woolf2021!$E$9:$E$93-AU$58))*(AU$58-Fperm_SI_Woolf2021!$E$9:$E$93)/10))) + Fperm_SI_Woolf2021!$H$9:$H$93*EXP(-Fperm_SI_Woolf2021!$K$9:$K$93*$C94*IF(AU$58=Fperm_SI_Woolf2021!$E$9:$E$93,1,EXP(LN((1.1*(Fperm_SI_Woolf2021!$E$9:$E$93-AU$58)-63.1579*EXP(-0.19*Fperm_SI_Woolf2021!$E$9:$E$93)+63.1579*EXP(-0.19*AU$58))/(Fperm_SI_Woolf2021!$E$9:$E$93-AU$58))*(AU$58-Fperm_SI_Woolf2021!$E$9:$E$93)/10))),Fperm_SI_Woolf2021!$D$9:$D$93))</f>
        <v>0.31000652454976235</v>
      </c>
      <c r="AV94" s="51" cm="1">
        <f t="array" ref="AV94">MIN(1,SLOPE(Fperm_SI_Woolf2021!$F$9:$F$93*EXP(-Fperm_SI_Woolf2021!$I$9:$I$93*$C94*IF(AV$58=Fperm_SI_Woolf2021!$E$9:$E$93,1,EXP(LN((1.1*(Fperm_SI_Woolf2021!$E$9:$E$93-AV$58)-63.1579*EXP(-0.19*Fperm_SI_Woolf2021!$E$9:$E$93)+63.1579*EXP(-0.19*AV$58))/(Fperm_SI_Woolf2021!$E$9:$E$93-AV$58))*(AV$58-Fperm_SI_Woolf2021!$E$9:$E$93)/10))) + Fperm_SI_Woolf2021!$G$9:$G$93*EXP(-Fperm_SI_Woolf2021!$J$9:$J$93*$C94*IF(AV$58=Fperm_SI_Woolf2021!$E$9:$E$93,1,EXP(LN((1.1*(Fperm_SI_Woolf2021!$E$9:$E$93-AV$58)-63.1579*EXP(-0.19*Fperm_SI_Woolf2021!$E$9:$E$93)+63.1579*EXP(-0.19*AV$58))/(Fperm_SI_Woolf2021!$E$9:$E$93-AV$58))*(AV$58-Fperm_SI_Woolf2021!$E$9:$E$93)/10))) + Fperm_SI_Woolf2021!$H$9:$H$93*EXP(-Fperm_SI_Woolf2021!$K$9:$K$93*$C94*IF(AV$58=Fperm_SI_Woolf2021!$E$9:$E$93,1,EXP(LN((1.1*(Fperm_SI_Woolf2021!$E$9:$E$93-AV$58)-63.1579*EXP(-0.19*Fperm_SI_Woolf2021!$E$9:$E$93)+63.1579*EXP(-0.19*AV$58))/(Fperm_SI_Woolf2021!$E$9:$E$93-AV$58))*(AV$58-Fperm_SI_Woolf2021!$E$9:$E$93)/10))),Fperm_SI_Woolf2021!$D$9:$D$93)*AV$57+INTERCEPT(Fperm_SI_Woolf2021!$F$9:$F$93*EXP(-Fperm_SI_Woolf2021!$I$9:$I$93*$C94*IF(AV$58=Fperm_SI_Woolf2021!$E$9:$E$93,1,EXP(LN((1.1*(Fperm_SI_Woolf2021!$E$9:$E$93-AV$58)-63.1579*EXP(-0.19*Fperm_SI_Woolf2021!$E$9:$E$93)+63.1579*EXP(-0.19*AV$58))/(Fperm_SI_Woolf2021!$E$9:$E$93-AV$58))*(AV$58-Fperm_SI_Woolf2021!$E$9:$E$93)/10))) + Fperm_SI_Woolf2021!$G$9:$G$93*EXP(-Fperm_SI_Woolf2021!$J$9:$J$93*$C94*IF(AV$58=Fperm_SI_Woolf2021!$E$9:$E$93,1,EXP(LN((1.1*(Fperm_SI_Woolf2021!$E$9:$E$93-AV$58)-63.1579*EXP(-0.19*Fperm_SI_Woolf2021!$E$9:$E$93)+63.1579*EXP(-0.19*AV$58))/(Fperm_SI_Woolf2021!$E$9:$E$93-AV$58))*(AV$58-Fperm_SI_Woolf2021!$E$9:$E$93)/10))) + Fperm_SI_Woolf2021!$H$9:$H$93*EXP(-Fperm_SI_Woolf2021!$K$9:$K$93*$C94*IF(AV$58=Fperm_SI_Woolf2021!$E$9:$E$93,1,EXP(LN((1.1*(Fperm_SI_Woolf2021!$E$9:$E$93-AV$58)-63.1579*EXP(-0.19*Fperm_SI_Woolf2021!$E$9:$E$93)+63.1579*EXP(-0.19*AV$58))/(Fperm_SI_Woolf2021!$E$9:$E$93-AV$58))*(AV$58-Fperm_SI_Woolf2021!$E$9:$E$93)/10))),Fperm_SI_Woolf2021!$D$9:$D$93))</f>
        <v>0.28055873365116157</v>
      </c>
      <c r="AW94" s="51" cm="1">
        <f t="array" ref="AW94">MIN(1,SLOPE(Fperm_SI_Woolf2021!$F$9:$F$93*EXP(-Fperm_SI_Woolf2021!$I$9:$I$93*$C94*IF(AW$58=Fperm_SI_Woolf2021!$E$9:$E$93,1,EXP(LN((1.1*(Fperm_SI_Woolf2021!$E$9:$E$93-AW$58)-63.1579*EXP(-0.19*Fperm_SI_Woolf2021!$E$9:$E$93)+63.1579*EXP(-0.19*AW$58))/(Fperm_SI_Woolf2021!$E$9:$E$93-AW$58))*(AW$58-Fperm_SI_Woolf2021!$E$9:$E$93)/10))) + Fperm_SI_Woolf2021!$G$9:$G$93*EXP(-Fperm_SI_Woolf2021!$J$9:$J$93*$C94*IF(AW$58=Fperm_SI_Woolf2021!$E$9:$E$93,1,EXP(LN((1.1*(Fperm_SI_Woolf2021!$E$9:$E$93-AW$58)-63.1579*EXP(-0.19*Fperm_SI_Woolf2021!$E$9:$E$93)+63.1579*EXP(-0.19*AW$58))/(Fperm_SI_Woolf2021!$E$9:$E$93-AW$58))*(AW$58-Fperm_SI_Woolf2021!$E$9:$E$93)/10))) + Fperm_SI_Woolf2021!$H$9:$H$93*EXP(-Fperm_SI_Woolf2021!$K$9:$K$93*$C94*IF(AW$58=Fperm_SI_Woolf2021!$E$9:$E$93,1,EXP(LN((1.1*(Fperm_SI_Woolf2021!$E$9:$E$93-AW$58)-63.1579*EXP(-0.19*Fperm_SI_Woolf2021!$E$9:$E$93)+63.1579*EXP(-0.19*AW$58))/(Fperm_SI_Woolf2021!$E$9:$E$93-AW$58))*(AW$58-Fperm_SI_Woolf2021!$E$9:$E$93)/10))),Fperm_SI_Woolf2021!$D$9:$D$93)*AW$57+INTERCEPT(Fperm_SI_Woolf2021!$F$9:$F$93*EXP(-Fperm_SI_Woolf2021!$I$9:$I$93*$C94*IF(AW$58=Fperm_SI_Woolf2021!$E$9:$E$93,1,EXP(LN((1.1*(Fperm_SI_Woolf2021!$E$9:$E$93-AW$58)-63.1579*EXP(-0.19*Fperm_SI_Woolf2021!$E$9:$E$93)+63.1579*EXP(-0.19*AW$58))/(Fperm_SI_Woolf2021!$E$9:$E$93-AW$58))*(AW$58-Fperm_SI_Woolf2021!$E$9:$E$93)/10))) + Fperm_SI_Woolf2021!$G$9:$G$93*EXP(-Fperm_SI_Woolf2021!$J$9:$J$93*$C94*IF(AW$58=Fperm_SI_Woolf2021!$E$9:$E$93,1,EXP(LN((1.1*(Fperm_SI_Woolf2021!$E$9:$E$93-AW$58)-63.1579*EXP(-0.19*Fperm_SI_Woolf2021!$E$9:$E$93)+63.1579*EXP(-0.19*AW$58))/(Fperm_SI_Woolf2021!$E$9:$E$93-AW$58))*(AW$58-Fperm_SI_Woolf2021!$E$9:$E$93)/10))) + Fperm_SI_Woolf2021!$H$9:$H$93*EXP(-Fperm_SI_Woolf2021!$K$9:$K$93*$C94*IF(AW$58=Fperm_SI_Woolf2021!$E$9:$E$93,1,EXP(LN((1.1*(Fperm_SI_Woolf2021!$E$9:$E$93-AW$58)-63.1579*EXP(-0.19*Fperm_SI_Woolf2021!$E$9:$E$93)+63.1579*EXP(-0.19*AW$58))/(Fperm_SI_Woolf2021!$E$9:$E$93-AW$58))*(AW$58-Fperm_SI_Woolf2021!$E$9:$E$93)/10))),Fperm_SI_Woolf2021!$D$9:$D$93))</f>
        <v>0.60911062692289974</v>
      </c>
      <c r="AX94" s="51" cm="1">
        <f t="array" ref="AX94">MIN(1,SLOPE(Fperm_SI_Woolf2021!$F$9:$F$93*EXP(-Fperm_SI_Woolf2021!$I$9:$I$93*$C94*IF(AX$58=Fperm_SI_Woolf2021!$E$9:$E$93,1,EXP(LN((1.1*(Fperm_SI_Woolf2021!$E$9:$E$93-AX$58)-63.1579*EXP(-0.19*Fperm_SI_Woolf2021!$E$9:$E$93)+63.1579*EXP(-0.19*AX$58))/(Fperm_SI_Woolf2021!$E$9:$E$93-AX$58))*(AX$58-Fperm_SI_Woolf2021!$E$9:$E$93)/10))) + Fperm_SI_Woolf2021!$G$9:$G$93*EXP(-Fperm_SI_Woolf2021!$J$9:$J$93*$C94*IF(AX$58=Fperm_SI_Woolf2021!$E$9:$E$93,1,EXP(LN((1.1*(Fperm_SI_Woolf2021!$E$9:$E$93-AX$58)-63.1579*EXP(-0.19*Fperm_SI_Woolf2021!$E$9:$E$93)+63.1579*EXP(-0.19*AX$58))/(Fperm_SI_Woolf2021!$E$9:$E$93-AX$58))*(AX$58-Fperm_SI_Woolf2021!$E$9:$E$93)/10))) + Fperm_SI_Woolf2021!$H$9:$H$93*EXP(-Fperm_SI_Woolf2021!$K$9:$K$93*$C94*IF(AX$58=Fperm_SI_Woolf2021!$E$9:$E$93,1,EXP(LN((1.1*(Fperm_SI_Woolf2021!$E$9:$E$93-AX$58)-63.1579*EXP(-0.19*Fperm_SI_Woolf2021!$E$9:$E$93)+63.1579*EXP(-0.19*AX$58))/(Fperm_SI_Woolf2021!$E$9:$E$93-AX$58))*(AX$58-Fperm_SI_Woolf2021!$E$9:$E$93)/10))),Fperm_SI_Woolf2021!$D$9:$D$93)*AX$57+INTERCEPT(Fperm_SI_Woolf2021!$F$9:$F$93*EXP(-Fperm_SI_Woolf2021!$I$9:$I$93*$C94*IF(AX$58=Fperm_SI_Woolf2021!$E$9:$E$93,1,EXP(LN((1.1*(Fperm_SI_Woolf2021!$E$9:$E$93-AX$58)-63.1579*EXP(-0.19*Fperm_SI_Woolf2021!$E$9:$E$93)+63.1579*EXP(-0.19*AX$58))/(Fperm_SI_Woolf2021!$E$9:$E$93-AX$58))*(AX$58-Fperm_SI_Woolf2021!$E$9:$E$93)/10))) + Fperm_SI_Woolf2021!$G$9:$G$93*EXP(-Fperm_SI_Woolf2021!$J$9:$J$93*$C94*IF(AX$58=Fperm_SI_Woolf2021!$E$9:$E$93,1,EXP(LN((1.1*(Fperm_SI_Woolf2021!$E$9:$E$93-AX$58)-63.1579*EXP(-0.19*Fperm_SI_Woolf2021!$E$9:$E$93)+63.1579*EXP(-0.19*AX$58))/(Fperm_SI_Woolf2021!$E$9:$E$93-AX$58))*(AX$58-Fperm_SI_Woolf2021!$E$9:$E$93)/10))) + Fperm_SI_Woolf2021!$H$9:$H$93*EXP(-Fperm_SI_Woolf2021!$K$9:$K$93*$C94*IF(AX$58=Fperm_SI_Woolf2021!$E$9:$E$93,1,EXP(LN((1.1*(Fperm_SI_Woolf2021!$E$9:$E$93-AX$58)-63.1579*EXP(-0.19*Fperm_SI_Woolf2021!$E$9:$E$93)+63.1579*EXP(-0.19*AX$58))/(Fperm_SI_Woolf2021!$E$9:$E$93-AX$58))*(AX$58-Fperm_SI_Woolf2021!$E$9:$E$93)/10))),Fperm_SI_Woolf2021!$D$9:$D$93))</f>
        <v>0.58217782127408968</v>
      </c>
      <c r="AY94" s="51" cm="1">
        <f t="array" ref="AY94">MIN(1,SLOPE(Fperm_SI_Woolf2021!$F$9:$F$93*EXP(-Fperm_SI_Woolf2021!$I$9:$I$93*$C94*IF(AY$58=Fperm_SI_Woolf2021!$E$9:$E$93,1,EXP(LN((1.1*(Fperm_SI_Woolf2021!$E$9:$E$93-AY$58)-63.1579*EXP(-0.19*Fperm_SI_Woolf2021!$E$9:$E$93)+63.1579*EXP(-0.19*AY$58))/(Fperm_SI_Woolf2021!$E$9:$E$93-AY$58))*(AY$58-Fperm_SI_Woolf2021!$E$9:$E$93)/10))) + Fperm_SI_Woolf2021!$G$9:$G$93*EXP(-Fperm_SI_Woolf2021!$J$9:$J$93*$C94*IF(AY$58=Fperm_SI_Woolf2021!$E$9:$E$93,1,EXP(LN((1.1*(Fperm_SI_Woolf2021!$E$9:$E$93-AY$58)-63.1579*EXP(-0.19*Fperm_SI_Woolf2021!$E$9:$E$93)+63.1579*EXP(-0.19*AY$58))/(Fperm_SI_Woolf2021!$E$9:$E$93-AY$58))*(AY$58-Fperm_SI_Woolf2021!$E$9:$E$93)/10))) + Fperm_SI_Woolf2021!$H$9:$H$93*EXP(-Fperm_SI_Woolf2021!$K$9:$K$93*$C94*IF(AY$58=Fperm_SI_Woolf2021!$E$9:$E$93,1,EXP(LN((1.1*(Fperm_SI_Woolf2021!$E$9:$E$93-AY$58)-63.1579*EXP(-0.19*Fperm_SI_Woolf2021!$E$9:$E$93)+63.1579*EXP(-0.19*AY$58))/(Fperm_SI_Woolf2021!$E$9:$E$93-AY$58))*(AY$58-Fperm_SI_Woolf2021!$E$9:$E$93)/10))),Fperm_SI_Woolf2021!$D$9:$D$93)*AY$57+INTERCEPT(Fperm_SI_Woolf2021!$F$9:$F$93*EXP(-Fperm_SI_Woolf2021!$I$9:$I$93*$C94*IF(AY$58=Fperm_SI_Woolf2021!$E$9:$E$93,1,EXP(LN((1.1*(Fperm_SI_Woolf2021!$E$9:$E$93-AY$58)-63.1579*EXP(-0.19*Fperm_SI_Woolf2021!$E$9:$E$93)+63.1579*EXP(-0.19*AY$58))/(Fperm_SI_Woolf2021!$E$9:$E$93-AY$58))*(AY$58-Fperm_SI_Woolf2021!$E$9:$E$93)/10))) + Fperm_SI_Woolf2021!$G$9:$G$93*EXP(-Fperm_SI_Woolf2021!$J$9:$J$93*$C94*IF(AY$58=Fperm_SI_Woolf2021!$E$9:$E$93,1,EXP(LN((1.1*(Fperm_SI_Woolf2021!$E$9:$E$93-AY$58)-63.1579*EXP(-0.19*Fperm_SI_Woolf2021!$E$9:$E$93)+63.1579*EXP(-0.19*AY$58))/(Fperm_SI_Woolf2021!$E$9:$E$93-AY$58))*(AY$58-Fperm_SI_Woolf2021!$E$9:$E$93)/10))) + Fperm_SI_Woolf2021!$H$9:$H$93*EXP(-Fperm_SI_Woolf2021!$K$9:$K$93*$C94*IF(AY$58=Fperm_SI_Woolf2021!$E$9:$E$93,1,EXP(LN((1.1*(Fperm_SI_Woolf2021!$E$9:$E$93-AY$58)-63.1579*EXP(-0.19*Fperm_SI_Woolf2021!$E$9:$E$93)+63.1579*EXP(-0.19*AY$58))/(Fperm_SI_Woolf2021!$E$9:$E$93-AY$58))*(AY$58-Fperm_SI_Woolf2021!$E$9:$E$93)/10))),Fperm_SI_Woolf2021!$D$9:$D$93))</f>
        <v>0.55524501562527961</v>
      </c>
      <c r="AZ94" s="51" cm="1">
        <f t="array" ref="AZ94">MIN(1,SLOPE(Fperm_SI_Woolf2021!$F$9:$F$93*EXP(-Fperm_SI_Woolf2021!$I$9:$I$93*$C94*IF(AZ$58=Fperm_SI_Woolf2021!$E$9:$E$93,1,EXP(LN((1.1*(Fperm_SI_Woolf2021!$E$9:$E$93-AZ$58)-63.1579*EXP(-0.19*Fperm_SI_Woolf2021!$E$9:$E$93)+63.1579*EXP(-0.19*AZ$58))/(Fperm_SI_Woolf2021!$E$9:$E$93-AZ$58))*(AZ$58-Fperm_SI_Woolf2021!$E$9:$E$93)/10))) + Fperm_SI_Woolf2021!$G$9:$G$93*EXP(-Fperm_SI_Woolf2021!$J$9:$J$93*$C94*IF(AZ$58=Fperm_SI_Woolf2021!$E$9:$E$93,1,EXP(LN((1.1*(Fperm_SI_Woolf2021!$E$9:$E$93-AZ$58)-63.1579*EXP(-0.19*Fperm_SI_Woolf2021!$E$9:$E$93)+63.1579*EXP(-0.19*AZ$58))/(Fperm_SI_Woolf2021!$E$9:$E$93-AZ$58))*(AZ$58-Fperm_SI_Woolf2021!$E$9:$E$93)/10))) + Fperm_SI_Woolf2021!$H$9:$H$93*EXP(-Fperm_SI_Woolf2021!$K$9:$K$93*$C94*IF(AZ$58=Fperm_SI_Woolf2021!$E$9:$E$93,1,EXP(LN((1.1*(Fperm_SI_Woolf2021!$E$9:$E$93-AZ$58)-63.1579*EXP(-0.19*Fperm_SI_Woolf2021!$E$9:$E$93)+63.1579*EXP(-0.19*AZ$58))/(Fperm_SI_Woolf2021!$E$9:$E$93-AZ$58))*(AZ$58-Fperm_SI_Woolf2021!$E$9:$E$93)/10))),Fperm_SI_Woolf2021!$D$9:$D$93)*AZ$57+INTERCEPT(Fperm_SI_Woolf2021!$F$9:$F$93*EXP(-Fperm_SI_Woolf2021!$I$9:$I$93*$C94*IF(AZ$58=Fperm_SI_Woolf2021!$E$9:$E$93,1,EXP(LN((1.1*(Fperm_SI_Woolf2021!$E$9:$E$93-AZ$58)-63.1579*EXP(-0.19*Fperm_SI_Woolf2021!$E$9:$E$93)+63.1579*EXP(-0.19*AZ$58))/(Fperm_SI_Woolf2021!$E$9:$E$93-AZ$58))*(AZ$58-Fperm_SI_Woolf2021!$E$9:$E$93)/10))) + Fperm_SI_Woolf2021!$G$9:$G$93*EXP(-Fperm_SI_Woolf2021!$J$9:$J$93*$C94*IF(AZ$58=Fperm_SI_Woolf2021!$E$9:$E$93,1,EXP(LN((1.1*(Fperm_SI_Woolf2021!$E$9:$E$93-AZ$58)-63.1579*EXP(-0.19*Fperm_SI_Woolf2021!$E$9:$E$93)+63.1579*EXP(-0.19*AZ$58))/(Fperm_SI_Woolf2021!$E$9:$E$93-AZ$58))*(AZ$58-Fperm_SI_Woolf2021!$E$9:$E$93)/10))) + Fperm_SI_Woolf2021!$H$9:$H$93*EXP(-Fperm_SI_Woolf2021!$K$9:$K$93*$C94*IF(AZ$58=Fperm_SI_Woolf2021!$E$9:$E$93,1,EXP(LN((1.1*(Fperm_SI_Woolf2021!$E$9:$E$93-AZ$58)-63.1579*EXP(-0.19*Fperm_SI_Woolf2021!$E$9:$E$93)+63.1579*EXP(-0.19*AZ$58))/(Fperm_SI_Woolf2021!$E$9:$E$93-AZ$58))*(AZ$58-Fperm_SI_Woolf2021!$E$9:$E$93)/10))),Fperm_SI_Woolf2021!$D$9:$D$93))</f>
        <v>0.52831220997646955</v>
      </c>
      <c r="BA94" s="51" cm="1">
        <f t="array" ref="BA94">MIN(1,SLOPE(Fperm_SI_Woolf2021!$F$9:$F$93*EXP(-Fperm_SI_Woolf2021!$I$9:$I$93*$C94*IF(BA$58=Fperm_SI_Woolf2021!$E$9:$E$93,1,EXP(LN((1.1*(Fperm_SI_Woolf2021!$E$9:$E$93-BA$58)-63.1579*EXP(-0.19*Fperm_SI_Woolf2021!$E$9:$E$93)+63.1579*EXP(-0.19*BA$58))/(Fperm_SI_Woolf2021!$E$9:$E$93-BA$58))*(BA$58-Fperm_SI_Woolf2021!$E$9:$E$93)/10))) + Fperm_SI_Woolf2021!$G$9:$G$93*EXP(-Fperm_SI_Woolf2021!$J$9:$J$93*$C94*IF(BA$58=Fperm_SI_Woolf2021!$E$9:$E$93,1,EXP(LN((1.1*(Fperm_SI_Woolf2021!$E$9:$E$93-BA$58)-63.1579*EXP(-0.19*Fperm_SI_Woolf2021!$E$9:$E$93)+63.1579*EXP(-0.19*BA$58))/(Fperm_SI_Woolf2021!$E$9:$E$93-BA$58))*(BA$58-Fperm_SI_Woolf2021!$E$9:$E$93)/10))) + Fperm_SI_Woolf2021!$H$9:$H$93*EXP(-Fperm_SI_Woolf2021!$K$9:$K$93*$C94*IF(BA$58=Fperm_SI_Woolf2021!$E$9:$E$93,1,EXP(LN((1.1*(Fperm_SI_Woolf2021!$E$9:$E$93-BA$58)-63.1579*EXP(-0.19*Fperm_SI_Woolf2021!$E$9:$E$93)+63.1579*EXP(-0.19*BA$58))/(Fperm_SI_Woolf2021!$E$9:$E$93-BA$58))*(BA$58-Fperm_SI_Woolf2021!$E$9:$E$93)/10))),Fperm_SI_Woolf2021!$D$9:$D$93)*BA$57+INTERCEPT(Fperm_SI_Woolf2021!$F$9:$F$93*EXP(-Fperm_SI_Woolf2021!$I$9:$I$93*$C94*IF(BA$58=Fperm_SI_Woolf2021!$E$9:$E$93,1,EXP(LN((1.1*(Fperm_SI_Woolf2021!$E$9:$E$93-BA$58)-63.1579*EXP(-0.19*Fperm_SI_Woolf2021!$E$9:$E$93)+63.1579*EXP(-0.19*BA$58))/(Fperm_SI_Woolf2021!$E$9:$E$93-BA$58))*(BA$58-Fperm_SI_Woolf2021!$E$9:$E$93)/10))) + Fperm_SI_Woolf2021!$G$9:$G$93*EXP(-Fperm_SI_Woolf2021!$J$9:$J$93*$C94*IF(BA$58=Fperm_SI_Woolf2021!$E$9:$E$93,1,EXP(LN((1.1*(Fperm_SI_Woolf2021!$E$9:$E$93-BA$58)-63.1579*EXP(-0.19*Fperm_SI_Woolf2021!$E$9:$E$93)+63.1579*EXP(-0.19*BA$58))/(Fperm_SI_Woolf2021!$E$9:$E$93-BA$58))*(BA$58-Fperm_SI_Woolf2021!$E$9:$E$93)/10))) + Fperm_SI_Woolf2021!$H$9:$H$93*EXP(-Fperm_SI_Woolf2021!$K$9:$K$93*$C94*IF(BA$58=Fperm_SI_Woolf2021!$E$9:$E$93,1,EXP(LN((1.1*(Fperm_SI_Woolf2021!$E$9:$E$93-BA$58)-63.1579*EXP(-0.19*Fperm_SI_Woolf2021!$E$9:$E$93)+63.1579*EXP(-0.19*BA$58))/(Fperm_SI_Woolf2021!$E$9:$E$93-BA$58))*(BA$58-Fperm_SI_Woolf2021!$E$9:$E$93)/10))),Fperm_SI_Woolf2021!$D$9:$D$93))</f>
        <v>0.50137940432765948</v>
      </c>
      <c r="BB94" s="51" cm="1">
        <f t="array" ref="BB94">MIN(1,SLOPE(Fperm_SI_Woolf2021!$F$9:$F$93*EXP(-Fperm_SI_Woolf2021!$I$9:$I$93*$C94*IF(BB$58=Fperm_SI_Woolf2021!$E$9:$E$93,1,EXP(LN((1.1*(Fperm_SI_Woolf2021!$E$9:$E$93-BB$58)-63.1579*EXP(-0.19*Fperm_SI_Woolf2021!$E$9:$E$93)+63.1579*EXP(-0.19*BB$58))/(Fperm_SI_Woolf2021!$E$9:$E$93-BB$58))*(BB$58-Fperm_SI_Woolf2021!$E$9:$E$93)/10))) + Fperm_SI_Woolf2021!$G$9:$G$93*EXP(-Fperm_SI_Woolf2021!$J$9:$J$93*$C94*IF(BB$58=Fperm_SI_Woolf2021!$E$9:$E$93,1,EXP(LN((1.1*(Fperm_SI_Woolf2021!$E$9:$E$93-BB$58)-63.1579*EXP(-0.19*Fperm_SI_Woolf2021!$E$9:$E$93)+63.1579*EXP(-0.19*BB$58))/(Fperm_SI_Woolf2021!$E$9:$E$93-BB$58))*(BB$58-Fperm_SI_Woolf2021!$E$9:$E$93)/10))) + Fperm_SI_Woolf2021!$H$9:$H$93*EXP(-Fperm_SI_Woolf2021!$K$9:$K$93*$C94*IF(BB$58=Fperm_SI_Woolf2021!$E$9:$E$93,1,EXP(LN((1.1*(Fperm_SI_Woolf2021!$E$9:$E$93-BB$58)-63.1579*EXP(-0.19*Fperm_SI_Woolf2021!$E$9:$E$93)+63.1579*EXP(-0.19*BB$58))/(Fperm_SI_Woolf2021!$E$9:$E$93-BB$58))*(BB$58-Fperm_SI_Woolf2021!$E$9:$E$93)/10))),Fperm_SI_Woolf2021!$D$9:$D$93)*BB$57+INTERCEPT(Fperm_SI_Woolf2021!$F$9:$F$93*EXP(-Fperm_SI_Woolf2021!$I$9:$I$93*$C94*IF(BB$58=Fperm_SI_Woolf2021!$E$9:$E$93,1,EXP(LN((1.1*(Fperm_SI_Woolf2021!$E$9:$E$93-BB$58)-63.1579*EXP(-0.19*Fperm_SI_Woolf2021!$E$9:$E$93)+63.1579*EXP(-0.19*BB$58))/(Fperm_SI_Woolf2021!$E$9:$E$93-BB$58))*(BB$58-Fperm_SI_Woolf2021!$E$9:$E$93)/10))) + Fperm_SI_Woolf2021!$G$9:$G$93*EXP(-Fperm_SI_Woolf2021!$J$9:$J$93*$C94*IF(BB$58=Fperm_SI_Woolf2021!$E$9:$E$93,1,EXP(LN((1.1*(Fperm_SI_Woolf2021!$E$9:$E$93-BB$58)-63.1579*EXP(-0.19*Fperm_SI_Woolf2021!$E$9:$E$93)+63.1579*EXP(-0.19*BB$58))/(Fperm_SI_Woolf2021!$E$9:$E$93-BB$58))*(BB$58-Fperm_SI_Woolf2021!$E$9:$E$93)/10))) + Fperm_SI_Woolf2021!$H$9:$H$93*EXP(-Fperm_SI_Woolf2021!$K$9:$K$93*$C94*IF(BB$58=Fperm_SI_Woolf2021!$E$9:$E$93,1,EXP(LN((1.1*(Fperm_SI_Woolf2021!$E$9:$E$93-BB$58)-63.1579*EXP(-0.19*Fperm_SI_Woolf2021!$E$9:$E$93)+63.1579*EXP(-0.19*BB$58))/(Fperm_SI_Woolf2021!$E$9:$E$93-BB$58))*(BB$58-Fperm_SI_Woolf2021!$E$9:$E$93)/10))),Fperm_SI_Woolf2021!$D$9:$D$93))</f>
        <v>0.47444659867884942</v>
      </c>
      <c r="BC94" s="51" cm="1">
        <f t="array" ref="BC94">MIN(1,SLOPE(Fperm_SI_Woolf2021!$F$9:$F$93*EXP(-Fperm_SI_Woolf2021!$I$9:$I$93*$C94*IF(BC$58=Fperm_SI_Woolf2021!$E$9:$E$93,1,EXP(LN((1.1*(Fperm_SI_Woolf2021!$E$9:$E$93-BC$58)-63.1579*EXP(-0.19*Fperm_SI_Woolf2021!$E$9:$E$93)+63.1579*EXP(-0.19*BC$58))/(Fperm_SI_Woolf2021!$E$9:$E$93-BC$58))*(BC$58-Fperm_SI_Woolf2021!$E$9:$E$93)/10))) + Fperm_SI_Woolf2021!$G$9:$G$93*EXP(-Fperm_SI_Woolf2021!$J$9:$J$93*$C94*IF(BC$58=Fperm_SI_Woolf2021!$E$9:$E$93,1,EXP(LN((1.1*(Fperm_SI_Woolf2021!$E$9:$E$93-BC$58)-63.1579*EXP(-0.19*Fperm_SI_Woolf2021!$E$9:$E$93)+63.1579*EXP(-0.19*BC$58))/(Fperm_SI_Woolf2021!$E$9:$E$93-BC$58))*(BC$58-Fperm_SI_Woolf2021!$E$9:$E$93)/10))) + Fperm_SI_Woolf2021!$H$9:$H$93*EXP(-Fperm_SI_Woolf2021!$K$9:$K$93*$C94*IF(BC$58=Fperm_SI_Woolf2021!$E$9:$E$93,1,EXP(LN((1.1*(Fperm_SI_Woolf2021!$E$9:$E$93-BC$58)-63.1579*EXP(-0.19*Fperm_SI_Woolf2021!$E$9:$E$93)+63.1579*EXP(-0.19*BC$58))/(Fperm_SI_Woolf2021!$E$9:$E$93-BC$58))*(BC$58-Fperm_SI_Woolf2021!$E$9:$E$93)/10))),Fperm_SI_Woolf2021!$D$9:$D$93)*BC$57+INTERCEPT(Fperm_SI_Woolf2021!$F$9:$F$93*EXP(-Fperm_SI_Woolf2021!$I$9:$I$93*$C94*IF(BC$58=Fperm_SI_Woolf2021!$E$9:$E$93,1,EXP(LN((1.1*(Fperm_SI_Woolf2021!$E$9:$E$93-BC$58)-63.1579*EXP(-0.19*Fperm_SI_Woolf2021!$E$9:$E$93)+63.1579*EXP(-0.19*BC$58))/(Fperm_SI_Woolf2021!$E$9:$E$93-BC$58))*(BC$58-Fperm_SI_Woolf2021!$E$9:$E$93)/10))) + Fperm_SI_Woolf2021!$G$9:$G$93*EXP(-Fperm_SI_Woolf2021!$J$9:$J$93*$C94*IF(BC$58=Fperm_SI_Woolf2021!$E$9:$E$93,1,EXP(LN((1.1*(Fperm_SI_Woolf2021!$E$9:$E$93-BC$58)-63.1579*EXP(-0.19*Fperm_SI_Woolf2021!$E$9:$E$93)+63.1579*EXP(-0.19*BC$58))/(Fperm_SI_Woolf2021!$E$9:$E$93-BC$58))*(BC$58-Fperm_SI_Woolf2021!$E$9:$E$93)/10))) + Fperm_SI_Woolf2021!$H$9:$H$93*EXP(-Fperm_SI_Woolf2021!$K$9:$K$93*$C94*IF(BC$58=Fperm_SI_Woolf2021!$E$9:$E$93,1,EXP(LN((1.1*(Fperm_SI_Woolf2021!$E$9:$E$93-BC$58)-63.1579*EXP(-0.19*Fperm_SI_Woolf2021!$E$9:$E$93)+63.1579*EXP(-0.19*BC$58))/(Fperm_SI_Woolf2021!$E$9:$E$93-BC$58))*(BC$58-Fperm_SI_Woolf2021!$E$9:$E$93)/10))),Fperm_SI_Woolf2021!$D$9:$D$93))</f>
        <v>0.44751379303003935</v>
      </c>
      <c r="BD94" s="51" cm="1">
        <f t="array" ref="BD94">MIN(1,SLOPE(Fperm_SI_Woolf2021!$F$9:$F$93*EXP(-Fperm_SI_Woolf2021!$I$9:$I$93*$C94*IF(BD$58=Fperm_SI_Woolf2021!$E$9:$E$93,1,EXP(LN((1.1*(Fperm_SI_Woolf2021!$E$9:$E$93-BD$58)-63.1579*EXP(-0.19*Fperm_SI_Woolf2021!$E$9:$E$93)+63.1579*EXP(-0.19*BD$58))/(Fperm_SI_Woolf2021!$E$9:$E$93-BD$58))*(BD$58-Fperm_SI_Woolf2021!$E$9:$E$93)/10))) + Fperm_SI_Woolf2021!$G$9:$G$93*EXP(-Fperm_SI_Woolf2021!$J$9:$J$93*$C94*IF(BD$58=Fperm_SI_Woolf2021!$E$9:$E$93,1,EXP(LN((1.1*(Fperm_SI_Woolf2021!$E$9:$E$93-BD$58)-63.1579*EXP(-0.19*Fperm_SI_Woolf2021!$E$9:$E$93)+63.1579*EXP(-0.19*BD$58))/(Fperm_SI_Woolf2021!$E$9:$E$93-BD$58))*(BD$58-Fperm_SI_Woolf2021!$E$9:$E$93)/10))) + Fperm_SI_Woolf2021!$H$9:$H$93*EXP(-Fperm_SI_Woolf2021!$K$9:$K$93*$C94*IF(BD$58=Fperm_SI_Woolf2021!$E$9:$E$93,1,EXP(LN((1.1*(Fperm_SI_Woolf2021!$E$9:$E$93-BD$58)-63.1579*EXP(-0.19*Fperm_SI_Woolf2021!$E$9:$E$93)+63.1579*EXP(-0.19*BD$58))/(Fperm_SI_Woolf2021!$E$9:$E$93-BD$58))*(BD$58-Fperm_SI_Woolf2021!$E$9:$E$93)/10))),Fperm_SI_Woolf2021!$D$9:$D$93)*BD$57+INTERCEPT(Fperm_SI_Woolf2021!$F$9:$F$93*EXP(-Fperm_SI_Woolf2021!$I$9:$I$93*$C94*IF(BD$58=Fperm_SI_Woolf2021!$E$9:$E$93,1,EXP(LN((1.1*(Fperm_SI_Woolf2021!$E$9:$E$93-BD$58)-63.1579*EXP(-0.19*Fperm_SI_Woolf2021!$E$9:$E$93)+63.1579*EXP(-0.19*BD$58))/(Fperm_SI_Woolf2021!$E$9:$E$93-BD$58))*(BD$58-Fperm_SI_Woolf2021!$E$9:$E$93)/10))) + Fperm_SI_Woolf2021!$G$9:$G$93*EXP(-Fperm_SI_Woolf2021!$J$9:$J$93*$C94*IF(BD$58=Fperm_SI_Woolf2021!$E$9:$E$93,1,EXP(LN((1.1*(Fperm_SI_Woolf2021!$E$9:$E$93-BD$58)-63.1579*EXP(-0.19*Fperm_SI_Woolf2021!$E$9:$E$93)+63.1579*EXP(-0.19*BD$58))/(Fperm_SI_Woolf2021!$E$9:$E$93-BD$58))*(BD$58-Fperm_SI_Woolf2021!$E$9:$E$93)/10))) + Fperm_SI_Woolf2021!$H$9:$H$93*EXP(-Fperm_SI_Woolf2021!$K$9:$K$93*$C94*IF(BD$58=Fperm_SI_Woolf2021!$E$9:$E$93,1,EXP(LN((1.1*(Fperm_SI_Woolf2021!$E$9:$E$93-BD$58)-63.1579*EXP(-0.19*Fperm_SI_Woolf2021!$E$9:$E$93)+63.1579*EXP(-0.19*BD$58))/(Fperm_SI_Woolf2021!$E$9:$E$93-BD$58))*(BD$58-Fperm_SI_Woolf2021!$E$9:$E$93)/10))),Fperm_SI_Woolf2021!$D$9:$D$93))</f>
        <v>0.42058098738122929</v>
      </c>
      <c r="BE94" s="51" cm="1">
        <f t="array" ref="BE94">MIN(1,SLOPE(Fperm_SI_Woolf2021!$F$9:$F$93*EXP(-Fperm_SI_Woolf2021!$I$9:$I$93*$C94*IF(BE$58=Fperm_SI_Woolf2021!$E$9:$E$93,1,EXP(LN((1.1*(Fperm_SI_Woolf2021!$E$9:$E$93-BE$58)-63.1579*EXP(-0.19*Fperm_SI_Woolf2021!$E$9:$E$93)+63.1579*EXP(-0.19*BE$58))/(Fperm_SI_Woolf2021!$E$9:$E$93-BE$58))*(BE$58-Fperm_SI_Woolf2021!$E$9:$E$93)/10))) + Fperm_SI_Woolf2021!$G$9:$G$93*EXP(-Fperm_SI_Woolf2021!$J$9:$J$93*$C94*IF(BE$58=Fperm_SI_Woolf2021!$E$9:$E$93,1,EXP(LN((1.1*(Fperm_SI_Woolf2021!$E$9:$E$93-BE$58)-63.1579*EXP(-0.19*Fperm_SI_Woolf2021!$E$9:$E$93)+63.1579*EXP(-0.19*BE$58))/(Fperm_SI_Woolf2021!$E$9:$E$93-BE$58))*(BE$58-Fperm_SI_Woolf2021!$E$9:$E$93)/10))) + Fperm_SI_Woolf2021!$H$9:$H$93*EXP(-Fperm_SI_Woolf2021!$K$9:$K$93*$C94*IF(BE$58=Fperm_SI_Woolf2021!$E$9:$E$93,1,EXP(LN((1.1*(Fperm_SI_Woolf2021!$E$9:$E$93-BE$58)-63.1579*EXP(-0.19*Fperm_SI_Woolf2021!$E$9:$E$93)+63.1579*EXP(-0.19*BE$58))/(Fperm_SI_Woolf2021!$E$9:$E$93-BE$58))*(BE$58-Fperm_SI_Woolf2021!$E$9:$E$93)/10))),Fperm_SI_Woolf2021!$D$9:$D$93)*BE$57+INTERCEPT(Fperm_SI_Woolf2021!$F$9:$F$93*EXP(-Fperm_SI_Woolf2021!$I$9:$I$93*$C94*IF(BE$58=Fperm_SI_Woolf2021!$E$9:$E$93,1,EXP(LN((1.1*(Fperm_SI_Woolf2021!$E$9:$E$93-BE$58)-63.1579*EXP(-0.19*Fperm_SI_Woolf2021!$E$9:$E$93)+63.1579*EXP(-0.19*BE$58))/(Fperm_SI_Woolf2021!$E$9:$E$93-BE$58))*(BE$58-Fperm_SI_Woolf2021!$E$9:$E$93)/10))) + Fperm_SI_Woolf2021!$G$9:$G$93*EXP(-Fperm_SI_Woolf2021!$J$9:$J$93*$C94*IF(BE$58=Fperm_SI_Woolf2021!$E$9:$E$93,1,EXP(LN((1.1*(Fperm_SI_Woolf2021!$E$9:$E$93-BE$58)-63.1579*EXP(-0.19*Fperm_SI_Woolf2021!$E$9:$E$93)+63.1579*EXP(-0.19*BE$58))/(Fperm_SI_Woolf2021!$E$9:$E$93-BE$58))*(BE$58-Fperm_SI_Woolf2021!$E$9:$E$93)/10))) + Fperm_SI_Woolf2021!$H$9:$H$93*EXP(-Fperm_SI_Woolf2021!$K$9:$K$93*$C94*IF(BE$58=Fperm_SI_Woolf2021!$E$9:$E$93,1,EXP(LN((1.1*(Fperm_SI_Woolf2021!$E$9:$E$93-BE$58)-63.1579*EXP(-0.19*Fperm_SI_Woolf2021!$E$9:$E$93)+63.1579*EXP(-0.19*BE$58))/(Fperm_SI_Woolf2021!$E$9:$E$93-BE$58))*(BE$58-Fperm_SI_Woolf2021!$E$9:$E$93)/10))),Fperm_SI_Woolf2021!$D$9:$D$93))</f>
        <v>0.39364818173241922</v>
      </c>
      <c r="BF94" s="51" cm="1">
        <f t="array" ref="BF94">MIN(1,SLOPE(Fperm_SI_Woolf2021!$F$9:$F$93*EXP(-Fperm_SI_Woolf2021!$I$9:$I$93*$C94*IF(BF$58=Fperm_SI_Woolf2021!$E$9:$E$93,1,EXP(LN((1.1*(Fperm_SI_Woolf2021!$E$9:$E$93-BF$58)-63.1579*EXP(-0.19*Fperm_SI_Woolf2021!$E$9:$E$93)+63.1579*EXP(-0.19*BF$58))/(Fperm_SI_Woolf2021!$E$9:$E$93-BF$58))*(BF$58-Fperm_SI_Woolf2021!$E$9:$E$93)/10))) + Fperm_SI_Woolf2021!$G$9:$G$93*EXP(-Fperm_SI_Woolf2021!$J$9:$J$93*$C94*IF(BF$58=Fperm_SI_Woolf2021!$E$9:$E$93,1,EXP(LN((1.1*(Fperm_SI_Woolf2021!$E$9:$E$93-BF$58)-63.1579*EXP(-0.19*Fperm_SI_Woolf2021!$E$9:$E$93)+63.1579*EXP(-0.19*BF$58))/(Fperm_SI_Woolf2021!$E$9:$E$93-BF$58))*(BF$58-Fperm_SI_Woolf2021!$E$9:$E$93)/10))) + Fperm_SI_Woolf2021!$H$9:$H$93*EXP(-Fperm_SI_Woolf2021!$K$9:$K$93*$C94*IF(BF$58=Fperm_SI_Woolf2021!$E$9:$E$93,1,EXP(LN((1.1*(Fperm_SI_Woolf2021!$E$9:$E$93-BF$58)-63.1579*EXP(-0.19*Fperm_SI_Woolf2021!$E$9:$E$93)+63.1579*EXP(-0.19*BF$58))/(Fperm_SI_Woolf2021!$E$9:$E$93-BF$58))*(BF$58-Fperm_SI_Woolf2021!$E$9:$E$93)/10))),Fperm_SI_Woolf2021!$D$9:$D$93)*BF$57+INTERCEPT(Fperm_SI_Woolf2021!$F$9:$F$93*EXP(-Fperm_SI_Woolf2021!$I$9:$I$93*$C94*IF(BF$58=Fperm_SI_Woolf2021!$E$9:$E$93,1,EXP(LN((1.1*(Fperm_SI_Woolf2021!$E$9:$E$93-BF$58)-63.1579*EXP(-0.19*Fperm_SI_Woolf2021!$E$9:$E$93)+63.1579*EXP(-0.19*BF$58))/(Fperm_SI_Woolf2021!$E$9:$E$93-BF$58))*(BF$58-Fperm_SI_Woolf2021!$E$9:$E$93)/10))) + Fperm_SI_Woolf2021!$G$9:$G$93*EXP(-Fperm_SI_Woolf2021!$J$9:$J$93*$C94*IF(BF$58=Fperm_SI_Woolf2021!$E$9:$E$93,1,EXP(LN((1.1*(Fperm_SI_Woolf2021!$E$9:$E$93-BF$58)-63.1579*EXP(-0.19*Fperm_SI_Woolf2021!$E$9:$E$93)+63.1579*EXP(-0.19*BF$58))/(Fperm_SI_Woolf2021!$E$9:$E$93-BF$58))*(BF$58-Fperm_SI_Woolf2021!$E$9:$E$93)/10))) + Fperm_SI_Woolf2021!$H$9:$H$93*EXP(-Fperm_SI_Woolf2021!$K$9:$K$93*$C94*IF(BF$58=Fperm_SI_Woolf2021!$E$9:$E$93,1,EXP(LN((1.1*(Fperm_SI_Woolf2021!$E$9:$E$93-BF$58)-63.1579*EXP(-0.19*Fperm_SI_Woolf2021!$E$9:$E$93)+63.1579*EXP(-0.19*BF$58))/(Fperm_SI_Woolf2021!$E$9:$E$93-BF$58))*(BF$58-Fperm_SI_Woolf2021!$E$9:$E$93)/10))),Fperm_SI_Woolf2021!$D$9:$D$93))</f>
        <v>0.36671537608360921</v>
      </c>
      <c r="BG94" s="51" cm="1">
        <f t="array" ref="BG94">MIN(1,SLOPE(Fperm_SI_Woolf2021!$F$9:$F$93*EXP(-Fperm_SI_Woolf2021!$I$9:$I$93*$C94*IF(BG$58=Fperm_SI_Woolf2021!$E$9:$E$93,1,EXP(LN((1.1*(Fperm_SI_Woolf2021!$E$9:$E$93-BG$58)-63.1579*EXP(-0.19*Fperm_SI_Woolf2021!$E$9:$E$93)+63.1579*EXP(-0.19*BG$58))/(Fperm_SI_Woolf2021!$E$9:$E$93-BG$58))*(BG$58-Fperm_SI_Woolf2021!$E$9:$E$93)/10))) + Fperm_SI_Woolf2021!$G$9:$G$93*EXP(-Fperm_SI_Woolf2021!$J$9:$J$93*$C94*IF(BG$58=Fperm_SI_Woolf2021!$E$9:$E$93,1,EXP(LN((1.1*(Fperm_SI_Woolf2021!$E$9:$E$93-BG$58)-63.1579*EXP(-0.19*Fperm_SI_Woolf2021!$E$9:$E$93)+63.1579*EXP(-0.19*BG$58))/(Fperm_SI_Woolf2021!$E$9:$E$93-BG$58))*(BG$58-Fperm_SI_Woolf2021!$E$9:$E$93)/10))) + Fperm_SI_Woolf2021!$H$9:$H$93*EXP(-Fperm_SI_Woolf2021!$K$9:$K$93*$C94*IF(BG$58=Fperm_SI_Woolf2021!$E$9:$E$93,1,EXP(LN((1.1*(Fperm_SI_Woolf2021!$E$9:$E$93-BG$58)-63.1579*EXP(-0.19*Fperm_SI_Woolf2021!$E$9:$E$93)+63.1579*EXP(-0.19*BG$58))/(Fperm_SI_Woolf2021!$E$9:$E$93-BG$58))*(BG$58-Fperm_SI_Woolf2021!$E$9:$E$93)/10))),Fperm_SI_Woolf2021!$D$9:$D$93)*BG$57+INTERCEPT(Fperm_SI_Woolf2021!$F$9:$F$93*EXP(-Fperm_SI_Woolf2021!$I$9:$I$93*$C94*IF(BG$58=Fperm_SI_Woolf2021!$E$9:$E$93,1,EXP(LN((1.1*(Fperm_SI_Woolf2021!$E$9:$E$93-BG$58)-63.1579*EXP(-0.19*Fperm_SI_Woolf2021!$E$9:$E$93)+63.1579*EXP(-0.19*BG$58))/(Fperm_SI_Woolf2021!$E$9:$E$93-BG$58))*(BG$58-Fperm_SI_Woolf2021!$E$9:$E$93)/10))) + Fperm_SI_Woolf2021!$G$9:$G$93*EXP(-Fperm_SI_Woolf2021!$J$9:$J$93*$C94*IF(BG$58=Fperm_SI_Woolf2021!$E$9:$E$93,1,EXP(LN((1.1*(Fperm_SI_Woolf2021!$E$9:$E$93-BG$58)-63.1579*EXP(-0.19*Fperm_SI_Woolf2021!$E$9:$E$93)+63.1579*EXP(-0.19*BG$58))/(Fperm_SI_Woolf2021!$E$9:$E$93-BG$58))*(BG$58-Fperm_SI_Woolf2021!$E$9:$E$93)/10))) + Fperm_SI_Woolf2021!$H$9:$H$93*EXP(-Fperm_SI_Woolf2021!$K$9:$K$93*$C94*IF(BG$58=Fperm_SI_Woolf2021!$E$9:$E$93,1,EXP(LN((1.1*(Fperm_SI_Woolf2021!$E$9:$E$93-BG$58)-63.1579*EXP(-0.19*Fperm_SI_Woolf2021!$E$9:$E$93)+63.1579*EXP(-0.19*BG$58))/(Fperm_SI_Woolf2021!$E$9:$E$93-BG$58))*(BG$58-Fperm_SI_Woolf2021!$E$9:$E$93)/10))),Fperm_SI_Woolf2021!$D$9:$D$93))</f>
        <v>0.33978257043479915</v>
      </c>
      <c r="BH94" s="51" cm="1">
        <f t="array" ref="BH94">MIN(1,SLOPE(Fperm_SI_Woolf2021!$F$9:$F$93*EXP(-Fperm_SI_Woolf2021!$I$9:$I$93*$C94*IF(BH$58=Fperm_SI_Woolf2021!$E$9:$E$93,1,EXP(LN((1.1*(Fperm_SI_Woolf2021!$E$9:$E$93-BH$58)-63.1579*EXP(-0.19*Fperm_SI_Woolf2021!$E$9:$E$93)+63.1579*EXP(-0.19*BH$58))/(Fperm_SI_Woolf2021!$E$9:$E$93-BH$58))*(BH$58-Fperm_SI_Woolf2021!$E$9:$E$93)/10))) + Fperm_SI_Woolf2021!$G$9:$G$93*EXP(-Fperm_SI_Woolf2021!$J$9:$J$93*$C94*IF(BH$58=Fperm_SI_Woolf2021!$E$9:$E$93,1,EXP(LN((1.1*(Fperm_SI_Woolf2021!$E$9:$E$93-BH$58)-63.1579*EXP(-0.19*Fperm_SI_Woolf2021!$E$9:$E$93)+63.1579*EXP(-0.19*BH$58))/(Fperm_SI_Woolf2021!$E$9:$E$93-BH$58))*(BH$58-Fperm_SI_Woolf2021!$E$9:$E$93)/10))) + Fperm_SI_Woolf2021!$H$9:$H$93*EXP(-Fperm_SI_Woolf2021!$K$9:$K$93*$C94*IF(BH$58=Fperm_SI_Woolf2021!$E$9:$E$93,1,EXP(LN((1.1*(Fperm_SI_Woolf2021!$E$9:$E$93-BH$58)-63.1579*EXP(-0.19*Fperm_SI_Woolf2021!$E$9:$E$93)+63.1579*EXP(-0.19*BH$58))/(Fperm_SI_Woolf2021!$E$9:$E$93-BH$58))*(BH$58-Fperm_SI_Woolf2021!$E$9:$E$93)/10))),Fperm_SI_Woolf2021!$D$9:$D$93)*BH$57+INTERCEPT(Fperm_SI_Woolf2021!$F$9:$F$93*EXP(-Fperm_SI_Woolf2021!$I$9:$I$93*$C94*IF(BH$58=Fperm_SI_Woolf2021!$E$9:$E$93,1,EXP(LN((1.1*(Fperm_SI_Woolf2021!$E$9:$E$93-BH$58)-63.1579*EXP(-0.19*Fperm_SI_Woolf2021!$E$9:$E$93)+63.1579*EXP(-0.19*BH$58))/(Fperm_SI_Woolf2021!$E$9:$E$93-BH$58))*(BH$58-Fperm_SI_Woolf2021!$E$9:$E$93)/10))) + Fperm_SI_Woolf2021!$G$9:$G$93*EXP(-Fperm_SI_Woolf2021!$J$9:$J$93*$C94*IF(BH$58=Fperm_SI_Woolf2021!$E$9:$E$93,1,EXP(LN((1.1*(Fperm_SI_Woolf2021!$E$9:$E$93-BH$58)-63.1579*EXP(-0.19*Fperm_SI_Woolf2021!$E$9:$E$93)+63.1579*EXP(-0.19*BH$58))/(Fperm_SI_Woolf2021!$E$9:$E$93-BH$58))*(BH$58-Fperm_SI_Woolf2021!$E$9:$E$93)/10))) + Fperm_SI_Woolf2021!$H$9:$H$93*EXP(-Fperm_SI_Woolf2021!$K$9:$K$93*$C94*IF(BH$58=Fperm_SI_Woolf2021!$E$9:$E$93,1,EXP(LN((1.1*(Fperm_SI_Woolf2021!$E$9:$E$93-BH$58)-63.1579*EXP(-0.19*Fperm_SI_Woolf2021!$E$9:$E$93)+63.1579*EXP(-0.19*BH$58))/(Fperm_SI_Woolf2021!$E$9:$E$93-BH$58))*(BH$58-Fperm_SI_Woolf2021!$E$9:$E$93)/10))),Fperm_SI_Woolf2021!$D$9:$D$93))</f>
        <v>0.31284976478598903</v>
      </c>
      <c r="BI94" s="51" cm="1">
        <f t="array" ref="BI94">MIN(1,SLOPE(Fperm_SI_Woolf2021!$F$9:$F$93*EXP(-Fperm_SI_Woolf2021!$I$9:$I$93*$C94*IF(BI$58=Fperm_SI_Woolf2021!$E$9:$E$93,1,EXP(LN((1.1*(Fperm_SI_Woolf2021!$E$9:$E$93-BI$58)-63.1579*EXP(-0.19*Fperm_SI_Woolf2021!$E$9:$E$93)+63.1579*EXP(-0.19*BI$58))/(Fperm_SI_Woolf2021!$E$9:$E$93-BI$58))*(BI$58-Fperm_SI_Woolf2021!$E$9:$E$93)/10))) + Fperm_SI_Woolf2021!$G$9:$G$93*EXP(-Fperm_SI_Woolf2021!$J$9:$J$93*$C94*IF(BI$58=Fperm_SI_Woolf2021!$E$9:$E$93,1,EXP(LN((1.1*(Fperm_SI_Woolf2021!$E$9:$E$93-BI$58)-63.1579*EXP(-0.19*Fperm_SI_Woolf2021!$E$9:$E$93)+63.1579*EXP(-0.19*BI$58))/(Fperm_SI_Woolf2021!$E$9:$E$93-BI$58))*(BI$58-Fperm_SI_Woolf2021!$E$9:$E$93)/10))) + Fperm_SI_Woolf2021!$H$9:$H$93*EXP(-Fperm_SI_Woolf2021!$K$9:$K$93*$C94*IF(BI$58=Fperm_SI_Woolf2021!$E$9:$E$93,1,EXP(LN((1.1*(Fperm_SI_Woolf2021!$E$9:$E$93-BI$58)-63.1579*EXP(-0.19*Fperm_SI_Woolf2021!$E$9:$E$93)+63.1579*EXP(-0.19*BI$58))/(Fperm_SI_Woolf2021!$E$9:$E$93-BI$58))*(BI$58-Fperm_SI_Woolf2021!$E$9:$E$93)/10))),Fperm_SI_Woolf2021!$D$9:$D$93)*BI$57+INTERCEPT(Fperm_SI_Woolf2021!$F$9:$F$93*EXP(-Fperm_SI_Woolf2021!$I$9:$I$93*$C94*IF(BI$58=Fperm_SI_Woolf2021!$E$9:$E$93,1,EXP(LN((1.1*(Fperm_SI_Woolf2021!$E$9:$E$93-BI$58)-63.1579*EXP(-0.19*Fperm_SI_Woolf2021!$E$9:$E$93)+63.1579*EXP(-0.19*BI$58))/(Fperm_SI_Woolf2021!$E$9:$E$93-BI$58))*(BI$58-Fperm_SI_Woolf2021!$E$9:$E$93)/10))) + Fperm_SI_Woolf2021!$G$9:$G$93*EXP(-Fperm_SI_Woolf2021!$J$9:$J$93*$C94*IF(BI$58=Fperm_SI_Woolf2021!$E$9:$E$93,1,EXP(LN((1.1*(Fperm_SI_Woolf2021!$E$9:$E$93-BI$58)-63.1579*EXP(-0.19*Fperm_SI_Woolf2021!$E$9:$E$93)+63.1579*EXP(-0.19*BI$58))/(Fperm_SI_Woolf2021!$E$9:$E$93-BI$58))*(BI$58-Fperm_SI_Woolf2021!$E$9:$E$93)/10))) + Fperm_SI_Woolf2021!$H$9:$H$93*EXP(-Fperm_SI_Woolf2021!$K$9:$K$93*$C94*IF(BI$58=Fperm_SI_Woolf2021!$E$9:$E$93,1,EXP(LN((1.1*(Fperm_SI_Woolf2021!$E$9:$E$93-BI$58)-63.1579*EXP(-0.19*Fperm_SI_Woolf2021!$E$9:$E$93)+63.1579*EXP(-0.19*BI$58))/(Fperm_SI_Woolf2021!$E$9:$E$93-BI$58))*(BI$58-Fperm_SI_Woolf2021!$E$9:$E$93)/10))),Fperm_SI_Woolf2021!$D$9:$D$93))</f>
        <v>0.28591695913717896</v>
      </c>
      <c r="BJ94" s="51" cm="1">
        <f t="array" ref="BJ94">MIN(1,SLOPE(Fperm_SI_Woolf2021!$F$9:$F$93*EXP(-Fperm_SI_Woolf2021!$I$9:$I$93*$C94*IF(BJ$58=Fperm_SI_Woolf2021!$E$9:$E$93,1,EXP(LN((1.1*(Fperm_SI_Woolf2021!$E$9:$E$93-BJ$58)-63.1579*EXP(-0.19*Fperm_SI_Woolf2021!$E$9:$E$93)+63.1579*EXP(-0.19*BJ$58))/(Fperm_SI_Woolf2021!$E$9:$E$93-BJ$58))*(BJ$58-Fperm_SI_Woolf2021!$E$9:$E$93)/10))) + Fperm_SI_Woolf2021!$G$9:$G$93*EXP(-Fperm_SI_Woolf2021!$J$9:$J$93*$C94*IF(BJ$58=Fperm_SI_Woolf2021!$E$9:$E$93,1,EXP(LN((1.1*(Fperm_SI_Woolf2021!$E$9:$E$93-BJ$58)-63.1579*EXP(-0.19*Fperm_SI_Woolf2021!$E$9:$E$93)+63.1579*EXP(-0.19*BJ$58))/(Fperm_SI_Woolf2021!$E$9:$E$93-BJ$58))*(BJ$58-Fperm_SI_Woolf2021!$E$9:$E$93)/10))) + Fperm_SI_Woolf2021!$H$9:$H$93*EXP(-Fperm_SI_Woolf2021!$K$9:$K$93*$C94*IF(BJ$58=Fperm_SI_Woolf2021!$E$9:$E$93,1,EXP(LN((1.1*(Fperm_SI_Woolf2021!$E$9:$E$93-BJ$58)-63.1579*EXP(-0.19*Fperm_SI_Woolf2021!$E$9:$E$93)+63.1579*EXP(-0.19*BJ$58))/(Fperm_SI_Woolf2021!$E$9:$E$93-BJ$58))*(BJ$58-Fperm_SI_Woolf2021!$E$9:$E$93)/10))),Fperm_SI_Woolf2021!$D$9:$D$93)*BJ$57+INTERCEPT(Fperm_SI_Woolf2021!$F$9:$F$93*EXP(-Fperm_SI_Woolf2021!$I$9:$I$93*$C94*IF(BJ$58=Fperm_SI_Woolf2021!$E$9:$E$93,1,EXP(LN((1.1*(Fperm_SI_Woolf2021!$E$9:$E$93-BJ$58)-63.1579*EXP(-0.19*Fperm_SI_Woolf2021!$E$9:$E$93)+63.1579*EXP(-0.19*BJ$58))/(Fperm_SI_Woolf2021!$E$9:$E$93-BJ$58))*(BJ$58-Fperm_SI_Woolf2021!$E$9:$E$93)/10))) + Fperm_SI_Woolf2021!$G$9:$G$93*EXP(-Fperm_SI_Woolf2021!$J$9:$J$93*$C94*IF(BJ$58=Fperm_SI_Woolf2021!$E$9:$E$93,1,EXP(LN((1.1*(Fperm_SI_Woolf2021!$E$9:$E$93-BJ$58)-63.1579*EXP(-0.19*Fperm_SI_Woolf2021!$E$9:$E$93)+63.1579*EXP(-0.19*BJ$58))/(Fperm_SI_Woolf2021!$E$9:$E$93-BJ$58))*(BJ$58-Fperm_SI_Woolf2021!$E$9:$E$93)/10))) + Fperm_SI_Woolf2021!$H$9:$H$93*EXP(-Fperm_SI_Woolf2021!$K$9:$K$93*$C94*IF(BJ$58=Fperm_SI_Woolf2021!$E$9:$E$93,1,EXP(LN((1.1*(Fperm_SI_Woolf2021!$E$9:$E$93-BJ$58)-63.1579*EXP(-0.19*Fperm_SI_Woolf2021!$E$9:$E$93)+63.1579*EXP(-0.19*BJ$58))/(Fperm_SI_Woolf2021!$E$9:$E$93-BJ$58))*(BJ$58-Fperm_SI_Woolf2021!$E$9:$E$93)/10))),Fperm_SI_Woolf2021!$D$9:$D$93))</f>
        <v>0.25898415348836884</v>
      </c>
      <c r="BK94" s="51" cm="1">
        <f t="array" ref="BK94">MIN(1,SLOPE(Fperm_SI_Woolf2021!$F$9:$F$93*EXP(-Fperm_SI_Woolf2021!$I$9:$I$93*$C94*IF(BK$58=Fperm_SI_Woolf2021!$E$9:$E$93,1,EXP(LN((1.1*(Fperm_SI_Woolf2021!$E$9:$E$93-BK$58)-63.1579*EXP(-0.19*Fperm_SI_Woolf2021!$E$9:$E$93)+63.1579*EXP(-0.19*BK$58))/(Fperm_SI_Woolf2021!$E$9:$E$93-BK$58))*(BK$58-Fperm_SI_Woolf2021!$E$9:$E$93)/10))) + Fperm_SI_Woolf2021!$G$9:$G$93*EXP(-Fperm_SI_Woolf2021!$J$9:$J$93*$C94*IF(BK$58=Fperm_SI_Woolf2021!$E$9:$E$93,1,EXP(LN((1.1*(Fperm_SI_Woolf2021!$E$9:$E$93-BK$58)-63.1579*EXP(-0.19*Fperm_SI_Woolf2021!$E$9:$E$93)+63.1579*EXP(-0.19*BK$58))/(Fperm_SI_Woolf2021!$E$9:$E$93-BK$58))*(BK$58-Fperm_SI_Woolf2021!$E$9:$E$93)/10))) + Fperm_SI_Woolf2021!$H$9:$H$93*EXP(-Fperm_SI_Woolf2021!$K$9:$K$93*$C94*IF(BK$58=Fperm_SI_Woolf2021!$E$9:$E$93,1,EXP(LN((1.1*(Fperm_SI_Woolf2021!$E$9:$E$93-BK$58)-63.1579*EXP(-0.19*Fperm_SI_Woolf2021!$E$9:$E$93)+63.1579*EXP(-0.19*BK$58))/(Fperm_SI_Woolf2021!$E$9:$E$93-BK$58))*(BK$58-Fperm_SI_Woolf2021!$E$9:$E$93)/10))),Fperm_SI_Woolf2021!$D$9:$D$93)*BK$57+INTERCEPT(Fperm_SI_Woolf2021!$F$9:$F$93*EXP(-Fperm_SI_Woolf2021!$I$9:$I$93*$C94*IF(BK$58=Fperm_SI_Woolf2021!$E$9:$E$93,1,EXP(LN((1.1*(Fperm_SI_Woolf2021!$E$9:$E$93-BK$58)-63.1579*EXP(-0.19*Fperm_SI_Woolf2021!$E$9:$E$93)+63.1579*EXP(-0.19*BK$58))/(Fperm_SI_Woolf2021!$E$9:$E$93-BK$58))*(BK$58-Fperm_SI_Woolf2021!$E$9:$E$93)/10))) + Fperm_SI_Woolf2021!$G$9:$G$93*EXP(-Fperm_SI_Woolf2021!$J$9:$J$93*$C94*IF(BK$58=Fperm_SI_Woolf2021!$E$9:$E$93,1,EXP(LN((1.1*(Fperm_SI_Woolf2021!$E$9:$E$93-BK$58)-63.1579*EXP(-0.19*Fperm_SI_Woolf2021!$E$9:$E$93)+63.1579*EXP(-0.19*BK$58))/(Fperm_SI_Woolf2021!$E$9:$E$93-BK$58))*(BK$58-Fperm_SI_Woolf2021!$E$9:$E$93)/10))) + Fperm_SI_Woolf2021!$H$9:$H$93*EXP(-Fperm_SI_Woolf2021!$K$9:$K$93*$C94*IF(BK$58=Fperm_SI_Woolf2021!$E$9:$E$93,1,EXP(LN((1.1*(Fperm_SI_Woolf2021!$E$9:$E$93-BK$58)-63.1579*EXP(-0.19*Fperm_SI_Woolf2021!$E$9:$E$93)+63.1579*EXP(-0.19*BK$58))/(Fperm_SI_Woolf2021!$E$9:$E$93-BK$58))*(BK$58-Fperm_SI_Woolf2021!$E$9:$E$93)/10))),Fperm_SI_Woolf2021!$D$9:$D$93))</f>
        <v>0.23205134783955877</v>
      </c>
      <c r="BL94" s="51" cm="1">
        <f t="array" ref="BL94">MIN(1,SLOPE(Fperm_SI_Woolf2021!$F$9:$F$93*EXP(-Fperm_SI_Woolf2021!$I$9:$I$93*$C94*IF(BL$58=Fperm_SI_Woolf2021!$E$9:$E$93,1,EXP(LN((1.1*(Fperm_SI_Woolf2021!$E$9:$E$93-BL$58)-63.1579*EXP(-0.19*Fperm_SI_Woolf2021!$E$9:$E$93)+63.1579*EXP(-0.19*BL$58))/(Fperm_SI_Woolf2021!$E$9:$E$93-BL$58))*(BL$58-Fperm_SI_Woolf2021!$E$9:$E$93)/10))) + Fperm_SI_Woolf2021!$G$9:$G$93*EXP(-Fperm_SI_Woolf2021!$J$9:$J$93*$C94*IF(BL$58=Fperm_SI_Woolf2021!$E$9:$E$93,1,EXP(LN((1.1*(Fperm_SI_Woolf2021!$E$9:$E$93-BL$58)-63.1579*EXP(-0.19*Fperm_SI_Woolf2021!$E$9:$E$93)+63.1579*EXP(-0.19*BL$58))/(Fperm_SI_Woolf2021!$E$9:$E$93-BL$58))*(BL$58-Fperm_SI_Woolf2021!$E$9:$E$93)/10))) + Fperm_SI_Woolf2021!$H$9:$H$93*EXP(-Fperm_SI_Woolf2021!$K$9:$K$93*$C94*IF(BL$58=Fperm_SI_Woolf2021!$E$9:$E$93,1,EXP(LN((1.1*(Fperm_SI_Woolf2021!$E$9:$E$93-BL$58)-63.1579*EXP(-0.19*Fperm_SI_Woolf2021!$E$9:$E$93)+63.1579*EXP(-0.19*BL$58))/(Fperm_SI_Woolf2021!$E$9:$E$93-BL$58))*(BL$58-Fperm_SI_Woolf2021!$E$9:$E$93)/10))),Fperm_SI_Woolf2021!$D$9:$D$93)*BL$57+INTERCEPT(Fperm_SI_Woolf2021!$F$9:$F$93*EXP(-Fperm_SI_Woolf2021!$I$9:$I$93*$C94*IF(BL$58=Fperm_SI_Woolf2021!$E$9:$E$93,1,EXP(LN((1.1*(Fperm_SI_Woolf2021!$E$9:$E$93-BL$58)-63.1579*EXP(-0.19*Fperm_SI_Woolf2021!$E$9:$E$93)+63.1579*EXP(-0.19*BL$58))/(Fperm_SI_Woolf2021!$E$9:$E$93-BL$58))*(BL$58-Fperm_SI_Woolf2021!$E$9:$E$93)/10))) + Fperm_SI_Woolf2021!$G$9:$G$93*EXP(-Fperm_SI_Woolf2021!$J$9:$J$93*$C94*IF(BL$58=Fperm_SI_Woolf2021!$E$9:$E$93,1,EXP(LN((1.1*(Fperm_SI_Woolf2021!$E$9:$E$93-BL$58)-63.1579*EXP(-0.19*Fperm_SI_Woolf2021!$E$9:$E$93)+63.1579*EXP(-0.19*BL$58))/(Fperm_SI_Woolf2021!$E$9:$E$93-BL$58))*(BL$58-Fperm_SI_Woolf2021!$E$9:$E$93)/10))) + Fperm_SI_Woolf2021!$H$9:$H$93*EXP(-Fperm_SI_Woolf2021!$K$9:$K$93*$C94*IF(BL$58=Fperm_SI_Woolf2021!$E$9:$E$93,1,EXP(LN((1.1*(Fperm_SI_Woolf2021!$E$9:$E$93-BL$58)-63.1579*EXP(-0.19*Fperm_SI_Woolf2021!$E$9:$E$93)+63.1579*EXP(-0.19*BL$58))/(Fperm_SI_Woolf2021!$E$9:$E$93-BL$58))*(BL$58-Fperm_SI_Woolf2021!$E$9:$E$93)/10))),Fperm_SI_Woolf2021!$D$9:$D$93))</f>
        <v>0.56200886082100332</v>
      </c>
      <c r="BM94" s="51" cm="1">
        <f t="array" ref="BM94">MIN(1,SLOPE(Fperm_SI_Woolf2021!$F$9:$F$93*EXP(-Fperm_SI_Woolf2021!$I$9:$I$93*$C94*IF(BM$58=Fperm_SI_Woolf2021!$E$9:$E$93,1,EXP(LN((1.1*(Fperm_SI_Woolf2021!$E$9:$E$93-BM$58)-63.1579*EXP(-0.19*Fperm_SI_Woolf2021!$E$9:$E$93)+63.1579*EXP(-0.19*BM$58))/(Fperm_SI_Woolf2021!$E$9:$E$93-BM$58))*(BM$58-Fperm_SI_Woolf2021!$E$9:$E$93)/10))) + Fperm_SI_Woolf2021!$G$9:$G$93*EXP(-Fperm_SI_Woolf2021!$J$9:$J$93*$C94*IF(BM$58=Fperm_SI_Woolf2021!$E$9:$E$93,1,EXP(LN((1.1*(Fperm_SI_Woolf2021!$E$9:$E$93-BM$58)-63.1579*EXP(-0.19*Fperm_SI_Woolf2021!$E$9:$E$93)+63.1579*EXP(-0.19*BM$58))/(Fperm_SI_Woolf2021!$E$9:$E$93-BM$58))*(BM$58-Fperm_SI_Woolf2021!$E$9:$E$93)/10))) + Fperm_SI_Woolf2021!$H$9:$H$93*EXP(-Fperm_SI_Woolf2021!$K$9:$K$93*$C94*IF(BM$58=Fperm_SI_Woolf2021!$E$9:$E$93,1,EXP(LN((1.1*(Fperm_SI_Woolf2021!$E$9:$E$93-BM$58)-63.1579*EXP(-0.19*Fperm_SI_Woolf2021!$E$9:$E$93)+63.1579*EXP(-0.19*BM$58))/(Fperm_SI_Woolf2021!$E$9:$E$93-BM$58))*(BM$58-Fperm_SI_Woolf2021!$E$9:$E$93)/10))),Fperm_SI_Woolf2021!$D$9:$D$93)*BM$57+INTERCEPT(Fperm_SI_Woolf2021!$F$9:$F$93*EXP(-Fperm_SI_Woolf2021!$I$9:$I$93*$C94*IF(BM$58=Fperm_SI_Woolf2021!$E$9:$E$93,1,EXP(LN((1.1*(Fperm_SI_Woolf2021!$E$9:$E$93-BM$58)-63.1579*EXP(-0.19*Fperm_SI_Woolf2021!$E$9:$E$93)+63.1579*EXP(-0.19*BM$58))/(Fperm_SI_Woolf2021!$E$9:$E$93-BM$58))*(BM$58-Fperm_SI_Woolf2021!$E$9:$E$93)/10))) + Fperm_SI_Woolf2021!$G$9:$G$93*EXP(-Fperm_SI_Woolf2021!$J$9:$J$93*$C94*IF(BM$58=Fperm_SI_Woolf2021!$E$9:$E$93,1,EXP(LN((1.1*(Fperm_SI_Woolf2021!$E$9:$E$93-BM$58)-63.1579*EXP(-0.19*Fperm_SI_Woolf2021!$E$9:$E$93)+63.1579*EXP(-0.19*BM$58))/(Fperm_SI_Woolf2021!$E$9:$E$93-BM$58))*(BM$58-Fperm_SI_Woolf2021!$E$9:$E$93)/10))) + Fperm_SI_Woolf2021!$H$9:$H$93*EXP(-Fperm_SI_Woolf2021!$K$9:$K$93*$C94*IF(BM$58=Fperm_SI_Woolf2021!$E$9:$E$93,1,EXP(LN((1.1*(Fperm_SI_Woolf2021!$E$9:$E$93-BM$58)-63.1579*EXP(-0.19*Fperm_SI_Woolf2021!$E$9:$E$93)+63.1579*EXP(-0.19*BM$58))/(Fperm_SI_Woolf2021!$E$9:$E$93-BM$58))*(BM$58-Fperm_SI_Woolf2021!$E$9:$E$93)/10))),Fperm_SI_Woolf2021!$D$9:$D$93))</f>
        <v>0.53670353034066187</v>
      </c>
      <c r="BN94" s="51" cm="1">
        <f t="array" ref="BN94">MIN(1,SLOPE(Fperm_SI_Woolf2021!$F$9:$F$93*EXP(-Fperm_SI_Woolf2021!$I$9:$I$93*$C94*IF(BN$58=Fperm_SI_Woolf2021!$E$9:$E$93,1,EXP(LN((1.1*(Fperm_SI_Woolf2021!$E$9:$E$93-BN$58)-63.1579*EXP(-0.19*Fperm_SI_Woolf2021!$E$9:$E$93)+63.1579*EXP(-0.19*BN$58))/(Fperm_SI_Woolf2021!$E$9:$E$93-BN$58))*(BN$58-Fperm_SI_Woolf2021!$E$9:$E$93)/10))) + Fperm_SI_Woolf2021!$G$9:$G$93*EXP(-Fperm_SI_Woolf2021!$J$9:$J$93*$C94*IF(BN$58=Fperm_SI_Woolf2021!$E$9:$E$93,1,EXP(LN((1.1*(Fperm_SI_Woolf2021!$E$9:$E$93-BN$58)-63.1579*EXP(-0.19*Fperm_SI_Woolf2021!$E$9:$E$93)+63.1579*EXP(-0.19*BN$58))/(Fperm_SI_Woolf2021!$E$9:$E$93-BN$58))*(BN$58-Fperm_SI_Woolf2021!$E$9:$E$93)/10))) + Fperm_SI_Woolf2021!$H$9:$H$93*EXP(-Fperm_SI_Woolf2021!$K$9:$K$93*$C94*IF(BN$58=Fperm_SI_Woolf2021!$E$9:$E$93,1,EXP(LN((1.1*(Fperm_SI_Woolf2021!$E$9:$E$93-BN$58)-63.1579*EXP(-0.19*Fperm_SI_Woolf2021!$E$9:$E$93)+63.1579*EXP(-0.19*BN$58))/(Fperm_SI_Woolf2021!$E$9:$E$93-BN$58))*(BN$58-Fperm_SI_Woolf2021!$E$9:$E$93)/10))),Fperm_SI_Woolf2021!$D$9:$D$93)*BN$57+INTERCEPT(Fperm_SI_Woolf2021!$F$9:$F$93*EXP(-Fperm_SI_Woolf2021!$I$9:$I$93*$C94*IF(BN$58=Fperm_SI_Woolf2021!$E$9:$E$93,1,EXP(LN((1.1*(Fperm_SI_Woolf2021!$E$9:$E$93-BN$58)-63.1579*EXP(-0.19*Fperm_SI_Woolf2021!$E$9:$E$93)+63.1579*EXP(-0.19*BN$58))/(Fperm_SI_Woolf2021!$E$9:$E$93-BN$58))*(BN$58-Fperm_SI_Woolf2021!$E$9:$E$93)/10))) + Fperm_SI_Woolf2021!$G$9:$G$93*EXP(-Fperm_SI_Woolf2021!$J$9:$J$93*$C94*IF(BN$58=Fperm_SI_Woolf2021!$E$9:$E$93,1,EXP(LN((1.1*(Fperm_SI_Woolf2021!$E$9:$E$93-BN$58)-63.1579*EXP(-0.19*Fperm_SI_Woolf2021!$E$9:$E$93)+63.1579*EXP(-0.19*BN$58))/(Fperm_SI_Woolf2021!$E$9:$E$93-BN$58))*(BN$58-Fperm_SI_Woolf2021!$E$9:$E$93)/10))) + Fperm_SI_Woolf2021!$H$9:$H$93*EXP(-Fperm_SI_Woolf2021!$K$9:$K$93*$C94*IF(BN$58=Fperm_SI_Woolf2021!$E$9:$E$93,1,EXP(LN((1.1*(Fperm_SI_Woolf2021!$E$9:$E$93-BN$58)-63.1579*EXP(-0.19*Fperm_SI_Woolf2021!$E$9:$E$93)+63.1579*EXP(-0.19*BN$58))/(Fperm_SI_Woolf2021!$E$9:$E$93-BN$58))*(BN$58-Fperm_SI_Woolf2021!$E$9:$E$93)/10))),Fperm_SI_Woolf2021!$D$9:$D$93))</f>
        <v>0.51139819986032031</v>
      </c>
      <c r="BO94" s="51" cm="1">
        <f t="array" ref="BO94">MIN(1,SLOPE(Fperm_SI_Woolf2021!$F$9:$F$93*EXP(-Fperm_SI_Woolf2021!$I$9:$I$93*$C94*IF(BO$58=Fperm_SI_Woolf2021!$E$9:$E$93,1,EXP(LN((1.1*(Fperm_SI_Woolf2021!$E$9:$E$93-BO$58)-63.1579*EXP(-0.19*Fperm_SI_Woolf2021!$E$9:$E$93)+63.1579*EXP(-0.19*BO$58))/(Fperm_SI_Woolf2021!$E$9:$E$93-BO$58))*(BO$58-Fperm_SI_Woolf2021!$E$9:$E$93)/10))) + Fperm_SI_Woolf2021!$G$9:$G$93*EXP(-Fperm_SI_Woolf2021!$J$9:$J$93*$C94*IF(BO$58=Fperm_SI_Woolf2021!$E$9:$E$93,1,EXP(LN((1.1*(Fperm_SI_Woolf2021!$E$9:$E$93-BO$58)-63.1579*EXP(-0.19*Fperm_SI_Woolf2021!$E$9:$E$93)+63.1579*EXP(-0.19*BO$58))/(Fperm_SI_Woolf2021!$E$9:$E$93-BO$58))*(BO$58-Fperm_SI_Woolf2021!$E$9:$E$93)/10))) + Fperm_SI_Woolf2021!$H$9:$H$93*EXP(-Fperm_SI_Woolf2021!$K$9:$K$93*$C94*IF(BO$58=Fperm_SI_Woolf2021!$E$9:$E$93,1,EXP(LN((1.1*(Fperm_SI_Woolf2021!$E$9:$E$93-BO$58)-63.1579*EXP(-0.19*Fperm_SI_Woolf2021!$E$9:$E$93)+63.1579*EXP(-0.19*BO$58))/(Fperm_SI_Woolf2021!$E$9:$E$93-BO$58))*(BO$58-Fperm_SI_Woolf2021!$E$9:$E$93)/10))),Fperm_SI_Woolf2021!$D$9:$D$93)*BO$57+INTERCEPT(Fperm_SI_Woolf2021!$F$9:$F$93*EXP(-Fperm_SI_Woolf2021!$I$9:$I$93*$C94*IF(BO$58=Fperm_SI_Woolf2021!$E$9:$E$93,1,EXP(LN((1.1*(Fperm_SI_Woolf2021!$E$9:$E$93-BO$58)-63.1579*EXP(-0.19*Fperm_SI_Woolf2021!$E$9:$E$93)+63.1579*EXP(-0.19*BO$58))/(Fperm_SI_Woolf2021!$E$9:$E$93-BO$58))*(BO$58-Fperm_SI_Woolf2021!$E$9:$E$93)/10))) + Fperm_SI_Woolf2021!$G$9:$G$93*EXP(-Fperm_SI_Woolf2021!$J$9:$J$93*$C94*IF(BO$58=Fperm_SI_Woolf2021!$E$9:$E$93,1,EXP(LN((1.1*(Fperm_SI_Woolf2021!$E$9:$E$93-BO$58)-63.1579*EXP(-0.19*Fperm_SI_Woolf2021!$E$9:$E$93)+63.1579*EXP(-0.19*BO$58))/(Fperm_SI_Woolf2021!$E$9:$E$93-BO$58))*(BO$58-Fperm_SI_Woolf2021!$E$9:$E$93)/10))) + Fperm_SI_Woolf2021!$H$9:$H$93*EXP(-Fperm_SI_Woolf2021!$K$9:$K$93*$C94*IF(BO$58=Fperm_SI_Woolf2021!$E$9:$E$93,1,EXP(LN((1.1*(Fperm_SI_Woolf2021!$E$9:$E$93-BO$58)-63.1579*EXP(-0.19*Fperm_SI_Woolf2021!$E$9:$E$93)+63.1579*EXP(-0.19*BO$58))/(Fperm_SI_Woolf2021!$E$9:$E$93-BO$58))*(BO$58-Fperm_SI_Woolf2021!$E$9:$E$93)/10))),Fperm_SI_Woolf2021!$D$9:$D$93))</f>
        <v>0.48609286937997881</v>
      </c>
      <c r="BP94" s="51" cm="1">
        <f t="array" ref="BP94">MIN(1,SLOPE(Fperm_SI_Woolf2021!$F$9:$F$93*EXP(-Fperm_SI_Woolf2021!$I$9:$I$93*$C94*IF(BP$58=Fperm_SI_Woolf2021!$E$9:$E$93,1,EXP(LN((1.1*(Fperm_SI_Woolf2021!$E$9:$E$93-BP$58)-63.1579*EXP(-0.19*Fperm_SI_Woolf2021!$E$9:$E$93)+63.1579*EXP(-0.19*BP$58))/(Fperm_SI_Woolf2021!$E$9:$E$93-BP$58))*(BP$58-Fperm_SI_Woolf2021!$E$9:$E$93)/10))) + Fperm_SI_Woolf2021!$G$9:$G$93*EXP(-Fperm_SI_Woolf2021!$J$9:$J$93*$C94*IF(BP$58=Fperm_SI_Woolf2021!$E$9:$E$93,1,EXP(LN((1.1*(Fperm_SI_Woolf2021!$E$9:$E$93-BP$58)-63.1579*EXP(-0.19*Fperm_SI_Woolf2021!$E$9:$E$93)+63.1579*EXP(-0.19*BP$58))/(Fperm_SI_Woolf2021!$E$9:$E$93-BP$58))*(BP$58-Fperm_SI_Woolf2021!$E$9:$E$93)/10))) + Fperm_SI_Woolf2021!$H$9:$H$93*EXP(-Fperm_SI_Woolf2021!$K$9:$K$93*$C94*IF(BP$58=Fperm_SI_Woolf2021!$E$9:$E$93,1,EXP(LN((1.1*(Fperm_SI_Woolf2021!$E$9:$E$93-BP$58)-63.1579*EXP(-0.19*Fperm_SI_Woolf2021!$E$9:$E$93)+63.1579*EXP(-0.19*BP$58))/(Fperm_SI_Woolf2021!$E$9:$E$93-BP$58))*(BP$58-Fperm_SI_Woolf2021!$E$9:$E$93)/10))),Fperm_SI_Woolf2021!$D$9:$D$93)*BP$57+INTERCEPT(Fperm_SI_Woolf2021!$F$9:$F$93*EXP(-Fperm_SI_Woolf2021!$I$9:$I$93*$C94*IF(BP$58=Fperm_SI_Woolf2021!$E$9:$E$93,1,EXP(LN((1.1*(Fperm_SI_Woolf2021!$E$9:$E$93-BP$58)-63.1579*EXP(-0.19*Fperm_SI_Woolf2021!$E$9:$E$93)+63.1579*EXP(-0.19*BP$58))/(Fperm_SI_Woolf2021!$E$9:$E$93-BP$58))*(BP$58-Fperm_SI_Woolf2021!$E$9:$E$93)/10))) + Fperm_SI_Woolf2021!$G$9:$G$93*EXP(-Fperm_SI_Woolf2021!$J$9:$J$93*$C94*IF(BP$58=Fperm_SI_Woolf2021!$E$9:$E$93,1,EXP(LN((1.1*(Fperm_SI_Woolf2021!$E$9:$E$93-BP$58)-63.1579*EXP(-0.19*Fperm_SI_Woolf2021!$E$9:$E$93)+63.1579*EXP(-0.19*BP$58))/(Fperm_SI_Woolf2021!$E$9:$E$93-BP$58))*(BP$58-Fperm_SI_Woolf2021!$E$9:$E$93)/10))) + Fperm_SI_Woolf2021!$H$9:$H$93*EXP(-Fperm_SI_Woolf2021!$K$9:$K$93*$C94*IF(BP$58=Fperm_SI_Woolf2021!$E$9:$E$93,1,EXP(LN((1.1*(Fperm_SI_Woolf2021!$E$9:$E$93-BP$58)-63.1579*EXP(-0.19*Fperm_SI_Woolf2021!$E$9:$E$93)+63.1579*EXP(-0.19*BP$58))/(Fperm_SI_Woolf2021!$E$9:$E$93-BP$58))*(BP$58-Fperm_SI_Woolf2021!$E$9:$E$93)/10))),Fperm_SI_Woolf2021!$D$9:$D$93))</f>
        <v>0.46078753889963731</v>
      </c>
      <c r="BQ94" s="51" cm="1">
        <f t="array" ref="BQ94">MIN(1,SLOPE(Fperm_SI_Woolf2021!$F$9:$F$93*EXP(-Fperm_SI_Woolf2021!$I$9:$I$93*$C94*IF(BQ$58=Fperm_SI_Woolf2021!$E$9:$E$93,1,EXP(LN((1.1*(Fperm_SI_Woolf2021!$E$9:$E$93-BQ$58)-63.1579*EXP(-0.19*Fperm_SI_Woolf2021!$E$9:$E$93)+63.1579*EXP(-0.19*BQ$58))/(Fperm_SI_Woolf2021!$E$9:$E$93-BQ$58))*(BQ$58-Fperm_SI_Woolf2021!$E$9:$E$93)/10))) + Fperm_SI_Woolf2021!$G$9:$G$93*EXP(-Fperm_SI_Woolf2021!$J$9:$J$93*$C94*IF(BQ$58=Fperm_SI_Woolf2021!$E$9:$E$93,1,EXP(LN((1.1*(Fperm_SI_Woolf2021!$E$9:$E$93-BQ$58)-63.1579*EXP(-0.19*Fperm_SI_Woolf2021!$E$9:$E$93)+63.1579*EXP(-0.19*BQ$58))/(Fperm_SI_Woolf2021!$E$9:$E$93-BQ$58))*(BQ$58-Fperm_SI_Woolf2021!$E$9:$E$93)/10))) + Fperm_SI_Woolf2021!$H$9:$H$93*EXP(-Fperm_SI_Woolf2021!$K$9:$K$93*$C94*IF(BQ$58=Fperm_SI_Woolf2021!$E$9:$E$93,1,EXP(LN((1.1*(Fperm_SI_Woolf2021!$E$9:$E$93-BQ$58)-63.1579*EXP(-0.19*Fperm_SI_Woolf2021!$E$9:$E$93)+63.1579*EXP(-0.19*BQ$58))/(Fperm_SI_Woolf2021!$E$9:$E$93-BQ$58))*(BQ$58-Fperm_SI_Woolf2021!$E$9:$E$93)/10))),Fperm_SI_Woolf2021!$D$9:$D$93)*BQ$57+INTERCEPT(Fperm_SI_Woolf2021!$F$9:$F$93*EXP(-Fperm_SI_Woolf2021!$I$9:$I$93*$C94*IF(BQ$58=Fperm_SI_Woolf2021!$E$9:$E$93,1,EXP(LN((1.1*(Fperm_SI_Woolf2021!$E$9:$E$93-BQ$58)-63.1579*EXP(-0.19*Fperm_SI_Woolf2021!$E$9:$E$93)+63.1579*EXP(-0.19*BQ$58))/(Fperm_SI_Woolf2021!$E$9:$E$93-BQ$58))*(BQ$58-Fperm_SI_Woolf2021!$E$9:$E$93)/10))) + Fperm_SI_Woolf2021!$G$9:$G$93*EXP(-Fperm_SI_Woolf2021!$J$9:$J$93*$C94*IF(BQ$58=Fperm_SI_Woolf2021!$E$9:$E$93,1,EXP(LN((1.1*(Fperm_SI_Woolf2021!$E$9:$E$93-BQ$58)-63.1579*EXP(-0.19*Fperm_SI_Woolf2021!$E$9:$E$93)+63.1579*EXP(-0.19*BQ$58))/(Fperm_SI_Woolf2021!$E$9:$E$93-BQ$58))*(BQ$58-Fperm_SI_Woolf2021!$E$9:$E$93)/10))) + Fperm_SI_Woolf2021!$H$9:$H$93*EXP(-Fperm_SI_Woolf2021!$K$9:$K$93*$C94*IF(BQ$58=Fperm_SI_Woolf2021!$E$9:$E$93,1,EXP(LN((1.1*(Fperm_SI_Woolf2021!$E$9:$E$93-BQ$58)-63.1579*EXP(-0.19*Fperm_SI_Woolf2021!$E$9:$E$93)+63.1579*EXP(-0.19*BQ$58))/(Fperm_SI_Woolf2021!$E$9:$E$93-BQ$58))*(BQ$58-Fperm_SI_Woolf2021!$E$9:$E$93)/10))),Fperm_SI_Woolf2021!$D$9:$D$93))</f>
        <v>0.4354822084192958</v>
      </c>
      <c r="BR94" s="51" cm="1">
        <f t="array" ref="BR94">MIN(1,SLOPE(Fperm_SI_Woolf2021!$F$9:$F$93*EXP(-Fperm_SI_Woolf2021!$I$9:$I$93*$C94*IF(BR$58=Fperm_SI_Woolf2021!$E$9:$E$93,1,EXP(LN((1.1*(Fperm_SI_Woolf2021!$E$9:$E$93-BR$58)-63.1579*EXP(-0.19*Fperm_SI_Woolf2021!$E$9:$E$93)+63.1579*EXP(-0.19*BR$58))/(Fperm_SI_Woolf2021!$E$9:$E$93-BR$58))*(BR$58-Fperm_SI_Woolf2021!$E$9:$E$93)/10))) + Fperm_SI_Woolf2021!$G$9:$G$93*EXP(-Fperm_SI_Woolf2021!$J$9:$J$93*$C94*IF(BR$58=Fperm_SI_Woolf2021!$E$9:$E$93,1,EXP(LN((1.1*(Fperm_SI_Woolf2021!$E$9:$E$93-BR$58)-63.1579*EXP(-0.19*Fperm_SI_Woolf2021!$E$9:$E$93)+63.1579*EXP(-0.19*BR$58))/(Fperm_SI_Woolf2021!$E$9:$E$93-BR$58))*(BR$58-Fperm_SI_Woolf2021!$E$9:$E$93)/10))) + Fperm_SI_Woolf2021!$H$9:$H$93*EXP(-Fperm_SI_Woolf2021!$K$9:$K$93*$C94*IF(BR$58=Fperm_SI_Woolf2021!$E$9:$E$93,1,EXP(LN((1.1*(Fperm_SI_Woolf2021!$E$9:$E$93-BR$58)-63.1579*EXP(-0.19*Fperm_SI_Woolf2021!$E$9:$E$93)+63.1579*EXP(-0.19*BR$58))/(Fperm_SI_Woolf2021!$E$9:$E$93-BR$58))*(BR$58-Fperm_SI_Woolf2021!$E$9:$E$93)/10))),Fperm_SI_Woolf2021!$D$9:$D$93)*BR$57+INTERCEPT(Fperm_SI_Woolf2021!$F$9:$F$93*EXP(-Fperm_SI_Woolf2021!$I$9:$I$93*$C94*IF(BR$58=Fperm_SI_Woolf2021!$E$9:$E$93,1,EXP(LN((1.1*(Fperm_SI_Woolf2021!$E$9:$E$93-BR$58)-63.1579*EXP(-0.19*Fperm_SI_Woolf2021!$E$9:$E$93)+63.1579*EXP(-0.19*BR$58))/(Fperm_SI_Woolf2021!$E$9:$E$93-BR$58))*(BR$58-Fperm_SI_Woolf2021!$E$9:$E$93)/10))) + Fperm_SI_Woolf2021!$G$9:$G$93*EXP(-Fperm_SI_Woolf2021!$J$9:$J$93*$C94*IF(BR$58=Fperm_SI_Woolf2021!$E$9:$E$93,1,EXP(LN((1.1*(Fperm_SI_Woolf2021!$E$9:$E$93-BR$58)-63.1579*EXP(-0.19*Fperm_SI_Woolf2021!$E$9:$E$93)+63.1579*EXP(-0.19*BR$58))/(Fperm_SI_Woolf2021!$E$9:$E$93-BR$58))*(BR$58-Fperm_SI_Woolf2021!$E$9:$E$93)/10))) + Fperm_SI_Woolf2021!$H$9:$H$93*EXP(-Fperm_SI_Woolf2021!$K$9:$K$93*$C94*IF(BR$58=Fperm_SI_Woolf2021!$E$9:$E$93,1,EXP(LN((1.1*(Fperm_SI_Woolf2021!$E$9:$E$93-BR$58)-63.1579*EXP(-0.19*Fperm_SI_Woolf2021!$E$9:$E$93)+63.1579*EXP(-0.19*BR$58))/(Fperm_SI_Woolf2021!$E$9:$E$93-BR$58))*(BR$58-Fperm_SI_Woolf2021!$E$9:$E$93)/10))),Fperm_SI_Woolf2021!$D$9:$D$93))</f>
        <v>0.4101768779389543</v>
      </c>
      <c r="BS94" s="51" cm="1">
        <f t="array" ref="BS94">MIN(1,SLOPE(Fperm_SI_Woolf2021!$F$9:$F$93*EXP(-Fperm_SI_Woolf2021!$I$9:$I$93*$C94*IF(BS$58=Fperm_SI_Woolf2021!$E$9:$E$93,1,EXP(LN((1.1*(Fperm_SI_Woolf2021!$E$9:$E$93-BS$58)-63.1579*EXP(-0.19*Fperm_SI_Woolf2021!$E$9:$E$93)+63.1579*EXP(-0.19*BS$58))/(Fperm_SI_Woolf2021!$E$9:$E$93-BS$58))*(BS$58-Fperm_SI_Woolf2021!$E$9:$E$93)/10))) + Fperm_SI_Woolf2021!$G$9:$G$93*EXP(-Fperm_SI_Woolf2021!$J$9:$J$93*$C94*IF(BS$58=Fperm_SI_Woolf2021!$E$9:$E$93,1,EXP(LN((1.1*(Fperm_SI_Woolf2021!$E$9:$E$93-BS$58)-63.1579*EXP(-0.19*Fperm_SI_Woolf2021!$E$9:$E$93)+63.1579*EXP(-0.19*BS$58))/(Fperm_SI_Woolf2021!$E$9:$E$93-BS$58))*(BS$58-Fperm_SI_Woolf2021!$E$9:$E$93)/10))) + Fperm_SI_Woolf2021!$H$9:$H$93*EXP(-Fperm_SI_Woolf2021!$K$9:$K$93*$C94*IF(BS$58=Fperm_SI_Woolf2021!$E$9:$E$93,1,EXP(LN((1.1*(Fperm_SI_Woolf2021!$E$9:$E$93-BS$58)-63.1579*EXP(-0.19*Fperm_SI_Woolf2021!$E$9:$E$93)+63.1579*EXP(-0.19*BS$58))/(Fperm_SI_Woolf2021!$E$9:$E$93-BS$58))*(BS$58-Fperm_SI_Woolf2021!$E$9:$E$93)/10))),Fperm_SI_Woolf2021!$D$9:$D$93)*BS$57+INTERCEPT(Fperm_SI_Woolf2021!$F$9:$F$93*EXP(-Fperm_SI_Woolf2021!$I$9:$I$93*$C94*IF(BS$58=Fperm_SI_Woolf2021!$E$9:$E$93,1,EXP(LN((1.1*(Fperm_SI_Woolf2021!$E$9:$E$93-BS$58)-63.1579*EXP(-0.19*Fperm_SI_Woolf2021!$E$9:$E$93)+63.1579*EXP(-0.19*BS$58))/(Fperm_SI_Woolf2021!$E$9:$E$93-BS$58))*(BS$58-Fperm_SI_Woolf2021!$E$9:$E$93)/10))) + Fperm_SI_Woolf2021!$G$9:$G$93*EXP(-Fperm_SI_Woolf2021!$J$9:$J$93*$C94*IF(BS$58=Fperm_SI_Woolf2021!$E$9:$E$93,1,EXP(LN((1.1*(Fperm_SI_Woolf2021!$E$9:$E$93-BS$58)-63.1579*EXP(-0.19*Fperm_SI_Woolf2021!$E$9:$E$93)+63.1579*EXP(-0.19*BS$58))/(Fperm_SI_Woolf2021!$E$9:$E$93-BS$58))*(BS$58-Fperm_SI_Woolf2021!$E$9:$E$93)/10))) + Fperm_SI_Woolf2021!$H$9:$H$93*EXP(-Fperm_SI_Woolf2021!$K$9:$K$93*$C94*IF(BS$58=Fperm_SI_Woolf2021!$E$9:$E$93,1,EXP(LN((1.1*(Fperm_SI_Woolf2021!$E$9:$E$93-BS$58)-63.1579*EXP(-0.19*Fperm_SI_Woolf2021!$E$9:$E$93)+63.1579*EXP(-0.19*BS$58))/(Fperm_SI_Woolf2021!$E$9:$E$93-BS$58))*(BS$58-Fperm_SI_Woolf2021!$E$9:$E$93)/10))),Fperm_SI_Woolf2021!$D$9:$D$93))</f>
        <v>0.38487154745861274</v>
      </c>
      <c r="BT94" s="51" cm="1">
        <f t="array" ref="BT94">MIN(1,SLOPE(Fperm_SI_Woolf2021!$F$9:$F$93*EXP(-Fperm_SI_Woolf2021!$I$9:$I$93*$C94*IF(BT$58=Fperm_SI_Woolf2021!$E$9:$E$93,1,EXP(LN((1.1*(Fperm_SI_Woolf2021!$E$9:$E$93-BT$58)-63.1579*EXP(-0.19*Fperm_SI_Woolf2021!$E$9:$E$93)+63.1579*EXP(-0.19*BT$58))/(Fperm_SI_Woolf2021!$E$9:$E$93-BT$58))*(BT$58-Fperm_SI_Woolf2021!$E$9:$E$93)/10))) + Fperm_SI_Woolf2021!$G$9:$G$93*EXP(-Fperm_SI_Woolf2021!$J$9:$J$93*$C94*IF(BT$58=Fperm_SI_Woolf2021!$E$9:$E$93,1,EXP(LN((1.1*(Fperm_SI_Woolf2021!$E$9:$E$93-BT$58)-63.1579*EXP(-0.19*Fperm_SI_Woolf2021!$E$9:$E$93)+63.1579*EXP(-0.19*BT$58))/(Fperm_SI_Woolf2021!$E$9:$E$93-BT$58))*(BT$58-Fperm_SI_Woolf2021!$E$9:$E$93)/10))) + Fperm_SI_Woolf2021!$H$9:$H$93*EXP(-Fperm_SI_Woolf2021!$K$9:$K$93*$C94*IF(BT$58=Fperm_SI_Woolf2021!$E$9:$E$93,1,EXP(LN((1.1*(Fperm_SI_Woolf2021!$E$9:$E$93-BT$58)-63.1579*EXP(-0.19*Fperm_SI_Woolf2021!$E$9:$E$93)+63.1579*EXP(-0.19*BT$58))/(Fperm_SI_Woolf2021!$E$9:$E$93-BT$58))*(BT$58-Fperm_SI_Woolf2021!$E$9:$E$93)/10))),Fperm_SI_Woolf2021!$D$9:$D$93)*BT$57+INTERCEPT(Fperm_SI_Woolf2021!$F$9:$F$93*EXP(-Fperm_SI_Woolf2021!$I$9:$I$93*$C94*IF(BT$58=Fperm_SI_Woolf2021!$E$9:$E$93,1,EXP(LN((1.1*(Fperm_SI_Woolf2021!$E$9:$E$93-BT$58)-63.1579*EXP(-0.19*Fperm_SI_Woolf2021!$E$9:$E$93)+63.1579*EXP(-0.19*BT$58))/(Fperm_SI_Woolf2021!$E$9:$E$93-BT$58))*(BT$58-Fperm_SI_Woolf2021!$E$9:$E$93)/10))) + Fperm_SI_Woolf2021!$G$9:$G$93*EXP(-Fperm_SI_Woolf2021!$J$9:$J$93*$C94*IF(BT$58=Fperm_SI_Woolf2021!$E$9:$E$93,1,EXP(LN((1.1*(Fperm_SI_Woolf2021!$E$9:$E$93-BT$58)-63.1579*EXP(-0.19*Fperm_SI_Woolf2021!$E$9:$E$93)+63.1579*EXP(-0.19*BT$58))/(Fperm_SI_Woolf2021!$E$9:$E$93-BT$58))*(BT$58-Fperm_SI_Woolf2021!$E$9:$E$93)/10))) + Fperm_SI_Woolf2021!$H$9:$H$93*EXP(-Fperm_SI_Woolf2021!$K$9:$K$93*$C94*IF(BT$58=Fperm_SI_Woolf2021!$E$9:$E$93,1,EXP(LN((1.1*(Fperm_SI_Woolf2021!$E$9:$E$93-BT$58)-63.1579*EXP(-0.19*Fperm_SI_Woolf2021!$E$9:$E$93)+63.1579*EXP(-0.19*BT$58))/(Fperm_SI_Woolf2021!$E$9:$E$93-BT$58))*(BT$58-Fperm_SI_Woolf2021!$E$9:$E$93)/10))),Fperm_SI_Woolf2021!$D$9:$D$93))</f>
        <v>0.35956621697827129</v>
      </c>
      <c r="BU94" s="51" cm="1">
        <f t="array" ref="BU94">MIN(1,SLOPE(Fperm_SI_Woolf2021!$F$9:$F$93*EXP(-Fperm_SI_Woolf2021!$I$9:$I$93*$C94*IF(BU$58=Fperm_SI_Woolf2021!$E$9:$E$93,1,EXP(LN((1.1*(Fperm_SI_Woolf2021!$E$9:$E$93-BU$58)-63.1579*EXP(-0.19*Fperm_SI_Woolf2021!$E$9:$E$93)+63.1579*EXP(-0.19*BU$58))/(Fperm_SI_Woolf2021!$E$9:$E$93-BU$58))*(BU$58-Fperm_SI_Woolf2021!$E$9:$E$93)/10))) + Fperm_SI_Woolf2021!$G$9:$G$93*EXP(-Fperm_SI_Woolf2021!$J$9:$J$93*$C94*IF(BU$58=Fperm_SI_Woolf2021!$E$9:$E$93,1,EXP(LN((1.1*(Fperm_SI_Woolf2021!$E$9:$E$93-BU$58)-63.1579*EXP(-0.19*Fperm_SI_Woolf2021!$E$9:$E$93)+63.1579*EXP(-0.19*BU$58))/(Fperm_SI_Woolf2021!$E$9:$E$93-BU$58))*(BU$58-Fperm_SI_Woolf2021!$E$9:$E$93)/10))) + Fperm_SI_Woolf2021!$H$9:$H$93*EXP(-Fperm_SI_Woolf2021!$K$9:$K$93*$C94*IF(BU$58=Fperm_SI_Woolf2021!$E$9:$E$93,1,EXP(LN((1.1*(Fperm_SI_Woolf2021!$E$9:$E$93-BU$58)-63.1579*EXP(-0.19*Fperm_SI_Woolf2021!$E$9:$E$93)+63.1579*EXP(-0.19*BU$58))/(Fperm_SI_Woolf2021!$E$9:$E$93-BU$58))*(BU$58-Fperm_SI_Woolf2021!$E$9:$E$93)/10))),Fperm_SI_Woolf2021!$D$9:$D$93)*BU$57+INTERCEPT(Fperm_SI_Woolf2021!$F$9:$F$93*EXP(-Fperm_SI_Woolf2021!$I$9:$I$93*$C94*IF(BU$58=Fperm_SI_Woolf2021!$E$9:$E$93,1,EXP(LN((1.1*(Fperm_SI_Woolf2021!$E$9:$E$93-BU$58)-63.1579*EXP(-0.19*Fperm_SI_Woolf2021!$E$9:$E$93)+63.1579*EXP(-0.19*BU$58))/(Fperm_SI_Woolf2021!$E$9:$E$93-BU$58))*(BU$58-Fperm_SI_Woolf2021!$E$9:$E$93)/10))) + Fperm_SI_Woolf2021!$G$9:$G$93*EXP(-Fperm_SI_Woolf2021!$J$9:$J$93*$C94*IF(BU$58=Fperm_SI_Woolf2021!$E$9:$E$93,1,EXP(LN((1.1*(Fperm_SI_Woolf2021!$E$9:$E$93-BU$58)-63.1579*EXP(-0.19*Fperm_SI_Woolf2021!$E$9:$E$93)+63.1579*EXP(-0.19*BU$58))/(Fperm_SI_Woolf2021!$E$9:$E$93-BU$58))*(BU$58-Fperm_SI_Woolf2021!$E$9:$E$93)/10))) + Fperm_SI_Woolf2021!$H$9:$H$93*EXP(-Fperm_SI_Woolf2021!$K$9:$K$93*$C94*IF(BU$58=Fperm_SI_Woolf2021!$E$9:$E$93,1,EXP(LN((1.1*(Fperm_SI_Woolf2021!$E$9:$E$93-BU$58)-63.1579*EXP(-0.19*Fperm_SI_Woolf2021!$E$9:$E$93)+63.1579*EXP(-0.19*BU$58))/(Fperm_SI_Woolf2021!$E$9:$E$93-BU$58))*(BU$58-Fperm_SI_Woolf2021!$E$9:$E$93)/10))),Fperm_SI_Woolf2021!$D$9:$D$93))</f>
        <v>0.33426088649792979</v>
      </c>
      <c r="BV94" s="51" cm="1">
        <f t="array" ref="BV94">MIN(1,SLOPE(Fperm_SI_Woolf2021!$F$9:$F$93*EXP(-Fperm_SI_Woolf2021!$I$9:$I$93*$C94*IF(BV$58=Fperm_SI_Woolf2021!$E$9:$E$93,1,EXP(LN((1.1*(Fperm_SI_Woolf2021!$E$9:$E$93-BV$58)-63.1579*EXP(-0.19*Fperm_SI_Woolf2021!$E$9:$E$93)+63.1579*EXP(-0.19*BV$58))/(Fperm_SI_Woolf2021!$E$9:$E$93-BV$58))*(BV$58-Fperm_SI_Woolf2021!$E$9:$E$93)/10))) + Fperm_SI_Woolf2021!$G$9:$G$93*EXP(-Fperm_SI_Woolf2021!$J$9:$J$93*$C94*IF(BV$58=Fperm_SI_Woolf2021!$E$9:$E$93,1,EXP(LN((1.1*(Fperm_SI_Woolf2021!$E$9:$E$93-BV$58)-63.1579*EXP(-0.19*Fperm_SI_Woolf2021!$E$9:$E$93)+63.1579*EXP(-0.19*BV$58))/(Fperm_SI_Woolf2021!$E$9:$E$93-BV$58))*(BV$58-Fperm_SI_Woolf2021!$E$9:$E$93)/10))) + Fperm_SI_Woolf2021!$H$9:$H$93*EXP(-Fperm_SI_Woolf2021!$K$9:$K$93*$C94*IF(BV$58=Fperm_SI_Woolf2021!$E$9:$E$93,1,EXP(LN((1.1*(Fperm_SI_Woolf2021!$E$9:$E$93-BV$58)-63.1579*EXP(-0.19*Fperm_SI_Woolf2021!$E$9:$E$93)+63.1579*EXP(-0.19*BV$58))/(Fperm_SI_Woolf2021!$E$9:$E$93-BV$58))*(BV$58-Fperm_SI_Woolf2021!$E$9:$E$93)/10))),Fperm_SI_Woolf2021!$D$9:$D$93)*BV$57+INTERCEPT(Fperm_SI_Woolf2021!$F$9:$F$93*EXP(-Fperm_SI_Woolf2021!$I$9:$I$93*$C94*IF(BV$58=Fperm_SI_Woolf2021!$E$9:$E$93,1,EXP(LN((1.1*(Fperm_SI_Woolf2021!$E$9:$E$93-BV$58)-63.1579*EXP(-0.19*Fperm_SI_Woolf2021!$E$9:$E$93)+63.1579*EXP(-0.19*BV$58))/(Fperm_SI_Woolf2021!$E$9:$E$93-BV$58))*(BV$58-Fperm_SI_Woolf2021!$E$9:$E$93)/10))) + Fperm_SI_Woolf2021!$G$9:$G$93*EXP(-Fperm_SI_Woolf2021!$J$9:$J$93*$C94*IF(BV$58=Fperm_SI_Woolf2021!$E$9:$E$93,1,EXP(LN((1.1*(Fperm_SI_Woolf2021!$E$9:$E$93-BV$58)-63.1579*EXP(-0.19*Fperm_SI_Woolf2021!$E$9:$E$93)+63.1579*EXP(-0.19*BV$58))/(Fperm_SI_Woolf2021!$E$9:$E$93-BV$58))*(BV$58-Fperm_SI_Woolf2021!$E$9:$E$93)/10))) + Fperm_SI_Woolf2021!$H$9:$H$93*EXP(-Fperm_SI_Woolf2021!$K$9:$K$93*$C94*IF(BV$58=Fperm_SI_Woolf2021!$E$9:$E$93,1,EXP(LN((1.1*(Fperm_SI_Woolf2021!$E$9:$E$93-BV$58)-63.1579*EXP(-0.19*Fperm_SI_Woolf2021!$E$9:$E$93)+63.1579*EXP(-0.19*BV$58))/(Fperm_SI_Woolf2021!$E$9:$E$93-BV$58))*(BV$58-Fperm_SI_Woolf2021!$E$9:$E$93)/10))),Fperm_SI_Woolf2021!$D$9:$D$93))</f>
        <v>0.30895555601758823</v>
      </c>
      <c r="BW94" s="51" cm="1">
        <f t="array" ref="BW94">MIN(1,SLOPE(Fperm_SI_Woolf2021!$F$9:$F$93*EXP(-Fperm_SI_Woolf2021!$I$9:$I$93*$C94*IF(BW$58=Fperm_SI_Woolf2021!$E$9:$E$93,1,EXP(LN((1.1*(Fperm_SI_Woolf2021!$E$9:$E$93-BW$58)-63.1579*EXP(-0.19*Fperm_SI_Woolf2021!$E$9:$E$93)+63.1579*EXP(-0.19*BW$58))/(Fperm_SI_Woolf2021!$E$9:$E$93-BW$58))*(BW$58-Fperm_SI_Woolf2021!$E$9:$E$93)/10))) + Fperm_SI_Woolf2021!$G$9:$G$93*EXP(-Fperm_SI_Woolf2021!$J$9:$J$93*$C94*IF(BW$58=Fperm_SI_Woolf2021!$E$9:$E$93,1,EXP(LN((1.1*(Fperm_SI_Woolf2021!$E$9:$E$93-BW$58)-63.1579*EXP(-0.19*Fperm_SI_Woolf2021!$E$9:$E$93)+63.1579*EXP(-0.19*BW$58))/(Fperm_SI_Woolf2021!$E$9:$E$93-BW$58))*(BW$58-Fperm_SI_Woolf2021!$E$9:$E$93)/10))) + Fperm_SI_Woolf2021!$H$9:$H$93*EXP(-Fperm_SI_Woolf2021!$K$9:$K$93*$C94*IF(BW$58=Fperm_SI_Woolf2021!$E$9:$E$93,1,EXP(LN((1.1*(Fperm_SI_Woolf2021!$E$9:$E$93-BW$58)-63.1579*EXP(-0.19*Fperm_SI_Woolf2021!$E$9:$E$93)+63.1579*EXP(-0.19*BW$58))/(Fperm_SI_Woolf2021!$E$9:$E$93-BW$58))*(BW$58-Fperm_SI_Woolf2021!$E$9:$E$93)/10))),Fperm_SI_Woolf2021!$D$9:$D$93)*BW$57+INTERCEPT(Fperm_SI_Woolf2021!$F$9:$F$93*EXP(-Fperm_SI_Woolf2021!$I$9:$I$93*$C94*IF(BW$58=Fperm_SI_Woolf2021!$E$9:$E$93,1,EXP(LN((1.1*(Fperm_SI_Woolf2021!$E$9:$E$93-BW$58)-63.1579*EXP(-0.19*Fperm_SI_Woolf2021!$E$9:$E$93)+63.1579*EXP(-0.19*BW$58))/(Fperm_SI_Woolf2021!$E$9:$E$93-BW$58))*(BW$58-Fperm_SI_Woolf2021!$E$9:$E$93)/10))) + Fperm_SI_Woolf2021!$G$9:$G$93*EXP(-Fperm_SI_Woolf2021!$J$9:$J$93*$C94*IF(BW$58=Fperm_SI_Woolf2021!$E$9:$E$93,1,EXP(LN((1.1*(Fperm_SI_Woolf2021!$E$9:$E$93-BW$58)-63.1579*EXP(-0.19*Fperm_SI_Woolf2021!$E$9:$E$93)+63.1579*EXP(-0.19*BW$58))/(Fperm_SI_Woolf2021!$E$9:$E$93-BW$58))*(BW$58-Fperm_SI_Woolf2021!$E$9:$E$93)/10))) + Fperm_SI_Woolf2021!$H$9:$H$93*EXP(-Fperm_SI_Woolf2021!$K$9:$K$93*$C94*IF(BW$58=Fperm_SI_Woolf2021!$E$9:$E$93,1,EXP(LN((1.1*(Fperm_SI_Woolf2021!$E$9:$E$93-BW$58)-63.1579*EXP(-0.19*Fperm_SI_Woolf2021!$E$9:$E$93)+63.1579*EXP(-0.19*BW$58))/(Fperm_SI_Woolf2021!$E$9:$E$93-BW$58))*(BW$58-Fperm_SI_Woolf2021!$E$9:$E$93)/10))),Fperm_SI_Woolf2021!$D$9:$D$93))</f>
        <v>0.28365022553724673</v>
      </c>
      <c r="BX94" s="51" cm="1">
        <f t="array" ref="BX94">MIN(1,SLOPE(Fperm_SI_Woolf2021!$F$9:$F$93*EXP(-Fperm_SI_Woolf2021!$I$9:$I$93*$C94*IF(BX$58=Fperm_SI_Woolf2021!$E$9:$E$93,1,EXP(LN((1.1*(Fperm_SI_Woolf2021!$E$9:$E$93-BX$58)-63.1579*EXP(-0.19*Fperm_SI_Woolf2021!$E$9:$E$93)+63.1579*EXP(-0.19*BX$58))/(Fperm_SI_Woolf2021!$E$9:$E$93-BX$58))*(BX$58-Fperm_SI_Woolf2021!$E$9:$E$93)/10))) + Fperm_SI_Woolf2021!$G$9:$G$93*EXP(-Fperm_SI_Woolf2021!$J$9:$J$93*$C94*IF(BX$58=Fperm_SI_Woolf2021!$E$9:$E$93,1,EXP(LN((1.1*(Fperm_SI_Woolf2021!$E$9:$E$93-BX$58)-63.1579*EXP(-0.19*Fperm_SI_Woolf2021!$E$9:$E$93)+63.1579*EXP(-0.19*BX$58))/(Fperm_SI_Woolf2021!$E$9:$E$93-BX$58))*(BX$58-Fperm_SI_Woolf2021!$E$9:$E$93)/10))) + Fperm_SI_Woolf2021!$H$9:$H$93*EXP(-Fperm_SI_Woolf2021!$K$9:$K$93*$C94*IF(BX$58=Fperm_SI_Woolf2021!$E$9:$E$93,1,EXP(LN((1.1*(Fperm_SI_Woolf2021!$E$9:$E$93-BX$58)-63.1579*EXP(-0.19*Fperm_SI_Woolf2021!$E$9:$E$93)+63.1579*EXP(-0.19*BX$58))/(Fperm_SI_Woolf2021!$E$9:$E$93-BX$58))*(BX$58-Fperm_SI_Woolf2021!$E$9:$E$93)/10))),Fperm_SI_Woolf2021!$D$9:$D$93)*BX$57+INTERCEPT(Fperm_SI_Woolf2021!$F$9:$F$93*EXP(-Fperm_SI_Woolf2021!$I$9:$I$93*$C94*IF(BX$58=Fperm_SI_Woolf2021!$E$9:$E$93,1,EXP(LN((1.1*(Fperm_SI_Woolf2021!$E$9:$E$93-BX$58)-63.1579*EXP(-0.19*Fperm_SI_Woolf2021!$E$9:$E$93)+63.1579*EXP(-0.19*BX$58))/(Fperm_SI_Woolf2021!$E$9:$E$93-BX$58))*(BX$58-Fperm_SI_Woolf2021!$E$9:$E$93)/10))) + Fperm_SI_Woolf2021!$G$9:$G$93*EXP(-Fperm_SI_Woolf2021!$J$9:$J$93*$C94*IF(BX$58=Fperm_SI_Woolf2021!$E$9:$E$93,1,EXP(LN((1.1*(Fperm_SI_Woolf2021!$E$9:$E$93-BX$58)-63.1579*EXP(-0.19*Fperm_SI_Woolf2021!$E$9:$E$93)+63.1579*EXP(-0.19*BX$58))/(Fperm_SI_Woolf2021!$E$9:$E$93-BX$58))*(BX$58-Fperm_SI_Woolf2021!$E$9:$E$93)/10))) + Fperm_SI_Woolf2021!$H$9:$H$93*EXP(-Fperm_SI_Woolf2021!$K$9:$K$93*$C94*IF(BX$58=Fperm_SI_Woolf2021!$E$9:$E$93,1,EXP(LN((1.1*(Fperm_SI_Woolf2021!$E$9:$E$93-BX$58)-63.1579*EXP(-0.19*Fperm_SI_Woolf2021!$E$9:$E$93)+63.1579*EXP(-0.19*BX$58))/(Fperm_SI_Woolf2021!$E$9:$E$93-BX$58))*(BX$58-Fperm_SI_Woolf2021!$E$9:$E$93)/10))),Fperm_SI_Woolf2021!$D$9:$D$93))</f>
        <v>0.25834489505690517</v>
      </c>
      <c r="BY94" s="51" cm="1">
        <f t="array" ref="BY94">MIN(1,SLOPE(Fperm_SI_Woolf2021!$F$9:$F$93*EXP(-Fperm_SI_Woolf2021!$I$9:$I$93*$C94*IF(BY$58=Fperm_SI_Woolf2021!$E$9:$E$93,1,EXP(LN((1.1*(Fperm_SI_Woolf2021!$E$9:$E$93-BY$58)-63.1579*EXP(-0.19*Fperm_SI_Woolf2021!$E$9:$E$93)+63.1579*EXP(-0.19*BY$58))/(Fperm_SI_Woolf2021!$E$9:$E$93-BY$58))*(BY$58-Fperm_SI_Woolf2021!$E$9:$E$93)/10))) + Fperm_SI_Woolf2021!$G$9:$G$93*EXP(-Fperm_SI_Woolf2021!$J$9:$J$93*$C94*IF(BY$58=Fperm_SI_Woolf2021!$E$9:$E$93,1,EXP(LN((1.1*(Fperm_SI_Woolf2021!$E$9:$E$93-BY$58)-63.1579*EXP(-0.19*Fperm_SI_Woolf2021!$E$9:$E$93)+63.1579*EXP(-0.19*BY$58))/(Fperm_SI_Woolf2021!$E$9:$E$93-BY$58))*(BY$58-Fperm_SI_Woolf2021!$E$9:$E$93)/10))) + Fperm_SI_Woolf2021!$H$9:$H$93*EXP(-Fperm_SI_Woolf2021!$K$9:$K$93*$C94*IF(BY$58=Fperm_SI_Woolf2021!$E$9:$E$93,1,EXP(LN((1.1*(Fperm_SI_Woolf2021!$E$9:$E$93-BY$58)-63.1579*EXP(-0.19*Fperm_SI_Woolf2021!$E$9:$E$93)+63.1579*EXP(-0.19*BY$58))/(Fperm_SI_Woolf2021!$E$9:$E$93-BY$58))*(BY$58-Fperm_SI_Woolf2021!$E$9:$E$93)/10))),Fperm_SI_Woolf2021!$D$9:$D$93)*BY$57+INTERCEPT(Fperm_SI_Woolf2021!$F$9:$F$93*EXP(-Fperm_SI_Woolf2021!$I$9:$I$93*$C94*IF(BY$58=Fperm_SI_Woolf2021!$E$9:$E$93,1,EXP(LN((1.1*(Fperm_SI_Woolf2021!$E$9:$E$93-BY$58)-63.1579*EXP(-0.19*Fperm_SI_Woolf2021!$E$9:$E$93)+63.1579*EXP(-0.19*BY$58))/(Fperm_SI_Woolf2021!$E$9:$E$93-BY$58))*(BY$58-Fperm_SI_Woolf2021!$E$9:$E$93)/10))) + Fperm_SI_Woolf2021!$G$9:$G$93*EXP(-Fperm_SI_Woolf2021!$J$9:$J$93*$C94*IF(BY$58=Fperm_SI_Woolf2021!$E$9:$E$93,1,EXP(LN((1.1*(Fperm_SI_Woolf2021!$E$9:$E$93-BY$58)-63.1579*EXP(-0.19*Fperm_SI_Woolf2021!$E$9:$E$93)+63.1579*EXP(-0.19*BY$58))/(Fperm_SI_Woolf2021!$E$9:$E$93-BY$58))*(BY$58-Fperm_SI_Woolf2021!$E$9:$E$93)/10))) + Fperm_SI_Woolf2021!$H$9:$H$93*EXP(-Fperm_SI_Woolf2021!$K$9:$K$93*$C94*IF(BY$58=Fperm_SI_Woolf2021!$E$9:$E$93,1,EXP(LN((1.1*(Fperm_SI_Woolf2021!$E$9:$E$93-BY$58)-63.1579*EXP(-0.19*Fperm_SI_Woolf2021!$E$9:$E$93)+63.1579*EXP(-0.19*BY$58))/(Fperm_SI_Woolf2021!$E$9:$E$93-BY$58))*(BY$58-Fperm_SI_Woolf2021!$E$9:$E$93)/10))),Fperm_SI_Woolf2021!$D$9:$D$93))</f>
        <v>0.23303956457656366</v>
      </c>
      <c r="BZ94" s="51" cm="1">
        <f t="array" ref="BZ94">MIN(1,SLOPE(Fperm_SI_Woolf2021!$F$9:$F$93*EXP(-Fperm_SI_Woolf2021!$I$9:$I$93*$C94*IF(BZ$58=Fperm_SI_Woolf2021!$E$9:$E$93,1,EXP(LN((1.1*(Fperm_SI_Woolf2021!$E$9:$E$93-BZ$58)-63.1579*EXP(-0.19*Fperm_SI_Woolf2021!$E$9:$E$93)+63.1579*EXP(-0.19*BZ$58))/(Fperm_SI_Woolf2021!$E$9:$E$93-BZ$58))*(BZ$58-Fperm_SI_Woolf2021!$E$9:$E$93)/10))) + Fperm_SI_Woolf2021!$G$9:$G$93*EXP(-Fperm_SI_Woolf2021!$J$9:$J$93*$C94*IF(BZ$58=Fperm_SI_Woolf2021!$E$9:$E$93,1,EXP(LN((1.1*(Fperm_SI_Woolf2021!$E$9:$E$93-BZ$58)-63.1579*EXP(-0.19*Fperm_SI_Woolf2021!$E$9:$E$93)+63.1579*EXP(-0.19*BZ$58))/(Fperm_SI_Woolf2021!$E$9:$E$93-BZ$58))*(BZ$58-Fperm_SI_Woolf2021!$E$9:$E$93)/10))) + Fperm_SI_Woolf2021!$H$9:$H$93*EXP(-Fperm_SI_Woolf2021!$K$9:$K$93*$C94*IF(BZ$58=Fperm_SI_Woolf2021!$E$9:$E$93,1,EXP(LN((1.1*(Fperm_SI_Woolf2021!$E$9:$E$93-BZ$58)-63.1579*EXP(-0.19*Fperm_SI_Woolf2021!$E$9:$E$93)+63.1579*EXP(-0.19*BZ$58))/(Fperm_SI_Woolf2021!$E$9:$E$93-BZ$58))*(BZ$58-Fperm_SI_Woolf2021!$E$9:$E$93)/10))),Fperm_SI_Woolf2021!$D$9:$D$93)*BZ$57+INTERCEPT(Fperm_SI_Woolf2021!$F$9:$F$93*EXP(-Fperm_SI_Woolf2021!$I$9:$I$93*$C94*IF(BZ$58=Fperm_SI_Woolf2021!$E$9:$E$93,1,EXP(LN((1.1*(Fperm_SI_Woolf2021!$E$9:$E$93-BZ$58)-63.1579*EXP(-0.19*Fperm_SI_Woolf2021!$E$9:$E$93)+63.1579*EXP(-0.19*BZ$58))/(Fperm_SI_Woolf2021!$E$9:$E$93-BZ$58))*(BZ$58-Fperm_SI_Woolf2021!$E$9:$E$93)/10))) + Fperm_SI_Woolf2021!$G$9:$G$93*EXP(-Fperm_SI_Woolf2021!$J$9:$J$93*$C94*IF(BZ$58=Fperm_SI_Woolf2021!$E$9:$E$93,1,EXP(LN((1.1*(Fperm_SI_Woolf2021!$E$9:$E$93-BZ$58)-63.1579*EXP(-0.19*Fperm_SI_Woolf2021!$E$9:$E$93)+63.1579*EXP(-0.19*BZ$58))/(Fperm_SI_Woolf2021!$E$9:$E$93-BZ$58))*(BZ$58-Fperm_SI_Woolf2021!$E$9:$E$93)/10))) + Fperm_SI_Woolf2021!$H$9:$H$93*EXP(-Fperm_SI_Woolf2021!$K$9:$K$93*$C94*IF(BZ$58=Fperm_SI_Woolf2021!$E$9:$E$93,1,EXP(LN((1.1*(Fperm_SI_Woolf2021!$E$9:$E$93-BZ$58)-63.1579*EXP(-0.19*Fperm_SI_Woolf2021!$E$9:$E$93)+63.1579*EXP(-0.19*BZ$58))/(Fperm_SI_Woolf2021!$E$9:$E$93-BZ$58))*(BZ$58-Fperm_SI_Woolf2021!$E$9:$E$93)/10))),Fperm_SI_Woolf2021!$D$9:$D$93))</f>
        <v>0.2077342340962221</v>
      </c>
    </row>
    <row r="95" spans="3:78" x14ac:dyDescent="0.2">
      <c r="C95" s="48">
        <v>350</v>
      </c>
      <c r="D95" s="51" cm="1">
        <f t="array" ref="D95">MIN(1,SLOPE(Fperm_SI_Woolf2021!$F$9:$F$93*EXP(-Fperm_SI_Woolf2021!$I$9:$I$93*$C95*IF(D$58=Fperm_SI_Woolf2021!$E$9:$E$93,1,EXP(LN((1.1*(Fperm_SI_Woolf2021!$E$9:$E$93-D$58)-63.1579*EXP(-0.19*Fperm_SI_Woolf2021!$E$9:$E$93)+63.1579*EXP(-0.19*D$58))/(Fperm_SI_Woolf2021!$E$9:$E$93-D$58))*(D$58-Fperm_SI_Woolf2021!$E$9:$E$93)/10))) + Fperm_SI_Woolf2021!$G$9:$G$93*EXP(-Fperm_SI_Woolf2021!$J$9:$J$93*$C95*IF(D$58=Fperm_SI_Woolf2021!$E$9:$E$93,1,EXP(LN((1.1*(Fperm_SI_Woolf2021!$E$9:$E$93-D$58)-63.1579*EXP(-0.19*Fperm_SI_Woolf2021!$E$9:$E$93)+63.1579*EXP(-0.19*D$58))/(Fperm_SI_Woolf2021!$E$9:$E$93-D$58))*(D$58-Fperm_SI_Woolf2021!$E$9:$E$93)/10))) + Fperm_SI_Woolf2021!$H$9:$H$93*EXP(-Fperm_SI_Woolf2021!$K$9:$K$93*$C95*IF(D$58=Fperm_SI_Woolf2021!$E$9:$E$93,1,EXP(LN((1.1*(Fperm_SI_Woolf2021!$E$9:$E$93-D$58)-63.1579*EXP(-0.19*Fperm_SI_Woolf2021!$E$9:$E$93)+63.1579*EXP(-0.19*D$58))/(Fperm_SI_Woolf2021!$E$9:$E$93-D$58))*(D$58-Fperm_SI_Woolf2021!$E$9:$E$93)/10))),Fperm_SI_Woolf2021!$D$9:$D$93)*D$57+INTERCEPT(Fperm_SI_Woolf2021!$F$9:$F$93*EXP(-Fperm_SI_Woolf2021!$I$9:$I$93*$C95*IF(D$58=Fperm_SI_Woolf2021!$E$9:$E$93,1,EXP(LN((1.1*(Fperm_SI_Woolf2021!$E$9:$E$93-D$58)-63.1579*EXP(-0.19*Fperm_SI_Woolf2021!$E$9:$E$93)+63.1579*EXP(-0.19*D$58))/(Fperm_SI_Woolf2021!$E$9:$E$93-D$58))*(D$58-Fperm_SI_Woolf2021!$E$9:$E$93)/10))) + Fperm_SI_Woolf2021!$G$9:$G$93*EXP(-Fperm_SI_Woolf2021!$J$9:$J$93*$C95*IF(D$58=Fperm_SI_Woolf2021!$E$9:$E$93,1,EXP(LN((1.1*(Fperm_SI_Woolf2021!$E$9:$E$93-D$58)-63.1579*EXP(-0.19*Fperm_SI_Woolf2021!$E$9:$E$93)+63.1579*EXP(-0.19*D$58))/(Fperm_SI_Woolf2021!$E$9:$E$93-D$58))*(D$58-Fperm_SI_Woolf2021!$E$9:$E$93)/10))) + Fperm_SI_Woolf2021!$H$9:$H$93*EXP(-Fperm_SI_Woolf2021!$K$9:$K$93*$C95*IF(D$58=Fperm_SI_Woolf2021!$E$9:$E$93,1,EXP(LN((1.1*(Fperm_SI_Woolf2021!$E$9:$E$93-D$58)-63.1579*EXP(-0.19*Fperm_SI_Woolf2021!$E$9:$E$93)+63.1579*EXP(-0.19*D$58))/(Fperm_SI_Woolf2021!$E$9:$E$93-D$58))*(D$58-Fperm_SI_Woolf2021!$E$9:$E$93)/10))),Fperm_SI_Woolf2021!$D$9:$D$93))</f>
        <v>1</v>
      </c>
      <c r="E95" s="51" cm="1">
        <f t="array" ref="E95">MIN(1,SLOPE(Fperm_SI_Woolf2021!$F$9:$F$93*EXP(-Fperm_SI_Woolf2021!$I$9:$I$93*$C95*IF(E$58=Fperm_SI_Woolf2021!$E$9:$E$93,1,EXP(LN((1.1*(Fperm_SI_Woolf2021!$E$9:$E$93-E$58)-63.1579*EXP(-0.19*Fperm_SI_Woolf2021!$E$9:$E$93)+63.1579*EXP(-0.19*E$58))/(Fperm_SI_Woolf2021!$E$9:$E$93-E$58))*(E$58-Fperm_SI_Woolf2021!$E$9:$E$93)/10))) + Fperm_SI_Woolf2021!$G$9:$G$93*EXP(-Fperm_SI_Woolf2021!$J$9:$J$93*$C95*IF(E$58=Fperm_SI_Woolf2021!$E$9:$E$93,1,EXP(LN((1.1*(Fperm_SI_Woolf2021!$E$9:$E$93-E$58)-63.1579*EXP(-0.19*Fperm_SI_Woolf2021!$E$9:$E$93)+63.1579*EXP(-0.19*E$58))/(Fperm_SI_Woolf2021!$E$9:$E$93-E$58))*(E$58-Fperm_SI_Woolf2021!$E$9:$E$93)/10))) + Fperm_SI_Woolf2021!$H$9:$H$93*EXP(-Fperm_SI_Woolf2021!$K$9:$K$93*$C95*IF(E$58=Fperm_SI_Woolf2021!$E$9:$E$93,1,EXP(LN((1.1*(Fperm_SI_Woolf2021!$E$9:$E$93-E$58)-63.1579*EXP(-0.19*Fperm_SI_Woolf2021!$E$9:$E$93)+63.1579*EXP(-0.19*E$58))/(Fperm_SI_Woolf2021!$E$9:$E$93-E$58))*(E$58-Fperm_SI_Woolf2021!$E$9:$E$93)/10))),Fperm_SI_Woolf2021!$D$9:$D$93)*E$57+INTERCEPT(Fperm_SI_Woolf2021!$F$9:$F$93*EXP(-Fperm_SI_Woolf2021!$I$9:$I$93*$C95*IF(E$58=Fperm_SI_Woolf2021!$E$9:$E$93,1,EXP(LN((1.1*(Fperm_SI_Woolf2021!$E$9:$E$93-E$58)-63.1579*EXP(-0.19*Fperm_SI_Woolf2021!$E$9:$E$93)+63.1579*EXP(-0.19*E$58))/(Fperm_SI_Woolf2021!$E$9:$E$93-E$58))*(E$58-Fperm_SI_Woolf2021!$E$9:$E$93)/10))) + Fperm_SI_Woolf2021!$G$9:$G$93*EXP(-Fperm_SI_Woolf2021!$J$9:$J$93*$C95*IF(E$58=Fperm_SI_Woolf2021!$E$9:$E$93,1,EXP(LN((1.1*(Fperm_SI_Woolf2021!$E$9:$E$93-E$58)-63.1579*EXP(-0.19*Fperm_SI_Woolf2021!$E$9:$E$93)+63.1579*EXP(-0.19*E$58))/(Fperm_SI_Woolf2021!$E$9:$E$93-E$58))*(E$58-Fperm_SI_Woolf2021!$E$9:$E$93)/10))) + Fperm_SI_Woolf2021!$H$9:$H$93*EXP(-Fperm_SI_Woolf2021!$K$9:$K$93*$C95*IF(E$58=Fperm_SI_Woolf2021!$E$9:$E$93,1,EXP(LN((1.1*(Fperm_SI_Woolf2021!$E$9:$E$93-E$58)-63.1579*EXP(-0.19*Fperm_SI_Woolf2021!$E$9:$E$93)+63.1579*EXP(-0.19*E$58))/(Fperm_SI_Woolf2021!$E$9:$E$93-E$58))*(E$58-Fperm_SI_Woolf2021!$E$9:$E$93)/10))),Fperm_SI_Woolf2021!$D$9:$D$93))</f>
        <v>0.98883682638109205</v>
      </c>
      <c r="F95" s="51" cm="1">
        <f t="array" ref="F95">MIN(1,SLOPE(Fperm_SI_Woolf2021!$F$9:$F$93*EXP(-Fperm_SI_Woolf2021!$I$9:$I$93*$C95*IF(F$58=Fperm_SI_Woolf2021!$E$9:$E$93,1,EXP(LN((1.1*(Fperm_SI_Woolf2021!$E$9:$E$93-F$58)-63.1579*EXP(-0.19*Fperm_SI_Woolf2021!$E$9:$E$93)+63.1579*EXP(-0.19*F$58))/(Fperm_SI_Woolf2021!$E$9:$E$93-F$58))*(F$58-Fperm_SI_Woolf2021!$E$9:$E$93)/10))) + Fperm_SI_Woolf2021!$G$9:$G$93*EXP(-Fperm_SI_Woolf2021!$J$9:$J$93*$C95*IF(F$58=Fperm_SI_Woolf2021!$E$9:$E$93,1,EXP(LN((1.1*(Fperm_SI_Woolf2021!$E$9:$E$93-F$58)-63.1579*EXP(-0.19*Fperm_SI_Woolf2021!$E$9:$E$93)+63.1579*EXP(-0.19*F$58))/(Fperm_SI_Woolf2021!$E$9:$E$93-F$58))*(F$58-Fperm_SI_Woolf2021!$E$9:$E$93)/10))) + Fperm_SI_Woolf2021!$H$9:$H$93*EXP(-Fperm_SI_Woolf2021!$K$9:$K$93*$C95*IF(F$58=Fperm_SI_Woolf2021!$E$9:$E$93,1,EXP(LN((1.1*(Fperm_SI_Woolf2021!$E$9:$E$93-F$58)-63.1579*EXP(-0.19*Fperm_SI_Woolf2021!$E$9:$E$93)+63.1579*EXP(-0.19*F$58))/(Fperm_SI_Woolf2021!$E$9:$E$93-F$58))*(F$58-Fperm_SI_Woolf2021!$E$9:$E$93)/10))),Fperm_SI_Woolf2021!$D$9:$D$93)*F$57+INTERCEPT(Fperm_SI_Woolf2021!$F$9:$F$93*EXP(-Fperm_SI_Woolf2021!$I$9:$I$93*$C95*IF(F$58=Fperm_SI_Woolf2021!$E$9:$E$93,1,EXP(LN((1.1*(Fperm_SI_Woolf2021!$E$9:$E$93-F$58)-63.1579*EXP(-0.19*Fperm_SI_Woolf2021!$E$9:$E$93)+63.1579*EXP(-0.19*F$58))/(Fperm_SI_Woolf2021!$E$9:$E$93-F$58))*(F$58-Fperm_SI_Woolf2021!$E$9:$E$93)/10))) + Fperm_SI_Woolf2021!$G$9:$G$93*EXP(-Fperm_SI_Woolf2021!$J$9:$J$93*$C95*IF(F$58=Fperm_SI_Woolf2021!$E$9:$E$93,1,EXP(LN((1.1*(Fperm_SI_Woolf2021!$E$9:$E$93-F$58)-63.1579*EXP(-0.19*Fperm_SI_Woolf2021!$E$9:$E$93)+63.1579*EXP(-0.19*F$58))/(Fperm_SI_Woolf2021!$E$9:$E$93-F$58))*(F$58-Fperm_SI_Woolf2021!$E$9:$E$93)/10))) + Fperm_SI_Woolf2021!$H$9:$H$93*EXP(-Fperm_SI_Woolf2021!$K$9:$K$93*$C95*IF(F$58=Fperm_SI_Woolf2021!$E$9:$E$93,1,EXP(LN((1.1*(Fperm_SI_Woolf2021!$E$9:$E$93-F$58)-63.1579*EXP(-0.19*Fperm_SI_Woolf2021!$E$9:$E$93)+63.1579*EXP(-0.19*F$58))/(Fperm_SI_Woolf2021!$E$9:$E$93-F$58))*(F$58-Fperm_SI_Woolf2021!$E$9:$E$93)/10))),Fperm_SI_Woolf2021!$D$9:$D$93))</f>
        <v>0.95753301274724689</v>
      </c>
      <c r="G95" s="51" cm="1">
        <f t="array" ref="G95">MIN(1,SLOPE(Fperm_SI_Woolf2021!$F$9:$F$93*EXP(-Fperm_SI_Woolf2021!$I$9:$I$93*$C95*IF(G$58=Fperm_SI_Woolf2021!$E$9:$E$93,1,EXP(LN((1.1*(Fperm_SI_Woolf2021!$E$9:$E$93-G$58)-63.1579*EXP(-0.19*Fperm_SI_Woolf2021!$E$9:$E$93)+63.1579*EXP(-0.19*G$58))/(Fperm_SI_Woolf2021!$E$9:$E$93-G$58))*(G$58-Fperm_SI_Woolf2021!$E$9:$E$93)/10))) + Fperm_SI_Woolf2021!$G$9:$G$93*EXP(-Fperm_SI_Woolf2021!$J$9:$J$93*$C95*IF(G$58=Fperm_SI_Woolf2021!$E$9:$E$93,1,EXP(LN((1.1*(Fperm_SI_Woolf2021!$E$9:$E$93-G$58)-63.1579*EXP(-0.19*Fperm_SI_Woolf2021!$E$9:$E$93)+63.1579*EXP(-0.19*G$58))/(Fperm_SI_Woolf2021!$E$9:$E$93-G$58))*(G$58-Fperm_SI_Woolf2021!$E$9:$E$93)/10))) + Fperm_SI_Woolf2021!$H$9:$H$93*EXP(-Fperm_SI_Woolf2021!$K$9:$K$93*$C95*IF(G$58=Fperm_SI_Woolf2021!$E$9:$E$93,1,EXP(LN((1.1*(Fperm_SI_Woolf2021!$E$9:$E$93-G$58)-63.1579*EXP(-0.19*Fperm_SI_Woolf2021!$E$9:$E$93)+63.1579*EXP(-0.19*G$58))/(Fperm_SI_Woolf2021!$E$9:$E$93-G$58))*(G$58-Fperm_SI_Woolf2021!$E$9:$E$93)/10))),Fperm_SI_Woolf2021!$D$9:$D$93)*G$57+INTERCEPT(Fperm_SI_Woolf2021!$F$9:$F$93*EXP(-Fperm_SI_Woolf2021!$I$9:$I$93*$C95*IF(G$58=Fperm_SI_Woolf2021!$E$9:$E$93,1,EXP(LN((1.1*(Fperm_SI_Woolf2021!$E$9:$E$93-G$58)-63.1579*EXP(-0.19*Fperm_SI_Woolf2021!$E$9:$E$93)+63.1579*EXP(-0.19*G$58))/(Fperm_SI_Woolf2021!$E$9:$E$93-G$58))*(G$58-Fperm_SI_Woolf2021!$E$9:$E$93)/10))) + Fperm_SI_Woolf2021!$G$9:$G$93*EXP(-Fperm_SI_Woolf2021!$J$9:$J$93*$C95*IF(G$58=Fperm_SI_Woolf2021!$E$9:$E$93,1,EXP(LN((1.1*(Fperm_SI_Woolf2021!$E$9:$E$93-G$58)-63.1579*EXP(-0.19*Fperm_SI_Woolf2021!$E$9:$E$93)+63.1579*EXP(-0.19*G$58))/(Fperm_SI_Woolf2021!$E$9:$E$93-G$58))*(G$58-Fperm_SI_Woolf2021!$E$9:$E$93)/10))) + Fperm_SI_Woolf2021!$H$9:$H$93*EXP(-Fperm_SI_Woolf2021!$K$9:$K$93*$C95*IF(G$58=Fperm_SI_Woolf2021!$E$9:$E$93,1,EXP(LN((1.1*(Fperm_SI_Woolf2021!$E$9:$E$93-G$58)-63.1579*EXP(-0.19*Fperm_SI_Woolf2021!$E$9:$E$93)+63.1579*EXP(-0.19*G$58))/(Fperm_SI_Woolf2021!$E$9:$E$93-G$58))*(G$58-Fperm_SI_Woolf2021!$E$9:$E$93)/10))),Fperm_SI_Woolf2021!$D$9:$D$93))</f>
        <v>0.92622919911340185</v>
      </c>
      <c r="H95" s="51" cm="1">
        <f t="array" ref="H95">MIN(1,SLOPE(Fperm_SI_Woolf2021!$F$9:$F$93*EXP(-Fperm_SI_Woolf2021!$I$9:$I$93*$C95*IF(H$58=Fperm_SI_Woolf2021!$E$9:$E$93,1,EXP(LN((1.1*(Fperm_SI_Woolf2021!$E$9:$E$93-H$58)-63.1579*EXP(-0.19*Fperm_SI_Woolf2021!$E$9:$E$93)+63.1579*EXP(-0.19*H$58))/(Fperm_SI_Woolf2021!$E$9:$E$93-H$58))*(H$58-Fperm_SI_Woolf2021!$E$9:$E$93)/10))) + Fperm_SI_Woolf2021!$G$9:$G$93*EXP(-Fperm_SI_Woolf2021!$J$9:$J$93*$C95*IF(H$58=Fperm_SI_Woolf2021!$E$9:$E$93,1,EXP(LN((1.1*(Fperm_SI_Woolf2021!$E$9:$E$93-H$58)-63.1579*EXP(-0.19*Fperm_SI_Woolf2021!$E$9:$E$93)+63.1579*EXP(-0.19*H$58))/(Fperm_SI_Woolf2021!$E$9:$E$93-H$58))*(H$58-Fperm_SI_Woolf2021!$E$9:$E$93)/10))) + Fperm_SI_Woolf2021!$H$9:$H$93*EXP(-Fperm_SI_Woolf2021!$K$9:$K$93*$C95*IF(H$58=Fperm_SI_Woolf2021!$E$9:$E$93,1,EXP(LN((1.1*(Fperm_SI_Woolf2021!$E$9:$E$93-H$58)-63.1579*EXP(-0.19*Fperm_SI_Woolf2021!$E$9:$E$93)+63.1579*EXP(-0.19*H$58))/(Fperm_SI_Woolf2021!$E$9:$E$93-H$58))*(H$58-Fperm_SI_Woolf2021!$E$9:$E$93)/10))),Fperm_SI_Woolf2021!$D$9:$D$93)*H$57+INTERCEPT(Fperm_SI_Woolf2021!$F$9:$F$93*EXP(-Fperm_SI_Woolf2021!$I$9:$I$93*$C95*IF(H$58=Fperm_SI_Woolf2021!$E$9:$E$93,1,EXP(LN((1.1*(Fperm_SI_Woolf2021!$E$9:$E$93-H$58)-63.1579*EXP(-0.19*Fperm_SI_Woolf2021!$E$9:$E$93)+63.1579*EXP(-0.19*H$58))/(Fperm_SI_Woolf2021!$E$9:$E$93-H$58))*(H$58-Fperm_SI_Woolf2021!$E$9:$E$93)/10))) + Fperm_SI_Woolf2021!$G$9:$G$93*EXP(-Fperm_SI_Woolf2021!$J$9:$J$93*$C95*IF(H$58=Fperm_SI_Woolf2021!$E$9:$E$93,1,EXP(LN((1.1*(Fperm_SI_Woolf2021!$E$9:$E$93-H$58)-63.1579*EXP(-0.19*Fperm_SI_Woolf2021!$E$9:$E$93)+63.1579*EXP(-0.19*H$58))/(Fperm_SI_Woolf2021!$E$9:$E$93-H$58))*(H$58-Fperm_SI_Woolf2021!$E$9:$E$93)/10))) + Fperm_SI_Woolf2021!$H$9:$H$93*EXP(-Fperm_SI_Woolf2021!$K$9:$K$93*$C95*IF(H$58=Fperm_SI_Woolf2021!$E$9:$E$93,1,EXP(LN((1.1*(Fperm_SI_Woolf2021!$E$9:$E$93-H$58)-63.1579*EXP(-0.19*Fperm_SI_Woolf2021!$E$9:$E$93)+63.1579*EXP(-0.19*H$58))/(Fperm_SI_Woolf2021!$E$9:$E$93-H$58))*(H$58-Fperm_SI_Woolf2021!$E$9:$E$93)/10))),Fperm_SI_Woolf2021!$D$9:$D$93))</f>
        <v>0.8949253854795568</v>
      </c>
      <c r="I95" s="51" cm="1">
        <f t="array" ref="I95">MIN(1,SLOPE(Fperm_SI_Woolf2021!$F$9:$F$93*EXP(-Fperm_SI_Woolf2021!$I$9:$I$93*$C95*IF(I$58=Fperm_SI_Woolf2021!$E$9:$E$93,1,EXP(LN((1.1*(Fperm_SI_Woolf2021!$E$9:$E$93-I$58)-63.1579*EXP(-0.19*Fperm_SI_Woolf2021!$E$9:$E$93)+63.1579*EXP(-0.19*I$58))/(Fperm_SI_Woolf2021!$E$9:$E$93-I$58))*(I$58-Fperm_SI_Woolf2021!$E$9:$E$93)/10))) + Fperm_SI_Woolf2021!$G$9:$G$93*EXP(-Fperm_SI_Woolf2021!$J$9:$J$93*$C95*IF(I$58=Fperm_SI_Woolf2021!$E$9:$E$93,1,EXP(LN((1.1*(Fperm_SI_Woolf2021!$E$9:$E$93-I$58)-63.1579*EXP(-0.19*Fperm_SI_Woolf2021!$E$9:$E$93)+63.1579*EXP(-0.19*I$58))/(Fperm_SI_Woolf2021!$E$9:$E$93-I$58))*(I$58-Fperm_SI_Woolf2021!$E$9:$E$93)/10))) + Fperm_SI_Woolf2021!$H$9:$H$93*EXP(-Fperm_SI_Woolf2021!$K$9:$K$93*$C95*IF(I$58=Fperm_SI_Woolf2021!$E$9:$E$93,1,EXP(LN((1.1*(Fperm_SI_Woolf2021!$E$9:$E$93-I$58)-63.1579*EXP(-0.19*Fperm_SI_Woolf2021!$E$9:$E$93)+63.1579*EXP(-0.19*I$58))/(Fperm_SI_Woolf2021!$E$9:$E$93-I$58))*(I$58-Fperm_SI_Woolf2021!$E$9:$E$93)/10))),Fperm_SI_Woolf2021!$D$9:$D$93)*I$57+INTERCEPT(Fperm_SI_Woolf2021!$F$9:$F$93*EXP(-Fperm_SI_Woolf2021!$I$9:$I$93*$C95*IF(I$58=Fperm_SI_Woolf2021!$E$9:$E$93,1,EXP(LN((1.1*(Fperm_SI_Woolf2021!$E$9:$E$93-I$58)-63.1579*EXP(-0.19*Fperm_SI_Woolf2021!$E$9:$E$93)+63.1579*EXP(-0.19*I$58))/(Fperm_SI_Woolf2021!$E$9:$E$93-I$58))*(I$58-Fperm_SI_Woolf2021!$E$9:$E$93)/10))) + Fperm_SI_Woolf2021!$G$9:$G$93*EXP(-Fperm_SI_Woolf2021!$J$9:$J$93*$C95*IF(I$58=Fperm_SI_Woolf2021!$E$9:$E$93,1,EXP(LN((1.1*(Fperm_SI_Woolf2021!$E$9:$E$93-I$58)-63.1579*EXP(-0.19*Fperm_SI_Woolf2021!$E$9:$E$93)+63.1579*EXP(-0.19*I$58))/(Fperm_SI_Woolf2021!$E$9:$E$93-I$58))*(I$58-Fperm_SI_Woolf2021!$E$9:$E$93)/10))) + Fperm_SI_Woolf2021!$H$9:$H$93*EXP(-Fperm_SI_Woolf2021!$K$9:$K$93*$C95*IF(I$58=Fperm_SI_Woolf2021!$E$9:$E$93,1,EXP(LN((1.1*(Fperm_SI_Woolf2021!$E$9:$E$93-I$58)-63.1579*EXP(-0.19*Fperm_SI_Woolf2021!$E$9:$E$93)+63.1579*EXP(-0.19*I$58))/(Fperm_SI_Woolf2021!$E$9:$E$93-I$58))*(I$58-Fperm_SI_Woolf2021!$E$9:$E$93)/10))),Fperm_SI_Woolf2021!$D$9:$D$93))</f>
        <v>0.86362157184571176</v>
      </c>
      <c r="J95" s="51" cm="1">
        <f t="array" ref="J95">MIN(1,SLOPE(Fperm_SI_Woolf2021!$F$9:$F$93*EXP(-Fperm_SI_Woolf2021!$I$9:$I$93*$C95*IF(J$58=Fperm_SI_Woolf2021!$E$9:$E$93,1,EXP(LN((1.1*(Fperm_SI_Woolf2021!$E$9:$E$93-J$58)-63.1579*EXP(-0.19*Fperm_SI_Woolf2021!$E$9:$E$93)+63.1579*EXP(-0.19*J$58))/(Fperm_SI_Woolf2021!$E$9:$E$93-J$58))*(J$58-Fperm_SI_Woolf2021!$E$9:$E$93)/10))) + Fperm_SI_Woolf2021!$G$9:$G$93*EXP(-Fperm_SI_Woolf2021!$J$9:$J$93*$C95*IF(J$58=Fperm_SI_Woolf2021!$E$9:$E$93,1,EXP(LN((1.1*(Fperm_SI_Woolf2021!$E$9:$E$93-J$58)-63.1579*EXP(-0.19*Fperm_SI_Woolf2021!$E$9:$E$93)+63.1579*EXP(-0.19*J$58))/(Fperm_SI_Woolf2021!$E$9:$E$93-J$58))*(J$58-Fperm_SI_Woolf2021!$E$9:$E$93)/10))) + Fperm_SI_Woolf2021!$H$9:$H$93*EXP(-Fperm_SI_Woolf2021!$K$9:$K$93*$C95*IF(J$58=Fperm_SI_Woolf2021!$E$9:$E$93,1,EXP(LN((1.1*(Fperm_SI_Woolf2021!$E$9:$E$93-J$58)-63.1579*EXP(-0.19*Fperm_SI_Woolf2021!$E$9:$E$93)+63.1579*EXP(-0.19*J$58))/(Fperm_SI_Woolf2021!$E$9:$E$93-J$58))*(J$58-Fperm_SI_Woolf2021!$E$9:$E$93)/10))),Fperm_SI_Woolf2021!$D$9:$D$93)*J$57+INTERCEPT(Fperm_SI_Woolf2021!$F$9:$F$93*EXP(-Fperm_SI_Woolf2021!$I$9:$I$93*$C95*IF(J$58=Fperm_SI_Woolf2021!$E$9:$E$93,1,EXP(LN((1.1*(Fperm_SI_Woolf2021!$E$9:$E$93-J$58)-63.1579*EXP(-0.19*Fperm_SI_Woolf2021!$E$9:$E$93)+63.1579*EXP(-0.19*J$58))/(Fperm_SI_Woolf2021!$E$9:$E$93-J$58))*(J$58-Fperm_SI_Woolf2021!$E$9:$E$93)/10))) + Fperm_SI_Woolf2021!$G$9:$G$93*EXP(-Fperm_SI_Woolf2021!$J$9:$J$93*$C95*IF(J$58=Fperm_SI_Woolf2021!$E$9:$E$93,1,EXP(LN((1.1*(Fperm_SI_Woolf2021!$E$9:$E$93-J$58)-63.1579*EXP(-0.19*Fperm_SI_Woolf2021!$E$9:$E$93)+63.1579*EXP(-0.19*J$58))/(Fperm_SI_Woolf2021!$E$9:$E$93-J$58))*(J$58-Fperm_SI_Woolf2021!$E$9:$E$93)/10))) + Fperm_SI_Woolf2021!$H$9:$H$93*EXP(-Fperm_SI_Woolf2021!$K$9:$K$93*$C95*IF(J$58=Fperm_SI_Woolf2021!$E$9:$E$93,1,EXP(LN((1.1*(Fperm_SI_Woolf2021!$E$9:$E$93-J$58)-63.1579*EXP(-0.19*Fperm_SI_Woolf2021!$E$9:$E$93)+63.1579*EXP(-0.19*J$58))/(Fperm_SI_Woolf2021!$E$9:$E$93-J$58))*(J$58-Fperm_SI_Woolf2021!$E$9:$E$93)/10))),Fperm_SI_Woolf2021!$D$9:$D$93))</f>
        <v>0.83231775821186671</v>
      </c>
      <c r="K95" s="51" cm="1">
        <f t="array" ref="K95">MIN(1,SLOPE(Fperm_SI_Woolf2021!$F$9:$F$93*EXP(-Fperm_SI_Woolf2021!$I$9:$I$93*$C95*IF(K$58=Fperm_SI_Woolf2021!$E$9:$E$93,1,EXP(LN((1.1*(Fperm_SI_Woolf2021!$E$9:$E$93-K$58)-63.1579*EXP(-0.19*Fperm_SI_Woolf2021!$E$9:$E$93)+63.1579*EXP(-0.19*K$58))/(Fperm_SI_Woolf2021!$E$9:$E$93-K$58))*(K$58-Fperm_SI_Woolf2021!$E$9:$E$93)/10))) + Fperm_SI_Woolf2021!$G$9:$G$93*EXP(-Fperm_SI_Woolf2021!$J$9:$J$93*$C95*IF(K$58=Fperm_SI_Woolf2021!$E$9:$E$93,1,EXP(LN((1.1*(Fperm_SI_Woolf2021!$E$9:$E$93-K$58)-63.1579*EXP(-0.19*Fperm_SI_Woolf2021!$E$9:$E$93)+63.1579*EXP(-0.19*K$58))/(Fperm_SI_Woolf2021!$E$9:$E$93-K$58))*(K$58-Fperm_SI_Woolf2021!$E$9:$E$93)/10))) + Fperm_SI_Woolf2021!$H$9:$H$93*EXP(-Fperm_SI_Woolf2021!$K$9:$K$93*$C95*IF(K$58=Fperm_SI_Woolf2021!$E$9:$E$93,1,EXP(LN((1.1*(Fperm_SI_Woolf2021!$E$9:$E$93-K$58)-63.1579*EXP(-0.19*Fperm_SI_Woolf2021!$E$9:$E$93)+63.1579*EXP(-0.19*K$58))/(Fperm_SI_Woolf2021!$E$9:$E$93-K$58))*(K$58-Fperm_SI_Woolf2021!$E$9:$E$93)/10))),Fperm_SI_Woolf2021!$D$9:$D$93)*K$57+INTERCEPT(Fperm_SI_Woolf2021!$F$9:$F$93*EXP(-Fperm_SI_Woolf2021!$I$9:$I$93*$C95*IF(K$58=Fperm_SI_Woolf2021!$E$9:$E$93,1,EXP(LN((1.1*(Fperm_SI_Woolf2021!$E$9:$E$93-K$58)-63.1579*EXP(-0.19*Fperm_SI_Woolf2021!$E$9:$E$93)+63.1579*EXP(-0.19*K$58))/(Fperm_SI_Woolf2021!$E$9:$E$93-K$58))*(K$58-Fperm_SI_Woolf2021!$E$9:$E$93)/10))) + Fperm_SI_Woolf2021!$G$9:$G$93*EXP(-Fperm_SI_Woolf2021!$J$9:$J$93*$C95*IF(K$58=Fperm_SI_Woolf2021!$E$9:$E$93,1,EXP(LN((1.1*(Fperm_SI_Woolf2021!$E$9:$E$93-K$58)-63.1579*EXP(-0.19*Fperm_SI_Woolf2021!$E$9:$E$93)+63.1579*EXP(-0.19*K$58))/(Fperm_SI_Woolf2021!$E$9:$E$93-K$58))*(K$58-Fperm_SI_Woolf2021!$E$9:$E$93)/10))) + Fperm_SI_Woolf2021!$H$9:$H$93*EXP(-Fperm_SI_Woolf2021!$K$9:$K$93*$C95*IF(K$58=Fperm_SI_Woolf2021!$E$9:$E$93,1,EXP(LN((1.1*(Fperm_SI_Woolf2021!$E$9:$E$93-K$58)-63.1579*EXP(-0.19*Fperm_SI_Woolf2021!$E$9:$E$93)+63.1579*EXP(-0.19*K$58))/(Fperm_SI_Woolf2021!$E$9:$E$93-K$58))*(K$58-Fperm_SI_Woolf2021!$E$9:$E$93)/10))),Fperm_SI_Woolf2021!$D$9:$D$93))</f>
        <v>0.80101394457802166</v>
      </c>
      <c r="L95" s="51" cm="1">
        <f t="array" ref="L95">MIN(1,SLOPE(Fperm_SI_Woolf2021!$F$9:$F$93*EXP(-Fperm_SI_Woolf2021!$I$9:$I$93*$C95*IF(L$58=Fperm_SI_Woolf2021!$E$9:$E$93,1,EXP(LN((1.1*(Fperm_SI_Woolf2021!$E$9:$E$93-L$58)-63.1579*EXP(-0.19*Fperm_SI_Woolf2021!$E$9:$E$93)+63.1579*EXP(-0.19*L$58))/(Fperm_SI_Woolf2021!$E$9:$E$93-L$58))*(L$58-Fperm_SI_Woolf2021!$E$9:$E$93)/10))) + Fperm_SI_Woolf2021!$G$9:$G$93*EXP(-Fperm_SI_Woolf2021!$J$9:$J$93*$C95*IF(L$58=Fperm_SI_Woolf2021!$E$9:$E$93,1,EXP(LN((1.1*(Fperm_SI_Woolf2021!$E$9:$E$93-L$58)-63.1579*EXP(-0.19*Fperm_SI_Woolf2021!$E$9:$E$93)+63.1579*EXP(-0.19*L$58))/(Fperm_SI_Woolf2021!$E$9:$E$93-L$58))*(L$58-Fperm_SI_Woolf2021!$E$9:$E$93)/10))) + Fperm_SI_Woolf2021!$H$9:$H$93*EXP(-Fperm_SI_Woolf2021!$K$9:$K$93*$C95*IF(L$58=Fperm_SI_Woolf2021!$E$9:$E$93,1,EXP(LN((1.1*(Fperm_SI_Woolf2021!$E$9:$E$93-L$58)-63.1579*EXP(-0.19*Fperm_SI_Woolf2021!$E$9:$E$93)+63.1579*EXP(-0.19*L$58))/(Fperm_SI_Woolf2021!$E$9:$E$93-L$58))*(L$58-Fperm_SI_Woolf2021!$E$9:$E$93)/10))),Fperm_SI_Woolf2021!$D$9:$D$93)*L$57+INTERCEPT(Fperm_SI_Woolf2021!$F$9:$F$93*EXP(-Fperm_SI_Woolf2021!$I$9:$I$93*$C95*IF(L$58=Fperm_SI_Woolf2021!$E$9:$E$93,1,EXP(LN((1.1*(Fperm_SI_Woolf2021!$E$9:$E$93-L$58)-63.1579*EXP(-0.19*Fperm_SI_Woolf2021!$E$9:$E$93)+63.1579*EXP(-0.19*L$58))/(Fperm_SI_Woolf2021!$E$9:$E$93-L$58))*(L$58-Fperm_SI_Woolf2021!$E$9:$E$93)/10))) + Fperm_SI_Woolf2021!$G$9:$G$93*EXP(-Fperm_SI_Woolf2021!$J$9:$J$93*$C95*IF(L$58=Fperm_SI_Woolf2021!$E$9:$E$93,1,EXP(LN((1.1*(Fperm_SI_Woolf2021!$E$9:$E$93-L$58)-63.1579*EXP(-0.19*Fperm_SI_Woolf2021!$E$9:$E$93)+63.1579*EXP(-0.19*L$58))/(Fperm_SI_Woolf2021!$E$9:$E$93-L$58))*(L$58-Fperm_SI_Woolf2021!$E$9:$E$93)/10))) + Fperm_SI_Woolf2021!$H$9:$H$93*EXP(-Fperm_SI_Woolf2021!$K$9:$K$93*$C95*IF(L$58=Fperm_SI_Woolf2021!$E$9:$E$93,1,EXP(LN((1.1*(Fperm_SI_Woolf2021!$E$9:$E$93-L$58)-63.1579*EXP(-0.19*Fperm_SI_Woolf2021!$E$9:$E$93)+63.1579*EXP(-0.19*L$58))/(Fperm_SI_Woolf2021!$E$9:$E$93-L$58))*(L$58-Fperm_SI_Woolf2021!$E$9:$E$93)/10))),Fperm_SI_Woolf2021!$D$9:$D$93))</f>
        <v>0.76971013094417662</v>
      </c>
      <c r="M95" s="51" cm="1">
        <f t="array" ref="M95">MIN(1,SLOPE(Fperm_SI_Woolf2021!$F$9:$F$93*EXP(-Fperm_SI_Woolf2021!$I$9:$I$93*$C95*IF(M$58=Fperm_SI_Woolf2021!$E$9:$E$93,1,EXP(LN((1.1*(Fperm_SI_Woolf2021!$E$9:$E$93-M$58)-63.1579*EXP(-0.19*Fperm_SI_Woolf2021!$E$9:$E$93)+63.1579*EXP(-0.19*M$58))/(Fperm_SI_Woolf2021!$E$9:$E$93-M$58))*(M$58-Fperm_SI_Woolf2021!$E$9:$E$93)/10))) + Fperm_SI_Woolf2021!$G$9:$G$93*EXP(-Fperm_SI_Woolf2021!$J$9:$J$93*$C95*IF(M$58=Fperm_SI_Woolf2021!$E$9:$E$93,1,EXP(LN((1.1*(Fperm_SI_Woolf2021!$E$9:$E$93-M$58)-63.1579*EXP(-0.19*Fperm_SI_Woolf2021!$E$9:$E$93)+63.1579*EXP(-0.19*M$58))/(Fperm_SI_Woolf2021!$E$9:$E$93-M$58))*(M$58-Fperm_SI_Woolf2021!$E$9:$E$93)/10))) + Fperm_SI_Woolf2021!$H$9:$H$93*EXP(-Fperm_SI_Woolf2021!$K$9:$K$93*$C95*IF(M$58=Fperm_SI_Woolf2021!$E$9:$E$93,1,EXP(LN((1.1*(Fperm_SI_Woolf2021!$E$9:$E$93-M$58)-63.1579*EXP(-0.19*Fperm_SI_Woolf2021!$E$9:$E$93)+63.1579*EXP(-0.19*M$58))/(Fperm_SI_Woolf2021!$E$9:$E$93-M$58))*(M$58-Fperm_SI_Woolf2021!$E$9:$E$93)/10))),Fperm_SI_Woolf2021!$D$9:$D$93)*M$57+INTERCEPT(Fperm_SI_Woolf2021!$F$9:$F$93*EXP(-Fperm_SI_Woolf2021!$I$9:$I$93*$C95*IF(M$58=Fperm_SI_Woolf2021!$E$9:$E$93,1,EXP(LN((1.1*(Fperm_SI_Woolf2021!$E$9:$E$93-M$58)-63.1579*EXP(-0.19*Fperm_SI_Woolf2021!$E$9:$E$93)+63.1579*EXP(-0.19*M$58))/(Fperm_SI_Woolf2021!$E$9:$E$93-M$58))*(M$58-Fperm_SI_Woolf2021!$E$9:$E$93)/10))) + Fperm_SI_Woolf2021!$G$9:$G$93*EXP(-Fperm_SI_Woolf2021!$J$9:$J$93*$C95*IF(M$58=Fperm_SI_Woolf2021!$E$9:$E$93,1,EXP(LN((1.1*(Fperm_SI_Woolf2021!$E$9:$E$93-M$58)-63.1579*EXP(-0.19*Fperm_SI_Woolf2021!$E$9:$E$93)+63.1579*EXP(-0.19*M$58))/(Fperm_SI_Woolf2021!$E$9:$E$93-M$58))*(M$58-Fperm_SI_Woolf2021!$E$9:$E$93)/10))) + Fperm_SI_Woolf2021!$H$9:$H$93*EXP(-Fperm_SI_Woolf2021!$K$9:$K$93*$C95*IF(M$58=Fperm_SI_Woolf2021!$E$9:$E$93,1,EXP(LN((1.1*(Fperm_SI_Woolf2021!$E$9:$E$93-M$58)-63.1579*EXP(-0.19*Fperm_SI_Woolf2021!$E$9:$E$93)+63.1579*EXP(-0.19*M$58))/(Fperm_SI_Woolf2021!$E$9:$E$93-M$58))*(M$58-Fperm_SI_Woolf2021!$E$9:$E$93)/10))),Fperm_SI_Woolf2021!$D$9:$D$93))</f>
        <v>0.73840631731033157</v>
      </c>
      <c r="N95" s="51" cm="1">
        <f t="array" ref="N95">MIN(1,SLOPE(Fperm_SI_Woolf2021!$F$9:$F$93*EXP(-Fperm_SI_Woolf2021!$I$9:$I$93*$C95*IF(N$58=Fperm_SI_Woolf2021!$E$9:$E$93,1,EXP(LN((1.1*(Fperm_SI_Woolf2021!$E$9:$E$93-N$58)-63.1579*EXP(-0.19*Fperm_SI_Woolf2021!$E$9:$E$93)+63.1579*EXP(-0.19*N$58))/(Fperm_SI_Woolf2021!$E$9:$E$93-N$58))*(N$58-Fperm_SI_Woolf2021!$E$9:$E$93)/10))) + Fperm_SI_Woolf2021!$G$9:$G$93*EXP(-Fperm_SI_Woolf2021!$J$9:$J$93*$C95*IF(N$58=Fperm_SI_Woolf2021!$E$9:$E$93,1,EXP(LN((1.1*(Fperm_SI_Woolf2021!$E$9:$E$93-N$58)-63.1579*EXP(-0.19*Fperm_SI_Woolf2021!$E$9:$E$93)+63.1579*EXP(-0.19*N$58))/(Fperm_SI_Woolf2021!$E$9:$E$93-N$58))*(N$58-Fperm_SI_Woolf2021!$E$9:$E$93)/10))) + Fperm_SI_Woolf2021!$H$9:$H$93*EXP(-Fperm_SI_Woolf2021!$K$9:$K$93*$C95*IF(N$58=Fperm_SI_Woolf2021!$E$9:$E$93,1,EXP(LN((1.1*(Fperm_SI_Woolf2021!$E$9:$E$93-N$58)-63.1579*EXP(-0.19*Fperm_SI_Woolf2021!$E$9:$E$93)+63.1579*EXP(-0.19*N$58))/(Fperm_SI_Woolf2021!$E$9:$E$93-N$58))*(N$58-Fperm_SI_Woolf2021!$E$9:$E$93)/10))),Fperm_SI_Woolf2021!$D$9:$D$93)*N$57+INTERCEPT(Fperm_SI_Woolf2021!$F$9:$F$93*EXP(-Fperm_SI_Woolf2021!$I$9:$I$93*$C95*IF(N$58=Fperm_SI_Woolf2021!$E$9:$E$93,1,EXP(LN((1.1*(Fperm_SI_Woolf2021!$E$9:$E$93-N$58)-63.1579*EXP(-0.19*Fperm_SI_Woolf2021!$E$9:$E$93)+63.1579*EXP(-0.19*N$58))/(Fperm_SI_Woolf2021!$E$9:$E$93-N$58))*(N$58-Fperm_SI_Woolf2021!$E$9:$E$93)/10))) + Fperm_SI_Woolf2021!$G$9:$G$93*EXP(-Fperm_SI_Woolf2021!$J$9:$J$93*$C95*IF(N$58=Fperm_SI_Woolf2021!$E$9:$E$93,1,EXP(LN((1.1*(Fperm_SI_Woolf2021!$E$9:$E$93-N$58)-63.1579*EXP(-0.19*Fperm_SI_Woolf2021!$E$9:$E$93)+63.1579*EXP(-0.19*N$58))/(Fperm_SI_Woolf2021!$E$9:$E$93-N$58))*(N$58-Fperm_SI_Woolf2021!$E$9:$E$93)/10))) + Fperm_SI_Woolf2021!$H$9:$H$93*EXP(-Fperm_SI_Woolf2021!$K$9:$K$93*$C95*IF(N$58=Fperm_SI_Woolf2021!$E$9:$E$93,1,EXP(LN((1.1*(Fperm_SI_Woolf2021!$E$9:$E$93-N$58)-63.1579*EXP(-0.19*Fperm_SI_Woolf2021!$E$9:$E$93)+63.1579*EXP(-0.19*N$58))/(Fperm_SI_Woolf2021!$E$9:$E$93-N$58))*(N$58-Fperm_SI_Woolf2021!$E$9:$E$93)/10))),Fperm_SI_Woolf2021!$D$9:$D$93))</f>
        <v>0.70710250367648642</v>
      </c>
      <c r="O95" s="51" cm="1">
        <f t="array" ref="O95">MIN(1,SLOPE(Fperm_SI_Woolf2021!$F$9:$F$93*EXP(-Fperm_SI_Woolf2021!$I$9:$I$93*$C95*IF(O$58=Fperm_SI_Woolf2021!$E$9:$E$93,1,EXP(LN((1.1*(Fperm_SI_Woolf2021!$E$9:$E$93-O$58)-63.1579*EXP(-0.19*Fperm_SI_Woolf2021!$E$9:$E$93)+63.1579*EXP(-0.19*O$58))/(Fperm_SI_Woolf2021!$E$9:$E$93-O$58))*(O$58-Fperm_SI_Woolf2021!$E$9:$E$93)/10))) + Fperm_SI_Woolf2021!$G$9:$G$93*EXP(-Fperm_SI_Woolf2021!$J$9:$J$93*$C95*IF(O$58=Fperm_SI_Woolf2021!$E$9:$E$93,1,EXP(LN((1.1*(Fperm_SI_Woolf2021!$E$9:$E$93-O$58)-63.1579*EXP(-0.19*Fperm_SI_Woolf2021!$E$9:$E$93)+63.1579*EXP(-0.19*O$58))/(Fperm_SI_Woolf2021!$E$9:$E$93-O$58))*(O$58-Fperm_SI_Woolf2021!$E$9:$E$93)/10))) + Fperm_SI_Woolf2021!$H$9:$H$93*EXP(-Fperm_SI_Woolf2021!$K$9:$K$93*$C95*IF(O$58=Fperm_SI_Woolf2021!$E$9:$E$93,1,EXP(LN((1.1*(Fperm_SI_Woolf2021!$E$9:$E$93-O$58)-63.1579*EXP(-0.19*Fperm_SI_Woolf2021!$E$9:$E$93)+63.1579*EXP(-0.19*O$58))/(Fperm_SI_Woolf2021!$E$9:$E$93-O$58))*(O$58-Fperm_SI_Woolf2021!$E$9:$E$93)/10))),Fperm_SI_Woolf2021!$D$9:$D$93)*O$57+INTERCEPT(Fperm_SI_Woolf2021!$F$9:$F$93*EXP(-Fperm_SI_Woolf2021!$I$9:$I$93*$C95*IF(O$58=Fperm_SI_Woolf2021!$E$9:$E$93,1,EXP(LN((1.1*(Fperm_SI_Woolf2021!$E$9:$E$93-O$58)-63.1579*EXP(-0.19*Fperm_SI_Woolf2021!$E$9:$E$93)+63.1579*EXP(-0.19*O$58))/(Fperm_SI_Woolf2021!$E$9:$E$93-O$58))*(O$58-Fperm_SI_Woolf2021!$E$9:$E$93)/10))) + Fperm_SI_Woolf2021!$G$9:$G$93*EXP(-Fperm_SI_Woolf2021!$J$9:$J$93*$C95*IF(O$58=Fperm_SI_Woolf2021!$E$9:$E$93,1,EXP(LN((1.1*(Fperm_SI_Woolf2021!$E$9:$E$93-O$58)-63.1579*EXP(-0.19*Fperm_SI_Woolf2021!$E$9:$E$93)+63.1579*EXP(-0.19*O$58))/(Fperm_SI_Woolf2021!$E$9:$E$93-O$58))*(O$58-Fperm_SI_Woolf2021!$E$9:$E$93)/10))) + Fperm_SI_Woolf2021!$H$9:$H$93*EXP(-Fperm_SI_Woolf2021!$K$9:$K$93*$C95*IF(O$58=Fperm_SI_Woolf2021!$E$9:$E$93,1,EXP(LN((1.1*(Fperm_SI_Woolf2021!$E$9:$E$93-O$58)-63.1579*EXP(-0.19*Fperm_SI_Woolf2021!$E$9:$E$93)+63.1579*EXP(-0.19*O$58))/(Fperm_SI_Woolf2021!$E$9:$E$93-O$58))*(O$58-Fperm_SI_Woolf2021!$E$9:$E$93)/10))),Fperm_SI_Woolf2021!$D$9:$D$93))</f>
        <v>0.67579869004264137</v>
      </c>
      <c r="P95" s="51" cm="1">
        <f t="array" ref="P95">MIN(1,SLOPE(Fperm_SI_Woolf2021!$F$9:$F$93*EXP(-Fperm_SI_Woolf2021!$I$9:$I$93*$C95*IF(P$58=Fperm_SI_Woolf2021!$E$9:$E$93,1,EXP(LN((1.1*(Fperm_SI_Woolf2021!$E$9:$E$93-P$58)-63.1579*EXP(-0.19*Fperm_SI_Woolf2021!$E$9:$E$93)+63.1579*EXP(-0.19*P$58))/(Fperm_SI_Woolf2021!$E$9:$E$93-P$58))*(P$58-Fperm_SI_Woolf2021!$E$9:$E$93)/10))) + Fperm_SI_Woolf2021!$G$9:$G$93*EXP(-Fperm_SI_Woolf2021!$J$9:$J$93*$C95*IF(P$58=Fperm_SI_Woolf2021!$E$9:$E$93,1,EXP(LN((1.1*(Fperm_SI_Woolf2021!$E$9:$E$93-P$58)-63.1579*EXP(-0.19*Fperm_SI_Woolf2021!$E$9:$E$93)+63.1579*EXP(-0.19*P$58))/(Fperm_SI_Woolf2021!$E$9:$E$93-P$58))*(P$58-Fperm_SI_Woolf2021!$E$9:$E$93)/10))) + Fperm_SI_Woolf2021!$H$9:$H$93*EXP(-Fperm_SI_Woolf2021!$K$9:$K$93*$C95*IF(P$58=Fperm_SI_Woolf2021!$E$9:$E$93,1,EXP(LN((1.1*(Fperm_SI_Woolf2021!$E$9:$E$93-P$58)-63.1579*EXP(-0.19*Fperm_SI_Woolf2021!$E$9:$E$93)+63.1579*EXP(-0.19*P$58))/(Fperm_SI_Woolf2021!$E$9:$E$93-P$58))*(P$58-Fperm_SI_Woolf2021!$E$9:$E$93)/10))),Fperm_SI_Woolf2021!$D$9:$D$93)*P$57+INTERCEPT(Fperm_SI_Woolf2021!$F$9:$F$93*EXP(-Fperm_SI_Woolf2021!$I$9:$I$93*$C95*IF(P$58=Fperm_SI_Woolf2021!$E$9:$E$93,1,EXP(LN((1.1*(Fperm_SI_Woolf2021!$E$9:$E$93-P$58)-63.1579*EXP(-0.19*Fperm_SI_Woolf2021!$E$9:$E$93)+63.1579*EXP(-0.19*P$58))/(Fperm_SI_Woolf2021!$E$9:$E$93-P$58))*(P$58-Fperm_SI_Woolf2021!$E$9:$E$93)/10))) + Fperm_SI_Woolf2021!$G$9:$G$93*EXP(-Fperm_SI_Woolf2021!$J$9:$J$93*$C95*IF(P$58=Fperm_SI_Woolf2021!$E$9:$E$93,1,EXP(LN((1.1*(Fperm_SI_Woolf2021!$E$9:$E$93-P$58)-63.1579*EXP(-0.19*Fperm_SI_Woolf2021!$E$9:$E$93)+63.1579*EXP(-0.19*P$58))/(Fperm_SI_Woolf2021!$E$9:$E$93-P$58))*(P$58-Fperm_SI_Woolf2021!$E$9:$E$93)/10))) + Fperm_SI_Woolf2021!$H$9:$H$93*EXP(-Fperm_SI_Woolf2021!$K$9:$K$93*$C95*IF(P$58=Fperm_SI_Woolf2021!$E$9:$E$93,1,EXP(LN((1.1*(Fperm_SI_Woolf2021!$E$9:$E$93-P$58)-63.1579*EXP(-0.19*Fperm_SI_Woolf2021!$E$9:$E$93)+63.1579*EXP(-0.19*P$58))/(Fperm_SI_Woolf2021!$E$9:$E$93-P$58))*(P$58-Fperm_SI_Woolf2021!$E$9:$E$93)/10))),Fperm_SI_Woolf2021!$D$9:$D$93))</f>
        <v>0.64449487640879632</v>
      </c>
      <c r="Q95" s="51" cm="1">
        <f t="array" ref="Q95">MIN(1,SLOPE(Fperm_SI_Woolf2021!$F$9:$F$93*EXP(-Fperm_SI_Woolf2021!$I$9:$I$93*$C95*IF(Q$58=Fperm_SI_Woolf2021!$E$9:$E$93,1,EXP(LN((1.1*(Fperm_SI_Woolf2021!$E$9:$E$93-Q$58)-63.1579*EXP(-0.19*Fperm_SI_Woolf2021!$E$9:$E$93)+63.1579*EXP(-0.19*Q$58))/(Fperm_SI_Woolf2021!$E$9:$E$93-Q$58))*(Q$58-Fperm_SI_Woolf2021!$E$9:$E$93)/10))) + Fperm_SI_Woolf2021!$G$9:$G$93*EXP(-Fperm_SI_Woolf2021!$J$9:$J$93*$C95*IF(Q$58=Fperm_SI_Woolf2021!$E$9:$E$93,1,EXP(LN((1.1*(Fperm_SI_Woolf2021!$E$9:$E$93-Q$58)-63.1579*EXP(-0.19*Fperm_SI_Woolf2021!$E$9:$E$93)+63.1579*EXP(-0.19*Q$58))/(Fperm_SI_Woolf2021!$E$9:$E$93-Q$58))*(Q$58-Fperm_SI_Woolf2021!$E$9:$E$93)/10))) + Fperm_SI_Woolf2021!$H$9:$H$93*EXP(-Fperm_SI_Woolf2021!$K$9:$K$93*$C95*IF(Q$58=Fperm_SI_Woolf2021!$E$9:$E$93,1,EXP(LN((1.1*(Fperm_SI_Woolf2021!$E$9:$E$93-Q$58)-63.1579*EXP(-0.19*Fperm_SI_Woolf2021!$E$9:$E$93)+63.1579*EXP(-0.19*Q$58))/(Fperm_SI_Woolf2021!$E$9:$E$93-Q$58))*(Q$58-Fperm_SI_Woolf2021!$E$9:$E$93)/10))),Fperm_SI_Woolf2021!$D$9:$D$93)*Q$57+INTERCEPT(Fperm_SI_Woolf2021!$F$9:$F$93*EXP(-Fperm_SI_Woolf2021!$I$9:$I$93*$C95*IF(Q$58=Fperm_SI_Woolf2021!$E$9:$E$93,1,EXP(LN((1.1*(Fperm_SI_Woolf2021!$E$9:$E$93-Q$58)-63.1579*EXP(-0.19*Fperm_SI_Woolf2021!$E$9:$E$93)+63.1579*EXP(-0.19*Q$58))/(Fperm_SI_Woolf2021!$E$9:$E$93-Q$58))*(Q$58-Fperm_SI_Woolf2021!$E$9:$E$93)/10))) + Fperm_SI_Woolf2021!$G$9:$G$93*EXP(-Fperm_SI_Woolf2021!$J$9:$J$93*$C95*IF(Q$58=Fperm_SI_Woolf2021!$E$9:$E$93,1,EXP(LN((1.1*(Fperm_SI_Woolf2021!$E$9:$E$93-Q$58)-63.1579*EXP(-0.19*Fperm_SI_Woolf2021!$E$9:$E$93)+63.1579*EXP(-0.19*Q$58))/(Fperm_SI_Woolf2021!$E$9:$E$93-Q$58))*(Q$58-Fperm_SI_Woolf2021!$E$9:$E$93)/10))) + Fperm_SI_Woolf2021!$H$9:$H$93*EXP(-Fperm_SI_Woolf2021!$K$9:$K$93*$C95*IF(Q$58=Fperm_SI_Woolf2021!$E$9:$E$93,1,EXP(LN((1.1*(Fperm_SI_Woolf2021!$E$9:$E$93-Q$58)-63.1579*EXP(-0.19*Fperm_SI_Woolf2021!$E$9:$E$93)+63.1579*EXP(-0.19*Q$58))/(Fperm_SI_Woolf2021!$E$9:$E$93-Q$58))*(Q$58-Fperm_SI_Woolf2021!$E$9:$E$93)/10))),Fperm_SI_Woolf2021!$D$9:$D$93))</f>
        <v>0.61319106277495128</v>
      </c>
      <c r="R95" s="51" cm="1">
        <f t="array" ref="R95">MIN(1,SLOPE(Fperm_SI_Woolf2021!$F$9:$F$93*EXP(-Fperm_SI_Woolf2021!$I$9:$I$93*$C95*IF(R$58=Fperm_SI_Woolf2021!$E$9:$E$93,1,EXP(LN((1.1*(Fperm_SI_Woolf2021!$E$9:$E$93-R$58)-63.1579*EXP(-0.19*Fperm_SI_Woolf2021!$E$9:$E$93)+63.1579*EXP(-0.19*R$58))/(Fperm_SI_Woolf2021!$E$9:$E$93-R$58))*(R$58-Fperm_SI_Woolf2021!$E$9:$E$93)/10))) + Fperm_SI_Woolf2021!$G$9:$G$93*EXP(-Fperm_SI_Woolf2021!$J$9:$J$93*$C95*IF(R$58=Fperm_SI_Woolf2021!$E$9:$E$93,1,EXP(LN((1.1*(Fperm_SI_Woolf2021!$E$9:$E$93-R$58)-63.1579*EXP(-0.19*Fperm_SI_Woolf2021!$E$9:$E$93)+63.1579*EXP(-0.19*R$58))/(Fperm_SI_Woolf2021!$E$9:$E$93-R$58))*(R$58-Fperm_SI_Woolf2021!$E$9:$E$93)/10))) + Fperm_SI_Woolf2021!$H$9:$H$93*EXP(-Fperm_SI_Woolf2021!$K$9:$K$93*$C95*IF(R$58=Fperm_SI_Woolf2021!$E$9:$E$93,1,EXP(LN((1.1*(Fperm_SI_Woolf2021!$E$9:$E$93-R$58)-63.1579*EXP(-0.19*Fperm_SI_Woolf2021!$E$9:$E$93)+63.1579*EXP(-0.19*R$58))/(Fperm_SI_Woolf2021!$E$9:$E$93-R$58))*(R$58-Fperm_SI_Woolf2021!$E$9:$E$93)/10))),Fperm_SI_Woolf2021!$D$9:$D$93)*R$57+INTERCEPT(Fperm_SI_Woolf2021!$F$9:$F$93*EXP(-Fperm_SI_Woolf2021!$I$9:$I$93*$C95*IF(R$58=Fperm_SI_Woolf2021!$E$9:$E$93,1,EXP(LN((1.1*(Fperm_SI_Woolf2021!$E$9:$E$93-R$58)-63.1579*EXP(-0.19*Fperm_SI_Woolf2021!$E$9:$E$93)+63.1579*EXP(-0.19*R$58))/(Fperm_SI_Woolf2021!$E$9:$E$93-R$58))*(R$58-Fperm_SI_Woolf2021!$E$9:$E$93)/10))) + Fperm_SI_Woolf2021!$G$9:$G$93*EXP(-Fperm_SI_Woolf2021!$J$9:$J$93*$C95*IF(R$58=Fperm_SI_Woolf2021!$E$9:$E$93,1,EXP(LN((1.1*(Fperm_SI_Woolf2021!$E$9:$E$93-R$58)-63.1579*EXP(-0.19*Fperm_SI_Woolf2021!$E$9:$E$93)+63.1579*EXP(-0.19*R$58))/(Fperm_SI_Woolf2021!$E$9:$E$93-R$58))*(R$58-Fperm_SI_Woolf2021!$E$9:$E$93)/10))) + Fperm_SI_Woolf2021!$H$9:$H$93*EXP(-Fperm_SI_Woolf2021!$K$9:$K$93*$C95*IF(R$58=Fperm_SI_Woolf2021!$E$9:$E$93,1,EXP(LN((1.1*(Fperm_SI_Woolf2021!$E$9:$E$93-R$58)-63.1579*EXP(-0.19*Fperm_SI_Woolf2021!$E$9:$E$93)+63.1579*EXP(-0.19*R$58))/(Fperm_SI_Woolf2021!$E$9:$E$93-R$58))*(R$58-Fperm_SI_Woolf2021!$E$9:$E$93)/10))),Fperm_SI_Woolf2021!$D$9:$D$93))</f>
        <v>0.58188724914110612</v>
      </c>
      <c r="S95" s="51" cm="1">
        <f t="array" ref="S95">MIN(1,SLOPE(Fperm_SI_Woolf2021!$F$9:$F$93*EXP(-Fperm_SI_Woolf2021!$I$9:$I$93*$C95*IF(S$58=Fperm_SI_Woolf2021!$E$9:$E$93,1,EXP(LN((1.1*(Fperm_SI_Woolf2021!$E$9:$E$93-S$58)-63.1579*EXP(-0.19*Fperm_SI_Woolf2021!$E$9:$E$93)+63.1579*EXP(-0.19*S$58))/(Fperm_SI_Woolf2021!$E$9:$E$93-S$58))*(S$58-Fperm_SI_Woolf2021!$E$9:$E$93)/10))) + Fperm_SI_Woolf2021!$G$9:$G$93*EXP(-Fperm_SI_Woolf2021!$J$9:$J$93*$C95*IF(S$58=Fperm_SI_Woolf2021!$E$9:$E$93,1,EXP(LN((1.1*(Fperm_SI_Woolf2021!$E$9:$E$93-S$58)-63.1579*EXP(-0.19*Fperm_SI_Woolf2021!$E$9:$E$93)+63.1579*EXP(-0.19*S$58))/(Fperm_SI_Woolf2021!$E$9:$E$93-S$58))*(S$58-Fperm_SI_Woolf2021!$E$9:$E$93)/10))) + Fperm_SI_Woolf2021!$H$9:$H$93*EXP(-Fperm_SI_Woolf2021!$K$9:$K$93*$C95*IF(S$58=Fperm_SI_Woolf2021!$E$9:$E$93,1,EXP(LN((1.1*(Fperm_SI_Woolf2021!$E$9:$E$93-S$58)-63.1579*EXP(-0.19*Fperm_SI_Woolf2021!$E$9:$E$93)+63.1579*EXP(-0.19*S$58))/(Fperm_SI_Woolf2021!$E$9:$E$93-S$58))*(S$58-Fperm_SI_Woolf2021!$E$9:$E$93)/10))),Fperm_SI_Woolf2021!$D$9:$D$93)*S$57+INTERCEPT(Fperm_SI_Woolf2021!$F$9:$F$93*EXP(-Fperm_SI_Woolf2021!$I$9:$I$93*$C95*IF(S$58=Fperm_SI_Woolf2021!$E$9:$E$93,1,EXP(LN((1.1*(Fperm_SI_Woolf2021!$E$9:$E$93-S$58)-63.1579*EXP(-0.19*Fperm_SI_Woolf2021!$E$9:$E$93)+63.1579*EXP(-0.19*S$58))/(Fperm_SI_Woolf2021!$E$9:$E$93-S$58))*(S$58-Fperm_SI_Woolf2021!$E$9:$E$93)/10))) + Fperm_SI_Woolf2021!$G$9:$G$93*EXP(-Fperm_SI_Woolf2021!$J$9:$J$93*$C95*IF(S$58=Fperm_SI_Woolf2021!$E$9:$E$93,1,EXP(LN((1.1*(Fperm_SI_Woolf2021!$E$9:$E$93-S$58)-63.1579*EXP(-0.19*Fperm_SI_Woolf2021!$E$9:$E$93)+63.1579*EXP(-0.19*S$58))/(Fperm_SI_Woolf2021!$E$9:$E$93-S$58))*(S$58-Fperm_SI_Woolf2021!$E$9:$E$93)/10))) + Fperm_SI_Woolf2021!$H$9:$H$93*EXP(-Fperm_SI_Woolf2021!$K$9:$K$93*$C95*IF(S$58=Fperm_SI_Woolf2021!$E$9:$E$93,1,EXP(LN((1.1*(Fperm_SI_Woolf2021!$E$9:$E$93-S$58)-63.1579*EXP(-0.19*Fperm_SI_Woolf2021!$E$9:$E$93)+63.1579*EXP(-0.19*S$58))/(Fperm_SI_Woolf2021!$E$9:$E$93-S$58))*(S$58-Fperm_SI_Woolf2021!$E$9:$E$93)/10))),Fperm_SI_Woolf2021!$D$9:$D$93))</f>
        <v>0.83051098178635585</v>
      </c>
      <c r="T95" s="51" cm="1">
        <f t="array" ref="T95">MIN(1,SLOPE(Fperm_SI_Woolf2021!$F$9:$F$93*EXP(-Fperm_SI_Woolf2021!$I$9:$I$93*$C95*IF(T$58=Fperm_SI_Woolf2021!$E$9:$E$93,1,EXP(LN((1.1*(Fperm_SI_Woolf2021!$E$9:$E$93-T$58)-63.1579*EXP(-0.19*Fperm_SI_Woolf2021!$E$9:$E$93)+63.1579*EXP(-0.19*T$58))/(Fperm_SI_Woolf2021!$E$9:$E$93-T$58))*(T$58-Fperm_SI_Woolf2021!$E$9:$E$93)/10))) + Fperm_SI_Woolf2021!$G$9:$G$93*EXP(-Fperm_SI_Woolf2021!$J$9:$J$93*$C95*IF(T$58=Fperm_SI_Woolf2021!$E$9:$E$93,1,EXP(LN((1.1*(Fperm_SI_Woolf2021!$E$9:$E$93-T$58)-63.1579*EXP(-0.19*Fperm_SI_Woolf2021!$E$9:$E$93)+63.1579*EXP(-0.19*T$58))/(Fperm_SI_Woolf2021!$E$9:$E$93-T$58))*(T$58-Fperm_SI_Woolf2021!$E$9:$E$93)/10))) + Fperm_SI_Woolf2021!$H$9:$H$93*EXP(-Fperm_SI_Woolf2021!$K$9:$K$93*$C95*IF(T$58=Fperm_SI_Woolf2021!$E$9:$E$93,1,EXP(LN((1.1*(Fperm_SI_Woolf2021!$E$9:$E$93-T$58)-63.1579*EXP(-0.19*Fperm_SI_Woolf2021!$E$9:$E$93)+63.1579*EXP(-0.19*T$58))/(Fperm_SI_Woolf2021!$E$9:$E$93-T$58))*(T$58-Fperm_SI_Woolf2021!$E$9:$E$93)/10))),Fperm_SI_Woolf2021!$D$9:$D$93)*T$57+INTERCEPT(Fperm_SI_Woolf2021!$F$9:$F$93*EXP(-Fperm_SI_Woolf2021!$I$9:$I$93*$C95*IF(T$58=Fperm_SI_Woolf2021!$E$9:$E$93,1,EXP(LN((1.1*(Fperm_SI_Woolf2021!$E$9:$E$93-T$58)-63.1579*EXP(-0.19*Fperm_SI_Woolf2021!$E$9:$E$93)+63.1579*EXP(-0.19*T$58))/(Fperm_SI_Woolf2021!$E$9:$E$93-T$58))*(T$58-Fperm_SI_Woolf2021!$E$9:$E$93)/10))) + Fperm_SI_Woolf2021!$G$9:$G$93*EXP(-Fperm_SI_Woolf2021!$J$9:$J$93*$C95*IF(T$58=Fperm_SI_Woolf2021!$E$9:$E$93,1,EXP(LN((1.1*(Fperm_SI_Woolf2021!$E$9:$E$93-T$58)-63.1579*EXP(-0.19*Fperm_SI_Woolf2021!$E$9:$E$93)+63.1579*EXP(-0.19*T$58))/(Fperm_SI_Woolf2021!$E$9:$E$93-T$58))*(T$58-Fperm_SI_Woolf2021!$E$9:$E$93)/10))) + Fperm_SI_Woolf2021!$H$9:$H$93*EXP(-Fperm_SI_Woolf2021!$K$9:$K$93*$C95*IF(T$58=Fperm_SI_Woolf2021!$E$9:$E$93,1,EXP(LN((1.1*(Fperm_SI_Woolf2021!$E$9:$E$93-T$58)-63.1579*EXP(-0.19*Fperm_SI_Woolf2021!$E$9:$E$93)+63.1579*EXP(-0.19*T$58))/(Fperm_SI_Woolf2021!$E$9:$E$93-T$58))*(T$58-Fperm_SI_Woolf2021!$E$9:$E$93)/10))),Fperm_SI_Woolf2021!$D$9:$D$93))</f>
        <v>0.79831810877132103</v>
      </c>
      <c r="U95" s="51" cm="1">
        <f t="array" ref="U95">MIN(1,SLOPE(Fperm_SI_Woolf2021!$F$9:$F$93*EXP(-Fperm_SI_Woolf2021!$I$9:$I$93*$C95*IF(U$58=Fperm_SI_Woolf2021!$E$9:$E$93,1,EXP(LN((1.1*(Fperm_SI_Woolf2021!$E$9:$E$93-U$58)-63.1579*EXP(-0.19*Fperm_SI_Woolf2021!$E$9:$E$93)+63.1579*EXP(-0.19*U$58))/(Fperm_SI_Woolf2021!$E$9:$E$93-U$58))*(U$58-Fperm_SI_Woolf2021!$E$9:$E$93)/10))) + Fperm_SI_Woolf2021!$G$9:$G$93*EXP(-Fperm_SI_Woolf2021!$J$9:$J$93*$C95*IF(U$58=Fperm_SI_Woolf2021!$E$9:$E$93,1,EXP(LN((1.1*(Fperm_SI_Woolf2021!$E$9:$E$93-U$58)-63.1579*EXP(-0.19*Fperm_SI_Woolf2021!$E$9:$E$93)+63.1579*EXP(-0.19*U$58))/(Fperm_SI_Woolf2021!$E$9:$E$93-U$58))*(U$58-Fperm_SI_Woolf2021!$E$9:$E$93)/10))) + Fperm_SI_Woolf2021!$H$9:$H$93*EXP(-Fperm_SI_Woolf2021!$K$9:$K$93*$C95*IF(U$58=Fperm_SI_Woolf2021!$E$9:$E$93,1,EXP(LN((1.1*(Fperm_SI_Woolf2021!$E$9:$E$93-U$58)-63.1579*EXP(-0.19*Fperm_SI_Woolf2021!$E$9:$E$93)+63.1579*EXP(-0.19*U$58))/(Fperm_SI_Woolf2021!$E$9:$E$93-U$58))*(U$58-Fperm_SI_Woolf2021!$E$9:$E$93)/10))),Fperm_SI_Woolf2021!$D$9:$D$93)*U$57+INTERCEPT(Fperm_SI_Woolf2021!$F$9:$F$93*EXP(-Fperm_SI_Woolf2021!$I$9:$I$93*$C95*IF(U$58=Fperm_SI_Woolf2021!$E$9:$E$93,1,EXP(LN((1.1*(Fperm_SI_Woolf2021!$E$9:$E$93-U$58)-63.1579*EXP(-0.19*Fperm_SI_Woolf2021!$E$9:$E$93)+63.1579*EXP(-0.19*U$58))/(Fperm_SI_Woolf2021!$E$9:$E$93-U$58))*(U$58-Fperm_SI_Woolf2021!$E$9:$E$93)/10))) + Fperm_SI_Woolf2021!$G$9:$G$93*EXP(-Fperm_SI_Woolf2021!$J$9:$J$93*$C95*IF(U$58=Fperm_SI_Woolf2021!$E$9:$E$93,1,EXP(LN((1.1*(Fperm_SI_Woolf2021!$E$9:$E$93-U$58)-63.1579*EXP(-0.19*Fperm_SI_Woolf2021!$E$9:$E$93)+63.1579*EXP(-0.19*U$58))/(Fperm_SI_Woolf2021!$E$9:$E$93-U$58))*(U$58-Fperm_SI_Woolf2021!$E$9:$E$93)/10))) + Fperm_SI_Woolf2021!$H$9:$H$93*EXP(-Fperm_SI_Woolf2021!$K$9:$K$93*$C95*IF(U$58=Fperm_SI_Woolf2021!$E$9:$E$93,1,EXP(LN((1.1*(Fperm_SI_Woolf2021!$E$9:$E$93-U$58)-63.1579*EXP(-0.19*Fperm_SI_Woolf2021!$E$9:$E$93)+63.1579*EXP(-0.19*U$58))/(Fperm_SI_Woolf2021!$E$9:$E$93-U$58))*(U$58-Fperm_SI_Woolf2021!$E$9:$E$93)/10))),Fperm_SI_Woolf2021!$D$9:$D$93))</f>
        <v>0.76612523575628622</v>
      </c>
      <c r="V95" s="51" cm="1">
        <f t="array" ref="V95">MIN(1,SLOPE(Fperm_SI_Woolf2021!$F$9:$F$93*EXP(-Fperm_SI_Woolf2021!$I$9:$I$93*$C95*IF(V$58=Fperm_SI_Woolf2021!$E$9:$E$93,1,EXP(LN((1.1*(Fperm_SI_Woolf2021!$E$9:$E$93-V$58)-63.1579*EXP(-0.19*Fperm_SI_Woolf2021!$E$9:$E$93)+63.1579*EXP(-0.19*V$58))/(Fperm_SI_Woolf2021!$E$9:$E$93-V$58))*(V$58-Fperm_SI_Woolf2021!$E$9:$E$93)/10))) + Fperm_SI_Woolf2021!$G$9:$G$93*EXP(-Fperm_SI_Woolf2021!$J$9:$J$93*$C95*IF(V$58=Fperm_SI_Woolf2021!$E$9:$E$93,1,EXP(LN((1.1*(Fperm_SI_Woolf2021!$E$9:$E$93-V$58)-63.1579*EXP(-0.19*Fperm_SI_Woolf2021!$E$9:$E$93)+63.1579*EXP(-0.19*V$58))/(Fperm_SI_Woolf2021!$E$9:$E$93-V$58))*(V$58-Fperm_SI_Woolf2021!$E$9:$E$93)/10))) + Fperm_SI_Woolf2021!$H$9:$H$93*EXP(-Fperm_SI_Woolf2021!$K$9:$K$93*$C95*IF(V$58=Fperm_SI_Woolf2021!$E$9:$E$93,1,EXP(LN((1.1*(Fperm_SI_Woolf2021!$E$9:$E$93-V$58)-63.1579*EXP(-0.19*Fperm_SI_Woolf2021!$E$9:$E$93)+63.1579*EXP(-0.19*V$58))/(Fperm_SI_Woolf2021!$E$9:$E$93-V$58))*(V$58-Fperm_SI_Woolf2021!$E$9:$E$93)/10))),Fperm_SI_Woolf2021!$D$9:$D$93)*V$57+INTERCEPT(Fperm_SI_Woolf2021!$F$9:$F$93*EXP(-Fperm_SI_Woolf2021!$I$9:$I$93*$C95*IF(V$58=Fperm_SI_Woolf2021!$E$9:$E$93,1,EXP(LN((1.1*(Fperm_SI_Woolf2021!$E$9:$E$93-V$58)-63.1579*EXP(-0.19*Fperm_SI_Woolf2021!$E$9:$E$93)+63.1579*EXP(-0.19*V$58))/(Fperm_SI_Woolf2021!$E$9:$E$93-V$58))*(V$58-Fperm_SI_Woolf2021!$E$9:$E$93)/10))) + Fperm_SI_Woolf2021!$G$9:$G$93*EXP(-Fperm_SI_Woolf2021!$J$9:$J$93*$C95*IF(V$58=Fperm_SI_Woolf2021!$E$9:$E$93,1,EXP(LN((1.1*(Fperm_SI_Woolf2021!$E$9:$E$93-V$58)-63.1579*EXP(-0.19*Fperm_SI_Woolf2021!$E$9:$E$93)+63.1579*EXP(-0.19*V$58))/(Fperm_SI_Woolf2021!$E$9:$E$93-V$58))*(V$58-Fperm_SI_Woolf2021!$E$9:$E$93)/10))) + Fperm_SI_Woolf2021!$H$9:$H$93*EXP(-Fperm_SI_Woolf2021!$K$9:$K$93*$C95*IF(V$58=Fperm_SI_Woolf2021!$E$9:$E$93,1,EXP(LN((1.1*(Fperm_SI_Woolf2021!$E$9:$E$93-V$58)-63.1579*EXP(-0.19*Fperm_SI_Woolf2021!$E$9:$E$93)+63.1579*EXP(-0.19*V$58))/(Fperm_SI_Woolf2021!$E$9:$E$93-V$58))*(V$58-Fperm_SI_Woolf2021!$E$9:$E$93)/10))),Fperm_SI_Woolf2021!$D$9:$D$93))</f>
        <v>0.7339323627412514</v>
      </c>
      <c r="W95" s="51" cm="1">
        <f t="array" ref="W95">MIN(1,SLOPE(Fperm_SI_Woolf2021!$F$9:$F$93*EXP(-Fperm_SI_Woolf2021!$I$9:$I$93*$C95*IF(W$58=Fperm_SI_Woolf2021!$E$9:$E$93,1,EXP(LN((1.1*(Fperm_SI_Woolf2021!$E$9:$E$93-W$58)-63.1579*EXP(-0.19*Fperm_SI_Woolf2021!$E$9:$E$93)+63.1579*EXP(-0.19*W$58))/(Fperm_SI_Woolf2021!$E$9:$E$93-W$58))*(W$58-Fperm_SI_Woolf2021!$E$9:$E$93)/10))) + Fperm_SI_Woolf2021!$G$9:$G$93*EXP(-Fperm_SI_Woolf2021!$J$9:$J$93*$C95*IF(W$58=Fperm_SI_Woolf2021!$E$9:$E$93,1,EXP(LN((1.1*(Fperm_SI_Woolf2021!$E$9:$E$93-W$58)-63.1579*EXP(-0.19*Fperm_SI_Woolf2021!$E$9:$E$93)+63.1579*EXP(-0.19*W$58))/(Fperm_SI_Woolf2021!$E$9:$E$93-W$58))*(W$58-Fperm_SI_Woolf2021!$E$9:$E$93)/10))) + Fperm_SI_Woolf2021!$H$9:$H$93*EXP(-Fperm_SI_Woolf2021!$K$9:$K$93*$C95*IF(W$58=Fperm_SI_Woolf2021!$E$9:$E$93,1,EXP(LN((1.1*(Fperm_SI_Woolf2021!$E$9:$E$93-W$58)-63.1579*EXP(-0.19*Fperm_SI_Woolf2021!$E$9:$E$93)+63.1579*EXP(-0.19*W$58))/(Fperm_SI_Woolf2021!$E$9:$E$93-W$58))*(W$58-Fperm_SI_Woolf2021!$E$9:$E$93)/10))),Fperm_SI_Woolf2021!$D$9:$D$93)*W$57+INTERCEPT(Fperm_SI_Woolf2021!$F$9:$F$93*EXP(-Fperm_SI_Woolf2021!$I$9:$I$93*$C95*IF(W$58=Fperm_SI_Woolf2021!$E$9:$E$93,1,EXP(LN((1.1*(Fperm_SI_Woolf2021!$E$9:$E$93-W$58)-63.1579*EXP(-0.19*Fperm_SI_Woolf2021!$E$9:$E$93)+63.1579*EXP(-0.19*W$58))/(Fperm_SI_Woolf2021!$E$9:$E$93-W$58))*(W$58-Fperm_SI_Woolf2021!$E$9:$E$93)/10))) + Fperm_SI_Woolf2021!$G$9:$G$93*EXP(-Fperm_SI_Woolf2021!$J$9:$J$93*$C95*IF(W$58=Fperm_SI_Woolf2021!$E$9:$E$93,1,EXP(LN((1.1*(Fperm_SI_Woolf2021!$E$9:$E$93-W$58)-63.1579*EXP(-0.19*Fperm_SI_Woolf2021!$E$9:$E$93)+63.1579*EXP(-0.19*W$58))/(Fperm_SI_Woolf2021!$E$9:$E$93-W$58))*(W$58-Fperm_SI_Woolf2021!$E$9:$E$93)/10))) + Fperm_SI_Woolf2021!$H$9:$H$93*EXP(-Fperm_SI_Woolf2021!$K$9:$K$93*$C95*IF(W$58=Fperm_SI_Woolf2021!$E$9:$E$93,1,EXP(LN((1.1*(Fperm_SI_Woolf2021!$E$9:$E$93-W$58)-63.1579*EXP(-0.19*Fperm_SI_Woolf2021!$E$9:$E$93)+63.1579*EXP(-0.19*W$58))/(Fperm_SI_Woolf2021!$E$9:$E$93-W$58))*(W$58-Fperm_SI_Woolf2021!$E$9:$E$93)/10))),Fperm_SI_Woolf2021!$D$9:$D$93))</f>
        <v>0.70173948972621658</v>
      </c>
      <c r="X95" s="51" cm="1">
        <f t="array" ref="X95">MIN(1,SLOPE(Fperm_SI_Woolf2021!$F$9:$F$93*EXP(-Fperm_SI_Woolf2021!$I$9:$I$93*$C95*IF(X$58=Fperm_SI_Woolf2021!$E$9:$E$93,1,EXP(LN((1.1*(Fperm_SI_Woolf2021!$E$9:$E$93-X$58)-63.1579*EXP(-0.19*Fperm_SI_Woolf2021!$E$9:$E$93)+63.1579*EXP(-0.19*X$58))/(Fperm_SI_Woolf2021!$E$9:$E$93-X$58))*(X$58-Fperm_SI_Woolf2021!$E$9:$E$93)/10))) + Fperm_SI_Woolf2021!$G$9:$G$93*EXP(-Fperm_SI_Woolf2021!$J$9:$J$93*$C95*IF(X$58=Fperm_SI_Woolf2021!$E$9:$E$93,1,EXP(LN((1.1*(Fperm_SI_Woolf2021!$E$9:$E$93-X$58)-63.1579*EXP(-0.19*Fperm_SI_Woolf2021!$E$9:$E$93)+63.1579*EXP(-0.19*X$58))/(Fperm_SI_Woolf2021!$E$9:$E$93-X$58))*(X$58-Fperm_SI_Woolf2021!$E$9:$E$93)/10))) + Fperm_SI_Woolf2021!$H$9:$H$93*EXP(-Fperm_SI_Woolf2021!$K$9:$K$93*$C95*IF(X$58=Fperm_SI_Woolf2021!$E$9:$E$93,1,EXP(LN((1.1*(Fperm_SI_Woolf2021!$E$9:$E$93-X$58)-63.1579*EXP(-0.19*Fperm_SI_Woolf2021!$E$9:$E$93)+63.1579*EXP(-0.19*X$58))/(Fperm_SI_Woolf2021!$E$9:$E$93-X$58))*(X$58-Fperm_SI_Woolf2021!$E$9:$E$93)/10))),Fperm_SI_Woolf2021!$D$9:$D$93)*X$57+INTERCEPT(Fperm_SI_Woolf2021!$F$9:$F$93*EXP(-Fperm_SI_Woolf2021!$I$9:$I$93*$C95*IF(X$58=Fperm_SI_Woolf2021!$E$9:$E$93,1,EXP(LN((1.1*(Fperm_SI_Woolf2021!$E$9:$E$93-X$58)-63.1579*EXP(-0.19*Fperm_SI_Woolf2021!$E$9:$E$93)+63.1579*EXP(-0.19*X$58))/(Fperm_SI_Woolf2021!$E$9:$E$93-X$58))*(X$58-Fperm_SI_Woolf2021!$E$9:$E$93)/10))) + Fperm_SI_Woolf2021!$G$9:$G$93*EXP(-Fperm_SI_Woolf2021!$J$9:$J$93*$C95*IF(X$58=Fperm_SI_Woolf2021!$E$9:$E$93,1,EXP(LN((1.1*(Fperm_SI_Woolf2021!$E$9:$E$93-X$58)-63.1579*EXP(-0.19*Fperm_SI_Woolf2021!$E$9:$E$93)+63.1579*EXP(-0.19*X$58))/(Fperm_SI_Woolf2021!$E$9:$E$93-X$58))*(X$58-Fperm_SI_Woolf2021!$E$9:$E$93)/10))) + Fperm_SI_Woolf2021!$H$9:$H$93*EXP(-Fperm_SI_Woolf2021!$K$9:$K$93*$C95*IF(X$58=Fperm_SI_Woolf2021!$E$9:$E$93,1,EXP(LN((1.1*(Fperm_SI_Woolf2021!$E$9:$E$93-X$58)-63.1579*EXP(-0.19*Fperm_SI_Woolf2021!$E$9:$E$93)+63.1579*EXP(-0.19*X$58))/(Fperm_SI_Woolf2021!$E$9:$E$93-X$58))*(X$58-Fperm_SI_Woolf2021!$E$9:$E$93)/10))),Fperm_SI_Woolf2021!$D$9:$D$93))</f>
        <v>0.66954661671118176</v>
      </c>
      <c r="Y95" s="51" cm="1">
        <f t="array" ref="Y95">MIN(1,SLOPE(Fperm_SI_Woolf2021!$F$9:$F$93*EXP(-Fperm_SI_Woolf2021!$I$9:$I$93*$C95*IF(Y$58=Fperm_SI_Woolf2021!$E$9:$E$93,1,EXP(LN((1.1*(Fperm_SI_Woolf2021!$E$9:$E$93-Y$58)-63.1579*EXP(-0.19*Fperm_SI_Woolf2021!$E$9:$E$93)+63.1579*EXP(-0.19*Y$58))/(Fperm_SI_Woolf2021!$E$9:$E$93-Y$58))*(Y$58-Fperm_SI_Woolf2021!$E$9:$E$93)/10))) + Fperm_SI_Woolf2021!$G$9:$G$93*EXP(-Fperm_SI_Woolf2021!$J$9:$J$93*$C95*IF(Y$58=Fperm_SI_Woolf2021!$E$9:$E$93,1,EXP(LN((1.1*(Fperm_SI_Woolf2021!$E$9:$E$93-Y$58)-63.1579*EXP(-0.19*Fperm_SI_Woolf2021!$E$9:$E$93)+63.1579*EXP(-0.19*Y$58))/(Fperm_SI_Woolf2021!$E$9:$E$93-Y$58))*(Y$58-Fperm_SI_Woolf2021!$E$9:$E$93)/10))) + Fperm_SI_Woolf2021!$H$9:$H$93*EXP(-Fperm_SI_Woolf2021!$K$9:$K$93*$C95*IF(Y$58=Fperm_SI_Woolf2021!$E$9:$E$93,1,EXP(LN((1.1*(Fperm_SI_Woolf2021!$E$9:$E$93-Y$58)-63.1579*EXP(-0.19*Fperm_SI_Woolf2021!$E$9:$E$93)+63.1579*EXP(-0.19*Y$58))/(Fperm_SI_Woolf2021!$E$9:$E$93-Y$58))*(Y$58-Fperm_SI_Woolf2021!$E$9:$E$93)/10))),Fperm_SI_Woolf2021!$D$9:$D$93)*Y$57+INTERCEPT(Fperm_SI_Woolf2021!$F$9:$F$93*EXP(-Fperm_SI_Woolf2021!$I$9:$I$93*$C95*IF(Y$58=Fperm_SI_Woolf2021!$E$9:$E$93,1,EXP(LN((1.1*(Fperm_SI_Woolf2021!$E$9:$E$93-Y$58)-63.1579*EXP(-0.19*Fperm_SI_Woolf2021!$E$9:$E$93)+63.1579*EXP(-0.19*Y$58))/(Fperm_SI_Woolf2021!$E$9:$E$93-Y$58))*(Y$58-Fperm_SI_Woolf2021!$E$9:$E$93)/10))) + Fperm_SI_Woolf2021!$G$9:$G$93*EXP(-Fperm_SI_Woolf2021!$J$9:$J$93*$C95*IF(Y$58=Fperm_SI_Woolf2021!$E$9:$E$93,1,EXP(LN((1.1*(Fperm_SI_Woolf2021!$E$9:$E$93-Y$58)-63.1579*EXP(-0.19*Fperm_SI_Woolf2021!$E$9:$E$93)+63.1579*EXP(-0.19*Y$58))/(Fperm_SI_Woolf2021!$E$9:$E$93-Y$58))*(Y$58-Fperm_SI_Woolf2021!$E$9:$E$93)/10))) + Fperm_SI_Woolf2021!$H$9:$H$93*EXP(-Fperm_SI_Woolf2021!$K$9:$K$93*$C95*IF(Y$58=Fperm_SI_Woolf2021!$E$9:$E$93,1,EXP(LN((1.1*(Fperm_SI_Woolf2021!$E$9:$E$93-Y$58)-63.1579*EXP(-0.19*Fperm_SI_Woolf2021!$E$9:$E$93)+63.1579*EXP(-0.19*Y$58))/(Fperm_SI_Woolf2021!$E$9:$E$93-Y$58))*(Y$58-Fperm_SI_Woolf2021!$E$9:$E$93)/10))),Fperm_SI_Woolf2021!$D$9:$D$93))</f>
        <v>0.63735374369614695</v>
      </c>
      <c r="Z95" s="51" cm="1">
        <f t="array" ref="Z95">MIN(1,SLOPE(Fperm_SI_Woolf2021!$F$9:$F$93*EXP(-Fperm_SI_Woolf2021!$I$9:$I$93*$C95*IF(Z$58=Fperm_SI_Woolf2021!$E$9:$E$93,1,EXP(LN((1.1*(Fperm_SI_Woolf2021!$E$9:$E$93-Z$58)-63.1579*EXP(-0.19*Fperm_SI_Woolf2021!$E$9:$E$93)+63.1579*EXP(-0.19*Z$58))/(Fperm_SI_Woolf2021!$E$9:$E$93-Z$58))*(Z$58-Fperm_SI_Woolf2021!$E$9:$E$93)/10))) + Fperm_SI_Woolf2021!$G$9:$G$93*EXP(-Fperm_SI_Woolf2021!$J$9:$J$93*$C95*IF(Z$58=Fperm_SI_Woolf2021!$E$9:$E$93,1,EXP(LN((1.1*(Fperm_SI_Woolf2021!$E$9:$E$93-Z$58)-63.1579*EXP(-0.19*Fperm_SI_Woolf2021!$E$9:$E$93)+63.1579*EXP(-0.19*Z$58))/(Fperm_SI_Woolf2021!$E$9:$E$93-Z$58))*(Z$58-Fperm_SI_Woolf2021!$E$9:$E$93)/10))) + Fperm_SI_Woolf2021!$H$9:$H$93*EXP(-Fperm_SI_Woolf2021!$K$9:$K$93*$C95*IF(Z$58=Fperm_SI_Woolf2021!$E$9:$E$93,1,EXP(LN((1.1*(Fperm_SI_Woolf2021!$E$9:$E$93-Z$58)-63.1579*EXP(-0.19*Fperm_SI_Woolf2021!$E$9:$E$93)+63.1579*EXP(-0.19*Z$58))/(Fperm_SI_Woolf2021!$E$9:$E$93-Z$58))*(Z$58-Fperm_SI_Woolf2021!$E$9:$E$93)/10))),Fperm_SI_Woolf2021!$D$9:$D$93)*Z$57+INTERCEPT(Fperm_SI_Woolf2021!$F$9:$F$93*EXP(-Fperm_SI_Woolf2021!$I$9:$I$93*$C95*IF(Z$58=Fperm_SI_Woolf2021!$E$9:$E$93,1,EXP(LN((1.1*(Fperm_SI_Woolf2021!$E$9:$E$93-Z$58)-63.1579*EXP(-0.19*Fperm_SI_Woolf2021!$E$9:$E$93)+63.1579*EXP(-0.19*Z$58))/(Fperm_SI_Woolf2021!$E$9:$E$93-Z$58))*(Z$58-Fperm_SI_Woolf2021!$E$9:$E$93)/10))) + Fperm_SI_Woolf2021!$G$9:$G$93*EXP(-Fperm_SI_Woolf2021!$J$9:$J$93*$C95*IF(Z$58=Fperm_SI_Woolf2021!$E$9:$E$93,1,EXP(LN((1.1*(Fperm_SI_Woolf2021!$E$9:$E$93-Z$58)-63.1579*EXP(-0.19*Fperm_SI_Woolf2021!$E$9:$E$93)+63.1579*EXP(-0.19*Z$58))/(Fperm_SI_Woolf2021!$E$9:$E$93-Z$58))*(Z$58-Fperm_SI_Woolf2021!$E$9:$E$93)/10))) + Fperm_SI_Woolf2021!$H$9:$H$93*EXP(-Fperm_SI_Woolf2021!$K$9:$K$93*$C95*IF(Z$58=Fperm_SI_Woolf2021!$E$9:$E$93,1,EXP(LN((1.1*(Fperm_SI_Woolf2021!$E$9:$E$93-Z$58)-63.1579*EXP(-0.19*Fperm_SI_Woolf2021!$E$9:$E$93)+63.1579*EXP(-0.19*Z$58))/(Fperm_SI_Woolf2021!$E$9:$E$93-Z$58))*(Z$58-Fperm_SI_Woolf2021!$E$9:$E$93)/10))),Fperm_SI_Woolf2021!$D$9:$D$93))</f>
        <v>0.60516087068111224</v>
      </c>
      <c r="AA95" s="51" cm="1">
        <f t="array" ref="AA95">MIN(1,SLOPE(Fperm_SI_Woolf2021!$F$9:$F$93*EXP(-Fperm_SI_Woolf2021!$I$9:$I$93*$C95*IF(AA$58=Fperm_SI_Woolf2021!$E$9:$E$93,1,EXP(LN((1.1*(Fperm_SI_Woolf2021!$E$9:$E$93-AA$58)-63.1579*EXP(-0.19*Fperm_SI_Woolf2021!$E$9:$E$93)+63.1579*EXP(-0.19*AA$58))/(Fperm_SI_Woolf2021!$E$9:$E$93-AA$58))*(AA$58-Fperm_SI_Woolf2021!$E$9:$E$93)/10))) + Fperm_SI_Woolf2021!$G$9:$G$93*EXP(-Fperm_SI_Woolf2021!$J$9:$J$93*$C95*IF(AA$58=Fperm_SI_Woolf2021!$E$9:$E$93,1,EXP(LN((1.1*(Fperm_SI_Woolf2021!$E$9:$E$93-AA$58)-63.1579*EXP(-0.19*Fperm_SI_Woolf2021!$E$9:$E$93)+63.1579*EXP(-0.19*AA$58))/(Fperm_SI_Woolf2021!$E$9:$E$93-AA$58))*(AA$58-Fperm_SI_Woolf2021!$E$9:$E$93)/10))) + Fperm_SI_Woolf2021!$H$9:$H$93*EXP(-Fperm_SI_Woolf2021!$K$9:$K$93*$C95*IF(AA$58=Fperm_SI_Woolf2021!$E$9:$E$93,1,EXP(LN((1.1*(Fperm_SI_Woolf2021!$E$9:$E$93-AA$58)-63.1579*EXP(-0.19*Fperm_SI_Woolf2021!$E$9:$E$93)+63.1579*EXP(-0.19*AA$58))/(Fperm_SI_Woolf2021!$E$9:$E$93-AA$58))*(AA$58-Fperm_SI_Woolf2021!$E$9:$E$93)/10))),Fperm_SI_Woolf2021!$D$9:$D$93)*AA$57+INTERCEPT(Fperm_SI_Woolf2021!$F$9:$F$93*EXP(-Fperm_SI_Woolf2021!$I$9:$I$93*$C95*IF(AA$58=Fperm_SI_Woolf2021!$E$9:$E$93,1,EXP(LN((1.1*(Fperm_SI_Woolf2021!$E$9:$E$93-AA$58)-63.1579*EXP(-0.19*Fperm_SI_Woolf2021!$E$9:$E$93)+63.1579*EXP(-0.19*AA$58))/(Fperm_SI_Woolf2021!$E$9:$E$93-AA$58))*(AA$58-Fperm_SI_Woolf2021!$E$9:$E$93)/10))) + Fperm_SI_Woolf2021!$G$9:$G$93*EXP(-Fperm_SI_Woolf2021!$J$9:$J$93*$C95*IF(AA$58=Fperm_SI_Woolf2021!$E$9:$E$93,1,EXP(LN((1.1*(Fperm_SI_Woolf2021!$E$9:$E$93-AA$58)-63.1579*EXP(-0.19*Fperm_SI_Woolf2021!$E$9:$E$93)+63.1579*EXP(-0.19*AA$58))/(Fperm_SI_Woolf2021!$E$9:$E$93-AA$58))*(AA$58-Fperm_SI_Woolf2021!$E$9:$E$93)/10))) + Fperm_SI_Woolf2021!$H$9:$H$93*EXP(-Fperm_SI_Woolf2021!$K$9:$K$93*$C95*IF(AA$58=Fperm_SI_Woolf2021!$E$9:$E$93,1,EXP(LN((1.1*(Fperm_SI_Woolf2021!$E$9:$E$93-AA$58)-63.1579*EXP(-0.19*Fperm_SI_Woolf2021!$E$9:$E$93)+63.1579*EXP(-0.19*AA$58))/(Fperm_SI_Woolf2021!$E$9:$E$93-AA$58))*(AA$58-Fperm_SI_Woolf2021!$E$9:$E$93)/10))),Fperm_SI_Woolf2021!$D$9:$D$93))</f>
        <v>0.57296799766607731</v>
      </c>
      <c r="AB95" s="51" cm="1">
        <f t="array" ref="AB95">MIN(1,SLOPE(Fperm_SI_Woolf2021!$F$9:$F$93*EXP(-Fperm_SI_Woolf2021!$I$9:$I$93*$C95*IF(AB$58=Fperm_SI_Woolf2021!$E$9:$E$93,1,EXP(LN((1.1*(Fperm_SI_Woolf2021!$E$9:$E$93-AB$58)-63.1579*EXP(-0.19*Fperm_SI_Woolf2021!$E$9:$E$93)+63.1579*EXP(-0.19*AB$58))/(Fperm_SI_Woolf2021!$E$9:$E$93-AB$58))*(AB$58-Fperm_SI_Woolf2021!$E$9:$E$93)/10))) + Fperm_SI_Woolf2021!$G$9:$G$93*EXP(-Fperm_SI_Woolf2021!$J$9:$J$93*$C95*IF(AB$58=Fperm_SI_Woolf2021!$E$9:$E$93,1,EXP(LN((1.1*(Fperm_SI_Woolf2021!$E$9:$E$93-AB$58)-63.1579*EXP(-0.19*Fperm_SI_Woolf2021!$E$9:$E$93)+63.1579*EXP(-0.19*AB$58))/(Fperm_SI_Woolf2021!$E$9:$E$93-AB$58))*(AB$58-Fperm_SI_Woolf2021!$E$9:$E$93)/10))) + Fperm_SI_Woolf2021!$H$9:$H$93*EXP(-Fperm_SI_Woolf2021!$K$9:$K$93*$C95*IF(AB$58=Fperm_SI_Woolf2021!$E$9:$E$93,1,EXP(LN((1.1*(Fperm_SI_Woolf2021!$E$9:$E$93-AB$58)-63.1579*EXP(-0.19*Fperm_SI_Woolf2021!$E$9:$E$93)+63.1579*EXP(-0.19*AB$58))/(Fperm_SI_Woolf2021!$E$9:$E$93-AB$58))*(AB$58-Fperm_SI_Woolf2021!$E$9:$E$93)/10))),Fperm_SI_Woolf2021!$D$9:$D$93)*AB$57+INTERCEPT(Fperm_SI_Woolf2021!$F$9:$F$93*EXP(-Fperm_SI_Woolf2021!$I$9:$I$93*$C95*IF(AB$58=Fperm_SI_Woolf2021!$E$9:$E$93,1,EXP(LN((1.1*(Fperm_SI_Woolf2021!$E$9:$E$93-AB$58)-63.1579*EXP(-0.19*Fperm_SI_Woolf2021!$E$9:$E$93)+63.1579*EXP(-0.19*AB$58))/(Fperm_SI_Woolf2021!$E$9:$E$93-AB$58))*(AB$58-Fperm_SI_Woolf2021!$E$9:$E$93)/10))) + Fperm_SI_Woolf2021!$G$9:$G$93*EXP(-Fperm_SI_Woolf2021!$J$9:$J$93*$C95*IF(AB$58=Fperm_SI_Woolf2021!$E$9:$E$93,1,EXP(LN((1.1*(Fperm_SI_Woolf2021!$E$9:$E$93-AB$58)-63.1579*EXP(-0.19*Fperm_SI_Woolf2021!$E$9:$E$93)+63.1579*EXP(-0.19*AB$58))/(Fperm_SI_Woolf2021!$E$9:$E$93-AB$58))*(AB$58-Fperm_SI_Woolf2021!$E$9:$E$93)/10))) + Fperm_SI_Woolf2021!$H$9:$H$93*EXP(-Fperm_SI_Woolf2021!$K$9:$K$93*$C95*IF(AB$58=Fperm_SI_Woolf2021!$E$9:$E$93,1,EXP(LN((1.1*(Fperm_SI_Woolf2021!$E$9:$E$93-AB$58)-63.1579*EXP(-0.19*Fperm_SI_Woolf2021!$E$9:$E$93)+63.1579*EXP(-0.19*AB$58))/(Fperm_SI_Woolf2021!$E$9:$E$93-AB$58))*(AB$58-Fperm_SI_Woolf2021!$E$9:$E$93)/10))),Fperm_SI_Woolf2021!$D$9:$D$93))</f>
        <v>0.5407751246510426</v>
      </c>
      <c r="AC95" s="51" cm="1">
        <f t="array" ref="AC95">MIN(1,SLOPE(Fperm_SI_Woolf2021!$F$9:$F$93*EXP(-Fperm_SI_Woolf2021!$I$9:$I$93*$C95*IF(AC$58=Fperm_SI_Woolf2021!$E$9:$E$93,1,EXP(LN((1.1*(Fperm_SI_Woolf2021!$E$9:$E$93-AC$58)-63.1579*EXP(-0.19*Fperm_SI_Woolf2021!$E$9:$E$93)+63.1579*EXP(-0.19*AC$58))/(Fperm_SI_Woolf2021!$E$9:$E$93-AC$58))*(AC$58-Fperm_SI_Woolf2021!$E$9:$E$93)/10))) + Fperm_SI_Woolf2021!$G$9:$G$93*EXP(-Fperm_SI_Woolf2021!$J$9:$J$93*$C95*IF(AC$58=Fperm_SI_Woolf2021!$E$9:$E$93,1,EXP(LN((1.1*(Fperm_SI_Woolf2021!$E$9:$E$93-AC$58)-63.1579*EXP(-0.19*Fperm_SI_Woolf2021!$E$9:$E$93)+63.1579*EXP(-0.19*AC$58))/(Fperm_SI_Woolf2021!$E$9:$E$93-AC$58))*(AC$58-Fperm_SI_Woolf2021!$E$9:$E$93)/10))) + Fperm_SI_Woolf2021!$H$9:$H$93*EXP(-Fperm_SI_Woolf2021!$K$9:$K$93*$C95*IF(AC$58=Fperm_SI_Woolf2021!$E$9:$E$93,1,EXP(LN((1.1*(Fperm_SI_Woolf2021!$E$9:$E$93-AC$58)-63.1579*EXP(-0.19*Fperm_SI_Woolf2021!$E$9:$E$93)+63.1579*EXP(-0.19*AC$58))/(Fperm_SI_Woolf2021!$E$9:$E$93-AC$58))*(AC$58-Fperm_SI_Woolf2021!$E$9:$E$93)/10))),Fperm_SI_Woolf2021!$D$9:$D$93)*AC$57+INTERCEPT(Fperm_SI_Woolf2021!$F$9:$F$93*EXP(-Fperm_SI_Woolf2021!$I$9:$I$93*$C95*IF(AC$58=Fperm_SI_Woolf2021!$E$9:$E$93,1,EXP(LN((1.1*(Fperm_SI_Woolf2021!$E$9:$E$93-AC$58)-63.1579*EXP(-0.19*Fperm_SI_Woolf2021!$E$9:$E$93)+63.1579*EXP(-0.19*AC$58))/(Fperm_SI_Woolf2021!$E$9:$E$93-AC$58))*(AC$58-Fperm_SI_Woolf2021!$E$9:$E$93)/10))) + Fperm_SI_Woolf2021!$G$9:$G$93*EXP(-Fperm_SI_Woolf2021!$J$9:$J$93*$C95*IF(AC$58=Fperm_SI_Woolf2021!$E$9:$E$93,1,EXP(LN((1.1*(Fperm_SI_Woolf2021!$E$9:$E$93-AC$58)-63.1579*EXP(-0.19*Fperm_SI_Woolf2021!$E$9:$E$93)+63.1579*EXP(-0.19*AC$58))/(Fperm_SI_Woolf2021!$E$9:$E$93-AC$58))*(AC$58-Fperm_SI_Woolf2021!$E$9:$E$93)/10))) + Fperm_SI_Woolf2021!$H$9:$H$93*EXP(-Fperm_SI_Woolf2021!$K$9:$K$93*$C95*IF(AC$58=Fperm_SI_Woolf2021!$E$9:$E$93,1,EXP(LN((1.1*(Fperm_SI_Woolf2021!$E$9:$E$93-AC$58)-63.1579*EXP(-0.19*Fperm_SI_Woolf2021!$E$9:$E$93)+63.1579*EXP(-0.19*AC$58))/(Fperm_SI_Woolf2021!$E$9:$E$93-AC$58))*(AC$58-Fperm_SI_Woolf2021!$E$9:$E$93)/10))),Fperm_SI_Woolf2021!$D$9:$D$93))</f>
        <v>0.50858225163600779</v>
      </c>
      <c r="AD95" s="51" cm="1">
        <f t="array" ref="AD95">MIN(1,SLOPE(Fperm_SI_Woolf2021!$F$9:$F$93*EXP(-Fperm_SI_Woolf2021!$I$9:$I$93*$C95*IF(AD$58=Fperm_SI_Woolf2021!$E$9:$E$93,1,EXP(LN((1.1*(Fperm_SI_Woolf2021!$E$9:$E$93-AD$58)-63.1579*EXP(-0.19*Fperm_SI_Woolf2021!$E$9:$E$93)+63.1579*EXP(-0.19*AD$58))/(Fperm_SI_Woolf2021!$E$9:$E$93-AD$58))*(AD$58-Fperm_SI_Woolf2021!$E$9:$E$93)/10))) + Fperm_SI_Woolf2021!$G$9:$G$93*EXP(-Fperm_SI_Woolf2021!$J$9:$J$93*$C95*IF(AD$58=Fperm_SI_Woolf2021!$E$9:$E$93,1,EXP(LN((1.1*(Fperm_SI_Woolf2021!$E$9:$E$93-AD$58)-63.1579*EXP(-0.19*Fperm_SI_Woolf2021!$E$9:$E$93)+63.1579*EXP(-0.19*AD$58))/(Fperm_SI_Woolf2021!$E$9:$E$93-AD$58))*(AD$58-Fperm_SI_Woolf2021!$E$9:$E$93)/10))) + Fperm_SI_Woolf2021!$H$9:$H$93*EXP(-Fperm_SI_Woolf2021!$K$9:$K$93*$C95*IF(AD$58=Fperm_SI_Woolf2021!$E$9:$E$93,1,EXP(LN((1.1*(Fperm_SI_Woolf2021!$E$9:$E$93-AD$58)-63.1579*EXP(-0.19*Fperm_SI_Woolf2021!$E$9:$E$93)+63.1579*EXP(-0.19*AD$58))/(Fperm_SI_Woolf2021!$E$9:$E$93-AD$58))*(AD$58-Fperm_SI_Woolf2021!$E$9:$E$93)/10))),Fperm_SI_Woolf2021!$D$9:$D$93)*AD$57+INTERCEPT(Fperm_SI_Woolf2021!$F$9:$F$93*EXP(-Fperm_SI_Woolf2021!$I$9:$I$93*$C95*IF(AD$58=Fperm_SI_Woolf2021!$E$9:$E$93,1,EXP(LN((1.1*(Fperm_SI_Woolf2021!$E$9:$E$93-AD$58)-63.1579*EXP(-0.19*Fperm_SI_Woolf2021!$E$9:$E$93)+63.1579*EXP(-0.19*AD$58))/(Fperm_SI_Woolf2021!$E$9:$E$93-AD$58))*(AD$58-Fperm_SI_Woolf2021!$E$9:$E$93)/10))) + Fperm_SI_Woolf2021!$G$9:$G$93*EXP(-Fperm_SI_Woolf2021!$J$9:$J$93*$C95*IF(AD$58=Fperm_SI_Woolf2021!$E$9:$E$93,1,EXP(LN((1.1*(Fperm_SI_Woolf2021!$E$9:$E$93-AD$58)-63.1579*EXP(-0.19*Fperm_SI_Woolf2021!$E$9:$E$93)+63.1579*EXP(-0.19*AD$58))/(Fperm_SI_Woolf2021!$E$9:$E$93-AD$58))*(AD$58-Fperm_SI_Woolf2021!$E$9:$E$93)/10))) + Fperm_SI_Woolf2021!$H$9:$H$93*EXP(-Fperm_SI_Woolf2021!$K$9:$K$93*$C95*IF(AD$58=Fperm_SI_Woolf2021!$E$9:$E$93,1,EXP(LN((1.1*(Fperm_SI_Woolf2021!$E$9:$E$93-AD$58)-63.1579*EXP(-0.19*Fperm_SI_Woolf2021!$E$9:$E$93)+63.1579*EXP(-0.19*AD$58))/(Fperm_SI_Woolf2021!$E$9:$E$93-AD$58))*(AD$58-Fperm_SI_Woolf2021!$E$9:$E$93)/10))),Fperm_SI_Woolf2021!$D$9:$D$93))</f>
        <v>0.47638937862097291</v>
      </c>
      <c r="AE95" s="51" cm="1">
        <f t="array" ref="AE95">MIN(1,SLOPE(Fperm_SI_Woolf2021!$F$9:$F$93*EXP(-Fperm_SI_Woolf2021!$I$9:$I$93*$C95*IF(AE$58=Fperm_SI_Woolf2021!$E$9:$E$93,1,EXP(LN((1.1*(Fperm_SI_Woolf2021!$E$9:$E$93-AE$58)-63.1579*EXP(-0.19*Fperm_SI_Woolf2021!$E$9:$E$93)+63.1579*EXP(-0.19*AE$58))/(Fperm_SI_Woolf2021!$E$9:$E$93-AE$58))*(AE$58-Fperm_SI_Woolf2021!$E$9:$E$93)/10))) + Fperm_SI_Woolf2021!$G$9:$G$93*EXP(-Fperm_SI_Woolf2021!$J$9:$J$93*$C95*IF(AE$58=Fperm_SI_Woolf2021!$E$9:$E$93,1,EXP(LN((1.1*(Fperm_SI_Woolf2021!$E$9:$E$93-AE$58)-63.1579*EXP(-0.19*Fperm_SI_Woolf2021!$E$9:$E$93)+63.1579*EXP(-0.19*AE$58))/(Fperm_SI_Woolf2021!$E$9:$E$93-AE$58))*(AE$58-Fperm_SI_Woolf2021!$E$9:$E$93)/10))) + Fperm_SI_Woolf2021!$H$9:$H$93*EXP(-Fperm_SI_Woolf2021!$K$9:$K$93*$C95*IF(AE$58=Fperm_SI_Woolf2021!$E$9:$E$93,1,EXP(LN((1.1*(Fperm_SI_Woolf2021!$E$9:$E$93-AE$58)-63.1579*EXP(-0.19*Fperm_SI_Woolf2021!$E$9:$E$93)+63.1579*EXP(-0.19*AE$58))/(Fperm_SI_Woolf2021!$E$9:$E$93-AE$58))*(AE$58-Fperm_SI_Woolf2021!$E$9:$E$93)/10))),Fperm_SI_Woolf2021!$D$9:$D$93)*AE$57+INTERCEPT(Fperm_SI_Woolf2021!$F$9:$F$93*EXP(-Fperm_SI_Woolf2021!$I$9:$I$93*$C95*IF(AE$58=Fperm_SI_Woolf2021!$E$9:$E$93,1,EXP(LN((1.1*(Fperm_SI_Woolf2021!$E$9:$E$93-AE$58)-63.1579*EXP(-0.19*Fperm_SI_Woolf2021!$E$9:$E$93)+63.1579*EXP(-0.19*AE$58))/(Fperm_SI_Woolf2021!$E$9:$E$93-AE$58))*(AE$58-Fperm_SI_Woolf2021!$E$9:$E$93)/10))) + Fperm_SI_Woolf2021!$G$9:$G$93*EXP(-Fperm_SI_Woolf2021!$J$9:$J$93*$C95*IF(AE$58=Fperm_SI_Woolf2021!$E$9:$E$93,1,EXP(LN((1.1*(Fperm_SI_Woolf2021!$E$9:$E$93-AE$58)-63.1579*EXP(-0.19*Fperm_SI_Woolf2021!$E$9:$E$93)+63.1579*EXP(-0.19*AE$58))/(Fperm_SI_Woolf2021!$E$9:$E$93-AE$58))*(AE$58-Fperm_SI_Woolf2021!$E$9:$E$93)/10))) + Fperm_SI_Woolf2021!$H$9:$H$93*EXP(-Fperm_SI_Woolf2021!$K$9:$K$93*$C95*IF(AE$58=Fperm_SI_Woolf2021!$E$9:$E$93,1,EXP(LN((1.1*(Fperm_SI_Woolf2021!$E$9:$E$93-AE$58)-63.1579*EXP(-0.19*Fperm_SI_Woolf2021!$E$9:$E$93)+63.1579*EXP(-0.19*AE$58))/(Fperm_SI_Woolf2021!$E$9:$E$93-AE$58))*(AE$58-Fperm_SI_Woolf2021!$E$9:$E$93)/10))),Fperm_SI_Woolf2021!$D$9:$D$93))</f>
        <v>0.4441965056059381</v>
      </c>
      <c r="AF95" s="51" cm="1">
        <f t="array" ref="AF95">MIN(1,SLOPE(Fperm_SI_Woolf2021!$F$9:$F$93*EXP(-Fperm_SI_Woolf2021!$I$9:$I$93*$C95*IF(AF$58=Fperm_SI_Woolf2021!$E$9:$E$93,1,EXP(LN((1.1*(Fperm_SI_Woolf2021!$E$9:$E$93-AF$58)-63.1579*EXP(-0.19*Fperm_SI_Woolf2021!$E$9:$E$93)+63.1579*EXP(-0.19*AF$58))/(Fperm_SI_Woolf2021!$E$9:$E$93-AF$58))*(AF$58-Fperm_SI_Woolf2021!$E$9:$E$93)/10))) + Fperm_SI_Woolf2021!$G$9:$G$93*EXP(-Fperm_SI_Woolf2021!$J$9:$J$93*$C95*IF(AF$58=Fperm_SI_Woolf2021!$E$9:$E$93,1,EXP(LN((1.1*(Fperm_SI_Woolf2021!$E$9:$E$93-AF$58)-63.1579*EXP(-0.19*Fperm_SI_Woolf2021!$E$9:$E$93)+63.1579*EXP(-0.19*AF$58))/(Fperm_SI_Woolf2021!$E$9:$E$93-AF$58))*(AF$58-Fperm_SI_Woolf2021!$E$9:$E$93)/10))) + Fperm_SI_Woolf2021!$H$9:$H$93*EXP(-Fperm_SI_Woolf2021!$K$9:$K$93*$C95*IF(AF$58=Fperm_SI_Woolf2021!$E$9:$E$93,1,EXP(LN((1.1*(Fperm_SI_Woolf2021!$E$9:$E$93-AF$58)-63.1579*EXP(-0.19*Fperm_SI_Woolf2021!$E$9:$E$93)+63.1579*EXP(-0.19*AF$58))/(Fperm_SI_Woolf2021!$E$9:$E$93-AF$58))*(AF$58-Fperm_SI_Woolf2021!$E$9:$E$93)/10))),Fperm_SI_Woolf2021!$D$9:$D$93)*AF$57+INTERCEPT(Fperm_SI_Woolf2021!$F$9:$F$93*EXP(-Fperm_SI_Woolf2021!$I$9:$I$93*$C95*IF(AF$58=Fperm_SI_Woolf2021!$E$9:$E$93,1,EXP(LN((1.1*(Fperm_SI_Woolf2021!$E$9:$E$93-AF$58)-63.1579*EXP(-0.19*Fperm_SI_Woolf2021!$E$9:$E$93)+63.1579*EXP(-0.19*AF$58))/(Fperm_SI_Woolf2021!$E$9:$E$93-AF$58))*(AF$58-Fperm_SI_Woolf2021!$E$9:$E$93)/10))) + Fperm_SI_Woolf2021!$G$9:$G$93*EXP(-Fperm_SI_Woolf2021!$J$9:$J$93*$C95*IF(AF$58=Fperm_SI_Woolf2021!$E$9:$E$93,1,EXP(LN((1.1*(Fperm_SI_Woolf2021!$E$9:$E$93-AF$58)-63.1579*EXP(-0.19*Fperm_SI_Woolf2021!$E$9:$E$93)+63.1579*EXP(-0.19*AF$58))/(Fperm_SI_Woolf2021!$E$9:$E$93-AF$58))*(AF$58-Fperm_SI_Woolf2021!$E$9:$E$93)/10))) + Fperm_SI_Woolf2021!$H$9:$H$93*EXP(-Fperm_SI_Woolf2021!$K$9:$K$93*$C95*IF(AF$58=Fperm_SI_Woolf2021!$E$9:$E$93,1,EXP(LN((1.1*(Fperm_SI_Woolf2021!$E$9:$E$93-AF$58)-63.1579*EXP(-0.19*Fperm_SI_Woolf2021!$E$9:$E$93)+63.1579*EXP(-0.19*AF$58))/(Fperm_SI_Woolf2021!$E$9:$E$93-AF$58))*(AF$58-Fperm_SI_Woolf2021!$E$9:$E$93)/10))),Fperm_SI_Woolf2021!$D$9:$D$93))</f>
        <v>0.41200363259090328</v>
      </c>
      <c r="AG95" s="51" cm="1">
        <f t="array" ref="AG95">MIN(1,SLOPE(Fperm_SI_Woolf2021!$F$9:$F$93*EXP(-Fperm_SI_Woolf2021!$I$9:$I$93*$C95*IF(AG$58=Fperm_SI_Woolf2021!$E$9:$E$93,1,EXP(LN((1.1*(Fperm_SI_Woolf2021!$E$9:$E$93-AG$58)-63.1579*EXP(-0.19*Fperm_SI_Woolf2021!$E$9:$E$93)+63.1579*EXP(-0.19*AG$58))/(Fperm_SI_Woolf2021!$E$9:$E$93-AG$58))*(AG$58-Fperm_SI_Woolf2021!$E$9:$E$93)/10))) + Fperm_SI_Woolf2021!$G$9:$G$93*EXP(-Fperm_SI_Woolf2021!$J$9:$J$93*$C95*IF(AG$58=Fperm_SI_Woolf2021!$E$9:$E$93,1,EXP(LN((1.1*(Fperm_SI_Woolf2021!$E$9:$E$93-AG$58)-63.1579*EXP(-0.19*Fperm_SI_Woolf2021!$E$9:$E$93)+63.1579*EXP(-0.19*AG$58))/(Fperm_SI_Woolf2021!$E$9:$E$93-AG$58))*(AG$58-Fperm_SI_Woolf2021!$E$9:$E$93)/10))) + Fperm_SI_Woolf2021!$H$9:$H$93*EXP(-Fperm_SI_Woolf2021!$K$9:$K$93*$C95*IF(AG$58=Fperm_SI_Woolf2021!$E$9:$E$93,1,EXP(LN((1.1*(Fperm_SI_Woolf2021!$E$9:$E$93-AG$58)-63.1579*EXP(-0.19*Fperm_SI_Woolf2021!$E$9:$E$93)+63.1579*EXP(-0.19*AG$58))/(Fperm_SI_Woolf2021!$E$9:$E$93-AG$58))*(AG$58-Fperm_SI_Woolf2021!$E$9:$E$93)/10))),Fperm_SI_Woolf2021!$D$9:$D$93)*AG$57+INTERCEPT(Fperm_SI_Woolf2021!$F$9:$F$93*EXP(-Fperm_SI_Woolf2021!$I$9:$I$93*$C95*IF(AG$58=Fperm_SI_Woolf2021!$E$9:$E$93,1,EXP(LN((1.1*(Fperm_SI_Woolf2021!$E$9:$E$93-AG$58)-63.1579*EXP(-0.19*Fperm_SI_Woolf2021!$E$9:$E$93)+63.1579*EXP(-0.19*AG$58))/(Fperm_SI_Woolf2021!$E$9:$E$93-AG$58))*(AG$58-Fperm_SI_Woolf2021!$E$9:$E$93)/10))) + Fperm_SI_Woolf2021!$G$9:$G$93*EXP(-Fperm_SI_Woolf2021!$J$9:$J$93*$C95*IF(AG$58=Fperm_SI_Woolf2021!$E$9:$E$93,1,EXP(LN((1.1*(Fperm_SI_Woolf2021!$E$9:$E$93-AG$58)-63.1579*EXP(-0.19*Fperm_SI_Woolf2021!$E$9:$E$93)+63.1579*EXP(-0.19*AG$58))/(Fperm_SI_Woolf2021!$E$9:$E$93-AG$58))*(AG$58-Fperm_SI_Woolf2021!$E$9:$E$93)/10))) + Fperm_SI_Woolf2021!$H$9:$H$93*EXP(-Fperm_SI_Woolf2021!$K$9:$K$93*$C95*IF(AG$58=Fperm_SI_Woolf2021!$E$9:$E$93,1,EXP(LN((1.1*(Fperm_SI_Woolf2021!$E$9:$E$93-AG$58)-63.1579*EXP(-0.19*Fperm_SI_Woolf2021!$E$9:$E$93)+63.1579*EXP(-0.19*AG$58))/(Fperm_SI_Woolf2021!$E$9:$E$93-AG$58))*(AG$58-Fperm_SI_Woolf2021!$E$9:$E$93)/10))),Fperm_SI_Woolf2021!$D$9:$D$93))</f>
        <v>0.37981075957586841</v>
      </c>
      <c r="AH95" s="51" cm="1">
        <f t="array" ref="AH95">MIN(1,SLOPE(Fperm_SI_Woolf2021!$F$9:$F$93*EXP(-Fperm_SI_Woolf2021!$I$9:$I$93*$C95*IF(AH$58=Fperm_SI_Woolf2021!$E$9:$E$93,1,EXP(LN((1.1*(Fperm_SI_Woolf2021!$E$9:$E$93-AH$58)-63.1579*EXP(-0.19*Fperm_SI_Woolf2021!$E$9:$E$93)+63.1579*EXP(-0.19*AH$58))/(Fperm_SI_Woolf2021!$E$9:$E$93-AH$58))*(AH$58-Fperm_SI_Woolf2021!$E$9:$E$93)/10))) + Fperm_SI_Woolf2021!$G$9:$G$93*EXP(-Fperm_SI_Woolf2021!$J$9:$J$93*$C95*IF(AH$58=Fperm_SI_Woolf2021!$E$9:$E$93,1,EXP(LN((1.1*(Fperm_SI_Woolf2021!$E$9:$E$93-AH$58)-63.1579*EXP(-0.19*Fperm_SI_Woolf2021!$E$9:$E$93)+63.1579*EXP(-0.19*AH$58))/(Fperm_SI_Woolf2021!$E$9:$E$93-AH$58))*(AH$58-Fperm_SI_Woolf2021!$E$9:$E$93)/10))) + Fperm_SI_Woolf2021!$H$9:$H$93*EXP(-Fperm_SI_Woolf2021!$K$9:$K$93*$C95*IF(AH$58=Fperm_SI_Woolf2021!$E$9:$E$93,1,EXP(LN((1.1*(Fperm_SI_Woolf2021!$E$9:$E$93-AH$58)-63.1579*EXP(-0.19*Fperm_SI_Woolf2021!$E$9:$E$93)+63.1579*EXP(-0.19*AH$58))/(Fperm_SI_Woolf2021!$E$9:$E$93-AH$58))*(AH$58-Fperm_SI_Woolf2021!$E$9:$E$93)/10))),Fperm_SI_Woolf2021!$D$9:$D$93)*AH$57+INTERCEPT(Fperm_SI_Woolf2021!$F$9:$F$93*EXP(-Fperm_SI_Woolf2021!$I$9:$I$93*$C95*IF(AH$58=Fperm_SI_Woolf2021!$E$9:$E$93,1,EXP(LN((1.1*(Fperm_SI_Woolf2021!$E$9:$E$93-AH$58)-63.1579*EXP(-0.19*Fperm_SI_Woolf2021!$E$9:$E$93)+63.1579*EXP(-0.19*AH$58))/(Fperm_SI_Woolf2021!$E$9:$E$93-AH$58))*(AH$58-Fperm_SI_Woolf2021!$E$9:$E$93)/10))) + Fperm_SI_Woolf2021!$G$9:$G$93*EXP(-Fperm_SI_Woolf2021!$J$9:$J$93*$C95*IF(AH$58=Fperm_SI_Woolf2021!$E$9:$E$93,1,EXP(LN((1.1*(Fperm_SI_Woolf2021!$E$9:$E$93-AH$58)-63.1579*EXP(-0.19*Fperm_SI_Woolf2021!$E$9:$E$93)+63.1579*EXP(-0.19*AH$58))/(Fperm_SI_Woolf2021!$E$9:$E$93-AH$58))*(AH$58-Fperm_SI_Woolf2021!$E$9:$E$93)/10))) + Fperm_SI_Woolf2021!$H$9:$H$93*EXP(-Fperm_SI_Woolf2021!$K$9:$K$93*$C95*IF(AH$58=Fperm_SI_Woolf2021!$E$9:$E$93,1,EXP(LN((1.1*(Fperm_SI_Woolf2021!$E$9:$E$93-AH$58)-63.1579*EXP(-0.19*Fperm_SI_Woolf2021!$E$9:$E$93)+63.1579*EXP(-0.19*AH$58))/(Fperm_SI_Woolf2021!$E$9:$E$93-AH$58))*(AH$58-Fperm_SI_Woolf2021!$E$9:$E$93)/10))),Fperm_SI_Woolf2021!$D$9:$D$93))</f>
        <v>0.6822597504930118</v>
      </c>
      <c r="AI95" s="51" cm="1">
        <f t="array" ref="AI95">MIN(1,SLOPE(Fperm_SI_Woolf2021!$F$9:$F$93*EXP(-Fperm_SI_Woolf2021!$I$9:$I$93*$C95*IF(AI$58=Fperm_SI_Woolf2021!$E$9:$E$93,1,EXP(LN((1.1*(Fperm_SI_Woolf2021!$E$9:$E$93-AI$58)-63.1579*EXP(-0.19*Fperm_SI_Woolf2021!$E$9:$E$93)+63.1579*EXP(-0.19*AI$58))/(Fperm_SI_Woolf2021!$E$9:$E$93-AI$58))*(AI$58-Fperm_SI_Woolf2021!$E$9:$E$93)/10))) + Fperm_SI_Woolf2021!$G$9:$G$93*EXP(-Fperm_SI_Woolf2021!$J$9:$J$93*$C95*IF(AI$58=Fperm_SI_Woolf2021!$E$9:$E$93,1,EXP(LN((1.1*(Fperm_SI_Woolf2021!$E$9:$E$93-AI$58)-63.1579*EXP(-0.19*Fperm_SI_Woolf2021!$E$9:$E$93)+63.1579*EXP(-0.19*AI$58))/(Fperm_SI_Woolf2021!$E$9:$E$93-AI$58))*(AI$58-Fperm_SI_Woolf2021!$E$9:$E$93)/10))) + Fperm_SI_Woolf2021!$H$9:$H$93*EXP(-Fperm_SI_Woolf2021!$K$9:$K$93*$C95*IF(AI$58=Fperm_SI_Woolf2021!$E$9:$E$93,1,EXP(LN((1.1*(Fperm_SI_Woolf2021!$E$9:$E$93-AI$58)-63.1579*EXP(-0.19*Fperm_SI_Woolf2021!$E$9:$E$93)+63.1579*EXP(-0.19*AI$58))/(Fperm_SI_Woolf2021!$E$9:$E$93-AI$58))*(AI$58-Fperm_SI_Woolf2021!$E$9:$E$93)/10))),Fperm_SI_Woolf2021!$D$9:$D$93)*AI$57+INTERCEPT(Fperm_SI_Woolf2021!$F$9:$F$93*EXP(-Fperm_SI_Woolf2021!$I$9:$I$93*$C95*IF(AI$58=Fperm_SI_Woolf2021!$E$9:$E$93,1,EXP(LN((1.1*(Fperm_SI_Woolf2021!$E$9:$E$93-AI$58)-63.1579*EXP(-0.19*Fperm_SI_Woolf2021!$E$9:$E$93)+63.1579*EXP(-0.19*AI$58))/(Fperm_SI_Woolf2021!$E$9:$E$93-AI$58))*(AI$58-Fperm_SI_Woolf2021!$E$9:$E$93)/10))) + Fperm_SI_Woolf2021!$G$9:$G$93*EXP(-Fperm_SI_Woolf2021!$J$9:$J$93*$C95*IF(AI$58=Fperm_SI_Woolf2021!$E$9:$E$93,1,EXP(LN((1.1*(Fperm_SI_Woolf2021!$E$9:$E$93-AI$58)-63.1579*EXP(-0.19*Fperm_SI_Woolf2021!$E$9:$E$93)+63.1579*EXP(-0.19*AI$58))/(Fperm_SI_Woolf2021!$E$9:$E$93-AI$58))*(AI$58-Fperm_SI_Woolf2021!$E$9:$E$93)/10))) + Fperm_SI_Woolf2021!$H$9:$H$93*EXP(-Fperm_SI_Woolf2021!$K$9:$K$93*$C95*IF(AI$58=Fperm_SI_Woolf2021!$E$9:$E$93,1,EXP(LN((1.1*(Fperm_SI_Woolf2021!$E$9:$E$93-AI$58)-63.1579*EXP(-0.19*Fperm_SI_Woolf2021!$E$9:$E$93)+63.1579*EXP(-0.19*AI$58))/(Fperm_SI_Woolf2021!$E$9:$E$93-AI$58))*(AI$58-Fperm_SI_Woolf2021!$E$9:$E$93)/10))),Fperm_SI_Woolf2021!$D$9:$D$93))</f>
        <v>0.65310207748991811</v>
      </c>
      <c r="AJ95" s="51" cm="1">
        <f t="array" ref="AJ95">MIN(1,SLOPE(Fperm_SI_Woolf2021!$F$9:$F$93*EXP(-Fperm_SI_Woolf2021!$I$9:$I$93*$C95*IF(AJ$58=Fperm_SI_Woolf2021!$E$9:$E$93,1,EXP(LN((1.1*(Fperm_SI_Woolf2021!$E$9:$E$93-AJ$58)-63.1579*EXP(-0.19*Fperm_SI_Woolf2021!$E$9:$E$93)+63.1579*EXP(-0.19*AJ$58))/(Fperm_SI_Woolf2021!$E$9:$E$93-AJ$58))*(AJ$58-Fperm_SI_Woolf2021!$E$9:$E$93)/10))) + Fperm_SI_Woolf2021!$G$9:$G$93*EXP(-Fperm_SI_Woolf2021!$J$9:$J$93*$C95*IF(AJ$58=Fperm_SI_Woolf2021!$E$9:$E$93,1,EXP(LN((1.1*(Fperm_SI_Woolf2021!$E$9:$E$93-AJ$58)-63.1579*EXP(-0.19*Fperm_SI_Woolf2021!$E$9:$E$93)+63.1579*EXP(-0.19*AJ$58))/(Fperm_SI_Woolf2021!$E$9:$E$93-AJ$58))*(AJ$58-Fperm_SI_Woolf2021!$E$9:$E$93)/10))) + Fperm_SI_Woolf2021!$H$9:$H$93*EXP(-Fperm_SI_Woolf2021!$K$9:$K$93*$C95*IF(AJ$58=Fperm_SI_Woolf2021!$E$9:$E$93,1,EXP(LN((1.1*(Fperm_SI_Woolf2021!$E$9:$E$93-AJ$58)-63.1579*EXP(-0.19*Fperm_SI_Woolf2021!$E$9:$E$93)+63.1579*EXP(-0.19*AJ$58))/(Fperm_SI_Woolf2021!$E$9:$E$93-AJ$58))*(AJ$58-Fperm_SI_Woolf2021!$E$9:$E$93)/10))),Fperm_SI_Woolf2021!$D$9:$D$93)*AJ$57+INTERCEPT(Fperm_SI_Woolf2021!$F$9:$F$93*EXP(-Fperm_SI_Woolf2021!$I$9:$I$93*$C95*IF(AJ$58=Fperm_SI_Woolf2021!$E$9:$E$93,1,EXP(LN((1.1*(Fperm_SI_Woolf2021!$E$9:$E$93-AJ$58)-63.1579*EXP(-0.19*Fperm_SI_Woolf2021!$E$9:$E$93)+63.1579*EXP(-0.19*AJ$58))/(Fperm_SI_Woolf2021!$E$9:$E$93-AJ$58))*(AJ$58-Fperm_SI_Woolf2021!$E$9:$E$93)/10))) + Fperm_SI_Woolf2021!$G$9:$G$93*EXP(-Fperm_SI_Woolf2021!$J$9:$J$93*$C95*IF(AJ$58=Fperm_SI_Woolf2021!$E$9:$E$93,1,EXP(LN((1.1*(Fperm_SI_Woolf2021!$E$9:$E$93-AJ$58)-63.1579*EXP(-0.19*Fperm_SI_Woolf2021!$E$9:$E$93)+63.1579*EXP(-0.19*AJ$58))/(Fperm_SI_Woolf2021!$E$9:$E$93-AJ$58))*(AJ$58-Fperm_SI_Woolf2021!$E$9:$E$93)/10))) + Fperm_SI_Woolf2021!$H$9:$H$93*EXP(-Fperm_SI_Woolf2021!$K$9:$K$93*$C95*IF(AJ$58=Fperm_SI_Woolf2021!$E$9:$E$93,1,EXP(LN((1.1*(Fperm_SI_Woolf2021!$E$9:$E$93-AJ$58)-63.1579*EXP(-0.19*Fperm_SI_Woolf2021!$E$9:$E$93)+63.1579*EXP(-0.19*AJ$58))/(Fperm_SI_Woolf2021!$E$9:$E$93-AJ$58))*(AJ$58-Fperm_SI_Woolf2021!$E$9:$E$93)/10))),Fperm_SI_Woolf2021!$D$9:$D$93))</f>
        <v>0.62394440448682453</v>
      </c>
      <c r="AK95" s="51" cm="1">
        <f t="array" ref="AK95">MIN(1,SLOPE(Fperm_SI_Woolf2021!$F$9:$F$93*EXP(-Fperm_SI_Woolf2021!$I$9:$I$93*$C95*IF(AK$58=Fperm_SI_Woolf2021!$E$9:$E$93,1,EXP(LN((1.1*(Fperm_SI_Woolf2021!$E$9:$E$93-AK$58)-63.1579*EXP(-0.19*Fperm_SI_Woolf2021!$E$9:$E$93)+63.1579*EXP(-0.19*AK$58))/(Fperm_SI_Woolf2021!$E$9:$E$93-AK$58))*(AK$58-Fperm_SI_Woolf2021!$E$9:$E$93)/10))) + Fperm_SI_Woolf2021!$G$9:$G$93*EXP(-Fperm_SI_Woolf2021!$J$9:$J$93*$C95*IF(AK$58=Fperm_SI_Woolf2021!$E$9:$E$93,1,EXP(LN((1.1*(Fperm_SI_Woolf2021!$E$9:$E$93-AK$58)-63.1579*EXP(-0.19*Fperm_SI_Woolf2021!$E$9:$E$93)+63.1579*EXP(-0.19*AK$58))/(Fperm_SI_Woolf2021!$E$9:$E$93-AK$58))*(AK$58-Fperm_SI_Woolf2021!$E$9:$E$93)/10))) + Fperm_SI_Woolf2021!$H$9:$H$93*EXP(-Fperm_SI_Woolf2021!$K$9:$K$93*$C95*IF(AK$58=Fperm_SI_Woolf2021!$E$9:$E$93,1,EXP(LN((1.1*(Fperm_SI_Woolf2021!$E$9:$E$93-AK$58)-63.1579*EXP(-0.19*Fperm_SI_Woolf2021!$E$9:$E$93)+63.1579*EXP(-0.19*AK$58))/(Fperm_SI_Woolf2021!$E$9:$E$93-AK$58))*(AK$58-Fperm_SI_Woolf2021!$E$9:$E$93)/10))),Fperm_SI_Woolf2021!$D$9:$D$93)*AK$57+INTERCEPT(Fperm_SI_Woolf2021!$F$9:$F$93*EXP(-Fperm_SI_Woolf2021!$I$9:$I$93*$C95*IF(AK$58=Fperm_SI_Woolf2021!$E$9:$E$93,1,EXP(LN((1.1*(Fperm_SI_Woolf2021!$E$9:$E$93-AK$58)-63.1579*EXP(-0.19*Fperm_SI_Woolf2021!$E$9:$E$93)+63.1579*EXP(-0.19*AK$58))/(Fperm_SI_Woolf2021!$E$9:$E$93-AK$58))*(AK$58-Fperm_SI_Woolf2021!$E$9:$E$93)/10))) + Fperm_SI_Woolf2021!$G$9:$G$93*EXP(-Fperm_SI_Woolf2021!$J$9:$J$93*$C95*IF(AK$58=Fperm_SI_Woolf2021!$E$9:$E$93,1,EXP(LN((1.1*(Fperm_SI_Woolf2021!$E$9:$E$93-AK$58)-63.1579*EXP(-0.19*Fperm_SI_Woolf2021!$E$9:$E$93)+63.1579*EXP(-0.19*AK$58))/(Fperm_SI_Woolf2021!$E$9:$E$93-AK$58))*(AK$58-Fperm_SI_Woolf2021!$E$9:$E$93)/10))) + Fperm_SI_Woolf2021!$H$9:$H$93*EXP(-Fperm_SI_Woolf2021!$K$9:$K$93*$C95*IF(AK$58=Fperm_SI_Woolf2021!$E$9:$E$93,1,EXP(LN((1.1*(Fperm_SI_Woolf2021!$E$9:$E$93-AK$58)-63.1579*EXP(-0.19*Fperm_SI_Woolf2021!$E$9:$E$93)+63.1579*EXP(-0.19*AK$58))/(Fperm_SI_Woolf2021!$E$9:$E$93-AK$58))*(AK$58-Fperm_SI_Woolf2021!$E$9:$E$93)/10))),Fperm_SI_Woolf2021!$D$9:$D$93))</f>
        <v>0.59478673148373096</v>
      </c>
      <c r="AL95" s="51" cm="1">
        <f t="array" ref="AL95">MIN(1,SLOPE(Fperm_SI_Woolf2021!$F$9:$F$93*EXP(-Fperm_SI_Woolf2021!$I$9:$I$93*$C95*IF(AL$58=Fperm_SI_Woolf2021!$E$9:$E$93,1,EXP(LN((1.1*(Fperm_SI_Woolf2021!$E$9:$E$93-AL$58)-63.1579*EXP(-0.19*Fperm_SI_Woolf2021!$E$9:$E$93)+63.1579*EXP(-0.19*AL$58))/(Fperm_SI_Woolf2021!$E$9:$E$93-AL$58))*(AL$58-Fperm_SI_Woolf2021!$E$9:$E$93)/10))) + Fperm_SI_Woolf2021!$G$9:$G$93*EXP(-Fperm_SI_Woolf2021!$J$9:$J$93*$C95*IF(AL$58=Fperm_SI_Woolf2021!$E$9:$E$93,1,EXP(LN((1.1*(Fperm_SI_Woolf2021!$E$9:$E$93-AL$58)-63.1579*EXP(-0.19*Fperm_SI_Woolf2021!$E$9:$E$93)+63.1579*EXP(-0.19*AL$58))/(Fperm_SI_Woolf2021!$E$9:$E$93-AL$58))*(AL$58-Fperm_SI_Woolf2021!$E$9:$E$93)/10))) + Fperm_SI_Woolf2021!$H$9:$H$93*EXP(-Fperm_SI_Woolf2021!$K$9:$K$93*$C95*IF(AL$58=Fperm_SI_Woolf2021!$E$9:$E$93,1,EXP(LN((1.1*(Fperm_SI_Woolf2021!$E$9:$E$93-AL$58)-63.1579*EXP(-0.19*Fperm_SI_Woolf2021!$E$9:$E$93)+63.1579*EXP(-0.19*AL$58))/(Fperm_SI_Woolf2021!$E$9:$E$93-AL$58))*(AL$58-Fperm_SI_Woolf2021!$E$9:$E$93)/10))),Fperm_SI_Woolf2021!$D$9:$D$93)*AL$57+INTERCEPT(Fperm_SI_Woolf2021!$F$9:$F$93*EXP(-Fperm_SI_Woolf2021!$I$9:$I$93*$C95*IF(AL$58=Fperm_SI_Woolf2021!$E$9:$E$93,1,EXP(LN((1.1*(Fperm_SI_Woolf2021!$E$9:$E$93-AL$58)-63.1579*EXP(-0.19*Fperm_SI_Woolf2021!$E$9:$E$93)+63.1579*EXP(-0.19*AL$58))/(Fperm_SI_Woolf2021!$E$9:$E$93-AL$58))*(AL$58-Fperm_SI_Woolf2021!$E$9:$E$93)/10))) + Fperm_SI_Woolf2021!$G$9:$G$93*EXP(-Fperm_SI_Woolf2021!$J$9:$J$93*$C95*IF(AL$58=Fperm_SI_Woolf2021!$E$9:$E$93,1,EXP(LN((1.1*(Fperm_SI_Woolf2021!$E$9:$E$93-AL$58)-63.1579*EXP(-0.19*Fperm_SI_Woolf2021!$E$9:$E$93)+63.1579*EXP(-0.19*AL$58))/(Fperm_SI_Woolf2021!$E$9:$E$93-AL$58))*(AL$58-Fperm_SI_Woolf2021!$E$9:$E$93)/10))) + Fperm_SI_Woolf2021!$H$9:$H$93*EXP(-Fperm_SI_Woolf2021!$K$9:$K$93*$C95*IF(AL$58=Fperm_SI_Woolf2021!$E$9:$E$93,1,EXP(LN((1.1*(Fperm_SI_Woolf2021!$E$9:$E$93-AL$58)-63.1579*EXP(-0.19*Fperm_SI_Woolf2021!$E$9:$E$93)+63.1579*EXP(-0.19*AL$58))/(Fperm_SI_Woolf2021!$E$9:$E$93-AL$58))*(AL$58-Fperm_SI_Woolf2021!$E$9:$E$93)/10))),Fperm_SI_Woolf2021!$D$9:$D$93))</f>
        <v>0.56562905848063738</v>
      </c>
      <c r="AM95" s="51" cm="1">
        <f t="array" ref="AM95">MIN(1,SLOPE(Fperm_SI_Woolf2021!$F$9:$F$93*EXP(-Fperm_SI_Woolf2021!$I$9:$I$93*$C95*IF(AM$58=Fperm_SI_Woolf2021!$E$9:$E$93,1,EXP(LN((1.1*(Fperm_SI_Woolf2021!$E$9:$E$93-AM$58)-63.1579*EXP(-0.19*Fperm_SI_Woolf2021!$E$9:$E$93)+63.1579*EXP(-0.19*AM$58))/(Fperm_SI_Woolf2021!$E$9:$E$93-AM$58))*(AM$58-Fperm_SI_Woolf2021!$E$9:$E$93)/10))) + Fperm_SI_Woolf2021!$G$9:$G$93*EXP(-Fperm_SI_Woolf2021!$J$9:$J$93*$C95*IF(AM$58=Fperm_SI_Woolf2021!$E$9:$E$93,1,EXP(LN((1.1*(Fperm_SI_Woolf2021!$E$9:$E$93-AM$58)-63.1579*EXP(-0.19*Fperm_SI_Woolf2021!$E$9:$E$93)+63.1579*EXP(-0.19*AM$58))/(Fperm_SI_Woolf2021!$E$9:$E$93-AM$58))*(AM$58-Fperm_SI_Woolf2021!$E$9:$E$93)/10))) + Fperm_SI_Woolf2021!$H$9:$H$93*EXP(-Fperm_SI_Woolf2021!$K$9:$K$93*$C95*IF(AM$58=Fperm_SI_Woolf2021!$E$9:$E$93,1,EXP(LN((1.1*(Fperm_SI_Woolf2021!$E$9:$E$93-AM$58)-63.1579*EXP(-0.19*Fperm_SI_Woolf2021!$E$9:$E$93)+63.1579*EXP(-0.19*AM$58))/(Fperm_SI_Woolf2021!$E$9:$E$93-AM$58))*(AM$58-Fperm_SI_Woolf2021!$E$9:$E$93)/10))),Fperm_SI_Woolf2021!$D$9:$D$93)*AM$57+INTERCEPT(Fperm_SI_Woolf2021!$F$9:$F$93*EXP(-Fperm_SI_Woolf2021!$I$9:$I$93*$C95*IF(AM$58=Fperm_SI_Woolf2021!$E$9:$E$93,1,EXP(LN((1.1*(Fperm_SI_Woolf2021!$E$9:$E$93-AM$58)-63.1579*EXP(-0.19*Fperm_SI_Woolf2021!$E$9:$E$93)+63.1579*EXP(-0.19*AM$58))/(Fperm_SI_Woolf2021!$E$9:$E$93-AM$58))*(AM$58-Fperm_SI_Woolf2021!$E$9:$E$93)/10))) + Fperm_SI_Woolf2021!$G$9:$G$93*EXP(-Fperm_SI_Woolf2021!$J$9:$J$93*$C95*IF(AM$58=Fperm_SI_Woolf2021!$E$9:$E$93,1,EXP(LN((1.1*(Fperm_SI_Woolf2021!$E$9:$E$93-AM$58)-63.1579*EXP(-0.19*Fperm_SI_Woolf2021!$E$9:$E$93)+63.1579*EXP(-0.19*AM$58))/(Fperm_SI_Woolf2021!$E$9:$E$93-AM$58))*(AM$58-Fperm_SI_Woolf2021!$E$9:$E$93)/10))) + Fperm_SI_Woolf2021!$H$9:$H$93*EXP(-Fperm_SI_Woolf2021!$K$9:$K$93*$C95*IF(AM$58=Fperm_SI_Woolf2021!$E$9:$E$93,1,EXP(LN((1.1*(Fperm_SI_Woolf2021!$E$9:$E$93-AM$58)-63.1579*EXP(-0.19*Fperm_SI_Woolf2021!$E$9:$E$93)+63.1579*EXP(-0.19*AM$58))/(Fperm_SI_Woolf2021!$E$9:$E$93-AM$58))*(AM$58-Fperm_SI_Woolf2021!$E$9:$E$93)/10))),Fperm_SI_Woolf2021!$D$9:$D$93))</f>
        <v>0.53647138547754369</v>
      </c>
      <c r="AN95" s="51" cm="1">
        <f t="array" ref="AN95">MIN(1,SLOPE(Fperm_SI_Woolf2021!$F$9:$F$93*EXP(-Fperm_SI_Woolf2021!$I$9:$I$93*$C95*IF(AN$58=Fperm_SI_Woolf2021!$E$9:$E$93,1,EXP(LN((1.1*(Fperm_SI_Woolf2021!$E$9:$E$93-AN$58)-63.1579*EXP(-0.19*Fperm_SI_Woolf2021!$E$9:$E$93)+63.1579*EXP(-0.19*AN$58))/(Fperm_SI_Woolf2021!$E$9:$E$93-AN$58))*(AN$58-Fperm_SI_Woolf2021!$E$9:$E$93)/10))) + Fperm_SI_Woolf2021!$G$9:$G$93*EXP(-Fperm_SI_Woolf2021!$J$9:$J$93*$C95*IF(AN$58=Fperm_SI_Woolf2021!$E$9:$E$93,1,EXP(LN((1.1*(Fperm_SI_Woolf2021!$E$9:$E$93-AN$58)-63.1579*EXP(-0.19*Fperm_SI_Woolf2021!$E$9:$E$93)+63.1579*EXP(-0.19*AN$58))/(Fperm_SI_Woolf2021!$E$9:$E$93-AN$58))*(AN$58-Fperm_SI_Woolf2021!$E$9:$E$93)/10))) + Fperm_SI_Woolf2021!$H$9:$H$93*EXP(-Fperm_SI_Woolf2021!$K$9:$K$93*$C95*IF(AN$58=Fperm_SI_Woolf2021!$E$9:$E$93,1,EXP(LN((1.1*(Fperm_SI_Woolf2021!$E$9:$E$93-AN$58)-63.1579*EXP(-0.19*Fperm_SI_Woolf2021!$E$9:$E$93)+63.1579*EXP(-0.19*AN$58))/(Fperm_SI_Woolf2021!$E$9:$E$93-AN$58))*(AN$58-Fperm_SI_Woolf2021!$E$9:$E$93)/10))),Fperm_SI_Woolf2021!$D$9:$D$93)*AN$57+INTERCEPT(Fperm_SI_Woolf2021!$F$9:$F$93*EXP(-Fperm_SI_Woolf2021!$I$9:$I$93*$C95*IF(AN$58=Fperm_SI_Woolf2021!$E$9:$E$93,1,EXP(LN((1.1*(Fperm_SI_Woolf2021!$E$9:$E$93-AN$58)-63.1579*EXP(-0.19*Fperm_SI_Woolf2021!$E$9:$E$93)+63.1579*EXP(-0.19*AN$58))/(Fperm_SI_Woolf2021!$E$9:$E$93-AN$58))*(AN$58-Fperm_SI_Woolf2021!$E$9:$E$93)/10))) + Fperm_SI_Woolf2021!$G$9:$G$93*EXP(-Fperm_SI_Woolf2021!$J$9:$J$93*$C95*IF(AN$58=Fperm_SI_Woolf2021!$E$9:$E$93,1,EXP(LN((1.1*(Fperm_SI_Woolf2021!$E$9:$E$93-AN$58)-63.1579*EXP(-0.19*Fperm_SI_Woolf2021!$E$9:$E$93)+63.1579*EXP(-0.19*AN$58))/(Fperm_SI_Woolf2021!$E$9:$E$93-AN$58))*(AN$58-Fperm_SI_Woolf2021!$E$9:$E$93)/10))) + Fperm_SI_Woolf2021!$H$9:$H$93*EXP(-Fperm_SI_Woolf2021!$K$9:$K$93*$C95*IF(AN$58=Fperm_SI_Woolf2021!$E$9:$E$93,1,EXP(LN((1.1*(Fperm_SI_Woolf2021!$E$9:$E$93-AN$58)-63.1579*EXP(-0.19*Fperm_SI_Woolf2021!$E$9:$E$93)+63.1579*EXP(-0.19*AN$58))/(Fperm_SI_Woolf2021!$E$9:$E$93-AN$58))*(AN$58-Fperm_SI_Woolf2021!$E$9:$E$93)/10))),Fperm_SI_Woolf2021!$D$9:$D$93))</f>
        <v>0.50731371247445012</v>
      </c>
      <c r="AO95" s="51" cm="1">
        <f t="array" ref="AO95">MIN(1,SLOPE(Fperm_SI_Woolf2021!$F$9:$F$93*EXP(-Fperm_SI_Woolf2021!$I$9:$I$93*$C95*IF(AO$58=Fperm_SI_Woolf2021!$E$9:$E$93,1,EXP(LN((1.1*(Fperm_SI_Woolf2021!$E$9:$E$93-AO$58)-63.1579*EXP(-0.19*Fperm_SI_Woolf2021!$E$9:$E$93)+63.1579*EXP(-0.19*AO$58))/(Fperm_SI_Woolf2021!$E$9:$E$93-AO$58))*(AO$58-Fperm_SI_Woolf2021!$E$9:$E$93)/10))) + Fperm_SI_Woolf2021!$G$9:$G$93*EXP(-Fperm_SI_Woolf2021!$J$9:$J$93*$C95*IF(AO$58=Fperm_SI_Woolf2021!$E$9:$E$93,1,EXP(LN((1.1*(Fperm_SI_Woolf2021!$E$9:$E$93-AO$58)-63.1579*EXP(-0.19*Fperm_SI_Woolf2021!$E$9:$E$93)+63.1579*EXP(-0.19*AO$58))/(Fperm_SI_Woolf2021!$E$9:$E$93-AO$58))*(AO$58-Fperm_SI_Woolf2021!$E$9:$E$93)/10))) + Fperm_SI_Woolf2021!$H$9:$H$93*EXP(-Fperm_SI_Woolf2021!$K$9:$K$93*$C95*IF(AO$58=Fperm_SI_Woolf2021!$E$9:$E$93,1,EXP(LN((1.1*(Fperm_SI_Woolf2021!$E$9:$E$93-AO$58)-63.1579*EXP(-0.19*Fperm_SI_Woolf2021!$E$9:$E$93)+63.1579*EXP(-0.19*AO$58))/(Fperm_SI_Woolf2021!$E$9:$E$93-AO$58))*(AO$58-Fperm_SI_Woolf2021!$E$9:$E$93)/10))),Fperm_SI_Woolf2021!$D$9:$D$93)*AO$57+INTERCEPT(Fperm_SI_Woolf2021!$F$9:$F$93*EXP(-Fperm_SI_Woolf2021!$I$9:$I$93*$C95*IF(AO$58=Fperm_SI_Woolf2021!$E$9:$E$93,1,EXP(LN((1.1*(Fperm_SI_Woolf2021!$E$9:$E$93-AO$58)-63.1579*EXP(-0.19*Fperm_SI_Woolf2021!$E$9:$E$93)+63.1579*EXP(-0.19*AO$58))/(Fperm_SI_Woolf2021!$E$9:$E$93-AO$58))*(AO$58-Fperm_SI_Woolf2021!$E$9:$E$93)/10))) + Fperm_SI_Woolf2021!$G$9:$G$93*EXP(-Fperm_SI_Woolf2021!$J$9:$J$93*$C95*IF(AO$58=Fperm_SI_Woolf2021!$E$9:$E$93,1,EXP(LN((1.1*(Fperm_SI_Woolf2021!$E$9:$E$93-AO$58)-63.1579*EXP(-0.19*Fperm_SI_Woolf2021!$E$9:$E$93)+63.1579*EXP(-0.19*AO$58))/(Fperm_SI_Woolf2021!$E$9:$E$93-AO$58))*(AO$58-Fperm_SI_Woolf2021!$E$9:$E$93)/10))) + Fperm_SI_Woolf2021!$H$9:$H$93*EXP(-Fperm_SI_Woolf2021!$K$9:$K$93*$C95*IF(AO$58=Fperm_SI_Woolf2021!$E$9:$E$93,1,EXP(LN((1.1*(Fperm_SI_Woolf2021!$E$9:$E$93-AO$58)-63.1579*EXP(-0.19*Fperm_SI_Woolf2021!$E$9:$E$93)+63.1579*EXP(-0.19*AO$58))/(Fperm_SI_Woolf2021!$E$9:$E$93-AO$58))*(AO$58-Fperm_SI_Woolf2021!$E$9:$E$93)/10))),Fperm_SI_Woolf2021!$D$9:$D$93))</f>
        <v>0.47815603947135654</v>
      </c>
      <c r="AP95" s="51" cm="1">
        <f t="array" ref="AP95">MIN(1,SLOPE(Fperm_SI_Woolf2021!$F$9:$F$93*EXP(-Fperm_SI_Woolf2021!$I$9:$I$93*$C95*IF(AP$58=Fperm_SI_Woolf2021!$E$9:$E$93,1,EXP(LN((1.1*(Fperm_SI_Woolf2021!$E$9:$E$93-AP$58)-63.1579*EXP(-0.19*Fperm_SI_Woolf2021!$E$9:$E$93)+63.1579*EXP(-0.19*AP$58))/(Fperm_SI_Woolf2021!$E$9:$E$93-AP$58))*(AP$58-Fperm_SI_Woolf2021!$E$9:$E$93)/10))) + Fperm_SI_Woolf2021!$G$9:$G$93*EXP(-Fperm_SI_Woolf2021!$J$9:$J$93*$C95*IF(AP$58=Fperm_SI_Woolf2021!$E$9:$E$93,1,EXP(LN((1.1*(Fperm_SI_Woolf2021!$E$9:$E$93-AP$58)-63.1579*EXP(-0.19*Fperm_SI_Woolf2021!$E$9:$E$93)+63.1579*EXP(-0.19*AP$58))/(Fperm_SI_Woolf2021!$E$9:$E$93-AP$58))*(AP$58-Fperm_SI_Woolf2021!$E$9:$E$93)/10))) + Fperm_SI_Woolf2021!$H$9:$H$93*EXP(-Fperm_SI_Woolf2021!$K$9:$K$93*$C95*IF(AP$58=Fperm_SI_Woolf2021!$E$9:$E$93,1,EXP(LN((1.1*(Fperm_SI_Woolf2021!$E$9:$E$93-AP$58)-63.1579*EXP(-0.19*Fperm_SI_Woolf2021!$E$9:$E$93)+63.1579*EXP(-0.19*AP$58))/(Fperm_SI_Woolf2021!$E$9:$E$93-AP$58))*(AP$58-Fperm_SI_Woolf2021!$E$9:$E$93)/10))),Fperm_SI_Woolf2021!$D$9:$D$93)*AP$57+INTERCEPT(Fperm_SI_Woolf2021!$F$9:$F$93*EXP(-Fperm_SI_Woolf2021!$I$9:$I$93*$C95*IF(AP$58=Fperm_SI_Woolf2021!$E$9:$E$93,1,EXP(LN((1.1*(Fperm_SI_Woolf2021!$E$9:$E$93-AP$58)-63.1579*EXP(-0.19*Fperm_SI_Woolf2021!$E$9:$E$93)+63.1579*EXP(-0.19*AP$58))/(Fperm_SI_Woolf2021!$E$9:$E$93-AP$58))*(AP$58-Fperm_SI_Woolf2021!$E$9:$E$93)/10))) + Fperm_SI_Woolf2021!$G$9:$G$93*EXP(-Fperm_SI_Woolf2021!$J$9:$J$93*$C95*IF(AP$58=Fperm_SI_Woolf2021!$E$9:$E$93,1,EXP(LN((1.1*(Fperm_SI_Woolf2021!$E$9:$E$93-AP$58)-63.1579*EXP(-0.19*Fperm_SI_Woolf2021!$E$9:$E$93)+63.1579*EXP(-0.19*AP$58))/(Fperm_SI_Woolf2021!$E$9:$E$93-AP$58))*(AP$58-Fperm_SI_Woolf2021!$E$9:$E$93)/10))) + Fperm_SI_Woolf2021!$H$9:$H$93*EXP(-Fperm_SI_Woolf2021!$K$9:$K$93*$C95*IF(AP$58=Fperm_SI_Woolf2021!$E$9:$E$93,1,EXP(LN((1.1*(Fperm_SI_Woolf2021!$E$9:$E$93-AP$58)-63.1579*EXP(-0.19*Fperm_SI_Woolf2021!$E$9:$E$93)+63.1579*EXP(-0.19*AP$58))/(Fperm_SI_Woolf2021!$E$9:$E$93-AP$58))*(AP$58-Fperm_SI_Woolf2021!$E$9:$E$93)/10))),Fperm_SI_Woolf2021!$D$9:$D$93))</f>
        <v>0.44899836646826291</v>
      </c>
      <c r="AQ95" s="51" cm="1">
        <f t="array" ref="AQ95">MIN(1,SLOPE(Fperm_SI_Woolf2021!$F$9:$F$93*EXP(-Fperm_SI_Woolf2021!$I$9:$I$93*$C95*IF(AQ$58=Fperm_SI_Woolf2021!$E$9:$E$93,1,EXP(LN((1.1*(Fperm_SI_Woolf2021!$E$9:$E$93-AQ$58)-63.1579*EXP(-0.19*Fperm_SI_Woolf2021!$E$9:$E$93)+63.1579*EXP(-0.19*AQ$58))/(Fperm_SI_Woolf2021!$E$9:$E$93-AQ$58))*(AQ$58-Fperm_SI_Woolf2021!$E$9:$E$93)/10))) + Fperm_SI_Woolf2021!$G$9:$G$93*EXP(-Fperm_SI_Woolf2021!$J$9:$J$93*$C95*IF(AQ$58=Fperm_SI_Woolf2021!$E$9:$E$93,1,EXP(LN((1.1*(Fperm_SI_Woolf2021!$E$9:$E$93-AQ$58)-63.1579*EXP(-0.19*Fperm_SI_Woolf2021!$E$9:$E$93)+63.1579*EXP(-0.19*AQ$58))/(Fperm_SI_Woolf2021!$E$9:$E$93-AQ$58))*(AQ$58-Fperm_SI_Woolf2021!$E$9:$E$93)/10))) + Fperm_SI_Woolf2021!$H$9:$H$93*EXP(-Fperm_SI_Woolf2021!$K$9:$K$93*$C95*IF(AQ$58=Fperm_SI_Woolf2021!$E$9:$E$93,1,EXP(LN((1.1*(Fperm_SI_Woolf2021!$E$9:$E$93-AQ$58)-63.1579*EXP(-0.19*Fperm_SI_Woolf2021!$E$9:$E$93)+63.1579*EXP(-0.19*AQ$58))/(Fperm_SI_Woolf2021!$E$9:$E$93-AQ$58))*(AQ$58-Fperm_SI_Woolf2021!$E$9:$E$93)/10))),Fperm_SI_Woolf2021!$D$9:$D$93)*AQ$57+INTERCEPT(Fperm_SI_Woolf2021!$F$9:$F$93*EXP(-Fperm_SI_Woolf2021!$I$9:$I$93*$C95*IF(AQ$58=Fperm_SI_Woolf2021!$E$9:$E$93,1,EXP(LN((1.1*(Fperm_SI_Woolf2021!$E$9:$E$93-AQ$58)-63.1579*EXP(-0.19*Fperm_SI_Woolf2021!$E$9:$E$93)+63.1579*EXP(-0.19*AQ$58))/(Fperm_SI_Woolf2021!$E$9:$E$93-AQ$58))*(AQ$58-Fperm_SI_Woolf2021!$E$9:$E$93)/10))) + Fperm_SI_Woolf2021!$G$9:$G$93*EXP(-Fperm_SI_Woolf2021!$J$9:$J$93*$C95*IF(AQ$58=Fperm_SI_Woolf2021!$E$9:$E$93,1,EXP(LN((1.1*(Fperm_SI_Woolf2021!$E$9:$E$93-AQ$58)-63.1579*EXP(-0.19*Fperm_SI_Woolf2021!$E$9:$E$93)+63.1579*EXP(-0.19*AQ$58))/(Fperm_SI_Woolf2021!$E$9:$E$93-AQ$58))*(AQ$58-Fperm_SI_Woolf2021!$E$9:$E$93)/10))) + Fperm_SI_Woolf2021!$H$9:$H$93*EXP(-Fperm_SI_Woolf2021!$K$9:$K$93*$C95*IF(AQ$58=Fperm_SI_Woolf2021!$E$9:$E$93,1,EXP(LN((1.1*(Fperm_SI_Woolf2021!$E$9:$E$93-AQ$58)-63.1579*EXP(-0.19*Fperm_SI_Woolf2021!$E$9:$E$93)+63.1579*EXP(-0.19*AQ$58))/(Fperm_SI_Woolf2021!$E$9:$E$93-AQ$58))*(AQ$58-Fperm_SI_Woolf2021!$E$9:$E$93)/10))),Fperm_SI_Woolf2021!$D$9:$D$93))</f>
        <v>0.41984069346516933</v>
      </c>
      <c r="AR95" s="51" cm="1">
        <f t="array" ref="AR95">MIN(1,SLOPE(Fperm_SI_Woolf2021!$F$9:$F$93*EXP(-Fperm_SI_Woolf2021!$I$9:$I$93*$C95*IF(AR$58=Fperm_SI_Woolf2021!$E$9:$E$93,1,EXP(LN((1.1*(Fperm_SI_Woolf2021!$E$9:$E$93-AR$58)-63.1579*EXP(-0.19*Fperm_SI_Woolf2021!$E$9:$E$93)+63.1579*EXP(-0.19*AR$58))/(Fperm_SI_Woolf2021!$E$9:$E$93-AR$58))*(AR$58-Fperm_SI_Woolf2021!$E$9:$E$93)/10))) + Fperm_SI_Woolf2021!$G$9:$G$93*EXP(-Fperm_SI_Woolf2021!$J$9:$J$93*$C95*IF(AR$58=Fperm_SI_Woolf2021!$E$9:$E$93,1,EXP(LN((1.1*(Fperm_SI_Woolf2021!$E$9:$E$93-AR$58)-63.1579*EXP(-0.19*Fperm_SI_Woolf2021!$E$9:$E$93)+63.1579*EXP(-0.19*AR$58))/(Fperm_SI_Woolf2021!$E$9:$E$93-AR$58))*(AR$58-Fperm_SI_Woolf2021!$E$9:$E$93)/10))) + Fperm_SI_Woolf2021!$H$9:$H$93*EXP(-Fperm_SI_Woolf2021!$K$9:$K$93*$C95*IF(AR$58=Fperm_SI_Woolf2021!$E$9:$E$93,1,EXP(LN((1.1*(Fperm_SI_Woolf2021!$E$9:$E$93-AR$58)-63.1579*EXP(-0.19*Fperm_SI_Woolf2021!$E$9:$E$93)+63.1579*EXP(-0.19*AR$58))/(Fperm_SI_Woolf2021!$E$9:$E$93-AR$58))*(AR$58-Fperm_SI_Woolf2021!$E$9:$E$93)/10))),Fperm_SI_Woolf2021!$D$9:$D$93)*AR$57+INTERCEPT(Fperm_SI_Woolf2021!$F$9:$F$93*EXP(-Fperm_SI_Woolf2021!$I$9:$I$93*$C95*IF(AR$58=Fperm_SI_Woolf2021!$E$9:$E$93,1,EXP(LN((1.1*(Fperm_SI_Woolf2021!$E$9:$E$93-AR$58)-63.1579*EXP(-0.19*Fperm_SI_Woolf2021!$E$9:$E$93)+63.1579*EXP(-0.19*AR$58))/(Fperm_SI_Woolf2021!$E$9:$E$93-AR$58))*(AR$58-Fperm_SI_Woolf2021!$E$9:$E$93)/10))) + Fperm_SI_Woolf2021!$G$9:$G$93*EXP(-Fperm_SI_Woolf2021!$J$9:$J$93*$C95*IF(AR$58=Fperm_SI_Woolf2021!$E$9:$E$93,1,EXP(LN((1.1*(Fperm_SI_Woolf2021!$E$9:$E$93-AR$58)-63.1579*EXP(-0.19*Fperm_SI_Woolf2021!$E$9:$E$93)+63.1579*EXP(-0.19*AR$58))/(Fperm_SI_Woolf2021!$E$9:$E$93-AR$58))*(AR$58-Fperm_SI_Woolf2021!$E$9:$E$93)/10))) + Fperm_SI_Woolf2021!$H$9:$H$93*EXP(-Fperm_SI_Woolf2021!$K$9:$K$93*$C95*IF(AR$58=Fperm_SI_Woolf2021!$E$9:$E$93,1,EXP(LN((1.1*(Fperm_SI_Woolf2021!$E$9:$E$93-AR$58)-63.1579*EXP(-0.19*Fperm_SI_Woolf2021!$E$9:$E$93)+63.1579*EXP(-0.19*AR$58))/(Fperm_SI_Woolf2021!$E$9:$E$93-AR$58))*(AR$58-Fperm_SI_Woolf2021!$E$9:$E$93)/10))),Fperm_SI_Woolf2021!$D$9:$D$93))</f>
        <v>0.3906830204620757</v>
      </c>
      <c r="AS95" s="51" cm="1">
        <f t="array" ref="AS95">MIN(1,SLOPE(Fperm_SI_Woolf2021!$F$9:$F$93*EXP(-Fperm_SI_Woolf2021!$I$9:$I$93*$C95*IF(AS$58=Fperm_SI_Woolf2021!$E$9:$E$93,1,EXP(LN((1.1*(Fperm_SI_Woolf2021!$E$9:$E$93-AS$58)-63.1579*EXP(-0.19*Fperm_SI_Woolf2021!$E$9:$E$93)+63.1579*EXP(-0.19*AS$58))/(Fperm_SI_Woolf2021!$E$9:$E$93-AS$58))*(AS$58-Fperm_SI_Woolf2021!$E$9:$E$93)/10))) + Fperm_SI_Woolf2021!$G$9:$G$93*EXP(-Fperm_SI_Woolf2021!$J$9:$J$93*$C95*IF(AS$58=Fperm_SI_Woolf2021!$E$9:$E$93,1,EXP(LN((1.1*(Fperm_SI_Woolf2021!$E$9:$E$93-AS$58)-63.1579*EXP(-0.19*Fperm_SI_Woolf2021!$E$9:$E$93)+63.1579*EXP(-0.19*AS$58))/(Fperm_SI_Woolf2021!$E$9:$E$93-AS$58))*(AS$58-Fperm_SI_Woolf2021!$E$9:$E$93)/10))) + Fperm_SI_Woolf2021!$H$9:$H$93*EXP(-Fperm_SI_Woolf2021!$K$9:$K$93*$C95*IF(AS$58=Fperm_SI_Woolf2021!$E$9:$E$93,1,EXP(LN((1.1*(Fperm_SI_Woolf2021!$E$9:$E$93-AS$58)-63.1579*EXP(-0.19*Fperm_SI_Woolf2021!$E$9:$E$93)+63.1579*EXP(-0.19*AS$58))/(Fperm_SI_Woolf2021!$E$9:$E$93-AS$58))*(AS$58-Fperm_SI_Woolf2021!$E$9:$E$93)/10))),Fperm_SI_Woolf2021!$D$9:$D$93)*AS$57+INTERCEPT(Fperm_SI_Woolf2021!$F$9:$F$93*EXP(-Fperm_SI_Woolf2021!$I$9:$I$93*$C95*IF(AS$58=Fperm_SI_Woolf2021!$E$9:$E$93,1,EXP(LN((1.1*(Fperm_SI_Woolf2021!$E$9:$E$93-AS$58)-63.1579*EXP(-0.19*Fperm_SI_Woolf2021!$E$9:$E$93)+63.1579*EXP(-0.19*AS$58))/(Fperm_SI_Woolf2021!$E$9:$E$93-AS$58))*(AS$58-Fperm_SI_Woolf2021!$E$9:$E$93)/10))) + Fperm_SI_Woolf2021!$G$9:$G$93*EXP(-Fperm_SI_Woolf2021!$J$9:$J$93*$C95*IF(AS$58=Fperm_SI_Woolf2021!$E$9:$E$93,1,EXP(LN((1.1*(Fperm_SI_Woolf2021!$E$9:$E$93-AS$58)-63.1579*EXP(-0.19*Fperm_SI_Woolf2021!$E$9:$E$93)+63.1579*EXP(-0.19*AS$58))/(Fperm_SI_Woolf2021!$E$9:$E$93-AS$58))*(AS$58-Fperm_SI_Woolf2021!$E$9:$E$93)/10))) + Fperm_SI_Woolf2021!$H$9:$H$93*EXP(-Fperm_SI_Woolf2021!$K$9:$K$93*$C95*IF(AS$58=Fperm_SI_Woolf2021!$E$9:$E$93,1,EXP(LN((1.1*(Fperm_SI_Woolf2021!$E$9:$E$93-AS$58)-63.1579*EXP(-0.19*Fperm_SI_Woolf2021!$E$9:$E$93)+63.1579*EXP(-0.19*AS$58))/(Fperm_SI_Woolf2021!$E$9:$E$93-AS$58))*(AS$58-Fperm_SI_Woolf2021!$E$9:$E$93)/10))),Fperm_SI_Woolf2021!$D$9:$D$93))</f>
        <v>0.36152534745898207</v>
      </c>
      <c r="AT95" s="51" cm="1">
        <f t="array" ref="AT95">MIN(1,SLOPE(Fperm_SI_Woolf2021!$F$9:$F$93*EXP(-Fperm_SI_Woolf2021!$I$9:$I$93*$C95*IF(AT$58=Fperm_SI_Woolf2021!$E$9:$E$93,1,EXP(LN((1.1*(Fperm_SI_Woolf2021!$E$9:$E$93-AT$58)-63.1579*EXP(-0.19*Fperm_SI_Woolf2021!$E$9:$E$93)+63.1579*EXP(-0.19*AT$58))/(Fperm_SI_Woolf2021!$E$9:$E$93-AT$58))*(AT$58-Fperm_SI_Woolf2021!$E$9:$E$93)/10))) + Fperm_SI_Woolf2021!$G$9:$G$93*EXP(-Fperm_SI_Woolf2021!$J$9:$J$93*$C95*IF(AT$58=Fperm_SI_Woolf2021!$E$9:$E$93,1,EXP(LN((1.1*(Fperm_SI_Woolf2021!$E$9:$E$93-AT$58)-63.1579*EXP(-0.19*Fperm_SI_Woolf2021!$E$9:$E$93)+63.1579*EXP(-0.19*AT$58))/(Fperm_SI_Woolf2021!$E$9:$E$93-AT$58))*(AT$58-Fperm_SI_Woolf2021!$E$9:$E$93)/10))) + Fperm_SI_Woolf2021!$H$9:$H$93*EXP(-Fperm_SI_Woolf2021!$K$9:$K$93*$C95*IF(AT$58=Fperm_SI_Woolf2021!$E$9:$E$93,1,EXP(LN((1.1*(Fperm_SI_Woolf2021!$E$9:$E$93-AT$58)-63.1579*EXP(-0.19*Fperm_SI_Woolf2021!$E$9:$E$93)+63.1579*EXP(-0.19*AT$58))/(Fperm_SI_Woolf2021!$E$9:$E$93-AT$58))*(AT$58-Fperm_SI_Woolf2021!$E$9:$E$93)/10))),Fperm_SI_Woolf2021!$D$9:$D$93)*AT$57+INTERCEPT(Fperm_SI_Woolf2021!$F$9:$F$93*EXP(-Fperm_SI_Woolf2021!$I$9:$I$93*$C95*IF(AT$58=Fperm_SI_Woolf2021!$E$9:$E$93,1,EXP(LN((1.1*(Fperm_SI_Woolf2021!$E$9:$E$93-AT$58)-63.1579*EXP(-0.19*Fperm_SI_Woolf2021!$E$9:$E$93)+63.1579*EXP(-0.19*AT$58))/(Fperm_SI_Woolf2021!$E$9:$E$93-AT$58))*(AT$58-Fperm_SI_Woolf2021!$E$9:$E$93)/10))) + Fperm_SI_Woolf2021!$G$9:$G$93*EXP(-Fperm_SI_Woolf2021!$J$9:$J$93*$C95*IF(AT$58=Fperm_SI_Woolf2021!$E$9:$E$93,1,EXP(LN((1.1*(Fperm_SI_Woolf2021!$E$9:$E$93-AT$58)-63.1579*EXP(-0.19*Fperm_SI_Woolf2021!$E$9:$E$93)+63.1579*EXP(-0.19*AT$58))/(Fperm_SI_Woolf2021!$E$9:$E$93-AT$58))*(AT$58-Fperm_SI_Woolf2021!$E$9:$E$93)/10))) + Fperm_SI_Woolf2021!$H$9:$H$93*EXP(-Fperm_SI_Woolf2021!$K$9:$K$93*$C95*IF(AT$58=Fperm_SI_Woolf2021!$E$9:$E$93,1,EXP(LN((1.1*(Fperm_SI_Woolf2021!$E$9:$E$93-AT$58)-63.1579*EXP(-0.19*Fperm_SI_Woolf2021!$E$9:$E$93)+63.1579*EXP(-0.19*AT$58))/(Fperm_SI_Woolf2021!$E$9:$E$93-AT$58))*(AT$58-Fperm_SI_Woolf2021!$E$9:$E$93)/10))),Fperm_SI_Woolf2021!$D$9:$D$93))</f>
        <v>0.33236767445588844</v>
      </c>
      <c r="AU95" s="51" cm="1">
        <f t="array" ref="AU95">MIN(1,SLOPE(Fperm_SI_Woolf2021!$F$9:$F$93*EXP(-Fperm_SI_Woolf2021!$I$9:$I$93*$C95*IF(AU$58=Fperm_SI_Woolf2021!$E$9:$E$93,1,EXP(LN((1.1*(Fperm_SI_Woolf2021!$E$9:$E$93-AU$58)-63.1579*EXP(-0.19*Fperm_SI_Woolf2021!$E$9:$E$93)+63.1579*EXP(-0.19*AU$58))/(Fperm_SI_Woolf2021!$E$9:$E$93-AU$58))*(AU$58-Fperm_SI_Woolf2021!$E$9:$E$93)/10))) + Fperm_SI_Woolf2021!$G$9:$G$93*EXP(-Fperm_SI_Woolf2021!$J$9:$J$93*$C95*IF(AU$58=Fperm_SI_Woolf2021!$E$9:$E$93,1,EXP(LN((1.1*(Fperm_SI_Woolf2021!$E$9:$E$93-AU$58)-63.1579*EXP(-0.19*Fperm_SI_Woolf2021!$E$9:$E$93)+63.1579*EXP(-0.19*AU$58))/(Fperm_SI_Woolf2021!$E$9:$E$93-AU$58))*(AU$58-Fperm_SI_Woolf2021!$E$9:$E$93)/10))) + Fperm_SI_Woolf2021!$H$9:$H$93*EXP(-Fperm_SI_Woolf2021!$K$9:$K$93*$C95*IF(AU$58=Fperm_SI_Woolf2021!$E$9:$E$93,1,EXP(LN((1.1*(Fperm_SI_Woolf2021!$E$9:$E$93-AU$58)-63.1579*EXP(-0.19*Fperm_SI_Woolf2021!$E$9:$E$93)+63.1579*EXP(-0.19*AU$58))/(Fperm_SI_Woolf2021!$E$9:$E$93-AU$58))*(AU$58-Fperm_SI_Woolf2021!$E$9:$E$93)/10))),Fperm_SI_Woolf2021!$D$9:$D$93)*AU$57+INTERCEPT(Fperm_SI_Woolf2021!$F$9:$F$93*EXP(-Fperm_SI_Woolf2021!$I$9:$I$93*$C95*IF(AU$58=Fperm_SI_Woolf2021!$E$9:$E$93,1,EXP(LN((1.1*(Fperm_SI_Woolf2021!$E$9:$E$93-AU$58)-63.1579*EXP(-0.19*Fperm_SI_Woolf2021!$E$9:$E$93)+63.1579*EXP(-0.19*AU$58))/(Fperm_SI_Woolf2021!$E$9:$E$93-AU$58))*(AU$58-Fperm_SI_Woolf2021!$E$9:$E$93)/10))) + Fperm_SI_Woolf2021!$G$9:$G$93*EXP(-Fperm_SI_Woolf2021!$J$9:$J$93*$C95*IF(AU$58=Fperm_SI_Woolf2021!$E$9:$E$93,1,EXP(LN((1.1*(Fperm_SI_Woolf2021!$E$9:$E$93-AU$58)-63.1579*EXP(-0.19*Fperm_SI_Woolf2021!$E$9:$E$93)+63.1579*EXP(-0.19*AU$58))/(Fperm_SI_Woolf2021!$E$9:$E$93-AU$58))*(AU$58-Fperm_SI_Woolf2021!$E$9:$E$93)/10))) + Fperm_SI_Woolf2021!$H$9:$H$93*EXP(-Fperm_SI_Woolf2021!$K$9:$K$93*$C95*IF(AU$58=Fperm_SI_Woolf2021!$E$9:$E$93,1,EXP(LN((1.1*(Fperm_SI_Woolf2021!$E$9:$E$93-AU$58)-63.1579*EXP(-0.19*Fperm_SI_Woolf2021!$E$9:$E$93)+63.1579*EXP(-0.19*AU$58))/(Fperm_SI_Woolf2021!$E$9:$E$93-AU$58))*(AU$58-Fperm_SI_Woolf2021!$E$9:$E$93)/10))),Fperm_SI_Woolf2021!$D$9:$D$93))</f>
        <v>0.30321000145279481</v>
      </c>
      <c r="AV95" s="51" cm="1">
        <f t="array" ref="AV95">MIN(1,SLOPE(Fperm_SI_Woolf2021!$F$9:$F$93*EXP(-Fperm_SI_Woolf2021!$I$9:$I$93*$C95*IF(AV$58=Fperm_SI_Woolf2021!$E$9:$E$93,1,EXP(LN((1.1*(Fperm_SI_Woolf2021!$E$9:$E$93-AV$58)-63.1579*EXP(-0.19*Fperm_SI_Woolf2021!$E$9:$E$93)+63.1579*EXP(-0.19*AV$58))/(Fperm_SI_Woolf2021!$E$9:$E$93-AV$58))*(AV$58-Fperm_SI_Woolf2021!$E$9:$E$93)/10))) + Fperm_SI_Woolf2021!$G$9:$G$93*EXP(-Fperm_SI_Woolf2021!$J$9:$J$93*$C95*IF(AV$58=Fperm_SI_Woolf2021!$E$9:$E$93,1,EXP(LN((1.1*(Fperm_SI_Woolf2021!$E$9:$E$93-AV$58)-63.1579*EXP(-0.19*Fperm_SI_Woolf2021!$E$9:$E$93)+63.1579*EXP(-0.19*AV$58))/(Fperm_SI_Woolf2021!$E$9:$E$93-AV$58))*(AV$58-Fperm_SI_Woolf2021!$E$9:$E$93)/10))) + Fperm_SI_Woolf2021!$H$9:$H$93*EXP(-Fperm_SI_Woolf2021!$K$9:$K$93*$C95*IF(AV$58=Fperm_SI_Woolf2021!$E$9:$E$93,1,EXP(LN((1.1*(Fperm_SI_Woolf2021!$E$9:$E$93-AV$58)-63.1579*EXP(-0.19*Fperm_SI_Woolf2021!$E$9:$E$93)+63.1579*EXP(-0.19*AV$58))/(Fperm_SI_Woolf2021!$E$9:$E$93-AV$58))*(AV$58-Fperm_SI_Woolf2021!$E$9:$E$93)/10))),Fperm_SI_Woolf2021!$D$9:$D$93)*AV$57+INTERCEPT(Fperm_SI_Woolf2021!$F$9:$F$93*EXP(-Fperm_SI_Woolf2021!$I$9:$I$93*$C95*IF(AV$58=Fperm_SI_Woolf2021!$E$9:$E$93,1,EXP(LN((1.1*(Fperm_SI_Woolf2021!$E$9:$E$93-AV$58)-63.1579*EXP(-0.19*Fperm_SI_Woolf2021!$E$9:$E$93)+63.1579*EXP(-0.19*AV$58))/(Fperm_SI_Woolf2021!$E$9:$E$93-AV$58))*(AV$58-Fperm_SI_Woolf2021!$E$9:$E$93)/10))) + Fperm_SI_Woolf2021!$G$9:$G$93*EXP(-Fperm_SI_Woolf2021!$J$9:$J$93*$C95*IF(AV$58=Fperm_SI_Woolf2021!$E$9:$E$93,1,EXP(LN((1.1*(Fperm_SI_Woolf2021!$E$9:$E$93-AV$58)-63.1579*EXP(-0.19*Fperm_SI_Woolf2021!$E$9:$E$93)+63.1579*EXP(-0.19*AV$58))/(Fperm_SI_Woolf2021!$E$9:$E$93-AV$58))*(AV$58-Fperm_SI_Woolf2021!$E$9:$E$93)/10))) + Fperm_SI_Woolf2021!$H$9:$H$93*EXP(-Fperm_SI_Woolf2021!$K$9:$K$93*$C95*IF(AV$58=Fperm_SI_Woolf2021!$E$9:$E$93,1,EXP(LN((1.1*(Fperm_SI_Woolf2021!$E$9:$E$93-AV$58)-63.1579*EXP(-0.19*Fperm_SI_Woolf2021!$E$9:$E$93)+63.1579*EXP(-0.19*AV$58))/(Fperm_SI_Woolf2021!$E$9:$E$93-AV$58))*(AV$58-Fperm_SI_Woolf2021!$E$9:$E$93)/10))),Fperm_SI_Woolf2021!$D$9:$D$93))</f>
        <v>0.27405232844970118</v>
      </c>
      <c r="AW95" s="51" cm="1">
        <f t="array" ref="AW95">MIN(1,SLOPE(Fperm_SI_Woolf2021!$F$9:$F$93*EXP(-Fperm_SI_Woolf2021!$I$9:$I$93*$C95*IF(AW$58=Fperm_SI_Woolf2021!$E$9:$E$93,1,EXP(LN((1.1*(Fperm_SI_Woolf2021!$E$9:$E$93-AW$58)-63.1579*EXP(-0.19*Fperm_SI_Woolf2021!$E$9:$E$93)+63.1579*EXP(-0.19*AW$58))/(Fperm_SI_Woolf2021!$E$9:$E$93-AW$58))*(AW$58-Fperm_SI_Woolf2021!$E$9:$E$93)/10))) + Fperm_SI_Woolf2021!$G$9:$G$93*EXP(-Fperm_SI_Woolf2021!$J$9:$J$93*$C95*IF(AW$58=Fperm_SI_Woolf2021!$E$9:$E$93,1,EXP(LN((1.1*(Fperm_SI_Woolf2021!$E$9:$E$93-AW$58)-63.1579*EXP(-0.19*Fperm_SI_Woolf2021!$E$9:$E$93)+63.1579*EXP(-0.19*AW$58))/(Fperm_SI_Woolf2021!$E$9:$E$93-AW$58))*(AW$58-Fperm_SI_Woolf2021!$E$9:$E$93)/10))) + Fperm_SI_Woolf2021!$H$9:$H$93*EXP(-Fperm_SI_Woolf2021!$K$9:$K$93*$C95*IF(AW$58=Fperm_SI_Woolf2021!$E$9:$E$93,1,EXP(LN((1.1*(Fperm_SI_Woolf2021!$E$9:$E$93-AW$58)-63.1579*EXP(-0.19*Fperm_SI_Woolf2021!$E$9:$E$93)+63.1579*EXP(-0.19*AW$58))/(Fperm_SI_Woolf2021!$E$9:$E$93-AW$58))*(AW$58-Fperm_SI_Woolf2021!$E$9:$E$93)/10))),Fperm_SI_Woolf2021!$D$9:$D$93)*AW$57+INTERCEPT(Fperm_SI_Woolf2021!$F$9:$F$93*EXP(-Fperm_SI_Woolf2021!$I$9:$I$93*$C95*IF(AW$58=Fperm_SI_Woolf2021!$E$9:$E$93,1,EXP(LN((1.1*(Fperm_SI_Woolf2021!$E$9:$E$93-AW$58)-63.1579*EXP(-0.19*Fperm_SI_Woolf2021!$E$9:$E$93)+63.1579*EXP(-0.19*AW$58))/(Fperm_SI_Woolf2021!$E$9:$E$93-AW$58))*(AW$58-Fperm_SI_Woolf2021!$E$9:$E$93)/10))) + Fperm_SI_Woolf2021!$G$9:$G$93*EXP(-Fperm_SI_Woolf2021!$J$9:$J$93*$C95*IF(AW$58=Fperm_SI_Woolf2021!$E$9:$E$93,1,EXP(LN((1.1*(Fperm_SI_Woolf2021!$E$9:$E$93-AW$58)-63.1579*EXP(-0.19*Fperm_SI_Woolf2021!$E$9:$E$93)+63.1579*EXP(-0.19*AW$58))/(Fperm_SI_Woolf2021!$E$9:$E$93-AW$58))*(AW$58-Fperm_SI_Woolf2021!$E$9:$E$93)/10))) + Fperm_SI_Woolf2021!$H$9:$H$93*EXP(-Fperm_SI_Woolf2021!$K$9:$K$93*$C95*IF(AW$58=Fperm_SI_Woolf2021!$E$9:$E$93,1,EXP(LN((1.1*(Fperm_SI_Woolf2021!$E$9:$E$93-AW$58)-63.1579*EXP(-0.19*Fperm_SI_Woolf2021!$E$9:$E$93)+63.1579*EXP(-0.19*AW$58))/(Fperm_SI_Woolf2021!$E$9:$E$93-AW$58))*(AW$58-Fperm_SI_Woolf2021!$E$9:$E$93)/10))),Fperm_SI_Woolf2021!$D$9:$D$93))</f>
        <v>0.59792278084599826</v>
      </c>
      <c r="AX95" s="51" cm="1">
        <f t="array" ref="AX95">MIN(1,SLOPE(Fperm_SI_Woolf2021!$F$9:$F$93*EXP(-Fperm_SI_Woolf2021!$I$9:$I$93*$C95*IF(AX$58=Fperm_SI_Woolf2021!$E$9:$E$93,1,EXP(LN((1.1*(Fperm_SI_Woolf2021!$E$9:$E$93-AX$58)-63.1579*EXP(-0.19*Fperm_SI_Woolf2021!$E$9:$E$93)+63.1579*EXP(-0.19*AX$58))/(Fperm_SI_Woolf2021!$E$9:$E$93-AX$58))*(AX$58-Fperm_SI_Woolf2021!$E$9:$E$93)/10))) + Fperm_SI_Woolf2021!$G$9:$G$93*EXP(-Fperm_SI_Woolf2021!$J$9:$J$93*$C95*IF(AX$58=Fperm_SI_Woolf2021!$E$9:$E$93,1,EXP(LN((1.1*(Fperm_SI_Woolf2021!$E$9:$E$93-AX$58)-63.1579*EXP(-0.19*Fperm_SI_Woolf2021!$E$9:$E$93)+63.1579*EXP(-0.19*AX$58))/(Fperm_SI_Woolf2021!$E$9:$E$93-AX$58))*(AX$58-Fperm_SI_Woolf2021!$E$9:$E$93)/10))) + Fperm_SI_Woolf2021!$H$9:$H$93*EXP(-Fperm_SI_Woolf2021!$K$9:$K$93*$C95*IF(AX$58=Fperm_SI_Woolf2021!$E$9:$E$93,1,EXP(LN((1.1*(Fperm_SI_Woolf2021!$E$9:$E$93-AX$58)-63.1579*EXP(-0.19*Fperm_SI_Woolf2021!$E$9:$E$93)+63.1579*EXP(-0.19*AX$58))/(Fperm_SI_Woolf2021!$E$9:$E$93-AX$58))*(AX$58-Fperm_SI_Woolf2021!$E$9:$E$93)/10))),Fperm_SI_Woolf2021!$D$9:$D$93)*AX$57+INTERCEPT(Fperm_SI_Woolf2021!$F$9:$F$93*EXP(-Fperm_SI_Woolf2021!$I$9:$I$93*$C95*IF(AX$58=Fperm_SI_Woolf2021!$E$9:$E$93,1,EXP(LN((1.1*(Fperm_SI_Woolf2021!$E$9:$E$93-AX$58)-63.1579*EXP(-0.19*Fperm_SI_Woolf2021!$E$9:$E$93)+63.1579*EXP(-0.19*AX$58))/(Fperm_SI_Woolf2021!$E$9:$E$93-AX$58))*(AX$58-Fperm_SI_Woolf2021!$E$9:$E$93)/10))) + Fperm_SI_Woolf2021!$G$9:$G$93*EXP(-Fperm_SI_Woolf2021!$J$9:$J$93*$C95*IF(AX$58=Fperm_SI_Woolf2021!$E$9:$E$93,1,EXP(LN((1.1*(Fperm_SI_Woolf2021!$E$9:$E$93-AX$58)-63.1579*EXP(-0.19*Fperm_SI_Woolf2021!$E$9:$E$93)+63.1579*EXP(-0.19*AX$58))/(Fperm_SI_Woolf2021!$E$9:$E$93-AX$58))*(AX$58-Fperm_SI_Woolf2021!$E$9:$E$93)/10))) + Fperm_SI_Woolf2021!$H$9:$H$93*EXP(-Fperm_SI_Woolf2021!$K$9:$K$93*$C95*IF(AX$58=Fperm_SI_Woolf2021!$E$9:$E$93,1,EXP(LN((1.1*(Fperm_SI_Woolf2021!$E$9:$E$93-AX$58)-63.1579*EXP(-0.19*Fperm_SI_Woolf2021!$E$9:$E$93)+63.1579*EXP(-0.19*AX$58))/(Fperm_SI_Woolf2021!$E$9:$E$93-AX$58))*(AX$58-Fperm_SI_Woolf2021!$E$9:$E$93)/10))),Fperm_SI_Woolf2021!$D$9:$D$93))</f>
        <v>0.57136463632653456</v>
      </c>
      <c r="AY95" s="51" cm="1">
        <f t="array" ref="AY95">MIN(1,SLOPE(Fperm_SI_Woolf2021!$F$9:$F$93*EXP(-Fperm_SI_Woolf2021!$I$9:$I$93*$C95*IF(AY$58=Fperm_SI_Woolf2021!$E$9:$E$93,1,EXP(LN((1.1*(Fperm_SI_Woolf2021!$E$9:$E$93-AY$58)-63.1579*EXP(-0.19*Fperm_SI_Woolf2021!$E$9:$E$93)+63.1579*EXP(-0.19*AY$58))/(Fperm_SI_Woolf2021!$E$9:$E$93-AY$58))*(AY$58-Fperm_SI_Woolf2021!$E$9:$E$93)/10))) + Fperm_SI_Woolf2021!$G$9:$G$93*EXP(-Fperm_SI_Woolf2021!$J$9:$J$93*$C95*IF(AY$58=Fperm_SI_Woolf2021!$E$9:$E$93,1,EXP(LN((1.1*(Fperm_SI_Woolf2021!$E$9:$E$93-AY$58)-63.1579*EXP(-0.19*Fperm_SI_Woolf2021!$E$9:$E$93)+63.1579*EXP(-0.19*AY$58))/(Fperm_SI_Woolf2021!$E$9:$E$93-AY$58))*(AY$58-Fperm_SI_Woolf2021!$E$9:$E$93)/10))) + Fperm_SI_Woolf2021!$H$9:$H$93*EXP(-Fperm_SI_Woolf2021!$K$9:$K$93*$C95*IF(AY$58=Fperm_SI_Woolf2021!$E$9:$E$93,1,EXP(LN((1.1*(Fperm_SI_Woolf2021!$E$9:$E$93-AY$58)-63.1579*EXP(-0.19*Fperm_SI_Woolf2021!$E$9:$E$93)+63.1579*EXP(-0.19*AY$58))/(Fperm_SI_Woolf2021!$E$9:$E$93-AY$58))*(AY$58-Fperm_SI_Woolf2021!$E$9:$E$93)/10))),Fperm_SI_Woolf2021!$D$9:$D$93)*AY$57+INTERCEPT(Fperm_SI_Woolf2021!$F$9:$F$93*EXP(-Fperm_SI_Woolf2021!$I$9:$I$93*$C95*IF(AY$58=Fperm_SI_Woolf2021!$E$9:$E$93,1,EXP(LN((1.1*(Fperm_SI_Woolf2021!$E$9:$E$93-AY$58)-63.1579*EXP(-0.19*Fperm_SI_Woolf2021!$E$9:$E$93)+63.1579*EXP(-0.19*AY$58))/(Fperm_SI_Woolf2021!$E$9:$E$93-AY$58))*(AY$58-Fperm_SI_Woolf2021!$E$9:$E$93)/10))) + Fperm_SI_Woolf2021!$G$9:$G$93*EXP(-Fperm_SI_Woolf2021!$J$9:$J$93*$C95*IF(AY$58=Fperm_SI_Woolf2021!$E$9:$E$93,1,EXP(LN((1.1*(Fperm_SI_Woolf2021!$E$9:$E$93-AY$58)-63.1579*EXP(-0.19*Fperm_SI_Woolf2021!$E$9:$E$93)+63.1579*EXP(-0.19*AY$58))/(Fperm_SI_Woolf2021!$E$9:$E$93-AY$58))*(AY$58-Fperm_SI_Woolf2021!$E$9:$E$93)/10))) + Fperm_SI_Woolf2021!$H$9:$H$93*EXP(-Fperm_SI_Woolf2021!$K$9:$K$93*$C95*IF(AY$58=Fperm_SI_Woolf2021!$E$9:$E$93,1,EXP(LN((1.1*(Fperm_SI_Woolf2021!$E$9:$E$93-AY$58)-63.1579*EXP(-0.19*Fperm_SI_Woolf2021!$E$9:$E$93)+63.1579*EXP(-0.19*AY$58))/(Fperm_SI_Woolf2021!$E$9:$E$93-AY$58))*(AY$58-Fperm_SI_Woolf2021!$E$9:$E$93)/10))),Fperm_SI_Woolf2021!$D$9:$D$93))</f>
        <v>0.54480649180707086</v>
      </c>
      <c r="AZ95" s="51" cm="1">
        <f t="array" ref="AZ95">MIN(1,SLOPE(Fperm_SI_Woolf2021!$F$9:$F$93*EXP(-Fperm_SI_Woolf2021!$I$9:$I$93*$C95*IF(AZ$58=Fperm_SI_Woolf2021!$E$9:$E$93,1,EXP(LN((1.1*(Fperm_SI_Woolf2021!$E$9:$E$93-AZ$58)-63.1579*EXP(-0.19*Fperm_SI_Woolf2021!$E$9:$E$93)+63.1579*EXP(-0.19*AZ$58))/(Fperm_SI_Woolf2021!$E$9:$E$93-AZ$58))*(AZ$58-Fperm_SI_Woolf2021!$E$9:$E$93)/10))) + Fperm_SI_Woolf2021!$G$9:$G$93*EXP(-Fperm_SI_Woolf2021!$J$9:$J$93*$C95*IF(AZ$58=Fperm_SI_Woolf2021!$E$9:$E$93,1,EXP(LN((1.1*(Fperm_SI_Woolf2021!$E$9:$E$93-AZ$58)-63.1579*EXP(-0.19*Fperm_SI_Woolf2021!$E$9:$E$93)+63.1579*EXP(-0.19*AZ$58))/(Fperm_SI_Woolf2021!$E$9:$E$93-AZ$58))*(AZ$58-Fperm_SI_Woolf2021!$E$9:$E$93)/10))) + Fperm_SI_Woolf2021!$H$9:$H$93*EXP(-Fperm_SI_Woolf2021!$K$9:$K$93*$C95*IF(AZ$58=Fperm_SI_Woolf2021!$E$9:$E$93,1,EXP(LN((1.1*(Fperm_SI_Woolf2021!$E$9:$E$93-AZ$58)-63.1579*EXP(-0.19*Fperm_SI_Woolf2021!$E$9:$E$93)+63.1579*EXP(-0.19*AZ$58))/(Fperm_SI_Woolf2021!$E$9:$E$93-AZ$58))*(AZ$58-Fperm_SI_Woolf2021!$E$9:$E$93)/10))),Fperm_SI_Woolf2021!$D$9:$D$93)*AZ$57+INTERCEPT(Fperm_SI_Woolf2021!$F$9:$F$93*EXP(-Fperm_SI_Woolf2021!$I$9:$I$93*$C95*IF(AZ$58=Fperm_SI_Woolf2021!$E$9:$E$93,1,EXP(LN((1.1*(Fperm_SI_Woolf2021!$E$9:$E$93-AZ$58)-63.1579*EXP(-0.19*Fperm_SI_Woolf2021!$E$9:$E$93)+63.1579*EXP(-0.19*AZ$58))/(Fperm_SI_Woolf2021!$E$9:$E$93-AZ$58))*(AZ$58-Fperm_SI_Woolf2021!$E$9:$E$93)/10))) + Fperm_SI_Woolf2021!$G$9:$G$93*EXP(-Fperm_SI_Woolf2021!$J$9:$J$93*$C95*IF(AZ$58=Fperm_SI_Woolf2021!$E$9:$E$93,1,EXP(LN((1.1*(Fperm_SI_Woolf2021!$E$9:$E$93-AZ$58)-63.1579*EXP(-0.19*Fperm_SI_Woolf2021!$E$9:$E$93)+63.1579*EXP(-0.19*AZ$58))/(Fperm_SI_Woolf2021!$E$9:$E$93-AZ$58))*(AZ$58-Fperm_SI_Woolf2021!$E$9:$E$93)/10))) + Fperm_SI_Woolf2021!$H$9:$H$93*EXP(-Fperm_SI_Woolf2021!$K$9:$K$93*$C95*IF(AZ$58=Fperm_SI_Woolf2021!$E$9:$E$93,1,EXP(LN((1.1*(Fperm_SI_Woolf2021!$E$9:$E$93-AZ$58)-63.1579*EXP(-0.19*Fperm_SI_Woolf2021!$E$9:$E$93)+63.1579*EXP(-0.19*AZ$58))/(Fperm_SI_Woolf2021!$E$9:$E$93-AZ$58))*(AZ$58-Fperm_SI_Woolf2021!$E$9:$E$93)/10))),Fperm_SI_Woolf2021!$D$9:$D$93))</f>
        <v>0.51824834728760716</v>
      </c>
      <c r="BA95" s="51" cm="1">
        <f t="array" ref="BA95">MIN(1,SLOPE(Fperm_SI_Woolf2021!$F$9:$F$93*EXP(-Fperm_SI_Woolf2021!$I$9:$I$93*$C95*IF(BA$58=Fperm_SI_Woolf2021!$E$9:$E$93,1,EXP(LN((1.1*(Fperm_SI_Woolf2021!$E$9:$E$93-BA$58)-63.1579*EXP(-0.19*Fperm_SI_Woolf2021!$E$9:$E$93)+63.1579*EXP(-0.19*BA$58))/(Fperm_SI_Woolf2021!$E$9:$E$93-BA$58))*(BA$58-Fperm_SI_Woolf2021!$E$9:$E$93)/10))) + Fperm_SI_Woolf2021!$G$9:$G$93*EXP(-Fperm_SI_Woolf2021!$J$9:$J$93*$C95*IF(BA$58=Fperm_SI_Woolf2021!$E$9:$E$93,1,EXP(LN((1.1*(Fperm_SI_Woolf2021!$E$9:$E$93-BA$58)-63.1579*EXP(-0.19*Fperm_SI_Woolf2021!$E$9:$E$93)+63.1579*EXP(-0.19*BA$58))/(Fperm_SI_Woolf2021!$E$9:$E$93-BA$58))*(BA$58-Fperm_SI_Woolf2021!$E$9:$E$93)/10))) + Fperm_SI_Woolf2021!$H$9:$H$93*EXP(-Fperm_SI_Woolf2021!$K$9:$K$93*$C95*IF(BA$58=Fperm_SI_Woolf2021!$E$9:$E$93,1,EXP(LN((1.1*(Fperm_SI_Woolf2021!$E$9:$E$93-BA$58)-63.1579*EXP(-0.19*Fperm_SI_Woolf2021!$E$9:$E$93)+63.1579*EXP(-0.19*BA$58))/(Fperm_SI_Woolf2021!$E$9:$E$93-BA$58))*(BA$58-Fperm_SI_Woolf2021!$E$9:$E$93)/10))),Fperm_SI_Woolf2021!$D$9:$D$93)*BA$57+INTERCEPT(Fperm_SI_Woolf2021!$F$9:$F$93*EXP(-Fperm_SI_Woolf2021!$I$9:$I$93*$C95*IF(BA$58=Fperm_SI_Woolf2021!$E$9:$E$93,1,EXP(LN((1.1*(Fperm_SI_Woolf2021!$E$9:$E$93-BA$58)-63.1579*EXP(-0.19*Fperm_SI_Woolf2021!$E$9:$E$93)+63.1579*EXP(-0.19*BA$58))/(Fperm_SI_Woolf2021!$E$9:$E$93-BA$58))*(BA$58-Fperm_SI_Woolf2021!$E$9:$E$93)/10))) + Fperm_SI_Woolf2021!$G$9:$G$93*EXP(-Fperm_SI_Woolf2021!$J$9:$J$93*$C95*IF(BA$58=Fperm_SI_Woolf2021!$E$9:$E$93,1,EXP(LN((1.1*(Fperm_SI_Woolf2021!$E$9:$E$93-BA$58)-63.1579*EXP(-0.19*Fperm_SI_Woolf2021!$E$9:$E$93)+63.1579*EXP(-0.19*BA$58))/(Fperm_SI_Woolf2021!$E$9:$E$93-BA$58))*(BA$58-Fperm_SI_Woolf2021!$E$9:$E$93)/10))) + Fperm_SI_Woolf2021!$H$9:$H$93*EXP(-Fperm_SI_Woolf2021!$K$9:$K$93*$C95*IF(BA$58=Fperm_SI_Woolf2021!$E$9:$E$93,1,EXP(LN((1.1*(Fperm_SI_Woolf2021!$E$9:$E$93-BA$58)-63.1579*EXP(-0.19*Fperm_SI_Woolf2021!$E$9:$E$93)+63.1579*EXP(-0.19*BA$58))/(Fperm_SI_Woolf2021!$E$9:$E$93-BA$58))*(BA$58-Fperm_SI_Woolf2021!$E$9:$E$93)/10))),Fperm_SI_Woolf2021!$D$9:$D$93))</f>
        <v>0.49169020276814346</v>
      </c>
      <c r="BB95" s="51" cm="1">
        <f t="array" ref="BB95">MIN(1,SLOPE(Fperm_SI_Woolf2021!$F$9:$F$93*EXP(-Fperm_SI_Woolf2021!$I$9:$I$93*$C95*IF(BB$58=Fperm_SI_Woolf2021!$E$9:$E$93,1,EXP(LN((1.1*(Fperm_SI_Woolf2021!$E$9:$E$93-BB$58)-63.1579*EXP(-0.19*Fperm_SI_Woolf2021!$E$9:$E$93)+63.1579*EXP(-0.19*BB$58))/(Fperm_SI_Woolf2021!$E$9:$E$93-BB$58))*(BB$58-Fperm_SI_Woolf2021!$E$9:$E$93)/10))) + Fperm_SI_Woolf2021!$G$9:$G$93*EXP(-Fperm_SI_Woolf2021!$J$9:$J$93*$C95*IF(BB$58=Fperm_SI_Woolf2021!$E$9:$E$93,1,EXP(LN((1.1*(Fperm_SI_Woolf2021!$E$9:$E$93-BB$58)-63.1579*EXP(-0.19*Fperm_SI_Woolf2021!$E$9:$E$93)+63.1579*EXP(-0.19*BB$58))/(Fperm_SI_Woolf2021!$E$9:$E$93-BB$58))*(BB$58-Fperm_SI_Woolf2021!$E$9:$E$93)/10))) + Fperm_SI_Woolf2021!$H$9:$H$93*EXP(-Fperm_SI_Woolf2021!$K$9:$K$93*$C95*IF(BB$58=Fperm_SI_Woolf2021!$E$9:$E$93,1,EXP(LN((1.1*(Fperm_SI_Woolf2021!$E$9:$E$93-BB$58)-63.1579*EXP(-0.19*Fperm_SI_Woolf2021!$E$9:$E$93)+63.1579*EXP(-0.19*BB$58))/(Fperm_SI_Woolf2021!$E$9:$E$93-BB$58))*(BB$58-Fperm_SI_Woolf2021!$E$9:$E$93)/10))),Fperm_SI_Woolf2021!$D$9:$D$93)*BB$57+INTERCEPT(Fperm_SI_Woolf2021!$F$9:$F$93*EXP(-Fperm_SI_Woolf2021!$I$9:$I$93*$C95*IF(BB$58=Fperm_SI_Woolf2021!$E$9:$E$93,1,EXP(LN((1.1*(Fperm_SI_Woolf2021!$E$9:$E$93-BB$58)-63.1579*EXP(-0.19*Fperm_SI_Woolf2021!$E$9:$E$93)+63.1579*EXP(-0.19*BB$58))/(Fperm_SI_Woolf2021!$E$9:$E$93-BB$58))*(BB$58-Fperm_SI_Woolf2021!$E$9:$E$93)/10))) + Fperm_SI_Woolf2021!$G$9:$G$93*EXP(-Fperm_SI_Woolf2021!$J$9:$J$93*$C95*IF(BB$58=Fperm_SI_Woolf2021!$E$9:$E$93,1,EXP(LN((1.1*(Fperm_SI_Woolf2021!$E$9:$E$93-BB$58)-63.1579*EXP(-0.19*Fperm_SI_Woolf2021!$E$9:$E$93)+63.1579*EXP(-0.19*BB$58))/(Fperm_SI_Woolf2021!$E$9:$E$93-BB$58))*(BB$58-Fperm_SI_Woolf2021!$E$9:$E$93)/10))) + Fperm_SI_Woolf2021!$H$9:$H$93*EXP(-Fperm_SI_Woolf2021!$K$9:$K$93*$C95*IF(BB$58=Fperm_SI_Woolf2021!$E$9:$E$93,1,EXP(LN((1.1*(Fperm_SI_Woolf2021!$E$9:$E$93-BB$58)-63.1579*EXP(-0.19*Fperm_SI_Woolf2021!$E$9:$E$93)+63.1579*EXP(-0.19*BB$58))/(Fperm_SI_Woolf2021!$E$9:$E$93-BB$58))*(BB$58-Fperm_SI_Woolf2021!$E$9:$E$93)/10))),Fperm_SI_Woolf2021!$D$9:$D$93))</f>
        <v>0.46513205824867976</v>
      </c>
      <c r="BC95" s="51" cm="1">
        <f t="array" ref="BC95">MIN(1,SLOPE(Fperm_SI_Woolf2021!$F$9:$F$93*EXP(-Fperm_SI_Woolf2021!$I$9:$I$93*$C95*IF(BC$58=Fperm_SI_Woolf2021!$E$9:$E$93,1,EXP(LN((1.1*(Fperm_SI_Woolf2021!$E$9:$E$93-BC$58)-63.1579*EXP(-0.19*Fperm_SI_Woolf2021!$E$9:$E$93)+63.1579*EXP(-0.19*BC$58))/(Fperm_SI_Woolf2021!$E$9:$E$93-BC$58))*(BC$58-Fperm_SI_Woolf2021!$E$9:$E$93)/10))) + Fperm_SI_Woolf2021!$G$9:$G$93*EXP(-Fperm_SI_Woolf2021!$J$9:$J$93*$C95*IF(BC$58=Fperm_SI_Woolf2021!$E$9:$E$93,1,EXP(LN((1.1*(Fperm_SI_Woolf2021!$E$9:$E$93-BC$58)-63.1579*EXP(-0.19*Fperm_SI_Woolf2021!$E$9:$E$93)+63.1579*EXP(-0.19*BC$58))/(Fperm_SI_Woolf2021!$E$9:$E$93-BC$58))*(BC$58-Fperm_SI_Woolf2021!$E$9:$E$93)/10))) + Fperm_SI_Woolf2021!$H$9:$H$93*EXP(-Fperm_SI_Woolf2021!$K$9:$K$93*$C95*IF(BC$58=Fperm_SI_Woolf2021!$E$9:$E$93,1,EXP(LN((1.1*(Fperm_SI_Woolf2021!$E$9:$E$93-BC$58)-63.1579*EXP(-0.19*Fperm_SI_Woolf2021!$E$9:$E$93)+63.1579*EXP(-0.19*BC$58))/(Fperm_SI_Woolf2021!$E$9:$E$93-BC$58))*(BC$58-Fperm_SI_Woolf2021!$E$9:$E$93)/10))),Fperm_SI_Woolf2021!$D$9:$D$93)*BC$57+INTERCEPT(Fperm_SI_Woolf2021!$F$9:$F$93*EXP(-Fperm_SI_Woolf2021!$I$9:$I$93*$C95*IF(BC$58=Fperm_SI_Woolf2021!$E$9:$E$93,1,EXP(LN((1.1*(Fperm_SI_Woolf2021!$E$9:$E$93-BC$58)-63.1579*EXP(-0.19*Fperm_SI_Woolf2021!$E$9:$E$93)+63.1579*EXP(-0.19*BC$58))/(Fperm_SI_Woolf2021!$E$9:$E$93-BC$58))*(BC$58-Fperm_SI_Woolf2021!$E$9:$E$93)/10))) + Fperm_SI_Woolf2021!$G$9:$G$93*EXP(-Fperm_SI_Woolf2021!$J$9:$J$93*$C95*IF(BC$58=Fperm_SI_Woolf2021!$E$9:$E$93,1,EXP(LN((1.1*(Fperm_SI_Woolf2021!$E$9:$E$93-BC$58)-63.1579*EXP(-0.19*Fperm_SI_Woolf2021!$E$9:$E$93)+63.1579*EXP(-0.19*BC$58))/(Fperm_SI_Woolf2021!$E$9:$E$93-BC$58))*(BC$58-Fperm_SI_Woolf2021!$E$9:$E$93)/10))) + Fperm_SI_Woolf2021!$H$9:$H$93*EXP(-Fperm_SI_Woolf2021!$K$9:$K$93*$C95*IF(BC$58=Fperm_SI_Woolf2021!$E$9:$E$93,1,EXP(LN((1.1*(Fperm_SI_Woolf2021!$E$9:$E$93-BC$58)-63.1579*EXP(-0.19*Fperm_SI_Woolf2021!$E$9:$E$93)+63.1579*EXP(-0.19*BC$58))/(Fperm_SI_Woolf2021!$E$9:$E$93-BC$58))*(BC$58-Fperm_SI_Woolf2021!$E$9:$E$93)/10))),Fperm_SI_Woolf2021!$D$9:$D$93))</f>
        <v>0.43857391372921606</v>
      </c>
      <c r="BD95" s="51" cm="1">
        <f t="array" ref="BD95">MIN(1,SLOPE(Fperm_SI_Woolf2021!$F$9:$F$93*EXP(-Fperm_SI_Woolf2021!$I$9:$I$93*$C95*IF(BD$58=Fperm_SI_Woolf2021!$E$9:$E$93,1,EXP(LN((1.1*(Fperm_SI_Woolf2021!$E$9:$E$93-BD$58)-63.1579*EXP(-0.19*Fperm_SI_Woolf2021!$E$9:$E$93)+63.1579*EXP(-0.19*BD$58))/(Fperm_SI_Woolf2021!$E$9:$E$93-BD$58))*(BD$58-Fperm_SI_Woolf2021!$E$9:$E$93)/10))) + Fperm_SI_Woolf2021!$G$9:$G$93*EXP(-Fperm_SI_Woolf2021!$J$9:$J$93*$C95*IF(BD$58=Fperm_SI_Woolf2021!$E$9:$E$93,1,EXP(LN((1.1*(Fperm_SI_Woolf2021!$E$9:$E$93-BD$58)-63.1579*EXP(-0.19*Fperm_SI_Woolf2021!$E$9:$E$93)+63.1579*EXP(-0.19*BD$58))/(Fperm_SI_Woolf2021!$E$9:$E$93-BD$58))*(BD$58-Fperm_SI_Woolf2021!$E$9:$E$93)/10))) + Fperm_SI_Woolf2021!$H$9:$H$93*EXP(-Fperm_SI_Woolf2021!$K$9:$K$93*$C95*IF(BD$58=Fperm_SI_Woolf2021!$E$9:$E$93,1,EXP(LN((1.1*(Fperm_SI_Woolf2021!$E$9:$E$93-BD$58)-63.1579*EXP(-0.19*Fperm_SI_Woolf2021!$E$9:$E$93)+63.1579*EXP(-0.19*BD$58))/(Fperm_SI_Woolf2021!$E$9:$E$93-BD$58))*(BD$58-Fperm_SI_Woolf2021!$E$9:$E$93)/10))),Fperm_SI_Woolf2021!$D$9:$D$93)*BD$57+INTERCEPT(Fperm_SI_Woolf2021!$F$9:$F$93*EXP(-Fperm_SI_Woolf2021!$I$9:$I$93*$C95*IF(BD$58=Fperm_SI_Woolf2021!$E$9:$E$93,1,EXP(LN((1.1*(Fperm_SI_Woolf2021!$E$9:$E$93-BD$58)-63.1579*EXP(-0.19*Fperm_SI_Woolf2021!$E$9:$E$93)+63.1579*EXP(-0.19*BD$58))/(Fperm_SI_Woolf2021!$E$9:$E$93-BD$58))*(BD$58-Fperm_SI_Woolf2021!$E$9:$E$93)/10))) + Fperm_SI_Woolf2021!$G$9:$G$93*EXP(-Fperm_SI_Woolf2021!$J$9:$J$93*$C95*IF(BD$58=Fperm_SI_Woolf2021!$E$9:$E$93,1,EXP(LN((1.1*(Fperm_SI_Woolf2021!$E$9:$E$93-BD$58)-63.1579*EXP(-0.19*Fperm_SI_Woolf2021!$E$9:$E$93)+63.1579*EXP(-0.19*BD$58))/(Fperm_SI_Woolf2021!$E$9:$E$93-BD$58))*(BD$58-Fperm_SI_Woolf2021!$E$9:$E$93)/10))) + Fperm_SI_Woolf2021!$H$9:$H$93*EXP(-Fperm_SI_Woolf2021!$K$9:$K$93*$C95*IF(BD$58=Fperm_SI_Woolf2021!$E$9:$E$93,1,EXP(LN((1.1*(Fperm_SI_Woolf2021!$E$9:$E$93-BD$58)-63.1579*EXP(-0.19*Fperm_SI_Woolf2021!$E$9:$E$93)+63.1579*EXP(-0.19*BD$58))/(Fperm_SI_Woolf2021!$E$9:$E$93-BD$58))*(BD$58-Fperm_SI_Woolf2021!$E$9:$E$93)/10))),Fperm_SI_Woolf2021!$D$9:$D$93))</f>
        <v>0.41201576920975236</v>
      </c>
      <c r="BE95" s="51" cm="1">
        <f t="array" ref="BE95">MIN(1,SLOPE(Fperm_SI_Woolf2021!$F$9:$F$93*EXP(-Fperm_SI_Woolf2021!$I$9:$I$93*$C95*IF(BE$58=Fperm_SI_Woolf2021!$E$9:$E$93,1,EXP(LN((1.1*(Fperm_SI_Woolf2021!$E$9:$E$93-BE$58)-63.1579*EXP(-0.19*Fperm_SI_Woolf2021!$E$9:$E$93)+63.1579*EXP(-0.19*BE$58))/(Fperm_SI_Woolf2021!$E$9:$E$93-BE$58))*(BE$58-Fperm_SI_Woolf2021!$E$9:$E$93)/10))) + Fperm_SI_Woolf2021!$G$9:$G$93*EXP(-Fperm_SI_Woolf2021!$J$9:$J$93*$C95*IF(BE$58=Fperm_SI_Woolf2021!$E$9:$E$93,1,EXP(LN((1.1*(Fperm_SI_Woolf2021!$E$9:$E$93-BE$58)-63.1579*EXP(-0.19*Fperm_SI_Woolf2021!$E$9:$E$93)+63.1579*EXP(-0.19*BE$58))/(Fperm_SI_Woolf2021!$E$9:$E$93-BE$58))*(BE$58-Fperm_SI_Woolf2021!$E$9:$E$93)/10))) + Fperm_SI_Woolf2021!$H$9:$H$93*EXP(-Fperm_SI_Woolf2021!$K$9:$K$93*$C95*IF(BE$58=Fperm_SI_Woolf2021!$E$9:$E$93,1,EXP(LN((1.1*(Fperm_SI_Woolf2021!$E$9:$E$93-BE$58)-63.1579*EXP(-0.19*Fperm_SI_Woolf2021!$E$9:$E$93)+63.1579*EXP(-0.19*BE$58))/(Fperm_SI_Woolf2021!$E$9:$E$93-BE$58))*(BE$58-Fperm_SI_Woolf2021!$E$9:$E$93)/10))),Fperm_SI_Woolf2021!$D$9:$D$93)*BE$57+INTERCEPT(Fperm_SI_Woolf2021!$F$9:$F$93*EXP(-Fperm_SI_Woolf2021!$I$9:$I$93*$C95*IF(BE$58=Fperm_SI_Woolf2021!$E$9:$E$93,1,EXP(LN((1.1*(Fperm_SI_Woolf2021!$E$9:$E$93-BE$58)-63.1579*EXP(-0.19*Fperm_SI_Woolf2021!$E$9:$E$93)+63.1579*EXP(-0.19*BE$58))/(Fperm_SI_Woolf2021!$E$9:$E$93-BE$58))*(BE$58-Fperm_SI_Woolf2021!$E$9:$E$93)/10))) + Fperm_SI_Woolf2021!$G$9:$G$93*EXP(-Fperm_SI_Woolf2021!$J$9:$J$93*$C95*IF(BE$58=Fperm_SI_Woolf2021!$E$9:$E$93,1,EXP(LN((1.1*(Fperm_SI_Woolf2021!$E$9:$E$93-BE$58)-63.1579*EXP(-0.19*Fperm_SI_Woolf2021!$E$9:$E$93)+63.1579*EXP(-0.19*BE$58))/(Fperm_SI_Woolf2021!$E$9:$E$93-BE$58))*(BE$58-Fperm_SI_Woolf2021!$E$9:$E$93)/10))) + Fperm_SI_Woolf2021!$H$9:$H$93*EXP(-Fperm_SI_Woolf2021!$K$9:$K$93*$C95*IF(BE$58=Fperm_SI_Woolf2021!$E$9:$E$93,1,EXP(LN((1.1*(Fperm_SI_Woolf2021!$E$9:$E$93-BE$58)-63.1579*EXP(-0.19*Fperm_SI_Woolf2021!$E$9:$E$93)+63.1579*EXP(-0.19*BE$58))/(Fperm_SI_Woolf2021!$E$9:$E$93-BE$58))*(BE$58-Fperm_SI_Woolf2021!$E$9:$E$93)/10))),Fperm_SI_Woolf2021!$D$9:$D$93))</f>
        <v>0.38545762469028866</v>
      </c>
      <c r="BF95" s="51" cm="1">
        <f t="array" ref="BF95">MIN(1,SLOPE(Fperm_SI_Woolf2021!$F$9:$F$93*EXP(-Fperm_SI_Woolf2021!$I$9:$I$93*$C95*IF(BF$58=Fperm_SI_Woolf2021!$E$9:$E$93,1,EXP(LN((1.1*(Fperm_SI_Woolf2021!$E$9:$E$93-BF$58)-63.1579*EXP(-0.19*Fperm_SI_Woolf2021!$E$9:$E$93)+63.1579*EXP(-0.19*BF$58))/(Fperm_SI_Woolf2021!$E$9:$E$93-BF$58))*(BF$58-Fperm_SI_Woolf2021!$E$9:$E$93)/10))) + Fperm_SI_Woolf2021!$G$9:$G$93*EXP(-Fperm_SI_Woolf2021!$J$9:$J$93*$C95*IF(BF$58=Fperm_SI_Woolf2021!$E$9:$E$93,1,EXP(LN((1.1*(Fperm_SI_Woolf2021!$E$9:$E$93-BF$58)-63.1579*EXP(-0.19*Fperm_SI_Woolf2021!$E$9:$E$93)+63.1579*EXP(-0.19*BF$58))/(Fperm_SI_Woolf2021!$E$9:$E$93-BF$58))*(BF$58-Fperm_SI_Woolf2021!$E$9:$E$93)/10))) + Fperm_SI_Woolf2021!$H$9:$H$93*EXP(-Fperm_SI_Woolf2021!$K$9:$K$93*$C95*IF(BF$58=Fperm_SI_Woolf2021!$E$9:$E$93,1,EXP(LN((1.1*(Fperm_SI_Woolf2021!$E$9:$E$93-BF$58)-63.1579*EXP(-0.19*Fperm_SI_Woolf2021!$E$9:$E$93)+63.1579*EXP(-0.19*BF$58))/(Fperm_SI_Woolf2021!$E$9:$E$93-BF$58))*(BF$58-Fperm_SI_Woolf2021!$E$9:$E$93)/10))),Fperm_SI_Woolf2021!$D$9:$D$93)*BF$57+INTERCEPT(Fperm_SI_Woolf2021!$F$9:$F$93*EXP(-Fperm_SI_Woolf2021!$I$9:$I$93*$C95*IF(BF$58=Fperm_SI_Woolf2021!$E$9:$E$93,1,EXP(LN((1.1*(Fperm_SI_Woolf2021!$E$9:$E$93-BF$58)-63.1579*EXP(-0.19*Fperm_SI_Woolf2021!$E$9:$E$93)+63.1579*EXP(-0.19*BF$58))/(Fperm_SI_Woolf2021!$E$9:$E$93-BF$58))*(BF$58-Fperm_SI_Woolf2021!$E$9:$E$93)/10))) + Fperm_SI_Woolf2021!$G$9:$G$93*EXP(-Fperm_SI_Woolf2021!$J$9:$J$93*$C95*IF(BF$58=Fperm_SI_Woolf2021!$E$9:$E$93,1,EXP(LN((1.1*(Fperm_SI_Woolf2021!$E$9:$E$93-BF$58)-63.1579*EXP(-0.19*Fperm_SI_Woolf2021!$E$9:$E$93)+63.1579*EXP(-0.19*BF$58))/(Fperm_SI_Woolf2021!$E$9:$E$93-BF$58))*(BF$58-Fperm_SI_Woolf2021!$E$9:$E$93)/10))) + Fperm_SI_Woolf2021!$H$9:$H$93*EXP(-Fperm_SI_Woolf2021!$K$9:$K$93*$C95*IF(BF$58=Fperm_SI_Woolf2021!$E$9:$E$93,1,EXP(LN((1.1*(Fperm_SI_Woolf2021!$E$9:$E$93-BF$58)-63.1579*EXP(-0.19*Fperm_SI_Woolf2021!$E$9:$E$93)+63.1579*EXP(-0.19*BF$58))/(Fperm_SI_Woolf2021!$E$9:$E$93-BF$58))*(BF$58-Fperm_SI_Woolf2021!$E$9:$E$93)/10))),Fperm_SI_Woolf2021!$D$9:$D$93))</f>
        <v>0.35889948017082496</v>
      </c>
      <c r="BG95" s="51" cm="1">
        <f t="array" ref="BG95">MIN(1,SLOPE(Fperm_SI_Woolf2021!$F$9:$F$93*EXP(-Fperm_SI_Woolf2021!$I$9:$I$93*$C95*IF(BG$58=Fperm_SI_Woolf2021!$E$9:$E$93,1,EXP(LN((1.1*(Fperm_SI_Woolf2021!$E$9:$E$93-BG$58)-63.1579*EXP(-0.19*Fperm_SI_Woolf2021!$E$9:$E$93)+63.1579*EXP(-0.19*BG$58))/(Fperm_SI_Woolf2021!$E$9:$E$93-BG$58))*(BG$58-Fperm_SI_Woolf2021!$E$9:$E$93)/10))) + Fperm_SI_Woolf2021!$G$9:$G$93*EXP(-Fperm_SI_Woolf2021!$J$9:$J$93*$C95*IF(BG$58=Fperm_SI_Woolf2021!$E$9:$E$93,1,EXP(LN((1.1*(Fperm_SI_Woolf2021!$E$9:$E$93-BG$58)-63.1579*EXP(-0.19*Fperm_SI_Woolf2021!$E$9:$E$93)+63.1579*EXP(-0.19*BG$58))/(Fperm_SI_Woolf2021!$E$9:$E$93-BG$58))*(BG$58-Fperm_SI_Woolf2021!$E$9:$E$93)/10))) + Fperm_SI_Woolf2021!$H$9:$H$93*EXP(-Fperm_SI_Woolf2021!$K$9:$K$93*$C95*IF(BG$58=Fperm_SI_Woolf2021!$E$9:$E$93,1,EXP(LN((1.1*(Fperm_SI_Woolf2021!$E$9:$E$93-BG$58)-63.1579*EXP(-0.19*Fperm_SI_Woolf2021!$E$9:$E$93)+63.1579*EXP(-0.19*BG$58))/(Fperm_SI_Woolf2021!$E$9:$E$93-BG$58))*(BG$58-Fperm_SI_Woolf2021!$E$9:$E$93)/10))),Fperm_SI_Woolf2021!$D$9:$D$93)*BG$57+INTERCEPT(Fperm_SI_Woolf2021!$F$9:$F$93*EXP(-Fperm_SI_Woolf2021!$I$9:$I$93*$C95*IF(BG$58=Fperm_SI_Woolf2021!$E$9:$E$93,1,EXP(LN((1.1*(Fperm_SI_Woolf2021!$E$9:$E$93-BG$58)-63.1579*EXP(-0.19*Fperm_SI_Woolf2021!$E$9:$E$93)+63.1579*EXP(-0.19*BG$58))/(Fperm_SI_Woolf2021!$E$9:$E$93-BG$58))*(BG$58-Fperm_SI_Woolf2021!$E$9:$E$93)/10))) + Fperm_SI_Woolf2021!$G$9:$G$93*EXP(-Fperm_SI_Woolf2021!$J$9:$J$93*$C95*IF(BG$58=Fperm_SI_Woolf2021!$E$9:$E$93,1,EXP(LN((1.1*(Fperm_SI_Woolf2021!$E$9:$E$93-BG$58)-63.1579*EXP(-0.19*Fperm_SI_Woolf2021!$E$9:$E$93)+63.1579*EXP(-0.19*BG$58))/(Fperm_SI_Woolf2021!$E$9:$E$93-BG$58))*(BG$58-Fperm_SI_Woolf2021!$E$9:$E$93)/10))) + Fperm_SI_Woolf2021!$H$9:$H$93*EXP(-Fperm_SI_Woolf2021!$K$9:$K$93*$C95*IF(BG$58=Fperm_SI_Woolf2021!$E$9:$E$93,1,EXP(LN((1.1*(Fperm_SI_Woolf2021!$E$9:$E$93-BG$58)-63.1579*EXP(-0.19*Fperm_SI_Woolf2021!$E$9:$E$93)+63.1579*EXP(-0.19*BG$58))/(Fperm_SI_Woolf2021!$E$9:$E$93-BG$58))*(BG$58-Fperm_SI_Woolf2021!$E$9:$E$93)/10))),Fperm_SI_Woolf2021!$D$9:$D$93))</f>
        <v>0.33234133565136126</v>
      </c>
      <c r="BH95" s="51" cm="1">
        <f t="array" ref="BH95">MIN(1,SLOPE(Fperm_SI_Woolf2021!$F$9:$F$93*EXP(-Fperm_SI_Woolf2021!$I$9:$I$93*$C95*IF(BH$58=Fperm_SI_Woolf2021!$E$9:$E$93,1,EXP(LN((1.1*(Fperm_SI_Woolf2021!$E$9:$E$93-BH$58)-63.1579*EXP(-0.19*Fperm_SI_Woolf2021!$E$9:$E$93)+63.1579*EXP(-0.19*BH$58))/(Fperm_SI_Woolf2021!$E$9:$E$93-BH$58))*(BH$58-Fperm_SI_Woolf2021!$E$9:$E$93)/10))) + Fperm_SI_Woolf2021!$G$9:$G$93*EXP(-Fperm_SI_Woolf2021!$J$9:$J$93*$C95*IF(BH$58=Fperm_SI_Woolf2021!$E$9:$E$93,1,EXP(LN((1.1*(Fperm_SI_Woolf2021!$E$9:$E$93-BH$58)-63.1579*EXP(-0.19*Fperm_SI_Woolf2021!$E$9:$E$93)+63.1579*EXP(-0.19*BH$58))/(Fperm_SI_Woolf2021!$E$9:$E$93-BH$58))*(BH$58-Fperm_SI_Woolf2021!$E$9:$E$93)/10))) + Fperm_SI_Woolf2021!$H$9:$H$93*EXP(-Fperm_SI_Woolf2021!$K$9:$K$93*$C95*IF(BH$58=Fperm_SI_Woolf2021!$E$9:$E$93,1,EXP(LN((1.1*(Fperm_SI_Woolf2021!$E$9:$E$93-BH$58)-63.1579*EXP(-0.19*Fperm_SI_Woolf2021!$E$9:$E$93)+63.1579*EXP(-0.19*BH$58))/(Fperm_SI_Woolf2021!$E$9:$E$93-BH$58))*(BH$58-Fperm_SI_Woolf2021!$E$9:$E$93)/10))),Fperm_SI_Woolf2021!$D$9:$D$93)*BH$57+INTERCEPT(Fperm_SI_Woolf2021!$F$9:$F$93*EXP(-Fperm_SI_Woolf2021!$I$9:$I$93*$C95*IF(BH$58=Fperm_SI_Woolf2021!$E$9:$E$93,1,EXP(LN((1.1*(Fperm_SI_Woolf2021!$E$9:$E$93-BH$58)-63.1579*EXP(-0.19*Fperm_SI_Woolf2021!$E$9:$E$93)+63.1579*EXP(-0.19*BH$58))/(Fperm_SI_Woolf2021!$E$9:$E$93-BH$58))*(BH$58-Fperm_SI_Woolf2021!$E$9:$E$93)/10))) + Fperm_SI_Woolf2021!$G$9:$G$93*EXP(-Fperm_SI_Woolf2021!$J$9:$J$93*$C95*IF(BH$58=Fperm_SI_Woolf2021!$E$9:$E$93,1,EXP(LN((1.1*(Fperm_SI_Woolf2021!$E$9:$E$93-BH$58)-63.1579*EXP(-0.19*Fperm_SI_Woolf2021!$E$9:$E$93)+63.1579*EXP(-0.19*BH$58))/(Fperm_SI_Woolf2021!$E$9:$E$93-BH$58))*(BH$58-Fperm_SI_Woolf2021!$E$9:$E$93)/10))) + Fperm_SI_Woolf2021!$H$9:$H$93*EXP(-Fperm_SI_Woolf2021!$K$9:$K$93*$C95*IF(BH$58=Fperm_SI_Woolf2021!$E$9:$E$93,1,EXP(LN((1.1*(Fperm_SI_Woolf2021!$E$9:$E$93-BH$58)-63.1579*EXP(-0.19*Fperm_SI_Woolf2021!$E$9:$E$93)+63.1579*EXP(-0.19*BH$58))/(Fperm_SI_Woolf2021!$E$9:$E$93-BH$58))*(BH$58-Fperm_SI_Woolf2021!$E$9:$E$93)/10))),Fperm_SI_Woolf2021!$D$9:$D$93))</f>
        <v>0.3057831911318975</v>
      </c>
      <c r="BI95" s="51" cm="1">
        <f t="array" ref="BI95">MIN(1,SLOPE(Fperm_SI_Woolf2021!$F$9:$F$93*EXP(-Fperm_SI_Woolf2021!$I$9:$I$93*$C95*IF(BI$58=Fperm_SI_Woolf2021!$E$9:$E$93,1,EXP(LN((1.1*(Fperm_SI_Woolf2021!$E$9:$E$93-BI$58)-63.1579*EXP(-0.19*Fperm_SI_Woolf2021!$E$9:$E$93)+63.1579*EXP(-0.19*BI$58))/(Fperm_SI_Woolf2021!$E$9:$E$93-BI$58))*(BI$58-Fperm_SI_Woolf2021!$E$9:$E$93)/10))) + Fperm_SI_Woolf2021!$G$9:$G$93*EXP(-Fperm_SI_Woolf2021!$J$9:$J$93*$C95*IF(BI$58=Fperm_SI_Woolf2021!$E$9:$E$93,1,EXP(LN((1.1*(Fperm_SI_Woolf2021!$E$9:$E$93-BI$58)-63.1579*EXP(-0.19*Fperm_SI_Woolf2021!$E$9:$E$93)+63.1579*EXP(-0.19*BI$58))/(Fperm_SI_Woolf2021!$E$9:$E$93-BI$58))*(BI$58-Fperm_SI_Woolf2021!$E$9:$E$93)/10))) + Fperm_SI_Woolf2021!$H$9:$H$93*EXP(-Fperm_SI_Woolf2021!$K$9:$K$93*$C95*IF(BI$58=Fperm_SI_Woolf2021!$E$9:$E$93,1,EXP(LN((1.1*(Fperm_SI_Woolf2021!$E$9:$E$93-BI$58)-63.1579*EXP(-0.19*Fperm_SI_Woolf2021!$E$9:$E$93)+63.1579*EXP(-0.19*BI$58))/(Fperm_SI_Woolf2021!$E$9:$E$93-BI$58))*(BI$58-Fperm_SI_Woolf2021!$E$9:$E$93)/10))),Fperm_SI_Woolf2021!$D$9:$D$93)*BI$57+INTERCEPT(Fperm_SI_Woolf2021!$F$9:$F$93*EXP(-Fperm_SI_Woolf2021!$I$9:$I$93*$C95*IF(BI$58=Fperm_SI_Woolf2021!$E$9:$E$93,1,EXP(LN((1.1*(Fperm_SI_Woolf2021!$E$9:$E$93-BI$58)-63.1579*EXP(-0.19*Fperm_SI_Woolf2021!$E$9:$E$93)+63.1579*EXP(-0.19*BI$58))/(Fperm_SI_Woolf2021!$E$9:$E$93-BI$58))*(BI$58-Fperm_SI_Woolf2021!$E$9:$E$93)/10))) + Fperm_SI_Woolf2021!$G$9:$G$93*EXP(-Fperm_SI_Woolf2021!$J$9:$J$93*$C95*IF(BI$58=Fperm_SI_Woolf2021!$E$9:$E$93,1,EXP(LN((1.1*(Fperm_SI_Woolf2021!$E$9:$E$93-BI$58)-63.1579*EXP(-0.19*Fperm_SI_Woolf2021!$E$9:$E$93)+63.1579*EXP(-0.19*BI$58))/(Fperm_SI_Woolf2021!$E$9:$E$93-BI$58))*(BI$58-Fperm_SI_Woolf2021!$E$9:$E$93)/10))) + Fperm_SI_Woolf2021!$H$9:$H$93*EXP(-Fperm_SI_Woolf2021!$K$9:$K$93*$C95*IF(BI$58=Fperm_SI_Woolf2021!$E$9:$E$93,1,EXP(LN((1.1*(Fperm_SI_Woolf2021!$E$9:$E$93-BI$58)-63.1579*EXP(-0.19*Fperm_SI_Woolf2021!$E$9:$E$93)+63.1579*EXP(-0.19*BI$58))/(Fperm_SI_Woolf2021!$E$9:$E$93-BI$58))*(BI$58-Fperm_SI_Woolf2021!$E$9:$E$93)/10))),Fperm_SI_Woolf2021!$D$9:$D$93))</f>
        <v>0.27922504661243375</v>
      </c>
      <c r="BJ95" s="51" cm="1">
        <f t="array" ref="BJ95">MIN(1,SLOPE(Fperm_SI_Woolf2021!$F$9:$F$93*EXP(-Fperm_SI_Woolf2021!$I$9:$I$93*$C95*IF(BJ$58=Fperm_SI_Woolf2021!$E$9:$E$93,1,EXP(LN((1.1*(Fperm_SI_Woolf2021!$E$9:$E$93-BJ$58)-63.1579*EXP(-0.19*Fperm_SI_Woolf2021!$E$9:$E$93)+63.1579*EXP(-0.19*BJ$58))/(Fperm_SI_Woolf2021!$E$9:$E$93-BJ$58))*(BJ$58-Fperm_SI_Woolf2021!$E$9:$E$93)/10))) + Fperm_SI_Woolf2021!$G$9:$G$93*EXP(-Fperm_SI_Woolf2021!$J$9:$J$93*$C95*IF(BJ$58=Fperm_SI_Woolf2021!$E$9:$E$93,1,EXP(LN((1.1*(Fperm_SI_Woolf2021!$E$9:$E$93-BJ$58)-63.1579*EXP(-0.19*Fperm_SI_Woolf2021!$E$9:$E$93)+63.1579*EXP(-0.19*BJ$58))/(Fperm_SI_Woolf2021!$E$9:$E$93-BJ$58))*(BJ$58-Fperm_SI_Woolf2021!$E$9:$E$93)/10))) + Fperm_SI_Woolf2021!$H$9:$H$93*EXP(-Fperm_SI_Woolf2021!$K$9:$K$93*$C95*IF(BJ$58=Fperm_SI_Woolf2021!$E$9:$E$93,1,EXP(LN((1.1*(Fperm_SI_Woolf2021!$E$9:$E$93-BJ$58)-63.1579*EXP(-0.19*Fperm_SI_Woolf2021!$E$9:$E$93)+63.1579*EXP(-0.19*BJ$58))/(Fperm_SI_Woolf2021!$E$9:$E$93-BJ$58))*(BJ$58-Fperm_SI_Woolf2021!$E$9:$E$93)/10))),Fperm_SI_Woolf2021!$D$9:$D$93)*BJ$57+INTERCEPT(Fperm_SI_Woolf2021!$F$9:$F$93*EXP(-Fperm_SI_Woolf2021!$I$9:$I$93*$C95*IF(BJ$58=Fperm_SI_Woolf2021!$E$9:$E$93,1,EXP(LN((1.1*(Fperm_SI_Woolf2021!$E$9:$E$93-BJ$58)-63.1579*EXP(-0.19*Fperm_SI_Woolf2021!$E$9:$E$93)+63.1579*EXP(-0.19*BJ$58))/(Fperm_SI_Woolf2021!$E$9:$E$93-BJ$58))*(BJ$58-Fperm_SI_Woolf2021!$E$9:$E$93)/10))) + Fperm_SI_Woolf2021!$G$9:$G$93*EXP(-Fperm_SI_Woolf2021!$J$9:$J$93*$C95*IF(BJ$58=Fperm_SI_Woolf2021!$E$9:$E$93,1,EXP(LN((1.1*(Fperm_SI_Woolf2021!$E$9:$E$93-BJ$58)-63.1579*EXP(-0.19*Fperm_SI_Woolf2021!$E$9:$E$93)+63.1579*EXP(-0.19*BJ$58))/(Fperm_SI_Woolf2021!$E$9:$E$93-BJ$58))*(BJ$58-Fperm_SI_Woolf2021!$E$9:$E$93)/10))) + Fperm_SI_Woolf2021!$H$9:$H$93*EXP(-Fperm_SI_Woolf2021!$K$9:$K$93*$C95*IF(BJ$58=Fperm_SI_Woolf2021!$E$9:$E$93,1,EXP(LN((1.1*(Fperm_SI_Woolf2021!$E$9:$E$93-BJ$58)-63.1579*EXP(-0.19*Fperm_SI_Woolf2021!$E$9:$E$93)+63.1579*EXP(-0.19*BJ$58))/(Fperm_SI_Woolf2021!$E$9:$E$93-BJ$58))*(BJ$58-Fperm_SI_Woolf2021!$E$9:$E$93)/10))),Fperm_SI_Woolf2021!$D$9:$D$93))</f>
        <v>0.25266690209297005</v>
      </c>
      <c r="BK95" s="51" cm="1">
        <f t="array" ref="BK95">MIN(1,SLOPE(Fperm_SI_Woolf2021!$F$9:$F$93*EXP(-Fperm_SI_Woolf2021!$I$9:$I$93*$C95*IF(BK$58=Fperm_SI_Woolf2021!$E$9:$E$93,1,EXP(LN((1.1*(Fperm_SI_Woolf2021!$E$9:$E$93-BK$58)-63.1579*EXP(-0.19*Fperm_SI_Woolf2021!$E$9:$E$93)+63.1579*EXP(-0.19*BK$58))/(Fperm_SI_Woolf2021!$E$9:$E$93-BK$58))*(BK$58-Fperm_SI_Woolf2021!$E$9:$E$93)/10))) + Fperm_SI_Woolf2021!$G$9:$G$93*EXP(-Fperm_SI_Woolf2021!$J$9:$J$93*$C95*IF(BK$58=Fperm_SI_Woolf2021!$E$9:$E$93,1,EXP(LN((1.1*(Fperm_SI_Woolf2021!$E$9:$E$93-BK$58)-63.1579*EXP(-0.19*Fperm_SI_Woolf2021!$E$9:$E$93)+63.1579*EXP(-0.19*BK$58))/(Fperm_SI_Woolf2021!$E$9:$E$93-BK$58))*(BK$58-Fperm_SI_Woolf2021!$E$9:$E$93)/10))) + Fperm_SI_Woolf2021!$H$9:$H$93*EXP(-Fperm_SI_Woolf2021!$K$9:$K$93*$C95*IF(BK$58=Fperm_SI_Woolf2021!$E$9:$E$93,1,EXP(LN((1.1*(Fperm_SI_Woolf2021!$E$9:$E$93-BK$58)-63.1579*EXP(-0.19*Fperm_SI_Woolf2021!$E$9:$E$93)+63.1579*EXP(-0.19*BK$58))/(Fperm_SI_Woolf2021!$E$9:$E$93-BK$58))*(BK$58-Fperm_SI_Woolf2021!$E$9:$E$93)/10))),Fperm_SI_Woolf2021!$D$9:$D$93)*BK$57+INTERCEPT(Fperm_SI_Woolf2021!$F$9:$F$93*EXP(-Fperm_SI_Woolf2021!$I$9:$I$93*$C95*IF(BK$58=Fperm_SI_Woolf2021!$E$9:$E$93,1,EXP(LN((1.1*(Fperm_SI_Woolf2021!$E$9:$E$93-BK$58)-63.1579*EXP(-0.19*Fperm_SI_Woolf2021!$E$9:$E$93)+63.1579*EXP(-0.19*BK$58))/(Fperm_SI_Woolf2021!$E$9:$E$93-BK$58))*(BK$58-Fperm_SI_Woolf2021!$E$9:$E$93)/10))) + Fperm_SI_Woolf2021!$G$9:$G$93*EXP(-Fperm_SI_Woolf2021!$J$9:$J$93*$C95*IF(BK$58=Fperm_SI_Woolf2021!$E$9:$E$93,1,EXP(LN((1.1*(Fperm_SI_Woolf2021!$E$9:$E$93-BK$58)-63.1579*EXP(-0.19*Fperm_SI_Woolf2021!$E$9:$E$93)+63.1579*EXP(-0.19*BK$58))/(Fperm_SI_Woolf2021!$E$9:$E$93-BK$58))*(BK$58-Fperm_SI_Woolf2021!$E$9:$E$93)/10))) + Fperm_SI_Woolf2021!$H$9:$H$93*EXP(-Fperm_SI_Woolf2021!$K$9:$K$93*$C95*IF(BK$58=Fperm_SI_Woolf2021!$E$9:$E$93,1,EXP(LN((1.1*(Fperm_SI_Woolf2021!$E$9:$E$93-BK$58)-63.1579*EXP(-0.19*Fperm_SI_Woolf2021!$E$9:$E$93)+63.1579*EXP(-0.19*BK$58))/(Fperm_SI_Woolf2021!$E$9:$E$93-BK$58))*(BK$58-Fperm_SI_Woolf2021!$E$9:$E$93)/10))),Fperm_SI_Woolf2021!$D$9:$D$93))</f>
        <v>0.22610875757350629</v>
      </c>
      <c r="BL95" s="51" cm="1">
        <f t="array" ref="BL95">MIN(1,SLOPE(Fperm_SI_Woolf2021!$F$9:$F$93*EXP(-Fperm_SI_Woolf2021!$I$9:$I$93*$C95*IF(BL$58=Fperm_SI_Woolf2021!$E$9:$E$93,1,EXP(LN((1.1*(Fperm_SI_Woolf2021!$E$9:$E$93-BL$58)-63.1579*EXP(-0.19*Fperm_SI_Woolf2021!$E$9:$E$93)+63.1579*EXP(-0.19*BL$58))/(Fperm_SI_Woolf2021!$E$9:$E$93-BL$58))*(BL$58-Fperm_SI_Woolf2021!$E$9:$E$93)/10))) + Fperm_SI_Woolf2021!$G$9:$G$93*EXP(-Fperm_SI_Woolf2021!$J$9:$J$93*$C95*IF(BL$58=Fperm_SI_Woolf2021!$E$9:$E$93,1,EXP(LN((1.1*(Fperm_SI_Woolf2021!$E$9:$E$93-BL$58)-63.1579*EXP(-0.19*Fperm_SI_Woolf2021!$E$9:$E$93)+63.1579*EXP(-0.19*BL$58))/(Fperm_SI_Woolf2021!$E$9:$E$93-BL$58))*(BL$58-Fperm_SI_Woolf2021!$E$9:$E$93)/10))) + Fperm_SI_Woolf2021!$H$9:$H$93*EXP(-Fperm_SI_Woolf2021!$K$9:$K$93*$C95*IF(BL$58=Fperm_SI_Woolf2021!$E$9:$E$93,1,EXP(LN((1.1*(Fperm_SI_Woolf2021!$E$9:$E$93-BL$58)-63.1579*EXP(-0.19*Fperm_SI_Woolf2021!$E$9:$E$93)+63.1579*EXP(-0.19*BL$58))/(Fperm_SI_Woolf2021!$E$9:$E$93-BL$58))*(BL$58-Fperm_SI_Woolf2021!$E$9:$E$93)/10))),Fperm_SI_Woolf2021!$D$9:$D$93)*BL$57+INTERCEPT(Fperm_SI_Woolf2021!$F$9:$F$93*EXP(-Fperm_SI_Woolf2021!$I$9:$I$93*$C95*IF(BL$58=Fperm_SI_Woolf2021!$E$9:$E$93,1,EXP(LN((1.1*(Fperm_SI_Woolf2021!$E$9:$E$93-BL$58)-63.1579*EXP(-0.19*Fperm_SI_Woolf2021!$E$9:$E$93)+63.1579*EXP(-0.19*BL$58))/(Fperm_SI_Woolf2021!$E$9:$E$93-BL$58))*(BL$58-Fperm_SI_Woolf2021!$E$9:$E$93)/10))) + Fperm_SI_Woolf2021!$G$9:$G$93*EXP(-Fperm_SI_Woolf2021!$J$9:$J$93*$C95*IF(BL$58=Fperm_SI_Woolf2021!$E$9:$E$93,1,EXP(LN((1.1*(Fperm_SI_Woolf2021!$E$9:$E$93-BL$58)-63.1579*EXP(-0.19*Fperm_SI_Woolf2021!$E$9:$E$93)+63.1579*EXP(-0.19*BL$58))/(Fperm_SI_Woolf2021!$E$9:$E$93-BL$58))*(BL$58-Fperm_SI_Woolf2021!$E$9:$E$93)/10))) + Fperm_SI_Woolf2021!$H$9:$H$93*EXP(-Fperm_SI_Woolf2021!$K$9:$K$93*$C95*IF(BL$58=Fperm_SI_Woolf2021!$E$9:$E$93,1,EXP(LN((1.1*(Fperm_SI_Woolf2021!$E$9:$E$93-BL$58)-63.1579*EXP(-0.19*Fperm_SI_Woolf2021!$E$9:$E$93)+63.1579*EXP(-0.19*BL$58))/(Fperm_SI_Woolf2021!$E$9:$E$93-BL$58))*(BL$58-Fperm_SI_Woolf2021!$E$9:$E$93)/10))),Fperm_SI_Woolf2021!$D$9:$D$93))</f>
        <v>0.55066255589667867</v>
      </c>
      <c r="BM95" s="51" cm="1">
        <f t="array" ref="BM95">MIN(1,SLOPE(Fperm_SI_Woolf2021!$F$9:$F$93*EXP(-Fperm_SI_Woolf2021!$I$9:$I$93*$C95*IF(BM$58=Fperm_SI_Woolf2021!$E$9:$E$93,1,EXP(LN((1.1*(Fperm_SI_Woolf2021!$E$9:$E$93-BM$58)-63.1579*EXP(-0.19*Fperm_SI_Woolf2021!$E$9:$E$93)+63.1579*EXP(-0.19*BM$58))/(Fperm_SI_Woolf2021!$E$9:$E$93-BM$58))*(BM$58-Fperm_SI_Woolf2021!$E$9:$E$93)/10))) + Fperm_SI_Woolf2021!$G$9:$G$93*EXP(-Fperm_SI_Woolf2021!$J$9:$J$93*$C95*IF(BM$58=Fperm_SI_Woolf2021!$E$9:$E$93,1,EXP(LN((1.1*(Fperm_SI_Woolf2021!$E$9:$E$93-BM$58)-63.1579*EXP(-0.19*Fperm_SI_Woolf2021!$E$9:$E$93)+63.1579*EXP(-0.19*BM$58))/(Fperm_SI_Woolf2021!$E$9:$E$93-BM$58))*(BM$58-Fperm_SI_Woolf2021!$E$9:$E$93)/10))) + Fperm_SI_Woolf2021!$H$9:$H$93*EXP(-Fperm_SI_Woolf2021!$K$9:$K$93*$C95*IF(BM$58=Fperm_SI_Woolf2021!$E$9:$E$93,1,EXP(LN((1.1*(Fperm_SI_Woolf2021!$E$9:$E$93-BM$58)-63.1579*EXP(-0.19*Fperm_SI_Woolf2021!$E$9:$E$93)+63.1579*EXP(-0.19*BM$58))/(Fperm_SI_Woolf2021!$E$9:$E$93-BM$58))*(BM$58-Fperm_SI_Woolf2021!$E$9:$E$93)/10))),Fperm_SI_Woolf2021!$D$9:$D$93)*BM$57+INTERCEPT(Fperm_SI_Woolf2021!$F$9:$F$93*EXP(-Fperm_SI_Woolf2021!$I$9:$I$93*$C95*IF(BM$58=Fperm_SI_Woolf2021!$E$9:$E$93,1,EXP(LN((1.1*(Fperm_SI_Woolf2021!$E$9:$E$93-BM$58)-63.1579*EXP(-0.19*Fperm_SI_Woolf2021!$E$9:$E$93)+63.1579*EXP(-0.19*BM$58))/(Fperm_SI_Woolf2021!$E$9:$E$93-BM$58))*(BM$58-Fperm_SI_Woolf2021!$E$9:$E$93)/10))) + Fperm_SI_Woolf2021!$G$9:$G$93*EXP(-Fperm_SI_Woolf2021!$J$9:$J$93*$C95*IF(BM$58=Fperm_SI_Woolf2021!$E$9:$E$93,1,EXP(LN((1.1*(Fperm_SI_Woolf2021!$E$9:$E$93-BM$58)-63.1579*EXP(-0.19*Fperm_SI_Woolf2021!$E$9:$E$93)+63.1579*EXP(-0.19*BM$58))/(Fperm_SI_Woolf2021!$E$9:$E$93-BM$58))*(BM$58-Fperm_SI_Woolf2021!$E$9:$E$93)/10))) + Fperm_SI_Woolf2021!$H$9:$H$93*EXP(-Fperm_SI_Woolf2021!$K$9:$K$93*$C95*IF(BM$58=Fperm_SI_Woolf2021!$E$9:$E$93,1,EXP(LN((1.1*(Fperm_SI_Woolf2021!$E$9:$E$93-BM$58)-63.1579*EXP(-0.19*Fperm_SI_Woolf2021!$E$9:$E$93)+63.1579*EXP(-0.19*BM$58))/(Fperm_SI_Woolf2021!$E$9:$E$93-BM$58))*(BM$58-Fperm_SI_Woolf2021!$E$9:$E$93)/10))),Fperm_SI_Woolf2021!$D$9:$D$93))</f>
        <v>0.525769087736769</v>
      </c>
      <c r="BN95" s="51" cm="1">
        <f t="array" ref="BN95">MIN(1,SLOPE(Fperm_SI_Woolf2021!$F$9:$F$93*EXP(-Fperm_SI_Woolf2021!$I$9:$I$93*$C95*IF(BN$58=Fperm_SI_Woolf2021!$E$9:$E$93,1,EXP(LN((1.1*(Fperm_SI_Woolf2021!$E$9:$E$93-BN$58)-63.1579*EXP(-0.19*Fperm_SI_Woolf2021!$E$9:$E$93)+63.1579*EXP(-0.19*BN$58))/(Fperm_SI_Woolf2021!$E$9:$E$93-BN$58))*(BN$58-Fperm_SI_Woolf2021!$E$9:$E$93)/10))) + Fperm_SI_Woolf2021!$G$9:$G$93*EXP(-Fperm_SI_Woolf2021!$J$9:$J$93*$C95*IF(BN$58=Fperm_SI_Woolf2021!$E$9:$E$93,1,EXP(LN((1.1*(Fperm_SI_Woolf2021!$E$9:$E$93-BN$58)-63.1579*EXP(-0.19*Fperm_SI_Woolf2021!$E$9:$E$93)+63.1579*EXP(-0.19*BN$58))/(Fperm_SI_Woolf2021!$E$9:$E$93-BN$58))*(BN$58-Fperm_SI_Woolf2021!$E$9:$E$93)/10))) + Fperm_SI_Woolf2021!$H$9:$H$93*EXP(-Fperm_SI_Woolf2021!$K$9:$K$93*$C95*IF(BN$58=Fperm_SI_Woolf2021!$E$9:$E$93,1,EXP(LN((1.1*(Fperm_SI_Woolf2021!$E$9:$E$93-BN$58)-63.1579*EXP(-0.19*Fperm_SI_Woolf2021!$E$9:$E$93)+63.1579*EXP(-0.19*BN$58))/(Fperm_SI_Woolf2021!$E$9:$E$93-BN$58))*(BN$58-Fperm_SI_Woolf2021!$E$9:$E$93)/10))),Fperm_SI_Woolf2021!$D$9:$D$93)*BN$57+INTERCEPT(Fperm_SI_Woolf2021!$F$9:$F$93*EXP(-Fperm_SI_Woolf2021!$I$9:$I$93*$C95*IF(BN$58=Fperm_SI_Woolf2021!$E$9:$E$93,1,EXP(LN((1.1*(Fperm_SI_Woolf2021!$E$9:$E$93-BN$58)-63.1579*EXP(-0.19*Fperm_SI_Woolf2021!$E$9:$E$93)+63.1579*EXP(-0.19*BN$58))/(Fperm_SI_Woolf2021!$E$9:$E$93-BN$58))*(BN$58-Fperm_SI_Woolf2021!$E$9:$E$93)/10))) + Fperm_SI_Woolf2021!$G$9:$G$93*EXP(-Fperm_SI_Woolf2021!$J$9:$J$93*$C95*IF(BN$58=Fperm_SI_Woolf2021!$E$9:$E$93,1,EXP(LN((1.1*(Fperm_SI_Woolf2021!$E$9:$E$93-BN$58)-63.1579*EXP(-0.19*Fperm_SI_Woolf2021!$E$9:$E$93)+63.1579*EXP(-0.19*BN$58))/(Fperm_SI_Woolf2021!$E$9:$E$93-BN$58))*(BN$58-Fperm_SI_Woolf2021!$E$9:$E$93)/10))) + Fperm_SI_Woolf2021!$H$9:$H$93*EXP(-Fperm_SI_Woolf2021!$K$9:$K$93*$C95*IF(BN$58=Fperm_SI_Woolf2021!$E$9:$E$93,1,EXP(LN((1.1*(Fperm_SI_Woolf2021!$E$9:$E$93-BN$58)-63.1579*EXP(-0.19*Fperm_SI_Woolf2021!$E$9:$E$93)+63.1579*EXP(-0.19*BN$58))/(Fperm_SI_Woolf2021!$E$9:$E$93-BN$58))*(BN$58-Fperm_SI_Woolf2021!$E$9:$E$93)/10))),Fperm_SI_Woolf2021!$D$9:$D$93))</f>
        <v>0.50087561957685933</v>
      </c>
      <c r="BO95" s="51" cm="1">
        <f t="array" ref="BO95">MIN(1,SLOPE(Fperm_SI_Woolf2021!$F$9:$F$93*EXP(-Fperm_SI_Woolf2021!$I$9:$I$93*$C95*IF(BO$58=Fperm_SI_Woolf2021!$E$9:$E$93,1,EXP(LN((1.1*(Fperm_SI_Woolf2021!$E$9:$E$93-BO$58)-63.1579*EXP(-0.19*Fperm_SI_Woolf2021!$E$9:$E$93)+63.1579*EXP(-0.19*BO$58))/(Fperm_SI_Woolf2021!$E$9:$E$93-BO$58))*(BO$58-Fperm_SI_Woolf2021!$E$9:$E$93)/10))) + Fperm_SI_Woolf2021!$G$9:$G$93*EXP(-Fperm_SI_Woolf2021!$J$9:$J$93*$C95*IF(BO$58=Fperm_SI_Woolf2021!$E$9:$E$93,1,EXP(LN((1.1*(Fperm_SI_Woolf2021!$E$9:$E$93-BO$58)-63.1579*EXP(-0.19*Fperm_SI_Woolf2021!$E$9:$E$93)+63.1579*EXP(-0.19*BO$58))/(Fperm_SI_Woolf2021!$E$9:$E$93-BO$58))*(BO$58-Fperm_SI_Woolf2021!$E$9:$E$93)/10))) + Fperm_SI_Woolf2021!$H$9:$H$93*EXP(-Fperm_SI_Woolf2021!$K$9:$K$93*$C95*IF(BO$58=Fperm_SI_Woolf2021!$E$9:$E$93,1,EXP(LN((1.1*(Fperm_SI_Woolf2021!$E$9:$E$93-BO$58)-63.1579*EXP(-0.19*Fperm_SI_Woolf2021!$E$9:$E$93)+63.1579*EXP(-0.19*BO$58))/(Fperm_SI_Woolf2021!$E$9:$E$93-BO$58))*(BO$58-Fperm_SI_Woolf2021!$E$9:$E$93)/10))),Fperm_SI_Woolf2021!$D$9:$D$93)*BO$57+INTERCEPT(Fperm_SI_Woolf2021!$F$9:$F$93*EXP(-Fperm_SI_Woolf2021!$I$9:$I$93*$C95*IF(BO$58=Fperm_SI_Woolf2021!$E$9:$E$93,1,EXP(LN((1.1*(Fperm_SI_Woolf2021!$E$9:$E$93-BO$58)-63.1579*EXP(-0.19*Fperm_SI_Woolf2021!$E$9:$E$93)+63.1579*EXP(-0.19*BO$58))/(Fperm_SI_Woolf2021!$E$9:$E$93-BO$58))*(BO$58-Fperm_SI_Woolf2021!$E$9:$E$93)/10))) + Fperm_SI_Woolf2021!$G$9:$G$93*EXP(-Fperm_SI_Woolf2021!$J$9:$J$93*$C95*IF(BO$58=Fperm_SI_Woolf2021!$E$9:$E$93,1,EXP(LN((1.1*(Fperm_SI_Woolf2021!$E$9:$E$93-BO$58)-63.1579*EXP(-0.19*Fperm_SI_Woolf2021!$E$9:$E$93)+63.1579*EXP(-0.19*BO$58))/(Fperm_SI_Woolf2021!$E$9:$E$93-BO$58))*(BO$58-Fperm_SI_Woolf2021!$E$9:$E$93)/10))) + Fperm_SI_Woolf2021!$H$9:$H$93*EXP(-Fperm_SI_Woolf2021!$K$9:$K$93*$C95*IF(BO$58=Fperm_SI_Woolf2021!$E$9:$E$93,1,EXP(LN((1.1*(Fperm_SI_Woolf2021!$E$9:$E$93-BO$58)-63.1579*EXP(-0.19*Fperm_SI_Woolf2021!$E$9:$E$93)+63.1579*EXP(-0.19*BO$58))/(Fperm_SI_Woolf2021!$E$9:$E$93-BO$58))*(BO$58-Fperm_SI_Woolf2021!$E$9:$E$93)/10))),Fperm_SI_Woolf2021!$D$9:$D$93))</f>
        <v>0.47598215141694977</v>
      </c>
      <c r="BP95" s="51" cm="1">
        <f t="array" ref="BP95">MIN(1,SLOPE(Fperm_SI_Woolf2021!$F$9:$F$93*EXP(-Fperm_SI_Woolf2021!$I$9:$I$93*$C95*IF(BP$58=Fperm_SI_Woolf2021!$E$9:$E$93,1,EXP(LN((1.1*(Fperm_SI_Woolf2021!$E$9:$E$93-BP$58)-63.1579*EXP(-0.19*Fperm_SI_Woolf2021!$E$9:$E$93)+63.1579*EXP(-0.19*BP$58))/(Fperm_SI_Woolf2021!$E$9:$E$93-BP$58))*(BP$58-Fperm_SI_Woolf2021!$E$9:$E$93)/10))) + Fperm_SI_Woolf2021!$G$9:$G$93*EXP(-Fperm_SI_Woolf2021!$J$9:$J$93*$C95*IF(BP$58=Fperm_SI_Woolf2021!$E$9:$E$93,1,EXP(LN((1.1*(Fperm_SI_Woolf2021!$E$9:$E$93-BP$58)-63.1579*EXP(-0.19*Fperm_SI_Woolf2021!$E$9:$E$93)+63.1579*EXP(-0.19*BP$58))/(Fperm_SI_Woolf2021!$E$9:$E$93-BP$58))*(BP$58-Fperm_SI_Woolf2021!$E$9:$E$93)/10))) + Fperm_SI_Woolf2021!$H$9:$H$93*EXP(-Fperm_SI_Woolf2021!$K$9:$K$93*$C95*IF(BP$58=Fperm_SI_Woolf2021!$E$9:$E$93,1,EXP(LN((1.1*(Fperm_SI_Woolf2021!$E$9:$E$93-BP$58)-63.1579*EXP(-0.19*Fperm_SI_Woolf2021!$E$9:$E$93)+63.1579*EXP(-0.19*BP$58))/(Fperm_SI_Woolf2021!$E$9:$E$93-BP$58))*(BP$58-Fperm_SI_Woolf2021!$E$9:$E$93)/10))),Fperm_SI_Woolf2021!$D$9:$D$93)*BP$57+INTERCEPT(Fperm_SI_Woolf2021!$F$9:$F$93*EXP(-Fperm_SI_Woolf2021!$I$9:$I$93*$C95*IF(BP$58=Fperm_SI_Woolf2021!$E$9:$E$93,1,EXP(LN((1.1*(Fperm_SI_Woolf2021!$E$9:$E$93-BP$58)-63.1579*EXP(-0.19*Fperm_SI_Woolf2021!$E$9:$E$93)+63.1579*EXP(-0.19*BP$58))/(Fperm_SI_Woolf2021!$E$9:$E$93-BP$58))*(BP$58-Fperm_SI_Woolf2021!$E$9:$E$93)/10))) + Fperm_SI_Woolf2021!$G$9:$G$93*EXP(-Fperm_SI_Woolf2021!$J$9:$J$93*$C95*IF(BP$58=Fperm_SI_Woolf2021!$E$9:$E$93,1,EXP(LN((1.1*(Fperm_SI_Woolf2021!$E$9:$E$93-BP$58)-63.1579*EXP(-0.19*Fperm_SI_Woolf2021!$E$9:$E$93)+63.1579*EXP(-0.19*BP$58))/(Fperm_SI_Woolf2021!$E$9:$E$93-BP$58))*(BP$58-Fperm_SI_Woolf2021!$E$9:$E$93)/10))) + Fperm_SI_Woolf2021!$H$9:$H$93*EXP(-Fperm_SI_Woolf2021!$K$9:$K$93*$C95*IF(BP$58=Fperm_SI_Woolf2021!$E$9:$E$93,1,EXP(LN((1.1*(Fperm_SI_Woolf2021!$E$9:$E$93-BP$58)-63.1579*EXP(-0.19*Fperm_SI_Woolf2021!$E$9:$E$93)+63.1579*EXP(-0.19*BP$58))/(Fperm_SI_Woolf2021!$E$9:$E$93-BP$58))*(BP$58-Fperm_SI_Woolf2021!$E$9:$E$93)/10))),Fperm_SI_Woolf2021!$D$9:$D$93))</f>
        <v>0.45108868325704016</v>
      </c>
      <c r="BQ95" s="51" cm="1">
        <f t="array" ref="BQ95">MIN(1,SLOPE(Fperm_SI_Woolf2021!$F$9:$F$93*EXP(-Fperm_SI_Woolf2021!$I$9:$I$93*$C95*IF(BQ$58=Fperm_SI_Woolf2021!$E$9:$E$93,1,EXP(LN((1.1*(Fperm_SI_Woolf2021!$E$9:$E$93-BQ$58)-63.1579*EXP(-0.19*Fperm_SI_Woolf2021!$E$9:$E$93)+63.1579*EXP(-0.19*BQ$58))/(Fperm_SI_Woolf2021!$E$9:$E$93-BQ$58))*(BQ$58-Fperm_SI_Woolf2021!$E$9:$E$93)/10))) + Fperm_SI_Woolf2021!$G$9:$G$93*EXP(-Fperm_SI_Woolf2021!$J$9:$J$93*$C95*IF(BQ$58=Fperm_SI_Woolf2021!$E$9:$E$93,1,EXP(LN((1.1*(Fperm_SI_Woolf2021!$E$9:$E$93-BQ$58)-63.1579*EXP(-0.19*Fperm_SI_Woolf2021!$E$9:$E$93)+63.1579*EXP(-0.19*BQ$58))/(Fperm_SI_Woolf2021!$E$9:$E$93-BQ$58))*(BQ$58-Fperm_SI_Woolf2021!$E$9:$E$93)/10))) + Fperm_SI_Woolf2021!$H$9:$H$93*EXP(-Fperm_SI_Woolf2021!$K$9:$K$93*$C95*IF(BQ$58=Fperm_SI_Woolf2021!$E$9:$E$93,1,EXP(LN((1.1*(Fperm_SI_Woolf2021!$E$9:$E$93-BQ$58)-63.1579*EXP(-0.19*Fperm_SI_Woolf2021!$E$9:$E$93)+63.1579*EXP(-0.19*BQ$58))/(Fperm_SI_Woolf2021!$E$9:$E$93-BQ$58))*(BQ$58-Fperm_SI_Woolf2021!$E$9:$E$93)/10))),Fperm_SI_Woolf2021!$D$9:$D$93)*BQ$57+INTERCEPT(Fperm_SI_Woolf2021!$F$9:$F$93*EXP(-Fperm_SI_Woolf2021!$I$9:$I$93*$C95*IF(BQ$58=Fperm_SI_Woolf2021!$E$9:$E$93,1,EXP(LN((1.1*(Fperm_SI_Woolf2021!$E$9:$E$93-BQ$58)-63.1579*EXP(-0.19*Fperm_SI_Woolf2021!$E$9:$E$93)+63.1579*EXP(-0.19*BQ$58))/(Fperm_SI_Woolf2021!$E$9:$E$93-BQ$58))*(BQ$58-Fperm_SI_Woolf2021!$E$9:$E$93)/10))) + Fperm_SI_Woolf2021!$G$9:$G$93*EXP(-Fperm_SI_Woolf2021!$J$9:$J$93*$C95*IF(BQ$58=Fperm_SI_Woolf2021!$E$9:$E$93,1,EXP(LN((1.1*(Fperm_SI_Woolf2021!$E$9:$E$93-BQ$58)-63.1579*EXP(-0.19*Fperm_SI_Woolf2021!$E$9:$E$93)+63.1579*EXP(-0.19*BQ$58))/(Fperm_SI_Woolf2021!$E$9:$E$93-BQ$58))*(BQ$58-Fperm_SI_Woolf2021!$E$9:$E$93)/10))) + Fperm_SI_Woolf2021!$H$9:$H$93*EXP(-Fperm_SI_Woolf2021!$K$9:$K$93*$C95*IF(BQ$58=Fperm_SI_Woolf2021!$E$9:$E$93,1,EXP(LN((1.1*(Fperm_SI_Woolf2021!$E$9:$E$93-BQ$58)-63.1579*EXP(-0.19*Fperm_SI_Woolf2021!$E$9:$E$93)+63.1579*EXP(-0.19*BQ$58))/(Fperm_SI_Woolf2021!$E$9:$E$93-BQ$58))*(BQ$58-Fperm_SI_Woolf2021!$E$9:$E$93)/10))),Fperm_SI_Woolf2021!$D$9:$D$93))</f>
        <v>0.42619521509713054</v>
      </c>
      <c r="BR95" s="51" cm="1">
        <f t="array" ref="BR95">MIN(1,SLOPE(Fperm_SI_Woolf2021!$F$9:$F$93*EXP(-Fperm_SI_Woolf2021!$I$9:$I$93*$C95*IF(BR$58=Fperm_SI_Woolf2021!$E$9:$E$93,1,EXP(LN((1.1*(Fperm_SI_Woolf2021!$E$9:$E$93-BR$58)-63.1579*EXP(-0.19*Fperm_SI_Woolf2021!$E$9:$E$93)+63.1579*EXP(-0.19*BR$58))/(Fperm_SI_Woolf2021!$E$9:$E$93-BR$58))*(BR$58-Fperm_SI_Woolf2021!$E$9:$E$93)/10))) + Fperm_SI_Woolf2021!$G$9:$G$93*EXP(-Fperm_SI_Woolf2021!$J$9:$J$93*$C95*IF(BR$58=Fperm_SI_Woolf2021!$E$9:$E$93,1,EXP(LN((1.1*(Fperm_SI_Woolf2021!$E$9:$E$93-BR$58)-63.1579*EXP(-0.19*Fperm_SI_Woolf2021!$E$9:$E$93)+63.1579*EXP(-0.19*BR$58))/(Fperm_SI_Woolf2021!$E$9:$E$93-BR$58))*(BR$58-Fperm_SI_Woolf2021!$E$9:$E$93)/10))) + Fperm_SI_Woolf2021!$H$9:$H$93*EXP(-Fperm_SI_Woolf2021!$K$9:$K$93*$C95*IF(BR$58=Fperm_SI_Woolf2021!$E$9:$E$93,1,EXP(LN((1.1*(Fperm_SI_Woolf2021!$E$9:$E$93-BR$58)-63.1579*EXP(-0.19*Fperm_SI_Woolf2021!$E$9:$E$93)+63.1579*EXP(-0.19*BR$58))/(Fperm_SI_Woolf2021!$E$9:$E$93-BR$58))*(BR$58-Fperm_SI_Woolf2021!$E$9:$E$93)/10))),Fperm_SI_Woolf2021!$D$9:$D$93)*BR$57+INTERCEPT(Fperm_SI_Woolf2021!$F$9:$F$93*EXP(-Fperm_SI_Woolf2021!$I$9:$I$93*$C95*IF(BR$58=Fperm_SI_Woolf2021!$E$9:$E$93,1,EXP(LN((1.1*(Fperm_SI_Woolf2021!$E$9:$E$93-BR$58)-63.1579*EXP(-0.19*Fperm_SI_Woolf2021!$E$9:$E$93)+63.1579*EXP(-0.19*BR$58))/(Fperm_SI_Woolf2021!$E$9:$E$93-BR$58))*(BR$58-Fperm_SI_Woolf2021!$E$9:$E$93)/10))) + Fperm_SI_Woolf2021!$G$9:$G$93*EXP(-Fperm_SI_Woolf2021!$J$9:$J$93*$C95*IF(BR$58=Fperm_SI_Woolf2021!$E$9:$E$93,1,EXP(LN((1.1*(Fperm_SI_Woolf2021!$E$9:$E$93-BR$58)-63.1579*EXP(-0.19*Fperm_SI_Woolf2021!$E$9:$E$93)+63.1579*EXP(-0.19*BR$58))/(Fperm_SI_Woolf2021!$E$9:$E$93-BR$58))*(BR$58-Fperm_SI_Woolf2021!$E$9:$E$93)/10))) + Fperm_SI_Woolf2021!$H$9:$H$93*EXP(-Fperm_SI_Woolf2021!$K$9:$K$93*$C95*IF(BR$58=Fperm_SI_Woolf2021!$E$9:$E$93,1,EXP(LN((1.1*(Fperm_SI_Woolf2021!$E$9:$E$93-BR$58)-63.1579*EXP(-0.19*Fperm_SI_Woolf2021!$E$9:$E$93)+63.1579*EXP(-0.19*BR$58))/(Fperm_SI_Woolf2021!$E$9:$E$93-BR$58))*(BR$58-Fperm_SI_Woolf2021!$E$9:$E$93)/10))),Fperm_SI_Woolf2021!$D$9:$D$93))</f>
        <v>0.40130174693722093</v>
      </c>
      <c r="BS95" s="51" cm="1">
        <f t="array" ref="BS95">MIN(1,SLOPE(Fperm_SI_Woolf2021!$F$9:$F$93*EXP(-Fperm_SI_Woolf2021!$I$9:$I$93*$C95*IF(BS$58=Fperm_SI_Woolf2021!$E$9:$E$93,1,EXP(LN((1.1*(Fperm_SI_Woolf2021!$E$9:$E$93-BS$58)-63.1579*EXP(-0.19*Fperm_SI_Woolf2021!$E$9:$E$93)+63.1579*EXP(-0.19*BS$58))/(Fperm_SI_Woolf2021!$E$9:$E$93-BS$58))*(BS$58-Fperm_SI_Woolf2021!$E$9:$E$93)/10))) + Fperm_SI_Woolf2021!$G$9:$G$93*EXP(-Fperm_SI_Woolf2021!$J$9:$J$93*$C95*IF(BS$58=Fperm_SI_Woolf2021!$E$9:$E$93,1,EXP(LN((1.1*(Fperm_SI_Woolf2021!$E$9:$E$93-BS$58)-63.1579*EXP(-0.19*Fperm_SI_Woolf2021!$E$9:$E$93)+63.1579*EXP(-0.19*BS$58))/(Fperm_SI_Woolf2021!$E$9:$E$93-BS$58))*(BS$58-Fperm_SI_Woolf2021!$E$9:$E$93)/10))) + Fperm_SI_Woolf2021!$H$9:$H$93*EXP(-Fperm_SI_Woolf2021!$K$9:$K$93*$C95*IF(BS$58=Fperm_SI_Woolf2021!$E$9:$E$93,1,EXP(LN((1.1*(Fperm_SI_Woolf2021!$E$9:$E$93-BS$58)-63.1579*EXP(-0.19*Fperm_SI_Woolf2021!$E$9:$E$93)+63.1579*EXP(-0.19*BS$58))/(Fperm_SI_Woolf2021!$E$9:$E$93-BS$58))*(BS$58-Fperm_SI_Woolf2021!$E$9:$E$93)/10))),Fperm_SI_Woolf2021!$D$9:$D$93)*BS$57+INTERCEPT(Fperm_SI_Woolf2021!$F$9:$F$93*EXP(-Fperm_SI_Woolf2021!$I$9:$I$93*$C95*IF(BS$58=Fperm_SI_Woolf2021!$E$9:$E$93,1,EXP(LN((1.1*(Fperm_SI_Woolf2021!$E$9:$E$93-BS$58)-63.1579*EXP(-0.19*Fperm_SI_Woolf2021!$E$9:$E$93)+63.1579*EXP(-0.19*BS$58))/(Fperm_SI_Woolf2021!$E$9:$E$93-BS$58))*(BS$58-Fperm_SI_Woolf2021!$E$9:$E$93)/10))) + Fperm_SI_Woolf2021!$G$9:$G$93*EXP(-Fperm_SI_Woolf2021!$J$9:$J$93*$C95*IF(BS$58=Fperm_SI_Woolf2021!$E$9:$E$93,1,EXP(LN((1.1*(Fperm_SI_Woolf2021!$E$9:$E$93-BS$58)-63.1579*EXP(-0.19*Fperm_SI_Woolf2021!$E$9:$E$93)+63.1579*EXP(-0.19*BS$58))/(Fperm_SI_Woolf2021!$E$9:$E$93-BS$58))*(BS$58-Fperm_SI_Woolf2021!$E$9:$E$93)/10))) + Fperm_SI_Woolf2021!$H$9:$H$93*EXP(-Fperm_SI_Woolf2021!$K$9:$K$93*$C95*IF(BS$58=Fperm_SI_Woolf2021!$E$9:$E$93,1,EXP(LN((1.1*(Fperm_SI_Woolf2021!$E$9:$E$93-BS$58)-63.1579*EXP(-0.19*Fperm_SI_Woolf2021!$E$9:$E$93)+63.1579*EXP(-0.19*BS$58))/(Fperm_SI_Woolf2021!$E$9:$E$93-BS$58))*(BS$58-Fperm_SI_Woolf2021!$E$9:$E$93)/10))),Fperm_SI_Woolf2021!$D$9:$D$93))</f>
        <v>0.37640827877731131</v>
      </c>
      <c r="BT95" s="51" cm="1">
        <f t="array" ref="BT95">MIN(1,SLOPE(Fperm_SI_Woolf2021!$F$9:$F$93*EXP(-Fperm_SI_Woolf2021!$I$9:$I$93*$C95*IF(BT$58=Fperm_SI_Woolf2021!$E$9:$E$93,1,EXP(LN((1.1*(Fperm_SI_Woolf2021!$E$9:$E$93-BT$58)-63.1579*EXP(-0.19*Fperm_SI_Woolf2021!$E$9:$E$93)+63.1579*EXP(-0.19*BT$58))/(Fperm_SI_Woolf2021!$E$9:$E$93-BT$58))*(BT$58-Fperm_SI_Woolf2021!$E$9:$E$93)/10))) + Fperm_SI_Woolf2021!$G$9:$G$93*EXP(-Fperm_SI_Woolf2021!$J$9:$J$93*$C95*IF(BT$58=Fperm_SI_Woolf2021!$E$9:$E$93,1,EXP(LN((1.1*(Fperm_SI_Woolf2021!$E$9:$E$93-BT$58)-63.1579*EXP(-0.19*Fperm_SI_Woolf2021!$E$9:$E$93)+63.1579*EXP(-0.19*BT$58))/(Fperm_SI_Woolf2021!$E$9:$E$93-BT$58))*(BT$58-Fperm_SI_Woolf2021!$E$9:$E$93)/10))) + Fperm_SI_Woolf2021!$H$9:$H$93*EXP(-Fperm_SI_Woolf2021!$K$9:$K$93*$C95*IF(BT$58=Fperm_SI_Woolf2021!$E$9:$E$93,1,EXP(LN((1.1*(Fperm_SI_Woolf2021!$E$9:$E$93-BT$58)-63.1579*EXP(-0.19*Fperm_SI_Woolf2021!$E$9:$E$93)+63.1579*EXP(-0.19*BT$58))/(Fperm_SI_Woolf2021!$E$9:$E$93-BT$58))*(BT$58-Fperm_SI_Woolf2021!$E$9:$E$93)/10))),Fperm_SI_Woolf2021!$D$9:$D$93)*BT$57+INTERCEPT(Fperm_SI_Woolf2021!$F$9:$F$93*EXP(-Fperm_SI_Woolf2021!$I$9:$I$93*$C95*IF(BT$58=Fperm_SI_Woolf2021!$E$9:$E$93,1,EXP(LN((1.1*(Fperm_SI_Woolf2021!$E$9:$E$93-BT$58)-63.1579*EXP(-0.19*Fperm_SI_Woolf2021!$E$9:$E$93)+63.1579*EXP(-0.19*BT$58))/(Fperm_SI_Woolf2021!$E$9:$E$93-BT$58))*(BT$58-Fperm_SI_Woolf2021!$E$9:$E$93)/10))) + Fperm_SI_Woolf2021!$G$9:$G$93*EXP(-Fperm_SI_Woolf2021!$J$9:$J$93*$C95*IF(BT$58=Fperm_SI_Woolf2021!$E$9:$E$93,1,EXP(LN((1.1*(Fperm_SI_Woolf2021!$E$9:$E$93-BT$58)-63.1579*EXP(-0.19*Fperm_SI_Woolf2021!$E$9:$E$93)+63.1579*EXP(-0.19*BT$58))/(Fperm_SI_Woolf2021!$E$9:$E$93-BT$58))*(BT$58-Fperm_SI_Woolf2021!$E$9:$E$93)/10))) + Fperm_SI_Woolf2021!$H$9:$H$93*EXP(-Fperm_SI_Woolf2021!$K$9:$K$93*$C95*IF(BT$58=Fperm_SI_Woolf2021!$E$9:$E$93,1,EXP(LN((1.1*(Fperm_SI_Woolf2021!$E$9:$E$93-BT$58)-63.1579*EXP(-0.19*Fperm_SI_Woolf2021!$E$9:$E$93)+63.1579*EXP(-0.19*BT$58))/(Fperm_SI_Woolf2021!$E$9:$E$93-BT$58))*(BT$58-Fperm_SI_Woolf2021!$E$9:$E$93)/10))),Fperm_SI_Woolf2021!$D$9:$D$93))</f>
        <v>0.35151481061740175</v>
      </c>
      <c r="BU95" s="51" cm="1">
        <f t="array" ref="BU95">MIN(1,SLOPE(Fperm_SI_Woolf2021!$F$9:$F$93*EXP(-Fperm_SI_Woolf2021!$I$9:$I$93*$C95*IF(BU$58=Fperm_SI_Woolf2021!$E$9:$E$93,1,EXP(LN((1.1*(Fperm_SI_Woolf2021!$E$9:$E$93-BU$58)-63.1579*EXP(-0.19*Fperm_SI_Woolf2021!$E$9:$E$93)+63.1579*EXP(-0.19*BU$58))/(Fperm_SI_Woolf2021!$E$9:$E$93-BU$58))*(BU$58-Fperm_SI_Woolf2021!$E$9:$E$93)/10))) + Fperm_SI_Woolf2021!$G$9:$G$93*EXP(-Fperm_SI_Woolf2021!$J$9:$J$93*$C95*IF(BU$58=Fperm_SI_Woolf2021!$E$9:$E$93,1,EXP(LN((1.1*(Fperm_SI_Woolf2021!$E$9:$E$93-BU$58)-63.1579*EXP(-0.19*Fperm_SI_Woolf2021!$E$9:$E$93)+63.1579*EXP(-0.19*BU$58))/(Fperm_SI_Woolf2021!$E$9:$E$93-BU$58))*(BU$58-Fperm_SI_Woolf2021!$E$9:$E$93)/10))) + Fperm_SI_Woolf2021!$H$9:$H$93*EXP(-Fperm_SI_Woolf2021!$K$9:$K$93*$C95*IF(BU$58=Fperm_SI_Woolf2021!$E$9:$E$93,1,EXP(LN((1.1*(Fperm_SI_Woolf2021!$E$9:$E$93-BU$58)-63.1579*EXP(-0.19*Fperm_SI_Woolf2021!$E$9:$E$93)+63.1579*EXP(-0.19*BU$58))/(Fperm_SI_Woolf2021!$E$9:$E$93-BU$58))*(BU$58-Fperm_SI_Woolf2021!$E$9:$E$93)/10))),Fperm_SI_Woolf2021!$D$9:$D$93)*BU$57+INTERCEPT(Fperm_SI_Woolf2021!$F$9:$F$93*EXP(-Fperm_SI_Woolf2021!$I$9:$I$93*$C95*IF(BU$58=Fperm_SI_Woolf2021!$E$9:$E$93,1,EXP(LN((1.1*(Fperm_SI_Woolf2021!$E$9:$E$93-BU$58)-63.1579*EXP(-0.19*Fperm_SI_Woolf2021!$E$9:$E$93)+63.1579*EXP(-0.19*BU$58))/(Fperm_SI_Woolf2021!$E$9:$E$93-BU$58))*(BU$58-Fperm_SI_Woolf2021!$E$9:$E$93)/10))) + Fperm_SI_Woolf2021!$G$9:$G$93*EXP(-Fperm_SI_Woolf2021!$J$9:$J$93*$C95*IF(BU$58=Fperm_SI_Woolf2021!$E$9:$E$93,1,EXP(LN((1.1*(Fperm_SI_Woolf2021!$E$9:$E$93-BU$58)-63.1579*EXP(-0.19*Fperm_SI_Woolf2021!$E$9:$E$93)+63.1579*EXP(-0.19*BU$58))/(Fperm_SI_Woolf2021!$E$9:$E$93-BU$58))*(BU$58-Fperm_SI_Woolf2021!$E$9:$E$93)/10))) + Fperm_SI_Woolf2021!$H$9:$H$93*EXP(-Fperm_SI_Woolf2021!$K$9:$K$93*$C95*IF(BU$58=Fperm_SI_Woolf2021!$E$9:$E$93,1,EXP(LN((1.1*(Fperm_SI_Woolf2021!$E$9:$E$93-BU$58)-63.1579*EXP(-0.19*Fperm_SI_Woolf2021!$E$9:$E$93)+63.1579*EXP(-0.19*BU$58))/(Fperm_SI_Woolf2021!$E$9:$E$93-BU$58))*(BU$58-Fperm_SI_Woolf2021!$E$9:$E$93)/10))),Fperm_SI_Woolf2021!$D$9:$D$93))</f>
        <v>0.32662134245749208</v>
      </c>
      <c r="BV95" s="51" cm="1">
        <f t="array" ref="BV95">MIN(1,SLOPE(Fperm_SI_Woolf2021!$F$9:$F$93*EXP(-Fperm_SI_Woolf2021!$I$9:$I$93*$C95*IF(BV$58=Fperm_SI_Woolf2021!$E$9:$E$93,1,EXP(LN((1.1*(Fperm_SI_Woolf2021!$E$9:$E$93-BV$58)-63.1579*EXP(-0.19*Fperm_SI_Woolf2021!$E$9:$E$93)+63.1579*EXP(-0.19*BV$58))/(Fperm_SI_Woolf2021!$E$9:$E$93-BV$58))*(BV$58-Fperm_SI_Woolf2021!$E$9:$E$93)/10))) + Fperm_SI_Woolf2021!$G$9:$G$93*EXP(-Fperm_SI_Woolf2021!$J$9:$J$93*$C95*IF(BV$58=Fperm_SI_Woolf2021!$E$9:$E$93,1,EXP(LN((1.1*(Fperm_SI_Woolf2021!$E$9:$E$93-BV$58)-63.1579*EXP(-0.19*Fperm_SI_Woolf2021!$E$9:$E$93)+63.1579*EXP(-0.19*BV$58))/(Fperm_SI_Woolf2021!$E$9:$E$93-BV$58))*(BV$58-Fperm_SI_Woolf2021!$E$9:$E$93)/10))) + Fperm_SI_Woolf2021!$H$9:$H$93*EXP(-Fperm_SI_Woolf2021!$K$9:$K$93*$C95*IF(BV$58=Fperm_SI_Woolf2021!$E$9:$E$93,1,EXP(LN((1.1*(Fperm_SI_Woolf2021!$E$9:$E$93-BV$58)-63.1579*EXP(-0.19*Fperm_SI_Woolf2021!$E$9:$E$93)+63.1579*EXP(-0.19*BV$58))/(Fperm_SI_Woolf2021!$E$9:$E$93-BV$58))*(BV$58-Fperm_SI_Woolf2021!$E$9:$E$93)/10))),Fperm_SI_Woolf2021!$D$9:$D$93)*BV$57+INTERCEPT(Fperm_SI_Woolf2021!$F$9:$F$93*EXP(-Fperm_SI_Woolf2021!$I$9:$I$93*$C95*IF(BV$58=Fperm_SI_Woolf2021!$E$9:$E$93,1,EXP(LN((1.1*(Fperm_SI_Woolf2021!$E$9:$E$93-BV$58)-63.1579*EXP(-0.19*Fperm_SI_Woolf2021!$E$9:$E$93)+63.1579*EXP(-0.19*BV$58))/(Fperm_SI_Woolf2021!$E$9:$E$93-BV$58))*(BV$58-Fperm_SI_Woolf2021!$E$9:$E$93)/10))) + Fperm_SI_Woolf2021!$G$9:$G$93*EXP(-Fperm_SI_Woolf2021!$J$9:$J$93*$C95*IF(BV$58=Fperm_SI_Woolf2021!$E$9:$E$93,1,EXP(LN((1.1*(Fperm_SI_Woolf2021!$E$9:$E$93-BV$58)-63.1579*EXP(-0.19*Fperm_SI_Woolf2021!$E$9:$E$93)+63.1579*EXP(-0.19*BV$58))/(Fperm_SI_Woolf2021!$E$9:$E$93-BV$58))*(BV$58-Fperm_SI_Woolf2021!$E$9:$E$93)/10))) + Fperm_SI_Woolf2021!$H$9:$H$93*EXP(-Fperm_SI_Woolf2021!$K$9:$K$93*$C95*IF(BV$58=Fperm_SI_Woolf2021!$E$9:$E$93,1,EXP(LN((1.1*(Fperm_SI_Woolf2021!$E$9:$E$93-BV$58)-63.1579*EXP(-0.19*Fperm_SI_Woolf2021!$E$9:$E$93)+63.1579*EXP(-0.19*BV$58))/(Fperm_SI_Woolf2021!$E$9:$E$93-BV$58))*(BV$58-Fperm_SI_Woolf2021!$E$9:$E$93)/10))),Fperm_SI_Woolf2021!$D$9:$D$93))</f>
        <v>0.30172787429758252</v>
      </c>
      <c r="BW95" s="51" cm="1">
        <f t="array" ref="BW95">MIN(1,SLOPE(Fperm_SI_Woolf2021!$F$9:$F$93*EXP(-Fperm_SI_Woolf2021!$I$9:$I$93*$C95*IF(BW$58=Fperm_SI_Woolf2021!$E$9:$E$93,1,EXP(LN((1.1*(Fperm_SI_Woolf2021!$E$9:$E$93-BW$58)-63.1579*EXP(-0.19*Fperm_SI_Woolf2021!$E$9:$E$93)+63.1579*EXP(-0.19*BW$58))/(Fperm_SI_Woolf2021!$E$9:$E$93-BW$58))*(BW$58-Fperm_SI_Woolf2021!$E$9:$E$93)/10))) + Fperm_SI_Woolf2021!$G$9:$G$93*EXP(-Fperm_SI_Woolf2021!$J$9:$J$93*$C95*IF(BW$58=Fperm_SI_Woolf2021!$E$9:$E$93,1,EXP(LN((1.1*(Fperm_SI_Woolf2021!$E$9:$E$93-BW$58)-63.1579*EXP(-0.19*Fperm_SI_Woolf2021!$E$9:$E$93)+63.1579*EXP(-0.19*BW$58))/(Fperm_SI_Woolf2021!$E$9:$E$93-BW$58))*(BW$58-Fperm_SI_Woolf2021!$E$9:$E$93)/10))) + Fperm_SI_Woolf2021!$H$9:$H$93*EXP(-Fperm_SI_Woolf2021!$K$9:$K$93*$C95*IF(BW$58=Fperm_SI_Woolf2021!$E$9:$E$93,1,EXP(LN((1.1*(Fperm_SI_Woolf2021!$E$9:$E$93-BW$58)-63.1579*EXP(-0.19*Fperm_SI_Woolf2021!$E$9:$E$93)+63.1579*EXP(-0.19*BW$58))/(Fperm_SI_Woolf2021!$E$9:$E$93-BW$58))*(BW$58-Fperm_SI_Woolf2021!$E$9:$E$93)/10))),Fperm_SI_Woolf2021!$D$9:$D$93)*BW$57+INTERCEPT(Fperm_SI_Woolf2021!$F$9:$F$93*EXP(-Fperm_SI_Woolf2021!$I$9:$I$93*$C95*IF(BW$58=Fperm_SI_Woolf2021!$E$9:$E$93,1,EXP(LN((1.1*(Fperm_SI_Woolf2021!$E$9:$E$93-BW$58)-63.1579*EXP(-0.19*Fperm_SI_Woolf2021!$E$9:$E$93)+63.1579*EXP(-0.19*BW$58))/(Fperm_SI_Woolf2021!$E$9:$E$93-BW$58))*(BW$58-Fperm_SI_Woolf2021!$E$9:$E$93)/10))) + Fperm_SI_Woolf2021!$G$9:$G$93*EXP(-Fperm_SI_Woolf2021!$J$9:$J$93*$C95*IF(BW$58=Fperm_SI_Woolf2021!$E$9:$E$93,1,EXP(LN((1.1*(Fperm_SI_Woolf2021!$E$9:$E$93-BW$58)-63.1579*EXP(-0.19*Fperm_SI_Woolf2021!$E$9:$E$93)+63.1579*EXP(-0.19*BW$58))/(Fperm_SI_Woolf2021!$E$9:$E$93-BW$58))*(BW$58-Fperm_SI_Woolf2021!$E$9:$E$93)/10))) + Fperm_SI_Woolf2021!$H$9:$H$93*EXP(-Fperm_SI_Woolf2021!$K$9:$K$93*$C95*IF(BW$58=Fperm_SI_Woolf2021!$E$9:$E$93,1,EXP(LN((1.1*(Fperm_SI_Woolf2021!$E$9:$E$93-BW$58)-63.1579*EXP(-0.19*Fperm_SI_Woolf2021!$E$9:$E$93)+63.1579*EXP(-0.19*BW$58))/(Fperm_SI_Woolf2021!$E$9:$E$93-BW$58))*(BW$58-Fperm_SI_Woolf2021!$E$9:$E$93)/10))),Fperm_SI_Woolf2021!$D$9:$D$93))</f>
        <v>0.27683440613767285</v>
      </c>
      <c r="BX95" s="51" cm="1">
        <f t="array" ref="BX95">MIN(1,SLOPE(Fperm_SI_Woolf2021!$F$9:$F$93*EXP(-Fperm_SI_Woolf2021!$I$9:$I$93*$C95*IF(BX$58=Fperm_SI_Woolf2021!$E$9:$E$93,1,EXP(LN((1.1*(Fperm_SI_Woolf2021!$E$9:$E$93-BX$58)-63.1579*EXP(-0.19*Fperm_SI_Woolf2021!$E$9:$E$93)+63.1579*EXP(-0.19*BX$58))/(Fperm_SI_Woolf2021!$E$9:$E$93-BX$58))*(BX$58-Fperm_SI_Woolf2021!$E$9:$E$93)/10))) + Fperm_SI_Woolf2021!$G$9:$G$93*EXP(-Fperm_SI_Woolf2021!$J$9:$J$93*$C95*IF(BX$58=Fperm_SI_Woolf2021!$E$9:$E$93,1,EXP(LN((1.1*(Fperm_SI_Woolf2021!$E$9:$E$93-BX$58)-63.1579*EXP(-0.19*Fperm_SI_Woolf2021!$E$9:$E$93)+63.1579*EXP(-0.19*BX$58))/(Fperm_SI_Woolf2021!$E$9:$E$93-BX$58))*(BX$58-Fperm_SI_Woolf2021!$E$9:$E$93)/10))) + Fperm_SI_Woolf2021!$H$9:$H$93*EXP(-Fperm_SI_Woolf2021!$K$9:$K$93*$C95*IF(BX$58=Fperm_SI_Woolf2021!$E$9:$E$93,1,EXP(LN((1.1*(Fperm_SI_Woolf2021!$E$9:$E$93-BX$58)-63.1579*EXP(-0.19*Fperm_SI_Woolf2021!$E$9:$E$93)+63.1579*EXP(-0.19*BX$58))/(Fperm_SI_Woolf2021!$E$9:$E$93-BX$58))*(BX$58-Fperm_SI_Woolf2021!$E$9:$E$93)/10))),Fperm_SI_Woolf2021!$D$9:$D$93)*BX$57+INTERCEPT(Fperm_SI_Woolf2021!$F$9:$F$93*EXP(-Fperm_SI_Woolf2021!$I$9:$I$93*$C95*IF(BX$58=Fperm_SI_Woolf2021!$E$9:$E$93,1,EXP(LN((1.1*(Fperm_SI_Woolf2021!$E$9:$E$93-BX$58)-63.1579*EXP(-0.19*Fperm_SI_Woolf2021!$E$9:$E$93)+63.1579*EXP(-0.19*BX$58))/(Fperm_SI_Woolf2021!$E$9:$E$93-BX$58))*(BX$58-Fperm_SI_Woolf2021!$E$9:$E$93)/10))) + Fperm_SI_Woolf2021!$G$9:$G$93*EXP(-Fperm_SI_Woolf2021!$J$9:$J$93*$C95*IF(BX$58=Fperm_SI_Woolf2021!$E$9:$E$93,1,EXP(LN((1.1*(Fperm_SI_Woolf2021!$E$9:$E$93-BX$58)-63.1579*EXP(-0.19*Fperm_SI_Woolf2021!$E$9:$E$93)+63.1579*EXP(-0.19*BX$58))/(Fperm_SI_Woolf2021!$E$9:$E$93-BX$58))*(BX$58-Fperm_SI_Woolf2021!$E$9:$E$93)/10))) + Fperm_SI_Woolf2021!$H$9:$H$93*EXP(-Fperm_SI_Woolf2021!$K$9:$K$93*$C95*IF(BX$58=Fperm_SI_Woolf2021!$E$9:$E$93,1,EXP(LN((1.1*(Fperm_SI_Woolf2021!$E$9:$E$93-BX$58)-63.1579*EXP(-0.19*Fperm_SI_Woolf2021!$E$9:$E$93)+63.1579*EXP(-0.19*BX$58))/(Fperm_SI_Woolf2021!$E$9:$E$93-BX$58))*(BX$58-Fperm_SI_Woolf2021!$E$9:$E$93)/10))),Fperm_SI_Woolf2021!$D$9:$D$93))</f>
        <v>0.25194093797776324</v>
      </c>
      <c r="BY95" s="51" cm="1">
        <f t="array" ref="BY95">MIN(1,SLOPE(Fperm_SI_Woolf2021!$F$9:$F$93*EXP(-Fperm_SI_Woolf2021!$I$9:$I$93*$C95*IF(BY$58=Fperm_SI_Woolf2021!$E$9:$E$93,1,EXP(LN((1.1*(Fperm_SI_Woolf2021!$E$9:$E$93-BY$58)-63.1579*EXP(-0.19*Fperm_SI_Woolf2021!$E$9:$E$93)+63.1579*EXP(-0.19*BY$58))/(Fperm_SI_Woolf2021!$E$9:$E$93-BY$58))*(BY$58-Fperm_SI_Woolf2021!$E$9:$E$93)/10))) + Fperm_SI_Woolf2021!$G$9:$G$93*EXP(-Fperm_SI_Woolf2021!$J$9:$J$93*$C95*IF(BY$58=Fperm_SI_Woolf2021!$E$9:$E$93,1,EXP(LN((1.1*(Fperm_SI_Woolf2021!$E$9:$E$93-BY$58)-63.1579*EXP(-0.19*Fperm_SI_Woolf2021!$E$9:$E$93)+63.1579*EXP(-0.19*BY$58))/(Fperm_SI_Woolf2021!$E$9:$E$93-BY$58))*(BY$58-Fperm_SI_Woolf2021!$E$9:$E$93)/10))) + Fperm_SI_Woolf2021!$H$9:$H$93*EXP(-Fperm_SI_Woolf2021!$K$9:$K$93*$C95*IF(BY$58=Fperm_SI_Woolf2021!$E$9:$E$93,1,EXP(LN((1.1*(Fperm_SI_Woolf2021!$E$9:$E$93-BY$58)-63.1579*EXP(-0.19*Fperm_SI_Woolf2021!$E$9:$E$93)+63.1579*EXP(-0.19*BY$58))/(Fperm_SI_Woolf2021!$E$9:$E$93-BY$58))*(BY$58-Fperm_SI_Woolf2021!$E$9:$E$93)/10))),Fperm_SI_Woolf2021!$D$9:$D$93)*BY$57+INTERCEPT(Fperm_SI_Woolf2021!$F$9:$F$93*EXP(-Fperm_SI_Woolf2021!$I$9:$I$93*$C95*IF(BY$58=Fperm_SI_Woolf2021!$E$9:$E$93,1,EXP(LN((1.1*(Fperm_SI_Woolf2021!$E$9:$E$93-BY$58)-63.1579*EXP(-0.19*Fperm_SI_Woolf2021!$E$9:$E$93)+63.1579*EXP(-0.19*BY$58))/(Fperm_SI_Woolf2021!$E$9:$E$93-BY$58))*(BY$58-Fperm_SI_Woolf2021!$E$9:$E$93)/10))) + Fperm_SI_Woolf2021!$G$9:$G$93*EXP(-Fperm_SI_Woolf2021!$J$9:$J$93*$C95*IF(BY$58=Fperm_SI_Woolf2021!$E$9:$E$93,1,EXP(LN((1.1*(Fperm_SI_Woolf2021!$E$9:$E$93-BY$58)-63.1579*EXP(-0.19*Fperm_SI_Woolf2021!$E$9:$E$93)+63.1579*EXP(-0.19*BY$58))/(Fperm_SI_Woolf2021!$E$9:$E$93-BY$58))*(BY$58-Fperm_SI_Woolf2021!$E$9:$E$93)/10))) + Fperm_SI_Woolf2021!$H$9:$H$93*EXP(-Fperm_SI_Woolf2021!$K$9:$K$93*$C95*IF(BY$58=Fperm_SI_Woolf2021!$E$9:$E$93,1,EXP(LN((1.1*(Fperm_SI_Woolf2021!$E$9:$E$93-BY$58)-63.1579*EXP(-0.19*Fperm_SI_Woolf2021!$E$9:$E$93)+63.1579*EXP(-0.19*BY$58))/(Fperm_SI_Woolf2021!$E$9:$E$93-BY$58))*(BY$58-Fperm_SI_Woolf2021!$E$9:$E$93)/10))),Fperm_SI_Woolf2021!$D$9:$D$93))</f>
        <v>0.22704746981785356</v>
      </c>
      <c r="BZ95" s="51" cm="1">
        <f t="array" ref="BZ95">MIN(1,SLOPE(Fperm_SI_Woolf2021!$F$9:$F$93*EXP(-Fperm_SI_Woolf2021!$I$9:$I$93*$C95*IF(BZ$58=Fperm_SI_Woolf2021!$E$9:$E$93,1,EXP(LN((1.1*(Fperm_SI_Woolf2021!$E$9:$E$93-BZ$58)-63.1579*EXP(-0.19*Fperm_SI_Woolf2021!$E$9:$E$93)+63.1579*EXP(-0.19*BZ$58))/(Fperm_SI_Woolf2021!$E$9:$E$93-BZ$58))*(BZ$58-Fperm_SI_Woolf2021!$E$9:$E$93)/10))) + Fperm_SI_Woolf2021!$G$9:$G$93*EXP(-Fperm_SI_Woolf2021!$J$9:$J$93*$C95*IF(BZ$58=Fperm_SI_Woolf2021!$E$9:$E$93,1,EXP(LN((1.1*(Fperm_SI_Woolf2021!$E$9:$E$93-BZ$58)-63.1579*EXP(-0.19*Fperm_SI_Woolf2021!$E$9:$E$93)+63.1579*EXP(-0.19*BZ$58))/(Fperm_SI_Woolf2021!$E$9:$E$93-BZ$58))*(BZ$58-Fperm_SI_Woolf2021!$E$9:$E$93)/10))) + Fperm_SI_Woolf2021!$H$9:$H$93*EXP(-Fperm_SI_Woolf2021!$K$9:$K$93*$C95*IF(BZ$58=Fperm_SI_Woolf2021!$E$9:$E$93,1,EXP(LN((1.1*(Fperm_SI_Woolf2021!$E$9:$E$93-BZ$58)-63.1579*EXP(-0.19*Fperm_SI_Woolf2021!$E$9:$E$93)+63.1579*EXP(-0.19*BZ$58))/(Fperm_SI_Woolf2021!$E$9:$E$93-BZ$58))*(BZ$58-Fperm_SI_Woolf2021!$E$9:$E$93)/10))),Fperm_SI_Woolf2021!$D$9:$D$93)*BZ$57+INTERCEPT(Fperm_SI_Woolf2021!$F$9:$F$93*EXP(-Fperm_SI_Woolf2021!$I$9:$I$93*$C95*IF(BZ$58=Fperm_SI_Woolf2021!$E$9:$E$93,1,EXP(LN((1.1*(Fperm_SI_Woolf2021!$E$9:$E$93-BZ$58)-63.1579*EXP(-0.19*Fperm_SI_Woolf2021!$E$9:$E$93)+63.1579*EXP(-0.19*BZ$58))/(Fperm_SI_Woolf2021!$E$9:$E$93-BZ$58))*(BZ$58-Fperm_SI_Woolf2021!$E$9:$E$93)/10))) + Fperm_SI_Woolf2021!$G$9:$G$93*EXP(-Fperm_SI_Woolf2021!$J$9:$J$93*$C95*IF(BZ$58=Fperm_SI_Woolf2021!$E$9:$E$93,1,EXP(LN((1.1*(Fperm_SI_Woolf2021!$E$9:$E$93-BZ$58)-63.1579*EXP(-0.19*Fperm_SI_Woolf2021!$E$9:$E$93)+63.1579*EXP(-0.19*BZ$58))/(Fperm_SI_Woolf2021!$E$9:$E$93-BZ$58))*(BZ$58-Fperm_SI_Woolf2021!$E$9:$E$93)/10))) + Fperm_SI_Woolf2021!$H$9:$H$93*EXP(-Fperm_SI_Woolf2021!$K$9:$K$93*$C95*IF(BZ$58=Fperm_SI_Woolf2021!$E$9:$E$93,1,EXP(LN((1.1*(Fperm_SI_Woolf2021!$E$9:$E$93-BZ$58)-63.1579*EXP(-0.19*Fperm_SI_Woolf2021!$E$9:$E$93)+63.1579*EXP(-0.19*BZ$58))/(Fperm_SI_Woolf2021!$E$9:$E$93-BZ$58))*(BZ$58-Fperm_SI_Woolf2021!$E$9:$E$93)/10))),Fperm_SI_Woolf2021!$D$9:$D$93))</f>
        <v>0.20215400165794395</v>
      </c>
    </row>
    <row r="96" spans="3:78" x14ac:dyDescent="0.2">
      <c r="C96" s="48">
        <v>360</v>
      </c>
      <c r="D96" s="51" cm="1">
        <f t="array" ref="D96">MIN(1,SLOPE(Fperm_SI_Woolf2021!$F$9:$F$93*EXP(-Fperm_SI_Woolf2021!$I$9:$I$93*$C96*IF(D$58=Fperm_SI_Woolf2021!$E$9:$E$93,1,EXP(LN((1.1*(Fperm_SI_Woolf2021!$E$9:$E$93-D$58)-63.1579*EXP(-0.19*Fperm_SI_Woolf2021!$E$9:$E$93)+63.1579*EXP(-0.19*D$58))/(Fperm_SI_Woolf2021!$E$9:$E$93-D$58))*(D$58-Fperm_SI_Woolf2021!$E$9:$E$93)/10))) + Fperm_SI_Woolf2021!$G$9:$G$93*EXP(-Fperm_SI_Woolf2021!$J$9:$J$93*$C96*IF(D$58=Fperm_SI_Woolf2021!$E$9:$E$93,1,EXP(LN((1.1*(Fperm_SI_Woolf2021!$E$9:$E$93-D$58)-63.1579*EXP(-0.19*Fperm_SI_Woolf2021!$E$9:$E$93)+63.1579*EXP(-0.19*D$58))/(Fperm_SI_Woolf2021!$E$9:$E$93-D$58))*(D$58-Fperm_SI_Woolf2021!$E$9:$E$93)/10))) + Fperm_SI_Woolf2021!$H$9:$H$93*EXP(-Fperm_SI_Woolf2021!$K$9:$K$93*$C96*IF(D$58=Fperm_SI_Woolf2021!$E$9:$E$93,1,EXP(LN((1.1*(Fperm_SI_Woolf2021!$E$9:$E$93-D$58)-63.1579*EXP(-0.19*Fperm_SI_Woolf2021!$E$9:$E$93)+63.1579*EXP(-0.19*D$58))/(Fperm_SI_Woolf2021!$E$9:$E$93-D$58))*(D$58-Fperm_SI_Woolf2021!$E$9:$E$93)/10))),Fperm_SI_Woolf2021!$D$9:$D$93)*D$57+INTERCEPT(Fperm_SI_Woolf2021!$F$9:$F$93*EXP(-Fperm_SI_Woolf2021!$I$9:$I$93*$C96*IF(D$58=Fperm_SI_Woolf2021!$E$9:$E$93,1,EXP(LN((1.1*(Fperm_SI_Woolf2021!$E$9:$E$93-D$58)-63.1579*EXP(-0.19*Fperm_SI_Woolf2021!$E$9:$E$93)+63.1579*EXP(-0.19*D$58))/(Fperm_SI_Woolf2021!$E$9:$E$93-D$58))*(D$58-Fperm_SI_Woolf2021!$E$9:$E$93)/10))) + Fperm_SI_Woolf2021!$G$9:$G$93*EXP(-Fperm_SI_Woolf2021!$J$9:$J$93*$C96*IF(D$58=Fperm_SI_Woolf2021!$E$9:$E$93,1,EXP(LN((1.1*(Fperm_SI_Woolf2021!$E$9:$E$93-D$58)-63.1579*EXP(-0.19*Fperm_SI_Woolf2021!$E$9:$E$93)+63.1579*EXP(-0.19*D$58))/(Fperm_SI_Woolf2021!$E$9:$E$93-D$58))*(D$58-Fperm_SI_Woolf2021!$E$9:$E$93)/10))) + Fperm_SI_Woolf2021!$H$9:$H$93*EXP(-Fperm_SI_Woolf2021!$K$9:$K$93*$C96*IF(D$58=Fperm_SI_Woolf2021!$E$9:$E$93,1,EXP(LN((1.1*(Fperm_SI_Woolf2021!$E$9:$E$93-D$58)-63.1579*EXP(-0.19*Fperm_SI_Woolf2021!$E$9:$E$93)+63.1579*EXP(-0.19*D$58))/(Fperm_SI_Woolf2021!$E$9:$E$93-D$58))*(D$58-Fperm_SI_Woolf2021!$E$9:$E$93)/10))),Fperm_SI_Woolf2021!$D$9:$D$93))</f>
        <v>1</v>
      </c>
      <c r="E96" s="51" cm="1">
        <f t="array" ref="E96">MIN(1,SLOPE(Fperm_SI_Woolf2021!$F$9:$F$93*EXP(-Fperm_SI_Woolf2021!$I$9:$I$93*$C96*IF(E$58=Fperm_SI_Woolf2021!$E$9:$E$93,1,EXP(LN((1.1*(Fperm_SI_Woolf2021!$E$9:$E$93-E$58)-63.1579*EXP(-0.19*Fperm_SI_Woolf2021!$E$9:$E$93)+63.1579*EXP(-0.19*E$58))/(Fperm_SI_Woolf2021!$E$9:$E$93-E$58))*(E$58-Fperm_SI_Woolf2021!$E$9:$E$93)/10))) + Fperm_SI_Woolf2021!$G$9:$G$93*EXP(-Fperm_SI_Woolf2021!$J$9:$J$93*$C96*IF(E$58=Fperm_SI_Woolf2021!$E$9:$E$93,1,EXP(LN((1.1*(Fperm_SI_Woolf2021!$E$9:$E$93-E$58)-63.1579*EXP(-0.19*Fperm_SI_Woolf2021!$E$9:$E$93)+63.1579*EXP(-0.19*E$58))/(Fperm_SI_Woolf2021!$E$9:$E$93-E$58))*(E$58-Fperm_SI_Woolf2021!$E$9:$E$93)/10))) + Fperm_SI_Woolf2021!$H$9:$H$93*EXP(-Fperm_SI_Woolf2021!$K$9:$K$93*$C96*IF(E$58=Fperm_SI_Woolf2021!$E$9:$E$93,1,EXP(LN((1.1*(Fperm_SI_Woolf2021!$E$9:$E$93-E$58)-63.1579*EXP(-0.19*Fperm_SI_Woolf2021!$E$9:$E$93)+63.1579*EXP(-0.19*E$58))/(Fperm_SI_Woolf2021!$E$9:$E$93-E$58))*(E$58-Fperm_SI_Woolf2021!$E$9:$E$93)/10))),Fperm_SI_Woolf2021!$D$9:$D$93)*E$57+INTERCEPT(Fperm_SI_Woolf2021!$F$9:$F$93*EXP(-Fperm_SI_Woolf2021!$I$9:$I$93*$C96*IF(E$58=Fperm_SI_Woolf2021!$E$9:$E$93,1,EXP(LN((1.1*(Fperm_SI_Woolf2021!$E$9:$E$93-E$58)-63.1579*EXP(-0.19*Fperm_SI_Woolf2021!$E$9:$E$93)+63.1579*EXP(-0.19*E$58))/(Fperm_SI_Woolf2021!$E$9:$E$93-E$58))*(E$58-Fperm_SI_Woolf2021!$E$9:$E$93)/10))) + Fperm_SI_Woolf2021!$G$9:$G$93*EXP(-Fperm_SI_Woolf2021!$J$9:$J$93*$C96*IF(E$58=Fperm_SI_Woolf2021!$E$9:$E$93,1,EXP(LN((1.1*(Fperm_SI_Woolf2021!$E$9:$E$93-E$58)-63.1579*EXP(-0.19*Fperm_SI_Woolf2021!$E$9:$E$93)+63.1579*EXP(-0.19*E$58))/(Fperm_SI_Woolf2021!$E$9:$E$93-E$58))*(E$58-Fperm_SI_Woolf2021!$E$9:$E$93)/10))) + Fperm_SI_Woolf2021!$H$9:$H$93*EXP(-Fperm_SI_Woolf2021!$K$9:$K$93*$C96*IF(E$58=Fperm_SI_Woolf2021!$E$9:$E$93,1,EXP(LN((1.1*(Fperm_SI_Woolf2021!$E$9:$E$93-E$58)-63.1579*EXP(-0.19*Fperm_SI_Woolf2021!$E$9:$E$93)+63.1579*EXP(-0.19*E$58))/(Fperm_SI_Woolf2021!$E$9:$E$93-E$58))*(E$58-Fperm_SI_Woolf2021!$E$9:$E$93)/10))),Fperm_SI_Woolf2021!$D$9:$D$93))</f>
        <v>0.98454478075161311</v>
      </c>
      <c r="F96" s="51" cm="1">
        <f t="array" ref="F96">MIN(1,SLOPE(Fperm_SI_Woolf2021!$F$9:$F$93*EXP(-Fperm_SI_Woolf2021!$I$9:$I$93*$C96*IF(F$58=Fperm_SI_Woolf2021!$E$9:$E$93,1,EXP(LN((1.1*(Fperm_SI_Woolf2021!$E$9:$E$93-F$58)-63.1579*EXP(-0.19*Fperm_SI_Woolf2021!$E$9:$E$93)+63.1579*EXP(-0.19*F$58))/(Fperm_SI_Woolf2021!$E$9:$E$93-F$58))*(F$58-Fperm_SI_Woolf2021!$E$9:$E$93)/10))) + Fperm_SI_Woolf2021!$G$9:$G$93*EXP(-Fperm_SI_Woolf2021!$J$9:$J$93*$C96*IF(F$58=Fperm_SI_Woolf2021!$E$9:$E$93,1,EXP(LN((1.1*(Fperm_SI_Woolf2021!$E$9:$E$93-F$58)-63.1579*EXP(-0.19*Fperm_SI_Woolf2021!$E$9:$E$93)+63.1579*EXP(-0.19*F$58))/(Fperm_SI_Woolf2021!$E$9:$E$93-F$58))*(F$58-Fperm_SI_Woolf2021!$E$9:$E$93)/10))) + Fperm_SI_Woolf2021!$H$9:$H$93*EXP(-Fperm_SI_Woolf2021!$K$9:$K$93*$C96*IF(F$58=Fperm_SI_Woolf2021!$E$9:$E$93,1,EXP(LN((1.1*(Fperm_SI_Woolf2021!$E$9:$E$93-F$58)-63.1579*EXP(-0.19*Fperm_SI_Woolf2021!$E$9:$E$93)+63.1579*EXP(-0.19*F$58))/(Fperm_SI_Woolf2021!$E$9:$E$93-F$58))*(F$58-Fperm_SI_Woolf2021!$E$9:$E$93)/10))),Fperm_SI_Woolf2021!$D$9:$D$93)*F$57+INTERCEPT(Fperm_SI_Woolf2021!$F$9:$F$93*EXP(-Fperm_SI_Woolf2021!$I$9:$I$93*$C96*IF(F$58=Fperm_SI_Woolf2021!$E$9:$E$93,1,EXP(LN((1.1*(Fperm_SI_Woolf2021!$E$9:$E$93-F$58)-63.1579*EXP(-0.19*Fperm_SI_Woolf2021!$E$9:$E$93)+63.1579*EXP(-0.19*F$58))/(Fperm_SI_Woolf2021!$E$9:$E$93-F$58))*(F$58-Fperm_SI_Woolf2021!$E$9:$E$93)/10))) + Fperm_SI_Woolf2021!$G$9:$G$93*EXP(-Fperm_SI_Woolf2021!$J$9:$J$93*$C96*IF(F$58=Fperm_SI_Woolf2021!$E$9:$E$93,1,EXP(LN((1.1*(Fperm_SI_Woolf2021!$E$9:$E$93-F$58)-63.1579*EXP(-0.19*Fperm_SI_Woolf2021!$E$9:$E$93)+63.1579*EXP(-0.19*F$58))/(Fperm_SI_Woolf2021!$E$9:$E$93-F$58))*(F$58-Fperm_SI_Woolf2021!$E$9:$E$93)/10))) + Fperm_SI_Woolf2021!$H$9:$H$93*EXP(-Fperm_SI_Woolf2021!$K$9:$K$93*$C96*IF(F$58=Fperm_SI_Woolf2021!$E$9:$E$93,1,EXP(LN((1.1*(Fperm_SI_Woolf2021!$E$9:$E$93-F$58)-63.1579*EXP(-0.19*Fperm_SI_Woolf2021!$E$9:$E$93)+63.1579*EXP(-0.19*F$58))/(Fperm_SI_Woolf2021!$E$9:$E$93-F$58))*(F$58-Fperm_SI_Woolf2021!$E$9:$E$93)/10))),Fperm_SI_Woolf2021!$D$9:$D$93))</f>
        <v>0.95312649029984753</v>
      </c>
      <c r="G96" s="51" cm="1">
        <f t="array" ref="G96">MIN(1,SLOPE(Fperm_SI_Woolf2021!$F$9:$F$93*EXP(-Fperm_SI_Woolf2021!$I$9:$I$93*$C96*IF(G$58=Fperm_SI_Woolf2021!$E$9:$E$93,1,EXP(LN((1.1*(Fperm_SI_Woolf2021!$E$9:$E$93-G$58)-63.1579*EXP(-0.19*Fperm_SI_Woolf2021!$E$9:$E$93)+63.1579*EXP(-0.19*G$58))/(Fperm_SI_Woolf2021!$E$9:$E$93-G$58))*(G$58-Fperm_SI_Woolf2021!$E$9:$E$93)/10))) + Fperm_SI_Woolf2021!$G$9:$G$93*EXP(-Fperm_SI_Woolf2021!$J$9:$J$93*$C96*IF(G$58=Fperm_SI_Woolf2021!$E$9:$E$93,1,EXP(LN((1.1*(Fperm_SI_Woolf2021!$E$9:$E$93-G$58)-63.1579*EXP(-0.19*Fperm_SI_Woolf2021!$E$9:$E$93)+63.1579*EXP(-0.19*G$58))/(Fperm_SI_Woolf2021!$E$9:$E$93-G$58))*(G$58-Fperm_SI_Woolf2021!$E$9:$E$93)/10))) + Fperm_SI_Woolf2021!$H$9:$H$93*EXP(-Fperm_SI_Woolf2021!$K$9:$K$93*$C96*IF(G$58=Fperm_SI_Woolf2021!$E$9:$E$93,1,EXP(LN((1.1*(Fperm_SI_Woolf2021!$E$9:$E$93-G$58)-63.1579*EXP(-0.19*Fperm_SI_Woolf2021!$E$9:$E$93)+63.1579*EXP(-0.19*G$58))/(Fperm_SI_Woolf2021!$E$9:$E$93-G$58))*(G$58-Fperm_SI_Woolf2021!$E$9:$E$93)/10))),Fperm_SI_Woolf2021!$D$9:$D$93)*G$57+INTERCEPT(Fperm_SI_Woolf2021!$F$9:$F$93*EXP(-Fperm_SI_Woolf2021!$I$9:$I$93*$C96*IF(G$58=Fperm_SI_Woolf2021!$E$9:$E$93,1,EXP(LN((1.1*(Fperm_SI_Woolf2021!$E$9:$E$93-G$58)-63.1579*EXP(-0.19*Fperm_SI_Woolf2021!$E$9:$E$93)+63.1579*EXP(-0.19*G$58))/(Fperm_SI_Woolf2021!$E$9:$E$93-G$58))*(G$58-Fperm_SI_Woolf2021!$E$9:$E$93)/10))) + Fperm_SI_Woolf2021!$G$9:$G$93*EXP(-Fperm_SI_Woolf2021!$J$9:$J$93*$C96*IF(G$58=Fperm_SI_Woolf2021!$E$9:$E$93,1,EXP(LN((1.1*(Fperm_SI_Woolf2021!$E$9:$E$93-G$58)-63.1579*EXP(-0.19*Fperm_SI_Woolf2021!$E$9:$E$93)+63.1579*EXP(-0.19*G$58))/(Fperm_SI_Woolf2021!$E$9:$E$93-G$58))*(G$58-Fperm_SI_Woolf2021!$E$9:$E$93)/10))) + Fperm_SI_Woolf2021!$H$9:$H$93*EXP(-Fperm_SI_Woolf2021!$K$9:$K$93*$C96*IF(G$58=Fperm_SI_Woolf2021!$E$9:$E$93,1,EXP(LN((1.1*(Fperm_SI_Woolf2021!$E$9:$E$93-G$58)-63.1579*EXP(-0.19*Fperm_SI_Woolf2021!$E$9:$E$93)+63.1579*EXP(-0.19*G$58))/(Fperm_SI_Woolf2021!$E$9:$E$93-G$58))*(G$58-Fperm_SI_Woolf2021!$E$9:$E$93)/10))),Fperm_SI_Woolf2021!$D$9:$D$93))</f>
        <v>0.92170819984808205</v>
      </c>
      <c r="H96" s="51" cm="1">
        <f t="array" ref="H96">MIN(1,SLOPE(Fperm_SI_Woolf2021!$F$9:$F$93*EXP(-Fperm_SI_Woolf2021!$I$9:$I$93*$C96*IF(H$58=Fperm_SI_Woolf2021!$E$9:$E$93,1,EXP(LN((1.1*(Fperm_SI_Woolf2021!$E$9:$E$93-H$58)-63.1579*EXP(-0.19*Fperm_SI_Woolf2021!$E$9:$E$93)+63.1579*EXP(-0.19*H$58))/(Fperm_SI_Woolf2021!$E$9:$E$93-H$58))*(H$58-Fperm_SI_Woolf2021!$E$9:$E$93)/10))) + Fperm_SI_Woolf2021!$G$9:$G$93*EXP(-Fperm_SI_Woolf2021!$J$9:$J$93*$C96*IF(H$58=Fperm_SI_Woolf2021!$E$9:$E$93,1,EXP(LN((1.1*(Fperm_SI_Woolf2021!$E$9:$E$93-H$58)-63.1579*EXP(-0.19*Fperm_SI_Woolf2021!$E$9:$E$93)+63.1579*EXP(-0.19*H$58))/(Fperm_SI_Woolf2021!$E$9:$E$93-H$58))*(H$58-Fperm_SI_Woolf2021!$E$9:$E$93)/10))) + Fperm_SI_Woolf2021!$H$9:$H$93*EXP(-Fperm_SI_Woolf2021!$K$9:$K$93*$C96*IF(H$58=Fperm_SI_Woolf2021!$E$9:$E$93,1,EXP(LN((1.1*(Fperm_SI_Woolf2021!$E$9:$E$93-H$58)-63.1579*EXP(-0.19*Fperm_SI_Woolf2021!$E$9:$E$93)+63.1579*EXP(-0.19*H$58))/(Fperm_SI_Woolf2021!$E$9:$E$93-H$58))*(H$58-Fperm_SI_Woolf2021!$E$9:$E$93)/10))),Fperm_SI_Woolf2021!$D$9:$D$93)*H$57+INTERCEPT(Fperm_SI_Woolf2021!$F$9:$F$93*EXP(-Fperm_SI_Woolf2021!$I$9:$I$93*$C96*IF(H$58=Fperm_SI_Woolf2021!$E$9:$E$93,1,EXP(LN((1.1*(Fperm_SI_Woolf2021!$E$9:$E$93-H$58)-63.1579*EXP(-0.19*Fperm_SI_Woolf2021!$E$9:$E$93)+63.1579*EXP(-0.19*H$58))/(Fperm_SI_Woolf2021!$E$9:$E$93-H$58))*(H$58-Fperm_SI_Woolf2021!$E$9:$E$93)/10))) + Fperm_SI_Woolf2021!$G$9:$G$93*EXP(-Fperm_SI_Woolf2021!$J$9:$J$93*$C96*IF(H$58=Fperm_SI_Woolf2021!$E$9:$E$93,1,EXP(LN((1.1*(Fperm_SI_Woolf2021!$E$9:$E$93-H$58)-63.1579*EXP(-0.19*Fperm_SI_Woolf2021!$E$9:$E$93)+63.1579*EXP(-0.19*H$58))/(Fperm_SI_Woolf2021!$E$9:$E$93-H$58))*(H$58-Fperm_SI_Woolf2021!$E$9:$E$93)/10))) + Fperm_SI_Woolf2021!$H$9:$H$93*EXP(-Fperm_SI_Woolf2021!$K$9:$K$93*$C96*IF(H$58=Fperm_SI_Woolf2021!$E$9:$E$93,1,EXP(LN((1.1*(Fperm_SI_Woolf2021!$E$9:$E$93-H$58)-63.1579*EXP(-0.19*Fperm_SI_Woolf2021!$E$9:$E$93)+63.1579*EXP(-0.19*H$58))/(Fperm_SI_Woolf2021!$E$9:$E$93-H$58))*(H$58-Fperm_SI_Woolf2021!$E$9:$E$93)/10))),Fperm_SI_Woolf2021!$D$9:$D$93))</f>
        <v>0.89028990939631658</v>
      </c>
      <c r="I96" s="51" cm="1">
        <f t="array" ref="I96">MIN(1,SLOPE(Fperm_SI_Woolf2021!$F$9:$F$93*EXP(-Fperm_SI_Woolf2021!$I$9:$I$93*$C96*IF(I$58=Fperm_SI_Woolf2021!$E$9:$E$93,1,EXP(LN((1.1*(Fperm_SI_Woolf2021!$E$9:$E$93-I$58)-63.1579*EXP(-0.19*Fperm_SI_Woolf2021!$E$9:$E$93)+63.1579*EXP(-0.19*I$58))/(Fperm_SI_Woolf2021!$E$9:$E$93-I$58))*(I$58-Fperm_SI_Woolf2021!$E$9:$E$93)/10))) + Fperm_SI_Woolf2021!$G$9:$G$93*EXP(-Fperm_SI_Woolf2021!$J$9:$J$93*$C96*IF(I$58=Fperm_SI_Woolf2021!$E$9:$E$93,1,EXP(LN((1.1*(Fperm_SI_Woolf2021!$E$9:$E$93-I$58)-63.1579*EXP(-0.19*Fperm_SI_Woolf2021!$E$9:$E$93)+63.1579*EXP(-0.19*I$58))/(Fperm_SI_Woolf2021!$E$9:$E$93-I$58))*(I$58-Fperm_SI_Woolf2021!$E$9:$E$93)/10))) + Fperm_SI_Woolf2021!$H$9:$H$93*EXP(-Fperm_SI_Woolf2021!$K$9:$K$93*$C96*IF(I$58=Fperm_SI_Woolf2021!$E$9:$E$93,1,EXP(LN((1.1*(Fperm_SI_Woolf2021!$E$9:$E$93-I$58)-63.1579*EXP(-0.19*Fperm_SI_Woolf2021!$E$9:$E$93)+63.1579*EXP(-0.19*I$58))/(Fperm_SI_Woolf2021!$E$9:$E$93-I$58))*(I$58-Fperm_SI_Woolf2021!$E$9:$E$93)/10))),Fperm_SI_Woolf2021!$D$9:$D$93)*I$57+INTERCEPT(Fperm_SI_Woolf2021!$F$9:$F$93*EXP(-Fperm_SI_Woolf2021!$I$9:$I$93*$C96*IF(I$58=Fperm_SI_Woolf2021!$E$9:$E$93,1,EXP(LN((1.1*(Fperm_SI_Woolf2021!$E$9:$E$93-I$58)-63.1579*EXP(-0.19*Fperm_SI_Woolf2021!$E$9:$E$93)+63.1579*EXP(-0.19*I$58))/(Fperm_SI_Woolf2021!$E$9:$E$93-I$58))*(I$58-Fperm_SI_Woolf2021!$E$9:$E$93)/10))) + Fperm_SI_Woolf2021!$G$9:$G$93*EXP(-Fperm_SI_Woolf2021!$J$9:$J$93*$C96*IF(I$58=Fperm_SI_Woolf2021!$E$9:$E$93,1,EXP(LN((1.1*(Fperm_SI_Woolf2021!$E$9:$E$93-I$58)-63.1579*EXP(-0.19*Fperm_SI_Woolf2021!$E$9:$E$93)+63.1579*EXP(-0.19*I$58))/(Fperm_SI_Woolf2021!$E$9:$E$93-I$58))*(I$58-Fperm_SI_Woolf2021!$E$9:$E$93)/10))) + Fperm_SI_Woolf2021!$H$9:$H$93*EXP(-Fperm_SI_Woolf2021!$K$9:$K$93*$C96*IF(I$58=Fperm_SI_Woolf2021!$E$9:$E$93,1,EXP(LN((1.1*(Fperm_SI_Woolf2021!$E$9:$E$93-I$58)-63.1579*EXP(-0.19*Fperm_SI_Woolf2021!$E$9:$E$93)+63.1579*EXP(-0.19*I$58))/(Fperm_SI_Woolf2021!$E$9:$E$93-I$58))*(I$58-Fperm_SI_Woolf2021!$E$9:$E$93)/10))),Fperm_SI_Woolf2021!$D$9:$D$93))</f>
        <v>0.858871618944551</v>
      </c>
      <c r="J96" s="51" cm="1">
        <f t="array" ref="J96">MIN(1,SLOPE(Fperm_SI_Woolf2021!$F$9:$F$93*EXP(-Fperm_SI_Woolf2021!$I$9:$I$93*$C96*IF(J$58=Fperm_SI_Woolf2021!$E$9:$E$93,1,EXP(LN((1.1*(Fperm_SI_Woolf2021!$E$9:$E$93-J$58)-63.1579*EXP(-0.19*Fperm_SI_Woolf2021!$E$9:$E$93)+63.1579*EXP(-0.19*J$58))/(Fperm_SI_Woolf2021!$E$9:$E$93-J$58))*(J$58-Fperm_SI_Woolf2021!$E$9:$E$93)/10))) + Fperm_SI_Woolf2021!$G$9:$G$93*EXP(-Fperm_SI_Woolf2021!$J$9:$J$93*$C96*IF(J$58=Fperm_SI_Woolf2021!$E$9:$E$93,1,EXP(LN((1.1*(Fperm_SI_Woolf2021!$E$9:$E$93-J$58)-63.1579*EXP(-0.19*Fperm_SI_Woolf2021!$E$9:$E$93)+63.1579*EXP(-0.19*J$58))/(Fperm_SI_Woolf2021!$E$9:$E$93-J$58))*(J$58-Fperm_SI_Woolf2021!$E$9:$E$93)/10))) + Fperm_SI_Woolf2021!$H$9:$H$93*EXP(-Fperm_SI_Woolf2021!$K$9:$K$93*$C96*IF(J$58=Fperm_SI_Woolf2021!$E$9:$E$93,1,EXP(LN((1.1*(Fperm_SI_Woolf2021!$E$9:$E$93-J$58)-63.1579*EXP(-0.19*Fperm_SI_Woolf2021!$E$9:$E$93)+63.1579*EXP(-0.19*J$58))/(Fperm_SI_Woolf2021!$E$9:$E$93-J$58))*(J$58-Fperm_SI_Woolf2021!$E$9:$E$93)/10))),Fperm_SI_Woolf2021!$D$9:$D$93)*J$57+INTERCEPT(Fperm_SI_Woolf2021!$F$9:$F$93*EXP(-Fperm_SI_Woolf2021!$I$9:$I$93*$C96*IF(J$58=Fperm_SI_Woolf2021!$E$9:$E$93,1,EXP(LN((1.1*(Fperm_SI_Woolf2021!$E$9:$E$93-J$58)-63.1579*EXP(-0.19*Fperm_SI_Woolf2021!$E$9:$E$93)+63.1579*EXP(-0.19*J$58))/(Fperm_SI_Woolf2021!$E$9:$E$93-J$58))*(J$58-Fperm_SI_Woolf2021!$E$9:$E$93)/10))) + Fperm_SI_Woolf2021!$G$9:$G$93*EXP(-Fperm_SI_Woolf2021!$J$9:$J$93*$C96*IF(J$58=Fperm_SI_Woolf2021!$E$9:$E$93,1,EXP(LN((1.1*(Fperm_SI_Woolf2021!$E$9:$E$93-J$58)-63.1579*EXP(-0.19*Fperm_SI_Woolf2021!$E$9:$E$93)+63.1579*EXP(-0.19*J$58))/(Fperm_SI_Woolf2021!$E$9:$E$93-J$58))*(J$58-Fperm_SI_Woolf2021!$E$9:$E$93)/10))) + Fperm_SI_Woolf2021!$H$9:$H$93*EXP(-Fperm_SI_Woolf2021!$K$9:$K$93*$C96*IF(J$58=Fperm_SI_Woolf2021!$E$9:$E$93,1,EXP(LN((1.1*(Fperm_SI_Woolf2021!$E$9:$E$93-J$58)-63.1579*EXP(-0.19*Fperm_SI_Woolf2021!$E$9:$E$93)+63.1579*EXP(-0.19*J$58))/(Fperm_SI_Woolf2021!$E$9:$E$93-J$58))*(J$58-Fperm_SI_Woolf2021!$E$9:$E$93)/10))),Fperm_SI_Woolf2021!$D$9:$D$93))</f>
        <v>0.82745332849278552</v>
      </c>
      <c r="K96" s="51" cm="1">
        <f t="array" ref="K96">MIN(1,SLOPE(Fperm_SI_Woolf2021!$F$9:$F$93*EXP(-Fperm_SI_Woolf2021!$I$9:$I$93*$C96*IF(K$58=Fperm_SI_Woolf2021!$E$9:$E$93,1,EXP(LN((1.1*(Fperm_SI_Woolf2021!$E$9:$E$93-K$58)-63.1579*EXP(-0.19*Fperm_SI_Woolf2021!$E$9:$E$93)+63.1579*EXP(-0.19*K$58))/(Fperm_SI_Woolf2021!$E$9:$E$93-K$58))*(K$58-Fperm_SI_Woolf2021!$E$9:$E$93)/10))) + Fperm_SI_Woolf2021!$G$9:$G$93*EXP(-Fperm_SI_Woolf2021!$J$9:$J$93*$C96*IF(K$58=Fperm_SI_Woolf2021!$E$9:$E$93,1,EXP(LN((1.1*(Fperm_SI_Woolf2021!$E$9:$E$93-K$58)-63.1579*EXP(-0.19*Fperm_SI_Woolf2021!$E$9:$E$93)+63.1579*EXP(-0.19*K$58))/(Fperm_SI_Woolf2021!$E$9:$E$93-K$58))*(K$58-Fperm_SI_Woolf2021!$E$9:$E$93)/10))) + Fperm_SI_Woolf2021!$H$9:$H$93*EXP(-Fperm_SI_Woolf2021!$K$9:$K$93*$C96*IF(K$58=Fperm_SI_Woolf2021!$E$9:$E$93,1,EXP(LN((1.1*(Fperm_SI_Woolf2021!$E$9:$E$93-K$58)-63.1579*EXP(-0.19*Fperm_SI_Woolf2021!$E$9:$E$93)+63.1579*EXP(-0.19*K$58))/(Fperm_SI_Woolf2021!$E$9:$E$93-K$58))*(K$58-Fperm_SI_Woolf2021!$E$9:$E$93)/10))),Fperm_SI_Woolf2021!$D$9:$D$93)*K$57+INTERCEPT(Fperm_SI_Woolf2021!$F$9:$F$93*EXP(-Fperm_SI_Woolf2021!$I$9:$I$93*$C96*IF(K$58=Fperm_SI_Woolf2021!$E$9:$E$93,1,EXP(LN((1.1*(Fperm_SI_Woolf2021!$E$9:$E$93-K$58)-63.1579*EXP(-0.19*Fperm_SI_Woolf2021!$E$9:$E$93)+63.1579*EXP(-0.19*K$58))/(Fperm_SI_Woolf2021!$E$9:$E$93-K$58))*(K$58-Fperm_SI_Woolf2021!$E$9:$E$93)/10))) + Fperm_SI_Woolf2021!$G$9:$G$93*EXP(-Fperm_SI_Woolf2021!$J$9:$J$93*$C96*IF(K$58=Fperm_SI_Woolf2021!$E$9:$E$93,1,EXP(LN((1.1*(Fperm_SI_Woolf2021!$E$9:$E$93-K$58)-63.1579*EXP(-0.19*Fperm_SI_Woolf2021!$E$9:$E$93)+63.1579*EXP(-0.19*K$58))/(Fperm_SI_Woolf2021!$E$9:$E$93-K$58))*(K$58-Fperm_SI_Woolf2021!$E$9:$E$93)/10))) + Fperm_SI_Woolf2021!$H$9:$H$93*EXP(-Fperm_SI_Woolf2021!$K$9:$K$93*$C96*IF(K$58=Fperm_SI_Woolf2021!$E$9:$E$93,1,EXP(LN((1.1*(Fperm_SI_Woolf2021!$E$9:$E$93-K$58)-63.1579*EXP(-0.19*Fperm_SI_Woolf2021!$E$9:$E$93)+63.1579*EXP(-0.19*K$58))/(Fperm_SI_Woolf2021!$E$9:$E$93-K$58))*(K$58-Fperm_SI_Woolf2021!$E$9:$E$93)/10))),Fperm_SI_Woolf2021!$D$9:$D$93))</f>
        <v>0.79603503804101994</v>
      </c>
      <c r="L96" s="51" cm="1">
        <f t="array" ref="L96">MIN(1,SLOPE(Fperm_SI_Woolf2021!$F$9:$F$93*EXP(-Fperm_SI_Woolf2021!$I$9:$I$93*$C96*IF(L$58=Fperm_SI_Woolf2021!$E$9:$E$93,1,EXP(LN((1.1*(Fperm_SI_Woolf2021!$E$9:$E$93-L$58)-63.1579*EXP(-0.19*Fperm_SI_Woolf2021!$E$9:$E$93)+63.1579*EXP(-0.19*L$58))/(Fperm_SI_Woolf2021!$E$9:$E$93-L$58))*(L$58-Fperm_SI_Woolf2021!$E$9:$E$93)/10))) + Fperm_SI_Woolf2021!$G$9:$G$93*EXP(-Fperm_SI_Woolf2021!$J$9:$J$93*$C96*IF(L$58=Fperm_SI_Woolf2021!$E$9:$E$93,1,EXP(LN((1.1*(Fperm_SI_Woolf2021!$E$9:$E$93-L$58)-63.1579*EXP(-0.19*Fperm_SI_Woolf2021!$E$9:$E$93)+63.1579*EXP(-0.19*L$58))/(Fperm_SI_Woolf2021!$E$9:$E$93-L$58))*(L$58-Fperm_SI_Woolf2021!$E$9:$E$93)/10))) + Fperm_SI_Woolf2021!$H$9:$H$93*EXP(-Fperm_SI_Woolf2021!$K$9:$K$93*$C96*IF(L$58=Fperm_SI_Woolf2021!$E$9:$E$93,1,EXP(LN((1.1*(Fperm_SI_Woolf2021!$E$9:$E$93-L$58)-63.1579*EXP(-0.19*Fperm_SI_Woolf2021!$E$9:$E$93)+63.1579*EXP(-0.19*L$58))/(Fperm_SI_Woolf2021!$E$9:$E$93-L$58))*(L$58-Fperm_SI_Woolf2021!$E$9:$E$93)/10))),Fperm_SI_Woolf2021!$D$9:$D$93)*L$57+INTERCEPT(Fperm_SI_Woolf2021!$F$9:$F$93*EXP(-Fperm_SI_Woolf2021!$I$9:$I$93*$C96*IF(L$58=Fperm_SI_Woolf2021!$E$9:$E$93,1,EXP(LN((1.1*(Fperm_SI_Woolf2021!$E$9:$E$93-L$58)-63.1579*EXP(-0.19*Fperm_SI_Woolf2021!$E$9:$E$93)+63.1579*EXP(-0.19*L$58))/(Fperm_SI_Woolf2021!$E$9:$E$93-L$58))*(L$58-Fperm_SI_Woolf2021!$E$9:$E$93)/10))) + Fperm_SI_Woolf2021!$G$9:$G$93*EXP(-Fperm_SI_Woolf2021!$J$9:$J$93*$C96*IF(L$58=Fperm_SI_Woolf2021!$E$9:$E$93,1,EXP(LN((1.1*(Fperm_SI_Woolf2021!$E$9:$E$93-L$58)-63.1579*EXP(-0.19*Fperm_SI_Woolf2021!$E$9:$E$93)+63.1579*EXP(-0.19*L$58))/(Fperm_SI_Woolf2021!$E$9:$E$93-L$58))*(L$58-Fperm_SI_Woolf2021!$E$9:$E$93)/10))) + Fperm_SI_Woolf2021!$H$9:$H$93*EXP(-Fperm_SI_Woolf2021!$K$9:$K$93*$C96*IF(L$58=Fperm_SI_Woolf2021!$E$9:$E$93,1,EXP(LN((1.1*(Fperm_SI_Woolf2021!$E$9:$E$93-L$58)-63.1579*EXP(-0.19*Fperm_SI_Woolf2021!$E$9:$E$93)+63.1579*EXP(-0.19*L$58))/(Fperm_SI_Woolf2021!$E$9:$E$93-L$58))*(L$58-Fperm_SI_Woolf2021!$E$9:$E$93)/10))),Fperm_SI_Woolf2021!$D$9:$D$93))</f>
        <v>0.76461674758925446</v>
      </c>
      <c r="M96" s="51" cm="1">
        <f t="array" ref="M96">MIN(1,SLOPE(Fperm_SI_Woolf2021!$F$9:$F$93*EXP(-Fperm_SI_Woolf2021!$I$9:$I$93*$C96*IF(M$58=Fperm_SI_Woolf2021!$E$9:$E$93,1,EXP(LN((1.1*(Fperm_SI_Woolf2021!$E$9:$E$93-M$58)-63.1579*EXP(-0.19*Fperm_SI_Woolf2021!$E$9:$E$93)+63.1579*EXP(-0.19*M$58))/(Fperm_SI_Woolf2021!$E$9:$E$93-M$58))*(M$58-Fperm_SI_Woolf2021!$E$9:$E$93)/10))) + Fperm_SI_Woolf2021!$G$9:$G$93*EXP(-Fperm_SI_Woolf2021!$J$9:$J$93*$C96*IF(M$58=Fperm_SI_Woolf2021!$E$9:$E$93,1,EXP(LN((1.1*(Fperm_SI_Woolf2021!$E$9:$E$93-M$58)-63.1579*EXP(-0.19*Fperm_SI_Woolf2021!$E$9:$E$93)+63.1579*EXP(-0.19*M$58))/(Fperm_SI_Woolf2021!$E$9:$E$93-M$58))*(M$58-Fperm_SI_Woolf2021!$E$9:$E$93)/10))) + Fperm_SI_Woolf2021!$H$9:$H$93*EXP(-Fperm_SI_Woolf2021!$K$9:$K$93*$C96*IF(M$58=Fperm_SI_Woolf2021!$E$9:$E$93,1,EXP(LN((1.1*(Fperm_SI_Woolf2021!$E$9:$E$93-M$58)-63.1579*EXP(-0.19*Fperm_SI_Woolf2021!$E$9:$E$93)+63.1579*EXP(-0.19*M$58))/(Fperm_SI_Woolf2021!$E$9:$E$93-M$58))*(M$58-Fperm_SI_Woolf2021!$E$9:$E$93)/10))),Fperm_SI_Woolf2021!$D$9:$D$93)*M$57+INTERCEPT(Fperm_SI_Woolf2021!$F$9:$F$93*EXP(-Fperm_SI_Woolf2021!$I$9:$I$93*$C96*IF(M$58=Fperm_SI_Woolf2021!$E$9:$E$93,1,EXP(LN((1.1*(Fperm_SI_Woolf2021!$E$9:$E$93-M$58)-63.1579*EXP(-0.19*Fperm_SI_Woolf2021!$E$9:$E$93)+63.1579*EXP(-0.19*M$58))/(Fperm_SI_Woolf2021!$E$9:$E$93-M$58))*(M$58-Fperm_SI_Woolf2021!$E$9:$E$93)/10))) + Fperm_SI_Woolf2021!$G$9:$G$93*EXP(-Fperm_SI_Woolf2021!$J$9:$J$93*$C96*IF(M$58=Fperm_SI_Woolf2021!$E$9:$E$93,1,EXP(LN((1.1*(Fperm_SI_Woolf2021!$E$9:$E$93-M$58)-63.1579*EXP(-0.19*Fperm_SI_Woolf2021!$E$9:$E$93)+63.1579*EXP(-0.19*M$58))/(Fperm_SI_Woolf2021!$E$9:$E$93-M$58))*(M$58-Fperm_SI_Woolf2021!$E$9:$E$93)/10))) + Fperm_SI_Woolf2021!$H$9:$H$93*EXP(-Fperm_SI_Woolf2021!$K$9:$K$93*$C96*IF(M$58=Fperm_SI_Woolf2021!$E$9:$E$93,1,EXP(LN((1.1*(Fperm_SI_Woolf2021!$E$9:$E$93-M$58)-63.1579*EXP(-0.19*Fperm_SI_Woolf2021!$E$9:$E$93)+63.1579*EXP(-0.19*M$58))/(Fperm_SI_Woolf2021!$E$9:$E$93-M$58))*(M$58-Fperm_SI_Woolf2021!$E$9:$E$93)/10))),Fperm_SI_Woolf2021!$D$9:$D$93))</f>
        <v>0.73319845713748899</v>
      </c>
      <c r="N96" s="51" cm="1">
        <f t="array" ref="N96">MIN(1,SLOPE(Fperm_SI_Woolf2021!$F$9:$F$93*EXP(-Fperm_SI_Woolf2021!$I$9:$I$93*$C96*IF(N$58=Fperm_SI_Woolf2021!$E$9:$E$93,1,EXP(LN((1.1*(Fperm_SI_Woolf2021!$E$9:$E$93-N$58)-63.1579*EXP(-0.19*Fperm_SI_Woolf2021!$E$9:$E$93)+63.1579*EXP(-0.19*N$58))/(Fperm_SI_Woolf2021!$E$9:$E$93-N$58))*(N$58-Fperm_SI_Woolf2021!$E$9:$E$93)/10))) + Fperm_SI_Woolf2021!$G$9:$G$93*EXP(-Fperm_SI_Woolf2021!$J$9:$J$93*$C96*IF(N$58=Fperm_SI_Woolf2021!$E$9:$E$93,1,EXP(LN((1.1*(Fperm_SI_Woolf2021!$E$9:$E$93-N$58)-63.1579*EXP(-0.19*Fperm_SI_Woolf2021!$E$9:$E$93)+63.1579*EXP(-0.19*N$58))/(Fperm_SI_Woolf2021!$E$9:$E$93-N$58))*(N$58-Fperm_SI_Woolf2021!$E$9:$E$93)/10))) + Fperm_SI_Woolf2021!$H$9:$H$93*EXP(-Fperm_SI_Woolf2021!$K$9:$K$93*$C96*IF(N$58=Fperm_SI_Woolf2021!$E$9:$E$93,1,EXP(LN((1.1*(Fperm_SI_Woolf2021!$E$9:$E$93-N$58)-63.1579*EXP(-0.19*Fperm_SI_Woolf2021!$E$9:$E$93)+63.1579*EXP(-0.19*N$58))/(Fperm_SI_Woolf2021!$E$9:$E$93-N$58))*(N$58-Fperm_SI_Woolf2021!$E$9:$E$93)/10))),Fperm_SI_Woolf2021!$D$9:$D$93)*N$57+INTERCEPT(Fperm_SI_Woolf2021!$F$9:$F$93*EXP(-Fperm_SI_Woolf2021!$I$9:$I$93*$C96*IF(N$58=Fperm_SI_Woolf2021!$E$9:$E$93,1,EXP(LN((1.1*(Fperm_SI_Woolf2021!$E$9:$E$93-N$58)-63.1579*EXP(-0.19*Fperm_SI_Woolf2021!$E$9:$E$93)+63.1579*EXP(-0.19*N$58))/(Fperm_SI_Woolf2021!$E$9:$E$93-N$58))*(N$58-Fperm_SI_Woolf2021!$E$9:$E$93)/10))) + Fperm_SI_Woolf2021!$G$9:$G$93*EXP(-Fperm_SI_Woolf2021!$J$9:$J$93*$C96*IF(N$58=Fperm_SI_Woolf2021!$E$9:$E$93,1,EXP(LN((1.1*(Fperm_SI_Woolf2021!$E$9:$E$93-N$58)-63.1579*EXP(-0.19*Fperm_SI_Woolf2021!$E$9:$E$93)+63.1579*EXP(-0.19*N$58))/(Fperm_SI_Woolf2021!$E$9:$E$93-N$58))*(N$58-Fperm_SI_Woolf2021!$E$9:$E$93)/10))) + Fperm_SI_Woolf2021!$H$9:$H$93*EXP(-Fperm_SI_Woolf2021!$K$9:$K$93*$C96*IF(N$58=Fperm_SI_Woolf2021!$E$9:$E$93,1,EXP(LN((1.1*(Fperm_SI_Woolf2021!$E$9:$E$93-N$58)-63.1579*EXP(-0.19*Fperm_SI_Woolf2021!$E$9:$E$93)+63.1579*EXP(-0.19*N$58))/(Fperm_SI_Woolf2021!$E$9:$E$93-N$58))*(N$58-Fperm_SI_Woolf2021!$E$9:$E$93)/10))),Fperm_SI_Woolf2021!$D$9:$D$93))</f>
        <v>0.70178016668572352</v>
      </c>
      <c r="O96" s="51" cm="1">
        <f t="array" ref="O96">MIN(1,SLOPE(Fperm_SI_Woolf2021!$F$9:$F$93*EXP(-Fperm_SI_Woolf2021!$I$9:$I$93*$C96*IF(O$58=Fperm_SI_Woolf2021!$E$9:$E$93,1,EXP(LN((1.1*(Fperm_SI_Woolf2021!$E$9:$E$93-O$58)-63.1579*EXP(-0.19*Fperm_SI_Woolf2021!$E$9:$E$93)+63.1579*EXP(-0.19*O$58))/(Fperm_SI_Woolf2021!$E$9:$E$93-O$58))*(O$58-Fperm_SI_Woolf2021!$E$9:$E$93)/10))) + Fperm_SI_Woolf2021!$G$9:$G$93*EXP(-Fperm_SI_Woolf2021!$J$9:$J$93*$C96*IF(O$58=Fperm_SI_Woolf2021!$E$9:$E$93,1,EXP(LN((1.1*(Fperm_SI_Woolf2021!$E$9:$E$93-O$58)-63.1579*EXP(-0.19*Fperm_SI_Woolf2021!$E$9:$E$93)+63.1579*EXP(-0.19*O$58))/(Fperm_SI_Woolf2021!$E$9:$E$93-O$58))*(O$58-Fperm_SI_Woolf2021!$E$9:$E$93)/10))) + Fperm_SI_Woolf2021!$H$9:$H$93*EXP(-Fperm_SI_Woolf2021!$K$9:$K$93*$C96*IF(O$58=Fperm_SI_Woolf2021!$E$9:$E$93,1,EXP(LN((1.1*(Fperm_SI_Woolf2021!$E$9:$E$93-O$58)-63.1579*EXP(-0.19*Fperm_SI_Woolf2021!$E$9:$E$93)+63.1579*EXP(-0.19*O$58))/(Fperm_SI_Woolf2021!$E$9:$E$93-O$58))*(O$58-Fperm_SI_Woolf2021!$E$9:$E$93)/10))),Fperm_SI_Woolf2021!$D$9:$D$93)*O$57+INTERCEPT(Fperm_SI_Woolf2021!$F$9:$F$93*EXP(-Fperm_SI_Woolf2021!$I$9:$I$93*$C96*IF(O$58=Fperm_SI_Woolf2021!$E$9:$E$93,1,EXP(LN((1.1*(Fperm_SI_Woolf2021!$E$9:$E$93-O$58)-63.1579*EXP(-0.19*Fperm_SI_Woolf2021!$E$9:$E$93)+63.1579*EXP(-0.19*O$58))/(Fperm_SI_Woolf2021!$E$9:$E$93-O$58))*(O$58-Fperm_SI_Woolf2021!$E$9:$E$93)/10))) + Fperm_SI_Woolf2021!$G$9:$G$93*EXP(-Fperm_SI_Woolf2021!$J$9:$J$93*$C96*IF(O$58=Fperm_SI_Woolf2021!$E$9:$E$93,1,EXP(LN((1.1*(Fperm_SI_Woolf2021!$E$9:$E$93-O$58)-63.1579*EXP(-0.19*Fperm_SI_Woolf2021!$E$9:$E$93)+63.1579*EXP(-0.19*O$58))/(Fperm_SI_Woolf2021!$E$9:$E$93-O$58))*(O$58-Fperm_SI_Woolf2021!$E$9:$E$93)/10))) + Fperm_SI_Woolf2021!$H$9:$H$93*EXP(-Fperm_SI_Woolf2021!$K$9:$K$93*$C96*IF(O$58=Fperm_SI_Woolf2021!$E$9:$E$93,1,EXP(LN((1.1*(Fperm_SI_Woolf2021!$E$9:$E$93-O$58)-63.1579*EXP(-0.19*Fperm_SI_Woolf2021!$E$9:$E$93)+63.1579*EXP(-0.19*O$58))/(Fperm_SI_Woolf2021!$E$9:$E$93-O$58))*(O$58-Fperm_SI_Woolf2021!$E$9:$E$93)/10))),Fperm_SI_Woolf2021!$D$9:$D$93))</f>
        <v>0.67036187623395782</v>
      </c>
      <c r="P96" s="51" cm="1">
        <f t="array" ref="P96">MIN(1,SLOPE(Fperm_SI_Woolf2021!$F$9:$F$93*EXP(-Fperm_SI_Woolf2021!$I$9:$I$93*$C96*IF(P$58=Fperm_SI_Woolf2021!$E$9:$E$93,1,EXP(LN((1.1*(Fperm_SI_Woolf2021!$E$9:$E$93-P$58)-63.1579*EXP(-0.19*Fperm_SI_Woolf2021!$E$9:$E$93)+63.1579*EXP(-0.19*P$58))/(Fperm_SI_Woolf2021!$E$9:$E$93-P$58))*(P$58-Fperm_SI_Woolf2021!$E$9:$E$93)/10))) + Fperm_SI_Woolf2021!$G$9:$G$93*EXP(-Fperm_SI_Woolf2021!$J$9:$J$93*$C96*IF(P$58=Fperm_SI_Woolf2021!$E$9:$E$93,1,EXP(LN((1.1*(Fperm_SI_Woolf2021!$E$9:$E$93-P$58)-63.1579*EXP(-0.19*Fperm_SI_Woolf2021!$E$9:$E$93)+63.1579*EXP(-0.19*P$58))/(Fperm_SI_Woolf2021!$E$9:$E$93-P$58))*(P$58-Fperm_SI_Woolf2021!$E$9:$E$93)/10))) + Fperm_SI_Woolf2021!$H$9:$H$93*EXP(-Fperm_SI_Woolf2021!$K$9:$K$93*$C96*IF(P$58=Fperm_SI_Woolf2021!$E$9:$E$93,1,EXP(LN((1.1*(Fperm_SI_Woolf2021!$E$9:$E$93-P$58)-63.1579*EXP(-0.19*Fperm_SI_Woolf2021!$E$9:$E$93)+63.1579*EXP(-0.19*P$58))/(Fperm_SI_Woolf2021!$E$9:$E$93-P$58))*(P$58-Fperm_SI_Woolf2021!$E$9:$E$93)/10))),Fperm_SI_Woolf2021!$D$9:$D$93)*P$57+INTERCEPT(Fperm_SI_Woolf2021!$F$9:$F$93*EXP(-Fperm_SI_Woolf2021!$I$9:$I$93*$C96*IF(P$58=Fperm_SI_Woolf2021!$E$9:$E$93,1,EXP(LN((1.1*(Fperm_SI_Woolf2021!$E$9:$E$93-P$58)-63.1579*EXP(-0.19*Fperm_SI_Woolf2021!$E$9:$E$93)+63.1579*EXP(-0.19*P$58))/(Fperm_SI_Woolf2021!$E$9:$E$93-P$58))*(P$58-Fperm_SI_Woolf2021!$E$9:$E$93)/10))) + Fperm_SI_Woolf2021!$G$9:$G$93*EXP(-Fperm_SI_Woolf2021!$J$9:$J$93*$C96*IF(P$58=Fperm_SI_Woolf2021!$E$9:$E$93,1,EXP(LN((1.1*(Fperm_SI_Woolf2021!$E$9:$E$93-P$58)-63.1579*EXP(-0.19*Fperm_SI_Woolf2021!$E$9:$E$93)+63.1579*EXP(-0.19*P$58))/(Fperm_SI_Woolf2021!$E$9:$E$93-P$58))*(P$58-Fperm_SI_Woolf2021!$E$9:$E$93)/10))) + Fperm_SI_Woolf2021!$H$9:$H$93*EXP(-Fperm_SI_Woolf2021!$K$9:$K$93*$C96*IF(P$58=Fperm_SI_Woolf2021!$E$9:$E$93,1,EXP(LN((1.1*(Fperm_SI_Woolf2021!$E$9:$E$93-P$58)-63.1579*EXP(-0.19*Fperm_SI_Woolf2021!$E$9:$E$93)+63.1579*EXP(-0.19*P$58))/(Fperm_SI_Woolf2021!$E$9:$E$93-P$58))*(P$58-Fperm_SI_Woolf2021!$E$9:$E$93)/10))),Fperm_SI_Woolf2021!$D$9:$D$93))</f>
        <v>0.63894358578219235</v>
      </c>
      <c r="Q96" s="51" cm="1">
        <f t="array" ref="Q96">MIN(1,SLOPE(Fperm_SI_Woolf2021!$F$9:$F$93*EXP(-Fperm_SI_Woolf2021!$I$9:$I$93*$C96*IF(Q$58=Fperm_SI_Woolf2021!$E$9:$E$93,1,EXP(LN((1.1*(Fperm_SI_Woolf2021!$E$9:$E$93-Q$58)-63.1579*EXP(-0.19*Fperm_SI_Woolf2021!$E$9:$E$93)+63.1579*EXP(-0.19*Q$58))/(Fperm_SI_Woolf2021!$E$9:$E$93-Q$58))*(Q$58-Fperm_SI_Woolf2021!$E$9:$E$93)/10))) + Fperm_SI_Woolf2021!$G$9:$G$93*EXP(-Fperm_SI_Woolf2021!$J$9:$J$93*$C96*IF(Q$58=Fperm_SI_Woolf2021!$E$9:$E$93,1,EXP(LN((1.1*(Fperm_SI_Woolf2021!$E$9:$E$93-Q$58)-63.1579*EXP(-0.19*Fperm_SI_Woolf2021!$E$9:$E$93)+63.1579*EXP(-0.19*Q$58))/(Fperm_SI_Woolf2021!$E$9:$E$93-Q$58))*(Q$58-Fperm_SI_Woolf2021!$E$9:$E$93)/10))) + Fperm_SI_Woolf2021!$H$9:$H$93*EXP(-Fperm_SI_Woolf2021!$K$9:$K$93*$C96*IF(Q$58=Fperm_SI_Woolf2021!$E$9:$E$93,1,EXP(LN((1.1*(Fperm_SI_Woolf2021!$E$9:$E$93-Q$58)-63.1579*EXP(-0.19*Fperm_SI_Woolf2021!$E$9:$E$93)+63.1579*EXP(-0.19*Q$58))/(Fperm_SI_Woolf2021!$E$9:$E$93-Q$58))*(Q$58-Fperm_SI_Woolf2021!$E$9:$E$93)/10))),Fperm_SI_Woolf2021!$D$9:$D$93)*Q$57+INTERCEPT(Fperm_SI_Woolf2021!$F$9:$F$93*EXP(-Fperm_SI_Woolf2021!$I$9:$I$93*$C96*IF(Q$58=Fperm_SI_Woolf2021!$E$9:$E$93,1,EXP(LN((1.1*(Fperm_SI_Woolf2021!$E$9:$E$93-Q$58)-63.1579*EXP(-0.19*Fperm_SI_Woolf2021!$E$9:$E$93)+63.1579*EXP(-0.19*Q$58))/(Fperm_SI_Woolf2021!$E$9:$E$93-Q$58))*(Q$58-Fperm_SI_Woolf2021!$E$9:$E$93)/10))) + Fperm_SI_Woolf2021!$G$9:$G$93*EXP(-Fperm_SI_Woolf2021!$J$9:$J$93*$C96*IF(Q$58=Fperm_SI_Woolf2021!$E$9:$E$93,1,EXP(LN((1.1*(Fperm_SI_Woolf2021!$E$9:$E$93-Q$58)-63.1579*EXP(-0.19*Fperm_SI_Woolf2021!$E$9:$E$93)+63.1579*EXP(-0.19*Q$58))/(Fperm_SI_Woolf2021!$E$9:$E$93-Q$58))*(Q$58-Fperm_SI_Woolf2021!$E$9:$E$93)/10))) + Fperm_SI_Woolf2021!$H$9:$H$93*EXP(-Fperm_SI_Woolf2021!$K$9:$K$93*$C96*IF(Q$58=Fperm_SI_Woolf2021!$E$9:$E$93,1,EXP(LN((1.1*(Fperm_SI_Woolf2021!$E$9:$E$93-Q$58)-63.1579*EXP(-0.19*Fperm_SI_Woolf2021!$E$9:$E$93)+63.1579*EXP(-0.19*Q$58))/(Fperm_SI_Woolf2021!$E$9:$E$93-Q$58))*(Q$58-Fperm_SI_Woolf2021!$E$9:$E$93)/10))),Fperm_SI_Woolf2021!$D$9:$D$93))</f>
        <v>0.60752529533042687</v>
      </c>
      <c r="R96" s="51" cm="1">
        <f t="array" ref="R96">MIN(1,SLOPE(Fperm_SI_Woolf2021!$F$9:$F$93*EXP(-Fperm_SI_Woolf2021!$I$9:$I$93*$C96*IF(R$58=Fperm_SI_Woolf2021!$E$9:$E$93,1,EXP(LN((1.1*(Fperm_SI_Woolf2021!$E$9:$E$93-R$58)-63.1579*EXP(-0.19*Fperm_SI_Woolf2021!$E$9:$E$93)+63.1579*EXP(-0.19*R$58))/(Fperm_SI_Woolf2021!$E$9:$E$93-R$58))*(R$58-Fperm_SI_Woolf2021!$E$9:$E$93)/10))) + Fperm_SI_Woolf2021!$G$9:$G$93*EXP(-Fperm_SI_Woolf2021!$J$9:$J$93*$C96*IF(R$58=Fperm_SI_Woolf2021!$E$9:$E$93,1,EXP(LN((1.1*(Fperm_SI_Woolf2021!$E$9:$E$93-R$58)-63.1579*EXP(-0.19*Fperm_SI_Woolf2021!$E$9:$E$93)+63.1579*EXP(-0.19*R$58))/(Fperm_SI_Woolf2021!$E$9:$E$93-R$58))*(R$58-Fperm_SI_Woolf2021!$E$9:$E$93)/10))) + Fperm_SI_Woolf2021!$H$9:$H$93*EXP(-Fperm_SI_Woolf2021!$K$9:$K$93*$C96*IF(R$58=Fperm_SI_Woolf2021!$E$9:$E$93,1,EXP(LN((1.1*(Fperm_SI_Woolf2021!$E$9:$E$93-R$58)-63.1579*EXP(-0.19*Fperm_SI_Woolf2021!$E$9:$E$93)+63.1579*EXP(-0.19*R$58))/(Fperm_SI_Woolf2021!$E$9:$E$93-R$58))*(R$58-Fperm_SI_Woolf2021!$E$9:$E$93)/10))),Fperm_SI_Woolf2021!$D$9:$D$93)*R$57+INTERCEPT(Fperm_SI_Woolf2021!$F$9:$F$93*EXP(-Fperm_SI_Woolf2021!$I$9:$I$93*$C96*IF(R$58=Fperm_SI_Woolf2021!$E$9:$E$93,1,EXP(LN((1.1*(Fperm_SI_Woolf2021!$E$9:$E$93-R$58)-63.1579*EXP(-0.19*Fperm_SI_Woolf2021!$E$9:$E$93)+63.1579*EXP(-0.19*R$58))/(Fperm_SI_Woolf2021!$E$9:$E$93-R$58))*(R$58-Fperm_SI_Woolf2021!$E$9:$E$93)/10))) + Fperm_SI_Woolf2021!$G$9:$G$93*EXP(-Fperm_SI_Woolf2021!$J$9:$J$93*$C96*IF(R$58=Fperm_SI_Woolf2021!$E$9:$E$93,1,EXP(LN((1.1*(Fperm_SI_Woolf2021!$E$9:$E$93-R$58)-63.1579*EXP(-0.19*Fperm_SI_Woolf2021!$E$9:$E$93)+63.1579*EXP(-0.19*R$58))/(Fperm_SI_Woolf2021!$E$9:$E$93-R$58))*(R$58-Fperm_SI_Woolf2021!$E$9:$E$93)/10))) + Fperm_SI_Woolf2021!$H$9:$H$93*EXP(-Fperm_SI_Woolf2021!$K$9:$K$93*$C96*IF(R$58=Fperm_SI_Woolf2021!$E$9:$E$93,1,EXP(LN((1.1*(Fperm_SI_Woolf2021!$E$9:$E$93-R$58)-63.1579*EXP(-0.19*Fperm_SI_Woolf2021!$E$9:$E$93)+63.1579*EXP(-0.19*R$58))/(Fperm_SI_Woolf2021!$E$9:$E$93-R$58))*(R$58-Fperm_SI_Woolf2021!$E$9:$E$93)/10))),Fperm_SI_Woolf2021!$D$9:$D$93))</f>
        <v>0.57610700487866118</v>
      </c>
      <c r="S96" s="51" cm="1">
        <f t="array" ref="S96">MIN(1,SLOPE(Fperm_SI_Woolf2021!$F$9:$F$93*EXP(-Fperm_SI_Woolf2021!$I$9:$I$93*$C96*IF(S$58=Fperm_SI_Woolf2021!$E$9:$E$93,1,EXP(LN((1.1*(Fperm_SI_Woolf2021!$E$9:$E$93-S$58)-63.1579*EXP(-0.19*Fperm_SI_Woolf2021!$E$9:$E$93)+63.1579*EXP(-0.19*S$58))/(Fperm_SI_Woolf2021!$E$9:$E$93-S$58))*(S$58-Fperm_SI_Woolf2021!$E$9:$E$93)/10))) + Fperm_SI_Woolf2021!$G$9:$G$93*EXP(-Fperm_SI_Woolf2021!$J$9:$J$93*$C96*IF(S$58=Fperm_SI_Woolf2021!$E$9:$E$93,1,EXP(LN((1.1*(Fperm_SI_Woolf2021!$E$9:$E$93-S$58)-63.1579*EXP(-0.19*Fperm_SI_Woolf2021!$E$9:$E$93)+63.1579*EXP(-0.19*S$58))/(Fperm_SI_Woolf2021!$E$9:$E$93-S$58))*(S$58-Fperm_SI_Woolf2021!$E$9:$E$93)/10))) + Fperm_SI_Woolf2021!$H$9:$H$93*EXP(-Fperm_SI_Woolf2021!$K$9:$K$93*$C96*IF(S$58=Fperm_SI_Woolf2021!$E$9:$E$93,1,EXP(LN((1.1*(Fperm_SI_Woolf2021!$E$9:$E$93-S$58)-63.1579*EXP(-0.19*Fperm_SI_Woolf2021!$E$9:$E$93)+63.1579*EXP(-0.19*S$58))/(Fperm_SI_Woolf2021!$E$9:$E$93-S$58))*(S$58-Fperm_SI_Woolf2021!$E$9:$E$93)/10))),Fperm_SI_Woolf2021!$D$9:$D$93)*S$57+INTERCEPT(Fperm_SI_Woolf2021!$F$9:$F$93*EXP(-Fperm_SI_Woolf2021!$I$9:$I$93*$C96*IF(S$58=Fperm_SI_Woolf2021!$E$9:$E$93,1,EXP(LN((1.1*(Fperm_SI_Woolf2021!$E$9:$E$93-S$58)-63.1579*EXP(-0.19*Fperm_SI_Woolf2021!$E$9:$E$93)+63.1579*EXP(-0.19*S$58))/(Fperm_SI_Woolf2021!$E$9:$E$93-S$58))*(S$58-Fperm_SI_Woolf2021!$E$9:$E$93)/10))) + Fperm_SI_Woolf2021!$G$9:$G$93*EXP(-Fperm_SI_Woolf2021!$J$9:$J$93*$C96*IF(S$58=Fperm_SI_Woolf2021!$E$9:$E$93,1,EXP(LN((1.1*(Fperm_SI_Woolf2021!$E$9:$E$93-S$58)-63.1579*EXP(-0.19*Fperm_SI_Woolf2021!$E$9:$E$93)+63.1579*EXP(-0.19*S$58))/(Fperm_SI_Woolf2021!$E$9:$E$93-S$58))*(S$58-Fperm_SI_Woolf2021!$E$9:$E$93)/10))) + Fperm_SI_Woolf2021!$H$9:$H$93*EXP(-Fperm_SI_Woolf2021!$K$9:$K$93*$C96*IF(S$58=Fperm_SI_Woolf2021!$E$9:$E$93,1,EXP(LN((1.1*(Fperm_SI_Woolf2021!$E$9:$E$93-S$58)-63.1579*EXP(-0.19*Fperm_SI_Woolf2021!$E$9:$E$93)+63.1579*EXP(-0.19*S$58))/(Fperm_SI_Woolf2021!$E$9:$E$93-S$58))*(S$58-Fperm_SI_Woolf2021!$E$9:$E$93)/10))),Fperm_SI_Woolf2021!$D$9:$D$93))</f>
        <v>0.82208442025178807</v>
      </c>
      <c r="T96" s="51" cm="1">
        <f t="array" ref="T96">MIN(1,SLOPE(Fperm_SI_Woolf2021!$F$9:$F$93*EXP(-Fperm_SI_Woolf2021!$I$9:$I$93*$C96*IF(T$58=Fperm_SI_Woolf2021!$E$9:$E$93,1,EXP(LN((1.1*(Fperm_SI_Woolf2021!$E$9:$E$93-T$58)-63.1579*EXP(-0.19*Fperm_SI_Woolf2021!$E$9:$E$93)+63.1579*EXP(-0.19*T$58))/(Fperm_SI_Woolf2021!$E$9:$E$93-T$58))*(T$58-Fperm_SI_Woolf2021!$E$9:$E$93)/10))) + Fperm_SI_Woolf2021!$G$9:$G$93*EXP(-Fperm_SI_Woolf2021!$J$9:$J$93*$C96*IF(T$58=Fperm_SI_Woolf2021!$E$9:$E$93,1,EXP(LN((1.1*(Fperm_SI_Woolf2021!$E$9:$E$93-T$58)-63.1579*EXP(-0.19*Fperm_SI_Woolf2021!$E$9:$E$93)+63.1579*EXP(-0.19*T$58))/(Fperm_SI_Woolf2021!$E$9:$E$93-T$58))*(T$58-Fperm_SI_Woolf2021!$E$9:$E$93)/10))) + Fperm_SI_Woolf2021!$H$9:$H$93*EXP(-Fperm_SI_Woolf2021!$K$9:$K$93*$C96*IF(T$58=Fperm_SI_Woolf2021!$E$9:$E$93,1,EXP(LN((1.1*(Fperm_SI_Woolf2021!$E$9:$E$93-T$58)-63.1579*EXP(-0.19*Fperm_SI_Woolf2021!$E$9:$E$93)+63.1579*EXP(-0.19*T$58))/(Fperm_SI_Woolf2021!$E$9:$E$93-T$58))*(T$58-Fperm_SI_Woolf2021!$E$9:$E$93)/10))),Fperm_SI_Woolf2021!$D$9:$D$93)*T$57+INTERCEPT(Fperm_SI_Woolf2021!$F$9:$F$93*EXP(-Fperm_SI_Woolf2021!$I$9:$I$93*$C96*IF(T$58=Fperm_SI_Woolf2021!$E$9:$E$93,1,EXP(LN((1.1*(Fperm_SI_Woolf2021!$E$9:$E$93-T$58)-63.1579*EXP(-0.19*Fperm_SI_Woolf2021!$E$9:$E$93)+63.1579*EXP(-0.19*T$58))/(Fperm_SI_Woolf2021!$E$9:$E$93-T$58))*(T$58-Fperm_SI_Woolf2021!$E$9:$E$93)/10))) + Fperm_SI_Woolf2021!$G$9:$G$93*EXP(-Fperm_SI_Woolf2021!$J$9:$J$93*$C96*IF(T$58=Fperm_SI_Woolf2021!$E$9:$E$93,1,EXP(LN((1.1*(Fperm_SI_Woolf2021!$E$9:$E$93-T$58)-63.1579*EXP(-0.19*Fperm_SI_Woolf2021!$E$9:$E$93)+63.1579*EXP(-0.19*T$58))/(Fperm_SI_Woolf2021!$E$9:$E$93-T$58))*(T$58-Fperm_SI_Woolf2021!$E$9:$E$93)/10))) + Fperm_SI_Woolf2021!$H$9:$H$93*EXP(-Fperm_SI_Woolf2021!$K$9:$K$93*$C96*IF(T$58=Fperm_SI_Woolf2021!$E$9:$E$93,1,EXP(LN((1.1*(Fperm_SI_Woolf2021!$E$9:$E$93-T$58)-63.1579*EXP(-0.19*Fperm_SI_Woolf2021!$E$9:$E$93)+63.1579*EXP(-0.19*T$58))/(Fperm_SI_Woolf2021!$E$9:$E$93-T$58))*(T$58-Fperm_SI_Woolf2021!$E$9:$E$93)/10))),Fperm_SI_Woolf2021!$D$9:$D$93))</f>
        <v>0.79000492296938463</v>
      </c>
      <c r="U96" s="51" cm="1">
        <f t="array" ref="U96">MIN(1,SLOPE(Fperm_SI_Woolf2021!$F$9:$F$93*EXP(-Fperm_SI_Woolf2021!$I$9:$I$93*$C96*IF(U$58=Fperm_SI_Woolf2021!$E$9:$E$93,1,EXP(LN((1.1*(Fperm_SI_Woolf2021!$E$9:$E$93-U$58)-63.1579*EXP(-0.19*Fperm_SI_Woolf2021!$E$9:$E$93)+63.1579*EXP(-0.19*U$58))/(Fperm_SI_Woolf2021!$E$9:$E$93-U$58))*(U$58-Fperm_SI_Woolf2021!$E$9:$E$93)/10))) + Fperm_SI_Woolf2021!$G$9:$G$93*EXP(-Fperm_SI_Woolf2021!$J$9:$J$93*$C96*IF(U$58=Fperm_SI_Woolf2021!$E$9:$E$93,1,EXP(LN((1.1*(Fperm_SI_Woolf2021!$E$9:$E$93-U$58)-63.1579*EXP(-0.19*Fperm_SI_Woolf2021!$E$9:$E$93)+63.1579*EXP(-0.19*U$58))/(Fperm_SI_Woolf2021!$E$9:$E$93-U$58))*(U$58-Fperm_SI_Woolf2021!$E$9:$E$93)/10))) + Fperm_SI_Woolf2021!$H$9:$H$93*EXP(-Fperm_SI_Woolf2021!$K$9:$K$93*$C96*IF(U$58=Fperm_SI_Woolf2021!$E$9:$E$93,1,EXP(LN((1.1*(Fperm_SI_Woolf2021!$E$9:$E$93-U$58)-63.1579*EXP(-0.19*Fperm_SI_Woolf2021!$E$9:$E$93)+63.1579*EXP(-0.19*U$58))/(Fperm_SI_Woolf2021!$E$9:$E$93-U$58))*(U$58-Fperm_SI_Woolf2021!$E$9:$E$93)/10))),Fperm_SI_Woolf2021!$D$9:$D$93)*U$57+INTERCEPT(Fperm_SI_Woolf2021!$F$9:$F$93*EXP(-Fperm_SI_Woolf2021!$I$9:$I$93*$C96*IF(U$58=Fperm_SI_Woolf2021!$E$9:$E$93,1,EXP(LN((1.1*(Fperm_SI_Woolf2021!$E$9:$E$93-U$58)-63.1579*EXP(-0.19*Fperm_SI_Woolf2021!$E$9:$E$93)+63.1579*EXP(-0.19*U$58))/(Fperm_SI_Woolf2021!$E$9:$E$93-U$58))*(U$58-Fperm_SI_Woolf2021!$E$9:$E$93)/10))) + Fperm_SI_Woolf2021!$G$9:$G$93*EXP(-Fperm_SI_Woolf2021!$J$9:$J$93*$C96*IF(U$58=Fperm_SI_Woolf2021!$E$9:$E$93,1,EXP(LN((1.1*(Fperm_SI_Woolf2021!$E$9:$E$93-U$58)-63.1579*EXP(-0.19*Fperm_SI_Woolf2021!$E$9:$E$93)+63.1579*EXP(-0.19*U$58))/(Fperm_SI_Woolf2021!$E$9:$E$93-U$58))*(U$58-Fperm_SI_Woolf2021!$E$9:$E$93)/10))) + Fperm_SI_Woolf2021!$H$9:$H$93*EXP(-Fperm_SI_Woolf2021!$K$9:$K$93*$C96*IF(U$58=Fperm_SI_Woolf2021!$E$9:$E$93,1,EXP(LN((1.1*(Fperm_SI_Woolf2021!$E$9:$E$93-U$58)-63.1579*EXP(-0.19*Fperm_SI_Woolf2021!$E$9:$E$93)+63.1579*EXP(-0.19*U$58))/(Fperm_SI_Woolf2021!$E$9:$E$93-U$58))*(U$58-Fperm_SI_Woolf2021!$E$9:$E$93)/10))),Fperm_SI_Woolf2021!$D$9:$D$93))</f>
        <v>0.75792542568698129</v>
      </c>
      <c r="V96" s="51" cm="1">
        <f t="array" ref="V96">MIN(1,SLOPE(Fperm_SI_Woolf2021!$F$9:$F$93*EXP(-Fperm_SI_Woolf2021!$I$9:$I$93*$C96*IF(V$58=Fperm_SI_Woolf2021!$E$9:$E$93,1,EXP(LN((1.1*(Fperm_SI_Woolf2021!$E$9:$E$93-V$58)-63.1579*EXP(-0.19*Fperm_SI_Woolf2021!$E$9:$E$93)+63.1579*EXP(-0.19*V$58))/(Fperm_SI_Woolf2021!$E$9:$E$93-V$58))*(V$58-Fperm_SI_Woolf2021!$E$9:$E$93)/10))) + Fperm_SI_Woolf2021!$G$9:$G$93*EXP(-Fperm_SI_Woolf2021!$J$9:$J$93*$C96*IF(V$58=Fperm_SI_Woolf2021!$E$9:$E$93,1,EXP(LN((1.1*(Fperm_SI_Woolf2021!$E$9:$E$93-V$58)-63.1579*EXP(-0.19*Fperm_SI_Woolf2021!$E$9:$E$93)+63.1579*EXP(-0.19*V$58))/(Fperm_SI_Woolf2021!$E$9:$E$93-V$58))*(V$58-Fperm_SI_Woolf2021!$E$9:$E$93)/10))) + Fperm_SI_Woolf2021!$H$9:$H$93*EXP(-Fperm_SI_Woolf2021!$K$9:$K$93*$C96*IF(V$58=Fperm_SI_Woolf2021!$E$9:$E$93,1,EXP(LN((1.1*(Fperm_SI_Woolf2021!$E$9:$E$93-V$58)-63.1579*EXP(-0.19*Fperm_SI_Woolf2021!$E$9:$E$93)+63.1579*EXP(-0.19*V$58))/(Fperm_SI_Woolf2021!$E$9:$E$93-V$58))*(V$58-Fperm_SI_Woolf2021!$E$9:$E$93)/10))),Fperm_SI_Woolf2021!$D$9:$D$93)*V$57+INTERCEPT(Fperm_SI_Woolf2021!$F$9:$F$93*EXP(-Fperm_SI_Woolf2021!$I$9:$I$93*$C96*IF(V$58=Fperm_SI_Woolf2021!$E$9:$E$93,1,EXP(LN((1.1*(Fperm_SI_Woolf2021!$E$9:$E$93-V$58)-63.1579*EXP(-0.19*Fperm_SI_Woolf2021!$E$9:$E$93)+63.1579*EXP(-0.19*V$58))/(Fperm_SI_Woolf2021!$E$9:$E$93-V$58))*(V$58-Fperm_SI_Woolf2021!$E$9:$E$93)/10))) + Fperm_SI_Woolf2021!$G$9:$G$93*EXP(-Fperm_SI_Woolf2021!$J$9:$J$93*$C96*IF(V$58=Fperm_SI_Woolf2021!$E$9:$E$93,1,EXP(LN((1.1*(Fperm_SI_Woolf2021!$E$9:$E$93-V$58)-63.1579*EXP(-0.19*Fperm_SI_Woolf2021!$E$9:$E$93)+63.1579*EXP(-0.19*V$58))/(Fperm_SI_Woolf2021!$E$9:$E$93-V$58))*(V$58-Fperm_SI_Woolf2021!$E$9:$E$93)/10))) + Fperm_SI_Woolf2021!$H$9:$H$93*EXP(-Fperm_SI_Woolf2021!$K$9:$K$93*$C96*IF(V$58=Fperm_SI_Woolf2021!$E$9:$E$93,1,EXP(LN((1.1*(Fperm_SI_Woolf2021!$E$9:$E$93-V$58)-63.1579*EXP(-0.19*Fperm_SI_Woolf2021!$E$9:$E$93)+63.1579*EXP(-0.19*V$58))/(Fperm_SI_Woolf2021!$E$9:$E$93-V$58))*(V$58-Fperm_SI_Woolf2021!$E$9:$E$93)/10))),Fperm_SI_Woolf2021!$D$9:$D$93))</f>
        <v>0.72584592840457784</v>
      </c>
      <c r="W96" s="51" cm="1">
        <f t="array" ref="W96">MIN(1,SLOPE(Fperm_SI_Woolf2021!$F$9:$F$93*EXP(-Fperm_SI_Woolf2021!$I$9:$I$93*$C96*IF(W$58=Fperm_SI_Woolf2021!$E$9:$E$93,1,EXP(LN((1.1*(Fperm_SI_Woolf2021!$E$9:$E$93-W$58)-63.1579*EXP(-0.19*Fperm_SI_Woolf2021!$E$9:$E$93)+63.1579*EXP(-0.19*W$58))/(Fperm_SI_Woolf2021!$E$9:$E$93-W$58))*(W$58-Fperm_SI_Woolf2021!$E$9:$E$93)/10))) + Fperm_SI_Woolf2021!$G$9:$G$93*EXP(-Fperm_SI_Woolf2021!$J$9:$J$93*$C96*IF(W$58=Fperm_SI_Woolf2021!$E$9:$E$93,1,EXP(LN((1.1*(Fperm_SI_Woolf2021!$E$9:$E$93-W$58)-63.1579*EXP(-0.19*Fperm_SI_Woolf2021!$E$9:$E$93)+63.1579*EXP(-0.19*W$58))/(Fperm_SI_Woolf2021!$E$9:$E$93-W$58))*(W$58-Fperm_SI_Woolf2021!$E$9:$E$93)/10))) + Fperm_SI_Woolf2021!$H$9:$H$93*EXP(-Fperm_SI_Woolf2021!$K$9:$K$93*$C96*IF(W$58=Fperm_SI_Woolf2021!$E$9:$E$93,1,EXP(LN((1.1*(Fperm_SI_Woolf2021!$E$9:$E$93-W$58)-63.1579*EXP(-0.19*Fperm_SI_Woolf2021!$E$9:$E$93)+63.1579*EXP(-0.19*W$58))/(Fperm_SI_Woolf2021!$E$9:$E$93-W$58))*(W$58-Fperm_SI_Woolf2021!$E$9:$E$93)/10))),Fperm_SI_Woolf2021!$D$9:$D$93)*W$57+INTERCEPT(Fperm_SI_Woolf2021!$F$9:$F$93*EXP(-Fperm_SI_Woolf2021!$I$9:$I$93*$C96*IF(W$58=Fperm_SI_Woolf2021!$E$9:$E$93,1,EXP(LN((1.1*(Fperm_SI_Woolf2021!$E$9:$E$93-W$58)-63.1579*EXP(-0.19*Fperm_SI_Woolf2021!$E$9:$E$93)+63.1579*EXP(-0.19*W$58))/(Fperm_SI_Woolf2021!$E$9:$E$93-W$58))*(W$58-Fperm_SI_Woolf2021!$E$9:$E$93)/10))) + Fperm_SI_Woolf2021!$G$9:$G$93*EXP(-Fperm_SI_Woolf2021!$J$9:$J$93*$C96*IF(W$58=Fperm_SI_Woolf2021!$E$9:$E$93,1,EXP(LN((1.1*(Fperm_SI_Woolf2021!$E$9:$E$93-W$58)-63.1579*EXP(-0.19*Fperm_SI_Woolf2021!$E$9:$E$93)+63.1579*EXP(-0.19*W$58))/(Fperm_SI_Woolf2021!$E$9:$E$93-W$58))*(W$58-Fperm_SI_Woolf2021!$E$9:$E$93)/10))) + Fperm_SI_Woolf2021!$H$9:$H$93*EXP(-Fperm_SI_Woolf2021!$K$9:$K$93*$C96*IF(W$58=Fperm_SI_Woolf2021!$E$9:$E$93,1,EXP(LN((1.1*(Fperm_SI_Woolf2021!$E$9:$E$93-W$58)-63.1579*EXP(-0.19*Fperm_SI_Woolf2021!$E$9:$E$93)+63.1579*EXP(-0.19*W$58))/(Fperm_SI_Woolf2021!$E$9:$E$93-W$58))*(W$58-Fperm_SI_Woolf2021!$E$9:$E$93)/10))),Fperm_SI_Woolf2021!$D$9:$D$93))</f>
        <v>0.6937664311221744</v>
      </c>
      <c r="X96" s="51" cm="1">
        <f t="array" ref="X96">MIN(1,SLOPE(Fperm_SI_Woolf2021!$F$9:$F$93*EXP(-Fperm_SI_Woolf2021!$I$9:$I$93*$C96*IF(X$58=Fperm_SI_Woolf2021!$E$9:$E$93,1,EXP(LN((1.1*(Fperm_SI_Woolf2021!$E$9:$E$93-X$58)-63.1579*EXP(-0.19*Fperm_SI_Woolf2021!$E$9:$E$93)+63.1579*EXP(-0.19*X$58))/(Fperm_SI_Woolf2021!$E$9:$E$93-X$58))*(X$58-Fperm_SI_Woolf2021!$E$9:$E$93)/10))) + Fperm_SI_Woolf2021!$G$9:$G$93*EXP(-Fperm_SI_Woolf2021!$J$9:$J$93*$C96*IF(X$58=Fperm_SI_Woolf2021!$E$9:$E$93,1,EXP(LN((1.1*(Fperm_SI_Woolf2021!$E$9:$E$93-X$58)-63.1579*EXP(-0.19*Fperm_SI_Woolf2021!$E$9:$E$93)+63.1579*EXP(-0.19*X$58))/(Fperm_SI_Woolf2021!$E$9:$E$93-X$58))*(X$58-Fperm_SI_Woolf2021!$E$9:$E$93)/10))) + Fperm_SI_Woolf2021!$H$9:$H$93*EXP(-Fperm_SI_Woolf2021!$K$9:$K$93*$C96*IF(X$58=Fperm_SI_Woolf2021!$E$9:$E$93,1,EXP(LN((1.1*(Fperm_SI_Woolf2021!$E$9:$E$93-X$58)-63.1579*EXP(-0.19*Fperm_SI_Woolf2021!$E$9:$E$93)+63.1579*EXP(-0.19*X$58))/(Fperm_SI_Woolf2021!$E$9:$E$93-X$58))*(X$58-Fperm_SI_Woolf2021!$E$9:$E$93)/10))),Fperm_SI_Woolf2021!$D$9:$D$93)*X$57+INTERCEPT(Fperm_SI_Woolf2021!$F$9:$F$93*EXP(-Fperm_SI_Woolf2021!$I$9:$I$93*$C96*IF(X$58=Fperm_SI_Woolf2021!$E$9:$E$93,1,EXP(LN((1.1*(Fperm_SI_Woolf2021!$E$9:$E$93-X$58)-63.1579*EXP(-0.19*Fperm_SI_Woolf2021!$E$9:$E$93)+63.1579*EXP(-0.19*X$58))/(Fperm_SI_Woolf2021!$E$9:$E$93-X$58))*(X$58-Fperm_SI_Woolf2021!$E$9:$E$93)/10))) + Fperm_SI_Woolf2021!$G$9:$G$93*EXP(-Fperm_SI_Woolf2021!$J$9:$J$93*$C96*IF(X$58=Fperm_SI_Woolf2021!$E$9:$E$93,1,EXP(LN((1.1*(Fperm_SI_Woolf2021!$E$9:$E$93-X$58)-63.1579*EXP(-0.19*Fperm_SI_Woolf2021!$E$9:$E$93)+63.1579*EXP(-0.19*X$58))/(Fperm_SI_Woolf2021!$E$9:$E$93-X$58))*(X$58-Fperm_SI_Woolf2021!$E$9:$E$93)/10))) + Fperm_SI_Woolf2021!$H$9:$H$93*EXP(-Fperm_SI_Woolf2021!$K$9:$K$93*$C96*IF(X$58=Fperm_SI_Woolf2021!$E$9:$E$93,1,EXP(LN((1.1*(Fperm_SI_Woolf2021!$E$9:$E$93-X$58)-63.1579*EXP(-0.19*Fperm_SI_Woolf2021!$E$9:$E$93)+63.1579*EXP(-0.19*X$58))/(Fperm_SI_Woolf2021!$E$9:$E$93-X$58))*(X$58-Fperm_SI_Woolf2021!$E$9:$E$93)/10))),Fperm_SI_Woolf2021!$D$9:$D$93))</f>
        <v>0.66168693383977106</v>
      </c>
      <c r="Y96" s="51" cm="1">
        <f t="array" ref="Y96">MIN(1,SLOPE(Fperm_SI_Woolf2021!$F$9:$F$93*EXP(-Fperm_SI_Woolf2021!$I$9:$I$93*$C96*IF(Y$58=Fperm_SI_Woolf2021!$E$9:$E$93,1,EXP(LN((1.1*(Fperm_SI_Woolf2021!$E$9:$E$93-Y$58)-63.1579*EXP(-0.19*Fperm_SI_Woolf2021!$E$9:$E$93)+63.1579*EXP(-0.19*Y$58))/(Fperm_SI_Woolf2021!$E$9:$E$93-Y$58))*(Y$58-Fperm_SI_Woolf2021!$E$9:$E$93)/10))) + Fperm_SI_Woolf2021!$G$9:$G$93*EXP(-Fperm_SI_Woolf2021!$J$9:$J$93*$C96*IF(Y$58=Fperm_SI_Woolf2021!$E$9:$E$93,1,EXP(LN((1.1*(Fperm_SI_Woolf2021!$E$9:$E$93-Y$58)-63.1579*EXP(-0.19*Fperm_SI_Woolf2021!$E$9:$E$93)+63.1579*EXP(-0.19*Y$58))/(Fperm_SI_Woolf2021!$E$9:$E$93-Y$58))*(Y$58-Fperm_SI_Woolf2021!$E$9:$E$93)/10))) + Fperm_SI_Woolf2021!$H$9:$H$93*EXP(-Fperm_SI_Woolf2021!$K$9:$K$93*$C96*IF(Y$58=Fperm_SI_Woolf2021!$E$9:$E$93,1,EXP(LN((1.1*(Fperm_SI_Woolf2021!$E$9:$E$93-Y$58)-63.1579*EXP(-0.19*Fperm_SI_Woolf2021!$E$9:$E$93)+63.1579*EXP(-0.19*Y$58))/(Fperm_SI_Woolf2021!$E$9:$E$93-Y$58))*(Y$58-Fperm_SI_Woolf2021!$E$9:$E$93)/10))),Fperm_SI_Woolf2021!$D$9:$D$93)*Y$57+INTERCEPT(Fperm_SI_Woolf2021!$F$9:$F$93*EXP(-Fperm_SI_Woolf2021!$I$9:$I$93*$C96*IF(Y$58=Fperm_SI_Woolf2021!$E$9:$E$93,1,EXP(LN((1.1*(Fperm_SI_Woolf2021!$E$9:$E$93-Y$58)-63.1579*EXP(-0.19*Fperm_SI_Woolf2021!$E$9:$E$93)+63.1579*EXP(-0.19*Y$58))/(Fperm_SI_Woolf2021!$E$9:$E$93-Y$58))*(Y$58-Fperm_SI_Woolf2021!$E$9:$E$93)/10))) + Fperm_SI_Woolf2021!$G$9:$G$93*EXP(-Fperm_SI_Woolf2021!$J$9:$J$93*$C96*IF(Y$58=Fperm_SI_Woolf2021!$E$9:$E$93,1,EXP(LN((1.1*(Fperm_SI_Woolf2021!$E$9:$E$93-Y$58)-63.1579*EXP(-0.19*Fperm_SI_Woolf2021!$E$9:$E$93)+63.1579*EXP(-0.19*Y$58))/(Fperm_SI_Woolf2021!$E$9:$E$93-Y$58))*(Y$58-Fperm_SI_Woolf2021!$E$9:$E$93)/10))) + Fperm_SI_Woolf2021!$H$9:$H$93*EXP(-Fperm_SI_Woolf2021!$K$9:$K$93*$C96*IF(Y$58=Fperm_SI_Woolf2021!$E$9:$E$93,1,EXP(LN((1.1*(Fperm_SI_Woolf2021!$E$9:$E$93-Y$58)-63.1579*EXP(-0.19*Fperm_SI_Woolf2021!$E$9:$E$93)+63.1579*EXP(-0.19*Y$58))/(Fperm_SI_Woolf2021!$E$9:$E$93-Y$58))*(Y$58-Fperm_SI_Woolf2021!$E$9:$E$93)/10))),Fperm_SI_Woolf2021!$D$9:$D$93))</f>
        <v>0.62960743655736762</v>
      </c>
      <c r="Z96" s="51" cm="1">
        <f t="array" ref="Z96">MIN(1,SLOPE(Fperm_SI_Woolf2021!$F$9:$F$93*EXP(-Fperm_SI_Woolf2021!$I$9:$I$93*$C96*IF(Z$58=Fperm_SI_Woolf2021!$E$9:$E$93,1,EXP(LN((1.1*(Fperm_SI_Woolf2021!$E$9:$E$93-Z$58)-63.1579*EXP(-0.19*Fperm_SI_Woolf2021!$E$9:$E$93)+63.1579*EXP(-0.19*Z$58))/(Fperm_SI_Woolf2021!$E$9:$E$93-Z$58))*(Z$58-Fperm_SI_Woolf2021!$E$9:$E$93)/10))) + Fperm_SI_Woolf2021!$G$9:$G$93*EXP(-Fperm_SI_Woolf2021!$J$9:$J$93*$C96*IF(Z$58=Fperm_SI_Woolf2021!$E$9:$E$93,1,EXP(LN((1.1*(Fperm_SI_Woolf2021!$E$9:$E$93-Z$58)-63.1579*EXP(-0.19*Fperm_SI_Woolf2021!$E$9:$E$93)+63.1579*EXP(-0.19*Z$58))/(Fperm_SI_Woolf2021!$E$9:$E$93-Z$58))*(Z$58-Fperm_SI_Woolf2021!$E$9:$E$93)/10))) + Fperm_SI_Woolf2021!$H$9:$H$93*EXP(-Fperm_SI_Woolf2021!$K$9:$K$93*$C96*IF(Z$58=Fperm_SI_Woolf2021!$E$9:$E$93,1,EXP(LN((1.1*(Fperm_SI_Woolf2021!$E$9:$E$93-Z$58)-63.1579*EXP(-0.19*Fperm_SI_Woolf2021!$E$9:$E$93)+63.1579*EXP(-0.19*Z$58))/(Fperm_SI_Woolf2021!$E$9:$E$93-Z$58))*(Z$58-Fperm_SI_Woolf2021!$E$9:$E$93)/10))),Fperm_SI_Woolf2021!$D$9:$D$93)*Z$57+INTERCEPT(Fperm_SI_Woolf2021!$F$9:$F$93*EXP(-Fperm_SI_Woolf2021!$I$9:$I$93*$C96*IF(Z$58=Fperm_SI_Woolf2021!$E$9:$E$93,1,EXP(LN((1.1*(Fperm_SI_Woolf2021!$E$9:$E$93-Z$58)-63.1579*EXP(-0.19*Fperm_SI_Woolf2021!$E$9:$E$93)+63.1579*EXP(-0.19*Z$58))/(Fperm_SI_Woolf2021!$E$9:$E$93-Z$58))*(Z$58-Fperm_SI_Woolf2021!$E$9:$E$93)/10))) + Fperm_SI_Woolf2021!$G$9:$G$93*EXP(-Fperm_SI_Woolf2021!$J$9:$J$93*$C96*IF(Z$58=Fperm_SI_Woolf2021!$E$9:$E$93,1,EXP(LN((1.1*(Fperm_SI_Woolf2021!$E$9:$E$93-Z$58)-63.1579*EXP(-0.19*Fperm_SI_Woolf2021!$E$9:$E$93)+63.1579*EXP(-0.19*Z$58))/(Fperm_SI_Woolf2021!$E$9:$E$93-Z$58))*(Z$58-Fperm_SI_Woolf2021!$E$9:$E$93)/10))) + Fperm_SI_Woolf2021!$H$9:$H$93*EXP(-Fperm_SI_Woolf2021!$K$9:$K$93*$C96*IF(Z$58=Fperm_SI_Woolf2021!$E$9:$E$93,1,EXP(LN((1.1*(Fperm_SI_Woolf2021!$E$9:$E$93-Z$58)-63.1579*EXP(-0.19*Fperm_SI_Woolf2021!$E$9:$E$93)+63.1579*EXP(-0.19*Z$58))/(Fperm_SI_Woolf2021!$E$9:$E$93-Z$58))*(Z$58-Fperm_SI_Woolf2021!$E$9:$E$93)/10))),Fperm_SI_Woolf2021!$D$9:$D$93))</f>
        <v>0.59752793927496417</v>
      </c>
      <c r="AA96" s="51" cm="1">
        <f t="array" ref="AA96">MIN(1,SLOPE(Fperm_SI_Woolf2021!$F$9:$F$93*EXP(-Fperm_SI_Woolf2021!$I$9:$I$93*$C96*IF(AA$58=Fperm_SI_Woolf2021!$E$9:$E$93,1,EXP(LN((1.1*(Fperm_SI_Woolf2021!$E$9:$E$93-AA$58)-63.1579*EXP(-0.19*Fperm_SI_Woolf2021!$E$9:$E$93)+63.1579*EXP(-0.19*AA$58))/(Fperm_SI_Woolf2021!$E$9:$E$93-AA$58))*(AA$58-Fperm_SI_Woolf2021!$E$9:$E$93)/10))) + Fperm_SI_Woolf2021!$G$9:$G$93*EXP(-Fperm_SI_Woolf2021!$J$9:$J$93*$C96*IF(AA$58=Fperm_SI_Woolf2021!$E$9:$E$93,1,EXP(LN((1.1*(Fperm_SI_Woolf2021!$E$9:$E$93-AA$58)-63.1579*EXP(-0.19*Fperm_SI_Woolf2021!$E$9:$E$93)+63.1579*EXP(-0.19*AA$58))/(Fperm_SI_Woolf2021!$E$9:$E$93-AA$58))*(AA$58-Fperm_SI_Woolf2021!$E$9:$E$93)/10))) + Fperm_SI_Woolf2021!$H$9:$H$93*EXP(-Fperm_SI_Woolf2021!$K$9:$K$93*$C96*IF(AA$58=Fperm_SI_Woolf2021!$E$9:$E$93,1,EXP(LN((1.1*(Fperm_SI_Woolf2021!$E$9:$E$93-AA$58)-63.1579*EXP(-0.19*Fperm_SI_Woolf2021!$E$9:$E$93)+63.1579*EXP(-0.19*AA$58))/(Fperm_SI_Woolf2021!$E$9:$E$93-AA$58))*(AA$58-Fperm_SI_Woolf2021!$E$9:$E$93)/10))),Fperm_SI_Woolf2021!$D$9:$D$93)*AA$57+INTERCEPT(Fperm_SI_Woolf2021!$F$9:$F$93*EXP(-Fperm_SI_Woolf2021!$I$9:$I$93*$C96*IF(AA$58=Fperm_SI_Woolf2021!$E$9:$E$93,1,EXP(LN((1.1*(Fperm_SI_Woolf2021!$E$9:$E$93-AA$58)-63.1579*EXP(-0.19*Fperm_SI_Woolf2021!$E$9:$E$93)+63.1579*EXP(-0.19*AA$58))/(Fperm_SI_Woolf2021!$E$9:$E$93-AA$58))*(AA$58-Fperm_SI_Woolf2021!$E$9:$E$93)/10))) + Fperm_SI_Woolf2021!$G$9:$G$93*EXP(-Fperm_SI_Woolf2021!$J$9:$J$93*$C96*IF(AA$58=Fperm_SI_Woolf2021!$E$9:$E$93,1,EXP(LN((1.1*(Fperm_SI_Woolf2021!$E$9:$E$93-AA$58)-63.1579*EXP(-0.19*Fperm_SI_Woolf2021!$E$9:$E$93)+63.1579*EXP(-0.19*AA$58))/(Fperm_SI_Woolf2021!$E$9:$E$93-AA$58))*(AA$58-Fperm_SI_Woolf2021!$E$9:$E$93)/10))) + Fperm_SI_Woolf2021!$H$9:$H$93*EXP(-Fperm_SI_Woolf2021!$K$9:$K$93*$C96*IF(AA$58=Fperm_SI_Woolf2021!$E$9:$E$93,1,EXP(LN((1.1*(Fperm_SI_Woolf2021!$E$9:$E$93-AA$58)-63.1579*EXP(-0.19*Fperm_SI_Woolf2021!$E$9:$E$93)+63.1579*EXP(-0.19*AA$58))/(Fperm_SI_Woolf2021!$E$9:$E$93-AA$58))*(AA$58-Fperm_SI_Woolf2021!$E$9:$E$93)/10))),Fperm_SI_Woolf2021!$D$9:$D$93))</f>
        <v>0.56544844199256072</v>
      </c>
      <c r="AB96" s="51" cm="1">
        <f t="array" ref="AB96">MIN(1,SLOPE(Fperm_SI_Woolf2021!$F$9:$F$93*EXP(-Fperm_SI_Woolf2021!$I$9:$I$93*$C96*IF(AB$58=Fperm_SI_Woolf2021!$E$9:$E$93,1,EXP(LN((1.1*(Fperm_SI_Woolf2021!$E$9:$E$93-AB$58)-63.1579*EXP(-0.19*Fperm_SI_Woolf2021!$E$9:$E$93)+63.1579*EXP(-0.19*AB$58))/(Fperm_SI_Woolf2021!$E$9:$E$93-AB$58))*(AB$58-Fperm_SI_Woolf2021!$E$9:$E$93)/10))) + Fperm_SI_Woolf2021!$G$9:$G$93*EXP(-Fperm_SI_Woolf2021!$J$9:$J$93*$C96*IF(AB$58=Fperm_SI_Woolf2021!$E$9:$E$93,1,EXP(LN((1.1*(Fperm_SI_Woolf2021!$E$9:$E$93-AB$58)-63.1579*EXP(-0.19*Fperm_SI_Woolf2021!$E$9:$E$93)+63.1579*EXP(-0.19*AB$58))/(Fperm_SI_Woolf2021!$E$9:$E$93-AB$58))*(AB$58-Fperm_SI_Woolf2021!$E$9:$E$93)/10))) + Fperm_SI_Woolf2021!$H$9:$H$93*EXP(-Fperm_SI_Woolf2021!$K$9:$K$93*$C96*IF(AB$58=Fperm_SI_Woolf2021!$E$9:$E$93,1,EXP(LN((1.1*(Fperm_SI_Woolf2021!$E$9:$E$93-AB$58)-63.1579*EXP(-0.19*Fperm_SI_Woolf2021!$E$9:$E$93)+63.1579*EXP(-0.19*AB$58))/(Fperm_SI_Woolf2021!$E$9:$E$93-AB$58))*(AB$58-Fperm_SI_Woolf2021!$E$9:$E$93)/10))),Fperm_SI_Woolf2021!$D$9:$D$93)*AB$57+INTERCEPT(Fperm_SI_Woolf2021!$F$9:$F$93*EXP(-Fperm_SI_Woolf2021!$I$9:$I$93*$C96*IF(AB$58=Fperm_SI_Woolf2021!$E$9:$E$93,1,EXP(LN((1.1*(Fperm_SI_Woolf2021!$E$9:$E$93-AB$58)-63.1579*EXP(-0.19*Fperm_SI_Woolf2021!$E$9:$E$93)+63.1579*EXP(-0.19*AB$58))/(Fperm_SI_Woolf2021!$E$9:$E$93-AB$58))*(AB$58-Fperm_SI_Woolf2021!$E$9:$E$93)/10))) + Fperm_SI_Woolf2021!$G$9:$G$93*EXP(-Fperm_SI_Woolf2021!$J$9:$J$93*$C96*IF(AB$58=Fperm_SI_Woolf2021!$E$9:$E$93,1,EXP(LN((1.1*(Fperm_SI_Woolf2021!$E$9:$E$93-AB$58)-63.1579*EXP(-0.19*Fperm_SI_Woolf2021!$E$9:$E$93)+63.1579*EXP(-0.19*AB$58))/(Fperm_SI_Woolf2021!$E$9:$E$93-AB$58))*(AB$58-Fperm_SI_Woolf2021!$E$9:$E$93)/10))) + Fperm_SI_Woolf2021!$H$9:$H$93*EXP(-Fperm_SI_Woolf2021!$K$9:$K$93*$C96*IF(AB$58=Fperm_SI_Woolf2021!$E$9:$E$93,1,EXP(LN((1.1*(Fperm_SI_Woolf2021!$E$9:$E$93-AB$58)-63.1579*EXP(-0.19*Fperm_SI_Woolf2021!$E$9:$E$93)+63.1579*EXP(-0.19*AB$58))/(Fperm_SI_Woolf2021!$E$9:$E$93-AB$58))*(AB$58-Fperm_SI_Woolf2021!$E$9:$E$93)/10))),Fperm_SI_Woolf2021!$D$9:$D$93))</f>
        <v>0.53336894471015739</v>
      </c>
      <c r="AC96" s="51" cm="1">
        <f t="array" ref="AC96">MIN(1,SLOPE(Fperm_SI_Woolf2021!$F$9:$F$93*EXP(-Fperm_SI_Woolf2021!$I$9:$I$93*$C96*IF(AC$58=Fperm_SI_Woolf2021!$E$9:$E$93,1,EXP(LN((1.1*(Fperm_SI_Woolf2021!$E$9:$E$93-AC$58)-63.1579*EXP(-0.19*Fperm_SI_Woolf2021!$E$9:$E$93)+63.1579*EXP(-0.19*AC$58))/(Fperm_SI_Woolf2021!$E$9:$E$93-AC$58))*(AC$58-Fperm_SI_Woolf2021!$E$9:$E$93)/10))) + Fperm_SI_Woolf2021!$G$9:$G$93*EXP(-Fperm_SI_Woolf2021!$J$9:$J$93*$C96*IF(AC$58=Fperm_SI_Woolf2021!$E$9:$E$93,1,EXP(LN((1.1*(Fperm_SI_Woolf2021!$E$9:$E$93-AC$58)-63.1579*EXP(-0.19*Fperm_SI_Woolf2021!$E$9:$E$93)+63.1579*EXP(-0.19*AC$58))/(Fperm_SI_Woolf2021!$E$9:$E$93-AC$58))*(AC$58-Fperm_SI_Woolf2021!$E$9:$E$93)/10))) + Fperm_SI_Woolf2021!$H$9:$H$93*EXP(-Fperm_SI_Woolf2021!$K$9:$K$93*$C96*IF(AC$58=Fperm_SI_Woolf2021!$E$9:$E$93,1,EXP(LN((1.1*(Fperm_SI_Woolf2021!$E$9:$E$93-AC$58)-63.1579*EXP(-0.19*Fperm_SI_Woolf2021!$E$9:$E$93)+63.1579*EXP(-0.19*AC$58))/(Fperm_SI_Woolf2021!$E$9:$E$93-AC$58))*(AC$58-Fperm_SI_Woolf2021!$E$9:$E$93)/10))),Fperm_SI_Woolf2021!$D$9:$D$93)*AC$57+INTERCEPT(Fperm_SI_Woolf2021!$F$9:$F$93*EXP(-Fperm_SI_Woolf2021!$I$9:$I$93*$C96*IF(AC$58=Fperm_SI_Woolf2021!$E$9:$E$93,1,EXP(LN((1.1*(Fperm_SI_Woolf2021!$E$9:$E$93-AC$58)-63.1579*EXP(-0.19*Fperm_SI_Woolf2021!$E$9:$E$93)+63.1579*EXP(-0.19*AC$58))/(Fperm_SI_Woolf2021!$E$9:$E$93-AC$58))*(AC$58-Fperm_SI_Woolf2021!$E$9:$E$93)/10))) + Fperm_SI_Woolf2021!$G$9:$G$93*EXP(-Fperm_SI_Woolf2021!$J$9:$J$93*$C96*IF(AC$58=Fperm_SI_Woolf2021!$E$9:$E$93,1,EXP(LN((1.1*(Fperm_SI_Woolf2021!$E$9:$E$93-AC$58)-63.1579*EXP(-0.19*Fperm_SI_Woolf2021!$E$9:$E$93)+63.1579*EXP(-0.19*AC$58))/(Fperm_SI_Woolf2021!$E$9:$E$93-AC$58))*(AC$58-Fperm_SI_Woolf2021!$E$9:$E$93)/10))) + Fperm_SI_Woolf2021!$H$9:$H$93*EXP(-Fperm_SI_Woolf2021!$K$9:$K$93*$C96*IF(AC$58=Fperm_SI_Woolf2021!$E$9:$E$93,1,EXP(LN((1.1*(Fperm_SI_Woolf2021!$E$9:$E$93-AC$58)-63.1579*EXP(-0.19*Fperm_SI_Woolf2021!$E$9:$E$93)+63.1579*EXP(-0.19*AC$58))/(Fperm_SI_Woolf2021!$E$9:$E$93-AC$58))*(AC$58-Fperm_SI_Woolf2021!$E$9:$E$93)/10))),Fperm_SI_Woolf2021!$D$9:$D$93))</f>
        <v>0.50128944742775394</v>
      </c>
      <c r="AD96" s="51" cm="1">
        <f t="array" ref="AD96">MIN(1,SLOPE(Fperm_SI_Woolf2021!$F$9:$F$93*EXP(-Fperm_SI_Woolf2021!$I$9:$I$93*$C96*IF(AD$58=Fperm_SI_Woolf2021!$E$9:$E$93,1,EXP(LN((1.1*(Fperm_SI_Woolf2021!$E$9:$E$93-AD$58)-63.1579*EXP(-0.19*Fperm_SI_Woolf2021!$E$9:$E$93)+63.1579*EXP(-0.19*AD$58))/(Fperm_SI_Woolf2021!$E$9:$E$93-AD$58))*(AD$58-Fperm_SI_Woolf2021!$E$9:$E$93)/10))) + Fperm_SI_Woolf2021!$G$9:$G$93*EXP(-Fperm_SI_Woolf2021!$J$9:$J$93*$C96*IF(AD$58=Fperm_SI_Woolf2021!$E$9:$E$93,1,EXP(LN((1.1*(Fperm_SI_Woolf2021!$E$9:$E$93-AD$58)-63.1579*EXP(-0.19*Fperm_SI_Woolf2021!$E$9:$E$93)+63.1579*EXP(-0.19*AD$58))/(Fperm_SI_Woolf2021!$E$9:$E$93-AD$58))*(AD$58-Fperm_SI_Woolf2021!$E$9:$E$93)/10))) + Fperm_SI_Woolf2021!$H$9:$H$93*EXP(-Fperm_SI_Woolf2021!$K$9:$K$93*$C96*IF(AD$58=Fperm_SI_Woolf2021!$E$9:$E$93,1,EXP(LN((1.1*(Fperm_SI_Woolf2021!$E$9:$E$93-AD$58)-63.1579*EXP(-0.19*Fperm_SI_Woolf2021!$E$9:$E$93)+63.1579*EXP(-0.19*AD$58))/(Fperm_SI_Woolf2021!$E$9:$E$93-AD$58))*(AD$58-Fperm_SI_Woolf2021!$E$9:$E$93)/10))),Fperm_SI_Woolf2021!$D$9:$D$93)*AD$57+INTERCEPT(Fperm_SI_Woolf2021!$F$9:$F$93*EXP(-Fperm_SI_Woolf2021!$I$9:$I$93*$C96*IF(AD$58=Fperm_SI_Woolf2021!$E$9:$E$93,1,EXP(LN((1.1*(Fperm_SI_Woolf2021!$E$9:$E$93-AD$58)-63.1579*EXP(-0.19*Fperm_SI_Woolf2021!$E$9:$E$93)+63.1579*EXP(-0.19*AD$58))/(Fperm_SI_Woolf2021!$E$9:$E$93-AD$58))*(AD$58-Fperm_SI_Woolf2021!$E$9:$E$93)/10))) + Fperm_SI_Woolf2021!$G$9:$G$93*EXP(-Fperm_SI_Woolf2021!$J$9:$J$93*$C96*IF(AD$58=Fperm_SI_Woolf2021!$E$9:$E$93,1,EXP(LN((1.1*(Fperm_SI_Woolf2021!$E$9:$E$93-AD$58)-63.1579*EXP(-0.19*Fperm_SI_Woolf2021!$E$9:$E$93)+63.1579*EXP(-0.19*AD$58))/(Fperm_SI_Woolf2021!$E$9:$E$93-AD$58))*(AD$58-Fperm_SI_Woolf2021!$E$9:$E$93)/10))) + Fperm_SI_Woolf2021!$H$9:$H$93*EXP(-Fperm_SI_Woolf2021!$K$9:$K$93*$C96*IF(AD$58=Fperm_SI_Woolf2021!$E$9:$E$93,1,EXP(LN((1.1*(Fperm_SI_Woolf2021!$E$9:$E$93-AD$58)-63.1579*EXP(-0.19*Fperm_SI_Woolf2021!$E$9:$E$93)+63.1579*EXP(-0.19*AD$58))/(Fperm_SI_Woolf2021!$E$9:$E$93-AD$58))*(AD$58-Fperm_SI_Woolf2021!$E$9:$E$93)/10))),Fperm_SI_Woolf2021!$D$9:$D$93))</f>
        <v>0.4692099501453505</v>
      </c>
      <c r="AE96" s="51" cm="1">
        <f t="array" ref="AE96">MIN(1,SLOPE(Fperm_SI_Woolf2021!$F$9:$F$93*EXP(-Fperm_SI_Woolf2021!$I$9:$I$93*$C96*IF(AE$58=Fperm_SI_Woolf2021!$E$9:$E$93,1,EXP(LN((1.1*(Fperm_SI_Woolf2021!$E$9:$E$93-AE$58)-63.1579*EXP(-0.19*Fperm_SI_Woolf2021!$E$9:$E$93)+63.1579*EXP(-0.19*AE$58))/(Fperm_SI_Woolf2021!$E$9:$E$93-AE$58))*(AE$58-Fperm_SI_Woolf2021!$E$9:$E$93)/10))) + Fperm_SI_Woolf2021!$G$9:$G$93*EXP(-Fperm_SI_Woolf2021!$J$9:$J$93*$C96*IF(AE$58=Fperm_SI_Woolf2021!$E$9:$E$93,1,EXP(LN((1.1*(Fperm_SI_Woolf2021!$E$9:$E$93-AE$58)-63.1579*EXP(-0.19*Fperm_SI_Woolf2021!$E$9:$E$93)+63.1579*EXP(-0.19*AE$58))/(Fperm_SI_Woolf2021!$E$9:$E$93-AE$58))*(AE$58-Fperm_SI_Woolf2021!$E$9:$E$93)/10))) + Fperm_SI_Woolf2021!$H$9:$H$93*EXP(-Fperm_SI_Woolf2021!$K$9:$K$93*$C96*IF(AE$58=Fperm_SI_Woolf2021!$E$9:$E$93,1,EXP(LN((1.1*(Fperm_SI_Woolf2021!$E$9:$E$93-AE$58)-63.1579*EXP(-0.19*Fperm_SI_Woolf2021!$E$9:$E$93)+63.1579*EXP(-0.19*AE$58))/(Fperm_SI_Woolf2021!$E$9:$E$93-AE$58))*(AE$58-Fperm_SI_Woolf2021!$E$9:$E$93)/10))),Fperm_SI_Woolf2021!$D$9:$D$93)*AE$57+INTERCEPT(Fperm_SI_Woolf2021!$F$9:$F$93*EXP(-Fperm_SI_Woolf2021!$I$9:$I$93*$C96*IF(AE$58=Fperm_SI_Woolf2021!$E$9:$E$93,1,EXP(LN((1.1*(Fperm_SI_Woolf2021!$E$9:$E$93-AE$58)-63.1579*EXP(-0.19*Fperm_SI_Woolf2021!$E$9:$E$93)+63.1579*EXP(-0.19*AE$58))/(Fperm_SI_Woolf2021!$E$9:$E$93-AE$58))*(AE$58-Fperm_SI_Woolf2021!$E$9:$E$93)/10))) + Fperm_SI_Woolf2021!$G$9:$G$93*EXP(-Fperm_SI_Woolf2021!$J$9:$J$93*$C96*IF(AE$58=Fperm_SI_Woolf2021!$E$9:$E$93,1,EXP(LN((1.1*(Fperm_SI_Woolf2021!$E$9:$E$93-AE$58)-63.1579*EXP(-0.19*Fperm_SI_Woolf2021!$E$9:$E$93)+63.1579*EXP(-0.19*AE$58))/(Fperm_SI_Woolf2021!$E$9:$E$93-AE$58))*(AE$58-Fperm_SI_Woolf2021!$E$9:$E$93)/10))) + Fperm_SI_Woolf2021!$H$9:$H$93*EXP(-Fperm_SI_Woolf2021!$K$9:$K$93*$C96*IF(AE$58=Fperm_SI_Woolf2021!$E$9:$E$93,1,EXP(LN((1.1*(Fperm_SI_Woolf2021!$E$9:$E$93-AE$58)-63.1579*EXP(-0.19*Fperm_SI_Woolf2021!$E$9:$E$93)+63.1579*EXP(-0.19*AE$58))/(Fperm_SI_Woolf2021!$E$9:$E$93-AE$58))*(AE$58-Fperm_SI_Woolf2021!$E$9:$E$93)/10))),Fperm_SI_Woolf2021!$D$9:$D$93))</f>
        <v>0.43713045286294705</v>
      </c>
      <c r="AF96" s="51" cm="1">
        <f t="array" ref="AF96">MIN(1,SLOPE(Fperm_SI_Woolf2021!$F$9:$F$93*EXP(-Fperm_SI_Woolf2021!$I$9:$I$93*$C96*IF(AF$58=Fperm_SI_Woolf2021!$E$9:$E$93,1,EXP(LN((1.1*(Fperm_SI_Woolf2021!$E$9:$E$93-AF$58)-63.1579*EXP(-0.19*Fperm_SI_Woolf2021!$E$9:$E$93)+63.1579*EXP(-0.19*AF$58))/(Fperm_SI_Woolf2021!$E$9:$E$93-AF$58))*(AF$58-Fperm_SI_Woolf2021!$E$9:$E$93)/10))) + Fperm_SI_Woolf2021!$G$9:$G$93*EXP(-Fperm_SI_Woolf2021!$J$9:$J$93*$C96*IF(AF$58=Fperm_SI_Woolf2021!$E$9:$E$93,1,EXP(LN((1.1*(Fperm_SI_Woolf2021!$E$9:$E$93-AF$58)-63.1579*EXP(-0.19*Fperm_SI_Woolf2021!$E$9:$E$93)+63.1579*EXP(-0.19*AF$58))/(Fperm_SI_Woolf2021!$E$9:$E$93-AF$58))*(AF$58-Fperm_SI_Woolf2021!$E$9:$E$93)/10))) + Fperm_SI_Woolf2021!$H$9:$H$93*EXP(-Fperm_SI_Woolf2021!$K$9:$K$93*$C96*IF(AF$58=Fperm_SI_Woolf2021!$E$9:$E$93,1,EXP(LN((1.1*(Fperm_SI_Woolf2021!$E$9:$E$93-AF$58)-63.1579*EXP(-0.19*Fperm_SI_Woolf2021!$E$9:$E$93)+63.1579*EXP(-0.19*AF$58))/(Fperm_SI_Woolf2021!$E$9:$E$93-AF$58))*(AF$58-Fperm_SI_Woolf2021!$E$9:$E$93)/10))),Fperm_SI_Woolf2021!$D$9:$D$93)*AF$57+INTERCEPT(Fperm_SI_Woolf2021!$F$9:$F$93*EXP(-Fperm_SI_Woolf2021!$I$9:$I$93*$C96*IF(AF$58=Fperm_SI_Woolf2021!$E$9:$E$93,1,EXP(LN((1.1*(Fperm_SI_Woolf2021!$E$9:$E$93-AF$58)-63.1579*EXP(-0.19*Fperm_SI_Woolf2021!$E$9:$E$93)+63.1579*EXP(-0.19*AF$58))/(Fperm_SI_Woolf2021!$E$9:$E$93-AF$58))*(AF$58-Fperm_SI_Woolf2021!$E$9:$E$93)/10))) + Fperm_SI_Woolf2021!$G$9:$G$93*EXP(-Fperm_SI_Woolf2021!$J$9:$J$93*$C96*IF(AF$58=Fperm_SI_Woolf2021!$E$9:$E$93,1,EXP(LN((1.1*(Fperm_SI_Woolf2021!$E$9:$E$93-AF$58)-63.1579*EXP(-0.19*Fperm_SI_Woolf2021!$E$9:$E$93)+63.1579*EXP(-0.19*AF$58))/(Fperm_SI_Woolf2021!$E$9:$E$93-AF$58))*(AF$58-Fperm_SI_Woolf2021!$E$9:$E$93)/10))) + Fperm_SI_Woolf2021!$H$9:$H$93*EXP(-Fperm_SI_Woolf2021!$K$9:$K$93*$C96*IF(AF$58=Fperm_SI_Woolf2021!$E$9:$E$93,1,EXP(LN((1.1*(Fperm_SI_Woolf2021!$E$9:$E$93-AF$58)-63.1579*EXP(-0.19*Fperm_SI_Woolf2021!$E$9:$E$93)+63.1579*EXP(-0.19*AF$58))/(Fperm_SI_Woolf2021!$E$9:$E$93-AF$58))*(AF$58-Fperm_SI_Woolf2021!$E$9:$E$93)/10))),Fperm_SI_Woolf2021!$D$9:$D$93))</f>
        <v>0.4050509555805436</v>
      </c>
      <c r="AG96" s="51" cm="1">
        <f t="array" ref="AG96">MIN(1,SLOPE(Fperm_SI_Woolf2021!$F$9:$F$93*EXP(-Fperm_SI_Woolf2021!$I$9:$I$93*$C96*IF(AG$58=Fperm_SI_Woolf2021!$E$9:$E$93,1,EXP(LN((1.1*(Fperm_SI_Woolf2021!$E$9:$E$93-AG$58)-63.1579*EXP(-0.19*Fperm_SI_Woolf2021!$E$9:$E$93)+63.1579*EXP(-0.19*AG$58))/(Fperm_SI_Woolf2021!$E$9:$E$93-AG$58))*(AG$58-Fperm_SI_Woolf2021!$E$9:$E$93)/10))) + Fperm_SI_Woolf2021!$G$9:$G$93*EXP(-Fperm_SI_Woolf2021!$J$9:$J$93*$C96*IF(AG$58=Fperm_SI_Woolf2021!$E$9:$E$93,1,EXP(LN((1.1*(Fperm_SI_Woolf2021!$E$9:$E$93-AG$58)-63.1579*EXP(-0.19*Fperm_SI_Woolf2021!$E$9:$E$93)+63.1579*EXP(-0.19*AG$58))/(Fperm_SI_Woolf2021!$E$9:$E$93-AG$58))*(AG$58-Fperm_SI_Woolf2021!$E$9:$E$93)/10))) + Fperm_SI_Woolf2021!$H$9:$H$93*EXP(-Fperm_SI_Woolf2021!$K$9:$K$93*$C96*IF(AG$58=Fperm_SI_Woolf2021!$E$9:$E$93,1,EXP(LN((1.1*(Fperm_SI_Woolf2021!$E$9:$E$93-AG$58)-63.1579*EXP(-0.19*Fperm_SI_Woolf2021!$E$9:$E$93)+63.1579*EXP(-0.19*AG$58))/(Fperm_SI_Woolf2021!$E$9:$E$93-AG$58))*(AG$58-Fperm_SI_Woolf2021!$E$9:$E$93)/10))),Fperm_SI_Woolf2021!$D$9:$D$93)*AG$57+INTERCEPT(Fperm_SI_Woolf2021!$F$9:$F$93*EXP(-Fperm_SI_Woolf2021!$I$9:$I$93*$C96*IF(AG$58=Fperm_SI_Woolf2021!$E$9:$E$93,1,EXP(LN((1.1*(Fperm_SI_Woolf2021!$E$9:$E$93-AG$58)-63.1579*EXP(-0.19*Fperm_SI_Woolf2021!$E$9:$E$93)+63.1579*EXP(-0.19*AG$58))/(Fperm_SI_Woolf2021!$E$9:$E$93-AG$58))*(AG$58-Fperm_SI_Woolf2021!$E$9:$E$93)/10))) + Fperm_SI_Woolf2021!$G$9:$G$93*EXP(-Fperm_SI_Woolf2021!$J$9:$J$93*$C96*IF(AG$58=Fperm_SI_Woolf2021!$E$9:$E$93,1,EXP(LN((1.1*(Fperm_SI_Woolf2021!$E$9:$E$93-AG$58)-63.1579*EXP(-0.19*Fperm_SI_Woolf2021!$E$9:$E$93)+63.1579*EXP(-0.19*AG$58))/(Fperm_SI_Woolf2021!$E$9:$E$93-AG$58))*(AG$58-Fperm_SI_Woolf2021!$E$9:$E$93)/10))) + Fperm_SI_Woolf2021!$H$9:$H$93*EXP(-Fperm_SI_Woolf2021!$K$9:$K$93*$C96*IF(AG$58=Fperm_SI_Woolf2021!$E$9:$E$93,1,EXP(LN((1.1*(Fperm_SI_Woolf2021!$E$9:$E$93-AG$58)-63.1579*EXP(-0.19*Fperm_SI_Woolf2021!$E$9:$E$93)+63.1579*EXP(-0.19*AG$58))/(Fperm_SI_Woolf2021!$E$9:$E$93-AG$58))*(AG$58-Fperm_SI_Woolf2021!$E$9:$E$93)/10))),Fperm_SI_Woolf2021!$D$9:$D$93))</f>
        <v>0.37297145829814016</v>
      </c>
      <c r="AH96" s="51" cm="1">
        <f t="array" ref="AH96">MIN(1,SLOPE(Fperm_SI_Woolf2021!$F$9:$F$93*EXP(-Fperm_SI_Woolf2021!$I$9:$I$93*$C96*IF(AH$58=Fperm_SI_Woolf2021!$E$9:$E$93,1,EXP(LN((1.1*(Fperm_SI_Woolf2021!$E$9:$E$93-AH$58)-63.1579*EXP(-0.19*Fperm_SI_Woolf2021!$E$9:$E$93)+63.1579*EXP(-0.19*AH$58))/(Fperm_SI_Woolf2021!$E$9:$E$93-AH$58))*(AH$58-Fperm_SI_Woolf2021!$E$9:$E$93)/10))) + Fperm_SI_Woolf2021!$G$9:$G$93*EXP(-Fperm_SI_Woolf2021!$J$9:$J$93*$C96*IF(AH$58=Fperm_SI_Woolf2021!$E$9:$E$93,1,EXP(LN((1.1*(Fperm_SI_Woolf2021!$E$9:$E$93-AH$58)-63.1579*EXP(-0.19*Fperm_SI_Woolf2021!$E$9:$E$93)+63.1579*EXP(-0.19*AH$58))/(Fperm_SI_Woolf2021!$E$9:$E$93-AH$58))*(AH$58-Fperm_SI_Woolf2021!$E$9:$E$93)/10))) + Fperm_SI_Woolf2021!$H$9:$H$93*EXP(-Fperm_SI_Woolf2021!$K$9:$K$93*$C96*IF(AH$58=Fperm_SI_Woolf2021!$E$9:$E$93,1,EXP(LN((1.1*(Fperm_SI_Woolf2021!$E$9:$E$93-AH$58)-63.1579*EXP(-0.19*Fperm_SI_Woolf2021!$E$9:$E$93)+63.1579*EXP(-0.19*AH$58))/(Fperm_SI_Woolf2021!$E$9:$E$93-AH$58))*(AH$58-Fperm_SI_Woolf2021!$E$9:$E$93)/10))),Fperm_SI_Woolf2021!$D$9:$D$93)*AH$57+INTERCEPT(Fperm_SI_Woolf2021!$F$9:$F$93*EXP(-Fperm_SI_Woolf2021!$I$9:$I$93*$C96*IF(AH$58=Fperm_SI_Woolf2021!$E$9:$E$93,1,EXP(LN((1.1*(Fperm_SI_Woolf2021!$E$9:$E$93-AH$58)-63.1579*EXP(-0.19*Fperm_SI_Woolf2021!$E$9:$E$93)+63.1579*EXP(-0.19*AH$58))/(Fperm_SI_Woolf2021!$E$9:$E$93-AH$58))*(AH$58-Fperm_SI_Woolf2021!$E$9:$E$93)/10))) + Fperm_SI_Woolf2021!$G$9:$G$93*EXP(-Fperm_SI_Woolf2021!$J$9:$J$93*$C96*IF(AH$58=Fperm_SI_Woolf2021!$E$9:$E$93,1,EXP(LN((1.1*(Fperm_SI_Woolf2021!$E$9:$E$93-AH$58)-63.1579*EXP(-0.19*Fperm_SI_Woolf2021!$E$9:$E$93)+63.1579*EXP(-0.19*AH$58))/(Fperm_SI_Woolf2021!$E$9:$E$93-AH$58))*(AH$58-Fperm_SI_Woolf2021!$E$9:$E$93)/10))) + Fperm_SI_Woolf2021!$H$9:$H$93*EXP(-Fperm_SI_Woolf2021!$K$9:$K$93*$C96*IF(AH$58=Fperm_SI_Woolf2021!$E$9:$E$93,1,EXP(LN((1.1*(Fperm_SI_Woolf2021!$E$9:$E$93-AH$58)-63.1579*EXP(-0.19*Fperm_SI_Woolf2021!$E$9:$E$93)+63.1579*EXP(-0.19*AH$58))/(Fperm_SI_Woolf2021!$E$9:$E$93-AH$58))*(AH$58-Fperm_SI_Woolf2021!$E$9:$E$93)/10))),Fperm_SI_Woolf2021!$D$9:$D$93))</f>
        <v>0.67189232779925034</v>
      </c>
      <c r="AI96" s="51" cm="1">
        <f t="array" ref="AI96">MIN(1,SLOPE(Fperm_SI_Woolf2021!$F$9:$F$93*EXP(-Fperm_SI_Woolf2021!$I$9:$I$93*$C96*IF(AI$58=Fperm_SI_Woolf2021!$E$9:$E$93,1,EXP(LN((1.1*(Fperm_SI_Woolf2021!$E$9:$E$93-AI$58)-63.1579*EXP(-0.19*Fperm_SI_Woolf2021!$E$9:$E$93)+63.1579*EXP(-0.19*AI$58))/(Fperm_SI_Woolf2021!$E$9:$E$93-AI$58))*(AI$58-Fperm_SI_Woolf2021!$E$9:$E$93)/10))) + Fperm_SI_Woolf2021!$G$9:$G$93*EXP(-Fperm_SI_Woolf2021!$J$9:$J$93*$C96*IF(AI$58=Fperm_SI_Woolf2021!$E$9:$E$93,1,EXP(LN((1.1*(Fperm_SI_Woolf2021!$E$9:$E$93-AI$58)-63.1579*EXP(-0.19*Fperm_SI_Woolf2021!$E$9:$E$93)+63.1579*EXP(-0.19*AI$58))/(Fperm_SI_Woolf2021!$E$9:$E$93-AI$58))*(AI$58-Fperm_SI_Woolf2021!$E$9:$E$93)/10))) + Fperm_SI_Woolf2021!$H$9:$H$93*EXP(-Fperm_SI_Woolf2021!$K$9:$K$93*$C96*IF(AI$58=Fperm_SI_Woolf2021!$E$9:$E$93,1,EXP(LN((1.1*(Fperm_SI_Woolf2021!$E$9:$E$93-AI$58)-63.1579*EXP(-0.19*Fperm_SI_Woolf2021!$E$9:$E$93)+63.1579*EXP(-0.19*AI$58))/(Fperm_SI_Woolf2021!$E$9:$E$93-AI$58))*(AI$58-Fperm_SI_Woolf2021!$E$9:$E$93)/10))),Fperm_SI_Woolf2021!$D$9:$D$93)*AI$57+INTERCEPT(Fperm_SI_Woolf2021!$F$9:$F$93*EXP(-Fperm_SI_Woolf2021!$I$9:$I$93*$C96*IF(AI$58=Fperm_SI_Woolf2021!$E$9:$E$93,1,EXP(LN((1.1*(Fperm_SI_Woolf2021!$E$9:$E$93-AI$58)-63.1579*EXP(-0.19*Fperm_SI_Woolf2021!$E$9:$E$93)+63.1579*EXP(-0.19*AI$58))/(Fperm_SI_Woolf2021!$E$9:$E$93-AI$58))*(AI$58-Fperm_SI_Woolf2021!$E$9:$E$93)/10))) + Fperm_SI_Woolf2021!$G$9:$G$93*EXP(-Fperm_SI_Woolf2021!$J$9:$J$93*$C96*IF(AI$58=Fperm_SI_Woolf2021!$E$9:$E$93,1,EXP(LN((1.1*(Fperm_SI_Woolf2021!$E$9:$E$93-AI$58)-63.1579*EXP(-0.19*Fperm_SI_Woolf2021!$E$9:$E$93)+63.1579*EXP(-0.19*AI$58))/(Fperm_SI_Woolf2021!$E$9:$E$93-AI$58))*(AI$58-Fperm_SI_Woolf2021!$E$9:$E$93)/10))) + Fperm_SI_Woolf2021!$H$9:$H$93*EXP(-Fperm_SI_Woolf2021!$K$9:$K$93*$C96*IF(AI$58=Fperm_SI_Woolf2021!$E$9:$E$93,1,EXP(LN((1.1*(Fperm_SI_Woolf2021!$E$9:$E$93-AI$58)-63.1579*EXP(-0.19*Fperm_SI_Woolf2021!$E$9:$E$93)+63.1579*EXP(-0.19*AI$58))/(Fperm_SI_Woolf2021!$E$9:$E$93-AI$58))*(AI$58-Fperm_SI_Woolf2021!$E$9:$E$93)/10))),Fperm_SI_Woolf2021!$D$9:$D$93))</f>
        <v>0.64302783474127856</v>
      </c>
      <c r="AJ96" s="51" cm="1">
        <f t="array" ref="AJ96">MIN(1,SLOPE(Fperm_SI_Woolf2021!$F$9:$F$93*EXP(-Fperm_SI_Woolf2021!$I$9:$I$93*$C96*IF(AJ$58=Fperm_SI_Woolf2021!$E$9:$E$93,1,EXP(LN((1.1*(Fperm_SI_Woolf2021!$E$9:$E$93-AJ$58)-63.1579*EXP(-0.19*Fperm_SI_Woolf2021!$E$9:$E$93)+63.1579*EXP(-0.19*AJ$58))/(Fperm_SI_Woolf2021!$E$9:$E$93-AJ$58))*(AJ$58-Fperm_SI_Woolf2021!$E$9:$E$93)/10))) + Fperm_SI_Woolf2021!$G$9:$G$93*EXP(-Fperm_SI_Woolf2021!$J$9:$J$93*$C96*IF(AJ$58=Fperm_SI_Woolf2021!$E$9:$E$93,1,EXP(LN((1.1*(Fperm_SI_Woolf2021!$E$9:$E$93-AJ$58)-63.1579*EXP(-0.19*Fperm_SI_Woolf2021!$E$9:$E$93)+63.1579*EXP(-0.19*AJ$58))/(Fperm_SI_Woolf2021!$E$9:$E$93-AJ$58))*(AJ$58-Fperm_SI_Woolf2021!$E$9:$E$93)/10))) + Fperm_SI_Woolf2021!$H$9:$H$93*EXP(-Fperm_SI_Woolf2021!$K$9:$K$93*$C96*IF(AJ$58=Fperm_SI_Woolf2021!$E$9:$E$93,1,EXP(LN((1.1*(Fperm_SI_Woolf2021!$E$9:$E$93-AJ$58)-63.1579*EXP(-0.19*Fperm_SI_Woolf2021!$E$9:$E$93)+63.1579*EXP(-0.19*AJ$58))/(Fperm_SI_Woolf2021!$E$9:$E$93-AJ$58))*(AJ$58-Fperm_SI_Woolf2021!$E$9:$E$93)/10))),Fperm_SI_Woolf2021!$D$9:$D$93)*AJ$57+INTERCEPT(Fperm_SI_Woolf2021!$F$9:$F$93*EXP(-Fperm_SI_Woolf2021!$I$9:$I$93*$C96*IF(AJ$58=Fperm_SI_Woolf2021!$E$9:$E$93,1,EXP(LN((1.1*(Fperm_SI_Woolf2021!$E$9:$E$93-AJ$58)-63.1579*EXP(-0.19*Fperm_SI_Woolf2021!$E$9:$E$93)+63.1579*EXP(-0.19*AJ$58))/(Fperm_SI_Woolf2021!$E$9:$E$93-AJ$58))*(AJ$58-Fperm_SI_Woolf2021!$E$9:$E$93)/10))) + Fperm_SI_Woolf2021!$G$9:$G$93*EXP(-Fperm_SI_Woolf2021!$J$9:$J$93*$C96*IF(AJ$58=Fperm_SI_Woolf2021!$E$9:$E$93,1,EXP(LN((1.1*(Fperm_SI_Woolf2021!$E$9:$E$93-AJ$58)-63.1579*EXP(-0.19*Fperm_SI_Woolf2021!$E$9:$E$93)+63.1579*EXP(-0.19*AJ$58))/(Fperm_SI_Woolf2021!$E$9:$E$93-AJ$58))*(AJ$58-Fperm_SI_Woolf2021!$E$9:$E$93)/10))) + Fperm_SI_Woolf2021!$H$9:$H$93*EXP(-Fperm_SI_Woolf2021!$K$9:$K$93*$C96*IF(AJ$58=Fperm_SI_Woolf2021!$E$9:$E$93,1,EXP(LN((1.1*(Fperm_SI_Woolf2021!$E$9:$E$93-AJ$58)-63.1579*EXP(-0.19*Fperm_SI_Woolf2021!$E$9:$E$93)+63.1579*EXP(-0.19*AJ$58))/(Fperm_SI_Woolf2021!$E$9:$E$93-AJ$58))*(AJ$58-Fperm_SI_Woolf2021!$E$9:$E$93)/10))),Fperm_SI_Woolf2021!$D$9:$D$93))</f>
        <v>0.61416334168330666</v>
      </c>
      <c r="AK96" s="51" cm="1">
        <f t="array" ref="AK96">MIN(1,SLOPE(Fperm_SI_Woolf2021!$F$9:$F$93*EXP(-Fperm_SI_Woolf2021!$I$9:$I$93*$C96*IF(AK$58=Fperm_SI_Woolf2021!$E$9:$E$93,1,EXP(LN((1.1*(Fperm_SI_Woolf2021!$E$9:$E$93-AK$58)-63.1579*EXP(-0.19*Fperm_SI_Woolf2021!$E$9:$E$93)+63.1579*EXP(-0.19*AK$58))/(Fperm_SI_Woolf2021!$E$9:$E$93-AK$58))*(AK$58-Fperm_SI_Woolf2021!$E$9:$E$93)/10))) + Fperm_SI_Woolf2021!$G$9:$G$93*EXP(-Fperm_SI_Woolf2021!$J$9:$J$93*$C96*IF(AK$58=Fperm_SI_Woolf2021!$E$9:$E$93,1,EXP(LN((1.1*(Fperm_SI_Woolf2021!$E$9:$E$93-AK$58)-63.1579*EXP(-0.19*Fperm_SI_Woolf2021!$E$9:$E$93)+63.1579*EXP(-0.19*AK$58))/(Fperm_SI_Woolf2021!$E$9:$E$93-AK$58))*(AK$58-Fperm_SI_Woolf2021!$E$9:$E$93)/10))) + Fperm_SI_Woolf2021!$H$9:$H$93*EXP(-Fperm_SI_Woolf2021!$K$9:$K$93*$C96*IF(AK$58=Fperm_SI_Woolf2021!$E$9:$E$93,1,EXP(LN((1.1*(Fperm_SI_Woolf2021!$E$9:$E$93-AK$58)-63.1579*EXP(-0.19*Fperm_SI_Woolf2021!$E$9:$E$93)+63.1579*EXP(-0.19*AK$58))/(Fperm_SI_Woolf2021!$E$9:$E$93-AK$58))*(AK$58-Fperm_SI_Woolf2021!$E$9:$E$93)/10))),Fperm_SI_Woolf2021!$D$9:$D$93)*AK$57+INTERCEPT(Fperm_SI_Woolf2021!$F$9:$F$93*EXP(-Fperm_SI_Woolf2021!$I$9:$I$93*$C96*IF(AK$58=Fperm_SI_Woolf2021!$E$9:$E$93,1,EXP(LN((1.1*(Fperm_SI_Woolf2021!$E$9:$E$93-AK$58)-63.1579*EXP(-0.19*Fperm_SI_Woolf2021!$E$9:$E$93)+63.1579*EXP(-0.19*AK$58))/(Fperm_SI_Woolf2021!$E$9:$E$93-AK$58))*(AK$58-Fperm_SI_Woolf2021!$E$9:$E$93)/10))) + Fperm_SI_Woolf2021!$G$9:$G$93*EXP(-Fperm_SI_Woolf2021!$J$9:$J$93*$C96*IF(AK$58=Fperm_SI_Woolf2021!$E$9:$E$93,1,EXP(LN((1.1*(Fperm_SI_Woolf2021!$E$9:$E$93-AK$58)-63.1579*EXP(-0.19*Fperm_SI_Woolf2021!$E$9:$E$93)+63.1579*EXP(-0.19*AK$58))/(Fperm_SI_Woolf2021!$E$9:$E$93-AK$58))*(AK$58-Fperm_SI_Woolf2021!$E$9:$E$93)/10))) + Fperm_SI_Woolf2021!$H$9:$H$93*EXP(-Fperm_SI_Woolf2021!$K$9:$K$93*$C96*IF(AK$58=Fperm_SI_Woolf2021!$E$9:$E$93,1,EXP(LN((1.1*(Fperm_SI_Woolf2021!$E$9:$E$93-AK$58)-63.1579*EXP(-0.19*Fperm_SI_Woolf2021!$E$9:$E$93)+63.1579*EXP(-0.19*AK$58))/(Fperm_SI_Woolf2021!$E$9:$E$93-AK$58))*(AK$58-Fperm_SI_Woolf2021!$E$9:$E$93)/10))),Fperm_SI_Woolf2021!$D$9:$D$93))</f>
        <v>0.58529884862533488</v>
      </c>
      <c r="AL96" s="51" cm="1">
        <f t="array" ref="AL96">MIN(1,SLOPE(Fperm_SI_Woolf2021!$F$9:$F$93*EXP(-Fperm_SI_Woolf2021!$I$9:$I$93*$C96*IF(AL$58=Fperm_SI_Woolf2021!$E$9:$E$93,1,EXP(LN((1.1*(Fperm_SI_Woolf2021!$E$9:$E$93-AL$58)-63.1579*EXP(-0.19*Fperm_SI_Woolf2021!$E$9:$E$93)+63.1579*EXP(-0.19*AL$58))/(Fperm_SI_Woolf2021!$E$9:$E$93-AL$58))*(AL$58-Fperm_SI_Woolf2021!$E$9:$E$93)/10))) + Fperm_SI_Woolf2021!$G$9:$G$93*EXP(-Fperm_SI_Woolf2021!$J$9:$J$93*$C96*IF(AL$58=Fperm_SI_Woolf2021!$E$9:$E$93,1,EXP(LN((1.1*(Fperm_SI_Woolf2021!$E$9:$E$93-AL$58)-63.1579*EXP(-0.19*Fperm_SI_Woolf2021!$E$9:$E$93)+63.1579*EXP(-0.19*AL$58))/(Fperm_SI_Woolf2021!$E$9:$E$93-AL$58))*(AL$58-Fperm_SI_Woolf2021!$E$9:$E$93)/10))) + Fperm_SI_Woolf2021!$H$9:$H$93*EXP(-Fperm_SI_Woolf2021!$K$9:$K$93*$C96*IF(AL$58=Fperm_SI_Woolf2021!$E$9:$E$93,1,EXP(LN((1.1*(Fperm_SI_Woolf2021!$E$9:$E$93-AL$58)-63.1579*EXP(-0.19*Fperm_SI_Woolf2021!$E$9:$E$93)+63.1579*EXP(-0.19*AL$58))/(Fperm_SI_Woolf2021!$E$9:$E$93-AL$58))*(AL$58-Fperm_SI_Woolf2021!$E$9:$E$93)/10))),Fperm_SI_Woolf2021!$D$9:$D$93)*AL$57+INTERCEPT(Fperm_SI_Woolf2021!$F$9:$F$93*EXP(-Fperm_SI_Woolf2021!$I$9:$I$93*$C96*IF(AL$58=Fperm_SI_Woolf2021!$E$9:$E$93,1,EXP(LN((1.1*(Fperm_SI_Woolf2021!$E$9:$E$93-AL$58)-63.1579*EXP(-0.19*Fperm_SI_Woolf2021!$E$9:$E$93)+63.1579*EXP(-0.19*AL$58))/(Fperm_SI_Woolf2021!$E$9:$E$93-AL$58))*(AL$58-Fperm_SI_Woolf2021!$E$9:$E$93)/10))) + Fperm_SI_Woolf2021!$G$9:$G$93*EXP(-Fperm_SI_Woolf2021!$J$9:$J$93*$C96*IF(AL$58=Fperm_SI_Woolf2021!$E$9:$E$93,1,EXP(LN((1.1*(Fperm_SI_Woolf2021!$E$9:$E$93-AL$58)-63.1579*EXP(-0.19*Fperm_SI_Woolf2021!$E$9:$E$93)+63.1579*EXP(-0.19*AL$58))/(Fperm_SI_Woolf2021!$E$9:$E$93-AL$58))*(AL$58-Fperm_SI_Woolf2021!$E$9:$E$93)/10))) + Fperm_SI_Woolf2021!$H$9:$H$93*EXP(-Fperm_SI_Woolf2021!$K$9:$K$93*$C96*IF(AL$58=Fperm_SI_Woolf2021!$E$9:$E$93,1,EXP(LN((1.1*(Fperm_SI_Woolf2021!$E$9:$E$93-AL$58)-63.1579*EXP(-0.19*Fperm_SI_Woolf2021!$E$9:$E$93)+63.1579*EXP(-0.19*AL$58))/(Fperm_SI_Woolf2021!$E$9:$E$93-AL$58))*(AL$58-Fperm_SI_Woolf2021!$E$9:$E$93)/10))),Fperm_SI_Woolf2021!$D$9:$D$93))</f>
        <v>0.55643435556736309</v>
      </c>
      <c r="AM96" s="51" cm="1">
        <f t="array" ref="AM96">MIN(1,SLOPE(Fperm_SI_Woolf2021!$F$9:$F$93*EXP(-Fperm_SI_Woolf2021!$I$9:$I$93*$C96*IF(AM$58=Fperm_SI_Woolf2021!$E$9:$E$93,1,EXP(LN((1.1*(Fperm_SI_Woolf2021!$E$9:$E$93-AM$58)-63.1579*EXP(-0.19*Fperm_SI_Woolf2021!$E$9:$E$93)+63.1579*EXP(-0.19*AM$58))/(Fperm_SI_Woolf2021!$E$9:$E$93-AM$58))*(AM$58-Fperm_SI_Woolf2021!$E$9:$E$93)/10))) + Fperm_SI_Woolf2021!$G$9:$G$93*EXP(-Fperm_SI_Woolf2021!$J$9:$J$93*$C96*IF(AM$58=Fperm_SI_Woolf2021!$E$9:$E$93,1,EXP(LN((1.1*(Fperm_SI_Woolf2021!$E$9:$E$93-AM$58)-63.1579*EXP(-0.19*Fperm_SI_Woolf2021!$E$9:$E$93)+63.1579*EXP(-0.19*AM$58))/(Fperm_SI_Woolf2021!$E$9:$E$93-AM$58))*(AM$58-Fperm_SI_Woolf2021!$E$9:$E$93)/10))) + Fperm_SI_Woolf2021!$H$9:$H$93*EXP(-Fperm_SI_Woolf2021!$K$9:$K$93*$C96*IF(AM$58=Fperm_SI_Woolf2021!$E$9:$E$93,1,EXP(LN((1.1*(Fperm_SI_Woolf2021!$E$9:$E$93-AM$58)-63.1579*EXP(-0.19*Fperm_SI_Woolf2021!$E$9:$E$93)+63.1579*EXP(-0.19*AM$58))/(Fperm_SI_Woolf2021!$E$9:$E$93-AM$58))*(AM$58-Fperm_SI_Woolf2021!$E$9:$E$93)/10))),Fperm_SI_Woolf2021!$D$9:$D$93)*AM$57+INTERCEPT(Fperm_SI_Woolf2021!$F$9:$F$93*EXP(-Fperm_SI_Woolf2021!$I$9:$I$93*$C96*IF(AM$58=Fperm_SI_Woolf2021!$E$9:$E$93,1,EXP(LN((1.1*(Fperm_SI_Woolf2021!$E$9:$E$93-AM$58)-63.1579*EXP(-0.19*Fperm_SI_Woolf2021!$E$9:$E$93)+63.1579*EXP(-0.19*AM$58))/(Fperm_SI_Woolf2021!$E$9:$E$93-AM$58))*(AM$58-Fperm_SI_Woolf2021!$E$9:$E$93)/10))) + Fperm_SI_Woolf2021!$G$9:$G$93*EXP(-Fperm_SI_Woolf2021!$J$9:$J$93*$C96*IF(AM$58=Fperm_SI_Woolf2021!$E$9:$E$93,1,EXP(LN((1.1*(Fperm_SI_Woolf2021!$E$9:$E$93-AM$58)-63.1579*EXP(-0.19*Fperm_SI_Woolf2021!$E$9:$E$93)+63.1579*EXP(-0.19*AM$58))/(Fperm_SI_Woolf2021!$E$9:$E$93-AM$58))*(AM$58-Fperm_SI_Woolf2021!$E$9:$E$93)/10))) + Fperm_SI_Woolf2021!$H$9:$H$93*EXP(-Fperm_SI_Woolf2021!$K$9:$K$93*$C96*IF(AM$58=Fperm_SI_Woolf2021!$E$9:$E$93,1,EXP(LN((1.1*(Fperm_SI_Woolf2021!$E$9:$E$93-AM$58)-63.1579*EXP(-0.19*Fperm_SI_Woolf2021!$E$9:$E$93)+63.1579*EXP(-0.19*AM$58))/(Fperm_SI_Woolf2021!$E$9:$E$93-AM$58))*(AM$58-Fperm_SI_Woolf2021!$E$9:$E$93)/10))),Fperm_SI_Woolf2021!$D$9:$D$93))</f>
        <v>0.52756986250939131</v>
      </c>
      <c r="AN96" s="51" cm="1">
        <f t="array" ref="AN96">MIN(1,SLOPE(Fperm_SI_Woolf2021!$F$9:$F$93*EXP(-Fperm_SI_Woolf2021!$I$9:$I$93*$C96*IF(AN$58=Fperm_SI_Woolf2021!$E$9:$E$93,1,EXP(LN((1.1*(Fperm_SI_Woolf2021!$E$9:$E$93-AN$58)-63.1579*EXP(-0.19*Fperm_SI_Woolf2021!$E$9:$E$93)+63.1579*EXP(-0.19*AN$58))/(Fperm_SI_Woolf2021!$E$9:$E$93-AN$58))*(AN$58-Fperm_SI_Woolf2021!$E$9:$E$93)/10))) + Fperm_SI_Woolf2021!$G$9:$G$93*EXP(-Fperm_SI_Woolf2021!$J$9:$J$93*$C96*IF(AN$58=Fperm_SI_Woolf2021!$E$9:$E$93,1,EXP(LN((1.1*(Fperm_SI_Woolf2021!$E$9:$E$93-AN$58)-63.1579*EXP(-0.19*Fperm_SI_Woolf2021!$E$9:$E$93)+63.1579*EXP(-0.19*AN$58))/(Fperm_SI_Woolf2021!$E$9:$E$93-AN$58))*(AN$58-Fperm_SI_Woolf2021!$E$9:$E$93)/10))) + Fperm_SI_Woolf2021!$H$9:$H$93*EXP(-Fperm_SI_Woolf2021!$K$9:$K$93*$C96*IF(AN$58=Fperm_SI_Woolf2021!$E$9:$E$93,1,EXP(LN((1.1*(Fperm_SI_Woolf2021!$E$9:$E$93-AN$58)-63.1579*EXP(-0.19*Fperm_SI_Woolf2021!$E$9:$E$93)+63.1579*EXP(-0.19*AN$58))/(Fperm_SI_Woolf2021!$E$9:$E$93-AN$58))*(AN$58-Fperm_SI_Woolf2021!$E$9:$E$93)/10))),Fperm_SI_Woolf2021!$D$9:$D$93)*AN$57+INTERCEPT(Fperm_SI_Woolf2021!$F$9:$F$93*EXP(-Fperm_SI_Woolf2021!$I$9:$I$93*$C96*IF(AN$58=Fperm_SI_Woolf2021!$E$9:$E$93,1,EXP(LN((1.1*(Fperm_SI_Woolf2021!$E$9:$E$93-AN$58)-63.1579*EXP(-0.19*Fperm_SI_Woolf2021!$E$9:$E$93)+63.1579*EXP(-0.19*AN$58))/(Fperm_SI_Woolf2021!$E$9:$E$93-AN$58))*(AN$58-Fperm_SI_Woolf2021!$E$9:$E$93)/10))) + Fperm_SI_Woolf2021!$G$9:$G$93*EXP(-Fperm_SI_Woolf2021!$J$9:$J$93*$C96*IF(AN$58=Fperm_SI_Woolf2021!$E$9:$E$93,1,EXP(LN((1.1*(Fperm_SI_Woolf2021!$E$9:$E$93-AN$58)-63.1579*EXP(-0.19*Fperm_SI_Woolf2021!$E$9:$E$93)+63.1579*EXP(-0.19*AN$58))/(Fperm_SI_Woolf2021!$E$9:$E$93-AN$58))*(AN$58-Fperm_SI_Woolf2021!$E$9:$E$93)/10))) + Fperm_SI_Woolf2021!$H$9:$H$93*EXP(-Fperm_SI_Woolf2021!$K$9:$K$93*$C96*IF(AN$58=Fperm_SI_Woolf2021!$E$9:$E$93,1,EXP(LN((1.1*(Fperm_SI_Woolf2021!$E$9:$E$93-AN$58)-63.1579*EXP(-0.19*Fperm_SI_Woolf2021!$E$9:$E$93)+63.1579*EXP(-0.19*AN$58))/(Fperm_SI_Woolf2021!$E$9:$E$93-AN$58))*(AN$58-Fperm_SI_Woolf2021!$E$9:$E$93)/10))),Fperm_SI_Woolf2021!$D$9:$D$93))</f>
        <v>0.49870536945141952</v>
      </c>
      <c r="AO96" s="51" cm="1">
        <f t="array" ref="AO96">MIN(1,SLOPE(Fperm_SI_Woolf2021!$F$9:$F$93*EXP(-Fperm_SI_Woolf2021!$I$9:$I$93*$C96*IF(AO$58=Fperm_SI_Woolf2021!$E$9:$E$93,1,EXP(LN((1.1*(Fperm_SI_Woolf2021!$E$9:$E$93-AO$58)-63.1579*EXP(-0.19*Fperm_SI_Woolf2021!$E$9:$E$93)+63.1579*EXP(-0.19*AO$58))/(Fperm_SI_Woolf2021!$E$9:$E$93-AO$58))*(AO$58-Fperm_SI_Woolf2021!$E$9:$E$93)/10))) + Fperm_SI_Woolf2021!$G$9:$G$93*EXP(-Fperm_SI_Woolf2021!$J$9:$J$93*$C96*IF(AO$58=Fperm_SI_Woolf2021!$E$9:$E$93,1,EXP(LN((1.1*(Fperm_SI_Woolf2021!$E$9:$E$93-AO$58)-63.1579*EXP(-0.19*Fperm_SI_Woolf2021!$E$9:$E$93)+63.1579*EXP(-0.19*AO$58))/(Fperm_SI_Woolf2021!$E$9:$E$93-AO$58))*(AO$58-Fperm_SI_Woolf2021!$E$9:$E$93)/10))) + Fperm_SI_Woolf2021!$H$9:$H$93*EXP(-Fperm_SI_Woolf2021!$K$9:$K$93*$C96*IF(AO$58=Fperm_SI_Woolf2021!$E$9:$E$93,1,EXP(LN((1.1*(Fperm_SI_Woolf2021!$E$9:$E$93-AO$58)-63.1579*EXP(-0.19*Fperm_SI_Woolf2021!$E$9:$E$93)+63.1579*EXP(-0.19*AO$58))/(Fperm_SI_Woolf2021!$E$9:$E$93-AO$58))*(AO$58-Fperm_SI_Woolf2021!$E$9:$E$93)/10))),Fperm_SI_Woolf2021!$D$9:$D$93)*AO$57+INTERCEPT(Fperm_SI_Woolf2021!$F$9:$F$93*EXP(-Fperm_SI_Woolf2021!$I$9:$I$93*$C96*IF(AO$58=Fperm_SI_Woolf2021!$E$9:$E$93,1,EXP(LN((1.1*(Fperm_SI_Woolf2021!$E$9:$E$93-AO$58)-63.1579*EXP(-0.19*Fperm_SI_Woolf2021!$E$9:$E$93)+63.1579*EXP(-0.19*AO$58))/(Fperm_SI_Woolf2021!$E$9:$E$93-AO$58))*(AO$58-Fperm_SI_Woolf2021!$E$9:$E$93)/10))) + Fperm_SI_Woolf2021!$G$9:$G$93*EXP(-Fperm_SI_Woolf2021!$J$9:$J$93*$C96*IF(AO$58=Fperm_SI_Woolf2021!$E$9:$E$93,1,EXP(LN((1.1*(Fperm_SI_Woolf2021!$E$9:$E$93-AO$58)-63.1579*EXP(-0.19*Fperm_SI_Woolf2021!$E$9:$E$93)+63.1579*EXP(-0.19*AO$58))/(Fperm_SI_Woolf2021!$E$9:$E$93-AO$58))*(AO$58-Fperm_SI_Woolf2021!$E$9:$E$93)/10))) + Fperm_SI_Woolf2021!$H$9:$H$93*EXP(-Fperm_SI_Woolf2021!$K$9:$K$93*$C96*IF(AO$58=Fperm_SI_Woolf2021!$E$9:$E$93,1,EXP(LN((1.1*(Fperm_SI_Woolf2021!$E$9:$E$93-AO$58)-63.1579*EXP(-0.19*Fperm_SI_Woolf2021!$E$9:$E$93)+63.1579*EXP(-0.19*AO$58))/(Fperm_SI_Woolf2021!$E$9:$E$93-AO$58))*(AO$58-Fperm_SI_Woolf2021!$E$9:$E$93)/10))),Fperm_SI_Woolf2021!$D$9:$D$93))</f>
        <v>0.46984087639344768</v>
      </c>
      <c r="AP96" s="51" cm="1">
        <f t="array" ref="AP96">MIN(1,SLOPE(Fperm_SI_Woolf2021!$F$9:$F$93*EXP(-Fperm_SI_Woolf2021!$I$9:$I$93*$C96*IF(AP$58=Fperm_SI_Woolf2021!$E$9:$E$93,1,EXP(LN((1.1*(Fperm_SI_Woolf2021!$E$9:$E$93-AP$58)-63.1579*EXP(-0.19*Fperm_SI_Woolf2021!$E$9:$E$93)+63.1579*EXP(-0.19*AP$58))/(Fperm_SI_Woolf2021!$E$9:$E$93-AP$58))*(AP$58-Fperm_SI_Woolf2021!$E$9:$E$93)/10))) + Fperm_SI_Woolf2021!$G$9:$G$93*EXP(-Fperm_SI_Woolf2021!$J$9:$J$93*$C96*IF(AP$58=Fperm_SI_Woolf2021!$E$9:$E$93,1,EXP(LN((1.1*(Fperm_SI_Woolf2021!$E$9:$E$93-AP$58)-63.1579*EXP(-0.19*Fperm_SI_Woolf2021!$E$9:$E$93)+63.1579*EXP(-0.19*AP$58))/(Fperm_SI_Woolf2021!$E$9:$E$93-AP$58))*(AP$58-Fperm_SI_Woolf2021!$E$9:$E$93)/10))) + Fperm_SI_Woolf2021!$H$9:$H$93*EXP(-Fperm_SI_Woolf2021!$K$9:$K$93*$C96*IF(AP$58=Fperm_SI_Woolf2021!$E$9:$E$93,1,EXP(LN((1.1*(Fperm_SI_Woolf2021!$E$9:$E$93-AP$58)-63.1579*EXP(-0.19*Fperm_SI_Woolf2021!$E$9:$E$93)+63.1579*EXP(-0.19*AP$58))/(Fperm_SI_Woolf2021!$E$9:$E$93-AP$58))*(AP$58-Fperm_SI_Woolf2021!$E$9:$E$93)/10))),Fperm_SI_Woolf2021!$D$9:$D$93)*AP$57+INTERCEPT(Fperm_SI_Woolf2021!$F$9:$F$93*EXP(-Fperm_SI_Woolf2021!$I$9:$I$93*$C96*IF(AP$58=Fperm_SI_Woolf2021!$E$9:$E$93,1,EXP(LN((1.1*(Fperm_SI_Woolf2021!$E$9:$E$93-AP$58)-63.1579*EXP(-0.19*Fperm_SI_Woolf2021!$E$9:$E$93)+63.1579*EXP(-0.19*AP$58))/(Fperm_SI_Woolf2021!$E$9:$E$93-AP$58))*(AP$58-Fperm_SI_Woolf2021!$E$9:$E$93)/10))) + Fperm_SI_Woolf2021!$G$9:$G$93*EXP(-Fperm_SI_Woolf2021!$J$9:$J$93*$C96*IF(AP$58=Fperm_SI_Woolf2021!$E$9:$E$93,1,EXP(LN((1.1*(Fperm_SI_Woolf2021!$E$9:$E$93-AP$58)-63.1579*EXP(-0.19*Fperm_SI_Woolf2021!$E$9:$E$93)+63.1579*EXP(-0.19*AP$58))/(Fperm_SI_Woolf2021!$E$9:$E$93-AP$58))*(AP$58-Fperm_SI_Woolf2021!$E$9:$E$93)/10))) + Fperm_SI_Woolf2021!$H$9:$H$93*EXP(-Fperm_SI_Woolf2021!$K$9:$K$93*$C96*IF(AP$58=Fperm_SI_Woolf2021!$E$9:$E$93,1,EXP(LN((1.1*(Fperm_SI_Woolf2021!$E$9:$E$93-AP$58)-63.1579*EXP(-0.19*Fperm_SI_Woolf2021!$E$9:$E$93)+63.1579*EXP(-0.19*AP$58))/(Fperm_SI_Woolf2021!$E$9:$E$93-AP$58))*(AP$58-Fperm_SI_Woolf2021!$E$9:$E$93)/10))),Fperm_SI_Woolf2021!$D$9:$D$93))</f>
        <v>0.4409763833354759</v>
      </c>
      <c r="AQ96" s="51" cm="1">
        <f t="array" ref="AQ96">MIN(1,SLOPE(Fperm_SI_Woolf2021!$F$9:$F$93*EXP(-Fperm_SI_Woolf2021!$I$9:$I$93*$C96*IF(AQ$58=Fperm_SI_Woolf2021!$E$9:$E$93,1,EXP(LN((1.1*(Fperm_SI_Woolf2021!$E$9:$E$93-AQ$58)-63.1579*EXP(-0.19*Fperm_SI_Woolf2021!$E$9:$E$93)+63.1579*EXP(-0.19*AQ$58))/(Fperm_SI_Woolf2021!$E$9:$E$93-AQ$58))*(AQ$58-Fperm_SI_Woolf2021!$E$9:$E$93)/10))) + Fperm_SI_Woolf2021!$G$9:$G$93*EXP(-Fperm_SI_Woolf2021!$J$9:$J$93*$C96*IF(AQ$58=Fperm_SI_Woolf2021!$E$9:$E$93,1,EXP(LN((1.1*(Fperm_SI_Woolf2021!$E$9:$E$93-AQ$58)-63.1579*EXP(-0.19*Fperm_SI_Woolf2021!$E$9:$E$93)+63.1579*EXP(-0.19*AQ$58))/(Fperm_SI_Woolf2021!$E$9:$E$93-AQ$58))*(AQ$58-Fperm_SI_Woolf2021!$E$9:$E$93)/10))) + Fperm_SI_Woolf2021!$H$9:$H$93*EXP(-Fperm_SI_Woolf2021!$K$9:$K$93*$C96*IF(AQ$58=Fperm_SI_Woolf2021!$E$9:$E$93,1,EXP(LN((1.1*(Fperm_SI_Woolf2021!$E$9:$E$93-AQ$58)-63.1579*EXP(-0.19*Fperm_SI_Woolf2021!$E$9:$E$93)+63.1579*EXP(-0.19*AQ$58))/(Fperm_SI_Woolf2021!$E$9:$E$93-AQ$58))*(AQ$58-Fperm_SI_Woolf2021!$E$9:$E$93)/10))),Fperm_SI_Woolf2021!$D$9:$D$93)*AQ$57+INTERCEPT(Fperm_SI_Woolf2021!$F$9:$F$93*EXP(-Fperm_SI_Woolf2021!$I$9:$I$93*$C96*IF(AQ$58=Fperm_SI_Woolf2021!$E$9:$E$93,1,EXP(LN((1.1*(Fperm_SI_Woolf2021!$E$9:$E$93-AQ$58)-63.1579*EXP(-0.19*Fperm_SI_Woolf2021!$E$9:$E$93)+63.1579*EXP(-0.19*AQ$58))/(Fperm_SI_Woolf2021!$E$9:$E$93-AQ$58))*(AQ$58-Fperm_SI_Woolf2021!$E$9:$E$93)/10))) + Fperm_SI_Woolf2021!$G$9:$G$93*EXP(-Fperm_SI_Woolf2021!$J$9:$J$93*$C96*IF(AQ$58=Fperm_SI_Woolf2021!$E$9:$E$93,1,EXP(LN((1.1*(Fperm_SI_Woolf2021!$E$9:$E$93-AQ$58)-63.1579*EXP(-0.19*Fperm_SI_Woolf2021!$E$9:$E$93)+63.1579*EXP(-0.19*AQ$58))/(Fperm_SI_Woolf2021!$E$9:$E$93-AQ$58))*(AQ$58-Fperm_SI_Woolf2021!$E$9:$E$93)/10))) + Fperm_SI_Woolf2021!$H$9:$H$93*EXP(-Fperm_SI_Woolf2021!$K$9:$K$93*$C96*IF(AQ$58=Fperm_SI_Woolf2021!$E$9:$E$93,1,EXP(LN((1.1*(Fperm_SI_Woolf2021!$E$9:$E$93-AQ$58)-63.1579*EXP(-0.19*Fperm_SI_Woolf2021!$E$9:$E$93)+63.1579*EXP(-0.19*AQ$58))/(Fperm_SI_Woolf2021!$E$9:$E$93-AQ$58))*(AQ$58-Fperm_SI_Woolf2021!$E$9:$E$93)/10))),Fperm_SI_Woolf2021!$D$9:$D$93))</f>
        <v>0.41211189027750411</v>
      </c>
      <c r="AR96" s="51" cm="1">
        <f t="array" ref="AR96">MIN(1,SLOPE(Fperm_SI_Woolf2021!$F$9:$F$93*EXP(-Fperm_SI_Woolf2021!$I$9:$I$93*$C96*IF(AR$58=Fperm_SI_Woolf2021!$E$9:$E$93,1,EXP(LN((1.1*(Fperm_SI_Woolf2021!$E$9:$E$93-AR$58)-63.1579*EXP(-0.19*Fperm_SI_Woolf2021!$E$9:$E$93)+63.1579*EXP(-0.19*AR$58))/(Fperm_SI_Woolf2021!$E$9:$E$93-AR$58))*(AR$58-Fperm_SI_Woolf2021!$E$9:$E$93)/10))) + Fperm_SI_Woolf2021!$G$9:$G$93*EXP(-Fperm_SI_Woolf2021!$J$9:$J$93*$C96*IF(AR$58=Fperm_SI_Woolf2021!$E$9:$E$93,1,EXP(LN((1.1*(Fperm_SI_Woolf2021!$E$9:$E$93-AR$58)-63.1579*EXP(-0.19*Fperm_SI_Woolf2021!$E$9:$E$93)+63.1579*EXP(-0.19*AR$58))/(Fperm_SI_Woolf2021!$E$9:$E$93-AR$58))*(AR$58-Fperm_SI_Woolf2021!$E$9:$E$93)/10))) + Fperm_SI_Woolf2021!$H$9:$H$93*EXP(-Fperm_SI_Woolf2021!$K$9:$K$93*$C96*IF(AR$58=Fperm_SI_Woolf2021!$E$9:$E$93,1,EXP(LN((1.1*(Fperm_SI_Woolf2021!$E$9:$E$93-AR$58)-63.1579*EXP(-0.19*Fperm_SI_Woolf2021!$E$9:$E$93)+63.1579*EXP(-0.19*AR$58))/(Fperm_SI_Woolf2021!$E$9:$E$93-AR$58))*(AR$58-Fperm_SI_Woolf2021!$E$9:$E$93)/10))),Fperm_SI_Woolf2021!$D$9:$D$93)*AR$57+INTERCEPT(Fperm_SI_Woolf2021!$F$9:$F$93*EXP(-Fperm_SI_Woolf2021!$I$9:$I$93*$C96*IF(AR$58=Fperm_SI_Woolf2021!$E$9:$E$93,1,EXP(LN((1.1*(Fperm_SI_Woolf2021!$E$9:$E$93-AR$58)-63.1579*EXP(-0.19*Fperm_SI_Woolf2021!$E$9:$E$93)+63.1579*EXP(-0.19*AR$58))/(Fperm_SI_Woolf2021!$E$9:$E$93-AR$58))*(AR$58-Fperm_SI_Woolf2021!$E$9:$E$93)/10))) + Fperm_SI_Woolf2021!$G$9:$G$93*EXP(-Fperm_SI_Woolf2021!$J$9:$J$93*$C96*IF(AR$58=Fperm_SI_Woolf2021!$E$9:$E$93,1,EXP(LN((1.1*(Fperm_SI_Woolf2021!$E$9:$E$93-AR$58)-63.1579*EXP(-0.19*Fperm_SI_Woolf2021!$E$9:$E$93)+63.1579*EXP(-0.19*AR$58))/(Fperm_SI_Woolf2021!$E$9:$E$93-AR$58))*(AR$58-Fperm_SI_Woolf2021!$E$9:$E$93)/10))) + Fperm_SI_Woolf2021!$H$9:$H$93*EXP(-Fperm_SI_Woolf2021!$K$9:$K$93*$C96*IF(AR$58=Fperm_SI_Woolf2021!$E$9:$E$93,1,EXP(LN((1.1*(Fperm_SI_Woolf2021!$E$9:$E$93-AR$58)-63.1579*EXP(-0.19*Fperm_SI_Woolf2021!$E$9:$E$93)+63.1579*EXP(-0.19*AR$58))/(Fperm_SI_Woolf2021!$E$9:$E$93-AR$58))*(AR$58-Fperm_SI_Woolf2021!$E$9:$E$93)/10))),Fperm_SI_Woolf2021!$D$9:$D$93))</f>
        <v>0.38324739721953227</v>
      </c>
      <c r="AS96" s="51" cm="1">
        <f t="array" ref="AS96">MIN(1,SLOPE(Fperm_SI_Woolf2021!$F$9:$F$93*EXP(-Fperm_SI_Woolf2021!$I$9:$I$93*$C96*IF(AS$58=Fperm_SI_Woolf2021!$E$9:$E$93,1,EXP(LN((1.1*(Fperm_SI_Woolf2021!$E$9:$E$93-AS$58)-63.1579*EXP(-0.19*Fperm_SI_Woolf2021!$E$9:$E$93)+63.1579*EXP(-0.19*AS$58))/(Fperm_SI_Woolf2021!$E$9:$E$93-AS$58))*(AS$58-Fperm_SI_Woolf2021!$E$9:$E$93)/10))) + Fperm_SI_Woolf2021!$G$9:$G$93*EXP(-Fperm_SI_Woolf2021!$J$9:$J$93*$C96*IF(AS$58=Fperm_SI_Woolf2021!$E$9:$E$93,1,EXP(LN((1.1*(Fperm_SI_Woolf2021!$E$9:$E$93-AS$58)-63.1579*EXP(-0.19*Fperm_SI_Woolf2021!$E$9:$E$93)+63.1579*EXP(-0.19*AS$58))/(Fperm_SI_Woolf2021!$E$9:$E$93-AS$58))*(AS$58-Fperm_SI_Woolf2021!$E$9:$E$93)/10))) + Fperm_SI_Woolf2021!$H$9:$H$93*EXP(-Fperm_SI_Woolf2021!$K$9:$K$93*$C96*IF(AS$58=Fperm_SI_Woolf2021!$E$9:$E$93,1,EXP(LN((1.1*(Fperm_SI_Woolf2021!$E$9:$E$93-AS$58)-63.1579*EXP(-0.19*Fperm_SI_Woolf2021!$E$9:$E$93)+63.1579*EXP(-0.19*AS$58))/(Fperm_SI_Woolf2021!$E$9:$E$93-AS$58))*(AS$58-Fperm_SI_Woolf2021!$E$9:$E$93)/10))),Fperm_SI_Woolf2021!$D$9:$D$93)*AS$57+INTERCEPT(Fperm_SI_Woolf2021!$F$9:$F$93*EXP(-Fperm_SI_Woolf2021!$I$9:$I$93*$C96*IF(AS$58=Fperm_SI_Woolf2021!$E$9:$E$93,1,EXP(LN((1.1*(Fperm_SI_Woolf2021!$E$9:$E$93-AS$58)-63.1579*EXP(-0.19*Fperm_SI_Woolf2021!$E$9:$E$93)+63.1579*EXP(-0.19*AS$58))/(Fperm_SI_Woolf2021!$E$9:$E$93-AS$58))*(AS$58-Fperm_SI_Woolf2021!$E$9:$E$93)/10))) + Fperm_SI_Woolf2021!$G$9:$G$93*EXP(-Fperm_SI_Woolf2021!$J$9:$J$93*$C96*IF(AS$58=Fperm_SI_Woolf2021!$E$9:$E$93,1,EXP(LN((1.1*(Fperm_SI_Woolf2021!$E$9:$E$93-AS$58)-63.1579*EXP(-0.19*Fperm_SI_Woolf2021!$E$9:$E$93)+63.1579*EXP(-0.19*AS$58))/(Fperm_SI_Woolf2021!$E$9:$E$93-AS$58))*(AS$58-Fperm_SI_Woolf2021!$E$9:$E$93)/10))) + Fperm_SI_Woolf2021!$H$9:$H$93*EXP(-Fperm_SI_Woolf2021!$K$9:$K$93*$C96*IF(AS$58=Fperm_SI_Woolf2021!$E$9:$E$93,1,EXP(LN((1.1*(Fperm_SI_Woolf2021!$E$9:$E$93-AS$58)-63.1579*EXP(-0.19*Fperm_SI_Woolf2021!$E$9:$E$93)+63.1579*EXP(-0.19*AS$58))/(Fperm_SI_Woolf2021!$E$9:$E$93-AS$58))*(AS$58-Fperm_SI_Woolf2021!$E$9:$E$93)/10))),Fperm_SI_Woolf2021!$D$9:$D$93))</f>
        <v>0.35438290416156043</v>
      </c>
      <c r="AT96" s="51" cm="1">
        <f t="array" ref="AT96">MIN(1,SLOPE(Fperm_SI_Woolf2021!$F$9:$F$93*EXP(-Fperm_SI_Woolf2021!$I$9:$I$93*$C96*IF(AT$58=Fperm_SI_Woolf2021!$E$9:$E$93,1,EXP(LN((1.1*(Fperm_SI_Woolf2021!$E$9:$E$93-AT$58)-63.1579*EXP(-0.19*Fperm_SI_Woolf2021!$E$9:$E$93)+63.1579*EXP(-0.19*AT$58))/(Fperm_SI_Woolf2021!$E$9:$E$93-AT$58))*(AT$58-Fperm_SI_Woolf2021!$E$9:$E$93)/10))) + Fperm_SI_Woolf2021!$G$9:$G$93*EXP(-Fperm_SI_Woolf2021!$J$9:$J$93*$C96*IF(AT$58=Fperm_SI_Woolf2021!$E$9:$E$93,1,EXP(LN((1.1*(Fperm_SI_Woolf2021!$E$9:$E$93-AT$58)-63.1579*EXP(-0.19*Fperm_SI_Woolf2021!$E$9:$E$93)+63.1579*EXP(-0.19*AT$58))/(Fperm_SI_Woolf2021!$E$9:$E$93-AT$58))*(AT$58-Fperm_SI_Woolf2021!$E$9:$E$93)/10))) + Fperm_SI_Woolf2021!$H$9:$H$93*EXP(-Fperm_SI_Woolf2021!$K$9:$K$93*$C96*IF(AT$58=Fperm_SI_Woolf2021!$E$9:$E$93,1,EXP(LN((1.1*(Fperm_SI_Woolf2021!$E$9:$E$93-AT$58)-63.1579*EXP(-0.19*Fperm_SI_Woolf2021!$E$9:$E$93)+63.1579*EXP(-0.19*AT$58))/(Fperm_SI_Woolf2021!$E$9:$E$93-AT$58))*(AT$58-Fperm_SI_Woolf2021!$E$9:$E$93)/10))),Fperm_SI_Woolf2021!$D$9:$D$93)*AT$57+INTERCEPT(Fperm_SI_Woolf2021!$F$9:$F$93*EXP(-Fperm_SI_Woolf2021!$I$9:$I$93*$C96*IF(AT$58=Fperm_SI_Woolf2021!$E$9:$E$93,1,EXP(LN((1.1*(Fperm_SI_Woolf2021!$E$9:$E$93-AT$58)-63.1579*EXP(-0.19*Fperm_SI_Woolf2021!$E$9:$E$93)+63.1579*EXP(-0.19*AT$58))/(Fperm_SI_Woolf2021!$E$9:$E$93-AT$58))*(AT$58-Fperm_SI_Woolf2021!$E$9:$E$93)/10))) + Fperm_SI_Woolf2021!$G$9:$G$93*EXP(-Fperm_SI_Woolf2021!$J$9:$J$93*$C96*IF(AT$58=Fperm_SI_Woolf2021!$E$9:$E$93,1,EXP(LN((1.1*(Fperm_SI_Woolf2021!$E$9:$E$93-AT$58)-63.1579*EXP(-0.19*Fperm_SI_Woolf2021!$E$9:$E$93)+63.1579*EXP(-0.19*AT$58))/(Fperm_SI_Woolf2021!$E$9:$E$93-AT$58))*(AT$58-Fperm_SI_Woolf2021!$E$9:$E$93)/10))) + Fperm_SI_Woolf2021!$H$9:$H$93*EXP(-Fperm_SI_Woolf2021!$K$9:$K$93*$C96*IF(AT$58=Fperm_SI_Woolf2021!$E$9:$E$93,1,EXP(LN((1.1*(Fperm_SI_Woolf2021!$E$9:$E$93-AT$58)-63.1579*EXP(-0.19*Fperm_SI_Woolf2021!$E$9:$E$93)+63.1579*EXP(-0.19*AT$58))/(Fperm_SI_Woolf2021!$E$9:$E$93-AT$58))*(AT$58-Fperm_SI_Woolf2021!$E$9:$E$93)/10))),Fperm_SI_Woolf2021!$D$9:$D$93))</f>
        <v>0.32551841110358865</v>
      </c>
      <c r="AU96" s="51" cm="1">
        <f t="array" ref="AU96">MIN(1,SLOPE(Fperm_SI_Woolf2021!$F$9:$F$93*EXP(-Fperm_SI_Woolf2021!$I$9:$I$93*$C96*IF(AU$58=Fperm_SI_Woolf2021!$E$9:$E$93,1,EXP(LN((1.1*(Fperm_SI_Woolf2021!$E$9:$E$93-AU$58)-63.1579*EXP(-0.19*Fperm_SI_Woolf2021!$E$9:$E$93)+63.1579*EXP(-0.19*AU$58))/(Fperm_SI_Woolf2021!$E$9:$E$93-AU$58))*(AU$58-Fperm_SI_Woolf2021!$E$9:$E$93)/10))) + Fperm_SI_Woolf2021!$G$9:$G$93*EXP(-Fperm_SI_Woolf2021!$J$9:$J$93*$C96*IF(AU$58=Fperm_SI_Woolf2021!$E$9:$E$93,1,EXP(LN((1.1*(Fperm_SI_Woolf2021!$E$9:$E$93-AU$58)-63.1579*EXP(-0.19*Fperm_SI_Woolf2021!$E$9:$E$93)+63.1579*EXP(-0.19*AU$58))/(Fperm_SI_Woolf2021!$E$9:$E$93-AU$58))*(AU$58-Fperm_SI_Woolf2021!$E$9:$E$93)/10))) + Fperm_SI_Woolf2021!$H$9:$H$93*EXP(-Fperm_SI_Woolf2021!$K$9:$K$93*$C96*IF(AU$58=Fperm_SI_Woolf2021!$E$9:$E$93,1,EXP(LN((1.1*(Fperm_SI_Woolf2021!$E$9:$E$93-AU$58)-63.1579*EXP(-0.19*Fperm_SI_Woolf2021!$E$9:$E$93)+63.1579*EXP(-0.19*AU$58))/(Fperm_SI_Woolf2021!$E$9:$E$93-AU$58))*(AU$58-Fperm_SI_Woolf2021!$E$9:$E$93)/10))),Fperm_SI_Woolf2021!$D$9:$D$93)*AU$57+INTERCEPT(Fperm_SI_Woolf2021!$F$9:$F$93*EXP(-Fperm_SI_Woolf2021!$I$9:$I$93*$C96*IF(AU$58=Fperm_SI_Woolf2021!$E$9:$E$93,1,EXP(LN((1.1*(Fperm_SI_Woolf2021!$E$9:$E$93-AU$58)-63.1579*EXP(-0.19*Fperm_SI_Woolf2021!$E$9:$E$93)+63.1579*EXP(-0.19*AU$58))/(Fperm_SI_Woolf2021!$E$9:$E$93-AU$58))*(AU$58-Fperm_SI_Woolf2021!$E$9:$E$93)/10))) + Fperm_SI_Woolf2021!$G$9:$G$93*EXP(-Fperm_SI_Woolf2021!$J$9:$J$93*$C96*IF(AU$58=Fperm_SI_Woolf2021!$E$9:$E$93,1,EXP(LN((1.1*(Fperm_SI_Woolf2021!$E$9:$E$93-AU$58)-63.1579*EXP(-0.19*Fperm_SI_Woolf2021!$E$9:$E$93)+63.1579*EXP(-0.19*AU$58))/(Fperm_SI_Woolf2021!$E$9:$E$93-AU$58))*(AU$58-Fperm_SI_Woolf2021!$E$9:$E$93)/10))) + Fperm_SI_Woolf2021!$H$9:$H$93*EXP(-Fperm_SI_Woolf2021!$K$9:$K$93*$C96*IF(AU$58=Fperm_SI_Woolf2021!$E$9:$E$93,1,EXP(LN((1.1*(Fperm_SI_Woolf2021!$E$9:$E$93-AU$58)-63.1579*EXP(-0.19*Fperm_SI_Woolf2021!$E$9:$E$93)+63.1579*EXP(-0.19*AU$58))/(Fperm_SI_Woolf2021!$E$9:$E$93-AU$58))*(AU$58-Fperm_SI_Woolf2021!$E$9:$E$93)/10))),Fperm_SI_Woolf2021!$D$9:$D$93))</f>
        <v>0.2966539180456168</v>
      </c>
      <c r="AV96" s="51" cm="1">
        <f t="array" ref="AV96">MIN(1,SLOPE(Fperm_SI_Woolf2021!$F$9:$F$93*EXP(-Fperm_SI_Woolf2021!$I$9:$I$93*$C96*IF(AV$58=Fperm_SI_Woolf2021!$E$9:$E$93,1,EXP(LN((1.1*(Fperm_SI_Woolf2021!$E$9:$E$93-AV$58)-63.1579*EXP(-0.19*Fperm_SI_Woolf2021!$E$9:$E$93)+63.1579*EXP(-0.19*AV$58))/(Fperm_SI_Woolf2021!$E$9:$E$93-AV$58))*(AV$58-Fperm_SI_Woolf2021!$E$9:$E$93)/10))) + Fperm_SI_Woolf2021!$G$9:$G$93*EXP(-Fperm_SI_Woolf2021!$J$9:$J$93*$C96*IF(AV$58=Fperm_SI_Woolf2021!$E$9:$E$93,1,EXP(LN((1.1*(Fperm_SI_Woolf2021!$E$9:$E$93-AV$58)-63.1579*EXP(-0.19*Fperm_SI_Woolf2021!$E$9:$E$93)+63.1579*EXP(-0.19*AV$58))/(Fperm_SI_Woolf2021!$E$9:$E$93-AV$58))*(AV$58-Fperm_SI_Woolf2021!$E$9:$E$93)/10))) + Fperm_SI_Woolf2021!$H$9:$H$93*EXP(-Fperm_SI_Woolf2021!$K$9:$K$93*$C96*IF(AV$58=Fperm_SI_Woolf2021!$E$9:$E$93,1,EXP(LN((1.1*(Fperm_SI_Woolf2021!$E$9:$E$93-AV$58)-63.1579*EXP(-0.19*Fperm_SI_Woolf2021!$E$9:$E$93)+63.1579*EXP(-0.19*AV$58))/(Fperm_SI_Woolf2021!$E$9:$E$93-AV$58))*(AV$58-Fperm_SI_Woolf2021!$E$9:$E$93)/10))),Fperm_SI_Woolf2021!$D$9:$D$93)*AV$57+INTERCEPT(Fperm_SI_Woolf2021!$F$9:$F$93*EXP(-Fperm_SI_Woolf2021!$I$9:$I$93*$C96*IF(AV$58=Fperm_SI_Woolf2021!$E$9:$E$93,1,EXP(LN((1.1*(Fperm_SI_Woolf2021!$E$9:$E$93-AV$58)-63.1579*EXP(-0.19*Fperm_SI_Woolf2021!$E$9:$E$93)+63.1579*EXP(-0.19*AV$58))/(Fperm_SI_Woolf2021!$E$9:$E$93-AV$58))*(AV$58-Fperm_SI_Woolf2021!$E$9:$E$93)/10))) + Fperm_SI_Woolf2021!$G$9:$G$93*EXP(-Fperm_SI_Woolf2021!$J$9:$J$93*$C96*IF(AV$58=Fperm_SI_Woolf2021!$E$9:$E$93,1,EXP(LN((1.1*(Fperm_SI_Woolf2021!$E$9:$E$93-AV$58)-63.1579*EXP(-0.19*Fperm_SI_Woolf2021!$E$9:$E$93)+63.1579*EXP(-0.19*AV$58))/(Fperm_SI_Woolf2021!$E$9:$E$93-AV$58))*(AV$58-Fperm_SI_Woolf2021!$E$9:$E$93)/10))) + Fperm_SI_Woolf2021!$H$9:$H$93*EXP(-Fperm_SI_Woolf2021!$K$9:$K$93*$C96*IF(AV$58=Fperm_SI_Woolf2021!$E$9:$E$93,1,EXP(LN((1.1*(Fperm_SI_Woolf2021!$E$9:$E$93-AV$58)-63.1579*EXP(-0.19*Fperm_SI_Woolf2021!$E$9:$E$93)+63.1579*EXP(-0.19*AV$58))/(Fperm_SI_Woolf2021!$E$9:$E$93-AV$58))*(AV$58-Fperm_SI_Woolf2021!$E$9:$E$93)/10))),Fperm_SI_Woolf2021!$D$9:$D$93))</f>
        <v>0.26778942498764496</v>
      </c>
      <c r="AW96" s="51" cm="1">
        <f t="array" ref="AW96">MIN(1,SLOPE(Fperm_SI_Woolf2021!$F$9:$F$93*EXP(-Fperm_SI_Woolf2021!$I$9:$I$93*$C96*IF(AW$58=Fperm_SI_Woolf2021!$E$9:$E$93,1,EXP(LN((1.1*(Fperm_SI_Woolf2021!$E$9:$E$93-AW$58)-63.1579*EXP(-0.19*Fperm_SI_Woolf2021!$E$9:$E$93)+63.1579*EXP(-0.19*AW$58))/(Fperm_SI_Woolf2021!$E$9:$E$93-AW$58))*(AW$58-Fperm_SI_Woolf2021!$E$9:$E$93)/10))) + Fperm_SI_Woolf2021!$G$9:$G$93*EXP(-Fperm_SI_Woolf2021!$J$9:$J$93*$C96*IF(AW$58=Fperm_SI_Woolf2021!$E$9:$E$93,1,EXP(LN((1.1*(Fperm_SI_Woolf2021!$E$9:$E$93-AW$58)-63.1579*EXP(-0.19*Fperm_SI_Woolf2021!$E$9:$E$93)+63.1579*EXP(-0.19*AW$58))/(Fperm_SI_Woolf2021!$E$9:$E$93-AW$58))*(AW$58-Fperm_SI_Woolf2021!$E$9:$E$93)/10))) + Fperm_SI_Woolf2021!$H$9:$H$93*EXP(-Fperm_SI_Woolf2021!$K$9:$K$93*$C96*IF(AW$58=Fperm_SI_Woolf2021!$E$9:$E$93,1,EXP(LN((1.1*(Fperm_SI_Woolf2021!$E$9:$E$93-AW$58)-63.1579*EXP(-0.19*Fperm_SI_Woolf2021!$E$9:$E$93)+63.1579*EXP(-0.19*AW$58))/(Fperm_SI_Woolf2021!$E$9:$E$93-AW$58))*(AW$58-Fperm_SI_Woolf2021!$E$9:$E$93)/10))),Fperm_SI_Woolf2021!$D$9:$D$93)*AW$57+INTERCEPT(Fperm_SI_Woolf2021!$F$9:$F$93*EXP(-Fperm_SI_Woolf2021!$I$9:$I$93*$C96*IF(AW$58=Fperm_SI_Woolf2021!$E$9:$E$93,1,EXP(LN((1.1*(Fperm_SI_Woolf2021!$E$9:$E$93-AW$58)-63.1579*EXP(-0.19*Fperm_SI_Woolf2021!$E$9:$E$93)+63.1579*EXP(-0.19*AW$58))/(Fperm_SI_Woolf2021!$E$9:$E$93-AW$58))*(AW$58-Fperm_SI_Woolf2021!$E$9:$E$93)/10))) + Fperm_SI_Woolf2021!$G$9:$G$93*EXP(-Fperm_SI_Woolf2021!$J$9:$J$93*$C96*IF(AW$58=Fperm_SI_Woolf2021!$E$9:$E$93,1,EXP(LN((1.1*(Fperm_SI_Woolf2021!$E$9:$E$93-AW$58)-63.1579*EXP(-0.19*Fperm_SI_Woolf2021!$E$9:$E$93)+63.1579*EXP(-0.19*AW$58))/(Fperm_SI_Woolf2021!$E$9:$E$93-AW$58))*(AW$58-Fperm_SI_Woolf2021!$E$9:$E$93)/10))) + Fperm_SI_Woolf2021!$H$9:$H$93*EXP(-Fperm_SI_Woolf2021!$K$9:$K$93*$C96*IF(AW$58=Fperm_SI_Woolf2021!$E$9:$E$93,1,EXP(LN((1.1*(Fperm_SI_Woolf2021!$E$9:$E$93-AW$58)-63.1579*EXP(-0.19*Fperm_SI_Woolf2021!$E$9:$E$93)+63.1579*EXP(-0.19*AW$58))/(Fperm_SI_Woolf2021!$E$9:$E$93-AW$58))*(AW$58-Fperm_SI_Woolf2021!$E$9:$E$93)/10))),Fperm_SI_Woolf2021!$D$9:$D$93))</f>
        <v>0.58700163847970221</v>
      </c>
      <c r="AX96" s="51" cm="1">
        <f t="array" ref="AX96">MIN(1,SLOPE(Fperm_SI_Woolf2021!$F$9:$F$93*EXP(-Fperm_SI_Woolf2021!$I$9:$I$93*$C96*IF(AX$58=Fperm_SI_Woolf2021!$E$9:$E$93,1,EXP(LN((1.1*(Fperm_SI_Woolf2021!$E$9:$E$93-AX$58)-63.1579*EXP(-0.19*Fperm_SI_Woolf2021!$E$9:$E$93)+63.1579*EXP(-0.19*AX$58))/(Fperm_SI_Woolf2021!$E$9:$E$93-AX$58))*(AX$58-Fperm_SI_Woolf2021!$E$9:$E$93)/10))) + Fperm_SI_Woolf2021!$G$9:$G$93*EXP(-Fperm_SI_Woolf2021!$J$9:$J$93*$C96*IF(AX$58=Fperm_SI_Woolf2021!$E$9:$E$93,1,EXP(LN((1.1*(Fperm_SI_Woolf2021!$E$9:$E$93-AX$58)-63.1579*EXP(-0.19*Fperm_SI_Woolf2021!$E$9:$E$93)+63.1579*EXP(-0.19*AX$58))/(Fperm_SI_Woolf2021!$E$9:$E$93-AX$58))*(AX$58-Fperm_SI_Woolf2021!$E$9:$E$93)/10))) + Fperm_SI_Woolf2021!$H$9:$H$93*EXP(-Fperm_SI_Woolf2021!$K$9:$K$93*$C96*IF(AX$58=Fperm_SI_Woolf2021!$E$9:$E$93,1,EXP(LN((1.1*(Fperm_SI_Woolf2021!$E$9:$E$93-AX$58)-63.1579*EXP(-0.19*Fperm_SI_Woolf2021!$E$9:$E$93)+63.1579*EXP(-0.19*AX$58))/(Fperm_SI_Woolf2021!$E$9:$E$93-AX$58))*(AX$58-Fperm_SI_Woolf2021!$E$9:$E$93)/10))),Fperm_SI_Woolf2021!$D$9:$D$93)*AX$57+INTERCEPT(Fperm_SI_Woolf2021!$F$9:$F$93*EXP(-Fperm_SI_Woolf2021!$I$9:$I$93*$C96*IF(AX$58=Fperm_SI_Woolf2021!$E$9:$E$93,1,EXP(LN((1.1*(Fperm_SI_Woolf2021!$E$9:$E$93-AX$58)-63.1579*EXP(-0.19*Fperm_SI_Woolf2021!$E$9:$E$93)+63.1579*EXP(-0.19*AX$58))/(Fperm_SI_Woolf2021!$E$9:$E$93-AX$58))*(AX$58-Fperm_SI_Woolf2021!$E$9:$E$93)/10))) + Fperm_SI_Woolf2021!$G$9:$G$93*EXP(-Fperm_SI_Woolf2021!$J$9:$J$93*$C96*IF(AX$58=Fperm_SI_Woolf2021!$E$9:$E$93,1,EXP(LN((1.1*(Fperm_SI_Woolf2021!$E$9:$E$93-AX$58)-63.1579*EXP(-0.19*Fperm_SI_Woolf2021!$E$9:$E$93)+63.1579*EXP(-0.19*AX$58))/(Fperm_SI_Woolf2021!$E$9:$E$93-AX$58))*(AX$58-Fperm_SI_Woolf2021!$E$9:$E$93)/10))) + Fperm_SI_Woolf2021!$H$9:$H$93*EXP(-Fperm_SI_Woolf2021!$K$9:$K$93*$C96*IF(AX$58=Fperm_SI_Woolf2021!$E$9:$E$93,1,EXP(LN((1.1*(Fperm_SI_Woolf2021!$E$9:$E$93-AX$58)-63.1579*EXP(-0.19*Fperm_SI_Woolf2021!$E$9:$E$93)+63.1579*EXP(-0.19*AX$58))/(Fperm_SI_Woolf2021!$E$9:$E$93-AX$58))*(AX$58-Fperm_SI_Woolf2021!$E$9:$E$93)/10))),Fperm_SI_Woolf2021!$D$9:$D$93))</f>
        <v>0.56081675287765531</v>
      </c>
      <c r="AY96" s="51" cm="1">
        <f t="array" ref="AY96">MIN(1,SLOPE(Fperm_SI_Woolf2021!$F$9:$F$93*EXP(-Fperm_SI_Woolf2021!$I$9:$I$93*$C96*IF(AY$58=Fperm_SI_Woolf2021!$E$9:$E$93,1,EXP(LN((1.1*(Fperm_SI_Woolf2021!$E$9:$E$93-AY$58)-63.1579*EXP(-0.19*Fperm_SI_Woolf2021!$E$9:$E$93)+63.1579*EXP(-0.19*AY$58))/(Fperm_SI_Woolf2021!$E$9:$E$93-AY$58))*(AY$58-Fperm_SI_Woolf2021!$E$9:$E$93)/10))) + Fperm_SI_Woolf2021!$G$9:$G$93*EXP(-Fperm_SI_Woolf2021!$J$9:$J$93*$C96*IF(AY$58=Fperm_SI_Woolf2021!$E$9:$E$93,1,EXP(LN((1.1*(Fperm_SI_Woolf2021!$E$9:$E$93-AY$58)-63.1579*EXP(-0.19*Fperm_SI_Woolf2021!$E$9:$E$93)+63.1579*EXP(-0.19*AY$58))/(Fperm_SI_Woolf2021!$E$9:$E$93-AY$58))*(AY$58-Fperm_SI_Woolf2021!$E$9:$E$93)/10))) + Fperm_SI_Woolf2021!$H$9:$H$93*EXP(-Fperm_SI_Woolf2021!$K$9:$K$93*$C96*IF(AY$58=Fperm_SI_Woolf2021!$E$9:$E$93,1,EXP(LN((1.1*(Fperm_SI_Woolf2021!$E$9:$E$93-AY$58)-63.1579*EXP(-0.19*Fperm_SI_Woolf2021!$E$9:$E$93)+63.1579*EXP(-0.19*AY$58))/(Fperm_SI_Woolf2021!$E$9:$E$93-AY$58))*(AY$58-Fperm_SI_Woolf2021!$E$9:$E$93)/10))),Fperm_SI_Woolf2021!$D$9:$D$93)*AY$57+INTERCEPT(Fperm_SI_Woolf2021!$F$9:$F$93*EXP(-Fperm_SI_Woolf2021!$I$9:$I$93*$C96*IF(AY$58=Fperm_SI_Woolf2021!$E$9:$E$93,1,EXP(LN((1.1*(Fperm_SI_Woolf2021!$E$9:$E$93-AY$58)-63.1579*EXP(-0.19*Fperm_SI_Woolf2021!$E$9:$E$93)+63.1579*EXP(-0.19*AY$58))/(Fperm_SI_Woolf2021!$E$9:$E$93-AY$58))*(AY$58-Fperm_SI_Woolf2021!$E$9:$E$93)/10))) + Fperm_SI_Woolf2021!$G$9:$G$93*EXP(-Fperm_SI_Woolf2021!$J$9:$J$93*$C96*IF(AY$58=Fperm_SI_Woolf2021!$E$9:$E$93,1,EXP(LN((1.1*(Fperm_SI_Woolf2021!$E$9:$E$93-AY$58)-63.1579*EXP(-0.19*Fperm_SI_Woolf2021!$E$9:$E$93)+63.1579*EXP(-0.19*AY$58))/(Fperm_SI_Woolf2021!$E$9:$E$93-AY$58))*(AY$58-Fperm_SI_Woolf2021!$E$9:$E$93)/10))) + Fperm_SI_Woolf2021!$H$9:$H$93*EXP(-Fperm_SI_Woolf2021!$K$9:$K$93*$C96*IF(AY$58=Fperm_SI_Woolf2021!$E$9:$E$93,1,EXP(LN((1.1*(Fperm_SI_Woolf2021!$E$9:$E$93-AY$58)-63.1579*EXP(-0.19*Fperm_SI_Woolf2021!$E$9:$E$93)+63.1579*EXP(-0.19*AY$58))/(Fperm_SI_Woolf2021!$E$9:$E$93-AY$58))*(AY$58-Fperm_SI_Woolf2021!$E$9:$E$93)/10))),Fperm_SI_Woolf2021!$D$9:$D$93))</f>
        <v>0.53463186727560852</v>
      </c>
      <c r="AZ96" s="51" cm="1">
        <f t="array" ref="AZ96">MIN(1,SLOPE(Fperm_SI_Woolf2021!$F$9:$F$93*EXP(-Fperm_SI_Woolf2021!$I$9:$I$93*$C96*IF(AZ$58=Fperm_SI_Woolf2021!$E$9:$E$93,1,EXP(LN((1.1*(Fperm_SI_Woolf2021!$E$9:$E$93-AZ$58)-63.1579*EXP(-0.19*Fperm_SI_Woolf2021!$E$9:$E$93)+63.1579*EXP(-0.19*AZ$58))/(Fperm_SI_Woolf2021!$E$9:$E$93-AZ$58))*(AZ$58-Fperm_SI_Woolf2021!$E$9:$E$93)/10))) + Fperm_SI_Woolf2021!$G$9:$G$93*EXP(-Fperm_SI_Woolf2021!$J$9:$J$93*$C96*IF(AZ$58=Fperm_SI_Woolf2021!$E$9:$E$93,1,EXP(LN((1.1*(Fperm_SI_Woolf2021!$E$9:$E$93-AZ$58)-63.1579*EXP(-0.19*Fperm_SI_Woolf2021!$E$9:$E$93)+63.1579*EXP(-0.19*AZ$58))/(Fperm_SI_Woolf2021!$E$9:$E$93-AZ$58))*(AZ$58-Fperm_SI_Woolf2021!$E$9:$E$93)/10))) + Fperm_SI_Woolf2021!$H$9:$H$93*EXP(-Fperm_SI_Woolf2021!$K$9:$K$93*$C96*IF(AZ$58=Fperm_SI_Woolf2021!$E$9:$E$93,1,EXP(LN((1.1*(Fperm_SI_Woolf2021!$E$9:$E$93-AZ$58)-63.1579*EXP(-0.19*Fperm_SI_Woolf2021!$E$9:$E$93)+63.1579*EXP(-0.19*AZ$58))/(Fperm_SI_Woolf2021!$E$9:$E$93-AZ$58))*(AZ$58-Fperm_SI_Woolf2021!$E$9:$E$93)/10))),Fperm_SI_Woolf2021!$D$9:$D$93)*AZ$57+INTERCEPT(Fperm_SI_Woolf2021!$F$9:$F$93*EXP(-Fperm_SI_Woolf2021!$I$9:$I$93*$C96*IF(AZ$58=Fperm_SI_Woolf2021!$E$9:$E$93,1,EXP(LN((1.1*(Fperm_SI_Woolf2021!$E$9:$E$93-AZ$58)-63.1579*EXP(-0.19*Fperm_SI_Woolf2021!$E$9:$E$93)+63.1579*EXP(-0.19*AZ$58))/(Fperm_SI_Woolf2021!$E$9:$E$93-AZ$58))*(AZ$58-Fperm_SI_Woolf2021!$E$9:$E$93)/10))) + Fperm_SI_Woolf2021!$G$9:$G$93*EXP(-Fperm_SI_Woolf2021!$J$9:$J$93*$C96*IF(AZ$58=Fperm_SI_Woolf2021!$E$9:$E$93,1,EXP(LN((1.1*(Fperm_SI_Woolf2021!$E$9:$E$93-AZ$58)-63.1579*EXP(-0.19*Fperm_SI_Woolf2021!$E$9:$E$93)+63.1579*EXP(-0.19*AZ$58))/(Fperm_SI_Woolf2021!$E$9:$E$93-AZ$58))*(AZ$58-Fperm_SI_Woolf2021!$E$9:$E$93)/10))) + Fperm_SI_Woolf2021!$H$9:$H$93*EXP(-Fperm_SI_Woolf2021!$K$9:$K$93*$C96*IF(AZ$58=Fperm_SI_Woolf2021!$E$9:$E$93,1,EXP(LN((1.1*(Fperm_SI_Woolf2021!$E$9:$E$93-AZ$58)-63.1579*EXP(-0.19*Fperm_SI_Woolf2021!$E$9:$E$93)+63.1579*EXP(-0.19*AZ$58))/(Fperm_SI_Woolf2021!$E$9:$E$93-AZ$58))*(AZ$58-Fperm_SI_Woolf2021!$E$9:$E$93)/10))),Fperm_SI_Woolf2021!$D$9:$D$93))</f>
        <v>0.50844698167356162</v>
      </c>
      <c r="BA96" s="51" cm="1">
        <f t="array" ref="BA96">MIN(1,SLOPE(Fperm_SI_Woolf2021!$F$9:$F$93*EXP(-Fperm_SI_Woolf2021!$I$9:$I$93*$C96*IF(BA$58=Fperm_SI_Woolf2021!$E$9:$E$93,1,EXP(LN((1.1*(Fperm_SI_Woolf2021!$E$9:$E$93-BA$58)-63.1579*EXP(-0.19*Fperm_SI_Woolf2021!$E$9:$E$93)+63.1579*EXP(-0.19*BA$58))/(Fperm_SI_Woolf2021!$E$9:$E$93-BA$58))*(BA$58-Fperm_SI_Woolf2021!$E$9:$E$93)/10))) + Fperm_SI_Woolf2021!$G$9:$G$93*EXP(-Fperm_SI_Woolf2021!$J$9:$J$93*$C96*IF(BA$58=Fperm_SI_Woolf2021!$E$9:$E$93,1,EXP(LN((1.1*(Fperm_SI_Woolf2021!$E$9:$E$93-BA$58)-63.1579*EXP(-0.19*Fperm_SI_Woolf2021!$E$9:$E$93)+63.1579*EXP(-0.19*BA$58))/(Fperm_SI_Woolf2021!$E$9:$E$93-BA$58))*(BA$58-Fperm_SI_Woolf2021!$E$9:$E$93)/10))) + Fperm_SI_Woolf2021!$H$9:$H$93*EXP(-Fperm_SI_Woolf2021!$K$9:$K$93*$C96*IF(BA$58=Fperm_SI_Woolf2021!$E$9:$E$93,1,EXP(LN((1.1*(Fperm_SI_Woolf2021!$E$9:$E$93-BA$58)-63.1579*EXP(-0.19*Fperm_SI_Woolf2021!$E$9:$E$93)+63.1579*EXP(-0.19*BA$58))/(Fperm_SI_Woolf2021!$E$9:$E$93-BA$58))*(BA$58-Fperm_SI_Woolf2021!$E$9:$E$93)/10))),Fperm_SI_Woolf2021!$D$9:$D$93)*BA$57+INTERCEPT(Fperm_SI_Woolf2021!$F$9:$F$93*EXP(-Fperm_SI_Woolf2021!$I$9:$I$93*$C96*IF(BA$58=Fperm_SI_Woolf2021!$E$9:$E$93,1,EXP(LN((1.1*(Fperm_SI_Woolf2021!$E$9:$E$93-BA$58)-63.1579*EXP(-0.19*Fperm_SI_Woolf2021!$E$9:$E$93)+63.1579*EXP(-0.19*BA$58))/(Fperm_SI_Woolf2021!$E$9:$E$93-BA$58))*(BA$58-Fperm_SI_Woolf2021!$E$9:$E$93)/10))) + Fperm_SI_Woolf2021!$G$9:$G$93*EXP(-Fperm_SI_Woolf2021!$J$9:$J$93*$C96*IF(BA$58=Fperm_SI_Woolf2021!$E$9:$E$93,1,EXP(LN((1.1*(Fperm_SI_Woolf2021!$E$9:$E$93-BA$58)-63.1579*EXP(-0.19*Fperm_SI_Woolf2021!$E$9:$E$93)+63.1579*EXP(-0.19*BA$58))/(Fperm_SI_Woolf2021!$E$9:$E$93-BA$58))*(BA$58-Fperm_SI_Woolf2021!$E$9:$E$93)/10))) + Fperm_SI_Woolf2021!$H$9:$H$93*EXP(-Fperm_SI_Woolf2021!$K$9:$K$93*$C96*IF(BA$58=Fperm_SI_Woolf2021!$E$9:$E$93,1,EXP(LN((1.1*(Fperm_SI_Woolf2021!$E$9:$E$93-BA$58)-63.1579*EXP(-0.19*Fperm_SI_Woolf2021!$E$9:$E$93)+63.1579*EXP(-0.19*BA$58))/(Fperm_SI_Woolf2021!$E$9:$E$93-BA$58))*(BA$58-Fperm_SI_Woolf2021!$E$9:$E$93)/10))),Fperm_SI_Woolf2021!$D$9:$D$93))</f>
        <v>0.48226209607151482</v>
      </c>
      <c r="BB96" s="51" cm="1">
        <f t="array" ref="BB96">MIN(1,SLOPE(Fperm_SI_Woolf2021!$F$9:$F$93*EXP(-Fperm_SI_Woolf2021!$I$9:$I$93*$C96*IF(BB$58=Fperm_SI_Woolf2021!$E$9:$E$93,1,EXP(LN((1.1*(Fperm_SI_Woolf2021!$E$9:$E$93-BB$58)-63.1579*EXP(-0.19*Fperm_SI_Woolf2021!$E$9:$E$93)+63.1579*EXP(-0.19*BB$58))/(Fperm_SI_Woolf2021!$E$9:$E$93-BB$58))*(BB$58-Fperm_SI_Woolf2021!$E$9:$E$93)/10))) + Fperm_SI_Woolf2021!$G$9:$G$93*EXP(-Fperm_SI_Woolf2021!$J$9:$J$93*$C96*IF(BB$58=Fperm_SI_Woolf2021!$E$9:$E$93,1,EXP(LN((1.1*(Fperm_SI_Woolf2021!$E$9:$E$93-BB$58)-63.1579*EXP(-0.19*Fperm_SI_Woolf2021!$E$9:$E$93)+63.1579*EXP(-0.19*BB$58))/(Fperm_SI_Woolf2021!$E$9:$E$93-BB$58))*(BB$58-Fperm_SI_Woolf2021!$E$9:$E$93)/10))) + Fperm_SI_Woolf2021!$H$9:$H$93*EXP(-Fperm_SI_Woolf2021!$K$9:$K$93*$C96*IF(BB$58=Fperm_SI_Woolf2021!$E$9:$E$93,1,EXP(LN((1.1*(Fperm_SI_Woolf2021!$E$9:$E$93-BB$58)-63.1579*EXP(-0.19*Fperm_SI_Woolf2021!$E$9:$E$93)+63.1579*EXP(-0.19*BB$58))/(Fperm_SI_Woolf2021!$E$9:$E$93-BB$58))*(BB$58-Fperm_SI_Woolf2021!$E$9:$E$93)/10))),Fperm_SI_Woolf2021!$D$9:$D$93)*BB$57+INTERCEPT(Fperm_SI_Woolf2021!$F$9:$F$93*EXP(-Fperm_SI_Woolf2021!$I$9:$I$93*$C96*IF(BB$58=Fperm_SI_Woolf2021!$E$9:$E$93,1,EXP(LN((1.1*(Fperm_SI_Woolf2021!$E$9:$E$93-BB$58)-63.1579*EXP(-0.19*Fperm_SI_Woolf2021!$E$9:$E$93)+63.1579*EXP(-0.19*BB$58))/(Fperm_SI_Woolf2021!$E$9:$E$93-BB$58))*(BB$58-Fperm_SI_Woolf2021!$E$9:$E$93)/10))) + Fperm_SI_Woolf2021!$G$9:$G$93*EXP(-Fperm_SI_Woolf2021!$J$9:$J$93*$C96*IF(BB$58=Fperm_SI_Woolf2021!$E$9:$E$93,1,EXP(LN((1.1*(Fperm_SI_Woolf2021!$E$9:$E$93-BB$58)-63.1579*EXP(-0.19*Fperm_SI_Woolf2021!$E$9:$E$93)+63.1579*EXP(-0.19*BB$58))/(Fperm_SI_Woolf2021!$E$9:$E$93-BB$58))*(BB$58-Fperm_SI_Woolf2021!$E$9:$E$93)/10))) + Fperm_SI_Woolf2021!$H$9:$H$93*EXP(-Fperm_SI_Woolf2021!$K$9:$K$93*$C96*IF(BB$58=Fperm_SI_Woolf2021!$E$9:$E$93,1,EXP(LN((1.1*(Fperm_SI_Woolf2021!$E$9:$E$93-BB$58)-63.1579*EXP(-0.19*Fperm_SI_Woolf2021!$E$9:$E$93)+63.1579*EXP(-0.19*BB$58))/(Fperm_SI_Woolf2021!$E$9:$E$93-BB$58))*(BB$58-Fperm_SI_Woolf2021!$E$9:$E$93)/10))),Fperm_SI_Woolf2021!$D$9:$D$93))</f>
        <v>0.45607721046946792</v>
      </c>
      <c r="BC96" s="51" cm="1">
        <f t="array" ref="BC96">MIN(1,SLOPE(Fperm_SI_Woolf2021!$F$9:$F$93*EXP(-Fperm_SI_Woolf2021!$I$9:$I$93*$C96*IF(BC$58=Fperm_SI_Woolf2021!$E$9:$E$93,1,EXP(LN((1.1*(Fperm_SI_Woolf2021!$E$9:$E$93-BC$58)-63.1579*EXP(-0.19*Fperm_SI_Woolf2021!$E$9:$E$93)+63.1579*EXP(-0.19*BC$58))/(Fperm_SI_Woolf2021!$E$9:$E$93-BC$58))*(BC$58-Fperm_SI_Woolf2021!$E$9:$E$93)/10))) + Fperm_SI_Woolf2021!$G$9:$G$93*EXP(-Fperm_SI_Woolf2021!$J$9:$J$93*$C96*IF(BC$58=Fperm_SI_Woolf2021!$E$9:$E$93,1,EXP(LN((1.1*(Fperm_SI_Woolf2021!$E$9:$E$93-BC$58)-63.1579*EXP(-0.19*Fperm_SI_Woolf2021!$E$9:$E$93)+63.1579*EXP(-0.19*BC$58))/(Fperm_SI_Woolf2021!$E$9:$E$93-BC$58))*(BC$58-Fperm_SI_Woolf2021!$E$9:$E$93)/10))) + Fperm_SI_Woolf2021!$H$9:$H$93*EXP(-Fperm_SI_Woolf2021!$K$9:$K$93*$C96*IF(BC$58=Fperm_SI_Woolf2021!$E$9:$E$93,1,EXP(LN((1.1*(Fperm_SI_Woolf2021!$E$9:$E$93-BC$58)-63.1579*EXP(-0.19*Fperm_SI_Woolf2021!$E$9:$E$93)+63.1579*EXP(-0.19*BC$58))/(Fperm_SI_Woolf2021!$E$9:$E$93-BC$58))*(BC$58-Fperm_SI_Woolf2021!$E$9:$E$93)/10))),Fperm_SI_Woolf2021!$D$9:$D$93)*BC$57+INTERCEPT(Fperm_SI_Woolf2021!$F$9:$F$93*EXP(-Fperm_SI_Woolf2021!$I$9:$I$93*$C96*IF(BC$58=Fperm_SI_Woolf2021!$E$9:$E$93,1,EXP(LN((1.1*(Fperm_SI_Woolf2021!$E$9:$E$93-BC$58)-63.1579*EXP(-0.19*Fperm_SI_Woolf2021!$E$9:$E$93)+63.1579*EXP(-0.19*BC$58))/(Fperm_SI_Woolf2021!$E$9:$E$93-BC$58))*(BC$58-Fperm_SI_Woolf2021!$E$9:$E$93)/10))) + Fperm_SI_Woolf2021!$G$9:$G$93*EXP(-Fperm_SI_Woolf2021!$J$9:$J$93*$C96*IF(BC$58=Fperm_SI_Woolf2021!$E$9:$E$93,1,EXP(LN((1.1*(Fperm_SI_Woolf2021!$E$9:$E$93-BC$58)-63.1579*EXP(-0.19*Fperm_SI_Woolf2021!$E$9:$E$93)+63.1579*EXP(-0.19*BC$58))/(Fperm_SI_Woolf2021!$E$9:$E$93-BC$58))*(BC$58-Fperm_SI_Woolf2021!$E$9:$E$93)/10))) + Fperm_SI_Woolf2021!$H$9:$H$93*EXP(-Fperm_SI_Woolf2021!$K$9:$K$93*$C96*IF(BC$58=Fperm_SI_Woolf2021!$E$9:$E$93,1,EXP(LN((1.1*(Fperm_SI_Woolf2021!$E$9:$E$93-BC$58)-63.1579*EXP(-0.19*Fperm_SI_Woolf2021!$E$9:$E$93)+63.1579*EXP(-0.19*BC$58))/(Fperm_SI_Woolf2021!$E$9:$E$93-BC$58))*(BC$58-Fperm_SI_Woolf2021!$E$9:$E$93)/10))),Fperm_SI_Woolf2021!$D$9:$D$93))</f>
        <v>0.42989232486742113</v>
      </c>
      <c r="BD96" s="51" cm="1">
        <f t="array" ref="BD96">MIN(1,SLOPE(Fperm_SI_Woolf2021!$F$9:$F$93*EXP(-Fperm_SI_Woolf2021!$I$9:$I$93*$C96*IF(BD$58=Fperm_SI_Woolf2021!$E$9:$E$93,1,EXP(LN((1.1*(Fperm_SI_Woolf2021!$E$9:$E$93-BD$58)-63.1579*EXP(-0.19*Fperm_SI_Woolf2021!$E$9:$E$93)+63.1579*EXP(-0.19*BD$58))/(Fperm_SI_Woolf2021!$E$9:$E$93-BD$58))*(BD$58-Fperm_SI_Woolf2021!$E$9:$E$93)/10))) + Fperm_SI_Woolf2021!$G$9:$G$93*EXP(-Fperm_SI_Woolf2021!$J$9:$J$93*$C96*IF(BD$58=Fperm_SI_Woolf2021!$E$9:$E$93,1,EXP(LN((1.1*(Fperm_SI_Woolf2021!$E$9:$E$93-BD$58)-63.1579*EXP(-0.19*Fperm_SI_Woolf2021!$E$9:$E$93)+63.1579*EXP(-0.19*BD$58))/(Fperm_SI_Woolf2021!$E$9:$E$93-BD$58))*(BD$58-Fperm_SI_Woolf2021!$E$9:$E$93)/10))) + Fperm_SI_Woolf2021!$H$9:$H$93*EXP(-Fperm_SI_Woolf2021!$K$9:$K$93*$C96*IF(BD$58=Fperm_SI_Woolf2021!$E$9:$E$93,1,EXP(LN((1.1*(Fperm_SI_Woolf2021!$E$9:$E$93-BD$58)-63.1579*EXP(-0.19*Fperm_SI_Woolf2021!$E$9:$E$93)+63.1579*EXP(-0.19*BD$58))/(Fperm_SI_Woolf2021!$E$9:$E$93-BD$58))*(BD$58-Fperm_SI_Woolf2021!$E$9:$E$93)/10))),Fperm_SI_Woolf2021!$D$9:$D$93)*BD$57+INTERCEPT(Fperm_SI_Woolf2021!$F$9:$F$93*EXP(-Fperm_SI_Woolf2021!$I$9:$I$93*$C96*IF(BD$58=Fperm_SI_Woolf2021!$E$9:$E$93,1,EXP(LN((1.1*(Fperm_SI_Woolf2021!$E$9:$E$93-BD$58)-63.1579*EXP(-0.19*Fperm_SI_Woolf2021!$E$9:$E$93)+63.1579*EXP(-0.19*BD$58))/(Fperm_SI_Woolf2021!$E$9:$E$93-BD$58))*(BD$58-Fperm_SI_Woolf2021!$E$9:$E$93)/10))) + Fperm_SI_Woolf2021!$G$9:$G$93*EXP(-Fperm_SI_Woolf2021!$J$9:$J$93*$C96*IF(BD$58=Fperm_SI_Woolf2021!$E$9:$E$93,1,EXP(LN((1.1*(Fperm_SI_Woolf2021!$E$9:$E$93-BD$58)-63.1579*EXP(-0.19*Fperm_SI_Woolf2021!$E$9:$E$93)+63.1579*EXP(-0.19*BD$58))/(Fperm_SI_Woolf2021!$E$9:$E$93-BD$58))*(BD$58-Fperm_SI_Woolf2021!$E$9:$E$93)/10))) + Fperm_SI_Woolf2021!$H$9:$H$93*EXP(-Fperm_SI_Woolf2021!$K$9:$K$93*$C96*IF(BD$58=Fperm_SI_Woolf2021!$E$9:$E$93,1,EXP(LN((1.1*(Fperm_SI_Woolf2021!$E$9:$E$93-BD$58)-63.1579*EXP(-0.19*Fperm_SI_Woolf2021!$E$9:$E$93)+63.1579*EXP(-0.19*BD$58))/(Fperm_SI_Woolf2021!$E$9:$E$93-BD$58))*(BD$58-Fperm_SI_Woolf2021!$E$9:$E$93)/10))),Fperm_SI_Woolf2021!$D$9:$D$93))</f>
        <v>0.40370743926537428</v>
      </c>
      <c r="BE96" s="51" cm="1">
        <f t="array" ref="BE96">MIN(1,SLOPE(Fperm_SI_Woolf2021!$F$9:$F$93*EXP(-Fperm_SI_Woolf2021!$I$9:$I$93*$C96*IF(BE$58=Fperm_SI_Woolf2021!$E$9:$E$93,1,EXP(LN((1.1*(Fperm_SI_Woolf2021!$E$9:$E$93-BE$58)-63.1579*EXP(-0.19*Fperm_SI_Woolf2021!$E$9:$E$93)+63.1579*EXP(-0.19*BE$58))/(Fperm_SI_Woolf2021!$E$9:$E$93-BE$58))*(BE$58-Fperm_SI_Woolf2021!$E$9:$E$93)/10))) + Fperm_SI_Woolf2021!$G$9:$G$93*EXP(-Fperm_SI_Woolf2021!$J$9:$J$93*$C96*IF(BE$58=Fperm_SI_Woolf2021!$E$9:$E$93,1,EXP(LN((1.1*(Fperm_SI_Woolf2021!$E$9:$E$93-BE$58)-63.1579*EXP(-0.19*Fperm_SI_Woolf2021!$E$9:$E$93)+63.1579*EXP(-0.19*BE$58))/(Fperm_SI_Woolf2021!$E$9:$E$93-BE$58))*(BE$58-Fperm_SI_Woolf2021!$E$9:$E$93)/10))) + Fperm_SI_Woolf2021!$H$9:$H$93*EXP(-Fperm_SI_Woolf2021!$K$9:$K$93*$C96*IF(BE$58=Fperm_SI_Woolf2021!$E$9:$E$93,1,EXP(LN((1.1*(Fperm_SI_Woolf2021!$E$9:$E$93-BE$58)-63.1579*EXP(-0.19*Fperm_SI_Woolf2021!$E$9:$E$93)+63.1579*EXP(-0.19*BE$58))/(Fperm_SI_Woolf2021!$E$9:$E$93-BE$58))*(BE$58-Fperm_SI_Woolf2021!$E$9:$E$93)/10))),Fperm_SI_Woolf2021!$D$9:$D$93)*BE$57+INTERCEPT(Fperm_SI_Woolf2021!$F$9:$F$93*EXP(-Fperm_SI_Woolf2021!$I$9:$I$93*$C96*IF(BE$58=Fperm_SI_Woolf2021!$E$9:$E$93,1,EXP(LN((1.1*(Fperm_SI_Woolf2021!$E$9:$E$93-BE$58)-63.1579*EXP(-0.19*Fperm_SI_Woolf2021!$E$9:$E$93)+63.1579*EXP(-0.19*BE$58))/(Fperm_SI_Woolf2021!$E$9:$E$93-BE$58))*(BE$58-Fperm_SI_Woolf2021!$E$9:$E$93)/10))) + Fperm_SI_Woolf2021!$G$9:$G$93*EXP(-Fperm_SI_Woolf2021!$J$9:$J$93*$C96*IF(BE$58=Fperm_SI_Woolf2021!$E$9:$E$93,1,EXP(LN((1.1*(Fperm_SI_Woolf2021!$E$9:$E$93-BE$58)-63.1579*EXP(-0.19*Fperm_SI_Woolf2021!$E$9:$E$93)+63.1579*EXP(-0.19*BE$58))/(Fperm_SI_Woolf2021!$E$9:$E$93-BE$58))*(BE$58-Fperm_SI_Woolf2021!$E$9:$E$93)/10))) + Fperm_SI_Woolf2021!$H$9:$H$93*EXP(-Fperm_SI_Woolf2021!$K$9:$K$93*$C96*IF(BE$58=Fperm_SI_Woolf2021!$E$9:$E$93,1,EXP(LN((1.1*(Fperm_SI_Woolf2021!$E$9:$E$93-BE$58)-63.1579*EXP(-0.19*Fperm_SI_Woolf2021!$E$9:$E$93)+63.1579*EXP(-0.19*BE$58))/(Fperm_SI_Woolf2021!$E$9:$E$93-BE$58))*(BE$58-Fperm_SI_Woolf2021!$E$9:$E$93)/10))),Fperm_SI_Woolf2021!$D$9:$D$93))</f>
        <v>0.37752255366332743</v>
      </c>
      <c r="BF96" s="51" cm="1">
        <f t="array" ref="BF96">MIN(1,SLOPE(Fperm_SI_Woolf2021!$F$9:$F$93*EXP(-Fperm_SI_Woolf2021!$I$9:$I$93*$C96*IF(BF$58=Fperm_SI_Woolf2021!$E$9:$E$93,1,EXP(LN((1.1*(Fperm_SI_Woolf2021!$E$9:$E$93-BF$58)-63.1579*EXP(-0.19*Fperm_SI_Woolf2021!$E$9:$E$93)+63.1579*EXP(-0.19*BF$58))/(Fperm_SI_Woolf2021!$E$9:$E$93-BF$58))*(BF$58-Fperm_SI_Woolf2021!$E$9:$E$93)/10))) + Fperm_SI_Woolf2021!$G$9:$G$93*EXP(-Fperm_SI_Woolf2021!$J$9:$J$93*$C96*IF(BF$58=Fperm_SI_Woolf2021!$E$9:$E$93,1,EXP(LN((1.1*(Fperm_SI_Woolf2021!$E$9:$E$93-BF$58)-63.1579*EXP(-0.19*Fperm_SI_Woolf2021!$E$9:$E$93)+63.1579*EXP(-0.19*BF$58))/(Fperm_SI_Woolf2021!$E$9:$E$93-BF$58))*(BF$58-Fperm_SI_Woolf2021!$E$9:$E$93)/10))) + Fperm_SI_Woolf2021!$H$9:$H$93*EXP(-Fperm_SI_Woolf2021!$K$9:$K$93*$C96*IF(BF$58=Fperm_SI_Woolf2021!$E$9:$E$93,1,EXP(LN((1.1*(Fperm_SI_Woolf2021!$E$9:$E$93-BF$58)-63.1579*EXP(-0.19*Fperm_SI_Woolf2021!$E$9:$E$93)+63.1579*EXP(-0.19*BF$58))/(Fperm_SI_Woolf2021!$E$9:$E$93-BF$58))*(BF$58-Fperm_SI_Woolf2021!$E$9:$E$93)/10))),Fperm_SI_Woolf2021!$D$9:$D$93)*BF$57+INTERCEPT(Fperm_SI_Woolf2021!$F$9:$F$93*EXP(-Fperm_SI_Woolf2021!$I$9:$I$93*$C96*IF(BF$58=Fperm_SI_Woolf2021!$E$9:$E$93,1,EXP(LN((1.1*(Fperm_SI_Woolf2021!$E$9:$E$93-BF$58)-63.1579*EXP(-0.19*Fperm_SI_Woolf2021!$E$9:$E$93)+63.1579*EXP(-0.19*BF$58))/(Fperm_SI_Woolf2021!$E$9:$E$93-BF$58))*(BF$58-Fperm_SI_Woolf2021!$E$9:$E$93)/10))) + Fperm_SI_Woolf2021!$G$9:$G$93*EXP(-Fperm_SI_Woolf2021!$J$9:$J$93*$C96*IF(BF$58=Fperm_SI_Woolf2021!$E$9:$E$93,1,EXP(LN((1.1*(Fperm_SI_Woolf2021!$E$9:$E$93-BF$58)-63.1579*EXP(-0.19*Fperm_SI_Woolf2021!$E$9:$E$93)+63.1579*EXP(-0.19*BF$58))/(Fperm_SI_Woolf2021!$E$9:$E$93-BF$58))*(BF$58-Fperm_SI_Woolf2021!$E$9:$E$93)/10))) + Fperm_SI_Woolf2021!$H$9:$H$93*EXP(-Fperm_SI_Woolf2021!$K$9:$K$93*$C96*IF(BF$58=Fperm_SI_Woolf2021!$E$9:$E$93,1,EXP(LN((1.1*(Fperm_SI_Woolf2021!$E$9:$E$93-BF$58)-63.1579*EXP(-0.19*Fperm_SI_Woolf2021!$E$9:$E$93)+63.1579*EXP(-0.19*BF$58))/(Fperm_SI_Woolf2021!$E$9:$E$93-BF$58))*(BF$58-Fperm_SI_Woolf2021!$E$9:$E$93)/10))),Fperm_SI_Woolf2021!$D$9:$D$93))</f>
        <v>0.35133766806128064</v>
      </c>
      <c r="BG96" s="51" cm="1">
        <f t="array" ref="BG96">MIN(1,SLOPE(Fperm_SI_Woolf2021!$F$9:$F$93*EXP(-Fperm_SI_Woolf2021!$I$9:$I$93*$C96*IF(BG$58=Fperm_SI_Woolf2021!$E$9:$E$93,1,EXP(LN((1.1*(Fperm_SI_Woolf2021!$E$9:$E$93-BG$58)-63.1579*EXP(-0.19*Fperm_SI_Woolf2021!$E$9:$E$93)+63.1579*EXP(-0.19*BG$58))/(Fperm_SI_Woolf2021!$E$9:$E$93-BG$58))*(BG$58-Fperm_SI_Woolf2021!$E$9:$E$93)/10))) + Fperm_SI_Woolf2021!$G$9:$G$93*EXP(-Fperm_SI_Woolf2021!$J$9:$J$93*$C96*IF(BG$58=Fperm_SI_Woolf2021!$E$9:$E$93,1,EXP(LN((1.1*(Fperm_SI_Woolf2021!$E$9:$E$93-BG$58)-63.1579*EXP(-0.19*Fperm_SI_Woolf2021!$E$9:$E$93)+63.1579*EXP(-0.19*BG$58))/(Fperm_SI_Woolf2021!$E$9:$E$93-BG$58))*(BG$58-Fperm_SI_Woolf2021!$E$9:$E$93)/10))) + Fperm_SI_Woolf2021!$H$9:$H$93*EXP(-Fperm_SI_Woolf2021!$K$9:$K$93*$C96*IF(BG$58=Fperm_SI_Woolf2021!$E$9:$E$93,1,EXP(LN((1.1*(Fperm_SI_Woolf2021!$E$9:$E$93-BG$58)-63.1579*EXP(-0.19*Fperm_SI_Woolf2021!$E$9:$E$93)+63.1579*EXP(-0.19*BG$58))/(Fperm_SI_Woolf2021!$E$9:$E$93-BG$58))*(BG$58-Fperm_SI_Woolf2021!$E$9:$E$93)/10))),Fperm_SI_Woolf2021!$D$9:$D$93)*BG$57+INTERCEPT(Fperm_SI_Woolf2021!$F$9:$F$93*EXP(-Fperm_SI_Woolf2021!$I$9:$I$93*$C96*IF(BG$58=Fperm_SI_Woolf2021!$E$9:$E$93,1,EXP(LN((1.1*(Fperm_SI_Woolf2021!$E$9:$E$93-BG$58)-63.1579*EXP(-0.19*Fperm_SI_Woolf2021!$E$9:$E$93)+63.1579*EXP(-0.19*BG$58))/(Fperm_SI_Woolf2021!$E$9:$E$93-BG$58))*(BG$58-Fperm_SI_Woolf2021!$E$9:$E$93)/10))) + Fperm_SI_Woolf2021!$G$9:$G$93*EXP(-Fperm_SI_Woolf2021!$J$9:$J$93*$C96*IF(BG$58=Fperm_SI_Woolf2021!$E$9:$E$93,1,EXP(LN((1.1*(Fperm_SI_Woolf2021!$E$9:$E$93-BG$58)-63.1579*EXP(-0.19*Fperm_SI_Woolf2021!$E$9:$E$93)+63.1579*EXP(-0.19*BG$58))/(Fperm_SI_Woolf2021!$E$9:$E$93-BG$58))*(BG$58-Fperm_SI_Woolf2021!$E$9:$E$93)/10))) + Fperm_SI_Woolf2021!$H$9:$H$93*EXP(-Fperm_SI_Woolf2021!$K$9:$K$93*$C96*IF(BG$58=Fperm_SI_Woolf2021!$E$9:$E$93,1,EXP(LN((1.1*(Fperm_SI_Woolf2021!$E$9:$E$93-BG$58)-63.1579*EXP(-0.19*Fperm_SI_Woolf2021!$E$9:$E$93)+63.1579*EXP(-0.19*BG$58))/(Fperm_SI_Woolf2021!$E$9:$E$93-BG$58))*(BG$58-Fperm_SI_Woolf2021!$E$9:$E$93)/10))),Fperm_SI_Woolf2021!$D$9:$D$93))</f>
        <v>0.32515278245923379</v>
      </c>
      <c r="BH96" s="51" cm="1">
        <f t="array" ref="BH96">MIN(1,SLOPE(Fperm_SI_Woolf2021!$F$9:$F$93*EXP(-Fperm_SI_Woolf2021!$I$9:$I$93*$C96*IF(BH$58=Fperm_SI_Woolf2021!$E$9:$E$93,1,EXP(LN((1.1*(Fperm_SI_Woolf2021!$E$9:$E$93-BH$58)-63.1579*EXP(-0.19*Fperm_SI_Woolf2021!$E$9:$E$93)+63.1579*EXP(-0.19*BH$58))/(Fperm_SI_Woolf2021!$E$9:$E$93-BH$58))*(BH$58-Fperm_SI_Woolf2021!$E$9:$E$93)/10))) + Fperm_SI_Woolf2021!$G$9:$G$93*EXP(-Fperm_SI_Woolf2021!$J$9:$J$93*$C96*IF(BH$58=Fperm_SI_Woolf2021!$E$9:$E$93,1,EXP(LN((1.1*(Fperm_SI_Woolf2021!$E$9:$E$93-BH$58)-63.1579*EXP(-0.19*Fperm_SI_Woolf2021!$E$9:$E$93)+63.1579*EXP(-0.19*BH$58))/(Fperm_SI_Woolf2021!$E$9:$E$93-BH$58))*(BH$58-Fperm_SI_Woolf2021!$E$9:$E$93)/10))) + Fperm_SI_Woolf2021!$H$9:$H$93*EXP(-Fperm_SI_Woolf2021!$K$9:$K$93*$C96*IF(BH$58=Fperm_SI_Woolf2021!$E$9:$E$93,1,EXP(LN((1.1*(Fperm_SI_Woolf2021!$E$9:$E$93-BH$58)-63.1579*EXP(-0.19*Fperm_SI_Woolf2021!$E$9:$E$93)+63.1579*EXP(-0.19*BH$58))/(Fperm_SI_Woolf2021!$E$9:$E$93-BH$58))*(BH$58-Fperm_SI_Woolf2021!$E$9:$E$93)/10))),Fperm_SI_Woolf2021!$D$9:$D$93)*BH$57+INTERCEPT(Fperm_SI_Woolf2021!$F$9:$F$93*EXP(-Fperm_SI_Woolf2021!$I$9:$I$93*$C96*IF(BH$58=Fperm_SI_Woolf2021!$E$9:$E$93,1,EXP(LN((1.1*(Fperm_SI_Woolf2021!$E$9:$E$93-BH$58)-63.1579*EXP(-0.19*Fperm_SI_Woolf2021!$E$9:$E$93)+63.1579*EXP(-0.19*BH$58))/(Fperm_SI_Woolf2021!$E$9:$E$93-BH$58))*(BH$58-Fperm_SI_Woolf2021!$E$9:$E$93)/10))) + Fperm_SI_Woolf2021!$G$9:$G$93*EXP(-Fperm_SI_Woolf2021!$J$9:$J$93*$C96*IF(BH$58=Fperm_SI_Woolf2021!$E$9:$E$93,1,EXP(LN((1.1*(Fperm_SI_Woolf2021!$E$9:$E$93-BH$58)-63.1579*EXP(-0.19*Fperm_SI_Woolf2021!$E$9:$E$93)+63.1579*EXP(-0.19*BH$58))/(Fperm_SI_Woolf2021!$E$9:$E$93-BH$58))*(BH$58-Fperm_SI_Woolf2021!$E$9:$E$93)/10))) + Fperm_SI_Woolf2021!$H$9:$H$93*EXP(-Fperm_SI_Woolf2021!$K$9:$K$93*$C96*IF(BH$58=Fperm_SI_Woolf2021!$E$9:$E$93,1,EXP(LN((1.1*(Fperm_SI_Woolf2021!$E$9:$E$93-BH$58)-63.1579*EXP(-0.19*Fperm_SI_Woolf2021!$E$9:$E$93)+63.1579*EXP(-0.19*BH$58))/(Fperm_SI_Woolf2021!$E$9:$E$93-BH$58))*(BH$58-Fperm_SI_Woolf2021!$E$9:$E$93)/10))),Fperm_SI_Woolf2021!$D$9:$D$93))</f>
        <v>0.29896789685718689</v>
      </c>
      <c r="BI96" s="51" cm="1">
        <f t="array" ref="BI96">MIN(1,SLOPE(Fperm_SI_Woolf2021!$F$9:$F$93*EXP(-Fperm_SI_Woolf2021!$I$9:$I$93*$C96*IF(BI$58=Fperm_SI_Woolf2021!$E$9:$E$93,1,EXP(LN((1.1*(Fperm_SI_Woolf2021!$E$9:$E$93-BI$58)-63.1579*EXP(-0.19*Fperm_SI_Woolf2021!$E$9:$E$93)+63.1579*EXP(-0.19*BI$58))/(Fperm_SI_Woolf2021!$E$9:$E$93-BI$58))*(BI$58-Fperm_SI_Woolf2021!$E$9:$E$93)/10))) + Fperm_SI_Woolf2021!$G$9:$G$93*EXP(-Fperm_SI_Woolf2021!$J$9:$J$93*$C96*IF(BI$58=Fperm_SI_Woolf2021!$E$9:$E$93,1,EXP(LN((1.1*(Fperm_SI_Woolf2021!$E$9:$E$93-BI$58)-63.1579*EXP(-0.19*Fperm_SI_Woolf2021!$E$9:$E$93)+63.1579*EXP(-0.19*BI$58))/(Fperm_SI_Woolf2021!$E$9:$E$93-BI$58))*(BI$58-Fperm_SI_Woolf2021!$E$9:$E$93)/10))) + Fperm_SI_Woolf2021!$H$9:$H$93*EXP(-Fperm_SI_Woolf2021!$K$9:$K$93*$C96*IF(BI$58=Fperm_SI_Woolf2021!$E$9:$E$93,1,EXP(LN((1.1*(Fperm_SI_Woolf2021!$E$9:$E$93-BI$58)-63.1579*EXP(-0.19*Fperm_SI_Woolf2021!$E$9:$E$93)+63.1579*EXP(-0.19*BI$58))/(Fperm_SI_Woolf2021!$E$9:$E$93-BI$58))*(BI$58-Fperm_SI_Woolf2021!$E$9:$E$93)/10))),Fperm_SI_Woolf2021!$D$9:$D$93)*BI$57+INTERCEPT(Fperm_SI_Woolf2021!$F$9:$F$93*EXP(-Fperm_SI_Woolf2021!$I$9:$I$93*$C96*IF(BI$58=Fperm_SI_Woolf2021!$E$9:$E$93,1,EXP(LN((1.1*(Fperm_SI_Woolf2021!$E$9:$E$93-BI$58)-63.1579*EXP(-0.19*Fperm_SI_Woolf2021!$E$9:$E$93)+63.1579*EXP(-0.19*BI$58))/(Fperm_SI_Woolf2021!$E$9:$E$93-BI$58))*(BI$58-Fperm_SI_Woolf2021!$E$9:$E$93)/10))) + Fperm_SI_Woolf2021!$G$9:$G$93*EXP(-Fperm_SI_Woolf2021!$J$9:$J$93*$C96*IF(BI$58=Fperm_SI_Woolf2021!$E$9:$E$93,1,EXP(LN((1.1*(Fperm_SI_Woolf2021!$E$9:$E$93-BI$58)-63.1579*EXP(-0.19*Fperm_SI_Woolf2021!$E$9:$E$93)+63.1579*EXP(-0.19*BI$58))/(Fperm_SI_Woolf2021!$E$9:$E$93-BI$58))*(BI$58-Fperm_SI_Woolf2021!$E$9:$E$93)/10))) + Fperm_SI_Woolf2021!$H$9:$H$93*EXP(-Fperm_SI_Woolf2021!$K$9:$K$93*$C96*IF(BI$58=Fperm_SI_Woolf2021!$E$9:$E$93,1,EXP(LN((1.1*(Fperm_SI_Woolf2021!$E$9:$E$93-BI$58)-63.1579*EXP(-0.19*Fperm_SI_Woolf2021!$E$9:$E$93)+63.1579*EXP(-0.19*BI$58))/(Fperm_SI_Woolf2021!$E$9:$E$93-BI$58))*(BI$58-Fperm_SI_Woolf2021!$E$9:$E$93)/10))),Fperm_SI_Woolf2021!$D$9:$D$93))</f>
        <v>0.27278301125514004</v>
      </c>
      <c r="BJ96" s="51" cm="1">
        <f t="array" ref="BJ96">MIN(1,SLOPE(Fperm_SI_Woolf2021!$F$9:$F$93*EXP(-Fperm_SI_Woolf2021!$I$9:$I$93*$C96*IF(BJ$58=Fperm_SI_Woolf2021!$E$9:$E$93,1,EXP(LN((1.1*(Fperm_SI_Woolf2021!$E$9:$E$93-BJ$58)-63.1579*EXP(-0.19*Fperm_SI_Woolf2021!$E$9:$E$93)+63.1579*EXP(-0.19*BJ$58))/(Fperm_SI_Woolf2021!$E$9:$E$93-BJ$58))*(BJ$58-Fperm_SI_Woolf2021!$E$9:$E$93)/10))) + Fperm_SI_Woolf2021!$G$9:$G$93*EXP(-Fperm_SI_Woolf2021!$J$9:$J$93*$C96*IF(BJ$58=Fperm_SI_Woolf2021!$E$9:$E$93,1,EXP(LN((1.1*(Fperm_SI_Woolf2021!$E$9:$E$93-BJ$58)-63.1579*EXP(-0.19*Fperm_SI_Woolf2021!$E$9:$E$93)+63.1579*EXP(-0.19*BJ$58))/(Fperm_SI_Woolf2021!$E$9:$E$93-BJ$58))*(BJ$58-Fperm_SI_Woolf2021!$E$9:$E$93)/10))) + Fperm_SI_Woolf2021!$H$9:$H$93*EXP(-Fperm_SI_Woolf2021!$K$9:$K$93*$C96*IF(BJ$58=Fperm_SI_Woolf2021!$E$9:$E$93,1,EXP(LN((1.1*(Fperm_SI_Woolf2021!$E$9:$E$93-BJ$58)-63.1579*EXP(-0.19*Fperm_SI_Woolf2021!$E$9:$E$93)+63.1579*EXP(-0.19*BJ$58))/(Fperm_SI_Woolf2021!$E$9:$E$93-BJ$58))*(BJ$58-Fperm_SI_Woolf2021!$E$9:$E$93)/10))),Fperm_SI_Woolf2021!$D$9:$D$93)*BJ$57+INTERCEPT(Fperm_SI_Woolf2021!$F$9:$F$93*EXP(-Fperm_SI_Woolf2021!$I$9:$I$93*$C96*IF(BJ$58=Fperm_SI_Woolf2021!$E$9:$E$93,1,EXP(LN((1.1*(Fperm_SI_Woolf2021!$E$9:$E$93-BJ$58)-63.1579*EXP(-0.19*Fperm_SI_Woolf2021!$E$9:$E$93)+63.1579*EXP(-0.19*BJ$58))/(Fperm_SI_Woolf2021!$E$9:$E$93-BJ$58))*(BJ$58-Fperm_SI_Woolf2021!$E$9:$E$93)/10))) + Fperm_SI_Woolf2021!$G$9:$G$93*EXP(-Fperm_SI_Woolf2021!$J$9:$J$93*$C96*IF(BJ$58=Fperm_SI_Woolf2021!$E$9:$E$93,1,EXP(LN((1.1*(Fperm_SI_Woolf2021!$E$9:$E$93-BJ$58)-63.1579*EXP(-0.19*Fperm_SI_Woolf2021!$E$9:$E$93)+63.1579*EXP(-0.19*BJ$58))/(Fperm_SI_Woolf2021!$E$9:$E$93-BJ$58))*(BJ$58-Fperm_SI_Woolf2021!$E$9:$E$93)/10))) + Fperm_SI_Woolf2021!$H$9:$H$93*EXP(-Fperm_SI_Woolf2021!$K$9:$K$93*$C96*IF(BJ$58=Fperm_SI_Woolf2021!$E$9:$E$93,1,EXP(LN((1.1*(Fperm_SI_Woolf2021!$E$9:$E$93-BJ$58)-63.1579*EXP(-0.19*Fperm_SI_Woolf2021!$E$9:$E$93)+63.1579*EXP(-0.19*BJ$58))/(Fperm_SI_Woolf2021!$E$9:$E$93-BJ$58))*(BJ$58-Fperm_SI_Woolf2021!$E$9:$E$93)/10))),Fperm_SI_Woolf2021!$D$9:$D$93))</f>
        <v>0.24659812565309319</v>
      </c>
      <c r="BK96" s="51" cm="1">
        <f t="array" ref="BK96">MIN(1,SLOPE(Fperm_SI_Woolf2021!$F$9:$F$93*EXP(-Fperm_SI_Woolf2021!$I$9:$I$93*$C96*IF(BK$58=Fperm_SI_Woolf2021!$E$9:$E$93,1,EXP(LN((1.1*(Fperm_SI_Woolf2021!$E$9:$E$93-BK$58)-63.1579*EXP(-0.19*Fperm_SI_Woolf2021!$E$9:$E$93)+63.1579*EXP(-0.19*BK$58))/(Fperm_SI_Woolf2021!$E$9:$E$93-BK$58))*(BK$58-Fperm_SI_Woolf2021!$E$9:$E$93)/10))) + Fperm_SI_Woolf2021!$G$9:$G$93*EXP(-Fperm_SI_Woolf2021!$J$9:$J$93*$C96*IF(BK$58=Fperm_SI_Woolf2021!$E$9:$E$93,1,EXP(LN((1.1*(Fperm_SI_Woolf2021!$E$9:$E$93-BK$58)-63.1579*EXP(-0.19*Fperm_SI_Woolf2021!$E$9:$E$93)+63.1579*EXP(-0.19*BK$58))/(Fperm_SI_Woolf2021!$E$9:$E$93-BK$58))*(BK$58-Fperm_SI_Woolf2021!$E$9:$E$93)/10))) + Fperm_SI_Woolf2021!$H$9:$H$93*EXP(-Fperm_SI_Woolf2021!$K$9:$K$93*$C96*IF(BK$58=Fperm_SI_Woolf2021!$E$9:$E$93,1,EXP(LN((1.1*(Fperm_SI_Woolf2021!$E$9:$E$93-BK$58)-63.1579*EXP(-0.19*Fperm_SI_Woolf2021!$E$9:$E$93)+63.1579*EXP(-0.19*BK$58))/(Fperm_SI_Woolf2021!$E$9:$E$93-BK$58))*(BK$58-Fperm_SI_Woolf2021!$E$9:$E$93)/10))),Fperm_SI_Woolf2021!$D$9:$D$93)*BK$57+INTERCEPT(Fperm_SI_Woolf2021!$F$9:$F$93*EXP(-Fperm_SI_Woolf2021!$I$9:$I$93*$C96*IF(BK$58=Fperm_SI_Woolf2021!$E$9:$E$93,1,EXP(LN((1.1*(Fperm_SI_Woolf2021!$E$9:$E$93-BK$58)-63.1579*EXP(-0.19*Fperm_SI_Woolf2021!$E$9:$E$93)+63.1579*EXP(-0.19*BK$58))/(Fperm_SI_Woolf2021!$E$9:$E$93-BK$58))*(BK$58-Fperm_SI_Woolf2021!$E$9:$E$93)/10))) + Fperm_SI_Woolf2021!$G$9:$G$93*EXP(-Fperm_SI_Woolf2021!$J$9:$J$93*$C96*IF(BK$58=Fperm_SI_Woolf2021!$E$9:$E$93,1,EXP(LN((1.1*(Fperm_SI_Woolf2021!$E$9:$E$93-BK$58)-63.1579*EXP(-0.19*Fperm_SI_Woolf2021!$E$9:$E$93)+63.1579*EXP(-0.19*BK$58))/(Fperm_SI_Woolf2021!$E$9:$E$93-BK$58))*(BK$58-Fperm_SI_Woolf2021!$E$9:$E$93)/10))) + Fperm_SI_Woolf2021!$H$9:$H$93*EXP(-Fperm_SI_Woolf2021!$K$9:$K$93*$C96*IF(BK$58=Fperm_SI_Woolf2021!$E$9:$E$93,1,EXP(LN((1.1*(Fperm_SI_Woolf2021!$E$9:$E$93-BK$58)-63.1579*EXP(-0.19*Fperm_SI_Woolf2021!$E$9:$E$93)+63.1579*EXP(-0.19*BK$58))/(Fperm_SI_Woolf2021!$E$9:$E$93-BK$58))*(BK$58-Fperm_SI_Woolf2021!$E$9:$E$93)/10))),Fperm_SI_Woolf2021!$D$9:$D$93))</f>
        <v>0.22041324005104629</v>
      </c>
      <c r="BL96" s="51" cm="1">
        <f t="array" ref="BL96">MIN(1,SLOPE(Fperm_SI_Woolf2021!$F$9:$F$93*EXP(-Fperm_SI_Woolf2021!$I$9:$I$93*$C96*IF(BL$58=Fperm_SI_Woolf2021!$E$9:$E$93,1,EXP(LN((1.1*(Fperm_SI_Woolf2021!$E$9:$E$93-BL$58)-63.1579*EXP(-0.19*Fperm_SI_Woolf2021!$E$9:$E$93)+63.1579*EXP(-0.19*BL$58))/(Fperm_SI_Woolf2021!$E$9:$E$93-BL$58))*(BL$58-Fperm_SI_Woolf2021!$E$9:$E$93)/10))) + Fperm_SI_Woolf2021!$G$9:$G$93*EXP(-Fperm_SI_Woolf2021!$J$9:$J$93*$C96*IF(BL$58=Fperm_SI_Woolf2021!$E$9:$E$93,1,EXP(LN((1.1*(Fperm_SI_Woolf2021!$E$9:$E$93-BL$58)-63.1579*EXP(-0.19*Fperm_SI_Woolf2021!$E$9:$E$93)+63.1579*EXP(-0.19*BL$58))/(Fperm_SI_Woolf2021!$E$9:$E$93-BL$58))*(BL$58-Fperm_SI_Woolf2021!$E$9:$E$93)/10))) + Fperm_SI_Woolf2021!$H$9:$H$93*EXP(-Fperm_SI_Woolf2021!$K$9:$K$93*$C96*IF(BL$58=Fperm_SI_Woolf2021!$E$9:$E$93,1,EXP(LN((1.1*(Fperm_SI_Woolf2021!$E$9:$E$93-BL$58)-63.1579*EXP(-0.19*Fperm_SI_Woolf2021!$E$9:$E$93)+63.1579*EXP(-0.19*BL$58))/(Fperm_SI_Woolf2021!$E$9:$E$93-BL$58))*(BL$58-Fperm_SI_Woolf2021!$E$9:$E$93)/10))),Fperm_SI_Woolf2021!$D$9:$D$93)*BL$57+INTERCEPT(Fperm_SI_Woolf2021!$F$9:$F$93*EXP(-Fperm_SI_Woolf2021!$I$9:$I$93*$C96*IF(BL$58=Fperm_SI_Woolf2021!$E$9:$E$93,1,EXP(LN((1.1*(Fperm_SI_Woolf2021!$E$9:$E$93-BL$58)-63.1579*EXP(-0.19*Fperm_SI_Woolf2021!$E$9:$E$93)+63.1579*EXP(-0.19*BL$58))/(Fperm_SI_Woolf2021!$E$9:$E$93-BL$58))*(BL$58-Fperm_SI_Woolf2021!$E$9:$E$93)/10))) + Fperm_SI_Woolf2021!$G$9:$G$93*EXP(-Fperm_SI_Woolf2021!$J$9:$J$93*$C96*IF(BL$58=Fperm_SI_Woolf2021!$E$9:$E$93,1,EXP(LN((1.1*(Fperm_SI_Woolf2021!$E$9:$E$93-BL$58)-63.1579*EXP(-0.19*Fperm_SI_Woolf2021!$E$9:$E$93)+63.1579*EXP(-0.19*BL$58))/(Fperm_SI_Woolf2021!$E$9:$E$93-BL$58))*(BL$58-Fperm_SI_Woolf2021!$E$9:$E$93)/10))) + Fperm_SI_Woolf2021!$H$9:$H$93*EXP(-Fperm_SI_Woolf2021!$K$9:$K$93*$C96*IF(BL$58=Fperm_SI_Woolf2021!$E$9:$E$93,1,EXP(LN((1.1*(Fperm_SI_Woolf2021!$E$9:$E$93-BL$58)-63.1579*EXP(-0.19*Fperm_SI_Woolf2021!$E$9:$E$93)+63.1579*EXP(-0.19*BL$58))/(Fperm_SI_Woolf2021!$E$9:$E$93-BL$58))*(BL$58-Fperm_SI_Woolf2021!$E$9:$E$93)/10))),Fperm_SI_Woolf2021!$D$9:$D$93))</f>
        <v>0.53961903876733941</v>
      </c>
      <c r="BM96" s="51" cm="1">
        <f t="array" ref="BM96">MIN(1,SLOPE(Fperm_SI_Woolf2021!$F$9:$F$93*EXP(-Fperm_SI_Woolf2021!$I$9:$I$93*$C96*IF(BM$58=Fperm_SI_Woolf2021!$E$9:$E$93,1,EXP(LN((1.1*(Fperm_SI_Woolf2021!$E$9:$E$93-BM$58)-63.1579*EXP(-0.19*Fperm_SI_Woolf2021!$E$9:$E$93)+63.1579*EXP(-0.19*BM$58))/(Fperm_SI_Woolf2021!$E$9:$E$93-BM$58))*(BM$58-Fperm_SI_Woolf2021!$E$9:$E$93)/10))) + Fperm_SI_Woolf2021!$G$9:$G$93*EXP(-Fperm_SI_Woolf2021!$J$9:$J$93*$C96*IF(BM$58=Fperm_SI_Woolf2021!$E$9:$E$93,1,EXP(LN((1.1*(Fperm_SI_Woolf2021!$E$9:$E$93-BM$58)-63.1579*EXP(-0.19*Fperm_SI_Woolf2021!$E$9:$E$93)+63.1579*EXP(-0.19*BM$58))/(Fperm_SI_Woolf2021!$E$9:$E$93-BM$58))*(BM$58-Fperm_SI_Woolf2021!$E$9:$E$93)/10))) + Fperm_SI_Woolf2021!$H$9:$H$93*EXP(-Fperm_SI_Woolf2021!$K$9:$K$93*$C96*IF(BM$58=Fperm_SI_Woolf2021!$E$9:$E$93,1,EXP(LN((1.1*(Fperm_SI_Woolf2021!$E$9:$E$93-BM$58)-63.1579*EXP(-0.19*Fperm_SI_Woolf2021!$E$9:$E$93)+63.1579*EXP(-0.19*BM$58))/(Fperm_SI_Woolf2021!$E$9:$E$93-BM$58))*(BM$58-Fperm_SI_Woolf2021!$E$9:$E$93)/10))),Fperm_SI_Woolf2021!$D$9:$D$93)*BM$57+INTERCEPT(Fperm_SI_Woolf2021!$F$9:$F$93*EXP(-Fperm_SI_Woolf2021!$I$9:$I$93*$C96*IF(BM$58=Fperm_SI_Woolf2021!$E$9:$E$93,1,EXP(LN((1.1*(Fperm_SI_Woolf2021!$E$9:$E$93-BM$58)-63.1579*EXP(-0.19*Fperm_SI_Woolf2021!$E$9:$E$93)+63.1579*EXP(-0.19*BM$58))/(Fperm_SI_Woolf2021!$E$9:$E$93-BM$58))*(BM$58-Fperm_SI_Woolf2021!$E$9:$E$93)/10))) + Fperm_SI_Woolf2021!$G$9:$G$93*EXP(-Fperm_SI_Woolf2021!$J$9:$J$93*$C96*IF(BM$58=Fperm_SI_Woolf2021!$E$9:$E$93,1,EXP(LN((1.1*(Fperm_SI_Woolf2021!$E$9:$E$93-BM$58)-63.1579*EXP(-0.19*Fperm_SI_Woolf2021!$E$9:$E$93)+63.1579*EXP(-0.19*BM$58))/(Fperm_SI_Woolf2021!$E$9:$E$93-BM$58))*(BM$58-Fperm_SI_Woolf2021!$E$9:$E$93)/10))) + Fperm_SI_Woolf2021!$H$9:$H$93*EXP(-Fperm_SI_Woolf2021!$K$9:$K$93*$C96*IF(BM$58=Fperm_SI_Woolf2021!$E$9:$E$93,1,EXP(LN((1.1*(Fperm_SI_Woolf2021!$E$9:$E$93-BM$58)-63.1579*EXP(-0.19*Fperm_SI_Woolf2021!$E$9:$E$93)+63.1579*EXP(-0.19*BM$58))/(Fperm_SI_Woolf2021!$E$9:$E$93-BM$58))*(BM$58-Fperm_SI_Woolf2021!$E$9:$E$93)/10))),Fperm_SI_Woolf2021!$D$9:$D$93))</f>
        <v>0.5151332677261562</v>
      </c>
      <c r="BN96" s="51" cm="1">
        <f t="array" ref="BN96">MIN(1,SLOPE(Fperm_SI_Woolf2021!$F$9:$F$93*EXP(-Fperm_SI_Woolf2021!$I$9:$I$93*$C96*IF(BN$58=Fperm_SI_Woolf2021!$E$9:$E$93,1,EXP(LN((1.1*(Fperm_SI_Woolf2021!$E$9:$E$93-BN$58)-63.1579*EXP(-0.19*Fperm_SI_Woolf2021!$E$9:$E$93)+63.1579*EXP(-0.19*BN$58))/(Fperm_SI_Woolf2021!$E$9:$E$93-BN$58))*(BN$58-Fperm_SI_Woolf2021!$E$9:$E$93)/10))) + Fperm_SI_Woolf2021!$G$9:$G$93*EXP(-Fperm_SI_Woolf2021!$J$9:$J$93*$C96*IF(BN$58=Fperm_SI_Woolf2021!$E$9:$E$93,1,EXP(LN((1.1*(Fperm_SI_Woolf2021!$E$9:$E$93-BN$58)-63.1579*EXP(-0.19*Fperm_SI_Woolf2021!$E$9:$E$93)+63.1579*EXP(-0.19*BN$58))/(Fperm_SI_Woolf2021!$E$9:$E$93-BN$58))*(BN$58-Fperm_SI_Woolf2021!$E$9:$E$93)/10))) + Fperm_SI_Woolf2021!$H$9:$H$93*EXP(-Fperm_SI_Woolf2021!$K$9:$K$93*$C96*IF(BN$58=Fperm_SI_Woolf2021!$E$9:$E$93,1,EXP(LN((1.1*(Fperm_SI_Woolf2021!$E$9:$E$93-BN$58)-63.1579*EXP(-0.19*Fperm_SI_Woolf2021!$E$9:$E$93)+63.1579*EXP(-0.19*BN$58))/(Fperm_SI_Woolf2021!$E$9:$E$93-BN$58))*(BN$58-Fperm_SI_Woolf2021!$E$9:$E$93)/10))),Fperm_SI_Woolf2021!$D$9:$D$93)*BN$57+INTERCEPT(Fperm_SI_Woolf2021!$F$9:$F$93*EXP(-Fperm_SI_Woolf2021!$I$9:$I$93*$C96*IF(BN$58=Fperm_SI_Woolf2021!$E$9:$E$93,1,EXP(LN((1.1*(Fperm_SI_Woolf2021!$E$9:$E$93-BN$58)-63.1579*EXP(-0.19*Fperm_SI_Woolf2021!$E$9:$E$93)+63.1579*EXP(-0.19*BN$58))/(Fperm_SI_Woolf2021!$E$9:$E$93-BN$58))*(BN$58-Fperm_SI_Woolf2021!$E$9:$E$93)/10))) + Fperm_SI_Woolf2021!$G$9:$G$93*EXP(-Fperm_SI_Woolf2021!$J$9:$J$93*$C96*IF(BN$58=Fperm_SI_Woolf2021!$E$9:$E$93,1,EXP(LN((1.1*(Fperm_SI_Woolf2021!$E$9:$E$93-BN$58)-63.1579*EXP(-0.19*Fperm_SI_Woolf2021!$E$9:$E$93)+63.1579*EXP(-0.19*BN$58))/(Fperm_SI_Woolf2021!$E$9:$E$93-BN$58))*(BN$58-Fperm_SI_Woolf2021!$E$9:$E$93)/10))) + Fperm_SI_Woolf2021!$H$9:$H$93*EXP(-Fperm_SI_Woolf2021!$K$9:$K$93*$C96*IF(BN$58=Fperm_SI_Woolf2021!$E$9:$E$93,1,EXP(LN((1.1*(Fperm_SI_Woolf2021!$E$9:$E$93-BN$58)-63.1579*EXP(-0.19*Fperm_SI_Woolf2021!$E$9:$E$93)+63.1579*EXP(-0.19*BN$58))/(Fperm_SI_Woolf2021!$E$9:$E$93-BN$58))*(BN$58-Fperm_SI_Woolf2021!$E$9:$E$93)/10))),Fperm_SI_Woolf2021!$D$9:$D$93))</f>
        <v>0.49064749668497298</v>
      </c>
      <c r="BO96" s="51" cm="1">
        <f t="array" ref="BO96">MIN(1,SLOPE(Fperm_SI_Woolf2021!$F$9:$F$93*EXP(-Fperm_SI_Woolf2021!$I$9:$I$93*$C96*IF(BO$58=Fperm_SI_Woolf2021!$E$9:$E$93,1,EXP(LN((1.1*(Fperm_SI_Woolf2021!$E$9:$E$93-BO$58)-63.1579*EXP(-0.19*Fperm_SI_Woolf2021!$E$9:$E$93)+63.1579*EXP(-0.19*BO$58))/(Fperm_SI_Woolf2021!$E$9:$E$93-BO$58))*(BO$58-Fperm_SI_Woolf2021!$E$9:$E$93)/10))) + Fperm_SI_Woolf2021!$G$9:$G$93*EXP(-Fperm_SI_Woolf2021!$J$9:$J$93*$C96*IF(BO$58=Fperm_SI_Woolf2021!$E$9:$E$93,1,EXP(LN((1.1*(Fperm_SI_Woolf2021!$E$9:$E$93-BO$58)-63.1579*EXP(-0.19*Fperm_SI_Woolf2021!$E$9:$E$93)+63.1579*EXP(-0.19*BO$58))/(Fperm_SI_Woolf2021!$E$9:$E$93-BO$58))*(BO$58-Fperm_SI_Woolf2021!$E$9:$E$93)/10))) + Fperm_SI_Woolf2021!$H$9:$H$93*EXP(-Fperm_SI_Woolf2021!$K$9:$K$93*$C96*IF(BO$58=Fperm_SI_Woolf2021!$E$9:$E$93,1,EXP(LN((1.1*(Fperm_SI_Woolf2021!$E$9:$E$93-BO$58)-63.1579*EXP(-0.19*Fperm_SI_Woolf2021!$E$9:$E$93)+63.1579*EXP(-0.19*BO$58))/(Fperm_SI_Woolf2021!$E$9:$E$93-BO$58))*(BO$58-Fperm_SI_Woolf2021!$E$9:$E$93)/10))),Fperm_SI_Woolf2021!$D$9:$D$93)*BO$57+INTERCEPT(Fperm_SI_Woolf2021!$F$9:$F$93*EXP(-Fperm_SI_Woolf2021!$I$9:$I$93*$C96*IF(BO$58=Fperm_SI_Woolf2021!$E$9:$E$93,1,EXP(LN((1.1*(Fperm_SI_Woolf2021!$E$9:$E$93-BO$58)-63.1579*EXP(-0.19*Fperm_SI_Woolf2021!$E$9:$E$93)+63.1579*EXP(-0.19*BO$58))/(Fperm_SI_Woolf2021!$E$9:$E$93-BO$58))*(BO$58-Fperm_SI_Woolf2021!$E$9:$E$93)/10))) + Fperm_SI_Woolf2021!$G$9:$G$93*EXP(-Fperm_SI_Woolf2021!$J$9:$J$93*$C96*IF(BO$58=Fperm_SI_Woolf2021!$E$9:$E$93,1,EXP(LN((1.1*(Fperm_SI_Woolf2021!$E$9:$E$93-BO$58)-63.1579*EXP(-0.19*Fperm_SI_Woolf2021!$E$9:$E$93)+63.1579*EXP(-0.19*BO$58))/(Fperm_SI_Woolf2021!$E$9:$E$93-BO$58))*(BO$58-Fperm_SI_Woolf2021!$E$9:$E$93)/10))) + Fperm_SI_Woolf2021!$H$9:$H$93*EXP(-Fperm_SI_Woolf2021!$K$9:$K$93*$C96*IF(BO$58=Fperm_SI_Woolf2021!$E$9:$E$93,1,EXP(LN((1.1*(Fperm_SI_Woolf2021!$E$9:$E$93-BO$58)-63.1579*EXP(-0.19*Fperm_SI_Woolf2021!$E$9:$E$93)+63.1579*EXP(-0.19*BO$58))/(Fperm_SI_Woolf2021!$E$9:$E$93-BO$58))*(BO$58-Fperm_SI_Woolf2021!$E$9:$E$93)/10))),Fperm_SI_Woolf2021!$D$9:$D$93))</f>
        <v>0.46616172564378977</v>
      </c>
      <c r="BP96" s="51" cm="1">
        <f t="array" ref="BP96">MIN(1,SLOPE(Fperm_SI_Woolf2021!$F$9:$F$93*EXP(-Fperm_SI_Woolf2021!$I$9:$I$93*$C96*IF(BP$58=Fperm_SI_Woolf2021!$E$9:$E$93,1,EXP(LN((1.1*(Fperm_SI_Woolf2021!$E$9:$E$93-BP$58)-63.1579*EXP(-0.19*Fperm_SI_Woolf2021!$E$9:$E$93)+63.1579*EXP(-0.19*BP$58))/(Fperm_SI_Woolf2021!$E$9:$E$93-BP$58))*(BP$58-Fperm_SI_Woolf2021!$E$9:$E$93)/10))) + Fperm_SI_Woolf2021!$G$9:$G$93*EXP(-Fperm_SI_Woolf2021!$J$9:$J$93*$C96*IF(BP$58=Fperm_SI_Woolf2021!$E$9:$E$93,1,EXP(LN((1.1*(Fperm_SI_Woolf2021!$E$9:$E$93-BP$58)-63.1579*EXP(-0.19*Fperm_SI_Woolf2021!$E$9:$E$93)+63.1579*EXP(-0.19*BP$58))/(Fperm_SI_Woolf2021!$E$9:$E$93-BP$58))*(BP$58-Fperm_SI_Woolf2021!$E$9:$E$93)/10))) + Fperm_SI_Woolf2021!$H$9:$H$93*EXP(-Fperm_SI_Woolf2021!$K$9:$K$93*$C96*IF(BP$58=Fperm_SI_Woolf2021!$E$9:$E$93,1,EXP(LN((1.1*(Fperm_SI_Woolf2021!$E$9:$E$93-BP$58)-63.1579*EXP(-0.19*Fperm_SI_Woolf2021!$E$9:$E$93)+63.1579*EXP(-0.19*BP$58))/(Fperm_SI_Woolf2021!$E$9:$E$93-BP$58))*(BP$58-Fperm_SI_Woolf2021!$E$9:$E$93)/10))),Fperm_SI_Woolf2021!$D$9:$D$93)*BP$57+INTERCEPT(Fperm_SI_Woolf2021!$F$9:$F$93*EXP(-Fperm_SI_Woolf2021!$I$9:$I$93*$C96*IF(BP$58=Fperm_SI_Woolf2021!$E$9:$E$93,1,EXP(LN((1.1*(Fperm_SI_Woolf2021!$E$9:$E$93-BP$58)-63.1579*EXP(-0.19*Fperm_SI_Woolf2021!$E$9:$E$93)+63.1579*EXP(-0.19*BP$58))/(Fperm_SI_Woolf2021!$E$9:$E$93-BP$58))*(BP$58-Fperm_SI_Woolf2021!$E$9:$E$93)/10))) + Fperm_SI_Woolf2021!$G$9:$G$93*EXP(-Fperm_SI_Woolf2021!$J$9:$J$93*$C96*IF(BP$58=Fperm_SI_Woolf2021!$E$9:$E$93,1,EXP(LN((1.1*(Fperm_SI_Woolf2021!$E$9:$E$93-BP$58)-63.1579*EXP(-0.19*Fperm_SI_Woolf2021!$E$9:$E$93)+63.1579*EXP(-0.19*BP$58))/(Fperm_SI_Woolf2021!$E$9:$E$93-BP$58))*(BP$58-Fperm_SI_Woolf2021!$E$9:$E$93)/10))) + Fperm_SI_Woolf2021!$H$9:$H$93*EXP(-Fperm_SI_Woolf2021!$K$9:$K$93*$C96*IF(BP$58=Fperm_SI_Woolf2021!$E$9:$E$93,1,EXP(LN((1.1*(Fperm_SI_Woolf2021!$E$9:$E$93-BP$58)-63.1579*EXP(-0.19*Fperm_SI_Woolf2021!$E$9:$E$93)+63.1579*EXP(-0.19*BP$58))/(Fperm_SI_Woolf2021!$E$9:$E$93-BP$58))*(BP$58-Fperm_SI_Woolf2021!$E$9:$E$93)/10))),Fperm_SI_Woolf2021!$D$9:$D$93))</f>
        <v>0.44167595460260656</v>
      </c>
      <c r="BQ96" s="51" cm="1">
        <f t="array" ref="BQ96">MIN(1,SLOPE(Fperm_SI_Woolf2021!$F$9:$F$93*EXP(-Fperm_SI_Woolf2021!$I$9:$I$93*$C96*IF(BQ$58=Fperm_SI_Woolf2021!$E$9:$E$93,1,EXP(LN((1.1*(Fperm_SI_Woolf2021!$E$9:$E$93-BQ$58)-63.1579*EXP(-0.19*Fperm_SI_Woolf2021!$E$9:$E$93)+63.1579*EXP(-0.19*BQ$58))/(Fperm_SI_Woolf2021!$E$9:$E$93-BQ$58))*(BQ$58-Fperm_SI_Woolf2021!$E$9:$E$93)/10))) + Fperm_SI_Woolf2021!$G$9:$G$93*EXP(-Fperm_SI_Woolf2021!$J$9:$J$93*$C96*IF(BQ$58=Fperm_SI_Woolf2021!$E$9:$E$93,1,EXP(LN((1.1*(Fperm_SI_Woolf2021!$E$9:$E$93-BQ$58)-63.1579*EXP(-0.19*Fperm_SI_Woolf2021!$E$9:$E$93)+63.1579*EXP(-0.19*BQ$58))/(Fperm_SI_Woolf2021!$E$9:$E$93-BQ$58))*(BQ$58-Fperm_SI_Woolf2021!$E$9:$E$93)/10))) + Fperm_SI_Woolf2021!$H$9:$H$93*EXP(-Fperm_SI_Woolf2021!$K$9:$K$93*$C96*IF(BQ$58=Fperm_SI_Woolf2021!$E$9:$E$93,1,EXP(LN((1.1*(Fperm_SI_Woolf2021!$E$9:$E$93-BQ$58)-63.1579*EXP(-0.19*Fperm_SI_Woolf2021!$E$9:$E$93)+63.1579*EXP(-0.19*BQ$58))/(Fperm_SI_Woolf2021!$E$9:$E$93-BQ$58))*(BQ$58-Fperm_SI_Woolf2021!$E$9:$E$93)/10))),Fperm_SI_Woolf2021!$D$9:$D$93)*BQ$57+INTERCEPT(Fperm_SI_Woolf2021!$F$9:$F$93*EXP(-Fperm_SI_Woolf2021!$I$9:$I$93*$C96*IF(BQ$58=Fperm_SI_Woolf2021!$E$9:$E$93,1,EXP(LN((1.1*(Fperm_SI_Woolf2021!$E$9:$E$93-BQ$58)-63.1579*EXP(-0.19*Fperm_SI_Woolf2021!$E$9:$E$93)+63.1579*EXP(-0.19*BQ$58))/(Fperm_SI_Woolf2021!$E$9:$E$93-BQ$58))*(BQ$58-Fperm_SI_Woolf2021!$E$9:$E$93)/10))) + Fperm_SI_Woolf2021!$G$9:$G$93*EXP(-Fperm_SI_Woolf2021!$J$9:$J$93*$C96*IF(BQ$58=Fperm_SI_Woolf2021!$E$9:$E$93,1,EXP(LN((1.1*(Fperm_SI_Woolf2021!$E$9:$E$93-BQ$58)-63.1579*EXP(-0.19*Fperm_SI_Woolf2021!$E$9:$E$93)+63.1579*EXP(-0.19*BQ$58))/(Fperm_SI_Woolf2021!$E$9:$E$93-BQ$58))*(BQ$58-Fperm_SI_Woolf2021!$E$9:$E$93)/10))) + Fperm_SI_Woolf2021!$H$9:$H$93*EXP(-Fperm_SI_Woolf2021!$K$9:$K$93*$C96*IF(BQ$58=Fperm_SI_Woolf2021!$E$9:$E$93,1,EXP(LN((1.1*(Fperm_SI_Woolf2021!$E$9:$E$93-BQ$58)-63.1579*EXP(-0.19*Fperm_SI_Woolf2021!$E$9:$E$93)+63.1579*EXP(-0.19*BQ$58))/(Fperm_SI_Woolf2021!$E$9:$E$93-BQ$58))*(BQ$58-Fperm_SI_Woolf2021!$E$9:$E$93)/10))),Fperm_SI_Woolf2021!$D$9:$D$93))</f>
        <v>0.41719018356142334</v>
      </c>
      <c r="BR96" s="51" cm="1">
        <f t="array" ref="BR96">MIN(1,SLOPE(Fperm_SI_Woolf2021!$F$9:$F$93*EXP(-Fperm_SI_Woolf2021!$I$9:$I$93*$C96*IF(BR$58=Fperm_SI_Woolf2021!$E$9:$E$93,1,EXP(LN((1.1*(Fperm_SI_Woolf2021!$E$9:$E$93-BR$58)-63.1579*EXP(-0.19*Fperm_SI_Woolf2021!$E$9:$E$93)+63.1579*EXP(-0.19*BR$58))/(Fperm_SI_Woolf2021!$E$9:$E$93-BR$58))*(BR$58-Fperm_SI_Woolf2021!$E$9:$E$93)/10))) + Fperm_SI_Woolf2021!$G$9:$G$93*EXP(-Fperm_SI_Woolf2021!$J$9:$J$93*$C96*IF(BR$58=Fperm_SI_Woolf2021!$E$9:$E$93,1,EXP(LN((1.1*(Fperm_SI_Woolf2021!$E$9:$E$93-BR$58)-63.1579*EXP(-0.19*Fperm_SI_Woolf2021!$E$9:$E$93)+63.1579*EXP(-0.19*BR$58))/(Fperm_SI_Woolf2021!$E$9:$E$93-BR$58))*(BR$58-Fperm_SI_Woolf2021!$E$9:$E$93)/10))) + Fperm_SI_Woolf2021!$H$9:$H$93*EXP(-Fperm_SI_Woolf2021!$K$9:$K$93*$C96*IF(BR$58=Fperm_SI_Woolf2021!$E$9:$E$93,1,EXP(LN((1.1*(Fperm_SI_Woolf2021!$E$9:$E$93-BR$58)-63.1579*EXP(-0.19*Fperm_SI_Woolf2021!$E$9:$E$93)+63.1579*EXP(-0.19*BR$58))/(Fperm_SI_Woolf2021!$E$9:$E$93-BR$58))*(BR$58-Fperm_SI_Woolf2021!$E$9:$E$93)/10))),Fperm_SI_Woolf2021!$D$9:$D$93)*BR$57+INTERCEPT(Fperm_SI_Woolf2021!$F$9:$F$93*EXP(-Fperm_SI_Woolf2021!$I$9:$I$93*$C96*IF(BR$58=Fperm_SI_Woolf2021!$E$9:$E$93,1,EXP(LN((1.1*(Fperm_SI_Woolf2021!$E$9:$E$93-BR$58)-63.1579*EXP(-0.19*Fperm_SI_Woolf2021!$E$9:$E$93)+63.1579*EXP(-0.19*BR$58))/(Fperm_SI_Woolf2021!$E$9:$E$93-BR$58))*(BR$58-Fperm_SI_Woolf2021!$E$9:$E$93)/10))) + Fperm_SI_Woolf2021!$G$9:$G$93*EXP(-Fperm_SI_Woolf2021!$J$9:$J$93*$C96*IF(BR$58=Fperm_SI_Woolf2021!$E$9:$E$93,1,EXP(LN((1.1*(Fperm_SI_Woolf2021!$E$9:$E$93-BR$58)-63.1579*EXP(-0.19*Fperm_SI_Woolf2021!$E$9:$E$93)+63.1579*EXP(-0.19*BR$58))/(Fperm_SI_Woolf2021!$E$9:$E$93-BR$58))*(BR$58-Fperm_SI_Woolf2021!$E$9:$E$93)/10))) + Fperm_SI_Woolf2021!$H$9:$H$93*EXP(-Fperm_SI_Woolf2021!$K$9:$K$93*$C96*IF(BR$58=Fperm_SI_Woolf2021!$E$9:$E$93,1,EXP(LN((1.1*(Fperm_SI_Woolf2021!$E$9:$E$93-BR$58)-63.1579*EXP(-0.19*Fperm_SI_Woolf2021!$E$9:$E$93)+63.1579*EXP(-0.19*BR$58))/(Fperm_SI_Woolf2021!$E$9:$E$93-BR$58))*(BR$58-Fperm_SI_Woolf2021!$E$9:$E$93)/10))),Fperm_SI_Woolf2021!$D$9:$D$93))</f>
        <v>0.39270441252024019</v>
      </c>
      <c r="BS96" s="51" cm="1">
        <f t="array" ref="BS96">MIN(1,SLOPE(Fperm_SI_Woolf2021!$F$9:$F$93*EXP(-Fperm_SI_Woolf2021!$I$9:$I$93*$C96*IF(BS$58=Fperm_SI_Woolf2021!$E$9:$E$93,1,EXP(LN((1.1*(Fperm_SI_Woolf2021!$E$9:$E$93-BS$58)-63.1579*EXP(-0.19*Fperm_SI_Woolf2021!$E$9:$E$93)+63.1579*EXP(-0.19*BS$58))/(Fperm_SI_Woolf2021!$E$9:$E$93-BS$58))*(BS$58-Fperm_SI_Woolf2021!$E$9:$E$93)/10))) + Fperm_SI_Woolf2021!$G$9:$G$93*EXP(-Fperm_SI_Woolf2021!$J$9:$J$93*$C96*IF(BS$58=Fperm_SI_Woolf2021!$E$9:$E$93,1,EXP(LN((1.1*(Fperm_SI_Woolf2021!$E$9:$E$93-BS$58)-63.1579*EXP(-0.19*Fperm_SI_Woolf2021!$E$9:$E$93)+63.1579*EXP(-0.19*BS$58))/(Fperm_SI_Woolf2021!$E$9:$E$93-BS$58))*(BS$58-Fperm_SI_Woolf2021!$E$9:$E$93)/10))) + Fperm_SI_Woolf2021!$H$9:$H$93*EXP(-Fperm_SI_Woolf2021!$K$9:$K$93*$C96*IF(BS$58=Fperm_SI_Woolf2021!$E$9:$E$93,1,EXP(LN((1.1*(Fperm_SI_Woolf2021!$E$9:$E$93-BS$58)-63.1579*EXP(-0.19*Fperm_SI_Woolf2021!$E$9:$E$93)+63.1579*EXP(-0.19*BS$58))/(Fperm_SI_Woolf2021!$E$9:$E$93-BS$58))*(BS$58-Fperm_SI_Woolf2021!$E$9:$E$93)/10))),Fperm_SI_Woolf2021!$D$9:$D$93)*BS$57+INTERCEPT(Fperm_SI_Woolf2021!$F$9:$F$93*EXP(-Fperm_SI_Woolf2021!$I$9:$I$93*$C96*IF(BS$58=Fperm_SI_Woolf2021!$E$9:$E$93,1,EXP(LN((1.1*(Fperm_SI_Woolf2021!$E$9:$E$93-BS$58)-63.1579*EXP(-0.19*Fperm_SI_Woolf2021!$E$9:$E$93)+63.1579*EXP(-0.19*BS$58))/(Fperm_SI_Woolf2021!$E$9:$E$93-BS$58))*(BS$58-Fperm_SI_Woolf2021!$E$9:$E$93)/10))) + Fperm_SI_Woolf2021!$G$9:$G$93*EXP(-Fperm_SI_Woolf2021!$J$9:$J$93*$C96*IF(BS$58=Fperm_SI_Woolf2021!$E$9:$E$93,1,EXP(LN((1.1*(Fperm_SI_Woolf2021!$E$9:$E$93-BS$58)-63.1579*EXP(-0.19*Fperm_SI_Woolf2021!$E$9:$E$93)+63.1579*EXP(-0.19*BS$58))/(Fperm_SI_Woolf2021!$E$9:$E$93-BS$58))*(BS$58-Fperm_SI_Woolf2021!$E$9:$E$93)/10))) + Fperm_SI_Woolf2021!$H$9:$H$93*EXP(-Fperm_SI_Woolf2021!$K$9:$K$93*$C96*IF(BS$58=Fperm_SI_Woolf2021!$E$9:$E$93,1,EXP(LN((1.1*(Fperm_SI_Woolf2021!$E$9:$E$93-BS$58)-63.1579*EXP(-0.19*Fperm_SI_Woolf2021!$E$9:$E$93)+63.1579*EXP(-0.19*BS$58))/(Fperm_SI_Woolf2021!$E$9:$E$93-BS$58))*(BS$58-Fperm_SI_Woolf2021!$E$9:$E$93)/10))),Fperm_SI_Woolf2021!$D$9:$D$93))</f>
        <v>0.36821864147905697</v>
      </c>
      <c r="BT96" s="51" cm="1">
        <f t="array" ref="BT96">MIN(1,SLOPE(Fperm_SI_Woolf2021!$F$9:$F$93*EXP(-Fperm_SI_Woolf2021!$I$9:$I$93*$C96*IF(BT$58=Fperm_SI_Woolf2021!$E$9:$E$93,1,EXP(LN((1.1*(Fperm_SI_Woolf2021!$E$9:$E$93-BT$58)-63.1579*EXP(-0.19*Fperm_SI_Woolf2021!$E$9:$E$93)+63.1579*EXP(-0.19*BT$58))/(Fperm_SI_Woolf2021!$E$9:$E$93-BT$58))*(BT$58-Fperm_SI_Woolf2021!$E$9:$E$93)/10))) + Fperm_SI_Woolf2021!$G$9:$G$93*EXP(-Fperm_SI_Woolf2021!$J$9:$J$93*$C96*IF(BT$58=Fperm_SI_Woolf2021!$E$9:$E$93,1,EXP(LN((1.1*(Fperm_SI_Woolf2021!$E$9:$E$93-BT$58)-63.1579*EXP(-0.19*Fperm_SI_Woolf2021!$E$9:$E$93)+63.1579*EXP(-0.19*BT$58))/(Fperm_SI_Woolf2021!$E$9:$E$93-BT$58))*(BT$58-Fperm_SI_Woolf2021!$E$9:$E$93)/10))) + Fperm_SI_Woolf2021!$H$9:$H$93*EXP(-Fperm_SI_Woolf2021!$K$9:$K$93*$C96*IF(BT$58=Fperm_SI_Woolf2021!$E$9:$E$93,1,EXP(LN((1.1*(Fperm_SI_Woolf2021!$E$9:$E$93-BT$58)-63.1579*EXP(-0.19*Fperm_SI_Woolf2021!$E$9:$E$93)+63.1579*EXP(-0.19*BT$58))/(Fperm_SI_Woolf2021!$E$9:$E$93-BT$58))*(BT$58-Fperm_SI_Woolf2021!$E$9:$E$93)/10))),Fperm_SI_Woolf2021!$D$9:$D$93)*BT$57+INTERCEPT(Fperm_SI_Woolf2021!$F$9:$F$93*EXP(-Fperm_SI_Woolf2021!$I$9:$I$93*$C96*IF(BT$58=Fperm_SI_Woolf2021!$E$9:$E$93,1,EXP(LN((1.1*(Fperm_SI_Woolf2021!$E$9:$E$93-BT$58)-63.1579*EXP(-0.19*Fperm_SI_Woolf2021!$E$9:$E$93)+63.1579*EXP(-0.19*BT$58))/(Fperm_SI_Woolf2021!$E$9:$E$93-BT$58))*(BT$58-Fperm_SI_Woolf2021!$E$9:$E$93)/10))) + Fperm_SI_Woolf2021!$G$9:$G$93*EXP(-Fperm_SI_Woolf2021!$J$9:$J$93*$C96*IF(BT$58=Fperm_SI_Woolf2021!$E$9:$E$93,1,EXP(LN((1.1*(Fperm_SI_Woolf2021!$E$9:$E$93-BT$58)-63.1579*EXP(-0.19*Fperm_SI_Woolf2021!$E$9:$E$93)+63.1579*EXP(-0.19*BT$58))/(Fperm_SI_Woolf2021!$E$9:$E$93-BT$58))*(BT$58-Fperm_SI_Woolf2021!$E$9:$E$93)/10))) + Fperm_SI_Woolf2021!$H$9:$H$93*EXP(-Fperm_SI_Woolf2021!$K$9:$K$93*$C96*IF(BT$58=Fperm_SI_Woolf2021!$E$9:$E$93,1,EXP(LN((1.1*(Fperm_SI_Woolf2021!$E$9:$E$93-BT$58)-63.1579*EXP(-0.19*Fperm_SI_Woolf2021!$E$9:$E$93)+63.1579*EXP(-0.19*BT$58))/(Fperm_SI_Woolf2021!$E$9:$E$93-BT$58))*(BT$58-Fperm_SI_Woolf2021!$E$9:$E$93)/10))),Fperm_SI_Woolf2021!$D$9:$D$93))</f>
        <v>0.34373287043787382</v>
      </c>
      <c r="BU96" s="51" cm="1">
        <f t="array" ref="BU96">MIN(1,SLOPE(Fperm_SI_Woolf2021!$F$9:$F$93*EXP(-Fperm_SI_Woolf2021!$I$9:$I$93*$C96*IF(BU$58=Fperm_SI_Woolf2021!$E$9:$E$93,1,EXP(LN((1.1*(Fperm_SI_Woolf2021!$E$9:$E$93-BU$58)-63.1579*EXP(-0.19*Fperm_SI_Woolf2021!$E$9:$E$93)+63.1579*EXP(-0.19*BU$58))/(Fperm_SI_Woolf2021!$E$9:$E$93-BU$58))*(BU$58-Fperm_SI_Woolf2021!$E$9:$E$93)/10))) + Fperm_SI_Woolf2021!$G$9:$G$93*EXP(-Fperm_SI_Woolf2021!$J$9:$J$93*$C96*IF(BU$58=Fperm_SI_Woolf2021!$E$9:$E$93,1,EXP(LN((1.1*(Fperm_SI_Woolf2021!$E$9:$E$93-BU$58)-63.1579*EXP(-0.19*Fperm_SI_Woolf2021!$E$9:$E$93)+63.1579*EXP(-0.19*BU$58))/(Fperm_SI_Woolf2021!$E$9:$E$93-BU$58))*(BU$58-Fperm_SI_Woolf2021!$E$9:$E$93)/10))) + Fperm_SI_Woolf2021!$H$9:$H$93*EXP(-Fperm_SI_Woolf2021!$K$9:$K$93*$C96*IF(BU$58=Fperm_SI_Woolf2021!$E$9:$E$93,1,EXP(LN((1.1*(Fperm_SI_Woolf2021!$E$9:$E$93-BU$58)-63.1579*EXP(-0.19*Fperm_SI_Woolf2021!$E$9:$E$93)+63.1579*EXP(-0.19*BU$58))/(Fperm_SI_Woolf2021!$E$9:$E$93-BU$58))*(BU$58-Fperm_SI_Woolf2021!$E$9:$E$93)/10))),Fperm_SI_Woolf2021!$D$9:$D$93)*BU$57+INTERCEPT(Fperm_SI_Woolf2021!$F$9:$F$93*EXP(-Fperm_SI_Woolf2021!$I$9:$I$93*$C96*IF(BU$58=Fperm_SI_Woolf2021!$E$9:$E$93,1,EXP(LN((1.1*(Fperm_SI_Woolf2021!$E$9:$E$93-BU$58)-63.1579*EXP(-0.19*Fperm_SI_Woolf2021!$E$9:$E$93)+63.1579*EXP(-0.19*BU$58))/(Fperm_SI_Woolf2021!$E$9:$E$93-BU$58))*(BU$58-Fperm_SI_Woolf2021!$E$9:$E$93)/10))) + Fperm_SI_Woolf2021!$G$9:$G$93*EXP(-Fperm_SI_Woolf2021!$J$9:$J$93*$C96*IF(BU$58=Fperm_SI_Woolf2021!$E$9:$E$93,1,EXP(LN((1.1*(Fperm_SI_Woolf2021!$E$9:$E$93-BU$58)-63.1579*EXP(-0.19*Fperm_SI_Woolf2021!$E$9:$E$93)+63.1579*EXP(-0.19*BU$58))/(Fperm_SI_Woolf2021!$E$9:$E$93-BU$58))*(BU$58-Fperm_SI_Woolf2021!$E$9:$E$93)/10))) + Fperm_SI_Woolf2021!$H$9:$H$93*EXP(-Fperm_SI_Woolf2021!$K$9:$K$93*$C96*IF(BU$58=Fperm_SI_Woolf2021!$E$9:$E$93,1,EXP(LN((1.1*(Fperm_SI_Woolf2021!$E$9:$E$93-BU$58)-63.1579*EXP(-0.19*Fperm_SI_Woolf2021!$E$9:$E$93)+63.1579*EXP(-0.19*BU$58))/(Fperm_SI_Woolf2021!$E$9:$E$93-BU$58))*(BU$58-Fperm_SI_Woolf2021!$E$9:$E$93)/10))),Fperm_SI_Woolf2021!$D$9:$D$93))</f>
        <v>0.3192470993966906</v>
      </c>
      <c r="BV96" s="51" cm="1">
        <f t="array" ref="BV96">MIN(1,SLOPE(Fperm_SI_Woolf2021!$F$9:$F$93*EXP(-Fperm_SI_Woolf2021!$I$9:$I$93*$C96*IF(BV$58=Fperm_SI_Woolf2021!$E$9:$E$93,1,EXP(LN((1.1*(Fperm_SI_Woolf2021!$E$9:$E$93-BV$58)-63.1579*EXP(-0.19*Fperm_SI_Woolf2021!$E$9:$E$93)+63.1579*EXP(-0.19*BV$58))/(Fperm_SI_Woolf2021!$E$9:$E$93-BV$58))*(BV$58-Fperm_SI_Woolf2021!$E$9:$E$93)/10))) + Fperm_SI_Woolf2021!$G$9:$G$93*EXP(-Fperm_SI_Woolf2021!$J$9:$J$93*$C96*IF(BV$58=Fperm_SI_Woolf2021!$E$9:$E$93,1,EXP(LN((1.1*(Fperm_SI_Woolf2021!$E$9:$E$93-BV$58)-63.1579*EXP(-0.19*Fperm_SI_Woolf2021!$E$9:$E$93)+63.1579*EXP(-0.19*BV$58))/(Fperm_SI_Woolf2021!$E$9:$E$93-BV$58))*(BV$58-Fperm_SI_Woolf2021!$E$9:$E$93)/10))) + Fperm_SI_Woolf2021!$H$9:$H$93*EXP(-Fperm_SI_Woolf2021!$K$9:$K$93*$C96*IF(BV$58=Fperm_SI_Woolf2021!$E$9:$E$93,1,EXP(LN((1.1*(Fperm_SI_Woolf2021!$E$9:$E$93-BV$58)-63.1579*EXP(-0.19*Fperm_SI_Woolf2021!$E$9:$E$93)+63.1579*EXP(-0.19*BV$58))/(Fperm_SI_Woolf2021!$E$9:$E$93-BV$58))*(BV$58-Fperm_SI_Woolf2021!$E$9:$E$93)/10))),Fperm_SI_Woolf2021!$D$9:$D$93)*BV$57+INTERCEPT(Fperm_SI_Woolf2021!$F$9:$F$93*EXP(-Fperm_SI_Woolf2021!$I$9:$I$93*$C96*IF(BV$58=Fperm_SI_Woolf2021!$E$9:$E$93,1,EXP(LN((1.1*(Fperm_SI_Woolf2021!$E$9:$E$93-BV$58)-63.1579*EXP(-0.19*Fperm_SI_Woolf2021!$E$9:$E$93)+63.1579*EXP(-0.19*BV$58))/(Fperm_SI_Woolf2021!$E$9:$E$93-BV$58))*(BV$58-Fperm_SI_Woolf2021!$E$9:$E$93)/10))) + Fperm_SI_Woolf2021!$G$9:$G$93*EXP(-Fperm_SI_Woolf2021!$J$9:$J$93*$C96*IF(BV$58=Fperm_SI_Woolf2021!$E$9:$E$93,1,EXP(LN((1.1*(Fperm_SI_Woolf2021!$E$9:$E$93-BV$58)-63.1579*EXP(-0.19*Fperm_SI_Woolf2021!$E$9:$E$93)+63.1579*EXP(-0.19*BV$58))/(Fperm_SI_Woolf2021!$E$9:$E$93-BV$58))*(BV$58-Fperm_SI_Woolf2021!$E$9:$E$93)/10))) + Fperm_SI_Woolf2021!$H$9:$H$93*EXP(-Fperm_SI_Woolf2021!$K$9:$K$93*$C96*IF(BV$58=Fperm_SI_Woolf2021!$E$9:$E$93,1,EXP(LN((1.1*(Fperm_SI_Woolf2021!$E$9:$E$93-BV$58)-63.1579*EXP(-0.19*Fperm_SI_Woolf2021!$E$9:$E$93)+63.1579*EXP(-0.19*BV$58))/(Fperm_SI_Woolf2021!$E$9:$E$93-BV$58))*(BV$58-Fperm_SI_Woolf2021!$E$9:$E$93)/10))),Fperm_SI_Woolf2021!$D$9:$D$93))</f>
        <v>0.29476132835550739</v>
      </c>
      <c r="BW96" s="51" cm="1">
        <f t="array" ref="BW96">MIN(1,SLOPE(Fperm_SI_Woolf2021!$F$9:$F$93*EXP(-Fperm_SI_Woolf2021!$I$9:$I$93*$C96*IF(BW$58=Fperm_SI_Woolf2021!$E$9:$E$93,1,EXP(LN((1.1*(Fperm_SI_Woolf2021!$E$9:$E$93-BW$58)-63.1579*EXP(-0.19*Fperm_SI_Woolf2021!$E$9:$E$93)+63.1579*EXP(-0.19*BW$58))/(Fperm_SI_Woolf2021!$E$9:$E$93-BW$58))*(BW$58-Fperm_SI_Woolf2021!$E$9:$E$93)/10))) + Fperm_SI_Woolf2021!$G$9:$G$93*EXP(-Fperm_SI_Woolf2021!$J$9:$J$93*$C96*IF(BW$58=Fperm_SI_Woolf2021!$E$9:$E$93,1,EXP(LN((1.1*(Fperm_SI_Woolf2021!$E$9:$E$93-BW$58)-63.1579*EXP(-0.19*Fperm_SI_Woolf2021!$E$9:$E$93)+63.1579*EXP(-0.19*BW$58))/(Fperm_SI_Woolf2021!$E$9:$E$93-BW$58))*(BW$58-Fperm_SI_Woolf2021!$E$9:$E$93)/10))) + Fperm_SI_Woolf2021!$H$9:$H$93*EXP(-Fperm_SI_Woolf2021!$K$9:$K$93*$C96*IF(BW$58=Fperm_SI_Woolf2021!$E$9:$E$93,1,EXP(LN((1.1*(Fperm_SI_Woolf2021!$E$9:$E$93-BW$58)-63.1579*EXP(-0.19*Fperm_SI_Woolf2021!$E$9:$E$93)+63.1579*EXP(-0.19*BW$58))/(Fperm_SI_Woolf2021!$E$9:$E$93-BW$58))*(BW$58-Fperm_SI_Woolf2021!$E$9:$E$93)/10))),Fperm_SI_Woolf2021!$D$9:$D$93)*BW$57+INTERCEPT(Fperm_SI_Woolf2021!$F$9:$F$93*EXP(-Fperm_SI_Woolf2021!$I$9:$I$93*$C96*IF(BW$58=Fperm_SI_Woolf2021!$E$9:$E$93,1,EXP(LN((1.1*(Fperm_SI_Woolf2021!$E$9:$E$93-BW$58)-63.1579*EXP(-0.19*Fperm_SI_Woolf2021!$E$9:$E$93)+63.1579*EXP(-0.19*BW$58))/(Fperm_SI_Woolf2021!$E$9:$E$93-BW$58))*(BW$58-Fperm_SI_Woolf2021!$E$9:$E$93)/10))) + Fperm_SI_Woolf2021!$G$9:$G$93*EXP(-Fperm_SI_Woolf2021!$J$9:$J$93*$C96*IF(BW$58=Fperm_SI_Woolf2021!$E$9:$E$93,1,EXP(LN((1.1*(Fperm_SI_Woolf2021!$E$9:$E$93-BW$58)-63.1579*EXP(-0.19*Fperm_SI_Woolf2021!$E$9:$E$93)+63.1579*EXP(-0.19*BW$58))/(Fperm_SI_Woolf2021!$E$9:$E$93-BW$58))*(BW$58-Fperm_SI_Woolf2021!$E$9:$E$93)/10))) + Fperm_SI_Woolf2021!$H$9:$H$93*EXP(-Fperm_SI_Woolf2021!$K$9:$K$93*$C96*IF(BW$58=Fperm_SI_Woolf2021!$E$9:$E$93,1,EXP(LN((1.1*(Fperm_SI_Woolf2021!$E$9:$E$93-BW$58)-63.1579*EXP(-0.19*Fperm_SI_Woolf2021!$E$9:$E$93)+63.1579*EXP(-0.19*BW$58))/(Fperm_SI_Woolf2021!$E$9:$E$93-BW$58))*(BW$58-Fperm_SI_Woolf2021!$E$9:$E$93)/10))),Fperm_SI_Woolf2021!$D$9:$D$93))</f>
        <v>0.27027555731432412</v>
      </c>
      <c r="BX96" s="51" cm="1">
        <f t="array" ref="BX96">MIN(1,SLOPE(Fperm_SI_Woolf2021!$F$9:$F$93*EXP(-Fperm_SI_Woolf2021!$I$9:$I$93*$C96*IF(BX$58=Fperm_SI_Woolf2021!$E$9:$E$93,1,EXP(LN((1.1*(Fperm_SI_Woolf2021!$E$9:$E$93-BX$58)-63.1579*EXP(-0.19*Fperm_SI_Woolf2021!$E$9:$E$93)+63.1579*EXP(-0.19*BX$58))/(Fperm_SI_Woolf2021!$E$9:$E$93-BX$58))*(BX$58-Fperm_SI_Woolf2021!$E$9:$E$93)/10))) + Fperm_SI_Woolf2021!$G$9:$G$93*EXP(-Fperm_SI_Woolf2021!$J$9:$J$93*$C96*IF(BX$58=Fperm_SI_Woolf2021!$E$9:$E$93,1,EXP(LN((1.1*(Fperm_SI_Woolf2021!$E$9:$E$93-BX$58)-63.1579*EXP(-0.19*Fperm_SI_Woolf2021!$E$9:$E$93)+63.1579*EXP(-0.19*BX$58))/(Fperm_SI_Woolf2021!$E$9:$E$93-BX$58))*(BX$58-Fperm_SI_Woolf2021!$E$9:$E$93)/10))) + Fperm_SI_Woolf2021!$H$9:$H$93*EXP(-Fperm_SI_Woolf2021!$K$9:$K$93*$C96*IF(BX$58=Fperm_SI_Woolf2021!$E$9:$E$93,1,EXP(LN((1.1*(Fperm_SI_Woolf2021!$E$9:$E$93-BX$58)-63.1579*EXP(-0.19*Fperm_SI_Woolf2021!$E$9:$E$93)+63.1579*EXP(-0.19*BX$58))/(Fperm_SI_Woolf2021!$E$9:$E$93-BX$58))*(BX$58-Fperm_SI_Woolf2021!$E$9:$E$93)/10))),Fperm_SI_Woolf2021!$D$9:$D$93)*BX$57+INTERCEPT(Fperm_SI_Woolf2021!$F$9:$F$93*EXP(-Fperm_SI_Woolf2021!$I$9:$I$93*$C96*IF(BX$58=Fperm_SI_Woolf2021!$E$9:$E$93,1,EXP(LN((1.1*(Fperm_SI_Woolf2021!$E$9:$E$93-BX$58)-63.1579*EXP(-0.19*Fperm_SI_Woolf2021!$E$9:$E$93)+63.1579*EXP(-0.19*BX$58))/(Fperm_SI_Woolf2021!$E$9:$E$93-BX$58))*(BX$58-Fperm_SI_Woolf2021!$E$9:$E$93)/10))) + Fperm_SI_Woolf2021!$G$9:$G$93*EXP(-Fperm_SI_Woolf2021!$J$9:$J$93*$C96*IF(BX$58=Fperm_SI_Woolf2021!$E$9:$E$93,1,EXP(LN((1.1*(Fperm_SI_Woolf2021!$E$9:$E$93-BX$58)-63.1579*EXP(-0.19*Fperm_SI_Woolf2021!$E$9:$E$93)+63.1579*EXP(-0.19*BX$58))/(Fperm_SI_Woolf2021!$E$9:$E$93-BX$58))*(BX$58-Fperm_SI_Woolf2021!$E$9:$E$93)/10))) + Fperm_SI_Woolf2021!$H$9:$H$93*EXP(-Fperm_SI_Woolf2021!$K$9:$K$93*$C96*IF(BX$58=Fperm_SI_Woolf2021!$E$9:$E$93,1,EXP(LN((1.1*(Fperm_SI_Woolf2021!$E$9:$E$93-BX$58)-63.1579*EXP(-0.19*Fperm_SI_Woolf2021!$E$9:$E$93)+63.1579*EXP(-0.19*BX$58))/(Fperm_SI_Woolf2021!$E$9:$E$93-BX$58))*(BX$58-Fperm_SI_Woolf2021!$E$9:$E$93)/10))),Fperm_SI_Woolf2021!$D$9:$D$93))</f>
        <v>0.24578978627314091</v>
      </c>
      <c r="BY96" s="51" cm="1">
        <f t="array" ref="BY96">MIN(1,SLOPE(Fperm_SI_Woolf2021!$F$9:$F$93*EXP(-Fperm_SI_Woolf2021!$I$9:$I$93*$C96*IF(BY$58=Fperm_SI_Woolf2021!$E$9:$E$93,1,EXP(LN((1.1*(Fperm_SI_Woolf2021!$E$9:$E$93-BY$58)-63.1579*EXP(-0.19*Fperm_SI_Woolf2021!$E$9:$E$93)+63.1579*EXP(-0.19*BY$58))/(Fperm_SI_Woolf2021!$E$9:$E$93-BY$58))*(BY$58-Fperm_SI_Woolf2021!$E$9:$E$93)/10))) + Fperm_SI_Woolf2021!$G$9:$G$93*EXP(-Fperm_SI_Woolf2021!$J$9:$J$93*$C96*IF(BY$58=Fperm_SI_Woolf2021!$E$9:$E$93,1,EXP(LN((1.1*(Fperm_SI_Woolf2021!$E$9:$E$93-BY$58)-63.1579*EXP(-0.19*Fperm_SI_Woolf2021!$E$9:$E$93)+63.1579*EXP(-0.19*BY$58))/(Fperm_SI_Woolf2021!$E$9:$E$93-BY$58))*(BY$58-Fperm_SI_Woolf2021!$E$9:$E$93)/10))) + Fperm_SI_Woolf2021!$H$9:$H$93*EXP(-Fperm_SI_Woolf2021!$K$9:$K$93*$C96*IF(BY$58=Fperm_SI_Woolf2021!$E$9:$E$93,1,EXP(LN((1.1*(Fperm_SI_Woolf2021!$E$9:$E$93-BY$58)-63.1579*EXP(-0.19*Fperm_SI_Woolf2021!$E$9:$E$93)+63.1579*EXP(-0.19*BY$58))/(Fperm_SI_Woolf2021!$E$9:$E$93-BY$58))*(BY$58-Fperm_SI_Woolf2021!$E$9:$E$93)/10))),Fperm_SI_Woolf2021!$D$9:$D$93)*BY$57+INTERCEPT(Fperm_SI_Woolf2021!$F$9:$F$93*EXP(-Fperm_SI_Woolf2021!$I$9:$I$93*$C96*IF(BY$58=Fperm_SI_Woolf2021!$E$9:$E$93,1,EXP(LN((1.1*(Fperm_SI_Woolf2021!$E$9:$E$93-BY$58)-63.1579*EXP(-0.19*Fperm_SI_Woolf2021!$E$9:$E$93)+63.1579*EXP(-0.19*BY$58))/(Fperm_SI_Woolf2021!$E$9:$E$93-BY$58))*(BY$58-Fperm_SI_Woolf2021!$E$9:$E$93)/10))) + Fperm_SI_Woolf2021!$G$9:$G$93*EXP(-Fperm_SI_Woolf2021!$J$9:$J$93*$C96*IF(BY$58=Fperm_SI_Woolf2021!$E$9:$E$93,1,EXP(LN((1.1*(Fperm_SI_Woolf2021!$E$9:$E$93-BY$58)-63.1579*EXP(-0.19*Fperm_SI_Woolf2021!$E$9:$E$93)+63.1579*EXP(-0.19*BY$58))/(Fperm_SI_Woolf2021!$E$9:$E$93-BY$58))*(BY$58-Fperm_SI_Woolf2021!$E$9:$E$93)/10))) + Fperm_SI_Woolf2021!$H$9:$H$93*EXP(-Fperm_SI_Woolf2021!$K$9:$K$93*$C96*IF(BY$58=Fperm_SI_Woolf2021!$E$9:$E$93,1,EXP(LN((1.1*(Fperm_SI_Woolf2021!$E$9:$E$93-BY$58)-63.1579*EXP(-0.19*Fperm_SI_Woolf2021!$E$9:$E$93)+63.1579*EXP(-0.19*BY$58))/(Fperm_SI_Woolf2021!$E$9:$E$93-BY$58))*(BY$58-Fperm_SI_Woolf2021!$E$9:$E$93)/10))),Fperm_SI_Woolf2021!$D$9:$D$93))</f>
        <v>0.2213040152319577</v>
      </c>
      <c r="BZ96" s="51" cm="1">
        <f t="array" ref="BZ96">MIN(1,SLOPE(Fperm_SI_Woolf2021!$F$9:$F$93*EXP(-Fperm_SI_Woolf2021!$I$9:$I$93*$C96*IF(BZ$58=Fperm_SI_Woolf2021!$E$9:$E$93,1,EXP(LN((1.1*(Fperm_SI_Woolf2021!$E$9:$E$93-BZ$58)-63.1579*EXP(-0.19*Fperm_SI_Woolf2021!$E$9:$E$93)+63.1579*EXP(-0.19*BZ$58))/(Fperm_SI_Woolf2021!$E$9:$E$93-BZ$58))*(BZ$58-Fperm_SI_Woolf2021!$E$9:$E$93)/10))) + Fperm_SI_Woolf2021!$G$9:$G$93*EXP(-Fperm_SI_Woolf2021!$J$9:$J$93*$C96*IF(BZ$58=Fperm_SI_Woolf2021!$E$9:$E$93,1,EXP(LN((1.1*(Fperm_SI_Woolf2021!$E$9:$E$93-BZ$58)-63.1579*EXP(-0.19*Fperm_SI_Woolf2021!$E$9:$E$93)+63.1579*EXP(-0.19*BZ$58))/(Fperm_SI_Woolf2021!$E$9:$E$93-BZ$58))*(BZ$58-Fperm_SI_Woolf2021!$E$9:$E$93)/10))) + Fperm_SI_Woolf2021!$H$9:$H$93*EXP(-Fperm_SI_Woolf2021!$K$9:$K$93*$C96*IF(BZ$58=Fperm_SI_Woolf2021!$E$9:$E$93,1,EXP(LN((1.1*(Fperm_SI_Woolf2021!$E$9:$E$93-BZ$58)-63.1579*EXP(-0.19*Fperm_SI_Woolf2021!$E$9:$E$93)+63.1579*EXP(-0.19*BZ$58))/(Fperm_SI_Woolf2021!$E$9:$E$93-BZ$58))*(BZ$58-Fperm_SI_Woolf2021!$E$9:$E$93)/10))),Fperm_SI_Woolf2021!$D$9:$D$93)*BZ$57+INTERCEPT(Fperm_SI_Woolf2021!$F$9:$F$93*EXP(-Fperm_SI_Woolf2021!$I$9:$I$93*$C96*IF(BZ$58=Fperm_SI_Woolf2021!$E$9:$E$93,1,EXP(LN((1.1*(Fperm_SI_Woolf2021!$E$9:$E$93-BZ$58)-63.1579*EXP(-0.19*Fperm_SI_Woolf2021!$E$9:$E$93)+63.1579*EXP(-0.19*BZ$58))/(Fperm_SI_Woolf2021!$E$9:$E$93-BZ$58))*(BZ$58-Fperm_SI_Woolf2021!$E$9:$E$93)/10))) + Fperm_SI_Woolf2021!$G$9:$G$93*EXP(-Fperm_SI_Woolf2021!$J$9:$J$93*$C96*IF(BZ$58=Fperm_SI_Woolf2021!$E$9:$E$93,1,EXP(LN((1.1*(Fperm_SI_Woolf2021!$E$9:$E$93-BZ$58)-63.1579*EXP(-0.19*Fperm_SI_Woolf2021!$E$9:$E$93)+63.1579*EXP(-0.19*BZ$58))/(Fperm_SI_Woolf2021!$E$9:$E$93-BZ$58))*(BZ$58-Fperm_SI_Woolf2021!$E$9:$E$93)/10))) + Fperm_SI_Woolf2021!$H$9:$H$93*EXP(-Fperm_SI_Woolf2021!$K$9:$K$93*$C96*IF(BZ$58=Fperm_SI_Woolf2021!$E$9:$E$93,1,EXP(LN((1.1*(Fperm_SI_Woolf2021!$E$9:$E$93-BZ$58)-63.1579*EXP(-0.19*Fperm_SI_Woolf2021!$E$9:$E$93)+63.1579*EXP(-0.19*BZ$58))/(Fperm_SI_Woolf2021!$E$9:$E$93-BZ$58))*(BZ$58-Fperm_SI_Woolf2021!$E$9:$E$93)/10))),Fperm_SI_Woolf2021!$D$9:$D$93))</f>
        <v>0.19681824419077448</v>
      </c>
    </row>
    <row r="97" spans="3:78" x14ac:dyDescent="0.2">
      <c r="C97" s="48">
        <v>370</v>
      </c>
      <c r="D97" s="51" cm="1">
        <f t="array" ref="D97">MIN(1,SLOPE(Fperm_SI_Woolf2021!$F$9:$F$93*EXP(-Fperm_SI_Woolf2021!$I$9:$I$93*$C97*IF(D$58=Fperm_SI_Woolf2021!$E$9:$E$93,1,EXP(LN((1.1*(Fperm_SI_Woolf2021!$E$9:$E$93-D$58)-63.1579*EXP(-0.19*Fperm_SI_Woolf2021!$E$9:$E$93)+63.1579*EXP(-0.19*D$58))/(Fperm_SI_Woolf2021!$E$9:$E$93-D$58))*(D$58-Fperm_SI_Woolf2021!$E$9:$E$93)/10))) + Fperm_SI_Woolf2021!$G$9:$G$93*EXP(-Fperm_SI_Woolf2021!$J$9:$J$93*$C97*IF(D$58=Fperm_SI_Woolf2021!$E$9:$E$93,1,EXP(LN((1.1*(Fperm_SI_Woolf2021!$E$9:$E$93-D$58)-63.1579*EXP(-0.19*Fperm_SI_Woolf2021!$E$9:$E$93)+63.1579*EXP(-0.19*D$58))/(Fperm_SI_Woolf2021!$E$9:$E$93-D$58))*(D$58-Fperm_SI_Woolf2021!$E$9:$E$93)/10))) + Fperm_SI_Woolf2021!$H$9:$H$93*EXP(-Fperm_SI_Woolf2021!$K$9:$K$93*$C97*IF(D$58=Fperm_SI_Woolf2021!$E$9:$E$93,1,EXP(LN((1.1*(Fperm_SI_Woolf2021!$E$9:$E$93-D$58)-63.1579*EXP(-0.19*Fperm_SI_Woolf2021!$E$9:$E$93)+63.1579*EXP(-0.19*D$58))/(Fperm_SI_Woolf2021!$E$9:$E$93-D$58))*(D$58-Fperm_SI_Woolf2021!$E$9:$E$93)/10))),Fperm_SI_Woolf2021!$D$9:$D$93)*D$57+INTERCEPT(Fperm_SI_Woolf2021!$F$9:$F$93*EXP(-Fperm_SI_Woolf2021!$I$9:$I$93*$C97*IF(D$58=Fperm_SI_Woolf2021!$E$9:$E$93,1,EXP(LN((1.1*(Fperm_SI_Woolf2021!$E$9:$E$93-D$58)-63.1579*EXP(-0.19*Fperm_SI_Woolf2021!$E$9:$E$93)+63.1579*EXP(-0.19*D$58))/(Fperm_SI_Woolf2021!$E$9:$E$93-D$58))*(D$58-Fperm_SI_Woolf2021!$E$9:$E$93)/10))) + Fperm_SI_Woolf2021!$G$9:$G$93*EXP(-Fperm_SI_Woolf2021!$J$9:$J$93*$C97*IF(D$58=Fperm_SI_Woolf2021!$E$9:$E$93,1,EXP(LN((1.1*(Fperm_SI_Woolf2021!$E$9:$E$93-D$58)-63.1579*EXP(-0.19*Fperm_SI_Woolf2021!$E$9:$E$93)+63.1579*EXP(-0.19*D$58))/(Fperm_SI_Woolf2021!$E$9:$E$93-D$58))*(D$58-Fperm_SI_Woolf2021!$E$9:$E$93)/10))) + Fperm_SI_Woolf2021!$H$9:$H$93*EXP(-Fperm_SI_Woolf2021!$K$9:$K$93*$C97*IF(D$58=Fperm_SI_Woolf2021!$E$9:$E$93,1,EXP(LN((1.1*(Fperm_SI_Woolf2021!$E$9:$E$93-D$58)-63.1579*EXP(-0.19*Fperm_SI_Woolf2021!$E$9:$E$93)+63.1579*EXP(-0.19*D$58))/(Fperm_SI_Woolf2021!$E$9:$E$93-D$58))*(D$58-Fperm_SI_Woolf2021!$E$9:$E$93)/10))),Fperm_SI_Woolf2021!$D$9:$D$93))</f>
        <v>1</v>
      </c>
      <c r="E97" s="51" cm="1">
        <f t="array" ref="E97">MIN(1,SLOPE(Fperm_SI_Woolf2021!$F$9:$F$93*EXP(-Fperm_SI_Woolf2021!$I$9:$I$93*$C97*IF(E$58=Fperm_SI_Woolf2021!$E$9:$E$93,1,EXP(LN((1.1*(Fperm_SI_Woolf2021!$E$9:$E$93-E$58)-63.1579*EXP(-0.19*Fperm_SI_Woolf2021!$E$9:$E$93)+63.1579*EXP(-0.19*E$58))/(Fperm_SI_Woolf2021!$E$9:$E$93-E$58))*(E$58-Fperm_SI_Woolf2021!$E$9:$E$93)/10))) + Fperm_SI_Woolf2021!$G$9:$G$93*EXP(-Fperm_SI_Woolf2021!$J$9:$J$93*$C97*IF(E$58=Fperm_SI_Woolf2021!$E$9:$E$93,1,EXP(LN((1.1*(Fperm_SI_Woolf2021!$E$9:$E$93-E$58)-63.1579*EXP(-0.19*Fperm_SI_Woolf2021!$E$9:$E$93)+63.1579*EXP(-0.19*E$58))/(Fperm_SI_Woolf2021!$E$9:$E$93-E$58))*(E$58-Fperm_SI_Woolf2021!$E$9:$E$93)/10))) + Fperm_SI_Woolf2021!$H$9:$H$93*EXP(-Fperm_SI_Woolf2021!$K$9:$K$93*$C97*IF(E$58=Fperm_SI_Woolf2021!$E$9:$E$93,1,EXP(LN((1.1*(Fperm_SI_Woolf2021!$E$9:$E$93-E$58)-63.1579*EXP(-0.19*Fperm_SI_Woolf2021!$E$9:$E$93)+63.1579*EXP(-0.19*E$58))/(Fperm_SI_Woolf2021!$E$9:$E$93-E$58))*(E$58-Fperm_SI_Woolf2021!$E$9:$E$93)/10))),Fperm_SI_Woolf2021!$D$9:$D$93)*E$57+INTERCEPT(Fperm_SI_Woolf2021!$F$9:$F$93*EXP(-Fperm_SI_Woolf2021!$I$9:$I$93*$C97*IF(E$58=Fperm_SI_Woolf2021!$E$9:$E$93,1,EXP(LN((1.1*(Fperm_SI_Woolf2021!$E$9:$E$93-E$58)-63.1579*EXP(-0.19*Fperm_SI_Woolf2021!$E$9:$E$93)+63.1579*EXP(-0.19*E$58))/(Fperm_SI_Woolf2021!$E$9:$E$93-E$58))*(E$58-Fperm_SI_Woolf2021!$E$9:$E$93)/10))) + Fperm_SI_Woolf2021!$G$9:$G$93*EXP(-Fperm_SI_Woolf2021!$J$9:$J$93*$C97*IF(E$58=Fperm_SI_Woolf2021!$E$9:$E$93,1,EXP(LN((1.1*(Fperm_SI_Woolf2021!$E$9:$E$93-E$58)-63.1579*EXP(-0.19*Fperm_SI_Woolf2021!$E$9:$E$93)+63.1579*EXP(-0.19*E$58))/(Fperm_SI_Woolf2021!$E$9:$E$93-E$58))*(E$58-Fperm_SI_Woolf2021!$E$9:$E$93)/10))) + Fperm_SI_Woolf2021!$H$9:$H$93*EXP(-Fperm_SI_Woolf2021!$K$9:$K$93*$C97*IF(E$58=Fperm_SI_Woolf2021!$E$9:$E$93,1,EXP(LN((1.1*(Fperm_SI_Woolf2021!$E$9:$E$93-E$58)-63.1579*EXP(-0.19*Fperm_SI_Woolf2021!$E$9:$E$93)+63.1579*EXP(-0.19*E$58))/(Fperm_SI_Woolf2021!$E$9:$E$93-E$58))*(E$58-Fperm_SI_Woolf2021!$E$9:$E$93)/10))),Fperm_SI_Woolf2021!$D$9:$D$93))</f>
        <v>0.98025542458021875</v>
      </c>
      <c r="F97" s="51" cm="1">
        <f t="array" ref="F97">MIN(1,SLOPE(Fperm_SI_Woolf2021!$F$9:$F$93*EXP(-Fperm_SI_Woolf2021!$I$9:$I$93*$C97*IF(F$58=Fperm_SI_Woolf2021!$E$9:$E$93,1,EXP(LN((1.1*(Fperm_SI_Woolf2021!$E$9:$E$93-F$58)-63.1579*EXP(-0.19*Fperm_SI_Woolf2021!$E$9:$E$93)+63.1579*EXP(-0.19*F$58))/(Fperm_SI_Woolf2021!$E$9:$E$93-F$58))*(F$58-Fperm_SI_Woolf2021!$E$9:$E$93)/10))) + Fperm_SI_Woolf2021!$G$9:$G$93*EXP(-Fperm_SI_Woolf2021!$J$9:$J$93*$C97*IF(F$58=Fperm_SI_Woolf2021!$E$9:$E$93,1,EXP(LN((1.1*(Fperm_SI_Woolf2021!$E$9:$E$93-F$58)-63.1579*EXP(-0.19*Fperm_SI_Woolf2021!$E$9:$E$93)+63.1579*EXP(-0.19*F$58))/(Fperm_SI_Woolf2021!$E$9:$E$93-F$58))*(F$58-Fperm_SI_Woolf2021!$E$9:$E$93)/10))) + Fperm_SI_Woolf2021!$H$9:$H$93*EXP(-Fperm_SI_Woolf2021!$K$9:$K$93*$C97*IF(F$58=Fperm_SI_Woolf2021!$E$9:$E$93,1,EXP(LN((1.1*(Fperm_SI_Woolf2021!$E$9:$E$93-F$58)-63.1579*EXP(-0.19*Fperm_SI_Woolf2021!$E$9:$E$93)+63.1579*EXP(-0.19*F$58))/(Fperm_SI_Woolf2021!$E$9:$E$93-F$58))*(F$58-Fperm_SI_Woolf2021!$E$9:$E$93)/10))),Fperm_SI_Woolf2021!$D$9:$D$93)*F$57+INTERCEPT(Fperm_SI_Woolf2021!$F$9:$F$93*EXP(-Fperm_SI_Woolf2021!$I$9:$I$93*$C97*IF(F$58=Fperm_SI_Woolf2021!$E$9:$E$93,1,EXP(LN((1.1*(Fperm_SI_Woolf2021!$E$9:$E$93-F$58)-63.1579*EXP(-0.19*Fperm_SI_Woolf2021!$E$9:$E$93)+63.1579*EXP(-0.19*F$58))/(Fperm_SI_Woolf2021!$E$9:$E$93-F$58))*(F$58-Fperm_SI_Woolf2021!$E$9:$E$93)/10))) + Fperm_SI_Woolf2021!$G$9:$G$93*EXP(-Fperm_SI_Woolf2021!$J$9:$J$93*$C97*IF(F$58=Fperm_SI_Woolf2021!$E$9:$E$93,1,EXP(LN((1.1*(Fperm_SI_Woolf2021!$E$9:$E$93-F$58)-63.1579*EXP(-0.19*Fperm_SI_Woolf2021!$E$9:$E$93)+63.1579*EXP(-0.19*F$58))/(Fperm_SI_Woolf2021!$E$9:$E$93-F$58))*(F$58-Fperm_SI_Woolf2021!$E$9:$E$93)/10))) + Fperm_SI_Woolf2021!$H$9:$H$93*EXP(-Fperm_SI_Woolf2021!$K$9:$K$93*$C97*IF(F$58=Fperm_SI_Woolf2021!$E$9:$E$93,1,EXP(LN((1.1*(Fperm_SI_Woolf2021!$E$9:$E$93-F$58)-63.1579*EXP(-0.19*Fperm_SI_Woolf2021!$E$9:$E$93)+63.1579*EXP(-0.19*F$58))/(Fperm_SI_Woolf2021!$E$9:$E$93-F$58))*(F$58-Fperm_SI_Woolf2021!$E$9:$E$93)/10))),Fperm_SI_Woolf2021!$D$9:$D$93))</f>
        <v>0.94873037005380945</v>
      </c>
      <c r="G97" s="51" cm="1">
        <f t="array" ref="G97">MIN(1,SLOPE(Fperm_SI_Woolf2021!$F$9:$F$93*EXP(-Fperm_SI_Woolf2021!$I$9:$I$93*$C97*IF(G$58=Fperm_SI_Woolf2021!$E$9:$E$93,1,EXP(LN((1.1*(Fperm_SI_Woolf2021!$E$9:$E$93-G$58)-63.1579*EXP(-0.19*Fperm_SI_Woolf2021!$E$9:$E$93)+63.1579*EXP(-0.19*G$58))/(Fperm_SI_Woolf2021!$E$9:$E$93-G$58))*(G$58-Fperm_SI_Woolf2021!$E$9:$E$93)/10))) + Fperm_SI_Woolf2021!$G$9:$G$93*EXP(-Fperm_SI_Woolf2021!$J$9:$J$93*$C97*IF(G$58=Fperm_SI_Woolf2021!$E$9:$E$93,1,EXP(LN((1.1*(Fperm_SI_Woolf2021!$E$9:$E$93-G$58)-63.1579*EXP(-0.19*Fperm_SI_Woolf2021!$E$9:$E$93)+63.1579*EXP(-0.19*G$58))/(Fperm_SI_Woolf2021!$E$9:$E$93-G$58))*(G$58-Fperm_SI_Woolf2021!$E$9:$E$93)/10))) + Fperm_SI_Woolf2021!$H$9:$H$93*EXP(-Fperm_SI_Woolf2021!$K$9:$K$93*$C97*IF(G$58=Fperm_SI_Woolf2021!$E$9:$E$93,1,EXP(LN((1.1*(Fperm_SI_Woolf2021!$E$9:$E$93-G$58)-63.1579*EXP(-0.19*Fperm_SI_Woolf2021!$E$9:$E$93)+63.1579*EXP(-0.19*G$58))/(Fperm_SI_Woolf2021!$E$9:$E$93-G$58))*(G$58-Fperm_SI_Woolf2021!$E$9:$E$93)/10))),Fperm_SI_Woolf2021!$D$9:$D$93)*G$57+INTERCEPT(Fperm_SI_Woolf2021!$F$9:$F$93*EXP(-Fperm_SI_Woolf2021!$I$9:$I$93*$C97*IF(G$58=Fperm_SI_Woolf2021!$E$9:$E$93,1,EXP(LN((1.1*(Fperm_SI_Woolf2021!$E$9:$E$93-G$58)-63.1579*EXP(-0.19*Fperm_SI_Woolf2021!$E$9:$E$93)+63.1579*EXP(-0.19*G$58))/(Fperm_SI_Woolf2021!$E$9:$E$93-G$58))*(G$58-Fperm_SI_Woolf2021!$E$9:$E$93)/10))) + Fperm_SI_Woolf2021!$G$9:$G$93*EXP(-Fperm_SI_Woolf2021!$J$9:$J$93*$C97*IF(G$58=Fperm_SI_Woolf2021!$E$9:$E$93,1,EXP(LN((1.1*(Fperm_SI_Woolf2021!$E$9:$E$93-G$58)-63.1579*EXP(-0.19*Fperm_SI_Woolf2021!$E$9:$E$93)+63.1579*EXP(-0.19*G$58))/(Fperm_SI_Woolf2021!$E$9:$E$93-G$58))*(G$58-Fperm_SI_Woolf2021!$E$9:$E$93)/10))) + Fperm_SI_Woolf2021!$H$9:$H$93*EXP(-Fperm_SI_Woolf2021!$K$9:$K$93*$C97*IF(G$58=Fperm_SI_Woolf2021!$E$9:$E$93,1,EXP(LN((1.1*(Fperm_SI_Woolf2021!$E$9:$E$93-G$58)-63.1579*EXP(-0.19*Fperm_SI_Woolf2021!$E$9:$E$93)+63.1579*EXP(-0.19*G$58))/(Fperm_SI_Woolf2021!$E$9:$E$93-G$58))*(G$58-Fperm_SI_Woolf2021!$E$9:$E$93)/10))),Fperm_SI_Woolf2021!$D$9:$D$93))</f>
        <v>0.91720531552740003</v>
      </c>
      <c r="H97" s="51" cm="1">
        <f t="array" ref="H97">MIN(1,SLOPE(Fperm_SI_Woolf2021!$F$9:$F$93*EXP(-Fperm_SI_Woolf2021!$I$9:$I$93*$C97*IF(H$58=Fperm_SI_Woolf2021!$E$9:$E$93,1,EXP(LN((1.1*(Fperm_SI_Woolf2021!$E$9:$E$93-H$58)-63.1579*EXP(-0.19*Fperm_SI_Woolf2021!$E$9:$E$93)+63.1579*EXP(-0.19*H$58))/(Fperm_SI_Woolf2021!$E$9:$E$93-H$58))*(H$58-Fperm_SI_Woolf2021!$E$9:$E$93)/10))) + Fperm_SI_Woolf2021!$G$9:$G$93*EXP(-Fperm_SI_Woolf2021!$J$9:$J$93*$C97*IF(H$58=Fperm_SI_Woolf2021!$E$9:$E$93,1,EXP(LN((1.1*(Fperm_SI_Woolf2021!$E$9:$E$93-H$58)-63.1579*EXP(-0.19*Fperm_SI_Woolf2021!$E$9:$E$93)+63.1579*EXP(-0.19*H$58))/(Fperm_SI_Woolf2021!$E$9:$E$93-H$58))*(H$58-Fperm_SI_Woolf2021!$E$9:$E$93)/10))) + Fperm_SI_Woolf2021!$H$9:$H$93*EXP(-Fperm_SI_Woolf2021!$K$9:$K$93*$C97*IF(H$58=Fperm_SI_Woolf2021!$E$9:$E$93,1,EXP(LN((1.1*(Fperm_SI_Woolf2021!$E$9:$E$93-H$58)-63.1579*EXP(-0.19*Fperm_SI_Woolf2021!$E$9:$E$93)+63.1579*EXP(-0.19*H$58))/(Fperm_SI_Woolf2021!$E$9:$E$93-H$58))*(H$58-Fperm_SI_Woolf2021!$E$9:$E$93)/10))),Fperm_SI_Woolf2021!$D$9:$D$93)*H$57+INTERCEPT(Fperm_SI_Woolf2021!$F$9:$F$93*EXP(-Fperm_SI_Woolf2021!$I$9:$I$93*$C97*IF(H$58=Fperm_SI_Woolf2021!$E$9:$E$93,1,EXP(LN((1.1*(Fperm_SI_Woolf2021!$E$9:$E$93-H$58)-63.1579*EXP(-0.19*Fperm_SI_Woolf2021!$E$9:$E$93)+63.1579*EXP(-0.19*H$58))/(Fperm_SI_Woolf2021!$E$9:$E$93-H$58))*(H$58-Fperm_SI_Woolf2021!$E$9:$E$93)/10))) + Fperm_SI_Woolf2021!$G$9:$G$93*EXP(-Fperm_SI_Woolf2021!$J$9:$J$93*$C97*IF(H$58=Fperm_SI_Woolf2021!$E$9:$E$93,1,EXP(LN((1.1*(Fperm_SI_Woolf2021!$E$9:$E$93-H$58)-63.1579*EXP(-0.19*Fperm_SI_Woolf2021!$E$9:$E$93)+63.1579*EXP(-0.19*H$58))/(Fperm_SI_Woolf2021!$E$9:$E$93-H$58))*(H$58-Fperm_SI_Woolf2021!$E$9:$E$93)/10))) + Fperm_SI_Woolf2021!$H$9:$H$93*EXP(-Fperm_SI_Woolf2021!$K$9:$K$93*$C97*IF(H$58=Fperm_SI_Woolf2021!$E$9:$E$93,1,EXP(LN((1.1*(Fperm_SI_Woolf2021!$E$9:$E$93-H$58)-63.1579*EXP(-0.19*Fperm_SI_Woolf2021!$E$9:$E$93)+63.1579*EXP(-0.19*H$58))/(Fperm_SI_Woolf2021!$E$9:$E$93-H$58))*(H$58-Fperm_SI_Woolf2021!$E$9:$E$93)/10))),Fperm_SI_Woolf2021!$D$9:$D$93))</f>
        <v>0.88568026100099073</v>
      </c>
      <c r="I97" s="51" cm="1">
        <f t="array" ref="I97">MIN(1,SLOPE(Fperm_SI_Woolf2021!$F$9:$F$93*EXP(-Fperm_SI_Woolf2021!$I$9:$I$93*$C97*IF(I$58=Fperm_SI_Woolf2021!$E$9:$E$93,1,EXP(LN((1.1*(Fperm_SI_Woolf2021!$E$9:$E$93-I$58)-63.1579*EXP(-0.19*Fperm_SI_Woolf2021!$E$9:$E$93)+63.1579*EXP(-0.19*I$58))/(Fperm_SI_Woolf2021!$E$9:$E$93-I$58))*(I$58-Fperm_SI_Woolf2021!$E$9:$E$93)/10))) + Fperm_SI_Woolf2021!$G$9:$G$93*EXP(-Fperm_SI_Woolf2021!$J$9:$J$93*$C97*IF(I$58=Fperm_SI_Woolf2021!$E$9:$E$93,1,EXP(LN((1.1*(Fperm_SI_Woolf2021!$E$9:$E$93-I$58)-63.1579*EXP(-0.19*Fperm_SI_Woolf2021!$E$9:$E$93)+63.1579*EXP(-0.19*I$58))/(Fperm_SI_Woolf2021!$E$9:$E$93-I$58))*(I$58-Fperm_SI_Woolf2021!$E$9:$E$93)/10))) + Fperm_SI_Woolf2021!$H$9:$H$93*EXP(-Fperm_SI_Woolf2021!$K$9:$K$93*$C97*IF(I$58=Fperm_SI_Woolf2021!$E$9:$E$93,1,EXP(LN((1.1*(Fperm_SI_Woolf2021!$E$9:$E$93-I$58)-63.1579*EXP(-0.19*Fperm_SI_Woolf2021!$E$9:$E$93)+63.1579*EXP(-0.19*I$58))/(Fperm_SI_Woolf2021!$E$9:$E$93-I$58))*(I$58-Fperm_SI_Woolf2021!$E$9:$E$93)/10))),Fperm_SI_Woolf2021!$D$9:$D$93)*I$57+INTERCEPT(Fperm_SI_Woolf2021!$F$9:$F$93*EXP(-Fperm_SI_Woolf2021!$I$9:$I$93*$C97*IF(I$58=Fperm_SI_Woolf2021!$E$9:$E$93,1,EXP(LN((1.1*(Fperm_SI_Woolf2021!$E$9:$E$93-I$58)-63.1579*EXP(-0.19*Fperm_SI_Woolf2021!$E$9:$E$93)+63.1579*EXP(-0.19*I$58))/(Fperm_SI_Woolf2021!$E$9:$E$93-I$58))*(I$58-Fperm_SI_Woolf2021!$E$9:$E$93)/10))) + Fperm_SI_Woolf2021!$G$9:$G$93*EXP(-Fperm_SI_Woolf2021!$J$9:$J$93*$C97*IF(I$58=Fperm_SI_Woolf2021!$E$9:$E$93,1,EXP(LN((1.1*(Fperm_SI_Woolf2021!$E$9:$E$93-I$58)-63.1579*EXP(-0.19*Fperm_SI_Woolf2021!$E$9:$E$93)+63.1579*EXP(-0.19*I$58))/(Fperm_SI_Woolf2021!$E$9:$E$93-I$58))*(I$58-Fperm_SI_Woolf2021!$E$9:$E$93)/10))) + Fperm_SI_Woolf2021!$H$9:$H$93*EXP(-Fperm_SI_Woolf2021!$K$9:$K$93*$C97*IF(I$58=Fperm_SI_Woolf2021!$E$9:$E$93,1,EXP(LN((1.1*(Fperm_SI_Woolf2021!$E$9:$E$93-I$58)-63.1579*EXP(-0.19*Fperm_SI_Woolf2021!$E$9:$E$93)+63.1579*EXP(-0.19*I$58))/(Fperm_SI_Woolf2021!$E$9:$E$93-I$58))*(I$58-Fperm_SI_Woolf2021!$E$9:$E$93)/10))),Fperm_SI_Woolf2021!$D$9:$D$93))</f>
        <v>0.85415520647458143</v>
      </c>
      <c r="J97" s="51" cm="1">
        <f t="array" ref="J97">MIN(1,SLOPE(Fperm_SI_Woolf2021!$F$9:$F$93*EXP(-Fperm_SI_Woolf2021!$I$9:$I$93*$C97*IF(J$58=Fperm_SI_Woolf2021!$E$9:$E$93,1,EXP(LN((1.1*(Fperm_SI_Woolf2021!$E$9:$E$93-J$58)-63.1579*EXP(-0.19*Fperm_SI_Woolf2021!$E$9:$E$93)+63.1579*EXP(-0.19*J$58))/(Fperm_SI_Woolf2021!$E$9:$E$93-J$58))*(J$58-Fperm_SI_Woolf2021!$E$9:$E$93)/10))) + Fperm_SI_Woolf2021!$G$9:$G$93*EXP(-Fperm_SI_Woolf2021!$J$9:$J$93*$C97*IF(J$58=Fperm_SI_Woolf2021!$E$9:$E$93,1,EXP(LN((1.1*(Fperm_SI_Woolf2021!$E$9:$E$93-J$58)-63.1579*EXP(-0.19*Fperm_SI_Woolf2021!$E$9:$E$93)+63.1579*EXP(-0.19*J$58))/(Fperm_SI_Woolf2021!$E$9:$E$93-J$58))*(J$58-Fperm_SI_Woolf2021!$E$9:$E$93)/10))) + Fperm_SI_Woolf2021!$H$9:$H$93*EXP(-Fperm_SI_Woolf2021!$K$9:$K$93*$C97*IF(J$58=Fperm_SI_Woolf2021!$E$9:$E$93,1,EXP(LN((1.1*(Fperm_SI_Woolf2021!$E$9:$E$93-J$58)-63.1579*EXP(-0.19*Fperm_SI_Woolf2021!$E$9:$E$93)+63.1579*EXP(-0.19*J$58))/(Fperm_SI_Woolf2021!$E$9:$E$93-J$58))*(J$58-Fperm_SI_Woolf2021!$E$9:$E$93)/10))),Fperm_SI_Woolf2021!$D$9:$D$93)*J$57+INTERCEPT(Fperm_SI_Woolf2021!$F$9:$F$93*EXP(-Fperm_SI_Woolf2021!$I$9:$I$93*$C97*IF(J$58=Fperm_SI_Woolf2021!$E$9:$E$93,1,EXP(LN((1.1*(Fperm_SI_Woolf2021!$E$9:$E$93-J$58)-63.1579*EXP(-0.19*Fperm_SI_Woolf2021!$E$9:$E$93)+63.1579*EXP(-0.19*J$58))/(Fperm_SI_Woolf2021!$E$9:$E$93-J$58))*(J$58-Fperm_SI_Woolf2021!$E$9:$E$93)/10))) + Fperm_SI_Woolf2021!$G$9:$G$93*EXP(-Fperm_SI_Woolf2021!$J$9:$J$93*$C97*IF(J$58=Fperm_SI_Woolf2021!$E$9:$E$93,1,EXP(LN((1.1*(Fperm_SI_Woolf2021!$E$9:$E$93-J$58)-63.1579*EXP(-0.19*Fperm_SI_Woolf2021!$E$9:$E$93)+63.1579*EXP(-0.19*J$58))/(Fperm_SI_Woolf2021!$E$9:$E$93-J$58))*(J$58-Fperm_SI_Woolf2021!$E$9:$E$93)/10))) + Fperm_SI_Woolf2021!$H$9:$H$93*EXP(-Fperm_SI_Woolf2021!$K$9:$K$93*$C97*IF(J$58=Fperm_SI_Woolf2021!$E$9:$E$93,1,EXP(LN((1.1*(Fperm_SI_Woolf2021!$E$9:$E$93-J$58)-63.1579*EXP(-0.19*Fperm_SI_Woolf2021!$E$9:$E$93)+63.1579*EXP(-0.19*J$58))/(Fperm_SI_Woolf2021!$E$9:$E$93-J$58))*(J$58-Fperm_SI_Woolf2021!$E$9:$E$93)/10))),Fperm_SI_Woolf2021!$D$9:$D$93))</f>
        <v>0.82263015194817213</v>
      </c>
      <c r="K97" s="51" cm="1">
        <f t="array" ref="K97">MIN(1,SLOPE(Fperm_SI_Woolf2021!$F$9:$F$93*EXP(-Fperm_SI_Woolf2021!$I$9:$I$93*$C97*IF(K$58=Fperm_SI_Woolf2021!$E$9:$E$93,1,EXP(LN((1.1*(Fperm_SI_Woolf2021!$E$9:$E$93-K$58)-63.1579*EXP(-0.19*Fperm_SI_Woolf2021!$E$9:$E$93)+63.1579*EXP(-0.19*K$58))/(Fperm_SI_Woolf2021!$E$9:$E$93-K$58))*(K$58-Fperm_SI_Woolf2021!$E$9:$E$93)/10))) + Fperm_SI_Woolf2021!$G$9:$G$93*EXP(-Fperm_SI_Woolf2021!$J$9:$J$93*$C97*IF(K$58=Fperm_SI_Woolf2021!$E$9:$E$93,1,EXP(LN((1.1*(Fperm_SI_Woolf2021!$E$9:$E$93-K$58)-63.1579*EXP(-0.19*Fperm_SI_Woolf2021!$E$9:$E$93)+63.1579*EXP(-0.19*K$58))/(Fperm_SI_Woolf2021!$E$9:$E$93-K$58))*(K$58-Fperm_SI_Woolf2021!$E$9:$E$93)/10))) + Fperm_SI_Woolf2021!$H$9:$H$93*EXP(-Fperm_SI_Woolf2021!$K$9:$K$93*$C97*IF(K$58=Fperm_SI_Woolf2021!$E$9:$E$93,1,EXP(LN((1.1*(Fperm_SI_Woolf2021!$E$9:$E$93-K$58)-63.1579*EXP(-0.19*Fperm_SI_Woolf2021!$E$9:$E$93)+63.1579*EXP(-0.19*K$58))/(Fperm_SI_Woolf2021!$E$9:$E$93-K$58))*(K$58-Fperm_SI_Woolf2021!$E$9:$E$93)/10))),Fperm_SI_Woolf2021!$D$9:$D$93)*K$57+INTERCEPT(Fperm_SI_Woolf2021!$F$9:$F$93*EXP(-Fperm_SI_Woolf2021!$I$9:$I$93*$C97*IF(K$58=Fperm_SI_Woolf2021!$E$9:$E$93,1,EXP(LN((1.1*(Fperm_SI_Woolf2021!$E$9:$E$93-K$58)-63.1579*EXP(-0.19*Fperm_SI_Woolf2021!$E$9:$E$93)+63.1579*EXP(-0.19*K$58))/(Fperm_SI_Woolf2021!$E$9:$E$93-K$58))*(K$58-Fperm_SI_Woolf2021!$E$9:$E$93)/10))) + Fperm_SI_Woolf2021!$G$9:$G$93*EXP(-Fperm_SI_Woolf2021!$J$9:$J$93*$C97*IF(K$58=Fperm_SI_Woolf2021!$E$9:$E$93,1,EXP(LN((1.1*(Fperm_SI_Woolf2021!$E$9:$E$93-K$58)-63.1579*EXP(-0.19*Fperm_SI_Woolf2021!$E$9:$E$93)+63.1579*EXP(-0.19*K$58))/(Fperm_SI_Woolf2021!$E$9:$E$93-K$58))*(K$58-Fperm_SI_Woolf2021!$E$9:$E$93)/10))) + Fperm_SI_Woolf2021!$H$9:$H$93*EXP(-Fperm_SI_Woolf2021!$K$9:$K$93*$C97*IF(K$58=Fperm_SI_Woolf2021!$E$9:$E$93,1,EXP(LN((1.1*(Fperm_SI_Woolf2021!$E$9:$E$93-K$58)-63.1579*EXP(-0.19*Fperm_SI_Woolf2021!$E$9:$E$93)+63.1579*EXP(-0.19*K$58))/(Fperm_SI_Woolf2021!$E$9:$E$93-K$58))*(K$58-Fperm_SI_Woolf2021!$E$9:$E$93)/10))),Fperm_SI_Woolf2021!$D$9:$D$93))</f>
        <v>0.79110509742176283</v>
      </c>
      <c r="L97" s="51" cm="1">
        <f t="array" ref="L97">MIN(1,SLOPE(Fperm_SI_Woolf2021!$F$9:$F$93*EXP(-Fperm_SI_Woolf2021!$I$9:$I$93*$C97*IF(L$58=Fperm_SI_Woolf2021!$E$9:$E$93,1,EXP(LN((1.1*(Fperm_SI_Woolf2021!$E$9:$E$93-L$58)-63.1579*EXP(-0.19*Fperm_SI_Woolf2021!$E$9:$E$93)+63.1579*EXP(-0.19*L$58))/(Fperm_SI_Woolf2021!$E$9:$E$93-L$58))*(L$58-Fperm_SI_Woolf2021!$E$9:$E$93)/10))) + Fperm_SI_Woolf2021!$G$9:$G$93*EXP(-Fperm_SI_Woolf2021!$J$9:$J$93*$C97*IF(L$58=Fperm_SI_Woolf2021!$E$9:$E$93,1,EXP(LN((1.1*(Fperm_SI_Woolf2021!$E$9:$E$93-L$58)-63.1579*EXP(-0.19*Fperm_SI_Woolf2021!$E$9:$E$93)+63.1579*EXP(-0.19*L$58))/(Fperm_SI_Woolf2021!$E$9:$E$93-L$58))*(L$58-Fperm_SI_Woolf2021!$E$9:$E$93)/10))) + Fperm_SI_Woolf2021!$H$9:$H$93*EXP(-Fperm_SI_Woolf2021!$K$9:$K$93*$C97*IF(L$58=Fperm_SI_Woolf2021!$E$9:$E$93,1,EXP(LN((1.1*(Fperm_SI_Woolf2021!$E$9:$E$93-L$58)-63.1579*EXP(-0.19*Fperm_SI_Woolf2021!$E$9:$E$93)+63.1579*EXP(-0.19*L$58))/(Fperm_SI_Woolf2021!$E$9:$E$93-L$58))*(L$58-Fperm_SI_Woolf2021!$E$9:$E$93)/10))),Fperm_SI_Woolf2021!$D$9:$D$93)*L$57+INTERCEPT(Fperm_SI_Woolf2021!$F$9:$F$93*EXP(-Fperm_SI_Woolf2021!$I$9:$I$93*$C97*IF(L$58=Fperm_SI_Woolf2021!$E$9:$E$93,1,EXP(LN((1.1*(Fperm_SI_Woolf2021!$E$9:$E$93-L$58)-63.1579*EXP(-0.19*Fperm_SI_Woolf2021!$E$9:$E$93)+63.1579*EXP(-0.19*L$58))/(Fperm_SI_Woolf2021!$E$9:$E$93-L$58))*(L$58-Fperm_SI_Woolf2021!$E$9:$E$93)/10))) + Fperm_SI_Woolf2021!$G$9:$G$93*EXP(-Fperm_SI_Woolf2021!$J$9:$J$93*$C97*IF(L$58=Fperm_SI_Woolf2021!$E$9:$E$93,1,EXP(LN((1.1*(Fperm_SI_Woolf2021!$E$9:$E$93-L$58)-63.1579*EXP(-0.19*Fperm_SI_Woolf2021!$E$9:$E$93)+63.1579*EXP(-0.19*L$58))/(Fperm_SI_Woolf2021!$E$9:$E$93-L$58))*(L$58-Fperm_SI_Woolf2021!$E$9:$E$93)/10))) + Fperm_SI_Woolf2021!$H$9:$H$93*EXP(-Fperm_SI_Woolf2021!$K$9:$K$93*$C97*IF(L$58=Fperm_SI_Woolf2021!$E$9:$E$93,1,EXP(LN((1.1*(Fperm_SI_Woolf2021!$E$9:$E$93-L$58)-63.1579*EXP(-0.19*Fperm_SI_Woolf2021!$E$9:$E$93)+63.1579*EXP(-0.19*L$58))/(Fperm_SI_Woolf2021!$E$9:$E$93-L$58))*(L$58-Fperm_SI_Woolf2021!$E$9:$E$93)/10))),Fperm_SI_Woolf2021!$D$9:$D$93))</f>
        <v>0.75958004289535341</v>
      </c>
      <c r="M97" s="51" cm="1">
        <f t="array" ref="M97">MIN(1,SLOPE(Fperm_SI_Woolf2021!$F$9:$F$93*EXP(-Fperm_SI_Woolf2021!$I$9:$I$93*$C97*IF(M$58=Fperm_SI_Woolf2021!$E$9:$E$93,1,EXP(LN((1.1*(Fperm_SI_Woolf2021!$E$9:$E$93-M$58)-63.1579*EXP(-0.19*Fperm_SI_Woolf2021!$E$9:$E$93)+63.1579*EXP(-0.19*M$58))/(Fperm_SI_Woolf2021!$E$9:$E$93-M$58))*(M$58-Fperm_SI_Woolf2021!$E$9:$E$93)/10))) + Fperm_SI_Woolf2021!$G$9:$G$93*EXP(-Fperm_SI_Woolf2021!$J$9:$J$93*$C97*IF(M$58=Fperm_SI_Woolf2021!$E$9:$E$93,1,EXP(LN((1.1*(Fperm_SI_Woolf2021!$E$9:$E$93-M$58)-63.1579*EXP(-0.19*Fperm_SI_Woolf2021!$E$9:$E$93)+63.1579*EXP(-0.19*M$58))/(Fperm_SI_Woolf2021!$E$9:$E$93-M$58))*(M$58-Fperm_SI_Woolf2021!$E$9:$E$93)/10))) + Fperm_SI_Woolf2021!$H$9:$H$93*EXP(-Fperm_SI_Woolf2021!$K$9:$K$93*$C97*IF(M$58=Fperm_SI_Woolf2021!$E$9:$E$93,1,EXP(LN((1.1*(Fperm_SI_Woolf2021!$E$9:$E$93-M$58)-63.1579*EXP(-0.19*Fperm_SI_Woolf2021!$E$9:$E$93)+63.1579*EXP(-0.19*M$58))/(Fperm_SI_Woolf2021!$E$9:$E$93-M$58))*(M$58-Fperm_SI_Woolf2021!$E$9:$E$93)/10))),Fperm_SI_Woolf2021!$D$9:$D$93)*M$57+INTERCEPT(Fperm_SI_Woolf2021!$F$9:$F$93*EXP(-Fperm_SI_Woolf2021!$I$9:$I$93*$C97*IF(M$58=Fperm_SI_Woolf2021!$E$9:$E$93,1,EXP(LN((1.1*(Fperm_SI_Woolf2021!$E$9:$E$93-M$58)-63.1579*EXP(-0.19*Fperm_SI_Woolf2021!$E$9:$E$93)+63.1579*EXP(-0.19*M$58))/(Fperm_SI_Woolf2021!$E$9:$E$93-M$58))*(M$58-Fperm_SI_Woolf2021!$E$9:$E$93)/10))) + Fperm_SI_Woolf2021!$G$9:$G$93*EXP(-Fperm_SI_Woolf2021!$J$9:$J$93*$C97*IF(M$58=Fperm_SI_Woolf2021!$E$9:$E$93,1,EXP(LN((1.1*(Fperm_SI_Woolf2021!$E$9:$E$93-M$58)-63.1579*EXP(-0.19*Fperm_SI_Woolf2021!$E$9:$E$93)+63.1579*EXP(-0.19*M$58))/(Fperm_SI_Woolf2021!$E$9:$E$93-M$58))*(M$58-Fperm_SI_Woolf2021!$E$9:$E$93)/10))) + Fperm_SI_Woolf2021!$H$9:$H$93*EXP(-Fperm_SI_Woolf2021!$K$9:$K$93*$C97*IF(M$58=Fperm_SI_Woolf2021!$E$9:$E$93,1,EXP(LN((1.1*(Fperm_SI_Woolf2021!$E$9:$E$93-M$58)-63.1579*EXP(-0.19*Fperm_SI_Woolf2021!$E$9:$E$93)+63.1579*EXP(-0.19*M$58))/(Fperm_SI_Woolf2021!$E$9:$E$93-M$58))*(M$58-Fperm_SI_Woolf2021!$E$9:$E$93)/10))),Fperm_SI_Woolf2021!$D$9:$D$93))</f>
        <v>0.72805498836894411</v>
      </c>
      <c r="N97" s="51" cm="1">
        <f t="array" ref="N97">MIN(1,SLOPE(Fperm_SI_Woolf2021!$F$9:$F$93*EXP(-Fperm_SI_Woolf2021!$I$9:$I$93*$C97*IF(N$58=Fperm_SI_Woolf2021!$E$9:$E$93,1,EXP(LN((1.1*(Fperm_SI_Woolf2021!$E$9:$E$93-N$58)-63.1579*EXP(-0.19*Fperm_SI_Woolf2021!$E$9:$E$93)+63.1579*EXP(-0.19*N$58))/(Fperm_SI_Woolf2021!$E$9:$E$93-N$58))*(N$58-Fperm_SI_Woolf2021!$E$9:$E$93)/10))) + Fperm_SI_Woolf2021!$G$9:$G$93*EXP(-Fperm_SI_Woolf2021!$J$9:$J$93*$C97*IF(N$58=Fperm_SI_Woolf2021!$E$9:$E$93,1,EXP(LN((1.1*(Fperm_SI_Woolf2021!$E$9:$E$93-N$58)-63.1579*EXP(-0.19*Fperm_SI_Woolf2021!$E$9:$E$93)+63.1579*EXP(-0.19*N$58))/(Fperm_SI_Woolf2021!$E$9:$E$93-N$58))*(N$58-Fperm_SI_Woolf2021!$E$9:$E$93)/10))) + Fperm_SI_Woolf2021!$H$9:$H$93*EXP(-Fperm_SI_Woolf2021!$K$9:$K$93*$C97*IF(N$58=Fperm_SI_Woolf2021!$E$9:$E$93,1,EXP(LN((1.1*(Fperm_SI_Woolf2021!$E$9:$E$93-N$58)-63.1579*EXP(-0.19*Fperm_SI_Woolf2021!$E$9:$E$93)+63.1579*EXP(-0.19*N$58))/(Fperm_SI_Woolf2021!$E$9:$E$93-N$58))*(N$58-Fperm_SI_Woolf2021!$E$9:$E$93)/10))),Fperm_SI_Woolf2021!$D$9:$D$93)*N$57+INTERCEPT(Fperm_SI_Woolf2021!$F$9:$F$93*EXP(-Fperm_SI_Woolf2021!$I$9:$I$93*$C97*IF(N$58=Fperm_SI_Woolf2021!$E$9:$E$93,1,EXP(LN((1.1*(Fperm_SI_Woolf2021!$E$9:$E$93-N$58)-63.1579*EXP(-0.19*Fperm_SI_Woolf2021!$E$9:$E$93)+63.1579*EXP(-0.19*N$58))/(Fperm_SI_Woolf2021!$E$9:$E$93-N$58))*(N$58-Fperm_SI_Woolf2021!$E$9:$E$93)/10))) + Fperm_SI_Woolf2021!$G$9:$G$93*EXP(-Fperm_SI_Woolf2021!$J$9:$J$93*$C97*IF(N$58=Fperm_SI_Woolf2021!$E$9:$E$93,1,EXP(LN((1.1*(Fperm_SI_Woolf2021!$E$9:$E$93-N$58)-63.1579*EXP(-0.19*Fperm_SI_Woolf2021!$E$9:$E$93)+63.1579*EXP(-0.19*N$58))/(Fperm_SI_Woolf2021!$E$9:$E$93-N$58))*(N$58-Fperm_SI_Woolf2021!$E$9:$E$93)/10))) + Fperm_SI_Woolf2021!$H$9:$H$93*EXP(-Fperm_SI_Woolf2021!$K$9:$K$93*$C97*IF(N$58=Fperm_SI_Woolf2021!$E$9:$E$93,1,EXP(LN((1.1*(Fperm_SI_Woolf2021!$E$9:$E$93-N$58)-63.1579*EXP(-0.19*Fperm_SI_Woolf2021!$E$9:$E$93)+63.1579*EXP(-0.19*N$58))/(Fperm_SI_Woolf2021!$E$9:$E$93-N$58))*(N$58-Fperm_SI_Woolf2021!$E$9:$E$93)/10))),Fperm_SI_Woolf2021!$D$9:$D$93))</f>
        <v>0.69652993384253481</v>
      </c>
      <c r="O97" s="51" cm="1">
        <f t="array" ref="O97">MIN(1,SLOPE(Fperm_SI_Woolf2021!$F$9:$F$93*EXP(-Fperm_SI_Woolf2021!$I$9:$I$93*$C97*IF(O$58=Fperm_SI_Woolf2021!$E$9:$E$93,1,EXP(LN((1.1*(Fperm_SI_Woolf2021!$E$9:$E$93-O$58)-63.1579*EXP(-0.19*Fperm_SI_Woolf2021!$E$9:$E$93)+63.1579*EXP(-0.19*O$58))/(Fperm_SI_Woolf2021!$E$9:$E$93-O$58))*(O$58-Fperm_SI_Woolf2021!$E$9:$E$93)/10))) + Fperm_SI_Woolf2021!$G$9:$G$93*EXP(-Fperm_SI_Woolf2021!$J$9:$J$93*$C97*IF(O$58=Fperm_SI_Woolf2021!$E$9:$E$93,1,EXP(LN((1.1*(Fperm_SI_Woolf2021!$E$9:$E$93-O$58)-63.1579*EXP(-0.19*Fperm_SI_Woolf2021!$E$9:$E$93)+63.1579*EXP(-0.19*O$58))/(Fperm_SI_Woolf2021!$E$9:$E$93-O$58))*(O$58-Fperm_SI_Woolf2021!$E$9:$E$93)/10))) + Fperm_SI_Woolf2021!$H$9:$H$93*EXP(-Fperm_SI_Woolf2021!$K$9:$K$93*$C97*IF(O$58=Fperm_SI_Woolf2021!$E$9:$E$93,1,EXP(LN((1.1*(Fperm_SI_Woolf2021!$E$9:$E$93-O$58)-63.1579*EXP(-0.19*Fperm_SI_Woolf2021!$E$9:$E$93)+63.1579*EXP(-0.19*O$58))/(Fperm_SI_Woolf2021!$E$9:$E$93-O$58))*(O$58-Fperm_SI_Woolf2021!$E$9:$E$93)/10))),Fperm_SI_Woolf2021!$D$9:$D$93)*O$57+INTERCEPT(Fperm_SI_Woolf2021!$F$9:$F$93*EXP(-Fperm_SI_Woolf2021!$I$9:$I$93*$C97*IF(O$58=Fperm_SI_Woolf2021!$E$9:$E$93,1,EXP(LN((1.1*(Fperm_SI_Woolf2021!$E$9:$E$93-O$58)-63.1579*EXP(-0.19*Fperm_SI_Woolf2021!$E$9:$E$93)+63.1579*EXP(-0.19*O$58))/(Fperm_SI_Woolf2021!$E$9:$E$93-O$58))*(O$58-Fperm_SI_Woolf2021!$E$9:$E$93)/10))) + Fperm_SI_Woolf2021!$G$9:$G$93*EXP(-Fperm_SI_Woolf2021!$J$9:$J$93*$C97*IF(O$58=Fperm_SI_Woolf2021!$E$9:$E$93,1,EXP(LN((1.1*(Fperm_SI_Woolf2021!$E$9:$E$93-O$58)-63.1579*EXP(-0.19*Fperm_SI_Woolf2021!$E$9:$E$93)+63.1579*EXP(-0.19*O$58))/(Fperm_SI_Woolf2021!$E$9:$E$93-O$58))*(O$58-Fperm_SI_Woolf2021!$E$9:$E$93)/10))) + Fperm_SI_Woolf2021!$H$9:$H$93*EXP(-Fperm_SI_Woolf2021!$K$9:$K$93*$C97*IF(O$58=Fperm_SI_Woolf2021!$E$9:$E$93,1,EXP(LN((1.1*(Fperm_SI_Woolf2021!$E$9:$E$93-O$58)-63.1579*EXP(-0.19*Fperm_SI_Woolf2021!$E$9:$E$93)+63.1579*EXP(-0.19*O$58))/(Fperm_SI_Woolf2021!$E$9:$E$93-O$58))*(O$58-Fperm_SI_Woolf2021!$E$9:$E$93)/10))),Fperm_SI_Woolf2021!$D$9:$D$93))</f>
        <v>0.6650048793161254</v>
      </c>
      <c r="P97" s="51" cm="1">
        <f t="array" ref="P97">MIN(1,SLOPE(Fperm_SI_Woolf2021!$F$9:$F$93*EXP(-Fperm_SI_Woolf2021!$I$9:$I$93*$C97*IF(P$58=Fperm_SI_Woolf2021!$E$9:$E$93,1,EXP(LN((1.1*(Fperm_SI_Woolf2021!$E$9:$E$93-P$58)-63.1579*EXP(-0.19*Fperm_SI_Woolf2021!$E$9:$E$93)+63.1579*EXP(-0.19*P$58))/(Fperm_SI_Woolf2021!$E$9:$E$93-P$58))*(P$58-Fperm_SI_Woolf2021!$E$9:$E$93)/10))) + Fperm_SI_Woolf2021!$G$9:$G$93*EXP(-Fperm_SI_Woolf2021!$J$9:$J$93*$C97*IF(P$58=Fperm_SI_Woolf2021!$E$9:$E$93,1,EXP(LN((1.1*(Fperm_SI_Woolf2021!$E$9:$E$93-P$58)-63.1579*EXP(-0.19*Fperm_SI_Woolf2021!$E$9:$E$93)+63.1579*EXP(-0.19*P$58))/(Fperm_SI_Woolf2021!$E$9:$E$93-P$58))*(P$58-Fperm_SI_Woolf2021!$E$9:$E$93)/10))) + Fperm_SI_Woolf2021!$H$9:$H$93*EXP(-Fperm_SI_Woolf2021!$K$9:$K$93*$C97*IF(P$58=Fperm_SI_Woolf2021!$E$9:$E$93,1,EXP(LN((1.1*(Fperm_SI_Woolf2021!$E$9:$E$93-P$58)-63.1579*EXP(-0.19*Fperm_SI_Woolf2021!$E$9:$E$93)+63.1579*EXP(-0.19*P$58))/(Fperm_SI_Woolf2021!$E$9:$E$93-P$58))*(P$58-Fperm_SI_Woolf2021!$E$9:$E$93)/10))),Fperm_SI_Woolf2021!$D$9:$D$93)*P$57+INTERCEPT(Fperm_SI_Woolf2021!$F$9:$F$93*EXP(-Fperm_SI_Woolf2021!$I$9:$I$93*$C97*IF(P$58=Fperm_SI_Woolf2021!$E$9:$E$93,1,EXP(LN((1.1*(Fperm_SI_Woolf2021!$E$9:$E$93-P$58)-63.1579*EXP(-0.19*Fperm_SI_Woolf2021!$E$9:$E$93)+63.1579*EXP(-0.19*P$58))/(Fperm_SI_Woolf2021!$E$9:$E$93-P$58))*(P$58-Fperm_SI_Woolf2021!$E$9:$E$93)/10))) + Fperm_SI_Woolf2021!$G$9:$G$93*EXP(-Fperm_SI_Woolf2021!$J$9:$J$93*$C97*IF(P$58=Fperm_SI_Woolf2021!$E$9:$E$93,1,EXP(LN((1.1*(Fperm_SI_Woolf2021!$E$9:$E$93-P$58)-63.1579*EXP(-0.19*Fperm_SI_Woolf2021!$E$9:$E$93)+63.1579*EXP(-0.19*P$58))/(Fperm_SI_Woolf2021!$E$9:$E$93-P$58))*(P$58-Fperm_SI_Woolf2021!$E$9:$E$93)/10))) + Fperm_SI_Woolf2021!$H$9:$H$93*EXP(-Fperm_SI_Woolf2021!$K$9:$K$93*$C97*IF(P$58=Fperm_SI_Woolf2021!$E$9:$E$93,1,EXP(LN((1.1*(Fperm_SI_Woolf2021!$E$9:$E$93-P$58)-63.1579*EXP(-0.19*Fperm_SI_Woolf2021!$E$9:$E$93)+63.1579*EXP(-0.19*P$58))/(Fperm_SI_Woolf2021!$E$9:$E$93-P$58))*(P$58-Fperm_SI_Woolf2021!$E$9:$E$93)/10))),Fperm_SI_Woolf2021!$D$9:$D$93))</f>
        <v>0.63347982478971598</v>
      </c>
      <c r="Q97" s="51" cm="1">
        <f t="array" ref="Q97">MIN(1,SLOPE(Fperm_SI_Woolf2021!$F$9:$F$93*EXP(-Fperm_SI_Woolf2021!$I$9:$I$93*$C97*IF(Q$58=Fperm_SI_Woolf2021!$E$9:$E$93,1,EXP(LN((1.1*(Fperm_SI_Woolf2021!$E$9:$E$93-Q$58)-63.1579*EXP(-0.19*Fperm_SI_Woolf2021!$E$9:$E$93)+63.1579*EXP(-0.19*Q$58))/(Fperm_SI_Woolf2021!$E$9:$E$93-Q$58))*(Q$58-Fperm_SI_Woolf2021!$E$9:$E$93)/10))) + Fperm_SI_Woolf2021!$G$9:$G$93*EXP(-Fperm_SI_Woolf2021!$J$9:$J$93*$C97*IF(Q$58=Fperm_SI_Woolf2021!$E$9:$E$93,1,EXP(LN((1.1*(Fperm_SI_Woolf2021!$E$9:$E$93-Q$58)-63.1579*EXP(-0.19*Fperm_SI_Woolf2021!$E$9:$E$93)+63.1579*EXP(-0.19*Q$58))/(Fperm_SI_Woolf2021!$E$9:$E$93-Q$58))*(Q$58-Fperm_SI_Woolf2021!$E$9:$E$93)/10))) + Fperm_SI_Woolf2021!$H$9:$H$93*EXP(-Fperm_SI_Woolf2021!$K$9:$K$93*$C97*IF(Q$58=Fperm_SI_Woolf2021!$E$9:$E$93,1,EXP(LN((1.1*(Fperm_SI_Woolf2021!$E$9:$E$93-Q$58)-63.1579*EXP(-0.19*Fperm_SI_Woolf2021!$E$9:$E$93)+63.1579*EXP(-0.19*Q$58))/(Fperm_SI_Woolf2021!$E$9:$E$93-Q$58))*(Q$58-Fperm_SI_Woolf2021!$E$9:$E$93)/10))),Fperm_SI_Woolf2021!$D$9:$D$93)*Q$57+INTERCEPT(Fperm_SI_Woolf2021!$F$9:$F$93*EXP(-Fperm_SI_Woolf2021!$I$9:$I$93*$C97*IF(Q$58=Fperm_SI_Woolf2021!$E$9:$E$93,1,EXP(LN((1.1*(Fperm_SI_Woolf2021!$E$9:$E$93-Q$58)-63.1579*EXP(-0.19*Fperm_SI_Woolf2021!$E$9:$E$93)+63.1579*EXP(-0.19*Q$58))/(Fperm_SI_Woolf2021!$E$9:$E$93-Q$58))*(Q$58-Fperm_SI_Woolf2021!$E$9:$E$93)/10))) + Fperm_SI_Woolf2021!$G$9:$G$93*EXP(-Fperm_SI_Woolf2021!$J$9:$J$93*$C97*IF(Q$58=Fperm_SI_Woolf2021!$E$9:$E$93,1,EXP(LN((1.1*(Fperm_SI_Woolf2021!$E$9:$E$93-Q$58)-63.1579*EXP(-0.19*Fperm_SI_Woolf2021!$E$9:$E$93)+63.1579*EXP(-0.19*Q$58))/(Fperm_SI_Woolf2021!$E$9:$E$93-Q$58))*(Q$58-Fperm_SI_Woolf2021!$E$9:$E$93)/10))) + Fperm_SI_Woolf2021!$H$9:$H$93*EXP(-Fperm_SI_Woolf2021!$K$9:$K$93*$C97*IF(Q$58=Fperm_SI_Woolf2021!$E$9:$E$93,1,EXP(LN((1.1*(Fperm_SI_Woolf2021!$E$9:$E$93-Q$58)-63.1579*EXP(-0.19*Fperm_SI_Woolf2021!$E$9:$E$93)+63.1579*EXP(-0.19*Q$58))/(Fperm_SI_Woolf2021!$E$9:$E$93-Q$58))*(Q$58-Fperm_SI_Woolf2021!$E$9:$E$93)/10))),Fperm_SI_Woolf2021!$D$9:$D$93))</f>
        <v>0.60195477026330657</v>
      </c>
      <c r="R97" s="51" cm="1">
        <f t="array" ref="R97">MIN(1,SLOPE(Fperm_SI_Woolf2021!$F$9:$F$93*EXP(-Fperm_SI_Woolf2021!$I$9:$I$93*$C97*IF(R$58=Fperm_SI_Woolf2021!$E$9:$E$93,1,EXP(LN((1.1*(Fperm_SI_Woolf2021!$E$9:$E$93-R$58)-63.1579*EXP(-0.19*Fperm_SI_Woolf2021!$E$9:$E$93)+63.1579*EXP(-0.19*R$58))/(Fperm_SI_Woolf2021!$E$9:$E$93-R$58))*(R$58-Fperm_SI_Woolf2021!$E$9:$E$93)/10))) + Fperm_SI_Woolf2021!$G$9:$G$93*EXP(-Fperm_SI_Woolf2021!$J$9:$J$93*$C97*IF(R$58=Fperm_SI_Woolf2021!$E$9:$E$93,1,EXP(LN((1.1*(Fperm_SI_Woolf2021!$E$9:$E$93-R$58)-63.1579*EXP(-0.19*Fperm_SI_Woolf2021!$E$9:$E$93)+63.1579*EXP(-0.19*R$58))/(Fperm_SI_Woolf2021!$E$9:$E$93-R$58))*(R$58-Fperm_SI_Woolf2021!$E$9:$E$93)/10))) + Fperm_SI_Woolf2021!$H$9:$H$93*EXP(-Fperm_SI_Woolf2021!$K$9:$K$93*$C97*IF(R$58=Fperm_SI_Woolf2021!$E$9:$E$93,1,EXP(LN((1.1*(Fperm_SI_Woolf2021!$E$9:$E$93-R$58)-63.1579*EXP(-0.19*Fperm_SI_Woolf2021!$E$9:$E$93)+63.1579*EXP(-0.19*R$58))/(Fperm_SI_Woolf2021!$E$9:$E$93-R$58))*(R$58-Fperm_SI_Woolf2021!$E$9:$E$93)/10))),Fperm_SI_Woolf2021!$D$9:$D$93)*R$57+INTERCEPT(Fperm_SI_Woolf2021!$F$9:$F$93*EXP(-Fperm_SI_Woolf2021!$I$9:$I$93*$C97*IF(R$58=Fperm_SI_Woolf2021!$E$9:$E$93,1,EXP(LN((1.1*(Fperm_SI_Woolf2021!$E$9:$E$93-R$58)-63.1579*EXP(-0.19*Fperm_SI_Woolf2021!$E$9:$E$93)+63.1579*EXP(-0.19*R$58))/(Fperm_SI_Woolf2021!$E$9:$E$93-R$58))*(R$58-Fperm_SI_Woolf2021!$E$9:$E$93)/10))) + Fperm_SI_Woolf2021!$G$9:$G$93*EXP(-Fperm_SI_Woolf2021!$J$9:$J$93*$C97*IF(R$58=Fperm_SI_Woolf2021!$E$9:$E$93,1,EXP(LN((1.1*(Fperm_SI_Woolf2021!$E$9:$E$93-R$58)-63.1579*EXP(-0.19*Fperm_SI_Woolf2021!$E$9:$E$93)+63.1579*EXP(-0.19*R$58))/(Fperm_SI_Woolf2021!$E$9:$E$93-R$58))*(R$58-Fperm_SI_Woolf2021!$E$9:$E$93)/10))) + Fperm_SI_Woolf2021!$H$9:$H$93*EXP(-Fperm_SI_Woolf2021!$K$9:$K$93*$C97*IF(R$58=Fperm_SI_Woolf2021!$E$9:$E$93,1,EXP(LN((1.1*(Fperm_SI_Woolf2021!$E$9:$E$93-R$58)-63.1579*EXP(-0.19*Fperm_SI_Woolf2021!$E$9:$E$93)+63.1579*EXP(-0.19*R$58))/(Fperm_SI_Woolf2021!$E$9:$E$93-R$58))*(R$58-Fperm_SI_Woolf2021!$E$9:$E$93)/10))),Fperm_SI_Woolf2021!$D$9:$D$93))</f>
        <v>0.57042971573689727</v>
      </c>
      <c r="S97" s="51" cm="1">
        <f t="array" ref="S97">MIN(1,SLOPE(Fperm_SI_Woolf2021!$F$9:$F$93*EXP(-Fperm_SI_Woolf2021!$I$9:$I$93*$C97*IF(S$58=Fperm_SI_Woolf2021!$E$9:$E$93,1,EXP(LN((1.1*(Fperm_SI_Woolf2021!$E$9:$E$93-S$58)-63.1579*EXP(-0.19*Fperm_SI_Woolf2021!$E$9:$E$93)+63.1579*EXP(-0.19*S$58))/(Fperm_SI_Woolf2021!$E$9:$E$93-S$58))*(S$58-Fperm_SI_Woolf2021!$E$9:$E$93)/10))) + Fperm_SI_Woolf2021!$G$9:$G$93*EXP(-Fperm_SI_Woolf2021!$J$9:$J$93*$C97*IF(S$58=Fperm_SI_Woolf2021!$E$9:$E$93,1,EXP(LN((1.1*(Fperm_SI_Woolf2021!$E$9:$E$93-S$58)-63.1579*EXP(-0.19*Fperm_SI_Woolf2021!$E$9:$E$93)+63.1579*EXP(-0.19*S$58))/(Fperm_SI_Woolf2021!$E$9:$E$93-S$58))*(S$58-Fperm_SI_Woolf2021!$E$9:$E$93)/10))) + Fperm_SI_Woolf2021!$H$9:$H$93*EXP(-Fperm_SI_Woolf2021!$K$9:$K$93*$C97*IF(S$58=Fperm_SI_Woolf2021!$E$9:$E$93,1,EXP(LN((1.1*(Fperm_SI_Woolf2021!$E$9:$E$93-S$58)-63.1579*EXP(-0.19*Fperm_SI_Woolf2021!$E$9:$E$93)+63.1579*EXP(-0.19*S$58))/(Fperm_SI_Woolf2021!$E$9:$E$93-S$58))*(S$58-Fperm_SI_Woolf2021!$E$9:$E$93)/10))),Fperm_SI_Woolf2021!$D$9:$D$93)*S$57+INTERCEPT(Fperm_SI_Woolf2021!$F$9:$F$93*EXP(-Fperm_SI_Woolf2021!$I$9:$I$93*$C97*IF(S$58=Fperm_SI_Woolf2021!$E$9:$E$93,1,EXP(LN((1.1*(Fperm_SI_Woolf2021!$E$9:$E$93-S$58)-63.1579*EXP(-0.19*Fperm_SI_Woolf2021!$E$9:$E$93)+63.1579*EXP(-0.19*S$58))/(Fperm_SI_Woolf2021!$E$9:$E$93-S$58))*(S$58-Fperm_SI_Woolf2021!$E$9:$E$93)/10))) + Fperm_SI_Woolf2021!$G$9:$G$93*EXP(-Fperm_SI_Woolf2021!$J$9:$J$93*$C97*IF(S$58=Fperm_SI_Woolf2021!$E$9:$E$93,1,EXP(LN((1.1*(Fperm_SI_Woolf2021!$E$9:$E$93-S$58)-63.1579*EXP(-0.19*Fperm_SI_Woolf2021!$E$9:$E$93)+63.1579*EXP(-0.19*S$58))/(Fperm_SI_Woolf2021!$E$9:$E$93-S$58))*(S$58-Fperm_SI_Woolf2021!$E$9:$E$93)/10))) + Fperm_SI_Woolf2021!$H$9:$H$93*EXP(-Fperm_SI_Woolf2021!$K$9:$K$93*$C97*IF(S$58=Fperm_SI_Woolf2021!$E$9:$E$93,1,EXP(LN((1.1*(Fperm_SI_Woolf2021!$E$9:$E$93-S$58)-63.1579*EXP(-0.19*Fperm_SI_Woolf2021!$E$9:$E$93)+63.1579*EXP(-0.19*S$58))/(Fperm_SI_Woolf2021!$E$9:$E$93-S$58))*(S$58-Fperm_SI_Woolf2021!$E$9:$E$93)/10))),Fperm_SI_Woolf2021!$D$9:$D$93))</f>
        <v>0.81375367717002745</v>
      </c>
      <c r="T97" s="51" cm="1">
        <f t="array" ref="T97">MIN(1,SLOPE(Fperm_SI_Woolf2021!$F$9:$F$93*EXP(-Fperm_SI_Woolf2021!$I$9:$I$93*$C97*IF(T$58=Fperm_SI_Woolf2021!$E$9:$E$93,1,EXP(LN((1.1*(Fperm_SI_Woolf2021!$E$9:$E$93-T$58)-63.1579*EXP(-0.19*Fperm_SI_Woolf2021!$E$9:$E$93)+63.1579*EXP(-0.19*T$58))/(Fperm_SI_Woolf2021!$E$9:$E$93-T$58))*(T$58-Fperm_SI_Woolf2021!$E$9:$E$93)/10))) + Fperm_SI_Woolf2021!$G$9:$G$93*EXP(-Fperm_SI_Woolf2021!$J$9:$J$93*$C97*IF(T$58=Fperm_SI_Woolf2021!$E$9:$E$93,1,EXP(LN((1.1*(Fperm_SI_Woolf2021!$E$9:$E$93-T$58)-63.1579*EXP(-0.19*Fperm_SI_Woolf2021!$E$9:$E$93)+63.1579*EXP(-0.19*T$58))/(Fperm_SI_Woolf2021!$E$9:$E$93-T$58))*(T$58-Fperm_SI_Woolf2021!$E$9:$E$93)/10))) + Fperm_SI_Woolf2021!$H$9:$H$93*EXP(-Fperm_SI_Woolf2021!$K$9:$K$93*$C97*IF(T$58=Fperm_SI_Woolf2021!$E$9:$E$93,1,EXP(LN((1.1*(Fperm_SI_Woolf2021!$E$9:$E$93-T$58)-63.1579*EXP(-0.19*Fperm_SI_Woolf2021!$E$9:$E$93)+63.1579*EXP(-0.19*T$58))/(Fperm_SI_Woolf2021!$E$9:$E$93-T$58))*(T$58-Fperm_SI_Woolf2021!$E$9:$E$93)/10))),Fperm_SI_Woolf2021!$D$9:$D$93)*T$57+INTERCEPT(Fperm_SI_Woolf2021!$F$9:$F$93*EXP(-Fperm_SI_Woolf2021!$I$9:$I$93*$C97*IF(T$58=Fperm_SI_Woolf2021!$E$9:$E$93,1,EXP(LN((1.1*(Fperm_SI_Woolf2021!$E$9:$E$93-T$58)-63.1579*EXP(-0.19*Fperm_SI_Woolf2021!$E$9:$E$93)+63.1579*EXP(-0.19*T$58))/(Fperm_SI_Woolf2021!$E$9:$E$93-T$58))*(T$58-Fperm_SI_Woolf2021!$E$9:$E$93)/10))) + Fperm_SI_Woolf2021!$G$9:$G$93*EXP(-Fperm_SI_Woolf2021!$J$9:$J$93*$C97*IF(T$58=Fperm_SI_Woolf2021!$E$9:$E$93,1,EXP(LN((1.1*(Fperm_SI_Woolf2021!$E$9:$E$93-T$58)-63.1579*EXP(-0.19*Fperm_SI_Woolf2021!$E$9:$E$93)+63.1579*EXP(-0.19*T$58))/(Fperm_SI_Woolf2021!$E$9:$E$93-T$58))*(T$58-Fperm_SI_Woolf2021!$E$9:$E$93)/10))) + Fperm_SI_Woolf2021!$H$9:$H$93*EXP(-Fperm_SI_Woolf2021!$K$9:$K$93*$C97*IF(T$58=Fperm_SI_Woolf2021!$E$9:$E$93,1,EXP(LN((1.1*(Fperm_SI_Woolf2021!$E$9:$E$93-T$58)-63.1579*EXP(-0.19*Fperm_SI_Woolf2021!$E$9:$E$93)+63.1579*EXP(-0.19*T$58))/(Fperm_SI_Woolf2021!$E$9:$E$93-T$58))*(T$58-Fperm_SI_Woolf2021!$E$9:$E$93)/10))),Fperm_SI_Woolf2021!$D$9:$D$93))</f>
        <v>0.78179480628369402</v>
      </c>
      <c r="U97" s="51" cm="1">
        <f t="array" ref="U97">MIN(1,SLOPE(Fperm_SI_Woolf2021!$F$9:$F$93*EXP(-Fperm_SI_Woolf2021!$I$9:$I$93*$C97*IF(U$58=Fperm_SI_Woolf2021!$E$9:$E$93,1,EXP(LN((1.1*(Fperm_SI_Woolf2021!$E$9:$E$93-U$58)-63.1579*EXP(-0.19*Fperm_SI_Woolf2021!$E$9:$E$93)+63.1579*EXP(-0.19*U$58))/(Fperm_SI_Woolf2021!$E$9:$E$93-U$58))*(U$58-Fperm_SI_Woolf2021!$E$9:$E$93)/10))) + Fperm_SI_Woolf2021!$G$9:$G$93*EXP(-Fperm_SI_Woolf2021!$J$9:$J$93*$C97*IF(U$58=Fperm_SI_Woolf2021!$E$9:$E$93,1,EXP(LN((1.1*(Fperm_SI_Woolf2021!$E$9:$E$93-U$58)-63.1579*EXP(-0.19*Fperm_SI_Woolf2021!$E$9:$E$93)+63.1579*EXP(-0.19*U$58))/(Fperm_SI_Woolf2021!$E$9:$E$93-U$58))*(U$58-Fperm_SI_Woolf2021!$E$9:$E$93)/10))) + Fperm_SI_Woolf2021!$H$9:$H$93*EXP(-Fperm_SI_Woolf2021!$K$9:$K$93*$C97*IF(U$58=Fperm_SI_Woolf2021!$E$9:$E$93,1,EXP(LN((1.1*(Fperm_SI_Woolf2021!$E$9:$E$93-U$58)-63.1579*EXP(-0.19*Fperm_SI_Woolf2021!$E$9:$E$93)+63.1579*EXP(-0.19*U$58))/(Fperm_SI_Woolf2021!$E$9:$E$93-U$58))*(U$58-Fperm_SI_Woolf2021!$E$9:$E$93)/10))),Fperm_SI_Woolf2021!$D$9:$D$93)*U$57+INTERCEPT(Fperm_SI_Woolf2021!$F$9:$F$93*EXP(-Fperm_SI_Woolf2021!$I$9:$I$93*$C97*IF(U$58=Fperm_SI_Woolf2021!$E$9:$E$93,1,EXP(LN((1.1*(Fperm_SI_Woolf2021!$E$9:$E$93-U$58)-63.1579*EXP(-0.19*Fperm_SI_Woolf2021!$E$9:$E$93)+63.1579*EXP(-0.19*U$58))/(Fperm_SI_Woolf2021!$E$9:$E$93-U$58))*(U$58-Fperm_SI_Woolf2021!$E$9:$E$93)/10))) + Fperm_SI_Woolf2021!$G$9:$G$93*EXP(-Fperm_SI_Woolf2021!$J$9:$J$93*$C97*IF(U$58=Fperm_SI_Woolf2021!$E$9:$E$93,1,EXP(LN((1.1*(Fperm_SI_Woolf2021!$E$9:$E$93-U$58)-63.1579*EXP(-0.19*Fperm_SI_Woolf2021!$E$9:$E$93)+63.1579*EXP(-0.19*U$58))/(Fperm_SI_Woolf2021!$E$9:$E$93-U$58))*(U$58-Fperm_SI_Woolf2021!$E$9:$E$93)/10))) + Fperm_SI_Woolf2021!$H$9:$H$93*EXP(-Fperm_SI_Woolf2021!$K$9:$K$93*$C97*IF(U$58=Fperm_SI_Woolf2021!$E$9:$E$93,1,EXP(LN((1.1*(Fperm_SI_Woolf2021!$E$9:$E$93-U$58)-63.1579*EXP(-0.19*Fperm_SI_Woolf2021!$E$9:$E$93)+63.1579*EXP(-0.19*U$58))/(Fperm_SI_Woolf2021!$E$9:$E$93-U$58))*(U$58-Fperm_SI_Woolf2021!$E$9:$E$93)/10))),Fperm_SI_Woolf2021!$D$9:$D$93))</f>
        <v>0.74983593539736071</v>
      </c>
      <c r="V97" s="51" cm="1">
        <f t="array" ref="V97">MIN(1,SLOPE(Fperm_SI_Woolf2021!$F$9:$F$93*EXP(-Fperm_SI_Woolf2021!$I$9:$I$93*$C97*IF(V$58=Fperm_SI_Woolf2021!$E$9:$E$93,1,EXP(LN((1.1*(Fperm_SI_Woolf2021!$E$9:$E$93-V$58)-63.1579*EXP(-0.19*Fperm_SI_Woolf2021!$E$9:$E$93)+63.1579*EXP(-0.19*V$58))/(Fperm_SI_Woolf2021!$E$9:$E$93-V$58))*(V$58-Fperm_SI_Woolf2021!$E$9:$E$93)/10))) + Fperm_SI_Woolf2021!$G$9:$G$93*EXP(-Fperm_SI_Woolf2021!$J$9:$J$93*$C97*IF(V$58=Fperm_SI_Woolf2021!$E$9:$E$93,1,EXP(LN((1.1*(Fperm_SI_Woolf2021!$E$9:$E$93-V$58)-63.1579*EXP(-0.19*Fperm_SI_Woolf2021!$E$9:$E$93)+63.1579*EXP(-0.19*V$58))/(Fperm_SI_Woolf2021!$E$9:$E$93-V$58))*(V$58-Fperm_SI_Woolf2021!$E$9:$E$93)/10))) + Fperm_SI_Woolf2021!$H$9:$H$93*EXP(-Fperm_SI_Woolf2021!$K$9:$K$93*$C97*IF(V$58=Fperm_SI_Woolf2021!$E$9:$E$93,1,EXP(LN((1.1*(Fperm_SI_Woolf2021!$E$9:$E$93-V$58)-63.1579*EXP(-0.19*Fperm_SI_Woolf2021!$E$9:$E$93)+63.1579*EXP(-0.19*V$58))/(Fperm_SI_Woolf2021!$E$9:$E$93-V$58))*(V$58-Fperm_SI_Woolf2021!$E$9:$E$93)/10))),Fperm_SI_Woolf2021!$D$9:$D$93)*V$57+INTERCEPT(Fperm_SI_Woolf2021!$F$9:$F$93*EXP(-Fperm_SI_Woolf2021!$I$9:$I$93*$C97*IF(V$58=Fperm_SI_Woolf2021!$E$9:$E$93,1,EXP(LN((1.1*(Fperm_SI_Woolf2021!$E$9:$E$93-V$58)-63.1579*EXP(-0.19*Fperm_SI_Woolf2021!$E$9:$E$93)+63.1579*EXP(-0.19*V$58))/(Fperm_SI_Woolf2021!$E$9:$E$93-V$58))*(V$58-Fperm_SI_Woolf2021!$E$9:$E$93)/10))) + Fperm_SI_Woolf2021!$G$9:$G$93*EXP(-Fperm_SI_Woolf2021!$J$9:$J$93*$C97*IF(V$58=Fperm_SI_Woolf2021!$E$9:$E$93,1,EXP(LN((1.1*(Fperm_SI_Woolf2021!$E$9:$E$93-V$58)-63.1579*EXP(-0.19*Fperm_SI_Woolf2021!$E$9:$E$93)+63.1579*EXP(-0.19*V$58))/(Fperm_SI_Woolf2021!$E$9:$E$93-V$58))*(V$58-Fperm_SI_Woolf2021!$E$9:$E$93)/10))) + Fperm_SI_Woolf2021!$H$9:$H$93*EXP(-Fperm_SI_Woolf2021!$K$9:$K$93*$C97*IF(V$58=Fperm_SI_Woolf2021!$E$9:$E$93,1,EXP(LN((1.1*(Fperm_SI_Woolf2021!$E$9:$E$93-V$58)-63.1579*EXP(-0.19*Fperm_SI_Woolf2021!$E$9:$E$93)+63.1579*EXP(-0.19*V$58))/(Fperm_SI_Woolf2021!$E$9:$E$93-V$58))*(V$58-Fperm_SI_Woolf2021!$E$9:$E$93)/10))),Fperm_SI_Woolf2021!$D$9:$D$93))</f>
        <v>0.71787706451102729</v>
      </c>
      <c r="W97" s="51" cm="1">
        <f t="array" ref="W97">MIN(1,SLOPE(Fperm_SI_Woolf2021!$F$9:$F$93*EXP(-Fperm_SI_Woolf2021!$I$9:$I$93*$C97*IF(W$58=Fperm_SI_Woolf2021!$E$9:$E$93,1,EXP(LN((1.1*(Fperm_SI_Woolf2021!$E$9:$E$93-W$58)-63.1579*EXP(-0.19*Fperm_SI_Woolf2021!$E$9:$E$93)+63.1579*EXP(-0.19*W$58))/(Fperm_SI_Woolf2021!$E$9:$E$93-W$58))*(W$58-Fperm_SI_Woolf2021!$E$9:$E$93)/10))) + Fperm_SI_Woolf2021!$G$9:$G$93*EXP(-Fperm_SI_Woolf2021!$J$9:$J$93*$C97*IF(W$58=Fperm_SI_Woolf2021!$E$9:$E$93,1,EXP(LN((1.1*(Fperm_SI_Woolf2021!$E$9:$E$93-W$58)-63.1579*EXP(-0.19*Fperm_SI_Woolf2021!$E$9:$E$93)+63.1579*EXP(-0.19*W$58))/(Fperm_SI_Woolf2021!$E$9:$E$93-W$58))*(W$58-Fperm_SI_Woolf2021!$E$9:$E$93)/10))) + Fperm_SI_Woolf2021!$H$9:$H$93*EXP(-Fperm_SI_Woolf2021!$K$9:$K$93*$C97*IF(W$58=Fperm_SI_Woolf2021!$E$9:$E$93,1,EXP(LN((1.1*(Fperm_SI_Woolf2021!$E$9:$E$93-W$58)-63.1579*EXP(-0.19*Fperm_SI_Woolf2021!$E$9:$E$93)+63.1579*EXP(-0.19*W$58))/(Fperm_SI_Woolf2021!$E$9:$E$93-W$58))*(W$58-Fperm_SI_Woolf2021!$E$9:$E$93)/10))),Fperm_SI_Woolf2021!$D$9:$D$93)*W$57+INTERCEPT(Fperm_SI_Woolf2021!$F$9:$F$93*EXP(-Fperm_SI_Woolf2021!$I$9:$I$93*$C97*IF(W$58=Fperm_SI_Woolf2021!$E$9:$E$93,1,EXP(LN((1.1*(Fperm_SI_Woolf2021!$E$9:$E$93-W$58)-63.1579*EXP(-0.19*Fperm_SI_Woolf2021!$E$9:$E$93)+63.1579*EXP(-0.19*W$58))/(Fperm_SI_Woolf2021!$E$9:$E$93-W$58))*(W$58-Fperm_SI_Woolf2021!$E$9:$E$93)/10))) + Fperm_SI_Woolf2021!$G$9:$G$93*EXP(-Fperm_SI_Woolf2021!$J$9:$J$93*$C97*IF(W$58=Fperm_SI_Woolf2021!$E$9:$E$93,1,EXP(LN((1.1*(Fperm_SI_Woolf2021!$E$9:$E$93-W$58)-63.1579*EXP(-0.19*Fperm_SI_Woolf2021!$E$9:$E$93)+63.1579*EXP(-0.19*W$58))/(Fperm_SI_Woolf2021!$E$9:$E$93-W$58))*(W$58-Fperm_SI_Woolf2021!$E$9:$E$93)/10))) + Fperm_SI_Woolf2021!$H$9:$H$93*EXP(-Fperm_SI_Woolf2021!$K$9:$K$93*$C97*IF(W$58=Fperm_SI_Woolf2021!$E$9:$E$93,1,EXP(LN((1.1*(Fperm_SI_Woolf2021!$E$9:$E$93-W$58)-63.1579*EXP(-0.19*Fperm_SI_Woolf2021!$E$9:$E$93)+63.1579*EXP(-0.19*W$58))/(Fperm_SI_Woolf2021!$E$9:$E$93-W$58))*(W$58-Fperm_SI_Woolf2021!$E$9:$E$93)/10))),Fperm_SI_Woolf2021!$D$9:$D$93))</f>
        <v>0.68591819362469397</v>
      </c>
      <c r="X97" s="51" cm="1">
        <f t="array" ref="X97">MIN(1,SLOPE(Fperm_SI_Woolf2021!$F$9:$F$93*EXP(-Fperm_SI_Woolf2021!$I$9:$I$93*$C97*IF(X$58=Fperm_SI_Woolf2021!$E$9:$E$93,1,EXP(LN((1.1*(Fperm_SI_Woolf2021!$E$9:$E$93-X$58)-63.1579*EXP(-0.19*Fperm_SI_Woolf2021!$E$9:$E$93)+63.1579*EXP(-0.19*X$58))/(Fperm_SI_Woolf2021!$E$9:$E$93-X$58))*(X$58-Fperm_SI_Woolf2021!$E$9:$E$93)/10))) + Fperm_SI_Woolf2021!$G$9:$G$93*EXP(-Fperm_SI_Woolf2021!$J$9:$J$93*$C97*IF(X$58=Fperm_SI_Woolf2021!$E$9:$E$93,1,EXP(LN((1.1*(Fperm_SI_Woolf2021!$E$9:$E$93-X$58)-63.1579*EXP(-0.19*Fperm_SI_Woolf2021!$E$9:$E$93)+63.1579*EXP(-0.19*X$58))/(Fperm_SI_Woolf2021!$E$9:$E$93-X$58))*(X$58-Fperm_SI_Woolf2021!$E$9:$E$93)/10))) + Fperm_SI_Woolf2021!$H$9:$H$93*EXP(-Fperm_SI_Woolf2021!$K$9:$K$93*$C97*IF(X$58=Fperm_SI_Woolf2021!$E$9:$E$93,1,EXP(LN((1.1*(Fperm_SI_Woolf2021!$E$9:$E$93-X$58)-63.1579*EXP(-0.19*Fperm_SI_Woolf2021!$E$9:$E$93)+63.1579*EXP(-0.19*X$58))/(Fperm_SI_Woolf2021!$E$9:$E$93-X$58))*(X$58-Fperm_SI_Woolf2021!$E$9:$E$93)/10))),Fperm_SI_Woolf2021!$D$9:$D$93)*X$57+INTERCEPT(Fperm_SI_Woolf2021!$F$9:$F$93*EXP(-Fperm_SI_Woolf2021!$I$9:$I$93*$C97*IF(X$58=Fperm_SI_Woolf2021!$E$9:$E$93,1,EXP(LN((1.1*(Fperm_SI_Woolf2021!$E$9:$E$93-X$58)-63.1579*EXP(-0.19*Fperm_SI_Woolf2021!$E$9:$E$93)+63.1579*EXP(-0.19*X$58))/(Fperm_SI_Woolf2021!$E$9:$E$93-X$58))*(X$58-Fperm_SI_Woolf2021!$E$9:$E$93)/10))) + Fperm_SI_Woolf2021!$G$9:$G$93*EXP(-Fperm_SI_Woolf2021!$J$9:$J$93*$C97*IF(X$58=Fperm_SI_Woolf2021!$E$9:$E$93,1,EXP(LN((1.1*(Fperm_SI_Woolf2021!$E$9:$E$93-X$58)-63.1579*EXP(-0.19*Fperm_SI_Woolf2021!$E$9:$E$93)+63.1579*EXP(-0.19*X$58))/(Fperm_SI_Woolf2021!$E$9:$E$93-X$58))*(X$58-Fperm_SI_Woolf2021!$E$9:$E$93)/10))) + Fperm_SI_Woolf2021!$H$9:$H$93*EXP(-Fperm_SI_Woolf2021!$K$9:$K$93*$C97*IF(X$58=Fperm_SI_Woolf2021!$E$9:$E$93,1,EXP(LN((1.1*(Fperm_SI_Woolf2021!$E$9:$E$93-X$58)-63.1579*EXP(-0.19*Fperm_SI_Woolf2021!$E$9:$E$93)+63.1579*EXP(-0.19*X$58))/(Fperm_SI_Woolf2021!$E$9:$E$93-X$58))*(X$58-Fperm_SI_Woolf2021!$E$9:$E$93)/10))),Fperm_SI_Woolf2021!$D$9:$D$93))</f>
        <v>0.65395932273836066</v>
      </c>
      <c r="Y97" s="51" cm="1">
        <f t="array" ref="Y97">MIN(1,SLOPE(Fperm_SI_Woolf2021!$F$9:$F$93*EXP(-Fperm_SI_Woolf2021!$I$9:$I$93*$C97*IF(Y$58=Fperm_SI_Woolf2021!$E$9:$E$93,1,EXP(LN((1.1*(Fperm_SI_Woolf2021!$E$9:$E$93-Y$58)-63.1579*EXP(-0.19*Fperm_SI_Woolf2021!$E$9:$E$93)+63.1579*EXP(-0.19*Y$58))/(Fperm_SI_Woolf2021!$E$9:$E$93-Y$58))*(Y$58-Fperm_SI_Woolf2021!$E$9:$E$93)/10))) + Fperm_SI_Woolf2021!$G$9:$G$93*EXP(-Fperm_SI_Woolf2021!$J$9:$J$93*$C97*IF(Y$58=Fperm_SI_Woolf2021!$E$9:$E$93,1,EXP(LN((1.1*(Fperm_SI_Woolf2021!$E$9:$E$93-Y$58)-63.1579*EXP(-0.19*Fperm_SI_Woolf2021!$E$9:$E$93)+63.1579*EXP(-0.19*Y$58))/(Fperm_SI_Woolf2021!$E$9:$E$93-Y$58))*(Y$58-Fperm_SI_Woolf2021!$E$9:$E$93)/10))) + Fperm_SI_Woolf2021!$H$9:$H$93*EXP(-Fperm_SI_Woolf2021!$K$9:$K$93*$C97*IF(Y$58=Fperm_SI_Woolf2021!$E$9:$E$93,1,EXP(LN((1.1*(Fperm_SI_Woolf2021!$E$9:$E$93-Y$58)-63.1579*EXP(-0.19*Fperm_SI_Woolf2021!$E$9:$E$93)+63.1579*EXP(-0.19*Y$58))/(Fperm_SI_Woolf2021!$E$9:$E$93-Y$58))*(Y$58-Fperm_SI_Woolf2021!$E$9:$E$93)/10))),Fperm_SI_Woolf2021!$D$9:$D$93)*Y$57+INTERCEPT(Fperm_SI_Woolf2021!$F$9:$F$93*EXP(-Fperm_SI_Woolf2021!$I$9:$I$93*$C97*IF(Y$58=Fperm_SI_Woolf2021!$E$9:$E$93,1,EXP(LN((1.1*(Fperm_SI_Woolf2021!$E$9:$E$93-Y$58)-63.1579*EXP(-0.19*Fperm_SI_Woolf2021!$E$9:$E$93)+63.1579*EXP(-0.19*Y$58))/(Fperm_SI_Woolf2021!$E$9:$E$93-Y$58))*(Y$58-Fperm_SI_Woolf2021!$E$9:$E$93)/10))) + Fperm_SI_Woolf2021!$G$9:$G$93*EXP(-Fperm_SI_Woolf2021!$J$9:$J$93*$C97*IF(Y$58=Fperm_SI_Woolf2021!$E$9:$E$93,1,EXP(LN((1.1*(Fperm_SI_Woolf2021!$E$9:$E$93-Y$58)-63.1579*EXP(-0.19*Fperm_SI_Woolf2021!$E$9:$E$93)+63.1579*EXP(-0.19*Y$58))/(Fperm_SI_Woolf2021!$E$9:$E$93-Y$58))*(Y$58-Fperm_SI_Woolf2021!$E$9:$E$93)/10))) + Fperm_SI_Woolf2021!$H$9:$H$93*EXP(-Fperm_SI_Woolf2021!$K$9:$K$93*$C97*IF(Y$58=Fperm_SI_Woolf2021!$E$9:$E$93,1,EXP(LN((1.1*(Fperm_SI_Woolf2021!$E$9:$E$93-Y$58)-63.1579*EXP(-0.19*Fperm_SI_Woolf2021!$E$9:$E$93)+63.1579*EXP(-0.19*Y$58))/(Fperm_SI_Woolf2021!$E$9:$E$93-Y$58))*(Y$58-Fperm_SI_Woolf2021!$E$9:$E$93)/10))),Fperm_SI_Woolf2021!$D$9:$D$93))</f>
        <v>0.62200045185202724</v>
      </c>
      <c r="Z97" s="51" cm="1">
        <f t="array" ref="Z97">MIN(1,SLOPE(Fperm_SI_Woolf2021!$F$9:$F$93*EXP(-Fperm_SI_Woolf2021!$I$9:$I$93*$C97*IF(Z$58=Fperm_SI_Woolf2021!$E$9:$E$93,1,EXP(LN((1.1*(Fperm_SI_Woolf2021!$E$9:$E$93-Z$58)-63.1579*EXP(-0.19*Fperm_SI_Woolf2021!$E$9:$E$93)+63.1579*EXP(-0.19*Z$58))/(Fperm_SI_Woolf2021!$E$9:$E$93-Z$58))*(Z$58-Fperm_SI_Woolf2021!$E$9:$E$93)/10))) + Fperm_SI_Woolf2021!$G$9:$G$93*EXP(-Fperm_SI_Woolf2021!$J$9:$J$93*$C97*IF(Z$58=Fperm_SI_Woolf2021!$E$9:$E$93,1,EXP(LN((1.1*(Fperm_SI_Woolf2021!$E$9:$E$93-Z$58)-63.1579*EXP(-0.19*Fperm_SI_Woolf2021!$E$9:$E$93)+63.1579*EXP(-0.19*Z$58))/(Fperm_SI_Woolf2021!$E$9:$E$93-Z$58))*(Z$58-Fperm_SI_Woolf2021!$E$9:$E$93)/10))) + Fperm_SI_Woolf2021!$H$9:$H$93*EXP(-Fperm_SI_Woolf2021!$K$9:$K$93*$C97*IF(Z$58=Fperm_SI_Woolf2021!$E$9:$E$93,1,EXP(LN((1.1*(Fperm_SI_Woolf2021!$E$9:$E$93-Z$58)-63.1579*EXP(-0.19*Fperm_SI_Woolf2021!$E$9:$E$93)+63.1579*EXP(-0.19*Z$58))/(Fperm_SI_Woolf2021!$E$9:$E$93-Z$58))*(Z$58-Fperm_SI_Woolf2021!$E$9:$E$93)/10))),Fperm_SI_Woolf2021!$D$9:$D$93)*Z$57+INTERCEPT(Fperm_SI_Woolf2021!$F$9:$F$93*EXP(-Fperm_SI_Woolf2021!$I$9:$I$93*$C97*IF(Z$58=Fperm_SI_Woolf2021!$E$9:$E$93,1,EXP(LN((1.1*(Fperm_SI_Woolf2021!$E$9:$E$93-Z$58)-63.1579*EXP(-0.19*Fperm_SI_Woolf2021!$E$9:$E$93)+63.1579*EXP(-0.19*Z$58))/(Fperm_SI_Woolf2021!$E$9:$E$93-Z$58))*(Z$58-Fperm_SI_Woolf2021!$E$9:$E$93)/10))) + Fperm_SI_Woolf2021!$G$9:$G$93*EXP(-Fperm_SI_Woolf2021!$J$9:$J$93*$C97*IF(Z$58=Fperm_SI_Woolf2021!$E$9:$E$93,1,EXP(LN((1.1*(Fperm_SI_Woolf2021!$E$9:$E$93-Z$58)-63.1579*EXP(-0.19*Fperm_SI_Woolf2021!$E$9:$E$93)+63.1579*EXP(-0.19*Z$58))/(Fperm_SI_Woolf2021!$E$9:$E$93-Z$58))*(Z$58-Fperm_SI_Woolf2021!$E$9:$E$93)/10))) + Fperm_SI_Woolf2021!$H$9:$H$93*EXP(-Fperm_SI_Woolf2021!$K$9:$K$93*$C97*IF(Z$58=Fperm_SI_Woolf2021!$E$9:$E$93,1,EXP(LN((1.1*(Fperm_SI_Woolf2021!$E$9:$E$93-Z$58)-63.1579*EXP(-0.19*Fperm_SI_Woolf2021!$E$9:$E$93)+63.1579*EXP(-0.19*Z$58))/(Fperm_SI_Woolf2021!$E$9:$E$93-Z$58))*(Z$58-Fperm_SI_Woolf2021!$E$9:$E$93)/10))),Fperm_SI_Woolf2021!$D$9:$D$93))</f>
        <v>0.59004158096569392</v>
      </c>
      <c r="AA97" s="51" cm="1">
        <f t="array" ref="AA97">MIN(1,SLOPE(Fperm_SI_Woolf2021!$F$9:$F$93*EXP(-Fperm_SI_Woolf2021!$I$9:$I$93*$C97*IF(AA$58=Fperm_SI_Woolf2021!$E$9:$E$93,1,EXP(LN((1.1*(Fperm_SI_Woolf2021!$E$9:$E$93-AA$58)-63.1579*EXP(-0.19*Fperm_SI_Woolf2021!$E$9:$E$93)+63.1579*EXP(-0.19*AA$58))/(Fperm_SI_Woolf2021!$E$9:$E$93-AA$58))*(AA$58-Fperm_SI_Woolf2021!$E$9:$E$93)/10))) + Fperm_SI_Woolf2021!$G$9:$G$93*EXP(-Fperm_SI_Woolf2021!$J$9:$J$93*$C97*IF(AA$58=Fperm_SI_Woolf2021!$E$9:$E$93,1,EXP(LN((1.1*(Fperm_SI_Woolf2021!$E$9:$E$93-AA$58)-63.1579*EXP(-0.19*Fperm_SI_Woolf2021!$E$9:$E$93)+63.1579*EXP(-0.19*AA$58))/(Fperm_SI_Woolf2021!$E$9:$E$93-AA$58))*(AA$58-Fperm_SI_Woolf2021!$E$9:$E$93)/10))) + Fperm_SI_Woolf2021!$H$9:$H$93*EXP(-Fperm_SI_Woolf2021!$K$9:$K$93*$C97*IF(AA$58=Fperm_SI_Woolf2021!$E$9:$E$93,1,EXP(LN((1.1*(Fperm_SI_Woolf2021!$E$9:$E$93-AA$58)-63.1579*EXP(-0.19*Fperm_SI_Woolf2021!$E$9:$E$93)+63.1579*EXP(-0.19*AA$58))/(Fperm_SI_Woolf2021!$E$9:$E$93-AA$58))*(AA$58-Fperm_SI_Woolf2021!$E$9:$E$93)/10))),Fperm_SI_Woolf2021!$D$9:$D$93)*AA$57+INTERCEPT(Fperm_SI_Woolf2021!$F$9:$F$93*EXP(-Fperm_SI_Woolf2021!$I$9:$I$93*$C97*IF(AA$58=Fperm_SI_Woolf2021!$E$9:$E$93,1,EXP(LN((1.1*(Fperm_SI_Woolf2021!$E$9:$E$93-AA$58)-63.1579*EXP(-0.19*Fperm_SI_Woolf2021!$E$9:$E$93)+63.1579*EXP(-0.19*AA$58))/(Fperm_SI_Woolf2021!$E$9:$E$93-AA$58))*(AA$58-Fperm_SI_Woolf2021!$E$9:$E$93)/10))) + Fperm_SI_Woolf2021!$G$9:$G$93*EXP(-Fperm_SI_Woolf2021!$J$9:$J$93*$C97*IF(AA$58=Fperm_SI_Woolf2021!$E$9:$E$93,1,EXP(LN((1.1*(Fperm_SI_Woolf2021!$E$9:$E$93-AA$58)-63.1579*EXP(-0.19*Fperm_SI_Woolf2021!$E$9:$E$93)+63.1579*EXP(-0.19*AA$58))/(Fperm_SI_Woolf2021!$E$9:$E$93-AA$58))*(AA$58-Fperm_SI_Woolf2021!$E$9:$E$93)/10))) + Fperm_SI_Woolf2021!$H$9:$H$93*EXP(-Fperm_SI_Woolf2021!$K$9:$K$93*$C97*IF(AA$58=Fperm_SI_Woolf2021!$E$9:$E$93,1,EXP(LN((1.1*(Fperm_SI_Woolf2021!$E$9:$E$93-AA$58)-63.1579*EXP(-0.19*Fperm_SI_Woolf2021!$E$9:$E$93)+63.1579*EXP(-0.19*AA$58))/(Fperm_SI_Woolf2021!$E$9:$E$93-AA$58))*(AA$58-Fperm_SI_Woolf2021!$E$9:$E$93)/10))),Fperm_SI_Woolf2021!$D$9:$D$93))</f>
        <v>0.55808271007936061</v>
      </c>
      <c r="AB97" s="51" cm="1">
        <f t="array" ref="AB97">MIN(1,SLOPE(Fperm_SI_Woolf2021!$F$9:$F$93*EXP(-Fperm_SI_Woolf2021!$I$9:$I$93*$C97*IF(AB$58=Fperm_SI_Woolf2021!$E$9:$E$93,1,EXP(LN((1.1*(Fperm_SI_Woolf2021!$E$9:$E$93-AB$58)-63.1579*EXP(-0.19*Fperm_SI_Woolf2021!$E$9:$E$93)+63.1579*EXP(-0.19*AB$58))/(Fperm_SI_Woolf2021!$E$9:$E$93-AB$58))*(AB$58-Fperm_SI_Woolf2021!$E$9:$E$93)/10))) + Fperm_SI_Woolf2021!$G$9:$G$93*EXP(-Fperm_SI_Woolf2021!$J$9:$J$93*$C97*IF(AB$58=Fperm_SI_Woolf2021!$E$9:$E$93,1,EXP(LN((1.1*(Fperm_SI_Woolf2021!$E$9:$E$93-AB$58)-63.1579*EXP(-0.19*Fperm_SI_Woolf2021!$E$9:$E$93)+63.1579*EXP(-0.19*AB$58))/(Fperm_SI_Woolf2021!$E$9:$E$93-AB$58))*(AB$58-Fperm_SI_Woolf2021!$E$9:$E$93)/10))) + Fperm_SI_Woolf2021!$H$9:$H$93*EXP(-Fperm_SI_Woolf2021!$K$9:$K$93*$C97*IF(AB$58=Fperm_SI_Woolf2021!$E$9:$E$93,1,EXP(LN((1.1*(Fperm_SI_Woolf2021!$E$9:$E$93-AB$58)-63.1579*EXP(-0.19*Fperm_SI_Woolf2021!$E$9:$E$93)+63.1579*EXP(-0.19*AB$58))/(Fperm_SI_Woolf2021!$E$9:$E$93-AB$58))*(AB$58-Fperm_SI_Woolf2021!$E$9:$E$93)/10))),Fperm_SI_Woolf2021!$D$9:$D$93)*AB$57+INTERCEPT(Fperm_SI_Woolf2021!$F$9:$F$93*EXP(-Fperm_SI_Woolf2021!$I$9:$I$93*$C97*IF(AB$58=Fperm_SI_Woolf2021!$E$9:$E$93,1,EXP(LN((1.1*(Fperm_SI_Woolf2021!$E$9:$E$93-AB$58)-63.1579*EXP(-0.19*Fperm_SI_Woolf2021!$E$9:$E$93)+63.1579*EXP(-0.19*AB$58))/(Fperm_SI_Woolf2021!$E$9:$E$93-AB$58))*(AB$58-Fperm_SI_Woolf2021!$E$9:$E$93)/10))) + Fperm_SI_Woolf2021!$G$9:$G$93*EXP(-Fperm_SI_Woolf2021!$J$9:$J$93*$C97*IF(AB$58=Fperm_SI_Woolf2021!$E$9:$E$93,1,EXP(LN((1.1*(Fperm_SI_Woolf2021!$E$9:$E$93-AB$58)-63.1579*EXP(-0.19*Fperm_SI_Woolf2021!$E$9:$E$93)+63.1579*EXP(-0.19*AB$58))/(Fperm_SI_Woolf2021!$E$9:$E$93-AB$58))*(AB$58-Fperm_SI_Woolf2021!$E$9:$E$93)/10))) + Fperm_SI_Woolf2021!$H$9:$H$93*EXP(-Fperm_SI_Woolf2021!$K$9:$K$93*$C97*IF(AB$58=Fperm_SI_Woolf2021!$E$9:$E$93,1,EXP(LN((1.1*(Fperm_SI_Woolf2021!$E$9:$E$93-AB$58)-63.1579*EXP(-0.19*Fperm_SI_Woolf2021!$E$9:$E$93)+63.1579*EXP(-0.19*AB$58))/(Fperm_SI_Woolf2021!$E$9:$E$93-AB$58))*(AB$58-Fperm_SI_Woolf2021!$E$9:$E$93)/10))),Fperm_SI_Woolf2021!$D$9:$D$93))</f>
        <v>0.52612383919302719</v>
      </c>
      <c r="AC97" s="51" cm="1">
        <f t="array" ref="AC97">MIN(1,SLOPE(Fperm_SI_Woolf2021!$F$9:$F$93*EXP(-Fperm_SI_Woolf2021!$I$9:$I$93*$C97*IF(AC$58=Fperm_SI_Woolf2021!$E$9:$E$93,1,EXP(LN((1.1*(Fperm_SI_Woolf2021!$E$9:$E$93-AC$58)-63.1579*EXP(-0.19*Fperm_SI_Woolf2021!$E$9:$E$93)+63.1579*EXP(-0.19*AC$58))/(Fperm_SI_Woolf2021!$E$9:$E$93-AC$58))*(AC$58-Fperm_SI_Woolf2021!$E$9:$E$93)/10))) + Fperm_SI_Woolf2021!$G$9:$G$93*EXP(-Fperm_SI_Woolf2021!$J$9:$J$93*$C97*IF(AC$58=Fperm_SI_Woolf2021!$E$9:$E$93,1,EXP(LN((1.1*(Fperm_SI_Woolf2021!$E$9:$E$93-AC$58)-63.1579*EXP(-0.19*Fperm_SI_Woolf2021!$E$9:$E$93)+63.1579*EXP(-0.19*AC$58))/(Fperm_SI_Woolf2021!$E$9:$E$93-AC$58))*(AC$58-Fperm_SI_Woolf2021!$E$9:$E$93)/10))) + Fperm_SI_Woolf2021!$H$9:$H$93*EXP(-Fperm_SI_Woolf2021!$K$9:$K$93*$C97*IF(AC$58=Fperm_SI_Woolf2021!$E$9:$E$93,1,EXP(LN((1.1*(Fperm_SI_Woolf2021!$E$9:$E$93-AC$58)-63.1579*EXP(-0.19*Fperm_SI_Woolf2021!$E$9:$E$93)+63.1579*EXP(-0.19*AC$58))/(Fperm_SI_Woolf2021!$E$9:$E$93-AC$58))*(AC$58-Fperm_SI_Woolf2021!$E$9:$E$93)/10))),Fperm_SI_Woolf2021!$D$9:$D$93)*AC$57+INTERCEPT(Fperm_SI_Woolf2021!$F$9:$F$93*EXP(-Fperm_SI_Woolf2021!$I$9:$I$93*$C97*IF(AC$58=Fperm_SI_Woolf2021!$E$9:$E$93,1,EXP(LN((1.1*(Fperm_SI_Woolf2021!$E$9:$E$93-AC$58)-63.1579*EXP(-0.19*Fperm_SI_Woolf2021!$E$9:$E$93)+63.1579*EXP(-0.19*AC$58))/(Fperm_SI_Woolf2021!$E$9:$E$93-AC$58))*(AC$58-Fperm_SI_Woolf2021!$E$9:$E$93)/10))) + Fperm_SI_Woolf2021!$G$9:$G$93*EXP(-Fperm_SI_Woolf2021!$J$9:$J$93*$C97*IF(AC$58=Fperm_SI_Woolf2021!$E$9:$E$93,1,EXP(LN((1.1*(Fperm_SI_Woolf2021!$E$9:$E$93-AC$58)-63.1579*EXP(-0.19*Fperm_SI_Woolf2021!$E$9:$E$93)+63.1579*EXP(-0.19*AC$58))/(Fperm_SI_Woolf2021!$E$9:$E$93-AC$58))*(AC$58-Fperm_SI_Woolf2021!$E$9:$E$93)/10))) + Fperm_SI_Woolf2021!$H$9:$H$93*EXP(-Fperm_SI_Woolf2021!$K$9:$K$93*$C97*IF(AC$58=Fperm_SI_Woolf2021!$E$9:$E$93,1,EXP(LN((1.1*(Fperm_SI_Woolf2021!$E$9:$E$93-AC$58)-63.1579*EXP(-0.19*Fperm_SI_Woolf2021!$E$9:$E$93)+63.1579*EXP(-0.19*AC$58))/(Fperm_SI_Woolf2021!$E$9:$E$93-AC$58))*(AC$58-Fperm_SI_Woolf2021!$E$9:$E$93)/10))),Fperm_SI_Woolf2021!$D$9:$D$93))</f>
        <v>0.49416496830669387</v>
      </c>
      <c r="AD97" s="51" cm="1">
        <f t="array" ref="AD97">MIN(1,SLOPE(Fperm_SI_Woolf2021!$F$9:$F$93*EXP(-Fperm_SI_Woolf2021!$I$9:$I$93*$C97*IF(AD$58=Fperm_SI_Woolf2021!$E$9:$E$93,1,EXP(LN((1.1*(Fperm_SI_Woolf2021!$E$9:$E$93-AD$58)-63.1579*EXP(-0.19*Fperm_SI_Woolf2021!$E$9:$E$93)+63.1579*EXP(-0.19*AD$58))/(Fperm_SI_Woolf2021!$E$9:$E$93-AD$58))*(AD$58-Fperm_SI_Woolf2021!$E$9:$E$93)/10))) + Fperm_SI_Woolf2021!$G$9:$G$93*EXP(-Fperm_SI_Woolf2021!$J$9:$J$93*$C97*IF(AD$58=Fperm_SI_Woolf2021!$E$9:$E$93,1,EXP(LN((1.1*(Fperm_SI_Woolf2021!$E$9:$E$93-AD$58)-63.1579*EXP(-0.19*Fperm_SI_Woolf2021!$E$9:$E$93)+63.1579*EXP(-0.19*AD$58))/(Fperm_SI_Woolf2021!$E$9:$E$93-AD$58))*(AD$58-Fperm_SI_Woolf2021!$E$9:$E$93)/10))) + Fperm_SI_Woolf2021!$H$9:$H$93*EXP(-Fperm_SI_Woolf2021!$K$9:$K$93*$C97*IF(AD$58=Fperm_SI_Woolf2021!$E$9:$E$93,1,EXP(LN((1.1*(Fperm_SI_Woolf2021!$E$9:$E$93-AD$58)-63.1579*EXP(-0.19*Fperm_SI_Woolf2021!$E$9:$E$93)+63.1579*EXP(-0.19*AD$58))/(Fperm_SI_Woolf2021!$E$9:$E$93-AD$58))*(AD$58-Fperm_SI_Woolf2021!$E$9:$E$93)/10))),Fperm_SI_Woolf2021!$D$9:$D$93)*AD$57+INTERCEPT(Fperm_SI_Woolf2021!$F$9:$F$93*EXP(-Fperm_SI_Woolf2021!$I$9:$I$93*$C97*IF(AD$58=Fperm_SI_Woolf2021!$E$9:$E$93,1,EXP(LN((1.1*(Fperm_SI_Woolf2021!$E$9:$E$93-AD$58)-63.1579*EXP(-0.19*Fperm_SI_Woolf2021!$E$9:$E$93)+63.1579*EXP(-0.19*AD$58))/(Fperm_SI_Woolf2021!$E$9:$E$93-AD$58))*(AD$58-Fperm_SI_Woolf2021!$E$9:$E$93)/10))) + Fperm_SI_Woolf2021!$G$9:$G$93*EXP(-Fperm_SI_Woolf2021!$J$9:$J$93*$C97*IF(AD$58=Fperm_SI_Woolf2021!$E$9:$E$93,1,EXP(LN((1.1*(Fperm_SI_Woolf2021!$E$9:$E$93-AD$58)-63.1579*EXP(-0.19*Fperm_SI_Woolf2021!$E$9:$E$93)+63.1579*EXP(-0.19*AD$58))/(Fperm_SI_Woolf2021!$E$9:$E$93-AD$58))*(AD$58-Fperm_SI_Woolf2021!$E$9:$E$93)/10))) + Fperm_SI_Woolf2021!$H$9:$H$93*EXP(-Fperm_SI_Woolf2021!$K$9:$K$93*$C97*IF(AD$58=Fperm_SI_Woolf2021!$E$9:$E$93,1,EXP(LN((1.1*(Fperm_SI_Woolf2021!$E$9:$E$93-AD$58)-63.1579*EXP(-0.19*Fperm_SI_Woolf2021!$E$9:$E$93)+63.1579*EXP(-0.19*AD$58))/(Fperm_SI_Woolf2021!$E$9:$E$93-AD$58))*(AD$58-Fperm_SI_Woolf2021!$E$9:$E$93)/10))),Fperm_SI_Woolf2021!$D$9:$D$93))</f>
        <v>0.46220609742036051</v>
      </c>
      <c r="AE97" s="51" cm="1">
        <f t="array" ref="AE97">MIN(1,SLOPE(Fperm_SI_Woolf2021!$F$9:$F$93*EXP(-Fperm_SI_Woolf2021!$I$9:$I$93*$C97*IF(AE$58=Fperm_SI_Woolf2021!$E$9:$E$93,1,EXP(LN((1.1*(Fperm_SI_Woolf2021!$E$9:$E$93-AE$58)-63.1579*EXP(-0.19*Fperm_SI_Woolf2021!$E$9:$E$93)+63.1579*EXP(-0.19*AE$58))/(Fperm_SI_Woolf2021!$E$9:$E$93-AE$58))*(AE$58-Fperm_SI_Woolf2021!$E$9:$E$93)/10))) + Fperm_SI_Woolf2021!$G$9:$G$93*EXP(-Fperm_SI_Woolf2021!$J$9:$J$93*$C97*IF(AE$58=Fperm_SI_Woolf2021!$E$9:$E$93,1,EXP(LN((1.1*(Fperm_SI_Woolf2021!$E$9:$E$93-AE$58)-63.1579*EXP(-0.19*Fperm_SI_Woolf2021!$E$9:$E$93)+63.1579*EXP(-0.19*AE$58))/(Fperm_SI_Woolf2021!$E$9:$E$93-AE$58))*(AE$58-Fperm_SI_Woolf2021!$E$9:$E$93)/10))) + Fperm_SI_Woolf2021!$H$9:$H$93*EXP(-Fperm_SI_Woolf2021!$K$9:$K$93*$C97*IF(AE$58=Fperm_SI_Woolf2021!$E$9:$E$93,1,EXP(LN((1.1*(Fperm_SI_Woolf2021!$E$9:$E$93-AE$58)-63.1579*EXP(-0.19*Fperm_SI_Woolf2021!$E$9:$E$93)+63.1579*EXP(-0.19*AE$58))/(Fperm_SI_Woolf2021!$E$9:$E$93-AE$58))*(AE$58-Fperm_SI_Woolf2021!$E$9:$E$93)/10))),Fperm_SI_Woolf2021!$D$9:$D$93)*AE$57+INTERCEPT(Fperm_SI_Woolf2021!$F$9:$F$93*EXP(-Fperm_SI_Woolf2021!$I$9:$I$93*$C97*IF(AE$58=Fperm_SI_Woolf2021!$E$9:$E$93,1,EXP(LN((1.1*(Fperm_SI_Woolf2021!$E$9:$E$93-AE$58)-63.1579*EXP(-0.19*Fperm_SI_Woolf2021!$E$9:$E$93)+63.1579*EXP(-0.19*AE$58))/(Fperm_SI_Woolf2021!$E$9:$E$93-AE$58))*(AE$58-Fperm_SI_Woolf2021!$E$9:$E$93)/10))) + Fperm_SI_Woolf2021!$G$9:$G$93*EXP(-Fperm_SI_Woolf2021!$J$9:$J$93*$C97*IF(AE$58=Fperm_SI_Woolf2021!$E$9:$E$93,1,EXP(LN((1.1*(Fperm_SI_Woolf2021!$E$9:$E$93-AE$58)-63.1579*EXP(-0.19*Fperm_SI_Woolf2021!$E$9:$E$93)+63.1579*EXP(-0.19*AE$58))/(Fperm_SI_Woolf2021!$E$9:$E$93-AE$58))*(AE$58-Fperm_SI_Woolf2021!$E$9:$E$93)/10))) + Fperm_SI_Woolf2021!$H$9:$H$93*EXP(-Fperm_SI_Woolf2021!$K$9:$K$93*$C97*IF(AE$58=Fperm_SI_Woolf2021!$E$9:$E$93,1,EXP(LN((1.1*(Fperm_SI_Woolf2021!$E$9:$E$93-AE$58)-63.1579*EXP(-0.19*Fperm_SI_Woolf2021!$E$9:$E$93)+63.1579*EXP(-0.19*AE$58))/(Fperm_SI_Woolf2021!$E$9:$E$93-AE$58))*(AE$58-Fperm_SI_Woolf2021!$E$9:$E$93)/10))),Fperm_SI_Woolf2021!$D$9:$D$93))</f>
        <v>0.43024722653402708</v>
      </c>
      <c r="AF97" s="51" cm="1">
        <f t="array" ref="AF97">MIN(1,SLOPE(Fperm_SI_Woolf2021!$F$9:$F$93*EXP(-Fperm_SI_Woolf2021!$I$9:$I$93*$C97*IF(AF$58=Fperm_SI_Woolf2021!$E$9:$E$93,1,EXP(LN((1.1*(Fperm_SI_Woolf2021!$E$9:$E$93-AF$58)-63.1579*EXP(-0.19*Fperm_SI_Woolf2021!$E$9:$E$93)+63.1579*EXP(-0.19*AF$58))/(Fperm_SI_Woolf2021!$E$9:$E$93-AF$58))*(AF$58-Fperm_SI_Woolf2021!$E$9:$E$93)/10))) + Fperm_SI_Woolf2021!$G$9:$G$93*EXP(-Fperm_SI_Woolf2021!$J$9:$J$93*$C97*IF(AF$58=Fperm_SI_Woolf2021!$E$9:$E$93,1,EXP(LN((1.1*(Fperm_SI_Woolf2021!$E$9:$E$93-AF$58)-63.1579*EXP(-0.19*Fperm_SI_Woolf2021!$E$9:$E$93)+63.1579*EXP(-0.19*AF$58))/(Fperm_SI_Woolf2021!$E$9:$E$93-AF$58))*(AF$58-Fperm_SI_Woolf2021!$E$9:$E$93)/10))) + Fperm_SI_Woolf2021!$H$9:$H$93*EXP(-Fperm_SI_Woolf2021!$K$9:$K$93*$C97*IF(AF$58=Fperm_SI_Woolf2021!$E$9:$E$93,1,EXP(LN((1.1*(Fperm_SI_Woolf2021!$E$9:$E$93-AF$58)-63.1579*EXP(-0.19*Fperm_SI_Woolf2021!$E$9:$E$93)+63.1579*EXP(-0.19*AF$58))/(Fperm_SI_Woolf2021!$E$9:$E$93-AF$58))*(AF$58-Fperm_SI_Woolf2021!$E$9:$E$93)/10))),Fperm_SI_Woolf2021!$D$9:$D$93)*AF$57+INTERCEPT(Fperm_SI_Woolf2021!$F$9:$F$93*EXP(-Fperm_SI_Woolf2021!$I$9:$I$93*$C97*IF(AF$58=Fperm_SI_Woolf2021!$E$9:$E$93,1,EXP(LN((1.1*(Fperm_SI_Woolf2021!$E$9:$E$93-AF$58)-63.1579*EXP(-0.19*Fperm_SI_Woolf2021!$E$9:$E$93)+63.1579*EXP(-0.19*AF$58))/(Fperm_SI_Woolf2021!$E$9:$E$93-AF$58))*(AF$58-Fperm_SI_Woolf2021!$E$9:$E$93)/10))) + Fperm_SI_Woolf2021!$G$9:$G$93*EXP(-Fperm_SI_Woolf2021!$J$9:$J$93*$C97*IF(AF$58=Fperm_SI_Woolf2021!$E$9:$E$93,1,EXP(LN((1.1*(Fperm_SI_Woolf2021!$E$9:$E$93-AF$58)-63.1579*EXP(-0.19*Fperm_SI_Woolf2021!$E$9:$E$93)+63.1579*EXP(-0.19*AF$58))/(Fperm_SI_Woolf2021!$E$9:$E$93-AF$58))*(AF$58-Fperm_SI_Woolf2021!$E$9:$E$93)/10))) + Fperm_SI_Woolf2021!$H$9:$H$93*EXP(-Fperm_SI_Woolf2021!$K$9:$K$93*$C97*IF(AF$58=Fperm_SI_Woolf2021!$E$9:$E$93,1,EXP(LN((1.1*(Fperm_SI_Woolf2021!$E$9:$E$93-AF$58)-63.1579*EXP(-0.19*Fperm_SI_Woolf2021!$E$9:$E$93)+63.1579*EXP(-0.19*AF$58))/(Fperm_SI_Woolf2021!$E$9:$E$93-AF$58))*(AF$58-Fperm_SI_Woolf2021!$E$9:$E$93)/10))),Fperm_SI_Woolf2021!$D$9:$D$93))</f>
        <v>0.39828835564769371</v>
      </c>
      <c r="AG97" s="51" cm="1">
        <f t="array" ref="AG97">MIN(1,SLOPE(Fperm_SI_Woolf2021!$F$9:$F$93*EXP(-Fperm_SI_Woolf2021!$I$9:$I$93*$C97*IF(AG$58=Fperm_SI_Woolf2021!$E$9:$E$93,1,EXP(LN((1.1*(Fperm_SI_Woolf2021!$E$9:$E$93-AG$58)-63.1579*EXP(-0.19*Fperm_SI_Woolf2021!$E$9:$E$93)+63.1579*EXP(-0.19*AG$58))/(Fperm_SI_Woolf2021!$E$9:$E$93-AG$58))*(AG$58-Fperm_SI_Woolf2021!$E$9:$E$93)/10))) + Fperm_SI_Woolf2021!$G$9:$G$93*EXP(-Fperm_SI_Woolf2021!$J$9:$J$93*$C97*IF(AG$58=Fperm_SI_Woolf2021!$E$9:$E$93,1,EXP(LN((1.1*(Fperm_SI_Woolf2021!$E$9:$E$93-AG$58)-63.1579*EXP(-0.19*Fperm_SI_Woolf2021!$E$9:$E$93)+63.1579*EXP(-0.19*AG$58))/(Fperm_SI_Woolf2021!$E$9:$E$93-AG$58))*(AG$58-Fperm_SI_Woolf2021!$E$9:$E$93)/10))) + Fperm_SI_Woolf2021!$H$9:$H$93*EXP(-Fperm_SI_Woolf2021!$K$9:$K$93*$C97*IF(AG$58=Fperm_SI_Woolf2021!$E$9:$E$93,1,EXP(LN((1.1*(Fperm_SI_Woolf2021!$E$9:$E$93-AG$58)-63.1579*EXP(-0.19*Fperm_SI_Woolf2021!$E$9:$E$93)+63.1579*EXP(-0.19*AG$58))/(Fperm_SI_Woolf2021!$E$9:$E$93-AG$58))*(AG$58-Fperm_SI_Woolf2021!$E$9:$E$93)/10))),Fperm_SI_Woolf2021!$D$9:$D$93)*AG$57+INTERCEPT(Fperm_SI_Woolf2021!$F$9:$F$93*EXP(-Fperm_SI_Woolf2021!$I$9:$I$93*$C97*IF(AG$58=Fperm_SI_Woolf2021!$E$9:$E$93,1,EXP(LN((1.1*(Fperm_SI_Woolf2021!$E$9:$E$93-AG$58)-63.1579*EXP(-0.19*Fperm_SI_Woolf2021!$E$9:$E$93)+63.1579*EXP(-0.19*AG$58))/(Fperm_SI_Woolf2021!$E$9:$E$93-AG$58))*(AG$58-Fperm_SI_Woolf2021!$E$9:$E$93)/10))) + Fperm_SI_Woolf2021!$G$9:$G$93*EXP(-Fperm_SI_Woolf2021!$J$9:$J$93*$C97*IF(AG$58=Fperm_SI_Woolf2021!$E$9:$E$93,1,EXP(LN((1.1*(Fperm_SI_Woolf2021!$E$9:$E$93-AG$58)-63.1579*EXP(-0.19*Fperm_SI_Woolf2021!$E$9:$E$93)+63.1579*EXP(-0.19*AG$58))/(Fperm_SI_Woolf2021!$E$9:$E$93-AG$58))*(AG$58-Fperm_SI_Woolf2021!$E$9:$E$93)/10))) + Fperm_SI_Woolf2021!$H$9:$H$93*EXP(-Fperm_SI_Woolf2021!$K$9:$K$93*$C97*IF(AG$58=Fperm_SI_Woolf2021!$E$9:$E$93,1,EXP(LN((1.1*(Fperm_SI_Woolf2021!$E$9:$E$93-AG$58)-63.1579*EXP(-0.19*Fperm_SI_Woolf2021!$E$9:$E$93)+63.1579*EXP(-0.19*AG$58))/(Fperm_SI_Woolf2021!$E$9:$E$93-AG$58))*(AG$58-Fperm_SI_Woolf2021!$E$9:$E$93)/10))),Fperm_SI_Woolf2021!$D$9:$D$93))</f>
        <v>0.36632948476136035</v>
      </c>
      <c r="AH97" s="51" cm="1">
        <f t="array" ref="AH97">MIN(1,SLOPE(Fperm_SI_Woolf2021!$F$9:$F$93*EXP(-Fperm_SI_Woolf2021!$I$9:$I$93*$C97*IF(AH$58=Fperm_SI_Woolf2021!$E$9:$E$93,1,EXP(LN((1.1*(Fperm_SI_Woolf2021!$E$9:$E$93-AH$58)-63.1579*EXP(-0.19*Fperm_SI_Woolf2021!$E$9:$E$93)+63.1579*EXP(-0.19*AH$58))/(Fperm_SI_Woolf2021!$E$9:$E$93-AH$58))*(AH$58-Fperm_SI_Woolf2021!$E$9:$E$93)/10))) + Fperm_SI_Woolf2021!$G$9:$G$93*EXP(-Fperm_SI_Woolf2021!$J$9:$J$93*$C97*IF(AH$58=Fperm_SI_Woolf2021!$E$9:$E$93,1,EXP(LN((1.1*(Fperm_SI_Woolf2021!$E$9:$E$93-AH$58)-63.1579*EXP(-0.19*Fperm_SI_Woolf2021!$E$9:$E$93)+63.1579*EXP(-0.19*AH$58))/(Fperm_SI_Woolf2021!$E$9:$E$93-AH$58))*(AH$58-Fperm_SI_Woolf2021!$E$9:$E$93)/10))) + Fperm_SI_Woolf2021!$H$9:$H$93*EXP(-Fperm_SI_Woolf2021!$K$9:$K$93*$C97*IF(AH$58=Fperm_SI_Woolf2021!$E$9:$E$93,1,EXP(LN((1.1*(Fperm_SI_Woolf2021!$E$9:$E$93-AH$58)-63.1579*EXP(-0.19*Fperm_SI_Woolf2021!$E$9:$E$93)+63.1579*EXP(-0.19*AH$58))/(Fperm_SI_Woolf2021!$E$9:$E$93-AH$58))*(AH$58-Fperm_SI_Woolf2021!$E$9:$E$93)/10))),Fperm_SI_Woolf2021!$D$9:$D$93)*AH$57+INTERCEPT(Fperm_SI_Woolf2021!$F$9:$F$93*EXP(-Fperm_SI_Woolf2021!$I$9:$I$93*$C97*IF(AH$58=Fperm_SI_Woolf2021!$E$9:$E$93,1,EXP(LN((1.1*(Fperm_SI_Woolf2021!$E$9:$E$93-AH$58)-63.1579*EXP(-0.19*Fperm_SI_Woolf2021!$E$9:$E$93)+63.1579*EXP(-0.19*AH$58))/(Fperm_SI_Woolf2021!$E$9:$E$93-AH$58))*(AH$58-Fperm_SI_Woolf2021!$E$9:$E$93)/10))) + Fperm_SI_Woolf2021!$G$9:$G$93*EXP(-Fperm_SI_Woolf2021!$J$9:$J$93*$C97*IF(AH$58=Fperm_SI_Woolf2021!$E$9:$E$93,1,EXP(LN((1.1*(Fperm_SI_Woolf2021!$E$9:$E$93-AH$58)-63.1579*EXP(-0.19*Fperm_SI_Woolf2021!$E$9:$E$93)+63.1579*EXP(-0.19*AH$58))/(Fperm_SI_Woolf2021!$E$9:$E$93-AH$58))*(AH$58-Fperm_SI_Woolf2021!$E$9:$E$93)/10))) + Fperm_SI_Woolf2021!$H$9:$H$93*EXP(-Fperm_SI_Woolf2021!$K$9:$K$93*$C97*IF(AH$58=Fperm_SI_Woolf2021!$E$9:$E$93,1,EXP(LN((1.1*(Fperm_SI_Woolf2021!$E$9:$E$93-AH$58)-63.1579*EXP(-0.19*Fperm_SI_Woolf2021!$E$9:$E$93)+63.1579*EXP(-0.19*AH$58))/(Fperm_SI_Woolf2021!$E$9:$E$93-AH$58))*(AH$58-Fperm_SI_Woolf2021!$E$9:$E$93)/10))),Fperm_SI_Woolf2021!$D$9:$D$93))</f>
        <v>0.66172215363701536</v>
      </c>
      <c r="AI97" s="51" cm="1">
        <f t="array" ref="AI97">MIN(1,SLOPE(Fperm_SI_Woolf2021!$F$9:$F$93*EXP(-Fperm_SI_Woolf2021!$I$9:$I$93*$C97*IF(AI$58=Fperm_SI_Woolf2021!$E$9:$E$93,1,EXP(LN((1.1*(Fperm_SI_Woolf2021!$E$9:$E$93-AI$58)-63.1579*EXP(-0.19*Fperm_SI_Woolf2021!$E$9:$E$93)+63.1579*EXP(-0.19*AI$58))/(Fperm_SI_Woolf2021!$E$9:$E$93-AI$58))*(AI$58-Fperm_SI_Woolf2021!$E$9:$E$93)/10))) + Fperm_SI_Woolf2021!$G$9:$G$93*EXP(-Fperm_SI_Woolf2021!$J$9:$J$93*$C97*IF(AI$58=Fperm_SI_Woolf2021!$E$9:$E$93,1,EXP(LN((1.1*(Fperm_SI_Woolf2021!$E$9:$E$93-AI$58)-63.1579*EXP(-0.19*Fperm_SI_Woolf2021!$E$9:$E$93)+63.1579*EXP(-0.19*AI$58))/(Fperm_SI_Woolf2021!$E$9:$E$93-AI$58))*(AI$58-Fperm_SI_Woolf2021!$E$9:$E$93)/10))) + Fperm_SI_Woolf2021!$H$9:$H$93*EXP(-Fperm_SI_Woolf2021!$K$9:$K$93*$C97*IF(AI$58=Fperm_SI_Woolf2021!$E$9:$E$93,1,EXP(LN((1.1*(Fperm_SI_Woolf2021!$E$9:$E$93-AI$58)-63.1579*EXP(-0.19*Fperm_SI_Woolf2021!$E$9:$E$93)+63.1579*EXP(-0.19*AI$58))/(Fperm_SI_Woolf2021!$E$9:$E$93-AI$58))*(AI$58-Fperm_SI_Woolf2021!$E$9:$E$93)/10))),Fperm_SI_Woolf2021!$D$9:$D$93)*AI$57+INTERCEPT(Fperm_SI_Woolf2021!$F$9:$F$93*EXP(-Fperm_SI_Woolf2021!$I$9:$I$93*$C97*IF(AI$58=Fperm_SI_Woolf2021!$E$9:$E$93,1,EXP(LN((1.1*(Fperm_SI_Woolf2021!$E$9:$E$93-AI$58)-63.1579*EXP(-0.19*Fperm_SI_Woolf2021!$E$9:$E$93)+63.1579*EXP(-0.19*AI$58))/(Fperm_SI_Woolf2021!$E$9:$E$93-AI$58))*(AI$58-Fperm_SI_Woolf2021!$E$9:$E$93)/10))) + Fperm_SI_Woolf2021!$G$9:$G$93*EXP(-Fperm_SI_Woolf2021!$J$9:$J$93*$C97*IF(AI$58=Fperm_SI_Woolf2021!$E$9:$E$93,1,EXP(LN((1.1*(Fperm_SI_Woolf2021!$E$9:$E$93-AI$58)-63.1579*EXP(-0.19*Fperm_SI_Woolf2021!$E$9:$E$93)+63.1579*EXP(-0.19*AI$58))/(Fperm_SI_Woolf2021!$E$9:$E$93-AI$58))*(AI$58-Fperm_SI_Woolf2021!$E$9:$E$93)/10))) + Fperm_SI_Woolf2021!$H$9:$H$93*EXP(-Fperm_SI_Woolf2021!$K$9:$K$93*$C97*IF(AI$58=Fperm_SI_Woolf2021!$E$9:$E$93,1,EXP(LN((1.1*(Fperm_SI_Woolf2021!$E$9:$E$93-AI$58)-63.1579*EXP(-0.19*Fperm_SI_Woolf2021!$E$9:$E$93)+63.1579*EXP(-0.19*AI$58))/(Fperm_SI_Woolf2021!$E$9:$E$93-AI$58))*(AI$58-Fperm_SI_Woolf2021!$E$9:$E$93)/10))),Fperm_SI_Woolf2021!$D$9:$D$93))</f>
        <v>0.63315326321520959</v>
      </c>
      <c r="AJ97" s="51" cm="1">
        <f t="array" ref="AJ97">MIN(1,SLOPE(Fperm_SI_Woolf2021!$F$9:$F$93*EXP(-Fperm_SI_Woolf2021!$I$9:$I$93*$C97*IF(AJ$58=Fperm_SI_Woolf2021!$E$9:$E$93,1,EXP(LN((1.1*(Fperm_SI_Woolf2021!$E$9:$E$93-AJ$58)-63.1579*EXP(-0.19*Fperm_SI_Woolf2021!$E$9:$E$93)+63.1579*EXP(-0.19*AJ$58))/(Fperm_SI_Woolf2021!$E$9:$E$93-AJ$58))*(AJ$58-Fperm_SI_Woolf2021!$E$9:$E$93)/10))) + Fperm_SI_Woolf2021!$G$9:$G$93*EXP(-Fperm_SI_Woolf2021!$J$9:$J$93*$C97*IF(AJ$58=Fperm_SI_Woolf2021!$E$9:$E$93,1,EXP(LN((1.1*(Fperm_SI_Woolf2021!$E$9:$E$93-AJ$58)-63.1579*EXP(-0.19*Fperm_SI_Woolf2021!$E$9:$E$93)+63.1579*EXP(-0.19*AJ$58))/(Fperm_SI_Woolf2021!$E$9:$E$93-AJ$58))*(AJ$58-Fperm_SI_Woolf2021!$E$9:$E$93)/10))) + Fperm_SI_Woolf2021!$H$9:$H$93*EXP(-Fperm_SI_Woolf2021!$K$9:$K$93*$C97*IF(AJ$58=Fperm_SI_Woolf2021!$E$9:$E$93,1,EXP(LN((1.1*(Fperm_SI_Woolf2021!$E$9:$E$93-AJ$58)-63.1579*EXP(-0.19*Fperm_SI_Woolf2021!$E$9:$E$93)+63.1579*EXP(-0.19*AJ$58))/(Fperm_SI_Woolf2021!$E$9:$E$93-AJ$58))*(AJ$58-Fperm_SI_Woolf2021!$E$9:$E$93)/10))),Fperm_SI_Woolf2021!$D$9:$D$93)*AJ$57+INTERCEPT(Fperm_SI_Woolf2021!$F$9:$F$93*EXP(-Fperm_SI_Woolf2021!$I$9:$I$93*$C97*IF(AJ$58=Fperm_SI_Woolf2021!$E$9:$E$93,1,EXP(LN((1.1*(Fperm_SI_Woolf2021!$E$9:$E$93-AJ$58)-63.1579*EXP(-0.19*Fperm_SI_Woolf2021!$E$9:$E$93)+63.1579*EXP(-0.19*AJ$58))/(Fperm_SI_Woolf2021!$E$9:$E$93-AJ$58))*(AJ$58-Fperm_SI_Woolf2021!$E$9:$E$93)/10))) + Fperm_SI_Woolf2021!$G$9:$G$93*EXP(-Fperm_SI_Woolf2021!$J$9:$J$93*$C97*IF(AJ$58=Fperm_SI_Woolf2021!$E$9:$E$93,1,EXP(LN((1.1*(Fperm_SI_Woolf2021!$E$9:$E$93-AJ$58)-63.1579*EXP(-0.19*Fperm_SI_Woolf2021!$E$9:$E$93)+63.1579*EXP(-0.19*AJ$58))/(Fperm_SI_Woolf2021!$E$9:$E$93-AJ$58))*(AJ$58-Fperm_SI_Woolf2021!$E$9:$E$93)/10))) + Fperm_SI_Woolf2021!$H$9:$H$93*EXP(-Fperm_SI_Woolf2021!$K$9:$K$93*$C97*IF(AJ$58=Fperm_SI_Woolf2021!$E$9:$E$93,1,EXP(LN((1.1*(Fperm_SI_Woolf2021!$E$9:$E$93-AJ$58)-63.1579*EXP(-0.19*Fperm_SI_Woolf2021!$E$9:$E$93)+63.1579*EXP(-0.19*AJ$58))/(Fperm_SI_Woolf2021!$E$9:$E$93-AJ$58))*(AJ$58-Fperm_SI_Woolf2021!$E$9:$E$93)/10))),Fperm_SI_Woolf2021!$D$9:$D$93))</f>
        <v>0.60458437279340393</v>
      </c>
      <c r="AK97" s="51" cm="1">
        <f t="array" ref="AK97">MIN(1,SLOPE(Fperm_SI_Woolf2021!$F$9:$F$93*EXP(-Fperm_SI_Woolf2021!$I$9:$I$93*$C97*IF(AK$58=Fperm_SI_Woolf2021!$E$9:$E$93,1,EXP(LN((1.1*(Fperm_SI_Woolf2021!$E$9:$E$93-AK$58)-63.1579*EXP(-0.19*Fperm_SI_Woolf2021!$E$9:$E$93)+63.1579*EXP(-0.19*AK$58))/(Fperm_SI_Woolf2021!$E$9:$E$93-AK$58))*(AK$58-Fperm_SI_Woolf2021!$E$9:$E$93)/10))) + Fperm_SI_Woolf2021!$G$9:$G$93*EXP(-Fperm_SI_Woolf2021!$J$9:$J$93*$C97*IF(AK$58=Fperm_SI_Woolf2021!$E$9:$E$93,1,EXP(LN((1.1*(Fperm_SI_Woolf2021!$E$9:$E$93-AK$58)-63.1579*EXP(-0.19*Fperm_SI_Woolf2021!$E$9:$E$93)+63.1579*EXP(-0.19*AK$58))/(Fperm_SI_Woolf2021!$E$9:$E$93-AK$58))*(AK$58-Fperm_SI_Woolf2021!$E$9:$E$93)/10))) + Fperm_SI_Woolf2021!$H$9:$H$93*EXP(-Fperm_SI_Woolf2021!$K$9:$K$93*$C97*IF(AK$58=Fperm_SI_Woolf2021!$E$9:$E$93,1,EXP(LN((1.1*(Fperm_SI_Woolf2021!$E$9:$E$93-AK$58)-63.1579*EXP(-0.19*Fperm_SI_Woolf2021!$E$9:$E$93)+63.1579*EXP(-0.19*AK$58))/(Fperm_SI_Woolf2021!$E$9:$E$93-AK$58))*(AK$58-Fperm_SI_Woolf2021!$E$9:$E$93)/10))),Fperm_SI_Woolf2021!$D$9:$D$93)*AK$57+INTERCEPT(Fperm_SI_Woolf2021!$F$9:$F$93*EXP(-Fperm_SI_Woolf2021!$I$9:$I$93*$C97*IF(AK$58=Fperm_SI_Woolf2021!$E$9:$E$93,1,EXP(LN((1.1*(Fperm_SI_Woolf2021!$E$9:$E$93-AK$58)-63.1579*EXP(-0.19*Fperm_SI_Woolf2021!$E$9:$E$93)+63.1579*EXP(-0.19*AK$58))/(Fperm_SI_Woolf2021!$E$9:$E$93-AK$58))*(AK$58-Fperm_SI_Woolf2021!$E$9:$E$93)/10))) + Fperm_SI_Woolf2021!$G$9:$G$93*EXP(-Fperm_SI_Woolf2021!$J$9:$J$93*$C97*IF(AK$58=Fperm_SI_Woolf2021!$E$9:$E$93,1,EXP(LN((1.1*(Fperm_SI_Woolf2021!$E$9:$E$93-AK$58)-63.1579*EXP(-0.19*Fperm_SI_Woolf2021!$E$9:$E$93)+63.1579*EXP(-0.19*AK$58))/(Fperm_SI_Woolf2021!$E$9:$E$93-AK$58))*(AK$58-Fperm_SI_Woolf2021!$E$9:$E$93)/10))) + Fperm_SI_Woolf2021!$H$9:$H$93*EXP(-Fperm_SI_Woolf2021!$K$9:$K$93*$C97*IF(AK$58=Fperm_SI_Woolf2021!$E$9:$E$93,1,EXP(LN((1.1*(Fperm_SI_Woolf2021!$E$9:$E$93-AK$58)-63.1579*EXP(-0.19*Fperm_SI_Woolf2021!$E$9:$E$93)+63.1579*EXP(-0.19*AK$58))/(Fperm_SI_Woolf2021!$E$9:$E$93-AK$58))*(AK$58-Fperm_SI_Woolf2021!$E$9:$E$93)/10))),Fperm_SI_Woolf2021!$D$9:$D$93))</f>
        <v>0.57601548237159816</v>
      </c>
      <c r="AL97" s="51" cm="1">
        <f t="array" ref="AL97">MIN(1,SLOPE(Fperm_SI_Woolf2021!$F$9:$F$93*EXP(-Fperm_SI_Woolf2021!$I$9:$I$93*$C97*IF(AL$58=Fperm_SI_Woolf2021!$E$9:$E$93,1,EXP(LN((1.1*(Fperm_SI_Woolf2021!$E$9:$E$93-AL$58)-63.1579*EXP(-0.19*Fperm_SI_Woolf2021!$E$9:$E$93)+63.1579*EXP(-0.19*AL$58))/(Fperm_SI_Woolf2021!$E$9:$E$93-AL$58))*(AL$58-Fperm_SI_Woolf2021!$E$9:$E$93)/10))) + Fperm_SI_Woolf2021!$G$9:$G$93*EXP(-Fperm_SI_Woolf2021!$J$9:$J$93*$C97*IF(AL$58=Fperm_SI_Woolf2021!$E$9:$E$93,1,EXP(LN((1.1*(Fperm_SI_Woolf2021!$E$9:$E$93-AL$58)-63.1579*EXP(-0.19*Fperm_SI_Woolf2021!$E$9:$E$93)+63.1579*EXP(-0.19*AL$58))/(Fperm_SI_Woolf2021!$E$9:$E$93-AL$58))*(AL$58-Fperm_SI_Woolf2021!$E$9:$E$93)/10))) + Fperm_SI_Woolf2021!$H$9:$H$93*EXP(-Fperm_SI_Woolf2021!$K$9:$K$93*$C97*IF(AL$58=Fperm_SI_Woolf2021!$E$9:$E$93,1,EXP(LN((1.1*(Fperm_SI_Woolf2021!$E$9:$E$93-AL$58)-63.1579*EXP(-0.19*Fperm_SI_Woolf2021!$E$9:$E$93)+63.1579*EXP(-0.19*AL$58))/(Fperm_SI_Woolf2021!$E$9:$E$93-AL$58))*(AL$58-Fperm_SI_Woolf2021!$E$9:$E$93)/10))),Fperm_SI_Woolf2021!$D$9:$D$93)*AL$57+INTERCEPT(Fperm_SI_Woolf2021!$F$9:$F$93*EXP(-Fperm_SI_Woolf2021!$I$9:$I$93*$C97*IF(AL$58=Fperm_SI_Woolf2021!$E$9:$E$93,1,EXP(LN((1.1*(Fperm_SI_Woolf2021!$E$9:$E$93-AL$58)-63.1579*EXP(-0.19*Fperm_SI_Woolf2021!$E$9:$E$93)+63.1579*EXP(-0.19*AL$58))/(Fperm_SI_Woolf2021!$E$9:$E$93-AL$58))*(AL$58-Fperm_SI_Woolf2021!$E$9:$E$93)/10))) + Fperm_SI_Woolf2021!$G$9:$G$93*EXP(-Fperm_SI_Woolf2021!$J$9:$J$93*$C97*IF(AL$58=Fperm_SI_Woolf2021!$E$9:$E$93,1,EXP(LN((1.1*(Fperm_SI_Woolf2021!$E$9:$E$93-AL$58)-63.1579*EXP(-0.19*Fperm_SI_Woolf2021!$E$9:$E$93)+63.1579*EXP(-0.19*AL$58))/(Fperm_SI_Woolf2021!$E$9:$E$93-AL$58))*(AL$58-Fperm_SI_Woolf2021!$E$9:$E$93)/10))) + Fperm_SI_Woolf2021!$H$9:$H$93*EXP(-Fperm_SI_Woolf2021!$K$9:$K$93*$C97*IF(AL$58=Fperm_SI_Woolf2021!$E$9:$E$93,1,EXP(LN((1.1*(Fperm_SI_Woolf2021!$E$9:$E$93-AL$58)-63.1579*EXP(-0.19*Fperm_SI_Woolf2021!$E$9:$E$93)+63.1579*EXP(-0.19*AL$58))/(Fperm_SI_Woolf2021!$E$9:$E$93-AL$58))*(AL$58-Fperm_SI_Woolf2021!$E$9:$E$93)/10))),Fperm_SI_Woolf2021!$D$9:$D$93))</f>
        <v>0.5474465919497925</v>
      </c>
      <c r="AM97" s="51" cm="1">
        <f t="array" ref="AM97">MIN(1,SLOPE(Fperm_SI_Woolf2021!$F$9:$F$93*EXP(-Fperm_SI_Woolf2021!$I$9:$I$93*$C97*IF(AM$58=Fperm_SI_Woolf2021!$E$9:$E$93,1,EXP(LN((1.1*(Fperm_SI_Woolf2021!$E$9:$E$93-AM$58)-63.1579*EXP(-0.19*Fperm_SI_Woolf2021!$E$9:$E$93)+63.1579*EXP(-0.19*AM$58))/(Fperm_SI_Woolf2021!$E$9:$E$93-AM$58))*(AM$58-Fperm_SI_Woolf2021!$E$9:$E$93)/10))) + Fperm_SI_Woolf2021!$G$9:$G$93*EXP(-Fperm_SI_Woolf2021!$J$9:$J$93*$C97*IF(AM$58=Fperm_SI_Woolf2021!$E$9:$E$93,1,EXP(LN((1.1*(Fperm_SI_Woolf2021!$E$9:$E$93-AM$58)-63.1579*EXP(-0.19*Fperm_SI_Woolf2021!$E$9:$E$93)+63.1579*EXP(-0.19*AM$58))/(Fperm_SI_Woolf2021!$E$9:$E$93-AM$58))*(AM$58-Fperm_SI_Woolf2021!$E$9:$E$93)/10))) + Fperm_SI_Woolf2021!$H$9:$H$93*EXP(-Fperm_SI_Woolf2021!$K$9:$K$93*$C97*IF(AM$58=Fperm_SI_Woolf2021!$E$9:$E$93,1,EXP(LN((1.1*(Fperm_SI_Woolf2021!$E$9:$E$93-AM$58)-63.1579*EXP(-0.19*Fperm_SI_Woolf2021!$E$9:$E$93)+63.1579*EXP(-0.19*AM$58))/(Fperm_SI_Woolf2021!$E$9:$E$93-AM$58))*(AM$58-Fperm_SI_Woolf2021!$E$9:$E$93)/10))),Fperm_SI_Woolf2021!$D$9:$D$93)*AM$57+INTERCEPT(Fperm_SI_Woolf2021!$F$9:$F$93*EXP(-Fperm_SI_Woolf2021!$I$9:$I$93*$C97*IF(AM$58=Fperm_SI_Woolf2021!$E$9:$E$93,1,EXP(LN((1.1*(Fperm_SI_Woolf2021!$E$9:$E$93-AM$58)-63.1579*EXP(-0.19*Fperm_SI_Woolf2021!$E$9:$E$93)+63.1579*EXP(-0.19*AM$58))/(Fperm_SI_Woolf2021!$E$9:$E$93-AM$58))*(AM$58-Fperm_SI_Woolf2021!$E$9:$E$93)/10))) + Fperm_SI_Woolf2021!$G$9:$G$93*EXP(-Fperm_SI_Woolf2021!$J$9:$J$93*$C97*IF(AM$58=Fperm_SI_Woolf2021!$E$9:$E$93,1,EXP(LN((1.1*(Fperm_SI_Woolf2021!$E$9:$E$93-AM$58)-63.1579*EXP(-0.19*Fperm_SI_Woolf2021!$E$9:$E$93)+63.1579*EXP(-0.19*AM$58))/(Fperm_SI_Woolf2021!$E$9:$E$93-AM$58))*(AM$58-Fperm_SI_Woolf2021!$E$9:$E$93)/10))) + Fperm_SI_Woolf2021!$H$9:$H$93*EXP(-Fperm_SI_Woolf2021!$K$9:$K$93*$C97*IF(AM$58=Fperm_SI_Woolf2021!$E$9:$E$93,1,EXP(LN((1.1*(Fperm_SI_Woolf2021!$E$9:$E$93-AM$58)-63.1579*EXP(-0.19*Fperm_SI_Woolf2021!$E$9:$E$93)+63.1579*EXP(-0.19*AM$58))/(Fperm_SI_Woolf2021!$E$9:$E$93-AM$58))*(AM$58-Fperm_SI_Woolf2021!$E$9:$E$93)/10))),Fperm_SI_Woolf2021!$D$9:$D$93))</f>
        <v>0.51887770152798685</v>
      </c>
      <c r="AN97" s="51" cm="1">
        <f t="array" ref="AN97">MIN(1,SLOPE(Fperm_SI_Woolf2021!$F$9:$F$93*EXP(-Fperm_SI_Woolf2021!$I$9:$I$93*$C97*IF(AN$58=Fperm_SI_Woolf2021!$E$9:$E$93,1,EXP(LN((1.1*(Fperm_SI_Woolf2021!$E$9:$E$93-AN$58)-63.1579*EXP(-0.19*Fperm_SI_Woolf2021!$E$9:$E$93)+63.1579*EXP(-0.19*AN$58))/(Fperm_SI_Woolf2021!$E$9:$E$93-AN$58))*(AN$58-Fperm_SI_Woolf2021!$E$9:$E$93)/10))) + Fperm_SI_Woolf2021!$G$9:$G$93*EXP(-Fperm_SI_Woolf2021!$J$9:$J$93*$C97*IF(AN$58=Fperm_SI_Woolf2021!$E$9:$E$93,1,EXP(LN((1.1*(Fperm_SI_Woolf2021!$E$9:$E$93-AN$58)-63.1579*EXP(-0.19*Fperm_SI_Woolf2021!$E$9:$E$93)+63.1579*EXP(-0.19*AN$58))/(Fperm_SI_Woolf2021!$E$9:$E$93-AN$58))*(AN$58-Fperm_SI_Woolf2021!$E$9:$E$93)/10))) + Fperm_SI_Woolf2021!$H$9:$H$93*EXP(-Fperm_SI_Woolf2021!$K$9:$K$93*$C97*IF(AN$58=Fperm_SI_Woolf2021!$E$9:$E$93,1,EXP(LN((1.1*(Fperm_SI_Woolf2021!$E$9:$E$93-AN$58)-63.1579*EXP(-0.19*Fperm_SI_Woolf2021!$E$9:$E$93)+63.1579*EXP(-0.19*AN$58))/(Fperm_SI_Woolf2021!$E$9:$E$93-AN$58))*(AN$58-Fperm_SI_Woolf2021!$E$9:$E$93)/10))),Fperm_SI_Woolf2021!$D$9:$D$93)*AN$57+INTERCEPT(Fperm_SI_Woolf2021!$F$9:$F$93*EXP(-Fperm_SI_Woolf2021!$I$9:$I$93*$C97*IF(AN$58=Fperm_SI_Woolf2021!$E$9:$E$93,1,EXP(LN((1.1*(Fperm_SI_Woolf2021!$E$9:$E$93-AN$58)-63.1579*EXP(-0.19*Fperm_SI_Woolf2021!$E$9:$E$93)+63.1579*EXP(-0.19*AN$58))/(Fperm_SI_Woolf2021!$E$9:$E$93-AN$58))*(AN$58-Fperm_SI_Woolf2021!$E$9:$E$93)/10))) + Fperm_SI_Woolf2021!$G$9:$G$93*EXP(-Fperm_SI_Woolf2021!$J$9:$J$93*$C97*IF(AN$58=Fperm_SI_Woolf2021!$E$9:$E$93,1,EXP(LN((1.1*(Fperm_SI_Woolf2021!$E$9:$E$93-AN$58)-63.1579*EXP(-0.19*Fperm_SI_Woolf2021!$E$9:$E$93)+63.1579*EXP(-0.19*AN$58))/(Fperm_SI_Woolf2021!$E$9:$E$93-AN$58))*(AN$58-Fperm_SI_Woolf2021!$E$9:$E$93)/10))) + Fperm_SI_Woolf2021!$H$9:$H$93*EXP(-Fperm_SI_Woolf2021!$K$9:$K$93*$C97*IF(AN$58=Fperm_SI_Woolf2021!$E$9:$E$93,1,EXP(LN((1.1*(Fperm_SI_Woolf2021!$E$9:$E$93-AN$58)-63.1579*EXP(-0.19*Fperm_SI_Woolf2021!$E$9:$E$93)+63.1579*EXP(-0.19*AN$58))/(Fperm_SI_Woolf2021!$E$9:$E$93-AN$58))*(AN$58-Fperm_SI_Woolf2021!$E$9:$E$93)/10))),Fperm_SI_Woolf2021!$D$9:$D$93))</f>
        <v>0.49030881110618119</v>
      </c>
      <c r="AO97" s="51" cm="1">
        <f t="array" ref="AO97">MIN(1,SLOPE(Fperm_SI_Woolf2021!$F$9:$F$93*EXP(-Fperm_SI_Woolf2021!$I$9:$I$93*$C97*IF(AO$58=Fperm_SI_Woolf2021!$E$9:$E$93,1,EXP(LN((1.1*(Fperm_SI_Woolf2021!$E$9:$E$93-AO$58)-63.1579*EXP(-0.19*Fperm_SI_Woolf2021!$E$9:$E$93)+63.1579*EXP(-0.19*AO$58))/(Fperm_SI_Woolf2021!$E$9:$E$93-AO$58))*(AO$58-Fperm_SI_Woolf2021!$E$9:$E$93)/10))) + Fperm_SI_Woolf2021!$G$9:$G$93*EXP(-Fperm_SI_Woolf2021!$J$9:$J$93*$C97*IF(AO$58=Fperm_SI_Woolf2021!$E$9:$E$93,1,EXP(LN((1.1*(Fperm_SI_Woolf2021!$E$9:$E$93-AO$58)-63.1579*EXP(-0.19*Fperm_SI_Woolf2021!$E$9:$E$93)+63.1579*EXP(-0.19*AO$58))/(Fperm_SI_Woolf2021!$E$9:$E$93-AO$58))*(AO$58-Fperm_SI_Woolf2021!$E$9:$E$93)/10))) + Fperm_SI_Woolf2021!$H$9:$H$93*EXP(-Fperm_SI_Woolf2021!$K$9:$K$93*$C97*IF(AO$58=Fperm_SI_Woolf2021!$E$9:$E$93,1,EXP(LN((1.1*(Fperm_SI_Woolf2021!$E$9:$E$93-AO$58)-63.1579*EXP(-0.19*Fperm_SI_Woolf2021!$E$9:$E$93)+63.1579*EXP(-0.19*AO$58))/(Fperm_SI_Woolf2021!$E$9:$E$93-AO$58))*(AO$58-Fperm_SI_Woolf2021!$E$9:$E$93)/10))),Fperm_SI_Woolf2021!$D$9:$D$93)*AO$57+INTERCEPT(Fperm_SI_Woolf2021!$F$9:$F$93*EXP(-Fperm_SI_Woolf2021!$I$9:$I$93*$C97*IF(AO$58=Fperm_SI_Woolf2021!$E$9:$E$93,1,EXP(LN((1.1*(Fperm_SI_Woolf2021!$E$9:$E$93-AO$58)-63.1579*EXP(-0.19*Fperm_SI_Woolf2021!$E$9:$E$93)+63.1579*EXP(-0.19*AO$58))/(Fperm_SI_Woolf2021!$E$9:$E$93-AO$58))*(AO$58-Fperm_SI_Woolf2021!$E$9:$E$93)/10))) + Fperm_SI_Woolf2021!$G$9:$G$93*EXP(-Fperm_SI_Woolf2021!$J$9:$J$93*$C97*IF(AO$58=Fperm_SI_Woolf2021!$E$9:$E$93,1,EXP(LN((1.1*(Fperm_SI_Woolf2021!$E$9:$E$93-AO$58)-63.1579*EXP(-0.19*Fperm_SI_Woolf2021!$E$9:$E$93)+63.1579*EXP(-0.19*AO$58))/(Fperm_SI_Woolf2021!$E$9:$E$93-AO$58))*(AO$58-Fperm_SI_Woolf2021!$E$9:$E$93)/10))) + Fperm_SI_Woolf2021!$H$9:$H$93*EXP(-Fperm_SI_Woolf2021!$K$9:$K$93*$C97*IF(AO$58=Fperm_SI_Woolf2021!$E$9:$E$93,1,EXP(LN((1.1*(Fperm_SI_Woolf2021!$E$9:$E$93-AO$58)-63.1579*EXP(-0.19*Fperm_SI_Woolf2021!$E$9:$E$93)+63.1579*EXP(-0.19*AO$58))/(Fperm_SI_Woolf2021!$E$9:$E$93-AO$58))*(AO$58-Fperm_SI_Woolf2021!$E$9:$E$93)/10))),Fperm_SI_Woolf2021!$D$9:$D$93))</f>
        <v>0.46173992068437542</v>
      </c>
      <c r="AP97" s="51" cm="1">
        <f t="array" ref="AP97">MIN(1,SLOPE(Fperm_SI_Woolf2021!$F$9:$F$93*EXP(-Fperm_SI_Woolf2021!$I$9:$I$93*$C97*IF(AP$58=Fperm_SI_Woolf2021!$E$9:$E$93,1,EXP(LN((1.1*(Fperm_SI_Woolf2021!$E$9:$E$93-AP$58)-63.1579*EXP(-0.19*Fperm_SI_Woolf2021!$E$9:$E$93)+63.1579*EXP(-0.19*AP$58))/(Fperm_SI_Woolf2021!$E$9:$E$93-AP$58))*(AP$58-Fperm_SI_Woolf2021!$E$9:$E$93)/10))) + Fperm_SI_Woolf2021!$G$9:$G$93*EXP(-Fperm_SI_Woolf2021!$J$9:$J$93*$C97*IF(AP$58=Fperm_SI_Woolf2021!$E$9:$E$93,1,EXP(LN((1.1*(Fperm_SI_Woolf2021!$E$9:$E$93-AP$58)-63.1579*EXP(-0.19*Fperm_SI_Woolf2021!$E$9:$E$93)+63.1579*EXP(-0.19*AP$58))/(Fperm_SI_Woolf2021!$E$9:$E$93-AP$58))*(AP$58-Fperm_SI_Woolf2021!$E$9:$E$93)/10))) + Fperm_SI_Woolf2021!$H$9:$H$93*EXP(-Fperm_SI_Woolf2021!$K$9:$K$93*$C97*IF(AP$58=Fperm_SI_Woolf2021!$E$9:$E$93,1,EXP(LN((1.1*(Fperm_SI_Woolf2021!$E$9:$E$93-AP$58)-63.1579*EXP(-0.19*Fperm_SI_Woolf2021!$E$9:$E$93)+63.1579*EXP(-0.19*AP$58))/(Fperm_SI_Woolf2021!$E$9:$E$93-AP$58))*(AP$58-Fperm_SI_Woolf2021!$E$9:$E$93)/10))),Fperm_SI_Woolf2021!$D$9:$D$93)*AP$57+INTERCEPT(Fperm_SI_Woolf2021!$F$9:$F$93*EXP(-Fperm_SI_Woolf2021!$I$9:$I$93*$C97*IF(AP$58=Fperm_SI_Woolf2021!$E$9:$E$93,1,EXP(LN((1.1*(Fperm_SI_Woolf2021!$E$9:$E$93-AP$58)-63.1579*EXP(-0.19*Fperm_SI_Woolf2021!$E$9:$E$93)+63.1579*EXP(-0.19*AP$58))/(Fperm_SI_Woolf2021!$E$9:$E$93-AP$58))*(AP$58-Fperm_SI_Woolf2021!$E$9:$E$93)/10))) + Fperm_SI_Woolf2021!$G$9:$G$93*EXP(-Fperm_SI_Woolf2021!$J$9:$J$93*$C97*IF(AP$58=Fperm_SI_Woolf2021!$E$9:$E$93,1,EXP(LN((1.1*(Fperm_SI_Woolf2021!$E$9:$E$93-AP$58)-63.1579*EXP(-0.19*Fperm_SI_Woolf2021!$E$9:$E$93)+63.1579*EXP(-0.19*AP$58))/(Fperm_SI_Woolf2021!$E$9:$E$93-AP$58))*(AP$58-Fperm_SI_Woolf2021!$E$9:$E$93)/10))) + Fperm_SI_Woolf2021!$H$9:$H$93*EXP(-Fperm_SI_Woolf2021!$K$9:$K$93*$C97*IF(AP$58=Fperm_SI_Woolf2021!$E$9:$E$93,1,EXP(LN((1.1*(Fperm_SI_Woolf2021!$E$9:$E$93-AP$58)-63.1579*EXP(-0.19*Fperm_SI_Woolf2021!$E$9:$E$93)+63.1579*EXP(-0.19*AP$58))/(Fperm_SI_Woolf2021!$E$9:$E$93-AP$58))*(AP$58-Fperm_SI_Woolf2021!$E$9:$E$93)/10))),Fperm_SI_Woolf2021!$D$9:$D$93))</f>
        <v>0.43317103026256976</v>
      </c>
      <c r="AQ97" s="51" cm="1">
        <f t="array" ref="AQ97">MIN(1,SLOPE(Fperm_SI_Woolf2021!$F$9:$F$93*EXP(-Fperm_SI_Woolf2021!$I$9:$I$93*$C97*IF(AQ$58=Fperm_SI_Woolf2021!$E$9:$E$93,1,EXP(LN((1.1*(Fperm_SI_Woolf2021!$E$9:$E$93-AQ$58)-63.1579*EXP(-0.19*Fperm_SI_Woolf2021!$E$9:$E$93)+63.1579*EXP(-0.19*AQ$58))/(Fperm_SI_Woolf2021!$E$9:$E$93-AQ$58))*(AQ$58-Fperm_SI_Woolf2021!$E$9:$E$93)/10))) + Fperm_SI_Woolf2021!$G$9:$G$93*EXP(-Fperm_SI_Woolf2021!$J$9:$J$93*$C97*IF(AQ$58=Fperm_SI_Woolf2021!$E$9:$E$93,1,EXP(LN((1.1*(Fperm_SI_Woolf2021!$E$9:$E$93-AQ$58)-63.1579*EXP(-0.19*Fperm_SI_Woolf2021!$E$9:$E$93)+63.1579*EXP(-0.19*AQ$58))/(Fperm_SI_Woolf2021!$E$9:$E$93-AQ$58))*(AQ$58-Fperm_SI_Woolf2021!$E$9:$E$93)/10))) + Fperm_SI_Woolf2021!$H$9:$H$93*EXP(-Fperm_SI_Woolf2021!$K$9:$K$93*$C97*IF(AQ$58=Fperm_SI_Woolf2021!$E$9:$E$93,1,EXP(LN((1.1*(Fperm_SI_Woolf2021!$E$9:$E$93-AQ$58)-63.1579*EXP(-0.19*Fperm_SI_Woolf2021!$E$9:$E$93)+63.1579*EXP(-0.19*AQ$58))/(Fperm_SI_Woolf2021!$E$9:$E$93-AQ$58))*(AQ$58-Fperm_SI_Woolf2021!$E$9:$E$93)/10))),Fperm_SI_Woolf2021!$D$9:$D$93)*AQ$57+INTERCEPT(Fperm_SI_Woolf2021!$F$9:$F$93*EXP(-Fperm_SI_Woolf2021!$I$9:$I$93*$C97*IF(AQ$58=Fperm_SI_Woolf2021!$E$9:$E$93,1,EXP(LN((1.1*(Fperm_SI_Woolf2021!$E$9:$E$93-AQ$58)-63.1579*EXP(-0.19*Fperm_SI_Woolf2021!$E$9:$E$93)+63.1579*EXP(-0.19*AQ$58))/(Fperm_SI_Woolf2021!$E$9:$E$93-AQ$58))*(AQ$58-Fperm_SI_Woolf2021!$E$9:$E$93)/10))) + Fperm_SI_Woolf2021!$G$9:$G$93*EXP(-Fperm_SI_Woolf2021!$J$9:$J$93*$C97*IF(AQ$58=Fperm_SI_Woolf2021!$E$9:$E$93,1,EXP(LN((1.1*(Fperm_SI_Woolf2021!$E$9:$E$93-AQ$58)-63.1579*EXP(-0.19*Fperm_SI_Woolf2021!$E$9:$E$93)+63.1579*EXP(-0.19*AQ$58))/(Fperm_SI_Woolf2021!$E$9:$E$93-AQ$58))*(AQ$58-Fperm_SI_Woolf2021!$E$9:$E$93)/10))) + Fperm_SI_Woolf2021!$H$9:$H$93*EXP(-Fperm_SI_Woolf2021!$K$9:$K$93*$C97*IF(AQ$58=Fperm_SI_Woolf2021!$E$9:$E$93,1,EXP(LN((1.1*(Fperm_SI_Woolf2021!$E$9:$E$93-AQ$58)-63.1579*EXP(-0.19*Fperm_SI_Woolf2021!$E$9:$E$93)+63.1579*EXP(-0.19*AQ$58))/(Fperm_SI_Woolf2021!$E$9:$E$93-AQ$58))*(AQ$58-Fperm_SI_Woolf2021!$E$9:$E$93)/10))),Fperm_SI_Woolf2021!$D$9:$D$93))</f>
        <v>0.4046021398407641</v>
      </c>
      <c r="AR97" s="51" cm="1">
        <f t="array" ref="AR97">MIN(1,SLOPE(Fperm_SI_Woolf2021!$F$9:$F$93*EXP(-Fperm_SI_Woolf2021!$I$9:$I$93*$C97*IF(AR$58=Fperm_SI_Woolf2021!$E$9:$E$93,1,EXP(LN((1.1*(Fperm_SI_Woolf2021!$E$9:$E$93-AR$58)-63.1579*EXP(-0.19*Fperm_SI_Woolf2021!$E$9:$E$93)+63.1579*EXP(-0.19*AR$58))/(Fperm_SI_Woolf2021!$E$9:$E$93-AR$58))*(AR$58-Fperm_SI_Woolf2021!$E$9:$E$93)/10))) + Fperm_SI_Woolf2021!$G$9:$G$93*EXP(-Fperm_SI_Woolf2021!$J$9:$J$93*$C97*IF(AR$58=Fperm_SI_Woolf2021!$E$9:$E$93,1,EXP(LN((1.1*(Fperm_SI_Woolf2021!$E$9:$E$93-AR$58)-63.1579*EXP(-0.19*Fperm_SI_Woolf2021!$E$9:$E$93)+63.1579*EXP(-0.19*AR$58))/(Fperm_SI_Woolf2021!$E$9:$E$93-AR$58))*(AR$58-Fperm_SI_Woolf2021!$E$9:$E$93)/10))) + Fperm_SI_Woolf2021!$H$9:$H$93*EXP(-Fperm_SI_Woolf2021!$K$9:$K$93*$C97*IF(AR$58=Fperm_SI_Woolf2021!$E$9:$E$93,1,EXP(LN((1.1*(Fperm_SI_Woolf2021!$E$9:$E$93-AR$58)-63.1579*EXP(-0.19*Fperm_SI_Woolf2021!$E$9:$E$93)+63.1579*EXP(-0.19*AR$58))/(Fperm_SI_Woolf2021!$E$9:$E$93-AR$58))*(AR$58-Fperm_SI_Woolf2021!$E$9:$E$93)/10))),Fperm_SI_Woolf2021!$D$9:$D$93)*AR$57+INTERCEPT(Fperm_SI_Woolf2021!$F$9:$F$93*EXP(-Fperm_SI_Woolf2021!$I$9:$I$93*$C97*IF(AR$58=Fperm_SI_Woolf2021!$E$9:$E$93,1,EXP(LN((1.1*(Fperm_SI_Woolf2021!$E$9:$E$93-AR$58)-63.1579*EXP(-0.19*Fperm_SI_Woolf2021!$E$9:$E$93)+63.1579*EXP(-0.19*AR$58))/(Fperm_SI_Woolf2021!$E$9:$E$93-AR$58))*(AR$58-Fperm_SI_Woolf2021!$E$9:$E$93)/10))) + Fperm_SI_Woolf2021!$G$9:$G$93*EXP(-Fperm_SI_Woolf2021!$J$9:$J$93*$C97*IF(AR$58=Fperm_SI_Woolf2021!$E$9:$E$93,1,EXP(LN((1.1*(Fperm_SI_Woolf2021!$E$9:$E$93-AR$58)-63.1579*EXP(-0.19*Fperm_SI_Woolf2021!$E$9:$E$93)+63.1579*EXP(-0.19*AR$58))/(Fperm_SI_Woolf2021!$E$9:$E$93-AR$58))*(AR$58-Fperm_SI_Woolf2021!$E$9:$E$93)/10))) + Fperm_SI_Woolf2021!$H$9:$H$93*EXP(-Fperm_SI_Woolf2021!$K$9:$K$93*$C97*IF(AR$58=Fperm_SI_Woolf2021!$E$9:$E$93,1,EXP(LN((1.1*(Fperm_SI_Woolf2021!$E$9:$E$93-AR$58)-63.1579*EXP(-0.19*Fperm_SI_Woolf2021!$E$9:$E$93)+63.1579*EXP(-0.19*AR$58))/(Fperm_SI_Woolf2021!$E$9:$E$93-AR$58))*(AR$58-Fperm_SI_Woolf2021!$E$9:$E$93)/10))),Fperm_SI_Woolf2021!$D$9:$D$93))</f>
        <v>0.37603324941895838</v>
      </c>
      <c r="AS97" s="51" cm="1">
        <f t="array" ref="AS97">MIN(1,SLOPE(Fperm_SI_Woolf2021!$F$9:$F$93*EXP(-Fperm_SI_Woolf2021!$I$9:$I$93*$C97*IF(AS$58=Fperm_SI_Woolf2021!$E$9:$E$93,1,EXP(LN((1.1*(Fperm_SI_Woolf2021!$E$9:$E$93-AS$58)-63.1579*EXP(-0.19*Fperm_SI_Woolf2021!$E$9:$E$93)+63.1579*EXP(-0.19*AS$58))/(Fperm_SI_Woolf2021!$E$9:$E$93-AS$58))*(AS$58-Fperm_SI_Woolf2021!$E$9:$E$93)/10))) + Fperm_SI_Woolf2021!$G$9:$G$93*EXP(-Fperm_SI_Woolf2021!$J$9:$J$93*$C97*IF(AS$58=Fperm_SI_Woolf2021!$E$9:$E$93,1,EXP(LN((1.1*(Fperm_SI_Woolf2021!$E$9:$E$93-AS$58)-63.1579*EXP(-0.19*Fperm_SI_Woolf2021!$E$9:$E$93)+63.1579*EXP(-0.19*AS$58))/(Fperm_SI_Woolf2021!$E$9:$E$93-AS$58))*(AS$58-Fperm_SI_Woolf2021!$E$9:$E$93)/10))) + Fperm_SI_Woolf2021!$H$9:$H$93*EXP(-Fperm_SI_Woolf2021!$K$9:$K$93*$C97*IF(AS$58=Fperm_SI_Woolf2021!$E$9:$E$93,1,EXP(LN((1.1*(Fperm_SI_Woolf2021!$E$9:$E$93-AS$58)-63.1579*EXP(-0.19*Fperm_SI_Woolf2021!$E$9:$E$93)+63.1579*EXP(-0.19*AS$58))/(Fperm_SI_Woolf2021!$E$9:$E$93-AS$58))*(AS$58-Fperm_SI_Woolf2021!$E$9:$E$93)/10))),Fperm_SI_Woolf2021!$D$9:$D$93)*AS$57+INTERCEPT(Fperm_SI_Woolf2021!$F$9:$F$93*EXP(-Fperm_SI_Woolf2021!$I$9:$I$93*$C97*IF(AS$58=Fperm_SI_Woolf2021!$E$9:$E$93,1,EXP(LN((1.1*(Fperm_SI_Woolf2021!$E$9:$E$93-AS$58)-63.1579*EXP(-0.19*Fperm_SI_Woolf2021!$E$9:$E$93)+63.1579*EXP(-0.19*AS$58))/(Fperm_SI_Woolf2021!$E$9:$E$93-AS$58))*(AS$58-Fperm_SI_Woolf2021!$E$9:$E$93)/10))) + Fperm_SI_Woolf2021!$G$9:$G$93*EXP(-Fperm_SI_Woolf2021!$J$9:$J$93*$C97*IF(AS$58=Fperm_SI_Woolf2021!$E$9:$E$93,1,EXP(LN((1.1*(Fperm_SI_Woolf2021!$E$9:$E$93-AS$58)-63.1579*EXP(-0.19*Fperm_SI_Woolf2021!$E$9:$E$93)+63.1579*EXP(-0.19*AS$58))/(Fperm_SI_Woolf2021!$E$9:$E$93-AS$58))*(AS$58-Fperm_SI_Woolf2021!$E$9:$E$93)/10))) + Fperm_SI_Woolf2021!$H$9:$H$93*EXP(-Fperm_SI_Woolf2021!$K$9:$K$93*$C97*IF(AS$58=Fperm_SI_Woolf2021!$E$9:$E$93,1,EXP(LN((1.1*(Fperm_SI_Woolf2021!$E$9:$E$93-AS$58)-63.1579*EXP(-0.19*Fperm_SI_Woolf2021!$E$9:$E$93)+63.1579*EXP(-0.19*AS$58))/(Fperm_SI_Woolf2021!$E$9:$E$93-AS$58))*(AS$58-Fperm_SI_Woolf2021!$E$9:$E$93)/10))),Fperm_SI_Woolf2021!$D$9:$D$93))</f>
        <v>0.34746435899715267</v>
      </c>
      <c r="AT97" s="51" cm="1">
        <f t="array" ref="AT97">MIN(1,SLOPE(Fperm_SI_Woolf2021!$F$9:$F$93*EXP(-Fperm_SI_Woolf2021!$I$9:$I$93*$C97*IF(AT$58=Fperm_SI_Woolf2021!$E$9:$E$93,1,EXP(LN((1.1*(Fperm_SI_Woolf2021!$E$9:$E$93-AT$58)-63.1579*EXP(-0.19*Fperm_SI_Woolf2021!$E$9:$E$93)+63.1579*EXP(-0.19*AT$58))/(Fperm_SI_Woolf2021!$E$9:$E$93-AT$58))*(AT$58-Fperm_SI_Woolf2021!$E$9:$E$93)/10))) + Fperm_SI_Woolf2021!$G$9:$G$93*EXP(-Fperm_SI_Woolf2021!$J$9:$J$93*$C97*IF(AT$58=Fperm_SI_Woolf2021!$E$9:$E$93,1,EXP(LN((1.1*(Fperm_SI_Woolf2021!$E$9:$E$93-AT$58)-63.1579*EXP(-0.19*Fperm_SI_Woolf2021!$E$9:$E$93)+63.1579*EXP(-0.19*AT$58))/(Fperm_SI_Woolf2021!$E$9:$E$93-AT$58))*(AT$58-Fperm_SI_Woolf2021!$E$9:$E$93)/10))) + Fperm_SI_Woolf2021!$H$9:$H$93*EXP(-Fperm_SI_Woolf2021!$K$9:$K$93*$C97*IF(AT$58=Fperm_SI_Woolf2021!$E$9:$E$93,1,EXP(LN((1.1*(Fperm_SI_Woolf2021!$E$9:$E$93-AT$58)-63.1579*EXP(-0.19*Fperm_SI_Woolf2021!$E$9:$E$93)+63.1579*EXP(-0.19*AT$58))/(Fperm_SI_Woolf2021!$E$9:$E$93-AT$58))*(AT$58-Fperm_SI_Woolf2021!$E$9:$E$93)/10))),Fperm_SI_Woolf2021!$D$9:$D$93)*AT$57+INTERCEPT(Fperm_SI_Woolf2021!$F$9:$F$93*EXP(-Fperm_SI_Woolf2021!$I$9:$I$93*$C97*IF(AT$58=Fperm_SI_Woolf2021!$E$9:$E$93,1,EXP(LN((1.1*(Fperm_SI_Woolf2021!$E$9:$E$93-AT$58)-63.1579*EXP(-0.19*Fperm_SI_Woolf2021!$E$9:$E$93)+63.1579*EXP(-0.19*AT$58))/(Fperm_SI_Woolf2021!$E$9:$E$93-AT$58))*(AT$58-Fperm_SI_Woolf2021!$E$9:$E$93)/10))) + Fperm_SI_Woolf2021!$G$9:$G$93*EXP(-Fperm_SI_Woolf2021!$J$9:$J$93*$C97*IF(AT$58=Fperm_SI_Woolf2021!$E$9:$E$93,1,EXP(LN((1.1*(Fperm_SI_Woolf2021!$E$9:$E$93-AT$58)-63.1579*EXP(-0.19*Fperm_SI_Woolf2021!$E$9:$E$93)+63.1579*EXP(-0.19*AT$58))/(Fperm_SI_Woolf2021!$E$9:$E$93-AT$58))*(AT$58-Fperm_SI_Woolf2021!$E$9:$E$93)/10))) + Fperm_SI_Woolf2021!$H$9:$H$93*EXP(-Fperm_SI_Woolf2021!$K$9:$K$93*$C97*IF(AT$58=Fperm_SI_Woolf2021!$E$9:$E$93,1,EXP(LN((1.1*(Fperm_SI_Woolf2021!$E$9:$E$93-AT$58)-63.1579*EXP(-0.19*Fperm_SI_Woolf2021!$E$9:$E$93)+63.1579*EXP(-0.19*AT$58))/(Fperm_SI_Woolf2021!$E$9:$E$93-AT$58))*(AT$58-Fperm_SI_Woolf2021!$E$9:$E$93)/10))),Fperm_SI_Woolf2021!$D$9:$D$93))</f>
        <v>0.31889546857534695</v>
      </c>
      <c r="AU97" s="51" cm="1">
        <f t="array" ref="AU97">MIN(1,SLOPE(Fperm_SI_Woolf2021!$F$9:$F$93*EXP(-Fperm_SI_Woolf2021!$I$9:$I$93*$C97*IF(AU$58=Fperm_SI_Woolf2021!$E$9:$E$93,1,EXP(LN((1.1*(Fperm_SI_Woolf2021!$E$9:$E$93-AU$58)-63.1579*EXP(-0.19*Fperm_SI_Woolf2021!$E$9:$E$93)+63.1579*EXP(-0.19*AU$58))/(Fperm_SI_Woolf2021!$E$9:$E$93-AU$58))*(AU$58-Fperm_SI_Woolf2021!$E$9:$E$93)/10))) + Fperm_SI_Woolf2021!$G$9:$G$93*EXP(-Fperm_SI_Woolf2021!$J$9:$J$93*$C97*IF(AU$58=Fperm_SI_Woolf2021!$E$9:$E$93,1,EXP(LN((1.1*(Fperm_SI_Woolf2021!$E$9:$E$93-AU$58)-63.1579*EXP(-0.19*Fperm_SI_Woolf2021!$E$9:$E$93)+63.1579*EXP(-0.19*AU$58))/(Fperm_SI_Woolf2021!$E$9:$E$93-AU$58))*(AU$58-Fperm_SI_Woolf2021!$E$9:$E$93)/10))) + Fperm_SI_Woolf2021!$H$9:$H$93*EXP(-Fperm_SI_Woolf2021!$K$9:$K$93*$C97*IF(AU$58=Fperm_SI_Woolf2021!$E$9:$E$93,1,EXP(LN((1.1*(Fperm_SI_Woolf2021!$E$9:$E$93-AU$58)-63.1579*EXP(-0.19*Fperm_SI_Woolf2021!$E$9:$E$93)+63.1579*EXP(-0.19*AU$58))/(Fperm_SI_Woolf2021!$E$9:$E$93-AU$58))*(AU$58-Fperm_SI_Woolf2021!$E$9:$E$93)/10))),Fperm_SI_Woolf2021!$D$9:$D$93)*AU$57+INTERCEPT(Fperm_SI_Woolf2021!$F$9:$F$93*EXP(-Fperm_SI_Woolf2021!$I$9:$I$93*$C97*IF(AU$58=Fperm_SI_Woolf2021!$E$9:$E$93,1,EXP(LN((1.1*(Fperm_SI_Woolf2021!$E$9:$E$93-AU$58)-63.1579*EXP(-0.19*Fperm_SI_Woolf2021!$E$9:$E$93)+63.1579*EXP(-0.19*AU$58))/(Fperm_SI_Woolf2021!$E$9:$E$93-AU$58))*(AU$58-Fperm_SI_Woolf2021!$E$9:$E$93)/10))) + Fperm_SI_Woolf2021!$G$9:$G$93*EXP(-Fperm_SI_Woolf2021!$J$9:$J$93*$C97*IF(AU$58=Fperm_SI_Woolf2021!$E$9:$E$93,1,EXP(LN((1.1*(Fperm_SI_Woolf2021!$E$9:$E$93-AU$58)-63.1579*EXP(-0.19*Fperm_SI_Woolf2021!$E$9:$E$93)+63.1579*EXP(-0.19*AU$58))/(Fperm_SI_Woolf2021!$E$9:$E$93-AU$58))*(AU$58-Fperm_SI_Woolf2021!$E$9:$E$93)/10))) + Fperm_SI_Woolf2021!$H$9:$H$93*EXP(-Fperm_SI_Woolf2021!$K$9:$K$93*$C97*IF(AU$58=Fperm_SI_Woolf2021!$E$9:$E$93,1,EXP(LN((1.1*(Fperm_SI_Woolf2021!$E$9:$E$93-AU$58)-63.1579*EXP(-0.19*Fperm_SI_Woolf2021!$E$9:$E$93)+63.1579*EXP(-0.19*AU$58))/(Fperm_SI_Woolf2021!$E$9:$E$93-AU$58))*(AU$58-Fperm_SI_Woolf2021!$E$9:$E$93)/10))),Fperm_SI_Woolf2021!$D$9:$D$93))</f>
        <v>0.29032657815354124</v>
      </c>
      <c r="AV97" s="51" cm="1">
        <f t="array" ref="AV97">MIN(1,SLOPE(Fperm_SI_Woolf2021!$F$9:$F$93*EXP(-Fperm_SI_Woolf2021!$I$9:$I$93*$C97*IF(AV$58=Fperm_SI_Woolf2021!$E$9:$E$93,1,EXP(LN((1.1*(Fperm_SI_Woolf2021!$E$9:$E$93-AV$58)-63.1579*EXP(-0.19*Fperm_SI_Woolf2021!$E$9:$E$93)+63.1579*EXP(-0.19*AV$58))/(Fperm_SI_Woolf2021!$E$9:$E$93-AV$58))*(AV$58-Fperm_SI_Woolf2021!$E$9:$E$93)/10))) + Fperm_SI_Woolf2021!$G$9:$G$93*EXP(-Fperm_SI_Woolf2021!$J$9:$J$93*$C97*IF(AV$58=Fperm_SI_Woolf2021!$E$9:$E$93,1,EXP(LN((1.1*(Fperm_SI_Woolf2021!$E$9:$E$93-AV$58)-63.1579*EXP(-0.19*Fperm_SI_Woolf2021!$E$9:$E$93)+63.1579*EXP(-0.19*AV$58))/(Fperm_SI_Woolf2021!$E$9:$E$93-AV$58))*(AV$58-Fperm_SI_Woolf2021!$E$9:$E$93)/10))) + Fperm_SI_Woolf2021!$H$9:$H$93*EXP(-Fperm_SI_Woolf2021!$K$9:$K$93*$C97*IF(AV$58=Fperm_SI_Woolf2021!$E$9:$E$93,1,EXP(LN((1.1*(Fperm_SI_Woolf2021!$E$9:$E$93-AV$58)-63.1579*EXP(-0.19*Fperm_SI_Woolf2021!$E$9:$E$93)+63.1579*EXP(-0.19*AV$58))/(Fperm_SI_Woolf2021!$E$9:$E$93-AV$58))*(AV$58-Fperm_SI_Woolf2021!$E$9:$E$93)/10))),Fperm_SI_Woolf2021!$D$9:$D$93)*AV$57+INTERCEPT(Fperm_SI_Woolf2021!$F$9:$F$93*EXP(-Fperm_SI_Woolf2021!$I$9:$I$93*$C97*IF(AV$58=Fperm_SI_Woolf2021!$E$9:$E$93,1,EXP(LN((1.1*(Fperm_SI_Woolf2021!$E$9:$E$93-AV$58)-63.1579*EXP(-0.19*Fperm_SI_Woolf2021!$E$9:$E$93)+63.1579*EXP(-0.19*AV$58))/(Fperm_SI_Woolf2021!$E$9:$E$93-AV$58))*(AV$58-Fperm_SI_Woolf2021!$E$9:$E$93)/10))) + Fperm_SI_Woolf2021!$G$9:$G$93*EXP(-Fperm_SI_Woolf2021!$J$9:$J$93*$C97*IF(AV$58=Fperm_SI_Woolf2021!$E$9:$E$93,1,EXP(LN((1.1*(Fperm_SI_Woolf2021!$E$9:$E$93-AV$58)-63.1579*EXP(-0.19*Fperm_SI_Woolf2021!$E$9:$E$93)+63.1579*EXP(-0.19*AV$58))/(Fperm_SI_Woolf2021!$E$9:$E$93-AV$58))*(AV$58-Fperm_SI_Woolf2021!$E$9:$E$93)/10))) + Fperm_SI_Woolf2021!$H$9:$H$93*EXP(-Fperm_SI_Woolf2021!$K$9:$K$93*$C97*IF(AV$58=Fperm_SI_Woolf2021!$E$9:$E$93,1,EXP(LN((1.1*(Fperm_SI_Woolf2021!$E$9:$E$93-AV$58)-63.1579*EXP(-0.19*Fperm_SI_Woolf2021!$E$9:$E$93)+63.1579*EXP(-0.19*AV$58))/(Fperm_SI_Woolf2021!$E$9:$E$93-AV$58))*(AV$58-Fperm_SI_Woolf2021!$E$9:$E$93)/10))),Fperm_SI_Woolf2021!$D$9:$D$93))</f>
        <v>0.26175768773173547</v>
      </c>
      <c r="AW97" s="51" cm="1">
        <f t="array" ref="AW97">MIN(1,SLOPE(Fperm_SI_Woolf2021!$F$9:$F$93*EXP(-Fperm_SI_Woolf2021!$I$9:$I$93*$C97*IF(AW$58=Fperm_SI_Woolf2021!$E$9:$E$93,1,EXP(LN((1.1*(Fperm_SI_Woolf2021!$E$9:$E$93-AW$58)-63.1579*EXP(-0.19*Fperm_SI_Woolf2021!$E$9:$E$93)+63.1579*EXP(-0.19*AW$58))/(Fperm_SI_Woolf2021!$E$9:$E$93-AW$58))*(AW$58-Fperm_SI_Woolf2021!$E$9:$E$93)/10))) + Fperm_SI_Woolf2021!$G$9:$G$93*EXP(-Fperm_SI_Woolf2021!$J$9:$J$93*$C97*IF(AW$58=Fperm_SI_Woolf2021!$E$9:$E$93,1,EXP(LN((1.1*(Fperm_SI_Woolf2021!$E$9:$E$93-AW$58)-63.1579*EXP(-0.19*Fperm_SI_Woolf2021!$E$9:$E$93)+63.1579*EXP(-0.19*AW$58))/(Fperm_SI_Woolf2021!$E$9:$E$93-AW$58))*(AW$58-Fperm_SI_Woolf2021!$E$9:$E$93)/10))) + Fperm_SI_Woolf2021!$H$9:$H$93*EXP(-Fperm_SI_Woolf2021!$K$9:$K$93*$C97*IF(AW$58=Fperm_SI_Woolf2021!$E$9:$E$93,1,EXP(LN((1.1*(Fperm_SI_Woolf2021!$E$9:$E$93-AW$58)-63.1579*EXP(-0.19*Fperm_SI_Woolf2021!$E$9:$E$93)+63.1579*EXP(-0.19*AW$58))/(Fperm_SI_Woolf2021!$E$9:$E$93-AW$58))*(AW$58-Fperm_SI_Woolf2021!$E$9:$E$93)/10))),Fperm_SI_Woolf2021!$D$9:$D$93)*AW$57+INTERCEPT(Fperm_SI_Woolf2021!$F$9:$F$93*EXP(-Fperm_SI_Woolf2021!$I$9:$I$93*$C97*IF(AW$58=Fperm_SI_Woolf2021!$E$9:$E$93,1,EXP(LN((1.1*(Fperm_SI_Woolf2021!$E$9:$E$93-AW$58)-63.1579*EXP(-0.19*Fperm_SI_Woolf2021!$E$9:$E$93)+63.1579*EXP(-0.19*AW$58))/(Fperm_SI_Woolf2021!$E$9:$E$93-AW$58))*(AW$58-Fperm_SI_Woolf2021!$E$9:$E$93)/10))) + Fperm_SI_Woolf2021!$G$9:$G$93*EXP(-Fperm_SI_Woolf2021!$J$9:$J$93*$C97*IF(AW$58=Fperm_SI_Woolf2021!$E$9:$E$93,1,EXP(LN((1.1*(Fperm_SI_Woolf2021!$E$9:$E$93-AW$58)-63.1579*EXP(-0.19*Fperm_SI_Woolf2021!$E$9:$E$93)+63.1579*EXP(-0.19*AW$58))/(Fperm_SI_Woolf2021!$E$9:$E$93-AW$58))*(AW$58-Fperm_SI_Woolf2021!$E$9:$E$93)/10))) + Fperm_SI_Woolf2021!$H$9:$H$93*EXP(-Fperm_SI_Woolf2021!$K$9:$K$93*$C97*IF(AW$58=Fperm_SI_Woolf2021!$E$9:$E$93,1,EXP(LN((1.1*(Fperm_SI_Woolf2021!$E$9:$E$93-AW$58)-63.1579*EXP(-0.19*Fperm_SI_Woolf2021!$E$9:$E$93)+63.1579*EXP(-0.19*AW$58))/(Fperm_SI_Woolf2021!$E$9:$E$93-AW$58))*(AW$58-Fperm_SI_Woolf2021!$E$9:$E$93)/10))),Fperm_SI_Woolf2021!$D$9:$D$93))</f>
        <v>0.57634060870305526</v>
      </c>
      <c r="AX97" s="51" cm="1">
        <f t="array" ref="AX97">MIN(1,SLOPE(Fperm_SI_Woolf2021!$F$9:$F$93*EXP(-Fperm_SI_Woolf2021!$I$9:$I$93*$C97*IF(AX$58=Fperm_SI_Woolf2021!$E$9:$E$93,1,EXP(LN((1.1*(Fperm_SI_Woolf2021!$E$9:$E$93-AX$58)-63.1579*EXP(-0.19*Fperm_SI_Woolf2021!$E$9:$E$93)+63.1579*EXP(-0.19*AX$58))/(Fperm_SI_Woolf2021!$E$9:$E$93-AX$58))*(AX$58-Fperm_SI_Woolf2021!$E$9:$E$93)/10))) + Fperm_SI_Woolf2021!$G$9:$G$93*EXP(-Fperm_SI_Woolf2021!$J$9:$J$93*$C97*IF(AX$58=Fperm_SI_Woolf2021!$E$9:$E$93,1,EXP(LN((1.1*(Fperm_SI_Woolf2021!$E$9:$E$93-AX$58)-63.1579*EXP(-0.19*Fperm_SI_Woolf2021!$E$9:$E$93)+63.1579*EXP(-0.19*AX$58))/(Fperm_SI_Woolf2021!$E$9:$E$93-AX$58))*(AX$58-Fperm_SI_Woolf2021!$E$9:$E$93)/10))) + Fperm_SI_Woolf2021!$H$9:$H$93*EXP(-Fperm_SI_Woolf2021!$K$9:$K$93*$C97*IF(AX$58=Fperm_SI_Woolf2021!$E$9:$E$93,1,EXP(LN((1.1*(Fperm_SI_Woolf2021!$E$9:$E$93-AX$58)-63.1579*EXP(-0.19*Fperm_SI_Woolf2021!$E$9:$E$93)+63.1579*EXP(-0.19*AX$58))/(Fperm_SI_Woolf2021!$E$9:$E$93-AX$58))*(AX$58-Fperm_SI_Woolf2021!$E$9:$E$93)/10))),Fperm_SI_Woolf2021!$D$9:$D$93)*AX$57+INTERCEPT(Fperm_SI_Woolf2021!$F$9:$F$93*EXP(-Fperm_SI_Woolf2021!$I$9:$I$93*$C97*IF(AX$58=Fperm_SI_Woolf2021!$E$9:$E$93,1,EXP(LN((1.1*(Fperm_SI_Woolf2021!$E$9:$E$93-AX$58)-63.1579*EXP(-0.19*Fperm_SI_Woolf2021!$E$9:$E$93)+63.1579*EXP(-0.19*AX$58))/(Fperm_SI_Woolf2021!$E$9:$E$93-AX$58))*(AX$58-Fperm_SI_Woolf2021!$E$9:$E$93)/10))) + Fperm_SI_Woolf2021!$G$9:$G$93*EXP(-Fperm_SI_Woolf2021!$J$9:$J$93*$C97*IF(AX$58=Fperm_SI_Woolf2021!$E$9:$E$93,1,EXP(LN((1.1*(Fperm_SI_Woolf2021!$E$9:$E$93-AX$58)-63.1579*EXP(-0.19*Fperm_SI_Woolf2021!$E$9:$E$93)+63.1579*EXP(-0.19*AX$58))/(Fperm_SI_Woolf2021!$E$9:$E$93-AX$58))*(AX$58-Fperm_SI_Woolf2021!$E$9:$E$93)/10))) + Fperm_SI_Woolf2021!$H$9:$H$93*EXP(-Fperm_SI_Woolf2021!$K$9:$K$93*$C97*IF(AX$58=Fperm_SI_Woolf2021!$E$9:$E$93,1,EXP(LN((1.1*(Fperm_SI_Woolf2021!$E$9:$E$93-AX$58)-63.1579*EXP(-0.19*Fperm_SI_Woolf2021!$E$9:$E$93)+63.1579*EXP(-0.19*AX$58))/(Fperm_SI_Woolf2021!$E$9:$E$93-AX$58))*(AX$58-Fperm_SI_Woolf2021!$E$9:$E$93)/10))),Fperm_SI_Woolf2021!$D$9:$D$93))</f>
        <v>0.55052706144423436</v>
      </c>
      <c r="AY97" s="51" cm="1">
        <f t="array" ref="AY97">MIN(1,SLOPE(Fperm_SI_Woolf2021!$F$9:$F$93*EXP(-Fperm_SI_Woolf2021!$I$9:$I$93*$C97*IF(AY$58=Fperm_SI_Woolf2021!$E$9:$E$93,1,EXP(LN((1.1*(Fperm_SI_Woolf2021!$E$9:$E$93-AY$58)-63.1579*EXP(-0.19*Fperm_SI_Woolf2021!$E$9:$E$93)+63.1579*EXP(-0.19*AY$58))/(Fperm_SI_Woolf2021!$E$9:$E$93-AY$58))*(AY$58-Fperm_SI_Woolf2021!$E$9:$E$93)/10))) + Fperm_SI_Woolf2021!$G$9:$G$93*EXP(-Fperm_SI_Woolf2021!$J$9:$J$93*$C97*IF(AY$58=Fperm_SI_Woolf2021!$E$9:$E$93,1,EXP(LN((1.1*(Fperm_SI_Woolf2021!$E$9:$E$93-AY$58)-63.1579*EXP(-0.19*Fperm_SI_Woolf2021!$E$9:$E$93)+63.1579*EXP(-0.19*AY$58))/(Fperm_SI_Woolf2021!$E$9:$E$93-AY$58))*(AY$58-Fperm_SI_Woolf2021!$E$9:$E$93)/10))) + Fperm_SI_Woolf2021!$H$9:$H$93*EXP(-Fperm_SI_Woolf2021!$K$9:$K$93*$C97*IF(AY$58=Fperm_SI_Woolf2021!$E$9:$E$93,1,EXP(LN((1.1*(Fperm_SI_Woolf2021!$E$9:$E$93-AY$58)-63.1579*EXP(-0.19*Fperm_SI_Woolf2021!$E$9:$E$93)+63.1579*EXP(-0.19*AY$58))/(Fperm_SI_Woolf2021!$E$9:$E$93-AY$58))*(AY$58-Fperm_SI_Woolf2021!$E$9:$E$93)/10))),Fperm_SI_Woolf2021!$D$9:$D$93)*AY$57+INTERCEPT(Fperm_SI_Woolf2021!$F$9:$F$93*EXP(-Fperm_SI_Woolf2021!$I$9:$I$93*$C97*IF(AY$58=Fperm_SI_Woolf2021!$E$9:$E$93,1,EXP(LN((1.1*(Fperm_SI_Woolf2021!$E$9:$E$93-AY$58)-63.1579*EXP(-0.19*Fperm_SI_Woolf2021!$E$9:$E$93)+63.1579*EXP(-0.19*AY$58))/(Fperm_SI_Woolf2021!$E$9:$E$93-AY$58))*(AY$58-Fperm_SI_Woolf2021!$E$9:$E$93)/10))) + Fperm_SI_Woolf2021!$G$9:$G$93*EXP(-Fperm_SI_Woolf2021!$J$9:$J$93*$C97*IF(AY$58=Fperm_SI_Woolf2021!$E$9:$E$93,1,EXP(LN((1.1*(Fperm_SI_Woolf2021!$E$9:$E$93-AY$58)-63.1579*EXP(-0.19*Fperm_SI_Woolf2021!$E$9:$E$93)+63.1579*EXP(-0.19*AY$58))/(Fperm_SI_Woolf2021!$E$9:$E$93-AY$58))*(AY$58-Fperm_SI_Woolf2021!$E$9:$E$93)/10))) + Fperm_SI_Woolf2021!$H$9:$H$93*EXP(-Fperm_SI_Woolf2021!$K$9:$K$93*$C97*IF(AY$58=Fperm_SI_Woolf2021!$E$9:$E$93,1,EXP(LN((1.1*(Fperm_SI_Woolf2021!$E$9:$E$93-AY$58)-63.1579*EXP(-0.19*Fperm_SI_Woolf2021!$E$9:$E$93)+63.1579*EXP(-0.19*AY$58))/(Fperm_SI_Woolf2021!$E$9:$E$93-AY$58))*(AY$58-Fperm_SI_Woolf2021!$E$9:$E$93)/10))),Fperm_SI_Woolf2021!$D$9:$D$93))</f>
        <v>0.52471351418541345</v>
      </c>
      <c r="AZ97" s="51" cm="1">
        <f t="array" ref="AZ97">MIN(1,SLOPE(Fperm_SI_Woolf2021!$F$9:$F$93*EXP(-Fperm_SI_Woolf2021!$I$9:$I$93*$C97*IF(AZ$58=Fperm_SI_Woolf2021!$E$9:$E$93,1,EXP(LN((1.1*(Fperm_SI_Woolf2021!$E$9:$E$93-AZ$58)-63.1579*EXP(-0.19*Fperm_SI_Woolf2021!$E$9:$E$93)+63.1579*EXP(-0.19*AZ$58))/(Fperm_SI_Woolf2021!$E$9:$E$93-AZ$58))*(AZ$58-Fperm_SI_Woolf2021!$E$9:$E$93)/10))) + Fperm_SI_Woolf2021!$G$9:$G$93*EXP(-Fperm_SI_Woolf2021!$J$9:$J$93*$C97*IF(AZ$58=Fperm_SI_Woolf2021!$E$9:$E$93,1,EXP(LN((1.1*(Fperm_SI_Woolf2021!$E$9:$E$93-AZ$58)-63.1579*EXP(-0.19*Fperm_SI_Woolf2021!$E$9:$E$93)+63.1579*EXP(-0.19*AZ$58))/(Fperm_SI_Woolf2021!$E$9:$E$93-AZ$58))*(AZ$58-Fperm_SI_Woolf2021!$E$9:$E$93)/10))) + Fperm_SI_Woolf2021!$H$9:$H$93*EXP(-Fperm_SI_Woolf2021!$K$9:$K$93*$C97*IF(AZ$58=Fperm_SI_Woolf2021!$E$9:$E$93,1,EXP(LN((1.1*(Fperm_SI_Woolf2021!$E$9:$E$93-AZ$58)-63.1579*EXP(-0.19*Fperm_SI_Woolf2021!$E$9:$E$93)+63.1579*EXP(-0.19*AZ$58))/(Fperm_SI_Woolf2021!$E$9:$E$93-AZ$58))*(AZ$58-Fperm_SI_Woolf2021!$E$9:$E$93)/10))),Fperm_SI_Woolf2021!$D$9:$D$93)*AZ$57+INTERCEPT(Fperm_SI_Woolf2021!$F$9:$F$93*EXP(-Fperm_SI_Woolf2021!$I$9:$I$93*$C97*IF(AZ$58=Fperm_SI_Woolf2021!$E$9:$E$93,1,EXP(LN((1.1*(Fperm_SI_Woolf2021!$E$9:$E$93-AZ$58)-63.1579*EXP(-0.19*Fperm_SI_Woolf2021!$E$9:$E$93)+63.1579*EXP(-0.19*AZ$58))/(Fperm_SI_Woolf2021!$E$9:$E$93-AZ$58))*(AZ$58-Fperm_SI_Woolf2021!$E$9:$E$93)/10))) + Fperm_SI_Woolf2021!$G$9:$G$93*EXP(-Fperm_SI_Woolf2021!$J$9:$J$93*$C97*IF(AZ$58=Fperm_SI_Woolf2021!$E$9:$E$93,1,EXP(LN((1.1*(Fperm_SI_Woolf2021!$E$9:$E$93-AZ$58)-63.1579*EXP(-0.19*Fperm_SI_Woolf2021!$E$9:$E$93)+63.1579*EXP(-0.19*AZ$58))/(Fperm_SI_Woolf2021!$E$9:$E$93-AZ$58))*(AZ$58-Fperm_SI_Woolf2021!$E$9:$E$93)/10))) + Fperm_SI_Woolf2021!$H$9:$H$93*EXP(-Fperm_SI_Woolf2021!$K$9:$K$93*$C97*IF(AZ$58=Fperm_SI_Woolf2021!$E$9:$E$93,1,EXP(LN((1.1*(Fperm_SI_Woolf2021!$E$9:$E$93-AZ$58)-63.1579*EXP(-0.19*Fperm_SI_Woolf2021!$E$9:$E$93)+63.1579*EXP(-0.19*AZ$58))/(Fperm_SI_Woolf2021!$E$9:$E$93-AZ$58))*(AZ$58-Fperm_SI_Woolf2021!$E$9:$E$93)/10))),Fperm_SI_Woolf2021!$D$9:$D$93))</f>
        <v>0.49889996692659261</v>
      </c>
      <c r="BA97" s="51" cm="1">
        <f t="array" ref="BA97">MIN(1,SLOPE(Fperm_SI_Woolf2021!$F$9:$F$93*EXP(-Fperm_SI_Woolf2021!$I$9:$I$93*$C97*IF(BA$58=Fperm_SI_Woolf2021!$E$9:$E$93,1,EXP(LN((1.1*(Fperm_SI_Woolf2021!$E$9:$E$93-BA$58)-63.1579*EXP(-0.19*Fperm_SI_Woolf2021!$E$9:$E$93)+63.1579*EXP(-0.19*BA$58))/(Fperm_SI_Woolf2021!$E$9:$E$93-BA$58))*(BA$58-Fperm_SI_Woolf2021!$E$9:$E$93)/10))) + Fperm_SI_Woolf2021!$G$9:$G$93*EXP(-Fperm_SI_Woolf2021!$J$9:$J$93*$C97*IF(BA$58=Fperm_SI_Woolf2021!$E$9:$E$93,1,EXP(LN((1.1*(Fperm_SI_Woolf2021!$E$9:$E$93-BA$58)-63.1579*EXP(-0.19*Fperm_SI_Woolf2021!$E$9:$E$93)+63.1579*EXP(-0.19*BA$58))/(Fperm_SI_Woolf2021!$E$9:$E$93-BA$58))*(BA$58-Fperm_SI_Woolf2021!$E$9:$E$93)/10))) + Fperm_SI_Woolf2021!$H$9:$H$93*EXP(-Fperm_SI_Woolf2021!$K$9:$K$93*$C97*IF(BA$58=Fperm_SI_Woolf2021!$E$9:$E$93,1,EXP(LN((1.1*(Fperm_SI_Woolf2021!$E$9:$E$93-BA$58)-63.1579*EXP(-0.19*Fperm_SI_Woolf2021!$E$9:$E$93)+63.1579*EXP(-0.19*BA$58))/(Fperm_SI_Woolf2021!$E$9:$E$93-BA$58))*(BA$58-Fperm_SI_Woolf2021!$E$9:$E$93)/10))),Fperm_SI_Woolf2021!$D$9:$D$93)*BA$57+INTERCEPT(Fperm_SI_Woolf2021!$F$9:$F$93*EXP(-Fperm_SI_Woolf2021!$I$9:$I$93*$C97*IF(BA$58=Fperm_SI_Woolf2021!$E$9:$E$93,1,EXP(LN((1.1*(Fperm_SI_Woolf2021!$E$9:$E$93-BA$58)-63.1579*EXP(-0.19*Fperm_SI_Woolf2021!$E$9:$E$93)+63.1579*EXP(-0.19*BA$58))/(Fperm_SI_Woolf2021!$E$9:$E$93-BA$58))*(BA$58-Fperm_SI_Woolf2021!$E$9:$E$93)/10))) + Fperm_SI_Woolf2021!$G$9:$G$93*EXP(-Fperm_SI_Woolf2021!$J$9:$J$93*$C97*IF(BA$58=Fperm_SI_Woolf2021!$E$9:$E$93,1,EXP(LN((1.1*(Fperm_SI_Woolf2021!$E$9:$E$93-BA$58)-63.1579*EXP(-0.19*Fperm_SI_Woolf2021!$E$9:$E$93)+63.1579*EXP(-0.19*BA$58))/(Fperm_SI_Woolf2021!$E$9:$E$93-BA$58))*(BA$58-Fperm_SI_Woolf2021!$E$9:$E$93)/10))) + Fperm_SI_Woolf2021!$H$9:$H$93*EXP(-Fperm_SI_Woolf2021!$K$9:$K$93*$C97*IF(BA$58=Fperm_SI_Woolf2021!$E$9:$E$93,1,EXP(LN((1.1*(Fperm_SI_Woolf2021!$E$9:$E$93-BA$58)-63.1579*EXP(-0.19*Fperm_SI_Woolf2021!$E$9:$E$93)+63.1579*EXP(-0.19*BA$58))/(Fperm_SI_Woolf2021!$E$9:$E$93-BA$58))*(BA$58-Fperm_SI_Woolf2021!$E$9:$E$93)/10))),Fperm_SI_Woolf2021!$D$9:$D$93))</f>
        <v>0.47308641966777171</v>
      </c>
      <c r="BB97" s="51" cm="1">
        <f t="array" ref="BB97">MIN(1,SLOPE(Fperm_SI_Woolf2021!$F$9:$F$93*EXP(-Fperm_SI_Woolf2021!$I$9:$I$93*$C97*IF(BB$58=Fperm_SI_Woolf2021!$E$9:$E$93,1,EXP(LN((1.1*(Fperm_SI_Woolf2021!$E$9:$E$93-BB$58)-63.1579*EXP(-0.19*Fperm_SI_Woolf2021!$E$9:$E$93)+63.1579*EXP(-0.19*BB$58))/(Fperm_SI_Woolf2021!$E$9:$E$93-BB$58))*(BB$58-Fperm_SI_Woolf2021!$E$9:$E$93)/10))) + Fperm_SI_Woolf2021!$G$9:$G$93*EXP(-Fperm_SI_Woolf2021!$J$9:$J$93*$C97*IF(BB$58=Fperm_SI_Woolf2021!$E$9:$E$93,1,EXP(LN((1.1*(Fperm_SI_Woolf2021!$E$9:$E$93-BB$58)-63.1579*EXP(-0.19*Fperm_SI_Woolf2021!$E$9:$E$93)+63.1579*EXP(-0.19*BB$58))/(Fperm_SI_Woolf2021!$E$9:$E$93-BB$58))*(BB$58-Fperm_SI_Woolf2021!$E$9:$E$93)/10))) + Fperm_SI_Woolf2021!$H$9:$H$93*EXP(-Fperm_SI_Woolf2021!$K$9:$K$93*$C97*IF(BB$58=Fperm_SI_Woolf2021!$E$9:$E$93,1,EXP(LN((1.1*(Fperm_SI_Woolf2021!$E$9:$E$93-BB$58)-63.1579*EXP(-0.19*Fperm_SI_Woolf2021!$E$9:$E$93)+63.1579*EXP(-0.19*BB$58))/(Fperm_SI_Woolf2021!$E$9:$E$93-BB$58))*(BB$58-Fperm_SI_Woolf2021!$E$9:$E$93)/10))),Fperm_SI_Woolf2021!$D$9:$D$93)*BB$57+INTERCEPT(Fperm_SI_Woolf2021!$F$9:$F$93*EXP(-Fperm_SI_Woolf2021!$I$9:$I$93*$C97*IF(BB$58=Fperm_SI_Woolf2021!$E$9:$E$93,1,EXP(LN((1.1*(Fperm_SI_Woolf2021!$E$9:$E$93-BB$58)-63.1579*EXP(-0.19*Fperm_SI_Woolf2021!$E$9:$E$93)+63.1579*EXP(-0.19*BB$58))/(Fperm_SI_Woolf2021!$E$9:$E$93-BB$58))*(BB$58-Fperm_SI_Woolf2021!$E$9:$E$93)/10))) + Fperm_SI_Woolf2021!$G$9:$G$93*EXP(-Fperm_SI_Woolf2021!$J$9:$J$93*$C97*IF(BB$58=Fperm_SI_Woolf2021!$E$9:$E$93,1,EXP(LN((1.1*(Fperm_SI_Woolf2021!$E$9:$E$93-BB$58)-63.1579*EXP(-0.19*Fperm_SI_Woolf2021!$E$9:$E$93)+63.1579*EXP(-0.19*BB$58))/(Fperm_SI_Woolf2021!$E$9:$E$93-BB$58))*(BB$58-Fperm_SI_Woolf2021!$E$9:$E$93)/10))) + Fperm_SI_Woolf2021!$H$9:$H$93*EXP(-Fperm_SI_Woolf2021!$K$9:$K$93*$C97*IF(BB$58=Fperm_SI_Woolf2021!$E$9:$E$93,1,EXP(LN((1.1*(Fperm_SI_Woolf2021!$E$9:$E$93-BB$58)-63.1579*EXP(-0.19*Fperm_SI_Woolf2021!$E$9:$E$93)+63.1579*EXP(-0.19*BB$58))/(Fperm_SI_Woolf2021!$E$9:$E$93-BB$58))*(BB$58-Fperm_SI_Woolf2021!$E$9:$E$93)/10))),Fperm_SI_Woolf2021!$D$9:$D$93))</f>
        <v>0.44727287240895086</v>
      </c>
      <c r="BC97" s="51" cm="1">
        <f t="array" ref="BC97">MIN(1,SLOPE(Fperm_SI_Woolf2021!$F$9:$F$93*EXP(-Fperm_SI_Woolf2021!$I$9:$I$93*$C97*IF(BC$58=Fperm_SI_Woolf2021!$E$9:$E$93,1,EXP(LN((1.1*(Fperm_SI_Woolf2021!$E$9:$E$93-BC$58)-63.1579*EXP(-0.19*Fperm_SI_Woolf2021!$E$9:$E$93)+63.1579*EXP(-0.19*BC$58))/(Fperm_SI_Woolf2021!$E$9:$E$93-BC$58))*(BC$58-Fperm_SI_Woolf2021!$E$9:$E$93)/10))) + Fperm_SI_Woolf2021!$G$9:$G$93*EXP(-Fperm_SI_Woolf2021!$J$9:$J$93*$C97*IF(BC$58=Fperm_SI_Woolf2021!$E$9:$E$93,1,EXP(LN((1.1*(Fperm_SI_Woolf2021!$E$9:$E$93-BC$58)-63.1579*EXP(-0.19*Fperm_SI_Woolf2021!$E$9:$E$93)+63.1579*EXP(-0.19*BC$58))/(Fperm_SI_Woolf2021!$E$9:$E$93-BC$58))*(BC$58-Fperm_SI_Woolf2021!$E$9:$E$93)/10))) + Fperm_SI_Woolf2021!$H$9:$H$93*EXP(-Fperm_SI_Woolf2021!$K$9:$K$93*$C97*IF(BC$58=Fperm_SI_Woolf2021!$E$9:$E$93,1,EXP(LN((1.1*(Fperm_SI_Woolf2021!$E$9:$E$93-BC$58)-63.1579*EXP(-0.19*Fperm_SI_Woolf2021!$E$9:$E$93)+63.1579*EXP(-0.19*BC$58))/(Fperm_SI_Woolf2021!$E$9:$E$93-BC$58))*(BC$58-Fperm_SI_Woolf2021!$E$9:$E$93)/10))),Fperm_SI_Woolf2021!$D$9:$D$93)*BC$57+INTERCEPT(Fperm_SI_Woolf2021!$F$9:$F$93*EXP(-Fperm_SI_Woolf2021!$I$9:$I$93*$C97*IF(BC$58=Fperm_SI_Woolf2021!$E$9:$E$93,1,EXP(LN((1.1*(Fperm_SI_Woolf2021!$E$9:$E$93-BC$58)-63.1579*EXP(-0.19*Fperm_SI_Woolf2021!$E$9:$E$93)+63.1579*EXP(-0.19*BC$58))/(Fperm_SI_Woolf2021!$E$9:$E$93-BC$58))*(BC$58-Fperm_SI_Woolf2021!$E$9:$E$93)/10))) + Fperm_SI_Woolf2021!$G$9:$G$93*EXP(-Fperm_SI_Woolf2021!$J$9:$J$93*$C97*IF(BC$58=Fperm_SI_Woolf2021!$E$9:$E$93,1,EXP(LN((1.1*(Fperm_SI_Woolf2021!$E$9:$E$93-BC$58)-63.1579*EXP(-0.19*Fperm_SI_Woolf2021!$E$9:$E$93)+63.1579*EXP(-0.19*BC$58))/(Fperm_SI_Woolf2021!$E$9:$E$93-BC$58))*(BC$58-Fperm_SI_Woolf2021!$E$9:$E$93)/10))) + Fperm_SI_Woolf2021!$H$9:$H$93*EXP(-Fperm_SI_Woolf2021!$K$9:$K$93*$C97*IF(BC$58=Fperm_SI_Woolf2021!$E$9:$E$93,1,EXP(LN((1.1*(Fperm_SI_Woolf2021!$E$9:$E$93-BC$58)-63.1579*EXP(-0.19*Fperm_SI_Woolf2021!$E$9:$E$93)+63.1579*EXP(-0.19*BC$58))/(Fperm_SI_Woolf2021!$E$9:$E$93-BC$58))*(BC$58-Fperm_SI_Woolf2021!$E$9:$E$93)/10))),Fperm_SI_Woolf2021!$D$9:$D$93))</f>
        <v>0.42145932515012996</v>
      </c>
      <c r="BD97" s="51" cm="1">
        <f t="array" ref="BD97">MIN(1,SLOPE(Fperm_SI_Woolf2021!$F$9:$F$93*EXP(-Fperm_SI_Woolf2021!$I$9:$I$93*$C97*IF(BD$58=Fperm_SI_Woolf2021!$E$9:$E$93,1,EXP(LN((1.1*(Fperm_SI_Woolf2021!$E$9:$E$93-BD$58)-63.1579*EXP(-0.19*Fperm_SI_Woolf2021!$E$9:$E$93)+63.1579*EXP(-0.19*BD$58))/(Fperm_SI_Woolf2021!$E$9:$E$93-BD$58))*(BD$58-Fperm_SI_Woolf2021!$E$9:$E$93)/10))) + Fperm_SI_Woolf2021!$G$9:$G$93*EXP(-Fperm_SI_Woolf2021!$J$9:$J$93*$C97*IF(BD$58=Fperm_SI_Woolf2021!$E$9:$E$93,1,EXP(LN((1.1*(Fperm_SI_Woolf2021!$E$9:$E$93-BD$58)-63.1579*EXP(-0.19*Fperm_SI_Woolf2021!$E$9:$E$93)+63.1579*EXP(-0.19*BD$58))/(Fperm_SI_Woolf2021!$E$9:$E$93-BD$58))*(BD$58-Fperm_SI_Woolf2021!$E$9:$E$93)/10))) + Fperm_SI_Woolf2021!$H$9:$H$93*EXP(-Fperm_SI_Woolf2021!$K$9:$K$93*$C97*IF(BD$58=Fperm_SI_Woolf2021!$E$9:$E$93,1,EXP(LN((1.1*(Fperm_SI_Woolf2021!$E$9:$E$93-BD$58)-63.1579*EXP(-0.19*Fperm_SI_Woolf2021!$E$9:$E$93)+63.1579*EXP(-0.19*BD$58))/(Fperm_SI_Woolf2021!$E$9:$E$93-BD$58))*(BD$58-Fperm_SI_Woolf2021!$E$9:$E$93)/10))),Fperm_SI_Woolf2021!$D$9:$D$93)*BD$57+INTERCEPT(Fperm_SI_Woolf2021!$F$9:$F$93*EXP(-Fperm_SI_Woolf2021!$I$9:$I$93*$C97*IF(BD$58=Fperm_SI_Woolf2021!$E$9:$E$93,1,EXP(LN((1.1*(Fperm_SI_Woolf2021!$E$9:$E$93-BD$58)-63.1579*EXP(-0.19*Fperm_SI_Woolf2021!$E$9:$E$93)+63.1579*EXP(-0.19*BD$58))/(Fperm_SI_Woolf2021!$E$9:$E$93-BD$58))*(BD$58-Fperm_SI_Woolf2021!$E$9:$E$93)/10))) + Fperm_SI_Woolf2021!$G$9:$G$93*EXP(-Fperm_SI_Woolf2021!$J$9:$J$93*$C97*IF(BD$58=Fperm_SI_Woolf2021!$E$9:$E$93,1,EXP(LN((1.1*(Fperm_SI_Woolf2021!$E$9:$E$93-BD$58)-63.1579*EXP(-0.19*Fperm_SI_Woolf2021!$E$9:$E$93)+63.1579*EXP(-0.19*BD$58))/(Fperm_SI_Woolf2021!$E$9:$E$93-BD$58))*(BD$58-Fperm_SI_Woolf2021!$E$9:$E$93)/10))) + Fperm_SI_Woolf2021!$H$9:$H$93*EXP(-Fperm_SI_Woolf2021!$K$9:$K$93*$C97*IF(BD$58=Fperm_SI_Woolf2021!$E$9:$E$93,1,EXP(LN((1.1*(Fperm_SI_Woolf2021!$E$9:$E$93-BD$58)-63.1579*EXP(-0.19*Fperm_SI_Woolf2021!$E$9:$E$93)+63.1579*EXP(-0.19*BD$58))/(Fperm_SI_Woolf2021!$E$9:$E$93-BD$58))*(BD$58-Fperm_SI_Woolf2021!$E$9:$E$93)/10))),Fperm_SI_Woolf2021!$D$9:$D$93))</f>
        <v>0.39564577789130906</v>
      </c>
      <c r="BE97" s="51" cm="1">
        <f t="array" ref="BE97">MIN(1,SLOPE(Fperm_SI_Woolf2021!$F$9:$F$93*EXP(-Fperm_SI_Woolf2021!$I$9:$I$93*$C97*IF(BE$58=Fperm_SI_Woolf2021!$E$9:$E$93,1,EXP(LN((1.1*(Fperm_SI_Woolf2021!$E$9:$E$93-BE$58)-63.1579*EXP(-0.19*Fperm_SI_Woolf2021!$E$9:$E$93)+63.1579*EXP(-0.19*BE$58))/(Fperm_SI_Woolf2021!$E$9:$E$93-BE$58))*(BE$58-Fperm_SI_Woolf2021!$E$9:$E$93)/10))) + Fperm_SI_Woolf2021!$G$9:$G$93*EXP(-Fperm_SI_Woolf2021!$J$9:$J$93*$C97*IF(BE$58=Fperm_SI_Woolf2021!$E$9:$E$93,1,EXP(LN((1.1*(Fperm_SI_Woolf2021!$E$9:$E$93-BE$58)-63.1579*EXP(-0.19*Fperm_SI_Woolf2021!$E$9:$E$93)+63.1579*EXP(-0.19*BE$58))/(Fperm_SI_Woolf2021!$E$9:$E$93-BE$58))*(BE$58-Fperm_SI_Woolf2021!$E$9:$E$93)/10))) + Fperm_SI_Woolf2021!$H$9:$H$93*EXP(-Fperm_SI_Woolf2021!$K$9:$K$93*$C97*IF(BE$58=Fperm_SI_Woolf2021!$E$9:$E$93,1,EXP(LN((1.1*(Fperm_SI_Woolf2021!$E$9:$E$93-BE$58)-63.1579*EXP(-0.19*Fperm_SI_Woolf2021!$E$9:$E$93)+63.1579*EXP(-0.19*BE$58))/(Fperm_SI_Woolf2021!$E$9:$E$93-BE$58))*(BE$58-Fperm_SI_Woolf2021!$E$9:$E$93)/10))),Fperm_SI_Woolf2021!$D$9:$D$93)*BE$57+INTERCEPT(Fperm_SI_Woolf2021!$F$9:$F$93*EXP(-Fperm_SI_Woolf2021!$I$9:$I$93*$C97*IF(BE$58=Fperm_SI_Woolf2021!$E$9:$E$93,1,EXP(LN((1.1*(Fperm_SI_Woolf2021!$E$9:$E$93-BE$58)-63.1579*EXP(-0.19*Fperm_SI_Woolf2021!$E$9:$E$93)+63.1579*EXP(-0.19*BE$58))/(Fperm_SI_Woolf2021!$E$9:$E$93-BE$58))*(BE$58-Fperm_SI_Woolf2021!$E$9:$E$93)/10))) + Fperm_SI_Woolf2021!$G$9:$G$93*EXP(-Fperm_SI_Woolf2021!$J$9:$J$93*$C97*IF(BE$58=Fperm_SI_Woolf2021!$E$9:$E$93,1,EXP(LN((1.1*(Fperm_SI_Woolf2021!$E$9:$E$93-BE$58)-63.1579*EXP(-0.19*Fperm_SI_Woolf2021!$E$9:$E$93)+63.1579*EXP(-0.19*BE$58))/(Fperm_SI_Woolf2021!$E$9:$E$93-BE$58))*(BE$58-Fperm_SI_Woolf2021!$E$9:$E$93)/10))) + Fperm_SI_Woolf2021!$H$9:$H$93*EXP(-Fperm_SI_Woolf2021!$K$9:$K$93*$C97*IF(BE$58=Fperm_SI_Woolf2021!$E$9:$E$93,1,EXP(LN((1.1*(Fperm_SI_Woolf2021!$E$9:$E$93-BE$58)-63.1579*EXP(-0.19*Fperm_SI_Woolf2021!$E$9:$E$93)+63.1579*EXP(-0.19*BE$58))/(Fperm_SI_Woolf2021!$E$9:$E$93-BE$58))*(BE$58-Fperm_SI_Woolf2021!$E$9:$E$93)/10))),Fperm_SI_Woolf2021!$D$9:$D$93))</f>
        <v>0.36983223063248816</v>
      </c>
      <c r="BF97" s="51" cm="1">
        <f t="array" ref="BF97">MIN(1,SLOPE(Fperm_SI_Woolf2021!$F$9:$F$93*EXP(-Fperm_SI_Woolf2021!$I$9:$I$93*$C97*IF(BF$58=Fperm_SI_Woolf2021!$E$9:$E$93,1,EXP(LN((1.1*(Fperm_SI_Woolf2021!$E$9:$E$93-BF$58)-63.1579*EXP(-0.19*Fperm_SI_Woolf2021!$E$9:$E$93)+63.1579*EXP(-0.19*BF$58))/(Fperm_SI_Woolf2021!$E$9:$E$93-BF$58))*(BF$58-Fperm_SI_Woolf2021!$E$9:$E$93)/10))) + Fperm_SI_Woolf2021!$G$9:$G$93*EXP(-Fperm_SI_Woolf2021!$J$9:$J$93*$C97*IF(BF$58=Fperm_SI_Woolf2021!$E$9:$E$93,1,EXP(LN((1.1*(Fperm_SI_Woolf2021!$E$9:$E$93-BF$58)-63.1579*EXP(-0.19*Fperm_SI_Woolf2021!$E$9:$E$93)+63.1579*EXP(-0.19*BF$58))/(Fperm_SI_Woolf2021!$E$9:$E$93-BF$58))*(BF$58-Fperm_SI_Woolf2021!$E$9:$E$93)/10))) + Fperm_SI_Woolf2021!$H$9:$H$93*EXP(-Fperm_SI_Woolf2021!$K$9:$K$93*$C97*IF(BF$58=Fperm_SI_Woolf2021!$E$9:$E$93,1,EXP(LN((1.1*(Fperm_SI_Woolf2021!$E$9:$E$93-BF$58)-63.1579*EXP(-0.19*Fperm_SI_Woolf2021!$E$9:$E$93)+63.1579*EXP(-0.19*BF$58))/(Fperm_SI_Woolf2021!$E$9:$E$93-BF$58))*(BF$58-Fperm_SI_Woolf2021!$E$9:$E$93)/10))),Fperm_SI_Woolf2021!$D$9:$D$93)*BF$57+INTERCEPT(Fperm_SI_Woolf2021!$F$9:$F$93*EXP(-Fperm_SI_Woolf2021!$I$9:$I$93*$C97*IF(BF$58=Fperm_SI_Woolf2021!$E$9:$E$93,1,EXP(LN((1.1*(Fperm_SI_Woolf2021!$E$9:$E$93-BF$58)-63.1579*EXP(-0.19*Fperm_SI_Woolf2021!$E$9:$E$93)+63.1579*EXP(-0.19*BF$58))/(Fperm_SI_Woolf2021!$E$9:$E$93-BF$58))*(BF$58-Fperm_SI_Woolf2021!$E$9:$E$93)/10))) + Fperm_SI_Woolf2021!$G$9:$G$93*EXP(-Fperm_SI_Woolf2021!$J$9:$J$93*$C97*IF(BF$58=Fperm_SI_Woolf2021!$E$9:$E$93,1,EXP(LN((1.1*(Fperm_SI_Woolf2021!$E$9:$E$93-BF$58)-63.1579*EXP(-0.19*Fperm_SI_Woolf2021!$E$9:$E$93)+63.1579*EXP(-0.19*BF$58))/(Fperm_SI_Woolf2021!$E$9:$E$93-BF$58))*(BF$58-Fperm_SI_Woolf2021!$E$9:$E$93)/10))) + Fperm_SI_Woolf2021!$H$9:$H$93*EXP(-Fperm_SI_Woolf2021!$K$9:$K$93*$C97*IF(BF$58=Fperm_SI_Woolf2021!$E$9:$E$93,1,EXP(LN((1.1*(Fperm_SI_Woolf2021!$E$9:$E$93-BF$58)-63.1579*EXP(-0.19*Fperm_SI_Woolf2021!$E$9:$E$93)+63.1579*EXP(-0.19*BF$58))/(Fperm_SI_Woolf2021!$E$9:$E$93-BF$58))*(BF$58-Fperm_SI_Woolf2021!$E$9:$E$93)/10))),Fperm_SI_Woolf2021!$D$9:$D$93))</f>
        <v>0.34401868337366731</v>
      </c>
      <c r="BG97" s="51" cm="1">
        <f t="array" ref="BG97">MIN(1,SLOPE(Fperm_SI_Woolf2021!$F$9:$F$93*EXP(-Fperm_SI_Woolf2021!$I$9:$I$93*$C97*IF(BG$58=Fperm_SI_Woolf2021!$E$9:$E$93,1,EXP(LN((1.1*(Fperm_SI_Woolf2021!$E$9:$E$93-BG$58)-63.1579*EXP(-0.19*Fperm_SI_Woolf2021!$E$9:$E$93)+63.1579*EXP(-0.19*BG$58))/(Fperm_SI_Woolf2021!$E$9:$E$93-BG$58))*(BG$58-Fperm_SI_Woolf2021!$E$9:$E$93)/10))) + Fperm_SI_Woolf2021!$G$9:$G$93*EXP(-Fperm_SI_Woolf2021!$J$9:$J$93*$C97*IF(BG$58=Fperm_SI_Woolf2021!$E$9:$E$93,1,EXP(LN((1.1*(Fperm_SI_Woolf2021!$E$9:$E$93-BG$58)-63.1579*EXP(-0.19*Fperm_SI_Woolf2021!$E$9:$E$93)+63.1579*EXP(-0.19*BG$58))/(Fperm_SI_Woolf2021!$E$9:$E$93-BG$58))*(BG$58-Fperm_SI_Woolf2021!$E$9:$E$93)/10))) + Fperm_SI_Woolf2021!$H$9:$H$93*EXP(-Fperm_SI_Woolf2021!$K$9:$K$93*$C97*IF(BG$58=Fperm_SI_Woolf2021!$E$9:$E$93,1,EXP(LN((1.1*(Fperm_SI_Woolf2021!$E$9:$E$93-BG$58)-63.1579*EXP(-0.19*Fperm_SI_Woolf2021!$E$9:$E$93)+63.1579*EXP(-0.19*BG$58))/(Fperm_SI_Woolf2021!$E$9:$E$93-BG$58))*(BG$58-Fperm_SI_Woolf2021!$E$9:$E$93)/10))),Fperm_SI_Woolf2021!$D$9:$D$93)*BG$57+INTERCEPT(Fperm_SI_Woolf2021!$F$9:$F$93*EXP(-Fperm_SI_Woolf2021!$I$9:$I$93*$C97*IF(BG$58=Fperm_SI_Woolf2021!$E$9:$E$93,1,EXP(LN((1.1*(Fperm_SI_Woolf2021!$E$9:$E$93-BG$58)-63.1579*EXP(-0.19*Fperm_SI_Woolf2021!$E$9:$E$93)+63.1579*EXP(-0.19*BG$58))/(Fperm_SI_Woolf2021!$E$9:$E$93-BG$58))*(BG$58-Fperm_SI_Woolf2021!$E$9:$E$93)/10))) + Fperm_SI_Woolf2021!$G$9:$G$93*EXP(-Fperm_SI_Woolf2021!$J$9:$J$93*$C97*IF(BG$58=Fperm_SI_Woolf2021!$E$9:$E$93,1,EXP(LN((1.1*(Fperm_SI_Woolf2021!$E$9:$E$93-BG$58)-63.1579*EXP(-0.19*Fperm_SI_Woolf2021!$E$9:$E$93)+63.1579*EXP(-0.19*BG$58))/(Fperm_SI_Woolf2021!$E$9:$E$93-BG$58))*(BG$58-Fperm_SI_Woolf2021!$E$9:$E$93)/10))) + Fperm_SI_Woolf2021!$H$9:$H$93*EXP(-Fperm_SI_Woolf2021!$K$9:$K$93*$C97*IF(BG$58=Fperm_SI_Woolf2021!$E$9:$E$93,1,EXP(LN((1.1*(Fperm_SI_Woolf2021!$E$9:$E$93-BG$58)-63.1579*EXP(-0.19*Fperm_SI_Woolf2021!$E$9:$E$93)+63.1579*EXP(-0.19*BG$58))/(Fperm_SI_Woolf2021!$E$9:$E$93-BG$58))*(BG$58-Fperm_SI_Woolf2021!$E$9:$E$93)/10))),Fperm_SI_Woolf2021!$D$9:$D$93))</f>
        <v>0.31820513611484641</v>
      </c>
      <c r="BH97" s="51" cm="1">
        <f t="array" ref="BH97">MIN(1,SLOPE(Fperm_SI_Woolf2021!$F$9:$F$93*EXP(-Fperm_SI_Woolf2021!$I$9:$I$93*$C97*IF(BH$58=Fperm_SI_Woolf2021!$E$9:$E$93,1,EXP(LN((1.1*(Fperm_SI_Woolf2021!$E$9:$E$93-BH$58)-63.1579*EXP(-0.19*Fperm_SI_Woolf2021!$E$9:$E$93)+63.1579*EXP(-0.19*BH$58))/(Fperm_SI_Woolf2021!$E$9:$E$93-BH$58))*(BH$58-Fperm_SI_Woolf2021!$E$9:$E$93)/10))) + Fperm_SI_Woolf2021!$G$9:$G$93*EXP(-Fperm_SI_Woolf2021!$J$9:$J$93*$C97*IF(BH$58=Fperm_SI_Woolf2021!$E$9:$E$93,1,EXP(LN((1.1*(Fperm_SI_Woolf2021!$E$9:$E$93-BH$58)-63.1579*EXP(-0.19*Fperm_SI_Woolf2021!$E$9:$E$93)+63.1579*EXP(-0.19*BH$58))/(Fperm_SI_Woolf2021!$E$9:$E$93-BH$58))*(BH$58-Fperm_SI_Woolf2021!$E$9:$E$93)/10))) + Fperm_SI_Woolf2021!$H$9:$H$93*EXP(-Fperm_SI_Woolf2021!$K$9:$K$93*$C97*IF(BH$58=Fperm_SI_Woolf2021!$E$9:$E$93,1,EXP(LN((1.1*(Fperm_SI_Woolf2021!$E$9:$E$93-BH$58)-63.1579*EXP(-0.19*Fperm_SI_Woolf2021!$E$9:$E$93)+63.1579*EXP(-0.19*BH$58))/(Fperm_SI_Woolf2021!$E$9:$E$93-BH$58))*(BH$58-Fperm_SI_Woolf2021!$E$9:$E$93)/10))),Fperm_SI_Woolf2021!$D$9:$D$93)*BH$57+INTERCEPT(Fperm_SI_Woolf2021!$F$9:$F$93*EXP(-Fperm_SI_Woolf2021!$I$9:$I$93*$C97*IF(BH$58=Fperm_SI_Woolf2021!$E$9:$E$93,1,EXP(LN((1.1*(Fperm_SI_Woolf2021!$E$9:$E$93-BH$58)-63.1579*EXP(-0.19*Fperm_SI_Woolf2021!$E$9:$E$93)+63.1579*EXP(-0.19*BH$58))/(Fperm_SI_Woolf2021!$E$9:$E$93-BH$58))*(BH$58-Fperm_SI_Woolf2021!$E$9:$E$93)/10))) + Fperm_SI_Woolf2021!$G$9:$G$93*EXP(-Fperm_SI_Woolf2021!$J$9:$J$93*$C97*IF(BH$58=Fperm_SI_Woolf2021!$E$9:$E$93,1,EXP(LN((1.1*(Fperm_SI_Woolf2021!$E$9:$E$93-BH$58)-63.1579*EXP(-0.19*Fperm_SI_Woolf2021!$E$9:$E$93)+63.1579*EXP(-0.19*BH$58))/(Fperm_SI_Woolf2021!$E$9:$E$93-BH$58))*(BH$58-Fperm_SI_Woolf2021!$E$9:$E$93)/10))) + Fperm_SI_Woolf2021!$H$9:$H$93*EXP(-Fperm_SI_Woolf2021!$K$9:$K$93*$C97*IF(BH$58=Fperm_SI_Woolf2021!$E$9:$E$93,1,EXP(LN((1.1*(Fperm_SI_Woolf2021!$E$9:$E$93-BH$58)-63.1579*EXP(-0.19*Fperm_SI_Woolf2021!$E$9:$E$93)+63.1579*EXP(-0.19*BH$58))/(Fperm_SI_Woolf2021!$E$9:$E$93-BH$58))*(BH$58-Fperm_SI_Woolf2021!$E$9:$E$93)/10))),Fperm_SI_Woolf2021!$D$9:$D$93))</f>
        <v>0.29239158885602551</v>
      </c>
      <c r="BI97" s="51" cm="1">
        <f t="array" ref="BI97">MIN(1,SLOPE(Fperm_SI_Woolf2021!$F$9:$F$93*EXP(-Fperm_SI_Woolf2021!$I$9:$I$93*$C97*IF(BI$58=Fperm_SI_Woolf2021!$E$9:$E$93,1,EXP(LN((1.1*(Fperm_SI_Woolf2021!$E$9:$E$93-BI$58)-63.1579*EXP(-0.19*Fperm_SI_Woolf2021!$E$9:$E$93)+63.1579*EXP(-0.19*BI$58))/(Fperm_SI_Woolf2021!$E$9:$E$93-BI$58))*(BI$58-Fperm_SI_Woolf2021!$E$9:$E$93)/10))) + Fperm_SI_Woolf2021!$G$9:$G$93*EXP(-Fperm_SI_Woolf2021!$J$9:$J$93*$C97*IF(BI$58=Fperm_SI_Woolf2021!$E$9:$E$93,1,EXP(LN((1.1*(Fperm_SI_Woolf2021!$E$9:$E$93-BI$58)-63.1579*EXP(-0.19*Fperm_SI_Woolf2021!$E$9:$E$93)+63.1579*EXP(-0.19*BI$58))/(Fperm_SI_Woolf2021!$E$9:$E$93-BI$58))*(BI$58-Fperm_SI_Woolf2021!$E$9:$E$93)/10))) + Fperm_SI_Woolf2021!$H$9:$H$93*EXP(-Fperm_SI_Woolf2021!$K$9:$K$93*$C97*IF(BI$58=Fperm_SI_Woolf2021!$E$9:$E$93,1,EXP(LN((1.1*(Fperm_SI_Woolf2021!$E$9:$E$93-BI$58)-63.1579*EXP(-0.19*Fperm_SI_Woolf2021!$E$9:$E$93)+63.1579*EXP(-0.19*BI$58))/(Fperm_SI_Woolf2021!$E$9:$E$93-BI$58))*(BI$58-Fperm_SI_Woolf2021!$E$9:$E$93)/10))),Fperm_SI_Woolf2021!$D$9:$D$93)*BI$57+INTERCEPT(Fperm_SI_Woolf2021!$F$9:$F$93*EXP(-Fperm_SI_Woolf2021!$I$9:$I$93*$C97*IF(BI$58=Fperm_SI_Woolf2021!$E$9:$E$93,1,EXP(LN((1.1*(Fperm_SI_Woolf2021!$E$9:$E$93-BI$58)-63.1579*EXP(-0.19*Fperm_SI_Woolf2021!$E$9:$E$93)+63.1579*EXP(-0.19*BI$58))/(Fperm_SI_Woolf2021!$E$9:$E$93-BI$58))*(BI$58-Fperm_SI_Woolf2021!$E$9:$E$93)/10))) + Fperm_SI_Woolf2021!$G$9:$G$93*EXP(-Fperm_SI_Woolf2021!$J$9:$J$93*$C97*IF(BI$58=Fperm_SI_Woolf2021!$E$9:$E$93,1,EXP(LN((1.1*(Fperm_SI_Woolf2021!$E$9:$E$93-BI$58)-63.1579*EXP(-0.19*Fperm_SI_Woolf2021!$E$9:$E$93)+63.1579*EXP(-0.19*BI$58))/(Fperm_SI_Woolf2021!$E$9:$E$93-BI$58))*(BI$58-Fperm_SI_Woolf2021!$E$9:$E$93)/10))) + Fperm_SI_Woolf2021!$H$9:$H$93*EXP(-Fperm_SI_Woolf2021!$K$9:$K$93*$C97*IF(BI$58=Fperm_SI_Woolf2021!$E$9:$E$93,1,EXP(LN((1.1*(Fperm_SI_Woolf2021!$E$9:$E$93-BI$58)-63.1579*EXP(-0.19*Fperm_SI_Woolf2021!$E$9:$E$93)+63.1579*EXP(-0.19*BI$58))/(Fperm_SI_Woolf2021!$E$9:$E$93-BI$58))*(BI$58-Fperm_SI_Woolf2021!$E$9:$E$93)/10))),Fperm_SI_Woolf2021!$D$9:$D$93))</f>
        <v>0.26657804159720455</v>
      </c>
      <c r="BJ97" s="51" cm="1">
        <f t="array" ref="BJ97">MIN(1,SLOPE(Fperm_SI_Woolf2021!$F$9:$F$93*EXP(-Fperm_SI_Woolf2021!$I$9:$I$93*$C97*IF(BJ$58=Fperm_SI_Woolf2021!$E$9:$E$93,1,EXP(LN((1.1*(Fperm_SI_Woolf2021!$E$9:$E$93-BJ$58)-63.1579*EXP(-0.19*Fperm_SI_Woolf2021!$E$9:$E$93)+63.1579*EXP(-0.19*BJ$58))/(Fperm_SI_Woolf2021!$E$9:$E$93-BJ$58))*(BJ$58-Fperm_SI_Woolf2021!$E$9:$E$93)/10))) + Fperm_SI_Woolf2021!$G$9:$G$93*EXP(-Fperm_SI_Woolf2021!$J$9:$J$93*$C97*IF(BJ$58=Fperm_SI_Woolf2021!$E$9:$E$93,1,EXP(LN((1.1*(Fperm_SI_Woolf2021!$E$9:$E$93-BJ$58)-63.1579*EXP(-0.19*Fperm_SI_Woolf2021!$E$9:$E$93)+63.1579*EXP(-0.19*BJ$58))/(Fperm_SI_Woolf2021!$E$9:$E$93-BJ$58))*(BJ$58-Fperm_SI_Woolf2021!$E$9:$E$93)/10))) + Fperm_SI_Woolf2021!$H$9:$H$93*EXP(-Fperm_SI_Woolf2021!$K$9:$K$93*$C97*IF(BJ$58=Fperm_SI_Woolf2021!$E$9:$E$93,1,EXP(LN((1.1*(Fperm_SI_Woolf2021!$E$9:$E$93-BJ$58)-63.1579*EXP(-0.19*Fperm_SI_Woolf2021!$E$9:$E$93)+63.1579*EXP(-0.19*BJ$58))/(Fperm_SI_Woolf2021!$E$9:$E$93-BJ$58))*(BJ$58-Fperm_SI_Woolf2021!$E$9:$E$93)/10))),Fperm_SI_Woolf2021!$D$9:$D$93)*BJ$57+INTERCEPT(Fperm_SI_Woolf2021!$F$9:$F$93*EXP(-Fperm_SI_Woolf2021!$I$9:$I$93*$C97*IF(BJ$58=Fperm_SI_Woolf2021!$E$9:$E$93,1,EXP(LN((1.1*(Fperm_SI_Woolf2021!$E$9:$E$93-BJ$58)-63.1579*EXP(-0.19*Fperm_SI_Woolf2021!$E$9:$E$93)+63.1579*EXP(-0.19*BJ$58))/(Fperm_SI_Woolf2021!$E$9:$E$93-BJ$58))*(BJ$58-Fperm_SI_Woolf2021!$E$9:$E$93)/10))) + Fperm_SI_Woolf2021!$G$9:$G$93*EXP(-Fperm_SI_Woolf2021!$J$9:$J$93*$C97*IF(BJ$58=Fperm_SI_Woolf2021!$E$9:$E$93,1,EXP(LN((1.1*(Fperm_SI_Woolf2021!$E$9:$E$93-BJ$58)-63.1579*EXP(-0.19*Fperm_SI_Woolf2021!$E$9:$E$93)+63.1579*EXP(-0.19*BJ$58))/(Fperm_SI_Woolf2021!$E$9:$E$93-BJ$58))*(BJ$58-Fperm_SI_Woolf2021!$E$9:$E$93)/10))) + Fperm_SI_Woolf2021!$H$9:$H$93*EXP(-Fperm_SI_Woolf2021!$K$9:$K$93*$C97*IF(BJ$58=Fperm_SI_Woolf2021!$E$9:$E$93,1,EXP(LN((1.1*(Fperm_SI_Woolf2021!$E$9:$E$93-BJ$58)-63.1579*EXP(-0.19*Fperm_SI_Woolf2021!$E$9:$E$93)+63.1579*EXP(-0.19*BJ$58))/(Fperm_SI_Woolf2021!$E$9:$E$93-BJ$58))*(BJ$58-Fperm_SI_Woolf2021!$E$9:$E$93)/10))),Fperm_SI_Woolf2021!$D$9:$D$93))</f>
        <v>0.24076449433838365</v>
      </c>
      <c r="BK97" s="51" cm="1">
        <f t="array" ref="BK97">MIN(1,SLOPE(Fperm_SI_Woolf2021!$F$9:$F$93*EXP(-Fperm_SI_Woolf2021!$I$9:$I$93*$C97*IF(BK$58=Fperm_SI_Woolf2021!$E$9:$E$93,1,EXP(LN((1.1*(Fperm_SI_Woolf2021!$E$9:$E$93-BK$58)-63.1579*EXP(-0.19*Fperm_SI_Woolf2021!$E$9:$E$93)+63.1579*EXP(-0.19*BK$58))/(Fperm_SI_Woolf2021!$E$9:$E$93-BK$58))*(BK$58-Fperm_SI_Woolf2021!$E$9:$E$93)/10))) + Fperm_SI_Woolf2021!$G$9:$G$93*EXP(-Fperm_SI_Woolf2021!$J$9:$J$93*$C97*IF(BK$58=Fperm_SI_Woolf2021!$E$9:$E$93,1,EXP(LN((1.1*(Fperm_SI_Woolf2021!$E$9:$E$93-BK$58)-63.1579*EXP(-0.19*Fperm_SI_Woolf2021!$E$9:$E$93)+63.1579*EXP(-0.19*BK$58))/(Fperm_SI_Woolf2021!$E$9:$E$93-BK$58))*(BK$58-Fperm_SI_Woolf2021!$E$9:$E$93)/10))) + Fperm_SI_Woolf2021!$H$9:$H$93*EXP(-Fperm_SI_Woolf2021!$K$9:$K$93*$C97*IF(BK$58=Fperm_SI_Woolf2021!$E$9:$E$93,1,EXP(LN((1.1*(Fperm_SI_Woolf2021!$E$9:$E$93-BK$58)-63.1579*EXP(-0.19*Fperm_SI_Woolf2021!$E$9:$E$93)+63.1579*EXP(-0.19*BK$58))/(Fperm_SI_Woolf2021!$E$9:$E$93-BK$58))*(BK$58-Fperm_SI_Woolf2021!$E$9:$E$93)/10))),Fperm_SI_Woolf2021!$D$9:$D$93)*BK$57+INTERCEPT(Fperm_SI_Woolf2021!$F$9:$F$93*EXP(-Fperm_SI_Woolf2021!$I$9:$I$93*$C97*IF(BK$58=Fperm_SI_Woolf2021!$E$9:$E$93,1,EXP(LN((1.1*(Fperm_SI_Woolf2021!$E$9:$E$93-BK$58)-63.1579*EXP(-0.19*Fperm_SI_Woolf2021!$E$9:$E$93)+63.1579*EXP(-0.19*BK$58))/(Fperm_SI_Woolf2021!$E$9:$E$93-BK$58))*(BK$58-Fperm_SI_Woolf2021!$E$9:$E$93)/10))) + Fperm_SI_Woolf2021!$G$9:$G$93*EXP(-Fperm_SI_Woolf2021!$J$9:$J$93*$C97*IF(BK$58=Fperm_SI_Woolf2021!$E$9:$E$93,1,EXP(LN((1.1*(Fperm_SI_Woolf2021!$E$9:$E$93-BK$58)-63.1579*EXP(-0.19*Fperm_SI_Woolf2021!$E$9:$E$93)+63.1579*EXP(-0.19*BK$58))/(Fperm_SI_Woolf2021!$E$9:$E$93-BK$58))*(BK$58-Fperm_SI_Woolf2021!$E$9:$E$93)/10))) + Fperm_SI_Woolf2021!$H$9:$H$93*EXP(-Fperm_SI_Woolf2021!$K$9:$K$93*$C97*IF(BK$58=Fperm_SI_Woolf2021!$E$9:$E$93,1,EXP(LN((1.1*(Fperm_SI_Woolf2021!$E$9:$E$93-BK$58)-63.1579*EXP(-0.19*Fperm_SI_Woolf2021!$E$9:$E$93)+63.1579*EXP(-0.19*BK$58))/(Fperm_SI_Woolf2021!$E$9:$E$93-BK$58))*(BK$58-Fperm_SI_Woolf2021!$E$9:$E$93)/10))),Fperm_SI_Woolf2021!$D$9:$D$93))</f>
        <v>0.21495094707956275</v>
      </c>
      <c r="BL97" s="51" cm="1">
        <f t="array" ref="BL97">MIN(1,SLOPE(Fperm_SI_Woolf2021!$F$9:$F$93*EXP(-Fperm_SI_Woolf2021!$I$9:$I$93*$C97*IF(BL$58=Fperm_SI_Woolf2021!$E$9:$E$93,1,EXP(LN((1.1*(Fperm_SI_Woolf2021!$E$9:$E$93-BL$58)-63.1579*EXP(-0.19*Fperm_SI_Woolf2021!$E$9:$E$93)+63.1579*EXP(-0.19*BL$58))/(Fperm_SI_Woolf2021!$E$9:$E$93-BL$58))*(BL$58-Fperm_SI_Woolf2021!$E$9:$E$93)/10))) + Fperm_SI_Woolf2021!$G$9:$G$93*EXP(-Fperm_SI_Woolf2021!$J$9:$J$93*$C97*IF(BL$58=Fperm_SI_Woolf2021!$E$9:$E$93,1,EXP(LN((1.1*(Fperm_SI_Woolf2021!$E$9:$E$93-BL$58)-63.1579*EXP(-0.19*Fperm_SI_Woolf2021!$E$9:$E$93)+63.1579*EXP(-0.19*BL$58))/(Fperm_SI_Woolf2021!$E$9:$E$93-BL$58))*(BL$58-Fperm_SI_Woolf2021!$E$9:$E$93)/10))) + Fperm_SI_Woolf2021!$H$9:$H$93*EXP(-Fperm_SI_Woolf2021!$K$9:$K$93*$C97*IF(BL$58=Fperm_SI_Woolf2021!$E$9:$E$93,1,EXP(LN((1.1*(Fperm_SI_Woolf2021!$E$9:$E$93-BL$58)-63.1579*EXP(-0.19*Fperm_SI_Woolf2021!$E$9:$E$93)+63.1579*EXP(-0.19*BL$58))/(Fperm_SI_Woolf2021!$E$9:$E$93-BL$58))*(BL$58-Fperm_SI_Woolf2021!$E$9:$E$93)/10))),Fperm_SI_Woolf2021!$D$9:$D$93)*BL$57+INTERCEPT(Fperm_SI_Woolf2021!$F$9:$F$93*EXP(-Fperm_SI_Woolf2021!$I$9:$I$93*$C97*IF(BL$58=Fperm_SI_Woolf2021!$E$9:$E$93,1,EXP(LN((1.1*(Fperm_SI_Woolf2021!$E$9:$E$93-BL$58)-63.1579*EXP(-0.19*Fperm_SI_Woolf2021!$E$9:$E$93)+63.1579*EXP(-0.19*BL$58))/(Fperm_SI_Woolf2021!$E$9:$E$93-BL$58))*(BL$58-Fperm_SI_Woolf2021!$E$9:$E$93)/10))) + Fperm_SI_Woolf2021!$G$9:$G$93*EXP(-Fperm_SI_Woolf2021!$J$9:$J$93*$C97*IF(BL$58=Fperm_SI_Woolf2021!$E$9:$E$93,1,EXP(LN((1.1*(Fperm_SI_Woolf2021!$E$9:$E$93-BL$58)-63.1579*EXP(-0.19*Fperm_SI_Woolf2021!$E$9:$E$93)+63.1579*EXP(-0.19*BL$58))/(Fperm_SI_Woolf2021!$E$9:$E$93-BL$58))*(BL$58-Fperm_SI_Woolf2021!$E$9:$E$93)/10))) + Fperm_SI_Woolf2021!$H$9:$H$93*EXP(-Fperm_SI_Woolf2021!$K$9:$K$93*$C97*IF(BL$58=Fperm_SI_Woolf2021!$E$9:$E$93,1,EXP(LN((1.1*(Fperm_SI_Woolf2021!$E$9:$E$93-BL$58)-63.1579*EXP(-0.19*Fperm_SI_Woolf2021!$E$9:$E$93)+63.1579*EXP(-0.19*BL$58))/(Fperm_SI_Woolf2021!$E$9:$E$93-BL$58))*(BL$58-Fperm_SI_Woolf2021!$E$9:$E$93)/10))),Fperm_SI_Woolf2021!$D$9:$D$93))</f>
        <v>0.52886942672514037</v>
      </c>
      <c r="BM97" s="51" cm="1">
        <f t="array" ref="BM97">MIN(1,SLOPE(Fperm_SI_Woolf2021!$F$9:$F$93*EXP(-Fperm_SI_Woolf2021!$I$9:$I$93*$C97*IF(BM$58=Fperm_SI_Woolf2021!$E$9:$E$93,1,EXP(LN((1.1*(Fperm_SI_Woolf2021!$E$9:$E$93-BM$58)-63.1579*EXP(-0.19*Fperm_SI_Woolf2021!$E$9:$E$93)+63.1579*EXP(-0.19*BM$58))/(Fperm_SI_Woolf2021!$E$9:$E$93-BM$58))*(BM$58-Fperm_SI_Woolf2021!$E$9:$E$93)/10))) + Fperm_SI_Woolf2021!$G$9:$G$93*EXP(-Fperm_SI_Woolf2021!$J$9:$J$93*$C97*IF(BM$58=Fperm_SI_Woolf2021!$E$9:$E$93,1,EXP(LN((1.1*(Fperm_SI_Woolf2021!$E$9:$E$93-BM$58)-63.1579*EXP(-0.19*Fperm_SI_Woolf2021!$E$9:$E$93)+63.1579*EXP(-0.19*BM$58))/(Fperm_SI_Woolf2021!$E$9:$E$93-BM$58))*(BM$58-Fperm_SI_Woolf2021!$E$9:$E$93)/10))) + Fperm_SI_Woolf2021!$H$9:$H$93*EXP(-Fperm_SI_Woolf2021!$K$9:$K$93*$C97*IF(BM$58=Fperm_SI_Woolf2021!$E$9:$E$93,1,EXP(LN((1.1*(Fperm_SI_Woolf2021!$E$9:$E$93-BM$58)-63.1579*EXP(-0.19*Fperm_SI_Woolf2021!$E$9:$E$93)+63.1579*EXP(-0.19*BM$58))/(Fperm_SI_Woolf2021!$E$9:$E$93-BM$58))*(BM$58-Fperm_SI_Woolf2021!$E$9:$E$93)/10))),Fperm_SI_Woolf2021!$D$9:$D$93)*BM$57+INTERCEPT(Fperm_SI_Woolf2021!$F$9:$F$93*EXP(-Fperm_SI_Woolf2021!$I$9:$I$93*$C97*IF(BM$58=Fperm_SI_Woolf2021!$E$9:$E$93,1,EXP(LN((1.1*(Fperm_SI_Woolf2021!$E$9:$E$93-BM$58)-63.1579*EXP(-0.19*Fperm_SI_Woolf2021!$E$9:$E$93)+63.1579*EXP(-0.19*BM$58))/(Fperm_SI_Woolf2021!$E$9:$E$93-BM$58))*(BM$58-Fperm_SI_Woolf2021!$E$9:$E$93)/10))) + Fperm_SI_Woolf2021!$G$9:$G$93*EXP(-Fperm_SI_Woolf2021!$J$9:$J$93*$C97*IF(BM$58=Fperm_SI_Woolf2021!$E$9:$E$93,1,EXP(LN((1.1*(Fperm_SI_Woolf2021!$E$9:$E$93-BM$58)-63.1579*EXP(-0.19*Fperm_SI_Woolf2021!$E$9:$E$93)+63.1579*EXP(-0.19*BM$58))/(Fperm_SI_Woolf2021!$E$9:$E$93-BM$58))*(BM$58-Fperm_SI_Woolf2021!$E$9:$E$93)/10))) + Fperm_SI_Woolf2021!$H$9:$H$93*EXP(-Fperm_SI_Woolf2021!$K$9:$K$93*$C97*IF(BM$58=Fperm_SI_Woolf2021!$E$9:$E$93,1,EXP(LN((1.1*(Fperm_SI_Woolf2021!$E$9:$E$93-BM$58)-63.1579*EXP(-0.19*Fperm_SI_Woolf2021!$E$9:$E$93)+63.1579*EXP(-0.19*BM$58))/(Fperm_SI_Woolf2021!$E$9:$E$93-BM$58))*(BM$58-Fperm_SI_Woolf2021!$E$9:$E$93)/10))),Fperm_SI_Woolf2021!$D$9:$D$93))</f>
        <v>0.50478679630709999</v>
      </c>
      <c r="BN97" s="51" cm="1">
        <f t="array" ref="BN97">MIN(1,SLOPE(Fperm_SI_Woolf2021!$F$9:$F$93*EXP(-Fperm_SI_Woolf2021!$I$9:$I$93*$C97*IF(BN$58=Fperm_SI_Woolf2021!$E$9:$E$93,1,EXP(LN((1.1*(Fperm_SI_Woolf2021!$E$9:$E$93-BN$58)-63.1579*EXP(-0.19*Fperm_SI_Woolf2021!$E$9:$E$93)+63.1579*EXP(-0.19*BN$58))/(Fperm_SI_Woolf2021!$E$9:$E$93-BN$58))*(BN$58-Fperm_SI_Woolf2021!$E$9:$E$93)/10))) + Fperm_SI_Woolf2021!$G$9:$G$93*EXP(-Fperm_SI_Woolf2021!$J$9:$J$93*$C97*IF(BN$58=Fperm_SI_Woolf2021!$E$9:$E$93,1,EXP(LN((1.1*(Fperm_SI_Woolf2021!$E$9:$E$93-BN$58)-63.1579*EXP(-0.19*Fperm_SI_Woolf2021!$E$9:$E$93)+63.1579*EXP(-0.19*BN$58))/(Fperm_SI_Woolf2021!$E$9:$E$93-BN$58))*(BN$58-Fperm_SI_Woolf2021!$E$9:$E$93)/10))) + Fperm_SI_Woolf2021!$H$9:$H$93*EXP(-Fperm_SI_Woolf2021!$K$9:$K$93*$C97*IF(BN$58=Fperm_SI_Woolf2021!$E$9:$E$93,1,EXP(LN((1.1*(Fperm_SI_Woolf2021!$E$9:$E$93-BN$58)-63.1579*EXP(-0.19*Fperm_SI_Woolf2021!$E$9:$E$93)+63.1579*EXP(-0.19*BN$58))/(Fperm_SI_Woolf2021!$E$9:$E$93-BN$58))*(BN$58-Fperm_SI_Woolf2021!$E$9:$E$93)/10))),Fperm_SI_Woolf2021!$D$9:$D$93)*BN$57+INTERCEPT(Fperm_SI_Woolf2021!$F$9:$F$93*EXP(-Fperm_SI_Woolf2021!$I$9:$I$93*$C97*IF(BN$58=Fperm_SI_Woolf2021!$E$9:$E$93,1,EXP(LN((1.1*(Fperm_SI_Woolf2021!$E$9:$E$93-BN$58)-63.1579*EXP(-0.19*Fperm_SI_Woolf2021!$E$9:$E$93)+63.1579*EXP(-0.19*BN$58))/(Fperm_SI_Woolf2021!$E$9:$E$93-BN$58))*(BN$58-Fperm_SI_Woolf2021!$E$9:$E$93)/10))) + Fperm_SI_Woolf2021!$G$9:$G$93*EXP(-Fperm_SI_Woolf2021!$J$9:$J$93*$C97*IF(BN$58=Fperm_SI_Woolf2021!$E$9:$E$93,1,EXP(LN((1.1*(Fperm_SI_Woolf2021!$E$9:$E$93-BN$58)-63.1579*EXP(-0.19*Fperm_SI_Woolf2021!$E$9:$E$93)+63.1579*EXP(-0.19*BN$58))/(Fperm_SI_Woolf2021!$E$9:$E$93-BN$58))*(BN$58-Fperm_SI_Woolf2021!$E$9:$E$93)/10))) + Fperm_SI_Woolf2021!$H$9:$H$93*EXP(-Fperm_SI_Woolf2021!$K$9:$K$93*$C97*IF(BN$58=Fperm_SI_Woolf2021!$E$9:$E$93,1,EXP(LN((1.1*(Fperm_SI_Woolf2021!$E$9:$E$93-BN$58)-63.1579*EXP(-0.19*Fperm_SI_Woolf2021!$E$9:$E$93)+63.1579*EXP(-0.19*BN$58))/(Fperm_SI_Woolf2021!$E$9:$E$93-BN$58))*(BN$58-Fperm_SI_Woolf2021!$E$9:$E$93)/10))),Fperm_SI_Woolf2021!$D$9:$D$93))</f>
        <v>0.48070416588905973</v>
      </c>
      <c r="BO97" s="51" cm="1">
        <f t="array" ref="BO97">MIN(1,SLOPE(Fperm_SI_Woolf2021!$F$9:$F$93*EXP(-Fperm_SI_Woolf2021!$I$9:$I$93*$C97*IF(BO$58=Fperm_SI_Woolf2021!$E$9:$E$93,1,EXP(LN((1.1*(Fperm_SI_Woolf2021!$E$9:$E$93-BO$58)-63.1579*EXP(-0.19*Fperm_SI_Woolf2021!$E$9:$E$93)+63.1579*EXP(-0.19*BO$58))/(Fperm_SI_Woolf2021!$E$9:$E$93-BO$58))*(BO$58-Fperm_SI_Woolf2021!$E$9:$E$93)/10))) + Fperm_SI_Woolf2021!$G$9:$G$93*EXP(-Fperm_SI_Woolf2021!$J$9:$J$93*$C97*IF(BO$58=Fperm_SI_Woolf2021!$E$9:$E$93,1,EXP(LN((1.1*(Fperm_SI_Woolf2021!$E$9:$E$93-BO$58)-63.1579*EXP(-0.19*Fperm_SI_Woolf2021!$E$9:$E$93)+63.1579*EXP(-0.19*BO$58))/(Fperm_SI_Woolf2021!$E$9:$E$93-BO$58))*(BO$58-Fperm_SI_Woolf2021!$E$9:$E$93)/10))) + Fperm_SI_Woolf2021!$H$9:$H$93*EXP(-Fperm_SI_Woolf2021!$K$9:$K$93*$C97*IF(BO$58=Fperm_SI_Woolf2021!$E$9:$E$93,1,EXP(LN((1.1*(Fperm_SI_Woolf2021!$E$9:$E$93-BO$58)-63.1579*EXP(-0.19*Fperm_SI_Woolf2021!$E$9:$E$93)+63.1579*EXP(-0.19*BO$58))/(Fperm_SI_Woolf2021!$E$9:$E$93-BO$58))*(BO$58-Fperm_SI_Woolf2021!$E$9:$E$93)/10))),Fperm_SI_Woolf2021!$D$9:$D$93)*BO$57+INTERCEPT(Fperm_SI_Woolf2021!$F$9:$F$93*EXP(-Fperm_SI_Woolf2021!$I$9:$I$93*$C97*IF(BO$58=Fperm_SI_Woolf2021!$E$9:$E$93,1,EXP(LN((1.1*(Fperm_SI_Woolf2021!$E$9:$E$93-BO$58)-63.1579*EXP(-0.19*Fperm_SI_Woolf2021!$E$9:$E$93)+63.1579*EXP(-0.19*BO$58))/(Fperm_SI_Woolf2021!$E$9:$E$93-BO$58))*(BO$58-Fperm_SI_Woolf2021!$E$9:$E$93)/10))) + Fperm_SI_Woolf2021!$G$9:$G$93*EXP(-Fperm_SI_Woolf2021!$J$9:$J$93*$C97*IF(BO$58=Fperm_SI_Woolf2021!$E$9:$E$93,1,EXP(LN((1.1*(Fperm_SI_Woolf2021!$E$9:$E$93-BO$58)-63.1579*EXP(-0.19*Fperm_SI_Woolf2021!$E$9:$E$93)+63.1579*EXP(-0.19*BO$58))/(Fperm_SI_Woolf2021!$E$9:$E$93-BO$58))*(BO$58-Fperm_SI_Woolf2021!$E$9:$E$93)/10))) + Fperm_SI_Woolf2021!$H$9:$H$93*EXP(-Fperm_SI_Woolf2021!$K$9:$K$93*$C97*IF(BO$58=Fperm_SI_Woolf2021!$E$9:$E$93,1,EXP(LN((1.1*(Fperm_SI_Woolf2021!$E$9:$E$93-BO$58)-63.1579*EXP(-0.19*Fperm_SI_Woolf2021!$E$9:$E$93)+63.1579*EXP(-0.19*BO$58))/(Fperm_SI_Woolf2021!$E$9:$E$93-BO$58))*(BO$58-Fperm_SI_Woolf2021!$E$9:$E$93)/10))),Fperm_SI_Woolf2021!$D$9:$D$93))</f>
        <v>0.45662153547101941</v>
      </c>
      <c r="BP97" s="51" cm="1">
        <f t="array" ref="BP97">MIN(1,SLOPE(Fperm_SI_Woolf2021!$F$9:$F$93*EXP(-Fperm_SI_Woolf2021!$I$9:$I$93*$C97*IF(BP$58=Fperm_SI_Woolf2021!$E$9:$E$93,1,EXP(LN((1.1*(Fperm_SI_Woolf2021!$E$9:$E$93-BP$58)-63.1579*EXP(-0.19*Fperm_SI_Woolf2021!$E$9:$E$93)+63.1579*EXP(-0.19*BP$58))/(Fperm_SI_Woolf2021!$E$9:$E$93-BP$58))*(BP$58-Fperm_SI_Woolf2021!$E$9:$E$93)/10))) + Fperm_SI_Woolf2021!$G$9:$G$93*EXP(-Fperm_SI_Woolf2021!$J$9:$J$93*$C97*IF(BP$58=Fperm_SI_Woolf2021!$E$9:$E$93,1,EXP(LN((1.1*(Fperm_SI_Woolf2021!$E$9:$E$93-BP$58)-63.1579*EXP(-0.19*Fperm_SI_Woolf2021!$E$9:$E$93)+63.1579*EXP(-0.19*BP$58))/(Fperm_SI_Woolf2021!$E$9:$E$93-BP$58))*(BP$58-Fperm_SI_Woolf2021!$E$9:$E$93)/10))) + Fperm_SI_Woolf2021!$H$9:$H$93*EXP(-Fperm_SI_Woolf2021!$K$9:$K$93*$C97*IF(BP$58=Fperm_SI_Woolf2021!$E$9:$E$93,1,EXP(LN((1.1*(Fperm_SI_Woolf2021!$E$9:$E$93-BP$58)-63.1579*EXP(-0.19*Fperm_SI_Woolf2021!$E$9:$E$93)+63.1579*EXP(-0.19*BP$58))/(Fperm_SI_Woolf2021!$E$9:$E$93-BP$58))*(BP$58-Fperm_SI_Woolf2021!$E$9:$E$93)/10))),Fperm_SI_Woolf2021!$D$9:$D$93)*BP$57+INTERCEPT(Fperm_SI_Woolf2021!$F$9:$F$93*EXP(-Fperm_SI_Woolf2021!$I$9:$I$93*$C97*IF(BP$58=Fperm_SI_Woolf2021!$E$9:$E$93,1,EXP(LN((1.1*(Fperm_SI_Woolf2021!$E$9:$E$93-BP$58)-63.1579*EXP(-0.19*Fperm_SI_Woolf2021!$E$9:$E$93)+63.1579*EXP(-0.19*BP$58))/(Fperm_SI_Woolf2021!$E$9:$E$93-BP$58))*(BP$58-Fperm_SI_Woolf2021!$E$9:$E$93)/10))) + Fperm_SI_Woolf2021!$G$9:$G$93*EXP(-Fperm_SI_Woolf2021!$J$9:$J$93*$C97*IF(BP$58=Fperm_SI_Woolf2021!$E$9:$E$93,1,EXP(LN((1.1*(Fperm_SI_Woolf2021!$E$9:$E$93-BP$58)-63.1579*EXP(-0.19*Fperm_SI_Woolf2021!$E$9:$E$93)+63.1579*EXP(-0.19*BP$58))/(Fperm_SI_Woolf2021!$E$9:$E$93-BP$58))*(BP$58-Fperm_SI_Woolf2021!$E$9:$E$93)/10))) + Fperm_SI_Woolf2021!$H$9:$H$93*EXP(-Fperm_SI_Woolf2021!$K$9:$K$93*$C97*IF(BP$58=Fperm_SI_Woolf2021!$E$9:$E$93,1,EXP(LN((1.1*(Fperm_SI_Woolf2021!$E$9:$E$93-BP$58)-63.1579*EXP(-0.19*Fperm_SI_Woolf2021!$E$9:$E$93)+63.1579*EXP(-0.19*BP$58))/(Fperm_SI_Woolf2021!$E$9:$E$93-BP$58))*(BP$58-Fperm_SI_Woolf2021!$E$9:$E$93)/10))),Fperm_SI_Woolf2021!$D$9:$D$93))</f>
        <v>0.43253890505297909</v>
      </c>
      <c r="BQ97" s="51" cm="1">
        <f t="array" ref="BQ97">MIN(1,SLOPE(Fperm_SI_Woolf2021!$F$9:$F$93*EXP(-Fperm_SI_Woolf2021!$I$9:$I$93*$C97*IF(BQ$58=Fperm_SI_Woolf2021!$E$9:$E$93,1,EXP(LN((1.1*(Fperm_SI_Woolf2021!$E$9:$E$93-BQ$58)-63.1579*EXP(-0.19*Fperm_SI_Woolf2021!$E$9:$E$93)+63.1579*EXP(-0.19*BQ$58))/(Fperm_SI_Woolf2021!$E$9:$E$93-BQ$58))*(BQ$58-Fperm_SI_Woolf2021!$E$9:$E$93)/10))) + Fperm_SI_Woolf2021!$G$9:$G$93*EXP(-Fperm_SI_Woolf2021!$J$9:$J$93*$C97*IF(BQ$58=Fperm_SI_Woolf2021!$E$9:$E$93,1,EXP(LN((1.1*(Fperm_SI_Woolf2021!$E$9:$E$93-BQ$58)-63.1579*EXP(-0.19*Fperm_SI_Woolf2021!$E$9:$E$93)+63.1579*EXP(-0.19*BQ$58))/(Fperm_SI_Woolf2021!$E$9:$E$93-BQ$58))*(BQ$58-Fperm_SI_Woolf2021!$E$9:$E$93)/10))) + Fperm_SI_Woolf2021!$H$9:$H$93*EXP(-Fperm_SI_Woolf2021!$K$9:$K$93*$C97*IF(BQ$58=Fperm_SI_Woolf2021!$E$9:$E$93,1,EXP(LN((1.1*(Fperm_SI_Woolf2021!$E$9:$E$93-BQ$58)-63.1579*EXP(-0.19*Fperm_SI_Woolf2021!$E$9:$E$93)+63.1579*EXP(-0.19*BQ$58))/(Fperm_SI_Woolf2021!$E$9:$E$93-BQ$58))*(BQ$58-Fperm_SI_Woolf2021!$E$9:$E$93)/10))),Fperm_SI_Woolf2021!$D$9:$D$93)*BQ$57+INTERCEPT(Fperm_SI_Woolf2021!$F$9:$F$93*EXP(-Fperm_SI_Woolf2021!$I$9:$I$93*$C97*IF(BQ$58=Fperm_SI_Woolf2021!$E$9:$E$93,1,EXP(LN((1.1*(Fperm_SI_Woolf2021!$E$9:$E$93-BQ$58)-63.1579*EXP(-0.19*Fperm_SI_Woolf2021!$E$9:$E$93)+63.1579*EXP(-0.19*BQ$58))/(Fperm_SI_Woolf2021!$E$9:$E$93-BQ$58))*(BQ$58-Fperm_SI_Woolf2021!$E$9:$E$93)/10))) + Fperm_SI_Woolf2021!$G$9:$G$93*EXP(-Fperm_SI_Woolf2021!$J$9:$J$93*$C97*IF(BQ$58=Fperm_SI_Woolf2021!$E$9:$E$93,1,EXP(LN((1.1*(Fperm_SI_Woolf2021!$E$9:$E$93-BQ$58)-63.1579*EXP(-0.19*Fperm_SI_Woolf2021!$E$9:$E$93)+63.1579*EXP(-0.19*BQ$58))/(Fperm_SI_Woolf2021!$E$9:$E$93-BQ$58))*(BQ$58-Fperm_SI_Woolf2021!$E$9:$E$93)/10))) + Fperm_SI_Woolf2021!$H$9:$H$93*EXP(-Fperm_SI_Woolf2021!$K$9:$K$93*$C97*IF(BQ$58=Fperm_SI_Woolf2021!$E$9:$E$93,1,EXP(LN((1.1*(Fperm_SI_Woolf2021!$E$9:$E$93-BQ$58)-63.1579*EXP(-0.19*Fperm_SI_Woolf2021!$E$9:$E$93)+63.1579*EXP(-0.19*BQ$58))/(Fperm_SI_Woolf2021!$E$9:$E$93-BQ$58))*(BQ$58-Fperm_SI_Woolf2021!$E$9:$E$93)/10))),Fperm_SI_Woolf2021!$D$9:$D$93))</f>
        <v>0.40845627463493883</v>
      </c>
      <c r="BR97" s="51" cm="1">
        <f t="array" ref="BR97">MIN(1,SLOPE(Fperm_SI_Woolf2021!$F$9:$F$93*EXP(-Fperm_SI_Woolf2021!$I$9:$I$93*$C97*IF(BR$58=Fperm_SI_Woolf2021!$E$9:$E$93,1,EXP(LN((1.1*(Fperm_SI_Woolf2021!$E$9:$E$93-BR$58)-63.1579*EXP(-0.19*Fperm_SI_Woolf2021!$E$9:$E$93)+63.1579*EXP(-0.19*BR$58))/(Fperm_SI_Woolf2021!$E$9:$E$93-BR$58))*(BR$58-Fperm_SI_Woolf2021!$E$9:$E$93)/10))) + Fperm_SI_Woolf2021!$G$9:$G$93*EXP(-Fperm_SI_Woolf2021!$J$9:$J$93*$C97*IF(BR$58=Fperm_SI_Woolf2021!$E$9:$E$93,1,EXP(LN((1.1*(Fperm_SI_Woolf2021!$E$9:$E$93-BR$58)-63.1579*EXP(-0.19*Fperm_SI_Woolf2021!$E$9:$E$93)+63.1579*EXP(-0.19*BR$58))/(Fperm_SI_Woolf2021!$E$9:$E$93-BR$58))*(BR$58-Fperm_SI_Woolf2021!$E$9:$E$93)/10))) + Fperm_SI_Woolf2021!$H$9:$H$93*EXP(-Fperm_SI_Woolf2021!$K$9:$K$93*$C97*IF(BR$58=Fperm_SI_Woolf2021!$E$9:$E$93,1,EXP(LN((1.1*(Fperm_SI_Woolf2021!$E$9:$E$93-BR$58)-63.1579*EXP(-0.19*Fperm_SI_Woolf2021!$E$9:$E$93)+63.1579*EXP(-0.19*BR$58))/(Fperm_SI_Woolf2021!$E$9:$E$93-BR$58))*(BR$58-Fperm_SI_Woolf2021!$E$9:$E$93)/10))),Fperm_SI_Woolf2021!$D$9:$D$93)*BR$57+INTERCEPT(Fperm_SI_Woolf2021!$F$9:$F$93*EXP(-Fperm_SI_Woolf2021!$I$9:$I$93*$C97*IF(BR$58=Fperm_SI_Woolf2021!$E$9:$E$93,1,EXP(LN((1.1*(Fperm_SI_Woolf2021!$E$9:$E$93-BR$58)-63.1579*EXP(-0.19*Fperm_SI_Woolf2021!$E$9:$E$93)+63.1579*EXP(-0.19*BR$58))/(Fperm_SI_Woolf2021!$E$9:$E$93-BR$58))*(BR$58-Fperm_SI_Woolf2021!$E$9:$E$93)/10))) + Fperm_SI_Woolf2021!$G$9:$G$93*EXP(-Fperm_SI_Woolf2021!$J$9:$J$93*$C97*IF(BR$58=Fperm_SI_Woolf2021!$E$9:$E$93,1,EXP(LN((1.1*(Fperm_SI_Woolf2021!$E$9:$E$93-BR$58)-63.1579*EXP(-0.19*Fperm_SI_Woolf2021!$E$9:$E$93)+63.1579*EXP(-0.19*BR$58))/(Fperm_SI_Woolf2021!$E$9:$E$93-BR$58))*(BR$58-Fperm_SI_Woolf2021!$E$9:$E$93)/10))) + Fperm_SI_Woolf2021!$H$9:$H$93*EXP(-Fperm_SI_Woolf2021!$K$9:$K$93*$C97*IF(BR$58=Fperm_SI_Woolf2021!$E$9:$E$93,1,EXP(LN((1.1*(Fperm_SI_Woolf2021!$E$9:$E$93-BR$58)-63.1579*EXP(-0.19*Fperm_SI_Woolf2021!$E$9:$E$93)+63.1579*EXP(-0.19*BR$58))/(Fperm_SI_Woolf2021!$E$9:$E$93-BR$58))*(BR$58-Fperm_SI_Woolf2021!$E$9:$E$93)/10))),Fperm_SI_Woolf2021!$D$9:$D$93))</f>
        <v>0.38437364421689851</v>
      </c>
      <c r="BS97" s="51" cm="1">
        <f t="array" ref="BS97">MIN(1,SLOPE(Fperm_SI_Woolf2021!$F$9:$F$93*EXP(-Fperm_SI_Woolf2021!$I$9:$I$93*$C97*IF(BS$58=Fperm_SI_Woolf2021!$E$9:$E$93,1,EXP(LN((1.1*(Fperm_SI_Woolf2021!$E$9:$E$93-BS$58)-63.1579*EXP(-0.19*Fperm_SI_Woolf2021!$E$9:$E$93)+63.1579*EXP(-0.19*BS$58))/(Fperm_SI_Woolf2021!$E$9:$E$93-BS$58))*(BS$58-Fperm_SI_Woolf2021!$E$9:$E$93)/10))) + Fperm_SI_Woolf2021!$G$9:$G$93*EXP(-Fperm_SI_Woolf2021!$J$9:$J$93*$C97*IF(BS$58=Fperm_SI_Woolf2021!$E$9:$E$93,1,EXP(LN((1.1*(Fperm_SI_Woolf2021!$E$9:$E$93-BS$58)-63.1579*EXP(-0.19*Fperm_SI_Woolf2021!$E$9:$E$93)+63.1579*EXP(-0.19*BS$58))/(Fperm_SI_Woolf2021!$E$9:$E$93-BS$58))*(BS$58-Fperm_SI_Woolf2021!$E$9:$E$93)/10))) + Fperm_SI_Woolf2021!$H$9:$H$93*EXP(-Fperm_SI_Woolf2021!$K$9:$K$93*$C97*IF(BS$58=Fperm_SI_Woolf2021!$E$9:$E$93,1,EXP(LN((1.1*(Fperm_SI_Woolf2021!$E$9:$E$93-BS$58)-63.1579*EXP(-0.19*Fperm_SI_Woolf2021!$E$9:$E$93)+63.1579*EXP(-0.19*BS$58))/(Fperm_SI_Woolf2021!$E$9:$E$93-BS$58))*(BS$58-Fperm_SI_Woolf2021!$E$9:$E$93)/10))),Fperm_SI_Woolf2021!$D$9:$D$93)*BS$57+INTERCEPT(Fperm_SI_Woolf2021!$F$9:$F$93*EXP(-Fperm_SI_Woolf2021!$I$9:$I$93*$C97*IF(BS$58=Fperm_SI_Woolf2021!$E$9:$E$93,1,EXP(LN((1.1*(Fperm_SI_Woolf2021!$E$9:$E$93-BS$58)-63.1579*EXP(-0.19*Fperm_SI_Woolf2021!$E$9:$E$93)+63.1579*EXP(-0.19*BS$58))/(Fperm_SI_Woolf2021!$E$9:$E$93-BS$58))*(BS$58-Fperm_SI_Woolf2021!$E$9:$E$93)/10))) + Fperm_SI_Woolf2021!$G$9:$G$93*EXP(-Fperm_SI_Woolf2021!$J$9:$J$93*$C97*IF(BS$58=Fperm_SI_Woolf2021!$E$9:$E$93,1,EXP(LN((1.1*(Fperm_SI_Woolf2021!$E$9:$E$93-BS$58)-63.1579*EXP(-0.19*Fperm_SI_Woolf2021!$E$9:$E$93)+63.1579*EXP(-0.19*BS$58))/(Fperm_SI_Woolf2021!$E$9:$E$93-BS$58))*(BS$58-Fperm_SI_Woolf2021!$E$9:$E$93)/10))) + Fperm_SI_Woolf2021!$H$9:$H$93*EXP(-Fperm_SI_Woolf2021!$K$9:$K$93*$C97*IF(BS$58=Fperm_SI_Woolf2021!$E$9:$E$93,1,EXP(LN((1.1*(Fperm_SI_Woolf2021!$E$9:$E$93-BS$58)-63.1579*EXP(-0.19*Fperm_SI_Woolf2021!$E$9:$E$93)+63.1579*EXP(-0.19*BS$58))/(Fperm_SI_Woolf2021!$E$9:$E$93-BS$58))*(BS$58-Fperm_SI_Woolf2021!$E$9:$E$93)/10))),Fperm_SI_Woolf2021!$D$9:$D$93))</f>
        <v>0.3602910137988582</v>
      </c>
      <c r="BT97" s="51" cm="1">
        <f t="array" ref="BT97">MIN(1,SLOPE(Fperm_SI_Woolf2021!$F$9:$F$93*EXP(-Fperm_SI_Woolf2021!$I$9:$I$93*$C97*IF(BT$58=Fperm_SI_Woolf2021!$E$9:$E$93,1,EXP(LN((1.1*(Fperm_SI_Woolf2021!$E$9:$E$93-BT$58)-63.1579*EXP(-0.19*Fperm_SI_Woolf2021!$E$9:$E$93)+63.1579*EXP(-0.19*BT$58))/(Fperm_SI_Woolf2021!$E$9:$E$93-BT$58))*(BT$58-Fperm_SI_Woolf2021!$E$9:$E$93)/10))) + Fperm_SI_Woolf2021!$G$9:$G$93*EXP(-Fperm_SI_Woolf2021!$J$9:$J$93*$C97*IF(BT$58=Fperm_SI_Woolf2021!$E$9:$E$93,1,EXP(LN((1.1*(Fperm_SI_Woolf2021!$E$9:$E$93-BT$58)-63.1579*EXP(-0.19*Fperm_SI_Woolf2021!$E$9:$E$93)+63.1579*EXP(-0.19*BT$58))/(Fperm_SI_Woolf2021!$E$9:$E$93-BT$58))*(BT$58-Fperm_SI_Woolf2021!$E$9:$E$93)/10))) + Fperm_SI_Woolf2021!$H$9:$H$93*EXP(-Fperm_SI_Woolf2021!$K$9:$K$93*$C97*IF(BT$58=Fperm_SI_Woolf2021!$E$9:$E$93,1,EXP(LN((1.1*(Fperm_SI_Woolf2021!$E$9:$E$93-BT$58)-63.1579*EXP(-0.19*Fperm_SI_Woolf2021!$E$9:$E$93)+63.1579*EXP(-0.19*BT$58))/(Fperm_SI_Woolf2021!$E$9:$E$93-BT$58))*(BT$58-Fperm_SI_Woolf2021!$E$9:$E$93)/10))),Fperm_SI_Woolf2021!$D$9:$D$93)*BT$57+INTERCEPT(Fperm_SI_Woolf2021!$F$9:$F$93*EXP(-Fperm_SI_Woolf2021!$I$9:$I$93*$C97*IF(BT$58=Fperm_SI_Woolf2021!$E$9:$E$93,1,EXP(LN((1.1*(Fperm_SI_Woolf2021!$E$9:$E$93-BT$58)-63.1579*EXP(-0.19*Fperm_SI_Woolf2021!$E$9:$E$93)+63.1579*EXP(-0.19*BT$58))/(Fperm_SI_Woolf2021!$E$9:$E$93-BT$58))*(BT$58-Fperm_SI_Woolf2021!$E$9:$E$93)/10))) + Fperm_SI_Woolf2021!$G$9:$G$93*EXP(-Fperm_SI_Woolf2021!$J$9:$J$93*$C97*IF(BT$58=Fperm_SI_Woolf2021!$E$9:$E$93,1,EXP(LN((1.1*(Fperm_SI_Woolf2021!$E$9:$E$93-BT$58)-63.1579*EXP(-0.19*Fperm_SI_Woolf2021!$E$9:$E$93)+63.1579*EXP(-0.19*BT$58))/(Fperm_SI_Woolf2021!$E$9:$E$93-BT$58))*(BT$58-Fperm_SI_Woolf2021!$E$9:$E$93)/10))) + Fperm_SI_Woolf2021!$H$9:$H$93*EXP(-Fperm_SI_Woolf2021!$K$9:$K$93*$C97*IF(BT$58=Fperm_SI_Woolf2021!$E$9:$E$93,1,EXP(LN((1.1*(Fperm_SI_Woolf2021!$E$9:$E$93-BT$58)-63.1579*EXP(-0.19*Fperm_SI_Woolf2021!$E$9:$E$93)+63.1579*EXP(-0.19*BT$58))/(Fperm_SI_Woolf2021!$E$9:$E$93-BT$58))*(BT$58-Fperm_SI_Woolf2021!$E$9:$E$93)/10))),Fperm_SI_Woolf2021!$D$9:$D$93))</f>
        <v>0.33620838338081793</v>
      </c>
      <c r="BU97" s="51" cm="1">
        <f t="array" ref="BU97">MIN(1,SLOPE(Fperm_SI_Woolf2021!$F$9:$F$93*EXP(-Fperm_SI_Woolf2021!$I$9:$I$93*$C97*IF(BU$58=Fperm_SI_Woolf2021!$E$9:$E$93,1,EXP(LN((1.1*(Fperm_SI_Woolf2021!$E$9:$E$93-BU$58)-63.1579*EXP(-0.19*Fperm_SI_Woolf2021!$E$9:$E$93)+63.1579*EXP(-0.19*BU$58))/(Fperm_SI_Woolf2021!$E$9:$E$93-BU$58))*(BU$58-Fperm_SI_Woolf2021!$E$9:$E$93)/10))) + Fperm_SI_Woolf2021!$G$9:$G$93*EXP(-Fperm_SI_Woolf2021!$J$9:$J$93*$C97*IF(BU$58=Fperm_SI_Woolf2021!$E$9:$E$93,1,EXP(LN((1.1*(Fperm_SI_Woolf2021!$E$9:$E$93-BU$58)-63.1579*EXP(-0.19*Fperm_SI_Woolf2021!$E$9:$E$93)+63.1579*EXP(-0.19*BU$58))/(Fperm_SI_Woolf2021!$E$9:$E$93-BU$58))*(BU$58-Fperm_SI_Woolf2021!$E$9:$E$93)/10))) + Fperm_SI_Woolf2021!$H$9:$H$93*EXP(-Fperm_SI_Woolf2021!$K$9:$K$93*$C97*IF(BU$58=Fperm_SI_Woolf2021!$E$9:$E$93,1,EXP(LN((1.1*(Fperm_SI_Woolf2021!$E$9:$E$93-BU$58)-63.1579*EXP(-0.19*Fperm_SI_Woolf2021!$E$9:$E$93)+63.1579*EXP(-0.19*BU$58))/(Fperm_SI_Woolf2021!$E$9:$E$93-BU$58))*(BU$58-Fperm_SI_Woolf2021!$E$9:$E$93)/10))),Fperm_SI_Woolf2021!$D$9:$D$93)*BU$57+INTERCEPT(Fperm_SI_Woolf2021!$F$9:$F$93*EXP(-Fperm_SI_Woolf2021!$I$9:$I$93*$C97*IF(BU$58=Fperm_SI_Woolf2021!$E$9:$E$93,1,EXP(LN((1.1*(Fperm_SI_Woolf2021!$E$9:$E$93-BU$58)-63.1579*EXP(-0.19*Fperm_SI_Woolf2021!$E$9:$E$93)+63.1579*EXP(-0.19*BU$58))/(Fperm_SI_Woolf2021!$E$9:$E$93-BU$58))*(BU$58-Fperm_SI_Woolf2021!$E$9:$E$93)/10))) + Fperm_SI_Woolf2021!$G$9:$G$93*EXP(-Fperm_SI_Woolf2021!$J$9:$J$93*$C97*IF(BU$58=Fperm_SI_Woolf2021!$E$9:$E$93,1,EXP(LN((1.1*(Fperm_SI_Woolf2021!$E$9:$E$93-BU$58)-63.1579*EXP(-0.19*Fperm_SI_Woolf2021!$E$9:$E$93)+63.1579*EXP(-0.19*BU$58))/(Fperm_SI_Woolf2021!$E$9:$E$93-BU$58))*(BU$58-Fperm_SI_Woolf2021!$E$9:$E$93)/10))) + Fperm_SI_Woolf2021!$H$9:$H$93*EXP(-Fperm_SI_Woolf2021!$K$9:$K$93*$C97*IF(BU$58=Fperm_SI_Woolf2021!$E$9:$E$93,1,EXP(LN((1.1*(Fperm_SI_Woolf2021!$E$9:$E$93-BU$58)-63.1579*EXP(-0.19*Fperm_SI_Woolf2021!$E$9:$E$93)+63.1579*EXP(-0.19*BU$58))/(Fperm_SI_Woolf2021!$E$9:$E$93-BU$58))*(BU$58-Fperm_SI_Woolf2021!$E$9:$E$93)/10))),Fperm_SI_Woolf2021!$D$9:$D$93))</f>
        <v>0.31212575296277761</v>
      </c>
      <c r="BV97" s="51" cm="1">
        <f t="array" ref="BV97">MIN(1,SLOPE(Fperm_SI_Woolf2021!$F$9:$F$93*EXP(-Fperm_SI_Woolf2021!$I$9:$I$93*$C97*IF(BV$58=Fperm_SI_Woolf2021!$E$9:$E$93,1,EXP(LN((1.1*(Fperm_SI_Woolf2021!$E$9:$E$93-BV$58)-63.1579*EXP(-0.19*Fperm_SI_Woolf2021!$E$9:$E$93)+63.1579*EXP(-0.19*BV$58))/(Fperm_SI_Woolf2021!$E$9:$E$93-BV$58))*(BV$58-Fperm_SI_Woolf2021!$E$9:$E$93)/10))) + Fperm_SI_Woolf2021!$G$9:$G$93*EXP(-Fperm_SI_Woolf2021!$J$9:$J$93*$C97*IF(BV$58=Fperm_SI_Woolf2021!$E$9:$E$93,1,EXP(LN((1.1*(Fperm_SI_Woolf2021!$E$9:$E$93-BV$58)-63.1579*EXP(-0.19*Fperm_SI_Woolf2021!$E$9:$E$93)+63.1579*EXP(-0.19*BV$58))/(Fperm_SI_Woolf2021!$E$9:$E$93-BV$58))*(BV$58-Fperm_SI_Woolf2021!$E$9:$E$93)/10))) + Fperm_SI_Woolf2021!$H$9:$H$93*EXP(-Fperm_SI_Woolf2021!$K$9:$K$93*$C97*IF(BV$58=Fperm_SI_Woolf2021!$E$9:$E$93,1,EXP(LN((1.1*(Fperm_SI_Woolf2021!$E$9:$E$93-BV$58)-63.1579*EXP(-0.19*Fperm_SI_Woolf2021!$E$9:$E$93)+63.1579*EXP(-0.19*BV$58))/(Fperm_SI_Woolf2021!$E$9:$E$93-BV$58))*(BV$58-Fperm_SI_Woolf2021!$E$9:$E$93)/10))),Fperm_SI_Woolf2021!$D$9:$D$93)*BV$57+INTERCEPT(Fperm_SI_Woolf2021!$F$9:$F$93*EXP(-Fperm_SI_Woolf2021!$I$9:$I$93*$C97*IF(BV$58=Fperm_SI_Woolf2021!$E$9:$E$93,1,EXP(LN((1.1*(Fperm_SI_Woolf2021!$E$9:$E$93-BV$58)-63.1579*EXP(-0.19*Fperm_SI_Woolf2021!$E$9:$E$93)+63.1579*EXP(-0.19*BV$58))/(Fperm_SI_Woolf2021!$E$9:$E$93-BV$58))*(BV$58-Fperm_SI_Woolf2021!$E$9:$E$93)/10))) + Fperm_SI_Woolf2021!$G$9:$G$93*EXP(-Fperm_SI_Woolf2021!$J$9:$J$93*$C97*IF(BV$58=Fperm_SI_Woolf2021!$E$9:$E$93,1,EXP(LN((1.1*(Fperm_SI_Woolf2021!$E$9:$E$93-BV$58)-63.1579*EXP(-0.19*Fperm_SI_Woolf2021!$E$9:$E$93)+63.1579*EXP(-0.19*BV$58))/(Fperm_SI_Woolf2021!$E$9:$E$93-BV$58))*(BV$58-Fperm_SI_Woolf2021!$E$9:$E$93)/10))) + Fperm_SI_Woolf2021!$H$9:$H$93*EXP(-Fperm_SI_Woolf2021!$K$9:$K$93*$C97*IF(BV$58=Fperm_SI_Woolf2021!$E$9:$E$93,1,EXP(LN((1.1*(Fperm_SI_Woolf2021!$E$9:$E$93-BV$58)-63.1579*EXP(-0.19*Fperm_SI_Woolf2021!$E$9:$E$93)+63.1579*EXP(-0.19*BV$58))/(Fperm_SI_Woolf2021!$E$9:$E$93-BV$58))*(BV$58-Fperm_SI_Woolf2021!$E$9:$E$93)/10))),Fperm_SI_Woolf2021!$D$9:$D$93))</f>
        <v>0.2880431225447373</v>
      </c>
      <c r="BW97" s="51" cm="1">
        <f t="array" ref="BW97">MIN(1,SLOPE(Fperm_SI_Woolf2021!$F$9:$F$93*EXP(-Fperm_SI_Woolf2021!$I$9:$I$93*$C97*IF(BW$58=Fperm_SI_Woolf2021!$E$9:$E$93,1,EXP(LN((1.1*(Fperm_SI_Woolf2021!$E$9:$E$93-BW$58)-63.1579*EXP(-0.19*Fperm_SI_Woolf2021!$E$9:$E$93)+63.1579*EXP(-0.19*BW$58))/(Fperm_SI_Woolf2021!$E$9:$E$93-BW$58))*(BW$58-Fperm_SI_Woolf2021!$E$9:$E$93)/10))) + Fperm_SI_Woolf2021!$G$9:$G$93*EXP(-Fperm_SI_Woolf2021!$J$9:$J$93*$C97*IF(BW$58=Fperm_SI_Woolf2021!$E$9:$E$93,1,EXP(LN((1.1*(Fperm_SI_Woolf2021!$E$9:$E$93-BW$58)-63.1579*EXP(-0.19*Fperm_SI_Woolf2021!$E$9:$E$93)+63.1579*EXP(-0.19*BW$58))/(Fperm_SI_Woolf2021!$E$9:$E$93-BW$58))*(BW$58-Fperm_SI_Woolf2021!$E$9:$E$93)/10))) + Fperm_SI_Woolf2021!$H$9:$H$93*EXP(-Fperm_SI_Woolf2021!$K$9:$K$93*$C97*IF(BW$58=Fperm_SI_Woolf2021!$E$9:$E$93,1,EXP(LN((1.1*(Fperm_SI_Woolf2021!$E$9:$E$93-BW$58)-63.1579*EXP(-0.19*Fperm_SI_Woolf2021!$E$9:$E$93)+63.1579*EXP(-0.19*BW$58))/(Fperm_SI_Woolf2021!$E$9:$E$93-BW$58))*(BW$58-Fperm_SI_Woolf2021!$E$9:$E$93)/10))),Fperm_SI_Woolf2021!$D$9:$D$93)*BW$57+INTERCEPT(Fperm_SI_Woolf2021!$F$9:$F$93*EXP(-Fperm_SI_Woolf2021!$I$9:$I$93*$C97*IF(BW$58=Fperm_SI_Woolf2021!$E$9:$E$93,1,EXP(LN((1.1*(Fperm_SI_Woolf2021!$E$9:$E$93-BW$58)-63.1579*EXP(-0.19*Fperm_SI_Woolf2021!$E$9:$E$93)+63.1579*EXP(-0.19*BW$58))/(Fperm_SI_Woolf2021!$E$9:$E$93-BW$58))*(BW$58-Fperm_SI_Woolf2021!$E$9:$E$93)/10))) + Fperm_SI_Woolf2021!$G$9:$G$93*EXP(-Fperm_SI_Woolf2021!$J$9:$J$93*$C97*IF(BW$58=Fperm_SI_Woolf2021!$E$9:$E$93,1,EXP(LN((1.1*(Fperm_SI_Woolf2021!$E$9:$E$93-BW$58)-63.1579*EXP(-0.19*Fperm_SI_Woolf2021!$E$9:$E$93)+63.1579*EXP(-0.19*BW$58))/(Fperm_SI_Woolf2021!$E$9:$E$93-BW$58))*(BW$58-Fperm_SI_Woolf2021!$E$9:$E$93)/10))) + Fperm_SI_Woolf2021!$H$9:$H$93*EXP(-Fperm_SI_Woolf2021!$K$9:$K$93*$C97*IF(BW$58=Fperm_SI_Woolf2021!$E$9:$E$93,1,EXP(LN((1.1*(Fperm_SI_Woolf2021!$E$9:$E$93-BW$58)-63.1579*EXP(-0.19*Fperm_SI_Woolf2021!$E$9:$E$93)+63.1579*EXP(-0.19*BW$58))/(Fperm_SI_Woolf2021!$E$9:$E$93-BW$58))*(BW$58-Fperm_SI_Woolf2021!$E$9:$E$93)/10))),Fperm_SI_Woolf2021!$D$9:$D$93))</f>
        <v>0.26396049212669698</v>
      </c>
      <c r="BX97" s="51" cm="1">
        <f t="array" ref="BX97">MIN(1,SLOPE(Fperm_SI_Woolf2021!$F$9:$F$93*EXP(-Fperm_SI_Woolf2021!$I$9:$I$93*$C97*IF(BX$58=Fperm_SI_Woolf2021!$E$9:$E$93,1,EXP(LN((1.1*(Fperm_SI_Woolf2021!$E$9:$E$93-BX$58)-63.1579*EXP(-0.19*Fperm_SI_Woolf2021!$E$9:$E$93)+63.1579*EXP(-0.19*BX$58))/(Fperm_SI_Woolf2021!$E$9:$E$93-BX$58))*(BX$58-Fperm_SI_Woolf2021!$E$9:$E$93)/10))) + Fperm_SI_Woolf2021!$G$9:$G$93*EXP(-Fperm_SI_Woolf2021!$J$9:$J$93*$C97*IF(BX$58=Fperm_SI_Woolf2021!$E$9:$E$93,1,EXP(LN((1.1*(Fperm_SI_Woolf2021!$E$9:$E$93-BX$58)-63.1579*EXP(-0.19*Fperm_SI_Woolf2021!$E$9:$E$93)+63.1579*EXP(-0.19*BX$58))/(Fperm_SI_Woolf2021!$E$9:$E$93-BX$58))*(BX$58-Fperm_SI_Woolf2021!$E$9:$E$93)/10))) + Fperm_SI_Woolf2021!$H$9:$H$93*EXP(-Fperm_SI_Woolf2021!$K$9:$K$93*$C97*IF(BX$58=Fperm_SI_Woolf2021!$E$9:$E$93,1,EXP(LN((1.1*(Fperm_SI_Woolf2021!$E$9:$E$93-BX$58)-63.1579*EXP(-0.19*Fperm_SI_Woolf2021!$E$9:$E$93)+63.1579*EXP(-0.19*BX$58))/(Fperm_SI_Woolf2021!$E$9:$E$93-BX$58))*(BX$58-Fperm_SI_Woolf2021!$E$9:$E$93)/10))),Fperm_SI_Woolf2021!$D$9:$D$93)*BX$57+INTERCEPT(Fperm_SI_Woolf2021!$F$9:$F$93*EXP(-Fperm_SI_Woolf2021!$I$9:$I$93*$C97*IF(BX$58=Fperm_SI_Woolf2021!$E$9:$E$93,1,EXP(LN((1.1*(Fperm_SI_Woolf2021!$E$9:$E$93-BX$58)-63.1579*EXP(-0.19*Fperm_SI_Woolf2021!$E$9:$E$93)+63.1579*EXP(-0.19*BX$58))/(Fperm_SI_Woolf2021!$E$9:$E$93-BX$58))*(BX$58-Fperm_SI_Woolf2021!$E$9:$E$93)/10))) + Fperm_SI_Woolf2021!$G$9:$G$93*EXP(-Fperm_SI_Woolf2021!$J$9:$J$93*$C97*IF(BX$58=Fperm_SI_Woolf2021!$E$9:$E$93,1,EXP(LN((1.1*(Fperm_SI_Woolf2021!$E$9:$E$93-BX$58)-63.1579*EXP(-0.19*Fperm_SI_Woolf2021!$E$9:$E$93)+63.1579*EXP(-0.19*BX$58))/(Fperm_SI_Woolf2021!$E$9:$E$93-BX$58))*(BX$58-Fperm_SI_Woolf2021!$E$9:$E$93)/10))) + Fperm_SI_Woolf2021!$H$9:$H$93*EXP(-Fperm_SI_Woolf2021!$K$9:$K$93*$C97*IF(BX$58=Fperm_SI_Woolf2021!$E$9:$E$93,1,EXP(LN((1.1*(Fperm_SI_Woolf2021!$E$9:$E$93-BX$58)-63.1579*EXP(-0.19*Fperm_SI_Woolf2021!$E$9:$E$93)+63.1579*EXP(-0.19*BX$58))/(Fperm_SI_Woolf2021!$E$9:$E$93-BX$58))*(BX$58-Fperm_SI_Woolf2021!$E$9:$E$93)/10))),Fperm_SI_Woolf2021!$D$9:$D$93))</f>
        <v>0.23987786170865666</v>
      </c>
      <c r="BY97" s="51" cm="1">
        <f t="array" ref="BY97">MIN(1,SLOPE(Fperm_SI_Woolf2021!$F$9:$F$93*EXP(-Fperm_SI_Woolf2021!$I$9:$I$93*$C97*IF(BY$58=Fperm_SI_Woolf2021!$E$9:$E$93,1,EXP(LN((1.1*(Fperm_SI_Woolf2021!$E$9:$E$93-BY$58)-63.1579*EXP(-0.19*Fperm_SI_Woolf2021!$E$9:$E$93)+63.1579*EXP(-0.19*BY$58))/(Fperm_SI_Woolf2021!$E$9:$E$93-BY$58))*(BY$58-Fperm_SI_Woolf2021!$E$9:$E$93)/10))) + Fperm_SI_Woolf2021!$G$9:$G$93*EXP(-Fperm_SI_Woolf2021!$J$9:$J$93*$C97*IF(BY$58=Fperm_SI_Woolf2021!$E$9:$E$93,1,EXP(LN((1.1*(Fperm_SI_Woolf2021!$E$9:$E$93-BY$58)-63.1579*EXP(-0.19*Fperm_SI_Woolf2021!$E$9:$E$93)+63.1579*EXP(-0.19*BY$58))/(Fperm_SI_Woolf2021!$E$9:$E$93-BY$58))*(BY$58-Fperm_SI_Woolf2021!$E$9:$E$93)/10))) + Fperm_SI_Woolf2021!$H$9:$H$93*EXP(-Fperm_SI_Woolf2021!$K$9:$K$93*$C97*IF(BY$58=Fperm_SI_Woolf2021!$E$9:$E$93,1,EXP(LN((1.1*(Fperm_SI_Woolf2021!$E$9:$E$93-BY$58)-63.1579*EXP(-0.19*Fperm_SI_Woolf2021!$E$9:$E$93)+63.1579*EXP(-0.19*BY$58))/(Fperm_SI_Woolf2021!$E$9:$E$93-BY$58))*(BY$58-Fperm_SI_Woolf2021!$E$9:$E$93)/10))),Fperm_SI_Woolf2021!$D$9:$D$93)*BY$57+INTERCEPT(Fperm_SI_Woolf2021!$F$9:$F$93*EXP(-Fperm_SI_Woolf2021!$I$9:$I$93*$C97*IF(BY$58=Fperm_SI_Woolf2021!$E$9:$E$93,1,EXP(LN((1.1*(Fperm_SI_Woolf2021!$E$9:$E$93-BY$58)-63.1579*EXP(-0.19*Fperm_SI_Woolf2021!$E$9:$E$93)+63.1579*EXP(-0.19*BY$58))/(Fperm_SI_Woolf2021!$E$9:$E$93-BY$58))*(BY$58-Fperm_SI_Woolf2021!$E$9:$E$93)/10))) + Fperm_SI_Woolf2021!$G$9:$G$93*EXP(-Fperm_SI_Woolf2021!$J$9:$J$93*$C97*IF(BY$58=Fperm_SI_Woolf2021!$E$9:$E$93,1,EXP(LN((1.1*(Fperm_SI_Woolf2021!$E$9:$E$93-BY$58)-63.1579*EXP(-0.19*Fperm_SI_Woolf2021!$E$9:$E$93)+63.1579*EXP(-0.19*BY$58))/(Fperm_SI_Woolf2021!$E$9:$E$93-BY$58))*(BY$58-Fperm_SI_Woolf2021!$E$9:$E$93)/10))) + Fperm_SI_Woolf2021!$H$9:$H$93*EXP(-Fperm_SI_Woolf2021!$K$9:$K$93*$C97*IF(BY$58=Fperm_SI_Woolf2021!$E$9:$E$93,1,EXP(LN((1.1*(Fperm_SI_Woolf2021!$E$9:$E$93-BY$58)-63.1579*EXP(-0.19*Fperm_SI_Woolf2021!$E$9:$E$93)+63.1579*EXP(-0.19*BY$58))/(Fperm_SI_Woolf2021!$E$9:$E$93-BY$58))*(BY$58-Fperm_SI_Woolf2021!$E$9:$E$93)/10))),Fperm_SI_Woolf2021!$D$9:$D$93))</f>
        <v>0.21579523129061634</v>
      </c>
      <c r="BZ97" s="51" cm="1">
        <f t="array" ref="BZ97">MIN(1,SLOPE(Fperm_SI_Woolf2021!$F$9:$F$93*EXP(-Fperm_SI_Woolf2021!$I$9:$I$93*$C97*IF(BZ$58=Fperm_SI_Woolf2021!$E$9:$E$93,1,EXP(LN((1.1*(Fperm_SI_Woolf2021!$E$9:$E$93-BZ$58)-63.1579*EXP(-0.19*Fperm_SI_Woolf2021!$E$9:$E$93)+63.1579*EXP(-0.19*BZ$58))/(Fperm_SI_Woolf2021!$E$9:$E$93-BZ$58))*(BZ$58-Fperm_SI_Woolf2021!$E$9:$E$93)/10))) + Fperm_SI_Woolf2021!$G$9:$G$93*EXP(-Fperm_SI_Woolf2021!$J$9:$J$93*$C97*IF(BZ$58=Fperm_SI_Woolf2021!$E$9:$E$93,1,EXP(LN((1.1*(Fperm_SI_Woolf2021!$E$9:$E$93-BZ$58)-63.1579*EXP(-0.19*Fperm_SI_Woolf2021!$E$9:$E$93)+63.1579*EXP(-0.19*BZ$58))/(Fperm_SI_Woolf2021!$E$9:$E$93-BZ$58))*(BZ$58-Fperm_SI_Woolf2021!$E$9:$E$93)/10))) + Fperm_SI_Woolf2021!$H$9:$H$93*EXP(-Fperm_SI_Woolf2021!$K$9:$K$93*$C97*IF(BZ$58=Fperm_SI_Woolf2021!$E$9:$E$93,1,EXP(LN((1.1*(Fperm_SI_Woolf2021!$E$9:$E$93-BZ$58)-63.1579*EXP(-0.19*Fperm_SI_Woolf2021!$E$9:$E$93)+63.1579*EXP(-0.19*BZ$58))/(Fperm_SI_Woolf2021!$E$9:$E$93-BZ$58))*(BZ$58-Fperm_SI_Woolf2021!$E$9:$E$93)/10))),Fperm_SI_Woolf2021!$D$9:$D$93)*BZ$57+INTERCEPT(Fperm_SI_Woolf2021!$F$9:$F$93*EXP(-Fperm_SI_Woolf2021!$I$9:$I$93*$C97*IF(BZ$58=Fperm_SI_Woolf2021!$E$9:$E$93,1,EXP(LN((1.1*(Fperm_SI_Woolf2021!$E$9:$E$93-BZ$58)-63.1579*EXP(-0.19*Fperm_SI_Woolf2021!$E$9:$E$93)+63.1579*EXP(-0.19*BZ$58))/(Fperm_SI_Woolf2021!$E$9:$E$93-BZ$58))*(BZ$58-Fperm_SI_Woolf2021!$E$9:$E$93)/10))) + Fperm_SI_Woolf2021!$G$9:$G$93*EXP(-Fperm_SI_Woolf2021!$J$9:$J$93*$C97*IF(BZ$58=Fperm_SI_Woolf2021!$E$9:$E$93,1,EXP(LN((1.1*(Fperm_SI_Woolf2021!$E$9:$E$93-BZ$58)-63.1579*EXP(-0.19*Fperm_SI_Woolf2021!$E$9:$E$93)+63.1579*EXP(-0.19*BZ$58))/(Fperm_SI_Woolf2021!$E$9:$E$93-BZ$58))*(BZ$58-Fperm_SI_Woolf2021!$E$9:$E$93)/10))) + Fperm_SI_Woolf2021!$H$9:$H$93*EXP(-Fperm_SI_Woolf2021!$K$9:$K$93*$C97*IF(BZ$58=Fperm_SI_Woolf2021!$E$9:$E$93,1,EXP(LN((1.1*(Fperm_SI_Woolf2021!$E$9:$E$93-BZ$58)-63.1579*EXP(-0.19*Fperm_SI_Woolf2021!$E$9:$E$93)+63.1579*EXP(-0.19*BZ$58))/(Fperm_SI_Woolf2021!$E$9:$E$93-BZ$58))*(BZ$58-Fperm_SI_Woolf2021!$E$9:$E$93)/10))),Fperm_SI_Woolf2021!$D$9:$D$93))</f>
        <v>0.19171260087257602</v>
      </c>
    </row>
    <row r="98" spans="3:78" x14ac:dyDescent="0.2">
      <c r="C98" s="48">
        <v>380</v>
      </c>
      <c r="D98" s="51" cm="1">
        <f t="array" ref="D98">MIN(1,SLOPE(Fperm_SI_Woolf2021!$F$9:$F$93*EXP(-Fperm_SI_Woolf2021!$I$9:$I$93*$C98*IF(D$58=Fperm_SI_Woolf2021!$E$9:$E$93,1,EXP(LN((1.1*(Fperm_SI_Woolf2021!$E$9:$E$93-D$58)-63.1579*EXP(-0.19*Fperm_SI_Woolf2021!$E$9:$E$93)+63.1579*EXP(-0.19*D$58))/(Fperm_SI_Woolf2021!$E$9:$E$93-D$58))*(D$58-Fperm_SI_Woolf2021!$E$9:$E$93)/10))) + Fperm_SI_Woolf2021!$G$9:$G$93*EXP(-Fperm_SI_Woolf2021!$J$9:$J$93*$C98*IF(D$58=Fperm_SI_Woolf2021!$E$9:$E$93,1,EXP(LN((1.1*(Fperm_SI_Woolf2021!$E$9:$E$93-D$58)-63.1579*EXP(-0.19*Fperm_SI_Woolf2021!$E$9:$E$93)+63.1579*EXP(-0.19*D$58))/(Fperm_SI_Woolf2021!$E$9:$E$93-D$58))*(D$58-Fperm_SI_Woolf2021!$E$9:$E$93)/10))) + Fperm_SI_Woolf2021!$H$9:$H$93*EXP(-Fperm_SI_Woolf2021!$K$9:$K$93*$C98*IF(D$58=Fperm_SI_Woolf2021!$E$9:$E$93,1,EXP(LN((1.1*(Fperm_SI_Woolf2021!$E$9:$E$93-D$58)-63.1579*EXP(-0.19*Fperm_SI_Woolf2021!$E$9:$E$93)+63.1579*EXP(-0.19*D$58))/(Fperm_SI_Woolf2021!$E$9:$E$93-D$58))*(D$58-Fperm_SI_Woolf2021!$E$9:$E$93)/10))),Fperm_SI_Woolf2021!$D$9:$D$93)*D$57+INTERCEPT(Fperm_SI_Woolf2021!$F$9:$F$93*EXP(-Fperm_SI_Woolf2021!$I$9:$I$93*$C98*IF(D$58=Fperm_SI_Woolf2021!$E$9:$E$93,1,EXP(LN((1.1*(Fperm_SI_Woolf2021!$E$9:$E$93-D$58)-63.1579*EXP(-0.19*Fperm_SI_Woolf2021!$E$9:$E$93)+63.1579*EXP(-0.19*D$58))/(Fperm_SI_Woolf2021!$E$9:$E$93-D$58))*(D$58-Fperm_SI_Woolf2021!$E$9:$E$93)/10))) + Fperm_SI_Woolf2021!$G$9:$G$93*EXP(-Fperm_SI_Woolf2021!$J$9:$J$93*$C98*IF(D$58=Fperm_SI_Woolf2021!$E$9:$E$93,1,EXP(LN((1.1*(Fperm_SI_Woolf2021!$E$9:$E$93-D$58)-63.1579*EXP(-0.19*Fperm_SI_Woolf2021!$E$9:$E$93)+63.1579*EXP(-0.19*D$58))/(Fperm_SI_Woolf2021!$E$9:$E$93-D$58))*(D$58-Fperm_SI_Woolf2021!$E$9:$E$93)/10))) + Fperm_SI_Woolf2021!$H$9:$H$93*EXP(-Fperm_SI_Woolf2021!$K$9:$K$93*$C98*IF(D$58=Fperm_SI_Woolf2021!$E$9:$E$93,1,EXP(LN((1.1*(Fperm_SI_Woolf2021!$E$9:$E$93-D$58)-63.1579*EXP(-0.19*Fperm_SI_Woolf2021!$E$9:$E$93)+63.1579*EXP(-0.19*D$58))/(Fperm_SI_Woolf2021!$E$9:$E$93-D$58))*(D$58-Fperm_SI_Woolf2021!$E$9:$E$93)/10))),Fperm_SI_Woolf2021!$D$9:$D$93))</f>
        <v>1</v>
      </c>
      <c r="E98" s="51" cm="1">
        <f t="array" ref="E98">MIN(1,SLOPE(Fperm_SI_Woolf2021!$F$9:$F$93*EXP(-Fperm_SI_Woolf2021!$I$9:$I$93*$C98*IF(E$58=Fperm_SI_Woolf2021!$E$9:$E$93,1,EXP(LN((1.1*(Fperm_SI_Woolf2021!$E$9:$E$93-E$58)-63.1579*EXP(-0.19*Fperm_SI_Woolf2021!$E$9:$E$93)+63.1579*EXP(-0.19*E$58))/(Fperm_SI_Woolf2021!$E$9:$E$93-E$58))*(E$58-Fperm_SI_Woolf2021!$E$9:$E$93)/10))) + Fperm_SI_Woolf2021!$G$9:$G$93*EXP(-Fperm_SI_Woolf2021!$J$9:$J$93*$C98*IF(E$58=Fperm_SI_Woolf2021!$E$9:$E$93,1,EXP(LN((1.1*(Fperm_SI_Woolf2021!$E$9:$E$93-E$58)-63.1579*EXP(-0.19*Fperm_SI_Woolf2021!$E$9:$E$93)+63.1579*EXP(-0.19*E$58))/(Fperm_SI_Woolf2021!$E$9:$E$93-E$58))*(E$58-Fperm_SI_Woolf2021!$E$9:$E$93)/10))) + Fperm_SI_Woolf2021!$H$9:$H$93*EXP(-Fperm_SI_Woolf2021!$K$9:$K$93*$C98*IF(E$58=Fperm_SI_Woolf2021!$E$9:$E$93,1,EXP(LN((1.1*(Fperm_SI_Woolf2021!$E$9:$E$93-E$58)-63.1579*EXP(-0.19*Fperm_SI_Woolf2021!$E$9:$E$93)+63.1579*EXP(-0.19*E$58))/(Fperm_SI_Woolf2021!$E$9:$E$93-E$58))*(E$58-Fperm_SI_Woolf2021!$E$9:$E$93)/10))),Fperm_SI_Woolf2021!$D$9:$D$93)*E$57+INTERCEPT(Fperm_SI_Woolf2021!$F$9:$F$93*EXP(-Fperm_SI_Woolf2021!$I$9:$I$93*$C98*IF(E$58=Fperm_SI_Woolf2021!$E$9:$E$93,1,EXP(LN((1.1*(Fperm_SI_Woolf2021!$E$9:$E$93-E$58)-63.1579*EXP(-0.19*Fperm_SI_Woolf2021!$E$9:$E$93)+63.1579*EXP(-0.19*E$58))/(Fperm_SI_Woolf2021!$E$9:$E$93-E$58))*(E$58-Fperm_SI_Woolf2021!$E$9:$E$93)/10))) + Fperm_SI_Woolf2021!$G$9:$G$93*EXP(-Fperm_SI_Woolf2021!$J$9:$J$93*$C98*IF(E$58=Fperm_SI_Woolf2021!$E$9:$E$93,1,EXP(LN((1.1*(Fperm_SI_Woolf2021!$E$9:$E$93-E$58)-63.1579*EXP(-0.19*Fperm_SI_Woolf2021!$E$9:$E$93)+63.1579*EXP(-0.19*E$58))/(Fperm_SI_Woolf2021!$E$9:$E$93-E$58))*(E$58-Fperm_SI_Woolf2021!$E$9:$E$93)/10))) + Fperm_SI_Woolf2021!$H$9:$H$93*EXP(-Fperm_SI_Woolf2021!$K$9:$K$93*$C98*IF(E$58=Fperm_SI_Woolf2021!$E$9:$E$93,1,EXP(LN((1.1*(Fperm_SI_Woolf2021!$E$9:$E$93-E$58)-63.1579*EXP(-0.19*Fperm_SI_Woolf2021!$E$9:$E$93)+63.1579*EXP(-0.19*E$58))/(Fperm_SI_Woolf2021!$E$9:$E$93-E$58))*(E$58-Fperm_SI_Woolf2021!$E$9:$E$93)/10))),Fperm_SI_Woolf2021!$D$9:$D$93))</f>
        <v>0.97597066820267109</v>
      </c>
      <c r="F98" s="51" cm="1">
        <f t="array" ref="F98">MIN(1,SLOPE(Fperm_SI_Woolf2021!$F$9:$F$93*EXP(-Fperm_SI_Woolf2021!$I$9:$I$93*$C98*IF(F$58=Fperm_SI_Woolf2021!$E$9:$E$93,1,EXP(LN((1.1*(Fperm_SI_Woolf2021!$E$9:$E$93-F$58)-63.1579*EXP(-0.19*Fperm_SI_Woolf2021!$E$9:$E$93)+63.1579*EXP(-0.19*F$58))/(Fperm_SI_Woolf2021!$E$9:$E$93-F$58))*(F$58-Fperm_SI_Woolf2021!$E$9:$E$93)/10))) + Fperm_SI_Woolf2021!$G$9:$G$93*EXP(-Fperm_SI_Woolf2021!$J$9:$J$93*$C98*IF(F$58=Fperm_SI_Woolf2021!$E$9:$E$93,1,EXP(LN((1.1*(Fperm_SI_Woolf2021!$E$9:$E$93-F$58)-63.1579*EXP(-0.19*Fperm_SI_Woolf2021!$E$9:$E$93)+63.1579*EXP(-0.19*F$58))/(Fperm_SI_Woolf2021!$E$9:$E$93-F$58))*(F$58-Fperm_SI_Woolf2021!$E$9:$E$93)/10))) + Fperm_SI_Woolf2021!$H$9:$H$93*EXP(-Fperm_SI_Woolf2021!$K$9:$K$93*$C98*IF(F$58=Fperm_SI_Woolf2021!$E$9:$E$93,1,EXP(LN((1.1*(Fperm_SI_Woolf2021!$E$9:$E$93-F$58)-63.1579*EXP(-0.19*Fperm_SI_Woolf2021!$E$9:$E$93)+63.1579*EXP(-0.19*F$58))/(Fperm_SI_Woolf2021!$E$9:$E$93-F$58))*(F$58-Fperm_SI_Woolf2021!$E$9:$E$93)/10))),Fperm_SI_Woolf2021!$D$9:$D$93)*F$57+INTERCEPT(Fperm_SI_Woolf2021!$F$9:$F$93*EXP(-Fperm_SI_Woolf2021!$I$9:$I$93*$C98*IF(F$58=Fperm_SI_Woolf2021!$E$9:$E$93,1,EXP(LN((1.1*(Fperm_SI_Woolf2021!$E$9:$E$93-F$58)-63.1579*EXP(-0.19*Fperm_SI_Woolf2021!$E$9:$E$93)+63.1579*EXP(-0.19*F$58))/(Fperm_SI_Woolf2021!$E$9:$E$93-F$58))*(F$58-Fperm_SI_Woolf2021!$E$9:$E$93)/10))) + Fperm_SI_Woolf2021!$G$9:$G$93*EXP(-Fperm_SI_Woolf2021!$J$9:$J$93*$C98*IF(F$58=Fperm_SI_Woolf2021!$E$9:$E$93,1,EXP(LN((1.1*(Fperm_SI_Woolf2021!$E$9:$E$93-F$58)-63.1579*EXP(-0.19*Fperm_SI_Woolf2021!$E$9:$E$93)+63.1579*EXP(-0.19*F$58))/(Fperm_SI_Woolf2021!$E$9:$E$93-F$58))*(F$58-Fperm_SI_Woolf2021!$E$9:$E$93)/10))) + Fperm_SI_Woolf2021!$H$9:$H$93*EXP(-Fperm_SI_Woolf2021!$K$9:$K$93*$C98*IF(F$58=Fperm_SI_Woolf2021!$E$9:$E$93,1,EXP(LN((1.1*(Fperm_SI_Woolf2021!$E$9:$E$93-F$58)-63.1579*EXP(-0.19*Fperm_SI_Woolf2021!$E$9:$E$93)+63.1579*EXP(-0.19*F$58))/(Fperm_SI_Woolf2021!$E$9:$E$93-F$58))*(F$58-Fperm_SI_Woolf2021!$E$9:$E$93)/10))),Fperm_SI_Woolf2021!$D$9:$D$93))</f>
        <v>0.94434614637947145</v>
      </c>
      <c r="G98" s="51" cm="1">
        <f t="array" ref="G98">MIN(1,SLOPE(Fperm_SI_Woolf2021!$F$9:$F$93*EXP(-Fperm_SI_Woolf2021!$I$9:$I$93*$C98*IF(G$58=Fperm_SI_Woolf2021!$E$9:$E$93,1,EXP(LN((1.1*(Fperm_SI_Woolf2021!$E$9:$E$93-G$58)-63.1579*EXP(-0.19*Fperm_SI_Woolf2021!$E$9:$E$93)+63.1579*EXP(-0.19*G$58))/(Fperm_SI_Woolf2021!$E$9:$E$93-G$58))*(G$58-Fperm_SI_Woolf2021!$E$9:$E$93)/10))) + Fperm_SI_Woolf2021!$G$9:$G$93*EXP(-Fperm_SI_Woolf2021!$J$9:$J$93*$C98*IF(G$58=Fperm_SI_Woolf2021!$E$9:$E$93,1,EXP(LN((1.1*(Fperm_SI_Woolf2021!$E$9:$E$93-G$58)-63.1579*EXP(-0.19*Fperm_SI_Woolf2021!$E$9:$E$93)+63.1579*EXP(-0.19*G$58))/(Fperm_SI_Woolf2021!$E$9:$E$93-G$58))*(G$58-Fperm_SI_Woolf2021!$E$9:$E$93)/10))) + Fperm_SI_Woolf2021!$H$9:$H$93*EXP(-Fperm_SI_Woolf2021!$K$9:$K$93*$C98*IF(G$58=Fperm_SI_Woolf2021!$E$9:$E$93,1,EXP(LN((1.1*(Fperm_SI_Woolf2021!$E$9:$E$93-G$58)-63.1579*EXP(-0.19*Fperm_SI_Woolf2021!$E$9:$E$93)+63.1579*EXP(-0.19*G$58))/(Fperm_SI_Woolf2021!$E$9:$E$93-G$58))*(G$58-Fperm_SI_Woolf2021!$E$9:$E$93)/10))),Fperm_SI_Woolf2021!$D$9:$D$93)*G$57+INTERCEPT(Fperm_SI_Woolf2021!$F$9:$F$93*EXP(-Fperm_SI_Woolf2021!$I$9:$I$93*$C98*IF(G$58=Fperm_SI_Woolf2021!$E$9:$E$93,1,EXP(LN((1.1*(Fperm_SI_Woolf2021!$E$9:$E$93-G$58)-63.1579*EXP(-0.19*Fperm_SI_Woolf2021!$E$9:$E$93)+63.1579*EXP(-0.19*G$58))/(Fperm_SI_Woolf2021!$E$9:$E$93-G$58))*(G$58-Fperm_SI_Woolf2021!$E$9:$E$93)/10))) + Fperm_SI_Woolf2021!$G$9:$G$93*EXP(-Fperm_SI_Woolf2021!$J$9:$J$93*$C98*IF(G$58=Fperm_SI_Woolf2021!$E$9:$E$93,1,EXP(LN((1.1*(Fperm_SI_Woolf2021!$E$9:$E$93-G$58)-63.1579*EXP(-0.19*Fperm_SI_Woolf2021!$E$9:$E$93)+63.1579*EXP(-0.19*G$58))/(Fperm_SI_Woolf2021!$E$9:$E$93-G$58))*(G$58-Fperm_SI_Woolf2021!$E$9:$E$93)/10))) + Fperm_SI_Woolf2021!$H$9:$H$93*EXP(-Fperm_SI_Woolf2021!$K$9:$K$93*$C98*IF(G$58=Fperm_SI_Woolf2021!$E$9:$E$93,1,EXP(LN((1.1*(Fperm_SI_Woolf2021!$E$9:$E$93-G$58)-63.1579*EXP(-0.19*Fperm_SI_Woolf2021!$E$9:$E$93)+63.1579*EXP(-0.19*G$58))/(Fperm_SI_Woolf2021!$E$9:$E$93-G$58))*(G$58-Fperm_SI_Woolf2021!$E$9:$E$93)/10))),Fperm_SI_Woolf2021!$D$9:$D$93))</f>
        <v>0.9127216245562717</v>
      </c>
      <c r="H98" s="51" cm="1">
        <f t="array" ref="H98">MIN(1,SLOPE(Fperm_SI_Woolf2021!$F$9:$F$93*EXP(-Fperm_SI_Woolf2021!$I$9:$I$93*$C98*IF(H$58=Fperm_SI_Woolf2021!$E$9:$E$93,1,EXP(LN((1.1*(Fperm_SI_Woolf2021!$E$9:$E$93-H$58)-63.1579*EXP(-0.19*Fperm_SI_Woolf2021!$E$9:$E$93)+63.1579*EXP(-0.19*H$58))/(Fperm_SI_Woolf2021!$E$9:$E$93-H$58))*(H$58-Fperm_SI_Woolf2021!$E$9:$E$93)/10))) + Fperm_SI_Woolf2021!$G$9:$G$93*EXP(-Fperm_SI_Woolf2021!$J$9:$J$93*$C98*IF(H$58=Fperm_SI_Woolf2021!$E$9:$E$93,1,EXP(LN((1.1*(Fperm_SI_Woolf2021!$E$9:$E$93-H$58)-63.1579*EXP(-0.19*Fperm_SI_Woolf2021!$E$9:$E$93)+63.1579*EXP(-0.19*H$58))/(Fperm_SI_Woolf2021!$E$9:$E$93-H$58))*(H$58-Fperm_SI_Woolf2021!$E$9:$E$93)/10))) + Fperm_SI_Woolf2021!$H$9:$H$93*EXP(-Fperm_SI_Woolf2021!$K$9:$K$93*$C98*IF(H$58=Fperm_SI_Woolf2021!$E$9:$E$93,1,EXP(LN((1.1*(Fperm_SI_Woolf2021!$E$9:$E$93-H$58)-63.1579*EXP(-0.19*Fperm_SI_Woolf2021!$E$9:$E$93)+63.1579*EXP(-0.19*H$58))/(Fperm_SI_Woolf2021!$E$9:$E$93-H$58))*(H$58-Fperm_SI_Woolf2021!$E$9:$E$93)/10))),Fperm_SI_Woolf2021!$D$9:$D$93)*H$57+INTERCEPT(Fperm_SI_Woolf2021!$F$9:$F$93*EXP(-Fperm_SI_Woolf2021!$I$9:$I$93*$C98*IF(H$58=Fperm_SI_Woolf2021!$E$9:$E$93,1,EXP(LN((1.1*(Fperm_SI_Woolf2021!$E$9:$E$93-H$58)-63.1579*EXP(-0.19*Fperm_SI_Woolf2021!$E$9:$E$93)+63.1579*EXP(-0.19*H$58))/(Fperm_SI_Woolf2021!$E$9:$E$93-H$58))*(H$58-Fperm_SI_Woolf2021!$E$9:$E$93)/10))) + Fperm_SI_Woolf2021!$G$9:$G$93*EXP(-Fperm_SI_Woolf2021!$J$9:$J$93*$C98*IF(H$58=Fperm_SI_Woolf2021!$E$9:$E$93,1,EXP(LN((1.1*(Fperm_SI_Woolf2021!$E$9:$E$93-H$58)-63.1579*EXP(-0.19*Fperm_SI_Woolf2021!$E$9:$E$93)+63.1579*EXP(-0.19*H$58))/(Fperm_SI_Woolf2021!$E$9:$E$93-H$58))*(H$58-Fperm_SI_Woolf2021!$E$9:$E$93)/10))) + Fperm_SI_Woolf2021!$H$9:$H$93*EXP(-Fperm_SI_Woolf2021!$K$9:$K$93*$C98*IF(H$58=Fperm_SI_Woolf2021!$E$9:$E$93,1,EXP(LN((1.1*(Fperm_SI_Woolf2021!$E$9:$E$93-H$58)-63.1579*EXP(-0.19*Fperm_SI_Woolf2021!$E$9:$E$93)+63.1579*EXP(-0.19*H$58))/(Fperm_SI_Woolf2021!$E$9:$E$93-H$58))*(H$58-Fperm_SI_Woolf2021!$E$9:$E$93)/10))),Fperm_SI_Woolf2021!$D$9:$D$93))</f>
        <v>0.88109710273307207</v>
      </c>
      <c r="I98" s="51" cm="1">
        <f t="array" ref="I98">MIN(1,SLOPE(Fperm_SI_Woolf2021!$F$9:$F$93*EXP(-Fperm_SI_Woolf2021!$I$9:$I$93*$C98*IF(I$58=Fperm_SI_Woolf2021!$E$9:$E$93,1,EXP(LN((1.1*(Fperm_SI_Woolf2021!$E$9:$E$93-I$58)-63.1579*EXP(-0.19*Fperm_SI_Woolf2021!$E$9:$E$93)+63.1579*EXP(-0.19*I$58))/(Fperm_SI_Woolf2021!$E$9:$E$93-I$58))*(I$58-Fperm_SI_Woolf2021!$E$9:$E$93)/10))) + Fperm_SI_Woolf2021!$G$9:$G$93*EXP(-Fperm_SI_Woolf2021!$J$9:$J$93*$C98*IF(I$58=Fperm_SI_Woolf2021!$E$9:$E$93,1,EXP(LN((1.1*(Fperm_SI_Woolf2021!$E$9:$E$93-I$58)-63.1579*EXP(-0.19*Fperm_SI_Woolf2021!$E$9:$E$93)+63.1579*EXP(-0.19*I$58))/(Fperm_SI_Woolf2021!$E$9:$E$93-I$58))*(I$58-Fperm_SI_Woolf2021!$E$9:$E$93)/10))) + Fperm_SI_Woolf2021!$H$9:$H$93*EXP(-Fperm_SI_Woolf2021!$K$9:$K$93*$C98*IF(I$58=Fperm_SI_Woolf2021!$E$9:$E$93,1,EXP(LN((1.1*(Fperm_SI_Woolf2021!$E$9:$E$93-I$58)-63.1579*EXP(-0.19*Fperm_SI_Woolf2021!$E$9:$E$93)+63.1579*EXP(-0.19*I$58))/(Fperm_SI_Woolf2021!$E$9:$E$93-I$58))*(I$58-Fperm_SI_Woolf2021!$E$9:$E$93)/10))),Fperm_SI_Woolf2021!$D$9:$D$93)*I$57+INTERCEPT(Fperm_SI_Woolf2021!$F$9:$F$93*EXP(-Fperm_SI_Woolf2021!$I$9:$I$93*$C98*IF(I$58=Fperm_SI_Woolf2021!$E$9:$E$93,1,EXP(LN((1.1*(Fperm_SI_Woolf2021!$E$9:$E$93-I$58)-63.1579*EXP(-0.19*Fperm_SI_Woolf2021!$E$9:$E$93)+63.1579*EXP(-0.19*I$58))/(Fperm_SI_Woolf2021!$E$9:$E$93-I$58))*(I$58-Fperm_SI_Woolf2021!$E$9:$E$93)/10))) + Fperm_SI_Woolf2021!$G$9:$G$93*EXP(-Fperm_SI_Woolf2021!$J$9:$J$93*$C98*IF(I$58=Fperm_SI_Woolf2021!$E$9:$E$93,1,EXP(LN((1.1*(Fperm_SI_Woolf2021!$E$9:$E$93-I$58)-63.1579*EXP(-0.19*Fperm_SI_Woolf2021!$E$9:$E$93)+63.1579*EXP(-0.19*I$58))/(Fperm_SI_Woolf2021!$E$9:$E$93-I$58))*(I$58-Fperm_SI_Woolf2021!$E$9:$E$93)/10))) + Fperm_SI_Woolf2021!$H$9:$H$93*EXP(-Fperm_SI_Woolf2021!$K$9:$K$93*$C98*IF(I$58=Fperm_SI_Woolf2021!$E$9:$E$93,1,EXP(LN((1.1*(Fperm_SI_Woolf2021!$E$9:$E$93-I$58)-63.1579*EXP(-0.19*Fperm_SI_Woolf2021!$E$9:$E$93)+63.1579*EXP(-0.19*I$58))/(Fperm_SI_Woolf2021!$E$9:$E$93-I$58))*(I$58-Fperm_SI_Woolf2021!$E$9:$E$93)/10))),Fperm_SI_Woolf2021!$D$9:$D$93))</f>
        <v>0.84947258090987243</v>
      </c>
      <c r="J98" s="51" cm="1">
        <f t="array" ref="J98">MIN(1,SLOPE(Fperm_SI_Woolf2021!$F$9:$F$93*EXP(-Fperm_SI_Woolf2021!$I$9:$I$93*$C98*IF(J$58=Fperm_SI_Woolf2021!$E$9:$E$93,1,EXP(LN((1.1*(Fperm_SI_Woolf2021!$E$9:$E$93-J$58)-63.1579*EXP(-0.19*Fperm_SI_Woolf2021!$E$9:$E$93)+63.1579*EXP(-0.19*J$58))/(Fperm_SI_Woolf2021!$E$9:$E$93-J$58))*(J$58-Fperm_SI_Woolf2021!$E$9:$E$93)/10))) + Fperm_SI_Woolf2021!$G$9:$G$93*EXP(-Fperm_SI_Woolf2021!$J$9:$J$93*$C98*IF(J$58=Fperm_SI_Woolf2021!$E$9:$E$93,1,EXP(LN((1.1*(Fperm_SI_Woolf2021!$E$9:$E$93-J$58)-63.1579*EXP(-0.19*Fperm_SI_Woolf2021!$E$9:$E$93)+63.1579*EXP(-0.19*J$58))/(Fperm_SI_Woolf2021!$E$9:$E$93-J$58))*(J$58-Fperm_SI_Woolf2021!$E$9:$E$93)/10))) + Fperm_SI_Woolf2021!$H$9:$H$93*EXP(-Fperm_SI_Woolf2021!$K$9:$K$93*$C98*IF(J$58=Fperm_SI_Woolf2021!$E$9:$E$93,1,EXP(LN((1.1*(Fperm_SI_Woolf2021!$E$9:$E$93-J$58)-63.1579*EXP(-0.19*Fperm_SI_Woolf2021!$E$9:$E$93)+63.1579*EXP(-0.19*J$58))/(Fperm_SI_Woolf2021!$E$9:$E$93-J$58))*(J$58-Fperm_SI_Woolf2021!$E$9:$E$93)/10))),Fperm_SI_Woolf2021!$D$9:$D$93)*J$57+INTERCEPT(Fperm_SI_Woolf2021!$F$9:$F$93*EXP(-Fperm_SI_Woolf2021!$I$9:$I$93*$C98*IF(J$58=Fperm_SI_Woolf2021!$E$9:$E$93,1,EXP(LN((1.1*(Fperm_SI_Woolf2021!$E$9:$E$93-J$58)-63.1579*EXP(-0.19*Fperm_SI_Woolf2021!$E$9:$E$93)+63.1579*EXP(-0.19*J$58))/(Fperm_SI_Woolf2021!$E$9:$E$93-J$58))*(J$58-Fperm_SI_Woolf2021!$E$9:$E$93)/10))) + Fperm_SI_Woolf2021!$G$9:$G$93*EXP(-Fperm_SI_Woolf2021!$J$9:$J$93*$C98*IF(J$58=Fperm_SI_Woolf2021!$E$9:$E$93,1,EXP(LN((1.1*(Fperm_SI_Woolf2021!$E$9:$E$93-J$58)-63.1579*EXP(-0.19*Fperm_SI_Woolf2021!$E$9:$E$93)+63.1579*EXP(-0.19*J$58))/(Fperm_SI_Woolf2021!$E$9:$E$93-J$58))*(J$58-Fperm_SI_Woolf2021!$E$9:$E$93)/10))) + Fperm_SI_Woolf2021!$H$9:$H$93*EXP(-Fperm_SI_Woolf2021!$K$9:$K$93*$C98*IF(J$58=Fperm_SI_Woolf2021!$E$9:$E$93,1,EXP(LN((1.1*(Fperm_SI_Woolf2021!$E$9:$E$93-J$58)-63.1579*EXP(-0.19*Fperm_SI_Woolf2021!$E$9:$E$93)+63.1579*EXP(-0.19*J$58))/(Fperm_SI_Woolf2021!$E$9:$E$93-J$58))*(J$58-Fperm_SI_Woolf2021!$E$9:$E$93)/10))),Fperm_SI_Woolf2021!$D$9:$D$93))</f>
        <v>0.8178480590866728</v>
      </c>
      <c r="K98" s="51" cm="1">
        <f t="array" ref="K98">MIN(1,SLOPE(Fperm_SI_Woolf2021!$F$9:$F$93*EXP(-Fperm_SI_Woolf2021!$I$9:$I$93*$C98*IF(K$58=Fperm_SI_Woolf2021!$E$9:$E$93,1,EXP(LN((1.1*(Fperm_SI_Woolf2021!$E$9:$E$93-K$58)-63.1579*EXP(-0.19*Fperm_SI_Woolf2021!$E$9:$E$93)+63.1579*EXP(-0.19*K$58))/(Fperm_SI_Woolf2021!$E$9:$E$93-K$58))*(K$58-Fperm_SI_Woolf2021!$E$9:$E$93)/10))) + Fperm_SI_Woolf2021!$G$9:$G$93*EXP(-Fperm_SI_Woolf2021!$J$9:$J$93*$C98*IF(K$58=Fperm_SI_Woolf2021!$E$9:$E$93,1,EXP(LN((1.1*(Fperm_SI_Woolf2021!$E$9:$E$93-K$58)-63.1579*EXP(-0.19*Fperm_SI_Woolf2021!$E$9:$E$93)+63.1579*EXP(-0.19*K$58))/(Fperm_SI_Woolf2021!$E$9:$E$93-K$58))*(K$58-Fperm_SI_Woolf2021!$E$9:$E$93)/10))) + Fperm_SI_Woolf2021!$H$9:$H$93*EXP(-Fperm_SI_Woolf2021!$K$9:$K$93*$C98*IF(K$58=Fperm_SI_Woolf2021!$E$9:$E$93,1,EXP(LN((1.1*(Fperm_SI_Woolf2021!$E$9:$E$93-K$58)-63.1579*EXP(-0.19*Fperm_SI_Woolf2021!$E$9:$E$93)+63.1579*EXP(-0.19*K$58))/(Fperm_SI_Woolf2021!$E$9:$E$93-K$58))*(K$58-Fperm_SI_Woolf2021!$E$9:$E$93)/10))),Fperm_SI_Woolf2021!$D$9:$D$93)*K$57+INTERCEPT(Fperm_SI_Woolf2021!$F$9:$F$93*EXP(-Fperm_SI_Woolf2021!$I$9:$I$93*$C98*IF(K$58=Fperm_SI_Woolf2021!$E$9:$E$93,1,EXP(LN((1.1*(Fperm_SI_Woolf2021!$E$9:$E$93-K$58)-63.1579*EXP(-0.19*Fperm_SI_Woolf2021!$E$9:$E$93)+63.1579*EXP(-0.19*K$58))/(Fperm_SI_Woolf2021!$E$9:$E$93-K$58))*(K$58-Fperm_SI_Woolf2021!$E$9:$E$93)/10))) + Fperm_SI_Woolf2021!$G$9:$G$93*EXP(-Fperm_SI_Woolf2021!$J$9:$J$93*$C98*IF(K$58=Fperm_SI_Woolf2021!$E$9:$E$93,1,EXP(LN((1.1*(Fperm_SI_Woolf2021!$E$9:$E$93-K$58)-63.1579*EXP(-0.19*Fperm_SI_Woolf2021!$E$9:$E$93)+63.1579*EXP(-0.19*K$58))/(Fperm_SI_Woolf2021!$E$9:$E$93-K$58))*(K$58-Fperm_SI_Woolf2021!$E$9:$E$93)/10))) + Fperm_SI_Woolf2021!$H$9:$H$93*EXP(-Fperm_SI_Woolf2021!$K$9:$K$93*$C98*IF(K$58=Fperm_SI_Woolf2021!$E$9:$E$93,1,EXP(LN((1.1*(Fperm_SI_Woolf2021!$E$9:$E$93-K$58)-63.1579*EXP(-0.19*Fperm_SI_Woolf2021!$E$9:$E$93)+63.1579*EXP(-0.19*K$58))/(Fperm_SI_Woolf2021!$E$9:$E$93-K$58))*(K$58-Fperm_SI_Woolf2021!$E$9:$E$93)/10))),Fperm_SI_Woolf2021!$D$9:$D$93))</f>
        <v>0.78622353726347316</v>
      </c>
      <c r="L98" s="51" cm="1">
        <f t="array" ref="L98">MIN(1,SLOPE(Fperm_SI_Woolf2021!$F$9:$F$93*EXP(-Fperm_SI_Woolf2021!$I$9:$I$93*$C98*IF(L$58=Fperm_SI_Woolf2021!$E$9:$E$93,1,EXP(LN((1.1*(Fperm_SI_Woolf2021!$E$9:$E$93-L$58)-63.1579*EXP(-0.19*Fperm_SI_Woolf2021!$E$9:$E$93)+63.1579*EXP(-0.19*L$58))/(Fperm_SI_Woolf2021!$E$9:$E$93-L$58))*(L$58-Fperm_SI_Woolf2021!$E$9:$E$93)/10))) + Fperm_SI_Woolf2021!$G$9:$G$93*EXP(-Fperm_SI_Woolf2021!$J$9:$J$93*$C98*IF(L$58=Fperm_SI_Woolf2021!$E$9:$E$93,1,EXP(LN((1.1*(Fperm_SI_Woolf2021!$E$9:$E$93-L$58)-63.1579*EXP(-0.19*Fperm_SI_Woolf2021!$E$9:$E$93)+63.1579*EXP(-0.19*L$58))/(Fperm_SI_Woolf2021!$E$9:$E$93-L$58))*(L$58-Fperm_SI_Woolf2021!$E$9:$E$93)/10))) + Fperm_SI_Woolf2021!$H$9:$H$93*EXP(-Fperm_SI_Woolf2021!$K$9:$K$93*$C98*IF(L$58=Fperm_SI_Woolf2021!$E$9:$E$93,1,EXP(LN((1.1*(Fperm_SI_Woolf2021!$E$9:$E$93-L$58)-63.1579*EXP(-0.19*Fperm_SI_Woolf2021!$E$9:$E$93)+63.1579*EXP(-0.19*L$58))/(Fperm_SI_Woolf2021!$E$9:$E$93-L$58))*(L$58-Fperm_SI_Woolf2021!$E$9:$E$93)/10))),Fperm_SI_Woolf2021!$D$9:$D$93)*L$57+INTERCEPT(Fperm_SI_Woolf2021!$F$9:$F$93*EXP(-Fperm_SI_Woolf2021!$I$9:$I$93*$C98*IF(L$58=Fperm_SI_Woolf2021!$E$9:$E$93,1,EXP(LN((1.1*(Fperm_SI_Woolf2021!$E$9:$E$93-L$58)-63.1579*EXP(-0.19*Fperm_SI_Woolf2021!$E$9:$E$93)+63.1579*EXP(-0.19*L$58))/(Fperm_SI_Woolf2021!$E$9:$E$93-L$58))*(L$58-Fperm_SI_Woolf2021!$E$9:$E$93)/10))) + Fperm_SI_Woolf2021!$G$9:$G$93*EXP(-Fperm_SI_Woolf2021!$J$9:$J$93*$C98*IF(L$58=Fperm_SI_Woolf2021!$E$9:$E$93,1,EXP(LN((1.1*(Fperm_SI_Woolf2021!$E$9:$E$93-L$58)-63.1579*EXP(-0.19*Fperm_SI_Woolf2021!$E$9:$E$93)+63.1579*EXP(-0.19*L$58))/(Fperm_SI_Woolf2021!$E$9:$E$93-L$58))*(L$58-Fperm_SI_Woolf2021!$E$9:$E$93)/10))) + Fperm_SI_Woolf2021!$H$9:$H$93*EXP(-Fperm_SI_Woolf2021!$K$9:$K$93*$C98*IF(L$58=Fperm_SI_Woolf2021!$E$9:$E$93,1,EXP(LN((1.1*(Fperm_SI_Woolf2021!$E$9:$E$93-L$58)-63.1579*EXP(-0.19*Fperm_SI_Woolf2021!$E$9:$E$93)+63.1579*EXP(-0.19*L$58))/(Fperm_SI_Woolf2021!$E$9:$E$93-L$58))*(L$58-Fperm_SI_Woolf2021!$E$9:$E$93)/10))),Fperm_SI_Woolf2021!$D$9:$D$93))</f>
        <v>0.75459901544027341</v>
      </c>
      <c r="M98" s="51" cm="1">
        <f t="array" ref="M98">MIN(1,SLOPE(Fperm_SI_Woolf2021!$F$9:$F$93*EXP(-Fperm_SI_Woolf2021!$I$9:$I$93*$C98*IF(M$58=Fperm_SI_Woolf2021!$E$9:$E$93,1,EXP(LN((1.1*(Fperm_SI_Woolf2021!$E$9:$E$93-M$58)-63.1579*EXP(-0.19*Fperm_SI_Woolf2021!$E$9:$E$93)+63.1579*EXP(-0.19*M$58))/(Fperm_SI_Woolf2021!$E$9:$E$93-M$58))*(M$58-Fperm_SI_Woolf2021!$E$9:$E$93)/10))) + Fperm_SI_Woolf2021!$G$9:$G$93*EXP(-Fperm_SI_Woolf2021!$J$9:$J$93*$C98*IF(M$58=Fperm_SI_Woolf2021!$E$9:$E$93,1,EXP(LN((1.1*(Fperm_SI_Woolf2021!$E$9:$E$93-M$58)-63.1579*EXP(-0.19*Fperm_SI_Woolf2021!$E$9:$E$93)+63.1579*EXP(-0.19*M$58))/(Fperm_SI_Woolf2021!$E$9:$E$93-M$58))*(M$58-Fperm_SI_Woolf2021!$E$9:$E$93)/10))) + Fperm_SI_Woolf2021!$H$9:$H$93*EXP(-Fperm_SI_Woolf2021!$K$9:$K$93*$C98*IF(M$58=Fperm_SI_Woolf2021!$E$9:$E$93,1,EXP(LN((1.1*(Fperm_SI_Woolf2021!$E$9:$E$93-M$58)-63.1579*EXP(-0.19*Fperm_SI_Woolf2021!$E$9:$E$93)+63.1579*EXP(-0.19*M$58))/(Fperm_SI_Woolf2021!$E$9:$E$93-M$58))*(M$58-Fperm_SI_Woolf2021!$E$9:$E$93)/10))),Fperm_SI_Woolf2021!$D$9:$D$93)*M$57+INTERCEPT(Fperm_SI_Woolf2021!$F$9:$F$93*EXP(-Fperm_SI_Woolf2021!$I$9:$I$93*$C98*IF(M$58=Fperm_SI_Woolf2021!$E$9:$E$93,1,EXP(LN((1.1*(Fperm_SI_Woolf2021!$E$9:$E$93-M$58)-63.1579*EXP(-0.19*Fperm_SI_Woolf2021!$E$9:$E$93)+63.1579*EXP(-0.19*M$58))/(Fperm_SI_Woolf2021!$E$9:$E$93-M$58))*(M$58-Fperm_SI_Woolf2021!$E$9:$E$93)/10))) + Fperm_SI_Woolf2021!$G$9:$G$93*EXP(-Fperm_SI_Woolf2021!$J$9:$J$93*$C98*IF(M$58=Fperm_SI_Woolf2021!$E$9:$E$93,1,EXP(LN((1.1*(Fperm_SI_Woolf2021!$E$9:$E$93-M$58)-63.1579*EXP(-0.19*Fperm_SI_Woolf2021!$E$9:$E$93)+63.1579*EXP(-0.19*M$58))/(Fperm_SI_Woolf2021!$E$9:$E$93-M$58))*(M$58-Fperm_SI_Woolf2021!$E$9:$E$93)/10))) + Fperm_SI_Woolf2021!$H$9:$H$93*EXP(-Fperm_SI_Woolf2021!$K$9:$K$93*$C98*IF(M$58=Fperm_SI_Woolf2021!$E$9:$E$93,1,EXP(LN((1.1*(Fperm_SI_Woolf2021!$E$9:$E$93-M$58)-63.1579*EXP(-0.19*Fperm_SI_Woolf2021!$E$9:$E$93)+63.1579*EXP(-0.19*M$58))/(Fperm_SI_Woolf2021!$E$9:$E$93-M$58))*(M$58-Fperm_SI_Woolf2021!$E$9:$E$93)/10))),Fperm_SI_Woolf2021!$D$9:$D$93))</f>
        <v>0.72297449361707378</v>
      </c>
      <c r="N98" s="51" cm="1">
        <f t="array" ref="N98">MIN(1,SLOPE(Fperm_SI_Woolf2021!$F$9:$F$93*EXP(-Fperm_SI_Woolf2021!$I$9:$I$93*$C98*IF(N$58=Fperm_SI_Woolf2021!$E$9:$E$93,1,EXP(LN((1.1*(Fperm_SI_Woolf2021!$E$9:$E$93-N$58)-63.1579*EXP(-0.19*Fperm_SI_Woolf2021!$E$9:$E$93)+63.1579*EXP(-0.19*N$58))/(Fperm_SI_Woolf2021!$E$9:$E$93-N$58))*(N$58-Fperm_SI_Woolf2021!$E$9:$E$93)/10))) + Fperm_SI_Woolf2021!$G$9:$G$93*EXP(-Fperm_SI_Woolf2021!$J$9:$J$93*$C98*IF(N$58=Fperm_SI_Woolf2021!$E$9:$E$93,1,EXP(LN((1.1*(Fperm_SI_Woolf2021!$E$9:$E$93-N$58)-63.1579*EXP(-0.19*Fperm_SI_Woolf2021!$E$9:$E$93)+63.1579*EXP(-0.19*N$58))/(Fperm_SI_Woolf2021!$E$9:$E$93-N$58))*(N$58-Fperm_SI_Woolf2021!$E$9:$E$93)/10))) + Fperm_SI_Woolf2021!$H$9:$H$93*EXP(-Fperm_SI_Woolf2021!$K$9:$K$93*$C98*IF(N$58=Fperm_SI_Woolf2021!$E$9:$E$93,1,EXP(LN((1.1*(Fperm_SI_Woolf2021!$E$9:$E$93-N$58)-63.1579*EXP(-0.19*Fperm_SI_Woolf2021!$E$9:$E$93)+63.1579*EXP(-0.19*N$58))/(Fperm_SI_Woolf2021!$E$9:$E$93-N$58))*(N$58-Fperm_SI_Woolf2021!$E$9:$E$93)/10))),Fperm_SI_Woolf2021!$D$9:$D$93)*N$57+INTERCEPT(Fperm_SI_Woolf2021!$F$9:$F$93*EXP(-Fperm_SI_Woolf2021!$I$9:$I$93*$C98*IF(N$58=Fperm_SI_Woolf2021!$E$9:$E$93,1,EXP(LN((1.1*(Fperm_SI_Woolf2021!$E$9:$E$93-N$58)-63.1579*EXP(-0.19*Fperm_SI_Woolf2021!$E$9:$E$93)+63.1579*EXP(-0.19*N$58))/(Fperm_SI_Woolf2021!$E$9:$E$93-N$58))*(N$58-Fperm_SI_Woolf2021!$E$9:$E$93)/10))) + Fperm_SI_Woolf2021!$G$9:$G$93*EXP(-Fperm_SI_Woolf2021!$J$9:$J$93*$C98*IF(N$58=Fperm_SI_Woolf2021!$E$9:$E$93,1,EXP(LN((1.1*(Fperm_SI_Woolf2021!$E$9:$E$93-N$58)-63.1579*EXP(-0.19*Fperm_SI_Woolf2021!$E$9:$E$93)+63.1579*EXP(-0.19*N$58))/(Fperm_SI_Woolf2021!$E$9:$E$93-N$58))*(N$58-Fperm_SI_Woolf2021!$E$9:$E$93)/10))) + Fperm_SI_Woolf2021!$H$9:$H$93*EXP(-Fperm_SI_Woolf2021!$K$9:$K$93*$C98*IF(N$58=Fperm_SI_Woolf2021!$E$9:$E$93,1,EXP(LN((1.1*(Fperm_SI_Woolf2021!$E$9:$E$93-N$58)-63.1579*EXP(-0.19*Fperm_SI_Woolf2021!$E$9:$E$93)+63.1579*EXP(-0.19*N$58))/(Fperm_SI_Woolf2021!$E$9:$E$93-N$58))*(N$58-Fperm_SI_Woolf2021!$E$9:$E$93)/10))),Fperm_SI_Woolf2021!$D$9:$D$93))</f>
        <v>0.69134997179387403</v>
      </c>
      <c r="O98" s="51" cm="1">
        <f t="array" ref="O98">MIN(1,SLOPE(Fperm_SI_Woolf2021!$F$9:$F$93*EXP(-Fperm_SI_Woolf2021!$I$9:$I$93*$C98*IF(O$58=Fperm_SI_Woolf2021!$E$9:$E$93,1,EXP(LN((1.1*(Fperm_SI_Woolf2021!$E$9:$E$93-O$58)-63.1579*EXP(-0.19*Fperm_SI_Woolf2021!$E$9:$E$93)+63.1579*EXP(-0.19*O$58))/(Fperm_SI_Woolf2021!$E$9:$E$93-O$58))*(O$58-Fperm_SI_Woolf2021!$E$9:$E$93)/10))) + Fperm_SI_Woolf2021!$G$9:$G$93*EXP(-Fperm_SI_Woolf2021!$J$9:$J$93*$C98*IF(O$58=Fperm_SI_Woolf2021!$E$9:$E$93,1,EXP(LN((1.1*(Fperm_SI_Woolf2021!$E$9:$E$93-O$58)-63.1579*EXP(-0.19*Fperm_SI_Woolf2021!$E$9:$E$93)+63.1579*EXP(-0.19*O$58))/(Fperm_SI_Woolf2021!$E$9:$E$93-O$58))*(O$58-Fperm_SI_Woolf2021!$E$9:$E$93)/10))) + Fperm_SI_Woolf2021!$H$9:$H$93*EXP(-Fperm_SI_Woolf2021!$K$9:$K$93*$C98*IF(O$58=Fperm_SI_Woolf2021!$E$9:$E$93,1,EXP(LN((1.1*(Fperm_SI_Woolf2021!$E$9:$E$93-O$58)-63.1579*EXP(-0.19*Fperm_SI_Woolf2021!$E$9:$E$93)+63.1579*EXP(-0.19*O$58))/(Fperm_SI_Woolf2021!$E$9:$E$93-O$58))*(O$58-Fperm_SI_Woolf2021!$E$9:$E$93)/10))),Fperm_SI_Woolf2021!$D$9:$D$93)*O$57+INTERCEPT(Fperm_SI_Woolf2021!$F$9:$F$93*EXP(-Fperm_SI_Woolf2021!$I$9:$I$93*$C98*IF(O$58=Fperm_SI_Woolf2021!$E$9:$E$93,1,EXP(LN((1.1*(Fperm_SI_Woolf2021!$E$9:$E$93-O$58)-63.1579*EXP(-0.19*Fperm_SI_Woolf2021!$E$9:$E$93)+63.1579*EXP(-0.19*O$58))/(Fperm_SI_Woolf2021!$E$9:$E$93-O$58))*(O$58-Fperm_SI_Woolf2021!$E$9:$E$93)/10))) + Fperm_SI_Woolf2021!$G$9:$G$93*EXP(-Fperm_SI_Woolf2021!$J$9:$J$93*$C98*IF(O$58=Fperm_SI_Woolf2021!$E$9:$E$93,1,EXP(LN((1.1*(Fperm_SI_Woolf2021!$E$9:$E$93-O$58)-63.1579*EXP(-0.19*Fperm_SI_Woolf2021!$E$9:$E$93)+63.1579*EXP(-0.19*O$58))/(Fperm_SI_Woolf2021!$E$9:$E$93-O$58))*(O$58-Fperm_SI_Woolf2021!$E$9:$E$93)/10))) + Fperm_SI_Woolf2021!$H$9:$H$93*EXP(-Fperm_SI_Woolf2021!$K$9:$K$93*$C98*IF(O$58=Fperm_SI_Woolf2021!$E$9:$E$93,1,EXP(LN((1.1*(Fperm_SI_Woolf2021!$E$9:$E$93-O$58)-63.1579*EXP(-0.19*Fperm_SI_Woolf2021!$E$9:$E$93)+63.1579*EXP(-0.19*O$58))/(Fperm_SI_Woolf2021!$E$9:$E$93-O$58))*(O$58-Fperm_SI_Woolf2021!$E$9:$E$93)/10))),Fperm_SI_Woolf2021!$D$9:$D$93))</f>
        <v>0.65972544997067439</v>
      </c>
      <c r="P98" s="51" cm="1">
        <f t="array" ref="P98">MIN(1,SLOPE(Fperm_SI_Woolf2021!$F$9:$F$93*EXP(-Fperm_SI_Woolf2021!$I$9:$I$93*$C98*IF(P$58=Fperm_SI_Woolf2021!$E$9:$E$93,1,EXP(LN((1.1*(Fperm_SI_Woolf2021!$E$9:$E$93-P$58)-63.1579*EXP(-0.19*Fperm_SI_Woolf2021!$E$9:$E$93)+63.1579*EXP(-0.19*P$58))/(Fperm_SI_Woolf2021!$E$9:$E$93-P$58))*(P$58-Fperm_SI_Woolf2021!$E$9:$E$93)/10))) + Fperm_SI_Woolf2021!$G$9:$G$93*EXP(-Fperm_SI_Woolf2021!$J$9:$J$93*$C98*IF(P$58=Fperm_SI_Woolf2021!$E$9:$E$93,1,EXP(LN((1.1*(Fperm_SI_Woolf2021!$E$9:$E$93-P$58)-63.1579*EXP(-0.19*Fperm_SI_Woolf2021!$E$9:$E$93)+63.1579*EXP(-0.19*P$58))/(Fperm_SI_Woolf2021!$E$9:$E$93-P$58))*(P$58-Fperm_SI_Woolf2021!$E$9:$E$93)/10))) + Fperm_SI_Woolf2021!$H$9:$H$93*EXP(-Fperm_SI_Woolf2021!$K$9:$K$93*$C98*IF(P$58=Fperm_SI_Woolf2021!$E$9:$E$93,1,EXP(LN((1.1*(Fperm_SI_Woolf2021!$E$9:$E$93-P$58)-63.1579*EXP(-0.19*Fperm_SI_Woolf2021!$E$9:$E$93)+63.1579*EXP(-0.19*P$58))/(Fperm_SI_Woolf2021!$E$9:$E$93-P$58))*(P$58-Fperm_SI_Woolf2021!$E$9:$E$93)/10))),Fperm_SI_Woolf2021!$D$9:$D$93)*P$57+INTERCEPT(Fperm_SI_Woolf2021!$F$9:$F$93*EXP(-Fperm_SI_Woolf2021!$I$9:$I$93*$C98*IF(P$58=Fperm_SI_Woolf2021!$E$9:$E$93,1,EXP(LN((1.1*(Fperm_SI_Woolf2021!$E$9:$E$93-P$58)-63.1579*EXP(-0.19*Fperm_SI_Woolf2021!$E$9:$E$93)+63.1579*EXP(-0.19*P$58))/(Fperm_SI_Woolf2021!$E$9:$E$93-P$58))*(P$58-Fperm_SI_Woolf2021!$E$9:$E$93)/10))) + Fperm_SI_Woolf2021!$G$9:$G$93*EXP(-Fperm_SI_Woolf2021!$J$9:$J$93*$C98*IF(P$58=Fperm_SI_Woolf2021!$E$9:$E$93,1,EXP(LN((1.1*(Fperm_SI_Woolf2021!$E$9:$E$93-P$58)-63.1579*EXP(-0.19*Fperm_SI_Woolf2021!$E$9:$E$93)+63.1579*EXP(-0.19*P$58))/(Fperm_SI_Woolf2021!$E$9:$E$93-P$58))*(P$58-Fperm_SI_Woolf2021!$E$9:$E$93)/10))) + Fperm_SI_Woolf2021!$H$9:$H$93*EXP(-Fperm_SI_Woolf2021!$K$9:$K$93*$C98*IF(P$58=Fperm_SI_Woolf2021!$E$9:$E$93,1,EXP(LN((1.1*(Fperm_SI_Woolf2021!$E$9:$E$93-P$58)-63.1579*EXP(-0.19*Fperm_SI_Woolf2021!$E$9:$E$93)+63.1579*EXP(-0.19*P$58))/(Fperm_SI_Woolf2021!$E$9:$E$93-P$58))*(P$58-Fperm_SI_Woolf2021!$E$9:$E$93)/10))),Fperm_SI_Woolf2021!$D$9:$D$93))</f>
        <v>0.62810092814747476</v>
      </c>
      <c r="Q98" s="51" cm="1">
        <f t="array" ref="Q98">MIN(1,SLOPE(Fperm_SI_Woolf2021!$F$9:$F$93*EXP(-Fperm_SI_Woolf2021!$I$9:$I$93*$C98*IF(Q$58=Fperm_SI_Woolf2021!$E$9:$E$93,1,EXP(LN((1.1*(Fperm_SI_Woolf2021!$E$9:$E$93-Q$58)-63.1579*EXP(-0.19*Fperm_SI_Woolf2021!$E$9:$E$93)+63.1579*EXP(-0.19*Q$58))/(Fperm_SI_Woolf2021!$E$9:$E$93-Q$58))*(Q$58-Fperm_SI_Woolf2021!$E$9:$E$93)/10))) + Fperm_SI_Woolf2021!$G$9:$G$93*EXP(-Fperm_SI_Woolf2021!$J$9:$J$93*$C98*IF(Q$58=Fperm_SI_Woolf2021!$E$9:$E$93,1,EXP(LN((1.1*(Fperm_SI_Woolf2021!$E$9:$E$93-Q$58)-63.1579*EXP(-0.19*Fperm_SI_Woolf2021!$E$9:$E$93)+63.1579*EXP(-0.19*Q$58))/(Fperm_SI_Woolf2021!$E$9:$E$93-Q$58))*(Q$58-Fperm_SI_Woolf2021!$E$9:$E$93)/10))) + Fperm_SI_Woolf2021!$H$9:$H$93*EXP(-Fperm_SI_Woolf2021!$K$9:$K$93*$C98*IF(Q$58=Fperm_SI_Woolf2021!$E$9:$E$93,1,EXP(LN((1.1*(Fperm_SI_Woolf2021!$E$9:$E$93-Q$58)-63.1579*EXP(-0.19*Fperm_SI_Woolf2021!$E$9:$E$93)+63.1579*EXP(-0.19*Q$58))/(Fperm_SI_Woolf2021!$E$9:$E$93-Q$58))*(Q$58-Fperm_SI_Woolf2021!$E$9:$E$93)/10))),Fperm_SI_Woolf2021!$D$9:$D$93)*Q$57+INTERCEPT(Fperm_SI_Woolf2021!$F$9:$F$93*EXP(-Fperm_SI_Woolf2021!$I$9:$I$93*$C98*IF(Q$58=Fperm_SI_Woolf2021!$E$9:$E$93,1,EXP(LN((1.1*(Fperm_SI_Woolf2021!$E$9:$E$93-Q$58)-63.1579*EXP(-0.19*Fperm_SI_Woolf2021!$E$9:$E$93)+63.1579*EXP(-0.19*Q$58))/(Fperm_SI_Woolf2021!$E$9:$E$93-Q$58))*(Q$58-Fperm_SI_Woolf2021!$E$9:$E$93)/10))) + Fperm_SI_Woolf2021!$G$9:$G$93*EXP(-Fperm_SI_Woolf2021!$J$9:$J$93*$C98*IF(Q$58=Fperm_SI_Woolf2021!$E$9:$E$93,1,EXP(LN((1.1*(Fperm_SI_Woolf2021!$E$9:$E$93-Q$58)-63.1579*EXP(-0.19*Fperm_SI_Woolf2021!$E$9:$E$93)+63.1579*EXP(-0.19*Q$58))/(Fperm_SI_Woolf2021!$E$9:$E$93-Q$58))*(Q$58-Fperm_SI_Woolf2021!$E$9:$E$93)/10))) + Fperm_SI_Woolf2021!$H$9:$H$93*EXP(-Fperm_SI_Woolf2021!$K$9:$K$93*$C98*IF(Q$58=Fperm_SI_Woolf2021!$E$9:$E$93,1,EXP(LN((1.1*(Fperm_SI_Woolf2021!$E$9:$E$93-Q$58)-63.1579*EXP(-0.19*Fperm_SI_Woolf2021!$E$9:$E$93)+63.1579*EXP(-0.19*Q$58))/(Fperm_SI_Woolf2021!$E$9:$E$93-Q$58))*(Q$58-Fperm_SI_Woolf2021!$E$9:$E$93)/10))),Fperm_SI_Woolf2021!$D$9:$D$93))</f>
        <v>0.5964764063242749</v>
      </c>
      <c r="R98" s="51" cm="1">
        <f t="array" ref="R98">MIN(1,SLOPE(Fperm_SI_Woolf2021!$F$9:$F$93*EXP(-Fperm_SI_Woolf2021!$I$9:$I$93*$C98*IF(R$58=Fperm_SI_Woolf2021!$E$9:$E$93,1,EXP(LN((1.1*(Fperm_SI_Woolf2021!$E$9:$E$93-R$58)-63.1579*EXP(-0.19*Fperm_SI_Woolf2021!$E$9:$E$93)+63.1579*EXP(-0.19*R$58))/(Fperm_SI_Woolf2021!$E$9:$E$93-R$58))*(R$58-Fperm_SI_Woolf2021!$E$9:$E$93)/10))) + Fperm_SI_Woolf2021!$G$9:$G$93*EXP(-Fperm_SI_Woolf2021!$J$9:$J$93*$C98*IF(R$58=Fperm_SI_Woolf2021!$E$9:$E$93,1,EXP(LN((1.1*(Fperm_SI_Woolf2021!$E$9:$E$93-R$58)-63.1579*EXP(-0.19*Fperm_SI_Woolf2021!$E$9:$E$93)+63.1579*EXP(-0.19*R$58))/(Fperm_SI_Woolf2021!$E$9:$E$93-R$58))*(R$58-Fperm_SI_Woolf2021!$E$9:$E$93)/10))) + Fperm_SI_Woolf2021!$H$9:$H$93*EXP(-Fperm_SI_Woolf2021!$K$9:$K$93*$C98*IF(R$58=Fperm_SI_Woolf2021!$E$9:$E$93,1,EXP(LN((1.1*(Fperm_SI_Woolf2021!$E$9:$E$93-R$58)-63.1579*EXP(-0.19*Fperm_SI_Woolf2021!$E$9:$E$93)+63.1579*EXP(-0.19*R$58))/(Fperm_SI_Woolf2021!$E$9:$E$93-R$58))*(R$58-Fperm_SI_Woolf2021!$E$9:$E$93)/10))),Fperm_SI_Woolf2021!$D$9:$D$93)*R$57+INTERCEPT(Fperm_SI_Woolf2021!$F$9:$F$93*EXP(-Fperm_SI_Woolf2021!$I$9:$I$93*$C98*IF(R$58=Fperm_SI_Woolf2021!$E$9:$E$93,1,EXP(LN((1.1*(Fperm_SI_Woolf2021!$E$9:$E$93-R$58)-63.1579*EXP(-0.19*Fperm_SI_Woolf2021!$E$9:$E$93)+63.1579*EXP(-0.19*R$58))/(Fperm_SI_Woolf2021!$E$9:$E$93-R$58))*(R$58-Fperm_SI_Woolf2021!$E$9:$E$93)/10))) + Fperm_SI_Woolf2021!$G$9:$G$93*EXP(-Fperm_SI_Woolf2021!$J$9:$J$93*$C98*IF(R$58=Fperm_SI_Woolf2021!$E$9:$E$93,1,EXP(LN((1.1*(Fperm_SI_Woolf2021!$E$9:$E$93-R$58)-63.1579*EXP(-0.19*Fperm_SI_Woolf2021!$E$9:$E$93)+63.1579*EXP(-0.19*R$58))/(Fperm_SI_Woolf2021!$E$9:$E$93-R$58))*(R$58-Fperm_SI_Woolf2021!$E$9:$E$93)/10))) + Fperm_SI_Woolf2021!$H$9:$H$93*EXP(-Fperm_SI_Woolf2021!$K$9:$K$93*$C98*IF(R$58=Fperm_SI_Woolf2021!$E$9:$E$93,1,EXP(LN((1.1*(Fperm_SI_Woolf2021!$E$9:$E$93-R$58)-63.1579*EXP(-0.19*Fperm_SI_Woolf2021!$E$9:$E$93)+63.1579*EXP(-0.19*R$58))/(Fperm_SI_Woolf2021!$E$9:$E$93-R$58))*(R$58-Fperm_SI_Woolf2021!$E$9:$E$93)/10))),Fperm_SI_Woolf2021!$D$9:$D$93))</f>
        <v>0.56485188450107526</v>
      </c>
      <c r="S98" s="51" cm="1">
        <f t="array" ref="S98">MIN(1,SLOPE(Fperm_SI_Woolf2021!$F$9:$F$93*EXP(-Fperm_SI_Woolf2021!$I$9:$I$93*$C98*IF(S$58=Fperm_SI_Woolf2021!$E$9:$E$93,1,EXP(LN((1.1*(Fperm_SI_Woolf2021!$E$9:$E$93-S$58)-63.1579*EXP(-0.19*Fperm_SI_Woolf2021!$E$9:$E$93)+63.1579*EXP(-0.19*S$58))/(Fperm_SI_Woolf2021!$E$9:$E$93-S$58))*(S$58-Fperm_SI_Woolf2021!$E$9:$E$93)/10))) + Fperm_SI_Woolf2021!$G$9:$G$93*EXP(-Fperm_SI_Woolf2021!$J$9:$J$93*$C98*IF(S$58=Fperm_SI_Woolf2021!$E$9:$E$93,1,EXP(LN((1.1*(Fperm_SI_Woolf2021!$E$9:$E$93-S$58)-63.1579*EXP(-0.19*Fperm_SI_Woolf2021!$E$9:$E$93)+63.1579*EXP(-0.19*S$58))/(Fperm_SI_Woolf2021!$E$9:$E$93-S$58))*(S$58-Fperm_SI_Woolf2021!$E$9:$E$93)/10))) + Fperm_SI_Woolf2021!$H$9:$H$93*EXP(-Fperm_SI_Woolf2021!$K$9:$K$93*$C98*IF(S$58=Fperm_SI_Woolf2021!$E$9:$E$93,1,EXP(LN((1.1*(Fperm_SI_Woolf2021!$E$9:$E$93-S$58)-63.1579*EXP(-0.19*Fperm_SI_Woolf2021!$E$9:$E$93)+63.1579*EXP(-0.19*S$58))/(Fperm_SI_Woolf2021!$E$9:$E$93-S$58))*(S$58-Fperm_SI_Woolf2021!$E$9:$E$93)/10))),Fperm_SI_Woolf2021!$D$9:$D$93)*S$57+INTERCEPT(Fperm_SI_Woolf2021!$F$9:$F$93*EXP(-Fperm_SI_Woolf2021!$I$9:$I$93*$C98*IF(S$58=Fperm_SI_Woolf2021!$E$9:$E$93,1,EXP(LN((1.1*(Fperm_SI_Woolf2021!$E$9:$E$93-S$58)-63.1579*EXP(-0.19*Fperm_SI_Woolf2021!$E$9:$E$93)+63.1579*EXP(-0.19*S$58))/(Fperm_SI_Woolf2021!$E$9:$E$93-S$58))*(S$58-Fperm_SI_Woolf2021!$E$9:$E$93)/10))) + Fperm_SI_Woolf2021!$G$9:$G$93*EXP(-Fperm_SI_Woolf2021!$J$9:$J$93*$C98*IF(S$58=Fperm_SI_Woolf2021!$E$9:$E$93,1,EXP(LN((1.1*(Fperm_SI_Woolf2021!$E$9:$E$93-S$58)-63.1579*EXP(-0.19*Fperm_SI_Woolf2021!$E$9:$E$93)+63.1579*EXP(-0.19*S$58))/(Fperm_SI_Woolf2021!$E$9:$E$93-S$58))*(S$58-Fperm_SI_Woolf2021!$E$9:$E$93)/10))) + Fperm_SI_Woolf2021!$H$9:$H$93*EXP(-Fperm_SI_Woolf2021!$K$9:$K$93*$C98*IF(S$58=Fperm_SI_Woolf2021!$E$9:$E$93,1,EXP(LN((1.1*(Fperm_SI_Woolf2021!$E$9:$E$93-S$58)-63.1579*EXP(-0.19*Fperm_SI_Woolf2021!$E$9:$E$93)+63.1579*EXP(-0.19*S$58))/(Fperm_SI_Woolf2021!$E$9:$E$93-S$58))*(S$58-Fperm_SI_Woolf2021!$E$9:$E$93)/10))),Fperm_SI_Woolf2021!$D$9:$D$93))</f>
        <v>0.80551836717952485</v>
      </c>
      <c r="T98" s="51" cm="1">
        <f t="array" ref="T98">MIN(1,SLOPE(Fperm_SI_Woolf2021!$F$9:$F$93*EXP(-Fperm_SI_Woolf2021!$I$9:$I$93*$C98*IF(T$58=Fperm_SI_Woolf2021!$E$9:$E$93,1,EXP(LN((1.1*(Fperm_SI_Woolf2021!$E$9:$E$93-T$58)-63.1579*EXP(-0.19*Fperm_SI_Woolf2021!$E$9:$E$93)+63.1579*EXP(-0.19*T$58))/(Fperm_SI_Woolf2021!$E$9:$E$93-T$58))*(T$58-Fperm_SI_Woolf2021!$E$9:$E$93)/10))) + Fperm_SI_Woolf2021!$G$9:$G$93*EXP(-Fperm_SI_Woolf2021!$J$9:$J$93*$C98*IF(T$58=Fperm_SI_Woolf2021!$E$9:$E$93,1,EXP(LN((1.1*(Fperm_SI_Woolf2021!$E$9:$E$93-T$58)-63.1579*EXP(-0.19*Fperm_SI_Woolf2021!$E$9:$E$93)+63.1579*EXP(-0.19*T$58))/(Fperm_SI_Woolf2021!$E$9:$E$93-T$58))*(T$58-Fperm_SI_Woolf2021!$E$9:$E$93)/10))) + Fperm_SI_Woolf2021!$H$9:$H$93*EXP(-Fperm_SI_Woolf2021!$K$9:$K$93*$C98*IF(T$58=Fperm_SI_Woolf2021!$E$9:$E$93,1,EXP(LN((1.1*(Fperm_SI_Woolf2021!$E$9:$E$93-T$58)-63.1579*EXP(-0.19*Fperm_SI_Woolf2021!$E$9:$E$93)+63.1579*EXP(-0.19*T$58))/(Fperm_SI_Woolf2021!$E$9:$E$93-T$58))*(T$58-Fperm_SI_Woolf2021!$E$9:$E$93)/10))),Fperm_SI_Woolf2021!$D$9:$D$93)*T$57+INTERCEPT(Fperm_SI_Woolf2021!$F$9:$F$93*EXP(-Fperm_SI_Woolf2021!$I$9:$I$93*$C98*IF(T$58=Fperm_SI_Woolf2021!$E$9:$E$93,1,EXP(LN((1.1*(Fperm_SI_Woolf2021!$E$9:$E$93-T$58)-63.1579*EXP(-0.19*Fperm_SI_Woolf2021!$E$9:$E$93)+63.1579*EXP(-0.19*T$58))/(Fperm_SI_Woolf2021!$E$9:$E$93-T$58))*(T$58-Fperm_SI_Woolf2021!$E$9:$E$93)/10))) + Fperm_SI_Woolf2021!$G$9:$G$93*EXP(-Fperm_SI_Woolf2021!$J$9:$J$93*$C98*IF(T$58=Fperm_SI_Woolf2021!$E$9:$E$93,1,EXP(LN((1.1*(Fperm_SI_Woolf2021!$E$9:$E$93-T$58)-63.1579*EXP(-0.19*Fperm_SI_Woolf2021!$E$9:$E$93)+63.1579*EXP(-0.19*T$58))/(Fperm_SI_Woolf2021!$E$9:$E$93-T$58))*(T$58-Fperm_SI_Woolf2021!$E$9:$E$93)/10))) + Fperm_SI_Woolf2021!$H$9:$H$93*EXP(-Fperm_SI_Woolf2021!$K$9:$K$93*$C98*IF(T$58=Fperm_SI_Woolf2021!$E$9:$E$93,1,EXP(LN((1.1*(Fperm_SI_Woolf2021!$E$9:$E$93-T$58)-63.1579*EXP(-0.19*Fperm_SI_Woolf2021!$E$9:$E$93)+63.1579*EXP(-0.19*T$58))/(Fperm_SI_Woolf2021!$E$9:$E$93-T$58))*(T$58-Fperm_SI_Woolf2021!$E$9:$E$93)/10))),Fperm_SI_Woolf2021!$D$9:$D$93))</f>
        <v>0.77368684505527663</v>
      </c>
      <c r="U98" s="51" cm="1">
        <f t="array" ref="U98">MIN(1,SLOPE(Fperm_SI_Woolf2021!$F$9:$F$93*EXP(-Fperm_SI_Woolf2021!$I$9:$I$93*$C98*IF(U$58=Fperm_SI_Woolf2021!$E$9:$E$93,1,EXP(LN((1.1*(Fperm_SI_Woolf2021!$E$9:$E$93-U$58)-63.1579*EXP(-0.19*Fperm_SI_Woolf2021!$E$9:$E$93)+63.1579*EXP(-0.19*U$58))/(Fperm_SI_Woolf2021!$E$9:$E$93-U$58))*(U$58-Fperm_SI_Woolf2021!$E$9:$E$93)/10))) + Fperm_SI_Woolf2021!$G$9:$G$93*EXP(-Fperm_SI_Woolf2021!$J$9:$J$93*$C98*IF(U$58=Fperm_SI_Woolf2021!$E$9:$E$93,1,EXP(LN((1.1*(Fperm_SI_Woolf2021!$E$9:$E$93-U$58)-63.1579*EXP(-0.19*Fperm_SI_Woolf2021!$E$9:$E$93)+63.1579*EXP(-0.19*U$58))/(Fperm_SI_Woolf2021!$E$9:$E$93-U$58))*(U$58-Fperm_SI_Woolf2021!$E$9:$E$93)/10))) + Fperm_SI_Woolf2021!$H$9:$H$93*EXP(-Fperm_SI_Woolf2021!$K$9:$K$93*$C98*IF(U$58=Fperm_SI_Woolf2021!$E$9:$E$93,1,EXP(LN((1.1*(Fperm_SI_Woolf2021!$E$9:$E$93-U$58)-63.1579*EXP(-0.19*Fperm_SI_Woolf2021!$E$9:$E$93)+63.1579*EXP(-0.19*U$58))/(Fperm_SI_Woolf2021!$E$9:$E$93-U$58))*(U$58-Fperm_SI_Woolf2021!$E$9:$E$93)/10))),Fperm_SI_Woolf2021!$D$9:$D$93)*U$57+INTERCEPT(Fperm_SI_Woolf2021!$F$9:$F$93*EXP(-Fperm_SI_Woolf2021!$I$9:$I$93*$C98*IF(U$58=Fperm_SI_Woolf2021!$E$9:$E$93,1,EXP(LN((1.1*(Fperm_SI_Woolf2021!$E$9:$E$93-U$58)-63.1579*EXP(-0.19*Fperm_SI_Woolf2021!$E$9:$E$93)+63.1579*EXP(-0.19*U$58))/(Fperm_SI_Woolf2021!$E$9:$E$93-U$58))*(U$58-Fperm_SI_Woolf2021!$E$9:$E$93)/10))) + Fperm_SI_Woolf2021!$G$9:$G$93*EXP(-Fperm_SI_Woolf2021!$J$9:$J$93*$C98*IF(U$58=Fperm_SI_Woolf2021!$E$9:$E$93,1,EXP(LN((1.1*(Fperm_SI_Woolf2021!$E$9:$E$93-U$58)-63.1579*EXP(-0.19*Fperm_SI_Woolf2021!$E$9:$E$93)+63.1579*EXP(-0.19*U$58))/(Fperm_SI_Woolf2021!$E$9:$E$93-U$58))*(U$58-Fperm_SI_Woolf2021!$E$9:$E$93)/10))) + Fperm_SI_Woolf2021!$H$9:$H$93*EXP(-Fperm_SI_Woolf2021!$K$9:$K$93*$C98*IF(U$58=Fperm_SI_Woolf2021!$E$9:$E$93,1,EXP(LN((1.1*(Fperm_SI_Woolf2021!$E$9:$E$93-U$58)-63.1579*EXP(-0.19*Fperm_SI_Woolf2021!$E$9:$E$93)+63.1579*EXP(-0.19*U$58))/(Fperm_SI_Woolf2021!$E$9:$E$93-U$58))*(U$58-Fperm_SI_Woolf2021!$E$9:$E$93)/10))),Fperm_SI_Woolf2021!$D$9:$D$93))</f>
        <v>0.7418553229310284</v>
      </c>
      <c r="V98" s="51" cm="1">
        <f t="array" ref="V98">MIN(1,SLOPE(Fperm_SI_Woolf2021!$F$9:$F$93*EXP(-Fperm_SI_Woolf2021!$I$9:$I$93*$C98*IF(V$58=Fperm_SI_Woolf2021!$E$9:$E$93,1,EXP(LN((1.1*(Fperm_SI_Woolf2021!$E$9:$E$93-V$58)-63.1579*EXP(-0.19*Fperm_SI_Woolf2021!$E$9:$E$93)+63.1579*EXP(-0.19*V$58))/(Fperm_SI_Woolf2021!$E$9:$E$93-V$58))*(V$58-Fperm_SI_Woolf2021!$E$9:$E$93)/10))) + Fperm_SI_Woolf2021!$G$9:$G$93*EXP(-Fperm_SI_Woolf2021!$J$9:$J$93*$C98*IF(V$58=Fperm_SI_Woolf2021!$E$9:$E$93,1,EXP(LN((1.1*(Fperm_SI_Woolf2021!$E$9:$E$93-V$58)-63.1579*EXP(-0.19*Fperm_SI_Woolf2021!$E$9:$E$93)+63.1579*EXP(-0.19*V$58))/(Fperm_SI_Woolf2021!$E$9:$E$93-V$58))*(V$58-Fperm_SI_Woolf2021!$E$9:$E$93)/10))) + Fperm_SI_Woolf2021!$H$9:$H$93*EXP(-Fperm_SI_Woolf2021!$K$9:$K$93*$C98*IF(V$58=Fperm_SI_Woolf2021!$E$9:$E$93,1,EXP(LN((1.1*(Fperm_SI_Woolf2021!$E$9:$E$93-V$58)-63.1579*EXP(-0.19*Fperm_SI_Woolf2021!$E$9:$E$93)+63.1579*EXP(-0.19*V$58))/(Fperm_SI_Woolf2021!$E$9:$E$93-V$58))*(V$58-Fperm_SI_Woolf2021!$E$9:$E$93)/10))),Fperm_SI_Woolf2021!$D$9:$D$93)*V$57+INTERCEPT(Fperm_SI_Woolf2021!$F$9:$F$93*EXP(-Fperm_SI_Woolf2021!$I$9:$I$93*$C98*IF(V$58=Fperm_SI_Woolf2021!$E$9:$E$93,1,EXP(LN((1.1*(Fperm_SI_Woolf2021!$E$9:$E$93-V$58)-63.1579*EXP(-0.19*Fperm_SI_Woolf2021!$E$9:$E$93)+63.1579*EXP(-0.19*V$58))/(Fperm_SI_Woolf2021!$E$9:$E$93-V$58))*(V$58-Fperm_SI_Woolf2021!$E$9:$E$93)/10))) + Fperm_SI_Woolf2021!$G$9:$G$93*EXP(-Fperm_SI_Woolf2021!$J$9:$J$93*$C98*IF(V$58=Fperm_SI_Woolf2021!$E$9:$E$93,1,EXP(LN((1.1*(Fperm_SI_Woolf2021!$E$9:$E$93-V$58)-63.1579*EXP(-0.19*Fperm_SI_Woolf2021!$E$9:$E$93)+63.1579*EXP(-0.19*V$58))/(Fperm_SI_Woolf2021!$E$9:$E$93-V$58))*(V$58-Fperm_SI_Woolf2021!$E$9:$E$93)/10))) + Fperm_SI_Woolf2021!$H$9:$H$93*EXP(-Fperm_SI_Woolf2021!$K$9:$K$93*$C98*IF(V$58=Fperm_SI_Woolf2021!$E$9:$E$93,1,EXP(LN((1.1*(Fperm_SI_Woolf2021!$E$9:$E$93-V$58)-63.1579*EXP(-0.19*Fperm_SI_Woolf2021!$E$9:$E$93)+63.1579*EXP(-0.19*V$58))/(Fperm_SI_Woolf2021!$E$9:$E$93-V$58))*(V$58-Fperm_SI_Woolf2021!$E$9:$E$93)/10))),Fperm_SI_Woolf2021!$D$9:$D$93))</f>
        <v>0.71002380080678018</v>
      </c>
      <c r="W98" s="51" cm="1">
        <f t="array" ref="W98">MIN(1,SLOPE(Fperm_SI_Woolf2021!$F$9:$F$93*EXP(-Fperm_SI_Woolf2021!$I$9:$I$93*$C98*IF(W$58=Fperm_SI_Woolf2021!$E$9:$E$93,1,EXP(LN((1.1*(Fperm_SI_Woolf2021!$E$9:$E$93-W$58)-63.1579*EXP(-0.19*Fperm_SI_Woolf2021!$E$9:$E$93)+63.1579*EXP(-0.19*W$58))/(Fperm_SI_Woolf2021!$E$9:$E$93-W$58))*(W$58-Fperm_SI_Woolf2021!$E$9:$E$93)/10))) + Fperm_SI_Woolf2021!$G$9:$G$93*EXP(-Fperm_SI_Woolf2021!$J$9:$J$93*$C98*IF(W$58=Fperm_SI_Woolf2021!$E$9:$E$93,1,EXP(LN((1.1*(Fperm_SI_Woolf2021!$E$9:$E$93-W$58)-63.1579*EXP(-0.19*Fperm_SI_Woolf2021!$E$9:$E$93)+63.1579*EXP(-0.19*W$58))/(Fperm_SI_Woolf2021!$E$9:$E$93-W$58))*(W$58-Fperm_SI_Woolf2021!$E$9:$E$93)/10))) + Fperm_SI_Woolf2021!$H$9:$H$93*EXP(-Fperm_SI_Woolf2021!$K$9:$K$93*$C98*IF(W$58=Fperm_SI_Woolf2021!$E$9:$E$93,1,EXP(LN((1.1*(Fperm_SI_Woolf2021!$E$9:$E$93-W$58)-63.1579*EXP(-0.19*Fperm_SI_Woolf2021!$E$9:$E$93)+63.1579*EXP(-0.19*W$58))/(Fperm_SI_Woolf2021!$E$9:$E$93-W$58))*(W$58-Fperm_SI_Woolf2021!$E$9:$E$93)/10))),Fperm_SI_Woolf2021!$D$9:$D$93)*W$57+INTERCEPT(Fperm_SI_Woolf2021!$F$9:$F$93*EXP(-Fperm_SI_Woolf2021!$I$9:$I$93*$C98*IF(W$58=Fperm_SI_Woolf2021!$E$9:$E$93,1,EXP(LN((1.1*(Fperm_SI_Woolf2021!$E$9:$E$93-W$58)-63.1579*EXP(-0.19*Fperm_SI_Woolf2021!$E$9:$E$93)+63.1579*EXP(-0.19*W$58))/(Fperm_SI_Woolf2021!$E$9:$E$93-W$58))*(W$58-Fperm_SI_Woolf2021!$E$9:$E$93)/10))) + Fperm_SI_Woolf2021!$G$9:$G$93*EXP(-Fperm_SI_Woolf2021!$J$9:$J$93*$C98*IF(W$58=Fperm_SI_Woolf2021!$E$9:$E$93,1,EXP(LN((1.1*(Fperm_SI_Woolf2021!$E$9:$E$93-W$58)-63.1579*EXP(-0.19*Fperm_SI_Woolf2021!$E$9:$E$93)+63.1579*EXP(-0.19*W$58))/(Fperm_SI_Woolf2021!$E$9:$E$93-W$58))*(W$58-Fperm_SI_Woolf2021!$E$9:$E$93)/10))) + Fperm_SI_Woolf2021!$H$9:$H$93*EXP(-Fperm_SI_Woolf2021!$K$9:$K$93*$C98*IF(W$58=Fperm_SI_Woolf2021!$E$9:$E$93,1,EXP(LN((1.1*(Fperm_SI_Woolf2021!$E$9:$E$93-W$58)-63.1579*EXP(-0.19*Fperm_SI_Woolf2021!$E$9:$E$93)+63.1579*EXP(-0.19*W$58))/(Fperm_SI_Woolf2021!$E$9:$E$93-W$58))*(W$58-Fperm_SI_Woolf2021!$E$9:$E$93)/10))),Fperm_SI_Woolf2021!$D$9:$D$93))</f>
        <v>0.67819227868253196</v>
      </c>
      <c r="X98" s="51" cm="1">
        <f t="array" ref="X98">MIN(1,SLOPE(Fperm_SI_Woolf2021!$F$9:$F$93*EXP(-Fperm_SI_Woolf2021!$I$9:$I$93*$C98*IF(X$58=Fperm_SI_Woolf2021!$E$9:$E$93,1,EXP(LN((1.1*(Fperm_SI_Woolf2021!$E$9:$E$93-X$58)-63.1579*EXP(-0.19*Fperm_SI_Woolf2021!$E$9:$E$93)+63.1579*EXP(-0.19*X$58))/(Fperm_SI_Woolf2021!$E$9:$E$93-X$58))*(X$58-Fperm_SI_Woolf2021!$E$9:$E$93)/10))) + Fperm_SI_Woolf2021!$G$9:$G$93*EXP(-Fperm_SI_Woolf2021!$J$9:$J$93*$C98*IF(X$58=Fperm_SI_Woolf2021!$E$9:$E$93,1,EXP(LN((1.1*(Fperm_SI_Woolf2021!$E$9:$E$93-X$58)-63.1579*EXP(-0.19*Fperm_SI_Woolf2021!$E$9:$E$93)+63.1579*EXP(-0.19*X$58))/(Fperm_SI_Woolf2021!$E$9:$E$93-X$58))*(X$58-Fperm_SI_Woolf2021!$E$9:$E$93)/10))) + Fperm_SI_Woolf2021!$H$9:$H$93*EXP(-Fperm_SI_Woolf2021!$K$9:$K$93*$C98*IF(X$58=Fperm_SI_Woolf2021!$E$9:$E$93,1,EXP(LN((1.1*(Fperm_SI_Woolf2021!$E$9:$E$93-X$58)-63.1579*EXP(-0.19*Fperm_SI_Woolf2021!$E$9:$E$93)+63.1579*EXP(-0.19*X$58))/(Fperm_SI_Woolf2021!$E$9:$E$93-X$58))*(X$58-Fperm_SI_Woolf2021!$E$9:$E$93)/10))),Fperm_SI_Woolf2021!$D$9:$D$93)*X$57+INTERCEPT(Fperm_SI_Woolf2021!$F$9:$F$93*EXP(-Fperm_SI_Woolf2021!$I$9:$I$93*$C98*IF(X$58=Fperm_SI_Woolf2021!$E$9:$E$93,1,EXP(LN((1.1*(Fperm_SI_Woolf2021!$E$9:$E$93-X$58)-63.1579*EXP(-0.19*Fperm_SI_Woolf2021!$E$9:$E$93)+63.1579*EXP(-0.19*X$58))/(Fperm_SI_Woolf2021!$E$9:$E$93-X$58))*(X$58-Fperm_SI_Woolf2021!$E$9:$E$93)/10))) + Fperm_SI_Woolf2021!$G$9:$G$93*EXP(-Fperm_SI_Woolf2021!$J$9:$J$93*$C98*IF(X$58=Fperm_SI_Woolf2021!$E$9:$E$93,1,EXP(LN((1.1*(Fperm_SI_Woolf2021!$E$9:$E$93-X$58)-63.1579*EXP(-0.19*Fperm_SI_Woolf2021!$E$9:$E$93)+63.1579*EXP(-0.19*X$58))/(Fperm_SI_Woolf2021!$E$9:$E$93-X$58))*(X$58-Fperm_SI_Woolf2021!$E$9:$E$93)/10))) + Fperm_SI_Woolf2021!$H$9:$H$93*EXP(-Fperm_SI_Woolf2021!$K$9:$K$93*$C98*IF(X$58=Fperm_SI_Woolf2021!$E$9:$E$93,1,EXP(LN((1.1*(Fperm_SI_Woolf2021!$E$9:$E$93-X$58)-63.1579*EXP(-0.19*Fperm_SI_Woolf2021!$E$9:$E$93)+63.1579*EXP(-0.19*X$58))/(Fperm_SI_Woolf2021!$E$9:$E$93-X$58))*(X$58-Fperm_SI_Woolf2021!$E$9:$E$93)/10))),Fperm_SI_Woolf2021!$D$9:$D$93))</f>
        <v>0.64636075655828373</v>
      </c>
      <c r="Y98" s="51" cm="1">
        <f t="array" ref="Y98">MIN(1,SLOPE(Fperm_SI_Woolf2021!$F$9:$F$93*EXP(-Fperm_SI_Woolf2021!$I$9:$I$93*$C98*IF(Y$58=Fperm_SI_Woolf2021!$E$9:$E$93,1,EXP(LN((1.1*(Fperm_SI_Woolf2021!$E$9:$E$93-Y$58)-63.1579*EXP(-0.19*Fperm_SI_Woolf2021!$E$9:$E$93)+63.1579*EXP(-0.19*Y$58))/(Fperm_SI_Woolf2021!$E$9:$E$93-Y$58))*(Y$58-Fperm_SI_Woolf2021!$E$9:$E$93)/10))) + Fperm_SI_Woolf2021!$G$9:$G$93*EXP(-Fperm_SI_Woolf2021!$J$9:$J$93*$C98*IF(Y$58=Fperm_SI_Woolf2021!$E$9:$E$93,1,EXP(LN((1.1*(Fperm_SI_Woolf2021!$E$9:$E$93-Y$58)-63.1579*EXP(-0.19*Fperm_SI_Woolf2021!$E$9:$E$93)+63.1579*EXP(-0.19*Y$58))/(Fperm_SI_Woolf2021!$E$9:$E$93-Y$58))*(Y$58-Fperm_SI_Woolf2021!$E$9:$E$93)/10))) + Fperm_SI_Woolf2021!$H$9:$H$93*EXP(-Fperm_SI_Woolf2021!$K$9:$K$93*$C98*IF(Y$58=Fperm_SI_Woolf2021!$E$9:$E$93,1,EXP(LN((1.1*(Fperm_SI_Woolf2021!$E$9:$E$93-Y$58)-63.1579*EXP(-0.19*Fperm_SI_Woolf2021!$E$9:$E$93)+63.1579*EXP(-0.19*Y$58))/(Fperm_SI_Woolf2021!$E$9:$E$93-Y$58))*(Y$58-Fperm_SI_Woolf2021!$E$9:$E$93)/10))),Fperm_SI_Woolf2021!$D$9:$D$93)*Y$57+INTERCEPT(Fperm_SI_Woolf2021!$F$9:$F$93*EXP(-Fperm_SI_Woolf2021!$I$9:$I$93*$C98*IF(Y$58=Fperm_SI_Woolf2021!$E$9:$E$93,1,EXP(LN((1.1*(Fperm_SI_Woolf2021!$E$9:$E$93-Y$58)-63.1579*EXP(-0.19*Fperm_SI_Woolf2021!$E$9:$E$93)+63.1579*EXP(-0.19*Y$58))/(Fperm_SI_Woolf2021!$E$9:$E$93-Y$58))*(Y$58-Fperm_SI_Woolf2021!$E$9:$E$93)/10))) + Fperm_SI_Woolf2021!$G$9:$G$93*EXP(-Fperm_SI_Woolf2021!$J$9:$J$93*$C98*IF(Y$58=Fperm_SI_Woolf2021!$E$9:$E$93,1,EXP(LN((1.1*(Fperm_SI_Woolf2021!$E$9:$E$93-Y$58)-63.1579*EXP(-0.19*Fperm_SI_Woolf2021!$E$9:$E$93)+63.1579*EXP(-0.19*Y$58))/(Fperm_SI_Woolf2021!$E$9:$E$93-Y$58))*(Y$58-Fperm_SI_Woolf2021!$E$9:$E$93)/10))) + Fperm_SI_Woolf2021!$H$9:$H$93*EXP(-Fperm_SI_Woolf2021!$K$9:$K$93*$C98*IF(Y$58=Fperm_SI_Woolf2021!$E$9:$E$93,1,EXP(LN((1.1*(Fperm_SI_Woolf2021!$E$9:$E$93-Y$58)-63.1579*EXP(-0.19*Fperm_SI_Woolf2021!$E$9:$E$93)+63.1579*EXP(-0.19*Y$58))/(Fperm_SI_Woolf2021!$E$9:$E$93-Y$58))*(Y$58-Fperm_SI_Woolf2021!$E$9:$E$93)/10))),Fperm_SI_Woolf2021!$D$9:$D$93))</f>
        <v>0.61452923443403562</v>
      </c>
      <c r="Z98" s="51" cm="1">
        <f t="array" ref="Z98">MIN(1,SLOPE(Fperm_SI_Woolf2021!$F$9:$F$93*EXP(-Fperm_SI_Woolf2021!$I$9:$I$93*$C98*IF(Z$58=Fperm_SI_Woolf2021!$E$9:$E$93,1,EXP(LN((1.1*(Fperm_SI_Woolf2021!$E$9:$E$93-Z$58)-63.1579*EXP(-0.19*Fperm_SI_Woolf2021!$E$9:$E$93)+63.1579*EXP(-0.19*Z$58))/(Fperm_SI_Woolf2021!$E$9:$E$93-Z$58))*(Z$58-Fperm_SI_Woolf2021!$E$9:$E$93)/10))) + Fperm_SI_Woolf2021!$G$9:$G$93*EXP(-Fperm_SI_Woolf2021!$J$9:$J$93*$C98*IF(Z$58=Fperm_SI_Woolf2021!$E$9:$E$93,1,EXP(LN((1.1*(Fperm_SI_Woolf2021!$E$9:$E$93-Z$58)-63.1579*EXP(-0.19*Fperm_SI_Woolf2021!$E$9:$E$93)+63.1579*EXP(-0.19*Z$58))/(Fperm_SI_Woolf2021!$E$9:$E$93-Z$58))*(Z$58-Fperm_SI_Woolf2021!$E$9:$E$93)/10))) + Fperm_SI_Woolf2021!$H$9:$H$93*EXP(-Fperm_SI_Woolf2021!$K$9:$K$93*$C98*IF(Z$58=Fperm_SI_Woolf2021!$E$9:$E$93,1,EXP(LN((1.1*(Fperm_SI_Woolf2021!$E$9:$E$93-Z$58)-63.1579*EXP(-0.19*Fperm_SI_Woolf2021!$E$9:$E$93)+63.1579*EXP(-0.19*Z$58))/(Fperm_SI_Woolf2021!$E$9:$E$93-Z$58))*(Z$58-Fperm_SI_Woolf2021!$E$9:$E$93)/10))),Fperm_SI_Woolf2021!$D$9:$D$93)*Z$57+INTERCEPT(Fperm_SI_Woolf2021!$F$9:$F$93*EXP(-Fperm_SI_Woolf2021!$I$9:$I$93*$C98*IF(Z$58=Fperm_SI_Woolf2021!$E$9:$E$93,1,EXP(LN((1.1*(Fperm_SI_Woolf2021!$E$9:$E$93-Z$58)-63.1579*EXP(-0.19*Fperm_SI_Woolf2021!$E$9:$E$93)+63.1579*EXP(-0.19*Z$58))/(Fperm_SI_Woolf2021!$E$9:$E$93-Z$58))*(Z$58-Fperm_SI_Woolf2021!$E$9:$E$93)/10))) + Fperm_SI_Woolf2021!$G$9:$G$93*EXP(-Fperm_SI_Woolf2021!$J$9:$J$93*$C98*IF(Z$58=Fperm_SI_Woolf2021!$E$9:$E$93,1,EXP(LN((1.1*(Fperm_SI_Woolf2021!$E$9:$E$93-Z$58)-63.1579*EXP(-0.19*Fperm_SI_Woolf2021!$E$9:$E$93)+63.1579*EXP(-0.19*Z$58))/(Fperm_SI_Woolf2021!$E$9:$E$93-Z$58))*(Z$58-Fperm_SI_Woolf2021!$E$9:$E$93)/10))) + Fperm_SI_Woolf2021!$H$9:$H$93*EXP(-Fperm_SI_Woolf2021!$K$9:$K$93*$C98*IF(Z$58=Fperm_SI_Woolf2021!$E$9:$E$93,1,EXP(LN((1.1*(Fperm_SI_Woolf2021!$E$9:$E$93-Z$58)-63.1579*EXP(-0.19*Fperm_SI_Woolf2021!$E$9:$E$93)+63.1579*EXP(-0.19*Z$58))/(Fperm_SI_Woolf2021!$E$9:$E$93-Z$58))*(Z$58-Fperm_SI_Woolf2021!$E$9:$E$93)/10))),Fperm_SI_Woolf2021!$D$9:$D$93))</f>
        <v>0.5826977123097874</v>
      </c>
      <c r="AA98" s="51" cm="1">
        <f t="array" ref="AA98">MIN(1,SLOPE(Fperm_SI_Woolf2021!$F$9:$F$93*EXP(-Fperm_SI_Woolf2021!$I$9:$I$93*$C98*IF(AA$58=Fperm_SI_Woolf2021!$E$9:$E$93,1,EXP(LN((1.1*(Fperm_SI_Woolf2021!$E$9:$E$93-AA$58)-63.1579*EXP(-0.19*Fperm_SI_Woolf2021!$E$9:$E$93)+63.1579*EXP(-0.19*AA$58))/(Fperm_SI_Woolf2021!$E$9:$E$93-AA$58))*(AA$58-Fperm_SI_Woolf2021!$E$9:$E$93)/10))) + Fperm_SI_Woolf2021!$G$9:$G$93*EXP(-Fperm_SI_Woolf2021!$J$9:$J$93*$C98*IF(AA$58=Fperm_SI_Woolf2021!$E$9:$E$93,1,EXP(LN((1.1*(Fperm_SI_Woolf2021!$E$9:$E$93-AA$58)-63.1579*EXP(-0.19*Fperm_SI_Woolf2021!$E$9:$E$93)+63.1579*EXP(-0.19*AA$58))/(Fperm_SI_Woolf2021!$E$9:$E$93-AA$58))*(AA$58-Fperm_SI_Woolf2021!$E$9:$E$93)/10))) + Fperm_SI_Woolf2021!$H$9:$H$93*EXP(-Fperm_SI_Woolf2021!$K$9:$K$93*$C98*IF(AA$58=Fperm_SI_Woolf2021!$E$9:$E$93,1,EXP(LN((1.1*(Fperm_SI_Woolf2021!$E$9:$E$93-AA$58)-63.1579*EXP(-0.19*Fperm_SI_Woolf2021!$E$9:$E$93)+63.1579*EXP(-0.19*AA$58))/(Fperm_SI_Woolf2021!$E$9:$E$93-AA$58))*(AA$58-Fperm_SI_Woolf2021!$E$9:$E$93)/10))),Fperm_SI_Woolf2021!$D$9:$D$93)*AA$57+INTERCEPT(Fperm_SI_Woolf2021!$F$9:$F$93*EXP(-Fperm_SI_Woolf2021!$I$9:$I$93*$C98*IF(AA$58=Fperm_SI_Woolf2021!$E$9:$E$93,1,EXP(LN((1.1*(Fperm_SI_Woolf2021!$E$9:$E$93-AA$58)-63.1579*EXP(-0.19*Fperm_SI_Woolf2021!$E$9:$E$93)+63.1579*EXP(-0.19*AA$58))/(Fperm_SI_Woolf2021!$E$9:$E$93-AA$58))*(AA$58-Fperm_SI_Woolf2021!$E$9:$E$93)/10))) + Fperm_SI_Woolf2021!$G$9:$G$93*EXP(-Fperm_SI_Woolf2021!$J$9:$J$93*$C98*IF(AA$58=Fperm_SI_Woolf2021!$E$9:$E$93,1,EXP(LN((1.1*(Fperm_SI_Woolf2021!$E$9:$E$93-AA$58)-63.1579*EXP(-0.19*Fperm_SI_Woolf2021!$E$9:$E$93)+63.1579*EXP(-0.19*AA$58))/(Fperm_SI_Woolf2021!$E$9:$E$93-AA$58))*(AA$58-Fperm_SI_Woolf2021!$E$9:$E$93)/10))) + Fperm_SI_Woolf2021!$H$9:$H$93*EXP(-Fperm_SI_Woolf2021!$K$9:$K$93*$C98*IF(AA$58=Fperm_SI_Woolf2021!$E$9:$E$93,1,EXP(LN((1.1*(Fperm_SI_Woolf2021!$E$9:$E$93-AA$58)-63.1579*EXP(-0.19*Fperm_SI_Woolf2021!$E$9:$E$93)+63.1579*EXP(-0.19*AA$58))/(Fperm_SI_Woolf2021!$E$9:$E$93-AA$58))*(AA$58-Fperm_SI_Woolf2021!$E$9:$E$93)/10))),Fperm_SI_Woolf2021!$D$9:$D$93))</f>
        <v>0.55086619018553917</v>
      </c>
      <c r="AB98" s="51" cm="1">
        <f t="array" ref="AB98">MIN(1,SLOPE(Fperm_SI_Woolf2021!$F$9:$F$93*EXP(-Fperm_SI_Woolf2021!$I$9:$I$93*$C98*IF(AB$58=Fperm_SI_Woolf2021!$E$9:$E$93,1,EXP(LN((1.1*(Fperm_SI_Woolf2021!$E$9:$E$93-AB$58)-63.1579*EXP(-0.19*Fperm_SI_Woolf2021!$E$9:$E$93)+63.1579*EXP(-0.19*AB$58))/(Fperm_SI_Woolf2021!$E$9:$E$93-AB$58))*(AB$58-Fperm_SI_Woolf2021!$E$9:$E$93)/10))) + Fperm_SI_Woolf2021!$G$9:$G$93*EXP(-Fperm_SI_Woolf2021!$J$9:$J$93*$C98*IF(AB$58=Fperm_SI_Woolf2021!$E$9:$E$93,1,EXP(LN((1.1*(Fperm_SI_Woolf2021!$E$9:$E$93-AB$58)-63.1579*EXP(-0.19*Fperm_SI_Woolf2021!$E$9:$E$93)+63.1579*EXP(-0.19*AB$58))/(Fperm_SI_Woolf2021!$E$9:$E$93-AB$58))*(AB$58-Fperm_SI_Woolf2021!$E$9:$E$93)/10))) + Fperm_SI_Woolf2021!$H$9:$H$93*EXP(-Fperm_SI_Woolf2021!$K$9:$K$93*$C98*IF(AB$58=Fperm_SI_Woolf2021!$E$9:$E$93,1,EXP(LN((1.1*(Fperm_SI_Woolf2021!$E$9:$E$93-AB$58)-63.1579*EXP(-0.19*Fperm_SI_Woolf2021!$E$9:$E$93)+63.1579*EXP(-0.19*AB$58))/(Fperm_SI_Woolf2021!$E$9:$E$93-AB$58))*(AB$58-Fperm_SI_Woolf2021!$E$9:$E$93)/10))),Fperm_SI_Woolf2021!$D$9:$D$93)*AB$57+INTERCEPT(Fperm_SI_Woolf2021!$F$9:$F$93*EXP(-Fperm_SI_Woolf2021!$I$9:$I$93*$C98*IF(AB$58=Fperm_SI_Woolf2021!$E$9:$E$93,1,EXP(LN((1.1*(Fperm_SI_Woolf2021!$E$9:$E$93-AB$58)-63.1579*EXP(-0.19*Fperm_SI_Woolf2021!$E$9:$E$93)+63.1579*EXP(-0.19*AB$58))/(Fperm_SI_Woolf2021!$E$9:$E$93-AB$58))*(AB$58-Fperm_SI_Woolf2021!$E$9:$E$93)/10))) + Fperm_SI_Woolf2021!$G$9:$G$93*EXP(-Fperm_SI_Woolf2021!$J$9:$J$93*$C98*IF(AB$58=Fperm_SI_Woolf2021!$E$9:$E$93,1,EXP(LN((1.1*(Fperm_SI_Woolf2021!$E$9:$E$93-AB$58)-63.1579*EXP(-0.19*Fperm_SI_Woolf2021!$E$9:$E$93)+63.1579*EXP(-0.19*AB$58))/(Fperm_SI_Woolf2021!$E$9:$E$93-AB$58))*(AB$58-Fperm_SI_Woolf2021!$E$9:$E$93)/10))) + Fperm_SI_Woolf2021!$H$9:$H$93*EXP(-Fperm_SI_Woolf2021!$K$9:$K$93*$C98*IF(AB$58=Fperm_SI_Woolf2021!$E$9:$E$93,1,EXP(LN((1.1*(Fperm_SI_Woolf2021!$E$9:$E$93-AB$58)-63.1579*EXP(-0.19*Fperm_SI_Woolf2021!$E$9:$E$93)+63.1579*EXP(-0.19*AB$58))/(Fperm_SI_Woolf2021!$E$9:$E$93-AB$58))*(AB$58-Fperm_SI_Woolf2021!$E$9:$E$93)/10))),Fperm_SI_Woolf2021!$D$9:$D$93))</f>
        <v>0.51903466806129095</v>
      </c>
      <c r="AC98" s="51" cm="1">
        <f t="array" ref="AC98">MIN(1,SLOPE(Fperm_SI_Woolf2021!$F$9:$F$93*EXP(-Fperm_SI_Woolf2021!$I$9:$I$93*$C98*IF(AC$58=Fperm_SI_Woolf2021!$E$9:$E$93,1,EXP(LN((1.1*(Fperm_SI_Woolf2021!$E$9:$E$93-AC$58)-63.1579*EXP(-0.19*Fperm_SI_Woolf2021!$E$9:$E$93)+63.1579*EXP(-0.19*AC$58))/(Fperm_SI_Woolf2021!$E$9:$E$93-AC$58))*(AC$58-Fperm_SI_Woolf2021!$E$9:$E$93)/10))) + Fperm_SI_Woolf2021!$G$9:$G$93*EXP(-Fperm_SI_Woolf2021!$J$9:$J$93*$C98*IF(AC$58=Fperm_SI_Woolf2021!$E$9:$E$93,1,EXP(LN((1.1*(Fperm_SI_Woolf2021!$E$9:$E$93-AC$58)-63.1579*EXP(-0.19*Fperm_SI_Woolf2021!$E$9:$E$93)+63.1579*EXP(-0.19*AC$58))/(Fperm_SI_Woolf2021!$E$9:$E$93-AC$58))*(AC$58-Fperm_SI_Woolf2021!$E$9:$E$93)/10))) + Fperm_SI_Woolf2021!$H$9:$H$93*EXP(-Fperm_SI_Woolf2021!$K$9:$K$93*$C98*IF(AC$58=Fperm_SI_Woolf2021!$E$9:$E$93,1,EXP(LN((1.1*(Fperm_SI_Woolf2021!$E$9:$E$93-AC$58)-63.1579*EXP(-0.19*Fperm_SI_Woolf2021!$E$9:$E$93)+63.1579*EXP(-0.19*AC$58))/(Fperm_SI_Woolf2021!$E$9:$E$93-AC$58))*(AC$58-Fperm_SI_Woolf2021!$E$9:$E$93)/10))),Fperm_SI_Woolf2021!$D$9:$D$93)*AC$57+INTERCEPT(Fperm_SI_Woolf2021!$F$9:$F$93*EXP(-Fperm_SI_Woolf2021!$I$9:$I$93*$C98*IF(AC$58=Fperm_SI_Woolf2021!$E$9:$E$93,1,EXP(LN((1.1*(Fperm_SI_Woolf2021!$E$9:$E$93-AC$58)-63.1579*EXP(-0.19*Fperm_SI_Woolf2021!$E$9:$E$93)+63.1579*EXP(-0.19*AC$58))/(Fperm_SI_Woolf2021!$E$9:$E$93-AC$58))*(AC$58-Fperm_SI_Woolf2021!$E$9:$E$93)/10))) + Fperm_SI_Woolf2021!$G$9:$G$93*EXP(-Fperm_SI_Woolf2021!$J$9:$J$93*$C98*IF(AC$58=Fperm_SI_Woolf2021!$E$9:$E$93,1,EXP(LN((1.1*(Fperm_SI_Woolf2021!$E$9:$E$93-AC$58)-63.1579*EXP(-0.19*Fperm_SI_Woolf2021!$E$9:$E$93)+63.1579*EXP(-0.19*AC$58))/(Fperm_SI_Woolf2021!$E$9:$E$93-AC$58))*(AC$58-Fperm_SI_Woolf2021!$E$9:$E$93)/10))) + Fperm_SI_Woolf2021!$H$9:$H$93*EXP(-Fperm_SI_Woolf2021!$K$9:$K$93*$C98*IF(AC$58=Fperm_SI_Woolf2021!$E$9:$E$93,1,EXP(LN((1.1*(Fperm_SI_Woolf2021!$E$9:$E$93-AC$58)-63.1579*EXP(-0.19*Fperm_SI_Woolf2021!$E$9:$E$93)+63.1579*EXP(-0.19*AC$58))/(Fperm_SI_Woolf2021!$E$9:$E$93-AC$58))*(AC$58-Fperm_SI_Woolf2021!$E$9:$E$93)/10))),Fperm_SI_Woolf2021!$D$9:$D$93))</f>
        <v>0.48720314593704273</v>
      </c>
      <c r="AD98" s="51" cm="1">
        <f t="array" ref="AD98">MIN(1,SLOPE(Fperm_SI_Woolf2021!$F$9:$F$93*EXP(-Fperm_SI_Woolf2021!$I$9:$I$93*$C98*IF(AD$58=Fperm_SI_Woolf2021!$E$9:$E$93,1,EXP(LN((1.1*(Fperm_SI_Woolf2021!$E$9:$E$93-AD$58)-63.1579*EXP(-0.19*Fperm_SI_Woolf2021!$E$9:$E$93)+63.1579*EXP(-0.19*AD$58))/(Fperm_SI_Woolf2021!$E$9:$E$93-AD$58))*(AD$58-Fperm_SI_Woolf2021!$E$9:$E$93)/10))) + Fperm_SI_Woolf2021!$G$9:$G$93*EXP(-Fperm_SI_Woolf2021!$J$9:$J$93*$C98*IF(AD$58=Fperm_SI_Woolf2021!$E$9:$E$93,1,EXP(LN((1.1*(Fperm_SI_Woolf2021!$E$9:$E$93-AD$58)-63.1579*EXP(-0.19*Fperm_SI_Woolf2021!$E$9:$E$93)+63.1579*EXP(-0.19*AD$58))/(Fperm_SI_Woolf2021!$E$9:$E$93-AD$58))*(AD$58-Fperm_SI_Woolf2021!$E$9:$E$93)/10))) + Fperm_SI_Woolf2021!$H$9:$H$93*EXP(-Fperm_SI_Woolf2021!$K$9:$K$93*$C98*IF(AD$58=Fperm_SI_Woolf2021!$E$9:$E$93,1,EXP(LN((1.1*(Fperm_SI_Woolf2021!$E$9:$E$93-AD$58)-63.1579*EXP(-0.19*Fperm_SI_Woolf2021!$E$9:$E$93)+63.1579*EXP(-0.19*AD$58))/(Fperm_SI_Woolf2021!$E$9:$E$93-AD$58))*(AD$58-Fperm_SI_Woolf2021!$E$9:$E$93)/10))),Fperm_SI_Woolf2021!$D$9:$D$93)*AD$57+INTERCEPT(Fperm_SI_Woolf2021!$F$9:$F$93*EXP(-Fperm_SI_Woolf2021!$I$9:$I$93*$C98*IF(AD$58=Fperm_SI_Woolf2021!$E$9:$E$93,1,EXP(LN((1.1*(Fperm_SI_Woolf2021!$E$9:$E$93-AD$58)-63.1579*EXP(-0.19*Fperm_SI_Woolf2021!$E$9:$E$93)+63.1579*EXP(-0.19*AD$58))/(Fperm_SI_Woolf2021!$E$9:$E$93-AD$58))*(AD$58-Fperm_SI_Woolf2021!$E$9:$E$93)/10))) + Fperm_SI_Woolf2021!$G$9:$G$93*EXP(-Fperm_SI_Woolf2021!$J$9:$J$93*$C98*IF(AD$58=Fperm_SI_Woolf2021!$E$9:$E$93,1,EXP(LN((1.1*(Fperm_SI_Woolf2021!$E$9:$E$93-AD$58)-63.1579*EXP(-0.19*Fperm_SI_Woolf2021!$E$9:$E$93)+63.1579*EXP(-0.19*AD$58))/(Fperm_SI_Woolf2021!$E$9:$E$93-AD$58))*(AD$58-Fperm_SI_Woolf2021!$E$9:$E$93)/10))) + Fperm_SI_Woolf2021!$H$9:$H$93*EXP(-Fperm_SI_Woolf2021!$K$9:$K$93*$C98*IF(AD$58=Fperm_SI_Woolf2021!$E$9:$E$93,1,EXP(LN((1.1*(Fperm_SI_Woolf2021!$E$9:$E$93-AD$58)-63.1579*EXP(-0.19*Fperm_SI_Woolf2021!$E$9:$E$93)+63.1579*EXP(-0.19*AD$58))/(Fperm_SI_Woolf2021!$E$9:$E$93-AD$58))*(AD$58-Fperm_SI_Woolf2021!$E$9:$E$93)/10))),Fperm_SI_Woolf2021!$D$9:$D$93))</f>
        <v>0.45537162381279445</v>
      </c>
      <c r="AE98" s="51" cm="1">
        <f t="array" ref="AE98">MIN(1,SLOPE(Fperm_SI_Woolf2021!$F$9:$F$93*EXP(-Fperm_SI_Woolf2021!$I$9:$I$93*$C98*IF(AE$58=Fperm_SI_Woolf2021!$E$9:$E$93,1,EXP(LN((1.1*(Fperm_SI_Woolf2021!$E$9:$E$93-AE$58)-63.1579*EXP(-0.19*Fperm_SI_Woolf2021!$E$9:$E$93)+63.1579*EXP(-0.19*AE$58))/(Fperm_SI_Woolf2021!$E$9:$E$93-AE$58))*(AE$58-Fperm_SI_Woolf2021!$E$9:$E$93)/10))) + Fperm_SI_Woolf2021!$G$9:$G$93*EXP(-Fperm_SI_Woolf2021!$J$9:$J$93*$C98*IF(AE$58=Fperm_SI_Woolf2021!$E$9:$E$93,1,EXP(LN((1.1*(Fperm_SI_Woolf2021!$E$9:$E$93-AE$58)-63.1579*EXP(-0.19*Fperm_SI_Woolf2021!$E$9:$E$93)+63.1579*EXP(-0.19*AE$58))/(Fperm_SI_Woolf2021!$E$9:$E$93-AE$58))*(AE$58-Fperm_SI_Woolf2021!$E$9:$E$93)/10))) + Fperm_SI_Woolf2021!$H$9:$H$93*EXP(-Fperm_SI_Woolf2021!$K$9:$K$93*$C98*IF(AE$58=Fperm_SI_Woolf2021!$E$9:$E$93,1,EXP(LN((1.1*(Fperm_SI_Woolf2021!$E$9:$E$93-AE$58)-63.1579*EXP(-0.19*Fperm_SI_Woolf2021!$E$9:$E$93)+63.1579*EXP(-0.19*AE$58))/(Fperm_SI_Woolf2021!$E$9:$E$93-AE$58))*(AE$58-Fperm_SI_Woolf2021!$E$9:$E$93)/10))),Fperm_SI_Woolf2021!$D$9:$D$93)*AE$57+INTERCEPT(Fperm_SI_Woolf2021!$F$9:$F$93*EXP(-Fperm_SI_Woolf2021!$I$9:$I$93*$C98*IF(AE$58=Fperm_SI_Woolf2021!$E$9:$E$93,1,EXP(LN((1.1*(Fperm_SI_Woolf2021!$E$9:$E$93-AE$58)-63.1579*EXP(-0.19*Fperm_SI_Woolf2021!$E$9:$E$93)+63.1579*EXP(-0.19*AE$58))/(Fperm_SI_Woolf2021!$E$9:$E$93-AE$58))*(AE$58-Fperm_SI_Woolf2021!$E$9:$E$93)/10))) + Fperm_SI_Woolf2021!$G$9:$G$93*EXP(-Fperm_SI_Woolf2021!$J$9:$J$93*$C98*IF(AE$58=Fperm_SI_Woolf2021!$E$9:$E$93,1,EXP(LN((1.1*(Fperm_SI_Woolf2021!$E$9:$E$93-AE$58)-63.1579*EXP(-0.19*Fperm_SI_Woolf2021!$E$9:$E$93)+63.1579*EXP(-0.19*AE$58))/(Fperm_SI_Woolf2021!$E$9:$E$93-AE$58))*(AE$58-Fperm_SI_Woolf2021!$E$9:$E$93)/10))) + Fperm_SI_Woolf2021!$H$9:$H$93*EXP(-Fperm_SI_Woolf2021!$K$9:$K$93*$C98*IF(AE$58=Fperm_SI_Woolf2021!$E$9:$E$93,1,EXP(LN((1.1*(Fperm_SI_Woolf2021!$E$9:$E$93-AE$58)-63.1579*EXP(-0.19*Fperm_SI_Woolf2021!$E$9:$E$93)+63.1579*EXP(-0.19*AE$58))/(Fperm_SI_Woolf2021!$E$9:$E$93-AE$58))*(AE$58-Fperm_SI_Woolf2021!$E$9:$E$93)/10))),Fperm_SI_Woolf2021!$D$9:$D$93))</f>
        <v>0.42354010168854622</v>
      </c>
      <c r="AF98" s="51" cm="1">
        <f t="array" ref="AF98">MIN(1,SLOPE(Fperm_SI_Woolf2021!$F$9:$F$93*EXP(-Fperm_SI_Woolf2021!$I$9:$I$93*$C98*IF(AF$58=Fperm_SI_Woolf2021!$E$9:$E$93,1,EXP(LN((1.1*(Fperm_SI_Woolf2021!$E$9:$E$93-AF$58)-63.1579*EXP(-0.19*Fperm_SI_Woolf2021!$E$9:$E$93)+63.1579*EXP(-0.19*AF$58))/(Fperm_SI_Woolf2021!$E$9:$E$93-AF$58))*(AF$58-Fperm_SI_Woolf2021!$E$9:$E$93)/10))) + Fperm_SI_Woolf2021!$G$9:$G$93*EXP(-Fperm_SI_Woolf2021!$J$9:$J$93*$C98*IF(AF$58=Fperm_SI_Woolf2021!$E$9:$E$93,1,EXP(LN((1.1*(Fperm_SI_Woolf2021!$E$9:$E$93-AF$58)-63.1579*EXP(-0.19*Fperm_SI_Woolf2021!$E$9:$E$93)+63.1579*EXP(-0.19*AF$58))/(Fperm_SI_Woolf2021!$E$9:$E$93-AF$58))*(AF$58-Fperm_SI_Woolf2021!$E$9:$E$93)/10))) + Fperm_SI_Woolf2021!$H$9:$H$93*EXP(-Fperm_SI_Woolf2021!$K$9:$K$93*$C98*IF(AF$58=Fperm_SI_Woolf2021!$E$9:$E$93,1,EXP(LN((1.1*(Fperm_SI_Woolf2021!$E$9:$E$93-AF$58)-63.1579*EXP(-0.19*Fperm_SI_Woolf2021!$E$9:$E$93)+63.1579*EXP(-0.19*AF$58))/(Fperm_SI_Woolf2021!$E$9:$E$93-AF$58))*(AF$58-Fperm_SI_Woolf2021!$E$9:$E$93)/10))),Fperm_SI_Woolf2021!$D$9:$D$93)*AF$57+INTERCEPT(Fperm_SI_Woolf2021!$F$9:$F$93*EXP(-Fperm_SI_Woolf2021!$I$9:$I$93*$C98*IF(AF$58=Fperm_SI_Woolf2021!$E$9:$E$93,1,EXP(LN((1.1*(Fperm_SI_Woolf2021!$E$9:$E$93-AF$58)-63.1579*EXP(-0.19*Fperm_SI_Woolf2021!$E$9:$E$93)+63.1579*EXP(-0.19*AF$58))/(Fperm_SI_Woolf2021!$E$9:$E$93-AF$58))*(AF$58-Fperm_SI_Woolf2021!$E$9:$E$93)/10))) + Fperm_SI_Woolf2021!$G$9:$G$93*EXP(-Fperm_SI_Woolf2021!$J$9:$J$93*$C98*IF(AF$58=Fperm_SI_Woolf2021!$E$9:$E$93,1,EXP(LN((1.1*(Fperm_SI_Woolf2021!$E$9:$E$93-AF$58)-63.1579*EXP(-0.19*Fperm_SI_Woolf2021!$E$9:$E$93)+63.1579*EXP(-0.19*AF$58))/(Fperm_SI_Woolf2021!$E$9:$E$93-AF$58))*(AF$58-Fperm_SI_Woolf2021!$E$9:$E$93)/10))) + Fperm_SI_Woolf2021!$H$9:$H$93*EXP(-Fperm_SI_Woolf2021!$K$9:$K$93*$C98*IF(AF$58=Fperm_SI_Woolf2021!$E$9:$E$93,1,EXP(LN((1.1*(Fperm_SI_Woolf2021!$E$9:$E$93-AF$58)-63.1579*EXP(-0.19*Fperm_SI_Woolf2021!$E$9:$E$93)+63.1579*EXP(-0.19*AF$58))/(Fperm_SI_Woolf2021!$E$9:$E$93-AF$58))*(AF$58-Fperm_SI_Woolf2021!$E$9:$E$93)/10))),Fperm_SI_Woolf2021!$D$9:$D$93))</f>
        <v>0.391708579564298</v>
      </c>
      <c r="AG98" s="51" cm="1">
        <f t="array" ref="AG98">MIN(1,SLOPE(Fperm_SI_Woolf2021!$F$9:$F$93*EXP(-Fperm_SI_Woolf2021!$I$9:$I$93*$C98*IF(AG$58=Fperm_SI_Woolf2021!$E$9:$E$93,1,EXP(LN((1.1*(Fperm_SI_Woolf2021!$E$9:$E$93-AG$58)-63.1579*EXP(-0.19*Fperm_SI_Woolf2021!$E$9:$E$93)+63.1579*EXP(-0.19*AG$58))/(Fperm_SI_Woolf2021!$E$9:$E$93-AG$58))*(AG$58-Fperm_SI_Woolf2021!$E$9:$E$93)/10))) + Fperm_SI_Woolf2021!$G$9:$G$93*EXP(-Fperm_SI_Woolf2021!$J$9:$J$93*$C98*IF(AG$58=Fperm_SI_Woolf2021!$E$9:$E$93,1,EXP(LN((1.1*(Fperm_SI_Woolf2021!$E$9:$E$93-AG$58)-63.1579*EXP(-0.19*Fperm_SI_Woolf2021!$E$9:$E$93)+63.1579*EXP(-0.19*AG$58))/(Fperm_SI_Woolf2021!$E$9:$E$93-AG$58))*(AG$58-Fperm_SI_Woolf2021!$E$9:$E$93)/10))) + Fperm_SI_Woolf2021!$H$9:$H$93*EXP(-Fperm_SI_Woolf2021!$K$9:$K$93*$C98*IF(AG$58=Fperm_SI_Woolf2021!$E$9:$E$93,1,EXP(LN((1.1*(Fperm_SI_Woolf2021!$E$9:$E$93-AG$58)-63.1579*EXP(-0.19*Fperm_SI_Woolf2021!$E$9:$E$93)+63.1579*EXP(-0.19*AG$58))/(Fperm_SI_Woolf2021!$E$9:$E$93-AG$58))*(AG$58-Fperm_SI_Woolf2021!$E$9:$E$93)/10))),Fperm_SI_Woolf2021!$D$9:$D$93)*AG$57+INTERCEPT(Fperm_SI_Woolf2021!$F$9:$F$93*EXP(-Fperm_SI_Woolf2021!$I$9:$I$93*$C98*IF(AG$58=Fperm_SI_Woolf2021!$E$9:$E$93,1,EXP(LN((1.1*(Fperm_SI_Woolf2021!$E$9:$E$93-AG$58)-63.1579*EXP(-0.19*Fperm_SI_Woolf2021!$E$9:$E$93)+63.1579*EXP(-0.19*AG$58))/(Fperm_SI_Woolf2021!$E$9:$E$93-AG$58))*(AG$58-Fperm_SI_Woolf2021!$E$9:$E$93)/10))) + Fperm_SI_Woolf2021!$G$9:$G$93*EXP(-Fperm_SI_Woolf2021!$J$9:$J$93*$C98*IF(AG$58=Fperm_SI_Woolf2021!$E$9:$E$93,1,EXP(LN((1.1*(Fperm_SI_Woolf2021!$E$9:$E$93-AG$58)-63.1579*EXP(-0.19*Fperm_SI_Woolf2021!$E$9:$E$93)+63.1579*EXP(-0.19*AG$58))/(Fperm_SI_Woolf2021!$E$9:$E$93-AG$58))*(AG$58-Fperm_SI_Woolf2021!$E$9:$E$93)/10))) + Fperm_SI_Woolf2021!$H$9:$H$93*EXP(-Fperm_SI_Woolf2021!$K$9:$K$93*$C98*IF(AG$58=Fperm_SI_Woolf2021!$E$9:$E$93,1,EXP(LN((1.1*(Fperm_SI_Woolf2021!$E$9:$E$93-AG$58)-63.1579*EXP(-0.19*Fperm_SI_Woolf2021!$E$9:$E$93)+63.1579*EXP(-0.19*AG$58))/(Fperm_SI_Woolf2021!$E$9:$E$93-AG$58))*(AG$58-Fperm_SI_Woolf2021!$E$9:$E$93)/10))),Fperm_SI_Woolf2021!$D$9:$D$93))</f>
        <v>0.35987705744004972</v>
      </c>
      <c r="AH98" s="51" cm="1">
        <f t="array" ref="AH98">MIN(1,SLOPE(Fperm_SI_Woolf2021!$F$9:$F$93*EXP(-Fperm_SI_Woolf2021!$I$9:$I$93*$C98*IF(AH$58=Fperm_SI_Woolf2021!$E$9:$E$93,1,EXP(LN((1.1*(Fperm_SI_Woolf2021!$E$9:$E$93-AH$58)-63.1579*EXP(-0.19*Fperm_SI_Woolf2021!$E$9:$E$93)+63.1579*EXP(-0.19*AH$58))/(Fperm_SI_Woolf2021!$E$9:$E$93-AH$58))*(AH$58-Fperm_SI_Woolf2021!$E$9:$E$93)/10))) + Fperm_SI_Woolf2021!$G$9:$G$93*EXP(-Fperm_SI_Woolf2021!$J$9:$J$93*$C98*IF(AH$58=Fperm_SI_Woolf2021!$E$9:$E$93,1,EXP(LN((1.1*(Fperm_SI_Woolf2021!$E$9:$E$93-AH$58)-63.1579*EXP(-0.19*Fperm_SI_Woolf2021!$E$9:$E$93)+63.1579*EXP(-0.19*AH$58))/(Fperm_SI_Woolf2021!$E$9:$E$93-AH$58))*(AH$58-Fperm_SI_Woolf2021!$E$9:$E$93)/10))) + Fperm_SI_Woolf2021!$H$9:$H$93*EXP(-Fperm_SI_Woolf2021!$K$9:$K$93*$C98*IF(AH$58=Fperm_SI_Woolf2021!$E$9:$E$93,1,EXP(LN((1.1*(Fperm_SI_Woolf2021!$E$9:$E$93-AH$58)-63.1579*EXP(-0.19*Fperm_SI_Woolf2021!$E$9:$E$93)+63.1579*EXP(-0.19*AH$58))/(Fperm_SI_Woolf2021!$E$9:$E$93-AH$58))*(AH$58-Fperm_SI_Woolf2021!$E$9:$E$93)/10))),Fperm_SI_Woolf2021!$D$9:$D$93)*AH$57+INTERCEPT(Fperm_SI_Woolf2021!$F$9:$F$93*EXP(-Fperm_SI_Woolf2021!$I$9:$I$93*$C98*IF(AH$58=Fperm_SI_Woolf2021!$E$9:$E$93,1,EXP(LN((1.1*(Fperm_SI_Woolf2021!$E$9:$E$93-AH$58)-63.1579*EXP(-0.19*Fperm_SI_Woolf2021!$E$9:$E$93)+63.1579*EXP(-0.19*AH$58))/(Fperm_SI_Woolf2021!$E$9:$E$93-AH$58))*(AH$58-Fperm_SI_Woolf2021!$E$9:$E$93)/10))) + Fperm_SI_Woolf2021!$G$9:$G$93*EXP(-Fperm_SI_Woolf2021!$J$9:$J$93*$C98*IF(AH$58=Fperm_SI_Woolf2021!$E$9:$E$93,1,EXP(LN((1.1*(Fperm_SI_Woolf2021!$E$9:$E$93-AH$58)-63.1579*EXP(-0.19*Fperm_SI_Woolf2021!$E$9:$E$93)+63.1579*EXP(-0.19*AH$58))/(Fperm_SI_Woolf2021!$E$9:$E$93-AH$58))*(AH$58-Fperm_SI_Woolf2021!$E$9:$E$93)/10))) + Fperm_SI_Woolf2021!$H$9:$H$93*EXP(-Fperm_SI_Woolf2021!$K$9:$K$93*$C98*IF(AH$58=Fperm_SI_Woolf2021!$E$9:$E$93,1,EXP(LN((1.1*(Fperm_SI_Woolf2021!$E$9:$E$93-AH$58)-63.1579*EXP(-0.19*Fperm_SI_Woolf2021!$E$9:$E$93)+63.1579*EXP(-0.19*AH$58))/(Fperm_SI_Woolf2021!$E$9:$E$93-AH$58))*(AH$58-Fperm_SI_Woolf2021!$E$9:$E$93)/10))),Fperm_SI_Woolf2021!$D$9:$D$93))</f>
        <v>0.65174581368958362</v>
      </c>
      <c r="AI98" s="51" cm="1">
        <f t="array" ref="AI98">MIN(1,SLOPE(Fperm_SI_Woolf2021!$F$9:$F$93*EXP(-Fperm_SI_Woolf2021!$I$9:$I$93*$C98*IF(AI$58=Fperm_SI_Woolf2021!$E$9:$E$93,1,EXP(LN((1.1*(Fperm_SI_Woolf2021!$E$9:$E$93-AI$58)-63.1579*EXP(-0.19*Fperm_SI_Woolf2021!$E$9:$E$93)+63.1579*EXP(-0.19*AI$58))/(Fperm_SI_Woolf2021!$E$9:$E$93-AI$58))*(AI$58-Fperm_SI_Woolf2021!$E$9:$E$93)/10))) + Fperm_SI_Woolf2021!$G$9:$G$93*EXP(-Fperm_SI_Woolf2021!$J$9:$J$93*$C98*IF(AI$58=Fperm_SI_Woolf2021!$E$9:$E$93,1,EXP(LN((1.1*(Fperm_SI_Woolf2021!$E$9:$E$93-AI$58)-63.1579*EXP(-0.19*Fperm_SI_Woolf2021!$E$9:$E$93)+63.1579*EXP(-0.19*AI$58))/(Fperm_SI_Woolf2021!$E$9:$E$93-AI$58))*(AI$58-Fperm_SI_Woolf2021!$E$9:$E$93)/10))) + Fperm_SI_Woolf2021!$H$9:$H$93*EXP(-Fperm_SI_Woolf2021!$K$9:$K$93*$C98*IF(AI$58=Fperm_SI_Woolf2021!$E$9:$E$93,1,EXP(LN((1.1*(Fperm_SI_Woolf2021!$E$9:$E$93-AI$58)-63.1579*EXP(-0.19*Fperm_SI_Woolf2021!$E$9:$E$93)+63.1579*EXP(-0.19*AI$58))/(Fperm_SI_Woolf2021!$E$9:$E$93-AI$58))*(AI$58-Fperm_SI_Woolf2021!$E$9:$E$93)/10))),Fperm_SI_Woolf2021!$D$9:$D$93)*AI$57+INTERCEPT(Fperm_SI_Woolf2021!$F$9:$F$93*EXP(-Fperm_SI_Woolf2021!$I$9:$I$93*$C98*IF(AI$58=Fperm_SI_Woolf2021!$E$9:$E$93,1,EXP(LN((1.1*(Fperm_SI_Woolf2021!$E$9:$E$93-AI$58)-63.1579*EXP(-0.19*Fperm_SI_Woolf2021!$E$9:$E$93)+63.1579*EXP(-0.19*AI$58))/(Fperm_SI_Woolf2021!$E$9:$E$93-AI$58))*(AI$58-Fperm_SI_Woolf2021!$E$9:$E$93)/10))) + Fperm_SI_Woolf2021!$G$9:$G$93*EXP(-Fperm_SI_Woolf2021!$J$9:$J$93*$C98*IF(AI$58=Fperm_SI_Woolf2021!$E$9:$E$93,1,EXP(LN((1.1*(Fperm_SI_Woolf2021!$E$9:$E$93-AI$58)-63.1579*EXP(-0.19*Fperm_SI_Woolf2021!$E$9:$E$93)+63.1579*EXP(-0.19*AI$58))/(Fperm_SI_Woolf2021!$E$9:$E$93-AI$58))*(AI$58-Fperm_SI_Woolf2021!$E$9:$E$93)/10))) + Fperm_SI_Woolf2021!$H$9:$H$93*EXP(-Fperm_SI_Woolf2021!$K$9:$K$93*$C98*IF(AI$58=Fperm_SI_Woolf2021!$E$9:$E$93,1,EXP(LN((1.1*(Fperm_SI_Woolf2021!$E$9:$E$93-AI$58)-63.1579*EXP(-0.19*Fperm_SI_Woolf2021!$E$9:$E$93)+63.1579*EXP(-0.19*AI$58))/(Fperm_SI_Woolf2021!$E$9:$E$93-AI$58))*(AI$58-Fperm_SI_Woolf2021!$E$9:$E$93)/10))),Fperm_SI_Woolf2021!$D$9:$D$93))</f>
        <v>0.62347436743768103</v>
      </c>
      <c r="AJ98" s="51" cm="1">
        <f t="array" ref="AJ98">MIN(1,SLOPE(Fperm_SI_Woolf2021!$F$9:$F$93*EXP(-Fperm_SI_Woolf2021!$I$9:$I$93*$C98*IF(AJ$58=Fperm_SI_Woolf2021!$E$9:$E$93,1,EXP(LN((1.1*(Fperm_SI_Woolf2021!$E$9:$E$93-AJ$58)-63.1579*EXP(-0.19*Fperm_SI_Woolf2021!$E$9:$E$93)+63.1579*EXP(-0.19*AJ$58))/(Fperm_SI_Woolf2021!$E$9:$E$93-AJ$58))*(AJ$58-Fperm_SI_Woolf2021!$E$9:$E$93)/10))) + Fperm_SI_Woolf2021!$G$9:$G$93*EXP(-Fperm_SI_Woolf2021!$J$9:$J$93*$C98*IF(AJ$58=Fperm_SI_Woolf2021!$E$9:$E$93,1,EXP(LN((1.1*(Fperm_SI_Woolf2021!$E$9:$E$93-AJ$58)-63.1579*EXP(-0.19*Fperm_SI_Woolf2021!$E$9:$E$93)+63.1579*EXP(-0.19*AJ$58))/(Fperm_SI_Woolf2021!$E$9:$E$93-AJ$58))*(AJ$58-Fperm_SI_Woolf2021!$E$9:$E$93)/10))) + Fperm_SI_Woolf2021!$H$9:$H$93*EXP(-Fperm_SI_Woolf2021!$K$9:$K$93*$C98*IF(AJ$58=Fperm_SI_Woolf2021!$E$9:$E$93,1,EXP(LN((1.1*(Fperm_SI_Woolf2021!$E$9:$E$93-AJ$58)-63.1579*EXP(-0.19*Fperm_SI_Woolf2021!$E$9:$E$93)+63.1579*EXP(-0.19*AJ$58))/(Fperm_SI_Woolf2021!$E$9:$E$93-AJ$58))*(AJ$58-Fperm_SI_Woolf2021!$E$9:$E$93)/10))),Fperm_SI_Woolf2021!$D$9:$D$93)*AJ$57+INTERCEPT(Fperm_SI_Woolf2021!$F$9:$F$93*EXP(-Fperm_SI_Woolf2021!$I$9:$I$93*$C98*IF(AJ$58=Fperm_SI_Woolf2021!$E$9:$E$93,1,EXP(LN((1.1*(Fperm_SI_Woolf2021!$E$9:$E$93-AJ$58)-63.1579*EXP(-0.19*Fperm_SI_Woolf2021!$E$9:$E$93)+63.1579*EXP(-0.19*AJ$58))/(Fperm_SI_Woolf2021!$E$9:$E$93-AJ$58))*(AJ$58-Fperm_SI_Woolf2021!$E$9:$E$93)/10))) + Fperm_SI_Woolf2021!$G$9:$G$93*EXP(-Fperm_SI_Woolf2021!$J$9:$J$93*$C98*IF(AJ$58=Fperm_SI_Woolf2021!$E$9:$E$93,1,EXP(LN((1.1*(Fperm_SI_Woolf2021!$E$9:$E$93-AJ$58)-63.1579*EXP(-0.19*Fperm_SI_Woolf2021!$E$9:$E$93)+63.1579*EXP(-0.19*AJ$58))/(Fperm_SI_Woolf2021!$E$9:$E$93-AJ$58))*(AJ$58-Fperm_SI_Woolf2021!$E$9:$E$93)/10))) + Fperm_SI_Woolf2021!$H$9:$H$93*EXP(-Fperm_SI_Woolf2021!$K$9:$K$93*$C98*IF(AJ$58=Fperm_SI_Woolf2021!$E$9:$E$93,1,EXP(LN((1.1*(Fperm_SI_Woolf2021!$E$9:$E$93-AJ$58)-63.1579*EXP(-0.19*Fperm_SI_Woolf2021!$E$9:$E$93)+63.1579*EXP(-0.19*AJ$58))/(Fperm_SI_Woolf2021!$E$9:$E$93-AJ$58))*(AJ$58-Fperm_SI_Woolf2021!$E$9:$E$93)/10))),Fperm_SI_Woolf2021!$D$9:$D$93))</f>
        <v>0.59520292118577844</v>
      </c>
      <c r="AK98" s="51" cm="1">
        <f t="array" ref="AK98">MIN(1,SLOPE(Fperm_SI_Woolf2021!$F$9:$F$93*EXP(-Fperm_SI_Woolf2021!$I$9:$I$93*$C98*IF(AK$58=Fperm_SI_Woolf2021!$E$9:$E$93,1,EXP(LN((1.1*(Fperm_SI_Woolf2021!$E$9:$E$93-AK$58)-63.1579*EXP(-0.19*Fperm_SI_Woolf2021!$E$9:$E$93)+63.1579*EXP(-0.19*AK$58))/(Fperm_SI_Woolf2021!$E$9:$E$93-AK$58))*(AK$58-Fperm_SI_Woolf2021!$E$9:$E$93)/10))) + Fperm_SI_Woolf2021!$G$9:$G$93*EXP(-Fperm_SI_Woolf2021!$J$9:$J$93*$C98*IF(AK$58=Fperm_SI_Woolf2021!$E$9:$E$93,1,EXP(LN((1.1*(Fperm_SI_Woolf2021!$E$9:$E$93-AK$58)-63.1579*EXP(-0.19*Fperm_SI_Woolf2021!$E$9:$E$93)+63.1579*EXP(-0.19*AK$58))/(Fperm_SI_Woolf2021!$E$9:$E$93-AK$58))*(AK$58-Fperm_SI_Woolf2021!$E$9:$E$93)/10))) + Fperm_SI_Woolf2021!$H$9:$H$93*EXP(-Fperm_SI_Woolf2021!$K$9:$K$93*$C98*IF(AK$58=Fperm_SI_Woolf2021!$E$9:$E$93,1,EXP(LN((1.1*(Fperm_SI_Woolf2021!$E$9:$E$93-AK$58)-63.1579*EXP(-0.19*Fperm_SI_Woolf2021!$E$9:$E$93)+63.1579*EXP(-0.19*AK$58))/(Fperm_SI_Woolf2021!$E$9:$E$93-AK$58))*(AK$58-Fperm_SI_Woolf2021!$E$9:$E$93)/10))),Fperm_SI_Woolf2021!$D$9:$D$93)*AK$57+INTERCEPT(Fperm_SI_Woolf2021!$F$9:$F$93*EXP(-Fperm_SI_Woolf2021!$I$9:$I$93*$C98*IF(AK$58=Fperm_SI_Woolf2021!$E$9:$E$93,1,EXP(LN((1.1*(Fperm_SI_Woolf2021!$E$9:$E$93-AK$58)-63.1579*EXP(-0.19*Fperm_SI_Woolf2021!$E$9:$E$93)+63.1579*EXP(-0.19*AK$58))/(Fperm_SI_Woolf2021!$E$9:$E$93-AK$58))*(AK$58-Fperm_SI_Woolf2021!$E$9:$E$93)/10))) + Fperm_SI_Woolf2021!$G$9:$G$93*EXP(-Fperm_SI_Woolf2021!$J$9:$J$93*$C98*IF(AK$58=Fperm_SI_Woolf2021!$E$9:$E$93,1,EXP(LN((1.1*(Fperm_SI_Woolf2021!$E$9:$E$93-AK$58)-63.1579*EXP(-0.19*Fperm_SI_Woolf2021!$E$9:$E$93)+63.1579*EXP(-0.19*AK$58))/(Fperm_SI_Woolf2021!$E$9:$E$93-AK$58))*(AK$58-Fperm_SI_Woolf2021!$E$9:$E$93)/10))) + Fperm_SI_Woolf2021!$H$9:$H$93*EXP(-Fperm_SI_Woolf2021!$K$9:$K$93*$C98*IF(AK$58=Fperm_SI_Woolf2021!$E$9:$E$93,1,EXP(LN((1.1*(Fperm_SI_Woolf2021!$E$9:$E$93-AK$58)-63.1579*EXP(-0.19*Fperm_SI_Woolf2021!$E$9:$E$93)+63.1579*EXP(-0.19*AK$58))/(Fperm_SI_Woolf2021!$E$9:$E$93-AK$58))*(AK$58-Fperm_SI_Woolf2021!$E$9:$E$93)/10))),Fperm_SI_Woolf2021!$D$9:$D$93))</f>
        <v>0.56693147493387586</v>
      </c>
      <c r="AL98" s="51" cm="1">
        <f t="array" ref="AL98">MIN(1,SLOPE(Fperm_SI_Woolf2021!$F$9:$F$93*EXP(-Fperm_SI_Woolf2021!$I$9:$I$93*$C98*IF(AL$58=Fperm_SI_Woolf2021!$E$9:$E$93,1,EXP(LN((1.1*(Fperm_SI_Woolf2021!$E$9:$E$93-AL$58)-63.1579*EXP(-0.19*Fperm_SI_Woolf2021!$E$9:$E$93)+63.1579*EXP(-0.19*AL$58))/(Fperm_SI_Woolf2021!$E$9:$E$93-AL$58))*(AL$58-Fperm_SI_Woolf2021!$E$9:$E$93)/10))) + Fperm_SI_Woolf2021!$G$9:$G$93*EXP(-Fperm_SI_Woolf2021!$J$9:$J$93*$C98*IF(AL$58=Fperm_SI_Woolf2021!$E$9:$E$93,1,EXP(LN((1.1*(Fperm_SI_Woolf2021!$E$9:$E$93-AL$58)-63.1579*EXP(-0.19*Fperm_SI_Woolf2021!$E$9:$E$93)+63.1579*EXP(-0.19*AL$58))/(Fperm_SI_Woolf2021!$E$9:$E$93-AL$58))*(AL$58-Fperm_SI_Woolf2021!$E$9:$E$93)/10))) + Fperm_SI_Woolf2021!$H$9:$H$93*EXP(-Fperm_SI_Woolf2021!$K$9:$K$93*$C98*IF(AL$58=Fperm_SI_Woolf2021!$E$9:$E$93,1,EXP(LN((1.1*(Fperm_SI_Woolf2021!$E$9:$E$93-AL$58)-63.1579*EXP(-0.19*Fperm_SI_Woolf2021!$E$9:$E$93)+63.1579*EXP(-0.19*AL$58))/(Fperm_SI_Woolf2021!$E$9:$E$93-AL$58))*(AL$58-Fperm_SI_Woolf2021!$E$9:$E$93)/10))),Fperm_SI_Woolf2021!$D$9:$D$93)*AL$57+INTERCEPT(Fperm_SI_Woolf2021!$F$9:$F$93*EXP(-Fperm_SI_Woolf2021!$I$9:$I$93*$C98*IF(AL$58=Fperm_SI_Woolf2021!$E$9:$E$93,1,EXP(LN((1.1*(Fperm_SI_Woolf2021!$E$9:$E$93-AL$58)-63.1579*EXP(-0.19*Fperm_SI_Woolf2021!$E$9:$E$93)+63.1579*EXP(-0.19*AL$58))/(Fperm_SI_Woolf2021!$E$9:$E$93-AL$58))*(AL$58-Fperm_SI_Woolf2021!$E$9:$E$93)/10))) + Fperm_SI_Woolf2021!$G$9:$G$93*EXP(-Fperm_SI_Woolf2021!$J$9:$J$93*$C98*IF(AL$58=Fperm_SI_Woolf2021!$E$9:$E$93,1,EXP(LN((1.1*(Fperm_SI_Woolf2021!$E$9:$E$93-AL$58)-63.1579*EXP(-0.19*Fperm_SI_Woolf2021!$E$9:$E$93)+63.1579*EXP(-0.19*AL$58))/(Fperm_SI_Woolf2021!$E$9:$E$93-AL$58))*(AL$58-Fperm_SI_Woolf2021!$E$9:$E$93)/10))) + Fperm_SI_Woolf2021!$H$9:$H$93*EXP(-Fperm_SI_Woolf2021!$K$9:$K$93*$C98*IF(AL$58=Fperm_SI_Woolf2021!$E$9:$E$93,1,EXP(LN((1.1*(Fperm_SI_Woolf2021!$E$9:$E$93-AL$58)-63.1579*EXP(-0.19*Fperm_SI_Woolf2021!$E$9:$E$93)+63.1579*EXP(-0.19*AL$58))/(Fperm_SI_Woolf2021!$E$9:$E$93-AL$58))*(AL$58-Fperm_SI_Woolf2021!$E$9:$E$93)/10))),Fperm_SI_Woolf2021!$D$9:$D$93))</f>
        <v>0.53866002868197327</v>
      </c>
      <c r="AM98" s="51" cm="1">
        <f t="array" ref="AM98">MIN(1,SLOPE(Fperm_SI_Woolf2021!$F$9:$F$93*EXP(-Fperm_SI_Woolf2021!$I$9:$I$93*$C98*IF(AM$58=Fperm_SI_Woolf2021!$E$9:$E$93,1,EXP(LN((1.1*(Fperm_SI_Woolf2021!$E$9:$E$93-AM$58)-63.1579*EXP(-0.19*Fperm_SI_Woolf2021!$E$9:$E$93)+63.1579*EXP(-0.19*AM$58))/(Fperm_SI_Woolf2021!$E$9:$E$93-AM$58))*(AM$58-Fperm_SI_Woolf2021!$E$9:$E$93)/10))) + Fperm_SI_Woolf2021!$G$9:$G$93*EXP(-Fperm_SI_Woolf2021!$J$9:$J$93*$C98*IF(AM$58=Fperm_SI_Woolf2021!$E$9:$E$93,1,EXP(LN((1.1*(Fperm_SI_Woolf2021!$E$9:$E$93-AM$58)-63.1579*EXP(-0.19*Fperm_SI_Woolf2021!$E$9:$E$93)+63.1579*EXP(-0.19*AM$58))/(Fperm_SI_Woolf2021!$E$9:$E$93-AM$58))*(AM$58-Fperm_SI_Woolf2021!$E$9:$E$93)/10))) + Fperm_SI_Woolf2021!$H$9:$H$93*EXP(-Fperm_SI_Woolf2021!$K$9:$K$93*$C98*IF(AM$58=Fperm_SI_Woolf2021!$E$9:$E$93,1,EXP(LN((1.1*(Fperm_SI_Woolf2021!$E$9:$E$93-AM$58)-63.1579*EXP(-0.19*Fperm_SI_Woolf2021!$E$9:$E$93)+63.1579*EXP(-0.19*AM$58))/(Fperm_SI_Woolf2021!$E$9:$E$93-AM$58))*(AM$58-Fperm_SI_Woolf2021!$E$9:$E$93)/10))),Fperm_SI_Woolf2021!$D$9:$D$93)*AM$57+INTERCEPT(Fperm_SI_Woolf2021!$F$9:$F$93*EXP(-Fperm_SI_Woolf2021!$I$9:$I$93*$C98*IF(AM$58=Fperm_SI_Woolf2021!$E$9:$E$93,1,EXP(LN((1.1*(Fperm_SI_Woolf2021!$E$9:$E$93-AM$58)-63.1579*EXP(-0.19*Fperm_SI_Woolf2021!$E$9:$E$93)+63.1579*EXP(-0.19*AM$58))/(Fperm_SI_Woolf2021!$E$9:$E$93-AM$58))*(AM$58-Fperm_SI_Woolf2021!$E$9:$E$93)/10))) + Fperm_SI_Woolf2021!$G$9:$G$93*EXP(-Fperm_SI_Woolf2021!$J$9:$J$93*$C98*IF(AM$58=Fperm_SI_Woolf2021!$E$9:$E$93,1,EXP(LN((1.1*(Fperm_SI_Woolf2021!$E$9:$E$93-AM$58)-63.1579*EXP(-0.19*Fperm_SI_Woolf2021!$E$9:$E$93)+63.1579*EXP(-0.19*AM$58))/(Fperm_SI_Woolf2021!$E$9:$E$93-AM$58))*(AM$58-Fperm_SI_Woolf2021!$E$9:$E$93)/10))) + Fperm_SI_Woolf2021!$H$9:$H$93*EXP(-Fperm_SI_Woolf2021!$K$9:$K$93*$C98*IF(AM$58=Fperm_SI_Woolf2021!$E$9:$E$93,1,EXP(LN((1.1*(Fperm_SI_Woolf2021!$E$9:$E$93-AM$58)-63.1579*EXP(-0.19*Fperm_SI_Woolf2021!$E$9:$E$93)+63.1579*EXP(-0.19*AM$58))/(Fperm_SI_Woolf2021!$E$9:$E$93-AM$58))*(AM$58-Fperm_SI_Woolf2021!$E$9:$E$93)/10))),Fperm_SI_Woolf2021!$D$9:$D$93))</f>
        <v>0.51038858243007068</v>
      </c>
      <c r="AN98" s="51" cm="1">
        <f t="array" ref="AN98">MIN(1,SLOPE(Fperm_SI_Woolf2021!$F$9:$F$93*EXP(-Fperm_SI_Woolf2021!$I$9:$I$93*$C98*IF(AN$58=Fperm_SI_Woolf2021!$E$9:$E$93,1,EXP(LN((1.1*(Fperm_SI_Woolf2021!$E$9:$E$93-AN$58)-63.1579*EXP(-0.19*Fperm_SI_Woolf2021!$E$9:$E$93)+63.1579*EXP(-0.19*AN$58))/(Fperm_SI_Woolf2021!$E$9:$E$93-AN$58))*(AN$58-Fperm_SI_Woolf2021!$E$9:$E$93)/10))) + Fperm_SI_Woolf2021!$G$9:$G$93*EXP(-Fperm_SI_Woolf2021!$J$9:$J$93*$C98*IF(AN$58=Fperm_SI_Woolf2021!$E$9:$E$93,1,EXP(LN((1.1*(Fperm_SI_Woolf2021!$E$9:$E$93-AN$58)-63.1579*EXP(-0.19*Fperm_SI_Woolf2021!$E$9:$E$93)+63.1579*EXP(-0.19*AN$58))/(Fperm_SI_Woolf2021!$E$9:$E$93-AN$58))*(AN$58-Fperm_SI_Woolf2021!$E$9:$E$93)/10))) + Fperm_SI_Woolf2021!$H$9:$H$93*EXP(-Fperm_SI_Woolf2021!$K$9:$K$93*$C98*IF(AN$58=Fperm_SI_Woolf2021!$E$9:$E$93,1,EXP(LN((1.1*(Fperm_SI_Woolf2021!$E$9:$E$93-AN$58)-63.1579*EXP(-0.19*Fperm_SI_Woolf2021!$E$9:$E$93)+63.1579*EXP(-0.19*AN$58))/(Fperm_SI_Woolf2021!$E$9:$E$93-AN$58))*(AN$58-Fperm_SI_Woolf2021!$E$9:$E$93)/10))),Fperm_SI_Woolf2021!$D$9:$D$93)*AN$57+INTERCEPT(Fperm_SI_Woolf2021!$F$9:$F$93*EXP(-Fperm_SI_Woolf2021!$I$9:$I$93*$C98*IF(AN$58=Fperm_SI_Woolf2021!$E$9:$E$93,1,EXP(LN((1.1*(Fperm_SI_Woolf2021!$E$9:$E$93-AN$58)-63.1579*EXP(-0.19*Fperm_SI_Woolf2021!$E$9:$E$93)+63.1579*EXP(-0.19*AN$58))/(Fperm_SI_Woolf2021!$E$9:$E$93-AN$58))*(AN$58-Fperm_SI_Woolf2021!$E$9:$E$93)/10))) + Fperm_SI_Woolf2021!$G$9:$G$93*EXP(-Fperm_SI_Woolf2021!$J$9:$J$93*$C98*IF(AN$58=Fperm_SI_Woolf2021!$E$9:$E$93,1,EXP(LN((1.1*(Fperm_SI_Woolf2021!$E$9:$E$93-AN$58)-63.1579*EXP(-0.19*Fperm_SI_Woolf2021!$E$9:$E$93)+63.1579*EXP(-0.19*AN$58))/(Fperm_SI_Woolf2021!$E$9:$E$93-AN$58))*(AN$58-Fperm_SI_Woolf2021!$E$9:$E$93)/10))) + Fperm_SI_Woolf2021!$H$9:$H$93*EXP(-Fperm_SI_Woolf2021!$K$9:$K$93*$C98*IF(AN$58=Fperm_SI_Woolf2021!$E$9:$E$93,1,EXP(LN((1.1*(Fperm_SI_Woolf2021!$E$9:$E$93-AN$58)-63.1579*EXP(-0.19*Fperm_SI_Woolf2021!$E$9:$E$93)+63.1579*EXP(-0.19*AN$58))/(Fperm_SI_Woolf2021!$E$9:$E$93-AN$58))*(AN$58-Fperm_SI_Woolf2021!$E$9:$E$93)/10))),Fperm_SI_Woolf2021!$D$9:$D$93))</f>
        <v>0.48211713617816809</v>
      </c>
      <c r="AO98" s="51" cm="1">
        <f t="array" ref="AO98">MIN(1,SLOPE(Fperm_SI_Woolf2021!$F$9:$F$93*EXP(-Fperm_SI_Woolf2021!$I$9:$I$93*$C98*IF(AO$58=Fperm_SI_Woolf2021!$E$9:$E$93,1,EXP(LN((1.1*(Fperm_SI_Woolf2021!$E$9:$E$93-AO$58)-63.1579*EXP(-0.19*Fperm_SI_Woolf2021!$E$9:$E$93)+63.1579*EXP(-0.19*AO$58))/(Fperm_SI_Woolf2021!$E$9:$E$93-AO$58))*(AO$58-Fperm_SI_Woolf2021!$E$9:$E$93)/10))) + Fperm_SI_Woolf2021!$G$9:$G$93*EXP(-Fperm_SI_Woolf2021!$J$9:$J$93*$C98*IF(AO$58=Fperm_SI_Woolf2021!$E$9:$E$93,1,EXP(LN((1.1*(Fperm_SI_Woolf2021!$E$9:$E$93-AO$58)-63.1579*EXP(-0.19*Fperm_SI_Woolf2021!$E$9:$E$93)+63.1579*EXP(-0.19*AO$58))/(Fperm_SI_Woolf2021!$E$9:$E$93-AO$58))*(AO$58-Fperm_SI_Woolf2021!$E$9:$E$93)/10))) + Fperm_SI_Woolf2021!$H$9:$H$93*EXP(-Fperm_SI_Woolf2021!$K$9:$K$93*$C98*IF(AO$58=Fperm_SI_Woolf2021!$E$9:$E$93,1,EXP(LN((1.1*(Fperm_SI_Woolf2021!$E$9:$E$93-AO$58)-63.1579*EXP(-0.19*Fperm_SI_Woolf2021!$E$9:$E$93)+63.1579*EXP(-0.19*AO$58))/(Fperm_SI_Woolf2021!$E$9:$E$93-AO$58))*(AO$58-Fperm_SI_Woolf2021!$E$9:$E$93)/10))),Fperm_SI_Woolf2021!$D$9:$D$93)*AO$57+INTERCEPT(Fperm_SI_Woolf2021!$F$9:$F$93*EXP(-Fperm_SI_Woolf2021!$I$9:$I$93*$C98*IF(AO$58=Fperm_SI_Woolf2021!$E$9:$E$93,1,EXP(LN((1.1*(Fperm_SI_Woolf2021!$E$9:$E$93-AO$58)-63.1579*EXP(-0.19*Fperm_SI_Woolf2021!$E$9:$E$93)+63.1579*EXP(-0.19*AO$58))/(Fperm_SI_Woolf2021!$E$9:$E$93-AO$58))*(AO$58-Fperm_SI_Woolf2021!$E$9:$E$93)/10))) + Fperm_SI_Woolf2021!$G$9:$G$93*EXP(-Fperm_SI_Woolf2021!$J$9:$J$93*$C98*IF(AO$58=Fperm_SI_Woolf2021!$E$9:$E$93,1,EXP(LN((1.1*(Fperm_SI_Woolf2021!$E$9:$E$93-AO$58)-63.1579*EXP(-0.19*Fperm_SI_Woolf2021!$E$9:$E$93)+63.1579*EXP(-0.19*AO$58))/(Fperm_SI_Woolf2021!$E$9:$E$93-AO$58))*(AO$58-Fperm_SI_Woolf2021!$E$9:$E$93)/10))) + Fperm_SI_Woolf2021!$H$9:$H$93*EXP(-Fperm_SI_Woolf2021!$K$9:$K$93*$C98*IF(AO$58=Fperm_SI_Woolf2021!$E$9:$E$93,1,EXP(LN((1.1*(Fperm_SI_Woolf2021!$E$9:$E$93-AO$58)-63.1579*EXP(-0.19*Fperm_SI_Woolf2021!$E$9:$E$93)+63.1579*EXP(-0.19*AO$58))/(Fperm_SI_Woolf2021!$E$9:$E$93-AO$58))*(AO$58-Fperm_SI_Woolf2021!$E$9:$E$93)/10))),Fperm_SI_Woolf2021!$D$9:$D$93))</f>
        <v>0.45384568992626551</v>
      </c>
      <c r="AP98" s="51" cm="1">
        <f t="array" ref="AP98">MIN(1,SLOPE(Fperm_SI_Woolf2021!$F$9:$F$93*EXP(-Fperm_SI_Woolf2021!$I$9:$I$93*$C98*IF(AP$58=Fperm_SI_Woolf2021!$E$9:$E$93,1,EXP(LN((1.1*(Fperm_SI_Woolf2021!$E$9:$E$93-AP$58)-63.1579*EXP(-0.19*Fperm_SI_Woolf2021!$E$9:$E$93)+63.1579*EXP(-0.19*AP$58))/(Fperm_SI_Woolf2021!$E$9:$E$93-AP$58))*(AP$58-Fperm_SI_Woolf2021!$E$9:$E$93)/10))) + Fperm_SI_Woolf2021!$G$9:$G$93*EXP(-Fperm_SI_Woolf2021!$J$9:$J$93*$C98*IF(AP$58=Fperm_SI_Woolf2021!$E$9:$E$93,1,EXP(LN((1.1*(Fperm_SI_Woolf2021!$E$9:$E$93-AP$58)-63.1579*EXP(-0.19*Fperm_SI_Woolf2021!$E$9:$E$93)+63.1579*EXP(-0.19*AP$58))/(Fperm_SI_Woolf2021!$E$9:$E$93-AP$58))*(AP$58-Fperm_SI_Woolf2021!$E$9:$E$93)/10))) + Fperm_SI_Woolf2021!$H$9:$H$93*EXP(-Fperm_SI_Woolf2021!$K$9:$K$93*$C98*IF(AP$58=Fperm_SI_Woolf2021!$E$9:$E$93,1,EXP(LN((1.1*(Fperm_SI_Woolf2021!$E$9:$E$93-AP$58)-63.1579*EXP(-0.19*Fperm_SI_Woolf2021!$E$9:$E$93)+63.1579*EXP(-0.19*AP$58))/(Fperm_SI_Woolf2021!$E$9:$E$93-AP$58))*(AP$58-Fperm_SI_Woolf2021!$E$9:$E$93)/10))),Fperm_SI_Woolf2021!$D$9:$D$93)*AP$57+INTERCEPT(Fperm_SI_Woolf2021!$F$9:$F$93*EXP(-Fperm_SI_Woolf2021!$I$9:$I$93*$C98*IF(AP$58=Fperm_SI_Woolf2021!$E$9:$E$93,1,EXP(LN((1.1*(Fperm_SI_Woolf2021!$E$9:$E$93-AP$58)-63.1579*EXP(-0.19*Fperm_SI_Woolf2021!$E$9:$E$93)+63.1579*EXP(-0.19*AP$58))/(Fperm_SI_Woolf2021!$E$9:$E$93-AP$58))*(AP$58-Fperm_SI_Woolf2021!$E$9:$E$93)/10))) + Fperm_SI_Woolf2021!$G$9:$G$93*EXP(-Fperm_SI_Woolf2021!$J$9:$J$93*$C98*IF(AP$58=Fperm_SI_Woolf2021!$E$9:$E$93,1,EXP(LN((1.1*(Fperm_SI_Woolf2021!$E$9:$E$93-AP$58)-63.1579*EXP(-0.19*Fperm_SI_Woolf2021!$E$9:$E$93)+63.1579*EXP(-0.19*AP$58))/(Fperm_SI_Woolf2021!$E$9:$E$93-AP$58))*(AP$58-Fperm_SI_Woolf2021!$E$9:$E$93)/10))) + Fperm_SI_Woolf2021!$H$9:$H$93*EXP(-Fperm_SI_Woolf2021!$K$9:$K$93*$C98*IF(AP$58=Fperm_SI_Woolf2021!$E$9:$E$93,1,EXP(LN((1.1*(Fperm_SI_Woolf2021!$E$9:$E$93-AP$58)-63.1579*EXP(-0.19*Fperm_SI_Woolf2021!$E$9:$E$93)+63.1579*EXP(-0.19*AP$58))/(Fperm_SI_Woolf2021!$E$9:$E$93-AP$58))*(AP$58-Fperm_SI_Woolf2021!$E$9:$E$93)/10))),Fperm_SI_Woolf2021!$D$9:$D$93))</f>
        <v>0.42557424367436292</v>
      </c>
      <c r="AQ98" s="51" cm="1">
        <f t="array" ref="AQ98">MIN(1,SLOPE(Fperm_SI_Woolf2021!$F$9:$F$93*EXP(-Fperm_SI_Woolf2021!$I$9:$I$93*$C98*IF(AQ$58=Fperm_SI_Woolf2021!$E$9:$E$93,1,EXP(LN((1.1*(Fperm_SI_Woolf2021!$E$9:$E$93-AQ$58)-63.1579*EXP(-0.19*Fperm_SI_Woolf2021!$E$9:$E$93)+63.1579*EXP(-0.19*AQ$58))/(Fperm_SI_Woolf2021!$E$9:$E$93-AQ$58))*(AQ$58-Fperm_SI_Woolf2021!$E$9:$E$93)/10))) + Fperm_SI_Woolf2021!$G$9:$G$93*EXP(-Fperm_SI_Woolf2021!$J$9:$J$93*$C98*IF(AQ$58=Fperm_SI_Woolf2021!$E$9:$E$93,1,EXP(LN((1.1*(Fperm_SI_Woolf2021!$E$9:$E$93-AQ$58)-63.1579*EXP(-0.19*Fperm_SI_Woolf2021!$E$9:$E$93)+63.1579*EXP(-0.19*AQ$58))/(Fperm_SI_Woolf2021!$E$9:$E$93-AQ$58))*(AQ$58-Fperm_SI_Woolf2021!$E$9:$E$93)/10))) + Fperm_SI_Woolf2021!$H$9:$H$93*EXP(-Fperm_SI_Woolf2021!$K$9:$K$93*$C98*IF(AQ$58=Fperm_SI_Woolf2021!$E$9:$E$93,1,EXP(LN((1.1*(Fperm_SI_Woolf2021!$E$9:$E$93-AQ$58)-63.1579*EXP(-0.19*Fperm_SI_Woolf2021!$E$9:$E$93)+63.1579*EXP(-0.19*AQ$58))/(Fperm_SI_Woolf2021!$E$9:$E$93-AQ$58))*(AQ$58-Fperm_SI_Woolf2021!$E$9:$E$93)/10))),Fperm_SI_Woolf2021!$D$9:$D$93)*AQ$57+INTERCEPT(Fperm_SI_Woolf2021!$F$9:$F$93*EXP(-Fperm_SI_Woolf2021!$I$9:$I$93*$C98*IF(AQ$58=Fperm_SI_Woolf2021!$E$9:$E$93,1,EXP(LN((1.1*(Fperm_SI_Woolf2021!$E$9:$E$93-AQ$58)-63.1579*EXP(-0.19*Fperm_SI_Woolf2021!$E$9:$E$93)+63.1579*EXP(-0.19*AQ$58))/(Fperm_SI_Woolf2021!$E$9:$E$93-AQ$58))*(AQ$58-Fperm_SI_Woolf2021!$E$9:$E$93)/10))) + Fperm_SI_Woolf2021!$G$9:$G$93*EXP(-Fperm_SI_Woolf2021!$J$9:$J$93*$C98*IF(AQ$58=Fperm_SI_Woolf2021!$E$9:$E$93,1,EXP(LN((1.1*(Fperm_SI_Woolf2021!$E$9:$E$93-AQ$58)-63.1579*EXP(-0.19*Fperm_SI_Woolf2021!$E$9:$E$93)+63.1579*EXP(-0.19*AQ$58))/(Fperm_SI_Woolf2021!$E$9:$E$93-AQ$58))*(AQ$58-Fperm_SI_Woolf2021!$E$9:$E$93)/10))) + Fperm_SI_Woolf2021!$H$9:$H$93*EXP(-Fperm_SI_Woolf2021!$K$9:$K$93*$C98*IF(AQ$58=Fperm_SI_Woolf2021!$E$9:$E$93,1,EXP(LN((1.1*(Fperm_SI_Woolf2021!$E$9:$E$93-AQ$58)-63.1579*EXP(-0.19*Fperm_SI_Woolf2021!$E$9:$E$93)+63.1579*EXP(-0.19*AQ$58))/(Fperm_SI_Woolf2021!$E$9:$E$93-AQ$58))*(AQ$58-Fperm_SI_Woolf2021!$E$9:$E$93)/10))),Fperm_SI_Woolf2021!$D$9:$D$93))</f>
        <v>0.39730279742246033</v>
      </c>
      <c r="AR98" s="51" cm="1">
        <f t="array" ref="AR98">MIN(1,SLOPE(Fperm_SI_Woolf2021!$F$9:$F$93*EXP(-Fperm_SI_Woolf2021!$I$9:$I$93*$C98*IF(AR$58=Fperm_SI_Woolf2021!$E$9:$E$93,1,EXP(LN((1.1*(Fperm_SI_Woolf2021!$E$9:$E$93-AR$58)-63.1579*EXP(-0.19*Fperm_SI_Woolf2021!$E$9:$E$93)+63.1579*EXP(-0.19*AR$58))/(Fperm_SI_Woolf2021!$E$9:$E$93-AR$58))*(AR$58-Fperm_SI_Woolf2021!$E$9:$E$93)/10))) + Fperm_SI_Woolf2021!$G$9:$G$93*EXP(-Fperm_SI_Woolf2021!$J$9:$J$93*$C98*IF(AR$58=Fperm_SI_Woolf2021!$E$9:$E$93,1,EXP(LN((1.1*(Fperm_SI_Woolf2021!$E$9:$E$93-AR$58)-63.1579*EXP(-0.19*Fperm_SI_Woolf2021!$E$9:$E$93)+63.1579*EXP(-0.19*AR$58))/(Fperm_SI_Woolf2021!$E$9:$E$93-AR$58))*(AR$58-Fperm_SI_Woolf2021!$E$9:$E$93)/10))) + Fperm_SI_Woolf2021!$H$9:$H$93*EXP(-Fperm_SI_Woolf2021!$K$9:$K$93*$C98*IF(AR$58=Fperm_SI_Woolf2021!$E$9:$E$93,1,EXP(LN((1.1*(Fperm_SI_Woolf2021!$E$9:$E$93-AR$58)-63.1579*EXP(-0.19*Fperm_SI_Woolf2021!$E$9:$E$93)+63.1579*EXP(-0.19*AR$58))/(Fperm_SI_Woolf2021!$E$9:$E$93-AR$58))*(AR$58-Fperm_SI_Woolf2021!$E$9:$E$93)/10))),Fperm_SI_Woolf2021!$D$9:$D$93)*AR$57+INTERCEPT(Fperm_SI_Woolf2021!$F$9:$F$93*EXP(-Fperm_SI_Woolf2021!$I$9:$I$93*$C98*IF(AR$58=Fperm_SI_Woolf2021!$E$9:$E$93,1,EXP(LN((1.1*(Fperm_SI_Woolf2021!$E$9:$E$93-AR$58)-63.1579*EXP(-0.19*Fperm_SI_Woolf2021!$E$9:$E$93)+63.1579*EXP(-0.19*AR$58))/(Fperm_SI_Woolf2021!$E$9:$E$93-AR$58))*(AR$58-Fperm_SI_Woolf2021!$E$9:$E$93)/10))) + Fperm_SI_Woolf2021!$G$9:$G$93*EXP(-Fperm_SI_Woolf2021!$J$9:$J$93*$C98*IF(AR$58=Fperm_SI_Woolf2021!$E$9:$E$93,1,EXP(LN((1.1*(Fperm_SI_Woolf2021!$E$9:$E$93-AR$58)-63.1579*EXP(-0.19*Fperm_SI_Woolf2021!$E$9:$E$93)+63.1579*EXP(-0.19*AR$58))/(Fperm_SI_Woolf2021!$E$9:$E$93-AR$58))*(AR$58-Fperm_SI_Woolf2021!$E$9:$E$93)/10))) + Fperm_SI_Woolf2021!$H$9:$H$93*EXP(-Fperm_SI_Woolf2021!$K$9:$K$93*$C98*IF(AR$58=Fperm_SI_Woolf2021!$E$9:$E$93,1,EXP(LN((1.1*(Fperm_SI_Woolf2021!$E$9:$E$93-AR$58)-63.1579*EXP(-0.19*Fperm_SI_Woolf2021!$E$9:$E$93)+63.1579*EXP(-0.19*AR$58))/(Fperm_SI_Woolf2021!$E$9:$E$93-AR$58))*(AR$58-Fperm_SI_Woolf2021!$E$9:$E$93)/10))),Fperm_SI_Woolf2021!$D$9:$D$93))</f>
        <v>0.36903135117055774</v>
      </c>
      <c r="AS98" s="51" cm="1">
        <f t="array" ref="AS98">MIN(1,SLOPE(Fperm_SI_Woolf2021!$F$9:$F$93*EXP(-Fperm_SI_Woolf2021!$I$9:$I$93*$C98*IF(AS$58=Fperm_SI_Woolf2021!$E$9:$E$93,1,EXP(LN((1.1*(Fperm_SI_Woolf2021!$E$9:$E$93-AS$58)-63.1579*EXP(-0.19*Fperm_SI_Woolf2021!$E$9:$E$93)+63.1579*EXP(-0.19*AS$58))/(Fperm_SI_Woolf2021!$E$9:$E$93-AS$58))*(AS$58-Fperm_SI_Woolf2021!$E$9:$E$93)/10))) + Fperm_SI_Woolf2021!$G$9:$G$93*EXP(-Fperm_SI_Woolf2021!$J$9:$J$93*$C98*IF(AS$58=Fperm_SI_Woolf2021!$E$9:$E$93,1,EXP(LN((1.1*(Fperm_SI_Woolf2021!$E$9:$E$93-AS$58)-63.1579*EXP(-0.19*Fperm_SI_Woolf2021!$E$9:$E$93)+63.1579*EXP(-0.19*AS$58))/(Fperm_SI_Woolf2021!$E$9:$E$93-AS$58))*(AS$58-Fperm_SI_Woolf2021!$E$9:$E$93)/10))) + Fperm_SI_Woolf2021!$H$9:$H$93*EXP(-Fperm_SI_Woolf2021!$K$9:$K$93*$C98*IF(AS$58=Fperm_SI_Woolf2021!$E$9:$E$93,1,EXP(LN((1.1*(Fperm_SI_Woolf2021!$E$9:$E$93-AS$58)-63.1579*EXP(-0.19*Fperm_SI_Woolf2021!$E$9:$E$93)+63.1579*EXP(-0.19*AS$58))/(Fperm_SI_Woolf2021!$E$9:$E$93-AS$58))*(AS$58-Fperm_SI_Woolf2021!$E$9:$E$93)/10))),Fperm_SI_Woolf2021!$D$9:$D$93)*AS$57+INTERCEPT(Fperm_SI_Woolf2021!$F$9:$F$93*EXP(-Fperm_SI_Woolf2021!$I$9:$I$93*$C98*IF(AS$58=Fperm_SI_Woolf2021!$E$9:$E$93,1,EXP(LN((1.1*(Fperm_SI_Woolf2021!$E$9:$E$93-AS$58)-63.1579*EXP(-0.19*Fperm_SI_Woolf2021!$E$9:$E$93)+63.1579*EXP(-0.19*AS$58))/(Fperm_SI_Woolf2021!$E$9:$E$93-AS$58))*(AS$58-Fperm_SI_Woolf2021!$E$9:$E$93)/10))) + Fperm_SI_Woolf2021!$G$9:$G$93*EXP(-Fperm_SI_Woolf2021!$J$9:$J$93*$C98*IF(AS$58=Fperm_SI_Woolf2021!$E$9:$E$93,1,EXP(LN((1.1*(Fperm_SI_Woolf2021!$E$9:$E$93-AS$58)-63.1579*EXP(-0.19*Fperm_SI_Woolf2021!$E$9:$E$93)+63.1579*EXP(-0.19*AS$58))/(Fperm_SI_Woolf2021!$E$9:$E$93-AS$58))*(AS$58-Fperm_SI_Woolf2021!$E$9:$E$93)/10))) + Fperm_SI_Woolf2021!$H$9:$H$93*EXP(-Fperm_SI_Woolf2021!$K$9:$K$93*$C98*IF(AS$58=Fperm_SI_Woolf2021!$E$9:$E$93,1,EXP(LN((1.1*(Fperm_SI_Woolf2021!$E$9:$E$93-AS$58)-63.1579*EXP(-0.19*Fperm_SI_Woolf2021!$E$9:$E$93)+63.1579*EXP(-0.19*AS$58))/(Fperm_SI_Woolf2021!$E$9:$E$93-AS$58))*(AS$58-Fperm_SI_Woolf2021!$E$9:$E$93)/10))),Fperm_SI_Woolf2021!$D$9:$D$93))</f>
        <v>0.3407599049186551</v>
      </c>
      <c r="AT98" s="51" cm="1">
        <f t="array" ref="AT98">MIN(1,SLOPE(Fperm_SI_Woolf2021!$F$9:$F$93*EXP(-Fperm_SI_Woolf2021!$I$9:$I$93*$C98*IF(AT$58=Fperm_SI_Woolf2021!$E$9:$E$93,1,EXP(LN((1.1*(Fperm_SI_Woolf2021!$E$9:$E$93-AT$58)-63.1579*EXP(-0.19*Fperm_SI_Woolf2021!$E$9:$E$93)+63.1579*EXP(-0.19*AT$58))/(Fperm_SI_Woolf2021!$E$9:$E$93-AT$58))*(AT$58-Fperm_SI_Woolf2021!$E$9:$E$93)/10))) + Fperm_SI_Woolf2021!$G$9:$G$93*EXP(-Fperm_SI_Woolf2021!$J$9:$J$93*$C98*IF(AT$58=Fperm_SI_Woolf2021!$E$9:$E$93,1,EXP(LN((1.1*(Fperm_SI_Woolf2021!$E$9:$E$93-AT$58)-63.1579*EXP(-0.19*Fperm_SI_Woolf2021!$E$9:$E$93)+63.1579*EXP(-0.19*AT$58))/(Fperm_SI_Woolf2021!$E$9:$E$93-AT$58))*(AT$58-Fperm_SI_Woolf2021!$E$9:$E$93)/10))) + Fperm_SI_Woolf2021!$H$9:$H$93*EXP(-Fperm_SI_Woolf2021!$K$9:$K$93*$C98*IF(AT$58=Fperm_SI_Woolf2021!$E$9:$E$93,1,EXP(LN((1.1*(Fperm_SI_Woolf2021!$E$9:$E$93-AT$58)-63.1579*EXP(-0.19*Fperm_SI_Woolf2021!$E$9:$E$93)+63.1579*EXP(-0.19*AT$58))/(Fperm_SI_Woolf2021!$E$9:$E$93-AT$58))*(AT$58-Fperm_SI_Woolf2021!$E$9:$E$93)/10))),Fperm_SI_Woolf2021!$D$9:$D$93)*AT$57+INTERCEPT(Fperm_SI_Woolf2021!$F$9:$F$93*EXP(-Fperm_SI_Woolf2021!$I$9:$I$93*$C98*IF(AT$58=Fperm_SI_Woolf2021!$E$9:$E$93,1,EXP(LN((1.1*(Fperm_SI_Woolf2021!$E$9:$E$93-AT$58)-63.1579*EXP(-0.19*Fperm_SI_Woolf2021!$E$9:$E$93)+63.1579*EXP(-0.19*AT$58))/(Fperm_SI_Woolf2021!$E$9:$E$93-AT$58))*(AT$58-Fperm_SI_Woolf2021!$E$9:$E$93)/10))) + Fperm_SI_Woolf2021!$G$9:$G$93*EXP(-Fperm_SI_Woolf2021!$J$9:$J$93*$C98*IF(AT$58=Fperm_SI_Woolf2021!$E$9:$E$93,1,EXP(LN((1.1*(Fperm_SI_Woolf2021!$E$9:$E$93-AT$58)-63.1579*EXP(-0.19*Fperm_SI_Woolf2021!$E$9:$E$93)+63.1579*EXP(-0.19*AT$58))/(Fperm_SI_Woolf2021!$E$9:$E$93-AT$58))*(AT$58-Fperm_SI_Woolf2021!$E$9:$E$93)/10))) + Fperm_SI_Woolf2021!$H$9:$H$93*EXP(-Fperm_SI_Woolf2021!$K$9:$K$93*$C98*IF(AT$58=Fperm_SI_Woolf2021!$E$9:$E$93,1,EXP(LN((1.1*(Fperm_SI_Woolf2021!$E$9:$E$93-AT$58)-63.1579*EXP(-0.19*Fperm_SI_Woolf2021!$E$9:$E$93)+63.1579*EXP(-0.19*AT$58))/(Fperm_SI_Woolf2021!$E$9:$E$93-AT$58))*(AT$58-Fperm_SI_Woolf2021!$E$9:$E$93)/10))),Fperm_SI_Woolf2021!$D$9:$D$93))</f>
        <v>0.31248845866675246</v>
      </c>
      <c r="AU98" s="51" cm="1">
        <f t="array" ref="AU98">MIN(1,SLOPE(Fperm_SI_Woolf2021!$F$9:$F$93*EXP(-Fperm_SI_Woolf2021!$I$9:$I$93*$C98*IF(AU$58=Fperm_SI_Woolf2021!$E$9:$E$93,1,EXP(LN((1.1*(Fperm_SI_Woolf2021!$E$9:$E$93-AU$58)-63.1579*EXP(-0.19*Fperm_SI_Woolf2021!$E$9:$E$93)+63.1579*EXP(-0.19*AU$58))/(Fperm_SI_Woolf2021!$E$9:$E$93-AU$58))*(AU$58-Fperm_SI_Woolf2021!$E$9:$E$93)/10))) + Fperm_SI_Woolf2021!$G$9:$G$93*EXP(-Fperm_SI_Woolf2021!$J$9:$J$93*$C98*IF(AU$58=Fperm_SI_Woolf2021!$E$9:$E$93,1,EXP(LN((1.1*(Fperm_SI_Woolf2021!$E$9:$E$93-AU$58)-63.1579*EXP(-0.19*Fperm_SI_Woolf2021!$E$9:$E$93)+63.1579*EXP(-0.19*AU$58))/(Fperm_SI_Woolf2021!$E$9:$E$93-AU$58))*(AU$58-Fperm_SI_Woolf2021!$E$9:$E$93)/10))) + Fperm_SI_Woolf2021!$H$9:$H$93*EXP(-Fperm_SI_Woolf2021!$K$9:$K$93*$C98*IF(AU$58=Fperm_SI_Woolf2021!$E$9:$E$93,1,EXP(LN((1.1*(Fperm_SI_Woolf2021!$E$9:$E$93-AU$58)-63.1579*EXP(-0.19*Fperm_SI_Woolf2021!$E$9:$E$93)+63.1579*EXP(-0.19*AU$58))/(Fperm_SI_Woolf2021!$E$9:$E$93-AU$58))*(AU$58-Fperm_SI_Woolf2021!$E$9:$E$93)/10))),Fperm_SI_Woolf2021!$D$9:$D$93)*AU$57+INTERCEPT(Fperm_SI_Woolf2021!$F$9:$F$93*EXP(-Fperm_SI_Woolf2021!$I$9:$I$93*$C98*IF(AU$58=Fperm_SI_Woolf2021!$E$9:$E$93,1,EXP(LN((1.1*(Fperm_SI_Woolf2021!$E$9:$E$93-AU$58)-63.1579*EXP(-0.19*Fperm_SI_Woolf2021!$E$9:$E$93)+63.1579*EXP(-0.19*AU$58))/(Fperm_SI_Woolf2021!$E$9:$E$93-AU$58))*(AU$58-Fperm_SI_Woolf2021!$E$9:$E$93)/10))) + Fperm_SI_Woolf2021!$G$9:$G$93*EXP(-Fperm_SI_Woolf2021!$J$9:$J$93*$C98*IF(AU$58=Fperm_SI_Woolf2021!$E$9:$E$93,1,EXP(LN((1.1*(Fperm_SI_Woolf2021!$E$9:$E$93-AU$58)-63.1579*EXP(-0.19*Fperm_SI_Woolf2021!$E$9:$E$93)+63.1579*EXP(-0.19*AU$58))/(Fperm_SI_Woolf2021!$E$9:$E$93-AU$58))*(AU$58-Fperm_SI_Woolf2021!$E$9:$E$93)/10))) + Fperm_SI_Woolf2021!$H$9:$H$93*EXP(-Fperm_SI_Woolf2021!$K$9:$K$93*$C98*IF(AU$58=Fperm_SI_Woolf2021!$E$9:$E$93,1,EXP(LN((1.1*(Fperm_SI_Woolf2021!$E$9:$E$93-AU$58)-63.1579*EXP(-0.19*Fperm_SI_Woolf2021!$E$9:$E$93)+63.1579*EXP(-0.19*AU$58))/(Fperm_SI_Woolf2021!$E$9:$E$93-AU$58))*(AU$58-Fperm_SI_Woolf2021!$E$9:$E$93)/10))),Fperm_SI_Woolf2021!$D$9:$D$93))</f>
        <v>0.28421701241484987</v>
      </c>
      <c r="AV98" s="51" cm="1">
        <f t="array" ref="AV98">MIN(1,SLOPE(Fperm_SI_Woolf2021!$F$9:$F$93*EXP(-Fperm_SI_Woolf2021!$I$9:$I$93*$C98*IF(AV$58=Fperm_SI_Woolf2021!$E$9:$E$93,1,EXP(LN((1.1*(Fperm_SI_Woolf2021!$E$9:$E$93-AV$58)-63.1579*EXP(-0.19*Fperm_SI_Woolf2021!$E$9:$E$93)+63.1579*EXP(-0.19*AV$58))/(Fperm_SI_Woolf2021!$E$9:$E$93-AV$58))*(AV$58-Fperm_SI_Woolf2021!$E$9:$E$93)/10))) + Fperm_SI_Woolf2021!$G$9:$G$93*EXP(-Fperm_SI_Woolf2021!$J$9:$J$93*$C98*IF(AV$58=Fperm_SI_Woolf2021!$E$9:$E$93,1,EXP(LN((1.1*(Fperm_SI_Woolf2021!$E$9:$E$93-AV$58)-63.1579*EXP(-0.19*Fperm_SI_Woolf2021!$E$9:$E$93)+63.1579*EXP(-0.19*AV$58))/(Fperm_SI_Woolf2021!$E$9:$E$93-AV$58))*(AV$58-Fperm_SI_Woolf2021!$E$9:$E$93)/10))) + Fperm_SI_Woolf2021!$H$9:$H$93*EXP(-Fperm_SI_Woolf2021!$K$9:$K$93*$C98*IF(AV$58=Fperm_SI_Woolf2021!$E$9:$E$93,1,EXP(LN((1.1*(Fperm_SI_Woolf2021!$E$9:$E$93-AV$58)-63.1579*EXP(-0.19*Fperm_SI_Woolf2021!$E$9:$E$93)+63.1579*EXP(-0.19*AV$58))/(Fperm_SI_Woolf2021!$E$9:$E$93-AV$58))*(AV$58-Fperm_SI_Woolf2021!$E$9:$E$93)/10))),Fperm_SI_Woolf2021!$D$9:$D$93)*AV$57+INTERCEPT(Fperm_SI_Woolf2021!$F$9:$F$93*EXP(-Fperm_SI_Woolf2021!$I$9:$I$93*$C98*IF(AV$58=Fperm_SI_Woolf2021!$E$9:$E$93,1,EXP(LN((1.1*(Fperm_SI_Woolf2021!$E$9:$E$93-AV$58)-63.1579*EXP(-0.19*Fperm_SI_Woolf2021!$E$9:$E$93)+63.1579*EXP(-0.19*AV$58))/(Fperm_SI_Woolf2021!$E$9:$E$93-AV$58))*(AV$58-Fperm_SI_Woolf2021!$E$9:$E$93)/10))) + Fperm_SI_Woolf2021!$G$9:$G$93*EXP(-Fperm_SI_Woolf2021!$J$9:$J$93*$C98*IF(AV$58=Fperm_SI_Woolf2021!$E$9:$E$93,1,EXP(LN((1.1*(Fperm_SI_Woolf2021!$E$9:$E$93-AV$58)-63.1579*EXP(-0.19*Fperm_SI_Woolf2021!$E$9:$E$93)+63.1579*EXP(-0.19*AV$58))/(Fperm_SI_Woolf2021!$E$9:$E$93-AV$58))*(AV$58-Fperm_SI_Woolf2021!$E$9:$E$93)/10))) + Fperm_SI_Woolf2021!$H$9:$H$93*EXP(-Fperm_SI_Woolf2021!$K$9:$K$93*$C98*IF(AV$58=Fperm_SI_Woolf2021!$E$9:$E$93,1,EXP(LN((1.1*(Fperm_SI_Woolf2021!$E$9:$E$93-AV$58)-63.1579*EXP(-0.19*Fperm_SI_Woolf2021!$E$9:$E$93)+63.1579*EXP(-0.19*AV$58))/(Fperm_SI_Woolf2021!$E$9:$E$93-AV$58))*(AV$58-Fperm_SI_Woolf2021!$E$9:$E$93)/10))),Fperm_SI_Woolf2021!$D$9:$D$93))</f>
        <v>0.25594556616294722</v>
      </c>
      <c r="AW98" s="51" cm="1">
        <f t="array" ref="AW98">MIN(1,SLOPE(Fperm_SI_Woolf2021!$F$9:$F$93*EXP(-Fperm_SI_Woolf2021!$I$9:$I$93*$C98*IF(AW$58=Fperm_SI_Woolf2021!$E$9:$E$93,1,EXP(LN((1.1*(Fperm_SI_Woolf2021!$E$9:$E$93-AW$58)-63.1579*EXP(-0.19*Fperm_SI_Woolf2021!$E$9:$E$93)+63.1579*EXP(-0.19*AW$58))/(Fperm_SI_Woolf2021!$E$9:$E$93-AW$58))*(AW$58-Fperm_SI_Woolf2021!$E$9:$E$93)/10))) + Fperm_SI_Woolf2021!$G$9:$G$93*EXP(-Fperm_SI_Woolf2021!$J$9:$J$93*$C98*IF(AW$58=Fperm_SI_Woolf2021!$E$9:$E$93,1,EXP(LN((1.1*(Fperm_SI_Woolf2021!$E$9:$E$93-AW$58)-63.1579*EXP(-0.19*Fperm_SI_Woolf2021!$E$9:$E$93)+63.1579*EXP(-0.19*AW$58))/(Fperm_SI_Woolf2021!$E$9:$E$93-AW$58))*(AW$58-Fperm_SI_Woolf2021!$E$9:$E$93)/10))) + Fperm_SI_Woolf2021!$H$9:$H$93*EXP(-Fperm_SI_Woolf2021!$K$9:$K$93*$C98*IF(AW$58=Fperm_SI_Woolf2021!$E$9:$E$93,1,EXP(LN((1.1*(Fperm_SI_Woolf2021!$E$9:$E$93-AW$58)-63.1579*EXP(-0.19*Fperm_SI_Woolf2021!$E$9:$E$93)+63.1579*EXP(-0.19*AW$58))/(Fperm_SI_Woolf2021!$E$9:$E$93-AW$58))*(AW$58-Fperm_SI_Woolf2021!$E$9:$E$93)/10))),Fperm_SI_Woolf2021!$D$9:$D$93)*AW$57+INTERCEPT(Fperm_SI_Woolf2021!$F$9:$F$93*EXP(-Fperm_SI_Woolf2021!$I$9:$I$93*$C98*IF(AW$58=Fperm_SI_Woolf2021!$E$9:$E$93,1,EXP(LN((1.1*(Fperm_SI_Woolf2021!$E$9:$E$93-AW$58)-63.1579*EXP(-0.19*Fperm_SI_Woolf2021!$E$9:$E$93)+63.1579*EXP(-0.19*AW$58))/(Fperm_SI_Woolf2021!$E$9:$E$93-AW$58))*(AW$58-Fperm_SI_Woolf2021!$E$9:$E$93)/10))) + Fperm_SI_Woolf2021!$G$9:$G$93*EXP(-Fperm_SI_Woolf2021!$J$9:$J$93*$C98*IF(AW$58=Fperm_SI_Woolf2021!$E$9:$E$93,1,EXP(LN((1.1*(Fperm_SI_Woolf2021!$E$9:$E$93-AW$58)-63.1579*EXP(-0.19*Fperm_SI_Woolf2021!$E$9:$E$93)+63.1579*EXP(-0.19*AW$58))/(Fperm_SI_Woolf2021!$E$9:$E$93-AW$58))*(AW$58-Fperm_SI_Woolf2021!$E$9:$E$93)/10))) + Fperm_SI_Woolf2021!$H$9:$H$93*EXP(-Fperm_SI_Woolf2021!$K$9:$K$93*$C98*IF(AW$58=Fperm_SI_Woolf2021!$E$9:$E$93,1,EXP(LN((1.1*(Fperm_SI_Woolf2021!$E$9:$E$93-AW$58)-63.1579*EXP(-0.19*Fperm_SI_Woolf2021!$E$9:$E$93)+63.1579*EXP(-0.19*AW$58))/(Fperm_SI_Woolf2021!$E$9:$E$93-AW$58))*(AW$58-Fperm_SI_Woolf2021!$E$9:$E$93)/10))),Fperm_SI_Woolf2021!$D$9:$D$93))</f>
        <v>0.56593317363421325</v>
      </c>
      <c r="AX98" s="51" cm="1">
        <f t="array" ref="AX98">MIN(1,SLOPE(Fperm_SI_Woolf2021!$F$9:$F$93*EXP(-Fperm_SI_Woolf2021!$I$9:$I$93*$C98*IF(AX$58=Fperm_SI_Woolf2021!$E$9:$E$93,1,EXP(LN((1.1*(Fperm_SI_Woolf2021!$E$9:$E$93-AX$58)-63.1579*EXP(-0.19*Fperm_SI_Woolf2021!$E$9:$E$93)+63.1579*EXP(-0.19*AX$58))/(Fperm_SI_Woolf2021!$E$9:$E$93-AX$58))*(AX$58-Fperm_SI_Woolf2021!$E$9:$E$93)/10))) + Fperm_SI_Woolf2021!$G$9:$G$93*EXP(-Fperm_SI_Woolf2021!$J$9:$J$93*$C98*IF(AX$58=Fperm_SI_Woolf2021!$E$9:$E$93,1,EXP(LN((1.1*(Fperm_SI_Woolf2021!$E$9:$E$93-AX$58)-63.1579*EXP(-0.19*Fperm_SI_Woolf2021!$E$9:$E$93)+63.1579*EXP(-0.19*AX$58))/(Fperm_SI_Woolf2021!$E$9:$E$93-AX$58))*(AX$58-Fperm_SI_Woolf2021!$E$9:$E$93)/10))) + Fperm_SI_Woolf2021!$H$9:$H$93*EXP(-Fperm_SI_Woolf2021!$K$9:$K$93*$C98*IF(AX$58=Fperm_SI_Woolf2021!$E$9:$E$93,1,EXP(LN((1.1*(Fperm_SI_Woolf2021!$E$9:$E$93-AX$58)-63.1579*EXP(-0.19*Fperm_SI_Woolf2021!$E$9:$E$93)+63.1579*EXP(-0.19*AX$58))/(Fperm_SI_Woolf2021!$E$9:$E$93-AX$58))*(AX$58-Fperm_SI_Woolf2021!$E$9:$E$93)/10))),Fperm_SI_Woolf2021!$D$9:$D$93)*AX$57+INTERCEPT(Fperm_SI_Woolf2021!$F$9:$F$93*EXP(-Fperm_SI_Woolf2021!$I$9:$I$93*$C98*IF(AX$58=Fperm_SI_Woolf2021!$E$9:$E$93,1,EXP(LN((1.1*(Fperm_SI_Woolf2021!$E$9:$E$93-AX$58)-63.1579*EXP(-0.19*Fperm_SI_Woolf2021!$E$9:$E$93)+63.1579*EXP(-0.19*AX$58))/(Fperm_SI_Woolf2021!$E$9:$E$93-AX$58))*(AX$58-Fperm_SI_Woolf2021!$E$9:$E$93)/10))) + Fperm_SI_Woolf2021!$G$9:$G$93*EXP(-Fperm_SI_Woolf2021!$J$9:$J$93*$C98*IF(AX$58=Fperm_SI_Woolf2021!$E$9:$E$93,1,EXP(LN((1.1*(Fperm_SI_Woolf2021!$E$9:$E$93-AX$58)-63.1579*EXP(-0.19*Fperm_SI_Woolf2021!$E$9:$E$93)+63.1579*EXP(-0.19*AX$58))/(Fperm_SI_Woolf2021!$E$9:$E$93-AX$58))*(AX$58-Fperm_SI_Woolf2021!$E$9:$E$93)/10))) + Fperm_SI_Woolf2021!$H$9:$H$93*EXP(-Fperm_SI_Woolf2021!$K$9:$K$93*$C98*IF(AX$58=Fperm_SI_Woolf2021!$E$9:$E$93,1,EXP(LN((1.1*(Fperm_SI_Woolf2021!$E$9:$E$93-AX$58)-63.1579*EXP(-0.19*Fperm_SI_Woolf2021!$E$9:$E$93)+63.1579*EXP(-0.19*AX$58))/(Fperm_SI_Woolf2021!$E$9:$E$93-AX$58))*(AX$58-Fperm_SI_Woolf2021!$E$9:$E$93)/10))),Fperm_SI_Woolf2021!$D$9:$D$93))</f>
        <v>0.54048859068150767</v>
      </c>
      <c r="AY98" s="51" cm="1">
        <f t="array" ref="AY98">MIN(1,SLOPE(Fperm_SI_Woolf2021!$F$9:$F$93*EXP(-Fperm_SI_Woolf2021!$I$9:$I$93*$C98*IF(AY$58=Fperm_SI_Woolf2021!$E$9:$E$93,1,EXP(LN((1.1*(Fperm_SI_Woolf2021!$E$9:$E$93-AY$58)-63.1579*EXP(-0.19*Fperm_SI_Woolf2021!$E$9:$E$93)+63.1579*EXP(-0.19*AY$58))/(Fperm_SI_Woolf2021!$E$9:$E$93-AY$58))*(AY$58-Fperm_SI_Woolf2021!$E$9:$E$93)/10))) + Fperm_SI_Woolf2021!$G$9:$G$93*EXP(-Fperm_SI_Woolf2021!$J$9:$J$93*$C98*IF(AY$58=Fperm_SI_Woolf2021!$E$9:$E$93,1,EXP(LN((1.1*(Fperm_SI_Woolf2021!$E$9:$E$93-AY$58)-63.1579*EXP(-0.19*Fperm_SI_Woolf2021!$E$9:$E$93)+63.1579*EXP(-0.19*AY$58))/(Fperm_SI_Woolf2021!$E$9:$E$93-AY$58))*(AY$58-Fperm_SI_Woolf2021!$E$9:$E$93)/10))) + Fperm_SI_Woolf2021!$H$9:$H$93*EXP(-Fperm_SI_Woolf2021!$K$9:$K$93*$C98*IF(AY$58=Fperm_SI_Woolf2021!$E$9:$E$93,1,EXP(LN((1.1*(Fperm_SI_Woolf2021!$E$9:$E$93-AY$58)-63.1579*EXP(-0.19*Fperm_SI_Woolf2021!$E$9:$E$93)+63.1579*EXP(-0.19*AY$58))/(Fperm_SI_Woolf2021!$E$9:$E$93-AY$58))*(AY$58-Fperm_SI_Woolf2021!$E$9:$E$93)/10))),Fperm_SI_Woolf2021!$D$9:$D$93)*AY$57+INTERCEPT(Fperm_SI_Woolf2021!$F$9:$F$93*EXP(-Fperm_SI_Woolf2021!$I$9:$I$93*$C98*IF(AY$58=Fperm_SI_Woolf2021!$E$9:$E$93,1,EXP(LN((1.1*(Fperm_SI_Woolf2021!$E$9:$E$93-AY$58)-63.1579*EXP(-0.19*Fperm_SI_Woolf2021!$E$9:$E$93)+63.1579*EXP(-0.19*AY$58))/(Fperm_SI_Woolf2021!$E$9:$E$93-AY$58))*(AY$58-Fperm_SI_Woolf2021!$E$9:$E$93)/10))) + Fperm_SI_Woolf2021!$G$9:$G$93*EXP(-Fperm_SI_Woolf2021!$J$9:$J$93*$C98*IF(AY$58=Fperm_SI_Woolf2021!$E$9:$E$93,1,EXP(LN((1.1*(Fperm_SI_Woolf2021!$E$9:$E$93-AY$58)-63.1579*EXP(-0.19*Fperm_SI_Woolf2021!$E$9:$E$93)+63.1579*EXP(-0.19*AY$58))/(Fperm_SI_Woolf2021!$E$9:$E$93-AY$58))*(AY$58-Fperm_SI_Woolf2021!$E$9:$E$93)/10))) + Fperm_SI_Woolf2021!$H$9:$H$93*EXP(-Fperm_SI_Woolf2021!$K$9:$K$93*$C98*IF(AY$58=Fperm_SI_Woolf2021!$E$9:$E$93,1,EXP(LN((1.1*(Fperm_SI_Woolf2021!$E$9:$E$93-AY$58)-63.1579*EXP(-0.19*Fperm_SI_Woolf2021!$E$9:$E$93)+63.1579*EXP(-0.19*AY$58))/(Fperm_SI_Woolf2021!$E$9:$E$93-AY$58))*(AY$58-Fperm_SI_Woolf2021!$E$9:$E$93)/10))),Fperm_SI_Woolf2021!$D$9:$D$93))</f>
        <v>0.51504400772880199</v>
      </c>
      <c r="AZ98" s="51" cm="1">
        <f t="array" ref="AZ98">MIN(1,SLOPE(Fperm_SI_Woolf2021!$F$9:$F$93*EXP(-Fperm_SI_Woolf2021!$I$9:$I$93*$C98*IF(AZ$58=Fperm_SI_Woolf2021!$E$9:$E$93,1,EXP(LN((1.1*(Fperm_SI_Woolf2021!$E$9:$E$93-AZ$58)-63.1579*EXP(-0.19*Fperm_SI_Woolf2021!$E$9:$E$93)+63.1579*EXP(-0.19*AZ$58))/(Fperm_SI_Woolf2021!$E$9:$E$93-AZ$58))*(AZ$58-Fperm_SI_Woolf2021!$E$9:$E$93)/10))) + Fperm_SI_Woolf2021!$G$9:$G$93*EXP(-Fperm_SI_Woolf2021!$J$9:$J$93*$C98*IF(AZ$58=Fperm_SI_Woolf2021!$E$9:$E$93,1,EXP(LN((1.1*(Fperm_SI_Woolf2021!$E$9:$E$93-AZ$58)-63.1579*EXP(-0.19*Fperm_SI_Woolf2021!$E$9:$E$93)+63.1579*EXP(-0.19*AZ$58))/(Fperm_SI_Woolf2021!$E$9:$E$93-AZ$58))*(AZ$58-Fperm_SI_Woolf2021!$E$9:$E$93)/10))) + Fperm_SI_Woolf2021!$H$9:$H$93*EXP(-Fperm_SI_Woolf2021!$K$9:$K$93*$C98*IF(AZ$58=Fperm_SI_Woolf2021!$E$9:$E$93,1,EXP(LN((1.1*(Fperm_SI_Woolf2021!$E$9:$E$93-AZ$58)-63.1579*EXP(-0.19*Fperm_SI_Woolf2021!$E$9:$E$93)+63.1579*EXP(-0.19*AZ$58))/(Fperm_SI_Woolf2021!$E$9:$E$93-AZ$58))*(AZ$58-Fperm_SI_Woolf2021!$E$9:$E$93)/10))),Fperm_SI_Woolf2021!$D$9:$D$93)*AZ$57+INTERCEPT(Fperm_SI_Woolf2021!$F$9:$F$93*EXP(-Fperm_SI_Woolf2021!$I$9:$I$93*$C98*IF(AZ$58=Fperm_SI_Woolf2021!$E$9:$E$93,1,EXP(LN((1.1*(Fperm_SI_Woolf2021!$E$9:$E$93-AZ$58)-63.1579*EXP(-0.19*Fperm_SI_Woolf2021!$E$9:$E$93)+63.1579*EXP(-0.19*AZ$58))/(Fperm_SI_Woolf2021!$E$9:$E$93-AZ$58))*(AZ$58-Fperm_SI_Woolf2021!$E$9:$E$93)/10))) + Fperm_SI_Woolf2021!$G$9:$G$93*EXP(-Fperm_SI_Woolf2021!$J$9:$J$93*$C98*IF(AZ$58=Fperm_SI_Woolf2021!$E$9:$E$93,1,EXP(LN((1.1*(Fperm_SI_Woolf2021!$E$9:$E$93-AZ$58)-63.1579*EXP(-0.19*Fperm_SI_Woolf2021!$E$9:$E$93)+63.1579*EXP(-0.19*AZ$58))/(Fperm_SI_Woolf2021!$E$9:$E$93-AZ$58))*(AZ$58-Fperm_SI_Woolf2021!$E$9:$E$93)/10))) + Fperm_SI_Woolf2021!$H$9:$H$93*EXP(-Fperm_SI_Woolf2021!$K$9:$K$93*$C98*IF(AZ$58=Fperm_SI_Woolf2021!$E$9:$E$93,1,EXP(LN((1.1*(Fperm_SI_Woolf2021!$E$9:$E$93-AZ$58)-63.1579*EXP(-0.19*Fperm_SI_Woolf2021!$E$9:$E$93)+63.1579*EXP(-0.19*AZ$58))/(Fperm_SI_Woolf2021!$E$9:$E$93-AZ$58))*(AZ$58-Fperm_SI_Woolf2021!$E$9:$E$93)/10))),Fperm_SI_Woolf2021!$D$9:$D$93))</f>
        <v>0.48959942477609641</v>
      </c>
      <c r="BA98" s="51" cm="1">
        <f t="array" ref="BA98">MIN(1,SLOPE(Fperm_SI_Woolf2021!$F$9:$F$93*EXP(-Fperm_SI_Woolf2021!$I$9:$I$93*$C98*IF(BA$58=Fperm_SI_Woolf2021!$E$9:$E$93,1,EXP(LN((1.1*(Fperm_SI_Woolf2021!$E$9:$E$93-BA$58)-63.1579*EXP(-0.19*Fperm_SI_Woolf2021!$E$9:$E$93)+63.1579*EXP(-0.19*BA$58))/(Fperm_SI_Woolf2021!$E$9:$E$93-BA$58))*(BA$58-Fperm_SI_Woolf2021!$E$9:$E$93)/10))) + Fperm_SI_Woolf2021!$G$9:$G$93*EXP(-Fperm_SI_Woolf2021!$J$9:$J$93*$C98*IF(BA$58=Fperm_SI_Woolf2021!$E$9:$E$93,1,EXP(LN((1.1*(Fperm_SI_Woolf2021!$E$9:$E$93-BA$58)-63.1579*EXP(-0.19*Fperm_SI_Woolf2021!$E$9:$E$93)+63.1579*EXP(-0.19*BA$58))/(Fperm_SI_Woolf2021!$E$9:$E$93-BA$58))*(BA$58-Fperm_SI_Woolf2021!$E$9:$E$93)/10))) + Fperm_SI_Woolf2021!$H$9:$H$93*EXP(-Fperm_SI_Woolf2021!$K$9:$K$93*$C98*IF(BA$58=Fperm_SI_Woolf2021!$E$9:$E$93,1,EXP(LN((1.1*(Fperm_SI_Woolf2021!$E$9:$E$93-BA$58)-63.1579*EXP(-0.19*Fperm_SI_Woolf2021!$E$9:$E$93)+63.1579*EXP(-0.19*BA$58))/(Fperm_SI_Woolf2021!$E$9:$E$93-BA$58))*(BA$58-Fperm_SI_Woolf2021!$E$9:$E$93)/10))),Fperm_SI_Woolf2021!$D$9:$D$93)*BA$57+INTERCEPT(Fperm_SI_Woolf2021!$F$9:$F$93*EXP(-Fperm_SI_Woolf2021!$I$9:$I$93*$C98*IF(BA$58=Fperm_SI_Woolf2021!$E$9:$E$93,1,EXP(LN((1.1*(Fperm_SI_Woolf2021!$E$9:$E$93-BA$58)-63.1579*EXP(-0.19*Fperm_SI_Woolf2021!$E$9:$E$93)+63.1579*EXP(-0.19*BA$58))/(Fperm_SI_Woolf2021!$E$9:$E$93-BA$58))*(BA$58-Fperm_SI_Woolf2021!$E$9:$E$93)/10))) + Fperm_SI_Woolf2021!$G$9:$G$93*EXP(-Fperm_SI_Woolf2021!$J$9:$J$93*$C98*IF(BA$58=Fperm_SI_Woolf2021!$E$9:$E$93,1,EXP(LN((1.1*(Fperm_SI_Woolf2021!$E$9:$E$93-BA$58)-63.1579*EXP(-0.19*Fperm_SI_Woolf2021!$E$9:$E$93)+63.1579*EXP(-0.19*BA$58))/(Fperm_SI_Woolf2021!$E$9:$E$93-BA$58))*(BA$58-Fperm_SI_Woolf2021!$E$9:$E$93)/10))) + Fperm_SI_Woolf2021!$H$9:$H$93*EXP(-Fperm_SI_Woolf2021!$K$9:$K$93*$C98*IF(BA$58=Fperm_SI_Woolf2021!$E$9:$E$93,1,EXP(LN((1.1*(Fperm_SI_Woolf2021!$E$9:$E$93-BA$58)-63.1579*EXP(-0.19*Fperm_SI_Woolf2021!$E$9:$E$93)+63.1579*EXP(-0.19*BA$58))/(Fperm_SI_Woolf2021!$E$9:$E$93-BA$58))*(BA$58-Fperm_SI_Woolf2021!$E$9:$E$93)/10))),Fperm_SI_Woolf2021!$D$9:$D$93))</f>
        <v>0.46415484182339084</v>
      </c>
      <c r="BB98" s="51" cm="1">
        <f t="array" ref="BB98">MIN(1,SLOPE(Fperm_SI_Woolf2021!$F$9:$F$93*EXP(-Fperm_SI_Woolf2021!$I$9:$I$93*$C98*IF(BB$58=Fperm_SI_Woolf2021!$E$9:$E$93,1,EXP(LN((1.1*(Fperm_SI_Woolf2021!$E$9:$E$93-BB$58)-63.1579*EXP(-0.19*Fperm_SI_Woolf2021!$E$9:$E$93)+63.1579*EXP(-0.19*BB$58))/(Fperm_SI_Woolf2021!$E$9:$E$93-BB$58))*(BB$58-Fperm_SI_Woolf2021!$E$9:$E$93)/10))) + Fperm_SI_Woolf2021!$G$9:$G$93*EXP(-Fperm_SI_Woolf2021!$J$9:$J$93*$C98*IF(BB$58=Fperm_SI_Woolf2021!$E$9:$E$93,1,EXP(LN((1.1*(Fperm_SI_Woolf2021!$E$9:$E$93-BB$58)-63.1579*EXP(-0.19*Fperm_SI_Woolf2021!$E$9:$E$93)+63.1579*EXP(-0.19*BB$58))/(Fperm_SI_Woolf2021!$E$9:$E$93-BB$58))*(BB$58-Fperm_SI_Woolf2021!$E$9:$E$93)/10))) + Fperm_SI_Woolf2021!$H$9:$H$93*EXP(-Fperm_SI_Woolf2021!$K$9:$K$93*$C98*IF(BB$58=Fperm_SI_Woolf2021!$E$9:$E$93,1,EXP(LN((1.1*(Fperm_SI_Woolf2021!$E$9:$E$93-BB$58)-63.1579*EXP(-0.19*Fperm_SI_Woolf2021!$E$9:$E$93)+63.1579*EXP(-0.19*BB$58))/(Fperm_SI_Woolf2021!$E$9:$E$93-BB$58))*(BB$58-Fperm_SI_Woolf2021!$E$9:$E$93)/10))),Fperm_SI_Woolf2021!$D$9:$D$93)*BB$57+INTERCEPT(Fperm_SI_Woolf2021!$F$9:$F$93*EXP(-Fperm_SI_Woolf2021!$I$9:$I$93*$C98*IF(BB$58=Fperm_SI_Woolf2021!$E$9:$E$93,1,EXP(LN((1.1*(Fperm_SI_Woolf2021!$E$9:$E$93-BB$58)-63.1579*EXP(-0.19*Fperm_SI_Woolf2021!$E$9:$E$93)+63.1579*EXP(-0.19*BB$58))/(Fperm_SI_Woolf2021!$E$9:$E$93-BB$58))*(BB$58-Fperm_SI_Woolf2021!$E$9:$E$93)/10))) + Fperm_SI_Woolf2021!$G$9:$G$93*EXP(-Fperm_SI_Woolf2021!$J$9:$J$93*$C98*IF(BB$58=Fperm_SI_Woolf2021!$E$9:$E$93,1,EXP(LN((1.1*(Fperm_SI_Woolf2021!$E$9:$E$93-BB$58)-63.1579*EXP(-0.19*Fperm_SI_Woolf2021!$E$9:$E$93)+63.1579*EXP(-0.19*BB$58))/(Fperm_SI_Woolf2021!$E$9:$E$93-BB$58))*(BB$58-Fperm_SI_Woolf2021!$E$9:$E$93)/10))) + Fperm_SI_Woolf2021!$H$9:$H$93*EXP(-Fperm_SI_Woolf2021!$K$9:$K$93*$C98*IF(BB$58=Fperm_SI_Woolf2021!$E$9:$E$93,1,EXP(LN((1.1*(Fperm_SI_Woolf2021!$E$9:$E$93-BB$58)-63.1579*EXP(-0.19*Fperm_SI_Woolf2021!$E$9:$E$93)+63.1579*EXP(-0.19*BB$58))/(Fperm_SI_Woolf2021!$E$9:$E$93-BB$58))*(BB$58-Fperm_SI_Woolf2021!$E$9:$E$93)/10))),Fperm_SI_Woolf2021!$D$9:$D$93))</f>
        <v>0.43871025887068527</v>
      </c>
      <c r="BC98" s="51" cm="1">
        <f t="array" ref="BC98">MIN(1,SLOPE(Fperm_SI_Woolf2021!$F$9:$F$93*EXP(-Fperm_SI_Woolf2021!$I$9:$I$93*$C98*IF(BC$58=Fperm_SI_Woolf2021!$E$9:$E$93,1,EXP(LN((1.1*(Fperm_SI_Woolf2021!$E$9:$E$93-BC$58)-63.1579*EXP(-0.19*Fperm_SI_Woolf2021!$E$9:$E$93)+63.1579*EXP(-0.19*BC$58))/(Fperm_SI_Woolf2021!$E$9:$E$93-BC$58))*(BC$58-Fperm_SI_Woolf2021!$E$9:$E$93)/10))) + Fperm_SI_Woolf2021!$G$9:$G$93*EXP(-Fperm_SI_Woolf2021!$J$9:$J$93*$C98*IF(BC$58=Fperm_SI_Woolf2021!$E$9:$E$93,1,EXP(LN((1.1*(Fperm_SI_Woolf2021!$E$9:$E$93-BC$58)-63.1579*EXP(-0.19*Fperm_SI_Woolf2021!$E$9:$E$93)+63.1579*EXP(-0.19*BC$58))/(Fperm_SI_Woolf2021!$E$9:$E$93-BC$58))*(BC$58-Fperm_SI_Woolf2021!$E$9:$E$93)/10))) + Fperm_SI_Woolf2021!$H$9:$H$93*EXP(-Fperm_SI_Woolf2021!$K$9:$K$93*$C98*IF(BC$58=Fperm_SI_Woolf2021!$E$9:$E$93,1,EXP(LN((1.1*(Fperm_SI_Woolf2021!$E$9:$E$93-BC$58)-63.1579*EXP(-0.19*Fperm_SI_Woolf2021!$E$9:$E$93)+63.1579*EXP(-0.19*BC$58))/(Fperm_SI_Woolf2021!$E$9:$E$93-BC$58))*(BC$58-Fperm_SI_Woolf2021!$E$9:$E$93)/10))),Fperm_SI_Woolf2021!$D$9:$D$93)*BC$57+INTERCEPT(Fperm_SI_Woolf2021!$F$9:$F$93*EXP(-Fperm_SI_Woolf2021!$I$9:$I$93*$C98*IF(BC$58=Fperm_SI_Woolf2021!$E$9:$E$93,1,EXP(LN((1.1*(Fperm_SI_Woolf2021!$E$9:$E$93-BC$58)-63.1579*EXP(-0.19*Fperm_SI_Woolf2021!$E$9:$E$93)+63.1579*EXP(-0.19*BC$58))/(Fperm_SI_Woolf2021!$E$9:$E$93-BC$58))*(BC$58-Fperm_SI_Woolf2021!$E$9:$E$93)/10))) + Fperm_SI_Woolf2021!$G$9:$G$93*EXP(-Fperm_SI_Woolf2021!$J$9:$J$93*$C98*IF(BC$58=Fperm_SI_Woolf2021!$E$9:$E$93,1,EXP(LN((1.1*(Fperm_SI_Woolf2021!$E$9:$E$93-BC$58)-63.1579*EXP(-0.19*Fperm_SI_Woolf2021!$E$9:$E$93)+63.1579*EXP(-0.19*BC$58))/(Fperm_SI_Woolf2021!$E$9:$E$93-BC$58))*(BC$58-Fperm_SI_Woolf2021!$E$9:$E$93)/10))) + Fperm_SI_Woolf2021!$H$9:$H$93*EXP(-Fperm_SI_Woolf2021!$K$9:$K$93*$C98*IF(BC$58=Fperm_SI_Woolf2021!$E$9:$E$93,1,EXP(LN((1.1*(Fperm_SI_Woolf2021!$E$9:$E$93-BC$58)-63.1579*EXP(-0.19*Fperm_SI_Woolf2021!$E$9:$E$93)+63.1579*EXP(-0.19*BC$58))/(Fperm_SI_Woolf2021!$E$9:$E$93-BC$58))*(BC$58-Fperm_SI_Woolf2021!$E$9:$E$93)/10))),Fperm_SI_Woolf2021!$D$9:$D$93))</f>
        <v>0.41326567591797969</v>
      </c>
      <c r="BD98" s="51" cm="1">
        <f t="array" ref="BD98">MIN(1,SLOPE(Fperm_SI_Woolf2021!$F$9:$F$93*EXP(-Fperm_SI_Woolf2021!$I$9:$I$93*$C98*IF(BD$58=Fperm_SI_Woolf2021!$E$9:$E$93,1,EXP(LN((1.1*(Fperm_SI_Woolf2021!$E$9:$E$93-BD$58)-63.1579*EXP(-0.19*Fperm_SI_Woolf2021!$E$9:$E$93)+63.1579*EXP(-0.19*BD$58))/(Fperm_SI_Woolf2021!$E$9:$E$93-BD$58))*(BD$58-Fperm_SI_Woolf2021!$E$9:$E$93)/10))) + Fperm_SI_Woolf2021!$G$9:$G$93*EXP(-Fperm_SI_Woolf2021!$J$9:$J$93*$C98*IF(BD$58=Fperm_SI_Woolf2021!$E$9:$E$93,1,EXP(LN((1.1*(Fperm_SI_Woolf2021!$E$9:$E$93-BD$58)-63.1579*EXP(-0.19*Fperm_SI_Woolf2021!$E$9:$E$93)+63.1579*EXP(-0.19*BD$58))/(Fperm_SI_Woolf2021!$E$9:$E$93-BD$58))*(BD$58-Fperm_SI_Woolf2021!$E$9:$E$93)/10))) + Fperm_SI_Woolf2021!$H$9:$H$93*EXP(-Fperm_SI_Woolf2021!$K$9:$K$93*$C98*IF(BD$58=Fperm_SI_Woolf2021!$E$9:$E$93,1,EXP(LN((1.1*(Fperm_SI_Woolf2021!$E$9:$E$93-BD$58)-63.1579*EXP(-0.19*Fperm_SI_Woolf2021!$E$9:$E$93)+63.1579*EXP(-0.19*BD$58))/(Fperm_SI_Woolf2021!$E$9:$E$93-BD$58))*(BD$58-Fperm_SI_Woolf2021!$E$9:$E$93)/10))),Fperm_SI_Woolf2021!$D$9:$D$93)*BD$57+INTERCEPT(Fperm_SI_Woolf2021!$F$9:$F$93*EXP(-Fperm_SI_Woolf2021!$I$9:$I$93*$C98*IF(BD$58=Fperm_SI_Woolf2021!$E$9:$E$93,1,EXP(LN((1.1*(Fperm_SI_Woolf2021!$E$9:$E$93-BD$58)-63.1579*EXP(-0.19*Fperm_SI_Woolf2021!$E$9:$E$93)+63.1579*EXP(-0.19*BD$58))/(Fperm_SI_Woolf2021!$E$9:$E$93-BD$58))*(BD$58-Fperm_SI_Woolf2021!$E$9:$E$93)/10))) + Fperm_SI_Woolf2021!$G$9:$G$93*EXP(-Fperm_SI_Woolf2021!$J$9:$J$93*$C98*IF(BD$58=Fperm_SI_Woolf2021!$E$9:$E$93,1,EXP(LN((1.1*(Fperm_SI_Woolf2021!$E$9:$E$93-BD$58)-63.1579*EXP(-0.19*Fperm_SI_Woolf2021!$E$9:$E$93)+63.1579*EXP(-0.19*BD$58))/(Fperm_SI_Woolf2021!$E$9:$E$93-BD$58))*(BD$58-Fperm_SI_Woolf2021!$E$9:$E$93)/10))) + Fperm_SI_Woolf2021!$H$9:$H$93*EXP(-Fperm_SI_Woolf2021!$K$9:$K$93*$C98*IF(BD$58=Fperm_SI_Woolf2021!$E$9:$E$93,1,EXP(LN((1.1*(Fperm_SI_Woolf2021!$E$9:$E$93-BD$58)-63.1579*EXP(-0.19*Fperm_SI_Woolf2021!$E$9:$E$93)+63.1579*EXP(-0.19*BD$58))/(Fperm_SI_Woolf2021!$E$9:$E$93-BD$58))*(BD$58-Fperm_SI_Woolf2021!$E$9:$E$93)/10))),Fperm_SI_Woolf2021!$D$9:$D$93))</f>
        <v>0.38782109296527406</v>
      </c>
      <c r="BE98" s="51" cm="1">
        <f t="array" ref="BE98">MIN(1,SLOPE(Fperm_SI_Woolf2021!$F$9:$F$93*EXP(-Fperm_SI_Woolf2021!$I$9:$I$93*$C98*IF(BE$58=Fperm_SI_Woolf2021!$E$9:$E$93,1,EXP(LN((1.1*(Fperm_SI_Woolf2021!$E$9:$E$93-BE$58)-63.1579*EXP(-0.19*Fperm_SI_Woolf2021!$E$9:$E$93)+63.1579*EXP(-0.19*BE$58))/(Fperm_SI_Woolf2021!$E$9:$E$93-BE$58))*(BE$58-Fperm_SI_Woolf2021!$E$9:$E$93)/10))) + Fperm_SI_Woolf2021!$G$9:$G$93*EXP(-Fperm_SI_Woolf2021!$J$9:$J$93*$C98*IF(BE$58=Fperm_SI_Woolf2021!$E$9:$E$93,1,EXP(LN((1.1*(Fperm_SI_Woolf2021!$E$9:$E$93-BE$58)-63.1579*EXP(-0.19*Fperm_SI_Woolf2021!$E$9:$E$93)+63.1579*EXP(-0.19*BE$58))/(Fperm_SI_Woolf2021!$E$9:$E$93-BE$58))*(BE$58-Fperm_SI_Woolf2021!$E$9:$E$93)/10))) + Fperm_SI_Woolf2021!$H$9:$H$93*EXP(-Fperm_SI_Woolf2021!$K$9:$K$93*$C98*IF(BE$58=Fperm_SI_Woolf2021!$E$9:$E$93,1,EXP(LN((1.1*(Fperm_SI_Woolf2021!$E$9:$E$93-BE$58)-63.1579*EXP(-0.19*Fperm_SI_Woolf2021!$E$9:$E$93)+63.1579*EXP(-0.19*BE$58))/(Fperm_SI_Woolf2021!$E$9:$E$93-BE$58))*(BE$58-Fperm_SI_Woolf2021!$E$9:$E$93)/10))),Fperm_SI_Woolf2021!$D$9:$D$93)*BE$57+INTERCEPT(Fperm_SI_Woolf2021!$F$9:$F$93*EXP(-Fperm_SI_Woolf2021!$I$9:$I$93*$C98*IF(BE$58=Fperm_SI_Woolf2021!$E$9:$E$93,1,EXP(LN((1.1*(Fperm_SI_Woolf2021!$E$9:$E$93-BE$58)-63.1579*EXP(-0.19*Fperm_SI_Woolf2021!$E$9:$E$93)+63.1579*EXP(-0.19*BE$58))/(Fperm_SI_Woolf2021!$E$9:$E$93-BE$58))*(BE$58-Fperm_SI_Woolf2021!$E$9:$E$93)/10))) + Fperm_SI_Woolf2021!$G$9:$G$93*EXP(-Fperm_SI_Woolf2021!$J$9:$J$93*$C98*IF(BE$58=Fperm_SI_Woolf2021!$E$9:$E$93,1,EXP(LN((1.1*(Fperm_SI_Woolf2021!$E$9:$E$93-BE$58)-63.1579*EXP(-0.19*Fperm_SI_Woolf2021!$E$9:$E$93)+63.1579*EXP(-0.19*BE$58))/(Fperm_SI_Woolf2021!$E$9:$E$93-BE$58))*(BE$58-Fperm_SI_Woolf2021!$E$9:$E$93)/10))) + Fperm_SI_Woolf2021!$H$9:$H$93*EXP(-Fperm_SI_Woolf2021!$K$9:$K$93*$C98*IF(BE$58=Fperm_SI_Woolf2021!$E$9:$E$93,1,EXP(LN((1.1*(Fperm_SI_Woolf2021!$E$9:$E$93-BE$58)-63.1579*EXP(-0.19*Fperm_SI_Woolf2021!$E$9:$E$93)+63.1579*EXP(-0.19*BE$58))/(Fperm_SI_Woolf2021!$E$9:$E$93-BE$58))*(BE$58-Fperm_SI_Woolf2021!$E$9:$E$93)/10))),Fperm_SI_Woolf2021!$D$9:$D$93))</f>
        <v>0.36237651001256849</v>
      </c>
      <c r="BF98" s="51" cm="1">
        <f t="array" ref="BF98">MIN(1,SLOPE(Fperm_SI_Woolf2021!$F$9:$F$93*EXP(-Fperm_SI_Woolf2021!$I$9:$I$93*$C98*IF(BF$58=Fperm_SI_Woolf2021!$E$9:$E$93,1,EXP(LN((1.1*(Fperm_SI_Woolf2021!$E$9:$E$93-BF$58)-63.1579*EXP(-0.19*Fperm_SI_Woolf2021!$E$9:$E$93)+63.1579*EXP(-0.19*BF$58))/(Fperm_SI_Woolf2021!$E$9:$E$93-BF$58))*(BF$58-Fperm_SI_Woolf2021!$E$9:$E$93)/10))) + Fperm_SI_Woolf2021!$G$9:$G$93*EXP(-Fperm_SI_Woolf2021!$J$9:$J$93*$C98*IF(BF$58=Fperm_SI_Woolf2021!$E$9:$E$93,1,EXP(LN((1.1*(Fperm_SI_Woolf2021!$E$9:$E$93-BF$58)-63.1579*EXP(-0.19*Fperm_SI_Woolf2021!$E$9:$E$93)+63.1579*EXP(-0.19*BF$58))/(Fperm_SI_Woolf2021!$E$9:$E$93-BF$58))*(BF$58-Fperm_SI_Woolf2021!$E$9:$E$93)/10))) + Fperm_SI_Woolf2021!$H$9:$H$93*EXP(-Fperm_SI_Woolf2021!$K$9:$K$93*$C98*IF(BF$58=Fperm_SI_Woolf2021!$E$9:$E$93,1,EXP(LN((1.1*(Fperm_SI_Woolf2021!$E$9:$E$93-BF$58)-63.1579*EXP(-0.19*Fperm_SI_Woolf2021!$E$9:$E$93)+63.1579*EXP(-0.19*BF$58))/(Fperm_SI_Woolf2021!$E$9:$E$93-BF$58))*(BF$58-Fperm_SI_Woolf2021!$E$9:$E$93)/10))),Fperm_SI_Woolf2021!$D$9:$D$93)*BF$57+INTERCEPT(Fperm_SI_Woolf2021!$F$9:$F$93*EXP(-Fperm_SI_Woolf2021!$I$9:$I$93*$C98*IF(BF$58=Fperm_SI_Woolf2021!$E$9:$E$93,1,EXP(LN((1.1*(Fperm_SI_Woolf2021!$E$9:$E$93-BF$58)-63.1579*EXP(-0.19*Fperm_SI_Woolf2021!$E$9:$E$93)+63.1579*EXP(-0.19*BF$58))/(Fperm_SI_Woolf2021!$E$9:$E$93-BF$58))*(BF$58-Fperm_SI_Woolf2021!$E$9:$E$93)/10))) + Fperm_SI_Woolf2021!$G$9:$G$93*EXP(-Fperm_SI_Woolf2021!$J$9:$J$93*$C98*IF(BF$58=Fperm_SI_Woolf2021!$E$9:$E$93,1,EXP(LN((1.1*(Fperm_SI_Woolf2021!$E$9:$E$93-BF$58)-63.1579*EXP(-0.19*Fperm_SI_Woolf2021!$E$9:$E$93)+63.1579*EXP(-0.19*BF$58))/(Fperm_SI_Woolf2021!$E$9:$E$93-BF$58))*(BF$58-Fperm_SI_Woolf2021!$E$9:$E$93)/10))) + Fperm_SI_Woolf2021!$H$9:$H$93*EXP(-Fperm_SI_Woolf2021!$K$9:$K$93*$C98*IF(BF$58=Fperm_SI_Woolf2021!$E$9:$E$93,1,EXP(LN((1.1*(Fperm_SI_Woolf2021!$E$9:$E$93-BF$58)-63.1579*EXP(-0.19*Fperm_SI_Woolf2021!$E$9:$E$93)+63.1579*EXP(-0.19*BF$58))/(Fperm_SI_Woolf2021!$E$9:$E$93-BF$58))*(BF$58-Fperm_SI_Woolf2021!$E$9:$E$93)/10))),Fperm_SI_Woolf2021!$D$9:$D$93))</f>
        <v>0.33693192705986291</v>
      </c>
      <c r="BG98" s="51" cm="1">
        <f t="array" ref="BG98">MIN(1,SLOPE(Fperm_SI_Woolf2021!$F$9:$F$93*EXP(-Fperm_SI_Woolf2021!$I$9:$I$93*$C98*IF(BG$58=Fperm_SI_Woolf2021!$E$9:$E$93,1,EXP(LN((1.1*(Fperm_SI_Woolf2021!$E$9:$E$93-BG$58)-63.1579*EXP(-0.19*Fperm_SI_Woolf2021!$E$9:$E$93)+63.1579*EXP(-0.19*BG$58))/(Fperm_SI_Woolf2021!$E$9:$E$93-BG$58))*(BG$58-Fperm_SI_Woolf2021!$E$9:$E$93)/10))) + Fperm_SI_Woolf2021!$G$9:$G$93*EXP(-Fperm_SI_Woolf2021!$J$9:$J$93*$C98*IF(BG$58=Fperm_SI_Woolf2021!$E$9:$E$93,1,EXP(LN((1.1*(Fperm_SI_Woolf2021!$E$9:$E$93-BG$58)-63.1579*EXP(-0.19*Fperm_SI_Woolf2021!$E$9:$E$93)+63.1579*EXP(-0.19*BG$58))/(Fperm_SI_Woolf2021!$E$9:$E$93-BG$58))*(BG$58-Fperm_SI_Woolf2021!$E$9:$E$93)/10))) + Fperm_SI_Woolf2021!$H$9:$H$93*EXP(-Fperm_SI_Woolf2021!$K$9:$K$93*$C98*IF(BG$58=Fperm_SI_Woolf2021!$E$9:$E$93,1,EXP(LN((1.1*(Fperm_SI_Woolf2021!$E$9:$E$93-BG$58)-63.1579*EXP(-0.19*Fperm_SI_Woolf2021!$E$9:$E$93)+63.1579*EXP(-0.19*BG$58))/(Fperm_SI_Woolf2021!$E$9:$E$93-BG$58))*(BG$58-Fperm_SI_Woolf2021!$E$9:$E$93)/10))),Fperm_SI_Woolf2021!$D$9:$D$93)*BG$57+INTERCEPT(Fperm_SI_Woolf2021!$F$9:$F$93*EXP(-Fperm_SI_Woolf2021!$I$9:$I$93*$C98*IF(BG$58=Fperm_SI_Woolf2021!$E$9:$E$93,1,EXP(LN((1.1*(Fperm_SI_Woolf2021!$E$9:$E$93-BG$58)-63.1579*EXP(-0.19*Fperm_SI_Woolf2021!$E$9:$E$93)+63.1579*EXP(-0.19*BG$58))/(Fperm_SI_Woolf2021!$E$9:$E$93-BG$58))*(BG$58-Fperm_SI_Woolf2021!$E$9:$E$93)/10))) + Fperm_SI_Woolf2021!$G$9:$G$93*EXP(-Fperm_SI_Woolf2021!$J$9:$J$93*$C98*IF(BG$58=Fperm_SI_Woolf2021!$E$9:$E$93,1,EXP(LN((1.1*(Fperm_SI_Woolf2021!$E$9:$E$93-BG$58)-63.1579*EXP(-0.19*Fperm_SI_Woolf2021!$E$9:$E$93)+63.1579*EXP(-0.19*BG$58))/(Fperm_SI_Woolf2021!$E$9:$E$93-BG$58))*(BG$58-Fperm_SI_Woolf2021!$E$9:$E$93)/10))) + Fperm_SI_Woolf2021!$H$9:$H$93*EXP(-Fperm_SI_Woolf2021!$K$9:$K$93*$C98*IF(BG$58=Fperm_SI_Woolf2021!$E$9:$E$93,1,EXP(LN((1.1*(Fperm_SI_Woolf2021!$E$9:$E$93-BG$58)-63.1579*EXP(-0.19*Fperm_SI_Woolf2021!$E$9:$E$93)+63.1579*EXP(-0.19*BG$58))/(Fperm_SI_Woolf2021!$E$9:$E$93-BG$58))*(BG$58-Fperm_SI_Woolf2021!$E$9:$E$93)/10))),Fperm_SI_Woolf2021!$D$9:$D$93))</f>
        <v>0.31148734410715728</v>
      </c>
      <c r="BH98" s="51" cm="1">
        <f t="array" ref="BH98">MIN(1,SLOPE(Fperm_SI_Woolf2021!$F$9:$F$93*EXP(-Fperm_SI_Woolf2021!$I$9:$I$93*$C98*IF(BH$58=Fperm_SI_Woolf2021!$E$9:$E$93,1,EXP(LN((1.1*(Fperm_SI_Woolf2021!$E$9:$E$93-BH$58)-63.1579*EXP(-0.19*Fperm_SI_Woolf2021!$E$9:$E$93)+63.1579*EXP(-0.19*BH$58))/(Fperm_SI_Woolf2021!$E$9:$E$93-BH$58))*(BH$58-Fperm_SI_Woolf2021!$E$9:$E$93)/10))) + Fperm_SI_Woolf2021!$G$9:$G$93*EXP(-Fperm_SI_Woolf2021!$J$9:$J$93*$C98*IF(BH$58=Fperm_SI_Woolf2021!$E$9:$E$93,1,EXP(LN((1.1*(Fperm_SI_Woolf2021!$E$9:$E$93-BH$58)-63.1579*EXP(-0.19*Fperm_SI_Woolf2021!$E$9:$E$93)+63.1579*EXP(-0.19*BH$58))/(Fperm_SI_Woolf2021!$E$9:$E$93-BH$58))*(BH$58-Fperm_SI_Woolf2021!$E$9:$E$93)/10))) + Fperm_SI_Woolf2021!$H$9:$H$93*EXP(-Fperm_SI_Woolf2021!$K$9:$K$93*$C98*IF(BH$58=Fperm_SI_Woolf2021!$E$9:$E$93,1,EXP(LN((1.1*(Fperm_SI_Woolf2021!$E$9:$E$93-BH$58)-63.1579*EXP(-0.19*Fperm_SI_Woolf2021!$E$9:$E$93)+63.1579*EXP(-0.19*BH$58))/(Fperm_SI_Woolf2021!$E$9:$E$93-BH$58))*(BH$58-Fperm_SI_Woolf2021!$E$9:$E$93)/10))),Fperm_SI_Woolf2021!$D$9:$D$93)*BH$57+INTERCEPT(Fperm_SI_Woolf2021!$F$9:$F$93*EXP(-Fperm_SI_Woolf2021!$I$9:$I$93*$C98*IF(BH$58=Fperm_SI_Woolf2021!$E$9:$E$93,1,EXP(LN((1.1*(Fperm_SI_Woolf2021!$E$9:$E$93-BH$58)-63.1579*EXP(-0.19*Fperm_SI_Woolf2021!$E$9:$E$93)+63.1579*EXP(-0.19*BH$58))/(Fperm_SI_Woolf2021!$E$9:$E$93-BH$58))*(BH$58-Fperm_SI_Woolf2021!$E$9:$E$93)/10))) + Fperm_SI_Woolf2021!$G$9:$G$93*EXP(-Fperm_SI_Woolf2021!$J$9:$J$93*$C98*IF(BH$58=Fperm_SI_Woolf2021!$E$9:$E$93,1,EXP(LN((1.1*(Fperm_SI_Woolf2021!$E$9:$E$93-BH$58)-63.1579*EXP(-0.19*Fperm_SI_Woolf2021!$E$9:$E$93)+63.1579*EXP(-0.19*BH$58))/(Fperm_SI_Woolf2021!$E$9:$E$93-BH$58))*(BH$58-Fperm_SI_Woolf2021!$E$9:$E$93)/10))) + Fperm_SI_Woolf2021!$H$9:$H$93*EXP(-Fperm_SI_Woolf2021!$K$9:$K$93*$C98*IF(BH$58=Fperm_SI_Woolf2021!$E$9:$E$93,1,EXP(LN((1.1*(Fperm_SI_Woolf2021!$E$9:$E$93-BH$58)-63.1579*EXP(-0.19*Fperm_SI_Woolf2021!$E$9:$E$93)+63.1579*EXP(-0.19*BH$58))/(Fperm_SI_Woolf2021!$E$9:$E$93-BH$58))*(BH$58-Fperm_SI_Woolf2021!$E$9:$E$93)/10))),Fperm_SI_Woolf2021!$D$9:$D$93))</f>
        <v>0.28604276115445165</v>
      </c>
      <c r="BI98" s="51" cm="1">
        <f t="array" ref="BI98">MIN(1,SLOPE(Fperm_SI_Woolf2021!$F$9:$F$93*EXP(-Fperm_SI_Woolf2021!$I$9:$I$93*$C98*IF(BI$58=Fperm_SI_Woolf2021!$E$9:$E$93,1,EXP(LN((1.1*(Fperm_SI_Woolf2021!$E$9:$E$93-BI$58)-63.1579*EXP(-0.19*Fperm_SI_Woolf2021!$E$9:$E$93)+63.1579*EXP(-0.19*BI$58))/(Fperm_SI_Woolf2021!$E$9:$E$93-BI$58))*(BI$58-Fperm_SI_Woolf2021!$E$9:$E$93)/10))) + Fperm_SI_Woolf2021!$G$9:$G$93*EXP(-Fperm_SI_Woolf2021!$J$9:$J$93*$C98*IF(BI$58=Fperm_SI_Woolf2021!$E$9:$E$93,1,EXP(LN((1.1*(Fperm_SI_Woolf2021!$E$9:$E$93-BI$58)-63.1579*EXP(-0.19*Fperm_SI_Woolf2021!$E$9:$E$93)+63.1579*EXP(-0.19*BI$58))/(Fperm_SI_Woolf2021!$E$9:$E$93-BI$58))*(BI$58-Fperm_SI_Woolf2021!$E$9:$E$93)/10))) + Fperm_SI_Woolf2021!$H$9:$H$93*EXP(-Fperm_SI_Woolf2021!$K$9:$K$93*$C98*IF(BI$58=Fperm_SI_Woolf2021!$E$9:$E$93,1,EXP(LN((1.1*(Fperm_SI_Woolf2021!$E$9:$E$93-BI$58)-63.1579*EXP(-0.19*Fperm_SI_Woolf2021!$E$9:$E$93)+63.1579*EXP(-0.19*BI$58))/(Fperm_SI_Woolf2021!$E$9:$E$93-BI$58))*(BI$58-Fperm_SI_Woolf2021!$E$9:$E$93)/10))),Fperm_SI_Woolf2021!$D$9:$D$93)*BI$57+INTERCEPT(Fperm_SI_Woolf2021!$F$9:$F$93*EXP(-Fperm_SI_Woolf2021!$I$9:$I$93*$C98*IF(BI$58=Fperm_SI_Woolf2021!$E$9:$E$93,1,EXP(LN((1.1*(Fperm_SI_Woolf2021!$E$9:$E$93-BI$58)-63.1579*EXP(-0.19*Fperm_SI_Woolf2021!$E$9:$E$93)+63.1579*EXP(-0.19*BI$58))/(Fperm_SI_Woolf2021!$E$9:$E$93-BI$58))*(BI$58-Fperm_SI_Woolf2021!$E$9:$E$93)/10))) + Fperm_SI_Woolf2021!$G$9:$G$93*EXP(-Fperm_SI_Woolf2021!$J$9:$J$93*$C98*IF(BI$58=Fperm_SI_Woolf2021!$E$9:$E$93,1,EXP(LN((1.1*(Fperm_SI_Woolf2021!$E$9:$E$93-BI$58)-63.1579*EXP(-0.19*Fperm_SI_Woolf2021!$E$9:$E$93)+63.1579*EXP(-0.19*BI$58))/(Fperm_SI_Woolf2021!$E$9:$E$93-BI$58))*(BI$58-Fperm_SI_Woolf2021!$E$9:$E$93)/10))) + Fperm_SI_Woolf2021!$H$9:$H$93*EXP(-Fperm_SI_Woolf2021!$K$9:$K$93*$C98*IF(BI$58=Fperm_SI_Woolf2021!$E$9:$E$93,1,EXP(LN((1.1*(Fperm_SI_Woolf2021!$E$9:$E$93-BI$58)-63.1579*EXP(-0.19*Fperm_SI_Woolf2021!$E$9:$E$93)+63.1579*EXP(-0.19*BI$58))/(Fperm_SI_Woolf2021!$E$9:$E$93-BI$58))*(BI$58-Fperm_SI_Woolf2021!$E$9:$E$93)/10))),Fperm_SI_Woolf2021!$D$9:$D$93))</f>
        <v>0.26059817820174608</v>
      </c>
      <c r="BJ98" s="51" cm="1">
        <f t="array" ref="BJ98">MIN(1,SLOPE(Fperm_SI_Woolf2021!$F$9:$F$93*EXP(-Fperm_SI_Woolf2021!$I$9:$I$93*$C98*IF(BJ$58=Fperm_SI_Woolf2021!$E$9:$E$93,1,EXP(LN((1.1*(Fperm_SI_Woolf2021!$E$9:$E$93-BJ$58)-63.1579*EXP(-0.19*Fperm_SI_Woolf2021!$E$9:$E$93)+63.1579*EXP(-0.19*BJ$58))/(Fperm_SI_Woolf2021!$E$9:$E$93-BJ$58))*(BJ$58-Fperm_SI_Woolf2021!$E$9:$E$93)/10))) + Fperm_SI_Woolf2021!$G$9:$G$93*EXP(-Fperm_SI_Woolf2021!$J$9:$J$93*$C98*IF(BJ$58=Fperm_SI_Woolf2021!$E$9:$E$93,1,EXP(LN((1.1*(Fperm_SI_Woolf2021!$E$9:$E$93-BJ$58)-63.1579*EXP(-0.19*Fperm_SI_Woolf2021!$E$9:$E$93)+63.1579*EXP(-0.19*BJ$58))/(Fperm_SI_Woolf2021!$E$9:$E$93-BJ$58))*(BJ$58-Fperm_SI_Woolf2021!$E$9:$E$93)/10))) + Fperm_SI_Woolf2021!$H$9:$H$93*EXP(-Fperm_SI_Woolf2021!$K$9:$K$93*$C98*IF(BJ$58=Fperm_SI_Woolf2021!$E$9:$E$93,1,EXP(LN((1.1*(Fperm_SI_Woolf2021!$E$9:$E$93-BJ$58)-63.1579*EXP(-0.19*Fperm_SI_Woolf2021!$E$9:$E$93)+63.1579*EXP(-0.19*BJ$58))/(Fperm_SI_Woolf2021!$E$9:$E$93-BJ$58))*(BJ$58-Fperm_SI_Woolf2021!$E$9:$E$93)/10))),Fperm_SI_Woolf2021!$D$9:$D$93)*BJ$57+INTERCEPT(Fperm_SI_Woolf2021!$F$9:$F$93*EXP(-Fperm_SI_Woolf2021!$I$9:$I$93*$C98*IF(BJ$58=Fperm_SI_Woolf2021!$E$9:$E$93,1,EXP(LN((1.1*(Fperm_SI_Woolf2021!$E$9:$E$93-BJ$58)-63.1579*EXP(-0.19*Fperm_SI_Woolf2021!$E$9:$E$93)+63.1579*EXP(-0.19*BJ$58))/(Fperm_SI_Woolf2021!$E$9:$E$93-BJ$58))*(BJ$58-Fperm_SI_Woolf2021!$E$9:$E$93)/10))) + Fperm_SI_Woolf2021!$G$9:$G$93*EXP(-Fperm_SI_Woolf2021!$J$9:$J$93*$C98*IF(BJ$58=Fperm_SI_Woolf2021!$E$9:$E$93,1,EXP(LN((1.1*(Fperm_SI_Woolf2021!$E$9:$E$93-BJ$58)-63.1579*EXP(-0.19*Fperm_SI_Woolf2021!$E$9:$E$93)+63.1579*EXP(-0.19*BJ$58))/(Fperm_SI_Woolf2021!$E$9:$E$93-BJ$58))*(BJ$58-Fperm_SI_Woolf2021!$E$9:$E$93)/10))) + Fperm_SI_Woolf2021!$H$9:$H$93*EXP(-Fperm_SI_Woolf2021!$K$9:$K$93*$C98*IF(BJ$58=Fperm_SI_Woolf2021!$E$9:$E$93,1,EXP(LN((1.1*(Fperm_SI_Woolf2021!$E$9:$E$93-BJ$58)-63.1579*EXP(-0.19*Fperm_SI_Woolf2021!$E$9:$E$93)+63.1579*EXP(-0.19*BJ$58))/(Fperm_SI_Woolf2021!$E$9:$E$93-BJ$58))*(BJ$58-Fperm_SI_Woolf2021!$E$9:$E$93)/10))),Fperm_SI_Woolf2021!$D$9:$D$93))</f>
        <v>0.23515359524904045</v>
      </c>
      <c r="BK98" s="51" cm="1">
        <f t="array" ref="BK98">MIN(1,SLOPE(Fperm_SI_Woolf2021!$F$9:$F$93*EXP(-Fperm_SI_Woolf2021!$I$9:$I$93*$C98*IF(BK$58=Fperm_SI_Woolf2021!$E$9:$E$93,1,EXP(LN((1.1*(Fperm_SI_Woolf2021!$E$9:$E$93-BK$58)-63.1579*EXP(-0.19*Fperm_SI_Woolf2021!$E$9:$E$93)+63.1579*EXP(-0.19*BK$58))/(Fperm_SI_Woolf2021!$E$9:$E$93-BK$58))*(BK$58-Fperm_SI_Woolf2021!$E$9:$E$93)/10))) + Fperm_SI_Woolf2021!$G$9:$G$93*EXP(-Fperm_SI_Woolf2021!$J$9:$J$93*$C98*IF(BK$58=Fperm_SI_Woolf2021!$E$9:$E$93,1,EXP(LN((1.1*(Fperm_SI_Woolf2021!$E$9:$E$93-BK$58)-63.1579*EXP(-0.19*Fperm_SI_Woolf2021!$E$9:$E$93)+63.1579*EXP(-0.19*BK$58))/(Fperm_SI_Woolf2021!$E$9:$E$93-BK$58))*(BK$58-Fperm_SI_Woolf2021!$E$9:$E$93)/10))) + Fperm_SI_Woolf2021!$H$9:$H$93*EXP(-Fperm_SI_Woolf2021!$K$9:$K$93*$C98*IF(BK$58=Fperm_SI_Woolf2021!$E$9:$E$93,1,EXP(LN((1.1*(Fperm_SI_Woolf2021!$E$9:$E$93-BK$58)-63.1579*EXP(-0.19*Fperm_SI_Woolf2021!$E$9:$E$93)+63.1579*EXP(-0.19*BK$58))/(Fperm_SI_Woolf2021!$E$9:$E$93-BK$58))*(BK$58-Fperm_SI_Woolf2021!$E$9:$E$93)/10))),Fperm_SI_Woolf2021!$D$9:$D$93)*BK$57+INTERCEPT(Fperm_SI_Woolf2021!$F$9:$F$93*EXP(-Fperm_SI_Woolf2021!$I$9:$I$93*$C98*IF(BK$58=Fperm_SI_Woolf2021!$E$9:$E$93,1,EXP(LN((1.1*(Fperm_SI_Woolf2021!$E$9:$E$93-BK$58)-63.1579*EXP(-0.19*Fperm_SI_Woolf2021!$E$9:$E$93)+63.1579*EXP(-0.19*BK$58))/(Fperm_SI_Woolf2021!$E$9:$E$93-BK$58))*(BK$58-Fperm_SI_Woolf2021!$E$9:$E$93)/10))) + Fperm_SI_Woolf2021!$G$9:$G$93*EXP(-Fperm_SI_Woolf2021!$J$9:$J$93*$C98*IF(BK$58=Fperm_SI_Woolf2021!$E$9:$E$93,1,EXP(LN((1.1*(Fperm_SI_Woolf2021!$E$9:$E$93-BK$58)-63.1579*EXP(-0.19*Fperm_SI_Woolf2021!$E$9:$E$93)+63.1579*EXP(-0.19*BK$58))/(Fperm_SI_Woolf2021!$E$9:$E$93-BK$58))*(BK$58-Fperm_SI_Woolf2021!$E$9:$E$93)/10))) + Fperm_SI_Woolf2021!$H$9:$H$93*EXP(-Fperm_SI_Woolf2021!$K$9:$K$93*$C98*IF(BK$58=Fperm_SI_Woolf2021!$E$9:$E$93,1,EXP(LN((1.1*(Fperm_SI_Woolf2021!$E$9:$E$93-BK$58)-63.1579*EXP(-0.19*Fperm_SI_Woolf2021!$E$9:$E$93)+63.1579*EXP(-0.19*BK$58))/(Fperm_SI_Woolf2021!$E$9:$E$93-BK$58))*(BK$58-Fperm_SI_Woolf2021!$E$9:$E$93)/10))),Fperm_SI_Woolf2021!$D$9:$D$93))</f>
        <v>0.20970901229633482</v>
      </c>
      <c r="BL98" s="51" cm="1">
        <f t="array" ref="BL98">MIN(1,SLOPE(Fperm_SI_Woolf2021!$F$9:$F$93*EXP(-Fperm_SI_Woolf2021!$I$9:$I$93*$C98*IF(BL$58=Fperm_SI_Woolf2021!$E$9:$E$93,1,EXP(LN((1.1*(Fperm_SI_Woolf2021!$E$9:$E$93-BL$58)-63.1579*EXP(-0.19*Fperm_SI_Woolf2021!$E$9:$E$93)+63.1579*EXP(-0.19*BL$58))/(Fperm_SI_Woolf2021!$E$9:$E$93-BL$58))*(BL$58-Fperm_SI_Woolf2021!$E$9:$E$93)/10))) + Fperm_SI_Woolf2021!$G$9:$G$93*EXP(-Fperm_SI_Woolf2021!$J$9:$J$93*$C98*IF(BL$58=Fperm_SI_Woolf2021!$E$9:$E$93,1,EXP(LN((1.1*(Fperm_SI_Woolf2021!$E$9:$E$93-BL$58)-63.1579*EXP(-0.19*Fperm_SI_Woolf2021!$E$9:$E$93)+63.1579*EXP(-0.19*BL$58))/(Fperm_SI_Woolf2021!$E$9:$E$93-BL$58))*(BL$58-Fperm_SI_Woolf2021!$E$9:$E$93)/10))) + Fperm_SI_Woolf2021!$H$9:$H$93*EXP(-Fperm_SI_Woolf2021!$K$9:$K$93*$C98*IF(BL$58=Fperm_SI_Woolf2021!$E$9:$E$93,1,EXP(LN((1.1*(Fperm_SI_Woolf2021!$E$9:$E$93-BL$58)-63.1579*EXP(-0.19*Fperm_SI_Woolf2021!$E$9:$E$93)+63.1579*EXP(-0.19*BL$58))/(Fperm_SI_Woolf2021!$E$9:$E$93-BL$58))*(BL$58-Fperm_SI_Woolf2021!$E$9:$E$93)/10))),Fperm_SI_Woolf2021!$D$9:$D$93)*BL$57+INTERCEPT(Fperm_SI_Woolf2021!$F$9:$F$93*EXP(-Fperm_SI_Woolf2021!$I$9:$I$93*$C98*IF(BL$58=Fperm_SI_Woolf2021!$E$9:$E$93,1,EXP(LN((1.1*(Fperm_SI_Woolf2021!$E$9:$E$93-BL$58)-63.1579*EXP(-0.19*Fperm_SI_Woolf2021!$E$9:$E$93)+63.1579*EXP(-0.19*BL$58))/(Fperm_SI_Woolf2021!$E$9:$E$93-BL$58))*(BL$58-Fperm_SI_Woolf2021!$E$9:$E$93)/10))) + Fperm_SI_Woolf2021!$G$9:$G$93*EXP(-Fperm_SI_Woolf2021!$J$9:$J$93*$C98*IF(BL$58=Fperm_SI_Woolf2021!$E$9:$E$93,1,EXP(LN((1.1*(Fperm_SI_Woolf2021!$E$9:$E$93-BL$58)-63.1579*EXP(-0.19*Fperm_SI_Woolf2021!$E$9:$E$93)+63.1579*EXP(-0.19*BL$58))/(Fperm_SI_Woolf2021!$E$9:$E$93-BL$58))*(BL$58-Fperm_SI_Woolf2021!$E$9:$E$93)/10))) + Fperm_SI_Woolf2021!$H$9:$H$93*EXP(-Fperm_SI_Woolf2021!$K$9:$K$93*$C98*IF(BL$58=Fperm_SI_Woolf2021!$E$9:$E$93,1,EXP(LN((1.1*(Fperm_SI_Woolf2021!$E$9:$E$93-BL$58)-63.1579*EXP(-0.19*Fperm_SI_Woolf2021!$E$9:$E$93)+63.1579*EXP(-0.19*BL$58))/(Fperm_SI_Woolf2021!$E$9:$E$93-BL$58))*(BL$58-Fperm_SI_Woolf2021!$E$9:$E$93)/10))),Fperm_SI_Woolf2021!$D$9:$D$93))</f>
        <v>0.51840502005882327</v>
      </c>
      <c r="BM98" s="51" cm="1">
        <f t="array" ref="BM98">MIN(1,SLOPE(Fperm_SI_Woolf2021!$F$9:$F$93*EXP(-Fperm_SI_Woolf2021!$I$9:$I$93*$C98*IF(BM$58=Fperm_SI_Woolf2021!$E$9:$E$93,1,EXP(LN((1.1*(Fperm_SI_Woolf2021!$E$9:$E$93-BM$58)-63.1579*EXP(-0.19*Fperm_SI_Woolf2021!$E$9:$E$93)+63.1579*EXP(-0.19*BM$58))/(Fperm_SI_Woolf2021!$E$9:$E$93-BM$58))*(BM$58-Fperm_SI_Woolf2021!$E$9:$E$93)/10))) + Fperm_SI_Woolf2021!$G$9:$G$93*EXP(-Fperm_SI_Woolf2021!$J$9:$J$93*$C98*IF(BM$58=Fperm_SI_Woolf2021!$E$9:$E$93,1,EXP(LN((1.1*(Fperm_SI_Woolf2021!$E$9:$E$93-BM$58)-63.1579*EXP(-0.19*Fperm_SI_Woolf2021!$E$9:$E$93)+63.1579*EXP(-0.19*BM$58))/(Fperm_SI_Woolf2021!$E$9:$E$93-BM$58))*(BM$58-Fperm_SI_Woolf2021!$E$9:$E$93)/10))) + Fperm_SI_Woolf2021!$H$9:$H$93*EXP(-Fperm_SI_Woolf2021!$K$9:$K$93*$C98*IF(BM$58=Fperm_SI_Woolf2021!$E$9:$E$93,1,EXP(LN((1.1*(Fperm_SI_Woolf2021!$E$9:$E$93-BM$58)-63.1579*EXP(-0.19*Fperm_SI_Woolf2021!$E$9:$E$93)+63.1579*EXP(-0.19*BM$58))/(Fperm_SI_Woolf2021!$E$9:$E$93-BM$58))*(BM$58-Fperm_SI_Woolf2021!$E$9:$E$93)/10))),Fperm_SI_Woolf2021!$D$9:$D$93)*BM$57+INTERCEPT(Fperm_SI_Woolf2021!$F$9:$F$93*EXP(-Fperm_SI_Woolf2021!$I$9:$I$93*$C98*IF(BM$58=Fperm_SI_Woolf2021!$E$9:$E$93,1,EXP(LN((1.1*(Fperm_SI_Woolf2021!$E$9:$E$93-BM$58)-63.1579*EXP(-0.19*Fperm_SI_Woolf2021!$E$9:$E$93)+63.1579*EXP(-0.19*BM$58))/(Fperm_SI_Woolf2021!$E$9:$E$93-BM$58))*(BM$58-Fperm_SI_Woolf2021!$E$9:$E$93)/10))) + Fperm_SI_Woolf2021!$G$9:$G$93*EXP(-Fperm_SI_Woolf2021!$J$9:$J$93*$C98*IF(BM$58=Fperm_SI_Woolf2021!$E$9:$E$93,1,EXP(LN((1.1*(Fperm_SI_Woolf2021!$E$9:$E$93-BM$58)-63.1579*EXP(-0.19*Fperm_SI_Woolf2021!$E$9:$E$93)+63.1579*EXP(-0.19*BM$58))/(Fperm_SI_Woolf2021!$E$9:$E$93-BM$58))*(BM$58-Fperm_SI_Woolf2021!$E$9:$E$93)/10))) + Fperm_SI_Woolf2021!$H$9:$H$93*EXP(-Fperm_SI_Woolf2021!$K$9:$K$93*$C98*IF(BM$58=Fperm_SI_Woolf2021!$E$9:$E$93,1,EXP(LN((1.1*(Fperm_SI_Woolf2021!$E$9:$E$93-BM$58)-63.1579*EXP(-0.19*Fperm_SI_Woolf2021!$E$9:$E$93)+63.1579*EXP(-0.19*BM$58))/(Fperm_SI_Woolf2021!$E$9:$E$93-BM$58))*(BM$58-Fperm_SI_Woolf2021!$E$9:$E$93)/10))),Fperm_SI_Woolf2021!$D$9:$D$93))</f>
        <v>0.49472064585647407</v>
      </c>
      <c r="BN98" s="51" cm="1">
        <f t="array" ref="BN98">MIN(1,SLOPE(Fperm_SI_Woolf2021!$F$9:$F$93*EXP(-Fperm_SI_Woolf2021!$I$9:$I$93*$C98*IF(BN$58=Fperm_SI_Woolf2021!$E$9:$E$93,1,EXP(LN((1.1*(Fperm_SI_Woolf2021!$E$9:$E$93-BN$58)-63.1579*EXP(-0.19*Fperm_SI_Woolf2021!$E$9:$E$93)+63.1579*EXP(-0.19*BN$58))/(Fperm_SI_Woolf2021!$E$9:$E$93-BN$58))*(BN$58-Fperm_SI_Woolf2021!$E$9:$E$93)/10))) + Fperm_SI_Woolf2021!$G$9:$G$93*EXP(-Fperm_SI_Woolf2021!$J$9:$J$93*$C98*IF(BN$58=Fperm_SI_Woolf2021!$E$9:$E$93,1,EXP(LN((1.1*(Fperm_SI_Woolf2021!$E$9:$E$93-BN$58)-63.1579*EXP(-0.19*Fperm_SI_Woolf2021!$E$9:$E$93)+63.1579*EXP(-0.19*BN$58))/(Fperm_SI_Woolf2021!$E$9:$E$93-BN$58))*(BN$58-Fperm_SI_Woolf2021!$E$9:$E$93)/10))) + Fperm_SI_Woolf2021!$H$9:$H$93*EXP(-Fperm_SI_Woolf2021!$K$9:$K$93*$C98*IF(BN$58=Fperm_SI_Woolf2021!$E$9:$E$93,1,EXP(LN((1.1*(Fperm_SI_Woolf2021!$E$9:$E$93-BN$58)-63.1579*EXP(-0.19*Fperm_SI_Woolf2021!$E$9:$E$93)+63.1579*EXP(-0.19*BN$58))/(Fperm_SI_Woolf2021!$E$9:$E$93-BN$58))*(BN$58-Fperm_SI_Woolf2021!$E$9:$E$93)/10))),Fperm_SI_Woolf2021!$D$9:$D$93)*BN$57+INTERCEPT(Fperm_SI_Woolf2021!$F$9:$F$93*EXP(-Fperm_SI_Woolf2021!$I$9:$I$93*$C98*IF(BN$58=Fperm_SI_Woolf2021!$E$9:$E$93,1,EXP(LN((1.1*(Fperm_SI_Woolf2021!$E$9:$E$93-BN$58)-63.1579*EXP(-0.19*Fperm_SI_Woolf2021!$E$9:$E$93)+63.1579*EXP(-0.19*BN$58))/(Fperm_SI_Woolf2021!$E$9:$E$93-BN$58))*(BN$58-Fperm_SI_Woolf2021!$E$9:$E$93)/10))) + Fperm_SI_Woolf2021!$G$9:$G$93*EXP(-Fperm_SI_Woolf2021!$J$9:$J$93*$C98*IF(BN$58=Fperm_SI_Woolf2021!$E$9:$E$93,1,EXP(LN((1.1*(Fperm_SI_Woolf2021!$E$9:$E$93-BN$58)-63.1579*EXP(-0.19*Fperm_SI_Woolf2021!$E$9:$E$93)+63.1579*EXP(-0.19*BN$58))/(Fperm_SI_Woolf2021!$E$9:$E$93-BN$58))*(BN$58-Fperm_SI_Woolf2021!$E$9:$E$93)/10))) + Fperm_SI_Woolf2021!$H$9:$H$93*EXP(-Fperm_SI_Woolf2021!$K$9:$K$93*$C98*IF(BN$58=Fperm_SI_Woolf2021!$E$9:$E$93,1,EXP(LN((1.1*(Fperm_SI_Woolf2021!$E$9:$E$93-BN$58)-63.1579*EXP(-0.19*Fperm_SI_Woolf2021!$E$9:$E$93)+63.1579*EXP(-0.19*BN$58))/(Fperm_SI_Woolf2021!$E$9:$E$93-BN$58))*(BN$58-Fperm_SI_Woolf2021!$E$9:$E$93)/10))),Fperm_SI_Woolf2021!$D$9:$D$93))</f>
        <v>0.47103627165412487</v>
      </c>
      <c r="BO98" s="51" cm="1">
        <f t="array" ref="BO98">MIN(1,SLOPE(Fperm_SI_Woolf2021!$F$9:$F$93*EXP(-Fperm_SI_Woolf2021!$I$9:$I$93*$C98*IF(BO$58=Fperm_SI_Woolf2021!$E$9:$E$93,1,EXP(LN((1.1*(Fperm_SI_Woolf2021!$E$9:$E$93-BO$58)-63.1579*EXP(-0.19*Fperm_SI_Woolf2021!$E$9:$E$93)+63.1579*EXP(-0.19*BO$58))/(Fperm_SI_Woolf2021!$E$9:$E$93-BO$58))*(BO$58-Fperm_SI_Woolf2021!$E$9:$E$93)/10))) + Fperm_SI_Woolf2021!$G$9:$G$93*EXP(-Fperm_SI_Woolf2021!$J$9:$J$93*$C98*IF(BO$58=Fperm_SI_Woolf2021!$E$9:$E$93,1,EXP(LN((1.1*(Fperm_SI_Woolf2021!$E$9:$E$93-BO$58)-63.1579*EXP(-0.19*Fperm_SI_Woolf2021!$E$9:$E$93)+63.1579*EXP(-0.19*BO$58))/(Fperm_SI_Woolf2021!$E$9:$E$93-BO$58))*(BO$58-Fperm_SI_Woolf2021!$E$9:$E$93)/10))) + Fperm_SI_Woolf2021!$H$9:$H$93*EXP(-Fperm_SI_Woolf2021!$K$9:$K$93*$C98*IF(BO$58=Fperm_SI_Woolf2021!$E$9:$E$93,1,EXP(LN((1.1*(Fperm_SI_Woolf2021!$E$9:$E$93-BO$58)-63.1579*EXP(-0.19*Fperm_SI_Woolf2021!$E$9:$E$93)+63.1579*EXP(-0.19*BO$58))/(Fperm_SI_Woolf2021!$E$9:$E$93-BO$58))*(BO$58-Fperm_SI_Woolf2021!$E$9:$E$93)/10))),Fperm_SI_Woolf2021!$D$9:$D$93)*BO$57+INTERCEPT(Fperm_SI_Woolf2021!$F$9:$F$93*EXP(-Fperm_SI_Woolf2021!$I$9:$I$93*$C98*IF(BO$58=Fperm_SI_Woolf2021!$E$9:$E$93,1,EXP(LN((1.1*(Fperm_SI_Woolf2021!$E$9:$E$93-BO$58)-63.1579*EXP(-0.19*Fperm_SI_Woolf2021!$E$9:$E$93)+63.1579*EXP(-0.19*BO$58))/(Fperm_SI_Woolf2021!$E$9:$E$93-BO$58))*(BO$58-Fperm_SI_Woolf2021!$E$9:$E$93)/10))) + Fperm_SI_Woolf2021!$G$9:$G$93*EXP(-Fperm_SI_Woolf2021!$J$9:$J$93*$C98*IF(BO$58=Fperm_SI_Woolf2021!$E$9:$E$93,1,EXP(LN((1.1*(Fperm_SI_Woolf2021!$E$9:$E$93-BO$58)-63.1579*EXP(-0.19*Fperm_SI_Woolf2021!$E$9:$E$93)+63.1579*EXP(-0.19*BO$58))/(Fperm_SI_Woolf2021!$E$9:$E$93-BO$58))*(BO$58-Fperm_SI_Woolf2021!$E$9:$E$93)/10))) + Fperm_SI_Woolf2021!$H$9:$H$93*EXP(-Fperm_SI_Woolf2021!$K$9:$K$93*$C98*IF(BO$58=Fperm_SI_Woolf2021!$E$9:$E$93,1,EXP(LN((1.1*(Fperm_SI_Woolf2021!$E$9:$E$93-BO$58)-63.1579*EXP(-0.19*Fperm_SI_Woolf2021!$E$9:$E$93)+63.1579*EXP(-0.19*BO$58))/(Fperm_SI_Woolf2021!$E$9:$E$93-BO$58))*(BO$58-Fperm_SI_Woolf2021!$E$9:$E$93)/10))),Fperm_SI_Woolf2021!$D$9:$D$93))</f>
        <v>0.44735189745177573</v>
      </c>
      <c r="BP98" s="51" cm="1">
        <f t="array" ref="BP98">MIN(1,SLOPE(Fperm_SI_Woolf2021!$F$9:$F$93*EXP(-Fperm_SI_Woolf2021!$I$9:$I$93*$C98*IF(BP$58=Fperm_SI_Woolf2021!$E$9:$E$93,1,EXP(LN((1.1*(Fperm_SI_Woolf2021!$E$9:$E$93-BP$58)-63.1579*EXP(-0.19*Fperm_SI_Woolf2021!$E$9:$E$93)+63.1579*EXP(-0.19*BP$58))/(Fperm_SI_Woolf2021!$E$9:$E$93-BP$58))*(BP$58-Fperm_SI_Woolf2021!$E$9:$E$93)/10))) + Fperm_SI_Woolf2021!$G$9:$G$93*EXP(-Fperm_SI_Woolf2021!$J$9:$J$93*$C98*IF(BP$58=Fperm_SI_Woolf2021!$E$9:$E$93,1,EXP(LN((1.1*(Fperm_SI_Woolf2021!$E$9:$E$93-BP$58)-63.1579*EXP(-0.19*Fperm_SI_Woolf2021!$E$9:$E$93)+63.1579*EXP(-0.19*BP$58))/(Fperm_SI_Woolf2021!$E$9:$E$93-BP$58))*(BP$58-Fperm_SI_Woolf2021!$E$9:$E$93)/10))) + Fperm_SI_Woolf2021!$H$9:$H$93*EXP(-Fperm_SI_Woolf2021!$K$9:$K$93*$C98*IF(BP$58=Fperm_SI_Woolf2021!$E$9:$E$93,1,EXP(LN((1.1*(Fperm_SI_Woolf2021!$E$9:$E$93-BP$58)-63.1579*EXP(-0.19*Fperm_SI_Woolf2021!$E$9:$E$93)+63.1579*EXP(-0.19*BP$58))/(Fperm_SI_Woolf2021!$E$9:$E$93-BP$58))*(BP$58-Fperm_SI_Woolf2021!$E$9:$E$93)/10))),Fperm_SI_Woolf2021!$D$9:$D$93)*BP$57+INTERCEPT(Fperm_SI_Woolf2021!$F$9:$F$93*EXP(-Fperm_SI_Woolf2021!$I$9:$I$93*$C98*IF(BP$58=Fperm_SI_Woolf2021!$E$9:$E$93,1,EXP(LN((1.1*(Fperm_SI_Woolf2021!$E$9:$E$93-BP$58)-63.1579*EXP(-0.19*Fperm_SI_Woolf2021!$E$9:$E$93)+63.1579*EXP(-0.19*BP$58))/(Fperm_SI_Woolf2021!$E$9:$E$93-BP$58))*(BP$58-Fperm_SI_Woolf2021!$E$9:$E$93)/10))) + Fperm_SI_Woolf2021!$G$9:$G$93*EXP(-Fperm_SI_Woolf2021!$J$9:$J$93*$C98*IF(BP$58=Fperm_SI_Woolf2021!$E$9:$E$93,1,EXP(LN((1.1*(Fperm_SI_Woolf2021!$E$9:$E$93-BP$58)-63.1579*EXP(-0.19*Fperm_SI_Woolf2021!$E$9:$E$93)+63.1579*EXP(-0.19*BP$58))/(Fperm_SI_Woolf2021!$E$9:$E$93-BP$58))*(BP$58-Fperm_SI_Woolf2021!$E$9:$E$93)/10))) + Fperm_SI_Woolf2021!$H$9:$H$93*EXP(-Fperm_SI_Woolf2021!$K$9:$K$93*$C98*IF(BP$58=Fperm_SI_Woolf2021!$E$9:$E$93,1,EXP(LN((1.1*(Fperm_SI_Woolf2021!$E$9:$E$93-BP$58)-63.1579*EXP(-0.19*Fperm_SI_Woolf2021!$E$9:$E$93)+63.1579*EXP(-0.19*BP$58))/(Fperm_SI_Woolf2021!$E$9:$E$93-BP$58))*(BP$58-Fperm_SI_Woolf2021!$E$9:$E$93)/10))),Fperm_SI_Woolf2021!$D$9:$D$93))</f>
        <v>0.42366752324942658</v>
      </c>
      <c r="BQ98" s="51" cm="1">
        <f t="array" ref="BQ98">MIN(1,SLOPE(Fperm_SI_Woolf2021!$F$9:$F$93*EXP(-Fperm_SI_Woolf2021!$I$9:$I$93*$C98*IF(BQ$58=Fperm_SI_Woolf2021!$E$9:$E$93,1,EXP(LN((1.1*(Fperm_SI_Woolf2021!$E$9:$E$93-BQ$58)-63.1579*EXP(-0.19*Fperm_SI_Woolf2021!$E$9:$E$93)+63.1579*EXP(-0.19*BQ$58))/(Fperm_SI_Woolf2021!$E$9:$E$93-BQ$58))*(BQ$58-Fperm_SI_Woolf2021!$E$9:$E$93)/10))) + Fperm_SI_Woolf2021!$G$9:$G$93*EXP(-Fperm_SI_Woolf2021!$J$9:$J$93*$C98*IF(BQ$58=Fperm_SI_Woolf2021!$E$9:$E$93,1,EXP(LN((1.1*(Fperm_SI_Woolf2021!$E$9:$E$93-BQ$58)-63.1579*EXP(-0.19*Fperm_SI_Woolf2021!$E$9:$E$93)+63.1579*EXP(-0.19*BQ$58))/(Fperm_SI_Woolf2021!$E$9:$E$93-BQ$58))*(BQ$58-Fperm_SI_Woolf2021!$E$9:$E$93)/10))) + Fperm_SI_Woolf2021!$H$9:$H$93*EXP(-Fperm_SI_Woolf2021!$K$9:$K$93*$C98*IF(BQ$58=Fperm_SI_Woolf2021!$E$9:$E$93,1,EXP(LN((1.1*(Fperm_SI_Woolf2021!$E$9:$E$93-BQ$58)-63.1579*EXP(-0.19*Fperm_SI_Woolf2021!$E$9:$E$93)+63.1579*EXP(-0.19*BQ$58))/(Fperm_SI_Woolf2021!$E$9:$E$93-BQ$58))*(BQ$58-Fperm_SI_Woolf2021!$E$9:$E$93)/10))),Fperm_SI_Woolf2021!$D$9:$D$93)*BQ$57+INTERCEPT(Fperm_SI_Woolf2021!$F$9:$F$93*EXP(-Fperm_SI_Woolf2021!$I$9:$I$93*$C98*IF(BQ$58=Fperm_SI_Woolf2021!$E$9:$E$93,1,EXP(LN((1.1*(Fperm_SI_Woolf2021!$E$9:$E$93-BQ$58)-63.1579*EXP(-0.19*Fperm_SI_Woolf2021!$E$9:$E$93)+63.1579*EXP(-0.19*BQ$58))/(Fperm_SI_Woolf2021!$E$9:$E$93-BQ$58))*(BQ$58-Fperm_SI_Woolf2021!$E$9:$E$93)/10))) + Fperm_SI_Woolf2021!$G$9:$G$93*EXP(-Fperm_SI_Woolf2021!$J$9:$J$93*$C98*IF(BQ$58=Fperm_SI_Woolf2021!$E$9:$E$93,1,EXP(LN((1.1*(Fperm_SI_Woolf2021!$E$9:$E$93-BQ$58)-63.1579*EXP(-0.19*Fperm_SI_Woolf2021!$E$9:$E$93)+63.1579*EXP(-0.19*BQ$58))/(Fperm_SI_Woolf2021!$E$9:$E$93-BQ$58))*(BQ$58-Fperm_SI_Woolf2021!$E$9:$E$93)/10))) + Fperm_SI_Woolf2021!$H$9:$H$93*EXP(-Fperm_SI_Woolf2021!$K$9:$K$93*$C98*IF(BQ$58=Fperm_SI_Woolf2021!$E$9:$E$93,1,EXP(LN((1.1*(Fperm_SI_Woolf2021!$E$9:$E$93-BQ$58)-63.1579*EXP(-0.19*Fperm_SI_Woolf2021!$E$9:$E$93)+63.1579*EXP(-0.19*BQ$58))/(Fperm_SI_Woolf2021!$E$9:$E$93-BQ$58))*(BQ$58-Fperm_SI_Woolf2021!$E$9:$E$93)/10))),Fperm_SI_Woolf2021!$D$9:$D$93))</f>
        <v>0.39998314904707738</v>
      </c>
      <c r="BR98" s="51" cm="1">
        <f t="array" ref="BR98">MIN(1,SLOPE(Fperm_SI_Woolf2021!$F$9:$F$93*EXP(-Fperm_SI_Woolf2021!$I$9:$I$93*$C98*IF(BR$58=Fperm_SI_Woolf2021!$E$9:$E$93,1,EXP(LN((1.1*(Fperm_SI_Woolf2021!$E$9:$E$93-BR$58)-63.1579*EXP(-0.19*Fperm_SI_Woolf2021!$E$9:$E$93)+63.1579*EXP(-0.19*BR$58))/(Fperm_SI_Woolf2021!$E$9:$E$93-BR$58))*(BR$58-Fperm_SI_Woolf2021!$E$9:$E$93)/10))) + Fperm_SI_Woolf2021!$G$9:$G$93*EXP(-Fperm_SI_Woolf2021!$J$9:$J$93*$C98*IF(BR$58=Fperm_SI_Woolf2021!$E$9:$E$93,1,EXP(LN((1.1*(Fperm_SI_Woolf2021!$E$9:$E$93-BR$58)-63.1579*EXP(-0.19*Fperm_SI_Woolf2021!$E$9:$E$93)+63.1579*EXP(-0.19*BR$58))/(Fperm_SI_Woolf2021!$E$9:$E$93-BR$58))*(BR$58-Fperm_SI_Woolf2021!$E$9:$E$93)/10))) + Fperm_SI_Woolf2021!$H$9:$H$93*EXP(-Fperm_SI_Woolf2021!$K$9:$K$93*$C98*IF(BR$58=Fperm_SI_Woolf2021!$E$9:$E$93,1,EXP(LN((1.1*(Fperm_SI_Woolf2021!$E$9:$E$93-BR$58)-63.1579*EXP(-0.19*Fperm_SI_Woolf2021!$E$9:$E$93)+63.1579*EXP(-0.19*BR$58))/(Fperm_SI_Woolf2021!$E$9:$E$93-BR$58))*(BR$58-Fperm_SI_Woolf2021!$E$9:$E$93)/10))),Fperm_SI_Woolf2021!$D$9:$D$93)*BR$57+INTERCEPT(Fperm_SI_Woolf2021!$F$9:$F$93*EXP(-Fperm_SI_Woolf2021!$I$9:$I$93*$C98*IF(BR$58=Fperm_SI_Woolf2021!$E$9:$E$93,1,EXP(LN((1.1*(Fperm_SI_Woolf2021!$E$9:$E$93-BR$58)-63.1579*EXP(-0.19*Fperm_SI_Woolf2021!$E$9:$E$93)+63.1579*EXP(-0.19*BR$58))/(Fperm_SI_Woolf2021!$E$9:$E$93-BR$58))*(BR$58-Fperm_SI_Woolf2021!$E$9:$E$93)/10))) + Fperm_SI_Woolf2021!$G$9:$G$93*EXP(-Fperm_SI_Woolf2021!$J$9:$J$93*$C98*IF(BR$58=Fperm_SI_Woolf2021!$E$9:$E$93,1,EXP(LN((1.1*(Fperm_SI_Woolf2021!$E$9:$E$93-BR$58)-63.1579*EXP(-0.19*Fperm_SI_Woolf2021!$E$9:$E$93)+63.1579*EXP(-0.19*BR$58))/(Fperm_SI_Woolf2021!$E$9:$E$93-BR$58))*(BR$58-Fperm_SI_Woolf2021!$E$9:$E$93)/10))) + Fperm_SI_Woolf2021!$H$9:$H$93*EXP(-Fperm_SI_Woolf2021!$K$9:$K$93*$C98*IF(BR$58=Fperm_SI_Woolf2021!$E$9:$E$93,1,EXP(LN((1.1*(Fperm_SI_Woolf2021!$E$9:$E$93-BR$58)-63.1579*EXP(-0.19*Fperm_SI_Woolf2021!$E$9:$E$93)+63.1579*EXP(-0.19*BR$58))/(Fperm_SI_Woolf2021!$E$9:$E$93-BR$58))*(BR$58-Fperm_SI_Woolf2021!$E$9:$E$93)/10))),Fperm_SI_Woolf2021!$D$9:$D$93))</f>
        <v>0.37629877484472818</v>
      </c>
      <c r="BS98" s="51" cm="1">
        <f t="array" ref="BS98">MIN(1,SLOPE(Fperm_SI_Woolf2021!$F$9:$F$93*EXP(-Fperm_SI_Woolf2021!$I$9:$I$93*$C98*IF(BS$58=Fperm_SI_Woolf2021!$E$9:$E$93,1,EXP(LN((1.1*(Fperm_SI_Woolf2021!$E$9:$E$93-BS$58)-63.1579*EXP(-0.19*Fperm_SI_Woolf2021!$E$9:$E$93)+63.1579*EXP(-0.19*BS$58))/(Fperm_SI_Woolf2021!$E$9:$E$93-BS$58))*(BS$58-Fperm_SI_Woolf2021!$E$9:$E$93)/10))) + Fperm_SI_Woolf2021!$G$9:$G$93*EXP(-Fperm_SI_Woolf2021!$J$9:$J$93*$C98*IF(BS$58=Fperm_SI_Woolf2021!$E$9:$E$93,1,EXP(LN((1.1*(Fperm_SI_Woolf2021!$E$9:$E$93-BS$58)-63.1579*EXP(-0.19*Fperm_SI_Woolf2021!$E$9:$E$93)+63.1579*EXP(-0.19*BS$58))/(Fperm_SI_Woolf2021!$E$9:$E$93-BS$58))*(BS$58-Fperm_SI_Woolf2021!$E$9:$E$93)/10))) + Fperm_SI_Woolf2021!$H$9:$H$93*EXP(-Fperm_SI_Woolf2021!$K$9:$K$93*$C98*IF(BS$58=Fperm_SI_Woolf2021!$E$9:$E$93,1,EXP(LN((1.1*(Fperm_SI_Woolf2021!$E$9:$E$93-BS$58)-63.1579*EXP(-0.19*Fperm_SI_Woolf2021!$E$9:$E$93)+63.1579*EXP(-0.19*BS$58))/(Fperm_SI_Woolf2021!$E$9:$E$93-BS$58))*(BS$58-Fperm_SI_Woolf2021!$E$9:$E$93)/10))),Fperm_SI_Woolf2021!$D$9:$D$93)*BS$57+INTERCEPT(Fperm_SI_Woolf2021!$F$9:$F$93*EXP(-Fperm_SI_Woolf2021!$I$9:$I$93*$C98*IF(BS$58=Fperm_SI_Woolf2021!$E$9:$E$93,1,EXP(LN((1.1*(Fperm_SI_Woolf2021!$E$9:$E$93-BS$58)-63.1579*EXP(-0.19*Fperm_SI_Woolf2021!$E$9:$E$93)+63.1579*EXP(-0.19*BS$58))/(Fperm_SI_Woolf2021!$E$9:$E$93-BS$58))*(BS$58-Fperm_SI_Woolf2021!$E$9:$E$93)/10))) + Fperm_SI_Woolf2021!$G$9:$G$93*EXP(-Fperm_SI_Woolf2021!$J$9:$J$93*$C98*IF(BS$58=Fperm_SI_Woolf2021!$E$9:$E$93,1,EXP(LN((1.1*(Fperm_SI_Woolf2021!$E$9:$E$93-BS$58)-63.1579*EXP(-0.19*Fperm_SI_Woolf2021!$E$9:$E$93)+63.1579*EXP(-0.19*BS$58))/(Fperm_SI_Woolf2021!$E$9:$E$93-BS$58))*(BS$58-Fperm_SI_Woolf2021!$E$9:$E$93)/10))) + Fperm_SI_Woolf2021!$H$9:$H$93*EXP(-Fperm_SI_Woolf2021!$K$9:$K$93*$C98*IF(BS$58=Fperm_SI_Woolf2021!$E$9:$E$93,1,EXP(LN((1.1*(Fperm_SI_Woolf2021!$E$9:$E$93-BS$58)-63.1579*EXP(-0.19*Fperm_SI_Woolf2021!$E$9:$E$93)+63.1579*EXP(-0.19*BS$58))/(Fperm_SI_Woolf2021!$E$9:$E$93-BS$58))*(BS$58-Fperm_SI_Woolf2021!$E$9:$E$93)/10))),Fperm_SI_Woolf2021!$D$9:$D$93))</f>
        <v>0.35261440064237903</v>
      </c>
      <c r="BT98" s="51" cm="1">
        <f t="array" ref="BT98">MIN(1,SLOPE(Fperm_SI_Woolf2021!$F$9:$F$93*EXP(-Fperm_SI_Woolf2021!$I$9:$I$93*$C98*IF(BT$58=Fperm_SI_Woolf2021!$E$9:$E$93,1,EXP(LN((1.1*(Fperm_SI_Woolf2021!$E$9:$E$93-BT$58)-63.1579*EXP(-0.19*Fperm_SI_Woolf2021!$E$9:$E$93)+63.1579*EXP(-0.19*BT$58))/(Fperm_SI_Woolf2021!$E$9:$E$93-BT$58))*(BT$58-Fperm_SI_Woolf2021!$E$9:$E$93)/10))) + Fperm_SI_Woolf2021!$G$9:$G$93*EXP(-Fperm_SI_Woolf2021!$J$9:$J$93*$C98*IF(BT$58=Fperm_SI_Woolf2021!$E$9:$E$93,1,EXP(LN((1.1*(Fperm_SI_Woolf2021!$E$9:$E$93-BT$58)-63.1579*EXP(-0.19*Fperm_SI_Woolf2021!$E$9:$E$93)+63.1579*EXP(-0.19*BT$58))/(Fperm_SI_Woolf2021!$E$9:$E$93-BT$58))*(BT$58-Fperm_SI_Woolf2021!$E$9:$E$93)/10))) + Fperm_SI_Woolf2021!$H$9:$H$93*EXP(-Fperm_SI_Woolf2021!$K$9:$K$93*$C98*IF(BT$58=Fperm_SI_Woolf2021!$E$9:$E$93,1,EXP(LN((1.1*(Fperm_SI_Woolf2021!$E$9:$E$93-BT$58)-63.1579*EXP(-0.19*Fperm_SI_Woolf2021!$E$9:$E$93)+63.1579*EXP(-0.19*BT$58))/(Fperm_SI_Woolf2021!$E$9:$E$93-BT$58))*(BT$58-Fperm_SI_Woolf2021!$E$9:$E$93)/10))),Fperm_SI_Woolf2021!$D$9:$D$93)*BT$57+INTERCEPT(Fperm_SI_Woolf2021!$F$9:$F$93*EXP(-Fperm_SI_Woolf2021!$I$9:$I$93*$C98*IF(BT$58=Fperm_SI_Woolf2021!$E$9:$E$93,1,EXP(LN((1.1*(Fperm_SI_Woolf2021!$E$9:$E$93-BT$58)-63.1579*EXP(-0.19*Fperm_SI_Woolf2021!$E$9:$E$93)+63.1579*EXP(-0.19*BT$58))/(Fperm_SI_Woolf2021!$E$9:$E$93-BT$58))*(BT$58-Fperm_SI_Woolf2021!$E$9:$E$93)/10))) + Fperm_SI_Woolf2021!$G$9:$G$93*EXP(-Fperm_SI_Woolf2021!$J$9:$J$93*$C98*IF(BT$58=Fperm_SI_Woolf2021!$E$9:$E$93,1,EXP(LN((1.1*(Fperm_SI_Woolf2021!$E$9:$E$93-BT$58)-63.1579*EXP(-0.19*Fperm_SI_Woolf2021!$E$9:$E$93)+63.1579*EXP(-0.19*BT$58))/(Fperm_SI_Woolf2021!$E$9:$E$93-BT$58))*(BT$58-Fperm_SI_Woolf2021!$E$9:$E$93)/10))) + Fperm_SI_Woolf2021!$H$9:$H$93*EXP(-Fperm_SI_Woolf2021!$K$9:$K$93*$C98*IF(BT$58=Fperm_SI_Woolf2021!$E$9:$E$93,1,EXP(LN((1.1*(Fperm_SI_Woolf2021!$E$9:$E$93-BT$58)-63.1579*EXP(-0.19*Fperm_SI_Woolf2021!$E$9:$E$93)+63.1579*EXP(-0.19*BT$58))/(Fperm_SI_Woolf2021!$E$9:$E$93-BT$58))*(BT$58-Fperm_SI_Woolf2021!$E$9:$E$93)/10))),Fperm_SI_Woolf2021!$D$9:$D$93))</f>
        <v>0.32893002644002989</v>
      </c>
      <c r="BU98" s="51" cm="1">
        <f t="array" ref="BU98">MIN(1,SLOPE(Fperm_SI_Woolf2021!$F$9:$F$93*EXP(-Fperm_SI_Woolf2021!$I$9:$I$93*$C98*IF(BU$58=Fperm_SI_Woolf2021!$E$9:$E$93,1,EXP(LN((1.1*(Fperm_SI_Woolf2021!$E$9:$E$93-BU$58)-63.1579*EXP(-0.19*Fperm_SI_Woolf2021!$E$9:$E$93)+63.1579*EXP(-0.19*BU$58))/(Fperm_SI_Woolf2021!$E$9:$E$93-BU$58))*(BU$58-Fperm_SI_Woolf2021!$E$9:$E$93)/10))) + Fperm_SI_Woolf2021!$G$9:$G$93*EXP(-Fperm_SI_Woolf2021!$J$9:$J$93*$C98*IF(BU$58=Fperm_SI_Woolf2021!$E$9:$E$93,1,EXP(LN((1.1*(Fperm_SI_Woolf2021!$E$9:$E$93-BU$58)-63.1579*EXP(-0.19*Fperm_SI_Woolf2021!$E$9:$E$93)+63.1579*EXP(-0.19*BU$58))/(Fperm_SI_Woolf2021!$E$9:$E$93-BU$58))*(BU$58-Fperm_SI_Woolf2021!$E$9:$E$93)/10))) + Fperm_SI_Woolf2021!$H$9:$H$93*EXP(-Fperm_SI_Woolf2021!$K$9:$K$93*$C98*IF(BU$58=Fperm_SI_Woolf2021!$E$9:$E$93,1,EXP(LN((1.1*(Fperm_SI_Woolf2021!$E$9:$E$93-BU$58)-63.1579*EXP(-0.19*Fperm_SI_Woolf2021!$E$9:$E$93)+63.1579*EXP(-0.19*BU$58))/(Fperm_SI_Woolf2021!$E$9:$E$93-BU$58))*(BU$58-Fperm_SI_Woolf2021!$E$9:$E$93)/10))),Fperm_SI_Woolf2021!$D$9:$D$93)*BU$57+INTERCEPT(Fperm_SI_Woolf2021!$F$9:$F$93*EXP(-Fperm_SI_Woolf2021!$I$9:$I$93*$C98*IF(BU$58=Fperm_SI_Woolf2021!$E$9:$E$93,1,EXP(LN((1.1*(Fperm_SI_Woolf2021!$E$9:$E$93-BU$58)-63.1579*EXP(-0.19*Fperm_SI_Woolf2021!$E$9:$E$93)+63.1579*EXP(-0.19*BU$58))/(Fperm_SI_Woolf2021!$E$9:$E$93-BU$58))*(BU$58-Fperm_SI_Woolf2021!$E$9:$E$93)/10))) + Fperm_SI_Woolf2021!$G$9:$G$93*EXP(-Fperm_SI_Woolf2021!$J$9:$J$93*$C98*IF(BU$58=Fperm_SI_Woolf2021!$E$9:$E$93,1,EXP(LN((1.1*(Fperm_SI_Woolf2021!$E$9:$E$93-BU$58)-63.1579*EXP(-0.19*Fperm_SI_Woolf2021!$E$9:$E$93)+63.1579*EXP(-0.19*BU$58))/(Fperm_SI_Woolf2021!$E$9:$E$93-BU$58))*(BU$58-Fperm_SI_Woolf2021!$E$9:$E$93)/10))) + Fperm_SI_Woolf2021!$H$9:$H$93*EXP(-Fperm_SI_Woolf2021!$K$9:$K$93*$C98*IF(BU$58=Fperm_SI_Woolf2021!$E$9:$E$93,1,EXP(LN((1.1*(Fperm_SI_Woolf2021!$E$9:$E$93-BU$58)-63.1579*EXP(-0.19*Fperm_SI_Woolf2021!$E$9:$E$93)+63.1579*EXP(-0.19*BU$58))/(Fperm_SI_Woolf2021!$E$9:$E$93-BU$58))*(BU$58-Fperm_SI_Woolf2021!$E$9:$E$93)/10))),Fperm_SI_Woolf2021!$D$9:$D$93))</f>
        <v>0.30524565223768074</v>
      </c>
      <c r="BV98" s="51" cm="1">
        <f t="array" ref="BV98">MIN(1,SLOPE(Fperm_SI_Woolf2021!$F$9:$F$93*EXP(-Fperm_SI_Woolf2021!$I$9:$I$93*$C98*IF(BV$58=Fperm_SI_Woolf2021!$E$9:$E$93,1,EXP(LN((1.1*(Fperm_SI_Woolf2021!$E$9:$E$93-BV$58)-63.1579*EXP(-0.19*Fperm_SI_Woolf2021!$E$9:$E$93)+63.1579*EXP(-0.19*BV$58))/(Fperm_SI_Woolf2021!$E$9:$E$93-BV$58))*(BV$58-Fperm_SI_Woolf2021!$E$9:$E$93)/10))) + Fperm_SI_Woolf2021!$G$9:$G$93*EXP(-Fperm_SI_Woolf2021!$J$9:$J$93*$C98*IF(BV$58=Fperm_SI_Woolf2021!$E$9:$E$93,1,EXP(LN((1.1*(Fperm_SI_Woolf2021!$E$9:$E$93-BV$58)-63.1579*EXP(-0.19*Fperm_SI_Woolf2021!$E$9:$E$93)+63.1579*EXP(-0.19*BV$58))/(Fperm_SI_Woolf2021!$E$9:$E$93-BV$58))*(BV$58-Fperm_SI_Woolf2021!$E$9:$E$93)/10))) + Fperm_SI_Woolf2021!$H$9:$H$93*EXP(-Fperm_SI_Woolf2021!$K$9:$K$93*$C98*IF(BV$58=Fperm_SI_Woolf2021!$E$9:$E$93,1,EXP(LN((1.1*(Fperm_SI_Woolf2021!$E$9:$E$93-BV$58)-63.1579*EXP(-0.19*Fperm_SI_Woolf2021!$E$9:$E$93)+63.1579*EXP(-0.19*BV$58))/(Fperm_SI_Woolf2021!$E$9:$E$93-BV$58))*(BV$58-Fperm_SI_Woolf2021!$E$9:$E$93)/10))),Fperm_SI_Woolf2021!$D$9:$D$93)*BV$57+INTERCEPT(Fperm_SI_Woolf2021!$F$9:$F$93*EXP(-Fperm_SI_Woolf2021!$I$9:$I$93*$C98*IF(BV$58=Fperm_SI_Woolf2021!$E$9:$E$93,1,EXP(LN((1.1*(Fperm_SI_Woolf2021!$E$9:$E$93-BV$58)-63.1579*EXP(-0.19*Fperm_SI_Woolf2021!$E$9:$E$93)+63.1579*EXP(-0.19*BV$58))/(Fperm_SI_Woolf2021!$E$9:$E$93-BV$58))*(BV$58-Fperm_SI_Woolf2021!$E$9:$E$93)/10))) + Fperm_SI_Woolf2021!$G$9:$G$93*EXP(-Fperm_SI_Woolf2021!$J$9:$J$93*$C98*IF(BV$58=Fperm_SI_Woolf2021!$E$9:$E$93,1,EXP(LN((1.1*(Fperm_SI_Woolf2021!$E$9:$E$93-BV$58)-63.1579*EXP(-0.19*Fperm_SI_Woolf2021!$E$9:$E$93)+63.1579*EXP(-0.19*BV$58))/(Fperm_SI_Woolf2021!$E$9:$E$93-BV$58))*(BV$58-Fperm_SI_Woolf2021!$E$9:$E$93)/10))) + Fperm_SI_Woolf2021!$H$9:$H$93*EXP(-Fperm_SI_Woolf2021!$K$9:$K$93*$C98*IF(BV$58=Fperm_SI_Woolf2021!$E$9:$E$93,1,EXP(LN((1.1*(Fperm_SI_Woolf2021!$E$9:$E$93-BV$58)-63.1579*EXP(-0.19*Fperm_SI_Woolf2021!$E$9:$E$93)+63.1579*EXP(-0.19*BV$58))/(Fperm_SI_Woolf2021!$E$9:$E$93-BV$58))*(BV$58-Fperm_SI_Woolf2021!$E$9:$E$93)/10))),Fperm_SI_Woolf2021!$D$9:$D$93))</f>
        <v>0.28156127803533154</v>
      </c>
      <c r="BW98" s="51" cm="1">
        <f t="array" ref="BW98">MIN(1,SLOPE(Fperm_SI_Woolf2021!$F$9:$F$93*EXP(-Fperm_SI_Woolf2021!$I$9:$I$93*$C98*IF(BW$58=Fperm_SI_Woolf2021!$E$9:$E$93,1,EXP(LN((1.1*(Fperm_SI_Woolf2021!$E$9:$E$93-BW$58)-63.1579*EXP(-0.19*Fperm_SI_Woolf2021!$E$9:$E$93)+63.1579*EXP(-0.19*BW$58))/(Fperm_SI_Woolf2021!$E$9:$E$93-BW$58))*(BW$58-Fperm_SI_Woolf2021!$E$9:$E$93)/10))) + Fperm_SI_Woolf2021!$G$9:$G$93*EXP(-Fperm_SI_Woolf2021!$J$9:$J$93*$C98*IF(BW$58=Fperm_SI_Woolf2021!$E$9:$E$93,1,EXP(LN((1.1*(Fperm_SI_Woolf2021!$E$9:$E$93-BW$58)-63.1579*EXP(-0.19*Fperm_SI_Woolf2021!$E$9:$E$93)+63.1579*EXP(-0.19*BW$58))/(Fperm_SI_Woolf2021!$E$9:$E$93-BW$58))*(BW$58-Fperm_SI_Woolf2021!$E$9:$E$93)/10))) + Fperm_SI_Woolf2021!$H$9:$H$93*EXP(-Fperm_SI_Woolf2021!$K$9:$K$93*$C98*IF(BW$58=Fperm_SI_Woolf2021!$E$9:$E$93,1,EXP(LN((1.1*(Fperm_SI_Woolf2021!$E$9:$E$93-BW$58)-63.1579*EXP(-0.19*Fperm_SI_Woolf2021!$E$9:$E$93)+63.1579*EXP(-0.19*BW$58))/(Fperm_SI_Woolf2021!$E$9:$E$93-BW$58))*(BW$58-Fperm_SI_Woolf2021!$E$9:$E$93)/10))),Fperm_SI_Woolf2021!$D$9:$D$93)*BW$57+INTERCEPT(Fperm_SI_Woolf2021!$F$9:$F$93*EXP(-Fperm_SI_Woolf2021!$I$9:$I$93*$C98*IF(BW$58=Fperm_SI_Woolf2021!$E$9:$E$93,1,EXP(LN((1.1*(Fperm_SI_Woolf2021!$E$9:$E$93-BW$58)-63.1579*EXP(-0.19*Fperm_SI_Woolf2021!$E$9:$E$93)+63.1579*EXP(-0.19*BW$58))/(Fperm_SI_Woolf2021!$E$9:$E$93-BW$58))*(BW$58-Fperm_SI_Woolf2021!$E$9:$E$93)/10))) + Fperm_SI_Woolf2021!$G$9:$G$93*EXP(-Fperm_SI_Woolf2021!$J$9:$J$93*$C98*IF(BW$58=Fperm_SI_Woolf2021!$E$9:$E$93,1,EXP(LN((1.1*(Fperm_SI_Woolf2021!$E$9:$E$93-BW$58)-63.1579*EXP(-0.19*Fperm_SI_Woolf2021!$E$9:$E$93)+63.1579*EXP(-0.19*BW$58))/(Fperm_SI_Woolf2021!$E$9:$E$93-BW$58))*(BW$58-Fperm_SI_Woolf2021!$E$9:$E$93)/10))) + Fperm_SI_Woolf2021!$H$9:$H$93*EXP(-Fperm_SI_Woolf2021!$K$9:$K$93*$C98*IF(BW$58=Fperm_SI_Woolf2021!$E$9:$E$93,1,EXP(LN((1.1*(Fperm_SI_Woolf2021!$E$9:$E$93-BW$58)-63.1579*EXP(-0.19*Fperm_SI_Woolf2021!$E$9:$E$93)+63.1579*EXP(-0.19*BW$58))/(Fperm_SI_Woolf2021!$E$9:$E$93-BW$58))*(BW$58-Fperm_SI_Woolf2021!$E$9:$E$93)/10))),Fperm_SI_Woolf2021!$D$9:$D$93))</f>
        <v>0.25787690383298234</v>
      </c>
      <c r="BX98" s="51" cm="1">
        <f t="array" ref="BX98">MIN(1,SLOPE(Fperm_SI_Woolf2021!$F$9:$F$93*EXP(-Fperm_SI_Woolf2021!$I$9:$I$93*$C98*IF(BX$58=Fperm_SI_Woolf2021!$E$9:$E$93,1,EXP(LN((1.1*(Fperm_SI_Woolf2021!$E$9:$E$93-BX$58)-63.1579*EXP(-0.19*Fperm_SI_Woolf2021!$E$9:$E$93)+63.1579*EXP(-0.19*BX$58))/(Fperm_SI_Woolf2021!$E$9:$E$93-BX$58))*(BX$58-Fperm_SI_Woolf2021!$E$9:$E$93)/10))) + Fperm_SI_Woolf2021!$G$9:$G$93*EXP(-Fperm_SI_Woolf2021!$J$9:$J$93*$C98*IF(BX$58=Fperm_SI_Woolf2021!$E$9:$E$93,1,EXP(LN((1.1*(Fperm_SI_Woolf2021!$E$9:$E$93-BX$58)-63.1579*EXP(-0.19*Fperm_SI_Woolf2021!$E$9:$E$93)+63.1579*EXP(-0.19*BX$58))/(Fperm_SI_Woolf2021!$E$9:$E$93-BX$58))*(BX$58-Fperm_SI_Woolf2021!$E$9:$E$93)/10))) + Fperm_SI_Woolf2021!$H$9:$H$93*EXP(-Fperm_SI_Woolf2021!$K$9:$K$93*$C98*IF(BX$58=Fperm_SI_Woolf2021!$E$9:$E$93,1,EXP(LN((1.1*(Fperm_SI_Woolf2021!$E$9:$E$93-BX$58)-63.1579*EXP(-0.19*Fperm_SI_Woolf2021!$E$9:$E$93)+63.1579*EXP(-0.19*BX$58))/(Fperm_SI_Woolf2021!$E$9:$E$93-BX$58))*(BX$58-Fperm_SI_Woolf2021!$E$9:$E$93)/10))),Fperm_SI_Woolf2021!$D$9:$D$93)*BX$57+INTERCEPT(Fperm_SI_Woolf2021!$F$9:$F$93*EXP(-Fperm_SI_Woolf2021!$I$9:$I$93*$C98*IF(BX$58=Fperm_SI_Woolf2021!$E$9:$E$93,1,EXP(LN((1.1*(Fperm_SI_Woolf2021!$E$9:$E$93-BX$58)-63.1579*EXP(-0.19*Fperm_SI_Woolf2021!$E$9:$E$93)+63.1579*EXP(-0.19*BX$58))/(Fperm_SI_Woolf2021!$E$9:$E$93-BX$58))*(BX$58-Fperm_SI_Woolf2021!$E$9:$E$93)/10))) + Fperm_SI_Woolf2021!$G$9:$G$93*EXP(-Fperm_SI_Woolf2021!$J$9:$J$93*$C98*IF(BX$58=Fperm_SI_Woolf2021!$E$9:$E$93,1,EXP(LN((1.1*(Fperm_SI_Woolf2021!$E$9:$E$93-BX$58)-63.1579*EXP(-0.19*Fperm_SI_Woolf2021!$E$9:$E$93)+63.1579*EXP(-0.19*BX$58))/(Fperm_SI_Woolf2021!$E$9:$E$93-BX$58))*(BX$58-Fperm_SI_Woolf2021!$E$9:$E$93)/10))) + Fperm_SI_Woolf2021!$H$9:$H$93*EXP(-Fperm_SI_Woolf2021!$K$9:$K$93*$C98*IF(BX$58=Fperm_SI_Woolf2021!$E$9:$E$93,1,EXP(LN((1.1*(Fperm_SI_Woolf2021!$E$9:$E$93-BX$58)-63.1579*EXP(-0.19*Fperm_SI_Woolf2021!$E$9:$E$93)+63.1579*EXP(-0.19*BX$58))/(Fperm_SI_Woolf2021!$E$9:$E$93-BX$58))*(BX$58-Fperm_SI_Woolf2021!$E$9:$E$93)/10))),Fperm_SI_Woolf2021!$D$9:$D$93))</f>
        <v>0.23419252963063314</v>
      </c>
      <c r="BY98" s="51" cm="1">
        <f t="array" ref="BY98">MIN(1,SLOPE(Fperm_SI_Woolf2021!$F$9:$F$93*EXP(-Fperm_SI_Woolf2021!$I$9:$I$93*$C98*IF(BY$58=Fperm_SI_Woolf2021!$E$9:$E$93,1,EXP(LN((1.1*(Fperm_SI_Woolf2021!$E$9:$E$93-BY$58)-63.1579*EXP(-0.19*Fperm_SI_Woolf2021!$E$9:$E$93)+63.1579*EXP(-0.19*BY$58))/(Fperm_SI_Woolf2021!$E$9:$E$93-BY$58))*(BY$58-Fperm_SI_Woolf2021!$E$9:$E$93)/10))) + Fperm_SI_Woolf2021!$G$9:$G$93*EXP(-Fperm_SI_Woolf2021!$J$9:$J$93*$C98*IF(BY$58=Fperm_SI_Woolf2021!$E$9:$E$93,1,EXP(LN((1.1*(Fperm_SI_Woolf2021!$E$9:$E$93-BY$58)-63.1579*EXP(-0.19*Fperm_SI_Woolf2021!$E$9:$E$93)+63.1579*EXP(-0.19*BY$58))/(Fperm_SI_Woolf2021!$E$9:$E$93-BY$58))*(BY$58-Fperm_SI_Woolf2021!$E$9:$E$93)/10))) + Fperm_SI_Woolf2021!$H$9:$H$93*EXP(-Fperm_SI_Woolf2021!$K$9:$K$93*$C98*IF(BY$58=Fperm_SI_Woolf2021!$E$9:$E$93,1,EXP(LN((1.1*(Fperm_SI_Woolf2021!$E$9:$E$93-BY$58)-63.1579*EXP(-0.19*Fperm_SI_Woolf2021!$E$9:$E$93)+63.1579*EXP(-0.19*BY$58))/(Fperm_SI_Woolf2021!$E$9:$E$93-BY$58))*(BY$58-Fperm_SI_Woolf2021!$E$9:$E$93)/10))),Fperm_SI_Woolf2021!$D$9:$D$93)*BY$57+INTERCEPT(Fperm_SI_Woolf2021!$F$9:$F$93*EXP(-Fperm_SI_Woolf2021!$I$9:$I$93*$C98*IF(BY$58=Fperm_SI_Woolf2021!$E$9:$E$93,1,EXP(LN((1.1*(Fperm_SI_Woolf2021!$E$9:$E$93-BY$58)-63.1579*EXP(-0.19*Fperm_SI_Woolf2021!$E$9:$E$93)+63.1579*EXP(-0.19*BY$58))/(Fperm_SI_Woolf2021!$E$9:$E$93-BY$58))*(BY$58-Fperm_SI_Woolf2021!$E$9:$E$93)/10))) + Fperm_SI_Woolf2021!$G$9:$G$93*EXP(-Fperm_SI_Woolf2021!$J$9:$J$93*$C98*IF(BY$58=Fperm_SI_Woolf2021!$E$9:$E$93,1,EXP(LN((1.1*(Fperm_SI_Woolf2021!$E$9:$E$93-BY$58)-63.1579*EXP(-0.19*Fperm_SI_Woolf2021!$E$9:$E$93)+63.1579*EXP(-0.19*BY$58))/(Fperm_SI_Woolf2021!$E$9:$E$93-BY$58))*(BY$58-Fperm_SI_Woolf2021!$E$9:$E$93)/10))) + Fperm_SI_Woolf2021!$H$9:$H$93*EXP(-Fperm_SI_Woolf2021!$K$9:$K$93*$C98*IF(BY$58=Fperm_SI_Woolf2021!$E$9:$E$93,1,EXP(LN((1.1*(Fperm_SI_Woolf2021!$E$9:$E$93-BY$58)-63.1579*EXP(-0.19*Fperm_SI_Woolf2021!$E$9:$E$93)+63.1579*EXP(-0.19*BY$58))/(Fperm_SI_Woolf2021!$E$9:$E$93-BY$58))*(BY$58-Fperm_SI_Woolf2021!$E$9:$E$93)/10))),Fperm_SI_Woolf2021!$D$9:$D$93))</f>
        <v>0.21050815542828394</v>
      </c>
      <c r="BZ98" s="51" cm="1">
        <f t="array" ref="BZ98">MIN(1,SLOPE(Fperm_SI_Woolf2021!$F$9:$F$93*EXP(-Fperm_SI_Woolf2021!$I$9:$I$93*$C98*IF(BZ$58=Fperm_SI_Woolf2021!$E$9:$E$93,1,EXP(LN((1.1*(Fperm_SI_Woolf2021!$E$9:$E$93-BZ$58)-63.1579*EXP(-0.19*Fperm_SI_Woolf2021!$E$9:$E$93)+63.1579*EXP(-0.19*BZ$58))/(Fperm_SI_Woolf2021!$E$9:$E$93-BZ$58))*(BZ$58-Fperm_SI_Woolf2021!$E$9:$E$93)/10))) + Fperm_SI_Woolf2021!$G$9:$G$93*EXP(-Fperm_SI_Woolf2021!$J$9:$J$93*$C98*IF(BZ$58=Fperm_SI_Woolf2021!$E$9:$E$93,1,EXP(LN((1.1*(Fperm_SI_Woolf2021!$E$9:$E$93-BZ$58)-63.1579*EXP(-0.19*Fperm_SI_Woolf2021!$E$9:$E$93)+63.1579*EXP(-0.19*BZ$58))/(Fperm_SI_Woolf2021!$E$9:$E$93-BZ$58))*(BZ$58-Fperm_SI_Woolf2021!$E$9:$E$93)/10))) + Fperm_SI_Woolf2021!$H$9:$H$93*EXP(-Fperm_SI_Woolf2021!$K$9:$K$93*$C98*IF(BZ$58=Fperm_SI_Woolf2021!$E$9:$E$93,1,EXP(LN((1.1*(Fperm_SI_Woolf2021!$E$9:$E$93-BZ$58)-63.1579*EXP(-0.19*Fperm_SI_Woolf2021!$E$9:$E$93)+63.1579*EXP(-0.19*BZ$58))/(Fperm_SI_Woolf2021!$E$9:$E$93-BZ$58))*(BZ$58-Fperm_SI_Woolf2021!$E$9:$E$93)/10))),Fperm_SI_Woolf2021!$D$9:$D$93)*BZ$57+INTERCEPT(Fperm_SI_Woolf2021!$F$9:$F$93*EXP(-Fperm_SI_Woolf2021!$I$9:$I$93*$C98*IF(BZ$58=Fperm_SI_Woolf2021!$E$9:$E$93,1,EXP(LN((1.1*(Fperm_SI_Woolf2021!$E$9:$E$93-BZ$58)-63.1579*EXP(-0.19*Fperm_SI_Woolf2021!$E$9:$E$93)+63.1579*EXP(-0.19*BZ$58))/(Fperm_SI_Woolf2021!$E$9:$E$93-BZ$58))*(BZ$58-Fperm_SI_Woolf2021!$E$9:$E$93)/10))) + Fperm_SI_Woolf2021!$G$9:$G$93*EXP(-Fperm_SI_Woolf2021!$J$9:$J$93*$C98*IF(BZ$58=Fperm_SI_Woolf2021!$E$9:$E$93,1,EXP(LN((1.1*(Fperm_SI_Woolf2021!$E$9:$E$93-BZ$58)-63.1579*EXP(-0.19*Fperm_SI_Woolf2021!$E$9:$E$93)+63.1579*EXP(-0.19*BZ$58))/(Fperm_SI_Woolf2021!$E$9:$E$93-BZ$58))*(BZ$58-Fperm_SI_Woolf2021!$E$9:$E$93)/10))) + Fperm_SI_Woolf2021!$H$9:$H$93*EXP(-Fperm_SI_Woolf2021!$K$9:$K$93*$C98*IF(BZ$58=Fperm_SI_Woolf2021!$E$9:$E$93,1,EXP(LN((1.1*(Fperm_SI_Woolf2021!$E$9:$E$93-BZ$58)-63.1579*EXP(-0.19*Fperm_SI_Woolf2021!$E$9:$E$93)+63.1579*EXP(-0.19*BZ$58))/(Fperm_SI_Woolf2021!$E$9:$E$93-BZ$58))*(BZ$58-Fperm_SI_Woolf2021!$E$9:$E$93)/10))),Fperm_SI_Woolf2021!$D$9:$D$93))</f>
        <v>0.18682378122593479</v>
      </c>
    </row>
    <row r="99" spans="3:78" x14ac:dyDescent="0.2">
      <c r="C99" s="48">
        <v>390</v>
      </c>
      <c r="D99" s="51" cm="1">
        <f t="array" ref="D99">MIN(1,SLOPE(Fperm_SI_Woolf2021!$F$9:$F$93*EXP(-Fperm_SI_Woolf2021!$I$9:$I$93*$C99*IF(D$58=Fperm_SI_Woolf2021!$E$9:$E$93,1,EXP(LN((1.1*(Fperm_SI_Woolf2021!$E$9:$E$93-D$58)-63.1579*EXP(-0.19*Fperm_SI_Woolf2021!$E$9:$E$93)+63.1579*EXP(-0.19*D$58))/(Fperm_SI_Woolf2021!$E$9:$E$93-D$58))*(D$58-Fperm_SI_Woolf2021!$E$9:$E$93)/10))) + Fperm_SI_Woolf2021!$G$9:$G$93*EXP(-Fperm_SI_Woolf2021!$J$9:$J$93*$C99*IF(D$58=Fperm_SI_Woolf2021!$E$9:$E$93,1,EXP(LN((1.1*(Fperm_SI_Woolf2021!$E$9:$E$93-D$58)-63.1579*EXP(-0.19*Fperm_SI_Woolf2021!$E$9:$E$93)+63.1579*EXP(-0.19*D$58))/(Fperm_SI_Woolf2021!$E$9:$E$93-D$58))*(D$58-Fperm_SI_Woolf2021!$E$9:$E$93)/10))) + Fperm_SI_Woolf2021!$H$9:$H$93*EXP(-Fperm_SI_Woolf2021!$K$9:$K$93*$C99*IF(D$58=Fperm_SI_Woolf2021!$E$9:$E$93,1,EXP(LN((1.1*(Fperm_SI_Woolf2021!$E$9:$E$93-D$58)-63.1579*EXP(-0.19*Fperm_SI_Woolf2021!$E$9:$E$93)+63.1579*EXP(-0.19*D$58))/(Fperm_SI_Woolf2021!$E$9:$E$93-D$58))*(D$58-Fperm_SI_Woolf2021!$E$9:$E$93)/10))),Fperm_SI_Woolf2021!$D$9:$D$93)*D$57+INTERCEPT(Fperm_SI_Woolf2021!$F$9:$F$93*EXP(-Fperm_SI_Woolf2021!$I$9:$I$93*$C99*IF(D$58=Fperm_SI_Woolf2021!$E$9:$E$93,1,EXP(LN((1.1*(Fperm_SI_Woolf2021!$E$9:$E$93-D$58)-63.1579*EXP(-0.19*Fperm_SI_Woolf2021!$E$9:$E$93)+63.1579*EXP(-0.19*D$58))/(Fperm_SI_Woolf2021!$E$9:$E$93-D$58))*(D$58-Fperm_SI_Woolf2021!$E$9:$E$93)/10))) + Fperm_SI_Woolf2021!$G$9:$G$93*EXP(-Fperm_SI_Woolf2021!$J$9:$J$93*$C99*IF(D$58=Fperm_SI_Woolf2021!$E$9:$E$93,1,EXP(LN((1.1*(Fperm_SI_Woolf2021!$E$9:$E$93-D$58)-63.1579*EXP(-0.19*Fperm_SI_Woolf2021!$E$9:$E$93)+63.1579*EXP(-0.19*D$58))/(Fperm_SI_Woolf2021!$E$9:$E$93-D$58))*(D$58-Fperm_SI_Woolf2021!$E$9:$E$93)/10))) + Fperm_SI_Woolf2021!$H$9:$H$93*EXP(-Fperm_SI_Woolf2021!$K$9:$K$93*$C99*IF(D$58=Fperm_SI_Woolf2021!$E$9:$E$93,1,EXP(LN((1.1*(Fperm_SI_Woolf2021!$E$9:$E$93-D$58)-63.1579*EXP(-0.19*Fperm_SI_Woolf2021!$E$9:$E$93)+63.1579*EXP(-0.19*D$58))/(Fperm_SI_Woolf2021!$E$9:$E$93-D$58))*(D$58-Fperm_SI_Woolf2021!$E$9:$E$93)/10))),Fperm_SI_Woolf2021!$D$9:$D$93))</f>
        <v>1</v>
      </c>
      <c r="E99" s="51" cm="1">
        <f t="array" ref="E99">MIN(1,SLOPE(Fperm_SI_Woolf2021!$F$9:$F$93*EXP(-Fperm_SI_Woolf2021!$I$9:$I$93*$C99*IF(E$58=Fperm_SI_Woolf2021!$E$9:$E$93,1,EXP(LN((1.1*(Fperm_SI_Woolf2021!$E$9:$E$93-E$58)-63.1579*EXP(-0.19*Fperm_SI_Woolf2021!$E$9:$E$93)+63.1579*EXP(-0.19*E$58))/(Fperm_SI_Woolf2021!$E$9:$E$93-E$58))*(E$58-Fperm_SI_Woolf2021!$E$9:$E$93)/10))) + Fperm_SI_Woolf2021!$G$9:$G$93*EXP(-Fperm_SI_Woolf2021!$J$9:$J$93*$C99*IF(E$58=Fperm_SI_Woolf2021!$E$9:$E$93,1,EXP(LN((1.1*(Fperm_SI_Woolf2021!$E$9:$E$93-E$58)-63.1579*EXP(-0.19*Fperm_SI_Woolf2021!$E$9:$E$93)+63.1579*EXP(-0.19*E$58))/(Fperm_SI_Woolf2021!$E$9:$E$93-E$58))*(E$58-Fperm_SI_Woolf2021!$E$9:$E$93)/10))) + Fperm_SI_Woolf2021!$H$9:$H$93*EXP(-Fperm_SI_Woolf2021!$K$9:$K$93*$C99*IF(E$58=Fperm_SI_Woolf2021!$E$9:$E$93,1,EXP(LN((1.1*(Fperm_SI_Woolf2021!$E$9:$E$93-E$58)-63.1579*EXP(-0.19*Fperm_SI_Woolf2021!$E$9:$E$93)+63.1579*EXP(-0.19*E$58))/(Fperm_SI_Woolf2021!$E$9:$E$93-E$58))*(E$58-Fperm_SI_Woolf2021!$E$9:$E$93)/10))),Fperm_SI_Woolf2021!$D$9:$D$93)*E$57+INTERCEPT(Fperm_SI_Woolf2021!$F$9:$F$93*EXP(-Fperm_SI_Woolf2021!$I$9:$I$93*$C99*IF(E$58=Fperm_SI_Woolf2021!$E$9:$E$93,1,EXP(LN((1.1*(Fperm_SI_Woolf2021!$E$9:$E$93-E$58)-63.1579*EXP(-0.19*Fperm_SI_Woolf2021!$E$9:$E$93)+63.1579*EXP(-0.19*E$58))/(Fperm_SI_Woolf2021!$E$9:$E$93-E$58))*(E$58-Fperm_SI_Woolf2021!$E$9:$E$93)/10))) + Fperm_SI_Woolf2021!$G$9:$G$93*EXP(-Fperm_SI_Woolf2021!$J$9:$J$93*$C99*IF(E$58=Fperm_SI_Woolf2021!$E$9:$E$93,1,EXP(LN((1.1*(Fperm_SI_Woolf2021!$E$9:$E$93-E$58)-63.1579*EXP(-0.19*Fperm_SI_Woolf2021!$E$9:$E$93)+63.1579*EXP(-0.19*E$58))/(Fperm_SI_Woolf2021!$E$9:$E$93-E$58))*(E$58-Fperm_SI_Woolf2021!$E$9:$E$93)/10))) + Fperm_SI_Woolf2021!$H$9:$H$93*EXP(-Fperm_SI_Woolf2021!$K$9:$K$93*$C99*IF(E$58=Fperm_SI_Woolf2021!$E$9:$E$93,1,EXP(LN((1.1*(Fperm_SI_Woolf2021!$E$9:$E$93-E$58)-63.1579*EXP(-0.19*Fperm_SI_Woolf2021!$E$9:$E$93)+63.1579*EXP(-0.19*E$58))/(Fperm_SI_Woolf2021!$E$9:$E$93-E$58))*(E$58-Fperm_SI_Woolf2021!$E$9:$E$93)/10))),Fperm_SI_Woolf2021!$D$9:$D$93))</f>
        <v>0.97169221832199237</v>
      </c>
      <c r="F99" s="51" cm="1">
        <f t="array" ref="F99">MIN(1,SLOPE(Fperm_SI_Woolf2021!$F$9:$F$93*EXP(-Fperm_SI_Woolf2021!$I$9:$I$93*$C99*IF(F$58=Fperm_SI_Woolf2021!$E$9:$E$93,1,EXP(LN((1.1*(Fperm_SI_Woolf2021!$E$9:$E$93-F$58)-63.1579*EXP(-0.19*Fperm_SI_Woolf2021!$E$9:$E$93)+63.1579*EXP(-0.19*F$58))/(Fperm_SI_Woolf2021!$E$9:$E$93-F$58))*(F$58-Fperm_SI_Woolf2021!$E$9:$E$93)/10))) + Fperm_SI_Woolf2021!$G$9:$G$93*EXP(-Fperm_SI_Woolf2021!$J$9:$J$93*$C99*IF(F$58=Fperm_SI_Woolf2021!$E$9:$E$93,1,EXP(LN((1.1*(Fperm_SI_Woolf2021!$E$9:$E$93-F$58)-63.1579*EXP(-0.19*Fperm_SI_Woolf2021!$E$9:$E$93)+63.1579*EXP(-0.19*F$58))/(Fperm_SI_Woolf2021!$E$9:$E$93-F$58))*(F$58-Fperm_SI_Woolf2021!$E$9:$E$93)/10))) + Fperm_SI_Woolf2021!$H$9:$H$93*EXP(-Fperm_SI_Woolf2021!$K$9:$K$93*$C99*IF(F$58=Fperm_SI_Woolf2021!$E$9:$E$93,1,EXP(LN((1.1*(Fperm_SI_Woolf2021!$E$9:$E$93-F$58)-63.1579*EXP(-0.19*Fperm_SI_Woolf2021!$E$9:$E$93)+63.1579*EXP(-0.19*F$58))/(Fperm_SI_Woolf2021!$E$9:$E$93-F$58))*(F$58-Fperm_SI_Woolf2021!$E$9:$E$93)/10))),Fperm_SI_Woolf2021!$D$9:$D$93)*F$57+INTERCEPT(Fperm_SI_Woolf2021!$F$9:$F$93*EXP(-Fperm_SI_Woolf2021!$I$9:$I$93*$C99*IF(F$58=Fperm_SI_Woolf2021!$E$9:$E$93,1,EXP(LN((1.1*(Fperm_SI_Woolf2021!$E$9:$E$93-F$58)-63.1579*EXP(-0.19*Fperm_SI_Woolf2021!$E$9:$E$93)+63.1579*EXP(-0.19*F$58))/(Fperm_SI_Woolf2021!$E$9:$E$93-F$58))*(F$58-Fperm_SI_Woolf2021!$E$9:$E$93)/10))) + Fperm_SI_Woolf2021!$G$9:$G$93*EXP(-Fperm_SI_Woolf2021!$J$9:$J$93*$C99*IF(F$58=Fperm_SI_Woolf2021!$E$9:$E$93,1,EXP(LN((1.1*(Fperm_SI_Woolf2021!$E$9:$E$93-F$58)-63.1579*EXP(-0.19*Fperm_SI_Woolf2021!$E$9:$E$93)+63.1579*EXP(-0.19*F$58))/(Fperm_SI_Woolf2021!$E$9:$E$93-F$58))*(F$58-Fperm_SI_Woolf2021!$E$9:$E$93)/10))) + Fperm_SI_Woolf2021!$H$9:$H$93*EXP(-Fperm_SI_Woolf2021!$K$9:$K$93*$C99*IF(F$58=Fperm_SI_Woolf2021!$E$9:$E$93,1,EXP(LN((1.1*(Fperm_SI_Woolf2021!$E$9:$E$93-F$58)-63.1579*EXP(-0.19*Fperm_SI_Woolf2021!$E$9:$E$93)+63.1579*EXP(-0.19*F$58))/(Fperm_SI_Woolf2021!$E$9:$E$93-F$58))*(F$58-Fperm_SI_Woolf2021!$E$9:$E$93)/10))),Fperm_SI_Woolf2021!$D$9:$D$93))</f>
        <v>0.93997514279470862</v>
      </c>
      <c r="G99" s="51" cm="1">
        <f t="array" ref="G99">MIN(1,SLOPE(Fperm_SI_Woolf2021!$F$9:$F$93*EXP(-Fperm_SI_Woolf2021!$I$9:$I$93*$C99*IF(G$58=Fperm_SI_Woolf2021!$E$9:$E$93,1,EXP(LN((1.1*(Fperm_SI_Woolf2021!$E$9:$E$93-G$58)-63.1579*EXP(-0.19*Fperm_SI_Woolf2021!$E$9:$E$93)+63.1579*EXP(-0.19*G$58))/(Fperm_SI_Woolf2021!$E$9:$E$93-G$58))*(G$58-Fperm_SI_Woolf2021!$E$9:$E$93)/10))) + Fperm_SI_Woolf2021!$G$9:$G$93*EXP(-Fperm_SI_Woolf2021!$J$9:$J$93*$C99*IF(G$58=Fperm_SI_Woolf2021!$E$9:$E$93,1,EXP(LN((1.1*(Fperm_SI_Woolf2021!$E$9:$E$93-G$58)-63.1579*EXP(-0.19*Fperm_SI_Woolf2021!$E$9:$E$93)+63.1579*EXP(-0.19*G$58))/(Fperm_SI_Woolf2021!$E$9:$E$93-G$58))*(G$58-Fperm_SI_Woolf2021!$E$9:$E$93)/10))) + Fperm_SI_Woolf2021!$H$9:$H$93*EXP(-Fperm_SI_Woolf2021!$K$9:$K$93*$C99*IF(G$58=Fperm_SI_Woolf2021!$E$9:$E$93,1,EXP(LN((1.1*(Fperm_SI_Woolf2021!$E$9:$E$93-G$58)-63.1579*EXP(-0.19*Fperm_SI_Woolf2021!$E$9:$E$93)+63.1579*EXP(-0.19*G$58))/(Fperm_SI_Woolf2021!$E$9:$E$93-G$58))*(G$58-Fperm_SI_Woolf2021!$E$9:$E$93)/10))),Fperm_SI_Woolf2021!$D$9:$D$93)*G$57+INTERCEPT(Fperm_SI_Woolf2021!$F$9:$F$93*EXP(-Fperm_SI_Woolf2021!$I$9:$I$93*$C99*IF(G$58=Fperm_SI_Woolf2021!$E$9:$E$93,1,EXP(LN((1.1*(Fperm_SI_Woolf2021!$E$9:$E$93-G$58)-63.1579*EXP(-0.19*Fperm_SI_Woolf2021!$E$9:$E$93)+63.1579*EXP(-0.19*G$58))/(Fperm_SI_Woolf2021!$E$9:$E$93-G$58))*(G$58-Fperm_SI_Woolf2021!$E$9:$E$93)/10))) + Fperm_SI_Woolf2021!$G$9:$G$93*EXP(-Fperm_SI_Woolf2021!$J$9:$J$93*$C99*IF(G$58=Fperm_SI_Woolf2021!$E$9:$E$93,1,EXP(LN((1.1*(Fperm_SI_Woolf2021!$E$9:$E$93-G$58)-63.1579*EXP(-0.19*Fperm_SI_Woolf2021!$E$9:$E$93)+63.1579*EXP(-0.19*G$58))/(Fperm_SI_Woolf2021!$E$9:$E$93-G$58))*(G$58-Fperm_SI_Woolf2021!$E$9:$E$93)/10))) + Fperm_SI_Woolf2021!$H$9:$H$93*EXP(-Fperm_SI_Woolf2021!$K$9:$K$93*$C99*IF(G$58=Fperm_SI_Woolf2021!$E$9:$E$93,1,EXP(LN((1.1*(Fperm_SI_Woolf2021!$E$9:$E$93-G$58)-63.1579*EXP(-0.19*Fperm_SI_Woolf2021!$E$9:$E$93)+63.1579*EXP(-0.19*G$58))/(Fperm_SI_Woolf2021!$E$9:$E$93-G$58))*(G$58-Fperm_SI_Woolf2021!$E$9:$E$93)/10))),Fperm_SI_Woolf2021!$D$9:$D$93))</f>
        <v>0.90825806726742497</v>
      </c>
      <c r="H99" s="51" cm="1">
        <f t="array" ref="H99">MIN(1,SLOPE(Fperm_SI_Woolf2021!$F$9:$F$93*EXP(-Fperm_SI_Woolf2021!$I$9:$I$93*$C99*IF(H$58=Fperm_SI_Woolf2021!$E$9:$E$93,1,EXP(LN((1.1*(Fperm_SI_Woolf2021!$E$9:$E$93-H$58)-63.1579*EXP(-0.19*Fperm_SI_Woolf2021!$E$9:$E$93)+63.1579*EXP(-0.19*H$58))/(Fperm_SI_Woolf2021!$E$9:$E$93-H$58))*(H$58-Fperm_SI_Woolf2021!$E$9:$E$93)/10))) + Fperm_SI_Woolf2021!$G$9:$G$93*EXP(-Fperm_SI_Woolf2021!$J$9:$J$93*$C99*IF(H$58=Fperm_SI_Woolf2021!$E$9:$E$93,1,EXP(LN((1.1*(Fperm_SI_Woolf2021!$E$9:$E$93-H$58)-63.1579*EXP(-0.19*Fperm_SI_Woolf2021!$E$9:$E$93)+63.1579*EXP(-0.19*H$58))/(Fperm_SI_Woolf2021!$E$9:$E$93-H$58))*(H$58-Fperm_SI_Woolf2021!$E$9:$E$93)/10))) + Fperm_SI_Woolf2021!$H$9:$H$93*EXP(-Fperm_SI_Woolf2021!$K$9:$K$93*$C99*IF(H$58=Fperm_SI_Woolf2021!$E$9:$E$93,1,EXP(LN((1.1*(Fperm_SI_Woolf2021!$E$9:$E$93-H$58)-63.1579*EXP(-0.19*Fperm_SI_Woolf2021!$E$9:$E$93)+63.1579*EXP(-0.19*H$58))/(Fperm_SI_Woolf2021!$E$9:$E$93-H$58))*(H$58-Fperm_SI_Woolf2021!$E$9:$E$93)/10))),Fperm_SI_Woolf2021!$D$9:$D$93)*H$57+INTERCEPT(Fperm_SI_Woolf2021!$F$9:$F$93*EXP(-Fperm_SI_Woolf2021!$I$9:$I$93*$C99*IF(H$58=Fperm_SI_Woolf2021!$E$9:$E$93,1,EXP(LN((1.1*(Fperm_SI_Woolf2021!$E$9:$E$93-H$58)-63.1579*EXP(-0.19*Fperm_SI_Woolf2021!$E$9:$E$93)+63.1579*EXP(-0.19*H$58))/(Fperm_SI_Woolf2021!$E$9:$E$93-H$58))*(H$58-Fperm_SI_Woolf2021!$E$9:$E$93)/10))) + Fperm_SI_Woolf2021!$G$9:$G$93*EXP(-Fperm_SI_Woolf2021!$J$9:$J$93*$C99*IF(H$58=Fperm_SI_Woolf2021!$E$9:$E$93,1,EXP(LN((1.1*(Fperm_SI_Woolf2021!$E$9:$E$93-H$58)-63.1579*EXP(-0.19*Fperm_SI_Woolf2021!$E$9:$E$93)+63.1579*EXP(-0.19*H$58))/(Fperm_SI_Woolf2021!$E$9:$E$93-H$58))*(H$58-Fperm_SI_Woolf2021!$E$9:$E$93)/10))) + Fperm_SI_Woolf2021!$H$9:$H$93*EXP(-Fperm_SI_Woolf2021!$K$9:$K$93*$C99*IF(H$58=Fperm_SI_Woolf2021!$E$9:$E$93,1,EXP(LN((1.1*(Fperm_SI_Woolf2021!$E$9:$E$93-H$58)-63.1579*EXP(-0.19*Fperm_SI_Woolf2021!$E$9:$E$93)+63.1579*EXP(-0.19*H$58))/(Fperm_SI_Woolf2021!$E$9:$E$93-H$58))*(H$58-Fperm_SI_Woolf2021!$E$9:$E$93)/10))),Fperm_SI_Woolf2021!$D$9:$D$93))</f>
        <v>0.87654099174014122</v>
      </c>
      <c r="I99" s="51" cm="1">
        <f t="array" ref="I99">MIN(1,SLOPE(Fperm_SI_Woolf2021!$F$9:$F$93*EXP(-Fperm_SI_Woolf2021!$I$9:$I$93*$C99*IF(I$58=Fperm_SI_Woolf2021!$E$9:$E$93,1,EXP(LN((1.1*(Fperm_SI_Woolf2021!$E$9:$E$93-I$58)-63.1579*EXP(-0.19*Fperm_SI_Woolf2021!$E$9:$E$93)+63.1579*EXP(-0.19*I$58))/(Fperm_SI_Woolf2021!$E$9:$E$93-I$58))*(I$58-Fperm_SI_Woolf2021!$E$9:$E$93)/10))) + Fperm_SI_Woolf2021!$G$9:$G$93*EXP(-Fperm_SI_Woolf2021!$J$9:$J$93*$C99*IF(I$58=Fperm_SI_Woolf2021!$E$9:$E$93,1,EXP(LN((1.1*(Fperm_SI_Woolf2021!$E$9:$E$93-I$58)-63.1579*EXP(-0.19*Fperm_SI_Woolf2021!$E$9:$E$93)+63.1579*EXP(-0.19*I$58))/(Fperm_SI_Woolf2021!$E$9:$E$93-I$58))*(I$58-Fperm_SI_Woolf2021!$E$9:$E$93)/10))) + Fperm_SI_Woolf2021!$H$9:$H$93*EXP(-Fperm_SI_Woolf2021!$K$9:$K$93*$C99*IF(I$58=Fperm_SI_Woolf2021!$E$9:$E$93,1,EXP(LN((1.1*(Fperm_SI_Woolf2021!$E$9:$E$93-I$58)-63.1579*EXP(-0.19*Fperm_SI_Woolf2021!$E$9:$E$93)+63.1579*EXP(-0.19*I$58))/(Fperm_SI_Woolf2021!$E$9:$E$93-I$58))*(I$58-Fperm_SI_Woolf2021!$E$9:$E$93)/10))),Fperm_SI_Woolf2021!$D$9:$D$93)*I$57+INTERCEPT(Fperm_SI_Woolf2021!$F$9:$F$93*EXP(-Fperm_SI_Woolf2021!$I$9:$I$93*$C99*IF(I$58=Fperm_SI_Woolf2021!$E$9:$E$93,1,EXP(LN((1.1*(Fperm_SI_Woolf2021!$E$9:$E$93-I$58)-63.1579*EXP(-0.19*Fperm_SI_Woolf2021!$E$9:$E$93)+63.1579*EXP(-0.19*I$58))/(Fperm_SI_Woolf2021!$E$9:$E$93-I$58))*(I$58-Fperm_SI_Woolf2021!$E$9:$E$93)/10))) + Fperm_SI_Woolf2021!$G$9:$G$93*EXP(-Fperm_SI_Woolf2021!$J$9:$J$93*$C99*IF(I$58=Fperm_SI_Woolf2021!$E$9:$E$93,1,EXP(LN((1.1*(Fperm_SI_Woolf2021!$E$9:$E$93-I$58)-63.1579*EXP(-0.19*Fperm_SI_Woolf2021!$E$9:$E$93)+63.1579*EXP(-0.19*I$58))/(Fperm_SI_Woolf2021!$E$9:$E$93-I$58))*(I$58-Fperm_SI_Woolf2021!$E$9:$E$93)/10))) + Fperm_SI_Woolf2021!$H$9:$H$93*EXP(-Fperm_SI_Woolf2021!$K$9:$K$93*$C99*IF(I$58=Fperm_SI_Woolf2021!$E$9:$E$93,1,EXP(LN((1.1*(Fperm_SI_Woolf2021!$E$9:$E$93-I$58)-63.1579*EXP(-0.19*Fperm_SI_Woolf2021!$E$9:$E$93)+63.1579*EXP(-0.19*I$58))/(Fperm_SI_Woolf2021!$E$9:$E$93-I$58))*(I$58-Fperm_SI_Woolf2021!$E$9:$E$93)/10))),Fperm_SI_Woolf2021!$D$9:$D$93))</f>
        <v>0.84482391621285746</v>
      </c>
      <c r="J99" s="51" cm="1">
        <f t="array" ref="J99">MIN(1,SLOPE(Fperm_SI_Woolf2021!$F$9:$F$93*EXP(-Fperm_SI_Woolf2021!$I$9:$I$93*$C99*IF(J$58=Fperm_SI_Woolf2021!$E$9:$E$93,1,EXP(LN((1.1*(Fperm_SI_Woolf2021!$E$9:$E$93-J$58)-63.1579*EXP(-0.19*Fperm_SI_Woolf2021!$E$9:$E$93)+63.1579*EXP(-0.19*J$58))/(Fperm_SI_Woolf2021!$E$9:$E$93-J$58))*(J$58-Fperm_SI_Woolf2021!$E$9:$E$93)/10))) + Fperm_SI_Woolf2021!$G$9:$G$93*EXP(-Fperm_SI_Woolf2021!$J$9:$J$93*$C99*IF(J$58=Fperm_SI_Woolf2021!$E$9:$E$93,1,EXP(LN((1.1*(Fperm_SI_Woolf2021!$E$9:$E$93-J$58)-63.1579*EXP(-0.19*Fperm_SI_Woolf2021!$E$9:$E$93)+63.1579*EXP(-0.19*J$58))/(Fperm_SI_Woolf2021!$E$9:$E$93-J$58))*(J$58-Fperm_SI_Woolf2021!$E$9:$E$93)/10))) + Fperm_SI_Woolf2021!$H$9:$H$93*EXP(-Fperm_SI_Woolf2021!$K$9:$K$93*$C99*IF(J$58=Fperm_SI_Woolf2021!$E$9:$E$93,1,EXP(LN((1.1*(Fperm_SI_Woolf2021!$E$9:$E$93-J$58)-63.1579*EXP(-0.19*Fperm_SI_Woolf2021!$E$9:$E$93)+63.1579*EXP(-0.19*J$58))/(Fperm_SI_Woolf2021!$E$9:$E$93-J$58))*(J$58-Fperm_SI_Woolf2021!$E$9:$E$93)/10))),Fperm_SI_Woolf2021!$D$9:$D$93)*J$57+INTERCEPT(Fperm_SI_Woolf2021!$F$9:$F$93*EXP(-Fperm_SI_Woolf2021!$I$9:$I$93*$C99*IF(J$58=Fperm_SI_Woolf2021!$E$9:$E$93,1,EXP(LN((1.1*(Fperm_SI_Woolf2021!$E$9:$E$93-J$58)-63.1579*EXP(-0.19*Fperm_SI_Woolf2021!$E$9:$E$93)+63.1579*EXP(-0.19*J$58))/(Fperm_SI_Woolf2021!$E$9:$E$93-J$58))*(J$58-Fperm_SI_Woolf2021!$E$9:$E$93)/10))) + Fperm_SI_Woolf2021!$G$9:$G$93*EXP(-Fperm_SI_Woolf2021!$J$9:$J$93*$C99*IF(J$58=Fperm_SI_Woolf2021!$E$9:$E$93,1,EXP(LN((1.1*(Fperm_SI_Woolf2021!$E$9:$E$93-J$58)-63.1579*EXP(-0.19*Fperm_SI_Woolf2021!$E$9:$E$93)+63.1579*EXP(-0.19*J$58))/(Fperm_SI_Woolf2021!$E$9:$E$93-J$58))*(J$58-Fperm_SI_Woolf2021!$E$9:$E$93)/10))) + Fperm_SI_Woolf2021!$H$9:$H$93*EXP(-Fperm_SI_Woolf2021!$K$9:$K$93*$C99*IF(J$58=Fperm_SI_Woolf2021!$E$9:$E$93,1,EXP(LN((1.1*(Fperm_SI_Woolf2021!$E$9:$E$93-J$58)-63.1579*EXP(-0.19*Fperm_SI_Woolf2021!$E$9:$E$93)+63.1579*EXP(-0.19*J$58))/(Fperm_SI_Woolf2021!$E$9:$E$93-J$58))*(J$58-Fperm_SI_Woolf2021!$E$9:$E$93)/10))),Fperm_SI_Woolf2021!$D$9:$D$93))</f>
        <v>0.81310684068557382</v>
      </c>
      <c r="K99" s="51" cm="1">
        <f t="array" ref="K99">MIN(1,SLOPE(Fperm_SI_Woolf2021!$F$9:$F$93*EXP(-Fperm_SI_Woolf2021!$I$9:$I$93*$C99*IF(K$58=Fperm_SI_Woolf2021!$E$9:$E$93,1,EXP(LN((1.1*(Fperm_SI_Woolf2021!$E$9:$E$93-K$58)-63.1579*EXP(-0.19*Fperm_SI_Woolf2021!$E$9:$E$93)+63.1579*EXP(-0.19*K$58))/(Fperm_SI_Woolf2021!$E$9:$E$93-K$58))*(K$58-Fperm_SI_Woolf2021!$E$9:$E$93)/10))) + Fperm_SI_Woolf2021!$G$9:$G$93*EXP(-Fperm_SI_Woolf2021!$J$9:$J$93*$C99*IF(K$58=Fperm_SI_Woolf2021!$E$9:$E$93,1,EXP(LN((1.1*(Fperm_SI_Woolf2021!$E$9:$E$93-K$58)-63.1579*EXP(-0.19*Fperm_SI_Woolf2021!$E$9:$E$93)+63.1579*EXP(-0.19*K$58))/(Fperm_SI_Woolf2021!$E$9:$E$93-K$58))*(K$58-Fperm_SI_Woolf2021!$E$9:$E$93)/10))) + Fperm_SI_Woolf2021!$H$9:$H$93*EXP(-Fperm_SI_Woolf2021!$K$9:$K$93*$C99*IF(K$58=Fperm_SI_Woolf2021!$E$9:$E$93,1,EXP(LN((1.1*(Fperm_SI_Woolf2021!$E$9:$E$93-K$58)-63.1579*EXP(-0.19*Fperm_SI_Woolf2021!$E$9:$E$93)+63.1579*EXP(-0.19*K$58))/(Fperm_SI_Woolf2021!$E$9:$E$93-K$58))*(K$58-Fperm_SI_Woolf2021!$E$9:$E$93)/10))),Fperm_SI_Woolf2021!$D$9:$D$93)*K$57+INTERCEPT(Fperm_SI_Woolf2021!$F$9:$F$93*EXP(-Fperm_SI_Woolf2021!$I$9:$I$93*$C99*IF(K$58=Fperm_SI_Woolf2021!$E$9:$E$93,1,EXP(LN((1.1*(Fperm_SI_Woolf2021!$E$9:$E$93-K$58)-63.1579*EXP(-0.19*Fperm_SI_Woolf2021!$E$9:$E$93)+63.1579*EXP(-0.19*K$58))/(Fperm_SI_Woolf2021!$E$9:$E$93-K$58))*(K$58-Fperm_SI_Woolf2021!$E$9:$E$93)/10))) + Fperm_SI_Woolf2021!$G$9:$G$93*EXP(-Fperm_SI_Woolf2021!$J$9:$J$93*$C99*IF(K$58=Fperm_SI_Woolf2021!$E$9:$E$93,1,EXP(LN((1.1*(Fperm_SI_Woolf2021!$E$9:$E$93-K$58)-63.1579*EXP(-0.19*Fperm_SI_Woolf2021!$E$9:$E$93)+63.1579*EXP(-0.19*K$58))/(Fperm_SI_Woolf2021!$E$9:$E$93-K$58))*(K$58-Fperm_SI_Woolf2021!$E$9:$E$93)/10))) + Fperm_SI_Woolf2021!$H$9:$H$93*EXP(-Fperm_SI_Woolf2021!$K$9:$K$93*$C99*IF(K$58=Fperm_SI_Woolf2021!$E$9:$E$93,1,EXP(LN((1.1*(Fperm_SI_Woolf2021!$E$9:$E$93-K$58)-63.1579*EXP(-0.19*Fperm_SI_Woolf2021!$E$9:$E$93)+63.1579*EXP(-0.19*K$58))/(Fperm_SI_Woolf2021!$E$9:$E$93-K$58))*(K$58-Fperm_SI_Woolf2021!$E$9:$E$93)/10))),Fperm_SI_Woolf2021!$D$9:$D$93))</f>
        <v>0.78138976515829017</v>
      </c>
      <c r="L99" s="51" cm="1">
        <f t="array" ref="L99">MIN(1,SLOPE(Fperm_SI_Woolf2021!$F$9:$F$93*EXP(-Fperm_SI_Woolf2021!$I$9:$I$93*$C99*IF(L$58=Fperm_SI_Woolf2021!$E$9:$E$93,1,EXP(LN((1.1*(Fperm_SI_Woolf2021!$E$9:$E$93-L$58)-63.1579*EXP(-0.19*Fperm_SI_Woolf2021!$E$9:$E$93)+63.1579*EXP(-0.19*L$58))/(Fperm_SI_Woolf2021!$E$9:$E$93-L$58))*(L$58-Fperm_SI_Woolf2021!$E$9:$E$93)/10))) + Fperm_SI_Woolf2021!$G$9:$G$93*EXP(-Fperm_SI_Woolf2021!$J$9:$J$93*$C99*IF(L$58=Fperm_SI_Woolf2021!$E$9:$E$93,1,EXP(LN((1.1*(Fperm_SI_Woolf2021!$E$9:$E$93-L$58)-63.1579*EXP(-0.19*Fperm_SI_Woolf2021!$E$9:$E$93)+63.1579*EXP(-0.19*L$58))/(Fperm_SI_Woolf2021!$E$9:$E$93-L$58))*(L$58-Fperm_SI_Woolf2021!$E$9:$E$93)/10))) + Fperm_SI_Woolf2021!$H$9:$H$93*EXP(-Fperm_SI_Woolf2021!$K$9:$K$93*$C99*IF(L$58=Fperm_SI_Woolf2021!$E$9:$E$93,1,EXP(LN((1.1*(Fperm_SI_Woolf2021!$E$9:$E$93-L$58)-63.1579*EXP(-0.19*Fperm_SI_Woolf2021!$E$9:$E$93)+63.1579*EXP(-0.19*L$58))/(Fperm_SI_Woolf2021!$E$9:$E$93-L$58))*(L$58-Fperm_SI_Woolf2021!$E$9:$E$93)/10))),Fperm_SI_Woolf2021!$D$9:$D$93)*L$57+INTERCEPT(Fperm_SI_Woolf2021!$F$9:$F$93*EXP(-Fperm_SI_Woolf2021!$I$9:$I$93*$C99*IF(L$58=Fperm_SI_Woolf2021!$E$9:$E$93,1,EXP(LN((1.1*(Fperm_SI_Woolf2021!$E$9:$E$93-L$58)-63.1579*EXP(-0.19*Fperm_SI_Woolf2021!$E$9:$E$93)+63.1579*EXP(-0.19*L$58))/(Fperm_SI_Woolf2021!$E$9:$E$93-L$58))*(L$58-Fperm_SI_Woolf2021!$E$9:$E$93)/10))) + Fperm_SI_Woolf2021!$G$9:$G$93*EXP(-Fperm_SI_Woolf2021!$J$9:$J$93*$C99*IF(L$58=Fperm_SI_Woolf2021!$E$9:$E$93,1,EXP(LN((1.1*(Fperm_SI_Woolf2021!$E$9:$E$93-L$58)-63.1579*EXP(-0.19*Fperm_SI_Woolf2021!$E$9:$E$93)+63.1579*EXP(-0.19*L$58))/(Fperm_SI_Woolf2021!$E$9:$E$93-L$58))*(L$58-Fperm_SI_Woolf2021!$E$9:$E$93)/10))) + Fperm_SI_Woolf2021!$H$9:$H$93*EXP(-Fperm_SI_Woolf2021!$K$9:$K$93*$C99*IF(L$58=Fperm_SI_Woolf2021!$E$9:$E$93,1,EXP(LN((1.1*(Fperm_SI_Woolf2021!$E$9:$E$93-L$58)-63.1579*EXP(-0.19*Fperm_SI_Woolf2021!$E$9:$E$93)+63.1579*EXP(-0.19*L$58))/(Fperm_SI_Woolf2021!$E$9:$E$93-L$58))*(L$58-Fperm_SI_Woolf2021!$E$9:$E$93)/10))),Fperm_SI_Woolf2021!$D$9:$D$93))</f>
        <v>0.74967268963100642</v>
      </c>
      <c r="M99" s="51" cm="1">
        <f t="array" ref="M99">MIN(1,SLOPE(Fperm_SI_Woolf2021!$F$9:$F$93*EXP(-Fperm_SI_Woolf2021!$I$9:$I$93*$C99*IF(M$58=Fperm_SI_Woolf2021!$E$9:$E$93,1,EXP(LN((1.1*(Fperm_SI_Woolf2021!$E$9:$E$93-M$58)-63.1579*EXP(-0.19*Fperm_SI_Woolf2021!$E$9:$E$93)+63.1579*EXP(-0.19*M$58))/(Fperm_SI_Woolf2021!$E$9:$E$93-M$58))*(M$58-Fperm_SI_Woolf2021!$E$9:$E$93)/10))) + Fperm_SI_Woolf2021!$G$9:$G$93*EXP(-Fperm_SI_Woolf2021!$J$9:$J$93*$C99*IF(M$58=Fperm_SI_Woolf2021!$E$9:$E$93,1,EXP(LN((1.1*(Fperm_SI_Woolf2021!$E$9:$E$93-M$58)-63.1579*EXP(-0.19*Fperm_SI_Woolf2021!$E$9:$E$93)+63.1579*EXP(-0.19*M$58))/(Fperm_SI_Woolf2021!$E$9:$E$93-M$58))*(M$58-Fperm_SI_Woolf2021!$E$9:$E$93)/10))) + Fperm_SI_Woolf2021!$H$9:$H$93*EXP(-Fperm_SI_Woolf2021!$K$9:$K$93*$C99*IF(M$58=Fperm_SI_Woolf2021!$E$9:$E$93,1,EXP(LN((1.1*(Fperm_SI_Woolf2021!$E$9:$E$93-M$58)-63.1579*EXP(-0.19*Fperm_SI_Woolf2021!$E$9:$E$93)+63.1579*EXP(-0.19*M$58))/(Fperm_SI_Woolf2021!$E$9:$E$93-M$58))*(M$58-Fperm_SI_Woolf2021!$E$9:$E$93)/10))),Fperm_SI_Woolf2021!$D$9:$D$93)*M$57+INTERCEPT(Fperm_SI_Woolf2021!$F$9:$F$93*EXP(-Fperm_SI_Woolf2021!$I$9:$I$93*$C99*IF(M$58=Fperm_SI_Woolf2021!$E$9:$E$93,1,EXP(LN((1.1*(Fperm_SI_Woolf2021!$E$9:$E$93-M$58)-63.1579*EXP(-0.19*Fperm_SI_Woolf2021!$E$9:$E$93)+63.1579*EXP(-0.19*M$58))/(Fperm_SI_Woolf2021!$E$9:$E$93-M$58))*(M$58-Fperm_SI_Woolf2021!$E$9:$E$93)/10))) + Fperm_SI_Woolf2021!$G$9:$G$93*EXP(-Fperm_SI_Woolf2021!$J$9:$J$93*$C99*IF(M$58=Fperm_SI_Woolf2021!$E$9:$E$93,1,EXP(LN((1.1*(Fperm_SI_Woolf2021!$E$9:$E$93-M$58)-63.1579*EXP(-0.19*Fperm_SI_Woolf2021!$E$9:$E$93)+63.1579*EXP(-0.19*M$58))/(Fperm_SI_Woolf2021!$E$9:$E$93-M$58))*(M$58-Fperm_SI_Woolf2021!$E$9:$E$93)/10))) + Fperm_SI_Woolf2021!$H$9:$H$93*EXP(-Fperm_SI_Woolf2021!$K$9:$K$93*$C99*IF(M$58=Fperm_SI_Woolf2021!$E$9:$E$93,1,EXP(LN((1.1*(Fperm_SI_Woolf2021!$E$9:$E$93-M$58)-63.1579*EXP(-0.19*Fperm_SI_Woolf2021!$E$9:$E$93)+63.1579*EXP(-0.19*M$58))/(Fperm_SI_Woolf2021!$E$9:$E$93-M$58))*(M$58-Fperm_SI_Woolf2021!$E$9:$E$93)/10))),Fperm_SI_Woolf2021!$D$9:$D$93))</f>
        <v>0.71795561410372266</v>
      </c>
      <c r="N99" s="51" cm="1">
        <f t="array" ref="N99">MIN(1,SLOPE(Fperm_SI_Woolf2021!$F$9:$F$93*EXP(-Fperm_SI_Woolf2021!$I$9:$I$93*$C99*IF(N$58=Fperm_SI_Woolf2021!$E$9:$E$93,1,EXP(LN((1.1*(Fperm_SI_Woolf2021!$E$9:$E$93-N$58)-63.1579*EXP(-0.19*Fperm_SI_Woolf2021!$E$9:$E$93)+63.1579*EXP(-0.19*N$58))/(Fperm_SI_Woolf2021!$E$9:$E$93-N$58))*(N$58-Fperm_SI_Woolf2021!$E$9:$E$93)/10))) + Fperm_SI_Woolf2021!$G$9:$G$93*EXP(-Fperm_SI_Woolf2021!$J$9:$J$93*$C99*IF(N$58=Fperm_SI_Woolf2021!$E$9:$E$93,1,EXP(LN((1.1*(Fperm_SI_Woolf2021!$E$9:$E$93-N$58)-63.1579*EXP(-0.19*Fperm_SI_Woolf2021!$E$9:$E$93)+63.1579*EXP(-0.19*N$58))/(Fperm_SI_Woolf2021!$E$9:$E$93-N$58))*(N$58-Fperm_SI_Woolf2021!$E$9:$E$93)/10))) + Fperm_SI_Woolf2021!$H$9:$H$93*EXP(-Fperm_SI_Woolf2021!$K$9:$K$93*$C99*IF(N$58=Fperm_SI_Woolf2021!$E$9:$E$93,1,EXP(LN((1.1*(Fperm_SI_Woolf2021!$E$9:$E$93-N$58)-63.1579*EXP(-0.19*Fperm_SI_Woolf2021!$E$9:$E$93)+63.1579*EXP(-0.19*N$58))/(Fperm_SI_Woolf2021!$E$9:$E$93-N$58))*(N$58-Fperm_SI_Woolf2021!$E$9:$E$93)/10))),Fperm_SI_Woolf2021!$D$9:$D$93)*N$57+INTERCEPT(Fperm_SI_Woolf2021!$F$9:$F$93*EXP(-Fperm_SI_Woolf2021!$I$9:$I$93*$C99*IF(N$58=Fperm_SI_Woolf2021!$E$9:$E$93,1,EXP(LN((1.1*(Fperm_SI_Woolf2021!$E$9:$E$93-N$58)-63.1579*EXP(-0.19*Fperm_SI_Woolf2021!$E$9:$E$93)+63.1579*EXP(-0.19*N$58))/(Fperm_SI_Woolf2021!$E$9:$E$93-N$58))*(N$58-Fperm_SI_Woolf2021!$E$9:$E$93)/10))) + Fperm_SI_Woolf2021!$G$9:$G$93*EXP(-Fperm_SI_Woolf2021!$J$9:$J$93*$C99*IF(N$58=Fperm_SI_Woolf2021!$E$9:$E$93,1,EXP(LN((1.1*(Fperm_SI_Woolf2021!$E$9:$E$93-N$58)-63.1579*EXP(-0.19*Fperm_SI_Woolf2021!$E$9:$E$93)+63.1579*EXP(-0.19*N$58))/(Fperm_SI_Woolf2021!$E$9:$E$93-N$58))*(N$58-Fperm_SI_Woolf2021!$E$9:$E$93)/10))) + Fperm_SI_Woolf2021!$H$9:$H$93*EXP(-Fperm_SI_Woolf2021!$K$9:$K$93*$C99*IF(N$58=Fperm_SI_Woolf2021!$E$9:$E$93,1,EXP(LN((1.1*(Fperm_SI_Woolf2021!$E$9:$E$93-N$58)-63.1579*EXP(-0.19*Fperm_SI_Woolf2021!$E$9:$E$93)+63.1579*EXP(-0.19*N$58))/(Fperm_SI_Woolf2021!$E$9:$E$93-N$58))*(N$58-Fperm_SI_Woolf2021!$E$9:$E$93)/10))),Fperm_SI_Woolf2021!$D$9:$D$93))</f>
        <v>0.68623853857643902</v>
      </c>
      <c r="O99" s="51" cm="1">
        <f t="array" ref="O99">MIN(1,SLOPE(Fperm_SI_Woolf2021!$F$9:$F$93*EXP(-Fperm_SI_Woolf2021!$I$9:$I$93*$C99*IF(O$58=Fperm_SI_Woolf2021!$E$9:$E$93,1,EXP(LN((1.1*(Fperm_SI_Woolf2021!$E$9:$E$93-O$58)-63.1579*EXP(-0.19*Fperm_SI_Woolf2021!$E$9:$E$93)+63.1579*EXP(-0.19*O$58))/(Fperm_SI_Woolf2021!$E$9:$E$93-O$58))*(O$58-Fperm_SI_Woolf2021!$E$9:$E$93)/10))) + Fperm_SI_Woolf2021!$G$9:$G$93*EXP(-Fperm_SI_Woolf2021!$J$9:$J$93*$C99*IF(O$58=Fperm_SI_Woolf2021!$E$9:$E$93,1,EXP(LN((1.1*(Fperm_SI_Woolf2021!$E$9:$E$93-O$58)-63.1579*EXP(-0.19*Fperm_SI_Woolf2021!$E$9:$E$93)+63.1579*EXP(-0.19*O$58))/(Fperm_SI_Woolf2021!$E$9:$E$93-O$58))*(O$58-Fperm_SI_Woolf2021!$E$9:$E$93)/10))) + Fperm_SI_Woolf2021!$H$9:$H$93*EXP(-Fperm_SI_Woolf2021!$K$9:$K$93*$C99*IF(O$58=Fperm_SI_Woolf2021!$E$9:$E$93,1,EXP(LN((1.1*(Fperm_SI_Woolf2021!$E$9:$E$93-O$58)-63.1579*EXP(-0.19*Fperm_SI_Woolf2021!$E$9:$E$93)+63.1579*EXP(-0.19*O$58))/(Fperm_SI_Woolf2021!$E$9:$E$93-O$58))*(O$58-Fperm_SI_Woolf2021!$E$9:$E$93)/10))),Fperm_SI_Woolf2021!$D$9:$D$93)*O$57+INTERCEPT(Fperm_SI_Woolf2021!$F$9:$F$93*EXP(-Fperm_SI_Woolf2021!$I$9:$I$93*$C99*IF(O$58=Fperm_SI_Woolf2021!$E$9:$E$93,1,EXP(LN((1.1*(Fperm_SI_Woolf2021!$E$9:$E$93-O$58)-63.1579*EXP(-0.19*Fperm_SI_Woolf2021!$E$9:$E$93)+63.1579*EXP(-0.19*O$58))/(Fperm_SI_Woolf2021!$E$9:$E$93-O$58))*(O$58-Fperm_SI_Woolf2021!$E$9:$E$93)/10))) + Fperm_SI_Woolf2021!$G$9:$G$93*EXP(-Fperm_SI_Woolf2021!$J$9:$J$93*$C99*IF(O$58=Fperm_SI_Woolf2021!$E$9:$E$93,1,EXP(LN((1.1*(Fperm_SI_Woolf2021!$E$9:$E$93-O$58)-63.1579*EXP(-0.19*Fperm_SI_Woolf2021!$E$9:$E$93)+63.1579*EXP(-0.19*O$58))/(Fperm_SI_Woolf2021!$E$9:$E$93-O$58))*(O$58-Fperm_SI_Woolf2021!$E$9:$E$93)/10))) + Fperm_SI_Woolf2021!$H$9:$H$93*EXP(-Fperm_SI_Woolf2021!$K$9:$K$93*$C99*IF(O$58=Fperm_SI_Woolf2021!$E$9:$E$93,1,EXP(LN((1.1*(Fperm_SI_Woolf2021!$E$9:$E$93-O$58)-63.1579*EXP(-0.19*Fperm_SI_Woolf2021!$E$9:$E$93)+63.1579*EXP(-0.19*O$58))/(Fperm_SI_Woolf2021!$E$9:$E$93-O$58))*(O$58-Fperm_SI_Woolf2021!$E$9:$E$93)/10))),Fperm_SI_Woolf2021!$D$9:$D$93))</f>
        <v>0.65452146304915526</v>
      </c>
      <c r="P99" s="51" cm="1">
        <f t="array" ref="P99">MIN(1,SLOPE(Fperm_SI_Woolf2021!$F$9:$F$93*EXP(-Fperm_SI_Woolf2021!$I$9:$I$93*$C99*IF(P$58=Fperm_SI_Woolf2021!$E$9:$E$93,1,EXP(LN((1.1*(Fperm_SI_Woolf2021!$E$9:$E$93-P$58)-63.1579*EXP(-0.19*Fperm_SI_Woolf2021!$E$9:$E$93)+63.1579*EXP(-0.19*P$58))/(Fperm_SI_Woolf2021!$E$9:$E$93-P$58))*(P$58-Fperm_SI_Woolf2021!$E$9:$E$93)/10))) + Fperm_SI_Woolf2021!$G$9:$G$93*EXP(-Fperm_SI_Woolf2021!$J$9:$J$93*$C99*IF(P$58=Fperm_SI_Woolf2021!$E$9:$E$93,1,EXP(LN((1.1*(Fperm_SI_Woolf2021!$E$9:$E$93-P$58)-63.1579*EXP(-0.19*Fperm_SI_Woolf2021!$E$9:$E$93)+63.1579*EXP(-0.19*P$58))/(Fperm_SI_Woolf2021!$E$9:$E$93-P$58))*(P$58-Fperm_SI_Woolf2021!$E$9:$E$93)/10))) + Fperm_SI_Woolf2021!$H$9:$H$93*EXP(-Fperm_SI_Woolf2021!$K$9:$K$93*$C99*IF(P$58=Fperm_SI_Woolf2021!$E$9:$E$93,1,EXP(LN((1.1*(Fperm_SI_Woolf2021!$E$9:$E$93-P$58)-63.1579*EXP(-0.19*Fperm_SI_Woolf2021!$E$9:$E$93)+63.1579*EXP(-0.19*P$58))/(Fperm_SI_Woolf2021!$E$9:$E$93-P$58))*(P$58-Fperm_SI_Woolf2021!$E$9:$E$93)/10))),Fperm_SI_Woolf2021!$D$9:$D$93)*P$57+INTERCEPT(Fperm_SI_Woolf2021!$F$9:$F$93*EXP(-Fperm_SI_Woolf2021!$I$9:$I$93*$C99*IF(P$58=Fperm_SI_Woolf2021!$E$9:$E$93,1,EXP(LN((1.1*(Fperm_SI_Woolf2021!$E$9:$E$93-P$58)-63.1579*EXP(-0.19*Fperm_SI_Woolf2021!$E$9:$E$93)+63.1579*EXP(-0.19*P$58))/(Fperm_SI_Woolf2021!$E$9:$E$93-P$58))*(P$58-Fperm_SI_Woolf2021!$E$9:$E$93)/10))) + Fperm_SI_Woolf2021!$G$9:$G$93*EXP(-Fperm_SI_Woolf2021!$J$9:$J$93*$C99*IF(P$58=Fperm_SI_Woolf2021!$E$9:$E$93,1,EXP(LN((1.1*(Fperm_SI_Woolf2021!$E$9:$E$93-P$58)-63.1579*EXP(-0.19*Fperm_SI_Woolf2021!$E$9:$E$93)+63.1579*EXP(-0.19*P$58))/(Fperm_SI_Woolf2021!$E$9:$E$93-P$58))*(P$58-Fperm_SI_Woolf2021!$E$9:$E$93)/10))) + Fperm_SI_Woolf2021!$H$9:$H$93*EXP(-Fperm_SI_Woolf2021!$K$9:$K$93*$C99*IF(P$58=Fperm_SI_Woolf2021!$E$9:$E$93,1,EXP(LN((1.1*(Fperm_SI_Woolf2021!$E$9:$E$93-P$58)-63.1579*EXP(-0.19*Fperm_SI_Woolf2021!$E$9:$E$93)+63.1579*EXP(-0.19*P$58))/(Fperm_SI_Woolf2021!$E$9:$E$93-P$58))*(P$58-Fperm_SI_Woolf2021!$E$9:$E$93)/10))),Fperm_SI_Woolf2021!$D$9:$D$93))</f>
        <v>0.62280438752187151</v>
      </c>
      <c r="Q99" s="51" cm="1">
        <f t="array" ref="Q99">MIN(1,SLOPE(Fperm_SI_Woolf2021!$F$9:$F$93*EXP(-Fperm_SI_Woolf2021!$I$9:$I$93*$C99*IF(Q$58=Fperm_SI_Woolf2021!$E$9:$E$93,1,EXP(LN((1.1*(Fperm_SI_Woolf2021!$E$9:$E$93-Q$58)-63.1579*EXP(-0.19*Fperm_SI_Woolf2021!$E$9:$E$93)+63.1579*EXP(-0.19*Q$58))/(Fperm_SI_Woolf2021!$E$9:$E$93-Q$58))*(Q$58-Fperm_SI_Woolf2021!$E$9:$E$93)/10))) + Fperm_SI_Woolf2021!$G$9:$G$93*EXP(-Fperm_SI_Woolf2021!$J$9:$J$93*$C99*IF(Q$58=Fperm_SI_Woolf2021!$E$9:$E$93,1,EXP(LN((1.1*(Fperm_SI_Woolf2021!$E$9:$E$93-Q$58)-63.1579*EXP(-0.19*Fperm_SI_Woolf2021!$E$9:$E$93)+63.1579*EXP(-0.19*Q$58))/(Fperm_SI_Woolf2021!$E$9:$E$93-Q$58))*(Q$58-Fperm_SI_Woolf2021!$E$9:$E$93)/10))) + Fperm_SI_Woolf2021!$H$9:$H$93*EXP(-Fperm_SI_Woolf2021!$K$9:$K$93*$C99*IF(Q$58=Fperm_SI_Woolf2021!$E$9:$E$93,1,EXP(LN((1.1*(Fperm_SI_Woolf2021!$E$9:$E$93-Q$58)-63.1579*EXP(-0.19*Fperm_SI_Woolf2021!$E$9:$E$93)+63.1579*EXP(-0.19*Q$58))/(Fperm_SI_Woolf2021!$E$9:$E$93-Q$58))*(Q$58-Fperm_SI_Woolf2021!$E$9:$E$93)/10))),Fperm_SI_Woolf2021!$D$9:$D$93)*Q$57+INTERCEPT(Fperm_SI_Woolf2021!$F$9:$F$93*EXP(-Fperm_SI_Woolf2021!$I$9:$I$93*$C99*IF(Q$58=Fperm_SI_Woolf2021!$E$9:$E$93,1,EXP(LN((1.1*(Fperm_SI_Woolf2021!$E$9:$E$93-Q$58)-63.1579*EXP(-0.19*Fperm_SI_Woolf2021!$E$9:$E$93)+63.1579*EXP(-0.19*Q$58))/(Fperm_SI_Woolf2021!$E$9:$E$93-Q$58))*(Q$58-Fperm_SI_Woolf2021!$E$9:$E$93)/10))) + Fperm_SI_Woolf2021!$G$9:$G$93*EXP(-Fperm_SI_Woolf2021!$J$9:$J$93*$C99*IF(Q$58=Fperm_SI_Woolf2021!$E$9:$E$93,1,EXP(LN((1.1*(Fperm_SI_Woolf2021!$E$9:$E$93-Q$58)-63.1579*EXP(-0.19*Fperm_SI_Woolf2021!$E$9:$E$93)+63.1579*EXP(-0.19*Q$58))/(Fperm_SI_Woolf2021!$E$9:$E$93-Q$58))*(Q$58-Fperm_SI_Woolf2021!$E$9:$E$93)/10))) + Fperm_SI_Woolf2021!$H$9:$H$93*EXP(-Fperm_SI_Woolf2021!$K$9:$K$93*$C99*IF(Q$58=Fperm_SI_Woolf2021!$E$9:$E$93,1,EXP(LN((1.1*(Fperm_SI_Woolf2021!$E$9:$E$93-Q$58)-63.1579*EXP(-0.19*Fperm_SI_Woolf2021!$E$9:$E$93)+63.1579*EXP(-0.19*Q$58))/(Fperm_SI_Woolf2021!$E$9:$E$93-Q$58))*(Q$58-Fperm_SI_Woolf2021!$E$9:$E$93)/10))),Fperm_SI_Woolf2021!$D$9:$D$93))</f>
        <v>0.59108731199458775</v>
      </c>
      <c r="R99" s="51" cm="1">
        <f t="array" ref="R99">MIN(1,SLOPE(Fperm_SI_Woolf2021!$F$9:$F$93*EXP(-Fperm_SI_Woolf2021!$I$9:$I$93*$C99*IF(R$58=Fperm_SI_Woolf2021!$E$9:$E$93,1,EXP(LN((1.1*(Fperm_SI_Woolf2021!$E$9:$E$93-R$58)-63.1579*EXP(-0.19*Fperm_SI_Woolf2021!$E$9:$E$93)+63.1579*EXP(-0.19*R$58))/(Fperm_SI_Woolf2021!$E$9:$E$93-R$58))*(R$58-Fperm_SI_Woolf2021!$E$9:$E$93)/10))) + Fperm_SI_Woolf2021!$G$9:$G$93*EXP(-Fperm_SI_Woolf2021!$J$9:$J$93*$C99*IF(R$58=Fperm_SI_Woolf2021!$E$9:$E$93,1,EXP(LN((1.1*(Fperm_SI_Woolf2021!$E$9:$E$93-R$58)-63.1579*EXP(-0.19*Fperm_SI_Woolf2021!$E$9:$E$93)+63.1579*EXP(-0.19*R$58))/(Fperm_SI_Woolf2021!$E$9:$E$93-R$58))*(R$58-Fperm_SI_Woolf2021!$E$9:$E$93)/10))) + Fperm_SI_Woolf2021!$H$9:$H$93*EXP(-Fperm_SI_Woolf2021!$K$9:$K$93*$C99*IF(R$58=Fperm_SI_Woolf2021!$E$9:$E$93,1,EXP(LN((1.1*(Fperm_SI_Woolf2021!$E$9:$E$93-R$58)-63.1579*EXP(-0.19*Fperm_SI_Woolf2021!$E$9:$E$93)+63.1579*EXP(-0.19*R$58))/(Fperm_SI_Woolf2021!$E$9:$E$93-R$58))*(R$58-Fperm_SI_Woolf2021!$E$9:$E$93)/10))),Fperm_SI_Woolf2021!$D$9:$D$93)*R$57+INTERCEPT(Fperm_SI_Woolf2021!$F$9:$F$93*EXP(-Fperm_SI_Woolf2021!$I$9:$I$93*$C99*IF(R$58=Fperm_SI_Woolf2021!$E$9:$E$93,1,EXP(LN((1.1*(Fperm_SI_Woolf2021!$E$9:$E$93-R$58)-63.1579*EXP(-0.19*Fperm_SI_Woolf2021!$E$9:$E$93)+63.1579*EXP(-0.19*R$58))/(Fperm_SI_Woolf2021!$E$9:$E$93-R$58))*(R$58-Fperm_SI_Woolf2021!$E$9:$E$93)/10))) + Fperm_SI_Woolf2021!$G$9:$G$93*EXP(-Fperm_SI_Woolf2021!$J$9:$J$93*$C99*IF(R$58=Fperm_SI_Woolf2021!$E$9:$E$93,1,EXP(LN((1.1*(Fperm_SI_Woolf2021!$E$9:$E$93-R$58)-63.1579*EXP(-0.19*Fperm_SI_Woolf2021!$E$9:$E$93)+63.1579*EXP(-0.19*R$58))/(Fperm_SI_Woolf2021!$E$9:$E$93-R$58))*(R$58-Fperm_SI_Woolf2021!$E$9:$E$93)/10))) + Fperm_SI_Woolf2021!$H$9:$H$93*EXP(-Fperm_SI_Woolf2021!$K$9:$K$93*$C99*IF(R$58=Fperm_SI_Woolf2021!$E$9:$E$93,1,EXP(LN((1.1*(Fperm_SI_Woolf2021!$E$9:$E$93-R$58)-63.1579*EXP(-0.19*Fperm_SI_Woolf2021!$E$9:$E$93)+63.1579*EXP(-0.19*R$58))/(Fperm_SI_Woolf2021!$E$9:$E$93-R$58))*(R$58-Fperm_SI_Woolf2021!$E$9:$E$93)/10))),Fperm_SI_Woolf2021!$D$9:$D$93))</f>
        <v>0.5593702364673041</v>
      </c>
      <c r="S99" s="51" cm="1">
        <f t="array" ref="S99">MIN(1,SLOPE(Fperm_SI_Woolf2021!$F$9:$F$93*EXP(-Fperm_SI_Woolf2021!$I$9:$I$93*$C99*IF(S$58=Fperm_SI_Woolf2021!$E$9:$E$93,1,EXP(LN((1.1*(Fperm_SI_Woolf2021!$E$9:$E$93-S$58)-63.1579*EXP(-0.19*Fperm_SI_Woolf2021!$E$9:$E$93)+63.1579*EXP(-0.19*S$58))/(Fperm_SI_Woolf2021!$E$9:$E$93-S$58))*(S$58-Fperm_SI_Woolf2021!$E$9:$E$93)/10))) + Fperm_SI_Woolf2021!$G$9:$G$93*EXP(-Fperm_SI_Woolf2021!$J$9:$J$93*$C99*IF(S$58=Fperm_SI_Woolf2021!$E$9:$E$93,1,EXP(LN((1.1*(Fperm_SI_Woolf2021!$E$9:$E$93-S$58)-63.1579*EXP(-0.19*Fperm_SI_Woolf2021!$E$9:$E$93)+63.1579*EXP(-0.19*S$58))/(Fperm_SI_Woolf2021!$E$9:$E$93-S$58))*(S$58-Fperm_SI_Woolf2021!$E$9:$E$93)/10))) + Fperm_SI_Woolf2021!$H$9:$H$93*EXP(-Fperm_SI_Woolf2021!$K$9:$K$93*$C99*IF(S$58=Fperm_SI_Woolf2021!$E$9:$E$93,1,EXP(LN((1.1*(Fperm_SI_Woolf2021!$E$9:$E$93-S$58)-63.1579*EXP(-0.19*Fperm_SI_Woolf2021!$E$9:$E$93)+63.1579*EXP(-0.19*S$58))/(Fperm_SI_Woolf2021!$E$9:$E$93-S$58))*(S$58-Fperm_SI_Woolf2021!$E$9:$E$93)/10))),Fperm_SI_Woolf2021!$D$9:$D$93)*S$57+INTERCEPT(Fperm_SI_Woolf2021!$F$9:$F$93*EXP(-Fperm_SI_Woolf2021!$I$9:$I$93*$C99*IF(S$58=Fperm_SI_Woolf2021!$E$9:$E$93,1,EXP(LN((1.1*(Fperm_SI_Woolf2021!$E$9:$E$93-S$58)-63.1579*EXP(-0.19*Fperm_SI_Woolf2021!$E$9:$E$93)+63.1579*EXP(-0.19*S$58))/(Fperm_SI_Woolf2021!$E$9:$E$93-S$58))*(S$58-Fperm_SI_Woolf2021!$E$9:$E$93)/10))) + Fperm_SI_Woolf2021!$G$9:$G$93*EXP(-Fperm_SI_Woolf2021!$J$9:$J$93*$C99*IF(S$58=Fperm_SI_Woolf2021!$E$9:$E$93,1,EXP(LN((1.1*(Fperm_SI_Woolf2021!$E$9:$E$93-S$58)-63.1579*EXP(-0.19*Fperm_SI_Woolf2021!$E$9:$E$93)+63.1579*EXP(-0.19*S$58))/(Fperm_SI_Woolf2021!$E$9:$E$93-S$58))*(S$58-Fperm_SI_Woolf2021!$E$9:$E$93)/10))) + Fperm_SI_Woolf2021!$H$9:$H$93*EXP(-Fperm_SI_Woolf2021!$K$9:$K$93*$C99*IF(S$58=Fperm_SI_Woolf2021!$E$9:$E$93,1,EXP(LN((1.1*(Fperm_SI_Woolf2021!$E$9:$E$93-S$58)-63.1579*EXP(-0.19*Fperm_SI_Woolf2021!$E$9:$E$93)+63.1579*EXP(-0.19*S$58))/(Fperm_SI_Woolf2021!$E$9:$E$93-S$58))*(S$58-Fperm_SI_Woolf2021!$E$9:$E$93)/10))),Fperm_SI_Woolf2021!$D$9:$D$93))</f>
        <v>0.79737803527116669</v>
      </c>
      <c r="T99" s="51" cm="1">
        <f t="array" ref="T99">MIN(1,SLOPE(Fperm_SI_Woolf2021!$F$9:$F$93*EXP(-Fperm_SI_Woolf2021!$I$9:$I$93*$C99*IF(T$58=Fperm_SI_Woolf2021!$E$9:$E$93,1,EXP(LN((1.1*(Fperm_SI_Woolf2021!$E$9:$E$93-T$58)-63.1579*EXP(-0.19*Fperm_SI_Woolf2021!$E$9:$E$93)+63.1579*EXP(-0.19*T$58))/(Fperm_SI_Woolf2021!$E$9:$E$93-T$58))*(T$58-Fperm_SI_Woolf2021!$E$9:$E$93)/10))) + Fperm_SI_Woolf2021!$G$9:$G$93*EXP(-Fperm_SI_Woolf2021!$J$9:$J$93*$C99*IF(T$58=Fperm_SI_Woolf2021!$E$9:$E$93,1,EXP(LN((1.1*(Fperm_SI_Woolf2021!$E$9:$E$93-T$58)-63.1579*EXP(-0.19*Fperm_SI_Woolf2021!$E$9:$E$93)+63.1579*EXP(-0.19*T$58))/(Fperm_SI_Woolf2021!$E$9:$E$93-T$58))*(T$58-Fperm_SI_Woolf2021!$E$9:$E$93)/10))) + Fperm_SI_Woolf2021!$H$9:$H$93*EXP(-Fperm_SI_Woolf2021!$K$9:$K$93*$C99*IF(T$58=Fperm_SI_Woolf2021!$E$9:$E$93,1,EXP(LN((1.1*(Fperm_SI_Woolf2021!$E$9:$E$93-T$58)-63.1579*EXP(-0.19*Fperm_SI_Woolf2021!$E$9:$E$93)+63.1579*EXP(-0.19*T$58))/(Fperm_SI_Woolf2021!$E$9:$E$93-T$58))*(T$58-Fperm_SI_Woolf2021!$E$9:$E$93)/10))),Fperm_SI_Woolf2021!$D$9:$D$93)*T$57+INTERCEPT(Fperm_SI_Woolf2021!$F$9:$F$93*EXP(-Fperm_SI_Woolf2021!$I$9:$I$93*$C99*IF(T$58=Fperm_SI_Woolf2021!$E$9:$E$93,1,EXP(LN((1.1*(Fperm_SI_Woolf2021!$E$9:$E$93-T$58)-63.1579*EXP(-0.19*Fperm_SI_Woolf2021!$E$9:$E$93)+63.1579*EXP(-0.19*T$58))/(Fperm_SI_Woolf2021!$E$9:$E$93-T$58))*(T$58-Fperm_SI_Woolf2021!$E$9:$E$93)/10))) + Fperm_SI_Woolf2021!$G$9:$G$93*EXP(-Fperm_SI_Woolf2021!$J$9:$J$93*$C99*IF(T$58=Fperm_SI_Woolf2021!$E$9:$E$93,1,EXP(LN((1.1*(Fperm_SI_Woolf2021!$E$9:$E$93-T$58)-63.1579*EXP(-0.19*Fperm_SI_Woolf2021!$E$9:$E$93)+63.1579*EXP(-0.19*T$58))/(Fperm_SI_Woolf2021!$E$9:$E$93-T$58))*(T$58-Fperm_SI_Woolf2021!$E$9:$E$93)/10))) + Fperm_SI_Woolf2021!$H$9:$H$93*EXP(-Fperm_SI_Woolf2021!$K$9:$K$93*$C99*IF(T$58=Fperm_SI_Woolf2021!$E$9:$E$93,1,EXP(LN((1.1*(Fperm_SI_Woolf2021!$E$9:$E$93-T$58)-63.1579*EXP(-0.19*Fperm_SI_Woolf2021!$E$9:$E$93)+63.1579*EXP(-0.19*T$58))/(Fperm_SI_Woolf2021!$E$9:$E$93-T$58))*(T$58-Fperm_SI_Woolf2021!$E$9:$E$93)/10))),Fperm_SI_Woolf2021!$D$9:$D$93))</f>
        <v>0.76568008941300503</v>
      </c>
      <c r="U99" s="51" cm="1">
        <f t="array" ref="U99">MIN(1,SLOPE(Fperm_SI_Woolf2021!$F$9:$F$93*EXP(-Fperm_SI_Woolf2021!$I$9:$I$93*$C99*IF(U$58=Fperm_SI_Woolf2021!$E$9:$E$93,1,EXP(LN((1.1*(Fperm_SI_Woolf2021!$E$9:$E$93-U$58)-63.1579*EXP(-0.19*Fperm_SI_Woolf2021!$E$9:$E$93)+63.1579*EXP(-0.19*U$58))/(Fperm_SI_Woolf2021!$E$9:$E$93-U$58))*(U$58-Fperm_SI_Woolf2021!$E$9:$E$93)/10))) + Fperm_SI_Woolf2021!$G$9:$G$93*EXP(-Fperm_SI_Woolf2021!$J$9:$J$93*$C99*IF(U$58=Fperm_SI_Woolf2021!$E$9:$E$93,1,EXP(LN((1.1*(Fperm_SI_Woolf2021!$E$9:$E$93-U$58)-63.1579*EXP(-0.19*Fperm_SI_Woolf2021!$E$9:$E$93)+63.1579*EXP(-0.19*U$58))/(Fperm_SI_Woolf2021!$E$9:$E$93-U$58))*(U$58-Fperm_SI_Woolf2021!$E$9:$E$93)/10))) + Fperm_SI_Woolf2021!$H$9:$H$93*EXP(-Fperm_SI_Woolf2021!$K$9:$K$93*$C99*IF(U$58=Fperm_SI_Woolf2021!$E$9:$E$93,1,EXP(LN((1.1*(Fperm_SI_Woolf2021!$E$9:$E$93-U$58)-63.1579*EXP(-0.19*Fperm_SI_Woolf2021!$E$9:$E$93)+63.1579*EXP(-0.19*U$58))/(Fperm_SI_Woolf2021!$E$9:$E$93-U$58))*(U$58-Fperm_SI_Woolf2021!$E$9:$E$93)/10))),Fperm_SI_Woolf2021!$D$9:$D$93)*U$57+INTERCEPT(Fperm_SI_Woolf2021!$F$9:$F$93*EXP(-Fperm_SI_Woolf2021!$I$9:$I$93*$C99*IF(U$58=Fperm_SI_Woolf2021!$E$9:$E$93,1,EXP(LN((1.1*(Fperm_SI_Woolf2021!$E$9:$E$93-U$58)-63.1579*EXP(-0.19*Fperm_SI_Woolf2021!$E$9:$E$93)+63.1579*EXP(-0.19*U$58))/(Fperm_SI_Woolf2021!$E$9:$E$93-U$58))*(U$58-Fperm_SI_Woolf2021!$E$9:$E$93)/10))) + Fperm_SI_Woolf2021!$G$9:$G$93*EXP(-Fperm_SI_Woolf2021!$J$9:$J$93*$C99*IF(U$58=Fperm_SI_Woolf2021!$E$9:$E$93,1,EXP(LN((1.1*(Fperm_SI_Woolf2021!$E$9:$E$93-U$58)-63.1579*EXP(-0.19*Fperm_SI_Woolf2021!$E$9:$E$93)+63.1579*EXP(-0.19*U$58))/(Fperm_SI_Woolf2021!$E$9:$E$93-U$58))*(U$58-Fperm_SI_Woolf2021!$E$9:$E$93)/10))) + Fperm_SI_Woolf2021!$H$9:$H$93*EXP(-Fperm_SI_Woolf2021!$K$9:$K$93*$C99*IF(U$58=Fperm_SI_Woolf2021!$E$9:$E$93,1,EXP(LN((1.1*(Fperm_SI_Woolf2021!$E$9:$E$93-U$58)-63.1579*EXP(-0.19*Fperm_SI_Woolf2021!$E$9:$E$93)+63.1579*EXP(-0.19*U$58))/(Fperm_SI_Woolf2021!$E$9:$E$93-U$58))*(U$58-Fperm_SI_Woolf2021!$E$9:$E$93)/10))),Fperm_SI_Woolf2021!$D$9:$D$93))</f>
        <v>0.73398214355484326</v>
      </c>
      <c r="V99" s="51" cm="1">
        <f t="array" ref="V99">MIN(1,SLOPE(Fperm_SI_Woolf2021!$F$9:$F$93*EXP(-Fperm_SI_Woolf2021!$I$9:$I$93*$C99*IF(V$58=Fperm_SI_Woolf2021!$E$9:$E$93,1,EXP(LN((1.1*(Fperm_SI_Woolf2021!$E$9:$E$93-V$58)-63.1579*EXP(-0.19*Fperm_SI_Woolf2021!$E$9:$E$93)+63.1579*EXP(-0.19*V$58))/(Fperm_SI_Woolf2021!$E$9:$E$93-V$58))*(V$58-Fperm_SI_Woolf2021!$E$9:$E$93)/10))) + Fperm_SI_Woolf2021!$G$9:$G$93*EXP(-Fperm_SI_Woolf2021!$J$9:$J$93*$C99*IF(V$58=Fperm_SI_Woolf2021!$E$9:$E$93,1,EXP(LN((1.1*(Fperm_SI_Woolf2021!$E$9:$E$93-V$58)-63.1579*EXP(-0.19*Fperm_SI_Woolf2021!$E$9:$E$93)+63.1579*EXP(-0.19*V$58))/(Fperm_SI_Woolf2021!$E$9:$E$93-V$58))*(V$58-Fperm_SI_Woolf2021!$E$9:$E$93)/10))) + Fperm_SI_Woolf2021!$H$9:$H$93*EXP(-Fperm_SI_Woolf2021!$K$9:$K$93*$C99*IF(V$58=Fperm_SI_Woolf2021!$E$9:$E$93,1,EXP(LN((1.1*(Fperm_SI_Woolf2021!$E$9:$E$93-V$58)-63.1579*EXP(-0.19*Fperm_SI_Woolf2021!$E$9:$E$93)+63.1579*EXP(-0.19*V$58))/(Fperm_SI_Woolf2021!$E$9:$E$93-V$58))*(V$58-Fperm_SI_Woolf2021!$E$9:$E$93)/10))),Fperm_SI_Woolf2021!$D$9:$D$93)*V$57+INTERCEPT(Fperm_SI_Woolf2021!$F$9:$F$93*EXP(-Fperm_SI_Woolf2021!$I$9:$I$93*$C99*IF(V$58=Fperm_SI_Woolf2021!$E$9:$E$93,1,EXP(LN((1.1*(Fperm_SI_Woolf2021!$E$9:$E$93-V$58)-63.1579*EXP(-0.19*Fperm_SI_Woolf2021!$E$9:$E$93)+63.1579*EXP(-0.19*V$58))/(Fperm_SI_Woolf2021!$E$9:$E$93-V$58))*(V$58-Fperm_SI_Woolf2021!$E$9:$E$93)/10))) + Fperm_SI_Woolf2021!$G$9:$G$93*EXP(-Fperm_SI_Woolf2021!$J$9:$J$93*$C99*IF(V$58=Fperm_SI_Woolf2021!$E$9:$E$93,1,EXP(LN((1.1*(Fperm_SI_Woolf2021!$E$9:$E$93-V$58)-63.1579*EXP(-0.19*Fperm_SI_Woolf2021!$E$9:$E$93)+63.1579*EXP(-0.19*V$58))/(Fperm_SI_Woolf2021!$E$9:$E$93-V$58))*(V$58-Fperm_SI_Woolf2021!$E$9:$E$93)/10))) + Fperm_SI_Woolf2021!$H$9:$H$93*EXP(-Fperm_SI_Woolf2021!$K$9:$K$93*$C99*IF(V$58=Fperm_SI_Woolf2021!$E$9:$E$93,1,EXP(LN((1.1*(Fperm_SI_Woolf2021!$E$9:$E$93-V$58)-63.1579*EXP(-0.19*Fperm_SI_Woolf2021!$E$9:$E$93)+63.1579*EXP(-0.19*V$58))/(Fperm_SI_Woolf2021!$E$9:$E$93-V$58))*(V$58-Fperm_SI_Woolf2021!$E$9:$E$93)/10))),Fperm_SI_Woolf2021!$D$9:$D$93))</f>
        <v>0.7022841976966816</v>
      </c>
      <c r="W99" s="51" cm="1">
        <f t="array" ref="W99">MIN(1,SLOPE(Fperm_SI_Woolf2021!$F$9:$F$93*EXP(-Fperm_SI_Woolf2021!$I$9:$I$93*$C99*IF(W$58=Fperm_SI_Woolf2021!$E$9:$E$93,1,EXP(LN((1.1*(Fperm_SI_Woolf2021!$E$9:$E$93-W$58)-63.1579*EXP(-0.19*Fperm_SI_Woolf2021!$E$9:$E$93)+63.1579*EXP(-0.19*W$58))/(Fperm_SI_Woolf2021!$E$9:$E$93-W$58))*(W$58-Fperm_SI_Woolf2021!$E$9:$E$93)/10))) + Fperm_SI_Woolf2021!$G$9:$G$93*EXP(-Fperm_SI_Woolf2021!$J$9:$J$93*$C99*IF(W$58=Fperm_SI_Woolf2021!$E$9:$E$93,1,EXP(LN((1.1*(Fperm_SI_Woolf2021!$E$9:$E$93-W$58)-63.1579*EXP(-0.19*Fperm_SI_Woolf2021!$E$9:$E$93)+63.1579*EXP(-0.19*W$58))/(Fperm_SI_Woolf2021!$E$9:$E$93-W$58))*(W$58-Fperm_SI_Woolf2021!$E$9:$E$93)/10))) + Fperm_SI_Woolf2021!$H$9:$H$93*EXP(-Fperm_SI_Woolf2021!$K$9:$K$93*$C99*IF(W$58=Fperm_SI_Woolf2021!$E$9:$E$93,1,EXP(LN((1.1*(Fperm_SI_Woolf2021!$E$9:$E$93-W$58)-63.1579*EXP(-0.19*Fperm_SI_Woolf2021!$E$9:$E$93)+63.1579*EXP(-0.19*W$58))/(Fperm_SI_Woolf2021!$E$9:$E$93-W$58))*(W$58-Fperm_SI_Woolf2021!$E$9:$E$93)/10))),Fperm_SI_Woolf2021!$D$9:$D$93)*W$57+INTERCEPT(Fperm_SI_Woolf2021!$F$9:$F$93*EXP(-Fperm_SI_Woolf2021!$I$9:$I$93*$C99*IF(W$58=Fperm_SI_Woolf2021!$E$9:$E$93,1,EXP(LN((1.1*(Fperm_SI_Woolf2021!$E$9:$E$93-W$58)-63.1579*EXP(-0.19*Fperm_SI_Woolf2021!$E$9:$E$93)+63.1579*EXP(-0.19*W$58))/(Fperm_SI_Woolf2021!$E$9:$E$93-W$58))*(W$58-Fperm_SI_Woolf2021!$E$9:$E$93)/10))) + Fperm_SI_Woolf2021!$G$9:$G$93*EXP(-Fperm_SI_Woolf2021!$J$9:$J$93*$C99*IF(W$58=Fperm_SI_Woolf2021!$E$9:$E$93,1,EXP(LN((1.1*(Fperm_SI_Woolf2021!$E$9:$E$93-W$58)-63.1579*EXP(-0.19*Fperm_SI_Woolf2021!$E$9:$E$93)+63.1579*EXP(-0.19*W$58))/(Fperm_SI_Woolf2021!$E$9:$E$93-W$58))*(W$58-Fperm_SI_Woolf2021!$E$9:$E$93)/10))) + Fperm_SI_Woolf2021!$H$9:$H$93*EXP(-Fperm_SI_Woolf2021!$K$9:$K$93*$C99*IF(W$58=Fperm_SI_Woolf2021!$E$9:$E$93,1,EXP(LN((1.1*(Fperm_SI_Woolf2021!$E$9:$E$93-W$58)-63.1579*EXP(-0.19*Fperm_SI_Woolf2021!$E$9:$E$93)+63.1579*EXP(-0.19*W$58))/(Fperm_SI_Woolf2021!$E$9:$E$93-W$58))*(W$58-Fperm_SI_Woolf2021!$E$9:$E$93)/10))),Fperm_SI_Woolf2021!$D$9:$D$93))</f>
        <v>0.67058625183851983</v>
      </c>
      <c r="X99" s="51" cm="1">
        <f t="array" ref="X99">MIN(1,SLOPE(Fperm_SI_Woolf2021!$F$9:$F$93*EXP(-Fperm_SI_Woolf2021!$I$9:$I$93*$C99*IF(X$58=Fperm_SI_Woolf2021!$E$9:$E$93,1,EXP(LN((1.1*(Fperm_SI_Woolf2021!$E$9:$E$93-X$58)-63.1579*EXP(-0.19*Fperm_SI_Woolf2021!$E$9:$E$93)+63.1579*EXP(-0.19*X$58))/(Fperm_SI_Woolf2021!$E$9:$E$93-X$58))*(X$58-Fperm_SI_Woolf2021!$E$9:$E$93)/10))) + Fperm_SI_Woolf2021!$G$9:$G$93*EXP(-Fperm_SI_Woolf2021!$J$9:$J$93*$C99*IF(X$58=Fperm_SI_Woolf2021!$E$9:$E$93,1,EXP(LN((1.1*(Fperm_SI_Woolf2021!$E$9:$E$93-X$58)-63.1579*EXP(-0.19*Fperm_SI_Woolf2021!$E$9:$E$93)+63.1579*EXP(-0.19*X$58))/(Fperm_SI_Woolf2021!$E$9:$E$93-X$58))*(X$58-Fperm_SI_Woolf2021!$E$9:$E$93)/10))) + Fperm_SI_Woolf2021!$H$9:$H$93*EXP(-Fperm_SI_Woolf2021!$K$9:$K$93*$C99*IF(X$58=Fperm_SI_Woolf2021!$E$9:$E$93,1,EXP(LN((1.1*(Fperm_SI_Woolf2021!$E$9:$E$93-X$58)-63.1579*EXP(-0.19*Fperm_SI_Woolf2021!$E$9:$E$93)+63.1579*EXP(-0.19*X$58))/(Fperm_SI_Woolf2021!$E$9:$E$93-X$58))*(X$58-Fperm_SI_Woolf2021!$E$9:$E$93)/10))),Fperm_SI_Woolf2021!$D$9:$D$93)*X$57+INTERCEPT(Fperm_SI_Woolf2021!$F$9:$F$93*EXP(-Fperm_SI_Woolf2021!$I$9:$I$93*$C99*IF(X$58=Fperm_SI_Woolf2021!$E$9:$E$93,1,EXP(LN((1.1*(Fperm_SI_Woolf2021!$E$9:$E$93-X$58)-63.1579*EXP(-0.19*Fperm_SI_Woolf2021!$E$9:$E$93)+63.1579*EXP(-0.19*X$58))/(Fperm_SI_Woolf2021!$E$9:$E$93-X$58))*(X$58-Fperm_SI_Woolf2021!$E$9:$E$93)/10))) + Fperm_SI_Woolf2021!$G$9:$G$93*EXP(-Fperm_SI_Woolf2021!$J$9:$J$93*$C99*IF(X$58=Fperm_SI_Woolf2021!$E$9:$E$93,1,EXP(LN((1.1*(Fperm_SI_Woolf2021!$E$9:$E$93-X$58)-63.1579*EXP(-0.19*Fperm_SI_Woolf2021!$E$9:$E$93)+63.1579*EXP(-0.19*X$58))/(Fperm_SI_Woolf2021!$E$9:$E$93-X$58))*(X$58-Fperm_SI_Woolf2021!$E$9:$E$93)/10))) + Fperm_SI_Woolf2021!$H$9:$H$93*EXP(-Fperm_SI_Woolf2021!$K$9:$K$93*$C99*IF(X$58=Fperm_SI_Woolf2021!$E$9:$E$93,1,EXP(LN((1.1*(Fperm_SI_Woolf2021!$E$9:$E$93-X$58)-63.1579*EXP(-0.19*Fperm_SI_Woolf2021!$E$9:$E$93)+63.1579*EXP(-0.19*X$58))/(Fperm_SI_Woolf2021!$E$9:$E$93-X$58))*(X$58-Fperm_SI_Woolf2021!$E$9:$E$93)/10))),Fperm_SI_Woolf2021!$D$9:$D$93))</f>
        <v>0.63888830598035817</v>
      </c>
      <c r="Y99" s="51" cm="1">
        <f t="array" ref="Y99">MIN(1,SLOPE(Fperm_SI_Woolf2021!$F$9:$F$93*EXP(-Fperm_SI_Woolf2021!$I$9:$I$93*$C99*IF(Y$58=Fperm_SI_Woolf2021!$E$9:$E$93,1,EXP(LN((1.1*(Fperm_SI_Woolf2021!$E$9:$E$93-Y$58)-63.1579*EXP(-0.19*Fperm_SI_Woolf2021!$E$9:$E$93)+63.1579*EXP(-0.19*Y$58))/(Fperm_SI_Woolf2021!$E$9:$E$93-Y$58))*(Y$58-Fperm_SI_Woolf2021!$E$9:$E$93)/10))) + Fperm_SI_Woolf2021!$G$9:$G$93*EXP(-Fperm_SI_Woolf2021!$J$9:$J$93*$C99*IF(Y$58=Fperm_SI_Woolf2021!$E$9:$E$93,1,EXP(LN((1.1*(Fperm_SI_Woolf2021!$E$9:$E$93-Y$58)-63.1579*EXP(-0.19*Fperm_SI_Woolf2021!$E$9:$E$93)+63.1579*EXP(-0.19*Y$58))/(Fperm_SI_Woolf2021!$E$9:$E$93-Y$58))*(Y$58-Fperm_SI_Woolf2021!$E$9:$E$93)/10))) + Fperm_SI_Woolf2021!$H$9:$H$93*EXP(-Fperm_SI_Woolf2021!$K$9:$K$93*$C99*IF(Y$58=Fperm_SI_Woolf2021!$E$9:$E$93,1,EXP(LN((1.1*(Fperm_SI_Woolf2021!$E$9:$E$93-Y$58)-63.1579*EXP(-0.19*Fperm_SI_Woolf2021!$E$9:$E$93)+63.1579*EXP(-0.19*Y$58))/(Fperm_SI_Woolf2021!$E$9:$E$93-Y$58))*(Y$58-Fperm_SI_Woolf2021!$E$9:$E$93)/10))),Fperm_SI_Woolf2021!$D$9:$D$93)*Y$57+INTERCEPT(Fperm_SI_Woolf2021!$F$9:$F$93*EXP(-Fperm_SI_Woolf2021!$I$9:$I$93*$C99*IF(Y$58=Fperm_SI_Woolf2021!$E$9:$E$93,1,EXP(LN((1.1*(Fperm_SI_Woolf2021!$E$9:$E$93-Y$58)-63.1579*EXP(-0.19*Fperm_SI_Woolf2021!$E$9:$E$93)+63.1579*EXP(-0.19*Y$58))/(Fperm_SI_Woolf2021!$E$9:$E$93-Y$58))*(Y$58-Fperm_SI_Woolf2021!$E$9:$E$93)/10))) + Fperm_SI_Woolf2021!$G$9:$G$93*EXP(-Fperm_SI_Woolf2021!$J$9:$J$93*$C99*IF(Y$58=Fperm_SI_Woolf2021!$E$9:$E$93,1,EXP(LN((1.1*(Fperm_SI_Woolf2021!$E$9:$E$93-Y$58)-63.1579*EXP(-0.19*Fperm_SI_Woolf2021!$E$9:$E$93)+63.1579*EXP(-0.19*Y$58))/(Fperm_SI_Woolf2021!$E$9:$E$93-Y$58))*(Y$58-Fperm_SI_Woolf2021!$E$9:$E$93)/10))) + Fperm_SI_Woolf2021!$H$9:$H$93*EXP(-Fperm_SI_Woolf2021!$K$9:$K$93*$C99*IF(Y$58=Fperm_SI_Woolf2021!$E$9:$E$93,1,EXP(LN((1.1*(Fperm_SI_Woolf2021!$E$9:$E$93-Y$58)-63.1579*EXP(-0.19*Fperm_SI_Woolf2021!$E$9:$E$93)+63.1579*EXP(-0.19*Y$58))/(Fperm_SI_Woolf2021!$E$9:$E$93-Y$58))*(Y$58-Fperm_SI_Woolf2021!$E$9:$E$93)/10))),Fperm_SI_Woolf2021!$D$9:$D$93))</f>
        <v>0.6071903601221964</v>
      </c>
      <c r="Z99" s="51" cm="1">
        <f t="array" ref="Z99">MIN(1,SLOPE(Fperm_SI_Woolf2021!$F$9:$F$93*EXP(-Fperm_SI_Woolf2021!$I$9:$I$93*$C99*IF(Z$58=Fperm_SI_Woolf2021!$E$9:$E$93,1,EXP(LN((1.1*(Fperm_SI_Woolf2021!$E$9:$E$93-Z$58)-63.1579*EXP(-0.19*Fperm_SI_Woolf2021!$E$9:$E$93)+63.1579*EXP(-0.19*Z$58))/(Fperm_SI_Woolf2021!$E$9:$E$93-Z$58))*(Z$58-Fperm_SI_Woolf2021!$E$9:$E$93)/10))) + Fperm_SI_Woolf2021!$G$9:$G$93*EXP(-Fperm_SI_Woolf2021!$J$9:$J$93*$C99*IF(Z$58=Fperm_SI_Woolf2021!$E$9:$E$93,1,EXP(LN((1.1*(Fperm_SI_Woolf2021!$E$9:$E$93-Z$58)-63.1579*EXP(-0.19*Fperm_SI_Woolf2021!$E$9:$E$93)+63.1579*EXP(-0.19*Z$58))/(Fperm_SI_Woolf2021!$E$9:$E$93-Z$58))*(Z$58-Fperm_SI_Woolf2021!$E$9:$E$93)/10))) + Fperm_SI_Woolf2021!$H$9:$H$93*EXP(-Fperm_SI_Woolf2021!$K$9:$K$93*$C99*IF(Z$58=Fperm_SI_Woolf2021!$E$9:$E$93,1,EXP(LN((1.1*(Fperm_SI_Woolf2021!$E$9:$E$93-Z$58)-63.1579*EXP(-0.19*Fperm_SI_Woolf2021!$E$9:$E$93)+63.1579*EXP(-0.19*Z$58))/(Fperm_SI_Woolf2021!$E$9:$E$93-Z$58))*(Z$58-Fperm_SI_Woolf2021!$E$9:$E$93)/10))),Fperm_SI_Woolf2021!$D$9:$D$93)*Z$57+INTERCEPT(Fperm_SI_Woolf2021!$F$9:$F$93*EXP(-Fperm_SI_Woolf2021!$I$9:$I$93*$C99*IF(Z$58=Fperm_SI_Woolf2021!$E$9:$E$93,1,EXP(LN((1.1*(Fperm_SI_Woolf2021!$E$9:$E$93-Z$58)-63.1579*EXP(-0.19*Fperm_SI_Woolf2021!$E$9:$E$93)+63.1579*EXP(-0.19*Z$58))/(Fperm_SI_Woolf2021!$E$9:$E$93-Z$58))*(Z$58-Fperm_SI_Woolf2021!$E$9:$E$93)/10))) + Fperm_SI_Woolf2021!$G$9:$G$93*EXP(-Fperm_SI_Woolf2021!$J$9:$J$93*$C99*IF(Z$58=Fperm_SI_Woolf2021!$E$9:$E$93,1,EXP(LN((1.1*(Fperm_SI_Woolf2021!$E$9:$E$93-Z$58)-63.1579*EXP(-0.19*Fperm_SI_Woolf2021!$E$9:$E$93)+63.1579*EXP(-0.19*Z$58))/(Fperm_SI_Woolf2021!$E$9:$E$93-Z$58))*(Z$58-Fperm_SI_Woolf2021!$E$9:$E$93)/10))) + Fperm_SI_Woolf2021!$H$9:$H$93*EXP(-Fperm_SI_Woolf2021!$K$9:$K$93*$C99*IF(Z$58=Fperm_SI_Woolf2021!$E$9:$E$93,1,EXP(LN((1.1*(Fperm_SI_Woolf2021!$E$9:$E$93-Z$58)-63.1579*EXP(-0.19*Fperm_SI_Woolf2021!$E$9:$E$93)+63.1579*EXP(-0.19*Z$58))/(Fperm_SI_Woolf2021!$E$9:$E$93-Z$58))*(Z$58-Fperm_SI_Woolf2021!$E$9:$E$93)/10))),Fperm_SI_Woolf2021!$D$9:$D$93))</f>
        <v>0.57549241426403475</v>
      </c>
      <c r="AA99" s="51" cm="1">
        <f t="array" ref="AA99">MIN(1,SLOPE(Fperm_SI_Woolf2021!$F$9:$F$93*EXP(-Fperm_SI_Woolf2021!$I$9:$I$93*$C99*IF(AA$58=Fperm_SI_Woolf2021!$E$9:$E$93,1,EXP(LN((1.1*(Fperm_SI_Woolf2021!$E$9:$E$93-AA$58)-63.1579*EXP(-0.19*Fperm_SI_Woolf2021!$E$9:$E$93)+63.1579*EXP(-0.19*AA$58))/(Fperm_SI_Woolf2021!$E$9:$E$93-AA$58))*(AA$58-Fperm_SI_Woolf2021!$E$9:$E$93)/10))) + Fperm_SI_Woolf2021!$G$9:$G$93*EXP(-Fperm_SI_Woolf2021!$J$9:$J$93*$C99*IF(AA$58=Fperm_SI_Woolf2021!$E$9:$E$93,1,EXP(LN((1.1*(Fperm_SI_Woolf2021!$E$9:$E$93-AA$58)-63.1579*EXP(-0.19*Fperm_SI_Woolf2021!$E$9:$E$93)+63.1579*EXP(-0.19*AA$58))/(Fperm_SI_Woolf2021!$E$9:$E$93-AA$58))*(AA$58-Fperm_SI_Woolf2021!$E$9:$E$93)/10))) + Fperm_SI_Woolf2021!$H$9:$H$93*EXP(-Fperm_SI_Woolf2021!$K$9:$K$93*$C99*IF(AA$58=Fperm_SI_Woolf2021!$E$9:$E$93,1,EXP(LN((1.1*(Fperm_SI_Woolf2021!$E$9:$E$93-AA$58)-63.1579*EXP(-0.19*Fperm_SI_Woolf2021!$E$9:$E$93)+63.1579*EXP(-0.19*AA$58))/(Fperm_SI_Woolf2021!$E$9:$E$93-AA$58))*(AA$58-Fperm_SI_Woolf2021!$E$9:$E$93)/10))),Fperm_SI_Woolf2021!$D$9:$D$93)*AA$57+INTERCEPT(Fperm_SI_Woolf2021!$F$9:$F$93*EXP(-Fperm_SI_Woolf2021!$I$9:$I$93*$C99*IF(AA$58=Fperm_SI_Woolf2021!$E$9:$E$93,1,EXP(LN((1.1*(Fperm_SI_Woolf2021!$E$9:$E$93-AA$58)-63.1579*EXP(-0.19*Fperm_SI_Woolf2021!$E$9:$E$93)+63.1579*EXP(-0.19*AA$58))/(Fperm_SI_Woolf2021!$E$9:$E$93-AA$58))*(AA$58-Fperm_SI_Woolf2021!$E$9:$E$93)/10))) + Fperm_SI_Woolf2021!$G$9:$G$93*EXP(-Fperm_SI_Woolf2021!$J$9:$J$93*$C99*IF(AA$58=Fperm_SI_Woolf2021!$E$9:$E$93,1,EXP(LN((1.1*(Fperm_SI_Woolf2021!$E$9:$E$93-AA$58)-63.1579*EXP(-0.19*Fperm_SI_Woolf2021!$E$9:$E$93)+63.1579*EXP(-0.19*AA$58))/(Fperm_SI_Woolf2021!$E$9:$E$93-AA$58))*(AA$58-Fperm_SI_Woolf2021!$E$9:$E$93)/10))) + Fperm_SI_Woolf2021!$H$9:$H$93*EXP(-Fperm_SI_Woolf2021!$K$9:$K$93*$C99*IF(AA$58=Fperm_SI_Woolf2021!$E$9:$E$93,1,EXP(LN((1.1*(Fperm_SI_Woolf2021!$E$9:$E$93-AA$58)-63.1579*EXP(-0.19*Fperm_SI_Woolf2021!$E$9:$E$93)+63.1579*EXP(-0.19*AA$58))/(Fperm_SI_Woolf2021!$E$9:$E$93-AA$58))*(AA$58-Fperm_SI_Woolf2021!$E$9:$E$93)/10))),Fperm_SI_Woolf2021!$D$9:$D$93))</f>
        <v>0.54379446840587309</v>
      </c>
      <c r="AB99" s="51" cm="1">
        <f t="array" ref="AB99">MIN(1,SLOPE(Fperm_SI_Woolf2021!$F$9:$F$93*EXP(-Fperm_SI_Woolf2021!$I$9:$I$93*$C99*IF(AB$58=Fperm_SI_Woolf2021!$E$9:$E$93,1,EXP(LN((1.1*(Fperm_SI_Woolf2021!$E$9:$E$93-AB$58)-63.1579*EXP(-0.19*Fperm_SI_Woolf2021!$E$9:$E$93)+63.1579*EXP(-0.19*AB$58))/(Fperm_SI_Woolf2021!$E$9:$E$93-AB$58))*(AB$58-Fperm_SI_Woolf2021!$E$9:$E$93)/10))) + Fperm_SI_Woolf2021!$G$9:$G$93*EXP(-Fperm_SI_Woolf2021!$J$9:$J$93*$C99*IF(AB$58=Fperm_SI_Woolf2021!$E$9:$E$93,1,EXP(LN((1.1*(Fperm_SI_Woolf2021!$E$9:$E$93-AB$58)-63.1579*EXP(-0.19*Fperm_SI_Woolf2021!$E$9:$E$93)+63.1579*EXP(-0.19*AB$58))/(Fperm_SI_Woolf2021!$E$9:$E$93-AB$58))*(AB$58-Fperm_SI_Woolf2021!$E$9:$E$93)/10))) + Fperm_SI_Woolf2021!$H$9:$H$93*EXP(-Fperm_SI_Woolf2021!$K$9:$K$93*$C99*IF(AB$58=Fperm_SI_Woolf2021!$E$9:$E$93,1,EXP(LN((1.1*(Fperm_SI_Woolf2021!$E$9:$E$93-AB$58)-63.1579*EXP(-0.19*Fperm_SI_Woolf2021!$E$9:$E$93)+63.1579*EXP(-0.19*AB$58))/(Fperm_SI_Woolf2021!$E$9:$E$93-AB$58))*(AB$58-Fperm_SI_Woolf2021!$E$9:$E$93)/10))),Fperm_SI_Woolf2021!$D$9:$D$93)*AB$57+INTERCEPT(Fperm_SI_Woolf2021!$F$9:$F$93*EXP(-Fperm_SI_Woolf2021!$I$9:$I$93*$C99*IF(AB$58=Fperm_SI_Woolf2021!$E$9:$E$93,1,EXP(LN((1.1*(Fperm_SI_Woolf2021!$E$9:$E$93-AB$58)-63.1579*EXP(-0.19*Fperm_SI_Woolf2021!$E$9:$E$93)+63.1579*EXP(-0.19*AB$58))/(Fperm_SI_Woolf2021!$E$9:$E$93-AB$58))*(AB$58-Fperm_SI_Woolf2021!$E$9:$E$93)/10))) + Fperm_SI_Woolf2021!$G$9:$G$93*EXP(-Fperm_SI_Woolf2021!$J$9:$J$93*$C99*IF(AB$58=Fperm_SI_Woolf2021!$E$9:$E$93,1,EXP(LN((1.1*(Fperm_SI_Woolf2021!$E$9:$E$93-AB$58)-63.1579*EXP(-0.19*Fperm_SI_Woolf2021!$E$9:$E$93)+63.1579*EXP(-0.19*AB$58))/(Fperm_SI_Woolf2021!$E$9:$E$93-AB$58))*(AB$58-Fperm_SI_Woolf2021!$E$9:$E$93)/10))) + Fperm_SI_Woolf2021!$H$9:$H$93*EXP(-Fperm_SI_Woolf2021!$K$9:$K$93*$C99*IF(AB$58=Fperm_SI_Woolf2021!$E$9:$E$93,1,EXP(LN((1.1*(Fperm_SI_Woolf2021!$E$9:$E$93-AB$58)-63.1579*EXP(-0.19*Fperm_SI_Woolf2021!$E$9:$E$93)+63.1579*EXP(-0.19*AB$58))/(Fperm_SI_Woolf2021!$E$9:$E$93-AB$58))*(AB$58-Fperm_SI_Woolf2021!$E$9:$E$93)/10))),Fperm_SI_Woolf2021!$D$9:$D$93))</f>
        <v>0.51209652254771132</v>
      </c>
      <c r="AC99" s="51" cm="1">
        <f t="array" ref="AC99">MIN(1,SLOPE(Fperm_SI_Woolf2021!$F$9:$F$93*EXP(-Fperm_SI_Woolf2021!$I$9:$I$93*$C99*IF(AC$58=Fperm_SI_Woolf2021!$E$9:$E$93,1,EXP(LN((1.1*(Fperm_SI_Woolf2021!$E$9:$E$93-AC$58)-63.1579*EXP(-0.19*Fperm_SI_Woolf2021!$E$9:$E$93)+63.1579*EXP(-0.19*AC$58))/(Fperm_SI_Woolf2021!$E$9:$E$93-AC$58))*(AC$58-Fperm_SI_Woolf2021!$E$9:$E$93)/10))) + Fperm_SI_Woolf2021!$G$9:$G$93*EXP(-Fperm_SI_Woolf2021!$J$9:$J$93*$C99*IF(AC$58=Fperm_SI_Woolf2021!$E$9:$E$93,1,EXP(LN((1.1*(Fperm_SI_Woolf2021!$E$9:$E$93-AC$58)-63.1579*EXP(-0.19*Fperm_SI_Woolf2021!$E$9:$E$93)+63.1579*EXP(-0.19*AC$58))/(Fperm_SI_Woolf2021!$E$9:$E$93-AC$58))*(AC$58-Fperm_SI_Woolf2021!$E$9:$E$93)/10))) + Fperm_SI_Woolf2021!$H$9:$H$93*EXP(-Fperm_SI_Woolf2021!$K$9:$K$93*$C99*IF(AC$58=Fperm_SI_Woolf2021!$E$9:$E$93,1,EXP(LN((1.1*(Fperm_SI_Woolf2021!$E$9:$E$93-AC$58)-63.1579*EXP(-0.19*Fperm_SI_Woolf2021!$E$9:$E$93)+63.1579*EXP(-0.19*AC$58))/(Fperm_SI_Woolf2021!$E$9:$E$93-AC$58))*(AC$58-Fperm_SI_Woolf2021!$E$9:$E$93)/10))),Fperm_SI_Woolf2021!$D$9:$D$93)*AC$57+INTERCEPT(Fperm_SI_Woolf2021!$F$9:$F$93*EXP(-Fperm_SI_Woolf2021!$I$9:$I$93*$C99*IF(AC$58=Fperm_SI_Woolf2021!$E$9:$E$93,1,EXP(LN((1.1*(Fperm_SI_Woolf2021!$E$9:$E$93-AC$58)-63.1579*EXP(-0.19*Fperm_SI_Woolf2021!$E$9:$E$93)+63.1579*EXP(-0.19*AC$58))/(Fperm_SI_Woolf2021!$E$9:$E$93-AC$58))*(AC$58-Fperm_SI_Woolf2021!$E$9:$E$93)/10))) + Fperm_SI_Woolf2021!$G$9:$G$93*EXP(-Fperm_SI_Woolf2021!$J$9:$J$93*$C99*IF(AC$58=Fperm_SI_Woolf2021!$E$9:$E$93,1,EXP(LN((1.1*(Fperm_SI_Woolf2021!$E$9:$E$93-AC$58)-63.1579*EXP(-0.19*Fperm_SI_Woolf2021!$E$9:$E$93)+63.1579*EXP(-0.19*AC$58))/(Fperm_SI_Woolf2021!$E$9:$E$93-AC$58))*(AC$58-Fperm_SI_Woolf2021!$E$9:$E$93)/10))) + Fperm_SI_Woolf2021!$H$9:$H$93*EXP(-Fperm_SI_Woolf2021!$K$9:$K$93*$C99*IF(AC$58=Fperm_SI_Woolf2021!$E$9:$E$93,1,EXP(LN((1.1*(Fperm_SI_Woolf2021!$E$9:$E$93-AC$58)-63.1579*EXP(-0.19*Fperm_SI_Woolf2021!$E$9:$E$93)+63.1579*EXP(-0.19*AC$58))/(Fperm_SI_Woolf2021!$E$9:$E$93-AC$58))*(AC$58-Fperm_SI_Woolf2021!$E$9:$E$93)/10))),Fperm_SI_Woolf2021!$D$9:$D$93))</f>
        <v>0.48039857668954961</v>
      </c>
      <c r="AD99" s="51" cm="1">
        <f t="array" ref="AD99">MIN(1,SLOPE(Fperm_SI_Woolf2021!$F$9:$F$93*EXP(-Fperm_SI_Woolf2021!$I$9:$I$93*$C99*IF(AD$58=Fperm_SI_Woolf2021!$E$9:$E$93,1,EXP(LN((1.1*(Fperm_SI_Woolf2021!$E$9:$E$93-AD$58)-63.1579*EXP(-0.19*Fperm_SI_Woolf2021!$E$9:$E$93)+63.1579*EXP(-0.19*AD$58))/(Fperm_SI_Woolf2021!$E$9:$E$93-AD$58))*(AD$58-Fperm_SI_Woolf2021!$E$9:$E$93)/10))) + Fperm_SI_Woolf2021!$G$9:$G$93*EXP(-Fperm_SI_Woolf2021!$J$9:$J$93*$C99*IF(AD$58=Fperm_SI_Woolf2021!$E$9:$E$93,1,EXP(LN((1.1*(Fperm_SI_Woolf2021!$E$9:$E$93-AD$58)-63.1579*EXP(-0.19*Fperm_SI_Woolf2021!$E$9:$E$93)+63.1579*EXP(-0.19*AD$58))/(Fperm_SI_Woolf2021!$E$9:$E$93-AD$58))*(AD$58-Fperm_SI_Woolf2021!$E$9:$E$93)/10))) + Fperm_SI_Woolf2021!$H$9:$H$93*EXP(-Fperm_SI_Woolf2021!$K$9:$K$93*$C99*IF(AD$58=Fperm_SI_Woolf2021!$E$9:$E$93,1,EXP(LN((1.1*(Fperm_SI_Woolf2021!$E$9:$E$93-AD$58)-63.1579*EXP(-0.19*Fperm_SI_Woolf2021!$E$9:$E$93)+63.1579*EXP(-0.19*AD$58))/(Fperm_SI_Woolf2021!$E$9:$E$93-AD$58))*(AD$58-Fperm_SI_Woolf2021!$E$9:$E$93)/10))),Fperm_SI_Woolf2021!$D$9:$D$93)*AD$57+INTERCEPT(Fperm_SI_Woolf2021!$F$9:$F$93*EXP(-Fperm_SI_Woolf2021!$I$9:$I$93*$C99*IF(AD$58=Fperm_SI_Woolf2021!$E$9:$E$93,1,EXP(LN((1.1*(Fperm_SI_Woolf2021!$E$9:$E$93-AD$58)-63.1579*EXP(-0.19*Fperm_SI_Woolf2021!$E$9:$E$93)+63.1579*EXP(-0.19*AD$58))/(Fperm_SI_Woolf2021!$E$9:$E$93-AD$58))*(AD$58-Fperm_SI_Woolf2021!$E$9:$E$93)/10))) + Fperm_SI_Woolf2021!$G$9:$G$93*EXP(-Fperm_SI_Woolf2021!$J$9:$J$93*$C99*IF(AD$58=Fperm_SI_Woolf2021!$E$9:$E$93,1,EXP(LN((1.1*(Fperm_SI_Woolf2021!$E$9:$E$93-AD$58)-63.1579*EXP(-0.19*Fperm_SI_Woolf2021!$E$9:$E$93)+63.1579*EXP(-0.19*AD$58))/(Fperm_SI_Woolf2021!$E$9:$E$93-AD$58))*(AD$58-Fperm_SI_Woolf2021!$E$9:$E$93)/10))) + Fperm_SI_Woolf2021!$H$9:$H$93*EXP(-Fperm_SI_Woolf2021!$K$9:$K$93*$C99*IF(AD$58=Fperm_SI_Woolf2021!$E$9:$E$93,1,EXP(LN((1.1*(Fperm_SI_Woolf2021!$E$9:$E$93-AD$58)-63.1579*EXP(-0.19*Fperm_SI_Woolf2021!$E$9:$E$93)+63.1579*EXP(-0.19*AD$58))/(Fperm_SI_Woolf2021!$E$9:$E$93-AD$58))*(AD$58-Fperm_SI_Woolf2021!$E$9:$E$93)/10))),Fperm_SI_Woolf2021!$D$9:$D$93))</f>
        <v>0.44870063083138784</v>
      </c>
      <c r="AE99" s="51" cm="1">
        <f t="array" ref="AE99">MIN(1,SLOPE(Fperm_SI_Woolf2021!$F$9:$F$93*EXP(-Fperm_SI_Woolf2021!$I$9:$I$93*$C99*IF(AE$58=Fperm_SI_Woolf2021!$E$9:$E$93,1,EXP(LN((1.1*(Fperm_SI_Woolf2021!$E$9:$E$93-AE$58)-63.1579*EXP(-0.19*Fperm_SI_Woolf2021!$E$9:$E$93)+63.1579*EXP(-0.19*AE$58))/(Fperm_SI_Woolf2021!$E$9:$E$93-AE$58))*(AE$58-Fperm_SI_Woolf2021!$E$9:$E$93)/10))) + Fperm_SI_Woolf2021!$G$9:$G$93*EXP(-Fperm_SI_Woolf2021!$J$9:$J$93*$C99*IF(AE$58=Fperm_SI_Woolf2021!$E$9:$E$93,1,EXP(LN((1.1*(Fperm_SI_Woolf2021!$E$9:$E$93-AE$58)-63.1579*EXP(-0.19*Fperm_SI_Woolf2021!$E$9:$E$93)+63.1579*EXP(-0.19*AE$58))/(Fperm_SI_Woolf2021!$E$9:$E$93-AE$58))*(AE$58-Fperm_SI_Woolf2021!$E$9:$E$93)/10))) + Fperm_SI_Woolf2021!$H$9:$H$93*EXP(-Fperm_SI_Woolf2021!$K$9:$K$93*$C99*IF(AE$58=Fperm_SI_Woolf2021!$E$9:$E$93,1,EXP(LN((1.1*(Fperm_SI_Woolf2021!$E$9:$E$93-AE$58)-63.1579*EXP(-0.19*Fperm_SI_Woolf2021!$E$9:$E$93)+63.1579*EXP(-0.19*AE$58))/(Fperm_SI_Woolf2021!$E$9:$E$93-AE$58))*(AE$58-Fperm_SI_Woolf2021!$E$9:$E$93)/10))),Fperm_SI_Woolf2021!$D$9:$D$93)*AE$57+INTERCEPT(Fperm_SI_Woolf2021!$F$9:$F$93*EXP(-Fperm_SI_Woolf2021!$I$9:$I$93*$C99*IF(AE$58=Fperm_SI_Woolf2021!$E$9:$E$93,1,EXP(LN((1.1*(Fperm_SI_Woolf2021!$E$9:$E$93-AE$58)-63.1579*EXP(-0.19*Fperm_SI_Woolf2021!$E$9:$E$93)+63.1579*EXP(-0.19*AE$58))/(Fperm_SI_Woolf2021!$E$9:$E$93-AE$58))*(AE$58-Fperm_SI_Woolf2021!$E$9:$E$93)/10))) + Fperm_SI_Woolf2021!$G$9:$G$93*EXP(-Fperm_SI_Woolf2021!$J$9:$J$93*$C99*IF(AE$58=Fperm_SI_Woolf2021!$E$9:$E$93,1,EXP(LN((1.1*(Fperm_SI_Woolf2021!$E$9:$E$93-AE$58)-63.1579*EXP(-0.19*Fperm_SI_Woolf2021!$E$9:$E$93)+63.1579*EXP(-0.19*AE$58))/(Fperm_SI_Woolf2021!$E$9:$E$93-AE$58))*(AE$58-Fperm_SI_Woolf2021!$E$9:$E$93)/10))) + Fperm_SI_Woolf2021!$H$9:$H$93*EXP(-Fperm_SI_Woolf2021!$K$9:$K$93*$C99*IF(AE$58=Fperm_SI_Woolf2021!$E$9:$E$93,1,EXP(LN((1.1*(Fperm_SI_Woolf2021!$E$9:$E$93-AE$58)-63.1579*EXP(-0.19*Fperm_SI_Woolf2021!$E$9:$E$93)+63.1579*EXP(-0.19*AE$58))/(Fperm_SI_Woolf2021!$E$9:$E$93-AE$58))*(AE$58-Fperm_SI_Woolf2021!$E$9:$E$93)/10))),Fperm_SI_Woolf2021!$D$9:$D$93))</f>
        <v>0.41700268497322607</v>
      </c>
      <c r="AF99" s="51" cm="1">
        <f t="array" ref="AF99">MIN(1,SLOPE(Fperm_SI_Woolf2021!$F$9:$F$93*EXP(-Fperm_SI_Woolf2021!$I$9:$I$93*$C99*IF(AF$58=Fperm_SI_Woolf2021!$E$9:$E$93,1,EXP(LN((1.1*(Fperm_SI_Woolf2021!$E$9:$E$93-AF$58)-63.1579*EXP(-0.19*Fperm_SI_Woolf2021!$E$9:$E$93)+63.1579*EXP(-0.19*AF$58))/(Fperm_SI_Woolf2021!$E$9:$E$93-AF$58))*(AF$58-Fperm_SI_Woolf2021!$E$9:$E$93)/10))) + Fperm_SI_Woolf2021!$G$9:$G$93*EXP(-Fperm_SI_Woolf2021!$J$9:$J$93*$C99*IF(AF$58=Fperm_SI_Woolf2021!$E$9:$E$93,1,EXP(LN((1.1*(Fperm_SI_Woolf2021!$E$9:$E$93-AF$58)-63.1579*EXP(-0.19*Fperm_SI_Woolf2021!$E$9:$E$93)+63.1579*EXP(-0.19*AF$58))/(Fperm_SI_Woolf2021!$E$9:$E$93-AF$58))*(AF$58-Fperm_SI_Woolf2021!$E$9:$E$93)/10))) + Fperm_SI_Woolf2021!$H$9:$H$93*EXP(-Fperm_SI_Woolf2021!$K$9:$K$93*$C99*IF(AF$58=Fperm_SI_Woolf2021!$E$9:$E$93,1,EXP(LN((1.1*(Fperm_SI_Woolf2021!$E$9:$E$93-AF$58)-63.1579*EXP(-0.19*Fperm_SI_Woolf2021!$E$9:$E$93)+63.1579*EXP(-0.19*AF$58))/(Fperm_SI_Woolf2021!$E$9:$E$93-AF$58))*(AF$58-Fperm_SI_Woolf2021!$E$9:$E$93)/10))),Fperm_SI_Woolf2021!$D$9:$D$93)*AF$57+INTERCEPT(Fperm_SI_Woolf2021!$F$9:$F$93*EXP(-Fperm_SI_Woolf2021!$I$9:$I$93*$C99*IF(AF$58=Fperm_SI_Woolf2021!$E$9:$E$93,1,EXP(LN((1.1*(Fperm_SI_Woolf2021!$E$9:$E$93-AF$58)-63.1579*EXP(-0.19*Fperm_SI_Woolf2021!$E$9:$E$93)+63.1579*EXP(-0.19*AF$58))/(Fperm_SI_Woolf2021!$E$9:$E$93-AF$58))*(AF$58-Fperm_SI_Woolf2021!$E$9:$E$93)/10))) + Fperm_SI_Woolf2021!$G$9:$G$93*EXP(-Fperm_SI_Woolf2021!$J$9:$J$93*$C99*IF(AF$58=Fperm_SI_Woolf2021!$E$9:$E$93,1,EXP(LN((1.1*(Fperm_SI_Woolf2021!$E$9:$E$93-AF$58)-63.1579*EXP(-0.19*Fperm_SI_Woolf2021!$E$9:$E$93)+63.1579*EXP(-0.19*AF$58))/(Fperm_SI_Woolf2021!$E$9:$E$93-AF$58))*(AF$58-Fperm_SI_Woolf2021!$E$9:$E$93)/10))) + Fperm_SI_Woolf2021!$H$9:$H$93*EXP(-Fperm_SI_Woolf2021!$K$9:$K$93*$C99*IF(AF$58=Fperm_SI_Woolf2021!$E$9:$E$93,1,EXP(LN((1.1*(Fperm_SI_Woolf2021!$E$9:$E$93-AF$58)-63.1579*EXP(-0.19*Fperm_SI_Woolf2021!$E$9:$E$93)+63.1579*EXP(-0.19*AF$58))/(Fperm_SI_Woolf2021!$E$9:$E$93-AF$58))*(AF$58-Fperm_SI_Woolf2021!$E$9:$E$93)/10))),Fperm_SI_Woolf2021!$D$9:$D$93))</f>
        <v>0.38530473911506435</v>
      </c>
      <c r="AG99" s="51" cm="1">
        <f t="array" ref="AG99">MIN(1,SLOPE(Fperm_SI_Woolf2021!$F$9:$F$93*EXP(-Fperm_SI_Woolf2021!$I$9:$I$93*$C99*IF(AG$58=Fperm_SI_Woolf2021!$E$9:$E$93,1,EXP(LN((1.1*(Fperm_SI_Woolf2021!$E$9:$E$93-AG$58)-63.1579*EXP(-0.19*Fperm_SI_Woolf2021!$E$9:$E$93)+63.1579*EXP(-0.19*AG$58))/(Fperm_SI_Woolf2021!$E$9:$E$93-AG$58))*(AG$58-Fperm_SI_Woolf2021!$E$9:$E$93)/10))) + Fperm_SI_Woolf2021!$G$9:$G$93*EXP(-Fperm_SI_Woolf2021!$J$9:$J$93*$C99*IF(AG$58=Fperm_SI_Woolf2021!$E$9:$E$93,1,EXP(LN((1.1*(Fperm_SI_Woolf2021!$E$9:$E$93-AG$58)-63.1579*EXP(-0.19*Fperm_SI_Woolf2021!$E$9:$E$93)+63.1579*EXP(-0.19*AG$58))/(Fperm_SI_Woolf2021!$E$9:$E$93-AG$58))*(AG$58-Fperm_SI_Woolf2021!$E$9:$E$93)/10))) + Fperm_SI_Woolf2021!$H$9:$H$93*EXP(-Fperm_SI_Woolf2021!$K$9:$K$93*$C99*IF(AG$58=Fperm_SI_Woolf2021!$E$9:$E$93,1,EXP(LN((1.1*(Fperm_SI_Woolf2021!$E$9:$E$93-AG$58)-63.1579*EXP(-0.19*Fperm_SI_Woolf2021!$E$9:$E$93)+63.1579*EXP(-0.19*AG$58))/(Fperm_SI_Woolf2021!$E$9:$E$93-AG$58))*(AG$58-Fperm_SI_Woolf2021!$E$9:$E$93)/10))),Fperm_SI_Woolf2021!$D$9:$D$93)*AG$57+INTERCEPT(Fperm_SI_Woolf2021!$F$9:$F$93*EXP(-Fperm_SI_Woolf2021!$I$9:$I$93*$C99*IF(AG$58=Fperm_SI_Woolf2021!$E$9:$E$93,1,EXP(LN((1.1*(Fperm_SI_Woolf2021!$E$9:$E$93-AG$58)-63.1579*EXP(-0.19*Fperm_SI_Woolf2021!$E$9:$E$93)+63.1579*EXP(-0.19*AG$58))/(Fperm_SI_Woolf2021!$E$9:$E$93-AG$58))*(AG$58-Fperm_SI_Woolf2021!$E$9:$E$93)/10))) + Fperm_SI_Woolf2021!$G$9:$G$93*EXP(-Fperm_SI_Woolf2021!$J$9:$J$93*$C99*IF(AG$58=Fperm_SI_Woolf2021!$E$9:$E$93,1,EXP(LN((1.1*(Fperm_SI_Woolf2021!$E$9:$E$93-AG$58)-63.1579*EXP(-0.19*Fperm_SI_Woolf2021!$E$9:$E$93)+63.1579*EXP(-0.19*AG$58))/(Fperm_SI_Woolf2021!$E$9:$E$93-AG$58))*(AG$58-Fperm_SI_Woolf2021!$E$9:$E$93)/10))) + Fperm_SI_Woolf2021!$H$9:$H$93*EXP(-Fperm_SI_Woolf2021!$K$9:$K$93*$C99*IF(AG$58=Fperm_SI_Woolf2021!$E$9:$E$93,1,EXP(LN((1.1*(Fperm_SI_Woolf2021!$E$9:$E$93-AG$58)-63.1579*EXP(-0.19*Fperm_SI_Woolf2021!$E$9:$E$93)+63.1579*EXP(-0.19*AG$58))/(Fperm_SI_Woolf2021!$E$9:$E$93-AG$58))*(AG$58-Fperm_SI_Woolf2021!$E$9:$E$93)/10))),Fperm_SI_Woolf2021!$D$9:$D$93))</f>
        <v>0.35360679325690259</v>
      </c>
      <c r="AH99" s="51" cm="1">
        <f t="array" ref="AH99">MIN(1,SLOPE(Fperm_SI_Woolf2021!$F$9:$F$93*EXP(-Fperm_SI_Woolf2021!$I$9:$I$93*$C99*IF(AH$58=Fperm_SI_Woolf2021!$E$9:$E$93,1,EXP(LN((1.1*(Fperm_SI_Woolf2021!$E$9:$E$93-AH$58)-63.1579*EXP(-0.19*Fperm_SI_Woolf2021!$E$9:$E$93)+63.1579*EXP(-0.19*AH$58))/(Fperm_SI_Woolf2021!$E$9:$E$93-AH$58))*(AH$58-Fperm_SI_Woolf2021!$E$9:$E$93)/10))) + Fperm_SI_Woolf2021!$G$9:$G$93*EXP(-Fperm_SI_Woolf2021!$J$9:$J$93*$C99*IF(AH$58=Fperm_SI_Woolf2021!$E$9:$E$93,1,EXP(LN((1.1*(Fperm_SI_Woolf2021!$E$9:$E$93-AH$58)-63.1579*EXP(-0.19*Fperm_SI_Woolf2021!$E$9:$E$93)+63.1579*EXP(-0.19*AH$58))/(Fperm_SI_Woolf2021!$E$9:$E$93-AH$58))*(AH$58-Fperm_SI_Woolf2021!$E$9:$E$93)/10))) + Fperm_SI_Woolf2021!$H$9:$H$93*EXP(-Fperm_SI_Woolf2021!$K$9:$K$93*$C99*IF(AH$58=Fperm_SI_Woolf2021!$E$9:$E$93,1,EXP(LN((1.1*(Fperm_SI_Woolf2021!$E$9:$E$93-AH$58)-63.1579*EXP(-0.19*Fperm_SI_Woolf2021!$E$9:$E$93)+63.1579*EXP(-0.19*AH$58))/(Fperm_SI_Woolf2021!$E$9:$E$93-AH$58))*(AH$58-Fperm_SI_Woolf2021!$E$9:$E$93)/10))),Fperm_SI_Woolf2021!$D$9:$D$93)*AH$57+INTERCEPT(Fperm_SI_Woolf2021!$F$9:$F$93*EXP(-Fperm_SI_Woolf2021!$I$9:$I$93*$C99*IF(AH$58=Fperm_SI_Woolf2021!$E$9:$E$93,1,EXP(LN((1.1*(Fperm_SI_Woolf2021!$E$9:$E$93-AH$58)-63.1579*EXP(-0.19*Fperm_SI_Woolf2021!$E$9:$E$93)+63.1579*EXP(-0.19*AH$58))/(Fperm_SI_Woolf2021!$E$9:$E$93-AH$58))*(AH$58-Fperm_SI_Woolf2021!$E$9:$E$93)/10))) + Fperm_SI_Woolf2021!$G$9:$G$93*EXP(-Fperm_SI_Woolf2021!$J$9:$J$93*$C99*IF(AH$58=Fperm_SI_Woolf2021!$E$9:$E$93,1,EXP(LN((1.1*(Fperm_SI_Woolf2021!$E$9:$E$93-AH$58)-63.1579*EXP(-0.19*Fperm_SI_Woolf2021!$E$9:$E$93)+63.1579*EXP(-0.19*AH$58))/(Fperm_SI_Woolf2021!$E$9:$E$93-AH$58))*(AH$58-Fperm_SI_Woolf2021!$E$9:$E$93)/10))) + Fperm_SI_Woolf2021!$H$9:$H$93*EXP(-Fperm_SI_Woolf2021!$K$9:$K$93*$C99*IF(AH$58=Fperm_SI_Woolf2021!$E$9:$E$93,1,EXP(LN((1.1*(Fperm_SI_Woolf2021!$E$9:$E$93-AH$58)-63.1579*EXP(-0.19*Fperm_SI_Woolf2021!$E$9:$E$93)+63.1579*EXP(-0.19*AH$58))/(Fperm_SI_Woolf2021!$E$9:$E$93-AH$58))*(AH$58-Fperm_SI_Woolf2021!$E$9:$E$93)/10))),Fperm_SI_Woolf2021!$D$9:$D$93))</f>
        <v>0.64195987357768503</v>
      </c>
      <c r="AI99" s="51" cm="1">
        <f t="array" ref="AI99">MIN(1,SLOPE(Fperm_SI_Woolf2021!$F$9:$F$93*EXP(-Fperm_SI_Woolf2021!$I$9:$I$93*$C99*IF(AI$58=Fperm_SI_Woolf2021!$E$9:$E$93,1,EXP(LN((1.1*(Fperm_SI_Woolf2021!$E$9:$E$93-AI$58)-63.1579*EXP(-0.19*Fperm_SI_Woolf2021!$E$9:$E$93)+63.1579*EXP(-0.19*AI$58))/(Fperm_SI_Woolf2021!$E$9:$E$93-AI$58))*(AI$58-Fperm_SI_Woolf2021!$E$9:$E$93)/10))) + Fperm_SI_Woolf2021!$G$9:$G$93*EXP(-Fperm_SI_Woolf2021!$J$9:$J$93*$C99*IF(AI$58=Fperm_SI_Woolf2021!$E$9:$E$93,1,EXP(LN((1.1*(Fperm_SI_Woolf2021!$E$9:$E$93-AI$58)-63.1579*EXP(-0.19*Fperm_SI_Woolf2021!$E$9:$E$93)+63.1579*EXP(-0.19*AI$58))/(Fperm_SI_Woolf2021!$E$9:$E$93-AI$58))*(AI$58-Fperm_SI_Woolf2021!$E$9:$E$93)/10))) + Fperm_SI_Woolf2021!$H$9:$H$93*EXP(-Fperm_SI_Woolf2021!$K$9:$K$93*$C99*IF(AI$58=Fperm_SI_Woolf2021!$E$9:$E$93,1,EXP(LN((1.1*(Fperm_SI_Woolf2021!$E$9:$E$93-AI$58)-63.1579*EXP(-0.19*Fperm_SI_Woolf2021!$E$9:$E$93)+63.1579*EXP(-0.19*AI$58))/(Fperm_SI_Woolf2021!$E$9:$E$93-AI$58))*(AI$58-Fperm_SI_Woolf2021!$E$9:$E$93)/10))),Fperm_SI_Woolf2021!$D$9:$D$93)*AI$57+INTERCEPT(Fperm_SI_Woolf2021!$F$9:$F$93*EXP(-Fperm_SI_Woolf2021!$I$9:$I$93*$C99*IF(AI$58=Fperm_SI_Woolf2021!$E$9:$E$93,1,EXP(LN((1.1*(Fperm_SI_Woolf2021!$E$9:$E$93-AI$58)-63.1579*EXP(-0.19*Fperm_SI_Woolf2021!$E$9:$E$93)+63.1579*EXP(-0.19*AI$58))/(Fperm_SI_Woolf2021!$E$9:$E$93-AI$58))*(AI$58-Fperm_SI_Woolf2021!$E$9:$E$93)/10))) + Fperm_SI_Woolf2021!$G$9:$G$93*EXP(-Fperm_SI_Woolf2021!$J$9:$J$93*$C99*IF(AI$58=Fperm_SI_Woolf2021!$E$9:$E$93,1,EXP(LN((1.1*(Fperm_SI_Woolf2021!$E$9:$E$93-AI$58)-63.1579*EXP(-0.19*Fperm_SI_Woolf2021!$E$9:$E$93)+63.1579*EXP(-0.19*AI$58))/(Fperm_SI_Woolf2021!$E$9:$E$93-AI$58))*(AI$58-Fperm_SI_Woolf2021!$E$9:$E$93)/10))) + Fperm_SI_Woolf2021!$H$9:$H$93*EXP(-Fperm_SI_Woolf2021!$K$9:$K$93*$C99*IF(AI$58=Fperm_SI_Woolf2021!$E$9:$E$93,1,EXP(LN((1.1*(Fperm_SI_Woolf2021!$E$9:$E$93-AI$58)-63.1579*EXP(-0.19*Fperm_SI_Woolf2021!$E$9:$E$93)+63.1579*EXP(-0.19*AI$58))/(Fperm_SI_Woolf2021!$E$9:$E$93-AI$58))*(AI$58-Fperm_SI_Woolf2021!$E$9:$E$93)/10))),Fperm_SI_Woolf2021!$D$9:$D$93))</f>
        <v>0.61398718514925332</v>
      </c>
      <c r="AJ99" s="51" cm="1">
        <f t="array" ref="AJ99">MIN(1,SLOPE(Fperm_SI_Woolf2021!$F$9:$F$93*EXP(-Fperm_SI_Woolf2021!$I$9:$I$93*$C99*IF(AJ$58=Fperm_SI_Woolf2021!$E$9:$E$93,1,EXP(LN((1.1*(Fperm_SI_Woolf2021!$E$9:$E$93-AJ$58)-63.1579*EXP(-0.19*Fperm_SI_Woolf2021!$E$9:$E$93)+63.1579*EXP(-0.19*AJ$58))/(Fperm_SI_Woolf2021!$E$9:$E$93-AJ$58))*(AJ$58-Fperm_SI_Woolf2021!$E$9:$E$93)/10))) + Fperm_SI_Woolf2021!$G$9:$G$93*EXP(-Fperm_SI_Woolf2021!$J$9:$J$93*$C99*IF(AJ$58=Fperm_SI_Woolf2021!$E$9:$E$93,1,EXP(LN((1.1*(Fperm_SI_Woolf2021!$E$9:$E$93-AJ$58)-63.1579*EXP(-0.19*Fperm_SI_Woolf2021!$E$9:$E$93)+63.1579*EXP(-0.19*AJ$58))/(Fperm_SI_Woolf2021!$E$9:$E$93-AJ$58))*(AJ$58-Fperm_SI_Woolf2021!$E$9:$E$93)/10))) + Fperm_SI_Woolf2021!$H$9:$H$93*EXP(-Fperm_SI_Woolf2021!$K$9:$K$93*$C99*IF(AJ$58=Fperm_SI_Woolf2021!$E$9:$E$93,1,EXP(LN((1.1*(Fperm_SI_Woolf2021!$E$9:$E$93-AJ$58)-63.1579*EXP(-0.19*Fperm_SI_Woolf2021!$E$9:$E$93)+63.1579*EXP(-0.19*AJ$58))/(Fperm_SI_Woolf2021!$E$9:$E$93-AJ$58))*(AJ$58-Fperm_SI_Woolf2021!$E$9:$E$93)/10))),Fperm_SI_Woolf2021!$D$9:$D$93)*AJ$57+INTERCEPT(Fperm_SI_Woolf2021!$F$9:$F$93*EXP(-Fperm_SI_Woolf2021!$I$9:$I$93*$C99*IF(AJ$58=Fperm_SI_Woolf2021!$E$9:$E$93,1,EXP(LN((1.1*(Fperm_SI_Woolf2021!$E$9:$E$93-AJ$58)-63.1579*EXP(-0.19*Fperm_SI_Woolf2021!$E$9:$E$93)+63.1579*EXP(-0.19*AJ$58))/(Fperm_SI_Woolf2021!$E$9:$E$93-AJ$58))*(AJ$58-Fperm_SI_Woolf2021!$E$9:$E$93)/10))) + Fperm_SI_Woolf2021!$G$9:$G$93*EXP(-Fperm_SI_Woolf2021!$J$9:$J$93*$C99*IF(AJ$58=Fperm_SI_Woolf2021!$E$9:$E$93,1,EXP(LN((1.1*(Fperm_SI_Woolf2021!$E$9:$E$93-AJ$58)-63.1579*EXP(-0.19*Fperm_SI_Woolf2021!$E$9:$E$93)+63.1579*EXP(-0.19*AJ$58))/(Fperm_SI_Woolf2021!$E$9:$E$93-AJ$58))*(AJ$58-Fperm_SI_Woolf2021!$E$9:$E$93)/10))) + Fperm_SI_Woolf2021!$H$9:$H$93*EXP(-Fperm_SI_Woolf2021!$K$9:$K$93*$C99*IF(AJ$58=Fperm_SI_Woolf2021!$E$9:$E$93,1,EXP(LN((1.1*(Fperm_SI_Woolf2021!$E$9:$E$93-AJ$58)-63.1579*EXP(-0.19*Fperm_SI_Woolf2021!$E$9:$E$93)+63.1579*EXP(-0.19*AJ$58))/(Fperm_SI_Woolf2021!$E$9:$E$93-AJ$58))*(AJ$58-Fperm_SI_Woolf2021!$E$9:$E$93)/10))),Fperm_SI_Woolf2021!$D$9:$D$93))</f>
        <v>0.58601449672082162</v>
      </c>
      <c r="AK99" s="51" cm="1">
        <f t="array" ref="AK99">MIN(1,SLOPE(Fperm_SI_Woolf2021!$F$9:$F$93*EXP(-Fperm_SI_Woolf2021!$I$9:$I$93*$C99*IF(AK$58=Fperm_SI_Woolf2021!$E$9:$E$93,1,EXP(LN((1.1*(Fperm_SI_Woolf2021!$E$9:$E$93-AK$58)-63.1579*EXP(-0.19*Fperm_SI_Woolf2021!$E$9:$E$93)+63.1579*EXP(-0.19*AK$58))/(Fperm_SI_Woolf2021!$E$9:$E$93-AK$58))*(AK$58-Fperm_SI_Woolf2021!$E$9:$E$93)/10))) + Fperm_SI_Woolf2021!$G$9:$G$93*EXP(-Fperm_SI_Woolf2021!$J$9:$J$93*$C99*IF(AK$58=Fperm_SI_Woolf2021!$E$9:$E$93,1,EXP(LN((1.1*(Fperm_SI_Woolf2021!$E$9:$E$93-AK$58)-63.1579*EXP(-0.19*Fperm_SI_Woolf2021!$E$9:$E$93)+63.1579*EXP(-0.19*AK$58))/(Fperm_SI_Woolf2021!$E$9:$E$93-AK$58))*(AK$58-Fperm_SI_Woolf2021!$E$9:$E$93)/10))) + Fperm_SI_Woolf2021!$H$9:$H$93*EXP(-Fperm_SI_Woolf2021!$K$9:$K$93*$C99*IF(AK$58=Fperm_SI_Woolf2021!$E$9:$E$93,1,EXP(LN((1.1*(Fperm_SI_Woolf2021!$E$9:$E$93-AK$58)-63.1579*EXP(-0.19*Fperm_SI_Woolf2021!$E$9:$E$93)+63.1579*EXP(-0.19*AK$58))/(Fperm_SI_Woolf2021!$E$9:$E$93-AK$58))*(AK$58-Fperm_SI_Woolf2021!$E$9:$E$93)/10))),Fperm_SI_Woolf2021!$D$9:$D$93)*AK$57+INTERCEPT(Fperm_SI_Woolf2021!$F$9:$F$93*EXP(-Fperm_SI_Woolf2021!$I$9:$I$93*$C99*IF(AK$58=Fperm_SI_Woolf2021!$E$9:$E$93,1,EXP(LN((1.1*(Fperm_SI_Woolf2021!$E$9:$E$93-AK$58)-63.1579*EXP(-0.19*Fperm_SI_Woolf2021!$E$9:$E$93)+63.1579*EXP(-0.19*AK$58))/(Fperm_SI_Woolf2021!$E$9:$E$93-AK$58))*(AK$58-Fperm_SI_Woolf2021!$E$9:$E$93)/10))) + Fperm_SI_Woolf2021!$G$9:$G$93*EXP(-Fperm_SI_Woolf2021!$J$9:$J$93*$C99*IF(AK$58=Fperm_SI_Woolf2021!$E$9:$E$93,1,EXP(LN((1.1*(Fperm_SI_Woolf2021!$E$9:$E$93-AK$58)-63.1579*EXP(-0.19*Fperm_SI_Woolf2021!$E$9:$E$93)+63.1579*EXP(-0.19*AK$58))/(Fperm_SI_Woolf2021!$E$9:$E$93-AK$58))*(AK$58-Fperm_SI_Woolf2021!$E$9:$E$93)/10))) + Fperm_SI_Woolf2021!$H$9:$H$93*EXP(-Fperm_SI_Woolf2021!$K$9:$K$93*$C99*IF(AK$58=Fperm_SI_Woolf2021!$E$9:$E$93,1,EXP(LN((1.1*(Fperm_SI_Woolf2021!$E$9:$E$93-AK$58)-63.1579*EXP(-0.19*Fperm_SI_Woolf2021!$E$9:$E$93)+63.1579*EXP(-0.19*AK$58))/(Fperm_SI_Woolf2021!$E$9:$E$93-AK$58))*(AK$58-Fperm_SI_Woolf2021!$E$9:$E$93)/10))),Fperm_SI_Woolf2021!$D$9:$D$93))</f>
        <v>0.55804180829238992</v>
      </c>
      <c r="AL99" s="51" cm="1">
        <f t="array" ref="AL99">MIN(1,SLOPE(Fperm_SI_Woolf2021!$F$9:$F$93*EXP(-Fperm_SI_Woolf2021!$I$9:$I$93*$C99*IF(AL$58=Fperm_SI_Woolf2021!$E$9:$E$93,1,EXP(LN((1.1*(Fperm_SI_Woolf2021!$E$9:$E$93-AL$58)-63.1579*EXP(-0.19*Fperm_SI_Woolf2021!$E$9:$E$93)+63.1579*EXP(-0.19*AL$58))/(Fperm_SI_Woolf2021!$E$9:$E$93-AL$58))*(AL$58-Fperm_SI_Woolf2021!$E$9:$E$93)/10))) + Fperm_SI_Woolf2021!$G$9:$G$93*EXP(-Fperm_SI_Woolf2021!$J$9:$J$93*$C99*IF(AL$58=Fperm_SI_Woolf2021!$E$9:$E$93,1,EXP(LN((1.1*(Fperm_SI_Woolf2021!$E$9:$E$93-AL$58)-63.1579*EXP(-0.19*Fperm_SI_Woolf2021!$E$9:$E$93)+63.1579*EXP(-0.19*AL$58))/(Fperm_SI_Woolf2021!$E$9:$E$93-AL$58))*(AL$58-Fperm_SI_Woolf2021!$E$9:$E$93)/10))) + Fperm_SI_Woolf2021!$H$9:$H$93*EXP(-Fperm_SI_Woolf2021!$K$9:$K$93*$C99*IF(AL$58=Fperm_SI_Woolf2021!$E$9:$E$93,1,EXP(LN((1.1*(Fperm_SI_Woolf2021!$E$9:$E$93-AL$58)-63.1579*EXP(-0.19*Fperm_SI_Woolf2021!$E$9:$E$93)+63.1579*EXP(-0.19*AL$58))/(Fperm_SI_Woolf2021!$E$9:$E$93-AL$58))*(AL$58-Fperm_SI_Woolf2021!$E$9:$E$93)/10))),Fperm_SI_Woolf2021!$D$9:$D$93)*AL$57+INTERCEPT(Fperm_SI_Woolf2021!$F$9:$F$93*EXP(-Fperm_SI_Woolf2021!$I$9:$I$93*$C99*IF(AL$58=Fperm_SI_Woolf2021!$E$9:$E$93,1,EXP(LN((1.1*(Fperm_SI_Woolf2021!$E$9:$E$93-AL$58)-63.1579*EXP(-0.19*Fperm_SI_Woolf2021!$E$9:$E$93)+63.1579*EXP(-0.19*AL$58))/(Fperm_SI_Woolf2021!$E$9:$E$93-AL$58))*(AL$58-Fperm_SI_Woolf2021!$E$9:$E$93)/10))) + Fperm_SI_Woolf2021!$G$9:$G$93*EXP(-Fperm_SI_Woolf2021!$J$9:$J$93*$C99*IF(AL$58=Fperm_SI_Woolf2021!$E$9:$E$93,1,EXP(LN((1.1*(Fperm_SI_Woolf2021!$E$9:$E$93-AL$58)-63.1579*EXP(-0.19*Fperm_SI_Woolf2021!$E$9:$E$93)+63.1579*EXP(-0.19*AL$58))/(Fperm_SI_Woolf2021!$E$9:$E$93-AL$58))*(AL$58-Fperm_SI_Woolf2021!$E$9:$E$93)/10))) + Fperm_SI_Woolf2021!$H$9:$H$93*EXP(-Fperm_SI_Woolf2021!$K$9:$K$93*$C99*IF(AL$58=Fperm_SI_Woolf2021!$E$9:$E$93,1,EXP(LN((1.1*(Fperm_SI_Woolf2021!$E$9:$E$93-AL$58)-63.1579*EXP(-0.19*Fperm_SI_Woolf2021!$E$9:$E$93)+63.1579*EXP(-0.19*AL$58))/(Fperm_SI_Woolf2021!$E$9:$E$93-AL$58))*(AL$58-Fperm_SI_Woolf2021!$E$9:$E$93)/10))),Fperm_SI_Woolf2021!$D$9:$D$93))</f>
        <v>0.53006911986395822</v>
      </c>
      <c r="AM99" s="51" cm="1">
        <f t="array" ref="AM99">MIN(1,SLOPE(Fperm_SI_Woolf2021!$F$9:$F$93*EXP(-Fperm_SI_Woolf2021!$I$9:$I$93*$C99*IF(AM$58=Fperm_SI_Woolf2021!$E$9:$E$93,1,EXP(LN((1.1*(Fperm_SI_Woolf2021!$E$9:$E$93-AM$58)-63.1579*EXP(-0.19*Fperm_SI_Woolf2021!$E$9:$E$93)+63.1579*EXP(-0.19*AM$58))/(Fperm_SI_Woolf2021!$E$9:$E$93-AM$58))*(AM$58-Fperm_SI_Woolf2021!$E$9:$E$93)/10))) + Fperm_SI_Woolf2021!$G$9:$G$93*EXP(-Fperm_SI_Woolf2021!$J$9:$J$93*$C99*IF(AM$58=Fperm_SI_Woolf2021!$E$9:$E$93,1,EXP(LN((1.1*(Fperm_SI_Woolf2021!$E$9:$E$93-AM$58)-63.1579*EXP(-0.19*Fperm_SI_Woolf2021!$E$9:$E$93)+63.1579*EXP(-0.19*AM$58))/(Fperm_SI_Woolf2021!$E$9:$E$93-AM$58))*(AM$58-Fperm_SI_Woolf2021!$E$9:$E$93)/10))) + Fperm_SI_Woolf2021!$H$9:$H$93*EXP(-Fperm_SI_Woolf2021!$K$9:$K$93*$C99*IF(AM$58=Fperm_SI_Woolf2021!$E$9:$E$93,1,EXP(LN((1.1*(Fperm_SI_Woolf2021!$E$9:$E$93-AM$58)-63.1579*EXP(-0.19*Fperm_SI_Woolf2021!$E$9:$E$93)+63.1579*EXP(-0.19*AM$58))/(Fperm_SI_Woolf2021!$E$9:$E$93-AM$58))*(AM$58-Fperm_SI_Woolf2021!$E$9:$E$93)/10))),Fperm_SI_Woolf2021!$D$9:$D$93)*AM$57+INTERCEPT(Fperm_SI_Woolf2021!$F$9:$F$93*EXP(-Fperm_SI_Woolf2021!$I$9:$I$93*$C99*IF(AM$58=Fperm_SI_Woolf2021!$E$9:$E$93,1,EXP(LN((1.1*(Fperm_SI_Woolf2021!$E$9:$E$93-AM$58)-63.1579*EXP(-0.19*Fperm_SI_Woolf2021!$E$9:$E$93)+63.1579*EXP(-0.19*AM$58))/(Fperm_SI_Woolf2021!$E$9:$E$93-AM$58))*(AM$58-Fperm_SI_Woolf2021!$E$9:$E$93)/10))) + Fperm_SI_Woolf2021!$G$9:$G$93*EXP(-Fperm_SI_Woolf2021!$J$9:$J$93*$C99*IF(AM$58=Fperm_SI_Woolf2021!$E$9:$E$93,1,EXP(LN((1.1*(Fperm_SI_Woolf2021!$E$9:$E$93-AM$58)-63.1579*EXP(-0.19*Fperm_SI_Woolf2021!$E$9:$E$93)+63.1579*EXP(-0.19*AM$58))/(Fperm_SI_Woolf2021!$E$9:$E$93-AM$58))*(AM$58-Fperm_SI_Woolf2021!$E$9:$E$93)/10))) + Fperm_SI_Woolf2021!$H$9:$H$93*EXP(-Fperm_SI_Woolf2021!$K$9:$K$93*$C99*IF(AM$58=Fperm_SI_Woolf2021!$E$9:$E$93,1,EXP(LN((1.1*(Fperm_SI_Woolf2021!$E$9:$E$93-AM$58)-63.1579*EXP(-0.19*Fperm_SI_Woolf2021!$E$9:$E$93)+63.1579*EXP(-0.19*AM$58))/(Fperm_SI_Woolf2021!$E$9:$E$93-AM$58))*(AM$58-Fperm_SI_Woolf2021!$E$9:$E$93)/10))),Fperm_SI_Woolf2021!$D$9:$D$93))</f>
        <v>0.50209643143552651</v>
      </c>
      <c r="AN99" s="51" cm="1">
        <f t="array" ref="AN99">MIN(1,SLOPE(Fperm_SI_Woolf2021!$F$9:$F$93*EXP(-Fperm_SI_Woolf2021!$I$9:$I$93*$C99*IF(AN$58=Fperm_SI_Woolf2021!$E$9:$E$93,1,EXP(LN((1.1*(Fperm_SI_Woolf2021!$E$9:$E$93-AN$58)-63.1579*EXP(-0.19*Fperm_SI_Woolf2021!$E$9:$E$93)+63.1579*EXP(-0.19*AN$58))/(Fperm_SI_Woolf2021!$E$9:$E$93-AN$58))*(AN$58-Fperm_SI_Woolf2021!$E$9:$E$93)/10))) + Fperm_SI_Woolf2021!$G$9:$G$93*EXP(-Fperm_SI_Woolf2021!$J$9:$J$93*$C99*IF(AN$58=Fperm_SI_Woolf2021!$E$9:$E$93,1,EXP(LN((1.1*(Fperm_SI_Woolf2021!$E$9:$E$93-AN$58)-63.1579*EXP(-0.19*Fperm_SI_Woolf2021!$E$9:$E$93)+63.1579*EXP(-0.19*AN$58))/(Fperm_SI_Woolf2021!$E$9:$E$93-AN$58))*(AN$58-Fperm_SI_Woolf2021!$E$9:$E$93)/10))) + Fperm_SI_Woolf2021!$H$9:$H$93*EXP(-Fperm_SI_Woolf2021!$K$9:$K$93*$C99*IF(AN$58=Fperm_SI_Woolf2021!$E$9:$E$93,1,EXP(LN((1.1*(Fperm_SI_Woolf2021!$E$9:$E$93-AN$58)-63.1579*EXP(-0.19*Fperm_SI_Woolf2021!$E$9:$E$93)+63.1579*EXP(-0.19*AN$58))/(Fperm_SI_Woolf2021!$E$9:$E$93-AN$58))*(AN$58-Fperm_SI_Woolf2021!$E$9:$E$93)/10))),Fperm_SI_Woolf2021!$D$9:$D$93)*AN$57+INTERCEPT(Fperm_SI_Woolf2021!$F$9:$F$93*EXP(-Fperm_SI_Woolf2021!$I$9:$I$93*$C99*IF(AN$58=Fperm_SI_Woolf2021!$E$9:$E$93,1,EXP(LN((1.1*(Fperm_SI_Woolf2021!$E$9:$E$93-AN$58)-63.1579*EXP(-0.19*Fperm_SI_Woolf2021!$E$9:$E$93)+63.1579*EXP(-0.19*AN$58))/(Fperm_SI_Woolf2021!$E$9:$E$93-AN$58))*(AN$58-Fperm_SI_Woolf2021!$E$9:$E$93)/10))) + Fperm_SI_Woolf2021!$G$9:$G$93*EXP(-Fperm_SI_Woolf2021!$J$9:$J$93*$C99*IF(AN$58=Fperm_SI_Woolf2021!$E$9:$E$93,1,EXP(LN((1.1*(Fperm_SI_Woolf2021!$E$9:$E$93-AN$58)-63.1579*EXP(-0.19*Fperm_SI_Woolf2021!$E$9:$E$93)+63.1579*EXP(-0.19*AN$58))/(Fperm_SI_Woolf2021!$E$9:$E$93-AN$58))*(AN$58-Fperm_SI_Woolf2021!$E$9:$E$93)/10))) + Fperm_SI_Woolf2021!$H$9:$H$93*EXP(-Fperm_SI_Woolf2021!$K$9:$K$93*$C99*IF(AN$58=Fperm_SI_Woolf2021!$E$9:$E$93,1,EXP(LN((1.1*(Fperm_SI_Woolf2021!$E$9:$E$93-AN$58)-63.1579*EXP(-0.19*Fperm_SI_Woolf2021!$E$9:$E$93)+63.1579*EXP(-0.19*AN$58))/(Fperm_SI_Woolf2021!$E$9:$E$93-AN$58))*(AN$58-Fperm_SI_Woolf2021!$E$9:$E$93)/10))),Fperm_SI_Woolf2021!$D$9:$D$93))</f>
        <v>0.47412374300709481</v>
      </c>
      <c r="AO99" s="51" cm="1">
        <f t="array" ref="AO99">MIN(1,SLOPE(Fperm_SI_Woolf2021!$F$9:$F$93*EXP(-Fperm_SI_Woolf2021!$I$9:$I$93*$C99*IF(AO$58=Fperm_SI_Woolf2021!$E$9:$E$93,1,EXP(LN((1.1*(Fperm_SI_Woolf2021!$E$9:$E$93-AO$58)-63.1579*EXP(-0.19*Fperm_SI_Woolf2021!$E$9:$E$93)+63.1579*EXP(-0.19*AO$58))/(Fperm_SI_Woolf2021!$E$9:$E$93-AO$58))*(AO$58-Fperm_SI_Woolf2021!$E$9:$E$93)/10))) + Fperm_SI_Woolf2021!$G$9:$G$93*EXP(-Fperm_SI_Woolf2021!$J$9:$J$93*$C99*IF(AO$58=Fperm_SI_Woolf2021!$E$9:$E$93,1,EXP(LN((1.1*(Fperm_SI_Woolf2021!$E$9:$E$93-AO$58)-63.1579*EXP(-0.19*Fperm_SI_Woolf2021!$E$9:$E$93)+63.1579*EXP(-0.19*AO$58))/(Fperm_SI_Woolf2021!$E$9:$E$93-AO$58))*(AO$58-Fperm_SI_Woolf2021!$E$9:$E$93)/10))) + Fperm_SI_Woolf2021!$H$9:$H$93*EXP(-Fperm_SI_Woolf2021!$K$9:$K$93*$C99*IF(AO$58=Fperm_SI_Woolf2021!$E$9:$E$93,1,EXP(LN((1.1*(Fperm_SI_Woolf2021!$E$9:$E$93-AO$58)-63.1579*EXP(-0.19*Fperm_SI_Woolf2021!$E$9:$E$93)+63.1579*EXP(-0.19*AO$58))/(Fperm_SI_Woolf2021!$E$9:$E$93-AO$58))*(AO$58-Fperm_SI_Woolf2021!$E$9:$E$93)/10))),Fperm_SI_Woolf2021!$D$9:$D$93)*AO$57+INTERCEPT(Fperm_SI_Woolf2021!$F$9:$F$93*EXP(-Fperm_SI_Woolf2021!$I$9:$I$93*$C99*IF(AO$58=Fperm_SI_Woolf2021!$E$9:$E$93,1,EXP(LN((1.1*(Fperm_SI_Woolf2021!$E$9:$E$93-AO$58)-63.1579*EXP(-0.19*Fperm_SI_Woolf2021!$E$9:$E$93)+63.1579*EXP(-0.19*AO$58))/(Fperm_SI_Woolf2021!$E$9:$E$93-AO$58))*(AO$58-Fperm_SI_Woolf2021!$E$9:$E$93)/10))) + Fperm_SI_Woolf2021!$G$9:$G$93*EXP(-Fperm_SI_Woolf2021!$J$9:$J$93*$C99*IF(AO$58=Fperm_SI_Woolf2021!$E$9:$E$93,1,EXP(LN((1.1*(Fperm_SI_Woolf2021!$E$9:$E$93-AO$58)-63.1579*EXP(-0.19*Fperm_SI_Woolf2021!$E$9:$E$93)+63.1579*EXP(-0.19*AO$58))/(Fperm_SI_Woolf2021!$E$9:$E$93-AO$58))*(AO$58-Fperm_SI_Woolf2021!$E$9:$E$93)/10))) + Fperm_SI_Woolf2021!$H$9:$H$93*EXP(-Fperm_SI_Woolf2021!$K$9:$K$93*$C99*IF(AO$58=Fperm_SI_Woolf2021!$E$9:$E$93,1,EXP(LN((1.1*(Fperm_SI_Woolf2021!$E$9:$E$93-AO$58)-63.1579*EXP(-0.19*Fperm_SI_Woolf2021!$E$9:$E$93)+63.1579*EXP(-0.19*AO$58))/(Fperm_SI_Woolf2021!$E$9:$E$93-AO$58))*(AO$58-Fperm_SI_Woolf2021!$E$9:$E$93)/10))),Fperm_SI_Woolf2021!$D$9:$D$93))</f>
        <v>0.44615105457866311</v>
      </c>
      <c r="AP99" s="51" cm="1">
        <f t="array" ref="AP99">MIN(1,SLOPE(Fperm_SI_Woolf2021!$F$9:$F$93*EXP(-Fperm_SI_Woolf2021!$I$9:$I$93*$C99*IF(AP$58=Fperm_SI_Woolf2021!$E$9:$E$93,1,EXP(LN((1.1*(Fperm_SI_Woolf2021!$E$9:$E$93-AP$58)-63.1579*EXP(-0.19*Fperm_SI_Woolf2021!$E$9:$E$93)+63.1579*EXP(-0.19*AP$58))/(Fperm_SI_Woolf2021!$E$9:$E$93-AP$58))*(AP$58-Fperm_SI_Woolf2021!$E$9:$E$93)/10))) + Fperm_SI_Woolf2021!$G$9:$G$93*EXP(-Fperm_SI_Woolf2021!$J$9:$J$93*$C99*IF(AP$58=Fperm_SI_Woolf2021!$E$9:$E$93,1,EXP(LN((1.1*(Fperm_SI_Woolf2021!$E$9:$E$93-AP$58)-63.1579*EXP(-0.19*Fperm_SI_Woolf2021!$E$9:$E$93)+63.1579*EXP(-0.19*AP$58))/(Fperm_SI_Woolf2021!$E$9:$E$93-AP$58))*(AP$58-Fperm_SI_Woolf2021!$E$9:$E$93)/10))) + Fperm_SI_Woolf2021!$H$9:$H$93*EXP(-Fperm_SI_Woolf2021!$K$9:$K$93*$C99*IF(AP$58=Fperm_SI_Woolf2021!$E$9:$E$93,1,EXP(LN((1.1*(Fperm_SI_Woolf2021!$E$9:$E$93-AP$58)-63.1579*EXP(-0.19*Fperm_SI_Woolf2021!$E$9:$E$93)+63.1579*EXP(-0.19*AP$58))/(Fperm_SI_Woolf2021!$E$9:$E$93-AP$58))*(AP$58-Fperm_SI_Woolf2021!$E$9:$E$93)/10))),Fperm_SI_Woolf2021!$D$9:$D$93)*AP$57+INTERCEPT(Fperm_SI_Woolf2021!$F$9:$F$93*EXP(-Fperm_SI_Woolf2021!$I$9:$I$93*$C99*IF(AP$58=Fperm_SI_Woolf2021!$E$9:$E$93,1,EXP(LN((1.1*(Fperm_SI_Woolf2021!$E$9:$E$93-AP$58)-63.1579*EXP(-0.19*Fperm_SI_Woolf2021!$E$9:$E$93)+63.1579*EXP(-0.19*AP$58))/(Fperm_SI_Woolf2021!$E$9:$E$93-AP$58))*(AP$58-Fperm_SI_Woolf2021!$E$9:$E$93)/10))) + Fperm_SI_Woolf2021!$G$9:$G$93*EXP(-Fperm_SI_Woolf2021!$J$9:$J$93*$C99*IF(AP$58=Fperm_SI_Woolf2021!$E$9:$E$93,1,EXP(LN((1.1*(Fperm_SI_Woolf2021!$E$9:$E$93-AP$58)-63.1579*EXP(-0.19*Fperm_SI_Woolf2021!$E$9:$E$93)+63.1579*EXP(-0.19*AP$58))/(Fperm_SI_Woolf2021!$E$9:$E$93-AP$58))*(AP$58-Fperm_SI_Woolf2021!$E$9:$E$93)/10))) + Fperm_SI_Woolf2021!$H$9:$H$93*EXP(-Fperm_SI_Woolf2021!$K$9:$K$93*$C99*IF(AP$58=Fperm_SI_Woolf2021!$E$9:$E$93,1,EXP(LN((1.1*(Fperm_SI_Woolf2021!$E$9:$E$93-AP$58)-63.1579*EXP(-0.19*Fperm_SI_Woolf2021!$E$9:$E$93)+63.1579*EXP(-0.19*AP$58))/(Fperm_SI_Woolf2021!$E$9:$E$93-AP$58))*(AP$58-Fperm_SI_Woolf2021!$E$9:$E$93)/10))),Fperm_SI_Woolf2021!$D$9:$D$93))</f>
        <v>0.41817836615023141</v>
      </c>
      <c r="AQ99" s="51" cm="1">
        <f t="array" ref="AQ99">MIN(1,SLOPE(Fperm_SI_Woolf2021!$F$9:$F$93*EXP(-Fperm_SI_Woolf2021!$I$9:$I$93*$C99*IF(AQ$58=Fperm_SI_Woolf2021!$E$9:$E$93,1,EXP(LN((1.1*(Fperm_SI_Woolf2021!$E$9:$E$93-AQ$58)-63.1579*EXP(-0.19*Fperm_SI_Woolf2021!$E$9:$E$93)+63.1579*EXP(-0.19*AQ$58))/(Fperm_SI_Woolf2021!$E$9:$E$93-AQ$58))*(AQ$58-Fperm_SI_Woolf2021!$E$9:$E$93)/10))) + Fperm_SI_Woolf2021!$G$9:$G$93*EXP(-Fperm_SI_Woolf2021!$J$9:$J$93*$C99*IF(AQ$58=Fperm_SI_Woolf2021!$E$9:$E$93,1,EXP(LN((1.1*(Fperm_SI_Woolf2021!$E$9:$E$93-AQ$58)-63.1579*EXP(-0.19*Fperm_SI_Woolf2021!$E$9:$E$93)+63.1579*EXP(-0.19*AQ$58))/(Fperm_SI_Woolf2021!$E$9:$E$93-AQ$58))*(AQ$58-Fperm_SI_Woolf2021!$E$9:$E$93)/10))) + Fperm_SI_Woolf2021!$H$9:$H$93*EXP(-Fperm_SI_Woolf2021!$K$9:$K$93*$C99*IF(AQ$58=Fperm_SI_Woolf2021!$E$9:$E$93,1,EXP(LN((1.1*(Fperm_SI_Woolf2021!$E$9:$E$93-AQ$58)-63.1579*EXP(-0.19*Fperm_SI_Woolf2021!$E$9:$E$93)+63.1579*EXP(-0.19*AQ$58))/(Fperm_SI_Woolf2021!$E$9:$E$93-AQ$58))*(AQ$58-Fperm_SI_Woolf2021!$E$9:$E$93)/10))),Fperm_SI_Woolf2021!$D$9:$D$93)*AQ$57+INTERCEPT(Fperm_SI_Woolf2021!$F$9:$F$93*EXP(-Fperm_SI_Woolf2021!$I$9:$I$93*$C99*IF(AQ$58=Fperm_SI_Woolf2021!$E$9:$E$93,1,EXP(LN((1.1*(Fperm_SI_Woolf2021!$E$9:$E$93-AQ$58)-63.1579*EXP(-0.19*Fperm_SI_Woolf2021!$E$9:$E$93)+63.1579*EXP(-0.19*AQ$58))/(Fperm_SI_Woolf2021!$E$9:$E$93-AQ$58))*(AQ$58-Fperm_SI_Woolf2021!$E$9:$E$93)/10))) + Fperm_SI_Woolf2021!$G$9:$G$93*EXP(-Fperm_SI_Woolf2021!$J$9:$J$93*$C99*IF(AQ$58=Fperm_SI_Woolf2021!$E$9:$E$93,1,EXP(LN((1.1*(Fperm_SI_Woolf2021!$E$9:$E$93-AQ$58)-63.1579*EXP(-0.19*Fperm_SI_Woolf2021!$E$9:$E$93)+63.1579*EXP(-0.19*AQ$58))/(Fperm_SI_Woolf2021!$E$9:$E$93-AQ$58))*(AQ$58-Fperm_SI_Woolf2021!$E$9:$E$93)/10))) + Fperm_SI_Woolf2021!$H$9:$H$93*EXP(-Fperm_SI_Woolf2021!$K$9:$K$93*$C99*IF(AQ$58=Fperm_SI_Woolf2021!$E$9:$E$93,1,EXP(LN((1.1*(Fperm_SI_Woolf2021!$E$9:$E$93-AQ$58)-63.1579*EXP(-0.19*Fperm_SI_Woolf2021!$E$9:$E$93)+63.1579*EXP(-0.19*AQ$58))/(Fperm_SI_Woolf2021!$E$9:$E$93-AQ$58))*(AQ$58-Fperm_SI_Woolf2021!$E$9:$E$93)/10))),Fperm_SI_Woolf2021!$D$9:$D$93))</f>
        <v>0.39020567772179976</v>
      </c>
      <c r="AR99" s="51" cm="1">
        <f t="array" ref="AR99">MIN(1,SLOPE(Fperm_SI_Woolf2021!$F$9:$F$93*EXP(-Fperm_SI_Woolf2021!$I$9:$I$93*$C99*IF(AR$58=Fperm_SI_Woolf2021!$E$9:$E$93,1,EXP(LN((1.1*(Fperm_SI_Woolf2021!$E$9:$E$93-AR$58)-63.1579*EXP(-0.19*Fperm_SI_Woolf2021!$E$9:$E$93)+63.1579*EXP(-0.19*AR$58))/(Fperm_SI_Woolf2021!$E$9:$E$93-AR$58))*(AR$58-Fperm_SI_Woolf2021!$E$9:$E$93)/10))) + Fperm_SI_Woolf2021!$G$9:$G$93*EXP(-Fperm_SI_Woolf2021!$J$9:$J$93*$C99*IF(AR$58=Fperm_SI_Woolf2021!$E$9:$E$93,1,EXP(LN((1.1*(Fperm_SI_Woolf2021!$E$9:$E$93-AR$58)-63.1579*EXP(-0.19*Fperm_SI_Woolf2021!$E$9:$E$93)+63.1579*EXP(-0.19*AR$58))/(Fperm_SI_Woolf2021!$E$9:$E$93-AR$58))*(AR$58-Fperm_SI_Woolf2021!$E$9:$E$93)/10))) + Fperm_SI_Woolf2021!$H$9:$H$93*EXP(-Fperm_SI_Woolf2021!$K$9:$K$93*$C99*IF(AR$58=Fperm_SI_Woolf2021!$E$9:$E$93,1,EXP(LN((1.1*(Fperm_SI_Woolf2021!$E$9:$E$93-AR$58)-63.1579*EXP(-0.19*Fperm_SI_Woolf2021!$E$9:$E$93)+63.1579*EXP(-0.19*AR$58))/(Fperm_SI_Woolf2021!$E$9:$E$93-AR$58))*(AR$58-Fperm_SI_Woolf2021!$E$9:$E$93)/10))),Fperm_SI_Woolf2021!$D$9:$D$93)*AR$57+INTERCEPT(Fperm_SI_Woolf2021!$F$9:$F$93*EXP(-Fperm_SI_Woolf2021!$I$9:$I$93*$C99*IF(AR$58=Fperm_SI_Woolf2021!$E$9:$E$93,1,EXP(LN((1.1*(Fperm_SI_Woolf2021!$E$9:$E$93-AR$58)-63.1579*EXP(-0.19*Fperm_SI_Woolf2021!$E$9:$E$93)+63.1579*EXP(-0.19*AR$58))/(Fperm_SI_Woolf2021!$E$9:$E$93-AR$58))*(AR$58-Fperm_SI_Woolf2021!$E$9:$E$93)/10))) + Fperm_SI_Woolf2021!$G$9:$G$93*EXP(-Fperm_SI_Woolf2021!$J$9:$J$93*$C99*IF(AR$58=Fperm_SI_Woolf2021!$E$9:$E$93,1,EXP(LN((1.1*(Fperm_SI_Woolf2021!$E$9:$E$93-AR$58)-63.1579*EXP(-0.19*Fperm_SI_Woolf2021!$E$9:$E$93)+63.1579*EXP(-0.19*AR$58))/(Fperm_SI_Woolf2021!$E$9:$E$93-AR$58))*(AR$58-Fperm_SI_Woolf2021!$E$9:$E$93)/10))) + Fperm_SI_Woolf2021!$H$9:$H$93*EXP(-Fperm_SI_Woolf2021!$K$9:$K$93*$C99*IF(AR$58=Fperm_SI_Woolf2021!$E$9:$E$93,1,EXP(LN((1.1*(Fperm_SI_Woolf2021!$E$9:$E$93-AR$58)-63.1579*EXP(-0.19*Fperm_SI_Woolf2021!$E$9:$E$93)+63.1579*EXP(-0.19*AR$58))/(Fperm_SI_Woolf2021!$E$9:$E$93-AR$58))*(AR$58-Fperm_SI_Woolf2021!$E$9:$E$93)/10))),Fperm_SI_Woolf2021!$D$9:$D$93))</f>
        <v>0.36223298929336806</v>
      </c>
      <c r="AS99" s="51" cm="1">
        <f t="array" ref="AS99">MIN(1,SLOPE(Fperm_SI_Woolf2021!$F$9:$F$93*EXP(-Fperm_SI_Woolf2021!$I$9:$I$93*$C99*IF(AS$58=Fperm_SI_Woolf2021!$E$9:$E$93,1,EXP(LN((1.1*(Fperm_SI_Woolf2021!$E$9:$E$93-AS$58)-63.1579*EXP(-0.19*Fperm_SI_Woolf2021!$E$9:$E$93)+63.1579*EXP(-0.19*AS$58))/(Fperm_SI_Woolf2021!$E$9:$E$93-AS$58))*(AS$58-Fperm_SI_Woolf2021!$E$9:$E$93)/10))) + Fperm_SI_Woolf2021!$G$9:$G$93*EXP(-Fperm_SI_Woolf2021!$J$9:$J$93*$C99*IF(AS$58=Fperm_SI_Woolf2021!$E$9:$E$93,1,EXP(LN((1.1*(Fperm_SI_Woolf2021!$E$9:$E$93-AS$58)-63.1579*EXP(-0.19*Fperm_SI_Woolf2021!$E$9:$E$93)+63.1579*EXP(-0.19*AS$58))/(Fperm_SI_Woolf2021!$E$9:$E$93-AS$58))*(AS$58-Fperm_SI_Woolf2021!$E$9:$E$93)/10))) + Fperm_SI_Woolf2021!$H$9:$H$93*EXP(-Fperm_SI_Woolf2021!$K$9:$K$93*$C99*IF(AS$58=Fperm_SI_Woolf2021!$E$9:$E$93,1,EXP(LN((1.1*(Fperm_SI_Woolf2021!$E$9:$E$93-AS$58)-63.1579*EXP(-0.19*Fperm_SI_Woolf2021!$E$9:$E$93)+63.1579*EXP(-0.19*AS$58))/(Fperm_SI_Woolf2021!$E$9:$E$93-AS$58))*(AS$58-Fperm_SI_Woolf2021!$E$9:$E$93)/10))),Fperm_SI_Woolf2021!$D$9:$D$93)*AS$57+INTERCEPT(Fperm_SI_Woolf2021!$F$9:$F$93*EXP(-Fperm_SI_Woolf2021!$I$9:$I$93*$C99*IF(AS$58=Fperm_SI_Woolf2021!$E$9:$E$93,1,EXP(LN((1.1*(Fperm_SI_Woolf2021!$E$9:$E$93-AS$58)-63.1579*EXP(-0.19*Fperm_SI_Woolf2021!$E$9:$E$93)+63.1579*EXP(-0.19*AS$58))/(Fperm_SI_Woolf2021!$E$9:$E$93-AS$58))*(AS$58-Fperm_SI_Woolf2021!$E$9:$E$93)/10))) + Fperm_SI_Woolf2021!$G$9:$G$93*EXP(-Fperm_SI_Woolf2021!$J$9:$J$93*$C99*IF(AS$58=Fperm_SI_Woolf2021!$E$9:$E$93,1,EXP(LN((1.1*(Fperm_SI_Woolf2021!$E$9:$E$93-AS$58)-63.1579*EXP(-0.19*Fperm_SI_Woolf2021!$E$9:$E$93)+63.1579*EXP(-0.19*AS$58))/(Fperm_SI_Woolf2021!$E$9:$E$93-AS$58))*(AS$58-Fperm_SI_Woolf2021!$E$9:$E$93)/10))) + Fperm_SI_Woolf2021!$H$9:$H$93*EXP(-Fperm_SI_Woolf2021!$K$9:$K$93*$C99*IF(AS$58=Fperm_SI_Woolf2021!$E$9:$E$93,1,EXP(LN((1.1*(Fperm_SI_Woolf2021!$E$9:$E$93-AS$58)-63.1579*EXP(-0.19*Fperm_SI_Woolf2021!$E$9:$E$93)+63.1579*EXP(-0.19*AS$58))/(Fperm_SI_Woolf2021!$E$9:$E$93-AS$58))*(AS$58-Fperm_SI_Woolf2021!$E$9:$E$93)/10))),Fperm_SI_Woolf2021!$D$9:$D$93))</f>
        <v>0.3342603008649363</v>
      </c>
      <c r="AT99" s="51" cm="1">
        <f t="array" ref="AT99">MIN(1,SLOPE(Fperm_SI_Woolf2021!$F$9:$F$93*EXP(-Fperm_SI_Woolf2021!$I$9:$I$93*$C99*IF(AT$58=Fperm_SI_Woolf2021!$E$9:$E$93,1,EXP(LN((1.1*(Fperm_SI_Woolf2021!$E$9:$E$93-AT$58)-63.1579*EXP(-0.19*Fperm_SI_Woolf2021!$E$9:$E$93)+63.1579*EXP(-0.19*AT$58))/(Fperm_SI_Woolf2021!$E$9:$E$93-AT$58))*(AT$58-Fperm_SI_Woolf2021!$E$9:$E$93)/10))) + Fperm_SI_Woolf2021!$G$9:$G$93*EXP(-Fperm_SI_Woolf2021!$J$9:$J$93*$C99*IF(AT$58=Fperm_SI_Woolf2021!$E$9:$E$93,1,EXP(LN((1.1*(Fperm_SI_Woolf2021!$E$9:$E$93-AT$58)-63.1579*EXP(-0.19*Fperm_SI_Woolf2021!$E$9:$E$93)+63.1579*EXP(-0.19*AT$58))/(Fperm_SI_Woolf2021!$E$9:$E$93-AT$58))*(AT$58-Fperm_SI_Woolf2021!$E$9:$E$93)/10))) + Fperm_SI_Woolf2021!$H$9:$H$93*EXP(-Fperm_SI_Woolf2021!$K$9:$K$93*$C99*IF(AT$58=Fperm_SI_Woolf2021!$E$9:$E$93,1,EXP(LN((1.1*(Fperm_SI_Woolf2021!$E$9:$E$93-AT$58)-63.1579*EXP(-0.19*Fperm_SI_Woolf2021!$E$9:$E$93)+63.1579*EXP(-0.19*AT$58))/(Fperm_SI_Woolf2021!$E$9:$E$93-AT$58))*(AT$58-Fperm_SI_Woolf2021!$E$9:$E$93)/10))),Fperm_SI_Woolf2021!$D$9:$D$93)*AT$57+INTERCEPT(Fperm_SI_Woolf2021!$F$9:$F$93*EXP(-Fperm_SI_Woolf2021!$I$9:$I$93*$C99*IF(AT$58=Fperm_SI_Woolf2021!$E$9:$E$93,1,EXP(LN((1.1*(Fperm_SI_Woolf2021!$E$9:$E$93-AT$58)-63.1579*EXP(-0.19*Fperm_SI_Woolf2021!$E$9:$E$93)+63.1579*EXP(-0.19*AT$58))/(Fperm_SI_Woolf2021!$E$9:$E$93-AT$58))*(AT$58-Fperm_SI_Woolf2021!$E$9:$E$93)/10))) + Fperm_SI_Woolf2021!$G$9:$G$93*EXP(-Fperm_SI_Woolf2021!$J$9:$J$93*$C99*IF(AT$58=Fperm_SI_Woolf2021!$E$9:$E$93,1,EXP(LN((1.1*(Fperm_SI_Woolf2021!$E$9:$E$93-AT$58)-63.1579*EXP(-0.19*Fperm_SI_Woolf2021!$E$9:$E$93)+63.1579*EXP(-0.19*AT$58))/(Fperm_SI_Woolf2021!$E$9:$E$93-AT$58))*(AT$58-Fperm_SI_Woolf2021!$E$9:$E$93)/10))) + Fperm_SI_Woolf2021!$H$9:$H$93*EXP(-Fperm_SI_Woolf2021!$K$9:$K$93*$C99*IF(AT$58=Fperm_SI_Woolf2021!$E$9:$E$93,1,EXP(LN((1.1*(Fperm_SI_Woolf2021!$E$9:$E$93-AT$58)-63.1579*EXP(-0.19*Fperm_SI_Woolf2021!$E$9:$E$93)+63.1579*EXP(-0.19*AT$58))/(Fperm_SI_Woolf2021!$E$9:$E$93-AT$58))*(AT$58-Fperm_SI_Woolf2021!$E$9:$E$93)/10))),Fperm_SI_Woolf2021!$D$9:$D$93))</f>
        <v>0.3062876124365046</v>
      </c>
      <c r="AU99" s="51" cm="1">
        <f t="array" ref="AU99">MIN(1,SLOPE(Fperm_SI_Woolf2021!$F$9:$F$93*EXP(-Fperm_SI_Woolf2021!$I$9:$I$93*$C99*IF(AU$58=Fperm_SI_Woolf2021!$E$9:$E$93,1,EXP(LN((1.1*(Fperm_SI_Woolf2021!$E$9:$E$93-AU$58)-63.1579*EXP(-0.19*Fperm_SI_Woolf2021!$E$9:$E$93)+63.1579*EXP(-0.19*AU$58))/(Fperm_SI_Woolf2021!$E$9:$E$93-AU$58))*(AU$58-Fperm_SI_Woolf2021!$E$9:$E$93)/10))) + Fperm_SI_Woolf2021!$G$9:$G$93*EXP(-Fperm_SI_Woolf2021!$J$9:$J$93*$C99*IF(AU$58=Fperm_SI_Woolf2021!$E$9:$E$93,1,EXP(LN((1.1*(Fperm_SI_Woolf2021!$E$9:$E$93-AU$58)-63.1579*EXP(-0.19*Fperm_SI_Woolf2021!$E$9:$E$93)+63.1579*EXP(-0.19*AU$58))/(Fperm_SI_Woolf2021!$E$9:$E$93-AU$58))*(AU$58-Fperm_SI_Woolf2021!$E$9:$E$93)/10))) + Fperm_SI_Woolf2021!$H$9:$H$93*EXP(-Fperm_SI_Woolf2021!$K$9:$K$93*$C99*IF(AU$58=Fperm_SI_Woolf2021!$E$9:$E$93,1,EXP(LN((1.1*(Fperm_SI_Woolf2021!$E$9:$E$93-AU$58)-63.1579*EXP(-0.19*Fperm_SI_Woolf2021!$E$9:$E$93)+63.1579*EXP(-0.19*AU$58))/(Fperm_SI_Woolf2021!$E$9:$E$93-AU$58))*(AU$58-Fperm_SI_Woolf2021!$E$9:$E$93)/10))),Fperm_SI_Woolf2021!$D$9:$D$93)*AU$57+INTERCEPT(Fperm_SI_Woolf2021!$F$9:$F$93*EXP(-Fperm_SI_Woolf2021!$I$9:$I$93*$C99*IF(AU$58=Fperm_SI_Woolf2021!$E$9:$E$93,1,EXP(LN((1.1*(Fperm_SI_Woolf2021!$E$9:$E$93-AU$58)-63.1579*EXP(-0.19*Fperm_SI_Woolf2021!$E$9:$E$93)+63.1579*EXP(-0.19*AU$58))/(Fperm_SI_Woolf2021!$E$9:$E$93-AU$58))*(AU$58-Fperm_SI_Woolf2021!$E$9:$E$93)/10))) + Fperm_SI_Woolf2021!$G$9:$G$93*EXP(-Fperm_SI_Woolf2021!$J$9:$J$93*$C99*IF(AU$58=Fperm_SI_Woolf2021!$E$9:$E$93,1,EXP(LN((1.1*(Fperm_SI_Woolf2021!$E$9:$E$93-AU$58)-63.1579*EXP(-0.19*Fperm_SI_Woolf2021!$E$9:$E$93)+63.1579*EXP(-0.19*AU$58))/(Fperm_SI_Woolf2021!$E$9:$E$93-AU$58))*(AU$58-Fperm_SI_Woolf2021!$E$9:$E$93)/10))) + Fperm_SI_Woolf2021!$H$9:$H$93*EXP(-Fperm_SI_Woolf2021!$K$9:$K$93*$C99*IF(AU$58=Fperm_SI_Woolf2021!$E$9:$E$93,1,EXP(LN((1.1*(Fperm_SI_Woolf2021!$E$9:$E$93-AU$58)-63.1579*EXP(-0.19*Fperm_SI_Woolf2021!$E$9:$E$93)+63.1579*EXP(-0.19*AU$58))/(Fperm_SI_Woolf2021!$E$9:$E$93-AU$58))*(AU$58-Fperm_SI_Woolf2021!$E$9:$E$93)/10))),Fperm_SI_Woolf2021!$D$9:$D$93))</f>
        <v>0.27831492400807284</v>
      </c>
      <c r="AV99" s="51" cm="1">
        <f t="array" ref="AV99">MIN(1,SLOPE(Fperm_SI_Woolf2021!$F$9:$F$93*EXP(-Fperm_SI_Woolf2021!$I$9:$I$93*$C99*IF(AV$58=Fperm_SI_Woolf2021!$E$9:$E$93,1,EXP(LN((1.1*(Fperm_SI_Woolf2021!$E$9:$E$93-AV$58)-63.1579*EXP(-0.19*Fperm_SI_Woolf2021!$E$9:$E$93)+63.1579*EXP(-0.19*AV$58))/(Fperm_SI_Woolf2021!$E$9:$E$93-AV$58))*(AV$58-Fperm_SI_Woolf2021!$E$9:$E$93)/10))) + Fperm_SI_Woolf2021!$G$9:$G$93*EXP(-Fperm_SI_Woolf2021!$J$9:$J$93*$C99*IF(AV$58=Fperm_SI_Woolf2021!$E$9:$E$93,1,EXP(LN((1.1*(Fperm_SI_Woolf2021!$E$9:$E$93-AV$58)-63.1579*EXP(-0.19*Fperm_SI_Woolf2021!$E$9:$E$93)+63.1579*EXP(-0.19*AV$58))/(Fperm_SI_Woolf2021!$E$9:$E$93-AV$58))*(AV$58-Fperm_SI_Woolf2021!$E$9:$E$93)/10))) + Fperm_SI_Woolf2021!$H$9:$H$93*EXP(-Fperm_SI_Woolf2021!$K$9:$K$93*$C99*IF(AV$58=Fperm_SI_Woolf2021!$E$9:$E$93,1,EXP(LN((1.1*(Fperm_SI_Woolf2021!$E$9:$E$93-AV$58)-63.1579*EXP(-0.19*Fperm_SI_Woolf2021!$E$9:$E$93)+63.1579*EXP(-0.19*AV$58))/(Fperm_SI_Woolf2021!$E$9:$E$93-AV$58))*(AV$58-Fperm_SI_Woolf2021!$E$9:$E$93)/10))),Fperm_SI_Woolf2021!$D$9:$D$93)*AV$57+INTERCEPT(Fperm_SI_Woolf2021!$F$9:$F$93*EXP(-Fperm_SI_Woolf2021!$I$9:$I$93*$C99*IF(AV$58=Fperm_SI_Woolf2021!$E$9:$E$93,1,EXP(LN((1.1*(Fperm_SI_Woolf2021!$E$9:$E$93-AV$58)-63.1579*EXP(-0.19*Fperm_SI_Woolf2021!$E$9:$E$93)+63.1579*EXP(-0.19*AV$58))/(Fperm_SI_Woolf2021!$E$9:$E$93-AV$58))*(AV$58-Fperm_SI_Woolf2021!$E$9:$E$93)/10))) + Fperm_SI_Woolf2021!$G$9:$G$93*EXP(-Fperm_SI_Woolf2021!$J$9:$J$93*$C99*IF(AV$58=Fperm_SI_Woolf2021!$E$9:$E$93,1,EXP(LN((1.1*(Fperm_SI_Woolf2021!$E$9:$E$93-AV$58)-63.1579*EXP(-0.19*Fperm_SI_Woolf2021!$E$9:$E$93)+63.1579*EXP(-0.19*AV$58))/(Fperm_SI_Woolf2021!$E$9:$E$93-AV$58))*(AV$58-Fperm_SI_Woolf2021!$E$9:$E$93)/10))) + Fperm_SI_Woolf2021!$H$9:$H$93*EXP(-Fperm_SI_Woolf2021!$K$9:$K$93*$C99*IF(AV$58=Fperm_SI_Woolf2021!$E$9:$E$93,1,EXP(LN((1.1*(Fperm_SI_Woolf2021!$E$9:$E$93-AV$58)-63.1579*EXP(-0.19*Fperm_SI_Woolf2021!$E$9:$E$93)+63.1579*EXP(-0.19*AV$58))/(Fperm_SI_Woolf2021!$E$9:$E$93-AV$58))*(AV$58-Fperm_SI_Woolf2021!$E$9:$E$93)/10))),Fperm_SI_Woolf2021!$D$9:$D$93))</f>
        <v>0.25034223557964114</v>
      </c>
      <c r="AW99" s="51" cm="1">
        <f t="array" ref="AW99">MIN(1,SLOPE(Fperm_SI_Woolf2021!$F$9:$F$93*EXP(-Fperm_SI_Woolf2021!$I$9:$I$93*$C99*IF(AW$58=Fperm_SI_Woolf2021!$E$9:$E$93,1,EXP(LN((1.1*(Fperm_SI_Woolf2021!$E$9:$E$93-AW$58)-63.1579*EXP(-0.19*Fperm_SI_Woolf2021!$E$9:$E$93)+63.1579*EXP(-0.19*AW$58))/(Fperm_SI_Woolf2021!$E$9:$E$93-AW$58))*(AW$58-Fperm_SI_Woolf2021!$E$9:$E$93)/10))) + Fperm_SI_Woolf2021!$G$9:$G$93*EXP(-Fperm_SI_Woolf2021!$J$9:$J$93*$C99*IF(AW$58=Fperm_SI_Woolf2021!$E$9:$E$93,1,EXP(LN((1.1*(Fperm_SI_Woolf2021!$E$9:$E$93-AW$58)-63.1579*EXP(-0.19*Fperm_SI_Woolf2021!$E$9:$E$93)+63.1579*EXP(-0.19*AW$58))/(Fperm_SI_Woolf2021!$E$9:$E$93-AW$58))*(AW$58-Fperm_SI_Woolf2021!$E$9:$E$93)/10))) + Fperm_SI_Woolf2021!$H$9:$H$93*EXP(-Fperm_SI_Woolf2021!$K$9:$K$93*$C99*IF(AW$58=Fperm_SI_Woolf2021!$E$9:$E$93,1,EXP(LN((1.1*(Fperm_SI_Woolf2021!$E$9:$E$93-AW$58)-63.1579*EXP(-0.19*Fperm_SI_Woolf2021!$E$9:$E$93)+63.1579*EXP(-0.19*AW$58))/(Fperm_SI_Woolf2021!$E$9:$E$93-AW$58))*(AW$58-Fperm_SI_Woolf2021!$E$9:$E$93)/10))),Fperm_SI_Woolf2021!$D$9:$D$93)*AW$57+INTERCEPT(Fperm_SI_Woolf2021!$F$9:$F$93*EXP(-Fperm_SI_Woolf2021!$I$9:$I$93*$C99*IF(AW$58=Fperm_SI_Woolf2021!$E$9:$E$93,1,EXP(LN((1.1*(Fperm_SI_Woolf2021!$E$9:$E$93-AW$58)-63.1579*EXP(-0.19*Fperm_SI_Woolf2021!$E$9:$E$93)+63.1579*EXP(-0.19*AW$58))/(Fperm_SI_Woolf2021!$E$9:$E$93-AW$58))*(AW$58-Fperm_SI_Woolf2021!$E$9:$E$93)/10))) + Fperm_SI_Woolf2021!$G$9:$G$93*EXP(-Fperm_SI_Woolf2021!$J$9:$J$93*$C99*IF(AW$58=Fperm_SI_Woolf2021!$E$9:$E$93,1,EXP(LN((1.1*(Fperm_SI_Woolf2021!$E$9:$E$93-AW$58)-63.1579*EXP(-0.19*Fperm_SI_Woolf2021!$E$9:$E$93)+63.1579*EXP(-0.19*AW$58))/(Fperm_SI_Woolf2021!$E$9:$E$93-AW$58))*(AW$58-Fperm_SI_Woolf2021!$E$9:$E$93)/10))) + Fperm_SI_Woolf2021!$H$9:$H$93*EXP(-Fperm_SI_Woolf2021!$K$9:$K$93*$C99*IF(AW$58=Fperm_SI_Woolf2021!$E$9:$E$93,1,EXP(LN((1.1*(Fperm_SI_Woolf2021!$E$9:$E$93-AW$58)-63.1579*EXP(-0.19*Fperm_SI_Woolf2021!$E$9:$E$93)+63.1579*EXP(-0.19*AW$58))/(Fperm_SI_Woolf2021!$E$9:$E$93-AW$58))*(AW$58-Fperm_SI_Woolf2021!$E$9:$E$93)/10))),Fperm_SI_Woolf2021!$D$9:$D$93))</f>
        <v>0.55577289982777178</v>
      </c>
      <c r="AX99" s="51" cm="1">
        <f t="array" ref="AX99">MIN(1,SLOPE(Fperm_SI_Woolf2021!$F$9:$F$93*EXP(-Fperm_SI_Woolf2021!$I$9:$I$93*$C99*IF(AX$58=Fperm_SI_Woolf2021!$E$9:$E$93,1,EXP(LN((1.1*(Fperm_SI_Woolf2021!$E$9:$E$93-AX$58)-63.1579*EXP(-0.19*Fperm_SI_Woolf2021!$E$9:$E$93)+63.1579*EXP(-0.19*AX$58))/(Fperm_SI_Woolf2021!$E$9:$E$93-AX$58))*(AX$58-Fperm_SI_Woolf2021!$E$9:$E$93)/10))) + Fperm_SI_Woolf2021!$G$9:$G$93*EXP(-Fperm_SI_Woolf2021!$J$9:$J$93*$C99*IF(AX$58=Fperm_SI_Woolf2021!$E$9:$E$93,1,EXP(LN((1.1*(Fperm_SI_Woolf2021!$E$9:$E$93-AX$58)-63.1579*EXP(-0.19*Fperm_SI_Woolf2021!$E$9:$E$93)+63.1579*EXP(-0.19*AX$58))/(Fperm_SI_Woolf2021!$E$9:$E$93-AX$58))*(AX$58-Fperm_SI_Woolf2021!$E$9:$E$93)/10))) + Fperm_SI_Woolf2021!$H$9:$H$93*EXP(-Fperm_SI_Woolf2021!$K$9:$K$93*$C99*IF(AX$58=Fperm_SI_Woolf2021!$E$9:$E$93,1,EXP(LN((1.1*(Fperm_SI_Woolf2021!$E$9:$E$93-AX$58)-63.1579*EXP(-0.19*Fperm_SI_Woolf2021!$E$9:$E$93)+63.1579*EXP(-0.19*AX$58))/(Fperm_SI_Woolf2021!$E$9:$E$93-AX$58))*(AX$58-Fperm_SI_Woolf2021!$E$9:$E$93)/10))),Fperm_SI_Woolf2021!$D$9:$D$93)*AX$57+INTERCEPT(Fperm_SI_Woolf2021!$F$9:$F$93*EXP(-Fperm_SI_Woolf2021!$I$9:$I$93*$C99*IF(AX$58=Fperm_SI_Woolf2021!$E$9:$E$93,1,EXP(LN((1.1*(Fperm_SI_Woolf2021!$E$9:$E$93-AX$58)-63.1579*EXP(-0.19*Fperm_SI_Woolf2021!$E$9:$E$93)+63.1579*EXP(-0.19*AX$58))/(Fperm_SI_Woolf2021!$E$9:$E$93-AX$58))*(AX$58-Fperm_SI_Woolf2021!$E$9:$E$93)/10))) + Fperm_SI_Woolf2021!$G$9:$G$93*EXP(-Fperm_SI_Woolf2021!$J$9:$J$93*$C99*IF(AX$58=Fperm_SI_Woolf2021!$E$9:$E$93,1,EXP(LN((1.1*(Fperm_SI_Woolf2021!$E$9:$E$93-AX$58)-63.1579*EXP(-0.19*Fperm_SI_Woolf2021!$E$9:$E$93)+63.1579*EXP(-0.19*AX$58))/(Fperm_SI_Woolf2021!$E$9:$E$93-AX$58))*(AX$58-Fperm_SI_Woolf2021!$E$9:$E$93)/10))) + Fperm_SI_Woolf2021!$H$9:$H$93*EXP(-Fperm_SI_Woolf2021!$K$9:$K$93*$C99*IF(AX$58=Fperm_SI_Woolf2021!$E$9:$E$93,1,EXP(LN((1.1*(Fperm_SI_Woolf2021!$E$9:$E$93-AX$58)-63.1579*EXP(-0.19*Fperm_SI_Woolf2021!$E$9:$E$93)+63.1579*EXP(-0.19*AX$58))/(Fperm_SI_Woolf2021!$E$9:$E$93-AX$58))*(AX$58-Fperm_SI_Woolf2021!$E$9:$E$93)/10))),Fperm_SI_Woolf2021!$D$9:$D$93))</f>
        <v>0.53069451186704142</v>
      </c>
      <c r="AY99" s="51" cm="1">
        <f t="array" ref="AY99">MIN(1,SLOPE(Fperm_SI_Woolf2021!$F$9:$F$93*EXP(-Fperm_SI_Woolf2021!$I$9:$I$93*$C99*IF(AY$58=Fperm_SI_Woolf2021!$E$9:$E$93,1,EXP(LN((1.1*(Fperm_SI_Woolf2021!$E$9:$E$93-AY$58)-63.1579*EXP(-0.19*Fperm_SI_Woolf2021!$E$9:$E$93)+63.1579*EXP(-0.19*AY$58))/(Fperm_SI_Woolf2021!$E$9:$E$93-AY$58))*(AY$58-Fperm_SI_Woolf2021!$E$9:$E$93)/10))) + Fperm_SI_Woolf2021!$G$9:$G$93*EXP(-Fperm_SI_Woolf2021!$J$9:$J$93*$C99*IF(AY$58=Fperm_SI_Woolf2021!$E$9:$E$93,1,EXP(LN((1.1*(Fperm_SI_Woolf2021!$E$9:$E$93-AY$58)-63.1579*EXP(-0.19*Fperm_SI_Woolf2021!$E$9:$E$93)+63.1579*EXP(-0.19*AY$58))/(Fperm_SI_Woolf2021!$E$9:$E$93-AY$58))*(AY$58-Fperm_SI_Woolf2021!$E$9:$E$93)/10))) + Fperm_SI_Woolf2021!$H$9:$H$93*EXP(-Fperm_SI_Woolf2021!$K$9:$K$93*$C99*IF(AY$58=Fperm_SI_Woolf2021!$E$9:$E$93,1,EXP(LN((1.1*(Fperm_SI_Woolf2021!$E$9:$E$93-AY$58)-63.1579*EXP(-0.19*Fperm_SI_Woolf2021!$E$9:$E$93)+63.1579*EXP(-0.19*AY$58))/(Fperm_SI_Woolf2021!$E$9:$E$93-AY$58))*(AY$58-Fperm_SI_Woolf2021!$E$9:$E$93)/10))),Fperm_SI_Woolf2021!$D$9:$D$93)*AY$57+INTERCEPT(Fperm_SI_Woolf2021!$F$9:$F$93*EXP(-Fperm_SI_Woolf2021!$I$9:$I$93*$C99*IF(AY$58=Fperm_SI_Woolf2021!$E$9:$E$93,1,EXP(LN((1.1*(Fperm_SI_Woolf2021!$E$9:$E$93-AY$58)-63.1579*EXP(-0.19*Fperm_SI_Woolf2021!$E$9:$E$93)+63.1579*EXP(-0.19*AY$58))/(Fperm_SI_Woolf2021!$E$9:$E$93-AY$58))*(AY$58-Fperm_SI_Woolf2021!$E$9:$E$93)/10))) + Fperm_SI_Woolf2021!$G$9:$G$93*EXP(-Fperm_SI_Woolf2021!$J$9:$J$93*$C99*IF(AY$58=Fperm_SI_Woolf2021!$E$9:$E$93,1,EXP(LN((1.1*(Fperm_SI_Woolf2021!$E$9:$E$93-AY$58)-63.1579*EXP(-0.19*Fperm_SI_Woolf2021!$E$9:$E$93)+63.1579*EXP(-0.19*AY$58))/(Fperm_SI_Woolf2021!$E$9:$E$93-AY$58))*(AY$58-Fperm_SI_Woolf2021!$E$9:$E$93)/10))) + Fperm_SI_Woolf2021!$H$9:$H$93*EXP(-Fperm_SI_Woolf2021!$K$9:$K$93*$C99*IF(AY$58=Fperm_SI_Woolf2021!$E$9:$E$93,1,EXP(LN((1.1*(Fperm_SI_Woolf2021!$E$9:$E$93-AY$58)-63.1579*EXP(-0.19*Fperm_SI_Woolf2021!$E$9:$E$93)+63.1579*EXP(-0.19*AY$58))/(Fperm_SI_Woolf2021!$E$9:$E$93-AY$58))*(AY$58-Fperm_SI_Woolf2021!$E$9:$E$93)/10))),Fperm_SI_Woolf2021!$D$9:$D$93))</f>
        <v>0.50561612390631105</v>
      </c>
      <c r="AZ99" s="51" cm="1">
        <f t="array" ref="AZ99">MIN(1,SLOPE(Fperm_SI_Woolf2021!$F$9:$F$93*EXP(-Fperm_SI_Woolf2021!$I$9:$I$93*$C99*IF(AZ$58=Fperm_SI_Woolf2021!$E$9:$E$93,1,EXP(LN((1.1*(Fperm_SI_Woolf2021!$E$9:$E$93-AZ$58)-63.1579*EXP(-0.19*Fperm_SI_Woolf2021!$E$9:$E$93)+63.1579*EXP(-0.19*AZ$58))/(Fperm_SI_Woolf2021!$E$9:$E$93-AZ$58))*(AZ$58-Fperm_SI_Woolf2021!$E$9:$E$93)/10))) + Fperm_SI_Woolf2021!$G$9:$G$93*EXP(-Fperm_SI_Woolf2021!$J$9:$J$93*$C99*IF(AZ$58=Fperm_SI_Woolf2021!$E$9:$E$93,1,EXP(LN((1.1*(Fperm_SI_Woolf2021!$E$9:$E$93-AZ$58)-63.1579*EXP(-0.19*Fperm_SI_Woolf2021!$E$9:$E$93)+63.1579*EXP(-0.19*AZ$58))/(Fperm_SI_Woolf2021!$E$9:$E$93-AZ$58))*(AZ$58-Fperm_SI_Woolf2021!$E$9:$E$93)/10))) + Fperm_SI_Woolf2021!$H$9:$H$93*EXP(-Fperm_SI_Woolf2021!$K$9:$K$93*$C99*IF(AZ$58=Fperm_SI_Woolf2021!$E$9:$E$93,1,EXP(LN((1.1*(Fperm_SI_Woolf2021!$E$9:$E$93-AZ$58)-63.1579*EXP(-0.19*Fperm_SI_Woolf2021!$E$9:$E$93)+63.1579*EXP(-0.19*AZ$58))/(Fperm_SI_Woolf2021!$E$9:$E$93-AZ$58))*(AZ$58-Fperm_SI_Woolf2021!$E$9:$E$93)/10))),Fperm_SI_Woolf2021!$D$9:$D$93)*AZ$57+INTERCEPT(Fperm_SI_Woolf2021!$F$9:$F$93*EXP(-Fperm_SI_Woolf2021!$I$9:$I$93*$C99*IF(AZ$58=Fperm_SI_Woolf2021!$E$9:$E$93,1,EXP(LN((1.1*(Fperm_SI_Woolf2021!$E$9:$E$93-AZ$58)-63.1579*EXP(-0.19*Fperm_SI_Woolf2021!$E$9:$E$93)+63.1579*EXP(-0.19*AZ$58))/(Fperm_SI_Woolf2021!$E$9:$E$93-AZ$58))*(AZ$58-Fperm_SI_Woolf2021!$E$9:$E$93)/10))) + Fperm_SI_Woolf2021!$G$9:$G$93*EXP(-Fperm_SI_Woolf2021!$J$9:$J$93*$C99*IF(AZ$58=Fperm_SI_Woolf2021!$E$9:$E$93,1,EXP(LN((1.1*(Fperm_SI_Woolf2021!$E$9:$E$93-AZ$58)-63.1579*EXP(-0.19*Fperm_SI_Woolf2021!$E$9:$E$93)+63.1579*EXP(-0.19*AZ$58))/(Fperm_SI_Woolf2021!$E$9:$E$93-AZ$58))*(AZ$58-Fperm_SI_Woolf2021!$E$9:$E$93)/10))) + Fperm_SI_Woolf2021!$H$9:$H$93*EXP(-Fperm_SI_Woolf2021!$K$9:$K$93*$C99*IF(AZ$58=Fperm_SI_Woolf2021!$E$9:$E$93,1,EXP(LN((1.1*(Fperm_SI_Woolf2021!$E$9:$E$93-AZ$58)-63.1579*EXP(-0.19*Fperm_SI_Woolf2021!$E$9:$E$93)+63.1579*EXP(-0.19*AZ$58))/(Fperm_SI_Woolf2021!$E$9:$E$93-AZ$58))*(AZ$58-Fperm_SI_Woolf2021!$E$9:$E$93)/10))),Fperm_SI_Woolf2021!$D$9:$D$93))</f>
        <v>0.48053773594558075</v>
      </c>
      <c r="BA99" s="51" cm="1">
        <f t="array" ref="BA99">MIN(1,SLOPE(Fperm_SI_Woolf2021!$F$9:$F$93*EXP(-Fperm_SI_Woolf2021!$I$9:$I$93*$C99*IF(BA$58=Fperm_SI_Woolf2021!$E$9:$E$93,1,EXP(LN((1.1*(Fperm_SI_Woolf2021!$E$9:$E$93-BA$58)-63.1579*EXP(-0.19*Fperm_SI_Woolf2021!$E$9:$E$93)+63.1579*EXP(-0.19*BA$58))/(Fperm_SI_Woolf2021!$E$9:$E$93-BA$58))*(BA$58-Fperm_SI_Woolf2021!$E$9:$E$93)/10))) + Fperm_SI_Woolf2021!$G$9:$G$93*EXP(-Fperm_SI_Woolf2021!$J$9:$J$93*$C99*IF(BA$58=Fperm_SI_Woolf2021!$E$9:$E$93,1,EXP(LN((1.1*(Fperm_SI_Woolf2021!$E$9:$E$93-BA$58)-63.1579*EXP(-0.19*Fperm_SI_Woolf2021!$E$9:$E$93)+63.1579*EXP(-0.19*BA$58))/(Fperm_SI_Woolf2021!$E$9:$E$93-BA$58))*(BA$58-Fperm_SI_Woolf2021!$E$9:$E$93)/10))) + Fperm_SI_Woolf2021!$H$9:$H$93*EXP(-Fperm_SI_Woolf2021!$K$9:$K$93*$C99*IF(BA$58=Fperm_SI_Woolf2021!$E$9:$E$93,1,EXP(LN((1.1*(Fperm_SI_Woolf2021!$E$9:$E$93-BA$58)-63.1579*EXP(-0.19*Fperm_SI_Woolf2021!$E$9:$E$93)+63.1579*EXP(-0.19*BA$58))/(Fperm_SI_Woolf2021!$E$9:$E$93-BA$58))*(BA$58-Fperm_SI_Woolf2021!$E$9:$E$93)/10))),Fperm_SI_Woolf2021!$D$9:$D$93)*BA$57+INTERCEPT(Fperm_SI_Woolf2021!$F$9:$F$93*EXP(-Fperm_SI_Woolf2021!$I$9:$I$93*$C99*IF(BA$58=Fperm_SI_Woolf2021!$E$9:$E$93,1,EXP(LN((1.1*(Fperm_SI_Woolf2021!$E$9:$E$93-BA$58)-63.1579*EXP(-0.19*Fperm_SI_Woolf2021!$E$9:$E$93)+63.1579*EXP(-0.19*BA$58))/(Fperm_SI_Woolf2021!$E$9:$E$93-BA$58))*(BA$58-Fperm_SI_Woolf2021!$E$9:$E$93)/10))) + Fperm_SI_Woolf2021!$G$9:$G$93*EXP(-Fperm_SI_Woolf2021!$J$9:$J$93*$C99*IF(BA$58=Fperm_SI_Woolf2021!$E$9:$E$93,1,EXP(LN((1.1*(Fperm_SI_Woolf2021!$E$9:$E$93-BA$58)-63.1579*EXP(-0.19*Fperm_SI_Woolf2021!$E$9:$E$93)+63.1579*EXP(-0.19*BA$58))/(Fperm_SI_Woolf2021!$E$9:$E$93-BA$58))*(BA$58-Fperm_SI_Woolf2021!$E$9:$E$93)/10))) + Fperm_SI_Woolf2021!$H$9:$H$93*EXP(-Fperm_SI_Woolf2021!$K$9:$K$93*$C99*IF(BA$58=Fperm_SI_Woolf2021!$E$9:$E$93,1,EXP(LN((1.1*(Fperm_SI_Woolf2021!$E$9:$E$93-BA$58)-63.1579*EXP(-0.19*Fperm_SI_Woolf2021!$E$9:$E$93)+63.1579*EXP(-0.19*BA$58))/(Fperm_SI_Woolf2021!$E$9:$E$93-BA$58))*(BA$58-Fperm_SI_Woolf2021!$E$9:$E$93)/10))),Fperm_SI_Woolf2021!$D$9:$D$93))</f>
        <v>0.45545934798485038</v>
      </c>
      <c r="BB99" s="51" cm="1">
        <f t="array" ref="BB99">MIN(1,SLOPE(Fperm_SI_Woolf2021!$F$9:$F$93*EXP(-Fperm_SI_Woolf2021!$I$9:$I$93*$C99*IF(BB$58=Fperm_SI_Woolf2021!$E$9:$E$93,1,EXP(LN((1.1*(Fperm_SI_Woolf2021!$E$9:$E$93-BB$58)-63.1579*EXP(-0.19*Fperm_SI_Woolf2021!$E$9:$E$93)+63.1579*EXP(-0.19*BB$58))/(Fperm_SI_Woolf2021!$E$9:$E$93-BB$58))*(BB$58-Fperm_SI_Woolf2021!$E$9:$E$93)/10))) + Fperm_SI_Woolf2021!$G$9:$G$93*EXP(-Fperm_SI_Woolf2021!$J$9:$J$93*$C99*IF(BB$58=Fperm_SI_Woolf2021!$E$9:$E$93,1,EXP(LN((1.1*(Fperm_SI_Woolf2021!$E$9:$E$93-BB$58)-63.1579*EXP(-0.19*Fperm_SI_Woolf2021!$E$9:$E$93)+63.1579*EXP(-0.19*BB$58))/(Fperm_SI_Woolf2021!$E$9:$E$93-BB$58))*(BB$58-Fperm_SI_Woolf2021!$E$9:$E$93)/10))) + Fperm_SI_Woolf2021!$H$9:$H$93*EXP(-Fperm_SI_Woolf2021!$K$9:$K$93*$C99*IF(BB$58=Fperm_SI_Woolf2021!$E$9:$E$93,1,EXP(LN((1.1*(Fperm_SI_Woolf2021!$E$9:$E$93-BB$58)-63.1579*EXP(-0.19*Fperm_SI_Woolf2021!$E$9:$E$93)+63.1579*EXP(-0.19*BB$58))/(Fperm_SI_Woolf2021!$E$9:$E$93-BB$58))*(BB$58-Fperm_SI_Woolf2021!$E$9:$E$93)/10))),Fperm_SI_Woolf2021!$D$9:$D$93)*BB$57+INTERCEPT(Fperm_SI_Woolf2021!$F$9:$F$93*EXP(-Fperm_SI_Woolf2021!$I$9:$I$93*$C99*IF(BB$58=Fperm_SI_Woolf2021!$E$9:$E$93,1,EXP(LN((1.1*(Fperm_SI_Woolf2021!$E$9:$E$93-BB$58)-63.1579*EXP(-0.19*Fperm_SI_Woolf2021!$E$9:$E$93)+63.1579*EXP(-0.19*BB$58))/(Fperm_SI_Woolf2021!$E$9:$E$93-BB$58))*(BB$58-Fperm_SI_Woolf2021!$E$9:$E$93)/10))) + Fperm_SI_Woolf2021!$G$9:$G$93*EXP(-Fperm_SI_Woolf2021!$J$9:$J$93*$C99*IF(BB$58=Fperm_SI_Woolf2021!$E$9:$E$93,1,EXP(LN((1.1*(Fperm_SI_Woolf2021!$E$9:$E$93-BB$58)-63.1579*EXP(-0.19*Fperm_SI_Woolf2021!$E$9:$E$93)+63.1579*EXP(-0.19*BB$58))/(Fperm_SI_Woolf2021!$E$9:$E$93-BB$58))*(BB$58-Fperm_SI_Woolf2021!$E$9:$E$93)/10))) + Fperm_SI_Woolf2021!$H$9:$H$93*EXP(-Fperm_SI_Woolf2021!$K$9:$K$93*$C99*IF(BB$58=Fperm_SI_Woolf2021!$E$9:$E$93,1,EXP(LN((1.1*(Fperm_SI_Woolf2021!$E$9:$E$93-BB$58)-63.1579*EXP(-0.19*Fperm_SI_Woolf2021!$E$9:$E$93)+63.1579*EXP(-0.19*BB$58))/(Fperm_SI_Woolf2021!$E$9:$E$93-BB$58))*(BB$58-Fperm_SI_Woolf2021!$E$9:$E$93)/10))),Fperm_SI_Woolf2021!$D$9:$D$93))</f>
        <v>0.43038096002412007</v>
      </c>
      <c r="BC99" s="51" cm="1">
        <f t="array" ref="BC99">MIN(1,SLOPE(Fperm_SI_Woolf2021!$F$9:$F$93*EXP(-Fperm_SI_Woolf2021!$I$9:$I$93*$C99*IF(BC$58=Fperm_SI_Woolf2021!$E$9:$E$93,1,EXP(LN((1.1*(Fperm_SI_Woolf2021!$E$9:$E$93-BC$58)-63.1579*EXP(-0.19*Fperm_SI_Woolf2021!$E$9:$E$93)+63.1579*EXP(-0.19*BC$58))/(Fperm_SI_Woolf2021!$E$9:$E$93-BC$58))*(BC$58-Fperm_SI_Woolf2021!$E$9:$E$93)/10))) + Fperm_SI_Woolf2021!$G$9:$G$93*EXP(-Fperm_SI_Woolf2021!$J$9:$J$93*$C99*IF(BC$58=Fperm_SI_Woolf2021!$E$9:$E$93,1,EXP(LN((1.1*(Fperm_SI_Woolf2021!$E$9:$E$93-BC$58)-63.1579*EXP(-0.19*Fperm_SI_Woolf2021!$E$9:$E$93)+63.1579*EXP(-0.19*BC$58))/(Fperm_SI_Woolf2021!$E$9:$E$93-BC$58))*(BC$58-Fperm_SI_Woolf2021!$E$9:$E$93)/10))) + Fperm_SI_Woolf2021!$H$9:$H$93*EXP(-Fperm_SI_Woolf2021!$K$9:$K$93*$C99*IF(BC$58=Fperm_SI_Woolf2021!$E$9:$E$93,1,EXP(LN((1.1*(Fperm_SI_Woolf2021!$E$9:$E$93-BC$58)-63.1579*EXP(-0.19*Fperm_SI_Woolf2021!$E$9:$E$93)+63.1579*EXP(-0.19*BC$58))/(Fperm_SI_Woolf2021!$E$9:$E$93-BC$58))*(BC$58-Fperm_SI_Woolf2021!$E$9:$E$93)/10))),Fperm_SI_Woolf2021!$D$9:$D$93)*BC$57+INTERCEPT(Fperm_SI_Woolf2021!$F$9:$F$93*EXP(-Fperm_SI_Woolf2021!$I$9:$I$93*$C99*IF(BC$58=Fperm_SI_Woolf2021!$E$9:$E$93,1,EXP(LN((1.1*(Fperm_SI_Woolf2021!$E$9:$E$93-BC$58)-63.1579*EXP(-0.19*Fperm_SI_Woolf2021!$E$9:$E$93)+63.1579*EXP(-0.19*BC$58))/(Fperm_SI_Woolf2021!$E$9:$E$93-BC$58))*(BC$58-Fperm_SI_Woolf2021!$E$9:$E$93)/10))) + Fperm_SI_Woolf2021!$G$9:$G$93*EXP(-Fperm_SI_Woolf2021!$J$9:$J$93*$C99*IF(BC$58=Fperm_SI_Woolf2021!$E$9:$E$93,1,EXP(LN((1.1*(Fperm_SI_Woolf2021!$E$9:$E$93-BC$58)-63.1579*EXP(-0.19*Fperm_SI_Woolf2021!$E$9:$E$93)+63.1579*EXP(-0.19*BC$58))/(Fperm_SI_Woolf2021!$E$9:$E$93-BC$58))*(BC$58-Fperm_SI_Woolf2021!$E$9:$E$93)/10))) + Fperm_SI_Woolf2021!$H$9:$H$93*EXP(-Fperm_SI_Woolf2021!$K$9:$K$93*$C99*IF(BC$58=Fperm_SI_Woolf2021!$E$9:$E$93,1,EXP(LN((1.1*(Fperm_SI_Woolf2021!$E$9:$E$93-BC$58)-63.1579*EXP(-0.19*Fperm_SI_Woolf2021!$E$9:$E$93)+63.1579*EXP(-0.19*BC$58))/(Fperm_SI_Woolf2021!$E$9:$E$93-BC$58))*(BC$58-Fperm_SI_Woolf2021!$E$9:$E$93)/10))),Fperm_SI_Woolf2021!$D$9:$D$93))</f>
        <v>0.40530257206338971</v>
      </c>
      <c r="BD99" s="51" cm="1">
        <f t="array" ref="BD99">MIN(1,SLOPE(Fperm_SI_Woolf2021!$F$9:$F$93*EXP(-Fperm_SI_Woolf2021!$I$9:$I$93*$C99*IF(BD$58=Fperm_SI_Woolf2021!$E$9:$E$93,1,EXP(LN((1.1*(Fperm_SI_Woolf2021!$E$9:$E$93-BD$58)-63.1579*EXP(-0.19*Fperm_SI_Woolf2021!$E$9:$E$93)+63.1579*EXP(-0.19*BD$58))/(Fperm_SI_Woolf2021!$E$9:$E$93-BD$58))*(BD$58-Fperm_SI_Woolf2021!$E$9:$E$93)/10))) + Fperm_SI_Woolf2021!$G$9:$G$93*EXP(-Fperm_SI_Woolf2021!$J$9:$J$93*$C99*IF(BD$58=Fperm_SI_Woolf2021!$E$9:$E$93,1,EXP(LN((1.1*(Fperm_SI_Woolf2021!$E$9:$E$93-BD$58)-63.1579*EXP(-0.19*Fperm_SI_Woolf2021!$E$9:$E$93)+63.1579*EXP(-0.19*BD$58))/(Fperm_SI_Woolf2021!$E$9:$E$93-BD$58))*(BD$58-Fperm_SI_Woolf2021!$E$9:$E$93)/10))) + Fperm_SI_Woolf2021!$H$9:$H$93*EXP(-Fperm_SI_Woolf2021!$K$9:$K$93*$C99*IF(BD$58=Fperm_SI_Woolf2021!$E$9:$E$93,1,EXP(LN((1.1*(Fperm_SI_Woolf2021!$E$9:$E$93-BD$58)-63.1579*EXP(-0.19*Fperm_SI_Woolf2021!$E$9:$E$93)+63.1579*EXP(-0.19*BD$58))/(Fperm_SI_Woolf2021!$E$9:$E$93-BD$58))*(BD$58-Fperm_SI_Woolf2021!$E$9:$E$93)/10))),Fperm_SI_Woolf2021!$D$9:$D$93)*BD$57+INTERCEPT(Fperm_SI_Woolf2021!$F$9:$F$93*EXP(-Fperm_SI_Woolf2021!$I$9:$I$93*$C99*IF(BD$58=Fperm_SI_Woolf2021!$E$9:$E$93,1,EXP(LN((1.1*(Fperm_SI_Woolf2021!$E$9:$E$93-BD$58)-63.1579*EXP(-0.19*Fperm_SI_Woolf2021!$E$9:$E$93)+63.1579*EXP(-0.19*BD$58))/(Fperm_SI_Woolf2021!$E$9:$E$93-BD$58))*(BD$58-Fperm_SI_Woolf2021!$E$9:$E$93)/10))) + Fperm_SI_Woolf2021!$G$9:$G$93*EXP(-Fperm_SI_Woolf2021!$J$9:$J$93*$C99*IF(BD$58=Fperm_SI_Woolf2021!$E$9:$E$93,1,EXP(LN((1.1*(Fperm_SI_Woolf2021!$E$9:$E$93-BD$58)-63.1579*EXP(-0.19*Fperm_SI_Woolf2021!$E$9:$E$93)+63.1579*EXP(-0.19*BD$58))/(Fperm_SI_Woolf2021!$E$9:$E$93-BD$58))*(BD$58-Fperm_SI_Woolf2021!$E$9:$E$93)/10))) + Fperm_SI_Woolf2021!$H$9:$H$93*EXP(-Fperm_SI_Woolf2021!$K$9:$K$93*$C99*IF(BD$58=Fperm_SI_Woolf2021!$E$9:$E$93,1,EXP(LN((1.1*(Fperm_SI_Woolf2021!$E$9:$E$93-BD$58)-63.1579*EXP(-0.19*Fperm_SI_Woolf2021!$E$9:$E$93)+63.1579*EXP(-0.19*BD$58))/(Fperm_SI_Woolf2021!$E$9:$E$93-BD$58))*(BD$58-Fperm_SI_Woolf2021!$E$9:$E$93)/10))),Fperm_SI_Woolf2021!$D$9:$D$93))</f>
        <v>0.38022418410265935</v>
      </c>
      <c r="BE99" s="51" cm="1">
        <f t="array" ref="BE99">MIN(1,SLOPE(Fperm_SI_Woolf2021!$F$9:$F$93*EXP(-Fperm_SI_Woolf2021!$I$9:$I$93*$C99*IF(BE$58=Fperm_SI_Woolf2021!$E$9:$E$93,1,EXP(LN((1.1*(Fperm_SI_Woolf2021!$E$9:$E$93-BE$58)-63.1579*EXP(-0.19*Fperm_SI_Woolf2021!$E$9:$E$93)+63.1579*EXP(-0.19*BE$58))/(Fperm_SI_Woolf2021!$E$9:$E$93-BE$58))*(BE$58-Fperm_SI_Woolf2021!$E$9:$E$93)/10))) + Fperm_SI_Woolf2021!$G$9:$G$93*EXP(-Fperm_SI_Woolf2021!$J$9:$J$93*$C99*IF(BE$58=Fperm_SI_Woolf2021!$E$9:$E$93,1,EXP(LN((1.1*(Fperm_SI_Woolf2021!$E$9:$E$93-BE$58)-63.1579*EXP(-0.19*Fperm_SI_Woolf2021!$E$9:$E$93)+63.1579*EXP(-0.19*BE$58))/(Fperm_SI_Woolf2021!$E$9:$E$93-BE$58))*(BE$58-Fperm_SI_Woolf2021!$E$9:$E$93)/10))) + Fperm_SI_Woolf2021!$H$9:$H$93*EXP(-Fperm_SI_Woolf2021!$K$9:$K$93*$C99*IF(BE$58=Fperm_SI_Woolf2021!$E$9:$E$93,1,EXP(LN((1.1*(Fperm_SI_Woolf2021!$E$9:$E$93-BE$58)-63.1579*EXP(-0.19*Fperm_SI_Woolf2021!$E$9:$E$93)+63.1579*EXP(-0.19*BE$58))/(Fperm_SI_Woolf2021!$E$9:$E$93-BE$58))*(BE$58-Fperm_SI_Woolf2021!$E$9:$E$93)/10))),Fperm_SI_Woolf2021!$D$9:$D$93)*BE$57+INTERCEPT(Fperm_SI_Woolf2021!$F$9:$F$93*EXP(-Fperm_SI_Woolf2021!$I$9:$I$93*$C99*IF(BE$58=Fperm_SI_Woolf2021!$E$9:$E$93,1,EXP(LN((1.1*(Fperm_SI_Woolf2021!$E$9:$E$93-BE$58)-63.1579*EXP(-0.19*Fperm_SI_Woolf2021!$E$9:$E$93)+63.1579*EXP(-0.19*BE$58))/(Fperm_SI_Woolf2021!$E$9:$E$93-BE$58))*(BE$58-Fperm_SI_Woolf2021!$E$9:$E$93)/10))) + Fperm_SI_Woolf2021!$G$9:$G$93*EXP(-Fperm_SI_Woolf2021!$J$9:$J$93*$C99*IF(BE$58=Fperm_SI_Woolf2021!$E$9:$E$93,1,EXP(LN((1.1*(Fperm_SI_Woolf2021!$E$9:$E$93-BE$58)-63.1579*EXP(-0.19*Fperm_SI_Woolf2021!$E$9:$E$93)+63.1579*EXP(-0.19*BE$58))/(Fperm_SI_Woolf2021!$E$9:$E$93-BE$58))*(BE$58-Fperm_SI_Woolf2021!$E$9:$E$93)/10))) + Fperm_SI_Woolf2021!$H$9:$H$93*EXP(-Fperm_SI_Woolf2021!$K$9:$K$93*$C99*IF(BE$58=Fperm_SI_Woolf2021!$E$9:$E$93,1,EXP(LN((1.1*(Fperm_SI_Woolf2021!$E$9:$E$93-BE$58)-63.1579*EXP(-0.19*Fperm_SI_Woolf2021!$E$9:$E$93)+63.1579*EXP(-0.19*BE$58))/(Fperm_SI_Woolf2021!$E$9:$E$93-BE$58))*(BE$58-Fperm_SI_Woolf2021!$E$9:$E$93)/10))),Fperm_SI_Woolf2021!$D$9:$D$93))</f>
        <v>0.35514579614192898</v>
      </c>
      <c r="BF99" s="51" cm="1">
        <f t="array" ref="BF99">MIN(1,SLOPE(Fperm_SI_Woolf2021!$F$9:$F$93*EXP(-Fperm_SI_Woolf2021!$I$9:$I$93*$C99*IF(BF$58=Fperm_SI_Woolf2021!$E$9:$E$93,1,EXP(LN((1.1*(Fperm_SI_Woolf2021!$E$9:$E$93-BF$58)-63.1579*EXP(-0.19*Fperm_SI_Woolf2021!$E$9:$E$93)+63.1579*EXP(-0.19*BF$58))/(Fperm_SI_Woolf2021!$E$9:$E$93-BF$58))*(BF$58-Fperm_SI_Woolf2021!$E$9:$E$93)/10))) + Fperm_SI_Woolf2021!$G$9:$G$93*EXP(-Fperm_SI_Woolf2021!$J$9:$J$93*$C99*IF(BF$58=Fperm_SI_Woolf2021!$E$9:$E$93,1,EXP(LN((1.1*(Fperm_SI_Woolf2021!$E$9:$E$93-BF$58)-63.1579*EXP(-0.19*Fperm_SI_Woolf2021!$E$9:$E$93)+63.1579*EXP(-0.19*BF$58))/(Fperm_SI_Woolf2021!$E$9:$E$93-BF$58))*(BF$58-Fperm_SI_Woolf2021!$E$9:$E$93)/10))) + Fperm_SI_Woolf2021!$H$9:$H$93*EXP(-Fperm_SI_Woolf2021!$K$9:$K$93*$C99*IF(BF$58=Fperm_SI_Woolf2021!$E$9:$E$93,1,EXP(LN((1.1*(Fperm_SI_Woolf2021!$E$9:$E$93-BF$58)-63.1579*EXP(-0.19*Fperm_SI_Woolf2021!$E$9:$E$93)+63.1579*EXP(-0.19*BF$58))/(Fperm_SI_Woolf2021!$E$9:$E$93-BF$58))*(BF$58-Fperm_SI_Woolf2021!$E$9:$E$93)/10))),Fperm_SI_Woolf2021!$D$9:$D$93)*BF$57+INTERCEPT(Fperm_SI_Woolf2021!$F$9:$F$93*EXP(-Fperm_SI_Woolf2021!$I$9:$I$93*$C99*IF(BF$58=Fperm_SI_Woolf2021!$E$9:$E$93,1,EXP(LN((1.1*(Fperm_SI_Woolf2021!$E$9:$E$93-BF$58)-63.1579*EXP(-0.19*Fperm_SI_Woolf2021!$E$9:$E$93)+63.1579*EXP(-0.19*BF$58))/(Fperm_SI_Woolf2021!$E$9:$E$93-BF$58))*(BF$58-Fperm_SI_Woolf2021!$E$9:$E$93)/10))) + Fperm_SI_Woolf2021!$G$9:$G$93*EXP(-Fperm_SI_Woolf2021!$J$9:$J$93*$C99*IF(BF$58=Fperm_SI_Woolf2021!$E$9:$E$93,1,EXP(LN((1.1*(Fperm_SI_Woolf2021!$E$9:$E$93-BF$58)-63.1579*EXP(-0.19*Fperm_SI_Woolf2021!$E$9:$E$93)+63.1579*EXP(-0.19*BF$58))/(Fperm_SI_Woolf2021!$E$9:$E$93-BF$58))*(BF$58-Fperm_SI_Woolf2021!$E$9:$E$93)/10))) + Fperm_SI_Woolf2021!$H$9:$H$93*EXP(-Fperm_SI_Woolf2021!$K$9:$K$93*$C99*IF(BF$58=Fperm_SI_Woolf2021!$E$9:$E$93,1,EXP(LN((1.1*(Fperm_SI_Woolf2021!$E$9:$E$93-BF$58)-63.1579*EXP(-0.19*Fperm_SI_Woolf2021!$E$9:$E$93)+63.1579*EXP(-0.19*BF$58))/(Fperm_SI_Woolf2021!$E$9:$E$93-BF$58))*(BF$58-Fperm_SI_Woolf2021!$E$9:$E$93)/10))),Fperm_SI_Woolf2021!$D$9:$D$93))</f>
        <v>0.33006740818119867</v>
      </c>
      <c r="BG99" s="51" cm="1">
        <f t="array" ref="BG99">MIN(1,SLOPE(Fperm_SI_Woolf2021!$F$9:$F$93*EXP(-Fperm_SI_Woolf2021!$I$9:$I$93*$C99*IF(BG$58=Fperm_SI_Woolf2021!$E$9:$E$93,1,EXP(LN((1.1*(Fperm_SI_Woolf2021!$E$9:$E$93-BG$58)-63.1579*EXP(-0.19*Fperm_SI_Woolf2021!$E$9:$E$93)+63.1579*EXP(-0.19*BG$58))/(Fperm_SI_Woolf2021!$E$9:$E$93-BG$58))*(BG$58-Fperm_SI_Woolf2021!$E$9:$E$93)/10))) + Fperm_SI_Woolf2021!$G$9:$G$93*EXP(-Fperm_SI_Woolf2021!$J$9:$J$93*$C99*IF(BG$58=Fperm_SI_Woolf2021!$E$9:$E$93,1,EXP(LN((1.1*(Fperm_SI_Woolf2021!$E$9:$E$93-BG$58)-63.1579*EXP(-0.19*Fperm_SI_Woolf2021!$E$9:$E$93)+63.1579*EXP(-0.19*BG$58))/(Fperm_SI_Woolf2021!$E$9:$E$93-BG$58))*(BG$58-Fperm_SI_Woolf2021!$E$9:$E$93)/10))) + Fperm_SI_Woolf2021!$H$9:$H$93*EXP(-Fperm_SI_Woolf2021!$K$9:$K$93*$C99*IF(BG$58=Fperm_SI_Woolf2021!$E$9:$E$93,1,EXP(LN((1.1*(Fperm_SI_Woolf2021!$E$9:$E$93-BG$58)-63.1579*EXP(-0.19*Fperm_SI_Woolf2021!$E$9:$E$93)+63.1579*EXP(-0.19*BG$58))/(Fperm_SI_Woolf2021!$E$9:$E$93-BG$58))*(BG$58-Fperm_SI_Woolf2021!$E$9:$E$93)/10))),Fperm_SI_Woolf2021!$D$9:$D$93)*BG$57+INTERCEPT(Fperm_SI_Woolf2021!$F$9:$F$93*EXP(-Fperm_SI_Woolf2021!$I$9:$I$93*$C99*IF(BG$58=Fperm_SI_Woolf2021!$E$9:$E$93,1,EXP(LN((1.1*(Fperm_SI_Woolf2021!$E$9:$E$93-BG$58)-63.1579*EXP(-0.19*Fperm_SI_Woolf2021!$E$9:$E$93)+63.1579*EXP(-0.19*BG$58))/(Fperm_SI_Woolf2021!$E$9:$E$93-BG$58))*(BG$58-Fperm_SI_Woolf2021!$E$9:$E$93)/10))) + Fperm_SI_Woolf2021!$G$9:$G$93*EXP(-Fperm_SI_Woolf2021!$J$9:$J$93*$C99*IF(BG$58=Fperm_SI_Woolf2021!$E$9:$E$93,1,EXP(LN((1.1*(Fperm_SI_Woolf2021!$E$9:$E$93-BG$58)-63.1579*EXP(-0.19*Fperm_SI_Woolf2021!$E$9:$E$93)+63.1579*EXP(-0.19*BG$58))/(Fperm_SI_Woolf2021!$E$9:$E$93-BG$58))*(BG$58-Fperm_SI_Woolf2021!$E$9:$E$93)/10))) + Fperm_SI_Woolf2021!$H$9:$H$93*EXP(-Fperm_SI_Woolf2021!$K$9:$K$93*$C99*IF(BG$58=Fperm_SI_Woolf2021!$E$9:$E$93,1,EXP(LN((1.1*(Fperm_SI_Woolf2021!$E$9:$E$93-BG$58)-63.1579*EXP(-0.19*Fperm_SI_Woolf2021!$E$9:$E$93)+63.1579*EXP(-0.19*BG$58))/(Fperm_SI_Woolf2021!$E$9:$E$93-BG$58))*(BG$58-Fperm_SI_Woolf2021!$E$9:$E$93)/10))),Fperm_SI_Woolf2021!$D$9:$D$93))</f>
        <v>0.30498902022046831</v>
      </c>
      <c r="BH99" s="51" cm="1">
        <f t="array" ref="BH99">MIN(1,SLOPE(Fperm_SI_Woolf2021!$F$9:$F$93*EXP(-Fperm_SI_Woolf2021!$I$9:$I$93*$C99*IF(BH$58=Fperm_SI_Woolf2021!$E$9:$E$93,1,EXP(LN((1.1*(Fperm_SI_Woolf2021!$E$9:$E$93-BH$58)-63.1579*EXP(-0.19*Fperm_SI_Woolf2021!$E$9:$E$93)+63.1579*EXP(-0.19*BH$58))/(Fperm_SI_Woolf2021!$E$9:$E$93-BH$58))*(BH$58-Fperm_SI_Woolf2021!$E$9:$E$93)/10))) + Fperm_SI_Woolf2021!$G$9:$G$93*EXP(-Fperm_SI_Woolf2021!$J$9:$J$93*$C99*IF(BH$58=Fperm_SI_Woolf2021!$E$9:$E$93,1,EXP(LN((1.1*(Fperm_SI_Woolf2021!$E$9:$E$93-BH$58)-63.1579*EXP(-0.19*Fperm_SI_Woolf2021!$E$9:$E$93)+63.1579*EXP(-0.19*BH$58))/(Fperm_SI_Woolf2021!$E$9:$E$93-BH$58))*(BH$58-Fperm_SI_Woolf2021!$E$9:$E$93)/10))) + Fperm_SI_Woolf2021!$H$9:$H$93*EXP(-Fperm_SI_Woolf2021!$K$9:$K$93*$C99*IF(BH$58=Fperm_SI_Woolf2021!$E$9:$E$93,1,EXP(LN((1.1*(Fperm_SI_Woolf2021!$E$9:$E$93-BH$58)-63.1579*EXP(-0.19*Fperm_SI_Woolf2021!$E$9:$E$93)+63.1579*EXP(-0.19*BH$58))/(Fperm_SI_Woolf2021!$E$9:$E$93-BH$58))*(BH$58-Fperm_SI_Woolf2021!$E$9:$E$93)/10))),Fperm_SI_Woolf2021!$D$9:$D$93)*BH$57+INTERCEPT(Fperm_SI_Woolf2021!$F$9:$F$93*EXP(-Fperm_SI_Woolf2021!$I$9:$I$93*$C99*IF(BH$58=Fperm_SI_Woolf2021!$E$9:$E$93,1,EXP(LN((1.1*(Fperm_SI_Woolf2021!$E$9:$E$93-BH$58)-63.1579*EXP(-0.19*Fperm_SI_Woolf2021!$E$9:$E$93)+63.1579*EXP(-0.19*BH$58))/(Fperm_SI_Woolf2021!$E$9:$E$93-BH$58))*(BH$58-Fperm_SI_Woolf2021!$E$9:$E$93)/10))) + Fperm_SI_Woolf2021!$G$9:$G$93*EXP(-Fperm_SI_Woolf2021!$J$9:$J$93*$C99*IF(BH$58=Fperm_SI_Woolf2021!$E$9:$E$93,1,EXP(LN((1.1*(Fperm_SI_Woolf2021!$E$9:$E$93-BH$58)-63.1579*EXP(-0.19*Fperm_SI_Woolf2021!$E$9:$E$93)+63.1579*EXP(-0.19*BH$58))/(Fperm_SI_Woolf2021!$E$9:$E$93-BH$58))*(BH$58-Fperm_SI_Woolf2021!$E$9:$E$93)/10))) + Fperm_SI_Woolf2021!$H$9:$H$93*EXP(-Fperm_SI_Woolf2021!$K$9:$K$93*$C99*IF(BH$58=Fperm_SI_Woolf2021!$E$9:$E$93,1,EXP(LN((1.1*(Fperm_SI_Woolf2021!$E$9:$E$93-BH$58)-63.1579*EXP(-0.19*Fperm_SI_Woolf2021!$E$9:$E$93)+63.1579*EXP(-0.19*BH$58))/(Fperm_SI_Woolf2021!$E$9:$E$93-BH$58))*(BH$58-Fperm_SI_Woolf2021!$E$9:$E$93)/10))),Fperm_SI_Woolf2021!$D$9:$D$93))</f>
        <v>0.27991063225973795</v>
      </c>
      <c r="BI99" s="51" cm="1">
        <f t="array" ref="BI99">MIN(1,SLOPE(Fperm_SI_Woolf2021!$F$9:$F$93*EXP(-Fperm_SI_Woolf2021!$I$9:$I$93*$C99*IF(BI$58=Fperm_SI_Woolf2021!$E$9:$E$93,1,EXP(LN((1.1*(Fperm_SI_Woolf2021!$E$9:$E$93-BI$58)-63.1579*EXP(-0.19*Fperm_SI_Woolf2021!$E$9:$E$93)+63.1579*EXP(-0.19*BI$58))/(Fperm_SI_Woolf2021!$E$9:$E$93-BI$58))*(BI$58-Fperm_SI_Woolf2021!$E$9:$E$93)/10))) + Fperm_SI_Woolf2021!$G$9:$G$93*EXP(-Fperm_SI_Woolf2021!$J$9:$J$93*$C99*IF(BI$58=Fperm_SI_Woolf2021!$E$9:$E$93,1,EXP(LN((1.1*(Fperm_SI_Woolf2021!$E$9:$E$93-BI$58)-63.1579*EXP(-0.19*Fperm_SI_Woolf2021!$E$9:$E$93)+63.1579*EXP(-0.19*BI$58))/(Fperm_SI_Woolf2021!$E$9:$E$93-BI$58))*(BI$58-Fperm_SI_Woolf2021!$E$9:$E$93)/10))) + Fperm_SI_Woolf2021!$H$9:$H$93*EXP(-Fperm_SI_Woolf2021!$K$9:$K$93*$C99*IF(BI$58=Fperm_SI_Woolf2021!$E$9:$E$93,1,EXP(LN((1.1*(Fperm_SI_Woolf2021!$E$9:$E$93-BI$58)-63.1579*EXP(-0.19*Fperm_SI_Woolf2021!$E$9:$E$93)+63.1579*EXP(-0.19*BI$58))/(Fperm_SI_Woolf2021!$E$9:$E$93-BI$58))*(BI$58-Fperm_SI_Woolf2021!$E$9:$E$93)/10))),Fperm_SI_Woolf2021!$D$9:$D$93)*BI$57+INTERCEPT(Fperm_SI_Woolf2021!$F$9:$F$93*EXP(-Fperm_SI_Woolf2021!$I$9:$I$93*$C99*IF(BI$58=Fperm_SI_Woolf2021!$E$9:$E$93,1,EXP(LN((1.1*(Fperm_SI_Woolf2021!$E$9:$E$93-BI$58)-63.1579*EXP(-0.19*Fperm_SI_Woolf2021!$E$9:$E$93)+63.1579*EXP(-0.19*BI$58))/(Fperm_SI_Woolf2021!$E$9:$E$93-BI$58))*(BI$58-Fperm_SI_Woolf2021!$E$9:$E$93)/10))) + Fperm_SI_Woolf2021!$G$9:$G$93*EXP(-Fperm_SI_Woolf2021!$J$9:$J$93*$C99*IF(BI$58=Fperm_SI_Woolf2021!$E$9:$E$93,1,EXP(LN((1.1*(Fperm_SI_Woolf2021!$E$9:$E$93-BI$58)-63.1579*EXP(-0.19*Fperm_SI_Woolf2021!$E$9:$E$93)+63.1579*EXP(-0.19*BI$58))/(Fperm_SI_Woolf2021!$E$9:$E$93-BI$58))*(BI$58-Fperm_SI_Woolf2021!$E$9:$E$93)/10))) + Fperm_SI_Woolf2021!$H$9:$H$93*EXP(-Fperm_SI_Woolf2021!$K$9:$K$93*$C99*IF(BI$58=Fperm_SI_Woolf2021!$E$9:$E$93,1,EXP(LN((1.1*(Fperm_SI_Woolf2021!$E$9:$E$93-BI$58)-63.1579*EXP(-0.19*Fperm_SI_Woolf2021!$E$9:$E$93)+63.1579*EXP(-0.19*BI$58))/(Fperm_SI_Woolf2021!$E$9:$E$93-BI$58))*(BI$58-Fperm_SI_Woolf2021!$E$9:$E$93)/10))),Fperm_SI_Woolf2021!$D$9:$D$93))</f>
        <v>0.25483224429900753</v>
      </c>
      <c r="BJ99" s="51" cm="1">
        <f t="array" ref="BJ99">MIN(1,SLOPE(Fperm_SI_Woolf2021!$F$9:$F$93*EXP(-Fperm_SI_Woolf2021!$I$9:$I$93*$C99*IF(BJ$58=Fperm_SI_Woolf2021!$E$9:$E$93,1,EXP(LN((1.1*(Fperm_SI_Woolf2021!$E$9:$E$93-BJ$58)-63.1579*EXP(-0.19*Fperm_SI_Woolf2021!$E$9:$E$93)+63.1579*EXP(-0.19*BJ$58))/(Fperm_SI_Woolf2021!$E$9:$E$93-BJ$58))*(BJ$58-Fperm_SI_Woolf2021!$E$9:$E$93)/10))) + Fperm_SI_Woolf2021!$G$9:$G$93*EXP(-Fperm_SI_Woolf2021!$J$9:$J$93*$C99*IF(BJ$58=Fperm_SI_Woolf2021!$E$9:$E$93,1,EXP(LN((1.1*(Fperm_SI_Woolf2021!$E$9:$E$93-BJ$58)-63.1579*EXP(-0.19*Fperm_SI_Woolf2021!$E$9:$E$93)+63.1579*EXP(-0.19*BJ$58))/(Fperm_SI_Woolf2021!$E$9:$E$93-BJ$58))*(BJ$58-Fperm_SI_Woolf2021!$E$9:$E$93)/10))) + Fperm_SI_Woolf2021!$H$9:$H$93*EXP(-Fperm_SI_Woolf2021!$K$9:$K$93*$C99*IF(BJ$58=Fperm_SI_Woolf2021!$E$9:$E$93,1,EXP(LN((1.1*(Fperm_SI_Woolf2021!$E$9:$E$93-BJ$58)-63.1579*EXP(-0.19*Fperm_SI_Woolf2021!$E$9:$E$93)+63.1579*EXP(-0.19*BJ$58))/(Fperm_SI_Woolf2021!$E$9:$E$93-BJ$58))*(BJ$58-Fperm_SI_Woolf2021!$E$9:$E$93)/10))),Fperm_SI_Woolf2021!$D$9:$D$93)*BJ$57+INTERCEPT(Fperm_SI_Woolf2021!$F$9:$F$93*EXP(-Fperm_SI_Woolf2021!$I$9:$I$93*$C99*IF(BJ$58=Fperm_SI_Woolf2021!$E$9:$E$93,1,EXP(LN((1.1*(Fperm_SI_Woolf2021!$E$9:$E$93-BJ$58)-63.1579*EXP(-0.19*Fperm_SI_Woolf2021!$E$9:$E$93)+63.1579*EXP(-0.19*BJ$58))/(Fperm_SI_Woolf2021!$E$9:$E$93-BJ$58))*(BJ$58-Fperm_SI_Woolf2021!$E$9:$E$93)/10))) + Fperm_SI_Woolf2021!$G$9:$G$93*EXP(-Fperm_SI_Woolf2021!$J$9:$J$93*$C99*IF(BJ$58=Fperm_SI_Woolf2021!$E$9:$E$93,1,EXP(LN((1.1*(Fperm_SI_Woolf2021!$E$9:$E$93-BJ$58)-63.1579*EXP(-0.19*Fperm_SI_Woolf2021!$E$9:$E$93)+63.1579*EXP(-0.19*BJ$58))/(Fperm_SI_Woolf2021!$E$9:$E$93-BJ$58))*(BJ$58-Fperm_SI_Woolf2021!$E$9:$E$93)/10))) + Fperm_SI_Woolf2021!$H$9:$H$93*EXP(-Fperm_SI_Woolf2021!$K$9:$K$93*$C99*IF(BJ$58=Fperm_SI_Woolf2021!$E$9:$E$93,1,EXP(LN((1.1*(Fperm_SI_Woolf2021!$E$9:$E$93-BJ$58)-63.1579*EXP(-0.19*Fperm_SI_Woolf2021!$E$9:$E$93)+63.1579*EXP(-0.19*BJ$58))/(Fperm_SI_Woolf2021!$E$9:$E$93-BJ$58))*(BJ$58-Fperm_SI_Woolf2021!$E$9:$E$93)/10))),Fperm_SI_Woolf2021!$D$9:$D$93))</f>
        <v>0.22975385633827716</v>
      </c>
      <c r="BK99" s="51" cm="1">
        <f t="array" ref="BK99">MIN(1,SLOPE(Fperm_SI_Woolf2021!$F$9:$F$93*EXP(-Fperm_SI_Woolf2021!$I$9:$I$93*$C99*IF(BK$58=Fperm_SI_Woolf2021!$E$9:$E$93,1,EXP(LN((1.1*(Fperm_SI_Woolf2021!$E$9:$E$93-BK$58)-63.1579*EXP(-0.19*Fperm_SI_Woolf2021!$E$9:$E$93)+63.1579*EXP(-0.19*BK$58))/(Fperm_SI_Woolf2021!$E$9:$E$93-BK$58))*(BK$58-Fperm_SI_Woolf2021!$E$9:$E$93)/10))) + Fperm_SI_Woolf2021!$G$9:$G$93*EXP(-Fperm_SI_Woolf2021!$J$9:$J$93*$C99*IF(BK$58=Fperm_SI_Woolf2021!$E$9:$E$93,1,EXP(LN((1.1*(Fperm_SI_Woolf2021!$E$9:$E$93-BK$58)-63.1579*EXP(-0.19*Fperm_SI_Woolf2021!$E$9:$E$93)+63.1579*EXP(-0.19*BK$58))/(Fperm_SI_Woolf2021!$E$9:$E$93-BK$58))*(BK$58-Fperm_SI_Woolf2021!$E$9:$E$93)/10))) + Fperm_SI_Woolf2021!$H$9:$H$93*EXP(-Fperm_SI_Woolf2021!$K$9:$K$93*$C99*IF(BK$58=Fperm_SI_Woolf2021!$E$9:$E$93,1,EXP(LN((1.1*(Fperm_SI_Woolf2021!$E$9:$E$93-BK$58)-63.1579*EXP(-0.19*Fperm_SI_Woolf2021!$E$9:$E$93)+63.1579*EXP(-0.19*BK$58))/(Fperm_SI_Woolf2021!$E$9:$E$93-BK$58))*(BK$58-Fperm_SI_Woolf2021!$E$9:$E$93)/10))),Fperm_SI_Woolf2021!$D$9:$D$93)*BK$57+INTERCEPT(Fperm_SI_Woolf2021!$F$9:$F$93*EXP(-Fperm_SI_Woolf2021!$I$9:$I$93*$C99*IF(BK$58=Fperm_SI_Woolf2021!$E$9:$E$93,1,EXP(LN((1.1*(Fperm_SI_Woolf2021!$E$9:$E$93-BK$58)-63.1579*EXP(-0.19*Fperm_SI_Woolf2021!$E$9:$E$93)+63.1579*EXP(-0.19*BK$58))/(Fperm_SI_Woolf2021!$E$9:$E$93-BK$58))*(BK$58-Fperm_SI_Woolf2021!$E$9:$E$93)/10))) + Fperm_SI_Woolf2021!$G$9:$G$93*EXP(-Fperm_SI_Woolf2021!$J$9:$J$93*$C99*IF(BK$58=Fperm_SI_Woolf2021!$E$9:$E$93,1,EXP(LN((1.1*(Fperm_SI_Woolf2021!$E$9:$E$93-BK$58)-63.1579*EXP(-0.19*Fperm_SI_Woolf2021!$E$9:$E$93)+63.1579*EXP(-0.19*BK$58))/(Fperm_SI_Woolf2021!$E$9:$E$93-BK$58))*(BK$58-Fperm_SI_Woolf2021!$E$9:$E$93)/10))) + Fperm_SI_Woolf2021!$H$9:$H$93*EXP(-Fperm_SI_Woolf2021!$K$9:$K$93*$C99*IF(BK$58=Fperm_SI_Woolf2021!$E$9:$E$93,1,EXP(LN((1.1*(Fperm_SI_Woolf2021!$E$9:$E$93-BK$58)-63.1579*EXP(-0.19*Fperm_SI_Woolf2021!$E$9:$E$93)+63.1579*EXP(-0.19*BK$58))/(Fperm_SI_Woolf2021!$E$9:$E$93-BK$58))*(BK$58-Fperm_SI_Woolf2021!$E$9:$E$93)/10))),Fperm_SI_Woolf2021!$D$9:$D$93))</f>
        <v>0.2046754683775468</v>
      </c>
      <c r="BL99" s="51" cm="1">
        <f t="array" ref="BL99">MIN(1,SLOPE(Fperm_SI_Woolf2021!$F$9:$F$93*EXP(-Fperm_SI_Woolf2021!$I$9:$I$93*$C99*IF(BL$58=Fperm_SI_Woolf2021!$E$9:$E$93,1,EXP(LN((1.1*(Fperm_SI_Woolf2021!$E$9:$E$93-BL$58)-63.1579*EXP(-0.19*Fperm_SI_Woolf2021!$E$9:$E$93)+63.1579*EXP(-0.19*BL$58))/(Fperm_SI_Woolf2021!$E$9:$E$93-BL$58))*(BL$58-Fperm_SI_Woolf2021!$E$9:$E$93)/10))) + Fperm_SI_Woolf2021!$G$9:$G$93*EXP(-Fperm_SI_Woolf2021!$J$9:$J$93*$C99*IF(BL$58=Fperm_SI_Woolf2021!$E$9:$E$93,1,EXP(LN((1.1*(Fperm_SI_Woolf2021!$E$9:$E$93-BL$58)-63.1579*EXP(-0.19*Fperm_SI_Woolf2021!$E$9:$E$93)+63.1579*EXP(-0.19*BL$58))/(Fperm_SI_Woolf2021!$E$9:$E$93-BL$58))*(BL$58-Fperm_SI_Woolf2021!$E$9:$E$93)/10))) + Fperm_SI_Woolf2021!$H$9:$H$93*EXP(-Fperm_SI_Woolf2021!$K$9:$K$93*$C99*IF(BL$58=Fperm_SI_Woolf2021!$E$9:$E$93,1,EXP(LN((1.1*(Fperm_SI_Woolf2021!$E$9:$E$93-BL$58)-63.1579*EXP(-0.19*Fperm_SI_Woolf2021!$E$9:$E$93)+63.1579*EXP(-0.19*BL$58))/(Fperm_SI_Woolf2021!$E$9:$E$93-BL$58))*(BL$58-Fperm_SI_Woolf2021!$E$9:$E$93)/10))),Fperm_SI_Woolf2021!$D$9:$D$93)*BL$57+INTERCEPT(Fperm_SI_Woolf2021!$F$9:$F$93*EXP(-Fperm_SI_Woolf2021!$I$9:$I$93*$C99*IF(BL$58=Fperm_SI_Woolf2021!$E$9:$E$93,1,EXP(LN((1.1*(Fperm_SI_Woolf2021!$E$9:$E$93-BL$58)-63.1579*EXP(-0.19*Fperm_SI_Woolf2021!$E$9:$E$93)+63.1579*EXP(-0.19*BL$58))/(Fperm_SI_Woolf2021!$E$9:$E$93-BL$58))*(BL$58-Fperm_SI_Woolf2021!$E$9:$E$93)/10))) + Fperm_SI_Woolf2021!$G$9:$G$93*EXP(-Fperm_SI_Woolf2021!$J$9:$J$93*$C99*IF(BL$58=Fperm_SI_Woolf2021!$E$9:$E$93,1,EXP(LN((1.1*(Fperm_SI_Woolf2021!$E$9:$E$93-BL$58)-63.1579*EXP(-0.19*Fperm_SI_Woolf2021!$E$9:$E$93)+63.1579*EXP(-0.19*BL$58))/(Fperm_SI_Woolf2021!$E$9:$E$93-BL$58))*(BL$58-Fperm_SI_Woolf2021!$E$9:$E$93)/10))) + Fperm_SI_Woolf2021!$H$9:$H$93*EXP(-Fperm_SI_Woolf2021!$K$9:$K$93*$C99*IF(BL$58=Fperm_SI_Woolf2021!$E$9:$E$93,1,EXP(LN((1.1*(Fperm_SI_Woolf2021!$E$9:$E$93-BL$58)-63.1579*EXP(-0.19*Fperm_SI_Woolf2021!$E$9:$E$93)+63.1579*EXP(-0.19*BL$58))/(Fperm_SI_Woolf2021!$E$9:$E$93-BL$58))*(BL$58-Fperm_SI_Woolf2021!$E$9:$E$93)/10))),Fperm_SI_Woolf2021!$D$9:$D$93))</f>
        <v>0.50821731100546086</v>
      </c>
      <c r="BM99" s="51" cm="1">
        <f t="array" ref="BM99">MIN(1,SLOPE(Fperm_SI_Woolf2021!$F$9:$F$93*EXP(-Fperm_SI_Woolf2021!$I$9:$I$93*$C99*IF(BM$58=Fperm_SI_Woolf2021!$E$9:$E$93,1,EXP(LN((1.1*(Fperm_SI_Woolf2021!$E$9:$E$93-BM$58)-63.1579*EXP(-0.19*Fperm_SI_Woolf2021!$E$9:$E$93)+63.1579*EXP(-0.19*BM$58))/(Fperm_SI_Woolf2021!$E$9:$E$93-BM$58))*(BM$58-Fperm_SI_Woolf2021!$E$9:$E$93)/10))) + Fperm_SI_Woolf2021!$G$9:$G$93*EXP(-Fperm_SI_Woolf2021!$J$9:$J$93*$C99*IF(BM$58=Fperm_SI_Woolf2021!$E$9:$E$93,1,EXP(LN((1.1*(Fperm_SI_Woolf2021!$E$9:$E$93-BM$58)-63.1579*EXP(-0.19*Fperm_SI_Woolf2021!$E$9:$E$93)+63.1579*EXP(-0.19*BM$58))/(Fperm_SI_Woolf2021!$E$9:$E$93-BM$58))*(BM$58-Fperm_SI_Woolf2021!$E$9:$E$93)/10))) + Fperm_SI_Woolf2021!$H$9:$H$93*EXP(-Fperm_SI_Woolf2021!$K$9:$K$93*$C99*IF(BM$58=Fperm_SI_Woolf2021!$E$9:$E$93,1,EXP(LN((1.1*(Fperm_SI_Woolf2021!$E$9:$E$93-BM$58)-63.1579*EXP(-0.19*Fperm_SI_Woolf2021!$E$9:$E$93)+63.1579*EXP(-0.19*BM$58))/(Fperm_SI_Woolf2021!$E$9:$E$93-BM$58))*(BM$58-Fperm_SI_Woolf2021!$E$9:$E$93)/10))),Fperm_SI_Woolf2021!$D$9:$D$93)*BM$57+INTERCEPT(Fperm_SI_Woolf2021!$F$9:$F$93*EXP(-Fperm_SI_Woolf2021!$I$9:$I$93*$C99*IF(BM$58=Fperm_SI_Woolf2021!$E$9:$E$93,1,EXP(LN((1.1*(Fperm_SI_Woolf2021!$E$9:$E$93-BM$58)-63.1579*EXP(-0.19*Fperm_SI_Woolf2021!$E$9:$E$93)+63.1579*EXP(-0.19*BM$58))/(Fperm_SI_Woolf2021!$E$9:$E$93-BM$58))*(BM$58-Fperm_SI_Woolf2021!$E$9:$E$93)/10))) + Fperm_SI_Woolf2021!$G$9:$G$93*EXP(-Fperm_SI_Woolf2021!$J$9:$J$93*$C99*IF(BM$58=Fperm_SI_Woolf2021!$E$9:$E$93,1,EXP(LN((1.1*(Fperm_SI_Woolf2021!$E$9:$E$93-BM$58)-63.1579*EXP(-0.19*Fperm_SI_Woolf2021!$E$9:$E$93)+63.1579*EXP(-0.19*BM$58))/(Fperm_SI_Woolf2021!$E$9:$E$93-BM$58))*(BM$58-Fperm_SI_Woolf2021!$E$9:$E$93)/10))) + Fperm_SI_Woolf2021!$H$9:$H$93*EXP(-Fperm_SI_Woolf2021!$K$9:$K$93*$C99*IF(BM$58=Fperm_SI_Woolf2021!$E$9:$E$93,1,EXP(LN((1.1*(Fperm_SI_Woolf2021!$E$9:$E$93-BM$58)-63.1579*EXP(-0.19*Fperm_SI_Woolf2021!$E$9:$E$93)+63.1579*EXP(-0.19*BM$58))/(Fperm_SI_Woolf2021!$E$9:$E$93-BM$58))*(BM$58-Fperm_SI_Woolf2021!$E$9:$E$93)/10))),Fperm_SI_Woolf2021!$D$9:$D$93))</f>
        <v>0.48492603661306094</v>
      </c>
      <c r="BN99" s="51" cm="1">
        <f t="array" ref="BN99">MIN(1,SLOPE(Fperm_SI_Woolf2021!$F$9:$F$93*EXP(-Fperm_SI_Woolf2021!$I$9:$I$93*$C99*IF(BN$58=Fperm_SI_Woolf2021!$E$9:$E$93,1,EXP(LN((1.1*(Fperm_SI_Woolf2021!$E$9:$E$93-BN$58)-63.1579*EXP(-0.19*Fperm_SI_Woolf2021!$E$9:$E$93)+63.1579*EXP(-0.19*BN$58))/(Fperm_SI_Woolf2021!$E$9:$E$93-BN$58))*(BN$58-Fperm_SI_Woolf2021!$E$9:$E$93)/10))) + Fperm_SI_Woolf2021!$G$9:$G$93*EXP(-Fperm_SI_Woolf2021!$J$9:$J$93*$C99*IF(BN$58=Fperm_SI_Woolf2021!$E$9:$E$93,1,EXP(LN((1.1*(Fperm_SI_Woolf2021!$E$9:$E$93-BN$58)-63.1579*EXP(-0.19*Fperm_SI_Woolf2021!$E$9:$E$93)+63.1579*EXP(-0.19*BN$58))/(Fperm_SI_Woolf2021!$E$9:$E$93-BN$58))*(BN$58-Fperm_SI_Woolf2021!$E$9:$E$93)/10))) + Fperm_SI_Woolf2021!$H$9:$H$93*EXP(-Fperm_SI_Woolf2021!$K$9:$K$93*$C99*IF(BN$58=Fperm_SI_Woolf2021!$E$9:$E$93,1,EXP(LN((1.1*(Fperm_SI_Woolf2021!$E$9:$E$93-BN$58)-63.1579*EXP(-0.19*Fperm_SI_Woolf2021!$E$9:$E$93)+63.1579*EXP(-0.19*BN$58))/(Fperm_SI_Woolf2021!$E$9:$E$93-BN$58))*(BN$58-Fperm_SI_Woolf2021!$E$9:$E$93)/10))),Fperm_SI_Woolf2021!$D$9:$D$93)*BN$57+INTERCEPT(Fperm_SI_Woolf2021!$F$9:$F$93*EXP(-Fperm_SI_Woolf2021!$I$9:$I$93*$C99*IF(BN$58=Fperm_SI_Woolf2021!$E$9:$E$93,1,EXP(LN((1.1*(Fperm_SI_Woolf2021!$E$9:$E$93-BN$58)-63.1579*EXP(-0.19*Fperm_SI_Woolf2021!$E$9:$E$93)+63.1579*EXP(-0.19*BN$58))/(Fperm_SI_Woolf2021!$E$9:$E$93-BN$58))*(BN$58-Fperm_SI_Woolf2021!$E$9:$E$93)/10))) + Fperm_SI_Woolf2021!$G$9:$G$93*EXP(-Fperm_SI_Woolf2021!$J$9:$J$93*$C99*IF(BN$58=Fperm_SI_Woolf2021!$E$9:$E$93,1,EXP(LN((1.1*(Fperm_SI_Woolf2021!$E$9:$E$93-BN$58)-63.1579*EXP(-0.19*Fperm_SI_Woolf2021!$E$9:$E$93)+63.1579*EXP(-0.19*BN$58))/(Fperm_SI_Woolf2021!$E$9:$E$93-BN$58))*(BN$58-Fperm_SI_Woolf2021!$E$9:$E$93)/10))) + Fperm_SI_Woolf2021!$H$9:$H$93*EXP(-Fperm_SI_Woolf2021!$K$9:$K$93*$C99*IF(BN$58=Fperm_SI_Woolf2021!$E$9:$E$93,1,EXP(LN((1.1*(Fperm_SI_Woolf2021!$E$9:$E$93-BN$58)-63.1579*EXP(-0.19*Fperm_SI_Woolf2021!$E$9:$E$93)+63.1579*EXP(-0.19*BN$58))/(Fperm_SI_Woolf2021!$E$9:$E$93-BN$58))*(BN$58-Fperm_SI_Woolf2021!$E$9:$E$93)/10))),Fperm_SI_Woolf2021!$D$9:$D$93))</f>
        <v>0.46163476222066102</v>
      </c>
      <c r="BO99" s="51" cm="1">
        <f t="array" ref="BO99">MIN(1,SLOPE(Fperm_SI_Woolf2021!$F$9:$F$93*EXP(-Fperm_SI_Woolf2021!$I$9:$I$93*$C99*IF(BO$58=Fperm_SI_Woolf2021!$E$9:$E$93,1,EXP(LN((1.1*(Fperm_SI_Woolf2021!$E$9:$E$93-BO$58)-63.1579*EXP(-0.19*Fperm_SI_Woolf2021!$E$9:$E$93)+63.1579*EXP(-0.19*BO$58))/(Fperm_SI_Woolf2021!$E$9:$E$93-BO$58))*(BO$58-Fperm_SI_Woolf2021!$E$9:$E$93)/10))) + Fperm_SI_Woolf2021!$G$9:$G$93*EXP(-Fperm_SI_Woolf2021!$J$9:$J$93*$C99*IF(BO$58=Fperm_SI_Woolf2021!$E$9:$E$93,1,EXP(LN((1.1*(Fperm_SI_Woolf2021!$E$9:$E$93-BO$58)-63.1579*EXP(-0.19*Fperm_SI_Woolf2021!$E$9:$E$93)+63.1579*EXP(-0.19*BO$58))/(Fperm_SI_Woolf2021!$E$9:$E$93-BO$58))*(BO$58-Fperm_SI_Woolf2021!$E$9:$E$93)/10))) + Fperm_SI_Woolf2021!$H$9:$H$93*EXP(-Fperm_SI_Woolf2021!$K$9:$K$93*$C99*IF(BO$58=Fperm_SI_Woolf2021!$E$9:$E$93,1,EXP(LN((1.1*(Fperm_SI_Woolf2021!$E$9:$E$93-BO$58)-63.1579*EXP(-0.19*Fperm_SI_Woolf2021!$E$9:$E$93)+63.1579*EXP(-0.19*BO$58))/(Fperm_SI_Woolf2021!$E$9:$E$93-BO$58))*(BO$58-Fperm_SI_Woolf2021!$E$9:$E$93)/10))),Fperm_SI_Woolf2021!$D$9:$D$93)*BO$57+INTERCEPT(Fperm_SI_Woolf2021!$F$9:$F$93*EXP(-Fperm_SI_Woolf2021!$I$9:$I$93*$C99*IF(BO$58=Fperm_SI_Woolf2021!$E$9:$E$93,1,EXP(LN((1.1*(Fperm_SI_Woolf2021!$E$9:$E$93-BO$58)-63.1579*EXP(-0.19*Fperm_SI_Woolf2021!$E$9:$E$93)+63.1579*EXP(-0.19*BO$58))/(Fperm_SI_Woolf2021!$E$9:$E$93-BO$58))*(BO$58-Fperm_SI_Woolf2021!$E$9:$E$93)/10))) + Fperm_SI_Woolf2021!$G$9:$G$93*EXP(-Fperm_SI_Woolf2021!$J$9:$J$93*$C99*IF(BO$58=Fperm_SI_Woolf2021!$E$9:$E$93,1,EXP(LN((1.1*(Fperm_SI_Woolf2021!$E$9:$E$93-BO$58)-63.1579*EXP(-0.19*Fperm_SI_Woolf2021!$E$9:$E$93)+63.1579*EXP(-0.19*BO$58))/(Fperm_SI_Woolf2021!$E$9:$E$93-BO$58))*(BO$58-Fperm_SI_Woolf2021!$E$9:$E$93)/10))) + Fperm_SI_Woolf2021!$H$9:$H$93*EXP(-Fperm_SI_Woolf2021!$K$9:$K$93*$C99*IF(BO$58=Fperm_SI_Woolf2021!$E$9:$E$93,1,EXP(LN((1.1*(Fperm_SI_Woolf2021!$E$9:$E$93-BO$58)-63.1579*EXP(-0.19*Fperm_SI_Woolf2021!$E$9:$E$93)+63.1579*EXP(-0.19*BO$58))/(Fperm_SI_Woolf2021!$E$9:$E$93-BO$58))*(BO$58-Fperm_SI_Woolf2021!$E$9:$E$93)/10))),Fperm_SI_Woolf2021!$D$9:$D$93))</f>
        <v>0.43834348782826116</v>
      </c>
      <c r="BP99" s="51" cm="1">
        <f t="array" ref="BP99">MIN(1,SLOPE(Fperm_SI_Woolf2021!$F$9:$F$93*EXP(-Fperm_SI_Woolf2021!$I$9:$I$93*$C99*IF(BP$58=Fperm_SI_Woolf2021!$E$9:$E$93,1,EXP(LN((1.1*(Fperm_SI_Woolf2021!$E$9:$E$93-BP$58)-63.1579*EXP(-0.19*Fperm_SI_Woolf2021!$E$9:$E$93)+63.1579*EXP(-0.19*BP$58))/(Fperm_SI_Woolf2021!$E$9:$E$93-BP$58))*(BP$58-Fperm_SI_Woolf2021!$E$9:$E$93)/10))) + Fperm_SI_Woolf2021!$G$9:$G$93*EXP(-Fperm_SI_Woolf2021!$J$9:$J$93*$C99*IF(BP$58=Fperm_SI_Woolf2021!$E$9:$E$93,1,EXP(LN((1.1*(Fperm_SI_Woolf2021!$E$9:$E$93-BP$58)-63.1579*EXP(-0.19*Fperm_SI_Woolf2021!$E$9:$E$93)+63.1579*EXP(-0.19*BP$58))/(Fperm_SI_Woolf2021!$E$9:$E$93-BP$58))*(BP$58-Fperm_SI_Woolf2021!$E$9:$E$93)/10))) + Fperm_SI_Woolf2021!$H$9:$H$93*EXP(-Fperm_SI_Woolf2021!$K$9:$K$93*$C99*IF(BP$58=Fperm_SI_Woolf2021!$E$9:$E$93,1,EXP(LN((1.1*(Fperm_SI_Woolf2021!$E$9:$E$93-BP$58)-63.1579*EXP(-0.19*Fperm_SI_Woolf2021!$E$9:$E$93)+63.1579*EXP(-0.19*BP$58))/(Fperm_SI_Woolf2021!$E$9:$E$93-BP$58))*(BP$58-Fperm_SI_Woolf2021!$E$9:$E$93)/10))),Fperm_SI_Woolf2021!$D$9:$D$93)*BP$57+INTERCEPT(Fperm_SI_Woolf2021!$F$9:$F$93*EXP(-Fperm_SI_Woolf2021!$I$9:$I$93*$C99*IF(BP$58=Fperm_SI_Woolf2021!$E$9:$E$93,1,EXP(LN((1.1*(Fperm_SI_Woolf2021!$E$9:$E$93-BP$58)-63.1579*EXP(-0.19*Fperm_SI_Woolf2021!$E$9:$E$93)+63.1579*EXP(-0.19*BP$58))/(Fperm_SI_Woolf2021!$E$9:$E$93-BP$58))*(BP$58-Fperm_SI_Woolf2021!$E$9:$E$93)/10))) + Fperm_SI_Woolf2021!$G$9:$G$93*EXP(-Fperm_SI_Woolf2021!$J$9:$J$93*$C99*IF(BP$58=Fperm_SI_Woolf2021!$E$9:$E$93,1,EXP(LN((1.1*(Fperm_SI_Woolf2021!$E$9:$E$93-BP$58)-63.1579*EXP(-0.19*Fperm_SI_Woolf2021!$E$9:$E$93)+63.1579*EXP(-0.19*BP$58))/(Fperm_SI_Woolf2021!$E$9:$E$93-BP$58))*(BP$58-Fperm_SI_Woolf2021!$E$9:$E$93)/10))) + Fperm_SI_Woolf2021!$H$9:$H$93*EXP(-Fperm_SI_Woolf2021!$K$9:$K$93*$C99*IF(BP$58=Fperm_SI_Woolf2021!$E$9:$E$93,1,EXP(LN((1.1*(Fperm_SI_Woolf2021!$E$9:$E$93-BP$58)-63.1579*EXP(-0.19*Fperm_SI_Woolf2021!$E$9:$E$93)+63.1579*EXP(-0.19*BP$58))/(Fperm_SI_Woolf2021!$E$9:$E$93-BP$58))*(BP$58-Fperm_SI_Woolf2021!$E$9:$E$93)/10))),Fperm_SI_Woolf2021!$D$9:$D$93))</f>
        <v>0.41505221343586124</v>
      </c>
      <c r="BQ99" s="51" cm="1">
        <f t="array" ref="BQ99">MIN(1,SLOPE(Fperm_SI_Woolf2021!$F$9:$F$93*EXP(-Fperm_SI_Woolf2021!$I$9:$I$93*$C99*IF(BQ$58=Fperm_SI_Woolf2021!$E$9:$E$93,1,EXP(LN((1.1*(Fperm_SI_Woolf2021!$E$9:$E$93-BQ$58)-63.1579*EXP(-0.19*Fperm_SI_Woolf2021!$E$9:$E$93)+63.1579*EXP(-0.19*BQ$58))/(Fperm_SI_Woolf2021!$E$9:$E$93-BQ$58))*(BQ$58-Fperm_SI_Woolf2021!$E$9:$E$93)/10))) + Fperm_SI_Woolf2021!$G$9:$G$93*EXP(-Fperm_SI_Woolf2021!$J$9:$J$93*$C99*IF(BQ$58=Fperm_SI_Woolf2021!$E$9:$E$93,1,EXP(LN((1.1*(Fperm_SI_Woolf2021!$E$9:$E$93-BQ$58)-63.1579*EXP(-0.19*Fperm_SI_Woolf2021!$E$9:$E$93)+63.1579*EXP(-0.19*BQ$58))/(Fperm_SI_Woolf2021!$E$9:$E$93-BQ$58))*(BQ$58-Fperm_SI_Woolf2021!$E$9:$E$93)/10))) + Fperm_SI_Woolf2021!$H$9:$H$93*EXP(-Fperm_SI_Woolf2021!$K$9:$K$93*$C99*IF(BQ$58=Fperm_SI_Woolf2021!$E$9:$E$93,1,EXP(LN((1.1*(Fperm_SI_Woolf2021!$E$9:$E$93-BQ$58)-63.1579*EXP(-0.19*Fperm_SI_Woolf2021!$E$9:$E$93)+63.1579*EXP(-0.19*BQ$58))/(Fperm_SI_Woolf2021!$E$9:$E$93-BQ$58))*(BQ$58-Fperm_SI_Woolf2021!$E$9:$E$93)/10))),Fperm_SI_Woolf2021!$D$9:$D$93)*BQ$57+INTERCEPT(Fperm_SI_Woolf2021!$F$9:$F$93*EXP(-Fperm_SI_Woolf2021!$I$9:$I$93*$C99*IF(BQ$58=Fperm_SI_Woolf2021!$E$9:$E$93,1,EXP(LN((1.1*(Fperm_SI_Woolf2021!$E$9:$E$93-BQ$58)-63.1579*EXP(-0.19*Fperm_SI_Woolf2021!$E$9:$E$93)+63.1579*EXP(-0.19*BQ$58))/(Fperm_SI_Woolf2021!$E$9:$E$93-BQ$58))*(BQ$58-Fperm_SI_Woolf2021!$E$9:$E$93)/10))) + Fperm_SI_Woolf2021!$G$9:$G$93*EXP(-Fperm_SI_Woolf2021!$J$9:$J$93*$C99*IF(BQ$58=Fperm_SI_Woolf2021!$E$9:$E$93,1,EXP(LN((1.1*(Fperm_SI_Woolf2021!$E$9:$E$93-BQ$58)-63.1579*EXP(-0.19*Fperm_SI_Woolf2021!$E$9:$E$93)+63.1579*EXP(-0.19*BQ$58))/(Fperm_SI_Woolf2021!$E$9:$E$93-BQ$58))*(BQ$58-Fperm_SI_Woolf2021!$E$9:$E$93)/10))) + Fperm_SI_Woolf2021!$H$9:$H$93*EXP(-Fperm_SI_Woolf2021!$K$9:$K$93*$C99*IF(BQ$58=Fperm_SI_Woolf2021!$E$9:$E$93,1,EXP(LN((1.1*(Fperm_SI_Woolf2021!$E$9:$E$93-BQ$58)-63.1579*EXP(-0.19*Fperm_SI_Woolf2021!$E$9:$E$93)+63.1579*EXP(-0.19*BQ$58))/(Fperm_SI_Woolf2021!$E$9:$E$93-BQ$58))*(BQ$58-Fperm_SI_Woolf2021!$E$9:$E$93)/10))),Fperm_SI_Woolf2021!$D$9:$D$93))</f>
        <v>0.39176093904346132</v>
      </c>
      <c r="BR99" s="51" cm="1">
        <f t="array" ref="BR99">MIN(1,SLOPE(Fperm_SI_Woolf2021!$F$9:$F$93*EXP(-Fperm_SI_Woolf2021!$I$9:$I$93*$C99*IF(BR$58=Fperm_SI_Woolf2021!$E$9:$E$93,1,EXP(LN((1.1*(Fperm_SI_Woolf2021!$E$9:$E$93-BR$58)-63.1579*EXP(-0.19*Fperm_SI_Woolf2021!$E$9:$E$93)+63.1579*EXP(-0.19*BR$58))/(Fperm_SI_Woolf2021!$E$9:$E$93-BR$58))*(BR$58-Fperm_SI_Woolf2021!$E$9:$E$93)/10))) + Fperm_SI_Woolf2021!$G$9:$G$93*EXP(-Fperm_SI_Woolf2021!$J$9:$J$93*$C99*IF(BR$58=Fperm_SI_Woolf2021!$E$9:$E$93,1,EXP(LN((1.1*(Fperm_SI_Woolf2021!$E$9:$E$93-BR$58)-63.1579*EXP(-0.19*Fperm_SI_Woolf2021!$E$9:$E$93)+63.1579*EXP(-0.19*BR$58))/(Fperm_SI_Woolf2021!$E$9:$E$93-BR$58))*(BR$58-Fperm_SI_Woolf2021!$E$9:$E$93)/10))) + Fperm_SI_Woolf2021!$H$9:$H$93*EXP(-Fperm_SI_Woolf2021!$K$9:$K$93*$C99*IF(BR$58=Fperm_SI_Woolf2021!$E$9:$E$93,1,EXP(LN((1.1*(Fperm_SI_Woolf2021!$E$9:$E$93-BR$58)-63.1579*EXP(-0.19*Fperm_SI_Woolf2021!$E$9:$E$93)+63.1579*EXP(-0.19*BR$58))/(Fperm_SI_Woolf2021!$E$9:$E$93-BR$58))*(BR$58-Fperm_SI_Woolf2021!$E$9:$E$93)/10))),Fperm_SI_Woolf2021!$D$9:$D$93)*BR$57+INTERCEPT(Fperm_SI_Woolf2021!$F$9:$F$93*EXP(-Fperm_SI_Woolf2021!$I$9:$I$93*$C99*IF(BR$58=Fperm_SI_Woolf2021!$E$9:$E$93,1,EXP(LN((1.1*(Fperm_SI_Woolf2021!$E$9:$E$93-BR$58)-63.1579*EXP(-0.19*Fperm_SI_Woolf2021!$E$9:$E$93)+63.1579*EXP(-0.19*BR$58))/(Fperm_SI_Woolf2021!$E$9:$E$93-BR$58))*(BR$58-Fperm_SI_Woolf2021!$E$9:$E$93)/10))) + Fperm_SI_Woolf2021!$G$9:$G$93*EXP(-Fperm_SI_Woolf2021!$J$9:$J$93*$C99*IF(BR$58=Fperm_SI_Woolf2021!$E$9:$E$93,1,EXP(LN((1.1*(Fperm_SI_Woolf2021!$E$9:$E$93-BR$58)-63.1579*EXP(-0.19*Fperm_SI_Woolf2021!$E$9:$E$93)+63.1579*EXP(-0.19*BR$58))/(Fperm_SI_Woolf2021!$E$9:$E$93-BR$58))*(BR$58-Fperm_SI_Woolf2021!$E$9:$E$93)/10))) + Fperm_SI_Woolf2021!$H$9:$H$93*EXP(-Fperm_SI_Woolf2021!$K$9:$K$93*$C99*IF(BR$58=Fperm_SI_Woolf2021!$E$9:$E$93,1,EXP(LN((1.1*(Fperm_SI_Woolf2021!$E$9:$E$93-BR$58)-63.1579*EXP(-0.19*Fperm_SI_Woolf2021!$E$9:$E$93)+63.1579*EXP(-0.19*BR$58))/(Fperm_SI_Woolf2021!$E$9:$E$93-BR$58))*(BR$58-Fperm_SI_Woolf2021!$E$9:$E$93)/10))),Fperm_SI_Woolf2021!$D$9:$D$93))</f>
        <v>0.36846966465106146</v>
      </c>
      <c r="BS99" s="51" cm="1">
        <f t="array" ref="BS99">MIN(1,SLOPE(Fperm_SI_Woolf2021!$F$9:$F$93*EXP(-Fperm_SI_Woolf2021!$I$9:$I$93*$C99*IF(BS$58=Fperm_SI_Woolf2021!$E$9:$E$93,1,EXP(LN((1.1*(Fperm_SI_Woolf2021!$E$9:$E$93-BS$58)-63.1579*EXP(-0.19*Fperm_SI_Woolf2021!$E$9:$E$93)+63.1579*EXP(-0.19*BS$58))/(Fperm_SI_Woolf2021!$E$9:$E$93-BS$58))*(BS$58-Fperm_SI_Woolf2021!$E$9:$E$93)/10))) + Fperm_SI_Woolf2021!$G$9:$G$93*EXP(-Fperm_SI_Woolf2021!$J$9:$J$93*$C99*IF(BS$58=Fperm_SI_Woolf2021!$E$9:$E$93,1,EXP(LN((1.1*(Fperm_SI_Woolf2021!$E$9:$E$93-BS$58)-63.1579*EXP(-0.19*Fperm_SI_Woolf2021!$E$9:$E$93)+63.1579*EXP(-0.19*BS$58))/(Fperm_SI_Woolf2021!$E$9:$E$93-BS$58))*(BS$58-Fperm_SI_Woolf2021!$E$9:$E$93)/10))) + Fperm_SI_Woolf2021!$H$9:$H$93*EXP(-Fperm_SI_Woolf2021!$K$9:$K$93*$C99*IF(BS$58=Fperm_SI_Woolf2021!$E$9:$E$93,1,EXP(LN((1.1*(Fperm_SI_Woolf2021!$E$9:$E$93-BS$58)-63.1579*EXP(-0.19*Fperm_SI_Woolf2021!$E$9:$E$93)+63.1579*EXP(-0.19*BS$58))/(Fperm_SI_Woolf2021!$E$9:$E$93-BS$58))*(BS$58-Fperm_SI_Woolf2021!$E$9:$E$93)/10))),Fperm_SI_Woolf2021!$D$9:$D$93)*BS$57+INTERCEPT(Fperm_SI_Woolf2021!$F$9:$F$93*EXP(-Fperm_SI_Woolf2021!$I$9:$I$93*$C99*IF(BS$58=Fperm_SI_Woolf2021!$E$9:$E$93,1,EXP(LN((1.1*(Fperm_SI_Woolf2021!$E$9:$E$93-BS$58)-63.1579*EXP(-0.19*Fperm_SI_Woolf2021!$E$9:$E$93)+63.1579*EXP(-0.19*BS$58))/(Fperm_SI_Woolf2021!$E$9:$E$93-BS$58))*(BS$58-Fperm_SI_Woolf2021!$E$9:$E$93)/10))) + Fperm_SI_Woolf2021!$G$9:$G$93*EXP(-Fperm_SI_Woolf2021!$J$9:$J$93*$C99*IF(BS$58=Fperm_SI_Woolf2021!$E$9:$E$93,1,EXP(LN((1.1*(Fperm_SI_Woolf2021!$E$9:$E$93-BS$58)-63.1579*EXP(-0.19*Fperm_SI_Woolf2021!$E$9:$E$93)+63.1579*EXP(-0.19*BS$58))/(Fperm_SI_Woolf2021!$E$9:$E$93-BS$58))*(BS$58-Fperm_SI_Woolf2021!$E$9:$E$93)/10))) + Fperm_SI_Woolf2021!$H$9:$H$93*EXP(-Fperm_SI_Woolf2021!$K$9:$K$93*$C99*IF(BS$58=Fperm_SI_Woolf2021!$E$9:$E$93,1,EXP(LN((1.1*(Fperm_SI_Woolf2021!$E$9:$E$93-BS$58)-63.1579*EXP(-0.19*Fperm_SI_Woolf2021!$E$9:$E$93)+63.1579*EXP(-0.19*BS$58))/(Fperm_SI_Woolf2021!$E$9:$E$93-BS$58))*(BS$58-Fperm_SI_Woolf2021!$E$9:$E$93)/10))),Fperm_SI_Woolf2021!$D$9:$D$93))</f>
        <v>0.34517839025866159</v>
      </c>
      <c r="BT99" s="51" cm="1">
        <f t="array" ref="BT99">MIN(1,SLOPE(Fperm_SI_Woolf2021!$F$9:$F$93*EXP(-Fperm_SI_Woolf2021!$I$9:$I$93*$C99*IF(BT$58=Fperm_SI_Woolf2021!$E$9:$E$93,1,EXP(LN((1.1*(Fperm_SI_Woolf2021!$E$9:$E$93-BT$58)-63.1579*EXP(-0.19*Fperm_SI_Woolf2021!$E$9:$E$93)+63.1579*EXP(-0.19*BT$58))/(Fperm_SI_Woolf2021!$E$9:$E$93-BT$58))*(BT$58-Fperm_SI_Woolf2021!$E$9:$E$93)/10))) + Fperm_SI_Woolf2021!$G$9:$G$93*EXP(-Fperm_SI_Woolf2021!$J$9:$J$93*$C99*IF(BT$58=Fperm_SI_Woolf2021!$E$9:$E$93,1,EXP(LN((1.1*(Fperm_SI_Woolf2021!$E$9:$E$93-BT$58)-63.1579*EXP(-0.19*Fperm_SI_Woolf2021!$E$9:$E$93)+63.1579*EXP(-0.19*BT$58))/(Fperm_SI_Woolf2021!$E$9:$E$93-BT$58))*(BT$58-Fperm_SI_Woolf2021!$E$9:$E$93)/10))) + Fperm_SI_Woolf2021!$H$9:$H$93*EXP(-Fperm_SI_Woolf2021!$K$9:$K$93*$C99*IF(BT$58=Fperm_SI_Woolf2021!$E$9:$E$93,1,EXP(LN((1.1*(Fperm_SI_Woolf2021!$E$9:$E$93-BT$58)-63.1579*EXP(-0.19*Fperm_SI_Woolf2021!$E$9:$E$93)+63.1579*EXP(-0.19*BT$58))/(Fperm_SI_Woolf2021!$E$9:$E$93-BT$58))*(BT$58-Fperm_SI_Woolf2021!$E$9:$E$93)/10))),Fperm_SI_Woolf2021!$D$9:$D$93)*BT$57+INTERCEPT(Fperm_SI_Woolf2021!$F$9:$F$93*EXP(-Fperm_SI_Woolf2021!$I$9:$I$93*$C99*IF(BT$58=Fperm_SI_Woolf2021!$E$9:$E$93,1,EXP(LN((1.1*(Fperm_SI_Woolf2021!$E$9:$E$93-BT$58)-63.1579*EXP(-0.19*Fperm_SI_Woolf2021!$E$9:$E$93)+63.1579*EXP(-0.19*BT$58))/(Fperm_SI_Woolf2021!$E$9:$E$93-BT$58))*(BT$58-Fperm_SI_Woolf2021!$E$9:$E$93)/10))) + Fperm_SI_Woolf2021!$G$9:$G$93*EXP(-Fperm_SI_Woolf2021!$J$9:$J$93*$C99*IF(BT$58=Fperm_SI_Woolf2021!$E$9:$E$93,1,EXP(LN((1.1*(Fperm_SI_Woolf2021!$E$9:$E$93-BT$58)-63.1579*EXP(-0.19*Fperm_SI_Woolf2021!$E$9:$E$93)+63.1579*EXP(-0.19*BT$58))/(Fperm_SI_Woolf2021!$E$9:$E$93-BT$58))*(BT$58-Fperm_SI_Woolf2021!$E$9:$E$93)/10))) + Fperm_SI_Woolf2021!$H$9:$H$93*EXP(-Fperm_SI_Woolf2021!$K$9:$K$93*$C99*IF(BT$58=Fperm_SI_Woolf2021!$E$9:$E$93,1,EXP(LN((1.1*(Fperm_SI_Woolf2021!$E$9:$E$93-BT$58)-63.1579*EXP(-0.19*Fperm_SI_Woolf2021!$E$9:$E$93)+63.1579*EXP(-0.19*BT$58))/(Fperm_SI_Woolf2021!$E$9:$E$93-BT$58))*(BT$58-Fperm_SI_Woolf2021!$E$9:$E$93)/10))),Fperm_SI_Woolf2021!$D$9:$D$93))</f>
        <v>0.32188711586626167</v>
      </c>
      <c r="BU99" s="51" cm="1">
        <f t="array" ref="BU99">MIN(1,SLOPE(Fperm_SI_Woolf2021!$F$9:$F$93*EXP(-Fperm_SI_Woolf2021!$I$9:$I$93*$C99*IF(BU$58=Fperm_SI_Woolf2021!$E$9:$E$93,1,EXP(LN((1.1*(Fperm_SI_Woolf2021!$E$9:$E$93-BU$58)-63.1579*EXP(-0.19*Fperm_SI_Woolf2021!$E$9:$E$93)+63.1579*EXP(-0.19*BU$58))/(Fperm_SI_Woolf2021!$E$9:$E$93-BU$58))*(BU$58-Fperm_SI_Woolf2021!$E$9:$E$93)/10))) + Fperm_SI_Woolf2021!$G$9:$G$93*EXP(-Fperm_SI_Woolf2021!$J$9:$J$93*$C99*IF(BU$58=Fperm_SI_Woolf2021!$E$9:$E$93,1,EXP(LN((1.1*(Fperm_SI_Woolf2021!$E$9:$E$93-BU$58)-63.1579*EXP(-0.19*Fperm_SI_Woolf2021!$E$9:$E$93)+63.1579*EXP(-0.19*BU$58))/(Fperm_SI_Woolf2021!$E$9:$E$93-BU$58))*(BU$58-Fperm_SI_Woolf2021!$E$9:$E$93)/10))) + Fperm_SI_Woolf2021!$H$9:$H$93*EXP(-Fperm_SI_Woolf2021!$K$9:$K$93*$C99*IF(BU$58=Fperm_SI_Woolf2021!$E$9:$E$93,1,EXP(LN((1.1*(Fperm_SI_Woolf2021!$E$9:$E$93-BU$58)-63.1579*EXP(-0.19*Fperm_SI_Woolf2021!$E$9:$E$93)+63.1579*EXP(-0.19*BU$58))/(Fperm_SI_Woolf2021!$E$9:$E$93-BU$58))*(BU$58-Fperm_SI_Woolf2021!$E$9:$E$93)/10))),Fperm_SI_Woolf2021!$D$9:$D$93)*BU$57+INTERCEPT(Fperm_SI_Woolf2021!$F$9:$F$93*EXP(-Fperm_SI_Woolf2021!$I$9:$I$93*$C99*IF(BU$58=Fperm_SI_Woolf2021!$E$9:$E$93,1,EXP(LN((1.1*(Fperm_SI_Woolf2021!$E$9:$E$93-BU$58)-63.1579*EXP(-0.19*Fperm_SI_Woolf2021!$E$9:$E$93)+63.1579*EXP(-0.19*BU$58))/(Fperm_SI_Woolf2021!$E$9:$E$93-BU$58))*(BU$58-Fperm_SI_Woolf2021!$E$9:$E$93)/10))) + Fperm_SI_Woolf2021!$G$9:$G$93*EXP(-Fperm_SI_Woolf2021!$J$9:$J$93*$C99*IF(BU$58=Fperm_SI_Woolf2021!$E$9:$E$93,1,EXP(LN((1.1*(Fperm_SI_Woolf2021!$E$9:$E$93-BU$58)-63.1579*EXP(-0.19*Fperm_SI_Woolf2021!$E$9:$E$93)+63.1579*EXP(-0.19*BU$58))/(Fperm_SI_Woolf2021!$E$9:$E$93-BU$58))*(BU$58-Fperm_SI_Woolf2021!$E$9:$E$93)/10))) + Fperm_SI_Woolf2021!$H$9:$H$93*EXP(-Fperm_SI_Woolf2021!$K$9:$K$93*$C99*IF(BU$58=Fperm_SI_Woolf2021!$E$9:$E$93,1,EXP(LN((1.1*(Fperm_SI_Woolf2021!$E$9:$E$93-BU$58)-63.1579*EXP(-0.19*Fperm_SI_Woolf2021!$E$9:$E$93)+63.1579*EXP(-0.19*BU$58))/(Fperm_SI_Woolf2021!$E$9:$E$93-BU$58))*(BU$58-Fperm_SI_Woolf2021!$E$9:$E$93)/10))),Fperm_SI_Woolf2021!$D$9:$D$93))</f>
        <v>0.29859584147386176</v>
      </c>
      <c r="BV99" s="51" cm="1">
        <f t="array" ref="BV99">MIN(1,SLOPE(Fperm_SI_Woolf2021!$F$9:$F$93*EXP(-Fperm_SI_Woolf2021!$I$9:$I$93*$C99*IF(BV$58=Fperm_SI_Woolf2021!$E$9:$E$93,1,EXP(LN((1.1*(Fperm_SI_Woolf2021!$E$9:$E$93-BV$58)-63.1579*EXP(-0.19*Fperm_SI_Woolf2021!$E$9:$E$93)+63.1579*EXP(-0.19*BV$58))/(Fperm_SI_Woolf2021!$E$9:$E$93-BV$58))*(BV$58-Fperm_SI_Woolf2021!$E$9:$E$93)/10))) + Fperm_SI_Woolf2021!$G$9:$G$93*EXP(-Fperm_SI_Woolf2021!$J$9:$J$93*$C99*IF(BV$58=Fperm_SI_Woolf2021!$E$9:$E$93,1,EXP(LN((1.1*(Fperm_SI_Woolf2021!$E$9:$E$93-BV$58)-63.1579*EXP(-0.19*Fperm_SI_Woolf2021!$E$9:$E$93)+63.1579*EXP(-0.19*BV$58))/(Fperm_SI_Woolf2021!$E$9:$E$93-BV$58))*(BV$58-Fperm_SI_Woolf2021!$E$9:$E$93)/10))) + Fperm_SI_Woolf2021!$H$9:$H$93*EXP(-Fperm_SI_Woolf2021!$K$9:$K$93*$C99*IF(BV$58=Fperm_SI_Woolf2021!$E$9:$E$93,1,EXP(LN((1.1*(Fperm_SI_Woolf2021!$E$9:$E$93-BV$58)-63.1579*EXP(-0.19*Fperm_SI_Woolf2021!$E$9:$E$93)+63.1579*EXP(-0.19*BV$58))/(Fperm_SI_Woolf2021!$E$9:$E$93-BV$58))*(BV$58-Fperm_SI_Woolf2021!$E$9:$E$93)/10))),Fperm_SI_Woolf2021!$D$9:$D$93)*BV$57+INTERCEPT(Fperm_SI_Woolf2021!$F$9:$F$93*EXP(-Fperm_SI_Woolf2021!$I$9:$I$93*$C99*IF(BV$58=Fperm_SI_Woolf2021!$E$9:$E$93,1,EXP(LN((1.1*(Fperm_SI_Woolf2021!$E$9:$E$93-BV$58)-63.1579*EXP(-0.19*Fperm_SI_Woolf2021!$E$9:$E$93)+63.1579*EXP(-0.19*BV$58))/(Fperm_SI_Woolf2021!$E$9:$E$93-BV$58))*(BV$58-Fperm_SI_Woolf2021!$E$9:$E$93)/10))) + Fperm_SI_Woolf2021!$G$9:$G$93*EXP(-Fperm_SI_Woolf2021!$J$9:$J$93*$C99*IF(BV$58=Fperm_SI_Woolf2021!$E$9:$E$93,1,EXP(LN((1.1*(Fperm_SI_Woolf2021!$E$9:$E$93-BV$58)-63.1579*EXP(-0.19*Fperm_SI_Woolf2021!$E$9:$E$93)+63.1579*EXP(-0.19*BV$58))/(Fperm_SI_Woolf2021!$E$9:$E$93-BV$58))*(BV$58-Fperm_SI_Woolf2021!$E$9:$E$93)/10))) + Fperm_SI_Woolf2021!$H$9:$H$93*EXP(-Fperm_SI_Woolf2021!$K$9:$K$93*$C99*IF(BV$58=Fperm_SI_Woolf2021!$E$9:$E$93,1,EXP(LN((1.1*(Fperm_SI_Woolf2021!$E$9:$E$93-BV$58)-63.1579*EXP(-0.19*Fperm_SI_Woolf2021!$E$9:$E$93)+63.1579*EXP(-0.19*BV$58))/(Fperm_SI_Woolf2021!$E$9:$E$93-BV$58))*(BV$58-Fperm_SI_Woolf2021!$E$9:$E$93)/10))),Fperm_SI_Woolf2021!$D$9:$D$93))</f>
        <v>0.27530456708146189</v>
      </c>
      <c r="BW99" s="51" cm="1">
        <f t="array" ref="BW99">MIN(1,SLOPE(Fperm_SI_Woolf2021!$F$9:$F$93*EXP(-Fperm_SI_Woolf2021!$I$9:$I$93*$C99*IF(BW$58=Fperm_SI_Woolf2021!$E$9:$E$93,1,EXP(LN((1.1*(Fperm_SI_Woolf2021!$E$9:$E$93-BW$58)-63.1579*EXP(-0.19*Fperm_SI_Woolf2021!$E$9:$E$93)+63.1579*EXP(-0.19*BW$58))/(Fperm_SI_Woolf2021!$E$9:$E$93-BW$58))*(BW$58-Fperm_SI_Woolf2021!$E$9:$E$93)/10))) + Fperm_SI_Woolf2021!$G$9:$G$93*EXP(-Fperm_SI_Woolf2021!$J$9:$J$93*$C99*IF(BW$58=Fperm_SI_Woolf2021!$E$9:$E$93,1,EXP(LN((1.1*(Fperm_SI_Woolf2021!$E$9:$E$93-BW$58)-63.1579*EXP(-0.19*Fperm_SI_Woolf2021!$E$9:$E$93)+63.1579*EXP(-0.19*BW$58))/(Fperm_SI_Woolf2021!$E$9:$E$93-BW$58))*(BW$58-Fperm_SI_Woolf2021!$E$9:$E$93)/10))) + Fperm_SI_Woolf2021!$H$9:$H$93*EXP(-Fperm_SI_Woolf2021!$K$9:$K$93*$C99*IF(BW$58=Fperm_SI_Woolf2021!$E$9:$E$93,1,EXP(LN((1.1*(Fperm_SI_Woolf2021!$E$9:$E$93-BW$58)-63.1579*EXP(-0.19*Fperm_SI_Woolf2021!$E$9:$E$93)+63.1579*EXP(-0.19*BW$58))/(Fperm_SI_Woolf2021!$E$9:$E$93-BW$58))*(BW$58-Fperm_SI_Woolf2021!$E$9:$E$93)/10))),Fperm_SI_Woolf2021!$D$9:$D$93)*BW$57+INTERCEPT(Fperm_SI_Woolf2021!$F$9:$F$93*EXP(-Fperm_SI_Woolf2021!$I$9:$I$93*$C99*IF(BW$58=Fperm_SI_Woolf2021!$E$9:$E$93,1,EXP(LN((1.1*(Fperm_SI_Woolf2021!$E$9:$E$93-BW$58)-63.1579*EXP(-0.19*Fperm_SI_Woolf2021!$E$9:$E$93)+63.1579*EXP(-0.19*BW$58))/(Fperm_SI_Woolf2021!$E$9:$E$93-BW$58))*(BW$58-Fperm_SI_Woolf2021!$E$9:$E$93)/10))) + Fperm_SI_Woolf2021!$G$9:$G$93*EXP(-Fperm_SI_Woolf2021!$J$9:$J$93*$C99*IF(BW$58=Fperm_SI_Woolf2021!$E$9:$E$93,1,EXP(LN((1.1*(Fperm_SI_Woolf2021!$E$9:$E$93-BW$58)-63.1579*EXP(-0.19*Fperm_SI_Woolf2021!$E$9:$E$93)+63.1579*EXP(-0.19*BW$58))/(Fperm_SI_Woolf2021!$E$9:$E$93-BW$58))*(BW$58-Fperm_SI_Woolf2021!$E$9:$E$93)/10))) + Fperm_SI_Woolf2021!$H$9:$H$93*EXP(-Fperm_SI_Woolf2021!$K$9:$K$93*$C99*IF(BW$58=Fperm_SI_Woolf2021!$E$9:$E$93,1,EXP(LN((1.1*(Fperm_SI_Woolf2021!$E$9:$E$93-BW$58)-63.1579*EXP(-0.19*Fperm_SI_Woolf2021!$E$9:$E$93)+63.1579*EXP(-0.19*BW$58))/(Fperm_SI_Woolf2021!$E$9:$E$93-BW$58))*(BW$58-Fperm_SI_Woolf2021!$E$9:$E$93)/10))),Fperm_SI_Woolf2021!$D$9:$D$93))</f>
        <v>0.25201329268906197</v>
      </c>
      <c r="BX99" s="51" cm="1">
        <f t="array" ref="BX99">MIN(1,SLOPE(Fperm_SI_Woolf2021!$F$9:$F$93*EXP(-Fperm_SI_Woolf2021!$I$9:$I$93*$C99*IF(BX$58=Fperm_SI_Woolf2021!$E$9:$E$93,1,EXP(LN((1.1*(Fperm_SI_Woolf2021!$E$9:$E$93-BX$58)-63.1579*EXP(-0.19*Fperm_SI_Woolf2021!$E$9:$E$93)+63.1579*EXP(-0.19*BX$58))/(Fperm_SI_Woolf2021!$E$9:$E$93-BX$58))*(BX$58-Fperm_SI_Woolf2021!$E$9:$E$93)/10))) + Fperm_SI_Woolf2021!$G$9:$G$93*EXP(-Fperm_SI_Woolf2021!$J$9:$J$93*$C99*IF(BX$58=Fperm_SI_Woolf2021!$E$9:$E$93,1,EXP(LN((1.1*(Fperm_SI_Woolf2021!$E$9:$E$93-BX$58)-63.1579*EXP(-0.19*Fperm_SI_Woolf2021!$E$9:$E$93)+63.1579*EXP(-0.19*BX$58))/(Fperm_SI_Woolf2021!$E$9:$E$93-BX$58))*(BX$58-Fperm_SI_Woolf2021!$E$9:$E$93)/10))) + Fperm_SI_Woolf2021!$H$9:$H$93*EXP(-Fperm_SI_Woolf2021!$K$9:$K$93*$C99*IF(BX$58=Fperm_SI_Woolf2021!$E$9:$E$93,1,EXP(LN((1.1*(Fperm_SI_Woolf2021!$E$9:$E$93-BX$58)-63.1579*EXP(-0.19*Fperm_SI_Woolf2021!$E$9:$E$93)+63.1579*EXP(-0.19*BX$58))/(Fperm_SI_Woolf2021!$E$9:$E$93-BX$58))*(BX$58-Fperm_SI_Woolf2021!$E$9:$E$93)/10))),Fperm_SI_Woolf2021!$D$9:$D$93)*BX$57+INTERCEPT(Fperm_SI_Woolf2021!$F$9:$F$93*EXP(-Fperm_SI_Woolf2021!$I$9:$I$93*$C99*IF(BX$58=Fperm_SI_Woolf2021!$E$9:$E$93,1,EXP(LN((1.1*(Fperm_SI_Woolf2021!$E$9:$E$93-BX$58)-63.1579*EXP(-0.19*Fperm_SI_Woolf2021!$E$9:$E$93)+63.1579*EXP(-0.19*BX$58))/(Fperm_SI_Woolf2021!$E$9:$E$93-BX$58))*(BX$58-Fperm_SI_Woolf2021!$E$9:$E$93)/10))) + Fperm_SI_Woolf2021!$G$9:$G$93*EXP(-Fperm_SI_Woolf2021!$J$9:$J$93*$C99*IF(BX$58=Fperm_SI_Woolf2021!$E$9:$E$93,1,EXP(LN((1.1*(Fperm_SI_Woolf2021!$E$9:$E$93-BX$58)-63.1579*EXP(-0.19*Fperm_SI_Woolf2021!$E$9:$E$93)+63.1579*EXP(-0.19*BX$58))/(Fperm_SI_Woolf2021!$E$9:$E$93-BX$58))*(BX$58-Fperm_SI_Woolf2021!$E$9:$E$93)/10))) + Fperm_SI_Woolf2021!$H$9:$H$93*EXP(-Fperm_SI_Woolf2021!$K$9:$K$93*$C99*IF(BX$58=Fperm_SI_Woolf2021!$E$9:$E$93,1,EXP(LN((1.1*(Fperm_SI_Woolf2021!$E$9:$E$93-BX$58)-63.1579*EXP(-0.19*Fperm_SI_Woolf2021!$E$9:$E$93)+63.1579*EXP(-0.19*BX$58))/(Fperm_SI_Woolf2021!$E$9:$E$93-BX$58))*(BX$58-Fperm_SI_Woolf2021!$E$9:$E$93)/10))),Fperm_SI_Woolf2021!$D$9:$D$93))</f>
        <v>0.22872201829666206</v>
      </c>
      <c r="BY99" s="51" cm="1">
        <f t="array" ref="BY99">MIN(1,SLOPE(Fperm_SI_Woolf2021!$F$9:$F$93*EXP(-Fperm_SI_Woolf2021!$I$9:$I$93*$C99*IF(BY$58=Fperm_SI_Woolf2021!$E$9:$E$93,1,EXP(LN((1.1*(Fperm_SI_Woolf2021!$E$9:$E$93-BY$58)-63.1579*EXP(-0.19*Fperm_SI_Woolf2021!$E$9:$E$93)+63.1579*EXP(-0.19*BY$58))/(Fperm_SI_Woolf2021!$E$9:$E$93-BY$58))*(BY$58-Fperm_SI_Woolf2021!$E$9:$E$93)/10))) + Fperm_SI_Woolf2021!$G$9:$G$93*EXP(-Fperm_SI_Woolf2021!$J$9:$J$93*$C99*IF(BY$58=Fperm_SI_Woolf2021!$E$9:$E$93,1,EXP(LN((1.1*(Fperm_SI_Woolf2021!$E$9:$E$93-BY$58)-63.1579*EXP(-0.19*Fperm_SI_Woolf2021!$E$9:$E$93)+63.1579*EXP(-0.19*BY$58))/(Fperm_SI_Woolf2021!$E$9:$E$93-BY$58))*(BY$58-Fperm_SI_Woolf2021!$E$9:$E$93)/10))) + Fperm_SI_Woolf2021!$H$9:$H$93*EXP(-Fperm_SI_Woolf2021!$K$9:$K$93*$C99*IF(BY$58=Fperm_SI_Woolf2021!$E$9:$E$93,1,EXP(LN((1.1*(Fperm_SI_Woolf2021!$E$9:$E$93-BY$58)-63.1579*EXP(-0.19*Fperm_SI_Woolf2021!$E$9:$E$93)+63.1579*EXP(-0.19*BY$58))/(Fperm_SI_Woolf2021!$E$9:$E$93-BY$58))*(BY$58-Fperm_SI_Woolf2021!$E$9:$E$93)/10))),Fperm_SI_Woolf2021!$D$9:$D$93)*BY$57+INTERCEPT(Fperm_SI_Woolf2021!$F$9:$F$93*EXP(-Fperm_SI_Woolf2021!$I$9:$I$93*$C99*IF(BY$58=Fperm_SI_Woolf2021!$E$9:$E$93,1,EXP(LN((1.1*(Fperm_SI_Woolf2021!$E$9:$E$93-BY$58)-63.1579*EXP(-0.19*Fperm_SI_Woolf2021!$E$9:$E$93)+63.1579*EXP(-0.19*BY$58))/(Fperm_SI_Woolf2021!$E$9:$E$93-BY$58))*(BY$58-Fperm_SI_Woolf2021!$E$9:$E$93)/10))) + Fperm_SI_Woolf2021!$G$9:$G$93*EXP(-Fperm_SI_Woolf2021!$J$9:$J$93*$C99*IF(BY$58=Fperm_SI_Woolf2021!$E$9:$E$93,1,EXP(LN((1.1*(Fperm_SI_Woolf2021!$E$9:$E$93-BY$58)-63.1579*EXP(-0.19*Fperm_SI_Woolf2021!$E$9:$E$93)+63.1579*EXP(-0.19*BY$58))/(Fperm_SI_Woolf2021!$E$9:$E$93-BY$58))*(BY$58-Fperm_SI_Woolf2021!$E$9:$E$93)/10))) + Fperm_SI_Woolf2021!$H$9:$H$93*EXP(-Fperm_SI_Woolf2021!$K$9:$K$93*$C99*IF(BY$58=Fperm_SI_Woolf2021!$E$9:$E$93,1,EXP(LN((1.1*(Fperm_SI_Woolf2021!$E$9:$E$93-BY$58)-63.1579*EXP(-0.19*Fperm_SI_Woolf2021!$E$9:$E$93)+63.1579*EXP(-0.19*BY$58))/(Fperm_SI_Woolf2021!$E$9:$E$93-BY$58))*(BY$58-Fperm_SI_Woolf2021!$E$9:$E$93)/10))),Fperm_SI_Woolf2021!$D$9:$D$93))</f>
        <v>0.20543074390426214</v>
      </c>
      <c r="BZ99" s="51" cm="1">
        <f t="array" ref="BZ99">MIN(1,SLOPE(Fperm_SI_Woolf2021!$F$9:$F$93*EXP(-Fperm_SI_Woolf2021!$I$9:$I$93*$C99*IF(BZ$58=Fperm_SI_Woolf2021!$E$9:$E$93,1,EXP(LN((1.1*(Fperm_SI_Woolf2021!$E$9:$E$93-BZ$58)-63.1579*EXP(-0.19*Fperm_SI_Woolf2021!$E$9:$E$93)+63.1579*EXP(-0.19*BZ$58))/(Fperm_SI_Woolf2021!$E$9:$E$93-BZ$58))*(BZ$58-Fperm_SI_Woolf2021!$E$9:$E$93)/10))) + Fperm_SI_Woolf2021!$G$9:$G$93*EXP(-Fperm_SI_Woolf2021!$J$9:$J$93*$C99*IF(BZ$58=Fperm_SI_Woolf2021!$E$9:$E$93,1,EXP(LN((1.1*(Fperm_SI_Woolf2021!$E$9:$E$93-BZ$58)-63.1579*EXP(-0.19*Fperm_SI_Woolf2021!$E$9:$E$93)+63.1579*EXP(-0.19*BZ$58))/(Fperm_SI_Woolf2021!$E$9:$E$93-BZ$58))*(BZ$58-Fperm_SI_Woolf2021!$E$9:$E$93)/10))) + Fperm_SI_Woolf2021!$H$9:$H$93*EXP(-Fperm_SI_Woolf2021!$K$9:$K$93*$C99*IF(BZ$58=Fperm_SI_Woolf2021!$E$9:$E$93,1,EXP(LN((1.1*(Fperm_SI_Woolf2021!$E$9:$E$93-BZ$58)-63.1579*EXP(-0.19*Fperm_SI_Woolf2021!$E$9:$E$93)+63.1579*EXP(-0.19*BZ$58))/(Fperm_SI_Woolf2021!$E$9:$E$93-BZ$58))*(BZ$58-Fperm_SI_Woolf2021!$E$9:$E$93)/10))),Fperm_SI_Woolf2021!$D$9:$D$93)*BZ$57+INTERCEPT(Fperm_SI_Woolf2021!$F$9:$F$93*EXP(-Fperm_SI_Woolf2021!$I$9:$I$93*$C99*IF(BZ$58=Fperm_SI_Woolf2021!$E$9:$E$93,1,EXP(LN((1.1*(Fperm_SI_Woolf2021!$E$9:$E$93-BZ$58)-63.1579*EXP(-0.19*Fperm_SI_Woolf2021!$E$9:$E$93)+63.1579*EXP(-0.19*BZ$58))/(Fperm_SI_Woolf2021!$E$9:$E$93-BZ$58))*(BZ$58-Fperm_SI_Woolf2021!$E$9:$E$93)/10))) + Fperm_SI_Woolf2021!$G$9:$G$93*EXP(-Fperm_SI_Woolf2021!$J$9:$J$93*$C99*IF(BZ$58=Fperm_SI_Woolf2021!$E$9:$E$93,1,EXP(LN((1.1*(Fperm_SI_Woolf2021!$E$9:$E$93-BZ$58)-63.1579*EXP(-0.19*Fperm_SI_Woolf2021!$E$9:$E$93)+63.1579*EXP(-0.19*BZ$58))/(Fperm_SI_Woolf2021!$E$9:$E$93-BZ$58))*(BZ$58-Fperm_SI_Woolf2021!$E$9:$E$93)/10))) + Fperm_SI_Woolf2021!$H$9:$H$93*EXP(-Fperm_SI_Woolf2021!$K$9:$K$93*$C99*IF(BZ$58=Fperm_SI_Woolf2021!$E$9:$E$93,1,EXP(LN((1.1*(Fperm_SI_Woolf2021!$E$9:$E$93-BZ$58)-63.1579*EXP(-0.19*Fperm_SI_Woolf2021!$E$9:$E$93)+63.1579*EXP(-0.19*BZ$58))/(Fperm_SI_Woolf2021!$E$9:$E$93-BZ$58))*(BZ$58-Fperm_SI_Woolf2021!$E$9:$E$93)/10))),Fperm_SI_Woolf2021!$D$9:$D$93))</f>
        <v>0.18213946951186222</v>
      </c>
    </row>
    <row r="100" spans="3:78" x14ac:dyDescent="0.2">
      <c r="C100" s="48">
        <v>400</v>
      </c>
      <c r="D100" s="51" cm="1">
        <f t="array" ref="D100">MIN(1,SLOPE(Fperm_SI_Woolf2021!$F$9:$F$93*EXP(-Fperm_SI_Woolf2021!$I$9:$I$93*$C100*IF(D$58=Fperm_SI_Woolf2021!$E$9:$E$93,1,EXP(LN((1.1*(Fperm_SI_Woolf2021!$E$9:$E$93-D$58)-63.1579*EXP(-0.19*Fperm_SI_Woolf2021!$E$9:$E$93)+63.1579*EXP(-0.19*D$58))/(Fperm_SI_Woolf2021!$E$9:$E$93-D$58))*(D$58-Fperm_SI_Woolf2021!$E$9:$E$93)/10))) + Fperm_SI_Woolf2021!$G$9:$G$93*EXP(-Fperm_SI_Woolf2021!$J$9:$J$93*$C100*IF(D$58=Fperm_SI_Woolf2021!$E$9:$E$93,1,EXP(LN((1.1*(Fperm_SI_Woolf2021!$E$9:$E$93-D$58)-63.1579*EXP(-0.19*Fperm_SI_Woolf2021!$E$9:$E$93)+63.1579*EXP(-0.19*D$58))/(Fperm_SI_Woolf2021!$E$9:$E$93-D$58))*(D$58-Fperm_SI_Woolf2021!$E$9:$E$93)/10))) + Fperm_SI_Woolf2021!$H$9:$H$93*EXP(-Fperm_SI_Woolf2021!$K$9:$K$93*$C100*IF(D$58=Fperm_SI_Woolf2021!$E$9:$E$93,1,EXP(LN((1.1*(Fperm_SI_Woolf2021!$E$9:$E$93-D$58)-63.1579*EXP(-0.19*Fperm_SI_Woolf2021!$E$9:$E$93)+63.1579*EXP(-0.19*D$58))/(Fperm_SI_Woolf2021!$E$9:$E$93-D$58))*(D$58-Fperm_SI_Woolf2021!$E$9:$E$93)/10))),Fperm_SI_Woolf2021!$D$9:$D$93)*D$57+INTERCEPT(Fperm_SI_Woolf2021!$F$9:$F$93*EXP(-Fperm_SI_Woolf2021!$I$9:$I$93*$C100*IF(D$58=Fperm_SI_Woolf2021!$E$9:$E$93,1,EXP(LN((1.1*(Fperm_SI_Woolf2021!$E$9:$E$93-D$58)-63.1579*EXP(-0.19*Fperm_SI_Woolf2021!$E$9:$E$93)+63.1579*EXP(-0.19*D$58))/(Fperm_SI_Woolf2021!$E$9:$E$93-D$58))*(D$58-Fperm_SI_Woolf2021!$E$9:$E$93)/10))) + Fperm_SI_Woolf2021!$G$9:$G$93*EXP(-Fperm_SI_Woolf2021!$J$9:$J$93*$C100*IF(D$58=Fperm_SI_Woolf2021!$E$9:$E$93,1,EXP(LN((1.1*(Fperm_SI_Woolf2021!$E$9:$E$93-D$58)-63.1579*EXP(-0.19*Fperm_SI_Woolf2021!$E$9:$E$93)+63.1579*EXP(-0.19*D$58))/(Fperm_SI_Woolf2021!$E$9:$E$93-D$58))*(D$58-Fperm_SI_Woolf2021!$E$9:$E$93)/10))) + Fperm_SI_Woolf2021!$H$9:$H$93*EXP(-Fperm_SI_Woolf2021!$K$9:$K$93*$C100*IF(D$58=Fperm_SI_Woolf2021!$E$9:$E$93,1,EXP(LN((1.1*(Fperm_SI_Woolf2021!$E$9:$E$93-D$58)-63.1579*EXP(-0.19*Fperm_SI_Woolf2021!$E$9:$E$93)+63.1579*EXP(-0.19*D$58))/(Fperm_SI_Woolf2021!$E$9:$E$93-D$58))*(D$58-Fperm_SI_Woolf2021!$E$9:$E$93)/10))),Fperm_SI_Woolf2021!$D$9:$D$93))</f>
        <v>0.99922466846441527</v>
      </c>
      <c r="E100" s="51" cm="1">
        <f t="array" ref="E100">MIN(1,SLOPE(Fperm_SI_Woolf2021!$F$9:$F$93*EXP(-Fperm_SI_Woolf2021!$I$9:$I$93*$C100*IF(E$58=Fperm_SI_Woolf2021!$E$9:$E$93,1,EXP(LN((1.1*(Fperm_SI_Woolf2021!$E$9:$E$93-E$58)-63.1579*EXP(-0.19*Fperm_SI_Woolf2021!$E$9:$E$93)+63.1579*EXP(-0.19*E$58))/(Fperm_SI_Woolf2021!$E$9:$E$93-E$58))*(E$58-Fperm_SI_Woolf2021!$E$9:$E$93)/10))) + Fperm_SI_Woolf2021!$G$9:$G$93*EXP(-Fperm_SI_Woolf2021!$J$9:$J$93*$C100*IF(E$58=Fperm_SI_Woolf2021!$E$9:$E$93,1,EXP(LN((1.1*(Fperm_SI_Woolf2021!$E$9:$E$93-E$58)-63.1579*EXP(-0.19*Fperm_SI_Woolf2021!$E$9:$E$93)+63.1579*EXP(-0.19*E$58))/(Fperm_SI_Woolf2021!$E$9:$E$93-E$58))*(E$58-Fperm_SI_Woolf2021!$E$9:$E$93)/10))) + Fperm_SI_Woolf2021!$H$9:$H$93*EXP(-Fperm_SI_Woolf2021!$K$9:$K$93*$C100*IF(E$58=Fperm_SI_Woolf2021!$E$9:$E$93,1,EXP(LN((1.1*(Fperm_SI_Woolf2021!$E$9:$E$93-E$58)-63.1579*EXP(-0.19*Fperm_SI_Woolf2021!$E$9:$E$93)+63.1579*EXP(-0.19*E$58))/(Fperm_SI_Woolf2021!$E$9:$E$93-E$58))*(E$58-Fperm_SI_Woolf2021!$E$9:$E$93)/10))),Fperm_SI_Woolf2021!$D$9:$D$93)*E$57+INTERCEPT(Fperm_SI_Woolf2021!$F$9:$F$93*EXP(-Fperm_SI_Woolf2021!$I$9:$I$93*$C100*IF(E$58=Fperm_SI_Woolf2021!$E$9:$E$93,1,EXP(LN((1.1*(Fperm_SI_Woolf2021!$E$9:$E$93-E$58)-63.1579*EXP(-0.19*Fperm_SI_Woolf2021!$E$9:$E$93)+63.1579*EXP(-0.19*E$58))/(Fperm_SI_Woolf2021!$E$9:$E$93-E$58))*(E$58-Fperm_SI_Woolf2021!$E$9:$E$93)/10))) + Fperm_SI_Woolf2021!$G$9:$G$93*EXP(-Fperm_SI_Woolf2021!$J$9:$J$93*$C100*IF(E$58=Fperm_SI_Woolf2021!$E$9:$E$93,1,EXP(LN((1.1*(Fperm_SI_Woolf2021!$E$9:$E$93-E$58)-63.1579*EXP(-0.19*Fperm_SI_Woolf2021!$E$9:$E$93)+63.1579*EXP(-0.19*E$58))/(Fperm_SI_Woolf2021!$E$9:$E$93-E$58))*(E$58-Fperm_SI_Woolf2021!$E$9:$E$93)/10))) + Fperm_SI_Woolf2021!$H$9:$H$93*EXP(-Fperm_SI_Woolf2021!$K$9:$K$93*$C100*IF(E$58=Fperm_SI_Woolf2021!$E$9:$E$93,1,EXP(LN((1.1*(Fperm_SI_Woolf2021!$E$9:$E$93-E$58)-63.1579*EXP(-0.19*Fperm_SI_Woolf2021!$E$9:$E$93)+63.1579*EXP(-0.19*E$58))/(Fperm_SI_Woolf2021!$E$9:$E$93-E$58))*(E$58-Fperm_SI_Woolf2021!$E$9:$E$93)/10))),Fperm_SI_Woolf2021!$D$9:$D$93))</f>
        <v>0.96742159923810478</v>
      </c>
      <c r="F100" s="51" cm="1">
        <f t="array" ref="F100">MIN(1,SLOPE(Fperm_SI_Woolf2021!$F$9:$F$93*EXP(-Fperm_SI_Woolf2021!$I$9:$I$93*$C100*IF(F$58=Fperm_SI_Woolf2021!$E$9:$E$93,1,EXP(LN((1.1*(Fperm_SI_Woolf2021!$E$9:$E$93-F$58)-63.1579*EXP(-0.19*Fperm_SI_Woolf2021!$E$9:$E$93)+63.1579*EXP(-0.19*F$58))/(Fperm_SI_Woolf2021!$E$9:$E$93-F$58))*(F$58-Fperm_SI_Woolf2021!$E$9:$E$93)/10))) + Fperm_SI_Woolf2021!$G$9:$G$93*EXP(-Fperm_SI_Woolf2021!$J$9:$J$93*$C100*IF(F$58=Fperm_SI_Woolf2021!$E$9:$E$93,1,EXP(LN((1.1*(Fperm_SI_Woolf2021!$E$9:$E$93-F$58)-63.1579*EXP(-0.19*Fperm_SI_Woolf2021!$E$9:$E$93)+63.1579*EXP(-0.19*F$58))/(Fperm_SI_Woolf2021!$E$9:$E$93-F$58))*(F$58-Fperm_SI_Woolf2021!$E$9:$E$93)/10))) + Fperm_SI_Woolf2021!$H$9:$H$93*EXP(-Fperm_SI_Woolf2021!$K$9:$K$93*$C100*IF(F$58=Fperm_SI_Woolf2021!$E$9:$E$93,1,EXP(LN((1.1*(Fperm_SI_Woolf2021!$E$9:$E$93-F$58)-63.1579*EXP(-0.19*Fperm_SI_Woolf2021!$E$9:$E$93)+63.1579*EXP(-0.19*F$58))/(Fperm_SI_Woolf2021!$E$9:$E$93-F$58))*(F$58-Fperm_SI_Woolf2021!$E$9:$E$93)/10))),Fperm_SI_Woolf2021!$D$9:$D$93)*F$57+INTERCEPT(Fperm_SI_Woolf2021!$F$9:$F$93*EXP(-Fperm_SI_Woolf2021!$I$9:$I$93*$C100*IF(F$58=Fperm_SI_Woolf2021!$E$9:$E$93,1,EXP(LN((1.1*(Fperm_SI_Woolf2021!$E$9:$E$93-F$58)-63.1579*EXP(-0.19*Fperm_SI_Woolf2021!$E$9:$E$93)+63.1579*EXP(-0.19*F$58))/(Fperm_SI_Woolf2021!$E$9:$E$93-F$58))*(F$58-Fperm_SI_Woolf2021!$E$9:$E$93)/10))) + Fperm_SI_Woolf2021!$G$9:$G$93*EXP(-Fperm_SI_Woolf2021!$J$9:$J$93*$C100*IF(F$58=Fperm_SI_Woolf2021!$E$9:$E$93,1,EXP(LN((1.1*(Fperm_SI_Woolf2021!$E$9:$E$93-F$58)-63.1579*EXP(-0.19*Fperm_SI_Woolf2021!$E$9:$E$93)+63.1579*EXP(-0.19*F$58))/(Fperm_SI_Woolf2021!$E$9:$E$93-F$58))*(F$58-Fperm_SI_Woolf2021!$E$9:$E$93)/10))) + Fperm_SI_Woolf2021!$H$9:$H$93*EXP(-Fperm_SI_Woolf2021!$K$9:$K$93*$C100*IF(F$58=Fperm_SI_Woolf2021!$E$9:$E$93,1,EXP(LN((1.1*(Fperm_SI_Woolf2021!$E$9:$E$93-F$58)-63.1579*EXP(-0.19*Fperm_SI_Woolf2021!$E$9:$E$93)+63.1579*EXP(-0.19*F$58))/(Fperm_SI_Woolf2021!$E$9:$E$93-F$58))*(F$58-Fperm_SI_Woolf2021!$E$9:$E$93)/10))),Fperm_SI_Woolf2021!$D$9:$D$93))</f>
        <v>0.93561853001179429</v>
      </c>
      <c r="G100" s="51" cm="1">
        <f t="array" ref="G100">MIN(1,SLOPE(Fperm_SI_Woolf2021!$F$9:$F$93*EXP(-Fperm_SI_Woolf2021!$I$9:$I$93*$C100*IF(G$58=Fperm_SI_Woolf2021!$E$9:$E$93,1,EXP(LN((1.1*(Fperm_SI_Woolf2021!$E$9:$E$93-G$58)-63.1579*EXP(-0.19*Fperm_SI_Woolf2021!$E$9:$E$93)+63.1579*EXP(-0.19*G$58))/(Fperm_SI_Woolf2021!$E$9:$E$93-G$58))*(G$58-Fperm_SI_Woolf2021!$E$9:$E$93)/10))) + Fperm_SI_Woolf2021!$G$9:$G$93*EXP(-Fperm_SI_Woolf2021!$J$9:$J$93*$C100*IF(G$58=Fperm_SI_Woolf2021!$E$9:$E$93,1,EXP(LN((1.1*(Fperm_SI_Woolf2021!$E$9:$E$93-G$58)-63.1579*EXP(-0.19*Fperm_SI_Woolf2021!$E$9:$E$93)+63.1579*EXP(-0.19*G$58))/(Fperm_SI_Woolf2021!$E$9:$E$93-G$58))*(G$58-Fperm_SI_Woolf2021!$E$9:$E$93)/10))) + Fperm_SI_Woolf2021!$H$9:$H$93*EXP(-Fperm_SI_Woolf2021!$K$9:$K$93*$C100*IF(G$58=Fperm_SI_Woolf2021!$E$9:$E$93,1,EXP(LN((1.1*(Fperm_SI_Woolf2021!$E$9:$E$93-G$58)-63.1579*EXP(-0.19*Fperm_SI_Woolf2021!$E$9:$E$93)+63.1579*EXP(-0.19*G$58))/(Fperm_SI_Woolf2021!$E$9:$E$93-G$58))*(G$58-Fperm_SI_Woolf2021!$E$9:$E$93)/10))),Fperm_SI_Woolf2021!$D$9:$D$93)*G$57+INTERCEPT(Fperm_SI_Woolf2021!$F$9:$F$93*EXP(-Fperm_SI_Woolf2021!$I$9:$I$93*$C100*IF(G$58=Fperm_SI_Woolf2021!$E$9:$E$93,1,EXP(LN((1.1*(Fperm_SI_Woolf2021!$E$9:$E$93-G$58)-63.1579*EXP(-0.19*Fperm_SI_Woolf2021!$E$9:$E$93)+63.1579*EXP(-0.19*G$58))/(Fperm_SI_Woolf2021!$E$9:$E$93-G$58))*(G$58-Fperm_SI_Woolf2021!$E$9:$E$93)/10))) + Fperm_SI_Woolf2021!$G$9:$G$93*EXP(-Fperm_SI_Woolf2021!$J$9:$J$93*$C100*IF(G$58=Fperm_SI_Woolf2021!$E$9:$E$93,1,EXP(LN((1.1*(Fperm_SI_Woolf2021!$E$9:$E$93-G$58)-63.1579*EXP(-0.19*Fperm_SI_Woolf2021!$E$9:$E$93)+63.1579*EXP(-0.19*G$58))/(Fperm_SI_Woolf2021!$E$9:$E$93-G$58))*(G$58-Fperm_SI_Woolf2021!$E$9:$E$93)/10))) + Fperm_SI_Woolf2021!$H$9:$H$93*EXP(-Fperm_SI_Woolf2021!$K$9:$K$93*$C100*IF(G$58=Fperm_SI_Woolf2021!$E$9:$E$93,1,EXP(LN((1.1*(Fperm_SI_Woolf2021!$E$9:$E$93-G$58)-63.1579*EXP(-0.19*Fperm_SI_Woolf2021!$E$9:$E$93)+63.1579*EXP(-0.19*G$58))/(Fperm_SI_Woolf2021!$E$9:$E$93-G$58))*(G$58-Fperm_SI_Woolf2021!$E$9:$E$93)/10))),Fperm_SI_Woolf2021!$D$9:$D$93))</f>
        <v>0.9038154607854838</v>
      </c>
      <c r="H100" s="51" cm="1">
        <f t="array" ref="H100">MIN(1,SLOPE(Fperm_SI_Woolf2021!$F$9:$F$93*EXP(-Fperm_SI_Woolf2021!$I$9:$I$93*$C100*IF(H$58=Fperm_SI_Woolf2021!$E$9:$E$93,1,EXP(LN((1.1*(Fperm_SI_Woolf2021!$E$9:$E$93-H$58)-63.1579*EXP(-0.19*Fperm_SI_Woolf2021!$E$9:$E$93)+63.1579*EXP(-0.19*H$58))/(Fperm_SI_Woolf2021!$E$9:$E$93-H$58))*(H$58-Fperm_SI_Woolf2021!$E$9:$E$93)/10))) + Fperm_SI_Woolf2021!$G$9:$G$93*EXP(-Fperm_SI_Woolf2021!$J$9:$J$93*$C100*IF(H$58=Fperm_SI_Woolf2021!$E$9:$E$93,1,EXP(LN((1.1*(Fperm_SI_Woolf2021!$E$9:$E$93-H$58)-63.1579*EXP(-0.19*Fperm_SI_Woolf2021!$E$9:$E$93)+63.1579*EXP(-0.19*H$58))/(Fperm_SI_Woolf2021!$E$9:$E$93-H$58))*(H$58-Fperm_SI_Woolf2021!$E$9:$E$93)/10))) + Fperm_SI_Woolf2021!$H$9:$H$93*EXP(-Fperm_SI_Woolf2021!$K$9:$K$93*$C100*IF(H$58=Fperm_SI_Woolf2021!$E$9:$E$93,1,EXP(LN((1.1*(Fperm_SI_Woolf2021!$E$9:$E$93-H$58)-63.1579*EXP(-0.19*Fperm_SI_Woolf2021!$E$9:$E$93)+63.1579*EXP(-0.19*H$58))/(Fperm_SI_Woolf2021!$E$9:$E$93-H$58))*(H$58-Fperm_SI_Woolf2021!$E$9:$E$93)/10))),Fperm_SI_Woolf2021!$D$9:$D$93)*H$57+INTERCEPT(Fperm_SI_Woolf2021!$F$9:$F$93*EXP(-Fperm_SI_Woolf2021!$I$9:$I$93*$C100*IF(H$58=Fperm_SI_Woolf2021!$E$9:$E$93,1,EXP(LN((1.1*(Fperm_SI_Woolf2021!$E$9:$E$93-H$58)-63.1579*EXP(-0.19*Fperm_SI_Woolf2021!$E$9:$E$93)+63.1579*EXP(-0.19*H$58))/(Fperm_SI_Woolf2021!$E$9:$E$93-H$58))*(H$58-Fperm_SI_Woolf2021!$E$9:$E$93)/10))) + Fperm_SI_Woolf2021!$G$9:$G$93*EXP(-Fperm_SI_Woolf2021!$J$9:$J$93*$C100*IF(H$58=Fperm_SI_Woolf2021!$E$9:$E$93,1,EXP(LN((1.1*(Fperm_SI_Woolf2021!$E$9:$E$93-H$58)-63.1579*EXP(-0.19*Fperm_SI_Woolf2021!$E$9:$E$93)+63.1579*EXP(-0.19*H$58))/(Fperm_SI_Woolf2021!$E$9:$E$93-H$58))*(H$58-Fperm_SI_Woolf2021!$E$9:$E$93)/10))) + Fperm_SI_Woolf2021!$H$9:$H$93*EXP(-Fperm_SI_Woolf2021!$K$9:$K$93*$C100*IF(H$58=Fperm_SI_Woolf2021!$E$9:$E$93,1,EXP(LN((1.1*(Fperm_SI_Woolf2021!$E$9:$E$93-H$58)-63.1579*EXP(-0.19*Fperm_SI_Woolf2021!$E$9:$E$93)+63.1579*EXP(-0.19*H$58))/(Fperm_SI_Woolf2021!$E$9:$E$93-H$58))*(H$58-Fperm_SI_Woolf2021!$E$9:$E$93)/10))),Fperm_SI_Woolf2021!$D$9:$D$93))</f>
        <v>0.87201239155917332</v>
      </c>
      <c r="I100" s="51" cm="1">
        <f t="array" ref="I100">MIN(1,SLOPE(Fperm_SI_Woolf2021!$F$9:$F$93*EXP(-Fperm_SI_Woolf2021!$I$9:$I$93*$C100*IF(I$58=Fperm_SI_Woolf2021!$E$9:$E$93,1,EXP(LN((1.1*(Fperm_SI_Woolf2021!$E$9:$E$93-I$58)-63.1579*EXP(-0.19*Fperm_SI_Woolf2021!$E$9:$E$93)+63.1579*EXP(-0.19*I$58))/(Fperm_SI_Woolf2021!$E$9:$E$93-I$58))*(I$58-Fperm_SI_Woolf2021!$E$9:$E$93)/10))) + Fperm_SI_Woolf2021!$G$9:$G$93*EXP(-Fperm_SI_Woolf2021!$J$9:$J$93*$C100*IF(I$58=Fperm_SI_Woolf2021!$E$9:$E$93,1,EXP(LN((1.1*(Fperm_SI_Woolf2021!$E$9:$E$93-I$58)-63.1579*EXP(-0.19*Fperm_SI_Woolf2021!$E$9:$E$93)+63.1579*EXP(-0.19*I$58))/(Fperm_SI_Woolf2021!$E$9:$E$93-I$58))*(I$58-Fperm_SI_Woolf2021!$E$9:$E$93)/10))) + Fperm_SI_Woolf2021!$H$9:$H$93*EXP(-Fperm_SI_Woolf2021!$K$9:$K$93*$C100*IF(I$58=Fperm_SI_Woolf2021!$E$9:$E$93,1,EXP(LN((1.1*(Fperm_SI_Woolf2021!$E$9:$E$93-I$58)-63.1579*EXP(-0.19*Fperm_SI_Woolf2021!$E$9:$E$93)+63.1579*EXP(-0.19*I$58))/(Fperm_SI_Woolf2021!$E$9:$E$93-I$58))*(I$58-Fperm_SI_Woolf2021!$E$9:$E$93)/10))),Fperm_SI_Woolf2021!$D$9:$D$93)*I$57+INTERCEPT(Fperm_SI_Woolf2021!$F$9:$F$93*EXP(-Fperm_SI_Woolf2021!$I$9:$I$93*$C100*IF(I$58=Fperm_SI_Woolf2021!$E$9:$E$93,1,EXP(LN((1.1*(Fperm_SI_Woolf2021!$E$9:$E$93-I$58)-63.1579*EXP(-0.19*Fperm_SI_Woolf2021!$E$9:$E$93)+63.1579*EXP(-0.19*I$58))/(Fperm_SI_Woolf2021!$E$9:$E$93-I$58))*(I$58-Fperm_SI_Woolf2021!$E$9:$E$93)/10))) + Fperm_SI_Woolf2021!$G$9:$G$93*EXP(-Fperm_SI_Woolf2021!$J$9:$J$93*$C100*IF(I$58=Fperm_SI_Woolf2021!$E$9:$E$93,1,EXP(LN((1.1*(Fperm_SI_Woolf2021!$E$9:$E$93-I$58)-63.1579*EXP(-0.19*Fperm_SI_Woolf2021!$E$9:$E$93)+63.1579*EXP(-0.19*I$58))/(Fperm_SI_Woolf2021!$E$9:$E$93-I$58))*(I$58-Fperm_SI_Woolf2021!$E$9:$E$93)/10))) + Fperm_SI_Woolf2021!$H$9:$H$93*EXP(-Fperm_SI_Woolf2021!$K$9:$K$93*$C100*IF(I$58=Fperm_SI_Woolf2021!$E$9:$E$93,1,EXP(LN((1.1*(Fperm_SI_Woolf2021!$E$9:$E$93-I$58)-63.1579*EXP(-0.19*Fperm_SI_Woolf2021!$E$9:$E$93)+63.1579*EXP(-0.19*I$58))/(Fperm_SI_Woolf2021!$E$9:$E$93-I$58))*(I$58-Fperm_SI_Woolf2021!$E$9:$E$93)/10))),Fperm_SI_Woolf2021!$D$9:$D$93))</f>
        <v>0.84020932233286283</v>
      </c>
      <c r="J100" s="51" cm="1">
        <f t="array" ref="J100">MIN(1,SLOPE(Fperm_SI_Woolf2021!$F$9:$F$93*EXP(-Fperm_SI_Woolf2021!$I$9:$I$93*$C100*IF(J$58=Fperm_SI_Woolf2021!$E$9:$E$93,1,EXP(LN((1.1*(Fperm_SI_Woolf2021!$E$9:$E$93-J$58)-63.1579*EXP(-0.19*Fperm_SI_Woolf2021!$E$9:$E$93)+63.1579*EXP(-0.19*J$58))/(Fperm_SI_Woolf2021!$E$9:$E$93-J$58))*(J$58-Fperm_SI_Woolf2021!$E$9:$E$93)/10))) + Fperm_SI_Woolf2021!$G$9:$G$93*EXP(-Fperm_SI_Woolf2021!$J$9:$J$93*$C100*IF(J$58=Fperm_SI_Woolf2021!$E$9:$E$93,1,EXP(LN((1.1*(Fperm_SI_Woolf2021!$E$9:$E$93-J$58)-63.1579*EXP(-0.19*Fperm_SI_Woolf2021!$E$9:$E$93)+63.1579*EXP(-0.19*J$58))/(Fperm_SI_Woolf2021!$E$9:$E$93-J$58))*(J$58-Fperm_SI_Woolf2021!$E$9:$E$93)/10))) + Fperm_SI_Woolf2021!$H$9:$H$93*EXP(-Fperm_SI_Woolf2021!$K$9:$K$93*$C100*IF(J$58=Fperm_SI_Woolf2021!$E$9:$E$93,1,EXP(LN((1.1*(Fperm_SI_Woolf2021!$E$9:$E$93-J$58)-63.1579*EXP(-0.19*Fperm_SI_Woolf2021!$E$9:$E$93)+63.1579*EXP(-0.19*J$58))/(Fperm_SI_Woolf2021!$E$9:$E$93-J$58))*(J$58-Fperm_SI_Woolf2021!$E$9:$E$93)/10))),Fperm_SI_Woolf2021!$D$9:$D$93)*J$57+INTERCEPT(Fperm_SI_Woolf2021!$F$9:$F$93*EXP(-Fperm_SI_Woolf2021!$I$9:$I$93*$C100*IF(J$58=Fperm_SI_Woolf2021!$E$9:$E$93,1,EXP(LN((1.1*(Fperm_SI_Woolf2021!$E$9:$E$93-J$58)-63.1579*EXP(-0.19*Fperm_SI_Woolf2021!$E$9:$E$93)+63.1579*EXP(-0.19*J$58))/(Fperm_SI_Woolf2021!$E$9:$E$93-J$58))*(J$58-Fperm_SI_Woolf2021!$E$9:$E$93)/10))) + Fperm_SI_Woolf2021!$G$9:$G$93*EXP(-Fperm_SI_Woolf2021!$J$9:$J$93*$C100*IF(J$58=Fperm_SI_Woolf2021!$E$9:$E$93,1,EXP(LN((1.1*(Fperm_SI_Woolf2021!$E$9:$E$93-J$58)-63.1579*EXP(-0.19*Fperm_SI_Woolf2021!$E$9:$E$93)+63.1579*EXP(-0.19*J$58))/(Fperm_SI_Woolf2021!$E$9:$E$93-J$58))*(J$58-Fperm_SI_Woolf2021!$E$9:$E$93)/10))) + Fperm_SI_Woolf2021!$H$9:$H$93*EXP(-Fperm_SI_Woolf2021!$K$9:$K$93*$C100*IF(J$58=Fperm_SI_Woolf2021!$E$9:$E$93,1,EXP(LN((1.1*(Fperm_SI_Woolf2021!$E$9:$E$93-J$58)-63.1579*EXP(-0.19*Fperm_SI_Woolf2021!$E$9:$E$93)+63.1579*EXP(-0.19*J$58))/(Fperm_SI_Woolf2021!$E$9:$E$93-J$58))*(J$58-Fperm_SI_Woolf2021!$E$9:$E$93)/10))),Fperm_SI_Woolf2021!$D$9:$D$93))</f>
        <v>0.80840625310655234</v>
      </c>
      <c r="K100" s="51" cm="1">
        <f t="array" ref="K100">MIN(1,SLOPE(Fperm_SI_Woolf2021!$F$9:$F$93*EXP(-Fperm_SI_Woolf2021!$I$9:$I$93*$C100*IF(K$58=Fperm_SI_Woolf2021!$E$9:$E$93,1,EXP(LN((1.1*(Fperm_SI_Woolf2021!$E$9:$E$93-K$58)-63.1579*EXP(-0.19*Fperm_SI_Woolf2021!$E$9:$E$93)+63.1579*EXP(-0.19*K$58))/(Fperm_SI_Woolf2021!$E$9:$E$93-K$58))*(K$58-Fperm_SI_Woolf2021!$E$9:$E$93)/10))) + Fperm_SI_Woolf2021!$G$9:$G$93*EXP(-Fperm_SI_Woolf2021!$J$9:$J$93*$C100*IF(K$58=Fperm_SI_Woolf2021!$E$9:$E$93,1,EXP(LN((1.1*(Fperm_SI_Woolf2021!$E$9:$E$93-K$58)-63.1579*EXP(-0.19*Fperm_SI_Woolf2021!$E$9:$E$93)+63.1579*EXP(-0.19*K$58))/(Fperm_SI_Woolf2021!$E$9:$E$93-K$58))*(K$58-Fperm_SI_Woolf2021!$E$9:$E$93)/10))) + Fperm_SI_Woolf2021!$H$9:$H$93*EXP(-Fperm_SI_Woolf2021!$K$9:$K$93*$C100*IF(K$58=Fperm_SI_Woolf2021!$E$9:$E$93,1,EXP(LN((1.1*(Fperm_SI_Woolf2021!$E$9:$E$93-K$58)-63.1579*EXP(-0.19*Fperm_SI_Woolf2021!$E$9:$E$93)+63.1579*EXP(-0.19*K$58))/(Fperm_SI_Woolf2021!$E$9:$E$93-K$58))*(K$58-Fperm_SI_Woolf2021!$E$9:$E$93)/10))),Fperm_SI_Woolf2021!$D$9:$D$93)*K$57+INTERCEPT(Fperm_SI_Woolf2021!$F$9:$F$93*EXP(-Fperm_SI_Woolf2021!$I$9:$I$93*$C100*IF(K$58=Fperm_SI_Woolf2021!$E$9:$E$93,1,EXP(LN((1.1*(Fperm_SI_Woolf2021!$E$9:$E$93-K$58)-63.1579*EXP(-0.19*Fperm_SI_Woolf2021!$E$9:$E$93)+63.1579*EXP(-0.19*K$58))/(Fperm_SI_Woolf2021!$E$9:$E$93-K$58))*(K$58-Fperm_SI_Woolf2021!$E$9:$E$93)/10))) + Fperm_SI_Woolf2021!$G$9:$G$93*EXP(-Fperm_SI_Woolf2021!$J$9:$J$93*$C100*IF(K$58=Fperm_SI_Woolf2021!$E$9:$E$93,1,EXP(LN((1.1*(Fperm_SI_Woolf2021!$E$9:$E$93-K$58)-63.1579*EXP(-0.19*Fperm_SI_Woolf2021!$E$9:$E$93)+63.1579*EXP(-0.19*K$58))/(Fperm_SI_Woolf2021!$E$9:$E$93-K$58))*(K$58-Fperm_SI_Woolf2021!$E$9:$E$93)/10))) + Fperm_SI_Woolf2021!$H$9:$H$93*EXP(-Fperm_SI_Woolf2021!$K$9:$K$93*$C100*IF(K$58=Fperm_SI_Woolf2021!$E$9:$E$93,1,EXP(LN((1.1*(Fperm_SI_Woolf2021!$E$9:$E$93-K$58)-63.1579*EXP(-0.19*Fperm_SI_Woolf2021!$E$9:$E$93)+63.1579*EXP(-0.19*K$58))/(Fperm_SI_Woolf2021!$E$9:$E$93-K$58))*(K$58-Fperm_SI_Woolf2021!$E$9:$E$93)/10))),Fperm_SI_Woolf2021!$D$9:$D$93))</f>
        <v>0.77660318388024185</v>
      </c>
      <c r="L100" s="51" cm="1">
        <f t="array" ref="L100">MIN(1,SLOPE(Fperm_SI_Woolf2021!$F$9:$F$93*EXP(-Fperm_SI_Woolf2021!$I$9:$I$93*$C100*IF(L$58=Fperm_SI_Woolf2021!$E$9:$E$93,1,EXP(LN((1.1*(Fperm_SI_Woolf2021!$E$9:$E$93-L$58)-63.1579*EXP(-0.19*Fperm_SI_Woolf2021!$E$9:$E$93)+63.1579*EXP(-0.19*L$58))/(Fperm_SI_Woolf2021!$E$9:$E$93-L$58))*(L$58-Fperm_SI_Woolf2021!$E$9:$E$93)/10))) + Fperm_SI_Woolf2021!$G$9:$G$93*EXP(-Fperm_SI_Woolf2021!$J$9:$J$93*$C100*IF(L$58=Fperm_SI_Woolf2021!$E$9:$E$93,1,EXP(LN((1.1*(Fperm_SI_Woolf2021!$E$9:$E$93-L$58)-63.1579*EXP(-0.19*Fperm_SI_Woolf2021!$E$9:$E$93)+63.1579*EXP(-0.19*L$58))/(Fperm_SI_Woolf2021!$E$9:$E$93-L$58))*(L$58-Fperm_SI_Woolf2021!$E$9:$E$93)/10))) + Fperm_SI_Woolf2021!$H$9:$H$93*EXP(-Fperm_SI_Woolf2021!$K$9:$K$93*$C100*IF(L$58=Fperm_SI_Woolf2021!$E$9:$E$93,1,EXP(LN((1.1*(Fperm_SI_Woolf2021!$E$9:$E$93-L$58)-63.1579*EXP(-0.19*Fperm_SI_Woolf2021!$E$9:$E$93)+63.1579*EXP(-0.19*L$58))/(Fperm_SI_Woolf2021!$E$9:$E$93-L$58))*(L$58-Fperm_SI_Woolf2021!$E$9:$E$93)/10))),Fperm_SI_Woolf2021!$D$9:$D$93)*L$57+INTERCEPT(Fperm_SI_Woolf2021!$F$9:$F$93*EXP(-Fperm_SI_Woolf2021!$I$9:$I$93*$C100*IF(L$58=Fperm_SI_Woolf2021!$E$9:$E$93,1,EXP(LN((1.1*(Fperm_SI_Woolf2021!$E$9:$E$93-L$58)-63.1579*EXP(-0.19*Fperm_SI_Woolf2021!$E$9:$E$93)+63.1579*EXP(-0.19*L$58))/(Fperm_SI_Woolf2021!$E$9:$E$93-L$58))*(L$58-Fperm_SI_Woolf2021!$E$9:$E$93)/10))) + Fperm_SI_Woolf2021!$G$9:$G$93*EXP(-Fperm_SI_Woolf2021!$J$9:$J$93*$C100*IF(L$58=Fperm_SI_Woolf2021!$E$9:$E$93,1,EXP(LN((1.1*(Fperm_SI_Woolf2021!$E$9:$E$93-L$58)-63.1579*EXP(-0.19*Fperm_SI_Woolf2021!$E$9:$E$93)+63.1579*EXP(-0.19*L$58))/(Fperm_SI_Woolf2021!$E$9:$E$93-L$58))*(L$58-Fperm_SI_Woolf2021!$E$9:$E$93)/10))) + Fperm_SI_Woolf2021!$H$9:$H$93*EXP(-Fperm_SI_Woolf2021!$K$9:$K$93*$C100*IF(L$58=Fperm_SI_Woolf2021!$E$9:$E$93,1,EXP(LN((1.1*(Fperm_SI_Woolf2021!$E$9:$E$93-L$58)-63.1579*EXP(-0.19*Fperm_SI_Woolf2021!$E$9:$E$93)+63.1579*EXP(-0.19*L$58))/(Fperm_SI_Woolf2021!$E$9:$E$93-L$58))*(L$58-Fperm_SI_Woolf2021!$E$9:$E$93)/10))),Fperm_SI_Woolf2021!$D$9:$D$93))</f>
        <v>0.74480011465393137</v>
      </c>
      <c r="M100" s="51" cm="1">
        <f t="array" ref="M100">MIN(1,SLOPE(Fperm_SI_Woolf2021!$F$9:$F$93*EXP(-Fperm_SI_Woolf2021!$I$9:$I$93*$C100*IF(M$58=Fperm_SI_Woolf2021!$E$9:$E$93,1,EXP(LN((1.1*(Fperm_SI_Woolf2021!$E$9:$E$93-M$58)-63.1579*EXP(-0.19*Fperm_SI_Woolf2021!$E$9:$E$93)+63.1579*EXP(-0.19*M$58))/(Fperm_SI_Woolf2021!$E$9:$E$93-M$58))*(M$58-Fperm_SI_Woolf2021!$E$9:$E$93)/10))) + Fperm_SI_Woolf2021!$G$9:$G$93*EXP(-Fperm_SI_Woolf2021!$J$9:$J$93*$C100*IF(M$58=Fperm_SI_Woolf2021!$E$9:$E$93,1,EXP(LN((1.1*(Fperm_SI_Woolf2021!$E$9:$E$93-M$58)-63.1579*EXP(-0.19*Fperm_SI_Woolf2021!$E$9:$E$93)+63.1579*EXP(-0.19*M$58))/(Fperm_SI_Woolf2021!$E$9:$E$93-M$58))*(M$58-Fperm_SI_Woolf2021!$E$9:$E$93)/10))) + Fperm_SI_Woolf2021!$H$9:$H$93*EXP(-Fperm_SI_Woolf2021!$K$9:$K$93*$C100*IF(M$58=Fperm_SI_Woolf2021!$E$9:$E$93,1,EXP(LN((1.1*(Fperm_SI_Woolf2021!$E$9:$E$93-M$58)-63.1579*EXP(-0.19*Fperm_SI_Woolf2021!$E$9:$E$93)+63.1579*EXP(-0.19*M$58))/(Fperm_SI_Woolf2021!$E$9:$E$93-M$58))*(M$58-Fperm_SI_Woolf2021!$E$9:$E$93)/10))),Fperm_SI_Woolf2021!$D$9:$D$93)*M$57+INTERCEPT(Fperm_SI_Woolf2021!$F$9:$F$93*EXP(-Fperm_SI_Woolf2021!$I$9:$I$93*$C100*IF(M$58=Fperm_SI_Woolf2021!$E$9:$E$93,1,EXP(LN((1.1*(Fperm_SI_Woolf2021!$E$9:$E$93-M$58)-63.1579*EXP(-0.19*Fperm_SI_Woolf2021!$E$9:$E$93)+63.1579*EXP(-0.19*M$58))/(Fperm_SI_Woolf2021!$E$9:$E$93-M$58))*(M$58-Fperm_SI_Woolf2021!$E$9:$E$93)/10))) + Fperm_SI_Woolf2021!$G$9:$G$93*EXP(-Fperm_SI_Woolf2021!$J$9:$J$93*$C100*IF(M$58=Fperm_SI_Woolf2021!$E$9:$E$93,1,EXP(LN((1.1*(Fperm_SI_Woolf2021!$E$9:$E$93-M$58)-63.1579*EXP(-0.19*Fperm_SI_Woolf2021!$E$9:$E$93)+63.1579*EXP(-0.19*M$58))/(Fperm_SI_Woolf2021!$E$9:$E$93-M$58))*(M$58-Fperm_SI_Woolf2021!$E$9:$E$93)/10))) + Fperm_SI_Woolf2021!$H$9:$H$93*EXP(-Fperm_SI_Woolf2021!$K$9:$K$93*$C100*IF(M$58=Fperm_SI_Woolf2021!$E$9:$E$93,1,EXP(LN((1.1*(Fperm_SI_Woolf2021!$E$9:$E$93-M$58)-63.1579*EXP(-0.19*Fperm_SI_Woolf2021!$E$9:$E$93)+63.1579*EXP(-0.19*M$58))/(Fperm_SI_Woolf2021!$E$9:$E$93-M$58))*(M$58-Fperm_SI_Woolf2021!$E$9:$E$93)/10))),Fperm_SI_Woolf2021!$D$9:$D$93))</f>
        <v>0.71299704542762088</v>
      </c>
      <c r="N100" s="51" cm="1">
        <f t="array" ref="N100">MIN(1,SLOPE(Fperm_SI_Woolf2021!$F$9:$F$93*EXP(-Fperm_SI_Woolf2021!$I$9:$I$93*$C100*IF(N$58=Fperm_SI_Woolf2021!$E$9:$E$93,1,EXP(LN((1.1*(Fperm_SI_Woolf2021!$E$9:$E$93-N$58)-63.1579*EXP(-0.19*Fperm_SI_Woolf2021!$E$9:$E$93)+63.1579*EXP(-0.19*N$58))/(Fperm_SI_Woolf2021!$E$9:$E$93-N$58))*(N$58-Fperm_SI_Woolf2021!$E$9:$E$93)/10))) + Fperm_SI_Woolf2021!$G$9:$G$93*EXP(-Fperm_SI_Woolf2021!$J$9:$J$93*$C100*IF(N$58=Fperm_SI_Woolf2021!$E$9:$E$93,1,EXP(LN((1.1*(Fperm_SI_Woolf2021!$E$9:$E$93-N$58)-63.1579*EXP(-0.19*Fperm_SI_Woolf2021!$E$9:$E$93)+63.1579*EXP(-0.19*N$58))/(Fperm_SI_Woolf2021!$E$9:$E$93-N$58))*(N$58-Fperm_SI_Woolf2021!$E$9:$E$93)/10))) + Fperm_SI_Woolf2021!$H$9:$H$93*EXP(-Fperm_SI_Woolf2021!$K$9:$K$93*$C100*IF(N$58=Fperm_SI_Woolf2021!$E$9:$E$93,1,EXP(LN((1.1*(Fperm_SI_Woolf2021!$E$9:$E$93-N$58)-63.1579*EXP(-0.19*Fperm_SI_Woolf2021!$E$9:$E$93)+63.1579*EXP(-0.19*N$58))/(Fperm_SI_Woolf2021!$E$9:$E$93-N$58))*(N$58-Fperm_SI_Woolf2021!$E$9:$E$93)/10))),Fperm_SI_Woolf2021!$D$9:$D$93)*N$57+INTERCEPT(Fperm_SI_Woolf2021!$F$9:$F$93*EXP(-Fperm_SI_Woolf2021!$I$9:$I$93*$C100*IF(N$58=Fperm_SI_Woolf2021!$E$9:$E$93,1,EXP(LN((1.1*(Fperm_SI_Woolf2021!$E$9:$E$93-N$58)-63.1579*EXP(-0.19*Fperm_SI_Woolf2021!$E$9:$E$93)+63.1579*EXP(-0.19*N$58))/(Fperm_SI_Woolf2021!$E$9:$E$93-N$58))*(N$58-Fperm_SI_Woolf2021!$E$9:$E$93)/10))) + Fperm_SI_Woolf2021!$G$9:$G$93*EXP(-Fperm_SI_Woolf2021!$J$9:$J$93*$C100*IF(N$58=Fperm_SI_Woolf2021!$E$9:$E$93,1,EXP(LN((1.1*(Fperm_SI_Woolf2021!$E$9:$E$93-N$58)-63.1579*EXP(-0.19*Fperm_SI_Woolf2021!$E$9:$E$93)+63.1579*EXP(-0.19*N$58))/(Fperm_SI_Woolf2021!$E$9:$E$93-N$58))*(N$58-Fperm_SI_Woolf2021!$E$9:$E$93)/10))) + Fperm_SI_Woolf2021!$H$9:$H$93*EXP(-Fperm_SI_Woolf2021!$K$9:$K$93*$C100*IF(N$58=Fperm_SI_Woolf2021!$E$9:$E$93,1,EXP(LN((1.1*(Fperm_SI_Woolf2021!$E$9:$E$93-N$58)-63.1579*EXP(-0.19*Fperm_SI_Woolf2021!$E$9:$E$93)+63.1579*EXP(-0.19*N$58))/(Fperm_SI_Woolf2021!$E$9:$E$93-N$58))*(N$58-Fperm_SI_Woolf2021!$E$9:$E$93)/10))),Fperm_SI_Woolf2021!$D$9:$D$93))</f>
        <v>0.68119397620131039</v>
      </c>
      <c r="O100" s="51" cm="1">
        <f t="array" ref="O100">MIN(1,SLOPE(Fperm_SI_Woolf2021!$F$9:$F$93*EXP(-Fperm_SI_Woolf2021!$I$9:$I$93*$C100*IF(O$58=Fperm_SI_Woolf2021!$E$9:$E$93,1,EXP(LN((1.1*(Fperm_SI_Woolf2021!$E$9:$E$93-O$58)-63.1579*EXP(-0.19*Fperm_SI_Woolf2021!$E$9:$E$93)+63.1579*EXP(-0.19*O$58))/(Fperm_SI_Woolf2021!$E$9:$E$93-O$58))*(O$58-Fperm_SI_Woolf2021!$E$9:$E$93)/10))) + Fperm_SI_Woolf2021!$G$9:$G$93*EXP(-Fperm_SI_Woolf2021!$J$9:$J$93*$C100*IF(O$58=Fperm_SI_Woolf2021!$E$9:$E$93,1,EXP(LN((1.1*(Fperm_SI_Woolf2021!$E$9:$E$93-O$58)-63.1579*EXP(-0.19*Fperm_SI_Woolf2021!$E$9:$E$93)+63.1579*EXP(-0.19*O$58))/(Fperm_SI_Woolf2021!$E$9:$E$93-O$58))*(O$58-Fperm_SI_Woolf2021!$E$9:$E$93)/10))) + Fperm_SI_Woolf2021!$H$9:$H$93*EXP(-Fperm_SI_Woolf2021!$K$9:$K$93*$C100*IF(O$58=Fperm_SI_Woolf2021!$E$9:$E$93,1,EXP(LN((1.1*(Fperm_SI_Woolf2021!$E$9:$E$93-O$58)-63.1579*EXP(-0.19*Fperm_SI_Woolf2021!$E$9:$E$93)+63.1579*EXP(-0.19*O$58))/(Fperm_SI_Woolf2021!$E$9:$E$93-O$58))*(O$58-Fperm_SI_Woolf2021!$E$9:$E$93)/10))),Fperm_SI_Woolf2021!$D$9:$D$93)*O$57+INTERCEPT(Fperm_SI_Woolf2021!$F$9:$F$93*EXP(-Fperm_SI_Woolf2021!$I$9:$I$93*$C100*IF(O$58=Fperm_SI_Woolf2021!$E$9:$E$93,1,EXP(LN((1.1*(Fperm_SI_Woolf2021!$E$9:$E$93-O$58)-63.1579*EXP(-0.19*Fperm_SI_Woolf2021!$E$9:$E$93)+63.1579*EXP(-0.19*O$58))/(Fperm_SI_Woolf2021!$E$9:$E$93-O$58))*(O$58-Fperm_SI_Woolf2021!$E$9:$E$93)/10))) + Fperm_SI_Woolf2021!$G$9:$G$93*EXP(-Fperm_SI_Woolf2021!$J$9:$J$93*$C100*IF(O$58=Fperm_SI_Woolf2021!$E$9:$E$93,1,EXP(LN((1.1*(Fperm_SI_Woolf2021!$E$9:$E$93-O$58)-63.1579*EXP(-0.19*Fperm_SI_Woolf2021!$E$9:$E$93)+63.1579*EXP(-0.19*O$58))/(Fperm_SI_Woolf2021!$E$9:$E$93-O$58))*(O$58-Fperm_SI_Woolf2021!$E$9:$E$93)/10))) + Fperm_SI_Woolf2021!$H$9:$H$93*EXP(-Fperm_SI_Woolf2021!$K$9:$K$93*$C100*IF(O$58=Fperm_SI_Woolf2021!$E$9:$E$93,1,EXP(LN((1.1*(Fperm_SI_Woolf2021!$E$9:$E$93-O$58)-63.1579*EXP(-0.19*Fperm_SI_Woolf2021!$E$9:$E$93)+63.1579*EXP(-0.19*O$58))/(Fperm_SI_Woolf2021!$E$9:$E$93-O$58))*(O$58-Fperm_SI_Woolf2021!$E$9:$E$93)/10))),Fperm_SI_Woolf2021!$D$9:$D$93))</f>
        <v>0.6493909069749999</v>
      </c>
      <c r="P100" s="51" cm="1">
        <f t="array" ref="P100">MIN(1,SLOPE(Fperm_SI_Woolf2021!$F$9:$F$93*EXP(-Fperm_SI_Woolf2021!$I$9:$I$93*$C100*IF(P$58=Fperm_SI_Woolf2021!$E$9:$E$93,1,EXP(LN((1.1*(Fperm_SI_Woolf2021!$E$9:$E$93-P$58)-63.1579*EXP(-0.19*Fperm_SI_Woolf2021!$E$9:$E$93)+63.1579*EXP(-0.19*P$58))/(Fperm_SI_Woolf2021!$E$9:$E$93-P$58))*(P$58-Fperm_SI_Woolf2021!$E$9:$E$93)/10))) + Fperm_SI_Woolf2021!$G$9:$G$93*EXP(-Fperm_SI_Woolf2021!$J$9:$J$93*$C100*IF(P$58=Fperm_SI_Woolf2021!$E$9:$E$93,1,EXP(LN((1.1*(Fperm_SI_Woolf2021!$E$9:$E$93-P$58)-63.1579*EXP(-0.19*Fperm_SI_Woolf2021!$E$9:$E$93)+63.1579*EXP(-0.19*P$58))/(Fperm_SI_Woolf2021!$E$9:$E$93-P$58))*(P$58-Fperm_SI_Woolf2021!$E$9:$E$93)/10))) + Fperm_SI_Woolf2021!$H$9:$H$93*EXP(-Fperm_SI_Woolf2021!$K$9:$K$93*$C100*IF(P$58=Fperm_SI_Woolf2021!$E$9:$E$93,1,EXP(LN((1.1*(Fperm_SI_Woolf2021!$E$9:$E$93-P$58)-63.1579*EXP(-0.19*Fperm_SI_Woolf2021!$E$9:$E$93)+63.1579*EXP(-0.19*P$58))/(Fperm_SI_Woolf2021!$E$9:$E$93-P$58))*(P$58-Fperm_SI_Woolf2021!$E$9:$E$93)/10))),Fperm_SI_Woolf2021!$D$9:$D$93)*P$57+INTERCEPT(Fperm_SI_Woolf2021!$F$9:$F$93*EXP(-Fperm_SI_Woolf2021!$I$9:$I$93*$C100*IF(P$58=Fperm_SI_Woolf2021!$E$9:$E$93,1,EXP(LN((1.1*(Fperm_SI_Woolf2021!$E$9:$E$93-P$58)-63.1579*EXP(-0.19*Fperm_SI_Woolf2021!$E$9:$E$93)+63.1579*EXP(-0.19*P$58))/(Fperm_SI_Woolf2021!$E$9:$E$93-P$58))*(P$58-Fperm_SI_Woolf2021!$E$9:$E$93)/10))) + Fperm_SI_Woolf2021!$G$9:$G$93*EXP(-Fperm_SI_Woolf2021!$J$9:$J$93*$C100*IF(P$58=Fperm_SI_Woolf2021!$E$9:$E$93,1,EXP(LN((1.1*(Fperm_SI_Woolf2021!$E$9:$E$93-P$58)-63.1579*EXP(-0.19*Fperm_SI_Woolf2021!$E$9:$E$93)+63.1579*EXP(-0.19*P$58))/(Fperm_SI_Woolf2021!$E$9:$E$93-P$58))*(P$58-Fperm_SI_Woolf2021!$E$9:$E$93)/10))) + Fperm_SI_Woolf2021!$H$9:$H$93*EXP(-Fperm_SI_Woolf2021!$K$9:$K$93*$C100*IF(P$58=Fperm_SI_Woolf2021!$E$9:$E$93,1,EXP(LN((1.1*(Fperm_SI_Woolf2021!$E$9:$E$93-P$58)-63.1579*EXP(-0.19*Fperm_SI_Woolf2021!$E$9:$E$93)+63.1579*EXP(-0.19*P$58))/(Fperm_SI_Woolf2021!$E$9:$E$93-P$58))*(P$58-Fperm_SI_Woolf2021!$E$9:$E$93)/10))),Fperm_SI_Woolf2021!$D$9:$D$93))</f>
        <v>0.61758783774868942</v>
      </c>
      <c r="Q100" s="51" cm="1">
        <f t="array" ref="Q100">MIN(1,SLOPE(Fperm_SI_Woolf2021!$F$9:$F$93*EXP(-Fperm_SI_Woolf2021!$I$9:$I$93*$C100*IF(Q$58=Fperm_SI_Woolf2021!$E$9:$E$93,1,EXP(LN((1.1*(Fperm_SI_Woolf2021!$E$9:$E$93-Q$58)-63.1579*EXP(-0.19*Fperm_SI_Woolf2021!$E$9:$E$93)+63.1579*EXP(-0.19*Q$58))/(Fperm_SI_Woolf2021!$E$9:$E$93-Q$58))*(Q$58-Fperm_SI_Woolf2021!$E$9:$E$93)/10))) + Fperm_SI_Woolf2021!$G$9:$G$93*EXP(-Fperm_SI_Woolf2021!$J$9:$J$93*$C100*IF(Q$58=Fperm_SI_Woolf2021!$E$9:$E$93,1,EXP(LN((1.1*(Fperm_SI_Woolf2021!$E$9:$E$93-Q$58)-63.1579*EXP(-0.19*Fperm_SI_Woolf2021!$E$9:$E$93)+63.1579*EXP(-0.19*Q$58))/(Fperm_SI_Woolf2021!$E$9:$E$93-Q$58))*(Q$58-Fperm_SI_Woolf2021!$E$9:$E$93)/10))) + Fperm_SI_Woolf2021!$H$9:$H$93*EXP(-Fperm_SI_Woolf2021!$K$9:$K$93*$C100*IF(Q$58=Fperm_SI_Woolf2021!$E$9:$E$93,1,EXP(LN((1.1*(Fperm_SI_Woolf2021!$E$9:$E$93-Q$58)-63.1579*EXP(-0.19*Fperm_SI_Woolf2021!$E$9:$E$93)+63.1579*EXP(-0.19*Q$58))/(Fperm_SI_Woolf2021!$E$9:$E$93-Q$58))*(Q$58-Fperm_SI_Woolf2021!$E$9:$E$93)/10))),Fperm_SI_Woolf2021!$D$9:$D$93)*Q$57+INTERCEPT(Fperm_SI_Woolf2021!$F$9:$F$93*EXP(-Fperm_SI_Woolf2021!$I$9:$I$93*$C100*IF(Q$58=Fperm_SI_Woolf2021!$E$9:$E$93,1,EXP(LN((1.1*(Fperm_SI_Woolf2021!$E$9:$E$93-Q$58)-63.1579*EXP(-0.19*Fperm_SI_Woolf2021!$E$9:$E$93)+63.1579*EXP(-0.19*Q$58))/(Fperm_SI_Woolf2021!$E$9:$E$93-Q$58))*(Q$58-Fperm_SI_Woolf2021!$E$9:$E$93)/10))) + Fperm_SI_Woolf2021!$G$9:$G$93*EXP(-Fperm_SI_Woolf2021!$J$9:$J$93*$C100*IF(Q$58=Fperm_SI_Woolf2021!$E$9:$E$93,1,EXP(LN((1.1*(Fperm_SI_Woolf2021!$E$9:$E$93-Q$58)-63.1579*EXP(-0.19*Fperm_SI_Woolf2021!$E$9:$E$93)+63.1579*EXP(-0.19*Q$58))/(Fperm_SI_Woolf2021!$E$9:$E$93-Q$58))*(Q$58-Fperm_SI_Woolf2021!$E$9:$E$93)/10))) + Fperm_SI_Woolf2021!$H$9:$H$93*EXP(-Fperm_SI_Woolf2021!$K$9:$K$93*$C100*IF(Q$58=Fperm_SI_Woolf2021!$E$9:$E$93,1,EXP(LN((1.1*(Fperm_SI_Woolf2021!$E$9:$E$93-Q$58)-63.1579*EXP(-0.19*Fperm_SI_Woolf2021!$E$9:$E$93)+63.1579*EXP(-0.19*Q$58))/(Fperm_SI_Woolf2021!$E$9:$E$93-Q$58))*(Q$58-Fperm_SI_Woolf2021!$E$9:$E$93)/10))),Fperm_SI_Woolf2021!$D$9:$D$93))</f>
        <v>0.58578476852237893</v>
      </c>
      <c r="R100" s="51" cm="1">
        <f t="array" ref="R100">MIN(1,SLOPE(Fperm_SI_Woolf2021!$F$9:$F$93*EXP(-Fperm_SI_Woolf2021!$I$9:$I$93*$C100*IF(R$58=Fperm_SI_Woolf2021!$E$9:$E$93,1,EXP(LN((1.1*(Fperm_SI_Woolf2021!$E$9:$E$93-R$58)-63.1579*EXP(-0.19*Fperm_SI_Woolf2021!$E$9:$E$93)+63.1579*EXP(-0.19*R$58))/(Fperm_SI_Woolf2021!$E$9:$E$93-R$58))*(R$58-Fperm_SI_Woolf2021!$E$9:$E$93)/10))) + Fperm_SI_Woolf2021!$G$9:$G$93*EXP(-Fperm_SI_Woolf2021!$J$9:$J$93*$C100*IF(R$58=Fperm_SI_Woolf2021!$E$9:$E$93,1,EXP(LN((1.1*(Fperm_SI_Woolf2021!$E$9:$E$93-R$58)-63.1579*EXP(-0.19*Fperm_SI_Woolf2021!$E$9:$E$93)+63.1579*EXP(-0.19*R$58))/(Fperm_SI_Woolf2021!$E$9:$E$93-R$58))*(R$58-Fperm_SI_Woolf2021!$E$9:$E$93)/10))) + Fperm_SI_Woolf2021!$H$9:$H$93*EXP(-Fperm_SI_Woolf2021!$K$9:$K$93*$C100*IF(R$58=Fperm_SI_Woolf2021!$E$9:$E$93,1,EXP(LN((1.1*(Fperm_SI_Woolf2021!$E$9:$E$93-R$58)-63.1579*EXP(-0.19*Fperm_SI_Woolf2021!$E$9:$E$93)+63.1579*EXP(-0.19*R$58))/(Fperm_SI_Woolf2021!$E$9:$E$93-R$58))*(R$58-Fperm_SI_Woolf2021!$E$9:$E$93)/10))),Fperm_SI_Woolf2021!$D$9:$D$93)*R$57+INTERCEPT(Fperm_SI_Woolf2021!$F$9:$F$93*EXP(-Fperm_SI_Woolf2021!$I$9:$I$93*$C100*IF(R$58=Fperm_SI_Woolf2021!$E$9:$E$93,1,EXP(LN((1.1*(Fperm_SI_Woolf2021!$E$9:$E$93-R$58)-63.1579*EXP(-0.19*Fperm_SI_Woolf2021!$E$9:$E$93)+63.1579*EXP(-0.19*R$58))/(Fperm_SI_Woolf2021!$E$9:$E$93-R$58))*(R$58-Fperm_SI_Woolf2021!$E$9:$E$93)/10))) + Fperm_SI_Woolf2021!$G$9:$G$93*EXP(-Fperm_SI_Woolf2021!$J$9:$J$93*$C100*IF(R$58=Fperm_SI_Woolf2021!$E$9:$E$93,1,EXP(LN((1.1*(Fperm_SI_Woolf2021!$E$9:$E$93-R$58)-63.1579*EXP(-0.19*Fperm_SI_Woolf2021!$E$9:$E$93)+63.1579*EXP(-0.19*R$58))/(Fperm_SI_Woolf2021!$E$9:$E$93-R$58))*(R$58-Fperm_SI_Woolf2021!$E$9:$E$93)/10))) + Fperm_SI_Woolf2021!$H$9:$H$93*EXP(-Fperm_SI_Woolf2021!$K$9:$K$93*$C100*IF(R$58=Fperm_SI_Woolf2021!$E$9:$E$93,1,EXP(LN((1.1*(Fperm_SI_Woolf2021!$E$9:$E$93-R$58)-63.1579*EXP(-0.19*Fperm_SI_Woolf2021!$E$9:$E$93)+63.1579*EXP(-0.19*R$58))/(Fperm_SI_Woolf2021!$E$9:$E$93-R$58))*(R$58-Fperm_SI_Woolf2021!$E$9:$E$93)/10))),Fperm_SI_Woolf2021!$D$9:$D$93))</f>
        <v>0.55398169929606844</v>
      </c>
      <c r="S100" s="51" cm="1">
        <f t="array" ref="S100">MIN(1,SLOPE(Fperm_SI_Woolf2021!$F$9:$F$93*EXP(-Fperm_SI_Woolf2021!$I$9:$I$93*$C100*IF(S$58=Fperm_SI_Woolf2021!$E$9:$E$93,1,EXP(LN((1.1*(Fperm_SI_Woolf2021!$E$9:$E$93-S$58)-63.1579*EXP(-0.19*Fperm_SI_Woolf2021!$E$9:$E$93)+63.1579*EXP(-0.19*S$58))/(Fperm_SI_Woolf2021!$E$9:$E$93-S$58))*(S$58-Fperm_SI_Woolf2021!$E$9:$E$93)/10))) + Fperm_SI_Woolf2021!$G$9:$G$93*EXP(-Fperm_SI_Woolf2021!$J$9:$J$93*$C100*IF(S$58=Fperm_SI_Woolf2021!$E$9:$E$93,1,EXP(LN((1.1*(Fperm_SI_Woolf2021!$E$9:$E$93-S$58)-63.1579*EXP(-0.19*Fperm_SI_Woolf2021!$E$9:$E$93)+63.1579*EXP(-0.19*S$58))/(Fperm_SI_Woolf2021!$E$9:$E$93-S$58))*(S$58-Fperm_SI_Woolf2021!$E$9:$E$93)/10))) + Fperm_SI_Woolf2021!$H$9:$H$93*EXP(-Fperm_SI_Woolf2021!$K$9:$K$93*$C100*IF(S$58=Fperm_SI_Woolf2021!$E$9:$E$93,1,EXP(LN((1.1*(Fperm_SI_Woolf2021!$E$9:$E$93-S$58)-63.1579*EXP(-0.19*Fperm_SI_Woolf2021!$E$9:$E$93)+63.1579*EXP(-0.19*S$58))/(Fperm_SI_Woolf2021!$E$9:$E$93-S$58))*(S$58-Fperm_SI_Woolf2021!$E$9:$E$93)/10))),Fperm_SI_Woolf2021!$D$9:$D$93)*S$57+INTERCEPT(Fperm_SI_Woolf2021!$F$9:$F$93*EXP(-Fperm_SI_Woolf2021!$I$9:$I$93*$C100*IF(S$58=Fperm_SI_Woolf2021!$E$9:$E$93,1,EXP(LN((1.1*(Fperm_SI_Woolf2021!$E$9:$E$93-S$58)-63.1579*EXP(-0.19*Fperm_SI_Woolf2021!$E$9:$E$93)+63.1579*EXP(-0.19*S$58))/(Fperm_SI_Woolf2021!$E$9:$E$93-S$58))*(S$58-Fperm_SI_Woolf2021!$E$9:$E$93)/10))) + Fperm_SI_Woolf2021!$G$9:$G$93*EXP(-Fperm_SI_Woolf2021!$J$9:$J$93*$C100*IF(S$58=Fperm_SI_Woolf2021!$E$9:$E$93,1,EXP(LN((1.1*(Fperm_SI_Woolf2021!$E$9:$E$93-S$58)-63.1579*EXP(-0.19*Fperm_SI_Woolf2021!$E$9:$E$93)+63.1579*EXP(-0.19*S$58))/(Fperm_SI_Woolf2021!$E$9:$E$93-S$58))*(S$58-Fperm_SI_Woolf2021!$E$9:$E$93)/10))) + Fperm_SI_Woolf2021!$H$9:$H$93*EXP(-Fperm_SI_Woolf2021!$K$9:$K$93*$C100*IF(S$58=Fperm_SI_Woolf2021!$E$9:$E$93,1,EXP(LN((1.1*(Fperm_SI_Woolf2021!$E$9:$E$93-S$58)-63.1579*EXP(-0.19*Fperm_SI_Woolf2021!$E$9:$E$93)+63.1579*EXP(-0.19*S$58))/(Fperm_SI_Woolf2021!$E$9:$E$93-S$58))*(S$58-Fperm_SI_Woolf2021!$E$9:$E$93)/10))),Fperm_SI_Woolf2021!$D$9:$D$93))</f>
        <v>0.78933216654460769</v>
      </c>
      <c r="T100" s="51" cm="1">
        <f t="array" ref="T100">MIN(1,SLOPE(Fperm_SI_Woolf2021!$F$9:$F$93*EXP(-Fperm_SI_Woolf2021!$I$9:$I$93*$C100*IF(T$58=Fperm_SI_Woolf2021!$E$9:$E$93,1,EXP(LN((1.1*(Fperm_SI_Woolf2021!$E$9:$E$93-T$58)-63.1579*EXP(-0.19*Fperm_SI_Woolf2021!$E$9:$E$93)+63.1579*EXP(-0.19*T$58))/(Fperm_SI_Woolf2021!$E$9:$E$93-T$58))*(T$58-Fperm_SI_Woolf2021!$E$9:$E$93)/10))) + Fperm_SI_Woolf2021!$G$9:$G$93*EXP(-Fperm_SI_Woolf2021!$J$9:$J$93*$C100*IF(T$58=Fperm_SI_Woolf2021!$E$9:$E$93,1,EXP(LN((1.1*(Fperm_SI_Woolf2021!$E$9:$E$93-T$58)-63.1579*EXP(-0.19*Fperm_SI_Woolf2021!$E$9:$E$93)+63.1579*EXP(-0.19*T$58))/(Fperm_SI_Woolf2021!$E$9:$E$93-T$58))*(T$58-Fperm_SI_Woolf2021!$E$9:$E$93)/10))) + Fperm_SI_Woolf2021!$H$9:$H$93*EXP(-Fperm_SI_Woolf2021!$K$9:$K$93*$C100*IF(T$58=Fperm_SI_Woolf2021!$E$9:$E$93,1,EXP(LN((1.1*(Fperm_SI_Woolf2021!$E$9:$E$93-T$58)-63.1579*EXP(-0.19*Fperm_SI_Woolf2021!$E$9:$E$93)+63.1579*EXP(-0.19*T$58))/(Fperm_SI_Woolf2021!$E$9:$E$93-T$58))*(T$58-Fperm_SI_Woolf2021!$E$9:$E$93)/10))),Fperm_SI_Woolf2021!$D$9:$D$93)*T$57+INTERCEPT(Fperm_SI_Woolf2021!$F$9:$F$93*EXP(-Fperm_SI_Woolf2021!$I$9:$I$93*$C100*IF(T$58=Fperm_SI_Woolf2021!$E$9:$E$93,1,EXP(LN((1.1*(Fperm_SI_Woolf2021!$E$9:$E$93-T$58)-63.1579*EXP(-0.19*Fperm_SI_Woolf2021!$E$9:$E$93)+63.1579*EXP(-0.19*T$58))/(Fperm_SI_Woolf2021!$E$9:$E$93-T$58))*(T$58-Fperm_SI_Woolf2021!$E$9:$E$93)/10))) + Fperm_SI_Woolf2021!$G$9:$G$93*EXP(-Fperm_SI_Woolf2021!$J$9:$J$93*$C100*IF(T$58=Fperm_SI_Woolf2021!$E$9:$E$93,1,EXP(LN((1.1*(Fperm_SI_Woolf2021!$E$9:$E$93-T$58)-63.1579*EXP(-0.19*Fperm_SI_Woolf2021!$E$9:$E$93)+63.1579*EXP(-0.19*T$58))/(Fperm_SI_Woolf2021!$E$9:$E$93-T$58))*(T$58-Fperm_SI_Woolf2021!$E$9:$E$93)/10))) + Fperm_SI_Woolf2021!$H$9:$H$93*EXP(-Fperm_SI_Woolf2021!$K$9:$K$93*$C100*IF(T$58=Fperm_SI_Woolf2021!$E$9:$E$93,1,EXP(LN((1.1*(Fperm_SI_Woolf2021!$E$9:$E$93-T$58)-63.1579*EXP(-0.19*Fperm_SI_Woolf2021!$E$9:$E$93)+63.1579*EXP(-0.19*T$58))/(Fperm_SI_Woolf2021!$E$9:$E$93-T$58))*(T$58-Fperm_SI_Woolf2021!$E$9:$E$93)/10))),Fperm_SI_Woolf2021!$D$9:$D$93))</f>
        <v>0.7577735603890613</v>
      </c>
      <c r="U100" s="51" cm="1">
        <f t="array" ref="U100">MIN(1,SLOPE(Fperm_SI_Woolf2021!$F$9:$F$93*EXP(-Fperm_SI_Woolf2021!$I$9:$I$93*$C100*IF(U$58=Fperm_SI_Woolf2021!$E$9:$E$93,1,EXP(LN((1.1*(Fperm_SI_Woolf2021!$E$9:$E$93-U$58)-63.1579*EXP(-0.19*Fperm_SI_Woolf2021!$E$9:$E$93)+63.1579*EXP(-0.19*U$58))/(Fperm_SI_Woolf2021!$E$9:$E$93-U$58))*(U$58-Fperm_SI_Woolf2021!$E$9:$E$93)/10))) + Fperm_SI_Woolf2021!$G$9:$G$93*EXP(-Fperm_SI_Woolf2021!$J$9:$J$93*$C100*IF(U$58=Fperm_SI_Woolf2021!$E$9:$E$93,1,EXP(LN((1.1*(Fperm_SI_Woolf2021!$E$9:$E$93-U$58)-63.1579*EXP(-0.19*Fperm_SI_Woolf2021!$E$9:$E$93)+63.1579*EXP(-0.19*U$58))/(Fperm_SI_Woolf2021!$E$9:$E$93-U$58))*(U$58-Fperm_SI_Woolf2021!$E$9:$E$93)/10))) + Fperm_SI_Woolf2021!$H$9:$H$93*EXP(-Fperm_SI_Woolf2021!$K$9:$K$93*$C100*IF(U$58=Fperm_SI_Woolf2021!$E$9:$E$93,1,EXP(LN((1.1*(Fperm_SI_Woolf2021!$E$9:$E$93-U$58)-63.1579*EXP(-0.19*Fperm_SI_Woolf2021!$E$9:$E$93)+63.1579*EXP(-0.19*U$58))/(Fperm_SI_Woolf2021!$E$9:$E$93-U$58))*(U$58-Fperm_SI_Woolf2021!$E$9:$E$93)/10))),Fperm_SI_Woolf2021!$D$9:$D$93)*U$57+INTERCEPT(Fperm_SI_Woolf2021!$F$9:$F$93*EXP(-Fperm_SI_Woolf2021!$I$9:$I$93*$C100*IF(U$58=Fperm_SI_Woolf2021!$E$9:$E$93,1,EXP(LN((1.1*(Fperm_SI_Woolf2021!$E$9:$E$93-U$58)-63.1579*EXP(-0.19*Fperm_SI_Woolf2021!$E$9:$E$93)+63.1579*EXP(-0.19*U$58))/(Fperm_SI_Woolf2021!$E$9:$E$93-U$58))*(U$58-Fperm_SI_Woolf2021!$E$9:$E$93)/10))) + Fperm_SI_Woolf2021!$G$9:$G$93*EXP(-Fperm_SI_Woolf2021!$J$9:$J$93*$C100*IF(U$58=Fperm_SI_Woolf2021!$E$9:$E$93,1,EXP(LN((1.1*(Fperm_SI_Woolf2021!$E$9:$E$93-U$58)-63.1579*EXP(-0.19*Fperm_SI_Woolf2021!$E$9:$E$93)+63.1579*EXP(-0.19*U$58))/(Fperm_SI_Woolf2021!$E$9:$E$93-U$58))*(U$58-Fperm_SI_Woolf2021!$E$9:$E$93)/10))) + Fperm_SI_Woolf2021!$H$9:$H$93*EXP(-Fperm_SI_Woolf2021!$K$9:$K$93*$C100*IF(U$58=Fperm_SI_Woolf2021!$E$9:$E$93,1,EXP(LN((1.1*(Fperm_SI_Woolf2021!$E$9:$E$93-U$58)-63.1579*EXP(-0.19*Fperm_SI_Woolf2021!$E$9:$E$93)+63.1579*EXP(-0.19*U$58))/(Fperm_SI_Woolf2021!$E$9:$E$93-U$58))*(U$58-Fperm_SI_Woolf2021!$E$9:$E$93)/10))),Fperm_SI_Woolf2021!$D$9:$D$93))</f>
        <v>0.72621495423351501</v>
      </c>
      <c r="V100" s="51" cm="1">
        <f t="array" ref="V100">MIN(1,SLOPE(Fperm_SI_Woolf2021!$F$9:$F$93*EXP(-Fperm_SI_Woolf2021!$I$9:$I$93*$C100*IF(V$58=Fperm_SI_Woolf2021!$E$9:$E$93,1,EXP(LN((1.1*(Fperm_SI_Woolf2021!$E$9:$E$93-V$58)-63.1579*EXP(-0.19*Fperm_SI_Woolf2021!$E$9:$E$93)+63.1579*EXP(-0.19*V$58))/(Fperm_SI_Woolf2021!$E$9:$E$93-V$58))*(V$58-Fperm_SI_Woolf2021!$E$9:$E$93)/10))) + Fperm_SI_Woolf2021!$G$9:$G$93*EXP(-Fperm_SI_Woolf2021!$J$9:$J$93*$C100*IF(V$58=Fperm_SI_Woolf2021!$E$9:$E$93,1,EXP(LN((1.1*(Fperm_SI_Woolf2021!$E$9:$E$93-V$58)-63.1579*EXP(-0.19*Fperm_SI_Woolf2021!$E$9:$E$93)+63.1579*EXP(-0.19*V$58))/(Fperm_SI_Woolf2021!$E$9:$E$93-V$58))*(V$58-Fperm_SI_Woolf2021!$E$9:$E$93)/10))) + Fperm_SI_Woolf2021!$H$9:$H$93*EXP(-Fperm_SI_Woolf2021!$K$9:$K$93*$C100*IF(V$58=Fperm_SI_Woolf2021!$E$9:$E$93,1,EXP(LN((1.1*(Fperm_SI_Woolf2021!$E$9:$E$93-V$58)-63.1579*EXP(-0.19*Fperm_SI_Woolf2021!$E$9:$E$93)+63.1579*EXP(-0.19*V$58))/(Fperm_SI_Woolf2021!$E$9:$E$93-V$58))*(V$58-Fperm_SI_Woolf2021!$E$9:$E$93)/10))),Fperm_SI_Woolf2021!$D$9:$D$93)*V$57+INTERCEPT(Fperm_SI_Woolf2021!$F$9:$F$93*EXP(-Fperm_SI_Woolf2021!$I$9:$I$93*$C100*IF(V$58=Fperm_SI_Woolf2021!$E$9:$E$93,1,EXP(LN((1.1*(Fperm_SI_Woolf2021!$E$9:$E$93-V$58)-63.1579*EXP(-0.19*Fperm_SI_Woolf2021!$E$9:$E$93)+63.1579*EXP(-0.19*V$58))/(Fperm_SI_Woolf2021!$E$9:$E$93-V$58))*(V$58-Fperm_SI_Woolf2021!$E$9:$E$93)/10))) + Fperm_SI_Woolf2021!$G$9:$G$93*EXP(-Fperm_SI_Woolf2021!$J$9:$J$93*$C100*IF(V$58=Fperm_SI_Woolf2021!$E$9:$E$93,1,EXP(LN((1.1*(Fperm_SI_Woolf2021!$E$9:$E$93-V$58)-63.1579*EXP(-0.19*Fperm_SI_Woolf2021!$E$9:$E$93)+63.1579*EXP(-0.19*V$58))/(Fperm_SI_Woolf2021!$E$9:$E$93-V$58))*(V$58-Fperm_SI_Woolf2021!$E$9:$E$93)/10))) + Fperm_SI_Woolf2021!$H$9:$H$93*EXP(-Fperm_SI_Woolf2021!$K$9:$K$93*$C100*IF(V$58=Fperm_SI_Woolf2021!$E$9:$E$93,1,EXP(LN((1.1*(Fperm_SI_Woolf2021!$E$9:$E$93-V$58)-63.1579*EXP(-0.19*Fperm_SI_Woolf2021!$E$9:$E$93)+63.1579*EXP(-0.19*V$58))/(Fperm_SI_Woolf2021!$E$9:$E$93-V$58))*(V$58-Fperm_SI_Woolf2021!$E$9:$E$93)/10))),Fperm_SI_Woolf2021!$D$9:$D$93))</f>
        <v>0.69465634807796861</v>
      </c>
      <c r="W100" s="51" cm="1">
        <f t="array" ref="W100">MIN(1,SLOPE(Fperm_SI_Woolf2021!$F$9:$F$93*EXP(-Fperm_SI_Woolf2021!$I$9:$I$93*$C100*IF(W$58=Fperm_SI_Woolf2021!$E$9:$E$93,1,EXP(LN((1.1*(Fperm_SI_Woolf2021!$E$9:$E$93-W$58)-63.1579*EXP(-0.19*Fperm_SI_Woolf2021!$E$9:$E$93)+63.1579*EXP(-0.19*W$58))/(Fperm_SI_Woolf2021!$E$9:$E$93-W$58))*(W$58-Fperm_SI_Woolf2021!$E$9:$E$93)/10))) + Fperm_SI_Woolf2021!$G$9:$G$93*EXP(-Fperm_SI_Woolf2021!$J$9:$J$93*$C100*IF(W$58=Fperm_SI_Woolf2021!$E$9:$E$93,1,EXP(LN((1.1*(Fperm_SI_Woolf2021!$E$9:$E$93-W$58)-63.1579*EXP(-0.19*Fperm_SI_Woolf2021!$E$9:$E$93)+63.1579*EXP(-0.19*W$58))/(Fperm_SI_Woolf2021!$E$9:$E$93-W$58))*(W$58-Fperm_SI_Woolf2021!$E$9:$E$93)/10))) + Fperm_SI_Woolf2021!$H$9:$H$93*EXP(-Fperm_SI_Woolf2021!$K$9:$K$93*$C100*IF(W$58=Fperm_SI_Woolf2021!$E$9:$E$93,1,EXP(LN((1.1*(Fperm_SI_Woolf2021!$E$9:$E$93-W$58)-63.1579*EXP(-0.19*Fperm_SI_Woolf2021!$E$9:$E$93)+63.1579*EXP(-0.19*W$58))/(Fperm_SI_Woolf2021!$E$9:$E$93-W$58))*(W$58-Fperm_SI_Woolf2021!$E$9:$E$93)/10))),Fperm_SI_Woolf2021!$D$9:$D$93)*W$57+INTERCEPT(Fperm_SI_Woolf2021!$F$9:$F$93*EXP(-Fperm_SI_Woolf2021!$I$9:$I$93*$C100*IF(W$58=Fperm_SI_Woolf2021!$E$9:$E$93,1,EXP(LN((1.1*(Fperm_SI_Woolf2021!$E$9:$E$93-W$58)-63.1579*EXP(-0.19*Fperm_SI_Woolf2021!$E$9:$E$93)+63.1579*EXP(-0.19*W$58))/(Fperm_SI_Woolf2021!$E$9:$E$93-W$58))*(W$58-Fperm_SI_Woolf2021!$E$9:$E$93)/10))) + Fperm_SI_Woolf2021!$G$9:$G$93*EXP(-Fperm_SI_Woolf2021!$J$9:$J$93*$C100*IF(W$58=Fperm_SI_Woolf2021!$E$9:$E$93,1,EXP(LN((1.1*(Fperm_SI_Woolf2021!$E$9:$E$93-W$58)-63.1579*EXP(-0.19*Fperm_SI_Woolf2021!$E$9:$E$93)+63.1579*EXP(-0.19*W$58))/(Fperm_SI_Woolf2021!$E$9:$E$93-W$58))*(W$58-Fperm_SI_Woolf2021!$E$9:$E$93)/10))) + Fperm_SI_Woolf2021!$H$9:$H$93*EXP(-Fperm_SI_Woolf2021!$K$9:$K$93*$C100*IF(W$58=Fperm_SI_Woolf2021!$E$9:$E$93,1,EXP(LN((1.1*(Fperm_SI_Woolf2021!$E$9:$E$93-W$58)-63.1579*EXP(-0.19*Fperm_SI_Woolf2021!$E$9:$E$93)+63.1579*EXP(-0.19*W$58))/(Fperm_SI_Woolf2021!$E$9:$E$93-W$58))*(W$58-Fperm_SI_Woolf2021!$E$9:$E$93)/10))),Fperm_SI_Woolf2021!$D$9:$D$93))</f>
        <v>0.66309774192242232</v>
      </c>
      <c r="X100" s="51" cm="1">
        <f t="array" ref="X100">MIN(1,SLOPE(Fperm_SI_Woolf2021!$F$9:$F$93*EXP(-Fperm_SI_Woolf2021!$I$9:$I$93*$C100*IF(X$58=Fperm_SI_Woolf2021!$E$9:$E$93,1,EXP(LN((1.1*(Fperm_SI_Woolf2021!$E$9:$E$93-X$58)-63.1579*EXP(-0.19*Fperm_SI_Woolf2021!$E$9:$E$93)+63.1579*EXP(-0.19*X$58))/(Fperm_SI_Woolf2021!$E$9:$E$93-X$58))*(X$58-Fperm_SI_Woolf2021!$E$9:$E$93)/10))) + Fperm_SI_Woolf2021!$G$9:$G$93*EXP(-Fperm_SI_Woolf2021!$J$9:$J$93*$C100*IF(X$58=Fperm_SI_Woolf2021!$E$9:$E$93,1,EXP(LN((1.1*(Fperm_SI_Woolf2021!$E$9:$E$93-X$58)-63.1579*EXP(-0.19*Fperm_SI_Woolf2021!$E$9:$E$93)+63.1579*EXP(-0.19*X$58))/(Fperm_SI_Woolf2021!$E$9:$E$93-X$58))*(X$58-Fperm_SI_Woolf2021!$E$9:$E$93)/10))) + Fperm_SI_Woolf2021!$H$9:$H$93*EXP(-Fperm_SI_Woolf2021!$K$9:$K$93*$C100*IF(X$58=Fperm_SI_Woolf2021!$E$9:$E$93,1,EXP(LN((1.1*(Fperm_SI_Woolf2021!$E$9:$E$93-X$58)-63.1579*EXP(-0.19*Fperm_SI_Woolf2021!$E$9:$E$93)+63.1579*EXP(-0.19*X$58))/(Fperm_SI_Woolf2021!$E$9:$E$93-X$58))*(X$58-Fperm_SI_Woolf2021!$E$9:$E$93)/10))),Fperm_SI_Woolf2021!$D$9:$D$93)*X$57+INTERCEPT(Fperm_SI_Woolf2021!$F$9:$F$93*EXP(-Fperm_SI_Woolf2021!$I$9:$I$93*$C100*IF(X$58=Fperm_SI_Woolf2021!$E$9:$E$93,1,EXP(LN((1.1*(Fperm_SI_Woolf2021!$E$9:$E$93-X$58)-63.1579*EXP(-0.19*Fperm_SI_Woolf2021!$E$9:$E$93)+63.1579*EXP(-0.19*X$58))/(Fperm_SI_Woolf2021!$E$9:$E$93-X$58))*(X$58-Fperm_SI_Woolf2021!$E$9:$E$93)/10))) + Fperm_SI_Woolf2021!$G$9:$G$93*EXP(-Fperm_SI_Woolf2021!$J$9:$J$93*$C100*IF(X$58=Fperm_SI_Woolf2021!$E$9:$E$93,1,EXP(LN((1.1*(Fperm_SI_Woolf2021!$E$9:$E$93-X$58)-63.1579*EXP(-0.19*Fperm_SI_Woolf2021!$E$9:$E$93)+63.1579*EXP(-0.19*X$58))/(Fperm_SI_Woolf2021!$E$9:$E$93-X$58))*(X$58-Fperm_SI_Woolf2021!$E$9:$E$93)/10))) + Fperm_SI_Woolf2021!$H$9:$H$93*EXP(-Fperm_SI_Woolf2021!$K$9:$K$93*$C100*IF(X$58=Fperm_SI_Woolf2021!$E$9:$E$93,1,EXP(LN((1.1*(Fperm_SI_Woolf2021!$E$9:$E$93-X$58)-63.1579*EXP(-0.19*Fperm_SI_Woolf2021!$E$9:$E$93)+63.1579*EXP(-0.19*X$58))/(Fperm_SI_Woolf2021!$E$9:$E$93-X$58))*(X$58-Fperm_SI_Woolf2021!$E$9:$E$93)/10))),Fperm_SI_Woolf2021!$D$9:$D$93))</f>
        <v>0.63153913576687604</v>
      </c>
      <c r="Y100" s="51" cm="1">
        <f t="array" ref="Y100">MIN(1,SLOPE(Fperm_SI_Woolf2021!$F$9:$F$93*EXP(-Fperm_SI_Woolf2021!$I$9:$I$93*$C100*IF(Y$58=Fperm_SI_Woolf2021!$E$9:$E$93,1,EXP(LN((1.1*(Fperm_SI_Woolf2021!$E$9:$E$93-Y$58)-63.1579*EXP(-0.19*Fperm_SI_Woolf2021!$E$9:$E$93)+63.1579*EXP(-0.19*Y$58))/(Fperm_SI_Woolf2021!$E$9:$E$93-Y$58))*(Y$58-Fperm_SI_Woolf2021!$E$9:$E$93)/10))) + Fperm_SI_Woolf2021!$G$9:$G$93*EXP(-Fperm_SI_Woolf2021!$J$9:$J$93*$C100*IF(Y$58=Fperm_SI_Woolf2021!$E$9:$E$93,1,EXP(LN((1.1*(Fperm_SI_Woolf2021!$E$9:$E$93-Y$58)-63.1579*EXP(-0.19*Fperm_SI_Woolf2021!$E$9:$E$93)+63.1579*EXP(-0.19*Y$58))/(Fperm_SI_Woolf2021!$E$9:$E$93-Y$58))*(Y$58-Fperm_SI_Woolf2021!$E$9:$E$93)/10))) + Fperm_SI_Woolf2021!$H$9:$H$93*EXP(-Fperm_SI_Woolf2021!$K$9:$K$93*$C100*IF(Y$58=Fperm_SI_Woolf2021!$E$9:$E$93,1,EXP(LN((1.1*(Fperm_SI_Woolf2021!$E$9:$E$93-Y$58)-63.1579*EXP(-0.19*Fperm_SI_Woolf2021!$E$9:$E$93)+63.1579*EXP(-0.19*Y$58))/(Fperm_SI_Woolf2021!$E$9:$E$93-Y$58))*(Y$58-Fperm_SI_Woolf2021!$E$9:$E$93)/10))),Fperm_SI_Woolf2021!$D$9:$D$93)*Y$57+INTERCEPT(Fperm_SI_Woolf2021!$F$9:$F$93*EXP(-Fperm_SI_Woolf2021!$I$9:$I$93*$C100*IF(Y$58=Fperm_SI_Woolf2021!$E$9:$E$93,1,EXP(LN((1.1*(Fperm_SI_Woolf2021!$E$9:$E$93-Y$58)-63.1579*EXP(-0.19*Fperm_SI_Woolf2021!$E$9:$E$93)+63.1579*EXP(-0.19*Y$58))/(Fperm_SI_Woolf2021!$E$9:$E$93-Y$58))*(Y$58-Fperm_SI_Woolf2021!$E$9:$E$93)/10))) + Fperm_SI_Woolf2021!$G$9:$G$93*EXP(-Fperm_SI_Woolf2021!$J$9:$J$93*$C100*IF(Y$58=Fperm_SI_Woolf2021!$E$9:$E$93,1,EXP(LN((1.1*(Fperm_SI_Woolf2021!$E$9:$E$93-Y$58)-63.1579*EXP(-0.19*Fperm_SI_Woolf2021!$E$9:$E$93)+63.1579*EXP(-0.19*Y$58))/(Fperm_SI_Woolf2021!$E$9:$E$93-Y$58))*(Y$58-Fperm_SI_Woolf2021!$E$9:$E$93)/10))) + Fperm_SI_Woolf2021!$H$9:$H$93*EXP(-Fperm_SI_Woolf2021!$K$9:$K$93*$C100*IF(Y$58=Fperm_SI_Woolf2021!$E$9:$E$93,1,EXP(LN((1.1*(Fperm_SI_Woolf2021!$E$9:$E$93-Y$58)-63.1579*EXP(-0.19*Fperm_SI_Woolf2021!$E$9:$E$93)+63.1579*EXP(-0.19*Y$58))/(Fperm_SI_Woolf2021!$E$9:$E$93-Y$58))*(Y$58-Fperm_SI_Woolf2021!$E$9:$E$93)/10))),Fperm_SI_Woolf2021!$D$9:$D$93))</f>
        <v>0.59998052961132975</v>
      </c>
      <c r="Z100" s="51" cm="1">
        <f t="array" ref="Z100">MIN(1,SLOPE(Fperm_SI_Woolf2021!$F$9:$F$93*EXP(-Fperm_SI_Woolf2021!$I$9:$I$93*$C100*IF(Z$58=Fperm_SI_Woolf2021!$E$9:$E$93,1,EXP(LN((1.1*(Fperm_SI_Woolf2021!$E$9:$E$93-Z$58)-63.1579*EXP(-0.19*Fperm_SI_Woolf2021!$E$9:$E$93)+63.1579*EXP(-0.19*Z$58))/(Fperm_SI_Woolf2021!$E$9:$E$93-Z$58))*(Z$58-Fperm_SI_Woolf2021!$E$9:$E$93)/10))) + Fperm_SI_Woolf2021!$G$9:$G$93*EXP(-Fperm_SI_Woolf2021!$J$9:$J$93*$C100*IF(Z$58=Fperm_SI_Woolf2021!$E$9:$E$93,1,EXP(LN((1.1*(Fperm_SI_Woolf2021!$E$9:$E$93-Z$58)-63.1579*EXP(-0.19*Fperm_SI_Woolf2021!$E$9:$E$93)+63.1579*EXP(-0.19*Z$58))/(Fperm_SI_Woolf2021!$E$9:$E$93-Z$58))*(Z$58-Fperm_SI_Woolf2021!$E$9:$E$93)/10))) + Fperm_SI_Woolf2021!$H$9:$H$93*EXP(-Fperm_SI_Woolf2021!$K$9:$K$93*$C100*IF(Z$58=Fperm_SI_Woolf2021!$E$9:$E$93,1,EXP(LN((1.1*(Fperm_SI_Woolf2021!$E$9:$E$93-Z$58)-63.1579*EXP(-0.19*Fperm_SI_Woolf2021!$E$9:$E$93)+63.1579*EXP(-0.19*Z$58))/(Fperm_SI_Woolf2021!$E$9:$E$93-Z$58))*(Z$58-Fperm_SI_Woolf2021!$E$9:$E$93)/10))),Fperm_SI_Woolf2021!$D$9:$D$93)*Z$57+INTERCEPT(Fperm_SI_Woolf2021!$F$9:$F$93*EXP(-Fperm_SI_Woolf2021!$I$9:$I$93*$C100*IF(Z$58=Fperm_SI_Woolf2021!$E$9:$E$93,1,EXP(LN((1.1*(Fperm_SI_Woolf2021!$E$9:$E$93-Z$58)-63.1579*EXP(-0.19*Fperm_SI_Woolf2021!$E$9:$E$93)+63.1579*EXP(-0.19*Z$58))/(Fperm_SI_Woolf2021!$E$9:$E$93-Z$58))*(Z$58-Fperm_SI_Woolf2021!$E$9:$E$93)/10))) + Fperm_SI_Woolf2021!$G$9:$G$93*EXP(-Fperm_SI_Woolf2021!$J$9:$J$93*$C100*IF(Z$58=Fperm_SI_Woolf2021!$E$9:$E$93,1,EXP(LN((1.1*(Fperm_SI_Woolf2021!$E$9:$E$93-Z$58)-63.1579*EXP(-0.19*Fperm_SI_Woolf2021!$E$9:$E$93)+63.1579*EXP(-0.19*Z$58))/(Fperm_SI_Woolf2021!$E$9:$E$93-Z$58))*(Z$58-Fperm_SI_Woolf2021!$E$9:$E$93)/10))) + Fperm_SI_Woolf2021!$H$9:$H$93*EXP(-Fperm_SI_Woolf2021!$K$9:$K$93*$C100*IF(Z$58=Fperm_SI_Woolf2021!$E$9:$E$93,1,EXP(LN((1.1*(Fperm_SI_Woolf2021!$E$9:$E$93-Z$58)-63.1579*EXP(-0.19*Fperm_SI_Woolf2021!$E$9:$E$93)+63.1579*EXP(-0.19*Z$58))/(Fperm_SI_Woolf2021!$E$9:$E$93-Z$58))*(Z$58-Fperm_SI_Woolf2021!$E$9:$E$93)/10))),Fperm_SI_Woolf2021!$D$9:$D$93))</f>
        <v>0.56842192345578346</v>
      </c>
      <c r="AA100" s="51" cm="1">
        <f t="array" ref="AA100">MIN(1,SLOPE(Fperm_SI_Woolf2021!$F$9:$F$93*EXP(-Fperm_SI_Woolf2021!$I$9:$I$93*$C100*IF(AA$58=Fperm_SI_Woolf2021!$E$9:$E$93,1,EXP(LN((1.1*(Fperm_SI_Woolf2021!$E$9:$E$93-AA$58)-63.1579*EXP(-0.19*Fperm_SI_Woolf2021!$E$9:$E$93)+63.1579*EXP(-0.19*AA$58))/(Fperm_SI_Woolf2021!$E$9:$E$93-AA$58))*(AA$58-Fperm_SI_Woolf2021!$E$9:$E$93)/10))) + Fperm_SI_Woolf2021!$G$9:$G$93*EXP(-Fperm_SI_Woolf2021!$J$9:$J$93*$C100*IF(AA$58=Fperm_SI_Woolf2021!$E$9:$E$93,1,EXP(LN((1.1*(Fperm_SI_Woolf2021!$E$9:$E$93-AA$58)-63.1579*EXP(-0.19*Fperm_SI_Woolf2021!$E$9:$E$93)+63.1579*EXP(-0.19*AA$58))/(Fperm_SI_Woolf2021!$E$9:$E$93-AA$58))*(AA$58-Fperm_SI_Woolf2021!$E$9:$E$93)/10))) + Fperm_SI_Woolf2021!$H$9:$H$93*EXP(-Fperm_SI_Woolf2021!$K$9:$K$93*$C100*IF(AA$58=Fperm_SI_Woolf2021!$E$9:$E$93,1,EXP(LN((1.1*(Fperm_SI_Woolf2021!$E$9:$E$93-AA$58)-63.1579*EXP(-0.19*Fperm_SI_Woolf2021!$E$9:$E$93)+63.1579*EXP(-0.19*AA$58))/(Fperm_SI_Woolf2021!$E$9:$E$93-AA$58))*(AA$58-Fperm_SI_Woolf2021!$E$9:$E$93)/10))),Fperm_SI_Woolf2021!$D$9:$D$93)*AA$57+INTERCEPT(Fperm_SI_Woolf2021!$F$9:$F$93*EXP(-Fperm_SI_Woolf2021!$I$9:$I$93*$C100*IF(AA$58=Fperm_SI_Woolf2021!$E$9:$E$93,1,EXP(LN((1.1*(Fperm_SI_Woolf2021!$E$9:$E$93-AA$58)-63.1579*EXP(-0.19*Fperm_SI_Woolf2021!$E$9:$E$93)+63.1579*EXP(-0.19*AA$58))/(Fperm_SI_Woolf2021!$E$9:$E$93-AA$58))*(AA$58-Fperm_SI_Woolf2021!$E$9:$E$93)/10))) + Fperm_SI_Woolf2021!$G$9:$G$93*EXP(-Fperm_SI_Woolf2021!$J$9:$J$93*$C100*IF(AA$58=Fperm_SI_Woolf2021!$E$9:$E$93,1,EXP(LN((1.1*(Fperm_SI_Woolf2021!$E$9:$E$93-AA$58)-63.1579*EXP(-0.19*Fperm_SI_Woolf2021!$E$9:$E$93)+63.1579*EXP(-0.19*AA$58))/(Fperm_SI_Woolf2021!$E$9:$E$93-AA$58))*(AA$58-Fperm_SI_Woolf2021!$E$9:$E$93)/10))) + Fperm_SI_Woolf2021!$H$9:$H$93*EXP(-Fperm_SI_Woolf2021!$K$9:$K$93*$C100*IF(AA$58=Fperm_SI_Woolf2021!$E$9:$E$93,1,EXP(LN((1.1*(Fperm_SI_Woolf2021!$E$9:$E$93-AA$58)-63.1579*EXP(-0.19*Fperm_SI_Woolf2021!$E$9:$E$93)+63.1579*EXP(-0.19*AA$58))/(Fperm_SI_Woolf2021!$E$9:$E$93-AA$58))*(AA$58-Fperm_SI_Woolf2021!$E$9:$E$93)/10))),Fperm_SI_Woolf2021!$D$9:$D$93))</f>
        <v>0.53686331730023706</v>
      </c>
      <c r="AB100" s="51" cm="1">
        <f t="array" ref="AB100">MIN(1,SLOPE(Fperm_SI_Woolf2021!$F$9:$F$93*EXP(-Fperm_SI_Woolf2021!$I$9:$I$93*$C100*IF(AB$58=Fperm_SI_Woolf2021!$E$9:$E$93,1,EXP(LN((1.1*(Fperm_SI_Woolf2021!$E$9:$E$93-AB$58)-63.1579*EXP(-0.19*Fperm_SI_Woolf2021!$E$9:$E$93)+63.1579*EXP(-0.19*AB$58))/(Fperm_SI_Woolf2021!$E$9:$E$93-AB$58))*(AB$58-Fperm_SI_Woolf2021!$E$9:$E$93)/10))) + Fperm_SI_Woolf2021!$G$9:$G$93*EXP(-Fperm_SI_Woolf2021!$J$9:$J$93*$C100*IF(AB$58=Fperm_SI_Woolf2021!$E$9:$E$93,1,EXP(LN((1.1*(Fperm_SI_Woolf2021!$E$9:$E$93-AB$58)-63.1579*EXP(-0.19*Fperm_SI_Woolf2021!$E$9:$E$93)+63.1579*EXP(-0.19*AB$58))/(Fperm_SI_Woolf2021!$E$9:$E$93-AB$58))*(AB$58-Fperm_SI_Woolf2021!$E$9:$E$93)/10))) + Fperm_SI_Woolf2021!$H$9:$H$93*EXP(-Fperm_SI_Woolf2021!$K$9:$K$93*$C100*IF(AB$58=Fperm_SI_Woolf2021!$E$9:$E$93,1,EXP(LN((1.1*(Fperm_SI_Woolf2021!$E$9:$E$93-AB$58)-63.1579*EXP(-0.19*Fperm_SI_Woolf2021!$E$9:$E$93)+63.1579*EXP(-0.19*AB$58))/(Fperm_SI_Woolf2021!$E$9:$E$93-AB$58))*(AB$58-Fperm_SI_Woolf2021!$E$9:$E$93)/10))),Fperm_SI_Woolf2021!$D$9:$D$93)*AB$57+INTERCEPT(Fperm_SI_Woolf2021!$F$9:$F$93*EXP(-Fperm_SI_Woolf2021!$I$9:$I$93*$C100*IF(AB$58=Fperm_SI_Woolf2021!$E$9:$E$93,1,EXP(LN((1.1*(Fperm_SI_Woolf2021!$E$9:$E$93-AB$58)-63.1579*EXP(-0.19*Fperm_SI_Woolf2021!$E$9:$E$93)+63.1579*EXP(-0.19*AB$58))/(Fperm_SI_Woolf2021!$E$9:$E$93-AB$58))*(AB$58-Fperm_SI_Woolf2021!$E$9:$E$93)/10))) + Fperm_SI_Woolf2021!$G$9:$G$93*EXP(-Fperm_SI_Woolf2021!$J$9:$J$93*$C100*IF(AB$58=Fperm_SI_Woolf2021!$E$9:$E$93,1,EXP(LN((1.1*(Fperm_SI_Woolf2021!$E$9:$E$93-AB$58)-63.1579*EXP(-0.19*Fperm_SI_Woolf2021!$E$9:$E$93)+63.1579*EXP(-0.19*AB$58))/(Fperm_SI_Woolf2021!$E$9:$E$93-AB$58))*(AB$58-Fperm_SI_Woolf2021!$E$9:$E$93)/10))) + Fperm_SI_Woolf2021!$H$9:$H$93*EXP(-Fperm_SI_Woolf2021!$K$9:$K$93*$C100*IF(AB$58=Fperm_SI_Woolf2021!$E$9:$E$93,1,EXP(LN((1.1*(Fperm_SI_Woolf2021!$E$9:$E$93-AB$58)-63.1579*EXP(-0.19*Fperm_SI_Woolf2021!$E$9:$E$93)+63.1579*EXP(-0.19*AB$58))/(Fperm_SI_Woolf2021!$E$9:$E$93-AB$58))*(AB$58-Fperm_SI_Woolf2021!$E$9:$E$93)/10))),Fperm_SI_Woolf2021!$D$9:$D$93))</f>
        <v>0.50530471114469078</v>
      </c>
      <c r="AC100" s="51" cm="1">
        <f t="array" ref="AC100">MIN(1,SLOPE(Fperm_SI_Woolf2021!$F$9:$F$93*EXP(-Fperm_SI_Woolf2021!$I$9:$I$93*$C100*IF(AC$58=Fperm_SI_Woolf2021!$E$9:$E$93,1,EXP(LN((1.1*(Fperm_SI_Woolf2021!$E$9:$E$93-AC$58)-63.1579*EXP(-0.19*Fperm_SI_Woolf2021!$E$9:$E$93)+63.1579*EXP(-0.19*AC$58))/(Fperm_SI_Woolf2021!$E$9:$E$93-AC$58))*(AC$58-Fperm_SI_Woolf2021!$E$9:$E$93)/10))) + Fperm_SI_Woolf2021!$G$9:$G$93*EXP(-Fperm_SI_Woolf2021!$J$9:$J$93*$C100*IF(AC$58=Fperm_SI_Woolf2021!$E$9:$E$93,1,EXP(LN((1.1*(Fperm_SI_Woolf2021!$E$9:$E$93-AC$58)-63.1579*EXP(-0.19*Fperm_SI_Woolf2021!$E$9:$E$93)+63.1579*EXP(-0.19*AC$58))/(Fperm_SI_Woolf2021!$E$9:$E$93-AC$58))*(AC$58-Fperm_SI_Woolf2021!$E$9:$E$93)/10))) + Fperm_SI_Woolf2021!$H$9:$H$93*EXP(-Fperm_SI_Woolf2021!$K$9:$K$93*$C100*IF(AC$58=Fperm_SI_Woolf2021!$E$9:$E$93,1,EXP(LN((1.1*(Fperm_SI_Woolf2021!$E$9:$E$93-AC$58)-63.1579*EXP(-0.19*Fperm_SI_Woolf2021!$E$9:$E$93)+63.1579*EXP(-0.19*AC$58))/(Fperm_SI_Woolf2021!$E$9:$E$93-AC$58))*(AC$58-Fperm_SI_Woolf2021!$E$9:$E$93)/10))),Fperm_SI_Woolf2021!$D$9:$D$93)*AC$57+INTERCEPT(Fperm_SI_Woolf2021!$F$9:$F$93*EXP(-Fperm_SI_Woolf2021!$I$9:$I$93*$C100*IF(AC$58=Fperm_SI_Woolf2021!$E$9:$E$93,1,EXP(LN((1.1*(Fperm_SI_Woolf2021!$E$9:$E$93-AC$58)-63.1579*EXP(-0.19*Fperm_SI_Woolf2021!$E$9:$E$93)+63.1579*EXP(-0.19*AC$58))/(Fperm_SI_Woolf2021!$E$9:$E$93-AC$58))*(AC$58-Fperm_SI_Woolf2021!$E$9:$E$93)/10))) + Fperm_SI_Woolf2021!$G$9:$G$93*EXP(-Fperm_SI_Woolf2021!$J$9:$J$93*$C100*IF(AC$58=Fperm_SI_Woolf2021!$E$9:$E$93,1,EXP(LN((1.1*(Fperm_SI_Woolf2021!$E$9:$E$93-AC$58)-63.1579*EXP(-0.19*Fperm_SI_Woolf2021!$E$9:$E$93)+63.1579*EXP(-0.19*AC$58))/(Fperm_SI_Woolf2021!$E$9:$E$93-AC$58))*(AC$58-Fperm_SI_Woolf2021!$E$9:$E$93)/10))) + Fperm_SI_Woolf2021!$H$9:$H$93*EXP(-Fperm_SI_Woolf2021!$K$9:$K$93*$C100*IF(AC$58=Fperm_SI_Woolf2021!$E$9:$E$93,1,EXP(LN((1.1*(Fperm_SI_Woolf2021!$E$9:$E$93-AC$58)-63.1579*EXP(-0.19*Fperm_SI_Woolf2021!$E$9:$E$93)+63.1579*EXP(-0.19*AC$58))/(Fperm_SI_Woolf2021!$E$9:$E$93-AC$58))*(AC$58-Fperm_SI_Woolf2021!$E$9:$E$93)/10))),Fperm_SI_Woolf2021!$D$9:$D$93))</f>
        <v>0.47374610498914443</v>
      </c>
      <c r="AD100" s="51" cm="1">
        <f t="array" ref="AD100">MIN(1,SLOPE(Fperm_SI_Woolf2021!$F$9:$F$93*EXP(-Fperm_SI_Woolf2021!$I$9:$I$93*$C100*IF(AD$58=Fperm_SI_Woolf2021!$E$9:$E$93,1,EXP(LN((1.1*(Fperm_SI_Woolf2021!$E$9:$E$93-AD$58)-63.1579*EXP(-0.19*Fperm_SI_Woolf2021!$E$9:$E$93)+63.1579*EXP(-0.19*AD$58))/(Fperm_SI_Woolf2021!$E$9:$E$93-AD$58))*(AD$58-Fperm_SI_Woolf2021!$E$9:$E$93)/10))) + Fperm_SI_Woolf2021!$G$9:$G$93*EXP(-Fperm_SI_Woolf2021!$J$9:$J$93*$C100*IF(AD$58=Fperm_SI_Woolf2021!$E$9:$E$93,1,EXP(LN((1.1*(Fperm_SI_Woolf2021!$E$9:$E$93-AD$58)-63.1579*EXP(-0.19*Fperm_SI_Woolf2021!$E$9:$E$93)+63.1579*EXP(-0.19*AD$58))/(Fperm_SI_Woolf2021!$E$9:$E$93-AD$58))*(AD$58-Fperm_SI_Woolf2021!$E$9:$E$93)/10))) + Fperm_SI_Woolf2021!$H$9:$H$93*EXP(-Fperm_SI_Woolf2021!$K$9:$K$93*$C100*IF(AD$58=Fperm_SI_Woolf2021!$E$9:$E$93,1,EXP(LN((1.1*(Fperm_SI_Woolf2021!$E$9:$E$93-AD$58)-63.1579*EXP(-0.19*Fperm_SI_Woolf2021!$E$9:$E$93)+63.1579*EXP(-0.19*AD$58))/(Fperm_SI_Woolf2021!$E$9:$E$93-AD$58))*(AD$58-Fperm_SI_Woolf2021!$E$9:$E$93)/10))),Fperm_SI_Woolf2021!$D$9:$D$93)*AD$57+INTERCEPT(Fperm_SI_Woolf2021!$F$9:$F$93*EXP(-Fperm_SI_Woolf2021!$I$9:$I$93*$C100*IF(AD$58=Fperm_SI_Woolf2021!$E$9:$E$93,1,EXP(LN((1.1*(Fperm_SI_Woolf2021!$E$9:$E$93-AD$58)-63.1579*EXP(-0.19*Fperm_SI_Woolf2021!$E$9:$E$93)+63.1579*EXP(-0.19*AD$58))/(Fperm_SI_Woolf2021!$E$9:$E$93-AD$58))*(AD$58-Fperm_SI_Woolf2021!$E$9:$E$93)/10))) + Fperm_SI_Woolf2021!$G$9:$G$93*EXP(-Fperm_SI_Woolf2021!$J$9:$J$93*$C100*IF(AD$58=Fperm_SI_Woolf2021!$E$9:$E$93,1,EXP(LN((1.1*(Fperm_SI_Woolf2021!$E$9:$E$93-AD$58)-63.1579*EXP(-0.19*Fperm_SI_Woolf2021!$E$9:$E$93)+63.1579*EXP(-0.19*AD$58))/(Fperm_SI_Woolf2021!$E$9:$E$93-AD$58))*(AD$58-Fperm_SI_Woolf2021!$E$9:$E$93)/10))) + Fperm_SI_Woolf2021!$H$9:$H$93*EXP(-Fperm_SI_Woolf2021!$K$9:$K$93*$C100*IF(AD$58=Fperm_SI_Woolf2021!$E$9:$E$93,1,EXP(LN((1.1*(Fperm_SI_Woolf2021!$E$9:$E$93-AD$58)-63.1579*EXP(-0.19*Fperm_SI_Woolf2021!$E$9:$E$93)+63.1579*EXP(-0.19*AD$58))/(Fperm_SI_Woolf2021!$E$9:$E$93-AD$58))*(AD$58-Fperm_SI_Woolf2021!$E$9:$E$93)/10))),Fperm_SI_Woolf2021!$D$9:$D$93))</f>
        <v>0.44218749883359809</v>
      </c>
      <c r="AE100" s="51" cm="1">
        <f t="array" ref="AE100">MIN(1,SLOPE(Fperm_SI_Woolf2021!$F$9:$F$93*EXP(-Fperm_SI_Woolf2021!$I$9:$I$93*$C100*IF(AE$58=Fperm_SI_Woolf2021!$E$9:$E$93,1,EXP(LN((1.1*(Fperm_SI_Woolf2021!$E$9:$E$93-AE$58)-63.1579*EXP(-0.19*Fperm_SI_Woolf2021!$E$9:$E$93)+63.1579*EXP(-0.19*AE$58))/(Fperm_SI_Woolf2021!$E$9:$E$93-AE$58))*(AE$58-Fperm_SI_Woolf2021!$E$9:$E$93)/10))) + Fperm_SI_Woolf2021!$G$9:$G$93*EXP(-Fperm_SI_Woolf2021!$J$9:$J$93*$C100*IF(AE$58=Fperm_SI_Woolf2021!$E$9:$E$93,1,EXP(LN((1.1*(Fperm_SI_Woolf2021!$E$9:$E$93-AE$58)-63.1579*EXP(-0.19*Fperm_SI_Woolf2021!$E$9:$E$93)+63.1579*EXP(-0.19*AE$58))/(Fperm_SI_Woolf2021!$E$9:$E$93-AE$58))*(AE$58-Fperm_SI_Woolf2021!$E$9:$E$93)/10))) + Fperm_SI_Woolf2021!$H$9:$H$93*EXP(-Fperm_SI_Woolf2021!$K$9:$K$93*$C100*IF(AE$58=Fperm_SI_Woolf2021!$E$9:$E$93,1,EXP(LN((1.1*(Fperm_SI_Woolf2021!$E$9:$E$93-AE$58)-63.1579*EXP(-0.19*Fperm_SI_Woolf2021!$E$9:$E$93)+63.1579*EXP(-0.19*AE$58))/(Fperm_SI_Woolf2021!$E$9:$E$93-AE$58))*(AE$58-Fperm_SI_Woolf2021!$E$9:$E$93)/10))),Fperm_SI_Woolf2021!$D$9:$D$93)*AE$57+INTERCEPT(Fperm_SI_Woolf2021!$F$9:$F$93*EXP(-Fperm_SI_Woolf2021!$I$9:$I$93*$C100*IF(AE$58=Fperm_SI_Woolf2021!$E$9:$E$93,1,EXP(LN((1.1*(Fperm_SI_Woolf2021!$E$9:$E$93-AE$58)-63.1579*EXP(-0.19*Fperm_SI_Woolf2021!$E$9:$E$93)+63.1579*EXP(-0.19*AE$58))/(Fperm_SI_Woolf2021!$E$9:$E$93-AE$58))*(AE$58-Fperm_SI_Woolf2021!$E$9:$E$93)/10))) + Fperm_SI_Woolf2021!$G$9:$G$93*EXP(-Fperm_SI_Woolf2021!$J$9:$J$93*$C100*IF(AE$58=Fperm_SI_Woolf2021!$E$9:$E$93,1,EXP(LN((1.1*(Fperm_SI_Woolf2021!$E$9:$E$93-AE$58)-63.1579*EXP(-0.19*Fperm_SI_Woolf2021!$E$9:$E$93)+63.1579*EXP(-0.19*AE$58))/(Fperm_SI_Woolf2021!$E$9:$E$93-AE$58))*(AE$58-Fperm_SI_Woolf2021!$E$9:$E$93)/10))) + Fperm_SI_Woolf2021!$H$9:$H$93*EXP(-Fperm_SI_Woolf2021!$K$9:$K$93*$C100*IF(AE$58=Fperm_SI_Woolf2021!$E$9:$E$93,1,EXP(LN((1.1*(Fperm_SI_Woolf2021!$E$9:$E$93-AE$58)-63.1579*EXP(-0.19*Fperm_SI_Woolf2021!$E$9:$E$93)+63.1579*EXP(-0.19*AE$58))/(Fperm_SI_Woolf2021!$E$9:$E$93-AE$58))*(AE$58-Fperm_SI_Woolf2021!$E$9:$E$93)/10))),Fperm_SI_Woolf2021!$D$9:$D$93))</f>
        <v>0.41062889267805175</v>
      </c>
      <c r="AF100" s="51" cm="1">
        <f t="array" ref="AF100">MIN(1,SLOPE(Fperm_SI_Woolf2021!$F$9:$F$93*EXP(-Fperm_SI_Woolf2021!$I$9:$I$93*$C100*IF(AF$58=Fperm_SI_Woolf2021!$E$9:$E$93,1,EXP(LN((1.1*(Fperm_SI_Woolf2021!$E$9:$E$93-AF$58)-63.1579*EXP(-0.19*Fperm_SI_Woolf2021!$E$9:$E$93)+63.1579*EXP(-0.19*AF$58))/(Fperm_SI_Woolf2021!$E$9:$E$93-AF$58))*(AF$58-Fperm_SI_Woolf2021!$E$9:$E$93)/10))) + Fperm_SI_Woolf2021!$G$9:$G$93*EXP(-Fperm_SI_Woolf2021!$J$9:$J$93*$C100*IF(AF$58=Fperm_SI_Woolf2021!$E$9:$E$93,1,EXP(LN((1.1*(Fperm_SI_Woolf2021!$E$9:$E$93-AF$58)-63.1579*EXP(-0.19*Fperm_SI_Woolf2021!$E$9:$E$93)+63.1579*EXP(-0.19*AF$58))/(Fperm_SI_Woolf2021!$E$9:$E$93-AF$58))*(AF$58-Fperm_SI_Woolf2021!$E$9:$E$93)/10))) + Fperm_SI_Woolf2021!$H$9:$H$93*EXP(-Fperm_SI_Woolf2021!$K$9:$K$93*$C100*IF(AF$58=Fperm_SI_Woolf2021!$E$9:$E$93,1,EXP(LN((1.1*(Fperm_SI_Woolf2021!$E$9:$E$93-AF$58)-63.1579*EXP(-0.19*Fperm_SI_Woolf2021!$E$9:$E$93)+63.1579*EXP(-0.19*AF$58))/(Fperm_SI_Woolf2021!$E$9:$E$93-AF$58))*(AF$58-Fperm_SI_Woolf2021!$E$9:$E$93)/10))),Fperm_SI_Woolf2021!$D$9:$D$93)*AF$57+INTERCEPT(Fperm_SI_Woolf2021!$F$9:$F$93*EXP(-Fperm_SI_Woolf2021!$I$9:$I$93*$C100*IF(AF$58=Fperm_SI_Woolf2021!$E$9:$E$93,1,EXP(LN((1.1*(Fperm_SI_Woolf2021!$E$9:$E$93-AF$58)-63.1579*EXP(-0.19*Fperm_SI_Woolf2021!$E$9:$E$93)+63.1579*EXP(-0.19*AF$58))/(Fperm_SI_Woolf2021!$E$9:$E$93-AF$58))*(AF$58-Fperm_SI_Woolf2021!$E$9:$E$93)/10))) + Fperm_SI_Woolf2021!$G$9:$G$93*EXP(-Fperm_SI_Woolf2021!$J$9:$J$93*$C100*IF(AF$58=Fperm_SI_Woolf2021!$E$9:$E$93,1,EXP(LN((1.1*(Fperm_SI_Woolf2021!$E$9:$E$93-AF$58)-63.1579*EXP(-0.19*Fperm_SI_Woolf2021!$E$9:$E$93)+63.1579*EXP(-0.19*AF$58))/(Fperm_SI_Woolf2021!$E$9:$E$93-AF$58))*(AF$58-Fperm_SI_Woolf2021!$E$9:$E$93)/10))) + Fperm_SI_Woolf2021!$H$9:$H$93*EXP(-Fperm_SI_Woolf2021!$K$9:$K$93*$C100*IF(AF$58=Fperm_SI_Woolf2021!$E$9:$E$93,1,EXP(LN((1.1*(Fperm_SI_Woolf2021!$E$9:$E$93-AF$58)-63.1579*EXP(-0.19*Fperm_SI_Woolf2021!$E$9:$E$93)+63.1579*EXP(-0.19*AF$58))/(Fperm_SI_Woolf2021!$E$9:$E$93-AF$58))*(AF$58-Fperm_SI_Woolf2021!$E$9:$E$93)/10))),Fperm_SI_Woolf2021!$D$9:$D$93))</f>
        <v>0.37907028652250535</v>
      </c>
      <c r="AG100" s="51" cm="1">
        <f t="array" ref="AG100">MIN(1,SLOPE(Fperm_SI_Woolf2021!$F$9:$F$93*EXP(-Fperm_SI_Woolf2021!$I$9:$I$93*$C100*IF(AG$58=Fperm_SI_Woolf2021!$E$9:$E$93,1,EXP(LN((1.1*(Fperm_SI_Woolf2021!$E$9:$E$93-AG$58)-63.1579*EXP(-0.19*Fperm_SI_Woolf2021!$E$9:$E$93)+63.1579*EXP(-0.19*AG$58))/(Fperm_SI_Woolf2021!$E$9:$E$93-AG$58))*(AG$58-Fperm_SI_Woolf2021!$E$9:$E$93)/10))) + Fperm_SI_Woolf2021!$G$9:$G$93*EXP(-Fperm_SI_Woolf2021!$J$9:$J$93*$C100*IF(AG$58=Fperm_SI_Woolf2021!$E$9:$E$93,1,EXP(LN((1.1*(Fperm_SI_Woolf2021!$E$9:$E$93-AG$58)-63.1579*EXP(-0.19*Fperm_SI_Woolf2021!$E$9:$E$93)+63.1579*EXP(-0.19*AG$58))/(Fperm_SI_Woolf2021!$E$9:$E$93-AG$58))*(AG$58-Fperm_SI_Woolf2021!$E$9:$E$93)/10))) + Fperm_SI_Woolf2021!$H$9:$H$93*EXP(-Fperm_SI_Woolf2021!$K$9:$K$93*$C100*IF(AG$58=Fperm_SI_Woolf2021!$E$9:$E$93,1,EXP(LN((1.1*(Fperm_SI_Woolf2021!$E$9:$E$93-AG$58)-63.1579*EXP(-0.19*Fperm_SI_Woolf2021!$E$9:$E$93)+63.1579*EXP(-0.19*AG$58))/(Fperm_SI_Woolf2021!$E$9:$E$93-AG$58))*(AG$58-Fperm_SI_Woolf2021!$E$9:$E$93)/10))),Fperm_SI_Woolf2021!$D$9:$D$93)*AG$57+INTERCEPT(Fperm_SI_Woolf2021!$F$9:$F$93*EXP(-Fperm_SI_Woolf2021!$I$9:$I$93*$C100*IF(AG$58=Fperm_SI_Woolf2021!$E$9:$E$93,1,EXP(LN((1.1*(Fperm_SI_Woolf2021!$E$9:$E$93-AG$58)-63.1579*EXP(-0.19*Fperm_SI_Woolf2021!$E$9:$E$93)+63.1579*EXP(-0.19*AG$58))/(Fperm_SI_Woolf2021!$E$9:$E$93-AG$58))*(AG$58-Fperm_SI_Woolf2021!$E$9:$E$93)/10))) + Fperm_SI_Woolf2021!$G$9:$G$93*EXP(-Fperm_SI_Woolf2021!$J$9:$J$93*$C100*IF(AG$58=Fperm_SI_Woolf2021!$E$9:$E$93,1,EXP(LN((1.1*(Fperm_SI_Woolf2021!$E$9:$E$93-AG$58)-63.1579*EXP(-0.19*Fperm_SI_Woolf2021!$E$9:$E$93)+63.1579*EXP(-0.19*AG$58))/(Fperm_SI_Woolf2021!$E$9:$E$93-AG$58))*(AG$58-Fperm_SI_Woolf2021!$E$9:$E$93)/10))) + Fperm_SI_Woolf2021!$H$9:$H$93*EXP(-Fperm_SI_Woolf2021!$K$9:$K$93*$C100*IF(AG$58=Fperm_SI_Woolf2021!$E$9:$E$93,1,EXP(LN((1.1*(Fperm_SI_Woolf2021!$E$9:$E$93-AG$58)-63.1579*EXP(-0.19*Fperm_SI_Woolf2021!$E$9:$E$93)+63.1579*EXP(-0.19*AG$58))/(Fperm_SI_Woolf2021!$E$9:$E$93-AG$58))*(AG$58-Fperm_SI_Woolf2021!$E$9:$E$93)/10))),Fperm_SI_Woolf2021!$D$9:$D$93))</f>
        <v>0.34751168036695901</v>
      </c>
      <c r="AH100" s="51" cm="1">
        <f t="array" ref="AH100">MIN(1,SLOPE(Fperm_SI_Woolf2021!$F$9:$F$93*EXP(-Fperm_SI_Woolf2021!$I$9:$I$93*$C100*IF(AH$58=Fperm_SI_Woolf2021!$E$9:$E$93,1,EXP(LN((1.1*(Fperm_SI_Woolf2021!$E$9:$E$93-AH$58)-63.1579*EXP(-0.19*Fperm_SI_Woolf2021!$E$9:$E$93)+63.1579*EXP(-0.19*AH$58))/(Fperm_SI_Woolf2021!$E$9:$E$93-AH$58))*(AH$58-Fperm_SI_Woolf2021!$E$9:$E$93)/10))) + Fperm_SI_Woolf2021!$G$9:$G$93*EXP(-Fperm_SI_Woolf2021!$J$9:$J$93*$C100*IF(AH$58=Fperm_SI_Woolf2021!$E$9:$E$93,1,EXP(LN((1.1*(Fperm_SI_Woolf2021!$E$9:$E$93-AH$58)-63.1579*EXP(-0.19*Fperm_SI_Woolf2021!$E$9:$E$93)+63.1579*EXP(-0.19*AH$58))/(Fperm_SI_Woolf2021!$E$9:$E$93-AH$58))*(AH$58-Fperm_SI_Woolf2021!$E$9:$E$93)/10))) + Fperm_SI_Woolf2021!$H$9:$H$93*EXP(-Fperm_SI_Woolf2021!$K$9:$K$93*$C100*IF(AH$58=Fperm_SI_Woolf2021!$E$9:$E$93,1,EXP(LN((1.1*(Fperm_SI_Woolf2021!$E$9:$E$93-AH$58)-63.1579*EXP(-0.19*Fperm_SI_Woolf2021!$E$9:$E$93)+63.1579*EXP(-0.19*AH$58))/(Fperm_SI_Woolf2021!$E$9:$E$93-AH$58))*(AH$58-Fperm_SI_Woolf2021!$E$9:$E$93)/10))),Fperm_SI_Woolf2021!$D$9:$D$93)*AH$57+INTERCEPT(Fperm_SI_Woolf2021!$F$9:$F$93*EXP(-Fperm_SI_Woolf2021!$I$9:$I$93*$C100*IF(AH$58=Fperm_SI_Woolf2021!$E$9:$E$93,1,EXP(LN((1.1*(Fperm_SI_Woolf2021!$E$9:$E$93-AH$58)-63.1579*EXP(-0.19*Fperm_SI_Woolf2021!$E$9:$E$93)+63.1579*EXP(-0.19*AH$58))/(Fperm_SI_Woolf2021!$E$9:$E$93-AH$58))*(AH$58-Fperm_SI_Woolf2021!$E$9:$E$93)/10))) + Fperm_SI_Woolf2021!$G$9:$G$93*EXP(-Fperm_SI_Woolf2021!$J$9:$J$93*$C100*IF(AH$58=Fperm_SI_Woolf2021!$E$9:$E$93,1,EXP(LN((1.1*(Fperm_SI_Woolf2021!$E$9:$E$93-AH$58)-63.1579*EXP(-0.19*Fperm_SI_Woolf2021!$E$9:$E$93)+63.1579*EXP(-0.19*AH$58))/(Fperm_SI_Woolf2021!$E$9:$E$93-AH$58))*(AH$58-Fperm_SI_Woolf2021!$E$9:$E$93)/10))) + Fperm_SI_Woolf2021!$H$9:$H$93*EXP(-Fperm_SI_Woolf2021!$K$9:$K$93*$C100*IF(AH$58=Fperm_SI_Woolf2021!$E$9:$E$93,1,EXP(LN((1.1*(Fperm_SI_Woolf2021!$E$9:$E$93-AH$58)-63.1579*EXP(-0.19*Fperm_SI_Woolf2021!$E$9:$E$93)+63.1579*EXP(-0.19*AH$58))/(Fperm_SI_Woolf2021!$E$9:$E$93-AH$58))*(AH$58-Fperm_SI_Woolf2021!$E$9:$E$93)/10))),Fperm_SI_Woolf2021!$D$9:$D$93))</f>
        <v>0.63236088764921572</v>
      </c>
      <c r="AI100" s="51" cm="1">
        <f t="array" ref="AI100">MIN(1,SLOPE(Fperm_SI_Woolf2021!$F$9:$F$93*EXP(-Fperm_SI_Woolf2021!$I$9:$I$93*$C100*IF(AI$58=Fperm_SI_Woolf2021!$E$9:$E$93,1,EXP(LN((1.1*(Fperm_SI_Woolf2021!$E$9:$E$93-AI$58)-63.1579*EXP(-0.19*Fperm_SI_Woolf2021!$E$9:$E$93)+63.1579*EXP(-0.19*AI$58))/(Fperm_SI_Woolf2021!$E$9:$E$93-AI$58))*(AI$58-Fperm_SI_Woolf2021!$E$9:$E$93)/10))) + Fperm_SI_Woolf2021!$G$9:$G$93*EXP(-Fperm_SI_Woolf2021!$J$9:$J$93*$C100*IF(AI$58=Fperm_SI_Woolf2021!$E$9:$E$93,1,EXP(LN((1.1*(Fperm_SI_Woolf2021!$E$9:$E$93-AI$58)-63.1579*EXP(-0.19*Fperm_SI_Woolf2021!$E$9:$E$93)+63.1579*EXP(-0.19*AI$58))/(Fperm_SI_Woolf2021!$E$9:$E$93-AI$58))*(AI$58-Fperm_SI_Woolf2021!$E$9:$E$93)/10))) + Fperm_SI_Woolf2021!$H$9:$H$93*EXP(-Fperm_SI_Woolf2021!$K$9:$K$93*$C100*IF(AI$58=Fperm_SI_Woolf2021!$E$9:$E$93,1,EXP(LN((1.1*(Fperm_SI_Woolf2021!$E$9:$E$93-AI$58)-63.1579*EXP(-0.19*Fperm_SI_Woolf2021!$E$9:$E$93)+63.1579*EXP(-0.19*AI$58))/(Fperm_SI_Woolf2021!$E$9:$E$93-AI$58))*(AI$58-Fperm_SI_Woolf2021!$E$9:$E$93)/10))),Fperm_SI_Woolf2021!$D$9:$D$93)*AI$57+INTERCEPT(Fperm_SI_Woolf2021!$F$9:$F$93*EXP(-Fperm_SI_Woolf2021!$I$9:$I$93*$C100*IF(AI$58=Fperm_SI_Woolf2021!$E$9:$E$93,1,EXP(LN((1.1*(Fperm_SI_Woolf2021!$E$9:$E$93-AI$58)-63.1579*EXP(-0.19*Fperm_SI_Woolf2021!$E$9:$E$93)+63.1579*EXP(-0.19*AI$58))/(Fperm_SI_Woolf2021!$E$9:$E$93-AI$58))*(AI$58-Fperm_SI_Woolf2021!$E$9:$E$93)/10))) + Fperm_SI_Woolf2021!$G$9:$G$93*EXP(-Fperm_SI_Woolf2021!$J$9:$J$93*$C100*IF(AI$58=Fperm_SI_Woolf2021!$E$9:$E$93,1,EXP(LN((1.1*(Fperm_SI_Woolf2021!$E$9:$E$93-AI$58)-63.1579*EXP(-0.19*Fperm_SI_Woolf2021!$E$9:$E$93)+63.1579*EXP(-0.19*AI$58))/(Fperm_SI_Woolf2021!$E$9:$E$93-AI$58))*(AI$58-Fperm_SI_Woolf2021!$E$9:$E$93)/10))) + Fperm_SI_Woolf2021!$H$9:$H$93*EXP(-Fperm_SI_Woolf2021!$K$9:$K$93*$C100*IF(AI$58=Fperm_SI_Woolf2021!$E$9:$E$93,1,EXP(LN((1.1*(Fperm_SI_Woolf2021!$E$9:$E$93-AI$58)-63.1579*EXP(-0.19*Fperm_SI_Woolf2021!$E$9:$E$93)+63.1579*EXP(-0.19*AI$58))/(Fperm_SI_Woolf2021!$E$9:$E$93-AI$58))*(AI$58-Fperm_SI_Woolf2021!$E$9:$E$93)/10))),Fperm_SI_Woolf2021!$D$9:$D$93))</f>
        <v>0.60468779160766284</v>
      </c>
      <c r="AJ100" s="51" cm="1">
        <f t="array" ref="AJ100">MIN(1,SLOPE(Fperm_SI_Woolf2021!$F$9:$F$93*EXP(-Fperm_SI_Woolf2021!$I$9:$I$93*$C100*IF(AJ$58=Fperm_SI_Woolf2021!$E$9:$E$93,1,EXP(LN((1.1*(Fperm_SI_Woolf2021!$E$9:$E$93-AJ$58)-63.1579*EXP(-0.19*Fperm_SI_Woolf2021!$E$9:$E$93)+63.1579*EXP(-0.19*AJ$58))/(Fperm_SI_Woolf2021!$E$9:$E$93-AJ$58))*(AJ$58-Fperm_SI_Woolf2021!$E$9:$E$93)/10))) + Fperm_SI_Woolf2021!$G$9:$G$93*EXP(-Fperm_SI_Woolf2021!$J$9:$J$93*$C100*IF(AJ$58=Fperm_SI_Woolf2021!$E$9:$E$93,1,EXP(LN((1.1*(Fperm_SI_Woolf2021!$E$9:$E$93-AJ$58)-63.1579*EXP(-0.19*Fperm_SI_Woolf2021!$E$9:$E$93)+63.1579*EXP(-0.19*AJ$58))/(Fperm_SI_Woolf2021!$E$9:$E$93-AJ$58))*(AJ$58-Fperm_SI_Woolf2021!$E$9:$E$93)/10))) + Fperm_SI_Woolf2021!$H$9:$H$93*EXP(-Fperm_SI_Woolf2021!$K$9:$K$93*$C100*IF(AJ$58=Fperm_SI_Woolf2021!$E$9:$E$93,1,EXP(LN((1.1*(Fperm_SI_Woolf2021!$E$9:$E$93-AJ$58)-63.1579*EXP(-0.19*Fperm_SI_Woolf2021!$E$9:$E$93)+63.1579*EXP(-0.19*AJ$58))/(Fperm_SI_Woolf2021!$E$9:$E$93-AJ$58))*(AJ$58-Fperm_SI_Woolf2021!$E$9:$E$93)/10))),Fperm_SI_Woolf2021!$D$9:$D$93)*AJ$57+INTERCEPT(Fperm_SI_Woolf2021!$F$9:$F$93*EXP(-Fperm_SI_Woolf2021!$I$9:$I$93*$C100*IF(AJ$58=Fperm_SI_Woolf2021!$E$9:$E$93,1,EXP(LN((1.1*(Fperm_SI_Woolf2021!$E$9:$E$93-AJ$58)-63.1579*EXP(-0.19*Fperm_SI_Woolf2021!$E$9:$E$93)+63.1579*EXP(-0.19*AJ$58))/(Fperm_SI_Woolf2021!$E$9:$E$93-AJ$58))*(AJ$58-Fperm_SI_Woolf2021!$E$9:$E$93)/10))) + Fperm_SI_Woolf2021!$G$9:$G$93*EXP(-Fperm_SI_Woolf2021!$J$9:$J$93*$C100*IF(AJ$58=Fperm_SI_Woolf2021!$E$9:$E$93,1,EXP(LN((1.1*(Fperm_SI_Woolf2021!$E$9:$E$93-AJ$58)-63.1579*EXP(-0.19*Fperm_SI_Woolf2021!$E$9:$E$93)+63.1579*EXP(-0.19*AJ$58))/(Fperm_SI_Woolf2021!$E$9:$E$93-AJ$58))*(AJ$58-Fperm_SI_Woolf2021!$E$9:$E$93)/10))) + Fperm_SI_Woolf2021!$H$9:$H$93*EXP(-Fperm_SI_Woolf2021!$K$9:$K$93*$C100*IF(AJ$58=Fperm_SI_Woolf2021!$E$9:$E$93,1,EXP(LN((1.1*(Fperm_SI_Woolf2021!$E$9:$E$93-AJ$58)-63.1579*EXP(-0.19*Fperm_SI_Woolf2021!$E$9:$E$93)+63.1579*EXP(-0.19*AJ$58))/(Fperm_SI_Woolf2021!$E$9:$E$93-AJ$58))*(AJ$58-Fperm_SI_Woolf2021!$E$9:$E$93)/10))),Fperm_SI_Woolf2021!$D$9:$D$93))</f>
        <v>0.57701469556610985</v>
      </c>
      <c r="AK100" s="51" cm="1">
        <f t="array" ref="AK100">MIN(1,SLOPE(Fperm_SI_Woolf2021!$F$9:$F$93*EXP(-Fperm_SI_Woolf2021!$I$9:$I$93*$C100*IF(AK$58=Fperm_SI_Woolf2021!$E$9:$E$93,1,EXP(LN((1.1*(Fperm_SI_Woolf2021!$E$9:$E$93-AK$58)-63.1579*EXP(-0.19*Fperm_SI_Woolf2021!$E$9:$E$93)+63.1579*EXP(-0.19*AK$58))/(Fperm_SI_Woolf2021!$E$9:$E$93-AK$58))*(AK$58-Fperm_SI_Woolf2021!$E$9:$E$93)/10))) + Fperm_SI_Woolf2021!$G$9:$G$93*EXP(-Fperm_SI_Woolf2021!$J$9:$J$93*$C100*IF(AK$58=Fperm_SI_Woolf2021!$E$9:$E$93,1,EXP(LN((1.1*(Fperm_SI_Woolf2021!$E$9:$E$93-AK$58)-63.1579*EXP(-0.19*Fperm_SI_Woolf2021!$E$9:$E$93)+63.1579*EXP(-0.19*AK$58))/(Fperm_SI_Woolf2021!$E$9:$E$93-AK$58))*(AK$58-Fperm_SI_Woolf2021!$E$9:$E$93)/10))) + Fperm_SI_Woolf2021!$H$9:$H$93*EXP(-Fperm_SI_Woolf2021!$K$9:$K$93*$C100*IF(AK$58=Fperm_SI_Woolf2021!$E$9:$E$93,1,EXP(LN((1.1*(Fperm_SI_Woolf2021!$E$9:$E$93-AK$58)-63.1579*EXP(-0.19*Fperm_SI_Woolf2021!$E$9:$E$93)+63.1579*EXP(-0.19*AK$58))/(Fperm_SI_Woolf2021!$E$9:$E$93-AK$58))*(AK$58-Fperm_SI_Woolf2021!$E$9:$E$93)/10))),Fperm_SI_Woolf2021!$D$9:$D$93)*AK$57+INTERCEPT(Fperm_SI_Woolf2021!$F$9:$F$93*EXP(-Fperm_SI_Woolf2021!$I$9:$I$93*$C100*IF(AK$58=Fperm_SI_Woolf2021!$E$9:$E$93,1,EXP(LN((1.1*(Fperm_SI_Woolf2021!$E$9:$E$93-AK$58)-63.1579*EXP(-0.19*Fperm_SI_Woolf2021!$E$9:$E$93)+63.1579*EXP(-0.19*AK$58))/(Fperm_SI_Woolf2021!$E$9:$E$93-AK$58))*(AK$58-Fperm_SI_Woolf2021!$E$9:$E$93)/10))) + Fperm_SI_Woolf2021!$G$9:$G$93*EXP(-Fperm_SI_Woolf2021!$J$9:$J$93*$C100*IF(AK$58=Fperm_SI_Woolf2021!$E$9:$E$93,1,EXP(LN((1.1*(Fperm_SI_Woolf2021!$E$9:$E$93-AK$58)-63.1579*EXP(-0.19*Fperm_SI_Woolf2021!$E$9:$E$93)+63.1579*EXP(-0.19*AK$58))/(Fperm_SI_Woolf2021!$E$9:$E$93-AK$58))*(AK$58-Fperm_SI_Woolf2021!$E$9:$E$93)/10))) + Fperm_SI_Woolf2021!$H$9:$H$93*EXP(-Fperm_SI_Woolf2021!$K$9:$K$93*$C100*IF(AK$58=Fperm_SI_Woolf2021!$E$9:$E$93,1,EXP(LN((1.1*(Fperm_SI_Woolf2021!$E$9:$E$93-AK$58)-63.1579*EXP(-0.19*Fperm_SI_Woolf2021!$E$9:$E$93)+63.1579*EXP(-0.19*AK$58))/(Fperm_SI_Woolf2021!$E$9:$E$93-AK$58))*(AK$58-Fperm_SI_Woolf2021!$E$9:$E$93)/10))),Fperm_SI_Woolf2021!$D$9:$D$93))</f>
        <v>0.54934159952455686</v>
      </c>
      <c r="AL100" s="51" cm="1">
        <f t="array" ref="AL100">MIN(1,SLOPE(Fperm_SI_Woolf2021!$F$9:$F$93*EXP(-Fperm_SI_Woolf2021!$I$9:$I$93*$C100*IF(AL$58=Fperm_SI_Woolf2021!$E$9:$E$93,1,EXP(LN((1.1*(Fperm_SI_Woolf2021!$E$9:$E$93-AL$58)-63.1579*EXP(-0.19*Fperm_SI_Woolf2021!$E$9:$E$93)+63.1579*EXP(-0.19*AL$58))/(Fperm_SI_Woolf2021!$E$9:$E$93-AL$58))*(AL$58-Fperm_SI_Woolf2021!$E$9:$E$93)/10))) + Fperm_SI_Woolf2021!$G$9:$G$93*EXP(-Fperm_SI_Woolf2021!$J$9:$J$93*$C100*IF(AL$58=Fperm_SI_Woolf2021!$E$9:$E$93,1,EXP(LN((1.1*(Fperm_SI_Woolf2021!$E$9:$E$93-AL$58)-63.1579*EXP(-0.19*Fperm_SI_Woolf2021!$E$9:$E$93)+63.1579*EXP(-0.19*AL$58))/(Fperm_SI_Woolf2021!$E$9:$E$93-AL$58))*(AL$58-Fperm_SI_Woolf2021!$E$9:$E$93)/10))) + Fperm_SI_Woolf2021!$H$9:$H$93*EXP(-Fperm_SI_Woolf2021!$K$9:$K$93*$C100*IF(AL$58=Fperm_SI_Woolf2021!$E$9:$E$93,1,EXP(LN((1.1*(Fperm_SI_Woolf2021!$E$9:$E$93-AL$58)-63.1579*EXP(-0.19*Fperm_SI_Woolf2021!$E$9:$E$93)+63.1579*EXP(-0.19*AL$58))/(Fperm_SI_Woolf2021!$E$9:$E$93-AL$58))*(AL$58-Fperm_SI_Woolf2021!$E$9:$E$93)/10))),Fperm_SI_Woolf2021!$D$9:$D$93)*AL$57+INTERCEPT(Fperm_SI_Woolf2021!$F$9:$F$93*EXP(-Fperm_SI_Woolf2021!$I$9:$I$93*$C100*IF(AL$58=Fperm_SI_Woolf2021!$E$9:$E$93,1,EXP(LN((1.1*(Fperm_SI_Woolf2021!$E$9:$E$93-AL$58)-63.1579*EXP(-0.19*Fperm_SI_Woolf2021!$E$9:$E$93)+63.1579*EXP(-0.19*AL$58))/(Fperm_SI_Woolf2021!$E$9:$E$93-AL$58))*(AL$58-Fperm_SI_Woolf2021!$E$9:$E$93)/10))) + Fperm_SI_Woolf2021!$G$9:$G$93*EXP(-Fperm_SI_Woolf2021!$J$9:$J$93*$C100*IF(AL$58=Fperm_SI_Woolf2021!$E$9:$E$93,1,EXP(LN((1.1*(Fperm_SI_Woolf2021!$E$9:$E$93-AL$58)-63.1579*EXP(-0.19*Fperm_SI_Woolf2021!$E$9:$E$93)+63.1579*EXP(-0.19*AL$58))/(Fperm_SI_Woolf2021!$E$9:$E$93-AL$58))*(AL$58-Fperm_SI_Woolf2021!$E$9:$E$93)/10))) + Fperm_SI_Woolf2021!$H$9:$H$93*EXP(-Fperm_SI_Woolf2021!$K$9:$K$93*$C100*IF(AL$58=Fperm_SI_Woolf2021!$E$9:$E$93,1,EXP(LN((1.1*(Fperm_SI_Woolf2021!$E$9:$E$93-AL$58)-63.1579*EXP(-0.19*Fperm_SI_Woolf2021!$E$9:$E$93)+63.1579*EXP(-0.19*AL$58))/(Fperm_SI_Woolf2021!$E$9:$E$93-AL$58))*(AL$58-Fperm_SI_Woolf2021!$E$9:$E$93)/10))),Fperm_SI_Woolf2021!$D$9:$D$93))</f>
        <v>0.52166850348300398</v>
      </c>
      <c r="AM100" s="51" cm="1">
        <f t="array" ref="AM100">MIN(1,SLOPE(Fperm_SI_Woolf2021!$F$9:$F$93*EXP(-Fperm_SI_Woolf2021!$I$9:$I$93*$C100*IF(AM$58=Fperm_SI_Woolf2021!$E$9:$E$93,1,EXP(LN((1.1*(Fperm_SI_Woolf2021!$E$9:$E$93-AM$58)-63.1579*EXP(-0.19*Fperm_SI_Woolf2021!$E$9:$E$93)+63.1579*EXP(-0.19*AM$58))/(Fperm_SI_Woolf2021!$E$9:$E$93-AM$58))*(AM$58-Fperm_SI_Woolf2021!$E$9:$E$93)/10))) + Fperm_SI_Woolf2021!$G$9:$G$93*EXP(-Fperm_SI_Woolf2021!$J$9:$J$93*$C100*IF(AM$58=Fperm_SI_Woolf2021!$E$9:$E$93,1,EXP(LN((1.1*(Fperm_SI_Woolf2021!$E$9:$E$93-AM$58)-63.1579*EXP(-0.19*Fperm_SI_Woolf2021!$E$9:$E$93)+63.1579*EXP(-0.19*AM$58))/(Fperm_SI_Woolf2021!$E$9:$E$93-AM$58))*(AM$58-Fperm_SI_Woolf2021!$E$9:$E$93)/10))) + Fperm_SI_Woolf2021!$H$9:$H$93*EXP(-Fperm_SI_Woolf2021!$K$9:$K$93*$C100*IF(AM$58=Fperm_SI_Woolf2021!$E$9:$E$93,1,EXP(LN((1.1*(Fperm_SI_Woolf2021!$E$9:$E$93-AM$58)-63.1579*EXP(-0.19*Fperm_SI_Woolf2021!$E$9:$E$93)+63.1579*EXP(-0.19*AM$58))/(Fperm_SI_Woolf2021!$E$9:$E$93-AM$58))*(AM$58-Fperm_SI_Woolf2021!$E$9:$E$93)/10))),Fperm_SI_Woolf2021!$D$9:$D$93)*AM$57+INTERCEPT(Fperm_SI_Woolf2021!$F$9:$F$93*EXP(-Fperm_SI_Woolf2021!$I$9:$I$93*$C100*IF(AM$58=Fperm_SI_Woolf2021!$E$9:$E$93,1,EXP(LN((1.1*(Fperm_SI_Woolf2021!$E$9:$E$93-AM$58)-63.1579*EXP(-0.19*Fperm_SI_Woolf2021!$E$9:$E$93)+63.1579*EXP(-0.19*AM$58))/(Fperm_SI_Woolf2021!$E$9:$E$93-AM$58))*(AM$58-Fperm_SI_Woolf2021!$E$9:$E$93)/10))) + Fperm_SI_Woolf2021!$G$9:$G$93*EXP(-Fperm_SI_Woolf2021!$J$9:$J$93*$C100*IF(AM$58=Fperm_SI_Woolf2021!$E$9:$E$93,1,EXP(LN((1.1*(Fperm_SI_Woolf2021!$E$9:$E$93-AM$58)-63.1579*EXP(-0.19*Fperm_SI_Woolf2021!$E$9:$E$93)+63.1579*EXP(-0.19*AM$58))/(Fperm_SI_Woolf2021!$E$9:$E$93-AM$58))*(AM$58-Fperm_SI_Woolf2021!$E$9:$E$93)/10))) + Fperm_SI_Woolf2021!$H$9:$H$93*EXP(-Fperm_SI_Woolf2021!$K$9:$K$93*$C100*IF(AM$58=Fperm_SI_Woolf2021!$E$9:$E$93,1,EXP(LN((1.1*(Fperm_SI_Woolf2021!$E$9:$E$93-AM$58)-63.1579*EXP(-0.19*Fperm_SI_Woolf2021!$E$9:$E$93)+63.1579*EXP(-0.19*AM$58))/(Fperm_SI_Woolf2021!$E$9:$E$93-AM$58))*(AM$58-Fperm_SI_Woolf2021!$E$9:$E$93)/10))),Fperm_SI_Woolf2021!$D$9:$D$93))</f>
        <v>0.49399540744145098</v>
      </c>
      <c r="AN100" s="51" cm="1">
        <f t="array" ref="AN100">MIN(1,SLOPE(Fperm_SI_Woolf2021!$F$9:$F$93*EXP(-Fperm_SI_Woolf2021!$I$9:$I$93*$C100*IF(AN$58=Fperm_SI_Woolf2021!$E$9:$E$93,1,EXP(LN((1.1*(Fperm_SI_Woolf2021!$E$9:$E$93-AN$58)-63.1579*EXP(-0.19*Fperm_SI_Woolf2021!$E$9:$E$93)+63.1579*EXP(-0.19*AN$58))/(Fperm_SI_Woolf2021!$E$9:$E$93-AN$58))*(AN$58-Fperm_SI_Woolf2021!$E$9:$E$93)/10))) + Fperm_SI_Woolf2021!$G$9:$G$93*EXP(-Fperm_SI_Woolf2021!$J$9:$J$93*$C100*IF(AN$58=Fperm_SI_Woolf2021!$E$9:$E$93,1,EXP(LN((1.1*(Fperm_SI_Woolf2021!$E$9:$E$93-AN$58)-63.1579*EXP(-0.19*Fperm_SI_Woolf2021!$E$9:$E$93)+63.1579*EXP(-0.19*AN$58))/(Fperm_SI_Woolf2021!$E$9:$E$93-AN$58))*(AN$58-Fperm_SI_Woolf2021!$E$9:$E$93)/10))) + Fperm_SI_Woolf2021!$H$9:$H$93*EXP(-Fperm_SI_Woolf2021!$K$9:$K$93*$C100*IF(AN$58=Fperm_SI_Woolf2021!$E$9:$E$93,1,EXP(LN((1.1*(Fperm_SI_Woolf2021!$E$9:$E$93-AN$58)-63.1579*EXP(-0.19*Fperm_SI_Woolf2021!$E$9:$E$93)+63.1579*EXP(-0.19*AN$58))/(Fperm_SI_Woolf2021!$E$9:$E$93-AN$58))*(AN$58-Fperm_SI_Woolf2021!$E$9:$E$93)/10))),Fperm_SI_Woolf2021!$D$9:$D$93)*AN$57+INTERCEPT(Fperm_SI_Woolf2021!$F$9:$F$93*EXP(-Fperm_SI_Woolf2021!$I$9:$I$93*$C100*IF(AN$58=Fperm_SI_Woolf2021!$E$9:$E$93,1,EXP(LN((1.1*(Fperm_SI_Woolf2021!$E$9:$E$93-AN$58)-63.1579*EXP(-0.19*Fperm_SI_Woolf2021!$E$9:$E$93)+63.1579*EXP(-0.19*AN$58))/(Fperm_SI_Woolf2021!$E$9:$E$93-AN$58))*(AN$58-Fperm_SI_Woolf2021!$E$9:$E$93)/10))) + Fperm_SI_Woolf2021!$G$9:$G$93*EXP(-Fperm_SI_Woolf2021!$J$9:$J$93*$C100*IF(AN$58=Fperm_SI_Woolf2021!$E$9:$E$93,1,EXP(LN((1.1*(Fperm_SI_Woolf2021!$E$9:$E$93-AN$58)-63.1579*EXP(-0.19*Fperm_SI_Woolf2021!$E$9:$E$93)+63.1579*EXP(-0.19*AN$58))/(Fperm_SI_Woolf2021!$E$9:$E$93-AN$58))*(AN$58-Fperm_SI_Woolf2021!$E$9:$E$93)/10))) + Fperm_SI_Woolf2021!$H$9:$H$93*EXP(-Fperm_SI_Woolf2021!$K$9:$K$93*$C100*IF(AN$58=Fperm_SI_Woolf2021!$E$9:$E$93,1,EXP(LN((1.1*(Fperm_SI_Woolf2021!$E$9:$E$93-AN$58)-63.1579*EXP(-0.19*Fperm_SI_Woolf2021!$E$9:$E$93)+63.1579*EXP(-0.19*AN$58))/(Fperm_SI_Woolf2021!$E$9:$E$93-AN$58))*(AN$58-Fperm_SI_Woolf2021!$E$9:$E$93)/10))),Fperm_SI_Woolf2021!$D$9:$D$93))</f>
        <v>0.46632231139989799</v>
      </c>
      <c r="AO100" s="51" cm="1">
        <f t="array" ref="AO100">MIN(1,SLOPE(Fperm_SI_Woolf2021!$F$9:$F$93*EXP(-Fperm_SI_Woolf2021!$I$9:$I$93*$C100*IF(AO$58=Fperm_SI_Woolf2021!$E$9:$E$93,1,EXP(LN((1.1*(Fperm_SI_Woolf2021!$E$9:$E$93-AO$58)-63.1579*EXP(-0.19*Fperm_SI_Woolf2021!$E$9:$E$93)+63.1579*EXP(-0.19*AO$58))/(Fperm_SI_Woolf2021!$E$9:$E$93-AO$58))*(AO$58-Fperm_SI_Woolf2021!$E$9:$E$93)/10))) + Fperm_SI_Woolf2021!$G$9:$G$93*EXP(-Fperm_SI_Woolf2021!$J$9:$J$93*$C100*IF(AO$58=Fperm_SI_Woolf2021!$E$9:$E$93,1,EXP(LN((1.1*(Fperm_SI_Woolf2021!$E$9:$E$93-AO$58)-63.1579*EXP(-0.19*Fperm_SI_Woolf2021!$E$9:$E$93)+63.1579*EXP(-0.19*AO$58))/(Fperm_SI_Woolf2021!$E$9:$E$93-AO$58))*(AO$58-Fperm_SI_Woolf2021!$E$9:$E$93)/10))) + Fperm_SI_Woolf2021!$H$9:$H$93*EXP(-Fperm_SI_Woolf2021!$K$9:$K$93*$C100*IF(AO$58=Fperm_SI_Woolf2021!$E$9:$E$93,1,EXP(LN((1.1*(Fperm_SI_Woolf2021!$E$9:$E$93-AO$58)-63.1579*EXP(-0.19*Fperm_SI_Woolf2021!$E$9:$E$93)+63.1579*EXP(-0.19*AO$58))/(Fperm_SI_Woolf2021!$E$9:$E$93-AO$58))*(AO$58-Fperm_SI_Woolf2021!$E$9:$E$93)/10))),Fperm_SI_Woolf2021!$D$9:$D$93)*AO$57+INTERCEPT(Fperm_SI_Woolf2021!$F$9:$F$93*EXP(-Fperm_SI_Woolf2021!$I$9:$I$93*$C100*IF(AO$58=Fperm_SI_Woolf2021!$E$9:$E$93,1,EXP(LN((1.1*(Fperm_SI_Woolf2021!$E$9:$E$93-AO$58)-63.1579*EXP(-0.19*Fperm_SI_Woolf2021!$E$9:$E$93)+63.1579*EXP(-0.19*AO$58))/(Fperm_SI_Woolf2021!$E$9:$E$93-AO$58))*(AO$58-Fperm_SI_Woolf2021!$E$9:$E$93)/10))) + Fperm_SI_Woolf2021!$G$9:$G$93*EXP(-Fperm_SI_Woolf2021!$J$9:$J$93*$C100*IF(AO$58=Fperm_SI_Woolf2021!$E$9:$E$93,1,EXP(LN((1.1*(Fperm_SI_Woolf2021!$E$9:$E$93-AO$58)-63.1579*EXP(-0.19*Fperm_SI_Woolf2021!$E$9:$E$93)+63.1579*EXP(-0.19*AO$58))/(Fperm_SI_Woolf2021!$E$9:$E$93-AO$58))*(AO$58-Fperm_SI_Woolf2021!$E$9:$E$93)/10))) + Fperm_SI_Woolf2021!$H$9:$H$93*EXP(-Fperm_SI_Woolf2021!$K$9:$K$93*$C100*IF(AO$58=Fperm_SI_Woolf2021!$E$9:$E$93,1,EXP(LN((1.1*(Fperm_SI_Woolf2021!$E$9:$E$93-AO$58)-63.1579*EXP(-0.19*Fperm_SI_Woolf2021!$E$9:$E$93)+63.1579*EXP(-0.19*AO$58))/(Fperm_SI_Woolf2021!$E$9:$E$93-AO$58))*(AO$58-Fperm_SI_Woolf2021!$E$9:$E$93)/10))),Fperm_SI_Woolf2021!$D$9:$D$93))</f>
        <v>0.43864921535834506</v>
      </c>
      <c r="AP100" s="51" cm="1">
        <f t="array" ref="AP100">MIN(1,SLOPE(Fperm_SI_Woolf2021!$F$9:$F$93*EXP(-Fperm_SI_Woolf2021!$I$9:$I$93*$C100*IF(AP$58=Fperm_SI_Woolf2021!$E$9:$E$93,1,EXP(LN((1.1*(Fperm_SI_Woolf2021!$E$9:$E$93-AP$58)-63.1579*EXP(-0.19*Fperm_SI_Woolf2021!$E$9:$E$93)+63.1579*EXP(-0.19*AP$58))/(Fperm_SI_Woolf2021!$E$9:$E$93-AP$58))*(AP$58-Fperm_SI_Woolf2021!$E$9:$E$93)/10))) + Fperm_SI_Woolf2021!$G$9:$G$93*EXP(-Fperm_SI_Woolf2021!$J$9:$J$93*$C100*IF(AP$58=Fperm_SI_Woolf2021!$E$9:$E$93,1,EXP(LN((1.1*(Fperm_SI_Woolf2021!$E$9:$E$93-AP$58)-63.1579*EXP(-0.19*Fperm_SI_Woolf2021!$E$9:$E$93)+63.1579*EXP(-0.19*AP$58))/(Fperm_SI_Woolf2021!$E$9:$E$93-AP$58))*(AP$58-Fperm_SI_Woolf2021!$E$9:$E$93)/10))) + Fperm_SI_Woolf2021!$H$9:$H$93*EXP(-Fperm_SI_Woolf2021!$K$9:$K$93*$C100*IF(AP$58=Fperm_SI_Woolf2021!$E$9:$E$93,1,EXP(LN((1.1*(Fperm_SI_Woolf2021!$E$9:$E$93-AP$58)-63.1579*EXP(-0.19*Fperm_SI_Woolf2021!$E$9:$E$93)+63.1579*EXP(-0.19*AP$58))/(Fperm_SI_Woolf2021!$E$9:$E$93-AP$58))*(AP$58-Fperm_SI_Woolf2021!$E$9:$E$93)/10))),Fperm_SI_Woolf2021!$D$9:$D$93)*AP$57+INTERCEPT(Fperm_SI_Woolf2021!$F$9:$F$93*EXP(-Fperm_SI_Woolf2021!$I$9:$I$93*$C100*IF(AP$58=Fperm_SI_Woolf2021!$E$9:$E$93,1,EXP(LN((1.1*(Fperm_SI_Woolf2021!$E$9:$E$93-AP$58)-63.1579*EXP(-0.19*Fperm_SI_Woolf2021!$E$9:$E$93)+63.1579*EXP(-0.19*AP$58))/(Fperm_SI_Woolf2021!$E$9:$E$93-AP$58))*(AP$58-Fperm_SI_Woolf2021!$E$9:$E$93)/10))) + Fperm_SI_Woolf2021!$G$9:$G$93*EXP(-Fperm_SI_Woolf2021!$J$9:$J$93*$C100*IF(AP$58=Fperm_SI_Woolf2021!$E$9:$E$93,1,EXP(LN((1.1*(Fperm_SI_Woolf2021!$E$9:$E$93-AP$58)-63.1579*EXP(-0.19*Fperm_SI_Woolf2021!$E$9:$E$93)+63.1579*EXP(-0.19*AP$58))/(Fperm_SI_Woolf2021!$E$9:$E$93-AP$58))*(AP$58-Fperm_SI_Woolf2021!$E$9:$E$93)/10))) + Fperm_SI_Woolf2021!$H$9:$H$93*EXP(-Fperm_SI_Woolf2021!$K$9:$K$93*$C100*IF(AP$58=Fperm_SI_Woolf2021!$E$9:$E$93,1,EXP(LN((1.1*(Fperm_SI_Woolf2021!$E$9:$E$93-AP$58)-63.1579*EXP(-0.19*Fperm_SI_Woolf2021!$E$9:$E$93)+63.1579*EXP(-0.19*AP$58))/(Fperm_SI_Woolf2021!$E$9:$E$93-AP$58))*(AP$58-Fperm_SI_Woolf2021!$E$9:$E$93)/10))),Fperm_SI_Woolf2021!$D$9:$D$93))</f>
        <v>0.41097611931679212</v>
      </c>
      <c r="AQ100" s="51" cm="1">
        <f t="array" ref="AQ100">MIN(1,SLOPE(Fperm_SI_Woolf2021!$F$9:$F$93*EXP(-Fperm_SI_Woolf2021!$I$9:$I$93*$C100*IF(AQ$58=Fperm_SI_Woolf2021!$E$9:$E$93,1,EXP(LN((1.1*(Fperm_SI_Woolf2021!$E$9:$E$93-AQ$58)-63.1579*EXP(-0.19*Fperm_SI_Woolf2021!$E$9:$E$93)+63.1579*EXP(-0.19*AQ$58))/(Fperm_SI_Woolf2021!$E$9:$E$93-AQ$58))*(AQ$58-Fperm_SI_Woolf2021!$E$9:$E$93)/10))) + Fperm_SI_Woolf2021!$G$9:$G$93*EXP(-Fperm_SI_Woolf2021!$J$9:$J$93*$C100*IF(AQ$58=Fperm_SI_Woolf2021!$E$9:$E$93,1,EXP(LN((1.1*(Fperm_SI_Woolf2021!$E$9:$E$93-AQ$58)-63.1579*EXP(-0.19*Fperm_SI_Woolf2021!$E$9:$E$93)+63.1579*EXP(-0.19*AQ$58))/(Fperm_SI_Woolf2021!$E$9:$E$93-AQ$58))*(AQ$58-Fperm_SI_Woolf2021!$E$9:$E$93)/10))) + Fperm_SI_Woolf2021!$H$9:$H$93*EXP(-Fperm_SI_Woolf2021!$K$9:$K$93*$C100*IF(AQ$58=Fperm_SI_Woolf2021!$E$9:$E$93,1,EXP(LN((1.1*(Fperm_SI_Woolf2021!$E$9:$E$93-AQ$58)-63.1579*EXP(-0.19*Fperm_SI_Woolf2021!$E$9:$E$93)+63.1579*EXP(-0.19*AQ$58))/(Fperm_SI_Woolf2021!$E$9:$E$93-AQ$58))*(AQ$58-Fperm_SI_Woolf2021!$E$9:$E$93)/10))),Fperm_SI_Woolf2021!$D$9:$D$93)*AQ$57+INTERCEPT(Fperm_SI_Woolf2021!$F$9:$F$93*EXP(-Fperm_SI_Woolf2021!$I$9:$I$93*$C100*IF(AQ$58=Fperm_SI_Woolf2021!$E$9:$E$93,1,EXP(LN((1.1*(Fperm_SI_Woolf2021!$E$9:$E$93-AQ$58)-63.1579*EXP(-0.19*Fperm_SI_Woolf2021!$E$9:$E$93)+63.1579*EXP(-0.19*AQ$58))/(Fperm_SI_Woolf2021!$E$9:$E$93-AQ$58))*(AQ$58-Fperm_SI_Woolf2021!$E$9:$E$93)/10))) + Fperm_SI_Woolf2021!$G$9:$G$93*EXP(-Fperm_SI_Woolf2021!$J$9:$J$93*$C100*IF(AQ$58=Fperm_SI_Woolf2021!$E$9:$E$93,1,EXP(LN((1.1*(Fperm_SI_Woolf2021!$E$9:$E$93-AQ$58)-63.1579*EXP(-0.19*Fperm_SI_Woolf2021!$E$9:$E$93)+63.1579*EXP(-0.19*AQ$58))/(Fperm_SI_Woolf2021!$E$9:$E$93-AQ$58))*(AQ$58-Fperm_SI_Woolf2021!$E$9:$E$93)/10))) + Fperm_SI_Woolf2021!$H$9:$H$93*EXP(-Fperm_SI_Woolf2021!$K$9:$K$93*$C100*IF(AQ$58=Fperm_SI_Woolf2021!$E$9:$E$93,1,EXP(LN((1.1*(Fperm_SI_Woolf2021!$E$9:$E$93-AQ$58)-63.1579*EXP(-0.19*Fperm_SI_Woolf2021!$E$9:$E$93)+63.1579*EXP(-0.19*AQ$58))/(Fperm_SI_Woolf2021!$E$9:$E$93-AQ$58))*(AQ$58-Fperm_SI_Woolf2021!$E$9:$E$93)/10))),Fperm_SI_Woolf2021!$D$9:$D$93))</f>
        <v>0.38330302327523919</v>
      </c>
      <c r="AR100" s="51" cm="1">
        <f t="array" ref="AR100">MIN(1,SLOPE(Fperm_SI_Woolf2021!$F$9:$F$93*EXP(-Fperm_SI_Woolf2021!$I$9:$I$93*$C100*IF(AR$58=Fperm_SI_Woolf2021!$E$9:$E$93,1,EXP(LN((1.1*(Fperm_SI_Woolf2021!$E$9:$E$93-AR$58)-63.1579*EXP(-0.19*Fperm_SI_Woolf2021!$E$9:$E$93)+63.1579*EXP(-0.19*AR$58))/(Fperm_SI_Woolf2021!$E$9:$E$93-AR$58))*(AR$58-Fperm_SI_Woolf2021!$E$9:$E$93)/10))) + Fperm_SI_Woolf2021!$G$9:$G$93*EXP(-Fperm_SI_Woolf2021!$J$9:$J$93*$C100*IF(AR$58=Fperm_SI_Woolf2021!$E$9:$E$93,1,EXP(LN((1.1*(Fperm_SI_Woolf2021!$E$9:$E$93-AR$58)-63.1579*EXP(-0.19*Fperm_SI_Woolf2021!$E$9:$E$93)+63.1579*EXP(-0.19*AR$58))/(Fperm_SI_Woolf2021!$E$9:$E$93-AR$58))*(AR$58-Fperm_SI_Woolf2021!$E$9:$E$93)/10))) + Fperm_SI_Woolf2021!$H$9:$H$93*EXP(-Fperm_SI_Woolf2021!$K$9:$K$93*$C100*IF(AR$58=Fperm_SI_Woolf2021!$E$9:$E$93,1,EXP(LN((1.1*(Fperm_SI_Woolf2021!$E$9:$E$93-AR$58)-63.1579*EXP(-0.19*Fperm_SI_Woolf2021!$E$9:$E$93)+63.1579*EXP(-0.19*AR$58))/(Fperm_SI_Woolf2021!$E$9:$E$93-AR$58))*(AR$58-Fperm_SI_Woolf2021!$E$9:$E$93)/10))),Fperm_SI_Woolf2021!$D$9:$D$93)*AR$57+INTERCEPT(Fperm_SI_Woolf2021!$F$9:$F$93*EXP(-Fperm_SI_Woolf2021!$I$9:$I$93*$C100*IF(AR$58=Fperm_SI_Woolf2021!$E$9:$E$93,1,EXP(LN((1.1*(Fperm_SI_Woolf2021!$E$9:$E$93-AR$58)-63.1579*EXP(-0.19*Fperm_SI_Woolf2021!$E$9:$E$93)+63.1579*EXP(-0.19*AR$58))/(Fperm_SI_Woolf2021!$E$9:$E$93-AR$58))*(AR$58-Fperm_SI_Woolf2021!$E$9:$E$93)/10))) + Fperm_SI_Woolf2021!$G$9:$G$93*EXP(-Fperm_SI_Woolf2021!$J$9:$J$93*$C100*IF(AR$58=Fperm_SI_Woolf2021!$E$9:$E$93,1,EXP(LN((1.1*(Fperm_SI_Woolf2021!$E$9:$E$93-AR$58)-63.1579*EXP(-0.19*Fperm_SI_Woolf2021!$E$9:$E$93)+63.1579*EXP(-0.19*AR$58))/(Fperm_SI_Woolf2021!$E$9:$E$93-AR$58))*(AR$58-Fperm_SI_Woolf2021!$E$9:$E$93)/10))) + Fperm_SI_Woolf2021!$H$9:$H$93*EXP(-Fperm_SI_Woolf2021!$K$9:$K$93*$C100*IF(AR$58=Fperm_SI_Woolf2021!$E$9:$E$93,1,EXP(LN((1.1*(Fperm_SI_Woolf2021!$E$9:$E$93-AR$58)-63.1579*EXP(-0.19*Fperm_SI_Woolf2021!$E$9:$E$93)+63.1579*EXP(-0.19*AR$58))/(Fperm_SI_Woolf2021!$E$9:$E$93-AR$58))*(AR$58-Fperm_SI_Woolf2021!$E$9:$E$93)/10))),Fperm_SI_Woolf2021!$D$9:$D$93))</f>
        <v>0.35562992723368619</v>
      </c>
      <c r="AS100" s="51" cm="1">
        <f t="array" ref="AS100">MIN(1,SLOPE(Fperm_SI_Woolf2021!$F$9:$F$93*EXP(-Fperm_SI_Woolf2021!$I$9:$I$93*$C100*IF(AS$58=Fperm_SI_Woolf2021!$E$9:$E$93,1,EXP(LN((1.1*(Fperm_SI_Woolf2021!$E$9:$E$93-AS$58)-63.1579*EXP(-0.19*Fperm_SI_Woolf2021!$E$9:$E$93)+63.1579*EXP(-0.19*AS$58))/(Fperm_SI_Woolf2021!$E$9:$E$93-AS$58))*(AS$58-Fperm_SI_Woolf2021!$E$9:$E$93)/10))) + Fperm_SI_Woolf2021!$G$9:$G$93*EXP(-Fperm_SI_Woolf2021!$J$9:$J$93*$C100*IF(AS$58=Fperm_SI_Woolf2021!$E$9:$E$93,1,EXP(LN((1.1*(Fperm_SI_Woolf2021!$E$9:$E$93-AS$58)-63.1579*EXP(-0.19*Fperm_SI_Woolf2021!$E$9:$E$93)+63.1579*EXP(-0.19*AS$58))/(Fperm_SI_Woolf2021!$E$9:$E$93-AS$58))*(AS$58-Fperm_SI_Woolf2021!$E$9:$E$93)/10))) + Fperm_SI_Woolf2021!$H$9:$H$93*EXP(-Fperm_SI_Woolf2021!$K$9:$K$93*$C100*IF(AS$58=Fperm_SI_Woolf2021!$E$9:$E$93,1,EXP(LN((1.1*(Fperm_SI_Woolf2021!$E$9:$E$93-AS$58)-63.1579*EXP(-0.19*Fperm_SI_Woolf2021!$E$9:$E$93)+63.1579*EXP(-0.19*AS$58))/(Fperm_SI_Woolf2021!$E$9:$E$93-AS$58))*(AS$58-Fperm_SI_Woolf2021!$E$9:$E$93)/10))),Fperm_SI_Woolf2021!$D$9:$D$93)*AS$57+INTERCEPT(Fperm_SI_Woolf2021!$F$9:$F$93*EXP(-Fperm_SI_Woolf2021!$I$9:$I$93*$C100*IF(AS$58=Fperm_SI_Woolf2021!$E$9:$E$93,1,EXP(LN((1.1*(Fperm_SI_Woolf2021!$E$9:$E$93-AS$58)-63.1579*EXP(-0.19*Fperm_SI_Woolf2021!$E$9:$E$93)+63.1579*EXP(-0.19*AS$58))/(Fperm_SI_Woolf2021!$E$9:$E$93-AS$58))*(AS$58-Fperm_SI_Woolf2021!$E$9:$E$93)/10))) + Fperm_SI_Woolf2021!$G$9:$G$93*EXP(-Fperm_SI_Woolf2021!$J$9:$J$93*$C100*IF(AS$58=Fperm_SI_Woolf2021!$E$9:$E$93,1,EXP(LN((1.1*(Fperm_SI_Woolf2021!$E$9:$E$93-AS$58)-63.1579*EXP(-0.19*Fperm_SI_Woolf2021!$E$9:$E$93)+63.1579*EXP(-0.19*AS$58))/(Fperm_SI_Woolf2021!$E$9:$E$93-AS$58))*(AS$58-Fperm_SI_Woolf2021!$E$9:$E$93)/10))) + Fperm_SI_Woolf2021!$H$9:$H$93*EXP(-Fperm_SI_Woolf2021!$K$9:$K$93*$C100*IF(AS$58=Fperm_SI_Woolf2021!$E$9:$E$93,1,EXP(LN((1.1*(Fperm_SI_Woolf2021!$E$9:$E$93-AS$58)-63.1579*EXP(-0.19*Fperm_SI_Woolf2021!$E$9:$E$93)+63.1579*EXP(-0.19*AS$58))/(Fperm_SI_Woolf2021!$E$9:$E$93-AS$58))*(AS$58-Fperm_SI_Woolf2021!$E$9:$E$93)/10))),Fperm_SI_Woolf2021!$D$9:$D$93))</f>
        <v>0.3279568311921332</v>
      </c>
      <c r="AT100" s="51" cm="1">
        <f t="array" ref="AT100">MIN(1,SLOPE(Fperm_SI_Woolf2021!$F$9:$F$93*EXP(-Fperm_SI_Woolf2021!$I$9:$I$93*$C100*IF(AT$58=Fperm_SI_Woolf2021!$E$9:$E$93,1,EXP(LN((1.1*(Fperm_SI_Woolf2021!$E$9:$E$93-AT$58)-63.1579*EXP(-0.19*Fperm_SI_Woolf2021!$E$9:$E$93)+63.1579*EXP(-0.19*AT$58))/(Fperm_SI_Woolf2021!$E$9:$E$93-AT$58))*(AT$58-Fperm_SI_Woolf2021!$E$9:$E$93)/10))) + Fperm_SI_Woolf2021!$G$9:$G$93*EXP(-Fperm_SI_Woolf2021!$J$9:$J$93*$C100*IF(AT$58=Fperm_SI_Woolf2021!$E$9:$E$93,1,EXP(LN((1.1*(Fperm_SI_Woolf2021!$E$9:$E$93-AT$58)-63.1579*EXP(-0.19*Fperm_SI_Woolf2021!$E$9:$E$93)+63.1579*EXP(-0.19*AT$58))/(Fperm_SI_Woolf2021!$E$9:$E$93-AT$58))*(AT$58-Fperm_SI_Woolf2021!$E$9:$E$93)/10))) + Fperm_SI_Woolf2021!$H$9:$H$93*EXP(-Fperm_SI_Woolf2021!$K$9:$K$93*$C100*IF(AT$58=Fperm_SI_Woolf2021!$E$9:$E$93,1,EXP(LN((1.1*(Fperm_SI_Woolf2021!$E$9:$E$93-AT$58)-63.1579*EXP(-0.19*Fperm_SI_Woolf2021!$E$9:$E$93)+63.1579*EXP(-0.19*AT$58))/(Fperm_SI_Woolf2021!$E$9:$E$93-AT$58))*(AT$58-Fperm_SI_Woolf2021!$E$9:$E$93)/10))),Fperm_SI_Woolf2021!$D$9:$D$93)*AT$57+INTERCEPT(Fperm_SI_Woolf2021!$F$9:$F$93*EXP(-Fperm_SI_Woolf2021!$I$9:$I$93*$C100*IF(AT$58=Fperm_SI_Woolf2021!$E$9:$E$93,1,EXP(LN((1.1*(Fperm_SI_Woolf2021!$E$9:$E$93-AT$58)-63.1579*EXP(-0.19*Fperm_SI_Woolf2021!$E$9:$E$93)+63.1579*EXP(-0.19*AT$58))/(Fperm_SI_Woolf2021!$E$9:$E$93-AT$58))*(AT$58-Fperm_SI_Woolf2021!$E$9:$E$93)/10))) + Fperm_SI_Woolf2021!$G$9:$G$93*EXP(-Fperm_SI_Woolf2021!$J$9:$J$93*$C100*IF(AT$58=Fperm_SI_Woolf2021!$E$9:$E$93,1,EXP(LN((1.1*(Fperm_SI_Woolf2021!$E$9:$E$93-AT$58)-63.1579*EXP(-0.19*Fperm_SI_Woolf2021!$E$9:$E$93)+63.1579*EXP(-0.19*AT$58))/(Fperm_SI_Woolf2021!$E$9:$E$93-AT$58))*(AT$58-Fperm_SI_Woolf2021!$E$9:$E$93)/10))) + Fperm_SI_Woolf2021!$H$9:$H$93*EXP(-Fperm_SI_Woolf2021!$K$9:$K$93*$C100*IF(AT$58=Fperm_SI_Woolf2021!$E$9:$E$93,1,EXP(LN((1.1*(Fperm_SI_Woolf2021!$E$9:$E$93-AT$58)-63.1579*EXP(-0.19*Fperm_SI_Woolf2021!$E$9:$E$93)+63.1579*EXP(-0.19*AT$58))/(Fperm_SI_Woolf2021!$E$9:$E$93-AT$58))*(AT$58-Fperm_SI_Woolf2021!$E$9:$E$93)/10))),Fperm_SI_Woolf2021!$D$9:$D$93))</f>
        <v>0.30028373515058027</v>
      </c>
      <c r="AU100" s="51" cm="1">
        <f t="array" ref="AU100">MIN(1,SLOPE(Fperm_SI_Woolf2021!$F$9:$F$93*EXP(-Fperm_SI_Woolf2021!$I$9:$I$93*$C100*IF(AU$58=Fperm_SI_Woolf2021!$E$9:$E$93,1,EXP(LN((1.1*(Fperm_SI_Woolf2021!$E$9:$E$93-AU$58)-63.1579*EXP(-0.19*Fperm_SI_Woolf2021!$E$9:$E$93)+63.1579*EXP(-0.19*AU$58))/(Fperm_SI_Woolf2021!$E$9:$E$93-AU$58))*(AU$58-Fperm_SI_Woolf2021!$E$9:$E$93)/10))) + Fperm_SI_Woolf2021!$G$9:$G$93*EXP(-Fperm_SI_Woolf2021!$J$9:$J$93*$C100*IF(AU$58=Fperm_SI_Woolf2021!$E$9:$E$93,1,EXP(LN((1.1*(Fperm_SI_Woolf2021!$E$9:$E$93-AU$58)-63.1579*EXP(-0.19*Fperm_SI_Woolf2021!$E$9:$E$93)+63.1579*EXP(-0.19*AU$58))/(Fperm_SI_Woolf2021!$E$9:$E$93-AU$58))*(AU$58-Fperm_SI_Woolf2021!$E$9:$E$93)/10))) + Fperm_SI_Woolf2021!$H$9:$H$93*EXP(-Fperm_SI_Woolf2021!$K$9:$K$93*$C100*IF(AU$58=Fperm_SI_Woolf2021!$E$9:$E$93,1,EXP(LN((1.1*(Fperm_SI_Woolf2021!$E$9:$E$93-AU$58)-63.1579*EXP(-0.19*Fperm_SI_Woolf2021!$E$9:$E$93)+63.1579*EXP(-0.19*AU$58))/(Fperm_SI_Woolf2021!$E$9:$E$93-AU$58))*(AU$58-Fperm_SI_Woolf2021!$E$9:$E$93)/10))),Fperm_SI_Woolf2021!$D$9:$D$93)*AU$57+INTERCEPT(Fperm_SI_Woolf2021!$F$9:$F$93*EXP(-Fperm_SI_Woolf2021!$I$9:$I$93*$C100*IF(AU$58=Fperm_SI_Woolf2021!$E$9:$E$93,1,EXP(LN((1.1*(Fperm_SI_Woolf2021!$E$9:$E$93-AU$58)-63.1579*EXP(-0.19*Fperm_SI_Woolf2021!$E$9:$E$93)+63.1579*EXP(-0.19*AU$58))/(Fperm_SI_Woolf2021!$E$9:$E$93-AU$58))*(AU$58-Fperm_SI_Woolf2021!$E$9:$E$93)/10))) + Fperm_SI_Woolf2021!$G$9:$G$93*EXP(-Fperm_SI_Woolf2021!$J$9:$J$93*$C100*IF(AU$58=Fperm_SI_Woolf2021!$E$9:$E$93,1,EXP(LN((1.1*(Fperm_SI_Woolf2021!$E$9:$E$93-AU$58)-63.1579*EXP(-0.19*Fperm_SI_Woolf2021!$E$9:$E$93)+63.1579*EXP(-0.19*AU$58))/(Fperm_SI_Woolf2021!$E$9:$E$93-AU$58))*(AU$58-Fperm_SI_Woolf2021!$E$9:$E$93)/10))) + Fperm_SI_Woolf2021!$H$9:$H$93*EXP(-Fperm_SI_Woolf2021!$K$9:$K$93*$C100*IF(AU$58=Fperm_SI_Woolf2021!$E$9:$E$93,1,EXP(LN((1.1*(Fperm_SI_Woolf2021!$E$9:$E$93-AU$58)-63.1579*EXP(-0.19*Fperm_SI_Woolf2021!$E$9:$E$93)+63.1579*EXP(-0.19*AU$58))/(Fperm_SI_Woolf2021!$E$9:$E$93-AU$58))*(AU$58-Fperm_SI_Woolf2021!$E$9:$E$93)/10))),Fperm_SI_Woolf2021!$D$9:$D$93))</f>
        <v>0.27261063910902728</v>
      </c>
      <c r="AV100" s="51" cm="1">
        <f t="array" ref="AV100">MIN(1,SLOPE(Fperm_SI_Woolf2021!$F$9:$F$93*EXP(-Fperm_SI_Woolf2021!$I$9:$I$93*$C100*IF(AV$58=Fperm_SI_Woolf2021!$E$9:$E$93,1,EXP(LN((1.1*(Fperm_SI_Woolf2021!$E$9:$E$93-AV$58)-63.1579*EXP(-0.19*Fperm_SI_Woolf2021!$E$9:$E$93)+63.1579*EXP(-0.19*AV$58))/(Fperm_SI_Woolf2021!$E$9:$E$93-AV$58))*(AV$58-Fperm_SI_Woolf2021!$E$9:$E$93)/10))) + Fperm_SI_Woolf2021!$G$9:$G$93*EXP(-Fperm_SI_Woolf2021!$J$9:$J$93*$C100*IF(AV$58=Fperm_SI_Woolf2021!$E$9:$E$93,1,EXP(LN((1.1*(Fperm_SI_Woolf2021!$E$9:$E$93-AV$58)-63.1579*EXP(-0.19*Fperm_SI_Woolf2021!$E$9:$E$93)+63.1579*EXP(-0.19*AV$58))/(Fperm_SI_Woolf2021!$E$9:$E$93-AV$58))*(AV$58-Fperm_SI_Woolf2021!$E$9:$E$93)/10))) + Fperm_SI_Woolf2021!$H$9:$H$93*EXP(-Fperm_SI_Woolf2021!$K$9:$K$93*$C100*IF(AV$58=Fperm_SI_Woolf2021!$E$9:$E$93,1,EXP(LN((1.1*(Fperm_SI_Woolf2021!$E$9:$E$93-AV$58)-63.1579*EXP(-0.19*Fperm_SI_Woolf2021!$E$9:$E$93)+63.1579*EXP(-0.19*AV$58))/(Fperm_SI_Woolf2021!$E$9:$E$93-AV$58))*(AV$58-Fperm_SI_Woolf2021!$E$9:$E$93)/10))),Fperm_SI_Woolf2021!$D$9:$D$93)*AV$57+INTERCEPT(Fperm_SI_Woolf2021!$F$9:$F$93*EXP(-Fperm_SI_Woolf2021!$I$9:$I$93*$C100*IF(AV$58=Fperm_SI_Woolf2021!$E$9:$E$93,1,EXP(LN((1.1*(Fperm_SI_Woolf2021!$E$9:$E$93-AV$58)-63.1579*EXP(-0.19*Fperm_SI_Woolf2021!$E$9:$E$93)+63.1579*EXP(-0.19*AV$58))/(Fperm_SI_Woolf2021!$E$9:$E$93-AV$58))*(AV$58-Fperm_SI_Woolf2021!$E$9:$E$93)/10))) + Fperm_SI_Woolf2021!$G$9:$G$93*EXP(-Fperm_SI_Woolf2021!$J$9:$J$93*$C100*IF(AV$58=Fperm_SI_Woolf2021!$E$9:$E$93,1,EXP(LN((1.1*(Fperm_SI_Woolf2021!$E$9:$E$93-AV$58)-63.1579*EXP(-0.19*Fperm_SI_Woolf2021!$E$9:$E$93)+63.1579*EXP(-0.19*AV$58))/(Fperm_SI_Woolf2021!$E$9:$E$93-AV$58))*(AV$58-Fperm_SI_Woolf2021!$E$9:$E$93)/10))) + Fperm_SI_Woolf2021!$H$9:$H$93*EXP(-Fperm_SI_Woolf2021!$K$9:$K$93*$C100*IF(AV$58=Fperm_SI_Woolf2021!$E$9:$E$93,1,EXP(LN((1.1*(Fperm_SI_Woolf2021!$E$9:$E$93-AV$58)-63.1579*EXP(-0.19*Fperm_SI_Woolf2021!$E$9:$E$93)+63.1579*EXP(-0.19*AV$58))/(Fperm_SI_Woolf2021!$E$9:$E$93-AV$58))*(AV$58-Fperm_SI_Woolf2021!$E$9:$E$93)/10))),Fperm_SI_Woolf2021!$D$9:$D$93))</f>
        <v>0.24493754306747428</v>
      </c>
      <c r="AW100" s="51" cm="1">
        <f t="array" ref="AW100">MIN(1,SLOPE(Fperm_SI_Woolf2021!$F$9:$F$93*EXP(-Fperm_SI_Woolf2021!$I$9:$I$93*$C100*IF(AW$58=Fperm_SI_Woolf2021!$E$9:$E$93,1,EXP(LN((1.1*(Fperm_SI_Woolf2021!$E$9:$E$93-AW$58)-63.1579*EXP(-0.19*Fperm_SI_Woolf2021!$E$9:$E$93)+63.1579*EXP(-0.19*AW$58))/(Fperm_SI_Woolf2021!$E$9:$E$93-AW$58))*(AW$58-Fperm_SI_Woolf2021!$E$9:$E$93)/10))) + Fperm_SI_Woolf2021!$G$9:$G$93*EXP(-Fperm_SI_Woolf2021!$J$9:$J$93*$C100*IF(AW$58=Fperm_SI_Woolf2021!$E$9:$E$93,1,EXP(LN((1.1*(Fperm_SI_Woolf2021!$E$9:$E$93-AW$58)-63.1579*EXP(-0.19*Fperm_SI_Woolf2021!$E$9:$E$93)+63.1579*EXP(-0.19*AW$58))/(Fperm_SI_Woolf2021!$E$9:$E$93-AW$58))*(AW$58-Fperm_SI_Woolf2021!$E$9:$E$93)/10))) + Fperm_SI_Woolf2021!$H$9:$H$93*EXP(-Fperm_SI_Woolf2021!$K$9:$K$93*$C100*IF(AW$58=Fperm_SI_Woolf2021!$E$9:$E$93,1,EXP(LN((1.1*(Fperm_SI_Woolf2021!$E$9:$E$93-AW$58)-63.1579*EXP(-0.19*Fperm_SI_Woolf2021!$E$9:$E$93)+63.1579*EXP(-0.19*AW$58))/(Fperm_SI_Woolf2021!$E$9:$E$93-AW$58))*(AW$58-Fperm_SI_Woolf2021!$E$9:$E$93)/10))),Fperm_SI_Woolf2021!$D$9:$D$93)*AW$57+INTERCEPT(Fperm_SI_Woolf2021!$F$9:$F$93*EXP(-Fperm_SI_Woolf2021!$I$9:$I$93*$C100*IF(AW$58=Fperm_SI_Woolf2021!$E$9:$E$93,1,EXP(LN((1.1*(Fperm_SI_Woolf2021!$E$9:$E$93-AW$58)-63.1579*EXP(-0.19*Fperm_SI_Woolf2021!$E$9:$E$93)+63.1579*EXP(-0.19*AW$58))/(Fperm_SI_Woolf2021!$E$9:$E$93-AW$58))*(AW$58-Fperm_SI_Woolf2021!$E$9:$E$93)/10))) + Fperm_SI_Woolf2021!$G$9:$G$93*EXP(-Fperm_SI_Woolf2021!$J$9:$J$93*$C100*IF(AW$58=Fperm_SI_Woolf2021!$E$9:$E$93,1,EXP(LN((1.1*(Fperm_SI_Woolf2021!$E$9:$E$93-AW$58)-63.1579*EXP(-0.19*Fperm_SI_Woolf2021!$E$9:$E$93)+63.1579*EXP(-0.19*AW$58))/(Fperm_SI_Woolf2021!$E$9:$E$93-AW$58))*(AW$58-Fperm_SI_Woolf2021!$E$9:$E$93)/10))) + Fperm_SI_Woolf2021!$H$9:$H$93*EXP(-Fperm_SI_Woolf2021!$K$9:$K$93*$C100*IF(AW$58=Fperm_SI_Woolf2021!$E$9:$E$93,1,EXP(LN((1.1*(Fperm_SI_Woolf2021!$E$9:$E$93-AW$58)-63.1579*EXP(-0.19*Fperm_SI_Woolf2021!$E$9:$E$93)+63.1579*EXP(-0.19*AW$58))/(Fperm_SI_Woolf2021!$E$9:$E$93-AW$58))*(AW$58-Fperm_SI_Woolf2021!$E$9:$E$93)/10))),Fperm_SI_Woolf2021!$D$9:$D$93))</f>
        <v>0.5458534478625322</v>
      </c>
      <c r="AX100" s="51" cm="1">
        <f t="array" ref="AX100">MIN(1,SLOPE(Fperm_SI_Woolf2021!$F$9:$F$93*EXP(-Fperm_SI_Woolf2021!$I$9:$I$93*$C100*IF(AX$58=Fperm_SI_Woolf2021!$E$9:$E$93,1,EXP(LN((1.1*(Fperm_SI_Woolf2021!$E$9:$E$93-AX$58)-63.1579*EXP(-0.19*Fperm_SI_Woolf2021!$E$9:$E$93)+63.1579*EXP(-0.19*AX$58))/(Fperm_SI_Woolf2021!$E$9:$E$93-AX$58))*(AX$58-Fperm_SI_Woolf2021!$E$9:$E$93)/10))) + Fperm_SI_Woolf2021!$G$9:$G$93*EXP(-Fperm_SI_Woolf2021!$J$9:$J$93*$C100*IF(AX$58=Fperm_SI_Woolf2021!$E$9:$E$93,1,EXP(LN((1.1*(Fperm_SI_Woolf2021!$E$9:$E$93-AX$58)-63.1579*EXP(-0.19*Fperm_SI_Woolf2021!$E$9:$E$93)+63.1579*EXP(-0.19*AX$58))/(Fperm_SI_Woolf2021!$E$9:$E$93-AX$58))*(AX$58-Fperm_SI_Woolf2021!$E$9:$E$93)/10))) + Fperm_SI_Woolf2021!$H$9:$H$93*EXP(-Fperm_SI_Woolf2021!$K$9:$K$93*$C100*IF(AX$58=Fperm_SI_Woolf2021!$E$9:$E$93,1,EXP(LN((1.1*(Fperm_SI_Woolf2021!$E$9:$E$93-AX$58)-63.1579*EXP(-0.19*Fperm_SI_Woolf2021!$E$9:$E$93)+63.1579*EXP(-0.19*AX$58))/(Fperm_SI_Woolf2021!$E$9:$E$93-AX$58))*(AX$58-Fperm_SI_Woolf2021!$E$9:$E$93)/10))),Fperm_SI_Woolf2021!$D$9:$D$93)*AX$57+INTERCEPT(Fperm_SI_Woolf2021!$F$9:$F$93*EXP(-Fperm_SI_Woolf2021!$I$9:$I$93*$C100*IF(AX$58=Fperm_SI_Woolf2021!$E$9:$E$93,1,EXP(LN((1.1*(Fperm_SI_Woolf2021!$E$9:$E$93-AX$58)-63.1579*EXP(-0.19*Fperm_SI_Woolf2021!$E$9:$E$93)+63.1579*EXP(-0.19*AX$58))/(Fperm_SI_Woolf2021!$E$9:$E$93-AX$58))*(AX$58-Fperm_SI_Woolf2021!$E$9:$E$93)/10))) + Fperm_SI_Woolf2021!$G$9:$G$93*EXP(-Fperm_SI_Woolf2021!$J$9:$J$93*$C100*IF(AX$58=Fperm_SI_Woolf2021!$E$9:$E$93,1,EXP(LN((1.1*(Fperm_SI_Woolf2021!$E$9:$E$93-AX$58)-63.1579*EXP(-0.19*Fperm_SI_Woolf2021!$E$9:$E$93)+63.1579*EXP(-0.19*AX$58))/(Fperm_SI_Woolf2021!$E$9:$E$93-AX$58))*(AX$58-Fperm_SI_Woolf2021!$E$9:$E$93)/10))) + Fperm_SI_Woolf2021!$H$9:$H$93*EXP(-Fperm_SI_Woolf2021!$K$9:$K$93*$C100*IF(AX$58=Fperm_SI_Woolf2021!$E$9:$E$93,1,EXP(LN((1.1*(Fperm_SI_Woolf2021!$E$9:$E$93-AX$58)-63.1579*EXP(-0.19*Fperm_SI_Woolf2021!$E$9:$E$93)+63.1579*EXP(-0.19*AX$58))/(Fperm_SI_Woolf2021!$E$9:$E$93-AX$58))*(AX$58-Fperm_SI_Woolf2021!$E$9:$E$93)/10))),Fperm_SI_Woolf2021!$D$9:$D$93))</f>
        <v>0.52113814245650902</v>
      </c>
      <c r="AY100" s="51" cm="1">
        <f t="array" ref="AY100">MIN(1,SLOPE(Fperm_SI_Woolf2021!$F$9:$F$93*EXP(-Fperm_SI_Woolf2021!$I$9:$I$93*$C100*IF(AY$58=Fperm_SI_Woolf2021!$E$9:$E$93,1,EXP(LN((1.1*(Fperm_SI_Woolf2021!$E$9:$E$93-AY$58)-63.1579*EXP(-0.19*Fperm_SI_Woolf2021!$E$9:$E$93)+63.1579*EXP(-0.19*AY$58))/(Fperm_SI_Woolf2021!$E$9:$E$93-AY$58))*(AY$58-Fperm_SI_Woolf2021!$E$9:$E$93)/10))) + Fperm_SI_Woolf2021!$G$9:$G$93*EXP(-Fperm_SI_Woolf2021!$J$9:$J$93*$C100*IF(AY$58=Fperm_SI_Woolf2021!$E$9:$E$93,1,EXP(LN((1.1*(Fperm_SI_Woolf2021!$E$9:$E$93-AY$58)-63.1579*EXP(-0.19*Fperm_SI_Woolf2021!$E$9:$E$93)+63.1579*EXP(-0.19*AY$58))/(Fperm_SI_Woolf2021!$E$9:$E$93-AY$58))*(AY$58-Fperm_SI_Woolf2021!$E$9:$E$93)/10))) + Fperm_SI_Woolf2021!$H$9:$H$93*EXP(-Fperm_SI_Woolf2021!$K$9:$K$93*$C100*IF(AY$58=Fperm_SI_Woolf2021!$E$9:$E$93,1,EXP(LN((1.1*(Fperm_SI_Woolf2021!$E$9:$E$93-AY$58)-63.1579*EXP(-0.19*Fperm_SI_Woolf2021!$E$9:$E$93)+63.1579*EXP(-0.19*AY$58))/(Fperm_SI_Woolf2021!$E$9:$E$93-AY$58))*(AY$58-Fperm_SI_Woolf2021!$E$9:$E$93)/10))),Fperm_SI_Woolf2021!$D$9:$D$93)*AY$57+INTERCEPT(Fperm_SI_Woolf2021!$F$9:$F$93*EXP(-Fperm_SI_Woolf2021!$I$9:$I$93*$C100*IF(AY$58=Fperm_SI_Woolf2021!$E$9:$E$93,1,EXP(LN((1.1*(Fperm_SI_Woolf2021!$E$9:$E$93-AY$58)-63.1579*EXP(-0.19*Fperm_SI_Woolf2021!$E$9:$E$93)+63.1579*EXP(-0.19*AY$58))/(Fperm_SI_Woolf2021!$E$9:$E$93-AY$58))*(AY$58-Fperm_SI_Woolf2021!$E$9:$E$93)/10))) + Fperm_SI_Woolf2021!$G$9:$G$93*EXP(-Fperm_SI_Woolf2021!$J$9:$J$93*$C100*IF(AY$58=Fperm_SI_Woolf2021!$E$9:$E$93,1,EXP(LN((1.1*(Fperm_SI_Woolf2021!$E$9:$E$93-AY$58)-63.1579*EXP(-0.19*Fperm_SI_Woolf2021!$E$9:$E$93)+63.1579*EXP(-0.19*AY$58))/(Fperm_SI_Woolf2021!$E$9:$E$93-AY$58))*(AY$58-Fperm_SI_Woolf2021!$E$9:$E$93)/10))) + Fperm_SI_Woolf2021!$H$9:$H$93*EXP(-Fperm_SI_Woolf2021!$K$9:$K$93*$C100*IF(AY$58=Fperm_SI_Woolf2021!$E$9:$E$93,1,EXP(LN((1.1*(Fperm_SI_Woolf2021!$E$9:$E$93-AY$58)-63.1579*EXP(-0.19*Fperm_SI_Woolf2021!$E$9:$E$93)+63.1579*EXP(-0.19*AY$58))/(Fperm_SI_Woolf2021!$E$9:$E$93-AY$58))*(AY$58-Fperm_SI_Woolf2021!$E$9:$E$93)/10))),Fperm_SI_Woolf2021!$D$9:$D$93))</f>
        <v>0.49642283705048595</v>
      </c>
      <c r="AZ100" s="51" cm="1">
        <f t="array" ref="AZ100">MIN(1,SLOPE(Fperm_SI_Woolf2021!$F$9:$F$93*EXP(-Fperm_SI_Woolf2021!$I$9:$I$93*$C100*IF(AZ$58=Fperm_SI_Woolf2021!$E$9:$E$93,1,EXP(LN((1.1*(Fperm_SI_Woolf2021!$E$9:$E$93-AZ$58)-63.1579*EXP(-0.19*Fperm_SI_Woolf2021!$E$9:$E$93)+63.1579*EXP(-0.19*AZ$58))/(Fperm_SI_Woolf2021!$E$9:$E$93-AZ$58))*(AZ$58-Fperm_SI_Woolf2021!$E$9:$E$93)/10))) + Fperm_SI_Woolf2021!$G$9:$G$93*EXP(-Fperm_SI_Woolf2021!$J$9:$J$93*$C100*IF(AZ$58=Fperm_SI_Woolf2021!$E$9:$E$93,1,EXP(LN((1.1*(Fperm_SI_Woolf2021!$E$9:$E$93-AZ$58)-63.1579*EXP(-0.19*Fperm_SI_Woolf2021!$E$9:$E$93)+63.1579*EXP(-0.19*AZ$58))/(Fperm_SI_Woolf2021!$E$9:$E$93-AZ$58))*(AZ$58-Fperm_SI_Woolf2021!$E$9:$E$93)/10))) + Fperm_SI_Woolf2021!$H$9:$H$93*EXP(-Fperm_SI_Woolf2021!$K$9:$K$93*$C100*IF(AZ$58=Fperm_SI_Woolf2021!$E$9:$E$93,1,EXP(LN((1.1*(Fperm_SI_Woolf2021!$E$9:$E$93-AZ$58)-63.1579*EXP(-0.19*Fperm_SI_Woolf2021!$E$9:$E$93)+63.1579*EXP(-0.19*AZ$58))/(Fperm_SI_Woolf2021!$E$9:$E$93-AZ$58))*(AZ$58-Fperm_SI_Woolf2021!$E$9:$E$93)/10))),Fperm_SI_Woolf2021!$D$9:$D$93)*AZ$57+INTERCEPT(Fperm_SI_Woolf2021!$F$9:$F$93*EXP(-Fperm_SI_Woolf2021!$I$9:$I$93*$C100*IF(AZ$58=Fperm_SI_Woolf2021!$E$9:$E$93,1,EXP(LN((1.1*(Fperm_SI_Woolf2021!$E$9:$E$93-AZ$58)-63.1579*EXP(-0.19*Fperm_SI_Woolf2021!$E$9:$E$93)+63.1579*EXP(-0.19*AZ$58))/(Fperm_SI_Woolf2021!$E$9:$E$93-AZ$58))*(AZ$58-Fperm_SI_Woolf2021!$E$9:$E$93)/10))) + Fperm_SI_Woolf2021!$G$9:$G$93*EXP(-Fperm_SI_Woolf2021!$J$9:$J$93*$C100*IF(AZ$58=Fperm_SI_Woolf2021!$E$9:$E$93,1,EXP(LN((1.1*(Fperm_SI_Woolf2021!$E$9:$E$93-AZ$58)-63.1579*EXP(-0.19*Fperm_SI_Woolf2021!$E$9:$E$93)+63.1579*EXP(-0.19*AZ$58))/(Fperm_SI_Woolf2021!$E$9:$E$93-AZ$58))*(AZ$58-Fperm_SI_Woolf2021!$E$9:$E$93)/10))) + Fperm_SI_Woolf2021!$H$9:$H$93*EXP(-Fperm_SI_Woolf2021!$K$9:$K$93*$C100*IF(AZ$58=Fperm_SI_Woolf2021!$E$9:$E$93,1,EXP(LN((1.1*(Fperm_SI_Woolf2021!$E$9:$E$93-AZ$58)-63.1579*EXP(-0.19*Fperm_SI_Woolf2021!$E$9:$E$93)+63.1579*EXP(-0.19*AZ$58))/(Fperm_SI_Woolf2021!$E$9:$E$93-AZ$58))*(AZ$58-Fperm_SI_Woolf2021!$E$9:$E$93)/10))),Fperm_SI_Woolf2021!$D$9:$D$93))</f>
        <v>0.47170753164446283</v>
      </c>
      <c r="BA100" s="51" cm="1">
        <f t="array" ref="BA100">MIN(1,SLOPE(Fperm_SI_Woolf2021!$F$9:$F$93*EXP(-Fperm_SI_Woolf2021!$I$9:$I$93*$C100*IF(BA$58=Fperm_SI_Woolf2021!$E$9:$E$93,1,EXP(LN((1.1*(Fperm_SI_Woolf2021!$E$9:$E$93-BA$58)-63.1579*EXP(-0.19*Fperm_SI_Woolf2021!$E$9:$E$93)+63.1579*EXP(-0.19*BA$58))/(Fperm_SI_Woolf2021!$E$9:$E$93-BA$58))*(BA$58-Fperm_SI_Woolf2021!$E$9:$E$93)/10))) + Fperm_SI_Woolf2021!$G$9:$G$93*EXP(-Fperm_SI_Woolf2021!$J$9:$J$93*$C100*IF(BA$58=Fperm_SI_Woolf2021!$E$9:$E$93,1,EXP(LN((1.1*(Fperm_SI_Woolf2021!$E$9:$E$93-BA$58)-63.1579*EXP(-0.19*Fperm_SI_Woolf2021!$E$9:$E$93)+63.1579*EXP(-0.19*BA$58))/(Fperm_SI_Woolf2021!$E$9:$E$93-BA$58))*(BA$58-Fperm_SI_Woolf2021!$E$9:$E$93)/10))) + Fperm_SI_Woolf2021!$H$9:$H$93*EXP(-Fperm_SI_Woolf2021!$K$9:$K$93*$C100*IF(BA$58=Fperm_SI_Woolf2021!$E$9:$E$93,1,EXP(LN((1.1*(Fperm_SI_Woolf2021!$E$9:$E$93-BA$58)-63.1579*EXP(-0.19*Fperm_SI_Woolf2021!$E$9:$E$93)+63.1579*EXP(-0.19*BA$58))/(Fperm_SI_Woolf2021!$E$9:$E$93-BA$58))*(BA$58-Fperm_SI_Woolf2021!$E$9:$E$93)/10))),Fperm_SI_Woolf2021!$D$9:$D$93)*BA$57+INTERCEPT(Fperm_SI_Woolf2021!$F$9:$F$93*EXP(-Fperm_SI_Woolf2021!$I$9:$I$93*$C100*IF(BA$58=Fperm_SI_Woolf2021!$E$9:$E$93,1,EXP(LN((1.1*(Fperm_SI_Woolf2021!$E$9:$E$93-BA$58)-63.1579*EXP(-0.19*Fperm_SI_Woolf2021!$E$9:$E$93)+63.1579*EXP(-0.19*BA$58))/(Fperm_SI_Woolf2021!$E$9:$E$93-BA$58))*(BA$58-Fperm_SI_Woolf2021!$E$9:$E$93)/10))) + Fperm_SI_Woolf2021!$G$9:$G$93*EXP(-Fperm_SI_Woolf2021!$J$9:$J$93*$C100*IF(BA$58=Fperm_SI_Woolf2021!$E$9:$E$93,1,EXP(LN((1.1*(Fperm_SI_Woolf2021!$E$9:$E$93-BA$58)-63.1579*EXP(-0.19*Fperm_SI_Woolf2021!$E$9:$E$93)+63.1579*EXP(-0.19*BA$58))/(Fperm_SI_Woolf2021!$E$9:$E$93-BA$58))*(BA$58-Fperm_SI_Woolf2021!$E$9:$E$93)/10))) + Fperm_SI_Woolf2021!$H$9:$H$93*EXP(-Fperm_SI_Woolf2021!$K$9:$K$93*$C100*IF(BA$58=Fperm_SI_Woolf2021!$E$9:$E$93,1,EXP(LN((1.1*(Fperm_SI_Woolf2021!$E$9:$E$93-BA$58)-63.1579*EXP(-0.19*Fperm_SI_Woolf2021!$E$9:$E$93)+63.1579*EXP(-0.19*BA$58))/(Fperm_SI_Woolf2021!$E$9:$E$93-BA$58))*(BA$58-Fperm_SI_Woolf2021!$E$9:$E$93)/10))),Fperm_SI_Woolf2021!$D$9:$D$93))</f>
        <v>0.4469922262384397</v>
      </c>
      <c r="BB100" s="51" cm="1">
        <f t="array" ref="BB100">MIN(1,SLOPE(Fperm_SI_Woolf2021!$F$9:$F$93*EXP(-Fperm_SI_Woolf2021!$I$9:$I$93*$C100*IF(BB$58=Fperm_SI_Woolf2021!$E$9:$E$93,1,EXP(LN((1.1*(Fperm_SI_Woolf2021!$E$9:$E$93-BB$58)-63.1579*EXP(-0.19*Fperm_SI_Woolf2021!$E$9:$E$93)+63.1579*EXP(-0.19*BB$58))/(Fperm_SI_Woolf2021!$E$9:$E$93-BB$58))*(BB$58-Fperm_SI_Woolf2021!$E$9:$E$93)/10))) + Fperm_SI_Woolf2021!$G$9:$G$93*EXP(-Fperm_SI_Woolf2021!$J$9:$J$93*$C100*IF(BB$58=Fperm_SI_Woolf2021!$E$9:$E$93,1,EXP(LN((1.1*(Fperm_SI_Woolf2021!$E$9:$E$93-BB$58)-63.1579*EXP(-0.19*Fperm_SI_Woolf2021!$E$9:$E$93)+63.1579*EXP(-0.19*BB$58))/(Fperm_SI_Woolf2021!$E$9:$E$93-BB$58))*(BB$58-Fperm_SI_Woolf2021!$E$9:$E$93)/10))) + Fperm_SI_Woolf2021!$H$9:$H$93*EXP(-Fperm_SI_Woolf2021!$K$9:$K$93*$C100*IF(BB$58=Fperm_SI_Woolf2021!$E$9:$E$93,1,EXP(LN((1.1*(Fperm_SI_Woolf2021!$E$9:$E$93-BB$58)-63.1579*EXP(-0.19*Fperm_SI_Woolf2021!$E$9:$E$93)+63.1579*EXP(-0.19*BB$58))/(Fperm_SI_Woolf2021!$E$9:$E$93-BB$58))*(BB$58-Fperm_SI_Woolf2021!$E$9:$E$93)/10))),Fperm_SI_Woolf2021!$D$9:$D$93)*BB$57+INTERCEPT(Fperm_SI_Woolf2021!$F$9:$F$93*EXP(-Fperm_SI_Woolf2021!$I$9:$I$93*$C100*IF(BB$58=Fperm_SI_Woolf2021!$E$9:$E$93,1,EXP(LN((1.1*(Fperm_SI_Woolf2021!$E$9:$E$93-BB$58)-63.1579*EXP(-0.19*Fperm_SI_Woolf2021!$E$9:$E$93)+63.1579*EXP(-0.19*BB$58))/(Fperm_SI_Woolf2021!$E$9:$E$93-BB$58))*(BB$58-Fperm_SI_Woolf2021!$E$9:$E$93)/10))) + Fperm_SI_Woolf2021!$G$9:$G$93*EXP(-Fperm_SI_Woolf2021!$J$9:$J$93*$C100*IF(BB$58=Fperm_SI_Woolf2021!$E$9:$E$93,1,EXP(LN((1.1*(Fperm_SI_Woolf2021!$E$9:$E$93-BB$58)-63.1579*EXP(-0.19*Fperm_SI_Woolf2021!$E$9:$E$93)+63.1579*EXP(-0.19*BB$58))/(Fperm_SI_Woolf2021!$E$9:$E$93-BB$58))*(BB$58-Fperm_SI_Woolf2021!$E$9:$E$93)/10))) + Fperm_SI_Woolf2021!$H$9:$H$93*EXP(-Fperm_SI_Woolf2021!$K$9:$K$93*$C100*IF(BB$58=Fperm_SI_Woolf2021!$E$9:$E$93,1,EXP(LN((1.1*(Fperm_SI_Woolf2021!$E$9:$E$93-BB$58)-63.1579*EXP(-0.19*Fperm_SI_Woolf2021!$E$9:$E$93)+63.1579*EXP(-0.19*BB$58))/(Fperm_SI_Woolf2021!$E$9:$E$93-BB$58))*(BB$58-Fperm_SI_Woolf2021!$E$9:$E$93)/10))),Fperm_SI_Woolf2021!$D$9:$D$93))</f>
        <v>0.42227692083241664</v>
      </c>
      <c r="BC100" s="51" cm="1">
        <f t="array" ref="BC100">MIN(1,SLOPE(Fperm_SI_Woolf2021!$F$9:$F$93*EXP(-Fperm_SI_Woolf2021!$I$9:$I$93*$C100*IF(BC$58=Fperm_SI_Woolf2021!$E$9:$E$93,1,EXP(LN((1.1*(Fperm_SI_Woolf2021!$E$9:$E$93-BC$58)-63.1579*EXP(-0.19*Fperm_SI_Woolf2021!$E$9:$E$93)+63.1579*EXP(-0.19*BC$58))/(Fperm_SI_Woolf2021!$E$9:$E$93-BC$58))*(BC$58-Fperm_SI_Woolf2021!$E$9:$E$93)/10))) + Fperm_SI_Woolf2021!$G$9:$G$93*EXP(-Fperm_SI_Woolf2021!$J$9:$J$93*$C100*IF(BC$58=Fperm_SI_Woolf2021!$E$9:$E$93,1,EXP(LN((1.1*(Fperm_SI_Woolf2021!$E$9:$E$93-BC$58)-63.1579*EXP(-0.19*Fperm_SI_Woolf2021!$E$9:$E$93)+63.1579*EXP(-0.19*BC$58))/(Fperm_SI_Woolf2021!$E$9:$E$93-BC$58))*(BC$58-Fperm_SI_Woolf2021!$E$9:$E$93)/10))) + Fperm_SI_Woolf2021!$H$9:$H$93*EXP(-Fperm_SI_Woolf2021!$K$9:$K$93*$C100*IF(BC$58=Fperm_SI_Woolf2021!$E$9:$E$93,1,EXP(LN((1.1*(Fperm_SI_Woolf2021!$E$9:$E$93-BC$58)-63.1579*EXP(-0.19*Fperm_SI_Woolf2021!$E$9:$E$93)+63.1579*EXP(-0.19*BC$58))/(Fperm_SI_Woolf2021!$E$9:$E$93-BC$58))*(BC$58-Fperm_SI_Woolf2021!$E$9:$E$93)/10))),Fperm_SI_Woolf2021!$D$9:$D$93)*BC$57+INTERCEPT(Fperm_SI_Woolf2021!$F$9:$F$93*EXP(-Fperm_SI_Woolf2021!$I$9:$I$93*$C100*IF(BC$58=Fperm_SI_Woolf2021!$E$9:$E$93,1,EXP(LN((1.1*(Fperm_SI_Woolf2021!$E$9:$E$93-BC$58)-63.1579*EXP(-0.19*Fperm_SI_Woolf2021!$E$9:$E$93)+63.1579*EXP(-0.19*BC$58))/(Fperm_SI_Woolf2021!$E$9:$E$93-BC$58))*(BC$58-Fperm_SI_Woolf2021!$E$9:$E$93)/10))) + Fperm_SI_Woolf2021!$G$9:$G$93*EXP(-Fperm_SI_Woolf2021!$J$9:$J$93*$C100*IF(BC$58=Fperm_SI_Woolf2021!$E$9:$E$93,1,EXP(LN((1.1*(Fperm_SI_Woolf2021!$E$9:$E$93-BC$58)-63.1579*EXP(-0.19*Fperm_SI_Woolf2021!$E$9:$E$93)+63.1579*EXP(-0.19*BC$58))/(Fperm_SI_Woolf2021!$E$9:$E$93-BC$58))*(BC$58-Fperm_SI_Woolf2021!$E$9:$E$93)/10))) + Fperm_SI_Woolf2021!$H$9:$H$93*EXP(-Fperm_SI_Woolf2021!$K$9:$K$93*$C100*IF(BC$58=Fperm_SI_Woolf2021!$E$9:$E$93,1,EXP(LN((1.1*(Fperm_SI_Woolf2021!$E$9:$E$93-BC$58)-63.1579*EXP(-0.19*Fperm_SI_Woolf2021!$E$9:$E$93)+63.1579*EXP(-0.19*BC$58))/(Fperm_SI_Woolf2021!$E$9:$E$93-BC$58))*(BC$58-Fperm_SI_Woolf2021!$E$9:$E$93)/10))),Fperm_SI_Woolf2021!$D$9:$D$93))</f>
        <v>0.39756161542639357</v>
      </c>
      <c r="BD100" s="51" cm="1">
        <f t="array" ref="BD100">MIN(1,SLOPE(Fperm_SI_Woolf2021!$F$9:$F$93*EXP(-Fperm_SI_Woolf2021!$I$9:$I$93*$C100*IF(BD$58=Fperm_SI_Woolf2021!$E$9:$E$93,1,EXP(LN((1.1*(Fperm_SI_Woolf2021!$E$9:$E$93-BD$58)-63.1579*EXP(-0.19*Fperm_SI_Woolf2021!$E$9:$E$93)+63.1579*EXP(-0.19*BD$58))/(Fperm_SI_Woolf2021!$E$9:$E$93-BD$58))*(BD$58-Fperm_SI_Woolf2021!$E$9:$E$93)/10))) + Fperm_SI_Woolf2021!$G$9:$G$93*EXP(-Fperm_SI_Woolf2021!$J$9:$J$93*$C100*IF(BD$58=Fperm_SI_Woolf2021!$E$9:$E$93,1,EXP(LN((1.1*(Fperm_SI_Woolf2021!$E$9:$E$93-BD$58)-63.1579*EXP(-0.19*Fperm_SI_Woolf2021!$E$9:$E$93)+63.1579*EXP(-0.19*BD$58))/(Fperm_SI_Woolf2021!$E$9:$E$93-BD$58))*(BD$58-Fperm_SI_Woolf2021!$E$9:$E$93)/10))) + Fperm_SI_Woolf2021!$H$9:$H$93*EXP(-Fperm_SI_Woolf2021!$K$9:$K$93*$C100*IF(BD$58=Fperm_SI_Woolf2021!$E$9:$E$93,1,EXP(LN((1.1*(Fperm_SI_Woolf2021!$E$9:$E$93-BD$58)-63.1579*EXP(-0.19*Fperm_SI_Woolf2021!$E$9:$E$93)+63.1579*EXP(-0.19*BD$58))/(Fperm_SI_Woolf2021!$E$9:$E$93-BD$58))*(BD$58-Fperm_SI_Woolf2021!$E$9:$E$93)/10))),Fperm_SI_Woolf2021!$D$9:$D$93)*BD$57+INTERCEPT(Fperm_SI_Woolf2021!$F$9:$F$93*EXP(-Fperm_SI_Woolf2021!$I$9:$I$93*$C100*IF(BD$58=Fperm_SI_Woolf2021!$E$9:$E$93,1,EXP(LN((1.1*(Fperm_SI_Woolf2021!$E$9:$E$93-BD$58)-63.1579*EXP(-0.19*Fperm_SI_Woolf2021!$E$9:$E$93)+63.1579*EXP(-0.19*BD$58))/(Fperm_SI_Woolf2021!$E$9:$E$93-BD$58))*(BD$58-Fperm_SI_Woolf2021!$E$9:$E$93)/10))) + Fperm_SI_Woolf2021!$G$9:$G$93*EXP(-Fperm_SI_Woolf2021!$J$9:$J$93*$C100*IF(BD$58=Fperm_SI_Woolf2021!$E$9:$E$93,1,EXP(LN((1.1*(Fperm_SI_Woolf2021!$E$9:$E$93-BD$58)-63.1579*EXP(-0.19*Fperm_SI_Woolf2021!$E$9:$E$93)+63.1579*EXP(-0.19*BD$58))/(Fperm_SI_Woolf2021!$E$9:$E$93-BD$58))*(BD$58-Fperm_SI_Woolf2021!$E$9:$E$93)/10))) + Fperm_SI_Woolf2021!$H$9:$H$93*EXP(-Fperm_SI_Woolf2021!$K$9:$K$93*$C100*IF(BD$58=Fperm_SI_Woolf2021!$E$9:$E$93,1,EXP(LN((1.1*(Fperm_SI_Woolf2021!$E$9:$E$93-BD$58)-63.1579*EXP(-0.19*Fperm_SI_Woolf2021!$E$9:$E$93)+63.1579*EXP(-0.19*BD$58))/(Fperm_SI_Woolf2021!$E$9:$E$93-BD$58))*(BD$58-Fperm_SI_Woolf2021!$E$9:$E$93)/10))),Fperm_SI_Woolf2021!$D$9:$D$93))</f>
        <v>0.37284631002037039</v>
      </c>
      <c r="BE100" s="51" cm="1">
        <f t="array" ref="BE100">MIN(1,SLOPE(Fperm_SI_Woolf2021!$F$9:$F$93*EXP(-Fperm_SI_Woolf2021!$I$9:$I$93*$C100*IF(BE$58=Fperm_SI_Woolf2021!$E$9:$E$93,1,EXP(LN((1.1*(Fperm_SI_Woolf2021!$E$9:$E$93-BE$58)-63.1579*EXP(-0.19*Fperm_SI_Woolf2021!$E$9:$E$93)+63.1579*EXP(-0.19*BE$58))/(Fperm_SI_Woolf2021!$E$9:$E$93-BE$58))*(BE$58-Fperm_SI_Woolf2021!$E$9:$E$93)/10))) + Fperm_SI_Woolf2021!$G$9:$G$93*EXP(-Fperm_SI_Woolf2021!$J$9:$J$93*$C100*IF(BE$58=Fperm_SI_Woolf2021!$E$9:$E$93,1,EXP(LN((1.1*(Fperm_SI_Woolf2021!$E$9:$E$93-BE$58)-63.1579*EXP(-0.19*Fperm_SI_Woolf2021!$E$9:$E$93)+63.1579*EXP(-0.19*BE$58))/(Fperm_SI_Woolf2021!$E$9:$E$93-BE$58))*(BE$58-Fperm_SI_Woolf2021!$E$9:$E$93)/10))) + Fperm_SI_Woolf2021!$H$9:$H$93*EXP(-Fperm_SI_Woolf2021!$K$9:$K$93*$C100*IF(BE$58=Fperm_SI_Woolf2021!$E$9:$E$93,1,EXP(LN((1.1*(Fperm_SI_Woolf2021!$E$9:$E$93-BE$58)-63.1579*EXP(-0.19*Fperm_SI_Woolf2021!$E$9:$E$93)+63.1579*EXP(-0.19*BE$58))/(Fperm_SI_Woolf2021!$E$9:$E$93-BE$58))*(BE$58-Fperm_SI_Woolf2021!$E$9:$E$93)/10))),Fperm_SI_Woolf2021!$D$9:$D$93)*BE$57+INTERCEPT(Fperm_SI_Woolf2021!$F$9:$F$93*EXP(-Fperm_SI_Woolf2021!$I$9:$I$93*$C100*IF(BE$58=Fperm_SI_Woolf2021!$E$9:$E$93,1,EXP(LN((1.1*(Fperm_SI_Woolf2021!$E$9:$E$93-BE$58)-63.1579*EXP(-0.19*Fperm_SI_Woolf2021!$E$9:$E$93)+63.1579*EXP(-0.19*BE$58))/(Fperm_SI_Woolf2021!$E$9:$E$93-BE$58))*(BE$58-Fperm_SI_Woolf2021!$E$9:$E$93)/10))) + Fperm_SI_Woolf2021!$G$9:$G$93*EXP(-Fperm_SI_Woolf2021!$J$9:$J$93*$C100*IF(BE$58=Fperm_SI_Woolf2021!$E$9:$E$93,1,EXP(LN((1.1*(Fperm_SI_Woolf2021!$E$9:$E$93-BE$58)-63.1579*EXP(-0.19*Fperm_SI_Woolf2021!$E$9:$E$93)+63.1579*EXP(-0.19*BE$58))/(Fperm_SI_Woolf2021!$E$9:$E$93-BE$58))*(BE$58-Fperm_SI_Woolf2021!$E$9:$E$93)/10))) + Fperm_SI_Woolf2021!$H$9:$H$93*EXP(-Fperm_SI_Woolf2021!$K$9:$K$93*$C100*IF(BE$58=Fperm_SI_Woolf2021!$E$9:$E$93,1,EXP(LN((1.1*(Fperm_SI_Woolf2021!$E$9:$E$93-BE$58)-63.1579*EXP(-0.19*Fperm_SI_Woolf2021!$E$9:$E$93)+63.1579*EXP(-0.19*BE$58))/(Fperm_SI_Woolf2021!$E$9:$E$93-BE$58))*(BE$58-Fperm_SI_Woolf2021!$E$9:$E$93)/10))),Fperm_SI_Woolf2021!$D$9:$D$93))</f>
        <v>0.34813100461434732</v>
      </c>
      <c r="BF100" s="51" cm="1">
        <f t="array" ref="BF100">MIN(1,SLOPE(Fperm_SI_Woolf2021!$F$9:$F$93*EXP(-Fperm_SI_Woolf2021!$I$9:$I$93*$C100*IF(BF$58=Fperm_SI_Woolf2021!$E$9:$E$93,1,EXP(LN((1.1*(Fperm_SI_Woolf2021!$E$9:$E$93-BF$58)-63.1579*EXP(-0.19*Fperm_SI_Woolf2021!$E$9:$E$93)+63.1579*EXP(-0.19*BF$58))/(Fperm_SI_Woolf2021!$E$9:$E$93-BF$58))*(BF$58-Fperm_SI_Woolf2021!$E$9:$E$93)/10))) + Fperm_SI_Woolf2021!$G$9:$G$93*EXP(-Fperm_SI_Woolf2021!$J$9:$J$93*$C100*IF(BF$58=Fperm_SI_Woolf2021!$E$9:$E$93,1,EXP(LN((1.1*(Fperm_SI_Woolf2021!$E$9:$E$93-BF$58)-63.1579*EXP(-0.19*Fperm_SI_Woolf2021!$E$9:$E$93)+63.1579*EXP(-0.19*BF$58))/(Fperm_SI_Woolf2021!$E$9:$E$93-BF$58))*(BF$58-Fperm_SI_Woolf2021!$E$9:$E$93)/10))) + Fperm_SI_Woolf2021!$H$9:$H$93*EXP(-Fperm_SI_Woolf2021!$K$9:$K$93*$C100*IF(BF$58=Fperm_SI_Woolf2021!$E$9:$E$93,1,EXP(LN((1.1*(Fperm_SI_Woolf2021!$E$9:$E$93-BF$58)-63.1579*EXP(-0.19*Fperm_SI_Woolf2021!$E$9:$E$93)+63.1579*EXP(-0.19*BF$58))/(Fperm_SI_Woolf2021!$E$9:$E$93-BF$58))*(BF$58-Fperm_SI_Woolf2021!$E$9:$E$93)/10))),Fperm_SI_Woolf2021!$D$9:$D$93)*BF$57+INTERCEPT(Fperm_SI_Woolf2021!$F$9:$F$93*EXP(-Fperm_SI_Woolf2021!$I$9:$I$93*$C100*IF(BF$58=Fperm_SI_Woolf2021!$E$9:$E$93,1,EXP(LN((1.1*(Fperm_SI_Woolf2021!$E$9:$E$93-BF$58)-63.1579*EXP(-0.19*Fperm_SI_Woolf2021!$E$9:$E$93)+63.1579*EXP(-0.19*BF$58))/(Fperm_SI_Woolf2021!$E$9:$E$93-BF$58))*(BF$58-Fperm_SI_Woolf2021!$E$9:$E$93)/10))) + Fperm_SI_Woolf2021!$G$9:$G$93*EXP(-Fperm_SI_Woolf2021!$J$9:$J$93*$C100*IF(BF$58=Fperm_SI_Woolf2021!$E$9:$E$93,1,EXP(LN((1.1*(Fperm_SI_Woolf2021!$E$9:$E$93-BF$58)-63.1579*EXP(-0.19*Fperm_SI_Woolf2021!$E$9:$E$93)+63.1579*EXP(-0.19*BF$58))/(Fperm_SI_Woolf2021!$E$9:$E$93-BF$58))*(BF$58-Fperm_SI_Woolf2021!$E$9:$E$93)/10))) + Fperm_SI_Woolf2021!$H$9:$H$93*EXP(-Fperm_SI_Woolf2021!$K$9:$K$93*$C100*IF(BF$58=Fperm_SI_Woolf2021!$E$9:$E$93,1,EXP(LN((1.1*(Fperm_SI_Woolf2021!$E$9:$E$93-BF$58)-63.1579*EXP(-0.19*Fperm_SI_Woolf2021!$E$9:$E$93)+63.1579*EXP(-0.19*BF$58))/(Fperm_SI_Woolf2021!$E$9:$E$93-BF$58))*(BF$58-Fperm_SI_Woolf2021!$E$9:$E$93)/10))),Fperm_SI_Woolf2021!$D$9:$D$93))</f>
        <v>0.32341569920832425</v>
      </c>
      <c r="BG100" s="51" cm="1">
        <f t="array" ref="BG100">MIN(1,SLOPE(Fperm_SI_Woolf2021!$F$9:$F$93*EXP(-Fperm_SI_Woolf2021!$I$9:$I$93*$C100*IF(BG$58=Fperm_SI_Woolf2021!$E$9:$E$93,1,EXP(LN((1.1*(Fperm_SI_Woolf2021!$E$9:$E$93-BG$58)-63.1579*EXP(-0.19*Fperm_SI_Woolf2021!$E$9:$E$93)+63.1579*EXP(-0.19*BG$58))/(Fperm_SI_Woolf2021!$E$9:$E$93-BG$58))*(BG$58-Fperm_SI_Woolf2021!$E$9:$E$93)/10))) + Fperm_SI_Woolf2021!$G$9:$G$93*EXP(-Fperm_SI_Woolf2021!$J$9:$J$93*$C100*IF(BG$58=Fperm_SI_Woolf2021!$E$9:$E$93,1,EXP(LN((1.1*(Fperm_SI_Woolf2021!$E$9:$E$93-BG$58)-63.1579*EXP(-0.19*Fperm_SI_Woolf2021!$E$9:$E$93)+63.1579*EXP(-0.19*BG$58))/(Fperm_SI_Woolf2021!$E$9:$E$93-BG$58))*(BG$58-Fperm_SI_Woolf2021!$E$9:$E$93)/10))) + Fperm_SI_Woolf2021!$H$9:$H$93*EXP(-Fperm_SI_Woolf2021!$K$9:$K$93*$C100*IF(BG$58=Fperm_SI_Woolf2021!$E$9:$E$93,1,EXP(LN((1.1*(Fperm_SI_Woolf2021!$E$9:$E$93-BG$58)-63.1579*EXP(-0.19*Fperm_SI_Woolf2021!$E$9:$E$93)+63.1579*EXP(-0.19*BG$58))/(Fperm_SI_Woolf2021!$E$9:$E$93-BG$58))*(BG$58-Fperm_SI_Woolf2021!$E$9:$E$93)/10))),Fperm_SI_Woolf2021!$D$9:$D$93)*BG$57+INTERCEPT(Fperm_SI_Woolf2021!$F$9:$F$93*EXP(-Fperm_SI_Woolf2021!$I$9:$I$93*$C100*IF(BG$58=Fperm_SI_Woolf2021!$E$9:$E$93,1,EXP(LN((1.1*(Fperm_SI_Woolf2021!$E$9:$E$93-BG$58)-63.1579*EXP(-0.19*Fperm_SI_Woolf2021!$E$9:$E$93)+63.1579*EXP(-0.19*BG$58))/(Fperm_SI_Woolf2021!$E$9:$E$93-BG$58))*(BG$58-Fperm_SI_Woolf2021!$E$9:$E$93)/10))) + Fperm_SI_Woolf2021!$G$9:$G$93*EXP(-Fperm_SI_Woolf2021!$J$9:$J$93*$C100*IF(BG$58=Fperm_SI_Woolf2021!$E$9:$E$93,1,EXP(LN((1.1*(Fperm_SI_Woolf2021!$E$9:$E$93-BG$58)-63.1579*EXP(-0.19*Fperm_SI_Woolf2021!$E$9:$E$93)+63.1579*EXP(-0.19*BG$58))/(Fperm_SI_Woolf2021!$E$9:$E$93-BG$58))*(BG$58-Fperm_SI_Woolf2021!$E$9:$E$93)/10))) + Fperm_SI_Woolf2021!$H$9:$H$93*EXP(-Fperm_SI_Woolf2021!$K$9:$K$93*$C100*IF(BG$58=Fperm_SI_Woolf2021!$E$9:$E$93,1,EXP(LN((1.1*(Fperm_SI_Woolf2021!$E$9:$E$93-BG$58)-63.1579*EXP(-0.19*Fperm_SI_Woolf2021!$E$9:$E$93)+63.1579*EXP(-0.19*BG$58))/(Fperm_SI_Woolf2021!$E$9:$E$93-BG$58))*(BG$58-Fperm_SI_Woolf2021!$E$9:$E$93)/10))),Fperm_SI_Woolf2021!$D$9:$D$93))</f>
        <v>0.29870039380230112</v>
      </c>
      <c r="BH100" s="51" cm="1">
        <f t="array" ref="BH100">MIN(1,SLOPE(Fperm_SI_Woolf2021!$F$9:$F$93*EXP(-Fperm_SI_Woolf2021!$I$9:$I$93*$C100*IF(BH$58=Fperm_SI_Woolf2021!$E$9:$E$93,1,EXP(LN((1.1*(Fperm_SI_Woolf2021!$E$9:$E$93-BH$58)-63.1579*EXP(-0.19*Fperm_SI_Woolf2021!$E$9:$E$93)+63.1579*EXP(-0.19*BH$58))/(Fperm_SI_Woolf2021!$E$9:$E$93-BH$58))*(BH$58-Fperm_SI_Woolf2021!$E$9:$E$93)/10))) + Fperm_SI_Woolf2021!$G$9:$G$93*EXP(-Fperm_SI_Woolf2021!$J$9:$J$93*$C100*IF(BH$58=Fperm_SI_Woolf2021!$E$9:$E$93,1,EXP(LN((1.1*(Fperm_SI_Woolf2021!$E$9:$E$93-BH$58)-63.1579*EXP(-0.19*Fperm_SI_Woolf2021!$E$9:$E$93)+63.1579*EXP(-0.19*BH$58))/(Fperm_SI_Woolf2021!$E$9:$E$93-BH$58))*(BH$58-Fperm_SI_Woolf2021!$E$9:$E$93)/10))) + Fperm_SI_Woolf2021!$H$9:$H$93*EXP(-Fperm_SI_Woolf2021!$K$9:$K$93*$C100*IF(BH$58=Fperm_SI_Woolf2021!$E$9:$E$93,1,EXP(LN((1.1*(Fperm_SI_Woolf2021!$E$9:$E$93-BH$58)-63.1579*EXP(-0.19*Fperm_SI_Woolf2021!$E$9:$E$93)+63.1579*EXP(-0.19*BH$58))/(Fperm_SI_Woolf2021!$E$9:$E$93-BH$58))*(BH$58-Fperm_SI_Woolf2021!$E$9:$E$93)/10))),Fperm_SI_Woolf2021!$D$9:$D$93)*BH$57+INTERCEPT(Fperm_SI_Woolf2021!$F$9:$F$93*EXP(-Fperm_SI_Woolf2021!$I$9:$I$93*$C100*IF(BH$58=Fperm_SI_Woolf2021!$E$9:$E$93,1,EXP(LN((1.1*(Fperm_SI_Woolf2021!$E$9:$E$93-BH$58)-63.1579*EXP(-0.19*Fperm_SI_Woolf2021!$E$9:$E$93)+63.1579*EXP(-0.19*BH$58))/(Fperm_SI_Woolf2021!$E$9:$E$93-BH$58))*(BH$58-Fperm_SI_Woolf2021!$E$9:$E$93)/10))) + Fperm_SI_Woolf2021!$G$9:$G$93*EXP(-Fperm_SI_Woolf2021!$J$9:$J$93*$C100*IF(BH$58=Fperm_SI_Woolf2021!$E$9:$E$93,1,EXP(LN((1.1*(Fperm_SI_Woolf2021!$E$9:$E$93-BH$58)-63.1579*EXP(-0.19*Fperm_SI_Woolf2021!$E$9:$E$93)+63.1579*EXP(-0.19*BH$58))/(Fperm_SI_Woolf2021!$E$9:$E$93-BH$58))*(BH$58-Fperm_SI_Woolf2021!$E$9:$E$93)/10))) + Fperm_SI_Woolf2021!$H$9:$H$93*EXP(-Fperm_SI_Woolf2021!$K$9:$K$93*$C100*IF(BH$58=Fperm_SI_Woolf2021!$E$9:$E$93,1,EXP(LN((1.1*(Fperm_SI_Woolf2021!$E$9:$E$93-BH$58)-63.1579*EXP(-0.19*Fperm_SI_Woolf2021!$E$9:$E$93)+63.1579*EXP(-0.19*BH$58))/(Fperm_SI_Woolf2021!$E$9:$E$93-BH$58))*(BH$58-Fperm_SI_Woolf2021!$E$9:$E$93)/10))),Fperm_SI_Woolf2021!$D$9:$D$93))</f>
        <v>0.273985088396278</v>
      </c>
      <c r="BI100" s="51" cm="1">
        <f t="array" ref="BI100">MIN(1,SLOPE(Fperm_SI_Woolf2021!$F$9:$F$93*EXP(-Fperm_SI_Woolf2021!$I$9:$I$93*$C100*IF(BI$58=Fperm_SI_Woolf2021!$E$9:$E$93,1,EXP(LN((1.1*(Fperm_SI_Woolf2021!$E$9:$E$93-BI$58)-63.1579*EXP(-0.19*Fperm_SI_Woolf2021!$E$9:$E$93)+63.1579*EXP(-0.19*BI$58))/(Fperm_SI_Woolf2021!$E$9:$E$93-BI$58))*(BI$58-Fperm_SI_Woolf2021!$E$9:$E$93)/10))) + Fperm_SI_Woolf2021!$G$9:$G$93*EXP(-Fperm_SI_Woolf2021!$J$9:$J$93*$C100*IF(BI$58=Fperm_SI_Woolf2021!$E$9:$E$93,1,EXP(LN((1.1*(Fperm_SI_Woolf2021!$E$9:$E$93-BI$58)-63.1579*EXP(-0.19*Fperm_SI_Woolf2021!$E$9:$E$93)+63.1579*EXP(-0.19*BI$58))/(Fperm_SI_Woolf2021!$E$9:$E$93-BI$58))*(BI$58-Fperm_SI_Woolf2021!$E$9:$E$93)/10))) + Fperm_SI_Woolf2021!$H$9:$H$93*EXP(-Fperm_SI_Woolf2021!$K$9:$K$93*$C100*IF(BI$58=Fperm_SI_Woolf2021!$E$9:$E$93,1,EXP(LN((1.1*(Fperm_SI_Woolf2021!$E$9:$E$93-BI$58)-63.1579*EXP(-0.19*Fperm_SI_Woolf2021!$E$9:$E$93)+63.1579*EXP(-0.19*BI$58))/(Fperm_SI_Woolf2021!$E$9:$E$93-BI$58))*(BI$58-Fperm_SI_Woolf2021!$E$9:$E$93)/10))),Fperm_SI_Woolf2021!$D$9:$D$93)*BI$57+INTERCEPT(Fperm_SI_Woolf2021!$F$9:$F$93*EXP(-Fperm_SI_Woolf2021!$I$9:$I$93*$C100*IF(BI$58=Fperm_SI_Woolf2021!$E$9:$E$93,1,EXP(LN((1.1*(Fperm_SI_Woolf2021!$E$9:$E$93-BI$58)-63.1579*EXP(-0.19*Fperm_SI_Woolf2021!$E$9:$E$93)+63.1579*EXP(-0.19*BI$58))/(Fperm_SI_Woolf2021!$E$9:$E$93-BI$58))*(BI$58-Fperm_SI_Woolf2021!$E$9:$E$93)/10))) + Fperm_SI_Woolf2021!$G$9:$G$93*EXP(-Fperm_SI_Woolf2021!$J$9:$J$93*$C100*IF(BI$58=Fperm_SI_Woolf2021!$E$9:$E$93,1,EXP(LN((1.1*(Fperm_SI_Woolf2021!$E$9:$E$93-BI$58)-63.1579*EXP(-0.19*Fperm_SI_Woolf2021!$E$9:$E$93)+63.1579*EXP(-0.19*BI$58))/(Fperm_SI_Woolf2021!$E$9:$E$93-BI$58))*(BI$58-Fperm_SI_Woolf2021!$E$9:$E$93)/10))) + Fperm_SI_Woolf2021!$H$9:$H$93*EXP(-Fperm_SI_Woolf2021!$K$9:$K$93*$C100*IF(BI$58=Fperm_SI_Woolf2021!$E$9:$E$93,1,EXP(LN((1.1*(Fperm_SI_Woolf2021!$E$9:$E$93-BI$58)-63.1579*EXP(-0.19*Fperm_SI_Woolf2021!$E$9:$E$93)+63.1579*EXP(-0.19*BI$58))/(Fperm_SI_Woolf2021!$E$9:$E$93-BI$58))*(BI$58-Fperm_SI_Woolf2021!$E$9:$E$93)/10))),Fperm_SI_Woolf2021!$D$9:$D$93))</f>
        <v>0.24926978299025487</v>
      </c>
      <c r="BJ100" s="51" cm="1">
        <f t="array" ref="BJ100">MIN(1,SLOPE(Fperm_SI_Woolf2021!$F$9:$F$93*EXP(-Fperm_SI_Woolf2021!$I$9:$I$93*$C100*IF(BJ$58=Fperm_SI_Woolf2021!$E$9:$E$93,1,EXP(LN((1.1*(Fperm_SI_Woolf2021!$E$9:$E$93-BJ$58)-63.1579*EXP(-0.19*Fperm_SI_Woolf2021!$E$9:$E$93)+63.1579*EXP(-0.19*BJ$58))/(Fperm_SI_Woolf2021!$E$9:$E$93-BJ$58))*(BJ$58-Fperm_SI_Woolf2021!$E$9:$E$93)/10))) + Fperm_SI_Woolf2021!$G$9:$G$93*EXP(-Fperm_SI_Woolf2021!$J$9:$J$93*$C100*IF(BJ$58=Fperm_SI_Woolf2021!$E$9:$E$93,1,EXP(LN((1.1*(Fperm_SI_Woolf2021!$E$9:$E$93-BJ$58)-63.1579*EXP(-0.19*Fperm_SI_Woolf2021!$E$9:$E$93)+63.1579*EXP(-0.19*BJ$58))/(Fperm_SI_Woolf2021!$E$9:$E$93-BJ$58))*(BJ$58-Fperm_SI_Woolf2021!$E$9:$E$93)/10))) + Fperm_SI_Woolf2021!$H$9:$H$93*EXP(-Fperm_SI_Woolf2021!$K$9:$K$93*$C100*IF(BJ$58=Fperm_SI_Woolf2021!$E$9:$E$93,1,EXP(LN((1.1*(Fperm_SI_Woolf2021!$E$9:$E$93-BJ$58)-63.1579*EXP(-0.19*Fperm_SI_Woolf2021!$E$9:$E$93)+63.1579*EXP(-0.19*BJ$58))/(Fperm_SI_Woolf2021!$E$9:$E$93-BJ$58))*(BJ$58-Fperm_SI_Woolf2021!$E$9:$E$93)/10))),Fperm_SI_Woolf2021!$D$9:$D$93)*BJ$57+INTERCEPT(Fperm_SI_Woolf2021!$F$9:$F$93*EXP(-Fperm_SI_Woolf2021!$I$9:$I$93*$C100*IF(BJ$58=Fperm_SI_Woolf2021!$E$9:$E$93,1,EXP(LN((1.1*(Fperm_SI_Woolf2021!$E$9:$E$93-BJ$58)-63.1579*EXP(-0.19*Fperm_SI_Woolf2021!$E$9:$E$93)+63.1579*EXP(-0.19*BJ$58))/(Fperm_SI_Woolf2021!$E$9:$E$93-BJ$58))*(BJ$58-Fperm_SI_Woolf2021!$E$9:$E$93)/10))) + Fperm_SI_Woolf2021!$G$9:$G$93*EXP(-Fperm_SI_Woolf2021!$J$9:$J$93*$C100*IF(BJ$58=Fperm_SI_Woolf2021!$E$9:$E$93,1,EXP(LN((1.1*(Fperm_SI_Woolf2021!$E$9:$E$93-BJ$58)-63.1579*EXP(-0.19*Fperm_SI_Woolf2021!$E$9:$E$93)+63.1579*EXP(-0.19*BJ$58))/(Fperm_SI_Woolf2021!$E$9:$E$93-BJ$58))*(BJ$58-Fperm_SI_Woolf2021!$E$9:$E$93)/10))) + Fperm_SI_Woolf2021!$H$9:$H$93*EXP(-Fperm_SI_Woolf2021!$K$9:$K$93*$C100*IF(BJ$58=Fperm_SI_Woolf2021!$E$9:$E$93,1,EXP(LN((1.1*(Fperm_SI_Woolf2021!$E$9:$E$93-BJ$58)-63.1579*EXP(-0.19*Fperm_SI_Woolf2021!$E$9:$E$93)+63.1579*EXP(-0.19*BJ$58))/(Fperm_SI_Woolf2021!$E$9:$E$93-BJ$58))*(BJ$58-Fperm_SI_Woolf2021!$E$9:$E$93)/10))),Fperm_SI_Woolf2021!$D$9:$D$93))</f>
        <v>0.22455447758423175</v>
      </c>
      <c r="BK100" s="51" cm="1">
        <f t="array" ref="BK100">MIN(1,SLOPE(Fperm_SI_Woolf2021!$F$9:$F$93*EXP(-Fperm_SI_Woolf2021!$I$9:$I$93*$C100*IF(BK$58=Fperm_SI_Woolf2021!$E$9:$E$93,1,EXP(LN((1.1*(Fperm_SI_Woolf2021!$E$9:$E$93-BK$58)-63.1579*EXP(-0.19*Fperm_SI_Woolf2021!$E$9:$E$93)+63.1579*EXP(-0.19*BK$58))/(Fperm_SI_Woolf2021!$E$9:$E$93-BK$58))*(BK$58-Fperm_SI_Woolf2021!$E$9:$E$93)/10))) + Fperm_SI_Woolf2021!$G$9:$G$93*EXP(-Fperm_SI_Woolf2021!$J$9:$J$93*$C100*IF(BK$58=Fperm_SI_Woolf2021!$E$9:$E$93,1,EXP(LN((1.1*(Fperm_SI_Woolf2021!$E$9:$E$93-BK$58)-63.1579*EXP(-0.19*Fperm_SI_Woolf2021!$E$9:$E$93)+63.1579*EXP(-0.19*BK$58))/(Fperm_SI_Woolf2021!$E$9:$E$93-BK$58))*(BK$58-Fperm_SI_Woolf2021!$E$9:$E$93)/10))) + Fperm_SI_Woolf2021!$H$9:$H$93*EXP(-Fperm_SI_Woolf2021!$K$9:$K$93*$C100*IF(BK$58=Fperm_SI_Woolf2021!$E$9:$E$93,1,EXP(LN((1.1*(Fperm_SI_Woolf2021!$E$9:$E$93-BK$58)-63.1579*EXP(-0.19*Fperm_SI_Woolf2021!$E$9:$E$93)+63.1579*EXP(-0.19*BK$58))/(Fperm_SI_Woolf2021!$E$9:$E$93-BK$58))*(BK$58-Fperm_SI_Woolf2021!$E$9:$E$93)/10))),Fperm_SI_Woolf2021!$D$9:$D$93)*BK$57+INTERCEPT(Fperm_SI_Woolf2021!$F$9:$F$93*EXP(-Fperm_SI_Woolf2021!$I$9:$I$93*$C100*IF(BK$58=Fperm_SI_Woolf2021!$E$9:$E$93,1,EXP(LN((1.1*(Fperm_SI_Woolf2021!$E$9:$E$93-BK$58)-63.1579*EXP(-0.19*Fperm_SI_Woolf2021!$E$9:$E$93)+63.1579*EXP(-0.19*BK$58))/(Fperm_SI_Woolf2021!$E$9:$E$93-BK$58))*(BK$58-Fperm_SI_Woolf2021!$E$9:$E$93)/10))) + Fperm_SI_Woolf2021!$G$9:$G$93*EXP(-Fperm_SI_Woolf2021!$J$9:$J$93*$C100*IF(BK$58=Fperm_SI_Woolf2021!$E$9:$E$93,1,EXP(LN((1.1*(Fperm_SI_Woolf2021!$E$9:$E$93-BK$58)-63.1579*EXP(-0.19*Fperm_SI_Woolf2021!$E$9:$E$93)+63.1579*EXP(-0.19*BK$58))/(Fperm_SI_Woolf2021!$E$9:$E$93-BK$58))*(BK$58-Fperm_SI_Woolf2021!$E$9:$E$93)/10))) + Fperm_SI_Woolf2021!$H$9:$H$93*EXP(-Fperm_SI_Woolf2021!$K$9:$K$93*$C100*IF(BK$58=Fperm_SI_Woolf2021!$E$9:$E$93,1,EXP(LN((1.1*(Fperm_SI_Woolf2021!$E$9:$E$93-BK$58)-63.1579*EXP(-0.19*Fperm_SI_Woolf2021!$E$9:$E$93)+63.1579*EXP(-0.19*BK$58))/(Fperm_SI_Woolf2021!$E$9:$E$93-BK$58))*(BK$58-Fperm_SI_Woolf2021!$E$9:$E$93)/10))),Fperm_SI_Woolf2021!$D$9:$D$93))</f>
        <v>0.19983917217820862</v>
      </c>
      <c r="BL100" s="51" cm="1">
        <f t="array" ref="BL100">MIN(1,SLOPE(Fperm_SI_Woolf2021!$F$9:$F$93*EXP(-Fperm_SI_Woolf2021!$I$9:$I$93*$C100*IF(BL$58=Fperm_SI_Woolf2021!$E$9:$E$93,1,EXP(LN((1.1*(Fperm_SI_Woolf2021!$E$9:$E$93-BL$58)-63.1579*EXP(-0.19*Fperm_SI_Woolf2021!$E$9:$E$93)+63.1579*EXP(-0.19*BL$58))/(Fperm_SI_Woolf2021!$E$9:$E$93-BL$58))*(BL$58-Fperm_SI_Woolf2021!$E$9:$E$93)/10))) + Fperm_SI_Woolf2021!$G$9:$G$93*EXP(-Fperm_SI_Woolf2021!$J$9:$J$93*$C100*IF(BL$58=Fperm_SI_Woolf2021!$E$9:$E$93,1,EXP(LN((1.1*(Fperm_SI_Woolf2021!$E$9:$E$93-BL$58)-63.1579*EXP(-0.19*Fperm_SI_Woolf2021!$E$9:$E$93)+63.1579*EXP(-0.19*BL$58))/(Fperm_SI_Woolf2021!$E$9:$E$93-BL$58))*(BL$58-Fperm_SI_Woolf2021!$E$9:$E$93)/10))) + Fperm_SI_Woolf2021!$H$9:$H$93*EXP(-Fperm_SI_Woolf2021!$K$9:$K$93*$C100*IF(BL$58=Fperm_SI_Woolf2021!$E$9:$E$93,1,EXP(LN((1.1*(Fperm_SI_Woolf2021!$E$9:$E$93-BL$58)-63.1579*EXP(-0.19*Fperm_SI_Woolf2021!$E$9:$E$93)+63.1579*EXP(-0.19*BL$58))/(Fperm_SI_Woolf2021!$E$9:$E$93-BL$58))*(BL$58-Fperm_SI_Woolf2021!$E$9:$E$93)/10))),Fperm_SI_Woolf2021!$D$9:$D$93)*BL$57+INTERCEPT(Fperm_SI_Woolf2021!$F$9:$F$93*EXP(-Fperm_SI_Woolf2021!$I$9:$I$93*$C100*IF(BL$58=Fperm_SI_Woolf2021!$E$9:$E$93,1,EXP(LN((1.1*(Fperm_SI_Woolf2021!$E$9:$E$93-BL$58)-63.1579*EXP(-0.19*Fperm_SI_Woolf2021!$E$9:$E$93)+63.1579*EXP(-0.19*BL$58))/(Fperm_SI_Woolf2021!$E$9:$E$93-BL$58))*(BL$58-Fperm_SI_Woolf2021!$E$9:$E$93)/10))) + Fperm_SI_Woolf2021!$G$9:$G$93*EXP(-Fperm_SI_Woolf2021!$J$9:$J$93*$C100*IF(BL$58=Fperm_SI_Woolf2021!$E$9:$E$93,1,EXP(LN((1.1*(Fperm_SI_Woolf2021!$E$9:$E$93-BL$58)-63.1579*EXP(-0.19*Fperm_SI_Woolf2021!$E$9:$E$93)+63.1579*EXP(-0.19*BL$58))/(Fperm_SI_Woolf2021!$E$9:$E$93-BL$58))*(BL$58-Fperm_SI_Woolf2021!$E$9:$E$93)/10))) + Fperm_SI_Woolf2021!$H$9:$H$93*EXP(-Fperm_SI_Woolf2021!$K$9:$K$93*$C100*IF(BL$58=Fperm_SI_Woolf2021!$E$9:$E$93,1,EXP(LN((1.1*(Fperm_SI_Woolf2021!$E$9:$E$93-BL$58)-63.1579*EXP(-0.19*Fperm_SI_Woolf2021!$E$9:$E$93)+63.1579*EXP(-0.19*BL$58))/(Fperm_SI_Woolf2021!$E$9:$E$93-BL$58))*(BL$58-Fperm_SI_Woolf2021!$E$9:$E$93)/10))),Fperm_SI_Woolf2021!$D$9:$D$93))</f>
        <v>0.49829799068856029</v>
      </c>
      <c r="BM100" s="51" cm="1">
        <f t="array" ref="BM100">MIN(1,SLOPE(Fperm_SI_Woolf2021!$F$9:$F$93*EXP(-Fperm_SI_Woolf2021!$I$9:$I$93*$C100*IF(BM$58=Fperm_SI_Woolf2021!$E$9:$E$93,1,EXP(LN((1.1*(Fperm_SI_Woolf2021!$E$9:$E$93-BM$58)-63.1579*EXP(-0.19*Fperm_SI_Woolf2021!$E$9:$E$93)+63.1579*EXP(-0.19*BM$58))/(Fperm_SI_Woolf2021!$E$9:$E$93-BM$58))*(BM$58-Fperm_SI_Woolf2021!$E$9:$E$93)/10))) + Fperm_SI_Woolf2021!$G$9:$G$93*EXP(-Fperm_SI_Woolf2021!$J$9:$J$93*$C100*IF(BM$58=Fperm_SI_Woolf2021!$E$9:$E$93,1,EXP(LN((1.1*(Fperm_SI_Woolf2021!$E$9:$E$93-BM$58)-63.1579*EXP(-0.19*Fperm_SI_Woolf2021!$E$9:$E$93)+63.1579*EXP(-0.19*BM$58))/(Fperm_SI_Woolf2021!$E$9:$E$93-BM$58))*(BM$58-Fperm_SI_Woolf2021!$E$9:$E$93)/10))) + Fperm_SI_Woolf2021!$H$9:$H$93*EXP(-Fperm_SI_Woolf2021!$K$9:$K$93*$C100*IF(BM$58=Fperm_SI_Woolf2021!$E$9:$E$93,1,EXP(LN((1.1*(Fperm_SI_Woolf2021!$E$9:$E$93-BM$58)-63.1579*EXP(-0.19*Fperm_SI_Woolf2021!$E$9:$E$93)+63.1579*EXP(-0.19*BM$58))/(Fperm_SI_Woolf2021!$E$9:$E$93-BM$58))*(BM$58-Fperm_SI_Woolf2021!$E$9:$E$93)/10))),Fperm_SI_Woolf2021!$D$9:$D$93)*BM$57+INTERCEPT(Fperm_SI_Woolf2021!$F$9:$F$93*EXP(-Fperm_SI_Woolf2021!$I$9:$I$93*$C100*IF(BM$58=Fperm_SI_Woolf2021!$E$9:$E$93,1,EXP(LN((1.1*(Fperm_SI_Woolf2021!$E$9:$E$93-BM$58)-63.1579*EXP(-0.19*Fperm_SI_Woolf2021!$E$9:$E$93)+63.1579*EXP(-0.19*BM$58))/(Fperm_SI_Woolf2021!$E$9:$E$93-BM$58))*(BM$58-Fperm_SI_Woolf2021!$E$9:$E$93)/10))) + Fperm_SI_Woolf2021!$G$9:$G$93*EXP(-Fperm_SI_Woolf2021!$J$9:$J$93*$C100*IF(BM$58=Fperm_SI_Woolf2021!$E$9:$E$93,1,EXP(LN((1.1*(Fperm_SI_Woolf2021!$E$9:$E$93-BM$58)-63.1579*EXP(-0.19*Fperm_SI_Woolf2021!$E$9:$E$93)+63.1579*EXP(-0.19*BM$58))/(Fperm_SI_Woolf2021!$E$9:$E$93-BM$58))*(BM$58-Fperm_SI_Woolf2021!$E$9:$E$93)/10))) + Fperm_SI_Woolf2021!$H$9:$H$93*EXP(-Fperm_SI_Woolf2021!$K$9:$K$93*$C100*IF(BM$58=Fperm_SI_Woolf2021!$E$9:$E$93,1,EXP(LN((1.1*(Fperm_SI_Woolf2021!$E$9:$E$93-BM$58)-63.1579*EXP(-0.19*Fperm_SI_Woolf2021!$E$9:$E$93)+63.1579*EXP(-0.19*BM$58))/(Fperm_SI_Woolf2021!$E$9:$E$93-BM$58))*(BM$58-Fperm_SI_Woolf2021!$E$9:$E$93)/10))),Fperm_SI_Woolf2021!$D$9:$D$93))</f>
        <v>0.47539443698615763</v>
      </c>
      <c r="BN100" s="51" cm="1">
        <f t="array" ref="BN100">MIN(1,SLOPE(Fperm_SI_Woolf2021!$F$9:$F$93*EXP(-Fperm_SI_Woolf2021!$I$9:$I$93*$C100*IF(BN$58=Fperm_SI_Woolf2021!$E$9:$E$93,1,EXP(LN((1.1*(Fperm_SI_Woolf2021!$E$9:$E$93-BN$58)-63.1579*EXP(-0.19*Fperm_SI_Woolf2021!$E$9:$E$93)+63.1579*EXP(-0.19*BN$58))/(Fperm_SI_Woolf2021!$E$9:$E$93-BN$58))*(BN$58-Fperm_SI_Woolf2021!$E$9:$E$93)/10))) + Fperm_SI_Woolf2021!$G$9:$G$93*EXP(-Fperm_SI_Woolf2021!$J$9:$J$93*$C100*IF(BN$58=Fperm_SI_Woolf2021!$E$9:$E$93,1,EXP(LN((1.1*(Fperm_SI_Woolf2021!$E$9:$E$93-BN$58)-63.1579*EXP(-0.19*Fperm_SI_Woolf2021!$E$9:$E$93)+63.1579*EXP(-0.19*BN$58))/(Fperm_SI_Woolf2021!$E$9:$E$93-BN$58))*(BN$58-Fperm_SI_Woolf2021!$E$9:$E$93)/10))) + Fperm_SI_Woolf2021!$H$9:$H$93*EXP(-Fperm_SI_Woolf2021!$K$9:$K$93*$C100*IF(BN$58=Fperm_SI_Woolf2021!$E$9:$E$93,1,EXP(LN((1.1*(Fperm_SI_Woolf2021!$E$9:$E$93-BN$58)-63.1579*EXP(-0.19*Fperm_SI_Woolf2021!$E$9:$E$93)+63.1579*EXP(-0.19*BN$58))/(Fperm_SI_Woolf2021!$E$9:$E$93-BN$58))*(BN$58-Fperm_SI_Woolf2021!$E$9:$E$93)/10))),Fperm_SI_Woolf2021!$D$9:$D$93)*BN$57+INTERCEPT(Fperm_SI_Woolf2021!$F$9:$F$93*EXP(-Fperm_SI_Woolf2021!$I$9:$I$93*$C100*IF(BN$58=Fperm_SI_Woolf2021!$E$9:$E$93,1,EXP(LN((1.1*(Fperm_SI_Woolf2021!$E$9:$E$93-BN$58)-63.1579*EXP(-0.19*Fperm_SI_Woolf2021!$E$9:$E$93)+63.1579*EXP(-0.19*BN$58))/(Fperm_SI_Woolf2021!$E$9:$E$93-BN$58))*(BN$58-Fperm_SI_Woolf2021!$E$9:$E$93)/10))) + Fperm_SI_Woolf2021!$G$9:$G$93*EXP(-Fperm_SI_Woolf2021!$J$9:$J$93*$C100*IF(BN$58=Fperm_SI_Woolf2021!$E$9:$E$93,1,EXP(LN((1.1*(Fperm_SI_Woolf2021!$E$9:$E$93-BN$58)-63.1579*EXP(-0.19*Fperm_SI_Woolf2021!$E$9:$E$93)+63.1579*EXP(-0.19*BN$58))/(Fperm_SI_Woolf2021!$E$9:$E$93-BN$58))*(BN$58-Fperm_SI_Woolf2021!$E$9:$E$93)/10))) + Fperm_SI_Woolf2021!$H$9:$H$93*EXP(-Fperm_SI_Woolf2021!$K$9:$K$93*$C100*IF(BN$58=Fperm_SI_Woolf2021!$E$9:$E$93,1,EXP(LN((1.1*(Fperm_SI_Woolf2021!$E$9:$E$93-BN$58)-63.1579*EXP(-0.19*Fperm_SI_Woolf2021!$E$9:$E$93)+63.1579*EXP(-0.19*BN$58))/(Fperm_SI_Woolf2021!$E$9:$E$93-BN$58))*(BN$58-Fperm_SI_Woolf2021!$E$9:$E$93)/10))),Fperm_SI_Woolf2021!$D$9:$D$93))</f>
        <v>0.45249088328375497</v>
      </c>
      <c r="BO100" s="51" cm="1">
        <f t="array" ref="BO100">MIN(1,SLOPE(Fperm_SI_Woolf2021!$F$9:$F$93*EXP(-Fperm_SI_Woolf2021!$I$9:$I$93*$C100*IF(BO$58=Fperm_SI_Woolf2021!$E$9:$E$93,1,EXP(LN((1.1*(Fperm_SI_Woolf2021!$E$9:$E$93-BO$58)-63.1579*EXP(-0.19*Fperm_SI_Woolf2021!$E$9:$E$93)+63.1579*EXP(-0.19*BO$58))/(Fperm_SI_Woolf2021!$E$9:$E$93-BO$58))*(BO$58-Fperm_SI_Woolf2021!$E$9:$E$93)/10))) + Fperm_SI_Woolf2021!$G$9:$G$93*EXP(-Fperm_SI_Woolf2021!$J$9:$J$93*$C100*IF(BO$58=Fperm_SI_Woolf2021!$E$9:$E$93,1,EXP(LN((1.1*(Fperm_SI_Woolf2021!$E$9:$E$93-BO$58)-63.1579*EXP(-0.19*Fperm_SI_Woolf2021!$E$9:$E$93)+63.1579*EXP(-0.19*BO$58))/(Fperm_SI_Woolf2021!$E$9:$E$93-BO$58))*(BO$58-Fperm_SI_Woolf2021!$E$9:$E$93)/10))) + Fperm_SI_Woolf2021!$H$9:$H$93*EXP(-Fperm_SI_Woolf2021!$K$9:$K$93*$C100*IF(BO$58=Fperm_SI_Woolf2021!$E$9:$E$93,1,EXP(LN((1.1*(Fperm_SI_Woolf2021!$E$9:$E$93-BO$58)-63.1579*EXP(-0.19*Fperm_SI_Woolf2021!$E$9:$E$93)+63.1579*EXP(-0.19*BO$58))/(Fperm_SI_Woolf2021!$E$9:$E$93-BO$58))*(BO$58-Fperm_SI_Woolf2021!$E$9:$E$93)/10))),Fperm_SI_Woolf2021!$D$9:$D$93)*BO$57+INTERCEPT(Fperm_SI_Woolf2021!$F$9:$F$93*EXP(-Fperm_SI_Woolf2021!$I$9:$I$93*$C100*IF(BO$58=Fperm_SI_Woolf2021!$E$9:$E$93,1,EXP(LN((1.1*(Fperm_SI_Woolf2021!$E$9:$E$93-BO$58)-63.1579*EXP(-0.19*Fperm_SI_Woolf2021!$E$9:$E$93)+63.1579*EXP(-0.19*BO$58))/(Fperm_SI_Woolf2021!$E$9:$E$93-BO$58))*(BO$58-Fperm_SI_Woolf2021!$E$9:$E$93)/10))) + Fperm_SI_Woolf2021!$G$9:$G$93*EXP(-Fperm_SI_Woolf2021!$J$9:$J$93*$C100*IF(BO$58=Fperm_SI_Woolf2021!$E$9:$E$93,1,EXP(LN((1.1*(Fperm_SI_Woolf2021!$E$9:$E$93-BO$58)-63.1579*EXP(-0.19*Fperm_SI_Woolf2021!$E$9:$E$93)+63.1579*EXP(-0.19*BO$58))/(Fperm_SI_Woolf2021!$E$9:$E$93-BO$58))*(BO$58-Fperm_SI_Woolf2021!$E$9:$E$93)/10))) + Fperm_SI_Woolf2021!$H$9:$H$93*EXP(-Fperm_SI_Woolf2021!$K$9:$K$93*$C100*IF(BO$58=Fperm_SI_Woolf2021!$E$9:$E$93,1,EXP(LN((1.1*(Fperm_SI_Woolf2021!$E$9:$E$93-BO$58)-63.1579*EXP(-0.19*Fperm_SI_Woolf2021!$E$9:$E$93)+63.1579*EXP(-0.19*BO$58))/(Fperm_SI_Woolf2021!$E$9:$E$93-BO$58))*(BO$58-Fperm_SI_Woolf2021!$E$9:$E$93)/10))),Fperm_SI_Woolf2021!$D$9:$D$93))</f>
        <v>0.42958732958135237</v>
      </c>
      <c r="BP100" s="51" cm="1">
        <f t="array" ref="BP100">MIN(1,SLOPE(Fperm_SI_Woolf2021!$F$9:$F$93*EXP(-Fperm_SI_Woolf2021!$I$9:$I$93*$C100*IF(BP$58=Fperm_SI_Woolf2021!$E$9:$E$93,1,EXP(LN((1.1*(Fperm_SI_Woolf2021!$E$9:$E$93-BP$58)-63.1579*EXP(-0.19*Fperm_SI_Woolf2021!$E$9:$E$93)+63.1579*EXP(-0.19*BP$58))/(Fperm_SI_Woolf2021!$E$9:$E$93-BP$58))*(BP$58-Fperm_SI_Woolf2021!$E$9:$E$93)/10))) + Fperm_SI_Woolf2021!$G$9:$G$93*EXP(-Fperm_SI_Woolf2021!$J$9:$J$93*$C100*IF(BP$58=Fperm_SI_Woolf2021!$E$9:$E$93,1,EXP(LN((1.1*(Fperm_SI_Woolf2021!$E$9:$E$93-BP$58)-63.1579*EXP(-0.19*Fperm_SI_Woolf2021!$E$9:$E$93)+63.1579*EXP(-0.19*BP$58))/(Fperm_SI_Woolf2021!$E$9:$E$93-BP$58))*(BP$58-Fperm_SI_Woolf2021!$E$9:$E$93)/10))) + Fperm_SI_Woolf2021!$H$9:$H$93*EXP(-Fperm_SI_Woolf2021!$K$9:$K$93*$C100*IF(BP$58=Fperm_SI_Woolf2021!$E$9:$E$93,1,EXP(LN((1.1*(Fperm_SI_Woolf2021!$E$9:$E$93-BP$58)-63.1579*EXP(-0.19*Fperm_SI_Woolf2021!$E$9:$E$93)+63.1579*EXP(-0.19*BP$58))/(Fperm_SI_Woolf2021!$E$9:$E$93-BP$58))*(BP$58-Fperm_SI_Woolf2021!$E$9:$E$93)/10))),Fperm_SI_Woolf2021!$D$9:$D$93)*BP$57+INTERCEPT(Fperm_SI_Woolf2021!$F$9:$F$93*EXP(-Fperm_SI_Woolf2021!$I$9:$I$93*$C100*IF(BP$58=Fperm_SI_Woolf2021!$E$9:$E$93,1,EXP(LN((1.1*(Fperm_SI_Woolf2021!$E$9:$E$93-BP$58)-63.1579*EXP(-0.19*Fperm_SI_Woolf2021!$E$9:$E$93)+63.1579*EXP(-0.19*BP$58))/(Fperm_SI_Woolf2021!$E$9:$E$93-BP$58))*(BP$58-Fperm_SI_Woolf2021!$E$9:$E$93)/10))) + Fperm_SI_Woolf2021!$G$9:$G$93*EXP(-Fperm_SI_Woolf2021!$J$9:$J$93*$C100*IF(BP$58=Fperm_SI_Woolf2021!$E$9:$E$93,1,EXP(LN((1.1*(Fperm_SI_Woolf2021!$E$9:$E$93-BP$58)-63.1579*EXP(-0.19*Fperm_SI_Woolf2021!$E$9:$E$93)+63.1579*EXP(-0.19*BP$58))/(Fperm_SI_Woolf2021!$E$9:$E$93-BP$58))*(BP$58-Fperm_SI_Woolf2021!$E$9:$E$93)/10))) + Fperm_SI_Woolf2021!$H$9:$H$93*EXP(-Fperm_SI_Woolf2021!$K$9:$K$93*$C100*IF(BP$58=Fperm_SI_Woolf2021!$E$9:$E$93,1,EXP(LN((1.1*(Fperm_SI_Woolf2021!$E$9:$E$93-BP$58)-63.1579*EXP(-0.19*Fperm_SI_Woolf2021!$E$9:$E$93)+63.1579*EXP(-0.19*BP$58))/(Fperm_SI_Woolf2021!$E$9:$E$93-BP$58))*(BP$58-Fperm_SI_Woolf2021!$E$9:$E$93)/10))),Fperm_SI_Woolf2021!$D$9:$D$93))</f>
        <v>0.40668377587894977</v>
      </c>
      <c r="BQ100" s="51" cm="1">
        <f t="array" ref="BQ100">MIN(1,SLOPE(Fperm_SI_Woolf2021!$F$9:$F$93*EXP(-Fperm_SI_Woolf2021!$I$9:$I$93*$C100*IF(BQ$58=Fperm_SI_Woolf2021!$E$9:$E$93,1,EXP(LN((1.1*(Fperm_SI_Woolf2021!$E$9:$E$93-BQ$58)-63.1579*EXP(-0.19*Fperm_SI_Woolf2021!$E$9:$E$93)+63.1579*EXP(-0.19*BQ$58))/(Fperm_SI_Woolf2021!$E$9:$E$93-BQ$58))*(BQ$58-Fperm_SI_Woolf2021!$E$9:$E$93)/10))) + Fperm_SI_Woolf2021!$G$9:$G$93*EXP(-Fperm_SI_Woolf2021!$J$9:$J$93*$C100*IF(BQ$58=Fperm_SI_Woolf2021!$E$9:$E$93,1,EXP(LN((1.1*(Fperm_SI_Woolf2021!$E$9:$E$93-BQ$58)-63.1579*EXP(-0.19*Fperm_SI_Woolf2021!$E$9:$E$93)+63.1579*EXP(-0.19*BQ$58))/(Fperm_SI_Woolf2021!$E$9:$E$93-BQ$58))*(BQ$58-Fperm_SI_Woolf2021!$E$9:$E$93)/10))) + Fperm_SI_Woolf2021!$H$9:$H$93*EXP(-Fperm_SI_Woolf2021!$K$9:$K$93*$C100*IF(BQ$58=Fperm_SI_Woolf2021!$E$9:$E$93,1,EXP(LN((1.1*(Fperm_SI_Woolf2021!$E$9:$E$93-BQ$58)-63.1579*EXP(-0.19*Fperm_SI_Woolf2021!$E$9:$E$93)+63.1579*EXP(-0.19*BQ$58))/(Fperm_SI_Woolf2021!$E$9:$E$93-BQ$58))*(BQ$58-Fperm_SI_Woolf2021!$E$9:$E$93)/10))),Fperm_SI_Woolf2021!$D$9:$D$93)*BQ$57+INTERCEPT(Fperm_SI_Woolf2021!$F$9:$F$93*EXP(-Fperm_SI_Woolf2021!$I$9:$I$93*$C100*IF(BQ$58=Fperm_SI_Woolf2021!$E$9:$E$93,1,EXP(LN((1.1*(Fperm_SI_Woolf2021!$E$9:$E$93-BQ$58)-63.1579*EXP(-0.19*Fperm_SI_Woolf2021!$E$9:$E$93)+63.1579*EXP(-0.19*BQ$58))/(Fperm_SI_Woolf2021!$E$9:$E$93-BQ$58))*(BQ$58-Fperm_SI_Woolf2021!$E$9:$E$93)/10))) + Fperm_SI_Woolf2021!$G$9:$G$93*EXP(-Fperm_SI_Woolf2021!$J$9:$J$93*$C100*IF(BQ$58=Fperm_SI_Woolf2021!$E$9:$E$93,1,EXP(LN((1.1*(Fperm_SI_Woolf2021!$E$9:$E$93-BQ$58)-63.1579*EXP(-0.19*Fperm_SI_Woolf2021!$E$9:$E$93)+63.1579*EXP(-0.19*BQ$58))/(Fperm_SI_Woolf2021!$E$9:$E$93-BQ$58))*(BQ$58-Fperm_SI_Woolf2021!$E$9:$E$93)/10))) + Fperm_SI_Woolf2021!$H$9:$H$93*EXP(-Fperm_SI_Woolf2021!$K$9:$K$93*$C100*IF(BQ$58=Fperm_SI_Woolf2021!$E$9:$E$93,1,EXP(LN((1.1*(Fperm_SI_Woolf2021!$E$9:$E$93-BQ$58)-63.1579*EXP(-0.19*Fperm_SI_Woolf2021!$E$9:$E$93)+63.1579*EXP(-0.19*BQ$58))/(Fperm_SI_Woolf2021!$E$9:$E$93-BQ$58))*(BQ$58-Fperm_SI_Woolf2021!$E$9:$E$93)/10))),Fperm_SI_Woolf2021!$D$9:$D$93))</f>
        <v>0.38378022217654711</v>
      </c>
      <c r="BR100" s="51" cm="1">
        <f t="array" ref="BR100">MIN(1,SLOPE(Fperm_SI_Woolf2021!$F$9:$F$93*EXP(-Fperm_SI_Woolf2021!$I$9:$I$93*$C100*IF(BR$58=Fperm_SI_Woolf2021!$E$9:$E$93,1,EXP(LN((1.1*(Fperm_SI_Woolf2021!$E$9:$E$93-BR$58)-63.1579*EXP(-0.19*Fperm_SI_Woolf2021!$E$9:$E$93)+63.1579*EXP(-0.19*BR$58))/(Fperm_SI_Woolf2021!$E$9:$E$93-BR$58))*(BR$58-Fperm_SI_Woolf2021!$E$9:$E$93)/10))) + Fperm_SI_Woolf2021!$G$9:$G$93*EXP(-Fperm_SI_Woolf2021!$J$9:$J$93*$C100*IF(BR$58=Fperm_SI_Woolf2021!$E$9:$E$93,1,EXP(LN((1.1*(Fperm_SI_Woolf2021!$E$9:$E$93-BR$58)-63.1579*EXP(-0.19*Fperm_SI_Woolf2021!$E$9:$E$93)+63.1579*EXP(-0.19*BR$58))/(Fperm_SI_Woolf2021!$E$9:$E$93-BR$58))*(BR$58-Fperm_SI_Woolf2021!$E$9:$E$93)/10))) + Fperm_SI_Woolf2021!$H$9:$H$93*EXP(-Fperm_SI_Woolf2021!$K$9:$K$93*$C100*IF(BR$58=Fperm_SI_Woolf2021!$E$9:$E$93,1,EXP(LN((1.1*(Fperm_SI_Woolf2021!$E$9:$E$93-BR$58)-63.1579*EXP(-0.19*Fperm_SI_Woolf2021!$E$9:$E$93)+63.1579*EXP(-0.19*BR$58))/(Fperm_SI_Woolf2021!$E$9:$E$93-BR$58))*(BR$58-Fperm_SI_Woolf2021!$E$9:$E$93)/10))),Fperm_SI_Woolf2021!$D$9:$D$93)*BR$57+INTERCEPT(Fperm_SI_Woolf2021!$F$9:$F$93*EXP(-Fperm_SI_Woolf2021!$I$9:$I$93*$C100*IF(BR$58=Fperm_SI_Woolf2021!$E$9:$E$93,1,EXP(LN((1.1*(Fperm_SI_Woolf2021!$E$9:$E$93-BR$58)-63.1579*EXP(-0.19*Fperm_SI_Woolf2021!$E$9:$E$93)+63.1579*EXP(-0.19*BR$58))/(Fperm_SI_Woolf2021!$E$9:$E$93-BR$58))*(BR$58-Fperm_SI_Woolf2021!$E$9:$E$93)/10))) + Fperm_SI_Woolf2021!$G$9:$G$93*EXP(-Fperm_SI_Woolf2021!$J$9:$J$93*$C100*IF(BR$58=Fperm_SI_Woolf2021!$E$9:$E$93,1,EXP(LN((1.1*(Fperm_SI_Woolf2021!$E$9:$E$93-BR$58)-63.1579*EXP(-0.19*Fperm_SI_Woolf2021!$E$9:$E$93)+63.1579*EXP(-0.19*BR$58))/(Fperm_SI_Woolf2021!$E$9:$E$93-BR$58))*(BR$58-Fperm_SI_Woolf2021!$E$9:$E$93)/10))) + Fperm_SI_Woolf2021!$H$9:$H$93*EXP(-Fperm_SI_Woolf2021!$K$9:$K$93*$C100*IF(BR$58=Fperm_SI_Woolf2021!$E$9:$E$93,1,EXP(LN((1.1*(Fperm_SI_Woolf2021!$E$9:$E$93-BR$58)-63.1579*EXP(-0.19*Fperm_SI_Woolf2021!$E$9:$E$93)+63.1579*EXP(-0.19*BR$58))/(Fperm_SI_Woolf2021!$E$9:$E$93-BR$58))*(BR$58-Fperm_SI_Woolf2021!$E$9:$E$93)/10))),Fperm_SI_Woolf2021!$D$9:$D$93))</f>
        <v>0.36087666847414446</v>
      </c>
      <c r="BS100" s="51" cm="1">
        <f t="array" ref="BS100">MIN(1,SLOPE(Fperm_SI_Woolf2021!$F$9:$F$93*EXP(-Fperm_SI_Woolf2021!$I$9:$I$93*$C100*IF(BS$58=Fperm_SI_Woolf2021!$E$9:$E$93,1,EXP(LN((1.1*(Fperm_SI_Woolf2021!$E$9:$E$93-BS$58)-63.1579*EXP(-0.19*Fperm_SI_Woolf2021!$E$9:$E$93)+63.1579*EXP(-0.19*BS$58))/(Fperm_SI_Woolf2021!$E$9:$E$93-BS$58))*(BS$58-Fperm_SI_Woolf2021!$E$9:$E$93)/10))) + Fperm_SI_Woolf2021!$G$9:$G$93*EXP(-Fperm_SI_Woolf2021!$J$9:$J$93*$C100*IF(BS$58=Fperm_SI_Woolf2021!$E$9:$E$93,1,EXP(LN((1.1*(Fperm_SI_Woolf2021!$E$9:$E$93-BS$58)-63.1579*EXP(-0.19*Fperm_SI_Woolf2021!$E$9:$E$93)+63.1579*EXP(-0.19*BS$58))/(Fperm_SI_Woolf2021!$E$9:$E$93-BS$58))*(BS$58-Fperm_SI_Woolf2021!$E$9:$E$93)/10))) + Fperm_SI_Woolf2021!$H$9:$H$93*EXP(-Fperm_SI_Woolf2021!$K$9:$K$93*$C100*IF(BS$58=Fperm_SI_Woolf2021!$E$9:$E$93,1,EXP(LN((1.1*(Fperm_SI_Woolf2021!$E$9:$E$93-BS$58)-63.1579*EXP(-0.19*Fperm_SI_Woolf2021!$E$9:$E$93)+63.1579*EXP(-0.19*BS$58))/(Fperm_SI_Woolf2021!$E$9:$E$93-BS$58))*(BS$58-Fperm_SI_Woolf2021!$E$9:$E$93)/10))),Fperm_SI_Woolf2021!$D$9:$D$93)*BS$57+INTERCEPT(Fperm_SI_Woolf2021!$F$9:$F$93*EXP(-Fperm_SI_Woolf2021!$I$9:$I$93*$C100*IF(BS$58=Fperm_SI_Woolf2021!$E$9:$E$93,1,EXP(LN((1.1*(Fperm_SI_Woolf2021!$E$9:$E$93-BS$58)-63.1579*EXP(-0.19*Fperm_SI_Woolf2021!$E$9:$E$93)+63.1579*EXP(-0.19*BS$58))/(Fperm_SI_Woolf2021!$E$9:$E$93-BS$58))*(BS$58-Fperm_SI_Woolf2021!$E$9:$E$93)/10))) + Fperm_SI_Woolf2021!$G$9:$G$93*EXP(-Fperm_SI_Woolf2021!$J$9:$J$93*$C100*IF(BS$58=Fperm_SI_Woolf2021!$E$9:$E$93,1,EXP(LN((1.1*(Fperm_SI_Woolf2021!$E$9:$E$93-BS$58)-63.1579*EXP(-0.19*Fperm_SI_Woolf2021!$E$9:$E$93)+63.1579*EXP(-0.19*BS$58))/(Fperm_SI_Woolf2021!$E$9:$E$93-BS$58))*(BS$58-Fperm_SI_Woolf2021!$E$9:$E$93)/10))) + Fperm_SI_Woolf2021!$H$9:$H$93*EXP(-Fperm_SI_Woolf2021!$K$9:$K$93*$C100*IF(BS$58=Fperm_SI_Woolf2021!$E$9:$E$93,1,EXP(LN((1.1*(Fperm_SI_Woolf2021!$E$9:$E$93-BS$58)-63.1579*EXP(-0.19*Fperm_SI_Woolf2021!$E$9:$E$93)+63.1579*EXP(-0.19*BS$58))/(Fperm_SI_Woolf2021!$E$9:$E$93-BS$58))*(BS$58-Fperm_SI_Woolf2021!$E$9:$E$93)/10))),Fperm_SI_Woolf2021!$D$9:$D$93))</f>
        <v>0.33797311477174186</v>
      </c>
      <c r="BT100" s="51" cm="1">
        <f t="array" ref="BT100">MIN(1,SLOPE(Fperm_SI_Woolf2021!$F$9:$F$93*EXP(-Fperm_SI_Woolf2021!$I$9:$I$93*$C100*IF(BT$58=Fperm_SI_Woolf2021!$E$9:$E$93,1,EXP(LN((1.1*(Fperm_SI_Woolf2021!$E$9:$E$93-BT$58)-63.1579*EXP(-0.19*Fperm_SI_Woolf2021!$E$9:$E$93)+63.1579*EXP(-0.19*BT$58))/(Fperm_SI_Woolf2021!$E$9:$E$93-BT$58))*(BT$58-Fperm_SI_Woolf2021!$E$9:$E$93)/10))) + Fperm_SI_Woolf2021!$G$9:$G$93*EXP(-Fperm_SI_Woolf2021!$J$9:$J$93*$C100*IF(BT$58=Fperm_SI_Woolf2021!$E$9:$E$93,1,EXP(LN((1.1*(Fperm_SI_Woolf2021!$E$9:$E$93-BT$58)-63.1579*EXP(-0.19*Fperm_SI_Woolf2021!$E$9:$E$93)+63.1579*EXP(-0.19*BT$58))/(Fperm_SI_Woolf2021!$E$9:$E$93-BT$58))*(BT$58-Fperm_SI_Woolf2021!$E$9:$E$93)/10))) + Fperm_SI_Woolf2021!$H$9:$H$93*EXP(-Fperm_SI_Woolf2021!$K$9:$K$93*$C100*IF(BT$58=Fperm_SI_Woolf2021!$E$9:$E$93,1,EXP(LN((1.1*(Fperm_SI_Woolf2021!$E$9:$E$93-BT$58)-63.1579*EXP(-0.19*Fperm_SI_Woolf2021!$E$9:$E$93)+63.1579*EXP(-0.19*BT$58))/(Fperm_SI_Woolf2021!$E$9:$E$93-BT$58))*(BT$58-Fperm_SI_Woolf2021!$E$9:$E$93)/10))),Fperm_SI_Woolf2021!$D$9:$D$93)*BT$57+INTERCEPT(Fperm_SI_Woolf2021!$F$9:$F$93*EXP(-Fperm_SI_Woolf2021!$I$9:$I$93*$C100*IF(BT$58=Fperm_SI_Woolf2021!$E$9:$E$93,1,EXP(LN((1.1*(Fperm_SI_Woolf2021!$E$9:$E$93-BT$58)-63.1579*EXP(-0.19*Fperm_SI_Woolf2021!$E$9:$E$93)+63.1579*EXP(-0.19*BT$58))/(Fperm_SI_Woolf2021!$E$9:$E$93-BT$58))*(BT$58-Fperm_SI_Woolf2021!$E$9:$E$93)/10))) + Fperm_SI_Woolf2021!$G$9:$G$93*EXP(-Fperm_SI_Woolf2021!$J$9:$J$93*$C100*IF(BT$58=Fperm_SI_Woolf2021!$E$9:$E$93,1,EXP(LN((1.1*(Fperm_SI_Woolf2021!$E$9:$E$93-BT$58)-63.1579*EXP(-0.19*Fperm_SI_Woolf2021!$E$9:$E$93)+63.1579*EXP(-0.19*BT$58))/(Fperm_SI_Woolf2021!$E$9:$E$93-BT$58))*(BT$58-Fperm_SI_Woolf2021!$E$9:$E$93)/10))) + Fperm_SI_Woolf2021!$H$9:$H$93*EXP(-Fperm_SI_Woolf2021!$K$9:$K$93*$C100*IF(BT$58=Fperm_SI_Woolf2021!$E$9:$E$93,1,EXP(LN((1.1*(Fperm_SI_Woolf2021!$E$9:$E$93-BT$58)-63.1579*EXP(-0.19*Fperm_SI_Woolf2021!$E$9:$E$93)+63.1579*EXP(-0.19*BT$58))/(Fperm_SI_Woolf2021!$E$9:$E$93-BT$58))*(BT$58-Fperm_SI_Woolf2021!$E$9:$E$93)/10))),Fperm_SI_Woolf2021!$D$9:$D$93))</f>
        <v>0.31506956106933925</v>
      </c>
      <c r="BU100" s="51" cm="1">
        <f t="array" ref="BU100">MIN(1,SLOPE(Fperm_SI_Woolf2021!$F$9:$F$93*EXP(-Fperm_SI_Woolf2021!$I$9:$I$93*$C100*IF(BU$58=Fperm_SI_Woolf2021!$E$9:$E$93,1,EXP(LN((1.1*(Fperm_SI_Woolf2021!$E$9:$E$93-BU$58)-63.1579*EXP(-0.19*Fperm_SI_Woolf2021!$E$9:$E$93)+63.1579*EXP(-0.19*BU$58))/(Fperm_SI_Woolf2021!$E$9:$E$93-BU$58))*(BU$58-Fperm_SI_Woolf2021!$E$9:$E$93)/10))) + Fperm_SI_Woolf2021!$G$9:$G$93*EXP(-Fperm_SI_Woolf2021!$J$9:$J$93*$C100*IF(BU$58=Fperm_SI_Woolf2021!$E$9:$E$93,1,EXP(LN((1.1*(Fperm_SI_Woolf2021!$E$9:$E$93-BU$58)-63.1579*EXP(-0.19*Fperm_SI_Woolf2021!$E$9:$E$93)+63.1579*EXP(-0.19*BU$58))/(Fperm_SI_Woolf2021!$E$9:$E$93-BU$58))*(BU$58-Fperm_SI_Woolf2021!$E$9:$E$93)/10))) + Fperm_SI_Woolf2021!$H$9:$H$93*EXP(-Fperm_SI_Woolf2021!$K$9:$K$93*$C100*IF(BU$58=Fperm_SI_Woolf2021!$E$9:$E$93,1,EXP(LN((1.1*(Fperm_SI_Woolf2021!$E$9:$E$93-BU$58)-63.1579*EXP(-0.19*Fperm_SI_Woolf2021!$E$9:$E$93)+63.1579*EXP(-0.19*BU$58))/(Fperm_SI_Woolf2021!$E$9:$E$93-BU$58))*(BU$58-Fperm_SI_Woolf2021!$E$9:$E$93)/10))),Fperm_SI_Woolf2021!$D$9:$D$93)*BU$57+INTERCEPT(Fperm_SI_Woolf2021!$F$9:$F$93*EXP(-Fperm_SI_Woolf2021!$I$9:$I$93*$C100*IF(BU$58=Fperm_SI_Woolf2021!$E$9:$E$93,1,EXP(LN((1.1*(Fperm_SI_Woolf2021!$E$9:$E$93-BU$58)-63.1579*EXP(-0.19*Fperm_SI_Woolf2021!$E$9:$E$93)+63.1579*EXP(-0.19*BU$58))/(Fperm_SI_Woolf2021!$E$9:$E$93-BU$58))*(BU$58-Fperm_SI_Woolf2021!$E$9:$E$93)/10))) + Fperm_SI_Woolf2021!$G$9:$G$93*EXP(-Fperm_SI_Woolf2021!$J$9:$J$93*$C100*IF(BU$58=Fperm_SI_Woolf2021!$E$9:$E$93,1,EXP(LN((1.1*(Fperm_SI_Woolf2021!$E$9:$E$93-BU$58)-63.1579*EXP(-0.19*Fperm_SI_Woolf2021!$E$9:$E$93)+63.1579*EXP(-0.19*BU$58))/(Fperm_SI_Woolf2021!$E$9:$E$93-BU$58))*(BU$58-Fperm_SI_Woolf2021!$E$9:$E$93)/10))) + Fperm_SI_Woolf2021!$H$9:$H$93*EXP(-Fperm_SI_Woolf2021!$K$9:$K$93*$C100*IF(BU$58=Fperm_SI_Woolf2021!$E$9:$E$93,1,EXP(LN((1.1*(Fperm_SI_Woolf2021!$E$9:$E$93-BU$58)-63.1579*EXP(-0.19*Fperm_SI_Woolf2021!$E$9:$E$93)+63.1579*EXP(-0.19*BU$58))/(Fperm_SI_Woolf2021!$E$9:$E$93-BU$58))*(BU$58-Fperm_SI_Woolf2021!$E$9:$E$93)/10))),Fperm_SI_Woolf2021!$D$9:$D$93))</f>
        <v>0.29216600736693665</v>
      </c>
      <c r="BV100" s="51" cm="1">
        <f t="array" ref="BV100">MIN(1,SLOPE(Fperm_SI_Woolf2021!$F$9:$F$93*EXP(-Fperm_SI_Woolf2021!$I$9:$I$93*$C100*IF(BV$58=Fperm_SI_Woolf2021!$E$9:$E$93,1,EXP(LN((1.1*(Fperm_SI_Woolf2021!$E$9:$E$93-BV$58)-63.1579*EXP(-0.19*Fperm_SI_Woolf2021!$E$9:$E$93)+63.1579*EXP(-0.19*BV$58))/(Fperm_SI_Woolf2021!$E$9:$E$93-BV$58))*(BV$58-Fperm_SI_Woolf2021!$E$9:$E$93)/10))) + Fperm_SI_Woolf2021!$G$9:$G$93*EXP(-Fperm_SI_Woolf2021!$J$9:$J$93*$C100*IF(BV$58=Fperm_SI_Woolf2021!$E$9:$E$93,1,EXP(LN((1.1*(Fperm_SI_Woolf2021!$E$9:$E$93-BV$58)-63.1579*EXP(-0.19*Fperm_SI_Woolf2021!$E$9:$E$93)+63.1579*EXP(-0.19*BV$58))/(Fperm_SI_Woolf2021!$E$9:$E$93-BV$58))*(BV$58-Fperm_SI_Woolf2021!$E$9:$E$93)/10))) + Fperm_SI_Woolf2021!$H$9:$H$93*EXP(-Fperm_SI_Woolf2021!$K$9:$K$93*$C100*IF(BV$58=Fperm_SI_Woolf2021!$E$9:$E$93,1,EXP(LN((1.1*(Fperm_SI_Woolf2021!$E$9:$E$93-BV$58)-63.1579*EXP(-0.19*Fperm_SI_Woolf2021!$E$9:$E$93)+63.1579*EXP(-0.19*BV$58))/(Fperm_SI_Woolf2021!$E$9:$E$93-BV$58))*(BV$58-Fperm_SI_Woolf2021!$E$9:$E$93)/10))),Fperm_SI_Woolf2021!$D$9:$D$93)*BV$57+INTERCEPT(Fperm_SI_Woolf2021!$F$9:$F$93*EXP(-Fperm_SI_Woolf2021!$I$9:$I$93*$C100*IF(BV$58=Fperm_SI_Woolf2021!$E$9:$E$93,1,EXP(LN((1.1*(Fperm_SI_Woolf2021!$E$9:$E$93-BV$58)-63.1579*EXP(-0.19*Fperm_SI_Woolf2021!$E$9:$E$93)+63.1579*EXP(-0.19*BV$58))/(Fperm_SI_Woolf2021!$E$9:$E$93-BV$58))*(BV$58-Fperm_SI_Woolf2021!$E$9:$E$93)/10))) + Fperm_SI_Woolf2021!$G$9:$G$93*EXP(-Fperm_SI_Woolf2021!$J$9:$J$93*$C100*IF(BV$58=Fperm_SI_Woolf2021!$E$9:$E$93,1,EXP(LN((1.1*(Fperm_SI_Woolf2021!$E$9:$E$93-BV$58)-63.1579*EXP(-0.19*Fperm_SI_Woolf2021!$E$9:$E$93)+63.1579*EXP(-0.19*BV$58))/(Fperm_SI_Woolf2021!$E$9:$E$93-BV$58))*(BV$58-Fperm_SI_Woolf2021!$E$9:$E$93)/10))) + Fperm_SI_Woolf2021!$H$9:$H$93*EXP(-Fperm_SI_Woolf2021!$K$9:$K$93*$C100*IF(BV$58=Fperm_SI_Woolf2021!$E$9:$E$93,1,EXP(LN((1.1*(Fperm_SI_Woolf2021!$E$9:$E$93-BV$58)-63.1579*EXP(-0.19*Fperm_SI_Woolf2021!$E$9:$E$93)+63.1579*EXP(-0.19*BV$58))/(Fperm_SI_Woolf2021!$E$9:$E$93-BV$58))*(BV$58-Fperm_SI_Woolf2021!$E$9:$E$93)/10))),Fperm_SI_Woolf2021!$D$9:$D$93))</f>
        <v>0.269262453664534</v>
      </c>
      <c r="BW100" s="51" cm="1">
        <f t="array" ref="BW100">MIN(1,SLOPE(Fperm_SI_Woolf2021!$F$9:$F$93*EXP(-Fperm_SI_Woolf2021!$I$9:$I$93*$C100*IF(BW$58=Fperm_SI_Woolf2021!$E$9:$E$93,1,EXP(LN((1.1*(Fperm_SI_Woolf2021!$E$9:$E$93-BW$58)-63.1579*EXP(-0.19*Fperm_SI_Woolf2021!$E$9:$E$93)+63.1579*EXP(-0.19*BW$58))/(Fperm_SI_Woolf2021!$E$9:$E$93-BW$58))*(BW$58-Fperm_SI_Woolf2021!$E$9:$E$93)/10))) + Fperm_SI_Woolf2021!$G$9:$G$93*EXP(-Fperm_SI_Woolf2021!$J$9:$J$93*$C100*IF(BW$58=Fperm_SI_Woolf2021!$E$9:$E$93,1,EXP(LN((1.1*(Fperm_SI_Woolf2021!$E$9:$E$93-BW$58)-63.1579*EXP(-0.19*Fperm_SI_Woolf2021!$E$9:$E$93)+63.1579*EXP(-0.19*BW$58))/(Fperm_SI_Woolf2021!$E$9:$E$93-BW$58))*(BW$58-Fperm_SI_Woolf2021!$E$9:$E$93)/10))) + Fperm_SI_Woolf2021!$H$9:$H$93*EXP(-Fperm_SI_Woolf2021!$K$9:$K$93*$C100*IF(BW$58=Fperm_SI_Woolf2021!$E$9:$E$93,1,EXP(LN((1.1*(Fperm_SI_Woolf2021!$E$9:$E$93-BW$58)-63.1579*EXP(-0.19*Fperm_SI_Woolf2021!$E$9:$E$93)+63.1579*EXP(-0.19*BW$58))/(Fperm_SI_Woolf2021!$E$9:$E$93-BW$58))*(BW$58-Fperm_SI_Woolf2021!$E$9:$E$93)/10))),Fperm_SI_Woolf2021!$D$9:$D$93)*BW$57+INTERCEPT(Fperm_SI_Woolf2021!$F$9:$F$93*EXP(-Fperm_SI_Woolf2021!$I$9:$I$93*$C100*IF(BW$58=Fperm_SI_Woolf2021!$E$9:$E$93,1,EXP(LN((1.1*(Fperm_SI_Woolf2021!$E$9:$E$93-BW$58)-63.1579*EXP(-0.19*Fperm_SI_Woolf2021!$E$9:$E$93)+63.1579*EXP(-0.19*BW$58))/(Fperm_SI_Woolf2021!$E$9:$E$93-BW$58))*(BW$58-Fperm_SI_Woolf2021!$E$9:$E$93)/10))) + Fperm_SI_Woolf2021!$G$9:$G$93*EXP(-Fperm_SI_Woolf2021!$J$9:$J$93*$C100*IF(BW$58=Fperm_SI_Woolf2021!$E$9:$E$93,1,EXP(LN((1.1*(Fperm_SI_Woolf2021!$E$9:$E$93-BW$58)-63.1579*EXP(-0.19*Fperm_SI_Woolf2021!$E$9:$E$93)+63.1579*EXP(-0.19*BW$58))/(Fperm_SI_Woolf2021!$E$9:$E$93-BW$58))*(BW$58-Fperm_SI_Woolf2021!$E$9:$E$93)/10))) + Fperm_SI_Woolf2021!$H$9:$H$93*EXP(-Fperm_SI_Woolf2021!$K$9:$K$93*$C100*IF(BW$58=Fperm_SI_Woolf2021!$E$9:$E$93,1,EXP(LN((1.1*(Fperm_SI_Woolf2021!$E$9:$E$93-BW$58)-63.1579*EXP(-0.19*Fperm_SI_Woolf2021!$E$9:$E$93)+63.1579*EXP(-0.19*BW$58))/(Fperm_SI_Woolf2021!$E$9:$E$93-BW$58))*(BW$58-Fperm_SI_Woolf2021!$E$9:$E$93)/10))),Fperm_SI_Woolf2021!$D$9:$D$93))</f>
        <v>0.24635889996213134</v>
      </c>
      <c r="BX100" s="51" cm="1">
        <f t="array" ref="BX100">MIN(1,SLOPE(Fperm_SI_Woolf2021!$F$9:$F$93*EXP(-Fperm_SI_Woolf2021!$I$9:$I$93*$C100*IF(BX$58=Fperm_SI_Woolf2021!$E$9:$E$93,1,EXP(LN((1.1*(Fperm_SI_Woolf2021!$E$9:$E$93-BX$58)-63.1579*EXP(-0.19*Fperm_SI_Woolf2021!$E$9:$E$93)+63.1579*EXP(-0.19*BX$58))/(Fperm_SI_Woolf2021!$E$9:$E$93-BX$58))*(BX$58-Fperm_SI_Woolf2021!$E$9:$E$93)/10))) + Fperm_SI_Woolf2021!$G$9:$G$93*EXP(-Fperm_SI_Woolf2021!$J$9:$J$93*$C100*IF(BX$58=Fperm_SI_Woolf2021!$E$9:$E$93,1,EXP(LN((1.1*(Fperm_SI_Woolf2021!$E$9:$E$93-BX$58)-63.1579*EXP(-0.19*Fperm_SI_Woolf2021!$E$9:$E$93)+63.1579*EXP(-0.19*BX$58))/(Fperm_SI_Woolf2021!$E$9:$E$93-BX$58))*(BX$58-Fperm_SI_Woolf2021!$E$9:$E$93)/10))) + Fperm_SI_Woolf2021!$H$9:$H$93*EXP(-Fperm_SI_Woolf2021!$K$9:$K$93*$C100*IF(BX$58=Fperm_SI_Woolf2021!$E$9:$E$93,1,EXP(LN((1.1*(Fperm_SI_Woolf2021!$E$9:$E$93-BX$58)-63.1579*EXP(-0.19*Fperm_SI_Woolf2021!$E$9:$E$93)+63.1579*EXP(-0.19*BX$58))/(Fperm_SI_Woolf2021!$E$9:$E$93-BX$58))*(BX$58-Fperm_SI_Woolf2021!$E$9:$E$93)/10))),Fperm_SI_Woolf2021!$D$9:$D$93)*BX$57+INTERCEPT(Fperm_SI_Woolf2021!$F$9:$F$93*EXP(-Fperm_SI_Woolf2021!$I$9:$I$93*$C100*IF(BX$58=Fperm_SI_Woolf2021!$E$9:$E$93,1,EXP(LN((1.1*(Fperm_SI_Woolf2021!$E$9:$E$93-BX$58)-63.1579*EXP(-0.19*Fperm_SI_Woolf2021!$E$9:$E$93)+63.1579*EXP(-0.19*BX$58))/(Fperm_SI_Woolf2021!$E$9:$E$93-BX$58))*(BX$58-Fperm_SI_Woolf2021!$E$9:$E$93)/10))) + Fperm_SI_Woolf2021!$G$9:$G$93*EXP(-Fperm_SI_Woolf2021!$J$9:$J$93*$C100*IF(BX$58=Fperm_SI_Woolf2021!$E$9:$E$93,1,EXP(LN((1.1*(Fperm_SI_Woolf2021!$E$9:$E$93-BX$58)-63.1579*EXP(-0.19*Fperm_SI_Woolf2021!$E$9:$E$93)+63.1579*EXP(-0.19*BX$58))/(Fperm_SI_Woolf2021!$E$9:$E$93-BX$58))*(BX$58-Fperm_SI_Woolf2021!$E$9:$E$93)/10))) + Fperm_SI_Woolf2021!$H$9:$H$93*EXP(-Fperm_SI_Woolf2021!$K$9:$K$93*$C100*IF(BX$58=Fperm_SI_Woolf2021!$E$9:$E$93,1,EXP(LN((1.1*(Fperm_SI_Woolf2021!$E$9:$E$93-BX$58)-63.1579*EXP(-0.19*Fperm_SI_Woolf2021!$E$9:$E$93)+63.1579*EXP(-0.19*BX$58))/(Fperm_SI_Woolf2021!$E$9:$E$93-BX$58))*(BX$58-Fperm_SI_Woolf2021!$E$9:$E$93)/10))),Fperm_SI_Woolf2021!$D$9:$D$93))</f>
        <v>0.22345534625972868</v>
      </c>
      <c r="BY100" s="51" cm="1">
        <f t="array" ref="BY100">MIN(1,SLOPE(Fperm_SI_Woolf2021!$F$9:$F$93*EXP(-Fperm_SI_Woolf2021!$I$9:$I$93*$C100*IF(BY$58=Fperm_SI_Woolf2021!$E$9:$E$93,1,EXP(LN((1.1*(Fperm_SI_Woolf2021!$E$9:$E$93-BY$58)-63.1579*EXP(-0.19*Fperm_SI_Woolf2021!$E$9:$E$93)+63.1579*EXP(-0.19*BY$58))/(Fperm_SI_Woolf2021!$E$9:$E$93-BY$58))*(BY$58-Fperm_SI_Woolf2021!$E$9:$E$93)/10))) + Fperm_SI_Woolf2021!$G$9:$G$93*EXP(-Fperm_SI_Woolf2021!$J$9:$J$93*$C100*IF(BY$58=Fperm_SI_Woolf2021!$E$9:$E$93,1,EXP(LN((1.1*(Fperm_SI_Woolf2021!$E$9:$E$93-BY$58)-63.1579*EXP(-0.19*Fperm_SI_Woolf2021!$E$9:$E$93)+63.1579*EXP(-0.19*BY$58))/(Fperm_SI_Woolf2021!$E$9:$E$93-BY$58))*(BY$58-Fperm_SI_Woolf2021!$E$9:$E$93)/10))) + Fperm_SI_Woolf2021!$H$9:$H$93*EXP(-Fperm_SI_Woolf2021!$K$9:$K$93*$C100*IF(BY$58=Fperm_SI_Woolf2021!$E$9:$E$93,1,EXP(LN((1.1*(Fperm_SI_Woolf2021!$E$9:$E$93-BY$58)-63.1579*EXP(-0.19*Fperm_SI_Woolf2021!$E$9:$E$93)+63.1579*EXP(-0.19*BY$58))/(Fperm_SI_Woolf2021!$E$9:$E$93-BY$58))*(BY$58-Fperm_SI_Woolf2021!$E$9:$E$93)/10))),Fperm_SI_Woolf2021!$D$9:$D$93)*BY$57+INTERCEPT(Fperm_SI_Woolf2021!$F$9:$F$93*EXP(-Fperm_SI_Woolf2021!$I$9:$I$93*$C100*IF(BY$58=Fperm_SI_Woolf2021!$E$9:$E$93,1,EXP(LN((1.1*(Fperm_SI_Woolf2021!$E$9:$E$93-BY$58)-63.1579*EXP(-0.19*Fperm_SI_Woolf2021!$E$9:$E$93)+63.1579*EXP(-0.19*BY$58))/(Fperm_SI_Woolf2021!$E$9:$E$93-BY$58))*(BY$58-Fperm_SI_Woolf2021!$E$9:$E$93)/10))) + Fperm_SI_Woolf2021!$G$9:$G$93*EXP(-Fperm_SI_Woolf2021!$J$9:$J$93*$C100*IF(BY$58=Fperm_SI_Woolf2021!$E$9:$E$93,1,EXP(LN((1.1*(Fperm_SI_Woolf2021!$E$9:$E$93-BY$58)-63.1579*EXP(-0.19*Fperm_SI_Woolf2021!$E$9:$E$93)+63.1579*EXP(-0.19*BY$58))/(Fperm_SI_Woolf2021!$E$9:$E$93-BY$58))*(BY$58-Fperm_SI_Woolf2021!$E$9:$E$93)/10))) + Fperm_SI_Woolf2021!$H$9:$H$93*EXP(-Fperm_SI_Woolf2021!$K$9:$K$93*$C100*IF(BY$58=Fperm_SI_Woolf2021!$E$9:$E$93,1,EXP(LN((1.1*(Fperm_SI_Woolf2021!$E$9:$E$93-BY$58)-63.1579*EXP(-0.19*Fperm_SI_Woolf2021!$E$9:$E$93)+63.1579*EXP(-0.19*BY$58))/(Fperm_SI_Woolf2021!$E$9:$E$93-BY$58))*(BY$58-Fperm_SI_Woolf2021!$E$9:$E$93)/10))),Fperm_SI_Woolf2021!$D$9:$D$93))</f>
        <v>0.20055179255732603</v>
      </c>
      <c r="BZ100" s="51" cm="1">
        <f t="array" ref="BZ100">MIN(1,SLOPE(Fperm_SI_Woolf2021!$F$9:$F$93*EXP(-Fperm_SI_Woolf2021!$I$9:$I$93*$C100*IF(BZ$58=Fperm_SI_Woolf2021!$E$9:$E$93,1,EXP(LN((1.1*(Fperm_SI_Woolf2021!$E$9:$E$93-BZ$58)-63.1579*EXP(-0.19*Fperm_SI_Woolf2021!$E$9:$E$93)+63.1579*EXP(-0.19*BZ$58))/(Fperm_SI_Woolf2021!$E$9:$E$93-BZ$58))*(BZ$58-Fperm_SI_Woolf2021!$E$9:$E$93)/10))) + Fperm_SI_Woolf2021!$G$9:$G$93*EXP(-Fperm_SI_Woolf2021!$J$9:$J$93*$C100*IF(BZ$58=Fperm_SI_Woolf2021!$E$9:$E$93,1,EXP(LN((1.1*(Fperm_SI_Woolf2021!$E$9:$E$93-BZ$58)-63.1579*EXP(-0.19*Fperm_SI_Woolf2021!$E$9:$E$93)+63.1579*EXP(-0.19*BZ$58))/(Fperm_SI_Woolf2021!$E$9:$E$93-BZ$58))*(BZ$58-Fperm_SI_Woolf2021!$E$9:$E$93)/10))) + Fperm_SI_Woolf2021!$H$9:$H$93*EXP(-Fperm_SI_Woolf2021!$K$9:$K$93*$C100*IF(BZ$58=Fperm_SI_Woolf2021!$E$9:$E$93,1,EXP(LN((1.1*(Fperm_SI_Woolf2021!$E$9:$E$93-BZ$58)-63.1579*EXP(-0.19*Fperm_SI_Woolf2021!$E$9:$E$93)+63.1579*EXP(-0.19*BZ$58))/(Fperm_SI_Woolf2021!$E$9:$E$93-BZ$58))*(BZ$58-Fperm_SI_Woolf2021!$E$9:$E$93)/10))),Fperm_SI_Woolf2021!$D$9:$D$93)*BZ$57+INTERCEPT(Fperm_SI_Woolf2021!$F$9:$F$93*EXP(-Fperm_SI_Woolf2021!$I$9:$I$93*$C100*IF(BZ$58=Fperm_SI_Woolf2021!$E$9:$E$93,1,EXP(LN((1.1*(Fperm_SI_Woolf2021!$E$9:$E$93-BZ$58)-63.1579*EXP(-0.19*Fperm_SI_Woolf2021!$E$9:$E$93)+63.1579*EXP(-0.19*BZ$58))/(Fperm_SI_Woolf2021!$E$9:$E$93-BZ$58))*(BZ$58-Fperm_SI_Woolf2021!$E$9:$E$93)/10))) + Fperm_SI_Woolf2021!$G$9:$G$93*EXP(-Fperm_SI_Woolf2021!$J$9:$J$93*$C100*IF(BZ$58=Fperm_SI_Woolf2021!$E$9:$E$93,1,EXP(LN((1.1*(Fperm_SI_Woolf2021!$E$9:$E$93-BZ$58)-63.1579*EXP(-0.19*Fperm_SI_Woolf2021!$E$9:$E$93)+63.1579*EXP(-0.19*BZ$58))/(Fperm_SI_Woolf2021!$E$9:$E$93-BZ$58))*(BZ$58-Fperm_SI_Woolf2021!$E$9:$E$93)/10))) + Fperm_SI_Woolf2021!$H$9:$H$93*EXP(-Fperm_SI_Woolf2021!$K$9:$K$93*$C100*IF(BZ$58=Fperm_SI_Woolf2021!$E$9:$E$93,1,EXP(LN((1.1*(Fperm_SI_Woolf2021!$E$9:$E$93-BZ$58)-63.1579*EXP(-0.19*Fperm_SI_Woolf2021!$E$9:$E$93)+63.1579*EXP(-0.19*BZ$58))/(Fperm_SI_Woolf2021!$E$9:$E$93-BZ$58))*(BZ$58-Fperm_SI_Woolf2021!$E$9:$E$93)/10))),Fperm_SI_Woolf2021!$D$9:$D$93))</f>
        <v>0.17764823885492342</v>
      </c>
    </row>
    <row r="101" spans="3:78" x14ac:dyDescent="0.2">
      <c r="C101" s="48">
        <v>410</v>
      </c>
      <c r="D101" s="51" cm="1">
        <f t="array" ref="D101">MIN(1,SLOPE(Fperm_SI_Woolf2021!$F$9:$F$93*EXP(-Fperm_SI_Woolf2021!$I$9:$I$93*$C101*IF(D$58=Fperm_SI_Woolf2021!$E$9:$E$93,1,EXP(LN((1.1*(Fperm_SI_Woolf2021!$E$9:$E$93-D$58)-63.1579*EXP(-0.19*Fperm_SI_Woolf2021!$E$9:$E$93)+63.1579*EXP(-0.19*D$58))/(Fperm_SI_Woolf2021!$E$9:$E$93-D$58))*(D$58-Fperm_SI_Woolf2021!$E$9:$E$93)/10))) + Fperm_SI_Woolf2021!$G$9:$G$93*EXP(-Fperm_SI_Woolf2021!$J$9:$J$93*$C101*IF(D$58=Fperm_SI_Woolf2021!$E$9:$E$93,1,EXP(LN((1.1*(Fperm_SI_Woolf2021!$E$9:$E$93-D$58)-63.1579*EXP(-0.19*Fperm_SI_Woolf2021!$E$9:$E$93)+63.1579*EXP(-0.19*D$58))/(Fperm_SI_Woolf2021!$E$9:$E$93-D$58))*(D$58-Fperm_SI_Woolf2021!$E$9:$E$93)/10))) + Fperm_SI_Woolf2021!$H$9:$H$93*EXP(-Fperm_SI_Woolf2021!$K$9:$K$93*$C101*IF(D$58=Fperm_SI_Woolf2021!$E$9:$E$93,1,EXP(LN((1.1*(Fperm_SI_Woolf2021!$E$9:$E$93-D$58)-63.1579*EXP(-0.19*Fperm_SI_Woolf2021!$E$9:$E$93)+63.1579*EXP(-0.19*D$58))/(Fperm_SI_Woolf2021!$E$9:$E$93-D$58))*(D$58-Fperm_SI_Woolf2021!$E$9:$E$93)/10))),Fperm_SI_Woolf2021!$D$9:$D$93)*D$57+INTERCEPT(Fperm_SI_Woolf2021!$F$9:$F$93*EXP(-Fperm_SI_Woolf2021!$I$9:$I$93*$C101*IF(D$58=Fperm_SI_Woolf2021!$E$9:$E$93,1,EXP(LN((1.1*(Fperm_SI_Woolf2021!$E$9:$E$93-D$58)-63.1579*EXP(-0.19*Fperm_SI_Woolf2021!$E$9:$E$93)+63.1579*EXP(-0.19*D$58))/(Fperm_SI_Woolf2021!$E$9:$E$93-D$58))*(D$58-Fperm_SI_Woolf2021!$E$9:$E$93)/10))) + Fperm_SI_Woolf2021!$G$9:$G$93*EXP(-Fperm_SI_Woolf2021!$J$9:$J$93*$C101*IF(D$58=Fperm_SI_Woolf2021!$E$9:$E$93,1,EXP(LN((1.1*(Fperm_SI_Woolf2021!$E$9:$E$93-D$58)-63.1579*EXP(-0.19*Fperm_SI_Woolf2021!$E$9:$E$93)+63.1579*EXP(-0.19*D$58))/(Fperm_SI_Woolf2021!$E$9:$E$93-D$58))*(D$58-Fperm_SI_Woolf2021!$E$9:$E$93)/10))) + Fperm_SI_Woolf2021!$H$9:$H$93*EXP(-Fperm_SI_Woolf2021!$K$9:$K$93*$C101*IF(D$58=Fperm_SI_Woolf2021!$E$9:$E$93,1,EXP(LN((1.1*(Fperm_SI_Woolf2021!$E$9:$E$93-D$58)-63.1579*EXP(-0.19*Fperm_SI_Woolf2021!$E$9:$E$93)+63.1579*EXP(-0.19*D$58))/(Fperm_SI_Woolf2021!$E$9:$E$93-D$58))*(D$58-Fperm_SI_Woolf2021!$E$9:$E$93)/10))),Fperm_SI_Woolf2021!$D$9:$D$93))</f>
        <v>0.99504300151295122</v>
      </c>
      <c r="E101" s="51" cm="1">
        <f t="array" ref="E101">MIN(1,SLOPE(Fperm_SI_Woolf2021!$F$9:$F$93*EXP(-Fperm_SI_Woolf2021!$I$9:$I$93*$C101*IF(E$58=Fperm_SI_Woolf2021!$E$9:$E$93,1,EXP(LN((1.1*(Fperm_SI_Woolf2021!$E$9:$E$93-E$58)-63.1579*EXP(-0.19*Fperm_SI_Woolf2021!$E$9:$E$93)+63.1579*EXP(-0.19*E$58))/(Fperm_SI_Woolf2021!$E$9:$E$93-E$58))*(E$58-Fperm_SI_Woolf2021!$E$9:$E$93)/10))) + Fperm_SI_Woolf2021!$G$9:$G$93*EXP(-Fperm_SI_Woolf2021!$J$9:$J$93*$C101*IF(E$58=Fperm_SI_Woolf2021!$E$9:$E$93,1,EXP(LN((1.1*(Fperm_SI_Woolf2021!$E$9:$E$93-E$58)-63.1579*EXP(-0.19*Fperm_SI_Woolf2021!$E$9:$E$93)+63.1579*EXP(-0.19*E$58))/(Fperm_SI_Woolf2021!$E$9:$E$93-E$58))*(E$58-Fperm_SI_Woolf2021!$E$9:$E$93)/10))) + Fperm_SI_Woolf2021!$H$9:$H$93*EXP(-Fperm_SI_Woolf2021!$K$9:$K$93*$C101*IF(E$58=Fperm_SI_Woolf2021!$E$9:$E$93,1,EXP(LN((1.1*(Fperm_SI_Woolf2021!$E$9:$E$93-E$58)-63.1579*EXP(-0.19*Fperm_SI_Woolf2021!$E$9:$E$93)+63.1579*EXP(-0.19*E$58))/(Fperm_SI_Woolf2021!$E$9:$E$93-E$58))*(E$58-Fperm_SI_Woolf2021!$E$9:$E$93)/10))),Fperm_SI_Woolf2021!$D$9:$D$93)*E$57+INTERCEPT(Fperm_SI_Woolf2021!$F$9:$F$93*EXP(-Fperm_SI_Woolf2021!$I$9:$I$93*$C101*IF(E$58=Fperm_SI_Woolf2021!$E$9:$E$93,1,EXP(LN((1.1*(Fperm_SI_Woolf2021!$E$9:$E$93-E$58)-63.1579*EXP(-0.19*Fperm_SI_Woolf2021!$E$9:$E$93)+63.1579*EXP(-0.19*E$58))/(Fperm_SI_Woolf2021!$E$9:$E$93-E$58))*(E$58-Fperm_SI_Woolf2021!$E$9:$E$93)/10))) + Fperm_SI_Woolf2021!$G$9:$G$93*EXP(-Fperm_SI_Woolf2021!$J$9:$J$93*$C101*IF(E$58=Fperm_SI_Woolf2021!$E$9:$E$93,1,EXP(LN((1.1*(Fperm_SI_Woolf2021!$E$9:$E$93-E$58)-63.1579*EXP(-0.19*Fperm_SI_Woolf2021!$E$9:$E$93)+63.1579*EXP(-0.19*E$58))/(Fperm_SI_Woolf2021!$E$9:$E$93-E$58))*(E$58-Fperm_SI_Woolf2021!$E$9:$E$93)/10))) + Fperm_SI_Woolf2021!$H$9:$H$93*EXP(-Fperm_SI_Woolf2021!$K$9:$K$93*$C101*IF(E$58=Fperm_SI_Woolf2021!$E$9:$E$93,1,EXP(LN((1.1*(Fperm_SI_Woolf2021!$E$9:$E$93-E$58)-63.1579*EXP(-0.19*Fperm_SI_Woolf2021!$E$9:$E$93)+63.1579*EXP(-0.19*E$58))/(Fperm_SI_Woolf2021!$E$9:$E$93-E$58))*(E$58-Fperm_SI_Woolf2021!$E$9:$E$93)/10))),Fperm_SI_Woolf2021!$D$9:$D$93))</f>
        <v>0.96316017176302249</v>
      </c>
      <c r="F101" s="51" cm="1">
        <f t="array" ref="F101">MIN(1,SLOPE(Fperm_SI_Woolf2021!$F$9:$F$93*EXP(-Fperm_SI_Woolf2021!$I$9:$I$93*$C101*IF(F$58=Fperm_SI_Woolf2021!$E$9:$E$93,1,EXP(LN((1.1*(Fperm_SI_Woolf2021!$E$9:$E$93-F$58)-63.1579*EXP(-0.19*Fperm_SI_Woolf2021!$E$9:$E$93)+63.1579*EXP(-0.19*F$58))/(Fperm_SI_Woolf2021!$E$9:$E$93-F$58))*(F$58-Fperm_SI_Woolf2021!$E$9:$E$93)/10))) + Fperm_SI_Woolf2021!$G$9:$G$93*EXP(-Fperm_SI_Woolf2021!$J$9:$J$93*$C101*IF(F$58=Fperm_SI_Woolf2021!$E$9:$E$93,1,EXP(LN((1.1*(Fperm_SI_Woolf2021!$E$9:$E$93-F$58)-63.1579*EXP(-0.19*Fperm_SI_Woolf2021!$E$9:$E$93)+63.1579*EXP(-0.19*F$58))/(Fperm_SI_Woolf2021!$E$9:$E$93-F$58))*(F$58-Fperm_SI_Woolf2021!$E$9:$E$93)/10))) + Fperm_SI_Woolf2021!$H$9:$H$93*EXP(-Fperm_SI_Woolf2021!$K$9:$K$93*$C101*IF(F$58=Fperm_SI_Woolf2021!$E$9:$E$93,1,EXP(LN((1.1*(Fperm_SI_Woolf2021!$E$9:$E$93-F$58)-63.1579*EXP(-0.19*Fperm_SI_Woolf2021!$E$9:$E$93)+63.1579*EXP(-0.19*F$58))/(Fperm_SI_Woolf2021!$E$9:$E$93-F$58))*(F$58-Fperm_SI_Woolf2021!$E$9:$E$93)/10))),Fperm_SI_Woolf2021!$D$9:$D$93)*F$57+INTERCEPT(Fperm_SI_Woolf2021!$F$9:$F$93*EXP(-Fperm_SI_Woolf2021!$I$9:$I$93*$C101*IF(F$58=Fperm_SI_Woolf2021!$E$9:$E$93,1,EXP(LN((1.1*(Fperm_SI_Woolf2021!$E$9:$E$93-F$58)-63.1579*EXP(-0.19*Fperm_SI_Woolf2021!$E$9:$E$93)+63.1579*EXP(-0.19*F$58))/(Fperm_SI_Woolf2021!$E$9:$E$93-F$58))*(F$58-Fperm_SI_Woolf2021!$E$9:$E$93)/10))) + Fperm_SI_Woolf2021!$G$9:$G$93*EXP(-Fperm_SI_Woolf2021!$J$9:$J$93*$C101*IF(F$58=Fperm_SI_Woolf2021!$E$9:$E$93,1,EXP(LN((1.1*(Fperm_SI_Woolf2021!$E$9:$E$93-F$58)-63.1579*EXP(-0.19*Fperm_SI_Woolf2021!$E$9:$E$93)+63.1579*EXP(-0.19*F$58))/(Fperm_SI_Woolf2021!$E$9:$E$93-F$58))*(F$58-Fperm_SI_Woolf2021!$E$9:$E$93)/10))) + Fperm_SI_Woolf2021!$H$9:$H$93*EXP(-Fperm_SI_Woolf2021!$K$9:$K$93*$C101*IF(F$58=Fperm_SI_Woolf2021!$E$9:$E$93,1,EXP(LN((1.1*(Fperm_SI_Woolf2021!$E$9:$E$93-F$58)-63.1579*EXP(-0.19*Fperm_SI_Woolf2021!$E$9:$E$93)+63.1579*EXP(-0.19*F$58))/(Fperm_SI_Woolf2021!$E$9:$E$93-F$58))*(F$58-Fperm_SI_Woolf2021!$E$9:$E$93)/10))),Fperm_SI_Woolf2021!$D$9:$D$93))</f>
        <v>0.93127734201309365</v>
      </c>
      <c r="G101" s="51" cm="1">
        <f t="array" ref="G101">MIN(1,SLOPE(Fperm_SI_Woolf2021!$F$9:$F$93*EXP(-Fperm_SI_Woolf2021!$I$9:$I$93*$C101*IF(G$58=Fperm_SI_Woolf2021!$E$9:$E$93,1,EXP(LN((1.1*(Fperm_SI_Woolf2021!$E$9:$E$93-G$58)-63.1579*EXP(-0.19*Fperm_SI_Woolf2021!$E$9:$E$93)+63.1579*EXP(-0.19*G$58))/(Fperm_SI_Woolf2021!$E$9:$E$93-G$58))*(G$58-Fperm_SI_Woolf2021!$E$9:$E$93)/10))) + Fperm_SI_Woolf2021!$G$9:$G$93*EXP(-Fperm_SI_Woolf2021!$J$9:$J$93*$C101*IF(G$58=Fperm_SI_Woolf2021!$E$9:$E$93,1,EXP(LN((1.1*(Fperm_SI_Woolf2021!$E$9:$E$93-G$58)-63.1579*EXP(-0.19*Fperm_SI_Woolf2021!$E$9:$E$93)+63.1579*EXP(-0.19*G$58))/(Fperm_SI_Woolf2021!$E$9:$E$93-G$58))*(G$58-Fperm_SI_Woolf2021!$E$9:$E$93)/10))) + Fperm_SI_Woolf2021!$H$9:$H$93*EXP(-Fperm_SI_Woolf2021!$K$9:$K$93*$C101*IF(G$58=Fperm_SI_Woolf2021!$E$9:$E$93,1,EXP(LN((1.1*(Fperm_SI_Woolf2021!$E$9:$E$93-G$58)-63.1579*EXP(-0.19*Fperm_SI_Woolf2021!$E$9:$E$93)+63.1579*EXP(-0.19*G$58))/(Fperm_SI_Woolf2021!$E$9:$E$93-G$58))*(G$58-Fperm_SI_Woolf2021!$E$9:$E$93)/10))),Fperm_SI_Woolf2021!$D$9:$D$93)*G$57+INTERCEPT(Fperm_SI_Woolf2021!$F$9:$F$93*EXP(-Fperm_SI_Woolf2021!$I$9:$I$93*$C101*IF(G$58=Fperm_SI_Woolf2021!$E$9:$E$93,1,EXP(LN((1.1*(Fperm_SI_Woolf2021!$E$9:$E$93-G$58)-63.1579*EXP(-0.19*Fperm_SI_Woolf2021!$E$9:$E$93)+63.1579*EXP(-0.19*G$58))/(Fperm_SI_Woolf2021!$E$9:$E$93-G$58))*(G$58-Fperm_SI_Woolf2021!$E$9:$E$93)/10))) + Fperm_SI_Woolf2021!$G$9:$G$93*EXP(-Fperm_SI_Woolf2021!$J$9:$J$93*$C101*IF(G$58=Fperm_SI_Woolf2021!$E$9:$E$93,1,EXP(LN((1.1*(Fperm_SI_Woolf2021!$E$9:$E$93-G$58)-63.1579*EXP(-0.19*Fperm_SI_Woolf2021!$E$9:$E$93)+63.1579*EXP(-0.19*G$58))/(Fperm_SI_Woolf2021!$E$9:$E$93-G$58))*(G$58-Fperm_SI_Woolf2021!$E$9:$E$93)/10))) + Fperm_SI_Woolf2021!$H$9:$H$93*EXP(-Fperm_SI_Woolf2021!$K$9:$K$93*$C101*IF(G$58=Fperm_SI_Woolf2021!$E$9:$E$93,1,EXP(LN((1.1*(Fperm_SI_Woolf2021!$E$9:$E$93-G$58)-63.1579*EXP(-0.19*Fperm_SI_Woolf2021!$E$9:$E$93)+63.1579*EXP(-0.19*G$58))/(Fperm_SI_Woolf2021!$E$9:$E$93-G$58))*(G$58-Fperm_SI_Woolf2021!$E$9:$E$93)/10))),Fperm_SI_Woolf2021!$D$9:$D$93))</f>
        <v>0.89939451226316491</v>
      </c>
      <c r="H101" s="51" cm="1">
        <f t="array" ref="H101">MIN(1,SLOPE(Fperm_SI_Woolf2021!$F$9:$F$93*EXP(-Fperm_SI_Woolf2021!$I$9:$I$93*$C101*IF(H$58=Fperm_SI_Woolf2021!$E$9:$E$93,1,EXP(LN((1.1*(Fperm_SI_Woolf2021!$E$9:$E$93-H$58)-63.1579*EXP(-0.19*Fperm_SI_Woolf2021!$E$9:$E$93)+63.1579*EXP(-0.19*H$58))/(Fperm_SI_Woolf2021!$E$9:$E$93-H$58))*(H$58-Fperm_SI_Woolf2021!$E$9:$E$93)/10))) + Fperm_SI_Woolf2021!$G$9:$G$93*EXP(-Fperm_SI_Woolf2021!$J$9:$J$93*$C101*IF(H$58=Fperm_SI_Woolf2021!$E$9:$E$93,1,EXP(LN((1.1*(Fperm_SI_Woolf2021!$E$9:$E$93-H$58)-63.1579*EXP(-0.19*Fperm_SI_Woolf2021!$E$9:$E$93)+63.1579*EXP(-0.19*H$58))/(Fperm_SI_Woolf2021!$E$9:$E$93-H$58))*(H$58-Fperm_SI_Woolf2021!$E$9:$E$93)/10))) + Fperm_SI_Woolf2021!$H$9:$H$93*EXP(-Fperm_SI_Woolf2021!$K$9:$K$93*$C101*IF(H$58=Fperm_SI_Woolf2021!$E$9:$E$93,1,EXP(LN((1.1*(Fperm_SI_Woolf2021!$E$9:$E$93-H$58)-63.1579*EXP(-0.19*Fperm_SI_Woolf2021!$E$9:$E$93)+63.1579*EXP(-0.19*H$58))/(Fperm_SI_Woolf2021!$E$9:$E$93-H$58))*(H$58-Fperm_SI_Woolf2021!$E$9:$E$93)/10))),Fperm_SI_Woolf2021!$D$9:$D$93)*H$57+INTERCEPT(Fperm_SI_Woolf2021!$F$9:$F$93*EXP(-Fperm_SI_Woolf2021!$I$9:$I$93*$C101*IF(H$58=Fperm_SI_Woolf2021!$E$9:$E$93,1,EXP(LN((1.1*(Fperm_SI_Woolf2021!$E$9:$E$93-H$58)-63.1579*EXP(-0.19*Fperm_SI_Woolf2021!$E$9:$E$93)+63.1579*EXP(-0.19*H$58))/(Fperm_SI_Woolf2021!$E$9:$E$93-H$58))*(H$58-Fperm_SI_Woolf2021!$E$9:$E$93)/10))) + Fperm_SI_Woolf2021!$G$9:$G$93*EXP(-Fperm_SI_Woolf2021!$J$9:$J$93*$C101*IF(H$58=Fperm_SI_Woolf2021!$E$9:$E$93,1,EXP(LN((1.1*(Fperm_SI_Woolf2021!$E$9:$E$93-H$58)-63.1579*EXP(-0.19*Fperm_SI_Woolf2021!$E$9:$E$93)+63.1579*EXP(-0.19*H$58))/(Fperm_SI_Woolf2021!$E$9:$E$93-H$58))*(H$58-Fperm_SI_Woolf2021!$E$9:$E$93)/10))) + Fperm_SI_Woolf2021!$H$9:$H$93*EXP(-Fperm_SI_Woolf2021!$K$9:$K$93*$C101*IF(H$58=Fperm_SI_Woolf2021!$E$9:$E$93,1,EXP(LN((1.1*(Fperm_SI_Woolf2021!$E$9:$E$93-H$58)-63.1579*EXP(-0.19*Fperm_SI_Woolf2021!$E$9:$E$93)+63.1579*EXP(-0.19*H$58))/(Fperm_SI_Woolf2021!$E$9:$E$93-H$58))*(H$58-Fperm_SI_Woolf2021!$E$9:$E$93)/10))),Fperm_SI_Woolf2021!$D$9:$D$93))</f>
        <v>0.86751168251323618</v>
      </c>
      <c r="I101" s="51" cm="1">
        <f t="array" ref="I101">MIN(1,SLOPE(Fperm_SI_Woolf2021!$F$9:$F$93*EXP(-Fperm_SI_Woolf2021!$I$9:$I$93*$C101*IF(I$58=Fperm_SI_Woolf2021!$E$9:$E$93,1,EXP(LN((1.1*(Fperm_SI_Woolf2021!$E$9:$E$93-I$58)-63.1579*EXP(-0.19*Fperm_SI_Woolf2021!$E$9:$E$93)+63.1579*EXP(-0.19*I$58))/(Fperm_SI_Woolf2021!$E$9:$E$93-I$58))*(I$58-Fperm_SI_Woolf2021!$E$9:$E$93)/10))) + Fperm_SI_Woolf2021!$G$9:$G$93*EXP(-Fperm_SI_Woolf2021!$J$9:$J$93*$C101*IF(I$58=Fperm_SI_Woolf2021!$E$9:$E$93,1,EXP(LN((1.1*(Fperm_SI_Woolf2021!$E$9:$E$93-I$58)-63.1579*EXP(-0.19*Fperm_SI_Woolf2021!$E$9:$E$93)+63.1579*EXP(-0.19*I$58))/(Fperm_SI_Woolf2021!$E$9:$E$93-I$58))*(I$58-Fperm_SI_Woolf2021!$E$9:$E$93)/10))) + Fperm_SI_Woolf2021!$H$9:$H$93*EXP(-Fperm_SI_Woolf2021!$K$9:$K$93*$C101*IF(I$58=Fperm_SI_Woolf2021!$E$9:$E$93,1,EXP(LN((1.1*(Fperm_SI_Woolf2021!$E$9:$E$93-I$58)-63.1579*EXP(-0.19*Fperm_SI_Woolf2021!$E$9:$E$93)+63.1579*EXP(-0.19*I$58))/(Fperm_SI_Woolf2021!$E$9:$E$93-I$58))*(I$58-Fperm_SI_Woolf2021!$E$9:$E$93)/10))),Fperm_SI_Woolf2021!$D$9:$D$93)*I$57+INTERCEPT(Fperm_SI_Woolf2021!$F$9:$F$93*EXP(-Fperm_SI_Woolf2021!$I$9:$I$93*$C101*IF(I$58=Fperm_SI_Woolf2021!$E$9:$E$93,1,EXP(LN((1.1*(Fperm_SI_Woolf2021!$E$9:$E$93-I$58)-63.1579*EXP(-0.19*Fperm_SI_Woolf2021!$E$9:$E$93)+63.1579*EXP(-0.19*I$58))/(Fperm_SI_Woolf2021!$E$9:$E$93-I$58))*(I$58-Fperm_SI_Woolf2021!$E$9:$E$93)/10))) + Fperm_SI_Woolf2021!$G$9:$G$93*EXP(-Fperm_SI_Woolf2021!$J$9:$J$93*$C101*IF(I$58=Fperm_SI_Woolf2021!$E$9:$E$93,1,EXP(LN((1.1*(Fperm_SI_Woolf2021!$E$9:$E$93-I$58)-63.1579*EXP(-0.19*Fperm_SI_Woolf2021!$E$9:$E$93)+63.1579*EXP(-0.19*I$58))/(Fperm_SI_Woolf2021!$E$9:$E$93-I$58))*(I$58-Fperm_SI_Woolf2021!$E$9:$E$93)/10))) + Fperm_SI_Woolf2021!$H$9:$H$93*EXP(-Fperm_SI_Woolf2021!$K$9:$K$93*$C101*IF(I$58=Fperm_SI_Woolf2021!$E$9:$E$93,1,EXP(LN((1.1*(Fperm_SI_Woolf2021!$E$9:$E$93-I$58)-63.1579*EXP(-0.19*Fperm_SI_Woolf2021!$E$9:$E$93)+63.1579*EXP(-0.19*I$58))/(Fperm_SI_Woolf2021!$E$9:$E$93-I$58))*(I$58-Fperm_SI_Woolf2021!$E$9:$E$93)/10))),Fperm_SI_Woolf2021!$D$9:$D$93))</f>
        <v>0.83562885276330745</v>
      </c>
      <c r="J101" s="51" cm="1">
        <f t="array" ref="J101">MIN(1,SLOPE(Fperm_SI_Woolf2021!$F$9:$F$93*EXP(-Fperm_SI_Woolf2021!$I$9:$I$93*$C101*IF(J$58=Fperm_SI_Woolf2021!$E$9:$E$93,1,EXP(LN((1.1*(Fperm_SI_Woolf2021!$E$9:$E$93-J$58)-63.1579*EXP(-0.19*Fperm_SI_Woolf2021!$E$9:$E$93)+63.1579*EXP(-0.19*J$58))/(Fperm_SI_Woolf2021!$E$9:$E$93-J$58))*(J$58-Fperm_SI_Woolf2021!$E$9:$E$93)/10))) + Fperm_SI_Woolf2021!$G$9:$G$93*EXP(-Fperm_SI_Woolf2021!$J$9:$J$93*$C101*IF(J$58=Fperm_SI_Woolf2021!$E$9:$E$93,1,EXP(LN((1.1*(Fperm_SI_Woolf2021!$E$9:$E$93-J$58)-63.1579*EXP(-0.19*Fperm_SI_Woolf2021!$E$9:$E$93)+63.1579*EXP(-0.19*J$58))/(Fperm_SI_Woolf2021!$E$9:$E$93-J$58))*(J$58-Fperm_SI_Woolf2021!$E$9:$E$93)/10))) + Fperm_SI_Woolf2021!$H$9:$H$93*EXP(-Fperm_SI_Woolf2021!$K$9:$K$93*$C101*IF(J$58=Fperm_SI_Woolf2021!$E$9:$E$93,1,EXP(LN((1.1*(Fperm_SI_Woolf2021!$E$9:$E$93-J$58)-63.1579*EXP(-0.19*Fperm_SI_Woolf2021!$E$9:$E$93)+63.1579*EXP(-0.19*J$58))/(Fperm_SI_Woolf2021!$E$9:$E$93-J$58))*(J$58-Fperm_SI_Woolf2021!$E$9:$E$93)/10))),Fperm_SI_Woolf2021!$D$9:$D$93)*J$57+INTERCEPT(Fperm_SI_Woolf2021!$F$9:$F$93*EXP(-Fperm_SI_Woolf2021!$I$9:$I$93*$C101*IF(J$58=Fperm_SI_Woolf2021!$E$9:$E$93,1,EXP(LN((1.1*(Fperm_SI_Woolf2021!$E$9:$E$93-J$58)-63.1579*EXP(-0.19*Fperm_SI_Woolf2021!$E$9:$E$93)+63.1579*EXP(-0.19*J$58))/(Fperm_SI_Woolf2021!$E$9:$E$93-J$58))*(J$58-Fperm_SI_Woolf2021!$E$9:$E$93)/10))) + Fperm_SI_Woolf2021!$G$9:$G$93*EXP(-Fperm_SI_Woolf2021!$J$9:$J$93*$C101*IF(J$58=Fperm_SI_Woolf2021!$E$9:$E$93,1,EXP(LN((1.1*(Fperm_SI_Woolf2021!$E$9:$E$93-J$58)-63.1579*EXP(-0.19*Fperm_SI_Woolf2021!$E$9:$E$93)+63.1579*EXP(-0.19*J$58))/(Fperm_SI_Woolf2021!$E$9:$E$93-J$58))*(J$58-Fperm_SI_Woolf2021!$E$9:$E$93)/10))) + Fperm_SI_Woolf2021!$H$9:$H$93*EXP(-Fperm_SI_Woolf2021!$K$9:$K$93*$C101*IF(J$58=Fperm_SI_Woolf2021!$E$9:$E$93,1,EXP(LN((1.1*(Fperm_SI_Woolf2021!$E$9:$E$93-J$58)-63.1579*EXP(-0.19*Fperm_SI_Woolf2021!$E$9:$E$93)+63.1579*EXP(-0.19*J$58))/(Fperm_SI_Woolf2021!$E$9:$E$93-J$58))*(J$58-Fperm_SI_Woolf2021!$E$9:$E$93)/10))),Fperm_SI_Woolf2021!$D$9:$D$93))</f>
        <v>0.80374602301337872</v>
      </c>
      <c r="K101" s="51" cm="1">
        <f t="array" ref="K101">MIN(1,SLOPE(Fperm_SI_Woolf2021!$F$9:$F$93*EXP(-Fperm_SI_Woolf2021!$I$9:$I$93*$C101*IF(K$58=Fperm_SI_Woolf2021!$E$9:$E$93,1,EXP(LN((1.1*(Fperm_SI_Woolf2021!$E$9:$E$93-K$58)-63.1579*EXP(-0.19*Fperm_SI_Woolf2021!$E$9:$E$93)+63.1579*EXP(-0.19*K$58))/(Fperm_SI_Woolf2021!$E$9:$E$93-K$58))*(K$58-Fperm_SI_Woolf2021!$E$9:$E$93)/10))) + Fperm_SI_Woolf2021!$G$9:$G$93*EXP(-Fperm_SI_Woolf2021!$J$9:$J$93*$C101*IF(K$58=Fperm_SI_Woolf2021!$E$9:$E$93,1,EXP(LN((1.1*(Fperm_SI_Woolf2021!$E$9:$E$93-K$58)-63.1579*EXP(-0.19*Fperm_SI_Woolf2021!$E$9:$E$93)+63.1579*EXP(-0.19*K$58))/(Fperm_SI_Woolf2021!$E$9:$E$93-K$58))*(K$58-Fperm_SI_Woolf2021!$E$9:$E$93)/10))) + Fperm_SI_Woolf2021!$H$9:$H$93*EXP(-Fperm_SI_Woolf2021!$K$9:$K$93*$C101*IF(K$58=Fperm_SI_Woolf2021!$E$9:$E$93,1,EXP(LN((1.1*(Fperm_SI_Woolf2021!$E$9:$E$93-K$58)-63.1579*EXP(-0.19*Fperm_SI_Woolf2021!$E$9:$E$93)+63.1579*EXP(-0.19*K$58))/(Fperm_SI_Woolf2021!$E$9:$E$93-K$58))*(K$58-Fperm_SI_Woolf2021!$E$9:$E$93)/10))),Fperm_SI_Woolf2021!$D$9:$D$93)*K$57+INTERCEPT(Fperm_SI_Woolf2021!$F$9:$F$93*EXP(-Fperm_SI_Woolf2021!$I$9:$I$93*$C101*IF(K$58=Fperm_SI_Woolf2021!$E$9:$E$93,1,EXP(LN((1.1*(Fperm_SI_Woolf2021!$E$9:$E$93-K$58)-63.1579*EXP(-0.19*Fperm_SI_Woolf2021!$E$9:$E$93)+63.1579*EXP(-0.19*K$58))/(Fperm_SI_Woolf2021!$E$9:$E$93-K$58))*(K$58-Fperm_SI_Woolf2021!$E$9:$E$93)/10))) + Fperm_SI_Woolf2021!$G$9:$G$93*EXP(-Fperm_SI_Woolf2021!$J$9:$J$93*$C101*IF(K$58=Fperm_SI_Woolf2021!$E$9:$E$93,1,EXP(LN((1.1*(Fperm_SI_Woolf2021!$E$9:$E$93-K$58)-63.1579*EXP(-0.19*Fperm_SI_Woolf2021!$E$9:$E$93)+63.1579*EXP(-0.19*K$58))/(Fperm_SI_Woolf2021!$E$9:$E$93-K$58))*(K$58-Fperm_SI_Woolf2021!$E$9:$E$93)/10))) + Fperm_SI_Woolf2021!$H$9:$H$93*EXP(-Fperm_SI_Woolf2021!$K$9:$K$93*$C101*IF(K$58=Fperm_SI_Woolf2021!$E$9:$E$93,1,EXP(LN((1.1*(Fperm_SI_Woolf2021!$E$9:$E$93-K$58)-63.1579*EXP(-0.19*Fperm_SI_Woolf2021!$E$9:$E$93)+63.1579*EXP(-0.19*K$58))/(Fperm_SI_Woolf2021!$E$9:$E$93-K$58))*(K$58-Fperm_SI_Woolf2021!$E$9:$E$93)/10))),Fperm_SI_Woolf2021!$D$9:$D$93))</f>
        <v>0.77186319326344988</v>
      </c>
      <c r="L101" s="51" cm="1">
        <f t="array" ref="L101">MIN(1,SLOPE(Fperm_SI_Woolf2021!$F$9:$F$93*EXP(-Fperm_SI_Woolf2021!$I$9:$I$93*$C101*IF(L$58=Fperm_SI_Woolf2021!$E$9:$E$93,1,EXP(LN((1.1*(Fperm_SI_Woolf2021!$E$9:$E$93-L$58)-63.1579*EXP(-0.19*Fperm_SI_Woolf2021!$E$9:$E$93)+63.1579*EXP(-0.19*L$58))/(Fperm_SI_Woolf2021!$E$9:$E$93-L$58))*(L$58-Fperm_SI_Woolf2021!$E$9:$E$93)/10))) + Fperm_SI_Woolf2021!$G$9:$G$93*EXP(-Fperm_SI_Woolf2021!$J$9:$J$93*$C101*IF(L$58=Fperm_SI_Woolf2021!$E$9:$E$93,1,EXP(LN((1.1*(Fperm_SI_Woolf2021!$E$9:$E$93-L$58)-63.1579*EXP(-0.19*Fperm_SI_Woolf2021!$E$9:$E$93)+63.1579*EXP(-0.19*L$58))/(Fperm_SI_Woolf2021!$E$9:$E$93-L$58))*(L$58-Fperm_SI_Woolf2021!$E$9:$E$93)/10))) + Fperm_SI_Woolf2021!$H$9:$H$93*EXP(-Fperm_SI_Woolf2021!$K$9:$K$93*$C101*IF(L$58=Fperm_SI_Woolf2021!$E$9:$E$93,1,EXP(LN((1.1*(Fperm_SI_Woolf2021!$E$9:$E$93-L$58)-63.1579*EXP(-0.19*Fperm_SI_Woolf2021!$E$9:$E$93)+63.1579*EXP(-0.19*L$58))/(Fperm_SI_Woolf2021!$E$9:$E$93-L$58))*(L$58-Fperm_SI_Woolf2021!$E$9:$E$93)/10))),Fperm_SI_Woolf2021!$D$9:$D$93)*L$57+INTERCEPT(Fperm_SI_Woolf2021!$F$9:$F$93*EXP(-Fperm_SI_Woolf2021!$I$9:$I$93*$C101*IF(L$58=Fperm_SI_Woolf2021!$E$9:$E$93,1,EXP(LN((1.1*(Fperm_SI_Woolf2021!$E$9:$E$93-L$58)-63.1579*EXP(-0.19*Fperm_SI_Woolf2021!$E$9:$E$93)+63.1579*EXP(-0.19*L$58))/(Fperm_SI_Woolf2021!$E$9:$E$93-L$58))*(L$58-Fperm_SI_Woolf2021!$E$9:$E$93)/10))) + Fperm_SI_Woolf2021!$G$9:$G$93*EXP(-Fperm_SI_Woolf2021!$J$9:$J$93*$C101*IF(L$58=Fperm_SI_Woolf2021!$E$9:$E$93,1,EXP(LN((1.1*(Fperm_SI_Woolf2021!$E$9:$E$93-L$58)-63.1579*EXP(-0.19*Fperm_SI_Woolf2021!$E$9:$E$93)+63.1579*EXP(-0.19*L$58))/(Fperm_SI_Woolf2021!$E$9:$E$93-L$58))*(L$58-Fperm_SI_Woolf2021!$E$9:$E$93)/10))) + Fperm_SI_Woolf2021!$H$9:$H$93*EXP(-Fperm_SI_Woolf2021!$K$9:$K$93*$C101*IF(L$58=Fperm_SI_Woolf2021!$E$9:$E$93,1,EXP(LN((1.1*(Fperm_SI_Woolf2021!$E$9:$E$93-L$58)-63.1579*EXP(-0.19*Fperm_SI_Woolf2021!$E$9:$E$93)+63.1579*EXP(-0.19*L$58))/(Fperm_SI_Woolf2021!$E$9:$E$93-L$58))*(L$58-Fperm_SI_Woolf2021!$E$9:$E$93)/10))),Fperm_SI_Woolf2021!$D$9:$D$93))</f>
        <v>0.73998036351352114</v>
      </c>
      <c r="M101" s="51" cm="1">
        <f t="array" ref="M101">MIN(1,SLOPE(Fperm_SI_Woolf2021!$F$9:$F$93*EXP(-Fperm_SI_Woolf2021!$I$9:$I$93*$C101*IF(M$58=Fperm_SI_Woolf2021!$E$9:$E$93,1,EXP(LN((1.1*(Fperm_SI_Woolf2021!$E$9:$E$93-M$58)-63.1579*EXP(-0.19*Fperm_SI_Woolf2021!$E$9:$E$93)+63.1579*EXP(-0.19*M$58))/(Fperm_SI_Woolf2021!$E$9:$E$93-M$58))*(M$58-Fperm_SI_Woolf2021!$E$9:$E$93)/10))) + Fperm_SI_Woolf2021!$G$9:$G$93*EXP(-Fperm_SI_Woolf2021!$J$9:$J$93*$C101*IF(M$58=Fperm_SI_Woolf2021!$E$9:$E$93,1,EXP(LN((1.1*(Fperm_SI_Woolf2021!$E$9:$E$93-M$58)-63.1579*EXP(-0.19*Fperm_SI_Woolf2021!$E$9:$E$93)+63.1579*EXP(-0.19*M$58))/(Fperm_SI_Woolf2021!$E$9:$E$93-M$58))*(M$58-Fperm_SI_Woolf2021!$E$9:$E$93)/10))) + Fperm_SI_Woolf2021!$H$9:$H$93*EXP(-Fperm_SI_Woolf2021!$K$9:$K$93*$C101*IF(M$58=Fperm_SI_Woolf2021!$E$9:$E$93,1,EXP(LN((1.1*(Fperm_SI_Woolf2021!$E$9:$E$93-M$58)-63.1579*EXP(-0.19*Fperm_SI_Woolf2021!$E$9:$E$93)+63.1579*EXP(-0.19*M$58))/(Fperm_SI_Woolf2021!$E$9:$E$93-M$58))*(M$58-Fperm_SI_Woolf2021!$E$9:$E$93)/10))),Fperm_SI_Woolf2021!$D$9:$D$93)*M$57+INTERCEPT(Fperm_SI_Woolf2021!$F$9:$F$93*EXP(-Fperm_SI_Woolf2021!$I$9:$I$93*$C101*IF(M$58=Fperm_SI_Woolf2021!$E$9:$E$93,1,EXP(LN((1.1*(Fperm_SI_Woolf2021!$E$9:$E$93-M$58)-63.1579*EXP(-0.19*Fperm_SI_Woolf2021!$E$9:$E$93)+63.1579*EXP(-0.19*M$58))/(Fperm_SI_Woolf2021!$E$9:$E$93-M$58))*(M$58-Fperm_SI_Woolf2021!$E$9:$E$93)/10))) + Fperm_SI_Woolf2021!$G$9:$G$93*EXP(-Fperm_SI_Woolf2021!$J$9:$J$93*$C101*IF(M$58=Fperm_SI_Woolf2021!$E$9:$E$93,1,EXP(LN((1.1*(Fperm_SI_Woolf2021!$E$9:$E$93-M$58)-63.1579*EXP(-0.19*Fperm_SI_Woolf2021!$E$9:$E$93)+63.1579*EXP(-0.19*M$58))/(Fperm_SI_Woolf2021!$E$9:$E$93-M$58))*(M$58-Fperm_SI_Woolf2021!$E$9:$E$93)/10))) + Fperm_SI_Woolf2021!$H$9:$H$93*EXP(-Fperm_SI_Woolf2021!$K$9:$K$93*$C101*IF(M$58=Fperm_SI_Woolf2021!$E$9:$E$93,1,EXP(LN((1.1*(Fperm_SI_Woolf2021!$E$9:$E$93-M$58)-63.1579*EXP(-0.19*Fperm_SI_Woolf2021!$E$9:$E$93)+63.1579*EXP(-0.19*M$58))/(Fperm_SI_Woolf2021!$E$9:$E$93-M$58))*(M$58-Fperm_SI_Woolf2021!$E$9:$E$93)/10))),Fperm_SI_Woolf2021!$D$9:$D$93))</f>
        <v>0.70809753376359241</v>
      </c>
      <c r="N101" s="51" cm="1">
        <f t="array" ref="N101">MIN(1,SLOPE(Fperm_SI_Woolf2021!$F$9:$F$93*EXP(-Fperm_SI_Woolf2021!$I$9:$I$93*$C101*IF(N$58=Fperm_SI_Woolf2021!$E$9:$E$93,1,EXP(LN((1.1*(Fperm_SI_Woolf2021!$E$9:$E$93-N$58)-63.1579*EXP(-0.19*Fperm_SI_Woolf2021!$E$9:$E$93)+63.1579*EXP(-0.19*N$58))/(Fperm_SI_Woolf2021!$E$9:$E$93-N$58))*(N$58-Fperm_SI_Woolf2021!$E$9:$E$93)/10))) + Fperm_SI_Woolf2021!$G$9:$G$93*EXP(-Fperm_SI_Woolf2021!$J$9:$J$93*$C101*IF(N$58=Fperm_SI_Woolf2021!$E$9:$E$93,1,EXP(LN((1.1*(Fperm_SI_Woolf2021!$E$9:$E$93-N$58)-63.1579*EXP(-0.19*Fperm_SI_Woolf2021!$E$9:$E$93)+63.1579*EXP(-0.19*N$58))/(Fperm_SI_Woolf2021!$E$9:$E$93-N$58))*(N$58-Fperm_SI_Woolf2021!$E$9:$E$93)/10))) + Fperm_SI_Woolf2021!$H$9:$H$93*EXP(-Fperm_SI_Woolf2021!$K$9:$K$93*$C101*IF(N$58=Fperm_SI_Woolf2021!$E$9:$E$93,1,EXP(LN((1.1*(Fperm_SI_Woolf2021!$E$9:$E$93-N$58)-63.1579*EXP(-0.19*Fperm_SI_Woolf2021!$E$9:$E$93)+63.1579*EXP(-0.19*N$58))/(Fperm_SI_Woolf2021!$E$9:$E$93-N$58))*(N$58-Fperm_SI_Woolf2021!$E$9:$E$93)/10))),Fperm_SI_Woolf2021!$D$9:$D$93)*N$57+INTERCEPT(Fperm_SI_Woolf2021!$F$9:$F$93*EXP(-Fperm_SI_Woolf2021!$I$9:$I$93*$C101*IF(N$58=Fperm_SI_Woolf2021!$E$9:$E$93,1,EXP(LN((1.1*(Fperm_SI_Woolf2021!$E$9:$E$93-N$58)-63.1579*EXP(-0.19*Fperm_SI_Woolf2021!$E$9:$E$93)+63.1579*EXP(-0.19*N$58))/(Fperm_SI_Woolf2021!$E$9:$E$93-N$58))*(N$58-Fperm_SI_Woolf2021!$E$9:$E$93)/10))) + Fperm_SI_Woolf2021!$G$9:$G$93*EXP(-Fperm_SI_Woolf2021!$J$9:$J$93*$C101*IF(N$58=Fperm_SI_Woolf2021!$E$9:$E$93,1,EXP(LN((1.1*(Fperm_SI_Woolf2021!$E$9:$E$93-N$58)-63.1579*EXP(-0.19*Fperm_SI_Woolf2021!$E$9:$E$93)+63.1579*EXP(-0.19*N$58))/(Fperm_SI_Woolf2021!$E$9:$E$93-N$58))*(N$58-Fperm_SI_Woolf2021!$E$9:$E$93)/10))) + Fperm_SI_Woolf2021!$H$9:$H$93*EXP(-Fperm_SI_Woolf2021!$K$9:$K$93*$C101*IF(N$58=Fperm_SI_Woolf2021!$E$9:$E$93,1,EXP(LN((1.1*(Fperm_SI_Woolf2021!$E$9:$E$93-N$58)-63.1579*EXP(-0.19*Fperm_SI_Woolf2021!$E$9:$E$93)+63.1579*EXP(-0.19*N$58))/(Fperm_SI_Woolf2021!$E$9:$E$93-N$58))*(N$58-Fperm_SI_Woolf2021!$E$9:$E$93)/10))),Fperm_SI_Woolf2021!$D$9:$D$93))</f>
        <v>0.67621470401366368</v>
      </c>
      <c r="O101" s="51" cm="1">
        <f t="array" ref="O101">MIN(1,SLOPE(Fperm_SI_Woolf2021!$F$9:$F$93*EXP(-Fperm_SI_Woolf2021!$I$9:$I$93*$C101*IF(O$58=Fperm_SI_Woolf2021!$E$9:$E$93,1,EXP(LN((1.1*(Fperm_SI_Woolf2021!$E$9:$E$93-O$58)-63.1579*EXP(-0.19*Fperm_SI_Woolf2021!$E$9:$E$93)+63.1579*EXP(-0.19*O$58))/(Fperm_SI_Woolf2021!$E$9:$E$93-O$58))*(O$58-Fperm_SI_Woolf2021!$E$9:$E$93)/10))) + Fperm_SI_Woolf2021!$G$9:$G$93*EXP(-Fperm_SI_Woolf2021!$J$9:$J$93*$C101*IF(O$58=Fperm_SI_Woolf2021!$E$9:$E$93,1,EXP(LN((1.1*(Fperm_SI_Woolf2021!$E$9:$E$93-O$58)-63.1579*EXP(-0.19*Fperm_SI_Woolf2021!$E$9:$E$93)+63.1579*EXP(-0.19*O$58))/(Fperm_SI_Woolf2021!$E$9:$E$93-O$58))*(O$58-Fperm_SI_Woolf2021!$E$9:$E$93)/10))) + Fperm_SI_Woolf2021!$H$9:$H$93*EXP(-Fperm_SI_Woolf2021!$K$9:$K$93*$C101*IF(O$58=Fperm_SI_Woolf2021!$E$9:$E$93,1,EXP(LN((1.1*(Fperm_SI_Woolf2021!$E$9:$E$93-O$58)-63.1579*EXP(-0.19*Fperm_SI_Woolf2021!$E$9:$E$93)+63.1579*EXP(-0.19*O$58))/(Fperm_SI_Woolf2021!$E$9:$E$93-O$58))*(O$58-Fperm_SI_Woolf2021!$E$9:$E$93)/10))),Fperm_SI_Woolf2021!$D$9:$D$93)*O$57+INTERCEPT(Fperm_SI_Woolf2021!$F$9:$F$93*EXP(-Fperm_SI_Woolf2021!$I$9:$I$93*$C101*IF(O$58=Fperm_SI_Woolf2021!$E$9:$E$93,1,EXP(LN((1.1*(Fperm_SI_Woolf2021!$E$9:$E$93-O$58)-63.1579*EXP(-0.19*Fperm_SI_Woolf2021!$E$9:$E$93)+63.1579*EXP(-0.19*O$58))/(Fperm_SI_Woolf2021!$E$9:$E$93-O$58))*(O$58-Fperm_SI_Woolf2021!$E$9:$E$93)/10))) + Fperm_SI_Woolf2021!$G$9:$G$93*EXP(-Fperm_SI_Woolf2021!$J$9:$J$93*$C101*IF(O$58=Fperm_SI_Woolf2021!$E$9:$E$93,1,EXP(LN((1.1*(Fperm_SI_Woolf2021!$E$9:$E$93-O$58)-63.1579*EXP(-0.19*Fperm_SI_Woolf2021!$E$9:$E$93)+63.1579*EXP(-0.19*O$58))/(Fperm_SI_Woolf2021!$E$9:$E$93-O$58))*(O$58-Fperm_SI_Woolf2021!$E$9:$E$93)/10))) + Fperm_SI_Woolf2021!$H$9:$H$93*EXP(-Fperm_SI_Woolf2021!$K$9:$K$93*$C101*IF(O$58=Fperm_SI_Woolf2021!$E$9:$E$93,1,EXP(LN((1.1*(Fperm_SI_Woolf2021!$E$9:$E$93-O$58)-63.1579*EXP(-0.19*Fperm_SI_Woolf2021!$E$9:$E$93)+63.1579*EXP(-0.19*O$58))/(Fperm_SI_Woolf2021!$E$9:$E$93-O$58))*(O$58-Fperm_SI_Woolf2021!$E$9:$E$93)/10))),Fperm_SI_Woolf2021!$D$9:$D$93))</f>
        <v>0.64433187426373495</v>
      </c>
      <c r="P101" s="51" cm="1">
        <f t="array" ref="P101">MIN(1,SLOPE(Fperm_SI_Woolf2021!$F$9:$F$93*EXP(-Fperm_SI_Woolf2021!$I$9:$I$93*$C101*IF(P$58=Fperm_SI_Woolf2021!$E$9:$E$93,1,EXP(LN((1.1*(Fperm_SI_Woolf2021!$E$9:$E$93-P$58)-63.1579*EXP(-0.19*Fperm_SI_Woolf2021!$E$9:$E$93)+63.1579*EXP(-0.19*P$58))/(Fperm_SI_Woolf2021!$E$9:$E$93-P$58))*(P$58-Fperm_SI_Woolf2021!$E$9:$E$93)/10))) + Fperm_SI_Woolf2021!$G$9:$G$93*EXP(-Fperm_SI_Woolf2021!$J$9:$J$93*$C101*IF(P$58=Fperm_SI_Woolf2021!$E$9:$E$93,1,EXP(LN((1.1*(Fperm_SI_Woolf2021!$E$9:$E$93-P$58)-63.1579*EXP(-0.19*Fperm_SI_Woolf2021!$E$9:$E$93)+63.1579*EXP(-0.19*P$58))/(Fperm_SI_Woolf2021!$E$9:$E$93-P$58))*(P$58-Fperm_SI_Woolf2021!$E$9:$E$93)/10))) + Fperm_SI_Woolf2021!$H$9:$H$93*EXP(-Fperm_SI_Woolf2021!$K$9:$K$93*$C101*IF(P$58=Fperm_SI_Woolf2021!$E$9:$E$93,1,EXP(LN((1.1*(Fperm_SI_Woolf2021!$E$9:$E$93-P$58)-63.1579*EXP(-0.19*Fperm_SI_Woolf2021!$E$9:$E$93)+63.1579*EXP(-0.19*P$58))/(Fperm_SI_Woolf2021!$E$9:$E$93-P$58))*(P$58-Fperm_SI_Woolf2021!$E$9:$E$93)/10))),Fperm_SI_Woolf2021!$D$9:$D$93)*P$57+INTERCEPT(Fperm_SI_Woolf2021!$F$9:$F$93*EXP(-Fperm_SI_Woolf2021!$I$9:$I$93*$C101*IF(P$58=Fperm_SI_Woolf2021!$E$9:$E$93,1,EXP(LN((1.1*(Fperm_SI_Woolf2021!$E$9:$E$93-P$58)-63.1579*EXP(-0.19*Fperm_SI_Woolf2021!$E$9:$E$93)+63.1579*EXP(-0.19*P$58))/(Fperm_SI_Woolf2021!$E$9:$E$93-P$58))*(P$58-Fperm_SI_Woolf2021!$E$9:$E$93)/10))) + Fperm_SI_Woolf2021!$G$9:$G$93*EXP(-Fperm_SI_Woolf2021!$J$9:$J$93*$C101*IF(P$58=Fperm_SI_Woolf2021!$E$9:$E$93,1,EXP(LN((1.1*(Fperm_SI_Woolf2021!$E$9:$E$93-P$58)-63.1579*EXP(-0.19*Fperm_SI_Woolf2021!$E$9:$E$93)+63.1579*EXP(-0.19*P$58))/(Fperm_SI_Woolf2021!$E$9:$E$93-P$58))*(P$58-Fperm_SI_Woolf2021!$E$9:$E$93)/10))) + Fperm_SI_Woolf2021!$H$9:$H$93*EXP(-Fperm_SI_Woolf2021!$K$9:$K$93*$C101*IF(P$58=Fperm_SI_Woolf2021!$E$9:$E$93,1,EXP(LN((1.1*(Fperm_SI_Woolf2021!$E$9:$E$93-P$58)-63.1579*EXP(-0.19*Fperm_SI_Woolf2021!$E$9:$E$93)+63.1579*EXP(-0.19*P$58))/(Fperm_SI_Woolf2021!$E$9:$E$93-P$58))*(P$58-Fperm_SI_Woolf2021!$E$9:$E$93)/10))),Fperm_SI_Woolf2021!$D$9:$D$93))</f>
        <v>0.61244904451380622</v>
      </c>
      <c r="Q101" s="51" cm="1">
        <f t="array" ref="Q101">MIN(1,SLOPE(Fperm_SI_Woolf2021!$F$9:$F$93*EXP(-Fperm_SI_Woolf2021!$I$9:$I$93*$C101*IF(Q$58=Fperm_SI_Woolf2021!$E$9:$E$93,1,EXP(LN((1.1*(Fperm_SI_Woolf2021!$E$9:$E$93-Q$58)-63.1579*EXP(-0.19*Fperm_SI_Woolf2021!$E$9:$E$93)+63.1579*EXP(-0.19*Q$58))/(Fperm_SI_Woolf2021!$E$9:$E$93-Q$58))*(Q$58-Fperm_SI_Woolf2021!$E$9:$E$93)/10))) + Fperm_SI_Woolf2021!$G$9:$G$93*EXP(-Fperm_SI_Woolf2021!$J$9:$J$93*$C101*IF(Q$58=Fperm_SI_Woolf2021!$E$9:$E$93,1,EXP(LN((1.1*(Fperm_SI_Woolf2021!$E$9:$E$93-Q$58)-63.1579*EXP(-0.19*Fperm_SI_Woolf2021!$E$9:$E$93)+63.1579*EXP(-0.19*Q$58))/(Fperm_SI_Woolf2021!$E$9:$E$93-Q$58))*(Q$58-Fperm_SI_Woolf2021!$E$9:$E$93)/10))) + Fperm_SI_Woolf2021!$H$9:$H$93*EXP(-Fperm_SI_Woolf2021!$K$9:$K$93*$C101*IF(Q$58=Fperm_SI_Woolf2021!$E$9:$E$93,1,EXP(LN((1.1*(Fperm_SI_Woolf2021!$E$9:$E$93-Q$58)-63.1579*EXP(-0.19*Fperm_SI_Woolf2021!$E$9:$E$93)+63.1579*EXP(-0.19*Q$58))/(Fperm_SI_Woolf2021!$E$9:$E$93-Q$58))*(Q$58-Fperm_SI_Woolf2021!$E$9:$E$93)/10))),Fperm_SI_Woolf2021!$D$9:$D$93)*Q$57+INTERCEPT(Fperm_SI_Woolf2021!$F$9:$F$93*EXP(-Fperm_SI_Woolf2021!$I$9:$I$93*$C101*IF(Q$58=Fperm_SI_Woolf2021!$E$9:$E$93,1,EXP(LN((1.1*(Fperm_SI_Woolf2021!$E$9:$E$93-Q$58)-63.1579*EXP(-0.19*Fperm_SI_Woolf2021!$E$9:$E$93)+63.1579*EXP(-0.19*Q$58))/(Fperm_SI_Woolf2021!$E$9:$E$93-Q$58))*(Q$58-Fperm_SI_Woolf2021!$E$9:$E$93)/10))) + Fperm_SI_Woolf2021!$G$9:$G$93*EXP(-Fperm_SI_Woolf2021!$J$9:$J$93*$C101*IF(Q$58=Fperm_SI_Woolf2021!$E$9:$E$93,1,EXP(LN((1.1*(Fperm_SI_Woolf2021!$E$9:$E$93-Q$58)-63.1579*EXP(-0.19*Fperm_SI_Woolf2021!$E$9:$E$93)+63.1579*EXP(-0.19*Q$58))/(Fperm_SI_Woolf2021!$E$9:$E$93-Q$58))*(Q$58-Fperm_SI_Woolf2021!$E$9:$E$93)/10))) + Fperm_SI_Woolf2021!$H$9:$H$93*EXP(-Fperm_SI_Woolf2021!$K$9:$K$93*$C101*IF(Q$58=Fperm_SI_Woolf2021!$E$9:$E$93,1,EXP(LN((1.1*(Fperm_SI_Woolf2021!$E$9:$E$93-Q$58)-63.1579*EXP(-0.19*Fperm_SI_Woolf2021!$E$9:$E$93)+63.1579*EXP(-0.19*Q$58))/(Fperm_SI_Woolf2021!$E$9:$E$93-Q$58))*(Q$58-Fperm_SI_Woolf2021!$E$9:$E$93)/10))),Fperm_SI_Woolf2021!$D$9:$D$93))</f>
        <v>0.58056621476387738</v>
      </c>
      <c r="R101" s="51" cm="1">
        <f t="array" ref="R101">MIN(1,SLOPE(Fperm_SI_Woolf2021!$F$9:$F$93*EXP(-Fperm_SI_Woolf2021!$I$9:$I$93*$C101*IF(R$58=Fperm_SI_Woolf2021!$E$9:$E$93,1,EXP(LN((1.1*(Fperm_SI_Woolf2021!$E$9:$E$93-R$58)-63.1579*EXP(-0.19*Fperm_SI_Woolf2021!$E$9:$E$93)+63.1579*EXP(-0.19*R$58))/(Fperm_SI_Woolf2021!$E$9:$E$93-R$58))*(R$58-Fperm_SI_Woolf2021!$E$9:$E$93)/10))) + Fperm_SI_Woolf2021!$G$9:$G$93*EXP(-Fperm_SI_Woolf2021!$J$9:$J$93*$C101*IF(R$58=Fperm_SI_Woolf2021!$E$9:$E$93,1,EXP(LN((1.1*(Fperm_SI_Woolf2021!$E$9:$E$93-R$58)-63.1579*EXP(-0.19*Fperm_SI_Woolf2021!$E$9:$E$93)+63.1579*EXP(-0.19*R$58))/(Fperm_SI_Woolf2021!$E$9:$E$93-R$58))*(R$58-Fperm_SI_Woolf2021!$E$9:$E$93)/10))) + Fperm_SI_Woolf2021!$H$9:$H$93*EXP(-Fperm_SI_Woolf2021!$K$9:$K$93*$C101*IF(R$58=Fperm_SI_Woolf2021!$E$9:$E$93,1,EXP(LN((1.1*(Fperm_SI_Woolf2021!$E$9:$E$93-R$58)-63.1579*EXP(-0.19*Fperm_SI_Woolf2021!$E$9:$E$93)+63.1579*EXP(-0.19*R$58))/(Fperm_SI_Woolf2021!$E$9:$E$93-R$58))*(R$58-Fperm_SI_Woolf2021!$E$9:$E$93)/10))),Fperm_SI_Woolf2021!$D$9:$D$93)*R$57+INTERCEPT(Fperm_SI_Woolf2021!$F$9:$F$93*EXP(-Fperm_SI_Woolf2021!$I$9:$I$93*$C101*IF(R$58=Fperm_SI_Woolf2021!$E$9:$E$93,1,EXP(LN((1.1*(Fperm_SI_Woolf2021!$E$9:$E$93-R$58)-63.1579*EXP(-0.19*Fperm_SI_Woolf2021!$E$9:$E$93)+63.1579*EXP(-0.19*R$58))/(Fperm_SI_Woolf2021!$E$9:$E$93-R$58))*(R$58-Fperm_SI_Woolf2021!$E$9:$E$93)/10))) + Fperm_SI_Woolf2021!$G$9:$G$93*EXP(-Fperm_SI_Woolf2021!$J$9:$J$93*$C101*IF(R$58=Fperm_SI_Woolf2021!$E$9:$E$93,1,EXP(LN((1.1*(Fperm_SI_Woolf2021!$E$9:$E$93-R$58)-63.1579*EXP(-0.19*Fperm_SI_Woolf2021!$E$9:$E$93)+63.1579*EXP(-0.19*R$58))/(Fperm_SI_Woolf2021!$E$9:$E$93-R$58))*(R$58-Fperm_SI_Woolf2021!$E$9:$E$93)/10))) + Fperm_SI_Woolf2021!$H$9:$H$93*EXP(-Fperm_SI_Woolf2021!$K$9:$K$93*$C101*IF(R$58=Fperm_SI_Woolf2021!$E$9:$E$93,1,EXP(LN((1.1*(Fperm_SI_Woolf2021!$E$9:$E$93-R$58)-63.1579*EXP(-0.19*Fperm_SI_Woolf2021!$E$9:$E$93)+63.1579*EXP(-0.19*R$58))/(Fperm_SI_Woolf2021!$E$9:$E$93-R$58))*(R$58-Fperm_SI_Woolf2021!$E$9:$E$93)/10))),Fperm_SI_Woolf2021!$D$9:$D$93))</f>
        <v>0.54868338501394853</v>
      </c>
      <c r="S101" s="51" cm="1">
        <f t="array" ref="S101">MIN(1,SLOPE(Fperm_SI_Woolf2021!$F$9:$F$93*EXP(-Fperm_SI_Woolf2021!$I$9:$I$93*$C101*IF(S$58=Fperm_SI_Woolf2021!$E$9:$E$93,1,EXP(LN((1.1*(Fperm_SI_Woolf2021!$E$9:$E$93-S$58)-63.1579*EXP(-0.19*Fperm_SI_Woolf2021!$E$9:$E$93)+63.1579*EXP(-0.19*S$58))/(Fperm_SI_Woolf2021!$E$9:$E$93-S$58))*(S$58-Fperm_SI_Woolf2021!$E$9:$E$93)/10))) + Fperm_SI_Woolf2021!$G$9:$G$93*EXP(-Fperm_SI_Woolf2021!$J$9:$J$93*$C101*IF(S$58=Fperm_SI_Woolf2021!$E$9:$E$93,1,EXP(LN((1.1*(Fperm_SI_Woolf2021!$E$9:$E$93-S$58)-63.1579*EXP(-0.19*Fperm_SI_Woolf2021!$E$9:$E$93)+63.1579*EXP(-0.19*S$58))/(Fperm_SI_Woolf2021!$E$9:$E$93-S$58))*(S$58-Fperm_SI_Woolf2021!$E$9:$E$93)/10))) + Fperm_SI_Woolf2021!$H$9:$H$93*EXP(-Fperm_SI_Woolf2021!$K$9:$K$93*$C101*IF(S$58=Fperm_SI_Woolf2021!$E$9:$E$93,1,EXP(LN((1.1*(Fperm_SI_Woolf2021!$E$9:$E$93-S$58)-63.1579*EXP(-0.19*Fperm_SI_Woolf2021!$E$9:$E$93)+63.1579*EXP(-0.19*S$58))/(Fperm_SI_Woolf2021!$E$9:$E$93-S$58))*(S$58-Fperm_SI_Woolf2021!$E$9:$E$93)/10))),Fperm_SI_Woolf2021!$D$9:$D$93)*S$57+INTERCEPT(Fperm_SI_Woolf2021!$F$9:$F$93*EXP(-Fperm_SI_Woolf2021!$I$9:$I$93*$C101*IF(S$58=Fperm_SI_Woolf2021!$E$9:$E$93,1,EXP(LN((1.1*(Fperm_SI_Woolf2021!$E$9:$E$93-S$58)-63.1579*EXP(-0.19*Fperm_SI_Woolf2021!$E$9:$E$93)+63.1579*EXP(-0.19*S$58))/(Fperm_SI_Woolf2021!$E$9:$E$93-S$58))*(S$58-Fperm_SI_Woolf2021!$E$9:$E$93)/10))) + Fperm_SI_Woolf2021!$G$9:$G$93*EXP(-Fperm_SI_Woolf2021!$J$9:$J$93*$C101*IF(S$58=Fperm_SI_Woolf2021!$E$9:$E$93,1,EXP(LN((1.1*(Fperm_SI_Woolf2021!$E$9:$E$93-S$58)-63.1579*EXP(-0.19*Fperm_SI_Woolf2021!$E$9:$E$93)+63.1579*EXP(-0.19*S$58))/(Fperm_SI_Woolf2021!$E$9:$E$93-S$58))*(S$58-Fperm_SI_Woolf2021!$E$9:$E$93)/10))) + Fperm_SI_Woolf2021!$H$9:$H$93*EXP(-Fperm_SI_Woolf2021!$K$9:$K$93*$C101*IF(S$58=Fperm_SI_Woolf2021!$E$9:$E$93,1,EXP(LN((1.1*(Fperm_SI_Woolf2021!$E$9:$E$93-S$58)-63.1579*EXP(-0.19*Fperm_SI_Woolf2021!$E$9:$E$93)+63.1579*EXP(-0.19*S$58))/(Fperm_SI_Woolf2021!$E$9:$E$93-S$58))*(S$58-Fperm_SI_Woolf2021!$E$9:$E$93)/10))),Fperm_SI_Woolf2021!$D$9:$D$93))</f>
        <v>0.78138019423315197</v>
      </c>
      <c r="T101" s="51" cm="1">
        <f t="array" ref="T101">MIN(1,SLOPE(Fperm_SI_Woolf2021!$F$9:$F$93*EXP(-Fperm_SI_Woolf2021!$I$9:$I$93*$C101*IF(T$58=Fperm_SI_Woolf2021!$E$9:$E$93,1,EXP(LN((1.1*(Fperm_SI_Woolf2021!$E$9:$E$93-T$58)-63.1579*EXP(-0.19*Fperm_SI_Woolf2021!$E$9:$E$93)+63.1579*EXP(-0.19*T$58))/(Fperm_SI_Woolf2021!$E$9:$E$93-T$58))*(T$58-Fperm_SI_Woolf2021!$E$9:$E$93)/10))) + Fperm_SI_Woolf2021!$G$9:$G$93*EXP(-Fperm_SI_Woolf2021!$J$9:$J$93*$C101*IF(T$58=Fperm_SI_Woolf2021!$E$9:$E$93,1,EXP(LN((1.1*(Fperm_SI_Woolf2021!$E$9:$E$93-T$58)-63.1579*EXP(-0.19*Fperm_SI_Woolf2021!$E$9:$E$93)+63.1579*EXP(-0.19*T$58))/(Fperm_SI_Woolf2021!$E$9:$E$93-T$58))*(T$58-Fperm_SI_Woolf2021!$E$9:$E$93)/10))) + Fperm_SI_Woolf2021!$H$9:$H$93*EXP(-Fperm_SI_Woolf2021!$K$9:$K$93*$C101*IF(T$58=Fperm_SI_Woolf2021!$E$9:$E$93,1,EXP(LN((1.1*(Fperm_SI_Woolf2021!$E$9:$E$93-T$58)-63.1579*EXP(-0.19*Fperm_SI_Woolf2021!$E$9:$E$93)+63.1579*EXP(-0.19*T$58))/(Fperm_SI_Woolf2021!$E$9:$E$93-T$58))*(T$58-Fperm_SI_Woolf2021!$E$9:$E$93)/10))),Fperm_SI_Woolf2021!$D$9:$D$93)*T$57+INTERCEPT(Fperm_SI_Woolf2021!$F$9:$F$93*EXP(-Fperm_SI_Woolf2021!$I$9:$I$93*$C101*IF(T$58=Fperm_SI_Woolf2021!$E$9:$E$93,1,EXP(LN((1.1*(Fperm_SI_Woolf2021!$E$9:$E$93-T$58)-63.1579*EXP(-0.19*Fperm_SI_Woolf2021!$E$9:$E$93)+63.1579*EXP(-0.19*T$58))/(Fperm_SI_Woolf2021!$E$9:$E$93-T$58))*(T$58-Fperm_SI_Woolf2021!$E$9:$E$93)/10))) + Fperm_SI_Woolf2021!$G$9:$G$93*EXP(-Fperm_SI_Woolf2021!$J$9:$J$93*$C101*IF(T$58=Fperm_SI_Woolf2021!$E$9:$E$93,1,EXP(LN((1.1*(Fperm_SI_Woolf2021!$E$9:$E$93-T$58)-63.1579*EXP(-0.19*Fperm_SI_Woolf2021!$E$9:$E$93)+63.1579*EXP(-0.19*T$58))/(Fperm_SI_Woolf2021!$E$9:$E$93-T$58))*(T$58-Fperm_SI_Woolf2021!$E$9:$E$93)/10))) + Fperm_SI_Woolf2021!$H$9:$H$93*EXP(-Fperm_SI_Woolf2021!$K$9:$K$93*$C101*IF(T$58=Fperm_SI_Woolf2021!$E$9:$E$93,1,EXP(LN((1.1*(Fperm_SI_Woolf2021!$E$9:$E$93-T$58)-63.1579*EXP(-0.19*Fperm_SI_Woolf2021!$E$9:$E$93)+63.1579*EXP(-0.19*T$58))/(Fperm_SI_Woolf2021!$E$9:$E$93-T$58))*(T$58-Fperm_SI_Woolf2021!$E$9:$E$93)/10))),Fperm_SI_Woolf2021!$D$9:$D$93))</f>
        <v>0.74996625561918262</v>
      </c>
      <c r="U101" s="51" cm="1">
        <f t="array" ref="U101">MIN(1,SLOPE(Fperm_SI_Woolf2021!$F$9:$F$93*EXP(-Fperm_SI_Woolf2021!$I$9:$I$93*$C101*IF(U$58=Fperm_SI_Woolf2021!$E$9:$E$93,1,EXP(LN((1.1*(Fperm_SI_Woolf2021!$E$9:$E$93-U$58)-63.1579*EXP(-0.19*Fperm_SI_Woolf2021!$E$9:$E$93)+63.1579*EXP(-0.19*U$58))/(Fperm_SI_Woolf2021!$E$9:$E$93-U$58))*(U$58-Fperm_SI_Woolf2021!$E$9:$E$93)/10))) + Fperm_SI_Woolf2021!$G$9:$G$93*EXP(-Fperm_SI_Woolf2021!$J$9:$J$93*$C101*IF(U$58=Fperm_SI_Woolf2021!$E$9:$E$93,1,EXP(LN((1.1*(Fperm_SI_Woolf2021!$E$9:$E$93-U$58)-63.1579*EXP(-0.19*Fperm_SI_Woolf2021!$E$9:$E$93)+63.1579*EXP(-0.19*U$58))/(Fperm_SI_Woolf2021!$E$9:$E$93-U$58))*(U$58-Fperm_SI_Woolf2021!$E$9:$E$93)/10))) + Fperm_SI_Woolf2021!$H$9:$H$93*EXP(-Fperm_SI_Woolf2021!$K$9:$K$93*$C101*IF(U$58=Fperm_SI_Woolf2021!$E$9:$E$93,1,EXP(LN((1.1*(Fperm_SI_Woolf2021!$E$9:$E$93-U$58)-63.1579*EXP(-0.19*Fperm_SI_Woolf2021!$E$9:$E$93)+63.1579*EXP(-0.19*U$58))/(Fperm_SI_Woolf2021!$E$9:$E$93-U$58))*(U$58-Fperm_SI_Woolf2021!$E$9:$E$93)/10))),Fperm_SI_Woolf2021!$D$9:$D$93)*U$57+INTERCEPT(Fperm_SI_Woolf2021!$F$9:$F$93*EXP(-Fperm_SI_Woolf2021!$I$9:$I$93*$C101*IF(U$58=Fperm_SI_Woolf2021!$E$9:$E$93,1,EXP(LN((1.1*(Fperm_SI_Woolf2021!$E$9:$E$93-U$58)-63.1579*EXP(-0.19*Fperm_SI_Woolf2021!$E$9:$E$93)+63.1579*EXP(-0.19*U$58))/(Fperm_SI_Woolf2021!$E$9:$E$93-U$58))*(U$58-Fperm_SI_Woolf2021!$E$9:$E$93)/10))) + Fperm_SI_Woolf2021!$G$9:$G$93*EXP(-Fperm_SI_Woolf2021!$J$9:$J$93*$C101*IF(U$58=Fperm_SI_Woolf2021!$E$9:$E$93,1,EXP(LN((1.1*(Fperm_SI_Woolf2021!$E$9:$E$93-U$58)-63.1579*EXP(-0.19*Fperm_SI_Woolf2021!$E$9:$E$93)+63.1579*EXP(-0.19*U$58))/(Fperm_SI_Woolf2021!$E$9:$E$93-U$58))*(U$58-Fperm_SI_Woolf2021!$E$9:$E$93)/10))) + Fperm_SI_Woolf2021!$H$9:$H$93*EXP(-Fperm_SI_Woolf2021!$K$9:$K$93*$C101*IF(U$58=Fperm_SI_Woolf2021!$E$9:$E$93,1,EXP(LN((1.1*(Fperm_SI_Woolf2021!$E$9:$E$93-U$58)-63.1579*EXP(-0.19*Fperm_SI_Woolf2021!$E$9:$E$93)+63.1579*EXP(-0.19*U$58))/(Fperm_SI_Woolf2021!$E$9:$E$93-U$58))*(U$58-Fperm_SI_Woolf2021!$E$9:$E$93)/10))),Fperm_SI_Woolf2021!$D$9:$D$93))</f>
        <v>0.71855231700521316</v>
      </c>
      <c r="V101" s="51" cm="1">
        <f t="array" ref="V101">MIN(1,SLOPE(Fperm_SI_Woolf2021!$F$9:$F$93*EXP(-Fperm_SI_Woolf2021!$I$9:$I$93*$C101*IF(V$58=Fperm_SI_Woolf2021!$E$9:$E$93,1,EXP(LN((1.1*(Fperm_SI_Woolf2021!$E$9:$E$93-V$58)-63.1579*EXP(-0.19*Fperm_SI_Woolf2021!$E$9:$E$93)+63.1579*EXP(-0.19*V$58))/(Fperm_SI_Woolf2021!$E$9:$E$93-V$58))*(V$58-Fperm_SI_Woolf2021!$E$9:$E$93)/10))) + Fperm_SI_Woolf2021!$G$9:$G$93*EXP(-Fperm_SI_Woolf2021!$J$9:$J$93*$C101*IF(V$58=Fperm_SI_Woolf2021!$E$9:$E$93,1,EXP(LN((1.1*(Fperm_SI_Woolf2021!$E$9:$E$93-V$58)-63.1579*EXP(-0.19*Fperm_SI_Woolf2021!$E$9:$E$93)+63.1579*EXP(-0.19*V$58))/(Fperm_SI_Woolf2021!$E$9:$E$93-V$58))*(V$58-Fperm_SI_Woolf2021!$E$9:$E$93)/10))) + Fperm_SI_Woolf2021!$H$9:$H$93*EXP(-Fperm_SI_Woolf2021!$K$9:$K$93*$C101*IF(V$58=Fperm_SI_Woolf2021!$E$9:$E$93,1,EXP(LN((1.1*(Fperm_SI_Woolf2021!$E$9:$E$93-V$58)-63.1579*EXP(-0.19*Fperm_SI_Woolf2021!$E$9:$E$93)+63.1579*EXP(-0.19*V$58))/(Fperm_SI_Woolf2021!$E$9:$E$93-V$58))*(V$58-Fperm_SI_Woolf2021!$E$9:$E$93)/10))),Fperm_SI_Woolf2021!$D$9:$D$93)*V$57+INTERCEPT(Fperm_SI_Woolf2021!$F$9:$F$93*EXP(-Fperm_SI_Woolf2021!$I$9:$I$93*$C101*IF(V$58=Fperm_SI_Woolf2021!$E$9:$E$93,1,EXP(LN((1.1*(Fperm_SI_Woolf2021!$E$9:$E$93-V$58)-63.1579*EXP(-0.19*Fperm_SI_Woolf2021!$E$9:$E$93)+63.1579*EXP(-0.19*V$58))/(Fperm_SI_Woolf2021!$E$9:$E$93-V$58))*(V$58-Fperm_SI_Woolf2021!$E$9:$E$93)/10))) + Fperm_SI_Woolf2021!$G$9:$G$93*EXP(-Fperm_SI_Woolf2021!$J$9:$J$93*$C101*IF(V$58=Fperm_SI_Woolf2021!$E$9:$E$93,1,EXP(LN((1.1*(Fperm_SI_Woolf2021!$E$9:$E$93-V$58)-63.1579*EXP(-0.19*Fperm_SI_Woolf2021!$E$9:$E$93)+63.1579*EXP(-0.19*V$58))/(Fperm_SI_Woolf2021!$E$9:$E$93-V$58))*(V$58-Fperm_SI_Woolf2021!$E$9:$E$93)/10))) + Fperm_SI_Woolf2021!$H$9:$H$93*EXP(-Fperm_SI_Woolf2021!$K$9:$K$93*$C101*IF(V$58=Fperm_SI_Woolf2021!$E$9:$E$93,1,EXP(LN((1.1*(Fperm_SI_Woolf2021!$E$9:$E$93-V$58)-63.1579*EXP(-0.19*Fperm_SI_Woolf2021!$E$9:$E$93)+63.1579*EXP(-0.19*V$58))/(Fperm_SI_Woolf2021!$E$9:$E$93-V$58))*(V$58-Fperm_SI_Woolf2021!$E$9:$E$93)/10))),Fperm_SI_Woolf2021!$D$9:$D$93))</f>
        <v>0.68713837839124381</v>
      </c>
      <c r="W101" s="51" cm="1">
        <f t="array" ref="W101">MIN(1,SLOPE(Fperm_SI_Woolf2021!$F$9:$F$93*EXP(-Fperm_SI_Woolf2021!$I$9:$I$93*$C101*IF(W$58=Fperm_SI_Woolf2021!$E$9:$E$93,1,EXP(LN((1.1*(Fperm_SI_Woolf2021!$E$9:$E$93-W$58)-63.1579*EXP(-0.19*Fperm_SI_Woolf2021!$E$9:$E$93)+63.1579*EXP(-0.19*W$58))/(Fperm_SI_Woolf2021!$E$9:$E$93-W$58))*(W$58-Fperm_SI_Woolf2021!$E$9:$E$93)/10))) + Fperm_SI_Woolf2021!$G$9:$G$93*EXP(-Fperm_SI_Woolf2021!$J$9:$J$93*$C101*IF(W$58=Fperm_SI_Woolf2021!$E$9:$E$93,1,EXP(LN((1.1*(Fperm_SI_Woolf2021!$E$9:$E$93-W$58)-63.1579*EXP(-0.19*Fperm_SI_Woolf2021!$E$9:$E$93)+63.1579*EXP(-0.19*W$58))/(Fperm_SI_Woolf2021!$E$9:$E$93-W$58))*(W$58-Fperm_SI_Woolf2021!$E$9:$E$93)/10))) + Fperm_SI_Woolf2021!$H$9:$H$93*EXP(-Fperm_SI_Woolf2021!$K$9:$K$93*$C101*IF(W$58=Fperm_SI_Woolf2021!$E$9:$E$93,1,EXP(LN((1.1*(Fperm_SI_Woolf2021!$E$9:$E$93-W$58)-63.1579*EXP(-0.19*Fperm_SI_Woolf2021!$E$9:$E$93)+63.1579*EXP(-0.19*W$58))/(Fperm_SI_Woolf2021!$E$9:$E$93-W$58))*(W$58-Fperm_SI_Woolf2021!$E$9:$E$93)/10))),Fperm_SI_Woolf2021!$D$9:$D$93)*W$57+INTERCEPT(Fperm_SI_Woolf2021!$F$9:$F$93*EXP(-Fperm_SI_Woolf2021!$I$9:$I$93*$C101*IF(W$58=Fperm_SI_Woolf2021!$E$9:$E$93,1,EXP(LN((1.1*(Fperm_SI_Woolf2021!$E$9:$E$93-W$58)-63.1579*EXP(-0.19*Fperm_SI_Woolf2021!$E$9:$E$93)+63.1579*EXP(-0.19*W$58))/(Fperm_SI_Woolf2021!$E$9:$E$93-W$58))*(W$58-Fperm_SI_Woolf2021!$E$9:$E$93)/10))) + Fperm_SI_Woolf2021!$G$9:$G$93*EXP(-Fperm_SI_Woolf2021!$J$9:$J$93*$C101*IF(W$58=Fperm_SI_Woolf2021!$E$9:$E$93,1,EXP(LN((1.1*(Fperm_SI_Woolf2021!$E$9:$E$93-W$58)-63.1579*EXP(-0.19*Fperm_SI_Woolf2021!$E$9:$E$93)+63.1579*EXP(-0.19*W$58))/(Fperm_SI_Woolf2021!$E$9:$E$93-W$58))*(W$58-Fperm_SI_Woolf2021!$E$9:$E$93)/10))) + Fperm_SI_Woolf2021!$H$9:$H$93*EXP(-Fperm_SI_Woolf2021!$K$9:$K$93*$C101*IF(W$58=Fperm_SI_Woolf2021!$E$9:$E$93,1,EXP(LN((1.1*(Fperm_SI_Woolf2021!$E$9:$E$93-W$58)-63.1579*EXP(-0.19*Fperm_SI_Woolf2021!$E$9:$E$93)+63.1579*EXP(-0.19*W$58))/(Fperm_SI_Woolf2021!$E$9:$E$93-W$58))*(W$58-Fperm_SI_Woolf2021!$E$9:$E$93)/10))),Fperm_SI_Woolf2021!$D$9:$D$93))</f>
        <v>0.65572443977727446</v>
      </c>
      <c r="X101" s="51" cm="1">
        <f t="array" ref="X101">MIN(1,SLOPE(Fperm_SI_Woolf2021!$F$9:$F$93*EXP(-Fperm_SI_Woolf2021!$I$9:$I$93*$C101*IF(X$58=Fperm_SI_Woolf2021!$E$9:$E$93,1,EXP(LN((1.1*(Fperm_SI_Woolf2021!$E$9:$E$93-X$58)-63.1579*EXP(-0.19*Fperm_SI_Woolf2021!$E$9:$E$93)+63.1579*EXP(-0.19*X$58))/(Fperm_SI_Woolf2021!$E$9:$E$93-X$58))*(X$58-Fperm_SI_Woolf2021!$E$9:$E$93)/10))) + Fperm_SI_Woolf2021!$G$9:$G$93*EXP(-Fperm_SI_Woolf2021!$J$9:$J$93*$C101*IF(X$58=Fperm_SI_Woolf2021!$E$9:$E$93,1,EXP(LN((1.1*(Fperm_SI_Woolf2021!$E$9:$E$93-X$58)-63.1579*EXP(-0.19*Fperm_SI_Woolf2021!$E$9:$E$93)+63.1579*EXP(-0.19*X$58))/(Fperm_SI_Woolf2021!$E$9:$E$93-X$58))*(X$58-Fperm_SI_Woolf2021!$E$9:$E$93)/10))) + Fperm_SI_Woolf2021!$H$9:$H$93*EXP(-Fperm_SI_Woolf2021!$K$9:$K$93*$C101*IF(X$58=Fperm_SI_Woolf2021!$E$9:$E$93,1,EXP(LN((1.1*(Fperm_SI_Woolf2021!$E$9:$E$93-X$58)-63.1579*EXP(-0.19*Fperm_SI_Woolf2021!$E$9:$E$93)+63.1579*EXP(-0.19*X$58))/(Fperm_SI_Woolf2021!$E$9:$E$93-X$58))*(X$58-Fperm_SI_Woolf2021!$E$9:$E$93)/10))),Fperm_SI_Woolf2021!$D$9:$D$93)*X$57+INTERCEPT(Fperm_SI_Woolf2021!$F$9:$F$93*EXP(-Fperm_SI_Woolf2021!$I$9:$I$93*$C101*IF(X$58=Fperm_SI_Woolf2021!$E$9:$E$93,1,EXP(LN((1.1*(Fperm_SI_Woolf2021!$E$9:$E$93-X$58)-63.1579*EXP(-0.19*Fperm_SI_Woolf2021!$E$9:$E$93)+63.1579*EXP(-0.19*X$58))/(Fperm_SI_Woolf2021!$E$9:$E$93-X$58))*(X$58-Fperm_SI_Woolf2021!$E$9:$E$93)/10))) + Fperm_SI_Woolf2021!$G$9:$G$93*EXP(-Fperm_SI_Woolf2021!$J$9:$J$93*$C101*IF(X$58=Fperm_SI_Woolf2021!$E$9:$E$93,1,EXP(LN((1.1*(Fperm_SI_Woolf2021!$E$9:$E$93-X$58)-63.1579*EXP(-0.19*Fperm_SI_Woolf2021!$E$9:$E$93)+63.1579*EXP(-0.19*X$58))/(Fperm_SI_Woolf2021!$E$9:$E$93-X$58))*(X$58-Fperm_SI_Woolf2021!$E$9:$E$93)/10))) + Fperm_SI_Woolf2021!$H$9:$H$93*EXP(-Fperm_SI_Woolf2021!$K$9:$K$93*$C101*IF(X$58=Fperm_SI_Woolf2021!$E$9:$E$93,1,EXP(LN((1.1*(Fperm_SI_Woolf2021!$E$9:$E$93-X$58)-63.1579*EXP(-0.19*Fperm_SI_Woolf2021!$E$9:$E$93)+63.1579*EXP(-0.19*X$58))/(Fperm_SI_Woolf2021!$E$9:$E$93-X$58))*(X$58-Fperm_SI_Woolf2021!$E$9:$E$93)/10))),Fperm_SI_Woolf2021!$D$9:$D$93))</f>
        <v>0.624310501163305</v>
      </c>
      <c r="Y101" s="51" cm="1">
        <f t="array" ref="Y101">MIN(1,SLOPE(Fperm_SI_Woolf2021!$F$9:$F$93*EXP(-Fperm_SI_Woolf2021!$I$9:$I$93*$C101*IF(Y$58=Fperm_SI_Woolf2021!$E$9:$E$93,1,EXP(LN((1.1*(Fperm_SI_Woolf2021!$E$9:$E$93-Y$58)-63.1579*EXP(-0.19*Fperm_SI_Woolf2021!$E$9:$E$93)+63.1579*EXP(-0.19*Y$58))/(Fperm_SI_Woolf2021!$E$9:$E$93-Y$58))*(Y$58-Fperm_SI_Woolf2021!$E$9:$E$93)/10))) + Fperm_SI_Woolf2021!$G$9:$G$93*EXP(-Fperm_SI_Woolf2021!$J$9:$J$93*$C101*IF(Y$58=Fperm_SI_Woolf2021!$E$9:$E$93,1,EXP(LN((1.1*(Fperm_SI_Woolf2021!$E$9:$E$93-Y$58)-63.1579*EXP(-0.19*Fperm_SI_Woolf2021!$E$9:$E$93)+63.1579*EXP(-0.19*Y$58))/(Fperm_SI_Woolf2021!$E$9:$E$93-Y$58))*(Y$58-Fperm_SI_Woolf2021!$E$9:$E$93)/10))) + Fperm_SI_Woolf2021!$H$9:$H$93*EXP(-Fperm_SI_Woolf2021!$K$9:$K$93*$C101*IF(Y$58=Fperm_SI_Woolf2021!$E$9:$E$93,1,EXP(LN((1.1*(Fperm_SI_Woolf2021!$E$9:$E$93-Y$58)-63.1579*EXP(-0.19*Fperm_SI_Woolf2021!$E$9:$E$93)+63.1579*EXP(-0.19*Y$58))/(Fperm_SI_Woolf2021!$E$9:$E$93-Y$58))*(Y$58-Fperm_SI_Woolf2021!$E$9:$E$93)/10))),Fperm_SI_Woolf2021!$D$9:$D$93)*Y$57+INTERCEPT(Fperm_SI_Woolf2021!$F$9:$F$93*EXP(-Fperm_SI_Woolf2021!$I$9:$I$93*$C101*IF(Y$58=Fperm_SI_Woolf2021!$E$9:$E$93,1,EXP(LN((1.1*(Fperm_SI_Woolf2021!$E$9:$E$93-Y$58)-63.1579*EXP(-0.19*Fperm_SI_Woolf2021!$E$9:$E$93)+63.1579*EXP(-0.19*Y$58))/(Fperm_SI_Woolf2021!$E$9:$E$93-Y$58))*(Y$58-Fperm_SI_Woolf2021!$E$9:$E$93)/10))) + Fperm_SI_Woolf2021!$G$9:$G$93*EXP(-Fperm_SI_Woolf2021!$J$9:$J$93*$C101*IF(Y$58=Fperm_SI_Woolf2021!$E$9:$E$93,1,EXP(LN((1.1*(Fperm_SI_Woolf2021!$E$9:$E$93-Y$58)-63.1579*EXP(-0.19*Fperm_SI_Woolf2021!$E$9:$E$93)+63.1579*EXP(-0.19*Y$58))/(Fperm_SI_Woolf2021!$E$9:$E$93-Y$58))*(Y$58-Fperm_SI_Woolf2021!$E$9:$E$93)/10))) + Fperm_SI_Woolf2021!$H$9:$H$93*EXP(-Fperm_SI_Woolf2021!$K$9:$K$93*$C101*IF(Y$58=Fperm_SI_Woolf2021!$E$9:$E$93,1,EXP(LN((1.1*(Fperm_SI_Woolf2021!$E$9:$E$93-Y$58)-63.1579*EXP(-0.19*Fperm_SI_Woolf2021!$E$9:$E$93)+63.1579*EXP(-0.19*Y$58))/(Fperm_SI_Woolf2021!$E$9:$E$93-Y$58))*(Y$58-Fperm_SI_Woolf2021!$E$9:$E$93)/10))),Fperm_SI_Woolf2021!$D$9:$D$93))</f>
        <v>0.59289656254933565</v>
      </c>
      <c r="Z101" s="51" cm="1">
        <f t="array" ref="Z101">MIN(1,SLOPE(Fperm_SI_Woolf2021!$F$9:$F$93*EXP(-Fperm_SI_Woolf2021!$I$9:$I$93*$C101*IF(Z$58=Fperm_SI_Woolf2021!$E$9:$E$93,1,EXP(LN((1.1*(Fperm_SI_Woolf2021!$E$9:$E$93-Z$58)-63.1579*EXP(-0.19*Fperm_SI_Woolf2021!$E$9:$E$93)+63.1579*EXP(-0.19*Z$58))/(Fperm_SI_Woolf2021!$E$9:$E$93-Z$58))*(Z$58-Fperm_SI_Woolf2021!$E$9:$E$93)/10))) + Fperm_SI_Woolf2021!$G$9:$G$93*EXP(-Fperm_SI_Woolf2021!$J$9:$J$93*$C101*IF(Z$58=Fperm_SI_Woolf2021!$E$9:$E$93,1,EXP(LN((1.1*(Fperm_SI_Woolf2021!$E$9:$E$93-Z$58)-63.1579*EXP(-0.19*Fperm_SI_Woolf2021!$E$9:$E$93)+63.1579*EXP(-0.19*Z$58))/(Fperm_SI_Woolf2021!$E$9:$E$93-Z$58))*(Z$58-Fperm_SI_Woolf2021!$E$9:$E$93)/10))) + Fperm_SI_Woolf2021!$H$9:$H$93*EXP(-Fperm_SI_Woolf2021!$K$9:$K$93*$C101*IF(Z$58=Fperm_SI_Woolf2021!$E$9:$E$93,1,EXP(LN((1.1*(Fperm_SI_Woolf2021!$E$9:$E$93-Z$58)-63.1579*EXP(-0.19*Fperm_SI_Woolf2021!$E$9:$E$93)+63.1579*EXP(-0.19*Z$58))/(Fperm_SI_Woolf2021!$E$9:$E$93-Z$58))*(Z$58-Fperm_SI_Woolf2021!$E$9:$E$93)/10))),Fperm_SI_Woolf2021!$D$9:$D$93)*Z$57+INTERCEPT(Fperm_SI_Woolf2021!$F$9:$F$93*EXP(-Fperm_SI_Woolf2021!$I$9:$I$93*$C101*IF(Z$58=Fperm_SI_Woolf2021!$E$9:$E$93,1,EXP(LN((1.1*(Fperm_SI_Woolf2021!$E$9:$E$93-Z$58)-63.1579*EXP(-0.19*Fperm_SI_Woolf2021!$E$9:$E$93)+63.1579*EXP(-0.19*Z$58))/(Fperm_SI_Woolf2021!$E$9:$E$93-Z$58))*(Z$58-Fperm_SI_Woolf2021!$E$9:$E$93)/10))) + Fperm_SI_Woolf2021!$G$9:$G$93*EXP(-Fperm_SI_Woolf2021!$J$9:$J$93*$C101*IF(Z$58=Fperm_SI_Woolf2021!$E$9:$E$93,1,EXP(LN((1.1*(Fperm_SI_Woolf2021!$E$9:$E$93-Z$58)-63.1579*EXP(-0.19*Fperm_SI_Woolf2021!$E$9:$E$93)+63.1579*EXP(-0.19*Z$58))/(Fperm_SI_Woolf2021!$E$9:$E$93-Z$58))*(Z$58-Fperm_SI_Woolf2021!$E$9:$E$93)/10))) + Fperm_SI_Woolf2021!$H$9:$H$93*EXP(-Fperm_SI_Woolf2021!$K$9:$K$93*$C101*IF(Z$58=Fperm_SI_Woolf2021!$E$9:$E$93,1,EXP(LN((1.1*(Fperm_SI_Woolf2021!$E$9:$E$93-Z$58)-63.1579*EXP(-0.19*Fperm_SI_Woolf2021!$E$9:$E$93)+63.1579*EXP(-0.19*Z$58))/(Fperm_SI_Woolf2021!$E$9:$E$93-Z$58))*(Z$58-Fperm_SI_Woolf2021!$E$9:$E$93)/10))),Fperm_SI_Woolf2021!$D$9:$D$93))</f>
        <v>0.5614826239353663</v>
      </c>
      <c r="AA101" s="51" cm="1">
        <f t="array" ref="AA101">MIN(1,SLOPE(Fperm_SI_Woolf2021!$F$9:$F$93*EXP(-Fperm_SI_Woolf2021!$I$9:$I$93*$C101*IF(AA$58=Fperm_SI_Woolf2021!$E$9:$E$93,1,EXP(LN((1.1*(Fperm_SI_Woolf2021!$E$9:$E$93-AA$58)-63.1579*EXP(-0.19*Fperm_SI_Woolf2021!$E$9:$E$93)+63.1579*EXP(-0.19*AA$58))/(Fperm_SI_Woolf2021!$E$9:$E$93-AA$58))*(AA$58-Fperm_SI_Woolf2021!$E$9:$E$93)/10))) + Fperm_SI_Woolf2021!$G$9:$G$93*EXP(-Fperm_SI_Woolf2021!$J$9:$J$93*$C101*IF(AA$58=Fperm_SI_Woolf2021!$E$9:$E$93,1,EXP(LN((1.1*(Fperm_SI_Woolf2021!$E$9:$E$93-AA$58)-63.1579*EXP(-0.19*Fperm_SI_Woolf2021!$E$9:$E$93)+63.1579*EXP(-0.19*AA$58))/(Fperm_SI_Woolf2021!$E$9:$E$93-AA$58))*(AA$58-Fperm_SI_Woolf2021!$E$9:$E$93)/10))) + Fperm_SI_Woolf2021!$H$9:$H$93*EXP(-Fperm_SI_Woolf2021!$K$9:$K$93*$C101*IF(AA$58=Fperm_SI_Woolf2021!$E$9:$E$93,1,EXP(LN((1.1*(Fperm_SI_Woolf2021!$E$9:$E$93-AA$58)-63.1579*EXP(-0.19*Fperm_SI_Woolf2021!$E$9:$E$93)+63.1579*EXP(-0.19*AA$58))/(Fperm_SI_Woolf2021!$E$9:$E$93-AA$58))*(AA$58-Fperm_SI_Woolf2021!$E$9:$E$93)/10))),Fperm_SI_Woolf2021!$D$9:$D$93)*AA$57+INTERCEPT(Fperm_SI_Woolf2021!$F$9:$F$93*EXP(-Fperm_SI_Woolf2021!$I$9:$I$93*$C101*IF(AA$58=Fperm_SI_Woolf2021!$E$9:$E$93,1,EXP(LN((1.1*(Fperm_SI_Woolf2021!$E$9:$E$93-AA$58)-63.1579*EXP(-0.19*Fperm_SI_Woolf2021!$E$9:$E$93)+63.1579*EXP(-0.19*AA$58))/(Fperm_SI_Woolf2021!$E$9:$E$93-AA$58))*(AA$58-Fperm_SI_Woolf2021!$E$9:$E$93)/10))) + Fperm_SI_Woolf2021!$G$9:$G$93*EXP(-Fperm_SI_Woolf2021!$J$9:$J$93*$C101*IF(AA$58=Fperm_SI_Woolf2021!$E$9:$E$93,1,EXP(LN((1.1*(Fperm_SI_Woolf2021!$E$9:$E$93-AA$58)-63.1579*EXP(-0.19*Fperm_SI_Woolf2021!$E$9:$E$93)+63.1579*EXP(-0.19*AA$58))/(Fperm_SI_Woolf2021!$E$9:$E$93-AA$58))*(AA$58-Fperm_SI_Woolf2021!$E$9:$E$93)/10))) + Fperm_SI_Woolf2021!$H$9:$H$93*EXP(-Fperm_SI_Woolf2021!$K$9:$K$93*$C101*IF(AA$58=Fperm_SI_Woolf2021!$E$9:$E$93,1,EXP(LN((1.1*(Fperm_SI_Woolf2021!$E$9:$E$93-AA$58)-63.1579*EXP(-0.19*Fperm_SI_Woolf2021!$E$9:$E$93)+63.1579*EXP(-0.19*AA$58))/(Fperm_SI_Woolf2021!$E$9:$E$93-AA$58))*(AA$58-Fperm_SI_Woolf2021!$E$9:$E$93)/10))),Fperm_SI_Woolf2021!$D$9:$D$93))</f>
        <v>0.53006868532139695</v>
      </c>
      <c r="AB101" s="51" cm="1">
        <f t="array" ref="AB101">MIN(1,SLOPE(Fperm_SI_Woolf2021!$F$9:$F$93*EXP(-Fperm_SI_Woolf2021!$I$9:$I$93*$C101*IF(AB$58=Fperm_SI_Woolf2021!$E$9:$E$93,1,EXP(LN((1.1*(Fperm_SI_Woolf2021!$E$9:$E$93-AB$58)-63.1579*EXP(-0.19*Fperm_SI_Woolf2021!$E$9:$E$93)+63.1579*EXP(-0.19*AB$58))/(Fperm_SI_Woolf2021!$E$9:$E$93-AB$58))*(AB$58-Fperm_SI_Woolf2021!$E$9:$E$93)/10))) + Fperm_SI_Woolf2021!$G$9:$G$93*EXP(-Fperm_SI_Woolf2021!$J$9:$J$93*$C101*IF(AB$58=Fperm_SI_Woolf2021!$E$9:$E$93,1,EXP(LN((1.1*(Fperm_SI_Woolf2021!$E$9:$E$93-AB$58)-63.1579*EXP(-0.19*Fperm_SI_Woolf2021!$E$9:$E$93)+63.1579*EXP(-0.19*AB$58))/(Fperm_SI_Woolf2021!$E$9:$E$93-AB$58))*(AB$58-Fperm_SI_Woolf2021!$E$9:$E$93)/10))) + Fperm_SI_Woolf2021!$H$9:$H$93*EXP(-Fperm_SI_Woolf2021!$K$9:$K$93*$C101*IF(AB$58=Fperm_SI_Woolf2021!$E$9:$E$93,1,EXP(LN((1.1*(Fperm_SI_Woolf2021!$E$9:$E$93-AB$58)-63.1579*EXP(-0.19*Fperm_SI_Woolf2021!$E$9:$E$93)+63.1579*EXP(-0.19*AB$58))/(Fperm_SI_Woolf2021!$E$9:$E$93-AB$58))*(AB$58-Fperm_SI_Woolf2021!$E$9:$E$93)/10))),Fperm_SI_Woolf2021!$D$9:$D$93)*AB$57+INTERCEPT(Fperm_SI_Woolf2021!$F$9:$F$93*EXP(-Fperm_SI_Woolf2021!$I$9:$I$93*$C101*IF(AB$58=Fperm_SI_Woolf2021!$E$9:$E$93,1,EXP(LN((1.1*(Fperm_SI_Woolf2021!$E$9:$E$93-AB$58)-63.1579*EXP(-0.19*Fperm_SI_Woolf2021!$E$9:$E$93)+63.1579*EXP(-0.19*AB$58))/(Fperm_SI_Woolf2021!$E$9:$E$93-AB$58))*(AB$58-Fperm_SI_Woolf2021!$E$9:$E$93)/10))) + Fperm_SI_Woolf2021!$G$9:$G$93*EXP(-Fperm_SI_Woolf2021!$J$9:$J$93*$C101*IF(AB$58=Fperm_SI_Woolf2021!$E$9:$E$93,1,EXP(LN((1.1*(Fperm_SI_Woolf2021!$E$9:$E$93-AB$58)-63.1579*EXP(-0.19*Fperm_SI_Woolf2021!$E$9:$E$93)+63.1579*EXP(-0.19*AB$58))/(Fperm_SI_Woolf2021!$E$9:$E$93-AB$58))*(AB$58-Fperm_SI_Woolf2021!$E$9:$E$93)/10))) + Fperm_SI_Woolf2021!$H$9:$H$93*EXP(-Fperm_SI_Woolf2021!$K$9:$K$93*$C101*IF(AB$58=Fperm_SI_Woolf2021!$E$9:$E$93,1,EXP(LN((1.1*(Fperm_SI_Woolf2021!$E$9:$E$93-AB$58)-63.1579*EXP(-0.19*Fperm_SI_Woolf2021!$E$9:$E$93)+63.1579*EXP(-0.19*AB$58))/(Fperm_SI_Woolf2021!$E$9:$E$93-AB$58))*(AB$58-Fperm_SI_Woolf2021!$E$9:$E$93)/10))),Fperm_SI_Woolf2021!$D$9:$D$93))</f>
        <v>0.4986547467074276</v>
      </c>
      <c r="AC101" s="51" cm="1">
        <f t="array" ref="AC101">MIN(1,SLOPE(Fperm_SI_Woolf2021!$F$9:$F$93*EXP(-Fperm_SI_Woolf2021!$I$9:$I$93*$C101*IF(AC$58=Fperm_SI_Woolf2021!$E$9:$E$93,1,EXP(LN((1.1*(Fperm_SI_Woolf2021!$E$9:$E$93-AC$58)-63.1579*EXP(-0.19*Fperm_SI_Woolf2021!$E$9:$E$93)+63.1579*EXP(-0.19*AC$58))/(Fperm_SI_Woolf2021!$E$9:$E$93-AC$58))*(AC$58-Fperm_SI_Woolf2021!$E$9:$E$93)/10))) + Fperm_SI_Woolf2021!$G$9:$G$93*EXP(-Fperm_SI_Woolf2021!$J$9:$J$93*$C101*IF(AC$58=Fperm_SI_Woolf2021!$E$9:$E$93,1,EXP(LN((1.1*(Fperm_SI_Woolf2021!$E$9:$E$93-AC$58)-63.1579*EXP(-0.19*Fperm_SI_Woolf2021!$E$9:$E$93)+63.1579*EXP(-0.19*AC$58))/(Fperm_SI_Woolf2021!$E$9:$E$93-AC$58))*(AC$58-Fperm_SI_Woolf2021!$E$9:$E$93)/10))) + Fperm_SI_Woolf2021!$H$9:$H$93*EXP(-Fperm_SI_Woolf2021!$K$9:$K$93*$C101*IF(AC$58=Fperm_SI_Woolf2021!$E$9:$E$93,1,EXP(LN((1.1*(Fperm_SI_Woolf2021!$E$9:$E$93-AC$58)-63.1579*EXP(-0.19*Fperm_SI_Woolf2021!$E$9:$E$93)+63.1579*EXP(-0.19*AC$58))/(Fperm_SI_Woolf2021!$E$9:$E$93-AC$58))*(AC$58-Fperm_SI_Woolf2021!$E$9:$E$93)/10))),Fperm_SI_Woolf2021!$D$9:$D$93)*AC$57+INTERCEPT(Fperm_SI_Woolf2021!$F$9:$F$93*EXP(-Fperm_SI_Woolf2021!$I$9:$I$93*$C101*IF(AC$58=Fperm_SI_Woolf2021!$E$9:$E$93,1,EXP(LN((1.1*(Fperm_SI_Woolf2021!$E$9:$E$93-AC$58)-63.1579*EXP(-0.19*Fperm_SI_Woolf2021!$E$9:$E$93)+63.1579*EXP(-0.19*AC$58))/(Fperm_SI_Woolf2021!$E$9:$E$93-AC$58))*(AC$58-Fperm_SI_Woolf2021!$E$9:$E$93)/10))) + Fperm_SI_Woolf2021!$G$9:$G$93*EXP(-Fperm_SI_Woolf2021!$J$9:$J$93*$C101*IF(AC$58=Fperm_SI_Woolf2021!$E$9:$E$93,1,EXP(LN((1.1*(Fperm_SI_Woolf2021!$E$9:$E$93-AC$58)-63.1579*EXP(-0.19*Fperm_SI_Woolf2021!$E$9:$E$93)+63.1579*EXP(-0.19*AC$58))/(Fperm_SI_Woolf2021!$E$9:$E$93-AC$58))*(AC$58-Fperm_SI_Woolf2021!$E$9:$E$93)/10))) + Fperm_SI_Woolf2021!$H$9:$H$93*EXP(-Fperm_SI_Woolf2021!$K$9:$K$93*$C101*IF(AC$58=Fperm_SI_Woolf2021!$E$9:$E$93,1,EXP(LN((1.1*(Fperm_SI_Woolf2021!$E$9:$E$93-AC$58)-63.1579*EXP(-0.19*Fperm_SI_Woolf2021!$E$9:$E$93)+63.1579*EXP(-0.19*AC$58))/(Fperm_SI_Woolf2021!$E$9:$E$93-AC$58))*(AC$58-Fperm_SI_Woolf2021!$E$9:$E$93)/10))),Fperm_SI_Woolf2021!$D$9:$D$93))</f>
        <v>0.46724080809345819</v>
      </c>
      <c r="AD101" s="51" cm="1">
        <f t="array" ref="AD101">MIN(1,SLOPE(Fperm_SI_Woolf2021!$F$9:$F$93*EXP(-Fperm_SI_Woolf2021!$I$9:$I$93*$C101*IF(AD$58=Fperm_SI_Woolf2021!$E$9:$E$93,1,EXP(LN((1.1*(Fperm_SI_Woolf2021!$E$9:$E$93-AD$58)-63.1579*EXP(-0.19*Fperm_SI_Woolf2021!$E$9:$E$93)+63.1579*EXP(-0.19*AD$58))/(Fperm_SI_Woolf2021!$E$9:$E$93-AD$58))*(AD$58-Fperm_SI_Woolf2021!$E$9:$E$93)/10))) + Fperm_SI_Woolf2021!$G$9:$G$93*EXP(-Fperm_SI_Woolf2021!$J$9:$J$93*$C101*IF(AD$58=Fperm_SI_Woolf2021!$E$9:$E$93,1,EXP(LN((1.1*(Fperm_SI_Woolf2021!$E$9:$E$93-AD$58)-63.1579*EXP(-0.19*Fperm_SI_Woolf2021!$E$9:$E$93)+63.1579*EXP(-0.19*AD$58))/(Fperm_SI_Woolf2021!$E$9:$E$93-AD$58))*(AD$58-Fperm_SI_Woolf2021!$E$9:$E$93)/10))) + Fperm_SI_Woolf2021!$H$9:$H$93*EXP(-Fperm_SI_Woolf2021!$K$9:$K$93*$C101*IF(AD$58=Fperm_SI_Woolf2021!$E$9:$E$93,1,EXP(LN((1.1*(Fperm_SI_Woolf2021!$E$9:$E$93-AD$58)-63.1579*EXP(-0.19*Fperm_SI_Woolf2021!$E$9:$E$93)+63.1579*EXP(-0.19*AD$58))/(Fperm_SI_Woolf2021!$E$9:$E$93-AD$58))*(AD$58-Fperm_SI_Woolf2021!$E$9:$E$93)/10))),Fperm_SI_Woolf2021!$D$9:$D$93)*AD$57+INTERCEPT(Fperm_SI_Woolf2021!$F$9:$F$93*EXP(-Fperm_SI_Woolf2021!$I$9:$I$93*$C101*IF(AD$58=Fperm_SI_Woolf2021!$E$9:$E$93,1,EXP(LN((1.1*(Fperm_SI_Woolf2021!$E$9:$E$93-AD$58)-63.1579*EXP(-0.19*Fperm_SI_Woolf2021!$E$9:$E$93)+63.1579*EXP(-0.19*AD$58))/(Fperm_SI_Woolf2021!$E$9:$E$93-AD$58))*(AD$58-Fperm_SI_Woolf2021!$E$9:$E$93)/10))) + Fperm_SI_Woolf2021!$G$9:$G$93*EXP(-Fperm_SI_Woolf2021!$J$9:$J$93*$C101*IF(AD$58=Fperm_SI_Woolf2021!$E$9:$E$93,1,EXP(LN((1.1*(Fperm_SI_Woolf2021!$E$9:$E$93-AD$58)-63.1579*EXP(-0.19*Fperm_SI_Woolf2021!$E$9:$E$93)+63.1579*EXP(-0.19*AD$58))/(Fperm_SI_Woolf2021!$E$9:$E$93-AD$58))*(AD$58-Fperm_SI_Woolf2021!$E$9:$E$93)/10))) + Fperm_SI_Woolf2021!$H$9:$H$93*EXP(-Fperm_SI_Woolf2021!$K$9:$K$93*$C101*IF(AD$58=Fperm_SI_Woolf2021!$E$9:$E$93,1,EXP(LN((1.1*(Fperm_SI_Woolf2021!$E$9:$E$93-AD$58)-63.1579*EXP(-0.19*Fperm_SI_Woolf2021!$E$9:$E$93)+63.1579*EXP(-0.19*AD$58))/(Fperm_SI_Woolf2021!$E$9:$E$93-AD$58))*(AD$58-Fperm_SI_Woolf2021!$E$9:$E$93)/10))),Fperm_SI_Woolf2021!$D$9:$D$93))</f>
        <v>0.43582686947948879</v>
      </c>
      <c r="AE101" s="51" cm="1">
        <f t="array" ref="AE101">MIN(1,SLOPE(Fperm_SI_Woolf2021!$F$9:$F$93*EXP(-Fperm_SI_Woolf2021!$I$9:$I$93*$C101*IF(AE$58=Fperm_SI_Woolf2021!$E$9:$E$93,1,EXP(LN((1.1*(Fperm_SI_Woolf2021!$E$9:$E$93-AE$58)-63.1579*EXP(-0.19*Fperm_SI_Woolf2021!$E$9:$E$93)+63.1579*EXP(-0.19*AE$58))/(Fperm_SI_Woolf2021!$E$9:$E$93-AE$58))*(AE$58-Fperm_SI_Woolf2021!$E$9:$E$93)/10))) + Fperm_SI_Woolf2021!$G$9:$G$93*EXP(-Fperm_SI_Woolf2021!$J$9:$J$93*$C101*IF(AE$58=Fperm_SI_Woolf2021!$E$9:$E$93,1,EXP(LN((1.1*(Fperm_SI_Woolf2021!$E$9:$E$93-AE$58)-63.1579*EXP(-0.19*Fperm_SI_Woolf2021!$E$9:$E$93)+63.1579*EXP(-0.19*AE$58))/(Fperm_SI_Woolf2021!$E$9:$E$93-AE$58))*(AE$58-Fperm_SI_Woolf2021!$E$9:$E$93)/10))) + Fperm_SI_Woolf2021!$H$9:$H$93*EXP(-Fperm_SI_Woolf2021!$K$9:$K$93*$C101*IF(AE$58=Fperm_SI_Woolf2021!$E$9:$E$93,1,EXP(LN((1.1*(Fperm_SI_Woolf2021!$E$9:$E$93-AE$58)-63.1579*EXP(-0.19*Fperm_SI_Woolf2021!$E$9:$E$93)+63.1579*EXP(-0.19*AE$58))/(Fperm_SI_Woolf2021!$E$9:$E$93-AE$58))*(AE$58-Fperm_SI_Woolf2021!$E$9:$E$93)/10))),Fperm_SI_Woolf2021!$D$9:$D$93)*AE$57+INTERCEPT(Fperm_SI_Woolf2021!$F$9:$F$93*EXP(-Fperm_SI_Woolf2021!$I$9:$I$93*$C101*IF(AE$58=Fperm_SI_Woolf2021!$E$9:$E$93,1,EXP(LN((1.1*(Fperm_SI_Woolf2021!$E$9:$E$93-AE$58)-63.1579*EXP(-0.19*Fperm_SI_Woolf2021!$E$9:$E$93)+63.1579*EXP(-0.19*AE$58))/(Fperm_SI_Woolf2021!$E$9:$E$93-AE$58))*(AE$58-Fperm_SI_Woolf2021!$E$9:$E$93)/10))) + Fperm_SI_Woolf2021!$G$9:$G$93*EXP(-Fperm_SI_Woolf2021!$J$9:$J$93*$C101*IF(AE$58=Fperm_SI_Woolf2021!$E$9:$E$93,1,EXP(LN((1.1*(Fperm_SI_Woolf2021!$E$9:$E$93-AE$58)-63.1579*EXP(-0.19*Fperm_SI_Woolf2021!$E$9:$E$93)+63.1579*EXP(-0.19*AE$58))/(Fperm_SI_Woolf2021!$E$9:$E$93-AE$58))*(AE$58-Fperm_SI_Woolf2021!$E$9:$E$93)/10))) + Fperm_SI_Woolf2021!$H$9:$H$93*EXP(-Fperm_SI_Woolf2021!$K$9:$K$93*$C101*IF(AE$58=Fperm_SI_Woolf2021!$E$9:$E$93,1,EXP(LN((1.1*(Fperm_SI_Woolf2021!$E$9:$E$93-AE$58)-63.1579*EXP(-0.19*Fperm_SI_Woolf2021!$E$9:$E$93)+63.1579*EXP(-0.19*AE$58))/(Fperm_SI_Woolf2021!$E$9:$E$93-AE$58))*(AE$58-Fperm_SI_Woolf2021!$E$9:$E$93)/10))),Fperm_SI_Woolf2021!$D$9:$D$93))</f>
        <v>0.40441293086551938</v>
      </c>
      <c r="AF101" s="51" cm="1">
        <f t="array" ref="AF101">MIN(1,SLOPE(Fperm_SI_Woolf2021!$F$9:$F$93*EXP(-Fperm_SI_Woolf2021!$I$9:$I$93*$C101*IF(AF$58=Fperm_SI_Woolf2021!$E$9:$E$93,1,EXP(LN((1.1*(Fperm_SI_Woolf2021!$E$9:$E$93-AF$58)-63.1579*EXP(-0.19*Fperm_SI_Woolf2021!$E$9:$E$93)+63.1579*EXP(-0.19*AF$58))/(Fperm_SI_Woolf2021!$E$9:$E$93-AF$58))*(AF$58-Fperm_SI_Woolf2021!$E$9:$E$93)/10))) + Fperm_SI_Woolf2021!$G$9:$G$93*EXP(-Fperm_SI_Woolf2021!$J$9:$J$93*$C101*IF(AF$58=Fperm_SI_Woolf2021!$E$9:$E$93,1,EXP(LN((1.1*(Fperm_SI_Woolf2021!$E$9:$E$93-AF$58)-63.1579*EXP(-0.19*Fperm_SI_Woolf2021!$E$9:$E$93)+63.1579*EXP(-0.19*AF$58))/(Fperm_SI_Woolf2021!$E$9:$E$93-AF$58))*(AF$58-Fperm_SI_Woolf2021!$E$9:$E$93)/10))) + Fperm_SI_Woolf2021!$H$9:$H$93*EXP(-Fperm_SI_Woolf2021!$K$9:$K$93*$C101*IF(AF$58=Fperm_SI_Woolf2021!$E$9:$E$93,1,EXP(LN((1.1*(Fperm_SI_Woolf2021!$E$9:$E$93-AF$58)-63.1579*EXP(-0.19*Fperm_SI_Woolf2021!$E$9:$E$93)+63.1579*EXP(-0.19*AF$58))/(Fperm_SI_Woolf2021!$E$9:$E$93-AF$58))*(AF$58-Fperm_SI_Woolf2021!$E$9:$E$93)/10))),Fperm_SI_Woolf2021!$D$9:$D$93)*AF$57+INTERCEPT(Fperm_SI_Woolf2021!$F$9:$F$93*EXP(-Fperm_SI_Woolf2021!$I$9:$I$93*$C101*IF(AF$58=Fperm_SI_Woolf2021!$E$9:$E$93,1,EXP(LN((1.1*(Fperm_SI_Woolf2021!$E$9:$E$93-AF$58)-63.1579*EXP(-0.19*Fperm_SI_Woolf2021!$E$9:$E$93)+63.1579*EXP(-0.19*AF$58))/(Fperm_SI_Woolf2021!$E$9:$E$93-AF$58))*(AF$58-Fperm_SI_Woolf2021!$E$9:$E$93)/10))) + Fperm_SI_Woolf2021!$G$9:$G$93*EXP(-Fperm_SI_Woolf2021!$J$9:$J$93*$C101*IF(AF$58=Fperm_SI_Woolf2021!$E$9:$E$93,1,EXP(LN((1.1*(Fperm_SI_Woolf2021!$E$9:$E$93-AF$58)-63.1579*EXP(-0.19*Fperm_SI_Woolf2021!$E$9:$E$93)+63.1579*EXP(-0.19*AF$58))/(Fperm_SI_Woolf2021!$E$9:$E$93-AF$58))*(AF$58-Fperm_SI_Woolf2021!$E$9:$E$93)/10))) + Fperm_SI_Woolf2021!$H$9:$H$93*EXP(-Fperm_SI_Woolf2021!$K$9:$K$93*$C101*IF(AF$58=Fperm_SI_Woolf2021!$E$9:$E$93,1,EXP(LN((1.1*(Fperm_SI_Woolf2021!$E$9:$E$93-AF$58)-63.1579*EXP(-0.19*Fperm_SI_Woolf2021!$E$9:$E$93)+63.1579*EXP(-0.19*AF$58))/(Fperm_SI_Woolf2021!$E$9:$E$93-AF$58))*(AF$58-Fperm_SI_Woolf2021!$E$9:$E$93)/10))),Fperm_SI_Woolf2021!$D$9:$D$93))</f>
        <v>0.37299899225154998</v>
      </c>
      <c r="AG101" s="51" cm="1">
        <f t="array" ref="AG101">MIN(1,SLOPE(Fperm_SI_Woolf2021!$F$9:$F$93*EXP(-Fperm_SI_Woolf2021!$I$9:$I$93*$C101*IF(AG$58=Fperm_SI_Woolf2021!$E$9:$E$93,1,EXP(LN((1.1*(Fperm_SI_Woolf2021!$E$9:$E$93-AG$58)-63.1579*EXP(-0.19*Fperm_SI_Woolf2021!$E$9:$E$93)+63.1579*EXP(-0.19*AG$58))/(Fperm_SI_Woolf2021!$E$9:$E$93-AG$58))*(AG$58-Fperm_SI_Woolf2021!$E$9:$E$93)/10))) + Fperm_SI_Woolf2021!$G$9:$G$93*EXP(-Fperm_SI_Woolf2021!$J$9:$J$93*$C101*IF(AG$58=Fperm_SI_Woolf2021!$E$9:$E$93,1,EXP(LN((1.1*(Fperm_SI_Woolf2021!$E$9:$E$93-AG$58)-63.1579*EXP(-0.19*Fperm_SI_Woolf2021!$E$9:$E$93)+63.1579*EXP(-0.19*AG$58))/(Fperm_SI_Woolf2021!$E$9:$E$93-AG$58))*(AG$58-Fperm_SI_Woolf2021!$E$9:$E$93)/10))) + Fperm_SI_Woolf2021!$H$9:$H$93*EXP(-Fperm_SI_Woolf2021!$K$9:$K$93*$C101*IF(AG$58=Fperm_SI_Woolf2021!$E$9:$E$93,1,EXP(LN((1.1*(Fperm_SI_Woolf2021!$E$9:$E$93-AG$58)-63.1579*EXP(-0.19*Fperm_SI_Woolf2021!$E$9:$E$93)+63.1579*EXP(-0.19*AG$58))/(Fperm_SI_Woolf2021!$E$9:$E$93-AG$58))*(AG$58-Fperm_SI_Woolf2021!$E$9:$E$93)/10))),Fperm_SI_Woolf2021!$D$9:$D$93)*AG$57+INTERCEPT(Fperm_SI_Woolf2021!$F$9:$F$93*EXP(-Fperm_SI_Woolf2021!$I$9:$I$93*$C101*IF(AG$58=Fperm_SI_Woolf2021!$E$9:$E$93,1,EXP(LN((1.1*(Fperm_SI_Woolf2021!$E$9:$E$93-AG$58)-63.1579*EXP(-0.19*Fperm_SI_Woolf2021!$E$9:$E$93)+63.1579*EXP(-0.19*AG$58))/(Fperm_SI_Woolf2021!$E$9:$E$93-AG$58))*(AG$58-Fperm_SI_Woolf2021!$E$9:$E$93)/10))) + Fperm_SI_Woolf2021!$G$9:$G$93*EXP(-Fperm_SI_Woolf2021!$J$9:$J$93*$C101*IF(AG$58=Fperm_SI_Woolf2021!$E$9:$E$93,1,EXP(LN((1.1*(Fperm_SI_Woolf2021!$E$9:$E$93-AG$58)-63.1579*EXP(-0.19*Fperm_SI_Woolf2021!$E$9:$E$93)+63.1579*EXP(-0.19*AG$58))/(Fperm_SI_Woolf2021!$E$9:$E$93-AG$58))*(AG$58-Fperm_SI_Woolf2021!$E$9:$E$93)/10))) + Fperm_SI_Woolf2021!$H$9:$H$93*EXP(-Fperm_SI_Woolf2021!$K$9:$K$93*$C101*IF(AG$58=Fperm_SI_Woolf2021!$E$9:$E$93,1,EXP(LN((1.1*(Fperm_SI_Woolf2021!$E$9:$E$93-AG$58)-63.1579*EXP(-0.19*Fperm_SI_Woolf2021!$E$9:$E$93)+63.1579*EXP(-0.19*AG$58))/(Fperm_SI_Woolf2021!$E$9:$E$93-AG$58))*(AG$58-Fperm_SI_Woolf2021!$E$9:$E$93)/10))),Fperm_SI_Woolf2021!$D$9:$D$93))</f>
        <v>0.34158505363758057</v>
      </c>
      <c r="AH101" s="51" cm="1">
        <f t="array" ref="AH101">MIN(1,SLOPE(Fperm_SI_Woolf2021!$F$9:$F$93*EXP(-Fperm_SI_Woolf2021!$I$9:$I$93*$C101*IF(AH$58=Fperm_SI_Woolf2021!$E$9:$E$93,1,EXP(LN((1.1*(Fperm_SI_Woolf2021!$E$9:$E$93-AH$58)-63.1579*EXP(-0.19*Fperm_SI_Woolf2021!$E$9:$E$93)+63.1579*EXP(-0.19*AH$58))/(Fperm_SI_Woolf2021!$E$9:$E$93-AH$58))*(AH$58-Fperm_SI_Woolf2021!$E$9:$E$93)/10))) + Fperm_SI_Woolf2021!$G$9:$G$93*EXP(-Fperm_SI_Woolf2021!$J$9:$J$93*$C101*IF(AH$58=Fperm_SI_Woolf2021!$E$9:$E$93,1,EXP(LN((1.1*(Fperm_SI_Woolf2021!$E$9:$E$93-AH$58)-63.1579*EXP(-0.19*Fperm_SI_Woolf2021!$E$9:$E$93)+63.1579*EXP(-0.19*AH$58))/(Fperm_SI_Woolf2021!$E$9:$E$93-AH$58))*(AH$58-Fperm_SI_Woolf2021!$E$9:$E$93)/10))) + Fperm_SI_Woolf2021!$H$9:$H$93*EXP(-Fperm_SI_Woolf2021!$K$9:$K$93*$C101*IF(AH$58=Fperm_SI_Woolf2021!$E$9:$E$93,1,EXP(LN((1.1*(Fperm_SI_Woolf2021!$E$9:$E$93-AH$58)-63.1579*EXP(-0.19*Fperm_SI_Woolf2021!$E$9:$E$93)+63.1579*EXP(-0.19*AH$58))/(Fperm_SI_Woolf2021!$E$9:$E$93-AH$58))*(AH$58-Fperm_SI_Woolf2021!$E$9:$E$93)/10))),Fperm_SI_Woolf2021!$D$9:$D$93)*AH$57+INTERCEPT(Fperm_SI_Woolf2021!$F$9:$F$93*EXP(-Fperm_SI_Woolf2021!$I$9:$I$93*$C101*IF(AH$58=Fperm_SI_Woolf2021!$E$9:$E$93,1,EXP(LN((1.1*(Fperm_SI_Woolf2021!$E$9:$E$93-AH$58)-63.1579*EXP(-0.19*Fperm_SI_Woolf2021!$E$9:$E$93)+63.1579*EXP(-0.19*AH$58))/(Fperm_SI_Woolf2021!$E$9:$E$93-AH$58))*(AH$58-Fperm_SI_Woolf2021!$E$9:$E$93)/10))) + Fperm_SI_Woolf2021!$G$9:$G$93*EXP(-Fperm_SI_Woolf2021!$J$9:$J$93*$C101*IF(AH$58=Fperm_SI_Woolf2021!$E$9:$E$93,1,EXP(LN((1.1*(Fperm_SI_Woolf2021!$E$9:$E$93-AH$58)-63.1579*EXP(-0.19*Fperm_SI_Woolf2021!$E$9:$E$93)+63.1579*EXP(-0.19*AH$58))/(Fperm_SI_Woolf2021!$E$9:$E$93-AH$58))*(AH$58-Fperm_SI_Woolf2021!$E$9:$E$93)/10))) + Fperm_SI_Woolf2021!$H$9:$H$93*EXP(-Fperm_SI_Woolf2021!$K$9:$K$93*$C101*IF(AH$58=Fperm_SI_Woolf2021!$E$9:$E$93,1,EXP(LN((1.1*(Fperm_SI_Woolf2021!$E$9:$E$93-AH$58)-63.1579*EXP(-0.19*Fperm_SI_Woolf2021!$E$9:$E$93)+63.1579*EXP(-0.19*AH$58))/(Fperm_SI_Woolf2021!$E$9:$E$93-AH$58))*(AH$58-Fperm_SI_Woolf2021!$E$9:$E$93)/10))),Fperm_SI_Woolf2021!$D$9:$D$93))</f>
        <v>0.62294540691699218</v>
      </c>
      <c r="AI101" s="51" cm="1">
        <f t="array" ref="AI101">MIN(1,SLOPE(Fperm_SI_Woolf2021!$F$9:$F$93*EXP(-Fperm_SI_Woolf2021!$I$9:$I$93*$C101*IF(AI$58=Fperm_SI_Woolf2021!$E$9:$E$93,1,EXP(LN((1.1*(Fperm_SI_Woolf2021!$E$9:$E$93-AI$58)-63.1579*EXP(-0.19*Fperm_SI_Woolf2021!$E$9:$E$93)+63.1579*EXP(-0.19*AI$58))/(Fperm_SI_Woolf2021!$E$9:$E$93-AI$58))*(AI$58-Fperm_SI_Woolf2021!$E$9:$E$93)/10))) + Fperm_SI_Woolf2021!$G$9:$G$93*EXP(-Fperm_SI_Woolf2021!$J$9:$J$93*$C101*IF(AI$58=Fperm_SI_Woolf2021!$E$9:$E$93,1,EXP(LN((1.1*(Fperm_SI_Woolf2021!$E$9:$E$93-AI$58)-63.1579*EXP(-0.19*Fperm_SI_Woolf2021!$E$9:$E$93)+63.1579*EXP(-0.19*AI$58))/(Fperm_SI_Woolf2021!$E$9:$E$93-AI$58))*(AI$58-Fperm_SI_Woolf2021!$E$9:$E$93)/10))) + Fperm_SI_Woolf2021!$H$9:$H$93*EXP(-Fperm_SI_Woolf2021!$K$9:$K$93*$C101*IF(AI$58=Fperm_SI_Woolf2021!$E$9:$E$93,1,EXP(LN((1.1*(Fperm_SI_Woolf2021!$E$9:$E$93-AI$58)-63.1579*EXP(-0.19*Fperm_SI_Woolf2021!$E$9:$E$93)+63.1579*EXP(-0.19*AI$58))/(Fperm_SI_Woolf2021!$E$9:$E$93-AI$58))*(AI$58-Fperm_SI_Woolf2021!$E$9:$E$93)/10))),Fperm_SI_Woolf2021!$D$9:$D$93)*AI$57+INTERCEPT(Fperm_SI_Woolf2021!$F$9:$F$93*EXP(-Fperm_SI_Woolf2021!$I$9:$I$93*$C101*IF(AI$58=Fperm_SI_Woolf2021!$E$9:$E$93,1,EXP(LN((1.1*(Fperm_SI_Woolf2021!$E$9:$E$93-AI$58)-63.1579*EXP(-0.19*Fperm_SI_Woolf2021!$E$9:$E$93)+63.1579*EXP(-0.19*AI$58))/(Fperm_SI_Woolf2021!$E$9:$E$93-AI$58))*(AI$58-Fperm_SI_Woolf2021!$E$9:$E$93)/10))) + Fperm_SI_Woolf2021!$G$9:$G$93*EXP(-Fperm_SI_Woolf2021!$J$9:$J$93*$C101*IF(AI$58=Fperm_SI_Woolf2021!$E$9:$E$93,1,EXP(LN((1.1*(Fperm_SI_Woolf2021!$E$9:$E$93-AI$58)-63.1579*EXP(-0.19*Fperm_SI_Woolf2021!$E$9:$E$93)+63.1579*EXP(-0.19*AI$58))/(Fperm_SI_Woolf2021!$E$9:$E$93-AI$58))*(AI$58-Fperm_SI_Woolf2021!$E$9:$E$93)/10))) + Fperm_SI_Woolf2021!$H$9:$H$93*EXP(-Fperm_SI_Woolf2021!$K$9:$K$93*$C101*IF(AI$58=Fperm_SI_Woolf2021!$E$9:$E$93,1,EXP(LN((1.1*(Fperm_SI_Woolf2021!$E$9:$E$93-AI$58)-63.1579*EXP(-0.19*Fperm_SI_Woolf2021!$E$9:$E$93)+63.1579*EXP(-0.19*AI$58))/(Fperm_SI_Woolf2021!$E$9:$E$93-AI$58))*(AI$58-Fperm_SI_Woolf2021!$E$9:$E$93)/10))),Fperm_SI_Woolf2021!$D$9:$D$93))</f>
        <v>0.59557230343032419</v>
      </c>
      <c r="AJ101" s="51" cm="1">
        <f t="array" ref="AJ101">MIN(1,SLOPE(Fperm_SI_Woolf2021!$F$9:$F$93*EXP(-Fperm_SI_Woolf2021!$I$9:$I$93*$C101*IF(AJ$58=Fperm_SI_Woolf2021!$E$9:$E$93,1,EXP(LN((1.1*(Fperm_SI_Woolf2021!$E$9:$E$93-AJ$58)-63.1579*EXP(-0.19*Fperm_SI_Woolf2021!$E$9:$E$93)+63.1579*EXP(-0.19*AJ$58))/(Fperm_SI_Woolf2021!$E$9:$E$93-AJ$58))*(AJ$58-Fperm_SI_Woolf2021!$E$9:$E$93)/10))) + Fperm_SI_Woolf2021!$G$9:$G$93*EXP(-Fperm_SI_Woolf2021!$J$9:$J$93*$C101*IF(AJ$58=Fperm_SI_Woolf2021!$E$9:$E$93,1,EXP(LN((1.1*(Fperm_SI_Woolf2021!$E$9:$E$93-AJ$58)-63.1579*EXP(-0.19*Fperm_SI_Woolf2021!$E$9:$E$93)+63.1579*EXP(-0.19*AJ$58))/(Fperm_SI_Woolf2021!$E$9:$E$93-AJ$58))*(AJ$58-Fperm_SI_Woolf2021!$E$9:$E$93)/10))) + Fperm_SI_Woolf2021!$H$9:$H$93*EXP(-Fperm_SI_Woolf2021!$K$9:$K$93*$C101*IF(AJ$58=Fperm_SI_Woolf2021!$E$9:$E$93,1,EXP(LN((1.1*(Fperm_SI_Woolf2021!$E$9:$E$93-AJ$58)-63.1579*EXP(-0.19*Fperm_SI_Woolf2021!$E$9:$E$93)+63.1579*EXP(-0.19*AJ$58))/(Fperm_SI_Woolf2021!$E$9:$E$93-AJ$58))*(AJ$58-Fperm_SI_Woolf2021!$E$9:$E$93)/10))),Fperm_SI_Woolf2021!$D$9:$D$93)*AJ$57+INTERCEPT(Fperm_SI_Woolf2021!$F$9:$F$93*EXP(-Fperm_SI_Woolf2021!$I$9:$I$93*$C101*IF(AJ$58=Fperm_SI_Woolf2021!$E$9:$E$93,1,EXP(LN((1.1*(Fperm_SI_Woolf2021!$E$9:$E$93-AJ$58)-63.1579*EXP(-0.19*Fperm_SI_Woolf2021!$E$9:$E$93)+63.1579*EXP(-0.19*AJ$58))/(Fperm_SI_Woolf2021!$E$9:$E$93-AJ$58))*(AJ$58-Fperm_SI_Woolf2021!$E$9:$E$93)/10))) + Fperm_SI_Woolf2021!$G$9:$G$93*EXP(-Fperm_SI_Woolf2021!$J$9:$J$93*$C101*IF(AJ$58=Fperm_SI_Woolf2021!$E$9:$E$93,1,EXP(LN((1.1*(Fperm_SI_Woolf2021!$E$9:$E$93-AJ$58)-63.1579*EXP(-0.19*Fperm_SI_Woolf2021!$E$9:$E$93)+63.1579*EXP(-0.19*AJ$58))/(Fperm_SI_Woolf2021!$E$9:$E$93-AJ$58))*(AJ$58-Fperm_SI_Woolf2021!$E$9:$E$93)/10))) + Fperm_SI_Woolf2021!$H$9:$H$93*EXP(-Fperm_SI_Woolf2021!$K$9:$K$93*$C101*IF(AJ$58=Fperm_SI_Woolf2021!$E$9:$E$93,1,EXP(LN((1.1*(Fperm_SI_Woolf2021!$E$9:$E$93-AJ$58)-63.1579*EXP(-0.19*Fperm_SI_Woolf2021!$E$9:$E$93)+63.1579*EXP(-0.19*AJ$58))/(Fperm_SI_Woolf2021!$E$9:$E$93-AJ$58))*(AJ$58-Fperm_SI_Woolf2021!$E$9:$E$93)/10))),Fperm_SI_Woolf2021!$D$9:$D$93))</f>
        <v>0.5681991999436562</v>
      </c>
      <c r="AK101" s="51" cm="1">
        <f t="array" ref="AK101">MIN(1,SLOPE(Fperm_SI_Woolf2021!$F$9:$F$93*EXP(-Fperm_SI_Woolf2021!$I$9:$I$93*$C101*IF(AK$58=Fperm_SI_Woolf2021!$E$9:$E$93,1,EXP(LN((1.1*(Fperm_SI_Woolf2021!$E$9:$E$93-AK$58)-63.1579*EXP(-0.19*Fperm_SI_Woolf2021!$E$9:$E$93)+63.1579*EXP(-0.19*AK$58))/(Fperm_SI_Woolf2021!$E$9:$E$93-AK$58))*(AK$58-Fperm_SI_Woolf2021!$E$9:$E$93)/10))) + Fperm_SI_Woolf2021!$G$9:$G$93*EXP(-Fperm_SI_Woolf2021!$J$9:$J$93*$C101*IF(AK$58=Fperm_SI_Woolf2021!$E$9:$E$93,1,EXP(LN((1.1*(Fperm_SI_Woolf2021!$E$9:$E$93-AK$58)-63.1579*EXP(-0.19*Fperm_SI_Woolf2021!$E$9:$E$93)+63.1579*EXP(-0.19*AK$58))/(Fperm_SI_Woolf2021!$E$9:$E$93-AK$58))*(AK$58-Fperm_SI_Woolf2021!$E$9:$E$93)/10))) + Fperm_SI_Woolf2021!$H$9:$H$93*EXP(-Fperm_SI_Woolf2021!$K$9:$K$93*$C101*IF(AK$58=Fperm_SI_Woolf2021!$E$9:$E$93,1,EXP(LN((1.1*(Fperm_SI_Woolf2021!$E$9:$E$93-AK$58)-63.1579*EXP(-0.19*Fperm_SI_Woolf2021!$E$9:$E$93)+63.1579*EXP(-0.19*AK$58))/(Fperm_SI_Woolf2021!$E$9:$E$93-AK$58))*(AK$58-Fperm_SI_Woolf2021!$E$9:$E$93)/10))),Fperm_SI_Woolf2021!$D$9:$D$93)*AK$57+INTERCEPT(Fperm_SI_Woolf2021!$F$9:$F$93*EXP(-Fperm_SI_Woolf2021!$I$9:$I$93*$C101*IF(AK$58=Fperm_SI_Woolf2021!$E$9:$E$93,1,EXP(LN((1.1*(Fperm_SI_Woolf2021!$E$9:$E$93-AK$58)-63.1579*EXP(-0.19*Fperm_SI_Woolf2021!$E$9:$E$93)+63.1579*EXP(-0.19*AK$58))/(Fperm_SI_Woolf2021!$E$9:$E$93-AK$58))*(AK$58-Fperm_SI_Woolf2021!$E$9:$E$93)/10))) + Fperm_SI_Woolf2021!$G$9:$G$93*EXP(-Fperm_SI_Woolf2021!$J$9:$J$93*$C101*IF(AK$58=Fperm_SI_Woolf2021!$E$9:$E$93,1,EXP(LN((1.1*(Fperm_SI_Woolf2021!$E$9:$E$93-AK$58)-63.1579*EXP(-0.19*Fperm_SI_Woolf2021!$E$9:$E$93)+63.1579*EXP(-0.19*AK$58))/(Fperm_SI_Woolf2021!$E$9:$E$93-AK$58))*(AK$58-Fperm_SI_Woolf2021!$E$9:$E$93)/10))) + Fperm_SI_Woolf2021!$H$9:$H$93*EXP(-Fperm_SI_Woolf2021!$K$9:$K$93*$C101*IF(AK$58=Fperm_SI_Woolf2021!$E$9:$E$93,1,EXP(LN((1.1*(Fperm_SI_Woolf2021!$E$9:$E$93-AK$58)-63.1579*EXP(-0.19*Fperm_SI_Woolf2021!$E$9:$E$93)+63.1579*EXP(-0.19*AK$58))/(Fperm_SI_Woolf2021!$E$9:$E$93-AK$58))*(AK$58-Fperm_SI_Woolf2021!$E$9:$E$93)/10))),Fperm_SI_Woolf2021!$D$9:$D$93))</f>
        <v>0.5408260964569882</v>
      </c>
      <c r="AL101" s="51" cm="1">
        <f t="array" ref="AL101">MIN(1,SLOPE(Fperm_SI_Woolf2021!$F$9:$F$93*EXP(-Fperm_SI_Woolf2021!$I$9:$I$93*$C101*IF(AL$58=Fperm_SI_Woolf2021!$E$9:$E$93,1,EXP(LN((1.1*(Fperm_SI_Woolf2021!$E$9:$E$93-AL$58)-63.1579*EXP(-0.19*Fperm_SI_Woolf2021!$E$9:$E$93)+63.1579*EXP(-0.19*AL$58))/(Fperm_SI_Woolf2021!$E$9:$E$93-AL$58))*(AL$58-Fperm_SI_Woolf2021!$E$9:$E$93)/10))) + Fperm_SI_Woolf2021!$G$9:$G$93*EXP(-Fperm_SI_Woolf2021!$J$9:$J$93*$C101*IF(AL$58=Fperm_SI_Woolf2021!$E$9:$E$93,1,EXP(LN((1.1*(Fperm_SI_Woolf2021!$E$9:$E$93-AL$58)-63.1579*EXP(-0.19*Fperm_SI_Woolf2021!$E$9:$E$93)+63.1579*EXP(-0.19*AL$58))/(Fperm_SI_Woolf2021!$E$9:$E$93-AL$58))*(AL$58-Fperm_SI_Woolf2021!$E$9:$E$93)/10))) + Fperm_SI_Woolf2021!$H$9:$H$93*EXP(-Fperm_SI_Woolf2021!$K$9:$K$93*$C101*IF(AL$58=Fperm_SI_Woolf2021!$E$9:$E$93,1,EXP(LN((1.1*(Fperm_SI_Woolf2021!$E$9:$E$93-AL$58)-63.1579*EXP(-0.19*Fperm_SI_Woolf2021!$E$9:$E$93)+63.1579*EXP(-0.19*AL$58))/(Fperm_SI_Woolf2021!$E$9:$E$93-AL$58))*(AL$58-Fperm_SI_Woolf2021!$E$9:$E$93)/10))),Fperm_SI_Woolf2021!$D$9:$D$93)*AL$57+INTERCEPT(Fperm_SI_Woolf2021!$F$9:$F$93*EXP(-Fperm_SI_Woolf2021!$I$9:$I$93*$C101*IF(AL$58=Fperm_SI_Woolf2021!$E$9:$E$93,1,EXP(LN((1.1*(Fperm_SI_Woolf2021!$E$9:$E$93-AL$58)-63.1579*EXP(-0.19*Fperm_SI_Woolf2021!$E$9:$E$93)+63.1579*EXP(-0.19*AL$58))/(Fperm_SI_Woolf2021!$E$9:$E$93-AL$58))*(AL$58-Fperm_SI_Woolf2021!$E$9:$E$93)/10))) + Fperm_SI_Woolf2021!$G$9:$G$93*EXP(-Fperm_SI_Woolf2021!$J$9:$J$93*$C101*IF(AL$58=Fperm_SI_Woolf2021!$E$9:$E$93,1,EXP(LN((1.1*(Fperm_SI_Woolf2021!$E$9:$E$93-AL$58)-63.1579*EXP(-0.19*Fperm_SI_Woolf2021!$E$9:$E$93)+63.1579*EXP(-0.19*AL$58))/(Fperm_SI_Woolf2021!$E$9:$E$93-AL$58))*(AL$58-Fperm_SI_Woolf2021!$E$9:$E$93)/10))) + Fperm_SI_Woolf2021!$H$9:$H$93*EXP(-Fperm_SI_Woolf2021!$K$9:$K$93*$C101*IF(AL$58=Fperm_SI_Woolf2021!$E$9:$E$93,1,EXP(LN((1.1*(Fperm_SI_Woolf2021!$E$9:$E$93-AL$58)-63.1579*EXP(-0.19*Fperm_SI_Woolf2021!$E$9:$E$93)+63.1579*EXP(-0.19*AL$58))/(Fperm_SI_Woolf2021!$E$9:$E$93-AL$58))*(AL$58-Fperm_SI_Woolf2021!$E$9:$E$93)/10))),Fperm_SI_Woolf2021!$D$9:$D$93))</f>
        <v>0.51345299297032032</v>
      </c>
      <c r="AM101" s="51" cm="1">
        <f t="array" ref="AM101">MIN(1,SLOPE(Fperm_SI_Woolf2021!$F$9:$F$93*EXP(-Fperm_SI_Woolf2021!$I$9:$I$93*$C101*IF(AM$58=Fperm_SI_Woolf2021!$E$9:$E$93,1,EXP(LN((1.1*(Fperm_SI_Woolf2021!$E$9:$E$93-AM$58)-63.1579*EXP(-0.19*Fperm_SI_Woolf2021!$E$9:$E$93)+63.1579*EXP(-0.19*AM$58))/(Fperm_SI_Woolf2021!$E$9:$E$93-AM$58))*(AM$58-Fperm_SI_Woolf2021!$E$9:$E$93)/10))) + Fperm_SI_Woolf2021!$G$9:$G$93*EXP(-Fperm_SI_Woolf2021!$J$9:$J$93*$C101*IF(AM$58=Fperm_SI_Woolf2021!$E$9:$E$93,1,EXP(LN((1.1*(Fperm_SI_Woolf2021!$E$9:$E$93-AM$58)-63.1579*EXP(-0.19*Fperm_SI_Woolf2021!$E$9:$E$93)+63.1579*EXP(-0.19*AM$58))/(Fperm_SI_Woolf2021!$E$9:$E$93-AM$58))*(AM$58-Fperm_SI_Woolf2021!$E$9:$E$93)/10))) + Fperm_SI_Woolf2021!$H$9:$H$93*EXP(-Fperm_SI_Woolf2021!$K$9:$K$93*$C101*IF(AM$58=Fperm_SI_Woolf2021!$E$9:$E$93,1,EXP(LN((1.1*(Fperm_SI_Woolf2021!$E$9:$E$93-AM$58)-63.1579*EXP(-0.19*Fperm_SI_Woolf2021!$E$9:$E$93)+63.1579*EXP(-0.19*AM$58))/(Fperm_SI_Woolf2021!$E$9:$E$93-AM$58))*(AM$58-Fperm_SI_Woolf2021!$E$9:$E$93)/10))),Fperm_SI_Woolf2021!$D$9:$D$93)*AM$57+INTERCEPT(Fperm_SI_Woolf2021!$F$9:$F$93*EXP(-Fperm_SI_Woolf2021!$I$9:$I$93*$C101*IF(AM$58=Fperm_SI_Woolf2021!$E$9:$E$93,1,EXP(LN((1.1*(Fperm_SI_Woolf2021!$E$9:$E$93-AM$58)-63.1579*EXP(-0.19*Fperm_SI_Woolf2021!$E$9:$E$93)+63.1579*EXP(-0.19*AM$58))/(Fperm_SI_Woolf2021!$E$9:$E$93-AM$58))*(AM$58-Fperm_SI_Woolf2021!$E$9:$E$93)/10))) + Fperm_SI_Woolf2021!$G$9:$G$93*EXP(-Fperm_SI_Woolf2021!$J$9:$J$93*$C101*IF(AM$58=Fperm_SI_Woolf2021!$E$9:$E$93,1,EXP(LN((1.1*(Fperm_SI_Woolf2021!$E$9:$E$93-AM$58)-63.1579*EXP(-0.19*Fperm_SI_Woolf2021!$E$9:$E$93)+63.1579*EXP(-0.19*AM$58))/(Fperm_SI_Woolf2021!$E$9:$E$93-AM$58))*(AM$58-Fperm_SI_Woolf2021!$E$9:$E$93)/10))) + Fperm_SI_Woolf2021!$H$9:$H$93*EXP(-Fperm_SI_Woolf2021!$K$9:$K$93*$C101*IF(AM$58=Fperm_SI_Woolf2021!$E$9:$E$93,1,EXP(LN((1.1*(Fperm_SI_Woolf2021!$E$9:$E$93-AM$58)-63.1579*EXP(-0.19*Fperm_SI_Woolf2021!$E$9:$E$93)+63.1579*EXP(-0.19*AM$58))/(Fperm_SI_Woolf2021!$E$9:$E$93-AM$58))*(AM$58-Fperm_SI_Woolf2021!$E$9:$E$93)/10))),Fperm_SI_Woolf2021!$D$9:$D$93))</f>
        <v>0.48607988948365233</v>
      </c>
      <c r="AN101" s="51" cm="1">
        <f t="array" ref="AN101">MIN(1,SLOPE(Fperm_SI_Woolf2021!$F$9:$F$93*EXP(-Fperm_SI_Woolf2021!$I$9:$I$93*$C101*IF(AN$58=Fperm_SI_Woolf2021!$E$9:$E$93,1,EXP(LN((1.1*(Fperm_SI_Woolf2021!$E$9:$E$93-AN$58)-63.1579*EXP(-0.19*Fperm_SI_Woolf2021!$E$9:$E$93)+63.1579*EXP(-0.19*AN$58))/(Fperm_SI_Woolf2021!$E$9:$E$93-AN$58))*(AN$58-Fperm_SI_Woolf2021!$E$9:$E$93)/10))) + Fperm_SI_Woolf2021!$G$9:$G$93*EXP(-Fperm_SI_Woolf2021!$J$9:$J$93*$C101*IF(AN$58=Fperm_SI_Woolf2021!$E$9:$E$93,1,EXP(LN((1.1*(Fperm_SI_Woolf2021!$E$9:$E$93-AN$58)-63.1579*EXP(-0.19*Fperm_SI_Woolf2021!$E$9:$E$93)+63.1579*EXP(-0.19*AN$58))/(Fperm_SI_Woolf2021!$E$9:$E$93-AN$58))*(AN$58-Fperm_SI_Woolf2021!$E$9:$E$93)/10))) + Fperm_SI_Woolf2021!$H$9:$H$93*EXP(-Fperm_SI_Woolf2021!$K$9:$K$93*$C101*IF(AN$58=Fperm_SI_Woolf2021!$E$9:$E$93,1,EXP(LN((1.1*(Fperm_SI_Woolf2021!$E$9:$E$93-AN$58)-63.1579*EXP(-0.19*Fperm_SI_Woolf2021!$E$9:$E$93)+63.1579*EXP(-0.19*AN$58))/(Fperm_SI_Woolf2021!$E$9:$E$93-AN$58))*(AN$58-Fperm_SI_Woolf2021!$E$9:$E$93)/10))),Fperm_SI_Woolf2021!$D$9:$D$93)*AN$57+INTERCEPT(Fperm_SI_Woolf2021!$F$9:$F$93*EXP(-Fperm_SI_Woolf2021!$I$9:$I$93*$C101*IF(AN$58=Fperm_SI_Woolf2021!$E$9:$E$93,1,EXP(LN((1.1*(Fperm_SI_Woolf2021!$E$9:$E$93-AN$58)-63.1579*EXP(-0.19*Fperm_SI_Woolf2021!$E$9:$E$93)+63.1579*EXP(-0.19*AN$58))/(Fperm_SI_Woolf2021!$E$9:$E$93-AN$58))*(AN$58-Fperm_SI_Woolf2021!$E$9:$E$93)/10))) + Fperm_SI_Woolf2021!$G$9:$G$93*EXP(-Fperm_SI_Woolf2021!$J$9:$J$93*$C101*IF(AN$58=Fperm_SI_Woolf2021!$E$9:$E$93,1,EXP(LN((1.1*(Fperm_SI_Woolf2021!$E$9:$E$93-AN$58)-63.1579*EXP(-0.19*Fperm_SI_Woolf2021!$E$9:$E$93)+63.1579*EXP(-0.19*AN$58))/(Fperm_SI_Woolf2021!$E$9:$E$93-AN$58))*(AN$58-Fperm_SI_Woolf2021!$E$9:$E$93)/10))) + Fperm_SI_Woolf2021!$H$9:$H$93*EXP(-Fperm_SI_Woolf2021!$K$9:$K$93*$C101*IF(AN$58=Fperm_SI_Woolf2021!$E$9:$E$93,1,EXP(LN((1.1*(Fperm_SI_Woolf2021!$E$9:$E$93-AN$58)-63.1579*EXP(-0.19*Fperm_SI_Woolf2021!$E$9:$E$93)+63.1579*EXP(-0.19*AN$58))/(Fperm_SI_Woolf2021!$E$9:$E$93-AN$58))*(AN$58-Fperm_SI_Woolf2021!$E$9:$E$93)/10))),Fperm_SI_Woolf2021!$D$9:$D$93))</f>
        <v>0.45870678599698433</v>
      </c>
      <c r="AO101" s="51" cm="1">
        <f t="array" ref="AO101">MIN(1,SLOPE(Fperm_SI_Woolf2021!$F$9:$F$93*EXP(-Fperm_SI_Woolf2021!$I$9:$I$93*$C101*IF(AO$58=Fperm_SI_Woolf2021!$E$9:$E$93,1,EXP(LN((1.1*(Fperm_SI_Woolf2021!$E$9:$E$93-AO$58)-63.1579*EXP(-0.19*Fperm_SI_Woolf2021!$E$9:$E$93)+63.1579*EXP(-0.19*AO$58))/(Fperm_SI_Woolf2021!$E$9:$E$93-AO$58))*(AO$58-Fperm_SI_Woolf2021!$E$9:$E$93)/10))) + Fperm_SI_Woolf2021!$G$9:$G$93*EXP(-Fperm_SI_Woolf2021!$J$9:$J$93*$C101*IF(AO$58=Fperm_SI_Woolf2021!$E$9:$E$93,1,EXP(LN((1.1*(Fperm_SI_Woolf2021!$E$9:$E$93-AO$58)-63.1579*EXP(-0.19*Fperm_SI_Woolf2021!$E$9:$E$93)+63.1579*EXP(-0.19*AO$58))/(Fperm_SI_Woolf2021!$E$9:$E$93-AO$58))*(AO$58-Fperm_SI_Woolf2021!$E$9:$E$93)/10))) + Fperm_SI_Woolf2021!$H$9:$H$93*EXP(-Fperm_SI_Woolf2021!$K$9:$K$93*$C101*IF(AO$58=Fperm_SI_Woolf2021!$E$9:$E$93,1,EXP(LN((1.1*(Fperm_SI_Woolf2021!$E$9:$E$93-AO$58)-63.1579*EXP(-0.19*Fperm_SI_Woolf2021!$E$9:$E$93)+63.1579*EXP(-0.19*AO$58))/(Fperm_SI_Woolf2021!$E$9:$E$93-AO$58))*(AO$58-Fperm_SI_Woolf2021!$E$9:$E$93)/10))),Fperm_SI_Woolf2021!$D$9:$D$93)*AO$57+INTERCEPT(Fperm_SI_Woolf2021!$F$9:$F$93*EXP(-Fperm_SI_Woolf2021!$I$9:$I$93*$C101*IF(AO$58=Fperm_SI_Woolf2021!$E$9:$E$93,1,EXP(LN((1.1*(Fperm_SI_Woolf2021!$E$9:$E$93-AO$58)-63.1579*EXP(-0.19*Fperm_SI_Woolf2021!$E$9:$E$93)+63.1579*EXP(-0.19*AO$58))/(Fperm_SI_Woolf2021!$E$9:$E$93-AO$58))*(AO$58-Fperm_SI_Woolf2021!$E$9:$E$93)/10))) + Fperm_SI_Woolf2021!$G$9:$G$93*EXP(-Fperm_SI_Woolf2021!$J$9:$J$93*$C101*IF(AO$58=Fperm_SI_Woolf2021!$E$9:$E$93,1,EXP(LN((1.1*(Fperm_SI_Woolf2021!$E$9:$E$93-AO$58)-63.1579*EXP(-0.19*Fperm_SI_Woolf2021!$E$9:$E$93)+63.1579*EXP(-0.19*AO$58))/(Fperm_SI_Woolf2021!$E$9:$E$93-AO$58))*(AO$58-Fperm_SI_Woolf2021!$E$9:$E$93)/10))) + Fperm_SI_Woolf2021!$H$9:$H$93*EXP(-Fperm_SI_Woolf2021!$K$9:$K$93*$C101*IF(AO$58=Fperm_SI_Woolf2021!$E$9:$E$93,1,EXP(LN((1.1*(Fperm_SI_Woolf2021!$E$9:$E$93-AO$58)-63.1579*EXP(-0.19*Fperm_SI_Woolf2021!$E$9:$E$93)+63.1579*EXP(-0.19*AO$58))/(Fperm_SI_Woolf2021!$E$9:$E$93-AO$58))*(AO$58-Fperm_SI_Woolf2021!$E$9:$E$93)/10))),Fperm_SI_Woolf2021!$D$9:$D$93))</f>
        <v>0.43133368251031634</v>
      </c>
      <c r="AP101" s="51" cm="1">
        <f t="array" ref="AP101">MIN(1,SLOPE(Fperm_SI_Woolf2021!$F$9:$F$93*EXP(-Fperm_SI_Woolf2021!$I$9:$I$93*$C101*IF(AP$58=Fperm_SI_Woolf2021!$E$9:$E$93,1,EXP(LN((1.1*(Fperm_SI_Woolf2021!$E$9:$E$93-AP$58)-63.1579*EXP(-0.19*Fperm_SI_Woolf2021!$E$9:$E$93)+63.1579*EXP(-0.19*AP$58))/(Fperm_SI_Woolf2021!$E$9:$E$93-AP$58))*(AP$58-Fperm_SI_Woolf2021!$E$9:$E$93)/10))) + Fperm_SI_Woolf2021!$G$9:$G$93*EXP(-Fperm_SI_Woolf2021!$J$9:$J$93*$C101*IF(AP$58=Fperm_SI_Woolf2021!$E$9:$E$93,1,EXP(LN((1.1*(Fperm_SI_Woolf2021!$E$9:$E$93-AP$58)-63.1579*EXP(-0.19*Fperm_SI_Woolf2021!$E$9:$E$93)+63.1579*EXP(-0.19*AP$58))/(Fperm_SI_Woolf2021!$E$9:$E$93-AP$58))*(AP$58-Fperm_SI_Woolf2021!$E$9:$E$93)/10))) + Fperm_SI_Woolf2021!$H$9:$H$93*EXP(-Fperm_SI_Woolf2021!$K$9:$K$93*$C101*IF(AP$58=Fperm_SI_Woolf2021!$E$9:$E$93,1,EXP(LN((1.1*(Fperm_SI_Woolf2021!$E$9:$E$93-AP$58)-63.1579*EXP(-0.19*Fperm_SI_Woolf2021!$E$9:$E$93)+63.1579*EXP(-0.19*AP$58))/(Fperm_SI_Woolf2021!$E$9:$E$93-AP$58))*(AP$58-Fperm_SI_Woolf2021!$E$9:$E$93)/10))),Fperm_SI_Woolf2021!$D$9:$D$93)*AP$57+INTERCEPT(Fperm_SI_Woolf2021!$F$9:$F$93*EXP(-Fperm_SI_Woolf2021!$I$9:$I$93*$C101*IF(AP$58=Fperm_SI_Woolf2021!$E$9:$E$93,1,EXP(LN((1.1*(Fperm_SI_Woolf2021!$E$9:$E$93-AP$58)-63.1579*EXP(-0.19*Fperm_SI_Woolf2021!$E$9:$E$93)+63.1579*EXP(-0.19*AP$58))/(Fperm_SI_Woolf2021!$E$9:$E$93-AP$58))*(AP$58-Fperm_SI_Woolf2021!$E$9:$E$93)/10))) + Fperm_SI_Woolf2021!$G$9:$G$93*EXP(-Fperm_SI_Woolf2021!$J$9:$J$93*$C101*IF(AP$58=Fperm_SI_Woolf2021!$E$9:$E$93,1,EXP(LN((1.1*(Fperm_SI_Woolf2021!$E$9:$E$93-AP$58)-63.1579*EXP(-0.19*Fperm_SI_Woolf2021!$E$9:$E$93)+63.1579*EXP(-0.19*AP$58))/(Fperm_SI_Woolf2021!$E$9:$E$93-AP$58))*(AP$58-Fperm_SI_Woolf2021!$E$9:$E$93)/10))) + Fperm_SI_Woolf2021!$H$9:$H$93*EXP(-Fperm_SI_Woolf2021!$K$9:$K$93*$C101*IF(AP$58=Fperm_SI_Woolf2021!$E$9:$E$93,1,EXP(LN((1.1*(Fperm_SI_Woolf2021!$E$9:$E$93-AP$58)-63.1579*EXP(-0.19*Fperm_SI_Woolf2021!$E$9:$E$93)+63.1579*EXP(-0.19*AP$58))/(Fperm_SI_Woolf2021!$E$9:$E$93-AP$58))*(AP$58-Fperm_SI_Woolf2021!$E$9:$E$93)/10))),Fperm_SI_Woolf2021!$D$9:$D$93))</f>
        <v>0.4039605790236484</v>
      </c>
      <c r="AQ101" s="51" cm="1">
        <f t="array" ref="AQ101">MIN(1,SLOPE(Fperm_SI_Woolf2021!$F$9:$F$93*EXP(-Fperm_SI_Woolf2021!$I$9:$I$93*$C101*IF(AQ$58=Fperm_SI_Woolf2021!$E$9:$E$93,1,EXP(LN((1.1*(Fperm_SI_Woolf2021!$E$9:$E$93-AQ$58)-63.1579*EXP(-0.19*Fperm_SI_Woolf2021!$E$9:$E$93)+63.1579*EXP(-0.19*AQ$58))/(Fperm_SI_Woolf2021!$E$9:$E$93-AQ$58))*(AQ$58-Fperm_SI_Woolf2021!$E$9:$E$93)/10))) + Fperm_SI_Woolf2021!$G$9:$G$93*EXP(-Fperm_SI_Woolf2021!$J$9:$J$93*$C101*IF(AQ$58=Fperm_SI_Woolf2021!$E$9:$E$93,1,EXP(LN((1.1*(Fperm_SI_Woolf2021!$E$9:$E$93-AQ$58)-63.1579*EXP(-0.19*Fperm_SI_Woolf2021!$E$9:$E$93)+63.1579*EXP(-0.19*AQ$58))/(Fperm_SI_Woolf2021!$E$9:$E$93-AQ$58))*(AQ$58-Fperm_SI_Woolf2021!$E$9:$E$93)/10))) + Fperm_SI_Woolf2021!$H$9:$H$93*EXP(-Fperm_SI_Woolf2021!$K$9:$K$93*$C101*IF(AQ$58=Fperm_SI_Woolf2021!$E$9:$E$93,1,EXP(LN((1.1*(Fperm_SI_Woolf2021!$E$9:$E$93-AQ$58)-63.1579*EXP(-0.19*Fperm_SI_Woolf2021!$E$9:$E$93)+63.1579*EXP(-0.19*AQ$58))/(Fperm_SI_Woolf2021!$E$9:$E$93-AQ$58))*(AQ$58-Fperm_SI_Woolf2021!$E$9:$E$93)/10))),Fperm_SI_Woolf2021!$D$9:$D$93)*AQ$57+INTERCEPT(Fperm_SI_Woolf2021!$F$9:$F$93*EXP(-Fperm_SI_Woolf2021!$I$9:$I$93*$C101*IF(AQ$58=Fperm_SI_Woolf2021!$E$9:$E$93,1,EXP(LN((1.1*(Fperm_SI_Woolf2021!$E$9:$E$93-AQ$58)-63.1579*EXP(-0.19*Fperm_SI_Woolf2021!$E$9:$E$93)+63.1579*EXP(-0.19*AQ$58))/(Fperm_SI_Woolf2021!$E$9:$E$93-AQ$58))*(AQ$58-Fperm_SI_Woolf2021!$E$9:$E$93)/10))) + Fperm_SI_Woolf2021!$G$9:$G$93*EXP(-Fperm_SI_Woolf2021!$J$9:$J$93*$C101*IF(AQ$58=Fperm_SI_Woolf2021!$E$9:$E$93,1,EXP(LN((1.1*(Fperm_SI_Woolf2021!$E$9:$E$93-AQ$58)-63.1579*EXP(-0.19*Fperm_SI_Woolf2021!$E$9:$E$93)+63.1579*EXP(-0.19*AQ$58))/(Fperm_SI_Woolf2021!$E$9:$E$93-AQ$58))*(AQ$58-Fperm_SI_Woolf2021!$E$9:$E$93)/10))) + Fperm_SI_Woolf2021!$H$9:$H$93*EXP(-Fperm_SI_Woolf2021!$K$9:$K$93*$C101*IF(AQ$58=Fperm_SI_Woolf2021!$E$9:$E$93,1,EXP(LN((1.1*(Fperm_SI_Woolf2021!$E$9:$E$93-AQ$58)-63.1579*EXP(-0.19*Fperm_SI_Woolf2021!$E$9:$E$93)+63.1579*EXP(-0.19*AQ$58))/(Fperm_SI_Woolf2021!$E$9:$E$93-AQ$58))*(AQ$58-Fperm_SI_Woolf2021!$E$9:$E$93)/10))),Fperm_SI_Woolf2021!$D$9:$D$93))</f>
        <v>0.37658747553698046</v>
      </c>
      <c r="AR101" s="51" cm="1">
        <f t="array" ref="AR101">MIN(1,SLOPE(Fperm_SI_Woolf2021!$F$9:$F$93*EXP(-Fperm_SI_Woolf2021!$I$9:$I$93*$C101*IF(AR$58=Fperm_SI_Woolf2021!$E$9:$E$93,1,EXP(LN((1.1*(Fperm_SI_Woolf2021!$E$9:$E$93-AR$58)-63.1579*EXP(-0.19*Fperm_SI_Woolf2021!$E$9:$E$93)+63.1579*EXP(-0.19*AR$58))/(Fperm_SI_Woolf2021!$E$9:$E$93-AR$58))*(AR$58-Fperm_SI_Woolf2021!$E$9:$E$93)/10))) + Fperm_SI_Woolf2021!$G$9:$G$93*EXP(-Fperm_SI_Woolf2021!$J$9:$J$93*$C101*IF(AR$58=Fperm_SI_Woolf2021!$E$9:$E$93,1,EXP(LN((1.1*(Fperm_SI_Woolf2021!$E$9:$E$93-AR$58)-63.1579*EXP(-0.19*Fperm_SI_Woolf2021!$E$9:$E$93)+63.1579*EXP(-0.19*AR$58))/(Fperm_SI_Woolf2021!$E$9:$E$93-AR$58))*(AR$58-Fperm_SI_Woolf2021!$E$9:$E$93)/10))) + Fperm_SI_Woolf2021!$H$9:$H$93*EXP(-Fperm_SI_Woolf2021!$K$9:$K$93*$C101*IF(AR$58=Fperm_SI_Woolf2021!$E$9:$E$93,1,EXP(LN((1.1*(Fperm_SI_Woolf2021!$E$9:$E$93-AR$58)-63.1579*EXP(-0.19*Fperm_SI_Woolf2021!$E$9:$E$93)+63.1579*EXP(-0.19*AR$58))/(Fperm_SI_Woolf2021!$E$9:$E$93-AR$58))*(AR$58-Fperm_SI_Woolf2021!$E$9:$E$93)/10))),Fperm_SI_Woolf2021!$D$9:$D$93)*AR$57+INTERCEPT(Fperm_SI_Woolf2021!$F$9:$F$93*EXP(-Fperm_SI_Woolf2021!$I$9:$I$93*$C101*IF(AR$58=Fperm_SI_Woolf2021!$E$9:$E$93,1,EXP(LN((1.1*(Fperm_SI_Woolf2021!$E$9:$E$93-AR$58)-63.1579*EXP(-0.19*Fperm_SI_Woolf2021!$E$9:$E$93)+63.1579*EXP(-0.19*AR$58))/(Fperm_SI_Woolf2021!$E$9:$E$93-AR$58))*(AR$58-Fperm_SI_Woolf2021!$E$9:$E$93)/10))) + Fperm_SI_Woolf2021!$G$9:$G$93*EXP(-Fperm_SI_Woolf2021!$J$9:$J$93*$C101*IF(AR$58=Fperm_SI_Woolf2021!$E$9:$E$93,1,EXP(LN((1.1*(Fperm_SI_Woolf2021!$E$9:$E$93-AR$58)-63.1579*EXP(-0.19*Fperm_SI_Woolf2021!$E$9:$E$93)+63.1579*EXP(-0.19*AR$58))/(Fperm_SI_Woolf2021!$E$9:$E$93-AR$58))*(AR$58-Fperm_SI_Woolf2021!$E$9:$E$93)/10))) + Fperm_SI_Woolf2021!$H$9:$H$93*EXP(-Fperm_SI_Woolf2021!$K$9:$K$93*$C101*IF(AR$58=Fperm_SI_Woolf2021!$E$9:$E$93,1,EXP(LN((1.1*(Fperm_SI_Woolf2021!$E$9:$E$93-AR$58)-63.1579*EXP(-0.19*Fperm_SI_Woolf2021!$E$9:$E$93)+63.1579*EXP(-0.19*AR$58))/(Fperm_SI_Woolf2021!$E$9:$E$93-AR$58))*(AR$58-Fperm_SI_Woolf2021!$E$9:$E$93)/10))),Fperm_SI_Woolf2021!$D$9:$D$93))</f>
        <v>0.34921437205031247</v>
      </c>
      <c r="AS101" s="51" cm="1">
        <f t="array" ref="AS101">MIN(1,SLOPE(Fperm_SI_Woolf2021!$F$9:$F$93*EXP(-Fperm_SI_Woolf2021!$I$9:$I$93*$C101*IF(AS$58=Fperm_SI_Woolf2021!$E$9:$E$93,1,EXP(LN((1.1*(Fperm_SI_Woolf2021!$E$9:$E$93-AS$58)-63.1579*EXP(-0.19*Fperm_SI_Woolf2021!$E$9:$E$93)+63.1579*EXP(-0.19*AS$58))/(Fperm_SI_Woolf2021!$E$9:$E$93-AS$58))*(AS$58-Fperm_SI_Woolf2021!$E$9:$E$93)/10))) + Fperm_SI_Woolf2021!$G$9:$G$93*EXP(-Fperm_SI_Woolf2021!$J$9:$J$93*$C101*IF(AS$58=Fperm_SI_Woolf2021!$E$9:$E$93,1,EXP(LN((1.1*(Fperm_SI_Woolf2021!$E$9:$E$93-AS$58)-63.1579*EXP(-0.19*Fperm_SI_Woolf2021!$E$9:$E$93)+63.1579*EXP(-0.19*AS$58))/(Fperm_SI_Woolf2021!$E$9:$E$93-AS$58))*(AS$58-Fperm_SI_Woolf2021!$E$9:$E$93)/10))) + Fperm_SI_Woolf2021!$H$9:$H$93*EXP(-Fperm_SI_Woolf2021!$K$9:$K$93*$C101*IF(AS$58=Fperm_SI_Woolf2021!$E$9:$E$93,1,EXP(LN((1.1*(Fperm_SI_Woolf2021!$E$9:$E$93-AS$58)-63.1579*EXP(-0.19*Fperm_SI_Woolf2021!$E$9:$E$93)+63.1579*EXP(-0.19*AS$58))/(Fperm_SI_Woolf2021!$E$9:$E$93-AS$58))*(AS$58-Fperm_SI_Woolf2021!$E$9:$E$93)/10))),Fperm_SI_Woolf2021!$D$9:$D$93)*AS$57+INTERCEPT(Fperm_SI_Woolf2021!$F$9:$F$93*EXP(-Fperm_SI_Woolf2021!$I$9:$I$93*$C101*IF(AS$58=Fperm_SI_Woolf2021!$E$9:$E$93,1,EXP(LN((1.1*(Fperm_SI_Woolf2021!$E$9:$E$93-AS$58)-63.1579*EXP(-0.19*Fperm_SI_Woolf2021!$E$9:$E$93)+63.1579*EXP(-0.19*AS$58))/(Fperm_SI_Woolf2021!$E$9:$E$93-AS$58))*(AS$58-Fperm_SI_Woolf2021!$E$9:$E$93)/10))) + Fperm_SI_Woolf2021!$G$9:$G$93*EXP(-Fperm_SI_Woolf2021!$J$9:$J$93*$C101*IF(AS$58=Fperm_SI_Woolf2021!$E$9:$E$93,1,EXP(LN((1.1*(Fperm_SI_Woolf2021!$E$9:$E$93-AS$58)-63.1579*EXP(-0.19*Fperm_SI_Woolf2021!$E$9:$E$93)+63.1579*EXP(-0.19*AS$58))/(Fperm_SI_Woolf2021!$E$9:$E$93-AS$58))*(AS$58-Fperm_SI_Woolf2021!$E$9:$E$93)/10))) + Fperm_SI_Woolf2021!$H$9:$H$93*EXP(-Fperm_SI_Woolf2021!$K$9:$K$93*$C101*IF(AS$58=Fperm_SI_Woolf2021!$E$9:$E$93,1,EXP(LN((1.1*(Fperm_SI_Woolf2021!$E$9:$E$93-AS$58)-63.1579*EXP(-0.19*Fperm_SI_Woolf2021!$E$9:$E$93)+63.1579*EXP(-0.19*AS$58))/(Fperm_SI_Woolf2021!$E$9:$E$93-AS$58))*(AS$58-Fperm_SI_Woolf2021!$E$9:$E$93)/10))),Fperm_SI_Woolf2021!$D$9:$D$93))</f>
        <v>0.32184126856364448</v>
      </c>
      <c r="AT101" s="51" cm="1">
        <f t="array" ref="AT101">MIN(1,SLOPE(Fperm_SI_Woolf2021!$F$9:$F$93*EXP(-Fperm_SI_Woolf2021!$I$9:$I$93*$C101*IF(AT$58=Fperm_SI_Woolf2021!$E$9:$E$93,1,EXP(LN((1.1*(Fperm_SI_Woolf2021!$E$9:$E$93-AT$58)-63.1579*EXP(-0.19*Fperm_SI_Woolf2021!$E$9:$E$93)+63.1579*EXP(-0.19*AT$58))/(Fperm_SI_Woolf2021!$E$9:$E$93-AT$58))*(AT$58-Fperm_SI_Woolf2021!$E$9:$E$93)/10))) + Fperm_SI_Woolf2021!$G$9:$G$93*EXP(-Fperm_SI_Woolf2021!$J$9:$J$93*$C101*IF(AT$58=Fperm_SI_Woolf2021!$E$9:$E$93,1,EXP(LN((1.1*(Fperm_SI_Woolf2021!$E$9:$E$93-AT$58)-63.1579*EXP(-0.19*Fperm_SI_Woolf2021!$E$9:$E$93)+63.1579*EXP(-0.19*AT$58))/(Fperm_SI_Woolf2021!$E$9:$E$93-AT$58))*(AT$58-Fperm_SI_Woolf2021!$E$9:$E$93)/10))) + Fperm_SI_Woolf2021!$H$9:$H$93*EXP(-Fperm_SI_Woolf2021!$K$9:$K$93*$C101*IF(AT$58=Fperm_SI_Woolf2021!$E$9:$E$93,1,EXP(LN((1.1*(Fperm_SI_Woolf2021!$E$9:$E$93-AT$58)-63.1579*EXP(-0.19*Fperm_SI_Woolf2021!$E$9:$E$93)+63.1579*EXP(-0.19*AT$58))/(Fperm_SI_Woolf2021!$E$9:$E$93-AT$58))*(AT$58-Fperm_SI_Woolf2021!$E$9:$E$93)/10))),Fperm_SI_Woolf2021!$D$9:$D$93)*AT$57+INTERCEPT(Fperm_SI_Woolf2021!$F$9:$F$93*EXP(-Fperm_SI_Woolf2021!$I$9:$I$93*$C101*IF(AT$58=Fperm_SI_Woolf2021!$E$9:$E$93,1,EXP(LN((1.1*(Fperm_SI_Woolf2021!$E$9:$E$93-AT$58)-63.1579*EXP(-0.19*Fperm_SI_Woolf2021!$E$9:$E$93)+63.1579*EXP(-0.19*AT$58))/(Fperm_SI_Woolf2021!$E$9:$E$93-AT$58))*(AT$58-Fperm_SI_Woolf2021!$E$9:$E$93)/10))) + Fperm_SI_Woolf2021!$G$9:$G$93*EXP(-Fperm_SI_Woolf2021!$J$9:$J$93*$C101*IF(AT$58=Fperm_SI_Woolf2021!$E$9:$E$93,1,EXP(LN((1.1*(Fperm_SI_Woolf2021!$E$9:$E$93-AT$58)-63.1579*EXP(-0.19*Fperm_SI_Woolf2021!$E$9:$E$93)+63.1579*EXP(-0.19*AT$58))/(Fperm_SI_Woolf2021!$E$9:$E$93-AT$58))*(AT$58-Fperm_SI_Woolf2021!$E$9:$E$93)/10))) + Fperm_SI_Woolf2021!$H$9:$H$93*EXP(-Fperm_SI_Woolf2021!$K$9:$K$93*$C101*IF(AT$58=Fperm_SI_Woolf2021!$E$9:$E$93,1,EXP(LN((1.1*(Fperm_SI_Woolf2021!$E$9:$E$93-AT$58)-63.1579*EXP(-0.19*Fperm_SI_Woolf2021!$E$9:$E$93)+63.1579*EXP(-0.19*AT$58))/(Fperm_SI_Woolf2021!$E$9:$E$93-AT$58))*(AT$58-Fperm_SI_Woolf2021!$E$9:$E$93)/10))),Fperm_SI_Woolf2021!$D$9:$D$93))</f>
        <v>0.29446816507697648</v>
      </c>
      <c r="AU101" s="51" cm="1">
        <f t="array" ref="AU101">MIN(1,SLOPE(Fperm_SI_Woolf2021!$F$9:$F$93*EXP(-Fperm_SI_Woolf2021!$I$9:$I$93*$C101*IF(AU$58=Fperm_SI_Woolf2021!$E$9:$E$93,1,EXP(LN((1.1*(Fperm_SI_Woolf2021!$E$9:$E$93-AU$58)-63.1579*EXP(-0.19*Fperm_SI_Woolf2021!$E$9:$E$93)+63.1579*EXP(-0.19*AU$58))/(Fperm_SI_Woolf2021!$E$9:$E$93-AU$58))*(AU$58-Fperm_SI_Woolf2021!$E$9:$E$93)/10))) + Fperm_SI_Woolf2021!$G$9:$G$93*EXP(-Fperm_SI_Woolf2021!$J$9:$J$93*$C101*IF(AU$58=Fperm_SI_Woolf2021!$E$9:$E$93,1,EXP(LN((1.1*(Fperm_SI_Woolf2021!$E$9:$E$93-AU$58)-63.1579*EXP(-0.19*Fperm_SI_Woolf2021!$E$9:$E$93)+63.1579*EXP(-0.19*AU$58))/(Fperm_SI_Woolf2021!$E$9:$E$93-AU$58))*(AU$58-Fperm_SI_Woolf2021!$E$9:$E$93)/10))) + Fperm_SI_Woolf2021!$H$9:$H$93*EXP(-Fperm_SI_Woolf2021!$K$9:$K$93*$C101*IF(AU$58=Fperm_SI_Woolf2021!$E$9:$E$93,1,EXP(LN((1.1*(Fperm_SI_Woolf2021!$E$9:$E$93-AU$58)-63.1579*EXP(-0.19*Fperm_SI_Woolf2021!$E$9:$E$93)+63.1579*EXP(-0.19*AU$58))/(Fperm_SI_Woolf2021!$E$9:$E$93-AU$58))*(AU$58-Fperm_SI_Woolf2021!$E$9:$E$93)/10))),Fperm_SI_Woolf2021!$D$9:$D$93)*AU$57+INTERCEPT(Fperm_SI_Woolf2021!$F$9:$F$93*EXP(-Fperm_SI_Woolf2021!$I$9:$I$93*$C101*IF(AU$58=Fperm_SI_Woolf2021!$E$9:$E$93,1,EXP(LN((1.1*(Fperm_SI_Woolf2021!$E$9:$E$93-AU$58)-63.1579*EXP(-0.19*Fperm_SI_Woolf2021!$E$9:$E$93)+63.1579*EXP(-0.19*AU$58))/(Fperm_SI_Woolf2021!$E$9:$E$93-AU$58))*(AU$58-Fperm_SI_Woolf2021!$E$9:$E$93)/10))) + Fperm_SI_Woolf2021!$G$9:$G$93*EXP(-Fperm_SI_Woolf2021!$J$9:$J$93*$C101*IF(AU$58=Fperm_SI_Woolf2021!$E$9:$E$93,1,EXP(LN((1.1*(Fperm_SI_Woolf2021!$E$9:$E$93-AU$58)-63.1579*EXP(-0.19*Fperm_SI_Woolf2021!$E$9:$E$93)+63.1579*EXP(-0.19*AU$58))/(Fperm_SI_Woolf2021!$E$9:$E$93-AU$58))*(AU$58-Fperm_SI_Woolf2021!$E$9:$E$93)/10))) + Fperm_SI_Woolf2021!$H$9:$H$93*EXP(-Fperm_SI_Woolf2021!$K$9:$K$93*$C101*IF(AU$58=Fperm_SI_Woolf2021!$E$9:$E$93,1,EXP(LN((1.1*(Fperm_SI_Woolf2021!$E$9:$E$93-AU$58)-63.1579*EXP(-0.19*Fperm_SI_Woolf2021!$E$9:$E$93)+63.1579*EXP(-0.19*AU$58))/(Fperm_SI_Woolf2021!$E$9:$E$93-AU$58))*(AU$58-Fperm_SI_Woolf2021!$E$9:$E$93)/10))),Fperm_SI_Woolf2021!$D$9:$D$93))</f>
        <v>0.26709506159030849</v>
      </c>
      <c r="AV101" s="51" cm="1">
        <f t="array" ref="AV101">MIN(1,SLOPE(Fperm_SI_Woolf2021!$F$9:$F$93*EXP(-Fperm_SI_Woolf2021!$I$9:$I$93*$C101*IF(AV$58=Fperm_SI_Woolf2021!$E$9:$E$93,1,EXP(LN((1.1*(Fperm_SI_Woolf2021!$E$9:$E$93-AV$58)-63.1579*EXP(-0.19*Fperm_SI_Woolf2021!$E$9:$E$93)+63.1579*EXP(-0.19*AV$58))/(Fperm_SI_Woolf2021!$E$9:$E$93-AV$58))*(AV$58-Fperm_SI_Woolf2021!$E$9:$E$93)/10))) + Fperm_SI_Woolf2021!$G$9:$G$93*EXP(-Fperm_SI_Woolf2021!$J$9:$J$93*$C101*IF(AV$58=Fperm_SI_Woolf2021!$E$9:$E$93,1,EXP(LN((1.1*(Fperm_SI_Woolf2021!$E$9:$E$93-AV$58)-63.1579*EXP(-0.19*Fperm_SI_Woolf2021!$E$9:$E$93)+63.1579*EXP(-0.19*AV$58))/(Fperm_SI_Woolf2021!$E$9:$E$93-AV$58))*(AV$58-Fperm_SI_Woolf2021!$E$9:$E$93)/10))) + Fperm_SI_Woolf2021!$H$9:$H$93*EXP(-Fperm_SI_Woolf2021!$K$9:$K$93*$C101*IF(AV$58=Fperm_SI_Woolf2021!$E$9:$E$93,1,EXP(LN((1.1*(Fperm_SI_Woolf2021!$E$9:$E$93-AV$58)-63.1579*EXP(-0.19*Fperm_SI_Woolf2021!$E$9:$E$93)+63.1579*EXP(-0.19*AV$58))/(Fperm_SI_Woolf2021!$E$9:$E$93-AV$58))*(AV$58-Fperm_SI_Woolf2021!$E$9:$E$93)/10))),Fperm_SI_Woolf2021!$D$9:$D$93)*AV$57+INTERCEPT(Fperm_SI_Woolf2021!$F$9:$F$93*EXP(-Fperm_SI_Woolf2021!$I$9:$I$93*$C101*IF(AV$58=Fperm_SI_Woolf2021!$E$9:$E$93,1,EXP(LN((1.1*(Fperm_SI_Woolf2021!$E$9:$E$93-AV$58)-63.1579*EXP(-0.19*Fperm_SI_Woolf2021!$E$9:$E$93)+63.1579*EXP(-0.19*AV$58))/(Fperm_SI_Woolf2021!$E$9:$E$93-AV$58))*(AV$58-Fperm_SI_Woolf2021!$E$9:$E$93)/10))) + Fperm_SI_Woolf2021!$G$9:$G$93*EXP(-Fperm_SI_Woolf2021!$J$9:$J$93*$C101*IF(AV$58=Fperm_SI_Woolf2021!$E$9:$E$93,1,EXP(LN((1.1*(Fperm_SI_Woolf2021!$E$9:$E$93-AV$58)-63.1579*EXP(-0.19*Fperm_SI_Woolf2021!$E$9:$E$93)+63.1579*EXP(-0.19*AV$58))/(Fperm_SI_Woolf2021!$E$9:$E$93-AV$58))*(AV$58-Fperm_SI_Woolf2021!$E$9:$E$93)/10))) + Fperm_SI_Woolf2021!$H$9:$H$93*EXP(-Fperm_SI_Woolf2021!$K$9:$K$93*$C101*IF(AV$58=Fperm_SI_Woolf2021!$E$9:$E$93,1,EXP(LN((1.1*(Fperm_SI_Woolf2021!$E$9:$E$93-AV$58)-63.1579*EXP(-0.19*Fperm_SI_Woolf2021!$E$9:$E$93)+63.1579*EXP(-0.19*AV$58))/(Fperm_SI_Woolf2021!$E$9:$E$93-AV$58))*(AV$58-Fperm_SI_Woolf2021!$E$9:$E$93)/10))),Fperm_SI_Woolf2021!$D$9:$D$93))</f>
        <v>0.23972195810364044</v>
      </c>
      <c r="AW101" s="51" cm="1">
        <f t="array" ref="AW101">MIN(1,SLOPE(Fperm_SI_Woolf2021!$F$9:$F$93*EXP(-Fperm_SI_Woolf2021!$I$9:$I$93*$C101*IF(AW$58=Fperm_SI_Woolf2021!$E$9:$E$93,1,EXP(LN((1.1*(Fperm_SI_Woolf2021!$E$9:$E$93-AW$58)-63.1579*EXP(-0.19*Fperm_SI_Woolf2021!$E$9:$E$93)+63.1579*EXP(-0.19*AW$58))/(Fperm_SI_Woolf2021!$E$9:$E$93-AW$58))*(AW$58-Fperm_SI_Woolf2021!$E$9:$E$93)/10))) + Fperm_SI_Woolf2021!$G$9:$G$93*EXP(-Fperm_SI_Woolf2021!$J$9:$J$93*$C101*IF(AW$58=Fperm_SI_Woolf2021!$E$9:$E$93,1,EXP(LN((1.1*(Fperm_SI_Woolf2021!$E$9:$E$93-AW$58)-63.1579*EXP(-0.19*Fperm_SI_Woolf2021!$E$9:$E$93)+63.1579*EXP(-0.19*AW$58))/(Fperm_SI_Woolf2021!$E$9:$E$93-AW$58))*(AW$58-Fperm_SI_Woolf2021!$E$9:$E$93)/10))) + Fperm_SI_Woolf2021!$H$9:$H$93*EXP(-Fperm_SI_Woolf2021!$K$9:$K$93*$C101*IF(AW$58=Fperm_SI_Woolf2021!$E$9:$E$93,1,EXP(LN((1.1*(Fperm_SI_Woolf2021!$E$9:$E$93-AW$58)-63.1579*EXP(-0.19*Fperm_SI_Woolf2021!$E$9:$E$93)+63.1579*EXP(-0.19*AW$58))/(Fperm_SI_Woolf2021!$E$9:$E$93-AW$58))*(AW$58-Fperm_SI_Woolf2021!$E$9:$E$93)/10))),Fperm_SI_Woolf2021!$D$9:$D$93)*AW$57+INTERCEPT(Fperm_SI_Woolf2021!$F$9:$F$93*EXP(-Fperm_SI_Woolf2021!$I$9:$I$93*$C101*IF(AW$58=Fperm_SI_Woolf2021!$E$9:$E$93,1,EXP(LN((1.1*(Fperm_SI_Woolf2021!$E$9:$E$93-AW$58)-63.1579*EXP(-0.19*Fperm_SI_Woolf2021!$E$9:$E$93)+63.1579*EXP(-0.19*AW$58))/(Fperm_SI_Woolf2021!$E$9:$E$93-AW$58))*(AW$58-Fperm_SI_Woolf2021!$E$9:$E$93)/10))) + Fperm_SI_Woolf2021!$G$9:$G$93*EXP(-Fperm_SI_Woolf2021!$J$9:$J$93*$C101*IF(AW$58=Fperm_SI_Woolf2021!$E$9:$E$93,1,EXP(LN((1.1*(Fperm_SI_Woolf2021!$E$9:$E$93-AW$58)-63.1579*EXP(-0.19*Fperm_SI_Woolf2021!$E$9:$E$93)+63.1579*EXP(-0.19*AW$58))/(Fperm_SI_Woolf2021!$E$9:$E$93-AW$58))*(AW$58-Fperm_SI_Woolf2021!$E$9:$E$93)/10))) + Fperm_SI_Woolf2021!$H$9:$H$93*EXP(-Fperm_SI_Woolf2021!$K$9:$K$93*$C101*IF(AW$58=Fperm_SI_Woolf2021!$E$9:$E$93,1,EXP(LN((1.1*(Fperm_SI_Woolf2021!$E$9:$E$93-AW$58)-63.1579*EXP(-0.19*Fperm_SI_Woolf2021!$E$9:$E$93)+63.1579*EXP(-0.19*AW$58))/(Fperm_SI_Woolf2021!$E$9:$E$93-AW$58))*(AW$58-Fperm_SI_Woolf2021!$E$9:$E$93)/10))),Fperm_SI_Woolf2021!$D$9:$D$93))</f>
        <v>0.5361685804753622</v>
      </c>
      <c r="AX101" s="51" cm="1">
        <f t="array" ref="AX101">MIN(1,SLOPE(Fperm_SI_Woolf2021!$F$9:$F$93*EXP(-Fperm_SI_Woolf2021!$I$9:$I$93*$C101*IF(AX$58=Fperm_SI_Woolf2021!$E$9:$E$93,1,EXP(LN((1.1*(Fperm_SI_Woolf2021!$E$9:$E$93-AX$58)-63.1579*EXP(-0.19*Fperm_SI_Woolf2021!$E$9:$E$93)+63.1579*EXP(-0.19*AX$58))/(Fperm_SI_Woolf2021!$E$9:$E$93-AX$58))*(AX$58-Fperm_SI_Woolf2021!$E$9:$E$93)/10))) + Fperm_SI_Woolf2021!$G$9:$G$93*EXP(-Fperm_SI_Woolf2021!$J$9:$J$93*$C101*IF(AX$58=Fperm_SI_Woolf2021!$E$9:$E$93,1,EXP(LN((1.1*(Fperm_SI_Woolf2021!$E$9:$E$93-AX$58)-63.1579*EXP(-0.19*Fperm_SI_Woolf2021!$E$9:$E$93)+63.1579*EXP(-0.19*AX$58))/(Fperm_SI_Woolf2021!$E$9:$E$93-AX$58))*(AX$58-Fperm_SI_Woolf2021!$E$9:$E$93)/10))) + Fperm_SI_Woolf2021!$H$9:$H$93*EXP(-Fperm_SI_Woolf2021!$K$9:$K$93*$C101*IF(AX$58=Fperm_SI_Woolf2021!$E$9:$E$93,1,EXP(LN((1.1*(Fperm_SI_Woolf2021!$E$9:$E$93-AX$58)-63.1579*EXP(-0.19*Fperm_SI_Woolf2021!$E$9:$E$93)+63.1579*EXP(-0.19*AX$58))/(Fperm_SI_Woolf2021!$E$9:$E$93-AX$58))*(AX$58-Fperm_SI_Woolf2021!$E$9:$E$93)/10))),Fperm_SI_Woolf2021!$D$9:$D$93)*AX$57+INTERCEPT(Fperm_SI_Woolf2021!$F$9:$F$93*EXP(-Fperm_SI_Woolf2021!$I$9:$I$93*$C101*IF(AX$58=Fperm_SI_Woolf2021!$E$9:$E$93,1,EXP(LN((1.1*(Fperm_SI_Woolf2021!$E$9:$E$93-AX$58)-63.1579*EXP(-0.19*Fperm_SI_Woolf2021!$E$9:$E$93)+63.1579*EXP(-0.19*AX$58))/(Fperm_SI_Woolf2021!$E$9:$E$93-AX$58))*(AX$58-Fperm_SI_Woolf2021!$E$9:$E$93)/10))) + Fperm_SI_Woolf2021!$G$9:$G$93*EXP(-Fperm_SI_Woolf2021!$J$9:$J$93*$C101*IF(AX$58=Fperm_SI_Woolf2021!$E$9:$E$93,1,EXP(LN((1.1*(Fperm_SI_Woolf2021!$E$9:$E$93-AX$58)-63.1579*EXP(-0.19*Fperm_SI_Woolf2021!$E$9:$E$93)+63.1579*EXP(-0.19*AX$58))/(Fperm_SI_Woolf2021!$E$9:$E$93-AX$58))*(AX$58-Fperm_SI_Woolf2021!$E$9:$E$93)/10))) + Fperm_SI_Woolf2021!$H$9:$H$93*EXP(-Fperm_SI_Woolf2021!$K$9:$K$93*$C101*IF(AX$58=Fperm_SI_Woolf2021!$E$9:$E$93,1,EXP(LN((1.1*(Fperm_SI_Woolf2021!$E$9:$E$93-AX$58)-63.1579*EXP(-0.19*Fperm_SI_Woolf2021!$E$9:$E$93)+63.1579*EXP(-0.19*AX$58))/(Fperm_SI_Woolf2021!$E$9:$E$93-AX$58))*(AX$58-Fperm_SI_Woolf2021!$E$9:$E$93)/10))),Fperm_SI_Woolf2021!$D$9:$D$93))</f>
        <v>0.51181294879546635</v>
      </c>
      <c r="AY101" s="51" cm="1">
        <f t="array" ref="AY101">MIN(1,SLOPE(Fperm_SI_Woolf2021!$F$9:$F$93*EXP(-Fperm_SI_Woolf2021!$I$9:$I$93*$C101*IF(AY$58=Fperm_SI_Woolf2021!$E$9:$E$93,1,EXP(LN((1.1*(Fperm_SI_Woolf2021!$E$9:$E$93-AY$58)-63.1579*EXP(-0.19*Fperm_SI_Woolf2021!$E$9:$E$93)+63.1579*EXP(-0.19*AY$58))/(Fperm_SI_Woolf2021!$E$9:$E$93-AY$58))*(AY$58-Fperm_SI_Woolf2021!$E$9:$E$93)/10))) + Fperm_SI_Woolf2021!$G$9:$G$93*EXP(-Fperm_SI_Woolf2021!$J$9:$J$93*$C101*IF(AY$58=Fperm_SI_Woolf2021!$E$9:$E$93,1,EXP(LN((1.1*(Fperm_SI_Woolf2021!$E$9:$E$93-AY$58)-63.1579*EXP(-0.19*Fperm_SI_Woolf2021!$E$9:$E$93)+63.1579*EXP(-0.19*AY$58))/(Fperm_SI_Woolf2021!$E$9:$E$93-AY$58))*(AY$58-Fperm_SI_Woolf2021!$E$9:$E$93)/10))) + Fperm_SI_Woolf2021!$H$9:$H$93*EXP(-Fperm_SI_Woolf2021!$K$9:$K$93*$C101*IF(AY$58=Fperm_SI_Woolf2021!$E$9:$E$93,1,EXP(LN((1.1*(Fperm_SI_Woolf2021!$E$9:$E$93-AY$58)-63.1579*EXP(-0.19*Fperm_SI_Woolf2021!$E$9:$E$93)+63.1579*EXP(-0.19*AY$58))/(Fperm_SI_Woolf2021!$E$9:$E$93-AY$58))*(AY$58-Fperm_SI_Woolf2021!$E$9:$E$93)/10))),Fperm_SI_Woolf2021!$D$9:$D$93)*AY$57+INTERCEPT(Fperm_SI_Woolf2021!$F$9:$F$93*EXP(-Fperm_SI_Woolf2021!$I$9:$I$93*$C101*IF(AY$58=Fperm_SI_Woolf2021!$E$9:$E$93,1,EXP(LN((1.1*(Fperm_SI_Woolf2021!$E$9:$E$93-AY$58)-63.1579*EXP(-0.19*Fperm_SI_Woolf2021!$E$9:$E$93)+63.1579*EXP(-0.19*AY$58))/(Fperm_SI_Woolf2021!$E$9:$E$93-AY$58))*(AY$58-Fperm_SI_Woolf2021!$E$9:$E$93)/10))) + Fperm_SI_Woolf2021!$G$9:$G$93*EXP(-Fperm_SI_Woolf2021!$J$9:$J$93*$C101*IF(AY$58=Fperm_SI_Woolf2021!$E$9:$E$93,1,EXP(LN((1.1*(Fperm_SI_Woolf2021!$E$9:$E$93-AY$58)-63.1579*EXP(-0.19*Fperm_SI_Woolf2021!$E$9:$E$93)+63.1579*EXP(-0.19*AY$58))/(Fperm_SI_Woolf2021!$E$9:$E$93-AY$58))*(AY$58-Fperm_SI_Woolf2021!$E$9:$E$93)/10))) + Fperm_SI_Woolf2021!$H$9:$H$93*EXP(-Fperm_SI_Woolf2021!$K$9:$K$93*$C101*IF(AY$58=Fperm_SI_Woolf2021!$E$9:$E$93,1,EXP(LN((1.1*(Fperm_SI_Woolf2021!$E$9:$E$93-AY$58)-63.1579*EXP(-0.19*Fperm_SI_Woolf2021!$E$9:$E$93)+63.1579*EXP(-0.19*AY$58))/(Fperm_SI_Woolf2021!$E$9:$E$93-AY$58))*(AY$58-Fperm_SI_Woolf2021!$E$9:$E$93)/10))),Fperm_SI_Woolf2021!$D$9:$D$93))</f>
        <v>0.48745731711557055</v>
      </c>
      <c r="AZ101" s="51" cm="1">
        <f t="array" ref="AZ101">MIN(1,SLOPE(Fperm_SI_Woolf2021!$F$9:$F$93*EXP(-Fperm_SI_Woolf2021!$I$9:$I$93*$C101*IF(AZ$58=Fperm_SI_Woolf2021!$E$9:$E$93,1,EXP(LN((1.1*(Fperm_SI_Woolf2021!$E$9:$E$93-AZ$58)-63.1579*EXP(-0.19*Fperm_SI_Woolf2021!$E$9:$E$93)+63.1579*EXP(-0.19*AZ$58))/(Fperm_SI_Woolf2021!$E$9:$E$93-AZ$58))*(AZ$58-Fperm_SI_Woolf2021!$E$9:$E$93)/10))) + Fperm_SI_Woolf2021!$G$9:$G$93*EXP(-Fperm_SI_Woolf2021!$J$9:$J$93*$C101*IF(AZ$58=Fperm_SI_Woolf2021!$E$9:$E$93,1,EXP(LN((1.1*(Fperm_SI_Woolf2021!$E$9:$E$93-AZ$58)-63.1579*EXP(-0.19*Fperm_SI_Woolf2021!$E$9:$E$93)+63.1579*EXP(-0.19*AZ$58))/(Fperm_SI_Woolf2021!$E$9:$E$93-AZ$58))*(AZ$58-Fperm_SI_Woolf2021!$E$9:$E$93)/10))) + Fperm_SI_Woolf2021!$H$9:$H$93*EXP(-Fperm_SI_Woolf2021!$K$9:$K$93*$C101*IF(AZ$58=Fperm_SI_Woolf2021!$E$9:$E$93,1,EXP(LN((1.1*(Fperm_SI_Woolf2021!$E$9:$E$93-AZ$58)-63.1579*EXP(-0.19*Fperm_SI_Woolf2021!$E$9:$E$93)+63.1579*EXP(-0.19*AZ$58))/(Fperm_SI_Woolf2021!$E$9:$E$93-AZ$58))*(AZ$58-Fperm_SI_Woolf2021!$E$9:$E$93)/10))),Fperm_SI_Woolf2021!$D$9:$D$93)*AZ$57+INTERCEPT(Fperm_SI_Woolf2021!$F$9:$F$93*EXP(-Fperm_SI_Woolf2021!$I$9:$I$93*$C101*IF(AZ$58=Fperm_SI_Woolf2021!$E$9:$E$93,1,EXP(LN((1.1*(Fperm_SI_Woolf2021!$E$9:$E$93-AZ$58)-63.1579*EXP(-0.19*Fperm_SI_Woolf2021!$E$9:$E$93)+63.1579*EXP(-0.19*AZ$58))/(Fperm_SI_Woolf2021!$E$9:$E$93-AZ$58))*(AZ$58-Fperm_SI_Woolf2021!$E$9:$E$93)/10))) + Fperm_SI_Woolf2021!$G$9:$G$93*EXP(-Fperm_SI_Woolf2021!$J$9:$J$93*$C101*IF(AZ$58=Fperm_SI_Woolf2021!$E$9:$E$93,1,EXP(LN((1.1*(Fperm_SI_Woolf2021!$E$9:$E$93-AZ$58)-63.1579*EXP(-0.19*Fperm_SI_Woolf2021!$E$9:$E$93)+63.1579*EXP(-0.19*AZ$58))/(Fperm_SI_Woolf2021!$E$9:$E$93-AZ$58))*(AZ$58-Fperm_SI_Woolf2021!$E$9:$E$93)/10))) + Fperm_SI_Woolf2021!$H$9:$H$93*EXP(-Fperm_SI_Woolf2021!$K$9:$K$93*$C101*IF(AZ$58=Fperm_SI_Woolf2021!$E$9:$E$93,1,EXP(LN((1.1*(Fperm_SI_Woolf2021!$E$9:$E$93-AZ$58)-63.1579*EXP(-0.19*Fperm_SI_Woolf2021!$E$9:$E$93)+63.1579*EXP(-0.19*AZ$58))/(Fperm_SI_Woolf2021!$E$9:$E$93-AZ$58))*(AZ$58-Fperm_SI_Woolf2021!$E$9:$E$93)/10))),Fperm_SI_Woolf2021!$D$9:$D$93))</f>
        <v>0.46310168543567476</v>
      </c>
      <c r="BA101" s="51" cm="1">
        <f t="array" ref="BA101">MIN(1,SLOPE(Fperm_SI_Woolf2021!$F$9:$F$93*EXP(-Fperm_SI_Woolf2021!$I$9:$I$93*$C101*IF(BA$58=Fperm_SI_Woolf2021!$E$9:$E$93,1,EXP(LN((1.1*(Fperm_SI_Woolf2021!$E$9:$E$93-BA$58)-63.1579*EXP(-0.19*Fperm_SI_Woolf2021!$E$9:$E$93)+63.1579*EXP(-0.19*BA$58))/(Fperm_SI_Woolf2021!$E$9:$E$93-BA$58))*(BA$58-Fperm_SI_Woolf2021!$E$9:$E$93)/10))) + Fperm_SI_Woolf2021!$G$9:$G$93*EXP(-Fperm_SI_Woolf2021!$J$9:$J$93*$C101*IF(BA$58=Fperm_SI_Woolf2021!$E$9:$E$93,1,EXP(LN((1.1*(Fperm_SI_Woolf2021!$E$9:$E$93-BA$58)-63.1579*EXP(-0.19*Fperm_SI_Woolf2021!$E$9:$E$93)+63.1579*EXP(-0.19*BA$58))/(Fperm_SI_Woolf2021!$E$9:$E$93-BA$58))*(BA$58-Fperm_SI_Woolf2021!$E$9:$E$93)/10))) + Fperm_SI_Woolf2021!$H$9:$H$93*EXP(-Fperm_SI_Woolf2021!$K$9:$K$93*$C101*IF(BA$58=Fperm_SI_Woolf2021!$E$9:$E$93,1,EXP(LN((1.1*(Fperm_SI_Woolf2021!$E$9:$E$93-BA$58)-63.1579*EXP(-0.19*Fperm_SI_Woolf2021!$E$9:$E$93)+63.1579*EXP(-0.19*BA$58))/(Fperm_SI_Woolf2021!$E$9:$E$93-BA$58))*(BA$58-Fperm_SI_Woolf2021!$E$9:$E$93)/10))),Fperm_SI_Woolf2021!$D$9:$D$93)*BA$57+INTERCEPT(Fperm_SI_Woolf2021!$F$9:$F$93*EXP(-Fperm_SI_Woolf2021!$I$9:$I$93*$C101*IF(BA$58=Fperm_SI_Woolf2021!$E$9:$E$93,1,EXP(LN((1.1*(Fperm_SI_Woolf2021!$E$9:$E$93-BA$58)-63.1579*EXP(-0.19*Fperm_SI_Woolf2021!$E$9:$E$93)+63.1579*EXP(-0.19*BA$58))/(Fperm_SI_Woolf2021!$E$9:$E$93-BA$58))*(BA$58-Fperm_SI_Woolf2021!$E$9:$E$93)/10))) + Fperm_SI_Woolf2021!$G$9:$G$93*EXP(-Fperm_SI_Woolf2021!$J$9:$J$93*$C101*IF(BA$58=Fperm_SI_Woolf2021!$E$9:$E$93,1,EXP(LN((1.1*(Fperm_SI_Woolf2021!$E$9:$E$93-BA$58)-63.1579*EXP(-0.19*Fperm_SI_Woolf2021!$E$9:$E$93)+63.1579*EXP(-0.19*BA$58))/(Fperm_SI_Woolf2021!$E$9:$E$93-BA$58))*(BA$58-Fperm_SI_Woolf2021!$E$9:$E$93)/10))) + Fperm_SI_Woolf2021!$H$9:$H$93*EXP(-Fperm_SI_Woolf2021!$K$9:$K$93*$C101*IF(BA$58=Fperm_SI_Woolf2021!$E$9:$E$93,1,EXP(LN((1.1*(Fperm_SI_Woolf2021!$E$9:$E$93-BA$58)-63.1579*EXP(-0.19*Fperm_SI_Woolf2021!$E$9:$E$93)+63.1579*EXP(-0.19*BA$58))/(Fperm_SI_Woolf2021!$E$9:$E$93-BA$58))*(BA$58-Fperm_SI_Woolf2021!$E$9:$E$93)/10))),Fperm_SI_Woolf2021!$D$9:$D$93))</f>
        <v>0.43874605375577891</v>
      </c>
      <c r="BB101" s="51" cm="1">
        <f t="array" ref="BB101">MIN(1,SLOPE(Fperm_SI_Woolf2021!$F$9:$F$93*EXP(-Fperm_SI_Woolf2021!$I$9:$I$93*$C101*IF(BB$58=Fperm_SI_Woolf2021!$E$9:$E$93,1,EXP(LN((1.1*(Fperm_SI_Woolf2021!$E$9:$E$93-BB$58)-63.1579*EXP(-0.19*Fperm_SI_Woolf2021!$E$9:$E$93)+63.1579*EXP(-0.19*BB$58))/(Fperm_SI_Woolf2021!$E$9:$E$93-BB$58))*(BB$58-Fperm_SI_Woolf2021!$E$9:$E$93)/10))) + Fperm_SI_Woolf2021!$G$9:$G$93*EXP(-Fperm_SI_Woolf2021!$J$9:$J$93*$C101*IF(BB$58=Fperm_SI_Woolf2021!$E$9:$E$93,1,EXP(LN((1.1*(Fperm_SI_Woolf2021!$E$9:$E$93-BB$58)-63.1579*EXP(-0.19*Fperm_SI_Woolf2021!$E$9:$E$93)+63.1579*EXP(-0.19*BB$58))/(Fperm_SI_Woolf2021!$E$9:$E$93-BB$58))*(BB$58-Fperm_SI_Woolf2021!$E$9:$E$93)/10))) + Fperm_SI_Woolf2021!$H$9:$H$93*EXP(-Fperm_SI_Woolf2021!$K$9:$K$93*$C101*IF(BB$58=Fperm_SI_Woolf2021!$E$9:$E$93,1,EXP(LN((1.1*(Fperm_SI_Woolf2021!$E$9:$E$93-BB$58)-63.1579*EXP(-0.19*Fperm_SI_Woolf2021!$E$9:$E$93)+63.1579*EXP(-0.19*BB$58))/(Fperm_SI_Woolf2021!$E$9:$E$93-BB$58))*(BB$58-Fperm_SI_Woolf2021!$E$9:$E$93)/10))),Fperm_SI_Woolf2021!$D$9:$D$93)*BB$57+INTERCEPT(Fperm_SI_Woolf2021!$F$9:$F$93*EXP(-Fperm_SI_Woolf2021!$I$9:$I$93*$C101*IF(BB$58=Fperm_SI_Woolf2021!$E$9:$E$93,1,EXP(LN((1.1*(Fperm_SI_Woolf2021!$E$9:$E$93-BB$58)-63.1579*EXP(-0.19*Fperm_SI_Woolf2021!$E$9:$E$93)+63.1579*EXP(-0.19*BB$58))/(Fperm_SI_Woolf2021!$E$9:$E$93-BB$58))*(BB$58-Fperm_SI_Woolf2021!$E$9:$E$93)/10))) + Fperm_SI_Woolf2021!$G$9:$G$93*EXP(-Fperm_SI_Woolf2021!$J$9:$J$93*$C101*IF(BB$58=Fperm_SI_Woolf2021!$E$9:$E$93,1,EXP(LN((1.1*(Fperm_SI_Woolf2021!$E$9:$E$93-BB$58)-63.1579*EXP(-0.19*Fperm_SI_Woolf2021!$E$9:$E$93)+63.1579*EXP(-0.19*BB$58))/(Fperm_SI_Woolf2021!$E$9:$E$93-BB$58))*(BB$58-Fperm_SI_Woolf2021!$E$9:$E$93)/10))) + Fperm_SI_Woolf2021!$H$9:$H$93*EXP(-Fperm_SI_Woolf2021!$K$9:$K$93*$C101*IF(BB$58=Fperm_SI_Woolf2021!$E$9:$E$93,1,EXP(LN((1.1*(Fperm_SI_Woolf2021!$E$9:$E$93-BB$58)-63.1579*EXP(-0.19*Fperm_SI_Woolf2021!$E$9:$E$93)+63.1579*EXP(-0.19*BB$58))/(Fperm_SI_Woolf2021!$E$9:$E$93-BB$58))*(BB$58-Fperm_SI_Woolf2021!$E$9:$E$93)/10))),Fperm_SI_Woolf2021!$D$9:$D$93))</f>
        <v>0.41439042207588311</v>
      </c>
      <c r="BC101" s="51" cm="1">
        <f t="array" ref="BC101">MIN(1,SLOPE(Fperm_SI_Woolf2021!$F$9:$F$93*EXP(-Fperm_SI_Woolf2021!$I$9:$I$93*$C101*IF(BC$58=Fperm_SI_Woolf2021!$E$9:$E$93,1,EXP(LN((1.1*(Fperm_SI_Woolf2021!$E$9:$E$93-BC$58)-63.1579*EXP(-0.19*Fperm_SI_Woolf2021!$E$9:$E$93)+63.1579*EXP(-0.19*BC$58))/(Fperm_SI_Woolf2021!$E$9:$E$93-BC$58))*(BC$58-Fperm_SI_Woolf2021!$E$9:$E$93)/10))) + Fperm_SI_Woolf2021!$G$9:$G$93*EXP(-Fperm_SI_Woolf2021!$J$9:$J$93*$C101*IF(BC$58=Fperm_SI_Woolf2021!$E$9:$E$93,1,EXP(LN((1.1*(Fperm_SI_Woolf2021!$E$9:$E$93-BC$58)-63.1579*EXP(-0.19*Fperm_SI_Woolf2021!$E$9:$E$93)+63.1579*EXP(-0.19*BC$58))/(Fperm_SI_Woolf2021!$E$9:$E$93-BC$58))*(BC$58-Fperm_SI_Woolf2021!$E$9:$E$93)/10))) + Fperm_SI_Woolf2021!$H$9:$H$93*EXP(-Fperm_SI_Woolf2021!$K$9:$K$93*$C101*IF(BC$58=Fperm_SI_Woolf2021!$E$9:$E$93,1,EXP(LN((1.1*(Fperm_SI_Woolf2021!$E$9:$E$93-BC$58)-63.1579*EXP(-0.19*Fperm_SI_Woolf2021!$E$9:$E$93)+63.1579*EXP(-0.19*BC$58))/(Fperm_SI_Woolf2021!$E$9:$E$93-BC$58))*(BC$58-Fperm_SI_Woolf2021!$E$9:$E$93)/10))),Fperm_SI_Woolf2021!$D$9:$D$93)*BC$57+INTERCEPT(Fperm_SI_Woolf2021!$F$9:$F$93*EXP(-Fperm_SI_Woolf2021!$I$9:$I$93*$C101*IF(BC$58=Fperm_SI_Woolf2021!$E$9:$E$93,1,EXP(LN((1.1*(Fperm_SI_Woolf2021!$E$9:$E$93-BC$58)-63.1579*EXP(-0.19*Fperm_SI_Woolf2021!$E$9:$E$93)+63.1579*EXP(-0.19*BC$58))/(Fperm_SI_Woolf2021!$E$9:$E$93-BC$58))*(BC$58-Fperm_SI_Woolf2021!$E$9:$E$93)/10))) + Fperm_SI_Woolf2021!$G$9:$G$93*EXP(-Fperm_SI_Woolf2021!$J$9:$J$93*$C101*IF(BC$58=Fperm_SI_Woolf2021!$E$9:$E$93,1,EXP(LN((1.1*(Fperm_SI_Woolf2021!$E$9:$E$93-BC$58)-63.1579*EXP(-0.19*Fperm_SI_Woolf2021!$E$9:$E$93)+63.1579*EXP(-0.19*BC$58))/(Fperm_SI_Woolf2021!$E$9:$E$93-BC$58))*(BC$58-Fperm_SI_Woolf2021!$E$9:$E$93)/10))) + Fperm_SI_Woolf2021!$H$9:$H$93*EXP(-Fperm_SI_Woolf2021!$K$9:$K$93*$C101*IF(BC$58=Fperm_SI_Woolf2021!$E$9:$E$93,1,EXP(LN((1.1*(Fperm_SI_Woolf2021!$E$9:$E$93-BC$58)-63.1579*EXP(-0.19*Fperm_SI_Woolf2021!$E$9:$E$93)+63.1579*EXP(-0.19*BC$58))/(Fperm_SI_Woolf2021!$E$9:$E$93-BC$58))*(BC$58-Fperm_SI_Woolf2021!$E$9:$E$93)/10))),Fperm_SI_Woolf2021!$D$9:$D$93))</f>
        <v>0.39003479039598732</v>
      </c>
      <c r="BD101" s="51" cm="1">
        <f t="array" ref="BD101">MIN(1,SLOPE(Fperm_SI_Woolf2021!$F$9:$F$93*EXP(-Fperm_SI_Woolf2021!$I$9:$I$93*$C101*IF(BD$58=Fperm_SI_Woolf2021!$E$9:$E$93,1,EXP(LN((1.1*(Fperm_SI_Woolf2021!$E$9:$E$93-BD$58)-63.1579*EXP(-0.19*Fperm_SI_Woolf2021!$E$9:$E$93)+63.1579*EXP(-0.19*BD$58))/(Fperm_SI_Woolf2021!$E$9:$E$93-BD$58))*(BD$58-Fperm_SI_Woolf2021!$E$9:$E$93)/10))) + Fperm_SI_Woolf2021!$G$9:$G$93*EXP(-Fperm_SI_Woolf2021!$J$9:$J$93*$C101*IF(BD$58=Fperm_SI_Woolf2021!$E$9:$E$93,1,EXP(LN((1.1*(Fperm_SI_Woolf2021!$E$9:$E$93-BD$58)-63.1579*EXP(-0.19*Fperm_SI_Woolf2021!$E$9:$E$93)+63.1579*EXP(-0.19*BD$58))/(Fperm_SI_Woolf2021!$E$9:$E$93-BD$58))*(BD$58-Fperm_SI_Woolf2021!$E$9:$E$93)/10))) + Fperm_SI_Woolf2021!$H$9:$H$93*EXP(-Fperm_SI_Woolf2021!$K$9:$K$93*$C101*IF(BD$58=Fperm_SI_Woolf2021!$E$9:$E$93,1,EXP(LN((1.1*(Fperm_SI_Woolf2021!$E$9:$E$93-BD$58)-63.1579*EXP(-0.19*Fperm_SI_Woolf2021!$E$9:$E$93)+63.1579*EXP(-0.19*BD$58))/(Fperm_SI_Woolf2021!$E$9:$E$93-BD$58))*(BD$58-Fperm_SI_Woolf2021!$E$9:$E$93)/10))),Fperm_SI_Woolf2021!$D$9:$D$93)*BD$57+INTERCEPT(Fperm_SI_Woolf2021!$F$9:$F$93*EXP(-Fperm_SI_Woolf2021!$I$9:$I$93*$C101*IF(BD$58=Fperm_SI_Woolf2021!$E$9:$E$93,1,EXP(LN((1.1*(Fperm_SI_Woolf2021!$E$9:$E$93-BD$58)-63.1579*EXP(-0.19*Fperm_SI_Woolf2021!$E$9:$E$93)+63.1579*EXP(-0.19*BD$58))/(Fperm_SI_Woolf2021!$E$9:$E$93-BD$58))*(BD$58-Fperm_SI_Woolf2021!$E$9:$E$93)/10))) + Fperm_SI_Woolf2021!$G$9:$G$93*EXP(-Fperm_SI_Woolf2021!$J$9:$J$93*$C101*IF(BD$58=Fperm_SI_Woolf2021!$E$9:$E$93,1,EXP(LN((1.1*(Fperm_SI_Woolf2021!$E$9:$E$93-BD$58)-63.1579*EXP(-0.19*Fperm_SI_Woolf2021!$E$9:$E$93)+63.1579*EXP(-0.19*BD$58))/(Fperm_SI_Woolf2021!$E$9:$E$93-BD$58))*(BD$58-Fperm_SI_Woolf2021!$E$9:$E$93)/10))) + Fperm_SI_Woolf2021!$H$9:$H$93*EXP(-Fperm_SI_Woolf2021!$K$9:$K$93*$C101*IF(BD$58=Fperm_SI_Woolf2021!$E$9:$E$93,1,EXP(LN((1.1*(Fperm_SI_Woolf2021!$E$9:$E$93-BD$58)-63.1579*EXP(-0.19*Fperm_SI_Woolf2021!$E$9:$E$93)+63.1579*EXP(-0.19*BD$58))/(Fperm_SI_Woolf2021!$E$9:$E$93-BD$58))*(BD$58-Fperm_SI_Woolf2021!$E$9:$E$93)/10))),Fperm_SI_Woolf2021!$D$9:$D$93))</f>
        <v>0.36567915871609147</v>
      </c>
      <c r="BE101" s="51" cm="1">
        <f t="array" ref="BE101">MIN(1,SLOPE(Fperm_SI_Woolf2021!$F$9:$F$93*EXP(-Fperm_SI_Woolf2021!$I$9:$I$93*$C101*IF(BE$58=Fperm_SI_Woolf2021!$E$9:$E$93,1,EXP(LN((1.1*(Fperm_SI_Woolf2021!$E$9:$E$93-BE$58)-63.1579*EXP(-0.19*Fperm_SI_Woolf2021!$E$9:$E$93)+63.1579*EXP(-0.19*BE$58))/(Fperm_SI_Woolf2021!$E$9:$E$93-BE$58))*(BE$58-Fperm_SI_Woolf2021!$E$9:$E$93)/10))) + Fperm_SI_Woolf2021!$G$9:$G$93*EXP(-Fperm_SI_Woolf2021!$J$9:$J$93*$C101*IF(BE$58=Fperm_SI_Woolf2021!$E$9:$E$93,1,EXP(LN((1.1*(Fperm_SI_Woolf2021!$E$9:$E$93-BE$58)-63.1579*EXP(-0.19*Fperm_SI_Woolf2021!$E$9:$E$93)+63.1579*EXP(-0.19*BE$58))/(Fperm_SI_Woolf2021!$E$9:$E$93-BE$58))*(BE$58-Fperm_SI_Woolf2021!$E$9:$E$93)/10))) + Fperm_SI_Woolf2021!$H$9:$H$93*EXP(-Fperm_SI_Woolf2021!$K$9:$K$93*$C101*IF(BE$58=Fperm_SI_Woolf2021!$E$9:$E$93,1,EXP(LN((1.1*(Fperm_SI_Woolf2021!$E$9:$E$93-BE$58)-63.1579*EXP(-0.19*Fperm_SI_Woolf2021!$E$9:$E$93)+63.1579*EXP(-0.19*BE$58))/(Fperm_SI_Woolf2021!$E$9:$E$93-BE$58))*(BE$58-Fperm_SI_Woolf2021!$E$9:$E$93)/10))),Fperm_SI_Woolf2021!$D$9:$D$93)*BE$57+INTERCEPT(Fperm_SI_Woolf2021!$F$9:$F$93*EXP(-Fperm_SI_Woolf2021!$I$9:$I$93*$C101*IF(BE$58=Fperm_SI_Woolf2021!$E$9:$E$93,1,EXP(LN((1.1*(Fperm_SI_Woolf2021!$E$9:$E$93-BE$58)-63.1579*EXP(-0.19*Fperm_SI_Woolf2021!$E$9:$E$93)+63.1579*EXP(-0.19*BE$58))/(Fperm_SI_Woolf2021!$E$9:$E$93-BE$58))*(BE$58-Fperm_SI_Woolf2021!$E$9:$E$93)/10))) + Fperm_SI_Woolf2021!$G$9:$G$93*EXP(-Fperm_SI_Woolf2021!$J$9:$J$93*$C101*IF(BE$58=Fperm_SI_Woolf2021!$E$9:$E$93,1,EXP(LN((1.1*(Fperm_SI_Woolf2021!$E$9:$E$93-BE$58)-63.1579*EXP(-0.19*Fperm_SI_Woolf2021!$E$9:$E$93)+63.1579*EXP(-0.19*BE$58))/(Fperm_SI_Woolf2021!$E$9:$E$93-BE$58))*(BE$58-Fperm_SI_Woolf2021!$E$9:$E$93)/10))) + Fperm_SI_Woolf2021!$H$9:$H$93*EXP(-Fperm_SI_Woolf2021!$K$9:$K$93*$C101*IF(BE$58=Fperm_SI_Woolf2021!$E$9:$E$93,1,EXP(LN((1.1*(Fperm_SI_Woolf2021!$E$9:$E$93-BE$58)-63.1579*EXP(-0.19*Fperm_SI_Woolf2021!$E$9:$E$93)+63.1579*EXP(-0.19*BE$58))/(Fperm_SI_Woolf2021!$E$9:$E$93-BE$58))*(BE$58-Fperm_SI_Woolf2021!$E$9:$E$93)/10))),Fperm_SI_Woolf2021!$D$9:$D$93))</f>
        <v>0.34132352703619567</v>
      </c>
      <c r="BF101" s="51" cm="1">
        <f t="array" ref="BF101">MIN(1,SLOPE(Fperm_SI_Woolf2021!$F$9:$F$93*EXP(-Fperm_SI_Woolf2021!$I$9:$I$93*$C101*IF(BF$58=Fperm_SI_Woolf2021!$E$9:$E$93,1,EXP(LN((1.1*(Fperm_SI_Woolf2021!$E$9:$E$93-BF$58)-63.1579*EXP(-0.19*Fperm_SI_Woolf2021!$E$9:$E$93)+63.1579*EXP(-0.19*BF$58))/(Fperm_SI_Woolf2021!$E$9:$E$93-BF$58))*(BF$58-Fperm_SI_Woolf2021!$E$9:$E$93)/10))) + Fperm_SI_Woolf2021!$G$9:$G$93*EXP(-Fperm_SI_Woolf2021!$J$9:$J$93*$C101*IF(BF$58=Fperm_SI_Woolf2021!$E$9:$E$93,1,EXP(LN((1.1*(Fperm_SI_Woolf2021!$E$9:$E$93-BF$58)-63.1579*EXP(-0.19*Fperm_SI_Woolf2021!$E$9:$E$93)+63.1579*EXP(-0.19*BF$58))/(Fperm_SI_Woolf2021!$E$9:$E$93-BF$58))*(BF$58-Fperm_SI_Woolf2021!$E$9:$E$93)/10))) + Fperm_SI_Woolf2021!$H$9:$H$93*EXP(-Fperm_SI_Woolf2021!$K$9:$K$93*$C101*IF(BF$58=Fperm_SI_Woolf2021!$E$9:$E$93,1,EXP(LN((1.1*(Fperm_SI_Woolf2021!$E$9:$E$93-BF$58)-63.1579*EXP(-0.19*Fperm_SI_Woolf2021!$E$9:$E$93)+63.1579*EXP(-0.19*BF$58))/(Fperm_SI_Woolf2021!$E$9:$E$93-BF$58))*(BF$58-Fperm_SI_Woolf2021!$E$9:$E$93)/10))),Fperm_SI_Woolf2021!$D$9:$D$93)*BF$57+INTERCEPT(Fperm_SI_Woolf2021!$F$9:$F$93*EXP(-Fperm_SI_Woolf2021!$I$9:$I$93*$C101*IF(BF$58=Fperm_SI_Woolf2021!$E$9:$E$93,1,EXP(LN((1.1*(Fperm_SI_Woolf2021!$E$9:$E$93-BF$58)-63.1579*EXP(-0.19*Fperm_SI_Woolf2021!$E$9:$E$93)+63.1579*EXP(-0.19*BF$58))/(Fperm_SI_Woolf2021!$E$9:$E$93-BF$58))*(BF$58-Fperm_SI_Woolf2021!$E$9:$E$93)/10))) + Fperm_SI_Woolf2021!$G$9:$G$93*EXP(-Fperm_SI_Woolf2021!$J$9:$J$93*$C101*IF(BF$58=Fperm_SI_Woolf2021!$E$9:$E$93,1,EXP(LN((1.1*(Fperm_SI_Woolf2021!$E$9:$E$93-BF$58)-63.1579*EXP(-0.19*Fperm_SI_Woolf2021!$E$9:$E$93)+63.1579*EXP(-0.19*BF$58))/(Fperm_SI_Woolf2021!$E$9:$E$93-BF$58))*(BF$58-Fperm_SI_Woolf2021!$E$9:$E$93)/10))) + Fperm_SI_Woolf2021!$H$9:$H$93*EXP(-Fperm_SI_Woolf2021!$K$9:$K$93*$C101*IF(BF$58=Fperm_SI_Woolf2021!$E$9:$E$93,1,EXP(LN((1.1*(Fperm_SI_Woolf2021!$E$9:$E$93-BF$58)-63.1579*EXP(-0.19*Fperm_SI_Woolf2021!$E$9:$E$93)+63.1579*EXP(-0.19*BF$58))/(Fperm_SI_Woolf2021!$E$9:$E$93-BF$58))*(BF$58-Fperm_SI_Woolf2021!$E$9:$E$93)/10))),Fperm_SI_Woolf2021!$D$9:$D$93))</f>
        <v>0.31696789535629988</v>
      </c>
      <c r="BG101" s="51" cm="1">
        <f t="array" ref="BG101">MIN(1,SLOPE(Fperm_SI_Woolf2021!$F$9:$F$93*EXP(-Fperm_SI_Woolf2021!$I$9:$I$93*$C101*IF(BG$58=Fperm_SI_Woolf2021!$E$9:$E$93,1,EXP(LN((1.1*(Fperm_SI_Woolf2021!$E$9:$E$93-BG$58)-63.1579*EXP(-0.19*Fperm_SI_Woolf2021!$E$9:$E$93)+63.1579*EXP(-0.19*BG$58))/(Fperm_SI_Woolf2021!$E$9:$E$93-BG$58))*(BG$58-Fperm_SI_Woolf2021!$E$9:$E$93)/10))) + Fperm_SI_Woolf2021!$G$9:$G$93*EXP(-Fperm_SI_Woolf2021!$J$9:$J$93*$C101*IF(BG$58=Fperm_SI_Woolf2021!$E$9:$E$93,1,EXP(LN((1.1*(Fperm_SI_Woolf2021!$E$9:$E$93-BG$58)-63.1579*EXP(-0.19*Fperm_SI_Woolf2021!$E$9:$E$93)+63.1579*EXP(-0.19*BG$58))/(Fperm_SI_Woolf2021!$E$9:$E$93-BG$58))*(BG$58-Fperm_SI_Woolf2021!$E$9:$E$93)/10))) + Fperm_SI_Woolf2021!$H$9:$H$93*EXP(-Fperm_SI_Woolf2021!$K$9:$K$93*$C101*IF(BG$58=Fperm_SI_Woolf2021!$E$9:$E$93,1,EXP(LN((1.1*(Fperm_SI_Woolf2021!$E$9:$E$93-BG$58)-63.1579*EXP(-0.19*Fperm_SI_Woolf2021!$E$9:$E$93)+63.1579*EXP(-0.19*BG$58))/(Fperm_SI_Woolf2021!$E$9:$E$93-BG$58))*(BG$58-Fperm_SI_Woolf2021!$E$9:$E$93)/10))),Fperm_SI_Woolf2021!$D$9:$D$93)*BG$57+INTERCEPT(Fperm_SI_Woolf2021!$F$9:$F$93*EXP(-Fperm_SI_Woolf2021!$I$9:$I$93*$C101*IF(BG$58=Fperm_SI_Woolf2021!$E$9:$E$93,1,EXP(LN((1.1*(Fperm_SI_Woolf2021!$E$9:$E$93-BG$58)-63.1579*EXP(-0.19*Fperm_SI_Woolf2021!$E$9:$E$93)+63.1579*EXP(-0.19*BG$58))/(Fperm_SI_Woolf2021!$E$9:$E$93-BG$58))*(BG$58-Fperm_SI_Woolf2021!$E$9:$E$93)/10))) + Fperm_SI_Woolf2021!$G$9:$G$93*EXP(-Fperm_SI_Woolf2021!$J$9:$J$93*$C101*IF(BG$58=Fperm_SI_Woolf2021!$E$9:$E$93,1,EXP(LN((1.1*(Fperm_SI_Woolf2021!$E$9:$E$93-BG$58)-63.1579*EXP(-0.19*Fperm_SI_Woolf2021!$E$9:$E$93)+63.1579*EXP(-0.19*BG$58))/(Fperm_SI_Woolf2021!$E$9:$E$93-BG$58))*(BG$58-Fperm_SI_Woolf2021!$E$9:$E$93)/10))) + Fperm_SI_Woolf2021!$H$9:$H$93*EXP(-Fperm_SI_Woolf2021!$K$9:$K$93*$C101*IF(BG$58=Fperm_SI_Woolf2021!$E$9:$E$93,1,EXP(LN((1.1*(Fperm_SI_Woolf2021!$E$9:$E$93-BG$58)-63.1579*EXP(-0.19*Fperm_SI_Woolf2021!$E$9:$E$93)+63.1579*EXP(-0.19*BG$58))/(Fperm_SI_Woolf2021!$E$9:$E$93-BG$58))*(BG$58-Fperm_SI_Woolf2021!$E$9:$E$93)/10))),Fperm_SI_Woolf2021!$D$9:$D$93))</f>
        <v>0.29261226367640403</v>
      </c>
      <c r="BH101" s="51" cm="1">
        <f t="array" ref="BH101">MIN(1,SLOPE(Fperm_SI_Woolf2021!$F$9:$F$93*EXP(-Fperm_SI_Woolf2021!$I$9:$I$93*$C101*IF(BH$58=Fperm_SI_Woolf2021!$E$9:$E$93,1,EXP(LN((1.1*(Fperm_SI_Woolf2021!$E$9:$E$93-BH$58)-63.1579*EXP(-0.19*Fperm_SI_Woolf2021!$E$9:$E$93)+63.1579*EXP(-0.19*BH$58))/(Fperm_SI_Woolf2021!$E$9:$E$93-BH$58))*(BH$58-Fperm_SI_Woolf2021!$E$9:$E$93)/10))) + Fperm_SI_Woolf2021!$G$9:$G$93*EXP(-Fperm_SI_Woolf2021!$J$9:$J$93*$C101*IF(BH$58=Fperm_SI_Woolf2021!$E$9:$E$93,1,EXP(LN((1.1*(Fperm_SI_Woolf2021!$E$9:$E$93-BH$58)-63.1579*EXP(-0.19*Fperm_SI_Woolf2021!$E$9:$E$93)+63.1579*EXP(-0.19*BH$58))/(Fperm_SI_Woolf2021!$E$9:$E$93-BH$58))*(BH$58-Fperm_SI_Woolf2021!$E$9:$E$93)/10))) + Fperm_SI_Woolf2021!$H$9:$H$93*EXP(-Fperm_SI_Woolf2021!$K$9:$K$93*$C101*IF(BH$58=Fperm_SI_Woolf2021!$E$9:$E$93,1,EXP(LN((1.1*(Fperm_SI_Woolf2021!$E$9:$E$93-BH$58)-63.1579*EXP(-0.19*Fperm_SI_Woolf2021!$E$9:$E$93)+63.1579*EXP(-0.19*BH$58))/(Fperm_SI_Woolf2021!$E$9:$E$93-BH$58))*(BH$58-Fperm_SI_Woolf2021!$E$9:$E$93)/10))),Fperm_SI_Woolf2021!$D$9:$D$93)*BH$57+INTERCEPT(Fperm_SI_Woolf2021!$F$9:$F$93*EXP(-Fperm_SI_Woolf2021!$I$9:$I$93*$C101*IF(BH$58=Fperm_SI_Woolf2021!$E$9:$E$93,1,EXP(LN((1.1*(Fperm_SI_Woolf2021!$E$9:$E$93-BH$58)-63.1579*EXP(-0.19*Fperm_SI_Woolf2021!$E$9:$E$93)+63.1579*EXP(-0.19*BH$58))/(Fperm_SI_Woolf2021!$E$9:$E$93-BH$58))*(BH$58-Fperm_SI_Woolf2021!$E$9:$E$93)/10))) + Fperm_SI_Woolf2021!$G$9:$G$93*EXP(-Fperm_SI_Woolf2021!$J$9:$J$93*$C101*IF(BH$58=Fperm_SI_Woolf2021!$E$9:$E$93,1,EXP(LN((1.1*(Fperm_SI_Woolf2021!$E$9:$E$93-BH$58)-63.1579*EXP(-0.19*Fperm_SI_Woolf2021!$E$9:$E$93)+63.1579*EXP(-0.19*BH$58))/(Fperm_SI_Woolf2021!$E$9:$E$93-BH$58))*(BH$58-Fperm_SI_Woolf2021!$E$9:$E$93)/10))) + Fperm_SI_Woolf2021!$H$9:$H$93*EXP(-Fperm_SI_Woolf2021!$K$9:$K$93*$C101*IF(BH$58=Fperm_SI_Woolf2021!$E$9:$E$93,1,EXP(LN((1.1*(Fperm_SI_Woolf2021!$E$9:$E$93-BH$58)-63.1579*EXP(-0.19*Fperm_SI_Woolf2021!$E$9:$E$93)+63.1579*EXP(-0.19*BH$58))/(Fperm_SI_Woolf2021!$E$9:$E$93-BH$58))*(BH$58-Fperm_SI_Woolf2021!$E$9:$E$93)/10))),Fperm_SI_Woolf2021!$D$9:$D$93))</f>
        <v>0.26825663199650818</v>
      </c>
      <c r="BI101" s="51" cm="1">
        <f t="array" ref="BI101">MIN(1,SLOPE(Fperm_SI_Woolf2021!$F$9:$F$93*EXP(-Fperm_SI_Woolf2021!$I$9:$I$93*$C101*IF(BI$58=Fperm_SI_Woolf2021!$E$9:$E$93,1,EXP(LN((1.1*(Fperm_SI_Woolf2021!$E$9:$E$93-BI$58)-63.1579*EXP(-0.19*Fperm_SI_Woolf2021!$E$9:$E$93)+63.1579*EXP(-0.19*BI$58))/(Fperm_SI_Woolf2021!$E$9:$E$93-BI$58))*(BI$58-Fperm_SI_Woolf2021!$E$9:$E$93)/10))) + Fperm_SI_Woolf2021!$G$9:$G$93*EXP(-Fperm_SI_Woolf2021!$J$9:$J$93*$C101*IF(BI$58=Fperm_SI_Woolf2021!$E$9:$E$93,1,EXP(LN((1.1*(Fperm_SI_Woolf2021!$E$9:$E$93-BI$58)-63.1579*EXP(-0.19*Fperm_SI_Woolf2021!$E$9:$E$93)+63.1579*EXP(-0.19*BI$58))/(Fperm_SI_Woolf2021!$E$9:$E$93-BI$58))*(BI$58-Fperm_SI_Woolf2021!$E$9:$E$93)/10))) + Fperm_SI_Woolf2021!$H$9:$H$93*EXP(-Fperm_SI_Woolf2021!$K$9:$K$93*$C101*IF(BI$58=Fperm_SI_Woolf2021!$E$9:$E$93,1,EXP(LN((1.1*(Fperm_SI_Woolf2021!$E$9:$E$93-BI$58)-63.1579*EXP(-0.19*Fperm_SI_Woolf2021!$E$9:$E$93)+63.1579*EXP(-0.19*BI$58))/(Fperm_SI_Woolf2021!$E$9:$E$93-BI$58))*(BI$58-Fperm_SI_Woolf2021!$E$9:$E$93)/10))),Fperm_SI_Woolf2021!$D$9:$D$93)*BI$57+INTERCEPT(Fperm_SI_Woolf2021!$F$9:$F$93*EXP(-Fperm_SI_Woolf2021!$I$9:$I$93*$C101*IF(BI$58=Fperm_SI_Woolf2021!$E$9:$E$93,1,EXP(LN((1.1*(Fperm_SI_Woolf2021!$E$9:$E$93-BI$58)-63.1579*EXP(-0.19*Fperm_SI_Woolf2021!$E$9:$E$93)+63.1579*EXP(-0.19*BI$58))/(Fperm_SI_Woolf2021!$E$9:$E$93-BI$58))*(BI$58-Fperm_SI_Woolf2021!$E$9:$E$93)/10))) + Fperm_SI_Woolf2021!$G$9:$G$93*EXP(-Fperm_SI_Woolf2021!$J$9:$J$93*$C101*IF(BI$58=Fperm_SI_Woolf2021!$E$9:$E$93,1,EXP(LN((1.1*(Fperm_SI_Woolf2021!$E$9:$E$93-BI$58)-63.1579*EXP(-0.19*Fperm_SI_Woolf2021!$E$9:$E$93)+63.1579*EXP(-0.19*BI$58))/(Fperm_SI_Woolf2021!$E$9:$E$93-BI$58))*(BI$58-Fperm_SI_Woolf2021!$E$9:$E$93)/10))) + Fperm_SI_Woolf2021!$H$9:$H$93*EXP(-Fperm_SI_Woolf2021!$K$9:$K$93*$C101*IF(BI$58=Fperm_SI_Woolf2021!$E$9:$E$93,1,EXP(LN((1.1*(Fperm_SI_Woolf2021!$E$9:$E$93-BI$58)-63.1579*EXP(-0.19*Fperm_SI_Woolf2021!$E$9:$E$93)+63.1579*EXP(-0.19*BI$58))/(Fperm_SI_Woolf2021!$E$9:$E$93-BI$58))*(BI$58-Fperm_SI_Woolf2021!$E$9:$E$93)/10))),Fperm_SI_Woolf2021!$D$9:$D$93))</f>
        <v>0.24390100031661233</v>
      </c>
      <c r="BJ101" s="51" cm="1">
        <f t="array" ref="BJ101">MIN(1,SLOPE(Fperm_SI_Woolf2021!$F$9:$F$93*EXP(-Fperm_SI_Woolf2021!$I$9:$I$93*$C101*IF(BJ$58=Fperm_SI_Woolf2021!$E$9:$E$93,1,EXP(LN((1.1*(Fperm_SI_Woolf2021!$E$9:$E$93-BJ$58)-63.1579*EXP(-0.19*Fperm_SI_Woolf2021!$E$9:$E$93)+63.1579*EXP(-0.19*BJ$58))/(Fperm_SI_Woolf2021!$E$9:$E$93-BJ$58))*(BJ$58-Fperm_SI_Woolf2021!$E$9:$E$93)/10))) + Fperm_SI_Woolf2021!$G$9:$G$93*EXP(-Fperm_SI_Woolf2021!$J$9:$J$93*$C101*IF(BJ$58=Fperm_SI_Woolf2021!$E$9:$E$93,1,EXP(LN((1.1*(Fperm_SI_Woolf2021!$E$9:$E$93-BJ$58)-63.1579*EXP(-0.19*Fperm_SI_Woolf2021!$E$9:$E$93)+63.1579*EXP(-0.19*BJ$58))/(Fperm_SI_Woolf2021!$E$9:$E$93-BJ$58))*(BJ$58-Fperm_SI_Woolf2021!$E$9:$E$93)/10))) + Fperm_SI_Woolf2021!$H$9:$H$93*EXP(-Fperm_SI_Woolf2021!$K$9:$K$93*$C101*IF(BJ$58=Fperm_SI_Woolf2021!$E$9:$E$93,1,EXP(LN((1.1*(Fperm_SI_Woolf2021!$E$9:$E$93-BJ$58)-63.1579*EXP(-0.19*Fperm_SI_Woolf2021!$E$9:$E$93)+63.1579*EXP(-0.19*BJ$58))/(Fperm_SI_Woolf2021!$E$9:$E$93-BJ$58))*(BJ$58-Fperm_SI_Woolf2021!$E$9:$E$93)/10))),Fperm_SI_Woolf2021!$D$9:$D$93)*BJ$57+INTERCEPT(Fperm_SI_Woolf2021!$F$9:$F$93*EXP(-Fperm_SI_Woolf2021!$I$9:$I$93*$C101*IF(BJ$58=Fperm_SI_Woolf2021!$E$9:$E$93,1,EXP(LN((1.1*(Fperm_SI_Woolf2021!$E$9:$E$93-BJ$58)-63.1579*EXP(-0.19*Fperm_SI_Woolf2021!$E$9:$E$93)+63.1579*EXP(-0.19*BJ$58))/(Fperm_SI_Woolf2021!$E$9:$E$93-BJ$58))*(BJ$58-Fperm_SI_Woolf2021!$E$9:$E$93)/10))) + Fperm_SI_Woolf2021!$G$9:$G$93*EXP(-Fperm_SI_Woolf2021!$J$9:$J$93*$C101*IF(BJ$58=Fperm_SI_Woolf2021!$E$9:$E$93,1,EXP(LN((1.1*(Fperm_SI_Woolf2021!$E$9:$E$93-BJ$58)-63.1579*EXP(-0.19*Fperm_SI_Woolf2021!$E$9:$E$93)+63.1579*EXP(-0.19*BJ$58))/(Fperm_SI_Woolf2021!$E$9:$E$93-BJ$58))*(BJ$58-Fperm_SI_Woolf2021!$E$9:$E$93)/10))) + Fperm_SI_Woolf2021!$H$9:$H$93*EXP(-Fperm_SI_Woolf2021!$K$9:$K$93*$C101*IF(BJ$58=Fperm_SI_Woolf2021!$E$9:$E$93,1,EXP(LN((1.1*(Fperm_SI_Woolf2021!$E$9:$E$93-BJ$58)-63.1579*EXP(-0.19*Fperm_SI_Woolf2021!$E$9:$E$93)+63.1579*EXP(-0.19*BJ$58))/(Fperm_SI_Woolf2021!$E$9:$E$93-BJ$58))*(BJ$58-Fperm_SI_Woolf2021!$E$9:$E$93)/10))),Fperm_SI_Woolf2021!$D$9:$D$93))</f>
        <v>0.21954536863671648</v>
      </c>
      <c r="BK101" s="51" cm="1">
        <f t="array" ref="BK101">MIN(1,SLOPE(Fperm_SI_Woolf2021!$F$9:$F$93*EXP(-Fperm_SI_Woolf2021!$I$9:$I$93*$C101*IF(BK$58=Fperm_SI_Woolf2021!$E$9:$E$93,1,EXP(LN((1.1*(Fperm_SI_Woolf2021!$E$9:$E$93-BK$58)-63.1579*EXP(-0.19*Fperm_SI_Woolf2021!$E$9:$E$93)+63.1579*EXP(-0.19*BK$58))/(Fperm_SI_Woolf2021!$E$9:$E$93-BK$58))*(BK$58-Fperm_SI_Woolf2021!$E$9:$E$93)/10))) + Fperm_SI_Woolf2021!$G$9:$G$93*EXP(-Fperm_SI_Woolf2021!$J$9:$J$93*$C101*IF(BK$58=Fperm_SI_Woolf2021!$E$9:$E$93,1,EXP(LN((1.1*(Fperm_SI_Woolf2021!$E$9:$E$93-BK$58)-63.1579*EXP(-0.19*Fperm_SI_Woolf2021!$E$9:$E$93)+63.1579*EXP(-0.19*BK$58))/(Fperm_SI_Woolf2021!$E$9:$E$93-BK$58))*(BK$58-Fperm_SI_Woolf2021!$E$9:$E$93)/10))) + Fperm_SI_Woolf2021!$H$9:$H$93*EXP(-Fperm_SI_Woolf2021!$K$9:$K$93*$C101*IF(BK$58=Fperm_SI_Woolf2021!$E$9:$E$93,1,EXP(LN((1.1*(Fperm_SI_Woolf2021!$E$9:$E$93-BK$58)-63.1579*EXP(-0.19*Fperm_SI_Woolf2021!$E$9:$E$93)+63.1579*EXP(-0.19*BK$58))/(Fperm_SI_Woolf2021!$E$9:$E$93-BK$58))*(BK$58-Fperm_SI_Woolf2021!$E$9:$E$93)/10))),Fperm_SI_Woolf2021!$D$9:$D$93)*BK$57+INTERCEPT(Fperm_SI_Woolf2021!$F$9:$F$93*EXP(-Fperm_SI_Woolf2021!$I$9:$I$93*$C101*IF(BK$58=Fperm_SI_Woolf2021!$E$9:$E$93,1,EXP(LN((1.1*(Fperm_SI_Woolf2021!$E$9:$E$93-BK$58)-63.1579*EXP(-0.19*Fperm_SI_Woolf2021!$E$9:$E$93)+63.1579*EXP(-0.19*BK$58))/(Fperm_SI_Woolf2021!$E$9:$E$93-BK$58))*(BK$58-Fperm_SI_Woolf2021!$E$9:$E$93)/10))) + Fperm_SI_Woolf2021!$G$9:$G$93*EXP(-Fperm_SI_Woolf2021!$J$9:$J$93*$C101*IF(BK$58=Fperm_SI_Woolf2021!$E$9:$E$93,1,EXP(LN((1.1*(Fperm_SI_Woolf2021!$E$9:$E$93-BK$58)-63.1579*EXP(-0.19*Fperm_SI_Woolf2021!$E$9:$E$93)+63.1579*EXP(-0.19*BK$58))/(Fperm_SI_Woolf2021!$E$9:$E$93-BK$58))*(BK$58-Fperm_SI_Woolf2021!$E$9:$E$93)/10))) + Fperm_SI_Woolf2021!$H$9:$H$93*EXP(-Fperm_SI_Woolf2021!$K$9:$K$93*$C101*IF(BK$58=Fperm_SI_Woolf2021!$E$9:$E$93,1,EXP(LN((1.1*(Fperm_SI_Woolf2021!$E$9:$E$93-BK$58)-63.1579*EXP(-0.19*Fperm_SI_Woolf2021!$E$9:$E$93)+63.1579*EXP(-0.19*BK$58))/(Fperm_SI_Woolf2021!$E$9:$E$93-BK$58))*(BK$58-Fperm_SI_Woolf2021!$E$9:$E$93)/10))),Fperm_SI_Woolf2021!$D$9:$D$93))</f>
        <v>0.19518973695682068</v>
      </c>
      <c r="BL101" s="51" cm="1">
        <f t="array" ref="BL101">MIN(1,SLOPE(Fperm_SI_Woolf2021!$F$9:$F$93*EXP(-Fperm_SI_Woolf2021!$I$9:$I$93*$C101*IF(BL$58=Fperm_SI_Woolf2021!$E$9:$E$93,1,EXP(LN((1.1*(Fperm_SI_Woolf2021!$E$9:$E$93-BL$58)-63.1579*EXP(-0.19*Fperm_SI_Woolf2021!$E$9:$E$93)+63.1579*EXP(-0.19*BL$58))/(Fperm_SI_Woolf2021!$E$9:$E$93-BL$58))*(BL$58-Fperm_SI_Woolf2021!$E$9:$E$93)/10))) + Fperm_SI_Woolf2021!$G$9:$G$93*EXP(-Fperm_SI_Woolf2021!$J$9:$J$93*$C101*IF(BL$58=Fperm_SI_Woolf2021!$E$9:$E$93,1,EXP(LN((1.1*(Fperm_SI_Woolf2021!$E$9:$E$93-BL$58)-63.1579*EXP(-0.19*Fperm_SI_Woolf2021!$E$9:$E$93)+63.1579*EXP(-0.19*BL$58))/(Fperm_SI_Woolf2021!$E$9:$E$93-BL$58))*(BL$58-Fperm_SI_Woolf2021!$E$9:$E$93)/10))) + Fperm_SI_Woolf2021!$H$9:$H$93*EXP(-Fperm_SI_Woolf2021!$K$9:$K$93*$C101*IF(BL$58=Fperm_SI_Woolf2021!$E$9:$E$93,1,EXP(LN((1.1*(Fperm_SI_Woolf2021!$E$9:$E$93-BL$58)-63.1579*EXP(-0.19*Fperm_SI_Woolf2021!$E$9:$E$93)+63.1579*EXP(-0.19*BL$58))/(Fperm_SI_Woolf2021!$E$9:$E$93-BL$58))*(BL$58-Fperm_SI_Woolf2021!$E$9:$E$93)/10))),Fperm_SI_Woolf2021!$D$9:$D$93)*BL$57+INTERCEPT(Fperm_SI_Woolf2021!$F$9:$F$93*EXP(-Fperm_SI_Woolf2021!$I$9:$I$93*$C101*IF(BL$58=Fperm_SI_Woolf2021!$E$9:$E$93,1,EXP(LN((1.1*(Fperm_SI_Woolf2021!$E$9:$E$93-BL$58)-63.1579*EXP(-0.19*Fperm_SI_Woolf2021!$E$9:$E$93)+63.1579*EXP(-0.19*BL$58))/(Fperm_SI_Woolf2021!$E$9:$E$93-BL$58))*(BL$58-Fperm_SI_Woolf2021!$E$9:$E$93)/10))) + Fperm_SI_Woolf2021!$G$9:$G$93*EXP(-Fperm_SI_Woolf2021!$J$9:$J$93*$C101*IF(BL$58=Fperm_SI_Woolf2021!$E$9:$E$93,1,EXP(LN((1.1*(Fperm_SI_Woolf2021!$E$9:$E$93-BL$58)-63.1579*EXP(-0.19*Fperm_SI_Woolf2021!$E$9:$E$93)+63.1579*EXP(-0.19*BL$58))/(Fperm_SI_Woolf2021!$E$9:$E$93-BL$58))*(BL$58-Fperm_SI_Woolf2021!$E$9:$E$93)/10))) + Fperm_SI_Woolf2021!$H$9:$H$93*EXP(-Fperm_SI_Woolf2021!$K$9:$K$93*$C101*IF(BL$58=Fperm_SI_Woolf2021!$E$9:$E$93,1,EXP(LN((1.1*(Fperm_SI_Woolf2021!$E$9:$E$93-BL$58)-63.1579*EXP(-0.19*Fperm_SI_Woolf2021!$E$9:$E$93)+63.1579*EXP(-0.19*BL$58))/(Fperm_SI_Woolf2021!$E$9:$E$93-BL$58))*(BL$58-Fperm_SI_Woolf2021!$E$9:$E$93)/10))),Fperm_SI_Woolf2021!$D$9:$D$93))</f>
        <v>0.48863895428153103</v>
      </c>
      <c r="BM101" s="51" cm="1">
        <f t="array" ref="BM101">MIN(1,SLOPE(Fperm_SI_Woolf2021!$F$9:$F$93*EXP(-Fperm_SI_Woolf2021!$I$9:$I$93*$C101*IF(BM$58=Fperm_SI_Woolf2021!$E$9:$E$93,1,EXP(LN((1.1*(Fperm_SI_Woolf2021!$E$9:$E$93-BM$58)-63.1579*EXP(-0.19*Fperm_SI_Woolf2021!$E$9:$E$93)+63.1579*EXP(-0.19*BM$58))/(Fperm_SI_Woolf2021!$E$9:$E$93-BM$58))*(BM$58-Fperm_SI_Woolf2021!$E$9:$E$93)/10))) + Fperm_SI_Woolf2021!$G$9:$G$93*EXP(-Fperm_SI_Woolf2021!$J$9:$J$93*$C101*IF(BM$58=Fperm_SI_Woolf2021!$E$9:$E$93,1,EXP(LN((1.1*(Fperm_SI_Woolf2021!$E$9:$E$93-BM$58)-63.1579*EXP(-0.19*Fperm_SI_Woolf2021!$E$9:$E$93)+63.1579*EXP(-0.19*BM$58))/(Fperm_SI_Woolf2021!$E$9:$E$93-BM$58))*(BM$58-Fperm_SI_Woolf2021!$E$9:$E$93)/10))) + Fperm_SI_Woolf2021!$H$9:$H$93*EXP(-Fperm_SI_Woolf2021!$K$9:$K$93*$C101*IF(BM$58=Fperm_SI_Woolf2021!$E$9:$E$93,1,EXP(LN((1.1*(Fperm_SI_Woolf2021!$E$9:$E$93-BM$58)-63.1579*EXP(-0.19*Fperm_SI_Woolf2021!$E$9:$E$93)+63.1579*EXP(-0.19*BM$58))/(Fperm_SI_Woolf2021!$E$9:$E$93-BM$58))*(BM$58-Fperm_SI_Woolf2021!$E$9:$E$93)/10))),Fperm_SI_Woolf2021!$D$9:$D$93)*BM$57+INTERCEPT(Fperm_SI_Woolf2021!$F$9:$F$93*EXP(-Fperm_SI_Woolf2021!$I$9:$I$93*$C101*IF(BM$58=Fperm_SI_Woolf2021!$E$9:$E$93,1,EXP(LN((1.1*(Fperm_SI_Woolf2021!$E$9:$E$93-BM$58)-63.1579*EXP(-0.19*Fperm_SI_Woolf2021!$E$9:$E$93)+63.1579*EXP(-0.19*BM$58))/(Fperm_SI_Woolf2021!$E$9:$E$93-BM$58))*(BM$58-Fperm_SI_Woolf2021!$E$9:$E$93)/10))) + Fperm_SI_Woolf2021!$G$9:$G$93*EXP(-Fperm_SI_Woolf2021!$J$9:$J$93*$C101*IF(BM$58=Fperm_SI_Woolf2021!$E$9:$E$93,1,EXP(LN((1.1*(Fperm_SI_Woolf2021!$E$9:$E$93-BM$58)-63.1579*EXP(-0.19*Fperm_SI_Woolf2021!$E$9:$E$93)+63.1579*EXP(-0.19*BM$58))/(Fperm_SI_Woolf2021!$E$9:$E$93-BM$58))*(BM$58-Fperm_SI_Woolf2021!$E$9:$E$93)/10))) + Fperm_SI_Woolf2021!$H$9:$H$93*EXP(-Fperm_SI_Woolf2021!$K$9:$K$93*$C101*IF(BM$58=Fperm_SI_Woolf2021!$E$9:$E$93,1,EXP(LN((1.1*(Fperm_SI_Woolf2021!$E$9:$E$93-BM$58)-63.1579*EXP(-0.19*Fperm_SI_Woolf2021!$E$9:$E$93)+63.1579*EXP(-0.19*BM$58))/(Fperm_SI_Woolf2021!$E$9:$E$93-BM$58))*(BM$58-Fperm_SI_Woolf2021!$E$9:$E$93)/10))),Fperm_SI_Woolf2021!$D$9:$D$93))</f>
        <v>0.46611756283319261</v>
      </c>
      <c r="BN101" s="51" cm="1">
        <f t="array" ref="BN101">MIN(1,SLOPE(Fperm_SI_Woolf2021!$F$9:$F$93*EXP(-Fperm_SI_Woolf2021!$I$9:$I$93*$C101*IF(BN$58=Fperm_SI_Woolf2021!$E$9:$E$93,1,EXP(LN((1.1*(Fperm_SI_Woolf2021!$E$9:$E$93-BN$58)-63.1579*EXP(-0.19*Fperm_SI_Woolf2021!$E$9:$E$93)+63.1579*EXP(-0.19*BN$58))/(Fperm_SI_Woolf2021!$E$9:$E$93-BN$58))*(BN$58-Fperm_SI_Woolf2021!$E$9:$E$93)/10))) + Fperm_SI_Woolf2021!$G$9:$G$93*EXP(-Fperm_SI_Woolf2021!$J$9:$J$93*$C101*IF(BN$58=Fperm_SI_Woolf2021!$E$9:$E$93,1,EXP(LN((1.1*(Fperm_SI_Woolf2021!$E$9:$E$93-BN$58)-63.1579*EXP(-0.19*Fperm_SI_Woolf2021!$E$9:$E$93)+63.1579*EXP(-0.19*BN$58))/(Fperm_SI_Woolf2021!$E$9:$E$93-BN$58))*(BN$58-Fperm_SI_Woolf2021!$E$9:$E$93)/10))) + Fperm_SI_Woolf2021!$H$9:$H$93*EXP(-Fperm_SI_Woolf2021!$K$9:$K$93*$C101*IF(BN$58=Fperm_SI_Woolf2021!$E$9:$E$93,1,EXP(LN((1.1*(Fperm_SI_Woolf2021!$E$9:$E$93-BN$58)-63.1579*EXP(-0.19*Fperm_SI_Woolf2021!$E$9:$E$93)+63.1579*EXP(-0.19*BN$58))/(Fperm_SI_Woolf2021!$E$9:$E$93-BN$58))*(BN$58-Fperm_SI_Woolf2021!$E$9:$E$93)/10))),Fperm_SI_Woolf2021!$D$9:$D$93)*BN$57+INTERCEPT(Fperm_SI_Woolf2021!$F$9:$F$93*EXP(-Fperm_SI_Woolf2021!$I$9:$I$93*$C101*IF(BN$58=Fperm_SI_Woolf2021!$E$9:$E$93,1,EXP(LN((1.1*(Fperm_SI_Woolf2021!$E$9:$E$93-BN$58)-63.1579*EXP(-0.19*Fperm_SI_Woolf2021!$E$9:$E$93)+63.1579*EXP(-0.19*BN$58))/(Fperm_SI_Woolf2021!$E$9:$E$93-BN$58))*(BN$58-Fperm_SI_Woolf2021!$E$9:$E$93)/10))) + Fperm_SI_Woolf2021!$G$9:$G$93*EXP(-Fperm_SI_Woolf2021!$J$9:$J$93*$C101*IF(BN$58=Fperm_SI_Woolf2021!$E$9:$E$93,1,EXP(LN((1.1*(Fperm_SI_Woolf2021!$E$9:$E$93-BN$58)-63.1579*EXP(-0.19*Fperm_SI_Woolf2021!$E$9:$E$93)+63.1579*EXP(-0.19*BN$58))/(Fperm_SI_Woolf2021!$E$9:$E$93-BN$58))*(BN$58-Fperm_SI_Woolf2021!$E$9:$E$93)/10))) + Fperm_SI_Woolf2021!$H$9:$H$93*EXP(-Fperm_SI_Woolf2021!$K$9:$K$93*$C101*IF(BN$58=Fperm_SI_Woolf2021!$E$9:$E$93,1,EXP(LN((1.1*(Fperm_SI_Woolf2021!$E$9:$E$93-BN$58)-63.1579*EXP(-0.19*Fperm_SI_Woolf2021!$E$9:$E$93)+63.1579*EXP(-0.19*BN$58))/(Fperm_SI_Woolf2021!$E$9:$E$93-BN$58))*(BN$58-Fperm_SI_Woolf2021!$E$9:$E$93)/10))),Fperm_SI_Woolf2021!$D$9:$D$93))</f>
        <v>0.44359617138485419</v>
      </c>
      <c r="BO101" s="51" cm="1">
        <f t="array" ref="BO101">MIN(1,SLOPE(Fperm_SI_Woolf2021!$F$9:$F$93*EXP(-Fperm_SI_Woolf2021!$I$9:$I$93*$C101*IF(BO$58=Fperm_SI_Woolf2021!$E$9:$E$93,1,EXP(LN((1.1*(Fperm_SI_Woolf2021!$E$9:$E$93-BO$58)-63.1579*EXP(-0.19*Fperm_SI_Woolf2021!$E$9:$E$93)+63.1579*EXP(-0.19*BO$58))/(Fperm_SI_Woolf2021!$E$9:$E$93-BO$58))*(BO$58-Fperm_SI_Woolf2021!$E$9:$E$93)/10))) + Fperm_SI_Woolf2021!$G$9:$G$93*EXP(-Fperm_SI_Woolf2021!$J$9:$J$93*$C101*IF(BO$58=Fperm_SI_Woolf2021!$E$9:$E$93,1,EXP(LN((1.1*(Fperm_SI_Woolf2021!$E$9:$E$93-BO$58)-63.1579*EXP(-0.19*Fperm_SI_Woolf2021!$E$9:$E$93)+63.1579*EXP(-0.19*BO$58))/(Fperm_SI_Woolf2021!$E$9:$E$93-BO$58))*(BO$58-Fperm_SI_Woolf2021!$E$9:$E$93)/10))) + Fperm_SI_Woolf2021!$H$9:$H$93*EXP(-Fperm_SI_Woolf2021!$K$9:$K$93*$C101*IF(BO$58=Fperm_SI_Woolf2021!$E$9:$E$93,1,EXP(LN((1.1*(Fperm_SI_Woolf2021!$E$9:$E$93-BO$58)-63.1579*EXP(-0.19*Fperm_SI_Woolf2021!$E$9:$E$93)+63.1579*EXP(-0.19*BO$58))/(Fperm_SI_Woolf2021!$E$9:$E$93-BO$58))*(BO$58-Fperm_SI_Woolf2021!$E$9:$E$93)/10))),Fperm_SI_Woolf2021!$D$9:$D$93)*BO$57+INTERCEPT(Fperm_SI_Woolf2021!$F$9:$F$93*EXP(-Fperm_SI_Woolf2021!$I$9:$I$93*$C101*IF(BO$58=Fperm_SI_Woolf2021!$E$9:$E$93,1,EXP(LN((1.1*(Fperm_SI_Woolf2021!$E$9:$E$93-BO$58)-63.1579*EXP(-0.19*Fperm_SI_Woolf2021!$E$9:$E$93)+63.1579*EXP(-0.19*BO$58))/(Fperm_SI_Woolf2021!$E$9:$E$93-BO$58))*(BO$58-Fperm_SI_Woolf2021!$E$9:$E$93)/10))) + Fperm_SI_Woolf2021!$G$9:$G$93*EXP(-Fperm_SI_Woolf2021!$J$9:$J$93*$C101*IF(BO$58=Fperm_SI_Woolf2021!$E$9:$E$93,1,EXP(LN((1.1*(Fperm_SI_Woolf2021!$E$9:$E$93-BO$58)-63.1579*EXP(-0.19*Fperm_SI_Woolf2021!$E$9:$E$93)+63.1579*EXP(-0.19*BO$58))/(Fperm_SI_Woolf2021!$E$9:$E$93-BO$58))*(BO$58-Fperm_SI_Woolf2021!$E$9:$E$93)/10))) + Fperm_SI_Woolf2021!$H$9:$H$93*EXP(-Fperm_SI_Woolf2021!$K$9:$K$93*$C101*IF(BO$58=Fperm_SI_Woolf2021!$E$9:$E$93,1,EXP(LN((1.1*(Fperm_SI_Woolf2021!$E$9:$E$93-BO$58)-63.1579*EXP(-0.19*Fperm_SI_Woolf2021!$E$9:$E$93)+63.1579*EXP(-0.19*BO$58))/(Fperm_SI_Woolf2021!$E$9:$E$93-BO$58))*(BO$58-Fperm_SI_Woolf2021!$E$9:$E$93)/10))),Fperm_SI_Woolf2021!$D$9:$D$93))</f>
        <v>0.42107477993651576</v>
      </c>
      <c r="BP101" s="51" cm="1">
        <f t="array" ref="BP101">MIN(1,SLOPE(Fperm_SI_Woolf2021!$F$9:$F$93*EXP(-Fperm_SI_Woolf2021!$I$9:$I$93*$C101*IF(BP$58=Fperm_SI_Woolf2021!$E$9:$E$93,1,EXP(LN((1.1*(Fperm_SI_Woolf2021!$E$9:$E$93-BP$58)-63.1579*EXP(-0.19*Fperm_SI_Woolf2021!$E$9:$E$93)+63.1579*EXP(-0.19*BP$58))/(Fperm_SI_Woolf2021!$E$9:$E$93-BP$58))*(BP$58-Fperm_SI_Woolf2021!$E$9:$E$93)/10))) + Fperm_SI_Woolf2021!$G$9:$G$93*EXP(-Fperm_SI_Woolf2021!$J$9:$J$93*$C101*IF(BP$58=Fperm_SI_Woolf2021!$E$9:$E$93,1,EXP(LN((1.1*(Fperm_SI_Woolf2021!$E$9:$E$93-BP$58)-63.1579*EXP(-0.19*Fperm_SI_Woolf2021!$E$9:$E$93)+63.1579*EXP(-0.19*BP$58))/(Fperm_SI_Woolf2021!$E$9:$E$93-BP$58))*(BP$58-Fperm_SI_Woolf2021!$E$9:$E$93)/10))) + Fperm_SI_Woolf2021!$H$9:$H$93*EXP(-Fperm_SI_Woolf2021!$K$9:$K$93*$C101*IF(BP$58=Fperm_SI_Woolf2021!$E$9:$E$93,1,EXP(LN((1.1*(Fperm_SI_Woolf2021!$E$9:$E$93-BP$58)-63.1579*EXP(-0.19*Fperm_SI_Woolf2021!$E$9:$E$93)+63.1579*EXP(-0.19*BP$58))/(Fperm_SI_Woolf2021!$E$9:$E$93-BP$58))*(BP$58-Fperm_SI_Woolf2021!$E$9:$E$93)/10))),Fperm_SI_Woolf2021!$D$9:$D$93)*BP$57+INTERCEPT(Fperm_SI_Woolf2021!$F$9:$F$93*EXP(-Fperm_SI_Woolf2021!$I$9:$I$93*$C101*IF(BP$58=Fperm_SI_Woolf2021!$E$9:$E$93,1,EXP(LN((1.1*(Fperm_SI_Woolf2021!$E$9:$E$93-BP$58)-63.1579*EXP(-0.19*Fperm_SI_Woolf2021!$E$9:$E$93)+63.1579*EXP(-0.19*BP$58))/(Fperm_SI_Woolf2021!$E$9:$E$93-BP$58))*(BP$58-Fperm_SI_Woolf2021!$E$9:$E$93)/10))) + Fperm_SI_Woolf2021!$G$9:$G$93*EXP(-Fperm_SI_Woolf2021!$J$9:$J$93*$C101*IF(BP$58=Fperm_SI_Woolf2021!$E$9:$E$93,1,EXP(LN((1.1*(Fperm_SI_Woolf2021!$E$9:$E$93-BP$58)-63.1579*EXP(-0.19*Fperm_SI_Woolf2021!$E$9:$E$93)+63.1579*EXP(-0.19*BP$58))/(Fperm_SI_Woolf2021!$E$9:$E$93-BP$58))*(BP$58-Fperm_SI_Woolf2021!$E$9:$E$93)/10))) + Fperm_SI_Woolf2021!$H$9:$H$93*EXP(-Fperm_SI_Woolf2021!$K$9:$K$93*$C101*IF(BP$58=Fperm_SI_Woolf2021!$E$9:$E$93,1,EXP(LN((1.1*(Fperm_SI_Woolf2021!$E$9:$E$93-BP$58)-63.1579*EXP(-0.19*Fperm_SI_Woolf2021!$E$9:$E$93)+63.1579*EXP(-0.19*BP$58))/(Fperm_SI_Woolf2021!$E$9:$E$93-BP$58))*(BP$58-Fperm_SI_Woolf2021!$E$9:$E$93)/10))),Fperm_SI_Woolf2021!$D$9:$D$93))</f>
        <v>0.39855338848817734</v>
      </c>
      <c r="BQ101" s="51" cm="1">
        <f t="array" ref="BQ101">MIN(1,SLOPE(Fperm_SI_Woolf2021!$F$9:$F$93*EXP(-Fperm_SI_Woolf2021!$I$9:$I$93*$C101*IF(BQ$58=Fperm_SI_Woolf2021!$E$9:$E$93,1,EXP(LN((1.1*(Fperm_SI_Woolf2021!$E$9:$E$93-BQ$58)-63.1579*EXP(-0.19*Fperm_SI_Woolf2021!$E$9:$E$93)+63.1579*EXP(-0.19*BQ$58))/(Fperm_SI_Woolf2021!$E$9:$E$93-BQ$58))*(BQ$58-Fperm_SI_Woolf2021!$E$9:$E$93)/10))) + Fperm_SI_Woolf2021!$G$9:$G$93*EXP(-Fperm_SI_Woolf2021!$J$9:$J$93*$C101*IF(BQ$58=Fperm_SI_Woolf2021!$E$9:$E$93,1,EXP(LN((1.1*(Fperm_SI_Woolf2021!$E$9:$E$93-BQ$58)-63.1579*EXP(-0.19*Fperm_SI_Woolf2021!$E$9:$E$93)+63.1579*EXP(-0.19*BQ$58))/(Fperm_SI_Woolf2021!$E$9:$E$93-BQ$58))*(BQ$58-Fperm_SI_Woolf2021!$E$9:$E$93)/10))) + Fperm_SI_Woolf2021!$H$9:$H$93*EXP(-Fperm_SI_Woolf2021!$K$9:$K$93*$C101*IF(BQ$58=Fperm_SI_Woolf2021!$E$9:$E$93,1,EXP(LN((1.1*(Fperm_SI_Woolf2021!$E$9:$E$93-BQ$58)-63.1579*EXP(-0.19*Fperm_SI_Woolf2021!$E$9:$E$93)+63.1579*EXP(-0.19*BQ$58))/(Fperm_SI_Woolf2021!$E$9:$E$93-BQ$58))*(BQ$58-Fperm_SI_Woolf2021!$E$9:$E$93)/10))),Fperm_SI_Woolf2021!$D$9:$D$93)*BQ$57+INTERCEPT(Fperm_SI_Woolf2021!$F$9:$F$93*EXP(-Fperm_SI_Woolf2021!$I$9:$I$93*$C101*IF(BQ$58=Fperm_SI_Woolf2021!$E$9:$E$93,1,EXP(LN((1.1*(Fperm_SI_Woolf2021!$E$9:$E$93-BQ$58)-63.1579*EXP(-0.19*Fperm_SI_Woolf2021!$E$9:$E$93)+63.1579*EXP(-0.19*BQ$58))/(Fperm_SI_Woolf2021!$E$9:$E$93-BQ$58))*(BQ$58-Fperm_SI_Woolf2021!$E$9:$E$93)/10))) + Fperm_SI_Woolf2021!$G$9:$G$93*EXP(-Fperm_SI_Woolf2021!$J$9:$J$93*$C101*IF(BQ$58=Fperm_SI_Woolf2021!$E$9:$E$93,1,EXP(LN((1.1*(Fperm_SI_Woolf2021!$E$9:$E$93-BQ$58)-63.1579*EXP(-0.19*Fperm_SI_Woolf2021!$E$9:$E$93)+63.1579*EXP(-0.19*BQ$58))/(Fperm_SI_Woolf2021!$E$9:$E$93-BQ$58))*(BQ$58-Fperm_SI_Woolf2021!$E$9:$E$93)/10))) + Fperm_SI_Woolf2021!$H$9:$H$93*EXP(-Fperm_SI_Woolf2021!$K$9:$K$93*$C101*IF(BQ$58=Fperm_SI_Woolf2021!$E$9:$E$93,1,EXP(LN((1.1*(Fperm_SI_Woolf2021!$E$9:$E$93-BQ$58)-63.1579*EXP(-0.19*Fperm_SI_Woolf2021!$E$9:$E$93)+63.1579*EXP(-0.19*BQ$58))/(Fperm_SI_Woolf2021!$E$9:$E$93-BQ$58))*(BQ$58-Fperm_SI_Woolf2021!$E$9:$E$93)/10))),Fperm_SI_Woolf2021!$D$9:$D$93))</f>
        <v>0.37603199703983892</v>
      </c>
      <c r="BR101" s="51" cm="1">
        <f t="array" ref="BR101">MIN(1,SLOPE(Fperm_SI_Woolf2021!$F$9:$F$93*EXP(-Fperm_SI_Woolf2021!$I$9:$I$93*$C101*IF(BR$58=Fperm_SI_Woolf2021!$E$9:$E$93,1,EXP(LN((1.1*(Fperm_SI_Woolf2021!$E$9:$E$93-BR$58)-63.1579*EXP(-0.19*Fperm_SI_Woolf2021!$E$9:$E$93)+63.1579*EXP(-0.19*BR$58))/(Fperm_SI_Woolf2021!$E$9:$E$93-BR$58))*(BR$58-Fperm_SI_Woolf2021!$E$9:$E$93)/10))) + Fperm_SI_Woolf2021!$G$9:$G$93*EXP(-Fperm_SI_Woolf2021!$J$9:$J$93*$C101*IF(BR$58=Fperm_SI_Woolf2021!$E$9:$E$93,1,EXP(LN((1.1*(Fperm_SI_Woolf2021!$E$9:$E$93-BR$58)-63.1579*EXP(-0.19*Fperm_SI_Woolf2021!$E$9:$E$93)+63.1579*EXP(-0.19*BR$58))/(Fperm_SI_Woolf2021!$E$9:$E$93-BR$58))*(BR$58-Fperm_SI_Woolf2021!$E$9:$E$93)/10))) + Fperm_SI_Woolf2021!$H$9:$H$93*EXP(-Fperm_SI_Woolf2021!$K$9:$K$93*$C101*IF(BR$58=Fperm_SI_Woolf2021!$E$9:$E$93,1,EXP(LN((1.1*(Fperm_SI_Woolf2021!$E$9:$E$93-BR$58)-63.1579*EXP(-0.19*Fperm_SI_Woolf2021!$E$9:$E$93)+63.1579*EXP(-0.19*BR$58))/(Fperm_SI_Woolf2021!$E$9:$E$93-BR$58))*(BR$58-Fperm_SI_Woolf2021!$E$9:$E$93)/10))),Fperm_SI_Woolf2021!$D$9:$D$93)*BR$57+INTERCEPT(Fperm_SI_Woolf2021!$F$9:$F$93*EXP(-Fperm_SI_Woolf2021!$I$9:$I$93*$C101*IF(BR$58=Fperm_SI_Woolf2021!$E$9:$E$93,1,EXP(LN((1.1*(Fperm_SI_Woolf2021!$E$9:$E$93-BR$58)-63.1579*EXP(-0.19*Fperm_SI_Woolf2021!$E$9:$E$93)+63.1579*EXP(-0.19*BR$58))/(Fperm_SI_Woolf2021!$E$9:$E$93-BR$58))*(BR$58-Fperm_SI_Woolf2021!$E$9:$E$93)/10))) + Fperm_SI_Woolf2021!$G$9:$G$93*EXP(-Fperm_SI_Woolf2021!$J$9:$J$93*$C101*IF(BR$58=Fperm_SI_Woolf2021!$E$9:$E$93,1,EXP(LN((1.1*(Fperm_SI_Woolf2021!$E$9:$E$93-BR$58)-63.1579*EXP(-0.19*Fperm_SI_Woolf2021!$E$9:$E$93)+63.1579*EXP(-0.19*BR$58))/(Fperm_SI_Woolf2021!$E$9:$E$93-BR$58))*(BR$58-Fperm_SI_Woolf2021!$E$9:$E$93)/10))) + Fperm_SI_Woolf2021!$H$9:$H$93*EXP(-Fperm_SI_Woolf2021!$K$9:$K$93*$C101*IF(BR$58=Fperm_SI_Woolf2021!$E$9:$E$93,1,EXP(LN((1.1*(Fperm_SI_Woolf2021!$E$9:$E$93-BR$58)-63.1579*EXP(-0.19*Fperm_SI_Woolf2021!$E$9:$E$93)+63.1579*EXP(-0.19*BR$58))/(Fperm_SI_Woolf2021!$E$9:$E$93-BR$58))*(BR$58-Fperm_SI_Woolf2021!$E$9:$E$93)/10))),Fperm_SI_Woolf2021!$D$9:$D$93))</f>
        <v>0.35351060559150049</v>
      </c>
      <c r="BS101" s="51" cm="1">
        <f t="array" ref="BS101">MIN(1,SLOPE(Fperm_SI_Woolf2021!$F$9:$F$93*EXP(-Fperm_SI_Woolf2021!$I$9:$I$93*$C101*IF(BS$58=Fperm_SI_Woolf2021!$E$9:$E$93,1,EXP(LN((1.1*(Fperm_SI_Woolf2021!$E$9:$E$93-BS$58)-63.1579*EXP(-0.19*Fperm_SI_Woolf2021!$E$9:$E$93)+63.1579*EXP(-0.19*BS$58))/(Fperm_SI_Woolf2021!$E$9:$E$93-BS$58))*(BS$58-Fperm_SI_Woolf2021!$E$9:$E$93)/10))) + Fperm_SI_Woolf2021!$G$9:$G$93*EXP(-Fperm_SI_Woolf2021!$J$9:$J$93*$C101*IF(BS$58=Fperm_SI_Woolf2021!$E$9:$E$93,1,EXP(LN((1.1*(Fperm_SI_Woolf2021!$E$9:$E$93-BS$58)-63.1579*EXP(-0.19*Fperm_SI_Woolf2021!$E$9:$E$93)+63.1579*EXP(-0.19*BS$58))/(Fperm_SI_Woolf2021!$E$9:$E$93-BS$58))*(BS$58-Fperm_SI_Woolf2021!$E$9:$E$93)/10))) + Fperm_SI_Woolf2021!$H$9:$H$93*EXP(-Fperm_SI_Woolf2021!$K$9:$K$93*$C101*IF(BS$58=Fperm_SI_Woolf2021!$E$9:$E$93,1,EXP(LN((1.1*(Fperm_SI_Woolf2021!$E$9:$E$93-BS$58)-63.1579*EXP(-0.19*Fperm_SI_Woolf2021!$E$9:$E$93)+63.1579*EXP(-0.19*BS$58))/(Fperm_SI_Woolf2021!$E$9:$E$93-BS$58))*(BS$58-Fperm_SI_Woolf2021!$E$9:$E$93)/10))),Fperm_SI_Woolf2021!$D$9:$D$93)*BS$57+INTERCEPT(Fperm_SI_Woolf2021!$F$9:$F$93*EXP(-Fperm_SI_Woolf2021!$I$9:$I$93*$C101*IF(BS$58=Fperm_SI_Woolf2021!$E$9:$E$93,1,EXP(LN((1.1*(Fperm_SI_Woolf2021!$E$9:$E$93-BS$58)-63.1579*EXP(-0.19*Fperm_SI_Woolf2021!$E$9:$E$93)+63.1579*EXP(-0.19*BS$58))/(Fperm_SI_Woolf2021!$E$9:$E$93-BS$58))*(BS$58-Fperm_SI_Woolf2021!$E$9:$E$93)/10))) + Fperm_SI_Woolf2021!$G$9:$G$93*EXP(-Fperm_SI_Woolf2021!$J$9:$J$93*$C101*IF(BS$58=Fperm_SI_Woolf2021!$E$9:$E$93,1,EXP(LN((1.1*(Fperm_SI_Woolf2021!$E$9:$E$93-BS$58)-63.1579*EXP(-0.19*Fperm_SI_Woolf2021!$E$9:$E$93)+63.1579*EXP(-0.19*BS$58))/(Fperm_SI_Woolf2021!$E$9:$E$93-BS$58))*(BS$58-Fperm_SI_Woolf2021!$E$9:$E$93)/10))) + Fperm_SI_Woolf2021!$H$9:$H$93*EXP(-Fperm_SI_Woolf2021!$K$9:$K$93*$C101*IF(BS$58=Fperm_SI_Woolf2021!$E$9:$E$93,1,EXP(LN((1.1*(Fperm_SI_Woolf2021!$E$9:$E$93-BS$58)-63.1579*EXP(-0.19*Fperm_SI_Woolf2021!$E$9:$E$93)+63.1579*EXP(-0.19*BS$58))/(Fperm_SI_Woolf2021!$E$9:$E$93-BS$58))*(BS$58-Fperm_SI_Woolf2021!$E$9:$E$93)/10))),Fperm_SI_Woolf2021!$D$9:$D$93))</f>
        <v>0.33098921414316207</v>
      </c>
      <c r="BT101" s="51" cm="1">
        <f t="array" ref="BT101">MIN(1,SLOPE(Fperm_SI_Woolf2021!$F$9:$F$93*EXP(-Fperm_SI_Woolf2021!$I$9:$I$93*$C101*IF(BT$58=Fperm_SI_Woolf2021!$E$9:$E$93,1,EXP(LN((1.1*(Fperm_SI_Woolf2021!$E$9:$E$93-BT$58)-63.1579*EXP(-0.19*Fperm_SI_Woolf2021!$E$9:$E$93)+63.1579*EXP(-0.19*BT$58))/(Fperm_SI_Woolf2021!$E$9:$E$93-BT$58))*(BT$58-Fperm_SI_Woolf2021!$E$9:$E$93)/10))) + Fperm_SI_Woolf2021!$G$9:$G$93*EXP(-Fperm_SI_Woolf2021!$J$9:$J$93*$C101*IF(BT$58=Fperm_SI_Woolf2021!$E$9:$E$93,1,EXP(LN((1.1*(Fperm_SI_Woolf2021!$E$9:$E$93-BT$58)-63.1579*EXP(-0.19*Fperm_SI_Woolf2021!$E$9:$E$93)+63.1579*EXP(-0.19*BT$58))/(Fperm_SI_Woolf2021!$E$9:$E$93-BT$58))*(BT$58-Fperm_SI_Woolf2021!$E$9:$E$93)/10))) + Fperm_SI_Woolf2021!$H$9:$H$93*EXP(-Fperm_SI_Woolf2021!$K$9:$K$93*$C101*IF(BT$58=Fperm_SI_Woolf2021!$E$9:$E$93,1,EXP(LN((1.1*(Fperm_SI_Woolf2021!$E$9:$E$93-BT$58)-63.1579*EXP(-0.19*Fperm_SI_Woolf2021!$E$9:$E$93)+63.1579*EXP(-0.19*BT$58))/(Fperm_SI_Woolf2021!$E$9:$E$93-BT$58))*(BT$58-Fperm_SI_Woolf2021!$E$9:$E$93)/10))),Fperm_SI_Woolf2021!$D$9:$D$93)*BT$57+INTERCEPT(Fperm_SI_Woolf2021!$F$9:$F$93*EXP(-Fperm_SI_Woolf2021!$I$9:$I$93*$C101*IF(BT$58=Fperm_SI_Woolf2021!$E$9:$E$93,1,EXP(LN((1.1*(Fperm_SI_Woolf2021!$E$9:$E$93-BT$58)-63.1579*EXP(-0.19*Fperm_SI_Woolf2021!$E$9:$E$93)+63.1579*EXP(-0.19*BT$58))/(Fperm_SI_Woolf2021!$E$9:$E$93-BT$58))*(BT$58-Fperm_SI_Woolf2021!$E$9:$E$93)/10))) + Fperm_SI_Woolf2021!$G$9:$G$93*EXP(-Fperm_SI_Woolf2021!$J$9:$J$93*$C101*IF(BT$58=Fperm_SI_Woolf2021!$E$9:$E$93,1,EXP(LN((1.1*(Fperm_SI_Woolf2021!$E$9:$E$93-BT$58)-63.1579*EXP(-0.19*Fperm_SI_Woolf2021!$E$9:$E$93)+63.1579*EXP(-0.19*BT$58))/(Fperm_SI_Woolf2021!$E$9:$E$93-BT$58))*(BT$58-Fperm_SI_Woolf2021!$E$9:$E$93)/10))) + Fperm_SI_Woolf2021!$H$9:$H$93*EXP(-Fperm_SI_Woolf2021!$K$9:$K$93*$C101*IF(BT$58=Fperm_SI_Woolf2021!$E$9:$E$93,1,EXP(LN((1.1*(Fperm_SI_Woolf2021!$E$9:$E$93-BT$58)-63.1579*EXP(-0.19*Fperm_SI_Woolf2021!$E$9:$E$93)+63.1579*EXP(-0.19*BT$58))/(Fperm_SI_Woolf2021!$E$9:$E$93-BT$58))*(BT$58-Fperm_SI_Woolf2021!$E$9:$E$93)/10))),Fperm_SI_Woolf2021!$D$9:$D$93))</f>
        <v>0.3084678226948237</v>
      </c>
      <c r="BU101" s="51" cm="1">
        <f t="array" ref="BU101">MIN(1,SLOPE(Fperm_SI_Woolf2021!$F$9:$F$93*EXP(-Fperm_SI_Woolf2021!$I$9:$I$93*$C101*IF(BU$58=Fperm_SI_Woolf2021!$E$9:$E$93,1,EXP(LN((1.1*(Fperm_SI_Woolf2021!$E$9:$E$93-BU$58)-63.1579*EXP(-0.19*Fperm_SI_Woolf2021!$E$9:$E$93)+63.1579*EXP(-0.19*BU$58))/(Fperm_SI_Woolf2021!$E$9:$E$93-BU$58))*(BU$58-Fperm_SI_Woolf2021!$E$9:$E$93)/10))) + Fperm_SI_Woolf2021!$G$9:$G$93*EXP(-Fperm_SI_Woolf2021!$J$9:$J$93*$C101*IF(BU$58=Fperm_SI_Woolf2021!$E$9:$E$93,1,EXP(LN((1.1*(Fperm_SI_Woolf2021!$E$9:$E$93-BU$58)-63.1579*EXP(-0.19*Fperm_SI_Woolf2021!$E$9:$E$93)+63.1579*EXP(-0.19*BU$58))/(Fperm_SI_Woolf2021!$E$9:$E$93-BU$58))*(BU$58-Fperm_SI_Woolf2021!$E$9:$E$93)/10))) + Fperm_SI_Woolf2021!$H$9:$H$93*EXP(-Fperm_SI_Woolf2021!$K$9:$K$93*$C101*IF(BU$58=Fperm_SI_Woolf2021!$E$9:$E$93,1,EXP(LN((1.1*(Fperm_SI_Woolf2021!$E$9:$E$93-BU$58)-63.1579*EXP(-0.19*Fperm_SI_Woolf2021!$E$9:$E$93)+63.1579*EXP(-0.19*BU$58))/(Fperm_SI_Woolf2021!$E$9:$E$93-BU$58))*(BU$58-Fperm_SI_Woolf2021!$E$9:$E$93)/10))),Fperm_SI_Woolf2021!$D$9:$D$93)*BU$57+INTERCEPT(Fperm_SI_Woolf2021!$F$9:$F$93*EXP(-Fperm_SI_Woolf2021!$I$9:$I$93*$C101*IF(BU$58=Fperm_SI_Woolf2021!$E$9:$E$93,1,EXP(LN((1.1*(Fperm_SI_Woolf2021!$E$9:$E$93-BU$58)-63.1579*EXP(-0.19*Fperm_SI_Woolf2021!$E$9:$E$93)+63.1579*EXP(-0.19*BU$58))/(Fperm_SI_Woolf2021!$E$9:$E$93-BU$58))*(BU$58-Fperm_SI_Woolf2021!$E$9:$E$93)/10))) + Fperm_SI_Woolf2021!$G$9:$G$93*EXP(-Fperm_SI_Woolf2021!$J$9:$J$93*$C101*IF(BU$58=Fperm_SI_Woolf2021!$E$9:$E$93,1,EXP(LN((1.1*(Fperm_SI_Woolf2021!$E$9:$E$93-BU$58)-63.1579*EXP(-0.19*Fperm_SI_Woolf2021!$E$9:$E$93)+63.1579*EXP(-0.19*BU$58))/(Fperm_SI_Woolf2021!$E$9:$E$93-BU$58))*(BU$58-Fperm_SI_Woolf2021!$E$9:$E$93)/10))) + Fperm_SI_Woolf2021!$H$9:$H$93*EXP(-Fperm_SI_Woolf2021!$K$9:$K$93*$C101*IF(BU$58=Fperm_SI_Woolf2021!$E$9:$E$93,1,EXP(LN((1.1*(Fperm_SI_Woolf2021!$E$9:$E$93-BU$58)-63.1579*EXP(-0.19*Fperm_SI_Woolf2021!$E$9:$E$93)+63.1579*EXP(-0.19*BU$58))/(Fperm_SI_Woolf2021!$E$9:$E$93-BU$58))*(BU$58-Fperm_SI_Woolf2021!$E$9:$E$93)/10))),Fperm_SI_Woolf2021!$D$9:$D$93))</f>
        <v>0.28594643124648528</v>
      </c>
      <c r="BV101" s="51" cm="1">
        <f t="array" ref="BV101">MIN(1,SLOPE(Fperm_SI_Woolf2021!$F$9:$F$93*EXP(-Fperm_SI_Woolf2021!$I$9:$I$93*$C101*IF(BV$58=Fperm_SI_Woolf2021!$E$9:$E$93,1,EXP(LN((1.1*(Fperm_SI_Woolf2021!$E$9:$E$93-BV$58)-63.1579*EXP(-0.19*Fperm_SI_Woolf2021!$E$9:$E$93)+63.1579*EXP(-0.19*BV$58))/(Fperm_SI_Woolf2021!$E$9:$E$93-BV$58))*(BV$58-Fperm_SI_Woolf2021!$E$9:$E$93)/10))) + Fperm_SI_Woolf2021!$G$9:$G$93*EXP(-Fperm_SI_Woolf2021!$J$9:$J$93*$C101*IF(BV$58=Fperm_SI_Woolf2021!$E$9:$E$93,1,EXP(LN((1.1*(Fperm_SI_Woolf2021!$E$9:$E$93-BV$58)-63.1579*EXP(-0.19*Fperm_SI_Woolf2021!$E$9:$E$93)+63.1579*EXP(-0.19*BV$58))/(Fperm_SI_Woolf2021!$E$9:$E$93-BV$58))*(BV$58-Fperm_SI_Woolf2021!$E$9:$E$93)/10))) + Fperm_SI_Woolf2021!$H$9:$H$93*EXP(-Fperm_SI_Woolf2021!$K$9:$K$93*$C101*IF(BV$58=Fperm_SI_Woolf2021!$E$9:$E$93,1,EXP(LN((1.1*(Fperm_SI_Woolf2021!$E$9:$E$93-BV$58)-63.1579*EXP(-0.19*Fperm_SI_Woolf2021!$E$9:$E$93)+63.1579*EXP(-0.19*BV$58))/(Fperm_SI_Woolf2021!$E$9:$E$93-BV$58))*(BV$58-Fperm_SI_Woolf2021!$E$9:$E$93)/10))),Fperm_SI_Woolf2021!$D$9:$D$93)*BV$57+INTERCEPT(Fperm_SI_Woolf2021!$F$9:$F$93*EXP(-Fperm_SI_Woolf2021!$I$9:$I$93*$C101*IF(BV$58=Fperm_SI_Woolf2021!$E$9:$E$93,1,EXP(LN((1.1*(Fperm_SI_Woolf2021!$E$9:$E$93-BV$58)-63.1579*EXP(-0.19*Fperm_SI_Woolf2021!$E$9:$E$93)+63.1579*EXP(-0.19*BV$58))/(Fperm_SI_Woolf2021!$E$9:$E$93-BV$58))*(BV$58-Fperm_SI_Woolf2021!$E$9:$E$93)/10))) + Fperm_SI_Woolf2021!$G$9:$G$93*EXP(-Fperm_SI_Woolf2021!$J$9:$J$93*$C101*IF(BV$58=Fperm_SI_Woolf2021!$E$9:$E$93,1,EXP(LN((1.1*(Fperm_SI_Woolf2021!$E$9:$E$93-BV$58)-63.1579*EXP(-0.19*Fperm_SI_Woolf2021!$E$9:$E$93)+63.1579*EXP(-0.19*BV$58))/(Fperm_SI_Woolf2021!$E$9:$E$93-BV$58))*(BV$58-Fperm_SI_Woolf2021!$E$9:$E$93)/10))) + Fperm_SI_Woolf2021!$H$9:$H$93*EXP(-Fperm_SI_Woolf2021!$K$9:$K$93*$C101*IF(BV$58=Fperm_SI_Woolf2021!$E$9:$E$93,1,EXP(LN((1.1*(Fperm_SI_Woolf2021!$E$9:$E$93-BV$58)-63.1579*EXP(-0.19*Fperm_SI_Woolf2021!$E$9:$E$93)+63.1579*EXP(-0.19*BV$58))/(Fperm_SI_Woolf2021!$E$9:$E$93-BV$58))*(BV$58-Fperm_SI_Woolf2021!$E$9:$E$93)/10))),Fperm_SI_Woolf2021!$D$9:$D$93))</f>
        <v>0.26342503979814685</v>
      </c>
      <c r="BW101" s="51" cm="1">
        <f t="array" ref="BW101">MIN(1,SLOPE(Fperm_SI_Woolf2021!$F$9:$F$93*EXP(-Fperm_SI_Woolf2021!$I$9:$I$93*$C101*IF(BW$58=Fperm_SI_Woolf2021!$E$9:$E$93,1,EXP(LN((1.1*(Fperm_SI_Woolf2021!$E$9:$E$93-BW$58)-63.1579*EXP(-0.19*Fperm_SI_Woolf2021!$E$9:$E$93)+63.1579*EXP(-0.19*BW$58))/(Fperm_SI_Woolf2021!$E$9:$E$93-BW$58))*(BW$58-Fperm_SI_Woolf2021!$E$9:$E$93)/10))) + Fperm_SI_Woolf2021!$G$9:$G$93*EXP(-Fperm_SI_Woolf2021!$J$9:$J$93*$C101*IF(BW$58=Fperm_SI_Woolf2021!$E$9:$E$93,1,EXP(LN((1.1*(Fperm_SI_Woolf2021!$E$9:$E$93-BW$58)-63.1579*EXP(-0.19*Fperm_SI_Woolf2021!$E$9:$E$93)+63.1579*EXP(-0.19*BW$58))/(Fperm_SI_Woolf2021!$E$9:$E$93-BW$58))*(BW$58-Fperm_SI_Woolf2021!$E$9:$E$93)/10))) + Fperm_SI_Woolf2021!$H$9:$H$93*EXP(-Fperm_SI_Woolf2021!$K$9:$K$93*$C101*IF(BW$58=Fperm_SI_Woolf2021!$E$9:$E$93,1,EXP(LN((1.1*(Fperm_SI_Woolf2021!$E$9:$E$93-BW$58)-63.1579*EXP(-0.19*Fperm_SI_Woolf2021!$E$9:$E$93)+63.1579*EXP(-0.19*BW$58))/(Fperm_SI_Woolf2021!$E$9:$E$93-BW$58))*(BW$58-Fperm_SI_Woolf2021!$E$9:$E$93)/10))),Fperm_SI_Woolf2021!$D$9:$D$93)*BW$57+INTERCEPT(Fperm_SI_Woolf2021!$F$9:$F$93*EXP(-Fperm_SI_Woolf2021!$I$9:$I$93*$C101*IF(BW$58=Fperm_SI_Woolf2021!$E$9:$E$93,1,EXP(LN((1.1*(Fperm_SI_Woolf2021!$E$9:$E$93-BW$58)-63.1579*EXP(-0.19*Fperm_SI_Woolf2021!$E$9:$E$93)+63.1579*EXP(-0.19*BW$58))/(Fperm_SI_Woolf2021!$E$9:$E$93-BW$58))*(BW$58-Fperm_SI_Woolf2021!$E$9:$E$93)/10))) + Fperm_SI_Woolf2021!$G$9:$G$93*EXP(-Fperm_SI_Woolf2021!$J$9:$J$93*$C101*IF(BW$58=Fperm_SI_Woolf2021!$E$9:$E$93,1,EXP(LN((1.1*(Fperm_SI_Woolf2021!$E$9:$E$93-BW$58)-63.1579*EXP(-0.19*Fperm_SI_Woolf2021!$E$9:$E$93)+63.1579*EXP(-0.19*BW$58))/(Fperm_SI_Woolf2021!$E$9:$E$93-BW$58))*(BW$58-Fperm_SI_Woolf2021!$E$9:$E$93)/10))) + Fperm_SI_Woolf2021!$H$9:$H$93*EXP(-Fperm_SI_Woolf2021!$K$9:$K$93*$C101*IF(BW$58=Fperm_SI_Woolf2021!$E$9:$E$93,1,EXP(LN((1.1*(Fperm_SI_Woolf2021!$E$9:$E$93-BW$58)-63.1579*EXP(-0.19*Fperm_SI_Woolf2021!$E$9:$E$93)+63.1579*EXP(-0.19*BW$58))/(Fperm_SI_Woolf2021!$E$9:$E$93-BW$58))*(BW$58-Fperm_SI_Woolf2021!$E$9:$E$93)/10))),Fperm_SI_Woolf2021!$D$9:$D$93))</f>
        <v>0.24090364834980843</v>
      </c>
      <c r="BX101" s="51" cm="1">
        <f t="array" ref="BX101">MIN(1,SLOPE(Fperm_SI_Woolf2021!$F$9:$F$93*EXP(-Fperm_SI_Woolf2021!$I$9:$I$93*$C101*IF(BX$58=Fperm_SI_Woolf2021!$E$9:$E$93,1,EXP(LN((1.1*(Fperm_SI_Woolf2021!$E$9:$E$93-BX$58)-63.1579*EXP(-0.19*Fperm_SI_Woolf2021!$E$9:$E$93)+63.1579*EXP(-0.19*BX$58))/(Fperm_SI_Woolf2021!$E$9:$E$93-BX$58))*(BX$58-Fperm_SI_Woolf2021!$E$9:$E$93)/10))) + Fperm_SI_Woolf2021!$G$9:$G$93*EXP(-Fperm_SI_Woolf2021!$J$9:$J$93*$C101*IF(BX$58=Fperm_SI_Woolf2021!$E$9:$E$93,1,EXP(LN((1.1*(Fperm_SI_Woolf2021!$E$9:$E$93-BX$58)-63.1579*EXP(-0.19*Fperm_SI_Woolf2021!$E$9:$E$93)+63.1579*EXP(-0.19*BX$58))/(Fperm_SI_Woolf2021!$E$9:$E$93-BX$58))*(BX$58-Fperm_SI_Woolf2021!$E$9:$E$93)/10))) + Fperm_SI_Woolf2021!$H$9:$H$93*EXP(-Fperm_SI_Woolf2021!$K$9:$K$93*$C101*IF(BX$58=Fperm_SI_Woolf2021!$E$9:$E$93,1,EXP(LN((1.1*(Fperm_SI_Woolf2021!$E$9:$E$93-BX$58)-63.1579*EXP(-0.19*Fperm_SI_Woolf2021!$E$9:$E$93)+63.1579*EXP(-0.19*BX$58))/(Fperm_SI_Woolf2021!$E$9:$E$93-BX$58))*(BX$58-Fperm_SI_Woolf2021!$E$9:$E$93)/10))),Fperm_SI_Woolf2021!$D$9:$D$93)*BX$57+INTERCEPT(Fperm_SI_Woolf2021!$F$9:$F$93*EXP(-Fperm_SI_Woolf2021!$I$9:$I$93*$C101*IF(BX$58=Fperm_SI_Woolf2021!$E$9:$E$93,1,EXP(LN((1.1*(Fperm_SI_Woolf2021!$E$9:$E$93-BX$58)-63.1579*EXP(-0.19*Fperm_SI_Woolf2021!$E$9:$E$93)+63.1579*EXP(-0.19*BX$58))/(Fperm_SI_Woolf2021!$E$9:$E$93-BX$58))*(BX$58-Fperm_SI_Woolf2021!$E$9:$E$93)/10))) + Fperm_SI_Woolf2021!$G$9:$G$93*EXP(-Fperm_SI_Woolf2021!$J$9:$J$93*$C101*IF(BX$58=Fperm_SI_Woolf2021!$E$9:$E$93,1,EXP(LN((1.1*(Fperm_SI_Woolf2021!$E$9:$E$93-BX$58)-63.1579*EXP(-0.19*Fperm_SI_Woolf2021!$E$9:$E$93)+63.1579*EXP(-0.19*BX$58))/(Fperm_SI_Woolf2021!$E$9:$E$93-BX$58))*(BX$58-Fperm_SI_Woolf2021!$E$9:$E$93)/10))) + Fperm_SI_Woolf2021!$H$9:$H$93*EXP(-Fperm_SI_Woolf2021!$K$9:$K$93*$C101*IF(BX$58=Fperm_SI_Woolf2021!$E$9:$E$93,1,EXP(LN((1.1*(Fperm_SI_Woolf2021!$E$9:$E$93-BX$58)-63.1579*EXP(-0.19*Fperm_SI_Woolf2021!$E$9:$E$93)+63.1579*EXP(-0.19*BX$58))/(Fperm_SI_Woolf2021!$E$9:$E$93-BX$58))*(BX$58-Fperm_SI_Woolf2021!$E$9:$E$93)/10))),Fperm_SI_Woolf2021!$D$9:$D$93))</f>
        <v>0.21838225690146995</v>
      </c>
      <c r="BY101" s="51" cm="1">
        <f t="array" ref="BY101">MIN(1,SLOPE(Fperm_SI_Woolf2021!$F$9:$F$93*EXP(-Fperm_SI_Woolf2021!$I$9:$I$93*$C101*IF(BY$58=Fperm_SI_Woolf2021!$E$9:$E$93,1,EXP(LN((1.1*(Fperm_SI_Woolf2021!$E$9:$E$93-BY$58)-63.1579*EXP(-0.19*Fperm_SI_Woolf2021!$E$9:$E$93)+63.1579*EXP(-0.19*BY$58))/(Fperm_SI_Woolf2021!$E$9:$E$93-BY$58))*(BY$58-Fperm_SI_Woolf2021!$E$9:$E$93)/10))) + Fperm_SI_Woolf2021!$G$9:$G$93*EXP(-Fperm_SI_Woolf2021!$J$9:$J$93*$C101*IF(BY$58=Fperm_SI_Woolf2021!$E$9:$E$93,1,EXP(LN((1.1*(Fperm_SI_Woolf2021!$E$9:$E$93-BY$58)-63.1579*EXP(-0.19*Fperm_SI_Woolf2021!$E$9:$E$93)+63.1579*EXP(-0.19*BY$58))/(Fperm_SI_Woolf2021!$E$9:$E$93-BY$58))*(BY$58-Fperm_SI_Woolf2021!$E$9:$E$93)/10))) + Fperm_SI_Woolf2021!$H$9:$H$93*EXP(-Fperm_SI_Woolf2021!$K$9:$K$93*$C101*IF(BY$58=Fperm_SI_Woolf2021!$E$9:$E$93,1,EXP(LN((1.1*(Fperm_SI_Woolf2021!$E$9:$E$93-BY$58)-63.1579*EXP(-0.19*Fperm_SI_Woolf2021!$E$9:$E$93)+63.1579*EXP(-0.19*BY$58))/(Fperm_SI_Woolf2021!$E$9:$E$93-BY$58))*(BY$58-Fperm_SI_Woolf2021!$E$9:$E$93)/10))),Fperm_SI_Woolf2021!$D$9:$D$93)*BY$57+INTERCEPT(Fperm_SI_Woolf2021!$F$9:$F$93*EXP(-Fperm_SI_Woolf2021!$I$9:$I$93*$C101*IF(BY$58=Fperm_SI_Woolf2021!$E$9:$E$93,1,EXP(LN((1.1*(Fperm_SI_Woolf2021!$E$9:$E$93-BY$58)-63.1579*EXP(-0.19*Fperm_SI_Woolf2021!$E$9:$E$93)+63.1579*EXP(-0.19*BY$58))/(Fperm_SI_Woolf2021!$E$9:$E$93-BY$58))*(BY$58-Fperm_SI_Woolf2021!$E$9:$E$93)/10))) + Fperm_SI_Woolf2021!$G$9:$G$93*EXP(-Fperm_SI_Woolf2021!$J$9:$J$93*$C101*IF(BY$58=Fperm_SI_Woolf2021!$E$9:$E$93,1,EXP(LN((1.1*(Fperm_SI_Woolf2021!$E$9:$E$93-BY$58)-63.1579*EXP(-0.19*Fperm_SI_Woolf2021!$E$9:$E$93)+63.1579*EXP(-0.19*BY$58))/(Fperm_SI_Woolf2021!$E$9:$E$93-BY$58))*(BY$58-Fperm_SI_Woolf2021!$E$9:$E$93)/10))) + Fperm_SI_Woolf2021!$H$9:$H$93*EXP(-Fperm_SI_Woolf2021!$K$9:$K$93*$C101*IF(BY$58=Fperm_SI_Woolf2021!$E$9:$E$93,1,EXP(LN((1.1*(Fperm_SI_Woolf2021!$E$9:$E$93-BY$58)-63.1579*EXP(-0.19*Fperm_SI_Woolf2021!$E$9:$E$93)+63.1579*EXP(-0.19*BY$58))/(Fperm_SI_Woolf2021!$E$9:$E$93-BY$58))*(BY$58-Fperm_SI_Woolf2021!$E$9:$E$93)/10))),Fperm_SI_Woolf2021!$D$9:$D$93))</f>
        <v>0.19586086545313153</v>
      </c>
      <c r="BZ101" s="51" cm="1">
        <f t="array" ref="BZ101">MIN(1,SLOPE(Fperm_SI_Woolf2021!$F$9:$F$93*EXP(-Fperm_SI_Woolf2021!$I$9:$I$93*$C101*IF(BZ$58=Fperm_SI_Woolf2021!$E$9:$E$93,1,EXP(LN((1.1*(Fperm_SI_Woolf2021!$E$9:$E$93-BZ$58)-63.1579*EXP(-0.19*Fperm_SI_Woolf2021!$E$9:$E$93)+63.1579*EXP(-0.19*BZ$58))/(Fperm_SI_Woolf2021!$E$9:$E$93-BZ$58))*(BZ$58-Fperm_SI_Woolf2021!$E$9:$E$93)/10))) + Fperm_SI_Woolf2021!$G$9:$G$93*EXP(-Fperm_SI_Woolf2021!$J$9:$J$93*$C101*IF(BZ$58=Fperm_SI_Woolf2021!$E$9:$E$93,1,EXP(LN((1.1*(Fperm_SI_Woolf2021!$E$9:$E$93-BZ$58)-63.1579*EXP(-0.19*Fperm_SI_Woolf2021!$E$9:$E$93)+63.1579*EXP(-0.19*BZ$58))/(Fperm_SI_Woolf2021!$E$9:$E$93-BZ$58))*(BZ$58-Fperm_SI_Woolf2021!$E$9:$E$93)/10))) + Fperm_SI_Woolf2021!$H$9:$H$93*EXP(-Fperm_SI_Woolf2021!$K$9:$K$93*$C101*IF(BZ$58=Fperm_SI_Woolf2021!$E$9:$E$93,1,EXP(LN((1.1*(Fperm_SI_Woolf2021!$E$9:$E$93-BZ$58)-63.1579*EXP(-0.19*Fperm_SI_Woolf2021!$E$9:$E$93)+63.1579*EXP(-0.19*BZ$58))/(Fperm_SI_Woolf2021!$E$9:$E$93-BZ$58))*(BZ$58-Fperm_SI_Woolf2021!$E$9:$E$93)/10))),Fperm_SI_Woolf2021!$D$9:$D$93)*BZ$57+INTERCEPT(Fperm_SI_Woolf2021!$F$9:$F$93*EXP(-Fperm_SI_Woolf2021!$I$9:$I$93*$C101*IF(BZ$58=Fperm_SI_Woolf2021!$E$9:$E$93,1,EXP(LN((1.1*(Fperm_SI_Woolf2021!$E$9:$E$93-BZ$58)-63.1579*EXP(-0.19*Fperm_SI_Woolf2021!$E$9:$E$93)+63.1579*EXP(-0.19*BZ$58))/(Fperm_SI_Woolf2021!$E$9:$E$93-BZ$58))*(BZ$58-Fperm_SI_Woolf2021!$E$9:$E$93)/10))) + Fperm_SI_Woolf2021!$G$9:$G$93*EXP(-Fperm_SI_Woolf2021!$J$9:$J$93*$C101*IF(BZ$58=Fperm_SI_Woolf2021!$E$9:$E$93,1,EXP(LN((1.1*(Fperm_SI_Woolf2021!$E$9:$E$93-BZ$58)-63.1579*EXP(-0.19*Fperm_SI_Woolf2021!$E$9:$E$93)+63.1579*EXP(-0.19*BZ$58))/(Fperm_SI_Woolf2021!$E$9:$E$93-BZ$58))*(BZ$58-Fperm_SI_Woolf2021!$E$9:$E$93)/10))) + Fperm_SI_Woolf2021!$H$9:$H$93*EXP(-Fperm_SI_Woolf2021!$K$9:$K$93*$C101*IF(BZ$58=Fperm_SI_Woolf2021!$E$9:$E$93,1,EXP(LN((1.1*(Fperm_SI_Woolf2021!$E$9:$E$93-BZ$58)-63.1579*EXP(-0.19*Fperm_SI_Woolf2021!$E$9:$E$93)+63.1579*EXP(-0.19*BZ$58))/(Fperm_SI_Woolf2021!$E$9:$E$93-BZ$58))*(BZ$58-Fperm_SI_Woolf2021!$E$9:$E$93)/10))),Fperm_SI_Woolf2021!$D$9:$D$93))</f>
        <v>0.1733394740047931</v>
      </c>
    </row>
    <row r="102" spans="3:78" x14ac:dyDescent="0.2">
      <c r="C102" s="48">
        <v>420</v>
      </c>
      <c r="D102" s="51" cm="1">
        <f t="array" ref="D102">MIN(1,SLOPE(Fperm_SI_Woolf2021!$F$9:$F$93*EXP(-Fperm_SI_Woolf2021!$I$9:$I$93*$C102*IF(D$58=Fperm_SI_Woolf2021!$E$9:$E$93,1,EXP(LN((1.1*(Fperm_SI_Woolf2021!$E$9:$E$93-D$58)-63.1579*EXP(-0.19*Fperm_SI_Woolf2021!$E$9:$E$93)+63.1579*EXP(-0.19*D$58))/(Fperm_SI_Woolf2021!$E$9:$E$93-D$58))*(D$58-Fperm_SI_Woolf2021!$E$9:$E$93)/10))) + Fperm_SI_Woolf2021!$G$9:$G$93*EXP(-Fperm_SI_Woolf2021!$J$9:$J$93*$C102*IF(D$58=Fperm_SI_Woolf2021!$E$9:$E$93,1,EXP(LN((1.1*(Fperm_SI_Woolf2021!$E$9:$E$93-D$58)-63.1579*EXP(-0.19*Fperm_SI_Woolf2021!$E$9:$E$93)+63.1579*EXP(-0.19*D$58))/(Fperm_SI_Woolf2021!$E$9:$E$93-D$58))*(D$58-Fperm_SI_Woolf2021!$E$9:$E$93)/10))) + Fperm_SI_Woolf2021!$H$9:$H$93*EXP(-Fperm_SI_Woolf2021!$K$9:$K$93*$C102*IF(D$58=Fperm_SI_Woolf2021!$E$9:$E$93,1,EXP(LN((1.1*(Fperm_SI_Woolf2021!$E$9:$E$93-D$58)-63.1579*EXP(-0.19*Fperm_SI_Woolf2021!$E$9:$E$93)+63.1579*EXP(-0.19*D$58))/(Fperm_SI_Woolf2021!$E$9:$E$93-D$58))*(D$58-Fperm_SI_Woolf2021!$E$9:$E$93)/10))),Fperm_SI_Woolf2021!$D$9:$D$93)*D$57+INTERCEPT(Fperm_SI_Woolf2021!$F$9:$F$93*EXP(-Fperm_SI_Woolf2021!$I$9:$I$93*$C102*IF(D$58=Fperm_SI_Woolf2021!$E$9:$E$93,1,EXP(LN((1.1*(Fperm_SI_Woolf2021!$E$9:$E$93-D$58)-63.1579*EXP(-0.19*Fperm_SI_Woolf2021!$E$9:$E$93)+63.1579*EXP(-0.19*D$58))/(Fperm_SI_Woolf2021!$E$9:$E$93-D$58))*(D$58-Fperm_SI_Woolf2021!$E$9:$E$93)/10))) + Fperm_SI_Woolf2021!$G$9:$G$93*EXP(-Fperm_SI_Woolf2021!$J$9:$J$93*$C102*IF(D$58=Fperm_SI_Woolf2021!$E$9:$E$93,1,EXP(LN((1.1*(Fperm_SI_Woolf2021!$E$9:$E$93-D$58)-63.1579*EXP(-0.19*Fperm_SI_Woolf2021!$E$9:$E$93)+63.1579*EXP(-0.19*D$58))/(Fperm_SI_Woolf2021!$E$9:$E$93-D$58))*(D$58-Fperm_SI_Woolf2021!$E$9:$E$93)/10))) + Fperm_SI_Woolf2021!$H$9:$H$93*EXP(-Fperm_SI_Woolf2021!$K$9:$K$93*$C102*IF(D$58=Fperm_SI_Woolf2021!$E$9:$E$93,1,EXP(LN((1.1*(Fperm_SI_Woolf2021!$E$9:$E$93-D$58)-63.1579*EXP(-0.19*Fperm_SI_Woolf2021!$E$9:$E$93)+63.1579*EXP(-0.19*D$58))/(Fperm_SI_Woolf2021!$E$9:$E$93-D$58))*(D$58-Fperm_SI_Woolf2021!$E$9:$E$93)/10))),Fperm_SI_Woolf2021!$D$9:$D$93))</f>
        <v>0.99086580981183336</v>
      </c>
      <c r="E102" s="51" cm="1">
        <f t="array" ref="E102">MIN(1,SLOPE(Fperm_SI_Woolf2021!$F$9:$F$93*EXP(-Fperm_SI_Woolf2021!$I$9:$I$93*$C102*IF(E$58=Fperm_SI_Woolf2021!$E$9:$E$93,1,EXP(LN((1.1*(Fperm_SI_Woolf2021!$E$9:$E$93-E$58)-63.1579*EXP(-0.19*Fperm_SI_Woolf2021!$E$9:$E$93)+63.1579*EXP(-0.19*E$58))/(Fperm_SI_Woolf2021!$E$9:$E$93-E$58))*(E$58-Fperm_SI_Woolf2021!$E$9:$E$93)/10))) + Fperm_SI_Woolf2021!$G$9:$G$93*EXP(-Fperm_SI_Woolf2021!$J$9:$J$93*$C102*IF(E$58=Fperm_SI_Woolf2021!$E$9:$E$93,1,EXP(LN((1.1*(Fperm_SI_Woolf2021!$E$9:$E$93-E$58)-63.1579*EXP(-0.19*Fperm_SI_Woolf2021!$E$9:$E$93)+63.1579*EXP(-0.19*E$58))/(Fperm_SI_Woolf2021!$E$9:$E$93-E$58))*(E$58-Fperm_SI_Woolf2021!$E$9:$E$93)/10))) + Fperm_SI_Woolf2021!$H$9:$H$93*EXP(-Fperm_SI_Woolf2021!$K$9:$K$93*$C102*IF(E$58=Fperm_SI_Woolf2021!$E$9:$E$93,1,EXP(LN((1.1*(Fperm_SI_Woolf2021!$E$9:$E$93-E$58)-63.1579*EXP(-0.19*Fperm_SI_Woolf2021!$E$9:$E$93)+63.1579*EXP(-0.19*E$58))/(Fperm_SI_Woolf2021!$E$9:$E$93-E$58))*(E$58-Fperm_SI_Woolf2021!$E$9:$E$93)/10))),Fperm_SI_Woolf2021!$D$9:$D$93)*E$57+INTERCEPT(Fperm_SI_Woolf2021!$F$9:$F$93*EXP(-Fperm_SI_Woolf2021!$I$9:$I$93*$C102*IF(E$58=Fperm_SI_Woolf2021!$E$9:$E$93,1,EXP(LN((1.1*(Fperm_SI_Woolf2021!$E$9:$E$93-E$58)-63.1579*EXP(-0.19*Fperm_SI_Woolf2021!$E$9:$E$93)+63.1579*EXP(-0.19*E$58))/(Fperm_SI_Woolf2021!$E$9:$E$93-E$58))*(E$58-Fperm_SI_Woolf2021!$E$9:$E$93)/10))) + Fperm_SI_Woolf2021!$G$9:$G$93*EXP(-Fperm_SI_Woolf2021!$J$9:$J$93*$C102*IF(E$58=Fperm_SI_Woolf2021!$E$9:$E$93,1,EXP(LN((1.1*(Fperm_SI_Woolf2021!$E$9:$E$93-E$58)-63.1579*EXP(-0.19*Fperm_SI_Woolf2021!$E$9:$E$93)+63.1579*EXP(-0.19*E$58))/(Fperm_SI_Woolf2021!$E$9:$E$93-E$58))*(E$58-Fperm_SI_Woolf2021!$E$9:$E$93)/10))) + Fperm_SI_Woolf2021!$H$9:$H$93*EXP(-Fperm_SI_Woolf2021!$K$9:$K$93*$C102*IF(E$58=Fperm_SI_Woolf2021!$E$9:$E$93,1,EXP(LN((1.1*(Fperm_SI_Woolf2021!$E$9:$E$93-E$58)-63.1579*EXP(-0.19*Fperm_SI_Woolf2021!$E$9:$E$93)+63.1579*EXP(-0.19*E$58))/(Fperm_SI_Woolf2021!$E$9:$E$93-E$58))*(E$58-Fperm_SI_Woolf2021!$E$9:$E$93)/10))),Fperm_SI_Woolf2021!$D$9:$D$93))</f>
        <v>0.95890915010394284</v>
      </c>
      <c r="F102" s="51" cm="1">
        <f t="array" ref="F102">MIN(1,SLOPE(Fperm_SI_Woolf2021!$F$9:$F$93*EXP(-Fperm_SI_Woolf2021!$I$9:$I$93*$C102*IF(F$58=Fperm_SI_Woolf2021!$E$9:$E$93,1,EXP(LN((1.1*(Fperm_SI_Woolf2021!$E$9:$E$93-F$58)-63.1579*EXP(-0.19*Fperm_SI_Woolf2021!$E$9:$E$93)+63.1579*EXP(-0.19*F$58))/(Fperm_SI_Woolf2021!$E$9:$E$93-F$58))*(F$58-Fperm_SI_Woolf2021!$E$9:$E$93)/10))) + Fperm_SI_Woolf2021!$G$9:$G$93*EXP(-Fperm_SI_Woolf2021!$J$9:$J$93*$C102*IF(F$58=Fperm_SI_Woolf2021!$E$9:$E$93,1,EXP(LN((1.1*(Fperm_SI_Woolf2021!$E$9:$E$93-F$58)-63.1579*EXP(-0.19*Fperm_SI_Woolf2021!$E$9:$E$93)+63.1579*EXP(-0.19*F$58))/(Fperm_SI_Woolf2021!$E$9:$E$93-F$58))*(F$58-Fperm_SI_Woolf2021!$E$9:$E$93)/10))) + Fperm_SI_Woolf2021!$H$9:$H$93*EXP(-Fperm_SI_Woolf2021!$K$9:$K$93*$C102*IF(F$58=Fperm_SI_Woolf2021!$E$9:$E$93,1,EXP(LN((1.1*(Fperm_SI_Woolf2021!$E$9:$E$93-F$58)-63.1579*EXP(-0.19*Fperm_SI_Woolf2021!$E$9:$E$93)+63.1579*EXP(-0.19*F$58))/(Fperm_SI_Woolf2021!$E$9:$E$93-F$58))*(F$58-Fperm_SI_Woolf2021!$E$9:$E$93)/10))),Fperm_SI_Woolf2021!$D$9:$D$93)*F$57+INTERCEPT(Fperm_SI_Woolf2021!$F$9:$F$93*EXP(-Fperm_SI_Woolf2021!$I$9:$I$93*$C102*IF(F$58=Fperm_SI_Woolf2021!$E$9:$E$93,1,EXP(LN((1.1*(Fperm_SI_Woolf2021!$E$9:$E$93-F$58)-63.1579*EXP(-0.19*Fperm_SI_Woolf2021!$E$9:$E$93)+63.1579*EXP(-0.19*F$58))/(Fperm_SI_Woolf2021!$E$9:$E$93-F$58))*(F$58-Fperm_SI_Woolf2021!$E$9:$E$93)/10))) + Fperm_SI_Woolf2021!$G$9:$G$93*EXP(-Fperm_SI_Woolf2021!$J$9:$J$93*$C102*IF(F$58=Fperm_SI_Woolf2021!$E$9:$E$93,1,EXP(LN((1.1*(Fperm_SI_Woolf2021!$E$9:$E$93-F$58)-63.1579*EXP(-0.19*Fperm_SI_Woolf2021!$E$9:$E$93)+63.1579*EXP(-0.19*F$58))/(Fperm_SI_Woolf2021!$E$9:$E$93-F$58))*(F$58-Fperm_SI_Woolf2021!$E$9:$E$93)/10))) + Fperm_SI_Woolf2021!$H$9:$H$93*EXP(-Fperm_SI_Woolf2021!$K$9:$K$93*$C102*IF(F$58=Fperm_SI_Woolf2021!$E$9:$E$93,1,EXP(LN((1.1*(Fperm_SI_Woolf2021!$E$9:$E$93-F$58)-63.1579*EXP(-0.19*Fperm_SI_Woolf2021!$E$9:$E$93)+63.1579*EXP(-0.19*F$58))/(Fperm_SI_Woolf2021!$E$9:$E$93-F$58))*(F$58-Fperm_SI_Woolf2021!$E$9:$E$93)/10))),Fperm_SI_Woolf2021!$D$9:$D$93))</f>
        <v>0.92695249039605232</v>
      </c>
      <c r="G102" s="51" cm="1">
        <f t="array" ref="G102">MIN(1,SLOPE(Fperm_SI_Woolf2021!$F$9:$F$93*EXP(-Fperm_SI_Woolf2021!$I$9:$I$93*$C102*IF(G$58=Fperm_SI_Woolf2021!$E$9:$E$93,1,EXP(LN((1.1*(Fperm_SI_Woolf2021!$E$9:$E$93-G$58)-63.1579*EXP(-0.19*Fperm_SI_Woolf2021!$E$9:$E$93)+63.1579*EXP(-0.19*G$58))/(Fperm_SI_Woolf2021!$E$9:$E$93-G$58))*(G$58-Fperm_SI_Woolf2021!$E$9:$E$93)/10))) + Fperm_SI_Woolf2021!$G$9:$G$93*EXP(-Fperm_SI_Woolf2021!$J$9:$J$93*$C102*IF(G$58=Fperm_SI_Woolf2021!$E$9:$E$93,1,EXP(LN((1.1*(Fperm_SI_Woolf2021!$E$9:$E$93-G$58)-63.1579*EXP(-0.19*Fperm_SI_Woolf2021!$E$9:$E$93)+63.1579*EXP(-0.19*G$58))/(Fperm_SI_Woolf2021!$E$9:$E$93-G$58))*(G$58-Fperm_SI_Woolf2021!$E$9:$E$93)/10))) + Fperm_SI_Woolf2021!$H$9:$H$93*EXP(-Fperm_SI_Woolf2021!$K$9:$K$93*$C102*IF(G$58=Fperm_SI_Woolf2021!$E$9:$E$93,1,EXP(LN((1.1*(Fperm_SI_Woolf2021!$E$9:$E$93-G$58)-63.1579*EXP(-0.19*Fperm_SI_Woolf2021!$E$9:$E$93)+63.1579*EXP(-0.19*G$58))/(Fperm_SI_Woolf2021!$E$9:$E$93-G$58))*(G$58-Fperm_SI_Woolf2021!$E$9:$E$93)/10))),Fperm_SI_Woolf2021!$D$9:$D$93)*G$57+INTERCEPT(Fperm_SI_Woolf2021!$F$9:$F$93*EXP(-Fperm_SI_Woolf2021!$I$9:$I$93*$C102*IF(G$58=Fperm_SI_Woolf2021!$E$9:$E$93,1,EXP(LN((1.1*(Fperm_SI_Woolf2021!$E$9:$E$93-G$58)-63.1579*EXP(-0.19*Fperm_SI_Woolf2021!$E$9:$E$93)+63.1579*EXP(-0.19*G$58))/(Fperm_SI_Woolf2021!$E$9:$E$93-G$58))*(G$58-Fperm_SI_Woolf2021!$E$9:$E$93)/10))) + Fperm_SI_Woolf2021!$G$9:$G$93*EXP(-Fperm_SI_Woolf2021!$J$9:$J$93*$C102*IF(G$58=Fperm_SI_Woolf2021!$E$9:$E$93,1,EXP(LN((1.1*(Fperm_SI_Woolf2021!$E$9:$E$93-G$58)-63.1579*EXP(-0.19*Fperm_SI_Woolf2021!$E$9:$E$93)+63.1579*EXP(-0.19*G$58))/(Fperm_SI_Woolf2021!$E$9:$E$93-G$58))*(G$58-Fperm_SI_Woolf2021!$E$9:$E$93)/10))) + Fperm_SI_Woolf2021!$H$9:$H$93*EXP(-Fperm_SI_Woolf2021!$K$9:$K$93*$C102*IF(G$58=Fperm_SI_Woolf2021!$E$9:$E$93,1,EXP(LN((1.1*(Fperm_SI_Woolf2021!$E$9:$E$93-G$58)-63.1579*EXP(-0.19*Fperm_SI_Woolf2021!$E$9:$E$93)+63.1579*EXP(-0.19*G$58))/(Fperm_SI_Woolf2021!$E$9:$E$93-G$58))*(G$58-Fperm_SI_Woolf2021!$E$9:$E$93)/10))),Fperm_SI_Woolf2021!$D$9:$D$93))</f>
        <v>0.8949958306881618</v>
      </c>
      <c r="H102" s="51" cm="1">
        <f t="array" ref="H102">MIN(1,SLOPE(Fperm_SI_Woolf2021!$F$9:$F$93*EXP(-Fperm_SI_Woolf2021!$I$9:$I$93*$C102*IF(H$58=Fperm_SI_Woolf2021!$E$9:$E$93,1,EXP(LN((1.1*(Fperm_SI_Woolf2021!$E$9:$E$93-H$58)-63.1579*EXP(-0.19*Fperm_SI_Woolf2021!$E$9:$E$93)+63.1579*EXP(-0.19*H$58))/(Fperm_SI_Woolf2021!$E$9:$E$93-H$58))*(H$58-Fperm_SI_Woolf2021!$E$9:$E$93)/10))) + Fperm_SI_Woolf2021!$G$9:$G$93*EXP(-Fperm_SI_Woolf2021!$J$9:$J$93*$C102*IF(H$58=Fperm_SI_Woolf2021!$E$9:$E$93,1,EXP(LN((1.1*(Fperm_SI_Woolf2021!$E$9:$E$93-H$58)-63.1579*EXP(-0.19*Fperm_SI_Woolf2021!$E$9:$E$93)+63.1579*EXP(-0.19*H$58))/(Fperm_SI_Woolf2021!$E$9:$E$93-H$58))*(H$58-Fperm_SI_Woolf2021!$E$9:$E$93)/10))) + Fperm_SI_Woolf2021!$H$9:$H$93*EXP(-Fperm_SI_Woolf2021!$K$9:$K$93*$C102*IF(H$58=Fperm_SI_Woolf2021!$E$9:$E$93,1,EXP(LN((1.1*(Fperm_SI_Woolf2021!$E$9:$E$93-H$58)-63.1579*EXP(-0.19*Fperm_SI_Woolf2021!$E$9:$E$93)+63.1579*EXP(-0.19*H$58))/(Fperm_SI_Woolf2021!$E$9:$E$93-H$58))*(H$58-Fperm_SI_Woolf2021!$E$9:$E$93)/10))),Fperm_SI_Woolf2021!$D$9:$D$93)*H$57+INTERCEPT(Fperm_SI_Woolf2021!$F$9:$F$93*EXP(-Fperm_SI_Woolf2021!$I$9:$I$93*$C102*IF(H$58=Fperm_SI_Woolf2021!$E$9:$E$93,1,EXP(LN((1.1*(Fperm_SI_Woolf2021!$E$9:$E$93-H$58)-63.1579*EXP(-0.19*Fperm_SI_Woolf2021!$E$9:$E$93)+63.1579*EXP(-0.19*H$58))/(Fperm_SI_Woolf2021!$E$9:$E$93-H$58))*(H$58-Fperm_SI_Woolf2021!$E$9:$E$93)/10))) + Fperm_SI_Woolf2021!$G$9:$G$93*EXP(-Fperm_SI_Woolf2021!$J$9:$J$93*$C102*IF(H$58=Fperm_SI_Woolf2021!$E$9:$E$93,1,EXP(LN((1.1*(Fperm_SI_Woolf2021!$E$9:$E$93-H$58)-63.1579*EXP(-0.19*Fperm_SI_Woolf2021!$E$9:$E$93)+63.1579*EXP(-0.19*H$58))/(Fperm_SI_Woolf2021!$E$9:$E$93-H$58))*(H$58-Fperm_SI_Woolf2021!$E$9:$E$93)/10))) + Fperm_SI_Woolf2021!$H$9:$H$93*EXP(-Fperm_SI_Woolf2021!$K$9:$K$93*$C102*IF(H$58=Fperm_SI_Woolf2021!$E$9:$E$93,1,EXP(LN((1.1*(Fperm_SI_Woolf2021!$E$9:$E$93-H$58)-63.1579*EXP(-0.19*Fperm_SI_Woolf2021!$E$9:$E$93)+63.1579*EXP(-0.19*H$58))/(Fperm_SI_Woolf2021!$E$9:$E$93-H$58))*(H$58-Fperm_SI_Woolf2021!$E$9:$E$93)/10))),Fperm_SI_Woolf2021!$D$9:$D$93))</f>
        <v>0.86303917098027139</v>
      </c>
      <c r="I102" s="51" cm="1">
        <f t="array" ref="I102">MIN(1,SLOPE(Fperm_SI_Woolf2021!$F$9:$F$93*EXP(-Fperm_SI_Woolf2021!$I$9:$I$93*$C102*IF(I$58=Fperm_SI_Woolf2021!$E$9:$E$93,1,EXP(LN((1.1*(Fperm_SI_Woolf2021!$E$9:$E$93-I$58)-63.1579*EXP(-0.19*Fperm_SI_Woolf2021!$E$9:$E$93)+63.1579*EXP(-0.19*I$58))/(Fperm_SI_Woolf2021!$E$9:$E$93-I$58))*(I$58-Fperm_SI_Woolf2021!$E$9:$E$93)/10))) + Fperm_SI_Woolf2021!$G$9:$G$93*EXP(-Fperm_SI_Woolf2021!$J$9:$J$93*$C102*IF(I$58=Fperm_SI_Woolf2021!$E$9:$E$93,1,EXP(LN((1.1*(Fperm_SI_Woolf2021!$E$9:$E$93-I$58)-63.1579*EXP(-0.19*Fperm_SI_Woolf2021!$E$9:$E$93)+63.1579*EXP(-0.19*I$58))/(Fperm_SI_Woolf2021!$E$9:$E$93-I$58))*(I$58-Fperm_SI_Woolf2021!$E$9:$E$93)/10))) + Fperm_SI_Woolf2021!$H$9:$H$93*EXP(-Fperm_SI_Woolf2021!$K$9:$K$93*$C102*IF(I$58=Fperm_SI_Woolf2021!$E$9:$E$93,1,EXP(LN((1.1*(Fperm_SI_Woolf2021!$E$9:$E$93-I$58)-63.1579*EXP(-0.19*Fperm_SI_Woolf2021!$E$9:$E$93)+63.1579*EXP(-0.19*I$58))/(Fperm_SI_Woolf2021!$E$9:$E$93-I$58))*(I$58-Fperm_SI_Woolf2021!$E$9:$E$93)/10))),Fperm_SI_Woolf2021!$D$9:$D$93)*I$57+INTERCEPT(Fperm_SI_Woolf2021!$F$9:$F$93*EXP(-Fperm_SI_Woolf2021!$I$9:$I$93*$C102*IF(I$58=Fperm_SI_Woolf2021!$E$9:$E$93,1,EXP(LN((1.1*(Fperm_SI_Woolf2021!$E$9:$E$93-I$58)-63.1579*EXP(-0.19*Fperm_SI_Woolf2021!$E$9:$E$93)+63.1579*EXP(-0.19*I$58))/(Fperm_SI_Woolf2021!$E$9:$E$93-I$58))*(I$58-Fperm_SI_Woolf2021!$E$9:$E$93)/10))) + Fperm_SI_Woolf2021!$G$9:$G$93*EXP(-Fperm_SI_Woolf2021!$J$9:$J$93*$C102*IF(I$58=Fperm_SI_Woolf2021!$E$9:$E$93,1,EXP(LN((1.1*(Fperm_SI_Woolf2021!$E$9:$E$93-I$58)-63.1579*EXP(-0.19*Fperm_SI_Woolf2021!$E$9:$E$93)+63.1579*EXP(-0.19*I$58))/(Fperm_SI_Woolf2021!$E$9:$E$93-I$58))*(I$58-Fperm_SI_Woolf2021!$E$9:$E$93)/10))) + Fperm_SI_Woolf2021!$H$9:$H$93*EXP(-Fperm_SI_Woolf2021!$K$9:$K$93*$C102*IF(I$58=Fperm_SI_Woolf2021!$E$9:$E$93,1,EXP(LN((1.1*(Fperm_SI_Woolf2021!$E$9:$E$93-I$58)-63.1579*EXP(-0.19*Fperm_SI_Woolf2021!$E$9:$E$93)+63.1579*EXP(-0.19*I$58))/(Fperm_SI_Woolf2021!$E$9:$E$93-I$58))*(I$58-Fperm_SI_Woolf2021!$E$9:$E$93)/10))),Fperm_SI_Woolf2021!$D$9:$D$93))</f>
        <v>0.83108251127238086</v>
      </c>
      <c r="J102" s="51" cm="1">
        <f t="array" ref="J102">MIN(1,SLOPE(Fperm_SI_Woolf2021!$F$9:$F$93*EXP(-Fperm_SI_Woolf2021!$I$9:$I$93*$C102*IF(J$58=Fperm_SI_Woolf2021!$E$9:$E$93,1,EXP(LN((1.1*(Fperm_SI_Woolf2021!$E$9:$E$93-J$58)-63.1579*EXP(-0.19*Fperm_SI_Woolf2021!$E$9:$E$93)+63.1579*EXP(-0.19*J$58))/(Fperm_SI_Woolf2021!$E$9:$E$93-J$58))*(J$58-Fperm_SI_Woolf2021!$E$9:$E$93)/10))) + Fperm_SI_Woolf2021!$G$9:$G$93*EXP(-Fperm_SI_Woolf2021!$J$9:$J$93*$C102*IF(J$58=Fperm_SI_Woolf2021!$E$9:$E$93,1,EXP(LN((1.1*(Fperm_SI_Woolf2021!$E$9:$E$93-J$58)-63.1579*EXP(-0.19*Fperm_SI_Woolf2021!$E$9:$E$93)+63.1579*EXP(-0.19*J$58))/(Fperm_SI_Woolf2021!$E$9:$E$93-J$58))*(J$58-Fperm_SI_Woolf2021!$E$9:$E$93)/10))) + Fperm_SI_Woolf2021!$H$9:$H$93*EXP(-Fperm_SI_Woolf2021!$K$9:$K$93*$C102*IF(J$58=Fperm_SI_Woolf2021!$E$9:$E$93,1,EXP(LN((1.1*(Fperm_SI_Woolf2021!$E$9:$E$93-J$58)-63.1579*EXP(-0.19*Fperm_SI_Woolf2021!$E$9:$E$93)+63.1579*EXP(-0.19*J$58))/(Fperm_SI_Woolf2021!$E$9:$E$93-J$58))*(J$58-Fperm_SI_Woolf2021!$E$9:$E$93)/10))),Fperm_SI_Woolf2021!$D$9:$D$93)*J$57+INTERCEPT(Fperm_SI_Woolf2021!$F$9:$F$93*EXP(-Fperm_SI_Woolf2021!$I$9:$I$93*$C102*IF(J$58=Fperm_SI_Woolf2021!$E$9:$E$93,1,EXP(LN((1.1*(Fperm_SI_Woolf2021!$E$9:$E$93-J$58)-63.1579*EXP(-0.19*Fperm_SI_Woolf2021!$E$9:$E$93)+63.1579*EXP(-0.19*J$58))/(Fperm_SI_Woolf2021!$E$9:$E$93-J$58))*(J$58-Fperm_SI_Woolf2021!$E$9:$E$93)/10))) + Fperm_SI_Woolf2021!$G$9:$G$93*EXP(-Fperm_SI_Woolf2021!$J$9:$J$93*$C102*IF(J$58=Fperm_SI_Woolf2021!$E$9:$E$93,1,EXP(LN((1.1*(Fperm_SI_Woolf2021!$E$9:$E$93-J$58)-63.1579*EXP(-0.19*Fperm_SI_Woolf2021!$E$9:$E$93)+63.1579*EXP(-0.19*J$58))/(Fperm_SI_Woolf2021!$E$9:$E$93-J$58))*(J$58-Fperm_SI_Woolf2021!$E$9:$E$93)/10))) + Fperm_SI_Woolf2021!$H$9:$H$93*EXP(-Fperm_SI_Woolf2021!$K$9:$K$93*$C102*IF(J$58=Fperm_SI_Woolf2021!$E$9:$E$93,1,EXP(LN((1.1*(Fperm_SI_Woolf2021!$E$9:$E$93-J$58)-63.1579*EXP(-0.19*Fperm_SI_Woolf2021!$E$9:$E$93)+63.1579*EXP(-0.19*J$58))/(Fperm_SI_Woolf2021!$E$9:$E$93-J$58))*(J$58-Fperm_SI_Woolf2021!$E$9:$E$93)/10))),Fperm_SI_Woolf2021!$D$9:$D$93))</f>
        <v>0.79912585156449034</v>
      </c>
      <c r="K102" s="51" cm="1">
        <f t="array" ref="K102">MIN(1,SLOPE(Fperm_SI_Woolf2021!$F$9:$F$93*EXP(-Fperm_SI_Woolf2021!$I$9:$I$93*$C102*IF(K$58=Fperm_SI_Woolf2021!$E$9:$E$93,1,EXP(LN((1.1*(Fperm_SI_Woolf2021!$E$9:$E$93-K$58)-63.1579*EXP(-0.19*Fperm_SI_Woolf2021!$E$9:$E$93)+63.1579*EXP(-0.19*K$58))/(Fperm_SI_Woolf2021!$E$9:$E$93-K$58))*(K$58-Fperm_SI_Woolf2021!$E$9:$E$93)/10))) + Fperm_SI_Woolf2021!$G$9:$G$93*EXP(-Fperm_SI_Woolf2021!$J$9:$J$93*$C102*IF(K$58=Fperm_SI_Woolf2021!$E$9:$E$93,1,EXP(LN((1.1*(Fperm_SI_Woolf2021!$E$9:$E$93-K$58)-63.1579*EXP(-0.19*Fperm_SI_Woolf2021!$E$9:$E$93)+63.1579*EXP(-0.19*K$58))/(Fperm_SI_Woolf2021!$E$9:$E$93-K$58))*(K$58-Fperm_SI_Woolf2021!$E$9:$E$93)/10))) + Fperm_SI_Woolf2021!$H$9:$H$93*EXP(-Fperm_SI_Woolf2021!$K$9:$K$93*$C102*IF(K$58=Fperm_SI_Woolf2021!$E$9:$E$93,1,EXP(LN((1.1*(Fperm_SI_Woolf2021!$E$9:$E$93-K$58)-63.1579*EXP(-0.19*Fperm_SI_Woolf2021!$E$9:$E$93)+63.1579*EXP(-0.19*K$58))/(Fperm_SI_Woolf2021!$E$9:$E$93-K$58))*(K$58-Fperm_SI_Woolf2021!$E$9:$E$93)/10))),Fperm_SI_Woolf2021!$D$9:$D$93)*K$57+INTERCEPT(Fperm_SI_Woolf2021!$F$9:$F$93*EXP(-Fperm_SI_Woolf2021!$I$9:$I$93*$C102*IF(K$58=Fperm_SI_Woolf2021!$E$9:$E$93,1,EXP(LN((1.1*(Fperm_SI_Woolf2021!$E$9:$E$93-K$58)-63.1579*EXP(-0.19*Fperm_SI_Woolf2021!$E$9:$E$93)+63.1579*EXP(-0.19*K$58))/(Fperm_SI_Woolf2021!$E$9:$E$93-K$58))*(K$58-Fperm_SI_Woolf2021!$E$9:$E$93)/10))) + Fperm_SI_Woolf2021!$G$9:$G$93*EXP(-Fperm_SI_Woolf2021!$J$9:$J$93*$C102*IF(K$58=Fperm_SI_Woolf2021!$E$9:$E$93,1,EXP(LN((1.1*(Fperm_SI_Woolf2021!$E$9:$E$93-K$58)-63.1579*EXP(-0.19*Fperm_SI_Woolf2021!$E$9:$E$93)+63.1579*EXP(-0.19*K$58))/(Fperm_SI_Woolf2021!$E$9:$E$93-K$58))*(K$58-Fperm_SI_Woolf2021!$E$9:$E$93)/10))) + Fperm_SI_Woolf2021!$H$9:$H$93*EXP(-Fperm_SI_Woolf2021!$K$9:$K$93*$C102*IF(K$58=Fperm_SI_Woolf2021!$E$9:$E$93,1,EXP(LN((1.1*(Fperm_SI_Woolf2021!$E$9:$E$93-K$58)-63.1579*EXP(-0.19*Fperm_SI_Woolf2021!$E$9:$E$93)+63.1579*EXP(-0.19*K$58))/(Fperm_SI_Woolf2021!$E$9:$E$93-K$58))*(K$58-Fperm_SI_Woolf2021!$E$9:$E$93)/10))),Fperm_SI_Woolf2021!$D$9:$D$93))</f>
        <v>0.76716919185659993</v>
      </c>
      <c r="L102" s="51" cm="1">
        <f t="array" ref="L102">MIN(1,SLOPE(Fperm_SI_Woolf2021!$F$9:$F$93*EXP(-Fperm_SI_Woolf2021!$I$9:$I$93*$C102*IF(L$58=Fperm_SI_Woolf2021!$E$9:$E$93,1,EXP(LN((1.1*(Fperm_SI_Woolf2021!$E$9:$E$93-L$58)-63.1579*EXP(-0.19*Fperm_SI_Woolf2021!$E$9:$E$93)+63.1579*EXP(-0.19*L$58))/(Fperm_SI_Woolf2021!$E$9:$E$93-L$58))*(L$58-Fperm_SI_Woolf2021!$E$9:$E$93)/10))) + Fperm_SI_Woolf2021!$G$9:$G$93*EXP(-Fperm_SI_Woolf2021!$J$9:$J$93*$C102*IF(L$58=Fperm_SI_Woolf2021!$E$9:$E$93,1,EXP(LN((1.1*(Fperm_SI_Woolf2021!$E$9:$E$93-L$58)-63.1579*EXP(-0.19*Fperm_SI_Woolf2021!$E$9:$E$93)+63.1579*EXP(-0.19*L$58))/(Fperm_SI_Woolf2021!$E$9:$E$93-L$58))*(L$58-Fperm_SI_Woolf2021!$E$9:$E$93)/10))) + Fperm_SI_Woolf2021!$H$9:$H$93*EXP(-Fperm_SI_Woolf2021!$K$9:$K$93*$C102*IF(L$58=Fperm_SI_Woolf2021!$E$9:$E$93,1,EXP(LN((1.1*(Fperm_SI_Woolf2021!$E$9:$E$93-L$58)-63.1579*EXP(-0.19*Fperm_SI_Woolf2021!$E$9:$E$93)+63.1579*EXP(-0.19*L$58))/(Fperm_SI_Woolf2021!$E$9:$E$93-L$58))*(L$58-Fperm_SI_Woolf2021!$E$9:$E$93)/10))),Fperm_SI_Woolf2021!$D$9:$D$93)*L$57+INTERCEPT(Fperm_SI_Woolf2021!$F$9:$F$93*EXP(-Fperm_SI_Woolf2021!$I$9:$I$93*$C102*IF(L$58=Fperm_SI_Woolf2021!$E$9:$E$93,1,EXP(LN((1.1*(Fperm_SI_Woolf2021!$E$9:$E$93-L$58)-63.1579*EXP(-0.19*Fperm_SI_Woolf2021!$E$9:$E$93)+63.1579*EXP(-0.19*L$58))/(Fperm_SI_Woolf2021!$E$9:$E$93-L$58))*(L$58-Fperm_SI_Woolf2021!$E$9:$E$93)/10))) + Fperm_SI_Woolf2021!$G$9:$G$93*EXP(-Fperm_SI_Woolf2021!$J$9:$J$93*$C102*IF(L$58=Fperm_SI_Woolf2021!$E$9:$E$93,1,EXP(LN((1.1*(Fperm_SI_Woolf2021!$E$9:$E$93-L$58)-63.1579*EXP(-0.19*Fperm_SI_Woolf2021!$E$9:$E$93)+63.1579*EXP(-0.19*L$58))/(Fperm_SI_Woolf2021!$E$9:$E$93-L$58))*(L$58-Fperm_SI_Woolf2021!$E$9:$E$93)/10))) + Fperm_SI_Woolf2021!$H$9:$H$93*EXP(-Fperm_SI_Woolf2021!$K$9:$K$93*$C102*IF(L$58=Fperm_SI_Woolf2021!$E$9:$E$93,1,EXP(LN((1.1*(Fperm_SI_Woolf2021!$E$9:$E$93-L$58)-63.1579*EXP(-0.19*Fperm_SI_Woolf2021!$E$9:$E$93)+63.1579*EXP(-0.19*L$58))/(Fperm_SI_Woolf2021!$E$9:$E$93-L$58))*(L$58-Fperm_SI_Woolf2021!$E$9:$E$93)/10))),Fperm_SI_Woolf2021!$D$9:$D$93))</f>
        <v>0.7352125321487093</v>
      </c>
      <c r="M102" s="51" cm="1">
        <f t="array" ref="M102">MIN(1,SLOPE(Fperm_SI_Woolf2021!$F$9:$F$93*EXP(-Fperm_SI_Woolf2021!$I$9:$I$93*$C102*IF(M$58=Fperm_SI_Woolf2021!$E$9:$E$93,1,EXP(LN((1.1*(Fperm_SI_Woolf2021!$E$9:$E$93-M$58)-63.1579*EXP(-0.19*Fperm_SI_Woolf2021!$E$9:$E$93)+63.1579*EXP(-0.19*M$58))/(Fperm_SI_Woolf2021!$E$9:$E$93-M$58))*(M$58-Fperm_SI_Woolf2021!$E$9:$E$93)/10))) + Fperm_SI_Woolf2021!$G$9:$G$93*EXP(-Fperm_SI_Woolf2021!$J$9:$J$93*$C102*IF(M$58=Fperm_SI_Woolf2021!$E$9:$E$93,1,EXP(LN((1.1*(Fperm_SI_Woolf2021!$E$9:$E$93-M$58)-63.1579*EXP(-0.19*Fperm_SI_Woolf2021!$E$9:$E$93)+63.1579*EXP(-0.19*M$58))/(Fperm_SI_Woolf2021!$E$9:$E$93-M$58))*(M$58-Fperm_SI_Woolf2021!$E$9:$E$93)/10))) + Fperm_SI_Woolf2021!$H$9:$H$93*EXP(-Fperm_SI_Woolf2021!$K$9:$K$93*$C102*IF(M$58=Fperm_SI_Woolf2021!$E$9:$E$93,1,EXP(LN((1.1*(Fperm_SI_Woolf2021!$E$9:$E$93-M$58)-63.1579*EXP(-0.19*Fperm_SI_Woolf2021!$E$9:$E$93)+63.1579*EXP(-0.19*M$58))/(Fperm_SI_Woolf2021!$E$9:$E$93-M$58))*(M$58-Fperm_SI_Woolf2021!$E$9:$E$93)/10))),Fperm_SI_Woolf2021!$D$9:$D$93)*M$57+INTERCEPT(Fperm_SI_Woolf2021!$F$9:$F$93*EXP(-Fperm_SI_Woolf2021!$I$9:$I$93*$C102*IF(M$58=Fperm_SI_Woolf2021!$E$9:$E$93,1,EXP(LN((1.1*(Fperm_SI_Woolf2021!$E$9:$E$93-M$58)-63.1579*EXP(-0.19*Fperm_SI_Woolf2021!$E$9:$E$93)+63.1579*EXP(-0.19*M$58))/(Fperm_SI_Woolf2021!$E$9:$E$93-M$58))*(M$58-Fperm_SI_Woolf2021!$E$9:$E$93)/10))) + Fperm_SI_Woolf2021!$G$9:$G$93*EXP(-Fperm_SI_Woolf2021!$J$9:$J$93*$C102*IF(M$58=Fperm_SI_Woolf2021!$E$9:$E$93,1,EXP(LN((1.1*(Fperm_SI_Woolf2021!$E$9:$E$93-M$58)-63.1579*EXP(-0.19*Fperm_SI_Woolf2021!$E$9:$E$93)+63.1579*EXP(-0.19*M$58))/(Fperm_SI_Woolf2021!$E$9:$E$93-M$58))*(M$58-Fperm_SI_Woolf2021!$E$9:$E$93)/10))) + Fperm_SI_Woolf2021!$H$9:$H$93*EXP(-Fperm_SI_Woolf2021!$K$9:$K$93*$C102*IF(M$58=Fperm_SI_Woolf2021!$E$9:$E$93,1,EXP(LN((1.1*(Fperm_SI_Woolf2021!$E$9:$E$93-M$58)-63.1579*EXP(-0.19*Fperm_SI_Woolf2021!$E$9:$E$93)+63.1579*EXP(-0.19*M$58))/(Fperm_SI_Woolf2021!$E$9:$E$93-M$58))*(M$58-Fperm_SI_Woolf2021!$E$9:$E$93)/10))),Fperm_SI_Woolf2021!$D$9:$D$93))</f>
        <v>0.70325587244081889</v>
      </c>
      <c r="N102" s="51" cm="1">
        <f t="array" ref="N102">MIN(1,SLOPE(Fperm_SI_Woolf2021!$F$9:$F$93*EXP(-Fperm_SI_Woolf2021!$I$9:$I$93*$C102*IF(N$58=Fperm_SI_Woolf2021!$E$9:$E$93,1,EXP(LN((1.1*(Fperm_SI_Woolf2021!$E$9:$E$93-N$58)-63.1579*EXP(-0.19*Fperm_SI_Woolf2021!$E$9:$E$93)+63.1579*EXP(-0.19*N$58))/(Fperm_SI_Woolf2021!$E$9:$E$93-N$58))*(N$58-Fperm_SI_Woolf2021!$E$9:$E$93)/10))) + Fperm_SI_Woolf2021!$G$9:$G$93*EXP(-Fperm_SI_Woolf2021!$J$9:$J$93*$C102*IF(N$58=Fperm_SI_Woolf2021!$E$9:$E$93,1,EXP(LN((1.1*(Fperm_SI_Woolf2021!$E$9:$E$93-N$58)-63.1579*EXP(-0.19*Fperm_SI_Woolf2021!$E$9:$E$93)+63.1579*EXP(-0.19*N$58))/(Fperm_SI_Woolf2021!$E$9:$E$93-N$58))*(N$58-Fperm_SI_Woolf2021!$E$9:$E$93)/10))) + Fperm_SI_Woolf2021!$H$9:$H$93*EXP(-Fperm_SI_Woolf2021!$K$9:$K$93*$C102*IF(N$58=Fperm_SI_Woolf2021!$E$9:$E$93,1,EXP(LN((1.1*(Fperm_SI_Woolf2021!$E$9:$E$93-N$58)-63.1579*EXP(-0.19*Fperm_SI_Woolf2021!$E$9:$E$93)+63.1579*EXP(-0.19*N$58))/(Fperm_SI_Woolf2021!$E$9:$E$93-N$58))*(N$58-Fperm_SI_Woolf2021!$E$9:$E$93)/10))),Fperm_SI_Woolf2021!$D$9:$D$93)*N$57+INTERCEPT(Fperm_SI_Woolf2021!$F$9:$F$93*EXP(-Fperm_SI_Woolf2021!$I$9:$I$93*$C102*IF(N$58=Fperm_SI_Woolf2021!$E$9:$E$93,1,EXP(LN((1.1*(Fperm_SI_Woolf2021!$E$9:$E$93-N$58)-63.1579*EXP(-0.19*Fperm_SI_Woolf2021!$E$9:$E$93)+63.1579*EXP(-0.19*N$58))/(Fperm_SI_Woolf2021!$E$9:$E$93-N$58))*(N$58-Fperm_SI_Woolf2021!$E$9:$E$93)/10))) + Fperm_SI_Woolf2021!$G$9:$G$93*EXP(-Fperm_SI_Woolf2021!$J$9:$J$93*$C102*IF(N$58=Fperm_SI_Woolf2021!$E$9:$E$93,1,EXP(LN((1.1*(Fperm_SI_Woolf2021!$E$9:$E$93-N$58)-63.1579*EXP(-0.19*Fperm_SI_Woolf2021!$E$9:$E$93)+63.1579*EXP(-0.19*N$58))/(Fperm_SI_Woolf2021!$E$9:$E$93-N$58))*(N$58-Fperm_SI_Woolf2021!$E$9:$E$93)/10))) + Fperm_SI_Woolf2021!$H$9:$H$93*EXP(-Fperm_SI_Woolf2021!$K$9:$K$93*$C102*IF(N$58=Fperm_SI_Woolf2021!$E$9:$E$93,1,EXP(LN((1.1*(Fperm_SI_Woolf2021!$E$9:$E$93-N$58)-63.1579*EXP(-0.19*Fperm_SI_Woolf2021!$E$9:$E$93)+63.1579*EXP(-0.19*N$58))/(Fperm_SI_Woolf2021!$E$9:$E$93-N$58))*(N$58-Fperm_SI_Woolf2021!$E$9:$E$93)/10))),Fperm_SI_Woolf2021!$D$9:$D$93))</f>
        <v>0.67129921273292836</v>
      </c>
      <c r="O102" s="51" cm="1">
        <f t="array" ref="O102">MIN(1,SLOPE(Fperm_SI_Woolf2021!$F$9:$F$93*EXP(-Fperm_SI_Woolf2021!$I$9:$I$93*$C102*IF(O$58=Fperm_SI_Woolf2021!$E$9:$E$93,1,EXP(LN((1.1*(Fperm_SI_Woolf2021!$E$9:$E$93-O$58)-63.1579*EXP(-0.19*Fperm_SI_Woolf2021!$E$9:$E$93)+63.1579*EXP(-0.19*O$58))/(Fperm_SI_Woolf2021!$E$9:$E$93-O$58))*(O$58-Fperm_SI_Woolf2021!$E$9:$E$93)/10))) + Fperm_SI_Woolf2021!$G$9:$G$93*EXP(-Fperm_SI_Woolf2021!$J$9:$J$93*$C102*IF(O$58=Fperm_SI_Woolf2021!$E$9:$E$93,1,EXP(LN((1.1*(Fperm_SI_Woolf2021!$E$9:$E$93-O$58)-63.1579*EXP(-0.19*Fperm_SI_Woolf2021!$E$9:$E$93)+63.1579*EXP(-0.19*O$58))/(Fperm_SI_Woolf2021!$E$9:$E$93-O$58))*(O$58-Fperm_SI_Woolf2021!$E$9:$E$93)/10))) + Fperm_SI_Woolf2021!$H$9:$H$93*EXP(-Fperm_SI_Woolf2021!$K$9:$K$93*$C102*IF(O$58=Fperm_SI_Woolf2021!$E$9:$E$93,1,EXP(LN((1.1*(Fperm_SI_Woolf2021!$E$9:$E$93-O$58)-63.1579*EXP(-0.19*Fperm_SI_Woolf2021!$E$9:$E$93)+63.1579*EXP(-0.19*O$58))/(Fperm_SI_Woolf2021!$E$9:$E$93-O$58))*(O$58-Fperm_SI_Woolf2021!$E$9:$E$93)/10))),Fperm_SI_Woolf2021!$D$9:$D$93)*O$57+INTERCEPT(Fperm_SI_Woolf2021!$F$9:$F$93*EXP(-Fperm_SI_Woolf2021!$I$9:$I$93*$C102*IF(O$58=Fperm_SI_Woolf2021!$E$9:$E$93,1,EXP(LN((1.1*(Fperm_SI_Woolf2021!$E$9:$E$93-O$58)-63.1579*EXP(-0.19*Fperm_SI_Woolf2021!$E$9:$E$93)+63.1579*EXP(-0.19*O$58))/(Fperm_SI_Woolf2021!$E$9:$E$93-O$58))*(O$58-Fperm_SI_Woolf2021!$E$9:$E$93)/10))) + Fperm_SI_Woolf2021!$G$9:$G$93*EXP(-Fperm_SI_Woolf2021!$J$9:$J$93*$C102*IF(O$58=Fperm_SI_Woolf2021!$E$9:$E$93,1,EXP(LN((1.1*(Fperm_SI_Woolf2021!$E$9:$E$93-O$58)-63.1579*EXP(-0.19*Fperm_SI_Woolf2021!$E$9:$E$93)+63.1579*EXP(-0.19*O$58))/(Fperm_SI_Woolf2021!$E$9:$E$93-O$58))*(O$58-Fperm_SI_Woolf2021!$E$9:$E$93)/10))) + Fperm_SI_Woolf2021!$H$9:$H$93*EXP(-Fperm_SI_Woolf2021!$K$9:$K$93*$C102*IF(O$58=Fperm_SI_Woolf2021!$E$9:$E$93,1,EXP(LN((1.1*(Fperm_SI_Woolf2021!$E$9:$E$93-O$58)-63.1579*EXP(-0.19*Fperm_SI_Woolf2021!$E$9:$E$93)+63.1579*EXP(-0.19*O$58))/(Fperm_SI_Woolf2021!$E$9:$E$93-O$58))*(O$58-Fperm_SI_Woolf2021!$E$9:$E$93)/10))),Fperm_SI_Woolf2021!$D$9:$D$93))</f>
        <v>0.63934255302503784</v>
      </c>
      <c r="P102" s="51" cm="1">
        <f t="array" ref="P102">MIN(1,SLOPE(Fperm_SI_Woolf2021!$F$9:$F$93*EXP(-Fperm_SI_Woolf2021!$I$9:$I$93*$C102*IF(P$58=Fperm_SI_Woolf2021!$E$9:$E$93,1,EXP(LN((1.1*(Fperm_SI_Woolf2021!$E$9:$E$93-P$58)-63.1579*EXP(-0.19*Fperm_SI_Woolf2021!$E$9:$E$93)+63.1579*EXP(-0.19*P$58))/(Fperm_SI_Woolf2021!$E$9:$E$93-P$58))*(P$58-Fperm_SI_Woolf2021!$E$9:$E$93)/10))) + Fperm_SI_Woolf2021!$G$9:$G$93*EXP(-Fperm_SI_Woolf2021!$J$9:$J$93*$C102*IF(P$58=Fperm_SI_Woolf2021!$E$9:$E$93,1,EXP(LN((1.1*(Fperm_SI_Woolf2021!$E$9:$E$93-P$58)-63.1579*EXP(-0.19*Fperm_SI_Woolf2021!$E$9:$E$93)+63.1579*EXP(-0.19*P$58))/(Fperm_SI_Woolf2021!$E$9:$E$93-P$58))*(P$58-Fperm_SI_Woolf2021!$E$9:$E$93)/10))) + Fperm_SI_Woolf2021!$H$9:$H$93*EXP(-Fperm_SI_Woolf2021!$K$9:$K$93*$C102*IF(P$58=Fperm_SI_Woolf2021!$E$9:$E$93,1,EXP(LN((1.1*(Fperm_SI_Woolf2021!$E$9:$E$93-P$58)-63.1579*EXP(-0.19*Fperm_SI_Woolf2021!$E$9:$E$93)+63.1579*EXP(-0.19*P$58))/(Fperm_SI_Woolf2021!$E$9:$E$93-P$58))*(P$58-Fperm_SI_Woolf2021!$E$9:$E$93)/10))),Fperm_SI_Woolf2021!$D$9:$D$93)*P$57+INTERCEPT(Fperm_SI_Woolf2021!$F$9:$F$93*EXP(-Fperm_SI_Woolf2021!$I$9:$I$93*$C102*IF(P$58=Fperm_SI_Woolf2021!$E$9:$E$93,1,EXP(LN((1.1*(Fperm_SI_Woolf2021!$E$9:$E$93-P$58)-63.1579*EXP(-0.19*Fperm_SI_Woolf2021!$E$9:$E$93)+63.1579*EXP(-0.19*P$58))/(Fperm_SI_Woolf2021!$E$9:$E$93-P$58))*(P$58-Fperm_SI_Woolf2021!$E$9:$E$93)/10))) + Fperm_SI_Woolf2021!$G$9:$G$93*EXP(-Fperm_SI_Woolf2021!$J$9:$J$93*$C102*IF(P$58=Fperm_SI_Woolf2021!$E$9:$E$93,1,EXP(LN((1.1*(Fperm_SI_Woolf2021!$E$9:$E$93-P$58)-63.1579*EXP(-0.19*Fperm_SI_Woolf2021!$E$9:$E$93)+63.1579*EXP(-0.19*P$58))/(Fperm_SI_Woolf2021!$E$9:$E$93-P$58))*(P$58-Fperm_SI_Woolf2021!$E$9:$E$93)/10))) + Fperm_SI_Woolf2021!$H$9:$H$93*EXP(-Fperm_SI_Woolf2021!$K$9:$K$93*$C102*IF(P$58=Fperm_SI_Woolf2021!$E$9:$E$93,1,EXP(LN((1.1*(Fperm_SI_Woolf2021!$E$9:$E$93-P$58)-63.1579*EXP(-0.19*Fperm_SI_Woolf2021!$E$9:$E$93)+63.1579*EXP(-0.19*P$58))/(Fperm_SI_Woolf2021!$E$9:$E$93-P$58))*(P$58-Fperm_SI_Woolf2021!$E$9:$E$93)/10))),Fperm_SI_Woolf2021!$D$9:$D$93))</f>
        <v>0.60738589331714732</v>
      </c>
      <c r="Q102" s="51" cm="1">
        <f t="array" ref="Q102">MIN(1,SLOPE(Fperm_SI_Woolf2021!$F$9:$F$93*EXP(-Fperm_SI_Woolf2021!$I$9:$I$93*$C102*IF(Q$58=Fperm_SI_Woolf2021!$E$9:$E$93,1,EXP(LN((1.1*(Fperm_SI_Woolf2021!$E$9:$E$93-Q$58)-63.1579*EXP(-0.19*Fperm_SI_Woolf2021!$E$9:$E$93)+63.1579*EXP(-0.19*Q$58))/(Fperm_SI_Woolf2021!$E$9:$E$93-Q$58))*(Q$58-Fperm_SI_Woolf2021!$E$9:$E$93)/10))) + Fperm_SI_Woolf2021!$G$9:$G$93*EXP(-Fperm_SI_Woolf2021!$J$9:$J$93*$C102*IF(Q$58=Fperm_SI_Woolf2021!$E$9:$E$93,1,EXP(LN((1.1*(Fperm_SI_Woolf2021!$E$9:$E$93-Q$58)-63.1579*EXP(-0.19*Fperm_SI_Woolf2021!$E$9:$E$93)+63.1579*EXP(-0.19*Q$58))/(Fperm_SI_Woolf2021!$E$9:$E$93-Q$58))*(Q$58-Fperm_SI_Woolf2021!$E$9:$E$93)/10))) + Fperm_SI_Woolf2021!$H$9:$H$93*EXP(-Fperm_SI_Woolf2021!$K$9:$K$93*$C102*IF(Q$58=Fperm_SI_Woolf2021!$E$9:$E$93,1,EXP(LN((1.1*(Fperm_SI_Woolf2021!$E$9:$E$93-Q$58)-63.1579*EXP(-0.19*Fperm_SI_Woolf2021!$E$9:$E$93)+63.1579*EXP(-0.19*Q$58))/(Fperm_SI_Woolf2021!$E$9:$E$93-Q$58))*(Q$58-Fperm_SI_Woolf2021!$E$9:$E$93)/10))),Fperm_SI_Woolf2021!$D$9:$D$93)*Q$57+INTERCEPT(Fperm_SI_Woolf2021!$F$9:$F$93*EXP(-Fperm_SI_Woolf2021!$I$9:$I$93*$C102*IF(Q$58=Fperm_SI_Woolf2021!$E$9:$E$93,1,EXP(LN((1.1*(Fperm_SI_Woolf2021!$E$9:$E$93-Q$58)-63.1579*EXP(-0.19*Fperm_SI_Woolf2021!$E$9:$E$93)+63.1579*EXP(-0.19*Q$58))/(Fperm_SI_Woolf2021!$E$9:$E$93-Q$58))*(Q$58-Fperm_SI_Woolf2021!$E$9:$E$93)/10))) + Fperm_SI_Woolf2021!$G$9:$G$93*EXP(-Fperm_SI_Woolf2021!$J$9:$J$93*$C102*IF(Q$58=Fperm_SI_Woolf2021!$E$9:$E$93,1,EXP(LN((1.1*(Fperm_SI_Woolf2021!$E$9:$E$93-Q$58)-63.1579*EXP(-0.19*Fperm_SI_Woolf2021!$E$9:$E$93)+63.1579*EXP(-0.19*Q$58))/(Fperm_SI_Woolf2021!$E$9:$E$93-Q$58))*(Q$58-Fperm_SI_Woolf2021!$E$9:$E$93)/10))) + Fperm_SI_Woolf2021!$H$9:$H$93*EXP(-Fperm_SI_Woolf2021!$K$9:$K$93*$C102*IF(Q$58=Fperm_SI_Woolf2021!$E$9:$E$93,1,EXP(LN((1.1*(Fperm_SI_Woolf2021!$E$9:$E$93-Q$58)-63.1579*EXP(-0.19*Fperm_SI_Woolf2021!$E$9:$E$93)+63.1579*EXP(-0.19*Q$58))/(Fperm_SI_Woolf2021!$E$9:$E$93-Q$58))*(Q$58-Fperm_SI_Woolf2021!$E$9:$E$93)/10))),Fperm_SI_Woolf2021!$D$9:$D$93))</f>
        <v>0.5754292336092568</v>
      </c>
      <c r="R102" s="51" cm="1">
        <f t="array" ref="R102">MIN(1,SLOPE(Fperm_SI_Woolf2021!$F$9:$F$93*EXP(-Fperm_SI_Woolf2021!$I$9:$I$93*$C102*IF(R$58=Fperm_SI_Woolf2021!$E$9:$E$93,1,EXP(LN((1.1*(Fperm_SI_Woolf2021!$E$9:$E$93-R$58)-63.1579*EXP(-0.19*Fperm_SI_Woolf2021!$E$9:$E$93)+63.1579*EXP(-0.19*R$58))/(Fperm_SI_Woolf2021!$E$9:$E$93-R$58))*(R$58-Fperm_SI_Woolf2021!$E$9:$E$93)/10))) + Fperm_SI_Woolf2021!$G$9:$G$93*EXP(-Fperm_SI_Woolf2021!$J$9:$J$93*$C102*IF(R$58=Fperm_SI_Woolf2021!$E$9:$E$93,1,EXP(LN((1.1*(Fperm_SI_Woolf2021!$E$9:$E$93-R$58)-63.1579*EXP(-0.19*Fperm_SI_Woolf2021!$E$9:$E$93)+63.1579*EXP(-0.19*R$58))/(Fperm_SI_Woolf2021!$E$9:$E$93-R$58))*(R$58-Fperm_SI_Woolf2021!$E$9:$E$93)/10))) + Fperm_SI_Woolf2021!$H$9:$H$93*EXP(-Fperm_SI_Woolf2021!$K$9:$K$93*$C102*IF(R$58=Fperm_SI_Woolf2021!$E$9:$E$93,1,EXP(LN((1.1*(Fperm_SI_Woolf2021!$E$9:$E$93-R$58)-63.1579*EXP(-0.19*Fperm_SI_Woolf2021!$E$9:$E$93)+63.1579*EXP(-0.19*R$58))/(Fperm_SI_Woolf2021!$E$9:$E$93-R$58))*(R$58-Fperm_SI_Woolf2021!$E$9:$E$93)/10))),Fperm_SI_Woolf2021!$D$9:$D$93)*R$57+INTERCEPT(Fperm_SI_Woolf2021!$F$9:$F$93*EXP(-Fperm_SI_Woolf2021!$I$9:$I$93*$C102*IF(R$58=Fperm_SI_Woolf2021!$E$9:$E$93,1,EXP(LN((1.1*(Fperm_SI_Woolf2021!$E$9:$E$93-R$58)-63.1579*EXP(-0.19*Fperm_SI_Woolf2021!$E$9:$E$93)+63.1579*EXP(-0.19*R$58))/(Fperm_SI_Woolf2021!$E$9:$E$93-R$58))*(R$58-Fperm_SI_Woolf2021!$E$9:$E$93)/10))) + Fperm_SI_Woolf2021!$G$9:$G$93*EXP(-Fperm_SI_Woolf2021!$J$9:$J$93*$C102*IF(R$58=Fperm_SI_Woolf2021!$E$9:$E$93,1,EXP(LN((1.1*(Fperm_SI_Woolf2021!$E$9:$E$93-R$58)-63.1579*EXP(-0.19*Fperm_SI_Woolf2021!$E$9:$E$93)+63.1579*EXP(-0.19*R$58))/(Fperm_SI_Woolf2021!$E$9:$E$93-R$58))*(R$58-Fperm_SI_Woolf2021!$E$9:$E$93)/10))) + Fperm_SI_Woolf2021!$H$9:$H$93*EXP(-Fperm_SI_Woolf2021!$K$9:$K$93*$C102*IF(R$58=Fperm_SI_Woolf2021!$E$9:$E$93,1,EXP(LN((1.1*(Fperm_SI_Woolf2021!$E$9:$E$93-R$58)-63.1579*EXP(-0.19*Fperm_SI_Woolf2021!$E$9:$E$93)+63.1579*EXP(-0.19*R$58))/(Fperm_SI_Woolf2021!$E$9:$E$93-R$58))*(R$58-Fperm_SI_Woolf2021!$E$9:$E$93)/10))),Fperm_SI_Woolf2021!$D$9:$D$93))</f>
        <v>0.54347257390136616</v>
      </c>
      <c r="S102" s="51" cm="1">
        <f t="array" ref="S102">MIN(1,SLOPE(Fperm_SI_Woolf2021!$F$9:$F$93*EXP(-Fperm_SI_Woolf2021!$I$9:$I$93*$C102*IF(S$58=Fperm_SI_Woolf2021!$E$9:$E$93,1,EXP(LN((1.1*(Fperm_SI_Woolf2021!$E$9:$E$93-S$58)-63.1579*EXP(-0.19*Fperm_SI_Woolf2021!$E$9:$E$93)+63.1579*EXP(-0.19*S$58))/(Fperm_SI_Woolf2021!$E$9:$E$93-S$58))*(S$58-Fperm_SI_Woolf2021!$E$9:$E$93)/10))) + Fperm_SI_Woolf2021!$G$9:$G$93*EXP(-Fperm_SI_Woolf2021!$J$9:$J$93*$C102*IF(S$58=Fperm_SI_Woolf2021!$E$9:$E$93,1,EXP(LN((1.1*(Fperm_SI_Woolf2021!$E$9:$E$93-S$58)-63.1579*EXP(-0.19*Fperm_SI_Woolf2021!$E$9:$E$93)+63.1579*EXP(-0.19*S$58))/(Fperm_SI_Woolf2021!$E$9:$E$93-S$58))*(S$58-Fperm_SI_Woolf2021!$E$9:$E$93)/10))) + Fperm_SI_Woolf2021!$H$9:$H$93*EXP(-Fperm_SI_Woolf2021!$K$9:$K$93*$C102*IF(S$58=Fperm_SI_Woolf2021!$E$9:$E$93,1,EXP(LN((1.1*(Fperm_SI_Woolf2021!$E$9:$E$93-S$58)-63.1579*EXP(-0.19*Fperm_SI_Woolf2021!$E$9:$E$93)+63.1579*EXP(-0.19*S$58))/(Fperm_SI_Woolf2021!$E$9:$E$93-S$58))*(S$58-Fperm_SI_Woolf2021!$E$9:$E$93)/10))),Fperm_SI_Woolf2021!$D$9:$D$93)*S$57+INTERCEPT(Fperm_SI_Woolf2021!$F$9:$F$93*EXP(-Fperm_SI_Woolf2021!$I$9:$I$93*$C102*IF(S$58=Fperm_SI_Woolf2021!$E$9:$E$93,1,EXP(LN((1.1*(Fperm_SI_Woolf2021!$E$9:$E$93-S$58)-63.1579*EXP(-0.19*Fperm_SI_Woolf2021!$E$9:$E$93)+63.1579*EXP(-0.19*S$58))/(Fperm_SI_Woolf2021!$E$9:$E$93-S$58))*(S$58-Fperm_SI_Woolf2021!$E$9:$E$93)/10))) + Fperm_SI_Woolf2021!$G$9:$G$93*EXP(-Fperm_SI_Woolf2021!$J$9:$J$93*$C102*IF(S$58=Fperm_SI_Woolf2021!$E$9:$E$93,1,EXP(LN((1.1*(Fperm_SI_Woolf2021!$E$9:$E$93-S$58)-63.1579*EXP(-0.19*Fperm_SI_Woolf2021!$E$9:$E$93)+63.1579*EXP(-0.19*S$58))/(Fperm_SI_Woolf2021!$E$9:$E$93-S$58))*(S$58-Fperm_SI_Woolf2021!$E$9:$E$93)/10))) + Fperm_SI_Woolf2021!$H$9:$H$93*EXP(-Fperm_SI_Woolf2021!$K$9:$K$93*$C102*IF(S$58=Fperm_SI_Woolf2021!$E$9:$E$93,1,EXP(LN((1.1*(Fperm_SI_Woolf2021!$E$9:$E$93-S$58)-63.1579*EXP(-0.19*Fperm_SI_Woolf2021!$E$9:$E$93)+63.1579*EXP(-0.19*S$58))/(Fperm_SI_Woolf2021!$E$9:$E$93-S$58))*(S$58-Fperm_SI_Woolf2021!$E$9:$E$93)/10))),Fperm_SI_Woolf2021!$D$9:$D$93))</f>
        <v>0.77352150636651917</v>
      </c>
      <c r="T102" s="51" cm="1">
        <f t="array" ref="T102">MIN(1,SLOPE(Fperm_SI_Woolf2021!$F$9:$F$93*EXP(-Fperm_SI_Woolf2021!$I$9:$I$93*$C102*IF(T$58=Fperm_SI_Woolf2021!$E$9:$E$93,1,EXP(LN((1.1*(Fperm_SI_Woolf2021!$E$9:$E$93-T$58)-63.1579*EXP(-0.19*Fperm_SI_Woolf2021!$E$9:$E$93)+63.1579*EXP(-0.19*T$58))/(Fperm_SI_Woolf2021!$E$9:$E$93-T$58))*(T$58-Fperm_SI_Woolf2021!$E$9:$E$93)/10))) + Fperm_SI_Woolf2021!$G$9:$G$93*EXP(-Fperm_SI_Woolf2021!$J$9:$J$93*$C102*IF(T$58=Fperm_SI_Woolf2021!$E$9:$E$93,1,EXP(LN((1.1*(Fperm_SI_Woolf2021!$E$9:$E$93-T$58)-63.1579*EXP(-0.19*Fperm_SI_Woolf2021!$E$9:$E$93)+63.1579*EXP(-0.19*T$58))/(Fperm_SI_Woolf2021!$E$9:$E$93-T$58))*(T$58-Fperm_SI_Woolf2021!$E$9:$E$93)/10))) + Fperm_SI_Woolf2021!$H$9:$H$93*EXP(-Fperm_SI_Woolf2021!$K$9:$K$93*$C102*IF(T$58=Fperm_SI_Woolf2021!$E$9:$E$93,1,EXP(LN((1.1*(Fperm_SI_Woolf2021!$E$9:$E$93-T$58)-63.1579*EXP(-0.19*Fperm_SI_Woolf2021!$E$9:$E$93)+63.1579*EXP(-0.19*T$58))/(Fperm_SI_Woolf2021!$E$9:$E$93-T$58))*(T$58-Fperm_SI_Woolf2021!$E$9:$E$93)/10))),Fperm_SI_Woolf2021!$D$9:$D$93)*T$57+INTERCEPT(Fperm_SI_Woolf2021!$F$9:$F$93*EXP(-Fperm_SI_Woolf2021!$I$9:$I$93*$C102*IF(T$58=Fperm_SI_Woolf2021!$E$9:$E$93,1,EXP(LN((1.1*(Fperm_SI_Woolf2021!$E$9:$E$93-T$58)-63.1579*EXP(-0.19*Fperm_SI_Woolf2021!$E$9:$E$93)+63.1579*EXP(-0.19*T$58))/(Fperm_SI_Woolf2021!$E$9:$E$93-T$58))*(T$58-Fperm_SI_Woolf2021!$E$9:$E$93)/10))) + Fperm_SI_Woolf2021!$G$9:$G$93*EXP(-Fperm_SI_Woolf2021!$J$9:$J$93*$C102*IF(T$58=Fperm_SI_Woolf2021!$E$9:$E$93,1,EXP(LN((1.1*(Fperm_SI_Woolf2021!$E$9:$E$93-T$58)-63.1579*EXP(-0.19*Fperm_SI_Woolf2021!$E$9:$E$93)+63.1579*EXP(-0.19*T$58))/(Fperm_SI_Woolf2021!$E$9:$E$93-T$58))*(T$58-Fperm_SI_Woolf2021!$E$9:$E$93)/10))) + Fperm_SI_Woolf2021!$H$9:$H$93*EXP(-Fperm_SI_Woolf2021!$K$9:$K$93*$C102*IF(T$58=Fperm_SI_Woolf2021!$E$9:$E$93,1,EXP(LN((1.1*(Fperm_SI_Woolf2021!$E$9:$E$93-T$58)-63.1579*EXP(-0.19*Fperm_SI_Woolf2021!$E$9:$E$93)+63.1579*EXP(-0.19*T$58))/(Fperm_SI_Woolf2021!$E$9:$E$93-T$58))*(T$58-Fperm_SI_Woolf2021!$E$9:$E$93)/10))),Fperm_SI_Woolf2021!$D$9:$D$93))</f>
        <v>0.74225715394311353</v>
      </c>
      <c r="U102" s="51" cm="1">
        <f t="array" ref="U102">MIN(1,SLOPE(Fperm_SI_Woolf2021!$F$9:$F$93*EXP(-Fperm_SI_Woolf2021!$I$9:$I$93*$C102*IF(U$58=Fperm_SI_Woolf2021!$E$9:$E$93,1,EXP(LN((1.1*(Fperm_SI_Woolf2021!$E$9:$E$93-U$58)-63.1579*EXP(-0.19*Fperm_SI_Woolf2021!$E$9:$E$93)+63.1579*EXP(-0.19*U$58))/(Fperm_SI_Woolf2021!$E$9:$E$93-U$58))*(U$58-Fperm_SI_Woolf2021!$E$9:$E$93)/10))) + Fperm_SI_Woolf2021!$G$9:$G$93*EXP(-Fperm_SI_Woolf2021!$J$9:$J$93*$C102*IF(U$58=Fperm_SI_Woolf2021!$E$9:$E$93,1,EXP(LN((1.1*(Fperm_SI_Woolf2021!$E$9:$E$93-U$58)-63.1579*EXP(-0.19*Fperm_SI_Woolf2021!$E$9:$E$93)+63.1579*EXP(-0.19*U$58))/(Fperm_SI_Woolf2021!$E$9:$E$93-U$58))*(U$58-Fperm_SI_Woolf2021!$E$9:$E$93)/10))) + Fperm_SI_Woolf2021!$H$9:$H$93*EXP(-Fperm_SI_Woolf2021!$K$9:$K$93*$C102*IF(U$58=Fperm_SI_Woolf2021!$E$9:$E$93,1,EXP(LN((1.1*(Fperm_SI_Woolf2021!$E$9:$E$93-U$58)-63.1579*EXP(-0.19*Fperm_SI_Woolf2021!$E$9:$E$93)+63.1579*EXP(-0.19*U$58))/(Fperm_SI_Woolf2021!$E$9:$E$93-U$58))*(U$58-Fperm_SI_Woolf2021!$E$9:$E$93)/10))),Fperm_SI_Woolf2021!$D$9:$D$93)*U$57+INTERCEPT(Fperm_SI_Woolf2021!$F$9:$F$93*EXP(-Fperm_SI_Woolf2021!$I$9:$I$93*$C102*IF(U$58=Fperm_SI_Woolf2021!$E$9:$E$93,1,EXP(LN((1.1*(Fperm_SI_Woolf2021!$E$9:$E$93-U$58)-63.1579*EXP(-0.19*Fperm_SI_Woolf2021!$E$9:$E$93)+63.1579*EXP(-0.19*U$58))/(Fperm_SI_Woolf2021!$E$9:$E$93-U$58))*(U$58-Fperm_SI_Woolf2021!$E$9:$E$93)/10))) + Fperm_SI_Woolf2021!$G$9:$G$93*EXP(-Fperm_SI_Woolf2021!$J$9:$J$93*$C102*IF(U$58=Fperm_SI_Woolf2021!$E$9:$E$93,1,EXP(LN((1.1*(Fperm_SI_Woolf2021!$E$9:$E$93-U$58)-63.1579*EXP(-0.19*Fperm_SI_Woolf2021!$E$9:$E$93)+63.1579*EXP(-0.19*U$58))/(Fperm_SI_Woolf2021!$E$9:$E$93-U$58))*(U$58-Fperm_SI_Woolf2021!$E$9:$E$93)/10))) + Fperm_SI_Woolf2021!$H$9:$H$93*EXP(-Fperm_SI_Woolf2021!$K$9:$K$93*$C102*IF(U$58=Fperm_SI_Woolf2021!$E$9:$E$93,1,EXP(LN((1.1*(Fperm_SI_Woolf2021!$E$9:$E$93-U$58)-63.1579*EXP(-0.19*Fperm_SI_Woolf2021!$E$9:$E$93)+63.1579*EXP(-0.19*U$58))/(Fperm_SI_Woolf2021!$E$9:$E$93-U$58))*(U$58-Fperm_SI_Woolf2021!$E$9:$E$93)/10))),Fperm_SI_Woolf2021!$D$9:$D$93))</f>
        <v>0.71099280151970778</v>
      </c>
      <c r="V102" s="51" cm="1">
        <f t="array" ref="V102">MIN(1,SLOPE(Fperm_SI_Woolf2021!$F$9:$F$93*EXP(-Fperm_SI_Woolf2021!$I$9:$I$93*$C102*IF(V$58=Fperm_SI_Woolf2021!$E$9:$E$93,1,EXP(LN((1.1*(Fperm_SI_Woolf2021!$E$9:$E$93-V$58)-63.1579*EXP(-0.19*Fperm_SI_Woolf2021!$E$9:$E$93)+63.1579*EXP(-0.19*V$58))/(Fperm_SI_Woolf2021!$E$9:$E$93-V$58))*(V$58-Fperm_SI_Woolf2021!$E$9:$E$93)/10))) + Fperm_SI_Woolf2021!$G$9:$G$93*EXP(-Fperm_SI_Woolf2021!$J$9:$J$93*$C102*IF(V$58=Fperm_SI_Woolf2021!$E$9:$E$93,1,EXP(LN((1.1*(Fperm_SI_Woolf2021!$E$9:$E$93-V$58)-63.1579*EXP(-0.19*Fperm_SI_Woolf2021!$E$9:$E$93)+63.1579*EXP(-0.19*V$58))/(Fperm_SI_Woolf2021!$E$9:$E$93-V$58))*(V$58-Fperm_SI_Woolf2021!$E$9:$E$93)/10))) + Fperm_SI_Woolf2021!$H$9:$H$93*EXP(-Fperm_SI_Woolf2021!$K$9:$K$93*$C102*IF(V$58=Fperm_SI_Woolf2021!$E$9:$E$93,1,EXP(LN((1.1*(Fperm_SI_Woolf2021!$E$9:$E$93-V$58)-63.1579*EXP(-0.19*Fperm_SI_Woolf2021!$E$9:$E$93)+63.1579*EXP(-0.19*V$58))/(Fperm_SI_Woolf2021!$E$9:$E$93-V$58))*(V$58-Fperm_SI_Woolf2021!$E$9:$E$93)/10))),Fperm_SI_Woolf2021!$D$9:$D$93)*V$57+INTERCEPT(Fperm_SI_Woolf2021!$F$9:$F$93*EXP(-Fperm_SI_Woolf2021!$I$9:$I$93*$C102*IF(V$58=Fperm_SI_Woolf2021!$E$9:$E$93,1,EXP(LN((1.1*(Fperm_SI_Woolf2021!$E$9:$E$93-V$58)-63.1579*EXP(-0.19*Fperm_SI_Woolf2021!$E$9:$E$93)+63.1579*EXP(-0.19*V$58))/(Fperm_SI_Woolf2021!$E$9:$E$93-V$58))*(V$58-Fperm_SI_Woolf2021!$E$9:$E$93)/10))) + Fperm_SI_Woolf2021!$G$9:$G$93*EXP(-Fperm_SI_Woolf2021!$J$9:$J$93*$C102*IF(V$58=Fperm_SI_Woolf2021!$E$9:$E$93,1,EXP(LN((1.1*(Fperm_SI_Woolf2021!$E$9:$E$93-V$58)-63.1579*EXP(-0.19*Fperm_SI_Woolf2021!$E$9:$E$93)+63.1579*EXP(-0.19*V$58))/(Fperm_SI_Woolf2021!$E$9:$E$93-V$58))*(V$58-Fperm_SI_Woolf2021!$E$9:$E$93)/10))) + Fperm_SI_Woolf2021!$H$9:$H$93*EXP(-Fperm_SI_Woolf2021!$K$9:$K$93*$C102*IF(V$58=Fperm_SI_Woolf2021!$E$9:$E$93,1,EXP(LN((1.1*(Fperm_SI_Woolf2021!$E$9:$E$93-V$58)-63.1579*EXP(-0.19*Fperm_SI_Woolf2021!$E$9:$E$93)+63.1579*EXP(-0.19*V$58))/(Fperm_SI_Woolf2021!$E$9:$E$93-V$58))*(V$58-Fperm_SI_Woolf2021!$E$9:$E$93)/10))),Fperm_SI_Woolf2021!$D$9:$D$93))</f>
        <v>0.67972844909630215</v>
      </c>
      <c r="W102" s="51" cm="1">
        <f t="array" ref="W102">MIN(1,SLOPE(Fperm_SI_Woolf2021!$F$9:$F$93*EXP(-Fperm_SI_Woolf2021!$I$9:$I$93*$C102*IF(W$58=Fperm_SI_Woolf2021!$E$9:$E$93,1,EXP(LN((1.1*(Fperm_SI_Woolf2021!$E$9:$E$93-W$58)-63.1579*EXP(-0.19*Fperm_SI_Woolf2021!$E$9:$E$93)+63.1579*EXP(-0.19*W$58))/(Fperm_SI_Woolf2021!$E$9:$E$93-W$58))*(W$58-Fperm_SI_Woolf2021!$E$9:$E$93)/10))) + Fperm_SI_Woolf2021!$G$9:$G$93*EXP(-Fperm_SI_Woolf2021!$J$9:$J$93*$C102*IF(W$58=Fperm_SI_Woolf2021!$E$9:$E$93,1,EXP(LN((1.1*(Fperm_SI_Woolf2021!$E$9:$E$93-W$58)-63.1579*EXP(-0.19*Fperm_SI_Woolf2021!$E$9:$E$93)+63.1579*EXP(-0.19*W$58))/(Fperm_SI_Woolf2021!$E$9:$E$93-W$58))*(W$58-Fperm_SI_Woolf2021!$E$9:$E$93)/10))) + Fperm_SI_Woolf2021!$H$9:$H$93*EXP(-Fperm_SI_Woolf2021!$K$9:$K$93*$C102*IF(W$58=Fperm_SI_Woolf2021!$E$9:$E$93,1,EXP(LN((1.1*(Fperm_SI_Woolf2021!$E$9:$E$93-W$58)-63.1579*EXP(-0.19*Fperm_SI_Woolf2021!$E$9:$E$93)+63.1579*EXP(-0.19*W$58))/(Fperm_SI_Woolf2021!$E$9:$E$93-W$58))*(W$58-Fperm_SI_Woolf2021!$E$9:$E$93)/10))),Fperm_SI_Woolf2021!$D$9:$D$93)*W$57+INTERCEPT(Fperm_SI_Woolf2021!$F$9:$F$93*EXP(-Fperm_SI_Woolf2021!$I$9:$I$93*$C102*IF(W$58=Fperm_SI_Woolf2021!$E$9:$E$93,1,EXP(LN((1.1*(Fperm_SI_Woolf2021!$E$9:$E$93-W$58)-63.1579*EXP(-0.19*Fperm_SI_Woolf2021!$E$9:$E$93)+63.1579*EXP(-0.19*W$58))/(Fperm_SI_Woolf2021!$E$9:$E$93-W$58))*(W$58-Fperm_SI_Woolf2021!$E$9:$E$93)/10))) + Fperm_SI_Woolf2021!$G$9:$G$93*EXP(-Fperm_SI_Woolf2021!$J$9:$J$93*$C102*IF(W$58=Fperm_SI_Woolf2021!$E$9:$E$93,1,EXP(LN((1.1*(Fperm_SI_Woolf2021!$E$9:$E$93-W$58)-63.1579*EXP(-0.19*Fperm_SI_Woolf2021!$E$9:$E$93)+63.1579*EXP(-0.19*W$58))/(Fperm_SI_Woolf2021!$E$9:$E$93-W$58))*(W$58-Fperm_SI_Woolf2021!$E$9:$E$93)/10))) + Fperm_SI_Woolf2021!$H$9:$H$93*EXP(-Fperm_SI_Woolf2021!$K$9:$K$93*$C102*IF(W$58=Fperm_SI_Woolf2021!$E$9:$E$93,1,EXP(LN((1.1*(Fperm_SI_Woolf2021!$E$9:$E$93-W$58)-63.1579*EXP(-0.19*Fperm_SI_Woolf2021!$E$9:$E$93)+63.1579*EXP(-0.19*W$58))/(Fperm_SI_Woolf2021!$E$9:$E$93-W$58))*(W$58-Fperm_SI_Woolf2021!$E$9:$E$93)/10))),Fperm_SI_Woolf2021!$D$9:$D$93))</f>
        <v>0.64846409667289651</v>
      </c>
      <c r="X102" s="51" cm="1">
        <f t="array" ref="X102">MIN(1,SLOPE(Fperm_SI_Woolf2021!$F$9:$F$93*EXP(-Fperm_SI_Woolf2021!$I$9:$I$93*$C102*IF(X$58=Fperm_SI_Woolf2021!$E$9:$E$93,1,EXP(LN((1.1*(Fperm_SI_Woolf2021!$E$9:$E$93-X$58)-63.1579*EXP(-0.19*Fperm_SI_Woolf2021!$E$9:$E$93)+63.1579*EXP(-0.19*X$58))/(Fperm_SI_Woolf2021!$E$9:$E$93-X$58))*(X$58-Fperm_SI_Woolf2021!$E$9:$E$93)/10))) + Fperm_SI_Woolf2021!$G$9:$G$93*EXP(-Fperm_SI_Woolf2021!$J$9:$J$93*$C102*IF(X$58=Fperm_SI_Woolf2021!$E$9:$E$93,1,EXP(LN((1.1*(Fperm_SI_Woolf2021!$E$9:$E$93-X$58)-63.1579*EXP(-0.19*Fperm_SI_Woolf2021!$E$9:$E$93)+63.1579*EXP(-0.19*X$58))/(Fperm_SI_Woolf2021!$E$9:$E$93-X$58))*(X$58-Fperm_SI_Woolf2021!$E$9:$E$93)/10))) + Fperm_SI_Woolf2021!$H$9:$H$93*EXP(-Fperm_SI_Woolf2021!$K$9:$K$93*$C102*IF(X$58=Fperm_SI_Woolf2021!$E$9:$E$93,1,EXP(LN((1.1*(Fperm_SI_Woolf2021!$E$9:$E$93-X$58)-63.1579*EXP(-0.19*Fperm_SI_Woolf2021!$E$9:$E$93)+63.1579*EXP(-0.19*X$58))/(Fperm_SI_Woolf2021!$E$9:$E$93-X$58))*(X$58-Fperm_SI_Woolf2021!$E$9:$E$93)/10))),Fperm_SI_Woolf2021!$D$9:$D$93)*X$57+INTERCEPT(Fperm_SI_Woolf2021!$F$9:$F$93*EXP(-Fperm_SI_Woolf2021!$I$9:$I$93*$C102*IF(X$58=Fperm_SI_Woolf2021!$E$9:$E$93,1,EXP(LN((1.1*(Fperm_SI_Woolf2021!$E$9:$E$93-X$58)-63.1579*EXP(-0.19*Fperm_SI_Woolf2021!$E$9:$E$93)+63.1579*EXP(-0.19*X$58))/(Fperm_SI_Woolf2021!$E$9:$E$93-X$58))*(X$58-Fperm_SI_Woolf2021!$E$9:$E$93)/10))) + Fperm_SI_Woolf2021!$G$9:$G$93*EXP(-Fperm_SI_Woolf2021!$J$9:$J$93*$C102*IF(X$58=Fperm_SI_Woolf2021!$E$9:$E$93,1,EXP(LN((1.1*(Fperm_SI_Woolf2021!$E$9:$E$93-X$58)-63.1579*EXP(-0.19*Fperm_SI_Woolf2021!$E$9:$E$93)+63.1579*EXP(-0.19*X$58))/(Fperm_SI_Woolf2021!$E$9:$E$93-X$58))*(X$58-Fperm_SI_Woolf2021!$E$9:$E$93)/10))) + Fperm_SI_Woolf2021!$H$9:$H$93*EXP(-Fperm_SI_Woolf2021!$K$9:$K$93*$C102*IF(X$58=Fperm_SI_Woolf2021!$E$9:$E$93,1,EXP(LN((1.1*(Fperm_SI_Woolf2021!$E$9:$E$93-X$58)-63.1579*EXP(-0.19*Fperm_SI_Woolf2021!$E$9:$E$93)+63.1579*EXP(-0.19*X$58))/(Fperm_SI_Woolf2021!$E$9:$E$93-X$58))*(X$58-Fperm_SI_Woolf2021!$E$9:$E$93)/10))),Fperm_SI_Woolf2021!$D$9:$D$93))</f>
        <v>0.61719974424949076</v>
      </c>
      <c r="Y102" s="51" cm="1">
        <f t="array" ref="Y102">MIN(1,SLOPE(Fperm_SI_Woolf2021!$F$9:$F$93*EXP(-Fperm_SI_Woolf2021!$I$9:$I$93*$C102*IF(Y$58=Fperm_SI_Woolf2021!$E$9:$E$93,1,EXP(LN((1.1*(Fperm_SI_Woolf2021!$E$9:$E$93-Y$58)-63.1579*EXP(-0.19*Fperm_SI_Woolf2021!$E$9:$E$93)+63.1579*EXP(-0.19*Y$58))/(Fperm_SI_Woolf2021!$E$9:$E$93-Y$58))*(Y$58-Fperm_SI_Woolf2021!$E$9:$E$93)/10))) + Fperm_SI_Woolf2021!$G$9:$G$93*EXP(-Fperm_SI_Woolf2021!$J$9:$J$93*$C102*IF(Y$58=Fperm_SI_Woolf2021!$E$9:$E$93,1,EXP(LN((1.1*(Fperm_SI_Woolf2021!$E$9:$E$93-Y$58)-63.1579*EXP(-0.19*Fperm_SI_Woolf2021!$E$9:$E$93)+63.1579*EXP(-0.19*Y$58))/(Fperm_SI_Woolf2021!$E$9:$E$93-Y$58))*(Y$58-Fperm_SI_Woolf2021!$E$9:$E$93)/10))) + Fperm_SI_Woolf2021!$H$9:$H$93*EXP(-Fperm_SI_Woolf2021!$K$9:$K$93*$C102*IF(Y$58=Fperm_SI_Woolf2021!$E$9:$E$93,1,EXP(LN((1.1*(Fperm_SI_Woolf2021!$E$9:$E$93-Y$58)-63.1579*EXP(-0.19*Fperm_SI_Woolf2021!$E$9:$E$93)+63.1579*EXP(-0.19*Y$58))/(Fperm_SI_Woolf2021!$E$9:$E$93-Y$58))*(Y$58-Fperm_SI_Woolf2021!$E$9:$E$93)/10))),Fperm_SI_Woolf2021!$D$9:$D$93)*Y$57+INTERCEPT(Fperm_SI_Woolf2021!$F$9:$F$93*EXP(-Fperm_SI_Woolf2021!$I$9:$I$93*$C102*IF(Y$58=Fperm_SI_Woolf2021!$E$9:$E$93,1,EXP(LN((1.1*(Fperm_SI_Woolf2021!$E$9:$E$93-Y$58)-63.1579*EXP(-0.19*Fperm_SI_Woolf2021!$E$9:$E$93)+63.1579*EXP(-0.19*Y$58))/(Fperm_SI_Woolf2021!$E$9:$E$93-Y$58))*(Y$58-Fperm_SI_Woolf2021!$E$9:$E$93)/10))) + Fperm_SI_Woolf2021!$G$9:$G$93*EXP(-Fperm_SI_Woolf2021!$J$9:$J$93*$C102*IF(Y$58=Fperm_SI_Woolf2021!$E$9:$E$93,1,EXP(LN((1.1*(Fperm_SI_Woolf2021!$E$9:$E$93-Y$58)-63.1579*EXP(-0.19*Fperm_SI_Woolf2021!$E$9:$E$93)+63.1579*EXP(-0.19*Y$58))/(Fperm_SI_Woolf2021!$E$9:$E$93-Y$58))*(Y$58-Fperm_SI_Woolf2021!$E$9:$E$93)/10))) + Fperm_SI_Woolf2021!$H$9:$H$93*EXP(-Fperm_SI_Woolf2021!$K$9:$K$93*$C102*IF(Y$58=Fperm_SI_Woolf2021!$E$9:$E$93,1,EXP(LN((1.1*(Fperm_SI_Woolf2021!$E$9:$E$93-Y$58)-63.1579*EXP(-0.19*Fperm_SI_Woolf2021!$E$9:$E$93)+63.1579*EXP(-0.19*Y$58))/(Fperm_SI_Woolf2021!$E$9:$E$93-Y$58))*(Y$58-Fperm_SI_Woolf2021!$E$9:$E$93)/10))),Fperm_SI_Woolf2021!$D$9:$D$93))</f>
        <v>0.58593539182608523</v>
      </c>
      <c r="Z102" s="51" cm="1">
        <f t="array" ref="Z102">MIN(1,SLOPE(Fperm_SI_Woolf2021!$F$9:$F$93*EXP(-Fperm_SI_Woolf2021!$I$9:$I$93*$C102*IF(Z$58=Fperm_SI_Woolf2021!$E$9:$E$93,1,EXP(LN((1.1*(Fperm_SI_Woolf2021!$E$9:$E$93-Z$58)-63.1579*EXP(-0.19*Fperm_SI_Woolf2021!$E$9:$E$93)+63.1579*EXP(-0.19*Z$58))/(Fperm_SI_Woolf2021!$E$9:$E$93-Z$58))*(Z$58-Fperm_SI_Woolf2021!$E$9:$E$93)/10))) + Fperm_SI_Woolf2021!$G$9:$G$93*EXP(-Fperm_SI_Woolf2021!$J$9:$J$93*$C102*IF(Z$58=Fperm_SI_Woolf2021!$E$9:$E$93,1,EXP(LN((1.1*(Fperm_SI_Woolf2021!$E$9:$E$93-Z$58)-63.1579*EXP(-0.19*Fperm_SI_Woolf2021!$E$9:$E$93)+63.1579*EXP(-0.19*Z$58))/(Fperm_SI_Woolf2021!$E$9:$E$93-Z$58))*(Z$58-Fperm_SI_Woolf2021!$E$9:$E$93)/10))) + Fperm_SI_Woolf2021!$H$9:$H$93*EXP(-Fperm_SI_Woolf2021!$K$9:$K$93*$C102*IF(Z$58=Fperm_SI_Woolf2021!$E$9:$E$93,1,EXP(LN((1.1*(Fperm_SI_Woolf2021!$E$9:$E$93-Z$58)-63.1579*EXP(-0.19*Fperm_SI_Woolf2021!$E$9:$E$93)+63.1579*EXP(-0.19*Z$58))/(Fperm_SI_Woolf2021!$E$9:$E$93-Z$58))*(Z$58-Fperm_SI_Woolf2021!$E$9:$E$93)/10))),Fperm_SI_Woolf2021!$D$9:$D$93)*Z$57+INTERCEPT(Fperm_SI_Woolf2021!$F$9:$F$93*EXP(-Fperm_SI_Woolf2021!$I$9:$I$93*$C102*IF(Z$58=Fperm_SI_Woolf2021!$E$9:$E$93,1,EXP(LN((1.1*(Fperm_SI_Woolf2021!$E$9:$E$93-Z$58)-63.1579*EXP(-0.19*Fperm_SI_Woolf2021!$E$9:$E$93)+63.1579*EXP(-0.19*Z$58))/(Fperm_SI_Woolf2021!$E$9:$E$93-Z$58))*(Z$58-Fperm_SI_Woolf2021!$E$9:$E$93)/10))) + Fperm_SI_Woolf2021!$G$9:$G$93*EXP(-Fperm_SI_Woolf2021!$J$9:$J$93*$C102*IF(Z$58=Fperm_SI_Woolf2021!$E$9:$E$93,1,EXP(LN((1.1*(Fperm_SI_Woolf2021!$E$9:$E$93-Z$58)-63.1579*EXP(-0.19*Fperm_SI_Woolf2021!$E$9:$E$93)+63.1579*EXP(-0.19*Z$58))/(Fperm_SI_Woolf2021!$E$9:$E$93-Z$58))*(Z$58-Fperm_SI_Woolf2021!$E$9:$E$93)/10))) + Fperm_SI_Woolf2021!$H$9:$H$93*EXP(-Fperm_SI_Woolf2021!$K$9:$K$93*$C102*IF(Z$58=Fperm_SI_Woolf2021!$E$9:$E$93,1,EXP(LN((1.1*(Fperm_SI_Woolf2021!$E$9:$E$93-Z$58)-63.1579*EXP(-0.19*Fperm_SI_Woolf2021!$E$9:$E$93)+63.1579*EXP(-0.19*Z$58))/(Fperm_SI_Woolf2021!$E$9:$E$93-Z$58))*(Z$58-Fperm_SI_Woolf2021!$E$9:$E$93)/10))),Fperm_SI_Woolf2021!$D$9:$D$93))</f>
        <v>0.55467103940267948</v>
      </c>
      <c r="AA102" s="51" cm="1">
        <f t="array" ref="AA102">MIN(1,SLOPE(Fperm_SI_Woolf2021!$F$9:$F$93*EXP(-Fperm_SI_Woolf2021!$I$9:$I$93*$C102*IF(AA$58=Fperm_SI_Woolf2021!$E$9:$E$93,1,EXP(LN((1.1*(Fperm_SI_Woolf2021!$E$9:$E$93-AA$58)-63.1579*EXP(-0.19*Fperm_SI_Woolf2021!$E$9:$E$93)+63.1579*EXP(-0.19*AA$58))/(Fperm_SI_Woolf2021!$E$9:$E$93-AA$58))*(AA$58-Fperm_SI_Woolf2021!$E$9:$E$93)/10))) + Fperm_SI_Woolf2021!$G$9:$G$93*EXP(-Fperm_SI_Woolf2021!$J$9:$J$93*$C102*IF(AA$58=Fperm_SI_Woolf2021!$E$9:$E$93,1,EXP(LN((1.1*(Fperm_SI_Woolf2021!$E$9:$E$93-AA$58)-63.1579*EXP(-0.19*Fperm_SI_Woolf2021!$E$9:$E$93)+63.1579*EXP(-0.19*AA$58))/(Fperm_SI_Woolf2021!$E$9:$E$93-AA$58))*(AA$58-Fperm_SI_Woolf2021!$E$9:$E$93)/10))) + Fperm_SI_Woolf2021!$H$9:$H$93*EXP(-Fperm_SI_Woolf2021!$K$9:$K$93*$C102*IF(AA$58=Fperm_SI_Woolf2021!$E$9:$E$93,1,EXP(LN((1.1*(Fperm_SI_Woolf2021!$E$9:$E$93-AA$58)-63.1579*EXP(-0.19*Fperm_SI_Woolf2021!$E$9:$E$93)+63.1579*EXP(-0.19*AA$58))/(Fperm_SI_Woolf2021!$E$9:$E$93-AA$58))*(AA$58-Fperm_SI_Woolf2021!$E$9:$E$93)/10))),Fperm_SI_Woolf2021!$D$9:$D$93)*AA$57+INTERCEPT(Fperm_SI_Woolf2021!$F$9:$F$93*EXP(-Fperm_SI_Woolf2021!$I$9:$I$93*$C102*IF(AA$58=Fperm_SI_Woolf2021!$E$9:$E$93,1,EXP(LN((1.1*(Fperm_SI_Woolf2021!$E$9:$E$93-AA$58)-63.1579*EXP(-0.19*Fperm_SI_Woolf2021!$E$9:$E$93)+63.1579*EXP(-0.19*AA$58))/(Fperm_SI_Woolf2021!$E$9:$E$93-AA$58))*(AA$58-Fperm_SI_Woolf2021!$E$9:$E$93)/10))) + Fperm_SI_Woolf2021!$G$9:$G$93*EXP(-Fperm_SI_Woolf2021!$J$9:$J$93*$C102*IF(AA$58=Fperm_SI_Woolf2021!$E$9:$E$93,1,EXP(LN((1.1*(Fperm_SI_Woolf2021!$E$9:$E$93-AA$58)-63.1579*EXP(-0.19*Fperm_SI_Woolf2021!$E$9:$E$93)+63.1579*EXP(-0.19*AA$58))/(Fperm_SI_Woolf2021!$E$9:$E$93-AA$58))*(AA$58-Fperm_SI_Woolf2021!$E$9:$E$93)/10))) + Fperm_SI_Woolf2021!$H$9:$H$93*EXP(-Fperm_SI_Woolf2021!$K$9:$K$93*$C102*IF(AA$58=Fperm_SI_Woolf2021!$E$9:$E$93,1,EXP(LN((1.1*(Fperm_SI_Woolf2021!$E$9:$E$93-AA$58)-63.1579*EXP(-0.19*Fperm_SI_Woolf2021!$E$9:$E$93)+63.1579*EXP(-0.19*AA$58))/(Fperm_SI_Woolf2021!$E$9:$E$93-AA$58))*(AA$58-Fperm_SI_Woolf2021!$E$9:$E$93)/10))),Fperm_SI_Woolf2021!$D$9:$D$93))</f>
        <v>0.52340668697927384</v>
      </c>
      <c r="AB102" s="51" cm="1">
        <f t="array" ref="AB102">MIN(1,SLOPE(Fperm_SI_Woolf2021!$F$9:$F$93*EXP(-Fperm_SI_Woolf2021!$I$9:$I$93*$C102*IF(AB$58=Fperm_SI_Woolf2021!$E$9:$E$93,1,EXP(LN((1.1*(Fperm_SI_Woolf2021!$E$9:$E$93-AB$58)-63.1579*EXP(-0.19*Fperm_SI_Woolf2021!$E$9:$E$93)+63.1579*EXP(-0.19*AB$58))/(Fperm_SI_Woolf2021!$E$9:$E$93-AB$58))*(AB$58-Fperm_SI_Woolf2021!$E$9:$E$93)/10))) + Fperm_SI_Woolf2021!$G$9:$G$93*EXP(-Fperm_SI_Woolf2021!$J$9:$J$93*$C102*IF(AB$58=Fperm_SI_Woolf2021!$E$9:$E$93,1,EXP(LN((1.1*(Fperm_SI_Woolf2021!$E$9:$E$93-AB$58)-63.1579*EXP(-0.19*Fperm_SI_Woolf2021!$E$9:$E$93)+63.1579*EXP(-0.19*AB$58))/(Fperm_SI_Woolf2021!$E$9:$E$93-AB$58))*(AB$58-Fperm_SI_Woolf2021!$E$9:$E$93)/10))) + Fperm_SI_Woolf2021!$H$9:$H$93*EXP(-Fperm_SI_Woolf2021!$K$9:$K$93*$C102*IF(AB$58=Fperm_SI_Woolf2021!$E$9:$E$93,1,EXP(LN((1.1*(Fperm_SI_Woolf2021!$E$9:$E$93-AB$58)-63.1579*EXP(-0.19*Fperm_SI_Woolf2021!$E$9:$E$93)+63.1579*EXP(-0.19*AB$58))/(Fperm_SI_Woolf2021!$E$9:$E$93-AB$58))*(AB$58-Fperm_SI_Woolf2021!$E$9:$E$93)/10))),Fperm_SI_Woolf2021!$D$9:$D$93)*AB$57+INTERCEPT(Fperm_SI_Woolf2021!$F$9:$F$93*EXP(-Fperm_SI_Woolf2021!$I$9:$I$93*$C102*IF(AB$58=Fperm_SI_Woolf2021!$E$9:$E$93,1,EXP(LN((1.1*(Fperm_SI_Woolf2021!$E$9:$E$93-AB$58)-63.1579*EXP(-0.19*Fperm_SI_Woolf2021!$E$9:$E$93)+63.1579*EXP(-0.19*AB$58))/(Fperm_SI_Woolf2021!$E$9:$E$93-AB$58))*(AB$58-Fperm_SI_Woolf2021!$E$9:$E$93)/10))) + Fperm_SI_Woolf2021!$G$9:$G$93*EXP(-Fperm_SI_Woolf2021!$J$9:$J$93*$C102*IF(AB$58=Fperm_SI_Woolf2021!$E$9:$E$93,1,EXP(LN((1.1*(Fperm_SI_Woolf2021!$E$9:$E$93-AB$58)-63.1579*EXP(-0.19*Fperm_SI_Woolf2021!$E$9:$E$93)+63.1579*EXP(-0.19*AB$58))/(Fperm_SI_Woolf2021!$E$9:$E$93-AB$58))*(AB$58-Fperm_SI_Woolf2021!$E$9:$E$93)/10))) + Fperm_SI_Woolf2021!$H$9:$H$93*EXP(-Fperm_SI_Woolf2021!$K$9:$K$93*$C102*IF(AB$58=Fperm_SI_Woolf2021!$E$9:$E$93,1,EXP(LN((1.1*(Fperm_SI_Woolf2021!$E$9:$E$93-AB$58)-63.1579*EXP(-0.19*Fperm_SI_Woolf2021!$E$9:$E$93)+63.1579*EXP(-0.19*AB$58))/(Fperm_SI_Woolf2021!$E$9:$E$93-AB$58))*(AB$58-Fperm_SI_Woolf2021!$E$9:$E$93)/10))),Fperm_SI_Woolf2021!$D$9:$D$93))</f>
        <v>0.4921423345558682</v>
      </c>
      <c r="AC102" s="51" cm="1">
        <f t="array" ref="AC102">MIN(1,SLOPE(Fperm_SI_Woolf2021!$F$9:$F$93*EXP(-Fperm_SI_Woolf2021!$I$9:$I$93*$C102*IF(AC$58=Fperm_SI_Woolf2021!$E$9:$E$93,1,EXP(LN((1.1*(Fperm_SI_Woolf2021!$E$9:$E$93-AC$58)-63.1579*EXP(-0.19*Fperm_SI_Woolf2021!$E$9:$E$93)+63.1579*EXP(-0.19*AC$58))/(Fperm_SI_Woolf2021!$E$9:$E$93-AC$58))*(AC$58-Fperm_SI_Woolf2021!$E$9:$E$93)/10))) + Fperm_SI_Woolf2021!$G$9:$G$93*EXP(-Fperm_SI_Woolf2021!$J$9:$J$93*$C102*IF(AC$58=Fperm_SI_Woolf2021!$E$9:$E$93,1,EXP(LN((1.1*(Fperm_SI_Woolf2021!$E$9:$E$93-AC$58)-63.1579*EXP(-0.19*Fperm_SI_Woolf2021!$E$9:$E$93)+63.1579*EXP(-0.19*AC$58))/(Fperm_SI_Woolf2021!$E$9:$E$93-AC$58))*(AC$58-Fperm_SI_Woolf2021!$E$9:$E$93)/10))) + Fperm_SI_Woolf2021!$H$9:$H$93*EXP(-Fperm_SI_Woolf2021!$K$9:$K$93*$C102*IF(AC$58=Fperm_SI_Woolf2021!$E$9:$E$93,1,EXP(LN((1.1*(Fperm_SI_Woolf2021!$E$9:$E$93-AC$58)-63.1579*EXP(-0.19*Fperm_SI_Woolf2021!$E$9:$E$93)+63.1579*EXP(-0.19*AC$58))/(Fperm_SI_Woolf2021!$E$9:$E$93-AC$58))*(AC$58-Fperm_SI_Woolf2021!$E$9:$E$93)/10))),Fperm_SI_Woolf2021!$D$9:$D$93)*AC$57+INTERCEPT(Fperm_SI_Woolf2021!$F$9:$F$93*EXP(-Fperm_SI_Woolf2021!$I$9:$I$93*$C102*IF(AC$58=Fperm_SI_Woolf2021!$E$9:$E$93,1,EXP(LN((1.1*(Fperm_SI_Woolf2021!$E$9:$E$93-AC$58)-63.1579*EXP(-0.19*Fperm_SI_Woolf2021!$E$9:$E$93)+63.1579*EXP(-0.19*AC$58))/(Fperm_SI_Woolf2021!$E$9:$E$93-AC$58))*(AC$58-Fperm_SI_Woolf2021!$E$9:$E$93)/10))) + Fperm_SI_Woolf2021!$G$9:$G$93*EXP(-Fperm_SI_Woolf2021!$J$9:$J$93*$C102*IF(AC$58=Fperm_SI_Woolf2021!$E$9:$E$93,1,EXP(LN((1.1*(Fperm_SI_Woolf2021!$E$9:$E$93-AC$58)-63.1579*EXP(-0.19*Fperm_SI_Woolf2021!$E$9:$E$93)+63.1579*EXP(-0.19*AC$58))/(Fperm_SI_Woolf2021!$E$9:$E$93-AC$58))*(AC$58-Fperm_SI_Woolf2021!$E$9:$E$93)/10))) + Fperm_SI_Woolf2021!$H$9:$H$93*EXP(-Fperm_SI_Woolf2021!$K$9:$K$93*$C102*IF(AC$58=Fperm_SI_Woolf2021!$E$9:$E$93,1,EXP(LN((1.1*(Fperm_SI_Woolf2021!$E$9:$E$93-AC$58)-63.1579*EXP(-0.19*Fperm_SI_Woolf2021!$E$9:$E$93)+63.1579*EXP(-0.19*AC$58))/(Fperm_SI_Woolf2021!$E$9:$E$93-AC$58))*(AC$58-Fperm_SI_Woolf2021!$E$9:$E$93)/10))),Fperm_SI_Woolf2021!$D$9:$D$93))</f>
        <v>0.4608779821324625</v>
      </c>
      <c r="AD102" s="51" cm="1">
        <f t="array" ref="AD102">MIN(1,SLOPE(Fperm_SI_Woolf2021!$F$9:$F$93*EXP(-Fperm_SI_Woolf2021!$I$9:$I$93*$C102*IF(AD$58=Fperm_SI_Woolf2021!$E$9:$E$93,1,EXP(LN((1.1*(Fperm_SI_Woolf2021!$E$9:$E$93-AD$58)-63.1579*EXP(-0.19*Fperm_SI_Woolf2021!$E$9:$E$93)+63.1579*EXP(-0.19*AD$58))/(Fperm_SI_Woolf2021!$E$9:$E$93-AD$58))*(AD$58-Fperm_SI_Woolf2021!$E$9:$E$93)/10))) + Fperm_SI_Woolf2021!$G$9:$G$93*EXP(-Fperm_SI_Woolf2021!$J$9:$J$93*$C102*IF(AD$58=Fperm_SI_Woolf2021!$E$9:$E$93,1,EXP(LN((1.1*(Fperm_SI_Woolf2021!$E$9:$E$93-AD$58)-63.1579*EXP(-0.19*Fperm_SI_Woolf2021!$E$9:$E$93)+63.1579*EXP(-0.19*AD$58))/(Fperm_SI_Woolf2021!$E$9:$E$93-AD$58))*(AD$58-Fperm_SI_Woolf2021!$E$9:$E$93)/10))) + Fperm_SI_Woolf2021!$H$9:$H$93*EXP(-Fperm_SI_Woolf2021!$K$9:$K$93*$C102*IF(AD$58=Fperm_SI_Woolf2021!$E$9:$E$93,1,EXP(LN((1.1*(Fperm_SI_Woolf2021!$E$9:$E$93-AD$58)-63.1579*EXP(-0.19*Fperm_SI_Woolf2021!$E$9:$E$93)+63.1579*EXP(-0.19*AD$58))/(Fperm_SI_Woolf2021!$E$9:$E$93-AD$58))*(AD$58-Fperm_SI_Woolf2021!$E$9:$E$93)/10))),Fperm_SI_Woolf2021!$D$9:$D$93)*AD$57+INTERCEPT(Fperm_SI_Woolf2021!$F$9:$F$93*EXP(-Fperm_SI_Woolf2021!$I$9:$I$93*$C102*IF(AD$58=Fperm_SI_Woolf2021!$E$9:$E$93,1,EXP(LN((1.1*(Fperm_SI_Woolf2021!$E$9:$E$93-AD$58)-63.1579*EXP(-0.19*Fperm_SI_Woolf2021!$E$9:$E$93)+63.1579*EXP(-0.19*AD$58))/(Fperm_SI_Woolf2021!$E$9:$E$93-AD$58))*(AD$58-Fperm_SI_Woolf2021!$E$9:$E$93)/10))) + Fperm_SI_Woolf2021!$G$9:$G$93*EXP(-Fperm_SI_Woolf2021!$J$9:$J$93*$C102*IF(AD$58=Fperm_SI_Woolf2021!$E$9:$E$93,1,EXP(LN((1.1*(Fperm_SI_Woolf2021!$E$9:$E$93-AD$58)-63.1579*EXP(-0.19*Fperm_SI_Woolf2021!$E$9:$E$93)+63.1579*EXP(-0.19*AD$58))/(Fperm_SI_Woolf2021!$E$9:$E$93-AD$58))*(AD$58-Fperm_SI_Woolf2021!$E$9:$E$93)/10))) + Fperm_SI_Woolf2021!$H$9:$H$93*EXP(-Fperm_SI_Woolf2021!$K$9:$K$93*$C102*IF(AD$58=Fperm_SI_Woolf2021!$E$9:$E$93,1,EXP(LN((1.1*(Fperm_SI_Woolf2021!$E$9:$E$93-AD$58)-63.1579*EXP(-0.19*Fperm_SI_Woolf2021!$E$9:$E$93)+63.1579*EXP(-0.19*AD$58))/(Fperm_SI_Woolf2021!$E$9:$E$93-AD$58))*(AD$58-Fperm_SI_Woolf2021!$E$9:$E$93)/10))),Fperm_SI_Woolf2021!$D$9:$D$93))</f>
        <v>0.42961362970905681</v>
      </c>
      <c r="AE102" s="51" cm="1">
        <f t="array" ref="AE102">MIN(1,SLOPE(Fperm_SI_Woolf2021!$F$9:$F$93*EXP(-Fperm_SI_Woolf2021!$I$9:$I$93*$C102*IF(AE$58=Fperm_SI_Woolf2021!$E$9:$E$93,1,EXP(LN((1.1*(Fperm_SI_Woolf2021!$E$9:$E$93-AE$58)-63.1579*EXP(-0.19*Fperm_SI_Woolf2021!$E$9:$E$93)+63.1579*EXP(-0.19*AE$58))/(Fperm_SI_Woolf2021!$E$9:$E$93-AE$58))*(AE$58-Fperm_SI_Woolf2021!$E$9:$E$93)/10))) + Fperm_SI_Woolf2021!$G$9:$G$93*EXP(-Fperm_SI_Woolf2021!$J$9:$J$93*$C102*IF(AE$58=Fperm_SI_Woolf2021!$E$9:$E$93,1,EXP(LN((1.1*(Fperm_SI_Woolf2021!$E$9:$E$93-AE$58)-63.1579*EXP(-0.19*Fperm_SI_Woolf2021!$E$9:$E$93)+63.1579*EXP(-0.19*AE$58))/(Fperm_SI_Woolf2021!$E$9:$E$93-AE$58))*(AE$58-Fperm_SI_Woolf2021!$E$9:$E$93)/10))) + Fperm_SI_Woolf2021!$H$9:$H$93*EXP(-Fperm_SI_Woolf2021!$K$9:$K$93*$C102*IF(AE$58=Fperm_SI_Woolf2021!$E$9:$E$93,1,EXP(LN((1.1*(Fperm_SI_Woolf2021!$E$9:$E$93-AE$58)-63.1579*EXP(-0.19*Fperm_SI_Woolf2021!$E$9:$E$93)+63.1579*EXP(-0.19*AE$58))/(Fperm_SI_Woolf2021!$E$9:$E$93-AE$58))*(AE$58-Fperm_SI_Woolf2021!$E$9:$E$93)/10))),Fperm_SI_Woolf2021!$D$9:$D$93)*AE$57+INTERCEPT(Fperm_SI_Woolf2021!$F$9:$F$93*EXP(-Fperm_SI_Woolf2021!$I$9:$I$93*$C102*IF(AE$58=Fperm_SI_Woolf2021!$E$9:$E$93,1,EXP(LN((1.1*(Fperm_SI_Woolf2021!$E$9:$E$93-AE$58)-63.1579*EXP(-0.19*Fperm_SI_Woolf2021!$E$9:$E$93)+63.1579*EXP(-0.19*AE$58))/(Fperm_SI_Woolf2021!$E$9:$E$93-AE$58))*(AE$58-Fperm_SI_Woolf2021!$E$9:$E$93)/10))) + Fperm_SI_Woolf2021!$G$9:$G$93*EXP(-Fperm_SI_Woolf2021!$J$9:$J$93*$C102*IF(AE$58=Fperm_SI_Woolf2021!$E$9:$E$93,1,EXP(LN((1.1*(Fperm_SI_Woolf2021!$E$9:$E$93-AE$58)-63.1579*EXP(-0.19*Fperm_SI_Woolf2021!$E$9:$E$93)+63.1579*EXP(-0.19*AE$58))/(Fperm_SI_Woolf2021!$E$9:$E$93-AE$58))*(AE$58-Fperm_SI_Woolf2021!$E$9:$E$93)/10))) + Fperm_SI_Woolf2021!$H$9:$H$93*EXP(-Fperm_SI_Woolf2021!$K$9:$K$93*$C102*IF(AE$58=Fperm_SI_Woolf2021!$E$9:$E$93,1,EXP(LN((1.1*(Fperm_SI_Woolf2021!$E$9:$E$93-AE$58)-63.1579*EXP(-0.19*Fperm_SI_Woolf2021!$E$9:$E$93)+63.1579*EXP(-0.19*AE$58))/(Fperm_SI_Woolf2021!$E$9:$E$93-AE$58))*(AE$58-Fperm_SI_Woolf2021!$E$9:$E$93)/10))),Fperm_SI_Woolf2021!$D$9:$D$93))</f>
        <v>0.39834927728565112</v>
      </c>
      <c r="AF102" s="51" cm="1">
        <f t="array" ref="AF102">MIN(1,SLOPE(Fperm_SI_Woolf2021!$F$9:$F$93*EXP(-Fperm_SI_Woolf2021!$I$9:$I$93*$C102*IF(AF$58=Fperm_SI_Woolf2021!$E$9:$E$93,1,EXP(LN((1.1*(Fperm_SI_Woolf2021!$E$9:$E$93-AF$58)-63.1579*EXP(-0.19*Fperm_SI_Woolf2021!$E$9:$E$93)+63.1579*EXP(-0.19*AF$58))/(Fperm_SI_Woolf2021!$E$9:$E$93-AF$58))*(AF$58-Fperm_SI_Woolf2021!$E$9:$E$93)/10))) + Fperm_SI_Woolf2021!$G$9:$G$93*EXP(-Fperm_SI_Woolf2021!$J$9:$J$93*$C102*IF(AF$58=Fperm_SI_Woolf2021!$E$9:$E$93,1,EXP(LN((1.1*(Fperm_SI_Woolf2021!$E$9:$E$93-AF$58)-63.1579*EXP(-0.19*Fperm_SI_Woolf2021!$E$9:$E$93)+63.1579*EXP(-0.19*AF$58))/(Fperm_SI_Woolf2021!$E$9:$E$93-AF$58))*(AF$58-Fperm_SI_Woolf2021!$E$9:$E$93)/10))) + Fperm_SI_Woolf2021!$H$9:$H$93*EXP(-Fperm_SI_Woolf2021!$K$9:$K$93*$C102*IF(AF$58=Fperm_SI_Woolf2021!$E$9:$E$93,1,EXP(LN((1.1*(Fperm_SI_Woolf2021!$E$9:$E$93-AF$58)-63.1579*EXP(-0.19*Fperm_SI_Woolf2021!$E$9:$E$93)+63.1579*EXP(-0.19*AF$58))/(Fperm_SI_Woolf2021!$E$9:$E$93-AF$58))*(AF$58-Fperm_SI_Woolf2021!$E$9:$E$93)/10))),Fperm_SI_Woolf2021!$D$9:$D$93)*AF$57+INTERCEPT(Fperm_SI_Woolf2021!$F$9:$F$93*EXP(-Fperm_SI_Woolf2021!$I$9:$I$93*$C102*IF(AF$58=Fperm_SI_Woolf2021!$E$9:$E$93,1,EXP(LN((1.1*(Fperm_SI_Woolf2021!$E$9:$E$93-AF$58)-63.1579*EXP(-0.19*Fperm_SI_Woolf2021!$E$9:$E$93)+63.1579*EXP(-0.19*AF$58))/(Fperm_SI_Woolf2021!$E$9:$E$93-AF$58))*(AF$58-Fperm_SI_Woolf2021!$E$9:$E$93)/10))) + Fperm_SI_Woolf2021!$G$9:$G$93*EXP(-Fperm_SI_Woolf2021!$J$9:$J$93*$C102*IF(AF$58=Fperm_SI_Woolf2021!$E$9:$E$93,1,EXP(LN((1.1*(Fperm_SI_Woolf2021!$E$9:$E$93-AF$58)-63.1579*EXP(-0.19*Fperm_SI_Woolf2021!$E$9:$E$93)+63.1579*EXP(-0.19*AF$58))/(Fperm_SI_Woolf2021!$E$9:$E$93-AF$58))*(AF$58-Fperm_SI_Woolf2021!$E$9:$E$93)/10))) + Fperm_SI_Woolf2021!$H$9:$H$93*EXP(-Fperm_SI_Woolf2021!$K$9:$K$93*$C102*IF(AF$58=Fperm_SI_Woolf2021!$E$9:$E$93,1,EXP(LN((1.1*(Fperm_SI_Woolf2021!$E$9:$E$93-AF$58)-63.1579*EXP(-0.19*Fperm_SI_Woolf2021!$E$9:$E$93)+63.1579*EXP(-0.19*AF$58))/(Fperm_SI_Woolf2021!$E$9:$E$93-AF$58))*(AF$58-Fperm_SI_Woolf2021!$E$9:$E$93)/10))),Fperm_SI_Woolf2021!$D$9:$D$93))</f>
        <v>0.36708492486224542</v>
      </c>
      <c r="AG102" s="51" cm="1">
        <f t="array" ref="AG102">MIN(1,SLOPE(Fperm_SI_Woolf2021!$F$9:$F$93*EXP(-Fperm_SI_Woolf2021!$I$9:$I$93*$C102*IF(AG$58=Fperm_SI_Woolf2021!$E$9:$E$93,1,EXP(LN((1.1*(Fperm_SI_Woolf2021!$E$9:$E$93-AG$58)-63.1579*EXP(-0.19*Fperm_SI_Woolf2021!$E$9:$E$93)+63.1579*EXP(-0.19*AG$58))/(Fperm_SI_Woolf2021!$E$9:$E$93-AG$58))*(AG$58-Fperm_SI_Woolf2021!$E$9:$E$93)/10))) + Fperm_SI_Woolf2021!$G$9:$G$93*EXP(-Fperm_SI_Woolf2021!$J$9:$J$93*$C102*IF(AG$58=Fperm_SI_Woolf2021!$E$9:$E$93,1,EXP(LN((1.1*(Fperm_SI_Woolf2021!$E$9:$E$93-AG$58)-63.1579*EXP(-0.19*Fperm_SI_Woolf2021!$E$9:$E$93)+63.1579*EXP(-0.19*AG$58))/(Fperm_SI_Woolf2021!$E$9:$E$93-AG$58))*(AG$58-Fperm_SI_Woolf2021!$E$9:$E$93)/10))) + Fperm_SI_Woolf2021!$H$9:$H$93*EXP(-Fperm_SI_Woolf2021!$K$9:$K$93*$C102*IF(AG$58=Fperm_SI_Woolf2021!$E$9:$E$93,1,EXP(LN((1.1*(Fperm_SI_Woolf2021!$E$9:$E$93-AG$58)-63.1579*EXP(-0.19*Fperm_SI_Woolf2021!$E$9:$E$93)+63.1579*EXP(-0.19*AG$58))/(Fperm_SI_Woolf2021!$E$9:$E$93-AG$58))*(AG$58-Fperm_SI_Woolf2021!$E$9:$E$93)/10))),Fperm_SI_Woolf2021!$D$9:$D$93)*AG$57+INTERCEPT(Fperm_SI_Woolf2021!$F$9:$F$93*EXP(-Fperm_SI_Woolf2021!$I$9:$I$93*$C102*IF(AG$58=Fperm_SI_Woolf2021!$E$9:$E$93,1,EXP(LN((1.1*(Fperm_SI_Woolf2021!$E$9:$E$93-AG$58)-63.1579*EXP(-0.19*Fperm_SI_Woolf2021!$E$9:$E$93)+63.1579*EXP(-0.19*AG$58))/(Fperm_SI_Woolf2021!$E$9:$E$93-AG$58))*(AG$58-Fperm_SI_Woolf2021!$E$9:$E$93)/10))) + Fperm_SI_Woolf2021!$G$9:$G$93*EXP(-Fperm_SI_Woolf2021!$J$9:$J$93*$C102*IF(AG$58=Fperm_SI_Woolf2021!$E$9:$E$93,1,EXP(LN((1.1*(Fperm_SI_Woolf2021!$E$9:$E$93-AG$58)-63.1579*EXP(-0.19*Fperm_SI_Woolf2021!$E$9:$E$93)+63.1579*EXP(-0.19*AG$58))/(Fperm_SI_Woolf2021!$E$9:$E$93-AG$58))*(AG$58-Fperm_SI_Woolf2021!$E$9:$E$93)/10))) + Fperm_SI_Woolf2021!$H$9:$H$93*EXP(-Fperm_SI_Woolf2021!$K$9:$K$93*$C102*IF(AG$58=Fperm_SI_Woolf2021!$E$9:$E$93,1,EXP(LN((1.1*(Fperm_SI_Woolf2021!$E$9:$E$93-AG$58)-63.1579*EXP(-0.19*Fperm_SI_Woolf2021!$E$9:$E$93)+63.1579*EXP(-0.19*AG$58))/(Fperm_SI_Woolf2021!$E$9:$E$93-AG$58))*(AG$58-Fperm_SI_Woolf2021!$E$9:$E$93)/10))),Fperm_SI_Woolf2021!$D$9:$D$93))</f>
        <v>0.33582057243883973</v>
      </c>
      <c r="AH102" s="51" cm="1">
        <f t="array" ref="AH102">MIN(1,SLOPE(Fperm_SI_Woolf2021!$F$9:$F$93*EXP(-Fperm_SI_Woolf2021!$I$9:$I$93*$C102*IF(AH$58=Fperm_SI_Woolf2021!$E$9:$E$93,1,EXP(LN((1.1*(Fperm_SI_Woolf2021!$E$9:$E$93-AH$58)-63.1579*EXP(-0.19*Fperm_SI_Woolf2021!$E$9:$E$93)+63.1579*EXP(-0.19*AH$58))/(Fperm_SI_Woolf2021!$E$9:$E$93-AH$58))*(AH$58-Fperm_SI_Woolf2021!$E$9:$E$93)/10))) + Fperm_SI_Woolf2021!$G$9:$G$93*EXP(-Fperm_SI_Woolf2021!$J$9:$J$93*$C102*IF(AH$58=Fperm_SI_Woolf2021!$E$9:$E$93,1,EXP(LN((1.1*(Fperm_SI_Woolf2021!$E$9:$E$93-AH$58)-63.1579*EXP(-0.19*Fperm_SI_Woolf2021!$E$9:$E$93)+63.1579*EXP(-0.19*AH$58))/(Fperm_SI_Woolf2021!$E$9:$E$93-AH$58))*(AH$58-Fperm_SI_Woolf2021!$E$9:$E$93)/10))) + Fperm_SI_Woolf2021!$H$9:$H$93*EXP(-Fperm_SI_Woolf2021!$K$9:$K$93*$C102*IF(AH$58=Fperm_SI_Woolf2021!$E$9:$E$93,1,EXP(LN((1.1*(Fperm_SI_Woolf2021!$E$9:$E$93-AH$58)-63.1579*EXP(-0.19*Fperm_SI_Woolf2021!$E$9:$E$93)+63.1579*EXP(-0.19*AH$58))/(Fperm_SI_Woolf2021!$E$9:$E$93-AH$58))*(AH$58-Fperm_SI_Woolf2021!$E$9:$E$93)/10))),Fperm_SI_Woolf2021!$D$9:$D$93)*AH$57+INTERCEPT(Fperm_SI_Woolf2021!$F$9:$F$93*EXP(-Fperm_SI_Woolf2021!$I$9:$I$93*$C102*IF(AH$58=Fperm_SI_Woolf2021!$E$9:$E$93,1,EXP(LN((1.1*(Fperm_SI_Woolf2021!$E$9:$E$93-AH$58)-63.1579*EXP(-0.19*Fperm_SI_Woolf2021!$E$9:$E$93)+63.1579*EXP(-0.19*AH$58))/(Fperm_SI_Woolf2021!$E$9:$E$93-AH$58))*(AH$58-Fperm_SI_Woolf2021!$E$9:$E$93)/10))) + Fperm_SI_Woolf2021!$G$9:$G$93*EXP(-Fperm_SI_Woolf2021!$J$9:$J$93*$C102*IF(AH$58=Fperm_SI_Woolf2021!$E$9:$E$93,1,EXP(LN((1.1*(Fperm_SI_Woolf2021!$E$9:$E$93-AH$58)-63.1579*EXP(-0.19*Fperm_SI_Woolf2021!$E$9:$E$93)+63.1579*EXP(-0.19*AH$58))/(Fperm_SI_Woolf2021!$E$9:$E$93-AH$58))*(AH$58-Fperm_SI_Woolf2021!$E$9:$E$93)/10))) + Fperm_SI_Woolf2021!$H$9:$H$93*EXP(-Fperm_SI_Woolf2021!$K$9:$K$93*$C102*IF(AH$58=Fperm_SI_Woolf2021!$E$9:$E$93,1,EXP(LN((1.1*(Fperm_SI_Woolf2021!$E$9:$E$93-AH$58)-63.1579*EXP(-0.19*Fperm_SI_Woolf2021!$E$9:$E$93)+63.1579*EXP(-0.19*AH$58))/(Fperm_SI_Woolf2021!$E$9:$E$93-AH$58))*(AH$58-Fperm_SI_Woolf2021!$E$9:$E$93)/10))),Fperm_SI_Woolf2021!$D$9:$D$93))</f>
        <v>0.61370998622523631</v>
      </c>
      <c r="AI102" s="51" cm="1">
        <f t="array" ref="AI102">MIN(1,SLOPE(Fperm_SI_Woolf2021!$F$9:$F$93*EXP(-Fperm_SI_Woolf2021!$I$9:$I$93*$C102*IF(AI$58=Fperm_SI_Woolf2021!$E$9:$E$93,1,EXP(LN((1.1*(Fperm_SI_Woolf2021!$E$9:$E$93-AI$58)-63.1579*EXP(-0.19*Fperm_SI_Woolf2021!$E$9:$E$93)+63.1579*EXP(-0.19*AI$58))/(Fperm_SI_Woolf2021!$E$9:$E$93-AI$58))*(AI$58-Fperm_SI_Woolf2021!$E$9:$E$93)/10))) + Fperm_SI_Woolf2021!$G$9:$G$93*EXP(-Fperm_SI_Woolf2021!$J$9:$J$93*$C102*IF(AI$58=Fperm_SI_Woolf2021!$E$9:$E$93,1,EXP(LN((1.1*(Fperm_SI_Woolf2021!$E$9:$E$93-AI$58)-63.1579*EXP(-0.19*Fperm_SI_Woolf2021!$E$9:$E$93)+63.1579*EXP(-0.19*AI$58))/(Fperm_SI_Woolf2021!$E$9:$E$93-AI$58))*(AI$58-Fperm_SI_Woolf2021!$E$9:$E$93)/10))) + Fperm_SI_Woolf2021!$H$9:$H$93*EXP(-Fperm_SI_Woolf2021!$K$9:$K$93*$C102*IF(AI$58=Fperm_SI_Woolf2021!$E$9:$E$93,1,EXP(LN((1.1*(Fperm_SI_Woolf2021!$E$9:$E$93-AI$58)-63.1579*EXP(-0.19*Fperm_SI_Woolf2021!$E$9:$E$93)+63.1579*EXP(-0.19*AI$58))/(Fperm_SI_Woolf2021!$E$9:$E$93-AI$58))*(AI$58-Fperm_SI_Woolf2021!$E$9:$E$93)/10))),Fperm_SI_Woolf2021!$D$9:$D$93)*AI$57+INTERCEPT(Fperm_SI_Woolf2021!$F$9:$F$93*EXP(-Fperm_SI_Woolf2021!$I$9:$I$93*$C102*IF(AI$58=Fperm_SI_Woolf2021!$E$9:$E$93,1,EXP(LN((1.1*(Fperm_SI_Woolf2021!$E$9:$E$93-AI$58)-63.1579*EXP(-0.19*Fperm_SI_Woolf2021!$E$9:$E$93)+63.1579*EXP(-0.19*AI$58))/(Fperm_SI_Woolf2021!$E$9:$E$93-AI$58))*(AI$58-Fperm_SI_Woolf2021!$E$9:$E$93)/10))) + Fperm_SI_Woolf2021!$G$9:$G$93*EXP(-Fperm_SI_Woolf2021!$J$9:$J$93*$C102*IF(AI$58=Fperm_SI_Woolf2021!$E$9:$E$93,1,EXP(LN((1.1*(Fperm_SI_Woolf2021!$E$9:$E$93-AI$58)-63.1579*EXP(-0.19*Fperm_SI_Woolf2021!$E$9:$E$93)+63.1579*EXP(-0.19*AI$58))/(Fperm_SI_Woolf2021!$E$9:$E$93-AI$58))*(AI$58-Fperm_SI_Woolf2021!$E$9:$E$93)/10))) + Fperm_SI_Woolf2021!$H$9:$H$93*EXP(-Fperm_SI_Woolf2021!$K$9:$K$93*$C102*IF(AI$58=Fperm_SI_Woolf2021!$E$9:$E$93,1,EXP(LN((1.1*(Fperm_SI_Woolf2021!$E$9:$E$93-AI$58)-63.1579*EXP(-0.19*Fperm_SI_Woolf2021!$E$9:$E$93)+63.1579*EXP(-0.19*AI$58))/(Fperm_SI_Woolf2021!$E$9:$E$93-AI$58))*(AI$58-Fperm_SI_Woolf2021!$E$9:$E$93)/10))),Fperm_SI_Woolf2021!$D$9:$D$93))</f>
        <v>0.58663688201853126</v>
      </c>
      <c r="AJ102" s="51" cm="1">
        <f t="array" ref="AJ102">MIN(1,SLOPE(Fperm_SI_Woolf2021!$F$9:$F$93*EXP(-Fperm_SI_Woolf2021!$I$9:$I$93*$C102*IF(AJ$58=Fperm_SI_Woolf2021!$E$9:$E$93,1,EXP(LN((1.1*(Fperm_SI_Woolf2021!$E$9:$E$93-AJ$58)-63.1579*EXP(-0.19*Fperm_SI_Woolf2021!$E$9:$E$93)+63.1579*EXP(-0.19*AJ$58))/(Fperm_SI_Woolf2021!$E$9:$E$93-AJ$58))*(AJ$58-Fperm_SI_Woolf2021!$E$9:$E$93)/10))) + Fperm_SI_Woolf2021!$G$9:$G$93*EXP(-Fperm_SI_Woolf2021!$J$9:$J$93*$C102*IF(AJ$58=Fperm_SI_Woolf2021!$E$9:$E$93,1,EXP(LN((1.1*(Fperm_SI_Woolf2021!$E$9:$E$93-AJ$58)-63.1579*EXP(-0.19*Fperm_SI_Woolf2021!$E$9:$E$93)+63.1579*EXP(-0.19*AJ$58))/(Fperm_SI_Woolf2021!$E$9:$E$93-AJ$58))*(AJ$58-Fperm_SI_Woolf2021!$E$9:$E$93)/10))) + Fperm_SI_Woolf2021!$H$9:$H$93*EXP(-Fperm_SI_Woolf2021!$K$9:$K$93*$C102*IF(AJ$58=Fperm_SI_Woolf2021!$E$9:$E$93,1,EXP(LN((1.1*(Fperm_SI_Woolf2021!$E$9:$E$93-AJ$58)-63.1579*EXP(-0.19*Fperm_SI_Woolf2021!$E$9:$E$93)+63.1579*EXP(-0.19*AJ$58))/(Fperm_SI_Woolf2021!$E$9:$E$93-AJ$58))*(AJ$58-Fperm_SI_Woolf2021!$E$9:$E$93)/10))),Fperm_SI_Woolf2021!$D$9:$D$93)*AJ$57+INTERCEPT(Fperm_SI_Woolf2021!$F$9:$F$93*EXP(-Fperm_SI_Woolf2021!$I$9:$I$93*$C102*IF(AJ$58=Fperm_SI_Woolf2021!$E$9:$E$93,1,EXP(LN((1.1*(Fperm_SI_Woolf2021!$E$9:$E$93-AJ$58)-63.1579*EXP(-0.19*Fperm_SI_Woolf2021!$E$9:$E$93)+63.1579*EXP(-0.19*AJ$58))/(Fperm_SI_Woolf2021!$E$9:$E$93-AJ$58))*(AJ$58-Fperm_SI_Woolf2021!$E$9:$E$93)/10))) + Fperm_SI_Woolf2021!$G$9:$G$93*EXP(-Fperm_SI_Woolf2021!$J$9:$J$93*$C102*IF(AJ$58=Fperm_SI_Woolf2021!$E$9:$E$93,1,EXP(LN((1.1*(Fperm_SI_Woolf2021!$E$9:$E$93-AJ$58)-63.1579*EXP(-0.19*Fperm_SI_Woolf2021!$E$9:$E$93)+63.1579*EXP(-0.19*AJ$58))/(Fperm_SI_Woolf2021!$E$9:$E$93-AJ$58))*(AJ$58-Fperm_SI_Woolf2021!$E$9:$E$93)/10))) + Fperm_SI_Woolf2021!$H$9:$H$93*EXP(-Fperm_SI_Woolf2021!$K$9:$K$93*$C102*IF(AJ$58=Fperm_SI_Woolf2021!$E$9:$E$93,1,EXP(LN((1.1*(Fperm_SI_Woolf2021!$E$9:$E$93-AJ$58)-63.1579*EXP(-0.19*Fperm_SI_Woolf2021!$E$9:$E$93)+63.1579*EXP(-0.19*AJ$58))/(Fperm_SI_Woolf2021!$E$9:$E$93-AJ$58))*(AJ$58-Fperm_SI_Woolf2021!$E$9:$E$93)/10))),Fperm_SI_Woolf2021!$D$9:$D$93))</f>
        <v>0.5595637778118262</v>
      </c>
      <c r="AK102" s="51" cm="1">
        <f t="array" ref="AK102">MIN(1,SLOPE(Fperm_SI_Woolf2021!$F$9:$F$93*EXP(-Fperm_SI_Woolf2021!$I$9:$I$93*$C102*IF(AK$58=Fperm_SI_Woolf2021!$E$9:$E$93,1,EXP(LN((1.1*(Fperm_SI_Woolf2021!$E$9:$E$93-AK$58)-63.1579*EXP(-0.19*Fperm_SI_Woolf2021!$E$9:$E$93)+63.1579*EXP(-0.19*AK$58))/(Fperm_SI_Woolf2021!$E$9:$E$93-AK$58))*(AK$58-Fperm_SI_Woolf2021!$E$9:$E$93)/10))) + Fperm_SI_Woolf2021!$G$9:$G$93*EXP(-Fperm_SI_Woolf2021!$J$9:$J$93*$C102*IF(AK$58=Fperm_SI_Woolf2021!$E$9:$E$93,1,EXP(LN((1.1*(Fperm_SI_Woolf2021!$E$9:$E$93-AK$58)-63.1579*EXP(-0.19*Fperm_SI_Woolf2021!$E$9:$E$93)+63.1579*EXP(-0.19*AK$58))/(Fperm_SI_Woolf2021!$E$9:$E$93-AK$58))*(AK$58-Fperm_SI_Woolf2021!$E$9:$E$93)/10))) + Fperm_SI_Woolf2021!$H$9:$H$93*EXP(-Fperm_SI_Woolf2021!$K$9:$K$93*$C102*IF(AK$58=Fperm_SI_Woolf2021!$E$9:$E$93,1,EXP(LN((1.1*(Fperm_SI_Woolf2021!$E$9:$E$93-AK$58)-63.1579*EXP(-0.19*Fperm_SI_Woolf2021!$E$9:$E$93)+63.1579*EXP(-0.19*AK$58))/(Fperm_SI_Woolf2021!$E$9:$E$93-AK$58))*(AK$58-Fperm_SI_Woolf2021!$E$9:$E$93)/10))),Fperm_SI_Woolf2021!$D$9:$D$93)*AK$57+INTERCEPT(Fperm_SI_Woolf2021!$F$9:$F$93*EXP(-Fperm_SI_Woolf2021!$I$9:$I$93*$C102*IF(AK$58=Fperm_SI_Woolf2021!$E$9:$E$93,1,EXP(LN((1.1*(Fperm_SI_Woolf2021!$E$9:$E$93-AK$58)-63.1579*EXP(-0.19*Fperm_SI_Woolf2021!$E$9:$E$93)+63.1579*EXP(-0.19*AK$58))/(Fperm_SI_Woolf2021!$E$9:$E$93-AK$58))*(AK$58-Fperm_SI_Woolf2021!$E$9:$E$93)/10))) + Fperm_SI_Woolf2021!$G$9:$G$93*EXP(-Fperm_SI_Woolf2021!$J$9:$J$93*$C102*IF(AK$58=Fperm_SI_Woolf2021!$E$9:$E$93,1,EXP(LN((1.1*(Fperm_SI_Woolf2021!$E$9:$E$93-AK$58)-63.1579*EXP(-0.19*Fperm_SI_Woolf2021!$E$9:$E$93)+63.1579*EXP(-0.19*AK$58))/(Fperm_SI_Woolf2021!$E$9:$E$93-AK$58))*(AK$58-Fperm_SI_Woolf2021!$E$9:$E$93)/10))) + Fperm_SI_Woolf2021!$H$9:$H$93*EXP(-Fperm_SI_Woolf2021!$K$9:$K$93*$C102*IF(AK$58=Fperm_SI_Woolf2021!$E$9:$E$93,1,EXP(LN((1.1*(Fperm_SI_Woolf2021!$E$9:$E$93-AK$58)-63.1579*EXP(-0.19*Fperm_SI_Woolf2021!$E$9:$E$93)+63.1579*EXP(-0.19*AK$58))/(Fperm_SI_Woolf2021!$E$9:$E$93-AK$58))*(AK$58-Fperm_SI_Woolf2021!$E$9:$E$93)/10))),Fperm_SI_Woolf2021!$D$9:$D$93))</f>
        <v>0.53249067360512115</v>
      </c>
      <c r="AL102" s="51" cm="1">
        <f t="array" ref="AL102">MIN(1,SLOPE(Fperm_SI_Woolf2021!$F$9:$F$93*EXP(-Fperm_SI_Woolf2021!$I$9:$I$93*$C102*IF(AL$58=Fperm_SI_Woolf2021!$E$9:$E$93,1,EXP(LN((1.1*(Fperm_SI_Woolf2021!$E$9:$E$93-AL$58)-63.1579*EXP(-0.19*Fperm_SI_Woolf2021!$E$9:$E$93)+63.1579*EXP(-0.19*AL$58))/(Fperm_SI_Woolf2021!$E$9:$E$93-AL$58))*(AL$58-Fperm_SI_Woolf2021!$E$9:$E$93)/10))) + Fperm_SI_Woolf2021!$G$9:$G$93*EXP(-Fperm_SI_Woolf2021!$J$9:$J$93*$C102*IF(AL$58=Fperm_SI_Woolf2021!$E$9:$E$93,1,EXP(LN((1.1*(Fperm_SI_Woolf2021!$E$9:$E$93-AL$58)-63.1579*EXP(-0.19*Fperm_SI_Woolf2021!$E$9:$E$93)+63.1579*EXP(-0.19*AL$58))/(Fperm_SI_Woolf2021!$E$9:$E$93-AL$58))*(AL$58-Fperm_SI_Woolf2021!$E$9:$E$93)/10))) + Fperm_SI_Woolf2021!$H$9:$H$93*EXP(-Fperm_SI_Woolf2021!$K$9:$K$93*$C102*IF(AL$58=Fperm_SI_Woolf2021!$E$9:$E$93,1,EXP(LN((1.1*(Fperm_SI_Woolf2021!$E$9:$E$93-AL$58)-63.1579*EXP(-0.19*Fperm_SI_Woolf2021!$E$9:$E$93)+63.1579*EXP(-0.19*AL$58))/(Fperm_SI_Woolf2021!$E$9:$E$93-AL$58))*(AL$58-Fperm_SI_Woolf2021!$E$9:$E$93)/10))),Fperm_SI_Woolf2021!$D$9:$D$93)*AL$57+INTERCEPT(Fperm_SI_Woolf2021!$F$9:$F$93*EXP(-Fperm_SI_Woolf2021!$I$9:$I$93*$C102*IF(AL$58=Fperm_SI_Woolf2021!$E$9:$E$93,1,EXP(LN((1.1*(Fperm_SI_Woolf2021!$E$9:$E$93-AL$58)-63.1579*EXP(-0.19*Fperm_SI_Woolf2021!$E$9:$E$93)+63.1579*EXP(-0.19*AL$58))/(Fperm_SI_Woolf2021!$E$9:$E$93-AL$58))*(AL$58-Fperm_SI_Woolf2021!$E$9:$E$93)/10))) + Fperm_SI_Woolf2021!$G$9:$G$93*EXP(-Fperm_SI_Woolf2021!$J$9:$J$93*$C102*IF(AL$58=Fperm_SI_Woolf2021!$E$9:$E$93,1,EXP(LN((1.1*(Fperm_SI_Woolf2021!$E$9:$E$93-AL$58)-63.1579*EXP(-0.19*Fperm_SI_Woolf2021!$E$9:$E$93)+63.1579*EXP(-0.19*AL$58))/(Fperm_SI_Woolf2021!$E$9:$E$93-AL$58))*(AL$58-Fperm_SI_Woolf2021!$E$9:$E$93)/10))) + Fperm_SI_Woolf2021!$H$9:$H$93*EXP(-Fperm_SI_Woolf2021!$K$9:$K$93*$C102*IF(AL$58=Fperm_SI_Woolf2021!$E$9:$E$93,1,EXP(LN((1.1*(Fperm_SI_Woolf2021!$E$9:$E$93-AL$58)-63.1579*EXP(-0.19*Fperm_SI_Woolf2021!$E$9:$E$93)+63.1579*EXP(-0.19*AL$58))/(Fperm_SI_Woolf2021!$E$9:$E$93-AL$58))*(AL$58-Fperm_SI_Woolf2021!$E$9:$E$93)/10))),Fperm_SI_Woolf2021!$D$9:$D$93))</f>
        <v>0.50541756939841598</v>
      </c>
      <c r="AM102" s="51" cm="1">
        <f t="array" ref="AM102">MIN(1,SLOPE(Fperm_SI_Woolf2021!$F$9:$F$93*EXP(-Fperm_SI_Woolf2021!$I$9:$I$93*$C102*IF(AM$58=Fperm_SI_Woolf2021!$E$9:$E$93,1,EXP(LN((1.1*(Fperm_SI_Woolf2021!$E$9:$E$93-AM$58)-63.1579*EXP(-0.19*Fperm_SI_Woolf2021!$E$9:$E$93)+63.1579*EXP(-0.19*AM$58))/(Fperm_SI_Woolf2021!$E$9:$E$93-AM$58))*(AM$58-Fperm_SI_Woolf2021!$E$9:$E$93)/10))) + Fperm_SI_Woolf2021!$G$9:$G$93*EXP(-Fperm_SI_Woolf2021!$J$9:$J$93*$C102*IF(AM$58=Fperm_SI_Woolf2021!$E$9:$E$93,1,EXP(LN((1.1*(Fperm_SI_Woolf2021!$E$9:$E$93-AM$58)-63.1579*EXP(-0.19*Fperm_SI_Woolf2021!$E$9:$E$93)+63.1579*EXP(-0.19*AM$58))/(Fperm_SI_Woolf2021!$E$9:$E$93-AM$58))*(AM$58-Fperm_SI_Woolf2021!$E$9:$E$93)/10))) + Fperm_SI_Woolf2021!$H$9:$H$93*EXP(-Fperm_SI_Woolf2021!$K$9:$K$93*$C102*IF(AM$58=Fperm_SI_Woolf2021!$E$9:$E$93,1,EXP(LN((1.1*(Fperm_SI_Woolf2021!$E$9:$E$93-AM$58)-63.1579*EXP(-0.19*Fperm_SI_Woolf2021!$E$9:$E$93)+63.1579*EXP(-0.19*AM$58))/(Fperm_SI_Woolf2021!$E$9:$E$93-AM$58))*(AM$58-Fperm_SI_Woolf2021!$E$9:$E$93)/10))),Fperm_SI_Woolf2021!$D$9:$D$93)*AM$57+INTERCEPT(Fperm_SI_Woolf2021!$F$9:$F$93*EXP(-Fperm_SI_Woolf2021!$I$9:$I$93*$C102*IF(AM$58=Fperm_SI_Woolf2021!$E$9:$E$93,1,EXP(LN((1.1*(Fperm_SI_Woolf2021!$E$9:$E$93-AM$58)-63.1579*EXP(-0.19*Fperm_SI_Woolf2021!$E$9:$E$93)+63.1579*EXP(-0.19*AM$58))/(Fperm_SI_Woolf2021!$E$9:$E$93-AM$58))*(AM$58-Fperm_SI_Woolf2021!$E$9:$E$93)/10))) + Fperm_SI_Woolf2021!$G$9:$G$93*EXP(-Fperm_SI_Woolf2021!$J$9:$J$93*$C102*IF(AM$58=Fperm_SI_Woolf2021!$E$9:$E$93,1,EXP(LN((1.1*(Fperm_SI_Woolf2021!$E$9:$E$93-AM$58)-63.1579*EXP(-0.19*Fperm_SI_Woolf2021!$E$9:$E$93)+63.1579*EXP(-0.19*AM$58))/(Fperm_SI_Woolf2021!$E$9:$E$93-AM$58))*(AM$58-Fperm_SI_Woolf2021!$E$9:$E$93)/10))) + Fperm_SI_Woolf2021!$H$9:$H$93*EXP(-Fperm_SI_Woolf2021!$K$9:$K$93*$C102*IF(AM$58=Fperm_SI_Woolf2021!$E$9:$E$93,1,EXP(LN((1.1*(Fperm_SI_Woolf2021!$E$9:$E$93-AM$58)-63.1579*EXP(-0.19*Fperm_SI_Woolf2021!$E$9:$E$93)+63.1579*EXP(-0.19*AM$58))/(Fperm_SI_Woolf2021!$E$9:$E$93-AM$58))*(AM$58-Fperm_SI_Woolf2021!$E$9:$E$93)/10))),Fperm_SI_Woolf2021!$D$9:$D$93))</f>
        <v>0.47834446519171098</v>
      </c>
      <c r="AN102" s="51" cm="1">
        <f t="array" ref="AN102">MIN(1,SLOPE(Fperm_SI_Woolf2021!$F$9:$F$93*EXP(-Fperm_SI_Woolf2021!$I$9:$I$93*$C102*IF(AN$58=Fperm_SI_Woolf2021!$E$9:$E$93,1,EXP(LN((1.1*(Fperm_SI_Woolf2021!$E$9:$E$93-AN$58)-63.1579*EXP(-0.19*Fperm_SI_Woolf2021!$E$9:$E$93)+63.1579*EXP(-0.19*AN$58))/(Fperm_SI_Woolf2021!$E$9:$E$93-AN$58))*(AN$58-Fperm_SI_Woolf2021!$E$9:$E$93)/10))) + Fperm_SI_Woolf2021!$G$9:$G$93*EXP(-Fperm_SI_Woolf2021!$J$9:$J$93*$C102*IF(AN$58=Fperm_SI_Woolf2021!$E$9:$E$93,1,EXP(LN((1.1*(Fperm_SI_Woolf2021!$E$9:$E$93-AN$58)-63.1579*EXP(-0.19*Fperm_SI_Woolf2021!$E$9:$E$93)+63.1579*EXP(-0.19*AN$58))/(Fperm_SI_Woolf2021!$E$9:$E$93-AN$58))*(AN$58-Fperm_SI_Woolf2021!$E$9:$E$93)/10))) + Fperm_SI_Woolf2021!$H$9:$H$93*EXP(-Fperm_SI_Woolf2021!$K$9:$K$93*$C102*IF(AN$58=Fperm_SI_Woolf2021!$E$9:$E$93,1,EXP(LN((1.1*(Fperm_SI_Woolf2021!$E$9:$E$93-AN$58)-63.1579*EXP(-0.19*Fperm_SI_Woolf2021!$E$9:$E$93)+63.1579*EXP(-0.19*AN$58))/(Fperm_SI_Woolf2021!$E$9:$E$93-AN$58))*(AN$58-Fperm_SI_Woolf2021!$E$9:$E$93)/10))),Fperm_SI_Woolf2021!$D$9:$D$93)*AN$57+INTERCEPT(Fperm_SI_Woolf2021!$F$9:$F$93*EXP(-Fperm_SI_Woolf2021!$I$9:$I$93*$C102*IF(AN$58=Fperm_SI_Woolf2021!$E$9:$E$93,1,EXP(LN((1.1*(Fperm_SI_Woolf2021!$E$9:$E$93-AN$58)-63.1579*EXP(-0.19*Fperm_SI_Woolf2021!$E$9:$E$93)+63.1579*EXP(-0.19*AN$58))/(Fperm_SI_Woolf2021!$E$9:$E$93-AN$58))*(AN$58-Fperm_SI_Woolf2021!$E$9:$E$93)/10))) + Fperm_SI_Woolf2021!$G$9:$G$93*EXP(-Fperm_SI_Woolf2021!$J$9:$J$93*$C102*IF(AN$58=Fperm_SI_Woolf2021!$E$9:$E$93,1,EXP(LN((1.1*(Fperm_SI_Woolf2021!$E$9:$E$93-AN$58)-63.1579*EXP(-0.19*Fperm_SI_Woolf2021!$E$9:$E$93)+63.1579*EXP(-0.19*AN$58))/(Fperm_SI_Woolf2021!$E$9:$E$93-AN$58))*(AN$58-Fperm_SI_Woolf2021!$E$9:$E$93)/10))) + Fperm_SI_Woolf2021!$H$9:$H$93*EXP(-Fperm_SI_Woolf2021!$K$9:$K$93*$C102*IF(AN$58=Fperm_SI_Woolf2021!$E$9:$E$93,1,EXP(LN((1.1*(Fperm_SI_Woolf2021!$E$9:$E$93-AN$58)-63.1579*EXP(-0.19*Fperm_SI_Woolf2021!$E$9:$E$93)+63.1579*EXP(-0.19*AN$58))/(Fperm_SI_Woolf2021!$E$9:$E$93-AN$58))*(AN$58-Fperm_SI_Woolf2021!$E$9:$E$93)/10))),Fperm_SI_Woolf2021!$D$9:$D$93))</f>
        <v>0.45127136098500592</v>
      </c>
      <c r="AO102" s="51" cm="1">
        <f t="array" ref="AO102">MIN(1,SLOPE(Fperm_SI_Woolf2021!$F$9:$F$93*EXP(-Fperm_SI_Woolf2021!$I$9:$I$93*$C102*IF(AO$58=Fperm_SI_Woolf2021!$E$9:$E$93,1,EXP(LN((1.1*(Fperm_SI_Woolf2021!$E$9:$E$93-AO$58)-63.1579*EXP(-0.19*Fperm_SI_Woolf2021!$E$9:$E$93)+63.1579*EXP(-0.19*AO$58))/(Fperm_SI_Woolf2021!$E$9:$E$93-AO$58))*(AO$58-Fperm_SI_Woolf2021!$E$9:$E$93)/10))) + Fperm_SI_Woolf2021!$G$9:$G$93*EXP(-Fperm_SI_Woolf2021!$J$9:$J$93*$C102*IF(AO$58=Fperm_SI_Woolf2021!$E$9:$E$93,1,EXP(LN((1.1*(Fperm_SI_Woolf2021!$E$9:$E$93-AO$58)-63.1579*EXP(-0.19*Fperm_SI_Woolf2021!$E$9:$E$93)+63.1579*EXP(-0.19*AO$58))/(Fperm_SI_Woolf2021!$E$9:$E$93-AO$58))*(AO$58-Fperm_SI_Woolf2021!$E$9:$E$93)/10))) + Fperm_SI_Woolf2021!$H$9:$H$93*EXP(-Fperm_SI_Woolf2021!$K$9:$K$93*$C102*IF(AO$58=Fperm_SI_Woolf2021!$E$9:$E$93,1,EXP(LN((1.1*(Fperm_SI_Woolf2021!$E$9:$E$93-AO$58)-63.1579*EXP(-0.19*Fperm_SI_Woolf2021!$E$9:$E$93)+63.1579*EXP(-0.19*AO$58))/(Fperm_SI_Woolf2021!$E$9:$E$93-AO$58))*(AO$58-Fperm_SI_Woolf2021!$E$9:$E$93)/10))),Fperm_SI_Woolf2021!$D$9:$D$93)*AO$57+INTERCEPT(Fperm_SI_Woolf2021!$F$9:$F$93*EXP(-Fperm_SI_Woolf2021!$I$9:$I$93*$C102*IF(AO$58=Fperm_SI_Woolf2021!$E$9:$E$93,1,EXP(LN((1.1*(Fperm_SI_Woolf2021!$E$9:$E$93-AO$58)-63.1579*EXP(-0.19*Fperm_SI_Woolf2021!$E$9:$E$93)+63.1579*EXP(-0.19*AO$58))/(Fperm_SI_Woolf2021!$E$9:$E$93-AO$58))*(AO$58-Fperm_SI_Woolf2021!$E$9:$E$93)/10))) + Fperm_SI_Woolf2021!$G$9:$G$93*EXP(-Fperm_SI_Woolf2021!$J$9:$J$93*$C102*IF(AO$58=Fperm_SI_Woolf2021!$E$9:$E$93,1,EXP(LN((1.1*(Fperm_SI_Woolf2021!$E$9:$E$93-AO$58)-63.1579*EXP(-0.19*Fperm_SI_Woolf2021!$E$9:$E$93)+63.1579*EXP(-0.19*AO$58))/(Fperm_SI_Woolf2021!$E$9:$E$93-AO$58))*(AO$58-Fperm_SI_Woolf2021!$E$9:$E$93)/10))) + Fperm_SI_Woolf2021!$H$9:$H$93*EXP(-Fperm_SI_Woolf2021!$K$9:$K$93*$C102*IF(AO$58=Fperm_SI_Woolf2021!$E$9:$E$93,1,EXP(LN((1.1*(Fperm_SI_Woolf2021!$E$9:$E$93-AO$58)-63.1579*EXP(-0.19*Fperm_SI_Woolf2021!$E$9:$E$93)+63.1579*EXP(-0.19*AO$58))/(Fperm_SI_Woolf2021!$E$9:$E$93-AO$58))*(AO$58-Fperm_SI_Woolf2021!$E$9:$E$93)/10))),Fperm_SI_Woolf2021!$D$9:$D$93))</f>
        <v>0.42419825677830081</v>
      </c>
      <c r="AP102" s="51" cm="1">
        <f t="array" ref="AP102">MIN(1,SLOPE(Fperm_SI_Woolf2021!$F$9:$F$93*EXP(-Fperm_SI_Woolf2021!$I$9:$I$93*$C102*IF(AP$58=Fperm_SI_Woolf2021!$E$9:$E$93,1,EXP(LN((1.1*(Fperm_SI_Woolf2021!$E$9:$E$93-AP$58)-63.1579*EXP(-0.19*Fperm_SI_Woolf2021!$E$9:$E$93)+63.1579*EXP(-0.19*AP$58))/(Fperm_SI_Woolf2021!$E$9:$E$93-AP$58))*(AP$58-Fperm_SI_Woolf2021!$E$9:$E$93)/10))) + Fperm_SI_Woolf2021!$G$9:$G$93*EXP(-Fperm_SI_Woolf2021!$J$9:$J$93*$C102*IF(AP$58=Fperm_SI_Woolf2021!$E$9:$E$93,1,EXP(LN((1.1*(Fperm_SI_Woolf2021!$E$9:$E$93-AP$58)-63.1579*EXP(-0.19*Fperm_SI_Woolf2021!$E$9:$E$93)+63.1579*EXP(-0.19*AP$58))/(Fperm_SI_Woolf2021!$E$9:$E$93-AP$58))*(AP$58-Fperm_SI_Woolf2021!$E$9:$E$93)/10))) + Fperm_SI_Woolf2021!$H$9:$H$93*EXP(-Fperm_SI_Woolf2021!$K$9:$K$93*$C102*IF(AP$58=Fperm_SI_Woolf2021!$E$9:$E$93,1,EXP(LN((1.1*(Fperm_SI_Woolf2021!$E$9:$E$93-AP$58)-63.1579*EXP(-0.19*Fperm_SI_Woolf2021!$E$9:$E$93)+63.1579*EXP(-0.19*AP$58))/(Fperm_SI_Woolf2021!$E$9:$E$93-AP$58))*(AP$58-Fperm_SI_Woolf2021!$E$9:$E$93)/10))),Fperm_SI_Woolf2021!$D$9:$D$93)*AP$57+INTERCEPT(Fperm_SI_Woolf2021!$F$9:$F$93*EXP(-Fperm_SI_Woolf2021!$I$9:$I$93*$C102*IF(AP$58=Fperm_SI_Woolf2021!$E$9:$E$93,1,EXP(LN((1.1*(Fperm_SI_Woolf2021!$E$9:$E$93-AP$58)-63.1579*EXP(-0.19*Fperm_SI_Woolf2021!$E$9:$E$93)+63.1579*EXP(-0.19*AP$58))/(Fperm_SI_Woolf2021!$E$9:$E$93-AP$58))*(AP$58-Fperm_SI_Woolf2021!$E$9:$E$93)/10))) + Fperm_SI_Woolf2021!$G$9:$G$93*EXP(-Fperm_SI_Woolf2021!$J$9:$J$93*$C102*IF(AP$58=Fperm_SI_Woolf2021!$E$9:$E$93,1,EXP(LN((1.1*(Fperm_SI_Woolf2021!$E$9:$E$93-AP$58)-63.1579*EXP(-0.19*Fperm_SI_Woolf2021!$E$9:$E$93)+63.1579*EXP(-0.19*AP$58))/(Fperm_SI_Woolf2021!$E$9:$E$93-AP$58))*(AP$58-Fperm_SI_Woolf2021!$E$9:$E$93)/10))) + Fperm_SI_Woolf2021!$H$9:$H$93*EXP(-Fperm_SI_Woolf2021!$K$9:$K$93*$C102*IF(AP$58=Fperm_SI_Woolf2021!$E$9:$E$93,1,EXP(LN((1.1*(Fperm_SI_Woolf2021!$E$9:$E$93-AP$58)-63.1579*EXP(-0.19*Fperm_SI_Woolf2021!$E$9:$E$93)+63.1579*EXP(-0.19*AP$58))/(Fperm_SI_Woolf2021!$E$9:$E$93-AP$58))*(AP$58-Fperm_SI_Woolf2021!$E$9:$E$93)/10))),Fperm_SI_Woolf2021!$D$9:$D$93))</f>
        <v>0.39712515257159575</v>
      </c>
      <c r="AQ102" s="51" cm="1">
        <f t="array" ref="AQ102">MIN(1,SLOPE(Fperm_SI_Woolf2021!$F$9:$F$93*EXP(-Fperm_SI_Woolf2021!$I$9:$I$93*$C102*IF(AQ$58=Fperm_SI_Woolf2021!$E$9:$E$93,1,EXP(LN((1.1*(Fperm_SI_Woolf2021!$E$9:$E$93-AQ$58)-63.1579*EXP(-0.19*Fperm_SI_Woolf2021!$E$9:$E$93)+63.1579*EXP(-0.19*AQ$58))/(Fperm_SI_Woolf2021!$E$9:$E$93-AQ$58))*(AQ$58-Fperm_SI_Woolf2021!$E$9:$E$93)/10))) + Fperm_SI_Woolf2021!$G$9:$G$93*EXP(-Fperm_SI_Woolf2021!$J$9:$J$93*$C102*IF(AQ$58=Fperm_SI_Woolf2021!$E$9:$E$93,1,EXP(LN((1.1*(Fperm_SI_Woolf2021!$E$9:$E$93-AQ$58)-63.1579*EXP(-0.19*Fperm_SI_Woolf2021!$E$9:$E$93)+63.1579*EXP(-0.19*AQ$58))/(Fperm_SI_Woolf2021!$E$9:$E$93-AQ$58))*(AQ$58-Fperm_SI_Woolf2021!$E$9:$E$93)/10))) + Fperm_SI_Woolf2021!$H$9:$H$93*EXP(-Fperm_SI_Woolf2021!$K$9:$K$93*$C102*IF(AQ$58=Fperm_SI_Woolf2021!$E$9:$E$93,1,EXP(LN((1.1*(Fperm_SI_Woolf2021!$E$9:$E$93-AQ$58)-63.1579*EXP(-0.19*Fperm_SI_Woolf2021!$E$9:$E$93)+63.1579*EXP(-0.19*AQ$58))/(Fperm_SI_Woolf2021!$E$9:$E$93-AQ$58))*(AQ$58-Fperm_SI_Woolf2021!$E$9:$E$93)/10))),Fperm_SI_Woolf2021!$D$9:$D$93)*AQ$57+INTERCEPT(Fperm_SI_Woolf2021!$F$9:$F$93*EXP(-Fperm_SI_Woolf2021!$I$9:$I$93*$C102*IF(AQ$58=Fperm_SI_Woolf2021!$E$9:$E$93,1,EXP(LN((1.1*(Fperm_SI_Woolf2021!$E$9:$E$93-AQ$58)-63.1579*EXP(-0.19*Fperm_SI_Woolf2021!$E$9:$E$93)+63.1579*EXP(-0.19*AQ$58))/(Fperm_SI_Woolf2021!$E$9:$E$93-AQ$58))*(AQ$58-Fperm_SI_Woolf2021!$E$9:$E$93)/10))) + Fperm_SI_Woolf2021!$G$9:$G$93*EXP(-Fperm_SI_Woolf2021!$J$9:$J$93*$C102*IF(AQ$58=Fperm_SI_Woolf2021!$E$9:$E$93,1,EXP(LN((1.1*(Fperm_SI_Woolf2021!$E$9:$E$93-AQ$58)-63.1579*EXP(-0.19*Fperm_SI_Woolf2021!$E$9:$E$93)+63.1579*EXP(-0.19*AQ$58))/(Fperm_SI_Woolf2021!$E$9:$E$93-AQ$58))*(AQ$58-Fperm_SI_Woolf2021!$E$9:$E$93)/10))) + Fperm_SI_Woolf2021!$H$9:$H$93*EXP(-Fperm_SI_Woolf2021!$K$9:$K$93*$C102*IF(AQ$58=Fperm_SI_Woolf2021!$E$9:$E$93,1,EXP(LN((1.1*(Fperm_SI_Woolf2021!$E$9:$E$93-AQ$58)-63.1579*EXP(-0.19*Fperm_SI_Woolf2021!$E$9:$E$93)+63.1579*EXP(-0.19*AQ$58))/(Fperm_SI_Woolf2021!$E$9:$E$93-AQ$58))*(AQ$58-Fperm_SI_Woolf2021!$E$9:$E$93)/10))),Fperm_SI_Woolf2021!$D$9:$D$93))</f>
        <v>0.37005204836489075</v>
      </c>
      <c r="AR102" s="51" cm="1">
        <f t="array" ref="AR102">MIN(1,SLOPE(Fperm_SI_Woolf2021!$F$9:$F$93*EXP(-Fperm_SI_Woolf2021!$I$9:$I$93*$C102*IF(AR$58=Fperm_SI_Woolf2021!$E$9:$E$93,1,EXP(LN((1.1*(Fperm_SI_Woolf2021!$E$9:$E$93-AR$58)-63.1579*EXP(-0.19*Fperm_SI_Woolf2021!$E$9:$E$93)+63.1579*EXP(-0.19*AR$58))/(Fperm_SI_Woolf2021!$E$9:$E$93-AR$58))*(AR$58-Fperm_SI_Woolf2021!$E$9:$E$93)/10))) + Fperm_SI_Woolf2021!$G$9:$G$93*EXP(-Fperm_SI_Woolf2021!$J$9:$J$93*$C102*IF(AR$58=Fperm_SI_Woolf2021!$E$9:$E$93,1,EXP(LN((1.1*(Fperm_SI_Woolf2021!$E$9:$E$93-AR$58)-63.1579*EXP(-0.19*Fperm_SI_Woolf2021!$E$9:$E$93)+63.1579*EXP(-0.19*AR$58))/(Fperm_SI_Woolf2021!$E$9:$E$93-AR$58))*(AR$58-Fperm_SI_Woolf2021!$E$9:$E$93)/10))) + Fperm_SI_Woolf2021!$H$9:$H$93*EXP(-Fperm_SI_Woolf2021!$K$9:$K$93*$C102*IF(AR$58=Fperm_SI_Woolf2021!$E$9:$E$93,1,EXP(LN((1.1*(Fperm_SI_Woolf2021!$E$9:$E$93-AR$58)-63.1579*EXP(-0.19*Fperm_SI_Woolf2021!$E$9:$E$93)+63.1579*EXP(-0.19*AR$58))/(Fperm_SI_Woolf2021!$E$9:$E$93-AR$58))*(AR$58-Fperm_SI_Woolf2021!$E$9:$E$93)/10))),Fperm_SI_Woolf2021!$D$9:$D$93)*AR$57+INTERCEPT(Fperm_SI_Woolf2021!$F$9:$F$93*EXP(-Fperm_SI_Woolf2021!$I$9:$I$93*$C102*IF(AR$58=Fperm_SI_Woolf2021!$E$9:$E$93,1,EXP(LN((1.1*(Fperm_SI_Woolf2021!$E$9:$E$93-AR$58)-63.1579*EXP(-0.19*Fperm_SI_Woolf2021!$E$9:$E$93)+63.1579*EXP(-0.19*AR$58))/(Fperm_SI_Woolf2021!$E$9:$E$93-AR$58))*(AR$58-Fperm_SI_Woolf2021!$E$9:$E$93)/10))) + Fperm_SI_Woolf2021!$G$9:$G$93*EXP(-Fperm_SI_Woolf2021!$J$9:$J$93*$C102*IF(AR$58=Fperm_SI_Woolf2021!$E$9:$E$93,1,EXP(LN((1.1*(Fperm_SI_Woolf2021!$E$9:$E$93-AR$58)-63.1579*EXP(-0.19*Fperm_SI_Woolf2021!$E$9:$E$93)+63.1579*EXP(-0.19*AR$58))/(Fperm_SI_Woolf2021!$E$9:$E$93-AR$58))*(AR$58-Fperm_SI_Woolf2021!$E$9:$E$93)/10))) + Fperm_SI_Woolf2021!$H$9:$H$93*EXP(-Fperm_SI_Woolf2021!$K$9:$K$93*$C102*IF(AR$58=Fperm_SI_Woolf2021!$E$9:$E$93,1,EXP(LN((1.1*(Fperm_SI_Woolf2021!$E$9:$E$93-AR$58)-63.1579*EXP(-0.19*Fperm_SI_Woolf2021!$E$9:$E$93)+63.1579*EXP(-0.19*AR$58))/(Fperm_SI_Woolf2021!$E$9:$E$93-AR$58))*(AR$58-Fperm_SI_Woolf2021!$E$9:$E$93)/10))),Fperm_SI_Woolf2021!$D$9:$D$93))</f>
        <v>0.34297894415818564</v>
      </c>
      <c r="AS102" s="51" cm="1">
        <f t="array" ref="AS102">MIN(1,SLOPE(Fperm_SI_Woolf2021!$F$9:$F$93*EXP(-Fperm_SI_Woolf2021!$I$9:$I$93*$C102*IF(AS$58=Fperm_SI_Woolf2021!$E$9:$E$93,1,EXP(LN((1.1*(Fperm_SI_Woolf2021!$E$9:$E$93-AS$58)-63.1579*EXP(-0.19*Fperm_SI_Woolf2021!$E$9:$E$93)+63.1579*EXP(-0.19*AS$58))/(Fperm_SI_Woolf2021!$E$9:$E$93-AS$58))*(AS$58-Fperm_SI_Woolf2021!$E$9:$E$93)/10))) + Fperm_SI_Woolf2021!$G$9:$G$93*EXP(-Fperm_SI_Woolf2021!$J$9:$J$93*$C102*IF(AS$58=Fperm_SI_Woolf2021!$E$9:$E$93,1,EXP(LN((1.1*(Fperm_SI_Woolf2021!$E$9:$E$93-AS$58)-63.1579*EXP(-0.19*Fperm_SI_Woolf2021!$E$9:$E$93)+63.1579*EXP(-0.19*AS$58))/(Fperm_SI_Woolf2021!$E$9:$E$93-AS$58))*(AS$58-Fperm_SI_Woolf2021!$E$9:$E$93)/10))) + Fperm_SI_Woolf2021!$H$9:$H$93*EXP(-Fperm_SI_Woolf2021!$K$9:$K$93*$C102*IF(AS$58=Fperm_SI_Woolf2021!$E$9:$E$93,1,EXP(LN((1.1*(Fperm_SI_Woolf2021!$E$9:$E$93-AS$58)-63.1579*EXP(-0.19*Fperm_SI_Woolf2021!$E$9:$E$93)+63.1579*EXP(-0.19*AS$58))/(Fperm_SI_Woolf2021!$E$9:$E$93-AS$58))*(AS$58-Fperm_SI_Woolf2021!$E$9:$E$93)/10))),Fperm_SI_Woolf2021!$D$9:$D$93)*AS$57+INTERCEPT(Fperm_SI_Woolf2021!$F$9:$F$93*EXP(-Fperm_SI_Woolf2021!$I$9:$I$93*$C102*IF(AS$58=Fperm_SI_Woolf2021!$E$9:$E$93,1,EXP(LN((1.1*(Fperm_SI_Woolf2021!$E$9:$E$93-AS$58)-63.1579*EXP(-0.19*Fperm_SI_Woolf2021!$E$9:$E$93)+63.1579*EXP(-0.19*AS$58))/(Fperm_SI_Woolf2021!$E$9:$E$93-AS$58))*(AS$58-Fperm_SI_Woolf2021!$E$9:$E$93)/10))) + Fperm_SI_Woolf2021!$G$9:$G$93*EXP(-Fperm_SI_Woolf2021!$J$9:$J$93*$C102*IF(AS$58=Fperm_SI_Woolf2021!$E$9:$E$93,1,EXP(LN((1.1*(Fperm_SI_Woolf2021!$E$9:$E$93-AS$58)-63.1579*EXP(-0.19*Fperm_SI_Woolf2021!$E$9:$E$93)+63.1579*EXP(-0.19*AS$58))/(Fperm_SI_Woolf2021!$E$9:$E$93-AS$58))*(AS$58-Fperm_SI_Woolf2021!$E$9:$E$93)/10))) + Fperm_SI_Woolf2021!$H$9:$H$93*EXP(-Fperm_SI_Woolf2021!$K$9:$K$93*$C102*IF(AS$58=Fperm_SI_Woolf2021!$E$9:$E$93,1,EXP(LN((1.1*(Fperm_SI_Woolf2021!$E$9:$E$93-AS$58)-63.1579*EXP(-0.19*Fperm_SI_Woolf2021!$E$9:$E$93)+63.1579*EXP(-0.19*AS$58))/(Fperm_SI_Woolf2021!$E$9:$E$93-AS$58))*(AS$58-Fperm_SI_Woolf2021!$E$9:$E$93)/10))),Fperm_SI_Woolf2021!$D$9:$D$93))</f>
        <v>0.31590583995148058</v>
      </c>
      <c r="AT102" s="51" cm="1">
        <f t="array" ref="AT102">MIN(1,SLOPE(Fperm_SI_Woolf2021!$F$9:$F$93*EXP(-Fperm_SI_Woolf2021!$I$9:$I$93*$C102*IF(AT$58=Fperm_SI_Woolf2021!$E$9:$E$93,1,EXP(LN((1.1*(Fperm_SI_Woolf2021!$E$9:$E$93-AT$58)-63.1579*EXP(-0.19*Fperm_SI_Woolf2021!$E$9:$E$93)+63.1579*EXP(-0.19*AT$58))/(Fperm_SI_Woolf2021!$E$9:$E$93-AT$58))*(AT$58-Fperm_SI_Woolf2021!$E$9:$E$93)/10))) + Fperm_SI_Woolf2021!$G$9:$G$93*EXP(-Fperm_SI_Woolf2021!$J$9:$J$93*$C102*IF(AT$58=Fperm_SI_Woolf2021!$E$9:$E$93,1,EXP(LN((1.1*(Fperm_SI_Woolf2021!$E$9:$E$93-AT$58)-63.1579*EXP(-0.19*Fperm_SI_Woolf2021!$E$9:$E$93)+63.1579*EXP(-0.19*AT$58))/(Fperm_SI_Woolf2021!$E$9:$E$93-AT$58))*(AT$58-Fperm_SI_Woolf2021!$E$9:$E$93)/10))) + Fperm_SI_Woolf2021!$H$9:$H$93*EXP(-Fperm_SI_Woolf2021!$K$9:$K$93*$C102*IF(AT$58=Fperm_SI_Woolf2021!$E$9:$E$93,1,EXP(LN((1.1*(Fperm_SI_Woolf2021!$E$9:$E$93-AT$58)-63.1579*EXP(-0.19*Fperm_SI_Woolf2021!$E$9:$E$93)+63.1579*EXP(-0.19*AT$58))/(Fperm_SI_Woolf2021!$E$9:$E$93-AT$58))*(AT$58-Fperm_SI_Woolf2021!$E$9:$E$93)/10))),Fperm_SI_Woolf2021!$D$9:$D$93)*AT$57+INTERCEPT(Fperm_SI_Woolf2021!$F$9:$F$93*EXP(-Fperm_SI_Woolf2021!$I$9:$I$93*$C102*IF(AT$58=Fperm_SI_Woolf2021!$E$9:$E$93,1,EXP(LN((1.1*(Fperm_SI_Woolf2021!$E$9:$E$93-AT$58)-63.1579*EXP(-0.19*Fperm_SI_Woolf2021!$E$9:$E$93)+63.1579*EXP(-0.19*AT$58))/(Fperm_SI_Woolf2021!$E$9:$E$93-AT$58))*(AT$58-Fperm_SI_Woolf2021!$E$9:$E$93)/10))) + Fperm_SI_Woolf2021!$G$9:$G$93*EXP(-Fperm_SI_Woolf2021!$J$9:$J$93*$C102*IF(AT$58=Fperm_SI_Woolf2021!$E$9:$E$93,1,EXP(LN((1.1*(Fperm_SI_Woolf2021!$E$9:$E$93-AT$58)-63.1579*EXP(-0.19*Fperm_SI_Woolf2021!$E$9:$E$93)+63.1579*EXP(-0.19*AT$58))/(Fperm_SI_Woolf2021!$E$9:$E$93-AT$58))*(AT$58-Fperm_SI_Woolf2021!$E$9:$E$93)/10))) + Fperm_SI_Woolf2021!$H$9:$H$93*EXP(-Fperm_SI_Woolf2021!$K$9:$K$93*$C102*IF(AT$58=Fperm_SI_Woolf2021!$E$9:$E$93,1,EXP(LN((1.1*(Fperm_SI_Woolf2021!$E$9:$E$93-AT$58)-63.1579*EXP(-0.19*Fperm_SI_Woolf2021!$E$9:$E$93)+63.1579*EXP(-0.19*AT$58))/(Fperm_SI_Woolf2021!$E$9:$E$93-AT$58))*(AT$58-Fperm_SI_Woolf2021!$E$9:$E$93)/10))),Fperm_SI_Woolf2021!$D$9:$D$93))</f>
        <v>0.28883273574477547</v>
      </c>
      <c r="AU102" s="51" cm="1">
        <f t="array" ref="AU102">MIN(1,SLOPE(Fperm_SI_Woolf2021!$F$9:$F$93*EXP(-Fperm_SI_Woolf2021!$I$9:$I$93*$C102*IF(AU$58=Fperm_SI_Woolf2021!$E$9:$E$93,1,EXP(LN((1.1*(Fperm_SI_Woolf2021!$E$9:$E$93-AU$58)-63.1579*EXP(-0.19*Fperm_SI_Woolf2021!$E$9:$E$93)+63.1579*EXP(-0.19*AU$58))/(Fperm_SI_Woolf2021!$E$9:$E$93-AU$58))*(AU$58-Fperm_SI_Woolf2021!$E$9:$E$93)/10))) + Fperm_SI_Woolf2021!$G$9:$G$93*EXP(-Fperm_SI_Woolf2021!$J$9:$J$93*$C102*IF(AU$58=Fperm_SI_Woolf2021!$E$9:$E$93,1,EXP(LN((1.1*(Fperm_SI_Woolf2021!$E$9:$E$93-AU$58)-63.1579*EXP(-0.19*Fperm_SI_Woolf2021!$E$9:$E$93)+63.1579*EXP(-0.19*AU$58))/(Fperm_SI_Woolf2021!$E$9:$E$93-AU$58))*(AU$58-Fperm_SI_Woolf2021!$E$9:$E$93)/10))) + Fperm_SI_Woolf2021!$H$9:$H$93*EXP(-Fperm_SI_Woolf2021!$K$9:$K$93*$C102*IF(AU$58=Fperm_SI_Woolf2021!$E$9:$E$93,1,EXP(LN((1.1*(Fperm_SI_Woolf2021!$E$9:$E$93-AU$58)-63.1579*EXP(-0.19*Fperm_SI_Woolf2021!$E$9:$E$93)+63.1579*EXP(-0.19*AU$58))/(Fperm_SI_Woolf2021!$E$9:$E$93-AU$58))*(AU$58-Fperm_SI_Woolf2021!$E$9:$E$93)/10))),Fperm_SI_Woolf2021!$D$9:$D$93)*AU$57+INTERCEPT(Fperm_SI_Woolf2021!$F$9:$F$93*EXP(-Fperm_SI_Woolf2021!$I$9:$I$93*$C102*IF(AU$58=Fperm_SI_Woolf2021!$E$9:$E$93,1,EXP(LN((1.1*(Fperm_SI_Woolf2021!$E$9:$E$93-AU$58)-63.1579*EXP(-0.19*Fperm_SI_Woolf2021!$E$9:$E$93)+63.1579*EXP(-0.19*AU$58))/(Fperm_SI_Woolf2021!$E$9:$E$93-AU$58))*(AU$58-Fperm_SI_Woolf2021!$E$9:$E$93)/10))) + Fperm_SI_Woolf2021!$G$9:$G$93*EXP(-Fperm_SI_Woolf2021!$J$9:$J$93*$C102*IF(AU$58=Fperm_SI_Woolf2021!$E$9:$E$93,1,EXP(LN((1.1*(Fperm_SI_Woolf2021!$E$9:$E$93-AU$58)-63.1579*EXP(-0.19*Fperm_SI_Woolf2021!$E$9:$E$93)+63.1579*EXP(-0.19*AU$58))/(Fperm_SI_Woolf2021!$E$9:$E$93-AU$58))*(AU$58-Fperm_SI_Woolf2021!$E$9:$E$93)/10))) + Fperm_SI_Woolf2021!$H$9:$H$93*EXP(-Fperm_SI_Woolf2021!$K$9:$K$93*$C102*IF(AU$58=Fperm_SI_Woolf2021!$E$9:$E$93,1,EXP(LN((1.1*(Fperm_SI_Woolf2021!$E$9:$E$93-AU$58)-63.1579*EXP(-0.19*Fperm_SI_Woolf2021!$E$9:$E$93)+63.1579*EXP(-0.19*AU$58))/(Fperm_SI_Woolf2021!$E$9:$E$93-AU$58))*(AU$58-Fperm_SI_Woolf2021!$E$9:$E$93)/10))),Fperm_SI_Woolf2021!$D$9:$D$93))</f>
        <v>0.26175963153807041</v>
      </c>
      <c r="AV102" s="51" cm="1">
        <f t="array" ref="AV102">MIN(1,SLOPE(Fperm_SI_Woolf2021!$F$9:$F$93*EXP(-Fperm_SI_Woolf2021!$I$9:$I$93*$C102*IF(AV$58=Fperm_SI_Woolf2021!$E$9:$E$93,1,EXP(LN((1.1*(Fperm_SI_Woolf2021!$E$9:$E$93-AV$58)-63.1579*EXP(-0.19*Fperm_SI_Woolf2021!$E$9:$E$93)+63.1579*EXP(-0.19*AV$58))/(Fperm_SI_Woolf2021!$E$9:$E$93-AV$58))*(AV$58-Fperm_SI_Woolf2021!$E$9:$E$93)/10))) + Fperm_SI_Woolf2021!$G$9:$G$93*EXP(-Fperm_SI_Woolf2021!$J$9:$J$93*$C102*IF(AV$58=Fperm_SI_Woolf2021!$E$9:$E$93,1,EXP(LN((1.1*(Fperm_SI_Woolf2021!$E$9:$E$93-AV$58)-63.1579*EXP(-0.19*Fperm_SI_Woolf2021!$E$9:$E$93)+63.1579*EXP(-0.19*AV$58))/(Fperm_SI_Woolf2021!$E$9:$E$93-AV$58))*(AV$58-Fperm_SI_Woolf2021!$E$9:$E$93)/10))) + Fperm_SI_Woolf2021!$H$9:$H$93*EXP(-Fperm_SI_Woolf2021!$K$9:$K$93*$C102*IF(AV$58=Fperm_SI_Woolf2021!$E$9:$E$93,1,EXP(LN((1.1*(Fperm_SI_Woolf2021!$E$9:$E$93-AV$58)-63.1579*EXP(-0.19*Fperm_SI_Woolf2021!$E$9:$E$93)+63.1579*EXP(-0.19*AV$58))/(Fperm_SI_Woolf2021!$E$9:$E$93-AV$58))*(AV$58-Fperm_SI_Woolf2021!$E$9:$E$93)/10))),Fperm_SI_Woolf2021!$D$9:$D$93)*AV$57+INTERCEPT(Fperm_SI_Woolf2021!$F$9:$F$93*EXP(-Fperm_SI_Woolf2021!$I$9:$I$93*$C102*IF(AV$58=Fperm_SI_Woolf2021!$E$9:$E$93,1,EXP(LN((1.1*(Fperm_SI_Woolf2021!$E$9:$E$93-AV$58)-63.1579*EXP(-0.19*Fperm_SI_Woolf2021!$E$9:$E$93)+63.1579*EXP(-0.19*AV$58))/(Fperm_SI_Woolf2021!$E$9:$E$93-AV$58))*(AV$58-Fperm_SI_Woolf2021!$E$9:$E$93)/10))) + Fperm_SI_Woolf2021!$G$9:$G$93*EXP(-Fperm_SI_Woolf2021!$J$9:$J$93*$C102*IF(AV$58=Fperm_SI_Woolf2021!$E$9:$E$93,1,EXP(LN((1.1*(Fperm_SI_Woolf2021!$E$9:$E$93-AV$58)-63.1579*EXP(-0.19*Fperm_SI_Woolf2021!$E$9:$E$93)+63.1579*EXP(-0.19*AV$58))/(Fperm_SI_Woolf2021!$E$9:$E$93-AV$58))*(AV$58-Fperm_SI_Woolf2021!$E$9:$E$93)/10))) + Fperm_SI_Woolf2021!$H$9:$H$93*EXP(-Fperm_SI_Woolf2021!$K$9:$K$93*$C102*IF(AV$58=Fperm_SI_Woolf2021!$E$9:$E$93,1,EXP(LN((1.1*(Fperm_SI_Woolf2021!$E$9:$E$93-AV$58)-63.1579*EXP(-0.19*Fperm_SI_Woolf2021!$E$9:$E$93)+63.1579*EXP(-0.19*AV$58))/(Fperm_SI_Woolf2021!$E$9:$E$93-AV$58))*(AV$58-Fperm_SI_Woolf2021!$E$9:$E$93)/10))),Fperm_SI_Woolf2021!$D$9:$D$93))</f>
        <v>0.2346865273313653</v>
      </c>
      <c r="AW102" s="51" cm="1">
        <f t="array" ref="AW102">MIN(1,SLOPE(Fperm_SI_Woolf2021!$F$9:$F$93*EXP(-Fperm_SI_Woolf2021!$I$9:$I$93*$C102*IF(AW$58=Fperm_SI_Woolf2021!$E$9:$E$93,1,EXP(LN((1.1*(Fperm_SI_Woolf2021!$E$9:$E$93-AW$58)-63.1579*EXP(-0.19*Fperm_SI_Woolf2021!$E$9:$E$93)+63.1579*EXP(-0.19*AW$58))/(Fperm_SI_Woolf2021!$E$9:$E$93-AW$58))*(AW$58-Fperm_SI_Woolf2021!$E$9:$E$93)/10))) + Fperm_SI_Woolf2021!$G$9:$G$93*EXP(-Fperm_SI_Woolf2021!$J$9:$J$93*$C102*IF(AW$58=Fperm_SI_Woolf2021!$E$9:$E$93,1,EXP(LN((1.1*(Fperm_SI_Woolf2021!$E$9:$E$93-AW$58)-63.1579*EXP(-0.19*Fperm_SI_Woolf2021!$E$9:$E$93)+63.1579*EXP(-0.19*AW$58))/(Fperm_SI_Woolf2021!$E$9:$E$93-AW$58))*(AW$58-Fperm_SI_Woolf2021!$E$9:$E$93)/10))) + Fperm_SI_Woolf2021!$H$9:$H$93*EXP(-Fperm_SI_Woolf2021!$K$9:$K$93*$C102*IF(AW$58=Fperm_SI_Woolf2021!$E$9:$E$93,1,EXP(LN((1.1*(Fperm_SI_Woolf2021!$E$9:$E$93-AW$58)-63.1579*EXP(-0.19*Fperm_SI_Woolf2021!$E$9:$E$93)+63.1579*EXP(-0.19*AW$58))/(Fperm_SI_Woolf2021!$E$9:$E$93-AW$58))*(AW$58-Fperm_SI_Woolf2021!$E$9:$E$93)/10))),Fperm_SI_Woolf2021!$D$9:$D$93)*AW$57+INTERCEPT(Fperm_SI_Woolf2021!$F$9:$F$93*EXP(-Fperm_SI_Woolf2021!$I$9:$I$93*$C102*IF(AW$58=Fperm_SI_Woolf2021!$E$9:$E$93,1,EXP(LN((1.1*(Fperm_SI_Woolf2021!$E$9:$E$93-AW$58)-63.1579*EXP(-0.19*Fperm_SI_Woolf2021!$E$9:$E$93)+63.1579*EXP(-0.19*AW$58))/(Fperm_SI_Woolf2021!$E$9:$E$93-AW$58))*(AW$58-Fperm_SI_Woolf2021!$E$9:$E$93)/10))) + Fperm_SI_Woolf2021!$G$9:$G$93*EXP(-Fperm_SI_Woolf2021!$J$9:$J$93*$C102*IF(AW$58=Fperm_SI_Woolf2021!$E$9:$E$93,1,EXP(LN((1.1*(Fperm_SI_Woolf2021!$E$9:$E$93-AW$58)-63.1579*EXP(-0.19*Fperm_SI_Woolf2021!$E$9:$E$93)+63.1579*EXP(-0.19*AW$58))/(Fperm_SI_Woolf2021!$E$9:$E$93-AW$58))*(AW$58-Fperm_SI_Woolf2021!$E$9:$E$93)/10))) + Fperm_SI_Woolf2021!$H$9:$H$93*EXP(-Fperm_SI_Woolf2021!$K$9:$K$93*$C102*IF(AW$58=Fperm_SI_Woolf2021!$E$9:$E$93,1,EXP(LN((1.1*(Fperm_SI_Woolf2021!$E$9:$E$93-AW$58)-63.1579*EXP(-0.19*Fperm_SI_Woolf2021!$E$9:$E$93)+63.1579*EXP(-0.19*AW$58))/(Fperm_SI_Woolf2021!$E$9:$E$93-AW$58))*(AW$58-Fperm_SI_Woolf2021!$E$9:$E$93)/10))),Fperm_SI_Woolf2021!$D$9:$D$93))</f>
        <v>0.52671216938390542</v>
      </c>
      <c r="AX102" s="51" cm="1">
        <f t="array" ref="AX102">MIN(1,SLOPE(Fperm_SI_Woolf2021!$F$9:$F$93*EXP(-Fperm_SI_Woolf2021!$I$9:$I$93*$C102*IF(AX$58=Fperm_SI_Woolf2021!$E$9:$E$93,1,EXP(LN((1.1*(Fperm_SI_Woolf2021!$E$9:$E$93-AX$58)-63.1579*EXP(-0.19*Fperm_SI_Woolf2021!$E$9:$E$93)+63.1579*EXP(-0.19*AX$58))/(Fperm_SI_Woolf2021!$E$9:$E$93-AX$58))*(AX$58-Fperm_SI_Woolf2021!$E$9:$E$93)/10))) + Fperm_SI_Woolf2021!$G$9:$G$93*EXP(-Fperm_SI_Woolf2021!$J$9:$J$93*$C102*IF(AX$58=Fperm_SI_Woolf2021!$E$9:$E$93,1,EXP(LN((1.1*(Fperm_SI_Woolf2021!$E$9:$E$93-AX$58)-63.1579*EXP(-0.19*Fperm_SI_Woolf2021!$E$9:$E$93)+63.1579*EXP(-0.19*AX$58))/(Fperm_SI_Woolf2021!$E$9:$E$93-AX$58))*(AX$58-Fperm_SI_Woolf2021!$E$9:$E$93)/10))) + Fperm_SI_Woolf2021!$H$9:$H$93*EXP(-Fperm_SI_Woolf2021!$K$9:$K$93*$C102*IF(AX$58=Fperm_SI_Woolf2021!$E$9:$E$93,1,EXP(LN((1.1*(Fperm_SI_Woolf2021!$E$9:$E$93-AX$58)-63.1579*EXP(-0.19*Fperm_SI_Woolf2021!$E$9:$E$93)+63.1579*EXP(-0.19*AX$58))/(Fperm_SI_Woolf2021!$E$9:$E$93-AX$58))*(AX$58-Fperm_SI_Woolf2021!$E$9:$E$93)/10))),Fperm_SI_Woolf2021!$D$9:$D$93)*AX$57+INTERCEPT(Fperm_SI_Woolf2021!$F$9:$F$93*EXP(-Fperm_SI_Woolf2021!$I$9:$I$93*$C102*IF(AX$58=Fperm_SI_Woolf2021!$E$9:$E$93,1,EXP(LN((1.1*(Fperm_SI_Woolf2021!$E$9:$E$93-AX$58)-63.1579*EXP(-0.19*Fperm_SI_Woolf2021!$E$9:$E$93)+63.1579*EXP(-0.19*AX$58))/(Fperm_SI_Woolf2021!$E$9:$E$93-AX$58))*(AX$58-Fperm_SI_Woolf2021!$E$9:$E$93)/10))) + Fperm_SI_Woolf2021!$G$9:$G$93*EXP(-Fperm_SI_Woolf2021!$J$9:$J$93*$C102*IF(AX$58=Fperm_SI_Woolf2021!$E$9:$E$93,1,EXP(LN((1.1*(Fperm_SI_Woolf2021!$E$9:$E$93-AX$58)-63.1579*EXP(-0.19*Fperm_SI_Woolf2021!$E$9:$E$93)+63.1579*EXP(-0.19*AX$58))/(Fperm_SI_Woolf2021!$E$9:$E$93-AX$58))*(AX$58-Fperm_SI_Woolf2021!$E$9:$E$93)/10))) + Fperm_SI_Woolf2021!$H$9:$H$93*EXP(-Fperm_SI_Woolf2021!$K$9:$K$93*$C102*IF(AX$58=Fperm_SI_Woolf2021!$E$9:$E$93,1,EXP(LN((1.1*(Fperm_SI_Woolf2021!$E$9:$E$93-AX$58)-63.1579*EXP(-0.19*Fperm_SI_Woolf2021!$E$9:$E$93)+63.1579*EXP(-0.19*AX$58))/(Fperm_SI_Woolf2021!$E$9:$E$93-AX$58))*(AX$58-Fperm_SI_Woolf2021!$E$9:$E$93)/10))),Fperm_SI_Woolf2021!$D$9:$D$93))</f>
        <v>0.50271254806646293</v>
      </c>
      <c r="AY102" s="51" cm="1">
        <f t="array" ref="AY102">MIN(1,SLOPE(Fperm_SI_Woolf2021!$F$9:$F$93*EXP(-Fperm_SI_Woolf2021!$I$9:$I$93*$C102*IF(AY$58=Fperm_SI_Woolf2021!$E$9:$E$93,1,EXP(LN((1.1*(Fperm_SI_Woolf2021!$E$9:$E$93-AY$58)-63.1579*EXP(-0.19*Fperm_SI_Woolf2021!$E$9:$E$93)+63.1579*EXP(-0.19*AY$58))/(Fperm_SI_Woolf2021!$E$9:$E$93-AY$58))*(AY$58-Fperm_SI_Woolf2021!$E$9:$E$93)/10))) + Fperm_SI_Woolf2021!$G$9:$G$93*EXP(-Fperm_SI_Woolf2021!$J$9:$J$93*$C102*IF(AY$58=Fperm_SI_Woolf2021!$E$9:$E$93,1,EXP(LN((1.1*(Fperm_SI_Woolf2021!$E$9:$E$93-AY$58)-63.1579*EXP(-0.19*Fperm_SI_Woolf2021!$E$9:$E$93)+63.1579*EXP(-0.19*AY$58))/(Fperm_SI_Woolf2021!$E$9:$E$93-AY$58))*(AY$58-Fperm_SI_Woolf2021!$E$9:$E$93)/10))) + Fperm_SI_Woolf2021!$H$9:$H$93*EXP(-Fperm_SI_Woolf2021!$K$9:$K$93*$C102*IF(AY$58=Fperm_SI_Woolf2021!$E$9:$E$93,1,EXP(LN((1.1*(Fperm_SI_Woolf2021!$E$9:$E$93-AY$58)-63.1579*EXP(-0.19*Fperm_SI_Woolf2021!$E$9:$E$93)+63.1579*EXP(-0.19*AY$58))/(Fperm_SI_Woolf2021!$E$9:$E$93-AY$58))*(AY$58-Fperm_SI_Woolf2021!$E$9:$E$93)/10))),Fperm_SI_Woolf2021!$D$9:$D$93)*AY$57+INTERCEPT(Fperm_SI_Woolf2021!$F$9:$F$93*EXP(-Fperm_SI_Woolf2021!$I$9:$I$93*$C102*IF(AY$58=Fperm_SI_Woolf2021!$E$9:$E$93,1,EXP(LN((1.1*(Fperm_SI_Woolf2021!$E$9:$E$93-AY$58)-63.1579*EXP(-0.19*Fperm_SI_Woolf2021!$E$9:$E$93)+63.1579*EXP(-0.19*AY$58))/(Fperm_SI_Woolf2021!$E$9:$E$93-AY$58))*(AY$58-Fperm_SI_Woolf2021!$E$9:$E$93)/10))) + Fperm_SI_Woolf2021!$G$9:$G$93*EXP(-Fperm_SI_Woolf2021!$J$9:$J$93*$C102*IF(AY$58=Fperm_SI_Woolf2021!$E$9:$E$93,1,EXP(LN((1.1*(Fperm_SI_Woolf2021!$E$9:$E$93-AY$58)-63.1579*EXP(-0.19*Fperm_SI_Woolf2021!$E$9:$E$93)+63.1579*EXP(-0.19*AY$58))/(Fperm_SI_Woolf2021!$E$9:$E$93-AY$58))*(AY$58-Fperm_SI_Woolf2021!$E$9:$E$93)/10))) + Fperm_SI_Woolf2021!$H$9:$H$93*EXP(-Fperm_SI_Woolf2021!$K$9:$K$93*$C102*IF(AY$58=Fperm_SI_Woolf2021!$E$9:$E$93,1,EXP(LN((1.1*(Fperm_SI_Woolf2021!$E$9:$E$93-AY$58)-63.1579*EXP(-0.19*Fperm_SI_Woolf2021!$E$9:$E$93)+63.1579*EXP(-0.19*AY$58))/(Fperm_SI_Woolf2021!$E$9:$E$93-AY$58))*(AY$58-Fperm_SI_Woolf2021!$E$9:$E$93)/10))),Fperm_SI_Woolf2021!$D$9:$D$93))</f>
        <v>0.4787129267490205</v>
      </c>
      <c r="AZ102" s="51" cm="1">
        <f t="array" ref="AZ102">MIN(1,SLOPE(Fperm_SI_Woolf2021!$F$9:$F$93*EXP(-Fperm_SI_Woolf2021!$I$9:$I$93*$C102*IF(AZ$58=Fperm_SI_Woolf2021!$E$9:$E$93,1,EXP(LN((1.1*(Fperm_SI_Woolf2021!$E$9:$E$93-AZ$58)-63.1579*EXP(-0.19*Fperm_SI_Woolf2021!$E$9:$E$93)+63.1579*EXP(-0.19*AZ$58))/(Fperm_SI_Woolf2021!$E$9:$E$93-AZ$58))*(AZ$58-Fperm_SI_Woolf2021!$E$9:$E$93)/10))) + Fperm_SI_Woolf2021!$G$9:$G$93*EXP(-Fperm_SI_Woolf2021!$J$9:$J$93*$C102*IF(AZ$58=Fperm_SI_Woolf2021!$E$9:$E$93,1,EXP(LN((1.1*(Fperm_SI_Woolf2021!$E$9:$E$93-AZ$58)-63.1579*EXP(-0.19*Fperm_SI_Woolf2021!$E$9:$E$93)+63.1579*EXP(-0.19*AZ$58))/(Fperm_SI_Woolf2021!$E$9:$E$93-AZ$58))*(AZ$58-Fperm_SI_Woolf2021!$E$9:$E$93)/10))) + Fperm_SI_Woolf2021!$H$9:$H$93*EXP(-Fperm_SI_Woolf2021!$K$9:$K$93*$C102*IF(AZ$58=Fperm_SI_Woolf2021!$E$9:$E$93,1,EXP(LN((1.1*(Fperm_SI_Woolf2021!$E$9:$E$93-AZ$58)-63.1579*EXP(-0.19*Fperm_SI_Woolf2021!$E$9:$E$93)+63.1579*EXP(-0.19*AZ$58))/(Fperm_SI_Woolf2021!$E$9:$E$93-AZ$58))*(AZ$58-Fperm_SI_Woolf2021!$E$9:$E$93)/10))),Fperm_SI_Woolf2021!$D$9:$D$93)*AZ$57+INTERCEPT(Fperm_SI_Woolf2021!$F$9:$F$93*EXP(-Fperm_SI_Woolf2021!$I$9:$I$93*$C102*IF(AZ$58=Fperm_SI_Woolf2021!$E$9:$E$93,1,EXP(LN((1.1*(Fperm_SI_Woolf2021!$E$9:$E$93-AZ$58)-63.1579*EXP(-0.19*Fperm_SI_Woolf2021!$E$9:$E$93)+63.1579*EXP(-0.19*AZ$58))/(Fperm_SI_Woolf2021!$E$9:$E$93-AZ$58))*(AZ$58-Fperm_SI_Woolf2021!$E$9:$E$93)/10))) + Fperm_SI_Woolf2021!$G$9:$G$93*EXP(-Fperm_SI_Woolf2021!$J$9:$J$93*$C102*IF(AZ$58=Fperm_SI_Woolf2021!$E$9:$E$93,1,EXP(LN((1.1*(Fperm_SI_Woolf2021!$E$9:$E$93-AZ$58)-63.1579*EXP(-0.19*Fperm_SI_Woolf2021!$E$9:$E$93)+63.1579*EXP(-0.19*AZ$58))/(Fperm_SI_Woolf2021!$E$9:$E$93-AZ$58))*(AZ$58-Fperm_SI_Woolf2021!$E$9:$E$93)/10))) + Fperm_SI_Woolf2021!$H$9:$H$93*EXP(-Fperm_SI_Woolf2021!$K$9:$K$93*$C102*IF(AZ$58=Fperm_SI_Woolf2021!$E$9:$E$93,1,EXP(LN((1.1*(Fperm_SI_Woolf2021!$E$9:$E$93-AZ$58)-63.1579*EXP(-0.19*Fperm_SI_Woolf2021!$E$9:$E$93)+63.1579*EXP(-0.19*AZ$58))/(Fperm_SI_Woolf2021!$E$9:$E$93-AZ$58))*(AZ$58-Fperm_SI_Woolf2021!$E$9:$E$93)/10))),Fperm_SI_Woolf2021!$D$9:$D$93))</f>
        <v>0.45471330543157806</v>
      </c>
      <c r="BA102" s="51" cm="1">
        <f t="array" ref="BA102">MIN(1,SLOPE(Fperm_SI_Woolf2021!$F$9:$F$93*EXP(-Fperm_SI_Woolf2021!$I$9:$I$93*$C102*IF(BA$58=Fperm_SI_Woolf2021!$E$9:$E$93,1,EXP(LN((1.1*(Fperm_SI_Woolf2021!$E$9:$E$93-BA$58)-63.1579*EXP(-0.19*Fperm_SI_Woolf2021!$E$9:$E$93)+63.1579*EXP(-0.19*BA$58))/(Fperm_SI_Woolf2021!$E$9:$E$93-BA$58))*(BA$58-Fperm_SI_Woolf2021!$E$9:$E$93)/10))) + Fperm_SI_Woolf2021!$G$9:$G$93*EXP(-Fperm_SI_Woolf2021!$J$9:$J$93*$C102*IF(BA$58=Fperm_SI_Woolf2021!$E$9:$E$93,1,EXP(LN((1.1*(Fperm_SI_Woolf2021!$E$9:$E$93-BA$58)-63.1579*EXP(-0.19*Fperm_SI_Woolf2021!$E$9:$E$93)+63.1579*EXP(-0.19*BA$58))/(Fperm_SI_Woolf2021!$E$9:$E$93-BA$58))*(BA$58-Fperm_SI_Woolf2021!$E$9:$E$93)/10))) + Fperm_SI_Woolf2021!$H$9:$H$93*EXP(-Fperm_SI_Woolf2021!$K$9:$K$93*$C102*IF(BA$58=Fperm_SI_Woolf2021!$E$9:$E$93,1,EXP(LN((1.1*(Fperm_SI_Woolf2021!$E$9:$E$93-BA$58)-63.1579*EXP(-0.19*Fperm_SI_Woolf2021!$E$9:$E$93)+63.1579*EXP(-0.19*BA$58))/(Fperm_SI_Woolf2021!$E$9:$E$93-BA$58))*(BA$58-Fperm_SI_Woolf2021!$E$9:$E$93)/10))),Fperm_SI_Woolf2021!$D$9:$D$93)*BA$57+INTERCEPT(Fperm_SI_Woolf2021!$F$9:$F$93*EXP(-Fperm_SI_Woolf2021!$I$9:$I$93*$C102*IF(BA$58=Fperm_SI_Woolf2021!$E$9:$E$93,1,EXP(LN((1.1*(Fperm_SI_Woolf2021!$E$9:$E$93-BA$58)-63.1579*EXP(-0.19*Fperm_SI_Woolf2021!$E$9:$E$93)+63.1579*EXP(-0.19*BA$58))/(Fperm_SI_Woolf2021!$E$9:$E$93-BA$58))*(BA$58-Fperm_SI_Woolf2021!$E$9:$E$93)/10))) + Fperm_SI_Woolf2021!$G$9:$G$93*EXP(-Fperm_SI_Woolf2021!$J$9:$J$93*$C102*IF(BA$58=Fperm_SI_Woolf2021!$E$9:$E$93,1,EXP(LN((1.1*(Fperm_SI_Woolf2021!$E$9:$E$93-BA$58)-63.1579*EXP(-0.19*Fperm_SI_Woolf2021!$E$9:$E$93)+63.1579*EXP(-0.19*BA$58))/(Fperm_SI_Woolf2021!$E$9:$E$93-BA$58))*(BA$58-Fperm_SI_Woolf2021!$E$9:$E$93)/10))) + Fperm_SI_Woolf2021!$H$9:$H$93*EXP(-Fperm_SI_Woolf2021!$K$9:$K$93*$C102*IF(BA$58=Fperm_SI_Woolf2021!$E$9:$E$93,1,EXP(LN((1.1*(Fperm_SI_Woolf2021!$E$9:$E$93-BA$58)-63.1579*EXP(-0.19*Fperm_SI_Woolf2021!$E$9:$E$93)+63.1579*EXP(-0.19*BA$58))/(Fperm_SI_Woolf2021!$E$9:$E$93-BA$58))*(BA$58-Fperm_SI_Woolf2021!$E$9:$E$93)/10))),Fperm_SI_Woolf2021!$D$9:$D$93))</f>
        <v>0.43071368411413558</v>
      </c>
      <c r="BB102" s="51" cm="1">
        <f t="array" ref="BB102">MIN(1,SLOPE(Fperm_SI_Woolf2021!$F$9:$F$93*EXP(-Fperm_SI_Woolf2021!$I$9:$I$93*$C102*IF(BB$58=Fperm_SI_Woolf2021!$E$9:$E$93,1,EXP(LN((1.1*(Fperm_SI_Woolf2021!$E$9:$E$93-BB$58)-63.1579*EXP(-0.19*Fperm_SI_Woolf2021!$E$9:$E$93)+63.1579*EXP(-0.19*BB$58))/(Fperm_SI_Woolf2021!$E$9:$E$93-BB$58))*(BB$58-Fperm_SI_Woolf2021!$E$9:$E$93)/10))) + Fperm_SI_Woolf2021!$G$9:$G$93*EXP(-Fperm_SI_Woolf2021!$J$9:$J$93*$C102*IF(BB$58=Fperm_SI_Woolf2021!$E$9:$E$93,1,EXP(LN((1.1*(Fperm_SI_Woolf2021!$E$9:$E$93-BB$58)-63.1579*EXP(-0.19*Fperm_SI_Woolf2021!$E$9:$E$93)+63.1579*EXP(-0.19*BB$58))/(Fperm_SI_Woolf2021!$E$9:$E$93-BB$58))*(BB$58-Fperm_SI_Woolf2021!$E$9:$E$93)/10))) + Fperm_SI_Woolf2021!$H$9:$H$93*EXP(-Fperm_SI_Woolf2021!$K$9:$K$93*$C102*IF(BB$58=Fperm_SI_Woolf2021!$E$9:$E$93,1,EXP(LN((1.1*(Fperm_SI_Woolf2021!$E$9:$E$93-BB$58)-63.1579*EXP(-0.19*Fperm_SI_Woolf2021!$E$9:$E$93)+63.1579*EXP(-0.19*BB$58))/(Fperm_SI_Woolf2021!$E$9:$E$93-BB$58))*(BB$58-Fperm_SI_Woolf2021!$E$9:$E$93)/10))),Fperm_SI_Woolf2021!$D$9:$D$93)*BB$57+INTERCEPT(Fperm_SI_Woolf2021!$F$9:$F$93*EXP(-Fperm_SI_Woolf2021!$I$9:$I$93*$C102*IF(BB$58=Fperm_SI_Woolf2021!$E$9:$E$93,1,EXP(LN((1.1*(Fperm_SI_Woolf2021!$E$9:$E$93-BB$58)-63.1579*EXP(-0.19*Fperm_SI_Woolf2021!$E$9:$E$93)+63.1579*EXP(-0.19*BB$58))/(Fperm_SI_Woolf2021!$E$9:$E$93-BB$58))*(BB$58-Fperm_SI_Woolf2021!$E$9:$E$93)/10))) + Fperm_SI_Woolf2021!$G$9:$G$93*EXP(-Fperm_SI_Woolf2021!$J$9:$J$93*$C102*IF(BB$58=Fperm_SI_Woolf2021!$E$9:$E$93,1,EXP(LN((1.1*(Fperm_SI_Woolf2021!$E$9:$E$93-BB$58)-63.1579*EXP(-0.19*Fperm_SI_Woolf2021!$E$9:$E$93)+63.1579*EXP(-0.19*BB$58))/(Fperm_SI_Woolf2021!$E$9:$E$93-BB$58))*(BB$58-Fperm_SI_Woolf2021!$E$9:$E$93)/10))) + Fperm_SI_Woolf2021!$H$9:$H$93*EXP(-Fperm_SI_Woolf2021!$K$9:$K$93*$C102*IF(BB$58=Fperm_SI_Woolf2021!$E$9:$E$93,1,EXP(LN((1.1*(Fperm_SI_Woolf2021!$E$9:$E$93-BB$58)-63.1579*EXP(-0.19*Fperm_SI_Woolf2021!$E$9:$E$93)+63.1579*EXP(-0.19*BB$58))/(Fperm_SI_Woolf2021!$E$9:$E$93-BB$58))*(BB$58-Fperm_SI_Woolf2021!$E$9:$E$93)/10))),Fperm_SI_Woolf2021!$D$9:$D$93))</f>
        <v>0.40671406279669314</v>
      </c>
      <c r="BC102" s="51" cm="1">
        <f t="array" ref="BC102">MIN(1,SLOPE(Fperm_SI_Woolf2021!$F$9:$F$93*EXP(-Fperm_SI_Woolf2021!$I$9:$I$93*$C102*IF(BC$58=Fperm_SI_Woolf2021!$E$9:$E$93,1,EXP(LN((1.1*(Fperm_SI_Woolf2021!$E$9:$E$93-BC$58)-63.1579*EXP(-0.19*Fperm_SI_Woolf2021!$E$9:$E$93)+63.1579*EXP(-0.19*BC$58))/(Fperm_SI_Woolf2021!$E$9:$E$93-BC$58))*(BC$58-Fperm_SI_Woolf2021!$E$9:$E$93)/10))) + Fperm_SI_Woolf2021!$G$9:$G$93*EXP(-Fperm_SI_Woolf2021!$J$9:$J$93*$C102*IF(BC$58=Fperm_SI_Woolf2021!$E$9:$E$93,1,EXP(LN((1.1*(Fperm_SI_Woolf2021!$E$9:$E$93-BC$58)-63.1579*EXP(-0.19*Fperm_SI_Woolf2021!$E$9:$E$93)+63.1579*EXP(-0.19*BC$58))/(Fperm_SI_Woolf2021!$E$9:$E$93-BC$58))*(BC$58-Fperm_SI_Woolf2021!$E$9:$E$93)/10))) + Fperm_SI_Woolf2021!$H$9:$H$93*EXP(-Fperm_SI_Woolf2021!$K$9:$K$93*$C102*IF(BC$58=Fperm_SI_Woolf2021!$E$9:$E$93,1,EXP(LN((1.1*(Fperm_SI_Woolf2021!$E$9:$E$93-BC$58)-63.1579*EXP(-0.19*Fperm_SI_Woolf2021!$E$9:$E$93)+63.1579*EXP(-0.19*BC$58))/(Fperm_SI_Woolf2021!$E$9:$E$93-BC$58))*(BC$58-Fperm_SI_Woolf2021!$E$9:$E$93)/10))),Fperm_SI_Woolf2021!$D$9:$D$93)*BC$57+INTERCEPT(Fperm_SI_Woolf2021!$F$9:$F$93*EXP(-Fperm_SI_Woolf2021!$I$9:$I$93*$C102*IF(BC$58=Fperm_SI_Woolf2021!$E$9:$E$93,1,EXP(LN((1.1*(Fperm_SI_Woolf2021!$E$9:$E$93-BC$58)-63.1579*EXP(-0.19*Fperm_SI_Woolf2021!$E$9:$E$93)+63.1579*EXP(-0.19*BC$58))/(Fperm_SI_Woolf2021!$E$9:$E$93-BC$58))*(BC$58-Fperm_SI_Woolf2021!$E$9:$E$93)/10))) + Fperm_SI_Woolf2021!$G$9:$G$93*EXP(-Fperm_SI_Woolf2021!$J$9:$J$93*$C102*IF(BC$58=Fperm_SI_Woolf2021!$E$9:$E$93,1,EXP(LN((1.1*(Fperm_SI_Woolf2021!$E$9:$E$93-BC$58)-63.1579*EXP(-0.19*Fperm_SI_Woolf2021!$E$9:$E$93)+63.1579*EXP(-0.19*BC$58))/(Fperm_SI_Woolf2021!$E$9:$E$93-BC$58))*(BC$58-Fperm_SI_Woolf2021!$E$9:$E$93)/10))) + Fperm_SI_Woolf2021!$H$9:$H$93*EXP(-Fperm_SI_Woolf2021!$K$9:$K$93*$C102*IF(BC$58=Fperm_SI_Woolf2021!$E$9:$E$93,1,EXP(LN((1.1*(Fperm_SI_Woolf2021!$E$9:$E$93-BC$58)-63.1579*EXP(-0.19*Fperm_SI_Woolf2021!$E$9:$E$93)+63.1579*EXP(-0.19*BC$58))/(Fperm_SI_Woolf2021!$E$9:$E$93-BC$58))*(BC$58-Fperm_SI_Woolf2021!$E$9:$E$93)/10))),Fperm_SI_Woolf2021!$D$9:$D$93))</f>
        <v>0.38271444147925071</v>
      </c>
      <c r="BD102" s="51" cm="1">
        <f t="array" ref="BD102">MIN(1,SLOPE(Fperm_SI_Woolf2021!$F$9:$F$93*EXP(-Fperm_SI_Woolf2021!$I$9:$I$93*$C102*IF(BD$58=Fperm_SI_Woolf2021!$E$9:$E$93,1,EXP(LN((1.1*(Fperm_SI_Woolf2021!$E$9:$E$93-BD$58)-63.1579*EXP(-0.19*Fperm_SI_Woolf2021!$E$9:$E$93)+63.1579*EXP(-0.19*BD$58))/(Fperm_SI_Woolf2021!$E$9:$E$93-BD$58))*(BD$58-Fperm_SI_Woolf2021!$E$9:$E$93)/10))) + Fperm_SI_Woolf2021!$G$9:$G$93*EXP(-Fperm_SI_Woolf2021!$J$9:$J$93*$C102*IF(BD$58=Fperm_SI_Woolf2021!$E$9:$E$93,1,EXP(LN((1.1*(Fperm_SI_Woolf2021!$E$9:$E$93-BD$58)-63.1579*EXP(-0.19*Fperm_SI_Woolf2021!$E$9:$E$93)+63.1579*EXP(-0.19*BD$58))/(Fperm_SI_Woolf2021!$E$9:$E$93-BD$58))*(BD$58-Fperm_SI_Woolf2021!$E$9:$E$93)/10))) + Fperm_SI_Woolf2021!$H$9:$H$93*EXP(-Fperm_SI_Woolf2021!$K$9:$K$93*$C102*IF(BD$58=Fperm_SI_Woolf2021!$E$9:$E$93,1,EXP(LN((1.1*(Fperm_SI_Woolf2021!$E$9:$E$93-BD$58)-63.1579*EXP(-0.19*Fperm_SI_Woolf2021!$E$9:$E$93)+63.1579*EXP(-0.19*BD$58))/(Fperm_SI_Woolf2021!$E$9:$E$93-BD$58))*(BD$58-Fperm_SI_Woolf2021!$E$9:$E$93)/10))),Fperm_SI_Woolf2021!$D$9:$D$93)*BD$57+INTERCEPT(Fperm_SI_Woolf2021!$F$9:$F$93*EXP(-Fperm_SI_Woolf2021!$I$9:$I$93*$C102*IF(BD$58=Fperm_SI_Woolf2021!$E$9:$E$93,1,EXP(LN((1.1*(Fperm_SI_Woolf2021!$E$9:$E$93-BD$58)-63.1579*EXP(-0.19*Fperm_SI_Woolf2021!$E$9:$E$93)+63.1579*EXP(-0.19*BD$58))/(Fperm_SI_Woolf2021!$E$9:$E$93-BD$58))*(BD$58-Fperm_SI_Woolf2021!$E$9:$E$93)/10))) + Fperm_SI_Woolf2021!$G$9:$G$93*EXP(-Fperm_SI_Woolf2021!$J$9:$J$93*$C102*IF(BD$58=Fperm_SI_Woolf2021!$E$9:$E$93,1,EXP(LN((1.1*(Fperm_SI_Woolf2021!$E$9:$E$93-BD$58)-63.1579*EXP(-0.19*Fperm_SI_Woolf2021!$E$9:$E$93)+63.1579*EXP(-0.19*BD$58))/(Fperm_SI_Woolf2021!$E$9:$E$93-BD$58))*(BD$58-Fperm_SI_Woolf2021!$E$9:$E$93)/10))) + Fperm_SI_Woolf2021!$H$9:$H$93*EXP(-Fperm_SI_Woolf2021!$K$9:$K$93*$C102*IF(BD$58=Fperm_SI_Woolf2021!$E$9:$E$93,1,EXP(LN((1.1*(Fperm_SI_Woolf2021!$E$9:$E$93-BD$58)-63.1579*EXP(-0.19*Fperm_SI_Woolf2021!$E$9:$E$93)+63.1579*EXP(-0.19*BD$58))/(Fperm_SI_Woolf2021!$E$9:$E$93-BD$58))*(BD$58-Fperm_SI_Woolf2021!$E$9:$E$93)/10))),Fperm_SI_Woolf2021!$D$9:$D$93))</f>
        <v>0.35871482016180822</v>
      </c>
      <c r="BE102" s="51" cm="1">
        <f t="array" ref="BE102">MIN(1,SLOPE(Fperm_SI_Woolf2021!$F$9:$F$93*EXP(-Fperm_SI_Woolf2021!$I$9:$I$93*$C102*IF(BE$58=Fperm_SI_Woolf2021!$E$9:$E$93,1,EXP(LN((1.1*(Fperm_SI_Woolf2021!$E$9:$E$93-BE$58)-63.1579*EXP(-0.19*Fperm_SI_Woolf2021!$E$9:$E$93)+63.1579*EXP(-0.19*BE$58))/(Fperm_SI_Woolf2021!$E$9:$E$93-BE$58))*(BE$58-Fperm_SI_Woolf2021!$E$9:$E$93)/10))) + Fperm_SI_Woolf2021!$G$9:$G$93*EXP(-Fperm_SI_Woolf2021!$J$9:$J$93*$C102*IF(BE$58=Fperm_SI_Woolf2021!$E$9:$E$93,1,EXP(LN((1.1*(Fperm_SI_Woolf2021!$E$9:$E$93-BE$58)-63.1579*EXP(-0.19*Fperm_SI_Woolf2021!$E$9:$E$93)+63.1579*EXP(-0.19*BE$58))/(Fperm_SI_Woolf2021!$E$9:$E$93-BE$58))*(BE$58-Fperm_SI_Woolf2021!$E$9:$E$93)/10))) + Fperm_SI_Woolf2021!$H$9:$H$93*EXP(-Fperm_SI_Woolf2021!$K$9:$K$93*$C102*IF(BE$58=Fperm_SI_Woolf2021!$E$9:$E$93,1,EXP(LN((1.1*(Fperm_SI_Woolf2021!$E$9:$E$93-BE$58)-63.1579*EXP(-0.19*Fperm_SI_Woolf2021!$E$9:$E$93)+63.1579*EXP(-0.19*BE$58))/(Fperm_SI_Woolf2021!$E$9:$E$93-BE$58))*(BE$58-Fperm_SI_Woolf2021!$E$9:$E$93)/10))),Fperm_SI_Woolf2021!$D$9:$D$93)*BE$57+INTERCEPT(Fperm_SI_Woolf2021!$F$9:$F$93*EXP(-Fperm_SI_Woolf2021!$I$9:$I$93*$C102*IF(BE$58=Fperm_SI_Woolf2021!$E$9:$E$93,1,EXP(LN((1.1*(Fperm_SI_Woolf2021!$E$9:$E$93-BE$58)-63.1579*EXP(-0.19*Fperm_SI_Woolf2021!$E$9:$E$93)+63.1579*EXP(-0.19*BE$58))/(Fperm_SI_Woolf2021!$E$9:$E$93-BE$58))*(BE$58-Fperm_SI_Woolf2021!$E$9:$E$93)/10))) + Fperm_SI_Woolf2021!$G$9:$G$93*EXP(-Fperm_SI_Woolf2021!$J$9:$J$93*$C102*IF(BE$58=Fperm_SI_Woolf2021!$E$9:$E$93,1,EXP(LN((1.1*(Fperm_SI_Woolf2021!$E$9:$E$93-BE$58)-63.1579*EXP(-0.19*Fperm_SI_Woolf2021!$E$9:$E$93)+63.1579*EXP(-0.19*BE$58))/(Fperm_SI_Woolf2021!$E$9:$E$93-BE$58))*(BE$58-Fperm_SI_Woolf2021!$E$9:$E$93)/10))) + Fperm_SI_Woolf2021!$H$9:$H$93*EXP(-Fperm_SI_Woolf2021!$K$9:$K$93*$C102*IF(BE$58=Fperm_SI_Woolf2021!$E$9:$E$93,1,EXP(LN((1.1*(Fperm_SI_Woolf2021!$E$9:$E$93-BE$58)-63.1579*EXP(-0.19*Fperm_SI_Woolf2021!$E$9:$E$93)+63.1579*EXP(-0.19*BE$58))/(Fperm_SI_Woolf2021!$E$9:$E$93-BE$58))*(BE$58-Fperm_SI_Woolf2021!$E$9:$E$93)/10))),Fperm_SI_Woolf2021!$D$9:$D$93))</f>
        <v>0.33471519884436574</v>
      </c>
      <c r="BF102" s="51" cm="1">
        <f t="array" ref="BF102">MIN(1,SLOPE(Fperm_SI_Woolf2021!$F$9:$F$93*EXP(-Fperm_SI_Woolf2021!$I$9:$I$93*$C102*IF(BF$58=Fperm_SI_Woolf2021!$E$9:$E$93,1,EXP(LN((1.1*(Fperm_SI_Woolf2021!$E$9:$E$93-BF$58)-63.1579*EXP(-0.19*Fperm_SI_Woolf2021!$E$9:$E$93)+63.1579*EXP(-0.19*BF$58))/(Fperm_SI_Woolf2021!$E$9:$E$93-BF$58))*(BF$58-Fperm_SI_Woolf2021!$E$9:$E$93)/10))) + Fperm_SI_Woolf2021!$G$9:$G$93*EXP(-Fperm_SI_Woolf2021!$J$9:$J$93*$C102*IF(BF$58=Fperm_SI_Woolf2021!$E$9:$E$93,1,EXP(LN((1.1*(Fperm_SI_Woolf2021!$E$9:$E$93-BF$58)-63.1579*EXP(-0.19*Fperm_SI_Woolf2021!$E$9:$E$93)+63.1579*EXP(-0.19*BF$58))/(Fperm_SI_Woolf2021!$E$9:$E$93-BF$58))*(BF$58-Fperm_SI_Woolf2021!$E$9:$E$93)/10))) + Fperm_SI_Woolf2021!$H$9:$H$93*EXP(-Fperm_SI_Woolf2021!$K$9:$K$93*$C102*IF(BF$58=Fperm_SI_Woolf2021!$E$9:$E$93,1,EXP(LN((1.1*(Fperm_SI_Woolf2021!$E$9:$E$93-BF$58)-63.1579*EXP(-0.19*Fperm_SI_Woolf2021!$E$9:$E$93)+63.1579*EXP(-0.19*BF$58))/(Fperm_SI_Woolf2021!$E$9:$E$93-BF$58))*(BF$58-Fperm_SI_Woolf2021!$E$9:$E$93)/10))),Fperm_SI_Woolf2021!$D$9:$D$93)*BF$57+INTERCEPT(Fperm_SI_Woolf2021!$F$9:$F$93*EXP(-Fperm_SI_Woolf2021!$I$9:$I$93*$C102*IF(BF$58=Fperm_SI_Woolf2021!$E$9:$E$93,1,EXP(LN((1.1*(Fperm_SI_Woolf2021!$E$9:$E$93-BF$58)-63.1579*EXP(-0.19*Fperm_SI_Woolf2021!$E$9:$E$93)+63.1579*EXP(-0.19*BF$58))/(Fperm_SI_Woolf2021!$E$9:$E$93-BF$58))*(BF$58-Fperm_SI_Woolf2021!$E$9:$E$93)/10))) + Fperm_SI_Woolf2021!$G$9:$G$93*EXP(-Fperm_SI_Woolf2021!$J$9:$J$93*$C102*IF(BF$58=Fperm_SI_Woolf2021!$E$9:$E$93,1,EXP(LN((1.1*(Fperm_SI_Woolf2021!$E$9:$E$93-BF$58)-63.1579*EXP(-0.19*Fperm_SI_Woolf2021!$E$9:$E$93)+63.1579*EXP(-0.19*BF$58))/(Fperm_SI_Woolf2021!$E$9:$E$93-BF$58))*(BF$58-Fperm_SI_Woolf2021!$E$9:$E$93)/10))) + Fperm_SI_Woolf2021!$H$9:$H$93*EXP(-Fperm_SI_Woolf2021!$K$9:$K$93*$C102*IF(BF$58=Fperm_SI_Woolf2021!$E$9:$E$93,1,EXP(LN((1.1*(Fperm_SI_Woolf2021!$E$9:$E$93-BF$58)-63.1579*EXP(-0.19*Fperm_SI_Woolf2021!$E$9:$E$93)+63.1579*EXP(-0.19*BF$58))/(Fperm_SI_Woolf2021!$E$9:$E$93-BF$58))*(BF$58-Fperm_SI_Woolf2021!$E$9:$E$93)/10))),Fperm_SI_Woolf2021!$D$9:$D$93))</f>
        <v>0.3107155775269233</v>
      </c>
      <c r="BG102" s="51" cm="1">
        <f t="array" ref="BG102">MIN(1,SLOPE(Fperm_SI_Woolf2021!$F$9:$F$93*EXP(-Fperm_SI_Woolf2021!$I$9:$I$93*$C102*IF(BG$58=Fperm_SI_Woolf2021!$E$9:$E$93,1,EXP(LN((1.1*(Fperm_SI_Woolf2021!$E$9:$E$93-BG$58)-63.1579*EXP(-0.19*Fperm_SI_Woolf2021!$E$9:$E$93)+63.1579*EXP(-0.19*BG$58))/(Fperm_SI_Woolf2021!$E$9:$E$93-BG$58))*(BG$58-Fperm_SI_Woolf2021!$E$9:$E$93)/10))) + Fperm_SI_Woolf2021!$G$9:$G$93*EXP(-Fperm_SI_Woolf2021!$J$9:$J$93*$C102*IF(BG$58=Fperm_SI_Woolf2021!$E$9:$E$93,1,EXP(LN((1.1*(Fperm_SI_Woolf2021!$E$9:$E$93-BG$58)-63.1579*EXP(-0.19*Fperm_SI_Woolf2021!$E$9:$E$93)+63.1579*EXP(-0.19*BG$58))/(Fperm_SI_Woolf2021!$E$9:$E$93-BG$58))*(BG$58-Fperm_SI_Woolf2021!$E$9:$E$93)/10))) + Fperm_SI_Woolf2021!$H$9:$H$93*EXP(-Fperm_SI_Woolf2021!$K$9:$K$93*$C102*IF(BG$58=Fperm_SI_Woolf2021!$E$9:$E$93,1,EXP(LN((1.1*(Fperm_SI_Woolf2021!$E$9:$E$93-BG$58)-63.1579*EXP(-0.19*Fperm_SI_Woolf2021!$E$9:$E$93)+63.1579*EXP(-0.19*BG$58))/(Fperm_SI_Woolf2021!$E$9:$E$93-BG$58))*(BG$58-Fperm_SI_Woolf2021!$E$9:$E$93)/10))),Fperm_SI_Woolf2021!$D$9:$D$93)*BG$57+INTERCEPT(Fperm_SI_Woolf2021!$F$9:$F$93*EXP(-Fperm_SI_Woolf2021!$I$9:$I$93*$C102*IF(BG$58=Fperm_SI_Woolf2021!$E$9:$E$93,1,EXP(LN((1.1*(Fperm_SI_Woolf2021!$E$9:$E$93-BG$58)-63.1579*EXP(-0.19*Fperm_SI_Woolf2021!$E$9:$E$93)+63.1579*EXP(-0.19*BG$58))/(Fperm_SI_Woolf2021!$E$9:$E$93-BG$58))*(BG$58-Fperm_SI_Woolf2021!$E$9:$E$93)/10))) + Fperm_SI_Woolf2021!$G$9:$G$93*EXP(-Fperm_SI_Woolf2021!$J$9:$J$93*$C102*IF(BG$58=Fperm_SI_Woolf2021!$E$9:$E$93,1,EXP(LN((1.1*(Fperm_SI_Woolf2021!$E$9:$E$93-BG$58)-63.1579*EXP(-0.19*Fperm_SI_Woolf2021!$E$9:$E$93)+63.1579*EXP(-0.19*BG$58))/(Fperm_SI_Woolf2021!$E$9:$E$93-BG$58))*(BG$58-Fperm_SI_Woolf2021!$E$9:$E$93)/10))) + Fperm_SI_Woolf2021!$H$9:$H$93*EXP(-Fperm_SI_Woolf2021!$K$9:$K$93*$C102*IF(BG$58=Fperm_SI_Woolf2021!$E$9:$E$93,1,EXP(LN((1.1*(Fperm_SI_Woolf2021!$E$9:$E$93-BG$58)-63.1579*EXP(-0.19*Fperm_SI_Woolf2021!$E$9:$E$93)+63.1579*EXP(-0.19*BG$58))/(Fperm_SI_Woolf2021!$E$9:$E$93-BG$58))*(BG$58-Fperm_SI_Woolf2021!$E$9:$E$93)/10))),Fperm_SI_Woolf2021!$D$9:$D$93))</f>
        <v>0.28671595620948087</v>
      </c>
      <c r="BH102" s="51" cm="1">
        <f t="array" ref="BH102">MIN(1,SLOPE(Fperm_SI_Woolf2021!$F$9:$F$93*EXP(-Fperm_SI_Woolf2021!$I$9:$I$93*$C102*IF(BH$58=Fperm_SI_Woolf2021!$E$9:$E$93,1,EXP(LN((1.1*(Fperm_SI_Woolf2021!$E$9:$E$93-BH$58)-63.1579*EXP(-0.19*Fperm_SI_Woolf2021!$E$9:$E$93)+63.1579*EXP(-0.19*BH$58))/(Fperm_SI_Woolf2021!$E$9:$E$93-BH$58))*(BH$58-Fperm_SI_Woolf2021!$E$9:$E$93)/10))) + Fperm_SI_Woolf2021!$G$9:$G$93*EXP(-Fperm_SI_Woolf2021!$J$9:$J$93*$C102*IF(BH$58=Fperm_SI_Woolf2021!$E$9:$E$93,1,EXP(LN((1.1*(Fperm_SI_Woolf2021!$E$9:$E$93-BH$58)-63.1579*EXP(-0.19*Fperm_SI_Woolf2021!$E$9:$E$93)+63.1579*EXP(-0.19*BH$58))/(Fperm_SI_Woolf2021!$E$9:$E$93-BH$58))*(BH$58-Fperm_SI_Woolf2021!$E$9:$E$93)/10))) + Fperm_SI_Woolf2021!$H$9:$H$93*EXP(-Fperm_SI_Woolf2021!$K$9:$K$93*$C102*IF(BH$58=Fperm_SI_Woolf2021!$E$9:$E$93,1,EXP(LN((1.1*(Fperm_SI_Woolf2021!$E$9:$E$93-BH$58)-63.1579*EXP(-0.19*Fperm_SI_Woolf2021!$E$9:$E$93)+63.1579*EXP(-0.19*BH$58))/(Fperm_SI_Woolf2021!$E$9:$E$93-BH$58))*(BH$58-Fperm_SI_Woolf2021!$E$9:$E$93)/10))),Fperm_SI_Woolf2021!$D$9:$D$93)*BH$57+INTERCEPT(Fperm_SI_Woolf2021!$F$9:$F$93*EXP(-Fperm_SI_Woolf2021!$I$9:$I$93*$C102*IF(BH$58=Fperm_SI_Woolf2021!$E$9:$E$93,1,EXP(LN((1.1*(Fperm_SI_Woolf2021!$E$9:$E$93-BH$58)-63.1579*EXP(-0.19*Fperm_SI_Woolf2021!$E$9:$E$93)+63.1579*EXP(-0.19*BH$58))/(Fperm_SI_Woolf2021!$E$9:$E$93-BH$58))*(BH$58-Fperm_SI_Woolf2021!$E$9:$E$93)/10))) + Fperm_SI_Woolf2021!$G$9:$G$93*EXP(-Fperm_SI_Woolf2021!$J$9:$J$93*$C102*IF(BH$58=Fperm_SI_Woolf2021!$E$9:$E$93,1,EXP(LN((1.1*(Fperm_SI_Woolf2021!$E$9:$E$93-BH$58)-63.1579*EXP(-0.19*Fperm_SI_Woolf2021!$E$9:$E$93)+63.1579*EXP(-0.19*BH$58))/(Fperm_SI_Woolf2021!$E$9:$E$93-BH$58))*(BH$58-Fperm_SI_Woolf2021!$E$9:$E$93)/10))) + Fperm_SI_Woolf2021!$H$9:$H$93*EXP(-Fperm_SI_Woolf2021!$K$9:$K$93*$C102*IF(BH$58=Fperm_SI_Woolf2021!$E$9:$E$93,1,EXP(LN((1.1*(Fperm_SI_Woolf2021!$E$9:$E$93-BH$58)-63.1579*EXP(-0.19*Fperm_SI_Woolf2021!$E$9:$E$93)+63.1579*EXP(-0.19*BH$58))/(Fperm_SI_Woolf2021!$E$9:$E$93-BH$58))*(BH$58-Fperm_SI_Woolf2021!$E$9:$E$93)/10))),Fperm_SI_Woolf2021!$D$9:$D$93))</f>
        <v>0.26271633489203838</v>
      </c>
      <c r="BI102" s="51" cm="1">
        <f t="array" ref="BI102">MIN(1,SLOPE(Fperm_SI_Woolf2021!$F$9:$F$93*EXP(-Fperm_SI_Woolf2021!$I$9:$I$93*$C102*IF(BI$58=Fperm_SI_Woolf2021!$E$9:$E$93,1,EXP(LN((1.1*(Fperm_SI_Woolf2021!$E$9:$E$93-BI$58)-63.1579*EXP(-0.19*Fperm_SI_Woolf2021!$E$9:$E$93)+63.1579*EXP(-0.19*BI$58))/(Fperm_SI_Woolf2021!$E$9:$E$93-BI$58))*(BI$58-Fperm_SI_Woolf2021!$E$9:$E$93)/10))) + Fperm_SI_Woolf2021!$G$9:$G$93*EXP(-Fperm_SI_Woolf2021!$J$9:$J$93*$C102*IF(BI$58=Fperm_SI_Woolf2021!$E$9:$E$93,1,EXP(LN((1.1*(Fperm_SI_Woolf2021!$E$9:$E$93-BI$58)-63.1579*EXP(-0.19*Fperm_SI_Woolf2021!$E$9:$E$93)+63.1579*EXP(-0.19*BI$58))/(Fperm_SI_Woolf2021!$E$9:$E$93-BI$58))*(BI$58-Fperm_SI_Woolf2021!$E$9:$E$93)/10))) + Fperm_SI_Woolf2021!$H$9:$H$93*EXP(-Fperm_SI_Woolf2021!$K$9:$K$93*$C102*IF(BI$58=Fperm_SI_Woolf2021!$E$9:$E$93,1,EXP(LN((1.1*(Fperm_SI_Woolf2021!$E$9:$E$93-BI$58)-63.1579*EXP(-0.19*Fperm_SI_Woolf2021!$E$9:$E$93)+63.1579*EXP(-0.19*BI$58))/(Fperm_SI_Woolf2021!$E$9:$E$93-BI$58))*(BI$58-Fperm_SI_Woolf2021!$E$9:$E$93)/10))),Fperm_SI_Woolf2021!$D$9:$D$93)*BI$57+INTERCEPT(Fperm_SI_Woolf2021!$F$9:$F$93*EXP(-Fperm_SI_Woolf2021!$I$9:$I$93*$C102*IF(BI$58=Fperm_SI_Woolf2021!$E$9:$E$93,1,EXP(LN((1.1*(Fperm_SI_Woolf2021!$E$9:$E$93-BI$58)-63.1579*EXP(-0.19*Fperm_SI_Woolf2021!$E$9:$E$93)+63.1579*EXP(-0.19*BI$58))/(Fperm_SI_Woolf2021!$E$9:$E$93-BI$58))*(BI$58-Fperm_SI_Woolf2021!$E$9:$E$93)/10))) + Fperm_SI_Woolf2021!$G$9:$G$93*EXP(-Fperm_SI_Woolf2021!$J$9:$J$93*$C102*IF(BI$58=Fperm_SI_Woolf2021!$E$9:$E$93,1,EXP(LN((1.1*(Fperm_SI_Woolf2021!$E$9:$E$93-BI$58)-63.1579*EXP(-0.19*Fperm_SI_Woolf2021!$E$9:$E$93)+63.1579*EXP(-0.19*BI$58))/(Fperm_SI_Woolf2021!$E$9:$E$93-BI$58))*(BI$58-Fperm_SI_Woolf2021!$E$9:$E$93)/10))) + Fperm_SI_Woolf2021!$H$9:$H$93*EXP(-Fperm_SI_Woolf2021!$K$9:$K$93*$C102*IF(BI$58=Fperm_SI_Woolf2021!$E$9:$E$93,1,EXP(LN((1.1*(Fperm_SI_Woolf2021!$E$9:$E$93-BI$58)-63.1579*EXP(-0.19*Fperm_SI_Woolf2021!$E$9:$E$93)+63.1579*EXP(-0.19*BI$58))/(Fperm_SI_Woolf2021!$E$9:$E$93-BI$58))*(BI$58-Fperm_SI_Woolf2021!$E$9:$E$93)/10))),Fperm_SI_Woolf2021!$D$9:$D$93))</f>
        <v>0.2387167135745959</v>
      </c>
      <c r="BJ102" s="51" cm="1">
        <f t="array" ref="BJ102">MIN(1,SLOPE(Fperm_SI_Woolf2021!$F$9:$F$93*EXP(-Fperm_SI_Woolf2021!$I$9:$I$93*$C102*IF(BJ$58=Fperm_SI_Woolf2021!$E$9:$E$93,1,EXP(LN((1.1*(Fperm_SI_Woolf2021!$E$9:$E$93-BJ$58)-63.1579*EXP(-0.19*Fperm_SI_Woolf2021!$E$9:$E$93)+63.1579*EXP(-0.19*BJ$58))/(Fperm_SI_Woolf2021!$E$9:$E$93-BJ$58))*(BJ$58-Fperm_SI_Woolf2021!$E$9:$E$93)/10))) + Fperm_SI_Woolf2021!$G$9:$G$93*EXP(-Fperm_SI_Woolf2021!$J$9:$J$93*$C102*IF(BJ$58=Fperm_SI_Woolf2021!$E$9:$E$93,1,EXP(LN((1.1*(Fperm_SI_Woolf2021!$E$9:$E$93-BJ$58)-63.1579*EXP(-0.19*Fperm_SI_Woolf2021!$E$9:$E$93)+63.1579*EXP(-0.19*BJ$58))/(Fperm_SI_Woolf2021!$E$9:$E$93-BJ$58))*(BJ$58-Fperm_SI_Woolf2021!$E$9:$E$93)/10))) + Fperm_SI_Woolf2021!$H$9:$H$93*EXP(-Fperm_SI_Woolf2021!$K$9:$K$93*$C102*IF(BJ$58=Fperm_SI_Woolf2021!$E$9:$E$93,1,EXP(LN((1.1*(Fperm_SI_Woolf2021!$E$9:$E$93-BJ$58)-63.1579*EXP(-0.19*Fperm_SI_Woolf2021!$E$9:$E$93)+63.1579*EXP(-0.19*BJ$58))/(Fperm_SI_Woolf2021!$E$9:$E$93-BJ$58))*(BJ$58-Fperm_SI_Woolf2021!$E$9:$E$93)/10))),Fperm_SI_Woolf2021!$D$9:$D$93)*BJ$57+INTERCEPT(Fperm_SI_Woolf2021!$F$9:$F$93*EXP(-Fperm_SI_Woolf2021!$I$9:$I$93*$C102*IF(BJ$58=Fperm_SI_Woolf2021!$E$9:$E$93,1,EXP(LN((1.1*(Fperm_SI_Woolf2021!$E$9:$E$93-BJ$58)-63.1579*EXP(-0.19*Fperm_SI_Woolf2021!$E$9:$E$93)+63.1579*EXP(-0.19*BJ$58))/(Fperm_SI_Woolf2021!$E$9:$E$93-BJ$58))*(BJ$58-Fperm_SI_Woolf2021!$E$9:$E$93)/10))) + Fperm_SI_Woolf2021!$G$9:$G$93*EXP(-Fperm_SI_Woolf2021!$J$9:$J$93*$C102*IF(BJ$58=Fperm_SI_Woolf2021!$E$9:$E$93,1,EXP(LN((1.1*(Fperm_SI_Woolf2021!$E$9:$E$93-BJ$58)-63.1579*EXP(-0.19*Fperm_SI_Woolf2021!$E$9:$E$93)+63.1579*EXP(-0.19*BJ$58))/(Fperm_SI_Woolf2021!$E$9:$E$93-BJ$58))*(BJ$58-Fperm_SI_Woolf2021!$E$9:$E$93)/10))) + Fperm_SI_Woolf2021!$H$9:$H$93*EXP(-Fperm_SI_Woolf2021!$K$9:$K$93*$C102*IF(BJ$58=Fperm_SI_Woolf2021!$E$9:$E$93,1,EXP(LN((1.1*(Fperm_SI_Woolf2021!$E$9:$E$93-BJ$58)-63.1579*EXP(-0.19*Fperm_SI_Woolf2021!$E$9:$E$93)+63.1579*EXP(-0.19*BJ$58))/(Fperm_SI_Woolf2021!$E$9:$E$93-BJ$58))*(BJ$58-Fperm_SI_Woolf2021!$E$9:$E$93)/10))),Fperm_SI_Woolf2021!$D$9:$D$93))</f>
        <v>0.21471709225715341</v>
      </c>
      <c r="BK102" s="51" cm="1">
        <f t="array" ref="BK102">MIN(1,SLOPE(Fperm_SI_Woolf2021!$F$9:$F$93*EXP(-Fperm_SI_Woolf2021!$I$9:$I$93*$C102*IF(BK$58=Fperm_SI_Woolf2021!$E$9:$E$93,1,EXP(LN((1.1*(Fperm_SI_Woolf2021!$E$9:$E$93-BK$58)-63.1579*EXP(-0.19*Fperm_SI_Woolf2021!$E$9:$E$93)+63.1579*EXP(-0.19*BK$58))/(Fperm_SI_Woolf2021!$E$9:$E$93-BK$58))*(BK$58-Fperm_SI_Woolf2021!$E$9:$E$93)/10))) + Fperm_SI_Woolf2021!$G$9:$G$93*EXP(-Fperm_SI_Woolf2021!$J$9:$J$93*$C102*IF(BK$58=Fperm_SI_Woolf2021!$E$9:$E$93,1,EXP(LN((1.1*(Fperm_SI_Woolf2021!$E$9:$E$93-BK$58)-63.1579*EXP(-0.19*Fperm_SI_Woolf2021!$E$9:$E$93)+63.1579*EXP(-0.19*BK$58))/(Fperm_SI_Woolf2021!$E$9:$E$93-BK$58))*(BK$58-Fperm_SI_Woolf2021!$E$9:$E$93)/10))) + Fperm_SI_Woolf2021!$H$9:$H$93*EXP(-Fperm_SI_Woolf2021!$K$9:$K$93*$C102*IF(BK$58=Fperm_SI_Woolf2021!$E$9:$E$93,1,EXP(LN((1.1*(Fperm_SI_Woolf2021!$E$9:$E$93-BK$58)-63.1579*EXP(-0.19*Fperm_SI_Woolf2021!$E$9:$E$93)+63.1579*EXP(-0.19*BK$58))/(Fperm_SI_Woolf2021!$E$9:$E$93-BK$58))*(BK$58-Fperm_SI_Woolf2021!$E$9:$E$93)/10))),Fperm_SI_Woolf2021!$D$9:$D$93)*BK$57+INTERCEPT(Fperm_SI_Woolf2021!$F$9:$F$93*EXP(-Fperm_SI_Woolf2021!$I$9:$I$93*$C102*IF(BK$58=Fperm_SI_Woolf2021!$E$9:$E$93,1,EXP(LN((1.1*(Fperm_SI_Woolf2021!$E$9:$E$93-BK$58)-63.1579*EXP(-0.19*Fperm_SI_Woolf2021!$E$9:$E$93)+63.1579*EXP(-0.19*BK$58))/(Fperm_SI_Woolf2021!$E$9:$E$93-BK$58))*(BK$58-Fperm_SI_Woolf2021!$E$9:$E$93)/10))) + Fperm_SI_Woolf2021!$G$9:$G$93*EXP(-Fperm_SI_Woolf2021!$J$9:$J$93*$C102*IF(BK$58=Fperm_SI_Woolf2021!$E$9:$E$93,1,EXP(LN((1.1*(Fperm_SI_Woolf2021!$E$9:$E$93-BK$58)-63.1579*EXP(-0.19*Fperm_SI_Woolf2021!$E$9:$E$93)+63.1579*EXP(-0.19*BK$58))/(Fperm_SI_Woolf2021!$E$9:$E$93-BK$58))*(BK$58-Fperm_SI_Woolf2021!$E$9:$E$93)/10))) + Fperm_SI_Woolf2021!$H$9:$H$93*EXP(-Fperm_SI_Woolf2021!$K$9:$K$93*$C102*IF(BK$58=Fperm_SI_Woolf2021!$E$9:$E$93,1,EXP(LN((1.1*(Fperm_SI_Woolf2021!$E$9:$E$93-BK$58)-63.1579*EXP(-0.19*Fperm_SI_Woolf2021!$E$9:$E$93)+63.1579*EXP(-0.19*BK$58))/(Fperm_SI_Woolf2021!$E$9:$E$93-BK$58))*(BK$58-Fperm_SI_Woolf2021!$E$9:$E$93)/10))),Fperm_SI_Woolf2021!$D$9:$D$93))</f>
        <v>0.19071747093971092</v>
      </c>
      <c r="BL102" s="51" cm="1">
        <f t="array" ref="BL102">MIN(1,SLOPE(Fperm_SI_Woolf2021!$F$9:$F$93*EXP(-Fperm_SI_Woolf2021!$I$9:$I$93*$C102*IF(BL$58=Fperm_SI_Woolf2021!$E$9:$E$93,1,EXP(LN((1.1*(Fperm_SI_Woolf2021!$E$9:$E$93-BL$58)-63.1579*EXP(-0.19*Fperm_SI_Woolf2021!$E$9:$E$93)+63.1579*EXP(-0.19*BL$58))/(Fperm_SI_Woolf2021!$E$9:$E$93-BL$58))*(BL$58-Fperm_SI_Woolf2021!$E$9:$E$93)/10))) + Fperm_SI_Woolf2021!$G$9:$G$93*EXP(-Fperm_SI_Woolf2021!$J$9:$J$93*$C102*IF(BL$58=Fperm_SI_Woolf2021!$E$9:$E$93,1,EXP(LN((1.1*(Fperm_SI_Woolf2021!$E$9:$E$93-BL$58)-63.1579*EXP(-0.19*Fperm_SI_Woolf2021!$E$9:$E$93)+63.1579*EXP(-0.19*BL$58))/(Fperm_SI_Woolf2021!$E$9:$E$93-BL$58))*(BL$58-Fperm_SI_Woolf2021!$E$9:$E$93)/10))) + Fperm_SI_Woolf2021!$H$9:$H$93*EXP(-Fperm_SI_Woolf2021!$K$9:$K$93*$C102*IF(BL$58=Fperm_SI_Woolf2021!$E$9:$E$93,1,EXP(LN((1.1*(Fperm_SI_Woolf2021!$E$9:$E$93-BL$58)-63.1579*EXP(-0.19*Fperm_SI_Woolf2021!$E$9:$E$93)+63.1579*EXP(-0.19*BL$58))/(Fperm_SI_Woolf2021!$E$9:$E$93-BL$58))*(BL$58-Fperm_SI_Woolf2021!$E$9:$E$93)/10))),Fperm_SI_Woolf2021!$D$9:$D$93)*BL$57+INTERCEPT(Fperm_SI_Woolf2021!$F$9:$F$93*EXP(-Fperm_SI_Woolf2021!$I$9:$I$93*$C102*IF(BL$58=Fperm_SI_Woolf2021!$E$9:$E$93,1,EXP(LN((1.1*(Fperm_SI_Woolf2021!$E$9:$E$93-BL$58)-63.1579*EXP(-0.19*Fperm_SI_Woolf2021!$E$9:$E$93)+63.1579*EXP(-0.19*BL$58))/(Fperm_SI_Woolf2021!$E$9:$E$93-BL$58))*(BL$58-Fperm_SI_Woolf2021!$E$9:$E$93)/10))) + Fperm_SI_Woolf2021!$G$9:$G$93*EXP(-Fperm_SI_Woolf2021!$J$9:$J$93*$C102*IF(BL$58=Fperm_SI_Woolf2021!$E$9:$E$93,1,EXP(LN((1.1*(Fperm_SI_Woolf2021!$E$9:$E$93-BL$58)-63.1579*EXP(-0.19*Fperm_SI_Woolf2021!$E$9:$E$93)+63.1579*EXP(-0.19*BL$58))/(Fperm_SI_Woolf2021!$E$9:$E$93-BL$58))*(BL$58-Fperm_SI_Woolf2021!$E$9:$E$93)/10))) + Fperm_SI_Woolf2021!$H$9:$H$93*EXP(-Fperm_SI_Woolf2021!$K$9:$K$93*$C102*IF(BL$58=Fperm_SI_Woolf2021!$E$9:$E$93,1,EXP(LN((1.1*(Fperm_SI_Woolf2021!$E$9:$E$93-BL$58)-63.1579*EXP(-0.19*Fperm_SI_Woolf2021!$E$9:$E$93)+63.1579*EXP(-0.19*BL$58))/(Fperm_SI_Woolf2021!$E$9:$E$93-BL$58))*(BL$58-Fperm_SI_Woolf2021!$E$9:$E$93)/10))),Fperm_SI_Woolf2021!$D$9:$D$93))</f>
        <v>0.47923230461262178</v>
      </c>
      <c r="BM102" s="51" cm="1">
        <f t="array" ref="BM102">MIN(1,SLOPE(Fperm_SI_Woolf2021!$F$9:$F$93*EXP(-Fperm_SI_Woolf2021!$I$9:$I$93*$C102*IF(BM$58=Fperm_SI_Woolf2021!$E$9:$E$93,1,EXP(LN((1.1*(Fperm_SI_Woolf2021!$E$9:$E$93-BM$58)-63.1579*EXP(-0.19*Fperm_SI_Woolf2021!$E$9:$E$93)+63.1579*EXP(-0.19*BM$58))/(Fperm_SI_Woolf2021!$E$9:$E$93-BM$58))*(BM$58-Fperm_SI_Woolf2021!$E$9:$E$93)/10))) + Fperm_SI_Woolf2021!$G$9:$G$93*EXP(-Fperm_SI_Woolf2021!$J$9:$J$93*$C102*IF(BM$58=Fperm_SI_Woolf2021!$E$9:$E$93,1,EXP(LN((1.1*(Fperm_SI_Woolf2021!$E$9:$E$93-BM$58)-63.1579*EXP(-0.19*Fperm_SI_Woolf2021!$E$9:$E$93)+63.1579*EXP(-0.19*BM$58))/(Fperm_SI_Woolf2021!$E$9:$E$93-BM$58))*(BM$58-Fperm_SI_Woolf2021!$E$9:$E$93)/10))) + Fperm_SI_Woolf2021!$H$9:$H$93*EXP(-Fperm_SI_Woolf2021!$K$9:$K$93*$C102*IF(BM$58=Fperm_SI_Woolf2021!$E$9:$E$93,1,EXP(LN((1.1*(Fperm_SI_Woolf2021!$E$9:$E$93-BM$58)-63.1579*EXP(-0.19*Fperm_SI_Woolf2021!$E$9:$E$93)+63.1579*EXP(-0.19*BM$58))/(Fperm_SI_Woolf2021!$E$9:$E$93-BM$58))*(BM$58-Fperm_SI_Woolf2021!$E$9:$E$93)/10))),Fperm_SI_Woolf2021!$D$9:$D$93)*BM$57+INTERCEPT(Fperm_SI_Woolf2021!$F$9:$F$93*EXP(-Fperm_SI_Woolf2021!$I$9:$I$93*$C102*IF(BM$58=Fperm_SI_Woolf2021!$E$9:$E$93,1,EXP(LN((1.1*(Fperm_SI_Woolf2021!$E$9:$E$93-BM$58)-63.1579*EXP(-0.19*Fperm_SI_Woolf2021!$E$9:$E$93)+63.1579*EXP(-0.19*BM$58))/(Fperm_SI_Woolf2021!$E$9:$E$93-BM$58))*(BM$58-Fperm_SI_Woolf2021!$E$9:$E$93)/10))) + Fperm_SI_Woolf2021!$G$9:$G$93*EXP(-Fperm_SI_Woolf2021!$J$9:$J$93*$C102*IF(BM$58=Fperm_SI_Woolf2021!$E$9:$E$93,1,EXP(LN((1.1*(Fperm_SI_Woolf2021!$E$9:$E$93-BM$58)-63.1579*EXP(-0.19*Fperm_SI_Woolf2021!$E$9:$E$93)+63.1579*EXP(-0.19*BM$58))/(Fperm_SI_Woolf2021!$E$9:$E$93-BM$58))*(BM$58-Fperm_SI_Woolf2021!$E$9:$E$93)/10))) + Fperm_SI_Woolf2021!$H$9:$H$93*EXP(-Fperm_SI_Woolf2021!$K$9:$K$93*$C102*IF(BM$58=Fperm_SI_Woolf2021!$E$9:$E$93,1,EXP(LN((1.1*(Fperm_SI_Woolf2021!$E$9:$E$93-BM$58)-63.1579*EXP(-0.19*Fperm_SI_Woolf2021!$E$9:$E$93)+63.1579*EXP(-0.19*BM$58))/(Fperm_SI_Woolf2021!$E$9:$E$93-BM$58))*(BM$58-Fperm_SI_Woolf2021!$E$9:$E$93)/10))),Fperm_SI_Woolf2021!$D$9:$D$93))</f>
        <v>0.45708737583844594</v>
      </c>
      <c r="BN102" s="51" cm="1">
        <f t="array" ref="BN102">MIN(1,SLOPE(Fperm_SI_Woolf2021!$F$9:$F$93*EXP(-Fperm_SI_Woolf2021!$I$9:$I$93*$C102*IF(BN$58=Fperm_SI_Woolf2021!$E$9:$E$93,1,EXP(LN((1.1*(Fperm_SI_Woolf2021!$E$9:$E$93-BN$58)-63.1579*EXP(-0.19*Fperm_SI_Woolf2021!$E$9:$E$93)+63.1579*EXP(-0.19*BN$58))/(Fperm_SI_Woolf2021!$E$9:$E$93-BN$58))*(BN$58-Fperm_SI_Woolf2021!$E$9:$E$93)/10))) + Fperm_SI_Woolf2021!$G$9:$G$93*EXP(-Fperm_SI_Woolf2021!$J$9:$J$93*$C102*IF(BN$58=Fperm_SI_Woolf2021!$E$9:$E$93,1,EXP(LN((1.1*(Fperm_SI_Woolf2021!$E$9:$E$93-BN$58)-63.1579*EXP(-0.19*Fperm_SI_Woolf2021!$E$9:$E$93)+63.1579*EXP(-0.19*BN$58))/(Fperm_SI_Woolf2021!$E$9:$E$93-BN$58))*(BN$58-Fperm_SI_Woolf2021!$E$9:$E$93)/10))) + Fperm_SI_Woolf2021!$H$9:$H$93*EXP(-Fperm_SI_Woolf2021!$K$9:$K$93*$C102*IF(BN$58=Fperm_SI_Woolf2021!$E$9:$E$93,1,EXP(LN((1.1*(Fperm_SI_Woolf2021!$E$9:$E$93-BN$58)-63.1579*EXP(-0.19*Fperm_SI_Woolf2021!$E$9:$E$93)+63.1579*EXP(-0.19*BN$58))/(Fperm_SI_Woolf2021!$E$9:$E$93-BN$58))*(BN$58-Fperm_SI_Woolf2021!$E$9:$E$93)/10))),Fperm_SI_Woolf2021!$D$9:$D$93)*BN$57+INTERCEPT(Fperm_SI_Woolf2021!$F$9:$F$93*EXP(-Fperm_SI_Woolf2021!$I$9:$I$93*$C102*IF(BN$58=Fperm_SI_Woolf2021!$E$9:$E$93,1,EXP(LN((1.1*(Fperm_SI_Woolf2021!$E$9:$E$93-BN$58)-63.1579*EXP(-0.19*Fperm_SI_Woolf2021!$E$9:$E$93)+63.1579*EXP(-0.19*BN$58))/(Fperm_SI_Woolf2021!$E$9:$E$93-BN$58))*(BN$58-Fperm_SI_Woolf2021!$E$9:$E$93)/10))) + Fperm_SI_Woolf2021!$G$9:$G$93*EXP(-Fperm_SI_Woolf2021!$J$9:$J$93*$C102*IF(BN$58=Fperm_SI_Woolf2021!$E$9:$E$93,1,EXP(LN((1.1*(Fperm_SI_Woolf2021!$E$9:$E$93-BN$58)-63.1579*EXP(-0.19*Fperm_SI_Woolf2021!$E$9:$E$93)+63.1579*EXP(-0.19*BN$58))/(Fperm_SI_Woolf2021!$E$9:$E$93-BN$58))*(BN$58-Fperm_SI_Woolf2021!$E$9:$E$93)/10))) + Fperm_SI_Woolf2021!$H$9:$H$93*EXP(-Fperm_SI_Woolf2021!$K$9:$K$93*$C102*IF(BN$58=Fperm_SI_Woolf2021!$E$9:$E$93,1,EXP(LN((1.1*(Fperm_SI_Woolf2021!$E$9:$E$93-BN$58)-63.1579*EXP(-0.19*Fperm_SI_Woolf2021!$E$9:$E$93)+63.1579*EXP(-0.19*BN$58))/(Fperm_SI_Woolf2021!$E$9:$E$93-BN$58))*(BN$58-Fperm_SI_Woolf2021!$E$9:$E$93)/10))),Fperm_SI_Woolf2021!$D$9:$D$93))</f>
        <v>0.4349424470642701</v>
      </c>
      <c r="BO102" s="51" cm="1">
        <f t="array" ref="BO102">MIN(1,SLOPE(Fperm_SI_Woolf2021!$F$9:$F$93*EXP(-Fperm_SI_Woolf2021!$I$9:$I$93*$C102*IF(BO$58=Fperm_SI_Woolf2021!$E$9:$E$93,1,EXP(LN((1.1*(Fperm_SI_Woolf2021!$E$9:$E$93-BO$58)-63.1579*EXP(-0.19*Fperm_SI_Woolf2021!$E$9:$E$93)+63.1579*EXP(-0.19*BO$58))/(Fperm_SI_Woolf2021!$E$9:$E$93-BO$58))*(BO$58-Fperm_SI_Woolf2021!$E$9:$E$93)/10))) + Fperm_SI_Woolf2021!$G$9:$G$93*EXP(-Fperm_SI_Woolf2021!$J$9:$J$93*$C102*IF(BO$58=Fperm_SI_Woolf2021!$E$9:$E$93,1,EXP(LN((1.1*(Fperm_SI_Woolf2021!$E$9:$E$93-BO$58)-63.1579*EXP(-0.19*Fperm_SI_Woolf2021!$E$9:$E$93)+63.1579*EXP(-0.19*BO$58))/(Fperm_SI_Woolf2021!$E$9:$E$93-BO$58))*(BO$58-Fperm_SI_Woolf2021!$E$9:$E$93)/10))) + Fperm_SI_Woolf2021!$H$9:$H$93*EXP(-Fperm_SI_Woolf2021!$K$9:$K$93*$C102*IF(BO$58=Fperm_SI_Woolf2021!$E$9:$E$93,1,EXP(LN((1.1*(Fperm_SI_Woolf2021!$E$9:$E$93-BO$58)-63.1579*EXP(-0.19*Fperm_SI_Woolf2021!$E$9:$E$93)+63.1579*EXP(-0.19*BO$58))/(Fperm_SI_Woolf2021!$E$9:$E$93-BO$58))*(BO$58-Fperm_SI_Woolf2021!$E$9:$E$93)/10))),Fperm_SI_Woolf2021!$D$9:$D$93)*BO$57+INTERCEPT(Fperm_SI_Woolf2021!$F$9:$F$93*EXP(-Fperm_SI_Woolf2021!$I$9:$I$93*$C102*IF(BO$58=Fperm_SI_Woolf2021!$E$9:$E$93,1,EXP(LN((1.1*(Fperm_SI_Woolf2021!$E$9:$E$93-BO$58)-63.1579*EXP(-0.19*Fperm_SI_Woolf2021!$E$9:$E$93)+63.1579*EXP(-0.19*BO$58))/(Fperm_SI_Woolf2021!$E$9:$E$93-BO$58))*(BO$58-Fperm_SI_Woolf2021!$E$9:$E$93)/10))) + Fperm_SI_Woolf2021!$G$9:$G$93*EXP(-Fperm_SI_Woolf2021!$J$9:$J$93*$C102*IF(BO$58=Fperm_SI_Woolf2021!$E$9:$E$93,1,EXP(LN((1.1*(Fperm_SI_Woolf2021!$E$9:$E$93-BO$58)-63.1579*EXP(-0.19*Fperm_SI_Woolf2021!$E$9:$E$93)+63.1579*EXP(-0.19*BO$58))/(Fperm_SI_Woolf2021!$E$9:$E$93-BO$58))*(BO$58-Fperm_SI_Woolf2021!$E$9:$E$93)/10))) + Fperm_SI_Woolf2021!$H$9:$H$93*EXP(-Fperm_SI_Woolf2021!$K$9:$K$93*$C102*IF(BO$58=Fperm_SI_Woolf2021!$E$9:$E$93,1,EXP(LN((1.1*(Fperm_SI_Woolf2021!$E$9:$E$93-BO$58)-63.1579*EXP(-0.19*Fperm_SI_Woolf2021!$E$9:$E$93)+63.1579*EXP(-0.19*BO$58))/(Fperm_SI_Woolf2021!$E$9:$E$93-BO$58))*(BO$58-Fperm_SI_Woolf2021!$E$9:$E$93)/10))),Fperm_SI_Woolf2021!$D$9:$D$93))</f>
        <v>0.41279751829009426</v>
      </c>
      <c r="BP102" s="51" cm="1">
        <f t="array" ref="BP102">MIN(1,SLOPE(Fperm_SI_Woolf2021!$F$9:$F$93*EXP(-Fperm_SI_Woolf2021!$I$9:$I$93*$C102*IF(BP$58=Fperm_SI_Woolf2021!$E$9:$E$93,1,EXP(LN((1.1*(Fperm_SI_Woolf2021!$E$9:$E$93-BP$58)-63.1579*EXP(-0.19*Fperm_SI_Woolf2021!$E$9:$E$93)+63.1579*EXP(-0.19*BP$58))/(Fperm_SI_Woolf2021!$E$9:$E$93-BP$58))*(BP$58-Fperm_SI_Woolf2021!$E$9:$E$93)/10))) + Fperm_SI_Woolf2021!$G$9:$G$93*EXP(-Fperm_SI_Woolf2021!$J$9:$J$93*$C102*IF(BP$58=Fperm_SI_Woolf2021!$E$9:$E$93,1,EXP(LN((1.1*(Fperm_SI_Woolf2021!$E$9:$E$93-BP$58)-63.1579*EXP(-0.19*Fperm_SI_Woolf2021!$E$9:$E$93)+63.1579*EXP(-0.19*BP$58))/(Fperm_SI_Woolf2021!$E$9:$E$93-BP$58))*(BP$58-Fperm_SI_Woolf2021!$E$9:$E$93)/10))) + Fperm_SI_Woolf2021!$H$9:$H$93*EXP(-Fperm_SI_Woolf2021!$K$9:$K$93*$C102*IF(BP$58=Fperm_SI_Woolf2021!$E$9:$E$93,1,EXP(LN((1.1*(Fperm_SI_Woolf2021!$E$9:$E$93-BP$58)-63.1579*EXP(-0.19*Fperm_SI_Woolf2021!$E$9:$E$93)+63.1579*EXP(-0.19*BP$58))/(Fperm_SI_Woolf2021!$E$9:$E$93-BP$58))*(BP$58-Fperm_SI_Woolf2021!$E$9:$E$93)/10))),Fperm_SI_Woolf2021!$D$9:$D$93)*BP$57+INTERCEPT(Fperm_SI_Woolf2021!$F$9:$F$93*EXP(-Fperm_SI_Woolf2021!$I$9:$I$93*$C102*IF(BP$58=Fperm_SI_Woolf2021!$E$9:$E$93,1,EXP(LN((1.1*(Fperm_SI_Woolf2021!$E$9:$E$93-BP$58)-63.1579*EXP(-0.19*Fperm_SI_Woolf2021!$E$9:$E$93)+63.1579*EXP(-0.19*BP$58))/(Fperm_SI_Woolf2021!$E$9:$E$93-BP$58))*(BP$58-Fperm_SI_Woolf2021!$E$9:$E$93)/10))) + Fperm_SI_Woolf2021!$G$9:$G$93*EXP(-Fperm_SI_Woolf2021!$J$9:$J$93*$C102*IF(BP$58=Fperm_SI_Woolf2021!$E$9:$E$93,1,EXP(LN((1.1*(Fperm_SI_Woolf2021!$E$9:$E$93-BP$58)-63.1579*EXP(-0.19*Fperm_SI_Woolf2021!$E$9:$E$93)+63.1579*EXP(-0.19*BP$58))/(Fperm_SI_Woolf2021!$E$9:$E$93-BP$58))*(BP$58-Fperm_SI_Woolf2021!$E$9:$E$93)/10))) + Fperm_SI_Woolf2021!$H$9:$H$93*EXP(-Fperm_SI_Woolf2021!$K$9:$K$93*$C102*IF(BP$58=Fperm_SI_Woolf2021!$E$9:$E$93,1,EXP(LN((1.1*(Fperm_SI_Woolf2021!$E$9:$E$93-BP$58)-63.1579*EXP(-0.19*Fperm_SI_Woolf2021!$E$9:$E$93)+63.1579*EXP(-0.19*BP$58))/(Fperm_SI_Woolf2021!$E$9:$E$93-BP$58))*(BP$58-Fperm_SI_Woolf2021!$E$9:$E$93)/10))),Fperm_SI_Woolf2021!$D$9:$D$93))</f>
        <v>0.39065258951591841</v>
      </c>
      <c r="BQ102" s="51" cm="1">
        <f t="array" ref="BQ102">MIN(1,SLOPE(Fperm_SI_Woolf2021!$F$9:$F$93*EXP(-Fperm_SI_Woolf2021!$I$9:$I$93*$C102*IF(BQ$58=Fperm_SI_Woolf2021!$E$9:$E$93,1,EXP(LN((1.1*(Fperm_SI_Woolf2021!$E$9:$E$93-BQ$58)-63.1579*EXP(-0.19*Fperm_SI_Woolf2021!$E$9:$E$93)+63.1579*EXP(-0.19*BQ$58))/(Fperm_SI_Woolf2021!$E$9:$E$93-BQ$58))*(BQ$58-Fperm_SI_Woolf2021!$E$9:$E$93)/10))) + Fperm_SI_Woolf2021!$G$9:$G$93*EXP(-Fperm_SI_Woolf2021!$J$9:$J$93*$C102*IF(BQ$58=Fperm_SI_Woolf2021!$E$9:$E$93,1,EXP(LN((1.1*(Fperm_SI_Woolf2021!$E$9:$E$93-BQ$58)-63.1579*EXP(-0.19*Fperm_SI_Woolf2021!$E$9:$E$93)+63.1579*EXP(-0.19*BQ$58))/(Fperm_SI_Woolf2021!$E$9:$E$93-BQ$58))*(BQ$58-Fperm_SI_Woolf2021!$E$9:$E$93)/10))) + Fperm_SI_Woolf2021!$H$9:$H$93*EXP(-Fperm_SI_Woolf2021!$K$9:$K$93*$C102*IF(BQ$58=Fperm_SI_Woolf2021!$E$9:$E$93,1,EXP(LN((1.1*(Fperm_SI_Woolf2021!$E$9:$E$93-BQ$58)-63.1579*EXP(-0.19*Fperm_SI_Woolf2021!$E$9:$E$93)+63.1579*EXP(-0.19*BQ$58))/(Fperm_SI_Woolf2021!$E$9:$E$93-BQ$58))*(BQ$58-Fperm_SI_Woolf2021!$E$9:$E$93)/10))),Fperm_SI_Woolf2021!$D$9:$D$93)*BQ$57+INTERCEPT(Fperm_SI_Woolf2021!$F$9:$F$93*EXP(-Fperm_SI_Woolf2021!$I$9:$I$93*$C102*IF(BQ$58=Fperm_SI_Woolf2021!$E$9:$E$93,1,EXP(LN((1.1*(Fperm_SI_Woolf2021!$E$9:$E$93-BQ$58)-63.1579*EXP(-0.19*Fperm_SI_Woolf2021!$E$9:$E$93)+63.1579*EXP(-0.19*BQ$58))/(Fperm_SI_Woolf2021!$E$9:$E$93-BQ$58))*(BQ$58-Fperm_SI_Woolf2021!$E$9:$E$93)/10))) + Fperm_SI_Woolf2021!$G$9:$G$93*EXP(-Fperm_SI_Woolf2021!$J$9:$J$93*$C102*IF(BQ$58=Fperm_SI_Woolf2021!$E$9:$E$93,1,EXP(LN((1.1*(Fperm_SI_Woolf2021!$E$9:$E$93-BQ$58)-63.1579*EXP(-0.19*Fperm_SI_Woolf2021!$E$9:$E$93)+63.1579*EXP(-0.19*BQ$58))/(Fperm_SI_Woolf2021!$E$9:$E$93-BQ$58))*(BQ$58-Fperm_SI_Woolf2021!$E$9:$E$93)/10))) + Fperm_SI_Woolf2021!$H$9:$H$93*EXP(-Fperm_SI_Woolf2021!$K$9:$K$93*$C102*IF(BQ$58=Fperm_SI_Woolf2021!$E$9:$E$93,1,EXP(LN((1.1*(Fperm_SI_Woolf2021!$E$9:$E$93-BQ$58)-63.1579*EXP(-0.19*Fperm_SI_Woolf2021!$E$9:$E$93)+63.1579*EXP(-0.19*BQ$58))/(Fperm_SI_Woolf2021!$E$9:$E$93-BQ$58))*(BQ$58-Fperm_SI_Woolf2021!$E$9:$E$93)/10))),Fperm_SI_Woolf2021!$D$9:$D$93))</f>
        <v>0.36850766074174257</v>
      </c>
      <c r="BR102" s="51" cm="1">
        <f t="array" ref="BR102">MIN(1,SLOPE(Fperm_SI_Woolf2021!$F$9:$F$93*EXP(-Fperm_SI_Woolf2021!$I$9:$I$93*$C102*IF(BR$58=Fperm_SI_Woolf2021!$E$9:$E$93,1,EXP(LN((1.1*(Fperm_SI_Woolf2021!$E$9:$E$93-BR$58)-63.1579*EXP(-0.19*Fperm_SI_Woolf2021!$E$9:$E$93)+63.1579*EXP(-0.19*BR$58))/(Fperm_SI_Woolf2021!$E$9:$E$93-BR$58))*(BR$58-Fperm_SI_Woolf2021!$E$9:$E$93)/10))) + Fperm_SI_Woolf2021!$G$9:$G$93*EXP(-Fperm_SI_Woolf2021!$J$9:$J$93*$C102*IF(BR$58=Fperm_SI_Woolf2021!$E$9:$E$93,1,EXP(LN((1.1*(Fperm_SI_Woolf2021!$E$9:$E$93-BR$58)-63.1579*EXP(-0.19*Fperm_SI_Woolf2021!$E$9:$E$93)+63.1579*EXP(-0.19*BR$58))/(Fperm_SI_Woolf2021!$E$9:$E$93-BR$58))*(BR$58-Fperm_SI_Woolf2021!$E$9:$E$93)/10))) + Fperm_SI_Woolf2021!$H$9:$H$93*EXP(-Fperm_SI_Woolf2021!$K$9:$K$93*$C102*IF(BR$58=Fperm_SI_Woolf2021!$E$9:$E$93,1,EXP(LN((1.1*(Fperm_SI_Woolf2021!$E$9:$E$93-BR$58)-63.1579*EXP(-0.19*Fperm_SI_Woolf2021!$E$9:$E$93)+63.1579*EXP(-0.19*BR$58))/(Fperm_SI_Woolf2021!$E$9:$E$93-BR$58))*(BR$58-Fperm_SI_Woolf2021!$E$9:$E$93)/10))),Fperm_SI_Woolf2021!$D$9:$D$93)*BR$57+INTERCEPT(Fperm_SI_Woolf2021!$F$9:$F$93*EXP(-Fperm_SI_Woolf2021!$I$9:$I$93*$C102*IF(BR$58=Fperm_SI_Woolf2021!$E$9:$E$93,1,EXP(LN((1.1*(Fperm_SI_Woolf2021!$E$9:$E$93-BR$58)-63.1579*EXP(-0.19*Fperm_SI_Woolf2021!$E$9:$E$93)+63.1579*EXP(-0.19*BR$58))/(Fperm_SI_Woolf2021!$E$9:$E$93-BR$58))*(BR$58-Fperm_SI_Woolf2021!$E$9:$E$93)/10))) + Fperm_SI_Woolf2021!$G$9:$G$93*EXP(-Fperm_SI_Woolf2021!$J$9:$J$93*$C102*IF(BR$58=Fperm_SI_Woolf2021!$E$9:$E$93,1,EXP(LN((1.1*(Fperm_SI_Woolf2021!$E$9:$E$93-BR$58)-63.1579*EXP(-0.19*Fperm_SI_Woolf2021!$E$9:$E$93)+63.1579*EXP(-0.19*BR$58))/(Fperm_SI_Woolf2021!$E$9:$E$93-BR$58))*(BR$58-Fperm_SI_Woolf2021!$E$9:$E$93)/10))) + Fperm_SI_Woolf2021!$H$9:$H$93*EXP(-Fperm_SI_Woolf2021!$K$9:$K$93*$C102*IF(BR$58=Fperm_SI_Woolf2021!$E$9:$E$93,1,EXP(LN((1.1*(Fperm_SI_Woolf2021!$E$9:$E$93-BR$58)-63.1579*EXP(-0.19*Fperm_SI_Woolf2021!$E$9:$E$93)+63.1579*EXP(-0.19*BR$58))/(Fperm_SI_Woolf2021!$E$9:$E$93-BR$58))*(BR$58-Fperm_SI_Woolf2021!$E$9:$E$93)/10))),Fperm_SI_Woolf2021!$D$9:$D$93))</f>
        <v>0.34636273196756678</v>
      </c>
      <c r="BS102" s="51" cm="1">
        <f t="array" ref="BS102">MIN(1,SLOPE(Fperm_SI_Woolf2021!$F$9:$F$93*EXP(-Fperm_SI_Woolf2021!$I$9:$I$93*$C102*IF(BS$58=Fperm_SI_Woolf2021!$E$9:$E$93,1,EXP(LN((1.1*(Fperm_SI_Woolf2021!$E$9:$E$93-BS$58)-63.1579*EXP(-0.19*Fperm_SI_Woolf2021!$E$9:$E$93)+63.1579*EXP(-0.19*BS$58))/(Fperm_SI_Woolf2021!$E$9:$E$93-BS$58))*(BS$58-Fperm_SI_Woolf2021!$E$9:$E$93)/10))) + Fperm_SI_Woolf2021!$G$9:$G$93*EXP(-Fperm_SI_Woolf2021!$J$9:$J$93*$C102*IF(BS$58=Fperm_SI_Woolf2021!$E$9:$E$93,1,EXP(LN((1.1*(Fperm_SI_Woolf2021!$E$9:$E$93-BS$58)-63.1579*EXP(-0.19*Fperm_SI_Woolf2021!$E$9:$E$93)+63.1579*EXP(-0.19*BS$58))/(Fperm_SI_Woolf2021!$E$9:$E$93-BS$58))*(BS$58-Fperm_SI_Woolf2021!$E$9:$E$93)/10))) + Fperm_SI_Woolf2021!$H$9:$H$93*EXP(-Fperm_SI_Woolf2021!$K$9:$K$93*$C102*IF(BS$58=Fperm_SI_Woolf2021!$E$9:$E$93,1,EXP(LN((1.1*(Fperm_SI_Woolf2021!$E$9:$E$93-BS$58)-63.1579*EXP(-0.19*Fperm_SI_Woolf2021!$E$9:$E$93)+63.1579*EXP(-0.19*BS$58))/(Fperm_SI_Woolf2021!$E$9:$E$93-BS$58))*(BS$58-Fperm_SI_Woolf2021!$E$9:$E$93)/10))),Fperm_SI_Woolf2021!$D$9:$D$93)*BS$57+INTERCEPT(Fperm_SI_Woolf2021!$F$9:$F$93*EXP(-Fperm_SI_Woolf2021!$I$9:$I$93*$C102*IF(BS$58=Fperm_SI_Woolf2021!$E$9:$E$93,1,EXP(LN((1.1*(Fperm_SI_Woolf2021!$E$9:$E$93-BS$58)-63.1579*EXP(-0.19*Fperm_SI_Woolf2021!$E$9:$E$93)+63.1579*EXP(-0.19*BS$58))/(Fperm_SI_Woolf2021!$E$9:$E$93-BS$58))*(BS$58-Fperm_SI_Woolf2021!$E$9:$E$93)/10))) + Fperm_SI_Woolf2021!$G$9:$G$93*EXP(-Fperm_SI_Woolf2021!$J$9:$J$93*$C102*IF(BS$58=Fperm_SI_Woolf2021!$E$9:$E$93,1,EXP(LN((1.1*(Fperm_SI_Woolf2021!$E$9:$E$93-BS$58)-63.1579*EXP(-0.19*Fperm_SI_Woolf2021!$E$9:$E$93)+63.1579*EXP(-0.19*BS$58))/(Fperm_SI_Woolf2021!$E$9:$E$93-BS$58))*(BS$58-Fperm_SI_Woolf2021!$E$9:$E$93)/10))) + Fperm_SI_Woolf2021!$H$9:$H$93*EXP(-Fperm_SI_Woolf2021!$K$9:$K$93*$C102*IF(BS$58=Fperm_SI_Woolf2021!$E$9:$E$93,1,EXP(LN((1.1*(Fperm_SI_Woolf2021!$E$9:$E$93-BS$58)-63.1579*EXP(-0.19*Fperm_SI_Woolf2021!$E$9:$E$93)+63.1579*EXP(-0.19*BS$58))/(Fperm_SI_Woolf2021!$E$9:$E$93-BS$58))*(BS$58-Fperm_SI_Woolf2021!$E$9:$E$93)/10))),Fperm_SI_Woolf2021!$D$9:$D$93))</f>
        <v>0.32421780319339094</v>
      </c>
      <c r="BT102" s="51" cm="1">
        <f t="array" ref="BT102">MIN(1,SLOPE(Fperm_SI_Woolf2021!$F$9:$F$93*EXP(-Fperm_SI_Woolf2021!$I$9:$I$93*$C102*IF(BT$58=Fperm_SI_Woolf2021!$E$9:$E$93,1,EXP(LN((1.1*(Fperm_SI_Woolf2021!$E$9:$E$93-BT$58)-63.1579*EXP(-0.19*Fperm_SI_Woolf2021!$E$9:$E$93)+63.1579*EXP(-0.19*BT$58))/(Fperm_SI_Woolf2021!$E$9:$E$93-BT$58))*(BT$58-Fperm_SI_Woolf2021!$E$9:$E$93)/10))) + Fperm_SI_Woolf2021!$G$9:$G$93*EXP(-Fperm_SI_Woolf2021!$J$9:$J$93*$C102*IF(BT$58=Fperm_SI_Woolf2021!$E$9:$E$93,1,EXP(LN((1.1*(Fperm_SI_Woolf2021!$E$9:$E$93-BT$58)-63.1579*EXP(-0.19*Fperm_SI_Woolf2021!$E$9:$E$93)+63.1579*EXP(-0.19*BT$58))/(Fperm_SI_Woolf2021!$E$9:$E$93-BT$58))*(BT$58-Fperm_SI_Woolf2021!$E$9:$E$93)/10))) + Fperm_SI_Woolf2021!$H$9:$H$93*EXP(-Fperm_SI_Woolf2021!$K$9:$K$93*$C102*IF(BT$58=Fperm_SI_Woolf2021!$E$9:$E$93,1,EXP(LN((1.1*(Fperm_SI_Woolf2021!$E$9:$E$93-BT$58)-63.1579*EXP(-0.19*Fperm_SI_Woolf2021!$E$9:$E$93)+63.1579*EXP(-0.19*BT$58))/(Fperm_SI_Woolf2021!$E$9:$E$93-BT$58))*(BT$58-Fperm_SI_Woolf2021!$E$9:$E$93)/10))),Fperm_SI_Woolf2021!$D$9:$D$93)*BT$57+INTERCEPT(Fperm_SI_Woolf2021!$F$9:$F$93*EXP(-Fperm_SI_Woolf2021!$I$9:$I$93*$C102*IF(BT$58=Fperm_SI_Woolf2021!$E$9:$E$93,1,EXP(LN((1.1*(Fperm_SI_Woolf2021!$E$9:$E$93-BT$58)-63.1579*EXP(-0.19*Fperm_SI_Woolf2021!$E$9:$E$93)+63.1579*EXP(-0.19*BT$58))/(Fperm_SI_Woolf2021!$E$9:$E$93-BT$58))*(BT$58-Fperm_SI_Woolf2021!$E$9:$E$93)/10))) + Fperm_SI_Woolf2021!$G$9:$G$93*EXP(-Fperm_SI_Woolf2021!$J$9:$J$93*$C102*IF(BT$58=Fperm_SI_Woolf2021!$E$9:$E$93,1,EXP(LN((1.1*(Fperm_SI_Woolf2021!$E$9:$E$93-BT$58)-63.1579*EXP(-0.19*Fperm_SI_Woolf2021!$E$9:$E$93)+63.1579*EXP(-0.19*BT$58))/(Fperm_SI_Woolf2021!$E$9:$E$93-BT$58))*(BT$58-Fperm_SI_Woolf2021!$E$9:$E$93)/10))) + Fperm_SI_Woolf2021!$H$9:$H$93*EXP(-Fperm_SI_Woolf2021!$K$9:$K$93*$C102*IF(BT$58=Fperm_SI_Woolf2021!$E$9:$E$93,1,EXP(LN((1.1*(Fperm_SI_Woolf2021!$E$9:$E$93-BT$58)-63.1579*EXP(-0.19*Fperm_SI_Woolf2021!$E$9:$E$93)+63.1579*EXP(-0.19*BT$58))/(Fperm_SI_Woolf2021!$E$9:$E$93-BT$58))*(BT$58-Fperm_SI_Woolf2021!$E$9:$E$93)/10))),Fperm_SI_Woolf2021!$D$9:$D$93))</f>
        <v>0.30207287441921515</v>
      </c>
      <c r="BU102" s="51" cm="1">
        <f t="array" ref="BU102">MIN(1,SLOPE(Fperm_SI_Woolf2021!$F$9:$F$93*EXP(-Fperm_SI_Woolf2021!$I$9:$I$93*$C102*IF(BU$58=Fperm_SI_Woolf2021!$E$9:$E$93,1,EXP(LN((1.1*(Fperm_SI_Woolf2021!$E$9:$E$93-BU$58)-63.1579*EXP(-0.19*Fperm_SI_Woolf2021!$E$9:$E$93)+63.1579*EXP(-0.19*BU$58))/(Fperm_SI_Woolf2021!$E$9:$E$93-BU$58))*(BU$58-Fperm_SI_Woolf2021!$E$9:$E$93)/10))) + Fperm_SI_Woolf2021!$G$9:$G$93*EXP(-Fperm_SI_Woolf2021!$J$9:$J$93*$C102*IF(BU$58=Fperm_SI_Woolf2021!$E$9:$E$93,1,EXP(LN((1.1*(Fperm_SI_Woolf2021!$E$9:$E$93-BU$58)-63.1579*EXP(-0.19*Fperm_SI_Woolf2021!$E$9:$E$93)+63.1579*EXP(-0.19*BU$58))/(Fperm_SI_Woolf2021!$E$9:$E$93-BU$58))*(BU$58-Fperm_SI_Woolf2021!$E$9:$E$93)/10))) + Fperm_SI_Woolf2021!$H$9:$H$93*EXP(-Fperm_SI_Woolf2021!$K$9:$K$93*$C102*IF(BU$58=Fperm_SI_Woolf2021!$E$9:$E$93,1,EXP(LN((1.1*(Fperm_SI_Woolf2021!$E$9:$E$93-BU$58)-63.1579*EXP(-0.19*Fperm_SI_Woolf2021!$E$9:$E$93)+63.1579*EXP(-0.19*BU$58))/(Fperm_SI_Woolf2021!$E$9:$E$93-BU$58))*(BU$58-Fperm_SI_Woolf2021!$E$9:$E$93)/10))),Fperm_SI_Woolf2021!$D$9:$D$93)*BU$57+INTERCEPT(Fperm_SI_Woolf2021!$F$9:$F$93*EXP(-Fperm_SI_Woolf2021!$I$9:$I$93*$C102*IF(BU$58=Fperm_SI_Woolf2021!$E$9:$E$93,1,EXP(LN((1.1*(Fperm_SI_Woolf2021!$E$9:$E$93-BU$58)-63.1579*EXP(-0.19*Fperm_SI_Woolf2021!$E$9:$E$93)+63.1579*EXP(-0.19*BU$58))/(Fperm_SI_Woolf2021!$E$9:$E$93-BU$58))*(BU$58-Fperm_SI_Woolf2021!$E$9:$E$93)/10))) + Fperm_SI_Woolf2021!$G$9:$G$93*EXP(-Fperm_SI_Woolf2021!$J$9:$J$93*$C102*IF(BU$58=Fperm_SI_Woolf2021!$E$9:$E$93,1,EXP(LN((1.1*(Fperm_SI_Woolf2021!$E$9:$E$93-BU$58)-63.1579*EXP(-0.19*Fperm_SI_Woolf2021!$E$9:$E$93)+63.1579*EXP(-0.19*BU$58))/(Fperm_SI_Woolf2021!$E$9:$E$93-BU$58))*(BU$58-Fperm_SI_Woolf2021!$E$9:$E$93)/10))) + Fperm_SI_Woolf2021!$H$9:$H$93*EXP(-Fperm_SI_Woolf2021!$K$9:$K$93*$C102*IF(BU$58=Fperm_SI_Woolf2021!$E$9:$E$93,1,EXP(LN((1.1*(Fperm_SI_Woolf2021!$E$9:$E$93-BU$58)-63.1579*EXP(-0.19*Fperm_SI_Woolf2021!$E$9:$E$93)+63.1579*EXP(-0.19*BU$58))/(Fperm_SI_Woolf2021!$E$9:$E$93-BU$58))*(BU$58-Fperm_SI_Woolf2021!$E$9:$E$93)/10))),Fperm_SI_Woolf2021!$D$9:$D$93))</f>
        <v>0.27992794564503931</v>
      </c>
      <c r="BV102" s="51" cm="1">
        <f t="array" ref="BV102">MIN(1,SLOPE(Fperm_SI_Woolf2021!$F$9:$F$93*EXP(-Fperm_SI_Woolf2021!$I$9:$I$93*$C102*IF(BV$58=Fperm_SI_Woolf2021!$E$9:$E$93,1,EXP(LN((1.1*(Fperm_SI_Woolf2021!$E$9:$E$93-BV$58)-63.1579*EXP(-0.19*Fperm_SI_Woolf2021!$E$9:$E$93)+63.1579*EXP(-0.19*BV$58))/(Fperm_SI_Woolf2021!$E$9:$E$93-BV$58))*(BV$58-Fperm_SI_Woolf2021!$E$9:$E$93)/10))) + Fperm_SI_Woolf2021!$G$9:$G$93*EXP(-Fperm_SI_Woolf2021!$J$9:$J$93*$C102*IF(BV$58=Fperm_SI_Woolf2021!$E$9:$E$93,1,EXP(LN((1.1*(Fperm_SI_Woolf2021!$E$9:$E$93-BV$58)-63.1579*EXP(-0.19*Fperm_SI_Woolf2021!$E$9:$E$93)+63.1579*EXP(-0.19*BV$58))/(Fperm_SI_Woolf2021!$E$9:$E$93-BV$58))*(BV$58-Fperm_SI_Woolf2021!$E$9:$E$93)/10))) + Fperm_SI_Woolf2021!$H$9:$H$93*EXP(-Fperm_SI_Woolf2021!$K$9:$K$93*$C102*IF(BV$58=Fperm_SI_Woolf2021!$E$9:$E$93,1,EXP(LN((1.1*(Fperm_SI_Woolf2021!$E$9:$E$93-BV$58)-63.1579*EXP(-0.19*Fperm_SI_Woolf2021!$E$9:$E$93)+63.1579*EXP(-0.19*BV$58))/(Fperm_SI_Woolf2021!$E$9:$E$93-BV$58))*(BV$58-Fperm_SI_Woolf2021!$E$9:$E$93)/10))),Fperm_SI_Woolf2021!$D$9:$D$93)*BV$57+INTERCEPT(Fperm_SI_Woolf2021!$F$9:$F$93*EXP(-Fperm_SI_Woolf2021!$I$9:$I$93*$C102*IF(BV$58=Fperm_SI_Woolf2021!$E$9:$E$93,1,EXP(LN((1.1*(Fperm_SI_Woolf2021!$E$9:$E$93-BV$58)-63.1579*EXP(-0.19*Fperm_SI_Woolf2021!$E$9:$E$93)+63.1579*EXP(-0.19*BV$58))/(Fperm_SI_Woolf2021!$E$9:$E$93-BV$58))*(BV$58-Fperm_SI_Woolf2021!$E$9:$E$93)/10))) + Fperm_SI_Woolf2021!$G$9:$G$93*EXP(-Fperm_SI_Woolf2021!$J$9:$J$93*$C102*IF(BV$58=Fperm_SI_Woolf2021!$E$9:$E$93,1,EXP(LN((1.1*(Fperm_SI_Woolf2021!$E$9:$E$93-BV$58)-63.1579*EXP(-0.19*Fperm_SI_Woolf2021!$E$9:$E$93)+63.1579*EXP(-0.19*BV$58))/(Fperm_SI_Woolf2021!$E$9:$E$93-BV$58))*(BV$58-Fperm_SI_Woolf2021!$E$9:$E$93)/10))) + Fperm_SI_Woolf2021!$H$9:$H$93*EXP(-Fperm_SI_Woolf2021!$K$9:$K$93*$C102*IF(BV$58=Fperm_SI_Woolf2021!$E$9:$E$93,1,EXP(LN((1.1*(Fperm_SI_Woolf2021!$E$9:$E$93-BV$58)-63.1579*EXP(-0.19*Fperm_SI_Woolf2021!$E$9:$E$93)+63.1579*EXP(-0.19*BV$58))/(Fperm_SI_Woolf2021!$E$9:$E$93-BV$58))*(BV$58-Fperm_SI_Woolf2021!$E$9:$E$93)/10))),Fperm_SI_Woolf2021!$D$9:$D$93))</f>
        <v>0.25778301687086347</v>
      </c>
      <c r="BW102" s="51" cm="1">
        <f t="array" ref="BW102">MIN(1,SLOPE(Fperm_SI_Woolf2021!$F$9:$F$93*EXP(-Fperm_SI_Woolf2021!$I$9:$I$93*$C102*IF(BW$58=Fperm_SI_Woolf2021!$E$9:$E$93,1,EXP(LN((1.1*(Fperm_SI_Woolf2021!$E$9:$E$93-BW$58)-63.1579*EXP(-0.19*Fperm_SI_Woolf2021!$E$9:$E$93)+63.1579*EXP(-0.19*BW$58))/(Fperm_SI_Woolf2021!$E$9:$E$93-BW$58))*(BW$58-Fperm_SI_Woolf2021!$E$9:$E$93)/10))) + Fperm_SI_Woolf2021!$G$9:$G$93*EXP(-Fperm_SI_Woolf2021!$J$9:$J$93*$C102*IF(BW$58=Fperm_SI_Woolf2021!$E$9:$E$93,1,EXP(LN((1.1*(Fperm_SI_Woolf2021!$E$9:$E$93-BW$58)-63.1579*EXP(-0.19*Fperm_SI_Woolf2021!$E$9:$E$93)+63.1579*EXP(-0.19*BW$58))/(Fperm_SI_Woolf2021!$E$9:$E$93-BW$58))*(BW$58-Fperm_SI_Woolf2021!$E$9:$E$93)/10))) + Fperm_SI_Woolf2021!$H$9:$H$93*EXP(-Fperm_SI_Woolf2021!$K$9:$K$93*$C102*IF(BW$58=Fperm_SI_Woolf2021!$E$9:$E$93,1,EXP(LN((1.1*(Fperm_SI_Woolf2021!$E$9:$E$93-BW$58)-63.1579*EXP(-0.19*Fperm_SI_Woolf2021!$E$9:$E$93)+63.1579*EXP(-0.19*BW$58))/(Fperm_SI_Woolf2021!$E$9:$E$93-BW$58))*(BW$58-Fperm_SI_Woolf2021!$E$9:$E$93)/10))),Fperm_SI_Woolf2021!$D$9:$D$93)*BW$57+INTERCEPT(Fperm_SI_Woolf2021!$F$9:$F$93*EXP(-Fperm_SI_Woolf2021!$I$9:$I$93*$C102*IF(BW$58=Fperm_SI_Woolf2021!$E$9:$E$93,1,EXP(LN((1.1*(Fperm_SI_Woolf2021!$E$9:$E$93-BW$58)-63.1579*EXP(-0.19*Fperm_SI_Woolf2021!$E$9:$E$93)+63.1579*EXP(-0.19*BW$58))/(Fperm_SI_Woolf2021!$E$9:$E$93-BW$58))*(BW$58-Fperm_SI_Woolf2021!$E$9:$E$93)/10))) + Fperm_SI_Woolf2021!$G$9:$G$93*EXP(-Fperm_SI_Woolf2021!$J$9:$J$93*$C102*IF(BW$58=Fperm_SI_Woolf2021!$E$9:$E$93,1,EXP(LN((1.1*(Fperm_SI_Woolf2021!$E$9:$E$93-BW$58)-63.1579*EXP(-0.19*Fperm_SI_Woolf2021!$E$9:$E$93)+63.1579*EXP(-0.19*BW$58))/(Fperm_SI_Woolf2021!$E$9:$E$93-BW$58))*(BW$58-Fperm_SI_Woolf2021!$E$9:$E$93)/10))) + Fperm_SI_Woolf2021!$H$9:$H$93*EXP(-Fperm_SI_Woolf2021!$K$9:$K$93*$C102*IF(BW$58=Fperm_SI_Woolf2021!$E$9:$E$93,1,EXP(LN((1.1*(Fperm_SI_Woolf2021!$E$9:$E$93-BW$58)-63.1579*EXP(-0.19*Fperm_SI_Woolf2021!$E$9:$E$93)+63.1579*EXP(-0.19*BW$58))/(Fperm_SI_Woolf2021!$E$9:$E$93-BW$58))*(BW$58-Fperm_SI_Woolf2021!$E$9:$E$93)/10))),Fperm_SI_Woolf2021!$D$9:$D$93))</f>
        <v>0.23563808809668757</v>
      </c>
      <c r="BX102" s="51" cm="1">
        <f t="array" ref="BX102">MIN(1,SLOPE(Fperm_SI_Woolf2021!$F$9:$F$93*EXP(-Fperm_SI_Woolf2021!$I$9:$I$93*$C102*IF(BX$58=Fperm_SI_Woolf2021!$E$9:$E$93,1,EXP(LN((1.1*(Fperm_SI_Woolf2021!$E$9:$E$93-BX$58)-63.1579*EXP(-0.19*Fperm_SI_Woolf2021!$E$9:$E$93)+63.1579*EXP(-0.19*BX$58))/(Fperm_SI_Woolf2021!$E$9:$E$93-BX$58))*(BX$58-Fperm_SI_Woolf2021!$E$9:$E$93)/10))) + Fperm_SI_Woolf2021!$G$9:$G$93*EXP(-Fperm_SI_Woolf2021!$J$9:$J$93*$C102*IF(BX$58=Fperm_SI_Woolf2021!$E$9:$E$93,1,EXP(LN((1.1*(Fperm_SI_Woolf2021!$E$9:$E$93-BX$58)-63.1579*EXP(-0.19*Fperm_SI_Woolf2021!$E$9:$E$93)+63.1579*EXP(-0.19*BX$58))/(Fperm_SI_Woolf2021!$E$9:$E$93-BX$58))*(BX$58-Fperm_SI_Woolf2021!$E$9:$E$93)/10))) + Fperm_SI_Woolf2021!$H$9:$H$93*EXP(-Fperm_SI_Woolf2021!$K$9:$K$93*$C102*IF(BX$58=Fperm_SI_Woolf2021!$E$9:$E$93,1,EXP(LN((1.1*(Fperm_SI_Woolf2021!$E$9:$E$93-BX$58)-63.1579*EXP(-0.19*Fperm_SI_Woolf2021!$E$9:$E$93)+63.1579*EXP(-0.19*BX$58))/(Fperm_SI_Woolf2021!$E$9:$E$93-BX$58))*(BX$58-Fperm_SI_Woolf2021!$E$9:$E$93)/10))),Fperm_SI_Woolf2021!$D$9:$D$93)*BX$57+INTERCEPT(Fperm_SI_Woolf2021!$F$9:$F$93*EXP(-Fperm_SI_Woolf2021!$I$9:$I$93*$C102*IF(BX$58=Fperm_SI_Woolf2021!$E$9:$E$93,1,EXP(LN((1.1*(Fperm_SI_Woolf2021!$E$9:$E$93-BX$58)-63.1579*EXP(-0.19*Fperm_SI_Woolf2021!$E$9:$E$93)+63.1579*EXP(-0.19*BX$58))/(Fperm_SI_Woolf2021!$E$9:$E$93-BX$58))*(BX$58-Fperm_SI_Woolf2021!$E$9:$E$93)/10))) + Fperm_SI_Woolf2021!$G$9:$G$93*EXP(-Fperm_SI_Woolf2021!$J$9:$J$93*$C102*IF(BX$58=Fperm_SI_Woolf2021!$E$9:$E$93,1,EXP(LN((1.1*(Fperm_SI_Woolf2021!$E$9:$E$93-BX$58)-63.1579*EXP(-0.19*Fperm_SI_Woolf2021!$E$9:$E$93)+63.1579*EXP(-0.19*BX$58))/(Fperm_SI_Woolf2021!$E$9:$E$93-BX$58))*(BX$58-Fperm_SI_Woolf2021!$E$9:$E$93)/10))) + Fperm_SI_Woolf2021!$H$9:$H$93*EXP(-Fperm_SI_Woolf2021!$K$9:$K$93*$C102*IF(BX$58=Fperm_SI_Woolf2021!$E$9:$E$93,1,EXP(LN((1.1*(Fperm_SI_Woolf2021!$E$9:$E$93-BX$58)-63.1579*EXP(-0.19*Fperm_SI_Woolf2021!$E$9:$E$93)+63.1579*EXP(-0.19*BX$58))/(Fperm_SI_Woolf2021!$E$9:$E$93-BX$58))*(BX$58-Fperm_SI_Woolf2021!$E$9:$E$93)/10))),Fperm_SI_Woolf2021!$D$9:$D$93))</f>
        <v>0.21349315932251173</v>
      </c>
      <c r="BY102" s="51" cm="1">
        <f t="array" ref="BY102">MIN(1,SLOPE(Fperm_SI_Woolf2021!$F$9:$F$93*EXP(-Fperm_SI_Woolf2021!$I$9:$I$93*$C102*IF(BY$58=Fperm_SI_Woolf2021!$E$9:$E$93,1,EXP(LN((1.1*(Fperm_SI_Woolf2021!$E$9:$E$93-BY$58)-63.1579*EXP(-0.19*Fperm_SI_Woolf2021!$E$9:$E$93)+63.1579*EXP(-0.19*BY$58))/(Fperm_SI_Woolf2021!$E$9:$E$93-BY$58))*(BY$58-Fperm_SI_Woolf2021!$E$9:$E$93)/10))) + Fperm_SI_Woolf2021!$G$9:$G$93*EXP(-Fperm_SI_Woolf2021!$J$9:$J$93*$C102*IF(BY$58=Fperm_SI_Woolf2021!$E$9:$E$93,1,EXP(LN((1.1*(Fperm_SI_Woolf2021!$E$9:$E$93-BY$58)-63.1579*EXP(-0.19*Fperm_SI_Woolf2021!$E$9:$E$93)+63.1579*EXP(-0.19*BY$58))/(Fperm_SI_Woolf2021!$E$9:$E$93-BY$58))*(BY$58-Fperm_SI_Woolf2021!$E$9:$E$93)/10))) + Fperm_SI_Woolf2021!$H$9:$H$93*EXP(-Fperm_SI_Woolf2021!$K$9:$K$93*$C102*IF(BY$58=Fperm_SI_Woolf2021!$E$9:$E$93,1,EXP(LN((1.1*(Fperm_SI_Woolf2021!$E$9:$E$93-BY$58)-63.1579*EXP(-0.19*Fperm_SI_Woolf2021!$E$9:$E$93)+63.1579*EXP(-0.19*BY$58))/(Fperm_SI_Woolf2021!$E$9:$E$93-BY$58))*(BY$58-Fperm_SI_Woolf2021!$E$9:$E$93)/10))),Fperm_SI_Woolf2021!$D$9:$D$93)*BY$57+INTERCEPT(Fperm_SI_Woolf2021!$F$9:$F$93*EXP(-Fperm_SI_Woolf2021!$I$9:$I$93*$C102*IF(BY$58=Fperm_SI_Woolf2021!$E$9:$E$93,1,EXP(LN((1.1*(Fperm_SI_Woolf2021!$E$9:$E$93-BY$58)-63.1579*EXP(-0.19*Fperm_SI_Woolf2021!$E$9:$E$93)+63.1579*EXP(-0.19*BY$58))/(Fperm_SI_Woolf2021!$E$9:$E$93-BY$58))*(BY$58-Fperm_SI_Woolf2021!$E$9:$E$93)/10))) + Fperm_SI_Woolf2021!$G$9:$G$93*EXP(-Fperm_SI_Woolf2021!$J$9:$J$93*$C102*IF(BY$58=Fperm_SI_Woolf2021!$E$9:$E$93,1,EXP(LN((1.1*(Fperm_SI_Woolf2021!$E$9:$E$93-BY$58)-63.1579*EXP(-0.19*Fperm_SI_Woolf2021!$E$9:$E$93)+63.1579*EXP(-0.19*BY$58))/(Fperm_SI_Woolf2021!$E$9:$E$93-BY$58))*(BY$58-Fperm_SI_Woolf2021!$E$9:$E$93)/10))) + Fperm_SI_Woolf2021!$H$9:$H$93*EXP(-Fperm_SI_Woolf2021!$K$9:$K$93*$C102*IF(BY$58=Fperm_SI_Woolf2021!$E$9:$E$93,1,EXP(LN((1.1*(Fperm_SI_Woolf2021!$E$9:$E$93-BY$58)-63.1579*EXP(-0.19*Fperm_SI_Woolf2021!$E$9:$E$93)+63.1579*EXP(-0.19*BY$58))/(Fperm_SI_Woolf2021!$E$9:$E$93-BY$58))*(BY$58-Fperm_SI_Woolf2021!$E$9:$E$93)/10))),Fperm_SI_Woolf2021!$D$9:$D$93))</f>
        <v>0.19134823054833588</v>
      </c>
      <c r="BZ102" s="51" cm="1">
        <f t="array" ref="BZ102">MIN(1,SLOPE(Fperm_SI_Woolf2021!$F$9:$F$93*EXP(-Fperm_SI_Woolf2021!$I$9:$I$93*$C102*IF(BZ$58=Fperm_SI_Woolf2021!$E$9:$E$93,1,EXP(LN((1.1*(Fperm_SI_Woolf2021!$E$9:$E$93-BZ$58)-63.1579*EXP(-0.19*Fperm_SI_Woolf2021!$E$9:$E$93)+63.1579*EXP(-0.19*BZ$58))/(Fperm_SI_Woolf2021!$E$9:$E$93-BZ$58))*(BZ$58-Fperm_SI_Woolf2021!$E$9:$E$93)/10))) + Fperm_SI_Woolf2021!$G$9:$G$93*EXP(-Fperm_SI_Woolf2021!$J$9:$J$93*$C102*IF(BZ$58=Fperm_SI_Woolf2021!$E$9:$E$93,1,EXP(LN((1.1*(Fperm_SI_Woolf2021!$E$9:$E$93-BZ$58)-63.1579*EXP(-0.19*Fperm_SI_Woolf2021!$E$9:$E$93)+63.1579*EXP(-0.19*BZ$58))/(Fperm_SI_Woolf2021!$E$9:$E$93-BZ$58))*(BZ$58-Fperm_SI_Woolf2021!$E$9:$E$93)/10))) + Fperm_SI_Woolf2021!$H$9:$H$93*EXP(-Fperm_SI_Woolf2021!$K$9:$K$93*$C102*IF(BZ$58=Fperm_SI_Woolf2021!$E$9:$E$93,1,EXP(LN((1.1*(Fperm_SI_Woolf2021!$E$9:$E$93-BZ$58)-63.1579*EXP(-0.19*Fperm_SI_Woolf2021!$E$9:$E$93)+63.1579*EXP(-0.19*BZ$58))/(Fperm_SI_Woolf2021!$E$9:$E$93-BZ$58))*(BZ$58-Fperm_SI_Woolf2021!$E$9:$E$93)/10))),Fperm_SI_Woolf2021!$D$9:$D$93)*BZ$57+INTERCEPT(Fperm_SI_Woolf2021!$F$9:$F$93*EXP(-Fperm_SI_Woolf2021!$I$9:$I$93*$C102*IF(BZ$58=Fperm_SI_Woolf2021!$E$9:$E$93,1,EXP(LN((1.1*(Fperm_SI_Woolf2021!$E$9:$E$93-BZ$58)-63.1579*EXP(-0.19*Fperm_SI_Woolf2021!$E$9:$E$93)+63.1579*EXP(-0.19*BZ$58))/(Fperm_SI_Woolf2021!$E$9:$E$93-BZ$58))*(BZ$58-Fperm_SI_Woolf2021!$E$9:$E$93)/10))) + Fperm_SI_Woolf2021!$G$9:$G$93*EXP(-Fperm_SI_Woolf2021!$J$9:$J$93*$C102*IF(BZ$58=Fperm_SI_Woolf2021!$E$9:$E$93,1,EXP(LN((1.1*(Fperm_SI_Woolf2021!$E$9:$E$93-BZ$58)-63.1579*EXP(-0.19*Fperm_SI_Woolf2021!$E$9:$E$93)+63.1579*EXP(-0.19*BZ$58))/(Fperm_SI_Woolf2021!$E$9:$E$93-BZ$58))*(BZ$58-Fperm_SI_Woolf2021!$E$9:$E$93)/10))) + Fperm_SI_Woolf2021!$H$9:$H$93*EXP(-Fperm_SI_Woolf2021!$K$9:$K$93*$C102*IF(BZ$58=Fperm_SI_Woolf2021!$E$9:$E$93,1,EXP(LN((1.1*(Fperm_SI_Woolf2021!$E$9:$E$93-BZ$58)-63.1579*EXP(-0.19*Fperm_SI_Woolf2021!$E$9:$E$93)+63.1579*EXP(-0.19*BZ$58))/(Fperm_SI_Woolf2021!$E$9:$E$93-BZ$58))*(BZ$58-Fperm_SI_Woolf2021!$E$9:$E$93)/10))),Fperm_SI_Woolf2021!$D$9:$D$93))</f>
        <v>0.16920330177416004</v>
      </c>
    </row>
    <row r="103" spans="3:78" x14ac:dyDescent="0.2">
      <c r="C103" s="48">
        <v>430</v>
      </c>
      <c r="D103" s="51" cm="1">
        <f t="array" ref="D103">MIN(1,SLOPE(Fperm_SI_Woolf2021!$F$9:$F$93*EXP(-Fperm_SI_Woolf2021!$I$9:$I$93*$C103*IF(D$58=Fperm_SI_Woolf2021!$E$9:$E$93,1,EXP(LN((1.1*(Fperm_SI_Woolf2021!$E$9:$E$93-D$58)-63.1579*EXP(-0.19*Fperm_SI_Woolf2021!$E$9:$E$93)+63.1579*EXP(-0.19*D$58))/(Fperm_SI_Woolf2021!$E$9:$E$93-D$58))*(D$58-Fperm_SI_Woolf2021!$E$9:$E$93)/10))) + Fperm_SI_Woolf2021!$G$9:$G$93*EXP(-Fperm_SI_Woolf2021!$J$9:$J$93*$C103*IF(D$58=Fperm_SI_Woolf2021!$E$9:$E$93,1,EXP(LN((1.1*(Fperm_SI_Woolf2021!$E$9:$E$93-D$58)-63.1579*EXP(-0.19*Fperm_SI_Woolf2021!$E$9:$E$93)+63.1579*EXP(-0.19*D$58))/(Fperm_SI_Woolf2021!$E$9:$E$93-D$58))*(D$58-Fperm_SI_Woolf2021!$E$9:$E$93)/10))) + Fperm_SI_Woolf2021!$H$9:$H$93*EXP(-Fperm_SI_Woolf2021!$K$9:$K$93*$C103*IF(D$58=Fperm_SI_Woolf2021!$E$9:$E$93,1,EXP(LN((1.1*(Fperm_SI_Woolf2021!$E$9:$E$93-D$58)-63.1579*EXP(-0.19*Fperm_SI_Woolf2021!$E$9:$E$93)+63.1579*EXP(-0.19*D$58))/(Fperm_SI_Woolf2021!$E$9:$E$93-D$58))*(D$58-Fperm_SI_Woolf2021!$E$9:$E$93)/10))),Fperm_SI_Woolf2021!$D$9:$D$93)*D$57+INTERCEPT(Fperm_SI_Woolf2021!$F$9:$F$93*EXP(-Fperm_SI_Woolf2021!$I$9:$I$93*$C103*IF(D$58=Fperm_SI_Woolf2021!$E$9:$E$93,1,EXP(LN((1.1*(Fperm_SI_Woolf2021!$E$9:$E$93-D$58)-63.1579*EXP(-0.19*Fperm_SI_Woolf2021!$E$9:$E$93)+63.1579*EXP(-0.19*D$58))/(Fperm_SI_Woolf2021!$E$9:$E$93-D$58))*(D$58-Fperm_SI_Woolf2021!$E$9:$E$93)/10))) + Fperm_SI_Woolf2021!$G$9:$G$93*EXP(-Fperm_SI_Woolf2021!$J$9:$J$93*$C103*IF(D$58=Fperm_SI_Woolf2021!$E$9:$E$93,1,EXP(LN((1.1*(Fperm_SI_Woolf2021!$E$9:$E$93-D$58)-63.1579*EXP(-0.19*Fperm_SI_Woolf2021!$E$9:$E$93)+63.1579*EXP(-0.19*D$58))/(Fperm_SI_Woolf2021!$E$9:$E$93-D$58))*(D$58-Fperm_SI_Woolf2021!$E$9:$E$93)/10))) + Fperm_SI_Woolf2021!$H$9:$H$93*EXP(-Fperm_SI_Woolf2021!$K$9:$K$93*$C103*IF(D$58=Fperm_SI_Woolf2021!$E$9:$E$93,1,EXP(LN((1.1*(Fperm_SI_Woolf2021!$E$9:$E$93-D$58)-63.1579*EXP(-0.19*Fperm_SI_Woolf2021!$E$9:$E$93)+63.1579*EXP(-0.19*D$58))/(Fperm_SI_Woolf2021!$E$9:$E$93-D$58))*(D$58-Fperm_SI_Woolf2021!$E$9:$E$93)/10))),Fperm_SI_Woolf2021!$D$9:$D$93))</f>
        <v>0.98669445671587497</v>
      </c>
      <c r="E103" s="51" cm="1">
        <f t="array" ref="E103">MIN(1,SLOPE(Fperm_SI_Woolf2021!$F$9:$F$93*EXP(-Fperm_SI_Woolf2021!$I$9:$I$93*$C103*IF(E$58=Fperm_SI_Woolf2021!$E$9:$E$93,1,EXP(LN((1.1*(Fperm_SI_Woolf2021!$E$9:$E$93-E$58)-63.1579*EXP(-0.19*Fperm_SI_Woolf2021!$E$9:$E$93)+63.1579*EXP(-0.19*E$58))/(Fperm_SI_Woolf2021!$E$9:$E$93-E$58))*(E$58-Fperm_SI_Woolf2021!$E$9:$E$93)/10))) + Fperm_SI_Woolf2021!$G$9:$G$93*EXP(-Fperm_SI_Woolf2021!$J$9:$J$93*$C103*IF(E$58=Fperm_SI_Woolf2021!$E$9:$E$93,1,EXP(LN((1.1*(Fperm_SI_Woolf2021!$E$9:$E$93-E$58)-63.1579*EXP(-0.19*Fperm_SI_Woolf2021!$E$9:$E$93)+63.1579*EXP(-0.19*E$58))/(Fperm_SI_Woolf2021!$E$9:$E$93-E$58))*(E$58-Fperm_SI_Woolf2021!$E$9:$E$93)/10))) + Fperm_SI_Woolf2021!$H$9:$H$93*EXP(-Fperm_SI_Woolf2021!$K$9:$K$93*$C103*IF(E$58=Fperm_SI_Woolf2021!$E$9:$E$93,1,EXP(LN((1.1*(Fperm_SI_Woolf2021!$E$9:$E$93-E$58)-63.1579*EXP(-0.19*Fperm_SI_Woolf2021!$E$9:$E$93)+63.1579*EXP(-0.19*E$58))/(Fperm_SI_Woolf2021!$E$9:$E$93-E$58))*(E$58-Fperm_SI_Woolf2021!$E$9:$E$93)/10))),Fperm_SI_Woolf2021!$D$9:$D$93)*E$57+INTERCEPT(Fperm_SI_Woolf2021!$F$9:$F$93*EXP(-Fperm_SI_Woolf2021!$I$9:$I$93*$C103*IF(E$58=Fperm_SI_Woolf2021!$E$9:$E$93,1,EXP(LN((1.1*(Fperm_SI_Woolf2021!$E$9:$E$93-E$58)-63.1579*EXP(-0.19*Fperm_SI_Woolf2021!$E$9:$E$93)+63.1579*EXP(-0.19*E$58))/(Fperm_SI_Woolf2021!$E$9:$E$93-E$58))*(E$58-Fperm_SI_Woolf2021!$E$9:$E$93)/10))) + Fperm_SI_Woolf2021!$G$9:$G$93*EXP(-Fperm_SI_Woolf2021!$J$9:$J$93*$C103*IF(E$58=Fperm_SI_Woolf2021!$E$9:$E$93,1,EXP(LN((1.1*(Fperm_SI_Woolf2021!$E$9:$E$93-E$58)-63.1579*EXP(-0.19*Fperm_SI_Woolf2021!$E$9:$E$93)+63.1579*EXP(-0.19*E$58))/(Fperm_SI_Woolf2021!$E$9:$E$93-E$58))*(E$58-Fperm_SI_Woolf2021!$E$9:$E$93)/10))) + Fperm_SI_Woolf2021!$H$9:$H$93*EXP(-Fperm_SI_Woolf2021!$K$9:$K$93*$C103*IF(E$58=Fperm_SI_Woolf2021!$E$9:$E$93,1,EXP(LN((1.1*(Fperm_SI_Woolf2021!$E$9:$E$93-E$58)-63.1579*EXP(-0.19*Fperm_SI_Woolf2021!$E$9:$E$93)+63.1579*EXP(-0.19*E$58))/(Fperm_SI_Woolf2021!$E$9:$E$93-E$58))*(E$58-Fperm_SI_Woolf2021!$E$9:$E$93)/10))),Fperm_SI_Woolf2021!$D$9:$D$93))</f>
        <v>0.9546696169535186</v>
      </c>
      <c r="F103" s="51" cm="1">
        <f t="array" ref="F103">MIN(1,SLOPE(Fperm_SI_Woolf2021!$F$9:$F$93*EXP(-Fperm_SI_Woolf2021!$I$9:$I$93*$C103*IF(F$58=Fperm_SI_Woolf2021!$E$9:$E$93,1,EXP(LN((1.1*(Fperm_SI_Woolf2021!$E$9:$E$93-F$58)-63.1579*EXP(-0.19*Fperm_SI_Woolf2021!$E$9:$E$93)+63.1579*EXP(-0.19*F$58))/(Fperm_SI_Woolf2021!$E$9:$E$93-F$58))*(F$58-Fperm_SI_Woolf2021!$E$9:$E$93)/10))) + Fperm_SI_Woolf2021!$G$9:$G$93*EXP(-Fperm_SI_Woolf2021!$J$9:$J$93*$C103*IF(F$58=Fperm_SI_Woolf2021!$E$9:$E$93,1,EXP(LN((1.1*(Fperm_SI_Woolf2021!$E$9:$E$93-F$58)-63.1579*EXP(-0.19*Fperm_SI_Woolf2021!$E$9:$E$93)+63.1579*EXP(-0.19*F$58))/(Fperm_SI_Woolf2021!$E$9:$E$93-F$58))*(F$58-Fperm_SI_Woolf2021!$E$9:$E$93)/10))) + Fperm_SI_Woolf2021!$H$9:$H$93*EXP(-Fperm_SI_Woolf2021!$K$9:$K$93*$C103*IF(F$58=Fperm_SI_Woolf2021!$E$9:$E$93,1,EXP(LN((1.1*(Fperm_SI_Woolf2021!$E$9:$E$93-F$58)-63.1579*EXP(-0.19*Fperm_SI_Woolf2021!$E$9:$E$93)+63.1579*EXP(-0.19*F$58))/(Fperm_SI_Woolf2021!$E$9:$E$93-F$58))*(F$58-Fperm_SI_Woolf2021!$E$9:$E$93)/10))),Fperm_SI_Woolf2021!$D$9:$D$93)*F$57+INTERCEPT(Fperm_SI_Woolf2021!$F$9:$F$93*EXP(-Fperm_SI_Woolf2021!$I$9:$I$93*$C103*IF(F$58=Fperm_SI_Woolf2021!$E$9:$E$93,1,EXP(LN((1.1*(Fperm_SI_Woolf2021!$E$9:$E$93-F$58)-63.1579*EXP(-0.19*Fperm_SI_Woolf2021!$E$9:$E$93)+63.1579*EXP(-0.19*F$58))/(Fperm_SI_Woolf2021!$E$9:$E$93-F$58))*(F$58-Fperm_SI_Woolf2021!$E$9:$E$93)/10))) + Fperm_SI_Woolf2021!$G$9:$G$93*EXP(-Fperm_SI_Woolf2021!$J$9:$J$93*$C103*IF(F$58=Fperm_SI_Woolf2021!$E$9:$E$93,1,EXP(LN((1.1*(Fperm_SI_Woolf2021!$E$9:$E$93-F$58)-63.1579*EXP(-0.19*Fperm_SI_Woolf2021!$E$9:$E$93)+63.1579*EXP(-0.19*F$58))/(Fperm_SI_Woolf2021!$E$9:$E$93-F$58))*(F$58-Fperm_SI_Woolf2021!$E$9:$E$93)/10))) + Fperm_SI_Woolf2021!$H$9:$H$93*EXP(-Fperm_SI_Woolf2021!$K$9:$K$93*$C103*IF(F$58=Fperm_SI_Woolf2021!$E$9:$E$93,1,EXP(LN((1.1*(Fperm_SI_Woolf2021!$E$9:$E$93-F$58)-63.1579*EXP(-0.19*Fperm_SI_Woolf2021!$E$9:$E$93)+63.1579*EXP(-0.19*F$58))/(Fperm_SI_Woolf2021!$E$9:$E$93-F$58))*(F$58-Fperm_SI_Woolf2021!$E$9:$E$93)/10))),Fperm_SI_Woolf2021!$D$9:$D$93))</f>
        <v>0.92264477719116234</v>
      </c>
      <c r="G103" s="51" cm="1">
        <f t="array" ref="G103">MIN(1,SLOPE(Fperm_SI_Woolf2021!$F$9:$F$93*EXP(-Fperm_SI_Woolf2021!$I$9:$I$93*$C103*IF(G$58=Fperm_SI_Woolf2021!$E$9:$E$93,1,EXP(LN((1.1*(Fperm_SI_Woolf2021!$E$9:$E$93-G$58)-63.1579*EXP(-0.19*Fperm_SI_Woolf2021!$E$9:$E$93)+63.1579*EXP(-0.19*G$58))/(Fperm_SI_Woolf2021!$E$9:$E$93-G$58))*(G$58-Fperm_SI_Woolf2021!$E$9:$E$93)/10))) + Fperm_SI_Woolf2021!$G$9:$G$93*EXP(-Fperm_SI_Woolf2021!$J$9:$J$93*$C103*IF(G$58=Fperm_SI_Woolf2021!$E$9:$E$93,1,EXP(LN((1.1*(Fperm_SI_Woolf2021!$E$9:$E$93-G$58)-63.1579*EXP(-0.19*Fperm_SI_Woolf2021!$E$9:$E$93)+63.1579*EXP(-0.19*G$58))/(Fperm_SI_Woolf2021!$E$9:$E$93-G$58))*(G$58-Fperm_SI_Woolf2021!$E$9:$E$93)/10))) + Fperm_SI_Woolf2021!$H$9:$H$93*EXP(-Fperm_SI_Woolf2021!$K$9:$K$93*$C103*IF(G$58=Fperm_SI_Woolf2021!$E$9:$E$93,1,EXP(LN((1.1*(Fperm_SI_Woolf2021!$E$9:$E$93-G$58)-63.1579*EXP(-0.19*Fperm_SI_Woolf2021!$E$9:$E$93)+63.1579*EXP(-0.19*G$58))/(Fperm_SI_Woolf2021!$E$9:$E$93-G$58))*(G$58-Fperm_SI_Woolf2021!$E$9:$E$93)/10))),Fperm_SI_Woolf2021!$D$9:$D$93)*G$57+INTERCEPT(Fperm_SI_Woolf2021!$F$9:$F$93*EXP(-Fperm_SI_Woolf2021!$I$9:$I$93*$C103*IF(G$58=Fperm_SI_Woolf2021!$E$9:$E$93,1,EXP(LN((1.1*(Fperm_SI_Woolf2021!$E$9:$E$93-G$58)-63.1579*EXP(-0.19*Fperm_SI_Woolf2021!$E$9:$E$93)+63.1579*EXP(-0.19*G$58))/(Fperm_SI_Woolf2021!$E$9:$E$93-G$58))*(G$58-Fperm_SI_Woolf2021!$E$9:$E$93)/10))) + Fperm_SI_Woolf2021!$G$9:$G$93*EXP(-Fperm_SI_Woolf2021!$J$9:$J$93*$C103*IF(G$58=Fperm_SI_Woolf2021!$E$9:$E$93,1,EXP(LN((1.1*(Fperm_SI_Woolf2021!$E$9:$E$93-G$58)-63.1579*EXP(-0.19*Fperm_SI_Woolf2021!$E$9:$E$93)+63.1579*EXP(-0.19*G$58))/(Fperm_SI_Woolf2021!$E$9:$E$93-G$58))*(G$58-Fperm_SI_Woolf2021!$E$9:$E$93)/10))) + Fperm_SI_Woolf2021!$H$9:$H$93*EXP(-Fperm_SI_Woolf2021!$K$9:$K$93*$C103*IF(G$58=Fperm_SI_Woolf2021!$E$9:$E$93,1,EXP(LN((1.1*(Fperm_SI_Woolf2021!$E$9:$E$93-G$58)-63.1579*EXP(-0.19*Fperm_SI_Woolf2021!$E$9:$E$93)+63.1579*EXP(-0.19*G$58))/(Fperm_SI_Woolf2021!$E$9:$E$93-G$58))*(G$58-Fperm_SI_Woolf2021!$E$9:$E$93)/10))),Fperm_SI_Woolf2021!$D$9:$D$93))</f>
        <v>0.89061993742880596</v>
      </c>
      <c r="H103" s="51" cm="1">
        <f t="array" ref="H103">MIN(1,SLOPE(Fperm_SI_Woolf2021!$F$9:$F$93*EXP(-Fperm_SI_Woolf2021!$I$9:$I$93*$C103*IF(H$58=Fperm_SI_Woolf2021!$E$9:$E$93,1,EXP(LN((1.1*(Fperm_SI_Woolf2021!$E$9:$E$93-H$58)-63.1579*EXP(-0.19*Fperm_SI_Woolf2021!$E$9:$E$93)+63.1579*EXP(-0.19*H$58))/(Fperm_SI_Woolf2021!$E$9:$E$93-H$58))*(H$58-Fperm_SI_Woolf2021!$E$9:$E$93)/10))) + Fperm_SI_Woolf2021!$G$9:$G$93*EXP(-Fperm_SI_Woolf2021!$J$9:$J$93*$C103*IF(H$58=Fperm_SI_Woolf2021!$E$9:$E$93,1,EXP(LN((1.1*(Fperm_SI_Woolf2021!$E$9:$E$93-H$58)-63.1579*EXP(-0.19*Fperm_SI_Woolf2021!$E$9:$E$93)+63.1579*EXP(-0.19*H$58))/(Fperm_SI_Woolf2021!$E$9:$E$93-H$58))*(H$58-Fperm_SI_Woolf2021!$E$9:$E$93)/10))) + Fperm_SI_Woolf2021!$H$9:$H$93*EXP(-Fperm_SI_Woolf2021!$K$9:$K$93*$C103*IF(H$58=Fperm_SI_Woolf2021!$E$9:$E$93,1,EXP(LN((1.1*(Fperm_SI_Woolf2021!$E$9:$E$93-H$58)-63.1579*EXP(-0.19*Fperm_SI_Woolf2021!$E$9:$E$93)+63.1579*EXP(-0.19*H$58))/(Fperm_SI_Woolf2021!$E$9:$E$93-H$58))*(H$58-Fperm_SI_Woolf2021!$E$9:$E$93)/10))),Fperm_SI_Woolf2021!$D$9:$D$93)*H$57+INTERCEPT(Fperm_SI_Woolf2021!$F$9:$F$93*EXP(-Fperm_SI_Woolf2021!$I$9:$I$93*$C103*IF(H$58=Fperm_SI_Woolf2021!$E$9:$E$93,1,EXP(LN((1.1*(Fperm_SI_Woolf2021!$E$9:$E$93-H$58)-63.1579*EXP(-0.19*Fperm_SI_Woolf2021!$E$9:$E$93)+63.1579*EXP(-0.19*H$58))/(Fperm_SI_Woolf2021!$E$9:$E$93-H$58))*(H$58-Fperm_SI_Woolf2021!$E$9:$E$93)/10))) + Fperm_SI_Woolf2021!$G$9:$G$93*EXP(-Fperm_SI_Woolf2021!$J$9:$J$93*$C103*IF(H$58=Fperm_SI_Woolf2021!$E$9:$E$93,1,EXP(LN((1.1*(Fperm_SI_Woolf2021!$E$9:$E$93-H$58)-63.1579*EXP(-0.19*Fperm_SI_Woolf2021!$E$9:$E$93)+63.1579*EXP(-0.19*H$58))/(Fperm_SI_Woolf2021!$E$9:$E$93-H$58))*(H$58-Fperm_SI_Woolf2021!$E$9:$E$93)/10))) + Fperm_SI_Woolf2021!$H$9:$H$93*EXP(-Fperm_SI_Woolf2021!$K$9:$K$93*$C103*IF(H$58=Fperm_SI_Woolf2021!$E$9:$E$93,1,EXP(LN((1.1*(Fperm_SI_Woolf2021!$E$9:$E$93-H$58)-63.1579*EXP(-0.19*Fperm_SI_Woolf2021!$E$9:$E$93)+63.1579*EXP(-0.19*H$58))/(Fperm_SI_Woolf2021!$E$9:$E$93-H$58))*(H$58-Fperm_SI_Woolf2021!$E$9:$E$93)/10))),Fperm_SI_Woolf2021!$D$9:$D$93))</f>
        <v>0.8585950976664497</v>
      </c>
      <c r="I103" s="51" cm="1">
        <f t="array" ref="I103">MIN(1,SLOPE(Fperm_SI_Woolf2021!$F$9:$F$93*EXP(-Fperm_SI_Woolf2021!$I$9:$I$93*$C103*IF(I$58=Fperm_SI_Woolf2021!$E$9:$E$93,1,EXP(LN((1.1*(Fperm_SI_Woolf2021!$E$9:$E$93-I$58)-63.1579*EXP(-0.19*Fperm_SI_Woolf2021!$E$9:$E$93)+63.1579*EXP(-0.19*I$58))/(Fperm_SI_Woolf2021!$E$9:$E$93-I$58))*(I$58-Fperm_SI_Woolf2021!$E$9:$E$93)/10))) + Fperm_SI_Woolf2021!$G$9:$G$93*EXP(-Fperm_SI_Woolf2021!$J$9:$J$93*$C103*IF(I$58=Fperm_SI_Woolf2021!$E$9:$E$93,1,EXP(LN((1.1*(Fperm_SI_Woolf2021!$E$9:$E$93-I$58)-63.1579*EXP(-0.19*Fperm_SI_Woolf2021!$E$9:$E$93)+63.1579*EXP(-0.19*I$58))/(Fperm_SI_Woolf2021!$E$9:$E$93-I$58))*(I$58-Fperm_SI_Woolf2021!$E$9:$E$93)/10))) + Fperm_SI_Woolf2021!$H$9:$H$93*EXP(-Fperm_SI_Woolf2021!$K$9:$K$93*$C103*IF(I$58=Fperm_SI_Woolf2021!$E$9:$E$93,1,EXP(LN((1.1*(Fperm_SI_Woolf2021!$E$9:$E$93-I$58)-63.1579*EXP(-0.19*Fperm_SI_Woolf2021!$E$9:$E$93)+63.1579*EXP(-0.19*I$58))/(Fperm_SI_Woolf2021!$E$9:$E$93-I$58))*(I$58-Fperm_SI_Woolf2021!$E$9:$E$93)/10))),Fperm_SI_Woolf2021!$D$9:$D$93)*I$57+INTERCEPT(Fperm_SI_Woolf2021!$F$9:$F$93*EXP(-Fperm_SI_Woolf2021!$I$9:$I$93*$C103*IF(I$58=Fperm_SI_Woolf2021!$E$9:$E$93,1,EXP(LN((1.1*(Fperm_SI_Woolf2021!$E$9:$E$93-I$58)-63.1579*EXP(-0.19*Fperm_SI_Woolf2021!$E$9:$E$93)+63.1579*EXP(-0.19*I$58))/(Fperm_SI_Woolf2021!$E$9:$E$93-I$58))*(I$58-Fperm_SI_Woolf2021!$E$9:$E$93)/10))) + Fperm_SI_Woolf2021!$G$9:$G$93*EXP(-Fperm_SI_Woolf2021!$J$9:$J$93*$C103*IF(I$58=Fperm_SI_Woolf2021!$E$9:$E$93,1,EXP(LN((1.1*(Fperm_SI_Woolf2021!$E$9:$E$93-I$58)-63.1579*EXP(-0.19*Fperm_SI_Woolf2021!$E$9:$E$93)+63.1579*EXP(-0.19*I$58))/(Fperm_SI_Woolf2021!$E$9:$E$93-I$58))*(I$58-Fperm_SI_Woolf2021!$E$9:$E$93)/10))) + Fperm_SI_Woolf2021!$H$9:$H$93*EXP(-Fperm_SI_Woolf2021!$K$9:$K$93*$C103*IF(I$58=Fperm_SI_Woolf2021!$E$9:$E$93,1,EXP(LN((1.1*(Fperm_SI_Woolf2021!$E$9:$E$93-I$58)-63.1579*EXP(-0.19*Fperm_SI_Woolf2021!$E$9:$E$93)+63.1579*EXP(-0.19*I$58))/(Fperm_SI_Woolf2021!$E$9:$E$93-I$58))*(I$58-Fperm_SI_Woolf2021!$E$9:$E$93)/10))),Fperm_SI_Woolf2021!$D$9:$D$93))</f>
        <v>0.82657025790409333</v>
      </c>
      <c r="J103" s="51" cm="1">
        <f t="array" ref="J103">MIN(1,SLOPE(Fperm_SI_Woolf2021!$F$9:$F$93*EXP(-Fperm_SI_Woolf2021!$I$9:$I$93*$C103*IF(J$58=Fperm_SI_Woolf2021!$E$9:$E$93,1,EXP(LN((1.1*(Fperm_SI_Woolf2021!$E$9:$E$93-J$58)-63.1579*EXP(-0.19*Fperm_SI_Woolf2021!$E$9:$E$93)+63.1579*EXP(-0.19*J$58))/(Fperm_SI_Woolf2021!$E$9:$E$93-J$58))*(J$58-Fperm_SI_Woolf2021!$E$9:$E$93)/10))) + Fperm_SI_Woolf2021!$G$9:$G$93*EXP(-Fperm_SI_Woolf2021!$J$9:$J$93*$C103*IF(J$58=Fperm_SI_Woolf2021!$E$9:$E$93,1,EXP(LN((1.1*(Fperm_SI_Woolf2021!$E$9:$E$93-J$58)-63.1579*EXP(-0.19*Fperm_SI_Woolf2021!$E$9:$E$93)+63.1579*EXP(-0.19*J$58))/(Fperm_SI_Woolf2021!$E$9:$E$93-J$58))*(J$58-Fperm_SI_Woolf2021!$E$9:$E$93)/10))) + Fperm_SI_Woolf2021!$H$9:$H$93*EXP(-Fperm_SI_Woolf2021!$K$9:$K$93*$C103*IF(J$58=Fperm_SI_Woolf2021!$E$9:$E$93,1,EXP(LN((1.1*(Fperm_SI_Woolf2021!$E$9:$E$93-J$58)-63.1579*EXP(-0.19*Fperm_SI_Woolf2021!$E$9:$E$93)+63.1579*EXP(-0.19*J$58))/(Fperm_SI_Woolf2021!$E$9:$E$93-J$58))*(J$58-Fperm_SI_Woolf2021!$E$9:$E$93)/10))),Fperm_SI_Woolf2021!$D$9:$D$93)*J$57+INTERCEPT(Fperm_SI_Woolf2021!$F$9:$F$93*EXP(-Fperm_SI_Woolf2021!$I$9:$I$93*$C103*IF(J$58=Fperm_SI_Woolf2021!$E$9:$E$93,1,EXP(LN((1.1*(Fperm_SI_Woolf2021!$E$9:$E$93-J$58)-63.1579*EXP(-0.19*Fperm_SI_Woolf2021!$E$9:$E$93)+63.1579*EXP(-0.19*J$58))/(Fperm_SI_Woolf2021!$E$9:$E$93-J$58))*(J$58-Fperm_SI_Woolf2021!$E$9:$E$93)/10))) + Fperm_SI_Woolf2021!$G$9:$G$93*EXP(-Fperm_SI_Woolf2021!$J$9:$J$93*$C103*IF(J$58=Fperm_SI_Woolf2021!$E$9:$E$93,1,EXP(LN((1.1*(Fperm_SI_Woolf2021!$E$9:$E$93-J$58)-63.1579*EXP(-0.19*Fperm_SI_Woolf2021!$E$9:$E$93)+63.1579*EXP(-0.19*J$58))/(Fperm_SI_Woolf2021!$E$9:$E$93-J$58))*(J$58-Fperm_SI_Woolf2021!$E$9:$E$93)/10))) + Fperm_SI_Woolf2021!$H$9:$H$93*EXP(-Fperm_SI_Woolf2021!$K$9:$K$93*$C103*IF(J$58=Fperm_SI_Woolf2021!$E$9:$E$93,1,EXP(LN((1.1*(Fperm_SI_Woolf2021!$E$9:$E$93-J$58)-63.1579*EXP(-0.19*Fperm_SI_Woolf2021!$E$9:$E$93)+63.1579*EXP(-0.19*J$58))/(Fperm_SI_Woolf2021!$E$9:$E$93-J$58))*(J$58-Fperm_SI_Woolf2021!$E$9:$E$93)/10))),Fperm_SI_Woolf2021!$D$9:$D$93))</f>
        <v>0.79454541814173707</v>
      </c>
      <c r="K103" s="51" cm="1">
        <f t="array" ref="K103">MIN(1,SLOPE(Fperm_SI_Woolf2021!$F$9:$F$93*EXP(-Fperm_SI_Woolf2021!$I$9:$I$93*$C103*IF(K$58=Fperm_SI_Woolf2021!$E$9:$E$93,1,EXP(LN((1.1*(Fperm_SI_Woolf2021!$E$9:$E$93-K$58)-63.1579*EXP(-0.19*Fperm_SI_Woolf2021!$E$9:$E$93)+63.1579*EXP(-0.19*K$58))/(Fperm_SI_Woolf2021!$E$9:$E$93-K$58))*(K$58-Fperm_SI_Woolf2021!$E$9:$E$93)/10))) + Fperm_SI_Woolf2021!$G$9:$G$93*EXP(-Fperm_SI_Woolf2021!$J$9:$J$93*$C103*IF(K$58=Fperm_SI_Woolf2021!$E$9:$E$93,1,EXP(LN((1.1*(Fperm_SI_Woolf2021!$E$9:$E$93-K$58)-63.1579*EXP(-0.19*Fperm_SI_Woolf2021!$E$9:$E$93)+63.1579*EXP(-0.19*K$58))/(Fperm_SI_Woolf2021!$E$9:$E$93-K$58))*(K$58-Fperm_SI_Woolf2021!$E$9:$E$93)/10))) + Fperm_SI_Woolf2021!$H$9:$H$93*EXP(-Fperm_SI_Woolf2021!$K$9:$K$93*$C103*IF(K$58=Fperm_SI_Woolf2021!$E$9:$E$93,1,EXP(LN((1.1*(Fperm_SI_Woolf2021!$E$9:$E$93-K$58)-63.1579*EXP(-0.19*Fperm_SI_Woolf2021!$E$9:$E$93)+63.1579*EXP(-0.19*K$58))/(Fperm_SI_Woolf2021!$E$9:$E$93-K$58))*(K$58-Fperm_SI_Woolf2021!$E$9:$E$93)/10))),Fperm_SI_Woolf2021!$D$9:$D$93)*K$57+INTERCEPT(Fperm_SI_Woolf2021!$F$9:$F$93*EXP(-Fperm_SI_Woolf2021!$I$9:$I$93*$C103*IF(K$58=Fperm_SI_Woolf2021!$E$9:$E$93,1,EXP(LN((1.1*(Fperm_SI_Woolf2021!$E$9:$E$93-K$58)-63.1579*EXP(-0.19*Fperm_SI_Woolf2021!$E$9:$E$93)+63.1579*EXP(-0.19*K$58))/(Fperm_SI_Woolf2021!$E$9:$E$93-K$58))*(K$58-Fperm_SI_Woolf2021!$E$9:$E$93)/10))) + Fperm_SI_Woolf2021!$G$9:$G$93*EXP(-Fperm_SI_Woolf2021!$J$9:$J$93*$C103*IF(K$58=Fperm_SI_Woolf2021!$E$9:$E$93,1,EXP(LN((1.1*(Fperm_SI_Woolf2021!$E$9:$E$93-K$58)-63.1579*EXP(-0.19*Fperm_SI_Woolf2021!$E$9:$E$93)+63.1579*EXP(-0.19*K$58))/(Fperm_SI_Woolf2021!$E$9:$E$93-K$58))*(K$58-Fperm_SI_Woolf2021!$E$9:$E$93)/10))) + Fperm_SI_Woolf2021!$H$9:$H$93*EXP(-Fperm_SI_Woolf2021!$K$9:$K$93*$C103*IF(K$58=Fperm_SI_Woolf2021!$E$9:$E$93,1,EXP(LN((1.1*(Fperm_SI_Woolf2021!$E$9:$E$93-K$58)-63.1579*EXP(-0.19*Fperm_SI_Woolf2021!$E$9:$E$93)+63.1579*EXP(-0.19*K$58))/(Fperm_SI_Woolf2021!$E$9:$E$93-K$58))*(K$58-Fperm_SI_Woolf2021!$E$9:$E$93)/10))),Fperm_SI_Woolf2021!$D$9:$D$93))</f>
        <v>0.7625205783793807</v>
      </c>
      <c r="L103" s="51" cm="1">
        <f t="array" ref="L103">MIN(1,SLOPE(Fperm_SI_Woolf2021!$F$9:$F$93*EXP(-Fperm_SI_Woolf2021!$I$9:$I$93*$C103*IF(L$58=Fperm_SI_Woolf2021!$E$9:$E$93,1,EXP(LN((1.1*(Fperm_SI_Woolf2021!$E$9:$E$93-L$58)-63.1579*EXP(-0.19*Fperm_SI_Woolf2021!$E$9:$E$93)+63.1579*EXP(-0.19*L$58))/(Fperm_SI_Woolf2021!$E$9:$E$93-L$58))*(L$58-Fperm_SI_Woolf2021!$E$9:$E$93)/10))) + Fperm_SI_Woolf2021!$G$9:$G$93*EXP(-Fperm_SI_Woolf2021!$J$9:$J$93*$C103*IF(L$58=Fperm_SI_Woolf2021!$E$9:$E$93,1,EXP(LN((1.1*(Fperm_SI_Woolf2021!$E$9:$E$93-L$58)-63.1579*EXP(-0.19*Fperm_SI_Woolf2021!$E$9:$E$93)+63.1579*EXP(-0.19*L$58))/(Fperm_SI_Woolf2021!$E$9:$E$93-L$58))*(L$58-Fperm_SI_Woolf2021!$E$9:$E$93)/10))) + Fperm_SI_Woolf2021!$H$9:$H$93*EXP(-Fperm_SI_Woolf2021!$K$9:$K$93*$C103*IF(L$58=Fperm_SI_Woolf2021!$E$9:$E$93,1,EXP(LN((1.1*(Fperm_SI_Woolf2021!$E$9:$E$93-L$58)-63.1579*EXP(-0.19*Fperm_SI_Woolf2021!$E$9:$E$93)+63.1579*EXP(-0.19*L$58))/(Fperm_SI_Woolf2021!$E$9:$E$93-L$58))*(L$58-Fperm_SI_Woolf2021!$E$9:$E$93)/10))),Fperm_SI_Woolf2021!$D$9:$D$93)*L$57+INTERCEPT(Fperm_SI_Woolf2021!$F$9:$F$93*EXP(-Fperm_SI_Woolf2021!$I$9:$I$93*$C103*IF(L$58=Fperm_SI_Woolf2021!$E$9:$E$93,1,EXP(LN((1.1*(Fperm_SI_Woolf2021!$E$9:$E$93-L$58)-63.1579*EXP(-0.19*Fperm_SI_Woolf2021!$E$9:$E$93)+63.1579*EXP(-0.19*L$58))/(Fperm_SI_Woolf2021!$E$9:$E$93-L$58))*(L$58-Fperm_SI_Woolf2021!$E$9:$E$93)/10))) + Fperm_SI_Woolf2021!$G$9:$G$93*EXP(-Fperm_SI_Woolf2021!$J$9:$J$93*$C103*IF(L$58=Fperm_SI_Woolf2021!$E$9:$E$93,1,EXP(LN((1.1*(Fperm_SI_Woolf2021!$E$9:$E$93-L$58)-63.1579*EXP(-0.19*Fperm_SI_Woolf2021!$E$9:$E$93)+63.1579*EXP(-0.19*L$58))/(Fperm_SI_Woolf2021!$E$9:$E$93-L$58))*(L$58-Fperm_SI_Woolf2021!$E$9:$E$93)/10))) + Fperm_SI_Woolf2021!$H$9:$H$93*EXP(-Fperm_SI_Woolf2021!$K$9:$K$93*$C103*IF(L$58=Fperm_SI_Woolf2021!$E$9:$E$93,1,EXP(LN((1.1*(Fperm_SI_Woolf2021!$E$9:$E$93-L$58)-63.1579*EXP(-0.19*Fperm_SI_Woolf2021!$E$9:$E$93)+63.1579*EXP(-0.19*L$58))/(Fperm_SI_Woolf2021!$E$9:$E$93-L$58))*(L$58-Fperm_SI_Woolf2021!$E$9:$E$93)/10))),Fperm_SI_Woolf2021!$D$9:$D$93))</f>
        <v>0.73049573861702444</v>
      </c>
      <c r="M103" s="51" cm="1">
        <f t="array" ref="M103">MIN(1,SLOPE(Fperm_SI_Woolf2021!$F$9:$F$93*EXP(-Fperm_SI_Woolf2021!$I$9:$I$93*$C103*IF(M$58=Fperm_SI_Woolf2021!$E$9:$E$93,1,EXP(LN((1.1*(Fperm_SI_Woolf2021!$E$9:$E$93-M$58)-63.1579*EXP(-0.19*Fperm_SI_Woolf2021!$E$9:$E$93)+63.1579*EXP(-0.19*M$58))/(Fperm_SI_Woolf2021!$E$9:$E$93-M$58))*(M$58-Fperm_SI_Woolf2021!$E$9:$E$93)/10))) + Fperm_SI_Woolf2021!$G$9:$G$93*EXP(-Fperm_SI_Woolf2021!$J$9:$J$93*$C103*IF(M$58=Fperm_SI_Woolf2021!$E$9:$E$93,1,EXP(LN((1.1*(Fperm_SI_Woolf2021!$E$9:$E$93-M$58)-63.1579*EXP(-0.19*Fperm_SI_Woolf2021!$E$9:$E$93)+63.1579*EXP(-0.19*M$58))/(Fperm_SI_Woolf2021!$E$9:$E$93-M$58))*(M$58-Fperm_SI_Woolf2021!$E$9:$E$93)/10))) + Fperm_SI_Woolf2021!$H$9:$H$93*EXP(-Fperm_SI_Woolf2021!$K$9:$K$93*$C103*IF(M$58=Fperm_SI_Woolf2021!$E$9:$E$93,1,EXP(LN((1.1*(Fperm_SI_Woolf2021!$E$9:$E$93-M$58)-63.1579*EXP(-0.19*Fperm_SI_Woolf2021!$E$9:$E$93)+63.1579*EXP(-0.19*M$58))/(Fperm_SI_Woolf2021!$E$9:$E$93-M$58))*(M$58-Fperm_SI_Woolf2021!$E$9:$E$93)/10))),Fperm_SI_Woolf2021!$D$9:$D$93)*M$57+INTERCEPT(Fperm_SI_Woolf2021!$F$9:$F$93*EXP(-Fperm_SI_Woolf2021!$I$9:$I$93*$C103*IF(M$58=Fperm_SI_Woolf2021!$E$9:$E$93,1,EXP(LN((1.1*(Fperm_SI_Woolf2021!$E$9:$E$93-M$58)-63.1579*EXP(-0.19*Fperm_SI_Woolf2021!$E$9:$E$93)+63.1579*EXP(-0.19*M$58))/(Fperm_SI_Woolf2021!$E$9:$E$93-M$58))*(M$58-Fperm_SI_Woolf2021!$E$9:$E$93)/10))) + Fperm_SI_Woolf2021!$G$9:$G$93*EXP(-Fperm_SI_Woolf2021!$J$9:$J$93*$C103*IF(M$58=Fperm_SI_Woolf2021!$E$9:$E$93,1,EXP(LN((1.1*(Fperm_SI_Woolf2021!$E$9:$E$93-M$58)-63.1579*EXP(-0.19*Fperm_SI_Woolf2021!$E$9:$E$93)+63.1579*EXP(-0.19*M$58))/(Fperm_SI_Woolf2021!$E$9:$E$93-M$58))*(M$58-Fperm_SI_Woolf2021!$E$9:$E$93)/10))) + Fperm_SI_Woolf2021!$H$9:$H$93*EXP(-Fperm_SI_Woolf2021!$K$9:$K$93*$C103*IF(M$58=Fperm_SI_Woolf2021!$E$9:$E$93,1,EXP(LN((1.1*(Fperm_SI_Woolf2021!$E$9:$E$93-M$58)-63.1579*EXP(-0.19*Fperm_SI_Woolf2021!$E$9:$E$93)+63.1579*EXP(-0.19*M$58))/(Fperm_SI_Woolf2021!$E$9:$E$93-M$58))*(M$58-Fperm_SI_Woolf2021!$E$9:$E$93)/10))),Fperm_SI_Woolf2021!$D$9:$D$93))</f>
        <v>0.69847089885466818</v>
      </c>
      <c r="N103" s="51" cm="1">
        <f t="array" ref="N103">MIN(1,SLOPE(Fperm_SI_Woolf2021!$F$9:$F$93*EXP(-Fperm_SI_Woolf2021!$I$9:$I$93*$C103*IF(N$58=Fperm_SI_Woolf2021!$E$9:$E$93,1,EXP(LN((1.1*(Fperm_SI_Woolf2021!$E$9:$E$93-N$58)-63.1579*EXP(-0.19*Fperm_SI_Woolf2021!$E$9:$E$93)+63.1579*EXP(-0.19*N$58))/(Fperm_SI_Woolf2021!$E$9:$E$93-N$58))*(N$58-Fperm_SI_Woolf2021!$E$9:$E$93)/10))) + Fperm_SI_Woolf2021!$G$9:$G$93*EXP(-Fperm_SI_Woolf2021!$J$9:$J$93*$C103*IF(N$58=Fperm_SI_Woolf2021!$E$9:$E$93,1,EXP(LN((1.1*(Fperm_SI_Woolf2021!$E$9:$E$93-N$58)-63.1579*EXP(-0.19*Fperm_SI_Woolf2021!$E$9:$E$93)+63.1579*EXP(-0.19*N$58))/(Fperm_SI_Woolf2021!$E$9:$E$93-N$58))*(N$58-Fperm_SI_Woolf2021!$E$9:$E$93)/10))) + Fperm_SI_Woolf2021!$H$9:$H$93*EXP(-Fperm_SI_Woolf2021!$K$9:$K$93*$C103*IF(N$58=Fperm_SI_Woolf2021!$E$9:$E$93,1,EXP(LN((1.1*(Fperm_SI_Woolf2021!$E$9:$E$93-N$58)-63.1579*EXP(-0.19*Fperm_SI_Woolf2021!$E$9:$E$93)+63.1579*EXP(-0.19*N$58))/(Fperm_SI_Woolf2021!$E$9:$E$93-N$58))*(N$58-Fperm_SI_Woolf2021!$E$9:$E$93)/10))),Fperm_SI_Woolf2021!$D$9:$D$93)*N$57+INTERCEPT(Fperm_SI_Woolf2021!$F$9:$F$93*EXP(-Fperm_SI_Woolf2021!$I$9:$I$93*$C103*IF(N$58=Fperm_SI_Woolf2021!$E$9:$E$93,1,EXP(LN((1.1*(Fperm_SI_Woolf2021!$E$9:$E$93-N$58)-63.1579*EXP(-0.19*Fperm_SI_Woolf2021!$E$9:$E$93)+63.1579*EXP(-0.19*N$58))/(Fperm_SI_Woolf2021!$E$9:$E$93-N$58))*(N$58-Fperm_SI_Woolf2021!$E$9:$E$93)/10))) + Fperm_SI_Woolf2021!$G$9:$G$93*EXP(-Fperm_SI_Woolf2021!$J$9:$J$93*$C103*IF(N$58=Fperm_SI_Woolf2021!$E$9:$E$93,1,EXP(LN((1.1*(Fperm_SI_Woolf2021!$E$9:$E$93-N$58)-63.1579*EXP(-0.19*Fperm_SI_Woolf2021!$E$9:$E$93)+63.1579*EXP(-0.19*N$58))/(Fperm_SI_Woolf2021!$E$9:$E$93-N$58))*(N$58-Fperm_SI_Woolf2021!$E$9:$E$93)/10))) + Fperm_SI_Woolf2021!$H$9:$H$93*EXP(-Fperm_SI_Woolf2021!$K$9:$K$93*$C103*IF(N$58=Fperm_SI_Woolf2021!$E$9:$E$93,1,EXP(LN((1.1*(Fperm_SI_Woolf2021!$E$9:$E$93-N$58)-63.1579*EXP(-0.19*Fperm_SI_Woolf2021!$E$9:$E$93)+63.1579*EXP(-0.19*N$58))/(Fperm_SI_Woolf2021!$E$9:$E$93-N$58))*(N$58-Fperm_SI_Woolf2021!$E$9:$E$93)/10))),Fperm_SI_Woolf2021!$D$9:$D$93))</f>
        <v>0.6664460590923118</v>
      </c>
      <c r="O103" s="51" cm="1">
        <f t="array" ref="O103">MIN(1,SLOPE(Fperm_SI_Woolf2021!$F$9:$F$93*EXP(-Fperm_SI_Woolf2021!$I$9:$I$93*$C103*IF(O$58=Fperm_SI_Woolf2021!$E$9:$E$93,1,EXP(LN((1.1*(Fperm_SI_Woolf2021!$E$9:$E$93-O$58)-63.1579*EXP(-0.19*Fperm_SI_Woolf2021!$E$9:$E$93)+63.1579*EXP(-0.19*O$58))/(Fperm_SI_Woolf2021!$E$9:$E$93-O$58))*(O$58-Fperm_SI_Woolf2021!$E$9:$E$93)/10))) + Fperm_SI_Woolf2021!$G$9:$G$93*EXP(-Fperm_SI_Woolf2021!$J$9:$J$93*$C103*IF(O$58=Fperm_SI_Woolf2021!$E$9:$E$93,1,EXP(LN((1.1*(Fperm_SI_Woolf2021!$E$9:$E$93-O$58)-63.1579*EXP(-0.19*Fperm_SI_Woolf2021!$E$9:$E$93)+63.1579*EXP(-0.19*O$58))/(Fperm_SI_Woolf2021!$E$9:$E$93-O$58))*(O$58-Fperm_SI_Woolf2021!$E$9:$E$93)/10))) + Fperm_SI_Woolf2021!$H$9:$H$93*EXP(-Fperm_SI_Woolf2021!$K$9:$K$93*$C103*IF(O$58=Fperm_SI_Woolf2021!$E$9:$E$93,1,EXP(LN((1.1*(Fperm_SI_Woolf2021!$E$9:$E$93-O$58)-63.1579*EXP(-0.19*Fperm_SI_Woolf2021!$E$9:$E$93)+63.1579*EXP(-0.19*O$58))/(Fperm_SI_Woolf2021!$E$9:$E$93-O$58))*(O$58-Fperm_SI_Woolf2021!$E$9:$E$93)/10))),Fperm_SI_Woolf2021!$D$9:$D$93)*O$57+INTERCEPT(Fperm_SI_Woolf2021!$F$9:$F$93*EXP(-Fperm_SI_Woolf2021!$I$9:$I$93*$C103*IF(O$58=Fperm_SI_Woolf2021!$E$9:$E$93,1,EXP(LN((1.1*(Fperm_SI_Woolf2021!$E$9:$E$93-O$58)-63.1579*EXP(-0.19*Fperm_SI_Woolf2021!$E$9:$E$93)+63.1579*EXP(-0.19*O$58))/(Fperm_SI_Woolf2021!$E$9:$E$93-O$58))*(O$58-Fperm_SI_Woolf2021!$E$9:$E$93)/10))) + Fperm_SI_Woolf2021!$G$9:$G$93*EXP(-Fperm_SI_Woolf2021!$J$9:$J$93*$C103*IF(O$58=Fperm_SI_Woolf2021!$E$9:$E$93,1,EXP(LN((1.1*(Fperm_SI_Woolf2021!$E$9:$E$93-O$58)-63.1579*EXP(-0.19*Fperm_SI_Woolf2021!$E$9:$E$93)+63.1579*EXP(-0.19*O$58))/(Fperm_SI_Woolf2021!$E$9:$E$93-O$58))*(O$58-Fperm_SI_Woolf2021!$E$9:$E$93)/10))) + Fperm_SI_Woolf2021!$H$9:$H$93*EXP(-Fperm_SI_Woolf2021!$K$9:$K$93*$C103*IF(O$58=Fperm_SI_Woolf2021!$E$9:$E$93,1,EXP(LN((1.1*(Fperm_SI_Woolf2021!$E$9:$E$93-O$58)-63.1579*EXP(-0.19*Fperm_SI_Woolf2021!$E$9:$E$93)+63.1579*EXP(-0.19*O$58))/(Fperm_SI_Woolf2021!$E$9:$E$93-O$58))*(O$58-Fperm_SI_Woolf2021!$E$9:$E$93)/10))),Fperm_SI_Woolf2021!$D$9:$D$93))</f>
        <v>0.63442121932995543</v>
      </c>
      <c r="P103" s="51" cm="1">
        <f t="array" ref="P103">MIN(1,SLOPE(Fperm_SI_Woolf2021!$F$9:$F$93*EXP(-Fperm_SI_Woolf2021!$I$9:$I$93*$C103*IF(P$58=Fperm_SI_Woolf2021!$E$9:$E$93,1,EXP(LN((1.1*(Fperm_SI_Woolf2021!$E$9:$E$93-P$58)-63.1579*EXP(-0.19*Fperm_SI_Woolf2021!$E$9:$E$93)+63.1579*EXP(-0.19*P$58))/(Fperm_SI_Woolf2021!$E$9:$E$93-P$58))*(P$58-Fperm_SI_Woolf2021!$E$9:$E$93)/10))) + Fperm_SI_Woolf2021!$G$9:$G$93*EXP(-Fperm_SI_Woolf2021!$J$9:$J$93*$C103*IF(P$58=Fperm_SI_Woolf2021!$E$9:$E$93,1,EXP(LN((1.1*(Fperm_SI_Woolf2021!$E$9:$E$93-P$58)-63.1579*EXP(-0.19*Fperm_SI_Woolf2021!$E$9:$E$93)+63.1579*EXP(-0.19*P$58))/(Fperm_SI_Woolf2021!$E$9:$E$93-P$58))*(P$58-Fperm_SI_Woolf2021!$E$9:$E$93)/10))) + Fperm_SI_Woolf2021!$H$9:$H$93*EXP(-Fperm_SI_Woolf2021!$K$9:$K$93*$C103*IF(P$58=Fperm_SI_Woolf2021!$E$9:$E$93,1,EXP(LN((1.1*(Fperm_SI_Woolf2021!$E$9:$E$93-P$58)-63.1579*EXP(-0.19*Fperm_SI_Woolf2021!$E$9:$E$93)+63.1579*EXP(-0.19*P$58))/(Fperm_SI_Woolf2021!$E$9:$E$93-P$58))*(P$58-Fperm_SI_Woolf2021!$E$9:$E$93)/10))),Fperm_SI_Woolf2021!$D$9:$D$93)*P$57+INTERCEPT(Fperm_SI_Woolf2021!$F$9:$F$93*EXP(-Fperm_SI_Woolf2021!$I$9:$I$93*$C103*IF(P$58=Fperm_SI_Woolf2021!$E$9:$E$93,1,EXP(LN((1.1*(Fperm_SI_Woolf2021!$E$9:$E$93-P$58)-63.1579*EXP(-0.19*Fperm_SI_Woolf2021!$E$9:$E$93)+63.1579*EXP(-0.19*P$58))/(Fperm_SI_Woolf2021!$E$9:$E$93-P$58))*(P$58-Fperm_SI_Woolf2021!$E$9:$E$93)/10))) + Fperm_SI_Woolf2021!$G$9:$G$93*EXP(-Fperm_SI_Woolf2021!$J$9:$J$93*$C103*IF(P$58=Fperm_SI_Woolf2021!$E$9:$E$93,1,EXP(LN((1.1*(Fperm_SI_Woolf2021!$E$9:$E$93-P$58)-63.1579*EXP(-0.19*Fperm_SI_Woolf2021!$E$9:$E$93)+63.1579*EXP(-0.19*P$58))/(Fperm_SI_Woolf2021!$E$9:$E$93-P$58))*(P$58-Fperm_SI_Woolf2021!$E$9:$E$93)/10))) + Fperm_SI_Woolf2021!$H$9:$H$93*EXP(-Fperm_SI_Woolf2021!$K$9:$K$93*$C103*IF(P$58=Fperm_SI_Woolf2021!$E$9:$E$93,1,EXP(LN((1.1*(Fperm_SI_Woolf2021!$E$9:$E$93-P$58)-63.1579*EXP(-0.19*Fperm_SI_Woolf2021!$E$9:$E$93)+63.1579*EXP(-0.19*P$58))/(Fperm_SI_Woolf2021!$E$9:$E$93-P$58))*(P$58-Fperm_SI_Woolf2021!$E$9:$E$93)/10))),Fperm_SI_Woolf2021!$D$9:$D$93))</f>
        <v>0.60239637956759917</v>
      </c>
      <c r="Q103" s="51" cm="1">
        <f t="array" ref="Q103">MIN(1,SLOPE(Fperm_SI_Woolf2021!$F$9:$F$93*EXP(-Fperm_SI_Woolf2021!$I$9:$I$93*$C103*IF(Q$58=Fperm_SI_Woolf2021!$E$9:$E$93,1,EXP(LN((1.1*(Fperm_SI_Woolf2021!$E$9:$E$93-Q$58)-63.1579*EXP(-0.19*Fperm_SI_Woolf2021!$E$9:$E$93)+63.1579*EXP(-0.19*Q$58))/(Fperm_SI_Woolf2021!$E$9:$E$93-Q$58))*(Q$58-Fperm_SI_Woolf2021!$E$9:$E$93)/10))) + Fperm_SI_Woolf2021!$G$9:$G$93*EXP(-Fperm_SI_Woolf2021!$J$9:$J$93*$C103*IF(Q$58=Fperm_SI_Woolf2021!$E$9:$E$93,1,EXP(LN((1.1*(Fperm_SI_Woolf2021!$E$9:$E$93-Q$58)-63.1579*EXP(-0.19*Fperm_SI_Woolf2021!$E$9:$E$93)+63.1579*EXP(-0.19*Q$58))/(Fperm_SI_Woolf2021!$E$9:$E$93-Q$58))*(Q$58-Fperm_SI_Woolf2021!$E$9:$E$93)/10))) + Fperm_SI_Woolf2021!$H$9:$H$93*EXP(-Fperm_SI_Woolf2021!$K$9:$K$93*$C103*IF(Q$58=Fperm_SI_Woolf2021!$E$9:$E$93,1,EXP(LN((1.1*(Fperm_SI_Woolf2021!$E$9:$E$93-Q$58)-63.1579*EXP(-0.19*Fperm_SI_Woolf2021!$E$9:$E$93)+63.1579*EXP(-0.19*Q$58))/(Fperm_SI_Woolf2021!$E$9:$E$93-Q$58))*(Q$58-Fperm_SI_Woolf2021!$E$9:$E$93)/10))),Fperm_SI_Woolf2021!$D$9:$D$93)*Q$57+INTERCEPT(Fperm_SI_Woolf2021!$F$9:$F$93*EXP(-Fperm_SI_Woolf2021!$I$9:$I$93*$C103*IF(Q$58=Fperm_SI_Woolf2021!$E$9:$E$93,1,EXP(LN((1.1*(Fperm_SI_Woolf2021!$E$9:$E$93-Q$58)-63.1579*EXP(-0.19*Fperm_SI_Woolf2021!$E$9:$E$93)+63.1579*EXP(-0.19*Q$58))/(Fperm_SI_Woolf2021!$E$9:$E$93-Q$58))*(Q$58-Fperm_SI_Woolf2021!$E$9:$E$93)/10))) + Fperm_SI_Woolf2021!$G$9:$G$93*EXP(-Fperm_SI_Woolf2021!$J$9:$J$93*$C103*IF(Q$58=Fperm_SI_Woolf2021!$E$9:$E$93,1,EXP(LN((1.1*(Fperm_SI_Woolf2021!$E$9:$E$93-Q$58)-63.1579*EXP(-0.19*Fperm_SI_Woolf2021!$E$9:$E$93)+63.1579*EXP(-0.19*Q$58))/(Fperm_SI_Woolf2021!$E$9:$E$93-Q$58))*(Q$58-Fperm_SI_Woolf2021!$E$9:$E$93)/10))) + Fperm_SI_Woolf2021!$H$9:$H$93*EXP(-Fperm_SI_Woolf2021!$K$9:$K$93*$C103*IF(Q$58=Fperm_SI_Woolf2021!$E$9:$E$93,1,EXP(LN((1.1*(Fperm_SI_Woolf2021!$E$9:$E$93-Q$58)-63.1579*EXP(-0.19*Fperm_SI_Woolf2021!$E$9:$E$93)+63.1579*EXP(-0.19*Q$58))/(Fperm_SI_Woolf2021!$E$9:$E$93-Q$58))*(Q$58-Fperm_SI_Woolf2021!$E$9:$E$93)/10))),Fperm_SI_Woolf2021!$D$9:$D$93))</f>
        <v>0.57037153980524291</v>
      </c>
      <c r="R103" s="51" cm="1">
        <f t="array" ref="R103">MIN(1,SLOPE(Fperm_SI_Woolf2021!$F$9:$F$93*EXP(-Fperm_SI_Woolf2021!$I$9:$I$93*$C103*IF(R$58=Fperm_SI_Woolf2021!$E$9:$E$93,1,EXP(LN((1.1*(Fperm_SI_Woolf2021!$E$9:$E$93-R$58)-63.1579*EXP(-0.19*Fperm_SI_Woolf2021!$E$9:$E$93)+63.1579*EXP(-0.19*R$58))/(Fperm_SI_Woolf2021!$E$9:$E$93-R$58))*(R$58-Fperm_SI_Woolf2021!$E$9:$E$93)/10))) + Fperm_SI_Woolf2021!$G$9:$G$93*EXP(-Fperm_SI_Woolf2021!$J$9:$J$93*$C103*IF(R$58=Fperm_SI_Woolf2021!$E$9:$E$93,1,EXP(LN((1.1*(Fperm_SI_Woolf2021!$E$9:$E$93-R$58)-63.1579*EXP(-0.19*Fperm_SI_Woolf2021!$E$9:$E$93)+63.1579*EXP(-0.19*R$58))/(Fperm_SI_Woolf2021!$E$9:$E$93-R$58))*(R$58-Fperm_SI_Woolf2021!$E$9:$E$93)/10))) + Fperm_SI_Woolf2021!$H$9:$H$93*EXP(-Fperm_SI_Woolf2021!$K$9:$K$93*$C103*IF(R$58=Fperm_SI_Woolf2021!$E$9:$E$93,1,EXP(LN((1.1*(Fperm_SI_Woolf2021!$E$9:$E$93-R$58)-63.1579*EXP(-0.19*Fperm_SI_Woolf2021!$E$9:$E$93)+63.1579*EXP(-0.19*R$58))/(Fperm_SI_Woolf2021!$E$9:$E$93-R$58))*(R$58-Fperm_SI_Woolf2021!$E$9:$E$93)/10))),Fperm_SI_Woolf2021!$D$9:$D$93)*R$57+INTERCEPT(Fperm_SI_Woolf2021!$F$9:$F$93*EXP(-Fperm_SI_Woolf2021!$I$9:$I$93*$C103*IF(R$58=Fperm_SI_Woolf2021!$E$9:$E$93,1,EXP(LN((1.1*(Fperm_SI_Woolf2021!$E$9:$E$93-R$58)-63.1579*EXP(-0.19*Fperm_SI_Woolf2021!$E$9:$E$93)+63.1579*EXP(-0.19*R$58))/(Fperm_SI_Woolf2021!$E$9:$E$93-R$58))*(R$58-Fperm_SI_Woolf2021!$E$9:$E$93)/10))) + Fperm_SI_Woolf2021!$G$9:$G$93*EXP(-Fperm_SI_Woolf2021!$J$9:$J$93*$C103*IF(R$58=Fperm_SI_Woolf2021!$E$9:$E$93,1,EXP(LN((1.1*(Fperm_SI_Woolf2021!$E$9:$E$93-R$58)-63.1579*EXP(-0.19*Fperm_SI_Woolf2021!$E$9:$E$93)+63.1579*EXP(-0.19*R$58))/(Fperm_SI_Woolf2021!$E$9:$E$93-R$58))*(R$58-Fperm_SI_Woolf2021!$E$9:$E$93)/10))) + Fperm_SI_Woolf2021!$H$9:$H$93*EXP(-Fperm_SI_Woolf2021!$K$9:$K$93*$C103*IF(R$58=Fperm_SI_Woolf2021!$E$9:$E$93,1,EXP(LN((1.1*(Fperm_SI_Woolf2021!$E$9:$E$93-R$58)-63.1579*EXP(-0.19*Fperm_SI_Woolf2021!$E$9:$E$93)+63.1579*EXP(-0.19*R$58))/(Fperm_SI_Woolf2021!$E$9:$E$93-R$58))*(R$58-Fperm_SI_Woolf2021!$E$9:$E$93)/10))),Fperm_SI_Woolf2021!$D$9:$D$93))</f>
        <v>0.53834670004288654</v>
      </c>
      <c r="S103" s="51" cm="1">
        <f t="array" ref="S103">MIN(1,SLOPE(Fperm_SI_Woolf2021!$F$9:$F$93*EXP(-Fperm_SI_Woolf2021!$I$9:$I$93*$C103*IF(S$58=Fperm_SI_Woolf2021!$E$9:$E$93,1,EXP(LN((1.1*(Fperm_SI_Woolf2021!$E$9:$E$93-S$58)-63.1579*EXP(-0.19*Fperm_SI_Woolf2021!$E$9:$E$93)+63.1579*EXP(-0.19*S$58))/(Fperm_SI_Woolf2021!$E$9:$E$93-S$58))*(S$58-Fperm_SI_Woolf2021!$E$9:$E$93)/10))) + Fperm_SI_Woolf2021!$G$9:$G$93*EXP(-Fperm_SI_Woolf2021!$J$9:$J$93*$C103*IF(S$58=Fperm_SI_Woolf2021!$E$9:$E$93,1,EXP(LN((1.1*(Fperm_SI_Woolf2021!$E$9:$E$93-S$58)-63.1579*EXP(-0.19*Fperm_SI_Woolf2021!$E$9:$E$93)+63.1579*EXP(-0.19*S$58))/(Fperm_SI_Woolf2021!$E$9:$E$93-S$58))*(S$58-Fperm_SI_Woolf2021!$E$9:$E$93)/10))) + Fperm_SI_Woolf2021!$H$9:$H$93*EXP(-Fperm_SI_Woolf2021!$K$9:$K$93*$C103*IF(S$58=Fperm_SI_Woolf2021!$E$9:$E$93,1,EXP(LN((1.1*(Fperm_SI_Woolf2021!$E$9:$E$93-S$58)-63.1579*EXP(-0.19*Fperm_SI_Woolf2021!$E$9:$E$93)+63.1579*EXP(-0.19*S$58))/(Fperm_SI_Woolf2021!$E$9:$E$93-S$58))*(S$58-Fperm_SI_Woolf2021!$E$9:$E$93)/10))),Fperm_SI_Woolf2021!$D$9:$D$93)*S$57+INTERCEPT(Fperm_SI_Woolf2021!$F$9:$F$93*EXP(-Fperm_SI_Woolf2021!$I$9:$I$93*$C103*IF(S$58=Fperm_SI_Woolf2021!$E$9:$E$93,1,EXP(LN((1.1*(Fperm_SI_Woolf2021!$E$9:$E$93-S$58)-63.1579*EXP(-0.19*Fperm_SI_Woolf2021!$E$9:$E$93)+63.1579*EXP(-0.19*S$58))/(Fperm_SI_Woolf2021!$E$9:$E$93-S$58))*(S$58-Fperm_SI_Woolf2021!$E$9:$E$93)/10))) + Fperm_SI_Woolf2021!$G$9:$G$93*EXP(-Fperm_SI_Woolf2021!$J$9:$J$93*$C103*IF(S$58=Fperm_SI_Woolf2021!$E$9:$E$93,1,EXP(LN((1.1*(Fperm_SI_Woolf2021!$E$9:$E$93-S$58)-63.1579*EXP(-0.19*Fperm_SI_Woolf2021!$E$9:$E$93)+63.1579*EXP(-0.19*S$58))/(Fperm_SI_Woolf2021!$E$9:$E$93-S$58))*(S$58-Fperm_SI_Woolf2021!$E$9:$E$93)/10))) + Fperm_SI_Woolf2021!$H$9:$H$93*EXP(-Fperm_SI_Woolf2021!$K$9:$K$93*$C103*IF(S$58=Fperm_SI_Woolf2021!$E$9:$E$93,1,EXP(LN((1.1*(Fperm_SI_Woolf2021!$E$9:$E$93-S$58)-63.1579*EXP(-0.19*Fperm_SI_Woolf2021!$E$9:$E$93)+63.1579*EXP(-0.19*S$58))/(Fperm_SI_Woolf2021!$E$9:$E$93-S$58))*(S$58-Fperm_SI_Woolf2021!$E$9:$E$93)/10))),Fperm_SI_Woolf2021!$D$9:$D$93))</f>
        <v>0.76575545135846135</v>
      </c>
      <c r="T103" s="51" cm="1">
        <f t="array" ref="T103">MIN(1,SLOPE(Fperm_SI_Woolf2021!$F$9:$F$93*EXP(-Fperm_SI_Woolf2021!$I$9:$I$93*$C103*IF(T$58=Fperm_SI_Woolf2021!$E$9:$E$93,1,EXP(LN((1.1*(Fperm_SI_Woolf2021!$E$9:$E$93-T$58)-63.1579*EXP(-0.19*Fperm_SI_Woolf2021!$E$9:$E$93)+63.1579*EXP(-0.19*T$58))/(Fperm_SI_Woolf2021!$E$9:$E$93-T$58))*(T$58-Fperm_SI_Woolf2021!$E$9:$E$93)/10))) + Fperm_SI_Woolf2021!$G$9:$G$93*EXP(-Fperm_SI_Woolf2021!$J$9:$J$93*$C103*IF(T$58=Fperm_SI_Woolf2021!$E$9:$E$93,1,EXP(LN((1.1*(Fperm_SI_Woolf2021!$E$9:$E$93-T$58)-63.1579*EXP(-0.19*Fperm_SI_Woolf2021!$E$9:$E$93)+63.1579*EXP(-0.19*T$58))/(Fperm_SI_Woolf2021!$E$9:$E$93-T$58))*(T$58-Fperm_SI_Woolf2021!$E$9:$E$93)/10))) + Fperm_SI_Woolf2021!$H$9:$H$93*EXP(-Fperm_SI_Woolf2021!$K$9:$K$93*$C103*IF(T$58=Fperm_SI_Woolf2021!$E$9:$E$93,1,EXP(LN((1.1*(Fperm_SI_Woolf2021!$E$9:$E$93-T$58)-63.1579*EXP(-0.19*Fperm_SI_Woolf2021!$E$9:$E$93)+63.1579*EXP(-0.19*T$58))/(Fperm_SI_Woolf2021!$E$9:$E$93-T$58))*(T$58-Fperm_SI_Woolf2021!$E$9:$E$93)/10))),Fperm_SI_Woolf2021!$D$9:$D$93)*T$57+INTERCEPT(Fperm_SI_Woolf2021!$F$9:$F$93*EXP(-Fperm_SI_Woolf2021!$I$9:$I$93*$C103*IF(T$58=Fperm_SI_Woolf2021!$E$9:$E$93,1,EXP(LN((1.1*(Fperm_SI_Woolf2021!$E$9:$E$93-T$58)-63.1579*EXP(-0.19*Fperm_SI_Woolf2021!$E$9:$E$93)+63.1579*EXP(-0.19*T$58))/(Fperm_SI_Woolf2021!$E$9:$E$93-T$58))*(T$58-Fperm_SI_Woolf2021!$E$9:$E$93)/10))) + Fperm_SI_Woolf2021!$G$9:$G$93*EXP(-Fperm_SI_Woolf2021!$J$9:$J$93*$C103*IF(T$58=Fperm_SI_Woolf2021!$E$9:$E$93,1,EXP(LN((1.1*(Fperm_SI_Woolf2021!$E$9:$E$93-T$58)-63.1579*EXP(-0.19*Fperm_SI_Woolf2021!$E$9:$E$93)+63.1579*EXP(-0.19*T$58))/(Fperm_SI_Woolf2021!$E$9:$E$93-T$58))*(T$58-Fperm_SI_Woolf2021!$E$9:$E$93)/10))) + Fperm_SI_Woolf2021!$H$9:$H$93*EXP(-Fperm_SI_Woolf2021!$K$9:$K$93*$C103*IF(T$58=Fperm_SI_Woolf2021!$E$9:$E$93,1,EXP(LN((1.1*(Fperm_SI_Woolf2021!$E$9:$E$93-T$58)-63.1579*EXP(-0.19*Fperm_SI_Woolf2021!$E$9:$E$93)+63.1579*EXP(-0.19*T$58))/(Fperm_SI_Woolf2021!$E$9:$E$93-T$58))*(T$58-Fperm_SI_Woolf2021!$E$9:$E$93)/10))),Fperm_SI_Woolf2021!$D$9:$D$93))</f>
        <v>0.73464521914919467</v>
      </c>
      <c r="U103" s="51" cm="1">
        <f t="array" ref="U103">MIN(1,SLOPE(Fperm_SI_Woolf2021!$F$9:$F$93*EXP(-Fperm_SI_Woolf2021!$I$9:$I$93*$C103*IF(U$58=Fperm_SI_Woolf2021!$E$9:$E$93,1,EXP(LN((1.1*(Fperm_SI_Woolf2021!$E$9:$E$93-U$58)-63.1579*EXP(-0.19*Fperm_SI_Woolf2021!$E$9:$E$93)+63.1579*EXP(-0.19*U$58))/(Fperm_SI_Woolf2021!$E$9:$E$93-U$58))*(U$58-Fperm_SI_Woolf2021!$E$9:$E$93)/10))) + Fperm_SI_Woolf2021!$G$9:$G$93*EXP(-Fperm_SI_Woolf2021!$J$9:$J$93*$C103*IF(U$58=Fperm_SI_Woolf2021!$E$9:$E$93,1,EXP(LN((1.1*(Fperm_SI_Woolf2021!$E$9:$E$93-U$58)-63.1579*EXP(-0.19*Fperm_SI_Woolf2021!$E$9:$E$93)+63.1579*EXP(-0.19*U$58))/(Fperm_SI_Woolf2021!$E$9:$E$93-U$58))*(U$58-Fperm_SI_Woolf2021!$E$9:$E$93)/10))) + Fperm_SI_Woolf2021!$H$9:$H$93*EXP(-Fperm_SI_Woolf2021!$K$9:$K$93*$C103*IF(U$58=Fperm_SI_Woolf2021!$E$9:$E$93,1,EXP(LN((1.1*(Fperm_SI_Woolf2021!$E$9:$E$93-U$58)-63.1579*EXP(-0.19*Fperm_SI_Woolf2021!$E$9:$E$93)+63.1579*EXP(-0.19*U$58))/(Fperm_SI_Woolf2021!$E$9:$E$93-U$58))*(U$58-Fperm_SI_Woolf2021!$E$9:$E$93)/10))),Fperm_SI_Woolf2021!$D$9:$D$93)*U$57+INTERCEPT(Fperm_SI_Woolf2021!$F$9:$F$93*EXP(-Fperm_SI_Woolf2021!$I$9:$I$93*$C103*IF(U$58=Fperm_SI_Woolf2021!$E$9:$E$93,1,EXP(LN((1.1*(Fperm_SI_Woolf2021!$E$9:$E$93-U$58)-63.1579*EXP(-0.19*Fperm_SI_Woolf2021!$E$9:$E$93)+63.1579*EXP(-0.19*U$58))/(Fperm_SI_Woolf2021!$E$9:$E$93-U$58))*(U$58-Fperm_SI_Woolf2021!$E$9:$E$93)/10))) + Fperm_SI_Woolf2021!$G$9:$G$93*EXP(-Fperm_SI_Woolf2021!$J$9:$J$93*$C103*IF(U$58=Fperm_SI_Woolf2021!$E$9:$E$93,1,EXP(LN((1.1*(Fperm_SI_Woolf2021!$E$9:$E$93-U$58)-63.1579*EXP(-0.19*Fperm_SI_Woolf2021!$E$9:$E$93)+63.1579*EXP(-0.19*U$58))/(Fperm_SI_Woolf2021!$E$9:$E$93-U$58))*(U$58-Fperm_SI_Woolf2021!$E$9:$E$93)/10))) + Fperm_SI_Woolf2021!$H$9:$H$93*EXP(-Fperm_SI_Woolf2021!$K$9:$K$93*$C103*IF(U$58=Fperm_SI_Woolf2021!$E$9:$E$93,1,EXP(LN((1.1*(Fperm_SI_Woolf2021!$E$9:$E$93-U$58)-63.1579*EXP(-0.19*Fperm_SI_Woolf2021!$E$9:$E$93)+63.1579*EXP(-0.19*U$58))/(Fperm_SI_Woolf2021!$E$9:$E$93-U$58))*(U$58-Fperm_SI_Woolf2021!$E$9:$E$93)/10))),Fperm_SI_Woolf2021!$D$9:$D$93))</f>
        <v>0.70353498693992789</v>
      </c>
      <c r="V103" s="51" cm="1">
        <f t="array" ref="V103">MIN(1,SLOPE(Fperm_SI_Woolf2021!$F$9:$F$93*EXP(-Fperm_SI_Woolf2021!$I$9:$I$93*$C103*IF(V$58=Fperm_SI_Woolf2021!$E$9:$E$93,1,EXP(LN((1.1*(Fperm_SI_Woolf2021!$E$9:$E$93-V$58)-63.1579*EXP(-0.19*Fperm_SI_Woolf2021!$E$9:$E$93)+63.1579*EXP(-0.19*V$58))/(Fperm_SI_Woolf2021!$E$9:$E$93-V$58))*(V$58-Fperm_SI_Woolf2021!$E$9:$E$93)/10))) + Fperm_SI_Woolf2021!$G$9:$G$93*EXP(-Fperm_SI_Woolf2021!$J$9:$J$93*$C103*IF(V$58=Fperm_SI_Woolf2021!$E$9:$E$93,1,EXP(LN((1.1*(Fperm_SI_Woolf2021!$E$9:$E$93-V$58)-63.1579*EXP(-0.19*Fperm_SI_Woolf2021!$E$9:$E$93)+63.1579*EXP(-0.19*V$58))/(Fperm_SI_Woolf2021!$E$9:$E$93-V$58))*(V$58-Fperm_SI_Woolf2021!$E$9:$E$93)/10))) + Fperm_SI_Woolf2021!$H$9:$H$93*EXP(-Fperm_SI_Woolf2021!$K$9:$K$93*$C103*IF(V$58=Fperm_SI_Woolf2021!$E$9:$E$93,1,EXP(LN((1.1*(Fperm_SI_Woolf2021!$E$9:$E$93-V$58)-63.1579*EXP(-0.19*Fperm_SI_Woolf2021!$E$9:$E$93)+63.1579*EXP(-0.19*V$58))/(Fperm_SI_Woolf2021!$E$9:$E$93-V$58))*(V$58-Fperm_SI_Woolf2021!$E$9:$E$93)/10))),Fperm_SI_Woolf2021!$D$9:$D$93)*V$57+INTERCEPT(Fperm_SI_Woolf2021!$F$9:$F$93*EXP(-Fperm_SI_Woolf2021!$I$9:$I$93*$C103*IF(V$58=Fperm_SI_Woolf2021!$E$9:$E$93,1,EXP(LN((1.1*(Fperm_SI_Woolf2021!$E$9:$E$93-V$58)-63.1579*EXP(-0.19*Fperm_SI_Woolf2021!$E$9:$E$93)+63.1579*EXP(-0.19*V$58))/(Fperm_SI_Woolf2021!$E$9:$E$93-V$58))*(V$58-Fperm_SI_Woolf2021!$E$9:$E$93)/10))) + Fperm_SI_Woolf2021!$G$9:$G$93*EXP(-Fperm_SI_Woolf2021!$J$9:$J$93*$C103*IF(V$58=Fperm_SI_Woolf2021!$E$9:$E$93,1,EXP(LN((1.1*(Fperm_SI_Woolf2021!$E$9:$E$93-V$58)-63.1579*EXP(-0.19*Fperm_SI_Woolf2021!$E$9:$E$93)+63.1579*EXP(-0.19*V$58))/(Fperm_SI_Woolf2021!$E$9:$E$93-V$58))*(V$58-Fperm_SI_Woolf2021!$E$9:$E$93)/10))) + Fperm_SI_Woolf2021!$H$9:$H$93*EXP(-Fperm_SI_Woolf2021!$K$9:$K$93*$C103*IF(V$58=Fperm_SI_Woolf2021!$E$9:$E$93,1,EXP(LN((1.1*(Fperm_SI_Woolf2021!$E$9:$E$93-V$58)-63.1579*EXP(-0.19*Fperm_SI_Woolf2021!$E$9:$E$93)+63.1579*EXP(-0.19*V$58))/(Fperm_SI_Woolf2021!$E$9:$E$93-V$58))*(V$58-Fperm_SI_Woolf2021!$E$9:$E$93)/10))),Fperm_SI_Woolf2021!$D$9:$D$93))</f>
        <v>0.6724247547306611</v>
      </c>
      <c r="W103" s="51" cm="1">
        <f t="array" ref="W103">MIN(1,SLOPE(Fperm_SI_Woolf2021!$F$9:$F$93*EXP(-Fperm_SI_Woolf2021!$I$9:$I$93*$C103*IF(W$58=Fperm_SI_Woolf2021!$E$9:$E$93,1,EXP(LN((1.1*(Fperm_SI_Woolf2021!$E$9:$E$93-W$58)-63.1579*EXP(-0.19*Fperm_SI_Woolf2021!$E$9:$E$93)+63.1579*EXP(-0.19*W$58))/(Fperm_SI_Woolf2021!$E$9:$E$93-W$58))*(W$58-Fperm_SI_Woolf2021!$E$9:$E$93)/10))) + Fperm_SI_Woolf2021!$G$9:$G$93*EXP(-Fperm_SI_Woolf2021!$J$9:$J$93*$C103*IF(W$58=Fperm_SI_Woolf2021!$E$9:$E$93,1,EXP(LN((1.1*(Fperm_SI_Woolf2021!$E$9:$E$93-W$58)-63.1579*EXP(-0.19*Fperm_SI_Woolf2021!$E$9:$E$93)+63.1579*EXP(-0.19*W$58))/(Fperm_SI_Woolf2021!$E$9:$E$93-W$58))*(W$58-Fperm_SI_Woolf2021!$E$9:$E$93)/10))) + Fperm_SI_Woolf2021!$H$9:$H$93*EXP(-Fperm_SI_Woolf2021!$K$9:$K$93*$C103*IF(W$58=Fperm_SI_Woolf2021!$E$9:$E$93,1,EXP(LN((1.1*(Fperm_SI_Woolf2021!$E$9:$E$93-W$58)-63.1579*EXP(-0.19*Fperm_SI_Woolf2021!$E$9:$E$93)+63.1579*EXP(-0.19*W$58))/(Fperm_SI_Woolf2021!$E$9:$E$93-W$58))*(W$58-Fperm_SI_Woolf2021!$E$9:$E$93)/10))),Fperm_SI_Woolf2021!$D$9:$D$93)*W$57+INTERCEPT(Fperm_SI_Woolf2021!$F$9:$F$93*EXP(-Fperm_SI_Woolf2021!$I$9:$I$93*$C103*IF(W$58=Fperm_SI_Woolf2021!$E$9:$E$93,1,EXP(LN((1.1*(Fperm_SI_Woolf2021!$E$9:$E$93-W$58)-63.1579*EXP(-0.19*Fperm_SI_Woolf2021!$E$9:$E$93)+63.1579*EXP(-0.19*W$58))/(Fperm_SI_Woolf2021!$E$9:$E$93-W$58))*(W$58-Fperm_SI_Woolf2021!$E$9:$E$93)/10))) + Fperm_SI_Woolf2021!$G$9:$G$93*EXP(-Fperm_SI_Woolf2021!$J$9:$J$93*$C103*IF(W$58=Fperm_SI_Woolf2021!$E$9:$E$93,1,EXP(LN((1.1*(Fperm_SI_Woolf2021!$E$9:$E$93-W$58)-63.1579*EXP(-0.19*Fperm_SI_Woolf2021!$E$9:$E$93)+63.1579*EXP(-0.19*W$58))/(Fperm_SI_Woolf2021!$E$9:$E$93-W$58))*(W$58-Fperm_SI_Woolf2021!$E$9:$E$93)/10))) + Fperm_SI_Woolf2021!$H$9:$H$93*EXP(-Fperm_SI_Woolf2021!$K$9:$K$93*$C103*IF(W$58=Fperm_SI_Woolf2021!$E$9:$E$93,1,EXP(LN((1.1*(Fperm_SI_Woolf2021!$E$9:$E$93-W$58)-63.1579*EXP(-0.19*Fperm_SI_Woolf2021!$E$9:$E$93)+63.1579*EXP(-0.19*W$58))/(Fperm_SI_Woolf2021!$E$9:$E$93-W$58))*(W$58-Fperm_SI_Woolf2021!$E$9:$E$93)/10))),Fperm_SI_Woolf2021!$D$9:$D$93))</f>
        <v>0.64131452252139431</v>
      </c>
      <c r="X103" s="51" cm="1">
        <f t="array" ref="X103">MIN(1,SLOPE(Fperm_SI_Woolf2021!$F$9:$F$93*EXP(-Fperm_SI_Woolf2021!$I$9:$I$93*$C103*IF(X$58=Fperm_SI_Woolf2021!$E$9:$E$93,1,EXP(LN((1.1*(Fperm_SI_Woolf2021!$E$9:$E$93-X$58)-63.1579*EXP(-0.19*Fperm_SI_Woolf2021!$E$9:$E$93)+63.1579*EXP(-0.19*X$58))/(Fperm_SI_Woolf2021!$E$9:$E$93-X$58))*(X$58-Fperm_SI_Woolf2021!$E$9:$E$93)/10))) + Fperm_SI_Woolf2021!$G$9:$G$93*EXP(-Fperm_SI_Woolf2021!$J$9:$J$93*$C103*IF(X$58=Fperm_SI_Woolf2021!$E$9:$E$93,1,EXP(LN((1.1*(Fperm_SI_Woolf2021!$E$9:$E$93-X$58)-63.1579*EXP(-0.19*Fperm_SI_Woolf2021!$E$9:$E$93)+63.1579*EXP(-0.19*X$58))/(Fperm_SI_Woolf2021!$E$9:$E$93-X$58))*(X$58-Fperm_SI_Woolf2021!$E$9:$E$93)/10))) + Fperm_SI_Woolf2021!$H$9:$H$93*EXP(-Fperm_SI_Woolf2021!$K$9:$K$93*$C103*IF(X$58=Fperm_SI_Woolf2021!$E$9:$E$93,1,EXP(LN((1.1*(Fperm_SI_Woolf2021!$E$9:$E$93-X$58)-63.1579*EXP(-0.19*Fperm_SI_Woolf2021!$E$9:$E$93)+63.1579*EXP(-0.19*X$58))/(Fperm_SI_Woolf2021!$E$9:$E$93-X$58))*(X$58-Fperm_SI_Woolf2021!$E$9:$E$93)/10))),Fperm_SI_Woolf2021!$D$9:$D$93)*X$57+INTERCEPT(Fperm_SI_Woolf2021!$F$9:$F$93*EXP(-Fperm_SI_Woolf2021!$I$9:$I$93*$C103*IF(X$58=Fperm_SI_Woolf2021!$E$9:$E$93,1,EXP(LN((1.1*(Fperm_SI_Woolf2021!$E$9:$E$93-X$58)-63.1579*EXP(-0.19*Fperm_SI_Woolf2021!$E$9:$E$93)+63.1579*EXP(-0.19*X$58))/(Fperm_SI_Woolf2021!$E$9:$E$93-X$58))*(X$58-Fperm_SI_Woolf2021!$E$9:$E$93)/10))) + Fperm_SI_Woolf2021!$G$9:$G$93*EXP(-Fperm_SI_Woolf2021!$J$9:$J$93*$C103*IF(X$58=Fperm_SI_Woolf2021!$E$9:$E$93,1,EXP(LN((1.1*(Fperm_SI_Woolf2021!$E$9:$E$93-X$58)-63.1579*EXP(-0.19*Fperm_SI_Woolf2021!$E$9:$E$93)+63.1579*EXP(-0.19*X$58))/(Fperm_SI_Woolf2021!$E$9:$E$93-X$58))*(X$58-Fperm_SI_Woolf2021!$E$9:$E$93)/10))) + Fperm_SI_Woolf2021!$H$9:$H$93*EXP(-Fperm_SI_Woolf2021!$K$9:$K$93*$C103*IF(X$58=Fperm_SI_Woolf2021!$E$9:$E$93,1,EXP(LN((1.1*(Fperm_SI_Woolf2021!$E$9:$E$93-X$58)-63.1579*EXP(-0.19*Fperm_SI_Woolf2021!$E$9:$E$93)+63.1579*EXP(-0.19*X$58))/(Fperm_SI_Woolf2021!$E$9:$E$93-X$58))*(X$58-Fperm_SI_Woolf2021!$E$9:$E$93)/10))),Fperm_SI_Woolf2021!$D$9:$D$93))</f>
        <v>0.61020429031212764</v>
      </c>
      <c r="Y103" s="51" cm="1">
        <f t="array" ref="Y103">MIN(1,SLOPE(Fperm_SI_Woolf2021!$F$9:$F$93*EXP(-Fperm_SI_Woolf2021!$I$9:$I$93*$C103*IF(Y$58=Fperm_SI_Woolf2021!$E$9:$E$93,1,EXP(LN((1.1*(Fperm_SI_Woolf2021!$E$9:$E$93-Y$58)-63.1579*EXP(-0.19*Fperm_SI_Woolf2021!$E$9:$E$93)+63.1579*EXP(-0.19*Y$58))/(Fperm_SI_Woolf2021!$E$9:$E$93-Y$58))*(Y$58-Fperm_SI_Woolf2021!$E$9:$E$93)/10))) + Fperm_SI_Woolf2021!$G$9:$G$93*EXP(-Fperm_SI_Woolf2021!$J$9:$J$93*$C103*IF(Y$58=Fperm_SI_Woolf2021!$E$9:$E$93,1,EXP(LN((1.1*(Fperm_SI_Woolf2021!$E$9:$E$93-Y$58)-63.1579*EXP(-0.19*Fperm_SI_Woolf2021!$E$9:$E$93)+63.1579*EXP(-0.19*Y$58))/(Fperm_SI_Woolf2021!$E$9:$E$93-Y$58))*(Y$58-Fperm_SI_Woolf2021!$E$9:$E$93)/10))) + Fperm_SI_Woolf2021!$H$9:$H$93*EXP(-Fperm_SI_Woolf2021!$K$9:$K$93*$C103*IF(Y$58=Fperm_SI_Woolf2021!$E$9:$E$93,1,EXP(LN((1.1*(Fperm_SI_Woolf2021!$E$9:$E$93-Y$58)-63.1579*EXP(-0.19*Fperm_SI_Woolf2021!$E$9:$E$93)+63.1579*EXP(-0.19*Y$58))/(Fperm_SI_Woolf2021!$E$9:$E$93-Y$58))*(Y$58-Fperm_SI_Woolf2021!$E$9:$E$93)/10))),Fperm_SI_Woolf2021!$D$9:$D$93)*Y$57+INTERCEPT(Fperm_SI_Woolf2021!$F$9:$F$93*EXP(-Fperm_SI_Woolf2021!$I$9:$I$93*$C103*IF(Y$58=Fperm_SI_Woolf2021!$E$9:$E$93,1,EXP(LN((1.1*(Fperm_SI_Woolf2021!$E$9:$E$93-Y$58)-63.1579*EXP(-0.19*Fperm_SI_Woolf2021!$E$9:$E$93)+63.1579*EXP(-0.19*Y$58))/(Fperm_SI_Woolf2021!$E$9:$E$93-Y$58))*(Y$58-Fperm_SI_Woolf2021!$E$9:$E$93)/10))) + Fperm_SI_Woolf2021!$G$9:$G$93*EXP(-Fperm_SI_Woolf2021!$J$9:$J$93*$C103*IF(Y$58=Fperm_SI_Woolf2021!$E$9:$E$93,1,EXP(LN((1.1*(Fperm_SI_Woolf2021!$E$9:$E$93-Y$58)-63.1579*EXP(-0.19*Fperm_SI_Woolf2021!$E$9:$E$93)+63.1579*EXP(-0.19*Y$58))/(Fperm_SI_Woolf2021!$E$9:$E$93-Y$58))*(Y$58-Fperm_SI_Woolf2021!$E$9:$E$93)/10))) + Fperm_SI_Woolf2021!$H$9:$H$93*EXP(-Fperm_SI_Woolf2021!$K$9:$K$93*$C103*IF(Y$58=Fperm_SI_Woolf2021!$E$9:$E$93,1,EXP(LN((1.1*(Fperm_SI_Woolf2021!$E$9:$E$93-Y$58)-63.1579*EXP(-0.19*Fperm_SI_Woolf2021!$E$9:$E$93)+63.1579*EXP(-0.19*Y$58))/(Fperm_SI_Woolf2021!$E$9:$E$93-Y$58))*(Y$58-Fperm_SI_Woolf2021!$E$9:$E$93)/10))),Fperm_SI_Woolf2021!$D$9:$D$93))</f>
        <v>0.57909405810286085</v>
      </c>
      <c r="Z103" s="51" cm="1">
        <f t="array" ref="Z103">MIN(1,SLOPE(Fperm_SI_Woolf2021!$F$9:$F$93*EXP(-Fperm_SI_Woolf2021!$I$9:$I$93*$C103*IF(Z$58=Fperm_SI_Woolf2021!$E$9:$E$93,1,EXP(LN((1.1*(Fperm_SI_Woolf2021!$E$9:$E$93-Z$58)-63.1579*EXP(-0.19*Fperm_SI_Woolf2021!$E$9:$E$93)+63.1579*EXP(-0.19*Z$58))/(Fperm_SI_Woolf2021!$E$9:$E$93-Z$58))*(Z$58-Fperm_SI_Woolf2021!$E$9:$E$93)/10))) + Fperm_SI_Woolf2021!$G$9:$G$93*EXP(-Fperm_SI_Woolf2021!$J$9:$J$93*$C103*IF(Z$58=Fperm_SI_Woolf2021!$E$9:$E$93,1,EXP(LN((1.1*(Fperm_SI_Woolf2021!$E$9:$E$93-Z$58)-63.1579*EXP(-0.19*Fperm_SI_Woolf2021!$E$9:$E$93)+63.1579*EXP(-0.19*Z$58))/(Fperm_SI_Woolf2021!$E$9:$E$93-Z$58))*(Z$58-Fperm_SI_Woolf2021!$E$9:$E$93)/10))) + Fperm_SI_Woolf2021!$H$9:$H$93*EXP(-Fperm_SI_Woolf2021!$K$9:$K$93*$C103*IF(Z$58=Fperm_SI_Woolf2021!$E$9:$E$93,1,EXP(LN((1.1*(Fperm_SI_Woolf2021!$E$9:$E$93-Z$58)-63.1579*EXP(-0.19*Fperm_SI_Woolf2021!$E$9:$E$93)+63.1579*EXP(-0.19*Z$58))/(Fperm_SI_Woolf2021!$E$9:$E$93-Z$58))*(Z$58-Fperm_SI_Woolf2021!$E$9:$E$93)/10))),Fperm_SI_Woolf2021!$D$9:$D$93)*Z$57+INTERCEPT(Fperm_SI_Woolf2021!$F$9:$F$93*EXP(-Fperm_SI_Woolf2021!$I$9:$I$93*$C103*IF(Z$58=Fperm_SI_Woolf2021!$E$9:$E$93,1,EXP(LN((1.1*(Fperm_SI_Woolf2021!$E$9:$E$93-Z$58)-63.1579*EXP(-0.19*Fperm_SI_Woolf2021!$E$9:$E$93)+63.1579*EXP(-0.19*Z$58))/(Fperm_SI_Woolf2021!$E$9:$E$93-Z$58))*(Z$58-Fperm_SI_Woolf2021!$E$9:$E$93)/10))) + Fperm_SI_Woolf2021!$G$9:$G$93*EXP(-Fperm_SI_Woolf2021!$J$9:$J$93*$C103*IF(Z$58=Fperm_SI_Woolf2021!$E$9:$E$93,1,EXP(LN((1.1*(Fperm_SI_Woolf2021!$E$9:$E$93-Z$58)-63.1579*EXP(-0.19*Fperm_SI_Woolf2021!$E$9:$E$93)+63.1579*EXP(-0.19*Z$58))/(Fperm_SI_Woolf2021!$E$9:$E$93-Z$58))*(Z$58-Fperm_SI_Woolf2021!$E$9:$E$93)/10))) + Fperm_SI_Woolf2021!$H$9:$H$93*EXP(-Fperm_SI_Woolf2021!$K$9:$K$93*$C103*IF(Z$58=Fperm_SI_Woolf2021!$E$9:$E$93,1,EXP(LN((1.1*(Fperm_SI_Woolf2021!$E$9:$E$93-Z$58)-63.1579*EXP(-0.19*Fperm_SI_Woolf2021!$E$9:$E$93)+63.1579*EXP(-0.19*Z$58))/(Fperm_SI_Woolf2021!$E$9:$E$93-Z$58))*(Z$58-Fperm_SI_Woolf2021!$E$9:$E$93)/10))),Fperm_SI_Woolf2021!$D$9:$D$93))</f>
        <v>0.54798382589359407</v>
      </c>
      <c r="AA103" s="51" cm="1">
        <f t="array" ref="AA103">MIN(1,SLOPE(Fperm_SI_Woolf2021!$F$9:$F$93*EXP(-Fperm_SI_Woolf2021!$I$9:$I$93*$C103*IF(AA$58=Fperm_SI_Woolf2021!$E$9:$E$93,1,EXP(LN((1.1*(Fperm_SI_Woolf2021!$E$9:$E$93-AA$58)-63.1579*EXP(-0.19*Fperm_SI_Woolf2021!$E$9:$E$93)+63.1579*EXP(-0.19*AA$58))/(Fperm_SI_Woolf2021!$E$9:$E$93-AA$58))*(AA$58-Fperm_SI_Woolf2021!$E$9:$E$93)/10))) + Fperm_SI_Woolf2021!$G$9:$G$93*EXP(-Fperm_SI_Woolf2021!$J$9:$J$93*$C103*IF(AA$58=Fperm_SI_Woolf2021!$E$9:$E$93,1,EXP(LN((1.1*(Fperm_SI_Woolf2021!$E$9:$E$93-AA$58)-63.1579*EXP(-0.19*Fperm_SI_Woolf2021!$E$9:$E$93)+63.1579*EXP(-0.19*AA$58))/(Fperm_SI_Woolf2021!$E$9:$E$93-AA$58))*(AA$58-Fperm_SI_Woolf2021!$E$9:$E$93)/10))) + Fperm_SI_Woolf2021!$H$9:$H$93*EXP(-Fperm_SI_Woolf2021!$K$9:$K$93*$C103*IF(AA$58=Fperm_SI_Woolf2021!$E$9:$E$93,1,EXP(LN((1.1*(Fperm_SI_Woolf2021!$E$9:$E$93-AA$58)-63.1579*EXP(-0.19*Fperm_SI_Woolf2021!$E$9:$E$93)+63.1579*EXP(-0.19*AA$58))/(Fperm_SI_Woolf2021!$E$9:$E$93-AA$58))*(AA$58-Fperm_SI_Woolf2021!$E$9:$E$93)/10))),Fperm_SI_Woolf2021!$D$9:$D$93)*AA$57+INTERCEPT(Fperm_SI_Woolf2021!$F$9:$F$93*EXP(-Fperm_SI_Woolf2021!$I$9:$I$93*$C103*IF(AA$58=Fperm_SI_Woolf2021!$E$9:$E$93,1,EXP(LN((1.1*(Fperm_SI_Woolf2021!$E$9:$E$93-AA$58)-63.1579*EXP(-0.19*Fperm_SI_Woolf2021!$E$9:$E$93)+63.1579*EXP(-0.19*AA$58))/(Fperm_SI_Woolf2021!$E$9:$E$93-AA$58))*(AA$58-Fperm_SI_Woolf2021!$E$9:$E$93)/10))) + Fperm_SI_Woolf2021!$G$9:$G$93*EXP(-Fperm_SI_Woolf2021!$J$9:$J$93*$C103*IF(AA$58=Fperm_SI_Woolf2021!$E$9:$E$93,1,EXP(LN((1.1*(Fperm_SI_Woolf2021!$E$9:$E$93-AA$58)-63.1579*EXP(-0.19*Fperm_SI_Woolf2021!$E$9:$E$93)+63.1579*EXP(-0.19*AA$58))/(Fperm_SI_Woolf2021!$E$9:$E$93-AA$58))*(AA$58-Fperm_SI_Woolf2021!$E$9:$E$93)/10))) + Fperm_SI_Woolf2021!$H$9:$H$93*EXP(-Fperm_SI_Woolf2021!$K$9:$K$93*$C103*IF(AA$58=Fperm_SI_Woolf2021!$E$9:$E$93,1,EXP(LN((1.1*(Fperm_SI_Woolf2021!$E$9:$E$93-AA$58)-63.1579*EXP(-0.19*Fperm_SI_Woolf2021!$E$9:$E$93)+63.1579*EXP(-0.19*AA$58))/(Fperm_SI_Woolf2021!$E$9:$E$93-AA$58))*(AA$58-Fperm_SI_Woolf2021!$E$9:$E$93)/10))),Fperm_SI_Woolf2021!$D$9:$D$93))</f>
        <v>0.51687359368432739</v>
      </c>
      <c r="AB103" s="51" cm="1">
        <f t="array" ref="AB103">MIN(1,SLOPE(Fperm_SI_Woolf2021!$F$9:$F$93*EXP(-Fperm_SI_Woolf2021!$I$9:$I$93*$C103*IF(AB$58=Fperm_SI_Woolf2021!$E$9:$E$93,1,EXP(LN((1.1*(Fperm_SI_Woolf2021!$E$9:$E$93-AB$58)-63.1579*EXP(-0.19*Fperm_SI_Woolf2021!$E$9:$E$93)+63.1579*EXP(-0.19*AB$58))/(Fperm_SI_Woolf2021!$E$9:$E$93-AB$58))*(AB$58-Fperm_SI_Woolf2021!$E$9:$E$93)/10))) + Fperm_SI_Woolf2021!$G$9:$G$93*EXP(-Fperm_SI_Woolf2021!$J$9:$J$93*$C103*IF(AB$58=Fperm_SI_Woolf2021!$E$9:$E$93,1,EXP(LN((1.1*(Fperm_SI_Woolf2021!$E$9:$E$93-AB$58)-63.1579*EXP(-0.19*Fperm_SI_Woolf2021!$E$9:$E$93)+63.1579*EXP(-0.19*AB$58))/(Fperm_SI_Woolf2021!$E$9:$E$93-AB$58))*(AB$58-Fperm_SI_Woolf2021!$E$9:$E$93)/10))) + Fperm_SI_Woolf2021!$H$9:$H$93*EXP(-Fperm_SI_Woolf2021!$K$9:$K$93*$C103*IF(AB$58=Fperm_SI_Woolf2021!$E$9:$E$93,1,EXP(LN((1.1*(Fperm_SI_Woolf2021!$E$9:$E$93-AB$58)-63.1579*EXP(-0.19*Fperm_SI_Woolf2021!$E$9:$E$93)+63.1579*EXP(-0.19*AB$58))/(Fperm_SI_Woolf2021!$E$9:$E$93-AB$58))*(AB$58-Fperm_SI_Woolf2021!$E$9:$E$93)/10))),Fperm_SI_Woolf2021!$D$9:$D$93)*AB$57+INTERCEPT(Fperm_SI_Woolf2021!$F$9:$F$93*EXP(-Fperm_SI_Woolf2021!$I$9:$I$93*$C103*IF(AB$58=Fperm_SI_Woolf2021!$E$9:$E$93,1,EXP(LN((1.1*(Fperm_SI_Woolf2021!$E$9:$E$93-AB$58)-63.1579*EXP(-0.19*Fperm_SI_Woolf2021!$E$9:$E$93)+63.1579*EXP(-0.19*AB$58))/(Fperm_SI_Woolf2021!$E$9:$E$93-AB$58))*(AB$58-Fperm_SI_Woolf2021!$E$9:$E$93)/10))) + Fperm_SI_Woolf2021!$G$9:$G$93*EXP(-Fperm_SI_Woolf2021!$J$9:$J$93*$C103*IF(AB$58=Fperm_SI_Woolf2021!$E$9:$E$93,1,EXP(LN((1.1*(Fperm_SI_Woolf2021!$E$9:$E$93-AB$58)-63.1579*EXP(-0.19*Fperm_SI_Woolf2021!$E$9:$E$93)+63.1579*EXP(-0.19*AB$58))/(Fperm_SI_Woolf2021!$E$9:$E$93-AB$58))*(AB$58-Fperm_SI_Woolf2021!$E$9:$E$93)/10))) + Fperm_SI_Woolf2021!$H$9:$H$93*EXP(-Fperm_SI_Woolf2021!$K$9:$K$93*$C103*IF(AB$58=Fperm_SI_Woolf2021!$E$9:$E$93,1,EXP(LN((1.1*(Fperm_SI_Woolf2021!$E$9:$E$93-AB$58)-63.1579*EXP(-0.19*Fperm_SI_Woolf2021!$E$9:$E$93)+63.1579*EXP(-0.19*AB$58))/(Fperm_SI_Woolf2021!$E$9:$E$93-AB$58))*(AB$58-Fperm_SI_Woolf2021!$E$9:$E$93)/10))),Fperm_SI_Woolf2021!$D$9:$D$93))</f>
        <v>0.48576336147506066</v>
      </c>
      <c r="AC103" s="51" cm="1">
        <f t="array" ref="AC103">MIN(1,SLOPE(Fperm_SI_Woolf2021!$F$9:$F$93*EXP(-Fperm_SI_Woolf2021!$I$9:$I$93*$C103*IF(AC$58=Fperm_SI_Woolf2021!$E$9:$E$93,1,EXP(LN((1.1*(Fperm_SI_Woolf2021!$E$9:$E$93-AC$58)-63.1579*EXP(-0.19*Fperm_SI_Woolf2021!$E$9:$E$93)+63.1579*EXP(-0.19*AC$58))/(Fperm_SI_Woolf2021!$E$9:$E$93-AC$58))*(AC$58-Fperm_SI_Woolf2021!$E$9:$E$93)/10))) + Fperm_SI_Woolf2021!$G$9:$G$93*EXP(-Fperm_SI_Woolf2021!$J$9:$J$93*$C103*IF(AC$58=Fperm_SI_Woolf2021!$E$9:$E$93,1,EXP(LN((1.1*(Fperm_SI_Woolf2021!$E$9:$E$93-AC$58)-63.1579*EXP(-0.19*Fperm_SI_Woolf2021!$E$9:$E$93)+63.1579*EXP(-0.19*AC$58))/(Fperm_SI_Woolf2021!$E$9:$E$93-AC$58))*(AC$58-Fperm_SI_Woolf2021!$E$9:$E$93)/10))) + Fperm_SI_Woolf2021!$H$9:$H$93*EXP(-Fperm_SI_Woolf2021!$K$9:$K$93*$C103*IF(AC$58=Fperm_SI_Woolf2021!$E$9:$E$93,1,EXP(LN((1.1*(Fperm_SI_Woolf2021!$E$9:$E$93-AC$58)-63.1579*EXP(-0.19*Fperm_SI_Woolf2021!$E$9:$E$93)+63.1579*EXP(-0.19*AC$58))/(Fperm_SI_Woolf2021!$E$9:$E$93-AC$58))*(AC$58-Fperm_SI_Woolf2021!$E$9:$E$93)/10))),Fperm_SI_Woolf2021!$D$9:$D$93)*AC$57+INTERCEPT(Fperm_SI_Woolf2021!$F$9:$F$93*EXP(-Fperm_SI_Woolf2021!$I$9:$I$93*$C103*IF(AC$58=Fperm_SI_Woolf2021!$E$9:$E$93,1,EXP(LN((1.1*(Fperm_SI_Woolf2021!$E$9:$E$93-AC$58)-63.1579*EXP(-0.19*Fperm_SI_Woolf2021!$E$9:$E$93)+63.1579*EXP(-0.19*AC$58))/(Fperm_SI_Woolf2021!$E$9:$E$93-AC$58))*(AC$58-Fperm_SI_Woolf2021!$E$9:$E$93)/10))) + Fperm_SI_Woolf2021!$G$9:$G$93*EXP(-Fperm_SI_Woolf2021!$J$9:$J$93*$C103*IF(AC$58=Fperm_SI_Woolf2021!$E$9:$E$93,1,EXP(LN((1.1*(Fperm_SI_Woolf2021!$E$9:$E$93-AC$58)-63.1579*EXP(-0.19*Fperm_SI_Woolf2021!$E$9:$E$93)+63.1579*EXP(-0.19*AC$58))/(Fperm_SI_Woolf2021!$E$9:$E$93-AC$58))*(AC$58-Fperm_SI_Woolf2021!$E$9:$E$93)/10))) + Fperm_SI_Woolf2021!$H$9:$H$93*EXP(-Fperm_SI_Woolf2021!$K$9:$K$93*$C103*IF(AC$58=Fperm_SI_Woolf2021!$E$9:$E$93,1,EXP(LN((1.1*(Fperm_SI_Woolf2021!$E$9:$E$93-AC$58)-63.1579*EXP(-0.19*Fperm_SI_Woolf2021!$E$9:$E$93)+63.1579*EXP(-0.19*AC$58))/(Fperm_SI_Woolf2021!$E$9:$E$93-AC$58))*(AC$58-Fperm_SI_Woolf2021!$E$9:$E$93)/10))),Fperm_SI_Woolf2021!$D$9:$D$93))</f>
        <v>0.45465312926579388</v>
      </c>
      <c r="AD103" s="51" cm="1">
        <f t="array" ref="AD103">MIN(1,SLOPE(Fperm_SI_Woolf2021!$F$9:$F$93*EXP(-Fperm_SI_Woolf2021!$I$9:$I$93*$C103*IF(AD$58=Fperm_SI_Woolf2021!$E$9:$E$93,1,EXP(LN((1.1*(Fperm_SI_Woolf2021!$E$9:$E$93-AD$58)-63.1579*EXP(-0.19*Fperm_SI_Woolf2021!$E$9:$E$93)+63.1579*EXP(-0.19*AD$58))/(Fperm_SI_Woolf2021!$E$9:$E$93-AD$58))*(AD$58-Fperm_SI_Woolf2021!$E$9:$E$93)/10))) + Fperm_SI_Woolf2021!$G$9:$G$93*EXP(-Fperm_SI_Woolf2021!$J$9:$J$93*$C103*IF(AD$58=Fperm_SI_Woolf2021!$E$9:$E$93,1,EXP(LN((1.1*(Fperm_SI_Woolf2021!$E$9:$E$93-AD$58)-63.1579*EXP(-0.19*Fperm_SI_Woolf2021!$E$9:$E$93)+63.1579*EXP(-0.19*AD$58))/(Fperm_SI_Woolf2021!$E$9:$E$93-AD$58))*(AD$58-Fperm_SI_Woolf2021!$E$9:$E$93)/10))) + Fperm_SI_Woolf2021!$H$9:$H$93*EXP(-Fperm_SI_Woolf2021!$K$9:$K$93*$C103*IF(AD$58=Fperm_SI_Woolf2021!$E$9:$E$93,1,EXP(LN((1.1*(Fperm_SI_Woolf2021!$E$9:$E$93-AD$58)-63.1579*EXP(-0.19*Fperm_SI_Woolf2021!$E$9:$E$93)+63.1579*EXP(-0.19*AD$58))/(Fperm_SI_Woolf2021!$E$9:$E$93-AD$58))*(AD$58-Fperm_SI_Woolf2021!$E$9:$E$93)/10))),Fperm_SI_Woolf2021!$D$9:$D$93)*AD$57+INTERCEPT(Fperm_SI_Woolf2021!$F$9:$F$93*EXP(-Fperm_SI_Woolf2021!$I$9:$I$93*$C103*IF(AD$58=Fperm_SI_Woolf2021!$E$9:$E$93,1,EXP(LN((1.1*(Fperm_SI_Woolf2021!$E$9:$E$93-AD$58)-63.1579*EXP(-0.19*Fperm_SI_Woolf2021!$E$9:$E$93)+63.1579*EXP(-0.19*AD$58))/(Fperm_SI_Woolf2021!$E$9:$E$93-AD$58))*(AD$58-Fperm_SI_Woolf2021!$E$9:$E$93)/10))) + Fperm_SI_Woolf2021!$G$9:$G$93*EXP(-Fperm_SI_Woolf2021!$J$9:$J$93*$C103*IF(AD$58=Fperm_SI_Woolf2021!$E$9:$E$93,1,EXP(LN((1.1*(Fperm_SI_Woolf2021!$E$9:$E$93-AD$58)-63.1579*EXP(-0.19*Fperm_SI_Woolf2021!$E$9:$E$93)+63.1579*EXP(-0.19*AD$58))/(Fperm_SI_Woolf2021!$E$9:$E$93-AD$58))*(AD$58-Fperm_SI_Woolf2021!$E$9:$E$93)/10))) + Fperm_SI_Woolf2021!$H$9:$H$93*EXP(-Fperm_SI_Woolf2021!$K$9:$K$93*$C103*IF(AD$58=Fperm_SI_Woolf2021!$E$9:$E$93,1,EXP(LN((1.1*(Fperm_SI_Woolf2021!$E$9:$E$93-AD$58)-63.1579*EXP(-0.19*Fperm_SI_Woolf2021!$E$9:$E$93)+63.1579*EXP(-0.19*AD$58))/(Fperm_SI_Woolf2021!$E$9:$E$93-AD$58))*(AD$58-Fperm_SI_Woolf2021!$E$9:$E$93)/10))),Fperm_SI_Woolf2021!$D$9:$D$93))</f>
        <v>0.42354289705652709</v>
      </c>
      <c r="AE103" s="51" cm="1">
        <f t="array" ref="AE103">MIN(1,SLOPE(Fperm_SI_Woolf2021!$F$9:$F$93*EXP(-Fperm_SI_Woolf2021!$I$9:$I$93*$C103*IF(AE$58=Fperm_SI_Woolf2021!$E$9:$E$93,1,EXP(LN((1.1*(Fperm_SI_Woolf2021!$E$9:$E$93-AE$58)-63.1579*EXP(-0.19*Fperm_SI_Woolf2021!$E$9:$E$93)+63.1579*EXP(-0.19*AE$58))/(Fperm_SI_Woolf2021!$E$9:$E$93-AE$58))*(AE$58-Fperm_SI_Woolf2021!$E$9:$E$93)/10))) + Fperm_SI_Woolf2021!$G$9:$G$93*EXP(-Fperm_SI_Woolf2021!$J$9:$J$93*$C103*IF(AE$58=Fperm_SI_Woolf2021!$E$9:$E$93,1,EXP(LN((1.1*(Fperm_SI_Woolf2021!$E$9:$E$93-AE$58)-63.1579*EXP(-0.19*Fperm_SI_Woolf2021!$E$9:$E$93)+63.1579*EXP(-0.19*AE$58))/(Fperm_SI_Woolf2021!$E$9:$E$93-AE$58))*(AE$58-Fperm_SI_Woolf2021!$E$9:$E$93)/10))) + Fperm_SI_Woolf2021!$H$9:$H$93*EXP(-Fperm_SI_Woolf2021!$K$9:$K$93*$C103*IF(AE$58=Fperm_SI_Woolf2021!$E$9:$E$93,1,EXP(LN((1.1*(Fperm_SI_Woolf2021!$E$9:$E$93-AE$58)-63.1579*EXP(-0.19*Fperm_SI_Woolf2021!$E$9:$E$93)+63.1579*EXP(-0.19*AE$58))/(Fperm_SI_Woolf2021!$E$9:$E$93-AE$58))*(AE$58-Fperm_SI_Woolf2021!$E$9:$E$93)/10))),Fperm_SI_Woolf2021!$D$9:$D$93)*AE$57+INTERCEPT(Fperm_SI_Woolf2021!$F$9:$F$93*EXP(-Fperm_SI_Woolf2021!$I$9:$I$93*$C103*IF(AE$58=Fperm_SI_Woolf2021!$E$9:$E$93,1,EXP(LN((1.1*(Fperm_SI_Woolf2021!$E$9:$E$93-AE$58)-63.1579*EXP(-0.19*Fperm_SI_Woolf2021!$E$9:$E$93)+63.1579*EXP(-0.19*AE$58))/(Fperm_SI_Woolf2021!$E$9:$E$93-AE$58))*(AE$58-Fperm_SI_Woolf2021!$E$9:$E$93)/10))) + Fperm_SI_Woolf2021!$G$9:$G$93*EXP(-Fperm_SI_Woolf2021!$J$9:$J$93*$C103*IF(AE$58=Fperm_SI_Woolf2021!$E$9:$E$93,1,EXP(LN((1.1*(Fperm_SI_Woolf2021!$E$9:$E$93-AE$58)-63.1579*EXP(-0.19*Fperm_SI_Woolf2021!$E$9:$E$93)+63.1579*EXP(-0.19*AE$58))/(Fperm_SI_Woolf2021!$E$9:$E$93-AE$58))*(AE$58-Fperm_SI_Woolf2021!$E$9:$E$93)/10))) + Fperm_SI_Woolf2021!$H$9:$H$93*EXP(-Fperm_SI_Woolf2021!$K$9:$K$93*$C103*IF(AE$58=Fperm_SI_Woolf2021!$E$9:$E$93,1,EXP(LN((1.1*(Fperm_SI_Woolf2021!$E$9:$E$93-AE$58)-63.1579*EXP(-0.19*Fperm_SI_Woolf2021!$E$9:$E$93)+63.1579*EXP(-0.19*AE$58))/(Fperm_SI_Woolf2021!$E$9:$E$93-AE$58))*(AE$58-Fperm_SI_Woolf2021!$E$9:$E$93)/10))),Fperm_SI_Woolf2021!$D$9:$D$93))</f>
        <v>0.39243266484726036</v>
      </c>
      <c r="AF103" s="51" cm="1">
        <f t="array" ref="AF103">MIN(1,SLOPE(Fperm_SI_Woolf2021!$F$9:$F$93*EXP(-Fperm_SI_Woolf2021!$I$9:$I$93*$C103*IF(AF$58=Fperm_SI_Woolf2021!$E$9:$E$93,1,EXP(LN((1.1*(Fperm_SI_Woolf2021!$E$9:$E$93-AF$58)-63.1579*EXP(-0.19*Fperm_SI_Woolf2021!$E$9:$E$93)+63.1579*EXP(-0.19*AF$58))/(Fperm_SI_Woolf2021!$E$9:$E$93-AF$58))*(AF$58-Fperm_SI_Woolf2021!$E$9:$E$93)/10))) + Fperm_SI_Woolf2021!$G$9:$G$93*EXP(-Fperm_SI_Woolf2021!$J$9:$J$93*$C103*IF(AF$58=Fperm_SI_Woolf2021!$E$9:$E$93,1,EXP(LN((1.1*(Fperm_SI_Woolf2021!$E$9:$E$93-AF$58)-63.1579*EXP(-0.19*Fperm_SI_Woolf2021!$E$9:$E$93)+63.1579*EXP(-0.19*AF$58))/(Fperm_SI_Woolf2021!$E$9:$E$93-AF$58))*(AF$58-Fperm_SI_Woolf2021!$E$9:$E$93)/10))) + Fperm_SI_Woolf2021!$H$9:$H$93*EXP(-Fperm_SI_Woolf2021!$K$9:$K$93*$C103*IF(AF$58=Fperm_SI_Woolf2021!$E$9:$E$93,1,EXP(LN((1.1*(Fperm_SI_Woolf2021!$E$9:$E$93-AF$58)-63.1579*EXP(-0.19*Fperm_SI_Woolf2021!$E$9:$E$93)+63.1579*EXP(-0.19*AF$58))/(Fperm_SI_Woolf2021!$E$9:$E$93-AF$58))*(AF$58-Fperm_SI_Woolf2021!$E$9:$E$93)/10))),Fperm_SI_Woolf2021!$D$9:$D$93)*AF$57+INTERCEPT(Fperm_SI_Woolf2021!$F$9:$F$93*EXP(-Fperm_SI_Woolf2021!$I$9:$I$93*$C103*IF(AF$58=Fperm_SI_Woolf2021!$E$9:$E$93,1,EXP(LN((1.1*(Fperm_SI_Woolf2021!$E$9:$E$93-AF$58)-63.1579*EXP(-0.19*Fperm_SI_Woolf2021!$E$9:$E$93)+63.1579*EXP(-0.19*AF$58))/(Fperm_SI_Woolf2021!$E$9:$E$93-AF$58))*(AF$58-Fperm_SI_Woolf2021!$E$9:$E$93)/10))) + Fperm_SI_Woolf2021!$G$9:$G$93*EXP(-Fperm_SI_Woolf2021!$J$9:$J$93*$C103*IF(AF$58=Fperm_SI_Woolf2021!$E$9:$E$93,1,EXP(LN((1.1*(Fperm_SI_Woolf2021!$E$9:$E$93-AF$58)-63.1579*EXP(-0.19*Fperm_SI_Woolf2021!$E$9:$E$93)+63.1579*EXP(-0.19*AF$58))/(Fperm_SI_Woolf2021!$E$9:$E$93-AF$58))*(AF$58-Fperm_SI_Woolf2021!$E$9:$E$93)/10))) + Fperm_SI_Woolf2021!$H$9:$H$93*EXP(-Fperm_SI_Woolf2021!$K$9:$K$93*$C103*IF(AF$58=Fperm_SI_Woolf2021!$E$9:$E$93,1,EXP(LN((1.1*(Fperm_SI_Woolf2021!$E$9:$E$93-AF$58)-63.1579*EXP(-0.19*Fperm_SI_Woolf2021!$E$9:$E$93)+63.1579*EXP(-0.19*AF$58))/(Fperm_SI_Woolf2021!$E$9:$E$93-AF$58))*(AF$58-Fperm_SI_Woolf2021!$E$9:$E$93)/10))),Fperm_SI_Woolf2021!$D$9:$D$93))</f>
        <v>0.36132243263799357</v>
      </c>
      <c r="AG103" s="51" cm="1">
        <f t="array" ref="AG103">MIN(1,SLOPE(Fperm_SI_Woolf2021!$F$9:$F$93*EXP(-Fperm_SI_Woolf2021!$I$9:$I$93*$C103*IF(AG$58=Fperm_SI_Woolf2021!$E$9:$E$93,1,EXP(LN((1.1*(Fperm_SI_Woolf2021!$E$9:$E$93-AG$58)-63.1579*EXP(-0.19*Fperm_SI_Woolf2021!$E$9:$E$93)+63.1579*EXP(-0.19*AG$58))/(Fperm_SI_Woolf2021!$E$9:$E$93-AG$58))*(AG$58-Fperm_SI_Woolf2021!$E$9:$E$93)/10))) + Fperm_SI_Woolf2021!$G$9:$G$93*EXP(-Fperm_SI_Woolf2021!$J$9:$J$93*$C103*IF(AG$58=Fperm_SI_Woolf2021!$E$9:$E$93,1,EXP(LN((1.1*(Fperm_SI_Woolf2021!$E$9:$E$93-AG$58)-63.1579*EXP(-0.19*Fperm_SI_Woolf2021!$E$9:$E$93)+63.1579*EXP(-0.19*AG$58))/(Fperm_SI_Woolf2021!$E$9:$E$93-AG$58))*(AG$58-Fperm_SI_Woolf2021!$E$9:$E$93)/10))) + Fperm_SI_Woolf2021!$H$9:$H$93*EXP(-Fperm_SI_Woolf2021!$K$9:$K$93*$C103*IF(AG$58=Fperm_SI_Woolf2021!$E$9:$E$93,1,EXP(LN((1.1*(Fperm_SI_Woolf2021!$E$9:$E$93-AG$58)-63.1579*EXP(-0.19*Fperm_SI_Woolf2021!$E$9:$E$93)+63.1579*EXP(-0.19*AG$58))/(Fperm_SI_Woolf2021!$E$9:$E$93-AG$58))*(AG$58-Fperm_SI_Woolf2021!$E$9:$E$93)/10))),Fperm_SI_Woolf2021!$D$9:$D$93)*AG$57+INTERCEPT(Fperm_SI_Woolf2021!$F$9:$F$93*EXP(-Fperm_SI_Woolf2021!$I$9:$I$93*$C103*IF(AG$58=Fperm_SI_Woolf2021!$E$9:$E$93,1,EXP(LN((1.1*(Fperm_SI_Woolf2021!$E$9:$E$93-AG$58)-63.1579*EXP(-0.19*Fperm_SI_Woolf2021!$E$9:$E$93)+63.1579*EXP(-0.19*AG$58))/(Fperm_SI_Woolf2021!$E$9:$E$93-AG$58))*(AG$58-Fperm_SI_Woolf2021!$E$9:$E$93)/10))) + Fperm_SI_Woolf2021!$G$9:$G$93*EXP(-Fperm_SI_Woolf2021!$J$9:$J$93*$C103*IF(AG$58=Fperm_SI_Woolf2021!$E$9:$E$93,1,EXP(LN((1.1*(Fperm_SI_Woolf2021!$E$9:$E$93-AG$58)-63.1579*EXP(-0.19*Fperm_SI_Woolf2021!$E$9:$E$93)+63.1579*EXP(-0.19*AG$58))/(Fperm_SI_Woolf2021!$E$9:$E$93-AG$58))*(AG$58-Fperm_SI_Woolf2021!$E$9:$E$93)/10))) + Fperm_SI_Woolf2021!$H$9:$H$93*EXP(-Fperm_SI_Woolf2021!$K$9:$K$93*$C103*IF(AG$58=Fperm_SI_Woolf2021!$E$9:$E$93,1,EXP(LN((1.1*(Fperm_SI_Woolf2021!$E$9:$E$93-AG$58)-63.1579*EXP(-0.19*Fperm_SI_Woolf2021!$E$9:$E$93)+63.1579*EXP(-0.19*AG$58))/(Fperm_SI_Woolf2021!$E$9:$E$93-AG$58))*(AG$58-Fperm_SI_Woolf2021!$E$9:$E$93)/10))),Fperm_SI_Woolf2021!$D$9:$D$93))</f>
        <v>0.33021220042872679</v>
      </c>
      <c r="AH103" s="51" cm="1">
        <f t="array" ref="AH103">MIN(1,SLOPE(Fperm_SI_Woolf2021!$F$9:$F$93*EXP(-Fperm_SI_Woolf2021!$I$9:$I$93*$C103*IF(AH$58=Fperm_SI_Woolf2021!$E$9:$E$93,1,EXP(LN((1.1*(Fperm_SI_Woolf2021!$E$9:$E$93-AH$58)-63.1579*EXP(-0.19*Fperm_SI_Woolf2021!$E$9:$E$93)+63.1579*EXP(-0.19*AH$58))/(Fperm_SI_Woolf2021!$E$9:$E$93-AH$58))*(AH$58-Fperm_SI_Woolf2021!$E$9:$E$93)/10))) + Fperm_SI_Woolf2021!$G$9:$G$93*EXP(-Fperm_SI_Woolf2021!$J$9:$J$93*$C103*IF(AH$58=Fperm_SI_Woolf2021!$E$9:$E$93,1,EXP(LN((1.1*(Fperm_SI_Woolf2021!$E$9:$E$93-AH$58)-63.1579*EXP(-0.19*Fperm_SI_Woolf2021!$E$9:$E$93)+63.1579*EXP(-0.19*AH$58))/(Fperm_SI_Woolf2021!$E$9:$E$93-AH$58))*(AH$58-Fperm_SI_Woolf2021!$E$9:$E$93)/10))) + Fperm_SI_Woolf2021!$H$9:$H$93*EXP(-Fperm_SI_Woolf2021!$K$9:$K$93*$C103*IF(AH$58=Fperm_SI_Woolf2021!$E$9:$E$93,1,EXP(LN((1.1*(Fperm_SI_Woolf2021!$E$9:$E$93-AH$58)-63.1579*EXP(-0.19*Fperm_SI_Woolf2021!$E$9:$E$93)+63.1579*EXP(-0.19*AH$58))/(Fperm_SI_Woolf2021!$E$9:$E$93-AH$58))*(AH$58-Fperm_SI_Woolf2021!$E$9:$E$93)/10))),Fperm_SI_Woolf2021!$D$9:$D$93)*AH$57+INTERCEPT(Fperm_SI_Woolf2021!$F$9:$F$93*EXP(-Fperm_SI_Woolf2021!$I$9:$I$93*$C103*IF(AH$58=Fperm_SI_Woolf2021!$E$9:$E$93,1,EXP(LN((1.1*(Fperm_SI_Woolf2021!$E$9:$E$93-AH$58)-63.1579*EXP(-0.19*Fperm_SI_Woolf2021!$E$9:$E$93)+63.1579*EXP(-0.19*AH$58))/(Fperm_SI_Woolf2021!$E$9:$E$93-AH$58))*(AH$58-Fperm_SI_Woolf2021!$E$9:$E$93)/10))) + Fperm_SI_Woolf2021!$G$9:$G$93*EXP(-Fperm_SI_Woolf2021!$J$9:$J$93*$C103*IF(AH$58=Fperm_SI_Woolf2021!$E$9:$E$93,1,EXP(LN((1.1*(Fperm_SI_Woolf2021!$E$9:$E$93-AH$58)-63.1579*EXP(-0.19*Fperm_SI_Woolf2021!$E$9:$E$93)+63.1579*EXP(-0.19*AH$58))/(Fperm_SI_Woolf2021!$E$9:$E$93-AH$58))*(AH$58-Fperm_SI_Woolf2021!$E$9:$E$93)/10))) + Fperm_SI_Woolf2021!$H$9:$H$93*EXP(-Fperm_SI_Woolf2021!$K$9:$K$93*$C103*IF(AH$58=Fperm_SI_Woolf2021!$E$9:$E$93,1,EXP(LN((1.1*(Fperm_SI_Woolf2021!$E$9:$E$93-AH$58)-63.1579*EXP(-0.19*Fperm_SI_Woolf2021!$E$9:$E$93)+63.1579*EXP(-0.19*AH$58))/(Fperm_SI_Woolf2021!$E$9:$E$93-AH$58))*(AH$58-Fperm_SI_Woolf2021!$E$9:$E$93)/10))),Fperm_SI_Woolf2021!$D$9:$D$93))</f>
        <v>0.60465119071252216</v>
      </c>
      <c r="AI103" s="51" cm="1">
        <f t="array" ref="AI103">MIN(1,SLOPE(Fperm_SI_Woolf2021!$F$9:$F$93*EXP(-Fperm_SI_Woolf2021!$I$9:$I$93*$C103*IF(AI$58=Fperm_SI_Woolf2021!$E$9:$E$93,1,EXP(LN((1.1*(Fperm_SI_Woolf2021!$E$9:$E$93-AI$58)-63.1579*EXP(-0.19*Fperm_SI_Woolf2021!$E$9:$E$93)+63.1579*EXP(-0.19*AI$58))/(Fperm_SI_Woolf2021!$E$9:$E$93-AI$58))*(AI$58-Fperm_SI_Woolf2021!$E$9:$E$93)/10))) + Fperm_SI_Woolf2021!$G$9:$G$93*EXP(-Fperm_SI_Woolf2021!$J$9:$J$93*$C103*IF(AI$58=Fperm_SI_Woolf2021!$E$9:$E$93,1,EXP(LN((1.1*(Fperm_SI_Woolf2021!$E$9:$E$93-AI$58)-63.1579*EXP(-0.19*Fperm_SI_Woolf2021!$E$9:$E$93)+63.1579*EXP(-0.19*AI$58))/(Fperm_SI_Woolf2021!$E$9:$E$93-AI$58))*(AI$58-Fperm_SI_Woolf2021!$E$9:$E$93)/10))) + Fperm_SI_Woolf2021!$H$9:$H$93*EXP(-Fperm_SI_Woolf2021!$K$9:$K$93*$C103*IF(AI$58=Fperm_SI_Woolf2021!$E$9:$E$93,1,EXP(LN((1.1*(Fperm_SI_Woolf2021!$E$9:$E$93-AI$58)-63.1579*EXP(-0.19*Fperm_SI_Woolf2021!$E$9:$E$93)+63.1579*EXP(-0.19*AI$58))/(Fperm_SI_Woolf2021!$E$9:$E$93-AI$58))*(AI$58-Fperm_SI_Woolf2021!$E$9:$E$93)/10))),Fperm_SI_Woolf2021!$D$9:$D$93)*AI$57+INTERCEPT(Fperm_SI_Woolf2021!$F$9:$F$93*EXP(-Fperm_SI_Woolf2021!$I$9:$I$93*$C103*IF(AI$58=Fperm_SI_Woolf2021!$E$9:$E$93,1,EXP(LN((1.1*(Fperm_SI_Woolf2021!$E$9:$E$93-AI$58)-63.1579*EXP(-0.19*Fperm_SI_Woolf2021!$E$9:$E$93)+63.1579*EXP(-0.19*AI$58))/(Fperm_SI_Woolf2021!$E$9:$E$93-AI$58))*(AI$58-Fperm_SI_Woolf2021!$E$9:$E$93)/10))) + Fperm_SI_Woolf2021!$G$9:$G$93*EXP(-Fperm_SI_Woolf2021!$J$9:$J$93*$C103*IF(AI$58=Fperm_SI_Woolf2021!$E$9:$E$93,1,EXP(LN((1.1*(Fperm_SI_Woolf2021!$E$9:$E$93-AI$58)-63.1579*EXP(-0.19*Fperm_SI_Woolf2021!$E$9:$E$93)+63.1579*EXP(-0.19*AI$58))/(Fperm_SI_Woolf2021!$E$9:$E$93-AI$58))*(AI$58-Fperm_SI_Woolf2021!$E$9:$E$93)/10))) + Fperm_SI_Woolf2021!$H$9:$H$93*EXP(-Fperm_SI_Woolf2021!$K$9:$K$93*$C103*IF(AI$58=Fperm_SI_Woolf2021!$E$9:$E$93,1,EXP(LN((1.1*(Fperm_SI_Woolf2021!$E$9:$E$93-AI$58)-63.1579*EXP(-0.19*Fperm_SI_Woolf2021!$E$9:$E$93)+63.1579*EXP(-0.19*AI$58))/(Fperm_SI_Woolf2021!$E$9:$E$93-AI$58))*(AI$58-Fperm_SI_Woolf2021!$E$9:$E$93)/10))),Fperm_SI_Woolf2021!$D$9:$D$93))</f>
        <v>0.5778777365971649</v>
      </c>
      <c r="AJ103" s="51" cm="1">
        <f t="array" ref="AJ103">MIN(1,SLOPE(Fperm_SI_Woolf2021!$F$9:$F$93*EXP(-Fperm_SI_Woolf2021!$I$9:$I$93*$C103*IF(AJ$58=Fperm_SI_Woolf2021!$E$9:$E$93,1,EXP(LN((1.1*(Fperm_SI_Woolf2021!$E$9:$E$93-AJ$58)-63.1579*EXP(-0.19*Fperm_SI_Woolf2021!$E$9:$E$93)+63.1579*EXP(-0.19*AJ$58))/(Fperm_SI_Woolf2021!$E$9:$E$93-AJ$58))*(AJ$58-Fperm_SI_Woolf2021!$E$9:$E$93)/10))) + Fperm_SI_Woolf2021!$G$9:$G$93*EXP(-Fperm_SI_Woolf2021!$J$9:$J$93*$C103*IF(AJ$58=Fperm_SI_Woolf2021!$E$9:$E$93,1,EXP(LN((1.1*(Fperm_SI_Woolf2021!$E$9:$E$93-AJ$58)-63.1579*EXP(-0.19*Fperm_SI_Woolf2021!$E$9:$E$93)+63.1579*EXP(-0.19*AJ$58))/(Fperm_SI_Woolf2021!$E$9:$E$93-AJ$58))*(AJ$58-Fperm_SI_Woolf2021!$E$9:$E$93)/10))) + Fperm_SI_Woolf2021!$H$9:$H$93*EXP(-Fperm_SI_Woolf2021!$K$9:$K$93*$C103*IF(AJ$58=Fperm_SI_Woolf2021!$E$9:$E$93,1,EXP(LN((1.1*(Fperm_SI_Woolf2021!$E$9:$E$93-AJ$58)-63.1579*EXP(-0.19*Fperm_SI_Woolf2021!$E$9:$E$93)+63.1579*EXP(-0.19*AJ$58))/(Fperm_SI_Woolf2021!$E$9:$E$93-AJ$58))*(AJ$58-Fperm_SI_Woolf2021!$E$9:$E$93)/10))),Fperm_SI_Woolf2021!$D$9:$D$93)*AJ$57+INTERCEPT(Fperm_SI_Woolf2021!$F$9:$F$93*EXP(-Fperm_SI_Woolf2021!$I$9:$I$93*$C103*IF(AJ$58=Fperm_SI_Woolf2021!$E$9:$E$93,1,EXP(LN((1.1*(Fperm_SI_Woolf2021!$E$9:$E$93-AJ$58)-63.1579*EXP(-0.19*Fperm_SI_Woolf2021!$E$9:$E$93)+63.1579*EXP(-0.19*AJ$58))/(Fperm_SI_Woolf2021!$E$9:$E$93-AJ$58))*(AJ$58-Fperm_SI_Woolf2021!$E$9:$E$93)/10))) + Fperm_SI_Woolf2021!$G$9:$G$93*EXP(-Fperm_SI_Woolf2021!$J$9:$J$93*$C103*IF(AJ$58=Fperm_SI_Woolf2021!$E$9:$E$93,1,EXP(LN((1.1*(Fperm_SI_Woolf2021!$E$9:$E$93-AJ$58)-63.1579*EXP(-0.19*Fperm_SI_Woolf2021!$E$9:$E$93)+63.1579*EXP(-0.19*AJ$58))/(Fperm_SI_Woolf2021!$E$9:$E$93-AJ$58))*(AJ$58-Fperm_SI_Woolf2021!$E$9:$E$93)/10))) + Fperm_SI_Woolf2021!$H$9:$H$93*EXP(-Fperm_SI_Woolf2021!$K$9:$K$93*$C103*IF(AJ$58=Fperm_SI_Woolf2021!$E$9:$E$93,1,EXP(LN((1.1*(Fperm_SI_Woolf2021!$E$9:$E$93-AJ$58)-63.1579*EXP(-0.19*Fperm_SI_Woolf2021!$E$9:$E$93)+63.1579*EXP(-0.19*AJ$58))/(Fperm_SI_Woolf2021!$E$9:$E$93-AJ$58))*(AJ$58-Fperm_SI_Woolf2021!$E$9:$E$93)/10))),Fperm_SI_Woolf2021!$D$9:$D$93))</f>
        <v>0.55110428248180754</v>
      </c>
      <c r="AK103" s="51" cm="1">
        <f t="array" ref="AK103">MIN(1,SLOPE(Fperm_SI_Woolf2021!$F$9:$F$93*EXP(-Fperm_SI_Woolf2021!$I$9:$I$93*$C103*IF(AK$58=Fperm_SI_Woolf2021!$E$9:$E$93,1,EXP(LN((1.1*(Fperm_SI_Woolf2021!$E$9:$E$93-AK$58)-63.1579*EXP(-0.19*Fperm_SI_Woolf2021!$E$9:$E$93)+63.1579*EXP(-0.19*AK$58))/(Fperm_SI_Woolf2021!$E$9:$E$93-AK$58))*(AK$58-Fperm_SI_Woolf2021!$E$9:$E$93)/10))) + Fperm_SI_Woolf2021!$G$9:$G$93*EXP(-Fperm_SI_Woolf2021!$J$9:$J$93*$C103*IF(AK$58=Fperm_SI_Woolf2021!$E$9:$E$93,1,EXP(LN((1.1*(Fperm_SI_Woolf2021!$E$9:$E$93-AK$58)-63.1579*EXP(-0.19*Fperm_SI_Woolf2021!$E$9:$E$93)+63.1579*EXP(-0.19*AK$58))/(Fperm_SI_Woolf2021!$E$9:$E$93-AK$58))*(AK$58-Fperm_SI_Woolf2021!$E$9:$E$93)/10))) + Fperm_SI_Woolf2021!$H$9:$H$93*EXP(-Fperm_SI_Woolf2021!$K$9:$K$93*$C103*IF(AK$58=Fperm_SI_Woolf2021!$E$9:$E$93,1,EXP(LN((1.1*(Fperm_SI_Woolf2021!$E$9:$E$93-AK$58)-63.1579*EXP(-0.19*Fperm_SI_Woolf2021!$E$9:$E$93)+63.1579*EXP(-0.19*AK$58))/(Fperm_SI_Woolf2021!$E$9:$E$93-AK$58))*(AK$58-Fperm_SI_Woolf2021!$E$9:$E$93)/10))),Fperm_SI_Woolf2021!$D$9:$D$93)*AK$57+INTERCEPT(Fperm_SI_Woolf2021!$F$9:$F$93*EXP(-Fperm_SI_Woolf2021!$I$9:$I$93*$C103*IF(AK$58=Fperm_SI_Woolf2021!$E$9:$E$93,1,EXP(LN((1.1*(Fperm_SI_Woolf2021!$E$9:$E$93-AK$58)-63.1579*EXP(-0.19*Fperm_SI_Woolf2021!$E$9:$E$93)+63.1579*EXP(-0.19*AK$58))/(Fperm_SI_Woolf2021!$E$9:$E$93-AK$58))*(AK$58-Fperm_SI_Woolf2021!$E$9:$E$93)/10))) + Fperm_SI_Woolf2021!$G$9:$G$93*EXP(-Fperm_SI_Woolf2021!$J$9:$J$93*$C103*IF(AK$58=Fperm_SI_Woolf2021!$E$9:$E$93,1,EXP(LN((1.1*(Fperm_SI_Woolf2021!$E$9:$E$93-AK$58)-63.1579*EXP(-0.19*Fperm_SI_Woolf2021!$E$9:$E$93)+63.1579*EXP(-0.19*AK$58))/(Fperm_SI_Woolf2021!$E$9:$E$93-AK$58))*(AK$58-Fperm_SI_Woolf2021!$E$9:$E$93)/10))) + Fperm_SI_Woolf2021!$H$9:$H$93*EXP(-Fperm_SI_Woolf2021!$K$9:$K$93*$C103*IF(AK$58=Fperm_SI_Woolf2021!$E$9:$E$93,1,EXP(LN((1.1*(Fperm_SI_Woolf2021!$E$9:$E$93-AK$58)-63.1579*EXP(-0.19*Fperm_SI_Woolf2021!$E$9:$E$93)+63.1579*EXP(-0.19*AK$58))/(Fperm_SI_Woolf2021!$E$9:$E$93-AK$58))*(AK$58-Fperm_SI_Woolf2021!$E$9:$E$93)/10))),Fperm_SI_Woolf2021!$D$9:$D$93))</f>
        <v>0.52433082836645029</v>
      </c>
      <c r="AL103" s="51" cm="1">
        <f t="array" ref="AL103">MIN(1,SLOPE(Fperm_SI_Woolf2021!$F$9:$F$93*EXP(-Fperm_SI_Woolf2021!$I$9:$I$93*$C103*IF(AL$58=Fperm_SI_Woolf2021!$E$9:$E$93,1,EXP(LN((1.1*(Fperm_SI_Woolf2021!$E$9:$E$93-AL$58)-63.1579*EXP(-0.19*Fperm_SI_Woolf2021!$E$9:$E$93)+63.1579*EXP(-0.19*AL$58))/(Fperm_SI_Woolf2021!$E$9:$E$93-AL$58))*(AL$58-Fperm_SI_Woolf2021!$E$9:$E$93)/10))) + Fperm_SI_Woolf2021!$G$9:$G$93*EXP(-Fperm_SI_Woolf2021!$J$9:$J$93*$C103*IF(AL$58=Fperm_SI_Woolf2021!$E$9:$E$93,1,EXP(LN((1.1*(Fperm_SI_Woolf2021!$E$9:$E$93-AL$58)-63.1579*EXP(-0.19*Fperm_SI_Woolf2021!$E$9:$E$93)+63.1579*EXP(-0.19*AL$58))/(Fperm_SI_Woolf2021!$E$9:$E$93-AL$58))*(AL$58-Fperm_SI_Woolf2021!$E$9:$E$93)/10))) + Fperm_SI_Woolf2021!$H$9:$H$93*EXP(-Fperm_SI_Woolf2021!$K$9:$K$93*$C103*IF(AL$58=Fperm_SI_Woolf2021!$E$9:$E$93,1,EXP(LN((1.1*(Fperm_SI_Woolf2021!$E$9:$E$93-AL$58)-63.1579*EXP(-0.19*Fperm_SI_Woolf2021!$E$9:$E$93)+63.1579*EXP(-0.19*AL$58))/(Fperm_SI_Woolf2021!$E$9:$E$93-AL$58))*(AL$58-Fperm_SI_Woolf2021!$E$9:$E$93)/10))),Fperm_SI_Woolf2021!$D$9:$D$93)*AL$57+INTERCEPT(Fperm_SI_Woolf2021!$F$9:$F$93*EXP(-Fperm_SI_Woolf2021!$I$9:$I$93*$C103*IF(AL$58=Fperm_SI_Woolf2021!$E$9:$E$93,1,EXP(LN((1.1*(Fperm_SI_Woolf2021!$E$9:$E$93-AL$58)-63.1579*EXP(-0.19*Fperm_SI_Woolf2021!$E$9:$E$93)+63.1579*EXP(-0.19*AL$58))/(Fperm_SI_Woolf2021!$E$9:$E$93-AL$58))*(AL$58-Fperm_SI_Woolf2021!$E$9:$E$93)/10))) + Fperm_SI_Woolf2021!$G$9:$G$93*EXP(-Fperm_SI_Woolf2021!$J$9:$J$93*$C103*IF(AL$58=Fperm_SI_Woolf2021!$E$9:$E$93,1,EXP(LN((1.1*(Fperm_SI_Woolf2021!$E$9:$E$93-AL$58)-63.1579*EXP(-0.19*Fperm_SI_Woolf2021!$E$9:$E$93)+63.1579*EXP(-0.19*AL$58))/(Fperm_SI_Woolf2021!$E$9:$E$93-AL$58))*(AL$58-Fperm_SI_Woolf2021!$E$9:$E$93)/10))) + Fperm_SI_Woolf2021!$H$9:$H$93*EXP(-Fperm_SI_Woolf2021!$K$9:$K$93*$C103*IF(AL$58=Fperm_SI_Woolf2021!$E$9:$E$93,1,EXP(LN((1.1*(Fperm_SI_Woolf2021!$E$9:$E$93-AL$58)-63.1579*EXP(-0.19*Fperm_SI_Woolf2021!$E$9:$E$93)+63.1579*EXP(-0.19*AL$58))/(Fperm_SI_Woolf2021!$E$9:$E$93-AL$58))*(AL$58-Fperm_SI_Woolf2021!$E$9:$E$93)/10))),Fperm_SI_Woolf2021!$D$9:$D$93))</f>
        <v>0.49755737425109292</v>
      </c>
      <c r="AM103" s="51" cm="1">
        <f t="array" ref="AM103">MIN(1,SLOPE(Fperm_SI_Woolf2021!$F$9:$F$93*EXP(-Fperm_SI_Woolf2021!$I$9:$I$93*$C103*IF(AM$58=Fperm_SI_Woolf2021!$E$9:$E$93,1,EXP(LN((1.1*(Fperm_SI_Woolf2021!$E$9:$E$93-AM$58)-63.1579*EXP(-0.19*Fperm_SI_Woolf2021!$E$9:$E$93)+63.1579*EXP(-0.19*AM$58))/(Fperm_SI_Woolf2021!$E$9:$E$93-AM$58))*(AM$58-Fperm_SI_Woolf2021!$E$9:$E$93)/10))) + Fperm_SI_Woolf2021!$G$9:$G$93*EXP(-Fperm_SI_Woolf2021!$J$9:$J$93*$C103*IF(AM$58=Fperm_SI_Woolf2021!$E$9:$E$93,1,EXP(LN((1.1*(Fperm_SI_Woolf2021!$E$9:$E$93-AM$58)-63.1579*EXP(-0.19*Fperm_SI_Woolf2021!$E$9:$E$93)+63.1579*EXP(-0.19*AM$58))/(Fperm_SI_Woolf2021!$E$9:$E$93-AM$58))*(AM$58-Fperm_SI_Woolf2021!$E$9:$E$93)/10))) + Fperm_SI_Woolf2021!$H$9:$H$93*EXP(-Fperm_SI_Woolf2021!$K$9:$K$93*$C103*IF(AM$58=Fperm_SI_Woolf2021!$E$9:$E$93,1,EXP(LN((1.1*(Fperm_SI_Woolf2021!$E$9:$E$93-AM$58)-63.1579*EXP(-0.19*Fperm_SI_Woolf2021!$E$9:$E$93)+63.1579*EXP(-0.19*AM$58))/(Fperm_SI_Woolf2021!$E$9:$E$93-AM$58))*(AM$58-Fperm_SI_Woolf2021!$E$9:$E$93)/10))),Fperm_SI_Woolf2021!$D$9:$D$93)*AM$57+INTERCEPT(Fperm_SI_Woolf2021!$F$9:$F$93*EXP(-Fperm_SI_Woolf2021!$I$9:$I$93*$C103*IF(AM$58=Fperm_SI_Woolf2021!$E$9:$E$93,1,EXP(LN((1.1*(Fperm_SI_Woolf2021!$E$9:$E$93-AM$58)-63.1579*EXP(-0.19*Fperm_SI_Woolf2021!$E$9:$E$93)+63.1579*EXP(-0.19*AM$58))/(Fperm_SI_Woolf2021!$E$9:$E$93-AM$58))*(AM$58-Fperm_SI_Woolf2021!$E$9:$E$93)/10))) + Fperm_SI_Woolf2021!$G$9:$G$93*EXP(-Fperm_SI_Woolf2021!$J$9:$J$93*$C103*IF(AM$58=Fperm_SI_Woolf2021!$E$9:$E$93,1,EXP(LN((1.1*(Fperm_SI_Woolf2021!$E$9:$E$93-AM$58)-63.1579*EXP(-0.19*Fperm_SI_Woolf2021!$E$9:$E$93)+63.1579*EXP(-0.19*AM$58))/(Fperm_SI_Woolf2021!$E$9:$E$93-AM$58))*(AM$58-Fperm_SI_Woolf2021!$E$9:$E$93)/10))) + Fperm_SI_Woolf2021!$H$9:$H$93*EXP(-Fperm_SI_Woolf2021!$K$9:$K$93*$C103*IF(AM$58=Fperm_SI_Woolf2021!$E$9:$E$93,1,EXP(LN((1.1*(Fperm_SI_Woolf2021!$E$9:$E$93-AM$58)-63.1579*EXP(-0.19*Fperm_SI_Woolf2021!$E$9:$E$93)+63.1579*EXP(-0.19*AM$58))/(Fperm_SI_Woolf2021!$E$9:$E$93-AM$58))*(AM$58-Fperm_SI_Woolf2021!$E$9:$E$93)/10))),Fperm_SI_Woolf2021!$D$9:$D$93))</f>
        <v>0.47078392013573567</v>
      </c>
      <c r="AN103" s="51" cm="1">
        <f t="array" ref="AN103">MIN(1,SLOPE(Fperm_SI_Woolf2021!$F$9:$F$93*EXP(-Fperm_SI_Woolf2021!$I$9:$I$93*$C103*IF(AN$58=Fperm_SI_Woolf2021!$E$9:$E$93,1,EXP(LN((1.1*(Fperm_SI_Woolf2021!$E$9:$E$93-AN$58)-63.1579*EXP(-0.19*Fperm_SI_Woolf2021!$E$9:$E$93)+63.1579*EXP(-0.19*AN$58))/(Fperm_SI_Woolf2021!$E$9:$E$93-AN$58))*(AN$58-Fperm_SI_Woolf2021!$E$9:$E$93)/10))) + Fperm_SI_Woolf2021!$G$9:$G$93*EXP(-Fperm_SI_Woolf2021!$J$9:$J$93*$C103*IF(AN$58=Fperm_SI_Woolf2021!$E$9:$E$93,1,EXP(LN((1.1*(Fperm_SI_Woolf2021!$E$9:$E$93-AN$58)-63.1579*EXP(-0.19*Fperm_SI_Woolf2021!$E$9:$E$93)+63.1579*EXP(-0.19*AN$58))/(Fperm_SI_Woolf2021!$E$9:$E$93-AN$58))*(AN$58-Fperm_SI_Woolf2021!$E$9:$E$93)/10))) + Fperm_SI_Woolf2021!$H$9:$H$93*EXP(-Fperm_SI_Woolf2021!$K$9:$K$93*$C103*IF(AN$58=Fperm_SI_Woolf2021!$E$9:$E$93,1,EXP(LN((1.1*(Fperm_SI_Woolf2021!$E$9:$E$93-AN$58)-63.1579*EXP(-0.19*Fperm_SI_Woolf2021!$E$9:$E$93)+63.1579*EXP(-0.19*AN$58))/(Fperm_SI_Woolf2021!$E$9:$E$93-AN$58))*(AN$58-Fperm_SI_Woolf2021!$E$9:$E$93)/10))),Fperm_SI_Woolf2021!$D$9:$D$93)*AN$57+INTERCEPT(Fperm_SI_Woolf2021!$F$9:$F$93*EXP(-Fperm_SI_Woolf2021!$I$9:$I$93*$C103*IF(AN$58=Fperm_SI_Woolf2021!$E$9:$E$93,1,EXP(LN((1.1*(Fperm_SI_Woolf2021!$E$9:$E$93-AN$58)-63.1579*EXP(-0.19*Fperm_SI_Woolf2021!$E$9:$E$93)+63.1579*EXP(-0.19*AN$58))/(Fperm_SI_Woolf2021!$E$9:$E$93-AN$58))*(AN$58-Fperm_SI_Woolf2021!$E$9:$E$93)/10))) + Fperm_SI_Woolf2021!$G$9:$G$93*EXP(-Fperm_SI_Woolf2021!$J$9:$J$93*$C103*IF(AN$58=Fperm_SI_Woolf2021!$E$9:$E$93,1,EXP(LN((1.1*(Fperm_SI_Woolf2021!$E$9:$E$93-AN$58)-63.1579*EXP(-0.19*Fperm_SI_Woolf2021!$E$9:$E$93)+63.1579*EXP(-0.19*AN$58))/(Fperm_SI_Woolf2021!$E$9:$E$93-AN$58))*(AN$58-Fperm_SI_Woolf2021!$E$9:$E$93)/10))) + Fperm_SI_Woolf2021!$H$9:$H$93*EXP(-Fperm_SI_Woolf2021!$K$9:$K$93*$C103*IF(AN$58=Fperm_SI_Woolf2021!$E$9:$E$93,1,EXP(LN((1.1*(Fperm_SI_Woolf2021!$E$9:$E$93-AN$58)-63.1579*EXP(-0.19*Fperm_SI_Woolf2021!$E$9:$E$93)+63.1579*EXP(-0.19*AN$58))/(Fperm_SI_Woolf2021!$E$9:$E$93-AN$58))*(AN$58-Fperm_SI_Woolf2021!$E$9:$E$93)/10))),Fperm_SI_Woolf2021!$D$9:$D$93))</f>
        <v>0.4440104660203783</v>
      </c>
      <c r="AO103" s="51" cm="1">
        <f t="array" ref="AO103">MIN(1,SLOPE(Fperm_SI_Woolf2021!$F$9:$F$93*EXP(-Fperm_SI_Woolf2021!$I$9:$I$93*$C103*IF(AO$58=Fperm_SI_Woolf2021!$E$9:$E$93,1,EXP(LN((1.1*(Fperm_SI_Woolf2021!$E$9:$E$93-AO$58)-63.1579*EXP(-0.19*Fperm_SI_Woolf2021!$E$9:$E$93)+63.1579*EXP(-0.19*AO$58))/(Fperm_SI_Woolf2021!$E$9:$E$93-AO$58))*(AO$58-Fperm_SI_Woolf2021!$E$9:$E$93)/10))) + Fperm_SI_Woolf2021!$G$9:$G$93*EXP(-Fperm_SI_Woolf2021!$J$9:$J$93*$C103*IF(AO$58=Fperm_SI_Woolf2021!$E$9:$E$93,1,EXP(LN((1.1*(Fperm_SI_Woolf2021!$E$9:$E$93-AO$58)-63.1579*EXP(-0.19*Fperm_SI_Woolf2021!$E$9:$E$93)+63.1579*EXP(-0.19*AO$58))/(Fperm_SI_Woolf2021!$E$9:$E$93-AO$58))*(AO$58-Fperm_SI_Woolf2021!$E$9:$E$93)/10))) + Fperm_SI_Woolf2021!$H$9:$H$93*EXP(-Fperm_SI_Woolf2021!$K$9:$K$93*$C103*IF(AO$58=Fperm_SI_Woolf2021!$E$9:$E$93,1,EXP(LN((1.1*(Fperm_SI_Woolf2021!$E$9:$E$93-AO$58)-63.1579*EXP(-0.19*Fperm_SI_Woolf2021!$E$9:$E$93)+63.1579*EXP(-0.19*AO$58))/(Fperm_SI_Woolf2021!$E$9:$E$93-AO$58))*(AO$58-Fperm_SI_Woolf2021!$E$9:$E$93)/10))),Fperm_SI_Woolf2021!$D$9:$D$93)*AO$57+INTERCEPT(Fperm_SI_Woolf2021!$F$9:$F$93*EXP(-Fperm_SI_Woolf2021!$I$9:$I$93*$C103*IF(AO$58=Fperm_SI_Woolf2021!$E$9:$E$93,1,EXP(LN((1.1*(Fperm_SI_Woolf2021!$E$9:$E$93-AO$58)-63.1579*EXP(-0.19*Fperm_SI_Woolf2021!$E$9:$E$93)+63.1579*EXP(-0.19*AO$58))/(Fperm_SI_Woolf2021!$E$9:$E$93-AO$58))*(AO$58-Fperm_SI_Woolf2021!$E$9:$E$93)/10))) + Fperm_SI_Woolf2021!$G$9:$G$93*EXP(-Fperm_SI_Woolf2021!$J$9:$J$93*$C103*IF(AO$58=Fperm_SI_Woolf2021!$E$9:$E$93,1,EXP(LN((1.1*(Fperm_SI_Woolf2021!$E$9:$E$93-AO$58)-63.1579*EXP(-0.19*Fperm_SI_Woolf2021!$E$9:$E$93)+63.1579*EXP(-0.19*AO$58))/(Fperm_SI_Woolf2021!$E$9:$E$93-AO$58))*(AO$58-Fperm_SI_Woolf2021!$E$9:$E$93)/10))) + Fperm_SI_Woolf2021!$H$9:$H$93*EXP(-Fperm_SI_Woolf2021!$K$9:$K$93*$C103*IF(AO$58=Fperm_SI_Woolf2021!$E$9:$E$93,1,EXP(LN((1.1*(Fperm_SI_Woolf2021!$E$9:$E$93-AO$58)-63.1579*EXP(-0.19*Fperm_SI_Woolf2021!$E$9:$E$93)+63.1579*EXP(-0.19*AO$58))/(Fperm_SI_Woolf2021!$E$9:$E$93-AO$58))*(AO$58-Fperm_SI_Woolf2021!$E$9:$E$93)/10))),Fperm_SI_Woolf2021!$D$9:$D$93))</f>
        <v>0.41723701190502105</v>
      </c>
      <c r="AP103" s="51" cm="1">
        <f t="array" ref="AP103">MIN(1,SLOPE(Fperm_SI_Woolf2021!$F$9:$F$93*EXP(-Fperm_SI_Woolf2021!$I$9:$I$93*$C103*IF(AP$58=Fperm_SI_Woolf2021!$E$9:$E$93,1,EXP(LN((1.1*(Fperm_SI_Woolf2021!$E$9:$E$93-AP$58)-63.1579*EXP(-0.19*Fperm_SI_Woolf2021!$E$9:$E$93)+63.1579*EXP(-0.19*AP$58))/(Fperm_SI_Woolf2021!$E$9:$E$93-AP$58))*(AP$58-Fperm_SI_Woolf2021!$E$9:$E$93)/10))) + Fperm_SI_Woolf2021!$G$9:$G$93*EXP(-Fperm_SI_Woolf2021!$J$9:$J$93*$C103*IF(AP$58=Fperm_SI_Woolf2021!$E$9:$E$93,1,EXP(LN((1.1*(Fperm_SI_Woolf2021!$E$9:$E$93-AP$58)-63.1579*EXP(-0.19*Fperm_SI_Woolf2021!$E$9:$E$93)+63.1579*EXP(-0.19*AP$58))/(Fperm_SI_Woolf2021!$E$9:$E$93-AP$58))*(AP$58-Fperm_SI_Woolf2021!$E$9:$E$93)/10))) + Fperm_SI_Woolf2021!$H$9:$H$93*EXP(-Fperm_SI_Woolf2021!$K$9:$K$93*$C103*IF(AP$58=Fperm_SI_Woolf2021!$E$9:$E$93,1,EXP(LN((1.1*(Fperm_SI_Woolf2021!$E$9:$E$93-AP$58)-63.1579*EXP(-0.19*Fperm_SI_Woolf2021!$E$9:$E$93)+63.1579*EXP(-0.19*AP$58))/(Fperm_SI_Woolf2021!$E$9:$E$93-AP$58))*(AP$58-Fperm_SI_Woolf2021!$E$9:$E$93)/10))),Fperm_SI_Woolf2021!$D$9:$D$93)*AP$57+INTERCEPT(Fperm_SI_Woolf2021!$F$9:$F$93*EXP(-Fperm_SI_Woolf2021!$I$9:$I$93*$C103*IF(AP$58=Fperm_SI_Woolf2021!$E$9:$E$93,1,EXP(LN((1.1*(Fperm_SI_Woolf2021!$E$9:$E$93-AP$58)-63.1579*EXP(-0.19*Fperm_SI_Woolf2021!$E$9:$E$93)+63.1579*EXP(-0.19*AP$58))/(Fperm_SI_Woolf2021!$E$9:$E$93-AP$58))*(AP$58-Fperm_SI_Woolf2021!$E$9:$E$93)/10))) + Fperm_SI_Woolf2021!$G$9:$G$93*EXP(-Fperm_SI_Woolf2021!$J$9:$J$93*$C103*IF(AP$58=Fperm_SI_Woolf2021!$E$9:$E$93,1,EXP(LN((1.1*(Fperm_SI_Woolf2021!$E$9:$E$93-AP$58)-63.1579*EXP(-0.19*Fperm_SI_Woolf2021!$E$9:$E$93)+63.1579*EXP(-0.19*AP$58))/(Fperm_SI_Woolf2021!$E$9:$E$93-AP$58))*(AP$58-Fperm_SI_Woolf2021!$E$9:$E$93)/10))) + Fperm_SI_Woolf2021!$H$9:$H$93*EXP(-Fperm_SI_Woolf2021!$K$9:$K$93*$C103*IF(AP$58=Fperm_SI_Woolf2021!$E$9:$E$93,1,EXP(LN((1.1*(Fperm_SI_Woolf2021!$E$9:$E$93-AP$58)-63.1579*EXP(-0.19*Fperm_SI_Woolf2021!$E$9:$E$93)+63.1579*EXP(-0.19*AP$58))/(Fperm_SI_Woolf2021!$E$9:$E$93-AP$58))*(AP$58-Fperm_SI_Woolf2021!$E$9:$E$93)/10))),Fperm_SI_Woolf2021!$D$9:$D$93))</f>
        <v>0.39046355778966368</v>
      </c>
      <c r="AQ103" s="51" cm="1">
        <f t="array" ref="AQ103">MIN(1,SLOPE(Fperm_SI_Woolf2021!$F$9:$F$93*EXP(-Fperm_SI_Woolf2021!$I$9:$I$93*$C103*IF(AQ$58=Fperm_SI_Woolf2021!$E$9:$E$93,1,EXP(LN((1.1*(Fperm_SI_Woolf2021!$E$9:$E$93-AQ$58)-63.1579*EXP(-0.19*Fperm_SI_Woolf2021!$E$9:$E$93)+63.1579*EXP(-0.19*AQ$58))/(Fperm_SI_Woolf2021!$E$9:$E$93-AQ$58))*(AQ$58-Fperm_SI_Woolf2021!$E$9:$E$93)/10))) + Fperm_SI_Woolf2021!$G$9:$G$93*EXP(-Fperm_SI_Woolf2021!$J$9:$J$93*$C103*IF(AQ$58=Fperm_SI_Woolf2021!$E$9:$E$93,1,EXP(LN((1.1*(Fperm_SI_Woolf2021!$E$9:$E$93-AQ$58)-63.1579*EXP(-0.19*Fperm_SI_Woolf2021!$E$9:$E$93)+63.1579*EXP(-0.19*AQ$58))/(Fperm_SI_Woolf2021!$E$9:$E$93-AQ$58))*(AQ$58-Fperm_SI_Woolf2021!$E$9:$E$93)/10))) + Fperm_SI_Woolf2021!$H$9:$H$93*EXP(-Fperm_SI_Woolf2021!$K$9:$K$93*$C103*IF(AQ$58=Fperm_SI_Woolf2021!$E$9:$E$93,1,EXP(LN((1.1*(Fperm_SI_Woolf2021!$E$9:$E$93-AQ$58)-63.1579*EXP(-0.19*Fperm_SI_Woolf2021!$E$9:$E$93)+63.1579*EXP(-0.19*AQ$58))/(Fperm_SI_Woolf2021!$E$9:$E$93-AQ$58))*(AQ$58-Fperm_SI_Woolf2021!$E$9:$E$93)/10))),Fperm_SI_Woolf2021!$D$9:$D$93)*AQ$57+INTERCEPT(Fperm_SI_Woolf2021!$F$9:$F$93*EXP(-Fperm_SI_Woolf2021!$I$9:$I$93*$C103*IF(AQ$58=Fperm_SI_Woolf2021!$E$9:$E$93,1,EXP(LN((1.1*(Fperm_SI_Woolf2021!$E$9:$E$93-AQ$58)-63.1579*EXP(-0.19*Fperm_SI_Woolf2021!$E$9:$E$93)+63.1579*EXP(-0.19*AQ$58))/(Fperm_SI_Woolf2021!$E$9:$E$93-AQ$58))*(AQ$58-Fperm_SI_Woolf2021!$E$9:$E$93)/10))) + Fperm_SI_Woolf2021!$G$9:$G$93*EXP(-Fperm_SI_Woolf2021!$J$9:$J$93*$C103*IF(AQ$58=Fperm_SI_Woolf2021!$E$9:$E$93,1,EXP(LN((1.1*(Fperm_SI_Woolf2021!$E$9:$E$93-AQ$58)-63.1579*EXP(-0.19*Fperm_SI_Woolf2021!$E$9:$E$93)+63.1579*EXP(-0.19*AQ$58))/(Fperm_SI_Woolf2021!$E$9:$E$93-AQ$58))*(AQ$58-Fperm_SI_Woolf2021!$E$9:$E$93)/10))) + Fperm_SI_Woolf2021!$H$9:$H$93*EXP(-Fperm_SI_Woolf2021!$K$9:$K$93*$C103*IF(AQ$58=Fperm_SI_Woolf2021!$E$9:$E$93,1,EXP(LN((1.1*(Fperm_SI_Woolf2021!$E$9:$E$93-AQ$58)-63.1579*EXP(-0.19*Fperm_SI_Woolf2021!$E$9:$E$93)+63.1579*EXP(-0.19*AQ$58))/(Fperm_SI_Woolf2021!$E$9:$E$93-AQ$58))*(AQ$58-Fperm_SI_Woolf2021!$E$9:$E$93)/10))),Fperm_SI_Woolf2021!$D$9:$D$93))</f>
        <v>0.36369010367430643</v>
      </c>
      <c r="AR103" s="51" cm="1">
        <f t="array" ref="AR103">MIN(1,SLOPE(Fperm_SI_Woolf2021!$F$9:$F$93*EXP(-Fperm_SI_Woolf2021!$I$9:$I$93*$C103*IF(AR$58=Fperm_SI_Woolf2021!$E$9:$E$93,1,EXP(LN((1.1*(Fperm_SI_Woolf2021!$E$9:$E$93-AR$58)-63.1579*EXP(-0.19*Fperm_SI_Woolf2021!$E$9:$E$93)+63.1579*EXP(-0.19*AR$58))/(Fperm_SI_Woolf2021!$E$9:$E$93-AR$58))*(AR$58-Fperm_SI_Woolf2021!$E$9:$E$93)/10))) + Fperm_SI_Woolf2021!$G$9:$G$93*EXP(-Fperm_SI_Woolf2021!$J$9:$J$93*$C103*IF(AR$58=Fperm_SI_Woolf2021!$E$9:$E$93,1,EXP(LN((1.1*(Fperm_SI_Woolf2021!$E$9:$E$93-AR$58)-63.1579*EXP(-0.19*Fperm_SI_Woolf2021!$E$9:$E$93)+63.1579*EXP(-0.19*AR$58))/(Fperm_SI_Woolf2021!$E$9:$E$93-AR$58))*(AR$58-Fperm_SI_Woolf2021!$E$9:$E$93)/10))) + Fperm_SI_Woolf2021!$H$9:$H$93*EXP(-Fperm_SI_Woolf2021!$K$9:$K$93*$C103*IF(AR$58=Fperm_SI_Woolf2021!$E$9:$E$93,1,EXP(LN((1.1*(Fperm_SI_Woolf2021!$E$9:$E$93-AR$58)-63.1579*EXP(-0.19*Fperm_SI_Woolf2021!$E$9:$E$93)+63.1579*EXP(-0.19*AR$58))/(Fperm_SI_Woolf2021!$E$9:$E$93-AR$58))*(AR$58-Fperm_SI_Woolf2021!$E$9:$E$93)/10))),Fperm_SI_Woolf2021!$D$9:$D$93)*AR$57+INTERCEPT(Fperm_SI_Woolf2021!$F$9:$F$93*EXP(-Fperm_SI_Woolf2021!$I$9:$I$93*$C103*IF(AR$58=Fperm_SI_Woolf2021!$E$9:$E$93,1,EXP(LN((1.1*(Fperm_SI_Woolf2021!$E$9:$E$93-AR$58)-63.1579*EXP(-0.19*Fperm_SI_Woolf2021!$E$9:$E$93)+63.1579*EXP(-0.19*AR$58))/(Fperm_SI_Woolf2021!$E$9:$E$93-AR$58))*(AR$58-Fperm_SI_Woolf2021!$E$9:$E$93)/10))) + Fperm_SI_Woolf2021!$G$9:$G$93*EXP(-Fperm_SI_Woolf2021!$J$9:$J$93*$C103*IF(AR$58=Fperm_SI_Woolf2021!$E$9:$E$93,1,EXP(LN((1.1*(Fperm_SI_Woolf2021!$E$9:$E$93-AR$58)-63.1579*EXP(-0.19*Fperm_SI_Woolf2021!$E$9:$E$93)+63.1579*EXP(-0.19*AR$58))/(Fperm_SI_Woolf2021!$E$9:$E$93-AR$58))*(AR$58-Fperm_SI_Woolf2021!$E$9:$E$93)/10))) + Fperm_SI_Woolf2021!$H$9:$H$93*EXP(-Fperm_SI_Woolf2021!$K$9:$K$93*$C103*IF(AR$58=Fperm_SI_Woolf2021!$E$9:$E$93,1,EXP(LN((1.1*(Fperm_SI_Woolf2021!$E$9:$E$93-AR$58)-63.1579*EXP(-0.19*Fperm_SI_Woolf2021!$E$9:$E$93)+63.1579*EXP(-0.19*AR$58))/(Fperm_SI_Woolf2021!$E$9:$E$93-AR$58))*(AR$58-Fperm_SI_Woolf2021!$E$9:$E$93)/10))),Fperm_SI_Woolf2021!$D$9:$D$93))</f>
        <v>0.33691664955894912</v>
      </c>
      <c r="AS103" s="51" cm="1">
        <f t="array" ref="AS103">MIN(1,SLOPE(Fperm_SI_Woolf2021!$F$9:$F$93*EXP(-Fperm_SI_Woolf2021!$I$9:$I$93*$C103*IF(AS$58=Fperm_SI_Woolf2021!$E$9:$E$93,1,EXP(LN((1.1*(Fperm_SI_Woolf2021!$E$9:$E$93-AS$58)-63.1579*EXP(-0.19*Fperm_SI_Woolf2021!$E$9:$E$93)+63.1579*EXP(-0.19*AS$58))/(Fperm_SI_Woolf2021!$E$9:$E$93-AS$58))*(AS$58-Fperm_SI_Woolf2021!$E$9:$E$93)/10))) + Fperm_SI_Woolf2021!$G$9:$G$93*EXP(-Fperm_SI_Woolf2021!$J$9:$J$93*$C103*IF(AS$58=Fperm_SI_Woolf2021!$E$9:$E$93,1,EXP(LN((1.1*(Fperm_SI_Woolf2021!$E$9:$E$93-AS$58)-63.1579*EXP(-0.19*Fperm_SI_Woolf2021!$E$9:$E$93)+63.1579*EXP(-0.19*AS$58))/(Fperm_SI_Woolf2021!$E$9:$E$93-AS$58))*(AS$58-Fperm_SI_Woolf2021!$E$9:$E$93)/10))) + Fperm_SI_Woolf2021!$H$9:$H$93*EXP(-Fperm_SI_Woolf2021!$K$9:$K$93*$C103*IF(AS$58=Fperm_SI_Woolf2021!$E$9:$E$93,1,EXP(LN((1.1*(Fperm_SI_Woolf2021!$E$9:$E$93-AS$58)-63.1579*EXP(-0.19*Fperm_SI_Woolf2021!$E$9:$E$93)+63.1579*EXP(-0.19*AS$58))/(Fperm_SI_Woolf2021!$E$9:$E$93-AS$58))*(AS$58-Fperm_SI_Woolf2021!$E$9:$E$93)/10))),Fperm_SI_Woolf2021!$D$9:$D$93)*AS$57+INTERCEPT(Fperm_SI_Woolf2021!$F$9:$F$93*EXP(-Fperm_SI_Woolf2021!$I$9:$I$93*$C103*IF(AS$58=Fperm_SI_Woolf2021!$E$9:$E$93,1,EXP(LN((1.1*(Fperm_SI_Woolf2021!$E$9:$E$93-AS$58)-63.1579*EXP(-0.19*Fperm_SI_Woolf2021!$E$9:$E$93)+63.1579*EXP(-0.19*AS$58))/(Fperm_SI_Woolf2021!$E$9:$E$93-AS$58))*(AS$58-Fperm_SI_Woolf2021!$E$9:$E$93)/10))) + Fperm_SI_Woolf2021!$G$9:$G$93*EXP(-Fperm_SI_Woolf2021!$J$9:$J$93*$C103*IF(AS$58=Fperm_SI_Woolf2021!$E$9:$E$93,1,EXP(LN((1.1*(Fperm_SI_Woolf2021!$E$9:$E$93-AS$58)-63.1579*EXP(-0.19*Fperm_SI_Woolf2021!$E$9:$E$93)+63.1579*EXP(-0.19*AS$58))/(Fperm_SI_Woolf2021!$E$9:$E$93-AS$58))*(AS$58-Fperm_SI_Woolf2021!$E$9:$E$93)/10))) + Fperm_SI_Woolf2021!$H$9:$H$93*EXP(-Fperm_SI_Woolf2021!$K$9:$K$93*$C103*IF(AS$58=Fperm_SI_Woolf2021!$E$9:$E$93,1,EXP(LN((1.1*(Fperm_SI_Woolf2021!$E$9:$E$93-AS$58)-63.1579*EXP(-0.19*Fperm_SI_Woolf2021!$E$9:$E$93)+63.1579*EXP(-0.19*AS$58))/(Fperm_SI_Woolf2021!$E$9:$E$93-AS$58))*(AS$58-Fperm_SI_Woolf2021!$E$9:$E$93)/10))),Fperm_SI_Woolf2021!$D$9:$D$93))</f>
        <v>0.31014319544359176</v>
      </c>
      <c r="AT103" s="51" cm="1">
        <f t="array" ref="AT103">MIN(1,SLOPE(Fperm_SI_Woolf2021!$F$9:$F$93*EXP(-Fperm_SI_Woolf2021!$I$9:$I$93*$C103*IF(AT$58=Fperm_SI_Woolf2021!$E$9:$E$93,1,EXP(LN((1.1*(Fperm_SI_Woolf2021!$E$9:$E$93-AT$58)-63.1579*EXP(-0.19*Fperm_SI_Woolf2021!$E$9:$E$93)+63.1579*EXP(-0.19*AT$58))/(Fperm_SI_Woolf2021!$E$9:$E$93-AT$58))*(AT$58-Fperm_SI_Woolf2021!$E$9:$E$93)/10))) + Fperm_SI_Woolf2021!$G$9:$G$93*EXP(-Fperm_SI_Woolf2021!$J$9:$J$93*$C103*IF(AT$58=Fperm_SI_Woolf2021!$E$9:$E$93,1,EXP(LN((1.1*(Fperm_SI_Woolf2021!$E$9:$E$93-AT$58)-63.1579*EXP(-0.19*Fperm_SI_Woolf2021!$E$9:$E$93)+63.1579*EXP(-0.19*AT$58))/(Fperm_SI_Woolf2021!$E$9:$E$93-AT$58))*(AT$58-Fperm_SI_Woolf2021!$E$9:$E$93)/10))) + Fperm_SI_Woolf2021!$H$9:$H$93*EXP(-Fperm_SI_Woolf2021!$K$9:$K$93*$C103*IF(AT$58=Fperm_SI_Woolf2021!$E$9:$E$93,1,EXP(LN((1.1*(Fperm_SI_Woolf2021!$E$9:$E$93-AT$58)-63.1579*EXP(-0.19*Fperm_SI_Woolf2021!$E$9:$E$93)+63.1579*EXP(-0.19*AT$58))/(Fperm_SI_Woolf2021!$E$9:$E$93-AT$58))*(AT$58-Fperm_SI_Woolf2021!$E$9:$E$93)/10))),Fperm_SI_Woolf2021!$D$9:$D$93)*AT$57+INTERCEPT(Fperm_SI_Woolf2021!$F$9:$F$93*EXP(-Fperm_SI_Woolf2021!$I$9:$I$93*$C103*IF(AT$58=Fperm_SI_Woolf2021!$E$9:$E$93,1,EXP(LN((1.1*(Fperm_SI_Woolf2021!$E$9:$E$93-AT$58)-63.1579*EXP(-0.19*Fperm_SI_Woolf2021!$E$9:$E$93)+63.1579*EXP(-0.19*AT$58))/(Fperm_SI_Woolf2021!$E$9:$E$93-AT$58))*(AT$58-Fperm_SI_Woolf2021!$E$9:$E$93)/10))) + Fperm_SI_Woolf2021!$G$9:$G$93*EXP(-Fperm_SI_Woolf2021!$J$9:$J$93*$C103*IF(AT$58=Fperm_SI_Woolf2021!$E$9:$E$93,1,EXP(LN((1.1*(Fperm_SI_Woolf2021!$E$9:$E$93-AT$58)-63.1579*EXP(-0.19*Fperm_SI_Woolf2021!$E$9:$E$93)+63.1579*EXP(-0.19*AT$58))/(Fperm_SI_Woolf2021!$E$9:$E$93-AT$58))*(AT$58-Fperm_SI_Woolf2021!$E$9:$E$93)/10))) + Fperm_SI_Woolf2021!$H$9:$H$93*EXP(-Fperm_SI_Woolf2021!$K$9:$K$93*$C103*IF(AT$58=Fperm_SI_Woolf2021!$E$9:$E$93,1,EXP(LN((1.1*(Fperm_SI_Woolf2021!$E$9:$E$93-AT$58)-63.1579*EXP(-0.19*Fperm_SI_Woolf2021!$E$9:$E$93)+63.1579*EXP(-0.19*AT$58))/(Fperm_SI_Woolf2021!$E$9:$E$93-AT$58))*(AT$58-Fperm_SI_Woolf2021!$E$9:$E$93)/10))),Fperm_SI_Woolf2021!$D$9:$D$93))</f>
        <v>0.28336974132823439</v>
      </c>
      <c r="AU103" s="51" cm="1">
        <f t="array" ref="AU103">MIN(1,SLOPE(Fperm_SI_Woolf2021!$F$9:$F$93*EXP(-Fperm_SI_Woolf2021!$I$9:$I$93*$C103*IF(AU$58=Fperm_SI_Woolf2021!$E$9:$E$93,1,EXP(LN((1.1*(Fperm_SI_Woolf2021!$E$9:$E$93-AU$58)-63.1579*EXP(-0.19*Fperm_SI_Woolf2021!$E$9:$E$93)+63.1579*EXP(-0.19*AU$58))/(Fperm_SI_Woolf2021!$E$9:$E$93-AU$58))*(AU$58-Fperm_SI_Woolf2021!$E$9:$E$93)/10))) + Fperm_SI_Woolf2021!$G$9:$G$93*EXP(-Fperm_SI_Woolf2021!$J$9:$J$93*$C103*IF(AU$58=Fperm_SI_Woolf2021!$E$9:$E$93,1,EXP(LN((1.1*(Fperm_SI_Woolf2021!$E$9:$E$93-AU$58)-63.1579*EXP(-0.19*Fperm_SI_Woolf2021!$E$9:$E$93)+63.1579*EXP(-0.19*AU$58))/(Fperm_SI_Woolf2021!$E$9:$E$93-AU$58))*(AU$58-Fperm_SI_Woolf2021!$E$9:$E$93)/10))) + Fperm_SI_Woolf2021!$H$9:$H$93*EXP(-Fperm_SI_Woolf2021!$K$9:$K$93*$C103*IF(AU$58=Fperm_SI_Woolf2021!$E$9:$E$93,1,EXP(LN((1.1*(Fperm_SI_Woolf2021!$E$9:$E$93-AU$58)-63.1579*EXP(-0.19*Fperm_SI_Woolf2021!$E$9:$E$93)+63.1579*EXP(-0.19*AU$58))/(Fperm_SI_Woolf2021!$E$9:$E$93-AU$58))*(AU$58-Fperm_SI_Woolf2021!$E$9:$E$93)/10))),Fperm_SI_Woolf2021!$D$9:$D$93)*AU$57+INTERCEPT(Fperm_SI_Woolf2021!$F$9:$F$93*EXP(-Fperm_SI_Woolf2021!$I$9:$I$93*$C103*IF(AU$58=Fperm_SI_Woolf2021!$E$9:$E$93,1,EXP(LN((1.1*(Fperm_SI_Woolf2021!$E$9:$E$93-AU$58)-63.1579*EXP(-0.19*Fperm_SI_Woolf2021!$E$9:$E$93)+63.1579*EXP(-0.19*AU$58))/(Fperm_SI_Woolf2021!$E$9:$E$93-AU$58))*(AU$58-Fperm_SI_Woolf2021!$E$9:$E$93)/10))) + Fperm_SI_Woolf2021!$G$9:$G$93*EXP(-Fperm_SI_Woolf2021!$J$9:$J$93*$C103*IF(AU$58=Fperm_SI_Woolf2021!$E$9:$E$93,1,EXP(LN((1.1*(Fperm_SI_Woolf2021!$E$9:$E$93-AU$58)-63.1579*EXP(-0.19*Fperm_SI_Woolf2021!$E$9:$E$93)+63.1579*EXP(-0.19*AU$58))/(Fperm_SI_Woolf2021!$E$9:$E$93-AU$58))*(AU$58-Fperm_SI_Woolf2021!$E$9:$E$93)/10))) + Fperm_SI_Woolf2021!$H$9:$H$93*EXP(-Fperm_SI_Woolf2021!$K$9:$K$93*$C103*IF(AU$58=Fperm_SI_Woolf2021!$E$9:$E$93,1,EXP(LN((1.1*(Fperm_SI_Woolf2021!$E$9:$E$93-AU$58)-63.1579*EXP(-0.19*Fperm_SI_Woolf2021!$E$9:$E$93)+63.1579*EXP(-0.19*AU$58))/(Fperm_SI_Woolf2021!$E$9:$E$93-AU$58))*(AU$58-Fperm_SI_Woolf2021!$E$9:$E$93)/10))),Fperm_SI_Woolf2021!$D$9:$D$93))</f>
        <v>0.25659628721287708</v>
      </c>
      <c r="AV103" s="51" cm="1">
        <f t="array" ref="AV103">MIN(1,SLOPE(Fperm_SI_Woolf2021!$F$9:$F$93*EXP(-Fperm_SI_Woolf2021!$I$9:$I$93*$C103*IF(AV$58=Fperm_SI_Woolf2021!$E$9:$E$93,1,EXP(LN((1.1*(Fperm_SI_Woolf2021!$E$9:$E$93-AV$58)-63.1579*EXP(-0.19*Fperm_SI_Woolf2021!$E$9:$E$93)+63.1579*EXP(-0.19*AV$58))/(Fperm_SI_Woolf2021!$E$9:$E$93-AV$58))*(AV$58-Fperm_SI_Woolf2021!$E$9:$E$93)/10))) + Fperm_SI_Woolf2021!$G$9:$G$93*EXP(-Fperm_SI_Woolf2021!$J$9:$J$93*$C103*IF(AV$58=Fperm_SI_Woolf2021!$E$9:$E$93,1,EXP(LN((1.1*(Fperm_SI_Woolf2021!$E$9:$E$93-AV$58)-63.1579*EXP(-0.19*Fperm_SI_Woolf2021!$E$9:$E$93)+63.1579*EXP(-0.19*AV$58))/(Fperm_SI_Woolf2021!$E$9:$E$93-AV$58))*(AV$58-Fperm_SI_Woolf2021!$E$9:$E$93)/10))) + Fperm_SI_Woolf2021!$H$9:$H$93*EXP(-Fperm_SI_Woolf2021!$K$9:$K$93*$C103*IF(AV$58=Fperm_SI_Woolf2021!$E$9:$E$93,1,EXP(LN((1.1*(Fperm_SI_Woolf2021!$E$9:$E$93-AV$58)-63.1579*EXP(-0.19*Fperm_SI_Woolf2021!$E$9:$E$93)+63.1579*EXP(-0.19*AV$58))/(Fperm_SI_Woolf2021!$E$9:$E$93-AV$58))*(AV$58-Fperm_SI_Woolf2021!$E$9:$E$93)/10))),Fperm_SI_Woolf2021!$D$9:$D$93)*AV$57+INTERCEPT(Fperm_SI_Woolf2021!$F$9:$F$93*EXP(-Fperm_SI_Woolf2021!$I$9:$I$93*$C103*IF(AV$58=Fperm_SI_Woolf2021!$E$9:$E$93,1,EXP(LN((1.1*(Fperm_SI_Woolf2021!$E$9:$E$93-AV$58)-63.1579*EXP(-0.19*Fperm_SI_Woolf2021!$E$9:$E$93)+63.1579*EXP(-0.19*AV$58))/(Fperm_SI_Woolf2021!$E$9:$E$93-AV$58))*(AV$58-Fperm_SI_Woolf2021!$E$9:$E$93)/10))) + Fperm_SI_Woolf2021!$G$9:$G$93*EXP(-Fperm_SI_Woolf2021!$J$9:$J$93*$C103*IF(AV$58=Fperm_SI_Woolf2021!$E$9:$E$93,1,EXP(LN((1.1*(Fperm_SI_Woolf2021!$E$9:$E$93-AV$58)-63.1579*EXP(-0.19*Fperm_SI_Woolf2021!$E$9:$E$93)+63.1579*EXP(-0.19*AV$58))/(Fperm_SI_Woolf2021!$E$9:$E$93-AV$58))*(AV$58-Fperm_SI_Woolf2021!$E$9:$E$93)/10))) + Fperm_SI_Woolf2021!$H$9:$H$93*EXP(-Fperm_SI_Woolf2021!$K$9:$K$93*$C103*IF(AV$58=Fperm_SI_Woolf2021!$E$9:$E$93,1,EXP(LN((1.1*(Fperm_SI_Woolf2021!$E$9:$E$93-AV$58)-63.1579*EXP(-0.19*Fperm_SI_Woolf2021!$E$9:$E$93)+63.1579*EXP(-0.19*AV$58))/(Fperm_SI_Woolf2021!$E$9:$E$93-AV$58))*(AV$58-Fperm_SI_Woolf2021!$E$9:$E$93)/10))),Fperm_SI_Woolf2021!$D$9:$D$93))</f>
        <v>0.22982283309751972</v>
      </c>
      <c r="AW103" s="51" cm="1">
        <f t="array" ref="AW103">MIN(1,SLOPE(Fperm_SI_Woolf2021!$F$9:$F$93*EXP(-Fperm_SI_Woolf2021!$I$9:$I$93*$C103*IF(AW$58=Fperm_SI_Woolf2021!$E$9:$E$93,1,EXP(LN((1.1*(Fperm_SI_Woolf2021!$E$9:$E$93-AW$58)-63.1579*EXP(-0.19*Fperm_SI_Woolf2021!$E$9:$E$93)+63.1579*EXP(-0.19*AW$58))/(Fperm_SI_Woolf2021!$E$9:$E$93-AW$58))*(AW$58-Fperm_SI_Woolf2021!$E$9:$E$93)/10))) + Fperm_SI_Woolf2021!$G$9:$G$93*EXP(-Fperm_SI_Woolf2021!$J$9:$J$93*$C103*IF(AW$58=Fperm_SI_Woolf2021!$E$9:$E$93,1,EXP(LN((1.1*(Fperm_SI_Woolf2021!$E$9:$E$93-AW$58)-63.1579*EXP(-0.19*Fperm_SI_Woolf2021!$E$9:$E$93)+63.1579*EXP(-0.19*AW$58))/(Fperm_SI_Woolf2021!$E$9:$E$93-AW$58))*(AW$58-Fperm_SI_Woolf2021!$E$9:$E$93)/10))) + Fperm_SI_Woolf2021!$H$9:$H$93*EXP(-Fperm_SI_Woolf2021!$K$9:$K$93*$C103*IF(AW$58=Fperm_SI_Woolf2021!$E$9:$E$93,1,EXP(LN((1.1*(Fperm_SI_Woolf2021!$E$9:$E$93-AW$58)-63.1579*EXP(-0.19*Fperm_SI_Woolf2021!$E$9:$E$93)+63.1579*EXP(-0.19*AW$58))/(Fperm_SI_Woolf2021!$E$9:$E$93-AW$58))*(AW$58-Fperm_SI_Woolf2021!$E$9:$E$93)/10))),Fperm_SI_Woolf2021!$D$9:$D$93)*AW$57+INTERCEPT(Fperm_SI_Woolf2021!$F$9:$F$93*EXP(-Fperm_SI_Woolf2021!$I$9:$I$93*$C103*IF(AW$58=Fperm_SI_Woolf2021!$E$9:$E$93,1,EXP(LN((1.1*(Fperm_SI_Woolf2021!$E$9:$E$93-AW$58)-63.1579*EXP(-0.19*Fperm_SI_Woolf2021!$E$9:$E$93)+63.1579*EXP(-0.19*AW$58))/(Fperm_SI_Woolf2021!$E$9:$E$93-AW$58))*(AW$58-Fperm_SI_Woolf2021!$E$9:$E$93)/10))) + Fperm_SI_Woolf2021!$G$9:$G$93*EXP(-Fperm_SI_Woolf2021!$J$9:$J$93*$C103*IF(AW$58=Fperm_SI_Woolf2021!$E$9:$E$93,1,EXP(LN((1.1*(Fperm_SI_Woolf2021!$E$9:$E$93-AW$58)-63.1579*EXP(-0.19*Fperm_SI_Woolf2021!$E$9:$E$93)+63.1579*EXP(-0.19*AW$58))/(Fperm_SI_Woolf2021!$E$9:$E$93-AW$58))*(AW$58-Fperm_SI_Woolf2021!$E$9:$E$93)/10))) + Fperm_SI_Woolf2021!$H$9:$H$93*EXP(-Fperm_SI_Woolf2021!$K$9:$K$93*$C103*IF(AW$58=Fperm_SI_Woolf2021!$E$9:$E$93,1,EXP(LN((1.1*(Fperm_SI_Woolf2021!$E$9:$E$93-AW$58)-63.1579*EXP(-0.19*Fperm_SI_Woolf2021!$E$9:$E$93)+63.1579*EXP(-0.19*AW$58))/(Fperm_SI_Woolf2021!$E$9:$E$93-AW$58))*(AW$58-Fperm_SI_Woolf2021!$E$9:$E$93)/10))),Fperm_SI_Woolf2021!$D$9:$D$93))</f>
        <v>0.51747820092923524</v>
      </c>
      <c r="AX103" s="51" cm="1">
        <f t="array" ref="AX103">MIN(1,SLOPE(Fperm_SI_Woolf2021!$F$9:$F$93*EXP(-Fperm_SI_Woolf2021!$I$9:$I$93*$C103*IF(AX$58=Fperm_SI_Woolf2021!$E$9:$E$93,1,EXP(LN((1.1*(Fperm_SI_Woolf2021!$E$9:$E$93-AX$58)-63.1579*EXP(-0.19*Fperm_SI_Woolf2021!$E$9:$E$93)+63.1579*EXP(-0.19*AX$58))/(Fperm_SI_Woolf2021!$E$9:$E$93-AX$58))*(AX$58-Fperm_SI_Woolf2021!$E$9:$E$93)/10))) + Fperm_SI_Woolf2021!$G$9:$G$93*EXP(-Fperm_SI_Woolf2021!$J$9:$J$93*$C103*IF(AX$58=Fperm_SI_Woolf2021!$E$9:$E$93,1,EXP(LN((1.1*(Fperm_SI_Woolf2021!$E$9:$E$93-AX$58)-63.1579*EXP(-0.19*Fperm_SI_Woolf2021!$E$9:$E$93)+63.1579*EXP(-0.19*AX$58))/(Fperm_SI_Woolf2021!$E$9:$E$93-AX$58))*(AX$58-Fperm_SI_Woolf2021!$E$9:$E$93)/10))) + Fperm_SI_Woolf2021!$H$9:$H$93*EXP(-Fperm_SI_Woolf2021!$K$9:$K$93*$C103*IF(AX$58=Fperm_SI_Woolf2021!$E$9:$E$93,1,EXP(LN((1.1*(Fperm_SI_Woolf2021!$E$9:$E$93-AX$58)-63.1579*EXP(-0.19*Fperm_SI_Woolf2021!$E$9:$E$93)+63.1579*EXP(-0.19*AX$58))/(Fperm_SI_Woolf2021!$E$9:$E$93-AX$58))*(AX$58-Fperm_SI_Woolf2021!$E$9:$E$93)/10))),Fperm_SI_Woolf2021!$D$9:$D$93)*AX$57+INTERCEPT(Fperm_SI_Woolf2021!$F$9:$F$93*EXP(-Fperm_SI_Woolf2021!$I$9:$I$93*$C103*IF(AX$58=Fperm_SI_Woolf2021!$E$9:$E$93,1,EXP(LN((1.1*(Fperm_SI_Woolf2021!$E$9:$E$93-AX$58)-63.1579*EXP(-0.19*Fperm_SI_Woolf2021!$E$9:$E$93)+63.1579*EXP(-0.19*AX$58))/(Fperm_SI_Woolf2021!$E$9:$E$93-AX$58))*(AX$58-Fperm_SI_Woolf2021!$E$9:$E$93)/10))) + Fperm_SI_Woolf2021!$G$9:$G$93*EXP(-Fperm_SI_Woolf2021!$J$9:$J$93*$C103*IF(AX$58=Fperm_SI_Woolf2021!$E$9:$E$93,1,EXP(LN((1.1*(Fperm_SI_Woolf2021!$E$9:$E$93-AX$58)-63.1579*EXP(-0.19*Fperm_SI_Woolf2021!$E$9:$E$93)+63.1579*EXP(-0.19*AX$58))/(Fperm_SI_Woolf2021!$E$9:$E$93-AX$58))*(AX$58-Fperm_SI_Woolf2021!$E$9:$E$93)/10))) + Fperm_SI_Woolf2021!$H$9:$H$93*EXP(-Fperm_SI_Woolf2021!$K$9:$K$93*$C103*IF(AX$58=Fperm_SI_Woolf2021!$E$9:$E$93,1,EXP(LN((1.1*(Fperm_SI_Woolf2021!$E$9:$E$93-AX$58)-63.1579*EXP(-0.19*Fperm_SI_Woolf2021!$E$9:$E$93)+63.1579*EXP(-0.19*AX$58))/(Fperm_SI_Woolf2021!$E$9:$E$93-AX$58))*(AX$58-Fperm_SI_Woolf2021!$E$9:$E$93)/10))),Fperm_SI_Woolf2021!$D$9:$D$93))</f>
        <v>0.49383070954623348</v>
      </c>
      <c r="AY103" s="51" cm="1">
        <f t="array" ref="AY103">MIN(1,SLOPE(Fperm_SI_Woolf2021!$F$9:$F$93*EXP(-Fperm_SI_Woolf2021!$I$9:$I$93*$C103*IF(AY$58=Fperm_SI_Woolf2021!$E$9:$E$93,1,EXP(LN((1.1*(Fperm_SI_Woolf2021!$E$9:$E$93-AY$58)-63.1579*EXP(-0.19*Fperm_SI_Woolf2021!$E$9:$E$93)+63.1579*EXP(-0.19*AY$58))/(Fperm_SI_Woolf2021!$E$9:$E$93-AY$58))*(AY$58-Fperm_SI_Woolf2021!$E$9:$E$93)/10))) + Fperm_SI_Woolf2021!$G$9:$G$93*EXP(-Fperm_SI_Woolf2021!$J$9:$J$93*$C103*IF(AY$58=Fperm_SI_Woolf2021!$E$9:$E$93,1,EXP(LN((1.1*(Fperm_SI_Woolf2021!$E$9:$E$93-AY$58)-63.1579*EXP(-0.19*Fperm_SI_Woolf2021!$E$9:$E$93)+63.1579*EXP(-0.19*AY$58))/(Fperm_SI_Woolf2021!$E$9:$E$93-AY$58))*(AY$58-Fperm_SI_Woolf2021!$E$9:$E$93)/10))) + Fperm_SI_Woolf2021!$H$9:$H$93*EXP(-Fperm_SI_Woolf2021!$K$9:$K$93*$C103*IF(AY$58=Fperm_SI_Woolf2021!$E$9:$E$93,1,EXP(LN((1.1*(Fperm_SI_Woolf2021!$E$9:$E$93-AY$58)-63.1579*EXP(-0.19*Fperm_SI_Woolf2021!$E$9:$E$93)+63.1579*EXP(-0.19*AY$58))/(Fperm_SI_Woolf2021!$E$9:$E$93-AY$58))*(AY$58-Fperm_SI_Woolf2021!$E$9:$E$93)/10))),Fperm_SI_Woolf2021!$D$9:$D$93)*AY$57+INTERCEPT(Fperm_SI_Woolf2021!$F$9:$F$93*EXP(-Fperm_SI_Woolf2021!$I$9:$I$93*$C103*IF(AY$58=Fperm_SI_Woolf2021!$E$9:$E$93,1,EXP(LN((1.1*(Fperm_SI_Woolf2021!$E$9:$E$93-AY$58)-63.1579*EXP(-0.19*Fperm_SI_Woolf2021!$E$9:$E$93)+63.1579*EXP(-0.19*AY$58))/(Fperm_SI_Woolf2021!$E$9:$E$93-AY$58))*(AY$58-Fperm_SI_Woolf2021!$E$9:$E$93)/10))) + Fperm_SI_Woolf2021!$G$9:$G$93*EXP(-Fperm_SI_Woolf2021!$J$9:$J$93*$C103*IF(AY$58=Fperm_SI_Woolf2021!$E$9:$E$93,1,EXP(LN((1.1*(Fperm_SI_Woolf2021!$E$9:$E$93-AY$58)-63.1579*EXP(-0.19*Fperm_SI_Woolf2021!$E$9:$E$93)+63.1579*EXP(-0.19*AY$58))/(Fperm_SI_Woolf2021!$E$9:$E$93-AY$58))*(AY$58-Fperm_SI_Woolf2021!$E$9:$E$93)/10))) + Fperm_SI_Woolf2021!$H$9:$H$93*EXP(-Fperm_SI_Woolf2021!$K$9:$K$93*$C103*IF(AY$58=Fperm_SI_Woolf2021!$E$9:$E$93,1,EXP(LN((1.1*(Fperm_SI_Woolf2021!$E$9:$E$93-AY$58)-63.1579*EXP(-0.19*Fperm_SI_Woolf2021!$E$9:$E$93)+63.1579*EXP(-0.19*AY$58))/(Fperm_SI_Woolf2021!$E$9:$E$93-AY$58))*(AY$58-Fperm_SI_Woolf2021!$E$9:$E$93)/10))),Fperm_SI_Woolf2021!$D$9:$D$93))</f>
        <v>0.47018321816323172</v>
      </c>
      <c r="AZ103" s="51" cm="1">
        <f t="array" ref="AZ103">MIN(1,SLOPE(Fperm_SI_Woolf2021!$F$9:$F$93*EXP(-Fperm_SI_Woolf2021!$I$9:$I$93*$C103*IF(AZ$58=Fperm_SI_Woolf2021!$E$9:$E$93,1,EXP(LN((1.1*(Fperm_SI_Woolf2021!$E$9:$E$93-AZ$58)-63.1579*EXP(-0.19*Fperm_SI_Woolf2021!$E$9:$E$93)+63.1579*EXP(-0.19*AZ$58))/(Fperm_SI_Woolf2021!$E$9:$E$93-AZ$58))*(AZ$58-Fperm_SI_Woolf2021!$E$9:$E$93)/10))) + Fperm_SI_Woolf2021!$G$9:$G$93*EXP(-Fperm_SI_Woolf2021!$J$9:$J$93*$C103*IF(AZ$58=Fperm_SI_Woolf2021!$E$9:$E$93,1,EXP(LN((1.1*(Fperm_SI_Woolf2021!$E$9:$E$93-AZ$58)-63.1579*EXP(-0.19*Fperm_SI_Woolf2021!$E$9:$E$93)+63.1579*EXP(-0.19*AZ$58))/(Fperm_SI_Woolf2021!$E$9:$E$93-AZ$58))*(AZ$58-Fperm_SI_Woolf2021!$E$9:$E$93)/10))) + Fperm_SI_Woolf2021!$H$9:$H$93*EXP(-Fperm_SI_Woolf2021!$K$9:$K$93*$C103*IF(AZ$58=Fperm_SI_Woolf2021!$E$9:$E$93,1,EXP(LN((1.1*(Fperm_SI_Woolf2021!$E$9:$E$93-AZ$58)-63.1579*EXP(-0.19*Fperm_SI_Woolf2021!$E$9:$E$93)+63.1579*EXP(-0.19*AZ$58))/(Fperm_SI_Woolf2021!$E$9:$E$93-AZ$58))*(AZ$58-Fperm_SI_Woolf2021!$E$9:$E$93)/10))),Fperm_SI_Woolf2021!$D$9:$D$93)*AZ$57+INTERCEPT(Fperm_SI_Woolf2021!$F$9:$F$93*EXP(-Fperm_SI_Woolf2021!$I$9:$I$93*$C103*IF(AZ$58=Fperm_SI_Woolf2021!$E$9:$E$93,1,EXP(LN((1.1*(Fperm_SI_Woolf2021!$E$9:$E$93-AZ$58)-63.1579*EXP(-0.19*Fperm_SI_Woolf2021!$E$9:$E$93)+63.1579*EXP(-0.19*AZ$58))/(Fperm_SI_Woolf2021!$E$9:$E$93-AZ$58))*(AZ$58-Fperm_SI_Woolf2021!$E$9:$E$93)/10))) + Fperm_SI_Woolf2021!$G$9:$G$93*EXP(-Fperm_SI_Woolf2021!$J$9:$J$93*$C103*IF(AZ$58=Fperm_SI_Woolf2021!$E$9:$E$93,1,EXP(LN((1.1*(Fperm_SI_Woolf2021!$E$9:$E$93-AZ$58)-63.1579*EXP(-0.19*Fperm_SI_Woolf2021!$E$9:$E$93)+63.1579*EXP(-0.19*AZ$58))/(Fperm_SI_Woolf2021!$E$9:$E$93-AZ$58))*(AZ$58-Fperm_SI_Woolf2021!$E$9:$E$93)/10))) + Fperm_SI_Woolf2021!$H$9:$H$93*EXP(-Fperm_SI_Woolf2021!$K$9:$K$93*$C103*IF(AZ$58=Fperm_SI_Woolf2021!$E$9:$E$93,1,EXP(LN((1.1*(Fperm_SI_Woolf2021!$E$9:$E$93-AZ$58)-63.1579*EXP(-0.19*Fperm_SI_Woolf2021!$E$9:$E$93)+63.1579*EXP(-0.19*AZ$58))/(Fperm_SI_Woolf2021!$E$9:$E$93-AZ$58))*(AZ$58-Fperm_SI_Woolf2021!$E$9:$E$93)/10))),Fperm_SI_Woolf2021!$D$9:$D$93))</f>
        <v>0.44653572678022996</v>
      </c>
      <c r="BA103" s="51" cm="1">
        <f t="array" ref="BA103">MIN(1,SLOPE(Fperm_SI_Woolf2021!$F$9:$F$93*EXP(-Fperm_SI_Woolf2021!$I$9:$I$93*$C103*IF(BA$58=Fperm_SI_Woolf2021!$E$9:$E$93,1,EXP(LN((1.1*(Fperm_SI_Woolf2021!$E$9:$E$93-BA$58)-63.1579*EXP(-0.19*Fperm_SI_Woolf2021!$E$9:$E$93)+63.1579*EXP(-0.19*BA$58))/(Fperm_SI_Woolf2021!$E$9:$E$93-BA$58))*(BA$58-Fperm_SI_Woolf2021!$E$9:$E$93)/10))) + Fperm_SI_Woolf2021!$G$9:$G$93*EXP(-Fperm_SI_Woolf2021!$J$9:$J$93*$C103*IF(BA$58=Fperm_SI_Woolf2021!$E$9:$E$93,1,EXP(LN((1.1*(Fperm_SI_Woolf2021!$E$9:$E$93-BA$58)-63.1579*EXP(-0.19*Fperm_SI_Woolf2021!$E$9:$E$93)+63.1579*EXP(-0.19*BA$58))/(Fperm_SI_Woolf2021!$E$9:$E$93-BA$58))*(BA$58-Fperm_SI_Woolf2021!$E$9:$E$93)/10))) + Fperm_SI_Woolf2021!$H$9:$H$93*EXP(-Fperm_SI_Woolf2021!$K$9:$K$93*$C103*IF(BA$58=Fperm_SI_Woolf2021!$E$9:$E$93,1,EXP(LN((1.1*(Fperm_SI_Woolf2021!$E$9:$E$93-BA$58)-63.1579*EXP(-0.19*Fperm_SI_Woolf2021!$E$9:$E$93)+63.1579*EXP(-0.19*BA$58))/(Fperm_SI_Woolf2021!$E$9:$E$93-BA$58))*(BA$58-Fperm_SI_Woolf2021!$E$9:$E$93)/10))),Fperm_SI_Woolf2021!$D$9:$D$93)*BA$57+INTERCEPT(Fperm_SI_Woolf2021!$F$9:$F$93*EXP(-Fperm_SI_Woolf2021!$I$9:$I$93*$C103*IF(BA$58=Fperm_SI_Woolf2021!$E$9:$E$93,1,EXP(LN((1.1*(Fperm_SI_Woolf2021!$E$9:$E$93-BA$58)-63.1579*EXP(-0.19*Fperm_SI_Woolf2021!$E$9:$E$93)+63.1579*EXP(-0.19*BA$58))/(Fperm_SI_Woolf2021!$E$9:$E$93-BA$58))*(BA$58-Fperm_SI_Woolf2021!$E$9:$E$93)/10))) + Fperm_SI_Woolf2021!$G$9:$G$93*EXP(-Fperm_SI_Woolf2021!$J$9:$J$93*$C103*IF(BA$58=Fperm_SI_Woolf2021!$E$9:$E$93,1,EXP(LN((1.1*(Fperm_SI_Woolf2021!$E$9:$E$93-BA$58)-63.1579*EXP(-0.19*Fperm_SI_Woolf2021!$E$9:$E$93)+63.1579*EXP(-0.19*BA$58))/(Fperm_SI_Woolf2021!$E$9:$E$93-BA$58))*(BA$58-Fperm_SI_Woolf2021!$E$9:$E$93)/10))) + Fperm_SI_Woolf2021!$H$9:$H$93*EXP(-Fperm_SI_Woolf2021!$K$9:$K$93*$C103*IF(BA$58=Fperm_SI_Woolf2021!$E$9:$E$93,1,EXP(LN((1.1*(Fperm_SI_Woolf2021!$E$9:$E$93-BA$58)-63.1579*EXP(-0.19*Fperm_SI_Woolf2021!$E$9:$E$93)+63.1579*EXP(-0.19*BA$58))/(Fperm_SI_Woolf2021!$E$9:$E$93-BA$58))*(BA$58-Fperm_SI_Woolf2021!$E$9:$E$93)/10))),Fperm_SI_Woolf2021!$D$9:$D$93))</f>
        <v>0.4228882353972282</v>
      </c>
      <c r="BB103" s="51" cm="1">
        <f t="array" ref="BB103">MIN(1,SLOPE(Fperm_SI_Woolf2021!$F$9:$F$93*EXP(-Fperm_SI_Woolf2021!$I$9:$I$93*$C103*IF(BB$58=Fperm_SI_Woolf2021!$E$9:$E$93,1,EXP(LN((1.1*(Fperm_SI_Woolf2021!$E$9:$E$93-BB$58)-63.1579*EXP(-0.19*Fperm_SI_Woolf2021!$E$9:$E$93)+63.1579*EXP(-0.19*BB$58))/(Fperm_SI_Woolf2021!$E$9:$E$93-BB$58))*(BB$58-Fperm_SI_Woolf2021!$E$9:$E$93)/10))) + Fperm_SI_Woolf2021!$G$9:$G$93*EXP(-Fperm_SI_Woolf2021!$J$9:$J$93*$C103*IF(BB$58=Fperm_SI_Woolf2021!$E$9:$E$93,1,EXP(LN((1.1*(Fperm_SI_Woolf2021!$E$9:$E$93-BB$58)-63.1579*EXP(-0.19*Fperm_SI_Woolf2021!$E$9:$E$93)+63.1579*EXP(-0.19*BB$58))/(Fperm_SI_Woolf2021!$E$9:$E$93-BB$58))*(BB$58-Fperm_SI_Woolf2021!$E$9:$E$93)/10))) + Fperm_SI_Woolf2021!$H$9:$H$93*EXP(-Fperm_SI_Woolf2021!$K$9:$K$93*$C103*IF(BB$58=Fperm_SI_Woolf2021!$E$9:$E$93,1,EXP(LN((1.1*(Fperm_SI_Woolf2021!$E$9:$E$93-BB$58)-63.1579*EXP(-0.19*Fperm_SI_Woolf2021!$E$9:$E$93)+63.1579*EXP(-0.19*BB$58))/(Fperm_SI_Woolf2021!$E$9:$E$93-BB$58))*(BB$58-Fperm_SI_Woolf2021!$E$9:$E$93)/10))),Fperm_SI_Woolf2021!$D$9:$D$93)*BB$57+INTERCEPT(Fperm_SI_Woolf2021!$F$9:$F$93*EXP(-Fperm_SI_Woolf2021!$I$9:$I$93*$C103*IF(BB$58=Fperm_SI_Woolf2021!$E$9:$E$93,1,EXP(LN((1.1*(Fperm_SI_Woolf2021!$E$9:$E$93-BB$58)-63.1579*EXP(-0.19*Fperm_SI_Woolf2021!$E$9:$E$93)+63.1579*EXP(-0.19*BB$58))/(Fperm_SI_Woolf2021!$E$9:$E$93-BB$58))*(BB$58-Fperm_SI_Woolf2021!$E$9:$E$93)/10))) + Fperm_SI_Woolf2021!$G$9:$G$93*EXP(-Fperm_SI_Woolf2021!$J$9:$J$93*$C103*IF(BB$58=Fperm_SI_Woolf2021!$E$9:$E$93,1,EXP(LN((1.1*(Fperm_SI_Woolf2021!$E$9:$E$93-BB$58)-63.1579*EXP(-0.19*Fperm_SI_Woolf2021!$E$9:$E$93)+63.1579*EXP(-0.19*BB$58))/(Fperm_SI_Woolf2021!$E$9:$E$93-BB$58))*(BB$58-Fperm_SI_Woolf2021!$E$9:$E$93)/10))) + Fperm_SI_Woolf2021!$H$9:$H$93*EXP(-Fperm_SI_Woolf2021!$K$9:$K$93*$C103*IF(BB$58=Fperm_SI_Woolf2021!$E$9:$E$93,1,EXP(LN((1.1*(Fperm_SI_Woolf2021!$E$9:$E$93-BB$58)-63.1579*EXP(-0.19*Fperm_SI_Woolf2021!$E$9:$E$93)+63.1579*EXP(-0.19*BB$58))/(Fperm_SI_Woolf2021!$E$9:$E$93-BB$58))*(BB$58-Fperm_SI_Woolf2021!$E$9:$E$93)/10))),Fperm_SI_Woolf2021!$D$9:$D$93))</f>
        <v>0.39924074401422638</v>
      </c>
      <c r="BC103" s="51" cm="1">
        <f t="array" ref="BC103">MIN(1,SLOPE(Fperm_SI_Woolf2021!$F$9:$F$93*EXP(-Fperm_SI_Woolf2021!$I$9:$I$93*$C103*IF(BC$58=Fperm_SI_Woolf2021!$E$9:$E$93,1,EXP(LN((1.1*(Fperm_SI_Woolf2021!$E$9:$E$93-BC$58)-63.1579*EXP(-0.19*Fperm_SI_Woolf2021!$E$9:$E$93)+63.1579*EXP(-0.19*BC$58))/(Fperm_SI_Woolf2021!$E$9:$E$93-BC$58))*(BC$58-Fperm_SI_Woolf2021!$E$9:$E$93)/10))) + Fperm_SI_Woolf2021!$G$9:$G$93*EXP(-Fperm_SI_Woolf2021!$J$9:$J$93*$C103*IF(BC$58=Fperm_SI_Woolf2021!$E$9:$E$93,1,EXP(LN((1.1*(Fperm_SI_Woolf2021!$E$9:$E$93-BC$58)-63.1579*EXP(-0.19*Fperm_SI_Woolf2021!$E$9:$E$93)+63.1579*EXP(-0.19*BC$58))/(Fperm_SI_Woolf2021!$E$9:$E$93-BC$58))*(BC$58-Fperm_SI_Woolf2021!$E$9:$E$93)/10))) + Fperm_SI_Woolf2021!$H$9:$H$93*EXP(-Fperm_SI_Woolf2021!$K$9:$K$93*$C103*IF(BC$58=Fperm_SI_Woolf2021!$E$9:$E$93,1,EXP(LN((1.1*(Fperm_SI_Woolf2021!$E$9:$E$93-BC$58)-63.1579*EXP(-0.19*Fperm_SI_Woolf2021!$E$9:$E$93)+63.1579*EXP(-0.19*BC$58))/(Fperm_SI_Woolf2021!$E$9:$E$93-BC$58))*(BC$58-Fperm_SI_Woolf2021!$E$9:$E$93)/10))),Fperm_SI_Woolf2021!$D$9:$D$93)*BC$57+INTERCEPT(Fperm_SI_Woolf2021!$F$9:$F$93*EXP(-Fperm_SI_Woolf2021!$I$9:$I$93*$C103*IF(BC$58=Fperm_SI_Woolf2021!$E$9:$E$93,1,EXP(LN((1.1*(Fperm_SI_Woolf2021!$E$9:$E$93-BC$58)-63.1579*EXP(-0.19*Fperm_SI_Woolf2021!$E$9:$E$93)+63.1579*EXP(-0.19*BC$58))/(Fperm_SI_Woolf2021!$E$9:$E$93-BC$58))*(BC$58-Fperm_SI_Woolf2021!$E$9:$E$93)/10))) + Fperm_SI_Woolf2021!$G$9:$G$93*EXP(-Fperm_SI_Woolf2021!$J$9:$J$93*$C103*IF(BC$58=Fperm_SI_Woolf2021!$E$9:$E$93,1,EXP(LN((1.1*(Fperm_SI_Woolf2021!$E$9:$E$93-BC$58)-63.1579*EXP(-0.19*Fperm_SI_Woolf2021!$E$9:$E$93)+63.1579*EXP(-0.19*BC$58))/(Fperm_SI_Woolf2021!$E$9:$E$93-BC$58))*(BC$58-Fperm_SI_Woolf2021!$E$9:$E$93)/10))) + Fperm_SI_Woolf2021!$H$9:$H$93*EXP(-Fperm_SI_Woolf2021!$K$9:$K$93*$C103*IF(BC$58=Fperm_SI_Woolf2021!$E$9:$E$93,1,EXP(LN((1.1*(Fperm_SI_Woolf2021!$E$9:$E$93-BC$58)-63.1579*EXP(-0.19*Fperm_SI_Woolf2021!$E$9:$E$93)+63.1579*EXP(-0.19*BC$58))/(Fperm_SI_Woolf2021!$E$9:$E$93-BC$58))*(BC$58-Fperm_SI_Woolf2021!$E$9:$E$93)/10))),Fperm_SI_Woolf2021!$D$9:$D$93))</f>
        <v>0.37559325263122462</v>
      </c>
      <c r="BD103" s="51" cm="1">
        <f t="array" ref="BD103">MIN(1,SLOPE(Fperm_SI_Woolf2021!$F$9:$F$93*EXP(-Fperm_SI_Woolf2021!$I$9:$I$93*$C103*IF(BD$58=Fperm_SI_Woolf2021!$E$9:$E$93,1,EXP(LN((1.1*(Fperm_SI_Woolf2021!$E$9:$E$93-BD$58)-63.1579*EXP(-0.19*Fperm_SI_Woolf2021!$E$9:$E$93)+63.1579*EXP(-0.19*BD$58))/(Fperm_SI_Woolf2021!$E$9:$E$93-BD$58))*(BD$58-Fperm_SI_Woolf2021!$E$9:$E$93)/10))) + Fperm_SI_Woolf2021!$G$9:$G$93*EXP(-Fperm_SI_Woolf2021!$J$9:$J$93*$C103*IF(BD$58=Fperm_SI_Woolf2021!$E$9:$E$93,1,EXP(LN((1.1*(Fperm_SI_Woolf2021!$E$9:$E$93-BD$58)-63.1579*EXP(-0.19*Fperm_SI_Woolf2021!$E$9:$E$93)+63.1579*EXP(-0.19*BD$58))/(Fperm_SI_Woolf2021!$E$9:$E$93-BD$58))*(BD$58-Fperm_SI_Woolf2021!$E$9:$E$93)/10))) + Fperm_SI_Woolf2021!$H$9:$H$93*EXP(-Fperm_SI_Woolf2021!$K$9:$K$93*$C103*IF(BD$58=Fperm_SI_Woolf2021!$E$9:$E$93,1,EXP(LN((1.1*(Fperm_SI_Woolf2021!$E$9:$E$93-BD$58)-63.1579*EXP(-0.19*Fperm_SI_Woolf2021!$E$9:$E$93)+63.1579*EXP(-0.19*BD$58))/(Fperm_SI_Woolf2021!$E$9:$E$93-BD$58))*(BD$58-Fperm_SI_Woolf2021!$E$9:$E$93)/10))),Fperm_SI_Woolf2021!$D$9:$D$93)*BD$57+INTERCEPT(Fperm_SI_Woolf2021!$F$9:$F$93*EXP(-Fperm_SI_Woolf2021!$I$9:$I$93*$C103*IF(BD$58=Fperm_SI_Woolf2021!$E$9:$E$93,1,EXP(LN((1.1*(Fperm_SI_Woolf2021!$E$9:$E$93-BD$58)-63.1579*EXP(-0.19*Fperm_SI_Woolf2021!$E$9:$E$93)+63.1579*EXP(-0.19*BD$58))/(Fperm_SI_Woolf2021!$E$9:$E$93-BD$58))*(BD$58-Fperm_SI_Woolf2021!$E$9:$E$93)/10))) + Fperm_SI_Woolf2021!$G$9:$G$93*EXP(-Fperm_SI_Woolf2021!$J$9:$J$93*$C103*IF(BD$58=Fperm_SI_Woolf2021!$E$9:$E$93,1,EXP(LN((1.1*(Fperm_SI_Woolf2021!$E$9:$E$93-BD$58)-63.1579*EXP(-0.19*Fperm_SI_Woolf2021!$E$9:$E$93)+63.1579*EXP(-0.19*BD$58))/(Fperm_SI_Woolf2021!$E$9:$E$93-BD$58))*(BD$58-Fperm_SI_Woolf2021!$E$9:$E$93)/10))) + Fperm_SI_Woolf2021!$H$9:$H$93*EXP(-Fperm_SI_Woolf2021!$K$9:$K$93*$C103*IF(BD$58=Fperm_SI_Woolf2021!$E$9:$E$93,1,EXP(LN((1.1*(Fperm_SI_Woolf2021!$E$9:$E$93-BD$58)-63.1579*EXP(-0.19*Fperm_SI_Woolf2021!$E$9:$E$93)+63.1579*EXP(-0.19*BD$58))/(Fperm_SI_Woolf2021!$E$9:$E$93-BD$58))*(BD$58-Fperm_SI_Woolf2021!$E$9:$E$93)/10))),Fperm_SI_Woolf2021!$D$9:$D$93))</f>
        <v>0.35194576124822285</v>
      </c>
      <c r="BE103" s="51" cm="1">
        <f t="array" ref="BE103">MIN(1,SLOPE(Fperm_SI_Woolf2021!$F$9:$F$93*EXP(-Fperm_SI_Woolf2021!$I$9:$I$93*$C103*IF(BE$58=Fperm_SI_Woolf2021!$E$9:$E$93,1,EXP(LN((1.1*(Fperm_SI_Woolf2021!$E$9:$E$93-BE$58)-63.1579*EXP(-0.19*Fperm_SI_Woolf2021!$E$9:$E$93)+63.1579*EXP(-0.19*BE$58))/(Fperm_SI_Woolf2021!$E$9:$E$93-BE$58))*(BE$58-Fperm_SI_Woolf2021!$E$9:$E$93)/10))) + Fperm_SI_Woolf2021!$G$9:$G$93*EXP(-Fperm_SI_Woolf2021!$J$9:$J$93*$C103*IF(BE$58=Fperm_SI_Woolf2021!$E$9:$E$93,1,EXP(LN((1.1*(Fperm_SI_Woolf2021!$E$9:$E$93-BE$58)-63.1579*EXP(-0.19*Fperm_SI_Woolf2021!$E$9:$E$93)+63.1579*EXP(-0.19*BE$58))/(Fperm_SI_Woolf2021!$E$9:$E$93-BE$58))*(BE$58-Fperm_SI_Woolf2021!$E$9:$E$93)/10))) + Fperm_SI_Woolf2021!$H$9:$H$93*EXP(-Fperm_SI_Woolf2021!$K$9:$K$93*$C103*IF(BE$58=Fperm_SI_Woolf2021!$E$9:$E$93,1,EXP(LN((1.1*(Fperm_SI_Woolf2021!$E$9:$E$93-BE$58)-63.1579*EXP(-0.19*Fperm_SI_Woolf2021!$E$9:$E$93)+63.1579*EXP(-0.19*BE$58))/(Fperm_SI_Woolf2021!$E$9:$E$93-BE$58))*(BE$58-Fperm_SI_Woolf2021!$E$9:$E$93)/10))),Fperm_SI_Woolf2021!$D$9:$D$93)*BE$57+INTERCEPT(Fperm_SI_Woolf2021!$F$9:$F$93*EXP(-Fperm_SI_Woolf2021!$I$9:$I$93*$C103*IF(BE$58=Fperm_SI_Woolf2021!$E$9:$E$93,1,EXP(LN((1.1*(Fperm_SI_Woolf2021!$E$9:$E$93-BE$58)-63.1579*EXP(-0.19*Fperm_SI_Woolf2021!$E$9:$E$93)+63.1579*EXP(-0.19*BE$58))/(Fperm_SI_Woolf2021!$E$9:$E$93-BE$58))*(BE$58-Fperm_SI_Woolf2021!$E$9:$E$93)/10))) + Fperm_SI_Woolf2021!$G$9:$G$93*EXP(-Fperm_SI_Woolf2021!$J$9:$J$93*$C103*IF(BE$58=Fperm_SI_Woolf2021!$E$9:$E$93,1,EXP(LN((1.1*(Fperm_SI_Woolf2021!$E$9:$E$93-BE$58)-63.1579*EXP(-0.19*Fperm_SI_Woolf2021!$E$9:$E$93)+63.1579*EXP(-0.19*BE$58))/(Fperm_SI_Woolf2021!$E$9:$E$93-BE$58))*(BE$58-Fperm_SI_Woolf2021!$E$9:$E$93)/10))) + Fperm_SI_Woolf2021!$H$9:$H$93*EXP(-Fperm_SI_Woolf2021!$K$9:$K$93*$C103*IF(BE$58=Fperm_SI_Woolf2021!$E$9:$E$93,1,EXP(LN((1.1*(Fperm_SI_Woolf2021!$E$9:$E$93-BE$58)-63.1579*EXP(-0.19*Fperm_SI_Woolf2021!$E$9:$E$93)+63.1579*EXP(-0.19*BE$58))/(Fperm_SI_Woolf2021!$E$9:$E$93-BE$58))*(BE$58-Fperm_SI_Woolf2021!$E$9:$E$93)/10))),Fperm_SI_Woolf2021!$D$9:$D$93))</f>
        <v>0.32829826986522104</v>
      </c>
      <c r="BF103" s="51" cm="1">
        <f t="array" ref="BF103">MIN(1,SLOPE(Fperm_SI_Woolf2021!$F$9:$F$93*EXP(-Fperm_SI_Woolf2021!$I$9:$I$93*$C103*IF(BF$58=Fperm_SI_Woolf2021!$E$9:$E$93,1,EXP(LN((1.1*(Fperm_SI_Woolf2021!$E$9:$E$93-BF$58)-63.1579*EXP(-0.19*Fperm_SI_Woolf2021!$E$9:$E$93)+63.1579*EXP(-0.19*BF$58))/(Fperm_SI_Woolf2021!$E$9:$E$93-BF$58))*(BF$58-Fperm_SI_Woolf2021!$E$9:$E$93)/10))) + Fperm_SI_Woolf2021!$G$9:$G$93*EXP(-Fperm_SI_Woolf2021!$J$9:$J$93*$C103*IF(BF$58=Fperm_SI_Woolf2021!$E$9:$E$93,1,EXP(LN((1.1*(Fperm_SI_Woolf2021!$E$9:$E$93-BF$58)-63.1579*EXP(-0.19*Fperm_SI_Woolf2021!$E$9:$E$93)+63.1579*EXP(-0.19*BF$58))/(Fperm_SI_Woolf2021!$E$9:$E$93-BF$58))*(BF$58-Fperm_SI_Woolf2021!$E$9:$E$93)/10))) + Fperm_SI_Woolf2021!$H$9:$H$93*EXP(-Fperm_SI_Woolf2021!$K$9:$K$93*$C103*IF(BF$58=Fperm_SI_Woolf2021!$E$9:$E$93,1,EXP(LN((1.1*(Fperm_SI_Woolf2021!$E$9:$E$93-BF$58)-63.1579*EXP(-0.19*Fperm_SI_Woolf2021!$E$9:$E$93)+63.1579*EXP(-0.19*BF$58))/(Fperm_SI_Woolf2021!$E$9:$E$93-BF$58))*(BF$58-Fperm_SI_Woolf2021!$E$9:$E$93)/10))),Fperm_SI_Woolf2021!$D$9:$D$93)*BF$57+INTERCEPT(Fperm_SI_Woolf2021!$F$9:$F$93*EXP(-Fperm_SI_Woolf2021!$I$9:$I$93*$C103*IF(BF$58=Fperm_SI_Woolf2021!$E$9:$E$93,1,EXP(LN((1.1*(Fperm_SI_Woolf2021!$E$9:$E$93-BF$58)-63.1579*EXP(-0.19*Fperm_SI_Woolf2021!$E$9:$E$93)+63.1579*EXP(-0.19*BF$58))/(Fperm_SI_Woolf2021!$E$9:$E$93-BF$58))*(BF$58-Fperm_SI_Woolf2021!$E$9:$E$93)/10))) + Fperm_SI_Woolf2021!$G$9:$G$93*EXP(-Fperm_SI_Woolf2021!$J$9:$J$93*$C103*IF(BF$58=Fperm_SI_Woolf2021!$E$9:$E$93,1,EXP(LN((1.1*(Fperm_SI_Woolf2021!$E$9:$E$93-BF$58)-63.1579*EXP(-0.19*Fperm_SI_Woolf2021!$E$9:$E$93)+63.1579*EXP(-0.19*BF$58))/(Fperm_SI_Woolf2021!$E$9:$E$93-BF$58))*(BF$58-Fperm_SI_Woolf2021!$E$9:$E$93)/10))) + Fperm_SI_Woolf2021!$H$9:$H$93*EXP(-Fperm_SI_Woolf2021!$K$9:$K$93*$C103*IF(BF$58=Fperm_SI_Woolf2021!$E$9:$E$93,1,EXP(LN((1.1*(Fperm_SI_Woolf2021!$E$9:$E$93-BF$58)-63.1579*EXP(-0.19*Fperm_SI_Woolf2021!$E$9:$E$93)+63.1579*EXP(-0.19*BF$58))/(Fperm_SI_Woolf2021!$E$9:$E$93-BF$58))*(BF$58-Fperm_SI_Woolf2021!$E$9:$E$93)/10))),Fperm_SI_Woolf2021!$D$9:$D$93))</f>
        <v>0.30465077848221933</v>
      </c>
      <c r="BG103" s="51" cm="1">
        <f t="array" ref="BG103">MIN(1,SLOPE(Fperm_SI_Woolf2021!$F$9:$F$93*EXP(-Fperm_SI_Woolf2021!$I$9:$I$93*$C103*IF(BG$58=Fperm_SI_Woolf2021!$E$9:$E$93,1,EXP(LN((1.1*(Fperm_SI_Woolf2021!$E$9:$E$93-BG$58)-63.1579*EXP(-0.19*Fperm_SI_Woolf2021!$E$9:$E$93)+63.1579*EXP(-0.19*BG$58))/(Fperm_SI_Woolf2021!$E$9:$E$93-BG$58))*(BG$58-Fperm_SI_Woolf2021!$E$9:$E$93)/10))) + Fperm_SI_Woolf2021!$G$9:$G$93*EXP(-Fperm_SI_Woolf2021!$J$9:$J$93*$C103*IF(BG$58=Fperm_SI_Woolf2021!$E$9:$E$93,1,EXP(LN((1.1*(Fperm_SI_Woolf2021!$E$9:$E$93-BG$58)-63.1579*EXP(-0.19*Fperm_SI_Woolf2021!$E$9:$E$93)+63.1579*EXP(-0.19*BG$58))/(Fperm_SI_Woolf2021!$E$9:$E$93-BG$58))*(BG$58-Fperm_SI_Woolf2021!$E$9:$E$93)/10))) + Fperm_SI_Woolf2021!$H$9:$H$93*EXP(-Fperm_SI_Woolf2021!$K$9:$K$93*$C103*IF(BG$58=Fperm_SI_Woolf2021!$E$9:$E$93,1,EXP(LN((1.1*(Fperm_SI_Woolf2021!$E$9:$E$93-BG$58)-63.1579*EXP(-0.19*Fperm_SI_Woolf2021!$E$9:$E$93)+63.1579*EXP(-0.19*BG$58))/(Fperm_SI_Woolf2021!$E$9:$E$93-BG$58))*(BG$58-Fperm_SI_Woolf2021!$E$9:$E$93)/10))),Fperm_SI_Woolf2021!$D$9:$D$93)*BG$57+INTERCEPT(Fperm_SI_Woolf2021!$F$9:$F$93*EXP(-Fperm_SI_Woolf2021!$I$9:$I$93*$C103*IF(BG$58=Fperm_SI_Woolf2021!$E$9:$E$93,1,EXP(LN((1.1*(Fperm_SI_Woolf2021!$E$9:$E$93-BG$58)-63.1579*EXP(-0.19*Fperm_SI_Woolf2021!$E$9:$E$93)+63.1579*EXP(-0.19*BG$58))/(Fperm_SI_Woolf2021!$E$9:$E$93-BG$58))*(BG$58-Fperm_SI_Woolf2021!$E$9:$E$93)/10))) + Fperm_SI_Woolf2021!$G$9:$G$93*EXP(-Fperm_SI_Woolf2021!$J$9:$J$93*$C103*IF(BG$58=Fperm_SI_Woolf2021!$E$9:$E$93,1,EXP(LN((1.1*(Fperm_SI_Woolf2021!$E$9:$E$93-BG$58)-63.1579*EXP(-0.19*Fperm_SI_Woolf2021!$E$9:$E$93)+63.1579*EXP(-0.19*BG$58))/(Fperm_SI_Woolf2021!$E$9:$E$93-BG$58))*(BG$58-Fperm_SI_Woolf2021!$E$9:$E$93)/10))) + Fperm_SI_Woolf2021!$H$9:$H$93*EXP(-Fperm_SI_Woolf2021!$K$9:$K$93*$C103*IF(BG$58=Fperm_SI_Woolf2021!$E$9:$E$93,1,EXP(LN((1.1*(Fperm_SI_Woolf2021!$E$9:$E$93-BG$58)-63.1579*EXP(-0.19*Fperm_SI_Woolf2021!$E$9:$E$93)+63.1579*EXP(-0.19*BG$58))/(Fperm_SI_Woolf2021!$E$9:$E$93-BG$58))*(BG$58-Fperm_SI_Woolf2021!$E$9:$E$93)/10))),Fperm_SI_Woolf2021!$D$9:$D$93))</f>
        <v>0.28100328709921751</v>
      </c>
      <c r="BH103" s="51" cm="1">
        <f t="array" ref="BH103">MIN(1,SLOPE(Fperm_SI_Woolf2021!$F$9:$F$93*EXP(-Fperm_SI_Woolf2021!$I$9:$I$93*$C103*IF(BH$58=Fperm_SI_Woolf2021!$E$9:$E$93,1,EXP(LN((1.1*(Fperm_SI_Woolf2021!$E$9:$E$93-BH$58)-63.1579*EXP(-0.19*Fperm_SI_Woolf2021!$E$9:$E$93)+63.1579*EXP(-0.19*BH$58))/(Fperm_SI_Woolf2021!$E$9:$E$93-BH$58))*(BH$58-Fperm_SI_Woolf2021!$E$9:$E$93)/10))) + Fperm_SI_Woolf2021!$G$9:$G$93*EXP(-Fperm_SI_Woolf2021!$J$9:$J$93*$C103*IF(BH$58=Fperm_SI_Woolf2021!$E$9:$E$93,1,EXP(LN((1.1*(Fperm_SI_Woolf2021!$E$9:$E$93-BH$58)-63.1579*EXP(-0.19*Fperm_SI_Woolf2021!$E$9:$E$93)+63.1579*EXP(-0.19*BH$58))/(Fperm_SI_Woolf2021!$E$9:$E$93-BH$58))*(BH$58-Fperm_SI_Woolf2021!$E$9:$E$93)/10))) + Fperm_SI_Woolf2021!$H$9:$H$93*EXP(-Fperm_SI_Woolf2021!$K$9:$K$93*$C103*IF(BH$58=Fperm_SI_Woolf2021!$E$9:$E$93,1,EXP(LN((1.1*(Fperm_SI_Woolf2021!$E$9:$E$93-BH$58)-63.1579*EXP(-0.19*Fperm_SI_Woolf2021!$E$9:$E$93)+63.1579*EXP(-0.19*BH$58))/(Fperm_SI_Woolf2021!$E$9:$E$93-BH$58))*(BH$58-Fperm_SI_Woolf2021!$E$9:$E$93)/10))),Fperm_SI_Woolf2021!$D$9:$D$93)*BH$57+INTERCEPT(Fperm_SI_Woolf2021!$F$9:$F$93*EXP(-Fperm_SI_Woolf2021!$I$9:$I$93*$C103*IF(BH$58=Fperm_SI_Woolf2021!$E$9:$E$93,1,EXP(LN((1.1*(Fperm_SI_Woolf2021!$E$9:$E$93-BH$58)-63.1579*EXP(-0.19*Fperm_SI_Woolf2021!$E$9:$E$93)+63.1579*EXP(-0.19*BH$58))/(Fperm_SI_Woolf2021!$E$9:$E$93-BH$58))*(BH$58-Fperm_SI_Woolf2021!$E$9:$E$93)/10))) + Fperm_SI_Woolf2021!$G$9:$G$93*EXP(-Fperm_SI_Woolf2021!$J$9:$J$93*$C103*IF(BH$58=Fperm_SI_Woolf2021!$E$9:$E$93,1,EXP(LN((1.1*(Fperm_SI_Woolf2021!$E$9:$E$93-BH$58)-63.1579*EXP(-0.19*Fperm_SI_Woolf2021!$E$9:$E$93)+63.1579*EXP(-0.19*BH$58))/(Fperm_SI_Woolf2021!$E$9:$E$93-BH$58))*(BH$58-Fperm_SI_Woolf2021!$E$9:$E$93)/10))) + Fperm_SI_Woolf2021!$H$9:$H$93*EXP(-Fperm_SI_Woolf2021!$K$9:$K$93*$C103*IF(BH$58=Fperm_SI_Woolf2021!$E$9:$E$93,1,EXP(LN((1.1*(Fperm_SI_Woolf2021!$E$9:$E$93-BH$58)-63.1579*EXP(-0.19*Fperm_SI_Woolf2021!$E$9:$E$93)+63.1579*EXP(-0.19*BH$58))/(Fperm_SI_Woolf2021!$E$9:$E$93-BH$58))*(BH$58-Fperm_SI_Woolf2021!$E$9:$E$93)/10))),Fperm_SI_Woolf2021!$D$9:$D$93))</f>
        <v>0.25735579571621575</v>
      </c>
      <c r="BI103" s="51" cm="1">
        <f t="array" ref="BI103">MIN(1,SLOPE(Fperm_SI_Woolf2021!$F$9:$F$93*EXP(-Fperm_SI_Woolf2021!$I$9:$I$93*$C103*IF(BI$58=Fperm_SI_Woolf2021!$E$9:$E$93,1,EXP(LN((1.1*(Fperm_SI_Woolf2021!$E$9:$E$93-BI$58)-63.1579*EXP(-0.19*Fperm_SI_Woolf2021!$E$9:$E$93)+63.1579*EXP(-0.19*BI$58))/(Fperm_SI_Woolf2021!$E$9:$E$93-BI$58))*(BI$58-Fperm_SI_Woolf2021!$E$9:$E$93)/10))) + Fperm_SI_Woolf2021!$G$9:$G$93*EXP(-Fperm_SI_Woolf2021!$J$9:$J$93*$C103*IF(BI$58=Fperm_SI_Woolf2021!$E$9:$E$93,1,EXP(LN((1.1*(Fperm_SI_Woolf2021!$E$9:$E$93-BI$58)-63.1579*EXP(-0.19*Fperm_SI_Woolf2021!$E$9:$E$93)+63.1579*EXP(-0.19*BI$58))/(Fperm_SI_Woolf2021!$E$9:$E$93-BI$58))*(BI$58-Fperm_SI_Woolf2021!$E$9:$E$93)/10))) + Fperm_SI_Woolf2021!$H$9:$H$93*EXP(-Fperm_SI_Woolf2021!$K$9:$K$93*$C103*IF(BI$58=Fperm_SI_Woolf2021!$E$9:$E$93,1,EXP(LN((1.1*(Fperm_SI_Woolf2021!$E$9:$E$93-BI$58)-63.1579*EXP(-0.19*Fperm_SI_Woolf2021!$E$9:$E$93)+63.1579*EXP(-0.19*BI$58))/(Fperm_SI_Woolf2021!$E$9:$E$93-BI$58))*(BI$58-Fperm_SI_Woolf2021!$E$9:$E$93)/10))),Fperm_SI_Woolf2021!$D$9:$D$93)*BI$57+INTERCEPT(Fperm_SI_Woolf2021!$F$9:$F$93*EXP(-Fperm_SI_Woolf2021!$I$9:$I$93*$C103*IF(BI$58=Fperm_SI_Woolf2021!$E$9:$E$93,1,EXP(LN((1.1*(Fperm_SI_Woolf2021!$E$9:$E$93-BI$58)-63.1579*EXP(-0.19*Fperm_SI_Woolf2021!$E$9:$E$93)+63.1579*EXP(-0.19*BI$58))/(Fperm_SI_Woolf2021!$E$9:$E$93-BI$58))*(BI$58-Fperm_SI_Woolf2021!$E$9:$E$93)/10))) + Fperm_SI_Woolf2021!$G$9:$G$93*EXP(-Fperm_SI_Woolf2021!$J$9:$J$93*$C103*IF(BI$58=Fperm_SI_Woolf2021!$E$9:$E$93,1,EXP(LN((1.1*(Fperm_SI_Woolf2021!$E$9:$E$93-BI$58)-63.1579*EXP(-0.19*Fperm_SI_Woolf2021!$E$9:$E$93)+63.1579*EXP(-0.19*BI$58))/(Fperm_SI_Woolf2021!$E$9:$E$93-BI$58))*(BI$58-Fperm_SI_Woolf2021!$E$9:$E$93)/10))) + Fperm_SI_Woolf2021!$H$9:$H$93*EXP(-Fperm_SI_Woolf2021!$K$9:$K$93*$C103*IF(BI$58=Fperm_SI_Woolf2021!$E$9:$E$93,1,EXP(LN((1.1*(Fperm_SI_Woolf2021!$E$9:$E$93-BI$58)-63.1579*EXP(-0.19*Fperm_SI_Woolf2021!$E$9:$E$93)+63.1579*EXP(-0.19*BI$58))/(Fperm_SI_Woolf2021!$E$9:$E$93-BI$58))*(BI$58-Fperm_SI_Woolf2021!$E$9:$E$93)/10))),Fperm_SI_Woolf2021!$D$9:$D$93))</f>
        <v>0.23370830433321393</v>
      </c>
      <c r="BJ103" s="51" cm="1">
        <f t="array" ref="BJ103">MIN(1,SLOPE(Fperm_SI_Woolf2021!$F$9:$F$93*EXP(-Fperm_SI_Woolf2021!$I$9:$I$93*$C103*IF(BJ$58=Fperm_SI_Woolf2021!$E$9:$E$93,1,EXP(LN((1.1*(Fperm_SI_Woolf2021!$E$9:$E$93-BJ$58)-63.1579*EXP(-0.19*Fperm_SI_Woolf2021!$E$9:$E$93)+63.1579*EXP(-0.19*BJ$58))/(Fperm_SI_Woolf2021!$E$9:$E$93-BJ$58))*(BJ$58-Fperm_SI_Woolf2021!$E$9:$E$93)/10))) + Fperm_SI_Woolf2021!$G$9:$G$93*EXP(-Fperm_SI_Woolf2021!$J$9:$J$93*$C103*IF(BJ$58=Fperm_SI_Woolf2021!$E$9:$E$93,1,EXP(LN((1.1*(Fperm_SI_Woolf2021!$E$9:$E$93-BJ$58)-63.1579*EXP(-0.19*Fperm_SI_Woolf2021!$E$9:$E$93)+63.1579*EXP(-0.19*BJ$58))/(Fperm_SI_Woolf2021!$E$9:$E$93-BJ$58))*(BJ$58-Fperm_SI_Woolf2021!$E$9:$E$93)/10))) + Fperm_SI_Woolf2021!$H$9:$H$93*EXP(-Fperm_SI_Woolf2021!$K$9:$K$93*$C103*IF(BJ$58=Fperm_SI_Woolf2021!$E$9:$E$93,1,EXP(LN((1.1*(Fperm_SI_Woolf2021!$E$9:$E$93-BJ$58)-63.1579*EXP(-0.19*Fperm_SI_Woolf2021!$E$9:$E$93)+63.1579*EXP(-0.19*BJ$58))/(Fperm_SI_Woolf2021!$E$9:$E$93-BJ$58))*(BJ$58-Fperm_SI_Woolf2021!$E$9:$E$93)/10))),Fperm_SI_Woolf2021!$D$9:$D$93)*BJ$57+INTERCEPT(Fperm_SI_Woolf2021!$F$9:$F$93*EXP(-Fperm_SI_Woolf2021!$I$9:$I$93*$C103*IF(BJ$58=Fperm_SI_Woolf2021!$E$9:$E$93,1,EXP(LN((1.1*(Fperm_SI_Woolf2021!$E$9:$E$93-BJ$58)-63.1579*EXP(-0.19*Fperm_SI_Woolf2021!$E$9:$E$93)+63.1579*EXP(-0.19*BJ$58))/(Fperm_SI_Woolf2021!$E$9:$E$93-BJ$58))*(BJ$58-Fperm_SI_Woolf2021!$E$9:$E$93)/10))) + Fperm_SI_Woolf2021!$G$9:$G$93*EXP(-Fperm_SI_Woolf2021!$J$9:$J$93*$C103*IF(BJ$58=Fperm_SI_Woolf2021!$E$9:$E$93,1,EXP(LN((1.1*(Fperm_SI_Woolf2021!$E$9:$E$93-BJ$58)-63.1579*EXP(-0.19*Fperm_SI_Woolf2021!$E$9:$E$93)+63.1579*EXP(-0.19*BJ$58))/(Fperm_SI_Woolf2021!$E$9:$E$93-BJ$58))*(BJ$58-Fperm_SI_Woolf2021!$E$9:$E$93)/10))) + Fperm_SI_Woolf2021!$H$9:$H$93*EXP(-Fperm_SI_Woolf2021!$K$9:$K$93*$C103*IF(BJ$58=Fperm_SI_Woolf2021!$E$9:$E$93,1,EXP(LN((1.1*(Fperm_SI_Woolf2021!$E$9:$E$93-BJ$58)-63.1579*EXP(-0.19*Fperm_SI_Woolf2021!$E$9:$E$93)+63.1579*EXP(-0.19*BJ$58))/(Fperm_SI_Woolf2021!$E$9:$E$93-BJ$58))*(BJ$58-Fperm_SI_Woolf2021!$E$9:$E$93)/10))),Fperm_SI_Woolf2021!$D$9:$D$93))</f>
        <v>0.21006081295021212</v>
      </c>
      <c r="BK103" s="51" cm="1">
        <f t="array" ref="BK103">MIN(1,SLOPE(Fperm_SI_Woolf2021!$F$9:$F$93*EXP(-Fperm_SI_Woolf2021!$I$9:$I$93*$C103*IF(BK$58=Fperm_SI_Woolf2021!$E$9:$E$93,1,EXP(LN((1.1*(Fperm_SI_Woolf2021!$E$9:$E$93-BK$58)-63.1579*EXP(-0.19*Fperm_SI_Woolf2021!$E$9:$E$93)+63.1579*EXP(-0.19*BK$58))/(Fperm_SI_Woolf2021!$E$9:$E$93-BK$58))*(BK$58-Fperm_SI_Woolf2021!$E$9:$E$93)/10))) + Fperm_SI_Woolf2021!$G$9:$G$93*EXP(-Fperm_SI_Woolf2021!$J$9:$J$93*$C103*IF(BK$58=Fperm_SI_Woolf2021!$E$9:$E$93,1,EXP(LN((1.1*(Fperm_SI_Woolf2021!$E$9:$E$93-BK$58)-63.1579*EXP(-0.19*Fperm_SI_Woolf2021!$E$9:$E$93)+63.1579*EXP(-0.19*BK$58))/(Fperm_SI_Woolf2021!$E$9:$E$93-BK$58))*(BK$58-Fperm_SI_Woolf2021!$E$9:$E$93)/10))) + Fperm_SI_Woolf2021!$H$9:$H$93*EXP(-Fperm_SI_Woolf2021!$K$9:$K$93*$C103*IF(BK$58=Fperm_SI_Woolf2021!$E$9:$E$93,1,EXP(LN((1.1*(Fperm_SI_Woolf2021!$E$9:$E$93-BK$58)-63.1579*EXP(-0.19*Fperm_SI_Woolf2021!$E$9:$E$93)+63.1579*EXP(-0.19*BK$58))/(Fperm_SI_Woolf2021!$E$9:$E$93-BK$58))*(BK$58-Fperm_SI_Woolf2021!$E$9:$E$93)/10))),Fperm_SI_Woolf2021!$D$9:$D$93)*BK$57+INTERCEPT(Fperm_SI_Woolf2021!$F$9:$F$93*EXP(-Fperm_SI_Woolf2021!$I$9:$I$93*$C103*IF(BK$58=Fperm_SI_Woolf2021!$E$9:$E$93,1,EXP(LN((1.1*(Fperm_SI_Woolf2021!$E$9:$E$93-BK$58)-63.1579*EXP(-0.19*Fperm_SI_Woolf2021!$E$9:$E$93)+63.1579*EXP(-0.19*BK$58))/(Fperm_SI_Woolf2021!$E$9:$E$93-BK$58))*(BK$58-Fperm_SI_Woolf2021!$E$9:$E$93)/10))) + Fperm_SI_Woolf2021!$G$9:$G$93*EXP(-Fperm_SI_Woolf2021!$J$9:$J$93*$C103*IF(BK$58=Fperm_SI_Woolf2021!$E$9:$E$93,1,EXP(LN((1.1*(Fperm_SI_Woolf2021!$E$9:$E$93-BK$58)-63.1579*EXP(-0.19*Fperm_SI_Woolf2021!$E$9:$E$93)+63.1579*EXP(-0.19*BK$58))/(Fperm_SI_Woolf2021!$E$9:$E$93-BK$58))*(BK$58-Fperm_SI_Woolf2021!$E$9:$E$93)/10))) + Fperm_SI_Woolf2021!$H$9:$H$93*EXP(-Fperm_SI_Woolf2021!$K$9:$K$93*$C103*IF(BK$58=Fperm_SI_Woolf2021!$E$9:$E$93,1,EXP(LN((1.1*(Fperm_SI_Woolf2021!$E$9:$E$93-BK$58)-63.1579*EXP(-0.19*Fperm_SI_Woolf2021!$E$9:$E$93)+63.1579*EXP(-0.19*BK$58))/(Fperm_SI_Woolf2021!$E$9:$E$93-BK$58))*(BK$58-Fperm_SI_Woolf2021!$E$9:$E$93)/10))),Fperm_SI_Woolf2021!$D$9:$D$93))</f>
        <v>0.18641332156721035</v>
      </c>
      <c r="BL103" s="51" cm="1">
        <f t="array" ref="BL103">MIN(1,SLOPE(Fperm_SI_Woolf2021!$F$9:$F$93*EXP(-Fperm_SI_Woolf2021!$I$9:$I$93*$C103*IF(BL$58=Fperm_SI_Woolf2021!$E$9:$E$93,1,EXP(LN((1.1*(Fperm_SI_Woolf2021!$E$9:$E$93-BL$58)-63.1579*EXP(-0.19*Fperm_SI_Woolf2021!$E$9:$E$93)+63.1579*EXP(-0.19*BL$58))/(Fperm_SI_Woolf2021!$E$9:$E$93-BL$58))*(BL$58-Fperm_SI_Woolf2021!$E$9:$E$93)/10))) + Fperm_SI_Woolf2021!$G$9:$G$93*EXP(-Fperm_SI_Woolf2021!$J$9:$J$93*$C103*IF(BL$58=Fperm_SI_Woolf2021!$E$9:$E$93,1,EXP(LN((1.1*(Fperm_SI_Woolf2021!$E$9:$E$93-BL$58)-63.1579*EXP(-0.19*Fperm_SI_Woolf2021!$E$9:$E$93)+63.1579*EXP(-0.19*BL$58))/(Fperm_SI_Woolf2021!$E$9:$E$93-BL$58))*(BL$58-Fperm_SI_Woolf2021!$E$9:$E$93)/10))) + Fperm_SI_Woolf2021!$H$9:$H$93*EXP(-Fperm_SI_Woolf2021!$K$9:$K$93*$C103*IF(BL$58=Fperm_SI_Woolf2021!$E$9:$E$93,1,EXP(LN((1.1*(Fperm_SI_Woolf2021!$E$9:$E$93-BL$58)-63.1579*EXP(-0.19*Fperm_SI_Woolf2021!$E$9:$E$93)+63.1579*EXP(-0.19*BL$58))/(Fperm_SI_Woolf2021!$E$9:$E$93-BL$58))*(BL$58-Fperm_SI_Woolf2021!$E$9:$E$93)/10))),Fperm_SI_Woolf2021!$D$9:$D$93)*BL$57+INTERCEPT(Fperm_SI_Woolf2021!$F$9:$F$93*EXP(-Fperm_SI_Woolf2021!$I$9:$I$93*$C103*IF(BL$58=Fperm_SI_Woolf2021!$E$9:$E$93,1,EXP(LN((1.1*(Fperm_SI_Woolf2021!$E$9:$E$93-BL$58)-63.1579*EXP(-0.19*Fperm_SI_Woolf2021!$E$9:$E$93)+63.1579*EXP(-0.19*BL$58))/(Fperm_SI_Woolf2021!$E$9:$E$93-BL$58))*(BL$58-Fperm_SI_Woolf2021!$E$9:$E$93)/10))) + Fperm_SI_Woolf2021!$G$9:$G$93*EXP(-Fperm_SI_Woolf2021!$J$9:$J$93*$C103*IF(BL$58=Fperm_SI_Woolf2021!$E$9:$E$93,1,EXP(LN((1.1*(Fperm_SI_Woolf2021!$E$9:$E$93-BL$58)-63.1579*EXP(-0.19*Fperm_SI_Woolf2021!$E$9:$E$93)+63.1579*EXP(-0.19*BL$58))/(Fperm_SI_Woolf2021!$E$9:$E$93-BL$58))*(BL$58-Fperm_SI_Woolf2021!$E$9:$E$93)/10))) + Fperm_SI_Woolf2021!$H$9:$H$93*EXP(-Fperm_SI_Woolf2021!$K$9:$K$93*$C103*IF(BL$58=Fperm_SI_Woolf2021!$E$9:$E$93,1,EXP(LN((1.1*(Fperm_SI_Woolf2021!$E$9:$E$93-BL$58)-63.1579*EXP(-0.19*Fperm_SI_Woolf2021!$E$9:$E$93)+63.1579*EXP(-0.19*BL$58))/(Fperm_SI_Woolf2021!$E$9:$E$93-BL$58))*(BL$58-Fperm_SI_Woolf2021!$E$9:$E$93)/10))),Fperm_SI_Woolf2021!$D$9:$D$93))</f>
        <v>0.47007035440627898</v>
      </c>
      <c r="BM103" s="51" cm="1">
        <f t="array" ref="BM103">MIN(1,SLOPE(Fperm_SI_Woolf2021!$F$9:$F$93*EXP(-Fperm_SI_Woolf2021!$I$9:$I$93*$C103*IF(BM$58=Fperm_SI_Woolf2021!$E$9:$E$93,1,EXP(LN((1.1*(Fperm_SI_Woolf2021!$E$9:$E$93-BM$58)-63.1579*EXP(-0.19*Fperm_SI_Woolf2021!$E$9:$E$93)+63.1579*EXP(-0.19*BM$58))/(Fperm_SI_Woolf2021!$E$9:$E$93-BM$58))*(BM$58-Fperm_SI_Woolf2021!$E$9:$E$93)/10))) + Fperm_SI_Woolf2021!$G$9:$G$93*EXP(-Fperm_SI_Woolf2021!$J$9:$J$93*$C103*IF(BM$58=Fperm_SI_Woolf2021!$E$9:$E$93,1,EXP(LN((1.1*(Fperm_SI_Woolf2021!$E$9:$E$93-BM$58)-63.1579*EXP(-0.19*Fperm_SI_Woolf2021!$E$9:$E$93)+63.1579*EXP(-0.19*BM$58))/(Fperm_SI_Woolf2021!$E$9:$E$93-BM$58))*(BM$58-Fperm_SI_Woolf2021!$E$9:$E$93)/10))) + Fperm_SI_Woolf2021!$H$9:$H$93*EXP(-Fperm_SI_Woolf2021!$K$9:$K$93*$C103*IF(BM$58=Fperm_SI_Woolf2021!$E$9:$E$93,1,EXP(LN((1.1*(Fperm_SI_Woolf2021!$E$9:$E$93-BM$58)-63.1579*EXP(-0.19*Fperm_SI_Woolf2021!$E$9:$E$93)+63.1579*EXP(-0.19*BM$58))/(Fperm_SI_Woolf2021!$E$9:$E$93-BM$58))*(BM$58-Fperm_SI_Woolf2021!$E$9:$E$93)/10))),Fperm_SI_Woolf2021!$D$9:$D$93)*BM$57+INTERCEPT(Fperm_SI_Woolf2021!$F$9:$F$93*EXP(-Fperm_SI_Woolf2021!$I$9:$I$93*$C103*IF(BM$58=Fperm_SI_Woolf2021!$E$9:$E$93,1,EXP(LN((1.1*(Fperm_SI_Woolf2021!$E$9:$E$93-BM$58)-63.1579*EXP(-0.19*Fperm_SI_Woolf2021!$E$9:$E$93)+63.1579*EXP(-0.19*BM$58))/(Fperm_SI_Woolf2021!$E$9:$E$93-BM$58))*(BM$58-Fperm_SI_Woolf2021!$E$9:$E$93)/10))) + Fperm_SI_Woolf2021!$G$9:$G$93*EXP(-Fperm_SI_Woolf2021!$J$9:$J$93*$C103*IF(BM$58=Fperm_SI_Woolf2021!$E$9:$E$93,1,EXP(LN((1.1*(Fperm_SI_Woolf2021!$E$9:$E$93-BM$58)-63.1579*EXP(-0.19*Fperm_SI_Woolf2021!$E$9:$E$93)+63.1579*EXP(-0.19*BM$58))/(Fperm_SI_Woolf2021!$E$9:$E$93-BM$58))*(BM$58-Fperm_SI_Woolf2021!$E$9:$E$93)/10))) + Fperm_SI_Woolf2021!$H$9:$H$93*EXP(-Fperm_SI_Woolf2021!$K$9:$K$93*$C103*IF(BM$58=Fperm_SI_Woolf2021!$E$9:$E$93,1,EXP(LN((1.1*(Fperm_SI_Woolf2021!$E$9:$E$93-BM$58)-63.1579*EXP(-0.19*Fperm_SI_Woolf2021!$E$9:$E$93)+63.1579*EXP(-0.19*BM$58))/(Fperm_SI_Woolf2021!$E$9:$E$93-BM$58))*(BM$58-Fperm_SI_Woolf2021!$E$9:$E$93)/10))),Fperm_SI_Woolf2021!$D$9:$D$93))</f>
        <v>0.4482960811136496</v>
      </c>
      <c r="BN103" s="51" cm="1">
        <f t="array" ref="BN103">MIN(1,SLOPE(Fperm_SI_Woolf2021!$F$9:$F$93*EXP(-Fperm_SI_Woolf2021!$I$9:$I$93*$C103*IF(BN$58=Fperm_SI_Woolf2021!$E$9:$E$93,1,EXP(LN((1.1*(Fperm_SI_Woolf2021!$E$9:$E$93-BN$58)-63.1579*EXP(-0.19*Fperm_SI_Woolf2021!$E$9:$E$93)+63.1579*EXP(-0.19*BN$58))/(Fperm_SI_Woolf2021!$E$9:$E$93-BN$58))*(BN$58-Fperm_SI_Woolf2021!$E$9:$E$93)/10))) + Fperm_SI_Woolf2021!$G$9:$G$93*EXP(-Fperm_SI_Woolf2021!$J$9:$J$93*$C103*IF(BN$58=Fperm_SI_Woolf2021!$E$9:$E$93,1,EXP(LN((1.1*(Fperm_SI_Woolf2021!$E$9:$E$93-BN$58)-63.1579*EXP(-0.19*Fperm_SI_Woolf2021!$E$9:$E$93)+63.1579*EXP(-0.19*BN$58))/(Fperm_SI_Woolf2021!$E$9:$E$93-BN$58))*(BN$58-Fperm_SI_Woolf2021!$E$9:$E$93)/10))) + Fperm_SI_Woolf2021!$H$9:$H$93*EXP(-Fperm_SI_Woolf2021!$K$9:$K$93*$C103*IF(BN$58=Fperm_SI_Woolf2021!$E$9:$E$93,1,EXP(LN((1.1*(Fperm_SI_Woolf2021!$E$9:$E$93-BN$58)-63.1579*EXP(-0.19*Fperm_SI_Woolf2021!$E$9:$E$93)+63.1579*EXP(-0.19*BN$58))/(Fperm_SI_Woolf2021!$E$9:$E$93-BN$58))*(BN$58-Fperm_SI_Woolf2021!$E$9:$E$93)/10))),Fperm_SI_Woolf2021!$D$9:$D$93)*BN$57+INTERCEPT(Fperm_SI_Woolf2021!$F$9:$F$93*EXP(-Fperm_SI_Woolf2021!$I$9:$I$93*$C103*IF(BN$58=Fperm_SI_Woolf2021!$E$9:$E$93,1,EXP(LN((1.1*(Fperm_SI_Woolf2021!$E$9:$E$93-BN$58)-63.1579*EXP(-0.19*Fperm_SI_Woolf2021!$E$9:$E$93)+63.1579*EXP(-0.19*BN$58))/(Fperm_SI_Woolf2021!$E$9:$E$93-BN$58))*(BN$58-Fperm_SI_Woolf2021!$E$9:$E$93)/10))) + Fperm_SI_Woolf2021!$G$9:$G$93*EXP(-Fperm_SI_Woolf2021!$J$9:$J$93*$C103*IF(BN$58=Fperm_SI_Woolf2021!$E$9:$E$93,1,EXP(LN((1.1*(Fperm_SI_Woolf2021!$E$9:$E$93-BN$58)-63.1579*EXP(-0.19*Fperm_SI_Woolf2021!$E$9:$E$93)+63.1579*EXP(-0.19*BN$58))/(Fperm_SI_Woolf2021!$E$9:$E$93-BN$58))*(BN$58-Fperm_SI_Woolf2021!$E$9:$E$93)/10))) + Fperm_SI_Woolf2021!$H$9:$H$93*EXP(-Fperm_SI_Woolf2021!$K$9:$K$93*$C103*IF(BN$58=Fperm_SI_Woolf2021!$E$9:$E$93,1,EXP(LN((1.1*(Fperm_SI_Woolf2021!$E$9:$E$93-BN$58)-63.1579*EXP(-0.19*Fperm_SI_Woolf2021!$E$9:$E$93)+63.1579*EXP(-0.19*BN$58))/(Fperm_SI_Woolf2021!$E$9:$E$93-BN$58))*(BN$58-Fperm_SI_Woolf2021!$E$9:$E$93)/10))),Fperm_SI_Woolf2021!$D$9:$D$93))</f>
        <v>0.42652180782102017</v>
      </c>
      <c r="BO103" s="51" cm="1">
        <f t="array" ref="BO103">MIN(1,SLOPE(Fperm_SI_Woolf2021!$F$9:$F$93*EXP(-Fperm_SI_Woolf2021!$I$9:$I$93*$C103*IF(BO$58=Fperm_SI_Woolf2021!$E$9:$E$93,1,EXP(LN((1.1*(Fperm_SI_Woolf2021!$E$9:$E$93-BO$58)-63.1579*EXP(-0.19*Fperm_SI_Woolf2021!$E$9:$E$93)+63.1579*EXP(-0.19*BO$58))/(Fperm_SI_Woolf2021!$E$9:$E$93-BO$58))*(BO$58-Fperm_SI_Woolf2021!$E$9:$E$93)/10))) + Fperm_SI_Woolf2021!$G$9:$G$93*EXP(-Fperm_SI_Woolf2021!$J$9:$J$93*$C103*IF(BO$58=Fperm_SI_Woolf2021!$E$9:$E$93,1,EXP(LN((1.1*(Fperm_SI_Woolf2021!$E$9:$E$93-BO$58)-63.1579*EXP(-0.19*Fperm_SI_Woolf2021!$E$9:$E$93)+63.1579*EXP(-0.19*BO$58))/(Fperm_SI_Woolf2021!$E$9:$E$93-BO$58))*(BO$58-Fperm_SI_Woolf2021!$E$9:$E$93)/10))) + Fperm_SI_Woolf2021!$H$9:$H$93*EXP(-Fperm_SI_Woolf2021!$K$9:$K$93*$C103*IF(BO$58=Fperm_SI_Woolf2021!$E$9:$E$93,1,EXP(LN((1.1*(Fperm_SI_Woolf2021!$E$9:$E$93-BO$58)-63.1579*EXP(-0.19*Fperm_SI_Woolf2021!$E$9:$E$93)+63.1579*EXP(-0.19*BO$58))/(Fperm_SI_Woolf2021!$E$9:$E$93-BO$58))*(BO$58-Fperm_SI_Woolf2021!$E$9:$E$93)/10))),Fperm_SI_Woolf2021!$D$9:$D$93)*BO$57+INTERCEPT(Fperm_SI_Woolf2021!$F$9:$F$93*EXP(-Fperm_SI_Woolf2021!$I$9:$I$93*$C103*IF(BO$58=Fperm_SI_Woolf2021!$E$9:$E$93,1,EXP(LN((1.1*(Fperm_SI_Woolf2021!$E$9:$E$93-BO$58)-63.1579*EXP(-0.19*Fperm_SI_Woolf2021!$E$9:$E$93)+63.1579*EXP(-0.19*BO$58))/(Fperm_SI_Woolf2021!$E$9:$E$93-BO$58))*(BO$58-Fperm_SI_Woolf2021!$E$9:$E$93)/10))) + Fperm_SI_Woolf2021!$G$9:$G$93*EXP(-Fperm_SI_Woolf2021!$J$9:$J$93*$C103*IF(BO$58=Fperm_SI_Woolf2021!$E$9:$E$93,1,EXP(LN((1.1*(Fperm_SI_Woolf2021!$E$9:$E$93-BO$58)-63.1579*EXP(-0.19*Fperm_SI_Woolf2021!$E$9:$E$93)+63.1579*EXP(-0.19*BO$58))/(Fperm_SI_Woolf2021!$E$9:$E$93-BO$58))*(BO$58-Fperm_SI_Woolf2021!$E$9:$E$93)/10))) + Fperm_SI_Woolf2021!$H$9:$H$93*EXP(-Fperm_SI_Woolf2021!$K$9:$K$93*$C103*IF(BO$58=Fperm_SI_Woolf2021!$E$9:$E$93,1,EXP(LN((1.1*(Fperm_SI_Woolf2021!$E$9:$E$93-BO$58)-63.1579*EXP(-0.19*Fperm_SI_Woolf2021!$E$9:$E$93)+63.1579*EXP(-0.19*BO$58))/(Fperm_SI_Woolf2021!$E$9:$E$93-BO$58))*(BO$58-Fperm_SI_Woolf2021!$E$9:$E$93)/10))),Fperm_SI_Woolf2021!$D$9:$D$93))</f>
        <v>0.4047475345283908</v>
      </c>
      <c r="BP103" s="51" cm="1">
        <f t="array" ref="BP103">MIN(1,SLOPE(Fperm_SI_Woolf2021!$F$9:$F$93*EXP(-Fperm_SI_Woolf2021!$I$9:$I$93*$C103*IF(BP$58=Fperm_SI_Woolf2021!$E$9:$E$93,1,EXP(LN((1.1*(Fperm_SI_Woolf2021!$E$9:$E$93-BP$58)-63.1579*EXP(-0.19*Fperm_SI_Woolf2021!$E$9:$E$93)+63.1579*EXP(-0.19*BP$58))/(Fperm_SI_Woolf2021!$E$9:$E$93-BP$58))*(BP$58-Fperm_SI_Woolf2021!$E$9:$E$93)/10))) + Fperm_SI_Woolf2021!$G$9:$G$93*EXP(-Fperm_SI_Woolf2021!$J$9:$J$93*$C103*IF(BP$58=Fperm_SI_Woolf2021!$E$9:$E$93,1,EXP(LN((1.1*(Fperm_SI_Woolf2021!$E$9:$E$93-BP$58)-63.1579*EXP(-0.19*Fperm_SI_Woolf2021!$E$9:$E$93)+63.1579*EXP(-0.19*BP$58))/(Fperm_SI_Woolf2021!$E$9:$E$93-BP$58))*(BP$58-Fperm_SI_Woolf2021!$E$9:$E$93)/10))) + Fperm_SI_Woolf2021!$H$9:$H$93*EXP(-Fperm_SI_Woolf2021!$K$9:$K$93*$C103*IF(BP$58=Fperm_SI_Woolf2021!$E$9:$E$93,1,EXP(LN((1.1*(Fperm_SI_Woolf2021!$E$9:$E$93-BP$58)-63.1579*EXP(-0.19*Fperm_SI_Woolf2021!$E$9:$E$93)+63.1579*EXP(-0.19*BP$58))/(Fperm_SI_Woolf2021!$E$9:$E$93-BP$58))*(BP$58-Fperm_SI_Woolf2021!$E$9:$E$93)/10))),Fperm_SI_Woolf2021!$D$9:$D$93)*BP$57+INTERCEPT(Fperm_SI_Woolf2021!$F$9:$F$93*EXP(-Fperm_SI_Woolf2021!$I$9:$I$93*$C103*IF(BP$58=Fperm_SI_Woolf2021!$E$9:$E$93,1,EXP(LN((1.1*(Fperm_SI_Woolf2021!$E$9:$E$93-BP$58)-63.1579*EXP(-0.19*Fperm_SI_Woolf2021!$E$9:$E$93)+63.1579*EXP(-0.19*BP$58))/(Fperm_SI_Woolf2021!$E$9:$E$93-BP$58))*(BP$58-Fperm_SI_Woolf2021!$E$9:$E$93)/10))) + Fperm_SI_Woolf2021!$G$9:$G$93*EXP(-Fperm_SI_Woolf2021!$J$9:$J$93*$C103*IF(BP$58=Fperm_SI_Woolf2021!$E$9:$E$93,1,EXP(LN((1.1*(Fperm_SI_Woolf2021!$E$9:$E$93-BP$58)-63.1579*EXP(-0.19*Fperm_SI_Woolf2021!$E$9:$E$93)+63.1579*EXP(-0.19*BP$58))/(Fperm_SI_Woolf2021!$E$9:$E$93-BP$58))*(BP$58-Fperm_SI_Woolf2021!$E$9:$E$93)/10))) + Fperm_SI_Woolf2021!$H$9:$H$93*EXP(-Fperm_SI_Woolf2021!$K$9:$K$93*$C103*IF(BP$58=Fperm_SI_Woolf2021!$E$9:$E$93,1,EXP(LN((1.1*(Fperm_SI_Woolf2021!$E$9:$E$93-BP$58)-63.1579*EXP(-0.19*Fperm_SI_Woolf2021!$E$9:$E$93)+63.1579*EXP(-0.19*BP$58))/(Fperm_SI_Woolf2021!$E$9:$E$93-BP$58))*(BP$58-Fperm_SI_Woolf2021!$E$9:$E$93)/10))),Fperm_SI_Woolf2021!$D$9:$D$93))</f>
        <v>0.38297326123576142</v>
      </c>
      <c r="BQ103" s="51" cm="1">
        <f t="array" ref="BQ103">MIN(1,SLOPE(Fperm_SI_Woolf2021!$F$9:$F$93*EXP(-Fperm_SI_Woolf2021!$I$9:$I$93*$C103*IF(BQ$58=Fperm_SI_Woolf2021!$E$9:$E$93,1,EXP(LN((1.1*(Fperm_SI_Woolf2021!$E$9:$E$93-BQ$58)-63.1579*EXP(-0.19*Fperm_SI_Woolf2021!$E$9:$E$93)+63.1579*EXP(-0.19*BQ$58))/(Fperm_SI_Woolf2021!$E$9:$E$93-BQ$58))*(BQ$58-Fperm_SI_Woolf2021!$E$9:$E$93)/10))) + Fperm_SI_Woolf2021!$G$9:$G$93*EXP(-Fperm_SI_Woolf2021!$J$9:$J$93*$C103*IF(BQ$58=Fperm_SI_Woolf2021!$E$9:$E$93,1,EXP(LN((1.1*(Fperm_SI_Woolf2021!$E$9:$E$93-BQ$58)-63.1579*EXP(-0.19*Fperm_SI_Woolf2021!$E$9:$E$93)+63.1579*EXP(-0.19*BQ$58))/(Fperm_SI_Woolf2021!$E$9:$E$93-BQ$58))*(BQ$58-Fperm_SI_Woolf2021!$E$9:$E$93)/10))) + Fperm_SI_Woolf2021!$H$9:$H$93*EXP(-Fperm_SI_Woolf2021!$K$9:$K$93*$C103*IF(BQ$58=Fperm_SI_Woolf2021!$E$9:$E$93,1,EXP(LN((1.1*(Fperm_SI_Woolf2021!$E$9:$E$93-BQ$58)-63.1579*EXP(-0.19*Fperm_SI_Woolf2021!$E$9:$E$93)+63.1579*EXP(-0.19*BQ$58))/(Fperm_SI_Woolf2021!$E$9:$E$93-BQ$58))*(BQ$58-Fperm_SI_Woolf2021!$E$9:$E$93)/10))),Fperm_SI_Woolf2021!$D$9:$D$93)*BQ$57+INTERCEPT(Fperm_SI_Woolf2021!$F$9:$F$93*EXP(-Fperm_SI_Woolf2021!$I$9:$I$93*$C103*IF(BQ$58=Fperm_SI_Woolf2021!$E$9:$E$93,1,EXP(LN((1.1*(Fperm_SI_Woolf2021!$E$9:$E$93-BQ$58)-63.1579*EXP(-0.19*Fperm_SI_Woolf2021!$E$9:$E$93)+63.1579*EXP(-0.19*BQ$58))/(Fperm_SI_Woolf2021!$E$9:$E$93-BQ$58))*(BQ$58-Fperm_SI_Woolf2021!$E$9:$E$93)/10))) + Fperm_SI_Woolf2021!$G$9:$G$93*EXP(-Fperm_SI_Woolf2021!$J$9:$J$93*$C103*IF(BQ$58=Fperm_SI_Woolf2021!$E$9:$E$93,1,EXP(LN((1.1*(Fperm_SI_Woolf2021!$E$9:$E$93-BQ$58)-63.1579*EXP(-0.19*Fperm_SI_Woolf2021!$E$9:$E$93)+63.1579*EXP(-0.19*BQ$58))/(Fperm_SI_Woolf2021!$E$9:$E$93-BQ$58))*(BQ$58-Fperm_SI_Woolf2021!$E$9:$E$93)/10))) + Fperm_SI_Woolf2021!$H$9:$H$93*EXP(-Fperm_SI_Woolf2021!$K$9:$K$93*$C103*IF(BQ$58=Fperm_SI_Woolf2021!$E$9:$E$93,1,EXP(LN((1.1*(Fperm_SI_Woolf2021!$E$9:$E$93-BQ$58)-63.1579*EXP(-0.19*Fperm_SI_Woolf2021!$E$9:$E$93)+63.1579*EXP(-0.19*BQ$58))/(Fperm_SI_Woolf2021!$E$9:$E$93-BQ$58))*(BQ$58-Fperm_SI_Woolf2021!$E$9:$E$93)/10))),Fperm_SI_Woolf2021!$D$9:$D$93))</f>
        <v>0.36119898794313199</v>
      </c>
      <c r="BR103" s="51" cm="1">
        <f t="array" ref="BR103">MIN(1,SLOPE(Fperm_SI_Woolf2021!$F$9:$F$93*EXP(-Fperm_SI_Woolf2021!$I$9:$I$93*$C103*IF(BR$58=Fperm_SI_Woolf2021!$E$9:$E$93,1,EXP(LN((1.1*(Fperm_SI_Woolf2021!$E$9:$E$93-BR$58)-63.1579*EXP(-0.19*Fperm_SI_Woolf2021!$E$9:$E$93)+63.1579*EXP(-0.19*BR$58))/(Fperm_SI_Woolf2021!$E$9:$E$93-BR$58))*(BR$58-Fperm_SI_Woolf2021!$E$9:$E$93)/10))) + Fperm_SI_Woolf2021!$G$9:$G$93*EXP(-Fperm_SI_Woolf2021!$J$9:$J$93*$C103*IF(BR$58=Fperm_SI_Woolf2021!$E$9:$E$93,1,EXP(LN((1.1*(Fperm_SI_Woolf2021!$E$9:$E$93-BR$58)-63.1579*EXP(-0.19*Fperm_SI_Woolf2021!$E$9:$E$93)+63.1579*EXP(-0.19*BR$58))/(Fperm_SI_Woolf2021!$E$9:$E$93-BR$58))*(BR$58-Fperm_SI_Woolf2021!$E$9:$E$93)/10))) + Fperm_SI_Woolf2021!$H$9:$H$93*EXP(-Fperm_SI_Woolf2021!$K$9:$K$93*$C103*IF(BR$58=Fperm_SI_Woolf2021!$E$9:$E$93,1,EXP(LN((1.1*(Fperm_SI_Woolf2021!$E$9:$E$93-BR$58)-63.1579*EXP(-0.19*Fperm_SI_Woolf2021!$E$9:$E$93)+63.1579*EXP(-0.19*BR$58))/(Fperm_SI_Woolf2021!$E$9:$E$93-BR$58))*(BR$58-Fperm_SI_Woolf2021!$E$9:$E$93)/10))),Fperm_SI_Woolf2021!$D$9:$D$93)*BR$57+INTERCEPT(Fperm_SI_Woolf2021!$F$9:$F$93*EXP(-Fperm_SI_Woolf2021!$I$9:$I$93*$C103*IF(BR$58=Fperm_SI_Woolf2021!$E$9:$E$93,1,EXP(LN((1.1*(Fperm_SI_Woolf2021!$E$9:$E$93-BR$58)-63.1579*EXP(-0.19*Fperm_SI_Woolf2021!$E$9:$E$93)+63.1579*EXP(-0.19*BR$58))/(Fperm_SI_Woolf2021!$E$9:$E$93-BR$58))*(BR$58-Fperm_SI_Woolf2021!$E$9:$E$93)/10))) + Fperm_SI_Woolf2021!$G$9:$G$93*EXP(-Fperm_SI_Woolf2021!$J$9:$J$93*$C103*IF(BR$58=Fperm_SI_Woolf2021!$E$9:$E$93,1,EXP(LN((1.1*(Fperm_SI_Woolf2021!$E$9:$E$93-BR$58)-63.1579*EXP(-0.19*Fperm_SI_Woolf2021!$E$9:$E$93)+63.1579*EXP(-0.19*BR$58))/(Fperm_SI_Woolf2021!$E$9:$E$93-BR$58))*(BR$58-Fperm_SI_Woolf2021!$E$9:$E$93)/10))) + Fperm_SI_Woolf2021!$H$9:$H$93*EXP(-Fperm_SI_Woolf2021!$K$9:$K$93*$C103*IF(BR$58=Fperm_SI_Woolf2021!$E$9:$E$93,1,EXP(LN((1.1*(Fperm_SI_Woolf2021!$E$9:$E$93-BR$58)-63.1579*EXP(-0.19*Fperm_SI_Woolf2021!$E$9:$E$93)+63.1579*EXP(-0.19*BR$58))/(Fperm_SI_Woolf2021!$E$9:$E$93-BR$58))*(BR$58-Fperm_SI_Woolf2021!$E$9:$E$93)/10))),Fperm_SI_Woolf2021!$D$9:$D$93))</f>
        <v>0.33942471465050261</v>
      </c>
      <c r="BS103" s="51" cm="1">
        <f t="array" ref="BS103">MIN(1,SLOPE(Fperm_SI_Woolf2021!$F$9:$F$93*EXP(-Fperm_SI_Woolf2021!$I$9:$I$93*$C103*IF(BS$58=Fperm_SI_Woolf2021!$E$9:$E$93,1,EXP(LN((1.1*(Fperm_SI_Woolf2021!$E$9:$E$93-BS$58)-63.1579*EXP(-0.19*Fperm_SI_Woolf2021!$E$9:$E$93)+63.1579*EXP(-0.19*BS$58))/(Fperm_SI_Woolf2021!$E$9:$E$93-BS$58))*(BS$58-Fperm_SI_Woolf2021!$E$9:$E$93)/10))) + Fperm_SI_Woolf2021!$G$9:$G$93*EXP(-Fperm_SI_Woolf2021!$J$9:$J$93*$C103*IF(BS$58=Fperm_SI_Woolf2021!$E$9:$E$93,1,EXP(LN((1.1*(Fperm_SI_Woolf2021!$E$9:$E$93-BS$58)-63.1579*EXP(-0.19*Fperm_SI_Woolf2021!$E$9:$E$93)+63.1579*EXP(-0.19*BS$58))/(Fperm_SI_Woolf2021!$E$9:$E$93-BS$58))*(BS$58-Fperm_SI_Woolf2021!$E$9:$E$93)/10))) + Fperm_SI_Woolf2021!$H$9:$H$93*EXP(-Fperm_SI_Woolf2021!$K$9:$K$93*$C103*IF(BS$58=Fperm_SI_Woolf2021!$E$9:$E$93,1,EXP(LN((1.1*(Fperm_SI_Woolf2021!$E$9:$E$93-BS$58)-63.1579*EXP(-0.19*Fperm_SI_Woolf2021!$E$9:$E$93)+63.1579*EXP(-0.19*BS$58))/(Fperm_SI_Woolf2021!$E$9:$E$93-BS$58))*(BS$58-Fperm_SI_Woolf2021!$E$9:$E$93)/10))),Fperm_SI_Woolf2021!$D$9:$D$93)*BS$57+INTERCEPT(Fperm_SI_Woolf2021!$F$9:$F$93*EXP(-Fperm_SI_Woolf2021!$I$9:$I$93*$C103*IF(BS$58=Fperm_SI_Woolf2021!$E$9:$E$93,1,EXP(LN((1.1*(Fperm_SI_Woolf2021!$E$9:$E$93-BS$58)-63.1579*EXP(-0.19*Fperm_SI_Woolf2021!$E$9:$E$93)+63.1579*EXP(-0.19*BS$58))/(Fperm_SI_Woolf2021!$E$9:$E$93-BS$58))*(BS$58-Fperm_SI_Woolf2021!$E$9:$E$93)/10))) + Fperm_SI_Woolf2021!$G$9:$G$93*EXP(-Fperm_SI_Woolf2021!$J$9:$J$93*$C103*IF(BS$58=Fperm_SI_Woolf2021!$E$9:$E$93,1,EXP(LN((1.1*(Fperm_SI_Woolf2021!$E$9:$E$93-BS$58)-63.1579*EXP(-0.19*Fperm_SI_Woolf2021!$E$9:$E$93)+63.1579*EXP(-0.19*BS$58))/(Fperm_SI_Woolf2021!$E$9:$E$93-BS$58))*(BS$58-Fperm_SI_Woolf2021!$E$9:$E$93)/10))) + Fperm_SI_Woolf2021!$H$9:$H$93*EXP(-Fperm_SI_Woolf2021!$K$9:$K$93*$C103*IF(BS$58=Fperm_SI_Woolf2021!$E$9:$E$93,1,EXP(LN((1.1*(Fperm_SI_Woolf2021!$E$9:$E$93-BS$58)-63.1579*EXP(-0.19*Fperm_SI_Woolf2021!$E$9:$E$93)+63.1579*EXP(-0.19*BS$58))/(Fperm_SI_Woolf2021!$E$9:$E$93-BS$58))*(BS$58-Fperm_SI_Woolf2021!$E$9:$E$93)/10))),Fperm_SI_Woolf2021!$D$9:$D$93))</f>
        <v>0.31765044135787324</v>
      </c>
      <c r="BT103" s="51" cm="1">
        <f t="array" ref="BT103">MIN(1,SLOPE(Fperm_SI_Woolf2021!$F$9:$F$93*EXP(-Fperm_SI_Woolf2021!$I$9:$I$93*$C103*IF(BT$58=Fperm_SI_Woolf2021!$E$9:$E$93,1,EXP(LN((1.1*(Fperm_SI_Woolf2021!$E$9:$E$93-BT$58)-63.1579*EXP(-0.19*Fperm_SI_Woolf2021!$E$9:$E$93)+63.1579*EXP(-0.19*BT$58))/(Fperm_SI_Woolf2021!$E$9:$E$93-BT$58))*(BT$58-Fperm_SI_Woolf2021!$E$9:$E$93)/10))) + Fperm_SI_Woolf2021!$G$9:$G$93*EXP(-Fperm_SI_Woolf2021!$J$9:$J$93*$C103*IF(BT$58=Fperm_SI_Woolf2021!$E$9:$E$93,1,EXP(LN((1.1*(Fperm_SI_Woolf2021!$E$9:$E$93-BT$58)-63.1579*EXP(-0.19*Fperm_SI_Woolf2021!$E$9:$E$93)+63.1579*EXP(-0.19*BT$58))/(Fperm_SI_Woolf2021!$E$9:$E$93-BT$58))*(BT$58-Fperm_SI_Woolf2021!$E$9:$E$93)/10))) + Fperm_SI_Woolf2021!$H$9:$H$93*EXP(-Fperm_SI_Woolf2021!$K$9:$K$93*$C103*IF(BT$58=Fperm_SI_Woolf2021!$E$9:$E$93,1,EXP(LN((1.1*(Fperm_SI_Woolf2021!$E$9:$E$93-BT$58)-63.1579*EXP(-0.19*Fperm_SI_Woolf2021!$E$9:$E$93)+63.1579*EXP(-0.19*BT$58))/(Fperm_SI_Woolf2021!$E$9:$E$93-BT$58))*(BT$58-Fperm_SI_Woolf2021!$E$9:$E$93)/10))),Fperm_SI_Woolf2021!$D$9:$D$93)*BT$57+INTERCEPT(Fperm_SI_Woolf2021!$F$9:$F$93*EXP(-Fperm_SI_Woolf2021!$I$9:$I$93*$C103*IF(BT$58=Fperm_SI_Woolf2021!$E$9:$E$93,1,EXP(LN((1.1*(Fperm_SI_Woolf2021!$E$9:$E$93-BT$58)-63.1579*EXP(-0.19*Fperm_SI_Woolf2021!$E$9:$E$93)+63.1579*EXP(-0.19*BT$58))/(Fperm_SI_Woolf2021!$E$9:$E$93-BT$58))*(BT$58-Fperm_SI_Woolf2021!$E$9:$E$93)/10))) + Fperm_SI_Woolf2021!$G$9:$G$93*EXP(-Fperm_SI_Woolf2021!$J$9:$J$93*$C103*IF(BT$58=Fperm_SI_Woolf2021!$E$9:$E$93,1,EXP(LN((1.1*(Fperm_SI_Woolf2021!$E$9:$E$93-BT$58)-63.1579*EXP(-0.19*Fperm_SI_Woolf2021!$E$9:$E$93)+63.1579*EXP(-0.19*BT$58))/(Fperm_SI_Woolf2021!$E$9:$E$93-BT$58))*(BT$58-Fperm_SI_Woolf2021!$E$9:$E$93)/10))) + Fperm_SI_Woolf2021!$H$9:$H$93*EXP(-Fperm_SI_Woolf2021!$K$9:$K$93*$C103*IF(BT$58=Fperm_SI_Woolf2021!$E$9:$E$93,1,EXP(LN((1.1*(Fperm_SI_Woolf2021!$E$9:$E$93-BT$58)-63.1579*EXP(-0.19*Fperm_SI_Woolf2021!$E$9:$E$93)+63.1579*EXP(-0.19*BT$58))/(Fperm_SI_Woolf2021!$E$9:$E$93-BT$58))*(BT$58-Fperm_SI_Woolf2021!$E$9:$E$93)/10))),Fperm_SI_Woolf2021!$D$9:$D$93))</f>
        <v>0.29587616806524386</v>
      </c>
      <c r="BU103" s="51" cm="1">
        <f t="array" ref="BU103">MIN(1,SLOPE(Fperm_SI_Woolf2021!$F$9:$F$93*EXP(-Fperm_SI_Woolf2021!$I$9:$I$93*$C103*IF(BU$58=Fperm_SI_Woolf2021!$E$9:$E$93,1,EXP(LN((1.1*(Fperm_SI_Woolf2021!$E$9:$E$93-BU$58)-63.1579*EXP(-0.19*Fperm_SI_Woolf2021!$E$9:$E$93)+63.1579*EXP(-0.19*BU$58))/(Fperm_SI_Woolf2021!$E$9:$E$93-BU$58))*(BU$58-Fperm_SI_Woolf2021!$E$9:$E$93)/10))) + Fperm_SI_Woolf2021!$G$9:$G$93*EXP(-Fperm_SI_Woolf2021!$J$9:$J$93*$C103*IF(BU$58=Fperm_SI_Woolf2021!$E$9:$E$93,1,EXP(LN((1.1*(Fperm_SI_Woolf2021!$E$9:$E$93-BU$58)-63.1579*EXP(-0.19*Fperm_SI_Woolf2021!$E$9:$E$93)+63.1579*EXP(-0.19*BU$58))/(Fperm_SI_Woolf2021!$E$9:$E$93-BU$58))*(BU$58-Fperm_SI_Woolf2021!$E$9:$E$93)/10))) + Fperm_SI_Woolf2021!$H$9:$H$93*EXP(-Fperm_SI_Woolf2021!$K$9:$K$93*$C103*IF(BU$58=Fperm_SI_Woolf2021!$E$9:$E$93,1,EXP(LN((1.1*(Fperm_SI_Woolf2021!$E$9:$E$93-BU$58)-63.1579*EXP(-0.19*Fperm_SI_Woolf2021!$E$9:$E$93)+63.1579*EXP(-0.19*BU$58))/(Fperm_SI_Woolf2021!$E$9:$E$93-BU$58))*(BU$58-Fperm_SI_Woolf2021!$E$9:$E$93)/10))),Fperm_SI_Woolf2021!$D$9:$D$93)*BU$57+INTERCEPT(Fperm_SI_Woolf2021!$F$9:$F$93*EXP(-Fperm_SI_Woolf2021!$I$9:$I$93*$C103*IF(BU$58=Fperm_SI_Woolf2021!$E$9:$E$93,1,EXP(LN((1.1*(Fperm_SI_Woolf2021!$E$9:$E$93-BU$58)-63.1579*EXP(-0.19*Fperm_SI_Woolf2021!$E$9:$E$93)+63.1579*EXP(-0.19*BU$58))/(Fperm_SI_Woolf2021!$E$9:$E$93-BU$58))*(BU$58-Fperm_SI_Woolf2021!$E$9:$E$93)/10))) + Fperm_SI_Woolf2021!$G$9:$G$93*EXP(-Fperm_SI_Woolf2021!$J$9:$J$93*$C103*IF(BU$58=Fperm_SI_Woolf2021!$E$9:$E$93,1,EXP(LN((1.1*(Fperm_SI_Woolf2021!$E$9:$E$93-BU$58)-63.1579*EXP(-0.19*Fperm_SI_Woolf2021!$E$9:$E$93)+63.1579*EXP(-0.19*BU$58))/(Fperm_SI_Woolf2021!$E$9:$E$93-BU$58))*(BU$58-Fperm_SI_Woolf2021!$E$9:$E$93)/10))) + Fperm_SI_Woolf2021!$H$9:$H$93*EXP(-Fperm_SI_Woolf2021!$K$9:$K$93*$C103*IF(BU$58=Fperm_SI_Woolf2021!$E$9:$E$93,1,EXP(LN((1.1*(Fperm_SI_Woolf2021!$E$9:$E$93-BU$58)-63.1579*EXP(-0.19*Fperm_SI_Woolf2021!$E$9:$E$93)+63.1579*EXP(-0.19*BU$58))/(Fperm_SI_Woolf2021!$E$9:$E$93-BU$58))*(BU$58-Fperm_SI_Woolf2021!$E$9:$E$93)/10))),Fperm_SI_Woolf2021!$D$9:$D$93))</f>
        <v>0.27410189477261448</v>
      </c>
      <c r="BV103" s="51" cm="1">
        <f t="array" ref="BV103">MIN(1,SLOPE(Fperm_SI_Woolf2021!$F$9:$F$93*EXP(-Fperm_SI_Woolf2021!$I$9:$I$93*$C103*IF(BV$58=Fperm_SI_Woolf2021!$E$9:$E$93,1,EXP(LN((1.1*(Fperm_SI_Woolf2021!$E$9:$E$93-BV$58)-63.1579*EXP(-0.19*Fperm_SI_Woolf2021!$E$9:$E$93)+63.1579*EXP(-0.19*BV$58))/(Fperm_SI_Woolf2021!$E$9:$E$93-BV$58))*(BV$58-Fperm_SI_Woolf2021!$E$9:$E$93)/10))) + Fperm_SI_Woolf2021!$G$9:$G$93*EXP(-Fperm_SI_Woolf2021!$J$9:$J$93*$C103*IF(BV$58=Fperm_SI_Woolf2021!$E$9:$E$93,1,EXP(LN((1.1*(Fperm_SI_Woolf2021!$E$9:$E$93-BV$58)-63.1579*EXP(-0.19*Fperm_SI_Woolf2021!$E$9:$E$93)+63.1579*EXP(-0.19*BV$58))/(Fperm_SI_Woolf2021!$E$9:$E$93-BV$58))*(BV$58-Fperm_SI_Woolf2021!$E$9:$E$93)/10))) + Fperm_SI_Woolf2021!$H$9:$H$93*EXP(-Fperm_SI_Woolf2021!$K$9:$K$93*$C103*IF(BV$58=Fperm_SI_Woolf2021!$E$9:$E$93,1,EXP(LN((1.1*(Fperm_SI_Woolf2021!$E$9:$E$93-BV$58)-63.1579*EXP(-0.19*Fperm_SI_Woolf2021!$E$9:$E$93)+63.1579*EXP(-0.19*BV$58))/(Fperm_SI_Woolf2021!$E$9:$E$93-BV$58))*(BV$58-Fperm_SI_Woolf2021!$E$9:$E$93)/10))),Fperm_SI_Woolf2021!$D$9:$D$93)*BV$57+INTERCEPT(Fperm_SI_Woolf2021!$F$9:$F$93*EXP(-Fperm_SI_Woolf2021!$I$9:$I$93*$C103*IF(BV$58=Fperm_SI_Woolf2021!$E$9:$E$93,1,EXP(LN((1.1*(Fperm_SI_Woolf2021!$E$9:$E$93-BV$58)-63.1579*EXP(-0.19*Fperm_SI_Woolf2021!$E$9:$E$93)+63.1579*EXP(-0.19*BV$58))/(Fperm_SI_Woolf2021!$E$9:$E$93-BV$58))*(BV$58-Fperm_SI_Woolf2021!$E$9:$E$93)/10))) + Fperm_SI_Woolf2021!$G$9:$G$93*EXP(-Fperm_SI_Woolf2021!$J$9:$J$93*$C103*IF(BV$58=Fperm_SI_Woolf2021!$E$9:$E$93,1,EXP(LN((1.1*(Fperm_SI_Woolf2021!$E$9:$E$93-BV$58)-63.1579*EXP(-0.19*Fperm_SI_Woolf2021!$E$9:$E$93)+63.1579*EXP(-0.19*BV$58))/(Fperm_SI_Woolf2021!$E$9:$E$93-BV$58))*(BV$58-Fperm_SI_Woolf2021!$E$9:$E$93)/10))) + Fperm_SI_Woolf2021!$H$9:$H$93*EXP(-Fperm_SI_Woolf2021!$K$9:$K$93*$C103*IF(BV$58=Fperm_SI_Woolf2021!$E$9:$E$93,1,EXP(LN((1.1*(Fperm_SI_Woolf2021!$E$9:$E$93-BV$58)-63.1579*EXP(-0.19*Fperm_SI_Woolf2021!$E$9:$E$93)+63.1579*EXP(-0.19*BV$58))/(Fperm_SI_Woolf2021!$E$9:$E$93-BV$58))*(BV$58-Fperm_SI_Woolf2021!$E$9:$E$93)/10))),Fperm_SI_Woolf2021!$D$9:$D$93))</f>
        <v>0.25232762147998511</v>
      </c>
      <c r="BW103" s="51" cm="1">
        <f t="array" ref="BW103">MIN(1,SLOPE(Fperm_SI_Woolf2021!$F$9:$F$93*EXP(-Fperm_SI_Woolf2021!$I$9:$I$93*$C103*IF(BW$58=Fperm_SI_Woolf2021!$E$9:$E$93,1,EXP(LN((1.1*(Fperm_SI_Woolf2021!$E$9:$E$93-BW$58)-63.1579*EXP(-0.19*Fperm_SI_Woolf2021!$E$9:$E$93)+63.1579*EXP(-0.19*BW$58))/(Fperm_SI_Woolf2021!$E$9:$E$93-BW$58))*(BW$58-Fperm_SI_Woolf2021!$E$9:$E$93)/10))) + Fperm_SI_Woolf2021!$G$9:$G$93*EXP(-Fperm_SI_Woolf2021!$J$9:$J$93*$C103*IF(BW$58=Fperm_SI_Woolf2021!$E$9:$E$93,1,EXP(LN((1.1*(Fperm_SI_Woolf2021!$E$9:$E$93-BW$58)-63.1579*EXP(-0.19*Fperm_SI_Woolf2021!$E$9:$E$93)+63.1579*EXP(-0.19*BW$58))/(Fperm_SI_Woolf2021!$E$9:$E$93-BW$58))*(BW$58-Fperm_SI_Woolf2021!$E$9:$E$93)/10))) + Fperm_SI_Woolf2021!$H$9:$H$93*EXP(-Fperm_SI_Woolf2021!$K$9:$K$93*$C103*IF(BW$58=Fperm_SI_Woolf2021!$E$9:$E$93,1,EXP(LN((1.1*(Fperm_SI_Woolf2021!$E$9:$E$93-BW$58)-63.1579*EXP(-0.19*Fperm_SI_Woolf2021!$E$9:$E$93)+63.1579*EXP(-0.19*BW$58))/(Fperm_SI_Woolf2021!$E$9:$E$93-BW$58))*(BW$58-Fperm_SI_Woolf2021!$E$9:$E$93)/10))),Fperm_SI_Woolf2021!$D$9:$D$93)*BW$57+INTERCEPT(Fperm_SI_Woolf2021!$F$9:$F$93*EXP(-Fperm_SI_Woolf2021!$I$9:$I$93*$C103*IF(BW$58=Fperm_SI_Woolf2021!$E$9:$E$93,1,EXP(LN((1.1*(Fperm_SI_Woolf2021!$E$9:$E$93-BW$58)-63.1579*EXP(-0.19*Fperm_SI_Woolf2021!$E$9:$E$93)+63.1579*EXP(-0.19*BW$58))/(Fperm_SI_Woolf2021!$E$9:$E$93-BW$58))*(BW$58-Fperm_SI_Woolf2021!$E$9:$E$93)/10))) + Fperm_SI_Woolf2021!$G$9:$G$93*EXP(-Fperm_SI_Woolf2021!$J$9:$J$93*$C103*IF(BW$58=Fperm_SI_Woolf2021!$E$9:$E$93,1,EXP(LN((1.1*(Fperm_SI_Woolf2021!$E$9:$E$93-BW$58)-63.1579*EXP(-0.19*Fperm_SI_Woolf2021!$E$9:$E$93)+63.1579*EXP(-0.19*BW$58))/(Fperm_SI_Woolf2021!$E$9:$E$93-BW$58))*(BW$58-Fperm_SI_Woolf2021!$E$9:$E$93)/10))) + Fperm_SI_Woolf2021!$H$9:$H$93*EXP(-Fperm_SI_Woolf2021!$K$9:$K$93*$C103*IF(BW$58=Fperm_SI_Woolf2021!$E$9:$E$93,1,EXP(LN((1.1*(Fperm_SI_Woolf2021!$E$9:$E$93-BW$58)-63.1579*EXP(-0.19*Fperm_SI_Woolf2021!$E$9:$E$93)+63.1579*EXP(-0.19*BW$58))/(Fperm_SI_Woolf2021!$E$9:$E$93-BW$58))*(BW$58-Fperm_SI_Woolf2021!$E$9:$E$93)/10))),Fperm_SI_Woolf2021!$D$9:$D$93))</f>
        <v>0.23055334818735568</v>
      </c>
      <c r="BX103" s="51" cm="1">
        <f t="array" ref="BX103">MIN(1,SLOPE(Fperm_SI_Woolf2021!$F$9:$F$93*EXP(-Fperm_SI_Woolf2021!$I$9:$I$93*$C103*IF(BX$58=Fperm_SI_Woolf2021!$E$9:$E$93,1,EXP(LN((1.1*(Fperm_SI_Woolf2021!$E$9:$E$93-BX$58)-63.1579*EXP(-0.19*Fperm_SI_Woolf2021!$E$9:$E$93)+63.1579*EXP(-0.19*BX$58))/(Fperm_SI_Woolf2021!$E$9:$E$93-BX$58))*(BX$58-Fperm_SI_Woolf2021!$E$9:$E$93)/10))) + Fperm_SI_Woolf2021!$G$9:$G$93*EXP(-Fperm_SI_Woolf2021!$J$9:$J$93*$C103*IF(BX$58=Fperm_SI_Woolf2021!$E$9:$E$93,1,EXP(LN((1.1*(Fperm_SI_Woolf2021!$E$9:$E$93-BX$58)-63.1579*EXP(-0.19*Fperm_SI_Woolf2021!$E$9:$E$93)+63.1579*EXP(-0.19*BX$58))/(Fperm_SI_Woolf2021!$E$9:$E$93-BX$58))*(BX$58-Fperm_SI_Woolf2021!$E$9:$E$93)/10))) + Fperm_SI_Woolf2021!$H$9:$H$93*EXP(-Fperm_SI_Woolf2021!$K$9:$K$93*$C103*IF(BX$58=Fperm_SI_Woolf2021!$E$9:$E$93,1,EXP(LN((1.1*(Fperm_SI_Woolf2021!$E$9:$E$93-BX$58)-63.1579*EXP(-0.19*Fperm_SI_Woolf2021!$E$9:$E$93)+63.1579*EXP(-0.19*BX$58))/(Fperm_SI_Woolf2021!$E$9:$E$93-BX$58))*(BX$58-Fperm_SI_Woolf2021!$E$9:$E$93)/10))),Fperm_SI_Woolf2021!$D$9:$D$93)*BX$57+INTERCEPT(Fperm_SI_Woolf2021!$F$9:$F$93*EXP(-Fperm_SI_Woolf2021!$I$9:$I$93*$C103*IF(BX$58=Fperm_SI_Woolf2021!$E$9:$E$93,1,EXP(LN((1.1*(Fperm_SI_Woolf2021!$E$9:$E$93-BX$58)-63.1579*EXP(-0.19*Fperm_SI_Woolf2021!$E$9:$E$93)+63.1579*EXP(-0.19*BX$58))/(Fperm_SI_Woolf2021!$E$9:$E$93-BX$58))*(BX$58-Fperm_SI_Woolf2021!$E$9:$E$93)/10))) + Fperm_SI_Woolf2021!$G$9:$G$93*EXP(-Fperm_SI_Woolf2021!$J$9:$J$93*$C103*IF(BX$58=Fperm_SI_Woolf2021!$E$9:$E$93,1,EXP(LN((1.1*(Fperm_SI_Woolf2021!$E$9:$E$93-BX$58)-63.1579*EXP(-0.19*Fperm_SI_Woolf2021!$E$9:$E$93)+63.1579*EXP(-0.19*BX$58))/(Fperm_SI_Woolf2021!$E$9:$E$93-BX$58))*(BX$58-Fperm_SI_Woolf2021!$E$9:$E$93)/10))) + Fperm_SI_Woolf2021!$H$9:$H$93*EXP(-Fperm_SI_Woolf2021!$K$9:$K$93*$C103*IF(BX$58=Fperm_SI_Woolf2021!$E$9:$E$93,1,EXP(LN((1.1*(Fperm_SI_Woolf2021!$E$9:$E$93-BX$58)-63.1579*EXP(-0.19*Fperm_SI_Woolf2021!$E$9:$E$93)+63.1579*EXP(-0.19*BX$58))/(Fperm_SI_Woolf2021!$E$9:$E$93-BX$58))*(BX$58-Fperm_SI_Woolf2021!$E$9:$E$93)/10))),Fperm_SI_Woolf2021!$D$9:$D$93))</f>
        <v>0.2087790748947263</v>
      </c>
      <c r="BY103" s="51" cm="1">
        <f t="array" ref="BY103">MIN(1,SLOPE(Fperm_SI_Woolf2021!$F$9:$F$93*EXP(-Fperm_SI_Woolf2021!$I$9:$I$93*$C103*IF(BY$58=Fperm_SI_Woolf2021!$E$9:$E$93,1,EXP(LN((1.1*(Fperm_SI_Woolf2021!$E$9:$E$93-BY$58)-63.1579*EXP(-0.19*Fperm_SI_Woolf2021!$E$9:$E$93)+63.1579*EXP(-0.19*BY$58))/(Fperm_SI_Woolf2021!$E$9:$E$93-BY$58))*(BY$58-Fperm_SI_Woolf2021!$E$9:$E$93)/10))) + Fperm_SI_Woolf2021!$G$9:$G$93*EXP(-Fperm_SI_Woolf2021!$J$9:$J$93*$C103*IF(BY$58=Fperm_SI_Woolf2021!$E$9:$E$93,1,EXP(LN((1.1*(Fperm_SI_Woolf2021!$E$9:$E$93-BY$58)-63.1579*EXP(-0.19*Fperm_SI_Woolf2021!$E$9:$E$93)+63.1579*EXP(-0.19*BY$58))/(Fperm_SI_Woolf2021!$E$9:$E$93-BY$58))*(BY$58-Fperm_SI_Woolf2021!$E$9:$E$93)/10))) + Fperm_SI_Woolf2021!$H$9:$H$93*EXP(-Fperm_SI_Woolf2021!$K$9:$K$93*$C103*IF(BY$58=Fperm_SI_Woolf2021!$E$9:$E$93,1,EXP(LN((1.1*(Fperm_SI_Woolf2021!$E$9:$E$93-BY$58)-63.1579*EXP(-0.19*Fperm_SI_Woolf2021!$E$9:$E$93)+63.1579*EXP(-0.19*BY$58))/(Fperm_SI_Woolf2021!$E$9:$E$93-BY$58))*(BY$58-Fperm_SI_Woolf2021!$E$9:$E$93)/10))),Fperm_SI_Woolf2021!$D$9:$D$93)*BY$57+INTERCEPT(Fperm_SI_Woolf2021!$F$9:$F$93*EXP(-Fperm_SI_Woolf2021!$I$9:$I$93*$C103*IF(BY$58=Fperm_SI_Woolf2021!$E$9:$E$93,1,EXP(LN((1.1*(Fperm_SI_Woolf2021!$E$9:$E$93-BY$58)-63.1579*EXP(-0.19*Fperm_SI_Woolf2021!$E$9:$E$93)+63.1579*EXP(-0.19*BY$58))/(Fperm_SI_Woolf2021!$E$9:$E$93-BY$58))*(BY$58-Fperm_SI_Woolf2021!$E$9:$E$93)/10))) + Fperm_SI_Woolf2021!$G$9:$G$93*EXP(-Fperm_SI_Woolf2021!$J$9:$J$93*$C103*IF(BY$58=Fperm_SI_Woolf2021!$E$9:$E$93,1,EXP(LN((1.1*(Fperm_SI_Woolf2021!$E$9:$E$93-BY$58)-63.1579*EXP(-0.19*Fperm_SI_Woolf2021!$E$9:$E$93)+63.1579*EXP(-0.19*BY$58))/(Fperm_SI_Woolf2021!$E$9:$E$93-BY$58))*(BY$58-Fperm_SI_Woolf2021!$E$9:$E$93)/10))) + Fperm_SI_Woolf2021!$H$9:$H$93*EXP(-Fperm_SI_Woolf2021!$K$9:$K$93*$C103*IF(BY$58=Fperm_SI_Woolf2021!$E$9:$E$93,1,EXP(LN((1.1*(Fperm_SI_Woolf2021!$E$9:$E$93-BY$58)-63.1579*EXP(-0.19*Fperm_SI_Woolf2021!$E$9:$E$93)+63.1579*EXP(-0.19*BY$58))/(Fperm_SI_Woolf2021!$E$9:$E$93-BY$58))*(BY$58-Fperm_SI_Woolf2021!$E$9:$E$93)/10))),Fperm_SI_Woolf2021!$D$9:$D$93))</f>
        <v>0.18700480160209687</v>
      </c>
      <c r="BZ103" s="51" cm="1">
        <f t="array" ref="BZ103">MIN(1,SLOPE(Fperm_SI_Woolf2021!$F$9:$F$93*EXP(-Fperm_SI_Woolf2021!$I$9:$I$93*$C103*IF(BZ$58=Fperm_SI_Woolf2021!$E$9:$E$93,1,EXP(LN((1.1*(Fperm_SI_Woolf2021!$E$9:$E$93-BZ$58)-63.1579*EXP(-0.19*Fperm_SI_Woolf2021!$E$9:$E$93)+63.1579*EXP(-0.19*BZ$58))/(Fperm_SI_Woolf2021!$E$9:$E$93-BZ$58))*(BZ$58-Fperm_SI_Woolf2021!$E$9:$E$93)/10))) + Fperm_SI_Woolf2021!$G$9:$G$93*EXP(-Fperm_SI_Woolf2021!$J$9:$J$93*$C103*IF(BZ$58=Fperm_SI_Woolf2021!$E$9:$E$93,1,EXP(LN((1.1*(Fperm_SI_Woolf2021!$E$9:$E$93-BZ$58)-63.1579*EXP(-0.19*Fperm_SI_Woolf2021!$E$9:$E$93)+63.1579*EXP(-0.19*BZ$58))/(Fperm_SI_Woolf2021!$E$9:$E$93-BZ$58))*(BZ$58-Fperm_SI_Woolf2021!$E$9:$E$93)/10))) + Fperm_SI_Woolf2021!$H$9:$H$93*EXP(-Fperm_SI_Woolf2021!$K$9:$K$93*$C103*IF(BZ$58=Fperm_SI_Woolf2021!$E$9:$E$93,1,EXP(LN((1.1*(Fperm_SI_Woolf2021!$E$9:$E$93-BZ$58)-63.1579*EXP(-0.19*Fperm_SI_Woolf2021!$E$9:$E$93)+63.1579*EXP(-0.19*BZ$58))/(Fperm_SI_Woolf2021!$E$9:$E$93-BZ$58))*(BZ$58-Fperm_SI_Woolf2021!$E$9:$E$93)/10))),Fperm_SI_Woolf2021!$D$9:$D$93)*BZ$57+INTERCEPT(Fperm_SI_Woolf2021!$F$9:$F$93*EXP(-Fperm_SI_Woolf2021!$I$9:$I$93*$C103*IF(BZ$58=Fperm_SI_Woolf2021!$E$9:$E$93,1,EXP(LN((1.1*(Fperm_SI_Woolf2021!$E$9:$E$93-BZ$58)-63.1579*EXP(-0.19*Fperm_SI_Woolf2021!$E$9:$E$93)+63.1579*EXP(-0.19*BZ$58))/(Fperm_SI_Woolf2021!$E$9:$E$93-BZ$58))*(BZ$58-Fperm_SI_Woolf2021!$E$9:$E$93)/10))) + Fperm_SI_Woolf2021!$G$9:$G$93*EXP(-Fperm_SI_Woolf2021!$J$9:$J$93*$C103*IF(BZ$58=Fperm_SI_Woolf2021!$E$9:$E$93,1,EXP(LN((1.1*(Fperm_SI_Woolf2021!$E$9:$E$93-BZ$58)-63.1579*EXP(-0.19*Fperm_SI_Woolf2021!$E$9:$E$93)+63.1579*EXP(-0.19*BZ$58))/(Fperm_SI_Woolf2021!$E$9:$E$93-BZ$58))*(BZ$58-Fperm_SI_Woolf2021!$E$9:$E$93)/10))) + Fperm_SI_Woolf2021!$H$9:$H$93*EXP(-Fperm_SI_Woolf2021!$K$9:$K$93*$C103*IF(BZ$58=Fperm_SI_Woolf2021!$E$9:$E$93,1,EXP(LN((1.1*(Fperm_SI_Woolf2021!$E$9:$E$93-BZ$58)-63.1579*EXP(-0.19*Fperm_SI_Woolf2021!$E$9:$E$93)+63.1579*EXP(-0.19*BZ$58))/(Fperm_SI_Woolf2021!$E$9:$E$93-BZ$58))*(BZ$58-Fperm_SI_Woolf2021!$E$9:$E$93)/10))),Fperm_SI_Woolf2021!$D$9:$D$93))</f>
        <v>0.16523052830946744</v>
      </c>
    </row>
    <row r="104" spans="3:78" x14ac:dyDescent="0.2">
      <c r="C104" s="48">
        <v>440</v>
      </c>
      <c r="D104" s="51" cm="1">
        <f t="array" ref="D104">MIN(1,SLOPE(Fperm_SI_Woolf2021!$F$9:$F$93*EXP(-Fperm_SI_Woolf2021!$I$9:$I$93*$C104*IF(D$58=Fperm_SI_Woolf2021!$E$9:$E$93,1,EXP(LN((1.1*(Fperm_SI_Woolf2021!$E$9:$E$93-D$58)-63.1579*EXP(-0.19*Fperm_SI_Woolf2021!$E$9:$E$93)+63.1579*EXP(-0.19*D$58))/(Fperm_SI_Woolf2021!$E$9:$E$93-D$58))*(D$58-Fperm_SI_Woolf2021!$E$9:$E$93)/10))) + Fperm_SI_Woolf2021!$G$9:$G$93*EXP(-Fperm_SI_Woolf2021!$J$9:$J$93*$C104*IF(D$58=Fperm_SI_Woolf2021!$E$9:$E$93,1,EXP(LN((1.1*(Fperm_SI_Woolf2021!$E$9:$E$93-D$58)-63.1579*EXP(-0.19*Fperm_SI_Woolf2021!$E$9:$E$93)+63.1579*EXP(-0.19*D$58))/(Fperm_SI_Woolf2021!$E$9:$E$93-D$58))*(D$58-Fperm_SI_Woolf2021!$E$9:$E$93)/10))) + Fperm_SI_Woolf2021!$H$9:$H$93*EXP(-Fperm_SI_Woolf2021!$K$9:$K$93*$C104*IF(D$58=Fperm_SI_Woolf2021!$E$9:$E$93,1,EXP(LN((1.1*(Fperm_SI_Woolf2021!$E$9:$E$93-D$58)-63.1579*EXP(-0.19*Fperm_SI_Woolf2021!$E$9:$E$93)+63.1579*EXP(-0.19*D$58))/(Fperm_SI_Woolf2021!$E$9:$E$93-D$58))*(D$58-Fperm_SI_Woolf2021!$E$9:$E$93)/10))),Fperm_SI_Woolf2021!$D$9:$D$93)*D$57+INTERCEPT(Fperm_SI_Woolf2021!$F$9:$F$93*EXP(-Fperm_SI_Woolf2021!$I$9:$I$93*$C104*IF(D$58=Fperm_SI_Woolf2021!$E$9:$E$93,1,EXP(LN((1.1*(Fperm_SI_Woolf2021!$E$9:$E$93-D$58)-63.1579*EXP(-0.19*Fperm_SI_Woolf2021!$E$9:$E$93)+63.1579*EXP(-0.19*D$58))/(Fperm_SI_Woolf2021!$E$9:$E$93-D$58))*(D$58-Fperm_SI_Woolf2021!$E$9:$E$93)/10))) + Fperm_SI_Woolf2021!$G$9:$G$93*EXP(-Fperm_SI_Woolf2021!$J$9:$J$93*$C104*IF(D$58=Fperm_SI_Woolf2021!$E$9:$E$93,1,EXP(LN((1.1*(Fperm_SI_Woolf2021!$E$9:$E$93-D$58)-63.1579*EXP(-0.19*Fperm_SI_Woolf2021!$E$9:$E$93)+63.1579*EXP(-0.19*D$58))/(Fperm_SI_Woolf2021!$E$9:$E$93-D$58))*(D$58-Fperm_SI_Woolf2021!$E$9:$E$93)/10))) + Fperm_SI_Woolf2021!$H$9:$H$93*EXP(-Fperm_SI_Woolf2021!$K$9:$K$93*$C104*IF(D$58=Fperm_SI_Woolf2021!$E$9:$E$93,1,EXP(LN((1.1*(Fperm_SI_Woolf2021!$E$9:$E$93-D$58)-63.1579*EXP(-0.19*Fperm_SI_Woolf2021!$E$9:$E$93)+63.1579*EXP(-0.19*D$58))/(Fperm_SI_Woolf2021!$E$9:$E$93-D$58))*(D$58-Fperm_SI_Woolf2021!$E$9:$E$93)/10))),Fperm_SI_Woolf2021!$D$9:$D$93))</f>
        <v>0.98253016765720014</v>
      </c>
      <c r="E104" s="51" cm="1">
        <f t="array" ref="E104">MIN(1,SLOPE(Fperm_SI_Woolf2021!$F$9:$F$93*EXP(-Fperm_SI_Woolf2021!$I$9:$I$93*$C104*IF(E$58=Fperm_SI_Woolf2021!$E$9:$E$93,1,EXP(LN((1.1*(Fperm_SI_Woolf2021!$E$9:$E$93-E$58)-63.1579*EXP(-0.19*Fperm_SI_Woolf2021!$E$9:$E$93)+63.1579*EXP(-0.19*E$58))/(Fperm_SI_Woolf2021!$E$9:$E$93-E$58))*(E$58-Fperm_SI_Woolf2021!$E$9:$E$93)/10))) + Fperm_SI_Woolf2021!$G$9:$G$93*EXP(-Fperm_SI_Woolf2021!$J$9:$J$93*$C104*IF(E$58=Fperm_SI_Woolf2021!$E$9:$E$93,1,EXP(LN((1.1*(Fperm_SI_Woolf2021!$E$9:$E$93-E$58)-63.1579*EXP(-0.19*Fperm_SI_Woolf2021!$E$9:$E$93)+63.1579*EXP(-0.19*E$58))/(Fperm_SI_Woolf2021!$E$9:$E$93-E$58))*(E$58-Fperm_SI_Woolf2021!$E$9:$E$93)/10))) + Fperm_SI_Woolf2021!$H$9:$H$93*EXP(-Fperm_SI_Woolf2021!$K$9:$K$93*$C104*IF(E$58=Fperm_SI_Woolf2021!$E$9:$E$93,1,EXP(LN((1.1*(Fperm_SI_Woolf2021!$E$9:$E$93-E$58)-63.1579*EXP(-0.19*Fperm_SI_Woolf2021!$E$9:$E$93)+63.1579*EXP(-0.19*E$58))/(Fperm_SI_Woolf2021!$E$9:$E$93-E$58))*(E$58-Fperm_SI_Woolf2021!$E$9:$E$93)/10))),Fperm_SI_Woolf2021!$D$9:$D$93)*E$57+INTERCEPT(Fperm_SI_Woolf2021!$F$9:$F$93*EXP(-Fperm_SI_Woolf2021!$I$9:$I$93*$C104*IF(E$58=Fperm_SI_Woolf2021!$E$9:$E$93,1,EXP(LN((1.1*(Fperm_SI_Woolf2021!$E$9:$E$93-E$58)-63.1579*EXP(-0.19*Fperm_SI_Woolf2021!$E$9:$E$93)+63.1579*EXP(-0.19*E$58))/(Fperm_SI_Woolf2021!$E$9:$E$93-E$58))*(E$58-Fperm_SI_Woolf2021!$E$9:$E$93)/10))) + Fperm_SI_Woolf2021!$G$9:$G$93*EXP(-Fperm_SI_Woolf2021!$J$9:$J$93*$C104*IF(E$58=Fperm_SI_Woolf2021!$E$9:$E$93,1,EXP(LN((1.1*(Fperm_SI_Woolf2021!$E$9:$E$93-E$58)-63.1579*EXP(-0.19*Fperm_SI_Woolf2021!$E$9:$E$93)+63.1579*EXP(-0.19*E$58))/(Fperm_SI_Woolf2021!$E$9:$E$93-E$58))*(E$58-Fperm_SI_Woolf2021!$E$9:$E$93)/10))) + Fperm_SI_Woolf2021!$H$9:$H$93*EXP(-Fperm_SI_Woolf2021!$K$9:$K$93*$C104*IF(E$58=Fperm_SI_Woolf2021!$E$9:$E$93,1,EXP(LN((1.1*(Fperm_SI_Woolf2021!$E$9:$E$93-E$58)-63.1579*EXP(-0.19*Fperm_SI_Woolf2021!$E$9:$E$93)+63.1579*EXP(-0.19*E$58))/(Fperm_SI_Woolf2021!$E$9:$E$93-E$58))*(E$58-Fperm_SI_Woolf2021!$E$9:$E$93)/10))),Fperm_SI_Woolf2021!$D$9:$D$93))</f>
        <v>0.95044253699225922</v>
      </c>
      <c r="F104" s="51" cm="1">
        <f t="array" ref="F104">MIN(1,SLOPE(Fperm_SI_Woolf2021!$F$9:$F$93*EXP(-Fperm_SI_Woolf2021!$I$9:$I$93*$C104*IF(F$58=Fperm_SI_Woolf2021!$E$9:$E$93,1,EXP(LN((1.1*(Fperm_SI_Woolf2021!$E$9:$E$93-F$58)-63.1579*EXP(-0.19*Fperm_SI_Woolf2021!$E$9:$E$93)+63.1579*EXP(-0.19*F$58))/(Fperm_SI_Woolf2021!$E$9:$E$93-F$58))*(F$58-Fperm_SI_Woolf2021!$E$9:$E$93)/10))) + Fperm_SI_Woolf2021!$G$9:$G$93*EXP(-Fperm_SI_Woolf2021!$J$9:$J$93*$C104*IF(F$58=Fperm_SI_Woolf2021!$E$9:$E$93,1,EXP(LN((1.1*(Fperm_SI_Woolf2021!$E$9:$E$93-F$58)-63.1579*EXP(-0.19*Fperm_SI_Woolf2021!$E$9:$E$93)+63.1579*EXP(-0.19*F$58))/(Fperm_SI_Woolf2021!$E$9:$E$93-F$58))*(F$58-Fperm_SI_Woolf2021!$E$9:$E$93)/10))) + Fperm_SI_Woolf2021!$H$9:$H$93*EXP(-Fperm_SI_Woolf2021!$K$9:$K$93*$C104*IF(F$58=Fperm_SI_Woolf2021!$E$9:$E$93,1,EXP(LN((1.1*(Fperm_SI_Woolf2021!$E$9:$E$93-F$58)-63.1579*EXP(-0.19*Fperm_SI_Woolf2021!$E$9:$E$93)+63.1579*EXP(-0.19*F$58))/(Fperm_SI_Woolf2021!$E$9:$E$93-F$58))*(F$58-Fperm_SI_Woolf2021!$E$9:$E$93)/10))),Fperm_SI_Woolf2021!$D$9:$D$93)*F$57+INTERCEPT(Fperm_SI_Woolf2021!$F$9:$F$93*EXP(-Fperm_SI_Woolf2021!$I$9:$I$93*$C104*IF(F$58=Fperm_SI_Woolf2021!$E$9:$E$93,1,EXP(LN((1.1*(Fperm_SI_Woolf2021!$E$9:$E$93-F$58)-63.1579*EXP(-0.19*Fperm_SI_Woolf2021!$E$9:$E$93)+63.1579*EXP(-0.19*F$58))/(Fperm_SI_Woolf2021!$E$9:$E$93-F$58))*(F$58-Fperm_SI_Woolf2021!$E$9:$E$93)/10))) + Fperm_SI_Woolf2021!$G$9:$G$93*EXP(-Fperm_SI_Woolf2021!$J$9:$J$93*$C104*IF(F$58=Fperm_SI_Woolf2021!$E$9:$E$93,1,EXP(LN((1.1*(Fperm_SI_Woolf2021!$E$9:$E$93-F$58)-63.1579*EXP(-0.19*Fperm_SI_Woolf2021!$E$9:$E$93)+63.1579*EXP(-0.19*F$58))/(Fperm_SI_Woolf2021!$E$9:$E$93-F$58))*(F$58-Fperm_SI_Woolf2021!$E$9:$E$93)/10))) + Fperm_SI_Woolf2021!$H$9:$H$93*EXP(-Fperm_SI_Woolf2021!$K$9:$K$93*$C104*IF(F$58=Fperm_SI_Woolf2021!$E$9:$E$93,1,EXP(LN((1.1*(Fperm_SI_Woolf2021!$E$9:$E$93-F$58)-63.1579*EXP(-0.19*Fperm_SI_Woolf2021!$E$9:$E$93)+63.1579*EXP(-0.19*F$58))/(Fperm_SI_Woolf2021!$E$9:$E$93-F$58))*(F$58-Fperm_SI_Woolf2021!$E$9:$E$93)/10))),Fperm_SI_Woolf2021!$D$9:$D$93))</f>
        <v>0.91835490632731842</v>
      </c>
      <c r="G104" s="51" cm="1">
        <f t="array" ref="G104">MIN(1,SLOPE(Fperm_SI_Woolf2021!$F$9:$F$93*EXP(-Fperm_SI_Woolf2021!$I$9:$I$93*$C104*IF(G$58=Fperm_SI_Woolf2021!$E$9:$E$93,1,EXP(LN((1.1*(Fperm_SI_Woolf2021!$E$9:$E$93-G$58)-63.1579*EXP(-0.19*Fperm_SI_Woolf2021!$E$9:$E$93)+63.1579*EXP(-0.19*G$58))/(Fperm_SI_Woolf2021!$E$9:$E$93-G$58))*(G$58-Fperm_SI_Woolf2021!$E$9:$E$93)/10))) + Fperm_SI_Woolf2021!$G$9:$G$93*EXP(-Fperm_SI_Woolf2021!$J$9:$J$93*$C104*IF(G$58=Fperm_SI_Woolf2021!$E$9:$E$93,1,EXP(LN((1.1*(Fperm_SI_Woolf2021!$E$9:$E$93-G$58)-63.1579*EXP(-0.19*Fperm_SI_Woolf2021!$E$9:$E$93)+63.1579*EXP(-0.19*G$58))/(Fperm_SI_Woolf2021!$E$9:$E$93-G$58))*(G$58-Fperm_SI_Woolf2021!$E$9:$E$93)/10))) + Fperm_SI_Woolf2021!$H$9:$H$93*EXP(-Fperm_SI_Woolf2021!$K$9:$K$93*$C104*IF(G$58=Fperm_SI_Woolf2021!$E$9:$E$93,1,EXP(LN((1.1*(Fperm_SI_Woolf2021!$E$9:$E$93-G$58)-63.1579*EXP(-0.19*Fperm_SI_Woolf2021!$E$9:$E$93)+63.1579*EXP(-0.19*G$58))/(Fperm_SI_Woolf2021!$E$9:$E$93-G$58))*(G$58-Fperm_SI_Woolf2021!$E$9:$E$93)/10))),Fperm_SI_Woolf2021!$D$9:$D$93)*G$57+INTERCEPT(Fperm_SI_Woolf2021!$F$9:$F$93*EXP(-Fperm_SI_Woolf2021!$I$9:$I$93*$C104*IF(G$58=Fperm_SI_Woolf2021!$E$9:$E$93,1,EXP(LN((1.1*(Fperm_SI_Woolf2021!$E$9:$E$93-G$58)-63.1579*EXP(-0.19*Fperm_SI_Woolf2021!$E$9:$E$93)+63.1579*EXP(-0.19*G$58))/(Fperm_SI_Woolf2021!$E$9:$E$93-G$58))*(G$58-Fperm_SI_Woolf2021!$E$9:$E$93)/10))) + Fperm_SI_Woolf2021!$G$9:$G$93*EXP(-Fperm_SI_Woolf2021!$J$9:$J$93*$C104*IF(G$58=Fperm_SI_Woolf2021!$E$9:$E$93,1,EXP(LN((1.1*(Fperm_SI_Woolf2021!$E$9:$E$93-G$58)-63.1579*EXP(-0.19*Fperm_SI_Woolf2021!$E$9:$E$93)+63.1579*EXP(-0.19*G$58))/(Fperm_SI_Woolf2021!$E$9:$E$93-G$58))*(G$58-Fperm_SI_Woolf2021!$E$9:$E$93)/10))) + Fperm_SI_Woolf2021!$H$9:$H$93*EXP(-Fperm_SI_Woolf2021!$K$9:$K$93*$C104*IF(G$58=Fperm_SI_Woolf2021!$E$9:$E$93,1,EXP(LN((1.1*(Fperm_SI_Woolf2021!$E$9:$E$93-G$58)-63.1579*EXP(-0.19*Fperm_SI_Woolf2021!$E$9:$E$93)+63.1579*EXP(-0.19*G$58))/(Fperm_SI_Woolf2021!$E$9:$E$93-G$58))*(G$58-Fperm_SI_Woolf2021!$E$9:$E$93)/10))),Fperm_SI_Woolf2021!$D$9:$D$93))</f>
        <v>0.88626727566237751</v>
      </c>
      <c r="H104" s="51" cm="1">
        <f t="array" ref="H104">MIN(1,SLOPE(Fperm_SI_Woolf2021!$F$9:$F$93*EXP(-Fperm_SI_Woolf2021!$I$9:$I$93*$C104*IF(H$58=Fperm_SI_Woolf2021!$E$9:$E$93,1,EXP(LN((1.1*(Fperm_SI_Woolf2021!$E$9:$E$93-H$58)-63.1579*EXP(-0.19*Fperm_SI_Woolf2021!$E$9:$E$93)+63.1579*EXP(-0.19*H$58))/(Fperm_SI_Woolf2021!$E$9:$E$93-H$58))*(H$58-Fperm_SI_Woolf2021!$E$9:$E$93)/10))) + Fperm_SI_Woolf2021!$G$9:$G$93*EXP(-Fperm_SI_Woolf2021!$J$9:$J$93*$C104*IF(H$58=Fperm_SI_Woolf2021!$E$9:$E$93,1,EXP(LN((1.1*(Fperm_SI_Woolf2021!$E$9:$E$93-H$58)-63.1579*EXP(-0.19*Fperm_SI_Woolf2021!$E$9:$E$93)+63.1579*EXP(-0.19*H$58))/(Fperm_SI_Woolf2021!$E$9:$E$93-H$58))*(H$58-Fperm_SI_Woolf2021!$E$9:$E$93)/10))) + Fperm_SI_Woolf2021!$H$9:$H$93*EXP(-Fperm_SI_Woolf2021!$K$9:$K$93*$C104*IF(H$58=Fperm_SI_Woolf2021!$E$9:$E$93,1,EXP(LN((1.1*(Fperm_SI_Woolf2021!$E$9:$E$93-H$58)-63.1579*EXP(-0.19*Fperm_SI_Woolf2021!$E$9:$E$93)+63.1579*EXP(-0.19*H$58))/(Fperm_SI_Woolf2021!$E$9:$E$93-H$58))*(H$58-Fperm_SI_Woolf2021!$E$9:$E$93)/10))),Fperm_SI_Woolf2021!$D$9:$D$93)*H$57+INTERCEPT(Fperm_SI_Woolf2021!$F$9:$F$93*EXP(-Fperm_SI_Woolf2021!$I$9:$I$93*$C104*IF(H$58=Fperm_SI_Woolf2021!$E$9:$E$93,1,EXP(LN((1.1*(Fperm_SI_Woolf2021!$E$9:$E$93-H$58)-63.1579*EXP(-0.19*Fperm_SI_Woolf2021!$E$9:$E$93)+63.1579*EXP(-0.19*H$58))/(Fperm_SI_Woolf2021!$E$9:$E$93-H$58))*(H$58-Fperm_SI_Woolf2021!$E$9:$E$93)/10))) + Fperm_SI_Woolf2021!$G$9:$G$93*EXP(-Fperm_SI_Woolf2021!$J$9:$J$93*$C104*IF(H$58=Fperm_SI_Woolf2021!$E$9:$E$93,1,EXP(LN((1.1*(Fperm_SI_Woolf2021!$E$9:$E$93-H$58)-63.1579*EXP(-0.19*Fperm_SI_Woolf2021!$E$9:$E$93)+63.1579*EXP(-0.19*H$58))/(Fperm_SI_Woolf2021!$E$9:$E$93-H$58))*(H$58-Fperm_SI_Woolf2021!$E$9:$E$93)/10))) + Fperm_SI_Woolf2021!$H$9:$H$93*EXP(-Fperm_SI_Woolf2021!$K$9:$K$93*$C104*IF(H$58=Fperm_SI_Woolf2021!$E$9:$E$93,1,EXP(LN((1.1*(Fperm_SI_Woolf2021!$E$9:$E$93-H$58)-63.1579*EXP(-0.19*Fperm_SI_Woolf2021!$E$9:$E$93)+63.1579*EXP(-0.19*H$58))/(Fperm_SI_Woolf2021!$E$9:$E$93-H$58))*(H$58-Fperm_SI_Woolf2021!$E$9:$E$93)/10))),Fperm_SI_Woolf2021!$D$9:$D$93))</f>
        <v>0.8541796449974367</v>
      </c>
      <c r="I104" s="51" cm="1">
        <f t="array" ref="I104">MIN(1,SLOPE(Fperm_SI_Woolf2021!$F$9:$F$93*EXP(-Fperm_SI_Woolf2021!$I$9:$I$93*$C104*IF(I$58=Fperm_SI_Woolf2021!$E$9:$E$93,1,EXP(LN((1.1*(Fperm_SI_Woolf2021!$E$9:$E$93-I$58)-63.1579*EXP(-0.19*Fperm_SI_Woolf2021!$E$9:$E$93)+63.1579*EXP(-0.19*I$58))/(Fperm_SI_Woolf2021!$E$9:$E$93-I$58))*(I$58-Fperm_SI_Woolf2021!$E$9:$E$93)/10))) + Fperm_SI_Woolf2021!$G$9:$G$93*EXP(-Fperm_SI_Woolf2021!$J$9:$J$93*$C104*IF(I$58=Fperm_SI_Woolf2021!$E$9:$E$93,1,EXP(LN((1.1*(Fperm_SI_Woolf2021!$E$9:$E$93-I$58)-63.1579*EXP(-0.19*Fperm_SI_Woolf2021!$E$9:$E$93)+63.1579*EXP(-0.19*I$58))/(Fperm_SI_Woolf2021!$E$9:$E$93-I$58))*(I$58-Fperm_SI_Woolf2021!$E$9:$E$93)/10))) + Fperm_SI_Woolf2021!$H$9:$H$93*EXP(-Fperm_SI_Woolf2021!$K$9:$K$93*$C104*IF(I$58=Fperm_SI_Woolf2021!$E$9:$E$93,1,EXP(LN((1.1*(Fperm_SI_Woolf2021!$E$9:$E$93-I$58)-63.1579*EXP(-0.19*Fperm_SI_Woolf2021!$E$9:$E$93)+63.1579*EXP(-0.19*I$58))/(Fperm_SI_Woolf2021!$E$9:$E$93-I$58))*(I$58-Fperm_SI_Woolf2021!$E$9:$E$93)/10))),Fperm_SI_Woolf2021!$D$9:$D$93)*I$57+INTERCEPT(Fperm_SI_Woolf2021!$F$9:$F$93*EXP(-Fperm_SI_Woolf2021!$I$9:$I$93*$C104*IF(I$58=Fperm_SI_Woolf2021!$E$9:$E$93,1,EXP(LN((1.1*(Fperm_SI_Woolf2021!$E$9:$E$93-I$58)-63.1579*EXP(-0.19*Fperm_SI_Woolf2021!$E$9:$E$93)+63.1579*EXP(-0.19*I$58))/(Fperm_SI_Woolf2021!$E$9:$E$93-I$58))*(I$58-Fperm_SI_Woolf2021!$E$9:$E$93)/10))) + Fperm_SI_Woolf2021!$G$9:$G$93*EXP(-Fperm_SI_Woolf2021!$J$9:$J$93*$C104*IF(I$58=Fperm_SI_Woolf2021!$E$9:$E$93,1,EXP(LN((1.1*(Fperm_SI_Woolf2021!$E$9:$E$93-I$58)-63.1579*EXP(-0.19*Fperm_SI_Woolf2021!$E$9:$E$93)+63.1579*EXP(-0.19*I$58))/(Fperm_SI_Woolf2021!$E$9:$E$93-I$58))*(I$58-Fperm_SI_Woolf2021!$E$9:$E$93)/10))) + Fperm_SI_Woolf2021!$H$9:$H$93*EXP(-Fperm_SI_Woolf2021!$K$9:$K$93*$C104*IF(I$58=Fperm_SI_Woolf2021!$E$9:$E$93,1,EXP(LN((1.1*(Fperm_SI_Woolf2021!$E$9:$E$93-I$58)-63.1579*EXP(-0.19*Fperm_SI_Woolf2021!$E$9:$E$93)+63.1579*EXP(-0.19*I$58))/(Fperm_SI_Woolf2021!$E$9:$E$93-I$58))*(I$58-Fperm_SI_Woolf2021!$E$9:$E$93)/10))),Fperm_SI_Woolf2021!$D$9:$D$93))</f>
        <v>0.8220920143324959</v>
      </c>
      <c r="J104" s="51" cm="1">
        <f t="array" ref="J104">MIN(1,SLOPE(Fperm_SI_Woolf2021!$F$9:$F$93*EXP(-Fperm_SI_Woolf2021!$I$9:$I$93*$C104*IF(J$58=Fperm_SI_Woolf2021!$E$9:$E$93,1,EXP(LN((1.1*(Fperm_SI_Woolf2021!$E$9:$E$93-J$58)-63.1579*EXP(-0.19*Fperm_SI_Woolf2021!$E$9:$E$93)+63.1579*EXP(-0.19*J$58))/(Fperm_SI_Woolf2021!$E$9:$E$93-J$58))*(J$58-Fperm_SI_Woolf2021!$E$9:$E$93)/10))) + Fperm_SI_Woolf2021!$G$9:$G$93*EXP(-Fperm_SI_Woolf2021!$J$9:$J$93*$C104*IF(J$58=Fperm_SI_Woolf2021!$E$9:$E$93,1,EXP(LN((1.1*(Fperm_SI_Woolf2021!$E$9:$E$93-J$58)-63.1579*EXP(-0.19*Fperm_SI_Woolf2021!$E$9:$E$93)+63.1579*EXP(-0.19*J$58))/(Fperm_SI_Woolf2021!$E$9:$E$93-J$58))*(J$58-Fperm_SI_Woolf2021!$E$9:$E$93)/10))) + Fperm_SI_Woolf2021!$H$9:$H$93*EXP(-Fperm_SI_Woolf2021!$K$9:$K$93*$C104*IF(J$58=Fperm_SI_Woolf2021!$E$9:$E$93,1,EXP(LN((1.1*(Fperm_SI_Woolf2021!$E$9:$E$93-J$58)-63.1579*EXP(-0.19*Fperm_SI_Woolf2021!$E$9:$E$93)+63.1579*EXP(-0.19*J$58))/(Fperm_SI_Woolf2021!$E$9:$E$93-J$58))*(J$58-Fperm_SI_Woolf2021!$E$9:$E$93)/10))),Fperm_SI_Woolf2021!$D$9:$D$93)*J$57+INTERCEPT(Fperm_SI_Woolf2021!$F$9:$F$93*EXP(-Fperm_SI_Woolf2021!$I$9:$I$93*$C104*IF(J$58=Fperm_SI_Woolf2021!$E$9:$E$93,1,EXP(LN((1.1*(Fperm_SI_Woolf2021!$E$9:$E$93-J$58)-63.1579*EXP(-0.19*Fperm_SI_Woolf2021!$E$9:$E$93)+63.1579*EXP(-0.19*J$58))/(Fperm_SI_Woolf2021!$E$9:$E$93-J$58))*(J$58-Fperm_SI_Woolf2021!$E$9:$E$93)/10))) + Fperm_SI_Woolf2021!$G$9:$G$93*EXP(-Fperm_SI_Woolf2021!$J$9:$J$93*$C104*IF(J$58=Fperm_SI_Woolf2021!$E$9:$E$93,1,EXP(LN((1.1*(Fperm_SI_Woolf2021!$E$9:$E$93-J$58)-63.1579*EXP(-0.19*Fperm_SI_Woolf2021!$E$9:$E$93)+63.1579*EXP(-0.19*J$58))/(Fperm_SI_Woolf2021!$E$9:$E$93-J$58))*(J$58-Fperm_SI_Woolf2021!$E$9:$E$93)/10))) + Fperm_SI_Woolf2021!$H$9:$H$93*EXP(-Fperm_SI_Woolf2021!$K$9:$K$93*$C104*IF(J$58=Fperm_SI_Woolf2021!$E$9:$E$93,1,EXP(LN((1.1*(Fperm_SI_Woolf2021!$E$9:$E$93-J$58)-63.1579*EXP(-0.19*Fperm_SI_Woolf2021!$E$9:$E$93)+63.1579*EXP(-0.19*J$58))/(Fperm_SI_Woolf2021!$E$9:$E$93-J$58))*(J$58-Fperm_SI_Woolf2021!$E$9:$E$93)/10))),Fperm_SI_Woolf2021!$D$9:$D$93))</f>
        <v>0.79000438366755499</v>
      </c>
      <c r="K104" s="51" cm="1">
        <f t="array" ref="K104">MIN(1,SLOPE(Fperm_SI_Woolf2021!$F$9:$F$93*EXP(-Fperm_SI_Woolf2021!$I$9:$I$93*$C104*IF(K$58=Fperm_SI_Woolf2021!$E$9:$E$93,1,EXP(LN((1.1*(Fperm_SI_Woolf2021!$E$9:$E$93-K$58)-63.1579*EXP(-0.19*Fperm_SI_Woolf2021!$E$9:$E$93)+63.1579*EXP(-0.19*K$58))/(Fperm_SI_Woolf2021!$E$9:$E$93-K$58))*(K$58-Fperm_SI_Woolf2021!$E$9:$E$93)/10))) + Fperm_SI_Woolf2021!$G$9:$G$93*EXP(-Fperm_SI_Woolf2021!$J$9:$J$93*$C104*IF(K$58=Fperm_SI_Woolf2021!$E$9:$E$93,1,EXP(LN((1.1*(Fperm_SI_Woolf2021!$E$9:$E$93-K$58)-63.1579*EXP(-0.19*Fperm_SI_Woolf2021!$E$9:$E$93)+63.1579*EXP(-0.19*K$58))/(Fperm_SI_Woolf2021!$E$9:$E$93-K$58))*(K$58-Fperm_SI_Woolf2021!$E$9:$E$93)/10))) + Fperm_SI_Woolf2021!$H$9:$H$93*EXP(-Fperm_SI_Woolf2021!$K$9:$K$93*$C104*IF(K$58=Fperm_SI_Woolf2021!$E$9:$E$93,1,EXP(LN((1.1*(Fperm_SI_Woolf2021!$E$9:$E$93-K$58)-63.1579*EXP(-0.19*Fperm_SI_Woolf2021!$E$9:$E$93)+63.1579*EXP(-0.19*K$58))/(Fperm_SI_Woolf2021!$E$9:$E$93-K$58))*(K$58-Fperm_SI_Woolf2021!$E$9:$E$93)/10))),Fperm_SI_Woolf2021!$D$9:$D$93)*K$57+INTERCEPT(Fperm_SI_Woolf2021!$F$9:$F$93*EXP(-Fperm_SI_Woolf2021!$I$9:$I$93*$C104*IF(K$58=Fperm_SI_Woolf2021!$E$9:$E$93,1,EXP(LN((1.1*(Fperm_SI_Woolf2021!$E$9:$E$93-K$58)-63.1579*EXP(-0.19*Fperm_SI_Woolf2021!$E$9:$E$93)+63.1579*EXP(-0.19*K$58))/(Fperm_SI_Woolf2021!$E$9:$E$93-K$58))*(K$58-Fperm_SI_Woolf2021!$E$9:$E$93)/10))) + Fperm_SI_Woolf2021!$G$9:$G$93*EXP(-Fperm_SI_Woolf2021!$J$9:$J$93*$C104*IF(K$58=Fperm_SI_Woolf2021!$E$9:$E$93,1,EXP(LN((1.1*(Fperm_SI_Woolf2021!$E$9:$E$93-K$58)-63.1579*EXP(-0.19*Fperm_SI_Woolf2021!$E$9:$E$93)+63.1579*EXP(-0.19*K$58))/(Fperm_SI_Woolf2021!$E$9:$E$93-K$58))*(K$58-Fperm_SI_Woolf2021!$E$9:$E$93)/10))) + Fperm_SI_Woolf2021!$H$9:$H$93*EXP(-Fperm_SI_Woolf2021!$K$9:$K$93*$C104*IF(K$58=Fperm_SI_Woolf2021!$E$9:$E$93,1,EXP(LN((1.1*(Fperm_SI_Woolf2021!$E$9:$E$93-K$58)-63.1579*EXP(-0.19*Fperm_SI_Woolf2021!$E$9:$E$93)+63.1579*EXP(-0.19*K$58))/(Fperm_SI_Woolf2021!$E$9:$E$93-K$58))*(K$58-Fperm_SI_Woolf2021!$E$9:$E$93)/10))),Fperm_SI_Woolf2021!$D$9:$D$93))</f>
        <v>0.75791675300261419</v>
      </c>
      <c r="L104" s="51" cm="1">
        <f t="array" ref="L104">MIN(1,SLOPE(Fperm_SI_Woolf2021!$F$9:$F$93*EXP(-Fperm_SI_Woolf2021!$I$9:$I$93*$C104*IF(L$58=Fperm_SI_Woolf2021!$E$9:$E$93,1,EXP(LN((1.1*(Fperm_SI_Woolf2021!$E$9:$E$93-L$58)-63.1579*EXP(-0.19*Fperm_SI_Woolf2021!$E$9:$E$93)+63.1579*EXP(-0.19*L$58))/(Fperm_SI_Woolf2021!$E$9:$E$93-L$58))*(L$58-Fperm_SI_Woolf2021!$E$9:$E$93)/10))) + Fperm_SI_Woolf2021!$G$9:$G$93*EXP(-Fperm_SI_Woolf2021!$J$9:$J$93*$C104*IF(L$58=Fperm_SI_Woolf2021!$E$9:$E$93,1,EXP(LN((1.1*(Fperm_SI_Woolf2021!$E$9:$E$93-L$58)-63.1579*EXP(-0.19*Fperm_SI_Woolf2021!$E$9:$E$93)+63.1579*EXP(-0.19*L$58))/(Fperm_SI_Woolf2021!$E$9:$E$93-L$58))*(L$58-Fperm_SI_Woolf2021!$E$9:$E$93)/10))) + Fperm_SI_Woolf2021!$H$9:$H$93*EXP(-Fperm_SI_Woolf2021!$K$9:$K$93*$C104*IF(L$58=Fperm_SI_Woolf2021!$E$9:$E$93,1,EXP(LN((1.1*(Fperm_SI_Woolf2021!$E$9:$E$93-L$58)-63.1579*EXP(-0.19*Fperm_SI_Woolf2021!$E$9:$E$93)+63.1579*EXP(-0.19*L$58))/(Fperm_SI_Woolf2021!$E$9:$E$93-L$58))*(L$58-Fperm_SI_Woolf2021!$E$9:$E$93)/10))),Fperm_SI_Woolf2021!$D$9:$D$93)*L$57+INTERCEPT(Fperm_SI_Woolf2021!$F$9:$F$93*EXP(-Fperm_SI_Woolf2021!$I$9:$I$93*$C104*IF(L$58=Fperm_SI_Woolf2021!$E$9:$E$93,1,EXP(LN((1.1*(Fperm_SI_Woolf2021!$E$9:$E$93-L$58)-63.1579*EXP(-0.19*Fperm_SI_Woolf2021!$E$9:$E$93)+63.1579*EXP(-0.19*L$58))/(Fperm_SI_Woolf2021!$E$9:$E$93-L$58))*(L$58-Fperm_SI_Woolf2021!$E$9:$E$93)/10))) + Fperm_SI_Woolf2021!$G$9:$G$93*EXP(-Fperm_SI_Woolf2021!$J$9:$J$93*$C104*IF(L$58=Fperm_SI_Woolf2021!$E$9:$E$93,1,EXP(LN((1.1*(Fperm_SI_Woolf2021!$E$9:$E$93-L$58)-63.1579*EXP(-0.19*Fperm_SI_Woolf2021!$E$9:$E$93)+63.1579*EXP(-0.19*L$58))/(Fperm_SI_Woolf2021!$E$9:$E$93-L$58))*(L$58-Fperm_SI_Woolf2021!$E$9:$E$93)/10))) + Fperm_SI_Woolf2021!$H$9:$H$93*EXP(-Fperm_SI_Woolf2021!$K$9:$K$93*$C104*IF(L$58=Fperm_SI_Woolf2021!$E$9:$E$93,1,EXP(LN((1.1*(Fperm_SI_Woolf2021!$E$9:$E$93-L$58)-63.1579*EXP(-0.19*Fperm_SI_Woolf2021!$E$9:$E$93)+63.1579*EXP(-0.19*L$58))/(Fperm_SI_Woolf2021!$E$9:$E$93-L$58))*(L$58-Fperm_SI_Woolf2021!$E$9:$E$93)/10))),Fperm_SI_Woolf2021!$D$9:$D$93))</f>
        <v>0.72582912233767338</v>
      </c>
      <c r="M104" s="51" cm="1">
        <f t="array" ref="M104">MIN(1,SLOPE(Fperm_SI_Woolf2021!$F$9:$F$93*EXP(-Fperm_SI_Woolf2021!$I$9:$I$93*$C104*IF(M$58=Fperm_SI_Woolf2021!$E$9:$E$93,1,EXP(LN((1.1*(Fperm_SI_Woolf2021!$E$9:$E$93-M$58)-63.1579*EXP(-0.19*Fperm_SI_Woolf2021!$E$9:$E$93)+63.1579*EXP(-0.19*M$58))/(Fperm_SI_Woolf2021!$E$9:$E$93-M$58))*(M$58-Fperm_SI_Woolf2021!$E$9:$E$93)/10))) + Fperm_SI_Woolf2021!$G$9:$G$93*EXP(-Fperm_SI_Woolf2021!$J$9:$J$93*$C104*IF(M$58=Fperm_SI_Woolf2021!$E$9:$E$93,1,EXP(LN((1.1*(Fperm_SI_Woolf2021!$E$9:$E$93-M$58)-63.1579*EXP(-0.19*Fperm_SI_Woolf2021!$E$9:$E$93)+63.1579*EXP(-0.19*M$58))/(Fperm_SI_Woolf2021!$E$9:$E$93-M$58))*(M$58-Fperm_SI_Woolf2021!$E$9:$E$93)/10))) + Fperm_SI_Woolf2021!$H$9:$H$93*EXP(-Fperm_SI_Woolf2021!$K$9:$K$93*$C104*IF(M$58=Fperm_SI_Woolf2021!$E$9:$E$93,1,EXP(LN((1.1*(Fperm_SI_Woolf2021!$E$9:$E$93-M$58)-63.1579*EXP(-0.19*Fperm_SI_Woolf2021!$E$9:$E$93)+63.1579*EXP(-0.19*M$58))/(Fperm_SI_Woolf2021!$E$9:$E$93-M$58))*(M$58-Fperm_SI_Woolf2021!$E$9:$E$93)/10))),Fperm_SI_Woolf2021!$D$9:$D$93)*M$57+INTERCEPT(Fperm_SI_Woolf2021!$F$9:$F$93*EXP(-Fperm_SI_Woolf2021!$I$9:$I$93*$C104*IF(M$58=Fperm_SI_Woolf2021!$E$9:$E$93,1,EXP(LN((1.1*(Fperm_SI_Woolf2021!$E$9:$E$93-M$58)-63.1579*EXP(-0.19*Fperm_SI_Woolf2021!$E$9:$E$93)+63.1579*EXP(-0.19*M$58))/(Fperm_SI_Woolf2021!$E$9:$E$93-M$58))*(M$58-Fperm_SI_Woolf2021!$E$9:$E$93)/10))) + Fperm_SI_Woolf2021!$G$9:$G$93*EXP(-Fperm_SI_Woolf2021!$J$9:$J$93*$C104*IF(M$58=Fperm_SI_Woolf2021!$E$9:$E$93,1,EXP(LN((1.1*(Fperm_SI_Woolf2021!$E$9:$E$93-M$58)-63.1579*EXP(-0.19*Fperm_SI_Woolf2021!$E$9:$E$93)+63.1579*EXP(-0.19*M$58))/(Fperm_SI_Woolf2021!$E$9:$E$93-M$58))*(M$58-Fperm_SI_Woolf2021!$E$9:$E$93)/10))) + Fperm_SI_Woolf2021!$H$9:$H$93*EXP(-Fperm_SI_Woolf2021!$K$9:$K$93*$C104*IF(M$58=Fperm_SI_Woolf2021!$E$9:$E$93,1,EXP(LN((1.1*(Fperm_SI_Woolf2021!$E$9:$E$93-M$58)-63.1579*EXP(-0.19*Fperm_SI_Woolf2021!$E$9:$E$93)+63.1579*EXP(-0.19*M$58))/(Fperm_SI_Woolf2021!$E$9:$E$93-M$58))*(M$58-Fperm_SI_Woolf2021!$E$9:$E$93)/10))),Fperm_SI_Woolf2021!$D$9:$D$93))</f>
        <v>0.69374149167273247</v>
      </c>
      <c r="N104" s="51" cm="1">
        <f t="array" ref="N104">MIN(1,SLOPE(Fperm_SI_Woolf2021!$F$9:$F$93*EXP(-Fperm_SI_Woolf2021!$I$9:$I$93*$C104*IF(N$58=Fperm_SI_Woolf2021!$E$9:$E$93,1,EXP(LN((1.1*(Fperm_SI_Woolf2021!$E$9:$E$93-N$58)-63.1579*EXP(-0.19*Fperm_SI_Woolf2021!$E$9:$E$93)+63.1579*EXP(-0.19*N$58))/(Fperm_SI_Woolf2021!$E$9:$E$93-N$58))*(N$58-Fperm_SI_Woolf2021!$E$9:$E$93)/10))) + Fperm_SI_Woolf2021!$G$9:$G$93*EXP(-Fperm_SI_Woolf2021!$J$9:$J$93*$C104*IF(N$58=Fperm_SI_Woolf2021!$E$9:$E$93,1,EXP(LN((1.1*(Fperm_SI_Woolf2021!$E$9:$E$93-N$58)-63.1579*EXP(-0.19*Fperm_SI_Woolf2021!$E$9:$E$93)+63.1579*EXP(-0.19*N$58))/(Fperm_SI_Woolf2021!$E$9:$E$93-N$58))*(N$58-Fperm_SI_Woolf2021!$E$9:$E$93)/10))) + Fperm_SI_Woolf2021!$H$9:$H$93*EXP(-Fperm_SI_Woolf2021!$K$9:$K$93*$C104*IF(N$58=Fperm_SI_Woolf2021!$E$9:$E$93,1,EXP(LN((1.1*(Fperm_SI_Woolf2021!$E$9:$E$93-N$58)-63.1579*EXP(-0.19*Fperm_SI_Woolf2021!$E$9:$E$93)+63.1579*EXP(-0.19*N$58))/(Fperm_SI_Woolf2021!$E$9:$E$93-N$58))*(N$58-Fperm_SI_Woolf2021!$E$9:$E$93)/10))),Fperm_SI_Woolf2021!$D$9:$D$93)*N$57+INTERCEPT(Fperm_SI_Woolf2021!$F$9:$F$93*EXP(-Fperm_SI_Woolf2021!$I$9:$I$93*$C104*IF(N$58=Fperm_SI_Woolf2021!$E$9:$E$93,1,EXP(LN((1.1*(Fperm_SI_Woolf2021!$E$9:$E$93-N$58)-63.1579*EXP(-0.19*Fperm_SI_Woolf2021!$E$9:$E$93)+63.1579*EXP(-0.19*N$58))/(Fperm_SI_Woolf2021!$E$9:$E$93-N$58))*(N$58-Fperm_SI_Woolf2021!$E$9:$E$93)/10))) + Fperm_SI_Woolf2021!$G$9:$G$93*EXP(-Fperm_SI_Woolf2021!$J$9:$J$93*$C104*IF(N$58=Fperm_SI_Woolf2021!$E$9:$E$93,1,EXP(LN((1.1*(Fperm_SI_Woolf2021!$E$9:$E$93-N$58)-63.1579*EXP(-0.19*Fperm_SI_Woolf2021!$E$9:$E$93)+63.1579*EXP(-0.19*N$58))/(Fperm_SI_Woolf2021!$E$9:$E$93-N$58))*(N$58-Fperm_SI_Woolf2021!$E$9:$E$93)/10))) + Fperm_SI_Woolf2021!$H$9:$H$93*EXP(-Fperm_SI_Woolf2021!$K$9:$K$93*$C104*IF(N$58=Fperm_SI_Woolf2021!$E$9:$E$93,1,EXP(LN((1.1*(Fperm_SI_Woolf2021!$E$9:$E$93-N$58)-63.1579*EXP(-0.19*Fperm_SI_Woolf2021!$E$9:$E$93)+63.1579*EXP(-0.19*N$58))/(Fperm_SI_Woolf2021!$E$9:$E$93-N$58))*(N$58-Fperm_SI_Woolf2021!$E$9:$E$93)/10))),Fperm_SI_Woolf2021!$D$9:$D$93))</f>
        <v>0.66165386100779167</v>
      </c>
      <c r="O104" s="51" cm="1">
        <f t="array" ref="O104">MIN(1,SLOPE(Fperm_SI_Woolf2021!$F$9:$F$93*EXP(-Fperm_SI_Woolf2021!$I$9:$I$93*$C104*IF(O$58=Fperm_SI_Woolf2021!$E$9:$E$93,1,EXP(LN((1.1*(Fperm_SI_Woolf2021!$E$9:$E$93-O$58)-63.1579*EXP(-0.19*Fperm_SI_Woolf2021!$E$9:$E$93)+63.1579*EXP(-0.19*O$58))/(Fperm_SI_Woolf2021!$E$9:$E$93-O$58))*(O$58-Fperm_SI_Woolf2021!$E$9:$E$93)/10))) + Fperm_SI_Woolf2021!$G$9:$G$93*EXP(-Fperm_SI_Woolf2021!$J$9:$J$93*$C104*IF(O$58=Fperm_SI_Woolf2021!$E$9:$E$93,1,EXP(LN((1.1*(Fperm_SI_Woolf2021!$E$9:$E$93-O$58)-63.1579*EXP(-0.19*Fperm_SI_Woolf2021!$E$9:$E$93)+63.1579*EXP(-0.19*O$58))/(Fperm_SI_Woolf2021!$E$9:$E$93-O$58))*(O$58-Fperm_SI_Woolf2021!$E$9:$E$93)/10))) + Fperm_SI_Woolf2021!$H$9:$H$93*EXP(-Fperm_SI_Woolf2021!$K$9:$K$93*$C104*IF(O$58=Fperm_SI_Woolf2021!$E$9:$E$93,1,EXP(LN((1.1*(Fperm_SI_Woolf2021!$E$9:$E$93-O$58)-63.1579*EXP(-0.19*Fperm_SI_Woolf2021!$E$9:$E$93)+63.1579*EXP(-0.19*O$58))/(Fperm_SI_Woolf2021!$E$9:$E$93-O$58))*(O$58-Fperm_SI_Woolf2021!$E$9:$E$93)/10))),Fperm_SI_Woolf2021!$D$9:$D$93)*O$57+INTERCEPT(Fperm_SI_Woolf2021!$F$9:$F$93*EXP(-Fperm_SI_Woolf2021!$I$9:$I$93*$C104*IF(O$58=Fperm_SI_Woolf2021!$E$9:$E$93,1,EXP(LN((1.1*(Fperm_SI_Woolf2021!$E$9:$E$93-O$58)-63.1579*EXP(-0.19*Fperm_SI_Woolf2021!$E$9:$E$93)+63.1579*EXP(-0.19*O$58))/(Fperm_SI_Woolf2021!$E$9:$E$93-O$58))*(O$58-Fperm_SI_Woolf2021!$E$9:$E$93)/10))) + Fperm_SI_Woolf2021!$G$9:$G$93*EXP(-Fperm_SI_Woolf2021!$J$9:$J$93*$C104*IF(O$58=Fperm_SI_Woolf2021!$E$9:$E$93,1,EXP(LN((1.1*(Fperm_SI_Woolf2021!$E$9:$E$93-O$58)-63.1579*EXP(-0.19*Fperm_SI_Woolf2021!$E$9:$E$93)+63.1579*EXP(-0.19*O$58))/(Fperm_SI_Woolf2021!$E$9:$E$93-O$58))*(O$58-Fperm_SI_Woolf2021!$E$9:$E$93)/10))) + Fperm_SI_Woolf2021!$H$9:$H$93*EXP(-Fperm_SI_Woolf2021!$K$9:$K$93*$C104*IF(O$58=Fperm_SI_Woolf2021!$E$9:$E$93,1,EXP(LN((1.1*(Fperm_SI_Woolf2021!$E$9:$E$93-O$58)-63.1579*EXP(-0.19*Fperm_SI_Woolf2021!$E$9:$E$93)+63.1579*EXP(-0.19*O$58))/(Fperm_SI_Woolf2021!$E$9:$E$93-O$58))*(O$58-Fperm_SI_Woolf2021!$E$9:$E$93)/10))),Fperm_SI_Woolf2021!$D$9:$D$93))</f>
        <v>0.62956623034285086</v>
      </c>
      <c r="P104" s="51" cm="1">
        <f t="array" ref="P104">MIN(1,SLOPE(Fperm_SI_Woolf2021!$F$9:$F$93*EXP(-Fperm_SI_Woolf2021!$I$9:$I$93*$C104*IF(P$58=Fperm_SI_Woolf2021!$E$9:$E$93,1,EXP(LN((1.1*(Fperm_SI_Woolf2021!$E$9:$E$93-P$58)-63.1579*EXP(-0.19*Fperm_SI_Woolf2021!$E$9:$E$93)+63.1579*EXP(-0.19*P$58))/(Fperm_SI_Woolf2021!$E$9:$E$93-P$58))*(P$58-Fperm_SI_Woolf2021!$E$9:$E$93)/10))) + Fperm_SI_Woolf2021!$G$9:$G$93*EXP(-Fperm_SI_Woolf2021!$J$9:$J$93*$C104*IF(P$58=Fperm_SI_Woolf2021!$E$9:$E$93,1,EXP(LN((1.1*(Fperm_SI_Woolf2021!$E$9:$E$93-P$58)-63.1579*EXP(-0.19*Fperm_SI_Woolf2021!$E$9:$E$93)+63.1579*EXP(-0.19*P$58))/(Fperm_SI_Woolf2021!$E$9:$E$93-P$58))*(P$58-Fperm_SI_Woolf2021!$E$9:$E$93)/10))) + Fperm_SI_Woolf2021!$H$9:$H$93*EXP(-Fperm_SI_Woolf2021!$K$9:$K$93*$C104*IF(P$58=Fperm_SI_Woolf2021!$E$9:$E$93,1,EXP(LN((1.1*(Fperm_SI_Woolf2021!$E$9:$E$93-P$58)-63.1579*EXP(-0.19*Fperm_SI_Woolf2021!$E$9:$E$93)+63.1579*EXP(-0.19*P$58))/(Fperm_SI_Woolf2021!$E$9:$E$93-P$58))*(P$58-Fperm_SI_Woolf2021!$E$9:$E$93)/10))),Fperm_SI_Woolf2021!$D$9:$D$93)*P$57+INTERCEPT(Fperm_SI_Woolf2021!$F$9:$F$93*EXP(-Fperm_SI_Woolf2021!$I$9:$I$93*$C104*IF(P$58=Fperm_SI_Woolf2021!$E$9:$E$93,1,EXP(LN((1.1*(Fperm_SI_Woolf2021!$E$9:$E$93-P$58)-63.1579*EXP(-0.19*Fperm_SI_Woolf2021!$E$9:$E$93)+63.1579*EXP(-0.19*P$58))/(Fperm_SI_Woolf2021!$E$9:$E$93-P$58))*(P$58-Fperm_SI_Woolf2021!$E$9:$E$93)/10))) + Fperm_SI_Woolf2021!$G$9:$G$93*EXP(-Fperm_SI_Woolf2021!$J$9:$J$93*$C104*IF(P$58=Fperm_SI_Woolf2021!$E$9:$E$93,1,EXP(LN((1.1*(Fperm_SI_Woolf2021!$E$9:$E$93-P$58)-63.1579*EXP(-0.19*Fperm_SI_Woolf2021!$E$9:$E$93)+63.1579*EXP(-0.19*P$58))/(Fperm_SI_Woolf2021!$E$9:$E$93-P$58))*(P$58-Fperm_SI_Woolf2021!$E$9:$E$93)/10))) + Fperm_SI_Woolf2021!$H$9:$H$93*EXP(-Fperm_SI_Woolf2021!$K$9:$K$93*$C104*IF(P$58=Fperm_SI_Woolf2021!$E$9:$E$93,1,EXP(LN((1.1*(Fperm_SI_Woolf2021!$E$9:$E$93-P$58)-63.1579*EXP(-0.19*Fperm_SI_Woolf2021!$E$9:$E$93)+63.1579*EXP(-0.19*P$58))/(Fperm_SI_Woolf2021!$E$9:$E$93-P$58))*(P$58-Fperm_SI_Woolf2021!$E$9:$E$93)/10))),Fperm_SI_Woolf2021!$D$9:$D$93))</f>
        <v>0.59747859967790995</v>
      </c>
      <c r="Q104" s="51" cm="1">
        <f t="array" ref="Q104">MIN(1,SLOPE(Fperm_SI_Woolf2021!$F$9:$F$93*EXP(-Fperm_SI_Woolf2021!$I$9:$I$93*$C104*IF(Q$58=Fperm_SI_Woolf2021!$E$9:$E$93,1,EXP(LN((1.1*(Fperm_SI_Woolf2021!$E$9:$E$93-Q$58)-63.1579*EXP(-0.19*Fperm_SI_Woolf2021!$E$9:$E$93)+63.1579*EXP(-0.19*Q$58))/(Fperm_SI_Woolf2021!$E$9:$E$93-Q$58))*(Q$58-Fperm_SI_Woolf2021!$E$9:$E$93)/10))) + Fperm_SI_Woolf2021!$G$9:$G$93*EXP(-Fperm_SI_Woolf2021!$J$9:$J$93*$C104*IF(Q$58=Fperm_SI_Woolf2021!$E$9:$E$93,1,EXP(LN((1.1*(Fperm_SI_Woolf2021!$E$9:$E$93-Q$58)-63.1579*EXP(-0.19*Fperm_SI_Woolf2021!$E$9:$E$93)+63.1579*EXP(-0.19*Q$58))/(Fperm_SI_Woolf2021!$E$9:$E$93-Q$58))*(Q$58-Fperm_SI_Woolf2021!$E$9:$E$93)/10))) + Fperm_SI_Woolf2021!$H$9:$H$93*EXP(-Fperm_SI_Woolf2021!$K$9:$K$93*$C104*IF(Q$58=Fperm_SI_Woolf2021!$E$9:$E$93,1,EXP(LN((1.1*(Fperm_SI_Woolf2021!$E$9:$E$93-Q$58)-63.1579*EXP(-0.19*Fperm_SI_Woolf2021!$E$9:$E$93)+63.1579*EXP(-0.19*Q$58))/(Fperm_SI_Woolf2021!$E$9:$E$93-Q$58))*(Q$58-Fperm_SI_Woolf2021!$E$9:$E$93)/10))),Fperm_SI_Woolf2021!$D$9:$D$93)*Q$57+INTERCEPT(Fperm_SI_Woolf2021!$F$9:$F$93*EXP(-Fperm_SI_Woolf2021!$I$9:$I$93*$C104*IF(Q$58=Fperm_SI_Woolf2021!$E$9:$E$93,1,EXP(LN((1.1*(Fperm_SI_Woolf2021!$E$9:$E$93-Q$58)-63.1579*EXP(-0.19*Fperm_SI_Woolf2021!$E$9:$E$93)+63.1579*EXP(-0.19*Q$58))/(Fperm_SI_Woolf2021!$E$9:$E$93-Q$58))*(Q$58-Fperm_SI_Woolf2021!$E$9:$E$93)/10))) + Fperm_SI_Woolf2021!$G$9:$G$93*EXP(-Fperm_SI_Woolf2021!$J$9:$J$93*$C104*IF(Q$58=Fperm_SI_Woolf2021!$E$9:$E$93,1,EXP(LN((1.1*(Fperm_SI_Woolf2021!$E$9:$E$93-Q$58)-63.1579*EXP(-0.19*Fperm_SI_Woolf2021!$E$9:$E$93)+63.1579*EXP(-0.19*Q$58))/(Fperm_SI_Woolf2021!$E$9:$E$93-Q$58))*(Q$58-Fperm_SI_Woolf2021!$E$9:$E$93)/10))) + Fperm_SI_Woolf2021!$H$9:$H$93*EXP(-Fperm_SI_Woolf2021!$K$9:$K$93*$C104*IF(Q$58=Fperm_SI_Woolf2021!$E$9:$E$93,1,EXP(LN((1.1*(Fperm_SI_Woolf2021!$E$9:$E$93-Q$58)-63.1579*EXP(-0.19*Fperm_SI_Woolf2021!$E$9:$E$93)+63.1579*EXP(-0.19*Q$58))/(Fperm_SI_Woolf2021!$E$9:$E$93-Q$58))*(Q$58-Fperm_SI_Woolf2021!$E$9:$E$93)/10))),Fperm_SI_Woolf2021!$D$9:$D$93))</f>
        <v>0.56539096901296904</v>
      </c>
      <c r="R104" s="51" cm="1">
        <f t="array" ref="R104">MIN(1,SLOPE(Fperm_SI_Woolf2021!$F$9:$F$93*EXP(-Fperm_SI_Woolf2021!$I$9:$I$93*$C104*IF(R$58=Fperm_SI_Woolf2021!$E$9:$E$93,1,EXP(LN((1.1*(Fperm_SI_Woolf2021!$E$9:$E$93-R$58)-63.1579*EXP(-0.19*Fperm_SI_Woolf2021!$E$9:$E$93)+63.1579*EXP(-0.19*R$58))/(Fperm_SI_Woolf2021!$E$9:$E$93-R$58))*(R$58-Fperm_SI_Woolf2021!$E$9:$E$93)/10))) + Fperm_SI_Woolf2021!$G$9:$G$93*EXP(-Fperm_SI_Woolf2021!$J$9:$J$93*$C104*IF(R$58=Fperm_SI_Woolf2021!$E$9:$E$93,1,EXP(LN((1.1*(Fperm_SI_Woolf2021!$E$9:$E$93-R$58)-63.1579*EXP(-0.19*Fperm_SI_Woolf2021!$E$9:$E$93)+63.1579*EXP(-0.19*R$58))/(Fperm_SI_Woolf2021!$E$9:$E$93-R$58))*(R$58-Fperm_SI_Woolf2021!$E$9:$E$93)/10))) + Fperm_SI_Woolf2021!$H$9:$H$93*EXP(-Fperm_SI_Woolf2021!$K$9:$K$93*$C104*IF(R$58=Fperm_SI_Woolf2021!$E$9:$E$93,1,EXP(LN((1.1*(Fperm_SI_Woolf2021!$E$9:$E$93-R$58)-63.1579*EXP(-0.19*Fperm_SI_Woolf2021!$E$9:$E$93)+63.1579*EXP(-0.19*R$58))/(Fperm_SI_Woolf2021!$E$9:$E$93-R$58))*(R$58-Fperm_SI_Woolf2021!$E$9:$E$93)/10))),Fperm_SI_Woolf2021!$D$9:$D$93)*R$57+INTERCEPT(Fperm_SI_Woolf2021!$F$9:$F$93*EXP(-Fperm_SI_Woolf2021!$I$9:$I$93*$C104*IF(R$58=Fperm_SI_Woolf2021!$E$9:$E$93,1,EXP(LN((1.1*(Fperm_SI_Woolf2021!$E$9:$E$93-R$58)-63.1579*EXP(-0.19*Fperm_SI_Woolf2021!$E$9:$E$93)+63.1579*EXP(-0.19*R$58))/(Fperm_SI_Woolf2021!$E$9:$E$93-R$58))*(R$58-Fperm_SI_Woolf2021!$E$9:$E$93)/10))) + Fperm_SI_Woolf2021!$G$9:$G$93*EXP(-Fperm_SI_Woolf2021!$J$9:$J$93*$C104*IF(R$58=Fperm_SI_Woolf2021!$E$9:$E$93,1,EXP(LN((1.1*(Fperm_SI_Woolf2021!$E$9:$E$93-R$58)-63.1579*EXP(-0.19*Fperm_SI_Woolf2021!$E$9:$E$93)+63.1579*EXP(-0.19*R$58))/(Fperm_SI_Woolf2021!$E$9:$E$93-R$58))*(R$58-Fperm_SI_Woolf2021!$E$9:$E$93)/10))) + Fperm_SI_Woolf2021!$H$9:$H$93*EXP(-Fperm_SI_Woolf2021!$K$9:$K$93*$C104*IF(R$58=Fperm_SI_Woolf2021!$E$9:$E$93,1,EXP(LN((1.1*(Fperm_SI_Woolf2021!$E$9:$E$93-R$58)-63.1579*EXP(-0.19*Fperm_SI_Woolf2021!$E$9:$E$93)+63.1579*EXP(-0.19*R$58))/(Fperm_SI_Woolf2021!$E$9:$E$93-R$58))*(R$58-Fperm_SI_Woolf2021!$E$9:$E$93)/10))),Fperm_SI_Woolf2021!$D$9:$D$93))</f>
        <v>0.53330333834802812</v>
      </c>
      <c r="S104" s="51" cm="1">
        <f t="array" ref="S104">MIN(1,SLOPE(Fperm_SI_Woolf2021!$F$9:$F$93*EXP(-Fperm_SI_Woolf2021!$I$9:$I$93*$C104*IF(S$58=Fperm_SI_Woolf2021!$E$9:$E$93,1,EXP(LN((1.1*(Fperm_SI_Woolf2021!$E$9:$E$93-S$58)-63.1579*EXP(-0.19*Fperm_SI_Woolf2021!$E$9:$E$93)+63.1579*EXP(-0.19*S$58))/(Fperm_SI_Woolf2021!$E$9:$E$93-S$58))*(S$58-Fperm_SI_Woolf2021!$E$9:$E$93)/10))) + Fperm_SI_Woolf2021!$G$9:$G$93*EXP(-Fperm_SI_Woolf2021!$J$9:$J$93*$C104*IF(S$58=Fperm_SI_Woolf2021!$E$9:$E$93,1,EXP(LN((1.1*(Fperm_SI_Woolf2021!$E$9:$E$93-S$58)-63.1579*EXP(-0.19*Fperm_SI_Woolf2021!$E$9:$E$93)+63.1579*EXP(-0.19*S$58))/(Fperm_SI_Woolf2021!$E$9:$E$93-S$58))*(S$58-Fperm_SI_Woolf2021!$E$9:$E$93)/10))) + Fperm_SI_Woolf2021!$H$9:$H$93*EXP(-Fperm_SI_Woolf2021!$K$9:$K$93*$C104*IF(S$58=Fperm_SI_Woolf2021!$E$9:$E$93,1,EXP(LN((1.1*(Fperm_SI_Woolf2021!$E$9:$E$93-S$58)-63.1579*EXP(-0.19*Fperm_SI_Woolf2021!$E$9:$E$93)+63.1579*EXP(-0.19*S$58))/(Fperm_SI_Woolf2021!$E$9:$E$93-S$58))*(S$58-Fperm_SI_Woolf2021!$E$9:$E$93)/10))),Fperm_SI_Woolf2021!$D$9:$D$93)*S$57+INTERCEPT(Fperm_SI_Woolf2021!$F$9:$F$93*EXP(-Fperm_SI_Woolf2021!$I$9:$I$93*$C104*IF(S$58=Fperm_SI_Woolf2021!$E$9:$E$93,1,EXP(LN((1.1*(Fperm_SI_Woolf2021!$E$9:$E$93-S$58)-63.1579*EXP(-0.19*Fperm_SI_Woolf2021!$E$9:$E$93)+63.1579*EXP(-0.19*S$58))/(Fperm_SI_Woolf2021!$E$9:$E$93-S$58))*(S$58-Fperm_SI_Woolf2021!$E$9:$E$93)/10))) + Fperm_SI_Woolf2021!$G$9:$G$93*EXP(-Fperm_SI_Woolf2021!$J$9:$J$93*$C104*IF(S$58=Fperm_SI_Woolf2021!$E$9:$E$93,1,EXP(LN((1.1*(Fperm_SI_Woolf2021!$E$9:$E$93-S$58)-63.1579*EXP(-0.19*Fperm_SI_Woolf2021!$E$9:$E$93)+63.1579*EXP(-0.19*S$58))/(Fperm_SI_Woolf2021!$E$9:$E$93-S$58))*(S$58-Fperm_SI_Woolf2021!$E$9:$E$93)/10))) + Fperm_SI_Woolf2021!$H$9:$H$93*EXP(-Fperm_SI_Woolf2021!$K$9:$K$93*$C104*IF(S$58=Fperm_SI_Woolf2021!$E$9:$E$93,1,EXP(LN((1.1*(Fperm_SI_Woolf2021!$E$9:$E$93-S$58)-63.1579*EXP(-0.19*Fperm_SI_Woolf2021!$E$9:$E$93)+63.1579*EXP(-0.19*S$58))/(Fperm_SI_Woolf2021!$E$9:$E$93-S$58))*(S$58-Fperm_SI_Woolf2021!$E$9:$E$93)/10))),Fperm_SI_Woolf2021!$D$9:$D$93))</f>
        <v>0.75808134274229511</v>
      </c>
      <c r="T104" s="51" cm="1">
        <f t="array" ref="T104">MIN(1,SLOPE(Fperm_SI_Woolf2021!$F$9:$F$93*EXP(-Fperm_SI_Woolf2021!$I$9:$I$93*$C104*IF(T$58=Fperm_SI_Woolf2021!$E$9:$E$93,1,EXP(LN((1.1*(Fperm_SI_Woolf2021!$E$9:$E$93-T$58)-63.1579*EXP(-0.19*Fperm_SI_Woolf2021!$E$9:$E$93)+63.1579*EXP(-0.19*T$58))/(Fperm_SI_Woolf2021!$E$9:$E$93-T$58))*(T$58-Fperm_SI_Woolf2021!$E$9:$E$93)/10))) + Fperm_SI_Woolf2021!$G$9:$G$93*EXP(-Fperm_SI_Woolf2021!$J$9:$J$93*$C104*IF(T$58=Fperm_SI_Woolf2021!$E$9:$E$93,1,EXP(LN((1.1*(Fperm_SI_Woolf2021!$E$9:$E$93-T$58)-63.1579*EXP(-0.19*Fperm_SI_Woolf2021!$E$9:$E$93)+63.1579*EXP(-0.19*T$58))/(Fperm_SI_Woolf2021!$E$9:$E$93-T$58))*(T$58-Fperm_SI_Woolf2021!$E$9:$E$93)/10))) + Fperm_SI_Woolf2021!$H$9:$H$93*EXP(-Fperm_SI_Woolf2021!$K$9:$K$93*$C104*IF(T$58=Fperm_SI_Woolf2021!$E$9:$E$93,1,EXP(LN((1.1*(Fperm_SI_Woolf2021!$E$9:$E$93-T$58)-63.1579*EXP(-0.19*Fperm_SI_Woolf2021!$E$9:$E$93)+63.1579*EXP(-0.19*T$58))/(Fperm_SI_Woolf2021!$E$9:$E$93-T$58))*(T$58-Fperm_SI_Woolf2021!$E$9:$E$93)/10))),Fperm_SI_Woolf2021!$D$9:$D$93)*T$57+INTERCEPT(Fperm_SI_Woolf2021!$F$9:$F$93*EXP(-Fperm_SI_Woolf2021!$I$9:$I$93*$C104*IF(T$58=Fperm_SI_Woolf2021!$E$9:$E$93,1,EXP(LN((1.1*(Fperm_SI_Woolf2021!$E$9:$E$93-T$58)-63.1579*EXP(-0.19*Fperm_SI_Woolf2021!$E$9:$E$93)+63.1579*EXP(-0.19*T$58))/(Fperm_SI_Woolf2021!$E$9:$E$93-T$58))*(T$58-Fperm_SI_Woolf2021!$E$9:$E$93)/10))) + Fperm_SI_Woolf2021!$G$9:$G$93*EXP(-Fperm_SI_Woolf2021!$J$9:$J$93*$C104*IF(T$58=Fperm_SI_Woolf2021!$E$9:$E$93,1,EXP(LN((1.1*(Fperm_SI_Woolf2021!$E$9:$E$93-T$58)-63.1579*EXP(-0.19*Fperm_SI_Woolf2021!$E$9:$E$93)+63.1579*EXP(-0.19*T$58))/(Fperm_SI_Woolf2021!$E$9:$E$93-T$58))*(T$58-Fperm_SI_Woolf2021!$E$9:$E$93)/10))) + Fperm_SI_Woolf2021!$H$9:$H$93*EXP(-Fperm_SI_Woolf2021!$K$9:$K$93*$C104*IF(T$58=Fperm_SI_Woolf2021!$E$9:$E$93,1,EXP(LN((1.1*(Fperm_SI_Woolf2021!$E$9:$E$93-T$58)-63.1579*EXP(-0.19*Fperm_SI_Woolf2021!$E$9:$E$93)+63.1579*EXP(-0.19*T$58))/(Fperm_SI_Woolf2021!$E$9:$E$93-T$58))*(T$58-Fperm_SI_Woolf2021!$E$9:$E$93)/10))),Fperm_SI_Woolf2021!$D$9:$D$93))</f>
        <v>0.72712940305164586</v>
      </c>
      <c r="U104" s="51" cm="1">
        <f t="array" ref="U104">MIN(1,SLOPE(Fperm_SI_Woolf2021!$F$9:$F$93*EXP(-Fperm_SI_Woolf2021!$I$9:$I$93*$C104*IF(U$58=Fperm_SI_Woolf2021!$E$9:$E$93,1,EXP(LN((1.1*(Fperm_SI_Woolf2021!$E$9:$E$93-U$58)-63.1579*EXP(-0.19*Fperm_SI_Woolf2021!$E$9:$E$93)+63.1579*EXP(-0.19*U$58))/(Fperm_SI_Woolf2021!$E$9:$E$93-U$58))*(U$58-Fperm_SI_Woolf2021!$E$9:$E$93)/10))) + Fperm_SI_Woolf2021!$G$9:$G$93*EXP(-Fperm_SI_Woolf2021!$J$9:$J$93*$C104*IF(U$58=Fperm_SI_Woolf2021!$E$9:$E$93,1,EXP(LN((1.1*(Fperm_SI_Woolf2021!$E$9:$E$93-U$58)-63.1579*EXP(-0.19*Fperm_SI_Woolf2021!$E$9:$E$93)+63.1579*EXP(-0.19*U$58))/(Fperm_SI_Woolf2021!$E$9:$E$93-U$58))*(U$58-Fperm_SI_Woolf2021!$E$9:$E$93)/10))) + Fperm_SI_Woolf2021!$H$9:$H$93*EXP(-Fperm_SI_Woolf2021!$K$9:$K$93*$C104*IF(U$58=Fperm_SI_Woolf2021!$E$9:$E$93,1,EXP(LN((1.1*(Fperm_SI_Woolf2021!$E$9:$E$93-U$58)-63.1579*EXP(-0.19*Fperm_SI_Woolf2021!$E$9:$E$93)+63.1579*EXP(-0.19*U$58))/(Fperm_SI_Woolf2021!$E$9:$E$93-U$58))*(U$58-Fperm_SI_Woolf2021!$E$9:$E$93)/10))),Fperm_SI_Woolf2021!$D$9:$D$93)*U$57+INTERCEPT(Fperm_SI_Woolf2021!$F$9:$F$93*EXP(-Fperm_SI_Woolf2021!$I$9:$I$93*$C104*IF(U$58=Fperm_SI_Woolf2021!$E$9:$E$93,1,EXP(LN((1.1*(Fperm_SI_Woolf2021!$E$9:$E$93-U$58)-63.1579*EXP(-0.19*Fperm_SI_Woolf2021!$E$9:$E$93)+63.1579*EXP(-0.19*U$58))/(Fperm_SI_Woolf2021!$E$9:$E$93-U$58))*(U$58-Fperm_SI_Woolf2021!$E$9:$E$93)/10))) + Fperm_SI_Woolf2021!$G$9:$G$93*EXP(-Fperm_SI_Woolf2021!$J$9:$J$93*$C104*IF(U$58=Fperm_SI_Woolf2021!$E$9:$E$93,1,EXP(LN((1.1*(Fperm_SI_Woolf2021!$E$9:$E$93-U$58)-63.1579*EXP(-0.19*Fperm_SI_Woolf2021!$E$9:$E$93)+63.1579*EXP(-0.19*U$58))/(Fperm_SI_Woolf2021!$E$9:$E$93-U$58))*(U$58-Fperm_SI_Woolf2021!$E$9:$E$93)/10))) + Fperm_SI_Woolf2021!$H$9:$H$93*EXP(-Fperm_SI_Woolf2021!$K$9:$K$93*$C104*IF(U$58=Fperm_SI_Woolf2021!$E$9:$E$93,1,EXP(LN((1.1*(Fperm_SI_Woolf2021!$E$9:$E$93-U$58)-63.1579*EXP(-0.19*Fperm_SI_Woolf2021!$E$9:$E$93)+63.1579*EXP(-0.19*U$58))/(Fperm_SI_Woolf2021!$E$9:$E$93-U$58))*(U$58-Fperm_SI_Woolf2021!$E$9:$E$93)/10))),Fperm_SI_Woolf2021!$D$9:$D$93))</f>
        <v>0.69617746336099651</v>
      </c>
      <c r="V104" s="51" cm="1">
        <f t="array" ref="V104">MIN(1,SLOPE(Fperm_SI_Woolf2021!$F$9:$F$93*EXP(-Fperm_SI_Woolf2021!$I$9:$I$93*$C104*IF(V$58=Fperm_SI_Woolf2021!$E$9:$E$93,1,EXP(LN((1.1*(Fperm_SI_Woolf2021!$E$9:$E$93-V$58)-63.1579*EXP(-0.19*Fperm_SI_Woolf2021!$E$9:$E$93)+63.1579*EXP(-0.19*V$58))/(Fperm_SI_Woolf2021!$E$9:$E$93-V$58))*(V$58-Fperm_SI_Woolf2021!$E$9:$E$93)/10))) + Fperm_SI_Woolf2021!$G$9:$G$93*EXP(-Fperm_SI_Woolf2021!$J$9:$J$93*$C104*IF(V$58=Fperm_SI_Woolf2021!$E$9:$E$93,1,EXP(LN((1.1*(Fperm_SI_Woolf2021!$E$9:$E$93-V$58)-63.1579*EXP(-0.19*Fperm_SI_Woolf2021!$E$9:$E$93)+63.1579*EXP(-0.19*V$58))/(Fperm_SI_Woolf2021!$E$9:$E$93-V$58))*(V$58-Fperm_SI_Woolf2021!$E$9:$E$93)/10))) + Fperm_SI_Woolf2021!$H$9:$H$93*EXP(-Fperm_SI_Woolf2021!$K$9:$K$93*$C104*IF(V$58=Fperm_SI_Woolf2021!$E$9:$E$93,1,EXP(LN((1.1*(Fperm_SI_Woolf2021!$E$9:$E$93-V$58)-63.1579*EXP(-0.19*Fperm_SI_Woolf2021!$E$9:$E$93)+63.1579*EXP(-0.19*V$58))/(Fperm_SI_Woolf2021!$E$9:$E$93-V$58))*(V$58-Fperm_SI_Woolf2021!$E$9:$E$93)/10))),Fperm_SI_Woolf2021!$D$9:$D$93)*V$57+INTERCEPT(Fperm_SI_Woolf2021!$F$9:$F$93*EXP(-Fperm_SI_Woolf2021!$I$9:$I$93*$C104*IF(V$58=Fperm_SI_Woolf2021!$E$9:$E$93,1,EXP(LN((1.1*(Fperm_SI_Woolf2021!$E$9:$E$93-V$58)-63.1579*EXP(-0.19*Fperm_SI_Woolf2021!$E$9:$E$93)+63.1579*EXP(-0.19*V$58))/(Fperm_SI_Woolf2021!$E$9:$E$93-V$58))*(V$58-Fperm_SI_Woolf2021!$E$9:$E$93)/10))) + Fperm_SI_Woolf2021!$G$9:$G$93*EXP(-Fperm_SI_Woolf2021!$J$9:$J$93*$C104*IF(V$58=Fperm_SI_Woolf2021!$E$9:$E$93,1,EXP(LN((1.1*(Fperm_SI_Woolf2021!$E$9:$E$93-V$58)-63.1579*EXP(-0.19*Fperm_SI_Woolf2021!$E$9:$E$93)+63.1579*EXP(-0.19*V$58))/(Fperm_SI_Woolf2021!$E$9:$E$93-V$58))*(V$58-Fperm_SI_Woolf2021!$E$9:$E$93)/10))) + Fperm_SI_Woolf2021!$H$9:$H$93*EXP(-Fperm_SI_Woolf2021!$K$9:$K$93*$C104*IF(V$58=Fperm_SI_Woolf2021!$E$9:$E$93,1,EXP(LN((1.1*(Fperm_SI_Woolf2021!$E$9:$E$93-V$58)-63.1579*EXP(-0.19*Fperm_SI_Woolf2021!$E$9:$E$93)+63.1579*EXP(-0.19*V$58))/(Fperm_SI_Woolf2021!$E$9:$E$93-V$58))*(V$58-Fperm_SI_Woolf2021!$E$9:$E$93)/10))),Fperm_SI_Woolf2021!$D$9:$D$93))</f>
        <v>0.66522552367034715</v>
      </c>
      <c r="W104" s="51" cm="1">
        <f t="array" ref="W104">MIN(1,SLOPE(Fperm_SI_Woolf2021!$F$9:$F$93*EXP(-Fperm_SI_Woolf2021!$I$9:$I$93*$C104*IF(W$58=Fperm_SI_Woolf2021!$E$9:$E$93,1,EXP(LN((1.1*(Fperm_SI_Woolf2021!$E$9:$E$93-W$58)-63.1579*EXP(-0.19*Fperm_SI_Woolf2021!$E$9:$E$93)+63.1579*EXP(-0.19*W$58))/(Fperm_SI_Woolf2021!$E$9:$E$93-W$58))*(W$58-Fperm_SI_Woolf2021!$E$9:$E$93)/10))) + Fperm_SI_Woolf2021!$G$9:$G$93*EXP(-Fperm_SI_Woolf2021!$J$9:$J$93*$C104*IF(W$58=Fperm_SI_Woolf2021!$E$9:$E$93,1,EXP(LN((1.1*(Fperm_SI_Woolf2021!$E$9:$E$93-W$58)-63.1579*EXP(-0.19*Fperm_SI_Woolf2021!$E$9:$E$93)+63.1579*EXP(-0.19*W$58))/(Fperm_SI_Woolf2021!$E$9:$E$93-W$58))*(W$58-Fperm_SI_Woolf2021!$E$9:$E$93)/10))) + Fperm_SI_Woolf2021!$H$9:$H$93*EXP(-Fperm_SI_Woolf2021!$K$9:$K$93*$C104*IF(W$58=Fperm_SI_Woolf2021!$E$9:$E$93,1,EXP(LN((1.1*(Fperm_SI_Woolf2021!$E$9:$E$93-W$58)-63.1579*EXP(-0.19*Fperm_SI_Woolf2021!$E$9:$E$93)+63.1579*EXP(-0.19*W$58))/(Fperm_SI_Woolf2021!$E$9:$E$93-W$58))*(W$58-Fperm_SI_Woolf2021!$E$9:$E$93)/10))),Fperm_SI_Woolf2021!$D$9:$D$93)*W$57+INTERCEPT(Fperm_SI_Woolf2021!$F$9:$F$93*EXP(-Fperm_SI_Woolf2021!$I$9:$I$93*$C104*IF(W$58=Fperm_SI_Woolf2021!$E$9:$E$93,1,EXP(LN((1.1*(Fperm_SI_Woolf2021!$E$9:$E$93-W$58)-63.1579*EXP(-0.19*Fperm_SI_Woolf2021!$E$9:$E$93)+63.1579*EXP(-0.19*W$58))/(Fperm_SI_Woolf2021!$E$9:$E$93-W$58))*(W$58-Fperm_SI_Woolf2021!$E$9:$E$93)/10))) + Fperm_SI_Woolf2021!$G$9:$G$93*EXP(-Fperm_SI_Woolf2021!$J$9:$J$93*$C104*IF(W$58=Fperm_SI_Woolf2021!$E$9:$E$93,1,EXP(LN((1.1*(Fperm_SI_Woolf2021!$E$9:$E$93-W$58)-63.1579*EXP(-0.19*Fperm_SI_Woolf2021!$E$9:$E$93)+63.1579*EXP(-0.19*W$58))/(Fperm_SI_Woolf2021!$E$9:$E$93-W$58))*(W$58-Fperm_SI_Woolf2021!$E$9:$E$93)/10))) + Fperm_SI_Woolf2021!$H$9:$H$93*EXP(-Fperm_SI_Woolf2021!$K$9:$K$93*$C104*IF(W$58=Fperm_SI_Woolf2021!$E$9:$E$93,1,EXP(LN((1.1*(Fperm_SI_Woolf2021!$E$9:$E$93-W$58)-63.1579*EXP(-0.19*Fperm_SI_Woolf2021!$E$9:$E$93)+63.1579*EXP(-0.19*W$58))/(Fperm_SI_Woolf2021!$E$9:$E$93-W$58))*(W$58-Fperm_SI_Woolf2021!$E$9:$E$93)/10))),Fperm_SI_Woolf2021!$D$9:$D$93))</f>
        <v>0.6342735839796978</v>
      </c>
      <c r="X104" s="51" cm="1">
        <f t="array" ref="X104">MIN(1,SLOPE(Fperm_SI_Woolf2021!$F$9:$F$93*EXP(-Fperm_SI_Woolf2021!$I$9:$I$93*$C104*IF(X$58=Fperm_SI_Woolf2021!$E$9:$E$93,1,EXP(LN((1.1*(Fperm_SI_Woolf2021!$E$9:$E$93-X$58)-63.1579*EXP(-0.19*Fperm_SI_Woolf2021!$E$9:$E$93)+63.1579*EXP(-0.19*X$58))/(Fperm_SI_Woolf2021!$E$9:$E$93-X$58))*(X$58-Fperm_SI_Woolf2021!$E$9:$E$93)/10))) + Fperm_SI_Woolf2021!$G$9:$G$93*EXP(-Fperm_SI_Woolf2021!$J$9:$J$93*$C104*IF(X$58=Fperm_SI_Woolf2021!$E$9:$E$93,1,EXP(LN((1.1*(Fperm_SI_Woolf2021!$E$9:$E$93-X$58)-63.1579*EXP(-0.19*Fperm_SI_Woolf2021!$E$9:$E$93)+63.1579*EXP(-0.19*X$58))/(Fperm_SI_Woolf2021!$E$9:$E$93-X$58))*(X$58-Fperm_SI_Woolf2021!$E$9:$E$93)/10))) + Fperm_SI_Woolf2021!$H$9:$H$93*EXP(-Fperm_SI_Woolf2021!$K$9:$K$93*$C104*IF(X$58=Fperm_SI_Woolf2021!$E$9:$E$93,1,EXP(LN((1.1*(Fperm_SI_Woolf2021!$E$9:$E$93-X$58)-63.1579*EXP(-0.19*Fperm_SI_Woolf2021!$E$9:$E$93)+63.1579*EXP(-0.19*X$58))/(Fperm_SI_Woolf2021!$E$9:$E$93-X$58))*(X$58-Fperm_SI_Woolf2021!$E$9:$E$93)/10))),Fperm_SI_Woolf2021!$D$9:$D$93)*X$57+INTERCEPT(Fperm_SI_Woolf2021!$F$9:$F$93*EXP(-Fperm_SI_Woolf2021!$I$9:$I$93*$C104*IF(X$58=Fperm_SI_Woolf2021!$E$9:$E$93,1,EXP(LN((1.1*(Fperm_SI_Woolf2021!$E$9:$E$93-X$58)-63.1579*EXP(-0.19*Fperm_SI_Woolf2021!$E$9:$E$93)+63.1579*EXP(-0.19*X$58))/(Fperm_SI_Woolf2021!$E$9:$E$93-X$58))*(X$58-Fperm_SI_Woolf2021!$E$9:$E$93)/10))) + Fperm_SI_Woolf2021!$G$9:$G$93*EXP(-Fperm_SI_Woolf2021!$J$9:$J$93*$C104*IF(X$58=Fperm_SI_Woolf2021!$E$9:$E$93,1,EXP(LN((1.1*(Fperm_SI_Woolf2021!$E$9:$E$93-X$58)-63.1579*EXP(-0.19*Fperm_SI_Woolf2021!$E$9:$E$93)+63.1579*EXP(-0.19*X$58))/(Fperm_SI_Woolf2021!$E$9:$E$93-X$58))*(X$58-Fperm_SI_Woolf2021!$E$9:$E$93)/10))) + Fperm_SI_Woolf2021!$H$9:$H$93*EXP(-Fperm_SI_Woolf2021!$K$9:$K$93*$C104*IF(X$58=Fperm_SI_Woolf2021!$E$9:$E$93,1,EXP(LN((1.1*(Fperm_SI_Woolf2021!$E$9:$E$93-X$58)-63.1579*EXP(-0.19*Fperm_SI_Woolf2021!$E$9:$E$93)+63.1579*EXP(-0.19*X$58))/(Fperm_SI_Woolf2021!$E$9:$E$93-X$58))*(X$58-Fperm_SI_Woolf2021!$E$9:$E$93)/10))),Fperm_SI_Woolf2021!$D$9:$D$93))</f>
        <v>0.60332164428904855</v>
      </c>
      <c r="Y104" s="51" cm="1">
        <f t="array" ref="Y104">MIN(1,SLOPE(Fperm_SI_Woolf2021!$F$9:$F$93*EXP(-Fperm_SI_Woolf2021!$I$9:$I$93*$C104*IF(Y$58=Fperm_SI_Woolf2021!$E$9:$E$93,1,EXP(LN((1.1*(Fperm_SI_Woolf2021!$E$9:$E$93-Y$58)-63.1579*EXP(-0.19*Fperm_SI_Woolf2021!$E$9:$E$93)+63.1579*EXP(-0.19*Y$58))/(Fperm_SI_Woolf2021!$E$9:$E$93-Y$58))*(Y$58-Fperm_SI_Woolf2021!$E$9:$E$93)/10))) + Fperm_SI_Woolf2021!$G$9:$G$93*EXP(-Fperm_SI_Woolf2021!$J$9:$J$93*$C104*IF(Y$58=Fperm_SI_Woolf2021!$E$9:$E$93,1,EXP(LN((1.1*(Fperm_SI_Woolf2021!$E$9:$E$93-Y$58)-63.1579*EXP(-0.19*Fperm_SI_Woolf2021!$E$9:$E$93)+63.1579*EXP(-0.19*Y$58))/(Fperm_SI_Woolf2021!$E$9:$E$93-Y$58))*(Y$58-Fperm_SI_Woolf2021!$E$9:$E$93)/10))) + Fperm_SI_Woolf2021!$H$9:$H$93*EXP(-Fperm_SI_Woolf2021!$K$9:$K$93*$C104*IF(Y$58=Fperm_SI_Woolf2021!$E$9:$E$93,1,EXP(LN((1.1*(Fperm_SI_Woolf2021!$E$9:$E$93-Y$58)-63.1579*EXP(-0.19*Fperm_SI_Woolf2021!$E$9:$E$93)+63.1579*EXP(-0.19*Y$58))/(Fperm_SI_Woolf2021!$E$9:$E$93-Y$58))*(Y$58-Fperm_SI_Woolf2021!$E$9:$E$93)/10))),Fperm_SI_Woolf2021!$D$9:$D$93)*Y$57+INTERCEPT(Fperm_SI_Woolf2021!$F$9:$F$93*EXP(-Fperm_SI_Woolf2021!$I$9:$I$93*$C104*IF(Y$58=Fperm_SI_Woolf2021!$E$9:$E$93,1,EXP(LN((1.1*(Fperm_SI_Woolf2021!$E$9:$E$93-Y$58)-63.1579*EXP(-0.19*Fperm_SI_Woolf2021!$E$9:$E$93)+63.1579*EXP(-0.19*Y$58))/(Fperm_SI_Woolf2021!$E$9:$E$93-Y$58))*(Y$58-Fperm_SI_Woolf2021!$E$9:$E$93)/10))) + Fperm_SI_Woolf2021!$G$9:$G$93*EXP(-Fperm_SI_Woolf2021!$J$9:$J$93*$C104*IF(Y$58=Fperm_SI_Woolf2021!$E$9:$E$93,1,EXP(LN((1.1*(Fperm_SI_Woolf2021!$E$9:$E$93-Y$58)-63.1579*EXP(-0.19*Fperm_SI_Woolf2021!$E$9:$E$93)+63.1579*EXP(-0.19*Y$58))/(Fperm_SI_Woolf2021!$E$9:$E$93-Y$58))*(Y$58-Fperm_SI_Woolf2021!$E$9:$E$93)/10))) + Fperm_SI_Woolf2021!$H$9:$H$93*EXP(-Fperm_SI_Woolf2021!$K$9:$K$93*$C104*IF(Y$58=Fperm_SI_Woolf2021!$E$9:$E$93,1,EXP(LN((1.1*(Fperm_SI_Woolf2021!$E$9:$E$93-Y$58)-63.1579*EXP(-0.19*Fperm_SI_Woolf2021!$E$9:$E$93)+63.1579*EXP(-0.19*Y$58))/(Fperm_SI_Woolf2021!$E$9:$E$93-Y$58))*(Y$58-Fperm_SI_Woolf2021!$E$9:$E$93)/10))),Fperm_SI_Woolf2021!$D$9:$D$93))</f>
        <v>0.5723697045983992</v>
      </c>
      <c r="Z104" s="51" cm="1">
        <f t="array" ref="Z104">MIN(1,SLOPE(Fperm_SI_Woolf2021!$F$9:$F$93*EXP(-Fperm_SI_Woolf2021!$I$9:$I$93*$C104*IF(Z$58=Fperm_SI_Woolf2021!$E$9:$E$93,1,EXP(LN((1.1*(Fperm_SI_Woolf2021!$E$9:$E$93-Z$58)-63.1579*EXP(-0.19*Fperm_SI_Woolf2021!$E$9:$E$93)+63.1579*EXP(-0.19*Z$58))/(Fperm_SI_Woolf2021!$E$9:$E$93-Z$58))*(Z$58-Fperm_SI_Woolf2021!$E$9:$E$93)/10))) + Fperm_SI_Woolf2021!$G$9:$G$93*EXP(-Fperm_SI_Woolf2021!$J$9:$J$93*$C104*IF(Z$58=Fperm_SI_Woolf2021!$E$9:$E$93,1,EXP(LN((1.1*(Fperm_SI_Woolf2021!$E$9:$E$93-Z$58)-63.1579*EXP(-0.19*Fperm_SI_Woolf2021!$E$9:$E$93)+63.1579*EXP(-0.19*Z$58))/(Fperm_SI_Woolf2021!$E$9:$E$93-Z$58))*(Z$58-Fperm_SI_Woolf2021!$E$9:$E$93)/10))) + Fperm_SI_Woolf2021!$H$9:$H$93*EXP(-Fperm_SI_Woolf2021!$K$9:$K$93*$C104*IF(Z$58=Fperm_SI_Woolf2021!$E$9:$E$93,1,EXP(LN((1.1*(Fperm_SI_Woolf2021!$E$9:$E$93-Z$58)-63.1579*EXP(-0.19*Fperm_SI_Woolf2021!$E$9:$E$93)+63.1579*EXP(-0.19*Z$58))/(Fperm_SI_Woolf2021!$E$9:$E$93-Z$58))*(Z$58-Fperm_SI_Woolf2021!$E$9:$E$93)/10))),Fperm_SI_Woolf2021!$D$9:$D$93)*Z$57+INTERCEPT(Fperm_SI_Woolf2021!$F$9:$F$93*EXP(-Fperm_SI_Woolf2021!$I$9:$I$93*$C104*IF(Z$58=Fperm_SI_Woolf2021!$E$9:$E$93,1,EXP(LN((1.1*(Fperm_SI_Woolf2021!$E$9:$E$93-Z$58)-63.1579*EXP(-0.19*Fperm_SI_Woolf2021!$E$9:$E$93)+63.1579*EXP(-0.19*Z$58))/(Fperm_SI_Woolf2021!$E$9:$E$93-Z$58))*(Z$58-Fperm_SI_Woolf2021!$E$9:$E$93)/10))) + Fperm_SI_Woolf2021!$G$9:$G$93*EXP(-Fperm_SI_Woolf2021!$J$9:$J$93*$C104*IF(Z$58=Fperm_SI_Woolf2021!$E$9:$E$93,1,EXP(LN((1.1*(Fperm_SI_Woolf2021!$E$9:$E$93-Z$58)-63.1579*EXP(-0.19*Fperm_SI_Woolf2021!$E$9:$E$93)+63.1579*EXP(-0.19*Z$58))/(Fperm_SI_Woolf2021!$E$9:$E$93-Z$58))*(Z$58-Fperm_SI_Woolf2021!$E$9:$E$93)/10))) + Fperm_SI_Woolf2021!$H$9:$H$93*EXP(-Fperm_SI_Woolf2021!$K$9:$K$93*$C104*IF(Z$58=Fperm_SI_Woolf2021!$E$9:$E$93,1,EXP(LN((1.1*(Fperm_SI_Woolf2021!$E$9:$E$93-Z$58)-63.1579*EXP(-0.19*Fperm_SI_Woolf2021!$E$9:$E$93)+63.1579*EXP(-0.19*Z$58))/(Fperm_SI_Woolf2021!$E$9:$E$93-Z$58))*(Z$58-Fperm_SI_Woolf2021!$E$9:$E$93)/10))),Fperm_SI_Woolf2021!$D$9:$D$93))</f>
        <v>0.54141776490774984</v>
      </c>
      <c r="AA104" s="51" cm="1">
        <f t="array" ref="AA104">MIN(1,SLOPE(Fperm_SI_Woolf2021!$F$9:$F$93*EXP(-Fperm_SI_Woolf2021!$I$9:$I$93*$C104*IF(AA$58=Fperm_SI_Woolf2021!$E$9:$E$93,1,EXP(LN((1.1*(Fperm_SI_Woolf2021!$E$9:$E$93-AA$58)-63.1579*EXP(-0.19*Fperm_SI_Woolf2021!$E$9:$E$93)+63.1579*EXP(-0.19*AA$58))/(Fperm_SI_Woolf2021!$E$9:$E$93-AA$58))*(AA$58-Fperm_SI_Woolf2021!$E$9:$E$93)/10))) + Fperm_SI_Woolf2021!$G$9:$G$93*EXP(-Fperm_SI_Woolf2021!$J$9:$J$93*$C104*IF(AA$58=Fperm_SI_Woolf2021!$E$9:$E$93,1,EXP(LN((1.1*(Fperm_SI_Woolf2021!$E$9:$E$93-AA$58)-63.1579*EXP(-0.19*Fperm_SI_Woolf2021!$E$9:$E$93)+63.1579*EXP(-0.19*AA$58))/(Fperm_SI_Woolf2021!$E$9:$E$93-AA$58))*(AA$58-Fperm_SI_Woolf2021!$E$9:$E$93)/10))) + Fperm_SI_Woolf2021!$H$9:$H$93*EXP(-Fperm_SI_Woolf2021!$K$9:$K$93*$C104*IF(AA$58=Fperm_SI_Woolf2021!$E$9:$E$93,1,EXP(LN((1.1*(Fperm_SI_Woolf2021!$E$9:$E$93-AA$58)-63.1579*EXP(-0.19*Fperm_SI_Woolf2021!$E$9:$E$93)+63.1579*EXP(-0.19*AA$58))/(Fperm_SI_Woolf2021!$E$9:$E$93-AA$58))*(AA$58-Fperm_SI_Woolf2021!$E$9:$E$93)/10))),Fperm_SI_Woolf2021!$D$9:$D$93)*AA$57+INTERCEPT(Fperm_SI_Woolf2021!$F$9:$F$93*EXP(-Fperm_SI_Woolf2021!$I$9:$I$93*$C104*IF(AA$58=Fperm_SI_Woolf2021!$E$9:$E$93,1,EXP(LN((1.1*(Fperm_SI_Woolf2021!$E$9:$E$93-AA$58)-63.1579*EXP(-0.19*Fperm_SI_Woolf2021!$E$9:$E$93)+63.1579*EXP(-0.19*AA$58))/(Fperm_SI_Woolf2021!$E$9:$E$93-AA$58))*(AA$58-Fperm_SI_Woolf2021!$E$9:$E$93)/10))) + Fperm_SI_Woolf2021!$G$9:$G$93*EXP(-Fperm_SI_Woolf2021!$J$9:$J$93*$C104*IF(AA$58=Fperm_SI_Woolf2021!$E$9:$E$93,1,EXP(LN((1.1*(Fperm_SI_Woolf2021!$E$9:$E$93-AA$58)-63.1579*EXP(-0.19*Fperm_SI_Woolf2021!$E$9:$E$93)+63.1579*EXP(-0.19*AA$58))/(Fperm_SI_Woolf2021!$E$9:$E$93-AA$58))*(AA$58-Fperm_SI_Woolf2021!$E$9:$E$93)/10))) + Fperm_SI_Woolf2021!$H$9:$H$93*EXP(-Fperm_SI_Woolf2021!$K$9:$K$93*$C104*IF(AA$58=Fperm_SI_Woolf2021!$E$9:$E$93,1,EXP(LN((1.1*(Fperm_SI_Woolf2021!$E$9:$E$93-AA$58)-63.1579*EXP(-0.19*Fperm_SI_Woolf2021!$E$9:$E$93)+63.1579*EXP(-0.19*AA$58))/(Fperm_SI_Woolf2021!$E$9:$E$93-AA$58))*(AA$58-Fperm_SI_Woolf2021!$E$9:$E$93)/10))),Fperm_SI_Woolf2021!$D$9:$D$93))</f>
        <v>0.5104658252171006</v>
      </c>
      <c r="AB104" s="51" cm="1">
        <f t="array" ref="AB104">MIN(1,SLOPE(Fperm_SI_Woolf2021!$F$9:$F$93*EXP(-Fperm_SI_Woolf2021!$I$9:$I$93*$C104*IF(AB$58=Fperm_SI_Woolf2021!$E$9:$E$93,1,EXP(LN((1.1*(Fperm_SI_Woolf2021!$E$9:$E$93-AB$58)-63.1579*EXP(-0.19*Fperm_SI_Woolf2021!$E$9:$E$93)+63.1579*EXP(-0.19*AB$58))/(Fperm_SI_Woolf2021!$E$9:$E$93-AB$58))*(AB$58-Fperm_SI_Woolf2021!$E$9:$E$93)/10))) + Fperm_SI_Woolf2021!$G$9:$G$93*EXP(-Fperm_SI_Woolf2021!$J$9:$J$93*$C104*IF(AB$58=Fperm_SI_Woolf2021!$E$9:$E$93,1,EXP(LN((1.1*(Fperm_SI_Woolf2021!$E$9:$E$93-AB$58)-63.1579*EXP(-0.19*Fperm_SI_Woolf2021!$E$9:$E$93)+63.1579*EXP(-0.19*AB$58))/(Fperm_SI_Woolf2021!$E$9:$E$93-AB$58))*(AB$58-Fperm_SI_Woolf2021!$E$9:$E$93)/10))) + Fperm_SI_Woolf2021!$H$9:$H$93*EXP(-Fperm_SI_Woolf2021!$K$9:$K$93*$C104*IF(AB$58=Fperm_SI_Woolf2021!$E$9:$E$93,1,EXP(LN((1.1*(Fperm_SI_Woolf2021!$E$9:$E$93-AB$58)-63.1579*EXP(-0.19*Fperm_SI_Woolf2021!$E$9:$E$93)+63.1579*EXP(-0.19*AB$58))/(Fperm_SI_Woolf2021!$E$9:$E$93-AB$58))*(AB$58-Fperm_SI_Woolf2021!$E$9:$E$93)/10))),Fperm_SI_Woolf2021!$D$9:$D$93)*AB$57+INTERCEPT(Fperm_SI_Woolf2021!$F$9:$F$93*EXP(-Fperm_SI_Woolf2021!$I$9:$I$93*$C104*IF(AB$58=Fperm_SI_Woolf2021!$E$9:$E$93,1,EXP(LN((1.1*(Fperm_SI_Woolf2021!$E$9:$E$93-AB$58)-63.1579*EXP(-0.19*Fperm_SI_Woolf2021!$E$9:$E$93)+63.1579*EXP(-0.19*AB$58))/(Fperm_SI_Woolf2021!$E$9:$E$93-AB$58))*(AB$58-Fperm_SI_Woolf2021!$E$9:$E$93)/10))) + Fperm_SI_Woolf2021!$G$9:$G$93*EXP(-Fperm_SI_Woolf2021!$J$9:$J$93*$C104*IF(AB$58=Fperm_SI_Woolf2021!$E$9:$E$93,1,EXP(LN((1.1*(Fperm_SI_Woolf2021!$E$9:$E$93-AB$58)-63.1579*EXP(-0.19*Fperm_SI_Woolf2021!$E$9:$E$93)+63.1579*EXP(-0.19*AB$58))/(Fperm_SI_Woolf2021!$E$9:$E$93-AB$58))*(AB$58-Fperm_SI_Woolf2021!$E$9:$E$93)/10))) + Fperm_SI_Woolf2021!$H$9:$H$93*EXP(-Fperm_SI_Woolf2021!$K$9:$K$93*$C104*IF(AB$58=Fperm_SI_Woolf2021!$E$9:$E$93,1,EXP(LN((1.1*(Fperm_SI_Woolf2021!$E$9:$E$93-AB$58)-63.1579*EXP(-0.19*Fperm_SI_Woolf2021!$E$9:$E$93)+63.1579*EXP(-0.19*AB$58))/(Fperm_SI_Woolf2021!$E$9:$E$93-AB$58))*(AB$58-Fperm_SI_Woolf2021!$E$9:$E$93)/10))),Fperm_SI_Woolf2021!$D$9:$D$93))</f>
        <v>0.4795138855264513</v>
      </c>
      <c r="AC104" s="51" cm="1">
        <f t="array" ref="AC104">MIN(1,SLOPE(Fperm_SI_Woolf2021!$F$9:$F$93*EXP(-Fperm_SI_Woolf2021!$I$9:$I$93*$C104*IF(AC$58=Fperm_SI_Woolf2021!$E$9:$E$93,1,EXP(LN((1.1*(Fperm_SI_Woolf2021!$E$9:$E$93-AC$58)-63.1579*EXP(-0.19*Fperm_SI_Woolf2021!$E$9:$E$93)+63.1579*EXP(-0.19*AC$58))/(Fperm_SI_Woolf2021!$E$9:$E$93-AC$58))*(AC$58-Fperm_SI_Woolf2021!$E$9:$E$93)/10))) + Fperm_SI_Woolf2021!$G$9:$G$93*EXP(-Fperm_SI_Woolf2021!$J$9:$J$93*$C104*IF(AC$58=Fperm_SI_Woolf2021!$E$9:$E$93,1,EXP(LN((1.1*(Fperm_SI_Woolf2021!$E$9:$E$93-AC$58)-63.1579*EXP(-0.19*Fperm_SI_Woolf2021!$E$9:$E$93)+63.1579*EXP(-0.19*AC$58))/(Fperm_SI_Woolf2021!$E$9:$E$93-AC$58))*(AC$58-Fperm_SI_Woolf2021!$E$9:$E$93)/10))) + Fperm_SI_Woolf2021!$H$9:$H$93*EXP(-Fperm_SI_Woolf2021!$K$9:$K$93*$C104*IF(AC$58=Fperm_SI_Woolf2021!$E$9:$E$93,1,EXP(LN((1.1*(Fperm_SI_Woolf2021!$E$9:$E$93-AC$58)-63.1579*EXP(-0.19*Fperm_SI_Woolf2021!$E$9:$E$93)+63.1579*EXP(-0.19*AC$58))/(Fperm_SI_Woolf2021!$E$9:$E$93-AC$58))*(AC$58-Fperm_SI_Woolf2021!$E$9:$E$93)/10))),Fperm_SI_Woolf2021!$D$9:$D$93)*AC$57+INTERCEPT(Fperm_SI_Woolf2021!$F$9:$F$93*EXP(-Fperm_SI_Woolf2021!$I$9:$I$93*$C104*IF(AC$58=Fperm_SI_Woolf2021!$E$9:$E$93,1,EXP(LN((1.1*(Fperm_SI_Woolf2021!$E$9:$E$93-AC$58)-63.1579*EXP(-0.19*Fperm_SI_Woolf2021!$E$9:$E$93)+63.1579*EXP(-0.19*AC$58))/(Fperm_SI_Woolf2021!$E$9:$E$93-AC$58))*(AC$58-Fperm_SI_Woolf2021!$E$9:$E$93)/10))) + Fperm_SI_Woolf2021!$G$9:$G$93*EXP(-Fperm_SI_Woolf2021!$J$9:$J$93*$C104*IF(AC$58=Fperm_SI_Woolf2021!$E$9:$E$93,1,EXP(LN((1.1*(Fperm_SI_Woolf2021!$E$9:$E$93-AC$58)-63.1579*EXP(-0.19*Fperm_SI_Woolf2021!$E$9:$E$93)+63.1579*EXP(-0.19*AC$58))/(Fperm_SI_Woolf2021!$E$9:$E$93-AC$58))*(AC$58-Fperm_SI_Woolf2021!$E$9:$E$93)/10))) + Fperm_SI_Woolf2021!$H$9:$H$93*EXP(-Fperm_SI_Woolf2021!$K$9:$K$93*$C104*IF(AC$58=Fperm_SI_Woolf2021!$E$9:$E$93,1,EXP(LN((1.1*(Fperm_SI_Woolf2021!$E$9:$E$93-AC$58)-63.1579*EXP(-0.19*Fperm_SI_Woolf2021!$E$9:$E$93)+63.1579*EXP(-0.19*AC$58))/(Fperm_SI_Woolf2021!$E$9:$E$93-AC$58))*(AC$58-Fperm_SI_Woolf2021!$E$9:$E$93)/10))),Fperm_SI_Woolf2021!$D$9:$D$93))</f>
        <v>0.44856194583580195</v>
      </c>
      <c r="AD104" s="51" cm="1">
        <f t="array" ref="AD104">MIN(1,SLOPE(Fperm_SI_Woolf2021!$F$9:$F$93*EXP(-Fperm_SI_Woolf2021!$I$9:$I$93*$C104*IF(AD$58=Fperm_SI_Woolf2021!$E$9:$E$93,1,EXP(LN((1.1*(Fperm_SI_Woolf2021!$E$9:$E$93-AD$58)-63.1579*EXP(-0.19*Fperm_SI_Woolf2021!$E$9:$E$93)+63.1579*EXP(-0.19*AD$58))/(Fperm_SI_Woolf2021!$E$9:$E$93-AD$58))*(AD$58-Fperm_SI_Woolf2021!$E$9:$E$93)/10))) + Fperm_SI_Woolf2021!$G$9:$G$93*EXP(-Fperm_SI_Woolf2021!$J$9:$J$93*$C104*IF(AD$58=Fperm_SI_Woolf2021!$E$9:$E$93,1,EXP(LN((1.1*(Fperm_SI_Woolf2021!$E$9:$E$93-AD$58)-63.1579*EXP(-0.19*Fperm_SI_Woolf2021!$E$9:$E$93)+63.1579*EXP(-0.19*AD$58))/(Fperm_SI_Woolf2021!$E$9:$E$93-AD$58))*(AD$58-Fperm_SI_Woolf2021!$E$9:$E$93)/10))) + Fperm_SI_Woolf2021!$H$9:$H$93*EXP(-Fperm_SI_Woolf2021!$K$9:$K$93*$C104*IF(AD$58=Fperm_SI_Woolf2021!$E$9:$E$93,1,EXP(LN((1.1*(Fperm_SI_Woolf2021!$E$9:$E$93-AD$58)-63.1579*EXP(-0.19*Fperm_SI_Woolf2021!$E$9:$E$93)+63.1579*EXP(-0.19*AD$58))/(Fperm_SI_Woolf2021!$E$9:$E$93-AD$58))*(AD$58-Fperm_SI_Woolf2021!$E$9:$E$93)/10))),Fperm_SI_Woolf2021!$D$9:$D$93)*AD$57+INTERCEPT(Fperm_SI_Woolf2021!$F$9:$F$93*EXP(-Fperm_SI_Woolf2021!$I$9:$I$93*$C104*IF(AD$58=Fperm_SI_Woolf2021!$E$9:$E$93,1,EXP(LN((1.1*(Fperm_SI_Woolf2021!$E$9:$E$93-AD$58)-63.1579*EXP(-0.19*Fperm_SI_Woolf2021!$E$9:$E$93)+63.1579*EXP(-0.19*AD$58))/(Fperm_SI_Woolf2021!$E$9:$E$93-AD$58))*(AD$58-Fperm_SI_Woolf2021!$E$9:$E$93)/10))) + Fperm_SI_Woolf2021!$G$9:$G$93*EXP(-Fperm_SI_Woolf2021!$J$9:$J$93*$C104*IF(AD$58=Fperm_SI_Woolf2021!$E$9:$E$93,1,EXP(LN((1.1*(Fperm_SI_Woolf2021!$E$9:$E$93-AD$58)-63.1579*EXP(-0.19*Fperm_SI_Woolf2021!$E$9:$E$93)+63.1579*EXP(-0.19*AD$58))/(Fperm_SI_Woolf2021!$E$9:$E$93-AD$58))*(AD$58-Fperm_SI_Woolf2021!$E$9:$E$93)/10))) + Fperm_SI_Woolf2021!$H$9:$H$93*EXP(-Fperm_SI_Woolf2021!$K$9:$K$93*$C104*IF(AD$58=Fperm_SI_Woolf2021!$E$9:$E$93,1,EXP(LN((1.1*(Fperm_SI_Woolf2021!$E$9:$E$93-AD$58)-63.1579*EXP(-0.19*Fperm_SI_Woolf2021!$E$9:$E$93)+63.1579*EXP(-0.19*AD$58))/(Fperm_SI_Woolf2021!$E$9:$E$93-AD$58))*(AD$58-Fperm_SI_Woolf2021!$E$9:$E$93)/10))),Fperm_SI_Woolf2021!$D$9:$D$93))</f>
        <v>0.41761000614515259</v>
      </c>
      <c r="AE104" s="51" cm="1">
        <f t="array" ref="AE104">MIN(1,SLOPE(Fperm_SI_Woolf2021!$F$9:$F$93*EXP(-Fperm_SI_Woolf2021!$I$9:$I$93*$C104*IF(AE$58=Fperm_SI_Woolf2021!$E$9:$E$93,1,EXP(LN((1.1*(Fperm_SI_Woolf2021!$E$9:$E$93-AE$58)-63.1579*EXP(-0.19*Fperm_SI_Woolf2021!$E$9:$E$93)+63.1579*EXP(-0.19*AE$58))/(Fperm_SI_Woolf2021!$E$9:$E$93-AE$58))*(AE$58-Fperm_SI_Woolf2021!$E$9:$E$93)/10))) + Fperm_SI_Woolf2021!$G$9:$G$93*EXP(-Fperm_SI_Woolf2021!$J$9:$J$93*$C104*IF(AE$58=Fperm_SI_Woolf2021!$E$9:$E$93,1,EXP(LN((1.1*(Fperm_SI_Woolf2021!$E$9:$E$93-AE$58)-63.1579*EXP(-0.19*Fperm_SI_Woolf2021!$E$9:$E$93)+63.1579*EXP(-0.19*AE$58))/(Fperm_SI_Woolf2021!$E$9:$E$93-AE$58))*(AE$58-Fperm_SI_Woolf2021!$E$9:$E$93)/10))) + Fperm_SI_Woolf2021!$H$9:$H$93*EXP(-Fperm_SI_Woolf2021!$K$9:$K$93*$C104*IF(AE$58=Fperm_SI_Woolf2021!$E$9:$E$93,1,EXP(LN((1.1*(Fperm_SI_Woolf2021!$E$9:$E$93-AE$58)-63.1579*EXP(-0.19*Fperm_SI_Woolf2021!$E$9:$E$93)+63.1579*EXP(-0.19*AE$58))/(Fperm_SI_Woolf2021!$E$9:$E$93-AE$58))*(AE$58-Fperm_SI_Woolf2021!$E$9:$E$93)/10))),Fperm_SI_Woolf2021!$D$9:$D$93)*AE$57+INTERCEPT(Fperm_SI_Woolf2021!$F$9:$F$93*EXP(-Fperm_SI_Woolf2021!$I$9:$I$93*$C104*IF(AE$58=Fperm_SI_Woolf2021!$E$9:$E$93,1,EXP(LN((1.1*(Fperm_SI_Woolf2021!$E$9:$E$93-AE$58)-63.1579*EXP(-0.19*Fperm_SI_Woolf2021!$E$9:$E$93)+63.1579*EXP(-0.19*AE$58))/(Fperm_SI_Woolf2021!$E$9:$E$93-AE$58))*(AE$58-Fperm_SI_Woolf2021!$E$9:$E$93)/10))) + Fperm_SI_Woolf2021!$G$9:$G$93*EXP(-Fperm_SI_Woolf2021!$J$9:$J$93*$C104*IF(AE$58=Fperm_SI_Woolf2021!$E$9:$E$93,1,EXP(LN((1.1*(Fperm_SI_Woolf2021!$E$9:$E$93-AE$58)-63.1579*EXP(-0.19*Fperm_SI_Woolf2021!$E$9:$E$93)+63.1579*EXP(-0.19*AE$58))/(Fperm_SI_Woolf2021!$E$9:$E$93-AE$58))*(AE$58-Fperm_SI_Woolf2021!$E$9:$E$93)/10))) + Fperm_SI_Woolf2021!$H$9:$H$93*EXP(-Fperm_SI_Woolf2021!$K$9:$K$93*$C104*IF(AE$58=Fperm_SI_Woolf2021!$E$9:$E$93,1,EXP(LN((1.1*(Fperm_SI_Woolf2021!$E$9:$E$93-AE$58)-63.1579*EXP(-0.19*Fperm_SI_Woolf2021!$E$9:$E$93)+63.1579*EXP(-0.19*AE$58))/(Fperm_SI_Woolf2021!$E$9:$E$93-AE$58))*(AE$58-Fperm_SI_Woolf2021!$E$9:$E$93)/10))),Fperm_SI_Woolf2021!$D$9:$D$93))</f>
        <v>0.38665806645450329</v>
      </c>
      <c r="AF104" s="51" cm="1">
        <f t="array" ref="AF104">MIN(1,SLOPE(Fperm_SI_Woolf2021!$F$9:$F$93*EXP(-Fperm_SI_Woolf2021!$I$9:$I$93*$C104*IF(AF$58=Fperm_SI_Woolf2021!$E$9:$E$93,1,EXP(LN((1.1*(Fperm_SI_Woolf2021!$E$9:$E$93-AF$58)-63.1579*EXP(-0.19*Fperm_SI_Woolf2021!$E$9:$E$93)+63.1579*EXP(-0.19*AF$58))/(Fperm_SI_Woolf2021!$E$9:$E$93-AF$58))*(AF$58-Fperm_SI_Woolf2021!$E$9:$E$93)/10))) + Fperm_SI_Woolf2021!$G$9:$G$93*EXP(-Fperm_SI_Woolf2021!$J$9:$J$93*$C104*IF(AF$58=Fperm_SI_Woolf2021!$E$9:$E$93,1,EXP(LN((1.1*(Fperm_SI_Woolf2021!$E$9:$E$93-AF$58)-63.1579*EXP(-0.19*Fperm_SI_Woolf2021!$E$9:$E$93)+63.1579*EXP(-0.19*AF$58))/(Fperm_SI_Woolf2021!$E$9:$E$93-AF$58))*(AF$58-Fperm_SI_Woolf2021!$E$9:$E$93)/10))) + Fperm_SI_Woolf2021!$H$9:$H$93*EXP(-Fperm_SI_Woolf2021!$K$9:$K$93*$C104*IF(AF$58=Fperm_SI_Woolf2021!$E$9:$E$93,1,EXP(LN((1.1*(Fperm_SI_Woolf2021!$E$9:$E$93-AF$58)-63.1579*EXP(-0.19*Fperm_SI_Woolf2021!$E$9:$E$93)+63.1579*EXP(-0.19*AF$58))/(Fperm_SI_Woolf2021!$E$9:$E$93-AF$58))*(AF$58-Fperm_SI_Woolf2021!$E$9:$E$93)/10))),Fperm_SI_Woolf2021!$D$9:$D$93)*AF$57+INTERCEPT(Fperm_SI_Woolf2021!$F$9:$F$93*EXP(-Fperm_SI_Woolf2021!$I$9:$I$93*$C104*IF(AF$58=Fperm_SI_Woolf2021!$E$9:$E$93,1,EXP(LN((1.1*(Fperm_SI_Woolf2021!$E$9:$E$93-AF$58)-63.1579*EXP(-0.19*Fperm_SI_Woolf2021!$E$9:$E$93)+63.1579*EXP(-0.19*AF$58))/(Fperm_SI_Woolf2021!$E$9:$E$93-AF$58))*(AF$58-Fperm_SI_Woolf2021!$E$9:$E$93)/10))) + Fperm_SI_Woolf2021!$G$9:$G$93*EXP(-Fperm_SI_Woolf2021!$J$9:$J$93*$C104*IF(AF$58=Fperm_SI_Woolf2021!$E$9:$E$93,1,EXP(LN((1.1*(Fperm_SI_Woolf2021!$E$9:$E$93-AF$58)-63.1579*EXP(-0.19*Fperm_SI_Woolf2021!$E$9:$E$93)+63.1579*EXP(-0.19*AF$58))/(Fperm_SI_Woolf2021!$E$9:$E$93-AF$58))*(AF$58-Fperm_SI_Woolf2021!$E$9:$E$93)/10))) + Fperm_SI_Woolf2021!$H$9:$H$93*EXP(-Fperm_SI_Woolf2021!$K$9:$K$93*$C104*IF(AF$58=Fperm_SI_Woolf2021!$E$9:$E$93,1,EXP(LN((1.1*(Fperm_SI_Woolf2021!$E$9:$E$93-AF$58)-63.1579*EXP(-0.19*Fperm_SI_Woolf2021!$E$9:$E$93)+63.1579*EXP(-0.19*AF$58))/(Fperm_SI_Woolf2021!$E$9:$E$93-AF$58))*(AF$58-Fperm_SI_Woolf2021!$E$9:$E$93)/10))),Fperm_SI_Woolf2021!$D$9:$D$93))</f>
        <v>0.35570612676385394</v>
      </c>
      <c r="AG104" s="51" cm="1">
        <f t="array" ref="AG104">MIN(1,SLOPE(Fperm_SI_Woolf2021!$F$9:$F$93*EXP(-Fperm_SI_Woolf2021!$I$9:$I$93*$C104*IF(AG$58=Fperm_SI_Woolf2021!$E$9:$E$93,1,EXP(LN((1.1*(Fperm_SI_Woolf2021!$E$9:$E$93-AG$58)-63.1579*EXP(-0.19*Fperm_SI_Woolf2021!$E$9:$E$93)+63.1579*EXP(-0.19*AG$58))/(Fperm_SI_Woolf2021!$E$9:$E$93-AG$58))*(AG$58-Fperm_SI_Woolf2021!$E$9:$E$93)/10))) + Fperm_SI_Woolf2021!$G$9:$G$93*EXP(-Fperm_SI_Woolf2021!$J$9:$J$93*$C104*IF(AG$58=Fperm_SI_Woolf2021!$E$9:$E$93,1,EXP(LN((1.1*(Fperm_SI_Woolf2021!$E$9:$E$93-AG$58)-63.1579*EXP(-0.19*Fperm_SI_Woolf2021!$E$9:$E$93)+63.1579*EXP(-0.19*AG$58))/(Fperm_SI_Woolf2021!$E$9:$E$93-AG$58))*(AG$58-Fperm_SI_Woolf2021!$E$9:$E$93)/10))) + Fperm_SI_Woolf2021!$H$9:$H$93*EXP(-Fperm_SI_Woolf2021!$K$9:$K$93*$C104*IF(AG$58=Fperm_SI_Woolf2021!$E$9:$E$93,1,EXP(LN((1.1*(Fperm_SI_Woolf2021!$E$9:$E$93-AG$58)-63.1579*EXP(-0.19*Fperm_SI_Woolf2021!$E$9:$E$93)+63.1579*EXP(-0.19*AG$58))/(Fperm_SI_Woolf2021!$E$9:$E$93-AG$58))*(AG$58-Fperm_SI_Woolf2021!$E$9:$E$93)/10))),Fperm_SI_Woolf2021!$D$9:$D$93)*AG$57+INTERCEPT(Fperm_SI_Woolf2021!$F$9:$F$93*EXP(-Fperm_SI_Woolf2021!$I$9:$I$93*$C104*IF(AG$58=Fperm_SI_Woolf2021!$E$9:$E$93,1,EXP(LN((1.1*(Fperm_SI_Woolf2021!$E$9:$E$93-AG$58)-63.1579*EXP(-0.19*Fperm_SI_Woolf2021!$E$9:$E$93)+63.1579*EXP(-0.19*AG$58))/(Fperm_SI_Woolf2021!$E$9:$E$93-AG$58))*(AG$58-Fperm_SI_Woolf2021!$E$9:$E$93)/10))) + Fperm_SI_Woolf2021!$G$9:$G$93*EXP(-Fperm_SI_Woolf2021!$J$9:$J$93*$C104*IF(AG$58=Fperm_SI_Woolf2021!$E$9:$E$93,1,EXP(LN((1.1*(Fperm_SI_Woolf2021!$E$9:$E$93-AG$58)-63.1579*EXP(-0.19*Fperm_SI_Woolf2021!$E$9:$E$93)+63.1579*EXP(-0.19*AG$58))/(Fperm_SI_Woolf2021!$E$9:$E$93-AG$58))*(AG$58-Fperm_SI_Woolf2021!$E$9:$E$93)/10))) + Fperm_SI_Woolf2021!$H$9:$H$93*EXP(-Fperm_SI_Woolf2021!$K$9:$K$93*$C104*IF(AG$58=Fperm_SI_Woolf2021!$E$9:$E$93,1,EXP(LN((1.1*(Fperm_SI_Woolf2021!$E$9:$E$93-AG$58)-63.1579*EXP(-0.19*Fperm_SI_Woolf2021!$E$9:$E$93)+63.1579*EXP(-0.19*AG$58))/(Fperm_SI_Woolf2021!$E$9:$E$93-AG$58))*(AG$58-Fperm_SI_Woolf2021!$E$9:$E$93)/10))),Fperm_SI_Woolf2021!$D$9:$D$93))</f>
        <v>0.32475418707320458</v>
      </c>
      <c r="AH104" s="51" cm="1">
        <f t="array" ref="AH104">MIN(1,SLOPE(Fperm_SI_Woolf2021!$F$9:$F$93*EXP(-Fperm_SI_Woolf2021!$I$9:$I$93*$C104*IF(AH$58=Fperm_SI_Woolf2021!$E$9:$E$93,1,EXP(LN((1.1*(Fperm_SI_Woolf2021!$E$9:$E$93-AH$58)-63.1579*EXP(-0.19*Fperm_SI_Woolf2021!$E$9:$E$93)+63.1579*EXP(-0.19*AH$58))/(Fperm_SI_Woolf2021!$E$9:$E$93-AH$58))*(AH$58-Fperm_SI_Woolf2021!$E$9:$E$93)/10))) + Fperm_SI_Woolf2021!$G$9:$G$93*EXP(-Fperm_SI_Woolf2021!$J$9:$J$93*$C104*IF(AH$58=Fperm_SI_Woolf2021!$E$9:$E$93,1,EXP(LN((1.1*(Fperm_SI_Woolf2021!$E$9:$E$93-AH$58)-63.1579*EXP(-0.19*Fperm_SI_Woolf2021!$E$9:$E$93)+63.1579*EXP(-0.19*AH$58))/(Fperm_SI_Woolf2021!$E$9:$E$93-AH$58))*(AH$58-Fperm_SI_Woolf2021!$E$9:$E$93)/10))) + Fperm_SI_Woolf2021!$H$9:$H$93*EXP(-Fperm_SI_Woolf2021!$K$9:$K$93*$C104*IF(AH$58=Fperm_SI_Woolf2021!$E$9:$E$93,1,EXP(LN((1.1*(Fperm_SI_Woolf2021!$E$9:$E$93-AH$58)-63.1579*EXP(-0.19*Fperm_SI_Woolf2021!$E$9:$E$93)+63.1579*EXP(-0.19*AH$58))/(Fperm_SI_Woolf2021!$E$9:$E$93-AH$58))*(AH$58-Fperm_SI_Woolf2021!$E$9:$E$93)/10))),Fperm_SI_Woolf2021!$D$9:$D$93)*AH$57+INTERCEPT(Fperm_SI_Woolf2021!$F$9:$F$93*EXP(-Fperm_SI_Woolf2021!$I$9:$I$93*$C104*IF(AH$58=Fperm_SI_Woolf2021!$E$9:$E$93,1,EXP(LN((1.1*(Fperm_SI_Woolf2021!$E$9:$E$93-AH$58)-63.1579*EXP(-0.19*Fperm_SI_Woolf2021!$E$9:$E$93)+63.1579*EXP(-0.19*AH$58))/(Fperm_SI_Woolf2021!$E$9:$E$93-AH$58))*(AH$58-Fperm_SI_Woolf2021!$E$9:$E$93)/10))) + Fperm_SI_Woolf2021!$G$9:$G$93*EXP(-Fperm_SI_Woolf2021!$J$9:$J$93*$C104*IF(AH$58=Fperm_SI_Woolf2021!$E$9:$E$93,1,EXP(LN((1.1*(Fperm_SI_Woolf2021!$E$9:$E$93-AH$58)-63.1579*EXP(-0.19*Fperm_SI_Woolf2021!$E$9:$E$93)+63.1579*EXP(-0.19*AH$58))/(Fperm_SI_Woolf2021!$E$9:$E$93-AH$58))*(AH$58-Fperm_SI_Woolf2021!$E$9:$E$93)/10))) + Fperm_SI_Woolf2021!$H$9:$H$93*EXP(-Fperm_SI_Woolf2021!$K$9:$K$93*$C104*IF(AH$58=Fperm_SI_Woolf2021!$E$9:$E$93,1,EXP(LN((1.1*(Fperm_SI_Woolf2021!$E$9:$E$93-AH$58)-63.1579*EXP(-0.19*Fperm_SI_Woolf2021!$E$9:$E$93)+63.1579*EXP(-0.19*AH$58))/(Fperm_SI_Woolf2021!$E$9:$E$93-AH$58))*(AH$58-Fperm_SI_Woolf2021!$E$9:$E$93)/10))),Fperm_SI_Woolf2021!$D$9:$D$93))</f>
        <v>0.59576560162962433</v>
      </c>
      <c r="AI104" s="51" cm="1">
        <f t="array" ref="AI104">MIN(1,SLOPE(Fperm_SI_Woolf2021!$F$9:$F$93*EXP(-Fperm_SI_Woolf2021!$I$9:$I$93*$C104*IF(AI$58=Fperm_SI_Woolf2021!$E$9:$E$93,1,EXP(LN((1.1*(Fperm_SI_Woolf2021!$E$9:$E$93-AI$58)-63.1579*EXP(-0.19*Fperm_SI_Woolf2021!$E$9:$E$93)+63.1579*EXP(-0.19*AI$58))/(Fperm_SI_Woolf2021!$E$9:$E$93-AI$58))*(AI$58-Fperm_SI_Woolf2021!$E$9:$E$93)/10))) + Fperm_SI_Woolf2021!$G$9:$G$93*EXP(-Fperm_SI_Woolf2021!$J$9:$J$93*$C104*IF(AI$58=Fperm_SI_Woolf2021!$E$9:$E$93,1,EXP(LN((1.1*(Fperm_SI_Woolf2021!$E$9:$E$93-AI$58)-63.1579*EXP(-0.19*Fperm_SI_Woolf2021!$E$9:$E$93)+63.1579*EXP(-0.19*AI$58))/(Fperm_SI_Woolf2021!$E$9:$E$93-AI$58))*(AI$58-Fperm_SI_Woolf2021!$E$9:$E$93)/10))) + Fperm_SI_Woolf2021!$H$9:$H$93*EXP(-Fperm_SI_Woolf2021!$K$9:$K$93*$C104*IF(AI$58=Fperm_SI_Woolf2021!$E$9:$E$93,1,EXP(LN((1.1*(Fperm_SI_Woolf2021!$E$9:$E$93-AI$58)-63.1579*EXP(-0.19*Fperm_SI_Woolf2021!$E$9:$E$93)+63.1579*EXP(-0.19*AI$58))/(Fperm_SI_Woolf2021!$E$9:$E$93-AI$58))*(AI$58-Fperm_SI_Woolf2021!$E$9:$E$93)/10))),Fperm_SI_Woolf2021!$D$9:$D$93)*AI$57+INTERCEPT(Fperm_SI_Woolf2021!$F$9:$F$93*EXP(-Fperm_SI_Woolf2021!$I$9:$I$93*$C104*IF(AI$58=Fperm_SI_Woolf2021!$E$9:$E$93,1,EXP(LN((1.1*(Fperm_SI_Woolf2021!$E$9:$E$93-AI$58)-63.1579*EXP(-0.19*Fperm_SI_Woolf2021!$E$9:$E$93)+63.1579*EXP(-0.19*AI$58))/(Fperm_SI_Woolf2021!$E$9:$E$93-AI$58))*(AI$58-Fperm_SI_Woolf2021!$E$9:$E$93)/10))) + Fperm_SI_Woolf2021!$G$9:$G$93*EXP(-Fperm_SI_Woolf2021!$J$9:$J$93*$C104*IF(AI$58=Fperm_SI_Woolf2021!$E$9:$E$93,1,EXP(LN((1.1*(Fperm_SI_Woolf2021!$E$9:$E$93-AI$58)-63.1579*EXP(-0.19*Fperm_SI_Woolf2021!$E$9:$E$93)+63.1579*EXP(-0.19*AI$58))/(Fperm_SI_Woolf2021!$E$9:$E$93-AI$58))*(AI$58-Fperm_SI_Woolf2021!$E$9:$E$93)/10))) + Fperm_SI_Woolf2021!$H$9:$H$93*EXP(-Fperm_SI_Woolf2021!$K$9:$K$93*$C104*IF(AI$58=Fperm_SI_Woolf2021!$E$9:$E$93,1,EXP(LN((1.1*(Fperm_SI_Woolf2021!$E$9:$E$93-AI$58)-63.1579*EXP(-0.19*Fperm_SI_Woolf2021!$E$9:$E$93)+63.1579*EXP(-0.19*AI$58))/(Fperm_SI_Woolf2021!$E$9:$E$93-AI$58))*(AI$58-Fperm_SI_Woolf2021!$E$9:$E$93)/10))),Fperm_SI_Woolf2021!$D$9:$D$93))</f>
        <v>0.56929112689852002</v>
      </c>
      <c r="AJ104" s="51" cm="1">
        <f t="array" ref="AJ104">MIN(1,SLOPE(Fperm_SI_Woolf2021!$F$9:$F$93*EXP(-Fperm_SI_Woolf2021!$I$9:$I$93*$C104*IF(AJ$58=Fperm_SI_Woolf2021!$E$9:$E$93,1,EXP(LN((1.1*(Fperm_SI_Woolf2021!$E$9:$E$93-AJ$58)-63.1579*EXP(-0.19*Fperm_SI_Woolf2021!$E$9:$E$93)+63.1579*EXP(-0.19*AJ$58))/(Fperm_SI_Woolf2021!$E$9:$E$93-AJ$58))*(AJ$58-Fperm_SI_Woolf2021!$E$9:$E$93)/10))) + Fperm_SI_Woolf2021!$G$9:$G$93*EXP(-Fperm_SI_Woolf2021!$J$9:$J$93*$C104*IF(AJ$58=Fperm_SI_Woolf2021!$E$9:$E$93,1,EXP(LN((1.1*(Fperm_SI_Woolf2021!$E$9:$E$93-AJ$58)-63.1579*EXP(-0.19*Fperm_SI_Woolf2021!$E$9:$E$93)+63.1579*EXP(-0.19*AJ$58))/(Fperm_SI_Woolf2021!$E$9:$E$93-AJ$58))*(AJ$58-Fperm_SI_Woolf2021!$E$9:$E$93)/10))) + Fperm_SI_Woolf2021!$H$9:$H$93*EXP(-Fperm_SI_Woolf2021!$K$9:$K$93*$C104*IF(AJ$58=Fperm_SI_Woolf2021!$E$9:$E$93,1,EXP(LN((1.1*(Fperm_SI_Woolf2021!$E$9:$E$93-AJ$58)-63.1579*EXP(-0.19*Fperm_SI_Woolf2021!$E$9:$E$93)+63.1579*EXP(-0.19*AJ$58))/(Fperm_SI_Woolf2021!$E$9:$E$93-AJ$58))*(AJ$58-Fperm_SI_Woolf2021!$E$9:$E$93)/10))),Fperm_SI_Woolf2021!$D$9:$D$93)*AJ$57+INTERCEPT(Fperm_SI_Woolf2021!$F$9:$F$93*EXP(-Fperm_SI_Woolf2021!$I$9:$I$93*$C104*IF(AJ$58=Fperm_SI_Woolf2021!$E$9:$E$93,1,EXP(LN((1.1*(Fperm_SI_Woolf2021!$E$9:$E$93-AJ$58)-63.1579*EXP(-0.19*Fperm_SI_Woolf2021!$E$9:$E$93)+63.1579*EXP(-0.19*AJ$58))/(Fperm_SI_Woolf2021!$E$9:$E$93-AJ$58))*(AJ$58-Fperm_SI_Woolf2021!$E$9:$E$93)/10))) + Fperm_SI_Woolf2021!$G$9:$G$93*EXP(-Fperm_SI_Woolf2021!$J$9:$J$93*$C104*IF(AJ$58=Fperm_SI_Woolf2021!$E$9:$E$93,1,EXP(LN((1.1*(Fperm_SI_Woolf2021!$E$9:$E$93-AJ$58)-63.1579*EXP(-0.19*Fperm_SI_Woolf2021!$E$9:$E$93)+63.1579*EXP(-0.19*AJ$58))/(Fperm_SI_Woolf2021!$E$9:$E$93-AJ$58))*(AJ$58-Fperm_SI_Woolf2021!$E$9:$E$93)/10))) + Fperm_SI_Woolf2021!$H$9:$H$93*EXP(-Fperm_SI_Woolf2021!$K$9:$K$93*$C104*IF(AJ$58=Fperm_SI_Woolf2021!$E$9:$E$93,1,EXP(LN((1.1*(Fperm_SI_Woolf2021!$E$9:$E$93-AJ$58)-63.1579*EXP(-0.19*Fperm_SI_Woolf2021!$E$9:$E$93)+63.1579*EXP(-0.19*AJ$58))/(Fperm_SI_Woolf2021!$E$9:$E$93-AJ$58))*(AJ$58-Fperm_SI_Woolf2021!$E$9:$E$93)/10))),Fperm_SI_Woolf2021!$D$9:$D$93))</f>
        <v>0.54281665216741581</v>
      </c>
      <c r="AK104" s="51" cm="1">
        <f t="array" ref="AK104">MIN(1,SLOPE(Fperm_SI_Woolf2021!$F$9:$F$93*EXP(-Fperm_SI_Woolf2021!$I$9:$I$93*$C104*IF(AK$58=Fperm_SI_Woolf2021!$E$9:$E$93,1,EXP(LN((1.1*(Fperm_SI_Woolf2021!$E$9:$E$93-AK$58)-63.1579*EXP(-0.19*Fperm_SI_Woolf2021!$E$9:$E$93)+63.1579*EXP(-0.19*AK$58))/(Fperm_SI_Woolf2021!$E$9:$E$93-AK$58))*(AK$58-Fperm_SI_Woolf2021!$E$9:$E$93)/10))) + Fperm_SI_Woolf2021!$G$9:$G$93*EXP(-Fperm_SI_Woolf2021!$J$9:$J$93*$C104*IF(AK$58=Fperm_SI_Woolf2021!$E$9:$E$93,1,EXP(LN((1.1*(Fperm_SI_Woolf2021!$E$9:$E$93-AK$58)-63.1579*EXP(-0.19*Fperm_SI_Woolf2021!$E$9:$E$93)+63.1579*EXP(-0.19*AK$58))/(Fperm_SI_Woolf2021!$E$9:$E$93-AK$58))*(AK$58-Fperm_SI_Woolf2021!$E$9:$E$93)/10))) + Fperm_SI_Woolf2021!$H$9:$H$93*EXP(-Fperm_SI_Woolf2021!$K$9:$K$93*$C104*IF(AK$58=Fperm_SI_Woolf2021!$E$9:$E$93,1,EXP(LN((1.1*(Fperm_SI_Woolf2021!$E$9:$E$93-AK$58)-63.1579*EXP(-0.19*Fperm_SI_Woolf2021!$E$9:$E$93)+63.1579*EXP(-0.19*AK$58))/(Fperm_SI_Woolf2021!$E$9:$E$93-AK$58))*(AK$58-Fperm_SI_Woolf2021!$E$9:$E$93)/10))),Fperm_SI_Woolf2021!$D$9:$D$93)*AK$57+INTERCEPT(Fperm_SI_Woolf2021!$F$9:$F$93*EXP(-Fperm_SI_Woolf2021!$I$9:$I$93*$C104*IF(AK$58=Fperm_SI_Woolf2021!$E$9:$E$93,1,EXP(LN((1.1*(Fperm_SI_Woolf2021!$E$9:$E$93-AK$58)-63.1579*EXP(-0.19*Fperm_SI_Woolf2021!$E$9:$E$93)+63.1579*EXP(-0.19*AK$58))/(Fperm_SI_Woolf2021!$E$9:$E$93-AK$58))*(AK$58-Fperm_SI_Woolf2021!$E$9:$E$93)/10))) + Fperm_SI_Woolf2021!$G$9:$G$93*EXP(-Fperm_SI_Woolf2021!$J$9:$J$93*$C104*IF(AK$58=Fperm_SI_Woolf2021!$E$9:$E$93,1,EXP(LN((1.1*(Fperm_SI_Woolf2021!$E$9:$E$93-AK$58)-63.1579*EXP(-0.19*Fperm_SI_Woolf2021!$E$9:$E$93)+63.1579*EXP(-0.19*AK$58))/(Fperm_SI_Woolf2021!$E$9:$E$93-AK$58))*(AK$58-Fperm_SI_Woolf2021!$E$9:$E$93)/10))) + Fperm_SI_Woolf2021!$H$9:$H$93*EXP(-Fperm_SI_Woolf2021!$K$9:$K$93*$C104*IF(AK$58=Fperm_SI_Woolf2021!$E$9:$E$93,1,EXP(LN((1.1*(Fperm_SI_Woolf2021!$E$9:$E$93-AK$58)-63.1579*EXP(-0.19*Fperm_SI_Woolf2021!$E$9:$E$93)+63.1579*EXP(-0.19*AK$58))/(Fperm_SI_Woolf2021!$E$9:$E$93-AK$58))*(AK$58-Fperm_SI_Woolf2021!$E$9:$E$93)/10))),Fperm_SI_Woolf2021!$D$9:$D$93))</f>
        <v>0.51634217743631161</v>
      </c>
      <c r="AL104" s="51" cm="1">
        <f t="array" ref="AL104">MIN(1,SLOPE(Fperm_SI_Woolf2021!$F$9:$F$93*EXP(-Fperm_SI_Woolf2021!$I$9:$I$93*$C104*IF(AL$58=Fperm_SI_Woolf2021!$E$9:$E$93,1,EXP(LN((1.1*(Fperm_SI_Woolf2021!$E$9:$E$93-AL$58)-63.1579*EXP(-0.19*Fperm_SI_Woolf2021!$E$9:$E$93)+63.1579*EXP(-0.19*AL$58))/(Fperm_SI_Woolf2021!$E$9:$E$93-AL$58))*(AL$58-Fperm_SI_Woolf2021!$E$9:$E$93)/10))) + Fperm_SI_Woolf2021!$G$9:$G$93*EXP(-Fperm_SI_Woolf2021!$J$9:$J$93*$C104*IF(AL$58=Fperm_SI_Woolf2021!$E$9:$E$93,1,EXP(LN((1.1*(Fperm_SI_Woolf2021!$E$9:$E$93-AL$58)-63.1579*EXP(-0.19*Fperm_SI_Woolf2021!$E$9:$E$93)+63.1579*EXP(-0.19*AL$58))/(Fperm_SI_Woolf2021!$E$9:$E$93-AL$58))*(AL$58-Fperm_SI_Woolf2021!$E$9:$E$93)/10))) + Fperm_SI_Woolf2021!$H$9:$H$93*EXP(-Fperm_SI_Woolf2021!$K$9:$K$93*$C104*IF(AL$58=Fperm_SI_Woolf2021!$E$9:$E$93,1,EXP(LN((1.1*(Fperm_SI_Woolf2021!$E$9:$E$93-AL$58)-63.1579*EXP(-0.19*Fperm_SI_Woolf2021!$E$9:$E$93)+63.1579*EXP(-0.19*AL$58))/(Fperm_SI_Woolf2021!$E$9:$E$93-AL$58))*(AL$58-Fperm_SI_Woolf2021!$E$9:$E$93)/10))),Fperm_SI_Woolf2021!$D$9:$D$93)*AL$57+INTERCEPT(Fperm_SI_Woolf2021!$F$9:$F$93*EXP(-Fperm_SI_Woolf2021!$I$9:$I$93*$C104*IF(AL$58=Fperm_SI_Woolf2021!$E$9:$E$93,1,EXP(LN((1.1*(Fperm_SI_Woolf2021!$E$9:$E$93-AL$58)-63.1579*EXP(-0.19*Fperm_SI_Woolf2021!$E$9:$E$93)+63.1579*EXP(-0.19*AL$58))/(Fperm_SI_Woolf2021!$E$9:$E$93-AL$58))*(AL$58-Fperm_SI_Woolf2021!$E$9:$E$93)/10))) + Fperm_SI_Woolf2021!$G$9:$G$93*EXP(-Fperm_SI_Woolf2021!$J$9:$J$93*$C104*IF(AL$58=Fperm_SI_Woolf2021!$E$9:$E$93,1,EXP(LN((1.1*(Fperm_SI_Woolf2021!$E$9:$E$93-AL$58)-63.1579*EXP(-0.19*Fperm_SI_Woolf2021!$E$9:$E$93)+63.1579*EXP(-0.19*AL$58))/(Fperm_SI_Woolf2021!$E$9:$E$93-AL$58))*(AL$58-Fperm_SI_Woolf2021!$E$9:$E$93)/10))) + Fperm_SI_Woolf2021!$H$9:$H$93*EXP(-Fperm_SI_Woolf2021!$K$9:$K$93*$C104*IF(AL$58=Fperm_SI_Woolf2021!$E$9:$E$93,1,EXP(LN((1.1*(Fperm_SI_Woolf2021!$E$9:$E$93-AL$58)-63.1579*EXP(-0.19*Fperm_SI_Woolf2021!$E$9:$E$93)+63.1579*EXP(-0.19*AL$58))/(Fperm_SI_Woolf2021!$E$9:$E$93-AL$58))*(AL$58-Fperm_SI_Woolf2021!$E$9:$E$93)/10))),Fperm_SI_Woolf2021!$D$9:$D$93))</f>
        <v>0.48986770270520735</v>
      </c>
      <c r="AM104" s="51" cm="1">
        <f t="array" ref="AM104">MIN(1,SLOPE(Fperm_SI_Woolf2021!$F$9:$F$93*EXP(-Fperm_SI_Woolf2021!$I$9:$I$93*$C104*IF(AM$58=Fperm_SI_Woolf2021!$E$9:$E$93,1,EXP(LN((1.1*(Fperm_SI_Woolf2021!$E$9:$E$93-AM$58)-63.1579*EXP(-0.19*Fperm_SI_Woolf2021!$E$9:$E$93)+63.1579*EXP(-0.19*AM$58))/(Fperm_SI_Woolf2021!$E$9:$E$93-AM$58))*(AM$58-Fperm_SI_Woolf2021!$E$9:$E$93)/10))) + Fperm_SI_Woolf2021!$G$9:$G$93*EXP(-Fperm_SI_Woolf2021!$J$9:$J$93*$C104*IF(AM$58=Fperm_SI_Woolf2021!$E$9:$E$93,1,EXP(LN((1.1*(Fperm_SI_Woolf2021!$E$9:$E$93-AM$58)-63.1579*EXP(-0.19*Fperm_SI_Woolf2021!$E$9:$E$93)+63.1579*EXP(-0.19*AM$58))/(Fperm_SI_Woolf2021!$E$9:$E$93-AM$58))*(AM$58-Fperm_SI_Woolf2021!$E$9:$E$93)/10))) + Fperm_SI_Woolf2021!$H$9:$H$93*EXP(-Fperm_SI_Woolf2021!$K$9:$K$93*$C104*IF(AM$58=Fperm_SI_Woolf2021!$E$9:$E$93,1,EXP(LN((1.1*(Fperm_SI_Woolf2021!$E$9:$E$93-AM$58)-63.1579*EXP(-0.19*Fperm_SI_Woolf2021!$E$9:$E$93)+63.1579*EXP(-0.19*AM$58))/(Fperm_SI_Woolf2021!$E$9:$E$93-AM$58))*(AM$58-Fperm_SI_Woolf2021!$E$9:$E$93)/10))),Fperm_SI_Woolf2021!$D$9:$D$93)*AM$57+INTERCEPT(Fperm_SI_Woolf2021!$F$9:$F$93*EXP(-Fperm_SI_Woolf2021!$I$9:$I$93*$C104*IF(AM$58=Fperm_SI_Woolf2021!$E$9:$E$93,1,EXP(LN((1.1*(Fperm_SI_Woolf2021!$E$9:$E$93-AM$58)-63.1579*EXP(-0.19*Fperm_SI_Woolf2021!$E$9:$E$93)+63.1579*EXP(-0.19*AM$58))/(Fperm_SI_Woolf2021!$E$9:$E$93-AM$58))*(AM$58-Fperm_SI_Woolf2021!$E$9:$E$93)/10))) + Fperm_SI_Woolf2021!$G$9:$G$93*EXP(-Fperm_SI_Woolf2021!$J$9:$J$93*$C104*IF(AM$58=Fperm_SI_Woolf2021!$E$9:$E$93,1,EXP(LN((1.1*(Fperm_SI_Woolf2021!$E$9:$E$93-AM$58)-63.1579*EXP(-0.19*Fperm_SI_Woolf2021!$E$9:$E$93)+63.1579*EXP(-0.19*AM$58))/(Fperm_SI_Woolf2021!$E$9:$E$93-AM$58))*(AM$58-Fperm_SI_Woolf2021!$E$9:$E$93)/10))) + Fperm_SI_Woolf2021!$H$9:$H$93*EXP(-Fperm_SI_Woolf2021!$K$9:$K$93*$C104*IF(AM$58=Fperm_SI_Woolf2021!$E$9:$E$93,1,EXP(LN((1.1*(Fperm_SI_Woolf2021!$E$9:$E$93-AM$58)-63.1579*EXP(-0.19*Fperm_SI_Woolf2021!$E$9:$E$93)+63.1579*EXP(-0.19*AM$58))/(Fperm_SI_Woolf2021!$E$9:$E$93-AM$58))*(AM$58-Fperm_SI_Woolf2021!$E$9:$E$93)/10))),Fperm_SI_Woolf2021!$D$9:$D$93))</f>
        <v>0.46339322797410309</v>
      </c>
      <c r="AN104" s="51" cm="1">
        <f t="array" ref="AN104">MIN(1,SLOPE(Fperm_SI_Woolf2021!$F$9:$F$93*EXP(-Fperm_SI_Woolf2021!$I$9:$I$93*$C104*IF(AN$58=Fperm_SI_Woolf2021!$E$9:$E$93,1,EXP(LN((1.1*(Fperm_SI_Woolf2021!$E$9:$E$93-AN$58)-63.1579*EXP(-0.19*Fperm_SI_Woolf2021!$E$9:$E$93)+63.1579*EXP(-0.19*AN$58))/(Fperm_SI_Woolf2021!$E$9:$E$93-AN$58))*(AN$58-Fperm_SI_Woolf2021!$E$9:$E$93)/10))) + Fperm_SI_Woolf2021!$G$9:$G$93*EXP(-Fperm_SI_Woolf2021!$J$9:$J$93*$C104*IF(AN$58=Fperm_SI_Woolf2021!$E$9:$E$93,1,EXP(LN((1.1*(Fperm_SI_Woolf2021!$E$9:$E$93-AN$58)-63.1579*EXP(-0.19*Fperm_SI_Woolf2021!$E$9:$E$93)+63.1579*EXP(-0.19*AN$58))/(Fperm_SI_Woolf2021!$E$9:$E$93-AN$58))*(AN$58-Fperm_SI_Woolf2021!$E$9:$E$93)/10))) + Fperm_SI_Woolf2021!$H$9:$H$93*EXP(-Fperm_SI_Woolf2021!$K$9:$K$93*$C104*IF(AN$58=Fperm_SI_Woolf2021!$E$9:$E$93,1,EXP(LN((1.1*(Fperm_SI_Woolf2021!$E$9:$E$93-AN$58)-63.1579*EXP(-0.19*Fperm_SI_Woolf2021!$E$9:$E$93)+63.1579*EXP(-0.19*AN$58))/(Fperm_SI_Woolf2021!$E$9:$E$93-AN$58))*(AN$58-Fperm_SI_Woolf2021!$E$9:$E$93)/10))),Fperm_SI_Woolf2021!$D$9:$D$93)*AN$57+INTERCEPT(Fperm_SI_Woolf2021!$F$9:$F$93*EXP(-Fperm_SI_Woolf2021!$I$9:$I$93*$C104*IF(AN$58=Fperm_SI_Woolf2021!$E$9:$E$93,1,EXP(LN((1.1*(Fperm_SI_Woolf2021!$E$9:$E$93-AN$58)-63.1579*EXP(-0.19*Fperm_SI_Woolf2021!$E$9:$E$93)+63.1579*EXP(-0.19*AN$58))/(Fperm_SI_Woolf2021!$E$9:$E$93-AN$58))*(AN$58-Fperm_SI_Woolf2021!$E$9:$E$93)/10))) + Fperm_SI_Woolf2021!$G$9:$G$93*EXP(-Fperm_SI_Woolf2021!$J$9:$J$93*$C104*IF(AN$58=Fperm_SI_Woolf2021!$E$9:$E$93,1,EXP(LN((1.1*(Fperm_SI_Woolf2021!$E$9:$E$93-AN$58)-63.1579*EXP(-0.19*Fperm_SI_Woolf2021!$E$9:$E$93)+63.1579*EXP(-0.19*AN$58))/(Fperm_SI_Woolf2021!$E$9:$E$93-AN$58))*(AN$58-Fperm_SI_Woolf2021!$E$9:$E$93)/10))) + Fperm_SI_Woolf2021!$H$9:$H$93*EXP(-Fperm_SI_Woolf2021!$K$9:$K$93*$C104*IF(AN$58=Fperm_SI_Woolf2021!$E$9:$E$93,1,EXP(LN((1.1*(Fperm_SI_Woolf2021!$E$9:$E$93-AN$58)-63.1579*EXP(-0.19*Fperm_SI_Woolf2021!$E$9:$E$93)+63.1579*EXP(-0.19*AN$58))/(Fperm_SI_Woolf2021!$E$9:$E$93-AN$58))*(AN$58-Fperm_SI_Woolf2021!$E$9:$E$93)/10))),Fperm_SI_Woolf2021!$D$9:$D$93))</f>
        <v>0.43691875324299889</v>
      </c>
      <c r="AO104" s="51" cm="1">
        <f t="array" ref="AO104">MIN(1,SLOPE(Fperm_SI_Woolf2021!$F$9:$F$93*EXP(-Fperm_SI_Woolf2021!$I$9:$I$93*$C104*IF(AO$58=Fperm_SI_Woolf2021!$E$9:$E$93,1,EXP(LN((1.1*(Fperm_SI_Woolf2021!$E$9:$E$93-AO$58)-63.1579*EXP(-0.19*Fperm_SI_Woolf2021!$E$9:$E$93)+63.1579*EXP(-0.19*AO$58))/(Fperm_SI_Woolf2021!$E$9:$E$93-AO$58))*(AO$58-Fperm_SI_Woolf2021!$E$9:$E$93)/10))) + Fperm_SI_Woolf2021!$G$9:$G$93*EXP(-Fperm_SI_Woolf2021!$J$9:$J$93*$C104*IF(AO$58=Fperm_SI_Woolf2021!$E$9:$E$93,1,EXP(LN((1.1*(Fperm_SI_Woolf2021!$E$9:$E$93-AO$58)-63.1579*EXP(-0.19*Fperm_SI_Woolf2021!$E$9:$E$93)+63.1579*EXP(-0.19*AO$58))/(Fperm_SI_Woolf2021!$E$9:$E$93-AO$58))*(AO$58-Fperm_SI_Woolf2021!$E$9:$E$93)/10))) + Fperm_SI_Woolf2021!$H$9:$H$93*EXP(-Fperm_SI_Woolf2021!$K$9:$K$93*$C104*IF(AO$58=Fperm_SI_Woolf2021!$E$9:$E$93,1,EXP(LN((1.1*(Fperm_SI_Woolf2021!$E$9:$E$93-AO$58)-63.1579*EXP(-0.19*Fperm_SI_Woolf2021!$E$9:$E$93)+63.1579*EXP(-0.19*AO$58))/(Fperm_SI_Woolf2021!$E$9:$E$93-AO$58))*(AO$58-Fperm_SI_Woolf2021!$E$9:$E$93)/10))),Fperm_SI_Woolf2021!$D$9:$D$93)*AO$57+INTERCEPT(Fperm_SI_Woolf2021!$F$9:$F$93*EXP(-Fperm_SI_Woolf2021!$I$9:$I$93*$C104*IF(AO$58=Fperm_SI_Woolf2021!$E$9:$E$93,1,EXP(LN((1.1*(Fperm_SI_Woolf2021!$E$9:$E$93-AO$58)-63.1579*EXP(-0.19*Fperm_SI_Woolf2021!$E$9:$E$93)+63.1579*EXP(-0.19*AO$58))/(Fperm_SI_Woolf2021!$E$9:$E$93-AO$58))*(AO$58-Fperm_SI_Woolf2021!$E$9:$E$93)/10))) + Fperm_SI_Woolf2021!$G$9:$G$93*EXP(-Fperm_SI_Woolf2021!$J$9:$J$93*$C104*IF(AO$58=Fperm_SI_Woolf2021!$E$9:$E$93,1,EXP(LN((1.1*(Fperm_SI_Woolf2021!$E$9:$E$93-AO$58)-63.1579*EXP(-0.19*Fperm_SI_Woolf2021!$E$9:$E$93)+63.1579*EXP(-0.19*AO$58))/(Fperm_SI_Woolf2021!$E$9:$E$93-AO$58))*(AO$58-Fperm_SI_Woolf2021!$E$9:$E$93)/10))) + Fperm_SI_Woolf2021!$H$9:$H$93*EXP(-Fperm_SI_Woolf2021!$K$9:$K$93*$C104*IF(AO$58=Fperm_SI_Woolf2021!$E$9:$E$93,1,EXP(LN((1.1*(Fperm_SI_Woolf2021!$E$9:$E$93-AO$58)-63.1579*EXP(-0.19*Fperm_SI_Woolf2021!$E$9:$E$93)+63.1579*EXP(-0.19*AO$58))/(Fperm_SI_Woolf2021!$E$9:$E$93-AO$58))*(AO$58-Fperm_SI_Woolf2021!$E$9:$E$93)/10))),Fperm_SI_Woolf2021!$D$9:$D$93))</f>
        <v>0.41044427851189469</v>
      </c>
      <c r="AP104" s="51" cm="1">
        <f t="array" ref="AP104">MIN(1,SLOPE(Fperm_SI_Woolf2021!$F$9:$F$93*EXP(-Fperm_SI_Woolf2021!$I$9:$I$93*$C104*IF(AP$58=Fperm_SI_Woolf2021!$E$9:$E$93,1,EXP(LN((1.1*(Fperm_SI_Woolf2021!$E$9:$E$93-AP$58)-63.1579*EXP(-0.19*Fperm_SI_Woolf2021!$E$9:$E$93)+63.1579*EXP(-0.19*AP$58))/(Fperm_SI_Woolf2021!$E$9:$E$93-AP$58))*(AP$58-Fperm_SI_Woolf2021!$E$9:$E$93)/10))) + Fperm_SI_Woolf2021!$G$9:$G$93*EXP(-Fperm_SI_Woolf2021!$J$9:$J$93*$C104*IF(AP$58=Fperm_SI_Woolf2021!$E$9:$E$93,1,EXP(LN((1.1*(Fperm_SI_Woolf2021!$E$9:$E$93-AP$58)-63.1579*EXP(-0.19*Fperm_SI_Woolf2021!$E$9:$E$93)+63.1579*EXP(-0.19*AP$58))/(Fperm_SI_Woolf2021!$E$9:$E$93-AP$58))*(AP$58-Fperm_SI_Woolf2021!$E$9:$E$93)/10))) + Fperm_SI_Woolf2021!$H$9:$H$93*EXP(-Fperm_SI_Woolf2021!$K$9:$K$93*$C104*IF(AP$58=Fperm_SI_Woolf2021!$E$9:$E$93,1,EXP(LN((1.1*(Fperm_SI_Woolf2021!$E$9:$E$93-AP$58)-63.1579*EXP(-0.19*Fperm_SI_Woolf2021!$E$9:$E$93)+63.1579*EXP(-0.19*AP$58))/(Fperm_SI_Woolf2021!$E$9:$E$93-AP$58))*(AP$58-Fperm_SI_Woolf2021!$E$9:$E$93)/10))),Fperm_SI_Woolf2021!$D$9:$D$93)*AP$57+INTERCEPT(Fperm_SI_Woolf2021!$F$9:$F$93*EXP(-Fperm_SI_Woolf2021!$I$9:$I$93*$C104*IF(AP$58=Fperm_SI_Woolf2021!$E$9:$E$93,1,EXP(LN((1.1*(Fperm_SI_Woolf2021!$E$9:$E$93-AP$58)-63.1579*EXP(-0.19*Fperm_SI_Woolf2021!$E$9:$E$93)+63.1579*EXP(-0.19*AP$58))/(Fperm_SI_Woolf2021!$E$9:$E$93-AP$58))*(AP$58-Fperm_SI_Woolf2021!$E$9:$E$93)/10))) + Fperm_SI_Woolf2021!$G$9:$G$93*EXP(-Fperm_SI_Woolf2021!$J$9:$J$93*$C104*IF(AP$58=Fperm_SI_Woolf2021!$E$9:$E$93,1,EXP(LN((1.1*(Fperm_SI_Woolf2021!$E$9:$E$93-AP$58)-63.1579*EXP(-0.19*Fperm_SI_Woolf2021!$E$9:$E$93)+63.1579*EXP(-0.19*AP$58))/(Fperm_SI_Woolf2021!$E$9:$E$93-AP$58))*(AP$58-Fperm_SI_Woolf2021!$E$9:$E$93)/10))) + Fperm_SI_Woolf2021!$H$9:$H$93*EXP(-Fperm_SI_Woolf2021!$K$9:$K$93*$C104*IF(AP$58=Fperm_SI_Woolf2021!$E$9:$E$93,1,EXP(LN((1.1*(Fperm_SI_Woolf2021!$E$9:$E$93-AP$58)-63.1579*EXP(-0.19*Fperm_SI_Woolf2021!$E$9:$E$93)+63.1579*EXP(-0.19*AP$58))/(Fperm_SI_Woolf2021!$E$9:$E$93-AP$58))*(AP$58-Fperm_SI_Woolf2021!$E$9:$E$93)/10))),Fperm_SI_Woolf2021!$D$9:$D$93))</f>
        <v>0.38396980378079043</v>
      </c>
      <c r="AQ104" s="51" cm="1">
        <f t="array" ref="AQ104">MIN(1,SLOPE(Fperm_SI_Woolf2021!$F$9:$F$93*EXP(-Fperm_SI_Woolf2021!$I$9:$I$93*$C104*IF(AQ$58=Fperm_SI_Woolf2021!$E$9:$E$93,1,EXP(LN((1.1*(Fperm_SI_Woolf2021!$E$9:$E$93-AQ$58)-63.1579*EXP(-0.19*Fperm_SI_Woolf2021!$E$9:$E$93)+63.1579*EXP(-0.19*AQ$58))/(Fperm_SI_Woolf2021!$E$9:$E$93-AQ$58))*(AQ$58-Fperm_SI_Woolf2021!$E$9:$E$93)/10))) + Fperm_SI_Woolf2021!$G$9:$G$93*EXP(-Fperm_SI_Woolf2021!$J$9:$J$93*$C104*IF(AQ$58=Fperm_SI_Woolf2021!$E$9:$E$93,1,EXP(LN((1.1*(Fperm_SI_Woolf2021!$E$9:$E$93-AQ$58)-63.1579*EXP(-0.19*Fperm_SI_Woolf2021!$E$9:$E$93)+63.1579*EXP(-0.19*AQ$58))/(Fperm_SI_Woolf2021!$E$9:$E$93-AQ$58))*(AQ$58-Fperm_SI_Woolf2021!$E$9:$E$93)/10))) + Fperm_SI_Woolf2021!$H$9:$H$93*EXP(-Fperm_SI_Woolf2021!$K$9:$K$93*$C104*IF(AQ$58=Fperm_SI_Woolf2021!$E$9:$E$93,1,EXP(LN((1.1*(Fperm_SI_Woolf2021!$E$9:$E$93-AQ$58)-63.1579*EXP(-0.19*Fperm_SI_Woolf2021!$E$9:$E$93)+63.1579*EXP(-0.19*AQ$58))/(Fperm_SI_Woolf2021!$E$9:$E$93-AQ$58))*(AQ$58-Fperm_SI_Woolf2021!$E$9:$E$93)/10))),Fperm_SI_Woolf2021!$D$9:$D$93)*AQ$57+INTERCEPT(Fperm_SI_Woolf2021!$F$9:$F$93*EXP(-Fperm_SI_Woolf2021!$I$9:$I$93*$C104*IF(AQ$58=Fperm_SI_Woolf2021!$E$9:$E$93,1,EXP(LN((1.1*(Fperm_SI_Woolf2021!$E$9:$E$93-AQ$58)-63.1579*EXP(-0.19*Fperm_SI_Woolf2021!$E$9:$E$93)+63.1579*EXP(-0.19*AQ$58))/(Fperm_SI_Woolf2021!$E$9:$E$93-AQ$58))*(AQ$58-Fperm_SI_Woolf2021!$E$9:$E$93)/10))) + Fperm_SI_Woolf2021!$G$9:$G$93*EXP(-Fperm_SI_Woolf2021!$J$9:$J$93*$C104*IF(AQ$58=Fperm_SI_Woolf2021!$E$9:$E$93,1,EXP(LN((1.1*(Fperm_SI_Woolf2021!$E$9:$E$93-AQ$58)-63.1579*EXP(-0.19*Fperm_SI_Woolf2021!$E$9:$E$93)+63.1579*EXP(-0.19*AQ$58))/(Fperm_SI_Woolf2021!$E$9:$E$93-AQ$58))*(AQ$58-Fperm_SI_Woolf2021!$E$9:$E$93)/10))) + Fperm_SI_Woolf2021!$H$9:$H$93*EXP(-Fperm_SI_Woolf2021!$K$9:$K$93*$C104*IF(AQ$58=Fperm_SI_Woolf2021!$E$9:$E$93,1,EXP(LN((1.1*(Fperm_SI_Woolf2021!$E$9:$E$93-AQ$58)-63.1579*EXP(-0.19*Fperm_SI_Woolf2021!$E$9:$E$93)+63.1579*EXP(-0.19*AQ$58))/(Fperm_SI_Woolf2021!$E$9:$E$93-AQ$58))*(AQ$58-Fperm_SI_Woolf2021!$E$9:$E$93)/10))),Fperm_SI_Woolf2021!$D$9:$D$93))</f>
        <v>0.35749532904968623</v>
      </c>
      <c r="AR104" s="51" cm="1">
        <f t="array" ref="AR104">MIN(1,SLOPE(Fperm_SI_Woolf2021!$F$9:$F$93*EXP(-Fperm_SI_Woolf2021!$I$9:$I$93*$C104*IF(AR$58=Fperm_SI_Woolf2021!$E$9:$E$93,1,EXP(LN((1.1*(Fperm_SI_Woolf2021!$E$9:$E$93-AR$58)-63.1579*EXP(-0.19*Fperm_SI_Woolf2021!$E$9:$E$93)+63.1579*EXP(-0.19*AR$58))/(Fperm_SI_Woolf2021!$E$9:$E$93-AR$58))*(AR$58-Fperm_SI_Woolf2021!$E$9:$E$93)/10))) + Fperm_SI_Woolf2021!$G$9:$G$93*EXP(-Fperm_SI_Woolf2021!$J$9:$J$93*$C104*IF(AR$58=Fperm_SI_Woolf2021!$E$9:$E$93,1,EXP(LN((1.1*(Fperm_SI_Woolf2021!$E$9:$E$93-AR$58)-63.1579*EXP(-0.19*Fperm_SI_Woolf2021!$E$9:$E$93)+63.1579*EXP(-0.19*AR$58))/(Fperm_SI_Woolf2021!$E$9:$E$93-AR$58))*(AR$58-Fperm_SI_Woolf2021!$E$9:$E$93)/10))) + Fperm_SI_Woolf2021!$H$9:$H$93*EXP(-Fperm_SI_Woolf2021!$K$9:$K$93*$C104*IF(AR$58=Fperm_SI_Woolf2021!$E$9:$E$93,1,EXP(LN((1.1*(Fperm_SI_Woolf2021!$E$9:$E$93-AR$58)-63.1579*EXP(-0.19*Fperm_SI_Woolf2021!$E$9:$E$93)+63.1579*EXP(-0.19*AR$58))/(Fperm_SI_Woolf2021!$E$9:$E$93-AR$58))*(AR$58-Fperm_SI_Woolf2021!$E$9:$E$93)/10))),Fperm_SI_Woolf2021!$D$9:$D$93)*AR$57+INTERCEPT(Fperm_SI_Woolf2021!$F$9:$F$93*EXP(-Fperm_SI_Woolf2021!$I$9:$I$93*$C104*IF(AR$58=Fperm_SI_Woolf2021!$E$9:$E$93,1,EXP(LN((1.1*(Fperm_SI_Woolf2021!$E$9:$E$93-AR$58)-63.1579*EXP(-0.19*Fperm_SI_Woolf2021!$E$9:$E$93)+63.1579*EXP(-0.19*AR$58))/(Fperm_SI_Woolf2021!$E$9:$E$93-AR$58))*(AR$58-Fperm_SI_Woolf2021!$E$9:$E$93)/10))) + Fperm_SI_Woolf2021!$G$9:$G$93*EXP(-Fperm_SI_Woolf2021!$J$9:$J$93*$C104*IF(AR$58=Fperm_SI_Woolf2021!$E$9:$E$93,1,EXP(LN((1.1*(Fperm_SI_Woolf2021!$E$9:$E$93-AR$58)-63.1579*EXP(-0.19*Fperm_SI_Woolf2021!$E$9:$E$93)+63.1579*EXP(-0.19*AR$58))/(Fperm_SI_Woolf2021!$E$9:$E$93-AR$58))*(AR$58-Fperm_SI_Woolf2021!$E$9:$E$93)/10))) + Fperm_SI_Woolf2021!$H$9:$H$93*EXP(-Fperm_SI_Woolf2021!$K$9:$K$93*$C104*IF(AR$58=Fperm_SI_Woolf2021!$E$9:$E$93,1,EXP(LN((1.1*(Fperm_SI_Woolf2021!$E$9:$E$93-AR$58)-63.1579*EXP(-0.19*Fperm_SI_Woolf2021!$E$9:$E$93)+63.1579*EXP(-0.19*AR$58))/(Fperm_SI_Woolf2021!$E$9:$E$93-AR$58))*(AR$58-Fperm_SI_Woolf2021!$E$9:$E$93)/10))),Fperm_SI_Woolf2021!$D$9:$D$93))</f>
        <v>0.33102085431858197</v>
      </c>
      <c r="AS104" s="51" cm="1">
        <f t="array" ref="AS104">MIN(1,SLOPE(Fperm_SI_Woolf2021!$F$9:$F$93*EXP(-Fperm_SI_Woolf2021!$I$9:$I$93*$C104*IF(AS$58=Fperm_SI_Woolf2021!$E$9:$E$93,1,EXP(LN((1.1*(Fperm_SI_Woolf2021!$E$9:$E$93-AS$58)-63.1579*EXP(-0.19*Fperm_SI_Woolf2021!$E$9:$E$93)+63.1579*EXP(-0.19*AS$58))/(Fperm_SI_Woolf2021!$E$9:$E$93-AS$58))*(AS$58-Fperm_SI_Woolf2021!$E$9:$E$93)/10))) + Fperm_SI_Woolf2021!$G$9:$G$93*EXP(-Fperm_SI_Woolf2021!$J$9:$J$93*$C104*IF(AS$58=Fperm_SI_Woolf2021!$E$9:$E$93,1,EXP(LN((1.1*(Fperm_SI_Woolf2021!$E$9:$E$93-AS$58)-63.1579*EXP(-0.19*Fperm_SI_Woolf2021!$E$9:$E$93)+63.1579*EXP(-0.19*AS$58))/(Fperm_SI_Woolf2021!$E$9:$E$93-AS$58))*(AS$58-Fperm_SI_Woolf2021!$E$9:$E$93)/10))) + Fperm_SI_Woolf2021!$H$9:$H$93*EXP(-Fperm_SI_Woolf2021!$K$9:$K$93*$C104*IF(AS$58=Fperm_SI_Woolf2021!$E$9:$E$93,1,EXP(LN((1.1*(Fperm_SI_Woolf2021!$E$9:$E$93-AS$58)-63.1579*EXP(-0.19*Fperm_SI_Woolf2021!$E$9:$E$93)+63.1579*EXP(-0.19*AS$58))/(Fperm_SI_Woolf2021!$E$9:$E$93-AS$58))*(AS$58-Fperm_SI_Woolf2021!$E$9:$E$93)/10))),Fperm_SI_Woolf2021!$D$9:$D$93)*AS$57+INTERCEPT(Fperm_SI_Woolf2021!$F$9:$F$93*EXP(-Fperm_SI_Woolf2021!$I$9:$I$93*$C104*IF(AS$58=Fperm_SI_Woolf2021!$E$9:$E$93,1,EXP(LN((1.1*(Fperm_SI_Woolf2021!$E$9:$E$93-AS$58)-63.1579*EXP(-0.19*Fperm_SI_Woolf2021!$E$9:$E$93)+63.1579*EXP(-0.19*AS$58))/(Fperm_SI_Woolf2021!$E$9:$E$93-AS$58))*(AS$58-Fperm_SI_Woolf2021!$E$9:$E$93)/10))) + Fperm_SI_Woolf2021!$G$9:$G$93*EXP(-Fperm_SI_Woolf2021!$J$9:$J$93*$C104*IF(AS$58=Fperm_SI_Woolf2021!$E$9:$E$93,1,EXP(LN((1.1*(Fperm_SI_Woolf2021!$E$9:$E$93-AS$58)-63.1579*EXP(-0.19*Fperm_SI_Woolf2021!$E$9:$E$93)+63.1579*EXP(-0.19*AS$58))/(Fperm_SI_Woolf2021!$E$9:$E$93-AS$58))*(AS$58-Fperm_SI_Woolf2021!$E$9:$E$93)/10))) + Fperm_SI_Woolf2021!$H$9:$H$93*EXP(-Fperm_SI_Woolf2021!$K$9:$K$93*$C104*IF(AS$58=Fperm_SI_Woolf2021!$E$9:$E$93,1,EXP(LN((1.1*(Fperm_SI_Woolf2021!$E$9:$E$93-AS$58)-63.1579*EXP(-0.19*Fperm_SI_Woolf2021!$E$9:$E$93)+63.1579*EXP(-0.19*AS$58))/(Fperm_SI_Woolf2021!$E$9:$E$93-AS$58))*(AS$58-Fperm_SI_Woolf2021!$E$9:$E$93)/10))),Fperm_SI_Woolf2021!$D$9:$D$93))</f>
        <v>0.30454637958747771</v>
      </c>
      <c r="AT104" s="51" cm="1">
        <f t="array" ref="AT104">MIN(1,SLOPE(Fperm_SI_Woolf2021!$F$9:$F$93*EXP(-Fperm_SI_Woolf2021!$I$9:$I$93*$C104*IF(AT$58=Fperm_SI_Woolf2021!$E$9:$E$93,1,EXP(LN((1.1*(Fperm_SI_Woolf2021!$E$9:$E$93-AT$58)-63.1579*EXP(-0.19*Fperm_SI_Woolf2021!$E$9:$E$93)+63.1579*EXP(-0.19*AT$58))/(Fperm_SI_Woolf2021!$E$9:$E$93-AT$58))*(AT$58-Fperm_SI_Woolf2021!$E$9:$E$93)/10))) + Fperm_SI_Woolf2021!$G$9:$G$93*EXP(-Fperm_SI_Woolf2021!$J$9:$J$93*$C104*IF(AT$58=Fperm_SI_Woolf2021!$E$9:$E$93,1,EXP(LN((1.1*(Fperm_SI_Woolf2021!$E$9:$E$93-AT$58)-63.1579*EXP(-0.19*Fperm_SI_Woolf2021!$E$9:$E$93)+63.1579*EXP(-0.19*AT$58))/(Fperm_SI_Woolf2021!$E$9:$E$93-AT$58))*(AT$58-Fperm_SI_Woolf2021!$E$9:$E$93)/10))) + Fperm_SI_Woolf2021!$H$9:$H$93*EXP(-Fperm_SI_Woolf2021!$K$9:$K$93*$C104*IF(AT$58=Fperm_SI_Woolf2021!$E$9:$E$93,1,EXP(LN((1.1*(Fperm_SI_Woolf2021!$E$9:$E$93-AT$58)-63.1579*EXP(-0.19*Fperm_SI_Woolf2021!$E$9:$E$93)+63.1579*EXP(-0.19*AT$58))/(Fperm_SI_Woolf2021!$E$9:$E$93-AT$58))*(AT$58-Fperm_SI_Woolf2021!$E$9:$E$93)/10))),Fperm_SI_Woolf2021!$D$9:$D$93)*AT$57+INTERCEPT(Fperm_SI_Woolf2021!$F$9:$F$93*EXP(-Fperm_SI_Woolf2021!$I$9:$I$93*$C104*IF(AT$58=Fperm_SI_Woolf2021!$E$9:$E$93,1,EXP(LN((1.1*(Fperm_SI_Woolf2021!$E$9:$E$93-AT$58)-63.1579*EXP(-0.19*Fperm_SI_Woolf2021!$E$9:$E$93)+63.1579*EXP(-0.19*AT$58))/(Fperm_SI_Woolf2021!$E$9:$E$93-AT$58))*(AT$58-Fperm_SI_Woolf2021!$E$9:$E$93)/10))) + Fperm_SI_Woolf2021!$G$9:$G$93*EXP(-Fperm_SI_Woolf2021!$J$9:$J$93*$C104*IF(AT$58=Fperm_SI_Woolf2021!$E$9:$E$93,1,EXP(LN((1.1*(Fperm_SI_Woolf2021!$E$9:$E$93-AT$58)-63.1579*EXP(-0.19*Fperm_SI_Woolf2021!$E$9:$E$93)+63.1579*EXP(-0.19*AT$58))/(Fperm_SI_Woolf2021!$E$9:$E$93-AT$58))*(AT$58-Fperm_SI_Woolf2021!$E$9:$E$93)/10))) + Fperm_SI_Woolf2021!$H$9:$H$93*EXP(-Fperm_SI_Woolf2021!$K$9:$K$93*$C104*IF(AT$58=Fperm_SI_Woolf2021!$E$9:$E$93,1,EXP(LN((1.1*(Fperm_SI_Woolf2021!$E$9:$E$93-AT$58)-63.1579*EXP(-0.19*Fperm_SI_Woolf2021!$E$9:$E$93)+63.1579*EXP(-0.19*AT$58))/(Fperm_SI_Woolf2021!$E$9:$E$93-AT$58))*(AT$58-Fperm_SI_Woolf2021!$E$9:$E$93)/10))),Fperm_SI_Woolf2021!$D$9:$D$93))</f>
        <v>0.27807190485637345</v>
      </c>
      <c r="AU104" s="51" cm="1">
        <f t="array" ref="AU104">MIN(1,SLOPE(Fperm_SI_Woolf2021!$F$9:$F$93*EXP(-Fperm_SI_Woolf2021!$I$9:$I$93*$C104*IF(AU$58=Fperm_SI_Woolf2021!$E$9:$E$93,1,EXP(LN((1.1*(Fperm_SI_Woolf2021!$E$9:$E$93-AU$58)-63.1579*EXP(-0.19*Fperm_SI_Woolf2021!$E$9:$E$93)+63.1579*EXP(-0.19*AU$58))/(Fperm_SI_Woolf2021!$E$9:$E$93-AU$58))*(AU$58-Fperm_SI_Woolf2021!$E$9:$E$93)/10))) + Fperm_SI_Woolf2021!$G$9:$G$93*EXP(-Fperm_SI_Woolf2021!$J$9:$J$93*$C104*IF(AU$58=Fperm_SI_Woolf2021!$E$9:$E$93,1,EXP(LN((1.1*(Fperm_SI_Woolf2021!$E$9:$E$93-AU$58)-63.1579*EXP(-0.19*Fperm_SI_Woolf2021!$E$9:$E$93)+63.1579*EXP(-0.19*AU$58))/(Fperm_SI_Woolf2021!$E$9:$E$93-AU$58))*(AU$58-Fperm_SI_Woolf2021!$E$9:$E$93)/10))) + Fperm_SI_Woolf2021!$H$9:$H$93*EXP(-Fperm_SI_Woolf2021!$K$9:$K$93*$C104*IF(AU$58=Fperm_SI_Woolf2021!$E$9:$E$93,1,EXP(LN((1.1*(Fperm_SI_Woolf2021!$E$9:$E$93-AU$58)-63.1579*EXP(-0.19*Fperm_SI_Woolf2021!$E$9:$E$93)+63.1579*EXP(-0.19*AU$58))/(Fperm_SI_Woolf2021!$E$9:$E$93-AU$58))*(AU$58-Fperm_SI_Woolf2021!$E$9:$E$93)/10))),Fperm_SI_Woolf2021!$D$9:$D$93)*AU$57+INTERCEPT(Fperm_SI_Woolf2021!$F$9:$F$93*EXP(-Fperm_SI_Woolf2021!$I$9:$I$93*$C104*IF(AU$58=Fperm_SI_Woolf2021!$E$9:$E$93,1,EXP(LN((1.1*(Fperm_SI_Woolf2021!$E$9:$E$93-AU$58)-63.1579*EXP(-0.19*Fperm_SI_Woolf2021!$E$9:$E$93)+63.1579*EXP(-0.19*AU$58))/(Fperm_SI_Woolf2021!$E$9:$E$93-AU$58))*(AU$58-Fperm_SI_Woolf2021!$E$9:$E$93)/10))) + Fperm_SI_Woolf2021!$G$9:$G$93*EXP(-Fperm_SI_Woolf2021!$J$9:$J$93*$C104*IF(AU$58=Fperm_SI_Woolf2021!$E$9:$E$93,1,EXP(LN((1.1*(Fperm_SI_Woolf2021!$E$9:$E$93-AU$58)-63.1579*EXP(-0.19*Fperm_SI_Woolf2021!$E$9:$E$93)+63.1579*EXP(-0.19*AU$58))/(Fperm_SI_Woolf2021!$E$9:$E$93-AU$58))*(AU$58-Fperm_SI_Woolf2021!$E$9:$E$93)/10))) + Fperm_SI_Woolf2021!$H$9:$H$93*EXP(-Fperm_SI_Woolf2021!$K$9:$K$93*$C104*IF(AU$58=Fperm_SI_Woolf2021!$E$9:$E$93,1,EXP(LN((1.1*(Fperm_SI_Woolf2021!$E$9:$E$93-AU$58)-63.1579*EXP(-0.19*Fperm_SI_Woolf2021!$E$9:$E$93)+63.1579*EXP(-0.19*AU$58))/(Fperm_SI_Woolf2021!$E$9:$E$93-AU$58))*(AU$58-Fperm_SI_Woolf2021!$E$9:$E$93)/10))),Fperm_SI_Woolf2021!$D$9:$D$93))</f>
        <v>0.25159743012526919</v>
      </c>
      <c r="AV104" s="51" cm="1">
        <f t="array" ref="AV104">MIN(1,SLOPE(Fperm_SI_Woolf2021!$F$9:$F$93*EXP(-Fperm_SI_Woolf2021!$I$9:$I$93*$C104*IF(AV$58=Fperm_SI_Woolf2021!$E$9:$E$93,1,EXP(LN((1.1*(Fperm_SI_Woolf2021!$E$9:$E$93-AV$58)-63.1579*EXP(-0.19*Fperm_SI_Woolf2021!$E$9:$E$93)+63.1579*EXP(-0.19*AV$58))/(Fperm_SI_Woolf2021!$E$9:$E$93-AV$58))*(AV$58-Fperm_SI_Woolf2021!$E$9:$E$93)/10))) + Fperm_SI_Woolf2021!$G$9:$G$93*EXP(-Fperm_SI_Woolf2021!$J$9:$J$93*$C104*IF(AV$58=Fperm_SI_Woolf2021!$E$9:$E$93,1,EXP(LN((1.1*(Fperm_SI_Woolf2021!$E$9:$E$93-AV$58)-63.1579*EXP(-0.19*Fperm_SI_Woolf2021!$E$9:$E$93)+63.1579*EXP(-0.19*AV$58))/(Fperm_SI_Woolf2021!$E$9:$E$93-AV$58))*(AV$58-Fperm_SI_Woolf2021!$E$9:$E$93)/10))) + Fperm_SI_Woolf2021!$H$9:$H$93*EXP(-Fperm_SI_Woolf2021!$K$9:$K$93*$C104*IF(AV$58=Fperm_SI_Woolf2021!$E$9:$E$93,1,EXP(LN((1.1*(Fperm_SI_Woolf2021!$E$9:$E$93-AV$58)-63.1579*EXP(-0.19*Fperm_SI_Woolf2021!$E$9:$E$93)+63.1579*EXP(-0.19*AV$58))/(Fperm_SI_Woolf2021!$E$9:$E$93-AV$58))*(AV$58-Fperm_SI_Woolf2021!$E$9:$E$93)/10))),Fperm_SI_Woolf2021!$D$9:$D$93)*AV$57+INTERCEPT(Fperm_SI_Woolf2021!$F$9:$F$93*EXP(-Fperm_SI_Woolf2021!$I$9:$I$93*$C104*IF(AV$58=Fperm_SI_Woolf2021!$E$9:$E$93,1,EXP(LN((1.1*(Fperm_SI_Woolf2021!$E$9:$E$93-AV$58)-63.1579*EXP(-0.19*Fperm_SI_Woolf2021!$E$9:$E$93)+63.1579*EXP(-0.19*AV$58))/(Fperm_SI_Woolf2021!$E$9:$E$93-AV$58))*(AV$58-Fperm_SI_Woolf2021!$E$9:$E$93)/10))) + Fperm_SI_Woolf2021!$G$9:$G$93*EXP(-Fperm_SI_Woolf2021!$J$9:$J$93*$C104*IF(AV$58=Fperm_SI_Woolf2021!$E$9:$E$93,1,EXP(LN((1.1*(Fperm_SI_Woolf2021!$E$9:$E$93-AV$58)-63.1579*EXP(-0.19*Fperm_SI_Woolf2021!$E$9:$E$93)+63.1579*EXP(-0.19*AV$58))/(Fperm_SI_Woolf2021!$E$9:$E$93-AV$58))*(AV$58-Fperm_SI_Woolf2021!$E$9:$E$93)/10))) + Fperm_SI_Woolf2021!$H$9:$H$93*EXP(-Fperm_SI_Woolf2021!$K$9:$K$93*$C104*IF(AV$58=Fperm_SI_Woolf2021!$E$9:$E$93,1,EXP(LN((1.1*(Fperm_SI_Woolf2021!$E$9:$E$93-AV$58)-63.1579*EXP(-0.19*Fperm_SI_Woolf2021!$E$9:$E$93)+63.1579*EXP(-0.19*AV$58))/(Fperm_SI_Woolf2021!$E$9:$E$93-AV$58))*(AV$58-Fperm_SI_Woolf2021!$E$9:$E$93)/10))),Fperm_SI_Woolf2021!$D$9:$D$93))</f>
        <v>0.22512295539416494</v>
      </c>
      <c r="AW104" s="51" cm="1">
        <f t="array" ref="AW104">MIN(1,SLOPE(Fperm_SI_Woolf2021!$F$9:$F$93*EXP(-Fperm_SI_Woolf2021!$I$9:$I$93*$C104*IF(AW$58=Fperm_SI_Woolf2021!$E$9:$E$93,1,EXP(LN((1.1*(Fperm_SI_Woolf2021!$E$9:$E$93-AW$58)-63.1579*EXP(-0.19*Fperm_SI_Woolf2021!$E$9:$E$93)+63.1579*EXP(-0.19*AW$58))/(Fperm_SI_Woolf2021!$E$9:$E$93-AW$58))*(AW$58-Fperm_SI_Woolf2021!$E$9:$E$93)/10))) + Fperm_SI_Woolf2021!$G$9:$G$93*EXP(-Fperm_SI_Woolf2021!$J$9:$J$93*$C104*IF(AW$58=Fperm_SI_Woolf2021!$E$9:$E$93,1,EXP(LN((1.1*(Fperm_SI_Woolf2021!$E$9:$E$93-AW$58)-63.1579*EXP(-0.19*Fperm_SI_Woolf2021!$E$9:$E$93)+63.1579*EXP(-0.19*AW$58))/(Fperm_SI_Woolf2021!$E$9:$E$93-AW$58))*(AW$58-Fperm_SI_Woolf2021!$E$9:$E$93)/10))) + Fperm_SI_Woolf2021!$H$9:$H$93*EXP(-Fperm_SI_Woolf2021!$K$9:$K$93*$C104*IF(AW$58=Fperm_SI_Woolf2021!$E$9:$E$93,1,EXP(LN((1.1*(Fperm_SI_Woolf2021!$E$9:$E$93-AW$58)-63.1579*EXP(-0.19*Fperm_SI_Woolf2021!$E$9:$E$93)+63.1579*EXP(-0.19*AW$58))/(Fperm_SI_Woolf2021!$E$9:$E$93-AW$58))*(AW$58-Fperm_SI_Woolf2021!$E$9:$E$93)/10))),Fperm_SI_Woolf2021!$D$9:$D$93)*AW$57+INTERCEPT(Fperm_SI_Woolf2021!$F$9:$F$93*EXP(-Fperm_SI_Woolf2021!$I$9:$I$93*$C104*IF(AW$58=Fperm_SI_Woolf2021!$E$9:$E$93,1,EXP(LN((1.1*(Fperm_SI_Woolf2021!$E$9:$E$93-AW$58)-63.1579*EXP(-0.19*Fperm_SI_Woolf2021!$E$9:$E$93)+63.1579*EXP(-0.19*AW$58))/(Fperm_SI_Woolf2021!$E$9:$E$93-AW$58))*(AW$58-Fperm_SI_Woolf2021!$E$9:$E$93)/10))) + Fperm_SI_Woolf2021!$G$9:$G$93*EXP(-Fperm_SI_Woolf2021!$J$9:$J$93*$C104*IF(AW$58=Fperm_SI_Woolf2021!$E$9:$E$93,1,EXP(LN((1.1*(Fperm_SI_Woolf2021!$E$9:$E$93-AW$58)-63.1579*EXP(-0.19*Fperm_SI_Woolf2021!$E$9:$E$93)+63.1579*EXP(-0.19*AW$58))/(Fperm_SI_Woolf2021!$E$9:$E$93-AW$58))*(AW$58-Fperm_SI_Woolf2021!$E$9:$E$93)/10))) + Fperm_SI_Woolf2021!$H$9:$H$93*EXP(-Fperm_SI_Woolf2021!$K$9:$K$93*$C104*IF(AW$58=Fperm_SI_Woolf2021!$E$9:$E$93,1,EXP(LN((1.1*(Fperm_SI_Woolf2021!$E$9:$E$93-AW$58)-63.1579*EXP(-0.19*Fperm_SI_Woolf2021!$E$9:$E$93)+63.1579*EXP(-0.19*AW$58))/(Fperm_SI_Woolf2021!$E$9:$E$93-AW$58))*(AW$58-Fperm_SI_Woolf2021!$E$9:$E$93)/10))),Fperm_SI_Woolf2021!$D$9:$D$93))</f>
        <v>0.50846078065877143</v>
      </c>
      <c r="AX104" s="51" cm="1">
        <f t="array" ref="AX104">MIN(1,SLOPE(Fperm_SI_Woolf2021!$F$9:$F$93*EXP(-Fperm_SI_Woolf2021!$I$9:$I$93*$C104*IF(AX$58=Fperm_SI_Woolf2021!$E$9:$E$93,1,EXP(LN((1.1*(Fperm_SI_Woolf2021!$E$9:$E$93-AX$58)-63.1579*EXP(-0.19*Fperm_SI_Woolf2021!$E$9:$E$93)+63.1579*EXP(-0.19*AX$58))/(Fperm_SI_Woolf2021!$E$9:$E$93-AX$58))*(AX$58-Fperm_SI_Woolf2021!$E$9:$E$93)/10))) + Fperm_SI_Woolf2021!$G$9:$G$93*EXP(-Fperm_SI_Woolf2021!$J$9:$J$93*$C104*IF(AX$58=Fperm_SI_Woolf2021!$E$9:$E$93,1,EXP(LN((1.1*(Fperm_SI_Woolf2021!$E$9:$E$93-AX$58)-63.1579*EXP(-0.19*Fperm_SI_Woolf2021!$E$9:$E$93)+63.1579*EXP(-0.19*AX$58))/(Fperm_SI_Woolf2021!$E$9:$E$93-AX$58))*(AX$58-Fperm_SI_Woolf2021!$E$9:$E$93)/10))) + Fperm_SI_Woolf2021!$H$9:$H$93*EXP(-Fperm_SI_Woolf2021!$K$9:$K$93*$C104*IF(AX$58=Fperm_SI_Woolf2021!$E$9:$E$93,1,EXP(LN((1.1*(Fperm_SI_Woolf2021!$E$9:$E$93-AX$58)-63.1579*EXP(-0.19*Fperm_SI_Woolf2021!$E$9:$E$93)+63.1579*EXP(-0.19*AX$58))/(Fperm_SI_Woolf2021!$E$9:$E$93-AX$58))*(AX$58-Fperm_SI_Woolf2021!$E$9:$E$93)/10))),Fperm_SI_Woolf2021!$D$9:$D$93)*AX$57+INTERCEPT(Fperm_SI_Woolf2021!$F$9:$F$93*EXP(-Fperm_SI_Woolf2021!$I$9:$I$93*$C104*IF(AX$58=Fperm_SI_Woolf2021!$E$9:$E$93,1,EXP(LN((1.1*(Fperm_SI_Woolf2021!$E$9:$E$93-AX$58)-63.1579*EXP(-0.19*Fperm_SI_Woolf2021!$E$9:$E$93)+63.1579*EXP(-0.19*AX$58))/(Fperm_SI_Woolf2021!$E$9:$E$93-AX$58))*(AX$58-Fperm_SI_Woolf2021!$E$9:$E$93)/10))) + Fperm_SI_Woolf2021!$G$9:$G$93*EXP(-Fperm_SI_Woolf2021!$J$9:$J$93*$C104*IF(AX$58=Fperm_SI_Woolf2021!$E$9:$E$93,1,EXP(LN((1.1*(Fperm_SI_Woolf2021!$E$9:$E$93-AX$58)-63.1579*EXP(-0.19*Fperm_SI_Woolf2021!$E$9:$E$93)+63.1579*EXP(-0.19*AX$58))/(Fperm_SI_Woolf2021!$E$9:$E$93-AX$58))*(AX$58-Fperm_SI_Woolf2021!$E$9:$E$93)/10))) + Fperm_SI_Woolf2021!$H$9:$H$93*EXP(-Fperm_SI_Woolf2021!$K$9:$K$93*$C104*IF(AX$58=Fperm_SI_Woolf2021!$E$9:$E$93,1,EXP(LN((1.1*(Fperm_SI_Woolf2021!$E$9:$E$93-AX$58)-63.1579*EXP(-0.19*Fperm_SI_Woolf2021!$E$9:$E$93)+63.1579*EXP(-0.19*AX$58))/(Fperm_SI_Woolf2021!$E$9:$E$93-AX$58))*(AX$58-Fperm_SI_Woolf2021!$E$9:$E$93)/10))),Fperm_SI_Woolf2021!$D$9:$D$93))</f>
        <v>0.48516135524310272</v>
      </c>
      <c r="AY104" s="51" cm="1">
        <f t="array" ref="AY104">MIN(1,SLOPE(Fperm_SI_Woolf2021!$F$9:$F$93*EXP(-Fperm_SI_Woolf2021!$I$9:$I$93*$C104*IF(AY$58=Fperm_SI_Woolf2021!$E$9:$E$93,1,EXP(LN((1.1*(Fperm_SI_Woolf2021!$E$9:$E$93-AY$58)-63.1579*EXP(-0.19*Fperm_SI_Woolf2021!$E$9:$E$93)+63.1579*EXP(-0.19*AY$58))/(Fperm_SI_Woolf2021!$E$9:$E$93-AY$58))*(AY$58-Fperm_SI_Woolf2021!$E$9:$E$93)/10))) + Fperm_SI_Woolf2021!$G$9:$G$93*EXP(-Fperm_SI_Woolf2021!$J$9:$J$93*$C104*IF(AY$58=Fperm_SI_Woolf2021!$E$9:$E$93,1,EXP(LN((1.1*(Fperm_SI_Woolf2021!$E$9:$E$93-AY$58)-63.1579*EXP(-0.19*Fperm_SI_Woolf2021!$E$9:$E$93)+63.1579*EXP(-0.19*AY$58))/(Fperm_SI_Woolf2021!$E$9:$E$93-AY$58))*(AY$58-Fperm_SI_Woolf2021!$E$9:$E$93)/10))) + Fperm_SI_Woolf2021!$H$9:$H$93*EXP(-Fperm_SI_Woolf2021!$K$9:$K$93*$C104*IF(AY$58=Fperm_SI_Woolf2021!$E$9:$E$93,1,EXP(LN((1.1*(Fperm_SI_Woolf2021!$E$9:$E$93-AY$58)-63.1579*EXP(-0.19*Fperm_SI_Woolf2021!$E$9:$E$93)+63.1579*EXP(-0.19*AY$58))/(Fperm_SI_Woolf2021!$E$9:$E$93-AY$58))*(AY$58-Fperm_SI_Woolf2021!$E$9:$E$93)/10))),Fperm_SI_Woolf2021!$D$9:$D$93)*AY$57+INTERCEPT(Fperm_SI_Woolf2021!$F$9:$F$93*EXP(-Fperm_SI_Woolf2021!$I$9:$I$93*$C104*IF(AY$58=Fperm_SI_Woolf2021!$E$9:$E$93,1,EXP(LN((1.1*(Fperm_SI_Woolf2021!$E$9:$E$93-AY$58)-63.1579*EXP(-0.19*Fperm_SI_Woolf2021!$E$9:$E$93)+63.1579*EXP(-0.19*AY$58))/(Fperm_SI_Woolf2021!$E$9:$E$93-AY$58))*(AY$58-Fperm_SI_Woolf2021!$E$9:$E$93)/10))) + Fperm_SI_Woolf2021!$G$9:$G$93*EXP(-Fperm_SI_Woolf2021!$J$9:$J$93*$C104*IF(AY$58=Fperm_SI_Woolf2021!$E$9:$E$93,1,EXP(LN((1.1*(Fperm_SI_Woolf2021!$E$9:$E$93-AY$58)-63.1579*EXP(-0.19*Fperm_SI_Woolf2021!$E$9:$E$93)+63.1579*EXP(-0.19*AY$58))/(Fperm_SI_Woolf2021!$E$9:$E$93-AY$58))*(AY$58-Fperm_SI_Woolf2021!$E$9:$E$93)/10))) + Fperm_SI_Woolf2021!$H$9:$H$93*EXP(-Fperm_SI_Woolf2021!$K$9:$K$93*$C104*IF(AY$58=Fperm_SI_Woolf2021!$E$9:$E$93,1,EXP(LN((1.1*(Fperm_SI_Woolf2021!$E$9:$E$93-AY$58)-63.1579*EXP(-0.19*Fperm_SI_Woolf2021!$E$9:$E$93)+63.1579*EXP(-0.19*AY$58))/(Fperm_SI_Woolf2021!$E$9:$E$93-AY$58))*(AY$58-Fperm_SI_Woolf2021!$E$9:$E$93)/10))),Fperm_SI_Woolf2021!$D$9:$D$93))</f>
        <v>0.46186192982743401</v>
      </c>
      <c r="AZ104" s="51" cm="1">
        <f t="array" ref="AZ104">MIN(1,SLOPE(Fperm_SI_Woolf2021!$F$9:$F$93*EXP(-Fperm_SI_Woolf2021!$I$9:$I$93*$C104*IF(AZ$58=Fperm_SI_Woolf2021!$E$9:$E$93,1,EXP(LN((1.1*(Fperm_SI_Woolf2021!$E$9:$E$93-AZ$58)-63.1579*EXP(-0.19*Fperm_SI_Woolf2021!$E$9:$E$93)+63.1579*EXP(-0.19*AZ$58))/(Fperm_SI_Woolf2021!$E$9:$E$93-AZ$58))*(AZ$58-Fperm_SI_Woolf2021!$E$9:$E$93)/10))) + Fperm_SI_Woolf2021!$G$9:$G$93*EXP(-Fperm_SI_Woolf2021!$J$9:$J$93*$C104*IF(AZ$58=Fperm_SI_Woolf2021!$E$9:$E$93,1,EXP(LN((1.1*(Fperm_SI_Woolf2021!$E$9:$E$93-AZ$58)-63.1579*EXP(-0.19*Fperm_SI_Woolf2021!$E$9:$E$93)+63.1579*EXP(-0.19*AZ$58))/(Fperm_SI_Woolf2021!$E$9:$E$93-AZ$58))*(AZ$58-Fperm_SI_Woolf2021!$E$9:$E$93)/10))) + Fperm_SI_Woolf2021!$H$9:$H$93*EXP(-Fperm_SI_Woolf2021!$K$9:$K$93*$C104*IF(AZ$58=Fperm_SI_Woolf2021!$E$9:$E$93,1,EXP(LN((1.1*(Fperm_SI_Woolf2021!$E$9:$E$93-AZ$58)-63.1579*EXP(-0.19*Fperm_SI_Woolf2021!$E$9:$E$93)+63.1579*EXP(-0.19*AZ$58))/(Fperm_SI_Woolf2021!$E$9:$E$93-AZ$58))*(AZ$58-Fperm_SI_Woolf2021!$E$9:$E$93)/10))),Fperm_SI_Woolf2021!$D$9:$D$93)*AZ$57+INTERCEPT(Fperm_SI_Woolf2021!$F$9:$F$93*EXP(-Fperm_SI_Woolf2021!$I$9:$I$93*$C104*IF(AZ$58=Fperm_SI_Woolf2021!$E$9:$E$93,1,EXP(LN((1.1*(Fperm_SI_Woolf2021!$E$9:$E$93-AZ$58)-63.1579*EXP(-0.19*Fperm_SI_Woolf2021!$E$9:$E$93)+63.1579*EXP(-0.19*AZ$58))/(Fperm_SI_Woolf2021!$E$9:$E$93-AZ$58))*(AZ$58-Fperm_SI_Woolf2021!$E$9:$E$93)/10))) + Fperm_SI_Woolf2021!$G$9:$G$93*EXP(-Fperm_SI_Woolf2021!$J$9:$J$93*$C104*IF(AZ$58=Fperm_SI_Woolf2021!$E$9:$E$93,1,EXP(LN((1.1*(Fperm_SI_Woolf2021!$E$9:$E$93-AZ$58)-63.1579*EXP(-0.19*Fperm_SI_Woolf2021!$E$9:$E$93)+63.1579*EXP(-0.19*AZ$58))/(Fperm_SI_Woolf2021!$E$9:$E$93-AZ$58))*(AZ$58-Fperm_SI_Woolf2021!$E$9:$E$93)/10))) + Fperm_SI_Woolf2021!$H$9:$H$93*EXP(-Fperm_SI_Woolf2021!$K$9:$K$93*$C104*IF(AZ$58=Fperm_SI_Woolf2021!$E$9:$E$93,1,EXP(LN((1.1*(Fperm_SI_Woolf2021!$E$9:$E$93-AZ$58)-63.1579*EXP(-0.19*Fperm_SI_Woolf2021!$E$9:$E$93)+63.1579*EXP(-0.19*AZ$58))/(Fperm_SI_Woolf2021!$E$9:$E$93-AZ$58))*(AZ$58-Fperm_SI_Woolf2021!$E$9:$E$93)/10))),Fperm_SI_Woolf2021!$D$9:$D$93))</f>
        <v>0.43856250441176525</v>
      </c>
      <c r="BA104" s="51" cm="1">
        <f t="array" ref="BA104">MIN(1,SLOPE(Fperm_SI_Woolf2021!$F$9:$F$93*EXP(-Fperm_SI_Woolf2021!$I$9:$I$93*$C104*IF(BA$58=Fperm_SI_Woolf2021!$E$9:$E$93,1,EXP(LN((1.1*(Fperm_SI_Woolf2021!$E$9:$E$93-BA$58)-63.1579*EXP(-0.19*Fperm_SI_Woolf2021!$E$9:$E$93)+63.1579*EXP(-0.19*BA$58))/(Fperm_SI_Woolf2021!$E$9:$E$93-BA$58))*(BA$58-Fperm_SI_Woolf2021!$E$9:$E$93)/10))) + Fperm_SI_Woolf2021!$G$9:$G$93*EXP(-Fperm_SI_Woolf2021!$J$9:$J$93*$C104*IF(BA$58=Fperm_SI_Woolf2021!$E$9:$E$93,1,EXP(LN((1.1*(Fperm_SI_Woolf2021!$E$9:$E$93-BA$58)-63.1579*EXP(-0.19*Fperm_SI_Woolf2021!$E$9:$E$93)+63.1579*EXP(-0.19*BA$58))/(Fperm_SI_Woolf2021!$E$9:$E$93-BA$58))*(BA$58-Fperm_SI_Woolf2021!$E$9:$E$93)/10))) + Fperm_SI_Woolf2021!$H$9:$H$93*EXP(-Fperm_SI_Woolf2021!$K$9:$K$93*$C104*IF(BA$58=Fperm_SI_Woolf2021!$E$9:$E$93,1,EXP(LN((1.1*(Fperm_SI_Woolf2021!$E$9:$E$93-BA$58)-63.1579*EXP(-0.19*Fperm_SI_Woolf2021!$E$9:$E$93)+63.1579*EXP(-0.19*BA$58))/(Fperm_SI_Woolf2021!$E$9:$E$93-BA$58))*(BA$58-Fperm_SI_Woolf2021!$E$9:$E$93)/10))),Fperm_SI_Woolf2021!$D$9:$D$93)*BA$57+INTERCEPT(Fperm_SI_Woolf2021!$F$9:$F$93*EXP(-Fperm_SI_Woolf2021!$I$9:$I$93*$C104*IF(BA$58=Fperm_SI_Woolf2021!$E$9:$E$93,1,EXP(LN((1.1*(Fperm_SI_Woolf2021!$E$9:$E$93-BA$58)-63.1579*EXP(-0.19*Fperm_SI_Woolf2021!$E$9:$E$93)+63.1579*EXP(-0.19*BA$58))/(Fperm_SI_Woolf2021!$E$9:$E$93-BA$58))*(BA$58-Fperm_SI_Woolf2021!$E$9:$E$93)/10))) + Fperm_SI_Woolf2021!$G$9:$G$93*EXP(-Fperm_SI_Woolf2021!$J$9:$J$93*$C104*IF(BA$58=Fperm_SI_Woolf2021!$E$9:$E$93,1,EXP(LN((1.1*(Fperm_SI_Woolf2021!$E$9:$E$93-BA$58)-63.1579*EXP(-0.19*Fperm_SI_Woolf2021!$E$9:$E$93)+63.1579*EXP(-0.19*BA$58))/(Fperm_SI_Woolf2021!$E$9:$E$93-BA$58))*(BA$58-Fperm_SI_Woolf2021!$E$9:$E$93)/10))) + Fperm_SI_Woolf2021!$H$9:$H$93*EXP(-Fperm_SI_Woolf2021!$K$9:$K$93*$C104*IF(BA$58=Fperm_SI_Woolf2021!$E$9:$E$93,1,EXP(LN((1.1*(Fperm_SI_Woolf2021!$E$9:$E$93-BA$58)-63.1579*EXP(-0.19*Fperm_SI_Woolf2021!$E$9:$E$93)+63.1579*EXP(-0.19*BA$58))/(Fperm_SI_Woolf2021!$E$9:$E$93-BA$58))*(BA$58-Fperm_SI_Woolf2021!$E$9:$E$93)/10))),Fperm_SI_Woolf2021!$D$9:$D$93))</f>
        <v>0.41526307899609655</v>
      </c>
      <c r="BB104" s="51" cm="1">
        <f t="array" ref="BB104">MIN(1,SLOPE(Fperm_SI_Woolf2021!$F$9:$F$93*EXP(-Fperm_SI_Woolf2021!$I$9:$I$93*$C104*IF(BB$58=Fperm_SI_Woolf2021!$E$9:$E$93,1,EXP(LN((1.1*(Fperm_SI_Woolf2021!$E$9:$E$93-BB$58)-63.1579*EXP(-0.19*Fperm_SI_Woolf2021!$E$9:$E$93)+63.1579*EXP(-0.19*BB$58))/(Fperm_SI_Woolf2021!$E$9:$E$93-BB$58))*(BB$58-Fperm_SI_Woolf2021!$E$9:$E$93)/10))) + Fperm_SI_Woolf2021!$G$9:$G$93*EXP(-Fperm_SI_Woolf2021!$J$9:$J$93*$C104*IF(BB$58=Fperm_SI_Woolf2021!$E$9:$E$93,1,EXP(LN((1.1*(Fperm_SI_Woolf2021!$E$9:$E$93-BB$58)-63.1579*EXP(-0.19*Fperm_SI_Woolf2021!$E$9:$E$93)+63.1579*EXP(-0.19*BB$58))/(Fperm_SI_Woolf2021!$E$9:$E$93-BB$58))*(BB$58-Fperm_SI_Woolf2021!$E$9:$E$93)/10))) + Fperm_SI_Woolf2021!$H$9:$H$93*EXP(-Fperm_SI_Woolf2021!$K$9:$K$93*$C104*IF(BB$58=Fperm_SI_Woolf2021!$E$9:$E$93,1,EXP(LN((1.1*(Fperm_SI_Woolf2021!$E$9:$E$93-BB$58)-63.1579*EXP(-0.19*Fperm_SI_Woolf2021!$E$9:$E$93)+63.1579*EXP(-0.19*BB$58))/(Fperm_SI_Woolf2021!$E$9:$E$93-BB$58))*(BB$58-Fperm_SI_Woolf2021!$E$9:$E$93)/10))),Fperm_SI_Woolf2021!$D$9:$D$93)*BB$57+INTERCEPT(Fperm_SI_Woolf2021!$F$9:$F$93*EXP(-Fperm_SI_Woolf2021!$I$9:$I$93*$C104*IF(BB$58=Fperm_SI_Woolf2021!$E$9:$E$93,1,EXP(LN((1.1*(Fperm_SI_Woolf2021!$E$9:$E$93-BB$58)-63.1579*EXP(-0.19*Fperm_SI_Woolf2021!$E$9:$E$93)+63.1579*EXP(-0.19*BB$58))/(Fperm_SI_Woolf2021!$E$9:$E$93-BB$58))*(BB$58-Fperm_SI_Woolf2021!$E$9:$E$93)/10))) + Fperm_SI_Woolf2021!$G$9:$G$93*EXP(-Fperm_SI_Woolf2021!$J$9:$J$93*$C104*IF(BB$58=Fperm_SI_Woolf2021!$E$9:$E$93,1,EXP(LN((1.1*(Fperm_SI_Woolf2021!$E$9:$E$93-BB$58)-63.1579*EXP(-0.19*Fperm_SI_Woolf2021!$E$9:$E$93)+63.1579*EXP(-0.19*BB$58))/(Fperm_SI_Woolf2021!$E$9:$E$93-BB$58))*(BB$58-Fperm_SI_Woolf2021!$E$9:$E$93)/10))) + Fperm_SI_Woolf2021!$H$9:$H$93*EXP(-Fperm_SI_Woolf2021!$K$9:$K$93*$C104*IF(BB$58=Fperm_SI_Woolf2021!$E$9:$E$93,1,EXP(LN((1.1*(Fperm_SI_Woolf2021!$E$9:$E$93-BB$58)-63.1579*EXP(-0.19*Fperm_SI_Woolf2021!$E$9:$E$93)+63.1579*EXP(-0.19*BB$58))/(Fperm_SI_Woolf2021!$E$9:$E$93-BB$58))*(BB$58-Fperm_SI_Woolf2021!$E$9:$E$93)/10))),Fperm_SI_Woolf2021!$D$9:$D$93))</f>
        <v>0.39196365358042784</v>
      </c>
      <c r="BC104" s="51" cm="1">
        <f t="array" ref="BC104">MIN(1,SLOPE(Fperm_SI_Woolf2021!$F$9:$F$93*EXP(-Fperm_SI_Woolf2021!$I$9:$I$93*$C104*IF(BC$58=Fperm_SI_Woolf2021!$E$9:$E$93,1,EXP(LN((1.1*(Fperm_SI_Woolf2021!$E$9:$E$93-BC$58)-63.1579*EXP(-0.19*Fperm_SI_Woolf2021!$E$9:$E$93)+63.1579*EXP(-0.19*BC$58))/(Fperm_SI_Woolf2021!$E$9:$E$93-BC$58))*(BC$58-Fperm_SI_Woolf2021!$E$9:$E$93)/10))) + Fperm_SI_Woolf2021!$G$9:$G$93*EXP(-Fperm_SI_Woolf2021!$J$9:$J$93*$C104*IF(BC$58=Fperm_SI_Woolf2021!$E$9:$E$93,1,EXP(LN((1.1*(Fperm_SI_Woolf2021!$E$9:$E$93-BC$58)-63.1579*EXP(-0.19*Fperm_SI_Woolf2021!$E$9:$E$93)+63.1579*EXP(-0.19*BC$58))/(Fperm_SI_Woolf2021!$E$9:$E$93-BC$58))*(BC$58-Fperm_SI_Woolf2021!$E$9:$E$93)/10))) + Fperm_SI_Woolf2021!$H$9:$H$93*EXP(-Fperm_SI_Woolf2021!$K$9:$K$93*$C104*IF(BC$58=Fperm_SI_Woolf2021!$E$9:$E$93,1,EXP(LN((1.1*(Fperm_SI_Woolf2021!$E$9:$E$93-BC$58)-63.1579*EXP(-0.19*Fperm_SI_Woolf2021!$E$9:$E$93)+63.1579*EXP(-0.19*BC$58))/(Fperm_SI_Woolf2021!$E$9:$E$93-BC$58))*(BC$58-Fperm_SI_Woolf2021!$E$9:$E$93)/10))),Fperm_SI_Woolf2021!$D$9:$D$93)*BC$57+INTERCEPT(Fperm_SI_Woolf2021!$F$9:$F$93*EXP(-Fperm_SI_Woolf2021!$I$9:$I$93*$C104*IF(BC$58=Fperm_SI_Woolf2021!$E$9:$E$93,1,EXP(LN((1.1*(Fperm_SI_Woolf2021!$E$9:$E$93-BC$58)-63.1579*EXP(-0.19*Fperm_SI_Woolf2021!$E$9:$E$93)+63.1579*EXP(-0.19*BC$58))/(Fperm_SI_Woolf2021!$E$9:$E$93-BC$58))*(BC$58-Fperm_SI_Woolf2021!$E$9:$E$93)/10))) + Fperm_SI_Woolf2021!$G$9:$G$93*EXP(-Fperm_SI_Woolf2021!$J$9:$J$93*$C104*IF(BC$58=Fperm_SI_Woolf2021!$E$9:$E$93,1,EXP(LN((1.1*(Fperm_SI_Woolf2021!$E$9:$E$93-BC$58)-63.1579*EXP(-0.19*Fperm_SI_Woolf2021!$E$9:$E$93)+63.1579*EXP(-0.19*BC$58))/(Fperm_SI_Woolf2021!$E$9:$E$93-BC$58))*(BC$58-Fperm_SI_Woolf2021!$E$9:$E$93)/10))) + Fperm_SI_Woolf2021!$H$9:$H$93*EXP(-Fperm_SI_Woolf2021!$K$9:$K$93*$C104*IF(BC$58=Fperm_SI_Woolf2021!$E$9:$E$93,1,EXP(LN((1.1*(Fperm_SI_Woolf2021!$E$9:$E$93-BC$58)-63.1579*EXP(-0.19*Fperm_SI_Woolf2021!$E$9:$E$93)+63.1579*EXP(-0.19*BC$58))/(Fperm_SI_Woolf2021!$E$9:$E$93-BC$58))*(BC$58-Fperm_SI_Woolf2021!$E$9:$E$93)/10))),Fperm_SI_Woolf2021!$D$9:$D$93))</f>
        <v>0.36866422816475908</v>
      </c>
      <c r="BD104" s="51" cm="1">
        <f t="array" ref="BD104">MIN(1,SLOPE(Fperm_SI_Woolf2021!$F$9:$F$93*EXP(-Fperm_SI_Woolf2021!$I$9:$I$93*$C104*IF(BD$58=Fperm_SI_Woolf2021!$E$9:$E$93,1,EXP(LN((1.1*(Fperm_SI_Woolf2021!$E$9:$E$93-BD$58)-63.1579*EXP(-0.19*Fperm_SI_Woolf2021!$E$9:$E$93)+63.1579*EXP(-0.19*BD$58))/(Fperm_SI_Woolf2021!$E$9:$E$93-BD$58))*(BD$58-Fperm_SI_Woolf2021!$E$9:$E$93)/10))) + Fperm_SI_Woolf2021!$G$9:$G$93*EXP(-Fperm_SI_Woolf2021!$J$9:$J$93*$C104*IF(BD$58=Fperm_SI_Woolf2021!$E$9:$E$93,1,EXP(LN((1.1*(Fperm_SI_Woolf2021!$E$9:$E$93-BD$58)-63.1579*EXP(-0.19*Fperm_SI_Woolf2021!$E$9:$E$93)+63.1579*EXP(-0.19*BD$58))/(Fperm_SI_Woolf2021!$E$9:$E$93-BD$58))*(BD$58-Fperm_SI_Woolf2021!$E$9:$E$93)/10))) + Fperm_SI_Woolf2021!$H$9:$H$93*EXP(-Fperm_SI_Woolf2021!$K$9:$K$93*$C104*IF(BD$58=Fperm_SI_Woolf2021!$E$9:$E$93,1,EXP(LN((1.1*(Fperm_SI_Woolf2021!$E$9:$E$93-BD$58)-63.1579*EXP(-0.19*Fperm_SI_Woolf2021!$E$9:$E$93)+63.1579*EXP(-0.19*BD$58))/(Fperm_SI_Woolf2021!$E$9:$E$93-BD$58))*(BD$58-Fperm_SI_Woolf2021!$E$9:$E$93)/10))),Fperm_SI_Woolf2021!$D$9:$D$93)*BD$57+INTERCEPT(Fperm_SI_Woolf2021!$F$9:$F$93*EXP(-Fperm_SI_Woolf2021!$I$9:$I$93*$C104*IF(BD$58=Fperm_SI_Woolf2021!$E$9:$E$93,1,EXP(LN((1.1*(Fperm_SI_Woolf2021!$E$9:$E$93-BD$58)-63.1579*EXP(-0.19*Fperm_SI_Woolf2021!$E$9:$E$93)+63.1579*EXP(-0.19*BD$58))/(Fperm_SI_Woolf2021!$E$9:$E$93-BD$58))*(BD$58-Fperm_SI_Woolf2021!$E$9:$E$93)/10))) + Fperm_SI_Woolf2021!$G$9:$G$93*EXP(-Fperm_SI_Woolf2021!$J$9:$J$93*$C104*IF(BD$58=Fperm_SI_Woolf2021!$E$9:$E$93,1,EXP(LN((1.1*(Fperm_SI_Woolf2021!$E$9:$E$93-BD$58)-63.1579*EXP(-0.19*Fperm_SI_Woolf2021!$E$9:$E$93)+63.1579*EXP(-0.19*BD$58))/(Fperm_SI_Woolf2021!$E$9:$E$93-BD$58))*(BD$58-Fperm_SI_Woolf2021!$E$9:$E$93)/10))) + Fperm_SI_Woolf2021!$H$9:$H$93*EXP(-Fperm_SI_Woolf2021!$K$9:$K$93*$C104*IF(BD$58=Fperm_SI_Woolf2021!$E$9:$E$93,1,EXP(LN((1.1*(Fperm_SI_Woolf2021!$E$9:$E$93-BD$58)-63.1579*EXP(-0.19*Fperm_SI_Woolf2021!$E$9:$E$93)+63.1579*EXP(-0.19*BD$58))/(Fperm_SI_Woolf2021!$E$9:$E$93-BD$58))*(BD$58-Fperm_SI_Woolf2021!$E$9:$E$93)/10))),Fperm_SI_Woolf2021!$D$9:$D$93))</f>
        <v>0.34536480274909032</v>
      </c>
      <c r="BE104" s="51" cm="1">
        <f t="array" ref="BE104">MIN(1,SLOPE(Fperm_SI_Woolf2021!$F$9:$F$93*EXP(-Fperm_SI_Woolf2021!$I$9:$I$93*$C104*IF(BE$58=Fperm_SI_Woolf2021!$E$9:$E$93,1,EXP(LN((1.1*(Fperm_SI_Woolf2021!$E$9:$E$93-BE$58)-63.1579*EXP(-0.19*Fperm_SI_Woolf2021!$E$9:$E$93)+63.1579*EXP(-0.19*BE$58))/(Fperm_SI_Woolf2021!$E$9:$E$93-BE$58))*(BE$58-Fperm_SI_Woolf2021!$E$9:$E$93)/10))) + Fperm_SI_Woolf2021!$G$9:$G$93*EXP(-Fperm_SI_Woolf2021!$J$9:$J$93*$C104*IF(BE$58=Fperm_SI_Woolf2021!$E$9:$E$93,1,EXP(LN((1.1*(Fperm_SI_Woolf2021!$E$9:$E$93-BE$58)-63.1579*EXP(-0.19*Fperm_SI_Woolf2021!$E$9:$E$93)+63.1579*EXP(-0.19*BE$58))/(Fperm_SI_Woolf2021!$E$9:$E$93-BE$58))*(BE$58-Fperm_SI_Woolf2021!$E$9:$E$93)/10))) + Fperm_SI_Woolf2021!$H$9:$H$93*EXP(-Fperm_SI_Woolf2021!$K$9:$K$93*$C104*IF(BE$58=Fperm_SI_Woolf2021!$E$9:$E$93,1,EXP(LN((1.1*(Fperm_SI_Woolf2021!$E$9:$E$93-BE$58)-63.1579*EXP(-0.19*Fperm_SI_Woolf2021!$E$9:$E$93)+63.1579*EXP(-0.19*BE$58))/(Fperm_SI_Woolf2021!$E$9:$E$93-BE$58))*(BE$58-Fperm_SI_Woolf2021!$E$9:$E$93)/10))),Fperm_SI_Woolf2021!$D$9:$D$93)*BE$57+INTERCEPT(Fperm_SI_Woolf2021!$F$9:$F$93*EXP(-Fperm_SI_Woolf2021!$I$9:$I$93*$C104*IF(BE$58=Fperm_SI_Woolf2021!$E$9:$E$93,1,EXP(LN((1.1*(Fperm_SI_Woolf2021!$E$9:$E$93-BE$58)-63.1579*EXP(-0.19*Fperm_SI_Woolf2021!$E$9:$E$93)+63.1579*EXP(-0.19*BE$58))/(Fperm_SI_Woolf2021!$E$9:$E$93-BE$58))*(BE$58-Fperm_SI_Woolf2021!$E$9:$E$93)/10))) + Fperm_SI_Woolf2021!$G$9:$G$93*EXP(-Fperm_SI_Woolf2021!$J$9:$J$93*$C104*IF(BE$58=Fperm_SI_Woolf2021!$E$9:$E$93,1,EXP(LN((1.1*(Fperm_SI_Woolf2021!$E$9:$E$93-BE$58)-63.1579*EXP(-0.19*Fperm_SI_Woolf2021!$E$9:$E$93)+63.1579*EXP(-0.19*BE$58))/(Fperm_SI_Woolf2021!$E$9:$E$93-BE$58))*(BE$58-Fperm_SI_Woolf2021!$E$9:$E$93)/10))) + Fperm_SI_Woolf2021!$H$9:$H$93*EXP(-Fperm_SI_Woolf2021!$K$9:$K$93*$C104*IF(BE$58=Fperm_SI_Woolf2021!$E$9:$E$93,1,EXP(LN((1.1*(Fperm_SI_Woolf2021!$E$9:$E$93-BE$58)-63.1579*EXP(-0.19*Fperm_SI_Woolf2021!$E$9:$E$93)+63.1579*EXP(-0.19*BE$58))/(Fperm_SI_Woolf2021!$E$9:$E$93-BE$58))*(BE$58-Fperm_SI_Woolf2021!$E$9:$E$93)/10))),Fperm_SI_Woolf2021!$D$9:$D$93))</f>
        <v>0.32206537733342167</v>
      </c>
      <c r="BF104" s="51" cm="1">
        <f t="array" ref="BF104">MIN(1,SLOPE(Fperm_SI_Woolf2021!$F$9:$F$93*EXP(-Fperm_SI_Woolf2021!$I$9:$I$93*$C104*IF(BF$58=Fperm_SI_Woolf2021!$E$9:$E$93,1,EXP(LN((1.1*(Fperm_SI_Woolf2021!$E$9:$E$93-BF$58)-63.1579*EXP(-0.19*Fperm_SI_Woolf2021!$E$9:$E$93)+63.1579*EXP(-0.19*BF$58))/(Fperm_SI_Woolf2021!$E$9:$E$93-BF$58))*(BF$58-Fperm_SI_Woolf2021!$E$9:$E$93)/10))) + Fperm_SI_Woolf2021!$G$9:$G$93*EXP(-Fperm_SI_Woolf2021!$J$9:$J$93*$C104*IF(BF$58=Fperm_SI_Woolf2021!$E$9:$E$93,1,EXP(LN((1.1*(Fperm_SI_Woolf2021!$E$9:$E$93-BF$58)-63.1579*EXP(-0.19*Fperm_SI_Woolf2021!$E$9:$E$93)+63.1579*EXP(-0.19*BF$58))/(Fperm_SI_Woolf2021!$E$9:$E$93-BF$58))*(BF$58-Fperm_SI_Woolf2021!$E$9:$E$93)/10))) + Fperm_SI_Woolf2021!$H$9:$H$93*EXP(-Fperm_SI_Woolf2021!$K$9:$K$93*$C104*IF(BF$58=Fperm_SI_Woolf2021!$E$9:$E$93,1,EXP(LN((1.1*(Fperm_SI_Woolf2021!$E$9:$E$93-BF$58)-63.1579*EXP(-0.19*Fperm_SI_Woolf2021!$E$9:$E$93)+63.1579*EXP(-0.19*BF$58))/(Fperm_SI_Woolf2021!$E$9:$E$93-BF$58))*(BF$58-Fperm_SI_Woolf2021!$E$9:$E$93)/10))),Fperm_SI_Woolf2021!$D$9:$D$93)*BF$57+INTERCEPT(Fperm_SI_Woolf2021!$F$9:$F$93*EXP(-Fperm_SI_Woolf2021!$I$9:$I$93*$C104*IF(BF$58=Fperm_SI_Woolf2021!$E$9:$E$93,1,EXP(LN((1.1*(Fperm_SI_Woolf2021!$E$9:$E$93-BF$58)-63.1579*EXP(-0.19*Fperm_SI_Woolf2021!$E$9:$E$93)+63.1579*EXP(-0.19*BF$58))/(Fperm_SI_Woolf2021!$E$9:$E$93-BF$58))*(BF$58-Fperm_SI_Woolf2021!$E$9:$E$93)/10))) + Fperm_SI_Woolf2021!$G$9:$G$93*EXP(-Fperm_SI_Woolf2021!$J$9:$J$93*$C104*IF(BF$58=Fperm_SI_Woolf2021!$E$9:$E$93,1,EXP(LN((1.1*(Fperm_SI_Woolf2021!$E$9:$E$93-BF$58)-63.1579*EXP(-0.19*Fperm_SI_Woolf2021!$E$9:$E$93)+63.1579*EXP(-0.19*BF$58))/(Fperm_SI_Woolf2021!$E$9:$E$93-BF$58))*(BF$58-Fperm_SI_Woolf2021!$E$9:$E$93)/10))) + Fperm_SI_Woolf2021!$H$9:$H$93*EXP(-Fperm_SI_Woolf2021!$K$9:$K$93*$C104*IF(BF$58=Fperm_SI_Woolf2021!$E$9:$E$93,1,EXP(LN((1.1*(Fperm_SI_Woolf2021!$E$9:$E$93-BF$58)-63.1579*EXP(-0.19*Fperm_SI_Woolf2021!$E$9:$E$93)+63.1579*EXP(-0.19*BF$58))/(Fperm_SI_Woolf2021!$E$9:$E$93-BF$58))*(BF$58-Fperm_SI_Woolf2021!$E$9:$E$93)/10))),Fperm_SI_Woolf2021!$D$9:$D$93))</f>
        <v>0.2987659519177529</v>
      </c>
      <c r="BG104" s="51" cm="1">
        <f t="array" ref="BG104">MIN(1,SLOPE(Fperm_SI_Woolf2021!$F$9:$F$93*EXP(-Fperm_SI_Woolf2021!$I$9:$I$93*$C104*IF(BG$58=Fperm_SI_Woolf2021!$E$9:$E$93,1,EXP(LN((1.1*(Fperm_SI_Woolf2021!$E$9:$E$93-BG$58)-63.1579*EXP(-0.19*Fperm_SI_Woolf2021!$E$9:$E$93)+63.1579*EXP(-0.19*BG$58))/(Fperm_SI_Woolf2021!$E$9:$E$93-BG$58))*(BG$58-Fperm_SI_Woolf2021!$E$9:$E$93)/10))) + Fperm_SI_Woolf2021!$G$9:$G$93*EXP(-Fperm_SI_Woolf2021!$J$9:$J$93*$C104*IF(BG$58=Fperm_SI_Woolf2021!$E$9:$E$93,1,EXP(LN((1.1*(Fperm_SI_Woolf2021!$E$9:$E$93-BG$58)-63.1579*EXP(-0.19*Fperm_SI_Woolf2021!$E$9:$E$93)+63.1579*EXP(-0.19*BG$58))/(Fperm_SI_Woolf2021!$E$9:$E$93-BG$58))*(BG$58-Fperm_SI_Woolf2021!$E$9:$E$93)/10))) + Fperm_SI_Woolf2021!$H$9:$H$93*EXP(-Fperm_SI_Woolf2021!$K$9:$K$93*$C104*IF(BG$58=Fperm_SI_Woolf2021!$E$9:$E$93,1,EXP(LN((1.1*(Fperm_SI_Woolf2021!$E$9:$E$93-BG$58)-63.1579*EXP(-0.19*Fperm_SI_Woolf2021!$E$9:$E$93)+63.1579*EXP(-0.19*BG$58))/(Fperm_SI_Woolf2021!$E$9:$E$93-BG$58))*(BG$58-Fperm_SI_Woolf2021!$E$9:$E$93)/10))),Fperm_SI_Woolf2021!$D$9:$D$93)*BG$57+INTERCEPT(Fperm_SI_Woolf2021!$F$9:$F$93*EXP(-Fperm_SI_Woolf2021!$I$9:$I$93*$C104*IF(BG$58=Fperm_SI_Woolf2021!$E$9:$E$93,1,EXP(LN((1.1*(Fperm_SI_Woolf2021!$E$9:$E$93-BG$58)-63.1579*EXP(-0.19*Fperm_SI_Woolf2021!$E$9:$E$93)+63.1579*EXP(-0.19*BG$58))/(Fperm_SI_Woolf2021!$E$9:$E$93-BG$58))*(BG$58-Fperm_SI_Woolf2021!$E$9:$E$93)/10))) + Fperm_SI_Woolf2021!$G$9:$G$93*EXP(-Fperm_SI_Woolf2021!$J$9:$J$93*$C104*IF(BG$58=Fperm_SI_Woolf2021!$E$9:$E$93,1,EXP(LN((1.1*(Fperm_SI_Woolf2021!$E$9:$E$93-BG$58)-63.1579*EXP(-0.19*Fperm_SI_Woolf2021!$E$9:$E$93)+63.1579*EXP(-0.19*BG$58))/(Fperm_SI_Woolf2021!$E$9:$E$93-BG$58))*(BG$58-Fperm_SI_Woolf2021!$E$9:$E$93)/10))) + Fperm_SI_Woolf2021!$H$9:$H$93*EXP(-Fperm_SI_Woolf2021!$K$9:$K$93*$C104*IF(BG$58=Fperm_SI_Woolf2021!$E$9:$E$93,1,EXP(LN((1.1*(Fperm_SI_Woolf2021!$E$9:$E$93-BG$58)-63.1579*EXP(-0.19*Fperm_SI_Woolf2021!$E$9:$E$93)+63.1579*EXP(-0.19*BG$58))/(Fperm_SI_Woolf2021!$E$9:$E$93-BG$58))*(BG$58-Fperm_SI_Woolf2021!$E$9:$E$93)/10))),Fperm_SI_Woolf2021!$D$9:$D$93))</f>
        <v>0.2754665265020842</v>
      </c>
      <c r="BH104" s="51" cm="1">
        <f t="array" ref="BH104">MIN(1,SLOPE(Fperm_SI_Woolf2021!$F$9:$F$93*EXP(-Fperm_SI_Woolf2021!$I$9:$I$93*$C104*IF(BH$58=Fperm_SI_Woolf2021!$E$9:$E$93,1,EXP(LN((1.1*(Fperm_SI_Woolf2021!$E$9:$E$93-BH$58)-63.1579*EXP(-0.19*Fperm_SI_Woolf2021!$E$9:$E$93)+63.1579*EXP(-0.19*BH$58))/(Fperm_SI_Woolf2021!$E$9:$E$93-BH$58))*(BH$58-Fperm_SI_Woolf2021!$E$9:$E$93)/10))) + Fperm_SI_Woolf2021!$G$9:$G$93*EXP(-Fperm_SI_Woolf2021!$J$9:$J$93*$C104*IF(BH$58=Fperm_SI_Woolf2021!$E$9:$E$93,1,EXP(LN((1.1*(Fperm_SI_Woolf2021!$E$9:$E$93-BH$58)-63.1579*EXP(-0.19*Fperm_SI_Woolf2021!$E$9:$E$93)+63.1579*EXP(-0.19*BH$58))/(Fperm_SI_Woolf2021!$E$9:$E$93-BH$58))*(BH$58-Fperm_SI_Woolf2021!$E$9:$E$93)/10))) + Fperm_SI_Woolf2021!$H$9:$H$93*EXP(-Fperm_SI_Woolf2021!$K$9:$K$93*$C104*IF(BH$58=Fperm_SI_Woolf2021!$E$9:$E$93,1,EXP(LN((1.1*(Fperm_SI_Woolf2021!$E$9:$E$93-BH$58)-63.1579*EXP(-0.19*Fperm_SI_Woolf2021!$E$9:$E$93)+63.1579*EXP(-0.19*BH$58))/(Fperm_SI_Woolf2021!$E$9:$E$93-BH$58))*(BH$58-Fperm_SI_Woolf2021!$E$9:$E$93)/10))),Fperm_SI_Woolf2021!$D$9:$D$93)*BH$57+INTERCEPT(Fperm_SI_Woolf2021!$F$9:$F$93*EXP(-Fperm_SI_Woolf2021!$I$9:$I$93*$C104*IF(BH$58=Fperm_SI_Woolf2021!$E$9:$E$93,1,EXP(LN((1.1*(Fperm_SI_Woolf2021!$E$9:$E$93-BH$58)-63.1579*EXP(-0.19*Fperm_SI_Woolf2021!$E$9:$E$93)+63.1579*EXP(-0.19*BH$58))/(Fperm_SI_Woolf2021!$E$9:$E$93-BH$58))*(BH$58-Fperm_SI_Woolf2021!$E$9:$E$93)/10))) + Fperm_SI_Woolf2021!$G$9:$G$93*EXP(-Fperm_SI_Woolf2021!$J$9:$J$93*$C104*IF(BH$58=Fperm_SI_Woolf2021!$E$9:$E$93,1,EXP(LN((1.1*(Fperm_SI_Woolf2021!$E$9:$E$93-BH$58)-63.1579*EXP(-0.19*Fperm_SI_Woolf2021!$E$9:$E$93)+63.1579*EXP(-0.19*BH$58))/(Fperm_SI_Woolf2021!$E$9:$E$93-BH$58))*(BH$58-Fperm_SI_Woolf2021!$E$9:$E$93)/10))) + Fperm_SI_Woolf2021!$H$9:$H$93*EXP(-Fperm_SI_Woolf2021!$K$9:$K$93*$C104*IF(BH$58=Fperm_SI_Woolf2021!$E$9:$E$93,1,EXP(LN((1.1*(Fperm_SI_Woolf2021!$E$9:$E$93-BH$58)-63.1579*EXP(-0.19*Fperm_SI_Woolf2021!$E$9:$E$93)+63.1579*EXP(-0.19*BH$58))/(Fperm_SI_Woolf2021!$E$9:$E$93-BH$58))*(BH$58-Fperm_SI_Woolf2021!$E$9:$E$93)/10))),Fperm_SI_Woolf2021!$D$9:$D$93))</f>
        <v>0.25216710108641543</v>
      </c>
      <c r="BI104" s="51" cm="1">
        <f t="array" ref="BI104">MIN(1,SLOPE(Fperm_SI_Woolf2021!$F$9:$F$93*EXP(-Fperm_SI_Woolf2021!$I$9:$I$93*$C104*IF(BI$58=Fperm_SI_Woolf2021!$E$9:$E$93,1,EXP(LN((1.1*(Fperm_SI_Woolf2021!$E$9:$E$93-BI$58)-63.1579*EXP(-0.19*Fperm_SI_Woolf2021!$E$9:$E$93)+63.1579*EXP(-0.19*BI$58))/(Fperm_SI_Woolf2021!$E$9:$E$93-BI$58))*(BI$58-Fperm_SI_Woolf2021!$E$9:$E$93)/10))) + Fperm_SI_Woolf2021!$G$9:$G$93*EXP(-Fperm_SI_Woolf2021!$J$9:$J$93*$C104*IF(BI$58=Fperm_SI_Woolf2021!$E$9:$E$93,1,EXP(LN((1.1*(Fperm_SI_Woolf2021!$E$9:$E$93-BI$58)-63.1579*EXP(-0.19*Fperm_SI_Woolf2021!$E$9:$E$93)+63.1579*EXP(-0.19*BI$58))/(Fperm_SI_Woolf2021!$E$9:$E$93-BI$58))*(BI$58-Fperm_SI_Woolf2021!$E$9:$E$93)/10))) + Fperm_SI_Woolf2021!$H$9:$H$93*EXP(-Fperm_SI_Woolf2021!$K$9:$K$93*$C104*IF(BI$58=Fperm_SI_Woolf2021!$E$9:$E$93,1,EXP(LN((1.1*(Fperm_SI_Woolf2021!$E$9:$E$93-BI$58)-63.1579*EXP(-0.19*Fperm_SI_Woolf2021!$E$9:$E$93)+63.1579*EXP(-0.19*BI$58))/(Fperm_SI_Woolf2021!$E$9:$E$93-BI$58))*(BI$58-Fperm_SI_Woolf2021!$E$9:$E$93)/10))),Fperm_SI_Woolf2021!$D$9:$D$93)*BI$57+INTERCEPT(Fperm_SI_Woolf2021!$F$9:$F$93*EXP(-Fperm_SI_Woolf2021!$I$9:$I$93*$C104*IF(BI$58=Fperm_SI_Woolf2021!$E$9:$E$93,1,EXP(LN((1.1*(Fperm_SI_Woolf2021!$E$9:$E$93-BI$58)-63.1579*EXP(-0.19*Fperm_SI_Woolf2021!$E$9:$E$93)+63.1579*EXP(-0.19*BI$58))/(Fperm_SI_Woolf2021!$E$9:$E$93-BI$58))*(BI$58-Fperm_SI_Woolf2021!$E$9:$E$93)/10))) + Fperm_SI_Woolf2021!$G$9:$G$93*EXP(-Fperm_SI_Woolf2021!$J$9:$J$93*$C104*IF(BI$58=Fperm_SI_Woolf2021!$E$9:$E$93,1,EXP(LN((1.1*(Fperm_SI_Woolf2021!$E$9:$E$93-BI$58)-63.1579*EXP(-0.19*Fperm_SI_Woolf2021!$E$9:$E$93)+63.1579*EXP(-0.19*BI$58))/(Fperm_SI_Woolf2021!$E$9:$E$93-BI$58))*(BI$58-Fperm_SI_Woolf2021!$E$9:$E$93)/10))) + Fperm_SI_Woolf2021!$H$9:$H$93*EXP(-Fperm_SI_Woolf2021!$K$9:$K$93*$C104*IF(BI$58=Fperm_SI_Woolf2021!$E$9:$E$93,1,EXP(LN((1.1*(Fperm_SI_Woolf2021!$E$9:$E$93-BI$58)-63.1579*EXP(-0.19*Fperm_SI_Woolf2021!$E$9:$E$93)+63.1579*EXP(-0.19*BI$58))/(Fperm_SI_Woolf2021!$E$9:$E$93-BI$58))*(BI$58-Fperm_SI_Woolf2021!$E$9:$E$93)/10))),Fperm_SI_Woolf2021!$D$9:$D$93))</f>
        <v>0.22886767567074667</v>
      </c>
      <c r="BJ104" s="51" cm="1">
        <f t="array" ref="BJ104">MIN(1,SLOPE(Fperm_SI_Woolf2021!$F$9:$F$93*EXP(-Fperm_SI_Woolf2021!$I$9:$I$93*$C104*IF(BJ$58=Fperm_SI_Woolf2021!$E$9:$E$93,1,EXP(LN((1.1*(Fperm_SI_Woolf2021!$E$9:$E$93-BJ$58)-63.1579*EXP(-0.19*Fperm_SI_Woolf2021!$E$9:$E$93)+63.1579*EXP(-0.19*BJ$58))/(Fperm_SI_Woolf2021!$E$9:$E$93-BJ$58))*(BJ$58-Fperm_SI_Woolf2021!$E$9:$E$93)/10))) + Fperm_SI_Woolf2021!$G$9:$G$93*EXP(-Fperm_SI_Woolf2021!$J$9:$J$93*$C104*IF(BJ$58=Fperm_SI_Woolf2021!$E$9:$E$93,1,EXP(LN((1.1*(Fperm_SI_Woolf2021!$E$9:$E$93-BJ$58)-63.1579*EXP(-0.19*Fperm_SI_Woolf2021!$E$9:$E$93)+63.1579*EXP(-0.19*BJ$58))/(Fperm_SI_Woolf2021!$E$9:$E$93-BJ$58))*(BJ$58-Fperm_SI_Woolf2021!$E$9:$E$93)/10))) + Fperm_SI_Woolf2021!$H$9:$H$93*EXP(-Fperm_SI_Woolf2021!$K$9:$K$93*$C104*IF(BJ$58=Fperm_SI_Woolf2021!$E$9:$E$93,1,EXP(LN((1.1*(Fperm_SI_Woolf2021!$E$9:$E$93-BJ$58)-63.1579*EXP(-0.19*Fperm_SI_Woolf2021!$E$9:$E$93)+63.1579*EXP(-0.19*BJ$58))/(Fperm_SI_Woolf2021!$E$9:$E$93-BJ$58))*(BJ$58-Fperm_SI_Woolf2021!$E$9:$E$93)/10))),Fperm_SI_Woolf2021!$D$9:$D$93)*BJ$57+INTERCEPT(Fperm_SI_Woolf2021!$F$9:$F$93*EXP(-Fperm_SI_Woolf2021!$I$9:$I$93*$C104*IF(BJ$58=Fperm_SI_Woolf2021!$E$9:$E$93,1,EXP(LN((1.1*(Fperm_SI_Woolf2021!$E$9:$E$93-BJ$58)-63.1579*EXP(-0.19*Fperm_SI_Woolf2021!$E$9:$E$93)+63.1579*EXP(-0.19*BJ$58))/(Fperm_SI_Woolf2021!$E$9:$E$93-BJ$58))*(BJ$58-Fperm_SI_Woolf2021!$E$9:$E$93)/10))) + Fperm_SI_Woolf2021!$G$9:$G$93*EXP(-Fperm_SI_Woolf2021!$J$9:$J$93*$C104*IF(BJ$58=Fperm_SI_Woolf2021!$E$9:$E$93,1,EXP(LN((1.1*(Fperm_SI_Woolf2021!$E$9:$E$93-BJ$58)-63.1579*EXP(-0.19*Fperm_SI_Woolf2021!$E$9:$E$93)+63.1579*EXP(-0.19*BJ$58))/(Fperm_SI_Woolf2021!$E$9:$E$93-BJ$58))*(BJ$58-Fperm_SI_Woolf2021!$E$9:$E$93)/10))) + Fperm_SI_Woolf2021!$H$9:$H$93*EXP(-Fperm_SI_Woolf2021!$K$9:$K$93*$C104*IF(BJ$58=Fperm_SI_Woolf2021!$E$9:$E$93,1,EXP(LN((1.1*(Fperm_SI_Woolf2021!$E$9:$E$93-BJ$58)-63.1579*EXP(-0.19*Fperm_SI_Woolf2021!$E$9:$E$93)+63.1579*EXP(-0.19*BJ$58))/(Fperm_SI_Woolf2021!$E$9:$E$93-BJ$58))*(BJ$58-Fperm_SI_Woolf2021!$E$9:$E$93)/10))),Fperm_SI_Woolf2021!$D$9:$D$93))</f>
        <v>0.20556825025507791</v>
      </c>
      <c r="BK104" s="51" cm="1">
        <f t="array" ref="BK104">MIN(1,SLOPE(Fperm_SI_Woolf2021!$F$9:$F$93*EXP(-Fperm_SI_Woolf2021!$I$9:$I$93*$C104*IF(BK$58=Fperm_SI_Woolf2021!$E$9:$E$93,1,EXP(LN((1.1*(Fperm_SI_Woolf2021!$E$9:$E$93-BK$58)-63.1579*EXP(-0.19*Fperm_SI_Woolf2021!$E$9:$E$93)+63.1579*EXP(-0.19*BK$58))/(Fperm_SI_Woolf2021!$E$9:$E$93-BK$58))*(BK$58-Fperm_SI_Woolf2021!$E$9:$E$93)/10))) + Fperm_SI_Woolf2021!$G$9:$G$93*EXP(-Fperm_SI_Woolf2021!$J$9:$J$93*$C104*IF(BK$58=Fperm_SI_Woolf2021!$E$9:$E$93,1,EXP(LN((1.1*(Fperm_SI_Woolf2021!$E$9:$E$93-BK$58)-63.1579*EXP(-0.19*Fperm_SI_Woolf2021!$E$9:$E$93)+63.1579*EXP(-0.19*BK$58))/(Fperm_SI_Woolf2021!$E$9:$E$93-BK$58))*(BK$58-Fperm_SI_Woolf2021!$E$9:$E$93)/10))) + Fperm_SI_Woolf2021!$H$9:$H$93*EXP(-Fperm_SI_Woolf2021!$K$9:$K$93*$C104*IF(BK$58=Fperm_SI_Woolf2021!$E$9:$E$93,1,EXP(LN((1.1*(Fperm_SI_Woolf2021!$E$9:$E$93-BK$58)-63.1579*EXP(-0.19*Fperm_SI_Woolf2021!$E$9:$E$93)+63.1579*EXP(-0.19*BK$58))/(Fperm_SI_Woolf2021!$E$9:$E$93-BK$58))*(BK$58-Fperm_SI_Woolf2021!$E$9:$E$93)/10))),Fperm_SI_Woolf2021!$D$9:$D$93)*BK$57+INTERCEPT(Fperm_SI_Woolf2021!$F$9:$F$93*EXP(-Fperm_SI_Woolf2021!$I$9:$I$93*$C104*IF(BK$58=Fperm_SI_Woolf2021!$E$9:$E$93,1,EXP(LN((1.1*(Fperm_SI_Woolf2021!$E$9:$E$93-BK$58)-63.1579*EXP(-0.19*Fperm_SI_Woolf2021!$E$9:$E$93)+63.1579*EXP(-0.19*BK$58))/(Fperm_SI_Woolf2021!$E$9:$E$93-BK$58))*(BK$58-Fperm_SI_Woolf2021!$E$9:$E$93)/10))) + Fperm_SI_Woolf2021!$G$9:$G$93*EXP(-Fperm_SI_Woolf2021!$J$9:$J$93*$C104*IF(BK$58=Fperm_SI_Woolf2021!$E$9:$E$93,1,EXP(LN((1.1*(Fperm_SI_Woolf2021!$E$9:$E$93-BK$58)-63.1579*EXP(-0.19*Fperm_SI_Woolf2021!$E$9:$E$93)+63.1579*EXP(-0.19*BK$58))/(Fperm_SI_Woolf2021!$E$9:$E$93-BK$58))*(BK$58-Fperm_SI_Woolf2021!$E$9:$E$93)/10))) + Fperm_SI_Woolf2021!$H$9:$H$93*EXP(-Fperm_SI_Woolf2021!$K$9:$K$93*$C104*IF(BK$58=Fperm_SI_Woolf2021!$E$9:$E$93,1,EXP(LN((1.1*(Fperm_SI_Woolf2021!$E$9:$E$93-BK$58)-63.1579*EXP(-0.19*Fperm_SI_Woolf2021!$E$9:$E$93)+63.1579*EXP(-0.19*BK$58))/(Fperm_SI_Woolf2021!$E$9:$E$93-BK$58))*(BK$58-Fperm_SI_Woolf2021!$E$9:$E$93)/10))),Fperm_SI_Woolf2021!$D$9:$D$93))</f>
        <v>0.18226882483940915</v>
      </c>
      <c r="BL104" s="51" cm="1">
        <f t="array" ref="BL104">MIN(1,SLOPE(Fperm_SI_Woolf2021!$F$9:$F$93*EXP(-Fperm_SI_Woolf2021!$I$9:$I$93*$C104*IF(BL$58=Fperm_SI_Woolf2021!$E$9:$E$93,1,EXP(LN((1.1*(Fperm_SI_Woolf2021!$E$9:$E$93-BL$58)-63.1579*EXP(-0.19*Fperm_SI_Woolf2021!$E$9:$E$93)+63.1579*EXP(-0.19*BL$58))/(Fperm_SI_Woolf2021!$E$9:$E$93-BL$58))*(BL$58-Fperm_SI_Woolf2021!$E$9:$E$93)/10))) + Fperm_SI_Woolf2021!$G$9:$G$93*EXP(-Fperm_SI_Woolf2021!$J$9:$J$93*$C104*IF(BL$58=Fperm_SI_Woolf2021!$E$9:$E$93,1,EXP(LN((1.1*(Fperm_SI_Woolf2021!$E$9:$E$93-BL$58)-63.1579*EXP(-0.19*Fperm_SI_Woolf2021!$E$9:$E$93)+63.1579*EXP(-0.19*BL$58))/(Fperm_SI_Woolf2021!$E$9:$E$93-BL$58))*(BL$58-Fperm_SI_Woolf2021!$E$9:$E$93)/10))) + Fperm_SI_Woolf2021!$H$9:$H$93*EXP(-Fperm_SI_Woolf2021!$K$9:$K$93*$C104*IF(BL$58=Fperm_SI_Woolf2021!$E$9:$E$93,1,EXP(LN((1.1*(Fperm_SI_Woolf2021!$E$9:$E$93-BL$58)-63.1579*EXP(-0.19*Fperm_SI_Woolf2021!$E$9:$E$93)+63.1579*EXP(-0.19*BL$58))/(Fperm_SI_Woolf2021!$E$9:$E$93-BL$58))*(BL$58-Fperm_SI_Woolf2021!$E$9:$E$93)/10))),Fperm_SI_Woolf2021!$D$9:$D$93)*BL$57+INTERCEPT(Fperm_SI_Woolf2021!$F$9:$F$93*EXP(-Fperm_SI_Woolf2021!$I$9:$I$93*$C104*IF(BL$58=Fperm_SI_Woolf2021!$E$9:$E$93,1,EXP(LN((1.1*(Fperm_SI_Woolf2021!$E$9:$E$93-BL$58)-63.1579*EXP(-0.19*Fperm_SI_Woolf2021!$E$9:$E$93)+63.1579*EXP(-0.19*BL$58))/(Fperm_SI_Woolf2021!$E$9:$E$93-BL$58))*(BL$58-Fperm_SI_Woolf2021!$E$9:$E$93)/10))) + Fperm_SI_Woolf2021!$G$9:$G$93*EXP(-Fperm_SI_Woolf2021!$J$9:$J$93*$C104*IF(BL$58=Fperm_SI_Woolf2021!$E$9:$E$93,1,EXP(LN((1.1*(Fperm_SI_Woolf2021!$E$9:$E$93-BL$58)-63.1579*EXP(-0.19*Fperm_SI_Woolf2021!$E$9:$E$93)+63.1579*EXP(-0.19*BL$58))/(Fperm_SI_Woolf2021!$E$9:$E$93-BL$58))*(BL$58-Fperm_SI_Woolf2021!$E$9:$E$93)/10))) + Fperm_SI_Woolf2021!$H$9:$H$93*EXP(-Fperm_SI_Woolf2021!$K$9:$K$93*$C104*IF(BL$58=Fperm_SI_Woolf2021!$E$9:$E$93,1,EXP(LN((1.1*(Fperm_SI_Woolf2021!$E$9:$E$93-BL$58)-63.1579*EXP(-0.19*Fperm_SI_Woolf2021!$E$9:$E$93)+63.1579*EXP(-0.19*BL$58))/(Fperm_SI_Woolf2021!$E$9:$E$93-BL$58))*(BL$58-Fperm_SI_Woolf2021!$E$9:$E$93)/10))),Fperm_SI_Woolf2021!$D$9:$D$93))</f>
        <v>0.4611456273363912</v>
      </c>
      <c r="BM104" s="51" cm="1">
        <f t="array" ref="BM104">MIN(1,SLOPE(Fperm_SI_Woolf2021!$F$9:$F$93*EXP(-Fperm_SI_Woolf2021!$I$9:$I$93*$C104*IF(BM$58=Fperm_SI_Woolf2021!$E$9:$E$93,1,EXP(LN((1.1*(Fperm_SI_Woolf2021!$E$9:$E$93-BM$58)-63.1579*EXP(-0.19*Fperm_SI_Woolf2021!$E$9:$E$93)+63.1579*EXP(-0.19*BM$58))/(Fperm_SI_Woolf2021!$E$9:$E$93-BM$58))*(BM$58-Fperm_SI_Woolf2021!$E$9:$E$93)/10))) + Fperm_SI_Woolf2021!$G$9:$G$93*EXP(-Fperm_SI_Woolf2021!$J$9:$J$93*$C104*IF(BM$58=Fperm_SI_Woolf2021!$E$9:$E$93,1,EXP(LN((1.1*(Fperm_SI_Woolf2021!$E$9:$E$93-BM$58)-63.1579*EXP(-0.19*Fperm_SI_Woolf2021!$E$9:$E$93)+63.1579*EXP(-0.19*BM$58))/(Fperm_SI_Woolf2021!$E$9:$E$93-BM$58))*(BM$58-Fperm_SI_Woolf2021!$E$9:$E$93)/10))) + Fperm_SI_Woolf2021!$H$9:$H$93*EXP(-Fperm_SI_Woolf2021!$K$9:$K$93*$C104*IF(BM$58=Fperm_SI_Woolf2021!$E$9:$E$93,1,EXP(LN((1.1*(Fperm_SI_Woolf2021!$E$9:$E$93-BM$58)-63.1579*EXP(-0.19*Fperm_SI_Woolf2021!$E$9:$E$93)+63.1579*EXP(-0.19*BM$58))/(Fperm_SI_Woolf2021!$E$9:$E$93-BM$58))*(BM$58-Fperm_SI_Woolf2021!$E$9:$E$93)/10))),Fperm_SI_Woolf2021!$D$9:$D$93)*BM$57+INTERCEPT(Fperm_SI_Woolf2021!$F$9:$F$93*EXP(-Fperm_SI_Woolf2021!$I$9:$I$93*$C104*IF(BM$58=Fperm_SI_Woolf2021!$E$9:$E$93,1,EXP(LN((1.1*(Fperm_SI_Woolf2021!$E$9:$E$93-BM$58)-63.1579*EXP(-0.19*Fperm_SI_Woolf2021!$E$9:$E$93)+63.1579*EXP(-0.19*BM$58))/(Fperm_SI_Woolf2021!$E$9:$E$93-BM$58))*(BM$58-Fperm_SI_Woolf2021!$E$9:$E$93)/10))) + Fperm_SI_Woolf2021!$G$9:$G$93*EXP(-Fperm_SI_Woolf2021!$J$9:$J$93*$C104*IF(BM$58=Fperm_SI_Woolf2021!$E$9:$E$93,1,EXP(LN((1.1*(Fperm_SI_Woolf2021!$E$9:$E$93-BM$58)-63.1579*EXP(-0.19*Fperm_SI_Woolf2021!$E$9:$E$93)+63.1579*EXP(-0.19*BM$58))/(Fperm_SI_Woolf2021!$E$9:$E$93-BM$58))*(BM$58-Fperm_SI_Woolf2021!$E$9:$E$93)/10))) + Fperm_SI_Woolf2021!$H$9:$H$93*EXP(-Fperm_SI_Woolf2021!$K$9:$K$93*$C104*IF(BM$58=Fperm_SI_Woolf2021!$E$9:$E$93,1,EXP(LN((1.1*(Fperm_SI_Woolf2021!$E$9:$E$93-BM$58)-63.1579*EXP(-0.19*Fperm_SI_Woolf2021!$E$9:$E$93)+63.1579*EXP(-0.19*BM$58))/(Fperm_SI_Woolf2021!$E$9:$E$93-BM$58))*(BM$58-Fperm_SI_Woolf2021!$E$9:$E$93)/10))),Fperm_SI_Woolf2021!$D$9:$D$93))</f>
        <v>0.43973612413036312</v>
      </c>
      <c r="BN104" s="51" cm="1">
        <f t="array" ref="BN104">MIN(1,SLOPE(Fperm_SI_Woolf2021!$F$9:$F$93*EXP(-Fperm_SI_Woolf2021!$I$9:$I$93*$C104*IF(BN$58=Fperm_SI_Woolf2021!$E$9:$E$93,1,EXP(LN((1.1*(Fperm_SI_Woolf2021!$E$9:$E$93-BN$58)-63.1579*EXP(-0.19*Fperm_SI_Woolf2021!$E$9:$E$93)+63.1579*EXP(-0.19*BN$58))/(Fperm_SI_Woolf2021!$E$9:$E$93-BN$58))*(BN$58-Fperm_SI_Woolf2021!$E$9:$E$93)/10))) + Fperm_SI_Woolf2021!$G$9:$G$93*EXP(-Fperm_SI_Woolf2021!$J$9:$J$93*$C104*IF(BN$58=Fperm_SI_Woolf2021!$E$9:$E$93,1,EXP(LN((1.1*(Fperm_SI_Woolf2021!$E$9:$E$93-BN$58)-63.1579*EXP(-0.19*Fperm_SI_Woolf2021!$E$9:$E$93)+63.1579*EXP(-0.19*BN$58))/(Fperm_SI_Woolf2021!$E$9:$E$93-BN$58))*(BN$58-Fperm_SI_Woolf2021!$E$9:$E$93)/10))) + Fperm_SI_Woolf2021!$H$9:$H$93*EXP(-Fperm_SI_Woolf2021!$K$9:$K$93*$C104*IF(BN$58=Fperm_SI_Woolf2021!$E$9:$E$93,1,EXP(LN((1.1*(Fperm_SI_Woolf2021!$E$9:$E$93-BN$58)-63.1579*EXP(-0.19*Fperm_SI_Woolf2021!$E$9:$E$93)+63.1579*EXP(-0.19*BN$58))/(Fperm_SI_Woolf2021!$E$9:$E$93-BN$58))*(BN$58-Fperm_SI_Woolf2021!$E$9:$E$93)/10))),Fperm_SI_Woolf2021!$D$9:$D$93)*BN$57+INTERCEPT(Fperm_SI_Woolf2021!$F$9:$F$93*EXP(-Fperm_SI_Woolf2021!$I$9:$I$93*$C104*IF(BN$58=Fperm_SI_Woolf2021!$E$9:$E$93,1,EXP(LN((1.1*(Fperm_SI_Woolf2021!$E$9:$E$93-BN$58)-63.1579*EXP(-0.19*Fperm_SI_Woolf2021!$E$9:$E$93)+63.1579*EXP(-0.19*BN$58))/(Fperm_SI_Woolf2021!$E$9:$E$93-BN$58))*(BN$58-Fperm_SI_Woolf2021!$E$9:$E$93)/10))) + Fperm_SI_Woolf2021!$G$9:$G$93*EXP(-Fperm_SI_Woolf2021!$J$9:$J$93*$C104*IF(BN$58=Fperm_SI_Woolf2021!$E$9:$E$93,1,EXP(LN((1.1*(Fperm_SI_Woolf2021!$E$9:$E$93-BN$58)-63.1579*EXP(-0.19*Fperm_SI_Woolf2021!$E$9:$E$93)+63.1579*EXP(-0.19*BN$58))/(Fperm_SI_Woolf2021!$E$9:$E$93-BN$58))*(BN$58-Fperm_SI_Woolf2021!$E$9:$E$93)/10))) + Fperm_SI_Woolf2021!$H$9:$H$93*EXP(-Fperm_SI_Woolf2021!$K$9:$K$93*$C104*IF(BN$58=Fperm_SI_Woolf2021!$E$9:$E$93,1,EXP(LN((1.1*(Fperm_SI_Woolf2021!$E$9:$E$93-BN$58)-63.1579*EXP(-0.19*Fperm_SI_Woolf2021!$E$9:$E$93)+63.1579*EXP(-0.19*BN$58))/(Fperm_SI_Woolf2021!$E$9:$E$93-BN$58))*(BN$58-Fperm_SI_Woolf2021!$E$9:$E$93)/10))),Fperm_SI_Woolf2021!$D$9:$D$93))</f>
        <v>0.41832662092433498</v>
      </c>
      <c r="BO104" s="51" cm="1">
        <f t="array" ref="BO104">MIN(1,SLOPE(Fperm_SI_Woolf2021!$F$9:$F$93*EXP(-Fperm_SI_Woolf2021!$I$9:$I$93*$C104*IF(BO$58=Fperm_SI_Woolf2021!$E$9:$E$93,1,EXP(LN((1.1*(Fperm_SI_Woolf2021!$E$9:$E$93-BO$58)-63.1579*EXP(-0.19*Fperm_SI_Woolf2021!$E$9:$E$93)+63.1579*EXP(-0.19*BO$58))/(Fperm_SI_Woolf2021!$E$9:$E$93-BO$58))*(BO$58-Fperm_SI_Woolf2021!$E$9:$E$93)/10))) + Fperm_SI_Woolf2021!$G$9:$G$93*EXP(-Fperm_SI_Woolf2021!$J$9:$J$93*$C104*IF(BO$58=Fperm_SI_Woolf2021!$E$9:$E$93,1,EXP(LN((1.1*(Fperm_SI_Woolf2021!$E$9:$E$93-BO$58)-63.1579*EXP(-0.19*Fperm_SI_Woolf2021!$E$9:$E$93)+63.1579*EXP(-0.19*BO$58))/(Fperm_SI_Woolf2021!$E$9:$E$93-BO$58))*(BO$58-Fperm_SI_Woolf2021!$E$9:$E$93)/10))) + Fperm_SI_Woolf2021!$H$9:$H$93*EXP(-Fperm_SI_Woolf2021!$K$9:$K$93*$C104*IF(BO$58=Fperm_SI_Woolf2021!$E$9:$E$93,1,EXP(LN((1.1*(Fperm_SI_Woolf2021!$E$9:$E$93-BO$58)-63.1579*EXP(-0.19*Fperm_SI_Woolf2021!$E$9:$E$93)+63.1579*EXP(-0.19*BO$58))/(Fperm_SI_Woolf2021!$E$9:$E$93-BO$58))*(BO$58-Fperm_SI_Woolf2021!$E$9:$E$93)/10))),Fperm_SI_Woolf2021!$D$9:$D$93)*BO$57+INTERCEPT(Fperm_SI_Woolf2021!$F$9:$F$93*EXP(-Fperm_SI_Woolf2021!$I$9:$I$93*$C104*IF(BO$58=Fperm_SI_Woolf2021!$E$9:$E$93,1,EXP(LN((1.1*(Fperm_SI_Woolf2021!$E$9:$E$93-BO$58)-63.1579*EXP(-0.19*Fperm_SI_Woolf2021!$E$9:$E$93)+63.1579*EXP(-0.19*BO$58))/(Fperm_SI_Woolf2021!$E$9:$E$93-BO$58))*(BO$58-Fperm_SI_Woolf2021!$E$9:$E$93)/10))) + Fperm_SI_Woolf2021!$G$9:$G$93*EXP(-Fperm_SI_Woolf2021!$J$9:$J$93*$C104*IF(BO$58=Fperm_SI_Woolf2021!$E$9:$E$93,1,EXP(LN((1.1*(Fperm_SI_Woolf2021!$E$9:$E$93-BO$58)-63.1579*EXP(-0.19*Fperm_SI_Woolf2021!$E$9:$E$93)+63.1579*EXP(-0.19*BO$58))/(Fperm_SI_Woolf2021!$E$9:$E$93-BO$58))*(BO$58-Fperm_SI_Woolf2021!$E$9:$E$93)/10))) + Fperm_SI_Woolf2021!$H$9:$H$93*EXP(-Fperm_SI_Woolf2021!$K$9:$K$93*$C104*IF(BO$58=Fperm_SI_Woolf2021!$E$9:$E$93,1,EXP(LN((1.1*(Fperm_SI_Woolf2021!$E$9:$E$93-BO$58)-63.1579*EXP(-0.19*Fperm_SI_Woolf2021!$E$9:$E$93)+63.1579*EXP(-0.19*BO$58))/(Fperm_SI_Woolf2021!$E$9:$E$93-BO$58))*(BO$58-Fperm_SI_Woolf2021!$E$9:$E$93)/10))),Fperm_SI_Woolf2021!$D$9:$D$93))</f>
        <v>0.39691711771830684</v>
      </c>
      <c r="BP104" s="51" cm="1">
        <f t="array" ref="BP104">MIN(1,SLOPE(Fperm_SI_Woolf2021!$F$9:$F$93*EXP(-Fperm_SI_Woolf2021!$I$9:$I$93*$C104*IF(BP$58=Fperm_SI_Woolf2021!$E$9:$E$93,1,EXP(LN((1.1*(Fperm_SI_Woolf2021!$E$9:$E$93-BP$58)-63.1579*EXP(-0.19*Fperm_SI_Woolf2021!$E$9:$E$93)+63.1579*EXP(-0.19*BP$58))/(Fperm_SI_Woolf2021!$E$9:$E$93-BP$58))*(BP$58-Fperm_SI_Woolf2021!$E$9:$E$93)/10))) + Fperm_SI_Woolf2021!$G$9:$G$93*EXP(-Fperm_SI_Woolf2021!$J$9:$J$93*$C104*IF(BP$58=Fperm_SI_Woolf2021!$E$9:$E$93,1,EXP(LN((1.1*(Fperm_SI_Woolf2021!$E$9:$E$93-BP$58)-63.1579*EXP(-0.19*Fperm_SI_Woolf2021!$E$9:$E$93)+63.1579*EXP(-0.19*BP$58))/(Fperm_SI_Woolf2021!$E$9:$E$93-BP$58))*(BP$58-Fperm_SI_Woolf2021!$E$9:$E$93)/10))) + Fperm_SI_Woolf2021!$H$9:$H$93*EXP(-Fperm_SI_Woolf2021!$K$9:$K$93*$C104*IF(BP$58=Fperm_SI_Woolf2021!$E$9:$E$93,1,EXP(LN((1.1*(Fperm_SI_Woolf2021!$E$9:$E$93-BP$58)-63.1579*EXP(-0.19*Fperm_SI_Woolf2021!$E$9:$E$93)+63.1579*EXP(-0.19*BP$58))/(Fperm_SI_Woolf2021!$E$9:$E$93-BP$58))*(BP$58-Fperm_SI_Woolf2021!$E$9:$E$93)/10))),Fperm_SI_Woolf2021!$D$9:$D$93)*BP$57+INTERCEPT(Fperm_SI_Woolf2021!$F$9:$F$93*EXP(-Fperm_SI_Woolf2021!$I$9:$I$93*$C104*IF(BP$58=Fperm_SI_Woolf2021!$E$9:$E$93,1,EXP(LN((1.1*(Fperm_SI_Woolf2021!$E$9:$E$93-BP$58)-63.1579*EXP(-0.19*Fperm_SI_Woolf2021!$E$9:$E$93)+63.1579*EXP(-0.19*BP$58))/(Fperm_SI_Woolf2021!$E$9:$E$93-BP$58))*(BP$58-Fperm_SI_Woolf2021!$E$9:$E$93)/10))) + Fperm_SI_Woolf2021!$G$9:$G$93*EXP(-Fperm_SI_Woolf2021!$J$9:$J$93*$C104*IF(BP$58=Fperm_SI_Woolf2021!$E$9:$E$93,1,EXP(LN((1.1*(Fperm_SI_Woolf2021!$E$9:$E$93-BP$58)-63.1579*EXP(-0.19*Fperm_SI_Woolf2021!$E$9:$E$93)+63.1579*EXP(-0.19*BP$58))/(Fperm_SI_Woolf2021!$E$9:$E$93-BP$58))*(BP$58-Fperm_SI_Woolf2021!$E$9:$E$93)/10))) + Fperm_SI_Woolf2021!$H$9:$H$93*EXP(-Fperm_SI_Woolf2021!$K$9:$K$93*$C104*IF(BP$58=Fperm_SI_Woolf2021!$E$9:$E$93,1,EXP(LN((1.1*(Fperm_SI_Woolf2021!$E$9:$E$93-BP$58)-63.1579*EXP(-0.19*Fperm_SI_Woolf2021!$E$9:$E$93)+63.1579*EXP(-0.19*BP$58))/(Fperm_SI_Woolf2021!$E$9:$E$93-BP$58))*(BP$58-Fperm_SI_Woolf2021!$E$9:$E$93)/10))),Fperm_SI_Woolf2021!$D$9:$D$93))</f>
        <v>0.37550761451227876</v>
      </c>
      <c r="BQ104" s="51" cm="1">
        <f t="array" ref="BQ104">MIN(1,SLOPE(Fperm_SI_Woolf2021!$F$9:$F$93*EXP(-Fperm_SI_Woolf2021!$I$9:$I$93*$C104*IF(BQ$58=Fperm_SI_Woolf2021!$E$9:$E$93,1,EXP(LN((1.1*(Fperm_SI_Woolf2021!$E$9:$E$93-BQ$58)-63.1579*EXP(-0.19*Fperm_SI_Woolf2021!$E$9:$E$93)+63.1579*EXP(-0.19*BQ$58))/(Fperm_SI_Woolf2021!$E$9:$E$93-BQ$58))*(BQ$58-Fperm_SI_Woolf2021!$E$9:$E$93)/10))) + Fperm_SI_Woolf2021!$G$9:$G$93*EXP(-Fperm_SI_Woolf2021!$J$9:$J$93*$C104*IF(BQ$58=Fperm_SI_Woolf2021!$E$9:$E$93,1,EXP(LN((1.1*(Fperm_SI_Woolf2021!$E$9:$E$93-BQ$58)-63.1579*EXP(-0.19*Fperm_SI_Woolf2021!$E$9:$E$93)+63.1579*EXP(-0.19*BQ$58))/(Fperm_SI_Woolf2021!$E$9:$E$93-BQ$58))*(BQ$58-Fperm_SI_Woolf2021!$E$9:$E$93)/10))) + Fperm_SI_Woolf2021!$H$9:$H$93*EXP(-Fperm_SI_Woolf2021!$K$9:$K$93*$C104*IF(BQ$58=Fperm_SI_Woolf2021!$E$9:$E$93,1,EXP(LN((1.1*(Fperm_SI_Woolf2021!$E$9:$E$93-BQ$58)-63.1579*EXP(-0.19*Fperm_SI_Woolf2021!$E$9:$E$93)+63.1579*EXP(-0.19*BQ$58))/(Fperm_SI_Woolf2021!$E$9:$E$93-BQ$58))*(BQ$58-Fperm_SI_Woolf2021!$E$9:$E$93)/10))),Fperm_SI_Woolf2021!$D$9:$D$93)*BQ$57+INTERCEPT(Fperm_SI_Woolf2021!$F$9:$F$93*EXP(-Fperm_SI_Woolf2021!$I$9:$I$93*$C104*IF(BQ$58=Fperm_SI_Woolf2021!$E$9:$E$93,1,EXP(LN((1.1*(Fperm_SI_Woolf2021!$E$9:$E$93-BQ$58)-63.1579*EXP(-0.19*Fperm_SI_Woolf2021!$E$9:$E$93)+63.1579*EXP(-0.19*BQ$58))/(Fperm_SI_Woolf2021!$E$9:$E$93-BQ$58))*(BQ$58-Fperm_SI_Woolf2021!$E$9:$E$93)/10))) + Fperm_SI_Woolf2021!$G$9:$G$93*EXP(-Fperm_SI_Woolf2021!$J$9:$J$93*$C104*IF(BQ$58=Fperm_SI_Woolf2021!$E$9:$E$93,1,EXP(LN((1.1*(Fperm_SI_Woolf2021!$E$9:$E$93-BQ$58)-63.1579*EXP(-0.19*Fperm_SI_Woolf2021!$E$9:$E$93)+63.1579*EXP(-0.19*BQ$58))/(Fperm_SI_Woolf2021!$E$9:$E$93-BQ$58))*(BQ$58-Fperm_SI_Woolf2021!$E$9:$E$93)/10))) + Fperm_SI_Woolf2021!$H$9:$H$93*EXP(-Fperm_SI_Woolf2021!$K$9:$K$93*$C104*IF(BQ$58=Fperm_SI_Woolf2021!$E$9:$E$93,1,EXP(LN((1.1*(Fperm_SI_Woolf2021!$E$9:$E$93-BQ$58)-63.1579*EXP(-0.19*Fperm_SI_Woolf2021!$E$9:$E$93)+63.1579*EXP(-0.19*BQ$58))/(Fperm_SI_Woolf2021!$E$9:$E$93-BQ$58))*(BQ$58-Fperm_SI_Woolf2021!$E$9:$E$93)/10))),Fperm_SI_Woolf2021!$D$9:$D$93))</f>
        <v>0.35409811130625063</v>
      </c>
      <c r="BR104" s="51" cm="1">
        <f t="array" ref="BR104">MIN(1,SLOPE(Fperm_SI_Woolf2021!$F$9:$F$93*EXP(-Fperm_SI_Woolf2021!$I$9:$I$93*$C104*IF(BR$58=Fperm_SI_Woolf2021!$E$9:$E$93,1,EXP(LN((1.1*(Fperm_SI_Woolf2021!$E$9:$E$93-BR$58)-63.1579*EXP(-0.19*Fperm_SI_Woolf2021!$E$9:$E$93)+63.1579*EXP(-0.19*BR$58))/(Fperm_SI_Woolf2021!$E$9:$E$93-BR$58))*(BR$58-Fperm_SI_Woolf2021!$E$9:$E$93)/10))) + Fperm_SI_Woolf2021!$G$9:$G$93*EXP(-Fperm_SI_Woolf2021!$J$9:$J$93*$C104*IF(BR$58=Fperm_SI_Woolf2021!$E$9:$E$93,1,EXP(LN((1.1*(Fperm_SI_Woolf2021!$E$9:$E$93-BR$58)-63.1579*EXP(-0.19*Fperm_SI_Woolf2021!$E$9:$E$93)+63.1579*EXP(-0.19*BR$58))/(Fperm_SI_Woolf2021!$E$9:$E$93-BR$58))*(BR$58-Fperm_SI_Woolf2021!$E$9:$E$93)/10))) + Fperm_SI_Woolf2021!$H$9:$H$93*EXP(-Fperm_SI_Woolf2021!$K$9:$K$93*$C104*IF(BR$58=Fperm_SI_Woolf2021!$E$9:$E$93,1,EXP(LN((1.1*(Fperm_SI_Woolf2021!$E$9:$E$93-BR$58)-63.1579*EXP(-0.19*Fperm_SI_Woolf2021!$E$9:$E$93)+63.1579*EXP(-0.19*BR$58))/(Fperm_SI_Woolf2021!$E$9:$E$93-BR$58))*(BR$58-Fperm_SI_Woolf2021!$E$9:$E$93)/10))),Fperm_SI_Woolf2021!$D$9:$D$93)*BR$57+INTERCEPT(Fperm_SI_Woolf2021!$F$9:$F$93*EXP(-Fperm_SI_Woolf2021!$I$9:$I$93*$C104*IF(BR$58=Fperm_SI_Woolf2021!$E$9:$E$93,1,EXP(LN((1.1*(Fperm_SI_Woolf2021!$E$9:$E$93-BR$58)-63.1579*EXP(-0.19*Fperm_SI_Woolf2021!$E$9:$E$93)+63.1579*EXP(-0.19*BR$58))/(Fperm_SI_Woolf2021!$E$9:$E$93-BR$58))*(BR$58-Fperm_SI_Woolf2021!$E$9:$E$93)/10))) + Fperm_SI_Woolf2021!$G$9:$G$93*EXP(-Fperm_SI_Woolf2021!$J$9:$J$93*$C104*IF(BR$58=Fperm_SI_Woolf2021!$E$9:$E$93,1,EXP(LN((1.1*(Fperm_SI_Woolf2021!$E$9:$E$93-BR$58)-63.1579*EXP(-0.19*Fperm_SI_Woolf2021!$E$9:$E$93)+63.1579*EXP(-0.19*BR$58))/(Fperm_SI_Woolf2021!$E$9:$E$93-BR$58))*(BR$58-Fperm_SI_Woolf2021!$E$9:$E$93)/10))) + Fperm_SI_Woolf2021!$H$9:$H$93*EXP(-Fperm_SI_Woolf2021!$K$9:$K$93*$C104*IF(BR$58=Fperm_SI_Woolf2021!$E$9:$E$93,1,EXP(LN((1.1*(Fperm_SI_Woolf2021!$E$9:$E$93-BR$58)-63.1579*EXP(-0.19*Fperm_SI_Woolf2021!$E$9:$E$93)+63.1579*EXP(-0.19*BR$58))/(Fperm_SI_Woolf2021!$E$9:$E$93-BR$58))*(BR$58-Fperm_SI_Woolf2021!$E$9:$E$93)/10))),Fperm_SI_Woolf2021!$D$9:$D$93))</f>
        <v>0.33268860810022249</v>
      </c>
      <c r="BS104" s="51" cm="1">
        <f t="array" ref="BS104">MIN(1,SLOPE(Fperm_SI_Woolf2021!$F$9:$F$93*EXP(-Fperm_SI_Woolf2021!$I$9:$I$93*$C104*IF(BS$58=Fperm_SI_Woolf2021!$E$9:$E$93,1,EXP(LN((1.1*(Fperm_SI_Woolf2021!$E$9:$E$93-BS$58)-63.1579*EXP(-0.19*Fperm_SI_Woolf2021!$E$9:$E$93)+63.1579*EXP(-0.19*BS$58))/(Fperm_SI_Woolf2021!$E$9:$E$93-BS$58))*(BS$58-Fperm_SI_Woolf2021!$E$9:$E$93)/10))) + Fperm_SI_Woolf2021!$G$9:$G$93*EXP(-Fperm_SI_Woolf2021!$J$9:$J$93*$C104*IF(BS$58=Fperm_SI_Woolf2021!$E$9:$E$93,1,EXP(LN((1.1*(Fperm_SI_Woolf2021!$E$9:$E$93-BS$58)-63.1579*EXP(-0.19*Fperm_SI_Woolf2021!$E$9:$E$93)+63.1579*EXP(-0.19*BS$58))/(Fperm_SI_Woolf2021!$E$9:$E$93-BS$58))*(BS$58-Fperm_SI_Woolf2021!$E$9:$E$93)/10))) + Fperm_SI_Woolf2021!$H$9:$H$93*EXP(-Fperm_SI_Woolf2021!$K$9:$K$93*$C104*IF(BS$58=Fperm_SI_Woolf2021!$E$9:$E$93,1,EXP(LN((1.1*(Fperm_SI_Woolf2021!$E$9:$E$93-BS$58)-63.1579*EXP(-0.19*Fperm_SI_Woolf2021!$E$9:$E$93)+63.1579*EXP(-0.19*BS$58))/(Fperm_SI_Woolf2021!$E$9:$E$93-BS$58))*(BS$58-Fperm_SI_Woolf2021!$E$9:$E$93)/10))),Fperm_SI_Woolf2021!$D$9:$D$93)*BS$57+INTERCEPT(Fperm_SI_Woolf2021!$F$9:$F$93*EXP(-Fperm_SI_Woolf2021!$I$9:$I$93*$C104*IF(BS$58=Fperm_SI_Woolf2021!$E$9:$E$93,1,EXP(LN((1.1*(Fperm_SI_Woolf2021!$E$9:$E$93-BS$58)-63.1579*EXP(-0.19*Fperm_SI_Woolf2021!$E$9:$E$93)+63.1579*EXP(-0.19*BS$58))/(Fperm_SI_Woolf2021!$E$9:$E$93-BS$58))*(BS$58-Fperm_SI_Woolf2021!$E$9:$E$93)/10))) + Fperm_SI_Woolf2021!$G$9:$G$93*EXP(-Fperm_SI_Woolf2021!$J$9:$J$93*$C104*IF(BS$58=Fperm_SI_Woolf2021!$E$9:$E$93,1,EXP(LN((1.1*(Fperm_SI_Woolf2021!$E$9:$E$93-BS$58)-63.1579*EXP(-0.19*Fperm_SI_Woolf2021!$E$9:$E$93)+63.1579*EXP(-0.19*BS$58))/(Fperm_SI_Woolf2021!$E$9:$E$93-BS$58))*(BS$58-Fperm_SI_Woolf2021!$E$9:$E$93)/10))) + Fperm_SI_Woolf2021!$H$9:$H$93*EXP(-Fperm_SI_Woolf2021!$K$9:$K$93*$C104*IF(BS$58=Fperm_SI_Woolf2021!$E$9:$E$93,1,EXP(LN((1.1*(Fperm_SI_Woolf2021!$E$9:$E$93-BS$58)-63.1579*EXP(-0.19*Fperm_SI_Woolf2021!$E$9:$E$93)+63.1579*EXP(-0.19*BS$58))/(Fperm_SI_Woolf2021!$E$9:$E$93-BS$58))*(BS$58-Fperm_SI_Woolf2021!$E$9:$E$93)/10))),Fperm_SI_Woolf2021!$D$9:$D$93))</f>
        <v>0.31127910489419441</v>
      </c>
      <c r="BT104" s="51" cm="1">
        <f t="array" ref="BT104">MIN(1,SLOPE(Fperm_SI_Woolf2021!$F$9:$F$93*EXP(-Fperm_SI_Woolf2021!$I$9:$I$93*$C104*IF(BT$58=Fperm_SI_Woolf2021!$E$9:$E$93,1,EXP(LN((1.1*(Fperm_SI_Woolf2021!$E$9:$E$93-BT$58)-63.1579*EXP(-0.19*Fperm_SI_Woolf2021!$E$9:$E$93)+63.1579*EXP(-0.19*BT$58))/(Fperm_SI_Woolf2021!$E$9:$E$93-BT$58))*(BT$58-Fperm_SI_Woolf2021!$E$9:$E$93)/10))) + Fperm_SI_Woolf2021!$G$9:$G$93*EXP(-Fperm_SI_Woolf2021!$J$9:$J$93*$C104*IF(BT$58=Fperm_SI_Woolf2021!$E$9:$E$93,1,EXP(LN((1.1*(Fperm_SI_Woolf2021!$E$9:$E$93-BT$58)-63.1579*EXP(-0.19*Fperm_SI_Woolf2021!$E$9:$E$93)+63.1579*EXP(-0.19*BT$58))/(Fperm_SI_Woolf2021!$E$9:$E$93-BT$58))*(BT$58-Fperm_SI_Woolf2021!$E$9:$E$93)/10))) + Fperm_SI_Woolf2021!$H$9:$H$93*EXP(-Fperm_SI_Woolf2021!$K$9:$K$93*$C104*IF(BT$58=Fperm_SI_Woolf2021!$E$9:$E$93,1,EXP(LN((1.1*(Fperm_SI_Woolf2021!$E$9:$E$93-BT$58)-63.1579*EXP(-0.19*Fperm_SI_Woolf2021!$E$9:$E$93)+63.1579*EXP(-0.19*BT$58))/(Fperm_SI_Woolf2021!$E$9:$E$93-BT$58))*(BT$58-Fperm_SI_Woolf2021!$E$9:$E$93)/10))),Fperm_SI_Woolf2021!$D$9:$D$93)*BT$57+INTERCEPT(Fperm_SI_Woolf2021!$F$9:$F$93*EXP(-Fperm_SI_Woolf2021!$I$9:$I$93*$C104*IF(BT$58=Fperm_SI_Woolf2021!$E$9:$E$93,1,EXP(LN((1.1*(Fperm_SI_Woolf2021!$E$9:$E$93-BT$58)-63.1579*EXP(-0.19*Fperm_SI_Woolf2021!$E$9:$E$93)+63.1579*EXP(-0.19*BT$58))/(Fperm_SI_Woolf2021!$E$9:$E$93-BT$58))*(BT$58-Fperm_SI_Woolf2021!$E$9:$E$93)/10))) + Fperm_SI_Woolf2021!$G$9:$G$93*EXP(-Fperm_SI_Woolf2021!$J$9:$J$93*$C104*IF(BT$58=Fperm_SI_Woolf2021!$E$9:$E$93,1,EXP(LN((1.1*(Fperm_SI_Woolf2021!$E$9:$E$93-BT$58)-63.1579*EXP(-0.19*Fperm_SI_Woolf2021!$E$9:$E$93)+63.1579*EXP(-0.19*BT$58))/(Fperm_SI_Woolf2021!$E$9:$E$93-BT$58))*(BT$58-Fperm_SI_Woolf2021!$E$9:$E$93)/10))) + Fperm_SI_Woolf2021!$H$9:$H$93*EXP(-Fperm_SI_Woolf2021!$K$9:$K$93*$C104*IF(BT$58=Fperm_SI_Woolf2021!$E$9:$E$93,1,EXP(LN((1.1*(Fperm_SI_Woolf2021!$E$9:$E$93-BT$58)-63.1579*EXP(-0.19*Fperm_SI_Woolf2021!$E$9:$E$93)+63.1579*EXP(-0.19*BT$58))/(Fperm_SI_Woolf2021!$E$9:$E$93-BT$58))*(BT$58-Fperm_SI_Woolf2021!$E$9:$E$93)/10))),Fperm_SI_Woolf2021!$D$9:$D$93))</f>
        <v>0.28986960168816633</v>
      </c>
      <c r="BU104" s="51" cm="1">
        <f t="array" ref="BU104">MIN(1,SLOPE(Fperm_SI_Woolf2021!$F$9:$F$93*EXP(-Fperm_SI_Woolf2021!$I$9:$I$93*$C104*IF(BU$58=Fperm_SI_Woolf2021!$E$9:$E$93,1,EXP(LN((1.1*(Fperm_SI_Woolf2021!$E$9:$E$93-BU$58)-63.1579*EXP(-0.19*Fperm_SI_Woolf2021!$E$9:$E$93)+63.1579*EXP(-0.19*BU$58))/(Fperm_SI_Woolf2021!$E$9:$E$93-BU$58))*(BU$58-Fperm_SI_Woolf2021!$E$9:$E$93)/10))) + Fperm_SI_Woolf2021!$G$9:$G$93*EXP(-Fperm_SI_Woolf2021!$J$9:$J$93*$C104*IF(BU$58=Fperm_SI_Woolf2021!$E$9:$E$93,1,EXP(LN((1.1*(Fperm_SI_Woolf2021!$E$9:$E$93-BU$58)-63.1579*EXP(-0.19*Fperm_SI_Woolf2021!$E$9:$E$93)+63.1579*EXP(-0.19*BU$58))/(Fperm_SI_Woolf2021!$E$9:$E$93-BU$58))*(BU$58-Fperm_SI_Woolf2021!$E$9:$E$93)/10))) + Fperm_SI_Woolf2021!$H$9:$H$93*EXP(-Fperm_SI_Woolf2021!$K$9:$K$93*$C104*IF(BU$58=Fperm_SI_Woolf2021!$E$9:$E$93,1,EXP(LN((1.1*(Fperm_SI_Woolf2021!$E$9:$E$93-BU$58)-63.1579*EXP(-0.19*Fperm_SI_Woolf2021!$E$9:$E$93)+63.1579*EXP(-0.19*BU$58))/(Fperm_SI_Woolf2021!$E$9:$E$93-BU$58))*(BU$58-Fperm_SI_Woolf2021!$E$9:$E$93)/10))),Fperm_SI_Woolf2021!$D$9:$D$93)*BU$57+INTERCEPT(Fperm_SI_Woolf2021!$F$9:$F$93*EXP(-Fperm_SI_Woolf2021!$I$9:$I$93*$C104*IF(BU$58=Fperm_SI_Woolf2021!$E$9:$E$93,1,EXP(LN((1.1*(Fperm_SI_Woolf2021!$E$9:$E$93-BU$58)-63.1579*EXP(-0.19*Fperm_SI_Woolf2021!$E$9:$E$93)+63.1579*EXP(-0.19*BU$58))/(Fperm_SI_Woolf2021!$E$9:$E$93-BU$58))*(BU$58-Fperm_SI_Woolf2021!$E$9:$E$93)/10))) + Fperm_SI_Woolf2021!$G$9:$G$93*EXP(-Fperm_SI_Woolf2021!$J$9:$J$93*$C104*IF(BU$58=Fperm_SI_Woolf2021!$E$9:$E$93,1,EXP(LN((1.1*(Fperm_SI_Woolf2021!$E$9:$E$93-BU$58)-63.1579*EXP(-0.19*Fperm_SI_Woolf2021!$E$9:$E$93)+63.1579*EXP(-0.19*BU$58))/(Fperm_SI_Woolf2021!$E$9:$E$93-BU$58))*(BU$58-Fperm_SI_Woolf2021!$E$9:$E$93)/10))) + Fperm_SI_Woolf2021!$H$9:$H$93*EXP(-Fperm_SI_Woolf2021!$K$9:$K$93*$C104*IF(BU$58=Fperm_SI_Woolf2021!$E$9:$E$93,1,EXP(LN((1.1*(Fperm_SI_Woolf2021!$E$9:$E$93-BU$58)-63.1579*EXP(-0.19*Fperm_SI_Woolf2021!$E$9:$E$93)+63.1579*EXP(-0.19*BU$58))/(Fperm_SI_Woolf2021!$E$9:$E$93-BU$58))*(BU$58-Fperm_SI_Woolf2021!$E$9:$E$93)/10))),Fperm_SI_Woolf2021!$D$9:$D$93))</f>
        <v>0.2684600984821382</v>
      </c>
      <c r="BV104" s="51" cm="1">
        <f t="array" ref="BV104">MIN(1,SLOPE(Fperm_SI_Woolf2021!$F$9:$F$93*EXP(-Fperm_SI_Woolf2021!$I$9:$I$93*$C104*IF(BV$58=Fperm_SI_Woolf2021!$E$9:$E$93,1,EXP(LN((1.1*(Fperm_SI_Woolf2021!$E$9:$E$93-BV$58)-63.1579*EXP(-0.19*Fperm_SI_Woolf2021!$E$9:$E$93)+63.1579*EXP(-0.19*BV$58))/(Fperm_SI_Woolf2021!$E$9:$E$93-BV$58))*(BV$58-Fperm_SI_Woolf2021!$E$9:$E$93)/10))) + Fperm_SI_Woolf2021!$G$9:$G$93*EXP(-Fperm_SI_Woolf2021!$J$9:$J$93*$C104*IF(BV$58=Fperm_SI_Woolf2021!$E$9:$E$93,1,EXP(LN((1.1*(Fperm_SI_Woolf2021!$E$9:$E$93-BV$58)-63.1579*EXP(-0.19*Fperm_SI_Woolf2021!$E$9:$E$93)+63.1579*EXP(-0.19*BV$58))/(Fperm_SI_Woolf2021!$E$9:$E$93-BV$58))*(BV$58-Fperm_SI_Woolf2021!$E$9:$E$93)/10))) + Fperm_SI_Woolf2021!$H$9:$H$93*EXP(-Fperm_SI_Woolf2021!$K$9:$K$93*$C104*IF(BV$58=Fperm_SI_Woolf2021!$E$9:$E$93,1,EXP(LN((1.1*(Fperm_SI_Woolf2021!$E$9:$E$93-BV$58)-63.1579*EXP(-0.19*Fperm_SI_Woolf2021!$E$9:$E$93)+63.1579*EXP(-0.19*BV$58))/(Fperm_SI_Woolf2021!$E$9:$E$93-BV$58))*(BV$58-Fperm_SI_Woolf2021!$E$9:$E$93)/10))),Fperm_SI_Woolf2021!$D$9:$D$93)*BV$57+INTERCEPT(Fperm_SI_Woolf2021!$F$9:$F$93*EXP(-Fperm_SI_Woolf2021!$I$9:$I$93*$C104*IF(BV$58=Fperm_SI_Woolf2021!$E$9:$E$93,1,EXP(LN((1.1*(Fperm_SI_Woolf2021!$E$9:$E$93-BV$58)-63.1579*EXP(-0.19*Fperm_SI_Woolf2021!$E$9:$E$93)+63.1579*EXP(-0.19*BV$58))/(Fperm_SI_Woolf2021!$E$9:$E$93-BV$58))*(BV$58-Fperm_SI_Woolf2021!$E$9:$E$93)/10))) + Fperm_SI_Woolf2021!$G$9:$G$93*EXP(-Fperm_SI_Woolf2021!$J$9:$J$93*$C104*IF(BV$58=Fperm_SI_Woolf2021!$E$9:$E$93,1,EXP(LN((1.1*(Fperm_SI_Woolf2021!$E$9:$E$93-BV$58)-63.1579*EXP(-0.19*Fperm_SI_Woolf2021!$E$9:$E$93)+63.1579*EXP(-0.19*BV$58))/(Fperm_SI_Woolf2021!$E$9:$E$93-BV$58))*(BV$58-Fperm_SI_Woolf2021!$E$9:$E$93)/10))) + Fperm_SI_Woolf2021!$H$9:$H$93*EXP(-Fperm_SI_Woolf2021!$K$9:$K$93*$C104*IF(BV$58=Fperm_SI_Woolf2021!$E$9:$E$93,1,EXP(LN((1.1*(Fperm_SI_Woolf2021!$E$9:$E$93-BV$58)-63.1579*EXP(-0.19*Fperm_SI_Woolf2021!$E$9:$E$93)+63.1579*EXP(-0.19*BV$58))/(Fperm_SI_Woolf2021!$E$9:$E$93-BV$58))*(BV$58-Fperm_SI_Woolf2021!$E$9:$E$93)/10))),Fperm_SI_Woolf2021!$D$9:$D$93))</f>
        <v>0.24705059527611009</v>
      </c>
      <c r="BW104" s="51" cm="1">
        <f t="array" ref="BW104">MIN(1,SLOPE(Fperm_SI_Woolf2021!$F$9:$F$93*EXP(-Fperm_SI_Woolf2021!$I$9:$I$93*$C104*IF(BW$58=Fperm_SI_Woolf2021!$E$9:$E$93,1,EXP(LN((1.1*(Fperm_SI_Woolf2021!$E$9:$E$93-BW$58)-63.1579*EXP(-0.19*Fperm_SI_Woolf2021!$E$9:$E$93)+63.1579*EXP(-0.19*BW$58))/(Fperm_SI_Woolf2021!$E$9:$E$93-BW$58))*(BW$58-Fperm_SI_Woolf2021!$E$9:$E$93)/10))) + Fperm_SI_Woolf2021!$G$9:$G$93*EXP(-Fperm_SI_Woolf2021!$J$9:$J$93*$C104*IF(BW$58=Fperm_SI_Woolf2021!$E$9:$E$93,1,EXP(LN((1.1*(Fperm_SI_Woolf2021!$E$9:$E$93-BW$58)-63.1579*EXP(-0.19*Fperm_SI_Woolf2021!$E$9:$E$93)+63.1579*EXP(-0.19*BW$58))/(Fperm_SI_Woolf2021!$E$9:$E$93-BW$58))*(BW$58-Fperm_SI_Woolf2021!$E$9:$E$93)/10))) + Fperm_SI_Woolf2021!$H$9:$H$93*EXP(-Fperm_SI_Woolf2021!$K$9:$K$93*$C104*IF(BW$58=Fperm_SI_Woolf2021!$E$9:$E$93,1,EXP(LN((1.1*(Fperm_SI_Woolf2021!$E$9:$E$93-BW$58)-63.1579*EXP(-0.19*Fperm_SI_Woolf2021!$E$9:$E$93)+63.1579*EXP(-0.19*BW$58))/(Fperm_SI_Woolf2021!$E$9:$E$93-BW$58))*(BW$58-Fperm_SI_Woolf2021!$E$9:$E$93)/10))),Fperm_SI_Woolf2021!$D$9:$D$93)*BW$57+INTERCEPT(Fperm_SI_Woolf2021!$F$9:$F$93*EXP(-Fperm_SI_Woolf2021!$I$9:$I$93*$C104*IF(BW$58=Fperm_SI_Woolf2021!$E$9:$E$93,1,EXP(LN((1.1*(Fperm_SI_Woolf2021!$E$9:$E$93-BW$58)-63.1579*EXP(-0.19*Fperm_SI_Woolf2021!$E$9:$E$93)+63.1579*EXP(-0.19*BW$58))/(Fperm_SI_Woolf2021!$E$9:$E$93-BW$58))*(BW$58-Fperm_SI_Woolf2021!$E$9:$E$93)/10))) + Fperm_SI_Woolf2021!$G$9:$G$93*EXP(-Fperm_SI_Woolf2021!$J$9:$J$93*$C104*IF(BW$58=Fperm_SI_Woolf2021!$E$9:$E$93,1,EXP(LN((1.1*(Fperm_SI_Woolf2021!$E$9:$E$93-BW$58)-63.1579*EXP(-0.19*Fperm_SI_Woolf2021!$E$9:$E$93)+63.1579*EXP(-0.19*BW$58))/(Fperm_SI_Woolf2021!$E$9:$E$93-BW$58))*(BW$58-Fperm_SI_Woolf2021!$E$9:$E$93)/10))) + Fperm_SI_Woolf2021!$H$9:$H$93*EXP(-Fperm_SI_Woolf2021!$K$9:$K$93*$C104*IF(BW$58=Fperm_SI_Woolf2021!$E$9:$E$93,1,EXP(LN((1.1*(Fperm_SI_Woolf2021!$E$9:$E$93-BW$58)-63.1579*EXP(-0.19*Fperm_SI_Woolf2021!$E$9:$E$93)+63.1579*EXP(-0.19*BW$58))/(Fperm_SI_Woolf2021!$E$9:$E$93-BW$58))*(BW$58-Fperm_SI_Woolf2021!$E$9:$E$93)/10))),Fperm_SI_Woolf2021!$D$9:$D$93))</f>
        <v>0.22564109207008193</v>
      </c>
      <c r="BX104" s="51" cm="1">
        <f t="array" ref="BX104">MIN(1,SLOPE(Fperm_SI_Woolf2021!$F$9:$F$93*EXP(-Fperm_SI_Woolf2021!$I$9:$I$93*$C104*IF(BX$58=Fperm_SI_Woolf2021!$E$9:$E$93,1,EXP(LN((1.1*(Fperm_SI_Woolf2021!$E$9:$E$93-BX$58)-63.1579*EXP(-0.19*Fperm_SI_Woolf2021!$E$9:$E$93)+63.1579*EXP(-0.19*BX$58))/(Fperm_SI_Woolf2021!$E$9:$E$93-BX$58))*(BX$58-Fperm_SI_Woolf2021!$E$9:$E$93)/10))) + Fperm_SI_Woolf2021!$G$9:$G$93*EXP(-Fperm_SI_Woolf2021!$J$9:$J$93*$C104*IF(BX$58=Fperm_SI_Woolf2021!$E$9:$E$93,1,EXP(LN((1.1*(Fperm_SI_Woolf2021!$E$9:$E$93-BX$58)-63.1579*EXP(-0.19*Fperm_SI_Woolf2021!$E$9:$E$93)+63.1579*EXP(-0.19*BX$58))/(Fperm_SI_Woolf2021!$E$9:$E$93-BX$58))*(BX$58-Fperm_SI_Woolf2021!$E$9:$E$93)/10))) + Fperm_SI_Woolf2021!$H$9:$H$93*EXP(-Fperm_SI_Woolf2021!$K$9:$K$93*$C104*IF(BX$58=Fperm_SI_Woolf2021!$E$9:$E$93,1,EXP(LN((1.1*(Fperm_SI_Woolf2021!$E$9:$E$93-BX$58)-63.1579*EXP(-0.19*Fperm_SI_Woolf2021!$E$9:$E$93)+63.1579*EXP(-0.19*BX$58))/(Fperm_SI_Woolf2021!$E$9:$E$93-BX$58))*(BX$58-Fperm_SI_Woolf2021!$E$9:$E$93)/10))),Fperm_SI_Woolf2021!$D$9:$D$93)*BX$57+INTERCEPT(Fperm_SI_Woolf2021!$F$9:$F$93*EXP(-Fperm_SI_Woolf2021!$I$9:$I$93*$C104*IF(BX$58=Fperm_SI_Woolf2021!$E$9:$E$93,1,EXP(LN((1.1*(Fperm_SI_Woolf2021!$E$9:$E$93-BX$58)-63.1579*EXP(-0.19*Fperm_SI_Woolf2021!$E$9:$E$93)+63.1579*EXP(-0.19*BX$58))/(Fperm_SI_Woolf2021!$E$9:$E$93-BX$58))*(BX$58-Fperm_SI_Woolf2021!$E$9:$E$93)/10))) + Fperm_SI_Woolf2021!$G$9:$G$93*EXP(-Fperm_SI_Woolf2021!$J$9:$J$93*$C104*IF(BX$58=Fperm_SI_Woolf2021!$E$9:$E$93,1,EXP(LN((1.1*(Fperm_SI_Woolf2021!$E$9:$E$93-BX$58)-63.1579*EXP(-0.19*Fperm_SI_Woolf2021!$E$9:$E$93)+63.1579*EXP(-0.19*BX$58))/(Fperm_SI_Woolf2021!$E$9:$E$93-BX$58))*(BX$58-Fperm_SI_Woolf2021!$E$9:$E$93)/10))) + Fperm_SI_Woolf2021!$H$9:$H$93*EXP(-Fperm_SI_Woolf2021!$K$9:$K$93*$C104*IF(BX$58=Fperm_SI_Woolf2021!$E$9:$E$93,1,EXP(LN((1.1*(Fperm_SI_Woolf2021!$E$9:$E$93-BX$58)-63.1579*EXP(-0.19*Fperm_SI_Woolf2021!$E$9:$E$93)+63.1579*EXP(-0.19*BX$58))/(Fperm_SI_Woolf2021!$E$9:$E$93-BX$58))*(BX$58-Fperm_SI_Woolf2021!$E$9:$E$93)/10))),Fperm_SI_Woolf2021!$D$9:$D$93))</f>
        <v>0.20423158886405379</v>
      </c>
      <c r="BY104" s="51" cm="1">
        <f t="array" ref="BY104">MIN(1,SLOPE(Fperm_SI_Woolf2021!$F$9:$F$93*EXP(-Fperm_SI_Woolf2021!$I$9:$I$93*$C104*IF(BY$58=Fperm_SI_Woolf2021!$E$9:$E$93,1,EXP(LN((1.1*(Fperm_SI_Woolf2021!$E$9:$E$93-BY$58)-63.1579*EXP(-0.19*Fperm_SI_Woolf2021!$E$9:$E$93)+63.1579*EXP(-0.19*BY$58))/(Fperm_SI_Woolf2021!$E$9:$E$93-BY$58))*(BY$58-Fperm_SI_Woolf2021!$E$9:$E$93)/10))) + Fperm_SI_Woolf2021!$G$9:$G$93*EXP(-Fperm_SI_Woolf2021!$J$9:$J$93*$C104*IF(BY$58=Fperm_SI_Woolf2021!$E$9:$E$93,1,EXP(LN((1.1*(Fperm_SI_Woolf2021!$E$9:$E$93-BY$58)-63.1579*EXP(-0.19*Fperm_SI_Woolf2021!$E$9:$E$93)+63.1579*EXP(-0.19*BY$58))/(Fperm_SI_Woolf2021!$E$9:$E$93-BY$58))*(BY$58-Fperm_SI_Woolf2021!$E$9:$E$93)/10))) + Fperm_SI_Woolf2021!$H$9:$H$93*EXP(-Fperm_SI_Woolf2021!$K$9:$K$93*$C104*IF(BY$58=Fperm_SI_Woolf2021!$E$9:$E$93,1,EXP(LN((1.1*(Fperm_SI_Woolf2021!$E$9:$E$93-BY$58)-63.1579*EXP(-0.19*Fperm_SI_Woolf2021!$E$9:$E$93)+63.1579*EXP(-0.19*BY$58))/(Fperm_SI_Woolf2021!$E$9:$E$93-BY$58))*(BY$58-Fperm_SI_Woolf2021!$E$9:$E$93)/10))),Fperm_SI_Woolf2021!$D$9:$D$93)*BY$57+INTERCEPT(Fperm_SI_Woolf2021!$F$9:$F$93*EXP(-Fperm_SI_Woolf2021!$I$9:$I$93*$C104*IF(BY$58=Fperm_SI_Woolf2021!$E$9:$E$93,1,EXP(LN((1.1*(Fperm_SI_Woolf2021!$E$9:$E$93-BY$58)-63.1579*EXP(-0.19*Fperm_SI_Woolf2021!$E$9:$E$93)+63.1579*EXP(-0.19*BY$58))/(Fperm_SI_Woolf2021!$E$9:$E$93-BY$58))*(BY$58-Fperm_SI_Woolf2021!$E$9:$E$93)/10))) + Fperm_SI_Woolf2021!$G$9:$G$93*EXP(-Fperm_SI_Woolf2021!$J$9:$J$93*$C104*IF(BY$58=Fperm_SI_Woolf2021!$E$9:$E$93,1,EXP(LN((1.1*(Fperm_SI_Woolf2021!$E$9:$E$93-BY$58)-63.1579*EXP(-0.19*Fperm_SI_Woolf2021!$E$9:$E$93)+63.1579*EXP(-0.19*BY$58))/(Fperm_SI_Woolf2021!$E$9:$E$93-BY$58))*(BY$58-Fperm_SI_Woolf2021!$E$9:$E$93)/10))) + Fperm_SI_Woolf2021!$H$9:$H$93*EXP(-Fperm_SI_Woolf2021!$K$9:$K$93*$C104*IF(BY$58=Fperm_SI_Woolf2021!$E$9:$E$93,1,EXP(LN((1.1*(Fperm_SI_Woolf2021!$E$9:$E$93-BY$58)-63.1579*EXP(-0.19*Fperm_SI_Woolf2021!$E$9:$E$93)+63.1579*EXP(-0.19*BY$58))/(Fperm_SI_Woolf2021!$E$9:$E$93-BY$58))*(BY$58-Fperm_SI_Woolf2021!$E$9:$E$93)/10))),Fperm_SI_Woolf2021!$D$9:$D$93))</f>
        <v>0.18282208565802566</v>
      </c>
      <c r="BZ104" s="51" cm="1">
        <f t="array" ref="BZ104">MIN(1,SLOPE(Fperm_SI_Woolf2021!$F$9:$F$93*EXP(-Fperm_SI_Woolf2021!$I$9:$I$93*$C104*IF(BZ$58=Fperm_SI_Woolf2021!$E$9:$E$93,1,EXP(LN((1.1*(Fperm_SI_Woolf2021!$E$9:$E$93-BZ$58)-63.1579*EXP(-0.19*Fperm_SI_Woolf2021!$E$9:$E$93)+63.1579*EXP(-0.19*BZ$58))/(Fperm_SI_Woolf2021!$E$9:$E$93-BZ$58))*(BZ$58-Fperm_SI_Woolf2021!$E$9:$E$93)/10))) + Fperm_SI_Woolf2021!$G$9:$G$93*EXP(-Fperm_SI_Woolf2021!$J$9:$J$93*$C104*IF(BZ$58=Fperm_SI_Woolf2021!$E$9:$E$93,1,EXP(LN((1.1*(Fperm_SI_Woolf2021!$E$9:$E$93-BZ$58)-63.1579*EXP(-0.19*Fperm_SI_Woolf2021!$E$9:$E$93)+63.1579*EXP(-0.19*BZ$58))/(Fperm_SI_Woolf2021!$E$9:$E$93-BZ$58))*(BZ$58-Fperm_SI_Woolf2021!$E$9:$E$93)/10))) + Fperm_SI_Woolf2021!$H$9:$H$93*EXP(-Fperm_SI_Woolf2021!$K$9:$K$93*$C104*IF(BZ$58=Fperm_SI_Woolf2021!$E$9:$E$93,1,EXP(LN((1.1*(Fperm_SI_Woolf2021!$E$9:$E$93-BZ$58)-63.1579*EXP(-0.19*Fperm_SI_Woolf2021!$E$9:$E$93)+63.1579*EXP(-0.19*BZ$58))/(Fperm_SI_Woolf2021!$E$9:$E$93-BZ$58))*(BZ$58-Fperm_SI_Woolf2021!$E$9:$E$93)/10))),Fperm_SI_Woolf2021!$D$9:$D$93)*BZ$57+INTERCEPT(Fperm_SI_Woolf2021!$F$9:$F$93*EXP(-Fperm_SI_Woolf2021!$I$9:$I$93*$C104*IF(BZ$58=Fperm_SI_Woolf2021!$E$9:$E$93,1,EXP(LN((1.1*(Fperm_SI_Woolf2021!$E$9:$E$93-BZ$58)-63.1579*EXP(-0.19*Fperm_SI_Woolf2021!$E$9:$E$93)+63.1579*EXP(-0.19*BZ$58))/(Fperm_SI_Woolf2021!$E$9:$E$93-BZ$58))*(BZ$58-Fperm_SI_Woolf2021!$E$9:$E$93)/10))) + Fperm_SI_Woolf2021!$G$9:$G$93*EXP(-Fperm_SI_Woolf2021!$J$9:$J$93*$C104*IF(BZ$58=Fperm_SI_Woolf2021!$E$9:$E$93,1,EXP(LN((1.1*(Fperm_SI_Woolf2021!$E$9:$E$93-BZ$58)-63.1579*EXP(-0.19*Fperm_SI_Woolf2021!$E$9:$E$93)+63.1579*EXP(-0.19*BZ$58))/(Fperm_SI_Woolf2021!$E$9:$E$93-BZ$58))*(BZ$58-Fperm_SI_Woolf2021!$E$9:$E$93)/10))) + Fperm_SI_Woolf2021!$H$9:$H$93*EXP(-Fperm_SI_Woolf2021!$K$9:$K$93*$C104*IF(BZ$58=Fperm_SI_Woolf2021!$E$9:$E$93,1,EXP(LN((1.1*(Fperm_SI_Woolf2021!$E$9:$E$93-BZ$58)-63.1579*EXP(-0.19*Fperm_SI_Woolf2021!$E$9:$E$93)+63.1579*EXP(-0.19*BZ$58))/(Fperm_SI_Woolf2021!$E$9:$E$93-BZ$58))*(BZ$58-Fperm_SI_Woolf2021!$E$9:$E$93)/10))),Fperm_SI_Woolf2021!$D$9:$D$93))</f>
        <v>0.16141258245199752</v>
      </c>
    </row>
    <row r="105" spans="3:78" x14ac:dyDescent="0.2">
      <c r="C105" s="48">
        <v>450</v>
      </c>
      <c r="D105" s="51" cm="1">
        <f t="array" ref="D105">MIN(1,SLOPE(Fperm_SI_Woolf2021!$F$9:$F$93*EXP(-Fperm_SI_Woolf2021!$I$9:$I$93*$C105*IF(D$58=Fperm_SI_Woolf2021!$E$9:$E$93,1,EXP(LN((1.1*(Fperm_SI_Woolf2021!$E$9:$E$93-D$58)-63.1579*EXP(-0.19*Fperm_SI_Woolf2021!$E$9:$E$93)+63.1579*EXP(-0.19*D$58))/(Fperm_SI_Woolf2021!$E$9:$E$93-D$58))*(D$58-Fperm_SI_Woolf2021!$E$9:$E$93)/10))) + Fperm_SI_Woolf2021!$G$9:$G$93*EXP(-Fperm_SI_Woolf2021!$J$9:$J$93*$C105*IF(D$58=Fperm_SI_Woolf2021!$E$9:$E$93,1,EXP(LN((1.1*(Fperm_SI_Woolf2021!$E$9:$E$93-D$58)-63.1579*EXP(-0.19*Fperm_SI_Woolf2021!$E$9:$E$93)+63.1579*EXP(-0.19*D$58))/(Fperm_SI_Woolf2021!$E$9:$E$93-D$58))*(D$58-Fperm_SI_Woolf2021!$E$9:$E$93)/10))) + Fperm_SI_Woolf2021!$H$9:$H$93*EXP(-Fperm_SI_Woolf2021!$K$9:$K$93*$C105*IF(D$58=Fperm_SI_Woolf2021!$E$9:$E$93,1,EXP(LN((1.1*(Fperm_SI_Woolf2021!$E$9:$E$93-D$58)-63.1579*EXP(-0.19*Fperm_SI_Woolf2021!$E$9:$E$93)+63.1579*EXP(-0.19*D$58))/(Fperm_SI_Woolf2021!$E$9:$E$93-D$58))*(D$58-Fperm_SI_Woolf2021!$E$9:$E$93)/10))),Fperm_SI_Woolf2021!$D$9:$D$93)*D$57+INTERCEPT(Fperm_SI_Woolf2021!$F$9:$F$93*EXP(-Fperm_SI_Woolf2021!$I$9:$I$93*$C105*IF(D$58=Fperm_SI_Woolf2021!$E$9:$E$93,1,EXP(LN((1.1*(Fperm_SI_Woolf2021!$E$9:$E$93-D$58)-63.1579*EXP(-0.19*Fperm_SI_Woolf2021!$E$9:$E$93)+63.1579*EXP(-0.19*D$58))/(Fperm_SI_Woolf2021!$E$9:$E$93-D$58))*(D$58-Fperm_SI_Woolf2021!$E$9:$E$93)/10))) + Fperm_SI_Woolf2021!$G$9:$G$93*EXP(-Fperm_SI_Woolf2021!$J$9:$J$93*$C105*IF(D$58=Fperm_SI_Woolf2021!$E$9:$E$93,1,EXP(LN((1.1*(Fperm_SI_Woolf2021!$E$9:$E$93-D$58)-63.1579*EXP(-0.19*Fperm_SI_Woolf2021!$E$9:$E$93)+63.1579*EXP(-0.19*D$58))/(Fperm_SI_Woolf2021!$E$9:$E$93-D$58))*(D$58-Fperm_SI_Woolf2021!$E$9:$E$93)/10))) + Fperm_SI_Woolf2021!$H$9:$H$93*EXP(-Fperm_SI_Woolf2021!$K$9:$K$93*$C105*IF(D$58=Fperm_SI_Woolf2021!$E$9:$E$93,1,EXP(LN((1.1*(Fperm_SI_Woolf2021!$E$9:$E$93-D$58)-63.1579*EXP(-0.19*Fperm_SI_Woolf2021!$E$9:$E$93)+63.1579*EXP(-0.19*D$58))/(Fperm_SI_Woolf2021!$E$9:$E$93-D$58))*(D$58-Fperm_SI_Woolf2021!$E$9:$E$93)/10))),Fperm_SI_Woolf2021!$D$9:$D$93))</f>
        <v>0.9783740440651103</v>
      </c>
      <c r="E105" s="51" cm="1">
        <f t="array" ref="E105">MIN(1,SLOPE(Fperm_SI_Woolf2021!$F$9:$F$93*EXP(-Fperm_SI_Woolf2021!$I$9:$I$93*$C105*IF(E$58=Fperm_SI_Woolf2021!$E$9:$E$93,1,EXP(LN((1.1*(Fperm_SI_Woolf2021!$E$9:$E$93-E$58)-63.1579*EXP(-0.19*Fperm_SI_Woolf2021!$E$9:$E$93)+63.1579*EXP(-0.19*E$58))/(Fperm_SI_Woolf2021!$E$9:$E$93-E$58))*(E$58-Fperm_SI_Woolf2021!$E$9:$E$93)/10))) + Fperm_SI_Woolf2021!$G$9:$G$93*EXP(-Fperm_SI_Woolf2021!$J$9:$J$93*$C105*IF(E$58=Fperm_SI_Woolf2021!$E$9:$E$93,1,EXP(LN((1.1*(Fperm_SI_Woolf2021!$E$9:$E$93-E$58)-63.1579*EXP(-0.19*Fperm_SI_Woolf2021!$E$9:$E$93)+63.1579*EXP(-0.19*E$58))/(Fperm_SI_Woolf2021!$E$9:$E$93-E$58))*(E$58-Fperm_SI_Woolf2021!$E$9:$E$93)/10))) + Fperm_SI_Woolf2021!$H$9:$H$93*EXP(-Fperm_SI_Woolf2021!$K$9:$K$93*$C105*IF(E$58=Fperm_SI_Woolf2021!$E$9:$E$93,1,EXP(LN((1.1*(Fperm_SI_Woolf2021!$E$9:$E$93-E$58)-63.1579*EXP(-0.19*Fperm_SI_Woolf2021!$E$9:$E$93)+63.1579*EXP(-0.19*E$58))/(Fperm_SI_Woolf2021!$E$9:$E$93-E$58))*(E$58-Fperm_SI_Woolf2021!$E$9:$E$93)/10))),Fperm_SI_Woolf2021!$D$9:$D$93)*E$57+INTERCEPT(Fperm_SI_Woolf2021!$F$9:$F$93*EXP(-Fperm_SI_Woolf2021!$I$9:$I$93*$C105*IF(E$58=Fperm_SI_Woolf2021!$E$9:$E$93,1,EXP(LN((1.1*(Fperm_SI_Woolf2021!$E$9:$E$93-E$58)-63.1579*EXP(-0.19*Fperm_SI_Woolf2021!$E$9:$E$93)+63.1579*EXP(-0.19*E$58))/(Fperm_SI_Woolf2021!$E$9:$E$93-E$58))*(E$58-Fperm_SI_Woolf2021!$E$9:$E$93)/10))) + Fperm_SI_Woolf2021!$G$9:$G$93*EXP(-Fperm_SI_Woolf2021!$J$9:$J$93*$C105*IF(E$58=Fperm_SI_Woolf2021!$E$9:$E$93,1,EXP(LN((1.1*(Fperm_SI_Woolf2021!$E$9:$E$93-E$58)-63.1579*EXP(-0.19*Fperm_SI_Woolf2021!$E$9:$E$93)+63.1579*EXP(-0.19*E$58))/(Fperm_SI_Woolf2021!$E$9:$E$93-E$58))*(E$58-Fperm_SI_Woolf2021!$E$9:$E$93)/10))) + Fperm_SI_Woolf2021!$H$9:$H$93*EXP(-Fperm_SI_Woolf2021!$K$9:$K$93*$C105*IF(E$58=Fperm_SI_Woolf2021!$E$9:$E$93,1,EXP(LN((1.1*(Fperm_SI_Woolf2021!$E$9:$E$93-E$58)-63.1579*EXP(-0.19*Fperm_SI_Woolf2021!$E$9:$E$93)+63.1579*EXP(-0.19*E$58))/(Fperm_SI_Woolf2021!$E$9:$E$93-E$58))*(E$58-Fperm_SI_Woolf2021!$E$9:$E$93)/10))),Fperm_SI_Woolf2021!$D$9:$D$93))</f>
        <v>0.9462287689801957</v>
      </c>
      <c r="F105" s="51" cm="1">
        <f t="array" ref="F105">MIN(1,SLOPE(Fperm_SI_Woolf2021!$F$9:$F$93*EXP(-Fperm_SI_Woolf2021!$I$9:$I$93*$C105*IF(F$58=Fperm_SI_Woolf2021!$E$9:$E$93,1,EXP(LN((1.1*(Fperm_SI_Woolf2021!$E$9:$E$93-F$58)-63.1579*EXP(-0.19*Fperm_SI_Woolf2021!$E$9:$E$93)+63.1579*EXP(-0.19*F$58))/(Fperm_SI_Woolf2021!$E$9:$E$93-F$58))*(F$58-Fperm_SI_Woolf2021!$E$9:$E$93)/10))) + Fperm_SI_Woolf2021!$G$9:$G$93*EXP(-Fperm_SI_Woolf2021!$J$9:$J$93*$C105*IF(F$58=Fperm_SI_Woolf2021!$E$9:$E$93,1,EXP(LN((1.1*(Fperm_SI_Woolf2021!$E$9:$E$93-F$58)-63.1579*EXP(-0.19*Fperm_SI_Woolf2021!$E$9:$E$93)+63.1579*EXP(-0.19*F$58))/(Fperm_SI_Woolf2021!$E$9:$E$93-F$58))*(F$58-Fperm_SI_Woolf2021!$E$9:$E$93)/10))) + Fperm_SI_Woolf2021!$H$9:$H$93*EXP(-Fperm_SI_Woolf2021!$K$9:$K$93*$C105*IF(F$58=Fperm_SI_Woolf2021!$E$9:$E$93,1,EXP(LN((1.1*(Fperm_SI_Woolf2021!$E$9:$E$93-F$58)-63.1579*EXP(-0.19*Fperm_SI_Woolf2021!$E$9:$E$93)+63.1579*EXP(-0.19*F$58))/(Fperm_SI_Woolf2021!$E$9:$E$93-F$58))*(F$58-Fperm_SI_Woolf2021!$E$9:$E$93)/10))),Fperm_SI_Woolf2021!$D$9:$D$93)*F$57+INTERCEPT(Fperm_SI_Woolf2021!$F$9:$F$93*EXP(-Fperm_SI_Woolf2021!$I$9:$I$93*$C105*IF(F$58=Fperm_SI_Woolf2021!$E$9:$E$93,1,EXP(LN((1.1*(Fperm_SI_Woolf2021!$E$9:$E$93-F$58)-63.1579*EXP(-0.19*Fperm_SI_Woolf2021!$E$9:$E$93)+63.1579*EXP(-0.19*F$58))/(Fperm_SI_Woolf2021!$E$9:$E$93-F$58))*(F$58-Fperm_SI_Woolf2021!$E$9:$E$93)/10))) + Fperm_SI_Woolf2021!$G$9:$G$93*EXP(-Fperm_SI_Woolf2021!$J$9:$J$93*$C105*IF(F$58=Fperm_SI_Woolf2021!$E$9:$E$93,1,EXP(LN((1.1*(Fperm_SI_Woolf2021!$E$9:$E$93-F$58)-63.1579*EXP(-0.19*Fperm_SI_Woolf2021!$E$9:$E$93)+63.1579*EXP(-0.19*F$58))/(Fperm_SI_Woolf2021!$E$9:$E$93-F$58))*(F$58-Fperm_SI_Woolf2021!$E$9:$E$93)/10))) + Fperm_SI_Woolf2021!$H$9:$H$93*EXP(-Fperm_SI_Woolf2021!$K$9:$K$93*$C105*IF(F$58=Fperm_SI_Woolf2021!$E$9:$E$93,1,EXP(LN((1.1*(Fperm_SI_Woolf2021!$E$9:$E$93-F$58)-63.1579*EXP(-0.19*Fperm_SI_Woolf2021!$E$9:$E$93)+63.1579*EXP(-0.19*F$58))/(Fperm_SI_Woolf2021!$E$9:$E$93-F$58))*(F$58-Fperm_SI_Woolf2021!$E$9:$E$93)/10))),Fperm_SI_Woolf2021!$D$9:$D$93))</f>
        <v>0.9140834938952811</v>
      </c>
      <c r="G105" s="51" cm="1">
        <f t="array" ref="G105">MIN(1,SLOPE(Fperm_SI_Woolf2021!$F$9:$F$93*EXP(-Fperm_SI_Woolf2021!$I$9:$I$93*$C105*IF(G$58=Fperm_SI_Woolf2021!$E$9:$E$93,1,EXP(LN((1.1*(Fperm_SI_Woolf2021!$E$9:$E$93-G$58)-63.1579*EXP(-0.19*Fperm_SI_Woolf2021!$E$9:$E$93)+63.1579*EXP(-0.19*G$58))/(Fperm_SI_Woolf2021!$E$9:$E$93-G$58))*(G$58-Fperm_SI_Woolf2021!$E$9:$E$93)/10))) + Fperm_SI_Woolf2021!$G$9:$G$93*EXP(-Fperm_SI_Woolf2021!$J$9:$J$93*$C105*IF(G$58=Fperm_SI_Woolf2021!$E$9:$E$93,1,EXP(LN((1.1*(Fperm_SI_Woolf2021!$E$9:$E$93-G$58)-63.1579*EXP(-0.19*Fperm_SI_Woolf2021!$E$9:$E$93)+63.1579*EXP(-0.19*G$58))/(Fperm_SI_Woolf2021!$E$9:$E$93-G$58))*(G$58-Fperm_SI_Woolf2021!$E$9:$E$93)/10))) + Fperm_SI_Woolf2021!$H$9:$H$93*EXP(-Fperm_SI_Woolf2021!$K$9:$K$93*$C105*IF(G$58=Fperm_SI_Woolf2021!$E$9:$E$93,1,EXP(LN((1.1*(Fperm_SI_Woolf2021!$E$9:$E$93-G$58)-63.1579*EXP(-0.19*Fperm_SI_Woolf2021!$E$9:$E$93)+63.1579*EXP(-0.19*G$58))/(Fperm_SI_Woolf2021!$E$9:$E$93-G$58))*(G$58-Fperm_SI_Woolf2021!$E$9:$E$93)/10))),Fperm_SI_Woolf2021!$D$9:$D$93)*G$57+INTERCEPT(Fperm_SI_Woolf2021!$F$9:$F$93*EXP(-Fperm_SI_Woolf2021!$I$9:$I$93*$C105*IF(G$58=Fperm_SI_Woolf2021!$E$9:$E$93,1,EXP(LN((1.1*(Fperm_SI_Woolf2021!$E$9:$E$93-G$58)-63.1579*EXP(-0.19*Fperm_SI_Woolf2021!$E$9:$E$93)+63.1579*EXP(-0.19*G$58))/(Fperm_SI_Woolf2021!$E$9:$E$93-G$58))*(G$58-Fperm_SI_Woolf2021!$E$9:$E$93)/10))) + Fperm_SI_Woolf2021!$G$9:$G$93*EXP(-Fperm_SI_Woolf2021!$J$9:$J$93*$C105*IF(G$58=Fperm_SI_Woolf2021!$E$9:$E$93,1,EXP(LN((1.1*(Fperm_SI_Woolf2021!$E$9:$E$93-G$58)-63.1579*EXP(-0.19*Fperm_SI_Woolf2021!$E$9:$E$93)+63.1579*EXP(-0.19*G$58))/(Fperm_SI_Woolf2021!$E$9:$E$93-G$58))*(G$58-Fperm_SI_Woolf2021!$E$9:$E$93)/10))) + Fperm_SI_Woolf2021!$H$9:$H$93*EXP(-Fperm_SI_Woolf2021!$K$9:$K$93*$C105*IF(G$58=Fperm_SI_Woolf2021!$E$9:$E$93,1,EXP(LN((1.1*(Fperm_SI_Woolf2021!$E$9:$E$93-G$58)-63.1579*EXP(-0.19*Fperm_SI_Woolf2021!$E$9:$E$93)+63.1579*EXP(-0.19*G$58))/(Fperm_SI_Woolf2021!$E$9:$E$93-G$58))*(G$58-Fperm_SI_Woolf2021!$E$9:$E$93)/10))),Fperm_SI_Woolf2021!$D$9:$D$93))</f>
        <v>0.8819382188103666</v>
      </c>
      <c r="H105" s="51" cm="1">
        <f t="array" ref="H105">MIN(1,SLOPE(Fperm_SI_Woolf2021!$F$9:$F$93*EXP(-Fperm_SI_Woolf2021!$I$9:$I$93*$C105*IF(H$58=Fperm_SI_Woolf2021!$E$9:$E$93,1,EXP(LN((1.1*(Fperm_SI_Woolf2021!$E$9:$E$93-H$58)-63.1579*EXP(-0.19*Fperm_SI_Woolf2021!$E$9:$E$93)+63.1579*EXP(-0.19*H$58))/(Fperm_SI_Woolf2021!$E$9:$E$93-H$58))*(H$58-Fperm_SI_Woolf2021!$E$9:$E$93)/10))) + Fperm_SI_Woolf2021!$G$9:$G$93*EXP(-Fperm_SI_Woolf2021!$J$9:$J$93*$C105*IF(H$58=Fperm_SI_Woolf2021!$E$9:$E$93,1,EXP(LN((1.1*(Fperm_SI_Woolf2021!$E$9:$E$93-H$58)-63.1579*EXP(-0.19*Fperm_SI_Woolf2021!$E$9:$E$93)+63.1579*EXP(-0.19*H$58))/(Fperm_SI_Woolf2021!$E$9:$E$93-H$58))*(H$58-Fperm_SI_Woolf2021!$E$9:$E$93)/10))) + Fperm_SI_Woolf2021!$H$9:$H$93*EXP(-Fperm_SI_Woolf2021!$K$9:$K$93*$C105*IF(H$58=Fperm_SI_Woolf2021!$E$9:$E$93,1,EXP(LN((1.1*(Fperm_SI_Woolf2021!$E$9:$E$93-H$58)-63.1579*EXP(-0.19*Fperm_SI_Woolf2021!$E$9:$E$93)+63.1579*EXP(-0.19*H$58))/(Fperm_SI_Woolf2021!$E$9:$E$93-H$58))*(H$58-Fperm_SI_Woolf2021!$E$9:$E$93)/10))),Fperm_SI_Woolf2021!$D$9:$D$93)*H$57+INTERCEPT(Fperm_SI_Woolf2021!$F$9:$F$93*EXP(-Fperm_SI_Woolf2021!$I$9:$I$93*$C105*IF(H$58=Fperm_SI_Woolf2021!$E$9:$E$93,1,EXP(LN((1.1*(Fperm_SI_Woolf2021!$E$9:$E$93-H$58)-63.1579*EXP(-0.19*Fperm_SI_Woolf2021!$E$9:$E$93)+63.1579*EXP(-0.19*H$58))/(Fperm_SI_Woolf2021!$E$9:$E$93-H$58))*(H$58-Fperm_SI_Woolf2021!$E$9:$E$93)/10))) + Fperm_SI_Woolf2021!$G$9:$G$93*EXP(-Fperm_SI_Woolf2021!$J$9:$J$93*$C105*IF(H$58=Fperm_SI_Woolf2021!$E$9:$E$93,1,EXP(LN((1.1*(Fperm_SI_Woolf2021!$E$9:$E$93-H$58)-63.1579*EXP(-0.19*Fperm_SI_Woolf2021!$E$9:$E$93)+63.1579*EXP(-0.19*H$58))/(Fperm_SI_Woolf2021!$E$9:$E$93-H$58))*(H$58-Fperm_SI_Woolf2021!$E$9:$E$93)/10))) + Fperm_SI_Woolf2021!$H$9:$H$93*EXP(-Fperm_SI_Woolf2021!$K$9:$K$93*$C105*IF(H$58=Fperm_SI_Woolf2021!$E$9:$E$93,1,EXP(LN((1.1*(Fperm_SI_Woolf2021!$E$9:$E$93-H$58)-63.1579*EXP(-0.19*Fperm_SI_Woolf2021!$E$9:$E$93)+63.1579*EXP(-0.19*H$58))/(Fperm_SI_Woolf2021!$E$9:$E$93-H$58))*(H$58-Fperm_SI_Woolf2021!$E$9:$E$93)/10))),Fperm_SI_Woolf2021!$D$9:$D$93))</f>
        <v>0.84979294372545211</v>
      </c>
      <c r="I105" s="51" cm="1">
        <f t="array" ref="I105">MIN(1,SLOPE(Fperm_SI_Woolf2021!$F$9:$F$93*EXP(-Fperm_SI_Woolf2021!$I$9:$I$93*$C105*IF(I$58=Fperm_SI_Woolf2021!$E$9:$E$93,1,EXP(LN((1.1*(Fperm_SI_Woolf2021!$E$9:$E$93-I$58)-63.1579*EXP(-0.19*Fperm_SI_Woolf2021!$E$9:$E$93)+63.1579*EXP(-0.19*I$58))/(Fperm_SI_Woolf2021!$E$9:$E$93-I$58))*(I$58-Fperm_SI_Woolf2021!$E$9:$E$93)/10))) + Fperm_SI_Woolf2021!$G$9:$G$93*EXP(-Fperm_SI_Woolf2021!$J$9:$J$93*$C105*IF(I$58=Fperm_SI_Woolf2021!$E$9:$E$93,1,EXP(LN((1.1*(Fperm_SI_Woolf2021!$E$9:$E$93-I$58)-63.1579*EXP(-0.19*Fperm_SI_Woolf2021!$E$9:$E$93)+63.1579*EXP(-0.19*I$58))/(Fperm_SI_Woolf2021!$E$9:$E$93-I$58))*(I$58-Fperm_SI_Woolf2021!$E$9:$E$93)/10))) + Fperm_SI_Woolf2021!$H$9:$H$93*EXP(-Fperm_SI_Woolf2021!$K$9:$K$93*$C105*IF(I$58=Fperm_SI_Woolf2021!$E$9:$E$93,1,EXP(LN((1.1*(Fperm_SI_Woolf2021!$E$9:$E$93-I$58)-63.1579*EXP(-0.19*Fperm_SI_Woolf2021!$E$9:$E$93)+63.1579*EXP(-0.19*I$58))/(Fperm_SI_Woolf2021!$E$9:$E$93-I$58))*(I$58-Fperm_SI_Woolf2021!$E$9:$E$93)/10))),Fperm_SI_Woolf2021!$D$9:$D$93)*I$57+INTERCEPT(Fperm_SI_Woolf2021!$F$9:$F$93*EXP(-Fperm_SI_Woolf2021!$I$9:$I$93*$C105*IF(I$58=Fperm_SI_Woolf2021!$E$9:$E$93,1,EXP(LN((1.1*(Fperm_SI_Woolf2021!$E$9:$E$93-I$58)-63.1579*EXP(-0.19*Fperm_SI_Woolf2021!$E$9:$E$93)+63.1579*EXP(-0.19*I$58))/(Fperm_SI_Woolf2021!$E$9:$E$93-I$58))*(I$58-Fperm_SI_Woolf2021!$E$9:$E$93)/10))) + Fperm_SI_Woolf2021!$G$9:$G$93*EXP(-Fperm_SI_Woolf2021!$J$9:$J$93*$C105*IF(I$58=Fperm_SI_Woolf2021!$E$9:$E$93,1,EXP(LN((1.1*(Fperm_SI_Woolf2021!$E$9:$E$93-I$58)-63.1579*EXP(-0.19*Fperm_SI_Woolf2021!$E$9:$E$93)+63.1579*EXP(-0.19*I$58))/(Fperm_SI_Woolf2021!$E$9:$E$93-I$58))*(I$58-Fperm_SI_Woolf2021!$E$9:$E$93)/10))) + Fperm_SI_Woolf2021!$H$9:$H$93*EXP(-Fperm_SI_Woolf2021!$K$9:$K$93*$C105*IF(I$58=Fperm_SI_Woolf2021!$E$9:$E$93,1,EXP(LN((1.1*(Fperm_SI_Woolf2021!$E$9:$E$93-I$58)-63.1579*EXP(-0.19*Fperm_SI_Woolf2021!$E$9:$E$93)+63.1579*EXP(-0.19*I$58))/(Fperm_SI_Woolf2021!$E$9:$E$93-I$58))*(I$58-Fperm_SI_Woolf2021!$E$9:$E$93)/10))),Fperm_SI_Woolf2021!$D$9:$D$93))</f>
        <v>0.81764766864053751</v>
      </c>
      <c r="J105" s="51" cm="1">
        <f t="array" ref="J105">MIN(1,SLOPE(Fperm_SI_Woolf2021!$F$9:$F$93*EXP(-Fperm_SI_Woolf2021!$I$9:$I$93*$C105*IF(J$58=Fperm_SI_Woolf2021!$E$9:$E$93,1,EXP(LN((1.1*(Fperm_SI_Woolf2021!$E$9:$E$93-J$58)-63.1579*EXP(-0.19*Fperm_SI_Woolf2021!$E$9:$E$93)+63.1579*EXP(-0.19*J$58))/(Fperm_SI_Woolf2021!$E$9:$E$93-J$58))*(J$58-Fperm_SI_Woolf2021!$E$9:$E$93)/10))) + Fperm_SI_Woolf2021!$G$9:$G$93*EXP(-Fperm_SI_Woolf2021!$J$9:$J$93*$C105*IF(J$58=Fperm_SI_Woolf2021!$E$9:$E$93,1,EXP(LN((1.1*(Fperm_SI_Woolf2021!$E$9:$E$93-J$58)-63.1579*EXP(-0.19*Fperm_SI_Woolf2021!$E$9:$E$93)+63.1579*EXP(-0.19*J$58))/(Fperm_SI_Woolf2021!$E$9:$E$93-J$58))*(J$58-Fperm_SI_Woolf2021!$E$9:$E$93)/10))) + Fperm_SI_Woolf2021!$H$9:$H$93*EXP(-Fperm_SI_Woolf2021!$K$9:$K$93*$C105*IF(J$58=Fperm_SI_Woolf2021!$E$9:$E$93,1,EXP(LN((1.1*(Fperm_SI_Woolf2021!$E$9:$E$93-J$58)-63.1579*EXP(-0.19*Fperm_SI_Woolf2021!$E$9:$E$93)+63.1579*EXP(-0.19*J$58))/(Fperm_SI_Woolf2021!$E$9:$E$93-J$58))*(J$58-Fperm_SI_Woolf2021!$E$9:$E$93)/10))),Fperm_SI_Woolf2021!$D$9:$D$93)*J$57+INTERCEPT(Fperm_SI_Woolf2021!$F$9:$F$93*EXP(-Fperm_SI_Woolf2021!$I$9:$I$93*$C105*IF(J$58=Fperm_SI_Woolf2021!$E$9:$E$93,1,EXP(LN((1.1*(Fperm_SI_Woolf2021!$E$9:$E$93-J$58)-63.1579*EXP(-0.19*Fperm_SI_Woolf2021!$E$9:$E$93)+63.1579*EXP(-0.19*J$58))/(Fperm_SI_Woolf2021!$E$9:$E$93-J$58))*(J$58-Fperm_SI_Woolf2021!$E$9:$E$93)/10))) + Fperm_SI_Woolf2021!$G$9:$G$93*EXP(-Fperm_SI_Woolf2021!$J$9:$J$93*$C105*IF(J$58=Fperm_SI_Woolf2021!$E$9:$E$93,1,EXP(LN((1.1*(Fperm_SI_Woolf2021!$E$9:$E$93-J$58)-63.1579*EXP(-0.19*Fperm_SI_Woolf2021!$E$9:$E$93)+63.1579*EXP(-0.19*J$58))/(Fperm_SI_Woolf2021!$E$9:$E$93-J$58))*(J$58-Fperm_SI_Woolf2021!$E$9:$E$93)/10))) + Fperm_SI_Woolf2021!$H$9:$H$93*EXP(-Fperm_SI_Woolf2021!$K$9:$K$93*$C105*IF(J$58=Fperm_SI_Woolf2021!$E$9:$E$93,1,EXP(LN((1.1*(Fperm_SI_Woolf2021!$E$9:$E$93-J$58)-63.1579*EXP(-0.19*Fperm_SI_Woolf2021!$E$9:$E$93)+63.1579*EXP(-0.19*J$58))/(Fperm_SI_Woolf2021!$E$9:$E$93-J$58))*(J$58-Fperm_SI_Woolf2021!$E$9:$E$93)/10))),Fperm_SI_Woolf2021!$D$9:$D$93))</f>
        <v>0.78550239355562301</v>
      </c>
      <c r="K105" s="51" cm="1">
        <f t="array" ref="K105">MIN(1,SLOPE(Fperm_SI_Woolf2021!$F$9:$F$93*EXP(-Fperm_SI_Woolf2021!$I$9:$I$93*$C105*IF(K$58=Fperm_SI_Woolf2021!$E$9:$E$93,1,EXP(LN((1.1*(Fperm_SI_Woolf2021!$E$9:$E$93-K$58)-63.1579*EXP(-0.19*Fperm_SI_Woolf2021!$E$9:$E$93)+63.1579*EXP(-0.19*K$58))/(Fperm_SI_Woolf2021!$E$9:$E$93-K$58))*(K$58-Fperm_SI_Woolf2021!$E$9:$E$93)/10))) + Fperm_SI_Woolf2021!$G$9:$G$93*EXP(-Fperm_SI_Woolf2021!$J$9:$J$93*$C105*IF(K$58=Fperm_SI_Woolf2021!$E$9:$E$93,1,EXP(LN((1.1*(Fperm_SI_Woolf2021!$E$9:$E$93-K$58)-63.1579*EXP(-0.19*Fperm_SI_Woolf2021!$E$9:$E$93)+63.1579*EXP(-0.19*K$58))/(Fperm_SI_Woolf2021!$E$9:$E$93-K$58))*(K$58-Fperm_SI_Woolf2021!$E$9:$E$93)/10))) + Fperm_SI_Woolf2021!$H$9:$H$93*EXP(-Fperm_SI_Woolf2021!$K$9:$K$93*$C105*IF(K$58=Fperm_SI_Woolf2021!$E$9:$E$93,1,EXP(LN((1.1*(Fperm_SI_Woolf2021!$E$9:$E$93-K$58)-63.1579*EXP(-0.19*Fperm_SI_Woolf2021!$E$9:$E$93)+63.1579*EXP(-0.19*K$58))/(Fperm_SI_Woolf2021!$E$9:$E$93-K$58))*(K$58-Fperm_SI_Woolf2021!$E$9:$E$93)/10))),Fperm_SI_Woolf2021!$D$9:$D$93)*K$57+INTERCEPT(Fperm_SI_Woolf2021!$F$9:$F$93*EXP(-Fperm_SI_Woolf2021!$I$9:$I$93*$C105*IF(K$58=Fperm_SI_Woolf2021!$E$9:$E$93,1,EXP(LN((1.1*(Fperm_SI_Woolf2021!$E$9:$E$93-K$58)-63.1579*EXP(-0.19*Fperm_SI_Woolf2021!$E$9:$E$93)+63.1579*EXP(-0.19*K$58))/(Fperm_SI_Woolf2021!$E$9:$E$93-K$58))*(K$58-Fperm_SI_Woolf2021!$E$9:$E$93)/10))) + Fperm_SI_Woolf2021!$G$9:$G$93*EXP(-Fperm_SI_Woolf2021!$J$9:$J$93*$C105*IF(K$58=Fperm_SI_Woolf2021!$E$9:$E$93,1,EXP(LN((1.1*(Fperm_SI_Woolf2021!$E$9:$E$93-K$58)-63.1579*EXP(-0.19*Fperm_SI_Woolf2021!$E$9:$E$93)+63.1579*EXP(-0.19*K$58))/(Fperm_SI_Woolf2021!$E$9:$E$93-K$58))*(K$58-Fperm_SI_Woolf2021!$E$9:$E$93)/10))) + Fperm_SI_Woolf2021!$H$9:$H$93*EXP(-Fperm_SI_Woolf2021!$K$9:$K$93*$C105*IF(K$58=Fperm_SI_Woolf2021!$E$9:$E$93,1,EXP(LN((1.1*(Fperm_SI_Woolf2021!$E$9:$E$93-K$58)-63.1579*EXP(-0.19*Fperm_SI_Woolf2021!$E$9:$E$93)+63.1579*EXP(-0.19*K$58))/(Fperm_SI_Woolf2021!$E$9:$E$93-K$58))*(K$58-Fperm_SI_Woolf2021!$E$9:$E$93)/10))),Fperm_SI_Woolf2021!$D$9:$D$93))</f>
        <v>0.75335711847070841</v>
      </c>
      <c r="L105" s="51" cm="1">
        <f t="array" ref="L105">MIN(1,SLOPE(Fperm_SI_Woolf2021!$F$9:$F$93*EXP(-Fperm_SI_Woolf2021!$I$9:$I$93*$C105*IF(L$58=Fperm_SI_Woolf2021!$E$9:$E$93,1,EXP(LN((1.1*(Fperm_SI_Woolf2021!$E$9:$E$93-L$58)-63.1579*EXP(-0.19*Fperm_SI_Woolf2021!$E$9:$E$93)+63.1579*EXP(-0.19*L$58))/(Fperm_SI_Woolf2021!$E$9:$E$93-L$58))*(L$58-Fperm_SI_Woolf2021!$E$9:$E$93)/10))) + Fperm_SI_Woolf2021!$G$9:$G$93*EXP(-Fperm_SI_Woolf2021!$J$9:$J$93*$C105*IF(L$58=Fperm_SI_Woolf2021!$E$9:$E$93,1,EXP(LN((1.1*(Fperm_SI_Woolf2021!$E$9:$E$93-L$58)-63.1579*EXP(-0.19*Fperm_SI_Woolf2021!$E$9:$E$93)+63.1579*EXP(-0.19*L$58))/(Fperm_SI_Woolf2021!$E$9:$E$93-L$58))*(L$58-Fperm_SI_Woolf2021!$E$9:$E$93)/10))) + Fperm_SI_Woolf2021!$H$9:$H$93*EXP(-Fperm_SI_Woolf2021!$K$9:$K$93*$C105*IF(L$58=Fperm_SI_Woolf2021!$E$9:$E$93,1,EXP(LN((1.1*(Fperm_SI_Woolf2021!$E$9:$E$93-L$58)-63.1579*EXP(-0.19*Fperm_SI_Woolf2021!$E$9:$E$93)+63.1579*EXP(-0.19*L$58))/(Fperm_SI_Woolf2021!$E$9:$E$93-L$58))*(L$58-Fperm_SI_Woolf2021!$E$9:$E$93)/10))),Fperm_SI_Woolf2021!$D$9:$D$93)*L$57+INTERCEPT(Fperm_SI_Woolf2021!$F$9:$F$93*EXP(-Fperm_SI_Woolf2021!$I$9:$I$93*$C105*IF(L$58=Fperm_SI_Woolf2021!$E$9:$E$93,1,EXP(LN((1.1*(Fperm_SI_Woolf2021!$E$9:$E$93-L$58)-63.1579*EXP(-0.19*Fperm_SI_Woolf2021!$E$9:$E$93)+63.1579*EXP(-0.19*L$58))/(Fperm_SI_Woolf2021!$E$9:$E$93-L$58))*(L$58-Fperm_SI_Woolf2021!$E$9:$E$93)/10))) + Fperm_SI_Woolf2021!$G$9:$G$93*EXP(-Fperm_SI_Woolf2021!$J$9:$J$93*$C105*IF(L$58=Fperm_SI_Woolf2021!$E$9:$E$93,1,EXP(LN((1.1*(Fperm_SI_Woolf2021!$E$9:$E$93-L$58)-63.1579*EXP(-0.19*Fperm_SI_Woolf2021!$E$9:$E$93)+63.1579*EXP(-0.19*L$58))/(Fperm_SI_Woolf2021!$E$9:$E$93-L$58))*(L$58-Fperm_SI_Woolf2021!$E$9:$E$93)/10))) + Fperm_SI_Woolf2021!$H$9:$H$93*EXP(-Fperm_SI_Woolf2021!$K$9:$K$93*$C105*IF(L$58=Fperm_SI_Woolf2021!$E$9:$E$93,1,EXP(LN((1.1*(Fperm_SI_Woolf2021!$E$9:$E$93-L$58)-63.1579*EXP(-0.19*Fperm_SI_Woolf2021!$E$9:$E$93)+63.1579*EXP(-0.19*L$58))/(Fperm_SI_Woolf2021!$E$9:$E$93-L$58))*(L$58-Fperm_SI_Woolf2021!$E$9:$E$93)/10))),Fperm_SI_Woolf2021!$D$9:$D$93))</f>
        <v>0.72121184338579392</v>
      </c>
      <c r="M105" s="51" cm="1">
        <f t="array" ref="M105">MIN(1,SLOPE(Fperm_SI_Woolf2021!$F$9:$F$93*EXP(-Fperm_SI_Woolf2021!$I$9:$I$93*$C105*IF(M$58=Fperm_SI_Woolf2021!$E$9:$E$93,1,EXP(LN((1.1*(Fperm_SI_Woolf2021!$E$9:$E$93-M$58)-63.1579*EXP(-0.19*Fperm_SI_Woolf2021!$E$9:$E$93)+63.1579*EXP(-0.19*M$58))/(Fperm_SI_Woolf2021!$E$9:$E$93-M$58))*(M$58-Fperm_SI_Woolf2021!$E$9:$E$93)/10))) + Fperm_SI_Woolf2021!$G$9:$G$93*EXP(-Fperm_SI_Woolf2021!$J$9:$J$93*$C105*IF(M$58=Fperm_SI_Woolf2021!$E$9:$E$93,1,EXP(LN((1.1*(Fperm_SI_Woolf2021!$E$9:$E$93-M$58)-63.1579*EXP(-0.19*Fperm_SI_Woolf2021!$E$9:$E$93)+63.1579*EXP(-0.19*M$58))/(Fperm_SI_Woolf2021!$E$9:$E$93-M$58))*(M$58-Fperm_SI_Woolf2021!$E$9:$E$93)/10))) + Fperm_SI_Woolf2021!$H$9:$H$93*EXP(-Fperm_SI_Woolf2021!$K$9:$K$93*$C105*IF(M$58=Fperm_SI_Woolf2021!$E$9:$E$93,1,EXP(LN((1.1*(Fperm_SI_Woolf2021!$E$9:$E$93-M$58)-63.1579*EXP(-0.19*Fperm_SI_Woolf2021!$E$9:$E$93)+63.1579*EXP(-0.19*M$58))/(Fperm_SI_Woolf2021!$E$9:$E$93-M$58))*(M$58-Fperm_SI_Woolf2021!$E$9:$E$93)/10))),Fperm_SI_Woolf2021!$D$9:$D$93)*M$57+INTERCEPT(Fperm_SI_Woolf2021!$F$9:$F$93*EXP(-Fperm_SI_Woolf2021!$I$9:$I$93*$C105*IF(M$58=Fperm_SI_Woolf2021!$E$9:$E$93,1,EXP(LN((1.1*(Fperm_SI_Woolf2021!$E$9:$E$93-M$58)-63.1579*EXP(-0.19*Fperm_SI_Woolf2021!$E$9:$E$93)+63.1579*EXP(-0.19*M$58))/(Fperm_SI_Woolf2021!$E$9:$E$93-M$58))*(M$58-Fperm_SI_Woolf2021!$E$9:$E$93)/10))) + Fperm_SI_Woolf2021!$G$9:$G$93*EXP(-Fperm_SI_Woolf2021!$J$9:$J$93*$C105*IF(M$58=Fperm_SI_Woolf2021!$E$9:$E$93,1,EXP(LN((1.1*(Fperm_SI_Woolf2021!$E$9:$E$93-M$58)-63.1579*EXP(-0.19*Fperm_SI_Woolf2021!$E$9:$E$93)+63.1579*EXP(-0.19*M$58))/(Fperm_SI_Woolf2021!$E$9:$E$93-M$58))*(M$58-Fperm_SI_Woolf2021!$E$9:$E$93)/10))) + Fperm_SI_Woolf2021!$H$9:$H$93*EXP(-Fperm_SI_Woolf2021!$K$9:$K$93*$C105*IF(M$58=Fperm_SI_Woolf2021!$E$9:$E$93,1,EXP(LN((1.1*(Fperm_SI_Woolf2021!$E$9:$E$93-M$58)-63.1579*EXP(-0.19*Fperm_SI_Woolf2021!$E$9:$E$93)+63.1579*EXP(-0.19*M$58))/(Fperm_SI_Woolf2021!$E$9:$E$93-M$58))*(M$58-Fperm_SI_Woolf2021!$E$9:$E$93)/10))),Fperm_SI_Woolf2021!$D$9:$D$93))</f>
        <v>0.68906656830087942</v>
      </c>
      <c r="N105" s="51" cm="1">
        <f t="array" ref="N105">MIN(1,SLOPE(Fperm_SI_Woolf2021!$F$9:$F$93*EXP(-Fperm_SI_Woolf2021!$I$9:$I$93*$C105*IF(N$58=Fperm_SI_Woolf2021!$E$9:$E$93,1,EXP(LN((1.1*(Fperm_SI_Woolf2021!$E$9:$E$93-N$58)-63.1579*EXP(-0.19*Fperm_SI_Woolf2021!$E$9:$E$93)+63.1579*EXP(-0.19*N$58))/(Fperm_SI_Woolf2021!$E$9:$E$93-N$58))*(N$58-Fperm_SI_Woolf2021!$E$9:$E$93)/10))) + Fperm_SI_Woolf2021!$G$9:$G$93*EXP(-Fperm_SI_Woolf2021!$J$9:$J$93*$C105*IF(N$58=Fperm_SI_Woolf2021!$E$9:$E$93,1,EXP(LN((1.1*(Fperm_SI_Woolf2021!$E$9:$E$93-N$58)-63.1579*EXP(-0.19*Fperm_SI_Woolf2021!$E$9:$E$93)+63.1579*EXP(-0.19*N$58))/(Fperm_SI_Woolf2021!$E$9:$E$93-N$58))*(N$58-Fperm_SI_Woolf2021!$E$9:$E$93)/10))) + Fperm_SI_Woolf2021!$H$9:$H$93*EXP(-Fperm_SI_Woolf2021!$K$9:$K$93*$C105*IF(N$58=Fperm_SI_Woolf2021!$E$9:$E$93,1,EXP(LN((1.1*(Fperm_SI_Woolf2021!$E$9:$E$93-N$58)-63.1579*EXP(-0.19*Fperm_SI_Woolf2021!$E$9:$E$93)+63.1579*EXP(-0.19*N$58))/(Fperm_SI_Woolf2021!$E$9:$E$93-N$58))*(N$58-Fperm_SI_Woolf2021!$E$9:$E$93)/10))),Fperm_SI_Woolf2021!$D$9:$D$93)*N$57+INTERCEPT(Fperm_SI_Woolf2021!$F$9:$F$93*EXP(-Fperm_SI_Woolf2021!$I$9:$I$93*$C105*IF(N$58=Fperm_SI_Woolf2021!$E$9:$E$93,1,EXP(LN((1.1*(Fperm_SI_Woolf2021!$E$9:$E$93-N$58)-63.1579*EXP(-0.19*Fperm_SI_Woolf2021!$E$9:$E$93)+63.1579*EXP(-0.19*N$58))/(Fperm_SI_Woolf2021!$E$9:$E$93-N$58))*(N$58-Fperm_SI_Woolf2021!$E$9:$E$93)/10))) + Fperm_SI_Woolf2021!$G$9:$G$93*EXP(-Fperm_SI_Woolf2021!$J$9:$J$93*$C105*IF(N$58=Fperm_SI_Woolf2021!$E$9:$E$93,1,EXP(LN((1.1*(Fperm_SI_Woolf2021!$E$9:$E$93-N$58)-63.1579*EXP(-0.19*Fperm_SI_Woolf2021!$E$9:$E$93)+63.1579*EXP(-0.19*N$58))/(Fperm_SI_Woolf2021!$E$9:$E$93-N$58))*(N$58-Fperm_SI_Woolf2021!$E$9:$E$93)/10))) + Fperm_SI_Woolf2021!$H$9:$H$93*EXP(-Fperm_SI_Woolf2021!$K$9:$K$93*$C105*IF(N$58=Fperm_SI_Woolf2021!$E$9:$E$93,1,EXP(LN((1.1*(Fperm_SI_Woolf2021!$E$9:$E$93-N$58)-63.1579*EXP(-0.19*Fperm_SI_Woolf2021!$E$9:$E$93)+63.1579*EXP(-0.19*N$58))/(Fperm_SI_Woolf2021!$E$9:$E$93-N$58))*(N$58-Fperm_SI_Woolf2021!$E$9:$E$93)/10))),Fperm_SI_Woolf2021!$D$9:$D$93))</f>
        <v>0.65692129321596493</v>
      </c>
      <c r="O105" s="51" cm="1">
        <f t="array" ref="O105">MIN(1,SLOPE(Fperm_SI_Woolf2021!$F$9:$F$93*EXP(-Fperm_SI_Woolf2021!$I$9:$I$93*$C105*IF(O$58=Fperm_SI_Woolf2021!$E$9:$E$93,1,EXP(LN((1.1*(Fperm_SI_Woolf2021!$E$9:$E$93-O$58)-63.1579*EXP(-0.19*Fperm_SI_Woolf2021!$E$9:$E$93)+63.1579*EXP(-0.19*O$58))/(Fperm_SI_Woolf2021!$E$9:$E$93-O$58))*(O$58-Fperm_SI_Woolf2021!$E$9:$E$93)/10))) + Fperm_SI_Woolf2021!$G$9:$G$93*EXP(-Fperm_SI_Woolf2021!$J$9:$J$93*$C105*IF(O$58=Fperm_SI_Woolf2021!$E$9:$E$93,1,EXP(LN((1.1*(Fperm_SI_Woolf2021!$E$9:$E$93-O$58)-63.1579*EXP(-0.19*Fperm_SI_Woolf2021!$E$9:$E$93)+63.1579*EXP(-0.19*O$58))/(Fperm_SI_Woolf2021!$E$9:$E$93-O$58))*(O$58-Fperm_SI_Woolf2021!$E$9:$E$93)/10))) + Fperm_SI_Woolf2021!$H$9:$H$93*EXP(-Fperm_SI_Woolf2021!$K$9:$K$93*$C105*IF(O$58=Fperm_SI_Woolf2021!$E$9:$E$93,1,EXP(LN((1.1*(Fperm_SI_Woolf2021!$E$9:$E$93-O$58)-63.1579*EXP(-0.19*Fperm_SI_Woolf2021!$E$9:$E$93)+63.1579*EXP(-0.19*O$58))/(Fperm_SI_Woolf2021!$E$9:$E$93-O$58))*(O$58-Fperm_SI_Woolf2021!$E$9:$E$93)/10))),Fperm_SI_Woolf2021!$D$9:$D$93)*O$57+INTERCEPT(Fperm_SI_Woolf2021!$F$9:$F$93*EXP(-Fperm_SI_Woolf2021!$I$9:$I$93*$C105*IF(O$58=Fperm_SI_Woolf2021!$E$9:$E$93,1,EXP(LN((1.1*(Fperm_SI_Woolf2021!$E$9:$E$93-O$58)-63.1579*EXP(-0.19*Fperm_SI_Woolf2021!$E$9:$E$93)+63.1579*EXP(-0.19*O$58))/(Fperm_SI_Woolf2021!$E$9:$E$93-O$58))*(O$58-Fperm_SI_Woolf2021!$E$9:$E$93)/10))) + Fperm_SI_Woolf2021!$G$9:$G$93*EXP(-Fperm_SI_Woolf2021!$J$9:$J$93*$C105*IF(O$58=Fperm_SI_Woolf2021!$E$9:$E$93,1,EXP(LN((1.1*(Fperm_SI_Woolf2021!$E$9:$E$93-O$58)-63.1579*EXP(-0.19*Fperm_SI_Woolf2021!$E$9:$E$93)+63.1579*EXP(-0.19*O$58))/(Fperm_SI_Woolf2021!$E$9:$E$93-O$58))*(O$58-Fperm_SI_Woolf2021!$E$9:$E$93)/10))) + Fperm_SI_Woolf2021!$H$9:$H$93*EXP(-Fperm_SI_Woolf2021!$K$9:$K$93*$C105*IF(O$58=Fperm_SI_Woolf2021!$E$9:$E$93,1,EXP(LN((1.1*(Fperm_SI_Woolf2021!$E$9:$E$93-O$58)-63.1579*EXP(-0.19*Fperm_SI_Woolf2021!$E$9:$E$93)+63.1579*EXP(-0.19*O$58))/(Fperm_SI_Woolf2021!$E$9:$E$93-O$58))*(O$58-Fperm_SI_Woolf2021!$E$9:$E$93)/10))),Fperm_SI_Woolf2021!$D$9:$D$93))</f>
        <v>0.62477601813105021</v>
      </c>
      <c r="P105" s="51" cm="1">
        <f t="array" ref="P105">MIN(1,SLOPE(Fperm_SI_Woolf2021!$F$9:$F$93*EXP(-Fperm_SI_Woolf2021!$I$9:$I$93*$C105*IF(P$58=Fperm_SI_Woolf2021!$E$9:$E$93,1,EXP(LN((1.1*(Fperm_SI_Woolf2021!$E$9:$E$93-P$58)-63.1579*EXP(-0.19*Fperm_SI_Woolf2021!$E$9:$E$93)+63.1579*EXP(-0.19*P$58))/(Fperm_SI_Woolf2021!$E$9:$E$93-P$58))*(P$58-Fperm_SI_Woolf2021!$E$9:$E$93)/10))) + Fperm_SI_Woolf2021!$G$9:$G$93*EXP(-Fperm_SI_Woolf2021!$J$9:$J$93*$C105*IF(P$58=Fperm_SI_Woolf2021!$E$9:$E$93,1,EXP(LN((1.1*(Fperm_SI_Woolf2021!$E$9:$E$93-P$58)-63.1579*EXP(-0.19*Fperm_SI_Woolf2021!$E$9:$E$93)+63.1579*EXP(-0.19*P$58))/(Fperm_SI_Woolf2021!$E$9:$E$93-P$58))*(P$58-Fperm_SI_Woolf2021!$E$9:$E$93)/10))) + Fperm_SI_Woolf2021!$H$9:$H$93*EXP(-Fperm_SI_Woolf2021!$K$9:$K$93*$C105*IF(P$58=Fperm_SI_Woolf2021!$E$9:$E$93,1,EXP(LN((1.1*(Fperm_SI_Woolf2021!$E$9:$E$93-P$58)-63.1579*EXP(-0.19*Fperm_SI_Woolf2021!$E$9:$E$93)+63.1579*EXP(-0.19*P$58))/(Fperm_SI_Woolf2021!$E$9:$E$93-P$58))*(P$58-Fperm_SI_Woolf2021!$E$9:$E$93)/10))),Fperm_SI_Woolf2021!$D$9:$D$93)*P$57+INTERCEPT(Fperm_SI_Woolf2021!$F$9:$F$93*EXP(-Fperm_SI_Woolf2021!$I$9:$I$93*$C105*IF(P$58=Fperm_SI_Woolf2021!$E$9:$E$93,1,EXP(LN((1.1*(Fperm_SI_Woolf2021!$E$9:$E$93-P$58)-63.1579*EXP(-0.19*Fperm_SI_Woolf2021!$E$9:$E$93)+63.1579*EXP(-0.19*P$58))/(Fperm_SI_Woolf2021!$E$9:$E$93-P$58))*(P$58-Fperm_SI_Woolf2021!$E$9:$E$93)/10))) + Fperm_SI_Woolf2021!$G$9:$G$93*EXP(-Fperm_SI_Woolf2021!$J$9:$J$93*$C105*IF(P$58=Fperm_SI_Woolf2021!$E$9:$E$93,1,EXP(LN((1.1*(Fperm_SI_Woolf2021!$E$9:$E$93-P$58)-63.1579*EXP(-0.19*Fperm_SI_Woolf2021!$E$9:$E$93)+63.1579*EXP(-0.19*P$58))/(Fperm_SI_Woolf2021!$E$9:$E$93-P$58))*(P$58-Fperm_SI_Woolf2021!$E$9:$E$93)/10))) + Fperm_SI_Woolf2021!$H$9:$H$93*EXP(-Fperm_SI_Woolf2021!$K$9:$K$93*$C105*IF(P$58=Fperm_SI_Woolf2021!$E$9:$E$93,1,EXP(LN((1.1*(Fperm_SI_Woolf2021!$E$9:$E$93-P$58)-63.1579*EXP(-0.19*Fperm_SI_Woolf2021!$E$9:$E$93)+63.1579*EXP(-0.19*P$58))/(Fperm_SI_Woolf2021!$E$9:$E$93-P$58))*(P$58-Fperm_SI_Woolf2021!$E$9:$E$93)/10))),Fperm_SI_Woolf2021!$D$9:$D$93))</f>
        <v>0.59263074304613572</v>
      </c>
      <c r="Q105" s="51" cm="1">
        <f t="array" ref="Q105">MIN(1,SLOPE(Fperm_SI_Woolf2021!$F$9:$F$93*EXP(-Fperm_SI_Woolf2021!$I$9:$I$93*$C105*IF(Q$58=Fperm_SI_Woolf2021!$E$9:$E$93,1,EXP(LN((1.1*(Fperm_SI_Woolf2021!$E$9:$E$93-Q$58)-63.1579*EXP(-0.19*Fperm_SI_Woolf2021!$E$9:$E$93)+63.1579*EXP(-0.19*Q$58))/(Fperm_SI_Woolf2021!$E$9:$E$93-Q$58))*(Q$58-Fperm_SI_Woolf2021!$E$9:$E$93)/10))) + Fperm_SI_Woolf2021!$G$9:$G$93*EXP(-Fperm_SI_Woolf2021!$J$9:$J$93*$C105*IF(Q$58=Fperm_SI_Woolf2021!$E$9:$E$93,1,EXP(LN((1.1*(Fperm_SI_Woolf2021!$E$9:$E$93-Q$58)-63.1579*EXP(-0.19*Fperm_SI_Woolf2021!$E$9:$E$93)+63.1579*EXP(-0.19*Q$58))/(Fperm_SI_Woolf2021!$E$9:$E$93-Q$58))*(Q$58-Fperm_SI_Woolf2021!$E$9:$E$93)/10))) + Fperm_SI_Woolf2021!$H$9:$H$93*EXP(-Fperm_SI_Woolf2021!$K$9:$K$93*$C105*IF(Q$58=Fperm_SI_Woolf2021!$E$9:$E$93,1,EXP(LN((1.1*(Fperm_SI_Woolf2021!$E$9:$E$93-Q$58)-63.1579*EXP(-0.19*Fperm_SI_Woolf2021!$E$9:$E$93)+63.1579*EXP(-0.19*Q$58))/(Fperm_SI_Woolf2021!$E$9:$E$93-Q$58))*(Q$58-Fperm_SI_Woolf2021!$E$9:$E$93)/10))),Fperm_SI_Woolf2021!$D$9:$D$93)*Q$57+INTERCEPT(Fperm_SI_Woolf2021!$F$9:$F$93*EXP(-Fperm_SI_Woolf2021!$I$9:$I$93*$C105*IF(Q$58=Fperm_SI_Woolf2021!$E$9:$E$93,1,EXP(LN((1.1*(Fperm_SI_Woolf2021!$E$9:$E$93-Q$58)-63.1579*EXP(-0.19*Fperm_SI_Woolf2021!$E$9:$E$93)+63.1579*EXP(-0.19*Q$58))/(Fperm_SI_Woolf2021!$E$9:$E$93-Q$58))*(Q$58-Fperm_SI_Woolf2021!$E$9:$E$93)/10))) + Fperm_SI_Woolf2021!$G$9:$G$93*EXP(-Fperm_SI_Woolf2021!$J$9:$J$93*$C105*IF(Q$58=Fperm_SI_Woolf2021!$E$9:$E$93,1,EXP(LN((1.1*(Fperm_SI_Woolf2021!$E$9:$E$93-Q$58)-63.1579*EXP(-0.19*Fperm_SI_Woolf2021!$E$9:$E$93)+63.1579*EXP(-0.19*Q$58))/(Fperm_SI_Woolf2021!$E$9:$E$93-Q$58))*(Q$58-Fperm_SI_Woolf2021!$E$9:$E$93)/10))) + Fperm_SI_Woolf2021!$H$9:$H$93*EXP(-Fperm_SI_Woolf2021!$K$9:$K$93*$C105*IF(Q$58=Fperm_SI_Woolf2021!$E$9:$E$93,1,EXP(LN((1.1*(Fperm_SI_Woolf2021!$E$9:$E$93-Q$58)-63.1579*EXP(-0.19*Fperm_SI_Woolf2021!$E$9:$E$93)+63.1579*EXP(-0.19*Q$58))/(Fperm_SI_Woolf2021!$E$9:$E$93-Q$58))*(Q$58-Fperm_SI_Woolf2021!$E$9:$E$93)/10))),Fperm_SI_Woolf2021!$D$9:$D$93))</f>
        <v>0.56048546796122123</v>
      </c>
      <c r="R105" s="51" cm="1">
        <f t="array" ref="R105">MIN(1,SLOPE(Fperm_SI_Woolf2021!$F$9:$F$93*EXP(-Fperm_SI_Woolf2021!$I$9:$I$93*$C105*IF(R$58=Fperm_SI_Woolf2021!$E$9:$E$93,1,EXP(LN((1.1*(Fperm_SI_Woolf2021!$E$9:$E$93-R$58)-63.1579*EXP(-0.19*Fperm_SI_Woolf2021!$E$9:$E$93)+63.1579*EXP(-0.19*R$58))/(Fperm_SI_Woolf2021!$E$9:$E$93-R$58))*(R$58-Fperm_SI_Woolf2021!$E$9:$E$93)/10))) + Fperm_SI_Woolf2021!$G$9:$G$93*EXP(-Fperm_SI_Woolf2021!$J$9:$J$93*$C105*IF(R$58=Fperm_SI_Woolf2021!$E$9:$E$93,1,EXP(LN((1.1*(Fperm_SI_Woolf2021!$E$9:$E$93-R$58)-63.1579*EXP(-0.19*Fperm_SI_Woolf2021!$E$9:$E$93)+63.1579*EXP(-0.19*R$58))/(Fperm_SI_Woolf2021!$E$9:$E$93-R$58))*(R$58-Fperm_SI_Woolf2021!$E$9:$E$93)/10))) + Fperm_SI_Woolf2021!$H$9:$H$93*EXP(-Fperm_SI_Woolf2021!$K$9:$K$93*$C105*IF(R$58=Fperm_SI_Woolf2021!$E$9:$E$93,1,EXP(LN((1.1*(Fperm_SI_Woolf2021!$E$9:$E$93-R$58)-63.1579*EXP(-0.19*Fperm_SI_Woolf2021!$E$9:$E$93)+63.1579*EXP(-0.19*R$58))/(Fperm_SI_Woolf2021!$E$9:$E$93-R$58))*(R$58-Fperm_SI_Woolf2021!$E$9:$E$93)/10))),Fperm_SI_Woolf2021!$D$9:$D$93)*R$57+INTERCEPT(Fperm_SI_Woolf2021!$F$9:$F$93*EXP(-Fperm_SI_Woolf2021!$I$9:$I$93*$C105*IF(R$58=Fperm_SI_Woolf2021!$E$9:$E$93,1,EXP(LN((1.1*(Fperm_SI_Woolf2021!$E$9:$E$93-R$58)-63.1579*EXP(-0.19*Fperm_SI_Woolf2021!$E$9:$E$93)+63.1579*EXP(-0.19*R$58))/(Fperm_SI_Woolf2021!$E$9:$E$93-R$58))*(R$58-Fperm_SI_Woolf2021!$E$9:$E$93)/10))) + Fperm_SI_Woolf2021!$G$9:$G$93*EXP(-Fperm_SI_Woolf2021!$J$9:$J$93*$C105*IF(R$58=Fperm_SI_Woolf2021!$E$9:$E$93,1,EXP(LN((1.1*(Fperm_SI_Woolf2021!$E$9:$E$93-R$58)-63.1579*EXP(-0.19*Fperm_SI_Woolf2021!$E$9:$E$93)+63.1579*EXP(-0.19*R$58))/(Fperm_SI_Woolf2021!$E$9:$E$93-R$58))*(R$58-Fperm_SI_Woolf2021!$E$9:$E$93)/10))) + Fperm_SI_Woolf2021!$H$9:$H$93*EXP(-Fperm_SI_Woolf2021!$K$9:$K$93*$C105*IF(R$58=Fperm_SI_Woolf2021!$E$9:$E$93,1,EXP(LN((1.1*(Fperm_SI_Woolf2021!$E$9:$E$93-R$58)-63.1579*EXP(-0.19*Fperm_SI_Woolf2021!$E$9:$E$93)+63.1579*EXP(-0.19*R$58))/(Fperm_SI_Woolf2021!$E$9:$E$93-R$58))*(R$58-Fperm_SI_Woolf2021!$E$9:$E$93)/10))),Fperm_SI_Woolf2021!$D$9:$D$93))</f>
        <v>0.52834019287630651</v>
      </c>
      <c r="S105" s="51" cm="1">
        <f t="array" ref="S105">MIN(1,SLOPE(Fperm_SI_Woolf2021!$F$9:$F$93*EXP(-Fperm_SI_Woolf2021!$I$9:$I$93*$C105*IF(S$58=Fperm_SI_Woolf2021!$E$9:$E$93,1,EXP(LN((1.1*(Fperm_SI_Woolf2021!$E$9:$E$93-S$58)-63.1579*EXP(-0.19*Fperm_SI_Woolf2021!$E$9:$E$93)+63.1579*EXP(-0.19*S$58))/(Fperm_SI_Woolf2021!$E$9:$E$93-S$58))*(S$58-Fperm_SI_Woolf2021!$E$9:$E$93)/10))) + Fperm_SI_Woolf2021!$G$9:$G$93*EXP(-Fperm_SI_Woolf2021!$J$9:$J$93*$C105*IF(S$58=Fperm_SI_Woolf2021!$E$9:$E$93,1,EXP(LN((1.1*(Fperm_SI_Woolf2021!$E$9:$E$93-S$58)-63.1579*EXP(-0.19*Fperm_SI_Woolf2021!$E$9:$E$93)+63.1579*EXP(-0.19*S$58))/(Fperm_SI_Woolf2021!$E$9:$E$93-S$58))*(S$58-Fperm_SI_Woolf2021!$E$9:$E$93)/10))) + Fperm_SI_Woolf2021!$H$9:$H$93*EXP(-Fperm_SI_Woolf2021!$K$9:$K$93*$C105*IF(S$58=Fperm_SI_Woolf2021!$E$9:$E$93,1,EXP(LN((1.1*(Fperm_SI_Woolf2021!$E$9:$E$93-S$58)-63.1579*EXP(-0.19*Fperm_SI_Woolf2021!$E$9:$E$93)+63.1579*EXP(-0.19*S$58))/(Fperm_SI_Woolf2021!$E$9:$E$93-S$58))*(S$58-Fperm_SI_Woolf2021!$E$9:$E$93)/10))),Fperm_SI_Woolf2021!$D$9:$D$93)*S$57+INTERCEPT(Fperm_SI_Woolf2021!$F$9:$F$93*EXP(-Fperm_SI_Woolf2021!$I$9:$I$93*$C105*IF(S$58=Fperm_SI_Woolf2021!$E$9:$E$93,1,EXP(LN((1.1*(Fperm_SI_Woolf2021!$E$9:$E$93-S$58)-63.1579*EXP(-0.19*Fperm_SI_Woolf2021!$E$9:$E$93)+63.1579*EXP(-0.19*S$58))/(Fperm_SI_Woolf2021!$E$9:$E$93-S$58))*(S$58-Fperm_SI_Woolf2021!$E$9:$E$93)/10))) + Fperm_SI_Woolf2021!$G$9:$G$93*EXP(-Fperm_SI_Woolf2021!$J$9:$J$93*$C105*IF(S$58=Fperm_SI_Woolf2021!$E$9:$E$93,1,EXP(LN((1.1*(Fperm_SI_Woolf2021!$E$9:$E$93-S$58)-63.1579*EXP(-0.19*Fperm_SI_Woolf2021!$E$9:$E$93)+63.1579*EXP(-0.19*S$58))/(Fperm_SI_Woolf2021!$E$9:$E$93-S$58))*(S$58-Fperm_SI_Woolf2021!$E$9:$E$93)/10))) + Fperm_SI_Woolf2021!$H$9:$H$93*EXP(-Fperm_SI_Woolf2021!$K$9:$K$93*$C105*IF(S$58=Fperm_SI_Woolf2021!$E$9:$E$93,1,EXP(LN((1.1*(Fperm_SI_Woolf2021!$E$9:$E$93-S$58)-63.1579*EXP(-0.19*Fperm_SI_Woolf2021!$E$9:$E$93)+63.1579*EXP(-0.19*S$58))/(Fperm_SI_Woolf2021!$E$9:$E$93-S$58))*(S$58-Fperm_SI_Woolf2021!$E$9:$E$93)/10))),Fperm_SI_Woolf2021!$D$9:$D$93))</f>
        <v>0.75049846322775848</v>
      </c>
      <c r="T105" s="51" cm="1">
        <f t="array" ref="T105">MIN(1,SLOPE(Fperm_SI_Woolf2021!$F$9:$F$93*EXP(-Fperm_SI_Woolf2021!$I$9:$I$93*$C105*IF(T$58=Fperm_SI_Woolf2021!$E$9:$E$93,1,EXP(LN((1.1*(Fperm_SI_Woolf2021!$E$9:$E$93-T$58)-63.1579*EXP(-0.19*Fperm_SI_Woolf2021!$E$9:$E$93)+63.1579*EXP(-0.19*T$58))/(Fperm_SI_Woolf2021!$E$9:$E$93-T$58))*(T$58-Fperm_SI_Woolf2021!$E$9:$E$93)/10))) + Fperm_SI_Woolf2021!$G$9:$G$93*EXP(-Fperm_SI_Woolf2021!$J$9:$J$93*$C105*IF(T$58=Fperm_SI_Woolf2021!$E$9:$E$93,1,EXP(LN((1.1*(Fperm_SI_Woolf2021!$E$9:$E$93-T$58)-63.1579*EXP(-0.19*Fperm_SI_Woolf2021!$E$9:$E$93)+63.1579*EXP(-0.19*T$58))/(Fperm_SI_Woolf2021!$E$9:$E$93-T$58))*(T$58-Fperm_SI_Woolf2021!$E$9:$E$93)/10))) + Fperm_SI_Woolf2021!$H$9:$H$93*EXP(-Fperm_SI_Woolf2021!$K$9:$K$93*$C105*IF(T$58=Fperm_SI_Woolf2021!$E$9:$E$93,1,EXP(LN((1.1*(Fperm_SI_Woolf2021!$E$9:$E$93-T$58)-63.1579*EXP(-0.19*Fperm_SI_Woolf2021!$E$9:$E$93)+63.1579*EXP(-0.19*T$58))/(Fperm_SI_Woolf2021!$E$9:$E$93-T$58))*(T$58-Fperm_SI_Woolf2021!$E$9:$E$93)/10))),Fperm_SI_Woolf2021!$D$9:$D$93)*T$57+INTERCEPT(Fperm_SI_Woolf2021!$F$9:$F$93*EXP(-Fperm_SI_Woolf2021!$I$9:$I$93*$C105*IF(T$58=Fperm_SI_Woolf2021!$E$9:$E$93,1,EXP(LN((1.1*(Fperm_SI_Woolf2021!$E$9:$E$93-T$58)-63.1579*EXP(-0.19*Fperm_SI_Woolf2021!$E$9:$E$93)+63.1579*EXP(-0.19*T$58))/(Fperm_SI_Woolf2021!$E$9:$E$93-T$58))*(T$58-Fperm_SI_Woolf2021!$E$9:$E$93)/10))) + Fperm_SI_Woolf2021!$G$9:$G$93*EXP(-Fperm_SI_Woolf2021!$J$9:$J$93*$C105*IF(T$58=Fperm_SI_Woolf2021!$E$9:$E$93,1,EXP(LN((1.1*(Fperm_SI_Woolf2021!$E$9:$E$93-T$58)-63.1579*EXP(-0.19*Fperm_SI_Woolf2021!$E$9:$E$93)+63.1579*EXP(-0.19*T$58))/(Fperm_SI_Woolf2021!$E$9:$E$93-T$58))*(T$58-Fperm_SI_Woolf2021!$E$9:$E$93)/10))) + Fperm_SI_Woolf2021!$H$9:$H$93*EXP(-Fperm_SI_Woolf2021!$K$9:$K$93*$C105*IF(T$58=Fperm_SI_Woolf2021!$E$9:$E$93,1,EXP(LN((1.1*(Fperm_SI_Woolf2021!$E$9:$E$93-T$58)-63.1579*EXP(-0.19*Fperm_SI_Woolf2021!$E$9:$E$93)+63.1579*EXP(-0.19*T$58))/(Fperm_SI_Woolf2021!$E$9:$E$93-T$58))*(T$58-Fperm_SI_Woolf2021!$E$9:$E$93)/10))),Fperm_SI_Woolf2021!$D$9:$D$93))</f>
        <v>0.71970864804617518</v>
      </c>
      <c r="U105" s="51" cm="1">
        <f t="array" ref="U105">MIN(1,SLOPE(Fperm_SI_Woolf2021!$F$9:$F$93*EXP(-Fperm_SI_Woolf2021!$I$9:$I$93*$C105*IF(U$58=Fperm_SI_Woolf2021!$E$9:$E$93,1,EXP(LN((1.1*(Fperm_SI_Woolf2021!$E$9:$E$93-U$58)-63.1579*EXP(-0.19*Fperm_SI_Woolf2021!$E$9:$E$93)+63.1579*EXP(-0.19*U$58))/(Fperm_SI_Woolf2021!$E$9:$E$93-U$58))*(U$58-Fperm_SI_Woolf2021!$E$9:$E$93)/10))) + Fperm_SI_Woolf2021!$G$9:$G$93*EXP(-Fperm_SI_Woolf2021!$J$9:$J$93*$C105*IF(U$58=Fperm_SI_Woolf2021!$E$9:$E$93,1,EXP(LN((1.1*(Fperm_SI_Woolf2021!$E$9:$E$93-U$58)-63.1579*EXP(-0.19*Fperm_SI_Woolf2021!$E$9:$E$93)+63.1579*EXP(-0.19*U$58))/(Fperm_SI_Woolf2021!$E$9:$E$93-U$58))*(U$58-Fperm_SI_Woolf2021!$E$9:$E$93)/10))) + Fperm_SI_Woolf2021!$H$9:$H$93*EXP(-Fperm_SI_Woolf2021!$K$9:$K$93*$C105*IF(U$58=Fperm_SI_Woolf2021!$E$9:$E$93,1,EXP(LN((1.1*(Fperm_SI_Woolf2021!$E$9:$E$93-U$58)-63.1579*EXP(-0.19*Fperm_SI_Woolf2021!$E$9:$E$93)+63.1579*EXP(-0.19*U$58))/(Fperm_SI_Woolf2021!$E$9:$E$93-U$58))*(U$58-Fperm_SI_Woolf2021!$E$9:$E$93)/10))),Fperm_SI_Woolf2021!$D$9:$D$93)*U$57+INTERCEPT(Fperm_SI_Woolf2021!$F$9:$F$93*EXP(-Fperm_SI_Woolf2021!$I$9:$I$93*$C105*IF(U$58=Fperm_SI_Woolf2021!$E$9:$E$93,1,EXP(LN((1.1*(Fperm_SI_Woolf2021!$E$9:$E$93-U$58)-63.1579*EXP(-0.19*Fperm_SI_Woolf2021!$E$9:$E$93)+63.1579*EXP(-0.19*U$58))/(Fperm_SI_Woolf2021!$E$9:$E$93-U$58))*(U$58-Fperm_SI_Woolf2021!$E$9:$E$93)/10))) + Fperm_SI_Woolf2021!$G$9:$G$93*EXP(-Fperm_SI_Woolf2021!$J$9:$J$93*$C105*IF(U$58=Fperm_SI_Woolf2021!$E$9:$E$93,1,EXP(LN((1.1*(Fperm_SI_Woolf2021!$E$9:$E$93-U$58)-63.1579*EXP(-0.19*Fperm_SI_Woolf2021!$E$9:$E$93)+63.1579*EXP(-0.19*U$58))/(Fperm_SI_Woolf2021!$E$9:$E$93-U$58))*(U$58-Fperm_SI_Woolf2021!$E$9:$E$93)/10))) + Fperm_SI_Woolf2021!$H$9:$H$93*EXP(-Fperm_SI_Woolf2021!$K$9:$K$93*$C105*IF(U$58=Fperm_SI_Woolf2021!$E$9:$E$93,1,EXP(LN((1.1*(Fperm_SI_Woolf2021!$E$9:$E$93-U$58)-63.1579*EXP(-0.19*Fperm_SI_Woolf2021!$E$9:$E$93)+63.1579*EXP(-0.19*U$58))/(Fperm_SI_Woolf2021!$E$9:$E$93-U$58))*(U$58-Fperm_SI_Woolf2021!$E$9:$E$93)/10))),Fperm_SI_Woolf2021!$D$9:$D$93))</f>
        <v>0.68891883286459177</v>
      </c>
      <c r="V105" s="51" cm="1">
        <f t="array" ref="V105">MIN(1,SLOPE(Fperm_SI_Woolf2021!$F$9:$F$93*EXP(-Fperm_SI_Woolf2021!$I$9:$I$93*$C105*IF(V$58=Fperm_SI_Woolf2021!$E$9:$E$93,1,EXP(LN((1.1*(Fperm_SI_Woolf2021!$E$9:$E$93-V$58)-63.1579*EXP(-0.19*Fperm_SI_Woolf2021!$E$9:$E$93)+63.1579*EXP(-0.19*V$58))/(Fperm_SI_Woolf2021!$E$9:$E$93-V$58))*(V$58-Fperm_SI_Woolf2021!$E$9:$E$93)/10))) + Fperm_SI_Woolf2021!$G$9:$G$93*EXP(-Fperm_SI_Woolf2021!$J$9:$J$93*$C105*IF(V$58=Fperm_SI_Woolf2021!$E$9:$E$93,1,EXP(LN((1.1*(Fperm_SI_Woolf2021!$E$9:$E$93-V$58)-63.1579*EXP(-0.19*Fperm_SI_Woolf2021!$E$9:$E$93)+63.1579*EXP(-0.19*V$58))/(Fperm_SI_Woolf2021!$E$9:$E$93-V$58))*(V$58-Fperm_SI_Woolf2021!$E$9:$E$93)/10))) + Fperm_SI_Woolf2021!$H$9:$H$93*EXP(-Fperm_SI_Woolf2021!$K$9:$K$93*$C105*IF(V$58=Fperm_SI_Woolf2021!$E$9:$E$93,1,EXP(LN((1.1*(Fperm_SI_Woolf2021!$E$9:$E$93-V$58)-63.1579*EXP(-0.19*Fperm_SI_Woolf2021!$E$9:$E$93)+63.1579*EXP(-0.19*V$58))/(Fperm_SI_Woolf2021!$E$9:$E$93-V$58))*(V$58-Fperm_SI_Woolf2021!$E$9:$E$93)/10))),Fperm_SI_Woolf2021!$D$9:$D$93)*V$57+INTERCEPT(Fperm_SI_Woolf2021!$F$9:$F$93*EXP(-Fperm_SI_Woolf2021!$I$9:$I$93*$C105*IF(V$58=Fperm_SI_Woolf2021!$E$9:$E$93,1,EXP(LN((1.1*(Fperm_SI_Woolf2021!$E$9:$E$93-V$58)-63.1579*EXP(-0.19*Fperm_SI_Woolf2021!$E$9:$E$93)+63.1579*EXP(-0.19*V$58))/(Fperm_SI_Woolf2021!$E$9:$E$93-V$58))*(V$58-Fperm_SI_Woolf2021!$E$9:$E$93)/10))) + Fperm_SI_Woolf2021!$G$9:$G$93*EXP(-Fperm_SI_Woolf2021!$J$9:$J$93*$C105*IF(V$58=Fperm_SI_Woolf2021!$E$9:$E$93,1,EXP(LN((1.1*(Fperm_SI_Woolf2021!$E$9:$E$93-V$58)-63.1579*EXP(-0.19*Fperm_SI_Woolf2021!$E$9:$E$93)+63.1579*EXP(-0.19*V$58))/(Fperm_SI_Woolf2021!$E$9:$E$93-V$58))*(V$58-Fperm_SI_Woolf2021!$E$9:$E$93)/10))) + Fperm_SI_Woolf2021!$H$9:$H$93*EXP(-Fperm_SI_Woolf2021!$K$9:$K$93*$C105*IF(V$58=Fperm_SI_Woolf2021!$E$9:$E$93,1,EXP(LN((1.1*(Fperm_SI_Woolf2021!$E$9:$E$93-V$58)-63.1579*EXP(-0.19*Fperm_SI_Woolf2021!$E$9:$E$93)+63.1579*EXP(-0.19*V$58))/(Fperm_SI_Woolf2021!$E$9:$E$93-V$58))*(V$58-Fperm_SI_Woolf2021!$E$9:$E$93)/10))),Fperm_SI_Woolf2021!$D$9:$D$93))</f>
        <v>0.65812901768300847</v>
      </c>
      <c r="W105" s="51" cm="1">
        <f t="array" ref="W105">MIN(1,SLOPE(Fperm_SI_Woolf2021!$F$9:$F$93*EXP(-Fperm_SI_Woolf2021!$I$9:$I$93*$C105*IF(W$58=Fperm_SI_Woolf2021!$E$9:$E$93,1,EXP(LN((1.1*(Fperm_SI_Woolf2021!$E$9:$E$93-W$58)-63.1579*EXP(-0.19*Fperm_SI_Woolf2021!$E$9:$E$93)+63.1579*EXP(-0.19*W$58))/(Fperm_SI_Woolf2021!$E$9:$E$93-W$58))*(W$58-Fperm_SI_Woolf2021!$E$9:$E$93)/10))) + Fperm_SI_Woolf2021!$G$9:$G$93*EXP(-Fperm_SI_Woolf2021!$J$9:$J$93*$C105*IF(W$58=Fperm_SI_Woolf2021!$E$9:$E$93,1,EXP(LN((1.1*(Fperm_SI_Woolf2021!$E$9:$E$93-W$58)-63.1579*EXP(-0.19*Fperm_SI_Woolf2021!$E$9:$E$93)+63.1579*EXP(-0.19*W$58))/(Fperm_SI_Woolf2021!$E$9:$E$93-W$58))*(W$58-Fperm_SI_Woolf2021!$E$9:$E$93)/10))) + Fperm_SI_Woolf2021!$H$9:$H$93*EXP(-Fperm_SI_Woolf2021!$K$9:$K$93*$C105*IF(W$58=Fperm_SI_Woolf2021!$E$9:$E$93,1,EXP(LN((1.1*(Fperm_SI_Woolf2021!$E$9:$E$93-W$58)-63.1579*EXP(-0.19*Fperm_SI_Woolf2021!$E$9:$E$93)+63.1579*EXP(-0.19*W$58))/(Fperm_SI_Woolf2021!$E$9:$E$93-W$58))*(W$58-Fperm_SI_Woolf2021!$E$9:$E$93)/10))),Fperm_SI_Woolf2021!$D$9:$D$93)*W$57+INTERCEPT(Fperm_SI_Woolf2021!$F$9:$F$93*EXP(-Fperm_SI_Woolf2021!$I$9:$I$93*$C105*IF(W$58=Fperm_SI_Woolf2021!$E$9:$E$93,1,EXP(LN((1.1*(Fperm_SI_Woolf2021!$E$9:$E$93-W$58)-63.1579*EXP(-0.19*Fperm_SI_Woolf2021!$E$9:$E$93)+63.1579*EXP(-0.19*W$58))/(Fperm_SI_Woolf2021!$E$9:$E$93-W$58))*(W$58-Fperm_SI_Woolf2021!$E$9:$E$93)/10))) + Fperm_SI_Woolf2021!$G$9:$G$93*EXP(-Fperm_SI_Woolf2021!$J$9:$J$93*$C105*IF(W$58=Fperm_SI_Woolf2021!$E$9:$E$93,1,EXP(LN((1.1*(Fperm_SI_Woolf2021!$E$9:$E$93-W$58)-63.1579*EXP(-0.19*Fperm_SI_Woolf2021!$E$9:$E$93)+63.1579*EXP(-0.19*W$58))/(Fperm_SI_Woolf2021!$E$9:$E$93-W$58))*(W$58-Fperm_SI_Woolf2021!$E$9:$E$93)/10))) + Fperm_SI_Woolf2021!$H$9:$H$93*EXP(-Fperm_SI_Woolf2021!$K$9:$K$93*$C105*IF(W$58=Fperm_SI_Woolf2021!$E$9:$E$93,1,EXP(LN((1.1*(Fperm_SI_Woolf2021!$E$9:$E$93-W$58)-63.1579*EXP(-0.19*Fperm_SI_Woolf2021!$E$9:$E$93)+63.1579*EXP(-0.19*W$58))/(Fperm_SI_Woolf2021!$E$9:$E$93-W$58))*(W$58-Fperm_SI_Woolf2021!$E$9:$E$93)/10))),Fperm_SI_Woolf2021!$D$9:$D$93))</f>
        <v>0.62733920250142516</v>
      </c>
      <c r="X105" s="51" cm="1">
        <f t="array" ref="X105">MIN(1,SLOPE(Fperm_SI_Woolf2021!$F$9:$F$93*EXP(-Fperm_SI_Woolf2021!$I$9:$I$93*$C105*IF(X$58=Fperm_SI_Woolf2021!$E$9:$E$93,1,EXP(LN((1.1*(Fperm_SI_Woolf2021!$E$9:$E$93-X$58)-63.1579*EXP(-0.19*Fperm_SI_Woolf2021!$E$9:$E$93)+63.1579*EXP(-0.19*X$58))/(Fperm_SI_Woolf2021!$E$9:$E$93-X$58))*(X$58-Fperm_SI_Woolf2021!$E$9:$E$93)/10))) + Fperm_SI_Woolf2021!$G$9:$G$93*EXP(-Fperm_SI_Woolf2021!$J$9:$J$93*$C105*IF(X$58=Fperm_SI_Woolf2021!$E$9:$E$93,1,EXP(LN((1.1*(Fperm_SI_Woolf2021!$E$9:$E$93-X$58)-63.1579*EXP(-0.19*Fperm_SI_Woolf2021!$E$9:$E$93)+63.1579*EXP(-0.19*X$58))/(Fperm_SI_Woolf2021!$E$9:$E$93-X$58))*(X$58-Fperm_SI_Woolf2021!$E$9:$E$93)/10))) + Fperm_SI_Woolf2021!$H$9:$H$93*EXP(-Fperm_SI_Woolf2021!$K$9:$K$93*$C105*IF(X$58=Fperm_SI_Woolf2021!$E$9:$E$93,1,EXP(LN((1.1*(Fperm_SI_Woolf2021!$E$9:$E$93-X$58)-63.1579*EXP(-0.19*Fperm_SI_Woolf2021!$E$9:$E$93)+63.1579*EXP(-0.19*X$58))/(Fperm_SI_Woolf2021!$E$9:$E$93-X$58))*(X$58-Fperm_SI_Woolf2021!$E$9:$E$93)/10))),Fperm_SI_Woolf2021!$D$9:$D$93)*X$57+INTERCEPT(Fperm_SI_Woolf2021!$F$9:$F$93*EXP(-Fperm_SI_Woolf2021!$I$9:$I$93*$C105*IF(X$58=Fperm_SI_Woolf2021!$E$9:$E$93,1,EXP(LN((1.1*(Fperm_SI_Woolf2021!$E$9:$E$93-X$58)-63.1579*EXP(-0.19*Fperm_SI_Woolf2021!$E$9:$E$93)+63.1579*EXP(-0.19*X$58))/(Fperm_SI_Woolf2021!$E$9:$E$93-X$58))*(X$58-Fperm_SI_Woolf2021!$E$9:$E$93)/10))) + Fperm_SI_Woolf2021!$G$9:$G$93*EXP(-Fperm_SI_Woolf2021!$J$9:$J$93*$C105*IF(X$58=Fperm_SI_Woolf2021!$E$9:$E$93,1,EXP(LN((1.1*(Fperm_SI_Woolf2021!$E$9:$E$93-X$58)-63.1579*EXP(-0.19*Fperm_SI_Woolf2021!$E$9:$E$93)+63.1579*EXP(-0.19*X$58))/(Fperm_SI_Woolf2021!$E$9:$E$93-X$58))*(X$58-Fperm_SI_Woolf2021!$E$9:$E$93)/10))) + Fperm_SI_Woolf2021!$H$9:$H$93*EXP(-Fperm_SI_Woolf2021!$K$9:$K$93*$C105*IF(X$58=Fperm_SI_Woolf2021!$E$9:$E$93,1,EXP(LN((1.1*(Fperm_SI_Woolf2021!$E$9:$E$93-X$58)-63.1579*EXP(-0.19*Fperm_SI_Woolf2021!$E$9:$E$93)+63.1579*EXP(-0.19*X$58))/(Fperm_SI_Woolf2021!$E$9:$E$93-X$58))*(X$58-Fperm_SI_Woolf2021!$E$9:$E$93)/10))),Fperm_SI_Woolf2021!$D$9:$D$93))</f>
        <v>0.59654938731984186</v>
      </c>
      <c r="Y105" s="51" cm="1">
        <f t="array" ref="Y105">MIN(1,SLOPE(Fperm_SI_Woolf2021!$F$9:$F$93*EXP(-Fperm_SI_Woolf2021!$I$9:$I$93*$C105*IF(Y$58=Fperm_SI_Woolf2021!$E$9:$E$93,1,EXP(LN((1.1*(Fperm_SI_Woolf2021!$E$9:$E$93-Y$58)-63.1579*EXP(-0.19*Fperm_SI_Woolf2021!$E$9:$E$93)+63.1579*EXP(-0.19*Y$58))/(Fperm_SI_Woolf2021!$E$9:$E$93-Y$58))*(Y$58-Fperm_SI_Woolf2021!$E$9:$E$93)/10))) + Fperm_SI_Woolf2021!$G$9:$G$93*EXP(-Fperm_SI_Woolf2021!$J$9:$J$93*$C105*IF(Y$58=Fperm_SI_Woolf2021!$E$9:$E$93,1,EXP(LN((1.1*(Fperm_SI_Woolf2021!$E$9:$E$93-Y$58)-63.1579*EXP(-0.19*Fperm_SI_Woolf2021!$E$9:$E$93)+63.1579*EXP(-0.19*Y$58))/(Fperm_SI_Woolf2021!$E$9:$E$93-Y$58))*(Y$58-Fperm_SI_Woolf2021!$E$9:$E$93)/10))) + Fperm_SI_Woolf2021!$H$9:$H$93*EXP(-Fperm_SI_Woolf2021!$K$9:$K$93*$C105*IF(Y$58=Fperm_SI_Woolf2021!$E$9:$E$93,1,EXP(LN((1.1*(Fperm_SI_Woolf2021!$E$9:$E$93-Y$58)-63.1579*EXP(-0.19*Fperm_SI_Woolf2021!$E$9:$E$93)+63.1579*EXP(-0.19*Y$58))/(Fperm_SI_Woolf2021!$E$9:$E$93-Y$58))*(Y$58-Fperm_SI_Woolf2021!$E$9:$E$93)/10))),Fperm_SI_Woolf2021!$D$9:$D$93)*Y$57+INTERCEPT(Fperm_SI_Woolf2021!$F$9:$F$93*EXP(-Fperm_SI_Woolf2021!$I$9:$I$93*$C105*IF(Y$58=Fperm_SI_Woolf2021!$E$9:$E$93,1,EXP(LN((1.1*(Fperm_SI_Woolf2021!$E$9:$E$93-Y$58)-63.1579*EXP(-0.19*Fperm_SI_Woolf2021!$E$9:$E$93)+63.1579*EXP(-0.19*Y$58))/(Fperm_SI_Woolf2021!$E$9:$E$93-Y$58))*(Y$58-Fperm_SI_Woolf2021!$E$9:$E$93)/10))) + Fperm_SI_Woolf2021!$G$9:$G$93*EXP(-Fperm_SI_Woolf2021!$J$9:$J$93*$C105*IF(Y$58=Fperm_SI_Woolf2021!$E$9:$E$93,1,EXP(LN((1.1*(Fperm_SI_Woolf2021!$E$9:$E$93-Y$58)-63.1579*EXP(-0.19*Fperm_SI_Woolf2021!$E$9:$E$93)+63.1579*EXP(-0.19*Y$58))/(Fperm_SI_Woolf2021!$E$9:$E$93-Y$58))*(Y$58-Fperm_SI_Woolf2021!$E$9:$E$93)/10))) + Fperm_SI_Woolf2021!$H$9:$H$93*EXP(-Fperm_SI_Woolf2021!$K$9:$K$93*$C105*IF(Y$58=Fperm_SI_Woolf2021!$E$9:$E$93,1,EXP(LN((1.1*(Fperm_SI_Woolf2021!$E$9:$E$93-Y$58)-63.1579*EXP(-0.19*Fperm_SI_Woolf2021!$E$9:$E$93)+63.1579*EXP(-0.19*Y$58))/(Fperm_SI_Woolf2021!$E$9:$E$93-Y$58))*(Y$58-Fperm_SI_Woolf2021!$E$9:$E$93)/10))),Fperm_SI_Woolf2021!$D$9:$D$93))</f>
        <v>0.56575957213825856</v>
      </c>
      <c r="Z105" s="51" cm="1">
        <f t="array" ref="Z105">MIN(1,SLOPE(Fperm_SI_Woolf2021!$F$9:$F$93*EXP(-Fperm_SI_Woolf2021!$I$9:$I$93*$C105*IF(Z$58=Fperm_SI_Woolf2021!$E$9:$E$93,1,EXP(LN((1.1*(Fperm_SI_Woolf2021!$E$9:$E$93-Z$58)-63.1579*EXP(-0.19*Fperm_SI_Woolf2021!$E$9:$E$93)+63.1579*EXP(-0.19*Z$58))/(Fperm_SI_Woolf2021!$E$9:$E$93-Z$58))*(Z$58-Fperm_SI_Woolf2021!$E$9:$E$93)/10))) + Fperm_SI_Woolf2021!$G$9:$G$93*EXP(-Fperm_SI_Woolf2021!$J$9:$J$93*$C105*IF(Z$58=Fperm_SI_Woolf2021!$E$9:$E$93,1,EXP(LN((1.1*(Fperm_SI_Woolf2021!$E$9:$E$93-Z$58)-63.1579*EXP(-0.19*Fperm_SI_Woolf2021!$E$9:$E$93)+63.1579*EXP(-0.19*Z$58))/(Fperm_SI_Woolf2021!$E$9:$E$93-Z$58))*(Z$58-Fperm_SI_Woolf2021!$E$9:$E$93)/10))) + Fperm_SI_Woolf2021!$H$9:$H$93*EXP(-Fperm_SI_Woolf2021!$K$9:$K$93*$C105*IF(Z$58=Fperm_SI_Woolf2021!$E$9:$E$93,1,EXP(LN((1.1*(Fperm_SI_Woolf2021!$E$9:$E$93-Z$58)-63.1579*EXP(-0.19*Fperm_SI_Woolf2021!$E$9:$E$93)+63.1579*EXP(-0.19*Z$58))/(Fperm_SI_Woolf2021!$E$9:$E$93-Z$58))*(Z$58-Fperm_SI_Woolf2021!$E$9:$E$93)/10))),Fperm_SI_Woolf2021!$D$9:$D$93)*Z$57+INTERCEPT(Fperm_SI_Woolf2021!$F$9:$F$93*EXP(-Fperm_SI_Woolf2021!$I$9:$I$93*$C105*IF(Z$58=Fperm_SI_Woolf2021!$E$9:$E$93,1,EXP(LN((1.1*(Fperm_SI_Woolf2021!$E$9:$E$93-Z$58)-63.1579*EXP(-0.19*Fperm_SI_Woolf2021!$E$9:$E$93)+63.1579*EXP(-0.19*Z$58))/(Fperm_SI_Woolf2021!$E$9:$E$93-Z$58))*(Z$58-Fperm_SI_Woolf2021!$E$9:$E$93)/10))) + Fperm_SI_Woolf2021!$G$9:$G$93*EXP(-Fperm_SI_Woolf2021!$J$9:$J$93*$C105*IF(Z$58=Fperm_SI_Woolf2021!$E$9:$E$93,1,EXP(LN((1.1*(Fperm_SI_Woolf2021!$E$9:$E$93-Z$58)-63.1579*EXP(-0.19*Fperm_SI_Woolf2021!$E$9:$E$93)+63.1579*EXP(-0.19*Z$58))/(Fperm_SI_Woolf2021!$E$9:$E$93-Z$58))*(Z$58-Fperm_SI_Woolf2021!$E$9:$E$93)/10))) + Fperm_SI_Woolf2021!$H$9:$H$93*EXP(-Fperm_SI_Woolf2021!$K$9:$K$93*$C105*IF(Z$58=Fperm_SI_Woolf2021!$E$9:$E$93,1,EXP(LN((1.1*(Fperm_SI_Woolf2021!$E$9:$E$93-Z$58)-63.1579*EXP(-0.19*Fperm_SI_Woolf2021!$E$9:$E$93)+63.1579*EXP(-0.19*Z$58))/(Fperm_SI_Woolf2021!$E$9:$E$93-Z$58))*(Z$58-Fperm_SI_Woolf2021!$E$9:$E$93)/10))),Fperm_SI_Woolf2021!$D$9:$D$93))</f>
        <v>0.53496975695667515</v>
      </c>
      <c r="AA105" s="51" cm="1">
        <f t="array" ref="AA105">MIN(1,SLOPE(Fperm_SI_Woolf2021!$F$9:$F$93*EXP(-Fperm_SI_Woolf2021!$I$9:$I$93*$C105*IF(AA$58=Fperm_SI_Woolf2021!$E$9:$E$93,1,EXP(LN((1.1*(Fperm_SI_Woolf2021!$E$9:$E$93-AA$58)-63.1579*EXP(-0.19*Fperm_SI_Woolf2021!$E$9:$E$93)+63.1579*EXP(-0.19*AA$58))/(Fperm_SI_Woolf2021!$E$9:$E$93-AA$58))*(AA$58-Fperm_SI_Woolf2021!$E$9:$E$93)/10))) + Fperm_SI_Woolf2021!$G$9:$G$93*EXP(-Fperm_SI_Woolf2021!$J$9:$J$93*$C105*IF(AA$58=Fperm_SI_Woolf2021!$E$9:$E$93,1,EXP(LN((1.1*(Fperm_SI_Woolf2021!$E$9:$E$93-AA$58)-63.1579*EXP(-0.19*Fperm_SI_Woolf2021!$E$9:$E$93)+63.1579*EXP(-0.19*AA$58))/(Fperm_SI_Woolf2021!$E$9:$E$93-AA$58))*(AA$58-Fperm_SI_Woolf2021!$E$9:$E$93)/10))) + Fperm_SI_Woolf2021!$H$9:$H$93*EXP(-Fperm_SI_Woolf2021!$K$9:$K$93*$C105*IF(AA$58=Fperm_SI_Woolf2021!$E$9:$E$93,1,EXP(LN((1.1*(Fperm_SI_Woolf2021!$E$9:$E$93-AA$58)-63.1579*EXP(-0.19*Fperm_SI_Woolf2021!$E$9:$E$93)+63.1579*EXP(-0.19*AA$58))/(Fperm_SI_Woolf2021!$E$9:$E$93-AA$58))*(AA$58-Fperm_SI_Woolf2021!$E$9:$E$93)/10))),Fperm_SI_Woolf2021!$D$9:$D$93)*AA$57+INTERCEPT(Fperm_SI_Woolf2021!$F$9:$F$93*EXP(-Fperm_SI_Woolf2021!$I$9:$I$93*$C105*IF(AA$58=Fperm_SI_Woolf2021!$E$9:$E$93,1,EXP(LN((1.1*(Fperm_SI_Woolf2021!$E$9:$E$93-AA$58)-63.1579*EXP(-0.19*Fperm_SI_Woolf2021!$E$9:$E$93)+63.1579*EXP(-0.19*AA$58))/(Fperm_SI_Woolf2021!$E$9:$E$93-AA$58))*(AA$58-Fperm_SI_Woolf2021!$E$9:$E$93)/10))) + Fperm_SI_Woolf2021!$G$9:$G$93*EXP(-Fperm_SI_Woolf2021!$J$9:$J$93*$C105*IF(AA$58=Fperm_SI_Woolf2021!$E$9:$E$93,1,EXP(LN((1.1*(Fperm_SI_Woolf2021!$E$9:$E$93-AA$58)-63.1579*EXP(-0.19*Fperm_SI_Woolf2021!$E$9:$E$93)+63.1579*EXP(-0.19*AA$58))/(Fperm_SI_Woolf2021!$E$9:$E$93-AA$58))*(AA$58-Fperm_SI_Woolf2021!$E$9:$E$93)/10))) + Fperm_SI_Woolf2021!$H$9:$H$93*EXP(-Fperm_SI_Woolf2021!$K$9:$K$93*$C105*IF(AA$58=Fperm_SI_Woolf2021!$E$9:$E$93,1,EXP(LN((1.1*(Fperm_SI_Woolf2021!$E$9:$E$93-AA$58)-63.1579*EXP(-0.19*Fperm_SI_Woolf2021!$E$9:$E$93)+63.1579*EXP(-0.19*AA$58))/(Fperm_SI_Woolf2021!$E$9:$E$93-AA$58))*(AA$58-Fperm_SI_Woolf2021!$E$9:$E$93)/10))),Fperm_SI_Woolf2021!$D$9:$D$93))</f>
        <v>0.50417994177509184</v>
      </c>
      <c r="AB105" s="51" cm="1">
        <f t="array" ref="AB105">MIN(1,SLOPE(Fperm_SI_Woolf2021!$F$9:$F$93*EXP(-Fperm_SI_Woolf2021!$I$9:$I$93*$C105*IF(AB$58=Fperm_SI_Woolf2021!$E$9:$E$93,1,EXP(LN((1.1*(Fperm_SI_Woolf2021!$E$9:$E$93-AB$58)-63.1579*EXP(-0.19*Fperm_SI_Woolf2021!$E$9:$E$93)+63.1579*EXP(-0.19*AB$58))/(Fperm_SI_Woolf2021!$E$9:$E$93-AB$58))*(AB$58-Fperm_SI_Woolf2021!$E$9:$E$93)/10))) + Fperm_SI_Woolf2021!$G$9:$G$93*EXP(-Fperm_SI_Woolf2021!$J$9:$J$93*$C105*IF(AB$58=Fperm_SI_Woolf2021!$E$9:$E$93,1,EXP(LN((1.1*(Fperm_SI_Woolf2021!$E$9:$E$93-AB$58)-63.1579*EXP(-0.19*Fperm_SI_Woolf2021!$E$9:$E$93)+63.1579*EXP(-0.19*AB$58))/(Fperm_SI_Woolf2021!$E$9:$E$93-AB$58))*(AB$58-Fperm_SI_Woolf2021!$E$9:$E$93)/10))) + Fperm_SI_Woolf2021!$H$9:$H$93*EXP(-Fperm_SI_Woolf2021!$K$9:$K$93*$C105*IF(AB$58=Fperm_SI_Woolf2021!$E$9:$E$93,1,EXP(LN((1.1*(Fperm_SI_Woolf2021!$E$9:$E$93-AB$58)-63.1579*EXP(-0.19*Fperm_SI_Woolf2021!$E$9:$E$93)+63.1579*EXP(-0.19*AB$58))/(Fperm_SI_Woolf2021!$E$9:$E$93-AB$58))*(AB$58-Fperm_SI_Woolf2021!$E$9:$E$93)/10))),Fperm_SI_Woolf2021!$D$9:$D$93)*AB$57+INTERCEPT(Fperm_SI_Woolf2021!$F$9:$F$93*EXP(-Fperm_SI_Woolf2021!$I$9:$I$93*$C105*IF(AB$58=Fperm_SI_Woolf2021!$E$9:$E$93,1,EXP(LN((1.1*(Fperm_SI_Woolf2021!$E$9:$E$93-AB$58)-63.1579*EXP(-0.19*Fperm_SI_Woolf2021!$E$9:$E$93)+63.1579*EXP(-0.19*AB$58))/(Fperm_SI_Woolf2021!$E$9:$E$93-AB$58))*(AB$58-Fperm_SI_Woolf2021!$E$9:$E$93)/10))) + Fperm_SI_Woolf2021!$G$9:$G$93*EXP(-Fperm_SI_Woolf2021!$J$9:$J$93*$C105*IF(AB$58=Fperm_SI_Woolf2021!$E$9:$E$93,1,EXP(LN((1.1*(Fperm_SI_Woolf2021!$E$9:$E$93-AB$58)-63.1579*EXP(-0.19*Fperm_SI_Woolf2021!$E$9:$E$93)+63.1579*EXP(-0.19*AB$58))/(Fperm_SI_Woolf2021!$E$9:$E$93-AB$58))*(AB$58-Fperm_SI_Woolf2021!$E$9:$E$93)/10))) + Fperm_SI_Woolf2021!$H$9:$H$93*EXP(-Fperm_SI_Woolf2021!$K$9:$K$93*$C105*IF(AB$58=Fperm_SI_Woolf2021!$E$9:$E$93,1,EXP(LN((1.1*(Fperm_SI_Woolf2021!$E$9:$E$93-AB$58)-63.1579*EXP(-0.19*Fperm_SI_Woolf2021!$E$9:$E$93)+63.1579*EXP(-0.19*AB$58))/(Fperm_SI_Woolf2021!$E$9:$E$93-AB$58))*(AB$58-Fperm_SI_Woolf2021!$E$9:$E$93)/10))),Fperm_SI_Woolf2021!$D$9:$D$93))</f>
        <v>0.4733901265935086</v>
      </c>
      <c r="AC105" s="51" cm="1">
        <f t="array" ref="AC105">MIN(1,SLOPE(Fperm_SI_Woolf2021!$F$9:$F$93*EXP(-Fperm_SI_Woolf2021!$I$9:$I$93*$C105*IF(AC$58=Fperm_SI_Woolf2021!$E$9:$E$93,1,EXP(LN((1.1*(Fperm_SI_Woolf2021!$E$9:$E$93-AC$58)-63.1579*EXP(-0.19*Fperm_SI_Woolf2021!$E$9:$E$93)+63.1579*EXP(-0.19*AC$58))/(Fperm_SI_Woolf2021!$E$9:$E$93-AC$58))*(AC$58-Fperm_SI_Woolf2021!$E$9:$E$93)/10))) + Fperm_SI_Woolf2021!$G$9:$G$93*EXP(-Fperm_SI_Woolf2021!$J$9:$J$93*$C105*IF(AC$58=Fperm_SI_Woolf2021!$E$9:$E$93,1,EXP(LN((1.1*(Fperm_SI_Woolf2021!$E$9:$E$93-AC$58)-63.1579*EXP(-0.19*Fperm_SI_Woolf2021!$E$9:$E$93)+63.1579*EXP(-0.19*AC$58))/(Fperm_SI_Woolf2021!$E$9:$E$93-AC$58))*(AC$58-Fperm_SI_Woolf2021!$E$9:$E$93)/10))) + Fperm_SI_Woolf2021!$H$9:$H$93*EXP(-Fperm_SI_Woolf2021!$K$9:$K$93*$C105*IF(AC$58=Fperm_SI_Woolf2021!$E$9:$E$93,1,EXP(LN((1.1*(Fperm_SI_Woolf2021!$E$9:$E$93-AC$58)-63.1579*EXP(-0.19*Fperm_SI_Woolf2021!$E$9:$E$93)+63.1579*EXP(-0.19*AC$58))/(Fperm_SI_Woolf2021!$E$9:$E$93-AC$58))*(AC$58-Fperm_SI_Woolf2021!$E$9:$E$93)/10))),Fperm_SI_Woolf2021!$D$9:$D$93)*AC$57+INTERCEPT(Fperm_SI_Woolf2021!$F$9:$F$93*EXP(-Fperm_SI_Woolf2021!$I$9:$I$93*$C105*IF(AC$58=Fperm_SI_Woolf2021!$E$9:$E$93,1,EXP(LN((1.1*(Fperm_SI_Woolf2021!$E$9:$E$93-AC$58)-63.1579*EXP(-0.19*Fperm_SI_Woolf2021!$E$9:$E$93)+63.1579*EXP(-0.19*AC$58))/(Fperm_SI_Woolf2021!$E$9:$E$93-AC$58))*(AC$58-Fperm_SI_Woolf2021!$E$9:$E$93)/10))) + Fperm_SI_Woolf2021!$G$9:$G$93*EXP(-Fperm_SI_Woolf2021!$J$9:$J$93*$C105*IF(AC$58=Fperm_SI_Woolf2021!$E$9:$E$93,1,EXP(LN((1.1*(Fperm_SI_Woolf2021!$E$9:$E$93-AC$58)-63.1579*EXP(-0.19*Fperm_SI_Woolf2021!$E$9:$E$93)+63.1579*EXP(-0.19*AC$58))/(Fperm_SI_Woolf2021!$E$9:$E$93-AC$58))*(AC$58-Fperm_SI_Woolf2021!$E$9:$E$93)/10))) + Fperm_SI_Woolf2021!$H$9:$H$93*EXP(-Fperm_SI_Woolf2021!$K$9:$K$93*$C105*IF(AC$58=Fperm_SI_Woolf2021!$E$9:$E$93,1,EXP(LN((1.1*(Fperm_SI_Woolf2021!$E$9:$E$93-AC$58)-63.1579*EXP(-0.19*Fperm_SI_Woolf2021!$E$9:$E$93)+63.1579*EXP(-0.19*AC$58))/(Fperm_SI_Woolf2021!$E$9:$E$93-AC$58))*(AC$58-Fperm_SI_Woolf2021!$E$9:$E$93)/10))),Fperm_SI_Woolf2021!$D$9:$D$93))</f>
        <v>0.44260031141192524</v>
      </c>
      <c r="AD105" s="51" cm="1">
        <f t="array" ref="AD105">MIN(1,SLOPE(Fperm_SI_Woolf2021!$F$9:$F$93*EXP(-Fperm_SI_Woolf2021!$I$9:$I$93*$C105*IF(AD$58=Fperm_SI_Woolf2021!$E$9:$E$93,1,EXP(LN((1.1*(Fperm_SI_Woolf2021!$E$9:$E$93-AD$58)-63.1579*EXP(-0.19*Fperm_SI_Woolf2021!$E$9:$E$93)+63.1579*EXP(-0.19*AD$58))/(Fperm_SI_Woolf2021!$E$9:$E$93-AD$58))*(AD$58-Fperm_SI_Woolf2021!$E$9:$E$93)/10))) + Fperm_SI_Woolf2021!$G$9:$G$93*EXP(-Fperm_SI_Woolf2021!$J$9:$J$93*$C105*IF(AD$58=Fperm_SI_Woolf2021!$E$9:$E$93,1,EXP(LN((1.1*(Fperm_SI_Woolf2021!$E$9:$E$93-AD$58)-63.1579*EXP(-0.19*Fperm_SI_Woolf2021!$E$9:$E$93)+63.1579*EXP(-0.19*AD$58))/(Fperm_SI_Woolf2021!$E$9:$E$93-AD$58))*(AD$58-Fperm_SI_Woolf2021!$E$9:$E$93)/10))) + Fperm_SI_Woolf2021!$H$9:$H$93*EXP(-Fperm_SI_Woolf2021!$K$9:$K$93*$C105*IF(AD$58=Fperm_SI_Woolf2021!$E$9:$E$93,1,EXP(LN((1.1*(Fperm_SI_Woolf2021!$E$9:$E$93-AD$58)-63.1579*EXP(-0.19*Fperm_SI_Woolf2021!$E$9:$E$93)+63.1579*EXP(-0.19*AD$58))/(Fperm_SI_Woolf2021!$E$9:$E$93-AD$58))*(AD$58-Fperm_SI_Woolf2021!$E$9:$E$93)/10))),Fperm_SI_Woolf2021!$D$9:$D$93)*AD$57+INTERCEPT(Fperm_SI_Woolf2021!$F$9:$F$93*EXP(-Fperm_SI_Woolf2021!$I$9:$I$93*$C105*IF(AD$58=Fperm_SI_Woolf2021!$E$9:$E$93,1,EXP(LN((1.1*(Fperm_SI_Woolf2021!$E$9:$E$93-AD$58)-63.1579*EXP(-0.19*Fperm_SI_Woolf2021!$E$9:$E$93)+63.1579*EXP(-0.19*AD$58))/(Fperm_SI_Woolf2021!$E$9:$E$93-AD$58))*(AD$58-Fperm_SI_Woolf2021!$E$9:$E$93)/10))) + Fperm_SI_Woolf2021!$G$9:$G$93*EXP(-Fperm_SI_Woolf2021!$J$9:$J$93*$C105*IF(AD$58=Fperm_SI_Woolf2021!$E$9:$E$93,1,EXP(LN((1.1*(Fperm_SI_Woolf2021!$E$9:$E$93-AD$58)-63.1579*EXP(-0.19*Fperm_SI_Woolf2021!$E$9:$E$93)+63.1579*EXP(-0.19*AD$58))/(Fperm_SI_Woolf2021!$E$9:$E$93-AD$58))*(AD$58-Fperm_SI_Woolf2021!$E$9:$E$93)/10))) + Fperm_SI_Woolf2021!$H$9:$H$93*EXP(-Fperm_SI_Woolf2021!$K$9:$K$93*$C105*IF(AD$58=Fperm_SI_Woolf2021!$E$9:$E$93,1,EXP(LN((1.1*(Fperm_SI_Woolf2021!$E$9:$E$93-AD$58)-63.1579*EXP(-0.19*Fperm_SI_Woolf2021!$E$9:$E$93)+63.1579*EXP(-0.19*AD$58))/(Fperm_SI_Woolf2021!$E$9:$E$93-AD$58))*(AD$58-Fperm_SI_Woolf2021!$E$9:$E$93)/10))),Fperm_SI_Woolf2021!$D$9:$D$93))</f>
        <v>0.41181049623034188</v>
      </c>
      <c r="AE105" s="51" cm="1">
        <f t="array" ref="AE105">MIN(1,SLOPE(Fperm_SI_Woolf2021!$F$9:$F$93*EXP(-Fperm_SI_Woolf2021!$I$9:$I$93*$C105*IF(AE$58=Fperm_SI_Woolf2021!$E$9:$E$93,1,EXP(LN((1.1*(Fperm_SI_Woolf2021!$E$9:$E$93-AE$58)-63.1579*EXP(-0.19*Fperm_SI_Woolf2021!$E$9:$E$93)+63.1579*EXP(-0.19*AE$58))/(Fperm_SI_Woolf2021!$E$9:$E$93-AE$58))*(AE$58-Fperm_SI_Woolf2021!$E$9:$E$93)/10))) + Fperm_SI_Woolf2021!$G$9:$G$93*EXP(-Fperm_SI_Woolf2021!$J$9:$J$93*$C105*IF(AE$58=Fperm_SI_Woolf2021!$E$9:$E$93,1,EXP(LN((1.1*(Fperm_SI_Woolf2021!$E$9:$E$93-AE$58)-63.1579*EXP(-0.19*Fperm_SI_Woolf2021!$E$9:$E$93)+63.1579*EXP(-0.19*AE$58))/(Fperm_SI_Woolf2021!$E$9:$E$93-AE$58))*(AE$58-Fperm_SI_Woolf2021!$E$9:$E$93)/10))) + Fperm_SI_Woolf2021!$H$9:$H$93*EXP(-Fperm_SI_Woolf2021!$K$9:$K$93*$C105*IF(AE$58=Fperm_SI_Woolf2021!$E$9:$E$93,1,EXP(LN((1.1*(Fperm_SI_Woolf2021!$E$9:$E$93-AE$58)-63.1579*EXP(-0.19*Fperm_SI_Woolf2021!$E$9:$E$93)+63.1579*EXP(-0.19*AE$58))/(Fperm_SI_Woolf2021!$E$9:$E$93-AE$58))*(AE$58-Fperm_SI_Woolf2021!$E$9:$E$93)/10))),Fperm_SI_Woolf2021!$D$9:$D$93)*AE$57+INTERCEPT(Fperm_SI_Woolf2021!$F$9:$F$93*EXP(-Fperm_SI_Woolf2021!$I$9:$I$93*$C105*IF(AE$58=Fperm_SI_Woolf2021!$E$9:$E$93,1,EXP(LN((1.1*(Fperm_SI_Woolf2021!$E$9:$E$93-AE$58)-63.1579*EXP(-0.19*Fperm_SI_Woolf2021!$E$9:$E$93)+63.1579*EXP(-0.19*AE$58))/(Fperm_SI_Woolf2021!$E$9:$E$93-AE$58))*(AE$58-Fperm_SI_Woolf2021!$E$9:$E$93)/10))) + Fperm_SI_Woolf2021!$G$9:$G$93*EXP(-Fperm_SI_Woolf2021!$J$9:$J$93*$C105*IF(AE$58=Fperm_SI_Woolf2021!$E$9:$E$93,1,EXP(LN((1.1*(Fperm_SI_Woolf2021!$E$9:$E$93-AE$58)-63.1579*EXP(-0.19*Fperm_SI_Woolf2021!$E$9:$E$93)+63.1579*EXP(-0.19*AE$58))/(Fperm_SI_Woolf2021!$E$9:$E$93-AE$58))*(AE$58-Fperm_SI_Woolf2021!$E$9:$E$93)/10))) + Fperm_SI_Woolf2021!$H$9:$H$93*EXP(-Fperm_SI_Woolf2021!$K$9:$K$93*$C105*IF(AE$58=Fperm_SI_Woolf2021!$E$9:$E$93,1,EXP(LN((1.1*(Fperm_SI_Woolf2021!$E$9:$E$93-AE$58)-63.1579*EXP(-0.19*Fperm_SI_Woolf2021!$E$9:$E$93)+63.1579*EXP(-0.19*AE$58))/(Fperm_SI_Woolf2021!$E$9:$E$93-AE$58))*(AE$58-Fperm_SI_Woolf2021!$E$9:$E$93)/10))),Fperm_SI_Woolf2021!$D$9:$D$93))</f>
        <v>0.38102068104875858</v>
      </c>
      <c r="AF105" s="51" cm="1">
        <f t="array" ref="AF105">MIN(1,SLOPE(Fperm_SI_Woolf2021!$F$9:$F$93*EXP(-Fperm_SI_Woolf2021!$I$9:$I$93*$C105*IF(AF$58=Fperm_SI_Woolf2021!$E$9:$E$93,1,EXP(LN((1.1*(Fperm_SI_Woolf2021!$E$9:$E$93-AF$58)-63.1579*EXP(-0.19*Fperm_SI_Woolf2021!$E$9:$E$93)+63.1579*EXP(-0.19*AF$58))/(Fperm_SI_Woolf2021!$E$9:$E$93-AF$58))*(AF$58-Fperm_SI_Woolf2021!$E$9:$E$93)/10))) + Fperm_SI_Woolf2021!$G$9:$G$93*EXP(-Fperm_SI_Woolf2021!$J$9:$J$93*$C105*IF(AF$58=Fperm_SI_Woolf2021!$E$9:$E$93,1,EXP(LN((1.1*(Fperm_SI_Woolf2021!$E$9:$E$93-AF$58)-63.1579*EXP(-0.19*Fperm_SI_Woolf2021!$E$9:$E$93)+63.1579*EXP(-0.19*AF$58))/(Fperm_SI_Woolf2021!$E$9:$E$93-AF$58))*(AF$58-Fperm_SI_Woolf2021!$E$9:$E$93)/10))) + Fperm_SI_Woolf2021!$H$9:$H$93*EXP(-Fperm_SI_Woolf2021!$K$9:$K$93*$C105*IF(AF$58=Fperm_SI_Woolf2021!$E$9:$E$93,1,EXP(LN((1.1*(Fperm_SI_Woolf2021!$E$9:$E$93-AF$58)-63.1579*EXP(-0.19*Fperm_SI_Woolf2021!$E$9:$E$93)+63.1579*EXP(-0.19*AF$58))/(Fperm_SI_Woolf2021!$E$9:$E$93-AF$58))*(AF$58-Fperm_SI_Woolf2021!$E$9:$E$93)/10))),Fperm_SI_Woolf2021!$D$9:$D$93)*AF$57+INTERCEPT(Fperm_SI_Woolf2021!$F$9:$F$93*EXP(-Fperm_SI_Woolf2021!$I$9:$I$93*$C105*IF(AF$58=Fperm_SI_Woolf2021!$E$9:$E$93,1,EXP(LN((1.1*(Fperm_SI_Woolf2021!$E$9:$E$93-AF$58)-63.1579*EXP(-0.19*Fperm_SI_Woolf2021!$E$9:$E$93)+63.1579*EXP(-0.19*AF$58))/(Fperm_SI_Woolf2021!$E$9:$E$93-AF$58))*(AF$58-Fperm_SI_Woolf2021!$E$9:$E$93)/10))) + Fperm_SI_Woolf2021!$G$9:$G$93*EXP(-Fperm_SI_Woolf2021!$J$9:$J$93*$C105*IF(AF$58=Fperm_SI_Woolf2021!$E$9:$E$93,1,EXP(LN((1.1*(Fperm_SI_Woolf2021!$E$9:$E$93-AF$58)-63.1579*EXP(-0.19*Fperm_SI_Woolf2021!$E$9:$E$93)+63.1579*EXP(-0.19*AF$58))/(Fperm_SI_Woolf2021!$E$9:$E$93-AF$58))*(AF$58-Fperm_SI_Woolf2021!$E$9:$E$93)/10))) + Fperm_SI_Woolf2021!$H$9:$H$93*EXP(-Fperm_SI_Woolf2021!$K$9:$K$93*$C105*IF(AF$58=Fperm_SI_Woolf2021!$E$9:$E$93,1,EXP(LN((1.1*(Fperm_SI_Woolf2021!$E$9:$E$93-AF$58)-63.1579*EXP(-0.19*Fperm_SI_Woolf2021!$E$9:$E$93)+63.1579*EXP(-0.19*AF$58))/(Fperm_SI_Woolf2021!$E$9:$E$93-AF$58))*(AF$58-Fperm_SI_Woolf2021!$E$9:$E$93)/10))),Fperm_SI_Woolf2021!$D$9:$D$93))</f>
        <v>0.35023086586717522</v>
      </c>
      <c r="AG105" s="51" cm="1">
        <f t="array" ref="AG105">MIN(1,SLOPE(Fperm_SI_Woolf2021!$F$9:$F$93*EXP(-Fperm_SI_Woolf2021!$I$9:$I$93*$C105*IF(AG$58=Fperm_SI_Woolf2021!$E$9:$E$93,1,EXP(LN((1.1*(Fperm_SI_Woolf2021!$E$9:$E$93-AG$58)-63.1579*EXP(-0.19*Fperm_SI_Woolf2021!$E$9:$E$93)+63.1579*EXP(-0.19*AG$58))/(Fperm_SI_Woolf2021!$E$9:$E$93-AG$58))*(AG$58-Fperm_SI_Woolf2021!$E$9:$E$93)/10))) + Fperm_SI_Woolf2021!$G$9:$G$93*EXP(-Fperm_SI_Woolf2021!$J$9:$J$93*$C105*IF(AG$58=Fperm_SI_Woolf2021!$E$9:$E$93,1,EXP(LN((1.1*(Fperm_SI_Woolf2021!$E$9:$E$93-AG$58)-63.1579*EXP(-0.19*Fperm_SI_Woolf2021!$E$9:$E$93)+63.1579*EXP(-0.19*AG$58))/(Fperm_SI_Woolf2021!$E$9:$E$93-AG$58))*(AG$58-Fperm_SI_Woolf2021!$E$9:$E$93)/10))) + Fperm_SI_Woolf2021!$H$9:$H$93*EXP(-Fperm_SI_Woolf2021!$K$9:$K$93*$C105*IF(AG$58=Fperm_SI_Woolf2021!$E$9:$E$93,1,EXP(LN((1.1*(Fperm_SI_Woolf2021!$E$9:$E$93-AG$58)-63.1579*EXP(-0.19*Fperm_SI_Woolf2021!$E$9:$E$93)+63.1579*EXP(-0.19*AG$58))/(Fperm_SI_Woolf2021!$E$9:$E$93-AG$58))*(AG$58-Fperm_SI_Woolf2021!$E$9:$E$93)/10))),Fperm_SI_Woolf2021!$D$9:$D$93)*AG$57+INTERCEPT(Fperm_SI_Woolf2021!$F$9:$F$93*EXP(-Fperm_SI_Woolf2021!$I$9:$I$93*$C105*IF(AG$58=Fperm_SI_Woolf2021!$E$9:$E$93,1,EXP(LN((1.1*(Fperm_SI_Woolf2021!$E$9:$E$93-AG$58)-63.1579*EXP(-0.19*Fperm_SI_Woolf2021!$E$9:$E$93)+63.1579*EXP(-0.19*AG$58))/(Fperm_SI_Woolf2021!$E$9:$E$93-AG$58))*(AG$58-Fperm_SI_Woolf2021!$E$9:$E$93)/10))) + Fperm_SI_Woolf2021!$G$9:$G$93*EXP(-Fperm_SI_Woolf2021!$J$9:$J$93*$C105*IF(AG$58=Fperm_SI_Woolf2021!$E$9:$E$93,1,EXP(LN((1.1*(Fperm_SI_Woolf2021!$E$9:$E$93-AG$58)-63.1579*EXP(-0.19*Fperm_SI_Woolf2021!$E$9:$E$93)+63.1579*EXP(-0.19*AG$58))/(Fperm_SI_Woolf2021!$E$9:$E$93-AG$58))*(AG$58-Fperm_SI_Woolf2021!$E$9:$E$93)/10))) + Fperm_SI_Woolf2021!$H$9:$H$93*EXP(-Fperm_SI_Woolf2021!$K$9:$K$93*$C105*IF(AG$58=Fperm_SI_Woolf2021!$E$9:$E$93,1,EXP(LN((1.1*(Fperm_SI_Woolf2021!$E$9:$E$93-AG$58)-63.1579*EXP(-0.19*Fperm_SI_Woolf2021!$E$9:$E$93)+63.1579*EXP(-0.19*AG$58))/(Fperm_SI_Woolf2021!$E$9:$E$93-AG$58))*(AG$58-Fperm_SI_Woolf2021!$E$9:$E$93)/10))),Fperm_SI_Woolf2021!$D$9:$D$93))</f>
        <v>0.31944105068559187</v>
      </c>
      <c r="AH105" s="51" cm="1">
        <f t="array" ref="AH105">MIN(1,SLOPE(Fperm_SI_Woolf2021!$F$9:$F$93*EXP(-Fperm_SI_Woolf2021!$I$9:$I$93*$C105*IF(AH$58=Fperm_SI_Woolf2021!$E$9:$E$93,1,EXP(LN((1.1*(Fperm_SI_Woolf2021!$E$9:$E$93-AH$58)-63.1579*EXP(-0.19*Fperm_SI_Woolf2021!$E$9:$E$93)+63.1579*EXP(-0.19*AH$58))/(Fperm_SI_Woolf2021!$E$9:$E$93-AH$58))*(AH$58-Fperm_SI_Woolf2021!$E$9:$E$93)/10))) + Fperm_SI_Woolf2021!$G$9:$G$93*EXP(-Fperm_SI_Woolf2021!$J$9:$J$93*$C105*IF(AH$58=Fperm_SI_Woolf2021!$E$9:$E$93,1,EXP(LN((1.1*(Fperm_SI_Woolf2021!$E$9:$E$93-AH$58)-63.1579*EXP(-0.19*Fperm_SI_Woolf2021!$E$9:$E$93)+63.1579*EXP(-0.19*AH$58))/(Fperm_SI_Woolf2021!$E$9:$E$93-AH$58))*(AH$58-Fperm_SI_Woolf2021!$E$9:$E$93)/10))) + Fperm_SI_Woolf2021!$H$9:$H$93*EXP(-Fperm_SI_Woolf2021!$K$9:$K$93*$C105*IF(AH$58=Fperm_SI_Woolf2021!$E$9:$E$93,1,EXP(LN((1.1*(Fperm_SI_Woolf2021!$E$9:$E$93-AH$58)-63.1579*EXP(-0.19*Fperm_SI_Woolf2021!$E$9:$E$93)+63.1579*EXP(-0.19*AH$58))/(Fperm_SI_Woolf2021!$E$9:$E$93-AH$58))*(AH$58-Fperm_SI_Woolf2021!$E$9:$E$93)/10))),Fperm_SI_Woolf2021!$D$9:$D$93)*AH$57+INTERCEPT(Fperm_SI_Woolf2021!$F$9:$F$93*EXP(-Fperm_SI_Woolf2021!$I$9:$I$93*$C105*IF(AH$58=Fperm_SI_Woolf2021!$E$9:$E$93,1,EXP(LN((1.1*(Fperm_SI_Woolf2021!$E$9:$E$93-AH$58)-63.1579*EXP(-0.19*Fperm_SI_Woolf2021!$E$9:$E$93)+63.1579*EXP(-0.19*AH$58))/(Fperm_SI_Woolf2021!$E$9:$E$93-AH$58))*(AH$58-Fperm_SI_Woolf2021!$E$9:$E$93)/10))) + Fperm_SI_Woolf2021!$G$9:$G$93*EXP(-Fperm_SI_Woolf2021!$J$9:$J$93*$C105*IF(AH$58=Fperm_SI_Woolf2021!$E$9:$E$93,1,EXP(LN((1.1*(Fperm_SI_Woolf2021!$E$9:$E$93-AH$58)-63.1579*EXP(-0.19*Fperm_SI_Woolf2021!$E$9:$E$93)+63.1579*EXP(-0.19*AH$58))/(Fperm_SI_Woolf2021!$E$9:$E$93-AH$58))*(AH$58-Fperm_SI_Woolf2021!$E$9:$E$93)/10))) + Fperm_SI_Woolf2021!$H$9:$H$93*EXP(-Fperm_SI_Woolf2021!$K$9:$K$93*$C105*IF(AH$58=Fperm_SI_Woolf2021!$E$9:$E$93,1,EXP(LN((1.1*(Fperm_SI_Woolf2021!$E$9:$E$93-AH$58)-63.1579*EXP(-0.19*Fperm_SI_Woolf2021!$E$9:$E$93)+63.1579*EXP(-0.19*AH$58))/(Fperm_SI_Woolf2021!$E$9:$E$93-AH$58))*(AH$58-Fperm_SI_Woolf2021!$E$9:$E$93)/10))),Fperm_SI_Woolf2021!$D$9:$D$93))</f>
        <v>0.58704982156388674</v>
      </c>
      <c r="AI105" s="51" cm="1">
        <f t="array" ref="AI105">MIN(1,SLOPE(Fperm_SI_Woolf2021!$F$9:$F$93*EXP(-Fperm_SI_Woolf2021!$I$9:$I$93*$C105*IF(AI$58=Fperm_SI_Woolf2021!$E$9:$E$93,1,EXP(LN((1.1*(Fperm_SI_Woolf2021!$E$9:$E$93-AI$58)-63.1579*EXP(-0.19*Fperm_SI_Woolf2021!$E$9:$E$93)+63.1579*EXP(-0.19*AI$58))/(Fperm_SI_Woolf2021!$E$9:$E$93-AI$58))*(AI$58-Fperm_SI_Woolf2021!$E$9:$E$93)/10))) + Fperm_SI_Woolf2021!$G$9:$G$93*EXP(-Fperm_SI_Woolf2021!$J$9:$J$93*$C105*IF(AI$58=Fperm_SI_Woolf2021!$E$9:$E$93,1,EXP(LN((1.1*(Fperm_SI_Woolf2021!$E$9:$E$93-AI$58)-63.1579*EXP(-0.19*Fperm_SI_Woolf2021!$E$9:$E$93)+63.1579*EXP(-0.19*AI$58))/(Fperm_SI_Woolf2021!$E$9:$E$93-AI$58))*(AI$58-Fperm_SI_Woolf2021!$E$9:$E$93)/10))) + Fperm_SI_Woolf2021!$H$9:$H$93*EXP(-Fperm_SI_Woolf2021!$K$9:$K$93*$C105*IF(AI$58=Fperm_SI_Woolf2021!$E$9:$E$93,1,EXP(LN((1.1*(Fperm_SI_Woolf2021!$E$9:$E$93-AI$58)-63.1579*EXP(-0.19*Fperm_SI_Woolf2021!$E$9:$E$93)+63.1579*EXP(-0.19*AI$58))/(Fperm_SI_Woolf2021!$E$9:$E$93-AI$58))*(AI$58-Fperm_SI_Woolf2021!$E$9:$E$93)/10))),Fperm_SI_Woolf2021!$D$9:$D$93)*AI$57+INTERCEPT(Fperm_SI_Woolf2021!$F$9:$F$93*EXP(-Fperm_SI_Woolf2021!$I$9:$I$93*$C105*IF(AI$58=Fperm_SI_Woolf2021!$E$9:$E$93,1,EXP(LN((1.1*(Fperm_SI_Woolf2021!$E$9:$E$93-AI$58)-63.1579*EXP(-0.19*Fperm_SI_Woolf2021!$E$9:$E$93)+63.1579*EXP(-0.19*AI$58))/(Fperm_SI_Woolf2021!$E$9:$E$93-AI$58))*(AI$58-Fperm_SI_Woolf2021!$E$9:$E$93)/10))) + Fperm_SI_Woolf2021!$G$9:$G$93*EXP(-Fperm_SI_Woolf2021!$J$9:$J$93*$C105*IF(AI$58=Fperm_SI_Woolf2021!$E$9:$E$93,1,EXP(LN((1.1*(Fperm_SI_Woolf2021!$E$9:$E$93-AI$58)-63.1579*EXP(-0.19*Fperm_SI_Woolf2021!$E$9:$E$93)+63.1579*EXP(-0.19*AI$58))/(Fperm_SI_Woolf2021!$E$9:$E$93-AI$58))*(AI$58-Fperm_SI_Woolf2021!$E$9:$E$93)/10))) + Fperm_SI_Woolf2021!$H$9:$H$93*EXP(-Fperm_SI_Woolf2021!$K$9:$K$93*$C105*IF(AI$58=Fperm_SI_Woolf2021!$E$9:$E$93,1,EXP(LN((1.1*(Fperm_SI_Woolf2021!$E$9:$E$93-AI$58)-63.1579*EXP(-0.19*Fperm_SI_Woolf2021!$E$9:$E$93)+63.1579*EXP(-0.19*AI$58))/(Fperm_SI_Woolf2021!$E$9:$E$93-AI$58))*(AI$58-Fperm_SI_Woolf2021!$E$9:$E$93)/10))),Fperm_SI_Woolf2021!$D$9:$D$93))</f>
        <v>0.56087336551543943</v>
      </c>
      <c r="AJ105" s="51" cm="1">
        <f t="array" ref="AJ105">MIN(1,SLOPE(Fperm_SI_Woolf2021!$F$9:$F$93*EXP(-Fperm_SI_Woolf2021!$I$9:$I$93*$C105*IF(AJ$58=Fperm_SI_Woolf2021!$E$9:$E$93,1,EXP(LN((1.1*(Fperm_SI_Woolf2021!$E$9:$E$93-AJ$58)-63.1579*EXP(-0.19*Fperm_SI_Woolf2021!$E$9:$E$93)+63.1579*EXP(-0.19*AJ$58))/(Fperm_SI_Woolf2021!$E$9:$E$93-AJ$58))*(AJ$58-Fperm_SI_Woolf2021!$E$9:$E$93)/10))) + Fperm_SI_Woolf2021!$G$9:$G$93*EXP(-Fperm_SI_Woolf2021!$J$9:$J$93*$C105*IF(AJ$58=Fperm_SI_Woolf2021!$E$9:$E$93,1,EXP(LN((1.1*(Fperm_SI_Woolf2021!$E$9:$E$93-AJ$58)-63.1579*EXP(-0.19*Fperm_SI_Woolf2021!$E$9:$E$93)+63.1579*EXP(-0.19*AJ$58))/(Fperm_SI_Woolf2021!$E$9:$E$93-AJ$58))*(AJ$58-Fperm_SI_Woolf2021!$E$9:$E$93)/10))) + Fperm_SI_Woolf2021!$H$9:$H$93*EXP(-Fperm_SI_Woolf2021!$K$9:$K$93*$C105*IF(AJ$58=Fperm_SI_Woolf2021!$E$9:$E$93,1,EXP(LN((1.1*(Fperm_SI_Woolf2021!$E$9:$E$93-AJ$58)-63.1579*EXP(-0.19*Fperm_SI_Woolf2021!$E$9:$E$93)+63.1579*EXP(-0.19*AJ$58))/(Fperm_SI_Woolf2021!$E$9:$E$93-AJ$58))*(AJ$58-Fperm_SI_Woolf2021!$E$9:$E$93)/10))),Fperm_SI_Woolf2021!$D$9:$D$93)*AJ$57+INTERCEPT(Fperm_SI_Woolf2021!$F$9:$F$93*EXP(-Fperm_SI_Woolf2021!$I$9:$I$93*$C105*IF(AJ$58=Fperm_SI_Woolf2021!$E$9:$E$93,1,EXP(LN((1.1*(Fperm_SI_Woolf2021!$E$9:$E$93-AJ$58)-63.1579*EXP(-0.19*Fperm_SI_Woolf2021!$E$9:$E$93)+63.1579*EXP(-0.19*AJ$58))/(Fperm_SI_Woolf2021!$E$9:$E$93-AJ$58))*(AJ$58-Fperm_SI_Woolf2021!$E$9:$E$93)/10))) + Fperm_SI_Woolf2021!$G$9:$G$93*EXP(-Fperm_SI_Woolf2021!$J$9:$J$93*$C105*IF(AJ$58=Fperm_SI_Woolf2021!$E$9:$E$93,1,EXP(LN((1.1*(Fperm_SI_Woolf2021!$E$9:$E$93-AJ$58)-63.1579*EXP(-0.19*Fperm_SI_Woolf2021!$E$9:$E$93)+63.1579*EXP(-0.19*AJ$58))/(Fperm_SI_Woolf2021!$E$9:$E$93-AJ$58))*(AJ$58-Fperm_SI_Woolf2021!$E$9:$E$93)/10))) + Fperm_SI_Woolf2021!$H$9:$H$93*EXP(-Fperm_SI_Woolf2021!$K$9:$K$93*$C105*IF(AJ$58=Fperm_SI_Woolf2021!$E$9:$E$93,1,EXP(LN((1.1*(Fperm_SI_Woolf2021!$E$9:$E$93-AJ$58)-63.1579*EXP(-0.19*Fperm_SI_Woolf2021!$E$9:$E$93)+63.1579*EXP(-0.19*AJ$58))/(Fperm_SI_Woolf2021!$E$9:$E$93-AJ$58))*(AJ$58-Fperm_SI_Woolf2021!$E$9:$E$93)/10))),Fperm_SI_Woolf2021!$D$9:$D$93))</f>
        <v>0.53469690946699211</v>
      </c>
      <c r="AK105" s="51" cm="1">
        <f t="array" ref="AK105">MIN(1,SLOPE(Fperm_SI_Woolf2021!$F$9:$F$93*EXP(-Fperm_SI_Woolf2021!$I$9:$I$93*$C105*IF(AK$58=Fperm_SI_Woolf2021!$E$9:$E$93,1,EXP(LN((1.1*(Fperm_SI_Woolf2021!$E$9:$E$93-AK$58)-63.1579*EXP(-0.19*Fperm_SI_Woolf2021!$E$9:$E$93)+63.1579*EXP(-0.19*AK$58))/(Fperm_SI_Woolf2021!$E$9:$E$93-AK$58))*(AK$58-Fperm_SI_Woolf2021!$E$9:$E$93)/10))) + Fperm_SI_Woolf2021!$G$9:$G$93*EXP(-Fperm_SI_Woolf2021!$J$9:$J$93*$C105*IF(AK$58=Fperm_SI_Woolf2021!$E$9:$E$93,1,EXP(LN((1.1*(Fperm_SI_Woolf2021!$E$9:$E$93-AK$58)-63.1579*EXP(-0.19*Fperm_SI_Woolf2021!$E$9:$E$93)+63.1579*EXP(-0.19*AK$58))/(Fperm_SI_Woolf2021!$E$9:$E$93-AK$58))*(AK$58-Fperm_SI_Woolf2021!$E$9:$E$93)/10))) + Fperm_SI_Woolf2021!$H$9:$H$93*EXP(-Fperm_SI_Woolf2021!$K$9:$K$93*$C105*IF(AK$58=Fperm_SI_Woolf2021!$E$9:$E$93,1,EXP(LN((1.1*(Fperm_SI_Woolf2021!$E$9:$E$93-AK$58)-63.1579*EXP(-0.19*Fperm_SI_Woolf2021!$E$9:$E$93)+63.1579*EXP(-0.19*AK$58))/(Fperm_SI_Woolf2021!$E$9:$E$93-AK$58))*(AK$58-Fperm_SI_Woolf2021!$E$9:$E$93)/10))),Fperm_SI_Woolf2021!$D$9:$D$93)*AK$57+INTERCEPT(Fperm_SI_Woolf2021!$F$9:$F$93*EXP(-Fperm_SI_Woolf2021!$I$9:$I$93*$C105*IF(AK$58=Fperm_SI_Woolf2021!$E$9:$E$93,1,EXP(LN((1.1*(Fperm_SI_Woolf2021!$E$9:$E$93-AK$58)-63.1579*EXP(-0.19*Fperm_SI_Woolf2021!$E$9:$E$93)+63.1579*EXP(-0.19*AK$58))/(Fperm_SI_Woolf2021!$E$9:$E$93-AK$58))*(AK$58-Fperm_SI_Woolf2021!$E$9:$E$93)/10))) + Fperm_SI_Woolf2021!$G$9:$G$93*EXP(-Fperm_SI_Woolf2021!$J$9:$J$93*$C105*IF(AK$58=Fperm_SI_Woolf2021!$E$9:$E$93,1,EXP(LN((1.1*(Fperm_SI_Woolf2021!$E$9:$E$93-AK$58)-63.1579*EXP(-0.19*Fperm_SI_Woolf2021!$E$9:$E$93)+63.1579*EXP(-0.19*AK$58))/(Fperm_SI_Woolf2021!$E$9:$E$93-AK$58))*(AK$58-Fperm_SI_Woolf2021!$E$9:$E$93)/10))) + Fperm_SI_Woolf2021!$H$9:$H$93*EXP(-Fperm_SI_Woolf2021!$K$9:$K$93*$C105*IF(AK$58=Fperm_SI_Woolf2021!$E$9:$E$93,1,EXP(LN((1.1*(Fperm_SI_Woolf2021!$E$9:$E$93-AK$58)-63.1579*EXP(-0.19*Fperm_SI_Woolf2021!$E$9:$E$93)+63.1579*EXP(-0.19*AK$58))/(Fperm_SI_Woolf2021!$E$9:$E$93-AK$58))*(AK$58-Fperm_SI_Woolf2021!$E$9:$E$93)/10))),Fperm_SI_Woolf2021!$D$9:$D$93))</f>
        <v>0.50852045341854479</v>
      </c>
      <c r="AL105" s="51" cm="1">
        <f t="array" ref="AL105">MIN(1,SLOPE(Fperm_SI_Woolf2021!$F$9:$F$93*EXP(-Fperm_SI_Woolf2021!$I$9:$I$93*$C105*IF(AL$58=Fperm_SI_Woolf2021!$E$9:$E$93,1,EXP(LN((1.1*(Fperm_SI_Woolf2021!$E$9:$E$93-AL$58)-63.1579*EXP(-0.19*Fperm_SI_Woolf2021!$E$9:$E$93)+63.1579*EXP(-0.19*AL$58))/(Fperm_SI_Woolf2021!$E$9:$E$93-AL$58))*(AL$58-Fperm_SI_Woolf2021!$E$9:$E$93)/10))) + Fperm_SI_Woolf2021!$G$9:$G$93*EXP(-Fperm_SI_Woolf2021!$J$9:$J$93*$C105*IF(AL$58=Fperm_SI_Woolf2021!$E$9:$E$93,1,EXP(LN((1.1*(Fperm_SI_Woolf2021!$E$9:$E$93-AL$58)-63.1579*EXP(-0.19*Fperm_SI_Woolf2021!$E$9:$E$93)+63.1579*EXP(-0.19*AL$58))/(Fperm_SI_Woolf2021!$E$9:$E$93-AL$58))*(AL$58-Fperm_SI_Woolf2021!$E$9:$E$93)/10))) + Fperm_SI_Woolf2021!$H$9:$H$93*EXP(-Fperm_SI_Woolf2021!$K$9:$K$93*$C105*IF(AL$58=Fperm_SI_Woolf2021!$E$9:$E$93,1,EXP(LN((1.1*(Fperm_SI_Woolf2021!$E$9:$E$93-AL$58)-63.1579*EXP(-0.19*Fperm_SI_Woolf2021!$E$9:$E$93)+63.1579*EXP(-0.19*AL$58))/(Fperm_SI_Woolf2021!$E$9:$E$93-AL$58))*(AL$58-Fperm_SI_Woolf2021!$E$9:$E$93)/10))),Fperm_SI_Woolf2021!$D$9:$D$93)*AL$57+INTERCEPT(Fperm_SI_Woolf2021!$F$9:$F$93*EXP(-Fperm_SI_Woolf2021!$I$9:$I$93*$C105*IF(AL$58=Fperm_SI_Woolf2021!$E$9:$E$93,1,EXP(LN((1.1*(Fperm_SI_Woolf2021!$E$9:$E$93-AL$58)-63.1579*EXP(-0.19*Fperm_SI_Woolf2021!$E$9:$E$93)+63.1579*EXP(-0.19*AL$58))/(Fperm_SI_Woolf2021!$E$9:$E$93-AL$58))*(AL$58-Fperm_SI_Woolf2021!$E$9:$E$93)/10))) + Fperm_SI_Woolf2021!$G$9:$G$93*EXP(-Fperm_SI_Woolf2021!$J$9:$J$93*$C105*IF(AL$58=Fperm_SI_Woolf2021!$E$9:$E$93,1,EXP(LN((1.1*(Fperm_SI_Woolf2021!$E$9:$E$93-AL$58)-63.1579*EXP(-0.19*Fperm_SI_Woolf2021!$E$9:$E$93)+63.1579*EXP(-0.19*AL$58))/(Fperm_SI_Woolf2021!$E$9:$E$93-AL$58))*(AL$58-Fperm_SI_Woolf2021!$E$9:$E$93)/10))) + Fperm_SI_Woolf2021!$H$9:$H$93*EXP(-Fperm_SI_Woolf2021!$K$9:$K$93*$C105*IF(AL$58=Fperm_SI_Woolf2021!$E$9:$E$93,1,EXP(LN((1.1*(Fperm_SI_Woolf2021!$E$9:$E$93-AL$58)-63.1579*EXP(-0.19*Fperm_SI_Woolf2021!$E$9:$E$93)+63.1579*EXP(-0.19*AL$58))/(Fperm_SI_Woolf2021!$E$9:$E$93-AL$58))*(AL$58-Fperm_SI_Woolf2021!$E$9:$E$93)/10))),Fperm_SI_Woolf2021!$D$9:$D$93))</f>
        <v>0.48234399737009753</v>
      </c>
      <c r="AM105" s="51" cm="1">
        <f t="array" ref="AM105">MIN(1,SLOPE(Fperm_SI_Woolf2021!$F$9:$F$93*EXP(-Fperm_SI_Woolf2021!$I$9:$I$93*$C105*IF(AM$58=Fperm_SI_Woolf2021!$E$9:$E$93,1,EXP(LN((1.1*(Fperm_SI_Woolf2021!$E$9:$E$93-AM$58)-63.1579*EXP(-0.19*Fperm_SI_Woolf2021!$E$9:$E$93)+63.1579*EXP(-0.19*AM$58))/(Fperm_SI_Woolf2021!$E$9:$E$93-AM$58))*(AM$58-Fperm_SI_Woolf2021!$E$9:$E$93)/10))) + Fperm_SI_Woolf2021!$G$9:$G$93*EXP(-Fperm_SI_Woolf2021!$J$9:$J$93*$C105*IF(AM$58=Fperm_SI_Woolf2021!$E$9:$E$93,1,EXP(LN((1.1*(Fperm_SI_Woolf2021!$E$9:$E$93-AM$58)-63.1579*EXP(-0.19*Fperm_SI_Woolf2021!$E$9:$E$93)+63.1579*EXP(-0.19*AM$58))/(Fperm_SI_Woolf2021!$E$9:$E$93-AM$58))*(AM$58-Fperm_SI_Woolf2021!$E$9:$E$93)/10))) + Fperm_SI_Woolf2021!$H$9:$H$93*EXP(-Fperm_SI_Woolf2021!$K$9:$K$93*$C105*IF(AM$58=Fperm_SI_Woolf2021!$E$9:$E$93,1,EXP(LN((1.1*(Fperm_SI_Woolf2021!$E$9:$E$93-AM$58)-63.1579*EXP(-0.19*Fperm_SI_Woolf2021!$E$9:$E$93)+63.1579*EXP(-0.19*AM$58))/(Fperm_SI_Woolf2021!$E$9:$E$93-AM$58))*(AM$58-Fperm_SI_Woolf2021!$E$9:$E$93)/10))),Fperm_SI_Woolf2021!$D$9:$D$93)*AM$57+INTERCEPT(Fperm_SI_Woolf2021!$F$9:$F$93*EXP(-Fperm_SI_Woolf2021!$I$9:$I$93*$C105*IF(AM$58=Fperm_SI_Woolf2021!$E$9:$E$93,1,EXP(LN((1.1*(Fperm_SI_Woolf2021!$E$9:$E$93-AM$58)-63.1579*EXP(-0.19*Fperm_SI_Woolf2021!$E$9:$E$93)+63.1579*EXP(-0.19*AM$58))/(Fperm_SI_Woolf2021!$E$9:$E$93-AM$58))*(AM$58-Fperm_SI_Woolf2021!$E$9:$E$93)/10))) + Fperm_SI_Woolf2021!$G$9:$G$93*EXP(-Fperm_SI_Woolf2021!$J$9:$J$93*$C105*IF(AM$58=Fperm_SI_Woolf2021!$E$9:$E$93,1,EXP(LN((1.1*(Fperm_SI_Woolf2021!$E$9:$E$93-AM$58)-63.1579*EXP(-0.19*Fperm_SI_Woolf2021!$E$9:$E$93)+63.1579*EXP(-0.19*AM$58))/(Fperm_SI_Woolf2021!$E$9:$E$93-AM$58))*(AM$58-Fperm_SI_Woolf2021!$E$9:$E$93)/10))) + Fperm_SI_Woolf2021!$H$9:$H$93*EXP(-Fperm_SI_Woolf2021!$K$9:$K$93*$C105*IF(AM$58=Fperm_SI_Woolf2021!$E$9:$E$93,1,EXP(LN((1.1*(Fperm_SI_Woolf2021!$E$9:$E$93-AM$58)-63.1579*EXP(-0.19*Fperm_SI_Woolf2021!$E$9:$E$93)+63.1579*EXP(-0.19*AM$58))/(Fperm_SI_Woolf2021!$E$9:$E$93-AM$58))*(AM$58-Fperm_SI_Woolf2021!$E$9:$E$93)/10))),Fperm_SI_Woolf2021!$D$9:$D$93))</f>
        <v>0.45616754132165027</v>
      </c>
      <c r="AN105" s="51" cm="1">
        <f t="array" ref="AN105">MIN(1,SLOPE(Fperm_SI_Woolf2021!$F$9:$F$93*EXP(-Fperm_SI_Woolf2021!$I$9:$I$93*$C105*IF(AN$58=Fperm_SI_Woolf2021!$E$9:$E$93,1,EXP(LN((1.1*(Fperm_SI_Woolf2021!$E$9:$E$93-AN$58)-63.1579*EXP(-0.19*Fperm_SI_Woolf2021!$E$9:$E$93)+63.1579*EXP(-0.19*AN$58))/(Fperm_SI_Woolf2021!$E$9:$E$93-AN$58))*(AN$58-Fperm_SI_Woolf2021!$E$9:$E$93)/10))) + Fperm_SI_Woolf2021!$G$9:$G$93*EXP(-Fperm_SI_Woolf2021!$J$9:$J$93*$C105*IF(AN$58=Fperm_SI_Woolf2021!$E$9:$E$93,1,EXP(LN((1.1*(Fperm_SI_Woolf2021!$E$9:$E$93-AN$58)-63.1579*EXP(-0.19*Fperm_SI_Woolf2021!$E$9:$E$93)+63.1579*EXP(-0.19*AN$58))/(Fperm_SI_Woolf2021!$E$9:$E$93-AN$58))*(AN$58-Fperm_SI_Woolf2021!$E$9:$E$93)/10))) + Fperm_SI_Woolf2021!$H$9:$H$93*EXP(-Fperm_SI_Woolf2021!$K$9:$K$93*$C105*IF(AN$58=Fperm_SI_Woolf2021!$E$9:$E$93,1,EXP(LN((1.1*(Fperm_SI_Woolf2021!$E$9:$E$93-AN$58)-63.1579*EXP(-0.19*Fperm_SI_Woolf2021!$E$9:$E$93)+63.1579*EXP(-0.19*AN$58))/(Fperm_SI_Woolf2021!$E$9:$E$93-AN$58))*(AN$58-Fperm_SI_Woolf2021!$E$9:$E$93)/10))),Fperm_SI_Woolf2021!$D$9:$D$93)*AN$57+INTERCEPT(Fperm_SI_Woolf2021!$F$9:$F$93*EXP(-Fperm_SI_Woolf2021!$I$9:$I$93*$C105*IF(AN$58=Fperm_SI_Woolf2021!$E$9:$E$93,1,EXP(LN((1.1*(Fperm_SI_Woolf2021!$E$9:$E$93-AN$58)-63.1579*EXP(-0.19*Fperm_SI_Woolf2021!$E$9:$E$93)+63.1579*EXP(-0.19*AN$58))/(Fperm_SI_Woolf2021!$E$9:$E$93-AN$58))*(AN$58-Fperm_SI_Woolf2021!$E$9:$E$93)/10))) + Fperm_SI_Woolf2021!$G$9:$G$93*EXP(-Fperm_SI_Woolf2021!$J$9:$J$93*$C105*IF(AN$58=Fperm_SI_Woolf2021!$E$9:$E$93,1,EXP(LN((1.1*(Fperm_SI_Woolf2021!$E$9:$E$93-AN$58)-63.1579*EXP(-0.19*Fperm_SI_Woolf2021!$E$9:$E$93)+63.1579*EXP(-0.19*AN$58))/(Fperm_SI_Woolf2021!$E$9:$E$93-AN$58))*(AN$58-Fperm_SI_Woolf2021!$E$9:$E$93)/10))) + Fperm_SI_Woolf2021!$H$9:$H$93*EXP(-Fperm_SI_Woolf2021!$K$9:$K$93*$C105*IF(AN$58=Fperm_SI_Woolf2021!$E$9:$E$93,1,EXP(LN((1.1*(Fperm_SI_Woolf2021!$E$9:$E$93-AN$58)-63.1579*EXP(-0.19*Fperm_SI_Woolf2021!$E$9:$E$93)+63.1579*EXP(-0.19*AN$58))/(Fperm_SI_Woolf2021!$E$9:$E$93-AN$58))*(AN$58-Fperm_SI_Woolf2021!$E$9:$E$93)/10))),Fperm_SI_Woolf2021!$D$9:$D$93))</f>
        <v>0.42999108527320296</v>
      </c>
      <c r="AO105" s="51" cm="1">
        <f t="array" ref="AO105">MIN(1,SLOPE(Fperm_SI_Woolf2021!$F$9:$F$93*EXP(-Fperm_SI_Woolf2021!$I$9:$I$93*$C105*IF(AO$58=Fperm_SI_Woolf2021!$E$9:$E$93,1,EXP(LN((1.1*(Fperm_SI_Woolf2021!$E$9:$E$93-AO$58)-63.1579*EXP(-0.19*Fperm_SI_Woolf2021!$E$9:$E$93)+63.1579*EXP(-0.19*AO$58))/(Fperm_SI_Woolf2021!$E$9:$E$93-AO$58))*(AO$58-Fperm_SI_Woolf2021!$E$9:$E$93)/10))) + Fperm_SI_Woolf2021!$G$9:$G$93*EXP(-Fperm_SI_Woolf2021!$J$9:$J$93*$C105*IF(AO$58=Fperm_SI_Woolf2021!$E$9:$E$93,1,EXP(LN((1.1*(Fperm_SI_Woolf2021!$E$9:$E$93-AO$58)-63.1579*EXP(-0.19*Fperm_SI_Woolf2021!$E$9:$E$93)+63.1579*EXP(-0.19*AO$58))/(Fperm_SI_Woolf2021!$E$9:$E$93-AO$58))*(AO$58-Fperm_SI_Woolf2021!$E$9:$E$93)/10))) + Fperm_SI_Woolf2021!$H$9:$H$93*EXP(-Fperm_SI_Woolf2021!$K$9:$K$93*$C105*IF(AO$58=Fperm_SI_Woolf2021!$E$9:$E$93,1,EXP(LN((1.1*(Fperm_SI_Woolf2021!$E$9:$E$93-AO$58)-63.1579*EXP(-0.19*Fperm_SI_Woolf2021!$E$9:$E$93)+63.1579*EXP(-0.19*AO$58))/(Fperm_SI_Woolf2021!$E$9:$E$93-AO$58))*(AO$58-Fperm_SI_Woolf2021!$E$9:$E$93)/10))),Fperm_SI_Woolf2021!$D$9:$D$93)*AO$57+INTERCEPT(Fperm_SI_Woolf2021!$F$9:$F$93*EXP(-Fperm_SI_Woolf2021!$I$9:$I$93*$C105*IF(AO$58=Fperm_SI_Woolf2021!$E$9:$E$93,1,EXP(LN((1.1*(Fperm_SI_Woolf2021!$E$9:$E$93-AO$58)-63.1579*EXP(-0.19*Fperm_SI_Woolf2021!$E$9:$E$93)+63.1579*EXP(-0.19*AO$58))/(Fperm_SI_Woolf2021!$E$9:$E$93-AO$58))*(AO$58-Fperm_SI_Woolf2021!$E$9:$E$93)/10))) + Fperm_SI_Woolf2021!$G$9:$G$93*EXP(-Fperm_SI_Woolf2021!$J$9:$J$93*$C105*IF(AO$58=Fperm_SI_Woolf2021!$E$9:$E$93,1,EXP(LN((1.1*(Fperm_SI_Woolf2021!$E$9:$E$93-AO$58)-63.1579*EXP(-0.19*Fperm_SI_Woolf2021!$E$9:$E$93)+63.1579*EXP(-0.19*AO$58))/(Fperm_SI_Woolf2021!$E$9:$E$93-AO$58))*(AO$58-Fperm_SI_Woolf2021!$E$9:$E$93)/10))) + Fperm_SI_Woolf2021!$H$9:$H$93*EXP(-Fperm_SI_Woolf2021!$K$9:$K$93*$C105*IF(AO$58=Fperm_SI_Woolf2021!$E$9:$E$93,1,EXP(LN((1.1*(Fperm_SI_Woolf2021!$E$9:$E$93-AO$58)-63.1579*EXP(-0.19*Fperm_SI_Woolf2021!$E$9:$E$93)+63.1579*EXP(-0.19*AO$58))/(Fperm_SI_Woolf2021!$E$9:$E$93-AO$58))*(AO$58-Fperm_SI_Woolf2021!$E$9:$E$93)/10))),Fperm_SI_Woolf2021!$D$9:$D$93))</f>
        <v>0.40381462922475564</v>
      </c>
      <c r="AP105" s="51" cm="1">
        <f t="array" ref="AP105">MIN(1,SLOPE(Fperm_SI_Woolf2021!$F$9:$F$93*EXP(-Fperm_SI_Woolf2021!$I$9:$I$93*$C105*IF(AP$58=Fperm_SI_Woolf2021!$E$9:$E$93,1,EXP(LN((1.1*(Fperm_SI_Woolf2021!$E$9:$E$93-AP$58)-63.1579*EXP(-0.19*Fperm_SI_Woolf2021!$E$9:$E$93)+63.1579*EXP(-0.19*AP$58))/(Fperm_SI_Woolf2021!$E$9:$E$93-AP$58))*(AP$58-Fperm_SI_Woolf2021!$E$9:$E$93)/10))) + Fperm_SI_Woolf2021!$G$9:$G$93*EXP(-Fperm_SI_Woolf2021!$J$9:$J$93*$C105*IF(AP$58=Fperm_SI_Woolf2021!$E$9:$E$93,1,EXP(LN((1.1*(Fperm_SI_Woolf2021!$E$9:$E$93-AP$58)-63.1579*EXP(-0.19*Fperm_SI_Woolf2021!$E$9:$E$93)+63.1579*EXP(-0.19*AP$58))/(Fperm_SI_Woolf2021!$E$9:$E$93-AP$58))*(AP$58-Fperm_SI_Woolf2021!$E$9:$E$93)/10))) + Fperm_SI_Woolf2021!$H$9:$H$93*EXP(-Fperm_SI_Woolf2021!$K$9:$K$93*$C105*IF(AP$58=Fperm_SI_Woolf2021!$E$9:$E$93,1,EXP(LN((1.1*(Fperm_SI_Woolf2021!$E$9:$E$93-AP$58)-63.1579*EXP(-0.19*Fperm_SI_Woolf2021!$E$9:$E$93)+63.1579*EXP(-0.19*AP$58))/(Fperm_SI_Woolf2021!$E$9:$E$93-AP$58))*(AP$58-Fperm_SI_Woolf2021!$E$9:$E$93)/10))),Fperm_SI_Woolf2021!$D$9:$D$93)*AP$57+INTERCEPT(Fperm_SI_Woolf2021!$F$9:$F$93*EXP(-Fperm_SI_Woolf2021!$I$9:$I$93*$C105*IF(AP$58=Fperm_SI_Woolf2021!$E$9:$E$93,1,EXP(LN((1.1*(Fperm_SI_Woolf2021!$E$9:$E$93-AP$58)-63.1579*EXP(-0.19*Fperm_SI_Woolf2021!$E$9:$E$93)+63.1579*EXP(-0.19*AP$58))/(Fperm_SI_Woolf2021!$E$9:$E$93-AP$58))*(AP$58-Fperm_SI_Woolf2021!$E$9:$E$93)/10))) + Fperm_SI_Woolf2021!$G$9:$G$93*EXP(-Fperm_SI_Woolf2021!$J$9:$J$93*$C105*IF(AP$58=Fperm_SI_Woolf2021!$E$9:$E$93,1,EXP(LN((1.1*(Fperm_SI_Woolf2021!$E$9:$E$93-AP$58)-63.1579*EXP(-0.19*Fperm_SI_Woolf2021!$E$9:$E$93)+63.1579*EXP(-0.19*AP$58))/(Fperm_SI_Woolf2021!$E$9:$E$93-AP$58))*(AP$58-Fperm_SI_Woolf2021!$E$9:$E$93)/10))) + Fperm_SI_Woolf2021!$H$9:$H$93*EXP(-Fperm_SI_Woolf2021!$K$9:$K$93*$C105*IF(AP$58=Fperm_SI_Woolf2021!$E$9:$E$93,1,EXP(LN((1.1*(Fperm_SI_Woolf2021!$E$9:$E$93-AP$58)-63.1579*EXP(-0.19*Fperm_SI_Woolf2021!$E$9:$E$93)+63.1579*EXP(-0.19*AP$58))/(Fperm_SI_Woolf2021!$E$9:$E$93-AP$58))*(AP$58-Fperm_SI_Woolf2021!$E$9:$E$93)/10))),Fperm_SI_Woolf2021!$D$9:$D$93))</f>
        <v>0.37763817317630832</v>
      </c>
      <c r="AQ105" s="51" cm="1">
        <f t="array" ref="AQ105">MIN(1,SLOPE(Fperm_SI_Woolf2021!$F$9:$F$93*EXP(-Fperm_SI_Woolf2021!$I$9:$I$93*$C105*IF(AQ$58=Fperm_SI_Woolf2021!$E$9:$E$93,1,EXP(LN((1.1*(Fperm_SI_Woolf2021!$E$9:$E$93-AQ$58)-63.1579*EXP(-0.19*Fperm_SI_Woolf2021!$E$9:$E$93)+63.1579*EXP(-0.19*AQ$58))/(Fperm_SI_Woolf2021!$E$9:$E$93-AQ$58))*(AQ$58-Fperm_SI_Woolf2021!$E$9:$E$93)/10))) + Fperm_SI_Woolf2021!$G$9:$G$93*EXP(-Fperm_SI_Woolf2021!$J$9:$J$93*$C105*IF(AQ$58=Fperm_SI_Woolf2021!$E$9:$E$93,1,EXP(LN((1.1*(Fperm_SI_Woolf2021!$E$9:$E$93-AQ$58)-63.1579*EXP(-0.19*Fperm_SI_Woolf2021!$E$9:$E$93)+63.1579*EXP(-0.19*AQ$58))/(Fperm_SI_Woolf2021!$E$9:$E$93-AQ$58))*(AQ$58-Fperm_SI_Woolf2021!$E$9:$E$93)/10))) + Fperm_SI_Woolf2021!$H$9:$H$93*EXP(-Fperm_SI_Woolf2021!$K$9:$K$93*$C105*IF(AQ$58=Fperm_SI_Woolf2021!$E$9:$E$93,1,EXP(LN((1.1*(Fperm_SI_Woolf2021!$E$9:$E$93-AQ$58)-63.1579*EXP(-0.19*Fperm_SI_Woolf2021!$E$9:$E$93)+63.1579*EXP(-0.19*AQ$58))/(Fperm_SI_Woolf2021!$E$9:$E$93-AQ$58))*(AQ$58-Fperm_SI_Woolf2021!$E$9:$E$93)/10))),Fperm_SI_Woolf2021!$D$9:$D$93)*AQ$57+INTERCEPT(Fperm_SI_Woolf2021!$F$9:$F$93*EXP(-Fperm_SI_Woolf2021!$I$9:$I$93*$C105*IF(AQ$58=Fperm_SI_Woolf2021!$E$9:$E$93,1,EXP(LN((1.1*(Fperm_SI_Woolf2021!$E$9:$E$93-AQ$58)-63.1579*EXP(-0.19*Fperm_SI_Woolf2021!$E$9:$E$93)+63.1579*EXP(-0.19*AQ$58))/(Fperm_SI_Woolf2021!$E$9:$E$93-AQ$58))*(AQ$58-Fperm_SI_Woolf2021!$E$9:$E$93)/10))) + Fperm_SI_Woolf2021!$G$9:$G$93*EXP(-Fperm_SI_Woolf2021!$J$9:$J$93*$C105*IF(AQ$58=Fperm_SI_Woolf2021!$E$9:$E$93,1,EXP(LN((1.1*(Fperm_SI_Woolf2021!$E$9:$E$93-AQ$58)-63.1579*EXP(-0.19*Fperm_SI_Woolf2021!$E$9:$E$93)+63.1579*EXP(-0.19*AQ$58))/(Fperm_SI_Woolf2021!$E$9:$E$93-AQ$58))*(AQ$58-Fperm_SI_Woolf2021!$E$9:$E$93)/10))) + Fperm_SI_Woolf2021!$H$9:$H$93*EXP(-Fperm_SI_Woolf2021!$K$9:$K$93*$C105*IF(AQ$58=Fperm_SI_Woolf2021!$E$9:$E$93,1,EXP(LN((1.1*(Fperm_SI_Woolf2021!$E$9:$E$93-AQ$58)-63.1579*EXP(-0.19*Fperm_SI_Woolf2021!$E$9:$E$93)+63.1579*EXP(-0.19*AQ$58))/(Fperm_SI_Woolf2021!$E$9:$E$93-AQ$58))*(AQ$58-Fperm_SI_Woolf2021!$E$9:$E$93)/10))),Fperm_SI_Woolf2021!$D$9:$D$93))</f>
        <v>0.35146171712786106</v>
      </c>
      <c r="AR105" s="51" cm="1">
        <f t="array" ref="AR105">MIN(1,SLOPE(Fperm_SI_Woolf2021!$F$9:$F$93*EXP(-Fperm_SI_Woolf2021!$I$9:$I$93*$C105*IF(AR$58=Fperm_SI_Woolf2021!$E$9:$E$93,1,EXP(LN((1.1*(Fperm_SI_Woolf2021!$E$9:$E$93-AR$58)-63.1579*EXP(-0.19*Fperm_SI_Woolf2021!$E$9:$E$93)+63.1579*EXP(-0.19*AR$58))/(Fperm_SI_Woolf2021!$E$9:$E$93-AR$58))*(AR$58-Fperm_SI_Woolf2021!$E$9:$E$93)/10))) + Fperm_SI_Woolf2021!$G$9:$G$93*EXP(-Fperm_SI_Woolf2021!$J$9:$J$93*$C105*IF(AR$58=Fperm_SI_Woolf2021!$E$9:$E$93,1,EXP(LN((1.1*(Fperm_SI_Woolf2021!$E$9:$E$93-AR$58)-63.1579*EXP(-0.19*Fperm_SI_Woolf2021!$E$9:$E$93)+63.1579*EXP(-0.19*AR$58))/(Fperm_SI_Woolf2021!$E$9:$E$93-AR$58))*(AR$58-Fperm_SI_Woolf2021!$E$9:$E$93)/10))) + Fperm_SI_Woolf2021!$H$9:$H$93*EXP(-Fperm_SI_Woolf2021!$K$9:$K$93*$C105*IF(AR$58=Fperm_SI_Woolf2021!$E$9:$E$93,1,EXP(LN((1.1*(Fperm_SI_Woolf2021!$E$9:$E$93-AR$58)-63.1579*EXP(-0.19*Fperm_SI_Woolf2021!$E$9:$E$93)+63.1579*EXP(-0.19*AR$58))/(Fperm_SI_Woolf2021!$E$9:$E$93-AR$58))*(AR$58-Fperm_SI_Woolf2021!$E$9:$E$93)/10))),Fperm_SI_Woolf2021!$D$9:$D$93)*AR$57+INTERCEPT(Fperm_SI_Woolf2021!$F$9:$F$93*EXP(-Fperm_SI_Woolf2021!$I$9:$I$93*$C105*IF(AR$58=Fperm_SI_Woolf2021!$E$9:$E$93,1,EXP(LN((1.1*(Fperm_SI_Woolf2021!$E$9:$E$93-AR$58)-63.1579*EXP(-0.19*Fperm_SI_Woolf2021!$E$9:$E$93)+63.1579*EXP(-0.19*AR$58))/(Fperm_SI_Woolf2021!$E$9:$E$93-AR$58))*(AR$58-Fperm_SI_Woolf2021!$E$9:$E$93)/10))) + Fperm_SI_Woolf2021!$G$9:$G$93*EXP(-Fperm_SI_Woolf2021!$J$9:$J$93*$C105*IF(AR$58=Fperm_SI_Woolf2021!$E$9:$E$93,1,EXP(LN((1.1*(Fperm_SI_Woolf2021!$E$9:$E$93-AR$58)-63.1579*EXP(-0.19*Fperm_SI_Woolf2021!$E$9:$E$93)+63.1579*EXP(-0.19*AR$58))/(Fperm_SI_Woolf2021!$E$9:$E$93-AR$58))*(AR$58-Fperm_SI_Woolf2021!$E$9:$E$93)/10))) + Fperm_SI_Woolf2021!$H$9:$H$93*EXP(-Fperm_SI_Woolf2021!$K$9:$K$93*$C105*IF(AR$58=Fperm_SI_Woolf2021!$E$9:$E$93,1,EXP(LN((1.1*(Fperm_SI_Woolf2021!$E$9:$E$93-AR$58)-63.1579*EXP(-0.19*Fperm_SI_Woolf2021!$E$9:$E$93)+63.1579*EXP(-0.19*AR$58))/(Fperm_SI_Woolf2021!$E$9:$E$93-AR$58))*(AR$58-Fperm_SI_Woolf2021!$E$9:$E$93)/10))),Fperm_SI_Woolf2021!$D$9:$D$93))</f>
        <v>0.32528526107941375</v>
      </c>
      <c r="AS105" s="51" cm="1">
        <f t="array" ref="AS105">MIN(1,SLOPE(Fperm_SI_Woolf2021!$F$9:$F$93*EXP(-Fperm_SI_Woolf2021!$I$9:$I$93*$C105*IF(AS$58=Fperm_SI_Woolf2021!$E$9:$E$93,1,EXP(LN((1.1*(Fperm_SI_Woolf2021!$E$9:$E$93-AS$58)-63.1579*EXP(-0.19*Fperm_SI_Woolf2021!$E$9:$E$93)+63.1579*EXP(-0.19*AS$58))/(Fperm_SI_Woolf2021!$E$9:$E$93-AS$58))*(AS$58-Fperm_SI_Woolf2021!$E$9:$E$93)/10))) + Fperm_SI_Woolf2021!$G$9:$G$93*EXP(-Fperm_SI_Woolf2021!$J$9:$J$93*$C105*IF(AS$58=Fperm_SI_Woolf2021!$E$9:$E$93,1,EXP(LN((1.1*(Fperm_SI_Woolf2021!$E$9:$E$93-AS$58)-63.1579*EXP(-0.19*Fperm_SI_Woolf2021!$E$9:$E$93)+63.1579*EXP(-0.19*AS$58))/(Fperm_SI_Woolf2021!$E$9:$E$93-AS$58))*(AS$58-Fperm_SI_Woolf2021!$E$9:$E$93)/10))) + Fperm_SI_Woolf2021!$H$9:$H$93*EXP(-Fperm_SI_Woolf2021!$K$9:$K$93*$C105*IF(AS$58=Fperm_SI_Woolf2021!$E$9:$E$93,1,EXP(LN((1.1*(Fperm_SI_Woolf2021!$E$9:$E$93-AS$58)-63.1579*EXP(-0.19*Fperm_SI_Woolf2021!$E$9:$E$93)+63.1579*EXP(-0.19*AS$58))/(Fperm_SI_Woolf2021!$E$9:$E$93-AS$58))*(AS$58-Fperm_SI_Woolf2021!$E$9:$E$93)/10))),Fperm_SI_Woolf2021!$D$9:$D$93)*AS$57+INTERCEPT(Fperm_SI_Woolf2021!$F$9:$F$93*EXP(-Fperm_SI_Woolf2021!$I$9:$I$93*$C105*IF(AS$58=Fperm_SI_Woolf2021!$E$9:$E$93,1,EXP(LN((1.1*(Fperm_SI_Woolf2021!$E$9:$E$93-AS$58)-63.1579*EXP(-0.19*Fperm_SI_Woolf2021!$E$9:$E$93)+63.1579*EXP(-0.19*AS$58))/(Fperm_SI_Woolf2021!$E$9:$E$93-AS$58))*(AS$58-Fperm_SI_Woolf2021!$E$9:$E$93)/10))) + Fperm_SI_Woolf2021!$G$9:$G$93*EXP(-Fperm_SI_Woolf2021!$J$9:$J$93*$C105*IF(AS$58=Fperm_SI_Woolf2021!$E$9:$E$93,1,EXP(LN((1.1*(Fperm_SI_Woolf2021!$E$9:$E$93-AS$58)-63.1579*EXP(-0.19*Fperm_SI_Woolf2021!$E$9:$E$93)+63.1579*EXP(-0.19*AS$58))/(Fperm_SI_Woolf2021!$E$9:$E$93-AS$58))*(AS$58-Fperm_SI_Woolf2021!$E$9:$E$93)/10))) + Fperm_SI_Woolf2021!$H$9:$H$93*EXP(-Fperm_SI_Woolf2021!$K$9:$K$93*$C105*IF(AS$58=Fperm_SI_Woolf2021!$E$9:$E$93,1,EXP(LN((1.1*(Fperm_SI_Woolf2021!$E$9:$E$93-AS$58)-63.1579*EXP(-0.19*Fperm_SI_Woolf2021!$E$9:$E$93)+63.1579*EXP(-0.19*AS$58))/(Fperm_SI_Woolf2021!$E$9:$E$93-AS$58))*(AS$58-Fperm_SI_Woolf2021!$E$9:$E$93)/10))),Fperm_SI_Woolf2021!$D$9:$D$93))</f>
        <v>0.29910880503096643</v>
      </c>
      <c r="AT105" s="51" cm="1">
        <f t="array" ref="AT105">MIN(1,SLOPE(Fperm_SI_Woolf2021!$F$9:$F$93*EXP(-Fperm_SI_Woolf2021!$I$9:$I$93*$C105*IF(AT$58=Fperm_SI_Woolf2021!$E$9:$E$93,1,EXP(LN((1.1*(Fperm_SI_Woolf2021!$E$9:$E$93-AT$58)-63.1579*EXP(-0.19*Fperm_SI_Woolf2021!$E$9:$E$93)+63.1579*EXP(-0.19*AT$58))/(Fperm_SI_Woolf2021!$E$9:$E$93-AT$58))*(AT$58-Fperm_SI_Woolf2021!$E$9:$E$93)/10))) + Fperm_SI_Woolf2021!$G$9:$G$93*EXP(-Fperm_SI_Woolf2021!$J$9:$J$93*$C105*IF(AT$58=Fperm_SI_Woolf2021!$E$9:$E$93,1,EXP(LN((1.1*(Fperm_SI_Woolf2021!$E$9:$E$93-AT$58)-63.1579*EXP(-0.19*Fperm_SI_Woolf2021!$E$9:$E$93)+63.1579*EXP(-0.19*AT$58))/(Fperm_SI_Woolf2021!$E$9:$E$93-AT$58))*(AT$58-Fperm_SI_Woolf2021!$E$9:$E$93)/10))) + Fperm_SI_Woolf2021!$H$9:$H$93*EXP(-Fperm_SI_Woolf2021!$K$9:$K$93*$C105*IF(AT$58=Fperm_SI_Woolf2021!$E$9:$E$93,1,EXP(LN((1.1*(Fperm_SI_Woolf2021!$E$9:$E$93-AT$58)-63.1579*EXP(-0.19*Fperm_SI_Woolf2021!$E$9:$E$93)+63.1579*EXP(-0.19*AT$58))/(Fperm_SI_Woolf2021!$E$9:$E$93-AT$58))*(AT$58-Fperm_SI_Woolf2021!$E$9:$E$93)/10))),Fperm_SI_Woolf2021!$D$9:$D$93)*AT$57+INTERCEPT(Fperm_SI_Woolf2021!$F$9:$F$93*EXP(-Fperm_SI_Woolf2021!$I$9:$I$93*$C105*IF(AT$58=Fperm_SI_Woolf2021!$E$9:$E$93,1,EXP(LN((1.1*(Fperm_SI_Woolf2021!$E$9:$E$93-AT$58)-63.1579*EXP(-0.19*Fperm_SI_Woolf2021!$E$9:$E$93)+63.1579*EXP(-0.19*AT$58))/(Fperm_SI_Woolf2021!$E$9:$E$93-AT$58))*(AT$58-Fperm_SI_Woolf2021!$E$9:$E$93)/10))) + Fperm_SI_Woolf2021!$G$9:$G$93*EXP(-Fperm_SI_Woolf2021!$J$9:$J$93*$C105*IF(AT$58=Fperm_SI_Woolf2021!$E$9:$E$93,1,EXP(LN((1.1*(Fperm_SI_Woolf2021!$E$9:$E$93-AT$58)-63.1579*EXP(-0.19*Fperm_SI_Woolf2021!$E$9:$E$93)+63.1579*EXP(-0.19*AT$58))/(Fperm_SI_Woolf2021!$E$9:$E$93-AT$58))*(AT$58-Fperm_SI_Woolf2021!$E$9:$E$93)/10))) + Fperm_SI_Woolf2021!$H$9:$H$93*EXP(-Fperm_SI_Woolf2021!$K$9:$K$93*$C105*IF(AT$58=Fperm_SI_Woolf2021!$E$9:$E$93,1,EXP(LN((1.1*(Fperm_SI_Woolf2021!$E$9:$E$93-AT$58)-63.1579*EXP(-0.19*Fperm_SI_Woolf2021!$E$9:$E$93)+63.1579*EXP(-0.19*AT$58))/(Fperm_SI_Woolf2021!$E$9:$E$93-AT$58))*(AT$58-Fperm_SI_Woolf2021!$E$9:$E$93)/10))),Fperm_SI_Woolf2021!$D$9:$D$93))</f>
        <v>0.27293234898251906</v>
      </c>
      <c r="AU105" s="51" cm="1">
        <f t="array" ref="AU105">MIN(1,SLOPE(Fperm_SI_Woolf2021!$F$9:$F$93*EXP(-Fperm_SI_Woolf2021!$I$9:$I$93*$C105*IF(AU$58=Fperm_SI_Woolf2021!$E$9:$E$93,1,EXP(LN((1.1*(Fperm_SI_Woolf2021!$E$9:$E$93-AU$58)-63.1579*EXP(-0.19*Fperm_SI_Woolf2021!$E$9:$E$93)+63.1579*EXP(-0.19*AU$58))/(Fperm_SI_Woolf2021!$E$9:$E$93-AU$58))*(AU$58-Fperm_SI_Woolf2021!$E$9:$E$93)/10))) + Fperm_SI_Woolf2021!$G$9:$G$93*EXP(-Fperm_SI_Woolf2021!$J$9:$J$93*$C105*IF(AU$58=Fperm_SI_Woolf2021!$E$9:$E$93,1,EXP(LN((1.1*(Fperm_SI_Woolf2021!$E$9:$E$93-AU$58)-63.1579*EXP(-0.19*Fperm_SI_Woolf2021!$E$9:$E$93)+63.1579*EXP(-0.19*AU$58))/(Fperm_SI_Woolf2021!$E$9:$E$93-AU$58))*(AU$58-Fperm_SI_Woolf2021!$E$9:$E$93)/10))) + Fperm_SI_Woolf2021!$H$9:$H$93*EXP(-Fperm_SI_Woolf2021!$K$9:$K$93*$C105*IF(AU$58=Fperm_SI_Woolf2021!$E$9:$E$93,1,EXP(LN((1.1*(Fperm_SI_Woolf2021!$E$9:$E$93-AU$58)-63.1579*EXP(-0.19*Fperm_SI_Woolf2021!$E$9:$E$93)+63.1579*EXP(-0.19*AU$58))/(Fperm_SI_Woolf2021!$E$9:$E$93-AU$58))*(AU$58-Fperm_SI_Woolf2021!$E$9:$E$93)/10))),Fperm_SI_Woolf2021!$D$9:$D$93)*AU$57+INTERCEPT(Fperm_SI_Woolf2021!$F$9:$F$93*EXP(-Fperm_SI_Woolf2021!$I$9:$I$93*$C105*IF(AU$58=Fperm_SI_Woolf2021!$E$9:$E$93,1,EXP(LN((1.1*(Fperm_SI_Woolf2021!$E$9:$E$93-AU$58)-63.1579*EXP(-0.19*Fperm_SI_Woolf2021!$E$9:$E$93)+63.1579*EXP(-0.19*AU$58))/(Fperm_SI_Woolf2021!$E$9:$E$93-AU$58))*(AU$58-Fperm_SI_Woolf2021!$E$9:$E$93)/10))) + Fperm_SI_Woolf2021!$G$9:$G$93*EXP(-Fperm_SI_Woolf2021!$J$9:$J$93*$C105*IF(AU$58=Fperm_SI_Woolf2021!$E$9:$E$93,1,EXP(LN((1.1*(Fperm_SI_Woolf2021!$E$9:$E$93-AU$58)-63.1579*EXP(-0.19*Fperm_SI_Woolf2021!$E$9:$E$93)+63.1579*EXP(-0.19*AU$58))/(Fperm_SI_Woolf2021!$E$9:$E$93-AU$58))*(AU$58-Fperm_SI_Woolf2021!$E$9:$E$93)/10))) + Fperm_SI_Woolf2021!$H$9:$H$93*EXP(-Fperm_SI_Woolf2021!$K$9:$K$93*$C105*IF(AU$58=Fperm_SI_Woolf2021!$E$9:$E$93,1,EXP(LN((1.1*(Fperm_SI_Woolf2021!$E$9:$E$93-AU$58)-63.1579*EXP(-0.19*Fperm_SI_Woolf2021!$E$9:$E$93)+63.1579*EXP(-0.19*AU$58))/(Fperm_SI_Woolf2021!$E$9:$E$93-AU$58))*(AU$58-Fperm_SI_Woolf2021!$E$9:$E$93)/10))),Fperm_SI_Woolf2021!$D$9:$D$93))</f>
        <v>0.24675589293407174</v>
      </c>
      <c r="AV105" s="51" cm="1">
        <f t="array" ref="AV105">MIN(1,SLOPE(Fperm_SI_Woolf2021!$F$9:$F$93*EXP(-Fperm_SI_Woolf2021!$I$9:$I$93*$C105*IF(AV$58=Fperm_SI_Woolf2021!$E$9:$E$93,1,EXP(LN((1.1*(Fperm_SI_Woolf2021!$E$9:$E$93-AV$58)-63.1579*EXP(-0.19*Fperm_SI_Woolf2021!$E$9:$E$93)+63.1579*EXP(-0.19*AV$58))/(Fperm_SI_Woolf2021!$E$9:$E$93-AV$58))*(AV$58-Fperm_SI_Woolf2021!$E$9:$E$93)/10))) + Fperm_SI_Woolf2021!$G$9:$G$93*EXP(-Fperm_SI_Woolf2021!$J$9:$J$93*$C105*IF(AV$58=Fperm_SI_Woolf2021!$E$9:$E$93,1,EXP(LN((1.1*(Fperm_SI_Woolf2021!$E$9:$E$93-AV$58)-63.1579*EXP(-0.19*Fperm_SI_Woolf2021!$E$9:$E$93)+63.1579*EXP(-0.19*AV$58))/(Fperm_SI_Woolf2021!$E$9:$E$93-AV$58))*(AV$58-Fperm_SI_Woolf2021!$E$9:$E$93)/10))) + Fperm_SI_Woolf2021!$H$9:$H$93*EXP(-Fperm_SI_Woolf2021!$K$9:$K$93*$C105*IF(AV$58=Fperm_SI_Woolf2021!$E$9:$E$93,1,EXP(LN((1.1*(Fperm_SI_Woolf2021!$E$9:$E$93-AV$58)-63.1579*EXP(-0.19*Fperm_SI_Woolf2021!$E$9:$E$93)+63.1579*EXP(-0.19*AV$58))/(Fperm_SI_Woolf2021!$E$9:$E$93-AV$58))*(AV$58-Fperm_SI_Woolf2021!$E$9:$E$93)/10))),Fperm_SI_Woolf2021!$D$9:$D$93)*AV$57+INTERCEPT(Fperm_SI_Woolf2021!$F$9:$F$93*EXP(-Fperm_SI_Woolf2021!$I$9:$I$93*$C105*IF(AV$58=Fperm_SI_Woolf2021!$E$9:$E$93,1,EXP(LN((1.1*(Fperm_SI_Woolf2021!$E$9:$E$93-AV$58)-63.1579*EXP(-0.19*Fperm_SI_Woolf2021!$E$9:$E$93)+63.1579*EXP(-0.19*AV$58))/(Fperm_SI_Woolf2021!$E$9:$E$93-AV$58))*(AV$58-Fperm_SI_Woolf2021!$E$9:$E$93)/10))) + Fperm_SI_Woolf2021!$G$9:$G$93*EXP(-Fperm_SI_Woolf2021!$J$9:$J$93*$C105*IF(AV$58=Fperm_SI_Woolf2021!$E$9:$E$93,1,EXP(LN((1.1*(Fperm_SI_Woolf2021!$E$9:$E$93-AV$58)-63.1579*EXP(-0.19*Fperm_SI_Woolf2021!$E$9:$E$93)+63.1579*EXP(-0.19*AV$58))/(Fperm_SI_Woolf2021!$E$9:$E$93-AV$58))*(AV$58-Fperm_SI_Woolf2021!$E$9:$E$93)/10))) + Fperm_SI_Woolf2021!$H$9:$H$93*EXP(-Fperm_SI_Woolf2021!$K$9:$K$93*$C105*IF(AV$58=Fperm_SI_Woolf2021!$E$9:$E$93,1,EXP(LN((1.1*(Fperm_SI_Woolf2021!$E$9:$E$93-AV$58)-63.1579*EXP(-0.19*Fperm_SI_Woolf2021!$E$9:$E$93)+63.1579*EXP(-0.19*AV$58))/(Fperm_SI_Woolf2021!$E$9:$E$93-AV$58))*(AV$58-Fperm_SI_Woolf2021!$E$9:$E$93)/10))),Fperm_SI_Woolf2021!$D$9:$D$93))</f>
        <v>0.22057943688562442</v>
      </c>
      <c r="AW105" s="51" cm="1">
        <f t="array" ref="AW105">MIN(1,SLOPE(Fperm_SI_Woolf2021!$F$9:$F$93*EXP(-Fperm_SI_Woolf2021!$I$9:$I$93*$C105*IF(AW$58=Fperm_SI_Woolf2021!$E$9:$E$93,1,EXP(LN((1.1*(Fperm_SI_Woolf2021!$E$9:$E$93-AW$58)-63.1579*EXP(-0.19*Fperm_SI_Woolf2021!$E$9:$E$93)+63.1579*EXP(-0.19*AW$58))/(Fperm_SI_Woolf2021!$E$9:$E$93-AW$58))*(AW$58-Fperm_SI_Woolf2021!$E$9:$E$93)/10))) + Fperm_SI_Woolf2021!$G$9:$G$93*EXP(-Fperm_SI_Woolf2021!$J$9:$J$93*$C105*IF(AW$58=Fperm_SI_Woolf2021!$E$9:$E$93,1,EXP(LN((1.1*(Fperm_SI_Woolf2021!$E$9:$E$93-AW$58)-63.1579*EXP(-0.19*Fperm_SI_Woolf2021!$E$9:$E$93)+63.1579*EXP(-0.19*AW$58))/(Fperm_SI_Woolf2021!$E$9:$E$93-AW$58))*(AW$58-Fperm_SI_Woolf2021!$E$9:$E$93)/10))) + Fperm_SI_Woolf2021!$H$9:$H$93*EXP(-Fperm_SI_Woolf2021!$K$9:$K$93*$C105*IF(AW$58=Fperm_SI_Woolf2021!$E$9:$E$93,1,EXP(LN((1.1*(Fperm_SI_Woolf2021!$E$9:$E$93-AW$58)-63.1579*EXP(-0.19*Fperm_SI_Woolf2021!$E$9:$E$93)+63.1579*EXP(-0.19*AW$58))/(Fperm_SI_Woolf2021!$E$9:$E$93-AW$58))*(AW$58-Fperm_SI_Woolf2021!$E$9:$E$93)/10))),Fperm_SI_Woolf2021!$D$9:$D$93)*AW$57+INTERCEPT(Fperm_SI_Woolf2021!$F$9:$F$93*EXP(-Fperm_SI_Woolf2021!$I$9:$I$93*$C105*IF(AW$58=Fperm_SI_Woolf2021!$E$9:$E$93,1,EXP(LN((1.1*(Fperm_SI_Woolf2021!$E$9:$E$93-AW$58)-63.1579*EXP(-0.19*Fperm_SI_Woolf2021!$E$9:$E$93)+63.1579*EXP(-0.19*AW$58))/(Fperm_SI_Woolf2021!$E$9:$E$93-AW$58))*(AW$58-Fperm_SI_Woolf2021!$E$9:$E$93)/10))) + Fperm_SI_Woolf2021!$G$9:$G$93*EXP(-Fperm_SI_Woolf2021!$J$9:$J$93*$C105*IF(AW$58=Fperm_SI_Woolf2021!$E$9:$E$93,1,EXP(LN((1.1*(Fperm_SI_Woolf2021!$E$9:$E$93-AW$58)-63.1579*EXP(-0.19*Fperm_SI_Woolf2021!$E$9:$E$93)+63.1579*EXP(-0.19*AW$58))/(Fperm_SI_Woolf2021!$E$9:$E$93-AW$58))*(AW$58-Fperm_SI_Woolf2021!$E$9:$E$93)/10))) + Fperm_SI_Woolf2021!$H$9:$H$93*EXP(-Fperm_SI_Woolf2021!$K$9:$K$93*$C105*IF(AW$58=Fperm_SI_Woolf2021!$E$9:$E$93,1,EXP(LN((1.1*(Fperm_SI_Woolf2021!$E$9:$E$93-AW$58)-63.1579*EXP(-0.19*Fperm_SI_Woolf2021!$E$9:$E$93)+63.1579*EXP(-0.19*AW$58))/(Fperm_SI_Woolf2021!$E$9:$E$93-AW$58))*(AW$58-Fperm_SI_Woolf2021!$E$9:$E$93)/10))),Fperm_SI_Woolf2021!$D$9:$D$93))</f>
        <v>0.49965413695981031</v>
      </c>
      <c r="AX105" s="51" cm="1">
        <f t="array" ref="AX105">MIN(1,SLOPE(Fperm_SI_Woolf2021!$F$9:$F$93*EXP(-Fperm_SI_Woolf2021!$I$9:$I$93*$C105*IF(AX$58=Fperm_SI_Woolf2021!$E$9:$E$93,1,EXP(LN((1.1*(Fperm_SI_Woolf2021!$E$9:$E$93-AX$58)-63.1579*EXP(-0.19*Fperm_SI_Woolf2021!$E$9:$E$93)+63.1579*EXP(-0.19*AX$58))/(Fperm_SI_Woolf2021!$E$9:$E$93-AX$58))*(AX$58-Fperm_SI_Woolf2021!$E$9:$E$93)/10))) + Fperm_SI_Woolf2021!$G$9:$G$93*EXP(-Fperm_SI_Woolf2021!$J$9:$J$93*$C105*IF(AX$58=Fperm_SI_Woolf2021!$E$9:$E$93,1,EXP(LN((1.1*(Fperm_SI_Woolf2021!$E$9:$E$93-AX$58)-63.1579*EXP(-0.19*Fperm_SI_Woolf2021!$E$9:$E$93)+63.1579*EXP(-0.19*AX$58))/(Fperm_SI_Woolf2021!$E$9:$E$93-AX$58))*(AX$58-Fperm_SI_Woolf2021!$E$9:$E$93)/10))) + Fperm_SI_Woolf2021!$H$9:$H$93*EXP(-Fperm_SI_Woolf2021!$K$9:$K$93*$C105*IF(AX$58=Fperm_SI_Woolf2021!$E$9:$E$93,1,EXP(LN((1.1*(Fperm_SI_Woolf2021!$E$9:$E$93-AX$58)-63.1579*EXP(-0.19*Fperm_SI_Woolf2021!$E$9:$E$93)+63.1579*EXP(-0.19*AX$58))/(Fperm_SI_Woolf2021!$E$9:$E$93-AX$58))*(AX$58-Fperm_SI_Woolf2021!$E$9:$E$93)/10))),Fperm_SI_Woolf2021!$D$9:$D$93)*AX$57+INTERCEPT(Fperm_SI_Woolf2021!$F$9:$F$93*EXP(-Fperm_SI_Woolf2021!$I$9:$I$93*$C105*IF(AX$58=Fperm_SI_Woolf2021!$E$9:$E$93,1,EXP(LN((1.1*(Fperm_SI_Woolf2021!$E$9:$E$93-AX$58)-63.1579*EXP(-0.19*Fperm_SI_Woolf2021!$E$9:$E$93)+63.1579*EXP(-0.19*AX$58))/(Fperm_SI_Woolf2021!$E$9:$E$93-AX$58))*(AX$58-Fperm_SI_Woolf2021!$E$9:$E$93)/10))) + Fperm_SI_Woolf2021!$G$9:$G$93*EXP(-Fperm_SI_Woolf2021!$J$9:$J$93*$C105*IF(AX$58=Fperm_SI_Woolf2021!$E$9:$E$93,1,EXP(LN((1.1*(Fperm_SI_Woolf2021!$E$9:$E$93-AX$58)-63.1579*EXP(-0.19*Fperm_SI_Woolf2021!$E$9:$E$93)+63.1579*EXP(-0.19*AX$58))/(Fperm_SI_Woolf2021!$E$9:$E$93-AX$58))*(AX$58-Fperm_SI_Woolf2021!$E$9:$E$93)/10))) + Fperm_SI_Woolf2021!$H$9:$H$93*EXP(-Fperm_SI_Woolf2021!$K$9:$K$93*$C105*IF(AX$58=Fperm_SI_Woolf2021!$E$9:$E$93,1,EXP(LN((1.1*(Fperm_SI_Woolf2021!$E$9:$E$93-AX$58)-63.1579*EXP(-0.19*Fperm_SI_Woolf2021!$E$9:$E$93)+63.1579*EXP(-0.19*AX$58))/(Fperm_SI_Woolf2021!$E$9:$E$93-AX$58))*(AX$58-Fperm_SI_Woolf2021!$E$9:$E$93)/10))),Fperm_SI_Woolf2021!$D$9:$D$93))</f>
        <v>0.47669855998018462</v>
      </c>
      <c r="AY105" s="51" cm="1">
        <f t="array" ref="AY105">MIN(1,SLOPE(Fperm_SI_Woolf2021!$F$9:$F$93*EXP(-Fperm_SI_Woolf2021!$I$9:$I$93*$C105*IF(AY$58=Fperm_SI_Woolf2021!$E$9:$E$93,1,EXP(LN((1.1*(Fperm_SI_Woolf2021!$E$9:$E$93-AY$58)-63.1579*EXP(-0.19*Fperm_SI_Woolf2021!$E$9:$E$93)+63.1579*EXP(-0.19*AY$58))/(Fperm_SI_Woolf2021!$E$9:$E$93-AY$58))*(AY$58-Fperm_SI_Woolf2021!$E$9:$E$93)/10))) + Fperm_SI_Woolf2021!$G$9:$G$93*EXP(-Fperm_SI_Woolf2021!$J$9:$J$93*$C105*IF(AY$58=Fperm_SI_Woolf2021!$E$9:$E$93,1,EXP(LN((1.1*(Fperm_SI_Woolf2021!$E$9:$E$93-AY$58)-63.1579*EXP(-0.19*Fperm_SI_Woolf2021!$E$9:$E$93)+63.1579*EXP(-0.19*AY$58))/(Fperm_SI_Woolf2021!$E$9:$E$93-AY$58))*(AY$58-Fperm_SI_Woolf2021!$E$9:$E$93)/10))) + Fperm_SI_Woolf2021!$H$9:$H$93*EXP(-Fperm_SI_Woolf2021!$K$9:$K$93*$C105*IF(AY$58=Fperm_SI_Woolf2021!$E$9:$E$93,1,EXP(LN((1.1*(Fperm_SI_Woolf2021!$E$9:$E$93-AY$58)-63.1579*EXP(-0.19*Fperm_SI_Woolf2021!$E$9:$E$93)+63.1579*EXP(-0.19*AY$58))/(Fperm_SI_Woolf2021!$E$9:$E$93-AY$58))*(AY$58-Fperm_SI_Woolf2021!$E$9:$E$93)/10))),Fperm_SI_Woolf2021!$D$9:$D$93)*AY$57+INTERCEPT(Fperm_SI_Woolf2021!$F$9:$F$93*EXP(-Fperm_SI_Woolf2021!$I$9:$I$93*$C105*IF(AY$58=Fperm_SI_Woolf2021!$E$9:$E$93,1,EXP(LN((1.1*(Fperm_SI_Woolf2021!$E$9:$E$93-AY$58)-63.1579*EXP(-0.19*Fperm_SI_Woolf2021!$E$9:$E$93)+63.1579*EXP(-0.19*AY$58))/(Fperm_SI_Woolf2021!$E$9:$E$93-AY$58))*(AY$58-Fperm_SI_Woolf2021!$E$9:$E$93)/10))) + Fperm_SI_Woolf2021!$G$9:$G$93*EXP(-Fperm_SI_Woolf2021!$J$9:$J$93*$C105*IF(AY$58=Fperm_SI_Woolf2021!$E$9:$E$93,1,EXP(LN((1.1*(Fperm_SI_Woolf2021!$E$9:$E$93-AY$58)-63.1579*EXP(-0.19*Fperm_SI_Woolf2021!$E$9:$E$93)+63.1579*EXP(-0.19*AY$58))/(Fperm_SI_Woolf2021!$E$9:$E$93-AY$58))*(AY$58-Fperm_SI_Woolf2021!$E$9:$E$93)/10))) + Fperm_SI_Woolf2021!$H$9:$H$93*EXP(-Fperm_SI_Woolf2021!$K$9:$K$93*$C105*IF(AY$58=Fperm_SI_Woolf2021!$E$9:$E$93,1,EXP(LN((1.1*(Fperm_SI_Woolf2021!$E$9:$E$93-AY$58)-63.1579*EXP(-0.19*Fperm_SI_Woolf2021!$E$9:$E$93)+63.1579*EXP(-0.19*AY$58))/(Fperm_SI_Woolf2021!$E$9:$E$93-AY$58))*(AY$58-Fperm_SI_Woolf2021!$E$9:$E$93)/10))),Fperm_SI_Woolf2021!$D$9:$D$93))</f>
        <v>0.45374298300055893</v>
      </c>
      <c r="AZ105" s="51" cm="1">
        <f t="array" ref="AZ105">MIN(1,SLOPE(Fperm_SI_Woolf2021!$F$9:$F$93*EXP(-Fperm_SI_Woolf2021!$I$9:$I$93*$C105*IF(AZ$58=Fperm_SI_Woolf2021!$E$9:$E$93,1,EXP(LN((1.1*(Fperm_SI_Woolf2021!$E$9:$E$93-AZ$58)-63.1579*EXP(-0.19*Fperm_SI_Woolf2021!$E$9:$E$93)+63.1579*EXP(-0.19*AZ$58))/(Fperm_SI_Woolf2021!$E$9:$E$93-AZ$58))*(AZ$58-Fperm_SI_Woolf2021!$E$9:$E$93)/10))) + Fperm_SI_Woolf2021!$G$9:$G$93*EXP(-Fperm_SI_Woolf2021!$J$9:$J$93*$C105*IF(AZ$58=Fperm_SI_Woolf2021!$E$9:$E$93,1,EXP(LN((1.1*(Fperm_SI_Woolf2021!$E$9:$E$93-AZ$58)-63.1579*EXP(-0.19*Fperm_SI_Woolf2021!$E$9:$E$93)+63.1579*EXP(-0.19*AZ$58))/(Fperm_SI_Woolf2021!$E$9:$E$93-AZ$58))*(AZ$58-Fperm_SI_Woolf2021!$E$9:$E$93)/10))) + Fperm_SI_Woolf2021!$H$9:$H$93*EXP(-Fperm_SI_Woolf2021!$K$9:$K$93*$C105*IF(AZ$58=Fperm_SI_Woolf2021!$E$9:$E$93,1,EXP(LN((1.1*(Fperm_SI_Woolf2021!$E$9:$E$93-AZ$58)-63.1579*EXP(-0.19*Fperm_SI_Woolf2021!$E$9:$E$93)+63.1579*EXP(-0.19*AZ$58))/(Fperm_SI_Woolf2021!$E$9:$E$93-AZ$58))*(AZ$58-Fperm_SI_Woolf2021!$E$9:$E$93)/10))),Fperm_SI_Woolf2021!$D$9:$D$93)*AZ$57+INTERCEPT(Fperm_SI_Woolf2021!$F$9:$F$93*EXP(-Fperm_SI_Woolf2021!$I$9:$I$93*$C105*IF(AZ$58=Fperm_SI_Woolf2021!$E$9:$E$93,1,EXP(LN((1.1*(Fperm_SI_Woolf2021!$E$9:$E$93-AZ$58)-63.1579*EXP(-0.19*Fperm_SI_Woolf2021!$E$9:$E$93)+63.1579*EXP(-0.19*AZ$58))/(Fperm_SI_Woolf2021!$E$9:$E$93-AZ$58))*(AZ$58-Fperm_SI_Woolf2021!$E$9:$E$93)/10))) + Fperm_SI_Woolf2021!$G$9:$G$93*EXP(-Fperm_SI_Woolf2021!$J$9:$J$93*$C105*IF(AZ$58=Fperm_SI_Woolf2021!$E$9:$E$93,1,EXP(LN((1.1*(Fperm_SI_Woolf2021!$E$9:$E$93-AZ$58)-63.1579*EXP(-0.19*Fperm_SI_Woolf2021!$E$9:$E$93)+63.1579*EXP(-0.19*AZ$58))/(Fperm_SI_Woolf2021!$E$9:$E$93-AZ$58))*(AZ$58-Fperm_SI_Woolf2021!$E$9:$E$93)/10))) + Fperm_SI_Woolf2021!$H$9:$H$93*EXP(-Fperm_SI_Woolf2021!$K$9:$K$93*$C105*IF(AZ$58=Fperm_SI_Woolf2021!$E$9:$E$93,1,EXP(LN((1.1*(Fperm_SI_Woolf2021!$E$9:$E$93-AZ$58)-63.1579*EXP(-0.19*Fperm_SI_Woolf2021!$E$9:$E$93)+63.1579*EXP(-0.19*AZ$58))/(Fperm_SI_Woolf2021!$E$9:$E$93-AZ$58))*(AZ$58-Fperm_SI_Woolf2021!$E$9:$E$93)/10))),Fperm_SI_Woolf2021!$D$9:$D$93))</f>
        <v>0.43078740602093329</v>
      </c>
      <c r="BA105" s="51" cm="1">
        <f t="array" ref="BA105">MIN(1,SLOPE(Fperm_SI_Woolf2021!$F$9:$F$93*EXP(-Fperm_SI_Woolf2021!$I$9:$I$93*$C105*IF(BA$58=Fperm_SI_Woolf2021!$E$9:$E$93,1,EXP(LN((1.1*(Fperm_SI_Woolf2021!$E$9:$E$93-BA$58)-63.1579*EXP(-0.19*Fperm_SI_Woolf2021!$E$9:$E$93)+63.1579*EXP(-0.19*BA$58))/(Fperm_SI_Woolf2021!$E$9:$E$93-BA$58))*(BA$58-Fperm_SI_Woolf2021!$E$9:$E$93)/10))) + Fperm_SI_Woolf2021!$G$9:$G$93*EXP(-Fperm_SI_Woolf2021!$J$9:$J$93*$C105*IF(BA$58=Fperm_SI_Woolf2021!$E$9:$E$93,1,EXP(LN((1.1*(Fperm_SI_Woolf2021!$E$9:$E$93-BA$58)-63.1579*EXP(-0.19*Fperm_SI_Woolf2021!$E$9:$E$93)+63.1579*EXP(-0.19*BA$58))/(Fperm_SI_Woolf2021!$E$9:$E$93-BA$58))*(BA$58-Fperm_SI_Woolf2021!$E$9:$E$93)/10))) + Fperm_SI_Woolf2021!$H$9:$H$93*EXP(-Fperm_SI_Woolf2021!$K$9:$K$93*$C105*IF(BA$58=Fperm_SI_Woolf2021!$E$9:$E$93,1,EXP(LN((1.1*(Fperm_SI_Woolf2021!$E$9:$E$93-BA$58)-63.1579*EXP(-0.19*Fperm_SI_Woolf2021!$E$9:$E$93)+63.1579*EXP(-0.19*BA$58))/(Fperm_SI_Woolf2021!$E$9:$E$93-BA$58))*(BA$58-Fperm_SI_Woolf2021!$E$9:$E$93)/10))),Fperm_SI_Woolf2021!$D$9:$D$93)*BA$57+INTERCEPT(Fperm_SI_Woolf2021!$F$9:$F$93*EXP(-Fperm_SI_Woolf2021!$I$9:$I$93*$C105*IF(BA$58=Fperm_SI_Woolf2021!$E$9:$E$93,1,EXP(LN((1.1*(Fperm_SI_Woolf2021!$E$9:$E$93-BA$58)-63.1579*EXP(-0.19*Fperm_SI_Woolf2021!$E$9:$E$93)+63.1579*EXP(-0.19*BA$58))/(Fperm_SI_Woolf2021!$E$9:$E$93-BA$58))*(BA$58-Fperm_SI_Woolf2021!$E$9:$E$93)/10))) + Fperm_SI_Woolf2021!$G$9:$G$93*EXP(-Fperm_SI_Woolf2021!$J$9:$J$93*$C105*IF(BA$58=Fperm_SI_Woolf2021!$E$9:$E$93,1,EXP(LN((1.1*(Fperm_SI_Woolf2021!$E$9:$E$93-BA$58)-63.1579*EXP(-0.19*Fperm_SI_Woolf2021!$E$9:$E$93)+63.1579*EXP(-0.19*BA$58))/(Fperm_SI_Woolf2021!$E$9:$E$93-BA$58))*(BA$58-Fperm_SI_Woolf2021!$E$9:$E$93)/10))) + Fperm_SI_Woolf2021!$H$9:$H$93*EXP(-Fperm_SI_Woolf2021!$K$9:$K$93*$C105*IF(BA$58=Fperm_SI_Woolf2021!$E$9:$E$93,1,EXP(LN((1.1*(Fperm_SI_Woolf2021!$E$9:$E$93-BA$58)-63.1579*EXP(-0.19*Fperm_SI_Woolf2021!$E$9:$E$93)+63.1579*EXP(-0.19*BA$58))/(Fperm_SI_Woolf2021!$E$9:$E$93-BA$58))*(BA$58-Fperm_SI_Woolf2021!$E$9:$E$93)/10))),Fperm_SI_Woolf2021!$D$9:$D$93))</f>
        <v>0.4078318290413076</v>
      </c>
      <c r="BB105" s="51" cm="1">
        <f t="array" ref="BB105">MIN(1,SLOPE(Fperm_SI_Woolf2021!$F$9:$F$93*EXP(-Fperm_SI_Woolf2021!$I$9:$I$93*$C105*IF(BB$58=Fperm_SI_Woolf2021!$E$9:$E$93,1,EXP(LN((1.1*(Fperm_SI_Woolf2021!$E$9:$E$93-BB$58)-63.1579*EXP(-0.19*Fperm_SI_Woolf2021!$E$9:$E$93)+63.1579*EXP(-0.19*BB$58))/(Fperm_SI_Woolf2021!$E$9:$E$93-BB$58))*(BB$58-Fperm_SI_Woolf2021!$E$9:$E$93)/10))) + Fperm_SI_Woolf2021!$G$9:$G$93*EXP(-Fperm_SI_Woolf2021!$J$9:$J$93*$C105*IF(BB$58=Fperm_SI_Woolf2021!$E$9:$E$93,1,EXP(LN((1.1*(Fperm_SI_Woolf2021!$E$9:$E$93-BB$58)-63.1579*EXP(-0.19*Fperm_SI_Woolf2021!$E$9:$E$93)+63.1579*EXP(-0.19*BB$58))/(Fperm_SI_Woolf2021!$E$9:$E$93-BB$58))*(BB$58-Fperm_SI_Woolf2021!$E$9:$E$93)/10))) + Fperm_SI_Woolf2021!$H$9:$H$93*EXP(-Fperm_SI_Woolf2021!$K$9:$K$93*$C105*IF(BB$58=Fperm_SI_Woolf2021!$E$9:$E$93,1,EXP(LN((1.1*(Fperm_SI_Woolf2021!$E$9:$E$93-BB$58)-63.1579*EXP(-0.19*Fperm_SI_Woolf2021!$E$9:$E$93)+63.1579*EXP(-0.19*BB$58))/(Fperm_SI_Woolf2021!$E$9:$E$93-BB$58))*(BB$58-Fperm_SI_Woolf2021!$E$9:$E$93)/10))),Fperm_SI_Woolf2021!$D$9:$D$93)*BB$57+INTERCEPT(Fperm_SI_Woolf2021!$F$9:$F$93*EXP(-Fperm_SI_Woolf2021!$I$9:$I$93*$C105*IF(BB$58=Fperm_SI_Woolf2021!$E$9:$E$93,1,EXP(LN((1.1*(Fperm_SI_Woolf2021!$E$9:$E$93-BB$58)-63.1579*EXP(-0.19*Fperm_SI_Woolf2021!$E$9:$E$93)+63.1579*EXP(-0.19*BB$58))/(Fperm_SI_Woolf2021!$E$9:$E$93-BB$58))*(BB$58-Fperm_SI_Woolf2021!$E$9:$E$93)/10))) + Fperm_SI_Woolf2021!$G$9:$G$93*EXP(-Fperm_SI_Woolf2021!$J$9:$J$93*$C105*IF(BB$58=Fperm_SI_Woolf2021!$E$9:$E$93,1,EXP(LN((1.1*(Fperm_SI_Woolf2021!$E$9:$E$93-BB$58)-63.1579*EXP(-0.19*Fperm_SI_Woolf2021!$E$9:$E$93)+63.1579*EXP(-0.19*BB$58))/(Fperm_SI_Woolf2021!$E$9:$E$93-BB$58))*(BB$58-Fperm_SI_Woolf2021!$E$9:$E$93)/10))) + Fperm_SI_Woolf2021!$H$9:$H$93*EXP(-Fperm_SI_Woolf2021!$K$9:$K$93*$C105*IF(BB$58=Fperm_SI_Woolf2021!$E$9:$E$93,1,EXP(LN((1.1*(Fperm_SI_Woolf2021!$E$9:$E$93-BB$58)-63.1579*EXP(-0.19*Fperm_SI_Woolf2021!$E$9:$E$93)+63.1579*EXP(-0.19*BB$58))/(Fperm_SI_Woolf2021!$E$9:$E$93-BB$58))*(BB$58-Fperm_SI_Woolf2021!$E$9:$E$93)/10))),Fperm_SI_Woolf2021!$D$9:$D$93))</f>
        <v>0.38487625206168197</v>
      </c>
      <c r="BC105" s="51" cm="1">
        <f t="array" ref="BC105">MIN(1,SLOPE(Fperm_SI_Woolf2021!$F$9:$F$93*EXP(-Fperm_SI_Woolf2021!$I$9:$I$93*$C105*IF(BC$58=Fperm_SI_Woolf2021!$E$9:$E$93,1,EXP(LN((1.1*(Fperm_SI_Woolf2021!$E$9:$E$93-BC$58)-63.1579*EXP(-0.19*Fperm_SI_Woolf2021!$E$9:$E$93)+63.1579*EXP(-0.19*BC$58))/(Fperm_SI_Woolf2021!$E$9:$E$93-BC$58))*(BC$58-Fperm_SI_Woolf2021!$E$9:$E$93)/10))) + Fperm_SI_Woolf2021!$G$9:$G$93*EXP(-Fperm_SI_Woolf2021!$J$9:$J$93*$C105*IF(BC$58=Fperm_SI_Woolf2021!$E$9:$E$93,1,EXP(LN((1.1*(Fperm_SI_Woolf2021!$E$9:$E$93-BC$58)-63.1579*EXP(-0.19*Fperm_SI_Woolf2021!$E$9:$E$93)+63.1579*EXP(-0.19*BC$58))/(Fperm_SI_Woolf2021!$E$9:$E$93-BC$58))*(BC$58-Fperm_SI_Woolf2021!$E$9:$E$93)/10))) + Fperm_SI_Woolf2021!$H$9:$H$93*EXP(-Fperm_SI_Woolf2021!$K$9:$K$93*$C105*IF(BC$58=Fperm_SI_Woolf2021!$E$9:$E$93,1,EXP(LN((1.1*(Fperm_SI_Woolf2021!$E$9:$E$93-BC$58)-63.1579*EXP(-0.19*Fperm_SI_Woolf2021!$E$9:$E$93)+63.1579*EXP(-0.19*BC$58))/(Fperm_SI_Woolf2021!$E$9:$E$93-BC$58))*(BC$58-Fperm_SI_Woolf2021!$E$9:$E$93)/10))),Fperm_SI_Woolf2021!$D$9:$D$93)*BC$57+INTERCEPT(Fperm_SI_Woolf2021!$F$9:$F$93*EXP(-Fperm_SI_Woolf2021!$I$9:$I$93*$C105*IF(BC$58=Fperm_SI_Woolf2021!$E$9:$E$93,1,EXP(LN((1.1*(Fperm_SI_Woolf2021!$E$9:$E$93-BC$58)-63.1579*EXP(-0.19*Fperm_SI_Woolf2021!$E$9:$E$93)+63.1579*EXP(-0.19*BC$58))/(Fperm_SI_Woolf2021!$E$9:$E$93-BC$58))*(BC$58-Fperm_SI_Woolf2021!$E$9:$E$93)/10))) + Fperm_SI_Woolf2021!$G$9:$G$93*EXP(-Fperm_SI_Woolf2021!$J$9:$J$93*$C105*IF(BC$58=Fperm_SI_Woolf2021!$E$9:$E$93,1,EXP(LN((1.1*(Fperm_SI_Woolf2021!$E$9:$E$93-BC$58)-63.1579*EXP(-0.19*Fperm_SI_Woolf2021!$E$9:$E$93)+63.1579*EXP(-0.19*BC$58))/(Fperm_SI_Woolf2021!$E$9:$E$93-BC$58))*(BC$58-Fperm_SI_Woolf2021!$E$9:$E$93)/10))) + Fperm_SI_Woolf2021!$H$9:$H$93*EXP(-Fperm_SI_Woolf2021!$K$9:$K$93*$C105*IF(BC$58=Fperm_SI_Woolf2021!$E$9:$E$93,1,EXP(LN((1.1*(Fperm_SI_Woolf2021!$E$9:$E$93-BC$58)-63.1579*EXP(-0.19*Fperm_SI_Woolf2021!$E$9:$E$93)+63.1579*EXP(-0.19*BC$58))/(Fperm_SI_Woolf2021!$E$9:$E$93-BC$58))*(BC$58-Fperm_SI_Woolf2021!$E$9:$E$93)/10))),Fperm_SI_Woolf2021!$D$9:$D$93))</f>
        <v>0.36192067508205628</v>
      </c>
      <c r="BD105" s="51" cm="1">
        <f t="array" ref="BD105">MIN(1,SLOPE(Fperm_SI_Woolf2021!$F$9:$F$93*EXP(-Fperm_SI_Woolf2021!$I$9:$I$93*$C105*IF(BD$58=Fperm_SI_Woolf2021!$E$9:$E$93,1,EXP(LN((1.1*(Fperm_SI_Woolf2021!$E$9:$E$93-BD$58)-63.1579*EXP(-0.19*Fperm_SI_Woolf2021!$E$9:$E$93)+63.1579*EXP(-0.19*BD$58))/(Fperm_SI_Woolf2021!$E$9:$E$93-BD$58))*(BD$58-Fperm_SI_Woolf2021!$E$9:$E$93)/10))) + Fperm_SI_Woolf2021!$G$9:$G$93*EXP(-Fperm_SI_Woolf2021!$J$9:$J$93*$C105*IF(BD$58=Fperm_SI_Woolf2021!$E$9:$E$93,1,EXP(LN((1.1*(Fperm_SI_Woolf2021!$E$9:$E$93-BD$58)-63.1579*EXP(-0.19*Fperm_SI_Woolf2021!$E$9:$E$93)+63.1579*EXP(-0.19*BD$58))/(Fperm_SI_Woolf2021!$E$9:$E$93-BD$58))*(BD$58-Fperm_SI_Woolf2021!$E$9:$E$93)/10))) + Fperm_SI_Woolf2021!$H$9:$H$93*EXP(-Fperm_SI_Woolf2021!$K$9:$K$93*$C105*IF(BD$58=Fperm_SI_Woolf2021!$E$9:$E$93,1,EXP(LN((1.1*(Fperm_SI_Woolf2021!$E$9:$E$93-BD$58)-63.1579*EXP(-0.19*Fperm_SI_Woolf2021!$E$9:$E$93)+63.1579*EXP(-0.19*BD$58))/(Fperm_SI_Woolf2021!$E$9:$E$93-BD$58))*(BD$58-Fperm_SI_Woolf2021!$E$9:$E$93)/10))),Fperm_SI_Woolf2021!$D$9:$D$93)*BD$57+INTERCEPT(Fperm_SI_Woolf2021!$F$9:$F$93*EXP(-Fperm_SI_Woolf2021!$I$9:$I$93*$C105*IF(BD$58=Fperm_SI_Woolf2021!$E$9:$E$93,1,EXP(LN((1.1*(Fperm_SI_Woolf2021!$E$9:$E$93-BD$58)-63.1579*EXP(-0.19*Fperm_SI_Woolf2021!$E$9:$E$93)+63.1579*EXP(-0.19*BD$58))/(Fperm_SI_Woolf2021!$E$9:$E$93-BD$58))*(BD$58-Fperm_SI_Woolf2021!$E$9:$E$93)/10))) + Fperm_SI_Woolf2021!$G$9:$G$93*EXP(-Fperm_SI_Woolf2021!$J$9:$J$93*$C105*IF(BD$58=Fperm_SI_Woolf2021!$E$9:$E$93,1,EXP(LN((1.1*(Fperm_SI_Woolf2021!$E$9:$E$93-BD$58)-63.1579*EXP(-0.19*Fperm_SI_Woolf2021!$E$9:$E$93)+63.1579*EXP(-0.19*BD$58))/(Fperm_SI_Woolf2021!$E$9:$E$93-BD$58))*(BD$58-Fperm_SI_Woolf2021!$E$9:$E$93)/10))) + Fperm_SI_Woolf2021!$H$9:$H$93*EXP(-Fperm_SI_Woolf2021!$K$9:$K$93*$C105*IF(BD$58=Fperm_SI_Woolf2021!$E$9:$E$93,1,EXP(LN((1.1*(Fperm_SI_Woolf2021!$E$9:$E$93-BD$58)-63.1579*EXP(-0.19*Fperm_SI_Woolf2021!$E$9:$E$93)+63.1579*EXP(-0.19*BD$58))/(Fperm_SI_Woolf2021!$E$9:$E$93-BD$58))*(BD$58-Fperm_SI_Woolf2021!$E$9:$E$93)/10))),Fperm_SI_Woolf2021!$D$9:$D$93))</f>
        <v>0.33896509810243058</v>
      </c>
      <c r="BE105" s="51" cm="1">
        <f t="array" ref="BE105">MIN(1,SLOPE(Fperm_SI_Woolf2021!$F$9:$F$93*EXP(-Fperm_SI_Woolf2021!$I$9:$I$93*$C105*IF(BE$58=Fperm_SI_Woolf2021!$E$9:$E$93,1,EXP(LN((1.1*(Fperm_SI_Woolf2021!$E$9:$E$93-BE$58)-63.1579*EXP(-0.19*Fperm_SI_Woolf2021!$E$9:$E$93)+63.1579*EXP(-0.19*BE$58))/(Fperm_SI_Woolf2021!$E$9:$E$93-BE$58))*(BE$58-Fperm_SI_Woolf2021!$E$9:$E$93)/10))) + Fperm_SI_Woolf2021!$G$9:$G$93*EXP(-Fperm_SI_Woolf2021!$J$9:$J$93*$C105*IF(BE$58=Fperm_SI_Woolf2021!$E$9:$E$93,1,EXP(LN((1.1*(Fperm_SI_Woolf2021!$E$9:$E$93-BE$58)-63.1579*EXP(-0.19*Fperm_SI_Woolf2021!$E$9:$E$93)+63.1579*EXP(-0.19*BE$58))/(Fperm_SI_Woolf2021!$E$9:$E$93-BE$58))*(BE$58-Fperm_SI_Woolf2021!$E$9:$E$93)/10))) + Fperm_SI_Woolf2021!$H$9:$H$93*EXP(-Fperm_SI_Woolf2021!$K$9:$K$93*$C105*IF(BE$58=Fperm_SI_Woolf2021!$E$9:$E$93,1,EXP(LN((1.1*(Fperm_SI_Woolf2021!$E$9:$E$93-BE$58)-63.1579*EXP(-0.19*Fperm_SI_Woolf2021!$E$9:$E$93)+63.1579*EXP(-0.19*BE$58))/(Fperm_SI_Woolf2021!$E$9:$E$93-BE$58))*(BE$58-Fperm_SI_Woolf2021!$E$9:$E$93)/10))),Fperm_SI_Woolf2021!$D$9:$D$93)*BE$57+INTERCEPT(Fperm_SI_Woolf2021!$F$9:$F$93*EXP(-Fperm_SI_Woolf2021!$I$9:$I$93*$C105*IF(BE$58=Fperm_SI_Woolf2021!$E$9:$E$93,1,EXP(LN((1.1*(Fperm_SI_Woolf2021!$E$9:$E$93-BE$58)-63.1579*EXP(-0.19*Fperm_SI_Woolf2021!$E$9:$E$93)+63.1579*EXP(-0.19*BE$58))/(Fperm_SI_Woolf2021!$E$9:$E$93-BE$58))*(BE$58-Fperm_SI_Woolf2021!$E$9:$E$93)/10))) + Fperm_SI_Woolf2021!$G$9:$G$93*EXP(-Fperm_SI_Woolf2021!$J$9:$J$93*$C105*IF(BE$58=Fperm_SI_Woolf2021!$E$9:$E$93,1,EXP(LN((1.1*(Fperm_SI_Woolf2021!$E$9:$E$93-BE$58)-63.1579*EXP(-0.19*Fperm_SI_Woolf2021!$E$9:$E$93)+63.1579*EXP(-0.19*BE$58))/(Fperm_SI_Woolf2021!$E$9:$E$93-BE$58))*(BE$58-Fperm_SI_Woolf2021!$E$9:$E$93)/10))) + Fperm_SI_Woolf2021!$H$9:$H$93*EXP(-Fperm_SI_Woolf2021!$K$9:$K$93*$C105*IF(BE$58=Fperm_SI_Woolf2021!$E$9:$E$93,1,EXP(LN((1.1*(Fperm_SI_Woolf2021!$E$9:$E$93-BE$58)-63.1579*EXP(-0.19*Fperm_SI_Woolf2021!$E$9:$E$93)+63.1579*EXP(-0.19*BE$58))/(Fperm_SI_Woolf2021!$E$9:$E$93-BE$58))*(BE$58-Fperm_SI_Woolf2021!$E$9:$E$93)/10))),Fperm_SI_Woolf2021!$D$9:$D$93))</f>
        <v>0.31600952112280489</v>
      </c>
      <c r="BF105" s="51" cm="1">
        <f t="array" ref="BF105">MIN(1,SLOPE(Fperm_SI_Woolf2021!$F$9:$F$93*EXP(-Fperm_SI_Woolf2021!$I$9:$I$93*$C105*IF(BF$58=Fperm_SI_Woolf2021!$E$9:$E$93,1,EXP(LN((1.1*(Fperm_SI_Woolf2021!$E$9:$E$93-BF$58)-63.1579*EXP(-0.19*Fperm_SI_Woolf2021!$E$9:$E$93)+63.1579*EXP(-0.19*BF$58))/(Fperm_SI_Woolf2021!$E$9:$E$93-BF$58))*(BF$58-Fperm_SI_Woolf2021!$E$9:$E$93)/10))) + Fperm_SI_Woolf2021!$G$9:$G$93*EXP(-Fperm_SI_Woolf2021!$J$9:$J$93*$C105*IF(BF$58=Fperm_SI_Woolf2021!$E$9:$E$93,1,EXP(LN((1.1*(Fperm_SI_Woolf2021!$E$9:$E$93-BF$58)-63.1579*EXP(-0.19*Fperm_SI_Woolf2021!$E$9:$E$93)+63.1579*EXP(-0.19*BF$58))/(Fperm_SI_Woolf2021!$E$9:$E$93-BF$58))*(BF$58-Fperm_SI_Woolf2021!$E$9:$E$93)/10))) + Fperm_SI_Woolf2021!$H$9:$H$93*EXP(-Fperm_SI_Woolf2021!$K$9:$K$93*$C105*IF(BF$58=Fperm_SI_Woolf2021!$E$9:$E$93,1,EXP(LN((1.1*(Fperm_SI_Woolf2021!$E$9:$E$93-BF$58)-63.1579*EXP(-0.19*Fperm_SI_Woolf2021!$E$9:$E$93)+63.1579*EXP(-0.19*BF$58))/(Fperm_SI_Woolf2021!$E$9:$E$93-BF$58))*(BF$58-Fperm_SI_Woolf2021!$E$9:$E$93)/10))),Fperm_SI_Woolf2021!$D$9:$D$93)*BF$57+INTERCEPT(Fperm_SI_Woolf2021!$F$9:$F$93*EXP(-Fperm_SI_Woolf2021!$I$9:$I$93*$C105*IF(BF$58=Fperm_SI_Woolf2021!$E$9:$E$93,1,EXP(LN((1.1*(Fperm_SI_Woolf2021!$E$9:$E$93-BF$58)-63.1579*EXP(-0.19*Fperm_SI_Woolf2021!$E$9:$E$93)+63.1579*EXP(-0.19*BF$58))/(Fperm_SI_Woolf2021!$E$9:$E$93-BF$58))*(BF$58-Fperm_SI_Woolf2021!$E$9:$E$93)/10))) + Fperm_SI_Woolf2021!$G$9:$G$93*EXP(-Fperm_SI_Woolf2021!$J$9:$J$93*$C105*IF(BF$58=Fperm_SI_Woolf2021!$E$9:$E$93,1,EXP(LN((1.1*(Fperm_SI_Woolf2021!$E$9:$E$93-BF$58)-63.1579*EXP(-0.19*Fperm_SI_Woolf2021!$E$9:$E$93)+63.1579*EXP(-0.19*BF$58))/(Fperm_SI_Woolf2021!$E$9:$E$93-BF$58))*(BF$58-Fperm_SI_Woolf2021!$E$9:$E$93)/10))) + Fperm_SI_Woolf2021!$H$9:$H$93*EXP(-Fperm_SI_Woolf2021!$K$9:$K$93*$C105*IF(BF$58=Fperm_SI_Woolf2021!$E$9:$E$93,1,EXP(LN((1.1*(Fperm_SI_Woolf2021!$E$9:$E$93-BF$58)-63.1579*EXP(-0.19*Fperm_SI_Woolf2021!$E$9:$E$93)+63.1579*EXP(-0.19*BF$58))/(Fperm_SI_Woolf2021!$E$9:$E$93-BF$58))*(BF$58-Fperm_SI_Woolf2021!$E$9:$E$93)/10))),Fperm_SI_Woolf2021!$D$9:$D$93))</f>
        <v>0.2930539441431792</v>
      </c>
      <c r="BG105" s="51" cm="1">
        <f t="array" ref="BG105">MIN(1,SLOPE(Fperm_SI_Woolf2021!$F$9:$F$93*EXP(-Fperm_SI_Woolf2021!$I$9:$I$93*$C105*IF(BG$58=Fperm_SI_Woolf2021!$E$9:$E$93,1,EXP(LN((1.1*(Fperm_SI_Woolf2021!$E$9:$E$93-BG$58)-63.1579*EXP(-0.19*Fperm_SI_Woolf2021!$E$9:$E$93)+63.1579*EXP(-0.19*BG$58))/(Fperm_SI_Woolf2021!$E$9:$E$93-BG$58))*(BG$58-Fperm_SI_Woolf2021!$E$9:$E$93)/10))) + Fperm_SI_Woolf2021!$G$9:$G$93*EXP(-Fperm_SI_Woolf2021!$J$9:$J$93*$C105*IF(BG$58=Fperm_SI_Woolf2021!$E$9:$E$93,1,EXP(LN((1.1*(Fperm_SI_Woolf2021!$E$9:$E$93-BG$58)-63.1579*EXP(-0.19*Fperm_SI_Woolf2021!$E$9:$E$93)+63.1579*EXP(-0.19*BG$58))/(Fperm_SI_Woolf2021!$E$9:$E$93-BG$58))*(BG$58-Fperm_SI_Woolf2021!$E$9:$E$93)/10))) + Fperm_SI_Woolf2021!$H$9:$H$93*EXP(-Fperm_SI_Woolf2021!$K$9:$K$93*$C105*IF(BG$58=Fperm_SI_Woolf2021!$E$9:$E$93,1,EXP(LN((1.1*(Fperm_SI_Woolf2021!$E$9:$E$93-BG$58)-63.1579*EXP(-0.19*Fperm_SI_Woolf2021!$E$9:$E$93)+63.1579*EXP(-0.19*BG$58))/(Fperm_SI_Woolf2021!$E$9:$E$93-BG$58))*(BG$58-Fperm_SI_Woolf2021!$E$9:$E$93)/10))),Fperm_SI_Woolf2021!$D$9:$D$93)*BG$57+INTERCEPT(Fperm_SI_Woolf2021!$F$9:$F$93*EXP(-Fperm_SI_Woolf2021!$I$9:$I$93*$C105*IF(BG$58=Fperm_SI_Woolf2021!$E$9:$E$93,1,EXP(LN((1.1*(Fperm_SI_Woolf2021!$E$9:$E$93-BG$58)-63.1579*EXP(-0.19*Fperm_SI_Woolf2021!$E$9:$E$93)+63.1579*EXP(-0.19*BG$58))/(Fperm_SI_Woolf2021!$E$9:$E$93-BG$58))*(BG$58-Fperm_SI_Woolf2021!$E$9:$E$93)/10))) + Fperm_SI_Woolf2021!$G$9:$G$93*EXP(-Fperm_SI_Woolf2021!$J$9:$J$93*$C105*IF(BG$58=Fperm_SI_Woolf2021!$E$9:$E$93,1,EXP(LN((1.1*(Fperm_SI_Woolf2021!$E$9:$E$93-BG$58)-63.1579*EXP(-0.19*Fperm_SI_Woolf2021!$E$9:$E$93)+63.1579*EXP(-0.19*BG$58))/(Fperm_SI_Woolf2021!$E$9:$E$93-BG$58))*(BG$58-Fperm_SI_Woolf2021!$E$9:$E$93)/10))) + Fperm_SI_Woolf2021!$H$9:$H$93*EXP(-Fperm_SI_Woolf2021!$K$9:$K$93*$C105*IF(BG$58=Fperm_SI_Woolf2021!$E$9:$E$93,1,EXP(LN((1.1*(Fperm_SI_Woolf2021!$E$9:$E$93-BG$58)-63.1579*EXP(-0.19*Fperm_SI_Woolf2021!$E$9:$E$93)+63.1579*EXP(-0.19*BG$58))/(Fperm_SI_Woolf2021!$E$9:$E$93-BG$58))*(BG$58-Fperm_SI_Woolf2021!$E$9:$E$93)/10))),Fperm_SI_Woolf2021!$D$9:$D$93))</f>
        <v>0.27009836716355357</v>
      </c>
      <c r="BH105" s="51" cm="1">
        <f t="array" ref="BH105">MIN(1,SLOPE(Fperm_SI_Woolf2021!$F$9:$F$93*EXP(-Fperm_SI_Woolf2021!$I$9:$I$93*$C105*IF(BH$58=Fperm_SI_Woolf2021!$E$9:$E$93,1,EXP(LN((1.1*(Fperm_SI_Woolf2021!$E$9:$E$93-BH$58)-63.1579*EXP(-0.19*Fperm_SI_Woolf2021!$E$9:$E$93)+63.1579*EXP(-0.19*BH$58))/(Fperm_SI_Woolf2021!$E$9:$E$93-BH$58))*(BH$58-Fperm_SI_Woolf2021!$E$9:$E$93)/10))) + Fperm_SI_Woolf2021!$G$9:$G$93*EXP(-Fperm_SI_Woolf2021!$J$9:$J$93*$C105*IF(BH$58=Fperm_SI_Woolf2021!$E$9:$E$93,1,EXP(LN((1.1*(Fperm_SI_Woolf2021!$E$9:$E$93-BH$58)-63.1579*EXP(-0.19*Fperm_SI_Woolf2021!$E$9:$E$93)+63.1579*EXP(-0.19*BH$58))/(Fperm_SI_Woolf2021!$E$9:$E$93-BH$58))*(BH$58-Fperm_SI_Woolf2021!$E$9:$E$93)/10))) + Fperm_SI_Woolf2021!$H$9:$H$93*EXP(-Fperm_SI_Woolf2021!$K$9:$K$93*$C105*IF(BH$58=Fperm_SI_Woolf2021!$E$9:$E$93,1,EXP(LN((1.1*(Fperm_SI_Woolf2021!$E$9:$E$93-BH$58)-63.1579*EXP(-0.19*Fperm_SI_Woolf2021!$E$9:$E$93)+63.1579*EXP(-0.19*BH$58))/(Fperm_SI_Woolf2021!$E$9:$E$93-BH$58))*(BH$58-Fperm_SI_Woolf2021!$E$9:$E$93)/10))),Fperm_SI_Woolf2021!$D$9:$D$93)*BH$57+INTERCEPT(Fperm_SI_Woolf2021!$F$9:$F$93*EXP(-Fperm_SI_Woolf2021!$I$9:$I$93*$C105*IF(BH$58=Fperm_SI_Woolf2021!$E$9:$E$93,1,EXP(LN((1.1*(Fperm_SI_Woolf2021!$E$9:$E$93-BH$58)-63.1579*EXP(-0.19*Fperm_SI_Woolf2021!$E$9:$E$93)+63.1579*EXP(-0.19*BH$58))/(Fperm_SI_Woolf2021!$E$9:$E$93-BH$58))*(BH$58-Fperm_SI_Woolf2021!$E$9:$E$93)/10))) + Fperm_SI_Woolf2021!$G$9:$G$93*EXP(-Fperm_SI_Woolf2021!$J$9:$J$93*$C105*IF(BH$58=Fperm_SI_Woolf2021!$E$9:$E$93,1,EXP(LN((1.1*(Fperm_SI_Woolf2021!$E$9:$E$93-BH$58)-63.1579*EXP(-0.19*Fperm_SI_Woolf2021!$E$9:$E$93)+63.1579*EXP(-0.19*BH$58))/(Fperm_SI_Woolf2021!$E$9:$E$93-BH$58))*(BH$58-Fperm_SI_Woolf2021!$E$9:$E$93)/10))) + Fperm_SI_Woolf2021!$H$9:$H$93*EXP(-Fperm_SI_Woolf2021!$K$9:$K$93*$C105*IF(BH$58=Fperm_SI_Woolf2021!$E$9:$E$93,1,EXP(LN((1.1*(Fperm_SI_Woolf2021!$E$9:$E$93-BH$58)-63.1579*EXP(-0.19*Fperm_SI_Woolf2021!$E$9:$E$93)+63.1579*EXP(-0.19*BH$58))/(Fperm_SI_Woolf2021!$E$9:$E$93-BH$58))*(BH$58-Fperm_SI_Woolf2021!$E$9:$E$93)/10))),Fperm_SI_Woolf2021!$D$9:$D$93))</f>
        <v>0.24714279018392787</v>
      </c>
      <c r="BI105" s="51" cm="1">
        <f t="array" ref="BI105">MIN(1,SLOPE(Fperm_SI_Woolf2021!$F$9:$F$93*EXP(-Fperm_SI_Woolf2021!$I$9:$I$93*$C105*IF(BI$58=Fperm_SI_Woolf2021!$E$9:$E$93,1,EXP(LN((1.1*(Fperm_SI_Woolf2021!$E$9:$E$93-BI$58)-63.1579*EXP(-0.19*Fperm_SI_Woolf2021!$E$9:$E$93)+63.1579*EXP(-0.19*BI$58))/(Fperm_SI_Woolf2021!$E$9:$E$93-BI$58))*(BI$58-Fperm_SI_Woolf2021!$E$9:$E$93)/10))) + Fperm_SI_Woolf2021!$G$9:$G$93*EXP(-Fperm_SI_Woolf2021!$J$9:$J$93*$C105*IF(BI$58=Fperm_SI_Woolf2021!$E$9:$E$93,1,EXP(LN((1.1*(Fperm_SI_Woolf2021!$E$9:$E$93-BI$58)-63.1579*EXP(-0.19*Fperm_SI_Woolf2021!$E$9:$E$93)+63.1579*EXP(-0.19*BI$58))/(Fperm_SI_Woolf2021!$E$9:$E$93-BI$58))*(BI$58-Fperm_SI_Woolf2021!$E$9:$E$93)/10))) + Fperm_SI_Woolf2021!$H$9:$H$93*EXP(-Fperm_SI_Woolf2021!$K$9:$K$93*$C105*IF(BI$58=Fperm_SI_Woolf2021!$E$9:$E$93,1,EXP(LN((1.1*(Fperm_SI_Woolf2021!$E$9:$E$93-BI$58)-63.1579*EXP(-0.19*Fperm_SI_Woolf2021!$E$9:$E$93)+63.1579*EXP(-0.19*BI$58))/(Fperm_SI_Woolf2021!$E$9:$E$93-BI$58))*(BI$58-Fperm_SI_Woolf2021!$E$9:$E$93)/10))),Fperm_SI_Woolf2021!$D$9:$D$93)*BI$57+INTERCEPT(Fperm_SI_Woolf2021!$F$9:$F$93*EXP(-Fperm_SI_Woolf2021!$I$9:$I$93*$C105*IF(BI$58=Fperm_SI_Woolf2021!$E$9:$E$93,1,EXP(LN((1.1*(Fperm_SI_Woolf2021!$E$9:$E$93-BI$58)-63.1579*EXP(-0.19*Fperm_SI_Woolf2021!$E$9:$E$93)+63.1579*EXP(-0.19*BI$58))/(Fperm_SI_Woolf2021!$E$9:$E$93-BI$58))*(BI$58-Fperm_SI_Woolf2021!$E$9:$E$93)/10))) + Fperm_SI_Woolf2021!$G$9:$G$93*EXP(-Fperm_SI_Woolf2021!$J$9:$J$93*$C105*IF(BI$58=Fperm_SI_Woolf2021!$E$9:$E$93,1,EXP(LN((1.1*(Fperm_SI_Woolf2021!$E$9:$E$93-BI$58)-63.1579*EXP(-0.19*Fperm_SI_Woolf2021!$E$9:$E$93)+63.1579*EXP(-0.19*BI$58))/(Fperm_SI_Woolf2021!$E$9:$E$93-BI$58))*(BI$58-Fperm_SI_Woolf2021!$E$9:$E$93)/10))) + Fperm_SI_Woolf2021!$H$9:$H$93*EXP(-Fperm_SI_Woolf2021!$K$9:$K$93*$C105*IF(BI$58=Fperm_SI_Woolf2021!$E$9:$E$93,1,EXP(LN((1.1*(Fperm_SI_Woolf2021!$E$9:$E$93-BI$58)-63.1579*EXP(-0.19*Fperm_SI_Woolf2021!$E$9:$E$93)+63.1579*EXP(-0.19*BI$58))/(Fperm_SI_Woolf2021!$E$9:$E$93-BI$58))*(BI$58-Fperm_SI_Woolf2021!$E$9:$E$93)/10))),Fperm_SI_Woolf2021!$D$9:$D$93))</f>
        <v>0.22418721320430213</v>
      </c>
      <c r="BJ105" s="51" cm="1">
        <f t="array" ref="BJ105">MIN(1,SLOPE(Fperm_SI_Woolf2021!$F$9:$F$93*EXP(-Fperm_SI_Woolf2021!$I$9:$I$93*$C105*IF(BJ$58=Fperm_SI_Woolf2021!$E$9:$E$93,1,EXP(LN((1.1*(Fperm_SI_Woolf2021!$E$9:$E$93-BJ$58)-63.1579*EXP(-0.19*Fperm_SI_Woolf2021!$E$9:$E$93)+63.1579*EXP(-0.19*BJ$58))/(Fperm_SI_Woolf2021!$E$9:$E$93-BJ$58))*(BJ$58-Fperm_SI_Woolf2021!$E$9:$E$93)/10))) + Fperm_SI_Woolf2021!$G$9:$G$93*EXP(-Fperm_SI_Woolf2021!$J$9:$J$93*$C105*IF(BJ$58=Fperm_SI_Woolf2021!$E$9:$E$93,1,EXP(LN((1.1*(Fperm_SI_Woolf2021!$E$9:$E$93-BJ$58)-63.1579*EXP(-0.19*Fperm_SI_Woolf2021!$E$9:$E$93)+63.1579*EXP(-0.19*BJ$58))/(Fperm_SI_Woolf2021!$E$9:$E$93-BJ$58))*(BJ$58-Fperm_SI_Woolf2021!$E$9:$E$93)/10))) + Fperm_SI_Woolf2021!$H$9:$H$93*EXP(-Fperm_SI_Woolf2021!$K$9:$K$93*$C105*IF(BJ$58=Fperm_SI_Woolf2021!$E$9:$E$93,1,EXP(LN((1.1*(Fperm_SI_Woolf2021!$E$9:$E$93-BJ$58)-63.1579*EXP(-0.19*Fperm_SI_Woolf2021!$E$9:$E$93)+63.1579*EXP(-0.19*BJ$58))/(Fperm_SI_Woolf2021!$E$9:$E$93-BJ$58))*(BJ$58-Fperm_SI_Woolf2021!$E$9:$E$93)/10))),Fperm_SI_Woolf2021!$D$9:$D$93)*BJ$57+INTERCEPT(Fperm_SI_Woolf2021!$F$9:$F$93*EXP(-Fperm_SI_Woolf2021!$I$9:$I$93*$C105*IF(BJ$58=Fperm_SI_Woolf2021!$E$9:$E$93,1,EXP(LN((1.1*(Fperm_SI_Woolf2021!$E$9:$E$93-BJ$58)-63.1579*EXP(-0.19*Fperm_SI_Woolf2021!$E$9:$E$93)+63.1579*EXP(-0.19*BJ$58))/(Fperm_SI_Woolf2021!$E$9:$E$93-BJ$58))*(BJ$58-Fperm_SI_Woolf2021!$E$9:$E$93)/10))) + Fperm_SI_Woolf2021!$G$9:$G$93*EXP(-Fperm_SI_Woolf2021!$J$9:$J$93*$C105*IF(BJ$58=Fperm_SI_Woolf2021!$E$9:$E$93,1,EXP(LN((1.1*(Fperm_SI_Woolf2021!$E$9:$E$93-BJ$58)-63.1579*EXP(-0.19*Fperm_SI_Woolf2021!$E$9:$E$93)+63.1579*EXP(-0.19*BJ$58))/(Fperm_SI_Woolf2021!$E$9:$E$93-BJ$58))*(BJ$58-Fperm_SI_Woolf2021!$E$9:$E$93)/10))) + Fperm_SI_Woolf2021!$H$9:$H$93*EXP(-Fperm_SI_Woolf2021!$K$9:$K$93*$C105*IF(BJ$58=Fperm_SI_Woolf2021!$E$9:$E$93,1,EXP(LN((1.1*(Fperm_SI_Woolf2021!$E$9:$E$93-BJ$58)-63.1579*EXP(-0.19*Fperm_SI_Woolf2021!$E$9:$E$93)+63.1579*EXP(-0.19*BJ$58))/(Fperm_SI_Woolf2021!$E$9:$E$93-BJ$58))*(BJ$58-Fperm_SI_Woolf2021!$E$9:$E$93)/10))),Fperm_SI_Woolf2021!$D$9:$D$93))</f>
        <v>0.20123163622467644</v>
      </c>
      <c r="BK105" s="51" cm="1">
        <f t="array" ref="BK105">MIN(1,SLOPE(Fperm_SI_Woolf2021!$F$9:$F$93*EXP(-Fperm_SI_Woolf2021!$I$9:$I$93*$C105*IF(BK$58=Fperm_SI_Woolf2021!$E$9:$E$93,1,EXP(LN((1.1*(Fperm_SI_Woolf2021!$E$9:$E$93-BK$58)-63.1579*EXP(-0.19*Fperm_SI_Woolf2021!$E$9:$E$93)+63.1579*EXP(-0.19*BK$58))/(Fperm_SI_Woolf2021!$E$9:$E$93-BK$58))*(BK$58-Fperm_SI_Woolf2021!$E$9:$E$93)/10))) + Fperm_SI_Woolf2021!$G$9:$G$93*EXP(-Fperm_SI_Woolf2021!$J$9:$J$93*$C105*IF(BK$58=Fperm_SI_Woolf2021!$E$9:$E$93,1,EXP(LN((1.1*(Fperm_SI_Woolf2021!$E$9:$E$93-BK$58)-63.1579*EXP(-0.19*Fperm_SI_Woolf2021!$E$9:$E$93)+63.1579*EXP(-0.19*BK$58))/(Fperm_SI_Woolf2021!$E$9:$E$93-BK$58))*(BK$58-Fperm_SI_Woolf2021!$E$9:$E$93)/10))) + Fperm_SI_Woolf2021!$H$9:$H$93*EXP(-Fperm_SI_Woolf2021!$K$9:$K$93*$C105*IF(BK$58=Fperm_SI_Woolf2021!$E$9:$E$93,1,EXP(LN((1.1*(Fperm_SI_Woolf2021!$E$9:$E$93-BK$58)-63.1579*EXP(-0.19*Fperm_SI_Woolf2021!$E$9:$E$93)+63.1579*EXP(-0.19*BK$58))/(Fperm_SI_Woolf2021!$E$9:$E$93-BK$58))*(BK$58-Fperm_SI_Woolf2021!$E$9:$E$93)/10))),Fperm_SI_Woolf2021!$D$9:$D$93)*BK$57+INTERCEPT(Fperm_SI_Woolf2021!$F$9:$F$93*EXP(-Fperm_SI_Woolf2021!$I$9:$I$93*$C105*IF(BK$58=Fperm_SI_Woolf2021!$E$9:$E$93,1,EXP(LN((1.1*(Fperm_SI_Woolf2021!$E$9:$E$93-BK$58)-63.1579*EXP(-0.19*Fperm_SI_Woolf2021!$E$9:$E$93)+63.1579*EXP(-0.19*BK$58))/(Fperm_SI_Woolf2021!$E$9:$E$93-BK$58))*(BK$58-Fperm_SI_Woolf2021!$E$9:$E$93)/10))) + Fperm_SI_Woolf2021!$G$9:$G$93*EXP(-Fperm_SI_Woolf2021!$J$9:$J$93*$C105*IF(BK$58=Fperm_SI_Woolf2021!$E$9:$E$93,1,EXP(LN((1.1*(Fperm_SI_Woolf2021!$E$9:$E$93-BK$58)-63.1579*EXP(-0.19*Fperm_SI_Woolf2021!$E$9:$E$93)+63.1579*EXP(-0.19*BK$58))/(Fperm_SI_Woolf2021!$E$9:$E$93-BK$58))*(BK$58-Fperm_SI_Woolf2021!$E$9:$E$93)/10))) + Fperm_SI_Woolf2021!$H$9:$H$93*EXP(-Fperm_SI_Woolf2021!$K$9:$K$93*$C105*IF(BK$58=Fperm_SI_Woolf2021!$E$9:$E$93,1,EXP(LN((1.1*(Fperm_SI_Woolf2021!$E$9:$E$93-BK$58)-63.1579*EXP(-0.19*Fperm_SI_Woolf2021!$E$9:$E$93)+63.1579*EXP(-0.19*BK$58))/(Fperm_SI_Woolf2021!$E$9:$E$93-BK$58))*(BK$58-Fperm_SI_Woolf2021!$E$9:$E$93)/10))),Fperm_SI_Woolf2021!$D$9:$D$93))</f>
        <v>0.17827605924505074</v>
      </c>
      <c r="BL105" s="51" cm="1">
        <f t="array" ref="BL105">MIN(1,SLOPE(Fperm_SI_Woolf2021!$F$9:$F$93*EXP(-Fperm_SI_Woolf2021!$I$9:$I$93*$C105*IF(BL$58=Fperm_SI_Woolf2021!$E$9:$E$93,1,EXP(LN((1.1*(Fperm_SI_Woolf2021!$E$9:$E$93-BL$58)-63.1579*EXP(-0.19*Fperm_SI_Woolf2021!$E$9:$E$93)+63.1579*EXP(-0.19*BL$58))/(Fperm_SI_Woolf2021!$E$9:$E$93-BL$58))*(BL$58-Fperm_SI_Woolf2021!$E$9:$E$93)/10))) + Fperm_SI_Woolf2021!$G$9:$G$93*EXP(-Fperm_SI_Woolf2021!$J$9:$J$93*$C105*IF(BL$58=Fperm_SI_Woolf2021!$E$9:$E$93,1,EXP(LN((1.1*(Fperm_SI_Woolf2021!$E$9:$E$93-BL$58)-63.1579*EXP(-0.19*Fperm_SI_Woolf2021!$E$9:$E$93)+63.1579*EXP(-0.19*BL$58))/(Fperm_SI_Woolf2021!$E$9:$E$93-BL$58))*(BL$58-Fperm_SI_Woolf2021!$E$9:$E$93)/10))) + Fperm_SI_Woolf2021!$H$9:$H$93*EXP(-Fperm_SI_Woolf2021!$K$9:$K$93*$C105*IF(BL$58=Fperm_SI_Woolf2021!$E$9:$E$93,1,EXP(LN((1.1*(Fperm_SI_Woolf2021!$E$9:$E$93-BL$58)-63.1579*EXP(-0.19*Fperm_SI_Woolf2021!$E$9:$E$93)+63.1579*EXP(-0.19*BL$58))/(Fperm_SI_Woolf2021!$E$9:$E$93-BL$58))*(BL$58-Fperm_SI_Woolf2021!$E$9:$E$93)/10))),Fperm_SI_Woolf2021!$D$9:$D$93)*BL$57+INTERCEPT(Fperm_SI_Woolf2021!$F$9:$F$93*EXP(-Fperm_SI_Woolf2021!$I$9:$I$93*$C105*IF(BL$58=Fperm_SI_Woolf2021!$E$9:$E$93,1,EXP(LN((1.1*(Fperm_SI_Woolf2021!$E$9:$E$93-BL$58)-63.1579*EXP(-0.19*Fperm_SI_Woolf2021!$E$9:$E$93)+63.1579*EXP(-0.19*BL$58))/(Fperm_SI_Woolf2021!$E$9:$E$93-BL$58))*(BL$58-Fperm_SI_Woolf2021!$E$9:$E$93)/10))) + Fperm_SI_Woolf2021!$G$9:$G$93*EXP(-Fperm_SI_Woolf2021!$J$9:$J$93*$C105*IF(BL$58=Fperm_SI_Woolf2021!$E$9:$E$93,1,EXP(LN((1.1*(Fperm_SI_Woolf2021!$E$9:$E$93-BL$58)-63.1579*EXP(-0.19*Fperm_SI_Woolf2021!$E$9:$E$93)+63.1579*EXP(-0.19*BL$58))/(Fperm_SI_Woolf2021!$E$9:$E$93-BL$58))*(BL$58-Fperm_SI_Woolf2021!$E$9:$E$93)/10))) + Fperm_SI_Woolf2021!$H$9:$H$93*EXP(-Fperm_SI_Woolf2021!$K$9:$K$93*$C105*IF(BL$58=Fperm_SI_Woolf2021!$E$9:$E$93,1,EXP(LN((1.1*(Fperm_SI_Woolf2021!$E$9:$E$93-BL$58)-63.1579*EXP(-0.19*Fperm_SI_Woolf2021!$E$9:$E$93)+63.1579*EXP(-0.19*BL$58))/(Fperm_SI_Woolf2021!$E$9:$E$93-BL$58))*(BL$58-Fperm_SI_Woolf2021!$E$9:$E$93)/10))),Fperm_SI_Woolf2021!$D$9:$D$93))</f>
        <v>0.45245085804899687</v>
      </c>
      <c r="BM105" s="51" cm="1">
        <f t="array" ref="BM105">MIN(1,SLOPE(Fperm_SI_Woolf2021!$F$9:$F$93*EXP(-Fperm_SI_Woolf2021!$I$9:$I$93*$C105*IF(BM$58=Fperm_SI_Woolf2021!$E$9:$E$93,1,EXP(LN((1.1*(Fperm_SI_Woolf2021!$E$9:$E$93-BM$58)-63.1579*EXP(-0.19*Fperm_SI_Woolf2021!$E$9:$E$93)+63.1579*EXP(-0.19*BM$58))/(Fperm_SI_Woolf2021!$E$9:$E$93-BM$58))*(BM$58-Fperm_SI_Woolf2021!$E$9:$E$93)/10))) + Fperm_SI_Woolf2021!$G$9:$G$93*EXP(-Fperm_SI_Woolf2021!$J$9:$J$93*$C105*IF(BM$58=Fperm_SI_Woolf2021!$E$9:$E$93,1,EXP(LN((1.1*(Fperm_SI_Woolf2021!$E$9:$E$93-BM$58)-63.1579*EXP(-0.19*Fperm_SI_Woolf2021!$E$9:$E$93)+63.1579*EXP(-0.19*BM$58))/(Fperm_SI_Woolf2021!$E$9:$E$93-BM$58))*(BM$58-Fperm_SI_Woolf2021!$E$9:$E$93)/10))) + Fperm_SI_Woolf2021!$H$9:$H$93*EXP(-Fperm_SI_Woolf2021!$K$9:$K$93*$C105*IF(BM$58=Fperm_SI_Woolf2021!$E$9:$E$93,1,EXP(LN((1.1*(Fperm_SI_Woolf2021!$E$9:$E$93-BM$58)-63.1579*EXP(-0.19*Fperm_SI_Woolf2021!$E$9:$E$93)+63.1579*EXP(-0.19*BM$58))/(Fperm_SI_Woolf2021!$E$9:$E$93-BM$58))*(BM$58-Fperm_SI_Woolf2021!$E$9:$E$93)/10))),Fperm_SI_Woolf2021!$D$9:$D$93)*BM$57+INTERCEPT(Fperm_SI_Woolf2021!$F$9:$F$93*EXP(-Fperm_SI_Woolf2021!$I$9:$I$93*$C105*IF(BM$58=Fperm_SI_Woolf2021!$E$9:$E$93,1,EXP(LN((1.1*(Fperm_SI_Woolf2021!$E$9:$E$93-BM$58)-63.1579*EXP(-0.19*Fperm_SI_Woolf2021!$E$9:$E$93)+63.1579*EXP(-0.19*BM$58))/(Fperm_SI_Woolf2021!$E$9:$E$93-BM$58))*(BM$58-Fperm_SI_Woolf2021!$E$9:$E$93)/10))) + Fperm_SI_Woolf2021!$G$9:$G$93*EXP(-Fperm_SI_Woolf2021!$J$9:$J$93*$C105*IF(BM$58=Fperm_SI_Woolf2021!$E$9:$E$93,1,EXP(LN((1.1*(Fperm_SI_Woolf2021!$E$9:$E$93-BM$58)-63.1579*EXP(-0.19*Fperm_SI_Woolf2021!$E$9:$E$93)+63.1579*EXP(-0.19*BM$58))/(Fperm_SI_Woolf2021!$E$9:$E$93-BM$58))*(BM$58-Fperm_SI_Woolf2021!$E$9:$E$93)/10))) + Fperm_SI_Woolf2021!$H$9:$H$93*EXP(-Fperm_SI_Woolf2021!$K$9:$K$93*$C105*IF(BM$58=Fperm_SI_Woolf2021!$E$9:$E$93,1,EXP(LN((1.1*(Fperm_SI_Woolf2021!$E$9:$E$93-BM$58)-63.1579*EXP(-0.19*Fperm_SI_Woolf2021!$E$9:$E$93)+63.1579*EXP(-0.19*BM$58))/(Fperm_SI_Woolf2021!$E$9:$E$93-BM$58))*(BM$58-Fperm_SI_Woolf2021!$E$9:$E$93)/10))),Fperm_SI_Woolf2021!$D$9:$D$93))</f>
        <v>0.43140018708368544</v>
      </c>
      <c r="BN105" s="51" cm="1">
        <f t="array" ref="BN105">MIN(1,SLOPE(Fperm_SI_Woolf2021!$F$9:$F$93*EXP(-Fperm_SI_Woolf2021!$I$9:$I$93*$C105*IF(BN$58=Fperm_SI_Woolf2021!$E$9:$E$93,1,EXP(LN((1.1*(Fperm_SI_Woolf2021!$E$9:$E$93-BN$58)-63.1579*EXP(-0.19*Fperm_SI_Woolf2021!$E$9:$E$93)+63.1579*EXP(-0.19*BN$58))/(Fperm_SI_Woolf2021!$E$9:$E$93-BN$58))*(BN$58-Fperm_SI_Woolf2021!$E$9:$E$93)/10))) + Fperm_SI_Woolf2021!$G$9:$G$93*EXP(-Fperm_SI_Woolf2021!$J$9:$J$93*$C105*IF(BN$58=Fperm_SI_Woolf2021!$E$9:$E$93,1,EXP(LN((1.1*(Fperm_SI_Woolf2021!$E$9:$E$93-BN$58)-63.1579*EXP(-0.19*Fperm_SI_Woolf2021!$E$9:$E$93)+63.1579*EXP(-0.19*BN$58))/(Fperm_SI_Woolf2021!$E$9:$E$93-BN$58))*(BN$58-Fperm_SI_Woolf2021!$E$9:$E$93)/10))) + Fperm_SI_Woolf2021!$H$9:$H$93*EXP(-Fperm_SI_Woolf2021!$K$9:$K$93*$C105*IF(BN$58=Fperm_SI_Woolf2021!$E$9:$E$93,1,EXP(LN((1.1*(Fperm_SI_Woolf2021!$E$9:$E$93-BN$58)-63.1579*EXP(-0.19*Fperm_SI_Woolf2021!$E$9:$E$93)+63.1579*EXP(-0.19*BN$58))/(Fperm_SI_Woolf2021!$E$9:$E$93-BN$58))*(BN$58-Fperm_SI_Woolf2021!$E$9:$E$93)/10))),Fperm_SI_Woolf2021!$D$9:$D$93)*BN$57+INTERCEPT(Fperm_SI_Woolf2021!$F$9:$F$93*EXP(-Fperm_SI_Woolf2021!$I$9:$I$93*$C105*IF(BN$58=Fperm_SI_Woolf2021!$E$9:$E$93,1,EXP(LN((1.1*(Fperm_SI_Woolf2021!$E$9:$E$93-BN$58)-63.1579*EXP(-0.19*Fperm_SI_Woolf2021!$E$9:$E$93)+63.1579*EXP(-0.19*BN$58))/(Fperm_SI_Woolf2021!$E$9:$E$93-BN$58))*(BN$58-Fperm_SI_Woolf2021!$E$9:$E$93)/10))) + Fperm_SI_Woolf2021!$G$9:$G$93*EXP(-Fperm_SI_Woolf2021!$J$9:$J$93*$C105*IF(BN$58=Fperm_SI_Woolf2021!$E$9:$E$93,1,EXP(LN((1.1*(Fperm_SI_Woolf2021!$E$9:$E$93-BN$58)-63.1579*EXP(-0.19*Fperm_SI_Woolf2021!$E$9:$E$93)+63.1579*EXP(-0.19*BN$58))/(Fperm_SI_Woolf2021!$E$9:$E$93-BN$58))*(BN$58-Fperm_SI_Woolf2021!$E$9:$E$93)/10))) + Fperm_SI_Woolf2021!$H$9:$H$93*EXP(-Fperm_SI_Woolf2021!$K$9:$K$93*$C105*IF(BN$58=Fperm_SI_Woolf2021!$E$9:$E$93,1,EXP(LN((1.1*(Fperm_SI_Woolf2021!$E$9:$E$93-BN$58)-63.1579*EXP(-0.19*Fperm_SI_Woolf2021!$E$9:$E$93)+63.1579*EXP(-0.19*BN$58))/(Fperm_SI_Woolf2021!$E$9:$E$93-BN$58))*(BN$58-Fperm_SI_Woolf2021!$E$9:$E$93)/10))),Fperm_SI_Woolf2021!$D$9:$D$93))</f>
        <v>0.410349516118374</v>
      </c>
      <c r="BO105" s="51" cm="1">
        <f t="array" ref="BO105">MIN(1,SLOPE(Fperm_SI_Woolf2021!$F$9:$F$93*EXP(-Fperm_SI_Woolf2021!$I$9:$I$93*$C105*IF(BO$58=Fperm_SI_Woolf2021!$E$9:$E$93,1,EXP(LN((1.1*(Fperm_SI_Woolf2021!$E$9:$E$93-BO$58)-63.1579*EXP(-0.19*Fperm_SI_Woolf2021!$E$9:$E$93)+63.1579*EXP(-0.19*BO$58))/(Fperm_SI_Woolf2021!$E$9:$E$93-BO$58))*(BO$58-Fperm_SI_Woolf2021!$E$9:$E$93)/10))) + Fperm_SI_Woolf2021!$G$9:$G$93*EXP(-Fperm_SI_Woolf2021!$J$9:$J$93*$C105*IF(BO$58=Fperm_SI_Woolf2021!$E$9:$E$93,1,EXP(LN((1.1*(Fperm_SI_Woolf2021!$E$9:$E$93-BO$58)-63.1579*EXP(-0.19*Fperm_SI_Woolf2021!$E$9:$E$93)+63.1579*EXP(-0.19*BO$58))/(Fperm_SI_Woolf2021!$E$9:$E$93-BO$58))*(BO$58-Fperm_SI_Woolf2021!$E$9:$E$93)/10))) + Fperm_SI_Woolf2021!$H$9:$H$93*EXP(-Fperm_SI_Woolf2021!$K$9:$K$93*$C105*IF(BO$58=Fperm_SI_Woolf2021!$E$9:$E$93,1,EXP(LN((1.1*(Fperm_SI_Woolf2021!$E$9:$E$93-BO$58)-63.1579*EXP(-0.19*Fperm_SI_Woolf2021!$E$9:$E$93)+63.1579*EXP(-0.19*BO$58))/(Fperm_SI_Woolf2021!$E$9:$E$93-BO$58))*(BO$58-Fperm_SI_Woolf2021!$E$9:$E$93)/10))),Fperm_SI_Woolf2021!$D$9:$D$93)*BO$57+INTERCEPT(Fperm_SI_Woolf2021!$F$9:$F$93*EXP(-Fperm_SI_Woolf2021!$I$9:$I$93*$C105*IF(BO$58=Fperm_SI_Woolf2021!$E$9:$E$93,1,EXP(LN((1.1*(Fperm_SI_Woolf2021!$E$9:$E$93-BO$58)-63.1579*EXP(-0.19*Fperm_SI_Woolf2021!$E$9:$E$93)+63.1579*EXP(-0.19*BO$58))/(Fperm_SI_Woolf2021!$E$9:$E$93-BO$58))*(BO$58-Fperm_SI_Woolf2021!$E$9:$E$93)/10))) + Fperm_SI_Woolf2021!$G$9:$G$93*EXP(-Fperm_SI_Woolf2021!$J$9:$J$93*$C105*IF(BO$58=Fperm_SI_Woolf2021!$E$9:$E$93,1,EXP(LN((1.1*(Fperm_SI_Woolf2021!$E$9:$E$93-BO$58)-63.1579*EXP(-0.19*Fperm_SI_Woolf2021!$E$9:$E$93)+63.1579*EXP(-0.19*BO$58))/(Fperm_SI_Woolf2021!$E$9:$E$93-BO$58))*(BO$58-Fperm_SI_Woolf2021!$E$9:$E$93)/10))) + Fperm_SI_Woolf2021!$H$9:$H$93*EXP(-Fperm_SI_Woolf2021!$K$9:$K$93*$C105*IF(BO$58=Fperm_SI_Woolf2021!$E$9:$E$93,1,EXP(LN((1.1*(Fperm_SI_Woolf2021!$E$9:$E$93-BO$58)-63.1579*EXP(-0.19*Fperm_SI_Woolf2021!$E$9:$E$93)+63.1579*EXP(-0.19*BO$58))/(Fperm_SI_Woolf2021!$E$9:$E$93-BO$58))*(BO$58-Fperm_SI_Woolf2021!$E$9:$E$93)/10))),Fperm_SI_Woolf2021!$D$9:$D$93))</f>
        <v>0.38929884515306257</v>
      </c>
      <c r="BP105" s="51" cm="1">
        <f t="array" ref="BP105">MIN(1,SLOPE(Fperm_SI_Woolf2021!$F$9:$F$93*EXP(-Fperm_SI_Woolf2021!$I$9:$I$93*$C105*IF(BP$58=Fperm_SI_Woolf2021!$E$9:$E$93,1,EXP(LN((1.1*(Fperm_SI_Woolf2021!$E$9:$E$93-BP$58)-63.1579*EXP(-0.19*Fperm_SI_Woolf2021!$E$9:$E$93)+63.1579*EXP(-0.19*BP$58))/(Fperm_SI_Woolf2021!$E$9:$E$93-BP$58))*(BP$58-Fperm_SI_Woolf2021!$E$9:$E$93)/10))) + Fperm_SI_Woolf2021!$G$9:$G$93*EXP(-Fperm_SI_Woolf2021!$J$9:$J$93*$C105*IF(BP$58=Fperm_SI_Woolf2021!$E$9:$E$93,1,EXP(LN((1.1*(Fperm_SI_Woolf2021!$E$9:$E$93-BP$58)-63.1579*EXP(-0.19*Fperm_SI_Woolf2021!$E$9:$E$93)+63.1579*EXP(-0.19*BP$58))/(Fperm_SI_Woolf2021!$E$9:$E$93-BP$58))*(BP$58-Fperm_SI_Woolf2021!$E$9:$E$93)/10))) + Fperm_SI_Woolf2021!$H$9:$H$93*EXP(-Fperm_SI_Woolf2021!$K$9:$K$93*$C105*IF(BP$58=Fperm_SI_Woolf2021!$E$9:$E$93,1,EXP(LN((1.1*(Fperm_SI_Woolf2021!$E$9:$E$93-BP$58)-63.1579*EXP(-0.19*Fperm_SI_Woolf2021!$E$9:$E$93)+63.1579*EXP(-0.19*BP$58))/(Fperm_SI_Woolf2021!$E$9:$E$93-BP$58))*(BP$58-Fperm_SI_Woolf2021!$E$9:$E$93)/10))),Fperm_SI_Woolf2021!$D$9:$D$93)*BP$57+INTERCEPT(Fperm_SI_Woolf2021!$F$9:$F$93*EXP(-Fperm_SI_Woolf2021!$I$9:$I$93*$C105*IF(BP$58=Fperm_SI_Woolf2021!$E$9:$E$93,1,EXP(LN((1.1*(Fperm_SI_Woolf2021!$E$9:$E$93-BP$58)-63.1579*EXP(-0.19*Fperm_SI_Woolf2021!$E$9:$E$93)+63.1579*EXP(-0.19*BP$58))/(Fperm_SI_Woolf2021!$E$9:$E$93-BP$58))*(BP$58-Fperm_SI_Woolf2021!$E$9:$E$93)/10))) + Fperm_SI_Woolf2021!$G$9:$G$93*EXP(-Fperm_SI_Woolf2021!$J$9:$J$93*$C105*IF(BP$58=Fperm_SI_Woolf2021!$E$9:$E$93,1,EXP(LN((1.1*(Fperm_SI_Woolf2021!$E$9:$E$93-BP$58)-63.1579*EXP(-0.19*Fperm_SI_Woolf2021!$E$9:$E$93)+63.1579*EXP(-0.19*BP$58))/(Fperm_SI_Woolf2021!$E$9:$E$93-BP$58))*(BP$58-Fperm_SI_Woolf2021!$E$9:$E$93)/10))) + Fperm_SI_Woolf2021!$H$9:$H$93*EXP(-Fperm_SI_Woolf2021!$K$9:$K$93*$C105*IF(BP$58=Fperm_SI_Woolf2021!$E$9:$E$93,1,EXP(LN((1.1*(Fperm_SI_Woolf2021!$E$9:$E$93-BP$58)-63.1579*EXP(-0.19*Fperm_SI_Woolf2021!$E$9:$E$93)+63.1579*EXP(-0.19*BP$58))/(Fperm_SI_Woolf2021!$E$9:$E$93-BP$58))*(BP$58-Fperm_SI_Woolf2021!$E$9:$E$93)/10))),Fperm_SI_Woolf2021!$D$9:$D$93))</f>
        <v>0.36824817418775113</v>
      </c>
      <c r="BQ105" s="51" cm="1">
        <f t="array" ref="BQ105">MIN(1,SLOPE(Fperm_SI_Woolf2021!$F$9:$F$93*EXP(-Fperm_SI_Woolf2021!$I$9:$I$93*$C105*IF(BQ$58=Fperm_SI_Woolf2021!$E$9:$E$93,1,EXP(LN((1.1*(Fperm_SI_Woolf2021!$E$9:$E$93-BQ$58)-63.1579*EXP(-0.19*Fperm_SI_Woolf2021!$E$9:$E$93)+63.1579*EXP(-0.19*BQ$58))/(Fperm_SI_Woolf2021!$E$9:$E$93-BQ$58))*(BQ$58-Fperm_SI_Woolf2021!$E$9:$E$93)/10))) + Fperm_SI_Woolf2021!$G$9:$G$93*EXP(-Fperm_SI_Woolf2021!$J$9:$J$93*$C105*IF(BQ$58=Fperm_SI_Woolf2021!$E$9:$E$93,1,EXP(LN((1.1*(Fperm_SI_Woolf2021!$E$9:$E$93-BQ$58)-63.1579*EXP(-0.19*Fperm_SI_Woolf2021!$E$9:$E$93)+63.1579*EXP(-0.19*BQ$58))/(Fperm_SI_Woolf2021!$E$9:$E$93-BQ$58))*(BQ$58-Fperm_SI_Woolf2021!$E$9:$E$93)/10))) + Fperm_SI_Woolf2021!$H$9:$H$93*EXP(-Fperm_SI_Woolf2021!$K$9:$K$93*$C105*IF(BQ$58=Fperm_SI_Woolf2021!$E$9:$E$93,1,EXP(LN((1.1*(Fperm_SI_Woolf2021!$E$9:$E$93-BQ$58)-63.1579*EXP(-0.19*Fperm_SI_Woolf2021!$E$9:$E$93)+63.1579*EXP(-0.19*BQ$58))/(Fperm_SI_Woolf2021!$E$9:$E$93-BQ$58))*(BQ$58-Fperm_SI_Woolf2021!$E$9:$E$93)/10))),Fperm_SI_Woolf2021!$D$9:$D$93)*BQ$57+INTERCEPT(Fperm_SI_Woolf2021!$F$9:$F$93*EXP(-Fperm_SI_Woolf2021!$I$9:$I$93*$C105*IF(BQ$58=Fperm_SI_Woolf2021!$E$9:$E$93,1,EXP(LN((1.1*(Fperm_SI_Woolf2021!$E$9:$E$93-BQ$58)-63.1579*EXP(-0.19*Fperm_SI_Woolf2021!$E$9:$E$93)+63.1579*EXP(-0.19*BQ$58))/(Fperm_SI_Woolf2021!$E$9:$E$93-BQ$58))*(BQ$58-Fperm_SI_Woolf2021!$E$9:$E$93)/10))) + Fperm_SI_Woolf2021!$G$9:$G$93*EXP(-Fperm_SI_Woolf2021!$J$9:$J$93*$C105*IF(BQ$58=Fperm_SI_Woolf2021!$E$9:$E$93,1,EXP(LN((1.1*(Fperm_SI_Woolf2021!$E$9:$E$93-BQ$58)-63.1579*EXP(-0.19*Fperm_SI_Woolf2021!$E$9:$E$93)+63.1579*EXP(-0.19*BQ$58))/(Fperm_SI_Woolf2021!$E$9:$E$93-BQ$58))*(BQ$58-Fperm_SI_Woolf2021!$E$9:$E$93)/10))) + Fperm_SI_Woolf2021!$H$9:$H$93*EXP(-Fperm_SI_Woolf2021!$K$9:$K$93*$C105*IF(BQ$58=Fperm_SI_Woolf2021!$E$9:$E$93,1,EXP(LN((1.1*(Fperm_SI_Woolf2021!$E$9:$E$93-BQ$58)-63.1579*EXP(-0.19*Fperm_SI_Woolf2021!$E$9:$E$93)+63.1579*EXP(-0.19*BQ$58))/(Fperm_SI_Woolf2021!$E$9:$E$93-BQ$58))*(BQ$58-Fperm_SI_Woolf2021!$E$9:$E$93)/10))),Fperm_SI_Woolf2021!$D$9:$D$93))</f>
        <v>0.3471975032224397</v>
      </c>
      <c r="BR105" s="51" cm="1">
        <f t="array" ref="BR105">MIN(1,SLOPE(Fperm_SI_Woolf2021!$F$9:$F$93*EXP(-Fperm_SI_Woolf2021!$I$9:$I$93*$C105*IF(BR$58=Fperm_SI_Woolf2021!$E$9:$E$93,1,EXP(LN((1.1*(Fperm_SI_Woolf2021!$E$9:$E$93-BR$58)-63.1579*EXP(-0.19*Fperm_SI_Woolf2021!$E$9:$E$93)+63.1579*EXP(-0.19*BR$58))/(Fperm_SI_Woolf2021!$E$9:$E$93-BR$58))*(BR$58-Fperm_SI_Woolf2021!$E$9:$E$93)/10))) + Fperm_SI_Woolf2021!$G$9:$G$93*EXP(-Fperm_SI_Woolf2021!$J$9:$J$93*$C105*IF(BR$58=Fperm_SI_Woolf2021!$E$9:$E$93,1,EXP(LN((1.1*(Fperm_SI_Woolf2021!$E$9:$E$93-BR$58)-63.1579*EXP(-0.19*Fperm_SI_Woolf2021!$E$9:$E$93)+63.1579*EXP(-0.19*BR$58))/(Fperm_SI_Woolf2021!$E$9:$E$93-BR$58))*(BR$58-Fperm_SI_Woolf2021!$E$9:$E$93)/10))) + Fperm_SI_Woolf2021!$H$9:$H$93*EXP(-Fperm_SI_Woolf2021!$K$9:$K$93*$C105*IF(BR$58=Fperm_SI_Woolf2021!$E$9:$E$93,1,EXP(LN((1.1*(Fperm_SI_Woolf2021!$E$9:$E$93-BR$58)-63.1579*EXP(-0.19*Fperm_SI_Woolf2021!$E$9:$E$93)+63.1579*EXP(-0.19*BR$58))/(Fperm_SI_Woolf2021!$E$9:$E$93-BR$58))*(BR$58-Fperm_SI_Woolf2021!$E$9:$E$93)/10))),Fperm_SI_Woolf2021!$D$9:$D$93)*BR$57+INTERCEPT(Fperm_SI_Woolf2021!$F$9:$F$93*EXP(-Fperm_SI_Woolf2021!$I$9:$I$93*$C105*IF(BR$58=Fperm_SI_Woolf2021!$E$9:$E$93,1,EXP(LN((1.1*(Fperm_SI_Woolf2021!$E$9:$E$93-BR$58)-63.1579*EXP(-0.19*Fperm_SI_Woolf2021!$E$9:$E$93)+63.1579*EXP(-0.19*BR$58))/(Fperm_SI_Woolf2021!$E$9:$E$93-BR$58))*(BR$58-Fperm_SI_Woolf2021!$E$9:$E$93)/10))) + Fperm_SI_Woolf2021!$G$9:$G$93*EXP(-Fperm_SI_Woolf2021!$J$9:$J$93*$C105*IF(BR$58=Fperm_SI_Woolf2021!$E$9:$E$93,1,EXP(LN((1.1*(Fperm_SI_Woolf2021!$E$9:$E$93-BR$58)-63.1579*EXP(-0.19*Fperm_SI_Woolf2021!$E$9:$E$93)+63.1579*EXP(-0.19*BR$58))/(Fperm_SI_Woolf2021!$E$9:$E$93-BR$58))*(BR$58-Fperm_SI_Woolf2021!$E$9:$E$93)/10))) + Fperm_SI_Woolf2021!$H$9:$H$93*EXP(-Fperm_SI_Woolf2021!$K$9:$K$93*$C105*IF(BR$58=Fperm_SI_Woolf2021!$E$9:$E$93,1,EXP(LN((1.1*(Fperm_SI_Woolf2021!$E$9:$E$93-BR$58)-63.1579*EXP(-0.19*Fperm_SI_Woolf2021!$E$9:$E$93)+63.1579*EXP(-0.19*BR$58))/(Fperm_SI_Woolf2021!$E$9:$E$93-BR$58))*(BR$58-Fperm_SI_Woolf2021!$E$9:$E$93)/10))),Fperm_SI_Woolf2021!$D$9:$D$93))</f>
        <v>0.32614683225712826</v>
      </c>
      <c r="BS105" s="51" cm="1">
        <f t="array" ref="BS105">MIN(1,SLOPE(Fperm_SI_Woolf2021!$F$9:$F$93*EXP(-Fperm_SI_Woolf2021!$I$9:$I$93*$C105*IF(BS$58=Fperm_SI_Woolf2021!$E$9:$E$93,1,EXP(LN((1.1*(Fperm_SI_Woolf2021!$E$9:$E$93-BS$58)-63.1579*EXP(-0.19*Fperm_SI_Woolf2021!$E$9:$E$93)+63.1579*EXP(-0.19*BS$58))/(Fperm_SI_Woolf2021!$E$9:$E$93-BS$58))*(BS$58-Fperm_SI_Woolf2021!$E$9:$E$93)/10))) + Fperm_SI_Woolf2021!$G$9:$G$93*EXP(-Fperm_SI_Woolf2021!$J$9:$J$93*$C105*IF(BS$58=Fperm_SI_Woolf2021!$E$9:$E$93,1,EXP(LN((1.1*(Fperm_SI_Woolf2021!$E$9:$E$93-BS$58)-63.1579*EXP(-0.19*Fperm_SI_Woolf2021!$E$9:$E$93)+63.1579*EXP(-0.19*BS$58))/(Fperm_SI_Woolf2021!$E$9:$E$93-BS$58))*(BS$58-Fperm_SI_Woolf2021!$E$9:$E$93)/10))) + Fperm_SI_Woolf2021!$H$9:$H$93*EXP(-Fperm_SI_Woolf2021!$K$9:$K$93*$C105*IF(BS$58=Fperm_SI_Woolf2021!$E$9:$E$93,1,EXP(LN((1.1*(Fperm_SI_Woolf2021!$E$9:$E$93-BS$58)-63.1579*EXP(-0.19*Fperm_SI_Woolf2021!$E$9:$E$93)+63.1579*EXP(-0.19*BS$58))/(Fperm_SI_Woolf2021!$E$9:$E$93-BS$58))*(BS$58-Fperm_SI_Woolf2021!$E$9:$E$93)/10))),Fperm_SI_Woolf2021!$D$9:$D$93)*BS$57+INTERCEPT(Fperm_SI_Woolf2021!$F$9:$F$93*EXP(-Fperm_SI_Woolf2021!$I$9:$I$93*$C105*IF(BS$58=Fperm_SI_Woolf2021!$E$9:$E$93,1,EXP(LN((1.1*(Fperm_SI_Woolf2021!$E$9:$E$93-BS$58)-63.1579*EXP(-0.19*Fperm_SI_Woolf2021!$E$9:$E$93)+63.1579*EXP(-0.19*BS$58))/(Fperm_SI_Woolf2021!$E$9:$E$93-BS$58))*(BS$58-Fperm_SI_Woolf2021!$E$9:$E$93)/10))) + Fperm_SI_Woolf2021!$G$9:$G$93*EXP(-Fperm_SI_Woolf2021!$J$9:$J$93*$C105*IF(BS$58=Fperm_SI_Woolf2021!$E$9:$E$93,1,EXP(LN((1.1*(Fperm_SI_Woolf2021!$E$9:$E$93-BS$58)-63.1579*EXP(-0.19*Fperm_SI_Woolf2021!$E$9:$E$93)+63.1579*EXP(-0.19*BS$58))/(Fperm_SI_Woolf2021!$E$9:$E$93-BS$58))*(BS$58-Fperm_SI_Woolf2021!$E$9:$E$93)/10))) + Fperm_SI_Woolf2021!$H$9:$H$93*EXP(-Fperm_SI_Woolf2021!$K$9:$K$93*$C105*IF(BS$58=Fperm_SI_Woolf2021!$E$9:$E$93,1,EXP(LN((1.1*(Fperm_SI_Woolf2021!$E$9:$E$93-BS$58)-63.1579*EXP(-0.19*Fperm_SI_Woolf2021!$E$9:$E$93)+63.1579*EXP(-0.19*BS$58))/(Fperm_SI_Woolf2021!$E$9:$E$93-BS$58))*(BS$58-Fperm_SI_Woolf2021!$E$9:$E$93)/10))),Fperm_SI_Woolf2021!$D$9:$D$93))</f>
        <v>0.30509616129181683</v>
      </c>
      <c r="BT105" s="51" cm="1">
        <f t="array" ref="BT105">MIN(1,SLOPE(Fperm_SI_Woolf2021!$F$9:$F$93*EXP(-Fperm_SI_Woolf2021!$I$9:$I$93*$C105*IF(BT$58=Fperm_SI_Woolf2021!$E$9:$E$93,1,EXP(LN((1.1*(Fperm_SI_Woolf2021!$E$9:$E$93-BT$58)-63.1579*EXP(-0.19*Fperm_SI_Woolf2021!$E$9:$E$93)+63.1579*EXP(-0.19*BT$58))/(Fperm_SI_Woolf2021!$E$9:$E$93-BT$58))*(BT$58-Fperm_SI_Woolf2021!$E$9:$E$93)/10))) + Fperm_SI_Woolf2021!$G$9:$G$93*EXP(-Fperm_SI_Woolf2021!$J$9:$J$93*$C105*IF(BT$58=Fperm_SI_Woolf2021!$E$9:$E$93,1,EXP(LN((1.1*(Fperm_SI_Woolf2021!$E$9:$E$93-BT$58)-63.1579*EXP(-0.19*Fperm_SI_Woolf2021!$E$9:$E$93)+63.1579*EXP(-0.19*BT$58))/(Fperm_SI_Woolf2021!$E$9:$E$93-BT$58))*(BT$58-Fperm_SI_Woolf2021!$E$9:$E$93)/10))) + Fperm_SI_Woolf2021!$H$9:$H$93*EXP(-Fperm_SI_Woolf2021!$K$9:$K$93*$C105*IF(BT$58=Fperm_SI_Woolf2021!$E$9:$E$93,1,EXP(LN((1.1*(Fperm_SI_Woolf2021!$E$9:$E$93-BT$58)-63.1579*EXP(-0.19*Fperm_SI_Woolf2021!$E$9:$E$93)+63.1579*EXP(-0.19*BT$58))/(Fperm_SI_Woolf2021!$E$9:$E$93-BT$58))*(BT$58-Fperm_SI_Woolf2021!$E$9:$E$93)/10))),Fperm_SI_Woolf2021!$D$9:$D$93)*BT$57+INTERCEPT(Fperm_SI_Woolf2021!$F$9:$F$93*EXP(-Fperm_SI_Woolf2021!$I$9:$I$93*$C105*IF(BT$58=Fperm_SI_Woolf2021!$E$9:$E$93,1,EXP(LN((1.1*(Fperm_SI_Woolf2021!$E$9:$E$93-BT$58)-63.1579*EXP(-0.19*Fperm_SI_Woolf2021!$E$9:$E$93)+63.1579*EXP(-0.19*BT$58))/(Fperm_SI_Woolf2021!$E$9:$E$93-BT$58))*(BT$58-Fperm_SI_Woolf2021!$E$9:$E$93)/10))) + Fperm_SI_Woolf2021!$G$9:$G$93*EXP(-Fperm_SI_Woolf2021!$J$9:$J$93*$C105*IF(BT$58=Fperm_SI_Woolf2021!$E$9:$E$93,1,EXP(LN((1.1*(Fperm_SI_Woolf2021!$E$9:$E$93-BT$58)-63.1579*EXP(-0.19*Fperm_SI_Woolf2021!$E$9:$E$93)+63.1579*EXP(-0.19*BT$58))/(Fperm_SI_Woolf2021!$E$9:$E$93-BT$58))*(BT$58-Fperm_SI_Woolf2021!$E$9:$E$93)/10))) + Fperm_SI_Woolf2021!$H$9:$H$93*EXP(-Fperm_SI_Woolf2021!$K$9:$K$93*$C105*IF(BT$58=Fperm_SI_Woolf2021!$E$9:$E$93,1,EXP(LN((1.1*(Fperm_SI_Woolf2021!$E$9:$E$93-BT$58)-63.1579*EXP(-0.19*Fperm_SI_Woolf2021!$E$9:$E$93)+63.1579*EXP(-0.19*BT$58))/(Fperm_SI_Woolf2021!$E$9:$E$93-BT$58))*(BT$58-Fperm_SI_Woolf2021!$E$9:$E$93)/10))),Fperm_SI_Woolf2021!$D$9:$D$93))</f>
        <v>0.28404549032650539</v>
      </c>
      <c r="BU105" s="51" cm="1">
        <f t="array" ref="BU105">MIN(1,SLOPE(Fperm_SI_Woolf2021!$F$9:$F$93*EXP(-Fperm_SI_Woolf2021!$I$9:$I$93*$C105*IF(BU$58=Fperm_SI_Woolf2021!$E$9:$E$93,1,EXP(LN((1.1*(Fperm_SI_Woolf2021!$E$9:$E$93-BU$58)-63.1579*EXP(-0.19*Fperm_SI_Woolf2021!$E$9:$E$93)+63.1579*EXP(-0.19*BU$58))/(Fperm_SI_Woolf2021!$E$9:$E$93-BU$58))*(BU$58-Fperm_SI_Woolf2021!$E$9:$E$93)/10))) + Fperm_SI_Woolf2021!$G$9:$G$93*EXP(-Fperm_SI_Woolf2021!$J$9:$J$93*$C105*IF(BU$58=Fperm_SI_Woolf2021!$E$9:$E$93,1,EXP(LN((1.1*(Fperm_SI_Woolf2021!$E$9:$E$93-BU$58)-63.1579*EXP(-0.19*Fperm_SI_Woolf2021!$E$9:$E$93)+63.1579*EXP(-0.19*BU$58))/(Fperm_SI_Woolf2021!$E$9:$E$93-BU$58))*(BU$58-Fperm_SI_Woolf2021!$E$9:$E$93)/10))) + Fperm_SI_Woolf2021!$H$9:$H$93*EXP(-Fperm_SI_Woolf2021!$K$9:$K$93*$C105*IF(BU$58=Fperm_SI_Woolf2021!$E$9:$E$93,1,EXP(LN((1.1*(Fperm_SI_Woolf2021!$E$9:$E$93-BU$58)-63.1579*EXP(-0.19*Fperm_SI_Woolf2021!$E$9:$E$93)+63.1579*EXP(-0.19*BU$58))/(Fperm_SI_Woolf2021!$E$9:$E$93-BU$58))*(BU$58-Fperm_SI_Woolf2021!$E$9:$E$93)/10))),Fperm_SI_Woolf2021!$D$9:$D$93)*BU$57+INTERCEPT(Fperm_SI_Woolf2021!$F$9:$F$93*EXP(-Fperm_SI_Woolf2021!$I$9:$I$93*$C105*IF(BU$58=Fperm_SI_Woolf2021!$E$9:$E$93,1,EXP(LN((1.1*(Fperm_SI_Woolf2021!$E$9:$E$93-BU$58)-63.1579*EXP(-0.19*Fperm_SI_Woolf2021!$E$9:$E$93)+63.1579*EXP(-0.19*BU$58))/(Fperm_SI_Woolf2021!$E$9:$E$93-BU$58))*(BU$58-Fperm_SI_Woolf2021!$E$9:$E$93)/10))) + Fperm_SI_Woolf2021!$G$9:$G$93*EXP(-Fperm_SI_Woolf2021!$J$9:$J$93*$C105*IF(BU$58=Fperm_SI_Woolf2021!$E$9:$E$93,1,EXP(LN((1.1*(Fperm_SI_Woolf2021!$E$9:$E$93-BU$58)-63.1579*EXP(-0.19*Fperm_SI_Woolf2021!$E$9:$E$93)+63.1579*EXP(-0.19*BU$58))/(Fperm_SI_Woolf2021!$E$9:$E$93-BU$58))*(BU$58-Fperm_SI_Woolf2021!$E$9:$E$93)/10))) + Fperm_SI_Woolf2021!$H$9:$H$93*EXP(-Fperm_SI_Woolf2021!$K$9:$K$93*$C105*IF(BU$58=Fperm_SI_Woolf2021!$E$9:$E$93,1,EXP(LN((1.1*(Fperm_SI_Woolf2021!$E$9:$E$93-BU$58)-63.1579*EXP(-0.19*Fperm_SI_Woolf2021!$E$9:$E$93)+63.1579*EXP(-0.19*BU$58))/(Fperm_SI_Woolf2021!$E$9:$E$93-BU$58))*(BU$58-Fperm_SI_Woolf2021!$E$9:$E$93)/10))),Fperm_SI_Woolf2021!$D$9:$D$93))</f>
        <v>0.26299481936119395</v>
      </c>
      <c r="BV105" s="51" cm="1">
        <f t="array" ref="BV105">MIN(1,SLOPE(Fperm_SI_Woolf2021!$F$9:$F$93*EXP(-Fperm_SI_Woolf2021!$I$9:$I$93*$C105*IF(BV$58=Fperm_SI_Woolf2021!$E$9:$E$93,1,EXP(LN((1.1*(Fperm_SI_Woolf2021!$E$9:$E$93-BV$58)-63.1579*EXP(-0.19*Fperm_SI_Woolf2021!$E$9:$E$93)+63.1579*EXP(-0.19*BV$58))/(Fperm_SI_Woolf2021!$E$9:$E$93-BV$58))*(BV$58-Fperm_SI_Woolf2021!$E$9:$E$93)/10))) + Fperm_SI_Woolf2021!$G$9:$G$93*EXP(-Fperm_SI_Woolf2021!$J$9:$J$93*$C105*IF(BV$58=Fperm_SI_Woolf2021!$E$9:$E$93,1,EXP(LN((1.1*(Fperm_SI_Woolf2021!$E$9:$E$93-BV$58)-63.1579*EXP(-0.19*Fperm_SI_Woolf2021!$E$9:$E$93)+63.1579*EXP(-0.19*BV$58))/(Fperm_SI_Woolf2021!$E$9:$E$93-BV$58))*(BV$58-Fperm_SI_Woolf2021!$E$9:$E$93)/10))) + Fperm_SI_Woolf2021!$H$9:$H$93*EXP(-Fperm_SI_Woolf2021!$K$9:$K$93*$C105*IF(BV$58=Fperm_SI_Woolf2021!$E$9:$E$93,1,EXP(LN((1.1*(Fperm_SI_Woolf2021!$E$9:$E$93-BV$58)-63.1579*EXP(-0.19*Fperm_SI_Woolf2021!$E$9:$E$93)+63.1579*EXP(-0.19*BV$58))/(Fperm_SI_Woolf2021!$E$9:$E$93-BV$58))*(BV$58-Fperm_SI_Woolf2021!$E$9:$E$93)/10))),Fperm_SI_Woolf2021!$D$9:$D$93)*BV$57+INTERCEPT(Fperm_SI_Woolf2021!$F$9:$F$93*EXP(-Fperm_SI_Woolf2021!$I$9:$I$93*$C105*IF(BV$58=Fperm_SI_Woolf2021!$E$9:$E$93,1,EXP(LN((1.1*(Fperm_SI_Woolf2021!$E$9:$E$93-BV$58)-63.1579*EXP(-0.19*Fperm_SI_Woolf2021!$E$9:$E$93)+63.1579*EXP(-0.19*BV$58))/(Fperm_SI_Woolf2021!$E$9:$E$93-BV$58))*(BV$58-Fperm_SI_Woolf2021!$E$9:$E$93)/10))) + Fperm_SI_Woolf2021!$G$9:$G$93*EXP(-Fperm_SI_Woolf2021!$J$9:$J$93*$C105*IF(BV$58=Fperm_SI_Woolf2021!$E$9:$E$93,1,EXP(LN((1.1*(Fperm_SI_Woolf2021!$E$9:$E$93-BV$58)-63.1579*EXP(-0.19*Fperm_SI_Woolf2021!$E$9:$E$93)+63.1579*EXP(-0.19*BV$58))/(Fperm_SI_Woolf2021!$E$9:$E$93-BV$58))*(BV$58-Fperm_SI_Woolf2021!$E$9:$E$93)/10))) + Fperm_SI_Woolf2021!$H$9:$H$93*EXP(-Fperm_SI_Woolf2021!$K$9:$K$93*$C105*IF(BV$58=Fperm_SI_Woolf2021!$E$9:$E$93,1,EXP(LN((1.1*(Fperm_SI_Woolf2021!$E$9:$E$93-BV$58)-63.1579*EXP(-0.19*Fperm_SI_Woolf2021!$E$9:$E$93)+63.1579*EXP(-0.19*BV$58))/(Fperm_SI_Woolf2021!$E$9:$E$93-BV$58))*(BV$58-Fperm_SI_Woolf2021!$E$9:$E$93)/10))),Fperm_SI_Woolf2021!$D$9:$D$93))</f>
        <v>0.24194414839588249</v>
      </c>
      <c r="BW105" s="51" cm="1">
        <f t="array" ref="BW105">MIN(1,SLOPE(Fperm_SI_Woolf2021!$F$9:$F$93*EXP(-Fperm_SI_Woolf2021!$I$9:$I$93*$C105*IF(BW$58=Fperm_SI_Woolf2021!$E$9:$E$93,1,EXP(LN((1.1*(Fperm_SI_Woolf2021!$E$9:$E$93-BW$58)-63.1579*EXP(-0.19*Fperm_SI_Woolf2021!$E$9:$E$93)+63.1579*EXP(-0.19*BW$58))/(Fperm_SI_Woolf2021!$E$9:$E$93-BW$58))*(BW$58-Fperm_SI_Woolf2021!$E$9:$E$93)/10))) + Fperm_SI_Woolf2021!$G$9:$G$93*EXP(-Fperm_SI_Woolf2021!$J$9:$J$93*$C105*IF(BW$58=Fperm_SI_Woolf2021!$E$9:$E$93,1,EXP(LN((1.1*(Fperm_SI_Woolf2021!$E$9:$E$93-BW$58)-63.1579*EXP(-0.19*Fperm_SI_Woolf2021!$E$9:$E$93)+63.1579*EXP(-0.19*BW$58))/(Fperm_SI_Woolf2021!$E$9:$E$93-BW$58))*(BW$58-Fperm_SI_Woolf2021!$E$9:$E$93)/10))) + Fperm_SI_Woolf2021!$H$9:$H$93*EXP(-Fperm_SI_Woolf2021!$K$9:$K$93*$C105*IF(BW$58=Fperm_SI_Woolf2021!$E$9:$E$93,1,EXP(LN((1.1*(Fperm_SI_Woolf2021!$E$9:$E$93-BW$58)-63.1579*EXP(-0.19*Fperm_SI_Woolf2021!$E$9:$E$93)+63.1579*EXP(-0.19*BW$58))/(Fperm_SI_Woolf2021!$E$9:$E$93-BW$58))*(BW$58-Fperm_SI_Woolf2021!$E$9:$E$93)/10))),Fperm_SI_Woolf2021!$D$9:$D$93)*BW$57+INTERCEPT(Fperm_SI_Woolf2021!$F$9:$F$93*EXP(-Fperm_SI_Woolf2021!$I$9:$I$93*$C105*IF(BW$58=Fperm_SI_Woolf2021!$E$9:$E$93,1,EXP(LN((1.1*(Fperm_SI_Woolf2021!$E$9:$E$93-BW$58)-63.1579*EXP(-0.19*Fperm_SI_Woolf2021!$E$9:$E$93)+63.1579*EXP(-0.19*BW$58))/(Fperm_SI_Woolf2021!$E$9:$E$93-BW$58))*(BW$58-Fperm_SI_Woolf2021!$E$9:$E$93)/10))) + Fperm_SI_Woolf2021!$G$9:$G$93*EXP(-Fperm_SI_Woolf2021!$J$9:$J$93*$C105*IF(BW$58=Fperm_SI_Woolf2021!$E$9:$E$93,1,EXP(LN((1.1*(Fperm_SI_Woolf2021!$E$9:$E$93-BW$58)-63.1579*EXP(-0.19*Fperm_SI_Woolf2021!$E$9:$E$93)+63.1579*EXP(-0.19*BW$58))/(Fperm_SI_Woolf2021!$E$9:$E$93-BW$58))*(BW$58-Fperm_SI_Woolf2021!$E$9:$E$93)/10))) + Fperm_SI_Woolf2021!$H$9:$H$93*EXP(-Fperm_SI_Woolf2021!$K$9:$K$93*$C105*IF(BW$58=Fperm_SI_Woolf2021!$E$9:$E$93,1,EXP(LN((1.1*(Fperm_SI_Woolf2021!$E$9:$E$93-BW$58)-63.1579*EXP(-0.19*Fperm_SI_Woolf2021!$E$9:$E$93)+63.1579*EXP(-0.19*BW$58))/(Fperm_SI_Woolf2021!$E$9:$E$93-BW$58))*(BW$58-Fperm_SI_Woolf2021!$E$9:$E$93)/10))),Fperm_SI_Woolf2021!$D$9:$D$93))</f>
        <v>0.22089347743057103</v>
      </c>
      <c r="BX105" s="51" cm="1">
        <f t="array" ref="BX105">MIN(1,SLOPE(Fperm_SI_Woolf2021!$F$9:$F$93*EXP(-Fperm_SI_Woolf2021!$I$9:$I$93*$C105*IF(BX$58=Fperm_SI_Woolf2021!$E$9:$E$93,1,EXP(LN((1.1*(Fperm_SI_Woolf2021!$E$9:$E$93-BX$58)-63.1579*EXP(-0.19*Fperm_SI_Woolf2021!$E$9:$E$93)+63.1579*EXP(-0.19*BX$58))/(Fperm_SI_Woolf2021!$E$9:$E$93-BX$58))*(BX$58-Fperm_SI_Woolf2021!$E$9:$E$93)/10))) + Fperm_SI_Woolf2021!$G$9:$G$93*EXP(-Fperm_SI_Woolf2021!$J$9:$J$93*$C105*IF(BX$58=Fperm_SI_Woolf2021!$E$9:$E$93,1,EXP(LN((1.1*(Fperm_SI_Woolf2021!$E$9:$E$93-BX$58)-63.1579*EXP(-0.19*Fperm_SI_Woolf2021!$E$9:$E$93)+63.1579*EXP(-0.19*BX$58))/(Fperm_SI_Woolf2021!$E$9:$E$93-BX$58))*(BX$58-Fperm_SI_Woolf2021!$E$9:$E$93)/10))) + Fperm_SI_Woolf2021!$H$9:$H$93*EXP(-Fperm_SI_Woolf2021!$K$9:$K$93*$C105*IF(BX$58=Fperm_SI_Woolf2021!$E$9:$E$93,1,EXP(LN((1.1*(Fperm_SI_Woolf2021!$E$9:$E$93-BX$58)-63.1579*EXP(-0.19*Fperm_SI_Woolf2021!$E$9:$E$93)+63.1579*EXP(-0.19*BX$58))/(Fperm_SI_Woolf2021!$E$9:$E$93-BX$58))*(BX$58-Fperm_SI_Woolf2021!$E$9:$E$93)/10))),Fperm_SI_Woolf2021!$D$9:$D$93)*BX$57+INTERCEPT(Fperm_SI_Woolf2021!$F$9:$F$93*EXP(-Fperm_SI_Woolf2021!$I$9:$I$93*$C105*IF(BX$58=Fperm_SI_Woolf2021!$E$9:$E$93,1,EXP(LN((1.1*(Fperm_SI_Woolf2021!$E$9:$E$93-BX$58)-63.1579*EXP(-0.19*Fperm_SI_Woolf2021!$E$9:$E$93)+63.1579*EXP(-0.19*BX$58))/(Fperm_SI_Woolf2021!$E$9:$E$93-BX$58))*(BX$58-Fperm_SI_Woolf2021!$E$9:$E$93)/10))) + Fperm_SI_Woolf2021!$G$9:$G$93*EXP(-Fperm_SI_Woolf2021!$J$9:$J$93*$C105*IF(BX$58=Fperm_SI_Woolf2021!$E$9:$E$93,1,EXP(LN((1.1*(Fperm_SI_Woolf2021!$E$9:$E$93-BX$58)-63.1579*EXP(-0.19*Fperm_SI_Woolf2021!$E$9:$E$93)+63.1579*EXP(-0.19*BX$58))/(Fperm_SI_Woolf2021!$E$9:$E$93-BX$58))*(BX$58-Fperm_SI_Woolf2021!$E$9:$E$93)/10))) + Fperm_SI_Woolf2021!$H$9:$H$93*EXP(-Fperm_SI_Woolf2021!$K$9:$K$93*$C105*IF(BX$58=Fperm_SI_Woolf2021!$E$9:$E$93,1,EXP(LN((1.1*(Fperm_SI_Woolf2021!$E$9:$E$93-BX$58)-63.1579*EXP(-0.19*Fperm_SI_Woolf2021!$E$9:$E$93)+63.1579*EXP(-0.19*BX$58))/(Fperm_SI_Woolf2021!$E$9:$E$93-BX$58))*(BX$58-Fperm_SI_Woolf2021!$E$9:$E$93)/10))),Fperm_SI_Woolf2021!$D$9:$D$93))</f>
        <v>0.19984280646525959</v>
      </c>
      <c r="BY105" s="51" cm="1">
        <f t="array" ref="BY105">MIN(1,SLOPE(Fperm_SI_Woolf2021!$F$9:$F$93*EXP(-Fperm_SI_Woolf2021!$I$9:$I$93*$C105*IF(BY$58=Fperm_SI_Woolf2021!$E$9:$E$93,1,EXP(LN((1.1*(Fperm_SI_Woolf2021!$E$9:$E$93-BY$58)-63.1579*EXP(-0.19*Fperm_SI_Woolf2021!$E$9:$E$93)+63.1579*EXP(-0.19*BY$58))/(Fperm_SI_Woolf2021!$E$9:$E$93-BY$58))*(BY$58-Fperm_SI_Woolf2021!$E$9:$E$93)/10))) + Fperm_SI_Woolf2021!$G$9:$G$93*EXP(-Fperm_SI_Woolf2021!$J$9:$J$93*$C105*IF(BY$58=Fperm_SI_Woolf2021!$E$9:$E$93,1,EXP(LN((1.1*(Fperm_SI_Woolf2021!$E$9:$E$93-BY$58)-63.1579*EXP(-0.19*Fperm_SI_Woolf2021!$E$9:$E$93)+63.1579*EXP(-0.19*BY$58))/(Fperm_SI_Woolf2021!$E$9:$E$93-BY$58))*(BY$58-Fperm_SI_Woolf2021!$E$9:$E$93)/10))) + Fperm_SI_Woolf2021!$H$9:$H$93*EXP(-Fperm_SI_Woolf2021!$K$9:$K$93*$C105*IF(BY$58=Fperm_SI_Woolf2021!$E$9:$E$93,1,EXP(LN((1.1*(Fperm_SI_Woolf2021!$E$9:$E$93-BY$58)-63.1579*EXP(-0.19*Fperm_SI_Woolf2021!$E$9:$E$93)+63.1579*EXP(-0.19*BY$58))/(Fperm_SI_Woolf2021!$E$9:$E$93-BY$58))*(BY$58-Fperm_SI_Woolf2021!$E$9:$E$93)/10))),Fperm_SI_Woolf2021!$D$9:$D$93)*BY$57+INTERCEPT(Fperm_SI_Woolf2021!$F$9:$F$93*EXP(-Fperm_SI_Woolf2021!$I$9:$I$93*$C105*IF(BY$58=Fperm_SI_Woolf2021!$E$9:$E$93,1,EXP(LN((1.1*(Fperm_SI_Woolf2021!$E$9:$E$93-BY$58)-63.1579*EXP(-0.19*Fperm_SI_Woolf2021!$E$9:$E$93)+63.1579*EXP(-0.19*BY$58))/(Fperm_SI_Woolf2021!$E$9:$E$93-BY$58))*(BY$58-Fperm_SI_Woolf2021!$E$9:$E$93)/10))) + Fperm_SI_Woolf2021!$G$9:$G$93*EXP(-Fperm_SI_Woolf2021!$J$9:$J$93*$C105*IF(BY$58=Fperm_SI_Woolf2021!$E$9:$E$93,1,EXP(LN((1.1*(Fperm_SI_Woolf2021!$E$9:$E$93-BY$58)-63.1579*EXP(-0.19*Fperm_SI_Woolf2021!$E$9:$E$93)+63.1579*EXP(-0.19*BY$58))/(Fperm_SI_Woolf2021!$E$9:$E$93-BY$58))*(BY$58-Fperm_SI_Woolf2021!$E$9:$E$93)/10))) + Fperm_SI_Woolf2021!$H$9:$H$93*EXP(-Fperm_SI_Woolf2021!$K$9:$K$93*$C105*IF(BY$58=Fperm_SI_Woolf2021!$E$9:$E$93,1,EXP(LN((1.1*(Fperm_SI_Woolf2021!$E$9:$E$93-BY$58)-63.1579*EXP(-0.19*Fperm_SI_Woolf2021!$E$9:$E$93)+63.1579*EXP(-0.19*BY$58))/(Fperm_SI_Woolf2021!$E$9:$E$93-BY$58))*(BY$58-Fperm_SI_Woolf2021!$E$9:$E$93)/10))),Fperm_SI_Woolf2021!$D$9:$D$93))</f>
        <v>0.1787921354999481</v>
      </c>
      <c r="BZ105" s="51" cm="1">
        <f t="array" ref="BZ105">MIN(1,SLOPE(Fperm_SI_Woolf2021!$F$9:$F$93*EXP(-Fperm_SI_Woolf2021!$I$9:$I$93*$C105*IF(BZ$58=Fperm_SI_Woolf2021!$E$9:$E$93,1,EXP(LN((1.1*(Fperm_SI_Woolf2021!$E$9:$E$93-BZ$58)-63.1579*EXP(-0.19*Fperm_SI_Woolf2021!$E$9:$E$93)+63.1579*EXP(-0.19*BZ$58))/(Fperm_SI_Woolf2021!$E$9:$E$93-BZ$58))*(BZ$58-Fperm_SI_Woolf2021!$E$9:$E$93)/10))) + Fperm_SI_Woolf2021!$G$9:$G$93*EXP(-Fperm_SI_Woolf2021!$J$9:$J$93*$C105*IF(BZ$58=Fperm_SI_Woolf2021!$E$9:$E$93,1,EXP(LN((1.1*(Fperm_SI_Woolf2021!$E$9:$E$93-BZ$58)-63.1579*EXP(-0.19*Fperm_SI_Woolf2021!$E$9:$E$93)+63.1579*EXP(-0.19*BZ$58))/(Fperm_SI_Woolf2021!$E$9:$E$93-BZ$58))*(BZ$58-Fperm_SI_Woolf2021!$E$9:$E$93)/10))) + Fperm_SI_Woolf2021!$H$9:$H$93*EXP(-Fperm_SI_Woolf2021!$K$9:$K$93*$C105*IF(BZ$58=Fperm_SI_Woolf2021!$E$9:$E$93,1,EXP(LN((1.1*(Fperm_SI_Woolf2021!$E$9:$E$93-BZ$58)-63.1579*EXP(-0.19*Fperm_SI_Woolf2021!$E$9:$E$93)+63.1579*EXP(-0.19*BZ$58))/(Fperm_SI_Woolf2021!$E$9:$E$93-BZ$58))*(BZ$58-Fperm_SI_Woolf2021!$E$9:$E$93)/10))),Fperm_SI_Woolf2021!$D$9:$D$93)*BZ$57+INTERCEPT(Fperm_SI_Woolf2021!$F$9:$F$93*EXP(-Fperm_SI_Woolf2021!$I$9:$I$93*$C105*IF(BZ$58=Fperm_SI_Woolf2021!$E$9:$E$93,1,EXP(LN((1.1*(Fperm_SI_Woolf2021!$E$9:$E$93-BZ$58)-63.1579*EXP(-0.19*Fperm_SI_Woolf2021!$E$9:$E$93)+63.1579*EXP(-0.19*BZ$58))/(Fperm_SI_Woolf2021!$E$9:$E$93-BZ$58))*(BZ$58-Fperm_SI_Woolf2021!$E$9:$E$93)/10))) + Fperm_SI_Woolf2021!$G$9:$G$93*EXP(-Fperm_SI_Woolf2021!$J$9:$J$93*$C105*IF(BZ$58=Fperm_SI_Woolf2021!$E$9:$E$93,1,EXP(LN((1.1*(Fperm_SI_Woolf2021!$E$9:$E$93-BZ$58)-63.1579*EXP(-0.19*Fperm_SI_Woolf2021!$E$9:$E$93)+63.1579*EXP(-0.19*BZ$58))/(Fperm_SI_Woolf2021!$E$9:$E$93-BZ$58))*(BZ$58-Fperm_SI_Woolf2021!$E$9:$E$93)/10))) + Fperm_SI_Woolf2021!$H$9:$H$93*EXP(-Fperm_SI_Woolf2021!$K$9:$K$93*$C105*IF(BZ$58=Fperm_SI_Woolf2021!$E$9:$E$93,1,EXP(LN((1.1*(Fperm_SI_Woolf2021!$E$9:$E$93-BZ$58)-63.1579*EXP(-0.19*Fperm_SI_Woolf2021!$E$9:$E$93)+63.1579*EXP(-0.19*BZ$58))/(Fperm_SI_Woolf2021!$E$9:$E$93-BZ$58))*(BZ$58-Fperm_SI_Woolf2021!$E$9:$E$93)/10))),Fperm_SI_Woolf2021!$D$9:$D$93))</f>
        <v>0.15774146453463667</v>
      </c>
    </row>
    <row r="106" spans="3:78" x14ac:dyDescent="0.2">
      <c r="C106" s="48">
        <v>460</v>
      </c>
      <c r="D106" s="51" cm="1">
        <f t="array" ref="D106">MIN(1,SLOPE(Fperm_SI_Woolf2021!$F$9:$F$93*EXP(-Fperm_SI_Woolf2021!$I$9:$I$93*$C106*IF(D$58=Fperm_SI_Woolf2021!$E$9:$E$93,1,EXP(LN((1.1*(Fperm_SI_Woolf2021!$E$9:$E$93-D$58)-63.1579*EXP(-0.19*Fperm_SI_Woolf2021!$E$9:$E$93)+63.1579*EXP(-0.19*D$58))/(Fperm_SI_Woolf2021!$E$9:$E$93-D$58))*(D$58-Fperm_SI_Woolf2021!$E$9:$E$93)/10))) + Fperm_SI_Woolf2021!$G$9:$G$93*EXP(-Fperm_SI_Woolf2021!$J$9:$J$93*$C106*IF(D$58=Fperm_SI_Woolf2021!$E$9:$E$93,1,EXP(LN((1.1*(Fperm_SI_Woolf2021!$E$9:$E$93-D$58)-63.1579*EXP(-0.19*Fperm_SI_Woolf2021!$E$9:$E$93)+63.1579*EXP(-0.19*D$58))/(Fperm_SI_Woolf2021!$E$9:$E$93-D$58))*(D$58-Fperm_SI_Woolf2021!$E$9:$E$93)/10))) + Fperm_SI_Woolf2021!$H$9:$H$93*EXP(-Fperm_SI_Woolf2021!$K$9:$K$93*$C106*IF(D$58=Fperm_SI_Woolf2021!$E$9:$E$93,1,EXP(LN((1.1*(Fperm_SI_Woolf2021!$E$9:$E$93-D$58)-63.1579*EXP(-0.19*Fperm_SI_Woolf2021!$E$9:$E$93)+63.1579*EXP(-0.19*D$58))/(Fperm_SI_Woolf2021!$E$9:$E$93-D$58))*(D$58-Fperm_SI_Woolf2021!$E$9:$E$93)/10))),Fperm_SI_Woolf2021!$D$9:$D$93)*D$57+INTERCEPT(Fperm_SI_Woolf2021!$F$9:$F$93*EXP(-Fperm_SI_Woolf2021!$I$9:$I$93*$C106*IF(D$58=Fperm_SI_Woolf2021!$E$9:$E$93,1,EXP(LN((1.1*(Fperm_SI_Woolf2021!$E$9:$E$93-D$58)-63.1579*EXP(-0.19*Fperm_SI_Woolf2021!$E$9:$E$93)+63.1579*EXP(-0.19*D$58))/(Fperm_SI_Woolf2021!$E$9:$E$93-D$58))*(D$58-Fperm_SI_Woolf2021!$E$9:$E$93)/10))) + Fperm_SI_Woolf2021!$G$9:$G$93*EXP(-Fperm_SI_Woolf2021!$J$9:$J$93*$C106*IF(D$58=Fperm_SI_Woolf2021!$E$9:$E$93,1,EXP(LN((1.1*(Fperm_SI_Woolf2021!$E$9:$E$93-D$58)-63.1579*EXP(-0.19*Fperm_SI_Woolf2021!$E$9:$E$93)+63.1579*EXP(-0.19*D$58))/(Fperm_SI_Woolf2021!$E$9:$E$93-D$58))*(D$58-Fperm_SI_Woolf2021!$E$9:$E$93)/10))) + Fperm_SI_Woolf2021!$H$9:$H$93*EXP(-Fperm_SI_Woolf2021!$K$9:$K$93*$C106*IF(D$58=Fperm_SI_Woolf2021!$E$9:$E$93,1,EXP(LN((1.1*(Fperm_SI_Woolf2021!$E$9:$E$93-D$58)-63.1579*EXP(-0.19*Fperm_SI_Woolf2021!$E$9:$E$93)+63.1579*EXP(-0.19*D$58))/(Fperm_SI_Woolf2021!$E$9:$E$93-D$58))*(D$58-Fperm_SI_Woolf2021!$E$9:$E$93)/10))),Fperm_SI_Woolf2021!$D$9:$D$93))</f>
        <v>0.9742270758437197</v>
      </c>
      <c r="E106" s="51" cm="1">
        <f t="array" ref="E106">MIN(1,SLOPE(Fperm_SI_Woolf2021!$F$9:$F$93*EXP(-Fperm_SI_Woolf2021!$I$9:$I$93*$C106*IF(E$58=Fperm_SI_Woolf2021!$E$9:$E$93,1,EXP(LN((1.1*(Fperm_SI_Woolf2021!$E$9:$E$93-E$58)-63.1579*EXP(-0.19*Fperm_SI_Woolf2021!$E$9:$E$93)+63.1579*EXP(-0.19*E$58))/(Fperm_SI_Woolf2021!$E$9:$E$93-E$58))*(E$58-Fperm_SI_Woolf2021!$E$9:$E$93)/10))) + Fperm_SI_Woolf2021!$G$9:$G$93*EXP(-Fperm_SI_Woolf2021!$J$9:$J$93*$C106*IF(E$58=Fperm_SI_Woolf2021!$E$9:$E$93,1,EXP(LN((1.1*(Fperm_SI_Woolf2021!$E$9:$E$93-E$58)-63.1579*EXP(-0.19*Fperm_SI_Woolf2021!$E$9:$E$93)+63.1579*EXP(-0.19*E$58))/(Fperm_SI_Woolf2021!$E$9:$E$93-E$58))*(E$58-Fperm_SI_Woolf2021!$E$9:$E$93)/10))) + Fperm_SI_Woolf2021!$H$9:$H$93*EXP(-Fperm_SI_Woolf2021!$K$9:$K$93*$C106*IF(E$58=Fperm_SI_Woolf2021!$E$9:$E$93,1,EXP(LN((1.1*(Fperm_SI_Woolf2021!$E$9:$E$93-E$58)-63.1579*EXP(-0.19*Fperm_SI_Woolf2021!$E$9:$E$93)+63.1579*EXP(-0.19*E$58))/(Fperm_SI_Woolf2021!$E$9:$E$93-E$58))*(E$58-Fperm_SI_Woolf2021!$E$9:$E$93)/10))),Fperm_SI_Woolf2021!$D$9:$D$93)*E$57+INTERCEPT(Fperm_SI_Woolf2021!$F$9:$F$93*EXP(-Fperm_SI_Woolf2021!$I$9:$I$93*$C106*IF(E$58=Fperm_SI_Woolf2021!$E$9:$E$93,1,EXP(LN((1.1*(Fperm_SI_Woolf2021!$E$9:$E$93-E$58)-63.1579*EXP(-0.19*Fperm_SI_Woolf2021!$E$9:$E$93)+63.1579*EXP(-0.19*E$58))/(Fperm_SI_Woolf2021!$E$9:$E$93-E$58))*(E$58-Fperm_SI_Woolf2021!$E$9:$E$93)/10))) + Fperm_SI_Woolf2021!$G$9:$G$93*EXP(-Fperm_SI_Woolf2021!$J$9:$J$93*$C106*IF(E$58=Fperm_SI_Woolf2021!$E$9:$E$93,1,EXP(LN((1.1*(Fperm_SI_Woolf2021!$E$9:$E$93-E$58)-63.1579*EXP(-0.19*Fperm_SI_Woolf2021!$E$9:$E$93)+63.1579*EXP(-0.19*E$58))/(Fperm_SI_Woolf2021!$E$9:$E$93-E$58))*(E$58-Fperm_SI_Woolf2021!$E$9:$E$93)/10))) + Fperm_SI_Woolf2021!$H$9:$H$93*EXP(-Fperm_SI_Woolf2021!$K$9:$K$93*$C106*IF(E$58=Fperm_SI_Woolf2021!$E$9:$E$93,1,EXP(LN((1.1*(Fperm_SI_Woolf2021!$E$9:$E$93-E$58)-63.1579*EXP(-0.19*Fperm_SI_Woolf2021!$E$9:$E$93)+63.1579*EXP(-0.19*E$58))/(Fperm_SI_Woolf2021!$E$9:$E$93-E$58))*(E$58-Fperm_SI_Woolf2021!$E$9:$E$93)/10))),Fperm_SI_Woolf2021!$D$9:$D$93))</f>
        <v>0.94202907659215251</v>
      </c>
      <c r="F106" s="51" cm="1">
        <f t="array" ref="F106">MIN(1,SLOPE(Fperm_SI_Woolf2021!$F$9:$F$93*EXP(-Fperm_SI_Woolf2021!$I$9:$I$93*$C106*IF(F$58=Fperm_SI_Woolf2021!$E$9:$E$93,1,EXP(LN((1.1*(Fperm_SI_Woolf2021!$E$9:$E$93-F$58)-63.1579*EXP(-0.19*Fperm_SI_Woolf2021!$E$9:$E$93)+63.1579*EXP(-0.19*F$58))/(Fperm_SI_Woolf2021!$E$9:$E$93-F$58))*(F$58-Fperm_SI_Woolf2021!$E$9:$E$93)/10))) + Fperm_SI_Woolf2021!$G$9:$G$93*EXP(-Fperm_SI_Woolf2021!$J$9:$J$93*$C106*IF(F$58=Fperm_SI_Woolf2021!$E$9:$E$93,1,EXP(LN((1.1*(Fperm_SI_Woolf2021!$E$9:$E$93-F$58)-63.1579*EXP(-0.19*Fperm_SI_Woolf2021!$E$9:$E$93)+63.1579*EXP(-0.19*F$58))/(Fperm_SI_Woolf2021!$E$9:$E$93-F$58))*(F$58-Fperm_SI_Woolf2021!$E$9:$E$93)/10))) + Fperm_SI_Woolf2021!$H$9:$H$93*EXP(-Fperm_SI_Woolf2021!$K$9:$K$93*$C106*IF(F$58=Fperm_SI_Woolf2021!$E$9:$E$93,1,EXP(LN((1.1*(Fperm_SI_Woolf2021!$E$9:$E$93-F$58)-63.1579*EXP(-0.19*Fperm_SI_Woolf2021!$E$9:$E$93)+63.1579*EXP(-0.19*F$58))/(Fperm_SI_Woolf2021!$E$9:$E$93-F$58))*(F$58-Fperm_SI_Woolf2021!$E$9:$E$93)/10))),Fperm_SI_Woolf2021!$D$9:$D$93)*F$57+INTERCEPT(Fperm_SI_Woolf2021!$F$9:$F$93*EXP(-Fperm_SI_Woolf2021!$I$9:$I$93*$C106*IF(F$58=Fperm_SI_Woolf2021!$E$9:$E$93,1,EXP(LN((1.1*(Fperm_SI_Woolf2021!$E$9:$E$93-F$58)-63.1579*EXP(-0.19*Fperm_SI_Woolf2021!$E$9:$E$93)+63.1579*EXP(-0.19*F$58))/(Fperm_SI_Woolf2021!$E$9:$E$93-F$58))*(F$58-Fperm_SI_Woolf2021!$E$9:$E$93)/10))) + Fperm_SI_Woolf2021!$G$9:$G$93*EXP(-Fperm_SI_Woolf2021!$J$9:$J$93*$C106*IF(F$58=Fperm_SI_Woolf2021!$E$9:$E$93,1,EXP(LN((1.1*(Fperm_SI_Woolf2021!$E$9:$E$93-F$58)-63.1579*EXP(-0.19*Fperm_SI_Woolf2021!$E$9:$E$93)+63.1579*EXP(-0.19*F$58))/(Fperm_SI_Woolf2021!$E$9:$E$93-F$58))*(F$58-Fperm_SI_Woolf2021!$E$9:$E$93)/10))) + Fperm_SI_Woolf2021!$H$9:$H$93*EXP(-Fperm_SI_Woolf2021!$K$9:$K$93*$C106*IF(F$58=Fperm_SI_Woolf2021!$E$9:$E$93,1,EXP(LN((1.1*(Fperm_SI_Woolf2021!$E$9:$E$93-F$58)-63.1579*EXP(-0.19*Fperm_SI_Woolf2021!$E$9:$E$93)+63.1579*EXP(-0.19*F$58))/(Fperm_SI_Woolf2021!$E$9:$E$93-F$58))*(F$58-Fperm_SI_Woolf2021!$E$9:$E$93)/10))),Fperm_SI_Woolf2021!$D$9:$D$93))</f>
        <v>0.90983107734058521</v>
      </c>
      <c r="G106" s="51" cm="1">
        <f t="array" ref="G106">MIN(1,SLOPE(Fperm_SI_Woolf2021!$F$9:$F$93*EXP(-Fperm_SI_Woolf2021!$I$9:$I$93*$C106*IF(G$58=Fperm_SI_Woolf2021!$E$9:$E$93,1,EXP(LN((1.1*(Fperm_SI_Woolf2021!$E$9:$E$93-G$58)-63.1579*EXP(-0.19*Fperm_SI_Woolf2021!$E$9:$E$93)+63.1579*EXP(-0.19*G$58))/(Fperm_SI_Woolf2021!$E$9:$E$93-G$58))*(G$58-Fperm_SI_Woolf2021!$E$9:$E$93)/10))) + Fperm_SI_Woolf2021!$G$9:$G$93*EXP(-Fperm_SI_Woolf2021!$J$9:$J$93*$C106*IF(G$58=Fperm_SI_Woolf2021!$E$9:$E$93,1,EXP(LN((1.1*(Fperm_SI_Woolf2021!$E$9:$E$93-G$58)-63.1579*EXP(-0.19*Fperm_SI_Woolf2021!$E$9:$E$93)+63.1579*EXP(-0.19*G$58))/(Fperm_SI_Woolf2021!$E$9:$E$93-G$58))*(G$58-Fperm_SI_Woolf2021!$E$9:$E$93)/10))) + Fperm_SI_Woolf2021!$H$9:$H$93*EXP(-Fperm_SI_Woolf2021!$K$9:$K$93*$C106*IF(G$58=Fperm_SI_Woolf2021!$E$9:$E$93,1,EXP(LN((1.1*(Fperm_SI_Woolf2021!$E$9:$E$93-G$58)-63.1579*EXP(-0.19*Fperm_SI_Woolf2021!$E$9:$E$93)+63.1579*EXP(-0.19*G$58))/(Fperm_SI_Woolf2021!$E$9:$E$93-G$58))*(G$58-Fperm_SI_Woolf2021!$E$9:$E$93)/10))),Fperm_SI_Woolf2021!$D$9:$D$93)*G$57+INTERCEPT(Fperm_SI_Woolf2021!$F$9:$F$93*EXP(-Fperm_SI_Woolf2021!$I$9:$I$93*$C106*IF(G$58=Fperm_SI_Woolf2021!$E$9:$E$93,1,EXP(LN((1.1*(Fperm_SI_Woolf2021!$E$9:$E$93-G$58)-63.1579*EXP(-0.19*Fperm_SI_Woolf2021!$E$9:$E$93)+63.1579*EXP(-0.19*G$58))/(Fperm_SI_Woolf2021!$E$9:$E$93-G$58))*(G$58-Fperm_SI_Woolf2021!$E$9:$E$93)/10))) + Fperm_SI_Woolf2021!$G$9:$G$93*EXP(-Fperm_SI_Woolf2021!$J$9:$J$93*$C106*IF(G$58=Fperm_SI_Woolf2021!$E$9:$E$93,1,EXP(LN((1.1*(Fperm_SI_Woolf2021!$E$9:$E$93-G$58)-63.1579*EXP(-0.19*Fperm_SI_Woolf2021!$E$9:$E$93)+63.1579*EXP(-0.19*G$58))/(Fperm_SI_Woolf2021!$E$9:$E$93-G$58))*(G$58-Fperm_SI_Woolf2021!$E$9:$E$93)/10))) + Fperm_SI_Woolf2021!$H$9:$H$93*EXP(-Fperm_SI_Woolf2021!$K$9:$K$93*$C106*IF(G$58=Fperm_SI_Woolf2021!$E$9:$E$93,1,EXP(LN((1.1*(Fperm_SI_Woolf2021!$E$9:$E$93-G$58)-63.1579*EXP(-0.19*Fperm_SI_Woolf2021!$E$9:$E$93)+63.1579*EXP(-0.19*G$58))/(Fperm_SI_Woolf2021!$E$9:$E$93-G$58))*(G$58-Fperm_SI_Woolf2021!$E$9:$E$93)/10))),Fperm_SI_Woolf2021!$D$9:$D$93))</f>
        <v>0.87763307808901792</v>
      </c>
      <c r="H106" s="51" cm="1">
        <f t="array" ref="H106">MIN(1,SLOPE(Fperm_SI_Woolf2021!$F$9:$F$93*EXP(-Fperm_SI_Woolf2021!$I$9:$I$93*$C106*IF(H$58=Fperm_SI_Woolf2021!$E$9:$E$93,1,EXP(LN((1.1*(Fperm_SI_Woolf2021!$E$9:$E$93-H$58)-63.1579*EXP(-0.19*Fperm_SI_Woolf2021!$E$9:$E$93)+63.1579*EXP(-0.19*H$58))/(Fperm_SI_Woolf2021!$E$9:$E$93-H$58))*(H$58-Fperm_SI_Woolf2021!$E$9:$E$93)/10))) + Fperm_SI_Woolf2021!$G$9:$G$93*EXP(-Fperm_SI_Woolf2021!$J$9:$J$93*$C106*IF(H$58=Fperm_SI_Woolf2021!$E$9:$E$93,1,EXP(LN((1.1*(Fperm_SI_Woolf2021!$E$9:$E$93-H$58)-63.1579*EXP(-0.19*Fperm_SI_Woolf2021!$E$9:$E$93)+63.1579*EXP(-0.19*H$58))/(Fperm_SI_Woolf2021!$E$9:$E$93-H$58))*(H$58-Fperm_SI_Woolf2021!$E$9:$E$93)/10))) + Fperm_SI_Woolf2021!$H$9:$H$93*EXP(-Fperm_SI_Woolf2021!$K$9:$K$93*$C106*IF(H$58=Fperm_SI_Woolf2021!$E$9:$E$93,1,EXP(LN((1.1*(Fperm_SI_Woolf2021!$E$9:$E$93-H$58)-63.1579*EXP(-0.19*Fperm_SI_Woolf2021!$E$9:$E$93)+63.1579*EXP(-0.19*H$58))/(Fperm_SI_Woolf2021!$E$9:$E$93-H$58))*(H$58-Fperm_SI_Woolf2021!$E$9:$E$93)/10))),Fperm_SI_Woolf2021!$D$9:$D$93)*H$57+INTERCEPT(Fperm_SI_Woolf2021!$F$9:$F$93*EXP(-Fperm_SI_Woolf2021!$I$9:$I$93*$C106*IF(H$58=Fperm_SI_Woolf2021!$E$9:$E$93,1,EXP(LN((1.1*(Fperm_SI_Woolf2021!$E$9:$E$93-H$58)-63.1579*EXP(-0.19*Fperm_SI_Woolf2021!$E$9:$E$93)+63.1579*EXP(-0.19*H$58))/(Fperm_SI_Woolf2021!$E$9:$E$93-H$58))*(H$58-Fperm_SI_Woolf2021!$E$9:$E$93)/10))) + Fperm_SI_Woolf2021!$G$9:$G$93*EXP(-Fperm_SI_Woolf2021!$J$9:$J$93*$C106*IF(H$58=Fperm_SI_Woolf2021!$E$9:$E$93,1,EXP(LN((1.1*(Fperm_SI_Woolf2021!$E$9:$E$93-H$58)-63.1579*EXP(-0.19*Fperm_SI_Woolf2021!$E$9:$E$93)+63.1579*EXP(-0.19*H$58))/(Fperm_SI_Woolf2021!$E$9:$E$93-H$58))*(H$58-Fperm_SI_Woolf2021!$E$9:$E$93)/10))) + Fperm_SI_Woolf2021!$H$9:$H$93*EXP(-Fperm_SI_Woolf2021!$K$9:$K$93*$C106*IF(H$58=Fperm_SI_Woolf2021!$E$9:$E$93,1,EXP(LN((1.1*(Fperm_SI_Woolf2021!$E$9:$E$93-H$58)-63.1579*EXP(-0.19*Fperm_SI_Woolf2021!$E$9:$E$93)+63.1579*EXP(-0.19*H$58))/(Fperm_SI_Woolf2021!$E$9:$E$93-H$58))*(H$58-Fperm_SI_Woolf2021!$E$9:$E$93)/10))),Fperm_SI_Woolf2021!$D$9:$D$93))</f>
        <v>0.84543507883745073</v>
      </c>
      <c r="I106" s="51" cm="1">
        <f t="array" ref="I106">MIN(1,SLOPE(Fperm_SI_Woolf2021!$F$9:$F$93*EXP(-Fperm_SI_Woolf2021!$I$9:$I$93*$C106*IF(I$58=Fperm_SI_Woolf2021!$E$9:$E$93,1,EXP(LN((1.1*(Fperm_SI_Woolf2021!$E$9:$E$93-I$58)-63.1579*EXP(-0.19*Fperm_SI_Woolf2021!$E$9:$E$93)+63.1579*EXP(-0.19*I$58))/(Fperm_SI_Woolf2021!$E$9:$E$93-I$58))*(I$58-Fperm_SI_Woolf2021!$E$9:$E$93)/10))) + Fperm_SI_Woolf2021!$G$9:$G$93*EXP(-Fperm_SI_Woolf2021!$J$9:$J$93*$C106*IF(I$58=Fperm_SI_Woolf2021!$E$9:$E$93,1,EXP(LN((1.1*(Fperm_SI_Woolf2021!$E$9:$E$93-I$58)-63.1579*EXP(-0.19*Fperm_SI_Woolf2021!$E$9:$E$93)+63.1579*EXP(-0.19*I$58))/(Fperm_SI_Woolf2021!$E$9:$E$93-I$58))*(I$58-Fperm_SI_Woolf2021!$E$9:$E$93)/10))) + Fperm_SI_Woolf2021!$H$9:$H$93*EXP(-Fperm_SI_Woolf2021!$K$9:$K$93*$C106*IF(I$58=Fperm_SI_Woolf2021!$E$9:$E$93,1,EXP(LN((1.1*(Fperm_SI_Woolf2021!$E$9:$E$93-I$58)-63.1579*EXP(-0.19*Fperm_SI_Woolf2021!$E$9:$E$93)+63.1579*EXP(-0.19*I$58))/(Fperm_SI_Woolf2021!$E$9:$E$93-I$58))*(I$58-Fperm_SI_Woolf2021!$E$9:$E$93)/10))),Fperm_SI_Woolf2021!$D$9:$D$93)*I$57+INTERCEPT(Fperm_SI_Woolf2021!$F$9:$F$93*EXP(-Fperm_SI_Woolf2021!$I$9:$I$93*$C106*IF(I$58=Fperm_SI_Woolf2021!$E$9:$E$93,1,EXP(LN((1.1*(Fperm_SI_Woolf2021!$E$9:$E$93-I$58)-63.1579*EXP(-0.19*Fperm_SI_Woolf2021!$E$9:$E$93)+63.1579*EXP(-0.19*I$58))/(Fperm_SI_Woolf2021!$E$9:$E$93-I$58))*(I$58-Fperm_SI_Woolf2021!$E$9:$E$93)/10))) + Fperm_SI_Woolf2021!$G$9:$G$93*EXP(-Fperm_SI_Woolf2021!$J$9:$J$93*$C106*IF(I$58=Fperm_SI_Woolf2021!$E$9:$E$93,1,EXP(LN((1.1*(Fperm_SI_Woolf2021!$E$9:$E$93-I$58)-63.1579*EXP(-0.19*Fperm_SI_Woolf2021!$E$9:$E$93)+63.1579*EXP(-0.19*I$58))/(Fperm_SI_Woolf2021!$E$9:$E$93-I$58))*(I$58-Fperm_SI_Woolf2021!$E$9:$E$93)/10))) + Fperm_SI_Woolf2021!$H$9:$H$93*EXP(-Fperm_SI_Woolf2021!$K$9:$K$93*$C106*IF(I$58=Fperm_SI_Woolf2021!$E$9:$E$93,1,EXP(LN((1.1*(Fperm_SI_Woolf2021!$E$9:$E$93-I$58)-63.1579*EXP(-0.19*Fperm_SI_Woolf2021!$E$9:$E$93)+63.1579*EXP(-0.19*I$58))/(Fperm_SI_Woolf2021!$E$9:$E$93-I$58))*(I$58-Fperm_SI_Woolf2021!$E$9:$E$93)/10))),Fperm_SI_Woolf2021!$D$9:$D$93))</f>
        <v>0.81323707958588343</v>
      </c>
      <c r="J106" s="51" cm="1">
        <f t="array" ref="J106">MIN(1,SLOPE(Fperm_SI_Woolf2021!$F$9:$F$93*EXP(-Fperm_SI_Woolf2021!$I$9:$I$93*$C106*IF(J$58=Fperm_SI_Woolf2021!$E$9:$E$93,1,EXP(LN((1.1*(Fperm_SI_Woolf2021!$E$9:$E$93-J$58)-63.1579*EXP(-0.19*Fperm_SI_Woolf2021!$E$9:$E$93)+63.1579*EXP(-0.19*J$58))/(Fperm_SI_Woolf2021!$E$9:$E$93-J$58))*(J$58-Fperm_SI_Woolf2021!$E$9:$E$93)/10))) + Fperm_SI_Woolf2021!$G$9:$G$93*EXP(-Fperm_SI_Woolf2021!$J$9:$J$93*$C106*IF(J$58=Fperm_SI_Woolf2021!$E$9:$E$93,1,EXP(LN((1.1*(Fperm_SI_Woolf2021!$E$9:$E$93-J$58)-63.1579*EXP(-0.19*Fperm_SI_Woolf2021!$E$9:$E$93)+63.1579*EXP(-0.19*J$58))/(Fperm_SI_Woolf2021!$E$9:$E$93-J$58))*(J$58-Fperm_SI_Woolf2021!$E$9:$E$93)/10))) + Fperm_SI_Woolf2021!$H$9:$H$93*EXP(-Fperm_SI_Woolf2021!$K$9:$K$93*$C106*IF(J$58=Fperm_SI_Woolf2021!$E$9:$E$93,1,EXP(LN((1.1*(Fperm_SI_Woolf2021!$E$9:$E$93-J$58)-63.1579*EXP(-0.19*Fperm_SI_Woolf2021!$E$9:$E$93)+63.1579*EXP(-0.19*J$58))/(Fperm_SI_Woolf2021!$E$9:$E$93-J$58))*(J$58-Fperm_SI_Woolf2021!$E$9:$E$93)/10))),Fperm_SI_Woolf2021!$D$9:$D$93)*J$57+INTERCEPT(Fperm_SI_Woolf2021!$F$9:$F$93*EXP(-Fperm_SI_Woolf2021!$I$9:$I$93*$C106*IF(J$58=Fperm_SI_Woolf2021!$E$9:$E$93,1,EXP(LN((1.1*(Fperm_SI_Woolf2021!$E$9:$E$93-J$58)-63.1579*EXP(-0.19*Fperm_SI_Woolf2021!$E$9:$E$93)+63.1579*EXP(-0.19*J$58))/(Fperm_SI_Woolf2021!$E$9:$E$93-J$58))*(J$58-Fperm_SI_Woolf2021!$E$9:$E$93)/10))) + Fperm_SI_Woolf2021!$G$9:$G$93*EXP(-Fperm_SI_Woolf2021!$J$9:$J$93*$C106*IF(J$58=Fperm_SI_Woolf2021!$E$9:$E$93,1,EXP(LN((1.1*(Fperm_SI_Woolf2021!$E$9:$E$93-J$58)-63.1579*EXP(-0.19*Fperm_SI_Woolf2021!$E$9:$E$93)+63.1579*EXP(-0.19*J$58))/(Fperm_SI_Woolf2021!$E$9:$E$93-J$58))*(J$58-Fperm_SI_Woolf2021!$E$9:$E$93)/10))) + Fperm_SI_Woolf2021!$H$9:$H$93*EXP(-Fperm_SI_Woolf2021!$K$9:$K$93*$C106*IF(J$58=Fperm_SI_Woolf2021!$E$9:$E$93,1,EXP(LN((1.1*(Fperm_SI_Woolf2021!$E$9:$E$93-J$58)-63.1579*EXP(-0.19*Fperm_SI_Woolf2021!$E$9:$E$93)+63.1579*EXP(-0.19*J$58))/(Fperm_SI_Woolf2021!$E$9:$E$93-J$58))*(J$58-Fperm_SI_Woolf2021!$E$9:$E$93)/10))),Fperm_SI_Woolf2021!$D$9:$D$93))</f>
        <v>0.78103908033431613</v>
      </c>
      <c r="K106" s="51" cm="1">
        <f t="array" ref="K106">MIN(1,SLOPE(Fperm_SI_Woolf2021!$F$9:$F$93*EXP(-Fperm_SI_Woolf2021!$I$9:$I$93*$C106*IF(K$58=Fperm_SI_Woolf2021!$E$9:$E$93,1,EXP(LN((1.1*(Fperm_SI_Woolf2021!$E$9:$E$93-K$58)-63.1579*EXP(-0.19*Fperm_SI_Woolf2021!$E$9:$E$93)+63.1579*EXP(-0.19*K$58))/(Fperm_SI_Woolf2021!$E$9:$E$93-K$58))*(K$58-Fperm_SI_Woolf2021!$E$9:$E$93)/10))) + Fperm_SI_Woolf2021!$G$9:$G$93*EXP(-Fperm_SI_Woolf2021!$J$9:$J$93*$C106*IF(K$58=Fperm_SI_Woolf2021!$E$9:$E$93,1,EXP(LN((1.1*(Fperm_SI_Woolf2021!$E$9:$E$93-K$58)-63.1579*EXP(-0.19*Fperm_SI_Woolf2021!$E$9:$E$93)+63.1579*EXP(-0.19*K$58))/(Fperm_SI_Woolf2021!$E$9:$E$93-K$58))*(K$58-Fperm_SI_Woolf2021!$E$9:$E$93)/10))) + Fperm_SI_Woolf2021!$H$9:$H$93*EXP(-Fperm_SI_Woolf2021!$K$9:$K$93*$C106*IF(K$58=Fperm_SI_Woolf2021!$E$9:$E$93,1,EXP(LN((1.1*(Fperm_SI_Woolf2021!$E$9:$E$93-K$58)-63.1579*EXP(-0.19*Fperm_SI_Woolf2021!$E$9:$E$93)+63.1579*EXP(-0.19*K$58))/(Fperm_SI_Woolf2021!$E$9:$E$93-K$58))*(K$58-Fperm_SI_Woolf2021!$E$9:$E$93)/10))),Fperm_SI_Woolf2021!$D$9:$D$93)*K$57+INTERCEPT(Fperm_SI_Woolf2021!$F$9:$F$93*EXP(-Fperm_SI_Woolf2021!$I$9:$I$93*$C106*IF(K$58=Fperm_SI_Woolf2021!$E$9:$E$93,1,EXP(LN((1.1*(Fperm_SI_Woolf2021!$E$9:$E$93-K$58)-63.1579*EXP(-0.19*Fperm_SI_Woolf2021!$E$9:$E$93)+63.1579*EXP(-0.19*K$58))/(Fperm_SI_Woolf2021!$E$9:$E$93-K$58))*(K$58-Fperm_SI_Woolf2021!$E$9:$E$93)/10))) + Fperm_SI_Woolf2021!$G$9:$G$93*EXP(-Fperm_SI_Woolf2021!$J$9:$J$93*$C106*IF(K$58=Fperm_SI_Woolf2021!$E$9:$E$93,1,EXP(LN((1.1*(Fperm_SI_Woolf2021!$E$9:$E$93-K$58)-63.1579*EXP(-0.19*Fperm_SI_Woolf2021!$E$9:$E$93)+63.1579*EXP(-0.19*K$58))/(Fperm_SI_Woolf2021!$E$9:$E$93-K$58))*(K$58-Fperm_SI_Woolf2021!$E$9:$E$93)/10))) + Fperm_SI_Woolf2021!$H$9:$H$93*EXP(-Fperm_SI_Woolf2021!$K$9:$K$93*$C106*IF(K$58=Fperm_SI_Woolf2021!$E$9:$E$93,1,EXP(LN((1.1*(Fperm_SI_Woolf2021!$E$9:$E$93-K$58)-63.1579*EXP(-0.19*Fperm_SI_Woolf2021!$E$9:$E$93)+63.1579*EXP(-0.19*K$58))/(Fperm_SI_Woolf2021!$E$9:$E$93-K$58))*(K$58-Fperm_SI_Woolf2021!$E$9:$E$93)/10))),Fperm_SI_Woolf2021!$D$9:$D$93))</f>
        <v>0.74884108108274894</v>
      </c>
      <c r="L106" s="51" cm="1">
        <f t="array" ref="L106">MIN(1,SLOPE(Fperm_SI_Woolf2021!$F$9:$F$93*EXP(-Fperm_SI_Woolf2021!$I$9:$I$93*$C106*IF(L$58=Fperm_SI_Woolf2021!$E$9:$E$93,1,EXP(LN((1.1*(Fperm_SI_Woolf2021!$E$9:$E$93-L$58)-63.1579*EXP(-0.19*Fperm_SI_Woolf2021!$E$9:$E$93)+63.1579*EXP(-0.19*L$58))/(Fperm_SI_Woolf2021!$E$9:$E$93-L$58))*(L$58-Fperm_SI_Woolf2021!$E$9:$E$93)/10))) + Fperm_SI_Woolf2021!$G$9:$G$93*EXP(-Fperm_SI_Woolf2021!$J$9:$J$93*$C106*IF(L$58=Fperm_SI_Woolf2021!$E$9:$E$93,1,EXP(LN((1.1*(Fperm_SI_Woolf2021!$E$9:$E$93-L$58)-63.1579*EXP(-0.19*Fperm_SI_Woolf2021!$E$9:$E$93)+63.1579*EXP(-0.19*L$58))/(Fperm_SI_Woolf2021!$E$9:$E$93-L$58))*(L$58-Fperm_SI_Woolf2021!$E$9:$E$93)/10))) + Fperm_SI_Woolf2021!$H$9:$H$93*EXP(-Fperm_SI_Woolf2021!$K$9:$K$93*$C106*IF(L$58=Fperm_SI_Woolf2021!$E$9:$E$93,1,EXP(LN((1.1*(Fperm_SI_Woolf2021!$E$9:$E$93-L$58)-63.1579*EXP(-0.19*Fperm_SI_Woolf2021!$E$9:$E$93)+63.1579*EXP(-0.19*L$58))/(Fperm_SI_Woolf2021!$E$9:$E$93-L$58))*(L$58-Fperm_SI_Woolf2021!$E$9:$E$93)/10))),Fperm_SI_Woolf2021!$D$9:$D$93)*L$57+INTERCEPT(Fperm_SI_Woolf2021!$F$9:$F$93*EXP(-Fperm_SI_Woolf2021!$I$9:$I$93*$C106*IF(L$58=Fperm_SI_Woolf2021!$E$9:$E$93,1,EXP(LN((1.1*(Fperm_SI_Woolf2021!$E$9:$E$93-L$58)-63.1579*EXP(-0.19*Fperm_SI_Woolf2021!$E$9:$E$93)+63.1579*EXP(-0.19*L$58))/(Fperm_SI_Woolf2021!$E$9:$E$93-L$58))*(L$58-Fperm_SI_Woolf2021!$E$9:$E$93)/10))) + Fperm_SI_Woolf2021!$G$9:$G$93*EXP(-Fperm_SI_Woolf2021!$J$9:$J$93*$C106*IF(L$58=Fperm_SI_Woolf2021!$E$9:$E$93,1,EXP(LN((1.1*(Fperm_SI_Woolf2021!$E$9:$E$93-L$58)-63.1579*EXP(-0.19*Fperm_SI_Woolf2021!$E$9:$E$93)+63.1579*EXP(-0.19*L$58))/(Fperm_SI_Woolf2021!$E$9:$E$93-L$58))*(L$58-Fperm_SI_Woolf2021!$E$9:$E$93)/10))) + Fperm_SI_Woolf2021!$H$9:$H$93*EXP(-Fperm_SI_Woolf2021!$K$9:$K$93*$C106*IF(L$58=Fperm_SI_Woolf2021!$E$9:$E$93,1,EXP(LN((1.1*(Fperm_SI_Woolf2021!$E$9:$E$93-L$58)-63.1579*EXP(-0.19*Fperm_SI_Woolf2021!$E$9:$E$93)+63.1579*EXP(-0.19*L$58))/(Fperm_SI_Woolf2021!$E$9:$E$93-L$58))*(L$58-Fperm_SI_Woolf2021!$E$9:$E$93)/10))),Fperm_SI_Woolf2021!$D$9:$D$93))</f>
        <v>0.71664308183118175</v>
      </c>
      <c r="M106" s="51" cm="1">
        <f t="array" ref="M106">MIN(1,SLOPE(Fperm_SI_Woolf2021!$F$9:$F$93*EXP(-Fperm_SI_Woolf2021!$I$9:$I$93*$C106*IF(M$58=Fperm_SI_Woolf2021!$E$9:$E$93,1,EXP(LN((1.1*(Fperm_SI_Woolf2021!$E$9:$E$93-M$58)-63.1579*EXP(-0.19*Fperm_SI_Woolf2021!$E$9:$E$93)+63.1579*EXP(-0.19*M$58))/(Fperm_SI_Woolf2021!$E$9:$E$93-M$58))*(M$58-Fperm_SI_Woolf2021!$E$9:$E$93)/10))) + Fperm_SI_Woolf2021!$G$9:$G$93*EXP(-Fperm_SI_Woolf2021!$J$9:$J$93*$C106*IF(M$58=Fperm_SI_Woolf2021!$E$9:$E$93,1,EXP(LN((1.1*(Fperm_SI_Woolf2021!$E$9:$E$93-M$58)-63.1579*EXP(-0.19*Fperm_SI_Woolf2021!$E$9:$E$93)+63.1579*EXP(-0.19*M$58))/(Fperm_SI_Woolf2021!$E$9:$E$93-M$58))*(M$58-Fperm_SI_Woolf2021!$E$9:$E$93)/10))) + Fperm_SI_Woolf2021!$H$9:$H$93*EXP(-Fperm_SI_Woolf2021!$K$9:$K$93*$C106*IF(M$58=Fperm_SI_Woolf2021!$E$9:$E$93,1,EXP(LN((1.1*(Fperm_SI_Woolf2021!$E$9:$E$93-M$58)-63.1579*EXP(-0.19*Fperm_SI_Woolf2021!$E$9:$E$93)+63.1579*EXP(-0.19*M$58))/(Fperm_SI_Woolf2021!$E$9:$E$93-M$58))*(M$58-Fperm_SI_Woolf2021!$E$9:$E$93)/10))),Fperm_SI_Woolf2021!$D$9:$D$93)*M$57+INTERCEPT(Fperm_SI_Woolf2021!$F$9:$F$93*EXP(-Fperm_SI_Woolf2021!$I$9:$I$93*$C106*IF(M$58=Fperm_SI_Woolf2021!$E$9:$E$93,1,EXP(LN((1.1*(Fperm_SI_Woolf2021!$E$9:$E$93-M$58)-63.1579*EXP(-0.19*Fperm_SI_Woolf2021!$E$9:$E$93)+63.1579*EXP(-0.19*M$58))/(Fperm_SI_Woolf2021!$E$9:$E$93-M$58))*(M$58-Fperm_SI_Woolf2021!$E$9:$E$93)/10))) + Fperm_SI_Woolf2021!$G$9:$G$93*EXP(-Fperm_SI_Woolf2021!$J$9:$J$93*$C106*IF(M$58=Fperm_SI_Woolf2021!$E$9:$E$93,1,EXP(LN((1.1*(Fperm_SI_Woolf2021!$E$9:$E$93-M$58)-63.1579*EXP(-0.19*Fperm_SI_Woolf2021!$E$9:$E$93)+63.1579*EXP(-0.19*M$58))/(Fperm_SI_Woolf2021!$E$9:$E$93-M$58))*(M$58-Fperm_SI_Woolf2021!$E$9:$E$93)/10))) + Fperm_SI_Woolf2021!$H$9:$H$93*EXP(-Fperm_SI_Woolf2021!$K$9:$K$93*$C106*IF(M$58=Fperm_SI_Woolf2021!$E$9:$E$93,1,EXP(LN((1.1*(Fperm_SI_Woolf2021!$E$9:$E$93-M$58)-63.1579*EXP(-0.19*Fperm_SI_Woolf2021!$E$9:$E$93)+63.1579*EXP(-0.19*M$58))/(Fperm_SI_Woolf2021!$E$9:$E$93-M$58))*(M$58-Fperm_SI_Woolf2021!$E$9:$E$93)/10))),Fperm_SI_Woolf2021!$D$9:$D$93))</f>
        <v>0.68444508257961445</v>
      </c>
      <c r="N106" s="51" cm="1">
        <f t="array" ref="N106">MIN(1,SLOPE(Fperm_SI_Woolf2021!$F$9:$F$93*EXP(-Fperm_SI_Woolf2021!$I$9:$I$93*$C106*IF(N$58=Fperm_SI_Woolf2021!$E$9:$E$93,1,EXP(LN((1.1*(Fperm_SI_Woolf2021!$E$9:$E$93-N$58)-63.1579*EXP(-0.19*Fperm_SI_Woolf2021!$E$9:$E$93)+63.1579*EXP(-0.19*N$58))/(Fperm_SI_Woolf2021!$E$9:$E$93-N$58))*(N$58-Fperm_SI_Woolf2021!$E$9:$E$93)/10))) + Fperm_SI_Woolf2021!$G$9:$G$93*EXP(-Fperm_SI_Woolf2021!$J$9:$J$93*$C106*IF(N$58=Fperm_SI_Woolf2021!$E$9:$E$93,1,EXP(LN((1.1*(Fperm_SI_Woolf2021!$E$9:$E$93-N$58)-63.1579*EXP(-0.19*Fperm_SI_Woolf2021!$E$9:$E$93)+63.1579*EXP(-0.19*N$58))/(Fperm_SI_Woolf2021!$E$9:$E$93-N$58))*(N$58-Fperm_SI_Woolf2021!$E$9:$E$93)/10))) + Fperm_SI_Woolf2021!$H$9:$H$93*EXP(-Fperm_SI_Woolf2021!$K$9:$K$93*$C106*IF(N$58=Fperm_SI_Woolf2021!$E$9:$E$93,1,EXP(LN((1.1*(Fperm_SI_Woolf2021!$E$9:$E$93-N$58)-63.1579*EXP(-0.19*Fperm_SI_Woolf2021!$E$9:$E$93)+63.1579*EXP(-0.19*N$58))/(Fperm_SI_Woolf2021!$E$9:$E$93-N$58))*(N$58-Fperm_SI_Woolf2021!$E$9:$E$93)/10))),Fperm_SI_Woolf2021!$D$9:$D$93)*N$57+INTERCEPT(Fperm_SI_Woolf2021!$F$9:$F$93*EXP(-Fperm_SI_Woolf2021!$I$9:$I$93*$C106*IF(N$58=Fperm_SI_Woolf2021!$E$9:$E$93,1,EXP(LN((1.1*(Fperm_SI_Woolf2021!$E$9:$E$93-N$58)-63.1579*EXP(-0.19*Fperm_SI_Woolf2021!$E$9:$E$93)+63.1579*EXP(-0.19*N$58))/(Fperm_SI_Woolf2021!$E$9:$E$93-N$58))*(N$58-Fperm_SI_Woolf2021!$E$9:$E$93)/10))) + Fperm_SI_Woolf2021!$G$9:$G$93*EXP(-Fperm_SI_Woolf2021!$J$9:$J$93*$C106*IF(N$58=Fperm_SI_Woolf2021!$E$9:$E$93,1,EXP(LN((1.1*(Fperm_SI_Woolf2021!$E$9:$E$93-N$58)-63.1579*EXP(-0.19*Fperm_SI_Woolf2021!$E$9:$E$93)+63.1579*EXP(-0.19*N$58))/(Fperm_SI_Woolf2021!$E$9:$E$93-N$58))*(N$58-Fperm_SI_Woolf2021!$E$9:$E$93)/10))) + Fperm_SI_Woolf2021!$H$9:$H$93*EXP(-Fperm_SI_Woolf2021!$K$9:$K$93*$C106*IF(N$58=Fperm_SI_Woolf2021!$E$9:$E$93,1,EXP(LN((1.1*(Fperm_SI_Woolf2021!$E$9:$E$93-N$58)-63.1579*EXP(-0.19*Fperm_SI_Woolf2021!$E$9:$E$93)+63.1579*EXP(-0.19*N$58))/(Fperm_SI_Woolf2021!$E$9:$E$93-N$58))*(N$58-Fperm_SI_Woolf2021!$E$9:$E$93)/10))),Fperm_SI_Woolf2021!$D$9:$D$93))</f>
        <v>0.65224708332804715</v>
      </c>
      <c r="O106" s="51" cm="1">
        <f t="array" ref="O106">MIN(1,SLOPE(Fperm_SI_Woolf2021!$F$9:$F$93*EXP(-Fperm_SI_Woolf2021!$I$9:$I$93*$C106*IF(O$58=Fperm_SI_Woolf2021!$E$9:$E$93,1,EXP(LN((1.1*(Fperm_SI_Woolf2021!$E$9:$E$93-O$58)-63.1579*EXP(-0.19*Fperm_SI_Woolf2021!$E$9:$E$93)+63.1579*EXP(-0.19*O$58))/(Fperm_SI_Woolf2021!$E$9:$E$93-O$58))*(O$58-Fperm_SI_Woolf2021!$E$9:$E$93)/10))) + Fperm_SI_Woolf2021!$G$9:$G$93*EXP(-Fperm_SI_Woolf2021!$J$9:$J$93*$C106*IF(O$58=Fperm_SI_Woolf2021!$E$9:$E$93,1,EXP(LN((1.1*(Fperm_SI_Woolf2021!$E$9:$E$93-O$58)-63.1579*EXP(-0.19*Fperm_SI_Woolf2021!$E$9:$E$93)+63.1579*EXP(-0.19*O$58))/(Fperm_SI_Woolf2021!$E$9:$E$93-O$58))*(O$58-Fperm_SI_Woolf2021!$E$9:$E$93)/10))) + Fperm_SI_Woolf2021!$H$9:$H$93*EXP(-Fperm_SI_Woolf2021!$K$9:$K$93*$C106*IF(O$58=Fperm_SI_Woolf2021!$E$9:$E$93,1,EXP(LN((1.1*(Fperm_SI_Woolf2021!$E$9:$E$93-O$58)-63.1579*EXP(-0.19*Fperm_SI_Woolf2021!$E$9:$E$93)+63.1579*EXP(-0.19*O$58))/(Fperm_SI_Woolf2021!$E$9:$E$93-O$58))*(O$58-Fperm_SI_Woolf2021!$E$9:$E$93)/10))),Fperm_SI_Woolf2021!$D$9:$D$93)*O$57+INTERCEPT(Fperm_SI_Woolf2021!$F$9:$F$93*EXP(-Fperm_SI_Woolf2021!$I$9:$I$93*$C106*IF(O$58=Fperm_SI_Woolf2021!$E$9:$E$93,1,EXP(LN((1.1*(Fperm_SI_Woolf2021!$E$9:$E$93-O$58)-63.1579*EXP(-0.19*Fperm_SI_Woolf2021!$E$9:$E$93)+63.1579*EXP(-0.19*O$58))/(Fperm_SI_Woolf2021!$E$9:$E$93-O$58))*(O$58-Fperm_SI_Woolf2021!$E$9:$E$93)/10))) + Fperm_SI_Woolf2021!$G$9:$G$93*EXP(-Fperm_SI_Woolf2021!$J$9:$J$93*$C106*IF(O$58=Fperm_SI_Woolf2021!$E$9:$E$93,1,EXP(LN((1.1*(Fperm_SI_Woolf2021!$E$9:$E$93-O$58)-63.1579*EXP(-0.19*Fperm_SI_Woolf2021!$E$9:$E$93)+63.1579*EXP(-0.19*O$58))/(Fperm_SI_Woolf2021!$E$9:$E$93-O$58))*(O$58-Fperm_SI_Woolf2021!$E$9:$E$93)/10))) + Fperm_SI_Woolf2021!$H$9:$H$93*EXP(-Fperm_SI_Woolf2021!$K$9:$K$93*$C106*IF(O$58=Fperm_SI_Woolf2021!$E$9:$E$93,1,EXP(LN((1.1*(Fperm_SI_Woolf2021!$E$9:$E$93-O$58)-63.1579*EXP(-0.19*Fperm_SI_Woolf2021!$E$9:$E$93)+63.1579*EXP(-0.19*O$58))/(Fperm_SI_Woolf2021!$E$9:$E$93-O$58))*(O$58-Fperm_SI_Woolf2021!$E$9:$E$93)/10))),Fperm_SI_Woolf2021!$D$9:$D$93))</f>
        <v>0.62004908407647985</v>
      </c>
      <c r="P106" s="51" cm="1">
        <f t="array" ref="P106">MIN(1,SLOPE(Fperm_SI_Woolf2021!$F$9:$F$93*EXP(-Fperm_SI_Woolf2021!$I$9:$I$93*$C106*IF(P$58=Fperm_SI_Woolf2021!$E$9:$E$93,1,EXP(LN((1.1*(Fperm_SI_Woolf2021!$E$9:$E$93-P$58)-63.1579*EXP(-0.19*Fperm_SI_Woolf2021!$E$9:$E$93)+63.1579*EXP(-0.19*P$58))/(Fperm_SI_Woolf2021!$E$9:$E$93-P$58))*(P$58-Fperm_SI_Woolf2021!$E$9:$E$93)/10))) + Fperm_SI_Woolf2021!$G$9:$G$93*EXP(-Fperm_SI_Woolf2021!$J$9:$J$93*$C106*IF(P$58=Fperm_SI_Woolf2021!$E$9:$E$93,1,EXP(LN((1.1*(Fperm_SI_Woolf2021!$E$9:$E$93-P$58)-63.1579*EXP(-0.19*Fperm_SI_Woolf2021!$E$9:$E$93)+63.1579*EXP(-0.19*P$58))/(Fperm_SI_Woolf2021!$E$9:$E$93-P$58))*(P$58-Fperm_SI_Woolf2021!$E$9:$E$93)/10))) + Fperm_SI_Woolf2021!$H$9:$H$93*EXP(-Fperm_SI_Woolf2021!$K$9:$K$93*$C106*IF(P$58=Fperm_SI_Woolf2021!$E$9:$E$93,1,EXP(LN((1.1*(Fperm_SI_Woolf2021!$E$9:$E$93-P$58)-63.1579*EXP(-0.19*Fperm_SI_Woolf2021!$E$9:$E$93)+63.1579*EXP(-0.19*P$58))/(Fperm_SI_Woolf2021!$E$9:$E$93-P$58))*(P$58-Fperm_SI_Woolf2021!$E$9:$E$93)/10))),Fperm_SI_Woolf2021!$D$9:$D$93)*P$57+INTERCEPT(Fperm_SI_Woolf2021!$F$9:$F$93*EXP(-Fperm_SI_Woolf2021!$I$9:$I$93*$C106*IF(P$58=Fperm_SI_Woolf2021!$E$9:$E$93,1,EXP(LN((1.1*(Fperm_SI_Woolf2021!$E$9:$E$93-P$58)-63.1579*EXP(-0.19*Fperm_SI_Woolf2021!$E$9:$E$93)+63.1579*EXP(-0.19*P$58))/(Fperm_SI_Woolf2021!$E$9:$E$93-P$58))*(P$58-Fperm_SI_Woolf2021!$E$9:$E$93)/10))) + Fperm_SI_Woolf2021!$G$9:$G$93*EXP(-Fperm_SI_Woolf2021!$J$9:$J$93*$C106*IF(P$58=Fperm_SI_Woolf2021!$E$9:$E$93,1,EXP(LN((1.1*(Fperm_SI_Woolf2021!$E$9:$E$93-P$58)-63.1579*EXP(-0.19*Fperm_SI_Woolf2021!$E$9:$E$93)+63.1579*EXP(-0.19*P$58))/(Fperm_SI_Woolf2021!$E$9:$E$93-P$58))*(P$58-Fperm_SI_Woolf2021!$E$9:$E$93)/10))) + Fperm_SI_Woolf2021!$H$9:$H$93*EXP(-Fperm_SI_Woolf2021!$K$9:$K$93*$C106*IF(P$58=Fperm_SI_Woolf2021!$E$9:$E$93,1,EXP(LN((1.1*(Fperm_SI_Woolf2021!$E$9:$E$93-P$58)-63.1579*EXP(-0.19*Fperm_SI_Woolf2021!$E$9:$E$93)+63.1579*EXP(-0.19*P$58))/(Fperm_SI_Woolf2021!$E$9:$E$93-P$58))*(P$58-Fperm_SI_Woolf2021!$E$9:$E$93)/10))),Fperm_SI_Woolf2021!$D$9:$D$93))</f>
        <v>0.58785108482491255</v>
      </c>
      <c r="Q106" s="51" cm="1">
        <f t="array" ref="Q106">MIN(1,SLOPE(Fperm_SI_Woolf2021!$F$9:$F$93*EXP(-Fperm_SI_Woolf2021!$I$9:$I$93*$C106*IF(Q$58=Fperm_SI_Woolf2021!$E$9:$E$93,1,EXP(LN((1.1*(Fperm_SI_Woolf2021!$E$9:$E$93-Q$58)-63.1579*EXP(-0.19*Fperm_SI_Woolf2021!$E$9:$E$93)+63.1579*EXP(-0.19*Q$58))/(Fperm_SI_Woolf2021!$E$9:$E$93-Q$58))*(Q$58-Fperm_SI_Woolf2021!$E$9:$E$93)/10))) + Fperm_SI_Woolf2021!$G$9:$G$93*EXP(-Fperm_SI_Woolf2021!$J$9:$J$93*$C106*IF(Q$58=Fperm_SI_Woolf2021!$E$9:$E$93,1,EXP(LN((1.1*(Fperm_SI_Woolf2021!$E$9:$E$93-Q$58)-63.1579*EXP(-0.19*Fperm_SI_Woolf2021!$E$9:$E$93)+63.1579*EXP(-0.19*Q$58))/(Fperm_SI_Woolf2021!$E$9:$E$93-Q$58))*(Q$58-Fperm_SI_Woolf2021!$E$9:$E$93)/10))) + Fperm_SI_Woolf2021!$H$9:$H$93*EXP(-Fperm_SI_Woolf2021!$K$9:$K$93*$C106*IF(Q$58=Fperm_SI_Woolf2021!$E$9:$E$93,1,EXP(LN((1.1*(Fperm_SI_Woolf2021!$E$9:$E$93-Q$58)-63.1579*EXP(-0.19*Fperm_SI_Woolf2021!$E$9:$E$93)+63.1579*EXP(-0.19*Q$58))/(Fperm_SI_Woolf2021!$E$9:$E$93-Q$58))*(Q$58-Fperm_SI_Woolf2021!$E$9:$E$93)/10))),Fperm_SI_Woolf2021!$D$9:$D$93)*Q$57+INTERCEPT(Fperm_SI_Woolf2021!$F$9:$F$93*EXP(-Fperm_SI_Woolf2021!$I$9:$I$93*$C106*IF(Q$58=Fperm_SI_Woolf2021!$E$9:$E$93,1,EXP(LN((1.1*(Fperm_SI_Woolf2021!$E$9:$E$93-Q$58)-63.1579*EXP(-0.19*Fperm_SI_Woolf2021!$E$9:$E$93)+63.1579*EXP(-0.19*Q$58))/(Fperm_SI_Woolf2021!$E$9:$E$93-Q$58))*(Q$58-Fperm_SI_Woolf2021!$E$9:$E$93)/10))) + Fperm_SI_Woolf2021!$G$9:$G$93*EXP(-Fperm_SI_Woolf2021!$J$9:$J$93*$C106*IF(Q$58=Fperm_SI_Woolf2021!$E$9:$E$93,1,EXP(LN((1.1*(Fperm_SI_Woolf2021!$E$9:$E$93-Q$58)-63.1579*EXP(-0.19*Fperm_SI_Woolf2021!$E$9:$E$93)+63.1579*EXP(-0.19*Q$58))/(Fperm_SI_Woolf2021!$E$9:$E$93-Q$58))*(Q$58-Fperm_SI_Woolf2021!$E$9:$E$93)/10))) + Fperm_SI_Woolf2021!$H$9:$H$93*EXP(-Fperm_SI_Woolf2021!$K$9:$K$93*$C106*IF(Q$58=Fperm_SI_Woolf2021!$E$9:$E$93,1,EXP(LN((1.1*(Fperm_SI_Woolf2021!$E$9:$E$93-Q$58)-63.1579*EXP(-0.19*Fperm_SI_Woolf2021!$E$9:$E$93)+63.1579*EXP(-0.19*Q$58))/(Fperm_SI_Woolf2021!$E$9:$E$93-Q$58))*(Q$58-Fperm_SI_Woolf2021!$E$9:$E$93)/10))),Fperm_SI_Woolf2021!$D$9:$D$93))</f>
        <v>0.55565308557334525</v>
      </c>
      <c r="R106" s="51" cm="1">
        <f t="array" ref="R106">MIN(1,SLOPE(Fperm_SI_Woolf2021!$F$9:$F$93*EXP(-Fperm_SI_Woolf2021!$I$9:$I$93*$C106*IF(R$58=Fperm_SI_Woolf2021!$E$9:$E$93,1,EXP(LN((1.1*(Fperm_SI_Woolf2021!$E$9:$E$93-R$58)-63.1579*EXP(-0.19*Fperm_SI_Woolf2021!$E$9:$E$93)+63.1579*EXP(-0.19*R$58))/(Fperm_SI_Woolf2021!$E$9:$E$93-R$58))*(R$58-Fperm_SI_Woolf2021!$E$9:$E$93)/10))) + Fperm_SI_Woolf2021!$G$9:$G$93*EXP(-Fperm_SI_Woolf2021!$J$9:$J$93*$C106*IF(R$58=Fperm_SI_Woolf2021!$E$9:$E$93,1,EXP(LN((1.1*(Fperm_SI_Woolf2021!$E$9:$E$93-R$58)-63.1579*EXP(-0.19*Fperm_SI_Woolf2021!$E$9:$E$93)+63.1579*EXP(-0.19*R$58))/(Fperm_SI_Woolf2021!$E$9:$E$93-R$58))*(R$58-Fperm_SI_Woolf2021!$E$9:$E$93)/10))) + Fperm_SI_Woolf2021!$H$9:$H$93*EXP(-Fperm_SI_Woolf2021!$K$9:$K$93*$C106*IF(R$58=Fperm_SI_Woolf2021!$E$9:$E$93,1,EXP(LN((1.1*(Fperm_SI_Woolf2021!$E$9:$E$93-R$58)-63.1579*EXP(-0.19*Fperm_SI_Woolf2021!$E$9:$E$93)+63.1579*EXP(-0.19*R$58))/(Fperm_SI_Woolf2021!$E$9:$E$93-R$58))*(R$58-Fperm_SI_Woolf2021!$E$9:$E$93)/10))),Fperm_SI_Woolf2021!$D$9:$D$93)*R$57+INTERCEPT(Fperm_SI_Woolf2021!$F$9:$F$93*EXP(-Fperm_SI_Woolf2021!$I$9:$I$93*$C106*IF(R$58=Fperm_SI_Woolf2021!$E$9:$E$93,1,EXP(LN((1.1*(Fperm_SI_Woolf2021!$E$9:$E$93-R$58)-63.1579*EXP(-0.19*Fperm_SI_Woolf2021!$E$9:$E$93)+63.1579*EXP(-0.19*R$58))/(Fperm_SI_Woolf2021!$E$9:$E$93-R$58))*(R$58-Fperm_SI_Woolf2021!$E$9:$E$93)/10))) + Fperm_SI_Woolf2021!$G$9:$G$93*EXP(-Fperm_SI_Woolf2021!$J$9:$J$93*$C106*IF(R$58=Fperm_SI_Woolf2021!$E$9:$E$93,1,EXP(LN((1.1*(Fperm_SI_Woolf2021!$E$9:$E$93-R$58)-63.1579*EXP(-0.19*Fperm_SI_Woolf2021!$E$9:$E$93)+63.1579*EXP(-0.19*R$58))/(Fperm_SI_Woolf2021!$E$9:$E$93-R$58))*(R$58-Fperm_SI_Woolf2021!$E$9:$E$93)/10))) + Fperm_SI_Woolf2021!$H$9:$H$93*EXP(-Fperm_SI_Woolf2021!$K$9:$K$93*$C106*IF(R$58=Fperm_SI_Woolf2021!$E$9:$E$93,1,EXP(LN((1.1*(Fperm_SI_Woolf2021!$E$9:$E$93-R$58)-63.1579*EXP(-0.19*Fperm_SI_Woolf2021!$E$9:$E$93)+63.1579*EXP(-0.19*R$58))/(Fperm_SI_Woolf2021!$E$9:$E$93-R$58))*(R$58-Fperm_SI_Woolf2021!$E$9:$E$93)/10))),Fperm_SI_Woolf2021!$D$9:$D$93))</f>
        <v>0.52345508632177795</v>
      </c>
      <c r="S106" s="51" cm="1">
        <f t="array" ref="S106">MIN(1,SLOPE(Fperm_SI_Woolf2021!$F$9:$F$93*EXP(-Fperm_SI_Woolf2021!$I$9:$I$93*$C106*IF(S$58=Fperm_SI_Woolf2021!$E$9:$E$93,1,EXP(LN((1.1*(Fperm_SI_Woolf2021!$E$9:$E$93-S$58)-63.1579*EXP(-0.19*Fperm_SI_Woolf2021!$E$9:$E$93)+63.1579*EXP(-0.19*S$58))/(Fperm_SI_Woolf2021!$E$9:$E$93-S$58))*(S$58-Fperm_SI_Woolf2021!$E$9:$E$93)/10))) + Fperm_SI_Woolf2021!$G$9:$G$93*EXP(-Fperm_SI_Woolf2021!$J$9:$J$93*$C106*IF(S$58=Fperm_SI_Woolf2021!$E$9:$E$93,1,EXP(LN((1.1*(Fperm_SI_Woolf2021!$E$9:$E$93-S$58)-63.1579*EXP(-0.19*Fperm_SI_Woolf2021!$E$9:$E$93)+63.1579*EXP(-0.19*S$58))/(Fperm_SI_Woolf2021!$E$9:$E$93-S$58))*(S$58-Fperm_SI_Woolf2021!$E$9:$E$93)/10))) + Fperm_SI_Woolf2021!$H$9:$H$93*EXP(-Fperm_SI_Woolf2021!$K$9:$K$93*$C106*IF(S$58=Fperm_SI_Woolf2021!$E$9:$E$93,1,EXP(LN((1.1*(Fperm_SI_Woolf2021!$E$9:$E$93-S$58)-63.1579*EXP(-0.19*Fperm_SI_Woolf2021!$E$9:$E$93)+63.1579*EXP(-0.19*S$58))/(Fperm_SI_Woolf2021!$E$9:$E$93-S$58))*(S$58-Fperm_SI_Woolf2021!$E$9:$E$93)/10))),Fperm_SI_Woolf2021!$D$9:$D$93)*S$57+INTERCEPT(Fperm_SI_Woolf2021!$F$9:$F$93*EXP(-Fperm_SI_Woolf2021!$I$9:$I$93*$C106*IF(S$58=Fperm_SI_Woolf2021!$E$9:$E$93,1,EXP(LN((1.1*(Fperm_SI_Woolf2021!$E$9:$E$93-S$58)-63.1579*EXP(-0.19*Fperm_SI_Woolf2021!$E$9:$E$93)+63.1579*EXP(-0.19*S$58))/(Fperm_SI_Woolf2021!$E$9:$E$93-S$58))*(S$58-Fperm_SI_Woolf2021!$E$9:$E$93)/10))) + Fperm_SI_Woolf2021!$G$9:$G$93*EXP(-Fperm_SI_Woolf2021!$J$9:$J$93*$C106*IF(S$58=Fperm_SI_Woolf2021!$E$9:$E$93,1,EXP(LN((1.1*(Fperm_SI_Woolf2021!$E$9:$E$93-S$58)-63.1579*EXP(-0.19*Fperm_SI_Woolf2021!$E$9:$E$93)+63.1579*EXP(-0.19*S$58))/(Fperm_SI_Woolf2021!$E$9:$E$93-S$58))*(S$58-Fperm_SI_Woolf2021!$E$9:$E$93)/10))) + Fperm_SI_Woolf2021!$H$9:$H$93*EXP(-Fperm_SI_Woolf2021!$K$9:$K$93*$C106*IF(S$58=Fperm_SI_Woolf2021!$E$9:$E$93,1,EXP(LN((1.1*(Fperm_SI_Woolf2021!$E$9:$E$93-S$58)-63.1579*EXP(-0.19*Fperm_SI_Woolf2021!$E$9:$E$93)+63.1579*EXP(-0.19*S$58))/(Fperm_SI_Woolf2021!$E$9:$E$93-S$58))*(S$58-Fperm_SI_Woolf2021!$E$9:$E$93)/10))),Fperm_SI_Woolf2021!$D$9:$D$93))</f>
        <v>0.74300606821415227</v>
      </c>
      <c r="T106" s="51" cm="1">
        <f t="array" ref="T106">MIN(1,SLOPE(Fperm_SI_Woolf2021!$F$9:$F$93*EXP(-Fperm_SI_Woolf2021!$I$9:$I$93*$C106*IF(T$58=Fperm_SI_Woolf2021!$E$9:$E$93,1,EXP(LN((1.1*(Fperm_SI_Woolf2021!$E$9:$E$93-T$58)-63.1579*EXP(-0.19*Fperm_SI_Woolf2021!$E$9:$E$93)+63.1579*EXP(-0.19*T$58))/(Fperm_SI_Woolf2021!$E$9:$E$93-T$58))*(T$58-Fperm_SI_Woolf2021!$E$9:$E$93)/10))) + Fperm_SI_Woolf2021!$G$9:$G$93*EXP(-Fperm_SI_Woolf2021!$J$9:$J$93*$C106*IF(T$58=Fperm_SI_Woolf2021!$E$9:$E$93,1,EXP(LN((1.1*(Fperm_SI_Woolf2021!$E$9:$E$93-T$58)-63.1579*EXP(-0.19*Fperm_SI_Woolf2021!$E$9:$E$93)+63.1579*EXP(-0.19*T$58))/(Fperm_SI_Woolf2021!$E$9:$E$93-T$58))*(T$58-Fperm_SI_Woolf2021!$E$9:$E$93)/10))) + Fperm_SI_Woolf2021!$H$9:$H$93*EXP(-Fperm_SI_Woolf2021!$K$9:$K$93*$C106*IF(T$58=Fperm_SI_Woolf2021!$E$9:$E$93,1,EXP(LN((1.1*(Fperm_SI_Woolf2021!$E$9:$E$93-T$58)-63.1579*EXP(-0.19*Fperm_SI_Woolf2021!$E$9:$E$93)+63.1579*EXP(-0.19*T$58))/(Fperm_SI_Woolf2021!$E$9:$E$93-T$58))*(T$58-Fperm_SI_Woolf2021!$E$9:$E$93)/10))),Fperm_SI_Woolf2021!$D$9:$D$93)*T$57+INTERCEPT(Fperm_SI_Woolf2021!$F$9:$F$93*EXP(-Fperm_SI_Woolf2021!$I$9:$I$93*$C106*IF(T$58=Fperm_SI_Woolf2021!$E$9:$E$93,1,EXP(LN((1.1*(Fperm_SI_Woolf2021!$E$9:$E$93-T$58)-63.1579*EXP(-0.19*Fperm_SI_Woolf2021!$E$9:$E$93)+63.1579*EXP(-0.19*T$58))/(Fperm_SI_Woolf2021!$E$9:$E$93-T$58))*(T$58-Fperm_SI_Woolf2021!$E$9:$E$93)/10))) + Fperm_SI_Woolf2021!$G$9:$G$93*EXP(-Fperm_SI_Woolf2021!$J$9:$J$93*$C106*IF(T$58=Fperm_SI_Woolf2021!$E$9:$E$93,1,EXP(LN((1.1*(Fperm_SI_Woolf2021!$E$9:$E$93-T$58)-63.1579*EXP(-0.19*Fperm_SI_Woolf2021!$E$9:$E$93)+63.1579*EXP(-0.19*T$58))/(Fperm_SI_Woolf2021!$E$9:$E$93-T$58))*(T$58-Fperm_SI_Woolf2021!$E$9:$E$93)/10))) + Fperm_SI_Woolf2021!$H$9:$H$93*EXP(-Fperm_SI_Woolf2021!$K$9:$K$93*$C106*IF(T$58=Fperm_SI_Woolf2021!$E$9:$E$93,1,EXP(LN((1.1*(Fperm_SI_Woolf2021!$E$9:$E$93-T$58)-63.1579*EXP(-0.19*Fperm_SI_Woolf2021!$E$9:$E$93)+63.1579*EXP(-0.19*T$58))/(Fperm_SI_Woolf2021!$E$9:$E$93-T$58))*(T$58-Fperm_SI_Woolf2021!$E$9:$E$93)/10))),Fperm_SI_Woolf2021!$D$9:$D$93))</f>
        <v>0.71238188925638957</v>
      </c>
      <c r="U106" s="51" cm="1">
        <f t="array" ref="U106">MIN(1,SLOPE(Fperm_SI_Woolf2021!$F$9:$F$93*EXP(-Fperm_SI_Woolf2021!$I$9:$I$93*$C106*IF(U$58=Fperm_SI_Woolf2021!$E$9:$E$93,1,EXP(LN((1.1*(Fperm_SI_Woolf2021!$E$9:$E$93-U$58)-63.1579*EXP(-0.19*Fperm_SI_Woolf2021!$E$9:$E$93)+63.1579*EXP(-0.19*U$58))/(Fperm_SI_Woolf2021!$E$9:$E$93-U$58))*(U$58-Fperm_SI_Woolf2021!$E$9:$E$93)/10))) + Fperm_SI_Woolf2021!$G$9:$G$93*EXP(-Fperm_SI_Woolf2021!$J$9:$J$93*$C106*IF(U$58=Fperm_SI_Woolf2021!$E$9:$E$93,1,EXP(LN((1.1*(Fperm_SI_Woolf2021!$E$9:$E$93-U$58)-63.1579*EXP(-0.19*Fperm_SI_Woolf2021!$E$9:$E$93)+63.1579*EXP(-0.19*U$58))/(Fperm_SI_Woolf2021!$E$9:$E$93-U$58))*(U$58-Fperm_SI_Woolf2021!$E$9:$E$93)/10))) + Fperm_SI_Woolf2021!$H$9:$H$93*EXP(-Fperm_SI_Woolf2021!$K$9:$K$93*$C106*IF(U$58=Fperm_SI_Woolf2021!$E$9:$E$93,1,EXP(LN((1.1*(Fperm_SI_Woolf2021!$E$9:$E$93-U$58)-63.1579*EXP(-0.19*Fperm_SI_Woolf2021!$E$9:$E$93)+63.1579*EXP(-0.19*U$58))/(Fperm_SI_Woolf2021!$E$9:$E$93-U$58))*(U$58-Fperm_SI_Woolf2021!$E$9:$E$93)/10))),Fperm_SI_Woolf2021!$D$9:$D$93)*U$57+INTERCEPT(Fperm_SI_Woolf2021!$F$9:$F$93*EXP(-Fperm_SI_Woolf2021!$I$9:$I$93*$C106*IF(U$58=Fperm_SI_Woolf2021!$E$9:$E$93,1,EXP(LN((1.1*(Fperm_SI_Woolf2021!$E$9:$E$93-U$58)-63.1579*EXP(-0.19*Fperm_SI_Woolf2021!$E$9:$E$93)+63.1579*EXP(-0.19*U$58))/(Fperm_SI_Woolf2021!$E$9:$E$93-U$58))*(U$58-Fperm_SI_Woolf2021!$E$9:$E$93)/10))) + Fperm_SI_Woolf2021!$G$9:$G$93*EXP(-Fperm_SI_Woolf2021!$J$9:$J$93*$C106*IF(U$58=Fperm_SI_Woolf2021!$E$9:$E$93,1,EXP(LN((1.1*(Fperm_SI_Woolf2021!$E$9:$E$93-U$58)-63.1579*EXP(-0.19*Fperm_SI_Woolf2021!$E$9:$E$93)+63.1579*EXP(-0.19*U$58))/(Fperm_SI_Woolf2021!$E$9:$E$93-U$58))*(U$58-Fperm_SI_Woolf2021!$E$9:$E$93)/10))) + Fperm_SI_Woolf2021!$H$9:$H$93*EXP(-Fperm_SI_Woolf2021!$K$9:$K$93*$C106*IF(U$58=Fperm_SI_Woolf2021!$E$9:$E$93,1,EXP(LN((1.1*(Fperm_SI_Woolf2021!$E$9:$E$93-U$58)-63.1579*EXP(-0.19*Fperm_SI_Woolf2021!$E$9:$E$93)+63.1579*EXP(-0.19*U$58))/(Fperm_SI_Woolf2021!$E$9:$E$93-U$58))*(U$58-Fperm_SI_Woolf2021!$E$9:$E$93)/10))),Fperm_SI_Woolf2021!$D$9:$D$93))</f>
        <v>0.68175771029862675</v>
      </c>
      <c r="V106" s="51" cm="1">
        <f t="array" ref="V106">MIN(1,SLOPE(Fperm_SI_Woolf2021!$F$9:$F$93*EXP(-Fperm_SI_Woolf2021!$I$9:$I$93*$C106*IF(V$58=Fperm_SI_Woolf2021!$E$9:$E$93,1,EXP(LN((1.1*(Fperm_SI_Woolf2021!$E$9:$E$93-V$58)-63.1579*EXP(-0.19*Fperm_SI_Woolf2021!$E$9:$E$93)+63.1579*EXP(-0.19*V$58))/(Fperm_SI_Woolf2021!$E$9:$E$93-V$58))*(V$58-Fperm_SI_Woolf2021!$E$9:$E$93)/10))) + Fperm_SI_Woolf2021!$G$9:$G$93*EXP(-Fperm_SI_Woolf2021!$J$9:$J$93*$C106*IF(V$58=Fperm_SI_Woolf2021!$E$9:$E$93,1,EXP(LN((1.1*(Fperm_SI_Woolf2021!$E$9:$E$93-V$58)-63.1579*EXP(-0.19*Fperm_SI_Woolf2021!$E$9:$E$93)+63.1579*EXP(-0.19*V$58))/(Fperm_SI_Woolf2021!$E$9:$E$93-V$58))*(V$58-Fperm_SI_Woolf2021!$E$9:$E$93)/10))) + Fperm_SI_Woolf2021!$H$9:$H$93*EXP(-Fperm_SI_Woolf2021!$K$9:$K$93*$C106*IF(V$58=Fperm_SI_Woolf2021!$E$9:$E$93,1,EXP(LN((1.1*(Fperm_SI_Woolf2021!$E$9:$E$93-V$58)-63.1579*EXP(-0.19*Fperm_SI_Woolf2021!$E$9:$E$93)+63.1579*EXP(-0.19*V$58))/(Fperm_SI_Woolf2021!$E$9:$E$93-V$58))*(V$58-Fperm_SI_Woolf2021!$E$9:$E$93)/10))),Fperm_SI_Woolf2021!$D$9:$D$93)*V$57+INTERCEPT(Fperm_SI_Woolf2021!$F$9:$F$93*EXP(-Fperm_SI_Woolf2021!$I$9:$I$93*$C106*IF(V$58=Fperm_SI_Woolf2021!$E$9:$E$93,1,EXP(LN((1.1*(Fperm_SI_Woolf2021!$E$9:$E$93-V$58)-63.1579*EXP(-0.19*Fperm_SI_Woolf2021!$E$9:$E$93)+63.1579*EXP(-0.19*V$58))/(Fperm_SI_Woolf2021!$E$9:$E$93-V$58))*(V$58-Fperm_SI_Woolf2021!$E$9:$E$93)/10))) + Fperm_SI_Woolf2021!$G$9:$G$93*EXP(-Fperm_SI_Woolf2021!$J$9:$J$93*$C106*IF(V$58=Fperm_SI_Woolf2021!$E$9:$E$93,1,EXP(LN((1.1*(Fperm_SI_Woolf2021!$E$9:$E$93-V$58)-63.1579*EXP(-0.19*Fperm_SI_Woolf2021!$E$9:$E$93)+63.1579*EXP(-0.19*V$58))/(Fperm_SI_Woolf2021!$E$9:$E$93-V$58))*(V$58-Fperm_SI_Woolf2021!$E$9:$E$93)/10))) + Fperm_SI_Woolf2021!$H$9:$H$93*EXP(-Fperm_SI_Woolf2021!$K$9:$K$93*$C106*IF(V$58=Fperm_SI_Woolf2021!$E$9:$E$93,1,EXP(LN((1.1*(Fperm_SI_Woolf2021!$E$9:$E$93-V$58)-63.1579*EXP(-0.19*Fperm_SI_Woolf2021!$E$9:$E$93)+63.1579*EXP(-0.19*V$58))/(Fperm_SI_Woolf2021!$E$9:$E$93-V$58))*(V$58-Fperm_SI_Woolf2021!$E$9:$E$93)/10))),Fperm_SI_Woolf2021!$D$9:$D$93))</f>
        <v>0.65113353134086394</v>
      </c>
      <c r="W106" s="51" cm="1">
        <f t="array" ref="W106">MIN(1,SLOPE(Fperm_SI_Woolf2021!$F$9:$F$93*EXP(-Fperm_SI_Woolf2021!$I$9:$I$93*$C106*IF(W$58=Fperm_SI_Woolf2021!$E$9:$E$93,1,EXP(LN((1.1*(Fperm_SI_Woolf2021!$E$9:$E$93-W$58)-63.1579*EXP(-0.19*Fperm_SI_Woolf2021!$E$9:$E$93)+63.1579*EXP(-0.19*W$58))/(Fperm_SI_Woolf2021!$E$9:$E$93-W$58))*(W$58-Fperm_SI_Woolf2021!$E$9:$E$93)/10))) + Fperm_SI_Woolf2021!$G$9:$G$93*EXP(-Fperm_SI_Woolf2021!$J$9:$J$93*$C106*IF(W$58=Fperm_SI_Woolf2021!$E$9:$E$93,1,EXP(LN((1.1*(Fperm_SI_Woolf2021!$E$9:$E$93-W$58)-63.1579*EXP(-0.19*Fperm_SI_Woolf2021!$E$9:$E$93)+63.1579*EXP(-0.19*W$58))/(Fperm_SI_Woolf2021!$E$9:$E$93-W$58))*(W$58-Fperm_SI_Woolf2021!$E$9:$E$93)/10))) + Fperm_SI_Woolf2021!$H$9:$H$93*EXP(-Fperm_SI_Woolf2021!$K$9:$K$93*$C106*IF(W$58=Fperm_SI_Woolf2021!$E$9:$E$93,1,EXP(LN((1.1*(Fperm_SI_Woolf2021!$E$9:$E$93-W$58)-63.1579*EXP(-0.19*Fperm_SI_Woolf2021!$E$9:$E$93)+63.1579*EXP(-0.19*W$58))/(Fperm_SI_Woolf2021!$E$9:$E$93-W$58))*(W$58-Fperm_SI_Woolf2021!$E$9:$E$93)/10))),Fperm_SI_Woolf2021!$D$9:$D$93)*W$57+INTERCEPT(Fperm_SI_Woolf2021!$F$9:$F$93*EXP(-Fperm_SI_Woolf2021!$I$9:$I$93*$C106*IF(W$58=Fperm_SI_Woolf2021!$E$9:$E$93,1,EXP(LN((1.1*(Fperm_SI_Woolf2021!$E$9:$E$93-W$58)-63.1579*EXP(-0.19*Fperm_SI_Woolf2021!$E$9:$E$93)+63.1579*EXP(-0.19*W$58))/(Fperm_SI_Woolf2021!$E$9:$E$93-W$58))*(W$58-Fperm_SI_Woolf2021!$E$9:$E$93)/10))) + Fperm_SI_Woolf2021!$G$9:$G$93*EXP(-Fperm_SI_Woolf2021!$J$9:$J$93*$C106*IF(W$58=Fperm_SI_Woolf2021!$E$9:$E$93,1,EXP(LN((1.1*(Fperm_SI_Woolf2021!$E$9:$E$93-W$58)-63.1579*EXP(-0.19*Fperm_SI_Woolf2021!$E$9:$E$93)+63.1579*EXP(-0.19*W$58))/(Fperm_SI_Woolf2021!$E$9:$E$93-W$58))*(W$58-Fperm_SI_Woolf2021!$E$9:$E$93)/10))) + Fperm_SI_Woolf2021!$H$9:$H$93*EXP(-Fperm_SI_Woolf2021!$K$9:$K$93*$C106*IF(W$58=Fperm_SI_Woolf2021!$E$9:$E$93,1,EXP(LN((1.1*(Fperm_SI_Woolf2021!$E$9:$E$93-W$58)-63.1579*EXP(-0.19*Fperm_SI_Woolf2021!$E$9:$E$93)+63.1579*EXP(-0.19*W$58))/(Fperm_SI_Woolf2021!$E$9:$E$93-W$58))*(W$58-Fperm_SI_Woolf2021!$E$9:$E$93)/10))),Fperm_SI_Woolf2021!$D$9:$D$93))</f>
        <v>0.62050935238310123</v>
      </c>
      <c r="X106" s="51" cm="1">
        <f t="array" ref="X106">MIN(1,SLOPE(Fperm_SI_Woolf2021!$F$9:$F$93*EXP(-Fperm_SI_Woolf2021!$I$9:$I$93*$C106*IF(X$58=Fperm_SI_Woolf2021!$E$9:$E$93,1,EXP(LN((1.1*(Fperm_SI_Woolf2021!$E$9:$E$93-X$58)-63.1579*EXP(-0.19*Fperm_SI_Woolf2021!$E$9:$E$93)+63.1579*EXP(-0.19*X$58))/(Fperm_SI_Woolf2021!$E$9:$E$93-X$58))*(X$58-Fperm_SI_Woolf2021!$E$9:$E$93)/10))) + Fperm_SI_Woolf2021!$G$9:$G$93*EXP(-Fperm_SI_Woolf2021!$J$9:$J$93*$C106*IF(X$58=Fperm_SI_Woolf2021!$E$9:$E$93,1,EXP(LN((1.1*(Fperm_SI_Woolf2021!$E$9:$E$93-X$58)-63.1579*EXP(-0.19*Fperm_SI_Woolf2021!$E$9:$E$93)+63.1579*EXP(-0.19*X$58))/(Fperm_SI_Woolf2021!$E$9:$E$93-X$58))*(X$58-Fperm_SI_Woolf2021!$E$9:$E$93)/10))) + Fperm_SI_Woolf2021!$H$9:$H$93*EXP(-Fperm_SI_Woolf2021!$K$9:$K$93*$C106*IF(X$58=Fperm_SI_Woolf2021!$E$9:$E$93,1,EXP(LN((1.1*(Fperm_SI_Woolf2021!$E$9:$E$93-X$58)-63.1579*EXP(-0.19*Fperm_SI_Woolf2021!$E$9:$E$93)+63.1579*EXP(-0.19*X$58))/(Fperm_SI_Woolf2021!$E$9:$E$93-X$58))*(X$58-Fperm_SI_Woolf2021!$E$9:$E$93)/10))),Fperm_SI_Woolf2021!$D$9:$D$93)*X$57+INTERCEPT(Fperm_SI_Woolf2021!$F$9:$F$93*EXP(-Fperm_SI_Woolf2021!$I$9:$I$93*$C106*IF(X$58=Fperm_SI_Woolf2021!$E$9:$E$93,1,EXP(LN((1.1*(Fperm_SI_Woolf2021!$E$9:$E$93-X$58)-63.1579*EXP(-0.19*Fperm_SI_Woolf2021!$E$9:$E$93)+63.1579*EXP(-0.19*X$58))/(Fperm_SI_Woolf2021!$E$9:$E$93-X$58))*(X$58-Fperm_SI_Woolf2021!$E$9:$E$93)/10))) + Fperm_SI_Woolf2021!$G$9:$G$93*EXP(-Fperm_SI_Woolf2021!$J$9:$J$93*$C106*IF(X$58=Fperm_SI_Woolf2021!$E$9:$E$93,1,EXP(LN((1.1*(Fperm_SI_Woolf2021!$E$9:$E$93-X$58)-63.1579*EXP(-0.19*Fperm_SI_Woolf2021!$E$9:$E$93)+63.1579*EXP(-0.19*X$58))/(Fperm_SI_Woolf2021!$E$9:$E$93-X$58))*(X$58-Fperm_SI_Woolf2021!$E$9:$E$93)/10))) + Fperm_SI_Woolf2021!$H$9:$H$93*EXP(-Fperm_SI_Woolf2021!$K$9:$K$93*$C106*IF(X$58=Fperm_SI_Woolf2021!$E$9:$E$93,1,EXP(LN((1.1*(Fperm_SI_Woolf2021!$E$9:$E$93-X$58)-63.1579*EXP(-0.19*Fperm_SI_Woolf2021!$E$9:$E$93)+63.1579*EXP(-0.19*X$58))/(Fperm_SI_Woolf2021!$E$9:$E$93-X$58))*(X$58-Fperm_SI_Woolf2021!$E$9:$E$93)/10))),Fperm_SI_Woolf2021!$D$9:$D$93))</f>
        <v>0.58988517342533842</v>
      </c>
      <c r="Y106" s="51" cm="1">
        <f t="array" ref="Y106">MIN(1,SLOPE(Fperm_SI_Woolf2021!$F$9:$F$93*EXP(-Fperm_SI_Woolf2021!$I$9:$I$93*$C106*IF(Y$58=Fperm_SI_Woolf2021!$E$9:$E$93,1,EXP(LN((1.1*(Fperm_SI_Woolf2021!$E$9:$E$93-Y$58)-63.1579*EXP(-0.19*Fperm_SI_Woolf2021!$E$9:$E$93)+63.1579*EXP(-0.19*Y$58))/(Fperm_SI_Woolf2021!$E$9:$E$93-Y$58))*(Y$58-Fperm_SI_Woolf2021!$E$9:$E$93)/10))) + Fperm_SI_Woolf2021!$G$9:$G$93*EXP(-Fperm_SI_Woolf2021!$J$9:$J$93*$C106*IF(Y$58=Fperm_SI_Woolf2021!$E$9:$E$93,1,EXP(LN((1.1*(Fperm_SI_Woolf2021!$E$9:$E$93-Y$58)-63.1579*EXP(-0.19*Fperm_SI_Woolf2021!$E$9:$E$93)+63.1579*EXP(-0.19*Y$58))/(Fperm_SI_Woolf2021!$E$9:$E$93-Y$58))*(Y$58-Fperm_SI_Woolf2021!$E$9:$E$93)/10))) + Fperm_SI_Woolf2021!$H$9:$H$93*EXP(-Fperm_SI_Woolf2021!$K$9:$K$93*$C106*IF(Y$58=Fperm_SI_Woolf2021!$E$9:$E$93,1,EXP(LN((1.1*(Fperm_SI_Woolf2021!$E$9:$E$93-Y$58)-63.1579*EXP(-0.19*Fperm_SI_Woolf2021!$E$9:$E$93)+63.1579*EXP(-0.19*Y$58))/(Fperm_SI_Woolf2021!$E$9:$E$93-Y$58))*(Y$58-Fperm_SI_Woolf2021!$E$9:$E$93)/10))),Fperm_SI_Woolf2021!$D$9:$D$93)*Y$57+INTERCEPT(Fperm_SI_Woolf2021!$F$9:$F$93*EXP(-Fperm_SI_Woolf2021!$I$9:$I$93*$C106*IF(Y$58=Fperm_SI_Woolf2021!$E$9:$E$93,1,EXP(LN((1.1*(Fperm_SI_Woolf2021!$E$9:$E$93-Y$58)-63.1579*EXP(-0.19*Fperm_SI_Woolf2021!$E$9:$E$93)+63.1579*EXP(-0.19*Y$58))/(Fperm_SI_Woolf2021!$E$9:$E$93-Y$58))*(Y$58-Fperm_SI_Woolf2021!$E$9:$E$93)/10))) + Fperm_SI_Woolf2021!$G$9:$G$93*EXP(-Fperm_SI_Woolf2021!$J$9:$J$93*$C106*IF(Y$58=Fperm_SI_Woolf2021!$E$9:$E$93,1,EXP(LN((1.1*(Fperm_SI_Woolf2021!$E$9:$E$93-Y$58)-63.1579*EXP(-0.19*Fperm_SI_Woolf2021!$E$9:$E$93)+63.1579*EXP(-0.19*Y$58))/(Fperm_SI_Woolf2021!$E$9:$E$93-Y$58))*(Y$58-Fperm_SI_Woolf2021!$E$9:$E$93)/10))) + Fperm_SI_Woolf2021!$H$9:$H$93*EXP(-Fperm_SI_Woolf2021!$K$9:$K$93*$C106*IF(Y$58=Fperm_SI_Woolf2021!$E$9:$E$93,1,EXP(LN((1.1*(Fperm_SI_Woolf2021!$E$9:$E$93-Y$58)-63.1579*EXP(-0.19*Fperm_SI_Woolf2021!$E$9:$E$93)+63.1579*EXP(-0.19*Y$58))/(Fperm_SI_Woolf2021!$E$9:$E$93-Y$58))*(Y$58-Fperm_SI_Woolf2021!$E$9:$E$93)/10))),Fperm_SI_Woolf2021!$D$9:$D$93))</f>
        <v>0.55926099446757571</v>
      </c>
      <c r="Z106" s="51" cm="1">
        <f t="array" ref="Z106">MIN(1,SLOPE(Fperm_SI_Woolf2021!$F$9:$F$93*EXP(-Fperm_SI_Woolf2021!$I$9:$I$93*$C106*IF(Z$58=Fperm_SI_Woolf2021!$E$9:$E$93,1,EXP(LN((1.1*(Fperm_SI_Woolf2021!$E$9:$E$93-Z$58)-63.1579*EXP(-0.19*Fperm_SI_Woolf2021!$E$9:$E$93)+63.1579*EXP(-0.19*Z$58))/(Fperm_SI_Woolf2021!$E$9:$E$93-Z$58))*(Z$58-Fperm_SI_Woolf2021!$E$9:$E$93)/10))) + Fperm_SI_Woolf2021!$G$9:$G$93*EXP(-Fperm_SI_Woolf2021!$J$9:$J$93*$C106*IF(Z$58=Fperm_SI_Woolf2021!$E$9:$E$93,1,EXP(LN((1.1*(Fperm_SI_Woolf2021!$E$9:$E$93-Z$58)-63.1579*EXP(-0.19*Fperm_SI_Woolf2021!$E$9:$E$93)+63.1579*EXP(-0.19*Z$58))/(Fperm_SI_Woolf2021!$E$9:$E$93-Z$58))*(Z$58-Fperm_SI_Woolf2021!$E$9:$E$93)/10))) + Fperm_SI_Woolf2021!$H$9:$H$93*EXP(-Fperm_SI_Woolf2021!$K$9:$K$93*$C106*IF(Z$58=Fperm_SI_Woolf2021!$E$9:$E$93,1,EXP(LN((1.1*(Fperm_SI_Woolf2021!$E$9:$E$93-Z$58)-63.1579*EXP(-0.19*Fperm_SI_Woolf2021!$E$9:$E$93)+63.1579*EXP(-0.19*Z$58))/(Fperm_SI_Woolf2021!$E$9:$E$93-Z$58))*(Z$58-Fperm_SI_Woolf2021!$E$9:$E$93)/10))),Fperm_SI_Woolf2021!$D$9:$D$93)*Z$57+INTERCEPT(Fperm_SI_Woolf2021!$F$9:$F$93*EXP(-Fperm_SI_Woolf2021!$I$9:$I$93*$C106*IF(Z$58=Fperm_SI_Woolf2021!$E$9:$E$93,1,EXP(LN((1.1*(Fperm_SI_Woolf2021!$E$9:$E$93-Z$58)-63.1579*EXP(-0.19*Fperm_SI_Woolf2021!$E$9:$E$93)+63.1579*EXP(-0.19*Z$58))/(Fperm_SI_Woolf2021!$E$9:$E$93-Z$58))*(Z$58-Fperm_SI_Woolf2021!$E$9:$E$93)/10))) + Fperm_SI_Woolf2021!$G$9:$G$93*EXP(-Fperm_SI_Woolf2021!$J$9:$J$93*$C106*IF(Z$58=Fperm_SI_Woolf2021!$E$9:$E$93,1,EXP(LN((1.1*(Fperm_SI_Woolf2021!$E$9:$E$93-Z$58)-63.1579*EXP(-0.19*Fperm_SI_Woolf2021!$E$9:$E$93)+63.1579*EXP(-0.19*Z$58))/(Fperm_SI_Woolf2021!$E$9:$E$93-Z$58))*(Z$58-Fperm_SI_Woolf2021!$E$9:$E$93)/10))) + Fperm_SI_Woolf2021!$H$9:$H$93*EXP(-Fperm_SI_Woolf2021!$K$9:$K$93*$C106*IF(Z$58=Fperm_SI_Woolf2021!$E$9:$E$93,1,EXP(LN((1.1*(Fperm_SI_Woolf2021!$E$9:$E$93-Z$58)-63.1579*EXP(-0.19*Fperm_SI_Woolf2021!$E$9:$E$93)+63.1579*EXP(-0.19*Z$58))/(Fperm_SI_Woolf2021!$E$9:$E$93-Z$58))*(Z$58-Fperm_SI_Woolf2021!$E$9:$E$93)/10))),Fperm_SI_Woolf2021!$D$9:$D$93))</f>
        <v>0.5286368155098129</v>
      </c>
      <c r="AA106" s="51" cm="1">
        <f t="array" ref="AA106">MIN(1,SLOPE(Fperm_SI_Woolf2021!$F$9:$F$93*EXP(-Fperm_SI_Woolf2021!$I$9:$I$93*$C106*IF(AA$58=Fperm_SI_Woolf2021!$E$9:$E$93,1,EXP(LN((1.1*(Fperm_SI_Woolf2021!$E$9:$E$93-AA$58)-63.1579*EXP(-0.19*Fperm_SI_Woolf2021!$E$9:$E$93)+63.1579*EXP(-0.19*AA$58))/(Fperm_SI_Woolf2021!$E$9:$E$93-AA$58))*(AA$58-Fperm_SI_Woolf2021!$E$9:$E$93)/10))) + Fperm_SI_Woolf2021!$G$9:$G$93*EXP(-Fperm_SI_Woolf2021!$J$9:$J$93*$C106*IF(AA$58=Fperm_SI_Woolf2021!$E$9:$E$93,1,EXP(LN((1.1*(Fperm_SI_Woolf2021!$E$9:$E$93-AA$58)-63.1579*EXP(-0.19*Fperm_SI_Woolf2021!$E$9:$E$93)+63.1579*EXP(-0.19*AA$58))/(Fperm_SI_Woolf2021!$E$9:$E$93-AA$58))*(AA$58-Fperm_SI_Woolf2021!$E$9:$E$93)/10))) + Fperm_SI_Woolf2021!$H$9:$H$93*EXP(-Fperm_SI_Woolf2021!$K$9:$K$93*$C106*IF(AA$58=Fperm_SI_Woolf2021!$E$9:$E$93,1,EXP(LN((1.1*(Fperm_SI_Woolf2021!$E$9:$E$93-AA$58)-63.1579*EXP(-0.19*Fperm_SI_Woolf2021!$E$9:$E$93)+63.1579*EXP(-0.19*AA$58))/(Fperm_SI_Woolf2021!$E$9:$E$93-AA$58))*(AA$58-Fperm_SI_Woolf2021!$E$9:$E$93)/10))),Fperm_SI_Woolf2021!$D$9:$D$93)*AA$57+INTERCEPT(Fperm_SI_Woolf2021!$F$9:$F$93*EXP(-Fperm_SI_Woolf2021!$I$9:$I$93*$C106*IF(AA$58=Fperm_SI_Woolf2021!$E$9:$E$93,1,EXP(LN((1.1*(Fperm_SI_Woolf2021!$E$9:$E$93-AA$58)-63.1579*EXP(-0.19*Fperm_SI_Woolf2021!$E$9:$E$93)+63.1579*EXP(-0.19*AA$58))/(Fperm_SI_Woolf2021!$E$9:$E$93-AA$58))*(AA$58-Fperm_SI_Woolf2021!$E$9:$E$93)/10))) + Fperm_SI_Woolf2021!$G$9:$G$93*EXP(-Fperm_SI_Woolf2021!$J$9:$J$93*$C106*IF(AA$58=Fperm_SI_Woolf2021!$E$9:$E$93,1,EXP(LN((1.1*(Fperm_SI_Woolf2021!$E$9:$E$93-AA$58)-63.1579*EXP(-0.19*Fperm_SI_Woolf2021!$E$9:$E$93)+63.1579*EXP(-0.19*AA$58))/(Fperm_SI_Woolf2021!$E$9:$E$93-AA$58))*(AA$58-Fperm_SI_Woolf2021!$E$9:$E$93)/10))) + Fperm_SI_Woolf2021!$H$9:$H$93*EXP(-Fperm_SI_Woolf2021!$K$9:$K$93*$C106*IF(AA$58=Fperm_SI_Woolf2021!$E$9:$E$93,1,EXP(LN((1.1*(Fperm_SI_Woolf2021!$E$9:$E$93-AA$58)-63.1579*EXP(-0.19*Fperm_SI_Woolf2021!$E$9:$E$93)+63.1579*EXP(-0.19*AA$58))/(Fperm_SI_Woolf2021!$E$9:$E$93-AA$58))*(AA$58-Fperm_SI_Woolf2021!$E$9:$E$93)/10))),Fperm_SI_Woolf2021!$D$9:$D$93))</f>
        <v>0.49801263655205014</v>
      </c>
      <c r="AB106" s="51" cm="1">
        <f t="array" ref="AB106">MIN(1,SLOPE(Fperm_SI_Woolf2021!$F$9:$F$93*EXP(-Fperm_SI_Woolf2021!$I$9:$I$93*$C106*IF(AB$58=Fperm_SI_Woolf2021!$E$9:$E$93,1,EXP(LN((1.1*(Fperm_SI_Woolf2021!$E$9:$E$93-AB$58)-63.1579*EXP(-0.19*Fperm_SI_Woolf2021!$E$9:$E$93)+63.1579*EXP(-0.19*AB$58))/(Fperm_SI_Woolf2021!$E$9:$E$93-AB$58))*(AB$58-Fperm_SI_Woolf2021!$E$9:$E$93)/10))) + Fperm_SI_Woolf2021!$G$9:$G$93*EXP(-Fperm_SI_Woolf2021!$J$9:$J$93*$C106*IF(AB$58=Fperm_SI_Woolf2021!$E$9:$E$93,1,EXP(LN((1.1*(Fperm_SI_Woolf2021!$E$9:$E$93-AB$58)-63.1579*EXP(-0.19*Fperm_SI_Woolf2021!$E$9:$E$93)+63.1579*EXP(-0.19*AB$58))/(Fperm_SI_Woolf2021!$E$9:$E$93-AB$58))*(AB$58-Fperm_SI_Woolf2021!$E$9:$E$93)/10))) + Fperm_SI_Woolf2021!$H$9:$H$93*EXP(-Fperm_SI_Woolf2021!$K$9:$K$93*$C106*IF(AB$58=Fperm_SI_Woolf2021!$E$9:$E$93,1,EXP(LN((1.1*(Fperm_SI_Woolf2021!$E$9:$E$93-AB$58)-63.1579*EXP(-0.19*Fperm_SI_Woolf2021!$E$9:$E$93)+63.1579*EXP(-0.19*AB$58))/(Fperm_SI_Woolf2021!$E$9:$E$93-AB$58))*(AB$58-Fperm_SI_Woolf2021!$E$9:$E$93)/10))),Fperm_SI_Woolf2021!$D$9:$D$93)*AB$57+INTERCEPT(Fperm_SI_Woolf2021!$F$9:$F$93*EXP(-Fperm_SI_Woolf2021!$I$9:$I$93*$C106*IF(AB$58=Fperm_SI_Woolf2021!$E$9:$E$93,1,EXP(LN((1.1*(Fperm_SI_Woolf2021!$E$9:$E$93-AB$58)-63.1579*EXP(-0.19*Fperm_SI_Woolf2021!$E$9:$E$93)+63.1579*EXP(-0.19*AB$58))/(Fperm_SI_Woolf2021!$E$9:$E$93-AB$58))*(AB$58-Fperm_SI_Woolf2021!$E$9:$E$93)/10))) + Fperm_SI_Woolf2021!$G$9:$G$93*EXP(-Fperm_SI_Woolf2021!$J$9:$J$93*$C106*IF(AB$58=Fperm_SI_Woolf2021!$E$9:$E$93,1,EXP(LN((1.1*(Fperm_SI_Woolf2021!$E$9:$E$93-AB$58)-63.1579*EXP(-0.19*Fperm_SI_Woolf2021!$E$9:$E$93)+63.1579*EXP(-0.19*AB$58))/(Fperm_SI_Woolf2021!$E$9:$E$93-AB$58))*(AB$58-Fperm_SI_Woolf2021!$E$9:$E$93)/10))) + Fperm_SI_Woolf2021!$H$9:$H$93*EXP(-Fperm_SI_Woolf2021!$K$9:$K$93*$C106*IF(AB$58=Fperm_SI_Woolf2021!$E$9:$E$93,1,EXP(LN((1.1*(Fperm_SI_Woolf2021!$E$9:$E$93-AB$58)-63.1579*EXP(-0.19*Fperm_SI_Woolf2021!$E$9:$E$93)+63.1579*EXP(-0.19*AB$58))/(Fperm_SI_Woolf2021!$E$9:$E$93-AB$58))*(AB$58-Fperm_SI_Woolf2021!$E$9:$E$93)/10))),Fperm_SI_Woolf2021!$D$9:$D$93))</f>
        <v>0.46738845759428738</v>
      </c>
      <c r="AC106" s="51" cm="1">
        <f t="array" ref="AC106">MIN(1,SLOPE(Fperm_SI_Woolf2021!$F$9:$F$93*EXP(-Fperm_SI_Woolf2021!$I$9:$I$93*$C106*IF(AC$58=Fperm_SI_Woolf2021!$E$9:$E$93,1,EXP(LN((1.1*(Fperm_SI_Woolf2021!$E$9:$E$93-AC$58)-63.1579*EXP(-0.19*Fperm_SI_Woolf2021!$E$9:$E$93)+63.1579*EXP(-0.19*AC$58))/(Fperm_SI_Woolf2021!$E$9:$E$93-AC$58))*(AC$58-Fperm_SI_Woolf2021!$E$9:$E$93)/10))) + Fperm_SI_Woolf2021!$G$9:$G$93*EXP(-Fperm_SI_Woolf2021!$J$9:$J$93*$C106*IF(AC$58=Fperm_SI_Woolf2021!$E$9:$E$93,1,EXP(LN((1.1*(Fperm_SI_Woolf2021!$E$9:$E$93-AC$58)-63.1579*EXP(-0.19*Fperm_SI_Woolf2021!$E$9:$E$93)+63.1579*EXP(-0.19*AC$58))/(Fperm_SI_Woolf2021!$E$9:$E$93-AC$58))*(AC$58-Fperm_SI_Woolf2021!$E$9:$E$93)/10))) + Fperm_SI_Woolf2021!$H$9:$H$93*EXP(-Fperm_SI_Woolf2021!$K$9:$K$93*$C106*IF(AC$58=Fperm_SI_Woolf2021!$E$9:$E$93,1,EXP(LN((1.1*(Fperm_SI_Woolf2021!$E$9:$E$93-AC$58)-63.1579*EXP(-0.19*Fperm_SI_Woolf2021!$E$9:$E$93)+63.1579*EXP(-0.19*AC$58))/(Fperm_SI_Woolf2021!$E$9:$E$93-AC$58))*(AC$58-Fperm_SI_Woolf2021!$E$9:$E$93)/10))),Fperm_SI_Woolf2021!$D$9:$D$93)*AC$57+INTERCEPT(Fperm_SI_Woolf2021!$F$9:$F$93*EXP(-Fperm_SI_Woolf2021!$I$9:$I$93*$C106*IF(AC$58=Fperm_SI_Woolf2021!$E$9:$E$93,1,EXP(LN((1.1*(Fperm_SI_Woolf2021!$E$9:$E$93-AC$58)-63.1579*EXP(-0.19*Fperm_SI_Woolf2021!$E$9:$E$93)+63.1579*EXP(-0.19*AC$58))/(Fperm_SI_Woolf2021!$E$9:$E$93-AC$58))*(AC$58-Fperm_SI_Woolf2021!$E$9:$E$93)/10))) + Fperm_SI_Woolf2021!$G$9:$G$93*EXP(-Fperm_SI_Woolf2021!$J$9:$J$93*$C106*IF(AC$58=Fperm_SI_Woolf2021!$E$9:$E$93,1,EXP(LN((1.1*(Fperm_SI_Woolf2021!$E$9:$E$93-AC$58)-63.1579*EXP(-0.19*Fperm_SI_Woolf2021!$E$9:$E$93)+63.1579*EXP(-0.19*AC$58))/(Fperm_SI_Woolf2021!$E$9:$E$93-AC$58))*(AC$58-Fperm_SI_Woolf2021!$E$9:$E$93)/10))) + Fperm_SI_Woolf2021!$H$9:$H$93*EXP(-Fperm_SI_Woolf2021!$K$9:$K$93*$C106*IF(AC$58=Fperm_SI_Woolf2021!$E$9:$E$93,1,EXP(LN((1.1*(Fperm_SI_Woolf2021!$E$9:$E$93-AC$58)-63.1579*EXP(-0.19*Fperm_SI_Woolf2021!$E$9:$E$93)+63.1579*EXP(-0.19*AC$58))/(Fperm_SI_Woolf2021!$E$9:$E$93-AC$58))*(AC$58-Fperm_SI_Woolf2021!$E$9:$E$93)/10))),Fperm_SI_Woolf2021!$D$9:$D$93))</f>
        <v>0.43676427863652456</v>
      </c>
      <c r="AD106" s="51" cm="1">
        <f t="array" ref="AD106">MIN(1,SLOPE(Fperm_SI_Woolf2021!$F$9:$F$93*EXP(-Fperm_SI_Woolf2021!$I$9:$I$93*$C106*IF(AD$58=Fperm_SI_Woolf2021!$E$9:$E$93,1,EXP(LN((1.1*(Fperm_SI_Woolf2021!$E$9:$E$93-AD$58)-63.1579*EXP(-0.19*Fperm_SI_Woolf2021!$E$9:$E$93)+63.1579*EXP(-0.19*AD$58))/(Fperm_SI_Woolf2021!$E$9:$E$93-AD$58))*(AD$58-Fperm_SI_Woolf2021!$E$9:$E$93)/10))) + Fperm_SI_Woolf2021!$G$9:$G$93*EXP(-Fperm_SI_Woolf2021!$J$9:$J$93*$C106*IF(AD$58=Fperm_SI_Woolf2021!$E$9:$E$93,1,EXP(LN((1.1*(Fperm_SI_Woolf2021!$E$9:$E$93-AD$58)-63.1579*EXP(-0.19*Fperm_SI_Woolf2021!$E$9:$E$93)+63.1579*EXP(-0.19*AD$58))/(Fperm_SI_Woolf2021!$E$9:$E$93-AD$58))*(AD$58-Fperm_SI_Woolf2021!$E$9:$E$93)/10))) + Fperm_SI_Woolf2021!$H$9:$H$93*EXP(-Fperm_SI_Woolf2021!$K$9:$K$93*$C106*IF(AD$58=Fperm_SI_Woolf2021!$E$9:$E$93,1,EXP(LN((1.1*(Fperm_SI_Woolf2021!$E$9:$E$93-AD$58)-63.1579*EXP(-0.19*Fperm_SI_Woolf2021!$E$9:$E$93)+63.1579*EXP(-0.19*AD$58))/(Fperm_SI_Woolf2021!$E$9:$E$93-AD$58))*(AD$58-Fperm_SI_Woolf2021!$E$9:$E$93)/10))),Fperm_SI_Woolf2021!$D$9:$D$93)*AD$57+INTERCEPT(Fperm_SI_Woolf2021!$F$9:$F$93*EXP(-Fperm_SI_Woolf2021!$I$9:$I$93*$C106*IF(AD$58=Fperm_SI_Woolf2021!$E$9:$E$93,1,EXP(LN((1.1*(Fperm_SI_Woolf2021!$E$9:$E$93-AD$58)-63.1579*EXP(-0.19*Fperm_SI_Woolf2021!$E$9:$E$93)+63.1579*EXP(-0.19*AD$58))/(Fperm_SI_Woolf2021!$E$9:$E$93-AD$58))*(AD$58-Fperm_SI_Woolf2021!$E$9:$E$93)/10))) + Fperm_SI_Woolf2021!$G$9:$G$93*EXP(-Fperm_SI_Woolf2021!$J$9:$J$93*$C106*IF(AD$58=Fperm_SI_Woolf2021!$E$9:$E$93,1,EXP(LN((1.1*(Fperm_SI_Woolf2021!$E$9:$E$93-AD$58)-63.1579*EXP(-0.19*Fperm_SI_Woolf2021!$E$9:$E$93)+63.1579*EXP(-0.19*AD$58))/(Fperm_SI_Woolf2021!$E$9:$E$93-AD$58))*(AD$58-Fperm_SI_Woolf2021!$E$9:$E$93)/10))) + Fperm_SI_Woolf2021!$H$9:$H$93*EXP(-Fperm_SI_Woolf2021!$K$9:$K$93*$C106*IF(AD$58=Fperm_SI_Woolf2021!$E$9:$E$93,1,EXP(LN((1.1*(Fperm_SI_Woolf2021!$E$9:$E$93-AD$58)-63.1579*EXP(-0.19*Fperm_SI_Woolf2021!$E$9:$E$93)+63.1579*EXP(-0.19*AD$58))/(Fperm_SI_Woolf2021!$E$9:$E$93-AD$58))*(AD$58-Fperm_SI_Woolf2021!$E$9:$E$93)/10))),Fperm_SI_Woolf2021!$D$9:$D$93))</f>
        <v>0.4061400996787618</v>
      </c>
      <c r="AE106" s="51" cm="1">
        <f t="array" ref="AE106">MIN(1,SLOPE(Fperm_SI_Woolf2021!$F$9:$F$93*EXP(-Fperm_SI_Woolf2021!$I$9:$I$93*$C106*IF(AE$58=Fperm_SI_Woolf2021!$E$9:$E$93,1,EXP(LN((1.1*(Fperm_SI_Woolf2021!$E$9:$E$93-AE$58)-63.1579*EXP(-0.19*Fperm_SI_Woolf2021!$E$9:$E$93)+63.1579*EXP(-0.19*AE$58))/(Fperm_SI_Woolf2021!$E$9:$E$93-AE$58))*(AE$58-Fperm_SI_Woolf2021!$E$9:$E$93)/10))) + Fperm_SI_Woolf2021!$G$9:$G$93*EXP(-Fperm_SI_Woolf2021!$J$9:$J$93*$C106*IF(AE$58=Fperm_SI_Woolf2021!$E$9:$E$93,1,EXP(LN((1.1*(Fperm_SI_Woolf2021!$E$9:$E$93-AE$58)-63.1579*EXP(-0.19*Fperm_SI_Woolf2021!$E$9:$E$93)+63.1579*EXP(-0.19*AE$58))/(Fperm_SI_Woolf2021!$E$9:$E$93-AE$58))*(AE$58-Fperm_SI_Woolf2021!$E$9:$E$93)/10))) + Fperm_SI_Woolf2021!$H$9:$H$93*EXP(-Fperm_SI_Woolf2021!$K$9:$K$93*$C106*IF(AE$58=Fperm_SI_Woolf2021!$E$9:$E$93,1,EXP(LN((1.1*(Fperm_SI_Woolf2021!$E$9:$E$93-AE$58)-63.1579*EXP(-0.19*Fperm_SI_Woolf2021!$E$9:$E$93)+63.1579*EXP(-0.19*AE$58))/(Fperm_SI_Woolf2021!$E$9:$E$93-AE$58))*(AE$58-Fperm_SI_Woolf2021!$E$9:$E$93)/10))),Fperm_SI_Woolf2021!$D$9:$D$93)*AE$57+INTERCEPT(Fperm_SI_Woolf2021!$F$9:$F$93*EXP(-Fperm_SI_Woolf2021!$I$9:$I$93*$C106*IF(AE$58=Fperm_SI_Woolf2021!$E$9:$E$93,1,EXP(LN((1.1*(Fperm_SI_Woolf2021!$E$9:$E$93-AE$58)-63.1579*EXP(-0.19*Fperm_SI_Woolf2021!$E$9:$E$93)+63.1579*EXP(-0.19*AE$58))/(Fperm_SI_Woolf2021!$E$9:$E$93-AE$58))*(AE$58-Fperm_SI_Woolf2021!$E$9:$E$93)/10))) + Fperm_SI_Woolf2021!$G$9:$G$93*EXP(-Fperm_SI_Woolf2021!$J$9:$J$93*$C106*IF(AE$58=Fperm_SI_Woolf2021!$E$9:$E$93,1,EXP(LN((1.1*(Fperm_SI_Woolf2021!$E$9:$E$93-AE$58)-63.1579*EXP(-0.19*Fperm_SI_Woolf2021!$E$9:$E$93)+63.1579*EXP(-0.19*AE$58))/(Fperm_SI_Woolf2021!$E$9:$E$93-AE$58))*(AE$58-Fperm_SI_Woolf2021!$E$9:$E$93)/10))) + Fperm_SI_Woolf2021!$H$9:$H$93*EXP(-Fperm_SI_Woolf2021!$K$9:$K$93*$C106*IF(AE$58=Fperm_SI_Woolf2021!$E$9:$E$93,1,EXP(LN((1.1*(Fperm_SI_Woolf2021!$E$9:$E$93-AE$58)-63.1579*EXP(-0.19*Fperm_SI_Woolf2021!$E$9:$E$93)+63.1579*EXP(-0.19*AE$58))/(Fperm_SI_Woolf2021!$E$9:$E$93-AE$58))*(AE$58-Fperm_SI_Woolf2021!$E$9:$E$93)/10))),Fperm_SI_Woolf2021!$D$9:$D$93))</f>
        <v>0.37551592072099899</v>
      </c>
      <c r="AF106" s="51" cm="1">
        <f t="array" ref="AF106">MIN(1,SLOPE(Fperm_SI_Woolf2021!$F$9:$F$93*EXP(-Fperm_SI_Woolf2021!$I$9:$I$93*$C106*IF(AF$58=Fperm_SI_Woolf2021!$E$9:$E$93,1,EXP(LN((1.1*(Fperm_SI_Woolf2021!$E$9:$E$93-AF$58)-63.1579*EXP(-0.19*Fperm_SI_Woolf2021!$E$9:$E$93)+63.1579*EXP(-0.19*AF$58))/(Fperm_SI_Woolf2021!$E$9:$E$93-AF$58))*(AF$58-Fperm_SI_Woolf2021!$E$9:$E$93)/10))) + Fperm_SI_Woolf2021!$G$9:$G$93*EXP(-Fperm_SI_Woolf2021!$J$9:$J$93*$C106*IF(AF$58=Fperm_SI_Woolf2021!$E$9:$E$93,1,EXP(LN((1.1*(Fperm_SI_Woolf2021!$E$9:$E$93-AF$58)-63.1579*EXP(-0.19*Fperm_SI_Woolf2021!$E$9:$E$93)+63.1579*EXP(-0.19*AF$58))/(Fperm_SI_Woolf2021!$E$9:$E$93-AF$58))*(AF$58-Fperm_SI_Woolf2021!$E$9:$E$93)/10))) + Fperm_SI_Woolf2021!$H$9:$H$93*EXP(-Fperm_SI_Woolf2021!$K$9:$K$93*$C106*IF(AF$58=Fperm_SI_Woolf2021!$E$9:$E$93,1,EXP(LN((1.1*(Fperm_SI_Woolf2021!$E$9:$E$93-AF$58)-63.1579*EXP(-0.19*Fperm_SI_Woolf2021!$E$9:$E$93)+63.1579*EXP(-0.19*AF$58))/(Fperm_SI_Woolf2021!$E$9:$E$93-AF$58))*(AF$58-Fperm_SI_Woolf2021!$E$9:$E$93)/10))),Fperm_SI_Woolf2021!$D$9:$D$93)*AF$57+INTERCEPT(Fperm_SI_Woolf2021!$F$9:$F$93*EXP(-Fperm_SI_Woolf2021!$I$9:$I$93*$C106*IF(AF$58=Fperm_SI_Woolf2021!$E$9:$E$93,1,EXP(LN((1.1*(Fperm_SI_Woolf2021!$E$9:$E$93-AF$58)-63.1579*EXP(-0.19*Fperm_SI_Woolf2021!$E$9:$E$93)+63.1579*EXP(-0.19*AF$58))/(Fperm_SI_Woolf2021!$E$9:$E$93-AF$58))*(AF$58-Fperm_SI_Woolf2021!$E$9:$E$93)/10))) + Fperm_SI_Woolf2021!$G$9:$G$93*EXP(-Fperm_SI_Woolf2021!$J$9:$J$93*$C106*IF(AF$58=Fperm_SI_Woolf2021!$E$9:$E$93,1,EXP(LN((1.1*(Fperm_SI_Woolf2021!$E$9:$E$93-AF$58)-63.1579*EXP(-0.19*Fperm_SI_Woolf2021!$E$9:$E$93)+63.1579*EXP(-0.19*AF$58))/(Fperm_SI_Woolf2021!$E$9:$E$93-AF$58))*(AF$58-Fperm_SI_Woolf2021!$E$9:$E$93)/10))) + Fperm_SI_Woolf2021!$H$9:$H$93*EXP(-Fperm_SI_Woolf2021!$K$9:$K$93*$C106*IF(AF$58=Fperm_SI_Woolf2021!$E$9:$E$93,1,EXP(LN((1.1*(Fperm_SI_Woolf2021!$E$9:$E$93-AF$58)-63.1579*EXP(-0.19*Fperm_SI_Woolf2021!$E$9:$E$93)+63.1579*EXP(-0.19*AF$58))/(Fperm_SI_Woolf2021!$E$9:$E$93-AF$58))*(AF$58-Fperm_SI_Woolf2021!$E$9:$E$93)/10))),Fperm_SI_Woolf2021!$D$9:$D$93))</f>
        <v>0.34489174176323617</v>
      </c>
      <c r="AG106" s="51" cm="1">
        <f t="array" ref="AG106">MIN(1,SLOPE(Fperm_SI_Woolf2021!$F$9:$F$93*EXP(-Fperm_SI_Woolf2021!$I$9:$I$93*$C106*IF(AG$58=Fperm_SI_Woolf2021!$E$9:$E$93,1,EXP(LN((1.1*(Fperm_SI_Woolf2021!$E$9:$E$93-AG$58)-63.1579*EXP(-0.19*Fperm_SI_Woolf2021!$E$9:$E$93)+63.1579*EXP(-0.19*AG$58))/(Fperm_SI_Woolf2021!$E$9:$E$93-AG$58))*(AG$58-Fperm_SI_Woolf2021!$E$9:$E$93)/10))) + Fperm_SI_Woolf2021!$G$9:$G$93*EXP(-Fperm_SI_Woolf2021!$J$9:$J$93*$C106*IF(AG$58=Fperm_SI_Woolf2021!$E$9:$E$93,1,EXP(LN((1.1*(Fperm_SI_Woolf2021!$E$9:$E$93-AG$58)-63.1579*EXP(-0.19*Fperm_SI_Woolf2021!$E$9:$E$93)+63.1579*EXP(-0.19*AG$58))/(Fperm_SI_Woolf2021!$E$9:$E$93-AG$58))*(AG$58-Fperm_SI_Woolf2021!$E$9:$E$93)/10))) + Fperm_SI_Woolf2021!$H$9:$H$93*EXP(-Fperm_SI_Woolf2021!$K$9:$K$93*$C106*IF(AG$58=Fperm_SI_Woolf2021!$E$9:$E$93,1,EXP(LN((1.1*(Fperm_SI_Woolf2021!$E$9:$E$93-AG$58)-63.1579*EXP(-0.19*Fperm_SI_Woolf2021!$E$9:$E$93)+63.1579*EXP(-0.19*AG$58))/(Fperm_SI_Woolf2021!$E$9:$E$93-AG$58))*(AG$58-Fperm_SI_Woolf2021!$E$9:$E$93)/10))),Fperm_SI_Woolf2021!$D$9:$D$93)*AG$57+INTERCEPT(Fperm_SI_Woolf2021!$F$9:$F$93*EXP(-Fperm_SI_Woolf2021!$I$9:$I$93*$C106*IF(AG$58=Fperm_SI_Woolf2021!$E$9:$E$93,1,EXP(LN((1.1*(Fperm_SI_Woolf2021!$E$9:$E$93-AG$58)-63.1579*EXP(-0.19*Fperm_SI_Woolf2021!$E$9:$E$93)+63.1579*EXP(-0.19*AG$58))/(Fperm_SI_Woolf2021!$E$9:$E$93-AG$58))*(AG$58-Fperm_SI_Woolf2021!$E$9:$E$93)/10))) + Fperm_SI_Woolf2021!$G$9:$G$93*EXP(-Fperm_SI_Woolf2021!$J$9:$J$93*$C106*IF(AG$58=Fperm_SI_Woolf2021!$E$9:$E$93,1,EXP(LN((1.1*(Fperm_SI_Woolf2021!$E$9:$E$93-AG$58)-63.1579*EXP(-0.19*Fperm_SI_Woolf2021!$E$9:$E$93)+63.1579*EXP(-0.19*AG$58))/(Fperm_SI_Woolf2021!$E$9:$E$93-AG$58))*(AG$58-Fperm_SI_Woolf2021!$E$9:$E$93)/10))) + Fperm_SI_Woolf2021!$H$9:$H$93*EXP(-Fperm_SI_Woolf2021!$K$9:$K$93*$C106*IF(AG$58=Fperm_SI_Woolf2021!$E$9:$E$93,1,EXP(LN((1.1*(Fperm_SI_Woolf2021!$E$9:$E$93-AG$58)-63.1579*EXP(-0.19*Fperm_SI_Woolf2021!$E$9:$E$93)+63.1579*EXP(-0.19*AG$58))/(Fperm_SI_Woolf2021!$E$9:$E$93-AG$58))*(AG$58-Fperm_SI_Woolf2021!$E$9:$E$93)/10))),Fperm_SI_Woolf2021!$D$9:$D$93))</f>
        <v>0.31426756280547335</v>
      </c>
      <c r="AH106" s="51" cm="1">
        <f t="array" ref="AH106">MIN(1,SLOPE(Fperm_SI_Woolf2021!$F$9:$F$93*EXP(-Fperm_SI_Woolf2021!$I$9:$I$93*$C106*IF(AH$58=Fperm_SI_Woolf2021!$E$9:$E$93,1,EXP(LN((1.1*(Fperm_SI_Woolf2021!$E$9:$E$93-AH$58)-63.1579*EXP(-0.19*Fperm_SI_Woolf2021!$E$9:$E$93)+63.1579*EXP(-0.19*AH$58))/(Fperm_SI_Woolf2021!$E$9:$E$93-AH$58))*(AH$58-Fperm_SI_Woolf2021!$E$9:$E$93)/10))) + Fperm_SI_Woolf2021!$G$9:$G$93*EXP(-Fperm_SI_Woolf2021!$J$9:$J$93*$C106*IF(AH$58=Fperm_SI_Woolf2021!$E$9:$E$93,1,EXP(LN((1.1*(Fperm_SI_Woolf2021!$E$9:$E$93-AH$58)-63.1579*EXP(-0.19*Fperm_SI_Woolf2021!$E$9:$E$93)+63.1579*EXP(-0.19*AH$58))/(Fperm_SI_Woolf2021!$E$9:$E$93-AH$58))*(AH$58-Fperm_SI_Woolf2021!$E$9:$E$93)/10))) + Fperm_SI_Woolf2021!$H$9:$H$93*EXP(-Fperm_SI_Woolf2021!$K$9:$K$93*$C106*IF(AH$58=Fperm_SI_Woolf2021!$E$9:$E$93,1,EXP(LN((1.1*(Fperm_SI_Woolf2021!$E$9:$E$93-AH$58)-63.1579*EXP(-0.19*Fperm_SI_Woolf2021!$E$9:$E$93)+63.1579*EXP(-0.19*AH$58))/(Fperm_SI_Woolf2021!$E$9:$E$93-AH$58))*(AH$58-Fperm_SI_Woolf2021!$E$9:$E$93)/10))),Fperm_SI_Woolf2021!$D$9:$D$93)*AH$57+INTERCEPT(Fperm_SI_Woolf2021!$F$9:$F$93*EXP(-Fperm_SI_Woolf2021!$I$9:$I$93*$C106*IF(AH$58=Fperm_SI_Woolf2021!$E$9:$E$93,1,EXP(LN((1.1*(Fperm_SI_Woolf2021!$E$9:$E$93-AH$58)-63.1579*EXP(-0.19*Fperm_SI_Woolf2021!$E$9:$E$93)+63.1579*EXP(-0.19*AH$58))/(Fperm_SI_Woolf2021!$E$9:$E$93-AH$58))*(AH$58-Fperm_SI_Woolf2021!$E$9:$E$93)/10))) + Fperm_SI_Woolf2021!$G$9:$G$93*EXP(-Fperm_SI_Woolf2021!$J$9:$J$93*$C106*IF(AH$58=Fperm_SI_Woolf2021!$E$9:$E$93,1,EXP(LN((1.1*(Fperm_SI_Woolf2021!$E$9:$E$93-AH$58)-63.1579*EXP(-0.19*Fperm_SI_Woolf2021!$E$9:$E$93)+63.1579*EXP(-0.19*AH$58))/(Fperm_SI_Woolf2021!$E$9:$E$93-AH$58))*(AH$58-Fperm_SI_Woolf2021!$E$9:$E$93)/10))) + Fperm_SI_Woolf2021!$H$9:$H$93*EXP(-Fperm_SI_Woolf2021!$K$9:$K$93*$C106*IF(AH$58=Fperm_SI_Woolf2021!$E$9:$E$93,1,EXP(LN((1.1*(Fperm_SI_Woolf2021!$E$9:$E$93-AH$58)-63.1579*EXP(-0.19*Fperm_SI_Woolf2021!$E$9:$E$93)+63.1579*EXP(-0.19*AH$58))/(Fperm_SI_Woolf2021!$E$9:$E$93-AH$58))*(AH$58-Fperm_SI_Woolf2021!$E$9:$E$93)/10))),Fperm_SI_Woolf2021!$D$9:$D$93))</f>
        <v>0.57850047911653635</v>
      </c>
      <c r="AI106" s="51" cm="1">
        <f t="array" ref="AI106">MIN(1,SLOPE(Fperm_SI_Woolf2021!$F$9:$F$93*EXP(-Fperm_SI_Woolf2021!$I$9:$I$93*$C106*IF(AI$58=Fperm_SI_Woolf2021!$E$9:$E$93,1,EXP(LN((1.1*(Fperm_SI_Woolf2021!$E$9:$E$93-AI$58)-63.1579*EXP(-0.19*Fperm_SI_Woolf2021!$E$9:$E$93)+63.1579*EXP(-0.19*AI$58))/(Fperm_SI_Woolf2021!$E$9:$E$93-AI$58))*(AI$58-Fperm_SI_Woolf2021!$E$9:$E$93)/10))) + Fperm_SI_Woolf2021!$G$9:$G$93*EXP(-Fperm_SI_Woolf2021!$J$9:$J$93*$C106*IF(AI$58=Fperm_SI_Woolf2021!$E$9:$E$93,1,EXP(LN((1.1*(Fperm_SI_Woolf2021!$E$9:$E$93-AI$58)-63.1579*EXP(-0.19*Fperm_SI_Woolf2021!$E$9:$E$93)+63.1579*EXP(-0.19*AI$58))/(Fperm_SI_Woolf2021!$E$9:$E$93-AI$58))*(AI$58-Fperm_SI_Woolf2021!$E$9:$E$93)/10))) + Fperm_SI_Woolf2021!$H$9:$H$93*EXP(-Fperm_SI_Woolf2021!$K$9:$K$93*$C106*IF(AI$58=Fperm_SI_Woolf2021!$E$9:$E$93,1,EXP(LN((1.1*(Fperm_SI_Woolf2021!$E$9:$E$93-AI$58)-63.1579*EXP(-0.19*Fperm_SI_Woolf2021!$E$9:$E$93)+63.1579*EXP(-0.19*AI$58))/(Fperm_SI_Woolf2021!$E$9:$E$93-AI$58))*(AI$58-Fperm_SI_Woolf2021!$E$9:$E$93)/10))),Fperm_SI_Woolf2021!$D$9:$D$93)*AI$57+INTERCEPT(Fperm_SI_Woolf2021!$F$9:$F$93*EXP(-Fperm_SI_Woolf2021!$I$9:$I$93*$C106*IF(AI$58=Fperm_SI_Woolf2021!$E$9:$E$93,1,EXP(LN((1.1*(Fperm_SI_Woolf2021!$E$9:$E$93-AI$58)-63.1579*EXP(-0.19*Fperm_SI_Woolf2021!$E$9:$E$93)+63.1579*EXP(-0.19*AI$58))/(Fperm_SI_Woolf2021!$E$9:$E$93-AI$58))*(AI$58-Fperm_SI_Woolf2021!$E$9:$E$93)/10))) + Fperm_SI_Woolf2021!$G$9:$G$93*EXP(-Fperm_SI_Woolf2021!$J$9:$J$93*$C106*IF(AI$58=Fperm_SI_Woolf2021!$E$9:$E$93,1,EXP(LN((1.1*(Fperm_SI_Woolf2021!$E$9:$E$93-AI$58)-63.1579*EXP(-0.19*Fperm_SI_Woolf2021!$E$9:$E$93)+63.1579*EXP(-0.19*AI$58))/(Fperm_SI_Woolf2021!$E$9:$E$93-AI$58))*(AI$58-Fperm_SI_Woolf2021!$E$9:$E$93)/10))) + Fperm_SI_Woolf2021!$H$9:$H$93*EXP(-Fperm_SI_Woolf2021!$K$9:$K$93*$C106*IF(AI$58=Fperm_SI_Woolf2021!$E$9:$E$93,1,EXP(LN((1.1*(Fperm_SI_Woolf2021!$E$9:$E$93-AI$58)-63.1579*EXP(-0.19*Fperm_SI_Woolf2021!$E$9:$E$93)+63.1579*EXP(-0.19*AI$58))/(Fperm_SI_Woolf2021!$E$9:$E$93-AI$58))*(AI$58-Fperm_SI_Woolf2021!$E$9:$E$93)/10))),Fperm_SI_Woolf2021!$D$9:$D$93))</f>
        <v>0.55262081994661694</v>
      </c>
      <c r="AJ106" s="51" cm="1">
        <f t="array" ref="AJ106">MIN(1,SLOPE(Fperm_SI_Woolf2021!$F$9:$F$93*EXP(-Fperm_SI_Woolf2021!$I$9:$I$93*$C106*IF(AJ$58=Fperm_SI_Woolf2021!$E$9:$E$93,1,EXP(LN((1.1*(Fperm_SI_Woolf2021!$E$9:$E$93-AJ$58)-63.1579*EXP(-0.19*Fperm_SI_Woolf2021!$E$9:$E$93)+63.1579*EXP(-0.19*AJ$58))/(Fperm_SI_Woolf2021!$E$9:$E$93-AJ$58))*(AJ$58-Fperm_SI_Woolf2021!$E$9:$E$93)/10))) + Fperm_SI_Woolf2021!$G$9:$G$93*EXP(-Fperm_SI_Woolf2021!$J$9:$J$93*$C106*IF(AJ$58=Fperm_SI_Woolf2021!$E$9:$E$93,1,EXP(LN((1.1*(Fperm_SI_Woolf2021!$E$9:$E$93-AJ$58)-63.1579*EXP(-0.19*Fperm_SI_Woolf2021!$E$9:$E$93)+63.1579*EXP(-0.19*AJ$58))/(Fperm_SI_Woolf2021!$E$9:$E$93-AJ$58))*(AJ$58-Fperm_SI_Woolf2021!$E$9:$E$93)/10))) + Fperm_SI_Woolf2021!$H$9:$H$93*EXP(-Fperm_SI_Woolf2021!$K$9:$K$93*$C106*IF(AJ$58=Fperm_SI_Woolf2021!$E$9:$E$93,1,EXP(LN((1.1*(Fperm_SI_Woolf2021!$E$9:$E$93-AJ$58)-63.1579*EXP(-0.19*Fperm_SI_Woolf2021!$E$9:$E$93)+63.1579*EXP(-0.19*AJ$58))/(Fperm_SI_Woolf2021!$E$9:$E$93-AJ$58))*(AJ$58-Fperm_SI_Woolf2021!$E$9:$E$93)/10))),Fperm_SI_Woolf2021!$D$9:$D$93)*AJ$57+INTERCEPT(Fperm_SI_Woolf2021!$F$9:$F$93*EXP(-Fperm_SI_Woolf2021!$I$9:$I$93*$C106*IF(AJ$58=Fperm_SI_Woolf2021!$E$9:$E$93,1,EXP(LN((1.1*(Fperm_SI_Woolf2021!$E$9:$E$93-AJ$58)-63.1579*EXP(-0.19*Fperm_SI_Woolf2021!$E$9:$E$93)+63.1579*EXP(-0.19*AJ$58))/(Fperm_SI_Woolf2021!$E$9:$E$93-AJ$58))*(AJ$58-Fperm_SI_Woolf2021!$E$9:$E$93)/10))) + Fperm_SI_Woolf2021!$G$9:$G$93*EXP(-Fperm_SI_Woolf2021!$J$9:$J$93*$C106*IF(AJ$58=Fperm_SI_Woolf2021!$E$9:$E$93,1,EXP(LN((1.1*(Fperm_SI_Woolf2021!$E$9:$E$93-AJ$58)-63.1579*EXP(-0.19*Fperm_SI_Woolf2021!$E$9:$E$93)+63.1579*EXP(-0.19*AJ$58))/(Fperm_SI_Woolf2021!$E$9:$E$93-AJ$58))*(AJ$58-Fperm_SI_Woolf2021!$E$9:$E$93)/10))) + Fperm_SI_Woolf2021!$H$9:$H$93*EXP(-Fperm_SI_Woolf2021!$K$9:$K$93*$C106*IF(AJ$58=Fperm_SI_Woolf2021!$E$9:$E$93,1,EXP(LN((1.1*(Fperm_SI_Woolf2021!$E$9:$E$93-AJ$58)-63.1579*EXP(-0.19*Fperm_SI_Woolf2021!$E$9:$E$93)+63.1579*EXP(-0.19*AJ$58))/(Fperm_SI_Woolf2021!$E$9:$E$93-AJ$58))*(AJ$58-Fperm_SI_Woolf2021!$E$9:$E$93)/10))),Fperm_SI_Woolf2021!$D$9:$D$93))</f>
        <v>0.52674116077669764</v>
      </c>
      <c r="AK106" s="51" cm="1">
        <f t="array" ref="AK106">MIN(1,SLOPE(Fperm_SI_Woolf2021!$F$9:$F$93*EXP(-Fperm_SI_Woolf2021!$I$9:$I$93*$C106*IF(AK$58=Fperm_SI_Woolf2021!$E$9:$E$93,1,EXP(LN((1.1*(Fperm_SI_Woolf2021!$E$9:$E$93-AK$58)-63.1579*EXP(-0.19*Fperm_SI_Woolf2021!$E$9:$E$93)+63.1579*EXP(-0.19*AK$58))/(Fperm_SI_Woolf2021!$E$9:$E$93-AK$58))*(AK$58-Fperm_SI_Woolf2021!$E$9:$E$93)/10))) + Fperm_SI_Woolf2021!$G$9:$G$93*EXP(-Fperm_SI_Woolf2021!$J$9:$J$93*$C106*IF(AK$58=Fperm_SI_Woolf2021!$E$9:$E$93,1,EXP(LN((1.1*(Fperm_SI_Woolf2021!$E$9:$E$93-AK$58)-63.1579*EXP(-0.19*Fperm_SI_Woolf2021!$E$9:$E$93)+63.1579*EXP(-0.19*AK$58))/(Fperm_SI_Woolf2021!$E$9:$E$93-AK$58))*(AK$58-Fperm_SI_Woolf2021!$E$9:$E$93)/10))) + Fperm_SI_Woolf2021!$H$9:$H$93*EXP(-Fperm_SI_Woolf2021!$K$9:$K$93*$C106*IF(AK$58=Fperm_SI_Woolf2021!$E$9:$E$93,1,EXP(LN((1.1*(Fperm_SI_Woolf2021!$E$9:$E$93-AK$58)-63.1579*EXP(-0.19*Fperm_SI_Woolf2021!$E$9:$E$93)+63.1579*EXP(-0.19*AK$58))/(Fperm_SI_Woolf2021!$E$9:$E$93-AK$58))*(AK$58-Fperm_SI_Woolf2021!$E$9:$E$93)/10))),Fperm_SI_Woolf2021!$D$9:$D$93)*AK$57+INTERCEPT(Fperm_SI_Woolf2021!$F$9:$F$93*EXP(-Fperm_SI_Woolf2021!$I$9:$I$93*$C106*IF(AK$58=Fperm_SI_Woolf2021!$E$9:$E$93,1,EXP(LN((1.1*(Fperm_SI_Woolf2021!$E$9:$E$93-AK$58)-63.1579*EXP(-0.19*Fperm_SI_Woolf2021!$E$9:$E$93)+63.1579*EXP(-0.19*AK$58))/(Fperm_SI_Woolf2021!$E$9:$E$93-AK$58))*(AK$58-Fperm_SI_Woolf2021!$E$9:$E$93)/10))) + Fperm_SI_Woolf2021!$G$9:$G$93*EXP(-Fperm_SI_Woolf2021!$J$9:$J$93*$C106*IF(AK$58=Fperm_SI_Woolf2021!$E$9:$E$93,1,EXP(LN((1.1*(Fperm_SI_Woolf2021!$E$9:$E$93-AK$58)-63.1579*EXP(-0.19*Fperm_SI_Woolf2021!$E$9:$E$93)+63.1579*EXP(-0.19*AK$58))/(Fperm_SI_Woolf2021!$E$9:$E$93-AK$58))*(AK$58-Fperm_SI_Woolf2021!$E$9:$E$93)/10))) + Fperm_SI_Woolf2021!$H$9:$H$93*EXP(-Fperm_SI_Woolf2021!$K$9:$K$93*$C106*IF(AK$58=Fperm_SI_Woolf2021!$E$9:$E$93,1,EXP(LN((1.1*(Fperm_SI_Woolf2021!$E$9:$E$93-AK$58)-63.1579*EXP(-0.19*Fperm_SI_Woolf2021!$E$9:$E$93)+63.1579*EXP(-0.19*AK$58))/(Fperm_SI_Woolf2021!$E$9:$E$93-AK$58))*(AK$58-Fperm_SI_Woolf2021!$E$9:$E$93)/10))),Fperm_SI_Woolf2021!$D$9:$D$93))</f>
        <v>0.50086150160677823</v>
      </c>
      <c r="AL106" s="51" cm="1">
        <f t="array" ref="AL106">MIN(1,SLOPE(Fperm_SI_Woolf2021!$F$9:$F$93*EXP(-Fperm_SI_Woolf2021!$I$9:$I$93*$C106*IF(AL$58=Fperm_SI_Woolf2021!$E$9:$E$93,1,EXP(LN((1.1*(Fperm_SI_Woolf2021!$E$9:$E$93-AL$58)-63.1579*EXP(-0.19*Fperm_SI_Woolf2021!$E$9:$E$93)+63.1579*EXP(-0.19*AL$58))/(Fperm_SI_Woolf2021!$E$9:$E$93-AL$58))*(AL$58-Fperm_SI_Woolf2021!$E$9:$E$93)/10))) + Fperm_SI_Woolf2021!$G$9:$G$93*EXP(-Fperm_SI_Woolf2021!$J$9:$J$93*$C106*IF(AL$58=Fperm_SI_Woolf2021!$E$9:$E$93,1,EXP(LN((1.1*(Fperm_SI_Woolf2021!$E$9:$E$93-AL$58)-63.1579*EXP(-0.19*Fperm_SI_Woolf2021!$E$9:$E$93)+63.1579*EXP(-0.19*AL$58))/(Fperm_SI_Woolf2021!$E$9:$E$93-AL$58))*(AL$58-Fperm_SI_Woolf2021!$E$9:$E$93)/10))) + Fperm_SI_Woolf2021!$H$9:$H$93*EXP(-Fperm_SI_Woolf2021!$K$9:$K$93*$C106*IF(AL$58=Fperm_SI_Woolf2021!$E$9:$E$93,1,EXP(LN((1.1*(Fperm_SI_Woolf2021!$E$9:$E$93-AL$58)-63.1579*EXP(-0.19*Fperm_SI_Woolf2021!$E$9:$E$93)+63.1579*EXP(-0.19*AL$58))/(Fperm_SI_Woolf2021!$E$9:$E$93-AL$58))*(AL$58-Fperm_SI_Woolf2021!$E$9:$E$93)/10))),Fperm_SI_Woolf2021!$D$9:$D$93)*AL$57+INTERCEPT(Fperm_SI_Woolf2021!$F$9:$F$93*EXP(-Fperm_SI_Woolf2021!$I$9:$I$93*$C106*IF(AL$58=Fperm_SI_Woolf2021!$E$9:$E$93,1,EXP(LN((1.1*(Fperm_SI_Woolf2021!$E$9:$E$93-AL$58)-63.1579*EXP(-0.19*Fperm_SI_Woolf2021!$E$9:$E$93)+63.1579*EXP(-0.19*AL$58))/(Fperm_SI_Woolf2021!$E$9:$E$93-AL$58))*(AL$58-Fperm_SI_Woolf2021!$E$9:$E$93)/10))) + Fperm_SI_Woolf2021!$G$9:$G$93*EXP(-Fperm_SI_Woolf2021!$J$9:$J$93*$C106*IF(AL$58=Fperm_SI_Woolf2021!$E$9:$E$93,1,EXP(LN((1.1*(Fperm_SI_Woolf2021!$E$9:$E$93-AL$58)-63.1579*EXP(-0.19*Fperm_SI_Woolf2021!$E$9:$E$93)+63.1579*EXP(-0.19*AL$58))/(Fperm_SI_Woolf2021!$E$9:$E$93-AL$58))*(AL$58-Fperm_SI_Woolf2021!$E$9:$E$93)/10))) + Fperm_SI_Woolf2021!$H$9:$H$93*EXP(-Fperm_SI_Woolf2021!$K$9:$K$93*$C106*IF(AL$58=Fperm_SI_Woolf2021!$E$9:$E$93,1,EXP(LN((1.1*(Fperm_SI_Woolf2021!$E$9:$E$93-AL$58)-63.1579*EXP(-0.19*Fperm_SI_Woolf2021!$E$9:$E$93)+63.1579*EXP(-0.19*AL$58))/(Fperm_SI_Woolf2021!$E$9:$E$93-AL$58))*(AL$58-Fperm_SI_Woolf2021!$E$9:$E$93)/10))),Fperm_SI_Woolf2021!$D$9:$D$93))</f>
        <v>0.47498184243685881</v>
      </c>
      <c r="AM106" s="51" cm="1">
        <f t="array" ref="AM106">MIN(1,SLOPE(Fperm_SI_Woolf2021!$F$9:$F$93*EXP(-Fperm_SI_Woolf2021!$I$9:$I$93*$C106*IF(AM$58=Fperm_SI_Woolf2021!$E$9:$E$93,1,EXP(LN((1.1*(Fperm_SI_Woolf2021!$E$9:$E$93-AM$58)-63.1579*EXP(-0.19*Fperm_SI_Woolf2021!$E$9:$E$93)+63.1579*EXP(-0.19*AM$58))/(Fperm_SI_Woolf2021!$E$9:$E$93-AM$58))*(AM$58-Fperm_SI_Woolf2021!$E$9:$E$93)/10))) + Fperm_SI_Woolf2021!$G$9:$G$93*EXP(-Fperm_SI_Woolf2021!$J$9:$J$93*$C106*IF(AM$58=Fperm_SI_Woolf2021!$E$9:$E$93,1,EXP(LN((1.1*(Fperm_SI_Woolf2021!$E$9:$E$93-AM$58)-63.1579*EXP(-0.19*Fperm_SI_Woolf2021!$E$9:$E$93)+63.1579*EXP(-0.19*AM$58))/(Fperm_SI_Woolf2021!$E$9:$E$93-AM$58))*(AM$58-Fperm_SI_Woolf2021!$E$9:$E$93)/10))) + Fperm_SI_Woolf2021!$H$9:$H$93*EXP(-Fperm_SI_Woolf2021!$K$9:$K$93*$C106*IF(AM$58=Fperm_SI_Woolf2021!$E$9:$E$93,1,EXP(LN((1.1*(Fperm_SI_Woolf2021!$E$9:$E$93-AM$58)-63.1579*EXP(-0.19*Fperm_SI_Woolf2021!$E$9:$E$93)+63.1579*EXP(-0.19*AM$58))/(Fperm_SI_Woolf2021!$E$9:$E$93-AM$58))*(AM$58-Fperm_SI_Woolf2021!$E$9:$E$93)/10))),Fperm_SI_Woolf2021!$D$9:$D$93)*AM$57+INTERCEPT(Fperm_SI_Woolf2021!$F$9:$F$93*EXP(-Fperm_SI_Woolf2021!$I$9:$I$93*$C106*IF(AM$58=Fperm_SI_Woolf2021!$E$9:$E$93,1,EXP(LN((1.1*(Fperm_SI_Woolf2021!$E$9:$E$93-AM$58)-63.1579*EXP(-0.19*Fperm_SI_Woolf2021!$E$9:$E$93)+63.1579*EXP(-0.19*AM$58))/(Fperm_SI_Woolf2021!$E$9:$E$93-AM$58))*(AM$58-Fperm_SI_Woolf2021!$E$9:$E$93)/10))) + Fperm_SI_Woolf2021!$G$9:$G$93*EXP(-Fperm_SI_Woolf2021!$J$9:$J$93*$C106*IF(AM$58=Fperm_SI_Woolf2021!$E$9:$E$93,1,EXP(LN((1.1*(Fperm_SI_Woolf2021!$E$9:$E$93-AM$58)-63.1579*EXP(-0.19*Fperm_SI_Woolf2021!$E$9:$E$93)+63.1579*EXP(-0.19*AM$58))/(Fperm_SI_Woolf2021!$E$9:$E$93-AM$58))*(AM$58-Fperm_SI_Woolf2021!$E$9:$E$93)/10))) + Fperm_SI_Woolf2021!$H$9:$H$93*EXP(-Fperm_SI_Woolf2021!$K$9:$K$93*$C106*IF(AM$58=Fperm_SI_Woolf2021!$E$9:$E$93,1,EXP(LN((1.1*(Fperm_SI_Woolf2021!$E$9:$E$93-AM$58)-63.1579*EXP(-0.19*Fperm_SI_Woolf2021!$E$9:$E$93)+63.1579*EXP(-0.19*AM$58))/(Fperm_SI_Woolf2021!$E$9:$E$93-AM$58))*(AM$58-Fperm_SI_Woolf2021!$E$9:$E$93)/10))),Fperm_SI_Woolf2021!$D$9:$D$93))</f>
        <v>0.4491021832669394</v>
      </c>
      <c r="AN106" s="51" cm="1">
        <f t="array" ref="AN106">MIN(1,SLOPE(Fperm_SI_Woolf2021!$F$9:$F$93*EXP(-Fperm_SI_Woolf2021!$I$9:$I$93*$C106*IF(AN$58=Fperm_SI_Woolf2021!$E$9:$E$93,1,EXP(LN((1.1*(Fperm_SI_Woolf2021!$E$9:$E$93-AN$58)-63.1579*EXP(-0.19*Fperm_SI_Woolf2021!$E$9:$E$93)+63.1579*EXP(-0.19*AN$58))/(Fperm_SI_Woolf2021!$E$9:$E$93-AN$58))*(AN$58-Fperm_SI_Woolf2021!$E$9:$E$93)/10))) + Fperm_SI_Woolf2021!$G$9:$G$93*EXP(-Fperm_SI_Woolf2021!$J$9:$J$93*$C106*IF(AN$58=Fperm_SI_Woolf2021!$E$9:$E$93,1,EXP(LN((1.1*(Fperm_SI_Woolf2021!$E$9:$E$93-AN$58)-63.1579*EXP(-0.19*Fperm_SI_Woolf2021!$E$9:$E$93)+63.1579*EXP(-0.19*AN$58))/(Fperm_SI_Woolf2021!$E$9:$E$93-AN$58))*(AN$58-Fperm_SI_Woolf2021!$E$9:$E$93)/10))) + Fperm_SI_Woolf2021!$H$9:$H$93*EXP(-Fperm_SI_Woolf2021!$K$9:$K$93*$C106*IF(AN$58=Fperm_SI_Woolf2021!$E$9:$E$93,1,EXP(LN((1.1*(Fperm_SI_Woolf2021!$E$9:$E$93-AN$58)-63.1579*EXP(-0.19*Fperm_SI_Woolf2021!$E$9:$E$93)+63.1579*EXP(-0.19*AN$58))/(Fperm_SI_Woolf2021!$E$9:$E$93-AN$58))*(AN$58-Fperm_SI_Woolf2021!$E$9:$E$93)/10))),Fperm_SI_Woolf2021!$D$9:$D$93)*AN$57+INTERCEPT(Fperm_SI_Woolf2021!$F$9:$F$93*EXP(-Fperm_SI_Woolf2021!$I$9:$I$93*$C106*IF(AN$58=Fperm_SI_Woolf2021!$E$9:$E$93,1,EXP(LN((1.1*(Fperm_SI_Woolf2021!$E$9:$E$93-AN$58)-63.1579*EXP(-0.19*Fperm_SI_Woolf2021!$E$9:$E$93)+63.1579*EXP(-0.19*AN$58))/(Fperm_SI_Woolf2021!$E$9:$E$93-AN$58))*(AN$58-Fperm_SI_Woolf2021!$E$9:$E$93)/10))) + Fperm_SI_Woolf2021!$G$9:$G$93*EXP(-Fperm_SI_Woolf2021!$J$9:$J$93*$C106*IF(AN$58=Fperm_SI_Woolf2021!$E$9:$E$93,1,EXP(LN((1.1*(Fperm_SI_Woolf2021!$E$9:$E$93-AN$58)-63.1579*EXP(-0.19*Fperm_SI_Woolf2021!$E$9:$E$93)+63.1579*EXP(-0.19*AN$58))/(Fperm_SI_Woolf2021!$E$9:$E$93-AN$58))*(AN$58-Fperm_SI_Woolf2021!$E$9:$E$93)/10))) + Fperm_SI_Woolf2021!$H$9:$H$93*EXP(-Fperm_SI_Woolf2021!$K$9:$K$93*$C106*IF(AN$58=Fperm_SI_Woolf2021!$E$9:$E$93,1,EXP(LN((1.1*(Fperm_SI_Woolf2021!$E$9:$E$93-AN$58)-63.1579*EXP(-0.19*Fperm_SI_Woolf2021!$E$9:$E$93)+63.1579*EXP(-0.19*AN$58))/(Fperm_SI_Woolf2021!$E$9:$E$93-AN$58))*(AN$58-Fperm_SI_Woolf2021!$E$9:$E$93)/10))),Fperm_SI_Woolf2021!$D$9:$D$93))</f>
        <v>0.42322252409702005</v>
      </c>
      <c r="AO106" s="51" cm="1">
        <f t="array" ref="AO106">MIN(1,SLOPE(Fperm_SI_Woolf2021!$F$9:$F$93*EXP(-Fperm_SI_Woolf2021!$I$9:$I$93*$C106*IF(AO$58=Fperm_SI_Woolf2021!$E$9:$E$93,1,EXP(LN((1.1*(Fperm_SI_Woolf2021!$E$9:$E$93-AO$58)-63.1579*EXP(-0.19*Fperm_SI_Woolf2021!$E$9:$E$93)+63.1579*EXP(-0.19*AO$58))/(Fperm_SI_Woolf2021!$E$9:$E$93-AO$58))*(AO$58-Fperm_SI_Woolf2021!$E$9:$E$93)/10))) + Fperm_SI_Woolf2021!$G$9:$G$93*EXP(-Fperm_SI_Woolf2021!$J$9:$J$93*$C106*IF(AO$58=Fperm_SI_Woolf2021!$E$9:$E$93,1,EXP(LN((1.1*(Fperm_SI_Woolf2021!$E$9:$E$93-AO$58)-63.1579*EXP(-0.19*Fperm_SI_Woolf2021!$E$9:$E$93)+63.1579*EXP(-0.19*AO$58))/(Fperm_SI_Woolf2021!$E$9:$E$93-AO$58))*(AO$58-Fperm_SI_Woolf2021!$E$9:$E$93)/10))) + Fperm_SI_Woolf2021!$H$9:$H$93*EXP(-Fperm_SI_Woolf2021!$K$9:$K$93*$C106*IF(AO$58=Fperm_SI_Woolf2021!$E$9:$E$93,1,EXP(LN((1.1*(Fperm_SI_Woolf2021!$E$9:$E$93-AO$58)-63.1579*EXP(-0.19*Fperm_SI_Woolf2021!$E$9:$E$93)+63.1579*EXP(-0.19*AO$58))/(Fperm_SI_Woolf2021!$E$9:$E$93-AO$58))*(AO$58-Fperm_SI_Woolf2021!$E$9:$E$93)/10))),Fperm_SI_Woolf2021!$D$9:$D$93)*AO$57+INTERCEPT(Fperm_SI_Woolf2021!$F$9:$F$93*EXP(-Fperm_SI_Woolf2021!$I$9:$I$93*$C106*IF(AO$58=Fperm_SI_Woolf2021!$E$9:$E$93,1,EXP(LN((1.1*(Fperm_SI_Woolf2021!$E$9:$E$93-AO$58)-63.1579*EXP(-0.19*Fperm_SI_Woolf2021!$E$9:$E$93)+63.1579*EXP(-0.19*AO$58))/(Fperm_SI_Woolf2021!$E$9:$E$93-AO$58))*(AO$58-Fperm_SI_Woolf2021!$E$9:$E$93)/10))) + Fperm_SI_Woolf2021!$G$9:$G$93*EXP(-Fperm_SI_Woolf2021!$J$9:$J$93*$C106*IF(AO$58=Fperm_SI_Woolf2021!$E$9:$E$93,1,EXP(LN((1.1*(Fperm_SI_Woolf2021!$E$9:$E$93-AO$58)-63.1579*EXP(-0.19*Fperm_SI_Woolf2021!$E$9:$E$93)+63.1579*EXP(-0.19*AO$58))/(Fperm_SI_Woolf2021!$E$9:$E$93-AO$58))*(AO$58-Fperm_SI_Woolf2021!$E$9:$E$93)/10))) + Fperm_SI_Woolf2021!$H$9:$H$93*EXP(-Fperm_SI_Woolf2021!$K$9:$K$93*$C106*IF(AO$58=Fperm_SI_Woolf2021!$E$9:$E$93,1,EXP(LN((1.1*(Fperm_SI_Woolf2021!$E$9:$E$93-AO$58)-63.1579*EXP(-0.19*Fperm_SI_Woolf2021!$E$9:$E$93)+63.1579*EXP(-0.19*AO$58))/(Fperm_SI_Woolf2021!$E$9:$E$93-AO$58))*(AO$58-Fperm_SI_Woolf2021!$E$9:$E$93)/10))),Fperm_SI_Woolf2021!$D$9:$D$93))</f>
        <v>0.39734286492710069</v>
      </c>
      <c r="AP106" s="51" cm="1">
        <f t="array" ref="AP106">MIN(1,SLOPE(Fperm_SI_Woolf2021!$F$9:$F$93*EXP(-Fperm_SI_Woolf2021!$I$9:$I$93*$C106*IF(AP$58=Fperm_SI_Woolf2021!$E$9:$E$93,1,EXP(LN((1.1*(Fperm_SI_Woolf2021!$E$9:$E$93-AP$58)-63.1579*EXP(-0.19*Fperm_SI_Woolf2021!$E$9:$E$93)+63.1579*EXP(-0.19*AP$58))/(Fperm_SI_Woolf2021!$E$9:$E$93-AP$58))*(AP$58-Fperm_SI_Woolf2021!$E$9:$E$93)/10))) + Fperm_SI_Woolf2021!$G$9:$G$93*EXP(-Fperm_SI_Woolf2021!$J$9:$J$93*$C106*IF(AP$58=Fperm_SI_Woolf2021!$E$9:$E$93,1,EXP(LN((1.1*(Fperm_SI_Woolf2021!$E$9:$E$93-AP$58)-63.1579*EXP(-0.19*Fperm_SI_Woolf2021!$E$9:$E$93)+63.1579*EXP(-0.19*AP$58))/(Fperm_SI_Woolf2021!$E$9:$E$93-AP$58))*(AP$58-Fperm_SI_Woolf2021!$E$9:$E$93)/10))) + Fperm_SI_Woolf2021!$H$9:$H$93*EXP(-Fperm_SI_Woolf2021!$K$9:$K$93*$C106*IF(AP$58=Fperm_SI_Woolf2021!$E$9:$E$93,1,EXP(LN((1.1*(Fperm_SI_Woolf2021!$E$9:$E$93-AP$58)-63.1579*EXP(-0.19*Fperm_SI_Woolf2021!$E$9:$E$93)+63.1579*EXP(-0.19*AP$58))/(Fperm_SI_Woolf2021!$E$9:$E$93-AP$58))*(AP$58-Fperm_SI_Woolf2021!$E$9:$E$93)/10))),Fperm_SI_Woolf2021!$D$9:$D$93)*AP$57+INTERCEPT(Fperm_SI_Woolf2021!$F$9:$F$93*EXP(-Fperm_SI_Woolf2021!$I$9:$I$93*$C106*IF(AP$58=Fperm_SI_Woolf2021!$E$9:$E$93,1,EXP(LN((1.1*(Fperm_SI_Woolf2021!$E$9:$E$93-AP$58)-63.1579*EXP(-0.19*Fperm_SI_Woolf2021!$E$9:$E$93)+63.1579*EXP(-0.19*AP$58))/(Fperm_SI_Woolf2021!$E$9:$E$93-AP$58))*(AP$58-Fperm_SI_Woolf2021!$E$9:$E$93)/10))) + Fperm_SI_Woolf2021!$G$9:$G$93*EXP(-Fperm_SI_Woolf2021!$J$9:$J$93*$C106*IF(AP$58=Fperm_SI_Woolf2021!$E$9:$E$93,1,EXP(LN((1.1*(Fperm_SI_Woolf2021!$E$9:$E$93-AP$58)-63.1579*EXP(-0.19*Fperm_SI_Woolf2021!$E$9:$E$93)+63.1579*EXP(-0.19*AP$58))/(Fperm_SI_Woolf2021!$E$9:$E$93-AP$58))*(AP$58-Fperm_SI_Woolf2021!$E$9:$E$93)/10))) + Fperm_SI_Woolf2021!$H$9:$H$93*EXP(-Fperm_SI_Woolf2021!$K$9:$K$93*$C106*IF(AP$58=Fperm_SI_Woolf2021!$E$9:$E$93,1,EXP(LN((1.1*(Fperm_SI_Woolf2021!$E$9:$E$93-AP$58)-63.1579*EXP(-0.19*Fperm_SI_Woolf2021!$E$9:$E$93)+63.1579*EXP(-0.19*AP$58))/(Fperm_SI_Woolf2021!$E$9:$E$93-AP$58))*(AP$58-Fperm_SI_Woolf2021!$E$9:$E$93)/10))),Fperm_SI_Woolf2021!$D$9:$D$93))</f>
        <v>0.37146320575718128</v>
      </c>
      <c r="AQ106" s="51" cm="1">
        <f t="array" ref="AQ106">MIN(1,SLOPE(Fperm_SI_Woolf2021!$F$9:$F$93*EXP(-Fperm_SI_Woolf2021!$I$9:$I$93*$C106*IF(AQ$58=Fperm_SI_Woolf2021!$E$9:$E$93,1,EXP(LN((1.1*(Fperm_SI_Woolf2021!$E$9:$E$93-AQ$58)-63.1579*EXP(-0.19*Fperm_SI_Woolf2021!$E$9:$E$93)+63.1579*EXP(-0.19*AQ$58))/(Fperm_SI_Woolf2021!$E$9:$E$93-AQ$58))*(AQ$58-Fperm_SI_Woolf2021!$E$9:$E$93)/10))) + Fperm_SI_Woolf2021!$G$9:$G$93*EXP(-Fperm_SI_Woolf2021!$J$9:$J$93*$C106*IF(AQ$58=Fperm_SI_Woolf2021!$E$9:$E$93,1,EXP(LN((1.1*(Fperm_SI_Woolf2021!$E$9:$E$93-AQ$58)-63.1579*EXP(-0.19*Fperm_SI_Woolf2021!$E$9:$E$93)+63.1579*EXP(-0.19*AQ$58))/(Fperm_SI_Woolf2021!$E$9:$E$93-AQ$58))*(AQ$58-Fperm_SI_Woolf2021!$E$9:$E$93)/10))) + Fperm_SI_Woolf2021!$H$9:$H$93*EXP(-Fperm_SI_Woolf2021!$K$9:$K$93*$C106*IF(AQ$58=Fperm_SI_Woolf2021!$E$9:$E$93,1,EXP(LN((1.1*(Fperm_SI_Woolf2021!$E$9:$E$93-AQ$58)-63.1579*EXP(-0.19*Fperm_SI_Woolf2021!$E$9:$E$93)+63.1579*EXP(-0.19*AQ$58))/(Fperm_SI_Woolf2021!$E$9:$E$93-AQ$58))*(AQ$58-Fperm_SI_Woolf2021!$E$9:$E$93)/10))),Fperm_SI_Woolf2021!$D$9:$D$93)*AQ$57+INTERCEPT(Fperm_SI_Woolf2021!$F$9:$F$93*EXP(-Fperm_SI_Woolf2021!$I$9:$I$93*$C106*IF(AQ$58=Fperm_SI_Woolf2021!$E$9:$E$93,1,EXP(LN((1.1*(Fperm_SI_Woolf2021!$E$9:$E$93-AQ$58)-63.1579*EXP(-0.19*Fperm_SI_Woolf2021!$E$9:$E$93)+63.1579*EXP(-0.19*AQ$58))/(Fperm_SI_Woolf2021!$E$9:$E$93-AQ$58))*(AQ$58-Fperm_SI_Woolf2021!$E$9:$E$93)/10))) + Fperm_SI_Woolf2021!$G$9:$G$93*EXP(-Fperm_SI_Woolf2021!$J$9:$J$93*$C106*IF(AQ$58=Fperm_SI_Woolf2021!$E$9:$E$93,1,EXP(LN((1.1*(Fperm_SI_Woolf2021!$E$9:$E$93-AQ$58)-63.1579*EXP(-0.19*Fperm_SI_Woolf2021!$E$9:$E$93)+63.1579*EXP(-0.19*AQ$58))/(Fperm_SI_Woolf2021!$E$9:$E$93-AQ$58))*(AQ$58-Fperm_SI_Woolf2021!$E$9:$E$93)/10))) + Fperm_SI_Woolf2021!$H$9:$H$93*EXP(-Fperm_SI_Woolf2021!$K$9:$K$93*$C106*IF(AQ$58=Fperm_SI_Woolf2021!$E$9:$E$93,1,EXP(LN((1.1*(Fperm_SI_Woolf2021!$E$9:$E$93-AQ$58)-63.1579*EXP(-0.19*Fperm_SI_Woolf2021!$E$9:$E$93)+63.1579*EXP(-0.19*AQ$58))/(Fperm_SI_Woolf2021!$E$9:$E$93-AQ$58))*(AQ$58-Fperm_SI_Woolf2021!$E$9:$E$93)/10))),Fperm_SI_Woolf2021!$D$9:$D$93))</f>
        <v>0.34558354658726192</v>
      </c>
      <c r="AR106" s="51" cm="1">
        <f t="array" ref="AR106">MIN(1,SLOPE(Fperm_SI_Woolf2021!$F$9:$F$93*EXP(-Fperm_SI_Woolf2021!$I$9:$I$93*$C106*IF(AR$58=Fperm_SI_Woolf2021!$E$9:$E$93,1,EXP(LN((1.1*(Fperm_SI_Woolf2021!$E$9:$E$93-AR$58)-63.1579*EXP(-0.19*Fperm_SI_Woolf2021!$E$9:$E$93)+63.1579*EXP(-0.19*AR$58))/(Fperm_SI_Woolf2021!$E$9:$E$93-AR$58))*(AR$58-Fperm_SI_Woolf2021!$E$9:$E$93)/10))) + Fperm_SI_Woolf2021!$G$9:$G$93*EXP(-Fperm_SI_Woolf2021!$J$9:$J$93*$C106*IF(AR$58=Fperm_SI_Woolf2021!$E$9:$E$93,1,EXP(LN((1.1*(Fperm_SI_Woolf2021!$E$9:$E$93-AR$58)-63.1579*EXP(-0.19*Fperm_SI_Woolf2021!$E$9:$E$93)+63.1579*EXP(-0.19*AR$58))/(Fperm_SI_Woolf2021!$E$9:$E$93-AR$58))*(AR$58-Fperm_SI_Woolf2021!$E$9:$E$93)/10))) + Fperm_SI_Woolf2021!$H$9:$H$93*EXP(-Fperm_SI_Woolf2021!$K$9:$K$93*$C106*IF(AR$58=Fperm_SI_Woolf2021!$E$9:$E$93,1,EXP(LN((1.1*(Fperm_SI_Woolf2021!$E$9:$E$93-AR$58)-63.1579*EXP(-0.19*Fperm_SI_Woolf2021!$E$9:$E$93)+63.1579*EXP(-0.19*AR$58))/(Fperm_SI_Woolf2021!$E$9:$E$93-AR$58))*(AR$58-Fperm_SI_Woolf2021!$E$9:$E$93)/10))),Fperm_SI_Woolf2021!$D$9:$D$93)*AR$57+INTERCEPT(Fperm_SI_Woolf2021!$F$9:$F$93*EXP(-Fperm_SI_Woolf2021!$I$9:$I$93*$C106*IF(AR$58=Fperm_SI_Woolf2021!$E$9:$E$93,1,EXP(LN((1.1*(Fperm_SI_Woolf2021!$E$9:$E$93-AR$58)-63.1579*EXP(-0.19*Fperm_SI_Woolf2021!$E$9:$E$93)+63.1579*EXP(-0.19*AR$58))/(Fperm_SI_Woolf2021!$E$9:$E$93-AR$58))*(AR$58-Fperm_SI_Woolf2021!$E$9:$E$93)/10))) + Fperm_SI_Woolf2021!$G$9:$G$93*EXP(-Fperm_SI_Woolf2021!$J$9:$J$93*$C106*IF(AR$58=Fperm_SI_Woolf2021!$E$9:$E$93,1,EXP(LN((1.1*(Fperm_SI_Woolf2021!$E$9:$E$93-AR$58)-63.1579*EXP(-0.19*Fperm_SI_Woolf2021!$E$9:$E$93)+63.1579*EXP(-0.19*AR$58))/(Fperm_SI_Woolf2021!$E$9:$E$93-AR$58))*(AR$58-Fperm_SI_Woolf2021!$E$9:$E$93)/10))) + Fperm_SI_Woolf2021!$H$9:$H$93*EXP(-Fperm_SI_Woolf2021!$K$9:$K$93*$C106*IF(AR$58=Fperm_SI_Woolf2021!$E$9:$E$93,1,EXP(LN((1.1*(Fperm_SI_Woolf2021!$E$9:$E$93-AR$58)-63.1579*EXP(-0.19*Fperm_SI_Woolf2021!$E$9:$E$93)+63.1579*EXP(-0.19*AR$58))/(Fperm_SI_Woolf2021!$E$9:$E$93-AR$58))*(AR$58-Fperm_SI_Woolf2021!$E$9:$E$93)/10))),Fperm_SI_Woolf2021!$D$9:$D$93))</f>
        <v>0.31970388741734251</v>
      </c>
      <c r="AS106" s="51" cm="1">
        <f t="array" ref="AS106">MIN(1,SLOPE(Fperm_SI_Woolf2021!$F$9:$F$93*EXP(-Fperm_SI_Woolf2021!$I$9:$I$93*$C106*IF(AS$58=Fperm_SI_Woolf2021!$E$9:$E$93,1,EXP(LN((1.1*(Fperm_SI_Woolf2021!$E$9:$E$93-AS$58)-63.1579*EXP(-0.19*Fperm_SI_Woolf2021!$E$9:$E$93)+63.1579*EXP(-0.19*AS$58))/(Fperm_SI_Woolf2021!$E$9:$E$93-AS$58))*(AS$58-Fperm_SI_Woolf2021!$E$9:$E$93)/10))) + Fperm_SI_Woolf2021!$G$9:$G$93*EXP(-Fperm_SI_Woolf2021!$J$9:$J$93*$C106*IF(AS$58=Fperm_SI_Woolf2021!$E$9:$E$93,1,EXP(LN((1.1*(Fperm_SI_Woolf2021!$E$9:$E$93-AS$58)-63.1579*EXP(-0.19*Fperm_SI_Woolf2021!$E$9:$E$93)+63.1579*EXP(-0.19*AS$58))/(Fperm_SI_Woolf2021!$E$9:$E$93-AS$58))*(AS$58-Fperm_SI_Woolf2021!$E$9:$E$93)/10))) + Fperm_SI_Woolf2021!$H$9:$H$93*EXP(-Fperm_SI_Woolf2021!$K$9:$K$93*$C106*IF(AS$58=Fperm_SI_Woolf2021!$E$9:$E$93,1,EXP(LN((1.1*(Fperm_SI_Woolf2021!$E$9:$E$93-AS$58)-63.1579*EXP(-0.19*Fperm_SI_Woolf2021!$E$9:$E$93)+63.1579*EXP(-0.19*AS$58))/(Fperm_SI_Woolf2021!$E$9:$E$93-AS$58))*(AS$58-Fperm_SI_Woolf2021!$E$9:$E$93)/10))),Fperm_SI_Woolf2021!$D$9:$D$93)*AS$57+INTERCEPT(Fperm_SI_Woolf2021!$F$9:$F$93*EXP(-Fperm_SI_Woolf2021!$I$9:$I$93*$C106*IF(AS$58=Fperm_SI_Woolf2021!$E$9:$E$93,1,EXP(LN((1.1*(Fperm_SI_Woolf2021!$E$9:$E$93-AS$58)-63.1579*EXP(-0.19*Fperm_SI_Woolf2021!$E$9:$E$93)+63.1579*EXP(-0.19*AS$58))/(Fperm_SI_Woolf2021!$E$9:$E$93-AS$58))*(AS$58-Fperm_SI_Woolf2021!$E$9:$E$93)/10))) + Fperm_SI_Woolf2021!$G$9:$G$93*EXP(-Fperm_SI_Woolf2021!$J$9:$J$93*$C106*IF(AS$58=Fperm_SI_Woolf2021!$E$9:$E$93,1,EXP(LN((1.1*(Fperm_SI_Woolf2021!$E$9:$E$93-AS$58)-63.1579*EXP(-0.19*Fperm_SI_Woolf2021!$E$9:$E$93)+63.1579*EXP(-0.19*AS$58))/(Fperm_SI_Woolf2021!$E$9:$E$93-AS$58))*(AS$58-Fperm_SI_Woolf2021!$E$9:$E$93)/10))) + Fperm_SI_Woolf2021!$H$9:$H$93*EXP(-Fperm_SI_Woolf2021!$K$9:$K$93*$C106*IF(AS$58=Fperm_SI_Woolf2021!$E$9:$E$93,1,EXP(LN((1.1*(Fperm_SI_Woolf2021!$E$9:$E$93-AS$58)-63.1579*EXP(-0.19*Fperm_SI_Woolf2021!$E$9:$E$93)+63.1579*EXP(-0.19*AS$58))/(Fperm_SI_Woolf2021!$E$9:$E$93-AS$58))*(AS$58-Fperm_SI_Woolf2021!$E$9:$E$93)/10))),Fperm_SI_Woolf2021!$D$9:$D$93))</f>
        <v>0.2938242282474231</v>
      </c>
      <c r="AT106" s="51" cm="1">
        <f t="array" ref="AT106">MIN(1,SLOPE(Fperm_SI_Woolf2021!$F$9:$F$93*EXP(-Fperm_SI_Woolf2021!$I$9:$I$93*$C106*IF(AT$58=Fperm_SI_Woolf2021!$E$9:$E$93,1,EXP(LN((1.1*(Fperm_SI_Woolf2021!$E$9:$E$93-AT$58)-63.1579*EXP(-0.19*Fperm_SI_Woolf2021!$E$9:$E$93)+63.1579*EXP(-0.19*AT$58))/(Fperm_SI_Woolf2021!$E$9:$E$93-AT$58))*(AT$58-Fperm_SI_Woolf2021!$E$9:$E$93)/10))) + Fperm_SI_Woolf2021!$G$9:$G$93*EXP(-Fperm_SI_Woolf2021!$J$9:$J$93*$C106*IF(AT$58=Fperm_SI_Woolf2021!$E$9:$E$93,1,EXP(LN((1.1*(Fperm_SI_Woolf2021!$E$9:$E$93-AT$58)-63.1579*EXP(-0.19*Fperm_SI_Woolf2021!$E$9:$E$93)+63.1579*EXP(-0.19*AT$58))/(Fperm_SI_Woolf2021!$E$9:$E$93-AT$58))*(AT$58-Fperm_SI_Woolf2021!$E$9:$E$93)/10))) + Fperm_SI_Woolf2021!$H$9:$H$93*EXP(-Fperm_SI_Woolf2021!$K$9:$K$93*$C106*IF(AT$58=Fperm_SI_Woolf2021!$E$9:$E$93,1,EXP(LN((1.1*(Fperm_SI_Woolf2021!$E$9:$E$93-AT$58)-63.1579*EXP(-0.19*Fperm_SI_Woolf2021!$E$9:$E$93)+63.1579*EXP(-0.19*AT$58))/(Fperm_SI_Woolf2021!$E$9:$E$93-AT$58))*(AT$58-Fperm_SI_Woolf2021!$E$9:$E$93)/10))),Fperm_SI_Woolf2021!$D$9:$D$93)*AT$57+INTERCEPT(Fperm_SI_Woolf2021!$F$9:$F$93*EXP(-Fperm_SI_Woolf2021!$I$9:$I$93*$C106*IF(AT$58=Fperm_SI_Woolf2021!$E$9:$E$93,1,EXP(LN((1.1*(Fperm_SI_Woolf2021!$E$9:$E$93-AT$58)-63.1579*EXP(-0.19*Fperm_SI_Woolf2021!$E$9:$E$93)+63.1579*EXP(-0.19*AT$58))/(Fperm_SI_Woolf2021!$E$9:$E$93-AT$58))*(AT$58-Fperm_SI_Woolf2021!$E$9:$E$93)/10))) + Fperm_SI_Woolf2021!$G$9:$G$93*EXP(-Fperm_SI_Woolf2021!$J$9:$J$93*$C106*IF(AT$58=Fperm_SI_Woolf2021!$E$9:$E$93,1,EXP(LN((1.1*(Fperm_SI_Woolf2021!$E$9:$E$93-AT$58)-63.1579*EXP(-0.19*Fperm_SI_Woolf2021!$E$9:$E$93)+63.1579*EXP(-0.19*AT$58))/(Fperm_SI_Woolf2021!$E$9:$E$93-AT$58))*(AT$58-Fperm_SI_Woolf2021!$E$9:$E$93)/10))) + Fperm_SI_Woolf2021!$H$9:$H$93*EXP(-Fperm_SI_Woolf2021!$K$9:$K$93*$C106*IF(AT$58=Fperm_SI_Woolf2021!$E$9:$E$93,1,EXP(LN((1.1*(Fperm_SI_Woolf2021!$E$9:$E$93-AT$58)-63.1579*EXP(-0.19*Fperm_SI_Woolf2021!$E$9:$E$93)+63.1579*EXP(-0.19*AT$58))/(Fperm_SI_Woolf2021!$E$9:$E$93-AT$58))*(AT$58-Fperm_SI_Woolf2021!$E$9:$E$93)/10))),Fperm_SI_Woolf2021!$D$9:$D$93))</f>
        <v>0.26794456907750369</v>
      </c>
      <c r="AU106" s="51" cm="1">
        <f t="array" ref="AU106">MIN(1,SLOPE(Fperm_SI_Woolf2021!$F$9:$F$93*EXP(-Fperm_SI_Woolf2021!$I$9:$I$93*$C106*IF(AU$58=Fperm_SI_Woolf2021!$E$9:$E$93,1,EXP(LN((1.1*(Fperm_SI_Woolf2021!$E$9:$E$93-AU$58)-63.1579*EXP(-0.19*Fperm_SI_Woolf2021!$E$9:$E$93)+63.1579*EXP(-0.19*AU$58))/(Fperm_SI_Woolf2021!$E$9:$E$93-AU$58))*(AU$58-Fperm_SI_Woolf2021!$E$9:$E$93)/10))) + Fperm_SI_Woolf2021!$G$9:$G$93*EXP(-Fperm_SI_Woolf2021!$J$9:$J$93*$C106*IF(AU$58=Fperm_SI_Woolf2021!$E$9:$E$93,1,EXP(LN((1.1*(Fperm_SI_Woolf2021!$E$9:$E$93-AU$58)-63.1579*EXP(-0.19*Fperm_SI_Woolf2021!$E$9:$E$93)+63.1579*EXP(-0.19*AU$58))/(Fperm_SI_Woolf2021!$E$9:$E$93-AU$58))*(AU$58-Fperm_SI_Woolf2021!$E$9:$E$93)/10))) + Fperm_SI_Woolf2021!$H$9:$H$93*EXP(-Fperm_SI_Woolf2021!$K$9:$K$93*$C106*IF(AU$58=Fperm_SI_Woolf2021!$E$9:$E$93,1,EXP(LN((1.1*(Fperm_SI_Woolf2021!$E$9:$E$93-AU$58)-63.1579*EXP(-0.19*Fperm_SI_Woolf2021!$E$9:$E$93)+63.1579*EXP(-0.19*AU$58))/(Fperm_SI_Woolf2021!$E$9:$E$93-AU$58))*(AU$58-Fperm_SI_Woolf2021!$E$9:$E$93)/10))),Fperm_SI_Woolf2021!$D$9:$D$93)*AU$57+INTERCEPT(Fperm_SI_Woolf2021!$F$9:$F$93*EXP(-Fperm_SI_Woolf2021!$I$9:$I$93*$C106*IF(AU$58=Fperm_SI_Woolf2021!$E$9:$E$93,1,EXP(LN((1.1*(Fperm_SI_Woolf2021!$E$9:$E$93-AU$58)-63.1579*EXP(-0.19*Fperm_SI_Woolf2021!$E$9:$E$93)+63.1579*EXP(-0.19*AU$58))/(Fperm_SI_Woolf2021!$E$9:$E$93-AU$58))*(AU$58-Fperm_SI_Woolf2021!$E$9:$E$93)/10))) + Fperm_SI_Woolf2021!$G$9:$G$93*EXP(-Fperm_SI_Woolf2021!$J$9:$J$93*$C106*IF(AU$58=Fperm_SI_Woolf2021!$E$9:$E$93,1,EXP(LN((1.1*(Fperm_SI_Woolf2021!$E$9:$E$93-AU$58)-63.1579*EXP(-0.19*Fperm_SI_Woolf2021!$E$9:$E$93)+63.1579*EXP(-0.19*AU$58))/(Fperm_SI_Woolf2021!$E$9:$E$93-AU$58))*(AU$58-Fperm_SI_Woolf2021!$E$9:$E$93)/10))) + Fperm_SI_Woolf2021!$H$9:$H$93*EXP(-Fperm_SI_Woolf2021!$K$9:$K$93*$C106*IF(AU$58=Fperm_SI_Woolf2021!$E$9:$E$93,1,EXP(LN((1.1*(Fperm_SI_Woolf2021!$E$9:$E$93-AU$58)-63.1579*EXP(-0.19*Fperm_SI_Woolf2021!$E$9:$E$93)+63.1579*EXP(-0.19*AU$58))/(Fperm_SI_Woolf2021!$E$9:$E$93-AU$58))*(AU$58-Fperm_SI_Woolf2021!$E$9:$E$93)/10))),Fperm_SI_Woolf2021!$D$9:$D$93))</f>
        <v>0.24206490990758428</v>
      </c>
      <c r="AV106" s="51" cm="1">
        <f t="array" ref="AV106">MIN(1,SLOPE(Fperm_SI_Woolf2021!$F$9:$F$93*EXP(-Fperm_SI_Woolf2021!$I$9:$I$93*$C106*IF(AV$58=Fperm_SI_Woolf2021!$E$9:$E$93,1,EXP(LN((1.1*(Fperm_SI_Woolf2021!$E$9:$E$93-AV$58)-63.1579*EXP(-0.19*Fperm_SI_Woolf2021!$E$9:$E$93)+63.1579*EXP(-0.19*AV$58))/(Fperm_SI_Woolf2021!$E$9:$E$93-AV$58))*(AV$58-Fperm_SI_Woolf2021!$E$9:$E$93)/10))) + Fperm_SI_Woolf2021!$G$9:$G$93*EXP(-Fperm_SI_Woolf2021!$J$9:$J$93*$C106*IF(AV$58=Fperm_SI_Woolf2021!$E$9:$E$93,1,EXP(LN((1.1*(Fperm_SI_Woolf2021!$E$9:$E$93-AV$58)-63.1579*EXP(-0.19*Fperm_SI_Woolf2021!$E$9:$E$93)+63.1579*EXP(-0.19*AV$58))/(Fperm_SI_Woolf2021!$E$9:$E$93-AV$58))*(AV$58-Fperm_SI_Woolf2021!$E$9:$E$93)/10))) + Fperm_SI_Woolf2021!$H$9:$H$93*EXP(-Fperm_SI_Woolf2021!$K$9:$K$93*$C106*IF(AV$58=Fperm_SI_Woolf2021!$E$9:$E$93,1,EXP(LN((1.1*(Fperm_SI_Woolf2021!$E$9:$E$93-AV$58)-63.1579*EXP(-0.19*Fperm_SI_Woolf2021!$E$9:$E$93)+63.1579*EXP(-0.19*AV$58))/(Fperm_SI_Woolf2021!$E$9:$E$93-AV$58))*(AV$58-Fperm_SI_Woolf2021!$E$9:$E$93)/10))),Fperm_SI_Woolf2021!$D$9:$D$93)*AV$57+INTERCEPT(Fperm_SI_Woolf2021!$F$9:$F$93*EXP(-Fperm_SI_Woolf2021!$I$9:$I$93*$C106*IF(AV$58=Fperm_SI_Woolf2021!$E$9:$E$93,1,EXP(LN((1.1*(Fperm_SI_Woolf2021!$E$9:$E$93-AV$58)-63.1579*EXP(-0.19*Fperm_SI_Woolf2021!$E$9:$E$93)+63.1579*EXP(-0.19*AV$58))/(Fperm_SI_Woolf2021!$E$9:$E$93-AV$58))*(AV$58-Fperm_SI_Woolf2021!$E$9:$E$93)/10))) + Fperm_SI_Woolf2021!$G$9:$G$93*EXP(-Fperm_SI_Woolf2021!$J$9:$J$93*$C106*IF(AV$58=Fperm_SI_Woolf2021!$E$9:$E$93,1,EXP(LN((1.1*(Fperm_SI_Woolf2021!$E$9:$E$93-AV$58)-63.1579*EXP(-0.19*Fperm_SI_Woolf2021!$E$9:$E$93)+63.1579*EXP(-0.19*AV$58))/(Fperm_SI_Woolf2021!$E$9:$E$93-AV$58))*(AV$58-Fperm_SI_Woolf2021!$E$9:$E$93)/10))) + Fperm_SI_Woolf2021!$H$9:$H$93*EXP(-Fperm_SI_Woolf2021!$K$9:$K$93*$C106*IF(AV$58=Fperm_SI_Woolf2021!$E$9:$E$93,1,EXP(LN((1.1*(Fperm_SI_Woolf2021!$E$9:$E$93-AV$58)-63.1579*EXP(-0.19*Fperm_SI_Woolf2021!$E$9:$E$93)+63.1579*EXP(-0.19*AV$58))/(Fperm_SI_Woolf2021!$E$9:$E$93-AV$58))*(AV$58-Fperm_SI_Woolf2021!$E$9:$E$93)/10))),Fperm_SI_Woolf2021!$D$9:$D$93))</f>
        <v>0.21618525073766487</v>
      </c>
      <c r="AW106" s="51" cm="1">
        <f t="array" ref="AW106">MIN(1,SLOPE(Fperm_SI_Woolf2021!$F$9:$F$93*EXP(-Fperm_SI_Woolf2021!$I$9:$I$93*$C106*IF(AW$58=Fperm_SI_Woolf2021!$E$9:$E$93,1,EXP(LN((1.1*(Fperm_SI_Woolf2021!$E$9:$E$93-AW$58)-63.1579*EXP(-0.19*Fperm_SI_Woolf2021!$E$9:$E$93)+63.1579*EXP(-0.19*AW$58))/(Fperm_SI_Woolf2021!$E$9:$E$93-AW$58))*(AW$58-Fperm_SI_Woolf2021!$E$9:$E$93)/10))) + Fperm_SI_Woolf2021!$G$9:$G$93*EXP(-Fperm_SI_Woolf2021!$J$9:$J$93*$C106*IF(AW$58=Fperm_SI_Woolf2021!$E$9:$E$93,1,EXP(LN((1.1*(Fperm_SI_Woolf2021!$E$9:$E$93-AW$58)-63.1579*EXP(-0.19*Fperm_SI_Woolf2021!$E$9:$E$93)+63.1579*EXP(-0.19*AW$58))/(Fperm_SI_Woolf2021!$E$9:$E$93-AW$58))*(AW$58-Fperm_SI_Woolf2021!$E$9:$E$93)/10))) + Fperm_SI_Woolf2021!$H$9:$H$93*EXP(-Fperm_SI_Woolf2021!$K$9:$K$93*$C106*IF(AW$58=Fperm_SI_Woolf2021!$E$9:$E$93,1,EXP(LN((1.1*(Fperm_SI_Woolf2021!$E$9:$E$93-AW$58)-63.1579*EXP(-0.19*Fperm_SI_Woolf2021!$E$9:$E$93)+63.1579*EXP(-0.19*AW$58))/(Fperm_SI_Woolf2021!$E$9:$E$93-AW$58))*(AW$58-Fperm_SI_Woolf2021!$E$9:$E$93)/10))),Fperm_SI_Woolf2021!$D$9:$D$93)*AW$57+INTERCEPT(Fperm_SI_Woolf2021!$F$9:$F$93*EXP(-Fperm_SI_Woolf2021!$I$9:$I$93*$C106*IF(AW$58=Fperm_SI_Woolf2021!$E$9:$E$93,1,EXP(LN((1.1*(Fperm_SI_Woolf2021!$E$9:$E$93-AW$58)-63.1579*EXP(-0.19*Fperm_SI_Woolf2021!$E$9:$E$93)+63.1579*EXP(-0.19*AW$58))/(Fperm_SI_Woolf2021!$E$9:$E$93-AW$58))*(AW$58-Fperm_SI_Woolf2021!$E$9:$E$93)/10))) + Fperm_SI_Woolf2021!$G$9:$G$93*EXP(-Fperm_SI_Woolf2021!$J$9:$J$93*$C106*IF(AW$58=Fperm_SI_Woolf2021!$E$9:$E$93,1,EXP(LN((1.1*(Fperm_SI_Woolf2021!$E$9:$E$93-AW$58)-63.1579*EXP(-0.19*Fperm_SI_Woolf2021!$E$9:$E$93)+63.1579*EXP(-0.19*AW$58))/(Fperm_SI_Woolf2021!$E$9:$E$93-AW$58))*(AW$58-Fperm_SI_Woolf2021!$E$9:$E$93)/10))) + Fperm_SI_Woolf2021!$H$9:$H$93*EXP(-Fperm_SI_Woolf2021!$K$9:$K$93*$C106*IF(AW$58=Fperm_SI_Woolf2021!$E$9:$E$93,1,EXP(LN((1.1*(Fperm_SI_Woolf2021!$E$9:$E$93-AW$58)-63.1579*EXP(-0.19*Fperm_SI_Woolf2021!$E$9:$E$93)+63.1579*EXP(-0.19*AW$58))/(Fperm_SI_Woolf2021!$E$9:$E$93-AW$58))*(AW$58-Fperm_SI_Woolf2021!$E$9:$E$93)/10))),Fperm_SI_Woolf2021!$D$9:$D$93))</f>
        <v>0.49105262384471854</v>
      </c>
      <c r="AX106" s="51" cm="1">
        <f t="array" ref="AX106">MIN(1,SLOPE(Fperm_SI_Woolf2021!$F$9:$F$93*EXP(-Fperm_SI_Woolf2021!$I$9:$I$93*$C106*IF(AX$58=Fperm_SI_Woolf2021!$E$9:$E$93,1,EXP(LN((1.1*(Fperm_SI_Woolf2021!$E$9:$E$93-AX$58)-63.1579*EXP(-0.19*Fperm_SI_Woolf2021!$E$9:$E$93)+63.1579*EXP(-0.19*AX$58))/(Fperm_SI_Woolf2021!$E$9:$E$93-AX$58))*(AX$58-Fperm_SI_Woolf2021!$E$9:$E$93)/10))) + Fperm_SI_Woolf2021!$G$9:$G$93*EXP(-Fperm_SI_Woolf2021!$J$9:$J$93*$C106*IF(AX$58=Fperm_SI_Woolf2021!$E$9:$E$93,1,EXP(LN((1.1*(Fperm_SI_Woolf2021!$E$9:$E$93-AX$58)-63.1579*EXP(-0.19*Fperm_SI_Woolf2021!$E$9:$E$93)+63.1579*EXP(-0.19*AX$58))/(Fperm_SI_Woolf2021!$E$9:$E$93-AX$58))*(AX$58-Fperm_SI_Woolf2021!$E$9:$E$93)/10))) + Fperm_SI_Woolf2021!$H$9:$H$93*EXP(-Fperm_SI_Woolf2021!$K$9:$K$93*$C106*IF(AX$58=Fperm_SI_Woolf2021!$E$9:$E$93,1,EXP(LN((1.1*(Fperm_SI_Woolf2021!$E$9:$E$93-AX$58)-63.1579*EXP(-0.19*Fperm_SI_Woolf2021!$E$9:$E$93)+63.1579*EXP(-0.19*AX$58))/(Fperm_SI_Woolf2021!$E$9:$E$93-AX$58))*(AX$58-Fperm_SI_Woolf2021!$E$9:$E$93)/10))),Fperm_SI_Woolf2021!$D$9:$D$93)*AX$57+INTERCEPT(Fperm_SI_Woolf2021!$F$9:$F$93*EXP(-Fperm_SI_Woolf2021!$I$9:$I$93*$C106*IF(AX$58=Fperm_SI_Woolf2021!$E$9:$E$93,1,EXP(LN((1.1*(Fperm_SI_Woolf2021!$E$9:$E$93-AX$58)-63.1579*EXP(-0.19*Fperm_SI_Woolf2021!$E$9:$E$93)+63.1579*EXP(-0.19*AX$58))/(Fperm_SI_Woolf2021!$E$9:$E$93-AX$58))*(AX$58-Fperm_SI_Woolf2021!$E$9:$E$93)/10))) + Fperm_SI_Woolf2021!$G$9:$G$93*EXP(-Fperm_SI_Woolf2021!$J$9:$J$93*$C106*IF(AX$58=Fperm_SI_Woolf2021!$E$9:$E$93,1,EXP(LN((1.1*(Fperm_SI_Woolf2021!$E$9:$E$93-AX$58)-63.1579*EXP(-0.19*Fperm_SI_Woolf2021!$E$9:$E$93)+63.1579*EXP(-0.19*AX$58))/(Fperm_SI_Woolf2021!$E$9:$E$93-AX$58))*(AX$58-Fperm_SI_Woolf2021!$E$9:$E$93)/10))) + Fperm_SI_Woolf2021!$H$9:$H$93*EXP(-Fperm_SI_Woolf2021!$K$9:$K$93*$C106*IF(AX$58=Fperm_SI_Woolf2021!$E$9:$E$93,1,EXP(LN((1.1*(Fperm_SI_Woolf2021!$E$9:$E$93-AX$58)-63.1579*EXP(-0.19*Fperm_SI_Woolf2021!$E$9:$E$93)+63.1579*EXP(-0.19*AX$58))/(Fperm_SI_Woolf2021!$E$9:$E$93-AX$58))*(AX$58-Fperm_SI_Woolf2021!$E$9:$E$93)/10))),Fperm_SI_Woolf2021!$D$9:$D$93))</f>
        <v>0.46843655098542342</v>
      </c>
      <c r="AY106" s="51" cm="1">
        <f t="array" ref="AY106">MIN(1,SLOPE(Fperm_SI_Woolf2021!$F$9:$F$93*EXP(-Fperm_SI_Woolf2021!$I$9:$I$93*$C106*IF(AY$58=Fperm_SI_Woolf2021!$E$9:$E$93,1,EXP(LN((1.1*(Fperm_SI_Woolf2021!$E$9:$E$93-AY$58)-63.1579*EXP(-0.19*Fperm_SI_Woolf2021!$E$9:$E$93)+63.1579*EXP(-0.19*AY$58))/(Fperm_SI_Woolf2021!$E$9:$E$93-AY$58))*(AY$58-Fperm_SI_Woolf2021!$E$9:$E$93)/10))) + Fperm_SI_Woolf2021!$G$9:$G$93*EXP(-Fperm_SI_Woolf2021!$J$9:$J$93*$C106*IF(AY$58=Fperm_SI_Woolf2021!$E$9:$E$93,1,EXP(LN((1.1*(Fperm_SI_Woolf2021!$E$9:$E$93-AY$58)-63.1579*EXP(-0.19*Fperm_SI_Woolf2021!$E$9:$E$93)+63.1579*EXP(-0.19*AY$58))/(Fperm_SI_Woolf2021!$E$9:$E$93-AY$58))*(AY$58-Fperm_SI_Woolf2021!$E$9:$E$93)/10))) + Fperm_SI_Woolf2021!$H$9:$H$93*EXP(-Fperm_SI_Woolf2021!$K$9:$K$93*$C106*IF(AY$58=Fperm_SI_Woolf2021!$E$9:$E$93,1,EXP(LN((1.1*(Fperm_SI_Woolf2021!$E$9:$E$93-AY$58)-63.1579*EXP(-0.19*Fperm_SI_Woolf2021!$E$9:$E$93)+63.1579*EXP(-0.19*AY$58))/(Fperm_SI_Woolf2021!$E$9:$E$93-AY$58))*(AY$58-Fperm_SI_Woolf2021!$E$9:$E$93)/10))),Fperm_SI_Woolf2021!$D$9:$D$93)*AY$57+INTERCEPT(Fperm_SI_Woolf2021!$F$9:$F$93*EXP(-Fperm_SI_Woolf2021!$I$9:$I$93*$C106*IF(AY$58=Fperm_SI_Woolf2021!$E$9:$E$93,1,EXP(LN((1.1*(Fperm_SI_Woolf2021!$E$9:$E$93-AY$58)-63.1579*EXP(-0.19*Fperm_SI_Woolf2021!$E$9:$E$93)+63.1579*EXP(-0.19*AY$58))/(Fperm_SI_Woolf2021!$E$9:$E$93-AY$58))*(AY$58-Fperm_SI_Woolf2021!$E$9:$E$93)/10))) + Fperm_SI_Woolf2021!$G$9:$G$93*EXP(-Fperm_SI_Woolf2021!$J$9:$J$93*$C106*IF(AY$58=Fperm_SI_Woolf2021!$E$9:$E$93,1,EXP(LN((1.1*(Fperm_SI_Woolf2021!$E$9:$E$93-AY$58)-63.1579*EXP(-0.19*Fperm_SI_Woolf2021!$E$9:$E$93)+63.1579*EXP(-0.19*AY$58))/(Fperm_SI_Woolf2021!$E$9:$E$93-AY$58))*(AY$58-Fperm_SI_Woolf2021!$E$9:$E$93)/10))) + Fperm_SI_Woolf2021!$H$9:$H$93*EXP(-Fperm_SI_Woolf2021!$K$9:$K$93*$C106*IF(AY$58=Fperm_SI_Woolf2021!$E$9:$E$93,1,EXP(LN((1.1*(Fperm_SI_Woolf2021!$E$9:$E$93-AY$58)-63.1579*EXP(-0.19*Fperm_SI_Woolf2021!$E$9:$E$93)+63.1579*EXP(-0.19*AY$58))/(Fperm_SI_Woolf2021!$E$9:$E$93-AY$58))*(AY$58-Fperm_SI_Woolf2021!$E$9:$E$93)/10))),Fperm_SI_Woolf2021!$D$9:$D$93))</f>
        <v>0.44582047812612835</v>
      </c>
      <c r="AZ106" s="51" cm="1">
        <f t="array" ref="AZ106">MIN(1,SLOPE(Fperm_SI_Woolf2021!$F$9:$F$93*EXP(-Fperm_SI_Woolf2021!$I$9:$I$93*$C106*IF(AZ$58=Fperm_SI_Woolf2021!$E$9:$E$93,1,EXP(LN((1.1*(Fperm_SI_Woolf2021!$E$9:$E$93-AZ$58)-63.1579*EXP(-0.19*Fperm_SI_Woolf2021!$E$9:$E$93)+63.1579*EXP(-0.19*AZ$58))/(Fperm_SI_Woolf2021!$E$9:$E$93-AZ$58))*(AZ$58-Fperm_SI_Woolf2021!$E$9:$E$93)/10))) + Fperm_SI_Woolf2021!$G$9:$G$93*EXP(-Fperm_SI_Woolf2021!$J$9:$J$93*$C106*IF(AZ$58=Fperm_SI_Woolf2021!$E$9:$E$93,1,EXP(LN((1.1*(Fperm_SI_Woolf2021!$E$9:$E$93-AZ$58)-63.1579*EXP(-0.19*Fperm_SI_Woolf2021!$E$9:$E$93)+63.1579*EXP(-0.19*AZ$58))/(Fperm_SI_Woolf2021!$E$9:$E$93-AZ$58))*(AZ$58-Fperm_SI_Woolf2021!$E$9:$E$93)/10))) + Fperm_SI_Woolf2021!$H$9:$H$93*EXP(-Fperm_SI_Woolf2021!$K$9:$K$93*$C106*IF(AZ$58=Fperm_SI_Woolf2021!$E$9:$E$93,1,EXP(LN((1.1*(Fperm_SI_Woolf2021!$E$9:$E$93-AZ$58)-63.1579*EXP(-0.19*Fperm_SI_Woolf2021!$E$9:$E$93)+63.1579*EXP(-0.19*AZ$58))/(Fperm_SI_Woolf2021!$E$9:$E$93-AZ$58))*(AZ$58-Fperm_SI_Woolf2021!$E$9:$E$93)/10))),Fperm_SI_Woolf2021!$D$9:$D$93)*AZ$57+INTERCEPT(Fperm_SI_Woolf2021!$F$9:$F$93*EXP(-Fperm_SI_Woolf2021!$I$9:$I$93*$C106*IF(AZ$58=Fperm_SI_Woolf2021!$E$9:$E$93,1,EXP(LN((1.1*(Fperm_SI_Woolf2021!$E$9:$E$93-AZ$58)-63.1579*EXP(-0.19*Fperm_SI_Woolf2021!$E$9:$E$93)+63.1579*EXP(-0.19*AZ$58))/(Fperm_SI_Woolf2021!$E$9:$E$93-AZ$58))*(AZ$58-Fperm_SI_Woolf2021!$E$9:$E$93)/10))) + Fperm_SI_Woolf2021!$G$9:$G$93*EXP(-Fperm_SI_Woolf2021!$J$9:$J$93*$C106*IF(AZ$58=Fperm_SI_Woolf2021!$E$9:$E$93,1,EXP(LN((1.1*(Fperm_SI_Woolf2021!$E$9:$E$93-AZ$58)-63.1579*EXP(-0.19*Fperm_SI_Woolf2021!$E$9:$E$93)+63.1579*EXP(-0.19*AZ$58))/(Fperm_SI_Woolf2021!$E$9:$E$93-AZ$58))*(AZ$58-Fperm_SI_Woolf2021!$E$9:$E$93)/10))) + Fperm_SI_Woolf2021!$H$9:$H$93*EXP(-Fperm_SI_Woolf2021!$K$9:$K$93*$C106*IF(AZ$58=Fperm_SI_Woolf2021!$E$9:$E$93,1,EXP(LN((1.1*(Fperm_SI_Woolf2021!$E$9:$E$93-AZ$58)-63.1579*EXP(-0.19*Fperm_SI_Woolf2021!$E$9:$E$93)+63.1579*EXP(-0.19*AZ$58))/(Fperm_SI_Woolf2021!$E$9:$E$93-AZ$58))*(AZ$58-Fperm_SI_Woolf2021!$E$9:$E$93)/10))),Fperm_SI_Woolf2021!$D$9:$D$93))</f>
        <v>0.42320440526683323</v>
      </c>
      <c r="BA106" s="51" cm="1">
        <f t="array" ref="BA106">MIN(1,SLOPE(Fperm_SI_Woolf2021!$F$9:$F$93*EXP(-Fperm_SI_Woolf2021!$I$9:$I$93*$C106*IF(BA$58=Fperm_SI_Woolf2021!$E$9:$E$93,1,EXP(LN((1.1*(Fperm_SI_Woolf2021!$E$9:$E$93-BA$58)-63.1579*EXP(-0.19*Fperm_SI_Woolf2021!$E$9:$E$93)+63.1579*EXP(-0.19*BA$58))/(Fperm_SI_Woolf2021!$E$9:$E$93-BA$58))*(BA$58-Fperm_SI_Woolf2021!$E$9:$E$93)/10))) + Fperm_SI_Woolf2021!$G$9:$G$93*EXP(-Fperm_SI_Woolf2021!$J$9:$J$93*$C106*IF(BA$58=Fperm_SI_Woolf2021!$E$9:$E$93,1,EXP(LN((1.1*(Fperm_SI_Woolf2021!$E$9:$E$93-BA$58)-63.1579*EXP(-0.19*Fperm_SI_Woolf2021!$E$9:$E$93)+63.1579*EXP(-0.19*BA$58))/(Fperm_SI_Woolf2021!$E$9:$E$93-BA$58))*(BA$58-Fperm_SI_Woolf2021!$E$9:$E$93)/10))) + Fperm_SI_Woolf2021!$H$9:$H$93*EXP(-Fperm_SI_Woolf2021!$K$9:$K$93*$C106*IF(BA$58=Fperm_SI_Woolf2021!$E$9:$E$93,1,EXP(LN((1.1*(Fperm_SI_Woolf2021!$E$9:$E$93-BA$58)-63.1579*EXP(-0.19*Fperm_SI_Woolf2021!$E$9:$E$93)+63.1579*EXP(-0.19*BA$58))/(Fperm_SI_Woolf2021!$E$9:$E$93-BA$58))*(BA$58-Fperm_SI_Woolf2021!$E$9:$E$93)/10))),Fperm_SI_Woolf2021!$D$9:$D$93)*BA$57+INTERCEPT(Fperm_SI_Woolf2021!$F$9:$F$93*EXP(-Fperm_SI_Woolf2021!$I$9:$I$93*$C106*IF(BA$58=Fperm_SI_Woolf2021!$E$9:$E$93,1,EXP(LN((1.1*(Fperm_SI_Woolf2021!$E$9:$E$93-BA$58)-63.1579*EXP(-0.19*Fperm_SI_Woolf2021!$E$9:$E$93)+63.1579*EXP(-0.19*BA$58))/(Fperm_SI_Woolf2021!$E$9:$E$93-BA$58))*(BA$58-Fperm_SI_Woolf2021!$E$9:$E$93)/10))) + Fperm_SI_Woolf2021!$G$9:$G$93*EXP(-Fperm_SI_Woolf2021!$J$9:$J$93*$C106*IF(BA$58=Fperm_SI_Woolf2021!$E$9:$E$93,1,EXP(LN((1.1*(Fperm_SI_Woolf2021!$E$9:$E$93-BA$58)-63.1579*EXP(-0.19*Fperm_SI_Woolf2021!$E$9:$E$93)+63.1579*EXP(-0.19*BA$58))/(Fperm_SI_Woolf2021!$E$9:$E$93-BA$58))*(BA$58-Fperm_SI_Woolf2021!$E$9:$E$93)/10))) + Fperm_SI_Woolf2021!$H$9:$H$93*EXP(-Fperm_SI_Woolf2021!$K$9:$K$93*$C106*IF(BA$58=Fperm_SI_Woolf2021!$E$9:$E$93,1,EXP(LN((1.1*(Fperm_SI_Woolf2021!$E$9:$E$93-BA$58)-63.1579*EXP(-0.19*Fperm_SI_Woolf2021!$E$9:$E$93)+63.1579*EXP(-0.19*BA$58))/(Fperm_SI_Woolf2021!$E$9:$E$93-BA$58))*(BA$58-Fperm_SI_Woolf2021!$E$9:$E$93)/10))),Fperm_SI_Woolf2021!$D$9:$D$93))</f>
        <v>0.40058833240753816</v>
      </c>
      <c r="BB106" s="51" cm="1">
        <f t="array" ref="BB106">MIN(1,SLOPE(Fperm_SI_Woolf2021!$F$9:$F$93*EXP(-Fperm_SI_Woolf2021!$I$9:$I$93*$C106*IF(BB$58=Fperm_SI_Woolf2021!$E$9:$E$93,1,EXP(LN((1.1*(Fperm_SI_Woolf2021!$E$9:$E$93-BB$58)-63.1579*EXP(-0.19*Fperm_SI_Woolf2021!$E$9:$E$93)+63.1579*EXP(-0.19*BB$58))/(Fperm_SI_Woolf2021!$E$9:$E$93-BB$58))*(BB$58-Fperm_SI_Woolf2021!$E$9:$E$93)/10))) + Fperm_SI_Woolf2021!$G$9:$G$93*EXP(-Fperm_SI_Woolf2021!$J$9:$J$93*$C106*IF(BB$58=Fperm_SI_Woolf2021!$E$9:$E$93,1,EXP(LN((1.1*(Fperm_SI_Woolf2021!$E$9:$E$93-BB$58)-63.1579*EXP(-0.19*Fperm_SI_Woolf2021!$E$9:$E$93)+63.1579*EXP(-0.19*BB$58))/(Fperm_SI_Woolf2021!$E$9:$E$93-BB$58))*(BB$58-Fperm_SI_Woolf2021!$E$9:$E$93)/10))) + Fperm_SI_Woolf2021!$H$9:$H$93*EXP(-Fperm_SI_Woolf2021!$K$9:$K$93*$C106*IF(BB$58=Fperm_SI_Woolf2021!$E$9:$E$93,1,EXP(LN((1.1*(Fperm_SI_Woolf2021!$E$9:$E$93-BB$58)-63.1579*EXP(-0.19*Fperm_SI_Woolf2021!$E$9:$E$93)+63.1579*EXP(-0.19*BB$58))/(Fperm_SI_Woolf2021!$E$9:$E$93-BB$58))*(BB$58-Fperm_SI_Woolf2021!$E$9:$E$93)/10))),Fperm_SI_Woolf2021!$D$9:$D$93)*BB$57+INTERCEPT(Fperm_SI_Woolf2021!$F$9:$F$93*EXP(-Fperm_SI_Woolf2021!$I$9:$I$93*$C106*IF(BB$58=Fperm_SI_Woolf2021!$E$9:$E$93,1,EXP(LN((1.1*(Fperm_SI_Woolf2021!$E$9:$E$93-BB$58)-63.1579*EXP(-0.19*Fperm_SI_Woolf2021!$E$9:$E$93)+63.1579*EXP(-0.19*BB$58))/(Fperm_SI_Woolf2021!$E$9:$E$93-BB$58))*(BB$58-Fperm_SI_Woolf2021!$E$9:$E$93)/10))) + Fperm_SI_Woolf2021!$G$9:$G$93*EXP(-Fperm_SI_Woolf2021!$J$9:$J$93*$C106*IF(BB$58=Fperm_SI_Woolf2021!$E$9:$E$93,1,EXP(LN((1.1*(Fperm_SI_Woolf2021!$E$9:$E$93-BB$58)-63.1579*EXP(-0.19*Fperm_SI_Woolf2021!$E$9:$E$93)+63.1579*EXP(-0.19*BB$58))/(Fperm_SI_Woolf2021!$E$9:$E$93-BB$58))*(BB$58-Fperm_SI_Woolf2021!$E$9:$E$93)/10))) + Fperm_SI_Woolf2021!$H$9:$H$93*EXP(-Fperm_SI_Woolf2021!$K$9:$K$93*$C106*IF(BB$58=Fperm_SI_Woolf2021!$E$9:$E$93,1,EXP(LN((1.1*(Fperm_SI_Woolf2021!$E$9:$E$93-BB$58)-63.1579*EXP(-0.19*Fperm_SI_Woolf2021!$E$9:$E$93)+63.1579*EXP(-0.19*BB$58))/(Fperm_SI_Woolf2021!$E$9:$E$93-BB$58))*(BB$58-Fperm_SI_Woolf2021!$E$9:$E$93)/10))),Fperm_SI_Woolf2021!$D$9:$D$93))</f>
        <v>0.37797225954824309</v>
      </c>
      <c r="BC106" s="51" cm="1">
        <f t="array" ref="BC106">MIN(1,SLOPE(Fperm_SI_Woolf2021!$F$9:$F$93*EXP(-Fperm_SI_Woolf2021!$I$9:$I$93*$C106*IF(BC$58=Fperm_SI_Woolf2021!$E$9:$E$93,1,EXP(LN((1.1*(Fperm_SI_Woolf2021!$E$9:$E$93-BC$58)-63.1579*EXP(-0.19*Fperm_SI_Woolf2021!$E$9:$E$93)+63.1579*EXP(-0.19*BC$58))/(Fperm_SI_Woolf2021!$E$9:$E$93-BC$58))*(BC$58-Fperm_SI_Woolf2021!$E$9:$E$93)/10))) + Fperm_SI_Woolf2021!$G$9:$G$93*EXP(-Fperm_SI_Woolf2021!$J$9:$J$93*$C106*IF(BC$58=Fperm_SI_Woolf2021!$E$9:$E$93,1,EXP(LN((1.1*(Fperm_SI_Woolf2021!$E$9:$E$93-BC$58)-63.1579*EXP(-0.19*Fperm_SI_Woolf2021!$E$9:$E$93)+63.1579*EXP(-0.19*BC$58))/(Fperm_SI_Woolf2021!$E$9:$E$93-BC$58))*(BC$58-Fperm_SI_Woolf2021!$E$9:$E$93)/10))) + Fperm_SI_Woolf2021!$H$9:$H$93*EXP(-Fperm_SI_Woolf2021!$K$9:$K$93*$C106*IF(BC$58=Fperm_SI_Woolf2021!$E$9:$E$93,1,EXP(LN((1.1*(Fperm_SI_Woolf2021!$E$9:$E$93-BC$58)-63.1579*EXP(-0.19*Fperm_SI_Woolf2021!$E$9:$E$93)+63.1579*EXP(-0.19*BC$58))/(Fperm_SI_Woolf2021!$E$9:$E$93-BC$58))*(BC$58-Fperm_SI_Woolf2021!$E$9:$E$93)/10))),Fperm_SI_Woolf2021!$D$9:$D$93)*BC$57+INTERCEPT(Fperm_SI_Woolf2021!$F$9:$F$93*EXP(-Fperm_SI_Woolf2021!$I$9:$I$93*$C106*IF(BC$58=Fperm_SI_Woolf2021!$E$9:$E$93,1,EXP(LN((1.1*(Fperm_SI_Woolf2021!$E$9:$E$93-BC$58)-63.1579*EXP(-0.19*Fperm_SI_Woolf2021!$E$9:$E$93)+63.1579*EXP(-0.19*BC$58))/(Fperm_SI_Woolf2021!$E$9:$E$93-BC$58))*(BC$58-Fperm_SI_Woolf2021!$E$9:$E$93)/10))) + Fperm_SI_Woolf2021!$G$9:$G$93*EXP(-Fperm_SI_Woolf2021!$J$9:$J$93*$C106*IF(BC$58=Fperm_SI_Woolf2021!$E$9:$E$93,1,EXP(LN((1.1*(Fperm_SI_Woolf2021!$E$9:$E$93-BC$58)-63.1579*EXP(-0.19*Fperm_SI_Woolf2021!$E$9:$E$93)+63.1579*EXP(-0.19*BC$58))/(Fperm_SI_Woolf2021!$E$9:$E$93-BC$58))*(BC$58-Fperm_SI_Woolf2021!$E$9:$E$93)/10))) + Fperm_SI_Woolf2021!$H$9:$H$93*EXP(-Fperm_SI_Woolf2021!$K$9:$K$93*$C106*IF(BC$58=Fperm_SI_Woolf2021!$E$9:$E$93,1,EXP(LN((1.1*(Fperm_SI_Woolf2021!$E$9:$E$93-BC$58)-63.1579*EXP(-0.19*Fperm_SI_Woolf2021!$E$9:$E$93)+63.1579*EXP(-0.19*BC$58))/(Fperm_SI_Woolf2021!$E$9:$E$93-BC$58))*(BC$58-Fperm_SI_Woolf2021!$E$9:$E$93)/10))),Fperm_SI_Woolf2021!$D$9:$D$93))</f>
        <v>0.35535618668894797</v>
      </c>
      <c r="BD106" s="51" cm="1">
        <f t="array" ref="BD106">MIN(1,SLOPE(Fperm_SI_Woolf2021!$F$9:$F$93*EXP(-Fperm_SI_Woolf2021!$I$9:$I$93*$C106*IF(BD$58=Fperm_SI_Woolf2021!$E$9:$E$93,1,EXP(LN((1.1*(Fperm_SI_Woolf2021!$E$9:$E$93-BD$58)-63.1579*EXP(-0.19*Fperm_SI_Woolf2021!$E$9:$E$93)+63.1579*EXP(-0.19*BD$58))/(Fperm_SI_Woolf2021!$E$9:$E$93-BD$58))*(BD$58-Fperm_SI_Woolf2021!$E$9:$E$93)/10))) + Fperm_SI_Woolf2021!$G$9:$G$93*EXP(-Fperm_SI_Woolf2021!$J$9:$J$93*$C106*IF(BD$58=Fperm_SI_Woolf2021!$E$9:$E$93,1,EXP(LN((1.1*(Fperm_SI_Woolf2021!$E$9:$E$93-BD$58)-63.1579*EXP(-0.19*Fperm_SI_Woolf2021!$E$9:$E$93)+63.1579*EXP(-0.19*BD$58))/(Fperm_SI_Woolf2021!$E$9:$E$93-BD$58))*(BD$58-Fperm_SI_Woolf2021!$E$9:$E$93)/10))) + Fperm_SI_Woolf2021!$H$9:$H$93*EXP(-Fperm_SI_Woolf2021!$K$9:$K$93*$C106*IF(BD$58=Fperm_SI_Woolf2021!$E$9:$E$93,1,EXP(LN((1.1*(Fperm_SI_Woolf2021!$E$9:$E$93-BD$58)-63.1579*EXP(-0.19*Fperm_SI_Woolf2021!$E$9:$E$93)+63.1579*EXP(-0.19*BD$58))/(Fperm_SI_Woolf2021!$E$9:$E$93-BD$58))*(BD$58-Fperm_SI_Woolf2021!$E$9:$E$93)/10))),Fperm_SI_Woolf2021!$D$9:$D$93)*BD$57+INTERCEPT(Fperm_SI_Woolf2021!$F$9:$F$93*EXP(-Fperm_SI_Woolf2021!$I$9:$I$93*$C106*IF(BD$58=Fperm_SI_Woolf2021!$E$9:$E$93,1,EXP(LN((1.1*(Fperm_SI_Woolf2021!$E$9:$E$93-BD$58)-63.1579*EXP(-0.19*Fperm_SI_Woolf2021!$E$9:$E$93)+63.1579*EXP(-0.19*BD$58))/(Fperm_SI_Woolf2021!$E$9:$E$93-BD$58))*(BD$58-Fperm_SI_Woolf2021!$E$9:$E$93)/10))) + Fperm_SI_Woolf2021!$G$9:$G$93*EXP(-Fperm_SI_Woolf2021!$J$9:$J$93*$C106*IF(BD$58=Fperm_SI_Woolf2021!$E$9:$E$93,1,EXP(LN((1.1*(Fperm_SI_Woolf2021!$E$9:$E$93-BD$58)-63.1579*EXP(-0.19*Fperm_SI_Woolf2021!$E$9:$E$93)+63.1579*EXP(-0.19*BD$58))/(Fperm_SI_Woolf2021!$E$9:$E$93-BD$58))*(BD$58-Fperm_SI_Woolf2021!$E$9:$E$93)/10))) + Fperm_SI_Woolf2021!$H$9:$H$93*EXP(-Fperm_SI_Woolf2021!$K$9:$K$93*$C106*IF(BD$58=Fperm_SI_Woolf2021!$E$9:$E$93,1,EXP(LN((1.1*(Fperm_SI_Woolf2021!$E$9:$E$93-BD$58)-63.1579*EXP(-0.19*Fperm_SI_Woolf2021!$E$9:$E$93)+63.1579*EXP(-0.19*BD$58))/(Fperm_SI_Woolf2021!$E$9:$E$93-BD$58))*(BD$58-Fperm_SI_Woolf2021!$E$9:$E$93)/10))),Fperm_SI_Woolf2021!$D$9:$D$93))</f>
        <v>0.33274011382965296</v>
      </c>
      <c r="BE106" s="51" cm="1">
        <f t="array" ref="BE106">MIN(1,SLOPE(Fperm_SI_Woolf2021!$F$9:$F$93*EXP(-Fperm_SI_Woolf2021!$I$9:$I$93*$C106*IF(BE$58=Fperm_SI_Woolf2021!$E$9:$E$93,1,EXP(LN((1.1*(Fperm_SI_Woolf2021!$E$9:$E$93-BE$58)-63.1579*EXP(-0.19*Fperm_SI_Woolf2021!$E$9:$E$93)+63.1579*EXP(-0.19*BE$58))/(Fperm_SI_Woolf2021!$E$9:$E$93-BE$58))*(BE$58-Fperm_SI_Woolf2021!$E$9:$E$93)/10))) + Fperm_SI_Woolf2021!$G$9:$G$93*EXP(-Fperm_SI_Woolf2021!$J$9:$J$93*$C106*IF(BE$58=Fperm_SI_Woolf2021!$E$9:$E$93,1,EXP(LN((1.1*(Fperm_SI_Woolf2021!$E$9:$E$93-BE$58)-63.1579*EXP(-0.19*Fperm_SI_Woolf2021!$E$9:$E$93)+63.1579*EXP(-0.19*BE$58))/(Fperm_SI_Woolf2021!$E$9:$E$93-BE$58))*(BE$58-Fperm_SI_Woolf2021!$E$9:$E$93)/10))) + Fperm_SI_Woolf2021!$H$9:$H$93*EXP(-Fperm_SI_Woolf2021!$K$9:$K$93*$C106*IF(BE$58=Fperm_SI_Woolf2021!$E$9:$E$93,1,EXP(LN((1.1*(Fperm_SI_Woolf2021!$E$9:$E$93-BE$58)-63.1579*EXP(-0.19*Fperm_SI_Woolf2021!$E$9:$E$93)+63.1579*EXP(-0.19*BE$58))/(Fperm_SI_Woolf2021!$E$9:$E$93-BE$58))*(BE$58-Fperm_SI_Woolf2021!$E$9:$E$93)/10))),Fperm_SI_Woolf2021!$D$9:$D$93)*BE$57+INTERCEPT(Fperm_SI_Woolf2021!$F$9:$F$93*EXP(-Fperm_SI_Woolf2021!$I$9:$I$93*$C106*IF(BE$58=Fperm_SI_Woolf2021!$E$9:$E$93,1,EXP(LN((1.1*(Fperm_SI_Woolf2021!$E$9:$E$93-BE$58)-63.1579*EXP(-0.19*Fperm_SI_Woolf2021!$E$9:$E$93)+63.1579*EXP(-0.19*BE$58))/(Fperm_SI_Woolf2021!$E$9:$E$93-BE$58))*(BE$58-Fperm_SI_Woolf2021!$E$9:$E$93)/10))) + Fperm_SI_Woolf2021!$G$9:$G$93*EXP(-Fperm_SI_Woolf2021!$J$9:$J$93*$C106*IF(BE$58=Fperm_SI_Woolf2021!$E$9:$E$93,1,EXP(LN((1.1*(Fperm_SI_Woolf2021!$E$9:$E$93-BE$58)-63.1579*EXP(-0.19*Fperm_SI_Woolf2021!$E$9:$E$93)+63.1579*EXP(-0.19*BE$58))/(Fperm_SI_Woolf2021!$E$9:$E$93-BE$58))*(BE$58-Fperm_SI_Woolf2021!$E$9:$E$93)/10))) + Fperm_SI_Woolf2021!$H$9:$H$93*EXP(-Fperm_SI_Woolf2021!$K$9:$K$93*$C106*IF(BE$58=Fperm_SI_Woolf2021!$E$9:$E$93,1,EXP(LN((1.1*(Fperm_SI_Woolf2021!$E$9:$E$93-BE$58)-63.1579*EXP(-0.19*Fperm_SI_Woolf2021!$E$9:$E$93)+63.1579*EXP(-0.19*BE$58))/(Fperm_SI_Woolf2021!$E$9:$E$93-BE$58))*(BE$58-Fperm_SI_Woolf2021!$E$9:$E$93)/10))),Fperm_SI_Woolf2021!$D$9:$D$93))</f>
        <v>0.31012404097035784</v>
      </c>
      <c r="BF106" s="51" cm="1">
        <f t="array" ref="BF106">MIN(1,SLOPE(Fperm_SI_Woolf2021!$F$9:$F$93*EXP(-Fperm_SI_Woolf2021!$I$9:$I$93*$C106*IF(BF$58=Fperm_SI_Woolf2021!$E$9:$E$93,1,EXP(LN((1.1*(Fperm_SI_Woolf2021!$E$9:$E$93-BF$58)-63.1579*EXP(-0.19*Fperm_SI_Woolf2021!$E$9:$E$93)+63.1579*EXP(-0.19*BF$58))/(Fperm_SI_Woolf2021!$E$9:$E$93-BF$58))*(BF$58-Fperm_SI_Woolf2021!$E$9:$E$93)/10))) + Fperm_SI_Woolf2021!$G$9:$G$93*EXP(-Fperm_SI_Woolf2021!$J$9:$J$93*$C106*IF(BF$58=Fperm_SI_Woolf2021!$E$9:$E$93,1,EXP(LN((1.1*(Fperm_SI_Woolf2021!$E$9:$E$93-BF$58)-63.1579*EXP(-0.19*Fperm_SI_Woolf2021!$E$9:$E$93)+63.1579*EXP(-0.19*BF$58))/(Fperm_SI_Woolf2021!$E$9:$E$93-BF$58))*(BF$58-Fperm_SI_Woolf2021!$E$9:$E$93)/10))) + Fperm_SI_Woolf2021!$H$9:$H$93*EXP(-Fperm_SI_Woolf2021!$K$9:$K$93*$C106*IF(BF$58=Fperm_SI_Woolf2021!$E$9:$E$93,1,EXP(LN((1.1*(Fperm_SI_Woolf2021!$E$9:$E$93-BF$58)-63.1579*EXP(-0.19*Fperm_SI_Woolf2021!$E$9:$E$93)+63.1579*EXP(-0.19*BF$58))/(Fperm_SI_Woolf2021!$E$9:$E$93-BF$58))*(BF$58-Fperm_SI_Woolf2021!$E$9:$E$93)/10))),Fperm_SI_Woolf2021!$D$9:$D$93)*BF$57+INTERCEPT(Fperm_SI_Woolf2021!$F$9:$F$93*EXP(-Fperm_SI_Woolf2021!$I$9:$I$93*$C106*IF(BF$58=Fperm_SI_Woolf2021!$E$9:$E$93,1,EXP(LN((1.1*(Fperm_SI_Woolf2021!$E$9:$E$93-BF$58)-63.1579*EXP(-0.19*Fperm_SI_Woolf2021!$E$9:$E$93)+63.1579*EXP(-0.19*BF$58))/(Fperm_SI_Woolf2021!$E$9:$E$93-BF$58))*(BF$58-Fperm_SI_Woolf2021!$E$9:$E$93)/10))) + Fperm_SI_Woolf2021!$G$9:$G$93*EXP(-Fperm_SI_Woolf2021!$J$9:$J$93*$C106*IF(BF$58=Fperm_SI_Woolf2021!$E$9:$E$93,1,EXP(LN((1.1*(Fperm_SI_Woolf2021!$E$9:$E$93-BF$58)-63.1579*EXP(-0.19*Fperm_SI_Woolf2021!$E$9:$E$93)+63.1579*EXP(-0.19*BF$58))/(Fperm_SI_Woolf2021!$E$9:$E$93-BF$58))*(BF$58-Fperm_SI_Woolf2021!$E$9:$E$93)/10))) + Fperm_SI_Woolf2021!$H$9:$H$93*EXP(-Fperm_SI_Woolf2021!$K$9:$K$93*$C106*IF(BF$58=Fperm_SI_Woolf2021!$E$9:$E$93,1,EXP(LN((1.1*(Fperm_SI_Woolf2021!$E$9:$E$93-BF$58)-63.1579*EXP(-0.19*Fperm_SI_Woolf2021!$E$9:$E$93)+63.1579*EXP(-0.19*BF$58))/(Fperm_SI_Woolf2021!$E$9:$E$93-BF$58))*(BF$58-Fperm_SI_Woolf2021!$E$9:$E$93)/10))),Fperm_SI_Woolf2021!$D$9:$D$93))</f>
        <v>0.28750796811106277</v>
      </c>
      <c r="BG106" s="51" cm="1">
        <f t="array" ref="BG106">MIN(1,SLOPE(Fperm_SI_Woolf2021!$F$9:$F$93*EXP(-Fperm_SI_Woolf2021!$I$9:$I$93*$C106*IF(BG$58=Fperm_SI_Woolf2021!$E$9:$E$93,1,EXP(LN((1.1*(Fperm_SI_Woolf2021!$E$9:$E$93-BG$58)-63.1579*EXP(-0.19*Fperm_SI_Woolf2021!$E$9:$E$93)+63.1579*EXP(-0.19*BG$58))/(Fperm_SI_Woolf2021!$E$9:$E$93-BG$58))*(BG$58-Fperm_SI_Woolf2021!$E$9:$E$93)/10))) + Fperm_SI_Woolf2021!$G$9:$G$93*EXP(-Fperm_SI_Woolf2021!$J$9:$J$93*$C106*IF(BG$58=Fperm_SI_Woolf2021!$E$9:$E$93,1,EXP(LN((1.1*(Fperm_SI_Woolf2021!$E$9:$E$93-BG$58)-63.1579*EXP(-0.19*Fperm_SI_Woolf2021!$E$9:$E$93)+63.1579*EXP(-0.19*BG$58))/(Fperm_SI_Woolf2021!$E$9:$E$93-BG$58))*(BG$58-Fperm_SI_Woolf2021!$E$9:$E$93)/10))) + Fperm_SI_Woolf2021!$H$9:$H$93*EXP(-Fperm_SI_Woolf2021!$K$9:$K$93*$C106*IF(BG$58=Fperm_SI_Woolf2021!$E$9:$E$93,1,EXP(LN((1.1*(Fperm_SI_Woolf2021!$E$9:$E$93-BG$58)-63.1579*EXP(-0.19*Fperm_SI_Woolf2021!$E$9:$E$93)+63.1579*EXP(-0.19*BG$58))/(Fperm_SI_Woolf2021!$E$9:$E$93-BG$58))*(BG$58-Fperm_SI_Woolf2021!$E$9:$E$93)/10))),Fperm_SI_Woolf2021!$D$9:$D$93)*BG$57+INTERCEPT(Fperm_SI_Woolf2021!$F$9:$F$93*EXP(-Fperm_SI_Woolf2021!$I$9:$I$93*$C106*IF(BG$58=Fperm_SI_Woolf2021!$E$9:$E$93,1,EXP(LN((1.1*(Fperm_SI_Woolf2021!$E$9:$E$93-BG$58)-63.1579*EXP(-0.19*Fperm_SI_Woolf2021!$E$9:$E$93)+63.1579*EXP(-0.19*BG$58))/(Fperm_SI_Woolf2021!$E$9:$E$93-BG$58))*(BG$58-Fperm_SI_Woolf2021!$E$9:$E$93)/10))) + Fperm_SI_Woolf2021!$G$9:$G$93*EXP(-Fperm_SI_Woolf2021!$J$9:$J$93*$C106*IF(BG$58=Fperm_SI_Woolf2021!$E$9:$E$93,1,EXP(LN((1.1*(Fperm_SI_Woolf2021!$E$9:$E$93-BG$58)-63.1579*EXP(-0.19*Fperm_SI_Woolf2021!$E$9:$E$93)+63.1579*EXP(-0.19*BG$58))/(Fperm_SI_Woolf2021!$E$9:$E$93-BG$58))*(BG$58-Fperm_SI_Woolf2021!$E$9:$E$93)/10))) + Fperm_SI_Woolf2021!$H$9:$H$93*EXP(-Fperm_SI_Woolf2021!$K$9:$K$93*$C106*IF(BG$58=Fperm_SI_Woolf2021!$E$9:$E$93,1,EXP(LN((1.1*(Fperm_SI_Woolf2021!$E$9:$E$93-BG$58)-63.1579*EXP(-0.19*Fperm_SI_Woolf2021!$E$9:$E$93)+63.1579*EXP(-0.19*BG$58))/(Fperm_SI_Woolf2021!$E$9:$E$93-BG$58))*(BG$58-Fperm_SI_Woolf2021!$E$9:$E$93)/10))),Fperm_SI_Woolf2021!$D$9:$D$93))</f>
        <v>0.26489189525176771</v>
      </c>
      <c r="BH106" s="51" cm="1">
        <f t="array" ref="BH106">MIN(1,SLOPE(Fperm_SI_Woolf2021!$F$9:$F$93*EXP(-Fperm_SI_Woolf2021!$I$9:$I$93*$C106*IF(BH$58=Fperm_SI_Woolf2021!$E$9:$E$93,1,EXP(LN((1.1*(Fperm_SI_Woolf2021!$E$9:$E$93-BH$58)-63.1579*EXP(-0.19*Fperm_SI_Woolf2021!$E$9:$E$93)+63.1579*EXP(-0.19*BH$58))/(Fperm_SI_Woolf2021!$E$9:$E$93-BH$58))*(BH$58-Fperm_SI_Woolf2021!$E$9:$E$93)/10))) + Fperm_SI_Woolf2021!$G$9:$G$93*EXP(-Fperm_SI_Woolf2021!$J$9:$J$93*$C106*IF(BH$58=Fperm_SI_Woolf2021!$E$9:$E$93,1,EXP(LN((1.1*(Fperm_SI_Woolf2021!$E$9:$E$93-BH$58)-63.1579*EXP(-0.19*Fperm_SI_Woolf2021!$E$9:$E$93)+63.1579*EXP(-0.19*BH$58))/(Fperm_SI_Woolf2021!$E$9:$E$93-BH$58))*(BH$58-Fperm_SI_Woolf2021!$E$9:$E$93)/10))) + Fperm_SI_Woolf2021!$H$9:$H$93*EXP(-Fperm_SI_Woolf2021!$K$9:$K$93*$C106*IF(BH$58=Fperm_SI_Woolf2021!$E$9:$E$93,1,EXP(LN((1.1*(Fperm_SI_Woolf2021!$E$9:$E$93-BH$58)-63.1579*EXP(-0.19*Fperm_SI_Woolf2021!$E$9:$E$93)+63.1579*EXP(-0.19*BH$58))/(Fperm_SI_Woolf2021!$E$9:$E$93-BH$58))*(BH$58-Fperm_SI_Woolf2021!$E$9:$E$93)/10))),Fperm_SI_Woolf2021!$D$9:$D$93)*BH$57+INTERCEPT(Fperm_SI_Woolf2021!$F$9:$F$93*EXP(-Fperm_SI_Woolf2021!$I$9:$I$93*$C106*IF(BH$58=Fperm_SI_Woolf2021!$E$9:$E$93,1,EXP(LN((1.1*(Fperm_SI_Woolf2021!$E$9:$E$93-BH$58)-63.1579*EXP(-0.19*Fperm_SI_Woolf2021!$E$9:$E$93)+63.1579*EXP(-0.19*BH$58))/(Fperm_SI_Woolf2021!$E$9:$E$93-BH$58))*(BH$58-Fperm_SI_Woolf2021!$E$9:$E$93)/10))) + Fperm_SI_Woolf2021!$G$9:$G$93*EXP(-Fperm_SI_Woolf2021!$J$9:$J$93*$C106*IF(BH$58=Fperm_SI_Woolf2021!$E$9:$E$93,1,EXP(LN((1.1*(Fperm_SI_Woolf2021!$E$9:$E$93-BH$58)-63.1579*EXP(-0.19*Fperm_SI_Woolf2021!$E$9:$E$93)+63.1579*EXP(-0.19*BH$58))/(Fperm_SI_Woolf2021!$E$9:$E$93-BH$58))*(BH$58-Fperm_SI_Woolf2021!$E$9:$E$93)/10))) + Fperm_SI_Woolf2021!$H$9:$H$93*EXP(-Fperm_SI_Woolf2021!$K$9:$K$93*$C106*IF(BH$58=Fperm_SI_Woolf2021!$E$9:$E$93,1,EXP(LN((1.1*(Fperm_SI_Woolf2021!$E$9:$E$93-BH$58)-63.1579*EXP(-0.19*Fperm_SI_Woolf2021!$E$9:$E$93)+63.1579*EXP(-0.19*BH$58))/(Fperm_SI_Woolf2021!$E$9:$E$93-BH$58))*(BH$58-Fperm_SI_Woolf2021!$E$9:$E$93)/10))),Fperm_SI_Woolf2021!$D$9:$D$93))</f>
        <v>0.24227582239247258</v>
      </c>
      <c r="BI106" s="51" cm="1">
        <f t="array" ref="BI106">MIN(1,SLOPE(Fperm_SI_Woolf2021!$F$9:$F$93*EXP(-Fperm_SI_Woolf2021!$I$9:$I$93*$C106*IF(BI$58=Fperm_SI_Woolf2021!$E$9:$E$93,1,EXP(LN((1.1*(Fperm_SI_Woolf2021!$E$9:$E$93-BI$58)-63.1579*EXP(-0.19*Fperm_SI_Woolf2021!$E$9:$E$93)+63.1579*EXP(-0.19*BI$58))/(Fperm_SI_Woolf2021!$E$9:$E$93-BI$58))*(BI$58-Fperm_SI_Woolf2021!$E$9:$E$93)/10))) + Fperm_SI_Woolf2021!$G$9:$G$93*EXP(-Fperm_SI_Woolf2021!$J$9:$J$93*$C106*IF(BI$58=Fperm_SI_Woolf2021!$E$9:$E$93,1,EXP(LN((1.1*(Fperm_SI_Woolf2021!$E$9:$E$93-BI$58)-63.1579*EXP(-0.19*Fperm_SI_Woolf2021!$E$9:$E$93)+63.1579*EXP(-0.19*BI$58))/(Fperm_SI_Woolf2021!$E$9:$E$93-BI$58))*(BI$58-Fperm_SI_Woolf2021!$E$9:$E$93)/10))) + Fperm_SI_Woolf2021!$H$9:$H$93*EXP(-Fperm_SI_Woolf2021!$K$9:$K$93*$C106*IF(BI$58=Fperm_SI_Woolf2021!$E$9:$E$93,1,EXP(LN((1.1*(Fperm_SI_Woolf2021!$E$9:$E$93-BI$58)-63.1579*EXP(-0.19*Fperm_SI_Woolf2021!$E$9:$E$93)+63.1579*EXP(-0.19*BI$58))/(Fperm_SI_Woolf2021!$E$9:$E$93-BI$58))*(BI$58-Fperm_SI_Woolf2021!$E$9:$E$93)/10))),Fperm_SI_Woolf2021!$D$9:$D$93)*BI$57+INTERCEPT(Fperm_SI_Woolf2021!$F$9:$F$93*EXP(-Fperm_SI_Woolf2021!$I$9:$I$93*$C106*IF(BI$58=Fperm_SI_Woolf2021!$E$9:$E$93,1,EXP(LN((1.1*(Fperm_SI_Woolf2021!$E$9:$E$93-BI$58)-63.1579*EXP(-0.19*Fperm_SI_Woolf2021!$E$9:$E$93)+63.1579*EXP(-0.19*BI$58))/(Fperm_SI_Woolf2021!$E$9:$E$93-BI$58))*(BI$58-Fperm_SI_Woolf2021!$E$9:$E$93)/10))) + Fperm_SI_Woolf2021!$G$9:$G$93*EXP(-Fperm_SI_Woolf2021!$J$9:$J$93*$C106*IF(BI$58=Fperm_SI_Woolf2021!$E$9:$E$93,1,EXP(LN((1.1*(Fperm_SI_Woolf2021!$E$9:$E$93-BI$58)-63.1579*EXP(-0.19*Fperm_SI_Woolf2021!$E$9:$E$93)+63.1579*EXP(-0.19*BI$58))/(Fperm_SI_Woolf2021!$E$9:$E$93-BI$58))*(BI$58-Fperm_SI_Woolf2021!$E$9:$E$93)/10))) + Fperm_SI_Woolf2021!$H$9:$H$93*EXP(-Fperm_SI_Woolf2021!$K$9:$K$93*$C106*IF(BI$58=Fperm_SI_Woolf2021!$E$9:$E$93,1,EXP(LN((1.1*(Fperm_SI_Woolf2021!$E$9:$E$93-BI$58)-63.1579*EXP(-0.19*Fperm_SI_Woolf2021!$E$9:$E$93)+63.1579*EXP(-0.19*BI$58))/(Fperm_SI_Woolf2021!$E$9:$E$93-BI$58))*(BI$58-Fperm_SI_Woolf2021!$E$9:$E$93)/10))),Fperm_SI_Woolf2021!$D$9:$D$93))</f>
        <v>0.21965974953317746</v>
      </c>
      <c r="BJ106" s="51" cm="1">
        <f t="array" ref="BJ106">MIN(1,SLOPE(Fperm_SI_Woolf2021!$F$9:$F$93*EXP(-Fperm_SI_Woolf2021!$I$9:$I$93*$C106*IF(BJ$58=Fperm_SI_Woolf2021!$E$9:$E$93,1,EXP(LN((1.1*(Fperm_SI_Woolf2021!$E$9:$E$93-BJ$58)-63.1579*EXP(-0.19*Fperm_SI_Woolf2021!$E$9:$E$93)+63.1579*EXP(-0.19*BJ$58))/(Fperm_SI_Woolf2021!$E$9:$E$93-BJ$58))*(BJ$58-Fperm_SI_Woolf2021!$E$9:$E$93)/10))) + Fperm_SI_Woolf2021!$G$9:$G$93*EXP(-Fperm_SI_Woolf2021!$J$9:$J$93*$C106*IF(BJ$58=Fperm_SI_Woolf2021!$E$9:$E$93,1,EXP(LN((1.1*(Fperm_SI_Woolf2021!$E$9:$E$93-BJ$58)-63.1579*EXP(-0.19*Fperm_SI_Woolf2021!$E$9:$E$93)+63.1579*EXP(-0.19*BJ$58))/(Fperm_SI_Woolf2021!$E$9:$E$93-BJ$58))*(BJ$58-Fperm_SI_Woolf2021!$E$9:$E$93)/10))) + Fperm_SI_Woolf2021!$H$9:$H$93*EXP(-Fperm_SI_Woolf2021!$K$9:$K$93*$C106*IF(BJ$58=Fperm_SI_Woolf2021!$E$9:$E$93,1,EXP(LN((1.1*(Fperm_SI_Woolf2021!$E$9:$E$93-BJ$58)-63.1579*EXP(-0.19*Fperm_SI_Woolf2021!$E$9:$E$93)+63.1579*EXP(-0.19*BJ$58))/(Fperm_SI_Woolf2021!$E$9:$E$93-BJ$58))*(BJ$58-Fperm_SI_Woolf2021!$E$9:$E$93)/10))),Fperm_SI_Woolf2021!$D$9:$D$93)*BJ$57+INTERCEPT(Fperm_SI_Woolf2021!$F$9:$F$93*EXP(-Fperm_SI_Woolf2021!$I$9:$I$93*$C106*IF(BJ$58=Fperm_SI_Woolf2021!$E$9:$E$93,1,EXP(LN((1.1*(Fperm_SI_Woolf2021!$E$9:$E$93-BJ$58)-63.1579*EXP(-0.19*Fperm_SI_Woolf2021!$E$9:$E$93)+63.1579*EXP(-0.19*BJ$58))/(Fperm_SI_Woolf2021!$E$9:$E$93-BJ$58))*(BJ$58-Fperm_SI_Woolf2021!$E$9:$E$93)/10))) + Fperm_SI_Woolf2021!$G$9:$G$93*EXP(-Fperm_SI_Woolf2021!$J$9:$J$93*$C106*IF(BJ$58=Fperm_SI_Woolf2021!$E$9:$E$93,1,EXP(LN((1.1*(Fperm_SI_Woolf2021!$E$9:$E$93-BJ$58)-63.1579*EXP(-0.19*Fperm_SI_Woolf2021!$E$9:$E$93)+63.1579*EXP(-0.19*BJ$58))/(Fperm_SI_Woolf2021!$E$9:$E$93-BJ$58))*(BJ$58-Fperm_SI_Woolf2021!$E$9:$E$93)/10))) + Fperm_SI_Woolf2021!$H$9:$H$93*EXP(-Fperm_SI_Woolf2021!$K$9:$K$93*$C106*IF(BJ$58=Fperm_SI_Woolf2021!$E$9:$E$93,1,EXP(LN((1.1*(Fperm_SI_Woolf2021!$E$9:$E$93-BJ$58)-63.1579*EXP(-0.19*Fperm_SI_Woolf2021!$E$9:$E$93)+63.1579*EXP(-0.19*BJ$58))/(Fperm_SI_Woolf2021!$E$9:$E$93-BJ$58))*(BJ$58-Fperm_SI_Woolf2021!$E$9:$E$93)/10))),Fperm_SI_Woolf2021!$D$9:$D$93))</f>
        <v>0.1970436766738824</v>
      </c>
      <c r="BK106" s="51" cm="1">
        <f t="array" ref="BK106">MIN(1,SLOPE(Fperm_SI_Woolf2021!$F$9:$F$93*EXP(-Fperm_SI_Woolf2021!$I$9:$I$93*$C106*IF(BK$58=Fperm_SI_Woolf2021!$E$9:$E$93,1,EXP(LN((1.1*(Fperm_SI_Woolf2021!$E$9:$E$93-BK$58)-63.1579*EXP(-0.19*Fperm_SI_Woolf2021!$E$9:$E$93)+63.1579*EXP(-0.19*BK$58))/(Fperm_SI_Woolf2021!$E$9:$E$93-BK$58))*(BK$58-Fperm_SI_Woolf2021!$E$9:$E$93)/10))) + Fperm_SI_Woolf2021!$G$9:$G$93*EXP(-Fperm_SI_Woolf2021!$J$9:$J$93*$C106*IF(BK$58=Fperm_SI_Woolf2021!$E$9:$E$93,1,EXP(LN((1.1*(Fperm_SI_Woolf2021!$E$9:$E$93-BK$58)-63.1579*EXP(-0.19*Fperm_SI_Woolf2021!$E$9:$E$93)+63.1579*EXP(-0.19*BK$58))/(Fperm_SI_Woolf2021!$E$9:$E$93-BK$58))*(BK$58-Fperm_SI_Woolf2021!$E$9:$E$93)/10))) + Fperm_SI_Woolf2021!$H$9:$H$93*EXP(-Fperm_SI_Woolf2021!$K$9:$K$93*$C106*IF(BK$58=Fperm_SI_Woolf2021!$E$9:$E$93,1,EXP(LN((1.1*(Fperm_SI_Woolf2021!$E$9:$E$93-BK$58)-63.1579*EXP(-0.19*Fperm_SI_Woolf2021!$E$9:$E$93)+63.1579*EXP(-0.19*BK$58))/(Fperm_SI_Woolf2021!$E$9:$E$93-BK$58))*(BK$58-Fperm_SI_Woolf2021!$E$9:$E$93)/10))),Fperm_SI_Woolf2021!$D$9:$D$93)*BK$57+INTERCEPT(Fperm_SI_Woolf2021!$F$9:$F$93*EXP(-Fperm_SI_Woolf2021!$I$9:$I$93*$C106*IF(BK$58=Fperm_SI_Woolf2021!$E$9:$E$93,1,EXP(LN((1.1*(Fperm_SI_Woolf2021!$E$9:$E$93-BK$58)-63.1579*EXP(-0.19*Fperm_SI_Woolf2021!$E$9:$E$93)+63.1579*EXP(-0.19*BK$58))/(Fperm_SI_Woolf2021!$E$9:$E$93-BK$58))*(BK$58-Fperm_SI_Woolf2021!$E$9:$E$93)/10))) + Fperm_SI_Woolf2021!$G$9:$G$93*EXP(-Fperm_SI_Woolf2021!$J$9:$J$93*$C106*IF(BK$58=Fperm_SI_Woolf2021!$E$9:$E$93,1,EXP(LN((1.1*(Fperm_SI_Woolf2021!$E$9:$E$93-BK$58)-63.1579*EXP(-0.19*Fperm_SI_Woolf2021!$E$9:$E$93)+63.1579*EXP(-0.19*BK$58))/(Fperm_SI_Woolf2021!$E$9:$E$93-BK$58))*(BK$58-Fperm_SI_Woolf2021!$E$9:$E$93)/10))) + Fperm_SI_Woolf2021!$H$9:$H$93*EXP(-Fperm_SI_Woolf2021!$K$9:$K$93*$C106*IF(BK$58=Fperm_SI_Woolf2021!$E$9:$E$93,1,EXP(LN((1.1*(Fperm_SI_Woolf2021!$E$9:$E$93-BK$58)-63.1579*EXP(-0.19*Fperm_SI_Woolf2021!$E$9:$E$93)+63.1579*EXP(-0.19*BK$58))/(Fperm_SI_Woolf2021!$E$9:$E$93-BK$58))*(BK$58-Fperm_SI_Woolf2021!$E$9:$E$93)/10))),Fperm_SI_Woolf2021!$D$9:$D$93))</f>
        <v>0.17442760381458727</v>
      </c>
      <c r="BL106" s="51" cm="1">
        <f t="array" ref="BL106">MIN(1,SLOPE(Fperm_SI_Woolf2021!$F$9:$F$93*EXP(-Fperm_SI_Woolf2021!$I$9:$I$93*$C106*IF(BL$58=Fperm_SI_Woolf2021!$E$9:$E$93,1,EXP(LN((1.1*(Fperm_SI_Woolf2021!$E$9:$E$93-BL$58)-63.1579*EXP(-0.19*Fperm_SI_Woolf2021!$E$9:$E$93)+63.1579*EXP(-0.19*BL$58))/(Fperm_SI_Woolf2021!$E$9:$E$93-BL$58))*(BL$58-Fperm_SI_Woolf2021!$E$9:$E$93)/10))) + Fperm_SI_Woolf2021!$G$9:$G$93*EXP(-Fperm_SI_Woolf2021!$J$9:$J$93*$C106*IF(BL$58=Fperm_SI_Woolf2021!$E$9:$E$93,1,EXP(LN((1.1*(Fperm_SI_Woolf2021!$E$9:$E$93-BL$58)-63.1579*EXP(-0.19*Fperm_SI_Woolf2021!$E$9:$E$93)+63.1579*EXP(-0.19*BL$58))/(Fperm_SI_Woolf2021!$E$9:$E$93-BL$58))*(BL$58-Fperm_SI_Woolf2021!$E$9:$E$93)/10))) + Fperm_SI_Woolf2021!$H$9:$H$93*EXP(-Fperm_SI_Woolf2021!$K$9:$K$93*$C106*IF(BL$58=Fperm_SI_Woolf2021!$E$9:$E$93,1,EXP(LN((1.1*(Fperm_SI_Woolf2021!$E$9:$E$93-BL$58)-63.1579*EXP(-0.19*Fperm_SI_Woolf2021!$E$9:$E$93)+63.1579*EXP(-0.19*BL$58))/(Fperm_SI_Woolf2021!$E$9:$E$93-BL$58))*(BL$58-Fperm_SI_Woolf2021!$E$9:$E$93)/10))),Fperm_SI_Woolf2021!$D$9:$D$93)*BL$57+INTERCEPT(Fperm_SI_Woolf2021!$F$9:$F$93*EXP(-Fperm_SI_Woolf2021!$I$9:$I$93*$C106*IF(BL$58=Fperm_SI_Woolf2021!$E$9:$E$93,1,EXP(LN((1.1*(Fperm_SI_Woolf2021!$E$9:$E$93-BL$58)-63.1579*EXP(-0.19*Fperm_SI_Woolf2021!$E$9:$E$93)+63.1579*EXP(-0.19*BL$58))/(Fperm_SI_Woolf2021!$E$9:$E$93-BL$58))*(BL$58-Fperm_SI_Woolf2021!$E$9:$E$93)/10))) + Fperm_SI_Woolf2021!$G$9:$G$93*EXP(-Fperm_SI_Woolf2021!$J$9:$J$93*$C106*IF(BL$58=Fperm_SI_Woolf2021!$E$9:$E$93,1,EXP(LN((1.1*(Fperm_SI_Woolf2021!$E$9:$E$93-BL$58)-63.1579*EXP(-0.19*Fperm_SI_Woolf2021!$E$9:$E$93)+63.1579*EXP(-0.19*BL$58))/(Fperm_SI_Woolf2021!$E$9:$E$93-BL$58))*(BL$58-Fperm_SI_Woolf2021!$E$9:$E$93)/10))) + Fperm_SI_Woolf2021!$H$9:$H$93*EXP(-Fperm_SI_Woolf2021!$K$9:$K$93*$C106*IF(BL$58=Fperm_SI_Woolf2021!$E$9:$E$93,1,EXP(LN((1.1*(Fperm_SI_Woolf2021!$E$9:$E$93-BL$58)-63.1579*EXP(-0.19*Fperm_SI_Woolf2021!$E$9:$E$93)+63.1579*EXP(-0.19*BL$58))/(Fperm_SI_Woolf2021!$E$9:$E$93-BL$58))*(BL$58-Fperm_SI_Woolf2021!$E$9:$E$93)/10))),Fperm_SI_Woolf2021!$D$9:$D$93))</f>
        <v>0.44397899129562413</v>
      </c>
      <c r="BM106" s="51" cm="1">
        <f t="array" ref="BM106">MIN(1,SLOPE(Fperm_SI_Woolf2021!$F$9:$F$93*EXP(-Fperm_SI_Woolf2021!$I$9:$I$93*$C106*IF(BM$58=Fperm_SI_Woolf2021!$E$9:$E$93,1,EXP(LN((1.1*(Fperm_SI_Woolf2021!$E$9:$E$93-BM$58)-63.1579*EXP(-0.19*Fperm_SI_Woolf2021!$E$9:$E$93)+63.1579*EXP(-0.19*BM$58))/(Fperm_SI_Woolf2021!$E$9:$E$93-BM$58))*(BM$58-Fperm_SI_Woolf2021!$E$9:$E$93)/10))) + Fperm_SI_Woolf2021!$G$9:$G$93*EXP(-Fperm_SI_Woolf2021!$J$9:$J$93*$C106*IF(BM$58=Fperm_SI_Woolf2021!$E$9:$E$93,1,EXP(LN((1.1*(Fperm_SI_Woolf2021!$E$9:$E$93-BM$58)-63.1579*EXP(-0.19*Fperm_SI_Woolf2021!$E$9:$E$93)+63.1579*EXP(-0.19*BM$58))/(Fperm_SI_Woolf2021!$E$9:$E$93-BM$58))*(BM$58-Fperm_SI_Woolf2021!$E$9:$E$93)/10))) + Fperm_SI_Woolf2021!$H$9:$H$93*EXP(-Fperm_SI_Woolf2021!$K$9:$K$93*$C106*IF(BM$58=Fperm_SI_Woolf2021!$E$9:$E$93,1,EXP(LN((1.1*(Fperm_SI_Woolf2021!$E$9:$E$93-BM$58)-63.1579*EXP(-0.19*Fperm_SI_Woolf2021!$E$9:$E$93)+63.1579*EXP(-0.19*BM$58))/(Fperm_SI_Woolf2021!$E$9:$E$93-BM$58))*(BM$58-Fperm_SI_Woolf2021!$E$9:$E$93)/10))),Fperm_SI_Woolf2021!$D$9:$D$93)*BM$57+INTERCEPT(Fperm_SI_Woolf2021!$F$9:$F$93*EXP(-Fperm_SI_Woolf2021!$I$9:$I$93*$C106*IF(BM$58=Fperm_SI_Woolf2021!$E$9:$E$93,1,EXP(LN((1.1*(Fperm_SI_Woolf2021!$E$9:$E$93-BM$58)-63.1579*EXP(-0.19*Fperm_SI_Woolf2021!$E$9:$E$93)+63.1579*EXP(-0.19*BM$58))/(Fperm_SI_Woolf2021!$E$9:$E$93-BM$58))*(BM$58-Fperm_SI_Woolf2021!$E$9:$E$93)/10))) + Fperm_SI_Woolf2021!$G$9:$G$93*EXP(-Fperm_SI_Woolf2021!$J$9:$J$93*$C106*IF(BM$58=Fperm_SI_Woolf2021!$E$9:$E$93,1,EXP(LN((1.1*(Fperm_SI_Woolf2021!$E$9:$E$93-BM$58)-63.1579*EXP(-0.19*Fperm_SI_Woolf2021!$E$9:$E$93)+63.1579*EXP(-0.19*BM$58))/(Fperm_SI_Woolf2021!$E$9:$E$93-BM$58))*(BM$58-Fperm_SI_Woolf2021!$E$9:$E$93)/10))) + Fperm_SI_Woolf2021!$H$9:$H$93*EXP(-Fperm_SI_Woolf2021!$K$9:$K$93*$C106*IF(BM$58=Fperm_SI_Woolf2021!$E$9:$E$93,1,EXP(LN((1.1*(Fperm_SI_Woolf2021!$E$9:$E$93-BM$58)-63.1579*EXP(-0.19*Fperm_SI_Woolf2021!$E$9:$E$93)+63.1579*EXP(-0.19*BM$58))/(Fperm_SI_Woolf2021!$E$9:$E$93-BM$58))*(BM$58-Fperm_SI_Woolf2021!$E$9:$E$93)/10))),Fperm_SI_Woolf2021!$D$9:$D$93))</f>
        <v>0.42328118477709076</v>
      </c>
      <c r="BN106" s="51" cm="1">
        <f t="array" ref="BN106">MIN(1,SLOPE(Fperm_SI_Woolf2021!$F$9:$F$93*EXP(-Fperm_SI_Woolf2021!$I$9:$I$93*$C106*IF(BN$58=Fperm_SI_Woolf2021!$E$9:$E$93,1,EXP(LN((1.1*(Fperm_SI_Woolf2021!$E$9:$E$93-BN$58)-63.1579*EXP(-0.19*Fperm_SI_Woolf2021!$E$9:$E$93)+63.1579*EXP(-0.19*BN$58))/(Fperm_SI_Woolf2021!$E$9:$E$93-BN$58))*(BN$58-Fperm_SI_Woolf2021!$E$9:$E$93)/10))) + Fperm_SI_Woolf2021!$G$9:$G$93*EXP(-Fperm_SI_Woolf2021!$J$9:$J$93*$C106*IF(BN$58=Fperm_SI_Woolf2021!$E$9:$E$93,1,EXP(LN((1.1*(Fperm_SI_Woolf2021!$E$9:$E$93-BN$58)-63.1579*EXP(-0.19*Fperm_SI_Woolf2021!$E$9:$E$93)+63.1579*EXP(-0.19*BN$58))/(Fperm_SI_Woolf2021!$E$9:$E$93-BN$58))*(BN$58-Fperm_SI_Woolf2021!$E$9:$E$93)/10))) + Fperm_SI_Woolf2021!$H$9:$H$93*EXP(-Fperm_SI_Woolf2021!$K$9:$K$93*$C106*IF(BN$58=Fperm_SI_Woolf2021!$E$9:$E$93,1,EXP(LN((1.1*(Fperm_SI_Woolf2021!$E$9:$E$93-BN$58)-63.1579*EXP(-0.19*Fperm_SI_Woolf2021!$E$9:$E$93)+63.1579*EXP(-0.19*BN$58))/(Fperm_SI_Woolf2021!$E$9:$E$93-BN$58))*(BN$58-Fperm_SI_Woolf2021!$E$9:$E$93)/10))),Fperm_SI_Woolf2021!$D$9:$D$93)*BN$57+INTERCEPT(Fperm_SI_Woolf2021!$F$9:$F$93*EXP(-Fperm_SI_Woolf2021!$I$9:$I$93*$C106*IF(BN$58=Fperm_SI_Woolf2021!$E$9:$E$93,1,EXP(LN((1.1*(Fperm_SI_Woolf2021!$E$9:$E$93-BN$58)-63.1579*EXP(-0.19*Fperm_SI_Woolf2021!$E$9:$E$93)+63.1579*EXP(-0.19*BN$58))/(Fperm_SI_Woolf2021!$E$9:$E$93-BN$58))*(BN$58-Fperm_SI_Woolf2021!$E$9:$E$93)/10))) + Fperm_SI_Woolf2021!$G$9:$G$93*EXP(-Fperm_SI_Woolf2021!$J$9:$J$93*$C106*IF(BN$58=Fperm_SI_Woolf2021!$E$9:$E$93,1,EXP(LN((1.1*(Fperm_SI_Woolf2021!$E$9:$E$93-BN$58)-63.1579*EXP(-0.19*Fperm_SI_Woolf2021!$E$9:$E$93)+63.1579*EXP(-0.19*BN$58))/(Fperm_SI_Woolf2021!$E$9:$E$93-BN$58))*(BN$58-Fperm_SI_Woolf2021!$E$9:$E$93)/10))) + Fperm_SI_Woolf2021!$H$9:$H$93*EXP(-Fperm_SI_Woolf2021!$K$9:$K$93*$C106*IF(BN$58=Fperm_SI_Woolf2021!$E$9:$E$93,1,EXP(LN((1.1*(Fperm_SI_Woolf2021!$E$9:$E$93-BN$58)-63.1579*EXP(-0.19*Fperm_SI_Woolf2021!$E$9:$E$93)+63.1579*EXP(-0.19*BN$58))/(Fperm_SI_Woolf2021!$E$9:$E$93-BN$58))*(BN$58-Fperm_SI_Woolf2021!$E$9:$E$93)/10))),Fperm_SI_Woolf2021!$D$9:$D$93))</f>
        <v>0.40258337825855739</v>
      </c>
      <c r="BO106" s="51" cm="1">
        <f t="array" ref="BO106">MIN(1,SLOPE(Fperm_SI_Woolf2021!$F$9:$F$93*EXP(-Fperm_SI_Woolf2021!$I$9:$I$93*$C106*IF(BO$58=Fperm_SI_Woolf2021!$E$9:$E$93,1,EXP(LN((1.1*(Fperm_SI_Woolf2021!$E$9:$E$93-BO$58)-63.1579*EXP(-0.19*Fperm_SI_Woolf2021!$E$9:$E$93)+63.1579*EXP(-0.19*BO$58))/(Fperm_SI_Woolf2021!$E$9:$E$93-BO$58))*(BO$58-Fperm_SI_Woolf2021!$E$9:$E$93)/10))) + Fperm_SI_Woolf2021!$G$9:$G$93*EXP(-Fperm_SI_Woolf2021!$J$9:$J$93*$C106*IF(BO$58=Fperm_SI_Woolf2021!$E$9:$E$93,1,EXP(LN((1.1*(Fperm_SI_Woolf2021!$E$9:$E$93-BO$58)-63.1579*EXP(-0.19*Fperm_SI_Woolf2021!$E$9:$E$93)+63.1579*EXP(-0.19*BO$58))/(Fperm_SI_Woolf2021!$E$9:$E$93-BO$58))*(BO$58-Fperm_SI_Woolf2021!$E$9:$E$93)/10))) + Fperm_SI_Woolf2021!$H$9:$H$93*EXP(-Fperm_SI_Woolf2021!$K$9:$K$93*$C106*IF(BO$58=Fperm_SI_Woolf2021!$E$9:$E$93,1,EXP(LN((1.1*(Fperm_SI_Woolf2021!$E$9:$E$93-BO$58)-63.1579*EXP(-0.19*Fperm_SI_Woolf2021!$E$9:$E$93)+63.1579*EXP(-0.19*BO$58))/(Fperm_SI_Woolf2021!$E$9:$E$93-BO$58))*(BO$58-Fperm_SI_Woolf2021!$E$9:$E$93)/10))),Fperm_SI_Woolf2021!$D$9:$D$93)*BO$57+INTERCEPT(Fperm_SI_Woolf2021!$F$9:$F$93*EXP(-Fperm_SI_Woolf2021!$I$9:$I$93*$C106*IF(BO$58=Fperm_SI_Woolf2021!$E$9:$E$93,1,EXP(LN((1.1*(Fperm_SI_Woolf2021!$E$9:$E$93-BO$58)-63.1579*EXP(-0.19*Fperm_SI_Woolf2021!$E$9:$E$93)+63.1579*EXP(-0.19*BO$58))/(Fperm_SI_Woolf2021!$E$9:$E$93-BO$58))*(BO$58-Fperm_SI_Woolf2021!$E$9:$E$93)/10))) + Fperm_SI_Woolf2021!$G$9:$G$93*EXP(-Fperm_SI_Woolf2021!$J$9:$J$93*$C106*IF(BO$58=Fperm_SI_Woolf2021!$E$9:$E$93,1,EXP(LN((1.1*(Fperm_SI_Woolf2021!$E$9:$E$93-BO$58)-63.1579*EXP(-0.19*Fperm_SI_Woolf2021!$E$9:$E$93)+63.1579*EXP(-0.19*BO$58))/(Fperm_SI_Woolf2021!$E$9:$E$93-BO$58))*(BO$58-Fperm_SI_Woolf2021!$E$9:$E$93)/10))) + Fperm_SI_Woolf2021!$H$9:$H$93*EXP(-Fperm_SI_Woolf2021!$K$9:$K$93*$C106*IF(BO$58=Fperm_SI_Woolf2021!$E$9:$E$93,1,EXP(LN((1.1*(Fperm_SI_Woolf2021!$E$9:$E$93-BO$58)-63.1579*EXP(-0.19*Fperm_SI_Woolf2021!$E$9:$E$93)+63.1579*EXP(-0.19*BO$58))/(Fperm_SI_Woolf2021!$E$9:$E$93-BO$58))*(BO$58-Fperm_SI_Woolf2021!$E$9:$E$93)/10))),Fperm_SI_Woolf2021!$D$9:$D$93))</f>
        <v>0.38188557174002408</v>
      </c>
      <c r="BP106" s="51" cm="1">
        <f t="array" ref="BP106">MIN(1,SLOPE(Fperm_SI_Woolf2021!$F$9:$F$93*EXP(-Fperm_SI_Woolf2021!$I$9:$I$93*$C106*IF(BP$58=Fperm_SI_Woolf2021!$E$9:$E$93,1,EXP(LN((1.1*(Fperm_SI_Woolf2021!$E$9:$E$93-BP$58)-63.1579*EXP(-0.19*Fperm_SI_Woolf2021!$E$9:$E$93)+63.1579*EXP(-0.19*BP$58))/(Fperm_SI_Woolf2021!$E$9:$E$93-BP$58))*(BP$58-Fperm_SI_Woolf2021!$E$9:$E$93)/10))) + Fperm_SI_Woolf2021!$G$9:$G$93*EXP(-Fperm_SI_Woolf2021!$J$9:$J$93*$C106*IF(BP$58=Fperm_SI_Woolf2021!$E$9:$E$93,1,EXP(LN((1.1*(Fperm_SI_Woolf2021!$E$9:$E$93-BP$58)-63.1579*EXP(-0.19*Fperm_SI_Woolf2021!$E$9:$E$93)+63.1579*EXP(-0.19*BP$58))/(Fperm_SI_Woolf2021!$E$9:$E$93-BP$58))*(BP$58-Fperm_SI_Woolf2021!$E$9:$E$93)/10))) + Fperm_SI_Woolf2021!$H$9:$H$93*EXP(-Fperm_SI_Woolf2021!$K$9:$K$93*$C106*IF(BP$58=Fperm_SI_Woolf2021!$E$9:$E$93,1,EXP(LN((1.1*(Fperm_SI_Woolf2021!$E$9:$E$93-BP$58)-63.1579*EXP(-0.19*Fperm_SI_Woolf2021!$E$9:$E$93)+63.1579*EXP(-0.19*BP$58))/(Fperm_SI_Woolf2021!$E$9:$E$93-BP$58))*(BP$58-Fperm_SI_Woolf2021!$E$9:$E$93)/10))),Fperm_SI_Woolf2021!$D$9:$D$93)*BP$57+INTERCEPT(Fperm_SI_Woolf2021!$F$9:$F$93*EXP(-Fperm_SI_Woolf2021!$I$9:$I$93*$C106*IF(BP$58=Fperm_SI_Woolf2021!$E$9:$E$93,1,EXP(LN((1.1*(Fperm_SI_Woolf2021!$E$9:$E$93-BP$58)-63.1579*EXP(-0.19*Fperm_SI_Woolf2021!$E$9:$E$93)+63.1579*EXP(-0.19*BP$58))/(Fperm_SI_Woolf2021!$E$9:$E$93-BP$58))*(BP$58-Fperm_SI_Woolf2021!$E$9:$E$93)/10))) + Fperm_SI_Woolf2021!$G$9:$G$93*EXP(-Fperm_SI_Woolf2021!$J$9:$J$93*$C106*IF(BP$58=Fperm_SI_Woolf2021!$E$9:$E$93,1,EXP(LN((1.1*(Fperm_SI_Woolf2021!$E$9:$E$93-BP$58)-63.1579*EXP(-0.19*Fperm_SI_Woolf2021!$E$9:$E$93)+63.1579*EXP(-0.19*BP$58))/(Fperm_SI_Woolf2021!$E$9:$E$93-BP$58))*(BP$58-Fperm_SI_Woolf2021!$E$9:$E$93)/10))) + Fperm_SI_Woolf2021!$H$9:$H$93*EXP(-Fperm_SI_Woolf2021!$K$9:$K$93*$C106*IF(BP$58=Fperm_SI_Woolf2021!$E$9:$E$93,1,EXP(LN((1.1*(Fperm_SI_Woolf2021!$E$9:$E$93-BP$58)-63.1579*EXP(-0.19*Fperm_SI_Woolf2021!$E$9:$E$93)+63.1579*EXP(-0.19*BP$58))/(Fperm_SI_Woolf2021!$E$9:$E$93-BP$58))*(BP$58-Fperm_SI_Woolf2021!$E$9:$E$93)/10))),Fperm_SI_Woolf2021!$D$9:$D$93))</f>
        <v>0.36118776522149076</v>
      </c>
      <c r="BQ106" s="51" cm="1">
        <f t="array" ref="BQ106">MIN(1,SLOPE(Fperm_SI_Woolf2021!$F$9:$F$93*EXP(-Fperm_SI_Woolf2021!$I$9:$I$93*$C106*IF(BQ$58=Fperm_SI_Woolf2021!$E$9:$E$93,1,EXP(LN((1.1*(Fperm_SI_Woolf2021!$E$9:$E$93-BQ$58)-63.1579*EXP(-0.19*Fperm_SI_Woolf2021!$E$9:$E$93)+63.1579*EXP(-0.19*BQ$58))/(Fperm_SI_Woolf2021!$E$9:$E$93-BQ$58))*(BQ$58-Fperm_SI_Woolf2021!$E$9:$E$93)/10))) + Fperm_SI_Woolf2021!$G$9:$G$93*EXP(-Fperm_SI_Woolf2021!$J$9:$J$93*$C106*IF(BQ$58=Fperm_SI_Woolf2021!$E$9:$E$93,1,EXP(LN((1.1*(Fperm_SI_Woolf2021!$E$9:$E$93-BQ$58)-63.1579*EXP(-0.19*Fperm_SI_Woolf2021!$E$9:$E$93)+63.1579*EXP(-0.19*BQ$58))/(Fperm_SI_Woolf2021!$E$9:$E$93-BQ$58))*(BQ$58-Fperm_SI_Woolf2021!$E$9:$E$93)/10))) + Fperm_SI_Woolf2021!$H$9:$H$93*EXP(-Fperm_SI_Woolf2021!$K$9:$K$93*$C106*IF(BQ$58=Fperm_SI_Woolf2021!$E$9:$E$93,1,EXP(LN((1.1*(Fperm_SI_Woolf2021!$E$9:$E$93-BQ$58)-63.1579*EXP(-0.19*Fperm_SI_Woolf2021!$E$9:$E$93)+63.1579*EXP(-0.19*BQ$58))/(Fperm_SI_Woolf2021!$E$9:$E$93-BQ$58))*(BQ$58-Fperm_SI_Woolf2021!$E$9:$E$93)/10))),Fperm_SI_Woolf2021!$D$9:$D$93)*BQ$57+INTERCEPT(Fperm_SI_Woolf2021!$F$9:$F$93*EXP(-Fperm_SI_Woolf2021!$I$9:$I$93*$C106*IF(BQ$58=Fperm_SI_Woolf2021!$E$9:$E$93,1,EXP(LN((1.1*(Fperm_SI_Woolf2021!$E$9:$E$93-BQ$58)-63.1579*EXP(-0.19*Fperm_SI_Woolf2021!$E$9:$E$93)+63.1579*EXP(-0.19*BQ$58))/(Fperm_SI_Woolf2021!$E$9:$E$93-BQ$58))*(BQ$58-Fperm_SI_Woolf2021!$E$9:$E$93)/10))) + Fperm_SI_Woolf2021!$G$9:$G$93*EXP(-Fperm_SI_Woolf2021!$J$9:$J$93*$C106*IF(BQ$58=Fperm_SI_Woolf2021!$E$9:$E$93,1,EXP(LN((1.1*(Fperm_SI_Woolf2021!$E$9:$E$93-BQ$58)-63.1579*EXP(-0.19*Fperm_SI_Woolf2021!$E$9:$E$93)+63.1579*EXP(-0.19*BQ$58))/(Fperm_SI_Woolf2021!$E$9:$E$93-BQ$58))*(BQ$58-Fperm_SI_Woolf2021!$E$9:$E$93)/10))) + Fperm_SI_Woolf2021!$H$9:$H$93*EXP(-Fperm_SI_Woolf2021!$K$9:$K$93*$C106*IF(BQ$58=Fperm_SI_Woolf2021!$E$9:$E$93,1,EXP(LN((1.1*(Fperm_SI_Woolf2021!$E$9:$E$93-BQ$58)-63.1579*EXP(-0.19*Fperm_SI_Woolf2021!$E$9:$E$93)+63.1579*EXP(-0.19*BQ$58))/(Fperm_SI_Woolf2021!$E$9:$E$93-BQ$58))*(BQ$58-Fperm_SI_Woolf2021!$E$9:$E$93)/10))),Fperm_SI_Woolf2021!$D$9:$D$93))</f>
        <v>0.3404899587029574</v>
      </c>
      <c r="BR106" s="51" cm="1">
        <f t="array" ref="BR106">MIN(1,SLOPE(Fperm_SI_Woolf2021!$F$9:$F$93*EXP(-Fperm_SI_Woolf2021!$I$9:$I$93*$C106*IF(BR$58=Fperm_SI_Woolf2021!$E$9:$E$93,1,EXP(LN((1.1*(Fperm_SI_Woolf2021!$E$9:$E$93-BR$58)-63.1579*EXP(-0.19*Fperm_SI_Woolf2021!$E$9:$E$93)+63.1579*EXP(-0.19*BR$58))/(Fperm_SI_Woolf2021!$E$9:$E$93-BR$58))*(BR$58-Fperm_SI_Woolf2021!$E$9:$E$93)/10))) + Fperm_SI_Woolf2021!$G$9:$G$93*EXP(-Fperm_SI_Woolf2021!$J$9:$J$93*$C106*IF(BR$58=Fperm_SI_Woolf2021!$E$9:$E$93,1,EXP(LN((1.1*(Fperm_SI_Woolf2021!$E$9:$E$93-BR$58)-63.1579*EXP(-0.19*Fperm_SI_Woolf2021!$E$9:$E$93)+63.1579*EXP(-0.19*BR$58))/(Fperm_SI_Woolf2021!$E$9:$E$93-BR$58))*(BR$58-Fperm_SI_Woolf2021!$E$9:$E$93)/10))) + Fperm_SI_Woolf2021!$H$9:$H$93*EXP(-Fperm_SI_Woolf2021!$K$9:$K$93*$C106*IF(BR$58=Fperm_SI_Woolf2021!$E$9:$E$93,1,EXP(LN((1.1*(Fperm_SI_Woolf2021!$E$9:$E$93-BR$58)-63.1579*EXP(-0.19*Fperm_SI_Woolf2021!$E$9:$E$93)+63.1579*EXP(-0.19*BR$58))/(Fperm_SI_Woolf2021!$E$9:$E$93-BR$58))*(BR$58-Fperm_SI_Woolf2021!$E$9:$E$93)/10))),Fperm_SI_Woolf2021!$D$9:$D$93)*BR$57+INTERCEPT(Fperm_SI_Woolf2021!$F$9:$F$93*EXP(-Fperm_SI_Woolf2021!$I$9:$I$93*$C106*IF(BR$58=Fperm_SI_Woolf2021!$E$9:$E$93,1,EXP(LN((1.1*(Fperm_SI_Woolf2021!$E$9:$E$93-BR$58)-63.1579*EXP(-0.19*Fperm_SI_Woolf2021!$E$9:$E$93)+63.1579*EXP(-0.19*BR$58))/(Fperm_SI_Woolf2021!$E$9:$E$93-BR$58))*(BR$58-Fperm_SI_Woolf2021!$E$9:$E$93)/10))) + Fperm_SI_Woolf2021!$G$9:$G$93*EXP(-Fperm_SI_Woolf2021!$J$9:$J$93*$C106*IF(BR$58=Fperm_SI_Woolf2021!$E$9:$E$93,1,EXP(LN((1.1*(Fperm_SI_Woolf2021!$E$9:$E$93-BR$58)-63.1579*EXP(-0.19*Fperm_SI_Woolf2021!$E$9:$E$93)+63.1579*EXP(-0.19*BR$58))/(Fperm_SI_Woolf2021!$E$9:$E$93-BR$58))*(BR$58-Fperm_SI_Woolf2021!$E$9:$E$93)/10))) + Fperm_SI_Woolf2021!$H$9:$H$93*EXP(-Fperm_SI_Woolf2021!$K$9:$K$93*$C106*IF(BR$58=Fperm_SI_Woolf2021!$E$9:$E$93,1,EXP(LN((1.1*(Fperm_SI_Woolf2021!$E$9:$E$93-BR$58)-63.1579*EXP(-0.19*Fperm_SI_Woolf2021!$E$9:$E$93)+63.1579*EXP(-0.19*BR$58))/(Fperm_SI_Woolf2021!$E$9:$E$93-BR$58))*(BR$58-Fperm_SI_Woolf2021!$E$9:$E$93)/10))),Fperm_SI_Woolf2021!$D$9:$D$93))</f>
        <v>0.31979215218442408</v>
      </c>
      <c r="BS106" s="51" cm="1">
        <f t="array" ref="BS106">MIN(1,SLOPE(Fperm_SI_Woolf2021!$F$9:$F$93*EXP(-Fperm_SI_Woolf2021!$I$9:$I$93*$C106*IF(BS$58=Fperm_SI_Woolf2021!$E$9:$E$93,1,EXP(LN((1.1*(Fperm_SI_Woolf2021!$E$9:$E$93-BS$58)-63.1579*EXP(-0.19*Fperm_SI_Woolf2021!$E$9:$E$93)+63.1579*EXP(-0.19*BS$58))/(Fperm_SI_Woolf2021!$E$9:$E$93-BS$58))*(BS$58-Fperm_SI_Woolf2021!$E$9:$E$93)/10))) + Fperm_SI_Woolf2021!$G$9:$G$93*EXP(-Fperm_SI_Woolf2021!$J$9:$J$93*$C106*IF(BS$58=Fperm_SI_Woolf2021!$E$9:$E$93,1,EXP(LN((1.1*(Fperm_SI_Woolf2021!$E$9:$E$93-BS$58)-63.1579*EXP(-0.19*Fperm_SI_Woolf2021!$E$9:$E$93)+63.1579*EXP(-0.19*BS$58))/(Fperm_SI_Woolf2021!$E$9:$E$93-BS$58))*(BS$58-Fperm_SI_Woolf2021!$E$9:$E$93)/10))) + Fperm_SI_Woolf2021!$H$9:$H$93*EXP(-Fperm_SI_Woolf2021!$K$9:$K$93*$C106*IF(BS$58=Fperm_SI_Woolf2021!$E$9:$E$93,1,EXP(LN((1.1*(Fperm_SI_Woolf2021!$E$9:$E$93-BS$58)-63.1579*EXP(-0.19*Fperm_SI_Woolf2021!$E$9:$E$93)+63.1579*EXP(-0.19*BS$58))/(Fperm_SI_Woolf2021!$E$9:$E$93-BS$58))*(BS$58-Fperm_SI_Woolf2021!$E$9:$E$93)/10))),Fperm_SI_Woolf2021!$D$9:$D$93)*BS$57+INTERCEPT(Fperm_SI_Woolf2021!$F$9:$F$93*EXP(-Fperm_SI_Woolf2021!$I$9:$I$93*$C106*IF(BS$58=Fperm_SI_Woolf2021!$E$9:$E$93,1,EXP(LN((1.1*(Fperm_SI_Woolf2021!$E$9:$E$93-BS$58)-63.1579*EXP(-0.19*Fperm_SI_Woolf2021!$E$9:$E$93)+63.1579*EXP(-0.19*BS$58))/(Fperm_SI_Woolf2021!$E$9:$E$93-BS$58))*(BS$58-Fperm_SI_Woolf2021!$E$9:$E$93)/10))) + Fperm_SI_Woolf2021!$G$9:$G$93*EXP(-Fperm_SI_Woolf2021!$J$9:$J$93*$C106*IF(BS$58=Fperm_SI_Woolf2021!$E$9:$E$93,1,EXP(LN((1.1*(Fperm_SI_Woolf2021!$E$9:$E$93-BS$58)-63.1579*EXP(-0.19*Fperm_SI_Woolf2021!$E$9:$E$93)+63.1579*EXP(-0.19*BS$58))/(Fperm_SI_Woolf2021!$E$9:$E$93-BS$58))*(BS$58-Fperm_SI_Woolf2021!$E$9:$E$93)/10))) + Fperm_SI_Woolf2021!$H$9:$H$93*EXP(-Fperm_SI_Woolf2021!$K$9:$K$93*$C106*IF(BS$58=Fperm_SI_Woolf2021!$E$9:$E$93,1,EXP(LN((1.1*(Fperm_SI_Woolf2021!$E$9:$E$93-BS$58)-63.1579*EXP(-0.19*Fperm_SI_Woolf2021!$E$9:$E$93)+63.1579*EXP(-0.19*BS$58))/(Fperm_SI_Woolf2021!$E$9:$E$93-BS$58))*(BS$58-Fperm_SI_Woolf2021!$E$9:$E$93)/10))),Fperm_SI_Woolf2021!$D$9:$D$93))</f>
        <v>0.29909434566589077</v>
      </c>
      <c r="BT106" s="51" cm="1">
        <f t="array" ref="BT106">MIN(1,SLOPE(Fperm_SI_Woolf2021!$F$9:$F$93*EXP(-Fperm_SI_Woolf2021!$I$9:$I$93*$C106*IF(BT$58=Fperm_SI_Woolf2021!$E$9:$E$93,1,EXP(LN((1.1*(Fperm_SI_Woolf2021!$E$9:$E$93-BT$58)-63.1579*EXP(-0.19*Fperm_SI_Woolf2021!$E$9:$E$93)+63.1579*EXP(-0.19*BT$58))/(Fperm_SI_Woolf2021!$E$9:$E$93-BT$58))*(BT$58-Fperm_SI_Woolf2021!$E$9:$E$93)/10))) + Fperm_SI_Woolf2021!$G$9:$G$93*EXP(-Fperm_SI_Woolf2021!$J$9:$J$93*$C106*IF(BT$58=Fperm_SI_Woolf2021!$E$9:$E$93,1,EXP(LN((1.1*(Fperm_SI_Woolf2021!$E$9:$E$93-BT$58)-63.1579*EXP(-0.19*Fperm_SI_Woolf2021!$E$9:$E$93)+63.1579*EXP(-0.19*BT$58))/(Fperm_SI_Woolf2021!$E$9:$E$93-BT$58))*(BT$58-Fperm_SI_Woolf2021!$E$9:$E$93)/10))) + Fperm_SI_Woolf2021!$H$9:$H$93*EXP(-Fperm_SI_Woolf2021!$K$9:$K$93*$C106*IF(BT$58=Fperm_SI_Woolf2021!$E$9:$E$93,1,EXP(LN((1.1*(Fperm_SI_Woolf2021!$E$9:$E$93-BT$58)-63.1579*EXP(-0.19*Fperm_SI_Woolf2021!$E$9:$E$93)+63.1579*EXP(-0.19*BT$58))/(Fperm_SI_Woolf2021!$E$9:$E$93-BT$58))*(BT$58-Fperm_SI_Woolf2021!$E$9:$E$93)/10))),Fperm_SI_Woolf2021!$D$9:$D$93)*BT$57+INTERCEPT(Fperm_SI_Woolf2021!$F$9:$F$93*EXP(-Fperm_SI_Woolf2021!$I$9:$I$93*$C106*IF(BT$58=Fperm_SI_Woolf2021!$E$9:$E$93,1,EXP(LN((1.1*(Fperm_SI_Woolf2021!$E$9:$E$93-BT$58)-63.1579*EXP(-0.19*Fperm_SI_Woolf2021!$E$9:$E$93)+63.1579*EXP(-0.19*BT$58))/(Fperm_SI_Woolf2021!$E$9:$E$93-BT$58))*(BT$58-Fperm_SI_Woolf2021!$E$9:$E$93)/10))) + Fperm_SI_Woolf2021!$G$9:$G$93*EXP(-Fperm_SI_Woolf2021!$J$9:$J$93*$C106*IF(BT$58=Fperm_SI_Woolf2021!$E$9:$E$93,1,EXP(LN((1.1*(Fperm_SI_Woolf2021!$E$9:$E$93-BT$58)-63.1579*EXP(-0.19*Fperm_SI_Woolf2021!$E$9:$E$93)+63.1579*EXP(-0.19*BT$58))/(Fperm_SI_Woolf2021!$E$9:$E$93-BT$58))*(BT$58-Fperm_SI_Woolf2021!$E$9:$E$93)/10))) + Fperm_SI_Woolf2021!$H$9:$H$93*EXP(-Fperm_SI_Woolf2021!$K$9:$K$93*$C106*IF(BT$58=Fperm_SI_Woolf2021!$E$9:$E$93,1,EXP(LN((1.1*(Fperm_SI_Woolf2021!$E$9:$E$93-BT$58)-63.1579*EXP(-0.19*Fperm_SI_Woolf2021!$E$9:$E$93)+63.1579*EXP(-0.19*BT$58))/(Fperm_SI_Woolf2021!$E$9:$E$93-BT$58))*(BT$58-Fperm_SI_Woolf2021!$E$9:$E$93)/10))),Fperm_SI_Woolf2021!$D$9:$D$93))</f>
        <v>0.2783965391473574</v>
      </c>
      <c r="BU106" s="51" cm="1">
        <f t="array" ref="BU106">MIN(1,SLOPE(Fperm_SI_Woolf2021!$F$9:$F$93*EXP(-Fperm_SI_Woolf2021!$I$9:$I$93*$C106*IF(BU$58=Fperm_SI_Woolf2021!$E$9:$E$93,1,EXP(LN((1.1*(Fperm_SI_Woolf2021!$E$9:$E$93-BU$58)-63.1579*EXP(-0.19*Fperm_SI_Woolf2021!$E$9:$E$93)+63.1579*EXP(-0.19*BU$58))/(Fperm_SI_Woolf2021!$E$9:$E$93-BU$58))*(BU$58-Fperm_SI_Woolf2021!$E$9:$E$93)/10))) + Fperm_SI_Woolf2021!$G$9:$G$93*EXP(-Fperm_SI_Woolf2021!$J$9:$J$93*$C106*IF(BU$58=Fperm_SI_Woolf2021!$E$9:$E$93,1,EXP(LN((1.1*(Fperm_SI_Woolf2021!$E$9:$E$93-BU$58)-63.1579*EXP(-0.19*Fperm_SI_Woolf2021!$E$9:$E$93)+63.1579*EXP(-0.19*BU$58))/(Fperm_SI_Woolf2021!$E$9:$E$93-BU$58))*(BU$58-Fperm_SI_Woolf2021!$E$9:$E$93)/10))) + Fperm_SI_Woolf2021!$H$9:$H$93*EXP(-Fperm_SI_Woolf2021!$K$9:$K$93*$C106*IF(BU$58=Fperm_SI_Woolf2021!$E$9:$E$93,1,EXP(LN((1.1*(Fperm_SI_Woolf2021!$E$9:$E$93-BU$58)-63.1579*EXP(-0.19*Fperm_SI_Woolf2021!$E$9:$E$93)+63.1579*EXP(-0.19*BU$58))/(Fperm_SI_Woolf2021!$E$9:$E$93-BU$58))*(BU$58-Fperm_SI_Woolf2021!$E$9:$E$93)/10))),Fperm_SI_Woolf2021!$D$9:$D$93)*BU$57+INTERCEPT(Fperm_SI_Woolf2021!$F$9:$F$93*EXP(-Fperm_SI_Woolf2021!$I$9:$I$93*$C106*IF(BU$58=Fperm_SI_Woolf2021!$E$9:$E$93,1,EXP(LN((1.1*(Fperm_SI_Woolf2021!$E$9:$E$93-BU$58)-63.1579*EXP(-0.19*Fperm_SI_Woolf2021!$E$9:$E$93)+63.1579*EXP(-0.19*BU$58))/(Fperm_SI_Woolf2021!$E$9:$E$93-BU$58))*(BU$58-Fperm_SI_Woolf2021!$E$9:$E$93)/10))) + Fperm_SI_Woolf2021!$G$9:$G$93*EXP(-Fperm_SI_Woolf2021!$J$9:$J$93*$C106*IF(BU$58=Fperm_SI_Woolf2021!$E$9:$E$93,1,EXP(LN((1.1*(Fperm_SI_Woolf2021!$E$9:$E$93-BU$58)-63.1579*EXP(-0.19*Fperm_SI_Woolf2021!$E$9:$E$93)+63.1579*EXP(-0.19*BU$58))/(Fperm_SI_Woolf2021!$E$9:$E$93-BU$58))*(BU$58-Fperm_SI_Woolf2021!$E$9:$E$93)/10))) + Fperm_SI_Woolf2021!$H$9:$H$93*EXP(-Fperm_SI_Woolf2021!$K$9:$K$93*$C106*IF(BU$58=Fperm_SI_Woolf2021!$E$9:$E$93,1,EXP(LN((1.1*(Fperm_SI_Woolf2021!$E$9:$E$93-BU$58)-63.1579*EXP(-0.19*Fperm_SI_Woolf2021!$E$9:$E$93)+63.1579*EXP(-0.19*BU$58))/(Fperm_SI_Woolf2021!$E$9:$E$93-BU$58))*(BU$58-Fperm_SI_Woolf2021!$E$9:$E$93)/10))),Fperm_SI_Woolf2021!$D$9:$D$93))</f>
        <v>0.25769873262882409</v>
      </c>
      <c r="BV106" s="51" cm="1">
        <f t="array" ref="BV106">MIN(1,SLOPE(Fperm_SI_Woolf2021!$F$9:$F$93*EXP(-Fperm_SI_Woolf2021!$I$9:$I$93*$C106*IF(BV$58=Fperm_SI_Woolf2021!$E$9:$E$93,1,EXP(LN((1.1*(Fperm_SI_Woolf2021!$E$9:$E$93-BV$58)-63.1579*EXP(-0.19*Fperm_SI_Woolf2021!$E$9:$E$93)+63.1579*EXP(-0.19*BV$58))/(Fperm_SI_Woolf2021!$E$9:$E$93-BV$58))*(BV$58-Fperm_SI_Woolf2021!$E$9:$E$93)/10))) + Fperm_SI_Woolf2021!$G$9:$G$93*EXP(-Fperm_SI_Woolf2021!$J$9:$J$93*$C106*IF(BV$58=Fperm_SI_Woolf2021!$E$9:$E$93,1,EXP(LN((1.1*(Fperm_SI_Woolf2021!$E$9:$E$93-BV$58)-63.1579*EXP(-0.19*Fperm_SI_Woolf2021!$E$9:$E$93)+63.1579*EXP(-0.19*BV$58))/(Fperm_SI_Woolf2021!$E$9:$E$93-BV$58))*(BV$58-Fperm_SI_Woolf2021!$E$9:$E$93)/10))) + Fperm_SI_Woolf2021!$H$9:$H$93*EXP(-Fperm_SI_Woolf2021!$K$9:$K$93*$C106*IF(BV$58=Fperm_SI_Woolf2021!$E$9:$E$93,1,EXP(LN((1.1*(Fperm_SI_Woolf2021!$E$9:$E$93-BV$58)-63.1579*EXP(-0.19*Fperm_SI_Woolf2021!$E$9:$E$93)+63.1579*EXP(-0.19*BV$58))/(Fperm_SI_Woolf2021!$E$9:$E$93-BV$58))*(BV$58-Fperm_SI_Woolf2021!$E$9:$E$93)/10))),Fperm_SI_Woolf2021!$D$9:$D$93)*BV$57+INTERCEPT(Fperm_SI_Woolf2021!$F$9:$F$93*EXP(-Fperm_SI_Woolf2021!$I$9:$I$93*$C106*IF(BV$58=Fperm_SI_Woolf2021!$E$9:$E$93,1,EXP(LN((1.1*(Fperm_SI_Woolf2021!$E$9:$E$93-BV$58)-63.1579*EXP(-0.19*Fperm_SI_Woolf2021!$E$9:$E$93)+63.1579*EXP(-0.19*BV$58))/(Fperm_SI_Woolf2021!$E$9:$E$93-BV$58))*(BV$58-Fperm_SI_Woolf2021!$E$9:$E$93)/10))) + Fperm_SI_Woolf2021!$G$9:$G$93*EXP(-Fperm_SI_Woolf2021!$J$9:$J$93*$C106*IF(BV$58=Fperm_SI_Woolf2021!$E$9:$E$93,1,EXP(LN((1.1*(Fperm_SI_Woolf2021!$E$9:$E$93-BV$58)-63.1579*EXP(-0.19*Fperm_SI_Woolf2021!$E$9:$E$93)+63.1579*EXP(-0.19*BV$58))/(Fperm_SI_Woolf2021!$E$9:$E$93-BV$58))*(BV$58-Fperm_SI_Woolf2021!$E$9:$E$93)/10))) + Fperm_SI_Woolf2021!$H$9:$H$93*EXP(-Fperm_SI_Woolf2021!$K$9:$K$93*$C106*IF(BV$58=Fperm_SI_Woolf2021!$E$9:$E$93,1,EXP(LN((1.1*(Fperm_SI_Woolf2021!$E$9:$E$93-BV$58)-63.1579*EXP(-0.19*Fperm_SI_Woolf2021!$E$9:$E$93)+63.1579*EXP(-0.19*BV$58))/(Fperm_SI_Woolf2021!$E$9:$E$93-BV$58))*(BV$58-Fperm_SI_Woolf2021!$E$9:$E$93)/10))),Fperm_SI_Woolf2021!$D$9:$D$93))</f>
        <v>0.23700092611029075</v>
      </c>
      <c r="BW106" s="51" cm="1">
        <f t="array" ref="BW106">MIN(1,SLOPE(Fperm_SI_Woolf2021!$F$9:$F$93*EXP(-Fperm_SI_Woolf2021!$I$9:$I$93*$C106*IF(BW$58=Fperm_SI_Woolf2021!$E$9:$E$93,1,EXP(LN((1.1*(Fperm_SI_Woolf2021!$E$9:$E$93-BW$58)-63.1579*EXP(-0.19*Fperm_SI_Woolf2021!$E$9:$E$93)+63.1579*EXP(-0.19*BW$58))/(Fperm_SI_Woolf2021!$E$9:$E$93-BW$58))*(BW$58-Fperm_SI_Woolf2021!$E$9:$E$93)/10))) + Fperm_SI_Woolf2021!$G$9:$G$93*EXP(-Fperm_SI_Woolf2021!$J$9:$J$93*$C106*IF(BW$58=Fperm_SI_Woolf2021!$E$9:$E$93,1,EXP(LN((1.1*(Fperm_SI_Woolf2021!$E$9:$E$93-BW$58)-63.1579*EXP(-0.19*Fperm_SI_Woolf2021!$E$9:$E$93)+63.1579*EXP(-0.19*BW$58))/(Fperm_SI_Woolf2021!$E$9:$E$93-BW$58))*(BW$58-Fperm_SI_Woolf2021!$E$9:$E$93)/10))) + Fperm_SI_Woolf2021!$H$9:$H$93*EXP(-Fperm_SI_Woolf2021!$K$9:$K$93*$C106*IF(BW$58=Fperm_SI_Woolf2021!$E$9:$E$93,1,EXP(LN((1.1*(Fperm_SI_Woolf2021!$E$9:$E$93-BW$58)-63.1579*EXP(-0.19*Fperm_SI_Woolf2021!$E$9:$E$93)+63.1579*EXP(-0.19*BW$58))/(Fperm_SI_Woolf2021!$E$9:$E$93-BW$58))*(BW$58-Fperm_SI_Woolf2021!$E$9:$E$93)/10))),Fperm_SI_Woolf2021!$D$9:$D$93)*BW$57+INTERCEPT(Fperm_SI_Woolf2021!$F$9:$F$93*EXP(-Fperm_SI_Woolf2021!$I$9:$I$93*$C106*IF(BW$58=Fperm_SI_Woolf2021!$E$9:$E$93,1,EXP(LN((1.1*(Fperm_SI_Woolf2021!$E$9:$E$93-BW$58)-63.1579*EXP(-0.19*Fperm_SI_Woolf2021!$E$9:$E$93)+63.1579*EXP(-0.19*BW$58))/(Fperm_SI_Woolf2021!$E$9:$E$93-BW$58))*(BW$58-Fperm_SI_Woolf2021!$E$9:$E$93)/10))) + Fperm_SI_Woolf2021!$G$9:$G$93*EXP(-Fperm_SI_Woolf2021!$J$9:$J$93*$C106*IF(BW$58=Fperm_SI_Woolf2021!$E$9:$E$93,1,EXP(LN((1.1*(Fperm_SI_Woolf2021!$E$9:$E$93-BW$58)-63.1579*EXP(-0.19*Fperm_SI_Woolf2021!$E$9:$E$93)+63.1579*EXP(-0.19*BW$58))/(Fperm_SI_Woolf2021!$E$9:$E$93-BW$58))*(BW$58-Fperm_SI_Woolf2021!$E$9:$E$93)/10))) + Fperm_SI_Woolf2021!$H$9:$H$93*EXP(-Fperm_SI_Woolf2021!$K$9:$K$93*$C106*IF(BW$58=Fperm_SI_Woolf2021!$E$9:$E$93,1,EXP(LN((1.1*(Fperm_SI_Woolf2021!$E$9:$E$93-BW$58)-63.1579*EXP(-0.19*Fperm_SI_Woolf2021!$E$9:$E$93)+63.1579*EXP(-0.19*BW$58))/(Fperm_SI_Woolf2021!$E$9:$E$93-BW$58))*(BW$58-Fperm_SI_Woolf2021!$E$9:$E$93)/10))),Fperm_SI_Woolf2021!$D$9:$D$93))</f>
        <v>0.21630311959175741</v>
      </c>
      <c r="BX106" s="51" cm="1">
        <f t="array" ref="BX106">MIN(1,SLOPE(Fperm_SI_Woolf2021!$F$9:$F$93*EXP(-Fperm_SI_Woolf2021!$I$9:$I$93*$C106*IF(BX$58=Fperm_SI_Woolf2021!$E$9:$E$93,1,EXP(LN((1.1*(Fperm_SI_Woolf2021!$E$9:$E$93-BX$58)-63.1579*EXP(-0.19*Fperm_SI_Woolf2021!$E$9:$E$93)+63.1579*EXP(-0.19*BX$58))/(Fperm_SI_Woolf2021!$E$9:$E$93-BX$58))*(BX$58-Fperm_SI_Woolf2021!$E$9:$E$93)/10))) + Fperm_SI_Woolf2021!$G$9:$G$93*EXP(-Fperm_SI_Woolf2021!$J$9:$J$93*$C106*IF(BX$58=Fperm_SI_Woolf2021!$E$9:$E$93,1,EXP(LN((1.1*(Fperm_SI_Woolf2021!$E$9:$E$93-BX$58)-63.1579*EXP(-0.19*Fperm_SI_Woolf2021!$E$9:$E$93)+63.1579*EXP(-0.19*BX$58))/(Fperm_SI_Woolf2021!$E$9:$E$93-BX$58))*(BX$58-Fperm_SI_Woolf2021!$E$9:$E$93)/10))) + Fperm_SI_Woolf2021!$H$9:$H$93*EXP(-Fperm_SI_Woolf2021!$K$9:$K$93*$C106*IF(BX$58=Fperm_SI_Woolf2021!$E$9:$E$93,1,EXP(LN((1.1*(Fperm_SI_Woolf2021!$E$9:$E$93-BX$58)-63.1579*EXP(-0.19*Fperm_SI_Woolf2021!$E$9:$E$93)+63.1579*EXP(-0.19*BX$58))/(Fperm_SI_Woolf2021!$E$9:$E$93-BX$58))*(BX$58-Fperm_SI_Woolf2021!$E$9:$E$93)/10))),Fperm_SI_Woolf2021!$D$9:$D$93)*BX$57+INTERCEPT(Fperm_SI_Woolf2021!$F$9:$F$93*EXP(-Fperm_SI_Woolf2021!$I$9:$I$93*$C106*IF(BX$58=Fperm_SI_Woolf2021!$E$9:$E$93,1,EXP(LN((1.1*(Fperm_SI_Woolf2021!$E$9:$E$93-BX$58)-63.1579*EXP(-0.19*Fperm_SI_Woolf2021!$E$9:$E$93)+63.1579*EXP(-0.19*BX$58))/(Fperm_SI_Woolf2021!$E$9:$E$93-BX$58))*(BX$58-Fperm_SI_Woolf2021!$E$9:$E$93)/10))) + Fperm_SI_Woolf2021!$G$9:$G$93*EXP(-Fperm_SI_Woolf2021!$J$9:$J$93*$C106*IF(BX$58=Fperm_SI_Woolf2021!$E$9:$E$93,1,EXP(LN((1.1*(Fperm_SI_Woolf2021!$E$9:$E$93-BX$58)-63.1579*EXP(-0.19*Fperm_SI_Woolf2021!$E$9:$E$93)+63.1579*EXP(-0.19*BX$58))/(Fperm_SI_Woolf2021!$E$9:$E$93-BX$58))*(BX$58-Fperm_SI_Woolf2021!$E$9:$E$93)/10))) + Fperm_SI_Woolf2021!$H$9:$H$93*EXP(-Fperm_SI_Woolf2021!$K$9:$K$93*$C106*IF(BX$58=Fperm_SI_Woolf2021!$E$9:$E$93,1,EXP(LN((1.1*(Fperm_SI_Woolf2021!$E$9:$E$93-BX$58)-63.1579*EXP(-0.19*Fperm_SI_Woolf2021!$E$9:$E$93)+63.1579*EXP(-0.19*BX$58))/(Fperm_SI_Woolf2021!$E$9:$E$93-BX$58))*(BX$58-Fperm_SI_Woolf2021!$E$9:$E$93)/10))),Fperm_SI_Woolf2021!$D$9:$D$93))</f>
        <v>0.19560531307322404</v>
      </c>
      <c r="BY106" s="51" cm="1">
        <f t="array" ref="BY106">MIN(1,SLOPE(Fperm_SI_Woolf2021!$F$9:$F$93*EXP(-Fperm_SI_Woolf2021!$I$9:$I$93*$C106*IF(BY$58=Fperm_SI_Woolf2021!$E$9:$E$93,1,EXP(LN((1.1*(Fperm_SI_Woolf2021!$E$9:$E$93-BY$58)-63.1579*EXP(-0.19*Fperm_SI_Woolf2021!$E$9:$E$93)+63.1579*EXP(-0.19*BY$58))/(Fperm_SI_Woolf2021!$E$9:$E$93-BY$58))*(BY$58-Fperm_SI_Woolf2021!$E$9:$E$93)/10))) + Fperm_SI_Woolf2021!$G$9:$G$93*EXP(-Fperm_SI_Woolf2021!$J$9:$J$93*$C106*IF(BY$58=Fperm_SI_Woolf2021!$E$9:$E$93,1,EXP(LN((1.1*(Fperm_SI_Woolf2021!$E$9:$E$93-BY$58)-63.1579*EXP(-0.19*Fperm_SI_Woolf2021!$E$9:$E$93)+63.1579*EXP(-0.19*BY$58))/(Fperm_SI_Woolf2021!$E$9:$E$93-BY$58))*(BY$58-Fperm_SI_Woolf2021!$E$9:$E$93)/10))) + Fperm_SI_Woolf2021!$H$9:$H$93*EXP(-Fperm_SI_Woolf2021!$K$9:$K$93*$C106*IF(BY$58=Fperm_SI_Woolf2021!$E$9:$E$93,1,EXP(LN((1.1*(Fperm_SI_Woolf2021!$E$9:$E$93-BY$58)-63.1579*EXP(-0.19*Fperm_SI_Woolf2021!$E$9:$E$93)+63.1579*EXP(-0.19*BY$58))/(Fperm_SI_Woolf2021!$E$9:$E$93-BY$58))*(BY$58-Fperm_SI_Woolf2021!$E$9:$E$93)/10))),Fperm_SI_Woolf2021!$D$9:$D$93)*BY$57+INTERCEPT(Fperm_SI_Woolf2021!$F$9:$F$93*EXP(-Fperm_SI_Woolf2021!$I$9:$I$93*$C106*IF(BY$58=Fperm_SI_Woolf2021!$E$9:$E$93,1,EXP(LN((1.1*(Fperm_SI_Woolf2021!$E$9:$E$93-BY$58)-63.1579*EXP(-0.19*Fperm_SI_Woolf2021!$E$9:$E$93)+63.1579*EXP(-0.19*BY$58))/(Fperm_SI_Woolf2021!$E$9:$E$93-BY$58))*(BY$58-Fperm_SI_Woolf2021!$E$9:$E$93)/10))) + Fperm_SI_Woolf2021!$G$9:$G$93*EXP(-Fperm_SI_Woolf2021!$J$9:$J$93*$C106*IF(BY$58=Fperm_SI_Woolf2021!$E$9:$E$93,1,EXP(LN((1.1*(Fperm_SI_Woolf2021!$E$9:$E$93-BY$58)-63.1579*EXP(-0.19*Fperm_SI_Woolf2021!$E$9:$E$93)+63.1579*EXP(-0.19*BY$58))/(Fperm_SI_Woolf2021!$E$9:$E$93-BY$58))*(BY$58-Fperm_SI_Woolf2021!$E$9:$E$93)/10))) + Fperm_SI_Woolf2021!$H$9:$H$93*EXP(-Fperm_SI_Woolf2021!$K$9:$K$93*$C106*IF(BY$58=Fperm_SI_Woolf2021!$E$9:$E$93,1,EXP(LN((1.1*(Fperm_SI_Woolf2021!$E$9:$E$93-BY$58)-63.1579*EXP(-0.19*Fperm_SI_Woolf2021!$E$9:$E$93)+63.1579*EXP(-0.19*BY$58))/(Fperm_SI_Woolf2021!$E$9:$E$93-BY$58))*(BY$58-Fperm_SI_Woolf2021!$E$9:$E$93)/10))),Fperm_SI_Woolf2021!$D$9:$D$93))</f>
        <v>0.17490750655469067</v>
      </c>
      <c r="BZ106" s="51" cm="1">
        <f t="array" ref="BZ106">MIN(1,SLOPE(Fperm_SI_Woolf2021!$F$9:$F$93*EXP(-Fperm_SI_Woolf2021!$I$9:$I$93*$C106*IF(BZ$58=Fperm_SI_Woolf2021!$E$9:$E$93,1,EXP(LN((1.1*(Fperm_SI_Woolf2021!$E$9:$E$93-BZ$58)-63.1579*EXP(-0.19*Fperm_SI_Woolf2021!$E$9:$E$93)+63.1579*EXP(-0.19*BZ$58))/(Fperm_SI_Woolf2021!$E$9:$E$93-BZ$58))*(BZ$58-Fperm_SI_Woolf2021!$E$9:$E$93)/10))) + Fperm_SI_Woolf2021!$G$9:$G$93*EXP(-Fperm_SI_Woolf2021!$J$9:$J$93*$C106*IF(BZ$58=Fperm_SI_Woolf2021!$E$9:$E$93,1,EXP(LN((1.1*(Fperm_SI_Woolf2021!$E$9:$E$93-BZ$58)-63.1579*EXP(-0.19*Fperm_SI_Woolf2021!$E$9:$E$93)+63.1579*EXP(-0.19*BZ$58))/(Fperm_SI_Woolf2021!$E$9:$E$93-BZ$58))*(BZ$58-Fperm_SI_Woolf2021!$E$9:$E$93)/10))) + Fperm_SI_Woolf2021!$H$9:$H$93*EXP(-Fperm_SI_Woolf2021!$K$9:$K$93*$C106*IF(BZ$58=Fperm_SI_Woolf2021!$E$9:$E$93,1,EXP(LN((1.1*(Fperm_SI_Woolf2021!$E$9:$E$93-BZ$58)-63.1579*EXP(-0.19*Fperm_SI_Woolf2021!$E$9:$E$93)+63.1579*EXP(-0.19*BZ$58))/(Fperm_SI_Woolf2021!$E$9:$E$93-BZ$58))*(BZ$58-Fperm_SI_Woolf2021!$E$9:$E$93)/10))),Fperm_SI_Woolf2021!$D$9:$D$93)*BZ$57+INTERCEPT(Fperm_SI_Woolf2021!$F$9:$F$93*EXP(-Fperm_SI_Woolf2021!$I$9:$I$93*$C106*IF(BZ$58=Fperm_SI_Woolf2021!$E$9:$E$93,1,EXP(LN((1.1*(Fperm_SI_Woolf2021!$E$9:$E$93-BZ$58)-63.1579*EXP(-0.19*Fperm_SI_Woolf2021!$E$9:$E$93)+63.1579*EXP(-0.19*BZ$58))/(Fperm_SI_Woolf2021!$E$9:$E$93-BZ$58))*(BZ$58-Fperm_SI_Woolf2021!$E$9:$E$93)/10))) + Fperm_SI_Woolf2021!$G$9:$G$93*EXP(-Fperm_SI_Woolf2021!$J$9:$J$93*$C106*IF(BZ$58=Fperm_SI_Woolf2021!$E$9:$E$93,1,EXP(LN((1.1*(Fperm_SI_Woolf2021!$E$9:$E$93-BZ$58)-63.1579*EXP(-0.19*Fperm_SI_Woolf2021!$E$9:$E$93)+63.1579*EXP(-0.19*BZ$58))/(Fperm_SI_Woolf2021!$E$9:$E$93-BZ$58))*(BZ$58-Fperm_SI_Woolf2021!$E$9:$E$93)/10))) + Fperm_SI_Woolf2021!$H$9:$H$93*EXP(-Fperm_SI_Woolf2021!$K$9:$K$93*$C106*IF(BZ$58=Fperm_SI_Woolf2021!$E$9:$E$93,1,EXP(LN((1.1*(Fperm_SI_Woolf2021!$E$9:$E$93-BZ$58)-63.1579*EXP(-0.19*Fperm_SI_Woolf2021!$E$9:$E$93)+63.1579*EXP(-0.19*BZ$58))/(Fperm_SI_Woolf2021!$E$9:$E$93-BZ$58))*(BZ$58-Fperm_SI_Woolf2021!$E$9:$E$93)/10))),Fperm_SI_Woolf2021!$D$9:$D$93))</f>
        <v>0.1542097000361573</v>
      </c>
    </row>
    <row r="107" spans="3:78" x14ac:dyDescent="0.2">
      <c r="C107" s="48">
        <v>470</v>
      </c>
      <c r="D107" s="51" cm="1">
        <f t="array" ref="D107">MIN(1,SLOPE(Fperm_SI_Woolf2021!$F$9:$F$93*EXP(-Fperm_SI_Woolf2021!$I$9:$I$93*$C107*IF(D$58=Fperm_SI_Woolf2021!$E$9:$E$93,1,EXP(LN((1.1*(Fperm_SI_Woolf2021!$E$9:$E$93-D$58)-63.1579*EXP(-0.19*Fperm_SI_Woolf2021!$E$9:$E$93)+63.1579*EXP(-0.19*D$58))/(Fperm_SI_Woolf2021!$E$9:$E$93-D$58))*(D$58-Fperm_SI_Woolf2021!$E$9:$E$93)/10))) + Fperm_SI_Woolf2021!$G$9:$G$93*EXP(-Fperm_SI_Woolf2021!$J$9:$J$93*$C107*IF(D$58=Fperm_SI_Woolf2021!$E$9:$E$93,1,EXP(LN((1.1*(Fperm_SI_Woolf2021!$E$9:$E$93-D$58)-63.1579*EXP(-0.19*Fperm_SI_Woolf2021!$E$9:$E$93)+63.1579*EXP(-0.19*D$58))/(Fperm_SI_Woolf2021!$E$9:$E$93-D$58))*(D$58-Fperm_SI_Woolf2021!$E$9:$E$93)/10))) + Fperm_SI_Woolf2021!$H$9:$H$93*EXP(-Fperm_SI_Woolf2021!$K$9:$K$93*$C107*IF(D$58=Fperm_SI_Woolf2021!$E$9:$E$93,1,EXP(LN((1.1*(Fperm_SI_Woolf2021!$E$9:$E$93-D$58)-63.1579*EXP(-0.19*Fperm_SI_Woolf2021!$E$9:$E$93)+63.1579*EXP(-0.19*D$58))/(Fperm_SI_Woolf2021!$E$9:$E$93-D$58))*(D$58-Fperm_SI_Woolf2021!$E$9:$E$93)/10))),Fperm_SI_Woolf2021!$D$9:$D$93)*D$57+INTERCEPT(Fperm_SI_Woolf2021!$F$9:$F$93*EXP(-Fperm_SI_Woolf2021!$I$9:$I$93*$C107*IF(D$58=Fperm_SI_Woolf2021!$E$9:$E$93,1,EXP(LN((1.1*(Fperm_SI_Woolf2021!$E$9:$E$93-D$58)-63.1579*EXP(-0.19*Fperm_SI_Woolf2021!$E$9:$E$93)+63.1579*EXP(-0.19*D$58))/(Fperm_SI_Woolf2021!$E$9:$E$93-D$58))*(D$58-Fperm_SI_Woolf2021!$E$9:$E$93)/10))) + Fperm_SI_Woolf2021!$G$9:$G$93*EXP(-Fperm_SI_Woolf2021!$J$9:$J$93*$C107*IF(D$58=Fperm_SI_Woolf2021!$E$9:$E$93,1,EXP(LN((1.1*(Fperm_SI_Woolf2021!$E$9:$E$93-D$58)-63.1579*EXP(-0.19*Fperm_SI_Woolf2021!$E$9:$E$93)+63.1579*EXP(-0.19*D$58))/(Fperm_SI_Woolf2021!$E$9:$E$93-D$58))*(D$58-Fperm_SI_Woolf2021!$E$9:$E$93)/10))) + Fperm_SI_Woolf2021!$H$9:$H$93*EXP(-Fperm_SI_Woolf2021!$K$9:$K$93*$C107*IF(D$58=Fperm_SI_Woolf2021!$E$9:$E$93,1,EXP(LN((1.1*(Fperm_SI_Woolf2021!$E$9:$E$93-D$58)-63.1579*EXP(-0.19*Fperm_SI_Woolf2021!$E$9:$E$93)+63.1579*EXP(-0.19*D$58))/(Fperm_SI_Woolf2021!$E$9:$E$93-D$58))*(D$58-Fperm_SI_Woolf2021!$E$9:$E$93)/10))),Fperm_SI_Woolf2021!$D$9:$D$93))</f>
        <v>0.97009015256277631</v>
      </c>
      <c r="E107" s="51" cm="1">
        <f t="array" ref="E107">MIN(1,SLOPE(Fperm_SI_Woolf2021!$F$9:$F$93*EXP(-Fperm_SI_Woolf2021!$I$9:$I$93*$C107*IF(E$58=Fperm_SI_Woolf2021!$E$9:$E$93,1,EXP(LN((1.1*(Fperm_SI_Woolf2021!$E$9:$E$93-E$58)-63.1579*EXP(-0.19*Fperm_SI_Woolf2021!$E$9:$E$93)+63.1579*EXP(-0.19*E$58))/(Fperm_SI_Woolf2021!$E$9:$E$93-E$58))*(E$58-Fperm_SI_Woolf2021!$E$9:$E$93)/10))) + Fperm_SI_Woolf2021!$G$9:$G$93*EXP(-Fperm_SI_Woolf2021!$J$9:$J$93*$C107*IF(E$58=Fperm_SI_Woolf2021!$E$9:$E$93,1,EXP(LN((1.1*(Fperm_SI_Woolf2021!$E$9:$E$93-E$58)-63.1579*EXP(-0.19*Fperm_SI_Woolf2021!$E$9:$E$93)+63.1579*EXP(-0.19*E$58))/(Fperm_SI_Woolf2021!$E$9:$E$93-E$58))*(E$58-Fperm_SI_Woolf2021!$E$9:$E$93)/10))) + Fperm_SI_Woolf2021!$H$9:$H$93*EXP(-Fperm_SI_Woolf2021!$K$9:$K$93*$C107*IF(E$58=Fperm_SI_Woolf2021!$E$9:$E$93,1,EXP(LN((1.1*(Fperm_SI_Woolf2021!$E$9:$E$93-E$58)-63.1579*EXP(-0.19*Fperm_SI_Woolf2021!$E$9:$E$93)+63.1579*EXP(-0.19*E$58))/(Fperm_SI_Woolf2021!$E$9:$E$93-E$58))*(E$58-Fperm_SI_Woolf2021!$E$9:$E$93)/10))),Fperm_SI_Woolf2021!$D$9:$D$93)*E$57+INTERCEPT(Fperm_SI_Woolf2021!$F$9:$F$93*EXP(-Fperm_SI_Woolf2021!$I$9:$I$93*$C107*IF(E$58=Fperm_SI_Woolf2021!$E$9:$E$93,1,EXP(LN((1.1*(Fperm_SI_Woolf2021!$E$9:$E$93-E$58)-63.1579*EXP(-0.19*Fperm_SI_Woolf2021!$E$9:$E$93)+63.1579*EXP(-0.19*E$58))/(Fperm_SI_Woolf2021!$E$9:$E$93-E$58))*(E$58-Fperm_SI_Woolf2021!$E$9:$E$93)/10))) + Fperm_SI_Woolf2021!$G$9:$G$93*EXP(-Fperm_SI_Woolf2021!$J$9:$J$93*$C107*IF(E$58=Fperm_SI_Woolf2021!$E$9:$E$93,1,EXP(LN((1.1*(Fperm_SI_Woolf2021!$E$9:$E$93-E$58)-63.1579*EXP(-0.19*Fperm_SI_Woolf2021!$E$9:$E$93)+63.1579*EXP(-0.19*E$58))/(Fperm_SI_Woolf2021!$E$9:$E$93-E$58))*(E$58-Fperm_SI_Woolf2021!$E$9:$E$93)/10))) + Fperm_SI_Woolf2021!$H$9:$H$93*EXP(-Fperm_SI_Woolf2021!$K$9:$K$93*$C107*IF(E$58=Fperm_SI_Woolf2021!$E$9:$E$93,1,EXP(LN((1.1*(Fperm_SI_Woolf2021!$E$9:$E$93-E$58)-63.1579*EXP(-0.19*Fperm_SI_Woolf2021!$E$9:$E$93)+63.1579*EXP(-0.19*E$58))/(Fperm_SI_Woolf2021!$E$9:$E$93-E$58))*(E$58-Fperm_SI_Woolf2021!$E$9:$E$93)/10))),Fperm_SI_Woolf2021!$D$9:$D$93))</f>
        <v>0.93784413813189149</v>
      </c>
      <c r="F107" s="51" cm="1">
        <f t="array" ref="F107">MIN(1,SLOPE(Fperm_SI_Woolf2021!$F$9:$F$93*EXP(-Fperm_SI_Woolf2021!$I$9:$I$93*$C107*IF(F$58=Fperm_SI_Woolf2021!$E$9:$E$93,1,EXP(LN((1.1*(Fperm_SI_Woolf2021!$E$9:$E$93-F$58)-63.1579*EXP(-0.19*Fperm_SI_Woolf2021!$E$9:$E$93)+63.1579*EXP(-0.19*F$58))/(Fperm_SI_Woolf2021!$E$9:$E$93-F$58))*(F$58-Fperm_SI_Woolf2021!$E$9:$E$93)/10))) + Fperm_SI_Woolf2021!$G$9:$G$93*EXP(-Fperm_SI_Woolf2021!$J$9:$J$93*$C107*IF(F$58=Fperm_SI_Woolf2021!$E$9:$E$93,1,EXP(LN((1.1*(Fperm_SI_Woolf2021!$E$9:$E$93-F$58)-63.1579*EXP(-0.19*Fperm_SI_Woolf2021!$E$9:$E$93)+63.1579*EXP(-0.19*F$58))/(Fperm_SI_Woolf2021!$E$9:$E$93-F$58))*(F$58-Fperm_SI_Woolf2021!$E$9:$E$93)/10))) + Fperm_SI_Woolf2021!$H$9:$H$93*EXP(-Fperm_SI_Woolf2021!$K$9:$K$93*$C107*IF(F$58=Fperm_SI_Woolf2021!$E$9:$E$93,1,EXP(LN((1.1*(Fperm_SI_Woolf2021!$E$9:$E$93-F$58)-63.1579*EXP(-0.19*Fperm_SI_Woolf2021!$E$9:$E$93)+63.1579*EXP(-0.19*F$58))/(Fperm_SI_Woolf2021!$E$9:$E$93-F$58))*(F$58-Fperm_SI_Woolf2021!$E$9:$E$93)/10))),Fperm_SI_Woolf2021!$D$9:$D$93)*F$57+INTERCEPT(Fperm_SI_Woolf2021!$F$9:$F$93*EXP(-Fperm_SI_Woolf2021!$I$9:$I$93*$C107*IF(F$58=Fperm_SI_Woolf2021!$E$9:$E$93,1,EXP(LN((1.1*(Fperm_SI_Woolf2021!$E$9:$E$93-F$58)-63.1579*EXP(-0.19*Fperm_SI_Woolf2021!$E$9:$E$93)+63.1579*EXP(-0.19*F$58))/(Fperm_SI_Woolf2021!$E$9:$E$93-F$58))*(F$58-Fperm_SI_Woolf2021!$E$9:$E$93)/10))) + Fperm_SI_Woolf2021!$G$9:$G$93*EXP(-Fperm_SI_Woolf2021!$J$9:$J$93*$C107*IF(F$58=Fperm_SI_Woolf2021!$E$9:$E$93,1,EXP(LN((1.1*(Fperm_SI_Woolf2021!$E$9:$E$93-F$58)-63.1579*EXP(-0.19*Fperm_SI_Woolf2021!$E$9:$E$93)+63.1579*EXP(-0.19*F$58))/(Fperm_SI_Woolf2021!$E$9:$E$93-F$58))*(F$58-Fperm_SI_Woolf2021!$E$9:$E$93)/10))) + Fperm_SI_Woolf2021!$H$9:$H$93*EXP(-Fperm_SI_Woolf2021!$K$9:$K$93*$C107*IF(F$58=Fperm_SI_Woolf2021!$E$9:$E$93,1,EXP(LN((1.1*(Fperm_SI_Woolf2021!$E$9:$E$93-F$58)-63.1579*EXP(-0.19*Fperm_SI_Woolf2021!$E$9:$E$93)+63.1579*EXP(-0.19*F$58))/(Fperm_SI_Woolf2021!$E$9:$E$93-F$58))*(F$58-Fperm_SI_Woolf2021!$E$9:$E$93)/10))),Fperm_SI_Woolf2021!$D$9:$D$93))</f>
        <v>0.90559812370100667</v>
      </c>
      <c r="G107" s="51" cm="1">
        <f t="array" ref="G107">MIN(1,SLOPE(Fperm_SI_Woolf2021!$F$9:$F$93*EXP(-Fperm_SI_Woolf2021!$I$9:$I$93*$C107*IF(G$58=Fperm_SI_Woolf2021!$E$9:$E$93,1,EXP(LN((1.1*(Fperm_SI_Woolf2021!$E$9:$E$93-G$58)-63.1579*EXP(-0.19*Fperm_SI_Woolf2021!$E$9:$E$93)+63.1579*EXP(-0.19*G$58))/(Fperm_SI_Woolf2021!$E$9:$E$93-G$58))*(G$58-Fperm_SI_Woolf2021!$E$9:$E$93)/10))) + Fperm_SI_Woolf2021!$G$9:$G$93*EXP(-Fperm_SI_Woolf2021!$J$9:$J$93*$C107*IF(G$58=Fperm_SI_Woolf2021!$E$9:$E$93,1,EXP(LN((1.1*(Fperm_SI_Woolf2021!$E$9:$E$93-G$58)-63.1579*EXP(-0.19*Fperm_SI_Woolf2021!$E$9:$E$93)+63.1579*EXP(-0.19*G$58))/(Fperm_SI_Woolf2021!$E$9:$E$93-G$58))*(G$58-Fperm_SI_Woolf2021!$E$9:$E$93)/10))) + Fperm_SI_Woolf2021!$H$9:$H$93*EXP(-Fperm_SI_Woolf2021!$K$9:$K$93*$C107*IF(G$58=Fperm_SI_Woolf2021!$E$9:$E$93,1,EXP(LN((1.1*(Fperm_SI_Woolf2021!$E$9:$E$93-G$58)-63.1579*EXP(-0.19*Fperm_SI_Woolf2021!$E$9:$E$93)+63.1579*EXP(-0.19*G$58))/(Fperm_SI_Woolf2021!$E$9:$E$93-G$58))*(G$58-Fperm_SI_Woolf2021!$E$9:$E$93)/10))),Fperm_SI_Woolf2021!$D$9:$D$93)*G$57+INTERCEPT(Fperm_SI_Woolf2021!$F$9:$F$93*EXP(-Fperm_SI_Woolf2021!$I$9:$I$93*$C107*IF(G$58=Fperm_SI_Woolf2021!$E$9:$E$93,1,EXP(LN((1.1*(Fperm_SI_Woolf2021!$E$9:$E$93-G$58)-63.1579*EXP(-0.19*Fperm_SI_Woolf2021!$E$9:$E$93)+63.1579*EXP(-0.19*G$58))/(Fperm_SI_Woolf2021!$E$9:$E$93-G$58))*(G$58-Fperm_SI_Woolf2021!$E$9:$E$93)/10))) + Fperm_SI_Woolf2021!$G$9:$G$93*EXP(-Fperm_SI_Woolf2021!$J$9:$J$93*$C107*IF(G$58=Fperm_SI_Woolf2021!$E$9:$E$93,1,EXP(LN((1.1*(Fperm_SI_Woolf2021!$E$9:$E$93-G$58)-63.1579*EXP(-0.19*Fperm_SI_Woolf2021!$E$9:$E$93)+63.1579*EXP(-0.19*G$58))/(Fperm_SI_Woolf2021!$E$9:$E$93-G$58))*(G$58-Fperm_SI_Woolf2021!$E$9:$E$93)/10))) + Fperm_SI_Woolf2021!$H$9:$H$93*EXP(-Fperm_SI_Woolf2021!$K$9:$K$93*$C107*IF(G$58=Fperm_SI_Woolf2021!$E$9:$E$93,1,EXP(LN((1.1*(Fperm_SI_Woolf2021!$E$9:$E$93-G$58)-63.1579*EXP(-0.19*Fperm_SI_Woolf2021!$E$9:$E$93)+63.1579*EXP(-0.19*G$58))/(Fperm_SI_Woolf2021!$E$9:$E$93-G$58))*(G$58-Fperm_SI_Woolf2021!$E$9:$E$93)/10))),Fperm_SI_Woolf2021!$D$9:$D$93))</f>
        <v>0.87335210927012197</v>
      </c>
      <c r="H107" s="51" cm="1">
        <f t="array" ref="H107">MIN(1,SLOPE(Fperm_SI_Woolf2021!$F$9:$F$93*EXP(-Fperm_SI_Woolf2021!$I$9:$I$93*$C107*IF(H$58=Fperm_SI_Woolf2021!$E$9:$E$93,1,EXP(LN((1.1*(Fperm_SI_Woolf2021!$E$9:$E$93-H$58)-63.1579*EXP(-0.19*Fperm_SI_Woolf2021!$E$9:$E$93)+63.1579*EXP(-0.19*H$58))/(Fperm_SI_Woolf2021!$E$9:$E$93-H$58))*(H$58-Fperm_SI_Woolf2021!$E$9:$E$93)/10))) + Fperm_SI_Woolf2021!$G$9:$G$93*EXP(-Fperm_SI_Woolf2021!$J$9:$J$93*$C107*IF(H$58=Fperm_SI_Woolf2021!$E$9:$E$93,1,EXP(LN((1.1*(Fperm_SI_Woolf2021!$E$9:$E$93-H$58)-63.1579*EXP(-0.19*Fperm_SI_Woolf2021!$E$9:$E$93)+63.1579*EXP(-0.19*H$58))/(Fperm_SI_Woolf2021!$E$9:$E$93-H$58))*(H$58-Fperm_SI_Woolf2021!$E$9:$E$93)/10))) + Fperm_SI_Woolf2021!$H$9:$H$93*EXP(-Fperm_SI_Woolf2021!$K$9:$K$93*$C107*IF(H$58=Fperm_SI_Woolf2021!$E$9:$E$93,1,EXP(LN((1.1*(Fperm_SI_Woolf2021!$E$9:$E$93-H$58)-63.1579*EXP(-0.19*Fperm_SI_Woolf2021!$E$9:$E$93)+63.1579*EXP(-0.19*H$58))/(Fperm_SI_Woolf2021!$E$9:$E$93-H$58))*(H$58-Fperm_SI_Woolf2021!$E$9:$E$93)/10))),Fperm_SI_Woolf2021!$D$9:$D$93)*H$57+INTERCEPT(Fperm_SI_Woolf2021!$F$9:$F$93*EXP(-Fperm_SI_Woolf2021!$I$9:$I$93*$C107*IF(H$58=Fperm_SI_Woolf2021!$E$9:$E$93,1,EXP(LN((1.1*(Fperm_SI_Woolf2021!$E$9:$E$93-H$58)-63.1579*EXP(-0.19*Fperm_SI_Woolf2021!$E$9:$E$93)+63.1579*EXP(-0.19*H$58))/(Fperm_SI_Woolf2021!$E$9:$E$93-H$58))*(H$58-Fperm_SI_Woolf2021!$E$9:$E$93)/10))) + Fperm_SI_Woolf2021!$G$9:$G$93*EXP(-Fperm_SI_Woolf2021!$J$9:$J$93*$C107*IF(H$58=Fperm_SI_Woolf2021!$E$9:$E$93,1,EXP(LN((1.1*(Fperm_SI_Woolf2021!$E$9:$E$93-H$58)-63.1579*EXP(-0.19*Fperm_SI_Woolf2021!$E$9:$E$93)+63.1579*EXP(-0.19*H$58))/(Fperm_SI_Woolf2021!$E$9:$E$93-H$58))*(H$58-Fperm_SI_Woolf2021!$E$9:$E$93)/10))) + Fperm_SI_Woolf2021!$H$9:$H$93*EXP(-Fperm_SI_Woolf2021!$K$9:$K$93*$C107*IF(H$58=Fperm_SI_Woolf2021!$E$9:$E$93,1,EXP(LN((1.1*(Fperm_SI_Woolf2021!$E$9:$E$93-H$58)-63.1579*EXP(-0.19*Fperm_SI_Woolf2021!$E$9:$E$93)+63.1579*EXP(-0.19*H$58))/(Fperm_SI_Woolf2021!$E$9:$E$93-H$58))*(H$58-Fperm_SI_Woolf2021!$E$9:$E$93)/10))),Fperm_SI_Woolf2021!$D$9:$D$93))</f>
        <v>0.84110609483923726</v>
      </c>
      <c r="I107" s="51" cm="1">
        <f t="array" ref="I107">MIN(1,SLOPE(Fperm_SI_Woolf2021!$F$9:$F$93*EXP(-Fperm_SI_Woolf2021!$I$9:$I$93*$C107*IF(I$58=Fperm_SI_Woolf2021!$E$9:$E$93,1,EXP(LN((1.1*(Fperm_SI_Woolf2021!$E$9:$E$93-I$58)-63.1579*EXP(-0.19*Fperm_SI_Woolf2021!$E$9:$E$93)+63.1579*EXP(-0.19*I$58))/(Fperm_SI_Woolf2021!$E$9:$E$93-I$58))*(I$58-Fperm_SI_Woolf2021!$E$9:$E$93)/10))) + Fperm_SI_Woolf2021!$G$9:$G$93*EXP(-Fperm_SI_Woolf2021!$J$9:$J$93*$C107*IF(I$58=Fperm_SI_Woolf2021!$E$9:$E$93,1,EXP(LN((1.1*(Fperm_SI_Woolf2021!$E$9:$E$93-I$58)-63.1579*EXP(-0.19*Fperm_SI_Woolf2021!$E$9:$E$93)+63.1579*EXP(-0.19*I$58))/(Fperm_SI_Woolf2021!$E$9:$E$93-I$58))*(I$58-Fperm_SI_Woolf2021!$E$9:$E$93)/10))) + Fperm_SI_Woolf2021!$H$9:$H$93*EXP(-Fperm_SI_Woolf2021!$K$9:$K$93*$C107*IF(I$58=Fperm_SI_Woolf2021!$E$9:$E$93,1,EXP(LN((1.1*(Fperm_SI_Woolf2021!$E$9:$E$93-I$58)-63.1579*EXP(-0.19*Fperm_SI_Woolf2021!$E$9:$E$93)+63.1579*EXP(-0.19*I$58))/(Fperm_SI_Woolf2021!$E$9:$E$93-I$58))*(I$58-Fperm_SI_Woolf2021!$E$9:$E$93)/10))),Fperm_SI_Woolf2021!$D$9:$D$93)*I$57+INTERCEPT(Fperm_SI_Woolf2021!$F$9:$F$93*EXP(-Fperm_SI_Woolf2021!$I$9:$I$93*$C107*IF(I$58=Fperm_SI_Woolf2021!$E$9:$E$93,1,EXP(LN((1.1*(Fperm_SI_Woolf2021!$E$9:$E$93-I$58)-63.1579*EXP(-0.19*Fperm_SI_Woolf2021!$E$9:$E$93)+63.1579*EXP(-0.19*I$58))/(Fperm_SI_Woolf2021!$E$9:$E$93-I$58))*(I$58-Fperm_SI_Woolf2021!$E$9:$E$93)/10))) + Fperm_SI_Woolf2021!$G$9:$G$93*EXP(-Fperm_SI_Woolf2021!$J$9:$J$93*$C107*IF(I$58=Fperm_SI_Woolf2021!$E$9:$E$93,1,EXP(LN((1.1*(Fperm_SI_Woolf2021!$E$9:$E$93-I$58)-63.1579*EXP(-0.19*Fperm_SI_Woolf2021!$E$9:$E$93)+63.1579*EXP(-0.19*I$58))/(Fperm_SI_Woolf2021!$E$9:$E$93-I$58))*(I$58-Fperm_SI_Woolf2021!$E$9:$E$93)/10))) + Fperm_SI_Woolf2021!$H$9:$H$93*EXP(-Fperm_SI_Woolf2021!$K$9:$K$93*$C107*IF(I$58=Fperm_SI_Woolf2021!$E$9:$E$93,1,EXP(LN((1.1*(Fperm_SI_Woolf2021!$E$9:$E$93-I$58)-63.1579*EXP(-0.19*Fperm_SI_Woolf2021!$E$9:$E$93)+63.1579*EXP(-0.19*I$58))/(Fperm_SI_Woolf2021!$E$9:$E$93-I$58))*(I$58-Fperm_SI_Woolf2021!$E$9:$E$93)/10))),Fperm_SI_Woolf2021!$D$9:$D$93))</f>
        <v>0.80886008040835244</v>
      </c>
      <c r="J107" s="51" cm="1">
        <f t="array" ref="J107">MIN(1,SLOPE(Fperm_SI_Woolf2021!$F$9:$F$93*EXP(-Fperm_SI_Woolf2021!$I$9:$I$93*$C107*IF(J$58=Fperm_SI_Woolf2021!$E$9:$E$93,1,EXP(LN((1.1*(Fperm_SI_Woolf2021!$E$9:$E$93-J$58)-63.1579*EXP(-0.19*Fperm_SI_Woolf2021!$E$9:$E$93)+63.1579*EXP(-0.19*J$58))/(Fperm_SI_Woolf2021!$E$9:$E$93-J$58))*(J$58-Fperm_SI_Woolf2021!$E$9:$E$93)/10))) + Fperm_SI_Woolf2021!$G$9:$G$93*EXP(-Fperm_SI_Woolf2021!$J$9:$J$93*$C107*IF(J$58=Fperm_SI_Woolf2021!$E$9:$E$93,1,EXP(LN((1.1*(Fperm_SI_Woolf2021!$E$9:$E$93-J$58)-63.1579*EXP(-0.19*Fperm_SI_Woolf2021!$E$9:$E$93)+63.1579*EXP(-0.19*J$58))/(Fperm_SI_Woolf2021!$E$9:$E$93-J$58))*(J$58-Fperm_SI_Woolf2021!$E$9:$E$93)/10))) + Fperm_SI_Woolf2021!$H$9:$H$93*EXP(-Fperm_SI_Woolf2021!$K$9:$K$93*$C107*IF(J$58=Fperm_SI_Woolf2021!$E$9:$E$93,1,EXP(LN((1.1*(Fperm_SI_Woolf2021!$E$9:$E$93-J$58)-63.1579*EXP(-0.19*Fperm_SI_Woolf2021!$E$9:$E$93)+63.1579*EXP(-0.19*J$58))/(Fperm_SI_Woolf2021!$E$9:$E$93-J$58))*(J$58-Fperm_SI_Woolf2021!$E$9:$E$93)/10))),Fperm_SI_Woolf2021!$D$9:$D$93)*J$57+INTERCEPT(Fperm_SI_Woolf2021!$F$9:$F$93*EXP(-Fperm_SI_Woolf2021!$I$9:$I$93*$C107*IF(J$58=Fperm_SI_Woolf2021!$E$9:$E$93,1,EXP(LN((1.1*(Fperm_SI_Woolf2021!$E$9:$E$93-J$58)-63.1579*EXP(-0.19*Fperm_SI_Woolf2021!$E$9:$E$93)+63.1579*EXP(-0.19*J$58))/(Fperm_SI_Woolf2021!$E$9:$E$93-J$58))*(J$58-Fperm_SI_Woolf2021!$E$9:$E$93)/10))) + Fperm_SI_Woolf2021!$G$9:$G$93*EXP(-Fperm_SI_Woolf2021!$J$9:$J$93*$C107*IF(J$58=Fperm_SI_Woolf2021!$E$9:$E$93,1,EXP(LN((1.1*(Fperm_SI_Woolf2021!$E$9:$E$93-J$58)-63.1579*EXP(-0.19*Fperm_SI_Woolf2021!$E$9:$E$93)+63.1579*EXP(-0.19*J$58))/(Fperm_SI_Woolf2021!$E$9:$E$93-J$58))*(J$58-Fperm_SI_Woolf2021!$E$9:$E$93)/10))) + Fperm_SI_Woolf2021!$H$9:$H$93*EXP(-Fperm_SI_Woolf2021!$K$9:$K$93*$C107*IF(J$58=Fperm_SI_Woolf2021!$E$9:$E$93,1,EXP(LN((1.1*(Fperm_SI_Woolf2021!$E$9:$E$93-J$58)-63.1579*EXP(-0.19*Fperm_SI_Woolf2021!$E$9:$E$93)+63.1579*EXP(-0.19*J$58))/(Fperm_SI_Woolf2021!$E$9:$E$93-J$58))*(J$58-Fperm_SI_Woolf2021!$E$9:$E$93)/10))),Fperm_SI_Woolf2021!$D$9:$D$93))</f>
        <v>0.77661406597746774</v>
      </c>
      <c r="K107" s="51" cm="1">
        <f t="array" ref="K107">MIN(1,SLOPE(Fperm_SI_Woolf2021!$F$9:$F$93*EXP(-Fperm_SI_Woolf2021!$I$9:$I$93*$C107*IF(K$58=Fperm_SI_Woolf2021!$E$9:$E$93,1,EXP(LN((1.1*(Fperm_SI_Woolf2021!$E$9:$E$93-K$58)-63.1579*EXP(-0.19*Fperm_SI_Woolf2021!$E$9:$E$93)+63.1579*EXP(-0.19*K$58))/(Fperm_SI_Woolf2021!$E$9:$E$93-K$58))*(K$58-Fperm_SI_Woolf2021!$E$9:$E$93)/10))) + Fperm_SI_Woolf2021!$G$9:$G$93*EXP(-Fperm_SI_Woolf2021!$J$9:$J$93*$C107*IF(K$58=Fperm_SI_Woolf2021!$E$9:$E$93,1,EXP(LN((1.1*(Fperm_SI_Woolf2021!$E$9:$E$93-K$58)-63.1579*EXP(-0.19*Fperm_SI_Woolf2021!$E$9:$E$93)+63.1579*EXP(-0.19*K$58))/(Fperm_SI_Woolf2021!$E$9:$E$93-K$58))*(K$58-Fperm_SI_Woolf2021!$E$9:$E$93)/10))) + Fperm_SI_Woolf2021!$H$9:$H$93*EXP(-Fperm_SI_Woolf2021!$K$9:$K$93*$C107*IF(K$58=Fperm_SI_Woolf2021!$E$9:$E$93,1,EXP(LN((1.1*(Fperm_SI_Woolf2021!$E$9:$E$93-K$58)-63.1579*EXP(-0.19*Fperm_SI_Woolf2021!$E$9:$E$93)+63.1579*EXP(-0.19*K$58))/(Fperm_SI_Woolf2021!$E$9:$E$93-K$58))*(K$58-Fperm_SI_Woolf2021!$E$9:$E$93)/10))),Fperm_SI_Woolf2021!$D$9:$D$93)*K$57+INTERCEPT(Fperm_SI_Woolf2021!$F$9:$F$93*EXP(-Fperm_SI_Woolf2021!$I$9:$I$93*$C107*IF(K$58=Fperm_SI_Woolf2021!$E$9:$E$93,1,EXP(LN((1.1*(Fperm_SI_Woolf2021!$E$9:$E$93-K$58)-63.1579*EXP(-0.19*Fperm_SI_Woolf2021!$E$9:$E$93)+63.1579*EXP(-0.19*K$58))/(Fperm_SI_Woolf2021!$E$9:$E$93-K$58))*(K$58-Fperm_SI_Woolf2021!$E$9:$E$93)/10))) + Fperm_SI_Woolf2021!$G$9:$G$93*EXP(-Fperm_SI_Woolf2021!$J$9:$J$93*$C107*IF(K$58=Fperm_SI_Woolf2021!$E$9:$E$93,1,EXP(LN((1.1*(Fperm_SI_Woolf2021!$E$9:$E$93-K$58)-63.1579*EXP(-0.19*Fperm_SI_Woolf2021!$E$9:$E$93)+63.1579*EXP(-0.19*K$58))/(Fperm_SI_Woolf2021!$E$9:$E$93-K$58))*(K$58-Fperm_SI_Woolf2021!$E$9:$E$93)/10))) + Fperm_SI_Woolf2021!$H$9:$H$93*EXP(-Fperm_SI_Woolf2021!$K$9:$K$93*$C107*IF(K$58=Fperm_SI_Woolf2021!$E$9:$E$93,1,EXP(LN((1.1*(Fperm_SI_Woolf2021!$E$9:$E$93-K$58)-63.1579*EXP(-0.19*Fperm_SI_Woolf2021!$E$9:$E$93)+63.1579*EXP(-0.19*K$58))/(Fperm_SI_Woolf2021!$E$9:$E$93-K$58))*(K$58-Fperm_SI_Woolf2021!$E$9:$E$93)/10))),Fperm_SI_Woolf2021!$D$9:$D$93))</f>
        <v>0.74436805154658292</v>
      </c>
      <c r="L107" s="51" cm="1">
        <f t="array" ref="L107">MIN(1,SLOPE(Fperm_SI_Woolf2021!$F$9:$F$93*EXP(-Fperm_SI_Woolf2021!$I$9:$I$93*$C107*IF(L$58=Fperm_SI_Woolf2021!$E$9:$E$93,1,EXP(LN((1.1*(Fperm_SI_Woolf2021!$E$9:$E$93-L$58)-63.1579*EXP(-0.19*Fperm_SI_Woolf2021!$E$9:$E$93)+63.1579*EXP(-0.19*L$58))/(Fperm_SI_Woolf2021!$E$9:$E$93-L$58))*(L$58-Fperm_SI_Woolf2021!$E$9:$E$93)/10))) + Fperm_SI_Woolf2021!$G$9:$G$93*EXP(-Fperm_SI_Woolf2021!$J$9:$J$93*$C107*IF(L$58=Fperm_SI_Woolf2021!$E$9:$E$93,1,EXP(LN((1.1*(Fperm_SI_Woolf2021!$E$9:$E$93-L$58)-63.1579*EXP(-0.19*Fperm_SI_Woolf2021!$E$9:$E$93)+63.1579*EXP(-0.19*L$58))/(Fperm_SI_Woolf2021!$E$9:$E$93-L$58))*(L$58-Fperm_SI_Woolf2021!$E$9:$E$93)/10))) + Fperm_SI_Woolf2021!$H$9:$H$93*EXP(-Fperm_SI_Woolf2021!$K$9:$K$93*$C107*IF(L$58=Fperm_SI_Woolf2021!$E$9:$E$93,1,EXP(LN((1.1*(Fperm_SI_Woolf2021!$E$9:$E$93-L$58)-63.1579*EXP(-0.19*Fperm_SI_Woolf2021!$E$9:$E$93)+63.1579*EXP(-0.19*L$58))/(Fperm_SI_Woolf2021!$E$9:$E$93-L$58))*(L$58-Fperm_SI_Woolf2021!$E$9:$E$93)/10))),Fperm_SI_Woolf2021!$D$9:$D$93)*L$57+INTERCEPT(Fperm_SI_Woolf2021!$F$9:$F$93*EXP(-Fperm_SI_Woolf2021!$I$9:$I$93*$C107*IF(L$58=Fperm_SI_Woolf2021!$E$9:$E$93,1,EXP(LN((1.1*(Fperm_SI_Woolf2021!$E$9:$E$93-L$58)-63.1579*EXP(-0.19*Fperm_SI_Woolf2021!$E$9:$E$93)+63.1579*EXP(-0.19*L$58))/(Fperm_SI_Woolf2021!$E$9:$E$93-L$58))*(L$58-Fperm_SI_Woolf2021!$E$9:$E$93)/10))) + Fperm_SI_Woolf2021!$G$9:$G$93*EXP(-Fperm_SI_Woolf2021!$J$9:$J$93*$C107*IF(L$58=Fperm_SI_Woolf2021!$E$9:$E$93,1,EXP(LN((1.1*(Fperm_SI_Woolf2021!$E$9:$E$93-L$58)-63.1579*EXP(-0.19*Fperm_SI_Woolf2021!$E$9:$E$93)+63.1579*EXP(-0.19*L$58))/(Fperm_SI_Woolf2021!$E$9:$E$93-L$58))*(L$58-Fperm_SI_Woolf2021!$E$9:$E$93)/10))) + Fperm_SI_Woolf2021!$H$9:$H$93*EXP(-Fperm_SI_Woolf2021!$K$9:$K$93*$C107*IF(L$58=Fperm_SI_Woolf2021!$E$9:$E$93,1,EXP(LN((1.1*(Fperm_SI_Woolf2021!$E$9:$E$93-L$58)-63.1579*EXP(-0.19*Fperm_SI_Woolf2021!$E$9:$E$93)+63.1579*EXP(-0.19*L$58))/(Fperm_SI_Woolf2021!$E$9:$E$93-L$58))*(L$58-Fperm_SI_Woolf2021!$E$9:$E$93)/10))),Fperm_SI_Woolf2021!$D$9:$D$93))</f>
        <v>0.71212203711569821</v>
      </c>
      <c r="M107" s="51" cm="1">
        <f t="array" ref="M107">MIN(1,SLOPE(Fperm_SI_Woolf2021!$F$9:$F$93*EXP(-Fperm_SI_Woolf2021!$I$9:$I$93*$C107*IF(M$58=Fperm_SI_Woolf2021!$E$9:$E$93,1,EXP(LN((1.1*(Fperm_SI_Woolf2021!$E$9:$E$93-M$58)-63.1579*EXP(-0.19*Fperm_SI_Woolf2021!$E$9:$E$93)+63.1579*EXP(-0.19*M$58))/(Fperm_SI_Woolf2021!$E$9:$E$93-M$58))*(M$58-Fperm_SI_Woolf2021!$E$9:$E$93)/10))) + Fperm_SI_Woolf2021!$G$9:$G$93*EXP(-Fperm_SI_Woolf2021!$J$9:$J$93*$C107*IF(M$58=Fperm_SI_Woolf2021!$E$9:$E$93,1,EXP(LN((1.1*(Fperm_SI_Woolf2021!$E$9:$E$93-M$58)-63.1579*EXP(-0.19*Fperm_SI_Woolf2021!$E$9:$E$93)+63.1579*EXP(-0.19*M$58))/(Fperm_SI_Woolf2021!$E$9:$E$93-M$58))*(M$58-Fperm_SI_Woolf2021!$E$9:$E$93)/10))) + Fperm_SI_Woolf2021!$H$9:$H$93*EXP(-Fperm_SI_Woolf2021!$K$9:$K$93*$C107*IF(M$58=Fperm_SI_Woolf2021!$E$9:$E$93,1,EXP(LN((1.1*(Fperm_SI_Woolf2021!$E$9:$E$93-M$58)-63.1579*EXP(-0.19*Fperm_SI_Woolf2021!$E$9:$E$93)+63.1579*EXP(-0.19*M$58))/(Fperm_SI_Woolf2021!$E$9:$E$93-M$58))*(M$58-Fperm_SI_Woolf2021!$E$9:$E$93)/10))),Fperm_SI_Woolf2021!$D$9:$D$93)*M$57+INTERCEPT(Fperm_SI_Woolf2021!$F$9:$F$93*EXP(-Fperm_SI_Woolf2021!$I$9:$I$93*$C107*IF(M$58=Fperm_SI_Woolf2021!$E$9:$E$93,1,EXP(LN((1.1*(Fperm_SI_Woolf2021!$E$9:$E$93-M$58)-63.1579*EXP(-0.19*Fperm_SI_Woolf2021!$E$9:$E$93)+63.1579*EXP(-0.19*M$58))/(Fperm_SI_Woolf2021!$E$9:$E$93-M$58))*(M$58-Fperm_SI_Woolf2021!$E$9:$E$93)/10))) + Fperm_SI_Woolf2021!$G$9:$G$93*EXP(-Fperm_SI_Woolf2021!$J$9:$J$93*$C107*IF(M$58=Fperm_SI_Woolf2021!$E$9:$E$93,1,EXP(LN((1.1*(Fperm_SI_Woolf2021!$E$9:$E$93-M$58)-63.1579*EXP(-0.19*Fperm_SI_Woolf2021!$E$9:$E$93)+63.1579*EXP(-0.19*M$58))/(Fperm_SI_Woolf2021!$E$9:$E$93-M$58))*(M$58-Fperm_SI_Woolf2021!$E$9:$E$93)/10))) + Fperm_SI_Woolf2021!$H$9:$H$93*EXP(-Fperm_SI_Woolf2021!$K$9:$K$93*$C107*IF(M$58=Fperm_SI_Woolf2021!$E$9:$E$93,1,EXP(LN((1.1*(Fperm_SI_Woolf2021!$E$9:$E$93-M$58)-63.1579*EXP(-0.19*Fperm_SI_Woolf2021!$E$9:$E$93)+63.1579*EXP(-0.19*M$58))/(Fperm_SI_Woolf2021!$E$9:$E$93-M$58))*(M$58-Fperm_SI_Woolf2021!$E$9:$E$93)/10))),Fperm_SI_Woolf2021!$D$9:$D$93))</f>
        <v>0.67987602268481351</v>
      </c>
      <c r="N107" s="51" cm="1">
        <f t="array" ref="N107">MIN(1,SLOPE(Fperm_SI_Woolf2021!$F$9:$F$93*EXP(-Fperm_SI_Woolf2021!$I$9:$I$93*$C107*IF(N$58=Fperm_SI_Woolf2021!$E$9:$E$93,1,EXP(LN((1.1*(Fperm_SI_Woolf2021!$E$9:$E$93-N$58)-63.1579*EXP(-0.19*Fperm_SI_Woolf2021!$E$9:$E$93)+63.1579*EXP(-0.19*N$58))/(Fperm_SI_Woolf2021!$E$9:$E$93-N$58))*(N$58-Fperm_SI_Woolf2021!$E$9:$E$93)/10))) + Fperm_SI_Woolf2021!$G$9:$G$93*EXP(-Fperm_SI_Woolf2021!$J$9:$J$93*$C107*IF(N$58=Fperm_SI_Woolf2021!$E$9:$E$93,1,EXP(LN((1.1*(Fperm_SI_Woolf2021!$E$9:$E$93-N$58)-63.1579*EXP(-0.19*Fperm_SI_Woolf2021!$E$9:$E$93)+63.1579*EXP(-0.19*N$58))/(Fperm_SI_Woolf2021!$E$9:$E$93-N$58))*(N$58-Fperm_SI_Woolf2021!$E$9:$E$93)/10))) + Fperm_SI_Woolf2021!$H$9:$H$93*EXP(-Fperm_SI_Woolf2021!$K$9:$K$93*$C107*IF(N$58=Fperm_SI_Woolf2021!$E$9:$E$93,1,EXP(LN((1.1*(Fperm_SI_Woolf2021!$E$9:$E$93-N$58)-63.1579*EXP(-0.19*Fperm_SI_Woolf2021!$E$9:$E$93)+63.1579*EXP(-0.19*N$58))/(Fperm_SI_Woolf2021!$E$9:$E$93-N$58))*(N$58-Fperm_SI_Woolf2021!$E$9:$E$93)/10))),Fperm_SI_Woolf2021!$D$9:$D$93)*N$57+INTERCEPT(Fperm_SI_Woolf2021!$F$9:$F$93*EXP(-Fperm_SI_Woolf2021!$I$9:$I$93*$C107*IF(N$58=Fperm_SI_Woolf2021!$E$9:$E$93,1,EXP(LN((1.1*(Fperm_SI_Woolf2021!$E$9:$E$93-N$58)-63.1579*EXP(-0.19*Fperm_SI_Woolf2021!$E$9:$E$93)+63.1579*EXP(-0.19*N$58))/(Fperm_SI_Woolf2021!$E$9:$E$93-N$58))*(N$58-Fperm_SI_Woolf2021!$E$9:$E$93)/10))) + Fperm_SI_Woolf2021!$G$9:$G$93*EXP(-Fperm_SI_Woolf2021!$J$9:$J$93*$C107*IF(N$58=Fperm_SI_Woolf2021!$E$9:$E$93,1,EXP(LN((1.1*(Fperm_SI_Woolf2021!$E$9:$E$93-N$58)-63.1579*EXP(-0.19*Fperm_SI_Woolf2021!$E$9:$E$93)+63.1579*EXP(-0.19*N$58))/(Fperm_SI_Woolf2021!$E$9:$E$93-N$58))*(N$58-Fperm_SI_Woolf2021!$E$9:$E$93)/10))) + Fperm_SI_Woolf2021!$H$9:$H$93*EXP(-Fperm_SI_Woolf2021!$K$9:$K$93*$C107*IF(N$58=Fperm_SI_Woolf2021!$E$9:$E$93,1,EXP(LN((1.1*(Fperm_SI_Woolf2021!$E$9:$E$93-N$58)-63.1579*EXP(-0.19*Fperm_SI_Woolf2021!$E$9:$E$93)+63.1579*EXP(-0.19*N$58))/(Fperm_SI_Woolf2021!$E$9:$E$93-N$58))*(N$58-Fperm_SI_Woolf2021!$E$9:$E$93)/10))),Fperm_SI_Woolf2021!$D$9:$D$93))</f>
        <v>0.6476300082539288</v>
      </c>
      <c r="O107" s="51" cm="1">
        <f t="array" ref="O107">MIN(1,SLOPE(Fperm_SI_Woolf2021!$F$9:$F$93*EXP(-Fperm_SI_Woolf2021!$I$9:$I$93*$C107*IF(O$58=Fperm_SI_Woolf2021!$E$9:$E$93,1,EXP(LN((1.1*(Fperm_SI_Woolf2021!$E$9:$E$93-O$58)-63.1579*EXP(-0.19*Fperm_SI_Woolf2021!$E$9:$E$93)+63.1579*EXP(-0.19*O$58))/(Fperm_SI_Woolf2021!$E$9:$E$93-O$58))*(O$58-Fperm_SI_Woolf2021!$E$9:$E$93)/10))) + Fperm_SI_Woolf2021!$G$9:$G$93*EXP(-Fperm_SI_Woolf2021!$J$9:$J$93*$C107*IF(O$58=Fperm_SI_Woolf2021!$E$9:$E$93,1,EXP(LN((1.1*(Fperm_SI_Woolf2021!$E$9:$E$93-O$58)-63.1579*EXP(-0.19*Fperm_SI_Woolf2021!$E$9:$E$93)+63.1579*EXP(-0.19*O$58))/(Fperm_SI_Woolf2021!$E$9:$E$93-O$58))*(O$58-Fperm_SI_Woolf2021!$E$9:$E$93)/10))) + Fperm_SI_Woolf2021!$H$9:$H$93*EXP(-Fperm_SI_Woolf2021!$K$9:$K$93*$C107*IF(O$58=Fperm_SI_Woolf2021!$E$9:$E$93,1,EXP(LN((1.1*(Fperm_SI_Woolf2021!$E$9:$E$93-O$58)-63.1579*EXP(-0.19*Fperm_SI_Woolf2021!$E$9:$E$93)+63.1579*EXP(-0.19*O$58))/(Fperm_SI_Woolf2021!$E$9:$E$93-O$58))*(O$58-Fperm_SI_Woolf2021!$E$9:$E$93)/10))),Fperm_SI_Woolf2021!$D$9:$D$93)*O$57+INTERCEPT(Fperm_SI_Woolf2021!$F$9:$F$93*EXP(-Fperm_SI_Woolf2021!$I$9:$I$93*$C107*IF(O$58=Fperm_SI_Woolf2021!$E$9:$E$93,1,EXP(LN((1.1*(Fperm_SI_Woolf2021!$E$9:$E$93-O$58)-63.1579*EXP(-0.19*Fperm_SI_Woolf2021!$E$9:$E$93)+63.1579*EXP(-0.19*O$58))/(Fperm_SI_Woolf2021!$E$9:$E$93-O$58))*(O$58-Fperm_SI_Woolf2021!$E$9:$E$93)/10))) + Fperm_SI_Woolf2021!$G$9:$G$93*EXP(-Fperm_SI_Woolf2021!$J$9:$J$93*$C107*IF(O$58=Fperm_SI_Woolf2021!$E$9:$E$93,1,EXP(LN((1.1*(Fperm_SI_Woolf2021!$E$9:$E$93-O$58)-63.1579*EXP(-0.19*Fperm_SI_Woolf2021!$E$9:$E$93)+63.1579*EXP(-0.19*O$58))/(Fperm_SI_Woolf2021!$E$9:$E$93-O$58))*(O$58-Fperm_SI_Woolf2021!$E$9:$E$93)/10))) + Fperm_SI_Woolf2021!$H$9:$H$93*EXP(-Fperm_SI_Woolf2021!$K$9:$K$93*$C107*IF(O$58=Fperm_SI_Woolf2021!$E$9:$E$93,1,EXP(LN((1.1*(Fperm_SI_Woolf2021!$E$9:$E$93-O$58)-63.1579*EXP(-0.19*Fperm_SI_Woolf2021!$E$9:$E$93)+63.1579*EXP(-0.19*O$58))/(Fperm_SI_Woolf2021!$E$9:$E$93-O$58))*(O$58-Fperm_SI_Woolf2021!$E$9:$E$93)/10))),Fperm_SI_Woolf2021!$D$9:$D$93))</f>
        <v>0.61538399382304387</v>
      </c>
      <c r="P107" s="51" cm="1">
        <f t="array" ref="P107">MIN(1,SLOPE(Fperm_SI_Woolf2021!$F$9:$F$93*EXP(-Fperm_SI_Woolf2021!$I$9:$I$93*$C107*IF(P$58=Fperm_SI_Woolf2021!$E$9:$E$93,1,EXP(LN((1.1*(Fperm_SI_Woolf2021!$E$9:$E$93-P$58)-63.1579*EXP(-0.19*Fperm_SI_Woolf2021!$E$9:$E$93)+63.1579*EXP(-0.19*P$58))/(Fperm_SI_Woolf2021!$E$9:$E$93-P$58))*(P$58-Fperm_SI_Woolf2021!$E$9:$E$93)/10))) + Fperm_SI_Woolf2021!$G$9:$G$93*EXP(-Fperm_SI_Woolf2021!$J$9:$J$93*$C107*IF(P$58=Fperm_SI_Woolf2021!$E$9:$E$93,1,EXP(LN((1.1*(Fperm_SI_Woolf2021!$E$9:$E$93-P$58)-63.1579*EXP(-0.19*Fperm_SI_Woolf2021!$E$9:$E$93)+63.1579*EXP(-0.19*P$58))/(Fperm_SI_Woolf2021!$E$9:$E$93-P$58))*(P$58-Fperm_SI_Woolf2021!$E$9:$E$93)/10))) + Fperm_SI_Woolf2021!$H$9:$H$93*EXP(-Fperm_SI_Woolf2021!$K$9:$K$93*$C107*IF(P$58=Fperm_SI_Woolf2021!$E$9:$E$93,1,EXP(LN((1.1*(Fperm_SI_Woolf2021!$E$9:$E$93-P$58)-63.1579*EXP(-0.19*Fperm_SI_Woolf2021!$E$9:$E$93)+63.1579*EXP(-0.19*P$58))/(Fperm_SI_Woolf2021!$E$9:$E$93-P$58))*(P$58-Fperm_SI_Woolf2021!$E$9:$E$93)/10))),Fperm_SI_Woolf2021!$D$9:$D$93)*P$57+INTERCEPT(Fperm_SI_Woolf2021!$F$9:$F$93*EXP(-Fperm_SI_Woolf2021!$I$9:$I$93*$C107*IF(P$58=Fperm_SI_Woolf2021!$E$9:$E$93,1,EXP(LN((1.1*(Fperm_SI_Woolf2021!$E$9:$E$93-P$58)-63.1579*EXP(-0.19*Fperm_SI_Woolf2021!$E$9:$E$93)+63.1579*EXP(-0.19*P$58))/(Fperm_SI_Woolf2021!$E$9:$E$93-P$58))*(P$58-Fperm_SI_Woolf2021!$E$9:$E$93)/10))) + Fperm_SI_Woolf2021!$G$9:$G$93*EXP(-Fperm_SI_Woolf2021!$J$9:$J$93*$C107*IF(P$58=Fperm_SI_Woolf2021!$E$9:$E$93,1,EXP(LN((1.1*(Fperm_SI_Woolf2021!$E$9:$E$93-P$58)-63.1579*EXP(-0.19*Fperm_SI_Woolf2021!$E$9:$E$93)+63.1579*EXP(-0.19*P$58))/(Fperm_SI_Woolf2021!$E$9:$E$93-P$58))*(P$58-Fperm_SI_Woolf2021!$E$9:$E$93)/10))) + Fperm_SI_Woolf2021!$H$9:$H$93*EXP(-Fperm_SI_Woolf2021!$K$9:$K$93*$C107*IF(P$58=Fperm_SI_Woolf2021!$E$9:$E$93,1,EXP(LN((1.1*(Fperm_SI_Woolf2021!$E$9:$E$93-P$58)-63.1579*EXP(-0.19*Fperm_SI_Woolf2021!$E$9:$E$93)+63.1579*EXP(-0.19*P$58))/(Fperm_SI_Woolf2021!$E$9:$E$93-P$58))*(P$58-Fperm_SI_Woolf2021!$E$9:$E$93)/10))),Fperm_SI_Woolf2021!$D$9:$D$93))</f>
        <v>0.58313797939215917</v>
      </c>
      <c r="Q107" s="51" cm="1">
        <f t="array" ref="Q107">MIN(1,SLOPE(Fperm_SI_Woolf2021!$F$9:$F$93*EXP(-Fperm_SI_Woolf2021!$I$9:$I$93*$C107*IF(Q$58=Fperm_SI_Woolf2021!$E$9:$E$93,1,EXP(LN((1.1*(Fperm_SI_Woolf2021!$E$9:$E$93-Q$58)-63.1579*EXP(-0.19*Fperm_SI_Woolf2021!$E$9:$E$93)+63.1579*EXP(-0.19*Q$58))/(Fperm_SI_Woolf2021!$E$9:$E$93-Q$58))*(Q$58-Fperm_SI_Woolf2021!$E$9:$E$93)/10))) + Fperm_SI_Woolf2021!$G$9:$G$93*EXP(-Fperm_SI_Woolf2021!$J$9:$J$93*$C107*IF(Q$58=Fperm_SI_Woolf2021!$E$9:$E$93,1,EXP(LN((1.1*(Fperm_SI_Woolf2021!$E$9:$E$93-Q$58)-63.1579*EXP(-0.19*Fperm_SI_Woolf2021!$E$9:$E$93)+63.1579*EXP(-0.19*Q$58))/(Fperm_SI_Woolf2021!$E$9:$E$93-Q$58))*(Q$58-Fperm_SI_Woolf2021!$E$9:$E$93)/10))) + Fperm_SI_Woolf2021!$H$9:$H$93*EXP(-Fperm_SI_Woolf2021!$K$9:$K$93*$C107*IF(Q$58=Fperm_SI_Woolf2021!$E$9:$E$93,1,EXP(LN((1.1*(Fperm_SI_Woolf2021!$E$9:$E$93-Q$58)-63.1579*EXP(-0.19*Fperm_SI_Woolf2021!$E$9:$E$93)+63.1579*EXP(-0.19*Q$58))/(Fperm_SI_Woolf2021!$E$9:$E$93-Q$58))*(Q$58-Fperm_SI_Woolf2021!$E$9:$E$93)/10))),Fperm_SI_Woolf2021!$D$9:$D$93)*Q$57+INTERCEPT(Fperm_SI_Woolf2021!$F$9:$F$93*EXP(-Fperm_SI_Woolf2021!$I$9:$I$93*$C107*IF(Q$58=Fperm_SI_Woolf2021!$E$9:$E$93,1,EXP(LN((1.1*(Fperm_SI_Woolf2021!$E$9:$E$93-Q$58)-63.1579*EXP(-0.19*Fperm_SI_Woolf2021!$E$9:$E$93)+63.1579*EXP(-0.19*Q$58))/(Fperm_SI_Woolf2021!$E$9:$E$93-Q$58))*(Q$58-Fperm_SI_Woolf2021!$E$9:$E$93)/10))) + Fperm_SI_Woolf2021!$G$9:$G$93*EXP(-Fperm_SI_Woolf2021!$J$9:$J$93*$C107*IF(Q$58=Fperm_SI_Woolf2021!$E$9:$E$93,1,EXP(LN((1.1*(Fperm_SI_Woolf2021!$E$9:$E$93-Q$58)-63.1579*EXP(-0.19*Fperm_SI_Woolf2021!$E$9:$E$93)+63.1579*EXP(-0.19*Q$58))/(Fperm_SI_Woolf2021!$E$9:$E$93-Q$58))*(Q$58-Fperm_SI_Woolf2021!$E$9:$E$93)/10))) + Fperm_SI_Woolf2021!$H$9:$H$93*EXP(-Fperm_SI_Woolf2021!$K$9:$K$93*$C107*IF(Q$58=Fperm_SI_Woolf2021!$E$9:$E$93,1,EXP(LN((1.1*(Fperm_SI_Woolf2021!$E$9:$E$93-Q$58)-63.1579*EXP(-0.19*Fperm_SI_Woolf2021!$E$9:$E$93)+63.1579*EXP(-0.19*Q$58))/(Fperm_SI_Woolf2021!$E$9:$E$93-Q$58))*(Q$58-Fperm_SI_Woolf2021!$E$9:$E$93)/10))),Fperm_SI_Woolf2021!$D$9:$D$93))</f>
        <v>0.55089196496127446</v>
      </c>
      <c r="R107" s="51" cm="1">
        <f t="array" ref="R107">MIN(1,SLOPE(Fperm_SI_Woolf2021!$F$9:$F$93*EXP(-Fperm_SI_Woolf2021!$I$9:$I$93*$C107*IF(R$58=Fperm_SI_Woolf2021!$E$9:$E$93,1,EXP(LN((1.1*(Fperm_SI_Woolf2021!$E$9:$E$93-R$58)-63.1579*EXP(-0.19*Fperm_SI_Woolf2021!$E$9:$E$93)+63.1579*EXP(-0.19*R$58))/(Fperm_SI_Woolf2021!$E$9:$E$93-R$58))*(R$58-Fperm_SI_Woolf2021!$E$9:$E$93)/10))) + Fperm_SI_Woolf2021!$G$9:$G$93*EXP(-Fperm_SI_Woolf2021!$J$9:$J$93*$C107*IF(R$58=Fperm_SI_Woolf2021!$E$9:$E$93,1,EXP(LN((1.1*(Fperm_SI_Woolf2021!$E$9:$E$93-R$58)-63.1579*EXP(-0.19*Fperm_SI_Woolf2021!$E$9:$E$93)+63.1579*EXP(-0.19*R$58))/(Fperm_SI_Woolf2021!$E$9:$E$93-R$58))*(R$58-Fperm_SI_Woolf2021!$E$9:$E$93)/10))) + Fperm_SI_Woolf2021!$H$9:$H$93*EXP(-Fperm_SI_Woolf2021!$K$9:$K$93*$C107*IF(R$58=Fperm_SI_Woolf2021!$E$9:$E$93,1,EXP(LN((1.1*(Fperm_SI_Woolf2021!$E$9:$E$93-R$58)-63.1579*EXP(-0.19*Fperm_SI_Woolf2021!$E$9:$E$93)+63.1579*EXP(-0.19*R$58))/(Fperm_SI_Woolf2021!$E$9:$E$93-R$58))*(R$58-Fperm_SI_Woolf2021!$E$9:$E$93)/10))),Fperm_SI_Woolf2021!$D$9:$D$93)*R$57+INTERCEPT(Fperm_SI_Woolf2021!$F$9:$F$93*EXP(-Fperm_SI_Woolf2021!$I$9:$I$93*$C107*IF(R$58=Fperm_SI_Woolf2021!$E$9:$E$93,1,EXP(LN((1.1*(Fperm_SI_Woolf2021!$E$9:$E$93-R$58)-63.1579*EXP(-0.19*Fperm_SI_Woolf2021!$E$9:$E$93)+63.1579*EXP(-0.19*R$58))/(Fperm_SI_Woolf2021!$E$9:$E$93-R$58))*(R$58-Fperm_SI_Woolf2021!$E$9:$E$93)/10))) + Fperm_SI_Woolf2021!$G$9:$G$93*EXP(-Fperm_SI_Woolf2021!$J$9:$J$93*$C107*IF(R$58=Fperm_SI_Woolf2021!$E$9:$E$93,1,EXP(LN((1.1*(Fperm_SI_Woolf2021!$E$9:$E$93-R$58)-63.1579*EXP(-0.19*Fperm_SI_Woolf2021!$E$9:$E$93)+63.1579*EXP(-0.19*R$58))/(Fperm_SI_Woolf2021!$E$9:$E$93-R$58))*(R$58-Fperm_SI_Woolf2021!$E$9:$E$93)/10))) + Fperm_SI_Woolf2021!$H$9:$H$93*EXP(-Fperm_SI_Woolf2021!$K$9:$K$93*$C107*IF(R$58=Fperm_SI_Woolf2021!$E$9:$E$93,1,EXP(LN((1.1*(Fperm_SI_Woolf2021!$E$9:$E$93-R$58)-63.1579*EXP(-0.19*Fperm_SI_Woolf2021!$E$9:$E$93)+63.1579*EXP(-0.19*R$58))/(Fperm_SI_Woolf2021!$E$9:$E$93-R$58))*(R$58-Fperm_SI_Woolf2021!$E$9:$E$93)/10))),Fperm_SI_Woolf2021!$D$9:$D$93))</f>
        <v>0.51864595053038953</v>
      </c>
      <c r="S107" s="51" cm="1">
        <f t="array" ref="S107">MIN(1,SLOPE(Fperm_SI_Woolf2021!$F$9:$F$93*EXP(-Fperm_SI_Woolf2021!$I$9:$I$93*$C107*IF(S$58=Fperm_SI_Woolf2021!$E$9:$E$93,1,EXP(LN((1.1*(Fperm_SI_Woolf2021!$E$9:$E$93-S$58)-63.1579*EXP(-0.19*Fperm_SI_Woolf2021!$E$9:$E$93)+63.1579*EXP(-0.19*S$58))/(Fperm_SI_Woolf2021!$E$9:$E$93-S$58))*(S$58-Fperm_SI_Woolf2021!$E$9:$E$93)/10))) + Fperm_SI_Woolf2021!$G$9:$G$93*EXP(-Fperm_SI_Woolf2021!$J$9:$J$93*$C107*IF(S$58=Fperm_SI_Woolf2021!$E$9:$E$93,1,EXP(LN((1.1*(Fperm_SI_Woolf2021!$E$9:$E$93-S$58)-63.1579*EXP(-0.19*Fperm_SI_Woolf2021!$E$9:$E$93)+63.1579*EXP(-0.19*S$58))/(Fperm_SI_Woolf2021!$E$9:$E$93-S$58))*(S$58-Fperm_SI_Woolf2021!$E$9:$E$93)/10))) + Fperm_SI_Woolf2021!$H$9:$H$93*EXP(-Fperm_SI_Woolf2021!$K$9:$K$93*$C107*IF(S$58=Fperm_SI_Woolf2021!$E$9:$E$93,1,EXP(LN((1.1*(Fperm_SI_Woolf2021!$E$9:$E$93-S$58)-63.1579*EXP(-0.19*Fperm_SI_Woolf2021!$E$9:$E$93)+63.1579*EXP(-0.19*S$58))/(Fperm_SI_Woolf2021!$E$9:$E$93-S$58))*(S$58-Fperm_SI_Woolf2021!$E$9:$E$93)/10))),Fperm_SI_Woolf2021!$D$9:$D$93)*S$57+INTERCEPT(Fperm_SI_Woolf2021!$F$9:$F$93*EXP(-Fperm_SI_Woolf2021!$I$9:$I$93*$C107*IF(S$58=Fperm_SI_Woolf2021!$E$9:$E$93,1,EXP(LN((1.1*(Fperm_SI_Woolf2021!$E$9:$E$93-S$58)-63.1579*EXP(-0.19*Fperm_SI_Woolf2021!$E$9:$E$93)+63.1579*EXP(-0.19*S$58))/(Fperm_SI_Woolf2021!$E$9:$E$93-S$58))*(S$58-Fperm_SI_Woolf2021!$E$9:$E$93)/10))) + Fperm_SI_Woolf2021!$G$9:$G$93*EXP(-Fperm_SI_Woolf2021!$J$9:$J$93*$C107*IF(S$58=Fperm_SI_Woolf2021!$E$9:$E$93,1,EXP(LN((1.1*(Fperm_SI_Woolf2021!$E$9:$E$93-S$58)-63.1579*EXP(-0.19*Fperm_SI_Woolf2021!$E$9:$E$93)+63.1579*EXP(-0.19*S$58))/(Fperm_SI_Woolf2021!$E$9:$E$93-S$58))*(S$58-Fperm_SI_Woolf2021!$E$9:$E$93)/10))) + Fperm_SI_Woolf2021!$H$9:$H$93*EXP(-Fperm_SI_Woolf2021!$K$9:$K$93*$C107*IF(S$58=Fperm_SI_Woolf2021!$E$9:$E$93,1,EXP(LN((1.1*(Fperm_SI_Woolf2021!$E$9:$E$93-S$58)-63.1579*EXP(-0.19*Fperm_SI_Woolf2021!$E$9:$E$93)+63.1579*EXP(-0.19*S$58))/(Fperm_SI_Woolf2021!$E$9:$E$93-S$58))*(S$58-Fperm_SI_Woolf2021!$E$9:$E$93)/10))),Fperm_SI_Woolf2021!$D$9:$D$93))</f>
        <v>0.73560338886482257</v>
      </c>
      <c r="T107" s="51" cm="1">
        <f t="array" ref="T107">MIN(1,SLOPE(Fperm_SI_Woolf2021!$F$9:$F$93*EXP(-Fperm_SI_Woolf2021!$I$9:$I$93*$C107*IF(T$58=Fperm_SI_Woolf2021!$E$9:$E$93,1,EXP(LN((1.1*(Fperm_SI_Woolf2021!$E$9:$E$93-T$58)-63.1579*EXP(-0.19*Fperm_SI_Woolf2021!$E$9:$E$93)+63.1579*EXP(-0.19*T$58))/(Fperm_SI_Woolf2021!$E$9:$E$93-T$58))*(T$58-Fperm_SI_Woolf2021!$E$9:$E$93)/10))) + Fperm_SI_Woolf2021!$G$9:$G$93*EXP(-Fperm_SI_Woolf2021!$J$9:$J$93*$C107*IF(T$58=Fperm_SI_Woolf2021!$E$9:$E$93,1,EXP(LN((1.1*(Fperm_SI_Woolf2021!$E$9:$E$93-T$58)-63.1579*EXP(-0.19*Fperm_SI_Woolf2021!$E$9:$E$93)+63.1579*EXP(-0.19*T$58))/(Fperm_SI_Woolf2021!$E$9:$E$93-T$58))*(T$58-Fperm_SI_Woolf2021!$E$9:$E$93)/10))) + Fperm_SI_Woolf2021!$H$9:$H$93*EXP(-Fperm_SI_Woolf2021!$K$9:$K$93*$C107*IF(T$58=Fperm_SI_Woolf2021!$E$9:$E$93,1,EXP(LN((1.1*(Fperm_SI_Woolf2021!$E$9:$E$93-T$58)-63.1579*EXP(-0.19*Fperm_SI_Woolf2021!$E$9:$E$93)+63.1579*EXP(-0.19*T$58))/(Fperm_SI_Woolf2021!$E$9:$E$93-T$58))*(T$58-Fperm_SI_Woolf2021!$E$9:$E$93)/10))),Fperm_SI_Woolf2021!$D$9:$D$93)*T$57+INTERCEPT(Fperm_SI_Woolf2021!$F$9:$F$93*EXP(-Fperm_SI_Woolf2021!$I$9:$I$93*$C107*IF(T$58=Fperm_SI_Woolf2021!$E$9:$E$93,1,EXP(LN((1.1*(Fperm_SI_Woolf2021!$E$9:$E$93-T$58)-63.1579*EXP(-0.19*Fperm_SI_Woolf2021!$E$9:$E$93)+63.1579*EXP(-0.19*T$58))/(Fperm_SI_Woolf2021!$E$9:$E$93-T$58))*(T$58-Fperm_SI_Woolf2021!$E$9:$E$93)/10))) + Fperm_SI_Woolf2021!$G$9:$G$93*EXP(-Fperm_SI_Woolf2021!$J$9:$J$93*$C107*IF(T$58=Fperm_SI_Woolf2021!$E$9:$E$93,1,EXP(LN((1.1*(Fperm_SI_Woolf2021!$E$9:$E$93-T$58)-63.1579*EXP(-0.19*Fperm_SI_Woolf2021!$E$9:$E$93)+63.1579*EXP(-0.19*T$58))/(Fperm_SI_Woolf2021!$E$9:$E$93-T$58))*(T$58-Fperm_SI_Woolf2021!$E$9:$E$93)/10))) + Fperm_SI_Woolf2021!$H$9:$H$93*EXP(-Fperm_SI_Woolf2021!$K$9:$K$93*$C107*IF(T$58=Fperm_SI_Woolf2021!$E$9:$E$93,1,EXP(LN((1.1*(Fperm_SI_Woolf2021!$E$9:$E$93-T$58)-63.1579*EXP(-0.19*Fperm_SI_Woolf2021!$E$9:$E$93)+63.1579*EXP(-0.19*T$58))/(Fperm_SI_Woolf2021!$E$9:$E$93-T$58))*(T$58-Fperm_SI_Woolf2021!$E$9:$E$93)/10))),Fperm_SI_Woolf2021!$D$9:$D$93))</f>
        <v>0.70514805635776945</v>
      </c>
      <c r="U107" s="51" cm="1">
        <f t="array" ref="U107">MIN(1,SLOPE(Fperm_SI_Woolf2021!$F$9:$F$93*EXP(-Fperm_SI_Woolf2021!$I$9:$I$93*$C107*IF(U$58=Fperm_SI_Woolf2021!$E$9:$E$93,1,EXP(LN((1.1*(Fperm_SI_Woolf2021!$E$9:$E$93-U$58)-63.1579*EXP(-0.19*Fperm_SI_Woolf2021!$E$9:$E$93)+63.1579*EXP(-0.19*U$58))/(Fperm_SI_Woolf2021!$E$9:$E$93-U$58))*(U$58-Fperm_SI_Woolf2021!$E$9:$E$93)/10))) + Fperm_SI_Woolf2021!$G$9:$G$93*EXP(-Fperm_SI_Woolf2021!$J$9:$J$93*$C107*IF(U$58=Fperm_SI_Woolf2021!$E$9:$E$93,1,EXP(LN((1.1*(Fperm_SI_Woolf2021!$E$9:$E$93-U$58)-63.1579*EXP(-0.19*Fperm_SI_Woolf2021!$E$9:$E$93)+63.1579*EXP(-0.19*U$58))/(Fperm_SI_Woolf2021!$E$9:$E$93-U$58))*(U$58-Fperm_SI_Woolf2021!$E$9:$E$93)/10))) + Fperm_SI_Woolf2021!$H$9:$H$93*EXP(-Fperm_SI_Woolf2021!$K$9:$K$93*$C107*IF(U$58=Fperm_SI_Woolf2021!$E$9:$E$93,1,EXP(LN((1.1*(Fperm_SI_Woolf2021!$E$9:$E$93-U$58)-63.1579*EXP(-0.19*Fperm_SI_Woolf2021!$E$9:$E$93)+63.1579*EXP(-0.19*U$58))/(Fperm_SI_Woolf2021!$E$9:$E$93-U$58))*(U$58-Fperm_SI_Woolf2021!$E$9:$E$93)/10))),Fperm_SI_Woolf2021!$D$9:$D$93)*U$57+INTERCEPT(Fperm_SI_Woolf2021!$F$9:$F$93*EXP(-Fperm_SI_Woolf2021!$I$9:$I$93*$C107*IF(U$58=Fperm_SI_Woolf2021!$E$9:$E$93,1,EXP(LN((1.1*(Fperm_SI_Woolf2021!$E$9:$E$93-U$58)-63.1579*EXP(-0.19*Fperm_SI_Woolf2021!$E$9:$E$93)+63.1579*EXP(-0.19*U$58))/(Fperm_SI_Woolf2021!$E$9:$E$93-U$58))*(U$58-Fperm_SI_Woolf2021!$E$9:$E$93)/10))) + Fperm_SI_Woolf2021!$G$9:$G$93*EXP(-Fperm_SI_Woolf2021!$J$9:$J$93*$C107*IF(U$58=Fperm_SI_Woolf2021!$E$9:$E$93,1,EXP(LN((1.1*(Fperm_SI_Woolf2021!$E$9:$E$93-U$58)-63.1579*EXP(-0.19*Fperm_SI_Woolf2021!$E$9:$E$93)+63.1579*EXP(-0.19*U$58))/(Fperm_SI_Woolf2021!$E$9:$E$93-U$58))*(U$58-Fperm_SI_Woolf2021!$E$9:$E$93)/10))) + Fperm_SI_Woolf2021!$H$9:$H$93*EXP(-Fperm_SI_Woolf2021!$K$9:$K$93*$C107*IF(U$58=Fperm_SI_Woolf2021!$E$9:$E$93,1,EXP(LN((1.1*(Fperm_SI_Woolf2021!$E$9:$E$93-U$58)-63.1579*EXP(-0.19*Fperm_SI_Woolf2021!$E$9:$E$93)+63.1579*EXP(-0.19*U$58))/(Fperm_SI_Woolf2021!$E$9:$E$93-U$58))*(U$58-Fperm_SI_Woolf2021!$E$9:$E$93)/10))),Fperm_SI_Woolf2021!$D$9:$D$93))</f>
        <v>0.67469272385071632</v>
      </c>
      <c r="V107" s="51" cm="1">
        <f t="array" ref="V107">MIN(1,SLOPE(Fperm_SI_Woolf2021!$F$9:$F$93*EXP(-Fperm_SI_Woolf2021!$I$9:$I$93*$C107*IF(V$58=Fperm_SI_Woolf2021!$E$9:$E$93,1,EXP(LN((1.1*(Fperm_SI_Woolf2021!$E$9:$E$93-V$58)-63.1579*EXP(-0.19*Fperm_SI_Woolf2021!$E$9:$E$93)+63.1579*EXP(-0.19*V$58))/(Fperm_SI_Woolf2021!$E$9:$E$93-V$58))*(V$58-Fperm_SI_Woolf2021!$E$9:$E$93)/10))) + Fperm_SI_Woolf2021!$G$9:$G$93*EXP(-Fperm_SI_Woolf2021!$J$9:$J$93*$C107*IF(V$58=Fperm_SI_Woolf2021!$E$9:$E$93,1,EXP(LN((1.1*(Fperm_SI_Woolf2021!$E$9:$E$93-V$58)-63.1579*EXP(-0.19*Fperm_SI_Woolf2021!$E$9:$E$93)+63.1579*EXP(-0.19*V$58))/(Fperm_SI_Woolf2021!$E$9:$E$93-V$58))*(V$58-Fperm_SI_Woolf2021!$E$9:$E$93)/10))) + Fperm_SI_Woolf2021!$H$9:$H$93*EXP(-Fperm_SI_Woolf2021!$K$9:$K$93*$C107*IF(V$58=Fperm_SI_Woolf2021!$E$9:$E$93,1,EXP(LN((1.1*(Fperm_SI_Woolf2021!$E$9:$E$93-V$58)-63.1579*EXP(-0.19*Fperm_SI_Woolf2021!$E$9:$E$93)+63.1579*EXP(-0.19*V$58))/(Fperm_SI_Woolf2021!$E$9:$E$93-V$58))*(V$58-Fperm_SI_Woolf2021!$E$9:$E$93)/10))),Fperm_SI_Woolf2021!$D$9:$D$93)*V$57+INTERCEPT(Fperm_SI_Woolf2021!$F$9:$F$93*EXP(-Fperm_SI_Woolf2021!$I$9:$I$93*$C107*IF(V$58=Fperm_SI_Woolf2021!$E$9:$E$93,1,EXP(LN((1.1*(Fperm_SI_Woolf2021!$E$9:$E$93-V$58)-63.1579*EXP(-0.19*Fperm_SI_Woolf2021!$E$9:$E$93)+63.1579*EXP(-0.19*V$58))/(Fperm_SI_Woolf2021!$E$9:$E$93-V$58))*(V$58-Fperm_SI_Woolf2021!$E$9:$E$93)/10))) + Fperm_SI_Woolf2021!$G$9:$G$93*EXP(-Fperm_SI_Woolf2021!$J$9:$J$93*$C107*IF(V$58=Fperm_SI_Woolf2021!$E$9:$E$93,1,EXP(LN((1.1*(Fperm_SI_Woolf2021!$E$9:$E$93-V$58)-63.1579*EXP(-0.19*Fperm_SI_Woolf2021!$E$9:$E$93)+63.1579*EXP(-0.19*V$58))/(Fperm_SI_Woolf2021!$E$9:$E$93-V$58))*(V$58-Fperm_SI_Woolf2021!$E$9:$E$93)/10))) + Fperm_SI_Woolf2021!$H$9:$H$93*EXP(-Fperm_SI_Woolf2021!$K$9:$K$93*$C107*IF(V$58=Fperm_SI_Woolf2021!$E$9:$E$93,1,EXP(LN((1.1*(Fperm_SI_Woolf2021!$E$9:$E$93-V$58)-63.1579*EXP(-0.19*Fperm_SI_Woolf2021!$E$9:$E$93)+63.1579*EXP(-0.19*V$58))/(Fperm_SI_Woolf2021!$E$9:$E$93-V$58))*(V$58-Fperm_SI_Woolf2021!$E$9:$E$93)/10))),Fperm_SI_Woolf2021!$D$9:$D$93))</f>
        <v>0.6442373913436632</v>
      </c>
      <c r="W107" s="51" cm="1">
        <f t="array" ref="W107">MIN(1,SLOPE(Fperm_SI_Woolf2021!$F$9:$F$93*EXP(-Fperm_SI_Woolf2021!$I$9:$I$93*$C107*IF(W$58=Fperm_SI_Woolf2021!$E$9:$E$93,1,EXP(LN((1.1*(Fperm_SI_Woolf2021!$E$9:$E$93-W$58)-63.1579*EXP(-0.19*Fperm_SI_Woolf2021!$E$9:$E$93)+63.1579*EXP(-0.19*W$58))/(Fperm_SI_Woolf2021!$E$9:$E$93-W$58))*(W$58-Fperm_SI_Woolf2021!$E$9:$E$93)/10))) + Fperm_SI_Woolf2021!$G$9:$G$93*EXP(-Fperm_SI_Woolf2021!$J$9:$J$93*$C107*IF(W$58=Fperm_SI_Woolf2021!$E$9:$E$93,1,EXP(LN((1.1*(Fperm_SI_Woolf2021!$E$9:$E$93-W$58)-63.1579*EXP(-0.19*Fperm_SI_Woolf2021!$E$9:$E$93)+63.1579*EXP(-0.19*W$58))/(Fperm_SI_Woolf2021!$E$9:$E$93-W$58))*(W$58-Fperm_SI_Woolf2021!$E$9:$E$93)/10))) + Fperm_SI_Woolf2021!$H$9:$H$93*EXP(-Fperm_SI_Woolf2021!$K$9:$K$93*$C107*IF(W$58=Fperm_SI_Woolf2021!$E$9:$E$93,1,EXP(LN((1.1*(Fperm_SI_Woolf2021!$E$9:$E$93-W$58)-63.1579*EXP(-0.19*Fperm_SI_Woolf2021!$E$9:$E$93)+63.1579*EXP(-0.19*W$58))/(Fperm_SI_Woolf2021!$E$9:$E$93-W$58))*(W$58-Fperm_SI_Woolf2021!$E$9:$E$93)/10))),Fperm_SI_Woolf2021!$D$9:$D$93)*W$57+INTERCEPT(Fperm_SI_Woolf2021!$F$9:$F$93*EXP(-Fperm_SI_Woolf2021!$I$9:$I$93*$C107*IF(W$58=Fperm_SI_Woolf2021!$E$9:$E$93,1,EXP(LN((1.1*(Fperm_SI_Woolf2021!$E$9:$E$93-W$58)-63.1579*EXP(-0.19*Fperm_SI_Woolf2021!$E$9:$E$93)+63.1579*EXP(-0.19*W$58))/(Fperm_SI_Woolf2021!$E$9:$E$93-W$58))*(W$58-Fperm_SI_Woolf2021!$E$9:$E$93)/10))) + Fperm_SI_Woolf2021!$G$9:$G$93*EXP(-Fperm_SI_Woolf2021!$J$9:$J$93*$C107*IF(W$58=Fperm_SI_Woolf2021!$E$9:$E$93,1,EXP(LN((1.1*(Fperm_SI_Woolf2021!$E$9:$E$93-W$58)-63.1579*EXP(-0.19*Fperm_SI_Woolf2021!$E$9:$E$93)+63.1579*EXP(-0.19*W$58))/(Fperm_SI_Woolf2021!$E$9:$E$93-W$58))*(W$58-Fperm_SI_Woolf2021!$E$9:$E$93)/10))) + Fperm_SI_Woolf2021!$H$9:$H$93*EXP(-Fperm_SI_Woolf2021!$K$9:$K$93*$C107*IF(W$58=Fperm_SI_Woolf2021!$E$9:$E$93,1,EXP(LN((1.1*(Fperm_SI_Woolf2021!$E$9:$E$93-W$58)-63.1579*EXP(-0.19*Fperm_SI_Woolf2021!$E$9:$E$93)+63.1579*EXP(-0.19*W$58))/(Fperm_SI_Woolf2021!$E$9:$E$93-W$58))*(W$58-Fperm_SI_Woolf2021!$E$9:$E$93)/10))),Fperm_SI_Woolf2021!$D$9:$D$93))</f>
        <v>0.61378205883661008</v>
      </c>
      <c r="X107" s="51" cm="1">
        <f t="array" ref="X107">MIN(1,SLOPE(Fperm_SI_Woolf2021!$F$9:$F$93*EXP(-Fperm_SI_Woolf2021!$I$9:$I$93*$C107*IF(X$58=Fperm_SI_Woolf2021!$E$9:$E$93,1,EXP(LN((1.1*(Fperm_SI_Woolf2021!$E$9:$E$93-X$58)-63.1579*EXP(-0.19*Fperm_SI_Woolf2021!$E$9:$E$93)+63.1579*EXP(-0.19*X$58))/(Fperm_SI_Woolf2021!$E$9:$E$93-X$58))*(X$58-Fperm_SI_Woolf2021!$E$9:$E$93)/10))) + Fperm_SI_Woolf2021!$G$9:$G$93*EXP(-Fperm_SI_Woolf2021!$J$9:$J$93*$C107*IF(X$58=Fperm_SI_Woolf2021!$E$9:$E$93,1,EXP(LN((1.1*(Fperm_SI_Woolf2021!$E$9:$E$93-X$58)-63.1579*EXP(-0.19*Fperm_SI_Woolf2021!$E$9:$E$93)+63.1579*EXP(-0.19*X$58))/(Fperm_SI_Woolf2021!$E$9:$E$93-X$58))*(X$58-Fperm_SI_Woolf2021!$E$9:$E$93)/10))) + Fperm_SI_Woolf2021!$H$9:$H$93*EXP(-Fperm_SI_Woolf2021!$K$9:$K$93*$C107*IF(X$58=Fperm_SI_Woolf2021!$E$9:$E$93,1,EXP(LN((1.1*(Fperm_SI_Woolf2021!$E$9:$E$93-X$58)-63.1579*EXP(-0.19*Fperm_SI_Woolf2021!$E$9:$E$93)+63.1579*EXP(-0.19*X$58))/(Fperm_SI_Woolf2021!$E$9:$E$93-X$58))*(X$58-Fperm_SI_Woolf2021!$E$9:$E$93)/10))),Fperm_SI_Woolf2021!$D$9:$D$93)*X$57+INTERCEPT(Fperm_SI_Woolf2021!$F$9:$F$93*EXP(-Fperm_SI_Woolf2021!$I$9:$I$93*$C107*IF(X$58=Fperm_SI_Woolf2021!$E$9:$E$93,1,EXP(LN((1.1*(Fperm_SI_Woolf2021!$E$9:$E$93-X$58)-63.1579*EXP(-0.19*Fperm_SI_Woolf2021!$E$9:$E$93)+63.1579*EXP(-0.19*X$58))/(Fperm_SI_Woolf2021!$E$9:$E$93-X$58))*(X$58-Fperm_SI_Woolf2021!$E$9:$E$93)/10))) + Fperm_SI_Woolf2021!$G$9:$G$93*EXP(-Fperm_SI_Woolf2021!$J$9:$J$93*$C107*IF(X$58=Fperm_SI_Woolf2021!$E$9:$E$93,1,EXP(LN((1.1*(Fperm_SI_Woolf2021!$E$9:$E$93-X$58)-63.1579*EXP(-0.19*Fperm_SI_Woolf2021!$E$9:$E$93)+63.1579*EXP(-0.19*X$58))/(Fperm_SI_Woolf2021!$E$9:$E$93-X$58))*(X$58-Fperm_SI_Woolf2021!$E$9:$E$93)/10))) + Fperm_SI_Woolf2021!$H$9:$H$93*EXP(-Fperm_SI_Woolf2021!$K$9:$K$93*$C107*IF(X$58=Fperm_SI_Woolf2021!$E$9:$E$93,1,EXP(LN((1.1*(Fperm_SI_Woolf2021!$E$9:$E$93-X$58)-63.1579*EXP(-0.19*Fperm_SI_Woolf2021!$E$9:$E$93)+63.1579*EXP(-0.19*X$58))/(Fperm_SI_Woolf2021!$E$9:$E$93-X$58))*(X$58-Fperm_SI_Woolf2021!$E$9:$E$93)/10))),Fperm_SI_Woolf2021!$D$9:$D$93))</f>
        <v>0.58332672632955707</v>
      </c>
      <c r="Y107" s="51" cm="1">
        <f t="array" ref="Y107">MIN(1,SLOPE(Fperm_SI_Woolf2021!$F$9:$F$93*EXP(-Fperm_SI_Woolf2021!$I$9:$I$93*$C107*IF(Y$58=Fperm_SI_Woolf2021!$E$9:$E$93,1,EXP(LN((1.1*(Fperm_SI_Woolf2021!$E$9:$E$93-Y$58)-63.1579*EXP(-0.19*Fperm_SI_Woolf2021!$E$9:$E$93)+63.1579*EXP(-0.19*Y$58))/(Fperm_SI_Woolf2021!$E$9:$E$93-Y$58))*(Y$58-Fperm_SI_Woolf2021!$E$9:$E$93)/10))) + Fperm_SI_Woolf2021!$G$9:$G$93*EXP(-Fperm_SI_Woolf2021!$J$9:$J$93*$C107*IF(Y$58=Fperm_SI_Woolf2021!$E$9:$E$93,1,EXP(LN((1.1*(Fperm_SI_Woolf2021!$E$9:$E$93-Y$58)-63.1579*EXP(-0.19*Fperm_SI_Woolf2021!$E$9:$E$93)+63.1579*EXP(-0.19*Y$58))/(Fperm_SI_Woolf2021!$E$9:$E$93-Y$58))*(Y$58-Fperm_SI_Woolf2021!$E$9:$E$93)/10))) + Fperm_SI_Woolf2021!$H$9:$H$93*EXP(-Fperm_SI_Woolf2021!$K$9:$K$93*$C107*IF(Y$58=Fperm_SI_Woolf2021!$E$9:$E$93,1,EXP(LN((1.1*(Fperm_SI_Woolf2021!$E$9:$E$93-Y$58)-63.1579*EXP(-0.19*Fperm_SI_Woolf2021!$E$9:$E$93)+63.1579*EXP(-0.19*Y$58))/(Fperm_SI_Woolf2021!$E$9:$E$93-Y$58))*(Y$58-Fperm_SI_Woolf2021!$E$9:$E$93)/10))),Fperm_SI_Woolf2021!$D$9:$D$93)*Y$57+INTERCEPT(Fperm_SI_Woolf2021!$F$9:$F$93*EXP(-Fperm_SI_Woolf2021!$I$9:$I$93*$C107*IF(Y$58=Fperm_SI_Woolf2021!$E$9:$E$93,1,EXP(LN((1.1*(Fperm_SI_Woolf2021!$E$9:$E$93-Y$58)-63.1579*EXP(-0.19*Fperm_SI_Woolf2021!$E$9:$E$93)+63.1579*EXP(-0.19*Y$58))/(Fperm_SI_Woolf2021!$E$9:$E$93-Y$58))*(Y$58-Fperm_SI_Woolf2021!$E$9:$E$93)/10))) + Fperm_SI_Woolf2021!$G$9:$G$93*EXP(-Fperm_SI_Woolf2021!$J$9:$J$93*$C107*IF(Y$58=Fperm_SI_Woolf2021!$E$9:$E$93,1,EXP(LN((1.1*(Fperm_SI_Woolf2021!$E$9:$E$93-Y$58)-63.1579*EXP(-0.19*Fperm_SI_Woolf2021!$E$9:$E$93)+63.1579*EXP(-0.19*Y$58))/(Fperm_SI_Woolf2021!$E$9:$E$93-Y$58))*(Y$58-Fperm_SI_Woolf2021!$E$9:$E$93)/10))) + Fperm_SI_Woolf2021!$H$9:$H$93*EXP(-Fperm_SI_Woolf2021!$K$9:$K$93*$C107*IF(Y$58=Fperm_SI_Woolf2021!$E$9:$E$93,1,EXP(LN((1.1*(Fperm_SI_Woolf2021!$E$9:$E$93-Y$58)-63.1579*EXP(-0.19*Fperm_SI_Woolf2021!$E$9:$E$93)+63.1579*EXP(-0.19*Y$58))/(Fperm_SI_Woolf2021!$E$9:$E$93-Y$58))*(Y$58-Fperm_SI_Woolf2021!$E$9:$E$93)/10))),Fperm_SI_Woolf2021!$D$9:$D$93))</f>
        <v>0.55287139382250394</v>
      </c>
      <c r="Z107" s="51" cm="1">
        <f t="array" ref="Z107">MIN(1,SLOPE(Fperm_SI_Woolf2021!$F$9:$F$93*EXP(-Fperm_SI_Woolf2021!$I$9:$I$93*$C107*IF(Z$58=Fperm_SI_Woolf2021!$E$9:$E$93,1,EXP(LN((1.1*(Fperm_SI_Woolf2021!$E$9:$E$93-Z$58)-63.1579*EXP(-0.19*Fperm_SI_Woolf2021!$E$9:$E$93)+63.1579*EXP(-0.19*Z$58))/(Fperm_SI_Woolf2021!$E$9:$E$93-Z$58))*(Z$58-Fperm_SI_Woolf2021!$E$9:$E$93)/10))) + Fperm_SI_Woolf2021!$G$9:$G$93*EXP(-Fperm_SI_Woolf2021!$J$9:$J$93*$C107*IF(Z$58=Fperm_SI_Woolf2021!$E$9:$E$93,1,EXP(LN((1.1*(Fperm_SI_Woolf2021!$E$9:$E$93-Z$58)-63.1579*EXP(-0.19*Fperm_SI_Woolf2021!$E$9:$E$93)+63.1579*EXP(-0.19*Z$58))/(Fperm_SI_Woolf2021!$E$9:$E$93-Z$58))*(Z$58-Fperm_SI_Woolf2021!$E$9:$E$93)/10))) + Fperm_SI_Woolf2021!$H$9:$H$93*EXP(-Fperm_SI_Woolf2021!$K$9:$K$93*$C107*IF(Z$58=Fperm_SI_Woolf2021!$E$9:$E$93,1,EXP(LN((1.1*(Fperm_SI_Woolf2021!$E$9:$E$93-Z$58)-63.1579*EXP(-0.19*Fperm_SI_Woolf2021!$E$9:$E$93)+63.1579*EXP(-0.19*Z$58))/(Fperm_SI_Woolf2021!$E$9:$E$93-Z$58))*(Z$58-Fperm_SI_Woolf2021!$E$9:$E$93)/10))),Fperm_SI_Woolf2021!$D$9:$D$93)*Z$57+INTERCEPT(Fperm_SI_Woolf2021!$F$9:$F$93*EXP(-Fperm_SI_Woolf2021!$I$9:$I$93*$C107*IF(Z$58=Fperm_SI_Woolf2021!$E$9:$E$93,1,EXP(LN((1.1*(Fperm_SI_Woolf2021!$E$9:$E$93-Z$58)-63.1579*EXP(-0.19*Fperm_SI_Woolf2021!$E$9:$E$93)+63.1579*EXP(-0.19*Z$58))/(Fperm_SI_Woolf2021!$E$9:$E$93-Z$58))*(Z$58-Fperm_SI_Woolf2021!$E$9:$E$93)/10))) + Fperm_SI_Woolf2021!$G$9:$G$93*EXP(-Fperm_SI_Woolf2021!$J$9:$J$93*$C107*IF(Z$58=Fperm_SI_Woolf2021!$E$9:$E$93,1,EXP(LN((1.1*(Fperm_SI_Woolf2021!$E$9:$E$93-Z$58)-63.1579*EXP(-0.19*Fperm_SI_Woolf2021!$E$9:$E$93)+63.1579*EXP(-0.19*Z$58))/(Fperm_SI_Woolf2021!$E$9:$E$93-Z$58))*(Z$58-Fperm_SI_Woolf2021!$E$9:$E$93)/10))) + Fperm_SI_Woolf2021!$H$9:$H$93*EXP(-Fperm_SI_Woolf2021!$K$9:$K$93*$C107*IF(Z$58=Fperm_SI_Woolf2021!$E$9:$E$93,1,EXP(LN((1.1*(Fperm_SI_Woolf2021!$E$9:$E$93-Z$58)-63.1579*EXP(-0.19*Fperm_SI_Woolf2021!$E$9:$E$93)+63.1579*EXP(-0.19*Z$58))/(Fperm_SI_Woolf2021!$E$9:$E$93-Z$58))*(Z$58-Fperm_SI_Woolf2021!$E$9:$E$93)/10))),Fperm_SI_Woolf2021!$D$9:$D$93))</f>
        <v>0.52241606131545082</v>
      </c>
      <c r="AA107" s="51" cm="1">
        <f t="array" ref="AA107">MIN(1,SLOPE(Fperm_SI_Woolf2021!$F$9:$F$93*EXP(-Fperm_SI_Woolf2021!$I$9:$I$93*$C107*IF(AA$58=Fperm_SI_Woolf2021!$E$9:$E$93,1,EXP(LN((1.1*(Fperm_SI_Woolf2021!$E$9:$E$93-AA$58)-63.1579*EXP(-0.19*Fperm_SI_Woolf2021!$E$9:$E$93)+63.1579*EXP(-0.19*AA$58))/(Fperm_SI_Woolf2021!$E$9:$E$93-AA$58))*(AA$58-Fperm_SI_Woolf2021!$E$9:$E$93)/10))) + Fperm_SI_Woolf2021!$G$9:$G$93*EXP(-Fperm_SI_Woolf2021!$J$9:$J$93*$C107*IF(AA$58=Fperm_SI_Woolf2021!$E$9:$E$93,1,EXP(LN((1.1*(Fperm_SI_Woolf2021!$E$9:$E$93-AA$58)-63.1579*EXP(-0.19*Fperm_SI_Woolf2021!$E$9:$E$93)+63.1579*EXP(-0.19*AA$58))/(Fperm_SI_Woolf2021!$E$9:$E$93-AA$58))*(AA$58-Fperm_SI_Woolf2021!$E$9:$E$93)/10))) + Fperm_SI_Woolf2021!$H$9:$H$93*EXP(-Fperm_SI_Woolf2021!$K$9:$K$93*$C107*IF(AA$58=Fperm_SI_Woolf2021!$E$9:$E$93,1,EXP(LN((1.1*(Fperm_SI_Woolf2021!$E$9:$E$93-AA$58)-63.1579*EXP(-0.19*Fperm_SI_Woolf2021!$E$9:$E$93)+63.1579*EXP(-0.19*AA$58))/(Fperm_SI_Woolf2021!$E$9:$E$93-AA$58))*(AA$58-Fperm_SI_Woolf2021!$E$9:$E$93)/10))),Fperm_SI_Woolf2021!$D$9:$D$93)*AA$57+INTERCEPT(Fperm_SI_Woolf2021!$F$9:$F$93*EXP(-Fperm_SI_Woolf2021!$I$9:$I$93*$C107*IF(AA$58=Fperm_SI_Woolf2021!$E$9:$E$93,1,EXP(LN((1.1*(Fperm_SI_Woolf2021!$E$9:$E$93-AA$58)-63.1579*EXP(-0.19*Fperm_SI_Woolf2021!$E$9:$E$93)+63.1579*EXP(-0.19*AA$58))/(Fperm_SI_Woolf2021!$E$9:$E$93-AA$58))*(AA$58-Fperm_SI_Woolf2021!$E$9:$E$93)/10))) + Fperm_SI_Woolf2021!$G$9:$G$93*EXP(-Fperm_SI_Woolf2021!$J$9:$J$93*$C107*IF(AA$58=Fperm_SI_Woolf2021!$E$9:$E$93,1,EXP(LN((1.1*(Fperm_SI_Woolf2021!$E$9:$E$93-AA$58)-63.1579*EXP(-0.19*Fperm_SI_Woolf2021!$E$9:$E$93)+63.1579*EXP(-0.19*AA$58))/(Fperm_SI_Woolf2021!$E$9:$E$93-AA$58))*(AA$58-Fperm_SI_Woolf2021!$E$9:$E$93)/10))) + Fperm_SI_Woolf2021!$H$9:$H$93*EXP(-Fperm_SI_Woolf2021!$K$9:$K$93*$C107*IF(AA$58=Fperm_SI_Woolf2021!$E$9:$E$93,1,EXP(LN((1.1*(Fperm_SI_Woolf2021!$E$9:$E$93-AA$58)-63.1579*EXP(-0.19*Fperm_SI_Woolf2021!$E$9:$E$93)+63.1579*EXP(-0.19*AA$58))/(Fperm_SI_Woolf2021!$E$9:$E$93-AA$58))*(AA$58-Fperm_SI_Woolf2021!$E$9:$E$93)/10))),Fperm_SI_Woolf2021!$D$9:$D$93))</f>
        <v>0.4919607288083977</v>
      </c>
      <c r="AB107" s="51" cm="1">
        <f t="array" ref="AB107">MIN(1,SLOPE(Fperm_SI_Woolf2021!$F$9:$F$93*EXP(-Fperm_SI_Woolf2021!$I$9:$I$93*$C107*IF(AB$58=Fperm_SI_Woolf2021!$E$9:$E$93,1,EXP(LN((1.1*(Fperm_SI_Woolf2021!$E$9:$E$93-AB$58)-63.1579*EXP(-0.19*Fperm_SI_Woolf2021!$E$9:$E$93)+63.1579*EXP(-0.19*AB$58))/(Fperm_SI_Woolf2021!$E$9:$E$93-AB$58))*(AB$58-Fperm_SI_Woolf2021!$E$9:$E$93)/10))) + Fperm_SI_Woolf2021!$G$9:$G$93*EXP(-Fperm_SI_Woolf2021!$J$9:$J$93*$C107*IF(AB$58=Fperm_SI_Woolf2021!$E$9:$E$93,1,EXP(LN((1.1*(Fperm_SI_Woolf2021!$E$9:$E$93-AB$58)-63.1579*EXP(-0.19*Fperm_SI_Woolf2021!$E$9:$E$93)+63.1579*EXP(-0.19*AB$58))/(Fperm_SI_Woolf2021!$E$9:$E$93-AB$58))*(AB$58-Fperm_SI_Woolf2021!$E$9:$E$93)/10))) + Fperm_SI_Woolf2021!$H$9:$H$93*EXP(-Fperm_SI_Woolf2021!$K$9:$K$93*$C107*IF(AB$58=Fperm_SI_Woolf2021!$E$9:$E$93,1,EXP(LN((1.1*(Fperm_SI_Woolf2021!$E$9:$E$93-AB$58)-63.1579*EXP(-0.19*Fperm_SI_Woolf2021!$E$9:$E$93)+63.1579*EXP(-0.19*AB$58))/(Fperm_SI_Woolf2021!$E$9:$E$93-AB$58))*(AB$58-Fperm_SI_Woolf2021!$E$9:$E$93)/10))),Fperm_SI_Woolf2021!$D$9:$D$93)*AB$57+INTERCEPT(Fperm_SI_Woolf2021!$F$9:$F$93*EXP(-Fperm_SI_Woolf2021!$I$9:$I$93*$C107*IF(AB$58=Fperm_SI_Woolf2021!$E$9:$E$93,1,EXP(LN((1.1*(Fperm_SI_Woolf2021!$E$9:$E$93-AB$58)-63.1579*EXP(-0.19*Fperm_SI_Woolf2021!$E$9:$E$93)+63.1579*EXP(-0.19*AB$58))/(Fperm_SI_Woolf2021!$E$9:$E$93-AB$58))*(AB$58-Fperm_SI_Woolf2021!$E$9:$E$93)/10))) + Fperm_SI_Woolf2021!$G$9:$G$93*EXP(-Fperm_SI_Woolf2021!$J$9:$J$93*$C107*IF(AB$58=Fperm_SI_Woolf2021!$E$9:$E$93,1,EXP(LN((1.1*(Fperm_SI_Woolf2021!$E$9:$E$93-AB$58)-63.1579*EXP(-0.19*Fperm_SI_Woolf2021!$E$9:$E$93)+63.1579*EXP(-0.19*AB$58))/(Fperm_SI_Woolf2021!$E$9:$E$93-AB$58))*(AB$58-Fperm_SI_Woolf2021!$E$9:$E$93)/10))) + Fperm_SI_Woolf2021!$H$9:$H$93*EXP(-Fperm_SI_Woolf2021!$K$9:$K$93*$C107*IF(AB$58=Fperm_SI_Woolf2021!$E$9:$E$93,1,EXP(LN((1.1*(Fperm_SI_Woolf2021!$E$9:$E$93-AB$58)-63.1579*EXP(-0.19*Fperm_SI_Woolf2021!$E$9:$E$93)+63.1579*EXP(-0.19*AB$58))/(Fperm_SI_Woolf2021!$E$9:$E$93-AB$58))*(AB$58-Fperm_SI_Woolf2021!$E$9:$E$93)/10))),Fperm_SI_Woolf2021!$D$9:$D$93))</f>
        <v>0.46150539630134463</v>
      </c>
      <c r="AC107" s="51" cm="1">
        <f t="array" ref="AC107">MIN(1,SLOPE(Fperm_SI_Woolf2021!$F$9:$F$93*EXP(-Fperm_SI_Woolf2021!$I$9:$I$93*$C107*IF(AC$58=Fperm_SI_Woolf2021!$E$9:$E$93,1,EXP(LN((1.1*(Fperm_SI_Woolf2021!$E$9:$E$93-AC$58)-63.1579*EXP(-0.19*Fperm_SI_Woolf2021!$E$9:$E$93)+63.1579*EXP(-0.19*AC$58))/(Fperm_SI_Woolf2021!$E$9:$E$93-AC$58))*(AC$58-Fperm_SI_Woolf2021!$E$9:$E$93)/10))) + Fperm_SI_Woolf2021!$G$9:$G$93*EXP(-Fperm_SI_Woolf2021!$J$9:$J$93*$C107*IF(AC$58=Fperm_SI_Woolf2021!$E$9:$E$93,1,EXP(LN((1.1*(Fperm_SI_Woolf2021!$E$9:$E$93-AC$58)-63.1579*EXP(-0.19*Fperm_SI_Woolf2021!$E$9:$E$93)+63.1579*EXP(-0.19*AC$58))/(Fperm_SI_Woolf2021!$E$9:$E$93-AC$58))*(AC$58-Fperm_SI_Woolf2021!$E$9:$E$93)/10))) + Fperm_SI_Woolf2021!$H$9:$H$93*EXP(-Fperm_SI_Woolf2021!$K$9:$K$93*$C107*IF(AC$58=Fperm_SI_Woolf2021!$E$9:$E$93,1,EXP(LN((1.1*(Fperm_SI_Woolf2021!$E$9:$E$93-AC$58)-63.1579*EXP(-0.19*Fperm_SI_Woolf2021!$E$9:$E$93)+63.1579*EXP(-0.19*AC$58))/(Fperm_SI_Woolf2021!$E$9:$E$93-AC$58))*(AC$58-Fperm_SI_Woolf2021!$E$9:$E$93)/10))),Fperm_SI_Woolf2021!$D$9:$D$93)*AC$57+INTERCEPT(Fperm_SI_Woolf2021!$F$9:$F$93*EXP(-Fperm_SI_Woolf2021!$I$9:$I$93*$C107*IF(AC$58=Fperm_SI_Woolf2021!$E$9:$E$93,1,EXP(LN((1.1*(Fperm_SI_Woolf2021!$E$9:$E$93-AC$58)-63.1579*EXP(-0.19*Fperm_SI_Woolf2021!$E$9:$E$93)+63.1579*EXP(-0.19*AC$58))/(Fperm_SI_Woolf2021!$E$9:$E$93-AC$58))*(AC$58-Fperm_SI_Woolf2021!$E$9:$E$93)/10))) + Fperm_SI_Woolf2021!$G$9:$G$93*EXP(-Fperm_SI_Woolf2021!$J$9:$J$93*$C107*IF(AC$58=Fperm_SI_Woolf2021!$E$9:$E$93,1,EXP(LN((1.1*(Fperm_SI_Woolf2021!$E$9:$E$93-AC$58)-63.1579*EXP(-0.19*Fperm_SI_Woolf2021!$E$9:$E$93)+63.1579*EXP(-0.19*AC$58))/(Fperm_SI_Woolf2021!$E$9:$E$93-AC$58))*(AC$58-Fperm_SI_Woolf2021!$E$9:$E$93)/10))) + Fperm_SI_Woolf2021!$H$9:$H$93*EXP(-Fperm_SI_Woolf2021!$K$9:$K$93*$C107*IF(AC$58=Fperm_SI_Woolf2021!$E$9:$E$93,1,EXP(LN((1.1*(Fperm_SI_Woolf2021!$E$9:$E$93-AC$58)-63.1579*EXP(-0.19*Fperm_SI_Woolf2021!$E$9:$E$93)+63.1579*EXP(-0.19*AC$58))/(Fperm_SI_Woolf2021!$E$9:$E$93-AC$58))*(AC$58-Fperm_SI_Woolf2021!$E$9:$E$93)/10))),Fperm_SI_Woolf2021!$D$9:$D$93))</f>
        <v>0.4310500637942915</v>
      </c>
      <c r="AD107" s="51" cm="1">
        <f t="array" ref="AD107">MIN(1,SLOPE(Fperm_SI_Woolf2021!$F$9:$F$93*EXP(-Fperm_SI_Woolf2021!$I$9:$I$93*$C107*IF(AD$58=Fperm_SI_Woolf2021!$E$9:$E$93,1,EXP(LN((1.1*(Fperm_SI_Woolf2021!$E$9:$E$93-AD$58)-63.1579*EXP(-0.19*Fperm_SI_Woolf2021!$E$9:$E$93)+63.1579*EXP(-0.19*AD$58))/(Fperm_SI_Woolf2021!$E$9:$E$93-AD$58))*(AD$58-Fperm_SI_Woolf2021!$E$9:$E$93)/10))) + Fperm_SI_Woolf2021!$G$9:$G$93*EXP(-Fperm_SI_Woolf2021!$J$9:$J$93*$C107*IF(AD$58=Fperm_SI_Woolf2021!$E$9:$E$93,1,EXP(LN((1.1*(Fperm_SI_Woolf2021!$E$9:$E$93-AD$58)-63.1579*EXP(-0.19*Fperm_SI_Woolf2021!$E$9:$E$93)+63.1579*EXP(-0.19*AD$58))/(Fperm_SI_Woolf2021!$E$9:$E$93-AD$58))*(AD$58-Fperm_SI_Woolf2021!$E$9:$E$93)/10))) + Fperm_SI_Woolf2021!$H$9:$H$93*EXP(-Fperm_SI_Woolf2021!$K$9:$K$93*$C107*IF(AD$58=Fperm_SI_Woolf2021!$E$9:$E$93,1,EXP(LN((1.1*(Fperm_SI_Woolf2021!$E$9:$E$93-AD$58)-63.1579*EXP(-0.19*Fperm_SI_Woolf2021!$E$9:$E$93)+63.1579*EXP(-0.19*AD$58))/(Fperm_SI_Woolf2021!$E$9:$E$93-AD$58))*(AD$58-Fperm_SI_Woolf2021!$E$9:$E$93)/10))),Fperm_SI_Woolf2021!$D$9:$D$93)*AD$57+INTERCEPT(Fperm_SI_Woolf2021!$F$9:$F$93*EXP(-Fperm_SI_Woolf2021!$I$9:$I$93*$C107*IF(AD$58=Fperm_SI_Woolf2021!$E$9:$E$93,1,EXP(LN((1.1*(Fperm_SI_Woolf2021!$E$9:$E$93-AD$58)-63.1579*EXP(-0.19*Fperm_SI_Woolf2021!$E$9:$E$93)+63.1579*EXP(-0.19*AD$58))/(Fperm_SI_Woolf2021!$E$9:$E$93-AD$58))*(AD$58-Fperm_SI_Woolf2021!$E$9:$E$93)/10))) + Fperm_SI_Woolf2021!$G$9:$G$93*EXP(-Fperm_SI_Woolf2021!$J$9:$J$93*$C107*IF(AD$58=Fperm_SI_Woolf2021!$E$9:$E$93,1,EXP(LN((1.1*(Fperm_SI_Woolf2021!$E$9:$E$93-AD$58)-63.1579*EXP(-0.19*Fperm_SI_Woolf2021!$E$9:$E$93)+63.1579*EXP(-0.19*AD$58))/(Fperm_SI_Woolf2021!$E$9:$E$93-AD$58))*(AD$58-Fperm_SI_Woolf2021!$E$9:$E$93)/10))) + Fperm_SI_Woolf2021!$H$9:$H$93*EXP(-Fperm_SI_Woolf2021!$K$9:$K$93*$C107*IF(AD$58=Fperm_SI_Woolf2021!$E$9:$E$93,1,EXP(LN((1.1*(Fperm_SI_Woolf2021!$E$9:$E$93-AD$58)-63.1579*EXP(-0.19*Fperm_SI_Woolf2021!$E$9:$E$93)+63.1579*EXP(-0.19*AD$58))/(Fperm_SI_Woolf2021!$E$9:$E$93-AD$58))*(AD$58-Fperm_SI_Woolf2021!$E$9:$E$93)/10))),Fperm_SI_Woolf2021!$D$9:$D$93))</f>
        <v>0.40059473128723838</v>
      </c>
      <c r="AE107" s="51" cm="1">
        <f t="array" ref="AE107">MIN(1,SLOPE(Fperm_SI_Woolf2021!$F$9:$F$93*EXP(-Fperm_SI_Woolf2021!$I$9:$I$93*$C107*IF(AE$58=Fperm_SI_Woolf2021!$E$9:$E$93,1,EXP(LN((1.1*(Fperm_SI_Woolf2021!$E$9:$E$93-AE$58)-63.1579*EXP(-0.19*Fperm_SI_Woolf2021!$E$9:$E$93)+63.1579*EXP(-0.19*AE$58))/(Fperm_SI_Woolf2021!$E$9:$E$93-AE$58))*(AE$58-Fperm_SI_Woolf2021!$E$9:$E$93)/10))) + Fperm_SI_Woolf2021!$G$9:$G$93*EXP(-Fperm_SI_Woolf2021!$J$9:$J$93*$C107*IF(AE$58=Fperm_SI_Woolf2021!$E$9:$E$93,1,EXP(LN((1.1*(Fperm_SI_Woolf2021!$E$9:$E$93-AE$58)-63.1579*EXP(-0.19*Fperm_SI_Woolf2021!$E$9:$E$93)+63.1579*EXP(-0.19*AE$58))/(Fperm_SI_Woolf2021!$E$9:$E$93-AE$58))*(AE$58-Fperm_SI_Woolf2021!$E$9:$E$93)/10))) + Fperm_SI_Woolf2021!$H$9:$H$93*EXP(-Fperm_SI_Woolf2021!$K$9:$K$93*$C107*IF(AE$58=Fperm_SI_Woolf2021!$E$9:$E$93,1,EXP(LN((1.1*(Fperm_SI_Woolf2021!$E$9:$E$93-AE$58)-63.1579*EXP(-0.19*Fperm_SI_Woolf2021!$E$9:$E$93)+63.1579*EXP(-0.19*AE$58))/(Fperm_SI_Woolf2021!$E$9:$E$93-AE$58))*(AE$58-Fperm_SI_Woolf2021!$E$9:$E$93)/10))),Fperm_SI_Woolf2021!$D$9:$D$93)*AE$57+INTERCEPT(Fperm_SI_Woolf2021!$F$9:$F$93*EXP(-Fperm_SI_Woolf2021!$I$9:$I$93*$C107*IF(AE$58=Fperm_SI_Woolf2021!$E$9:$E$93,1,EXP(LN((1.1*(Fperm_SI_Woolf2021!$E$9:$E$93-AE$58)-63.1579*EXP(-0.19*Fperm_SI_Woolf2021!$E$9:$E$93)+63.1579*EXP(-0.19*AE$58))/(Fperm_SI_Woolf2021!$E$9:$E$93-AE$58))*(AE$58-Fperm_SI_Woolf2021!$E$9:$E$93)/10))) + Fperm_SI_Woolf2021!$G$9:$G$93*EXP(-Fperm_SI_Woolf2021!$J$9:$J$93*$C107*IF(AE$58=Fperm_SI_Woolf2021!$E$9:$E$93,1,EXP(LN((1.1*(Fperm_SI_Woolf2021!$E$9:$E$93-AE$58)-63.1579*EXP(-0.19*Fperm_SI_Woolf2021!$E$9:$E$93)+63.1579*EXP(-0.19*AE$58))/(Fperm_SI_Woolf2021!$E$9:$E$93-AE$58))*(AE$58-Fperm_SI_Woolf2021!$E$9:$E$93)/10))) + Fperm_SI_Woolf2021!$H$9:$H$93*EXP(-Fperm_SI_Woolf2021!$K$9:$K$93*$C107*IF(AE$58=Fperm_SI_Woolf2021!$E$9:$E$93,1,EXP(LN((1.1*(Fperm_SI_Woolf2021!$E$9:$E$93-AE$58)-63.1579*EXP(-0.19*Fperm_SI_Woolf2021!$E$9:$E$93)+63.1579*EXP(-0.19*AE$58))/(Fperm_SI_Woolf2021!$E$9:$E$93-AE$58))*(AE$58-Fperm_SI_Woolf2021!$E$9:$E$93)/10))),Fperm_SI_Woolf2021!$D$9:$D$93))</f>
        <v>0.3701393987801852</v>
      </c>
      <c r="AF107" s="51" cm="1">
        <f t="array" ref="AF107">MIN(1,SLOPE(Fperm_SI_Woolf2021!$F$9:$F$93*EXP(-Fperm_SI_Woolf2021!$I$9:$I$93*$C107*IF(AF$58=Fperm_SI_Woolf2021!$E$9:$E$93,1,EXP(LN((1.1*(Fperm_SI_Woolf2021!$E$9:$E$93-AF$58)-63.1579*EXP(-0.19*Fperm_SI_Woolf2021!$E$9:$E$93)+63.1579*EXP(-0.19*AF$58))/(Fperm_SI_Woolf2021!$E$9:$E$93-AF$58))*(AF$58-Fperm_SI_Woolf2021!$E$9:$E$93)/10))) + Fperm_SI_Woolf2021!$G$9:$G$93*EXP(-Fperm_SI_Woolf2021!$J$9:$J$93*$C107*IF(AF$58=Fperm_SI_Woolf2021!$E$9:$E$93,1,EXP(LN((1.1*(Fperm_SI_Woolf2021!$E$9:$E$93-AF$58)-63.1579*EXP(-0.19*Fperm_SI_Woolf2021!$E$9:$E$93)+63.1579*EXP(-0.19*AF$58))/(Fperm_SI_Woolf2021!$E$9:$E$93-AF$58))*(AF$58-Fperm_SI_Woolf2021!$E$9:$E$93)/10))) + Fperm_SI_Woolf2021!$H$9:$H$93*EXP(-Fperm_SI_Woolf2021!$K$9:$K$93*$C107*IF(AF$58=Fperm_SI_Woolf2021!$E$9:$E$93,1,EXP(LN((1.1*(Fperm_SI_Woolf2021!$E$9:$E$93-AF$58)-63.1579*EXP(-0.19*Fperm_SI_Woolf2021!$E$9:$E$93)+63.1579*EXP(-0.19*AF$58))/(Fperm_SI_Woolf2021!$E$9:$E$93-AF$58))*(AF$58-Fperm_SI_Woolf2021!$E$9:$E$93)/10))),Fperm_SI_Woolf2021!$D$9:$D$93)*AF$57+INTERCEPT(Fperm_SI_Woolf2021!$F$9:$F$93*EXP(-Fperm_SI_Woolf2021!$I$9:$I$93*$C107*IF(AF$58=Fperm_SI_Woolf2021!$E$9:$E$93,1,EXP(LN((1.1*(Fperm_SI_Woolf2021!$E$9:$E$93-AF$58)-63.1579*EXP(-0.19*Fperm_SI_Woolf2021!$E$9:$E$93)+63.1579*EXP(-0.19*AF$58))/(Fperm_SI_Woolf2021!$E$9:$E$93-AF$58))*(AF$58-Fperm_SI_Woolf2021!$E$9:$E$93)/10))) + Fperm_SI_Woolf2021!$G$9:$G$93*EXP(-Fperm_SI_Woolf2021!$J$9:$J$93*$C107*IF(AF$58=Fperm_SI_Woolf2021!$E$9:$E$93,1,EXP(LN((1.1*(Fperm_SI_Woolf2021!$E$9:$E$93-AF$58)-63.1579*EXP(-0.19*Fperm_SI_Woolf2021!$E$9:$E$93)+63.1579*EXP(-0.19*AF$58))/(Fperm_SI_Woolf2021!$E$9:$E$93-AF$58))*(AF$58-Fperm_SI_Woolf2021!$E$9:$E$93)/10))) + Fperm_SI_Woolf2021!$H$9:$H$93*EXP(-Fperm_SI_Woolf2021!$K$9:$K$93*$C107*IF(AF$58=Fperm_SI_Woolf2021!$E$9:$E$93,1,EXP(LN((1.1*(Fperm_SI_Woolf2021!$E$9:$E$93-AF$58)-63.1579*EXP(-0.19*Fperm_SI_Woolf2021!$E$9:$E$93)+63.1579*EXP(-0.19*AF$58))/(Fperm_SI_Woolf2021!$E$9:$E$93-AF$58))*(AF$58-Fperm_SI_Woolf2021!$E$9:$E$93)/10))),Fperm_SI_Woolf2021!$D$9:$D$93))</f>
        <v>0.33968406627313208</v>
      </c>
      <c r="AG107" s="51" cm="1">
        <f t="array" ref="AG107">MIN(1,SLOPE(Fperm_SI_Woolf2021!$F$9:$F$93*EXP(-Fperm_SI_Woolf2021!$I$9:$I$93*$C107*IF(AG$58=Fperm_SI_Woolf2021!$E$9:$E$93,1,EXP(LN((1.1*(Fperm_SI_Woolf2021!$E$9:$E$93-AG$58)-63.1579*EXP(-0.19*Fperm_SI_Woolf2021!$E$9:$E$93)+63.1579*EXP(-0.19*AG$58))/(Fperm_SI_Woolf2021!$E$9:$E$93-AG$58))*(AG$58-Fperm_SI_Woolf2021!$E$9:$E$93)/10))) + Fperm_SI_Woolf2021!$G$9:$G$93*EXP(-Fperm_SI_Woolf2021!$J$9:$J$93*$C107*IF(AG$58=Fperm_SI_Woolf2021!$E$9:$E$93,1,EXP(LN((1.1*(Fperm_SI_Woolf2021!$E$9:$E$93-AG$58)-63.1579*EXP(-0.19*Fperm_SI_Woolf2021!$E$9:$E$93)+63.1579*EXP(-0.19*AG$58))/(Fperm_SI_Woolf2021!$E$9:$E$93-AG$58))*(AG$58-Fperm_SI_Woolf2021!$E$9:$E$93)/10))) + Fperm_SI_Woolf2021!$H$9:$H$93*EXP(-Fperm_SI_Woolf2021!$K$9:$K$93*$C107*IF(AG$58=Fperm_SI_Woolf2021!$E$9:$E$93,1,EXP(LN((1.1*(Fperm_SI_Woolf2021!$E$9:$E$93-AG$58)-63.1579*EXP(-0.19*Fperm_SI_Woolf2021!$E$9:$E$93)+63.1579*EXP(-0.19*AG$58))/(Fperm_SI_Woolf2021!$E$9:$E$93-AG$58))*(AG$58-Fperm_SI_Woolf2021!$E$9:$E$93)/10))),Fperm_SI_Woolf2021!$D$9:$D$93)*AG$57+INTERCEPT(Fperm_SI_Woolf2021!$F$9:$F$93*EXP(-Fperm_SI_Woolf2021!$I$9:$I$93*$C107*IF(AG$58=Fperm_SI_Woolf2021!$E$9:$E$93,1,EXP(LN((1.1*(Fperm_SI_Woolf2021!$E$9:$E$93-AG$58)-63.1579*EXP(-0.19*Fperm_SI_Woolf2021!$E$9:$E$93)+63.1579*EXP(-0.19*AG$58))/(Fperm_SI_Woolf2021!$E$9:$E$93-AG$58))*(AG$58-Fperm_SI_Woolf2021!$E$9:$E$93)/10))) + Fperm_SI_Woolf2021!$G$9:$G$93*EXP(-Fperm_SI_Woolf2021!$J$9:$J$93*$C107*IF(AG$58=Fperm_SI_Woolf2021!$E$9:$E$93,1,EXP(LN((1.1*(Fperm_SI_Woolf2021!$E$9:$E$93-AG$58)-63.1579*EXP(-0.19*Fperm_SI_Woolf2021!$E$9:$E$93)+63.1579*EXP(-0.19*AG$58))/(Fperm_SI_Woolf2021!$E$9:$E$93-AG$58))*(AG$58-Fperm_SI_Woolf2021!$E$9:$E$93)/10))) + Fperm_SI_Woolf2021!$H$9:$H$93*EXP(-Fperm_SI_Woolf2021!$K$9:$K$93*$C107*IF(AG$58=Fperm_SI_Woolf2021!$E$9:$E$93,1,EXP(LN((1.1*(Fperm_SI_Woolf2021!$E$9:$E$93-AG$58)-63.1579*EXP(-0.19*Fperm_SI_Woolf2021!$E$9:$E$93)+63.1579*EXP(-0.19*AG$58))/(Fperm_SI_Woolf2021!$E$9:$E$93-AG$58))*(AG$58-Fperm_SI_Woolf2021!$E$9:$E$93)/10))),Fperm_SI_Woolf2021!$D$9:$D$93))</f>
        <v>0.30922873376607896</v>
      </c>
      <c r="AH107" s="51" cm="1">
        <f t="array" ref="AH107">MIN(1,SLOPE(Fperm_SI_Woolf2021!$F$9:$F$93*EXP(-Fperm_SI_Woolf2021!$I$9:$I$93*$C107*IF(AH$58=Fperm_SI_Woolf2021!$E$9:$E$93,1,EXP(LN((1.1*(Fperm_SI_Woolf2021!$E$9:$E$93-AH$58)-63.1579*EXP(-0.19*Fperm_SI_Woolf2021!$E$9:$E$93)+63.1579*EXP(-0.19*AH$58))/(Fperm_SI_Woolf2021!$E$9:$E$93-AH$58))*(AH$58-Fperm_SI_Woolf2021!$E$9:$E$93)/10))) + Fperm_SI_Woolf2021!$G$9:$G$93*EXP(-Fperm_SI_Woolf2021!$J$9:$J$93*$C107*IF(AH$58=Fperm_SI_Woolf2021!$E$9:$E$93,1,EXP(LN((1.1*(Fperm_SI_Woolf2021!$E$9:$E$93-AH$58)-63.1579*EXP(-0.19*Fperm_SI_Woolf2021!$E$9:$E$93)+63.1579*EXP(-0.19*AH$58))/(Fperm_SI_Woolf2021!$E$9:$E$93-AH$58))*(AH$58-Fperm_SI_Woolf2021!$E$9:$E$93)/10))) + Fperm_SI_Woolf2021!$H$9:$H$93*EXP(-Fperm_SI_Woolf2021!$K$9:$K$93*$C107*IF(AH$58=Fperm_SI_Woolf2021!$E$9:$E$93,1,EXP(LN((1.1*(Fperm_SI_Woolf2021!$E$9:$E$93-AH$58)-63.1579*EXP(-0.19*Fperm_SI_Woolf2021!$E$9:$E$93)+63.1579*EXP(-0.19*AH$58))/(Fperm_SI_Woolf2021!$E$9:$E$93-AH$58))*(AH$58-Fperm_SI_Woolf2021!$E$9:$E$93)/10))),Fperm_SI_Woolf2021!$D$9:$D$93)*AH$57+INTERCEPT(Fperm_SI_Woolf2021!$F$9:$F$93*EXP(-Fperm_SI_Woolf2021!$I$9:$I$93*$C107*IF(AH$58=Fperm_SI_Woolf2021!$E$9:$E$93,1,EXP(LN((1.1*(Fperm_SI_Woolf2021!$E$9:$E$93-AH$58)-63.1579*EXP(-0.19*Fperm_SI_Woolf2021!$E$9:$E$93)+63.1579*EXP(-0.19*AH$58))/(Fperm_SI_Woolf2021!$E$9:$E$93-AH$58))*(AH$58-Fperm_SI_Woolf2021!$E$9:$E$93)/10))) + Fperm_SI_Woolf2021!$G$9:$G$93*EXP(-Fperm_SI_Woolf2021!$J$9:$J$93*$C107*IF(AH$58=Fperm_SI_Woolf2021!$E$9:$E$93,1,EXP(LN((1.1*(Fperm_SI_Woolf2021!$E$9:$E$93-AH$58)-63.1579*EXP(-0.19*Fperm_SI_Woolf2021!$E$9:$E$93)+63.1579*EXP(-0.19*AH$58))/(Fperm_SI_Woolf2021!$E$9:$E$93-AH$58))*(AH$58-Fperm_SI_Woolf2021!$E$9:$E$93)/10))) + Fperm_SI_Woolf2021!$H$9:$H$93*EXP(-Fperm_SI_Woolf2021!$K$9:$K$93*$C107*IF(AH$58=Fperm_SI_Woolf2021!$E$9:$E$93,1,EXP(LN((1.1*(Fperm_SI_Woolf2021!$E$9:$E$93-AH$58)-63.1579*EXP(-0.19*Fperm_SI_Woolf2021!$E$9:$E$93)+63.1579*EXP(-0.19*AH$58))/(Fperm_SI_Woolf2021!$E$9:$E$93-AH$58))*(AH$58-Fperm_SI_Woolf2021!$E$9:$E$93)/10))),Fperm_SI_Woolf2021!$D$9:$D$93))</f>
        <v>0.57011423307526321</v>
      </c>
      <c r="AI107" s="51" cm="1">
        <f t="array" ref="AI107">MIN(1,SLOPE(Fperm_SI_Woolf2021!$F$9:$F$93*EXP(-Fperm_SI_Woolf2021!$I$9:$I$93*$C107*IF(AI$58=Fperm_SI_Woolf2021!$E$9:$E$93,1,EXP(LN((1.1*(Fperm_SI_Woolf2021!$E$9:$E$93-AI$58)-63.1579*EXP(-0.19*Fperm_SI_Woolf2021!$E$9:$E$93)+63.1579*EXP(-0.19*AI$58))/(Fperm_SI_Woolf2021!$E$9:$E$93-AI$58))*(AI$58-Fperm_SI_Woolf2021!$E$9:$E$93)/10))) + Fperm_SI_Woolf2021!$G$9:$G$93*EXP(-Fperm_SI_Woolf2021!$J$9:$J$93*$C107*IF(AI$58=Fperm_SI_Woolf2021!$E$9:$E$93,1,EXP(LN((1.1*(Fperm_SI_Woolf2021!$E$9:$E$93-AI$58)-63.1579*EXP(-0.19*Fperm_SI_Woolf2021!$E$9:$E$93)+63.1579*EXP(-0.19*AI$58))/(Fperm_SI_Woolf2021!$E$9:$E$93-AI$58))*(AI$58-Fperm_SI_Woolf2021!$E$9:$E$93)/10))) + Fperm_SI_Woolf2021!$H$9:$H$93*EXP(-Fperm_SI_Woolf2021!$K$9:$K$93*$C107*IF(AI$58=Fperm_SI_Woolf2021!$E$9:$E$93,1,EXP(LN((1.1*(Fperm_SI_Woolf2021!$E$9:$E$93-AI$58)-63.1579*EXP(-0.19*Fperm_SI_Woolf2021!$E$9:$E$93)+63.1579*EXP(-0.19*AI$58))/(Fperm_SI_Woolf2021!$E$9:$E$93-AI$58))*(AI$58-Fperm_SI_Woolf2021!$E$9:$E$93)/10))),Fperm_SI_Woolf2021!$D$9:$D$93)*AI$57+INTERCEPT(Fperm_SI_Woolf2021!$F$9:$F$93*EXP(-Fperm_SI_Woolf2021!$I$9:$I$93*$C107*IF(AI$58=Fperm_SI_Woolf2021!$E$9:$E$93,1,EXP(LN((1.1*(Fperm_SI_Woolf2021!$E$9:$E$93-AI$58)-63.1579*EXP(-0.19*Fperm_SI_Woolf2021!$E$9:$E$93)+63.1579*EXP(-0.19*AI$58))/(Fperm_SI_Woolf2021!$E$9:$E$93-AI$58))*(AI$58-Fperm_SI_Woolf2021!$E$9:$E$93)/10))) + Fperm_SI_Woolf2021!$G$9:$G$93*EXP(-Fperm_SI_Woolf2021!$J$9:$J$93*$C107*IF(AI$58=Fperm_SI_Woolf2021!$E$9:$E$93,1,EXP(LN((1.1*(Fperm_SI_Woolf2021!$E$9:$E$93-AI$58)-63.1579*EXP(-0.19*Fperm_SI_Woolf2021!$E$9:$E$93)+63.1579*EXP(-0.19*AI$58))/(Fperm_SI_Woolf2021!$E$9:$E$93-AI$58))*(AI$58-Fperm_SI_Woolf2021!$E$9:$E$93)/10))) + Fperm_SI_Woolf2021!$H$9:$H$93*EXP(-Fperm_SI_Woolf2021!$K$9:$K$93*$C107*IF(AI$58=Fperm_SI_Woolf2021!$E$9:$E$93,1,EXP(LN((1.1*(Fperm_SI_Woolf2021!$E$9:$E$93-AI$58)-63.1579*EXP(-0.19*Fperm_SI_Woolf2021!$E$9:$E$93)+63.1579*EXP(-0.19*AI$58))/(Fperm_SI_Woolf2021!$E$9:$E$93-AI$58))*(AI$58-Fperm_SI_Woolf2021!$E$9:$E$93)/10))),Fperm_SI_Woolf2021!$D$9:$D$93))</f>
        <v>0.54452991435528786</v>
      </c>
      <c r="AJ107" s="51" cm="1">
        <f t="array" ref="AJ107">MIN(1,SLOPE(Fperm_SI_Woolf2021!$F$9:$F$93*EXP(-Fperm_SI_Woolf2021!$I$9:$I$93*$C107*IF(AJ$58=Fperm_SI_Woolf2021!$E$9:$E$93,1,EXP(LN((1.1*(Fperm_SI_Woolf2021!$E$9:$E$93-AJ$58)-63.1579*EXP(-0.19*Fperm_SI_Woolf2021!$E$9:$E$93)+63.1579*EXP(-0.19*AJ$58))/(Fperm_SI_Woolf2021!$E$9:$E$93-AJ$58))*(AJ$58-Fperm_SI_Woolf2021!$E$9:$E$93)/10))) + Fperm_SI_Woolf2021!$G$9:$G$93*EXP(-Fperm_SI_Woolf2021!$J$9:$J$93*$C107*IF(AJ$58=Fperm_SI_Woolf2021!$E$9:$E$93,1,EXP(LN((1.1*(Fperm_SI_Woolf2021!$E$9:$E$93-AJ$58)-63.1579*EXP(-0.19*Fperm_SI_Woolf2021!$E$9:$E$93)+63.1579*EXP(-0.19*AJ$58))/(Fperm_SI_Woolf2021!$E$9:$E$93-AJ$58))*(AJ$58-Fperm_SI_Woolf2021!$E$9:$E$93)/10))) + Fperm_SI_Woolf2021!$H$9:$H$93*EXP(-Fperm_SI_Woolf2021!$K$9:$K$93*$C107*IF(AJ$58=Fperm_SI_Woolf2021!$E$9:$E$93,1,EXP(LN((1.1*(Fperm_SI_Woolf2021!$E$9:$E$93-AJ$58)-63.1579*EXP(-0.19*Fperm_SI_Woolf2021!$E$9:$E$93)+63.1579*EXP(-0.19*AJ$58))/(Fperm_SI_Woolf2021!$E$9:$E$93-AJ$58))*(AJ$58-Fperm_SI_Woolf2021!$E$9:$E$93)/10))),Fperm_SI_Woolf2021!$D$9:$D$93)*AJ$57+INTERCEPT(Fperm_SI_Woolf2021!$F$9:$F$93*EXP(-Fperm_SI_Woolf2021!$I$9:$I$93*$C107*IF(AJ$58=Fperm_SI_Woolf2021!$E$9:$E$93,1,EXP(LN((1.1*(Fperm_SI_Woolf2021!$E$9:$E$93-AJ$58)-63.1579*EXP(-0.19*Fperm_SI_Woolf2021!$E$9:$E$93)+63.1579*EXP(-0.19*AJ$58))/(Fperm_SI_Woolf2021!$E$9:$E$93-AJ$58))*(AJ$58-Fperm_SI_Woolf2021!$E$9:$E$93)/10))) + Fperm_SI_Woolf2021!$G$9:$G$93*EXP(-Fperm_SI_Woolf2021!$J$9:$J$93*$C107*IF(AJ$58=Fperm_SI_Woolf2021!$E$9:$E$93,1,EXP(LN((1.1*(Fperm_SI_Woolf2021!$E$9:$E$93-AJ$58)-63.1579*EXP(-0.19*Fperm_SI_Woolf2021!$E$9:$E$93)+63.1579*EXP(-0.19*AJ$58))/(Fperm_SI_Woolf2021!$E$9:$E$93-AJ$58))*(AJ$58-Fperm_SI_Woolf2021!$E$9:$E$93)/10))) + Fperm_SI_Woolf2021!$H$9:$H$93*EXP(-Fperm_SI_Woolf2021!$K$9:$K$93*$C107*IF(AJ$58=Fperm_SI_Woolf2021!$E$9:$E$93,1,EXP(LN((1.1*(Fperm_SI_Woolf2021!$E$9:$E$93-AJ$58)-63.1579*EXP(-0.19*Fperm_SI_Woolf2021!$E$9:$E$93)+63.1579*EXP(-0.19*AJ$58))/(Fperm_SI_Woolf2021!$E$9:$E$93-AJ$58))*(AJ$58-Fperm_SI_Woolf2021!$E$9:$E$93)/10))),Fperm_SI_Woolf2021!$D$9:$D$93))</f>
        <v>0.51894559563531262</v>
      </c>
      <c r="AK107" s="51" cm="1">
        <f t="array" ref="AK107">MIN(1,SLOPE(Fperm_SI_Woolf2021!$F$9:$F$93*EXP(-Fperm_SI_Woolf2021!$I$9:$I$93*$C107*IF(AK$58=Fperm_SI_Woolf2021!$E$9:$E$93,1,EXP(LN((1.1*(Fperm_SI_Woolf2021!$E$9:$E$93-AK$58)-63.1579*EXP(-0.19*Fperm_SI_Woolf2021!$E$9:$E$93)+63.1579*EXP(-0.19*AK$58))/(Fperm_SI_Woolf2021!$E$9:$E$93-AK$58))*(AK$58-Fperm_SI_Woolf2021!$E$9:$E$93)/10))) + Fperm_SI_Woolf2021!$G$9:$G$93*EXP(-Fperm_SI_Woolf2021!$J$9:$J$93*$C107*IF(AK$58=Fperm_SI_Woolf2021!$E$9:$E$93,1,EXP(LN((1.1*(Fperm_SI_Woolf2021!$E$9:$E$93-AK$58)-63.1579*EXP(-0.19*Fperm_SI_Woolf2021!$E$9:$E$93)+63.1579*EXP(-0.19*AK$58))/(Fperm_SI_Woolf2021!$E$9:$E$93-AK$58))*(AK$58-Fperm_SI_Woolf2021!$E$9:$E$93)/10))) + Fperm_SI_Woolf2021!$H$9:$H$93*EXP(-Fperm_SI_Woolf2021!$K$9:$K$93*$C107*IF(AK$58=Fperm_SI_Woolf2021!$E$9:$E$93,1,EXP(LN((1.1*(Fperm_SI_Woolf2021!$E$9:$E$93-AK$58)-63.1579*EXP(-0.19*Fperm_SI_Woolf2021!$E$9:$E$93)+63.1579*EXP(-0.19*AK$58))/(Fperm_SI_Woolf2021!$E$9:$E$93-AK$58))*(AK$58-Fperm_SI_Woolf2021!$E$9:$E$93)/10))),Fperm_SI_Woolf2021!$D$9:$D$93)*AK$57+INTERCEPT(Fperm_SI_Woolf2021!$F$9:$F$93*EXP(-Fperm_SI_Woolf2021!$I$9:$I$93*$C107*IF(AK$58=Fperm_SI_Woolf2021!$E$9:$E$93,1,EXP(LN((1.1*(Fperm_SI_Woolf2021!$E$9:$E$93-AK$58)-63.1579*EXP(-0.19*Fperm_SI_Woolf2021!$E$9:$E$93)+63.1579*EXP(-0.19*AK$58))/(Fperm_SI_Woolf2021!$E$9:$E$93-AK$58))*(AK$58-Fperm_SI_Woolf2021!$E$9:$E$93)/10))) + Fperm_SI_Woolf2021!$G$9:$G$93*EXP(-Fperm_SI_Woolf2021!$J$9:$J$93*$C107*IF(AK$58=Fperm_SI_Woolf2021!$E$9:$E$93,1,EXP(LN((1.1*(Fperm_SI_Woolf2021!$E$9:$E$93-AK$58)-63.1579*EXP(-0.19*Fperm_SI_Woolf2021!$E$9:$E$93)+63.1579*EXP(-0.19*AK$58))/(Fperm_SI_Woolf2021!$E$9:$E$93-AK$58))*(AK$58-Fperm_SI_Woolf2021!$E$9:$E$93)/10))) + Fperm_SI_Woolf2021!$H$9:$H$93*EXP(-Fperm_SI_Woolf2021!$K$9:$K$93*$C107*IF(AK$58=Fperm_SI_Woolf2021!$E$9:$E$93,1,EXP(LN((1.1*(Fperm_SI_Woolf2021!$E$9:$E$93-AK$58)-63.1579*EXP(-0.19*Fperm_SI_Woolf2021!$E$9:$E$93)+63.1579*EXP(-0.19*AK$58))/(Fperm_SI_Woolf2021!$E$9:$E$93-AK$58))*(AK$58-Fperm_SI_Woolf2021!$E$9:$E$93)/10))),Fperm_SI_Woolf2021!$D$9:$D$93))</f>
        <v>0.49336127691533727</v>
      </c>
      <c r="AL107" s="51" cm="1">
        <f t="array" ref="AL107">MIN(1,SLOPE(Fperm_SI_Woolf2021!$F$9:$F$93*EXP(-Fperm_SI_Woolf2021!$I$9:$I$93*$C107*IF(AL$58=Fperm_SI_Woolf2021!$E$9:$E$93,1,EXP(LN((1.1*(Fperm_SI_Woolf2021!$E$9:$E$93-AL$58)-63.1579*EXP(-0.19*Fperm_SI_Woolf2021!$E$9:$E$93)+63.1579*EXP(-0.19*AL$58))/(Fperm_SI_Woolf2021!$E$9:$E$93-AL$58))*(AL$58-Fperm_SI_Woolf2021!$E$9:$E$93)/10))) + Fperm_SI_Woolf2021!$G$9:$G$93*EXP(-Fperm_SI_Woolf2021!$J$9:$J$93*$C107*IF(AL$58=Fperm_SI_Woolf2021!$E$9:$E$93,1,EXP(LN((1.1*(Fperm_SI_Woolf2021!$E$9:$E$93-AL$58)-63.1579*EXP(-0.19*Fperm_SI_Woolf2021!$E$9:$E$93)+63.1579*EXP(-0.19*AL$58))/(Fperm_SI_Woolf2021!$E$9:$E$93-AL$58))*(AL$58-Fperm_SI_Woolf2021!$E$9:$E$93)/10))) + Fperm_SI_Woolf2021!$H$9:$H$93*EXP(-Fperm_SI_Woolf2021!$K$9:$K$93*$C107*IF(AL$58=Fperm_SI_Woolf2021!$E$9:$E$93,1,EXP(LN((1.1*(Fperm_SI_Woolf2021!$E$9:$E$93-AL$58)-63.1579*EXP(-0.19*Fperm_SI_Woolf2021!$E$9:$E$93)+63.1579*EXP(-0.19*AL$58))/(Fperm_SI_Woolf2021!$E$9:$E$93-AL$58))*(AL$58-Fperm_SI_Woolf2021!$E$9:$E$93)/10))),Fperm_SI_Woolf2021!$D$9:$D$93)*AL$57+INTERCEPT(Fperm_SI_Woolf2021!$F$9:$F$93*EXP(-Fperm_SI_Woolf2021!$I$9:$I$93*$C107*IF(AL$58=Fperm_SI_Woolf2021!$E$9:$E$93,1,EXP(LN((1.1*(Fperm_SI_Woolf2021!$E$9:$E$93-AL$58)-63.1579*EXP(-0.19*Fperm_SI_Woolf2021!$E$9:$E$93)+63.1579*EXP(-0.19*AL$58))/(Fperm_SI_Woolf2021!$E$9:$E$93-AL$58))*(AL$58-Fperm_SI_Woolf2021!$E$9:$E$93)/10))) + Fperm_SI_Woolf2021!$G$9:$G$93*EXP(-Fperm_SI_Woolf2021!$J$9:$J$93*$C107*IF(AL$58=Fperm_SI_Woolf2021!$E$9:$E$93,1,EXP(LN((1.1*(Fperm_SI_Woolf2021!$E$9:$E$93-AL$58)-63.1579*EXP(-0.19*Fperm_SI_Woolf2021!$E$9:$E$93)+63.1579*EXP(-0.19*AL$58))/(Fperm_SI_Woolf2021!$E$9:$E$93-AL$58))*(AL$58-Fperm_SI_Woolf2021!$E$9:$E$93)/10))) + Fperm_SI_Woolf2021!$H$9:$H$93*EXP(-Fperm_SI_Woolf2021!$K$9:$K$93*$C107*IF(AL$58=Fperm_SI_Woolf2021!$E$9:$E$93,1,EXP(LN((1.1*(Fperm_SI_Woolf2021!$E$9:$E$93-AL$58)-63.1579*EXP(-0.19*Fperm_SI_Woolf2021!$E$9:$E$93)+63.1579*EXP(-0.19*AL$58))/(Fperm_SI_Woolf2021!$E$9:$E$93-AL$58))*(AL$58-Fperm_SI_Woolf2021!$E$9:$E$93)/10))),Fperm_SI_Woolf2021!$D$9:$D$93))</f>
        <v>0.46777695819536191</v>
      </c>
      <c r="AM107" s="51" cm="1">
        <f t="array" ref="AM107">MIN(1,SLOPE(Fperm_SI_Woolf2021!$F$9:$F$93*EXP(-Fperm_SI_Woolf2021!$I$9:$I$93*$C107*IF(AM$58=Fperm_SI_Woolf2021!$E$9:$E$93,1,EXP(LN((1.1*(Fperm_SI_Woolf2021!$E$9:$E$93-AM$58)-63.1579*EXP(-0.19*Fperm_SI_Woolf2021!$E$9:$E$93)+63.1579*EXP(-0.19*AM$58))/(Fperm_SI_Woolf2021!$E$9:$E$93-AM$58))*(AM$58-Fperm_SI_Woolf2021!$E$9:$E$93)/10))) + Fperm_SI_Woolf2021!$G$9:$G$93*EXP(-Fperm_SI_Woolf2021!$J$9:$J$93*$C107*IF(AM$58=Fperm_SI_Woolf2021!$E$9:$E$93,1,EXP(LN((1.1*(Fperm_SI_Woolf2021!$E$9:$E$93-AM$58)-63.1579*EXP(-0.19*Fperm_SI_Woolf2021!$E$9:$E$93)+63.1579*EXP(-0.19*AM$58))/(Fperm_SI_Woolf2021!$E$9:$E$93-AM$58))*(AM$58-Fperm_SI_Woolf2021!$E$9:$E$93)/10))) + Fperm_SI_Woolf2021!$H$9:$H$93*EXP(-Fperm_SI_Woolf2021!$K$9:$K$93*$C107*IF(AM$58=Fperm_SI_Woolf2021!$E$9:$E$93,1,EXP(LN((1.1*(Fperm_SI_Woolf2021!$E$9:$E$93-AM$58)-63.1579*EXP(-0.19*Fperm_SI_Woolf2021!$E$9:$E$93)+63.1579*EXP(-0.19*AM$58))/(Fperm_SI_Woolf2021!$E$9:$E$93-AM$58))*(AM$58-Fperm_SI_Woolf2021!$E$9:$E$93)/10))),Fperm_SI_Woolf2021!$D$9:$D$93)*AM$57+INTERCEPT(Fperm_SI_Woolf2021!$F$9:$F$93*EXP(-Fperm_SI_Woolf2021!$I$9:$I$93*$C107*IF(AM$58=Fperm_SI_Woolf2021!$E$9:$E$93,1,EXP(LN((1.1*(Fperm_SI_Woolf2021!$E$9:$E$93-AM$58)-63.1579*EXP(-0.19*Fperm_SI_Woolf2021!$E$9:$E$93)+63.1579*EXP(-0.19*AM$58))/(Fperm_SI_Woolf2021!$E$9:$E$93-AM$58))*(AM$58-Fperm_SI_Woolf2021!$E$9:$E$93)/10))) + Fperm_SI_Woolf2021!$G$9:$G$93*EXP(-Fperm_SI_Woolf2021!$J$9:$J$93*$C107*IF(AM$58=Fperm_SI_Woolf2021!$E$9:$E$93,1,EXP(LN((1.1*(Fperm_SI_Woolf2021!$E$9:$E$93-AM$58)-63.1579*EXP(-0.19*Fperm_SI_Woolf2021!$E$9:$E$93)+63.1579*EXP(-0.19*AM$58))/(Fperm_SI_Woolf2021!$E$9:$E$93-AM$58))*(AM$58-Fperm_SI_Woolf2021!$E$9:$E$93)/10))) + Fperm_SI_Woolf2021!$H$9:$H$93*EXP(-Fperm_SI_Woolf2021!$K$9:$K$93*$C107*IF(AM$58=Fperm_SI_Woolf2021!$E$9:$E$93,1,EXP(LN((1.1*(Fperm_SI_Woolf2021!$E$9:$E$93-AM$58)-63.1579*EXP(-0.19*Fperm_SI_Woolf2021!$E$9:$E$93)+63.1579*EXP(-0.19*AM$58))/(Fperm_SI_Woolf2021!$E$9:$E$93-AM$58))*(AM$58-Fperm_SI_Woolf2021!$E$9:$E$93)/10))),Fperm_SI_Woolf2021!$D$9:$D$93))</f>
        <v>0.44219263947538656</v>
      </c>
      <c r="AN107" s="51" cm="1">
        <f t="array" ref="AN107">MIN(1,SLOPE(Fperm_SI_Woolf2021!$F$9:$F$93*EXP(-Fperm_SI_Woolf2021!$I$9:$I$93*$C107*IF(AN$58=Fperm_SI_Woolf2021!$E$9:$E$93,1,EXP(LN((1.1*(Fperm_SI_Woolf2021!$E$9:$E$93-AN$58)-63.1579*EXP(-0.19*Fperm_SI_Woolf2021!$E$9:$E$93)+63.1579*EXP(-0.19*AN$58))/(Fperm_SI_Woolf2021!$E$9:$E$93-AN$58))*(AN$58-Fperm_SI_Woolf2021!$E$9:$E$93)/10))) + Fperm_SI_Woolf2021!$G$9:$G$93*EXP(-Fperm_SI_Woolf2021!$J$9:$J$93*$C107*IF(AN$58=Fperm_SI_Woolf2021!$E$9:$E$93,1,EXP(LN((1.1*(Fperm_SI_Woolf2021!$E$9:$E$93-AN$58)-63.1579*EXP(-0.19*Fperm_SI_Woolf2021!$E$9:$E$93)+63.1579*EXP(-0.19*AN$58))/(Fperm_SI_Woolf2021!$E$9:$E$93-AN$58))*(AN$58-Fperm_SI_Woolf2021!$E$9:$E$93)/10))) + Fperm_SI_Woolf2021!$H$9:$H$93*EXP(-Fperm_SI_Woolf2021!$K$9:$K$93*$C107*IF(AN$58=Fperm_SI_Woolf2021!$E$9:$E$93,1,EXP(LN((1.1*(Fperm_SI_Woolf2021!$E$9:$E$93-AN$58)-63.1579*EXP(-0.19*Fperm_SI_Woolf2021!$E$9:$E$93)+63.1579*EXP(-0.19*AN$58))/(Fperm_SI_Woolf2021!$E$9:$E$93-AN$58))*(AN$58-Fperm_SI_Woolf2021!$E$9:$E$93)/10))),Fperm_SI_Woolf2021!$D$9:$D$93)*AN$57+INTERCEPT(Fperm_SI_Woolf2021!$F$9:$F$93*EXP(-Fperm_SI_Woolf2021!$I$9:$I$93*$C107*IF(AN$58=Fperm_SI_Woolf2021!$E$9:$E$93,1,EXP(LN((1.1*(Fperm_SI_Woolf2021!$E$9:$E$93-AN$58)-63.1579*EXP(-0.19*Fperm_SI_Woolf2021!$E$9:$E$93)+63.1579*EXP(-0.19*AN$58))/(Fperm_SI_Woolf2021!$E$9:$E$93-AN$58))*(AN$58-Fperm_SI_Woolf2021!$E$9:$E$93)/10))) + Fperm_SI_Woolf2021!$G$9:$G$93*EXP(-Fperm_SI_Woolf2021!$J$9:$J$93*$C107*IF(AN$58=Fperm_SI_Woolf2021!$E$9:$E$93,1,EXP(LN((1.1*(Fperm_SI_Woolf2021!$E$9:$E$93-AN$58)-63.1579*EXP(-0.19*Fperm_SI_Woolf2021!$E$9:$E$93)+63.1579*EXP(-0.19*AN$58))/(Fperm_SI_Woolf2021!$E$9:$E$93-AN$58))*(AN$58-Fperm_SI_Woolf2021!$E$9:$E$93)/10))) + Fperm_SI_Woolf2021!$H$9:$H$93*EXP(-Fperm_SI_Woolf2021!$K$9:$K$93*$C107*IF(AN$58=Fperm_SI_Woolf2021!$E$9:$E$93,1,EXP(LN((1.1*(Fperm_SI_Woolf2021!$E$9:$E$93-AN$58)-63.1579*EXP(-0.19*Fperm_SI_Woolf2021!$E$9:$E$93)+63.1579*EXP(-0.19*AN$58))/(Fperm_SI_Woolf2021!$E$9:$E$93-AN$58))*(AN$58-Fperm_SI_Woolf2021!$E$9:$E$93)/10))),Fperm_SI_Woolf2021!$D$9:$D$93))</f>
        <v>0.41660832075541127</v>
      </c>
      <c r="AO107" s="51" cm="1">
        <f t="array" ref="AO107">MIN(1,SLOPE(Fperm_SI_Woolf2021!$F$9:$F$93*EXP(-Fperm_SI_Woolf2021!$I$9:$I$93*$C107*IF(AO$58=Fperm_SI_Woolf2021!$E$9:$E$93,1,EXP(LN((1.1*(Fperm_SI_Woolf2021!$E$9:$E$93-AO$58)-63.1579*EXP(-0.19*Fperm_SI_Woolf2021!$E$9:$E$93)+63.1579*EXP(-0.19*AO$58))/(Fperm_SI_Woolf2021!$E$9:$E$93-AO$58))*(AO$58-Fperm_SI_Woolf2021!$E$9:$E$93)/10))) + Fperm_SI_Woolf2021!$G$9:$G$93*EXP(-Fperm_SI_Woolf2021!$J$9:$J$93*$C107*IF(AO$58=Fperm_SI_Woolf2021!$E$9:$E$93,1,EXP(LN((1.1*(Fperm_SI_Woolf2021!$E$9:$E$93-AO$58)-63.1579*EXP(-0.19*Fperm_SI_Woolf2021!$E$9:$E$93)+63.1579*EXP(-0.19*AO$58))/(Fperm_SI_Woolf2021!$E$9:$E$93-AO$58))*(AO$58-Fperm_SI_Woolf2021!$E$9:$E$93)/10))) + Fperm_SI_Woolf2021!$H$9:$H$93*EXP(-Fperm_SI_Woolf2021!$K$9:$K$93*$C107*IF(AO$58=Fperm_SI_Woolf2021!$E$9:$E$93,1,EXP(LN((1.1*(Fperm_SI_Woolf2021!$E$9:$E$93-AO$58)-63.1579*EXP(-0.19*Fperm_SI_Woolf2021!$E$9:$E$93)+63.1579*EXP(-0.19*AO$58))/(Fperm_SI_Woolf2021!$E$9:$E$93-AO$58))*(AO$58-Fperm_SI_Woolf2021!$E$9:$E$93)/10))),Fperm_SI_Woolf2021!$D$9:$D$93)*AO$57+INTERCEPT(Fperm_SI_Woolf2021!$F$9:$F$93*EXP(-Fperm_SI_Woolf2021!$I$9:$I$93*$C107*IF(AO$58=Fperm_SI_Woolf2021!$E$9:$E$93,1,EXP(LN((1.1*(Fperm_SI_Woolf2021!$E$9:$E$93-AO$58)-63.1579*EXP(-0.19*Fperm_SI_Woolf2021!$E$9:$E$93)+63.1579*EXP(-0.19*AO$58))/(Fperm_SI_Woolf2021!$E$9:$E$93-AO$58))*(AO$58-Fperm_SI_Woolf2021!$E$9:$E$93)/10))) + Fperm_SI_Woolf2021!$G$9:$G$93*EXP(-Fperm_SI_Woolf2021!$J$9:$J$93*$C107*IF(AO$58=Fperm_SI_Woolf2021!$E$9:$E$93,1,EXP(LN((1.1*(Fperm_SI_Woolf2021!$E$9:$E$93-AO$58)-63.1579*EXP(-0.19*Fperm_SI_Woolf2021!$E$9:$E$93)+63.1579*EXP(-0.19*AO$58))/(Fperm_SI_Woolf2021!$E$9:$E$93-AO$58))*(AO$58-Fperm_SI_Woolf2021!$E$9:$E$93)/10))) + Fperm_SI_Woolf2021!$H$9:$H$93*EXP(-Fperm_SI_Woolf2021!$K$9:$K$93*$C107*IF(AO$58=Fperm_SI_Woolf2021!$E$9:$E$93,1,EXP(LN((1.1*(Fperm_SI_Woolf2021!$E$9:$E$93-AO$58)-63.1579*EXP(-0.19*Fperm_SI_Woolf2021!$E$9:$E$93)+63.1579*EXP(-0.19*AO$58))/(Fperm_SI_Woolf2021!$E$9:$E$93-AO$58))*(AO$58-Fperm_SI_Woolf2021!$E$9:$E$93)/10))),Fperm_SI_Woolf2021!$D$9:$D$93))</f>
        <v>0.39102400203543597</v>
      </c>
      <c r="AP107" s="51" cm="1">
        <f t="array" ref="AP107">MIN(1,SLOPE(Fperm_SI_Woolf2021!$F$9:$F$93*EXP(-Fperm_SI_Woolf2021!$I$9:$I$93*$C107*IF(AP$58=Fperm_SI_Woolf2021!$E$9:$E$93,1,EXP(LN((1.1*(Fperm_SI_Woolf2021!$E$9:$E$93-AP$58)-63.1579*EXP(-0.19*Fperm_SI_Woolf2021!$E$9:$E$93)+63.1579*EXP(-0.19*AP$58))/(Fperm_SI_Woolf2021!$E$9:$E$93-AP$58))*(AP$58-Fperm_SI_Woolf2021!$E$9:$E$93)/10))) + Fperm_SI_Woolf2021!$G$9:$G$93*EXP(-Fperm_SI_Woolf2021!$J$9:$J$93*$C107*IF(AP$58=Fperm_SI_Woolf2021!$E$9:$E$93,1,EXP(LN((1.1*(Fperm_SI_Woolf2021!$E$9:$E$93-AP$58)-63.1579*EXP(-0.19*Fperm_SI_Woolf2021!$E$9:$E$93)+63.1579*EXP(-0.19*AP$58))/(Fperm_SI_Woolf2021!$E$9:$E$93-AP$58))*(AP$58-Fperm_SI_Woolf2021!$E$9:$E$93)/10))) + Fperm_SI_Woolf2021!$H$9:$H$93*EXP(-Fperm_SI_Woolf2021!$K$9:$K$93*$C107*IF(AP$58=Fperm_SI_Woolf2021!$E$9:$E$93,1,EXP(LN((1.1*(Fperm_SI_Woolf2021!$E$9:$E$93-AP$58)-63.1579*EXP(-0.19*Fperm_SI_Woolf2021!$E$9:$E$93)+63.1579*EXP(-0.19*AP$58))/(Fperm_SI_Woolf2021!$E$9:$E$93-AP$58))*(AP$58-Fperm_SI_Woolf2021!$E$9:$E$93)/10))),Fperm_SI_Woolf2021!$D$9:$D$93)*AP$57+INTERCEPT(Fperm_SI_Woolf2021!$F$9:$F$93*EXP(-Fperm_SI_Woolf2021!$I$9:$I$93*$C107*IF(AP$58=Fperm_SI_Woolf2021!$E$9:$E$93,1,EXP(LN((1.1*(Fperm_SI_Woolf2021!$E$9:$E$93-AP$58)-63.1579*EXP(-0.19*Fperm_SI_Woolf2021!$E$9:$E$93)+63.1579*EXP(-0.19*AP$58))/(Fperm_SI_Woolf2021!$E$9:$E$93-AP$58))*(AP$58-Fperm_SI_Woolf2021!$E$9:$E$93)/10))) + Fperm_SI_Woolf2021!$G$9:$G$93*EXP(-Fperm_SI_Woolf2021!$J$9:$J$93*$C107*IF(AP$58=Fperm_SI_Woolf2021!$E$9:$E$93,1,EXP(LN((1.1*(Fperm_SI_Woolf2021!$E$9:$E$93-AP$58)-63.1579*EXP(-0.19*Fperm_SI_Woolf2021!$E$9:$E$93)+63.1579*EXP(-0.19*AP$58))/(Fperm_SI_Woolf2021!$E$9:$E$93-AP$58))*(AP$58-Fperm_SI_Woolf2021!$E$9:$E$93)/10))) + Fperm_SI_Woolf2021!$H$9:$H$93*EXP(-Fperm_SI_Woolf2021!$K$9:$K$93*$C107*IF(AP$58=Fperm_SI_Woolf2021!$E$9:$E$93,1,EXP(LN((1.1*(Fperm_SI_Woolf2021!$E$9:$E$93-AP$58)-63.1579*EXP(-0.19*Fperm_SI_Woolf2021!$E$9:$E$93)+63.1579*EXP(-0.19*AP$58))/(Fperm_SI_Woolf2021!$E$9:$E$93-AP$58))*(AP$58-Fperm_SI_Woolf2021!$E$9:$E$93)/10))),Fperm_SI_Woolf2021!$D$9:$D$93))</f>
        <v>0.36543968331546062</v>
      </c>
      <c r="AQ107" s="51" cm="1">
        <f t="array" ref="AQ107">MIN(1,SLOPE(Fperm_SI_Woolf2021!$F$9:$F$93*EXP(-Fperm_SI_Woolf2021!$I$9:$I$93*$C107*IF(AQ$58=Fperm_SI_Woolf2021!$E$9:$E$93,1,EXP(LN((1.1*(Fperm_SI_Woolf2021!$E$9:$E$93-AQ$58)-63.1579*EXP(-0.19*Fperm_SI_Woolf2021!$E$9:$E$93)+63.1579*EXP(-0.19*AQ$58))/(Fperm_SI_Woolf2021!$E$9:$E$93-AQ$58))*(AQ$58-Fperm_SI_Woolf2021!$E$9:$E$93)/10))) + Fperm_SI_Woolf2021!$G$9:$G$93*EXP(-Fperm_SI_Woolf2021!$J$9:$J$93*$C107*IF(AQ$58=Fperm_SI_Woolf2021!$E$9:$E$93,1,EXP(LN((1.1*(Fperm_SI_Woolf2021!$E$9:$E$93-AQ$58)-63.1579*EXP(-0.19*Fperm_SI_Woolf2021!$E$9:$E$93)+63.1579*EXP(-0.19*AQ$58))/(Fperm_SI_Woolf2021!$E$9:$E$93-AQ$58))*(AQ$58-Fperm_SI_Woolf2021!$E$9:$E$93)/10))) + Fperm_SI_Woolf2021!$H$9:$H$93*EXP(-Fperm_SI_Woolf2021!$K$9:$K$93*$C107*IF(AQ$58=Fperm_SI_Woolf2021!$E$9:$E$93,1,EXP(LN((1.1*(Fperm_SI_Woolf2021!$E$9:$E$93-AQ$58)-63.1579*EXP(-0.19*Fperm_SI_Woolf2021!$E$9:$E$93)+63.1579*EXP(-0.19*AQ$58))/(Fperm_SI_Woolf2021!$E$9:$E$93-AQ$58))*(AQ$58-Fperm_SI_Woolf2021!$E$9:$E$93)/10))),Fperm_SI_Woolf2021!$D$9:$D$93)*AQ$57+INTERCEPT(Fperm_SI_Woolf2021!$F$9:$F$93*EXP(-Fperm_SI_Woolf2021!$I$9:$I$93*$C107*IF(AQ$58=Fperm_SI_Woolf2021!$E$9:$E$93,1,EXP(LN((1.1*(Fperm_SI_Woolf2021!$E$9:$E$93-AQ$58)-63.1579*EXP(-0.19*Fperm_SI_Woolf2021!$E$9:$E$93)+63.1579*EXP(-0.19*AQ$58))/(Fperm_SI_Woolf2021!$E$9:$E$93-AQ$58))*(AQ$58-Fperm_SI_Woolf2021!$E$9:$E$93)/10))) + Fperm_SI_Woolf2021!$G$9:$G$93*EXP(-Fperm_SI_Woolf2021!$J$9:$J$93*$C107*IF(AQ$58=Fperm_SI_Woolf2021!$E$9:$E$93,1,EXP(LN((1.1*(Fperm_SI_Woolf2021!$E$9:$E$93-AQ$58)-63.1579*EXP(-0.19*Fperm_SI_Woolf2021!$E$9:$E$93)+63.1579*EXP(-0.19*AQ$58))/(Fperm_SI_Woolf2021!$E$9:$E$93-AQ$58))*(AQ$58-Fperm_SI_Woolf2021!$E$9:$E$93)/10))) + Fperm_SI_Woolf2021!$H$9:$H$93*EXP(-Fperm_SI_Woolf2021!$K$9:$K$93*$C107*IF(AQ$58=Fperm_SI_Woolf2021!$E$9:$E$93,1,EXP(LN((1.1*(Fperm_SI_Woolf2021!$E$9:$E$93-AQ$58)-63.1579*EXP(-0.19*Fperm_SI_Woolf2021!$E$9:$E$93)+63.1579*EXP(-0.19*AQ$58))/(Fperm_SI_Woolf2021!$E$9:$E$93-AQ$58))*(AQ$58-Fperm_SI_Woolf2021!$E$9:$E$93)/10))),Fperm_SI_Woolf2021!$D$9:$D$93))</f>
        <v>0.33985536459548532</v>
      </c>
      <c r="AR107" s="51" cm="1">
        <f t="array" ref="AR107">MIN(1,SLOPE(Fperm_SI_Woolf2021!$F$9:$F$93*EXP(-Fperm_SI_Woolf2021!$I$9:$I$93*$C107*IF(AR$58=Fperm_SI_Woolf2021!$E$9:$E$93,1,EXP(LN((1.1*(Fperm_SI_Woolf2021!$E$9:$E$93-AR$58)-63.1579*EXP(-0.19*Fperm_SI_Woolf2021!$E$9:$E$93)+63.1579*EXP(-0.19*AR$58))/(Fperm_SI_Woolf2021!$E$9:$E$93-AR$58))*(AR$58-Fperm_SI_Woolf2021!$E$9:$E$93)/10))) + Fperm_SI_Woolf2021!$G$9:$G$93*EXP(-Fperm_SI_Woolf2021!$J$9:$J$93*$C107*IF(AR$58=Fperm_SI_Woolf2021!$E$9:$E$93,1,EXP(LN((1.1*(Fperm_SI_Woolf2021!$E$9:$E$93-AR$58)-63.1579*EXP(-0.19*Fperm_SI_Woolf2021!$E$9:$E$93)+63.1579*EXP(-0.19*AR$58))/(Fperm_SI_Woolf2021!$E$9:$E$93-AR$58))*(AR$58-Fperm_SI_Woolf2021!$E$9:$E$93)/10))) + Fperm_SI_Woolf2021!$H$9:$H$93*EXP(-Fperm_SI_Woolf2021!$K$9:$K$93*$C107*IF(AR$58=Fperm_SI_Woolf2021!$E$9:$E$93,1,EXP(LN((1.1*(Fperm_SI_Woolf2021!$E$9:$E$93-AR$58)-63.1579*EXP(-0.19*Fperm_SI_Woolf2021!$E$9:$E$93)+63.1579*EXP(-0.19*AR$58))/(Fperm_SI_Woolf2021!$E$9:$E$93-AR$58))*(AR$58-Fperm_SI_Woolf2021!$E$9:$E$93)/10))),Fperm_SI_Woolf2021!$D$9:$D$93)*AR$57+INTERCEPT(Fperm_SI_Woolf2021!$F$9:$F$93*EXP(-Fperm_SI_Woolf2021!$I$9:$I$93*$C107*IF(AR$58=Fperm_SI_Woolf2021!$E$9:$E$93,1,EXP(LN((1.1*(Fperm_SI_Woolf2021!$E$9:$E$93-AR$58)-63.1579*EXP(-0.19*Fperm_SI_Woolf2021!$E$9:$E$93)+63.1579*EXP(-0.19*AR$58))/(Fperm_SI_Woolf2021!$E$9:$E$93-AR$58))*(AR$58-Fperm_SI_Woolf2021!$E$9:$E$93)/10))) + Fperm_SI_Woolf2021!$G$9:$G$93*EXP(-Fperm_SI_Woolf2021!$J$9:$J$93*$C107*IF(AR$58=Fperm_SI_Woolf2021!$E$9:$E$93,1,EXP(LN((1.1*(Fperm_SI_Woolf2021!$E$9:$E$93-AR$58)-63.1579*EXP(-0.19*Fperm_SI_Woolf2021!$E$9:$E$93)+63.1579*EXP(-0.19*AR$58))/(Fperm_SI_Woolf2021!$E$9:$E$93-AR$58))*(AR$58-Fperm_SI_Woolf2021!$E$9:$E$93)/10))) + Fperm_SI_Woolf2021!$H$9:$H$93*EXP(-Fperm_SI_Woolf2021!$K$9:$K$93*$C107*IF(AR$58=Fperm_SI_Woolf2021!$E$9:$E$93,1,EXP(LN((1.1*(Fperm_SI_Woolf2021!$E$9:$E$93-AR$58)-63.1579*EXP(-0.19*Fperm_SI_Woolf2021!$E$9:$E$93)+63.1579*EXP(-0.19*AR$58))/(Fperm_SI_Woolf2021!$E$9:$E$93-AR$58))*(AR$58-Fperm_SI_Woolf2021!$E$9:$E$93)/10))),Fperm_SI_Woolf2021!$D$9:$D$93))</f>
        <v>0.31427104587550997</v>
      </c>
      <c r="AS107" s="51" cm="1">
        <f t="array" ref="AS107">MIN(1,SLOPE(Fperm_SI_Woolf2021!$F$9:$F$93*EXP(-Fperm_SI_Woolf2021!$I$9:$I$93*$C107*IF(AS$58=Fperm_SI_Woolf2021!$E$9:$E$93,1,EXP(LN((1.1*(Fperm_SI_Woolf2021!$E$9:$E$93-AS$58)-63.1579*EXP(-0.19*Fperm_SI_Woolf2021!$E$9:$E$93)+63.1579*EXP(-0.19*AS$58))/(Fperm_SI_Woolf2021!$E$9:$E$93-AS$58))*(AS$58-Fperm_SI_Woolf2021!$E$9:$E$93)/10))) + Fperm_SI_Woolf2021!$G$9:$G$93*EXP(-Fperm_SI_Woolf2021!$J$9:$J$93*$C107*IF(AS$58=Fperm_SI_Woolf2021!$E$9:$E$93,1,EXP(LN((1.1*(Fperm_SI_Woolf2021!$E$9:$E$93-AS$58)-63.1579*EXP(-0.19*Fperm_SI_Woolf2021!$E$9:$E$93)+63.1579*EXP(-0.19*AS$58))/(Fperm_SI_Woolf2021!$E$9:$E$93-AS$58))*(AS$58-Fperm_SI_Woolf2021!$E$9:$E$93)/10))) + Fperm_SI_Woolf2021!$H$9:$H$93*EXP(-Fperm_SI_Woolf2021!$K$9:$K$93*$C107*IF(AS$58=Fperm_SI_Woolf2021!$E$9:$E$93,1,EXP(LN((1.1*(Fperm_SI_Woolf2021!$E$9:$E$93-AS$58)-63.1579*EXP(-0.19*Fperm_SI_Woolf2021!$E$9:$E$93)+63.1579*EXP(-0.19*AS$58))/(Fperm_SI_Woolf2021!$E$9:$E$93-AS$58))*(AS$58-Fperm_SI_Woolf2021!$E$9:$E$93)/10))),Fperm_SI_Woolf2021!$D$9:$D$93)*AS$57+INTERCEPT(Fperm_SI_Woolf2021!$F$9:$F$93*EXP(-Fperm_SI_Woolf2021!$I$9:$I$93*$C107*IF(AS$58=Fperm_SI_Woolf2021!$E$9:$E$93,1,EXP(LN((1.1*(Fperm_SI_Woolf2021!$E$9:$E$93-AS$58)-63.1579*EXP(-0.19*Fperm_SI_Woolf2021!$E$9:$E$93)+63.1579*EXP(-0.19*AS$58))/(Fperm_SI_Woolf2021!$E$9:$E$93-AS$58))*(AS$58-Fperm_SI_Woolf2021!$E$9:$E$93)/10))) + Fperm_SI_Woolf2021!$G$9:$G$93*EXP(-Fperm_SI_Woolf2021!$J$9:$J$93*$C107*IF(AS$58=Fperm_SI_Woolf2021!$E$9:$E$93,1,EXP(LN((1.1*(Fperm_SI_Woolf2021!$E$9:$E$93-AS$58)-63.1579*EXP(-0.19*Fperm_SI_Woolf2021!$E$9:$E$93)+63.1579*EXP(-0.19*AS$58))/(Fperm_SI_Woolf2021!$E$9:$E$93-AS$58))*(AS$58-Fperm_SI_Woolf2021!$E$9:$E$93)/10))) + Fperm_SI_Woolf2021!$H$9:$H$93*EXP(-Fperm_SI_Woolf2021!$K$9:$K$93*$C107*IF(AS$58=Fperm_SI_Woolf2021!$E$9:$E$93,1,EXP(LN((1.1*(Fperm_SI_Woolf2021!$E$9:$E$93-AS$58)-63.1579*EXP(-0.19*Fperm_SI_Woolf2021!$E$9:$E$93)+63.1579*EXP(-0.19*AS$58))/(Fperm_SI_Woolf2021!$E$9:$E$93-AS$58))*(AS$58-Fperm_SI_Woolf2021!$E$9:$E$93)/10))),Fperm_SI_Woolf2021!$D$9:$D$93))</f>
        <v>0.28868672715553462</v>
      </c>
      <c r="AT107" s="51" cm="1">
        <f t="array" ref="AT107">MIN(1,SLOPE(Fperm_SI_Woolf2021!$F$9:$F$93*EXP(-Fperm_SI_Woolf2021!$I$9:$I$93*$C107*IF(AT$58=Fperm_SI_Woolf2021!$E$9:$E$93,1,EXP(LN((1.1*(Fperm_SI_Woolf2021!$E$9:$E$93-AT$58)-63.1579*EXP(-0.19*Fperm_SI_Woolf2021!$E$9:$E$93)+63.1579*EXP(-0.19*AT$58))/(Fperm_SI_Woolf2021!$E$9:$E$93-AT$58))*(AT$58-Fperm_SI_Woolf2021!$E$9:$E$93)/10))) + Fperm_SI_Woolf2021!$G$9:$G$93*EXP(-Fperm_SI_Woolf2021!$J$9:$J$93*$C107*IF(AT$58=Fperm_SI_Woolf2021!$E$9:$E$93,1,EXP(LN((1.1*(Fperm_SI_Woolf2021!$E$9:$E$93-AT$58)-63.1579*EXP(-0.19*Fperm_SI_Woolf2021!$E$9:$E$93)+63.1579*EXP(-0.19*AT$58))/(Fperm_SI_Woolf2021!$E$9:$E$93-AT$58))*(AT$58-Fperm_SI_Woolf2021!$E$9:$E$93)/10))) + Fperm_SI_Woolf2021!$H$9:$H$93*EXP(-Fperm_SI_Woolf2021!$K$9:$K$93*$C107*IF(AT$58=Fperm_SI_Woolf2021!$E$9:$E$93,1,EXP(LN((1.1*(Fperm_SI_Woolf2021!$E$9:$E$93-AT$58)-63.1579*EXP(-0.19*Fperm_SI_Woolf2021!$E$9:$E$93)+63.1579*EXP(-0.19*AT$58))/(Fperm_SI_Woolf2021!$E$9:$E$93-AT$58))*(AT$58-Fperm_SI_Woolf2021!$E$9:$E$93)/10))),Fperm_SI_Woolf2021!$D$9:$D$93)*AT$57+INTERCEPT(Fperm_SI_Woolf2021!$F$9:$F$93*EXP(-Fperm_SI_Woolf2021!$I$9:$I$93*$C107*IF(AT$58=Fperm_SI_Woolf2021!$E$9:$E$93,1,EXP(LN((1.1*(Fperm_SI_Woolf2021!$E$9:$E$93-AT$58)-63.1579*EXP(-0.19*Fperm_SI_Woolf2021!$E$9:$E$93)+63.1579*EXP(-0.19*AT$58))/(Fperm_SI_Woolf2021!$E$9:$E$93-AT$58))*(AT$58-Fperm_SI_Woolf2021!$E$9:$E$93)/10))) + Fperm_SI_Woolf2021!$G$9:$G$93*EXP(-Fperm_SI_Woolf2021!$J$9:$J$93*$C107*IF(AT$58=Fperm_SI_Woolf2021!$E$9:$E$93,1,EXP(LN((1.1*(Fperm_SI_Woolf2021!$E$9:$E$93-AT$58)-63.1579*EXP(-0.19*Fperm_SI_Woolf2021!$E$9:$E$93)+63.1579*EXP(-0.19*AT$58))/(Fperm_SI_Woolf2021!$E$9:$E$93-AT$58))*(AT$58-Fperm_SI_Woolf2021!$E$9:$E$93)/10))) + Fperm_SI_Woolf2021!$H$9:$H$93*EXP(-Fperm_SI_Woolf2021!$K$9:$K$93*$C107*IF(AT$58=Fperm_SI_Woolf2021!$E$9:$E$93,1,EXP(LN((1.1*(Fperm_SI_Woolf2021!$E$9:$E$93-AT$58)-63.1579*EXP(-0.19*Fperm_SI_Woolf2021!$E$9:$E$93)+63.1579*EXP(-0.19*AT$58))/(Fperm_SI_Woolf2021!$E$9:$E$93-AT$58))*(AT$58-Fperm_SI_Woolf2021!$E$9:$E$93)/10))),Fperm_SI_Woolf2021!$D$9:$D$93))</f>
        <v>0.26310240843555927</v>
      </c>
      <c r="AU107" s="51" cm="1">
        <f t="array" ref="AU107">MIN(1,SLOPE(Fperm_SI_Woolf2021!$F$9:$F$93*EXP(-Fperm_SI_Woolf2021!$I$9:$I$93*$C107*IF(AU$58=Fperm_SI_Woolf2021!$E$9:$E$93,1,EXP(LN((1.1*(Fperm_SI_Woolf2021!$E$9:$E$93-AU$58)-63.1579*EXP(-0.19*Fperm_SI_Woolf2021!$E$9:$E$93)+63.1579*EXP(-0.19*AU$58))/(Fperm_SI_Woolf2021!$E$9:$E$93-AU$58))*(AU$58-Fperm_SI_Woolf2021!$E$9:$E$93)/10))) + Fperm_SI_Woolf2021!$G$9:$G$93*EXP(-Fperm_SI_Woolf2021!$J$9:$J$93*$C107*IF(AU$58=Fperm_SI_Woolf2021!$E$9:$E$93,1,EXP(LN((1.1*(Fperm_SI_Woolf2021!$E$9:$E$93-AU$58)-63.1579*EXP(-0.19*Fperm_SI_Woolf2021!$E$9:$E$93)+63.1579*EXP(-0.19*AU$58))/(Fperm_SI_Woolf2021!$E$9:$E$93-AU$58))*(AU$58-Fperm_SI_Woolf2021!$E$9:$E$93)/10))) + Fperm_SI_Woolf2021!$H$9:$H$93*EXP(-Fperm_SI_Woolf2021!$K$9:$K$93*$C107*IF(AU$58=Fperm_SI_Woolf2021!$E$9:$E$93,1,EXP(LN((1.1*(Fperm_SI_Woolf2021!$E$9:$E$93-AU$58)-63.1579*EXP(-0.19*Fperm_SI_Woolf2021!$E$9:$E$93)+63.1579*EXP(-0.19*AU$58))/(Fperm_SI_Woolf2021!$E$9:$E$93-AU$58))*(AU$58-Fperm_SI_Woolf2021!$E$9:$E$93)/10))),Fperm_SI_Woolf2021!$D$9:$D$93)*AU$57+INTERCEPT(Fperm_SI_Woolf2021!$F$9:$F$93*EXP(-Fperm_SI_Woolf2021!$I$9:$I$93*$C107*IF(AU$58=Fperm_SI_Woolf2021!$E$9:$E$93,1,EXP(LN((1.1*(Fperm_SI_Woolf2021!$E$9:$E$93-AU$58)-63.1579*EXP(-0.19*Fperm_SI_Woolf2021!$E$9:$E$93)+63.1579*EXP(-0.19*AU$58))/(Fperm_SI_Woolf2021!$E$9:$E$93-AU$58))*(AU$58-Fperm_SI_Woolf2021!$E$9:$E$93)/10))) + Fperm_SI_Woolf2021!$G$9:$G$93*EXP(-Fperm_SI_Woolf2021!$J$9:$J$93*$C107*IF(AU$58=Fperm_SI_Woolf2021!$E$9:$E$93,1,EXP(LN((1.1*(Fperm_SI_Woolf2021!$E$9:$E$93-AU$58)-63.1579*EXP(-0.19*Fperm_SI_Woolf2021!$E$9:$E$93)+63.1579*EXP(-0.19*AU$58))/(Fperm_SI_Woolf2021!$E$9:$E$93-AU$58))*(AU$58-Fperm_SI_Woolf2021!$E$9:$E$93)/10))) + Fperm_SI_Woolf2021!$H$9:$H$93*EXP(-Fperm_SI_Woolf2021!$K$9:$K$93*$C107*IF(AU$58=Fperm_SI_Woolf2021!$E$9:$E$93,1,EXP(LN((1.1*(Fperm_SI_Woolf2021!$E$9:$E$93-AU$58)-63.1579*EXP(-0.19*Fperm_SI_Woolf2021!$E$9:$E$93)+63.1579*EXP(-0.19*AU$58))/(Fperm_SI_Woolf2021!$E$9:$E$93-AU$58))*(AU$58-Fperm_SI_Woolf2021!$E$9:$E$93)/10))),Fperm_SI_Woolf2021!$D$9:$D$93))</f>
        <v>0.23751808971558391</v>
      </c>
      <c r="AV107" s="51" cm="1">
        <f t="array" ref="AV107">MIN(1,SLOPE(Fperm_SI_Woolf2021!$F$9:$F$93*EXP(-Fperm_SI_Woolf2021!$I$9:$I$93*$C107*IF(AV$58=Fperm_SI_Woolf2021!$E$9:$E$93,1,EXP(LN((1.1*(Fperm_SI_Woolf2021!$E$9:$E$93-AV$58)-63.1579*EXP(-0.19*Fperm_SI_Woolf2021!$E$9:$E$93)+63.1579*EXP(-0.19*AV$58))/(Fperm_SI_Woolf2021!$E$9:$E$93-AV$58))*(AV$58-Fperm_SI_Woolf2021!$E$9:$E$93)/10))) + Fperm_SI_Woolf2021!$G$9:$G$93*EXP(-Fperm_SI_Woolf2021!$J$9:$J$93*$C107*IF(AV$58=Fperm_SI_Woolf2021!$E$9:$E$93,1,EXP(LN((1.1*(Fperm_SI_Woolf2021!$E$9:$E$93-AV$58)-63.1579*EXP(-0.19*Fperm_SI_Woolf2021!$E$9:$E$93)+63.1579*EXP(-0.19*AV$58))/(Fperm_SI_Woolf2021!$E$9:$E$93-AV$58))*(AV$58-Fperm_SI_Woolf2021!$E$9:$E$93)/10))) + Fperm_SI_Woolf2021!$H$9:$H$93*EXP(-Fperm_SI_Woolf2021!$K$9:$K$93*$C107*IF(AV$58=Fperm_SI_Woolf2021!$E$9:$E$93,1,EXP(LN((1.1*(Fperm_SI_Woolf2021!$E$9:$E$93-AV$58)-63.1579*EXP(-0.19*Fperm_SI_Woolf2021!$E$9:$E$93)+63.1579*EXP(-0.19*AV$58))/(Fperm_SI_Woolf2021!$E$9:$E$93-AV$58))*(AV$58-Fperm_SI_Woolf2021!$E$9:$E$93)/10))),Fperm_SI_Woolf2021!$D$9:$D$93)*AV$57+INTERCEPT(Fperm_SI_Woolf2021!$F$9:$F$93*EXP(-Fperm_SI_Woolf2021!$I$9:$I$93*$C107*IF(AV$58=Fperm_SI_Woolf2021!$E$9:$E$93,1,EXP(LN((1.1*(Fperm_SI_Woolf2021!$E$9:$E$93-AV$58)-63.1579*EXP(-0.19*Fperm_SI_Woolf2021!$E$9:$E$93)+63.1579*EXP(-0.19*AV$58))/(Fperm_SI_Woolf2021!$E$9:$E$93-AV$58))*(AV$58-Fperm_SI_Woolf2021!$E$9:$E$93)/10))) + Fperm_SI_Woolf2021!$G$9:$G$93*EXP(-Fperm_SI_Woolf2021!$J$9:$J$93*$C107*IF(AV$58=Fperm_SI_Woolf2021!$E$9:$E$93,1,EXP(LN((1.1*(Fperm_SI_Woolf2021!$E$9:$E$93-AV$58)-63.1579*EXP(-0.19*Fperm_SI_Woolf2021!$E$9:$E$93)+63.1579*EXP(-0.19*AV$58))/(Fperm_SI_Woolf2021!$E$9:$E$93-AV$58))*(AV$58-Fperm_SI_Woolf2021!$E$9:$E$93)/10))) + Fperm_SI_Woolf2021!$H$9:$H$93*EXP(-Fperm_SI_Woolf2021!$K$9:$K$93*$C107*IF(AV$58=Fperm_SI_Woolf2021!$E$9:$E$93,1,EXP(LN((1.1*(Fperm_SI_Woolf2021!$E$9:$E$93-AV$58)-63.1579*EXP(-0.19*Fperm_SI_Woolf2021!$E$9:$E$93)+63.1579*EXP(-0.19*AV$58))/(Fperm_SI_Woolf2021!$E$9:$E$93-AV$58))*(AV$58-Fperm_SI_Woolf2021!$E$9:$E$93)/10))),Fperm_SI_Woolf2021!$D$9:$D$93))</f>
        <v>0.21193377099560856</v>
      </c>
      <c r="AW107" s="51" cm="1">
        <f t="array" ref="AW107">MIN(1,SLOPE(Fperm_SI_Woolf2021!$F$9:$F$93*EXP(-Fperm_SI_Woolf2021!$I$9:$I$93*$C107*IF(AW$58=Fperm_SI_Woolf2021!$E$9:$E$93,1,EXP(LN((1.1*(Fperm_SI_Woolf2021!$E$9:$E$93-AW$58)-63.1579*EXP(-0.19*Fperm_SI_Woolf2021!$E$9:$E$93)+63.1579*EXP(-0.19*AW$58))/(Fperm_SI_Woolf2021!$E$9:$E$93-AW$58))*(AW$58-Fperm_SI_Woolf2021!$E$9:$E$93)/10))) + Fperm_SI_Woolf2021!$G$9:$G$93*EXP(-Fperm_SI_Woolf2021!$J$9:$J$93*$C107*IF(AW$58=Fperm_SI_Woolf2021!$E$9:$E$93,1,EXP(LN((1.1*(Fperm_SI_Woolf2021!$E$9:$E$93-AW$58)-63.1579*EXP(-0.19*Fperm_SI_Woolf2021!$E$9:$E$93)+63.1579*EXP(-0.19*AW$58))/(Fperm_SI_Woolf2021!$E$9:$E$93-AW$58))*(AW$58-Fperm_SI_Woolf2021!$E$9:$E$93)/10))) + Fperm_SI_Woolf2021!$H$9:$H$93*EXP(-Fperm_SI_Woolf2021!$K$9:$K$93*$C107*IF(AW$58=Fperm_SI_Woolf2021!$E$9:$E$93,1,EXP(LN((1.1*(Fperm_SI_Woolf2021!$E$9:$E$93-AW$58)-63.1579*EXP(-0.19*Fperm_SI_Woolf2021!$E$9:$E$93)+63.1579*EXP(-0.19*AW$58))/(Fperm_SI_Woolf2021!$E$9:$E$93-AW$58))*(AW$58-Fperm_SI_Woolf2021!$E$9:$E$93)/10))),Fperm_SI_Woolf2021!$D$9:$D$93)*AW$57+INTERCEPT(Fperm_SI_Woolf2021!$F$9:$F$93*EXP(-Fperm_SI_Woolf2021!$I$9:$I$93*$C107*IF(AW$58=Fperm_SI_Woolf2021!$E$9:$E$93,1,EXP(LN((1.1*(Fperm_SI_Woolf2021!$E$9:$E$93-AW$58)-63.1579*EXP(-0.19*Fperm_SI_Woolf2021!$E$9:$E$93)+63.1579*EXP(-0.19*AW$58))/(Fperm_SI_Woolf2021!$E$9:$E$93-AW$58))*(AW$58-Fperm_SI_Woolf2021!$E$9:$E$93)/10))) + Fperm_SI_Woolf2021!$G$9:$G$93*EXP(-Fperm_SI_Woolf2021!$J$9:$J$93*$C107*IF(AW$58=Fperm_SI_Woolf2021!$E$9:$E$93,1,EXP(LN((1.1*(Fperm_SI_Woolf2021!$E$9:$E$93-AW$58)-63.1579*EXP(-0.19*Fperm_SI_Woolf2021!$E$9:$E$93)+63.1579*EXP(-0.19*AW$58))/(Fperm_SI_Woolf2021!$E$9:$E$93-AW$58))*(AW$58-Fperm_SI_Woolf2021!$E$9:$E$93)/10))) + Fperm_SI_Woolf2021!$H$9:$H$93*EXP(-Fperm_SI_Woolf2021!$K$9:$K$93*$C107*IF(AW$58=Fperm_SI_Woolf2021!$E$9:$E$93,1,EXP(LN((1.1*(Fperm_SI_Woolf2021!$E$9:$E$93-AW$58)-63.1579*EXP(-0.19*Fperm_SI_Woolf2021!$E$9:$E$93)+63.1579*EXP(-0.19*AW$58))/(Fperm_SI_Woolf2021!$E$9:$E$93-AW$58))*(AW$58-Fperm_SI_Woolf2021!$E$9:$E$93)/10))),Fperm_SI_Woolf2021!$D$9:$D$93))</f>
        <v>0.48265072298017198</v>
      </c>
      <c r="AX107" s="51" cm="1">
        <f t="array" ref="AX107">MIN(1,SLOPE(Fperm_SI_Woolf2021!$F$9:$F$93*EXP(-Fperm_SI_Woolf2021!$I$9:$I$93*$C107*IF(AX$58=Fperm_SI_Woolf2021!$E$9:$E$93,1,EXP(LN((1.1*(Fperm_SI_Woolf2021!$E$9:$E$93-AX$58)-63.1579*EXP(-0.19*Fperm_SI_Woolf2021!$E$9:$E$93)+63.1579*EXP(-0.19*AX$58))/(Fperm_SI_Woolf2021!$E$9:$E$93-AX$58))*(AX$58-Fperm_SI_Woolf2021!$E$9:$E$93)/10))) + Fperm_SI_Woolf2021!$G$9:$G$93*EXP(-Fperm_SI_Woolf2021!$J$9:$J$93*$C107*IF(AX$58=Fperm_SI_Woolf2021!$E$9:$E$93,1,EXP(LN((1.1*(Fperm_SI_Woolf2021!$E$9:$E$93-AX$58)-63.1579*EXP(-0.19*Fperm_SI_Woolf2021!$E$9:$E$93)+63.1579*EXP(-0.19*AX$58))/(Fperm_SI_Woolf2021!$E$9:$E$93-AX$58))*(AX$58-Fperm_SI_Woolf2021!$E$9:$E$93)/10))) + Fperm_SI_Woolf2021!$H$9:$H$93*EXP(-Fperm_SI_Woolf2021!$K$9:$K$93*$C107*IF(AX$58=Fperm_SI_Woolf2021!$E$9:$E$93,1,EXP(LN((1.1*(Fperm_SI_Woolf2021!$E$9:$E$93-AX$58)-63.1579*EXP(-0.19*Fperm_SI_Woolf2021!$E$9:$E$93)+63.1579*EXP(-0.19*AX$58))/(Fperm_SI_Woolf2021!$E$9:$E$93-AX$58))*(AX$58-Fperm_SI_Woolf2021!$E$9:$E$93)/10))),Fperm_SI_Woolf2021!$D$9:$D$93)*AX$57+INTERCEPT(Fperm_SI_Woolf2021!$F$9:$F$93*EXP(-Fperm_SI_Woolf2021!$I$9:$I$93*$C107*IF(AX$58=Fperm_SI_Woolf2021!$E$9:$E$93,1,EXP(LN((1.1*(Fperm_SI_Woolf2021!$E$9:$E$93-AX$58)-63.1579*EXP(-0.19*Fperm_SI_Woolf2021!$E$9:$E$93)+63.1579*EXP(-0.19*AX$58))/(Fperm_SI_Woolf2021!$E$9:$E$93-AX$58))*(AX$58-Fperm_SI_Woolf2021!$E$9:$E$93)/10))) + Fperm_SI_Woolf2021!$G$9:$G$93*EXP(-Fperm_SI_Woolf2021!$J$9:$J$93*$C107*IF(AX$58=Fperm_SI_Woolf2021!$E$9:$E$93,1,EXP(LN((1.1*(Fperm_SI_Woolf2021!$E$9:$E$93-AX$58)-63.1579*EXP(-0.19*Fperm_SI_Woolf2021!$E$9:$E$93)+63.1579*EXP(-0.19*AX$58))/(Fperm_SI_Woolf2021!$E$9:$E$93-AX$58))*(AX$58-Fperm_SI_Woolf2021!$E$9:$E$93)/10))) + Fperm_SI_Woolf2021!$H$9:$H$93*EXP(-Fperm_SI_Woolf2021!$K$9:$K$93*$C107*IF(AX$58=Fperm_SI_Woolf2021!$E$9:$E$93,1,EXP(LN((1.1*(Fperm_SI_Woolf2021!$E$9:$E$93-AX$58)-63.1579*EXP(-0.19*Fperm_SI_Woolf2021!$E$9:$E$93)+63.1579*EXP(-0.19*AX$58))/(Fperm_SI_Woolf2021!$E$9:$E$93-AX$58))*(AX$58-Fperm_SI_Woolf2021!$E$9:$E$93)/10))),Fperm_SI_Woolf2021!$D$9:$D$93))</f>
        <v>0.46036970704507407</v>
      </c>
      <c r="AY107" s="51" cm="1">
        <f t="array" ref="AY107">MIN(1,SLOPE(Fperm_SI_Woolf2021!$F$9:$F$93*EXP(-Fperm_SI_Woolf2021!$I$9:$I$93*$C107*IF(AY$58=Fperm_SI_Woolf2021!$E$9:$E$93,1,EXP(LN((1.1*(Fperm_SI_Woolf2021!$E$9:$E$93-AY$58)-63.1579*EXP(-0.19*Fperm_SI_Woolf2021!$E$9:$E$93)+63.1579*EXP(-0.19*AY$58))/(Fperm_SI_Woolf2021!$E$9:$E$93-AY$58))*(AY$58-Fperm_SI_Woolf2021!$E$9:$E$93)/10))) + Fperm_SI_Woolf2021!$G$9:$G$93*EXP(-Fperm_SI_Woolf2021!$J$9:$J$93*$C107*IF(AY$58=Fperm_SI_Woolf2021!$E$9:$E$93,1,EXP(LN((1.1*(Fperm_SI_Woolf2021!$E$9:$E$93-AY$58)-63.1579*EXP(-0.19*Fperm_SI_Woolf2021!$E$9:$E$93)+63.1579*EXP(-0.19*AY$58))/(Fperm_SI_Woolf2021!$E$9:$E$93-AY$58))*(AY$58-Fperm_SI_Woolf2021!$E$9:$E$93)/10))) + Fperm_SI_Woolf2021!$H$9:$H$93*EXP(-Fperm_SI_Woolf2021!$K$9:$K$93*$C107*IF(AY$58=Fperm_SI_Woolf2021!$E$9:$E$93,1,EXP(LN((1.1*(Fperm_SI_Woolf2021!$E$9:$E$93-AY$58)-63.1579*EXP(-0.19*Fperm_SI_Woolf2021!$E$9:$E$93)+63.1579*EXP(-0.19*AY$58))/(Fperm_SI_Woolf2021!$E$9:$E$93-AY$58))*(AY$58-Fperm_SI_Woolf2021!$E$9:$E$93)/10))),Fperm_SI_Woolf2021!$D$9:$D$93)*AY$57+INTERCEPT(Fperm_SI_Woolf2021!$F$9:$F$93*EXP(-Fperm_SI_Woolf2021!$I$9:$I$93*$C107*IF(AY$58=Fperm_SI_Woolf2021!$E$9:$E$93,1,EXP(LN((1.1*(Fperm_SI_Woolf2021!$E$9:$E$93-AY$58)-63.1579*EXP(-0.19*Fperm_SI_Woolf2021!$E$9:$E$93)+63.1579*EXP(-0.19*AY$58))/(Fperm_SI_Woolf2021!$E$9:$E$93-AY$58))*(AY$58-Fperm_SI_Woolf2021!$E$9:$E$93)/10))) + Fperm_SI_Woolf2021!$G$9:$G$93*EXP(-Fperm_SI_Woolf2021!$J$9:$J$93*$C107*IF(AY$58=Fperm_SI_Woolf2021!$E$9:$E$93,1,EXP(LN((1.1*(Fperm_SI_Woolf2021!$E$9:$E$93-AY$58)-63.1579*EXP(-0.19*Fperm_SI_Woolf2021!$E$9:$E$93)+63.1579*EXP(-0.19*AY$58))/(Fperm_SI_Woolf2021!$E$9:$E$93-AY$58))*(AY$58-Fperm_SI_Woolf2021!$E$9:$E$93)/10))) + Fperm_SI_Woolf2021!$H$9:$H$93*EXP(-Fperm_SI_Woolf2021!$K$9:$K$93*$C107*IF(AY$58=Fperm_SI_Woolf2021!$E$9:$E$93,1,EXP(LN((1.1*(Fperm_SI_Woolf2021!$E$9:$E$93-AY$58)-63.1579*EXP(-0.19*Fperm_SI_Woolf2021!$E$9:$E$93)+63.1579*EXP(-0.19*AY$58))/(Fperm_SI_Woolf2021!$E$9:$E$93-AY$58))*(AY$58-Fperm_SI_Woolf2021!$E$9:$E$93)/10))),Fperm_SI_Woolf2021!$D$9:$D$93))</f>
        <v>0.43808869110997617</v>
      </c>
      <c r="AZ107" s="51" cm="1">
        <f t="array" ref="AZ107">MIN(1,SLOPE(Fperm_SI_Woolf2021!$F$9:$F$93*EXP(-Fperm_SI_Woolf2021!$I$9:$I$93*$C107*IF(AZ$58=Fperm_SI_Woolf2021!$E$9:$E$93,1,EXP(LN((1.1*(Fperm_SI_Woolf2021!$E$9:$E$93-AZ$58)-63.1579*EXP(-0.19*Fperm_SI_Woolf2021!$E$9:$E$93)+63.1579*EXP(-0.19*AZ$58))/(Fperm_SI_Woolf2021!$E$9:$E$93-AZ$58))*(AZ$58-Fperm_SI_Woolf2021!$E$9:$E$93)/10))) + Fperm_SI_Woolf2021!$G$9:$G$93*EXP(-Fperm_SI_Woolf2021!$J$9:$J$93*$C107*IF(AZ$58=Fperm_SI_Woolf2021!$E$9:$E$93,1,EXP(LN((1.1*(Fperm_SI_Woolf2021!$E$9:$E$93-AZ$58)-63.1579*EXP(-0.19*Fperm_SI_Woolf2021!$E$9:$E$93)+63.1579*EXP(-0.19*AZ$58))/(Fperm_SI_Woolf2021!$E$9:$E$93-AZ$58))*(AZ$58-Fperm_SI_Woolf2021!$E$9:$E$93)/10))) + Fperm_SI_Woolf2021!$H$9:$H$93*EXP(-Fperm_SI_Woolf2021!$K$9:$K$93*$C107*IF(AZ$58=Fperm_SI_Woolf2021!$E$9:$E$93,1,EXP(LN((1.1*(Fperm_SI_Woolf2021!$E$9:$E$93-AZ$58)-63.1579*EXP(-0.19*Fperm_SI_Woolf2021!$E$9:$E$93)+63.1579*EXP(-0.19*AZ$58))/(Fperm_SI_Woolf2021!$E$9:$E$93-AZ$58))*(AZ$58-Fperm_SI_Woolf2021!$E$9:$E$93)/10))),Fperm_SI_Woolf2021!$D$9:$D$93)*AZ$57+INTERCEPT(Fperm_SI_Woolf2021!$F$9:$F$93*EXP(-Fperm_SI_Woolf2021!$I$9:$I$93*$C107*IF(AZ$58=Fperm_SI_Woolf2021!$E$9:$E$93,1,EXP(LN((1.1*(Fperm_SI_Woolf2021!$E$9:$E$93-AZ$58)-63.1579*EXP(-0.19*Fperm_SI_Woolf2021!$E$9:$E$93)+63.1579*EXP(-0.19*AZ$58))/(Fperm_SI_Woolf2021!$E$9:$E$93-AZ$58))*(AZ$58-Fperm_SI_Woolf2021!$E$9:$E$93)/10))) + Fperm_SI_Woolf2021!$G$9:$G$93*EXP(-Fperm_SI_Woolf2021!$J$9:$J$93*$C107*IF(AZ$58=Fperm_SI_Woolf2021!$E$9:$E$93,1,EXP(LN((1.1*(Fperm_SI_Woolf2021!$E$9:$E$93-AZ$58)-63.1579*EXP(-0.19*Fperm_SI_Woolf2021!$E$9:$E$93)+63.1579*EXP(-0.19*AZ$58))/(Fperm_SI_Woolf2021!$E$9:$E$93-AZ$58))*(AZ$58-Fperm_SI_Woolf2021!$E$9:$E$93)/10))) + Fperm_SI_Woolf2021!$H$9:$H$93*EXP(-Fperm_SI_Woolf2021!$K$9:$K$93*$C107*IF(AZ$58=Fperm_SI_Woolf2021!$E$9:$E$93,1,EXP(LN((1.1*(Fperm_SI_Woolf2021!$E$9:$E$93-AZ$58)-63.1579*EXP(-0.19*Fperm_SI_Woolf2021!$E$9:$E$93)+63.1579*EXP(-0.19*AZ$58))/(Fperm_SI_Woolf2021!$E$9:$E$93-AZ$58))*(AZ$58-Fperm_SI_Woolf2021!$E$9:$E$93)/10))),Fperm_SI_Woolf2021!$D$9:$D$93))</f>
        <v>0.41580767517487827</v>
      </c>
      <c r="BA107" s="51" cm="1">
        <f t="array" ref="BA107">MIN(1,SLOPE(Fperm_SI_Woolf2021!$F$9:$F$93*EXP(-Fperm_SI_Woolf2021!$I$9:$I$93*$C107*IF(BA$58=Fperm_SI_Woolf2021!$E$9:$E$93,1,EXP(LN((1.1*(Fperm_SI_Woolf2021!$E$9:$E$93-BA$58)-63.1579*EXP(-0.19*Fperm_SI_Woolf2021!$E$9:$E$93)+63.1579*EXP(-0.19*BA$58))/(Fperm_SI_Woolf2021!$E$9:$E$93-BA$58))*(BA$58-Fperm_SI_Woolf2021!$E$9:$E$93)/10))) + Fperm_SI_Woolf2021!$G$9:$G$93*EXP(-Fperm_SI_Woolf2021!$J$9:$J$93*$C107*IF(BA$58=Fperm_SI_Woolf2021!$E$9:$E$93,1,EXP(LN((1.1*(Fperm_SI_Woolf2021!$E$9:$E$93-BA$58)-63.1579*EXP(-0.19*Fperm_SI_Woolf2021!$E$9:$E$93)+63.1579*EXP(-0.19*BA$58))/(Fperm_SI_Woolf2021!$E$9:$E$93-BA$58))*(BA$58-Fperm_SI_Woolf2021!$E$9:$E$93)/10))) + Fperm_SI_Woolf2021!$H$9:$H$93*EXP(-Fperm_SI_Woolf2021!$K$9:$K$93*$C107*IF(BA$58=Fperm_SI_Woolf2021!$E$9:$E$93,1,EXP(LN((1.1*(Fperm_SI_Woolf2021!$E$9:$E$93-BA$58)-63.1579*EXP(-0.19*Fperm_SI_Woolf2021!$E$9:$E$93)+63.1579*EXP(-0.19*BA$58))/(Fperm_SI_Woolf2021!$E$9:$E$93-BA$58))*(BA$58-Fperm_SI_Woolf2021!$E$9:$E$93)/10))),Fperm_SI_Woolf2021!$D$9:$D$93)*BA$57+INTERCEPT(Fperm_SI_Woolf2021!$F$9:$F$93*EXP(-Fperm_SI_Woolf2021!$I$9:$I$93*$C107*IF(BA$58=Fperm_SI_Woolf2021!$E$9:$E$93,1,EXP(LN((1.1*(Fperm_SI_Woolf2021!$E$9:$E$93-BA$58)-63.1579*EXP(-0.19*Fperm_SI_Woolf2021!$E$9:$E$93)+63.1579*EXP(-0.19*BA$58))/(Fperm_SI_Woolf2021!$E$9:$E$93-BA$58))*(BA$58-Fperm_SI_Woolf2021!$E$9:$E$93)/10))) + Fperm_SI_Woolf2021!$G$9:$G$93*EXP(-Fperm_SI_Woolf2021!$J$9:$J$93*$C107*IF(BA$58=Fperm_SI_Woolf2021!$E$9:$E$93,1,EXP(LN((1.1*(Fperm_SI_Woolf2021!$E$9:$E$93-BA$58)-63.1579*EXP(-0.19*Fperm_SI_Woolf2021!$E$9:$E$93)+63.1579*EXP(-0.19*BA$58))/(Fperm_SI_Woolf2021!$E$9:$E$93-BA$58))*(BA$58-Fperm_SI_Woolf2021!$E$9:$E$93)/10))) + Fperm_SI_Woolf2021!$H$9:$H$93*EXP(-Fperm_SI_Woolf2021!$K$9:$K$93*$C107*IF(BA$58=Fperm_SI_Woolf2021!$E$9:$E$93,1,EXP(LN((1.1*(Fperm_SI_Woolf2021!$E$9:$E$93-BA$58)-63.1579*EXP(-0.19*Fperm_SI_Woolf2021!$E$9:$E$93)+63.1579*EXP(-0.19*BA$58))/(Fperm_SI_Woolf2021!$E$9:$E$93-BA$58))*(BA$58-Fperm_SI_Woolf2021!$E$9:$E$93)/10))),Fperm_SI_Woolf2021!$D$9:$D$93))</f>
        <v>0.39352665923978036</v>
      </c>
      <c r="BB107" s="51" cm="1">
        <f t="array" ref="BB107">MIN(1,SLOPE(Fperm_SI_Woolf2021!$F$9:$F$93*EXP(-Fperm_SI_Woolf2021!$I$9:$I$93*$C107*IF(BB$58=Fperm_SI_Woolf2021!$E$9:$E$93,1,EXP(LN((1.1*(Fperm_SI_Woolf2021!$E$9:$E$93-BB$58)-63.1579*EXP(-0.19*Fperm_SI_Woolf2021!$E$9:$E$93)+63.1579*EXP(-0.19*BB$58))/(Fperm_SI_Woolf2021!$E$9:$E$93-BB$58))*(BB$58-Fperm_SI_Woolf2021!$E$9:$E$93)/10))) + Fperm_SI_Woolf2021!$G$9:$G$93*EXP(-Fperm_SI_Woolf2021!$J$9:$J$93*$C107*IF(BB$58=Fperm_SI_Woolf2021!$E$9:$E$93,1,EXP(LN((1.1*(Fperm_SI_Woolf2021!$E$9:$E$93-BB$58)-63.1579*EXP(-0.19*Fperm_SI_Woolf2021!$E$9:$E$93)+63.1579*EXP(-0.19*BB$58))/(Fperm_SI_Woolf2021!$E$9:$E$93-BB$58))*(BB$58-Fperm_SI_Woolf2021!$E$9:$E$93)/10))) + Fperm_SI_Woolf2021!$H$9:$H$93*EXP(-Fperm_SI_Woolf2021!$K$9:$K$93*$C107*IF(BB$58=Fperm_SI_Woolf2021!$E$9:$E$93,1,EXP(LN((1.1*(Fperm_SI_Woolf2021!$E$9:$E$93-BB$58)-63.1579*EXP(-0.19*Fperm_SI_Woolf2021!$E$9:$E$93)+63.1579*EXP(-0.19*BB$58))/(Fperm_SI_Woolf2021!$E$9:$E$93-BB$58))*(BB$58-Fperm_SI_Woolf2021!$E$9:$E$93)/10))),Fperm_SI_Woolf2021!$D$9:$D$93)*BB$57+INTERCEPT(Fperm_SI_Woolf2021!$F$9:$F$93*EXP(-Fperm_SI_Woolf2021!$I$9:$I$93*$C107*IF(BB$58=Fperm_SI_Woolf2021!$E$9:$E$93,1,EXP(LN((1.1*(Fperm_SI_Woolf2021!$E$9:$E$93-BB$58)-63.1579*EXP(-0.19*Fperm_SI_Woolf2021!$E$9:$E$93)+63.1579*EXP(-0.19*BB$58))/(Fperm_SI_Woolf2021!$E$9:$E$93-BB$58))*(BB$58-Fperm_SI_Woolf2021!$E$9:$E$93)/10))) + Fperm_SI_Woolf2021!$G$9:$G$93*EXP(-Fperm_SI_Woolf2021!$J$9:$J$93*$C107*IF(BB$58=Fperm_SI_Woolf2021!$E$9:$E$93,1,EXP(LN((1.1*(Fperm_SI_Woolf2021!$E$9:$E$93-BB$58)-63.1579*EXP(-0.19*Fperm_SI_Woolf2021!$E$9:$E$93)+63.1579*EXP(-0.19*BB$58))/(Fperm_SI_Woolf2021!$E$9:$E$93-BB$58))*(BB$58-Fperm_SI_Woolf2021!$E$9:$E$93)/10))) + Fperm_SI_Woolf2021!$H$9:$H$93*EXP(-Fperm_SI_Woolf2021!$K$9:$K$93*$C107*IF(BB$58=Fperm_SI_Woolf2021!$E$9:$E$93,1,EXP(LN((1.1*(Fperm_SI_Woolf2021!$E$9:$E$93-BB$58)-63.1579*EXP(-0.19*Fperm_SI_Woolf2021!$E$9:$E$93)+63.1579*EXP(-0.19*BB$58))/(Fperm_SI_Woolf2021!$E$9:$E$93-BB$58))*(BB$58-Fperm_SI_Woolf2021!$E$9:$E$93)/10))),Fperm_SI_Woolf2021!$D$9:$D$93))</f>
        <v>0.37124564330468246</v>
      </c>
      <c r="BC107" s="51" cm="1">
        <f t="array" ref="BC107">MIN(1,SLOPE(Fperm_SI_Woolf2021!$F$9:$F$93*EXP(-Fperm_SI_Woolf2021!$I$9:$I$93*$C107*IF(BC$58=Fperm_SI_Woolf2021!$E$9:$E$93,1,EXP(LN((1.1*(Fperm_SI_Woolf2021!$E$9:$E$93-BC$58)-63.1579*EXP(-0.19*Fperm_SI_Woolf2021!$E$9:$E$93)+63.1579*EXP(-0.19*BC$58))/(Fperm_SI_Woolf2021!$E$9:$E$93-BC$58))*(BC$58-Fperm_SI_Woolf2021!$E$9:$E$93)/10))) + Fperm_SI_Woolf2021!$G$9:$G$93*EXP(-Fperm_SI_Woolf2021!$J$9:$J$93*$C107*IF(BC$58=Fperm_SI_Woolf2021!$E$9:$E$93,1,EXP(LN((1.1*(Fperm_SI_Woolf2021!$E$9:$E$93-BC$58)-63.1579*EXP(-0.19*Fperm_SI_Woolf2021!$E$9:$E$93)+63.1579*EXP(-0.19*BC$58))/(Fperm_SI_Woolf2021!$E$9:$E$93-BC$58))*(BC$58-Fperm_SI_Woolf2021!$E$9:$E$93)/10))) + Fperm_SI_Woolf2021!$H$9:$H$93*EXP(-Fperm_SI_Woolf2021!$K$9:$K$93*$C107*IF(BC$58=Fperm_SI_Woolf2021!$E$9:$E$93,1,EXP(LN((1.1*(Fperm_SI_Woolf2021!$E$9:$E$93-BC$58)-63.1579*EXP(-0.19*Fperm_SI_Woolf2021!$E$9:$E$93)+63.1579*EXP(-0.19*BC$58))/(Fperm_SI_Woolf2021!$E$9:$E$93-BC$58))*(BC$58-Fperm_SI_Woolf2021!$E$9:$E$93)/10))),Fperm_SI_Woolf2021!$D$9:$D$93)*BC$57+INTERCEPT(Fperm_SI_Woolf2021!$F$9:$F$93*EXP(-Fperm_SI_Woolf2021!$I$9:$I$93*$C107*IF(BC$58=Fperm_SI_Woolf2021!$E$9:$E$93,1,EXP(LN((1.1*(Fperm_SI_Woolf2021!$E$9:$E$93-BC$58)-63.1579*EXP(-0.19*Fperm_SI_Woolf2021!$E$9:$E$93)+63.1579*EXP(-0.19*BC$58))/(Fperm_SI_Woolf2021!$E$9:$E$93-BC$58))*(BC$58-Fperm_SI_Woolf2021!$E$9:$E$93)/10))) + Fperm_SI_Woolf2021!$G$9:$G$93*EXP(-Fperm_SI_Woolf2021!$J$9:$J$93*$C107*IF(BC$58=Fperm_SI_Woolf2021!$E$9:$E$93,1,EXP(LN((1.1*(Fperm_SI_Woolf2021!$E$9:$E$93-BC$58)-63.1579*EXP(-0.19*Fperm_SI_Woolf2021!$E$9:$E$93)+63.1579*EXP(-0.19*BC$58))/(Fperm_SI_Woolf2021!$E$9:$E$93-BC$58))*(BC$58-Fperm_SI_Woolf2021!$E$9:$E$93)/10))) + Fperm_SI_Woolf2021!$H$9:$H$93*EXP(-Fperm_SI_Woolf2021!$K$9:$K$93*$C107*IF(BC$58=Fperm_SI_Woolf2021!$E$9:$E$93,1,EXP(LN((1.1*(Fperm_SI_Woolf2021!$E$9:$E$93-BC$58)-63.1579*EXP(-0.19*Fperm_SI_Woolf2021!$E$9:$E$93)+63.1579*EXP(-0.19*BC$58))/(Fperm_SI_Woolf2021!$E$9:$E$93-BC$58))*(BC$58-Fperm_SI_Woolf2021!$E$9:$E$93)/10))),Fperm_SI_Woolf2021!$D$9:$D$93))</f>
        <v>0.34896462736958456</v>
      </c>
      <c r="BD107" s="51" cm="1">
        <f t="array" ref="BD107">MIN(1,SLOPE(Fperm_SI_Woolf2021!$F$9:$F$93*EXP(-Fperm_SI_Woolf2021!$I$9:$I$93*$C107*IF(BD$58=Fperm_SI_Woolf2021!$E$9:$E$93,1,EXP(LN((1.1*(Fperm_SI_Woolf2021!$E$9:$E$93-BD$58)-63.1579*EXP(-0.19*Fperm_SI_Woolf2021!$E$9:$E$93)+63.1579*EXP(-0.19*BD$58))/(Fperm_SI_Woolf2021!$E$9:$E$93-BD$58))*(BD$58-Fperm_SI_Woolf2021!$E$9:$E$93)/10))) + Fperm_SI_Woolf2021!$G$9:$G$93*EXP(-Fperm_SI_Woolf2021!$J$9:$J$93*$C107*IF(BD$58=Fperm_SI_Woolf2021!$E$9:$E$93,1,EXP(LN((1.1*(Fperm_SI_Woolf2021!$E$9:$E$93-BD$58)-63.1579*EXP(-0.19*Fperm_SI_Woolf2021!$E$9:$E$93)+63.1579*EXP(-0.19*BD$58))/(Fperm_SI_Woolf2021!$E$9:$E$93-BD$58))*(BD$58-Fperm_SI_Woolf2021!$E$9:$E$93)/10))) + Fperm_SI_Woolf2021!$H$9:$H$93*EXP(-Fperm_SI_Woolf2021!$K$9:$K$93*$C107*IF(BD$58=Fperm_SI_Woolf2021!$E$9:$E$93,1,EXP(LN((1.1*(Fperm_SI_Woolf2021!$E$9:$E$93-BD$58)-63.1579*EXP(-0.19*Fperm_SI_Woolf2021!$E$9:$E$93)+63.1579*EXP(-0.19*BD$58))/(Fperm_SI_Woolf2021!$E$9:$E$93-BD$58))*(BD$58-Fperm_SI_Woolf2021!$E$9:$E$93)/10))),Fperm_SI_Woolf2021!$D$9:$D$93)*BD$57+INTERCEPT(Fperm_SI_Woolf2021!$F$9:$F$93*EXP(-Fperm_SI_Woolf2021!$I$9:$I$93*$C107*IF(BD$58=Fperm_SI_Woolf2021!$E$9:$E$93,1,EXP(LN((1.1*(Fperm_SI_Woolf2021!$E$9:$E$93-BD$58)-63.1579*EXP(-0.19*Fperm_SI_Woolf2021!$E$9:$E$93)+63.1579*EXP(-0.19*BD$58))/(Fperm_SI_Woolf2021!$E$9:$E$93-BD$58))*(BD$58-Fperm_SI_Woolf2021!$E$9:$E$93)/10))) + Fperm_SI_Woolf2021!$G$9:$G$93*EXP(-Fperm_SI_Woolf2021!$J$9:$J$93*$C107*IF(BD$58=Fperm_SI_Woolf2021!$E$9:$E$93,1,EXP(LN((1.1*(Fperm_SI_Woolf2021!$E$9:$E$93-BD$58)-63.1579*EXP(-0.19*Fperm_SI_Woolf2021!$E$9:$E$93)+63.1579*EXP(-0.19*BD$58))/(Fperm_SI_Woolf2021!$E$9:$E$93-BD$58))*(BD$58-Fperm_SI_Woolf2021!$E$9:$E$93)/10))) + Fperm_SI_Woolf2021!$H$9:$H$93*EXP(-Fperm_SI_Woolf2021!$K$9:$K$93*$C107*IF(BD$58=Fperm_SI_Woolf2021!$E$9:$E$93,1,EXP(LN((1.1*(Fperm_SI_Woolf2021!$E$9:$E$93-BD$58)-63.1579*EXP(-0.19*Fperm_SI_Woolf2021!$E$9:$E$93)+63.1579*EXP(-0.19*BD$58))/(Fperm_SI_Woolf2021!$E$9:$E$93-BD$58))*(BD$58-Fperm_SI_Woolf2021!$E$9:$E$93)/10))),Fperm_SI_Woolf2021!$D$9:$D$93))</f>
        <v>0.32668361143448665</v>
      </c>
      <c r="BE107" s="51" cm="1">
        <f t="array" ref="BE107">MIN(1,SLOPE(Fperm_SI_Woolf2021!$F$9:$F$93*EXP(-Fperm_SI_Woolf2021!$I$9:$I$93*$C107*IF(BE$58=Fperm_SI_Woolf2021!$E$9:$E$93,1,EXP(LN((1.1*(Fperm_SI_Woolf2021!$E$9:$E$93-BE$58)-63.1579*EXP(-0.19*Fperm_SI_Woolf2021!$E$9:$E$93)+63.1579*EXP(-0.19*BE$58))/(Fperm_SI_Woolf2021!$E$9:$E$93-BE$58))*(BE$58-Fperm_SI_Woolf2021!$E$9:$E$93)/10))) + Fperm_SI_Woolf2021!$G$9:$G$93*EXP(-Fperm_SI_Woolf2021!$J$9:$J$93*$C107*IF(BE$58=Fperm_SI_Woolf2021!$E$9:$E$93,1,EXP(LN((1.1*(Fperm_SI_Woolf2021!$E$9:$E$93-BE$58)-63.1579*EXP(-0.19*Fperm_SI_Woolf2021!$E$9:$E$93)+63.1579*EXP(-0.19*BE$58))/(Fperm_SI_Woolf2021!$E$9:$E$93-BE$58))*(BE$58-Fperm_SI_Woolf2021!$E$9:$E$93)/10))) + Fperm_SI_Woolf2021!$H$9:$H$93*EXP(-Fperm_SI_Woolf2021!$K$9:$K$93*$C107*IF(BE$58=Fperm_SI_Woolf2021!$E$9:$E$93,1,EXP(LN((1.1*(Fperm_SI_Woolf2021!$E$9:$E$93-BE$58)-63.1579*EXP(-0.19*Fperm_SI_Woolf2021!$E$9:$E$93)+63.1579*EXP(-0.19*BE$58))/(Fperm_SI_Woolf2021!$E$9:$E$93-BE$58))*(BE$58-Fperm_SI_Woolf2021!$E$9:$E$93)/10))),Fperm_SI_Woolf2021!$D$9:$D$93)*BE$57+INTERCEPT(Fperm_SI_Woolf2021!$F$9:$F$93*EXP(-Fperm_SI_Woolf2021!$I$9:$I$93*$C107*IF(BE$58=Fperm_SI_Woolf2021!$E$9:$E$93,1,EXP(LN((1.1*(Fperm_SI_Woolf2021!$E$9:$E$93-BE$58)-63.1579*EXP(-0.19*Fperm_SI_Woolf2021!$E$9:$E$93)+63.1579*EXP(-0.19*BE$58))/(Fperm_SI_Woolf2021!$E$9:$E$93-BE$58))*(BE$58-Fperm_SI_Woolf2021!$E$9:$E$93)/10))) + Fperm_SI_Woolf2021!$G$9:$G$93*EXP(-Fperm_SI_Woolf2021!$J$9:$J$93*$C107*IF(BE$58=Fperm_SI_Woolf2021!$E$9:$E$93,1,EXP(LN((1.1*(Fperm_SI_Woolf2021!$E$9:$E$93-BE$58)-63.1579*EXP(-0.19*Fperm_SI_Woolf2021!$E$9:$E$93)+63.1579*EXP(-0.19*BE$58))/(Fperm_SI_Woolf2021!$E$9:$E$93-BE$58))*(BE$58-Fperm_SI_Woolf2021!$E$9:$E$93)/10))) + Fperm_SI_Woolf2021!$H$9:$H$93*EXP(-Fperm_SI_Woolf2021!$K$9:$K$93*$C107*IF(BE$58=Fperm_SI_Woolf2021!$E$9:$E$93,1,EXP(LN((1.1*(Fperm_SI_Woolf2021!$E$9:$E$93-BE$58)-63.1579*EXP(-0.19*Fperm_SI_Woolf2021!$E$9:$E$93)+63.1579*EXP(-0.19*BE$58))/(Fperm_SI_Woolf2021!$E$9:$E$93-BE$58))*(BE$58-Fperm_SI_Woolf2021!$E$9:$E$93)/10))),Fperm_SI_Woolf2021!$D$9:$D$93))</f>
        <v>0.30440259549938875</v>
      </c>
      <c r="BF107" s="51" cm="1">
        <f t="array" ref="BF107">MIN(1,SLOPE(Fperm_SI_Woolf2021!$F$9:$F$93*EXP(-Fperm_SI_Woolf2021!$I$9:$I$93*$C107*IF(BF$58=Fperm_SI_Woolf2021!$E$9:$E$93,1,EXP(LN((1.1*(Fperm_SI_Woolf2021!$E$9:$E$93-BF$58)-63.1579*EXP(-0.19*Fperm_SI_Woolf2021!$E$9:$E$93)+63.1579*EXP(-0.19*BF$58))/(Fperm_SI_Woolf2021!$E$9:$E$93-BF$58))*(BF$58-Fperm_SI_Woolf2021!$E$9:$E$93)/10))) + Fperm_SI_Woolf2021!$G$9:$G$93*EXP(-Fperm_SI_Woolf2021!$J$9:$J$93*$C107*IF(BF$58=Fperm_SI_Woolf2021!$E$9:$E$93,1,EXP(LN((1.1*(Fperm_SI_Woolf2021!$E$9:$E$93-BF$58)-63.1579*EXP(-0.19*Fperm_SI_Woolf2021!$E$9:$E$93)+63.1579*EXP(-0.19*BF$58))/(Fperm_SI_Woolf2021!$E$9:$E$93-BF$58))*(BF$58-Fperm_SI_Woolf2021!$E$9:$E$93)/10))) + Fperm_SI_Woolf2021!$H$9:$H$93*EXP(-Fperm_SI_Woolf2021!$K$9:$K$93*$C107*IF(BF$58=Fperm_SI_Woolf2021!$E$9:$E$93,1,EXP(LN((1.1*(Fperm_SI_Woolf2021!$E$9:$E$93-BF$58)-63.1579*EXP(-0.19*Fperm_SI_Woolf2021!$E$9:$E$93)+63.1579*EXP(-0.19*BF$58))/(Fperm_SI_Woolf2021!$E$9:$E$93-BF$58))*(BF$58-Fperm_SI_Woolf2021!$E$9:$E$93)/10))),Fperm_SI_Woolf2021!$D$9:$D$93)*BF$57+INTERCEPT(Fperm_SI_Woolf2021!$F$9:$F$93*EXP(-Fperm_SI_Woolf2021!$I$9:$I$93*$C107*IF(BF$58=Fperm_SI_Woolf2021!$E$9:$E$93,1,EXP(LN((1.1*(Fperm_SI_Woolf2021!$E$9:$E$93-BF$58)-63.1579*EXP(-0.19*Fperm_SI_Woolf2021!$E$9:$E$93)+63.1579*EXP(-0.19*BF$58))/(Fperm_SI_Woolf2021!$E$9:$E$93-BF$58))*(BF$58-Fperm_SI_Woolf2021!$E$9:$E$93)/10))) + Fperm_SI_Woolf2021!$G$9:$G$93*EXP(-Fperm_SI_Woolf2021!$J$9:$J$93*$C107*IF(BF$58=Fperm_SI_Woolf2021!$E$9:$E$93,1,EXP(LN((1.1*(Fperm_SI_Woolf2021!$E$9:$E$93-BF$58)-63.1579*EXP(-0.19*Fperm_SI_Woolf2021!$E$9:$E$93)+63.1579*EXP(-0.19*BF$58))/(Fperm_SI_Woolf2021!$E$9:$E$93-BF$58))*(BF$58-Fperm_SI_Woolf2021!$E$9:$E$93)/10))) + Fperm_SI_Woolf2021!$H$9:$H$93*EXP(-Fperm_SI_Woolf2021!$K$9:$K$93*$C107*IF(BF$58=Fperm_SI_Woolf2021!$E$9:$E$93,1,EXP(LN((1.1*(Fperm_SI_Woolf2021!$E$9:$E$93-BF$58)-63.1579*EXP(-0.19*Fperm_SI_Woolf2021!$E$9:$E$93)+63.1579*EXP(-0.19*BF$58))/(Fperm_SI_Woolf2021!$E$9:$E$93-BF$58))*(BF$58-Fperm_SI_Woolf2021!$E$9:$E$93)/10))),Fperm_SI_Woolf2021!$D$9:$D$93))</f>
        <v>0.28212157956429085</v>
      </c>
      <c r="BG107" s="51" cm="1">
        <f t="array" ref="BG107">MIN(1,SLOPE(Fperm_SI_Woolf2021!$F$9:$F$93*EXP(-Fperm_SI_Woolf2021!$I$9:$I$93*$C107*IF(BG$58=Fperm_SI_Woolf2021!$E$9:$E$93,1,EXP(LN((1.1*(Fperm_SI_Woolf2021!$E$9:$E$93-BG$58)-63.1579*EXP(-0.19*Fperm_SI_Woolf2021!$E$9:$E$93)+63.1579*EXP(-0.19*BG$58))/(Fperm_SI_Woolf2021!$E$9:$E$93-BG$58))*(BG$58-Fperm_SI_Woolf2021!$E$9:$E$93)/10))) + Fperm_SI_Woolf2021!$G$9:$G$93*EXP(-Fperm_SI_Woolf2021!$J$9:$J$93*$C107*IF(BG$58=Fperm_SI_Woolf2021!$E$9:$E$93,1,EXP(LN((1.1*(Fperm_SI_Woolf2021!$E$9:$E$93-BG$58)-63.1579*EXP(-0.19*Fperm_SI_Woolf2021!$E$9:$E$93)+63.1579*EXP(-0.19*BG$58))/(Fperm_SI_Woolf2021!$E$9:$E$93-BG$58))*(BG$58-Fperm_SI_Woolf2021!$E$9:$E$93)/10))) + Fperm_SI_Woolf2021!$H$9:$H$93*EXP(-Fperm_SI_Woolf2021!$K$9:$K$93*$C107*IF(BG$58=Fperm_SI_Woolf2021!$E$9:$E$93,1,EXP(LN((1.1*(Fperm_SI_Woolf2021!$E$9:$E$93-BG$58)-63.1579*EXP(-0.19*Fperm_SI_Woolf2021!$E$9:$E$93)+63.1579*EXP(-0.19*BG$58))/(Fperm_SI_Woolf2021!$E$9:$E$93-BG$58))*(BG$58-Fperm_SI_Woolf2021!$E$9:$E$93)/10))),Fperm_SI_Woolf2021!$D$9:$D$93)*BG$57+INTERCEPT(Fperm_SI_Woolf2021!$F$9:$F$93*EXP(-Fperm_SI_Woolf2021!$I$9:$I$93*$C107*IF(BG$58=Fperm_SI_Woolf2021!$E$9:$E$93,1,EXP(LN((1.1*(Fperm_SI_Woolf2021!$E$9:$E$93-BG$58)-63.1579*EXP(-0.19*Fperm_SI_Woolf2021!$E$9:$E$93)+63.1579*EXP(-0.19*BG$58))/(Fperm_SI_Woolf2021!$E$9:$E$93-BG$58))*(BG$58-Fperm_SI_Woolf2021!$E$9:$E$93)/10))) + Fperm_SI_Woolf2021!$G$9:$G$93*EXP(-Fperm_SI_Woolf2021!$J$9:$J$93*$C107*IF(BG$58=Fperm_SI_Woolf2021!$E$9:$E$93,1,EXP(LN((1.1*(Fperm_SI_Woolf2021!$E$9:$E$93-BG$58)-63.1579*EXP(-0.19*Fperm_SI_Woolf2021!$E$9:$E$93)+63.1579*EXP(-0.19*BG$58))/(Fperm_SI_Woolf2021!$E$9:$E$93-BG$58))*(BG$58-Fperm_SI_Woolf2021!$E$9:$E$93)/10))) + Fperm_SI_Woolf2021!$H$9:$H$93*EXP(-Fperm_SI_Woolf2021!$K$9:$K$93*$C107*IF(BG$58=Fperm_SI_Woolf2021!$E$9:$E$93,1,EXP(LN((1.1*(Fperm_SI_Woolf2021!$E$9:$E$93-BG$58)-63.1579*EXP(-0.19*Fperm_SI_Woolf2021!$E$9:$E$93)+63.1579*EXP(-0.19*BG$58))/(Fperm_SI_Woolf2021!$E$9:$E$93-BG$58))*(BG$58-Fperm_SI_Woolf2021!$E$9:$E$93)/10))),Fperm_SI_Woolf2021!$D$9:$D$93))</f>
        <v>0.25984056362919294</v>
      </c>
      <c r="BH107" s="51" cm="1">
        <f t="array" ref="BH107">MIN(1,SLOPE(Fperm_SI_Woolf2021!$F$9:$F$93*EXP(-Fperm_SI_Woolf2021!$I$9:$I$93*$C107*IF(BH$58=Fperm_SI_Woolf2021!$E$9:$E$93,1,EXP(LN((1.1*(Fperm_SI_Woolf2021!$E$9:$E$93-BH$58)-63.1579*EXP(-0.19*Fperm_SI_Woolf2021!$E$9:$E$93)+63.1579*EXP(-0.19*BH$58))/(Fperm_SI_Woolf2021!$E$9:$E$93-BH$58))*(BH$58-Fperm_SI_Woolf2021!$E$9:$E$93)/10))) + Fperm_SI_Woolf2021!$G$9:$G$93*EXP(-Fperm_SI_Woolf2021!$J$9:$J$93*$C107*IF(BH$58=Fperm_SI_Woolf2021!$E$9:$E$93,1,EXP(LN((1.1*(Fperm_SI_Woolf2021!$E$9:$E$93-BH$58)-63.1579*EXP(-0.19*Fperm_SI_Woolf2021!$E$9:$E$93)+63.1579*EXP(-0.19*BH$58))/(Fperm_SI_Woolf2021!$E$9:$E$93-BH$58))*(BH$58-Fperm_SI_Woolf2021!$E$9:$E$93)/10))) + Fperm_SI_Woolf2021!$H$9:$H$93*EXP(-Fperm_SI_Woolf2021!$K$9:$K$93*$C107*IF(BH$58=Fperm_SI_Woolf2021!$E$9:$E$93,1,EXP(LN((1.1*(Fperm_SI_Woolf2021!$E$9:$E$93-BH$58)-63.1579*EXP(-0.19*Fperm_SI_Woolf2021!$E$9:$E$93)+63.1579*EXP(-0.19*BH$58))/(Fperm_SI_Woolf2021!$E$9:$E$93-BH$58))*(BH$58-Fperm_SI_Woolf2021!$E$9:$E$93)/10))),Fperm_SI_Woolf2021!$D$9:$D$93)*BH$57+INTERCEPT(Fperm_SI_Woolf2021!$F$9:$F$93*EXP(-Fperm_SI_Woolf2021!$I$9:$I$93*$C107*IF(BH$58=Fperm_SI_Woolf2021!$E$9:$E$93,1,EXP(LN((1.1*(Fperm_SI_Woolf2021!$E$9:$E$93-BH$58)-63.1579*EXP(-0.19*Fperm_SI_Woolf2021!$E$9:$E$93)+63.1579*EXP(-0.19*BH$58))/(Fperm_SI_Woolf2021!$E$9:$E$93-BH$58))*(BH$58-Fperm_SI_Woolf2021!$E$9:$E$93)/10))) + Fperm_SI_Woolf2021!$G$9:$G$93*EXP(-Fperm_SI_Woolf2021!$J$9:$J$93*$C107*IF(BH$58=Fperm_SI_Woolf2021!$E$9:$E$93,1,EXP(LN((1.1*(Fperm_SI_Woolf2021!$E$9:$E$93-BH$58)-63.1579*EXP(-0.19*Fperm_SI_Woolf2021!$E$9:$E$93)+63.1579*EXP(-0.19*BH$58))/(Fperm_SI_Woolf2021!$E$9:$E$93-BH$58))*(BH$58-Fperm_SI_Woolf2021!$E$9:$E$93)/10))) + Fperm_SI_Woolf2021!$H$9:$H$93*EXP(-Fperm_SI_Woolf2021!$K$9:$K$93*$C107*IF(BH$58=Fperm_SI_Woolf2021!$E$9:$E$93,1,EXP(LN((1.1*(Fperm_SI_Woolf2021!$E$9:$E$93-BH$58)-63.1579*EXP(-0.19*Fperm_SI_Woolf2021!$E$9:$E$93)+63.1579*EXP(-0.19*BH$58))/(Fperm_SI_Woolf2021!$E$9:$E$93-BH$58))*(BH$58-Fperm_SI_Woolf2021!$E$9:$E$93)/10))),Fperm_SI_Woolf2021!$D$9:$D$93))</f>
        <v>0.23755954769409504</v>
      </c>
      <c r="BI107" s="51" cm="1">
        <f t="array" ref="BI107">MIN(1,SLOPE(Fperm_SI_Woolf2021!$F$9:$F$93*EXP(-Fperm_SI_Woolf2021!$I$9:$I$93*$C107*IF(BI$58=Fperm_SI_Woolf2021!$E$9:$E$93,1,EXP(LN((1.1*(Fperm_SI_Woolf2021!$E$9:$E$93-BI$58)-63.1579*EXP(-0.19*Fperm_SI_Woolf2021!$E$9:$E$93)+63.1579*EXP(-0.19*BI$58))/(Fperm_SI_Woolf2021!$E$9:$E$93-BI$58))*(BI$58-Fperm_SI_Woolf2021!$E$9:$E$93)/10))) + Fperm_SI_Woolf2021!$G$9:$G$93*EXP(-Fperm_SI_Woolf2021!$J$9:$J$93*$C107*IF(BI$58=Fperm_SI_Woolf2021!$E$9:$E$93,1,EXP(LN((1.1*(Fperm_SI_Woolf2021!$E$9:$E$93-BI$58)-63.1579*EXP(-0.19*Fperm_SI_Woolf2021!$E$9:$E$93)+63.1579*EXP(-0.19*BI$58))/(Fperm_SI_Woolf2021!$E$9:$E$93-BI$58))*(BI$58-Fperm_SI_Woolf2021!$E$9:$E$93)/10))) + Fperm_SI_Woolf2021!$H$9:$H$93*EXP(-Fperm_SI_Woolf2021!$K$9:$K$93*$C107*IF(BI$58=Fperm_SI_Woolf2021!$E$9:$E$93,1,EXP(LN((1.1*(Fperm_SI_Woolf2021!$E$9:$E$93-BI$58)-63.1579*EXP(-0.19*Fperm_SI_Woolf2021!$E$9:$E$93)+63.1579*EXP(-0.19*BI$58))/(Fperm_SI_Woolf2021!$E$9:$E$93-BI$58))*(BI$58-Fperm_SI_Woolf2021!$E$9:$E$93)/10))),Fperm_SI_Woolf2021!$D$9:$D$93)*BI$57+INTERCEPT(Fperm_SI_Woolf2021!$F$9:$F$93*EXP(-Fperm_SI_Woolf2021!$I$9:$I$93*$C107*IF(BI$58=Fperm_SI_Woolf2021!$E$9:$E$93,1,EXP(LN((1.1*(Fperm_SI_Woolf2021!$E$9:$E$93-BI$58)-63.1579*EXP(-0.19*Fperm_SI_Woolf2021!$E$9:$E$93)+63.1579*EXP(-0.19*BI$58))/(Fperm_SI_Woolf2021!$E$9:$E$93-BI$58))*(BI$58-Fperm_SI_Woolf2021!$E$9:$E$93)/10))) + Fperm_SI_Woolf2021!$G$9:$G$93*EXP(-Fperm_SI_Woolf2021!$J$9:$J$93*$C107*IF(BI$58=Fperm_SI_Woolf2021!$E$9:$E$93,1,EXP(LN((1.1*(Fperm_SI_Woolf2021!$E$9:$E$93-BI$58)-63.1579*EXP(-0.19*Fperm_SI_Woolf2021!$E$9:$E$93)+63.1579*EXP(-0.19*BI$58))/(Fperm_SI_Woolf2021!$E$9:$E$93-BI$58))*(BI$58-Fperm_SI_Woolf2021!$E$9:$E$93)/10))) + Fperm_SI_Woolf2021!$H$9:$H$93*EXP(-Fperm_SI_Woolf2021!$K$9:$K$93*$C107*IF(BI$58=Fperm_SI_Woolf2021!$E$9:$E$93,1,EXP(LN((1.1*(Fperm_SI_Woolf2021!$E$9:$E$93-BI$58)-63.1579*EXP(-0.19*Fperm_SI_Woolf2021!$E$9:$E$93)+63.1579*EXP(-0.19*BI$58))/(Fperm_SI_Woolf2021!$E$9:$E$93-BI$58))*(BI$58-Fperm_SI_Woolf2021!$E$9:$E$93)/10))),Fperm_SI_Woolf2021!$D$9:$D$93))</f>
        <v>0.21527853175899714</v>
      </c>
      <c r="BJ107" s="51" cm="1">
        <f t="array" ref="BJ107">MIN(1,SLOPE(Fperm_SI_Woolf2021!$F$9:$F$93*EXP(-Fperm_SI_Woolf2021!$I$9:$I$93*$C107*IF(BJ$58=Fperm_SI_Woolf2021!$E$9:$E$93,1,EXP(LN((1.1*(Fperm_SI_Woolf2021!$E$9:$E$93-BJ$58)-63.1579*EXP(-0.19*Fperm_SI_Woolf2021!$E$9:$E$93)+63.1579*EXP(-0.19*BJ$58))/(Fperm_SI_Woolf2021!$E$9:$E$93-BJ$58))*(BJ$58-Fperm_SI_Woolf2021!$E$9:$E$93)/10))) + Fperm_SI_Woolf2021!$G$9:$G$93*EXP(-Fperm_SI_Woolf2021!$J$9:$J$93*$C107*IF(BJ$58=Fperm_SI_Woolf2021!$E$9:$E$93,1,EXP(LN((1.1*(Fperm_SI_Woolf2021!$E$9:$E$93-BJ$58)-63.1579*EXP(-0.19*Fperm_SI_Woolf2021!$E$9:$E$93)+63.1579*EXP(-0.19*BJ$58))/(Fperm_SI_Woolf2021!$E$9:$E$93-BJ$58))*(BJ$58-Fperm_SI_Woolf2021!$E$9:$E$93)/10))) + Fperm_SI_Woolf2021!$H$9:$H$93*EXP(-Fperm_SI_Woolf2021!$K$9:$K$93*$C107*IF(BJ$58=Fperm_SI_Woolf2021!$E$9:$E$93,1,EXP(LN((1.1*(Fperm_SI_Woolf2021!$E$9:$E$93-BJ$58)-63.1579*EXP(-0.19*Fperm_SI_Woolf2021!$E$9:$E$93)+63.1579*EXP(-0.19*BJ$58))/(Fperm_SI_Woolf2021!$E$9:$E$93-BJ$58))*(BJ$58-Fperm_SI_Woolf2021!$E$9:$E$93)/10))),Fperm_SI_Woolf2021!$D$9:$D$93)*BJ$57+INTERCEPT(Fperm_SI_Woolf2021!$F$9:$F$93*EXP(-Fperm_SI_Woolf2021!$I$9:$I$93*$C107*IF(BJ$58=Fperm_SI_Woolf2021!$E$9:$E$93,1,EXP(LN((1.1*(Fperm_SI_Woolf2021!$E$9:$E$93-BJ$58)-63.1579*EXP(-0.19*Fperm_SI_Woolf2021!$E$9:$E$93)+63.1579*EXP(-0.19*BJ$58))/(Fperm_SI_Woolf2021!$E$9:$E$93-BJ$58))*(BJ$58-Fperm_SI_Woolf2021!$E$9:$E$93)/10))) + Fperm_SI_Woolf2021!$G$9:$G$93*EXP(-Fperm_SI_Woolf2021!$J$9:$J$93*$C107*IF(BJ$58=Fperm_SI_Woolf2021!$E$9:$E$93,1,EXP(LN((1.1*(Fperm_SI_Woolf2021!$E$9:$E$93-BJ$58)-63.1579*EXP(-0.19*Fperm_SI_Woolf2021!$E$9:$E$93)+63.1579*EXP(-0.19*BJ$58))/(Fperm_SI_Woolf2021!$E$9:$E$93-BJ$58))*(BJ$58-Fperm_SI_Woolf2021!$E$9:$E$93)/10))) + Fperm_SI_Woolf2021!$H$9:$H$93*EXP(-Fperm_SI_Woolf2021!$K$9:$K$93*$C107*IF(BJ$58=Fperm_SI_Woolf2021!$E$9:$E$93,1,EXP(LN((1.1*(Fperm_SI_Woolf2021!$E$9:$E$93-BJ$58)-63.1579*EXP(-0.19*Fperm_SI_Woolf2021!$E$9:$E$93)+63.1579*EXP(-0.19*BJ$58))/(Fperm_SI_Woolf2021!$E$9:$E$93-BJ$58))*(BJ$58-Fperm_SI_Woolf2021!$E$9:$E$93)/10))),Fperm_SI_Woolf2021!$D$9:$D$93))</f>
        <v>0.19299751582389918</v>
      </c>
      <c r="BK107" s="51" cm="1">
        <f t="array" ref="BK107">MIN(1,SLOPE(Fperm_SI_Woolf2021!$F$9:$F$93*EXP(-Fperm_SI_Woolf2021!$I$9:$I$93*$C107*IF(BK$58=Fperm_SI_Woolf2021!$E$9:$E$93,1,EXP(LN((1.1*(Fperm_SI_Woolf2021!$E$9:$E$93-BK$58)-63.1579*EXP(-0.19*Fperm_SI_Woolf2021!$E$9:$E$93)+63.1579*EXP(-0.19*BK$58))/(Fperm_SI_Woolf2021!$E$9:$E$93-BK$58))*(BK$58-Fperm_SI_Woolf2021!$E$9:$E$93)/10))) + Fperm_SI_Woolf2021!$G$9:$G$93*EXP(-Fperm_SI_Woolf2021!$J$9:$J$93*$C107*IF(BK$58=Fperm_SI_Woolf2021!$E$9:$E$93,1,EXP(LN((1.1*(Fperm_SI_Woolf2021!$E$9:$E$93-BK$58)-63.1579*EXP(-0.19*Fperm_SI_Woolf2021!$E$9:$E$93)+63.1579*EXP(-0.19*BK$58))/(Fperm_SI_Woolf2021!$E$9:$E$93-BK$58))*(BK$58-Fperm_SI_Woolf2021!$E$9:$E$93)/10))) + Fperm_SI_Woolf2021!$H$9:$H$93*EXP(-Fperm_SI_Woolf2021!$K$9:$K$93*$C107*IF(BK$58=Fperm_SI_Woolf2021!$E$9:$E$93,1,EXP(LN((1.1*(Fperm_SI_Woolf2021!$E$9:$E$93-BK$58)-63.1579*EXP(-0.19*Fperm_SI_Woolf2021!$E$9:$E$93)+63.1579*EXP(-0.19*BK$58))/(Fperm_SI_Woolf2021!$E$9:$E$93-BK$58))*(BK$58-Fperm_SI_Woolf2021!$E$9:$E$93)/10))),Fperm_SI_Woolf2021!$D$9:$D$93)*BK$57+INTERCEPT(Fperm_SI_Woolf2021!$F$9:$F$93*EXP(-Fperm_SI_Woolf2021!$I$9:$I$93*$C107*IF(BK$58=Fperm_SI_Woolf2021!$E$9:$E$93,1,EXP(LN((1.1*(Fperm_SI_Woolf2021!$E$9:$E$93-BK$58)-63.1579*EXP(-0.19*Fperm_SI_Woolf2021!$E$9:$E$93)+63.1579*EXP(-0.19*BK$58))/(Fperm_SI_Woolf2021!$E$9:$E$93-BK$58))*(BK$58-Fperm_SI_Woolf2021!$E$9:$E$93)/10))) + Fperm_SI_Woolf2021!$G$9:$G$93*EXP(-Fperm_SI_Woolf2021!$J$9:$J$93*$C107*IF(BK$58=Fperm_SI_Woolf2021!$E$9:$E$93,1,EXP(LN((1.1*(Fperm_SI_Woolf2021!$E$9:$E$93-BK$58)-63.1579*EXP(-0.19*Fperm_SI_Woolf2021!$E$9:$E$93)+63.1579*EXP(-0.19*BK$58))/(Fperm_SI_Woolf2021!$E$9:$E$93-BK$58))*(BK$58-Fperm_SI_Woolf2021!$E$9:$E$93)/10))) + Fperm_SI_Woolf2021!$H$9:$H$93*EXP(-Fperm_SI_Woolf2021!$K$9:$K$93*$C107*IF(BK$58=Fperm_SI_Woolf2021!$E$9:$E$93,1,EXP(LN((1.1*(Fperm_SI_Woolf2021!$E$9:$E$93-BK$58)-63.1579*EXP(-0.19*Fperm_SI_Woolf2021!$E$9:$E$93)+63.1579*EXP(-0.19*BK$58))/(Fperm_SI_Woolf2021!$E$9:$E$93-BK$58))*(BK$58-Fperm_SI_Woolf2021!$E$9:$E$93)/10))),Fperm_SI_Woolf2021!$D$9:$D$93))</f>
        <v>0.17071649988880128</v>
      </c>
      <c r="BL107" s="51" cm="1">
        <f t="array" ref="BL107">MIN(1,SLOPE(Fperm_SI_Woolf2021!$F$9:$F$93*EXP(-Fperm_SI_Woolf2021!$I$9:$I$93*$C107*IF(BL$58=Fperm_SI_Woolf2021!$E$9:$E$93,1,EXP(LN((1.1*(Fperm_SI_Woolf2021!$E$9:$E$93-BL$58)-63.1579*EXP(-0.19*Fperm_SI_Woolf2021!$E$9:$E$93)+63.1579*EXP(-0.19*BL$58))/(Fperm_SI_Woolf2021!$E$9:$E$93-BL$58))*(BL$58-Fperm_SI_Woolf2021!$E$9:$E$93)/10))) + Fperm_SI_Woolf2021!$G$9:$G$93*EXP(-Fperm_SI_Woolf2021!$J$9:$J$93*$C107*IF(BL$58=Fperm_SI_Woolf2021!$E$9:$E$93,1,EXP(LN((1.1*(Fperm_SI_Woolf2021!$E$9:$E$93-BL$58)-63.1579*EXP(-0.19*Fperm_SI_Woolf2021!$E$9:$E$93)+63.1579*EXP(-0.19*BL$58))/(Fperm_SI_Woolf2021!$E$9:$E$93-BL$58))*(BL$58-Fperm_SI_Woolf2021!$E$9:$E$93)/10))) + Fperm_SI_Woolf2021!$H$9:$H$93*EXP(-Fperm_SI_Woolf2021!$K$9:$K$93*$C107*IF(BL$58=Fperm_SI_Woolf2021!$E$9:$E$93,1,EXP(LN((1.1*(Fperm_SI_Woolf2021!$E$9:$E$93-BL$58)-63.1579*EXP(-0.19*Fperm_SI_Woolf2021!$E$9:$E$93)+63.1579*EXP(-0.19*BL$58))/(Fperm_SI_Woolf2021!$E$9:$E$93-BL$58))*(BL$58-Fperm_SI_Woolf2021!$E$9:$E$93)/10))),Fperm_SI_Woolf2021!$D$9:$D$93)*BL$57+INTERCEPT(Fperm_SI_Woolf2021!$F$9:$F$93*EXP(-Fperm_SI_Woolf2021!$I$9:$I$93*$C107*IF(BL$58=Fperm_SI_Woolf2021!$E$9:$E$93,1,EXP(LN((1.1*(Fperm_SI_Woolf2021!$E$9:$E$93-BL$58)-63.1579*EXP(-0.19*Fperm_SI_Woolf2021!$E$9:$E$93)+63.1579*EXP(-0.19*BL$58))/(Fperm_SI_Woolf2021!$E$9:$E$93-BL$58))*(BL$58-Fperm_SI_Woolf2021!$E$9:$E$93)/10))) + Fperm_SI_Woolf2021!$G$9:$G$93*EXP(-Fperm_SI_Woolf2021!$J$9:$J$93*$C107*IF(BL$58=Fperm_SI_Woolf2021!$E$9:$E$93,1,EXP(LN((1.1*(Fperm_SI_Woolf2021!$E$9:$E$93-BL$58)-63.1579*EXP(-0.19*Fperm_SI_Woolf2021!$E$9:$E$93)+63.1579*EXP(-0.19*BL$58))/(Fperm_SI_Woolf2021!$E$9:$E$93-BL$58))*(BL$58-Fperm_SI_Woolf2021!$E$9:$E$93)/10))) + Fperm_SI_Woolf2021!$H$9:$H$93*EXP(-Fperm_SI_Woolf2021!$K$9:$K$93*$C107*IF(BL$58=Fperm_SI_Woolf2021!$E$9:$E$93,1,EXP(LN((1.1*(Fperm_SI_Woolf2021!$E$9:$E$93-BL$58)-63.1579*EXP(-0.19*Fperm_SI_Woolf2021!$E$9:$E$93)+63.1579*EXP(-0.19*BL$58))/(Fperm_SI_Woolf2021!$E$9:$E$93-BL$58))*(BL$58-Fperm_SI_Woolf2021!$E$9:$E$93)/10))),Fperm_SI_Woolf2021!$D$9:$D$93))</f>
        <v>0.43572318030348162</v>
      </c>
      <c r="BM107" s="51" cm="1">
        <f t="array" ref="BM107">MIN(1,SLOPE(Fperm_SI_Woolf2021!$F$9:$F$93*EXP(-Fperm_SI_Woolf2021!$I$9:$I$93*$C107*IF(BM$58=Fperm_SI_Woolf2021!$E$9:$E$93,1,EXP(LN((1.1*(Fperm_SI_Woolf2021!$E$9:$E$93-BM$58)-63.1579*EXP(-0.19*Fperm_SI_Woolf2021!$E$9:$E$93)+63.1579*EXP(-0.19*BM$58))/(Fperm_SI_Woolf2021!$E$9:$E$93-BM$58))*(BM$58-Fperm_SI_Woolf2021!$E$9:$E$93)/10))) + Fperm_SI_Woolf2021!$G$9:$G$93*EXP(-Fperm_SI_Woolf2021!$J$9:$J$93*$C107*IF(BM$58=Fperm_SI_Woolf2021!$E$9:$E$93,1,EXP(LN((1.1*(Fperm_SI_Woolf2021!$E$9:$E$93-BM$58)-63.1579*EXP(-0.19*Fperm_SI_Woolf2021!$E$9:$E$93)+63.1579*EXP(-0.19*BM$58))/(Fperm_SI_Woolf2021!$E$9:$E$93-BM$58))*(BM$58-Fperm_SI_Woolf2021!$E$9:$E$93)/10))) + Fperm_SI_Woolf2021!$H$9:$H$93*EXP(-Fperm_SI_Woolf2021!$K$9:$K$93*$C107*IF(BM$58=Fperm_SI_Woolf2021!$E$9:$E$93,1,EXP(LN((1.1*(Fperm_SI_Woolf2021!$E$9:$E$93-BM$58)-63.1579*EXP(-0.19*Fperm_SI_Woolf2021!$E$9:$E$93)+63.1579*EXP(-0.19*BM$58))/(Fperm_SI_Woolf2021!$E$9:$E$93-BM$58))*(BM$58-Fperm_SI_Woolf2021!$E$9:$E$93)/10))),Fperm_SI_Woolf2021!$D$9:$D$93)*BM$57+INTERCEPT(Fperm_SI_Woolf2021!$F$9:$F$93*EXP(-Fperm_SI_Woolf2021!$I$9:$I$93*$C107*IF(BM$58=Fperm_SI_Woolf2021!$E$9:$E$93,1,EXP(LN((1.1*(Fperm_SI_Woolf2021!$E$9:$E$93-BM$58)-63.1579*EXP(-0.19*Fperm_SI_Woolf2021!$E$9:$E$93)+63.1579*EXP(-0.19*BM$58))/(Fperm_SI_Woolf2021!$E$9:$E$93-BM$58))*(BM$58-Fperm_SI_Woolf2021!$E$9:$E$93)/10))) + Fperm_SI_Woolf2021!$G$9:$G$93*EXP(-Fperm_SI_Woolf2021!$J$9:$J$93*$C107*IF(BM$58=Fperm_SI_Woolf2021!$E$9:$E$93,1,EXP(LN((1.1*(Fperm_SI_Woolf2021!$E$9:$E$93-BM$58)-63.1579*EXP(-0.19*Fperm_SI_Woolf2021!$E$9:$E$93)+63.1579*EXP(-0.19*BM$58))/(Fperm_SI_Woolf2021!$E$9:$E$93-BM$58))*(BM$58-Fperm_SI_Woolf2021!$E$9:$E$93)/10))) + Fperm_SI_Woolf2021!$H$9:$H$93*EXP(-Fperm_SI_Woolf2021!$K$9:$K$93*$C107*IF(BM$58=Fperm_SI_Woolf2021!$E$9:$E$93,1,EXP(LN((1.1*(Fperm_SI_Woolf2021!$E$9:$E$93-BM$58)-63.1579*EXP(-0.19*Fperm_SI_Woolf2021!$E$9:$E$93)+63.1579*EXP(-0.19*BM$58))/(Fperm_SI_Woolf2021!$E$9:$E$93-BM$58))*(BM$58-Fperm_SI_Woolf2021!$E$9:$E$93)/10))),Fperm_SI_Woolf2021!$D$9:$D$93))</f>
        <v>0.41537226010906725</v>
      </c>
      <c r="BN107" s="51" cm="1">
        <f t="array" ref="BN107">MIN(1,SLOPE(Fperm_SI_Woolf2021!$F$9:$F$93*EXP(-Fperm_SI_Woolf2021!$I$9:$I$93*$C107*IF(BN$58=Fperm_SI_Woolf2021!$E$9:$E$93,1,EXP(LN((1.1*(Fperm_SI_Woolf2021!$E$9:$E$93-BN$58)-63.1579*EXP(-0.19*Fperm_SI_Woolf2021!$E$9:$E$93)+63.1579*EXP(-0.19*BN$58))/(Fperm_SI_Woolf2021!$E$9:$E$93-BN$58))*(BN$58-Fperm_SI_Woolf2021!$E$9:$E$93)/10))) + Fperm_SI_Woolf2021!$G$9:$G$93*EXP(-Fperm_SI_Woolf2021!$J$9:$J$93*$C107*IF(BN$58=Fperm_SI_Woolf2021!$E$9:$E$93,1,EXP(LN((1.1*(Fperm_SI_Woolf2021!$E$9:$E$93-BN$58)-63.1579*EXP(-0.19*Fperm_SI_Woolf2021!$E$9:$E$93)+63.1579*EXP(-0.19*BN$58))/(Fperm_SI_Woolf2021!$E$9:$E$93-BN$58))*(BN$58-Fperm_SI_Woolf2021!$E$9:$E$93)/10))) + Fperm_SI_Woolf2021!$H$9:$H$93*EXP(-Fperm_SI_Woolf2021!$K$9:$K$93*$C107*IF(BN$58=Fperm_SI_Woolf2021!$E$9:$E$93,1,EXP(LN((1.1*(Fperm_SI_Woolf2021!$E$9:$E$93-BN$58)-63.1579*EXP(-0.19*Fperm_SI_Woolf2021!$E$9:$E$93)+63.1579*EXP(-0.19*BN$58))/(Fperm_SI_Woolf2021!$E$9:$E$93-BN$58))*(BN$58-Fperm_SI_Woolf2021!$E$9:$E$93)/10))),Fperm_SI_Woolf2021!$D$9:$D$93)*BN$57+INTERCEPT(Fperm_SI_Woolf2021!$F$9:$F$93*EXP(-Fperm_SI_Woolf2021!$I$9:$I$93*$C107*IF(BN$58=Fperm_SI_Woolf2021!$E$9:$E$93,1,EXP(LN((1.1*(Fperm_SI_Woolf2021!$E$9:$E$93-BN$58)-63.1579*EXP(-0.19*Fperm_SI_Woolf2021!$E$9:$E$93)+63.1579*EXP(-0.19*BN$58))/(Fperm_SI_Woolf2021!$E$9:$E$93-BN$58))*(BN$58-Fperm_SI_Woolf2021!$E$9:$E$93)/10))) + Fperm_SI_Woolf2021!$G$9:$G$93*EXP(-Fperm_SI_Woolf2021!$J$9:$J$93*$C107*IF(BN$58=Fperm_SI_Woolf2021!$E$9:$E$93,1,EXP(LN((1.1*(Fperm_SI_Woolf2021!$E$9:$E$93-BN$58)-63.1579*EXP(-0.19*Fperm_SI_Woolf2021!$E$9:$E$93)+63.1579*EXP(-0.19*BN$58))/(Fperm_SI_Woolf2021!$E$9:$E$93-BN$58))*(BN$58-Fperm_SI_Woolf2021!$E$9:$E$93)/10))) + Fperm_SI_Woolf2021!$H$9:$H$93*EXP(-Fperm_SI_Woolf2021!$K$9:$K$93*$C107*IF(BN$58=Fperm_SI_Woolf2021!$E$9:$E$93,1,EXP(LN((1.1*(Fperm_SI_Woolf2021!$E$9:$E$93-BN$58)-63.1579*EXP(-0.19*Fperm_SI_Woolf2021!$E$9:$E$93)+63.1579*EXP(-0.19*BN$58))/(Fperm_SI_Woolf2021!$E$9:$E$93-BN$58))*(BN$58-Fperm_SI_Woolf2021!$E$9:$E$93)/10))),Fperm_SI_Woolf2021!$D$9:$D$93))</f>
        <v>0.39502133991465282</v>
      </c>
      <c r="BO107" s="51" cm="1">
        <f t="array" ref="BO107">MIN(1,SLOPE(Fperm_SI_Woolf2021!$F$9:$F$93*EXP(-Fperm_SI_Woolf2021!$I$9:$I$93*$C107*IF(BO$58=Fperm_SI_Woolf2021!$E$9:$E$93,1,EXP(LN((1.1*(Fperm_SI_Woolf2021!$E$9:$E$93-BO$58)-63.1579*EXP(-0.19*Fperm_SI_Woolf2021!$E$9:$E$93)+63.1579*EXP(-0.19*BO$58))/(Fperm_SI_Woolf2021!$E$9:$E$93-BO$58))*(BO$58-Fperm_SI_Woolf2021!$E$9:$E$93)/10))) + Fperm_SI_Woolf2021!$G$9:$G$93*EXP(-Fperm_SI_Woolf2021!$J$9:$J$93*$C107*IF(BO$58=Fperm_SI_Woolf2021!$E$9:$E$93,1,EXP(LN((1.1*(Fperm_SI_Woolf2021!$E$9:$E$93-BO$58)-63.1579*EXP(-0.19*Fperm_SI_Woolf2021!$E$9:$E$93)+63.1579*EXP(-0.19*BO$58))/(Fperm_SI_Woolf2021!$E$9:$E$93-BO$58))*(BO$58-Fperm_SI_Woolf2021!$E$9:$E$93)/10))) + Fperm_SI_Woolf2021!$H$9:$H$93*EXP(-Fperm_SI_Woolf2021!$K$9:$K$93*$C107*IF(BO$58=Fperm_SI_Woolf2021!$E$9:$E$93,1,EXP(LN((1.1*(Fperm_SI_Woolf2021!$E$9:$E$93-BO$58)-63.1579*EXP(-0.19*Fperm_SI_Woolf2021!$E$9:$E$93)+63.1579*EXP(-0.19*BO$58))/(Fperm_SI_Woolf2021!$E$9:$E$93-BO$58))*(BO$58-Fperm_SI_Woolf2021!$E$9:$E$93)/10))),Fperm_SI_Woolf2021!$D$9:$D$93)*BO$57+INTERCEPT(Fperm_SI_Woolf2021!$F$9:$F$93*EXP(-Fperm_SI_Woolf2021!$I$9:$I$93*$C107*IF(BO$58=Fperm_SI_Woolf2021!$E$9:$E$93,1,EXP(LN((1.1*(Fperm_SI_Woolf2021!$E$9:$E$93-BO$58)-63.1579*EXP(-0.19*Fperm_SI_Woolf2021!$E$9:$E$93)+63.1579*EXP(-0.19*BO$58))/(Fperm_SI_Woolf2021!$E$9:$E$93-BO$58))*(BO$58-Fperm_SI_Woolf2021!$E$9:$E$93)/10))) + Fperm_SI_Woolf2021!$G$9:$G$93*EXP(-Fperm_SI_Woolf2021!$J$9:$J$93*$C107*IF(BO$58=Fperm_SI_Woolf2021!$E$9:$E$93,1,EXP(LN((1.1*(Fperm_SI_Woolf2021!$E$9:$E$93-BO$58)-63.1579*EXP(-0.19*Fperm_SI_Woolf2021!$E$9:$E$93)+63.1579*EXP(-0.19*BO$58))/(Fperm_SI_Woolf2021!$E$9:$E$93-BO$58))*(BO$58-Fperm_SI_Woolf2021!$E$9:$E$93)/10))) + Fperm_SI_Woolf2021!$H$9:$H$93*EXP(-Fperm_SI_Woolf2021!$K$9:$K$93*$C107*IF(BO$58=Fperm_SI_Woolf2021!$E$9:$E$93,1,EXP(LN((1.1*(Fperm_SI_Woolf2021!$E$9:$E$93-BO$58)-63.1579*EXP(-0.19*Fperm_SI_Woolf2021!$E$9:$E$93)+63.1579*EXP(-0.19*BO$58))/(Fperm_SI_Woolf2021!$E$9:$E$93-BO$58))*(BO$58-Fperm_SI_Woolf2021!$E$9:$E$93)/10))),Fperm_SI_Woolf2021!$D$9:$D$93))</f>
        <v>0.37467041972023846</v>
      </c>
      <c r="BP107" s="51" cm="1">
        <f t="array" ref="BP107">MIN(1,SLOPE(Fperm_SI_Woolf2021!$F$9:$F$93*EXP(-Fperm_SI_Woolf2021!$I$9:$I$93*$C107*IF(BP$58=Fperm_SI_Woolf2021!$E$9:$E$93,1,EXP(LN((1.1*(Fperm_SI_Woolf2021!$E$9:$E$93-BP$58)-63.1579*EXP(-0.19*Fperm_SI_Woolf2021!$E$9:$E$93)+63.1579*EXP(-0.19*BP$58))/(Fperm_SI_Woolf2021!$E$9:$E$93-BP$58))*(BP$58-Fperm_SI_Woolf2021!$E$9:$E$93)/10))) + Fperm_SI_Woolf2021!$G$9:$G$93*EXP(-Fperm_SI_Woolf2021!$J$9:$J$93*$C107*IF(BP$58=Fperm_SI_Woolf2021!$E$9:$E$93,1,EXP(LN((1.1*(Fperm_SI_Woolf2021!$E$9:$E$93-BP$58)-63.1579*EXP(-0.19*Fperm_SI_Woolf2021!$E$9:$E$93)+63.1579*EXP(-0.19*BP$58))/(Fperm_SI_Woolf2021!$E$9:$E$93-BP$58))*(BP$58-Fperm_SI_Woolf2021!$E$9:$E$93)/10))) + Fperm_SI_Woolf2021!$H$9:$H$93*EXP(-Fperm_SI_Woolf2021!$K$9:$K$93*$C107*IF(BP$58=Fperm_SI_Woolf2021!$E$9:$E$93,1,EXP(LN((1.1*(Fperm_SI_Woolf2021!$E$9:$E$93-BP$58)-63.1579*EXP(-0.19*Fperm_SI_Woolf2021!$E$9:$E$93)+63.1579*EXP(-0.19*BP$58))/(Fperm_SI_Woolf2021!$E$9:$E$93-BP$58))*(BP$58-Fperm_SI_Woolf2021!$E$9:$E$93)/10))),Fperm_SI_Woolf2021!$D$9:$D$93)*BP$57+INTERCEPT(Fperm_SI_Woolf2021!$F$9:$F$93*EXP(-Fperm_SI_Woolf2021!$I$9:$I$93*$C107*IF(BP$58=Fperm_SI_Woolf2021!$E$9:$E$93,1,EXP(LN((1.1*(Fperm_SI_Woolf2021!$E$9:$E$93-BP$58)-63.1579*EXP(-0.19*Fperm_SI_Woolf2021!$E$9:$E$93)+63.1579*EXP(-0.19*BP$58))/(Fperm_SI_Woolf2021!$E$9:$E$93-BP$58))*(BP$58-Fperm_SI_Woolf2021!$E$9:$E$93)/10))) + Fperm_SI_Woolf2021!$G$9:$G$93*EXP(-Fperm_SI_Woolf2021!$J$9:$J$93*$C107*IF(BP$58=Fperm_SI_Woolf2021!$E$9:$E$93,1,EXP(LN((1.1*(Fperm_SI_Woolf2021!$E$9:$E$93-BP$58)-63.1579*EXP(-0.19*Fperm_SI_Woolf2021!$E$9:$E$93)+63.1579*EXP(-0.19*BP$58))/(Fperm_SI_Woolf2021!$E$9:$E$93-BP$58))*(BP$58-Fperm_SI_Woolf2021!$E$9:$E$93)/10))) + Fperm_SI_Woolf2021!$H$9:$H$93*EXP(-Fperm_SI_Woolf2021!$K$9:$K$93*$C107*IF(BP$58=Fperm_SI_Woolf2021!$E$9:$E$93,1,EXP(LN((1.1*(Fperm_SI_Woolf2021!$E$9:$E$93-BP$58)-63.1579*EXP(-0.19*Fperm_SI_Woolf2021!$E$9:$E$93)+63.1579*EXP(-0.19*BP$58))/(Fperm_SI_Woolf2021!$E$9:$E$93-BP$58))*(BP$58-Fperm_SI_Woolf2021!$E$9:$E$93)/10))),Fperm_SI_Woolf2021!$D$9:$D$93))</f>
        <v>0.35431949952582409</v>
      </c>
      <c r="BQ107" s="51" cm="1">
        <f t="array" ref="BQ107">MIN(1,SLOPE(Fperm_SI_Woolf2021!$F$9:$F$93*EXP(-Fperm_SI_Woolf2021!$I$9:$I$93*$C107*IF(BQ$58=Fperm_SI_Woolf2021!$E$9:$E$93,1,EXP(LN((1.1*(Fperm_SI_Woolf2021!$E$9:$E$93-BQ$58)-63.1579*EXP(-0.19*Fperm_SI_Woolf2021!$E$9:$E$93)+63.1579*EXP(-0.19*BQ$58))/(Fperm_SI_Woolf2021!$E$9:$E$93-BQ$58))*(BQ$58-Fperm_SI_Woolf2021!$E$9:$E$93)/10))) + Fperm_SI_Woolf2021!$G$9:$G$93*EXP(-Fperm_SI_Woolf2021!$J$9:$J$93*$C107*IF(BQ$58=Fperm_SI_Woolf2021!$E$9:$E$93,1,EXP(LN((1.1*(Fperm_SI_Woolf2021!$E$9:$E$93-BQ$58)-63.1579*EXP(-0.19*Fperm_SI_Woolf2021!$E$9:$E$93)+63.1579*EXP(-0.19*BQ$58))/(Fperm_SI_Woolf2021!$E$9:$E$93-BQ$58))*(BQ$58-Fperm_SI_Woolf2021!$E$9:$E$93)/10))) + Fperm_SI_Woolf2021!$H$9:$H$93*EXP(-Fperm_SI_Woolf2021!$K$9:$K$93*$C107*IF(BQ$58=Fperm_SI_Woolf2021!$E$9:$E$93,1,EXP(LN((1.1*(Fperm_SI_Woolf2021!$E$9:$E$93-BQ$58)-63.1579*EXP(-0.19*Fperm_SI_Woolf2021!$E$9:$E$93)+63.1579*EXP(-0.19*BQ$58))/(Fperm_SI_Woolf2021!$E$9:$E$93-BQ$58))*(BQ$58-Fperm_SI_Woolf2021!$E$9:$E$93)/10))),Fperm_SI_Woolf2021!$D$9:$D$93)*BQ$57+INTERCEPT(Fperm_SI_Woolf2021!$F$9:$F$93*EXP(-Fperm_SI_Woolf2021!$I$9:$I$93*$C107*IF(BQ$58=Fperm_SI_Woolf2021!$E$9:$E$93,1,EXP(LN((1.1*(Fperm_SI_Woolf2021!$E$9:$E$93-BQ$58)-63.1579*EXP(-0.19*Fperm_SI_Woolf2021!$E$9:$E$93)+63.1579*EXP(-0.19*BQ$58))/(Fperm_SI_Woolf2021!$E$9:$E$93-BQ$58))*(BQ$58-Fperm_SI_Woolf2021!$E$9:$E$93)/10))) + Fperm_SI_Woolf2021!$G$9:$G$93*EXP(-Fperm_SI_Woolf2021!$J$9:$J$93*$C107*IF(BQ$58=Fperm_SI_Woolf2021!$E$9:$E$93,1,EXP(LN((1.1*(Fperm_SI_Woolf2021!$E$9:$E$93-BQ$58)-63.1579*EXP(-0.19*Fperm_SI_Woolf2021!$E$9:$E$93)+63.1579*EXP(-0.19*BQ$58))/(Fperm_SI_Woolf2021!$E$9:$E$93-BQ$58))*(BQ$58-Fperm_SI_Woolf2021!$E$9:$E$93)/10))) + Fperm_SI_Woolf2021!$H$9:$H$93*EXP(-Fperm_SI_Woolf2021!$K$9:$K$93*$C107*IF(BQ$58=Fperm_SI_Woolf2021!$E$9:$E$93,1,EXP(LN((1.1*(Fperm_SI_Woolf2021!$E$9:$E$93-BQ$58)-63.1579*EXP(-0.19*Fperm_SI_Woolf2021!$E$9:$E$93)+63.1579*EXP(-0.19*BQ$58))/(Fperm_SI_Woolf2021!$E$9:$E$93-BQ$58))*(BQ$58-Fperm_SI_Woolf2021!$E$9:$E$93)/10))),Fperm_SI_Woolf2021!$D$9:$D$93))</f>
        <v>0.33396857933140967</v>
      </c>
      <c r="BR107" s="51" cm="1">
        <f t="array" ref="BR107">MIN(1,SLOPE(Fperm_SI_Woolf2021!$F$9:$F$93*EXP(-Fperm_SI_Woolf2021!$I$9:$I$93*$C107*IF(BR$58=Fperm_SI_Woolf2021!$E$9:$E$93,1,EXP(LN((1.1*(Fperm_SI_Woolf2021!$E$9:$E$93-BR$58)-63.1579*EXP(-0.19*Fperm_SI_Woolf2021!$E$9:$E$93)+63.1579*EXP(-0.19*BR$58))/(Fperm_SI_Woolf2021!$E$9:$E$93-BR$58))*(BR$58-Fperm_SI_Woolf2021!$E$9:$E$93)/10))) + Fperm_SI_Woolf2021!$G$9:$G$93*EXP(-Fperm_SI_Woolf2021!$J$9:$J$93*$C107*IF(BR$58=Fperm_SI_Woolf2021!$E$9:$E$93,1,EXP(LN((1.1*(Fperm_SI_Woolf2021!$E$9:$E$93-BR$58)-63.1579*EXP(-0.19*Fperm_SI_Woolf2021!$E$9:$E$93)+63.1579*EXP(-0.19*BR$58))/(Fperm_SI_Woolf2021!$E$9:$E$93-BR$58))*(BR$58-Fperm_SI_Woolf2021!$E$9:$E$93)/10))) + Fperm_SI_Woolf2021!$H$9:$H$93*EXP(-Fperm_SI_Woolf2021!$K$9:$K$93*$C107*IF(BR$58=Fperm_SI_Woolf2021!$E$9:$E$93,1,EXP(LN((1.1*(Fperm_SI_Woolf2021!$E$9:$E$93-BR$58)-63.1579*EXP(-0.19*Fperm_SI_Woolf2021!$E$9:$E$93)+63.1579*EXP(-0.19*BR$58))/(Fperm_SI_Woolf2021!$E$9:$E$93-BR$58))*(BR$58-Fperm_SI_Woolf2021!$E$9:$E$93)/10))),Fperm_SI_Woolf2021!$D$9:$D$93)*BR$57+INTERCEPT(Fperm_SI_Woolf2021!$F$9:$F$93*EXP(-Fperm_SI_Woolf2021!$I$9:$I$93*$C107*IF(BR$58=Fperm_SI_Woolf2021!$E$9:$E$93,1,EXP(LN((1.1*(Fperm_SI_Woolf2021!$E$9:$E$93-BR$58)-63.1579*EXP(-0.19*Fperm_SI_Woolf2021!$E$9:$E$93)+63.1579*EXP(-0.19*BR$58))/(Fperm_SI_Woolf2021!$E$9:$E$93-BR$58))*(BR$58-Fperm_SI_Woolf2021!$E$9:$E$93)/10))) + Fperm_SI_Woolf2021!$G$9:$G$93*EXP(-Fperm_SI_Woolf2021!$J$9:$J$93*$C107*IF(BR$58=Fperm_SI_Woolf2021!$E$9:$E$93,1,EXP(LN((1.1*(Fperm_SI_Woolf2021!$E$9:$E$93-BR$58)-63.1579*EXP(-0.19*Fperm_SI_Woolf2021!$E$9:$E$93)+63.1579*EXP(-0.19*BR$58))/(Fperm_SI_Woolf2021!$E$9:$E$93-BR$58))*(BR$58-Fperm_SI_Woolf2021!$E$9:$E$93)/10))) + Fperm_SI_Woolf2021!$H$9:$H$93*EXP(-Fperm_SI_Woolf2021!$K$9:$K$93*$C107*IF(BR$58=Fperm_SI_Woolf2021!$E$9:$E$93,1,EXP(LN((1.1*(Fperm_SI_Woolf2021!$E$9:$E$93-BR$58)-63.1579*EXP(-0.19*Fperm_SI_Woolf2021!$E$9:$E$93)+63.1579*EXP(-0.19*BR$58))/(Fperm_SI_Woolf2021!$E$9:$E$93-BR$58))*(BR$58-Fperm_SI_Woolf2021!$E$9:$E$93)/10))),Fperm_SI_Woolf2021!$D$9:$D$93))</f>
        <v>0.31361765913699535</v>
      </c>
      <c r="BS107" s="51" cm="1">
        <f t="array" ref="BS107">MIN(1,SLOPE(Fperm_SI_Woolf2021!$F$9:$F$93*EXP(-Fperm_SI_Woolf2021!$I$9:$I$93*$C107*IF(BS$58=Fperm_SI_Woolf2021!$E$9:$E$93,1,EXP(LN((1.1*(Fperm_SI_Woolf2021!$E$9:$E$93-BS$58)-63.1579*EXP(-0.19*Fperm_SI_Woolf2021!$E$9:$E$93)+63.1579*EXP(-0.19*BS$58))/(Fperm_SI_Woolf2021!$E$9:$E$93-BS$58))*(BS$58-Fperm_SI_Woolf2021!$E$9:$E$93)/10))) + Fperm_SI_Woolf2021!$G$9:$G$93*EXP(-Fperm_SI_Woolf2021!$J$9:$J$93*$C107*IF(BS$58=Fperm_SI_Woolf2021!$E$9:$E$93,1,EXP(LN((1.1*(Fperm_SI_Woolf2021!$E$9:$E$93-BS$58)-63.1579*EXP(-0.19*Fperm_SI_Woolf2021!$E$9:$E$93)+63.1579*EXP(-0.19*BS$58))/(Fperm_SI_Woolf2021!$E$9:$E$93-BS$58))*(BS$58-Fperm_SI_Woolf2021!$E$9:$E$93)/10))) + Fperm_SI_Woolf2021!$H$9:$H$93*EXP(-Fperm_SI_Woolf2021!$K$9:$K$93*$C107*IF(BS$58=Fperm_SI_Woolf2021!$E$9:$E$93,1,EXP(LN((1.1*(Fperm_SI_Woolf2021!$E$9:$E$93-BS$58)-63.1579*EXP(-0.19*Fperm_SI_Woolf2021!$E$9:$E$93)+63.1579*EXP(-0.19*BS$58))/(Fperm_SI_Woolf2021!$E$9:$E$93-BS$58))*(BS$58-Fperm_SI_Woolf2021!$E$9:$E$93)/10))),Fperm_SI_Woolf2021!$D$9:$D$93)*BS$57+INTERCEPT(Fperm_SI_Woolf2021!$F$9:$F$93*EXP(-Fperm_SI_Woolf2021!$I$9:$I$93*$C107*IF(BS$58=Fperm_SI_Woolf2021!$E$9:$E$93,1,EXP(LN((1.1*(Fperm_SI_Woolf2021!$E$9:$E$93-BS$58)-63.1579*EXP(-0.19*Fperm_SI_Woolf2021!$E$9:$E$93)+63.1579*EXP(-0.19*BS$58))/(Fperm_SI_Woolf2021!$E$9:$E$93-BS$58))*(BS$58-Fperm_SI_Woolf2021!$E$9:$E$93)/10))) + Fperm_SI_Woolf2021!$G$9:$G$93*EXP(-Fperm_SI_Woolf2021!$J$9:$J$93*$C107*IF(BS$58=Fperm_SI_Woolf2021!$E$9:$E$93,1,EXP(LN((1.1*(Fperm_SI_Woolf2021!$E$9:$E$93-BS$58)-63.1579*EXP(-0.19*Fperm_SI_Woolf2021!$E$9:$E$93)+63.1579*EXP(-0.19*BS$58))/(Fperm_SI_Woolf2021!$E$9:$E$93-BS$58))*(BS$58-Fperm_SI_Woolf2021!$E$9:$E$93)/10))) + Fperm_SI_Woolf2021!$H$9:$H$93*EXP(-Fperm_SI_Woolf2021!$K$9:$K$93*$C107*IF(BS$58=Fperm_SI_Woolf2021!$E$9:$E$93,1,EXP(LN((1.1*(Fperm_SI_Woolf2021!$E$9:$E$93-BS$58)-63.1579*EXP(-0.19*Fperm_SI_Woolf2021!$E$9:$E$93)+63.1579*EXP(-0.19*BS$58))/(Fperm_SI_Woolf2021!$E$9:$E$93-BS$58))*(BS$58-Fperm_SI_Woolf2021!$E$9:$E$93)/10))),Fperm_SI_Woolf2021!$D$9:$D$93))</f>
        <v>0.29326673894258093</v>
      </c>
      <c r="BT107" s="51" cm="1">
        <f t="array" ref="BT107">MIN(1,SLOPE(Fperm_SI_Woolf2021!$F$9:$F$93*EXP(-Fperm_SI_Woolf2021!$I$9:$I$93*$C107*IF(BT$58=Fperm_SI_Woolf2021!$E$9:$E$93,1,EXP(LN((1.1*(Fperm_SI_Woolf2021!$E$9:$E$93-BT$58)-63.1579*EXP(-0.19*Fperm_SI_Woolf2021!$E$9:$E$93)+63.1579*EXP(-0.19*BT$58))/(Fperm_SI_Woolf2021!$E$9:$E$93-BT$58))*(BT$58-Fperm_SI_Woolf2021!$E$9:$E$93)/10))) + Fperm_SI_Woolf2021!$G$9:$G$93*EXP(-Fperm_SI_Woolf2021!$J$9:$J$93*$C107*IF(BT$58=Fperm_SI_Woolf2021!$E$9:$E$93,1,EXP(LN((1.1*(Fperm_SI_Woolf2021!$E$9:$E$93-BT$58)-63.1579*EXP(-0.19*Fperm_SI_Woolf2021!$E$9:$E$93)+63.1579*EXP(-0.19*BT$58))/(Fperm_SI_Woolf2021!$E$9:$E$93-BT$58))*(BT$58-Fperm_SI_Woolf2021!$E$9:$E$93)/10))) + Fperm_SI_Woolf2021!$H$9:$H$93*EXP(-Fperm_SI_Woolf2021!$K$9:$K$93*$C107*IF(BT$58=Fperm_SI_Woolf2021!$E$9:$E$93,1,EXP(LN((1.1*(Fperm_SI_Woolf2021!$E$9:$E$93-BT$58)-63.1579*EXP(-0.19*Fperm_SI_Woolf2021!$E$9:$E$93)+63.1579*EXP(-0.19*BT$58))/(Fperm_SI_Woolf2021!$E$9:$E$93-BT$58))*(BT$58-Fperm_SI_Woolf2021!$E$9:$E$93)/10))),Fperm_SI_Woolf2021!$D$9:$D$93)*BT$57+INTERCEPT(Fperm_SI_Woolf2021!$F$9:$F$93*EXP(-Fperm_SI_Woolf2021!$I$9:$I$93*$C107*IF(BT$58=Fperm_SI_Woolf2021!$E$9:$E$93,1,EXP(LN((1.1*(Fperm_SI_Woolf2021!$E$9:$E$93-BT$58)-63.1579*EXP(-0.19*Fperm_SI_Woolf2021!$E$9:$E$93)+63.1579*EXP(-0.19*BT$58))/(Fperm_SI_Woolf2021!$E$9:$E$93-BT$58))*(BT$58-Fperm_SI_Woolf2021!$E$9:$E$93)/10))) + Fperm_SI_Woolf2021!$G$9:$G$93*EXP(-Fperm_SI_Woolf2021!$J$9:$J$93*$C107*IF(BT$58=Fperm_SI_Woolf2021!$E$9:$E$93,1,EXP(LN((1.1*(Fperm_SI_Woolf2021!$E$9:$E$93-BT$58)-63.1579*EXP(-0.19*Fperm_SI_Woolf2021!$E$9:$E$93)+63.1579*EXP(-0.19*BT$58))/(Fperm_SI_Woolf2021!$E$9:$E$93-BT$58))*(BT$58-Fperm_SI_Woolf2021!$E$9:$E$93)/10))) + Fperm_SI_Woolf2021!$H$9:$H$93*EXP(-Fperm_SI_Woolf2021!$K$9:$K$93*$C107*IF(BT$58=Fperm_SI_Woolf2021!$E$9:$E$93,1,EXP(LN((1.1*(Fperm_SI_Woolf2021!$E$9:$E$93-BT$58)-63.1579*EXP(-0.19*Fperm_SI_Woolf2021!$E$9:$E$93)+63.1579*EXP(-0.19*BT$58))/(Fperm_SI_Woolf2021!$E$9:$E$93-BT$58))*(BT$58-Fperm_SI_Woolf2021!$E$9:$E$93)/10))),Fperm_SI_Woolf2021!$D$9:$D$93))</f>
        <v>0.27291581874816656</v>
      </c>
      <c r="BU107" s="51" cm="1">
        <f t="array" ref="BU107">MIN(1,SLOPE(Fperm_SI_Woolf2021!$F$9:$F$93*EXP(-Fperm_SI_Woolf2021!$I$9:$I$93*$C107*IF(BU$58=Fperm_SI_Woolf2021!$E$9:$E$93,1,EXP(LN((1.1*(Fperm_SI_Woolf2021!$E$9:$E$93-BU$58)-63.1579*EXP(-0.19*Fperm_SI_Woolf2021!$E$9:$E$93)+63.1579*EXP(-0.19*BU$58))/(Fperm_SI_Woolf2021!$E$9:$E$93-BU$58))*(BU$58-Fperm_SI_Woolf2021!$E$9:$E$93)/10))) + Fperm_SI_Woolf2021!$G$9:$G$93*EXP(-Fperm_SI_Woolf2021!$J$9:$J$93*$C107*IF(BU$58=Fperm_SI_Woolf2021!$E$9:$E$93,1,EXP(LN((1.1*(Fperm_SI_Woolf2021!$E$9:$E$93-BU$58)-63.1579*EXP(-0.19*Fperm_SI_Woolf2021!$E$9:$E$93)+63.1579*EXP(-0.19*BU$58))/(Fperm_SI_Woolf2021!$E$9:$E$93-BU$58))*(BU$58-Fperm_SI_Woolf2021!$E$9:$E$93)/10))) + Fperm_SI_Woolf2021!$H$9:$H$93*EXP(-Fperm_SI_Woolf2021!$K$9:$K$93*$C107*IF(BU$58=Fperm_SI_Woolf2021!$E$9:$E$93,1,EXP(LN((1.1*(Fperm_SI_Woolf2021!$E$9:$E$93-BU$58)-63.1579*EXP(-0.19*Fperm_SI_Woolf2021!$E$9:$E$93)+63.1579*EXP(-0.19*BU$58))/(Fperm_SI_Woolf2021!$E$9:$E$93-BU$58))*(BU$58-Fperm_SI_Woolf2021!$E$9:$E$93)/10))),Fperm_SI_Woolf2021!$D$9:$D$93)*BU$57+INTERCEPT(Fperm_SI_Woolf2021!$F$9:$F$93*EXP(-Fperm_SI_Woolf2021!$I$9:$I$93*$C107*IF(BU$58=Fperm_SI_Woolf2021!$E$9:$E$93,1,EXP(LN((1.1*(Fperm_SI_Woolf2021!$E$9:$E$93-BU$58)-63.1579*EXP(-0.19*Fperm_SI_Woolf2021!$E$9:$E$93)+63.1579*EXP(-0.19*BU$58))/(Fperm_SI_Woolf2021!$E$9:$E$93-BU$58))*(BU$58-Fperm_SI_Woolf2021!$E$9:$E$93)/10))) + Fperm_SI_Woolf2021!$G$9:$G$93*EXP(-Fperm_SI_Woolf2021!$J$9:$J$93*$C107*IF(BU$58=Fperm_SI_Woolf2021!$E$9:$E$93,1,EXP(LN((1.1*(Fperm_SI_Woolf2021!$E$9:$E$93-BU$58)-63.1579*EXP(-0.19*Fperm_SI_Woolf2021!$E$9:$E$93)+63.1579*EXP(-0.19*BU$58))/(Fperm_SI_Woolf2021!$E$9:$E$93-BU$58))*(BU$58-Fperm_SI_Woolf2021!$E$9:$E$93)/10))) + Fperm_SI_Woolf2021!$H$9:$H$93*EXP(-Fperm_SI_Woolf2021!$K$9:$K$93*$C107*IF(BU$58=Fperm_SI_Woolf2021!$E$9:$E$93,1,EXP(LN((1.1*(Fperm_SI_Woolf2021!$E$9:$E$93-BU$58)-63.1579*EXP(-0.19*Fperm_SI_Woolf2021!$E$9:$E$93)+63.1579*EXP(-0.19*BU$58))/(Fperm_SI_Woolf2021!$E$9:$E$93-BU$58))*(BU$58-Fperm_SI_Woolf2021!$E$9:$E$93)/10))),Fperm_SI_Woolf2021!$D$9:$D$93))</f>
        <v>0.25256489855375219</v>
      </c>
      <c r="BV107" s="51" cm="1">
        <f t="array" ref="BV107">MIN(1,SLOPE(Fperm_SI_Woolf2021!$F$9:$F$93*EXP(-Fperm_SI_Woolf2021!$I$9:$I$93*$C107*IF(BV$58=Fperm_SI_Woolf2021!$E$9:$E$93,1,EXP(LN((1.1*(Fperm_SI_Woolf2021!$E$9:$E$93-BV$58)-63.1579*EXP(-0.19*Fperm_SI_Woolf2021!$E$9:$E$93)+63.1579*EXP(-0.19*BV$58))/(Fperm_SI_Woolf2021!$E$9:$E$93-BV$58))*(BV$58-Fperm_SI_Woolf2021!$E$9:$E$93)/10))) + Fperm_SI_Woolf2021!$G$9:$G$93*EXP(-Fperm_SI_Woolf2021!$J$9:$J$93*$C107*IF(BV$58=Fperm_SI_Woolf2021!$E$9:$E$93,1,EXP(LN((1.1*(Fperm_SI_Woolf2021!$E$9:$E$93-BV$58)-63.1579*EXP(-0.19*Fperm_SI_Woolf2021!$E$9:$E$93)+63.1579*EXP(-0.19*BV$58))/(Fperm_SI_Woolf2021!$E$9:$E$93-BV$58))*(BV$58-Fperm_SI_Woolf2021!$E$9:$E$93)/10))) + Fperm_SI_Woolf2021!$H$9:$H$93*EXP(-Fperm_SI_Woolf2021!$K$9:$K$93*$C107*IF(BV$58=Fperm_SI_Woolf2021!$E$9:$E$93,1,EXP(LN((1.1*(Fperm_SI_Woolf2021!$E$9:$E$93-BV$58)-63.1579*EXP(-0.19*Fperm_SI_Woolf2021!$E$9:$E$93)+63.1579*EXP(-0.19*BV$58))/(Fperm_SI_Woolf2021!$E$9:$E$93-BV$58))*(BV$58-Fperm_SI_Woolf2021!$E$9:$E$93)/10))),Fperm_SI_Woolf2021!$D$9:$D$93)*BV$57+INTERCEPT(Fperm_SI_Woolf2021!$F$9:$F$93*EXP(-Fperm_SI_Woolf2021!$I$9:$I$93*$C107*IF(BV$58=Fperm_SI_Woolf2021!$E$9:$E$93,1,EXP(LN((1.1*(Fperm_SI_Woolf2021!$E$9:$E$93-BV$58)-63.1579*EXP(-0.19*Fperm_SI_Woolf2021!$E$9:$E$93)+63.1579*EXP(-0.19*BV$58))/(Fperm_SI_Woolf2021!$E$9:$E$93-BV$58))*(BV$58-Fperm_SI_Woolf2021!$E$9:$E$93)/10))) + Fperm_SI_Woolf2021!$G$9:$G$93*EXP(-Fperm_SI_Woolf2021!$J$9:$J$93*$C107*IF(BV$58=Fperm_SI_Woolf2021!$E$9:$E$93,1,EXP(LN((1.1*(Fperm_SI_Woolf2021!$E$9:$E$93-BV$58)-63.1579*EXP(-0.19*Fperm_SI_Woolf2021!$E$9:$E$93)+63.1579*EXP(-0.19*BV$58))/(Fperm_SI_Woolf2021!$E$9:$E$93-BV$58))*(BV$58-Fperm_SI_Woolf2021!$E$9:$E$93)/10))) + Fperm_SI_Woolf2021!$H$9:$H$93*EXP(-Fperm_SI_Woolf2021!$K$9:$K$93*$C107*IF(BV$58=Fperm_SI_Woolf2021!$E$9:$E$93,1,EXP(LN((1.1*(Fperm_SI_Woolf2021!$E$9:$E$93-BV$58)-63.1579*EXP(-0.19*Fperm_SI_Woolf2021!$E$9:$E$93)+63.1579*EXP(-0.19*BV$58))/(Fperm_SI_Woolf2021!$E$9:$E$93-BV$58))*(BV$58-Fperm_SI_Woolf2021!$E$9:$E$93)/10))),Fperm_SI_Woolf2021!$D$9:$D$93))</f>
        <v>0.2322139783593378</v>
      </c>
      <c r="BW107" s="51" cm="1">
        <f t="array" ref="BW107">MIN(1,SLOPE(Fperm_SI_Woolf2021!$F$9:$F$93*EXP(-Fperm_SI_Woolf2021!$I$9:$I$93*$C107*IF(BW$58=Fperm_SI_Woolf2021!$E$9:$E$93,1,EXP(LN((1.1*(Fperm_SI_Woolf2021!$E$9:$E$93-BW$58)-63.1579*EXP(-0.19*Fperm_SI_Woolf2021!$E$9:$E$93)+63.1579*EXP(-0.19*BW$58))/(Fperm_SI_Woolf2021!$E$9:$E$93-BW$58))*(BW$58-Fperm_SI_Woolf2021!$E$9:$E$93)/10))) + Fperm_SI_Woolf2021!$G$9:$G$93*EXP(-Fperm_SI_Woolf2021!$J$9:$J$93*$C107*IF(BW$58=Fperm_SI_Woolf2021!$E$9:$E$93,1,EXP(LN((1.1*(Fperm_SI_Woolf2021!$E$9:$E$93-BW$58)-63.1579*EXP(-0.19*Fperm_SI_Woolf2021!$E$9:$E$93)+63.1579*EXP(-0.19*BW$58))/(Fperm_SI_Woolf2021!$E$9:$E$93-BW$58))*(BW$58-Fperm_SI_Woolf2021!$E$9:$E$93)/10))) + Fperm_SI_Woolf2021!$H$9:$H$93*EXP(-Fperm_SI_Woolf2021!$K$9:$K$93*$C107*IF(BW$58=Fperm_SI_Woolf2021!$E$9:$E$93,1,EXP(LN((1.1*(Fperm_SI_Woolf2021!$E$9:$E$93-BW$58)-63.1579*EXP(-0.19*Fperm_SI_Woolf2021!$E$9:$E$93)+63.1579*EXP(-0.19*BW$58))/(Fperm_SI_Woolf2021!$E$9:$E$93-BW$58))*(BW$58-Fperm_SI_Woolf2021!$E$9:$E$93)/10))),Fperm_SI_Woolf2021!$D$9:$D$93)*BW$57+INTERCEPT(Fperm_SI_Woolf2021!$F$9:$F$93*EXP(-Fperm_SI_Woolf2021!$I$9:$I$93*$C107*IF(BW$58=Fperm_SI_Woolf2021!$E$9:$E$93,1,EXP(LN((1.1*(Fperm_SI_Woolf2021!$E$9:$E$93-BW$58)-63.1579*EXP(-0.19*Fperm_SI_Woolf2021!$E$9:$E$93)+63.1579*EXP(-0.19*BW$58))/(Fperm_SI_Woolf2021!$E$9:$E$93-BW$58))*(BW$58-Fperm_SI_Woolf2021!$E$9:$E$93)/10))) + Fperm_SI_Woolf2021!$G$9:$G$93*EXP(-Fperm_SI_Woolf2021!$J$9:$J$93*$C107*IF(BW$58=Fperm_SI_Woolf2021!$E$9:$E$93,1,EXP(LN((1.1*(Fperm_SI_Woolf2021!$E$9:$E$93-BW$58)-63.1579*EXP(-0.19*Fperm_SI_Woolf2021!$E$9:$E$93)+63.1579*EXP(-0.19*BW$58))/(Fperm_SI_Woolf2021!$E$9:$E$93-BW$58))*(BW$58-Fperm_SI_Woolf2021!$E$9:$E$93)/10))) + Fperm_SI_Woolf2021!$H$9:$H$93*EXP(-Fperm_SI_Woolf2021!$K$9:$K$93*$C107*IF(BW$58=Fperm_SI_Woolf2021!$E$9:$E$93,1,EXP(LN((1.1*(Fperm_SI_Woolf2021!$E$9:$E$93-BW$58)-63.1579*EXP(-0.19*Fperm_SI_Woolf2021!$E$9:$E$93)+63.1579*EXP(-0.19*BW$58))/(Fperm_SI_Woolf2021!$E$9:$E$93-BW$58))*(BW$58-Fperm_SI_Woolf2021!$E$9:$E$93)/10))),Fperm_SI_Woolf2021!$D$9:$D$93))</f>
        <v>0.2118630581649234</v>
      </c>
      <c r="BX107" s="51" cm="1">
        <f t="array" ref="BX107">MIN(1,SLOPE(Fperm_SI_Woolf2021!$F$9:$F$93*EXP(-Fperm_SI_Woolf2021!$I$9:$I$93*$C107*IF(BX$58=Fperm_SI_Woolf2021!$E$9:$E$93,1,EXP(LN((1.1*(Fperm_SI_Woolf2021!$E$9:$E$93-BX$58)-63.1579*EXP(-0.19*Fperm_SI_Woolf2021!$E$9:$E$93)+63.1579*EXP(-0.19*BX$58))/(Fperm_SI_Woolf2021!$E$9:$E$93-BX$58))*(BX$58-Fperm_SI_Woolf2021!$E$9:$E$93)/10))) + Fperm_SI_Woolf2021!$G$9:$G$93*EXP(-Fperm_SI_Woolf2021!$J$9:$J$93*$C107*IF(BX$58=Fperm_SI_Woolf2021!$E$9:$E$93,1,EXP(LN((1.1*(Fperm_SI_Woolf2021!$E$9:$E$93-BX$58)-63.1579*EXP(-0.19*Fperm_SI_Woolf2021!$E$9:$E$93)+63.1579*EXP(-0.19*BX$58))/(Fperm_SI_Woolf2021!$E$9:$E$93-BX$58))*(BX$58-Fperm_SI_Woolf2021!$E$9:$E$93)/10))) + Fperm_SI_Woolf2021!$H$9:$H$93*EXP(-Fperm_SI_Woolf2021!$K$9:$K$93*$C107*IF(BX$58=Fperm_SI_Woolf2021!$E$9:$E$93,1,EXP(LN((1.1*(Fperm_SI_Woolf2021!$E$9:$E$93-BX$58)-63.1579*EXP(-0.19*Fperm_SI_Woolf2021!$E$9:$E$93)+63.1579*EXP(-0.19*BX$58))/(Fperm_SI_Woolf2021!$E$9:$E$93-BX$58))*(BX$58-Fperm_SI_Woolf2021!$E$9:$E$93)/10))),Fperm_SI_Woolf2021!$D$9:$D$93)*BX$57+INTERCEPT(Fperm_SI_Woolf2021!$F$9:$F$93*EXP(-Fperm_SI_Woolf2021!$I$9:$I$93*$C107*IF(BX$58=Fperm_SI_Woolf2021!$E$9:$E$93,1,EXP(LN((1.1*(Fperm_SI_Woolf2021!$E$9:$E$93-BX$58)-63.1579*EXP(-0.19*Fperm_SI_Woolf2021!$E$9:$E$93)+63.1579*EXP(-0.19*BX$58))/(Fperm_SI_Woolf2021!$E$9:$E$93-BX$58))*(BX$58-Fperm_SI_Woolf2021!$E$9:$E$93)/10))) + Fperm_SI_Woolf2021!$G$9:$G$93*EXP(-Fperm_SI_Woolf2021!$J$9:$J$93*$C107*IF(BX$58=Fperm_SI_Woolf2021!$E$9:$E$93,1,EXP(LN((1.1*(Fperm_SI_Woolf2021!$E$9:$E$93-BX$58)-63.1579*EXP(-0.19*Fperm_SI_Woolf2021!$E$9:$E$93)+63.1579*EXP(-0.19*BX$58))/(Fperm_SI_Woolf2021!$E$9:$E$93-BX$58))*(BX$58-Fperm_SI_Woolf2021!$E$9:$E$93)/10))) + Fperm_SI_Woolf2021!$H$9:$H$93*EXP(-Fperm_SI_Woolf2021!$K$9:$K$93*$C107*IF(BX$58=Fperm_SI_Woolf2021!$E$9:$E$93,1,EXP(LN((1.1*(Fperm_SI_Woolf2021!$E$9:$E$93-BX$58)-63.1579*EXP(-0.19*Fperm_SI_Woolf2021!$E$9:$E$93)+63.1579*EXP(-0.19*BX$58))/(Fperm_SI_Woolf2021!$E$9:$E$93-BX$58))*(BX$58-Fperm_SI_Woolf2021!$E$9:$E$93)/10))),Fperm_SI_Woolf2021!$D$9:$D$93))</f>
        <v>0.19151213797050903</v>
      </c>
      <c r="BY107" s="51" cm="1">
        <f t="array" ref="BY107">MIN(1,SLOPE(Fperm_SI_Woolf2021!$F$9:$F$93*EXP(-Fperm_SI_Woolf2021!$I$9:$I$93*$C107*IF(BY$58=Fperm_SI_Woolf2021!$E$9:$E$93,1,EXP(LN((1.1*(Fperm_SI_Woolf2021!$E$9:$E$93-BY$58)-63.1579*EXP(-0.19*Fperm_SI_Woolf2021!$E$9:$E$93)+63.1579*EXP(-0.19*BY$58))/(Fperm_SI_Woolf2021!$E$9:$E$93-BY$58))*(BY$58-Fperm_SI_Woolf2021!$E$9:$E$93)/10))) + Fperm_SI_Woolf2021!$G$9:$G$93*EXP(-Fperm_SI_Woolf2021!$J$9:$J$93*$C107*IF(BY$58=Fperm_SI_Woolf2021!$E$9:$E$93,1,EXP(LN((1.1*(Fperm_SI_Woolf2021!$E$9:$E$93-BY$58)-63.1579*EXP(-0.19*Fperm_SI_Woolf2021!$E$9:$E$93)+63.1579*EXP(-0.19*BY$58))/(Fperm_SI_Woolf2021!$E$9:$E$93-BY$58))*(BY$58-Fperm_SI_Woolf2021!$E$9:$E$93)/10))) + Fperm_SI_Woolf2021!$H$9:$H$93*EXP(-Fperm_SI_Woolf2021!$K$9:$K$93*$C107*IF(BY$58=Fperm_SI_Woolf2021!$E$9:$E$93,1,EXP(LN((1.1*(Fperm_SI_Woolf2021!$E$9:$E$93-BY$58)-63.1579*EXP(-0.19*Fperm_SI_Woolf2021!$E$9:$E$93)+63.1579*EXP(-0.19*BY$58))/(Fperm_SI_Woolf2021!$E$9:$E$93-BY$58))*(BY$58-Fperm_SI_Woolf2021!$E$9:$E$93)/10))),Fperm_SI_Woolf2021!$D$9:$D$93)*BY$57+INTERCEPT(Fperm_SI_Woolf2021!$F$9:$F$93*EXP(-Fperm_SI_Woolf2021!$I$9:$I$93*$C107*IF(BY$58=Fperm_SI_Woolf2021!$E$9:$E$93,1,EXP(LN((1.1*(Fperm_SI_Woolf2021!$E$9:$E$93-BY$58)-63.1579*EXP(-0.19*Fperm_SI_Woolf2021!$E$9:$E$93)+63.1579*EXP(-0.19*BY$58))/(Fperm_SI_Woolf2021!$E$9:$E$93-BY$58))*(BY$58-Fperm_SI_Woolf2021!$E$9:$E$93)/10))) + Fperm_SI_Woolf2021!$G$9:$G$93*EXP(-Fperm_SI_Woolf2021!$J$9:$J$93*$C107*IF(BY$58=Fperm_SI_Woolf2021!$E$9:$E$93,1,EXP(LN((1.1*(Fperm_SI_Woolf2021!$E$9:$E$93-BY$58)-63.1579*EXP(-0.19*Fperm_SI_Woolf2021!$E$9:$E$93)+63.1579*EXP(-0.19*BY$58))/(Fperm_SI_Woolf2021!$E$9:$E$93-BY$58))*(BY$58-Fperm_SI_Woolf2021!$E$9:$E$93)/10))) + Fperm_SI_Woolf2021!$H$9:$H$93*EXP(-Fperm_SI_Woolf2021!$K$9:$K$93*$C107*IF(BY$58=Fperm_SI_Woolf2021!$E$9:$E$93,1,EXP(LN((1.1*(Fperm_SI_Woolf2021!$E$9:$E$93-BY$58)-63.1579*EXP(-0.19*Fperm_SI_Woolf2021!$E$9:$E$93)+63.1579*EXP(-0.19*BY$58))/(Fperm_SI_Woolf2021!$E$9:$E$93-BY$58))*(BY$58-Fperm_SI_Woolf2021!$E$9:$E$93)/10))),Fperm_SI_Woolf2021!$D$9:$D$93))</f>
        <v>0.17116121777609461</v>
      </c>
      <c r="BZ107" s="51" cm="1">
        <f t="array" ref="BZ107">MIN(1,SLOPE(Fperm_SI_Woolf2021!$F$9:$F$93*EXP(-Fperm_SI_Woolf2021!$I$9:$I$93*$C107*IF(BZ$58=Fperm_SI_Woolf2021!$E$9:$E$93,1,EXP(LN((1.1*(Fperm_SI_Woolf2021!$E$9:$E$93-BZ$58)-63.1579*EXP(-0.19*Fperm_SI_Woolf2021!$E$9:$E$93)+63.1579*EXP(-0.19*BZ$58))/(Fperm_SI_Woolf2021!$E$9:$E$93-BZ$58))*(BZ$58-Fperm_SI_Woolf2021!$E$9:$E$93)/10))) + Fperm_SI_Woolf2021!$G$9:$G$93*EXP(-Fperm_SI_Woolf2021!$J$9:$J$93*$C107*IF(BZ$58=Fperm_SI_Woolf2021!$E$9:$E$93,1,EXP(LN((1.1*(Fperm_SI_Woolf2021!$E$9:$E$93-BZ$58)-63.1579*EXP(-0.19*Fperm_SI_Woolf2021!$E$9:$E$93)+63.1579*EXP(-0.19*BZ$58))/(Fperm_SI_Woolf2021!$E$9:$E$93-BZ$58))*(BZ$58-Fperm_SI_Woolf2021!$E$9:$E$93)/10))) + Fperm_SI_Woolf2021!$H$9:$H$93*EXP(-Fperm_SI_Woolf2021!$K$9:$K$93*$C107*IF(BZ$58=Fperm_SI_Woolf2021!$E$9:$E$93,1,EXP(LN((1.1*(Fperm_SI_Woolf2021!$E$9:$E$93-BZ$58)-63.1579*EXP(-0.19*Fperm_SI_Woolf2021!$E$9:$E$93)+63.1579*EXP(-0.19*BZ$58))/(Fperm_SI_Woolf2021!$E$9:$E$93-BZ$58))*(BZ$58-Fperm_SI_Woolf2021!$E$9:$E$93)/10))),Fperm_SI_Woolf2021!$D$9:$D$93)*BZ$57+INTERCEPT(Fperm_SI_Woolf2021!$F$9:$F$93*EXP(-Fperm_SI_Woolf2021!$I$9:$I$93*$C107*IF(BZ$58=Fperm_SI_Woolf2021!$E$9:$E$93,1,EXP(LN((1.1*(Fperm_SI_Woolf2021!$E$9:$E$93-BZ$58)-63.1579*EXP(-0.19*Fperm_SI_Woolf2021!$E$9:$E$93)+63.1579*EXP(-0.19*BZ$58))/(Fperm_SI_Woolf2021!$E$9:$E$93-BZ$58))*(BZ$58-Fperm_SI_Woolf2021!$E$9:$E$93)/10))) + Fperm_SI_Woolf2021!$G$9:$G$93*EXP(-Fperm_SI_Woolf2021!$J$9:$J$93*$C107*IF(BZ$58=Fperm_SI_Woolf2021!$E$9:$E$93,1,EXP(LN((1.1*(Fperm_SI_Woolf2021!$E$9:$E$93-BZ$58)-63.1579*EXP(-0.19*Fperm_SI_Woolf2021!$E$9:$E$93)+63.1579*EXP(-0.19*BZ$58))/(Fperm_SI_Woolf2021!$E$9:$E$93-BZ$58))*(BZ$58-Fperm_SI_Woolf2021!$E$9:$E$93)/10))) + Fperm_SI_Woolf2021!$H$9:$H$93*EXP(-Fperm_SI_Woolf2021!$K$9:$K$93*$C107*IF(BZ$58=Fperm_SI_Woolf2021!$E$9:$E$93,1,EXP(LN((1.1*(Fperm_SI_Woolf2021!$E$9:$E$93-BZ$58)-63.1579*EXP(-0.19*Fperm_SI_Woolf2021!$E$9:$E$93)+63.1579*EXP(-0.19*BZ$58))/(Fperm_SI_Woolf2021!$E$9:$E$93-BZ$58))*(BZ$58-Fperm_SI_Woolf2021!$E$9:$E$93)/10))),Fperm_SI_Woolf2021!$D$9:$D$93))</f>
        <v>0.15081029758168019</v>
      </c>
    </row>
    <row r="108" spans="3:78" x14ac:dyDescent="0.2">
      <c r="C108" s="48">
        <v>480</v>
      </c>
      <c r="D108" s="51" cm="1">
        <f t="array" ref="D108">MIN(1,SLOPE(Fperm_SI_Woolf2021!$F$9:$F$93*EXP(-Fperm_SI_Woolf2021!$I$9:$I$93*$C108*IF(D$58=Fperm_SI_Woolf2021!$E$9:$E$93,1,EXP(LN((1.1*(Fperm_SI_Woolf2021!$E$9:$E$93-D$58)-63.1579*EXP(-0.19*Fperm_SI_Woolf2021!$E$9:$E$93)+63.1579*EXP(-0.19*D$58))/(Fperm_SI_Woolf2021!$E$9:$E$93-D$58))*(D$58-Fperm_SI_Woolf2021!$E$9:$E$93)/10))) + Fperm_SI_Woolf2021!$G$9:$G$93*EXP(-Fperm_SI_Woolf2021!$J$9:$J$93*$C108*IF(D$58=Fperm_SI_Woolf2021!$E$9:$E$93,1,EXP(LN((1.1*(Fperm_SI_Woolf2021!$E$9:$E$93-D$58)-63.1579*EXP(-0.19*Fperm_SI_Woolf2021!$E$9:$E$93)+63.1579*EXP(-0.19*D$58))/(Fperm_SI_Woolf2021!$E$9:$E$93-D$58))*(D$58-Fperm_SI_Woolf2021!$E$9:$E$93)/10))) + Fperm_SI_Woolf2021!$H$9:$H$93*EXP(-Fperm_SI_Woolf2021!$K$9:$K$93*$C108*IF(D$58=Fperm_SI_Woolf2021!$E$9:$E$93,1,EXP(LN((1.1*(Fperm_SI_Woolf2021!$E$9:$E$93-D$58)-63.1579*EXP(-0.19*Fperm_SI_Woolf2021!$E$9:$E$93)+63.1579*EXP(-0.19*D$58))/(Fperm_SI_Woolf2021!$E$9:$E$93-D$58))*(D$58-Fperm_SI_Woolf2021!$E$9:$E$93)/10))),Fperm_SI_Woolf2021!$D$9:$D$93)*D$57+INTERCEPT(Fperm_SI_Woolf2021!$F$9:$F$93*EXP(-Fperm_SI_Woolf2021!$I$9:$I$93*$C108*IF(D$58=Fperm_SI_Woolf2021!$E$9:$E$93,1,EXP(LN((1.1*(Fperm_SI_Woolf2021!$E$9:$E$93-D$58)-63.1579*EXP(-0.19*Fperm_SI_Woolf2021!$E$9:$E$93)+63.1579*EXP(-0.19*D$58))/(Fperm_SI_Woolf2021!$E$9:$E$93-D$58))*(D$58-Fperm_SI_Woolf2021!$E$9:$E$93)/10))) + Fperm_SI_Woolf2021!$G$9:$G$93*EXP(-Fperm_SI_Woolf2021!$J$9:$J$93*$C108*IF(D$58=Fperm_SI_Woolf2021!$E$9:$E$93,1,EXP(LN((1.1*(Fperm_SI_Woolf2021!$E$9:$E$93-D$58)-63.1579*EXP(-0.19*Fperm_SI_Woolf2021!$E$9:$E$93)+63.1579*EXP(-0.19*D$58))/(Fperm_SI_Woolf2021!$E$9:$E$93-D$58))*(D$58-Fperm_SI_Woolf2021!$E$9:$E$93)/10))) + Fperm_SI_Woolf2021!$H$9:$H$93*EXP(-Fperm_SI_Woolf2021!$K$9:$K$93*$C108*IF(D$58=Fperm_SI_Woolf2021!$E$9:$E$93,1,EXP(LN((1.1*(Fperm_SI_Woolf2021!$E$9:$E$93-D$58)-63.1579*EXP(-0.19*Fperm_SI_Woolf2021!$E$9:$E$93)+63.1579*EXP(-0.19*D$58))/(Fperm_SI_Woolf2021!$E$9:$E$93-D$58))*(D$58-Fperm_SI_Woolf2021!$E$9:$E$93)/10))),Fperm_SI_Woolf2021!$D$9:$D$93))</f>
        <v>0.96596407349862823</v>
      </c>
      <c r="E108" s="51" cm="1">
        <f t="array" ref="E108">MIN(1,SLOPE(Fperm_SI_Woolf2021!$F$9:$F$93*EXP(-Fperm_SI_Woolf2021!$I$9:$I$93*$C108*IF(E$58=Fperm_SI_Woolf2021!$E$9:$E$93,1,EXP(LN((1.1*(Fperm_SI_Woolf2021!$E$9:$E$93-E$58)-63.1579*EXP(-0.19*Fperm_SI_Woolf2021!$E$9:$E$93)+63.1579*EXP(-0.19*E$58))/(Fperm_SI_Woolf2021!$E$9:$E$93-E$58))*(E$58-Fperm_SI_Woolf2021!$E$9:$E$93)/10))) + Fperm_SI_Woolf2021!$G$9:$G$93*EXP(-Fperm_SI_Woolf2021!$J$9:$J$93*$C108*IF(E$58=Fperm_SI_Woolf2021!$E$9:$E$93,1,EXP(LN((1.1*(Fperm_SI_Woolf2021!$E$9:$E$93-E$58)-63.1579*EXP(-0.19*Fperm_SI_Woolf2021!$E$9:$E$93)+63.1579*EXP(-0.19*E$58))/(Fperm_SI_Woolf2021!$E$9:$E$93-E$58))*(E$58-Fperm_SI_Woolf2021!$E$9:$E$93)/10))) + Fperm_SI_Woolf2021!$H$9:$H$93*EXP(-Fperm_SI_Woolf2021!$K$9:$K$93*$C108*IF(E$58=Fperm_SI_Woolf2021!$E$9:$E$93,1,EXP(LN((1.1*(Fperm_SI_Woolf2021!$E$9:$E$93-E$58)-63.1579*EXP(-0.19*Fperm_SI_Woolf2021!$E$9:$E$93)+63.1579*EXP(-0.19*E$58))/(Fperm_SI_Woolf2021!$E$9:$E$93-E$58))*(E$58-Fperm_SI_Woolf2021!$E$9:$E$93)/10))),Fperm_SI_Woolf2021!$D$9:$D$93)*E$57+INTERCEPT(Fperm_SI_Woolf2021!$F$9:$F$93*EXP(-Fperm_SI_Woolf2021!$I$9:$I$93*$C108*IF(E$58=Fperm_SI_Woolf2021!$E$9:$E$93,1,EXP(LN((1.1*(Fperm_SI_Woolf2021!$E$9:$E$93-E$58)-63.1579*EXP(-0.19*Fperm_SI_Woolf2021!$E$9:$E$93)+63.1579*EXP(-0.19*E$58))/(Fperm_SI_Woolf2021!$E$9:$E$93-E$58))*(E$58-Fperm_SI_Woolf2021!$E$9:$E$93)/10))) + Fperm_SI_Woolf2021!$G$9:$G$93*EXP(-Fperm_SI_Woolf2021!$J$9:$J$93*$C108*IF(E$58=Fperm_SI_Woolf2021!$E$9:$E$93,1,EXP(LN((1.1*(Fperm_SI_Woolf2021!$E$9:$E$93-E$58)-63.1579*EXP(-0.19*Fperm_SI_Woolf2021!$E$9:$E$93)+63.1579*EXP(-0.19*E$58))/(Fperm_SI_Woolf2021!$E$9:$E$93-E$58))*(E$58-Fperm_SI_Woolf2021!$E$9:$E$93)/10))) + Fperm_SI_Woolf2021!$H$9:$H$93*EXP(-Fperm_SI_Woolf2021!$K$9:$K$93*$C108*IF(E$58=Fperm_SI_Woolf2021!$E$9:$E$93,1,EXP(LN((1.1*(Fperm_SI_Woolf2021!$E$9:$E$93-E$58)-63.1579*EXP(-0.19*Fperm_SI_Woolf2021!$E$9:$E$93)+63.1579*EXP(-0.19*E$58))/(Fperm_SI_Woolf2021!$E$9:$E$93-E$58))*(E$58-Fperm_SI_Woolf2021!$E$9:$E$93)/10))),Fperm_SI_Woolf2021!$D$9:$D$93))</f>
        <v>0.93367455524435583</v>
      </c>
      <c r="F108" s="51" cm="1">
        <f t="array" ref="F108">MIN(1,SLOPE(Fperm_SI_Woolf2021!$F$9:$F$93*EXP(-Fperm_SI_Woolf2021!$I$9:$I$93*$C108*IF(F$58=Fperm_SI_Woolf2021!$E$9:$E$93,1,EXP(LN((1.1*(Fperm_SI_Woolf2021!$E$9:$E$93-F$58)-63.1579*EXP(-0.19*Fperm_SI_Woolf2021!$E$9:$E$93)+63.1579*EXP(-0.19*F$58))/(Fperm_SI_Woolf2021!$E$9:$E$93-F$58))*(F$58-Fperm_SI_Woolf2021!$E$9:$E$93)/10))) + Fperm_SI_Woolf2021!$G$9:$G$93*EXP(-Fperm_SI_Woolf2021!$J$9:$J$93*$C108*IF(F$58=Fperm_SI_Woolf2021!$E$9:$E$93,1,EXP(LN((1.1*(Fperm_SI_Woolf2021!$E$9:$E$93-F$58)-63.1579*EXP(-0.19*Fperm_SI_Woolf2021!$E$9:$E$93)+63.1579*EXP(-0.19*F$58))/(Fperm_SI_Woolf2021!$E$9:$E$93-F$58))*(F$58-Fperm_SI_Woolf2021!$E$9:$E$93)/10))) + Fperm_SI_Woolf2021!$H$9:$H$93*EXP(-Fperm_SI_Woolf2021!$K$9:$K$93*$C108*IF(F$58=Fperm_SI_Woolf2021!$E$9:$E$93,1,EXP(LN((1.1*(Fperm_SI_Woolf2021!$E$9:$E$93-F$58)-63.1579*EXP(-0.19*Fperm_SI_Woolf2021!$E$9:$E$93)+63.1579*EXP(-0.19*F$58))/(Fperm_SI_Woolf2021!$E$9:$E$93-F$58))*(F$58-Fperm_SI_Woolf2021!$E$9:$E$93)/10))),Fperm_SI_Woolf2021!$D$9:$D$93)*F$57+INTERCEPT(Fperm_SI_Woolf2021!$F$9:$F$93*EXP(-Fperm_SI_Woolf2021!$I$9:$I$93*$C108*IF(F$58=Fperm_SI_Woolf2021!$E$9:$E$93,1,EXP(LN((1.1*(Fperm_SI_Woolf2021!$E$9:$E$93-F$58)-63.1579*EXP(-0.19*Fperm_SI_Woolf2021!$E$9:$E$93)+63.1579*EXP(-0.19*F$58))/(Fperm_SI_Woolf2021!$E$9:$E$93-F$58))*(F$58-Fperm_SI_Woolf2021!$E$9:$E$93)/10))) + Fperm_SI_Woolf2021!$G$9:$G$93*EXP(-Fperm_SI_Woolf2021!$J$9:$J$93*$C108*IF(F$58=Fperm_SI_Woolf2021!$E$9:$E$93,1,EXP(LN((1.1*(Fperm_SI_Woolf2021!$E$9:$E$93-F$58)-63.1579*EXP(-0.19*Fperm_SI_Woolf2021!$E$9:$E$93)+63.1579*EXP(-0.19*F$58))/(Fperm_SI_Woolf2021!$E$9:$E$93-F$58))*(F$58-Fperm_SI_Woolf2021!$E$9:$E$93)/10))) + Fperm_SI_Woolf2021!$H$9:$H$93*EXP(-Fperm_SI_Woolf2021!$K$9:$K$93*$C108*IF(F$58=Fperm_SI_Woolf2021!$E$9:$E$93,1,EXP(LN((1.1*(Fperm_SI_Woolf2021!$E$9:$E$93-F$58)-63.1579*EXP(-0.19*Fperm_SI_Woolf2021!$E$9:$E$93)+63.1579*EXP(-0.19*F$58))/(Fperm_SI_Woolf2021!$E$9:$E$93-F$58))*(F$58-Fperm_SI_Woolf2021!$E$9:$E$93)/10))),Fperm_SI_Woolf2021!$D$9:$D$93))</f>
        <v>0.90138503699008354</v>
      </c>
      <c r="G108" s="51" cm="1">
        <f t="array" ref="G108">MIN(1,SLOPE(Fperm_SI_Woolf2021!$F$9:$F$93*EXP(-Fperm_SI_Woolf2021!$I$9:$I$93*$C108*IF(G$58=Fperm_SI_Woolf2021!$E$9:$E$93,1,EXP(LN((1.1*(Fperm_SI_Woolf2021!$E$9:$E$93-G$58)-63.1579*EXP(-0.19*Fperm_SI_Woolf2021!$E$9:$E$93)+63.1579*EXP(-0.19*G$58))/(Fperm_SI_Woolf2021!$E$9:$E$93-G$58))*(G$58-Fperm_SI_Woolf2021!$E$9:$E$93)/10))) + Fperm_SI_Woolf2021!$G$9:$G$93*EXP(-Fperm_SI_Woolf2021!$J$9:$J$93*$C108*IF(G$58=Fperm_SI_Woolf2021!$E$9:$E$93,1,EXP(LN((1.1*(Fperm_SI_Woolf2021!$E$9:$E$93-G$58)-63.1579*EXP(-0.19*Fperm_SI_Woolf2021!$E$9:$E$93)+63.1579*EXP(-0.19*G$58))/(Fperm_SI_Woolf2021!$E$9:$E$93-G$58))*(G$58-Fperm_SI_Woolf2021!$E$9:$E$93)/10))) + Fperm_SI_Woolf2021!$H$9:$H$93*EXP(-Fperm_SI_Woolf2021!$K$9:$K$93*$C108*IF(G$58=Fperm_SI_Woolf2021!$E$9:$E$93,1,EXP(LN((1.1*(Fperm_SI_Woolf2021!$E$9:$E$93-G$58)-63.1579*EXP(-0.19*Fperm_SI_Woolf2021!$E$9:$E$93)+63.1579*EXP(-0.19*G$58))/(Fperm_SI_Woolf2021!$E$9:$E$93-G$58))*(G$58-Fperm_SI_Woolf2021!$E$9:$E$93)/10))),Fperm_SI_Woolf2021!$D$9:$D$93)*G$57+INTERCEPT(Fperm_SI_Woolf2021!$F$9:$F$93*EXP(-Fperm_SI_Woolf2021!$I$9:$I$93*$C108*IF(G$58=Fperm_SI_Woolf2021!$E$9:$E$93,1,EXP(LN((1.1*(Fperm_SI_Woolf2021!$E$9:$E$93-G$58)-63.1579*EXP(-0.19*Fperm_SI_Woolf2021!$E$9:$E$93)+63.1579*EXP(-0.19*G$58))/(Fperm_SI_Woolf2021!$E$9:$E$93-G$58))*(G$58-Fperm_SI_Woolf2021!$E$9:$E$93)/10))) + Fperm_SI_Woolf2021!$G$9:$G$93*EXP(-Fperm_SI_Woolf2021!$J$9:$J$93*$C108*IF(G$58=Fperm_SI_Woolf2021!$E$9:$E$93,1,EXP(LN((1.1*(Fperm_SI_Woolf2021!$E$9:$E$93-G$58)-63.1579*EXP(-0.19*Fperm_SI_Woolf2021!$E$9:$E$93)+63.1579*EXP(-0.19*G$58))/(Fperm_SI_Woolf2021!$E$9:$E$93-G$58))*(G$58-Fperm_SI_Woolf2021!$E$9:$E$93)/10))) + Fperm_SI_Woolf2021!$H$9:$H$93*EXP(-Fperm_SI_Woolf2021!$K$9:$K$93*$C108*IF(G$58=Fperm_SI_Woolf2021!$E$9:$E$93,1,EXP(LN((1.1*(Fperm_SI_Woolf2021!$E$9:$E$93-G$58)-63.1579*EXP(-0.19*Fperm_SI_Woolf2021!$E$9:$E$93)+63.1579*EXP(-0.19*G$58))/(Fperm_SI_Woolf2021!$E$9:$E$93-G$58))*(G$58-Fperm_SI_Woolf2021!$E$9:$E$93)/10))),Fperm_SI_Woolf2021!$D$9:$D$93))</f>
        <v>0.86909551873581115</v>
      </c>
      <c r="H108" s="51" cm="1">
        <f t="array" ref="H108">MIN(1,SLOPE(Fperm_SI_Woolf2021!$F$9:$F$93*EXP(-Fperm_SI_Woolf2021!$I$9:$I$93*$C108*IF(H$58=Fperm_SI_Woolf2021!$E$9:$E$93,1,EXP(LN((1.1*(Fperm_SI_Woolf2021!$E$9:$E$93-H$58)-63.1579*EXP(-0.19*Fperm_SI_Woolf2021!$E$9:$E$93)+63.1579*EXP(-0.19*H$58))/(Fperm_SI_Woolf2021!$E$9:$E$93-H$58))*(H$58-Fperm_SI_Woolf2021!$E$9:$E$93)/10))) + Fperm_SI_Woolf2021!$G$9:$G$93*EXP(-Fperm_SI_Woolf2021!$J$9:$J$93*$C108*IF(H$58=Fperm_SI_Woolf2021!$E$9:$E$93,1,EXP(LN((1.1*(Fperm_SI_Woolf2021!$E$9:$E$93-H$58)-63.1579*EXP(-0.19*Fperm_SI_Woolf2021!$E$9:$E$93)+63.1579*EXP(-0.19*H$58))/(Fperm_SI_Woolf2021!$E$9:$E$93-H$58))*(H$58-Fperm_SI_Woolf2021!$E$9:$E$93)/10))) + Fperm_SI_Woolf2021!$H$9:$H$93*EXP(-Fperm_SI_Woolf2021!$K$9:$K$93*$C108*IF(H$58=Fperm_SI_Woolf2021!$E$9:$E$93,1,EXP(LN((1.1*(Fperm_SI_Woolf2021!$E$9:$E$93-H$58)-63.1579*EXP(-0.19*Fperm_SI_Woolf2021!$E$9:$E$93)+63.1579*EXP(-0.19*H$58))/(Fperm_SI_Woolf2021!$E$9:$E$93-H$58))*(H$58-Fperm_SI_Woolf2021!$E$9:$E$93)/10))),Fperm_SI_Woolf2021!$D$9:$D$93)*H$57+INTERCEPT(Fperm_SI_Woolf2021!$F$9:$F$93*EXP(-Fperm_SI_Woolf2021!$I$9:$I$93*$C108*IF(H$58=Fperm_SI_Woolf2021!$E$9:$E$93,1,EXP(LN((1.1*(Fperm_SI_Woolf2021!$E$9:$E$93-H$58)-63.1579*EXP(-0.19*Fperm_SI_Woolf2021!$E$9:$E$93)+63.1579*EXP(-0.19*H$58))/(Fperm_SI_Woolf2021!$E$9:$E$93-H$58))*(H$58-Fperm_SI_Woolf2021!$E$9:$E$93)/10))) + Fperm_SI_Woolf2021!$G$9:$G$93*EXP(-Fperm_SI_Woolf2021!$J$9:$J$93*$C108*IF(H$58=Fperm_SI_Woolf2021!$E$9:$E$93,1,EXP(LN((1.1*(Fperm_SI_Woolf2021!$E$9:$E$93-H$58)-63.1579*EXP(-0.19*Fperm_SI_Woolf2021!$E$9:$E$93)+63.1579*EXP(-0.19*H$58))/(Fperm_SI_Woolf2021!$E$9:$E$93-H$58))*(H$58-Fperm_SI_Woolf2021!$E$9:$E$93)/10))) + Fperm_SI_Woolf2021!$H$9:$H$93*EXP(-Fperm_SI_Woolf2021!$K$9:$K$93*$C108*IF(H$58=Fperm_SI_Woolf2021!$E$9:$E$93,1,EXP(LN((1.1*(Fperm_SI_Woolf2021!$E$9:$E$93-H$58)-63.1579*EXP(-0.19*Fperm_SI_Woolf2021!$E$9:$E$93)+63.1579*EXP(-0.19*H$58))/(Fperm_SI_Woolf2021!$E$9:$E$93-H$58))*(H$58-Fperm_SI_Woolf2021!$E$9:$E$93)/10))),Fperm_SI_Woolf2021!$D$9:$D$93))</f>
        <v>0.83680600048153886</v>
      </c>
      <c r="I108" s="51" cm="1">
        <f t="array" ref="I108">MIN(1,SLOPE(Fperm_SI_Woolf2021!$F$9:$F$93*EXP(-Fperm_SI_Woolf2021!$I$9:$I$93*$C108*IF(I$58=Fperm_SI_Woolf2021!$E$9:$E$93,1,EXP(LN((1.1*(Fperm_SI_Woolf2021!$E$9:$E$93-I$58)-63.1579*EXP(-0.19*Fperm_SI_Woolf2021!$E$9:$E$93)+63.1579*EXP(-0.19*I$58))/(Fperm_SI_Woolf2021!$E$9:$E$93-I$58))*(I$58-Fperm_SI_Woolf2021!$E$9:$E$93)/10))) + Fperm_SI_Woolf2021!$G$9:$G$93*EXP(-Fperm_SI_Woolf2021!$J$9:$J$93*$C108*IF(I$58=Fperm_SI_Woolf2021!$E$9:$E$93,1,EXP(LN((1.1*(Fperm_SI_Woolf2021!$E$9:$E$93-I$58)-63.1579*EXP(-0.19*Fperm_SI_Woolf2021!$E$9:$E$93)+63.1579*EXP(-0.19*I$58))/(Fperm_SI_Woolf2021!$E$9:$E$93-I$58))*(I$58-Fperm_SI_Woolf2021!$E$9:$E$93)/10))) + Fperm_SI_Woolf2021!$H$9:$H$93*EXP(-Fperm_SI_Woolf2021!$K$9:$K$93*$C108*IF(I$58=Fperm_SI_Woolf2021!$E$9:$E$93,1,EXP(LN((1.1*(Fperm_SI_Woolf2021!$E$9:$E$93-I$58)-63.1579*EXP(-0.19*Fperm_SI_Woolf2021!$E$9:$E$93)+63.1579*EXP(-0.19*I$58))/(Fperm_SI_Woolf2021!$E$9:$E$93-I$58))*(I$58-Fperm_SI_Woolf2021!$E$9:$E$93)/10))),Fperm_SI_Woolf2021!$D$9:$D$93)*I$57+INTERCEPT(Fperm_SI_Woolf2021!$F$9:$F$93*EXP(-Fperm_SI_Woolf2021!$I$9:$I$93*$C108*IF(I$58=Fperm_SI_Woolf2021!$E$9:$E$93,1,EXP(LN((1.1*(Fperm_SI_Woolf2021!$E$9:$E$93-I$58)-63.1579*EXP(-0.19*Fperm_SI_Woolf2021!$E$9:$E$93)+63.1579*EXP(-0.19*I$58))/(Fperm_SI_Woolf2021!$E$9:$E$93-I$58))*(I$58-Fperm_SI_Woolf2021!$E$9:$E$93)/10))) + Fperm_SI_Woolf2021!$G$9:$G$93*EXP(-Fperm_SI_Woolf2021!$J$9:$J$93*$C108*IF(I$58=Fperm_SI_Woolf2021!$E$9:$E$93,1,EXP(LN((1.1*(Fperm_SI_Woolf2021!$E$9:$E$93-I$58)-63.1579*EXP(-0.19*Fperm_SI_Woolf2021!$E$9:$E$93)+63.1579*EXP(-0.19*I$58))/(Fperm_SI_Woolf2021!$E$9:$E$93-I$58))*(I$58-Fperm_SI_Woolf2021!$E$9:$E$93)/10))) + Fperm_SI_Woolf2021!$H$9:$H$93*EXP(-Fperm_SI_Woolf2021!$K$9:$K$93*$C108*IF(I$58=Fperm_SI_Woolf2021!$E$9:$E$93,1,EXP(LN((1.1*(Fperm_SI_Woolf2021!$E$9:$E$93-I$58)-63.1579*EXP(-0.19*Fperm_SI_Woolf2021!$E$9:$E$93)+63.1579*EXP(-0.19*I$58))/(Fperm_SI_Woolf2021!$E$9:$E$93-I$58))*(I$58-Fperm_SI_Woolf2021!$E$9:$E$93)/10))),Fperm_SI_Woolf2021!$D$9:$D$93))</f>
        <v>0.80451648222726657</v>
      </c>
      <c r="J108" s="51" cm="1">
        <f t="array" ref="J108">MIN(1,SLOPE(Fperm_SI_Woolf2021!$F$9:$F$93*EXP(-Fperm_SI_Woolf2021!$I$9:$I$93*$C108*IF(J$58=Fperm_SI_Woolf2021!$E$9:$E$93,1,EXP(LN((1.1*(Fperm_SI_Woolf2021!$E$9:$E$93-J$58)-63.1579*EXP(-0.19*Fperm_SI_Woolf2021!$E$9:$E$93)+63.1579*EXP(-0.19*J$58))/(Fperm_SI_Woolf2021!$E$9:$E$93-J$58))*(J$58-Fperm_SI_Woolf2021!$E$9:$E$93)/10))) + Fperm_SI_Woolf2021!$G$9:$G$93*EXP(-Fperm_SI_Woolf2021!$J$9:$J$93*$C108*IF(J$58=Fperm_SI_Woolf2021!$E$9:$E$93,1,EXP(LN((1.1*(Fperm_SI_Woolf2021!$E$9:$E$93-J$58)-63.1579*EXP(-0.19*Fperm_SI_Woolf2021!$E$9:$E$93)+63.1579*EXP(-0.19*J$58))/(Fperm_SI_Woolf2021!$E$9:$E$93-J$58))*(J$58-Fperm_SI_Woolf2021!$E$9:$E$93)/10))) + Fperm_SI_Woolf2021!$H$9:$H$93*EXP(-Fperm_SI_Woolf2021!$K$9:$K$93*$C108*IF(J$58=Fperm_SI_Woolf2021!$E$9:$E$93,1,EXP(LN((1.1*(Fperm_SI_Woolf2021!$E$9:$E$93-J$58)-63.1579*EXP(-0.19*Fperm_SI_Woolf2021!$E$9:$E$93)+63.1579*EXP(-0.19*J$58))/(Fperm_SI_Woolf2021!$E$9:$E$93-J$58))*(J$58-Fperm_SI_Woolf2021!$E$9:$E$93)/10))),Fperm_SI_Woolf2021!$D$9:$D$93)*J$57+INTERCEPT(Fperm_SI_Woolf2021!$F$9:$F$93*EXP(-Fperm_SI_Woolf2021!$I$9:$I$93*$C108*IF(J$58=Fperm_SI_Woolf2021!$E$9:$E$93,1,EXP(LN((1.1*(Fperm_SI_Woolf2021!$E$9:$E$93-J$58)-63.1579*EXP(-0.19*Fperm_SI_Woolf2021!$E$9:$E$93)+63.1579*EXP(-0.19*J$58))/(Fperm_SI_Woolf2021!$E$9:$E$93-J$58))*(J$58-Fperm_SI_Woolf2021!$E$9:$E$93)/10))) + Fperm_SI_Woolf2021!$G$9:$G$93*EXP(-Fperm_SI_Woolf2021!$J$9:$J$93*$C108*IF(J$58=Fperm_SI_Woolf2021!$E$9:$E$93,1,EXP(LN((1.1*(Fperm_SI_Woolf2021!$E$9:$E$93-J$58)-63.1579*EXP(-0.19*Fperm_SI_Woolf2021!$E$9:$E$93)+63.1579*EXP(-0.19*J$58))/(Fperm_SI_Woolf2021!$E$9:$E$93-J$58))*(J$58-Fperm_SI_Woolf2021!$E$9:$E$93)/10))) + Fperm_SI_Woolf2021!$H$9:$H$93*EXP(-Fperm_SI_Woolf2021!$K$9:$K$93*$C108*IF(J$58=Fperm_SI_Woolf2021!$E$9:$E$93,1,EXP(LN((1.1*(Fperm_SI_Woolf2021!$E$9:$E$93-J$58)-63.1579*EXP(-0.19*Fperm_SI_Woolf2021!$E$9:$E$93)+63.1579*EXP(-0.19*J$58))/(Fperm_SI_Woolf2021!$E$9:$E$93-J$58))*(J$58-Fperm_SI_Woolf2021!$E$9:$E$93)/10))),Fperm_SI_Woolf2021!$D$9:$D$93))</f>
        <v>0.77222696397299428</v>
      </c>
      <c r="K108" s="51" cm="1">
        <f t="array" ref="K108">MIN(1,SLOPE(Fperm_SI_Woolf2021!$F$9:$F$93*EXP(-Fperm_SI_Woolf2021!$I$9:$I$93*$C108*IF(K$58=Fperm_SI_Woolf2021!$E$9:$E$93,1,EXP(LN((1.1*(Fperm_SI_Woolf2021!$E$9:$E$93-K$58)-63.1579*EXP(-0.19*Fperm_SI_Woolf2021!$E$9:$E$93)+63.1579*EXP(-0.19*K$58))/(Fperm_SI_Woolf2021!$E$9:$E$93-K$58))*(K$58-Fperm_SI_Woolf2021!$E$9:$E$93)/10))) + Fperm_SI_Woolf2021!$G$9:$G$93*EXP(-Fperm_SI_Woolf2021!$J$9:$J$93*$C108*IF(K$58=Fperm_SI_Woolf2021!$E$9:$E$93,1,EXP(LN((1.1*(Fperm_SI_Woolf2021!$E$9:$E$93-K$58)-63.1579*EXP(-0.19*Fperm_SI_Woolf2021!$E$9:$E$93)+63.1579*EXP(-0.19*K$58))/(Fperm_SI_Woolf2021!$E$9:$E$93-K$58))*(K$58-Fperm_SI_Woolf2021!$E$9:$E$93)/10))) + Fperm_SI_Woolf2021!$H$9:$H$93*EXP(-Fperm_SI_Woolf2021!$K$9:$K$93*$C108*IF(K$58=Fperm_SI_Woolf2021!$E$9:$E$93,1,EXP(LN((1.1*(Fperm_SI_Woolf2021!$E$9:$E$93-K$58)-63.1579*EXP(-0.19*Fperm_SI_Woolf2021!$E$9:$E$93)+63.1579*EXP(-0.19*K$58))/(Fperm_SI_Woolf2021!$E$9:$E$93-K$58))*(K$58-Fperm_SI_Woolf2021!$E$9:$E$93)/10))),Fperm_SI_Woolf2021!$D$9:$D$93)*K$57+INTERCEPT(Fperm_SI_Woolf2021!$F$9:$F$93*EXP(-Fperm_SI_Woolf2021!$I$9:$I$93*$C108*IF(K$58=Fperm_SI_Woolf2021!$E$9:$E$93,1,EXP(LN((1.1*(Fperm_SI_Woolf2021!$E$9:$E$93-K$58)-63.1579*EXP(-0.19*Fperm_SI_Woolf2021!$E$9:$E$93)+63.1579*EXP(-0.19*K$58))/(Fperm_SI_Woolf2021!$E$9:$E$93-K$58))*(K$58-Fperm_SI_Woolf2021!$E$9:$E$93)/10))) + Fperm_SI_Woolf2021!$G$9:$G$93*EXP(-Fperm_SI_Woolf2021!$J$9:$J$93*$C108*IF(K$58=Fperm_SI_Woolf2021!$E$9:$E$93,1,EXP(LN((1.1*(Fperm_SI_Woolf2021!$E$9:$E$93-K$58)-63.1579*EXP(-0.19*Fperm_SI_Woolf2021!$E$9:$E$93)+63.1579*EXP(-0.19*K$58))/(Fperm_SI_Woolf2021!$E$9:$E$93-K$58))*(K$58-Fperm_SI_Woolf2021!$E$9:$E$93)/10))) + Fperm_SI_Woolf2021!$H$9:$H$93*EXP(-Fperm_SI_Woolf2021!$K$9:$K$93*$C108*IF(K$58=Fperm_SI_Woolf2021!$E$9:$E$93,1,EXP(LN((1.1*(Fperm_SI_Woolf2021!$E$9:$E$93-K$58)-63.1579*EXP(-0.19*Fperm_SI_Woolf2021!$E$9:$E$93)+63.1579*EXP(-0.19*K$58))/(Fperm_SI_Woolf2021!$E$9:$E$93-K$58))*(K$58-Fperm_SI_Woolf2021!$E$9:$E$93)/10))),Fperm_SI_Woolf2021!$D$9:$D$93))</f>
        <v>0.739937445718722</v>
      </c>
      <c r="L108" s="51" cm="1">
        <f t="array" ref="L108">MIN(1,SLOPE(Fperm_SI_Woolf2021!$F$9:$F$93*EXP(-Fperm_SI_Woolf2021!$I$9:$I$93*$C108*IF(L$58=Fperm_SI_Woolf2021!$E$9:$E$93,1,EXP(LN((1.1*(Fperm_SI_Woolf2021!$E$9:$E$93-L$58)-63.1579*EXP(-0.19*Fperm_SI_Woolf2021!$E$9:$E$93)+63.1579*EXP(-0.19*L$58))/(Fperm_SI_Woolf2021!$E$9:$E$93-L$58))*(L$58-Fperm_SI_Woolf2021!$E$9:$E$93)/10))) + Fperm_SI_Woolf2021!$G$9:$G$93*EXP(-Fperm_SI_Woolf2021!$J$9:$J$93*$C108*IF(L$58=Fperm_SI_Woolf2021!$E$9:$E$93,1,EXP(LN((1.1*(Fperm_SI_Woolf2021!$E$9:$E$93-L$58)-63.1579*EXP(-0.19*Fperm_SI_Woolf2021!$E$9:$E$93)+63.1579*EXP(-0.19*L$58))/(Fperm_SI_Woolf2021!$E$9:$E$93-L$58))*(L$58-Fperm_SI_Woolf2021!$E$9:$E$93)/10))) + Fperm_SI_Woolf2021!$H$9:$H$93*EXP(-Fperm_SI_Woolf2021!$K$9:$K$93*$C108*IF(L$58=Fperm_SI_Woolf2021!$E$9:$E$93,1,EXP(LN((1.1*(Fperm_SI_Woolf2021!$E$9:$E$93-L$58)-63.1579*EXP(-0.19*Fperm_SI_Woolf2021!$E$9:$E$93)+63.1579*EXP(-0.19*L$58))/(Fperm_SI_Woolf2021!$E$9:$E$93-L$58))*(L$58-Fperm_SI_Woolf2021!$E$9:$E$93)/10))),Fperm_SI_Woolf2021!$D$9:$D$93)*L$57+INTERCEPT(Fperm_SI_Woolf2021!$F$9:$F$93*EXP(-Fperm_SI_Woolf2021!$I$9:$I$93*$C108*IF(L$58=Fperm_SI_Woolf2021!$E$9:$E$93,1,EXP(LN((1.1*(Fperm_SI_Woolf2021!$E$9:$E$93-L$58)-63.1579*EXP(-0.19*Fperm_SI_Woolf2021!$E$9:$E$93)+63.1579*EXP(-0.19*L$58))/(Fperm_SI_Woolf2021!$E$9:$E$93-L$58))*(L$58-Fperm_SI_Woolf2021!$E$9:$E$93)/10))) + Fperm_SI_Woolf2021!$G$9:$G$93*EXP(-Fperm_SI_Woolf2021!$J$9:$J$93*$C108*IF(L$58=Fperm_SI_Woolf2021!$E$9:$E$93,1,EXP(LN((1.1*(Fperm_SI_Woolf2021!$E$9:$E$93-L$58)-63.1579*EXP(-0.19*Fperm_SI_Woolf2021!$E$9:$E$93)+63.1579*EXP(-0.19*L$58))/(Fperm_SI_Woolf2021!$E$9:$E$93-L$58))*(L$58-Fperm_SI_Woolf2021!$E$9:$E$93)/10))) + Fperm_SI_Woolf2021!$H$9:$H$93*EXP(-Fperm_SI_Woolf2021!$K$9:$K$93*$C108*IF(L$58=Fperm_SI_Woolf2021!$E$9:$E$93,1,EXP(LN((1.1*(Fperm_SI_Woolf2021!$E$9:$E$93-L$58)-63.1579*EXP(-0.19*Fperm_SI_Woolf2021!$E$9:$E$93)+63.1579*EXP(-0.19*L$58))/(Fperm_SI_Woolf2021!$E$9:$E$93-L$58))*(L$58-Fperm_SI_Woolf2021!$E$9:$E$93)/10))),Fperm_SI_Woolf2021!$D$9:$D$93))</f>
        <v>0.7076479274644496</v>
      </c>
      <c r="M108" s="51" cm="1">
        <f t="array" ref="M108">MIN(1,SLOPE(Fperm_SI_Woolf2021!$F$9:$F$93*EXP(-Fperm_SI_Woolf2021!$I$9:$I$93*$C108*IF(M$58=Fperm_SI_Woolf2021!$E$9:$E$93,1,EXP(LN((1.1*(Fperm_SI_Woolf2021!$E$9:$E$93-M$58)-63.1579*EXP(-0.19*Fperm_SI_Woolf2021!$E$9:$E$93)+63.1579*EXP(-0.19*M$58))/(Fperm_SI_Woolf2021!$E$9:$E$93-M$58))*(M$58-Fperm_SI_Woolf2021!$E$9:$E$93)/10))) + Fperm_SI_Woolf2021!$G$9:$G$93*EXP(-Fperm_SI_Woolf2021!$J$9:$J$93*$C108*IF(M$58=Fperm_SI_Woolf2021!$E$9:$E$93,1,EXP(LN((1.1*(Fperm_SI_Woolf2021!$E$9:$E$93-M$58)-63.1579*EXP(-0.19*Fperm_SI_Woolf2021!$E$9:$E$93)+63.1579*EXP(-0.19*M$58))/(Fperm_SI_Woolf2021!$E$9:$E$93-M$58))*(M$58-Fperm_SI_Woolf2021!$E$9:$E$93)/10))) + Fperm_SI_Woolf2021!$H$9:$H$93*EXP(-Fperm_SI_Woolf2021!$K$9:$K$93*$C108*IF(M$58=Fperm_SI_Woolf2021!$E$9:$E$93,1,EXP(LN((1.1*(Fperm_SI_Woolf2021!$E$9:$E$93-M$58)-63.1579*EXP(-0.19*Fperm_SI_Woolf2021!$E$9:$E$93)+63.1579*EXP(-0.19*M$58))/(Fperm_SI_Woolf2021!$E$9:$E$93-M$58))*(M$58-Fperm_SI_Woolf2021!$E$9:$E$93)/10))),Fperm_SI_Woolf2021!$D$9:$D$93)*M$57+INTERCEPT(Fperm_SI_Woolf2021!$F$9:$F$93*EXP(-Fperm_SI_Woolf2021!$I$9:$I$93*$C108*IF(M$58=Fperm_SI_Woolf2021!$E$9:$E$93,1,EXP(LN((1.1*(Fperm_SI_Woolf2021!$E$9:$E$93-M$58)-63.1579*EXP(-0.19*Fperm_SI_Woolf2021!$E$9:$E$93)+63.1579*EXP(-0.19*M$58))/(Fperm_SI_Woolf2021!$E$9:$E$93-M$58))*(M$58-Fperm_SI_Woolf2021!$E$9:$E$93)/10))) + Fperm_SI_Woolf2021!$G$9:$G$93*EXP(-Fperm_SI_Woolf2021!$J$9:$J$93*$C108*IF(M$58=Fperm_SI_Woolf2021!$E$9:$E$93,1,EXP(LN((1.1*(Fperm_SI_Woolf2021!$E$9:$E$93-M$58)-63.1579*EXP(-0.19*Fperm_SI_Woolf2021!$E$9:$E$93)+63.1579*EXP(-0.19*M$58))/(Fperm_SI_Woolf2021!$E$9:$E$93-M$58))*(M$58-Fperm_SI_Woolf2021!$E$9:$E$93)/10))) + Fperm_SI_Woolf2021!$H$9:$H$93*EXP(-Fperm_SI_Woolf2021!$K$9:$K$93*$C108*IF(M$58=Fperm_SI_Woolf2021!$E$9:$E$93,1,EXP(LN((1.1*(Fperm_SI_Woolf2021!$E$9:$E$93-M$58)-63.1579*EXP(-0.19*Fperm_SI_Woolf2021!$E$9:$E$93)+63.1579*EXP(-0.19*M$58))/(Fperm_SI_Woolf2021!$E$9:$E$93-M$58))*(M$58-Fperm_SI_Woolf2021!$E$9:$E$93)/10))),Fperm_SI_Woolf2021!$D$9:$D$93))</f>
        <v>0.67535840921017731</v>
      </c>
      <c r="N108" s="51" cm="1">
        <f t="array" ref="N108">MIN(1,SLOPE(Fperm_SI_Woolf2021!$F$9:$F$93*EXP(-Fperm_SI_Woolf2021!$I$9:$I$93*$C108*IF(N$58=Fperm_SI_Woolf2021!$E$9:$E$93,1,EXP(LN((1.1*(Fperm_SI_Woolf2021!$E$9:$E$93-N$58)-63.1579*EXP(-0.19*Fperm_SI_Woolf2021!$E$9:$E$93)+63.1579*EXP(-0.19*N$58))/(Fperm_SI_Woolf2021!$E$9:$E$93-N$58))*(N$58-Fperm_SI_Woolf2021!$E$9:$E$93)/10))) + Fperm_SI_Woolf2021!$G$9:$G$93*EXP(-Fperm_SI_Woolf2021!$J$9:$J$93*$C108*IF(N$58=Fperm_SI_Woolf2021!$E$9:$E$93,1,EXP(LN((1.1*(Fperm_SI_Woolf2021!$E$9:$E$93-N$58)-63.1579*EXP(-0.19*Fperm_SI_Woolf2021!$E$9:$E$93)+63.1579*EXP(-0.19*N$58))/(Fperm_SI_Woolf2021!$E$9:$E$93-N$58))*(N$58-Fperm_SI_Woolf2021!$E$9:$E$93)/10))) + Fperm_SI_Woolf2021!$H$9:$H$93*EXP(-Fperm_SI_Woolf2021!$K$9:$K$93*$C108*IF(N$58=Fperm_SI_Woolf2021!$E$9:$E$93,1,EXP(LN((1.1*(Fperm_SI_Woolf2021!$E$9:$E$93-N$58)-63.1579*EXP(-0.19*Fperm_SI_Woolf2021!$E$9:$E$93)+63.1579*EXP(-0.19*N$58))/(Fperm_SI_Woolf2021!$E$9:$E$93-N$58))*(N$58-Fperm_SI_Woolf2021!$E$9:$E$93)/10))),Fperm_SI_Woolf2021!$D$9:$D$93)*N$57+INTERCEPT(Fperm_SI_Woolf2021!$F$9:$F$93*EXP(-Fperm_SI_Woolf2021!$I$9:$I$93*$C108*IF(N$58=Fperm_SI_Woolf2021!$E$9:$E$93,1,EXP(LN((1.1*(Fperm_SI_Woolf2021!$E$9:$E$93-N$58)-63.1579*EXP(-0.19*Fperm_SI_Woolf2021!$E$9:$E$93)+63.1579*EXP(-0.19*N$58))/(Fperm_SI_Woolf2021!$E$9:$E$93-N$58))*(N$58-Fperm_SI_Woolf2021!$E$9:$E$93)/10))) + Fperm_SI_Woolf2021!$G$9:$G$93*EXP(-Fperm_SI_Woolf2021!$J$9:$J$93*$C108*IF(N$58=Fperm_SI_Woolf2021!$E$9:$E$93,1,EXP(LN((1.1*(Fperm_SI_Woolf2021!$E$9:$E$93-N$58)-63.1579*EXP(-0.19*Fperm_SI_Woolf2021!$E$9:$E$93)+63.1579*EXP(-0.19*N$58))/(Fperm_SI_Woolf2021!$E$9:$E$93-N$58))*(N$58-Fperm_SI_Woolf2021!$E$9:$E$93)/10))) + Fperm_SI_Woolf2021!$H$9:$H$93*EXP(-Fperm_SI_Woolf2021!$K$9:$K$93*$C108*IF(N$58=Fperm_SI_Woolf2021!$E$9:$E$93,1,EXP(LN((1.1*(Fperm_SI_Woolf2021!$E$9:$E$93-N$58)-63.1579*EXP(-0.19*Fperm_SI_Woolf2021!$E$9:$E$93)+63.1579*EXP(-0.19*N$58))/(Fperm_SI_Woolf2021!$E$9:$E$93-N$58))*(N$58-Fperm_SI_Woolf2021!$E$9:$E$93)/10))),Fperm_SI_Woolf2021!$D$9:$D$93))</f>
        <v>0.64306889095590503</v>
      </c>
      <c r="O108" s="51" cm="1">
        <f t="array" ref="O108">MIN(1,SLOPE(Fperm_SI_Woolf2021!$F$9:$F$93*EXP(-Fperm_SI_Woolf2021!$I$9:$I$93*$C108*IF(O$58=Fperm_SI_Woolf2021!$E$9:$E$93,1,EXP(LN((1.1*(Fperm_SI_Woolf2021!$E$9:$E$93-O$58)-63.1579*EXP(-0.19*Fperm_SI_Woolf2021!$E$9:$E$93)+63.1579*EXP(-0.19*O$58))/(Fperm_SI_Woolf2021!$E$9:$E$93-O$58))*(O$58-Fperm_SI_Woolf2021!$E$9:$E$93)/10))) + Fperm_SI_Woolf2021!$G$9:$G$93*EXP(-Fperm_SI_Woolf2021!$J$9:$J$93*$C108*IF(O$58=Fperm_SI_Woolf2021!$E$9:$E$93,1,EXP(LN((1.1*(Fperm_SI_Woolf2021!$E$9:$E$93-O$58)-63.1579*EXP(-0.19*Fperm_SI_Woolf2021!$E$9:$E$93)+63.1579*EXP(-0.19*O$58))/(Fperm_SI_Woolf2021!$E$9:$E$93-O$58))*(O$58-Fperm_SI_Woolf2021!$E$9:$E$93)/10))) + Fperm_SI_Woolf2021!$H$9:$H$93*EXP(-Fperm_SI_Woolf2021!$K$9:$K$93*$C108*IF(O$58=Fperm_SI_Woolf2021!$E$9:$E$93,1,EXP(LN((1.1*(Fperm_SI_Woolf2021!$E$9:$E$93-O$58)-63.1579*EXP(-0.19*Fperm_SI_Woolf2021!$E$9:$E$93)+63.1579*EXP(-0.19*O$58))/(Fperm_SI_Woolf2021!$E$9:$E$93-O$58))*(O$58-Fperm_SI_Woolf2021!$E$9:$E$93)/10))),Fperm_SI_Woolf2021!$D$9:$D$93)*O$57+INTERCEPT(Fperm_SI_Woolf2021!$F$9:$F$93*EXP(-Fperm_SI_Woolf2021!$I$9:$I$93*$C108*IF(O$58=Fperm_SI_Woolf2021!$E$9:$E$93,1,EXP(LN((1.1*(Fperm_SI_Woolf2021!$E$9:$E$93-O$58)-63.1579*EXP(-0.19*Fperm_SI_Woolf2021!$E$9:$E$93)+63.1579*EXP(-0.19*O$58))/(Fperm_SI_Woolf2021!$E$9:$E$93-O$58))*(O$58-Fperm_SI_Woolf2021!$E$9:$E$93)/10))) + Fperm_SI_Woolf2021!$G$9:$G$93*EXP(-Fperm_SI_Woolf2021!$J$9:$J$93*$C108*IF(O$58=Fperm_SI_Woolf2021!$E$9:$E$93,1,EXP(LN((1.1*(Fperm_SI_Woolf2021!$E$9:$E$93-O$58)-63.1579*EXP(-0.19*Fperm_SI_Woolf2021!$E$9:$E$93)+63.1579*EXP(-0.19*O$58))/(Fperm_SI_Woolf2021!$E$9:$E$93-O$58))*(O$58-Fperm_SI_Woolf2021!$E$9:$E$93)/10))) + Fperm_SI_Woolf2021!$H$9:$H$93*EXP(-Fperm_SI_Woolf2021!$K$9:$K$93*$C108*IF(O$58=Fperm_SI_Woolf2021!$E$9:$E$93,1,EXP(LN((1.1*(Fperm_SI_Woolf2021!$E$9:$E$93-O$58)-63.1579*EXP(-0.19*Fperm_SI_Woolf2021!$E$9:$E$93)+63.1579*EXP(-0.19*O$58))/(Fperm_SI_Woolf2021!$E$9:$E$93-O$58))*(O$58-Fperm_SI_Woolf2021!$E$9:$E$93)/10))),Fperm_SI_Woolf2021!$D$9:$D$93))</f>
        <v>0.61077937270163263</v>
      </c>
      <c r="P108" s="51" cm="1">
        <f t="array" ref="P108">MIN(1,SLOPE(Fperm_SI_Woolf2021!$F$9:$F$93*EXP(-Fperm_SI_Woolf2021!$I$9:$I$93*$C108*IF(P$58=Fperm_SI_Woolf2021!$E$9:$E$93,1,EXP(LN((1.1*(Fperm_SI_Woolf2021!$E$9:$E$93-P$58)-63.1579*EXP(-0.19*Fperm_SI_Woolf2021!$E$9:$E$93)+63.1579*EXP(-0.19*P$58))/(Fperm_SI_Woolf2021!$E$9:$E$93-P$58))*(P$58-Fperm_SI_Woolf2021!$E$9:$E$93)/10))) + Fperm_SI_Woolf2021!$G$9:$G$93*EXP(-Fperm_SI_Woolf2021!$J$9:$J$93*$C108*IF(P$58=Fperm_SI_Woolf2021!$E$9:$E$93,1,EXP(LN((1.1*(Fperm_SI_Woolf2021!$E$9:$E$93-P$58)-63.1579*EXP(-0.19*Fperm_SI_Woolf2021!$E$9:$E$93)+63.1579*EXP(-0.19*P$58))/(Fperm_SI_Woolf2021!$E$9:$E$93-P$58))*(P$58-Fperm_SI_Woolf2021!$E$9:$E$93)/10))) + Fperm_SI_Woolf2021!$H$9:$H$93*EXP(-Fperm_SI_Woolf2021!$K$9:$K$93*$C108*IF(P$58=Fperm_SI_Woolf2021!$E$9:$E$93,1,EXP(LN((1.1*(Fperm_SI_Woolf2021!$E$9:$E$93-P$58)-63.1579*EXP(-0.19*Fperm_SI_Woolf2021!$E$9:$E$93)+63.1579*EXP(-0.19*P$58))/(Fperm_SI_Woolf2021!$E$9:$E$93-P$58))*(P$58-Fperm_SI_Woolf2021!$E$9:$E$93)/10))),Fperm_SI_Woolf2021!$D$9:$D$93)*P$57+INTERCEPT(Fperm_SI_Woolf2021!$F$9:$F$93*EXP(-Fperm_SI_Woolf2021!$I$9:$I$93*$C108*IF(P$58=Fperm_SI_Woolf2021!$E$9:$E$93,1,EXP(LN((1.1*(Fperm_SI_Woolf2021!$E$9:$E$93-P$58)-63.1579*EXP(-0.19*Fperm_SI_Woolf2021!$E$9:$E$93)+63.1579*EXP(-0.19*P$58))/(Fperm_SI_Woolf2021!$E$9:$E$93-P$58))*(P$58-Fperm_SI_Woolf2021!$E$9:$E$93)/10))) + Fperm_SI_Woolf2021!$G$9:$G$93*EXP(-Fperm_SI_Woolf2021!$J$9:$J$93*$C108*IF(P$58=Fperm_SI_Woolf2021!$E$9:$E$93,1,EXP(LN((1.1*(Fperm_SI_Woolf2021!$E$9:$E$93-P$58)-63.1579*EXP(-0.19*Fperm_SI_Woolf2021!$E$9:$E$93)+63.1579*EXP(-0.19*P$58))/(Fperm_SI_Woolf2021!$E$9:$E$93-P$58))*(P$58-Fperm_SI_Woolf2021!$E$9:$E$93)/10))) + Fperm_SI_Woolf2021!$H$9:$H$93*EXP(-Fperm_SI_Woolf2021!$K$9:$K$93*$C108*IF(P$58=Fperm_SI_Woolf2021!$E$9:$E$93,1,EXP(LN((1.1*(Fperm_SI_Woolf2021!$E$9:$E$93-P$58)-63.1579*EXP(-0.19*Fperm_SI_Woolf2021!$E$9:$E$93)+63.1579*EXP(-0.19*P$58))/(Fperm_SI_Woolf2021!$E$9:$E$93-P$58))*(P$58-Fperm_SI_Woolf2021!$E$9:$E$93)/10))),Fperm_SI_Woolf2021!$D$9:$D$93))</f>
        <v>0.57848985444736023</v>
      </c>
      <c r="Q108" s="51" cm="1">
        <f t="array" ref="Q108">MIN(1,SLOPE(Fperm_SI_Woolf2021!$F$9:$F$93*EXP(-Fperm_SI_Woolf2021!$I$9:$I$93*$C108*IF(Q$58=Fperm_SI_Woolf2021!$E$9:$E$93,1,EXP(LN((1.1*(Fperm_SI_Woolf2021!$E$9:$E$93-Q$58)-63.1579*EXP(-0.19*Fperm_SI_Woolf2021!$E$9:$E$93)+63.1579*EXP(-0.19*Q$58))/(Fperm_SI_Woolf2021!$E$9:$E$93-Q$58))*(Q$58-Fperm_SI_Woolf2021!$E$9:$E$93)/10))) + Fperm_SI_Woolf2021!$G$9:$G$93*EXP(-Fperm_SI_Woolf2021!$J$9:$J$93*$C108*IF(Q$58=Fperm_SI_Woolf2021!$E$9:$E$93,1,EXP(LN((1.1*(Fperm_SI_Woolf2021!$E$9:$E$93-Q$58)-63.1579*EXP(-0.19*Fperm_SI_Woolf2021!$E$9:$E$93)+63.1579*EXP(-0.19*Q$58))/(Fperm_SI_Woolf2021!$E$9:$E$93-Q$58))*(Q$58-Fperm_SI_Woolf2021!$E$9:$E$93)/10))) + Fperm_SI_Woolf2021!$H$9:$H$93*EXP(-Fperm_SI_Woolf2021!$K$9:$K$93*$C108*IF(Q$58=Fperm_SI_Woolf2021!$E$9:$E$93,1,EXP(LN((1.1*(Fperm_SI_Woolf2021!$E$9:$E$93-Q$58)-63.1579*EXP(-0.19*Fperm_SI_Woolf2021!$E$9:$E$93)+63.1579*EXP(-0.19*Q$58))/(Fperm_SI_Woolf2021!$E$9:$E$93-Q$58))*(Q$58-Fperm_SI_Woolf2021!$E$9:$E$93)/10))),Fperm_SI_Woolf2021!$D$9:$D$93)*Q$57+INTERCEPT(Fperm_SI_Woolf2021!$F$9:$F$93*EXP(-Fperm_SI_Woolf2021!$I$9:$I$93*$C108*IF(Q$58=Fperm_SI_Woolf2021!$E$9:$E$93,1,EXP(LN((1.1*(Fperm_SI_Woolf2021!$E$9:$E$93-Q$58)-63.1579*EXP(-0.19*Fperm_SI_Woolf2021!$E$9:$E$93)+63.1579*EXP(-0.19*Q$58))/(Fperm_SI_Woolf2021!$E$9:$E$93-Q$58))*(Q$58-Fperm_SI_Woolf2021!$E$9:$E$93)/10))) + Fperm_SI_Woolf2021!$G$9:$G$93*EXP(-Fperm_SI_Woolf2021!$J$9:$J$93*$C108*IF(Q$58=Fperm_SI_Woolf2021!$E$9:$E$93,1,EXP(LN((1.1*(Fperm_SI_Woolf2021!$E$9:$E$93-Q$58)-63.1579*EXP(-0.19*Fperm_SI_Woolf2021!$E$9:$E$93)+63.1579*EXP(-0.19*Q$58))/(Fperm_SI_Woolf2021!$E$9:$E$93-Q$58))*(Q$58-Fperm_SI_Woolf2021!$E$9:$E$93)/10))) + Fperm_SI_Woolf2021!$H$9:$H$93*EXP(-Fperm_SI_Woolf2021!$K$9:$K$93*$C108*IF(Q$58=Fperm_SI_Woolf2021!$E$9:$E$93,1,EXP(LN((1.1*(Fperm_SI_Woolf2021!$E$9:$E$93-Q$58)-63.1579*EXP(-0.19*Fperm_SI_Woolf2021!$E$9:$E$93)+63.1579*EXP(-0.19*Q$58))/(Fperm_SI_Woolf2021!$E$9:$E$93-Q$58))*(Q$58-Fperm_SI_Woolf2021!$E$9:$E$93)/10))),Fperm_SI_Woolf2021!$D$9:$D$93))</f>
        <v>0.54620033619308783</v>
      </c>
      <c r="R108" s="51" cm="1">
        <f t="array" ref="R108">MIN(1,SLOPE(Fperm_SI_Woolf2021!$F$9:$F$93*EXP(-Fperm_SI_Woolf2021!$I$9:$I$93*$C108*IF(R$58=Fperm_SI_Woolf2021!$E$9:$E$93,1,EXP(LN((1.1*(Fperm_SI_Woolf2021!$E$9:$E$93-R$58)-63.1579*EXP(-0.19*Fperm_SI_Woolf2021!$E$9:$E$93)+63.1579*EXP(-0.19*R$58))/(Fperm_SI_Woolf2021!$E$9:$E$93-R$58))*(R$58-Fperm_SI_Woolf2021!$E$9:$E$93)/10))) + Fperm_SI_Woolf2021!$G$9:$G$93*EXP(-Fperm_SI_Woolf2021!$J$9:$J$93*$C108*IF(R$58=Fperm_SI_Woolf2021!$E$9:$E$93,1,EXP(LN((1.1*(Fperm_SI_Woolf2021!$E$9:$E$93-R$58)-63.1579*EXP(-0.19*Fperm_SI_Woolf2021!$E$9:$E$93)+63.1579*EXP(-0.19*R$58))/(Fperm_SI_Woolf2021!$E$9:$E$93-R$58))*(R$58-Fperm_SI_Woolf2021!$E$9:$E$93)/10))) + Fperm_SI_Woolf2021!$H$9:$H$93*EXP(-Fperm_SI_Woolf2021!$K$9:$K$93*$C108*IF(R$58=Fperm_SI_Woolf2021!$E$9:$E$93,1,EXP(LN((1.1*(Fperm_SI_Woolf2021!$E$9:$E$93-R$58)-63.1579*EXP(-0.19*Fperm_SI_Woolf2021!$E$9:$E$93)+63.1579*EXP(-0.19*R$58))/(Fperm_SI_Woolf2021!$E$9:$E$93-R$58))*(R$58-Fperm_SI_Woolf2021!$E$9:$E$93)/10))),Fperm_SI_Woolf2021!$D$9:$D$93)*R$57+INTERCEPT(Fperm_SI_Woolf2021!$F$9:$F$93*EXP(-Fperm_SI_Woolf2021!$I$9:$I$93*$C108*IF(R$58=Fperm_SI_Woolf2021!$E$9:$E$93,1,EXP(LN((1.1*(Fperm_SI_Woolf2021!$E$9:$E$93-R$58)-63.1579*EXP(-0.19*Fperm_SI_Woolf2021!$E$9:$E$93)+63.1579*EXP(-0.19*R$58))/(Fperm_SI_Woolf2021!$E$9:$E$93-R$58))*(R$58-Fperm_SI_Woolf2021!$E$9:$E$93)/10))) + Fperm_SI_Woolf2021!$G$9:$G$93*EXP(-Fperm_SI_Woolf2021!$J$9:$J$93*$C108*IF(R$58=Fperm_SI_Woolf2021!$E$9:$E$93,1,EXP(LN((1.1*(Fperm_SI_Woolf2021!$E$9:$E$93-R$58)-63.1579*EXP(-0.19*Fperm_SI_Woolf2021!$E$9:$E$93)+63.1579*EXP(-0.19*R$58))/(Fperm_SI_Woolf2021!$E$9:$E$93-R$58))*(R$58-Fperm_SI_Woolf2021!$E$9:$E$93)/10))) + Fperm_SI_Woolf2021!$H$9:$H$93*EXP(-Fperm_SI_Woolf2021!$K$9:$K$93*$C108*IF(R$58=Fperm_SI_Woolf2021!$E$9:$E$93,1,EXP(LN((1.1*(Fperm_SI_Woolf2021!$E$9:$E$93-R$58)-63.1579*EXP(-0.19*Fperm_SI_Woolf2021!$E$9:$E$93)+63.1579*EXP(-0.19*R$58))/(Fperm_SI_Woolf2021!$E$9:$E$93-R$58))*(R$58-Fperm_SI_Woolf2021!$E$9:$E$93)/10))),Fperm_SI_Woolf2021!$D$9:$D$93))</f>
        <v>0.51391081793881555</v>
      </c>
      <c r="S108" s="51" cm="1">
        <f t="array" ref="S108">MIN(1,SLOPE(Fperm_SI_Woolf2021!$F$9:$F$93*EXP(-Fperm_SI_Woolf2021!$I$9:$I$93*$C108*IF(S$58=Fperm_SI_Woolf2021!$E$9:$E$93,1,EXP(LN((1.1*(Fperm_SI_Woolf2021!$E$9:$E$93-S$58)-63.1579*EXP(-0.19*Fperm_SI_Woolf2021!$E$9:$E$93)+63.1579*EXP(-0.19*S$58))/(Fperm_SI_Woolf2021!$E$9:$E$93-S$58))*(S$58-Fperm_SI_Woolf2021!$E$9:$E$93)/10))) + Fperm_SI_Woolf2021!$G$9:$G$93*EXP(-Fperm_SI_Woolf2021!$J$9:$J$93*$C108*IF(S$58=Fperm_SI_Woolf2021!$E$9:$E$93,1,EXP(LN((1.1*(Fperm_SI_Woolf2021!$E$9:$E$93-S$58)-63.1579*EXP(-0.19*Fperm_SI_Woolf2021!$E$9:$E$93)+63.1579*EXP(-0.19*S$58))/(Fperm_SI_Woolf2021!$E$9:$E$93-S$58))*(S$58-Fperm_SI_Woolf2021!$E$9:$E$93)/10))) + Fperm_SI_Woolf2021!$H$9:$H$93*EXP(-Fperm_SI_Woolf2021!$K$9:$K$93*$C108*IF(S$58=Fperm_SI_Woolf2021!$E$9:$E$93,1,EXP(LN((1.1*(Fperm_SI_Woolf2021!$E$9:$E$93-S$58)-63.1579*EXP(-0.19*Fperm_SI_Woolf2021!$E$9:$E$93)+63.1579*EXP(-0.19*S$58))/(Fperm_SI_Woolf2021!$E$9:$E$93-S$58))*(S$58-Fperm_SI_Woolf2021!$E$9:$E$93)/10))),Fperm_SI_Woolf2021!$D$9:$D$93)*S$57+INTERCEPT(Fperm_SI_Woolf2021!$F$9:$F$93*EXP(-Fperm_SI_Woolf2021!$I$9:$I$93*$C108*IF(S$58=Fperm_SI_Woolf2021!$E$9:$E$93,1,EXP(LN((1.1*(Fperm_SI_Woolf2021!$E$9:$E$93-S$58)-63.1579*EXP(-0.19*Fperm_SI_Woolf2021!$E$9:$E$93)+63.1579*EXP(-0.19*S$58))/(Fperm_SI_Woolf2021!$E$9:$E$93-S$58))*(S$58-Fperm_SI_Woolf2021!$E$9:$E$93)/10))) + Fperm_SI_Woolf2021!$G$9:$G$93*EXP(-Fperm_SI_Woolf2021!$J$9:$J$93*$C108*IF(S$58=Fperm_SI_Woolf2021!$E$9:$E$93,1,EXP(LN((1.1*(Fperm_SI_Woolf2021!$E$9:$E$93-S$58)-63.1579*EXP(-0.19*Fperm_SI_Woolf2021!$E$9:$E$93)+63.1579*EXP(-0.19*S$58))/(Fperm_SI_Woolf2021!$E$9:$E$93-S$58))*(S$58-Fperm_SI_Woolf2021!$E$9:$E$93)/10))) + Fperm_SI_Woolf2021!$H$9:$H$93*EXP(-Fperm_SI_Woolf2021!$K$9:$K$93*$C108*IF(S$58=Fperm_SI_Woolf2021!$E$9:$E$93,1,EXP(LN((1.1*(Fperm_SI_Woolf2021!$E$9:$E$93-S$58)-63.1579*EXP(-0.19*Fperm_SI_Woolf2021!$E$9:$E$93)+63.1579*EXP(-0.19*S$58))/(Fperm_SI_Woolf2021!$E$9:$E$93-S$58))*(S$58-Fperm_SI_Woolf2021!$E$9:$E$93)/10))),Fperm_SI_Woolf2021!$D$9:$D$93))</f>
        <v>0.7282896348249267</v>
      </c>
      <c r="T108" s="51" cm="1">
        <f t="array" ref="T108">MIN(1,SLOPE(Fperm_SI_Woolf2021!$F$9:$F$93*EXP(-Fperm_SI_Woolf2021!$I$9:$I$93*$C108*IF(T$58=Fperm_SI_Woolf2021!$E$9:$E$93,1,EXP(LN((1.1*(Fperm_SI_Woolf2021!$E$9:$E$93-T$58)-63.1579*EXP(-0.19*Fperm_SI_Woolf2021!$E$9:$E$93)+63.1579*EXP(-0.19*T$58))/(Fperm_SI_Woolf2021!$E$9:$E$93-T$58))*(T$58-Fperm_SI_Woolf2021!$E$9:$E$93)/10))) + Fperm_SI_Woolf2021!$G$9:$G$93*EXP(-Fperm_SI_Woolf2021!$J$9:$J$93*$C108*IF(T$58=Fperm_SI_Woolf2021!$E$9:$E$93,1,EXP(LN((1.1*(Fperm_SI_Woolf2021!$E$9:$E$93-T$58)-63.1579*EXP(-0.19*Fperm_SI_Woolf2021!$E$9:$E$93)+63.1579*EXP(-0.19*T$58))/(Fperm_SI_Woolf2021!$E$9:$E$93-T$58))*(T$58-Fperm_SI_Woolf2021!$E$9:$E$93)/10))) + Fperm_SI_Woolf2021!$H$9:$H$93*EXP(-Fperm_SI_Woolf2021!$K$9:$K$93*$C108*IF(T$58=Fperm_SI_Woolf2021!$E$9:$E$93,1,EXP(LN((1.1*(Fperm_SI_Woolf2021!$E$9:$E$93-T$58)-63.1579*EXP(-0.19*Fperm_SI_Woolf2021!$E$9:$E$93)+63.1579*EXP(-0.19*T$58))/(Fperm_SI_Woolf2021!$E$9:$E$93-T$58))*(T$58-Fperm_SI_Woolf2021!$E$9:$E$93)/10))),Fperm_SI_Woolf2021!$D$9:$D$93)*T$57+INTERCEPT(Fperm_SI_Woolf2021!$F$9:$F$93*EXP(-Fperm_SI_Woolf2021!$I$9:$I$93*$C108*IF(T$58=Fperm_SI_Woolf2021!$E$9:$E$93,1,EXP(LN((1.1*(Fperm_SI_Woolf2021!$E$9:$E$93-T$58)-63.1579*EXP(-0.19*Fperm_SI_Woolf2021!$E$9:$E$93)+63.1579*EXP(-0.19*T$58))/(Fperm_SI_Woolf2021!$E$9:$E$93-T$58))*(T$58-Fperm_SI_Woolf2021!$E$9:$E$93)/10))) + Fperm_SI_Woolf2021!$G$9:$G$93*EXP(-Fperm_SI_Woolf2021!$J$9:$J$93*$C108*IF(T$58=Fperm_SI_Woolf2021!$E$9:$E$93,1,EXP(LN((1.1*(Fperm_SI_Woolf2021!$E$9:$E$93-T$58)-63.1579*EXP(-0.19*Fperm_SI_Woolf2021!$E$9:$E$93)+63.1579*EXP(-0.19*T$58))/(Fperm_SI_Woolf2021!$E$9:$E$93-T$58))*(T$58-Fperm_SI_Woolf2021!$E$9:$E$93)/10))) + Fperm_SI_Woolf2021!$H$9:$H$93*EXP(-Fperm_SI_Woolf2021!$K$9:$K$93*$C108*IF(T$58=Fperm_SI_Woolf2021!$E$9:$E$93,1,EXP(LN((1.1*(Fperm_SI_Woolf2021!$E$9:$E$93-T$58)-63.1579*EXP(-0.19*Fperm_SI_Woolf2021!$E$9:$E$93)+63.1579*EXP(-0.19*T$58))/(Fperm_SI_Woolf2021!$E$9:$E$93-T$58))*(T$58-Fperm_SI_Woolf2021!$E$9:$E$93)/10))),Fperm_SI_Woolf2021!$D$9:$D$93))</f>
        <v>0.69800607514617485</v>
      </c>
      <c r="U108" s="51" cm="1">
        <f t="array" ref="U108">MIN(1,SLOPE(Fperm_SI_Woolf2021!$F$9:$F$93*EXP(-Fperm_SI_Woolf2021!$I$9:$I$93*$C108*IF(U$58=Fperm_SI_Woolf2021!$E$9:$E$93,1,EXP(LN((1.1*(Fperm_SI_Woolf2021!$E$9:$E$93-U$58)-63.1579*EXP(-0.19*Fperm_SI_Woolf2021!$E$9:$E$93)+63.1579*EXP(-0.19*U$58))/(Fperm_SI_Woolf2021!$E$9:$E$93-U$58))*(U$58-Fperm_SI_Woolf2021!$E$9:$E$93)/10))) + Fperm_SI_Woolf2021!$G$9:$G$93*EXP(-Fperm_SI_Woolf2021!$J$9:$J$93*$C108*IF(U$58=Fperm_SI_Woolf2021!$E$9:$E$93,1,EXP(LN((1.1*(Fperm_SI_Woolf2021!$E$9:$E$93-U$58)-63.1579*EXP(-0.19*Fperm_SI_Woolf2021!$E$9:$E$93)+63.1579*EXP(-0.19*U$58))/(Fperm_SI_Woolf2021!$E$9:$E$93-U$58))*(U$58-Fperm_SI_Woolf2021!$E$9:$E$93)/10))) + Fperm_SI_Woolf2021!$H$9:$H$93*EXP(-Fperm_SI_Woolf2021!$K$9:$K$93*$C108*IF(U$58=Fperm_SI_Woolf2021!$E$9:$E$93,1,EXP(LN((1.1*(Fperm_SI_Woolf2021!$E$9:$E$93-U$58)-63.1579*EXP(-0.19*Fperm_SI_Woolf2021!$E$9:$E$93)+63.1579*EXP(-0.19*U$58))/(Fperm_SI_Woolf2021!$E$9:$E$93-U$58))*(U$58-Fperm_SI_Woolf2021!$E$9:$E$93)/10))),Fperm_SI_Woolf2021!$D$9:$D$93)*U$57+INTERCEPT(Fperm_SI_Woolf2021!$F$9:$F$93*EXP(-Fperm_SI_Woolf2021!$I$9:$I$93*$C108*IF(U$58=Fperm_SI_Woolf2021!$E$9:$E$93,1,EXP(LN((1.1*(Fperm_SI_Woolf2021!$E$9:$E$93-U$58)-63.1579*EXP(-0.19*Fperm_SI_Woolf2021!$E$9:$E$93)+63.1579*EXP(-0.19*U$58))/(Fperm_SI_Woolf2021!$E$9:$E$93-U$58))*(U$58-Fperm_SI_Woolf2021!$E$9:$E$93)/10))) + Fperm_SI_Woolf2021!$G$9:$G$93*EXP(-Fperm_SI_Woolf2021!$J$9:$J$93*$C108*IF(U$58=Fperm_SI_Woolf2021!$E$9:$E$93,1,EXP(LN((1.1*(Fperm_SI_Woolf2021!$E$9:$E$93-U$58)-63.1579*EXP(-0.19*Fperm_SI_Woolf2021!$E$9:$E$93)+63.1579*EXP(-0.19*U$58))/(Fperm_SI_Woolf2021!$E$9:$E$93-U$58))*(U$58-Fperm_SI_Woolf2021!$E$9:$E$93)/10))) + Fperm_SI_Woolf2021!$H$9:$H$93*EXP(-Fperm_SI_Woolf2021!$K$9:$K$93*$C108*IF(U$58=Fperm_SI_Woolf2021!$E$9:$E$93,1,EXP(LN((1.1*(Fperm_SI_Woolf2021!$E$9:$E$93-U$58)-63.1579*EXP(-0.19*Fperm_SI_Woolf2021!$E$9:$E$93)+63.1579*EXP(-0.19*U$58))/(Fperm_SI_Woolf2021!$E$9:$E$93-U$58))*(U$58-Fperm_SI_Woolf2021!$E$9:$E$93)/10))),Fperm_SI_Woolf2021!$D$9:$D$93))</f>
        <v>0.66772251546742289</v>
      </c>
      <c r="V108" s="51" cm="1">
        <f t="array" ref="V108">MIN(1,SLOPE(Fperm_SI_Woolf2021!$F$9:$F$93*EXP(-Fperm_SI_Woolf2021!$I$9:$I$93*$C108*IF(V$58=Fperm_SI_Woolf2021!$E$9:$E$93,1,EXP(LN((1.1*(Fperm_SI_Woolf2021!$E$9:$E$93-V$58)-63.1579*EXP(-0.19*Fperm_SI_Woolf2021!$E$9:$E$93)+63.1579*EXP(-0.19*V$58))/(Fperm_SI_Woolf2021!$E$9:$E$93-V$58))*(V$58-Fperm_SI_Woolf2021!$E$9:$E$93)/10))) + Fperm_SI_Woolf2021!$G$9:$G$93*EXP(-Fperm_SI_Woolf2021!$J$9:$J$93*$C108*IF(V$58=Fperm_SI_Woolf2021!$E$9:$E$93,1,EXP(LN((1.1*(Fperm_SI_Woolf2021!$E$9:$E$93-V$58)-63.1579*EXP(-0.19*Fperm_SI_Woolf2021!$E$9:$E$93)+63.1579*EXP(-0.19*V$58))/(Fperm_SI_Woolf2021!$E$9:$E$93-V$58))*(V$58-Fperm_SI_Woolf2021!$E$9:$E$93)/10))) + Fperm_SI_Woolf2021!$H$9:$H$93*EXP(-Fperm_SI_Woolf2021!$K$9:$K$93*$C108*IF(V$58=Fperm_SI_Woolf2021!$E$9:$E$93,1,EXP(LN((1.1*(Fperm_SI_Woolf2021!$E$9:$E$93-V$58)-63.1579*EXP(-0.19*Fperm_SI_Woolf2021!$E$9:$E$93)+63.1579*EXP(-0.19*V$58))/(Fperm_SI_Woolf2021!$E$9:$E$93-V$58))*(V$58-Fperm_SI_Woolf2021!$E$9:$E$93)/10))),Fperm_SI_Woolf2021!$D$9:$D$93)*V$57+INTERCEPT(Fperm_SI_Woolf2021!$F$9:$F$93*EXP(-Fperm_SI_Woolf2021!$I$9:$I$93*$C108*IF(V$58=Fperm_SI_Woolf2021!$E$9:$E$93,1,EXP(LN((1.1*(Fperm_SI_Woolf2021!$E$9:$E$93-V$58)-63.1579*EXP(-0.19*Fperm_SI_Woolf2021!$E$9:$E$93)+63.1579*EXP(-0.19*V$58))/(Fperm_SI_Woolf2021!$E$9:$E$93-V$58))*(V$58-Fperm_SI_Woolf2021!$E$9:$E$93)/10))) + Fperm_SI_Woolf2021!$G$9:$G$93*EXP(-Fperm_SI_Woolf2021!$J$9:$J$93*$C108*IF(V$58=Fperm_SI_Woolf2021!$E$9:$E$93,1,EXP(LN((1.1*(Fperm_SI_Woolf2021!$E$9:$E$93-V$58)-63.1579*EXP(-0.19*Fperm_SI_Woolf2021!$E$9:$E$93)+63.1579*EXP(-0.19*V$58))/(Fperm_SI_Woolf2021!$E$9:$E$93-V$58))*(V$58-Fperm_SI_Woolf2021!$E$9:$E$93)/10))) + Fperm_SI_Woolf2021!$H$9:$H$93*EXP(-Fperm_SI_Woolf2021!$K$9:$K$93*$C108*IF(V$58=Fperm_SI_Woolf2021!$E$9:$E$93,1,EXP(LN((1.1*(Fperm_SI_Woolf2021!$E$9:$E$93-V$58)-63.1579*EXP(-0.19*Fperm_SI_Woolf2021!$E$9:$E$93)+63.1579*EXP(-0.19*V$58))/(Fperm_SI_Woolf2021!$E$9:$E$93-V$58))*(V$58-Fperm_SI_Woolf2021!$E$9:$E$93)/10))),Fperm_SI_Woolf2021!$D$9:$D$93))</f>
        <v>0.63743895578867105</v>
      </c>
      <c r="W108" s="51" cm="1">
        <f t="array" ref="W108">MIN(1,SLOPE(Fperm_SI_Woolf2021!$F$9:$F$93*EXP(-Fperm_SI_Woolf2021!$I$9:$I$93*$C108*IF(W$58=Fperm_SI_Woolf2021!$E$9:$E$93,1,EXP(LN((1.1*(Fperm_SI_Woolf2021!$E$9:$E$93-W$58)-63.1579*EXP(-0.19*Fperm_SI_Woolf2021!$E$9:$E$93)+63.1579*EXP(-0.19*W$58))/(Fperm_SI_Woolf2021!$E$9:$E$93-W$58))*(W$58-Fperm_SI_Woolf2021!$E$9:$E$93)/10))) + Fperm_SI_Woolf2021!$G$9:$G$93*EXP(-Fperm_SI_Woolf2021!$J$9:$J$93*$C108*IF(W$58=Fperm_SI_Woolf2021!$E$9:$E$93,1,EXP(LN((1.1*(Fperm_SI_Woolf2021!$E$9:$E$93-W$58)-63.1579*EXP(-0.19*Fperm_SI_Woolf2021!$E$9:$E$93)+63.1579*EXP(-0.19*W$58))/(Fperm_SI_Woolf2021!$E$9:$E$93-W$58))*(W$58-Fperm_SI_Woolf2021!$E$9:$E$93)/10))) + Fperm_SI_Woolf2021!$H$9:$H$93*EXP(-Fperm_SI_Woolf2021!$K$9:$K$93*$C108*IF(W$58=Fperm_SI_Woolf2021!$E$9:$E$93,1,EXP(LN((1.1*(Fperm_SI_Woolf2021!$E$9:$E$93-W$58)-63.1579*EXP(-0.19*Fperm_SI_Woolf2021!$E$9:$E$93)+63.1579*EXP(-0.19*W$58))/(Fperm_SI_Woolf2021!$E$9:$E$93-W$58))*(W$58-Fperm_SI_Woolf2021!$E$9:$E$93)/10))),Fperm_SI_Woolf2021!$D$9:$D$93)*W$57+INTERCEPT(Fperm_SI_Woolf2021!$F$9:$F$93*EXP(-Fperm_SI_Woolf2021!$I$9:$I$93*$C108*IF(W$58=Fperm_SI_Woolf2021!$E$9:$E$93,1,EXP(LN((1.1*(Fperm_SI_Woolf2021!$E$9:$E$93-W$58)-63.1579*EXP(-0.19*Fperm_SI_Woolf2021!$E$9:$E$93)+63.1579*EXP(-0.19*W$58))/(Fperm_SI_Woolf2021!$E$9:$E$93-W$58))*(W$58-Fperm_SI_Woolf2021!$E$9:$E$93)/10))) + Fperm_SI_Woolf2021!$G$9:$G$93*EXP(-Fperm_SI_Woolf2021!$J$9:$J$93*$C108*IF(W$58=Fperm_SI_Woolf2021!$E$9:$E$93,1,EXP(LN((1.1*(Fperm_SI_Woolf2021!$E$9:$E$93-W$58)-63.1579*EXP(-0.19*Fperm_SI_Woolf2021!$E$9:$E$93)+63.1579*EXP(-0.19*W$58))/(Fperm_SI_Woolf2021!$E$9:$E$93-W$58))*(W$58-Fperm_SI_Woolf2021!$E$9:$E$93)/10))) + Fperm_SI_Woolf2021!$H$9:$H$93*EXP(-Fperm_SI_Woolf2021!$K$9:$K$93*$C108*IF(W$58=Fperm_SI_Woolf2021!$E$9:$E$93,1,EXP(LN((1.1*(Fperm_SI_Woolf2021!$E$9:$E$93-W$58)-63.1579*EXP(-0.19*Fperm_SI_Woolf2021!$E$9:$E$93)+63.1579*EXP(-0.19*W$58))/(Fperm_SI_Woolf2021!$E$9:$E$93-W$58))*(W$58-Fperm_SI_Woolf2021!$E$9:$E$93)/10))),Fperm_SI_Woolf2021!$D$9:$D$93))</f>
        <v>0.60715539610991909</v>
      </c>
      <c r="X108" s="51" cm="1">
        <f t="array" ref="X108">MIN(1,SLOPE(Fperm_SI_Woolf2021!$F$9:$F$93*EXP(-Fperm_SI_Woolf2021!$I$9:$I$93*$C108*IF(X$58=Fperm_SI_Woolf2021!$E$9:$E$93,1,EXP(LN((1.1*(Fperm_SI_Woolf2021!$E$9:$E$93-X$58)-63.1579*EXP(-0.19*Fperm_SI_Woolf2021!$E$9:$E$93)+63.1579*EXP(-0.19*X$58))/(Fperm_SI_Woolf2021!$E$9:$E$93-X$58))*(X$58-Fperm_SI_Woolf2021!$E$9:$E$93)/10))) + Fperm_SI_Woolf2021!$G$9:$G$93*EXP(-Fperm_SI_Woolf2021!$J$9:$J$93*$C108*IF(X$58=Fperm_SI_Woolf2021!$E$9:$E$93,1,EXP(LN((1.1*(Fperm_SI_Woolf2021!$E$9:$E$93-X$58)-63.1579*EXP(-0.19*Fperm_SI_Woolf2021!$E$9:$E$93)+63.1579*EXP(-0.19*X$58))/(Fperm_SI_Woolf2021!$E$9:$E$93-X$58))*(X$58-Fperm_SI_Woolf2021!$E$9:$E$93)/10))) + Fperm_SI_Woolf2021!$H$9:$H$93*EXP(-Fperm_SI_Woolf2021!$K$9:$K$93*$C108*IF(X$58=Fperm_SI_Woolf2021!$E$9:$E$93,1,EXP(LN((1.1*(Fperm_SI_Woolf2021!$E$9:$E$93-X$58)-63.1579*EXP(-0.19*Fperm_SI_Woolf2021!$E$9:$E$93)+63.1579*EXP(-0.19*X$58))/(Fperm_SI_Woolf2021!$E$9:$E$93-X$58))*(X$58-Fperm_SI_Woolf2021!$E$9:$E$93)/10))),Fperm_SI_Woolf2021!$D$9:$D$93)*X$57+INTERCEPT(Fperm_SI_Woolf2021!$F$9:$F$93*EXP(-Fperm_SI_Woolf2021!$I$9:$I$93*$C108*IF(X$58=Fperm_SI_Woolf2021!$E$9:$E$93,1,EXP(LN((1.1*(Fperm_SI_Woolf2021!$E$9:$E$93-X$58)-63.1579*EXP(-0.19*Fperm_SI_Woolf2021!$E$9:$E$93)+63.1579*EXP(-0.19*X$58))/(Fperm_SI_Woolf2021!$E$9:$E$93-X$58))*(X$58-Fperm_SI_Woolf2021!$E$9:$E$93)/10))) + Fperm_SI_Woolf2021!$G$9:$G$93*EXP(-Fperm_SI_Woolf2021!$J$9:$J$93*$C108*IF(X$58=Fperm_SI_Woolf2021!$E$9:$E$93,1,EXP(LN((1.1*(Fperm_SI_Woolf2021!$E$9:$E$93-X$58)-63.1579*EXP(-0.19*Fperm_SI_Woolf2021!$E$9:$E$93)+63.1579*EXP(-0.19*X$58))/(Fperm_SI_Woolf2021!$E$9:$E$93-X$58))*(X$58-Fperm_SI_Woolf2021!$E$9:$E$93)/10))) + Fperm_SI_Woolf2021!$H$9:$H$93*EXP(-Fperm_SI_Woolf2021!$K$9:$K$93*$C108*IF(X$58=Fperm_SI_Woolf2021!$E$9:$E$93,1,EXP(LN((1.1*(Fperm_SI_Woolf2021!$E$9:$E$93-X$58)-63.1579*EXP(-0.19*Fperm_SI_Woolf2021!$E$9:$E$93)+63.1579*EXP(-0.19*X$58))/(Fperm_SI_Woolf2021!$E$9:$E$93-X$58))*(X$58-Fperm_SI_Woolf2021!$E$9:$E$93)/10))),Fperm_SI_Woolf2021!$D$9:$D$93))</f>
        <v>0.57687183643116713</v>
      </c>
      <c r="Y108" s="51" cm="1">
        <f t="array" ref="Y108">MIN(1,SLOPE(Fperm_SI_Woolf2021!$F$9:$F$93*EXP(-Fperm_SI_Woolf2021!$I$9:$I$93*$C108*IF(Y$58=Fperm_SI_Woolf2021!$E$9:$E$93,1,EXP(LN((1.1*(Fperm_SI_Woolf2021!$E$9:$E$93-Y$58)-63.1579*EXP(-0.19*Fperm_SI_Woolf2021!$E$9:$E$93)+63.1579*EXP(-0.19*Y$58))/(Fperm_SI_Woolf2021!$E$9:$E$93-Y$58))*(Y$58-Fperm_SI_Woolf2021!$E$9:$E$93)/10))) + Fperm_SI_Woolf2021!$G$9:$G$93*EXP(-Fperm_SI_Woolf2021!$J$9:$J$93*$C108*IF(Y$58=Fperm_SI_Woolf2021!$E$9:$E$93,1,EXP(LN((1.1*(Fperm_SI_Woolf2021!$E$9:$E$93-Y$58)-63.1579*EXP(-0.19*Fperm_SI_Woolf2021!$E$9:$E$93)+63.1579*EXP(-0.19*Y$58))/(Fperm_SI_Woolf2021!$E$9:$E$93-Y$58))*(Y$58-Fperm_SI_Woolf2021!$E$9:$E$93)/10))) + Fperm_SI_Woolf2021!$H$9:$H$93*EXP(-Fperm_SI_Woolf2021!$K$9:$K$93*$C108*IF(Y$58=Fperm_SI_Woolf2021!$E$9:$E$93,1,EXP(LN((1.1*(Fperm_SI_Woolf2021!$E$9:$E$93-Y$58)-63.1579*EXP(-0.19*Fperm_SI_Woolf2021!$E$9:$E$93)+63.1579*EXP(-0.19*Y$58))/(Fperm_SI_Woolf2021!$E$9:$E$93-Y$58))*(Y$58-Fperm_SI_Woolf2021!$E$9:$E$93)/10))),Fperm_SI_Woolf2021!$D$9:$D$93)*Y$57+INTERCEPT(Fperm_SI_Woolf2021!$F$9:$F$93*EXP(-Fperm_SI_Woolf2021!$I$9:$I$93*$C108*IF(Y$58=Fperm_SI_Woolf2021!$E$9:$E$93,1,EXP(LN((1.1*(Fperm_SI_Woolf2021!$E$9:$E$93-Y$58)-63.1579*EXP(-0.19*Fperm_SI_Woolf2021!$E$9:$E$93)+63.1579*EXP(-0.19*Y$58))/(Fperm_SI_Woolf2021!$E$9:$E$93-Y$58))*(Y$58-Fperm_SI_Woolf2021!$E$9:$E$93)/10))) + Fperm_SI_Woolf2021!$G$9:$G$93*EXP(-Fperm_SI_Woolf2021!$J$9:$J$93*$C108*IF(Y$58=Fperm_SI_Woolf2021!$E$9:$E$93,1,EXP(LN((1.1*(Fperm_SI_Woolf2021!$E$9:$E$93-Y$58)-63.1579*EXP(-0.19*Fperm_SI_Woolf2021!$E$9:$E$93)+63.1579*EXP(-0.19*Y$58))/(Fperm_SI_Woolf2021!$E$9:$E$93-Y$58))*(Y$58-Fperm_SI_Woolf2021!$E$9:$E$93)/10))) + Fperm_SI_Woolf2021!$H$9:$H$93*EXP(-Fperm_SI_Woolf2021!$K$9:$K$93*$C108*IF(Y$58=Fperm_SI_Woolf2021!$E$9:$E$93,1,EXP(LN((1.1*(Fperm_SI_Woolf2021!$E$9:$E$93-Y$58)-63.1579*EXP(-0.19*Fperm_SI_Woolf2021!$E$9:$E$93)+63.1579*EXP(-0.19*Y$58))/(Fperm_SI_Woolf2021!$E$9:$E$93-Y$58))*(Y$58-Fperm_SI_Woolf2021!$E$9:$E$93)/10))),Fperm_SI_Woolf2021!$D$9:$D$93))</f>
        <v>0.54658827675241528</v>
      </c>
      <c r="Z108" s="51" cm="1">
        <f t="array" ref="Z108">MIN(1,SLOPE(Fperm_SI_Woolf2021!$F$9:$F$93*EXP(-Fperm_SI_Woolf2021!$I$9:$I$93*$C108*IF(Z$58=Fperm_SI_Woolf2021!$E$9:$E$93,1,EXP(LN((1.1*(Fperm_SI_Woolf2021!$E$9:$E$93-Z$58)-63.1579*EXP(-0.19*Fperm_SI_Woolf2021!$E$9:$E$93)+63.1579*EXP(-0.19*Z$58))/(Fperm_SI_Woolf2021!$E$9:$E$93-Z$58))*(Z$58-Fperm_SI_Woolf2021!$E$9:$E$93)/10))) + Fperm_SI_Woolf2021!$G$9:$G$93*EXP(-Fperm_SI_Woolf2021!$J$9:$J$93*$C108*IF(Z$58=Fperm_SI_Woolf2021!$E$9:$E$93,1,EXP(LN((1.1*(Fperm_SI_Woolf2021!$E$9:$E$93-Z$58)-63.1579*EXP(-0.19*Fperm_SI_Woolf2021!$E$9:$E$93)+63.1579*EXP(-0.19*Z$58))/(Fperm_SI_Woolf2021!$E$9:$E$93-Z$58))*(Z$58-Fperm_SI_Woolf2021!$E$9:$E$93)/10))) + Fperm_SI_Woolf2021!$H$9:$H$93*EXP(-Fperm_SI_Woolf2021!$K$9:$K$93*$C108*IF(Z$58=Fperm_SI_Woolf2021!$E$9:$E$93,1,EXP(LN((1.1*(Fperm_SI_Woolf2021!$E$9:$E$93-Z$58)-63.1579*EXP(-0.19*Fperm_SI_Woolf2021!$E$9:$E$93)+63.1579*EXP(-0.19*Z$58))/(Fperm_SI_Woolf2021!$E$9:$E$93-Z$58))*(Z$58-Fperm_SI_Woolf2021!$E$9:$E$93)/10))),Fperm_SI_Woolf2021!$D$9:$D$93)*Z$57+INTERCEPT(Fperm_SI_Woolf2021!$F$9:$F$93*EXP(-Fperm_SI_Woolf2021!$I$9:$I$93*$C108*IF(Z$58=Fperm_SI_Woolf2021!$E$9:$E$93,1,EXP(LN((1.1*(Fperm_SI_Woolf2021!$E$9:$E$93-Z$58)-63.1579*EXP(-0.19*Fperm_SI_Woolf2021!$E$9:$E$93)+63.1579*EXP(-0.19*Z$58))/(Fperm_SI_Woolf2021!$E$9:$E$93-Z$58))*(Z$58-Fperm_SI_Woolf2021!$E$9:$E$93)/10))) + Fperm_SI_Woolf2021!$G$9:$G$93*EXP(-Fperm_SI_Woolf2021!$J$9:$J$93*$C108*IF(Z$58=Fperm_SI_Woolf2021!$E$9:$E$93,1,EXP(LN((1.1*(Fperm_SI_Woolf2021!$E$9:$E$93-Z$58)-63.1579*EXP(-0.19*Fperm_SI_Woolf2021!$E$9:$E$93)+63.1579*EXP(-0.19*Z$58))/(Fperm_SI_Woolf2021!$E$9:$E$93-Z$58))*(Z$58-Fperm_SI_Woolf2021!$E$9:$E$93)/10))) + Fperm_SI_Woolf2021!$H$9:$H$93*EXP(-Fperm_SI_Woolf2021!$K$9:$K$93*$C108*IF(Z$58=Fperm_SI_Woolf2021!$E$9:$E$93,1,EXP(LN((1.1*(Fperm_SI_Woolf2021!$E$9:$E$93-Z$58)-63.1579*EXP(-0.19*Fperm_SI_Woolf2021!$E$9:$E$93)+63.1579*EXP(-0.19*Z$58))/(Fperm_SI_Woolf2021!$E$9:$E$93-Z$58))*(Z$58-Fperm_SI_Woolf2021!$E$9:$E$93)/10))),Fperm_SI_Woolf2021!$D$9:$D$93))</f>
        <v>0.51630471707366343</v>
      </c>
      <c r="AA108" s="51" cm="1">
        <f t="array" ref="AA108">MIN(1,SLOPE(Fperm_SI_Woolf2021!$F$9:$F$93*EXP(-Fperm_SI_Woolf2021!$I$9:$I$93*$C108*IF(AA$58=Fperm_SI_Woolf2021!$E$9:$E$93,1,EXP(LN((1.1*(Fperm_SI_Woolf2021!$E$9:$E$93-AA$58)-63.1579*EXP(-0.19*Fperm_SI_Woolf2021!$E$9:$E$93)+63.1579*EXP(-0.19*AA$58))/(Fperm_SI_Woolf2021!$E$9:$E$93-AA$58))*(AA$58-Fperm_SI_Woolf2021!$E$9:$E$93)/10))) + Fperm_SI_Woolf2021!$G$9:$G$93*EXP(-Fperm_SI_Woolf2021!$J$9:$J$93*$C108*IF(AA$58=Fperm_SI_Woolf2021!$E$9:$E$93,1,EXP(LN((1.1*(Fperm_SI_Woolf2021!$E$9:$E$93-AA$58)-63.1579*EXP(-0.19*Fperm_SI_Woolf2021!$E$9:$E$93)+63.1579*EXP(-0.19*AA$58))/(Fperm_SI_Woolf2021!$E$9:$E$93-AA$58))*(AA$58-Fperm_SI_Woolf2021!$E$9:$E$93)/10))) + Fperm_SI_Woolf2021!$H$9:$H$93*EXP(-Fperm_SI_Woolf2021!$K$9:$K$93*$C108*IF(AA$58=Fperm_SI_Woolf2021!$E$9:$E$93,1,EXP(LN((1.1*(Fperm_SI_Woolf2021!$E$9:$E$93-AA$58)-63.1579*EXP(-0.19*Fperm_SI_Woolf2021!$E$9:$E$93)+63.1579*EXP(-0.19*AA$58))/(Fperm_SI_Woolf2021!$E$9:$E$93-AA$58))*(AA$58-Fperm_SI_Woolf2021!$E$9:$E$93)/10))),Fperm_SI_Woolf2021!$D$9:$D$93)*AA$57+INTERCEPT(Fperm_SI_Woolf2021!$F$9:$F$93*EXP(-Fperm_SI_Woolf2021!$I$9:$I$93*$C108*IF(AA$58=Fperm_SI_Woolf2021!$E$9:$E$93,1,EXP(LN((1.1*(Fperm_SI_Woolf2021!$E$9:$E$93-AA$58)-63.1579*EXP(-0.19*Fperm_SI_Woolf2021!$E$9:$E$93)+63.1579*EXP(-0.19*AA$58))/(Fperm_SI_Woolf2021!$E$9:$E$93-AA$58))*(AA$58-Fperm_SI_Woolf2021!$E$9:$E$93)/10))) + Fperm_SI_Woolf2021!$G$9:$G$93*EXP(-Fperm_SI_Woolf2021!$J$9:$J$93*$C108*IF(AA$58=Fperm_SI_Woolf2021!$E$9:$E$93,1,EXP(LN((1.1*(Fperm_SI_Woolf2021!$E$9:$E$93-AA$58)-63.1579*EXP(-0.19*Fperm_SI_Woolf2021!$E$9:$E$93)+63.1579*EXP(-0.19*AA$58))/(Fperm_SI_Woolf2021!$E$9:$E$93-AA$58))*(AA$58-Fperm_SI_Woolf2021!$E$9:$E$93)/10))) + Fperm_SI_Woolf2021!$H$9:$H$93*EXP(-Fperm_SI_Woolf2021!$K$9:$K$93*$C108*IF(AA$58=Fperm_SI_Woolf2021!$E$9:$E$93,1,EXP(LN((1.1*(Fperm_SI_Woolf2021!$E$9:$E$93-AA$58)-63.1579*EXP(-0.19*Fperm_SI_Woolf2021!$E$9:$E$93)+63.1579*EXP(-0.19*AA$58))/(Fperm_SI_Woolf2021!$E$9:$E$93-AA$58))*(AA$58-Fperm_SI_Woolf2021!$E$9:$E$93)/10))),Fperm_SI_Woolf2021!$D$9:$D$93))</f>
        <v>0.48602115739491147</v>
      </c>
      <c r="AB108" s="51" cm="1">
        <f t="array" ref="AB108">MIN(1,SLOPE(Fperm_SI_Woolf2021!$F$9:$F$93*EXP(-Fperm_SI_Woolf2021!$I$9:$I$93*$C108*IF(AB$58=Fperm_SI_Woolf2021!$E$9:$E$93,1,EXP(LN((1.1*(Fperm_SI_Woolf2021!$E$9:$E$93-AB$58)-63.1579*EXP(-0.19*Fperm_SI_Woolf2021!$E$9:$E$93)+63.1579*EXP(-0.19*AB$58))/(Fperm_SI_Woolf2021!$E$9:$E$93-AB$58))*(AB$58-Fperm_SI_Woolf2021!$E$9:$E$93)/10))) + Fperm_SI_Woolf2021!$G$9:$G$93*EXP(-Fperm_SI_Woolf2021!$J$9:$J$93*$C108*IF(AB$58=Fperm_SI_Woolf2021!$E$9:$E$93,1,EXP(LN((1.1*(Fperm_SI_Woolf2021!$E$9:$E$93-AB$58)-63.1579*EXP(-0.19*Fperm_SI_Woolf2021!$E$9:$E$93)+63.1579*EXP(-0.19*AB$58))/(Fperm_SI_Woolf2021!$E$9:$E$93-AB$58))*(AB$58-Fperm_SI_Woolf2021!$E$9:$E$93)/10))) + Fperm_SI_Woolf2021!$H$9:$H$93*EXP(-Fperm_SI_Woolf2021!$K$9:$K$93*$C108*IF(AB$58=Fperm_SI_Woolf2021!$E$9:$E$93,1,EXP(LN((1.1*(Fperm_SI_Woolf2021!$E$9:$E$93-AB$58)-63.1579*EXP(-0.19*Fperm_SI_Woolf2021!$E$9:$E$93)+63.1579*EXP(-0.19*AB$58))/(Fperm_SI_Woolf2021!$E$9:$E$93-AB$58))*(AB$58-Fperm_SI_Woolf2021!$E$9:$E$93)/10))),Fperm_SI_Woolf2021!$D$9:$D$93)*AB$57+INTERCEPT(Fperm_SI_Woolf2021!$F$9:$F$93*EXP(-Fperm_SI_Woolf2021!$I$9:$I$93*$C108*IF(AB$58=Fperm_SI_Woolf2021!$E$9:$E$93,1,EXP(LN((1.1*(Fperm_SI_Woolf2021!$E$9:$E$93-AB$58)-63.1579*EXP(-0.19*Fperm_SI_Woolf2021!$E$9:$E$93)+63.1579*EXP(-0.19*AB$58))/(Fperm_SI_Woolf2021!$E$9:$E$93-AB$58))*(AB$58-Fperm_SI_Woolf2021!$E$9:$E$93)/10))) + Fperm_SI_Woolf2021!$G$9:$G$93*EXP(-Fperm_SI_Woolf2021!$J$9:$J$93*$C108*IF(AB$58=Fperm_SI_Woolf2021!$E$9:$E$93,1,EXP(LN((1.1*(Fperm_SI_Woolf2021!$E$9:$E$93-AB$58)-63.1579*EXP(-0.19*Fperm_SI_Woolf2021!$E$9:$E$93)+63.1579*EXP(-0.19*AB$58))/(Fperm_SI_Woolf2021!$E$9:$E$93-AB$58))*(AB$58-Fperm_SI_Woolf2021!$E$9:$E$93)/10))) + Fperm_SI_Woolf2021!$H$9:$H$93*EXP(-Fperm_SI_Woolf2021!$K$9:$K$93*$C108*IF(AB$58=Fperm_SI_Woolf2021!$E$9:$E$93,1,EXP(LN((1.1*(Fperm_SI_Woolf2021!$E$9:$E$93-AB$58)-63.1579*EXP(-0.19*Fperm_SI_Woolf2021!$E$9:$E$93)+63.1579*EXP(-0.19*AB$58))/(Fperm_SI_Woolf2021!$E$9:$E$93-AB$58))*(AB$58-Fperm_SI_Woolf2021!$E$9:$E$93)/10))),Fperm_SI_Woolf2021!$D$9:$D$93))</f>
        <v>0.45573759771615957</v>
      </c>
      <c r="AC108" s="51" cm="1">
        <f t="array" ref="AC108">MIN(1,SLOPE(Fperm_SI_Woolf2021!$F$9:$F$93*EXP(-Fperm_SI_Woolf2021!$I$9:$I$93*$C108*IF(AC$58=Fperm_SI_Woolf2021!$E$9:$E$93,1,EXP(LN((1.1*(Fperm_SI_Woolf2021!$E$9:$E$93-AC$58)-63.1579*EXP(-0.19*Fperm_SI_Woolf2021!$E$9:$E$93)+63.1579*EXP(-0.19*AC$58))/(Fperm_SI_Woolf2021!$E$9:$E$93-AC$58))*(AC$58-Fperm_SI_Woolf2021!$E$9:$E$93)/10))) + Fperm_SI_Woolf2021!$G$9:$G$93*EXP(-Fperm_SI_Woolf2021!$J$9:$J$93*$C108*IF(AC$58=Fperm_SI_Woolf2021!$E$9:$E$93,1,EXP(LN((1.1*(Fperm_SI_Woolf2021!$E$9:$E$93-AC$58)-63.1579*EXP(-0.19*Fperm_SI_Woolf2021!$E$9:$E$93)+63.1579*EXP(-0.19*AC$58))/(Fperm_SI_Woolf2021!$E$9:$E$93-AC$58))*(AC$58-Fperm_SI_Woolf2021!$E$9:$E$93)/10))) + Fperm_SI_Woolf2021!$H$9:$H$93*EXP(-Fperm_SI_Woolf2021!$K$9:$K$93*$C108*IF(AC$58=Fperm_SI_Woolf2021!$E$9:$E$93,1,EXP(LN((1.1*(Fperm_SI_Woolf2021!$E$9:$E$93-AC$58)-63.1579*EXP(-0.19*Fperm_SI_Woolf2021!$E$9:$E$93)+63.1579*EXP(-0.19*AC$58))/(Fperm_SI_Woolf2021!$E$9:$E$93-AC$58))*(AC$58-Fperm_SI_Woolf2021!$E$9:$E$93)/10))),Fperm_SI_Woolf2021!$D$9:$D$93)*AC$57+INTERCEPT(Fperm_SI_Woolf2021!$F$9:$F$93*EXP(-Fperm_SI_Woolf2021!$I$9:$I$93*$C108*IF(AC$58=Fperm_SI_Woolf2021!$E$9:$E$93,1,EXP(LN((1.1*(Fperm_SI_Woolf2021!$E$9:$E$93-AC$58)-63.1579*EXP(-0.19*Fperm_SI_Woolf2021!$E$9:$E$93)+63.1579*EXP(-0.19*AC$58))/(Fperm_SI_Woolf2021!$E$9:$E$93-AC$58))*(AC$58-Fperm_SI_Woolf2021!$E$9:$E$93)/10))) + Fperm_SI_Woolf2021!$G$9:$G$93*EXP(-Fperm_SI_Woolf2021!$J$9:$J$93*$C108*IF(AC$58=Fperm_SI_Woolf2021!$E$9:$E$93,1,EXP(LN((1.1*(Fperm_SI_Woolf2021!$E$9:$E$93-AC$58)-63.1579*EXP(-0.19*Fperm_SI_Woolf2021!$E$9:$E$93)+63.1579*EXP(-0.19*AC$58))/(Fperm_SI_Woolf2021!$E$9:$E$93-AC$58))*(AC$58-Fperm_SI_Woolf2021!$E$9:$E$93)/10))) + Fperm_SI_Woolf2021!$H$9:$H$93*EXP(-Fperm_SI_Woolf2021!$K$9:$K$93*$C108*IF(AC$58=Fperm_SI_Woolf2021!$E$9:$E$93,1,EXP(LN((1.1*(Fperm_SI_Woolf2021!$E$9:$E$93-AC$58)-63.1579*EXP(-0.19*Fperm_SI_Woolf2021!$E$9:$E$93)+63.1579*EXP(-0.19*AC$58))/(Fperm_SI_Woolf2021!$E$9:$E$93-AC$58))*(AC$58-Fperm_SI_Woolf2021!$E$9:$E$93)/10))),Fperm_SI_Woolf2021!$D$9:$D$93))</f>
        <v>0.42545403803740767</v>
      </c>
      <c r="AD108" s="51" cm="1">
        <f t="array" ref="AD108">MIN(1,SLOPE(Fperm_SI_Woolf2021!$F$9:$F$93*EXP(-Fperm_SI_Woolf2021!$I$9:$I$93*$C108*IF(AD$58=Fperm_SI_Woolf2021!$E$9:$E$93,1,EXP(LN((1.1*(Fperm_SI_Woolf2021!$E$9:$E$93-AD$58)-63.1579*EXP(-0.19*Fperm_SI_Woolf2021!$E$9:$E$93)+63.1579*EXP(-0.19*AD$58))/(Fperm_SI_Woolf2021!$E$9:$E$93-AD$58))*(AD$58-Fperm_SI_Woolf2021!$E$9:$E$93)/10))) + Fperm_SI_Woolf2021!$G$9:$G$93*EXP(-Fperm_SI_Woolf2021!$J$9:$J$93*$C108*IF(AD$58=Fperm_SI_Woolf2021!$E$9:$E$93,1,EXP(LN((1.1*(Fperm_SI_Woolf2021!$E$9:$E$93-AD$58)-63.1579*EXP(-0.19*Fperm_SI_Woolf2021!$E$9:$E$93)+63.1579*EXP(-0.19*AD$58))/(Fperm_SI_Woolf2021!$E$9:$E$93-AD$58))*(AD$58-Fperm_SI_Woolf2021!$E$9:$E$93)/10))) + Fperm_SI_Woolf2021!$H$9:$H$93*EXP(-Fperm_SI_Woolf2021!$K$9:$K$93*$C108*IF(AD$58=Fperm_SI_Woolf2021!$E$9:$E$93,1,EXP(LN((1.1*(Fperm_SI_Woolf2021!$E$9:$E$93-AD$58)-63.1579*EXP(-0.19*Fperm_SI_Woolf2021!$E$9:$E$93)+63.1579*EXP(-0.19*AD$58))/(Fperm_SI_Woolf2021!$E$9:$E$93-AD$58))*(AD$58-Fperm_SI_Woolf2021!$E$9:$E$93)/10))),Fperm_SI_Woolf2021!$D$9:$D$93)*AD$57+INTERCEPT(Fperm_SI_Woolf2021!$F$9:$F$93*EXP(-Fperm_SI_Woolf2021!$I$9:$I$93*$C108*IF(AD$58=Fperm_SI_Woolf2021!$E$9:$E$93,1,EXP(LN((1.1*(Fperm_SI_Woolf2021!$E$9:$E$93-AD$58)-63.1579*EXP(-0.19*Fperm_SI_Woolf2021!$E$9:$E$93)+63.1579*EXP(-0.19*AD$58))/(Fperm_SI_Woolf2021!$E$9:$E$93-AD$58))*(AD$58-Fperm_SI_Woolf2021!$E$9:$E$93)/10))) + Fperm_SI_Woolf2021!$G$9:$G$93*EXP(-Fperm_SI_Woolf2021!$J$9:$J$93*$C108*IF(AD$58=Fperm_SI_Woolf2021!$E$9:$E$93,1,EXP(LN((1.1*(Fperm_SI_Woolf2021!$E$9:$E$93-AD$58)-63.1579*EXP(-0.19*Fperm_SI_Woolf2021!$E$9:$E$93)+63.1579*EXP(-0.19*AD$58))/(Fperm_SI_Woolf2021!$E$9:$E$93-AD$58))*(AD$58-Fperm_SI_Woolf2021!$E$9:$E$93)/10))) + Fperm_SI_Woolf2021!$H$9:$H$93*EXP(-Fperm_SI_Woolf2021!$K$9:$K$93*$C108*IF(AD$58=Fperm_SI_Woolf2021!$E$9:$E$93,1,EXP(LN((1.1*(Fperm_SI_Woolf2021!$E$9:$E$93-AD$58)-63.1579*EXP(-0.19*Fperm_SI_Woolf2021!$E$9:$E$93)+63.1579*EXP(-0.19*AD$58))/(Fperm_SI_Woolf2021!$E$9:$E$93-AD$58))*(AD$58-Fperm_SI_Woolf2021!$E$9:$E$93)/10))),Fperm_SI_Woolf2021!$D$9:$D$93))</f>
        <v>0.39517047835865571</v>
      </c>
      <c r="AE108" s="51" cm="1">
        <f t="array" ref="AE108">MIN(1,SLOPE(Fperm_SI_Woolf2021!$F$9:$F$93*EXP(-Fperm_SI_Woolf2021!$I$9:$I$93*$C108*IF(AE$58=Fperm_SI_Woolf2021!$E$9:$E$93,1,EXP(LN((1.1*(Fperm_SI_Woolf2021!$E$9:$E$93-AE$58)-63.1579*EXP(-0.19*Fperm_SI_Woolf2021!$E$9:$E$93)+63.1579*EXP(-0.19*AE$58))/(Fperm_SI_Woolf2021!$E$9:$E$93-AE$58))*(AE$58-Fperm_SI_Woolf2021!$E$9:$E$93)/10))) + Fperm_SI_Woolf2021!$G$9:$G$93*EXP(-Fperm_SI_Woolf2021!$J$9:$J$93*$C108*IF(AE$58=Fperm_SI_Woolf2021!$E$9:$E$93,1,EXP(LN((1.1*(Fperm_SI_Woolf2021!$E$9:$E$93-AE$58)-63.1579*EXP(-0.19*Fperm_SI_Woolf2021!$E$9:$E$93)+63.1579*EXP(-0.19*AE$58))/(Fperm_SI_Woolf2021!$E$9:$E$93-AE$58))*(AE$58-Fperm_SI_Woolf2021!$E$9:$E$93)/10))) + Fperm_SI_Woolf2021!$H$9:$H$93*EXP(-Fperm_SI_Woolf2021!$K$9:$K$93*$C108*IF(AE$58=Fperm_SI_Woolf2021!$E$9:$E$93,1,EXP(LN((1.1*(Fperm_SI_Woolf2021!$E$9:$E$93-AE$58)-63.1579*EXP(-0.19*Fperm_SI_Woolf2021!$E$9:$E$93)+63.1579*EXP(-0.19*AE$58))/(Fperm_SI_Woolf2021!$E$9:$E$93-AE$58))*(AE$58-Fperm_SI_Woolf2021!$E$9:$E$93)/10))),Fperm_SI_Woolf2021!$D$9:$D$93)*AE$57+INTERCEPT(Fperm_SI_Woolf2021!$F$9:$F$93*EXP(-Fperm_SI_Woolf2021!$I$9:$I$93*$C108*IF(AE$58=Fperm_SI_Woolf2021!$E$9:$E$93,1,EXP(LN((1.1*(Fperm_SI_Woolf2021!$E$9:$E$93-AE$58)-63.1579*EXP(-0.19*Fperm_SI_Woolf2021!$E$9:$E$93)+63.1579*EXP(-0.19*AE$58))/(Fperm_SI_Woolf2021!$E$9:$E$93-AE$58))*(AE$58-Fperm_SI_Woolf2021!$E$9:$E$93)/10))) + Fperm_SI_Woolf2021!$G$9:$G$93*EXP(-Fperm_SI_Woolf2021!$J$9:$J$93*$C108*IF(AE$58=Fperm_SI_Woolf2021!$E$9:$E$93,1,EXP(LN((1.1*(Fperm_SI_Woolf2021!$E$9:$E$93-AE$58)-63.1579*EXP(-0.19*Fperm_SI_Woolf2021!$E$9:$E$93)+63.1579*EXP(-0.19*AE$58))/(Fperm_SI_Woolf2021!$E$9:$E$93-AE$58))*(AE$58-Fperm_SI_Woolf2021!$E$9:$E$93)/10))) + Fperm_SI_Woolf2021!$H$9:$H$93*EXP(-Fperm_SI_Woolf2021!$K$9:$K$93*$C108*IF(AE$58=Fperm_SI_Woolf2021!$E$9:$E$93,1,EXP(LN((1.1*(Fperm_SI_Woolf2021!$E$9:$E$93-AE$58)-63.1579*EXP(-0.19*Fperm_SI_Woolf2021!$E$9:$E$93)+63.1579*EXP(-0.19*AE$58))/(Fperm_SI_Woolf2021!$E$9:$E$93-AE$58))*(AE$58-Fperm_SI_Woolf2021!$E$9:$E$93)/10))),Fperm_SI_Woolf2021!$D$9:$D$93))</f>
        <v>0.36488691867990375</v>
      </c>
      <c r="AF108" s="51" cm="1">
        <f t="array" ref="AF108">MIN(1,SLOPE(Fperm_SI_Woolf2021!$F$9:$F$93*EXP(-Fperm_SI_Woolf2021!$I$9:$I$93*$C108*IF(AF$58=Fperm_SI_Woolf2021!$E$9:$E$93,1,EXP(LN((1.1*(Fperm_SI_Woolf2021!$E$9:$E$93-AF$58)-63.1579*EXP(-0.19*Fperm_SI_Woolf2021!$E$9:$E$93)+63.1579*EXP(-0.19*AF$58))/(Fperm_SI_Woolf2021!$E$9:$E$93-AF$58))*(AF$58-Fperm_SI_Woolf2021!$E$9:$E$93)/10))) + Fperm_SI_Woolf2021!$G$9:$G$93*EXP(-Fperm_SI_Woolf2021!$J$9:$J$93*$C108*IF(AF$58=Fperm_SI_Woolf2021!$E$9:$E$93,1,EXP(LN((1.1*(Fperm_SI_Woolf2021!$E$9:$E$93-AF$58)-63.1579*EXP(-0.19*Fperm_SI_Woolf2021!$E$9:$E$93)+63.1579*EXP(-0.19*AF$58))/(Fperm_SI_Woolf2021!$E$9:$E$93-AF$58))*(AF$58-Fperm_SI_Woolf2021!$E$9:$E$93)/10))) + Fperm_SI_Woolf2021!$H$9:$H$93*EXP(-Fperm_SI_Woolf2021!$K$9:$K$93*$C108*IF(AF$58=Fperm_SI_Woolf2021!$E$9:$E$93,1,EXP(LN((1.1*(Fperm_SI_Woolf2021!$E$9:$E$93-AF$58)-63.1579*EXP(-0.19*Fperm_SI_Woolf2021!$E$9:$E$93)+63.1579*EXP(-0.19*AF$58))/(Fperm_SI_Woolf2021!$E$9:$E$93-AF$58))*(AF$58-Fperm_SI_Woolf2021!$E$9:$E$93)/10))),Fperm_SI_Woolf2021!$D$9:$D$93)*AF$57+INTERCEPT(Fperm_SI_Woolf2021!$F$9:$F$93*EXP(-Fperm_SI_Woolf2021!$I$9:$I$93*$C108*IF(AF$58=Fperm_SI_Woolf2021!$E$9:$E$93,1,EXP(LN((1.1*(Fperm_SI_Woolf2021!$E$9:$E$93-AF$58)-63.1579*EXP(-0.19*Fperm_SI_Woolf2021!$E$9:$E$93)+63.1579*EXP(-0.19*AF$58))/(Fperm_SI_Woolf2021!$E$9:$E$93-AF$58))*(AF$58-Fperm_SI_Woolf2021!$E$9:$E$93)/10))) + Fperm_SI_Woolf2021!$G$9:$G$93*EXP(-Fperm_SI_Woolf2021!$J$9:$J$93*$C108*IF(AF$58=Fperm_SI_Woolf2021!$E$9:$E$93,1,EXP(LN((1.1*(Fperm_SI_Woolf2021!$E$9:$E$93-AF$58)-63.1579*EXP(-0.19*Fperm_SI_Woolf2021!$E$9:$E$93)+63.1579*EXP(-0.19*AF$58))/(Fperm_SI_Woolf2021!$E$9:$E$93-AF$58))*(AF$58-Fperm_SI_Woolf2021!$E$9:$E$93)/10))) + Fperm_SI_Woolf2021!$H$9:$H$93*EXP(-Fperm_SI_Woolf2021!$K$9:$K$93*$C108*IF(AF$58=Fperm_SI_Woolf2021!$E$9:$E$93,1,EXP(LN((1.1*(Fperm_SI_Woolf2021!$E$9:$E$93-AF$58)-63.1579*EXP(-0.19*Fperm_SI_Woolf2021!$E$9:$E$93)+63.1579*EXP(-0.19*AF$58))/(Fperm_SI_Woolf2021!$E$9:$E$93-AF$58))*(AF$58-Fperm_SI_Woolf2021!$E$9:$E$93)/10))),Fperm_SI_Woolf2021!$D$9:$D$93))</f>
        <v>0.33460335900115179</v>
      </c>
      <c r="AG108" s="51" cm="1">
        <f t="array" ref="AG108">MIN(1,SLOPE(Fperm_SI_Woolf2021!$F$9:$F$93*EXP(-Fperm_SI_Woolf2021!$I$9:$I$93*$C108*IF(AG$58=Fperm_SI_Woolf2021!$E$9:$E$93,1,EXP(LN((1.1*(Fperm_SI_Woolf2021!$E$9:$E$93-AG$58)-63.1579*EXP(-0.19*Fperm_SI_Woolf2021!$E$9:$E$93)+63.1579*EXP(-0.19*AG$58))/(Fperm_SI_Woolf2021!$E$9:$E$93-AG$58))*(AG$58-Fperm_SI_Woolf2021!$E$9:$E$93)/10))) + Fperm_SI_Woolf2021!$G$9:$G$93*EXP(-Fperm_SI_Woolf2021!$J$9:$J$93*$C108*IF(AG$58=Fperm_SI_Woolf2021!$E$9:$E$93,1,EXP(LN((1.1*(Fperm_SI_Woolf2021!$E$9:$E$93-AG$58)-63.1579*EXP(-0.19*Fperm_SI_Woolf2021!$E$9:$E$93)+63.1579*EXP(-0.19*AG$58))/(Fperm_SI_Woolf2021!$E$9:$E$93-AG$58))*(AG$58-Fperm_SI_Woolf2021!$E$9:$E$93)/10))) + Fperm_SI_Woolf2021!$H$9:$H$93*EXP(-Fperm_SI_Woolf2021!$K$9:$K$93*$C108*IF(AG$58=Fperm_SI_Woolf2021!$E$9:$E$93,1,EXP(LN((1.1*(Fperm_SI_Woolf2021!$E$9:$E$93-AG$58)-63.1579*EXP(-0.19*Fperm_SI_Woolf2021!$E$9:$E$93)+63.1579*EXP(-0.19*AG$58))/(Fperm_SI_Woolf2021!$E$9:$E$93-AG$58))*(AG$58-Fperm_SI_Woolf2021!$E$9:$E$93)/10))),Fperm_SI_Woolf2021!$D$9:$D$93)*AG$57+INTERCEPT(Fperm_SI_Woolf2021!$F$9:$F$93*EXP(-Fperm_SI_Woolf2021!$I$9:$I$93*$C108*IF(AG$58=Fperm_SI_Woolf2021!$E$9:$E$93,1,EXP(LN((1.1*(Fperm_SI_Woolf2021!$E$9:$E$93-AG$58)-63.1579*EXP(-0.19*Fperm_SI_Woolf2021!$E$9:$E$93)+63.1579*EXP(-0.19*AG$58))/(Fperm_SI_Woolf2021!$E$9:$E$93-AG$58))*(AG$58-Fperm_SI_Woolf2021!$E$9:$E$93)/10))) + Fperm_SI_Woolf2021!$G$9:$G$93*EXP(-Fperm_SI_Woolf2021!$J$9:$J$93*$C108*IF(AG$58=Fperm_SI_Woolf2021!$E$9:$E$93,1,EXP(LN((1.1*(Fperm_SI_Woolf2021!$E$9:$E$93-AG$58)-63.1579*EXP(-0.19*Fperm_SI_Woolf2021!$E$9:$E$93)+63.1579*EXP(-0.19*AG$58))/(Fperm_SI_Woolf2021!$E$9:$E$93-AG$58))*(AG$58-Fperm_SI_Woolf2021!$E$9:$E$93)/10))) + Fperm_SI_Woolf2021!$H$9:$H$93*EXP(-Fperm_SI_Woolf2021!$K$9:$K$93*$C108*IF(AG$58=Fperm_SI_Woolf2021!$E$9:$E$93,1,EXP(LN((1.1*(Fperm_SI_Woolf2021!$E$9:$E$93-AG$58)-63.1579*EXP(-0.19*Fperm_SI_Woolf2021!$E$9:$E$93)+63.1579*EXP(-0.19*AG$58))/(Fperm_SI_Woolf2021!$E$9:$E$93-AG$58))*(AG$58-Fperm_SI_Woolf2021!$E$9:$E$93)/10))),Fperm_SI_Woolf2021!$D$9:$D$93))</f>
        <v>0.30431979932239989</v>
      </c>
      <c r="AH108" s="51" cm="1">
        <f t="array" ref="AH108">MIN(1,SLOPE(Fperm_SI_Woolf2021!$F$9:$F$93*EXP(-Fperm_SI_Woolf2021!$I$9:$I$93*$C108*IF(AH$58=Fperm_SI_Woolf2021!$E$9:$E$93,1,EXP(LN((1.1*(Fperm_SI_Woolf2021!$E$9:$E$93-AH$58)-63.1579*EXP(-0.19*Fperm_SI_Woolf2021!$E$9:$E$93)+63.1579*EXP(-0.19*AH$58))/(Fperm_SI_Woolf2021!$E$9:$E$93-AH$58))*(AH$58-Fperm_SI_Woolf2021!$E$9:$E$93)/10))) + Fperm_SI_Woolf2021!$G$9:$G$93*EXP(-Fperm_SI_Woolf2021!$J$9:$J$93*$C108*IF(AH$58=Fperm_SI_Woolf2021!$E$9:$E$93,1,EXP(LN((1.1*(Fperm_SI_Woolf2021!$E$9:$E$93-AH$58)-63.1579*EXP(-0.19*Fperm_SI_Woolf2021!$E$9:$E$93)+63.1579*EXP(-0.19*AH$58))/(Fperm_SI_Woolf2021!$E$9:$E$93-AH$58))*(AH$58-Fperm_SI_Woolf2021!$E$9:$E$93)/10))) + Fperm_SI_Woolf2021!$H$9:$H$93*EXP(-Fperm_SI_Woolf2021!$K$9:$K$93*$C108*IF(AH$58=Fperm_SI_Woolf2021!$E$9:$E$93,1,EXP(LN((1.1*(Fperm_SI_Woolf2021!$E$9:$E$93-AH$58)-63.1579*EXP(-0.19*Fperm_SI_Woolf2021!$E$9:$E$93)+63.1579*EXP(-0.19*AH$58))/(Fperm_SI_Woolf2021!$E$9:$E$93-AH$58))*(AH$58-Fperm_SI_Woolf2021!$E$9:$E$93)/10))),Fperm_SI_Woolf2021!$D$9:$D$93)*AH$57+INTERCEPT(Fperm_SI_Woolf2021!$F$9:$F$93*EXP(-Fperm_SI_Woolf2021!$I$9:$I$93*$C108*IF(AH$58=Fperm_SI_Woolf2021!$E$9:$E$93,1,EXP(LN((1.1*(Fperm_SI_Woolf2021!$E$9:$E$93-AH$58)-63.1579*EXP(-0.19*Fperm_SI_Woolf2021!$E$9:$E$93)+63.1579*EXP(-0.19*AH$58))/(Fperm_SI_Woolf2021!$E$9:$E$93-AH$58))*(AH$58-Fperm_SI_Woolf2021!$E$9:$E$93)/10))) + Fperm_SI_Woolf2021!$G$9:$G$93*EXP(-Fperm_SI_Woolf2021!$J$9:$J$93*$C108*IF(AH$58=Fperm_SI_Woolf2021!$E$9:$E$93,1,EXP(LN((1.1*(Fperm_SI_Woolf2021!$E$9:$E$93-AH$58)-63.1579*EXP(-0.19*Fperm_SI_Woolf2021!$E$9:$E$93)+63.1579*EXP(-0.19*AH$58))/(Fperm_SI_Woolf2021!$E$9:$E$93-AH$58))*(AH$58-Fperm_SI_Woolf2021!$E$9:$E$93)/10))) + Fperm_SI_Woolf2021!$H$9:$H$93*EXP(-Fperm_SI_Woolf2021!$K$9:$K$93*$C108*IF(AH$58=Fperm_SI_Woolf2021!$E$9:$E$93,1,EXP(LN((1.1*(Fperm_SI_Woolf2021!$E$9:$E$93-AH$58)-63.1579*EXP(-0.19*Fperm_SI_Woolf2021!$E$9:$E$93)+63.1579*EXP(-0.19*AH$58))/(Fperm_SI_Woolf2021!$E$9:$E$93-AH$58))*(AH$58-Fperm_SI_Woolf2021!$E$9:$E$93)/10))),Fperm_SI_Woolf2021!$D$9:$D$93))</f>
        <v>0.56188777612102259</v>
      </c>
      <c r="AI108" s="51" cm="1">
        <f t="array" ref="AI108">MIN(1,SLOPE(Fperm_SI_Woolf2021!$F$9:$F$93*EXP(-Fperm_SI_Woolf2021!$I$9:$I$93*$C108*IF(AI$58=Fperm_SI_Woolf2021!$E$9:$E$93,1,EXP(LN((1.1*(Fperm_SI_Woolf2021!$E$9:$E$93-AI$58)-63.1579*EXP(-0.19*Fperm_SI_Woolf2021!$E$9:$E$93)+63.1579*EXP(-0.19*AI$58))/(Fperm_SI_Woolf2021!$E$9:$E$93-AI$58))*(AI$58-Fperm_SI_Woolf2021!$E$9:$E$93)/10))) + Fperm_SI_Woolf2021!$G$9:$G$93*EXP(-Fperm_SI_Woolf2021!$J$9:$J$93*$C108*IF(AI$58=Fperm_SI_Woolf2021!$E$9:$E$93,1,EXP(LN((1.1*(Fperm_SI_Woolf2021!$E$9:$E$93-AI$58)-63.1579*EXP(-0.19*Fperm_SI_Woolf2021!$E$9:$E$93)+63.1579*EXP(-0.19*AI$58))/(Fperm_SI_Woolf2021!$E$9:$E$93-AI$58))*(AI$58-Fperm_SI_Woolf2021!$E$9:$E$93)/10))) + Fperm_SI_Woolf2021!$H$9:$H$93*EXP(-Fperm_SI_Woolf2021!$K$9:$K$93*$C108*IF(AI$58=Fperm_SI_Woolf2021!$E$9:$E$93,1,EXP(LN((1.1*(Fperm_SI_Woolf2021!$E$9:$E$93-AI$58)-63.1579*EXP(-0.19*Fperm_SI_Woolf2021!$E$9:$E$93)+63.1579*EXP(-0.19*AI$58))/(Fperm_SI_Woolf2021!$E$9:$E$93-AI$58))*(AI$58-Fperm_SI_Woolf2021!$E$9:$E$93)/10))),Fperm_SI_Woolf2021!$D$9:$D$93)*AI$57+INTERCEPT(Fperm_SI_Woolf2021!$F$9:$F$93*EXP(-Fperm_SI_Woolf2021!$I$9:$I$93*$C108*IF(AI$58=Fperm_SI_Woolf2021!$E$9:$E$93,1,EXP(LN((1.1*(Fperm_SI_Woolf2021!$E$9:$E$93-AI$58)-63.1579*EXP(-0.19*Fperm_SI_Woolf2021!$E$9:$E$93)+63.1579*EXP(-0.19*AI$58))/(Fperm_SI_Woolf2021!$E$9:$E$93-AI$58))*(AI$58-Fperm_SI_Woolf2021!$E$9:$E$93)/10))) + Fperm_SI_Woolf2021!$G$9:$G$93*EXP(-Fperm_SI_Woolf2021!$J$9:$J$93*$C108*IF(AI$58=Fperm_SI_Woolf2021!$E$9:$E$93,1,EXP(LN((1.1*(Fperm_SI_Woolf2021!$E$9:$E$93-AI$58)-63.1579*EXP(-0.19*Fperm_SI_Woolf2021!$E$9:$E$93)+63.1579*EXP(-0.19*AI$58))/(Fperm_SI_Woolf2021!$E$9:$E$93-AI$58))*(AI$58-Fperm_SI_Woolf2021!$E$9:$E$93)/10))) + Fperm_SI_Woolf2021!$H$9:$H$93*EXP(-Fperm_SI_Woolf2021!$K$9:$K$93*$C108*IF(AI$58=Fperm_SI_Woolf2021!$E$9:$E$93,1,EXP(LN((1.1*(Fperm_SI_Woolf2021!$E$9:$E$93-AI$58)-63.1579*EXP(-0.19*Fperm_SI_Woolf2021!$E$9:$E$93)+63.1579*EXP(-0.19*AI$58))/(Fperm_SI_Woolf2021!$E$9:$E$93-AI$58))*(AI$58-Fperm_SI_Woolf2021!$E$9:$E$93)/10))),Fperm_SI_Woolf2021!$D$9:$D$93))</f>
        <v>0.53659713106127205</v>
      </c>
      <c r="AJ108" s="51" cm="1">
        <f t="array" ref="AJ108">MIN(1,SLOPE(Fperm_SI_Woolf2021!$F$9:$F$93*EXP(-Fperm_SI_Woolf2021!$I$9:$I$93*$C108*IF(AJ$58=Fperm_SI_Woolf2021!$E$9:$E$93,1,EXP(LN((1.1*(Fperm_SI_Woolf2021!$E$9:$E$93-AJ$58)-63.1579*EXP(-0.19*Fperm_SI_Woolf2021!$E$9:$E$93)+63.1579*EXP(-0.19*AJ$58))/(Fperm_SI_Woolf2021!$E$9:$E$93-AJ$58))*(AJ$58-Fperm_SI_Woolf2021!$E$9:$E$93)/10))) + Fperm_SI_Woolf2021!$G$9:$G$93*EXP(-Fperm_SI_Woolf2021!$J$9:$J$93*$C108*IF(AJ$58=Fperm_SI_Woolf2021!$E$9:$E$93,1,EXP(LN((1.1*(Fperm_SI_Woolf2021!$E$9:$E$93-AJ$58)-63.1579*EXP(-0.19*Fperm_SI_Woolf2021!$E$9:$E$93)+63.1579*EXP(-0.19*AJ$58))/(Fperm_SI_Woolf2021!$E$9:$E$93-AJ$58))*(AJ$58-Fperm_SI_Woolf2021!$E$9:$E$93)/10))) + Fperm_SI_Woolf2021!$H$9:$H$93*EXP(-Fperm_SI_Woolf2021!$K$9:$K$93*$C108*IF(AJ$58=Fperm_SI_Woolf2021!$E$9:$E$93,1,EXP(LN((1.1*(Fperm_SI_Woolf2021!$E$9:$E$93-AJ$58)-63.1579*EXP(-0.19*Fperm_SI_Woolf2021!$E$9:$E$93)+63.1579*EXP(-0.19*AJ$58))/(Fperm_SI_Woolf2021!$E$9:$E$93-AJ$58))*(AJ$58-Fperm_SI_Woolf2021!$E$9:$E$93)/10))),Fperm_SI_Woolf2021!$D$9:$D$93)*AJ$57+INTERCEPT(Fperm_SI_Woolf2021!$F$9:$F$93*EXP(-Fperm_SI_Woolf2021!$I$9:$I$93*$C108*IF(AJ$58=Fperm_SI_Woolf2021!$E$9:$E$93,1,EXP(LN((1.1*(Fperm_SI_Woolf2021!$E$9:$E$93-AJ$58)-63.1579*EXP(-0.19*Fperm_SI_Woolf2021!$E$9:$E$93)+63.1579*EXP(-0.19*AJ$58))/(Fperm_SI_Woolf2021!$E$9:$E$93-AJ$58))*(AJ$58-Fperm_SI_Woolf2021!$E$9:$E$93)/10))) + Fperm_SI_Woolf2021!$G$9:$G$93*EXP(-Fperm_SI_Woolf2021!$J$9:$J$93*$C108*IF(AJ$58=Fperm_SI_Woolf2021!$E$9:$E$93,1,EXP(LN((1.1*(Fperm_SI_Woolf2021!$E$9:$E$93-AJ$58)-63.1579*EXP(-0.19*Fperm_SI_Woolf2021!$E$9:$E$93)+63.1579*EXP(-0.19*AJ$58))/(Fperm_SI_Woolf2021!$E$9:$E$93-AJ$58))*(AJ$58-Fperm_SI_Woolf2021!$E$9:$E$93)/10))) + Fperm_SI_Woolf2021!$H$9:$H$93*EXP(-Fperm_SI_Woolf2021!$K$9:$K$93*$C108*IF(AJ$58=Fperm_SI_Woolf2021!$E$9:$E$93,1,EXP(LN((1.1*(Fperm_SI_Woolf2021!$E$9:$E$93-AJ$58)-63.1579*EXP(-0.19*Fperm_SI_Woolf2021!$E$9:$E$93)+63.1579*EXP(-0.19*AJ$58))/(Fperm_SI_Woolf2021!$E$9:$E$93-AJ$58))*(AJ$58-Fperm_SI_Woolf2021!$E$9:$E$93)/10))),Fperm_SI_Woolf2021!$D$9:$D$93))</f>
        <v>0.5113064860015214</v>
      </c>
      <c r="AK108" s="51" cm="1">
        <f t="array" ref="AK108">MIN(1,SLOPE(Fperm_SI_Woolf2021!$F$9:$F$93*EXP(-Fperm_SI_Woolf2021!$I$9:$I$93*$C108*IF(AK$58=Fperm_SI_Woolf2021!$E$9:$E$93,1,EXP(LN((1.1*(Fperm_SI_Woolf2021!$E$9:$E$93-AK$58)-63.1579*EXP(-0.19*Fperm_SI_Woolf2021!$E$9:$E$93)+63.1579*EXP(-0.19*AK$58))/(Fperm_SI_Woolf2021!$E$9:$E$93-AK$58))*(AK$58-Fperm_SI_Woolf2021!$E$9:$E$93)/10))) + Fperm_SI_Woolf2021!$G$9:$G$93*EXP(-Fperm_SI_Woolf2021!$J$9:$J$93*$C108*IF(AK$58=Fperm_SI_Woolf2021!$E$9:$E$93,1,EXP(LN((1.1*(Fperm_SI_Woolf2021!$E$9:$E$93-AK$58)-63.1579*EXP(-0.19*Fperm_SI_Woolf2021!$E$9:$E$93)+63.1579*EXP(-0.19*AK$58))/(Fperm_SI_Woolf2021!$E$9:$E$93-AK$58))*(AK$58-Fperm_SI_Woolf2021!$E$9:$E$93)/10))) + Fperm_SI_Woolf2021!$H$9:$H$93*EXP(-Fperm_SI_Woolf2021!$K$9:$K$93*$C108*IF(AK$58=Fperm_SI_Woolf2021!$E$9:$E$93,1,EXP(LN((1.1*(Fperm_SI_Woolf2021!$E$9:$E$93-AK$58)-63.1579*EXP(-0.19*Fperm_SI_Woolf2021!$E$9:$E$93)+63.1579*EXP(-0.19*AK$58))/(Fperm_SI_Woolf2021!$E$9:$E$93-AK$58))*(AK$58-Fperm_SI_Woolf2021!$E$9:$E$93)/10))),Fperm_SI_Woolf2021!$D$9:$D$93)*AK$57+INTERCEPT(Fperm_SI_Woolf2021!$F$9:$F$93*EXP(-Fperm_SI_Woolf2021!$I$9:$I$93*$C108*IF(AK$58=Fperm_SI_Woolf2021!$E$9:$E$93,1,EXP(LN((1.1*(Fperm_SI_Woolf2021!$E$9:$E$93-AK$58)-63.1579*EXP(-0.19*Fperm_SI_Woolf2021!$E$9:$E$93)+63.1579*EXP(-0.19*AK$58))/(Fperm_SI_Woolf2021!$E$9:$E$93-AK$58))*(AK$58-Fperm_SI_Woolf2021!$E$9:$E$93)/10))) + Fperm_SI_Woolf2021!$G$9:$G$93*EXP(-Fperm_SI_Woolf2021!$J$9:$J$93*$C108*IF(AK$58=Fperm_SI_Woolf2021!$E$9:$E$93,1,EXP(LN((1.1*(Fperm_SI_Woolf2021!$E$9:$E$93-AK$58)-63.1579*EXP(-0.19*Fperm_SI_Woolf2021!$E$9:$E$93)+63.1579*EXP(-0.19*AK$58))/(Fperm_SI_Woolf2021!$E$9:$E$93-AK$58))*(AK$58-Fperm_SI_Woolf2021!$E$9:$E$93)/10))) + Fperm_SI_Woolf2021!$H$9:$H$93*EXP(-Fperm_SI_Woolf2021!$K$9:$K$93*$C108*IF(AK$58=Fperm_SI_Woolf2021!$E$9:$E$93,1,EXP(LN((1.1*(Fperm_SI_Woolf2021!$E$9:$E$93-AK$58)-63.1579*EXP(-0.19*Fperm_SI_Woolf2021!$E$9:$E$93)+63.1579*EXP(-0.19*AK$58))/(Fperm_SI_Woolf2021!$E$9:$E$93-AK$58))*(AK$58-Fperm_SI_Woolf2021!$E$9:$E$93)/10))),Fperm_SI_Woolf2021!$D$9:$D$93))</f>
        <v>0.48601584094177086</v>
      </c>
      <c r="AL108" s="51" cm="1">
        <f t="array" ref="AL108">MIN(1,SLOPE(Fperm_SI_Woolf2021!$F$9:$F$93*EXP(-Fperm_SI_Woolf2021!$I$9:$I$93*$C108*IF(AL$58=Fperm_SI_Woolf2021!$E$9:$E$93,1,EXP(LN((1.1*(Fperm_SI_Woolf2021!$E$9:$E$93-AL$58)-63.1579*EXP(-0.19*Fperm_SI_Woolf2021!$E$9:$E$93)+63.1579*EXP(-0.19*AL$58))/(Fperm_SI_Woolf2021!$E$9:$E$93-AL$58))*(AL$58-Fperm_SI_Woolf2021!$E$9:$E$93)/10))) + Fperm_SI_Woolf2021!$G$9:$G$93*EXP(-Fperm_SI_Woolf2021!$J$9:$J$93*$C108*IF(AL$58=Fperm_SI_Woolf2021!$E$9:$E$93,1,EXP(LN((1.1*(Fperm_SI_Woolf2021!$E$9:$E$93-AL$58)-63.1579*EXP(-0.19*Fperm_SI_Woolf2021!$E$9:$E$93)+63.1579*EXP(-0.19*AL$58))/(Fperm_SI_Woolf2021!$E$9:$E$93-AL$58))*(AL$58-Fperm_SI_Woolf2021!$E$9:$E$93)/10))) + Fperm_SI_Woolf2021!$H$9:$H$93*EXP(-Fperm_SI_Woolf2021!$K$9:$K$93*$C108*IF(AL$58=Fperm_SI_Woolf2021!$E$9:$E$93,1,EXP(LN((1.1*(Fperm_SI_Woolf2021!$E$9:$E$93-AL$58)-63.1579*EXP(-0.19*Fperm_SI_Woolf2021!$E$9:$E$93)+63.1579*EXP(-0.19*AL$58))/(Fperm_SI_Woolf2021!$E$9:$E$93-AL$58))*(AL$58-Fperm_SI_Woolf2021!$E$9:$E$93)/10))),Fperm_SI_Woolf2021!$D$9:$D$93)*AL$57+INTERCEPT(Fperm_SI_Woolf2021!$F$9:$F$93*EXP(-Fperm_SI_Woolf2021!$I$9:$I$93*$C108*IF(AL$58=Fperm_SI_Woolf2021!$E$9:$E$93,1,EXP(LN((1.1*(Fperm_SI_Woolf2021!$E$9:$E$93-AL$58)-63.1579*EXP(-0.19*Fperm_SI_Woolf2021!$E$9:$E$93)+63.1579*EXP(-0.19*AL$58))/(Fperm_SI_Woolf2021!$E$9:$E$93-AL$58))*(AL$58-Fperm_SI_Woolf2021!$E$9:$E$93)/10))) + Fperm_SI_Woolf2021!$G$9:$G$93*EXP(-Fperm_SI_Woolf2021!$J$9:$J$93*$C108*IF(AL$58=Fperm_SI_Woolf2021!$E$9:$E$93,1,EXP(LN((1.1*(Fperm_SI_Woolf2021!$E$9:$E$93-AL$58)-63.1579*EXP(-0.19*Fperm_SI_Woolf2021!$E$9:$E$93)+63.1579*EXP(-0.19*AL$58))/(Fperm_SI_Woolf2021!$E$9:$E$93-AL$58))*(AL$58-Fperm_SI_Woolf2021!$E$9:$E$93)/10))) + Fperm_SI_Woolf2021!$H$9:$H$93*EXP(-Fperm_SI_Woolf2021!$K$9:$K$93*$C108*IF(AL$58=Fperm_SI_Woolf2021!$E$9:$E$93,1,EXP(LN((1.1*(Fperm_SI_Woolf2021!$E$9:$E$93-AL$58)-63.1579*EXP(-0.19*Fperm_SI_Woolf2021!$E$9:$E$93)+63.1579*EXP(-0.19*AL$58))/(Fperm_SI_Woolf2021!$E$9:$E$93-AL$58))*(AL$58-Fperm_SI_Woolf2021!$E$9:$E$93)/10))),Fperm_SI_Woolf2021!$D$9:$D$93))</f>
        <v>0.46072519588202032</v>
      </c>
      <c r="AM108" s="51" cm="1">
        <f t="array" ref="AM108">MIN(1,SLOPE(Fperm_SI_Woolf2021!$F$9:$F$93*EXP(-Fperm_SI_Woolf2021!$I$9:$I$93*$C108*IF(AM$58=Fperm_SI_Woolf2021!$E$9:$E$93,1,EXP(LN((1.1*(Fperm_SI_Woolf2021!$E$9:$E$93-AM$58)-63.1579*EXP(-0.19*Fperm_SI_Woolf2021!$E$9:$E$93)+63.1579*EXP(-0.19*AM$58))/(Fperm_SI_Woolf2021!$E$9:$E$93-AM$58))*(AM$58-Fperm_SI_Woolf2021!$E$9:$E$93)/10))) + Fperm_SI_Woolf2021!$G$9:$G$93*EXP(-Fperm_SI_Woolf2021!$J$9:$J$93*$C108*IF(AM$58=Fperm_SI_Woolf2021!$E$9:$E$93,1,EXP(LN((1.1*(Fperm_SI_Woolf2021!$E$9:$E$93-AM$58)-63.1579*EXP(-0.19*Fperm_SI_Woolf2021!$E$9:$E$93)+63.1579*EXP(-0.19*AM$58))/(Fperm_SI_Woolf2021!$E$9:$E$93-AM$58))*(AM$58-Fperm_SI_Woolf2021!$E$9:$E$93)/10))) + Fperm_SI_Woolf2021!$H$9:$H$93*EXP(-Fperm_SI_Woolf2021!$K$9:$K$93*$C108*IF(AM$58=Fperm_SI_Woolf2021!$E$9:$E$93,1,EXP(LN((1.1*(Fperm_SI_Woolf2021!$E$9:$E$93-AM$58)-63.1579*EXP(-0.19*Fperm_SI_Woolf2021!$E$9:$E$93)+63.1579*EXP(-0.19*AM$58))/(Fperm_SI_Woolf2021!$E$9:$E$93-AM$58))*(AM$58-Fperm_SI_Woolf2021!$E$9:$E$93)/10))),Fperm_SI_Woolf2021!$D$9:$D$93)*AM$57+INTERCEPT(Fperm_SI_Woolf2021!$F$9:$F$93*EXP(-Fperm_SI_Woolf2021!$I$9:$I$93*$C108*IF(AM$58=Fperm_SI_Woolf2021!$E$9:$E$93,1,EXP(LN((1.1*(Fperm_SI_Woolf2021!$E$9:$E$93-AM$58)-63.1579*EXP(-0.19*Fperm_SI_Woolf2021!$E$9:$E$93)+63.1579*EXP(-0.19*AM$58))/(Fperm_SI_Woolf2021!$E$9:$E$93-AM$58))*(AM$58-Fperm_SI_Woolf2021!$E$9:$E$93)/10))) + Fperm_SI_Woolf2021!$G$9:$G$93*EXP(-Fperm_SI_Woolf2021!$J$9:$J$93*$C108*IF(AM$58=Fperm_SI_Woolf2021!$E$9:$E$93,1,EXP(LN((1.1*(Fperm_SI_Woolf2021!$E$9:$E$93-AM$58)-63.1579*EXP(-0.19*Fperm_SI_Woolf2021!$E$9:$E$93)+63.1579*EXP(-0.19*AM$58))/(Fperm_SI_Woolf2021!$E$9:$E$93-AM$58))*(AM$58-Fperm_SI_Woolf2021!$E$9:$E$93)/10))) + Fperm_SI_Woolf2021!$H$9:$H$93*EXP(-Fperm_SI_Woolf2021!$K$9:$K$93*$C108*IF(AM$58=Fperm_SI_Woolf2021!$E$9:$E$93,1,EXP(LN((1.1*(Fperm_SI_Woolf2021!$E$9:$E$93-AM$58)-63.1579*EXP(-0.19*Fperm_SI_Woolf2021!$E$9:$E$93)+63.1579*EXP(-0.19*AM$58))/(Fperm_SI_Woolf2021!$E$9:$E$93-AM$58))*(AM$58-Fperm_SI_Woolf2021!$E$9:$E$93)/10))),Fperm_SI_Woolf2021!$D$9:$D$93))</f>
        <v>0.43543455082226973</v>
      </c>
      <c r="AN108" s="51" cm="1">
        <f t="array" ref="AN108">MIN(1,SLOPE(Fperm_SI_Woolf2021!$F$9:$F$93*EXP(-Fperm_SI_Woolf2021!$I$9:$I$93*$C108*IF(AN$58=Fperm_SI_Woolf2021!$E$9:$E$93,1,EXP(LN((1.1*(Fperm_SI_Woolf2021!$E$9:$E$93-AN$58)-63.1579*EXP(-0.19*Fperm_SI_Woolf2021!$E$9:$E$93)+63.1579*EXP(-0.19*AN$58))/(Fperm_SI_Woolf2021!$E$9:$E$93-AN$58))*(AN$58-Fperm_SI_Woolf2021!$E$9:$E$93)/10))) + Fperm_SI_Woolf2021!$G$9:$G$93*EXP(-Fperm_SI_Woolf2021!$J$9:$J$93*$C108*IF(AN$58=Fperm_SI_Woolf2021!$E$9:$E$93,1,EXP(LN((1.1*(Fperm_SI_Woolf2021!$E$9:$E$93-AN$58)-63.1579*EXP(-0.19*Fperm_SI_Woolf2021!$E$9:$E$93)+63.1579*EXP(-0.19*AN$58))/(Fperm_SI_Woolf2021!$E$9:$E$93-AN$58))*(AN$58-Fperm_SI_Woolf2021!$E$9:$E$93)/10))) + Fperm_SI_Woolf2021!$H$9:$H$93*EXP(-Fperm_SI_Woolf2021!$K$9:$K$93*$C108*IF(AN$58=Fperm_SI_Woolf2021!$E$9:$E$93,1,EXP(LN((1.1*(Fperm_SI_Woolf2021!$E$9:$E$93-AN$58)-63.1579*EXP(-0.19*Fperm_SI_Woolf2021!$E$9:$E$93)+63.1579*EXP(-0.19*AN$58))/(Fperm_SI_Woolf2021!$E$9:$E$93-AN$58))*(AN$58-Fperm_SI_Woolf2021!$E$9:$E$93)/10))),Fperm_SI_Woolf2021!$D$9:$D$93)*AN$57+INTERCEPT(Fperm_SI_Woolf2021!$F$9:$F$93*EXP(-Fperm_SI_Woolf2021!$I$9:$I$93*$C108*IF(AN$58=Fperm_SI_Woolf2021!$E$9:$E$93,1,EXP(LN((1.1*(Fperm_SI_Woolf2021!$E$9:$E$93-AN$58)-63.1579*EXP(-0.19*Fperm_SI_Woolf2021!$E$9:$E$93)+63.1579*EXP(-0.19*AN$58))/(Fperm_SI_Woolf2021!$E$9:$E$93-AN$58))*(AN$58-Fperm_SI_Woolf2021!$E$9:$E$93)/10))) + Fperm_SI_Woolf2021!$G$9:$G$93*EXP(-Fperm_SI_Woolf2021!$J$9:$J$93*$C108*IF(AN$58=Fperm_SI_Woolf2021!$E$9:$E$93,1,EXP(LN((1.1*(Fperm_SI_Woolf2021!$E$9:$E$93-AN$58)-63.1579*EXP(-0.19*Fperm_SI_Woolf2021!$E$9:$E$93)+63.1579*EXP(-0.19*AN$58))/(Fperm_SI_Woolf2021!$E$9:$E$93-AN$58))*(AN$58-Fperm_SI_Woolf2021!$E$9:$E$93)/10))) + Fperm_SI_Woolf2021!$H$9:$H$93*EXP(-Fperm_SI_Woolf2021!$K$9:$K$93*$C108*IF(AN$58=Fperm_SI_Woolf2021!$E$9:$E$93,1,EXP(LN((1.1*(Fperm_SI_Woolf2021!$E$9:$E$93-AN$58)-63.1579*EXP(-0.19*Fperm_SI_Woolf2021!$E$9:$E$93)+63.1579*EXP(-0.19*AN$58))/(Fperm_SI_Woolf2021!$E$9:$E$93-AN$58))*(AN$58-Fperm_SI_Woolf2021!$E$9:$E$93)/10))),Fperm_SI_Woolf2021!$D$9:$D$93))</f>
        <v>0.41014390576251913</v>
      </c>
      <c r="AO108" s="51" cm="1">
        <f t="array" ref="AO108">MIN(1,SLOPE(Fperm_SI_Woolf2021!$F$9:$F$93*EXP(-Fperm_SI_Woolf2021!$I$9:$I$93*$C108*IF(AO$58=Fperm_SI_Woolf2021!$E$9:$E$93,1,EXP(LN((1.1*(Fperm_SI_Woolf2021!$E$9:$E$93-AO$58)-63.1579*EXP(-0.19*Fperm_SI_Woolf2021!$E$9:$E$93)+63.1579*EXP(-0.19*AO$58))/(Fperm_SI_Woolf2021!$E$9:$E$93-AO$58))*(AO$58-Fperm_SI_Woolf2021!$E$9:$E$93)/10))) + Fperm_SI_Woolf2021!$G$9:$G$93*EXP(-Fperm_SI_Woolf2021!$J$9:$J$93*$C108*IF(AO$58=Fperm_SI_Woolf2021!$E$9:$E$93,1,EXP(LN((1.1*(Fperm_SI_Woolf2021!$E$9:$E$93-AO$58)-63.1579*EXP(-0.19*Fperm_SI_Woolf2021!$E$9:$E$93)+63.1579*EXP(-0.19*AO$58))/(Fperm_SI_Woolf2021!$E$9:$E$93-AO$58))*(AO$58-Fperm_SI_Woolf2021!$E$9:$E$93)/10))) + Fperm_SI_Woolf2021!$H$9:$H$93*EXP(-Fperm_SI_Woolf2021!$K$9:$K$93*$C108*IF(AO$58=Fperm_SI_Woolf2021!$E$9:$E$93,1,EXP(LN((1.1*(Fperm_SI_Woolf2021!$E$9:$E$93-AO$58)-63.1579*EXP(-0.19*Fperm_SI_Woolf2021!$E$9:$E$93)+63.1579*EXP(-0.19*AO$58))/(Fperm_SI_Woolf2021!$E$9:$E$93-AO$58))*(AO$58-Fperm_SI_Woolf2021!$E$9:$E$93)/10))),Fperm_SI_Woolf2021!$D$9:$D$93)*AO$57+INTERCEPT(Fperm_SI_Woolf2021!$F$9:$F$93*EXP(-Fperm_SI_Woolf2021!$I$9:$I$93*$C108*IF(AO$58=Fperm_SI_Woolf2021!$E$9:$E$93,1,EXP(LN((1.1*(Fperm_SI_Woolf2021!$E$9:$E$93-AO$58)-63.1579*EXP(-0.19*Fperm_SI_Woolf2021!$E$9:$E$93)+63.1579*EXP(-0.19*AO$58))/(Fperm_SI_Woolf2021!$E$9:$E$93-AO$58))*(AO$58-Fperm_SI_Woolf2021!$E$9:$E$93)/10))) + Fperm_SI_Woolf2021!$G$9:$G$93*EXP(-Fperm_SI_Woolf2021!$J$9:$J$93*$C108*IF(AO$58=Fperm_SI_Woolf2021!$E$9:$E$93,1,EXP(LN((1.1*(Fperm_SI_Woolf2021!$E$9:$E$93-AO$58)-63.1579*EXP(-0.19*Fperm_SI_Woolf2021!$E$9:$E$93)+63.1579*EXP(-0.19*AO$58))/(Fperm_SI_Woolf2021!$E$9:$E$93-AO$58))*(AO$58-Fperm_SI_Woolf2021!$E$9:$E$93)/10))) + Fperm_SI_Woolf2021!$H$9:$H$93*EXP(-Fperm_SI_Woolf2021!$K$9:$K$93*$C108*IF(AO$58=Fperm_SI_Woolf2021!$E$9:$E$93,1,EXP(LN((1.1*(Fperm_SI_Woolf2021!$E$9:$E$93-AO$58)-63.1579*EXP(-0.19*Fperm_SI_Woolf2021!$E$9:$E$93)+63.1579*EXP(-0.19*AO$58))/(Fperm_SI_Woolf2021!$E$9:$E$93-AO$58))*(AO$58-Fperm_SI_Woolf2021!$E$9:$E$93)/10))),Fperm_SI_Woolf2021!$D$9:$D$93))</f>
        <v>0.3848532607027686</v>
      </c>
      <c r="AP108" s="51" cm="1">
        <f t="array" ref="AP108">MIN(1,SLOPE(Fperm_SI_Woolf2021!$F$9:$F$93*EXP(-Fperm_SI_Woolf2021!$I$9:$I$93*$C108*IF(AP$58=Fperm_SI_Woolf2021!$E$9:$E$93,1,EXP(LN((1.1*(Fperm_SI_Woolf2021!$E$9:$E$93-AP$58)-63.1579*EXP(-0.19*Fperm_SI_Woolf2021!$E$9:$E$93)+63.1579*EXP(-0.19*AP$58))/(Fperm_SI_Woolf2021!$E$9:$E$93-AP$58))*(AP$58-Fperm_SI_Woolf2021!$E$9:$E$93)/10))) + Fperm_SI_Woolf2021!$G$9:$G$93*EXP(-Fperm_SI_Woolf2021!$J$9:$J$93*$C108*IF(AP$58=Fperm_SI_Woolf2021!$E$9:$E$93,1,EXP(LN((1.1*(Fperm_SI_Woolf2021!$E$9:$E$93-AP$58)-63.1579*EXP(-0.19*Fperm_SI_Woolf2021!$E$9:$E$93)+63.1579*EXP(-0.19*AP$58))/(Fperm_SI_Woolf2021!$E$9:$E$93-AP$58))*(AP$58-Fperm_SI_Woolf2021!$E$9:$E$93)/10))) + Fperm_SI_Woolf2021!$H$9:$H$93*EXP(-Fperm_SI_Woolf2021!$K$9:$K$93*$C108*IF(AP$58=Fperm_SI_Woolf2021!$E$9:$E$93,1,EXP(LN((1.1*(Fperm_SI_Woolf2021!$E$9:$E$93-AP$58)-63.1579*EXP(-0.19*Fperm_SI_Woolf2021!$E$9:$E$93)+63.1579*EXP(-0.19*AP$58))/(Fperm_SI_Woolf2021!$E$9:$E$93-AP$58))*(AP$58-Fperm_SI_Woolf2021!$E$9:$E$93)/10))),Fperm_SI_Woolf2021!$D$9:$D$93)*AP$57+INTERCEPT(Fperm_SI_Woolf2021!$F$9:$F$93*EXP(-Fperm_SI_Woolf2021!$I$9:$I$93*$C108*IF(AP$58=Fperm_SI_Woolf2021!$E$9:$E$93,1,EXP(LN((1.1*(Fperm_SI_Woolf2021!$E$9:$E$93-AP$58)-63.1579*EXP(-0.19*Fperm_SI_Woolf2021!$E$9:$E$93)+63.1579*EXP(-0.19*AP$58))/(Fperm_SI_Woolf2021!$E$9:$E$93-AP$58))*(AP$58-Fperm_SI_Woolf2021!$E$9:$E$93)/10))) + Fperm_SI_Woolf2021!$G$9:$G$93*EXP(-Fperm_SI_Woolf2021!$J$9:$J$93*$C108*IF(AP$58=Fperm_SI_Woolf2021!$E$9:$E$93,1,EXP(LN((1.1*(Fperm_SI_Woolf2021!$E$9:$E$93-AP$58)-63.1579*EXP(-0.19*Fperm_SI_Woolf2021!$E$9:$E$93)+63.1579*EXP(-0.19*AP$58))/(Fperm_SI_Woolf2021!$E$9:$E$93-AP$58))*(AP$58-Fperm_SI_Woolf2021!$E$9:$E$93)/10))) + Fperm_SI_Woolf2021!$H$9:$H$93*EXP(-Fperm_SI_Woolf2021!$K$9:$K$93*$C108*IF(AP$58=Fperm_SI_Woolf2021!$E$9:$E$93,1,EXP(LN((1.1*(Fperm_SI_Woolf2021!$E$9:$E$93-AP$58)-63.1579*EXP(-0.19*Fperm_SI_Woolf2021!$E$9:$E$93)+63.1579*EXP(-0.19*AP$58))/(Fperm_SI_Woolf2021!$E$9:$E$93-AP$58))*(AP$58-Fperm_SI_Woolf2021!$E$9:$E$93)/10))),Fperm_SI_Woolf2021!$D$9:$D$93))</f>
        <v>0.35956261564301806</v>
      </c>
      <c r="AQ108" s="51" cm="1">
        <f t="array" ref="AQ108">MIN(1,SLOPE(Fperm_SI_Woolf2021!$F$9:$F$93*EXP(-Fperm_SI_Woolf2021!$I$9:$I$93*$C108*IF(AQ$58=Fperm_SI_Woolf2021!$E$9:$E$93,1,EXP(LN((1.1*(Fperm_SI_Woolf2021!$E$9:$E$93-AQ$58)-63.1579*EXP(-0.19*Fperm_SI_Woolf2021!$E$9:$E$93)+63.1579*EXP(-0.19*AQ$58))/(Fperm_SI_Woolf2021!$E$9:$E$93-AQ$58))*(AQ$58-Fperm_SI_Woolf2021!$E$9:$E$93)/10))) + Fperm_SI_Woolf2021!$G$9:$G$93*EXP(-Fperm_SI_Woolf2021!$J$9:$J$93*$C108*IF(AQ$58=Fperm_SI_Woolf2021!$E$9:$E$93,1,EXP(LN((1.1*(Fperm_SI_Woolf2021!$E$9:$E$93-AQ$58)-63.1579*EXP(-0.19*Fperm_SI_Woolf2021!$E$9:$E$93)+63.1579*EXP(-0.19*AQ$58))/(Fperm_SI_Woolf2021!$E$9:$E$93-AQ$58))*(AQ$58-Fperm_SI_Woolf2021!$E$9:$E$93)/10))) + Fperm_SI_Woolf2021!$H$9:$H$93*EXP(-Fperm_SI_Woolf2021!$K$9:$K$93*$C108*IF(AQ$58=Fperm_SI_Woolf2021!$E$9:$E$93,1,EXP(LN((1.1*(Fperm_SI_Woolf2021!$E$9:$E$93-AQ$58)-63.1579*EXP(-0.19*Fperm_SI_Woolf2021!$E$9:$E$93)+63.1579*EXP(-0.19*AQ$58))/(Fperm_SI_Woolf2021!$E$9:$E$93-AQ$58))*(AQ$58-Fperm_SI_Woolf2021!$E$9:$E$93)/10))),Fperm_SI_Woolf2021!$D$9:$D$93)*AQ$57+INTERCEPT(Fperm_SI_Woolf2021!$F$9:$F$93*EXP(-Fperm_SI_Woolf2021!$I$9:$I$93*$C108*IF(AQ$58=Fperm_SI_Woolf2021!$E$9:$E$93,1,EXP(LN((1.1*(Fperm_SI_Woolf2021!$E$9:$E$93-AQ$58)-63.1579*EXP(-0.19*Fperm_SI_Woolf2021!$E$9:$E$93)+63.1579*EXP(-0.19*AQ$58))/(Fperm_SI_Woolf2021!$E$9:$E$93-AQ$58))*(AQ$58-Fperm_SI_Woolf2021!$E$9:$E$93)/10))) + Fperm_SI_Woolf2021!$G$9:$G$93*EXP(-Fperm_SI_Woolf2021!$J$9:$J$93*$C108*IF(AQ$58=Fperm_SI_Woolf2021!$E$9:$E$93,1,EXP(LN((1.1*(Fperm_SI_Woolf2021!$E$9:$E$93-AQ$58)-63.1579*EXP(-0.19*Fperm_SI_Woolf2021!$E$9:$E$93)+63.1579*EXP(-0.19*AQ$58))/(Fperm_SI_Woolf2021!$E$9:$E$93-AQ$58))*(AQ$58-Fperm_SI_Woolf2021!$E$9:$E$93)/10))) + Fperm_SI_Woolf2021!$H$9:$H$93*EXP(-Fperm_SI_Woolf2021!$K$9:$K$93*$C108*IF(AQ$58=Fperm_SI_Woolf2021!$E$9:$E$93,1,EXP(LN((1.1*(Fperm_SI_Woolf2021!$E$9:$E$93-AQ$58)-63.1579*EXP(-0.19*Fperm_SI_Woolf2021!$E$9:$E$93)+63.1579*EXP(-0.19*AQ$58))/(Fperm_SI_Woolf2021!$E$9:$E$93-AQ$58))*(AQ$58-Fperm_SI_Woolf2021!$E$9:$E$93)/10))),Fperm_SI_Woolf2021!$D$9:$D$93))</f>
        <v>0.33427197058326752</v>
      </c>
      <c r="AR108" s="51" cm="1">
        <f t="array" ref="AR108">MIN(1,SLOPE(Fperm_SI_Woolf2021!$F$9:$F$93*EXP(-Fperm_SI_Woolf2021!$I$9:$I$93*$C108*IF(AR$58=Fperm_SI_Woolf2021!$E$9:$E$93,1,EXP(LN((1.1*(Fperm_SI_Woolf2021!$E$9:$E$93-AR$58)-63.1579*EXP(-0.19*Fperm_SI_Woolf2021!$E$9:$E$93)+63.1579*EXP(-0.19*AR$58))/(Fperm_SI_Woolf2021!$E$9:$E$93-AR$58))*(AR$58-Fperm_SI_Woolf2021!$E$9:$E$93)/10))) + Fperm_SI_Woolf2021!$G$9:$G$93*EXP(-Fperm_SI_Woolf2021!$J$9:$J$93*$C108*IF(AR$58=Fperm_SI_Woolf2021!$E$9:$E$93,1,EXP(LN((1.1*(Fperm_SI_Woolf2021!$E$9:$E$93-AR$58)-63.1579*EXP(-0.19*Fperm_SI_Woolf2021!$E$9:$E$93)+63.1579*EXP(-0.19*AR$58))/(Fperm_SI_Woolf2021!$E$9:$E$93-AR$58))*(AR$58-Fperm_SI_Woolf2021!$E$9:$E$93)/10))) + Fperm_SI_Woolf2021!$H$9:$H$93*EXP(-Fperm_SI_Woolf2021!$K$9:$K$93*$C108*IF(AR$58=Fperm_SI_Woolf2021!$E$9:$E$93,1,EXP(LN((1.1*(Fperm_SI_Woolf2021!$E$9:$E$93-AR$58)-63.1579*EXP(-0.19*Fperm_SI_Woolf2021!$E$9:$E$93)+63.1579*EXP(-0.19*AR$58))/(Fperm_SI_Woolf2021!$E$9:$E$93-AR$58))*(AR$58-Fperm_SI_Woolf2021!$E$9:$E$93)/10))),Fperm_SI_Woolf2021!$D$9:$D$93)*AR$57+INTERCEPT(Fperm_SI_Woolf2021!$F$9:$F$93*EXP(-Fperm_SI_Woolf2021!$I$9:$I$93*$C108*IF(AR$58=Fperm_SI_Woolf2021!$E$9:$E$93,1,EXP(LN((1.1*(Fperm_SI_Woolf2021!$E$9:$E$93-AR$58)-63.1579*EXP(-0.19*Fperm_SI_Woolf2021!$E$9:$E$93)+63.1579*EXP(-0.19*AR$58))/(Fperm_SI_Woolf2021!$E$9:$E$93-AR$58))*(AR$58-Fperm_SI_Woolf2021!$E$9:$E$93)/10))) + Fperm_SI_Woolf2021!$G$9:$G$93*EXP(-Fperm_SI_Woolf2021!$J$9:$J$93*$C108*IF(AR$58=Fperm_SI_Woolf2021!$E$9:$E$93,1,EXP(LN((1.1*(Fperm_SI_Woolf2021!$E$9:$E$93-AR$58)-63.1579*EXP(-0.19*Fperm_SI_Woolf2021!$E$9:$E$93)+63.1579*EXP(-0.19*AR$58))/(Fperm_SI_Woolf2021!$E$9:$E$93-AR$58))*(AR$58-Fperm_SI_Woolf2021!$E$9:$E$93)/10))) + Fperm_SI_Woolf2021!$H$9:$H$93*EXP(-Fperm_SI_Woolf2021!$K$9:$K$93*$C108*IF(AR$58=Fperm_SI_Woolf2021!$E$9:$E$93,1,EXP(LN((1.1*(Fperm_SI_Woolf2021!$E$9:$E$93-AR$58)-63.1579*EXP(-0.19*Fperm_SI_Woolf2021!$E$9:$E$93)+63.1579*EXP(-0.19*AR$58))/(Fperm_SI_Woolf2021!$E$9:$E$93-AR$58))*(AR$58-Fperm_SI_Woolf2021!$E$9:$E$93)/10))),Fperm_SI_Woolf2021!$D$9:$D$93))</f>
        <v>0.30898132552351693</v>
      </c>
      <c r="AS108" s="51" cm="1">
        <f t="array" ref="AS108">MIN(1,SLOPE(Fperm_SI_Woolf2021!$F$9:$F$93*EXP(-Fperm_SI_Woolf2021!$I$9:$I$93*$C108*IF(AS$58=Fperm_SI_Woolf2021!$E$9:$E$93,1,EXP(LN((1.1*(Fperm_SI_Woolf2021!$E$9:$E$93-AS$58)-63.1579*EXP(-0.19*Fperm_SI_Woolf2021!$E$9:$E$93)+63.1579*EXP(-0.19*AS$58))/(Fperm_SI_Woolf2021!$E$9:$E$93-AS$58))*(AS$58-Fperm_SI_Woolf2021!$E$9:$E$93)/10))) + Fperm_SI_Woolf2021!$G$9:$G$93*EXP(-Fperm_SI_Woolf2021!$J$9:$J$93*$C108*IF(AS$58=Fperm_SI_Woolf2021!$E$9:$E$93,1,EXP(LN((1.1*(Fperm_SI_Woolf2021!$E$9:$E$93-AS$58)-63.1579*EXP(-0.19*Fperm_SI_Woolf2021!$E$9:$E$93)+63.1579*EXP(-0.19*AS$58))/(Fperm_SI_Woolf2021!$E$9:$E$93-AS$58))*(AS$58-Fperm_SI_Woolf2021!$E$9:$E$93)/10))) + Fperm_SI_Woolf2021!$H$9:$H$93*EXP(-Fperm_SI_Woolf2021!$K$9:$K$93*$C108*IF(AS$58=Fperm_SI_Woolf2021!$E$9:$E$93,1,EXP(LN((1.1*(Fperm_SI_Woolf2021!$E$9:$E$93-AS$58)-63.1579*EXP(-0.19*Fperm_SI_Woolf2021!$E$9:$E$93)+63.1579*EXP(-0.19*AS$58))/(Fperm_SI_Woolf2021!$E$9:$E$93-AS$58))*(AS$58-Fperm_SI_Woolf2021!$E$9:$E$93)/10))),Fperm_SI_Woolf2021!$D$9:$D$93)*AS$57+INTERCEPT(Fperm_SI_Woolf2021!$F$9:$F$93*EXP(-Fperm_SI_Woolf2021!$I$9:$I$93*$C108*IF(AS$58=Fperm_SI_Woolf2021!$E$9:$E$93,1,EXP(LN((1.1*(Fperm_SI_Woolf2021!$E$9:$E$93-AS$58)-63.1579*EXP(-0.19*Fperm_SI_Woolf2021!$E$9:$E$93)+63.1579*EXP(-0.19*AS$58))/(Fperm_SI_Woolf2021!$E$9:$E$93-AS$58))*(AS$58-Fperm_SI_Woolf2021!$E$9:$E$93)/10))) + Fperm_SI_Woolf2021!$G$9:$G$93*EXP(-Fperm_SI_Woolf2021!$J$9:$J$93*$C108*IF(AS$58=Fperm_SI_Woolf2021!$E$9:$E$93,1,EXP(LN((1.1*(Fperm_SI_Woolf2021!$E$9:$E$93-AS$58)-63.1579*EXP(-0.19*Fperm_SI_Woolf2021!$E$9:$E$93)+63.1579*EXP(-0.19*AS$58))/(Fperm_SI_Woolf2021!$E$9:$E$93-AS$58))*(AS$58-Fperm_SI_Woolf2021!$E$9:$E$93)/10))) + Fperm_SI_Woolf2021!$H$9:$H$93*EXP(-Fperm_SI_Woolf2021!$K$9:$K$93*$C108*IF(AS$58=Fperm_SI_Woolf2021!$E$9:$E$93,1,EXP(LN((1.1*(Fperm_SI_Woolf2021!$E$9:$E$93-AS$58)-63.1579*EXP(-0.19*Fperm_SI_Woolf2021!$E$9:$E$93)+63.1579*EXP(-0.19*AS$58))/(Fperm_SI_Woolf2021!$E$9:$E$93-AS$58))*(AS$58-Fperm_SI_Woolf2021!$E$9:$E$93)/10))),Fperm_SI_Woolf2021!$D$9:$D$93))</f>
        <v>0.28369068046376633</v>
      </c>
      <c r="AT108" s="51" cm="1">
        <f t="array" ref="AT108">MIN(1,SLOPE(Fperm_SI_Woolf2021!$F$9:$F$93*EXP(-Fperm_SI_Woolf2021!$I$9:$I$93*$C108*IF(AT$58=Fperm_SI_Woolf2021!$E$9:$E$93,1,EXP(LN((1.1*(Fperm_SI_Woolf2021!$E$9:$E$93-AT$58)-63.1579*EXP(-0.19*Fperm_SI_Woolf2021!$E$9:$E$93)+63.1579*EXP(-0.19*AT$58))/(Fperm_SI_Woolf2021!$E$9:$E$93-AT$58))*(AT$58-Fperm_SI_Woolf2021!$E$9:$E$93)/10))) + Fperm_SI_Woolf2021!$G$9:$G$93*EXP(-Fperm_SI_Woolf2021!$J$9:$J$93*$C108*IF(AT$58=Fperm_SI_Woolf2021!$E$9:$E$93,1,EXP(LN((1.1*(Fperm_SI_Woolf2021!$E$9:$E$93-AT$58)-63.1579*EXP(-0.19*Fperm_SI_Woolf2021!$E$9:$E$93)+63.1579*EXP(-0.19*AT$58))/(Fperm_SI_Woolf2021!$E$9:$E$93-AT$58))*(AT$58-Fperm_SI_Woolf2021!$E$9:$E$93)/10))) + Fperm_SI_Woolf2021!$H$9:$H$93*EXP(-Fperm_SI_Woolf2021!$K$9:$K$93*$C108*IF(AT$58=Fperm_SI_Woolf2021!$E$9:$E$93,1,EXP(LN((1.1*(Fperm_SI_Woolf2021!$E$9:$E$93-AT$58)-63.1579*EXP(-0.19*Fperm_SI_Woolf2021!$E$9:$E$93)+63.1579*EXP(-0.19*AT$58))/(Fperm_SI_Woolf2021!$E$9:$E$93-AT$58))*(AT$58-Fperm_SI_Woolf2021!$E$9:$E$93)/10))),Fperm_SI_Woolf2021!$D$9:$D$93)*AT$57+INTERCEPT(Fperm_SI_Woolf2021!$F$9:$F$93*EXP(-Fperm_SI_Woolf2021!$I$9:$I$93*$C108*IF(AT$58=Fperm_SI_Woolf2021!$E$9:$E$93,1,EXP(LN((1.1*(Fperm_SI_Woolf2021!$E$9:$E$93-AT$58)-63.1579*EXP(-0.19*Fperm_SI_Woolf2021!$E$9:$E$93)+63.1579*EXP(-0.19*AT$58))/(Fperm_SI_Woolf2021!$E$9:$E$93-AT$58))*(AT$58-Fperm_SI_Woolf2021!$E$9:$E$93)/10))) + Fperm_SI_Woolf2021!$G$9:$G$93*EXP(-Fperm_SI_Woolf2021!$J$9:$J$93*$C108*IF(AT$58=Fperm_SI_Woolf2021!$E$9:$E$93,1,EXP(LN((1.1*(Fperm_SI_Woolf2021!$E$9:$E$93-AT$58)-63.1579*EXP(-0.19*Fperm_SI_Woolf2021!$E$9:$E$93)+63.1579*EXP(-0.19*AT$58))/(Fperm_SI_Woolf2021!$E$9:$E$93-AT$58))*(AT$58-Fperm_SI_Woolf2021!$E$9:$E$93)/10))) + Fperm_SI_Woolf2021!$H$9:$H$93*EXP(-Fperm_SI_Woolf2021!$K$9:$K$93*$C108*IF(AT$58=Fperm_SI_Woolf2021!$E$9:$E$93,1,EXP(LN((1.1*(Fperm_SI_Woolf2021!$E$9:$E$93-AT$58)-63.1579*EXP(-0.19*Fperm_SI_Woolf2021!$E$9:$E$93)+63.1579*EXP(-0.19*AT$58))/(Fperm_SI_Woolf2021!$E$9:$E$93-AT$58))*(AT$58-Fperm_SI_Woolf2021!$E$9:$E$93)/10))),Fperm_SI_Woolf2021!$D$9:$D$93))</f>
        <v>0.25840003540401574</v>
      </c>
      <c r="AU108" s="51" cm="1">
        <f t="array" ref="AU108">MIN(1,SLOPE(Fperm_SI_Woolf2021!$F$9:$F$93*EXP(-Fperm_SI_Woolf2021!$I$9:$I$93*$C108*IF(AU$58=Fperm_SI_Woolf2021!$E$9:$E$93,1,EXP(LN((1.1*(Fperm_SI_Woolf2021!$E$9:$E$93-AU$58)-63.1579*EXP(-0.19*Fperm_SI_Woolf2021!$E$9:$E$93)+63.1579*EXP(-0.19*AU$58))/(Fperm_SI_Woolf2021!$E$9:$E$93-AU$58))*(AU$58-Fperm_SI_Woolf2021!$E$9:$E$93)/10))) + Fperm_SI_Woolf2021!$G$9:$G$93*EXP(-Fperm_SI_Woolf2021!$J$9:$J$93*$C108*IF(AU$58=Fperm_SI_Woolf2021!$E$9:$E$93,1,EXP(LN((1.1*(Fperm_SI_Woolf2021!$E$9:$E$93-AU$58)-63.1579*EXP(-0.19*Fperm_SI_Woolf2021!$E$9:$E$93)+63.1579*EXP(-0.19*AU$58))/(Fperm_SI_Woolf2021!$E$9:$E$93-AU$58))*(AU$58-Fperm_SI_Woolf2021!$E$9:$E$93)/10))) + Fperm_SI_Woolf2021!$H$9:$H$93*EXP(-Fperm_SI_Woolf2021!$K$9:$K$93*$C108*IF(AU$58=Fperm_SI_Woolf2021!$E$9:$E$93,1,EXP(LN((1.1*(Fperm_SI_Woolf2021!$E$9:$E$93-AU$58)-63.1579*EXP(-0.19*Fperm_SI_Woolf2021!$E$9:$E$93)+63.1579*EXP(-0.19*AU$58))/(Fperm_SI_Woolf2021!$E$9:$E$93-AU$58))*(AU$58-Fperm_SI_Woolf2021!$E$9:$E$93)/10))),Fperm_SI_Woolf2021!$D$9:$D$93)*AU$57+INTERCEPT(Fperm_SI_Woolf2021!$F$9:$F$93*EXP(-Fperm_SI_Woolf2021!$I$9:$I$93*$C108*IF(AU$58=Fperm_SI_Woolf2021!$E$9:$E$93,1,EXP(LN((1.1*(Fperm_SI_Woolf2021!$E$9:$E$93-AU$58)-63.1579*EXP(-0.19*Fperm_SI_Woolf2021!$E$9:$E$93)+63.1579*EXP(-0.19*AU$58))/(Fperm_SI_Woolf2021!$E$9:$E$93-AU$58))*(AU$58-Fperm_SI_Woolf2021!$E$9:$E$93)/10))) + Fperm_SI_Woolf2021!$G$9:$G$93*EXP(-Fperm_SI_Woolf2021!$J$9:$J$93*$C108*IF(AU$58=Fperm_SI_Woolf2021!$E$9:$E$93,1,EXP(LN((1.1*(Fperm_SI_Woolf2021!$E$9:$E$93-AU$58)-63.1579*EXP(-0.19*Fperm_SI_Woolf2021!$E$9:$E$93)+63.1579*EXP(-0.19*AU$58))/(Fperm_SI_Woolf2021!$E$9:$E$93-AU$58))*(AU$58-Fperm_SI_Woolf2021!$E$9:$E$93)/10))) + Fperm_SI_Woolf2021!$H$9:$H$93*EXP(-Fperm_SI_Woolf2021!$K$9:$K$93*$C108*IF(AU$58=Fperm_SI_Woolf2021!$E$9:$E$93,1,EXP(LN((1.1*(Fperm_SI_Woolf2021!$E$9:$E$93-AU$58)-63.1579*EXP(-0.19*Fperm_SI_Woolf2021!$E$9:$E$93)+63.1579*EXP(-0.19*AU$58))/(Fperm_SI_Woolf2021!$E$9:$E$93-AU$58))*(AU$58-Fperm_SI_Woolf2021!$E$9:$E$93)/10))),Fperm_SI_Woolf2021!$D$9:$D$93))</f>
        <v>0.23310939034426514</v>
      </c>
      <c r="AV108" s="51" cm="1">
        <f t="array" ref="AV108">MIN(1,SLOPE(Fperm_SI_Woolf2021!$F$9:$F$93*EXP(-Fperm_SI_Woolf2021!$I$9:$I$93*$C108*IF(AV$58=Fperm_SI_Woolf2021!$E$9:$E$93,1,EXP(LN((1.1*(Fperm_SI_Woolf2021!$E$9:$E$93-AV$58)-63.1579*EXP(-0.19*Fperm_SI_Woolf2021!$E$9:$E$93)+63.1579*EXP(-0.19*AV$58))/(Fperm_SI_Woolf2021!$E$9:$E$93-AV$58))*(AV$58-Fperm_SI_Woolf2021!$E$9:$E$93)/10))) + Fperm_SI_Woolf2021!$G$9:$G$93*EXP(-Fperm_SI_Woolf2021!$J$9:$J$93*$C108*IF(AV$58=Fperm_SI_Woolf2021!$E$9:$E$93,1,EXP(LN((1.1*(Fperm_SI_Woolf2021!$E$9:$E$93-AV$58)-63.1579*EXP(-0.19*Fperm_SI_Woolf2021!$E$9:$E$93)+63.1579*EXP(-0.19*AV$58))/(Fperm_SI_Woolf2021!$E$9:$E$93-AV$58))*(AV$58-Fperm_SI_Woolf2021!$E$9:$E$93)/10))) + Fperm_SI_Woolf2021!$H$9:$H$93*EXP(-Fperm_SI_Woolf2021!$K$9:$K$93*$C108*IF(AV$58=Fperm_SI_Woolf2021!$E$9:$E$93,1,EXP(LN((1.1*(Fperm_SI_Woolf2021!$E$9:$E$93-AV$58)-63.1579*EXP(-0.19*Fperm_SI_Woolf2021!$E$9:$E$93)+63.1579*EXP(-0.19*AV$58))/(Fperm_SI_Woolf2021!$E$9:$E$93-AV$58))*(AV$58-Fperm_SI_Woolf2021!$E$9:$E$93)/10))),Fperm_SI_Woolf2021!$D$9:$D$93)*AV$57+INTERCEPT(Fperm_SI_Woolf2021!$F$9:$F$93*EXP(-Fperm_SI_Woolf2021!$I$9:$I$93*$C108*IF(AV$58=Fperm_SI_Woolf2021!$E$9:$E$93,1,EXP(LN((1.1*(Fperm_SI_Woolf2021!$E$9:$E$93-AV$58)-63.1579*EXP(-0.19*Fperm_SI_Woolf2021!$E$9:$E$93)+63.1579*EXP(-0.19*AV$58))/(Fperm_SI_Woolf2021!$E$9:$E$93-AV$58))*(AV$58-Fperm_SI_Woolf2021!$E$9:$E$93)/10))) + Fperm_SI_Woolf2021!$G$9:$G$93*EXP(-Fperm_SI_Woolf2021!$J$9:$J$93*$C108*IF(AV$58=Fperm_SI_Woolf2021!$E$9:$E$93,1,EXP(LN((1.1*(Fperm_SI_Woolf2021!$E$9:$E$93-AV$58)-63.1579*EXP(-0.19*Fperm_SI_Woolf2021!$E$9:$E$93)+63.1579*EXP(-0.19*AV$58))/(Fperm_SI_Woolf2021!$E$9:$E$93-AV$58))*(AV$58-Fperm_SI_Woolf2021!$E$9:$E$93)/10))) + Fperm_SI_Woolf2021!$H$9:$H$93*EXP(-Fperm_SI_Woolf2021!$K$9:$K$93*$C108*IF(AV$58=Fperm_SI_Woolf2021!$E$9:$E$93,1,EXP(LN((1.1*(Fperm_SI_Woolf2021!$E$9:$E$93-AV$58)-63.1579*EXP(-0.19*Fperm_SI_Woolf2021!$E$9:$E$93)+63.1579*EXP(-0.19*AV$58))/(Fperm_SI_Woolf2021!$E$9:$E$93-AV$58))*(AV$58-Fperm_SI_Woolf2021!$E$9:$E$93)/10))),Fperm_SI_Woolf2021!$D$9:$D$93))</f>
        <v>0.20781874528451455</v>
      </c>
      <c r="AW108" s="51" cm="1">
        <f t="array" ref="AW108">MIN(1,SLOPE(Fperm_SI_Woolf2021!$F$9:$F$93*EXP(-Fperm_SI_Woolf2021!$I$9:$I$93*$C108*IF(AW$58=Fperm_SI_Woolf2021!$E$9:$E$93,1,EXP(LN((1.1*(Fperm_SI_Woolf2021!$E$9:$E$93-AW$58)-63.1579*EXP(-0.19*Fperm_SI_Woolf2021!$E$9:$E$93)+63.1579*EXP(-0.19*AW$58))/(Fperm_SI_Woolf2021!$E$9:$E$93-AW$58))*(AW$58-Fperm_SI_Woolf2021!$E$9:$E$93)/10))) + Fperm_SI_Woolf2021!$G$9:$G$93*EXP(-Fperm_SI_Woolf2021!$J$9:$J$93*$C108*IF(AW$58=Fperm_SI_Woolf2021!$E$9:$E$93,1,EXP(LN((1.1*(Fperm_SI_Woolf2021!$E$9:$E$93-AW$58)-63.1579*EXP(-0.19*Fperm_SI_Woolf2021!$E$9:$E$93)+63.1579*EXP(-0.19*AW$58))/(Fperm_SI_Woolf2021!$E$9:$E$93-AW$58))*(AW$58-Fperm_SI_Woolf2021!$E$9:$E$93)/10))) + Fperm_SI_Woolf2021!$H$9:$H$93*EXP(-Fperm_SI_Woolf2021!$K$9:$K$93*$C108*IF(AW$58=Fperm_SI_Woolf2021!$E$9:$E$93,1,EXP(LN((1.1*(Fperm_SI_Woolf2021!$E$9:$E$93-AW$58)-63.1579*EXP(-0.19*Fperm_SI_Woolf2021!$E$9:$E$93)+63.1579*EXP(-0.19*AW$58))/(Fperm_SI_Woolf2021!$E$9:$E$93-AW$58))*(AW$58-Fperm_SI_Woolf2021!$E$9:$E$93)/10))),Fperm_SI_Woolf2021!$D$9:$D$93)*AW$57+INTERCEPT(Fperm_SI_Woolf2021!$F$9:$F$93*EXP(-Fperm_SI_Woolf2021!$I$9:$I$93*$C108*IF(AW$58=Fperm_SI_Woolf2021!$E$9:$E$93,1,EXP(LN((1.1*(Fperm_SI_Woolf2021!$E$9:$E$93-AW$58)-63.1579*EXP(-0.19*Fperm_SI_Woolf2021!$E$9:$E$93)+63.1579*EXP(-0.19*AW$58))/(Fperm_SI_Woolf2021!$E$9:$E$93-AW$58))*(AW$58-Fperm_SI_Woolf2021!$E$9:$E$93)/10))) + Fperm_SI_Woolf2021!$G$9:$G$93*EXP(-Fperm_SI_Woolf2021!$J$9:$J$93*$C108*IF(AW$58=Fperm_SI_Woolf2021!$E$9:$E$93,1,EXP(LN((1.1*(Fperm_SI_Woolf2021!$E$9:$E$93-AW$58)-63.1579*EXP(-0.19*Fperm_SI_Woolf2021!$E$9:$E$93)+63.1579*EXP(-0.19*AW$58))/(Fperm_SI_Woolf2021!$E$9:$E$93-AW$58))*(AW$58-Fperm_SI_Woolf2021!$E$9:$E$93)/10))) + Fperm_SI_Woolf2021!$H$9:$H$93*EXP(-Fperm_SI_Woolf2021!$K$9:$K$93*$C108*IF(AW$58=Fperm_SI_Woolf2021!$E$9:$E$93,1,EXP(LN((1.1*(Fperm_SI_Woolf2021!$E$9:$E$93-AW$58)-63.1579*EXP(-0.19*Fperm_SI_Woolf2021!$E$9:$E$93)+63.1579*EXP(-0.19*AW$58))/(Fperm_SI_Woolf2021!$E$9:$E$93-AW$58))*(AW$58-Fperm_SI_Woolf2021!$E$9:$E$93)/10))),Fperm_SI_Woolf2021!$D$9:$D$93))</f>
        <v>0.47444304504474671</v>
      </c>
      <c r="AX108" s="51" cm="1">
        <f t="array" ref="AX108">MIN(1,SLOPE(Fperm_SI_Woolf2021!$F$9:$F$93*EXP(-Fperm_SI_Woolf2021!$I$9:$I$93*$C108*IF(AX$58=Fperm_SI_Woolf2021!$E$9:$E$93,1,EXP(LN((1.1*(Fperm_SI_Woolf2021!$E$9:$E$93-AX$58)-63.1579*EXP(-0.19*Fperm_SI_Woolf2021!$E$9:$E$93)+63.1579*EXP(-0.19*AX$58))/(Fperm_SI_Woolf2021!$E$9:$E$93-AX$58))*(AX$58-Fperm_SI_Woolf2021!$E$9:$E$93)/10))) + Fperm_SI_Woolf2021!$G$9:$G$93*EXP(-Fperm_SI_Woolf2021!$J$9:$J$93*$C108*IF(AX$58=Fperm_SI_Woolf2021!$E$9:$E$93,1,EXP(LN((1.1*(Fperm_SI_Woolf2021!$E$9:$E$93-AX$58)-63.1579*EXP(-0.19*Fperm_SI_Woolf2021!$E$9:$E$93)+63.1579*EXP(-0.19*AX$58))/(Fperm_SI_Woolf2021!$E$9:$E$93-AX$58))*(AX$58-Fperm_SI_Woolf2021!$E$9:$E$93)/10))) + Fperm_SI_Woolf2021!$H$9:$H$93*EXP(-Fperm_SI_Woolf2021!$K$9:$K$93*$C108*IF(AX$58=Fperm_SI_Woolf2021!$E$9:$E$93,1,EXP(LN((1.1*(Fperm_SI_Woolf2021!$E$9:$E$93-AX$58)-63.1579*EXP(-0.19*Fperm_SI_Woolf2021!$E$9:$E$93)+63.1579*EXP(-0.19*AX$58))/(Fperm_SI_Woolf2021!$E$9:$E$93-AX$58))*(AX$58-Fperm_SI_Woolf2021!$E$9:$E$93)/10))),Fperm_SI_Woolf2021!$D$9:$D$93)*AX$57+INTERCEPT(Fperm_SI_Woolf2021!$F$9:$F$93*EXP(-Fperm_SI_Woolf2021!$I$9:$I$93*$C108*IF(AX$58=Fperm_SI_Woolf2021!$E$9:$E$93,1,EXP(LN((1.1*(Fperm_SI_Woolf2021!$E$9:$E$93-AX$58)-63.1579*EXP(-0.19*Fperm_SI_Woolf2021!$E$9:$E$93)+63.1579*EXP(-0.19*AX$58))/(Fperm_SI_Woolf2021!$E$9:$E$93-AX$58))*(AX$58-Fperm_SI_Woolf2021!$E$9:$E$93)/10))) + Fperm_SI_Woolf2021!$G$9:$G$93*EXP(-Fperm_SI_Woolf2021!$J$9:$J$93*$C108*IF(AX$58=Fperm_SI_Woolf2021!$E$9:$E$93,1,EXP(LN((1.1*(Fperm_SI_Woolf2021!$E$9:$E$93-AX$58)-63.1579*EXP(-0.19*Fperm_SI_Woolf2021!$E$9:$E$93)+63.1579*EXP(-0.19*AX$58))/(Fperm_SI_Woolf2021!$E$9:$E$93-AX$58))*(AX$58-Fperm_SI_Woolf2021!$E$9:$E$93)/10))) + Fperm_SI_Woolf2021!$H$9:$H$93*EXP(-Fperm_SI_Woolf2021!$K$9:$K$93*$C108*IF(AX$58=Fperm_SI_Woolf2021!$E$9:$E$93,1,EXP(LN((1.1*(Fperm_SI_Woolf2021!$E$9:$E$93-AX$58)-63.1579*EXP(-0.19*Fperm_SI_Woolf2021!$E$9:$E$93)+63.1579*EXP(-0.19*AX$58))/(Fperm_SI_Woolf2021!$E$9:$E$93-AX$58))*(AX$58-Fperm_SI_Woolf2021!$E$9:$E$93)/10))),Fperm_SI_Woolf2021!$D$9:$D$93))</f>
        <v>0.45249255727288257</v>
      </c>
      <c r="AY108" s="51" cm="1">
        <f t="array" ref="AY108">MIN(1,SLOPE(Fperm_SI_Woolf2021!$F$9:$F$93*EXP(-Fperm_SI_Woolf2021!$I$9:$I$93*$C108*IF(AY$58=Fperm_SI_Woolf2021!$E$9:$E$93,1,EXP(LN((1.1*(Fperm_SI_Woolf2021!$E$9:$E$93-AY$58)-63.1579*EXP(-0.19*Fperm_SI_Woolf2021!$E$9:$E$93)+63.1579*EXP(-0.19*AY$58))/(Fperm_SI_Woolf2021!$E$9:$E$93-AY$58))*(AY$58-Fperm_SI_Woolf2021!$E$9:$E$93)/10))) + Fperm_SI_Woolf2021!$G$9:$G$93*EXP(-Fperm_SI_Woolf2021!$J$9:$J$93*$C108*IF(AY$58=Fperm_SI_Woolf2021!$E$9:$E$93,1,EXP(LN((1.1*(Fperm_SI_Woolf2021!$E$9:$E$93-AY$58)-63.1579*EXP(-0.19*Fperm_SI_Woolf2021!$E$9:$E$93)+63.1579*EXP(-0.19*AY$58))/(Fperm_SI_Woolf2021!$E$9:$E$93-AY$58))*(AY$58-Fperm_SI_Woolf2021!$E$9:$E$93)/10))) + Fperm_SI_Woolf2021!$H$9:$H$93*EXP(-Fperm_SI_Woolf2021!$K$9:$K$93*$C108*IF(AY$58=Fperm_SI_Woolf2021!$E$9:$E$93,1,EXP(LN((1.1*(Fperm_SI_Woolf2021!$E$9:$E$93-AY$58)-63.1579*EXP(-0.19*Fperm_SI_Woolf2021!$E$9:$E$93)+63.1579*EXP(-0.19*AY$58))/(Fperm_SI_Woolf2021!$E$9:$E$93-AY$58))*(AY$58-Fperm_SI_Woolf2021!$E$9:$E$93)/10))),Fperm_SI_Woolf2021!$D$9:$D$93)*AY$57+INTERCEPT(Fperm_SI_Woolf2021!$F$9:$F$93*EXP(-Fperm_SI_Woolf2021!$I$9:$I$93*$C108*IF(AY$58=Fperm_SI_Woolf2021!$E$9:$E$93,1,EXP(LN((1.1*(Fperm_SI_Woolf2021!$E$9:$E$93-AY$58)-63.1579*EXP(-0.19*Fperm_SI_Woolf2021!$E$9:$E$93)+63.1579*EXP(-0.19*AY$58))/(Fperm_SI_Woolf2021!$E$9:$E$93-AY$58))*(AY$58-Fperm_SI_Woolf2021!$E$9:$E$93)/10))) + Fperm_SI_Woolf2021!$G$9:$G$93*EXP(-Fperm_SI_Woolf2021!$J$9:$J$93*$C108*IF(AY$58=Fperm_SI_Woolf2021!$E$9:$E$93,1,EXP(LN((1.1*(Fperm_SI_Woolf2021!$E$9:$E$93-AY$58)-63.1579*EXP(-0.19*Fperm_SI_Woolf2021!$E$9:$E$93)+63.1579*EXP(-0.19*AY$58))/(Fperm_SI_Woolf2021!$E$9:$E$93-AY$58))*(AY$58-Fperm_SI_Woolf2021!$E$9:$E$93)/10))) + Fperm_SI_Woolf2021!$H$9:$H$93*EXP(-Fperm_SI_Woolf2021!$K$9:$K$93*$C108*IF(AY$58=Fperm_SI_Woolf2021!$E$9:$E$93,1,EXP(LN((1.1*(Fperm_SI_Woolf2021!$E$9:$E$93-AY$58)-63.1579*EXP(-0.19*Fperm_SI_Woolf2021!$E$9:$E$93)+63.1579*EXP(-0.19*AY$58))/(Fperm_SI_Woolf2021!$E$9:$E$93-AY$58))*(AY$58-Fperm_SI_Woolf2021!$E$9:$E$93)/10))),Fperm_SI_Woolf2021!$D$9:$D$93))</f>
        <v>0.43054206950101848</v>
      </c>
      <c r="AZ108" s="51" cm="1">
        <f t="array" ref="AZ108">MIN(1,SLOPE(Fperm_SI_Woolf2021!$F$9:$F$93*EXP(-Fperm_SI_Woolf2021!$I$9:$I$93*$C108*IF(AZ$58=Fperm_SI_Woolf2021!$E$9:$E$93,1,EXP(LN((1.1*(Fperm_SI_Woolf2021!$E$9:$E$93-AZ$58)-63.1579*EXP(-0.19*Fperm_SI_Woolf2021!$E$9:$E$93)+63.1579*EXP(-0.19*AZ$58))/(Fperm_SI_Woolf2021!$E$9:$E$93-AZ$58))*(AZ$58-Fperm_SI_Woolf2021!$E$9:$E$93)/10))) + Fperm_SI_Woolf2021!$G$9:$G$93*EXP(-Fperm_SI_Woolf2021!$J$9:$J$93*$C108*IF(AZ$58=Fperm_SI_Woolf2021!$E$9:$E$93,1,EXP(LN((1.1*(Fperm_SI_Woolf2021!$E$9:$E$93-AZ$58)-63.1579*EXP(-0.19*Fperm_SI_Woolf2021!$E$9:$E$93)+63.1579*EXP(-0.19*AZ$58))/(Fperm_SI_Woolf2021!$E$9:$E$93-AZ$58))*(AZ$58-Fperm_SI_Woolf2021!$E$9:$E$93)/10))) + Fperm_SI_Woolf2021!$H$9:$H$93*EXP(-Fperm_SI_Woolf2021!$K$9:$K$93*$C108*IF(AZ$58=Fperm_SI_Woolf2021!$E$9:$E$93,1,EXP(LN((1.1*(Fperm_SI_Woolf2021!$E$9:$E$93-AZ$58)-63.1579*EXP(-0.19*Fperm_SI_Woolf2021!$E$9:$E$93)+63.1579*EXP(-0.19*AZ$58))/(Fperm_SI_Woolf2021!$E$9:$E$93-AZ$58))*(AZ$58-Fperm_SI_Woolf2021!$E$9:$E$93)/10))),Fperm_SI_Woolf2021!$D$9:$D$93)*AZ$57+INTERCEPT(Fperm_SI_Woolf2021!$F$9:$F$93*EXP(-Fperm_SI_Woolf2021!$I$9:$I$93*$C108*IF(AZ$58=Fperm_SI_Woolf2021!$E$9:$E$93,1,EXP(LN((1.1*(Fperm_SI_Woolf2021!$E$9:$E$93-AZ$58)-63.1579*EXP(-0.19*Fperm_SI_Woolf2021!$E$9:$E$93)+63.1579*EXP(-0.19*AZ$58))/(Fperm_SI_Woolf2021!$E$9:$E$93-AZ$58))*(AZ$58-Fperm_SI_Woolf2021!$E$9:$E$93)/10))) + Fperm_SI_Woolf2021!$G$9:$G$93*EXP(-Fperm_SI_Woolf2021!$J$9:$J$93*$C108*IF(AZ$58=Fperm_SI_Woolf2021!$E$9:$E$93,1,EXP(LN((1.1*(Fperm_SI_Woolf2021!$E$9:$E$93-AZ$58)-63.1579*EXP(-0.19*Fperm_SI_Woolf2021!$E$9:$E$93)+63.1579*EXP(-0.19*AZ$58))/(Fperm_SI_Woolf2021!$E$9:$E$93-AZ$58))*(AZ$58-Fperm_SI_Woolf2021!$E$9:$E$93)/10))) + Fperm_SI_Woolf2021!$H$9:$H$93*EXP(-Fperm_SI_Woolf2021!$K$9:$K$93*$C108*IF(AZ$58=Fperm_SI_Woolf2021!$E$9:$E$93,1,EXP(LN((1.1*(Fperm_SI_Woolf2021!$E$9:$E$93-AZ$58)-63.1579*EXP(-0.19*Fperm_SI_Woolf2021!$E$9:$E$93)+63.1579*EXP(-0.19*AZ$58))/(Fperm_SI_Woolf2021!$E$9:$E$93-AZ$58))*(AZ$58-Fperm_SI_Woolf2021!$E$9:$E$93)/10))),Fperm_SI_Woolf2021!$D$9:$D$93))</f>
        <v>0.40859158172915433</v>
      </c>
      <c r="BA108" s="51" cm="1">
        <f t="array" ref="BA108">MIN(1,SLOPE(Fperm_SI_Woolf2021!$F$9:$F$93*EXP(-Fperm_SI_Woolf2021!$I$9:$I$93*$C108*IF(BA$58=Fperm_SI_Woolf2021!$E$9:$E$93,1,EXP(LN((1.1*(Fperm_SI_Woolf2021!$E$9:$E$93-BA$58)-63.1579*EXP(-0.19*Fperm_SI_Woolf2021!$E$9:$E$93)+63.1579*EXP(-0.19*BA$58))/(Fperm_SI_Woolf2021!$E$9:$E$93-BA$58))*(BA$58-Fperm_SI_Woolf2021!$E$9:$E$93)/10))) + Fperm_SI_Woolf2021!$G$9:$G$93*EXP(-Fperm_SI_Woolf2021!$J$9:$J$93*$C108*IF(BA$58=Fperm_SI_Woolf2021!$E$9:$E$93,1,EXP(LN((1.1*(Fperm_SI_Woolf2021!$E$9:$E$93-BA$58)-63.1579*EXP(-0.19*Fperm_SI_Woolf2021!$E$9:$E$93)+63.1579*EXP(-0.19*BA$58))/(Fperm_SI_Woolf2021!$E$9:$E$93-BA$58))*(BA$58-Fperm_SI_Woolf2021!$E$9:$E$93)/10))) + Fperm_SI_Woolf2021!$H$9:$H$93*EXP(-Fperm_SI_Woolf2021!$K$9:$K$93*$C108*IF(BA$58=Fperm_SI_Woolf2021!$E$9:$E$93,1,EXP(LN((1.1*(Fperm_SI_Woolf2021!$E$9:$E$93-BA$58)-63.1579*EXP(-0.19*Fperm_SI_Woolf2021!$E$9:$E$93)+63.1579*EXP(-0.19*BA$58))/(Fperm_SI_Woolf2021!$E$9:$E$93-BA$58))*(BA$58-Fperm_SI_Woolf2021!$E$9:$E$93)/10))),Fperm_SI_Woolf2021!$D$9:$D$93)*BA$57+INTERCEPT(Fperm_SI_Woolf2021!$F$9:$F$93*EXP(-Fperm_SI_Woolf2021!$I$9:$I$93*$C108*IF(BA$58=Fperm_SI_Woolf2021!$E$9:$E$93,1,EXP(LN((1.1*(Fperm_SI_Woolf2021!$E$9:$E$93-BA$58)-63.1579*EXP(-0.19*Fperm_SI_Woolf2021!$E$9:$E$93)+63.1579*EXP(-0.19*BA$58))/(Fperm_SI_Woolf2021!$E$9:$E$93-BA$58))*(BA$58-Fperm_SI_Woolf2021!$E$9:$E$93)/10))) + Fperm_SI_Woolf2021!$G$9:$G$93*EXP(-Fperm_SI_Woolf2021!$J$9:$J$93*$C108*IF(BA$58=Fperm_SI_Woolf2021!$E$9:$E$93,1,EXP(LN((1.1*(Fperm_SI_Woolf2021!$E$9:$E$93-BA$58)-63.1579*EXP(-0.19*Fperm_SI_Woolf2021!$E$9:$E$93)+63.1579*EXP(-0.19*BA$58))/(Fperm_SI_Woolf2021!$E$9:$E$93-BA$58))*(BA$58-Fperm_SI_Woolf2021!$E$9:$E$93)/10))) + Fperm_SI_Woolf2021!$H$9:$H$93*EXP(-Fperm_SI_Woolf2021!$K$9:$K$93*$C108*IF(BA$58=Fperm_SI_Woolf2021!$E$9:$E$93,1,EXP(LN((1.1*(Fperm_SI_Woolf2021!$E$9:$E$93-BA$58)-63.1579*EXP(-0.19*Fperm_SI_Woolf2021!$E$9:$E$93)+63.1579*EXP(-0.19*BA$58))/(Fperm_SI_Woolf2021!$E$9:$E$93-BA$58))*(BA$58-Fperm_SI_Woolf2021!$E$9:$E$93)/10))),Fperm_SI_Woolf2021!$D$9:$D$93))</f>
        <v>0.38664109395729024</v>
      </c>
      <c r="BB108" s="51" cm="1">
        <f t="array" ref="BB108">MIN(1,SLOPE(Fperm_SI_Woolf2021!$F$9:$F$93*EXP(-Fperm_SI_Woolf2021!$I$9:$I$93*$C108*IF(BB$58=Fperm_SI_Woolf2021!$E$9:$E$93,1,EXP(LN((1.1*(Fperm_SI_Woolf2021!$E$9:$E$93-BB$58)-63.1579*EXP(-0.19*Fperm_SI_Woolf2021!$E$9:$E$93)+63.1579*EXP(-0.19*BB$58))/(Fperm_SI_Woolf2021!$E$9:$E$93-BB$58))*(BB$58-Fperm_SI_Woolf2021!$E$9:$E$93)/10))) + Fperm_SI_Woolf2021!$G$9:$G$93*EXP(-Fperm_SI_Woolf2021!$J$9:$J$93*$C108*IF(BB$58=Fperm_SI_Woolf2021!$E$9:$E$93,1,EXP(LN((1.1*(Fperm_SI_Woolf2021!$E$9:$E$93-BB$58)-63.1579*EXP(-0.19*Fperm_SI_Woolf2021!$E$9:$E$93)+63.1579*EXP(-0.19*BB$58))/(Fperm_SI_Woolf2021!$E$9:$E$93-BB$58))*(BB$58-Fperm_SI_Woolf2021!$E$9:$E$93)/10))) + Fperm_SI_Woolf2021!$H$9:$H$93*EXP(-Fperm_SI_Woolf2021!$K$9:$K$93*$C108*IF(BB$58=Fperm_SI_Woolf2021!$E$9:$E$93,1,EXP(LN((1.1*(Fperm_SI_Woolf2021!$E$9:$E$93-BB$58)-63.1579*EXP(-0.19*Fperm_SI_Woolf2021!$E$9:$E$93)+63.1579*EXP(-0.19*BB$58))/(Fperm_SI_Woolf2021!$E$9:$E$93-BB$58))*(BB$58-Fperm_SI_Woolf2021!$E$9:$E$93)/10))),Fperm_SI_Woolf2021!$D$9:$D$93)*BB$57+INTERCEPT(Fperm_SI_Woolf2021!$F$9:$F$93*EXP(-Fperm_SI_Woolf2021!$I$9:$I$93*$C108*IF(BB$58=Fperm_SI_Woolf2021!$E$9:$E$93,1,EXP(LN((1.1*(Fperm_SI_Woolf2021!$E$9:$E$93-BB$58)-63.1579*EXP(-0.19*Fperm_SI_Woolf2021!$E$9:$E$93)+63.1579*EXP(-0.19*BB$58))/(Fperm_SI_Woolf2021!$E$9:$E$93-BB$58))*(BB$58-Fperm_SI_Woolf2021!$E$9:$E$93)/10))) + Fperm_SI_Woolf2021!$G$9:$G$93*EXP(-Fperm_SI_Woolf2021!$J$9:$J$93*$C108*IF(BB$58=Fperm_SI_Woolf2021!$E$9:$E$93,1,EXP(LN((1.1*(Fperm_SI_Woolf2021!$E$9:$E$93-BB$58)-63.1579*EXP(-0.19*Fperm_SI_Woolf2021!$E$9:$E$93)+63.1579*EXP(-0.19*BB$58))/(Fperm_SI_Woolf2021!$E$9:$E$93-BB$58))*(BB$58-Fperm_SI_Woolf2021!$E$9:$E$93)/10))) + Fperm_SI_Woolf2021!$H$9:$H$93*EXP(-Fperm_SI_Woolf2021!$K$9:$K$93*$C108*IF(BB$58=Fperm_SI_Woolf2021!$E$9:$E$93,1,EXP(LN((1.1*(Fperm_SI_Woolf2021!$E$9:$E$93-BB$58)-63.1579*EXP(-0.19*Fperm_SI_Woolf2021!$E$9:$E$93)+63.1579*EXP(-0.19*BB$58))/(Fperm_SI_Woolf2021!$E$9:$E$93-BB$58))*(BB$58-Fperm_SI_Woolf2021!$E$9:$E$93)/10))),Fperm_SI_Woolf2021!$D$9:$D$93))</f>
        <v>0.36469060618542615</v>
      </c>
      <c r="BC108" s="51" cm="1">
        <f t="array" ref="BC108">MIN(1,SLOPE(Fperm_SI_Woolf2021!$F$9:$F$93*EXP(-Fperm_SI_Woolf2021!$I$9:$I$93*$C108*IF(BC$58=Fperm_SI_Woolf2021!$E$9:$E$93,1,EXP(LN((1.1*(Fperm_SI_Woolf2021!$E$9:$E$93-BC$58)-63.1579*EXP(-0.19*Fperm_SI_Woolf2021!$E$9:$E$93)+63.1579*EXP(-0.19*BC$58))/(Fperm_SI_Woolf2021!$E$9:$E$93-BC$58))*(BC$58-Fperm_SI_Woolf2021!$E$9:$E$93)/10))) + Fperm_SI_Woolf2021!$G$9:$G$93*EXP(-Fperm_SI_Woolf2021!$J$9:$J$93*$C108*IF(BC$58=Fperm_SI_Woolf2021!$E$9:$E$93,1,EXP(LN((1.1*(Fperm_SI_Woolf2021!$E$9:$E$93-BC$58)-63.1579*EXP(-0.19*Fperm_SI_Woolf2021!$E$9:$E$93)+63.1579*EXP(-0.19*BC$58))/(Fperm_SI_Woolf2021!$E$9:$E$93-BC$58))*(BC$58-Fperm_SI_Woolf2021!$E$9:$E$93)/10))) + Fperm_SI_Woolf2021!$H$9:$H$93*EXP(-Fperm_SI_Woolf2021!$K$9:$K$93*$C108*IF(BC$58=Fperm_SI_Woolf2021!$E$9:$E$93,1,EXP(LN((1.1*(Fperm_SI_Woolf2021!$E$9:$E$93-BC$58)-63.1579*EXP(-0.19*Fperm_SI_Woolf2021!$E$9:$E$93)+63.1579*EXP(-0.19*BC$58))/(Fperm_SI_Woolf2021!$E$9:$E$93-BC$58))*(BC$58-Fperm_SI_Woolf2021!$E$9:$E$93)/10))),Fperm_SI_Woolf2021!$D$9:$D$93)*BC$57+INTERCEPT(Fperm_SI_Woolf2021!$F$9:$F$93*EXP(-Fperm_SI_Woolf2021!$I$9:$I$93*$C108*IF(BC$58=Fperm_SI_Woolf2021!$E$9:$E$93,1,EXP(LN((1.1*(Fperm_SI_Woolf2021!$E$9:$E$93-BC$58)-63.1579*EXP(-0.19*Fperm_SI_Woolf2021!$E$9:$E$93)+63.1579*EXP(-0.19*BC$58))/(Fperm_SI_Woolf2021!$E$9:$E$93-BC$58))*(BC$58-Fperm_SI_Woolf2021!$E$9:$E$93)/10))) + Fperm_SI_Woolf2021!$G$9:$G$93*EXP(-Fperm_SI_Woolf2021!$J$9:$J$93*$C108*IF(BC$58=Fperm_SI_Woolf2021!$E$9:$E$93,1,EXP(LN((1.1*(Fperm_SI_Woolf2021!$E$9:$E$93-BC$58)-63.1579*EXP(-0.19*Fperm_SI_Woolf2021!$E$9:$E$93)+63.1579*EXP(-0.19*BC$58))/(Fperm_SI_Woolf2021!$E$9:$E$93-BC$58))*(BC$58-Fperm_SI_Woolf2021!$E$9:$E$93)/10))) + Fperm_SI_Woolf2021!$H$9:$H$93*EXP(-Fperm_SI_Woolf2021!$K$9:$K$93*$C108*IF(BC$58=Fperm_SI_Woolf2021!$E$9:$E$93,1,EXP(LN((1.1*(Fperm_SI_Woolf2021!$E$9:$E$93-BC$58)-63.1579*EXP(-0.19*Fperm_SI_Woolf2021!$E$9:$E$93)+63.1579*EXP(-0.19*BC$58))/(Fperm_SI_Woolf2021!$E$9:$E$93-BC$58))*(BC$58-Fperm_SI_Woolf2021!$E$9:$E$93)/10))),Fperm_SI_Woolf2021!$D$9:$D$93))</f>
        <v>0.342740118413562</v>
      </c>
      <c r="BD108" s="51" cm="1">
        <f t="array" ref="BD108">MIN(1,SLOPE(Fperm_SI_Woolf2021!$F$9:$F$93*EXP(-Fperm_SI_Woolf2021!$I$9:$I$93*$C108*IF(BD$58=Fperm_SI_Woolf2021!$E$9:$E$93,1,EXP(LN((1.1*(Fperm_SI_Woolf2021!$E$9:$E$93-BD$58)-63.1579*EXP(-0.19*Fperm_SI_Woolf2021!$E$9:$E$93)+63.1579*EXP(-0.19*BD$58))/(Fperm_SI_Woolf2021!$E$9:$E$93-BD$58))*(BD$58-Fperm_SI_Woolf2021!$E$9:$E$93)/10))) + Fperm_SI_Woolf2021!$G$9:$G$93*EXP(-Fperm_SI_Woolf2021!$J$9:$J$93*$C108*IF(BD$58=Fperm_SI_Woolf2021!$E$9:$E$93,1,EXP(LN((1.1*(Fperm_SI_Woolf2021!$E$9:$E$93-BD$58)-63.1579*EXP(-0.19*Fperm_SI_Woolf2021!$E$9:$E$93)+63.1579*EXP(-0.19*BD$58))/(Fperm_SI_Woolf2021!$E$9:$E$93-BD$58))*(BD$58-Fperm_SI_Woolf2021!$E$9:$E$93)/10))) + Fperm_SI_Woolf2021!$H$9:$H$93*EXP(-Fperm_SI_Woolf2021!$K$9:$K$93*$C108*IF(BD$58=Fperm_SI_Woolf2021!$E$9:$E$93,1,EXP(LN((1.1*(Fperm_SI_Woolf2021!$E$9:$E$93-BD$58)-63.1579*EXP(-0.19*Fperm_SI_Woolf2021!$E$9:$E$93)+63.1579*EXP(-0.19*BD$58))/(Fperm_SI_Woolf2021!$E$9:$E$93-BD$58))*(BD$58-Fperm_SI_Woolf2021!$E$9:$E$93)/10))),Fperm_SI_Woolf2021!$D$9:$D$93)*BD$57+INTERCEPT(Fperm_SI_Woolf2021!$F$9:$F$93*EXP(-Fperm_SI_Woolf2021!$I$9:$I$93*$C108*IF(BD$58=Fperm_SI_Woolf2021!$E$9:$E$93,1,EXP(LN((1.1*(Fperm_SI_Woolf2021!$E$9:$E$93-BD$58)-63.1579*EXP(-0.19*Fperm_SI_Woolf2021!$E$9:$E$93)+63.1579*EXP(-0.19*BD$58))/(Fperm_SI_Woolf2021!$E$9:$E$93-BD$58))*(BD$58-Fperm_SI_Woolf2021!$E$9:$E$93)/10))) + Fperm_SI_Woolf2021!$G$9:$G$93*EXP(-Fperm_SI_Woolf2021!$J$9:$J$93*$C108*IF(BD$58=Fperm_SI_Woolf2021!$E$9:$E$93,1,EXP(LN((1.1*(Fperm_SI_Woolf2021!$E$9:$E$93-BD$58)-63.1579*EXP(-0.19*Fperm_SI_Woolf2021!$E$9:$E$93)+63.1579*EXP(-0.19*BD$58))/(Fperm_SI_Woolf2021!$E$9:$E$93-BD$58))*(BD$58-Fperm_SI_Woolf2021!$E$9:$E$93)/10))) + Fperm_SI_Woolf2021!$H$9:$H$93*EXP(-Fperm_SI_Woolf2021!$K$9:$K$93*$C108*IF(BD$58=Fperm_SI_Woolf2021!$E$9:$E$93,1,EXP(LN((1.1*(Fperm_SI_Woolf2021!$E$9:$E$93-BD$58)-63.1579*EXP(-0.19*Fperm_SI_Woolf2021!$E$9:$E$93)+63.1579*EXP(-0.19*BD$58))/(Fperm_SI_Woolf2021!$E$9:$E$93-BD$58))*(BD$58-Fperm_SI_Woolf2021!$E$9:$E$93)/10))),Fperm_SI_Woolf2021!$D$9:$D$93))</f>
        <v>0.32078963064169791</v>
      </c>
      <c r="BE108" s="51" cm="1">
        <f t="array" ref="BE108">MIN(1,SLOPE(Fperm_SI_Woolf2021!$F$9:$F$93*EXP(-Fperm_SI_Woolf2021!$I$9:$I$93*$C108*IF(BE$58=Fperm_SI_Woolf2021!$E$9:$E$93,1,EXP(LN((1.1*(Fperm_SI_Woolf2021!$E$9:$E$93-BE$58)-63.1579*EXP(-0.19*Fperm_SI_Woolf2021!$E$9:$E$93)+63.1579*EXP(-0.19*BE$58))/(Fperm_SI_Woolf2021!$E$9:$E$93-BE$58))*(BE$58-Fperm_SI_Woolf2021!$E$9:$E$93)/10))) + Fperm_SI_Woolf2021!$G$9:$G$93*EXP(-Fperm_SI_Woolf2021!$J$9:$J$93*$C108*IF(BE$58=Fperm_SI_Woolf2021!$E$9:$E$93,1,EXP(LN((1.1*(Fperm_SI_Woolf2021!$E$9:$E$93-BE$58)-63.1579*EXP(-0.19*Fperm_SI_Woolf2021!$E$9:$E$93)+63.1579*EXP(-0.19*BE$58))/(Fperm_SI_Woolf2021!$E$9:$E$93-BE$58))*(BE$58-Fperm_SI_Woolf2021!$E$9:$E$93)/10))) + Fperm_SI_Woolf2021!$H$9:$H$93*EXP(-Fperm_SI_Woolf2021!$K$9:$K$93*$C108*IF(BE$58=Fperm_SI_Woolf2021!$E$9:$E$93,1,EXP(LN((1.1*(Fperm_SI_Woolf2021!$E$9:$E$93-BE$58)-63.1579*EXP(-0.19*Fperm_SI_Woolf2021!$E$9:$E$93)+63.1579*EXP(-0.19*BE$58))/(Fperm_SI_Woolf2021!$E$9:$E$93-BE$58))*(BE$58-Fperm_SI_Woolf2021!$E$9:$E$93)/10))),Fperm_SI_Woolf2021!$D$9:$D$93)*BE$57+INTERCEPT(Fperm_SI_Woolf2021!$F$9:$F$93*EXP(-Fperm_SI_Woolf2021!$I$9:$I$93*$C108*IF(BE$58=Fperm_SI_Woolf2021!$E$9:$E$93,1,EXP(LN((1.1*(Fperm_SI_Woolf2021!$E$9:$E$93-BE$58)-63.1579*EXP(-0.19*Fperm_SI_Woolf2021!$E$9:$E$93)+63.1579*EXP(-0.19*BE$58))/(Fperm_SI_Woolf2021!$E$9:$E$93-BE$58))*(BE$58-Fperm_SI_Woolf2021!$E$9:$E$93)/10))) + Fperm_SI_Woolf2021!$G$9:$G$93*EXP(-Fperm_SI_Woolf2021!$J$9:$J$93*$C108*IF(BE$58=Fperm_SI_Woolf2021!$E$9:$E$93,1,EXP(LN((1.1*(Fperm_SI_Woolf2021!$E$9:$E$93-BE$58)-63.1579*EXP(-0.19*Fperm_SI_Woolf2021!$E$9:$E$93)+63.1579*EXP(-0.19*BE$58))/(Fperm_SI_Woolf2021!$E$9:$E$93-BE$58))*(BE$58-Fperm_SI_Woolf2021!$E$9:$E$93)/10))) + Fperm_SI_Woolf2021!$H$9:$H$93*EXP(-Fperm_SI_Woolf2021!$K$9:$K$93*$C108*IF(BE$58=Fperm_SI_Woolf2021!$E$9:$E$93,1,EXP(LN((1.1*(Fperm_SI_Woolf2021!$E$9:$E$93-BE$58)-63.1579*EXP(-0.19*Fperm_SI_Woolf2021!$E$9:$E$93)+63.1579*EXP(-0.19*BE$58))/(Fperm_SI_Woolf2021!$E$9:$E$93-BE$58))*(BE$58-Fperm_SI_Woolf2021!$E$9:$E$93)/10))),Fperm_SI_Woolf2021!$D$9:$D$93))</f>
        <v>0.29883914286983382</v>
      </c>
      <c r="BF108" s="51" cm="1">
        <f t="array" ref="BF108">MIN(1,SLOPE(Fperm_SI_Woolf2021!$F$9:$F$93*EXP(-Fperm_SI_Woolf2021!$I$9:$I$93*$C108*IF(BF$58=Fperm_SI_Woolf2021!$E$9:$E$93,1,EXP(LN((1.1*(Fperm_SI_Woolf2021!$E$9:$E$93-BF$58)-63.1579*EXP(-0.19*Fperm_SI_Woolf2021!$E$9:$E$93)+63.1579*EXP(-0.19*BF$58))/(Fperm_SI_Woolf2021!$E$9:$E$93-BF$58))*(BF$58-Fperm_SI_Woolf2021!$E$9:$E$93)/10))) + Fperm_SI_Woolf2021!$G$9:$G$93*EXP(-Fperm_SI_Woolf2021!$J$9:$J$93*$C108*IF(BF$58=Fperm_SI_Woolf2021!$E$9:$E$93,1,EXP(LN((1.1*(Fperm_SI_Woolf2021!$E$9:$E$93-BF$58)-63.1579*EXP(-0.19*Fperm_SI_Woolf2021!$E$9:$E$93)+63.1579*EXP(-0.19*BF$58))/(Fperm_SI_Woolf2021!$E$9:$E$93-BF$58))*(BF$58-Fperm_SI_Woolf2021!$E$9:$E$93)/10))) + Fperm_SI_Woolf2021!$H$9:$H$93*EXP(-Fperm_SI_Woolf2021!$K$9:$K$93*$C108*IF(BF$58=Fperm_SI_Woolf2021!$E$9:$E$93,1,EXP(LN((1.1*(Fperm_SI_Woolf2021!$E$9:$E$93-BF$58)-63.1579*EXP(-0.19*Fperm_SI_Woolf2021!$E$9:$E$93)+63.1579*EXP(-0.19*BF$58))/(Fperm_SI_Woolf2021!$E$9:$E$93-BF$58))*(BF$58-Fperm_SI_Woolf2021!$E$9:$E$93)/10))),Fperm_SI_Woolf2021!$D$9:$D$93)*BF$57+INTERCEPT(Fperm_SI_Woolf2021!$F$9:$F$93*EXP(-Fperm_SI_Woolf2021!$I$9:$I$93*$C108*IF(BF$58=Fperm_SI_Woolf2021!$E$9:$E$93,1,EXP(LN((1.1*(Fperm_SI_Woolf2021!$E$9:$E$93-BF$58)-63.1579*EXP(-0.19*Fperm_SI_Woolf2021!$E$9:$E$93)+63.1579*EXP(-0.19*BF$58))/(Fperm_SI_Woolf2021!$E$9:$E$93-BF$58))*(BF$58-Fperm_SI_Woolf2021!$E$9:$E$93)/10))) + Fperm_SI_Woolf2021!$G$9:$G$93*EXP(-Fperm_SI_Woolf2021!$J$9:$J$93*$C108*IF(BF$58=Fperm_SI_Woolf2021!$E$9:$E$93,1,EXP(LN((1.1*(Fperm_SI_Woolf2021!$E$9:$E$93-BF$58)-63.1579*EXP(-0.19*Fperm_SI_Woolf2021!$E$9:$E$93)+63.1579*EXP(-0.19*BF$58))/(Fperm_SI_Woolf2021!$E$9:$E$93-BF$58))*(BF$58-Fperm_SI_Woolf2021!$E$9:$E$93)/10))) + Fperm_SI_Woolf2021!$H$9:$H$93*EXP(-Fperm_SI_Woolf2021!$K$9:$K$93*$C108*IF(BF$58=Fperm_SI_Woolf2021!$E$9:$E$93,1,EXP(LN((1.1*(Fperm_SI_Woolf2021!$E$9:$E$93-BF$58)-63.1579*EXP(-0.19*Fperm_SI_Woolf2021!$E$9:$E$93)+63.1579*EXP(-0.19*BF$58))/(Fperm_SI_Woolf2021!$E$9:$E$93-BF$58))*(BF$58-Fperm_SI_Woolf2021!$E$9:$E$93)/10))),Fperm_SI_Woolf2021!$D$9:$D$93))</f>
        <v>0.27688865509796967</v>
      </c>
      <c r="BG108" s="51" cm="1">
        <f t="array" ref="BG108">MIN(1,SLOPE(Fperm_SI_Woolf2021!$F$9:$F$93*EXP(-Fperm_SI_Woolf2021!$I$9:$I$93*$C108*IF(BG$58=Fperm_SI_Woolf2021!$E$9:$E$93,1,EXP(LN((1.1*(Fperm_SI_Woolf2021!$E$9:$E$93-BG$58)-63.1579*EXP(-0.19*Fperm_SI_Woolf2021!$E$9:$E$93)+63.1579*EXP(-0.19*BG$58))/(Fperm_SI_Woolf2021!$E$9:$E$93-BG$58))*(BG$58-Fperm_SI_Woolf2021!$E$9:$E$93)/10))) + Fperm_SI_Woolf2021!$G$9:$G$93*EXP(-Fperm_SI_Woolf2021!$J$9:$J$93*$C108*IF(BG$58=Fperm_SI_Woolf2021!$E$9:$E$93,1,EXP(LN((1.1*(Fperm_SI_Woolf2021!$E$9:$E$93-BG$58)-63.1579*EXP(-0.19*Fperm_SI_Woolf2021!$E$9:$E$93)+63.1579*EXP(-0.19*BG$58))/(Fperm_SI_Woolf2021!$E$9:$E$93-BG$58))*(BG$58-Fperm_SI_Woolf2021!$E$9:$E$93)/10))) + Fperm_SI_Woolf2021!$H$9:$H$93*EXP(-Fperm_SI_Woolf2021!$K$9:$K$93*$C108*IF(BG$58=Fperm_SI_Woolf2021!$E$9:$E$93,1,EXP(LN((1.1*(Fperm_SI_Woolf2021!$E$9:$E$93-BG$58)-63.1579*EXP(-0.19*Fperm_SI_Woolf2021!$E$9:$E$93)+63.1579*EXP(-0.19*BG$58))/(Fperm_SI_Woolf2021!$E$9:$E$93-BG$58))*(BG$58-Fperm_SI_Woolf2021!$E$9:$E$93)/10))),Fperm_SI_Woolf2021!$D$9:$D$93)*BG$57+INTERCEPT(Fperm_SI_Woolf2021!$F$9:$F$93*EXP(-Fperm_SI_Woolf2021!$I$9:$I$93*$C108*IF(BG$58=Fperm_SI_Woolf2021!$E$9:$E$93,1,EXP(LN((1.1*(Fperm_SI_Woolf2021!$E$9:$E$93-BG$58)-63.1579*EXP(-0.19*Fperm_SI_Woolf2021!$E$9:$E$93)+63.1579*EXP(-0.19*BG$58))/(Fperm_SI_Woolf2021!$E$9:$E$93-BG$58))*(BG$58-Fperm_SI_Woolf2021!$E$9:$E$93)/10))) + Fperm_SI_Woolf2021!$G$9:$G$93*EXP(-Fperm_SI_Woolf2021!$J$9:$J$93*$C108*IF(BG$58=Fperm_SI_Woolf2021!$E$9:$E$93,1,EXP(LN((1.1*(Fperm_SI_Woolf2021!$E$9:$E$93-BG$58)-63.1579*EXP(-0.19*Fperm_SI_Woolf2021!$E$9:$E$93)+63.1579*EXP(-0.19*BG$58))/(Fperm_SI_Woolf2021!$E$9:$E$93-BG$58))*(BG$58-Fperm_SI_Woolf2021!$E$9:$E$93)/10))) + Fperm_SI_Woolf2021!$H$9:$H$93*EXP(-Fperm_SI_Woolf2021!$K$9:$K$93*$C108*IF(BG$58=Fperm_SI_Woolf2021!$E$9:$E$93,1,EXP(LN((1.1*(Fperm_SI_Woolf2021!$E$9:$E$93-BG$58)-63.1579*EXP(-0.19*Fperm_SI_Woolf2021!$E$9:$E$93)+63.1579*EXP(-0.19*BG$58))/(Fperm_SI_Woolf2021!$E$9:$E$93-BG$58))*(BG$58-Fperm_SI_Woolf2021!$E$9:$E$93)/10))),Fperm_SI_Woolf2021!$D$9:$D$93))</f>
        <v>0.25493816732610558</v>
      </c>
      <c r="BH108" s="51" cm="1">
        <f t="array" ref="BH108">MIN(1,SLOPE(Fperm_SI_Woolf2021!$F$9:$F$93*EXP(-Fperm_SI_Woolf2021!$I$9:$I$93*$C108*IF(BH$58=Fperm_SI_Woolf2021!$E$9:$E$93,1,EXP(LN((1.1*(Fperm_SI_Woolf2021!$E$9:$E$93-BH$58)-63.1579*EXP(-0.19*Fperm_SI_Woolf2021!$E$9:$E$93)+63.1579*EXP(-0.19*BH$58))/(Fperm_SI_Woolf2021!$E$9:$E$93-BH$58))*(BH$58-Fperm_SI_Woolf2021!$E$9:$E$93)/10))) + Fperm_SI_Woolf2021!$G$9:$G$93*EXP(-Fperm_SI_Woolf2021!$J$9:$J$93*$C108*IF(BH$58=Fperm_SI_Woolf2021!$E$9:$E$93,1,EXP(LN((1.1*(Fperm_SI_Woolf2021!$E$9:$E$93-BH$58)-63.1579*EXP(-0.19*Fperm_SI_Woolf2021!$E$9:$E$93)+63.1579*EXP(-0.19*BH$58))/(Fperm_SI_Woolf2021!$E$9:$E$93-BH$58))*(BH$58-Fperm_SI_Woolf2021!$E$9:$E$93)/10))) + Fperm_SI_Woolf2021!$H$9:$H$93*EXP(-Fperm_SI_Woolf2021!$K$9:$K$93*$C108*IF(BH$58=Fperm_SI_Woolf2021!$E$9:$E$93,1,EXP(LN((1.1*(Fperm_SI_Woolf2021!$E$9:$E$93-BH$58)-63.1579*EXP(-0.19*Fperm_SI_Woolf2021!$E$9:$E$93)+63.1579*EXP(-0.19*BH$58))/(Fperm_SI_Woolf2021!$E$9:$E$93-BH$58))*(BH$58-Fperm_SI_Woolf2021!$E$9:$E$93)/10))),Fperm_SI_Woolf2021!$D$9:$D$93)*BH$57+INTERCEPT(Fperm_SI_Woolf2021!$F$9:$F$93*EXP(-Fperm_SI_Woolf2021!$I$9:$I$93*$C108*IF(BH$58=Fperm_SI_Woolf2021!$E$9:$E$93,1,EXP(LN((1.1*(Fperm_SI_Woolf2021!$E$9:$E$93-BH$58)-63.1579*EXP(-0.19*Fperm_SI_Woolf2021!$E$9:$E$93)+63.1579*EXP(-0.19*BH$58))/(Fperm_SI_Woolf2021!$E$9:$E$93-BH$58))*(BH$58-Fperm_SI_Woolf2021!$E$9:$E$93)/10))) + Fperm_SI_Woolf2021!$G$9:$G$93*EXP(-Fperm_SI_Woolf2021!$J$9:$J$93*$C108*IF(BH$58=Fperm_SI_Woolf2021!$E$9:$E$93,1,EXP(LN((1.1*(Fperm_SI_Woolf2021!$E$9:$E$93-BH$58)-63.1579*EXP(-0.19*Fperm_SI_Woolf2021!$E$9:$E$93)+63.1579*EXP(-0.19*BH$58))/(Fperm_SI_Woolf2021!$E$9:$E$93-BH$58))*(BH$58-Fperm_SI_Woolf2021!$E$9:$E$93)/10))) + Fperm_SI_Woolf2021!$H$9:$H$93*EXP(-Fperm_SI_Woolf2021!$K$9:$K$93*$C108*IF(BH$58=Fperm_SI_Woolf2021!$E$9:$E$93,1,EXP(LN((1.1*(Fperm_SI_Woolf2021!$E$9:$E$93-BH$58)-63.1579*EXP(-0.19*Fperm_SI_Woolf2021!$E$9:$E$93)+63.1579*EXP(-0.19*BH$58))/(Fperm_SI_Woolf2021!$E$9:$E$93-BH$58))*(BH$58-Fperm_SI_Woolf2021!$E$9:$E$93)/10))),Fperm_SI_Woolf2021!$D$9:$D$93))</f>
        <v>0.23298767955424143</v>
      </c>
      <c r="BI108" s="51" cm="1">
        <f t="array" ref="BI108">MIN(1,SLOPE(Fperm_SI_Woolf2021!$F$9:$F$93*EXP(-Fperm_SI_Woolf2021!$I$9:$I$93*$C108*IF(BI$58=Fperm_SI_Woolf2021!$E$9:$E$93,1,EXP(LN((1.1*(Fperm_SI_Woolf2021!$E$9:$E$93-BI$58)-63.1579*EXP(-0.19*Fperm_SI_Woolf2021!$E$9:$E$93)+63.1579*EXP(-0.19*BI$58))/(Fperm_SI_Woolf2021!$E$9:$E$93-BI$58))*(BI$58-Fperm_SI_Woolf2021!$E$9:$E$93)/10))) + Fperm_SI_Woolf2021!$G$9:$G$93*EXP(-Fperm_SI_Woolf2021!$J$9:$J$93*$C108*IF(BI$58=Fperm_SI_Woolf2021!$E$9:$E$93,1,EXP(LN((1.1*(Fperm_SI_Woolf2021!$E$9:$E$93-BI$58)-63.1579*EXP(-0.19*Fperm_SI_Woolf2021!$E$9:$E$93)+63.1579*EXP(-0.19*BI$58))/(Fperm_SI_Woolf2021!$E$9:$E$93-BI$58))*(BI$58-Fperm_SI_Woolf2021!$E$9:$E$93)/10))) + Fperm_SI_Woolf2021!$H$9:$H$93*EXP(-Fperm_SI_Woolf2021!$K$9:$K$93*$C108*IF(BI$58=Fperm_SI_Woolf2021!$E$9:$E$93,1,EXP(LN((1.1*(Fperm_SI_Woolf2021!$E$9:$E$93-BI$58)-63.1579*EXP(-0.19*Fperm_SI_Woolf2021!$E$9:$E$93)+63.1579*EXP(-0.19*BI$58))/(Fperm_SI_Woolf2021!$E$9:$E$93-BI$58))*(BI$58-Fperm_SI_Woolf2021!$E$9:$E$93)/10))),Fperm_SI_Woolf2021!$D$9:$D$93)*BI$57+INTERCEPT(Fperm_SI_Woolf2021!$F$9:$F$93*EXP(-Fperm_SI_Woolf2021!$I$9:$I$93*$C108*IF(BI$58=Fperm_SI_Woolf2021!$E$9:$E$93,1,EXP(LN((1.1*(Fperm_SI_Woolf2021!$E$9:$E$93-BI$58)-63.1579*EXP(-0.19*Fperm_SI_Woolf2021!$E$9:$E$93)+63.1579*EXP(-0.19*BI$58))/(Fperm_SI_Woolf2021!$E$9:$E$93-BI$58))*(BI$58-Fperm_SI_Woolf2021!$E$9:$E$93)/10))) + Fperm_SI_Woolf2021!$G$9:$G$93*EXP(-Fperm_SI_Woolf2021!$J$9:$J$93*$C108*IF(BI$58=Fperm_SI_Woolf2021!$E$9:$E$93,1,EXP(LN((1.1*(Fperm_SI_Woolf2021!$E$9:$E$93-BI$58)-63.1579*EXP(-0.19*Fperm_SI_Woolf2021!$E$9:$E$93)+63.1579*EXP(-0.19*BI$58))/(Fperm_SI_Woolf2021!$E$9:$E$93-BI$58))*(BI$58-Fperm_SI_Woolf2021!$E$9:$E$93)/10))) + Fperm_SI_Woolf2021!$H$9:$H$93*EXP(-Fperm_SI_Woolf2021!$K$9:$K$93*$C108*IF(BI$58=Fperm_SI_Woolf2021!$E$9:$E$93,1,EXP(LN((1.1*(Fperm_SI_Woolf2021!$E$9:$E$93-BI$58)-63.1579*EXP(-0.19*Fperm_SI_Woolf2021!$E$9:$E$93)+63.1579*EXP(-0.19*BI$58))/(Fperm_SI_Woolf2021!$E$9:$E$93-BI$58))*(BI$58-Fperm_SI_Woolf2021!$E$9:$E$93)/10))),Fperm_SI_Woolf2021!$D$9:$D$93))</f>
        <v>0.21103719178237734</v>
      </c>
      <c r="BJ108" s="51" cm="1">
        <f t="array" ref="BJ108">MIN(1,SLOPE(Fperm_SI_Woolf2021!$F$9:$F$93*EXP(-Fperm_SI_Woolf2021!$I$9:$I$93*$C108*IF(BJ$58=Fperm_SI_Woolf2021!$E$9:$E$93,1,EXP(LN((1.1*(Fperm_SI_Woolf2021!$E$9:$E$93-BJ$58)-63.1579*EXP(-0.19*Fperm_SI_Woolf2021!$E$9:$E$93)+63.1579*EXP(-0.19*BJ$58))/(Fperm_SI_Woolf2021!$E$9:$E$93-BJ$58))*(BJ$58-Fperm_SI_Woolf2021!$E$9:$E$93)/10))) + Fperm_SI_Woolf2021!$G$9:$G$93*EXP(-Fperm_SI_Woolf2021!$J$9:$J$93*$C108*IF(BJ$58=Fperm_SI_Woolf2021!$E$9:$E$93,1,EXP(LN((1.1*(Fperm_SI_Woolf2021!$E$9:$E$93-BJ$58)-63.1579*EXP(-0.19*Fperm_SI_Woolf2021!$E$9:$E$93)+63.1579*EXP(-0.19*BJ$58))/(Fperm_SI_Woolf2021!$E$9:$E$93-BJ$58))*(BJ$58-Fperm_SI_Woolf2021!$E$9:$E$93)/10))) + Fperm_SI_Woolf2021!$H$9:$H$93*EXP(-Fperm_SI_Woolf2021!$K$9:$K$93*$C108*IF(BJ$58=Fperm_SI_Woolf2021!$E$9:$E$93,1,EXP(LN((1.1*(Fperm_SI_Woolf2021!$E$9:$E$93-BJ$58)-63.1579*EXP(-0.19*Fperm_SI_Woolf2021!$E$9:$E$93)+63.1579*EXP(-0.19*BJ$58))/(Fperm_SI_Woolf2021!$E$9:$E$93-BJ$58))*(BJ$58-Fperm_SI_Woolf2021!$E$9:$E$93)/10))),Fperm_SI_Woolf2021!$D$9:$D$93)*BJ$57+INTERCEPT(Fperm_SI_Woolf2021!$F$9:$F$93*EXP(-Fperm_SI_Woolf2021!$I$9:$I$93*$C108*IF(BJ$58=Fperm_SI_Woolf2021!$E$9:$E$93,1,EXP(LN((1.1*(Fperm_SI_Woolf2021!$E$9:$E$93-BJ$58)-63.1579*EXP(-0.19*Fperm_SI_Woolf2021!$E$9:$E$93)+63.1579*EXP(-0.19*BJ$58))/(Fperm_SI_Woolf2021!$E$9:$E$93-BJ$58))*(BJ$58-Fperm_SI_Woolf2021!$E$9:$E$93)/10))) + Fperm_SI_Woolf2021!$G$9:$G$93*EXP(-Fperm_SI_Woolf2021!$J$9:$J$93*$C108*IF(BJ$58=Fperm_SI_Woolf2021!$E$9:$E$93,1,EXP(LN((1.1*(Fperm_SI_Woolf2021!$E$9:$E$93-BJ$58)-63.1579*EXP(-0.19*Fperm_SI_Woolf2021!$E$9:$E$93)+63.1579*EXP(-0.19*BJ$58))/(Fperm_SI_Woolf2021!$E$9:$E$93-BJ$58))*(BJ$58-Fperm_SI_Woolf2021!$E$9:$E$93)/10))) + Fperm_SI_Woolf2021!$H$9:$H$93*EXP(-Fperm_SI_Woolf2021!$K$9:$K$93*$C108*IF(BJ$58=Fperm_SI_Woolf2021!$E$9:$E$93,1,EXP(LN((1.1*(Fperm_SI_Woolf2021!$E$9:$E$93-BJ$58)-63.1579*EXP(-0.19*Fperm_SI_Woolf2021!$E$9:$E$93)+63.1579*EXP(-0.19*BJ$58))/(Fperm_SI_Woolf2021!$E$9:$E$93-BJ$58))*(BJ$58-Fperm_SI_Woolf2021!$E$9:$E$93)/10))),Fperm_SI_Woolf2021!$D$9:$D$93))</f>
        <v>0.1890867040105132</v>
      </c>
      <c r="BK108" s="51" cm="1">
        <f t="array" ref="BK108">MIN(1,SLOPE(Fperm_SI_Woolf2021!$F$9:$F$93*EXP(-Fperm_SI_Woolf2021!$I$9:$I$93*$C108*IF(BK$58=Fperm_SI_Woolf2021!$E$9:$E$93,1,EXP(LN((1.1*(Fperm_SI_Woolf2021!$E$9:$E$93-BK$58)-63.1579*EXP(-0.19*Fperm_SI_Woolf2021!$E$9:$E$93)+63.1579*EXP(-0.19*BK$58))/(Fperm_SI_Woolf2021!$E$9:$E$93-BK$58))*(BK$58-Fperm_SI_Woolf2021!$E$9:$E$93)/10))) + Fperm_SI_Woolf2021!$G$9:$G$93*EXP(-Fperm_SI_Woolf2021!$J$9:$J$93*$C108*IF(BK$58=Fperm_SI_Woolf2021!$E$9:$E$93,1,EXP(LN((1.1*(Fperm_SI_Woolf2021!$E$9:$E$93-BK$58)-63.1579*EXP(-0.19*Fperm_SI_Woolf2021!$E$9:$E$93)+63.1579*EXP(-0.19*BK$58))/(Fperm_SI_Woolf2021!$E$9:$E$93-BK$58))*(BK$58-Fperm_SI_Woolf2021!$E$9:$E$93)/10))) + Fperm_SI_Woolf2021!$H$9:$H$93*EXP(-Fperm_SI_Woolf2021!$K$9:$K$93*$C108*IF(BK$58=Fperm_SI_Woolf2021!$E$9:$E$93,1,EXP(LN((1.1*(Fperm_SI_Woolf2021!$E$9:$E$93-BK$58)-63.1579*EXP(-0.19*Fperm_SI_Woolf2021!$E$9:$E$93)+63.1579*EXP(-0.19*BK$58))/(Fperm_SI_Woolf2021!$E$9:$E$93-BK$58))*(BK$58-Fperm_SI_Woolf2021!$E$9:$E$93)/10))),Fperm_SI_Woolf2021!$D$9:$D$93)*BK$57+INTERCEPT(Fperm_SI_Woolf2021!$F$9:$F$93*EXP(-Fperm_SI_Woolf2021!$I$9:$I$93*$C108*IF(BK$58=Fperm_SI_Woolf2021!$E$9:$E$93,1,EXP(LN((1.1*(Fperm_SI_Woolf2021!$E$9:$E$93-BK$58)-63.1579*EXP(-0.19*Fperm_SI_Woolf2021!$E$9:$E$93)+63.1579*EXP(-0.19*BK$58))/(Fperm_SI_Woolf2021!$E$9:$E$93-BK$58))*(BK$58-Fperm_SI_Woolf2021!$E$9:$E$93)/10))) + Fperm_SI_Woolf2021!$G$9:$G$93*EXP(-Fperm_SI_Woolf2021!$J$9:$J$93*$C108*IF(BK$58=Fperm_SI_Woolf2021!$E$9:$E$93,1,EXP(LN((1.1*(Fperm_SI_Woolf2021!$E$9:$E$93-BK$58)-63.1579*EXP(-0.19*Fperm_SI_Woolf2021!$E$9:$E$93)+63.1579*EXP(-0.19*BK$58))/(Fperm_SI_Woolf2021!$E$9:$E$93-BK$58))*(BK$58-Fperm_SI_Woolf2021!$E$9:$E$93)/10))) + Fperm_SI_Woolf2021!$H$9:$H$93*EXP(-Fperm_SI_Woolf2021!$K$9:$K$93*$C108*IF(BK$58=Fperm_SI_Woolf2021!$E$9:$E$93,1,EXP(LN((1.1*(Fperm_SI_Woolf2021!$E$9:$E$93-BK$58)-63.1579*EXP(-0.19*Fperm_SI_Woolf2021!$E$9:$E$93)+63.1579*EXP(-0.19*BK$58))/(Fperm_SI_Woolf2021!$E$9:$E$93-BK$58))*(BK$58-Fperm_SI_Woolf2021!$E$9:$E$93)/10))),Fperm_SI_Woolf2021!$D$9:$D$93))</f>
        <v>0.16713621623864905</v>
      </c>
      <c r="BL108" s="51" cm="1">
        <f t="array" ref="BL108">MIN(1,SLOPE(Fperm_SI_Woolf2021!$F$9:$F$93*EXP(-Fperm_SI_Woolf2021!$I$9:$I$93*$C108*IF(BL$58=Fperm_SI_Woolf2021!$E$9:$E$93,1,EXP(LN((1.1*(Fperm_SI_Woolf2021!$E$9:$E$93-BL$58)-63.1579*EXP(-0.19*Fperm_SI_Woolf2021!$E$9:$E$93)+63.1579*EXP(-0.19*BL$58))/(Fperm_SI_Woolf2021!$E$9:$E$93-BL$58))*(BL$58-Fperm_SI_Woolf2021!$E$9:$E$93)/10))) + Fperm_SI_Woolf2021!$G$9:$G$93*EXP(-Fperm_SI_Woolf2021!$J$9:$J$93*$C108*IF(BL$58=Fperm_SI_Woolf2021!$E$9:$E$93,1,EXP(LN((1.1*(Fperm_SI_Woolf2021!$E$9:$E$93-BL$58)-63.1579*EXP(-0.19*Fperm_SI_Woolf2021!$E$9:$E$93)+63.1579*EXP(-0.19*BL$58))/(Fperm_SI_Woolf2021!$E$9:$E$93-BL$58))*(BL$58-Fperm_SI_Woolf2021!$E$9:$E$93)/10))) + Fperm_SI_Woolf2021!$H$9:$H$93*EXP(-Fperm_SI_Woolf2021!$K$9:$K$93*$C108*IF(BL$58=Fperm_SI_Woolf2021!$E$9:$E$93,1,EXP(LN((1.1*(Fperm_SI_Woolf2021!$E$9:$E$93-BL$58)-63.1579*EXP(-0.19*Fperm_SI_Woolf2021!$E$9:$E$93)+63.1579*EXP(-0.19*BL$58))/(Fperm_SI_Woolf2021!$E$9:$E$93-BL$58))*(BL$58-Fperm_SI_Woolf2021!$E$9:$E$93)/10))),Fperm_SI_Woolf2021!$D$9:$D$93)*BL$57+INTERCEPT(Fperm_SI_Woolf2021!$F$9:$F$93*EXP(-Fperm_SI_Woolf2021!$I$9:$I$93*$C108*IF(BL$58=Fperm_SI_Woolf2021!$E$9:$E$93,1,EXP(LN((1.1*(Fperm_SI_Woolf2021!$E$9:$E$93-BL$58)-63.1579*EXP(-0.19*Fperm_SI_Woolf2021!$E$9:$E$93)+63.1579*EXP(-0.19*BL$58))/(Fperm_SI_Woolf2021!$E$9:$E$93-BL$58))*(BL$58-Fperm_SI_Woolf2021!$E$9:$E$93)/10))) + Fperm_SI_Woolf2021!$G$9:$G$93*EXP(-Fperm_SI_Woolf2021!$J$9:$J$93*$C108*IF(BL$58=Fperm_SI_Woolf2021!$E$9:$E$93,1,EXP(LN((1.1*(Fperm_SI_Woolf2021!$E$9:$E$93-BL$58)-63.1579*EXP(-0.19*Fperm_SI_Woolf2021!$E$9:$E$93)+63.1579*EXP(-0.19*BL$58))/(Fperm_SI_Woolf2021!$E$9:$E$93-BL$58))*(BL$58-Fperm_SI_Woolf2021!$E$9:$E$93)/10))) + Fperm_SI_Woolf2021!$H$9:$H$93*EXP(-Fperm_SI_Woolf2021!$K$9:$K$93*$C108*IF(BL$58=Fperm_SI_Woolf2021!$E$9:$E$93,1,EXP(LN((1.1*(Fperm_SI_Woolf2021!$E$9:$E$93-BL$58)-63.1579*EXP(-0.19*Fperm_SI_Woolf2021!$E$9:$E$93)+63.1579*EXP(-0.19*BL$58))/(Fperm_SI_Woolf2021!$E$9:$E$93-BL$58))*(BL$58-Fperm_SI_Woolf2021!$E$9:$E$93)/10))),Fperm_SI_Woolf2021!$D$9:$D$93))</f>
        <v>0.42767678449507346</v>
      </c>
      <c r="BM108" s="51" cm="1">
        <f t="array" ref="BM108">MIN(1,SLOPE(Fperm_SI_Woolf2021!$F$9:$F$93*EXP(-Fperm_SI_Woolf2021!$I$9:$I$93*$C108*IF(BM$58=Fperm_SI_Woolf2021!$E$9:$E$93,1,EXP(LN((1.1*(Fperm_SI_Woolf2021!$E$9:$E$93-BM$58)-63.1579*EXP(-0.19*Fperm_SI_Woolf2021!$E$9:$E$93)+63.1579*EXP(-0.19*BM$58))/(Fperm_SI_Woolf2021!$E$9:$E$93-BM$58))*(BM$58-Fperm_SI_Woolf2021!$E$9:$E$93)/10))) + Fperm_SI_Woolf2021!$G$9:$G$93*EXP(-Fperm_SI_Woolf2021!$J$9:$J$93*$C108*IF(BM$58=Fperm_SI_Woolf2021!$E$9:$E$93,1,EXP(LN((1.1*(Fperm_SI_Woolf2021!$E$9:$E$93-BM$58)-63.1579*EXP(-0.19*Fperm_SI_Woolf2021!$E$9:$E$93)+63.1579*EXP(-0.19*BM$58))/(Fperm_SI_Woolf2021!$E$9:$E$93-BM$58))*(BM$58-Fperm_SI_Woolf2021!$E$9:$E$93)/10))) + Fperm_SI_Woolf2021!$H$9:$H$93*EXP(-Fperm_SI_Woolf2021!$K$9:$K$93*$C108*IF(BM$58=Fperm_SI_Woolf2021!$E$9:$E$93,1,EXP(LN((1.1*(Fperm_SI_Woolf2021!$E$9:$E$93-BM$58)-63.1579*EXP(-0.19*Fperm_SI_Woolf2021!$E$9:$E$93)+63.1579*EXP(-0.19*BM$58))/(Fperm_SI_Woolf2021!$E$9:$E$93-BM$58))*(BM$58-Fperm_SI_Woolf2021!$E$9:$E$93)/10))),Fperm_SI_Woolf2021!$D$9:$D$93)*BM$57+INTERCEPT(Fperm_SI_Woolf2021!$F$9:$F$93*EXP(-Fperm_SI_Woolf2021!$I$9:$I$93*$C108*IF(BM$58=Fperm_SI_Woolf2021!$E$9:$E$93,1,EXP(LN((1.1*(Fperm_SI_Woolf2021!$E$9:$E$93-BM$58)-63.1579*EXP(-0.19*Fperm_SI_Woolf2021!$E$9:$E$93)+63.1579*EXP(-0.19*BM$58))/(Fperm_SI_Woolf2021!$E$9:$E$93-BM$58))*(BM$58-Fperm_SI_Woolf2021!$E$9:$E$93)/10))) + Fperm_SI_Woolf2021!$G$9:$G$93*EXP(-Fperm_SI_Woolf2021!$J$9:$J$93*$C108*IF(BM$58=Fperm_SI_Woolf2021!$E$9:$E$93,1,EXP(LN((1.1*(Fperm_SI_Woolf2021!$E$9:$E$93-BM$58)-63.1579*EXP(-0.19*Fperm_SI_Woolf2021!$E$9:$E$93)+63.1579*EXP(-0.19*BM$58))/(Fperm_SI_Woolf2021!$E$9:$E$93-BM$58))*(BM$58-Fperm_SI_Woolf2021!$E$9:$E$93)/10))) + Fperm_SI_Woolf2021!$H$9:$H$93*EXP(-Fperm_SI_Woolf2021!$K$9:$K$93*$C108*IF(BM$58=Fperm_SI_Woolf2021!$E$9:$E$93,1,EXP(LN((1.1*(Fperm_SI_Woolf2021!$E$9:$E$93-BM$58)-63.1579*EXP(-0.19*Fperm_SI_Woolf2021!$E$9:$E$93)+63.1579*EXP(-0.19*BM$58))/(Fperm_SI_Woolf2021!$E$9:$E$93-BM$58))*(BM$58-Fperm_SI_Woolf2021!$E$9:$E$93)/10))),Fperm_SI_Woolf2021!$D$9:$D$93))</f>
        <v>0.40766677923374189</v>
      </c>
      <c r="BN108" s="51" cm="1">
        <f t="array" ref="BN108">MIN(1,SLOPE(Fperm_SI_Woolf2021!$F$9:$F$93*EXP(-Fperm_SI_Woolf2021!$I$9:$I$93*$C108*IF(BN$58=Fperm_SI_Woolf2021!$E$9:$E$93,1,EXP(LN((1.1*(Fperm_SI_Woolf2021!$E$9:$E$93-BN$58)-63.1579*EXP(-0.19*Fperm_SI_Woolf2021!$E$9:$E$93)+63.1579*EXP(-0.19*BN$58))/(Fperm_SI_Woolf2021!$E$9:$E$93-BN$58))*(BN$58-Fperm_SI_Woolf2021!$E$9:$E$93)/10))) + Fperm_SI_Woolf2021!$G$9:$G$93*EXP(-Fperm_SI_Woolf2021!$J$9:$J$93*$C108*IF(BN$58=Fperm_SI_Woolf2021!$E$9:$E$93,1,EXP(LN((1.1*(Fperm_SI_Woolf2021!$E$9:$E$93-BN$58)-63.1579*EXP(-0.19*Fperm_SI_Woolf2021!$E$9:$E$93)+63.1579*EXP(-0.19*BN$58))/(Fperm_SI_Woolf2021!$E$9:$E$93-BN$58))*(BN$58-Fperm_SI_Woolf2021!$E$9:$E$93)/10))) + Fperm_SI_Woolf2021!$H$9:$H$93*EXP(-Fperm_SI_Woolf2021!$K$9:$K$93*$C108*IF(BN$58=Fperm_SI_Woolf2021!$E$9:$E$93,1,EXP(LN((1.1*(Fperm_SI_Woolf2021!$E$9:$E$93-BN$58)-63.1579*EXP(-0.19*Fperm_SI_Woolf2021!$E$9:$E$93)+63.1579*EXP(-0.19*BN$58))/(Fperm_SI_Woolf2021!$E$9:$E$93-BN$58))*(BN$58-Fperm_SI_Woolf2021!$E$9:$E$93)/10))),Fperm_SI_Woolf2021!$D$9:$D$93)*BN$57+INTERCEPT(Fperm_SI_Woolf2021!$F$9:$F$93*EXP(-Fperm_SI_Woolf2021!$I$9:$I$93*$C108*IF(BN$58=Fperm_SI_Woolf2021!$E$9:$E$93,1,EXP(LN((1.1*(Fperm_SI_Woolf2021!$E$9:$E$93-BN$58)-63.1579*EXP(-0.19*Fperm_SI_Woolf2021!$E$9:$E$93)+63.1579*EXP(-0.19*BN$58))/(Fperm_SI_Woolf2021!$E$9:$E$93-BN$58))*(BN$58-Fperm_SI_Woolf2021!$E$9:$E$93)/10))) + Fperm_SI_Woolf2021!$G$9:$G$93*EXP(-Fperm_SI_Woolf2021!$J$9:$J$93*$C108*IF(BN$58=Fperm_SI_Woolf2021!$E$9:$E$93,1,EXP(LN((1.1*(Fperm_SI_Woolf2021!$E$9:$E$93-BN$58)-63.1579*EXP(-0.19*Fperm_SI_Woolf2021!$E$9:$E$93)+63.1579*EXP(-0.19*BN$58))/(Fperm_SI_Woolf2021!$E$9:$E$93-BN$58))*(BN$58-Fperm_SI_Woolf2021!$E$9:$E$93)/10))) + Fperm_SI_Woolf2021!$H$9:$H$93*EXP(-Fperm_SI_Woolf2021!$K$9:$K$93*$C108*IF(BN$58=Fperm_SI_Woolf2021!$E$9:$E$93,1,EXP(LN((1.1*(Fperm_SI_Woolf2021!$E$9:$E$93-BN$58)-63.1579*EXP(-0.19*Fperm_SI_Woolf2021!$E$9:$E$93)+63.1579*EXP(-0.19*BN$58))/(Fperm_SI_Woolf2021!$E$9:$E$93-BN$58))*(BN$58-Fperm_SI_Woolf2021!$E$9:$E$93)/10))),Fperm_SI_Woolf2021!$D$9:$D$93))</f>
        <v>0.38765677397241027</v>
      </c>
      <c r="BO108" s="51" cm="1">
        <f t="array" ref="BO108">MIN(1,SLOPE(Fperm_SI_Woolf2021!$F$9:$F$93*EXP(-Fperm_SI_Woolf2021!$I$9:$I$93*$C108*IF(BO$58=Fperm_SI_Woolf2021!$E$9:$E$93,1,EXP(LN((1.1*(Fperm_SI_Woolf2021!$E$9:$E$93-BO$58)-63.1579*EXP(-0.19*Fperm_SI_Woolf2021!$E$9:$E$93)+63.1579*EXP(-0.19*BO$58))/(Fperm_SI_Woolf2021!$E$9:$E$93-BO$58))*(BO$58-Fperm_SI_Woolf2021!$E$9:$E$93)/10))) + Fperm_SI_Woolf2021!$G$9:$G$93*EXP(-Fperm_SI_Woolf2021!$J$9:$J$93*$C108*IF(BO$58=Fperm_SI_Woolf2021!$E$9:$E$93,1,EXP(LN((1.1*(Fperm_SI_Woolf2021!$E$9:$E$93-BO$58)-63.1579*EXP(-0.19*Fperm_SI_Woolf2021!$E$9:$E$93)+63.1579*EXP(-0.19*BO$58))/(Fperm_SI_Woolf2021!$E$9:$E$93-BO$58))*(BO$58-Fperm_SI_Woolf2021!$E$9:$E$93)/10))) + Fperm_SI_Woolf2021!$H$9:$H$93*EXP(-Fperm_SI_Woolf2021!$K$9:$K$93*$C108*IF(BO$58=Fperm_SI_Woolf2021!$E$9:$E$93,1,EXP(LN((1.1*(Fperm_SI_Woolf2021!$E$9:$E$93-BO$58)-63.1579*EXP(-0.19*Fperm_SI_Woolf2021!$E$9:$E$93)+63.1579*EXP(-0.19*BO$58))/(Fperm_SI_Woolf2021!$E$9:$E$93-BO$58))*(BO$58-Fperm_SI_Woolf2021!$E$9:$E$93)/10))),Fperm_SI_Woolf2021!$D$9:$D$93)*BO$57+INTERCEPT(Fperm_SI_Woolf2021!$F$9:$F$93*EXP(-Fperm_SI_Woolf2021!$I$9:$I$93*$C108*IF(BO$58=Fperm_SI_Woolf2021!$E$9:$E$93,1,EXP(LN((1.1*(Fperm_SI_Woolf2021!$E$9:$E$93-BO$58)-63.1579*EXP(-0.19*Fperm_SI_Woolf2021!$E$9:$E$93)+63.1579*EXP(-0.19*BO$58))/(Fperm_SI_Woolf2021!$E$9:$E$93-BO$58))*(BO$58-Fperm_SI_Woolf2021!$E$9:$E$93)/10))) + Fperm_SI_Woolf2021!$G$9:$G$93*EXP(-Fperm_SI_Woolf2021!$J$9:$J$93*$C108*IF(BO$58=Fperm_SI_Woolf2021!$E$9:$E$93,1,EXP(LN((1.1*(Fperm_SI_Woolf2021!$E$9:$E$93-BO$58)-63.1579*EXP(-0.19*Fperm_SI_Woolf2021!$E$9:$E$93)+63.1579*EXP(-0.19*BO$58))/(Fperm_SI_Woolf2021!$E$9:$E$93-BO$58))*(BO$58-Fperm_SI_Woolf2021!$E$9:$E$93)/10))) + Fperm_SI_Woolf2021!$H$9:$H$93*EXP(-Fperm_SI_Woolf2021!$K$9:$K$93*$C108*IF(BO$58=Fperm_SI_Woolf2021!$E$9:$E$93,1,EXP(LN((1.1*(Fperm_SI_Woolf2021!$E$9:$E$93-BO$58)-63.1579*EXP(-0.19*Fperm_SI_Woolf2021!$E$9:$E$93)+63.1579*EXP(-0.19*BO$58))/(Fperm_SI_Woolf2021!$E$9:$E$93-BO$58))*(BO$58-Fperm_SI_Woolf2021!$E$9:$E$93)/10))),Fperm_SI_Woolf2021!$D$9:$D$93))</f>
        <v>0.36764676871107865</v>
      </c>
      <c r="BP108" s="51" cm="1">
        <f t="array" ref="BP108">MIN(1,SLOPE(Fperm_SI_Woolf2021!$F$9:$F$93*EXP(-Fperm_SI_Woolf2021!$I$9:$I$93*$C108*IF(BP$58=Fperm_SI_Woolf2021!$E$9:$E$93,1,EXP(LN((1.1*(Fperm_SI_Woolf2021!$E$9:$E$93-BP$58)-63.1579*EXP(-0.19*Fperm_SI_Woolf2021!$E$9:$E$93)+63.1579*EXP(-0.19*BP$58))/(Fperm_SI_Woolf2021!$E$9:$E$93-BP$58))*(BP$58-Fperm_SI_Woolf2021!$E$9:$E$93)/10))) + Fperm_SI_Woolf2021!$G$9:$G$93*EXP(-Fperm_SI_Woolf2021!$J$9:$J$93*$C108*IF(BP$58=Fperm_SI_Woolf2021!$E$9:$E$93,1,EXP(LN((1.1*(Fperm_SI_Woolf2021!$E$9:$E$93-BP$58)-63.1579*EXP(-0.19*Fperm_SI_Woolf2021!$E$9:$E$93)+63.1579*EXP(-0.19*BP$58))/(Fperm_SI_Woolf2021!$E$9:$E$93-BP$58))*(BP$58-Fperm_SI_Woolf2021!$E$9:$E$93)/10))) + Fperm_SI_Woolf2021!$H$9:$H$93*EXP(-Fperm_SI_Woolf2021!$K$9:$K$93*$C108*IF(BP$58=Fperm_SI_Woolf2021!$E$9:$E$93,1,EXP(LN((1.1*(Fperm_SI_Woolf2021!$E$9:$E$93-BP$58)-63.1579*EXP(-0.19*Fperm_SI_Woolf2021!$E$9:$E$93)+63.1579*EXP(-0.19*BP$58))/(Fperm_SI_Woolf2021!$E$9:$E$93-BP$58))*(BP$58-Fperm_SI_Woolf2021!$E$9:$E$93)/10))),Fperm_SI_Woolf2021!$D$9:$D$93)*BP$57+INTERCEPT(Fperm_SI_Woolf2021!$F$9:$F$93*EXP(-Fperm_SI_Woolf2021!$I$9:$I$93*$C108*IF(BP$58=Fperm_SI_Woolf2021!$E$9:$E$93,1,EXP(LN((1.1*(Fperm_SI_Woolf2021!$E$9:$E$93-BP$58)-63.1579*EXP(-0.19*Fperm_SI_Woolf2021!$E$9:$E$93)+63.1579*EXP(-0.19*BP$58))/(Fperm_SI_Woolf2021!$E$9:$E$93-BP$58))*(BP$58-Fperm_SI_Woolf2021!$E$9:$E$93)/10))) + Fperm_SI_Woolf2021!$G$9:$G$93*EXP(-Fperm_SI_Woolf2021!$J$9:$J$93*$C108*IF(BP$58=Fperm_SI_Woolf2021!$E$9:$E$93,1,EXP(LN((1.1*(Fperm_SI_Woolf2021!$E$9:$E$93-BP$58)-63.1579*EXP(-0.19*Fperm_SI_Woolf2021!$E$9:$E$93)+63.1579*EXP(-0.19*BP$58))/(Fperm_SI_Woolf2021!$E$9:$E$93-BP$58))*(BP$58-Fperm_SI_Woolf2021!$E$9:$E$93)/10))) + Fperm_SI_Woolf2021!$H$9:$H$93*EXP(-Fperm_SI_Woolf2021!$K$9:$K$93*$C108*IF(BP$58=Fperm_SI_Woolf2021!$E$9:$E$93,1,EXP(LN((1.1*(Fperm_SI_Woolf2021!$E$9:$E$93-BP$58)-63.1579*EXP(-0.19*Fperm_SI_Woolf2021!$E$9:$E$93)+63.1579*EXP(-0.19*BP$58))/(Fperm_SI_Woolf2021!$E$9:$E$93-BP$58))*(BP$58-Fperm_SI_Woolf2021!$E$9:$E$93)/10))),Fperm_SI_Woolf2021!$D$9:$D$93))</f>
        <v>0.34763676344974709</v>
      </c>
      <c r="BQ108" s="51" cm="1">
        <f t="array" ref="BQ108">MIN(1,SLOPE(Fperm_SI_Woolf2021!$F$9:$F$93*EXP(-Fperm_SI_Woolf2021!$I$9:$I$93*$C108*IF(BQ$58=Fperm_SI_Woolf2021!$E$9:$E$93,1,EXP(LN((1.1*(Fperm_SI_Woolf2021!$E$9:$E$93-BQ$58)-63.1579*EXP(-0.19*Fperm_SI_Woolf2021!$E$9:$E$93)+63.1579*EXP(-0.19*BQ$58))/(Fperm_SI_Woolf2021!$E$9:$E$93-BQ$58))*(BQ$58-Fperm_SI_Woolf2021!$E$9:$E$93)/10))) + Fperm_SI_Woolf2021!$G$9:$G$93*EXP(-Fperm_SI_Woolf2021!$J$9:$J$93*$C108*IF(BQ$58=Fperm_SI_Woolf2021!$E$9:$E$93,1,EXP(LN((1.1*(Fperm_SI_Woolf2021!$E$9:$E$93-BQ$58)-63.1579*EXP(-0.19*Fperm_SI_Woolf2021!$E$9:$E$93)+63.1579*EXP(-0.19*BQ$58))/(Fperm_SI_Woolf2021!$E$9:$E$93-BQ$58))*(BQ$58-Fperm_SI_Woolf2021!$E$9:$E$93)/10))) + Fperm_SI_Woolf2021!$H$9:$H$93*EXP(-Fperm_SI_Woolf2021!$K$9:$K$93*$C108*IF(BQ$58=Fperm_SI_Woolf2021!$E$9:$E$93,1,EXP(LN((1.1*(Fperm_SI_Woolf2021!$E$9:$E$93-BQ$58)-63.1579*EXP(-0.19*Fperm_SI_Woolf2021!$E$9:$E$93)+63.1579*EXP(-0.19*BQ$58))/(Fperm_SI_Woolf2021!$E$9:$E$93-BQ$58))*(BQ$58-Fperm_SI_Woolf2021!$E$9:$E$93)/10))),Fperm_SI_Woolf2021!$D$9:$D$93)*BQ$57+INTERCEPT(Fperm_SI_Woolf2021!$F$9:$F$93*EXP(-Fperm_SI_Woolf2021!$I$9:$I$93*$C108*IF(BQ$58=Fperm_SI_Woolf2021!$E$9:$E$93,1,EXP(LN((1.1*(Fperm_SI_Woolf2021!$E$9:$E$93-BQ$58)-63.1579*EXP(-0.19*Fperm_SI_Woolf2021!$E$9:$E$93)+63.1579*EXP(-0.19*BQ$58))/(Fperm_SI_Woolf2021!$E$9:$E$93-BQ$58))*(BQ$58-Fperm_SI_Woolf2021!$E$9:$E$93)/10))) + Fperm_SI_Woolf2021!$G$9:$G$93*EXP(-Fperm_SI_Woolf2021!$J$9:$J$93*$C108*IF(BQ$58=Fperm_SI_Woolf2021!$E$9:$E$93,1,EXP(LN((1.1*(Fperm_SI_Woolf2021!$E$9:$E$93-BQ$58)-63.1579*EXP(-0.19*Fperm_SI_Woolf2021!$E$9:$E$93)+63.1579*EXP(-0.19*BQ$58))/(Fperm_SI_Woolf2021!$E$9:$E$93-BQ$58))*(BQ$58-Fperm_SI_Woolf2021!$E$9:$E$93)/10))) + Fperm_SI_Woolf2021!$H$9:$H$93*EXP(-Fperm_SI_Woolf2021!$K$9:$K$93*$C108*IF(BQ$58=Fperm_SI_Woolf2021!$E$9:$E$93,1,EXP(LN((1.1*(Fperm_SI_Woolf2021!$E$9:$E$93-BQ$58)-63.1579*EXP(-0.19*Fperm_SI_Woolf2021!$E$9:$E$93)+63.1579*EXP(-0.19*BQ$58))/(Fperm_SI_Woolf2021!$E$9:$E$93-BQ$58))*(BQ$58-Fperm_SI_Woolf2021!$E$9:$E$93)/10))),Fperm_SI_Woolf2021!$D$9:$D$93))</f>
        <v>0.32762675818841547</v>
      </c>
      <c r="BR108" s="51" cm="1">
        <f t="array" ref="BR108">MIN(1,SLOPE(Fperm_SI_Woolf2021!$F$9:$F$93*EXP(-Fperm_SI_Woolf2021!$I$9:$I$93*$C108*IF(BR$58=Fperm_SI_Woolf2021!$E$9:$E$93,1,EXP(LN((1.1*(Fperm_SI_Woolf2021!$E$9:$E$93-BR$58)-63.1579*EXP(-0.19*Fperm_SI_Woolf2021!$E$9:$E$93)+63.1579*EXP(-0.19*BR$58))/(Fperm_SI_Woolf2021!$E$9:$E$93-BR$58))*(BR$58-Fperm_SI_Woolf2021!$E$9:$E$93)/10))) + Fperm_SI_Woolf2021!$G$9:$G$93*EXP(-Fperm_SI_Woolf2021!$J$9:$J$93*$C108*IF(BR$58=Fperm_SI_Woolf2021!$E$9:$E$93,1,EXP(LN((1.1*(Fperm_SI_Woolf2021!$E$9:$E$93-BR$58)-63.1579*EXP(-0.19*Fperm_SI_Woolf2021!$E$9:$E$93)+63.1579*EXP(-0.19*BR$58))/(Fperm_SI_Woolf2021!$E$9:$E$93-BR$58))*(BR$58-Fperm_SI_Woolf2021!$E$9:$E$93)/10))) + Fperm_SI_Woolf2021!$H$9:$H$93*EXP(-Fperm_SI_Woolf2021!$K$9:$K$93*$C108*IF(BR$58=Fperm_SI_Woolf2021!$E$9:$E$93,1,EXP(LN((1.1*(Fperm_SI_Woolf2021!$E$9:$E$93-BR$58)-63.1579*EXP(-0.19*Fperm_SI_Woolf2021!$E$9:$E$93)+63.1579*EXP(-0.19*BR$58))/(Fperm_SI_Woolf2021!$E$9:$E$93-BR$58))*(BR$58-Fperm_SI_Woolf2021!$E$9:$E$93)/10))),Fperm_SI_Woolf2021!$D$9:$D$93)*BR$57+INTERCEPT(Fperm_SI_Woolf2021!$F$9:$F$93*EXP(-Fperm_SI_Woolf2021!$I$9:$I$93*$C108*IF(BR$58=Fperm_SI_Woolf2021!$E$9:$E$93,1,EXP(LN((1.1*(Fperm_SI_Woolf2021!$E$9:$E$93-BR$58)-63.1579*EXP(-0.19*Fperm_SI_Woolf2021!$E$9:$E$93)+63.1579*EXP(-0.19*BR$58))/(Fperm_SI_Woolf2021!$E$9:$E$93-BR$58))*(BR$58-Fperm_SI_Woolf2021!$E$9:$E$93)/10))) + Fperm_SI_Woolf2021!$G$9:$G$93*EXP(-Fperm_SI_Woolf2021!$J$9:$J$93*$C108*IF(BR$58=Fperm_SI_Woolf2021!$E$9:$E$93,1,EXP(LN((1.1*(Fperm_SI_Woolf2021!$E$9:$E$93-BR$58)-63.1579*EXP(-0.19*Fperm_SI_Woolf2021!$E$9:$E$93)+63.1579*EXP(-0.19*BR$58))/(Fperm_SI_Woolf2021!$E$9:$E$93-BR$58))*(BR$58-Fperm_SI_Woolf2021!$E$9:$E$93)/10))) + Fperm_SI_Woolf2021!$H$9:$H$93*EXP(-Fperm_SI_Woolf2021!$K$9:$K$93*$C108*IF(BR$58=Fperm_SI_Woolf2021!$E$9:$E$93,1,EXP(LN((1.1*(Fperm_SI_Woolf2021!$E$9:$E$93-BR$58)-63.1579*EXP(-0.19*Fperm_SI_Woolf2021!$E$9:$E$93)+63.1579*EXP(-0.19*BR$58))/(Fperm_SI_Woolf2021!$E$9:$E$93-BR$58))*(BR$58-Fperm_SI_Woolf2021!$E$9:$E$93)/10))),Fperm_SI_Woolf2021!$D$9:$D$93))</f>
        <v>0.3076167529270839</v>
      </c>
      <c r="BS108" s="51" cm="1">
        <f t="array" ref="BS108">MIN(1,SLOPE(Fperm_SI_Woolf2021!$F$9:$F$93*EXP(-Fperm_SI_Woolf2021!$I$9:$I$93*$C108*IF(BS$58=Fperm_SI_Woolf2021!$E$9:$E$93,1,EXP(LN((1.1*(Fperm_SI_Woolf2021!$E$9:$E$93-BS$58)-63.1579*EXP(-0.19*Fperm_SI_Woolf2021!$E$9:$E$93)+63.1579*EXP(-0.19*BS$58))/(Fperm_SI_Woolf2021!$E$9:$E$93-BS$58))*(BS$58-Fperm_SI_Woolf2021!$E$9:$E$93)/10))) + Fperm_SI_Woolf2021!$G$9:$G$93*EXP(-Fperm_SI_Woolf2021!$J$9:$J$93*$C108*IF(BS$58=Fperm_SI_Woolf2021!$E$9:$E$93,1,EXP(LN((1.1*(Fperm_SI_Woolf2021!$E$9:$E$93-BS$58)-63.1579*EXP(-0.19*Fperm_SI_Woolf2021!$E$9:$E$93)+63.1579*EXP(-0.19*BS$58))/(Fperm_SI_Woolf2021!$E$9:$E$93-BS$58))*(BS$58-Fperm_SI_Woolf2021!$E$9:$E$93)/10))) + Fperm_SI_Woolf2021!$H$9:$H$93*EXP(-Fperm_SI_Woolf2021!$K$9:$K$93*$C108*IF(BS$58=Fperm_SI_Woolf2021!$E$9:$E$93,1,EXP(LN((1.1*(Fperm_SI_Woolf2021!$E$9:$E$93-BS$58)-63.1579*EXP(-0.19*Fperm_SI_Woolf2021!$E$9:$E$93)+63.1579*EXP(-0.19*BS$58))/(Fperm_SI_Woolf2021!$E$9:$E$93-BS$58))*(BS$58-Fperm_SI_Woolf2021!$E$9:$E$93)/10))),Fperm_SI_Woolf2021!$D$9:$D$93)*BS$57+INTERCEPT(Fperm_SI_Woolf2021!$F$9:$F$93*EXP(-Fperm_SI_Woolf2021!$I$9:$I$93*$C108*IF(BS$58=Fperm_SI_Woolf2021!$E$9:$E$93,1,EXP(LN((1.1*(Fperm_SI_Woolf2021!$E$9:$E$93-BS$58)-63.1579*EXP(-0.19*Fperm_SI_Woolf2021!$E$9:$E$93)+63.1579*EXP(-0.19*BS$58))/(Fperm_SI_Woolf2021!$E$9:$E$93-BS$58))*(BS$58-Fperm_SI_Woolf2021!$E$9:$E$93)/10))) + Fperm_SI_Woolf2021!$G$9:$G$93*EXP(-Fperm_SI_Woolf2021!$J$9:$J$93*$C108*IF(BS$58=Fperm_SI_Woolf2021!$E$9:$E$93,1,EXP(LN((1.1*(Fperm_SI_Woolf2021!$E$9:$E$93-BS$58)-63.1579*EXP(-0.19*Fperm_SI_Woolf2021!$E$9:$E$93)+63.1579*EXP(-0.19*BS$58))/(Fperm_SI_Woolf2021!$E$9:$E$93-BS$58))*(BS$58-Fperm_SI_Woolf2021!$E$9:$E$93)/10))) + Fperm_SI_Woolf2021!$H$9:$H$93*EXP(-Fperm_SI_Woolf2021!$K$9:$K$93*$C108*IF(BS$58=Fperm_SI_Woolf2021!$E$9:$E$93,1,EXP(LN((1.1*(Fperm_SI_Woolf2021!$E$9:$E$93-BS$58)-63.1579*EXP(-0.19*Fperm_SI_Woolf2021!$E$9:$E$93)+63.1579*EXP(-0.19*BS$58))/(Fperm_SI_Woolf2021!$E$9:$E$93-BS$58))*(BS$58-Fperm_SI_Woolf2021!$E$9:$E$93)/10))),Fperm_SI_Woolf2021!$D$9:$D$93))</f>
        <v>0.28760674766575228</v>
      </c>
      <c r="BT108" s="51" cm="1">
        <f t="array" ref="BT108">MIN(1,SLOPE(Fperm_SI_Woolf2021!$F$9:$F$93*EXP(-Fperm_SI_Woolf2021!$I$9:$I$93*$C108*IF(BT$58=Fperm_SI_Woolf2021!$E$9:$E$93,1,EXP(LN((1.1*(Fperm_SI_Woolf2021!$E$9:$E$93-BT$58)-63.1579*EXP(-0.19*Fperm_SI_Woolf2021!$E$9:$E$93)+63.1579*EXP(-0.19*BT$58))/(Fperm_SI_Woolf2021!$E$9:$E$93-BT$58))*(BT$58-Fperm_SI_Woolf2021!$E$9:$E$93)/10))) + Fperm_SI_Woolf2021!$G$9:$G$93*EXP(-Fperm_SI_Woolf2021!$J$9:$J$93*$C108*IF(BT$58=Fperm_SI_Woolf2021!$E$9:$E$93,1,EXP(LN((1.1*(Fperm_SI_Woolf2021!$E$9:$E$93-BT$58)-63.1579*EXP(-0.19*Fperm_SI_Woolf2021!$E$9:$E$93)+63.1579*EXP(-0.19*BT$58))/(Fperm_SI_Woolf2021!$E$9:$E$93-BT$58))*(BT$58-Fperm_SI_Woolf2021!$E$9:$E$93)/10))) + Fperm_SI_Woolf2021!$H$9:$H$93*EXP(-Fperm_SI_Woolf2021!$K$9:$K$93*$C108*IF(BT$58=Fperm_SI_Woolf2021!$E$9:$E$93,1,EXP(LN((1.1*(Fperm_SI_Woolf2021!$E$9:$E$93-BT$58)-63.1579*EXP(-0.19*Fperm_SI_Woolf2021!$E$9:$E$93)+63.1579*EXP(-0.19*BT$58))/(Fperm_SI_Woolf2021!$E$9:$E$93-BT$58))*(BT$58-Fperm_SI_Woolf2021!$E$9:$E$93)/10))),Fperm_SI_Woolf2021!$D$9:$D$93)*BT$57+INTERCEPT(Fperm_SI_Woolf2021!$F$9:$F$93*EXP(-Fperm_SI_Woolf2021!$I$9:$I$93*$C108*IF(BT$58=Fperm_SI_Woolf2021!$E$9:$E$93,1,EXP(LN((1.1*(Fperm_SI_Woolf2021!$E$9:$E$93-BT$58)-63.1579*EXP(-0.19*Fperm_SI_Woolf2021!$E$9:$E$93)+63.1579*EXP(-0.19*BT$58))/(Fperm_SI_Woolf2021!$E$9:$E$93-BT$58))*(BT$58-Fperm_SI_Woolf2021!$E$9:$E$93)/10))) + Fperm_SI_Woolf2021!$G$9:$G$93*EXP(-Fperm_SI_Woolf2021!$J$9:$J$93*$C108*IF(BT$58=Fperm_SI_Woolf2021!$E$9:$E$93,1,EXP(LN((1.1*(Fperm_SI_Woolf2021!$E$9:$E$93-BT$58)-63.1579*EXP(-0.19*Fperm_SI_Woolf2021!$E$9:$E$93)+63.1579*EXP(-0.19*BT$58))/(Fperm_SI_Woolf2021!$E$9:$E$93-BT$58))*(BT$58-Fperm_SI_Woolf2021!$E$9:$E$93)/10))) + Fperm_SI_Woolf2021!$H$9:$H$93*EXP(-Fperm_SI_Woolf2021!$K$9:$K$93*$C108*IF(BT$58=Fperm_SI_Woolf2021!$E$9:$E$93,1,EXP(LN((1.1*(Fperm_SI_Woolf2021!$E$9:$E$93-BT$58)-63.1579*EXP(-0.19*Fperm_SI_Woolf2021!$E$9:$E$93)+63.1579*EXP(-0.19*BT$58))/(Fperm_SI_Woolf2021!$E$9:$E$93-BT$58))*(BT$58-Fperm_SI_Woolf2021!$E$9:$E$93)/10))),Fperm_SI_Woolf2021!$D$9:$D$93))</f>
        <v>0.26759674240442066</v>
      </c>
      <c r="BU108" s="51" cm="1">
        <f t="array" ref="BU108">MIN(1,SLOPE(Fperm_SI_Woolf2021!$F$9:$F$93*EXP(-Fperm_SI_Woolf2021!$I$9:$I$93*$C108*IF(BU$58=Fperm_SI_Woolf2021!$E$9:$E$93,1,EXP(LN((1.1*(Fperm_SI_Woolf2021!$E$9:$E$93-BU$58)-63.1579*EXP(-0.19*Fperm_SI_Woolf2021!$E$9:$E$93)+63.1579*EXP(-0.19*BU$58))/(Fperm_SI_Woolf2021!$E$9:$E$93-BU$58))*(BU$58-Fperm_SI_Woolf2021!$E$9:$E$93)/10))) + Fperm_SI_Woolf2021!$G$9:$G$93*EXP(-Fperm_SI_Woolf2021!$J$9:$J$93*$C108*IF(BU$58=Fperm_SI_Woolf2021!$E$9:$E$93,1,EXP(LN((1.1*(Fperm_SI_Woolf2021!$E$9:$E$93-BU$58)-63.1579*EXP(-0.19*Fperm_SI_Woolf2021!$E$9:$E$93)+63.1579*EXP(-0.19*BU$58))/(Fperm_SI_Woolf2021!$E$9:$E$93-BU$58))*(BU$58-Fperm_SI_Woolf2021!$E$9:$E$93)/10))) + Fperm_SI_Woolf2021!$H$9:$H$93*EXP(-Fperm_SI_Woolf2021!$K$9:$K$93*$C108*IF(BU$58=Fperm_SI_Woolf2021!$E$9:$E$93,1,EXP(LN((1.1*(Fperm_SI_Woolf2021!$E$9:$E$93-BU$58)-63.1579*EXP(-0.19*Fperm_SI_Woolf2021!$E$9:$E$93)+63.1579*EXP(-0.19*BU$58))/(Fperm_SI_Woolf2021!$E$9:$E$93-BU$58))*(BU$58-Fperm_SI_Woolf2021!$E$9:$E$93)/10))),Fperm_SI_Woolf2021!$D$9:$D$93)*BU$57+INTERCEPT(Fperm_SI_Woolf2021!$F$9:$F$93*EXP(-Fperm_SI_Woolf2021!$I$9:$I$93*$C108*IF(BU$58=Fperm_SI_Woolf2021!$E$9:$E$93,1,EXP(LN((1.1*(Fperm_SI_Woolf2021!$E$9:$E$93-BU$58)-63.1579*EXP(-0.19*Fperm_SI_Woolf2021!$E$9:$E$93)+63.1579*EXP(-0.19*BU$58))/(Fperm_SI_Woolf2021!$E$9:$E$93-BU$58))*(BU$58-Fperm_SI_Woolf2021!$E$9:$E$93)/10))) + Fperm_SI_Woolf2021!$G$9:$G$93*EXP(-Fperm_SI_Woolf2021!$J$9:$J$93*$C108*IF(BU$58=Fperm_SI_Woolf2021!$E$9:$E$93,1,EXP(LN((1.1*(Fperm_SI_Woolf2021!$E$9:$E$93-BU$58)-63.1579*EXP(-0.19*Fperm_SI_Woolf2021!$E$9:$E$93)+63.1579*EXP(-0.19*BU$58))/(Fperm_SI_Woolf2021!$E$9:$E$93-BU$58))*(BU$58-Fperm_SI_Woolf2021!$E$9:$E$93)/10))) + Fperm_SI_Woolf2021!$H$9:$H$93*EXP(-Fperm_SI_Woolf2021!$K$9:$K$93*$C108*IF(BU$58=Fperm_SI_Woolf2021!$E$9:$E$93,1,EXP(LN((1.1*(Fperm_SI_Woolf2021!$E$9:$E$93-BU$58)-63.1579*EXP(-0.19*Fperm_SI_Woolf2021!$E$9:$E$93)+63.1579*EXP(-0.19*BU$58))/(Fperm_SI_Woolf2021!$E$9:$E$93-BU$58))*(BU$58-Fperm_SI_Woolf2021!$E$9:$E$93)/10))),Fperm_SI_Woolf2021!$D$9:$D$93))</f>
        <v>0.2475867371430891</v>
      </c>
      <c r="BV108" s="51" cm="1">
        <f t="array" ref="BV108">MIN(1,SLOPE(Fperm_SI_Woolf2021!$F$9:$F$93*EXP(-Fperm_SI_Woolf2021!$I$9:$I$93*$C108*IF(BV$58=Fperm_SI_Woolf2021!$E$9:$E$93,1,EXP(LN((1.1*(Fperm_SI_Woolf2021!$E$9:$E$93-BV$58)-63.1579*EXP(-0.19*Fperm_SI_Woolf2021!$E$9:$E$93)+63.1579*EXP(-0.19*BV$58))/(Fperm_SI_Woolf2021!$E$9:$E$93-BV$58))*(BV$58-Fperm_SI_Woolf2021!$E$9:$E$93)/10))) + Fperm_SI_Woolf2021!$G$9:$G$93*EXP(-Fperm_SI_Woolf2021!$J$9:$J$93*$C108*IF(BV$58=Fperm_SI_Woolf2021!$E$9:$E$93,1,EXP(LN((1.1*(Fperm_SI_Woolf2021!$E$9:$E$93-BV$58)-63.1579*EXP(-0.19*Fperm_SI_Woolf2021!$E$9:$E$93)+63.1579*EXP(-0.19*BV$58))/(Fperm_SI_Woolf2021!$E$9:$E$93-BV$58))*(BV$58-Fperm_SI_Woolf2021!$E$9:$E$93)/10))) + Fperm_SI_Woolf2021!$H$9:$H$93*EXP(-Fperm_SI_Woolf2021!$K$9:$K$93*$C108*IF(BV$58=Fperm_SI_Woolf2021!$E$9:$E$93,1,EXP(LN((1.1*(Fperm_SI_Woolf2021!$E$9:$E$93-BV$58)-63.1579*EXP(-0.19*Fperm_SI_Woolf2021!$E$9:$E$93)+63.1579*EXP(-0.19*BV$58))/(Fperm_SI_Woolf2021!$E$9:$E$93-BV$58))*(BV$58-Fperm_SI_Woolf2021!$E$9:$E$93)/10))),Fperm_SI_Woolf2021!$D$9:$D$93)*BV$57+INTERCEPT(Fperm_SI_Woolf2021!$F$9:$F$93*EXP(-Fperm_SI_Woolf2021!$I$9:$I$93*$C108*IF(BV$58=Fperm_SI_Woolf2021!$E$9:$E$93,1,EXP(LN((1.1*(Fperm_SI_Woolf2021!$E$9:$E$93-BV$58)-63.1579*EXP(-0.19*Fperm_SI_Woolf2021!$E$9:$E$93)+63.1579*EXP(-0.19*BV$58))/(Fperm_SI_Woolf2021!$E$9:$E$93-BV$58))*(BV$58-Fperm_SI_Woolf2021!$E$9:$E$93)/10))) + Fperm_SI_Woolf2021!$G$9:$G$93*EXP(-Fperm_SI_Woolf2021!$J$9:$J$93*$C108*IF(BV$58=Fperm_SI_Woolf2021!$E$9:$E$93,1,EXP(LN((1.1*(Fperm_SI_Woolf2021!$E$9:$E$93-BV$58)-63.1579*EXP(-0.19*Fperm_SI_Woolf2021!$E$9:$E$93)+63.1579*EXP(-0.19*BV$58))/(Fperm_SI_Woolf2021!$E$9:$E$93-BV$58))*(BV$58-Fperm_SI_Woolf2021!$E$9:$E$93)/10))) + Fperm_SI_Woolf2021!$H$9:$H$93*EXP(-Fperm_SI_Woolf2021!$K$9:$K$93*$C108*IF(BV$58=Fperm_SI_Woolf2021!$E$9:$E$93,1,EXP(LN((1.1*(Fperm_SI_Woolf2021!$E$9:$E$93-BV$58)-63.1579*EXP(-0.19*Fperm_SI_Woolf2021!$E$9:$E$93)+63.1579*EXP(-0.19*BV$58))/(Fperm_SI_Woolf2021!$E$9:$E$93-BV$58))*(BV$58-Fperm_SI_Woolf2021!$E$9:$E$93)/10))),Fperm_SI_Woolf2021!$D$9:$D$93))</f>
        <v>0.2275767318817575</v>
      </c>
      <c r="BW108" s="51" cm="1">
        <f t="array" ref="BW108">MIN(1,SLOPE(Fperm_SI_Woolf2021!$F$9:$F$93*EXP(-Fperm_SI_Woolf2021!$I$9:$I$93*$C108*IF(BW$58=Fperm_SI_Woolf2021!$E$9:$E$93,1,EXP(LN((1.1*(Fperm_SI_Woolf2021!$E$9:$E$93-BW$58)-63.1579*EXP(-0.19*Fperm_SI_Woolf2021!$E$9:$E$93)+63.1579*EXP(-0.19*BW$58))/(Fperm_SI_Woolf2021!$E$9:$E$93-BW$58))*(BW$58-Fperm_SI_Woolf2021!$E$9:$E$93)/10))) + Fperm_SI_Woolf2021!$G$9:$G$93*EXP(-Fperm_SI_Woolf2021!$J$9:$J$93*$C108*IF(BW$58=Fperm_SI_Woolf2021!$E$9:$E$93,1,EXP(LN((1.1*(Fperm_SI_Woolf2021!$E$9:$E$93-BW$58)-63.1579*EXP(-0.19*Fperm_SI_Woolf2021!$E$9:$E$93)+63.1579*EXP(-0.19*BW$58))/(Fperm_SI_Woolf2021!$E$9:$E$93-BW$58))*(BW$58-Fperm_SI_Woolf2021!$E$9:$E$93)/10))) + Fperm_SI_Woolf2021!$H$9:$H$93*EXP(-Fperm_SI_Woolf2021!$K$9:$K$93*$C108*IF(BW$58=Fperm_SI_Woolf2021!$E$9:$E$93,1,EXP(LN((1.1*(Fperm_SI_Woolf2021!$E$9:$E$93-BW$58)-63.1579*EXP(-0.19*Fperm_SI_Woolf2021!$E$9:$E$93)+63.1579*EXP(-0.19*BW$58))/(Fperm_SI_Woolf2021!$E$9:$E$93-BW$58))*(BW$58-Fperm_SI_Woolf2021!$E$9:$E$93)/10))),Fperm_SI_Woolf2021!$D$9:$D$93)*BW$57+INTERCEPT(Fperm_SI_Woolf2021!$F$9:$F$93*EXP(-Fperm_SI_Woolf2021!$I$9:$I$93*$C108*IF(BW$58=Fperm_SI_Woolf2021!$E$9:$E$93,1,EXP(LN((1.1*(Fperm_SI_Woolf2021!$E$9:$E$93-BW$58)-63.1579*EXP(-0.19*Fperm_SI_Woolf2021!$E$9:$E$93)+63.1579*EXP(-0.19*BW$58))/(Fperm_SI_Woolf2021!$E$9:$E$93-BW$58))*(BW$58-Fperm_SI_Woolf2021!$E$9:$E$93)/10))) + Fperm_SI_Woolf2021!$G$9:$G$93*EXP(-Fperm_SI_Woolf2021!$J$9:$J$93*$C108*IF(BW$58=Fperm_SI_Woolf2021!$E$9:$E$93,1,EXP(LN((1.1*(Fperm_SI_Woolf2021!$E$9:$E$93-BW$58)-63.1579*EXP(-0.19*Fperm_SI_Woolf2021!$E$9:$E$93)+63.1579*EXP(-0.19*BW$58))/(Fperm_SI_Woolf2021!$E$9:$E$93-BW$58))*(BW$58-Fperm_SI_Woolf2021!$E$9:$E$93)/10))) + Fperm_SI_Woolf2021!$H$9:$H$93*EXP(-Fperm_SI_Woolf2021!$K$9:$K$93*$C108*IF(BW$58=Fperm_SI_Woolf2021!$E$9:$E$93,1,EXP(LN((1.1*(Fperm_SI_Woolf2021!$E$9:$E$93-BW$58)-63.1579*EXP(-0.19*Fperm_SI_Woolf2021!$E$9:$E$93)+63.1579*EXP(-0.19*BW$58))/(Fperm_SI_Woolf2021!$E$9:$E$93-BW$58))*(BW$58-Fperm_SI_Woolf2021!$E$9:$E$93)/10))),Fperm_SI_Woolf2021!$D$9:$D$93))</f>
        <v>0.20756672662042588</v>
      </c>
      <c r="BX108" s="51" cm="1">
        <f t="array" ref="BX108">MIN(1,SLOPE(Fperm_SI_Woolf2021!$F$9:$F$93*EXP(-Fperm_SI_Woolf2021!$I$9:$I$93*$C108*IF(BX$58=Fperm_SI_Woolf2021!$E$9:$E$93,1,EXP(LN((1.1*(Fperm_SI_Woolf2021!$E$9:$E$93-BX$58)-63.1579*EXP(-0.19*Fperm_SI_Woolf2021!$E$9:$E$93)+63.1579*EXP(-0.19*BX$58))/(Fperm_SI_Woolf2021!$E$9:$E$93-BX$58))*(BX$58-Fperm_SI_Woolf2021!$E$9:$E$93)/10))) + Fperm_SI_Woolf2021!$G$9:$G$93*EXP(-Fperm_SI_Woolf2021!$J$9:$J$93*$C108*IF(BX$58=Fperm_SI_Woolf2021!$E$9:$E$93,1,EXP(LN((1.1*(Fperm_SI_Woolf2021!$E$9:$E$93-BX$58)-63.1579*EXP(-0.19*Fperm_SI_Woolf2021!$E$9:$E$93)+63.1579*EXP(-0.19*BX$58))/(Fperm_SI_Woolf2021!$E$9:$E$93-BX$58))*(BX$58-Fperm_SI_Woolf2021!$E$9:$E$93)/10))) + Fperm_SI_Woolf2021!$H$9:$H$93*EXP(-Fperm_SI_Woolf2021!$K$9:$K$93*$C108*IF(BX$58=Fperm_SI_Woolf2021!$E$9:$E$93,1,EXP(LN((1.1*(Fperm_SI_Woolf2021!$E$9:$E$93-BX$58)-63.1579*EXP(-0.19*Fperm_SI_Woolf2021!$E$9:$E$93)+63.1579*EXP(-0.19*BX$58))/(Fperm_SI_Woolf2021!$E$9:$E$93-BX$58))*(BX$58-Fperm_SI_Woolf2021!$E$9:$E$93)/10))),Fperm_SI_Woolf2021!$D$9:$D$93)*BX$57+INTERCEPT(Fperm_SI_Woolf2021!$F$9:$F$93*EXP(-Fperm_SI_Woolf2021!$I$9:$I$93*$C108*IF(BX$58=Fperm_SI_Woolf2021!$E$9:$E$93,1,EXP(LN((1.1*(Fperm_SI_Woolf2021!$E$9:$E$93-BX$58)-63.1579*EXP(-0.19*Fperm_SI_Woolf2021!$E$9:$E$93)+63.1579*EXP(-0.19*BX$58))/(Fperm_SI_Woolf2021!$E$9:$E$93-BX$58))*(BX$58-Fperm_SI_Woolf2021!$E$9:$E$93)/10))) + Fperm_SI_Woolf2021!$G$9:$G$93*EXP(-Fperm_SI_Woolf2021!$J$9:$J$93*$C108*IF(BX$58=Fperm_SI_Woolf2021!$E$9:$E$93,1,EXP(LN((1.1*(Fperm_SI_Woolf2021!$E$9:$E$93-BX$58)-63.1579*EXP(-0.19*Fperm_SI_Woolf2021!$E$9:$E$93)+63.1579*EXP(-0.19*BX$58))/(Fperm_SI_Woolf2021!$E$9:$E$93-BX$58))*(BX$58-Fperm_SI_Woolf2021!$E$9:$E$93)/10))) + Fperm_SI_Woolf2021!$H$9:$H$93*EXP(-Fperm_SI_Woolf2021!$K$9:$K$93*$C108*IF(BX$58=Fperm_SI_Woolf2021!$E$9:$E$93,1,EXP(LN((1.1*(Fperm_SI_Woolf2021!$E$9:$E$93-BX$58)-63.1579*EXP(-0.19*Fperm_SI_Woolf2021!$E$9:$E$93)+63.1579*EXP(-0.19*BX$58))/(Fperm_SI_Woolf2021!$E$9:$E$93-BX$58))*(BX$58-Fperm_SI_Woolf2021!$E$9:$E$93)/10))),Fperm_SI_Woolf2021!$D$9:$D$93))</f>
        <v>0.18755672135909424</v>
      </c>
      <c r="BY108" s="51" cm="1">
        <f t="array" ref="BY108">MIN(1,SLOPE(Fperm_SI_Woolf2021!$F$9:$F$93*EXP(-Fperm_SI_Woolf2021!$I$9:$I$93*$C108*IF(BY$58=Fperm_SI_Woolf2021!$E$9:$E$93,1,EXP(LN((1.1*(Fperm_SI_Woolf2021!$E$9:$E$93-BY$58)-63.1579*EXP(-0.19*Fperm_SI_Woolf2021!$E$9:$E$93)+63.1579*EXP(-0.19*BY$58))/(Fperm_SI_Woolf2021!$E$9:$E$93-BY$58))*(BY$58-Fperm_SI_Woolf2021!$E$9:$E$93)/10))) + Fperm_SI_Woolf2021!$G$9:$G$93*EXP(-Fperm_SI_Woolf2021!$J$9:$J$93*$C108*IF(BY$58=Fperm_SI_Woolf2021!$E$9:$E$93,1,EXP(LN((1.1*(Fperm_SI_Woolf2021!$E$9:$E$93-BY$58)-63.1579*EXP(-0.19*Fperm_SI_Woolf2021!$E$9:$E$93)+63.1579*EXP(-0.19*BY$58))/(Fperm_SI_Woolf2021!$E$9:$E$93-BY$58))*(BY$58-Fperm_SI_Woolf2021!$E$9:$E$93)/10))) + Fperm_SI_Woolf2021!$H$9:$H$93*EXP(-Fperm_SI_Woolf2021!$K$9:$K$93*$C108*IF(BY$58=Fperm_SI_Woolf2021!$E$9:$E$93,1,EXP(LN((1.1*(Fperm_SI_Woolf2021!$E$9:$E$93-BY$58)-63.1579*EXP(-0.19*Fperm_SI_Woolf2021!$E$9:$E$93)+63.1579*EXP(-0.19*BY$58))/(Fperm_SI_Woolf2021!$E$9:$E$93-BY$58))*(BY$58-Fperm_SI_Woolf2021!$E$9:$E$93)/10))),Fperm_SI_Woolf2021!$D$9:$D$93)*BY$57+INTERCEPT(Fperm_SI_Woolf2021!$F$9:$F$93*EXP(-Fperm_SI_Woolf2021!$I$9:$I$93*$C108*IF(BY$58=Fperm_SI_Woolf2021!$E$9:$E$93,1,EXP(LN((1.1*(Fperm_SI_Woolf2021!$E$9:$E$93-BY$58)-63.1579*EXP(-0.19*Fperm_SI_Woolf2021!$E$9:$E$93)+63.1579*EXP(-0.19*BY$58))/(Fperm_SI_Woolf2021!$E$9:$E$93-BY$58))*(BY$58-Fperm_SI_Woolf2021!$E$9:$E$93)/10))) + Fperm_SI_Woolf2021!$G$9:$G$93*EXP(-Fperm_SI_Woolf2021!$J$9:$J$93*$C108*IF(BY$58=Fperm_SI_Woolf2021!$E$9:$E$93,1,EXP(LN((1.1*(Fperm_SI_Woolf2021!$E$9:$E$93-BY$58)-63.1579*EXP(-0.19*Fperm_SI_Woolf2021!$E$9:$E$93)+63.1579*EXP(-0.19*BY$58))/(Fperm_SI_Woolf2021!$E$9:$E$93-BY$58))*(BY$58-Fperm_SI_Woolf2021!$E$9:$E$93)/10))) + Fperm_SI_Woolf2021!$H$9:$H$93*EXP(-Fperm_SI_Woolf2021!$K$9:$K$93*$C108*IF(BY$58=Fperm_SI_Woolf2021!$E$9:$E$93,1,EXP(LN((1.1*(Fperm_SI_Woolf2021!$E$9:$E$93-BY$58)-63.1579*EXP(-0.19*Fperm_SI_Woolf2021!$E$9:$E$93)+63.1579*EXP(-0.19*BY$58))/(Fperm_SI_Woolf2021!$E$9:$E$93-BY$58))*(BY$58-Fperm_SI_Woolf2021!$E$9:$E$93)/10))),Fperm_SI_Woolf2021!$D$9:$D$93))</f>
        <v>0.16754671609776262</v>
      </c>
      <c r="BZ108" s="51" cm="1">
        <f t="array" ref="BZ108">MIN(1,SLOPE(Fperm_SI_Woolf2021!$F$9:$F$93*EXP(-Fperm_SI_Woolf2021!$I$9:$I$93*$C108*IF(BZ$58=Fperm_SI_Woolf2021!$E$9:$E$93,1,EXP(LN((1.1*(Fperm_SI_Woolf2021!$E$9:$E$93-BZ$58)-63.1579*EXP(-0.19*Fperm_SI_Woolf2021!$E$9:$E$93)+63.1579*EXP(-0.19*BZ$58))/(Fperm_SI_Woolf2021!$E$9:$E$93-BZ$58))*(BZ$58-Fperm_SI_Woolf2021!$E$9:$E$93)/10))) + Fperm_SI_Woolf2021!$G$9:$G$93*EXP(-Fperm_SI_Woolf2021!$J$9:$J$93*$C108*IF(BZ$58=Fperm_SI_Woolf2021!$E$9:$E$93,1,EXP(LN((1.1*(Fperm_SI_Woolf2021!$E$9:$E$93-BZ$58)-63.1579*EXP(-0.19*Fperm_SI_Woolf2021!$E$9:$E$93)+63.1579*EXP(-0.19*BZ$58))/(Fperm_SI_Woolf2021!$E$9:$E$93-BZ$58))*(BZ$58-Fperm_SI_Woolf2021!$E$9:$E$93)/10))) + Fperm_SI_Woolf2021!$H$9:$H$93*EXP(-Fperm_SI_Woolf2021!$K$9:$K$93*$C108*IF(BZ$58=Fperm_SI_Woolf2021!$E$9:$E$93,1,EXP(LN((1.1*(Fperm_SI_Woolf2021!$E$9:$E$93-BZ$58)-63.1579*EXP(-0.19*Fperm_SI_Woolf2021!$E$9:$E$93)+63.1579*EXP(-0.19*BZ$58))/(Fperm_SI_Woolf2021!$E$9:$E$93-BZ$58))*(BZ$58-Fperm_SI_Woolf2021!$E$9:$E$93)/10))),Fperm_SI_Woolf2021!$D$9:$D$93)*BZ$57+INTERCEPT(Fperm_SI_Woolf2021!$F$9:$F$93*EXP(-Fperm_SI_Woolf2021!$I$9:$I$93*$C108*IF(BZ$58=Fperm_SI_Woolf2021!$E$9:$E$93,1,EXP(LN((1.1*(Fperm_SI_Woolf2021!$E$9:$E$93-BZ$58)-63.1579*EXP(-0.19*Fperm_SI_Woolf2021!$E$9:$E$93)+63.1579*EXP(-0.19*BZ$58))/(Fperm_SI_Woolf2021!$E$9:$E$93-BZ$58))*(BZ$58-Fperm_SI_Woolf2021!$E$9:$E$93)/10))) + Fperm_SI_Woolf2021!$G$9:$G$93*EXP(-Fperm_SI_Woolf2021!$J$9:$J$93*$C108*IF(BZ$58=Fperm_SI_Woolf2021!$E$9:$E$93,1,EXP(LN((1.1*(Fperm_SI_Woolf2021!$E$9:$E$93-BZ$58)-63.1579*EXP(-0.19*Fperm_SI_Woolf2021!$E$9:$E$93)+63.1579*EXP(-0.19*BZ$58))/(Fperm_SI_Woolf2021!$E$9:$E$93-BZ$58))*(BZ$58-Fperm_SI_Woolf2021!$E$9:$E$93)/10))) + Fperm_SI_Woolf2021!$H$9:$H$93*EXP(-Fperm_SI_Woolf2021!$K$9:$K$93*$C108*IF(BZ$58=Fperm_SI_Woolf2021!$E$9:$E$93,1,EXP(LN((1.1*(Fperm_SI_Woolf2021!$E$9:$E$93-BZ$58)-63.1579*EXP(-0.19*Fperm_SI_Woolf2021!$E$9:$E$93)+63.1579*EXP(-0.19*BZ$58))/(Fperm_SI_Woolf2021!$E$9:$E$93-BZ$58))*(BZ$58-Fperm_SI_Woolf2021!$E$9:$E$93)/10))),Fperm_SI_Woolf2021!$D$9:$D$93))</f>
        <v>0.147536710836431</v>
      </c>
    </row>
    <row r="109" spans="3:78" x14ac:dyDescent="0.2">
      <c r="C109" s="48">
        <v>490</v>
      </c>
      <c r="D109" s="51" cm="1">
        <f t="array" ref="D109">MIN(1,SLOPE(Fperm_SI_Woolf2021!$F$9:$F$93*EXP(-Fperm_SI_Woolf2021!$I$9:$I$93*$C109*IF(D$58=Fperm_SI_Woolf2021!$E$9:$E$93,1,EXP(LN((1.1*(Fperm_SI_Woolf2021!$E$9:$E$93-D$58)-63.1579*EXP(-0.19*Fperm_SI_Woolf2021!$E$9:$E$93)+63.1579*EXP(-0.19*D$58))/(Fperm_SI_Woolf2021!$E$9:$E$93-D$58))*(D$58-Fperm_SI_Woolf2021!$E$9:$E$93)/10))) + Fperm_SI_Woolf2021!$G$9:$G$93*EXP(-Fperm_SI_Woolf2021!$J$9:$J$93*$C109*IF(D$58=Fperm_SI_Woolf2021!$E$9:$E$93,1,EXP(LN((1.1*(Fperm_SI_Woolf2021!$E$9:$E$93-D$58)-63.1579*EXP(-0.19*Fperm_SI_Woolf2021!$E$9:$E$93)+63.1579*EXP(-0.19*D$58))/(Fperm_SI_Woolf2021!$E$9:$E$93-D$58))*(D$58-Fperm_SI_Woolf2021!$E$9:$E$93)/10))) + Fperm_SI_Woolf2021!$H$9:$H$93*EXP(-Fperm_SI_Woolf2021!$K$9:$K$93*$C109*IF(D$58=Fperm_SI_Woolf2021!$E$9:$E$93,1,EXP(LN((1.1*(Fperm_SI_Woolf2021!$E$9:$E$93-D$58)-63.1579*EXP(-0.19*Fperm_SI_Woolf2021!$E$9:$E$93)+63.1579*EXP(-0.19*D$58))/(Fperm_SI_Woolf2021!$E$9:$E$93-D$58))*(D$58-Fperm_SI_Woolf2021!$E$9:$E$93)/10))),Fperm_SI_Woolf2021!$D$9:$D$93)*D$57+INTERCEPT(Fperm_SI_Woolf2021!$F$9:$F$93*EXP(-Fperm_SI_Woolf2021!$I$9:$I$93*$C109*IF(D$58=Fperm_SI_Woolf2021!$E$9:$E$93,1,EXP(LN((1.1*(Fperm_SI_Woolf2021!$E$9:$E$93-D$58)-63.1579*EXP(-0.19*Fperm_SI_Woolf2021!$E$9:$E$93)+63.1579*EXP(-0.19*D$58))/(Fperm_SI_Woolf2021!$E$9:$E$93-D$58))*(D$58-Fperm_SI_Woolf2021!$E$9:$E$93)/10))) + Fperm_SI_Woolf2021!$G$9:$G$93*EXP(-Fperm_SI_Woolf2021!$J$9:$J$93*$C109*IF(D$58=Fperm_SI_Woolf2021!$E$9:$E$93,1,EXP(LN((1.1*(Fperm_SI_Woolf2021!$E$9:$E$93-D$58)-63.1579*EXP(-0.19*Fperm_SI_Woolf2021!$E$9:$E$93)+63.1579*EXP(-0.19*D$58))/(Fperm_SI_Woolf2021!$E$9:$E$93-D$58))*(D$58-Fperm_SI_Woolf2021!$E$9:$E$93)/10))) + Fperm_SI_Woolf2021!$H$9:$H$93*EXP(-Fperm_SI_Woolf2021!$K$9:$K$93*$C109*IF(D$58=Fperm_SI_Woolf2021!$E$9:$E$93,1,EXP(LN((1.1*(Fperm_SI_Woolf2021!$E$9:$E$93-D$58)-63.1579*EXP(-0.19*Fperm_SI_Woolf2021!$E$9:$E$93)+63.1579*EXP(-0.19*D$58))/(Fperm_SI_Woolf2021!$E$9:$E$93-D$58))*(D$58-Fperm_SI_Woolf2021!$E$9:$E$93)/10))),Fperm_SI_Woolf2021!$D$9:$D$93))</f>
        <v>0.96184955664649963</v>
      </c>
      <c r="E109" s="51" cm="1">
        <f t="array" ref="E109">MIN(1,SLOPE(Fperm_SI_Woolf2021!$F$9:$F$93*EXP(-Fperm_SI_Woolf2021!$I$9:$I$93*$C109*IF(E$58=Fperm_SI_Woolf2021!$E$9:$E$93,1,EXP(LN((1.1*(Fperm_SI_Woolf2021!$E$9:$E$93-E$58)-63.1579*EXP(-0.19*Fperm_SI_Woolf2021!$E$9:$E$93)+63.1579*EXP(-0.19*E$58))/(Fperm_SI_Woolf2021!$E$9:$E$93-E$58))*(E$58-Fperm_SI_Woolf2021!$E$9:$E$93)/10))) + Fperm_SI_Woolf2021!$G$9:$G$93*EXP(-Fperm_SI_Woolf2021!$J$9:$J$93*$C109*IF(E$58=Fperm_SI_Woolf2021!$E$9:$E$93,1,EXP(LN((1.1*(Fperm_SI_Woolf2021!$E$9:$E$93-E$58)-63.1579*EXP(-0.19*Fperm_SI_Woolf2021!$E$9:$E$93)+63.1579*EXP(-0.19*E$58))/(Fperm_SI_Woolf2021!$E$9:$E$93-E$58))*(E$58-Fperm_SI_Woolf2021!$E$9:$E$93)/10))) + Fperm_SI_Woolf2021!$H$9:$H$93*EXP(-Fperm_SI_Woolf2021!$K$9:$K$93*$C109*IF(E$58=Fperm_SI_Woolf2021!$E$9:$E$93,1,EXP(LN((1.1*(Fperm_SI_Woolf2021!$E$9:$E$93-E$58)-63.1579*EXP(-0.19*Fperm_SI_Woolf2021!$E$9:$E$93)+63.1579*EXP(-0.19*E$58))/(Fperm_SI_Woolf2021!$E$9:$E$93-E$58))*(E$58-Fperm_SI_Woolf2021!$E$9:$E$93)/10))),Fperm_SI_Woolf2021!$D$9:$D$93)*E$57+INTERCEPT(Fperm_SI_Woolf2021!$F$9:$F$93*EXP(-Fperm_SI_Woolf2021!$I$9:$I$93*$C109*IF(E$58=Fperm_SI_Woolf2021!$E$9:$E$93,1,EXP(LN((1.1*(Fperm_SI_Woolf2021!$E$9:$E$93-E$58)-63.1579*EXP(-0.19*Fperm_SI_Woolf2021!$E$9:$E$93)+63.1579*EXP(-0.19*E$58))/(Fperm_SI_Woolf2021!$E$9:$E$93-E$58))*(E$58-Fperm_SI_Woolf2021!$E$9:$E$93)/10))) + Fperm_SI_Woolf2021!$G$9:$G$93*EXP(-Fperm_SI_Woolf2021!$J$9:$J$93*$C109*IF(E$58=Fperm_SI_Woolf2021!$E$9:$E$93,1,EXP(LN((1.1*(Fperm_SI_Woolf2021!$E$9:$E$93-E$58)-63.1579*EXP(-0.19*Fperm_SI_Woolf2021!$E$9:$E$93)+63.1579*EXP(-0.19*E$58))/(Fperm_SI_Woolf2021!$E$9:$E$93-E$58))*(E$58-Fperm_SI_Woolf2021!$E$9:$E$93)/10))) + Fperm_SI_Woolf2021!$H$9:$H$93*EXP(-Fperm_SI_Woolf2021!$K$9:$K$93*$C109*IF(E$58=Fperm_SI_Woolf2021!$E$9:$E$93,1,EXP(LN((1.1*(Fperm_SI_Woolf2021!$E$9:$E$93-E$58)-63.1579*EXP(-0.19*Fperm_SI_Woolf2021!$E$9:$E$93)+63.1579*EXP(-0.19*E$58))/(Fperm_SI_Woolf2021!$E$9:$E$93-E$58))*(E$58-Fperm_SI_Woolf2021!$E$9:$E$93)/10))),Fperm_SI_Woolf2021!$D$9:$D$93))</f>
        <v>0.92952086073150841</v>
      </c>
      <c r="F109" s="51" cm="1">
        <f t="array" ref="F109">MIN(1,SLOPE(Fperm_SI_Woolf2021!$F$9:$F$93*EXP(-Fperm_SI_Woolf2021!$I$9:$I$93*$C109*IF(F$58=Fperm_SI_Woolf2021!$E$9:$E$93,1,EXP(LN((1.1*(Fperm_SI_Woolf2021!$E$9:$E$93-F$58)-63.1579*EXP(-0.19*Fperm_SI_Woolf2021!$E$9:$E$93)+63.1579*EXP(-0.19*F$58))/(Fperm_SI_Woolf2021!$E$9:$E$93-F$58))*(F$58-Fperm_SI_Woolf2021!$E$9:$E$93)/10))) + Fperm_SI_Woolf2021!$G$9:$G$93*EXP(-Fperm_SI_Woolf2021!$J$9:$J$93*$C109*IF(F$58=Fperm_SI_Woolf2021!$E$9:$E$93,1,EXP(LN((1.1*(Fperm_SI_Woolf2021!$E$9:$E$93-F$58)-63.1579*EXP(-0.19*Fperm_SI_Woolf2021!$E$9:$E$93)+63.1579*EXP(-0.19*F$58))/(Fperm_SI_Woolf2021!$E$9:$E$93-F$58))*(F$58-Fperm_SI_Woolf2021!$E$9:$E$93)/10))) + Fperm_SI_Woolf2021!$H$9:$H$93*EXP(-Fperm_SI_Woolf2021!$K$9:$K$93*$C109*IF(F$58=Fperm_SI_Woolf2021!$E$9:$E$93,1,EXP(LN((1.1*(Fperm_SI_Woolf2021!$E$9:$E$93-F$58)-63.1579*EXP(-0.19*Fperm_SI_Woolf2021!$E$9:$E$93)+63.1579*EXP(-0.19*F$58))/(Fperm_SI_Woolf2021!$E$9:$E$93-F$58))*(F$58-Fperm_SI_Woolf2021!$E$9:$E$93)/10))),Fperm_SI_Woolf2021!$D$9:$D$93)*F$57+INTERCEPT(Fperm_SI_Woolf2021!$F$9:$F$93*EXP(-Fperm_SI_Woolf2021!$I$9:$I$93*$C109*IF(F$58=Fperm_SI_Woolf2021!$E$9:$E$93,1,EXP(LN((1.1*(Fperm_SI_Woolf2021!$E$9:$E$93-F$58)-63.1579*EXP(-0.19*Fperm_SI_Woolf2021!$E$9:$E$93)+63.1579*EXP(-0.19*F$58))/(Fperm_SI_Woolf2021!$E$9:$E$93-F$58))*(F$58-Fperm_SI_Woolf2021!$E$9:$E$93)/10))) + Fperm_SI_Woolf2021!$G$9:$G$93*EXP(-Fperm_SI_Woolf2021!$J$9:$J$93*$C109*IF(F$58=Fperm_SI_Woolf2021!$E$9:$E$93,1,EXP(LN((1.1*(Fperm_SI_Woolf2021!$E$9:$E$93-F$58)-63.1579*EXP(-0.19*Fperm_SI_Woolf2021!$E$9:$E$93)+63.1579*EXP(-0.19*F$58))/(Fperm_SI_Woolf2021!$E$9:$E$93-F$58))*(F$58-Fperm_SI_Woolf2021!$E$9:$E$93)/10))) + Fperm_SI_Woolf2021!$H$9:$H$93*EXP(-Fperm_SI_Woolf2021!$K$9:$K$93*$C109*IF(F$58=Fperm_SI_Woolf2021!$E$9:$E$93,1,EXP(LN((1.1*(Fperm_SI_Woolf2021!$E$9:$E$93-F$58)-63.1579*EXP(-0.19*Fperm_SI_Woolf2021!$E$9:$E$93)+63.1579*EXP(-0.19*F$58))/(Fperm_SI_Woolf2021!$E$9:$E$93-F$58))*(F$58-Fperm_SI_Woolf2021!$E$9:$E$93)/10))),Fperm_SI_Woolf2021!$D$9:$D$93))</f>
        <v>0.8971921648165172</v>
      </c>
      <c r="G109" s="51" cm="1">
        <f t="array" ref="G109">MIN(1,SLOPE(Fperm_SI_Woolf2021!$F$9:$F$93*EXP(-Fperm_SI_Woolf2021!$I$9:$I$93*$C109*IF(G$58=Fperm_SI_Woolf2021!$E$9:$E$93,1,EXP(LN((1.1*(Fperm_SI_Woolf2021!$E$9:$E$93-G$58)-63.1579*EXP(-0.19*Fperm_SI_Woolf2021!$E$9:$E$93)+63.1579*EXP(-0.19*G$58))/(Fperm_SI_Woolf2021!$E$9:$E$93-G$58))*(G$58-Fperm_SI_Woolf2021!$E$9:$E$93)/10))) + Fperm_SI_Woolf2021!$G$9:$G$93*EXP(-Fperm_SI_Woolf2021!$J$9:$J$93*$C109*IF(G$58=Fperm_SI_Woolf2021!$E$9:$E$93,1,EXP(LN((1.1*(Fperm_SI_Woolf2021!$E$9:$E$93-G$58)-63.1579*EXP(-0.19*Fperm_SI_Woolf2021!$E$9:$E$93)+63.1579*EXP(-0.19*G$58))/(Fperm_SI_Woolf2021!$E$9:$E$93-G$58))*(G$58-Fperm_SI_Woolf2021!$E$9:$E$93)/10))) + Fperm_SI_Woolf2021!$H$9:$H$93*EXP(-Fperm_SI_Woolf2021!$K$9:$K$93*$C109*IF(G$58=Fperm_SI_Woolf2021!$E$9:$E$93,1,EXP(LN((1.1*(Fperm_SI_Woolf2021!$E$9:$E$93-G$58)-63.1579*EXP(-0.19*Fperm_SI_Woolf2021!$E$9:$E$93)+63.1579*EXP(-0.19*G$58))/(Fperm_SI_Woolf2021!$E$9:$E$93-G$58))*(G$58-Fperm_SI_Woolf2021!$E$9:$E$93)/10))),Fperm_SI_Woolf2021!$D$9:$D$93)*G$57+INTERCEPT(Fperm_SI_Woolf2021!$F$9:$F$93*EXP(-Fperm_SI_Woolf2021!$I$9:$I$93*$C109*IF(G$58=Fperm_SI_Woolf2021!$E$9:$E$93,1,EXP(LN((1.1*(Fperm_SI_Woolf2021!$E$9:$E$93-G$58)-63.1579*EXP(-0.19*Fperm_SI_Woolf2021!$E$9:$E$93)+63.1579*EXP(-0.19*G$58))/(Fperm_SI_Woolf2021!$E$9:$E$93-G$58))*(G$58-Fperm_SI_Woolf2021!$E$9:$E$93)/10))) + Fperm_SI_Woolf2021!$G$9:$G$93*EXP(-Fperm_SI_Woolf2021!$J$9:$J$93*$C109*IF(G$58=Fperm_SI_Woolf2021!$E$9:$E$93,1,EXP(LN((1.1*(Fperm_SI_Woolf2021!$E$9:$E$93-G$58)-63.1579*EXP(-0.19*Fperm_SI_Woolf2021!$E$9:$E$93)+63.1579*EXP(-0.19*G$58))/(Fperm_SI_Woolf2021!$E$9:$E$93-G$58))*(G$58-Fperm_SI_Woolf2021!$E$9:$E$93)/10))) + Fperm_SI_Woolf2021!$H$9:$H$93*EXP(-Fperm_SI_Woolf2021!$K$9:$K$93*$C109*IF(G$58=Fperm_SI_Woolf2021!$E$9:$E$93,1,EXP(LN((1.1*(Fperm_SI_Woolf2021!$E$9:$E$93-G$58)-63.1579*EXP(-0.19*Fperm_SI_Woolf2021!$E$9:$E$93)+63.1579*EXP(-0.19*G$58))/(Fperm_SI_Woolf2021!$E$9:$E$93-G$58))*(G$58-Fperm_SI_Woolf2021!$E$9:$E$93)/10))),Fperm_SI_Woolf2021!$D$9:$D$93))</f>
        <v>0.86486346890152599</v>
      </c>
      <c r="H109" s="51" cm="1">
        <f t="array" ref="H109">MIN(1,SLOPE(Fperm_SI_Woolf2021!$F$9:$F$93*EXP(-Fperm_SI_Woolf2021!$I$9:$I$93*$C109*IF(H$58=Fperm_SI_Woolf2021!$E$9:$E$93,1,EXP(LN((1.1*(Fperm_SI_Woolf2021!$E$9:$E$93-H$58)-63.1579*EXP(-0.19*Fperm_SI_Woolf2021!$E$9:$E$93)+63.1579*EXP(-0.19*H$58))/(Fperm_SI_Woolf2021!$E$9:$E$93-H$58))*(H$58-Fperm_SI_Woolf2021!$E$9:$E$93)/10))) + Fperm_SI_Woolf2021!$G$9:$G$93*EXP(-Fperm_SI_Woolf2021!$J$9:$J$93*$C109*IF(H$58=Fperm_SI_Woolf2021!$E$9:$E$93,1,EXP(LN((1.1*(Fperm_SI_Woolf2021!$E$9:$E$93-H$58)-63.1579*EXP(-0.19*Fperm_SI_Woolf2021!$E$9:$E$93)+63.1579*EXP(-0.19*H$58))/(Fperm_SI_Woolf2021!$E$9:$E$93-H$58))*(H$58-Fperm_SI_Woolf2021!$E$9:$E$93)/10))) + Fperm_SI_Woolf2021!$H$9:$H$93*EXP(-Fperm_SI_Woolf2021!$K$9:$K$93*$C109*IF(H$58=Fperm_SI_Woolf2021!$E$9:$E$93,1,EXP(LN((1.1*(Fperm_SI_Woolf2021!$E$9:$E$93-H$58)-63.1579*EXP(-0.19*Fperm_SI_Woolf2021!$E$9:$E$93)+63.1579*EXP(-0.19*H$58))/(Fperm_SI_Woolf2021!$E$9:$E$93-H$58))*(H$58-Fperm_SI_Woolf2021!$E$9:$E$93)/10))),Fperm_SI_Woolf2021!$D$9:$D$93)*H$57+INTERCEPT(Fperm_SI_Woolf2021!$F$9:$F$93*EXP(-Fperm_SI_Woolf2021!$I$9:$I$93*$C109*IF(H$58=Fperm_SI_Woolf2021!$E$9:$E$93,1,EXP(LN((1.1*(Fperm_SI_Woolf2021!$E$9:$E$93-H$58)-63.1579*EXP(-0.19*Fperm_SI_Woolf2021!$E$9:$E$93)+63.1579*EXP(-0.19*H$58))/(Fperm_SI_Woolf2021!$E$9:$E$93-H$58))*(H$58-Fperm_SI_Woolf2021!$E$9:$E$93)/10))) + Fperm_SI_Woolf2021!$G$9:$G$93*EXP(-Fperm_SI_Woolf2021!$J$9:$J$93*$C109*IF(H$58=Fperm_SI_Woolf2021!$E$9:$E$93,1,EXP(LN((1.1*(Fperm_SI_Woolf2021!$E$9:$E$93-H$58)-63.1579*EXP(-0.19*Fperm_SI_Woolf2021!$E$9:$E$93)+63.1579*EXP(-0.19*H$58))/(Fperm_SI_Woolf2021!$E$9:$E$93-H$58))*(H$58-Fperm_SI_Woolf2021!$E$9:$E$93)/10))) + Fperm_SI_Woolf2021!$H$9:$H$93*EXP(-Fperm_SI_Woolf2021!$K$9:$K$93*$C109*IF(H$58=Fperm_SI_Woolf2021!$E$9:$E$93,1,EXP(LN((1.1*(Fperm_SI_Woolf2021!$E$9:$E$93-H$58)-63.1579*EXP(-0.19*Fperm_SI_Woolf2021!$E$9:$E$93)+63.1579*EXP(-0.19*H$58))/(Fperm_SI_Woolf2021!$E$9:$E$93-H$58))*(H$58-Fperm_SI_Woolf2021!$E$9:$E$93)/10))),Fperm_SI_Woolf2021!$D$9:$D$93))</f>
        <v>0.83253477298653478</v>
      </c>
      <c r="I109" s="51" cm="1">
        <f t="array" ref="I109">MIN(1,SLOPE(Fperm_SI_Woolf2021!$F$9:$F$93*EXP(-Fperm_SI_Woolf2021!$I$9:$I$93*$C109*IF(I$58=Fperm_SI_Woolf2021!$E$9:$E$93,1,EXP(LN((1.1*(Fperm_SI_Woolf2021!$E$9:$E$93-I$58)-63.1579*EXP(-0.19*Fperm_SI_Woolf2021!$E$9:$E$93)+63.1579*EXP(-0.19*I$58))/(Fperm_SI_Woolf2021!$E$9:$E$93-I$58))*(I$58-Fperm_SI_Woolf2021!$E$9:$E$93)/10))) + Fperm_SI_Woolf2021!$G$9:$G$93*EXP(-Fperm_SI_Woolf2021!$J$9:$J$93*$C109*IF(I$58=Fperm_SI_Woolf2021!$E$9:$E$93,1,EXP(LN((1.1*(Fperm_SI_Woolf2021!$E$9:$E$93-I$58)-63.1579*EXP(-0.19*Fperm_SI_Woolf2021!$E$9:$E$93)+63.1579*EXP(-0.19*I$58))/(Fperm_SI_Woolf2021!$E$9:$E$93-I$58))*(I$58-Fperm_SI_Woolf2021!$E$9:$E$93)/10))) + Fperm_SI_Woolf2021!$H$9:$H$93*EXP(-Fperm_SI_Woolf2021!$K$9:$K$93*$C109*IF(I$58=Fperm_SI_Woolf2021!$E$9:$E$93,1,EXP(LN((1.1*(Fperm_SI_Woolf2021!$E$9:$E$93-I$58)-63.1579*EXP(-0.19*Fperm_SI_Woolf2021!$E$9:$E$93)+63.1579*EXP(-0.19*I$58))/(Fperm_SI_Woolf2021!$E$9:$E$93-I$58))*(I$58-Fperm_SI_Woolf2021!$E$9:$E$93)/10))),Fperm_SI_Woolf2021!$D$9:$D$93)*I$57+INTERCEPT(Fperm_SI_Woolf2021!$F$9:$F$93*EXP(-Fperm_SI_Woolf2021!$I$9:$I$93*$C109*IF(I$58=Fperm_SI_Woolf2021!$E$9:$E$93,1,EXP(LN((1.1*(Fperm_SI_Woolf2021!$E$9:$E$93-I$58)-63.1579*EXP(-0.19*Fperm_SI_Woolf2021!$E$9:$E$93)+63.1579*EXP(-0.19*I$58))/(Fperm_SI_Woolf2021!$E$9:$E$93-I$58))*(I$58-Fperm_SI_Woolf2021!$E$9:$E$93)/10))) + Fperm_SI_Woolf2021!$G$9:$G$93*EXP(-Fperm_SI_Woolf2021!$J$9:$J$93*$C109*IF(I$58=Fperm_SI_Woolf2021!$E$9:$E$93,1,EXP(LN((1.1*(Fperm_SI_Woolf2021!$E$9:$E$93-I$58)-63.1579*EXP(-0.19*Fperm_SI_Woolf2021!$E$9:$E$93)+63.1579*EXP(-0.19*I$58))/(Fperm_SI_Woolf2021!$E$9:$E$93-I$58))*(I$58-Fperm_SI_Woolf2021!$E$9:$E$93)/10))) + Fperm_SI_Woolf2021!$H$9:$H$93*EXP(-Fperm_SI_Woolf2021!$K$9:$K$93*$C109*IF(I$58=Fperm_SI_Woolf2021!$E$9:$E$93,1,EXP(LN((1.1*(Fperm_SI_Woolf2021!$E$9:$E$93-I$58)-63.1579*EXP(-0.19*Fperm_SI_Woolf2021!$E$9:$E$93)+63.1579*EXP(-0.19*I$58))/(Fperm_SI_Woolf2021!$E$9:$E$93-I$58))*(I$58-Fperm_SI_Woolf2021!$E$9:$E$93)/10))),Fperm_SI_Woolf2021!$D$9:$D$93))</f>
        <v>0.80020607707154356</v>
      </c>
      <c r="J109" s="51" cm="1">
        <f t="array" ref="J109">MIN(1,SLOPE(Fperm_SI_Woolf2021!$F$9:$F$93*EXP(-Fperm_SI_Woolf2021!$I$9:$I$93*$C109*IF(J$58=Fperm_SI_Woolf2021!$E$9:$E$93,1,EXP(LN((1.1*(Fperm_SI_Woolf2021!$E$9:$E$93-J$58)-63.1579*EXP(-0.19*Fperm_SI_Woolf2021!$E$9:$E$93)+63.1579*EXP(-0.19*J$58))/(Fperm_SI_Woolf2021!$E$9:$E$93-J$58))*(J$58-Fperm_SI_Woolf2021!$E$9:$E$93)/10))) + Fperm_SI_Woolf2021!$G$9:$G$93*EXP(-Fperm_SI_Woolf2021!$J$9:$J$93*$C109*IF(J$58=Fperm_SI_Woolf2021!$E$9:$E$93,1,EXP(LN((1.1*(Fperm_SI_Woolf2021!$E$9:$E$93-J$58)-63.1579*EXP(-0.19*Fperm_SI_Woolf2021!$E$9:$E$93)+63.1579*EXP(-0.19*J$58))/(Fperm_SI_Woolf2021!$E$9:$E$93-J$58))*(J$58-Fperm_SI_Woolf2021!$E$9:$E$93)/10))) + Fperm_SI_Woolf2021!$H$9:$H$93*EXP(-Fperm_SI_Woolf2021!$K$9:$K$93*$C109*IF(J$58=Fperm_SI_Woolf2021!$E$9:$E$93,1,EXP(LN((1.1*(Fperm_SI_Woolf2021!$E$9:$E$93-J$58)-63.1579*EXP(-0.19*Fperm_SI_Woolf2021!$E$9:$E$93)+63.1579*EXP(-0.19*J$58))/(Fperm_SI_Woolf2021!$E$9:$E$93-J$58))*(J$58-Fperm_SI_Woolf2021!$E$9:$E$93)/10))),Fperm_SI_Woolf2021!$D$9:$D$93)*J$57+INTERCEPT(Fperm_SI_Woolf2021!$F$9:$F$93*EXP(-Fperm_SI_Woolf2021!$I$9:$I$93*$C109*IF(J$58=Fperm_SI_Woolf2021!$E$9:$E$93,1,EXP(LN((1.1*(Fperm_SI_Woolf2021!$E$9:$E$93-J$58)-63.1579*EXP(-0.19*Fperm_SI_Woolf2021!$E$9:$E$93)+63.1579*EXP(-0.19*J$58))/(Fperm_SI_Woolf2021!$E$9:$E$93-J$58))*(J$58-Fperm_SI_Woolf2021!$E$9:$E$93)/10))) + Fperm_SI_Woolf2021!$G$9:$G$93*EXP(-Fperm_SI_Woolf2021!$J$9:$J$93*$C109*IF(J$58=Fperm_SI_Woolf2021!$E$9:$E$93,1,EXP(LN((1.1*(Fperm_SI_Woolf2021!$E$9:$E$93-J$58)-63.1579*EXP(-0.19*Fperm_SI_Woolf2021!$E$9:$E$93)+63.1579*EXP(-0.19*J$58))/(Fperm_SI_Woolf2021!$E$9:$E$93-J$58))*(J$58-Fperm_SI_Woolf2021!$E$9:$E$93)/10))) + Fperm_SI_Woolf2021!$H$9:$H$93*EXP(-Fperm_SI_Woolf2021!$K$9:$K$93*$C109*IF(J$58=Fperm_SI_Woolf2021!$E$9:$E$93,1,EXP(LN((1.1*(Fperm_SI_Woolf2021!$E$9:$E$93-J$58)-63.1579*EXP(-0.19*Fperm_SI_Woolf2021!$E$9:$E$93)+63.1579*EXP(-0.19*J$58))/(Fperm_SI_Woolf2021!$E$9:$E$93-J$58))*(J$58-Fperm_SI_Woolf2021!$E$9:$E$93)/10))),Fperm_SI_Woolf2021!$D$9:$D$93))</f>
        <v>0.76787738115655246</v>
      </c>
      <c r="K109" s="51" cm="1">
        <f t="array" ref="K109">MIN(1,SLOPE(Fperm_SI_Woolf2021!$F$9:$F$93*EXP(-Fperm_SI_Woolf2021!$I$9:$I$93*$C109*IF(K$58=Fperm_SI_Woolf2021!$E$9:$E$93,1,EXP(LN((1.1*(Fperm_SI_Woolf2021!$E$9:$E$93-K$58)-63.1579*EXP(-0.19*Fperm_SI_Woolf2021!$E$9:$E$93)+63.1579*EXP(-0.19*K$58))/(Fperm_SI_Woolf2021!$E$9:$E$93-K$58))*(K$58-Fperm_SI_Woolf2021!$E$9:$E$93)/10))) + Fperm_SI_Woolf2021!$G$9:$G$93*EXP(-Fperm_SI_Woolf2021!$J$9:$J$93*$C109*IF(K$58=Fperm_SI_Woolf2021!$E$9:$E$93,1,EXP(LN((1.1*(Fperm_SI_Woolf2021!$E$9:$E$93-K$58)-63.1579*EXP(-0.19*Fperm_SI_Woolf2021!$E$9:$E$93)+63.1579*EXP(-0.19*K$58))/(Fperm_SI_Woolf2021!$E$9:$E$93-K$58))*(K$58-Fperm_SI_Woolf2021!$E$9:$E$93)/10))) + Fperm_SI_Woolf2021!$H$9:$H$93*EXP(-Fperm_SI_Woolf2021!$K$9:$K$93*$C109*IF(K$58=Fperm_SI_Woolf2021!$E$9:$E$93,1,EXP(LN((1.1*(Fperm_SI_Woolf2021!$E$9:$E$93-K$58)-63.1579*EXP(-0.19*Fperm_SI_Woolf2021!$E$9:$E$93)+63.1579*EXP(-0.19*K$58))/(Fperm_SI_Woolf2021!$E$9:$E$93-K$58))*(K$58-Fperm_SI_Woolf2021!$E$9:$E$93)/10))),Fperm_SI_Woolf2021!$D$9:$D$93)*K$57+INTERCEPT(Fperm_SI_Woolf2021!$F$9:$F$93*EXP(-Fperm_SI_Woolf2021!$I$9:$I$93*$C109*IF(K$58=Fperm_SI_Woolf2021!$E$9:$E$93,1,EXP(LN((1.1*(Fperm_SI_Woolf2021!$E$9:$E$93-K$58)-63.1579*EXP(-0.19*Fperm_SI_Woolf2021!$E$9:$E$93)+63.1579*EXP(-0.19*K$58))/(Fperm_SI_Woolf2021!$E$9:$E$93-K$58))*(K$58-Fperm_SI_Woolf2021!$E$9:$E$93)/10))) + Fperm_SI_Woolf2021!$G$9:$G$93*EXP(-Fperm_SI_Woolf2021!$J$9:$J$93*$C109*IF(K$58=Fperm_SI_Woolf2021!$E$9:$E$93,1,EXP(LN((1.1*(Fperm_SI_Woolf2021!$E$9:$E$93-K$58)-63.1579*EXP(-0.19*Fperm_SI_Woolf2021!$E$9:$E$93)+63.1579*EXP(-0.19*K$58))/(Fperm_SI_Woolf2021!$E$9:$E$93-K$58))*(K$58-Fperm_SI_Woolf2021!$E$9:$E$93)/10))) + Fperm_SI_Woolf2021!$H$9:$H$93*EXP(-Fperm_SI_Woolf2021!$K$9:$K$93*$C109*IF(K$58=Fperm_SI_Woolf2021!$E$9:$E$93,1,EXP(LN((1.1*(Fperm_SI_Woolf2021!$E$9:$E$93-K$58)-63.1579*EXP(-0.19*Fperm_SI_Woolf2021!$E$9:$E$93)+63.1579*EXP(-0.19*K$58))/(Fperm_SI_Woolf2021!$E$9:$E$93-K$58))*(K$58-Fperm_SI_Woolf2021!$E$9:$E$93)/10))),Fperm_SI_Woolf2021!$D$9:$D$93))</f>
        <v>0.73554868524156114</v>
      </c>
      <c r="L109" s="51" cm="1">
        <f t="array" ref="L109">MIN(1,SLOPE(Fperm_SI_Woolf2021!$F$9:$F$93*EXP(-Fperm_SI_Woolf2021!$I$9:$I$93*$C109*IF(L$58=Fperm_SI_Woolf2021!$E$9:$E$93,1,EXP(LN((1.1*(Fperm_SI_Woolf2021!$E$9:$E$93-L$58)-63.1579*EXP(-0.19*Fperm_SI_Woolf2021!$E$9:$E$93)+63.1579*EXP(-0.19*L$58))/(Fperm_SI_Woolf2021!$E$9:$E$93-L$58))*(L$58-Fperm_SI_Woolf2021!$E$9:$E$93)/10))) + Fperm_SI_Woolf2021!$G$9:$G$93*EXP(-Fperm_SI_Woolf2021!$J$9:$J$93*$C109*IF(L$58=Fperm_SI_Woolf2021!$E$9:$E$93,1,EXP(LN((1.1*(Fperm_SI_Woolf2021!$E$9:$E$93-L$58)-63.1579*EXP(-0.19*Fperm_SI_Woolf2021!$E$9:$E$93)+63.1579*EXP(-0.19*L$58))/(Fperm_SI_Woolf2021!$E$9:$E$93-L$58))*(L$58-Fperm_SI_Woolf2021!$E$9:$E$93)/10))) + Fperm_SI_Woolf2021!$H$9:$H$93*EXP(-Fperm_SI_Woolf2021!$K$9:$K$93*$C109*IF(L$58=Fperm_SI_Woolf2021!$E$9:$E$93,1,EXP(LN((1.1*(Fperm_SI_Woolf2021!$E$9:$E$93-L$58)-63.1579*EXP(-0.19*Fperm_SI_Woolf2021!$E$9:$E$93)+63.1579*EXP(-0.19*L$58))/(Fperm_SI_Woolf2021!$E$9:$E$93-L$58))*(L$58-Fperm_SI_Woolf2021!$E$9:$E$93)/10))),Fperm_SI_Woolf2021!$D$9:$D$93)*L$57+INTERCEPT(Fperm_SI_Woolf2021!$F$9:$F$93*EXP(-Fperm_SI_Woolf2021!$I$9:$I$93*$C109*IF(L$58=Fperm_SI_Woolf2021!$E$9:$E$93,1,EXP(LN((1.1*(Fperm_SI_Woolf2021!$E$9:$E$93-L$58)-63.1579*EXP(-0.19*Fperm_SI_Woolf2021!$E$9:$E$93)+63.1579*EXP(-0.19*L$58))/(Fperm_SI_Woolf2021!$E$9:$E$93-L$58))*(L$58-Fperm_SI_Woolf2021!$E$9:$E$93)/10))) + Fperm_SI_Woolf2021!$G$9:$G$93*EXP(-Fperm_SI_Woolf2021!$J$9:$J$93*$C109*IF(L$58=Fperm_SI_Woolf2021!$E$9:$E$93,1,EXP(LN((1.1*(Fperm_SI_Woolf2021!$E$9:$E$93-L$58)-63.1579*EXP(-0.19*Fperm_SI_Woolf2021!$E$9:$E$93)+63.1579*EXP(-0.19*L$58))/(Fperm_SI_Woolf2021!$E$9:$E$93-L$58))*(L$58-Fperm_SI_Woolf2021!$E$9:$E$93)/10))) + Fperm_SI_Woolf2021!$H$9:$H$93*EXP(-Fperm_SI_Woolf2021!$K$9:$K$93*$C109*IF(L$58=Fperm_SI_Woolf2021!$E$9:$E$93,1,EXP(LN((1.1*(Fperm_SI_Woolf2021!$E$9:$E$93-L$58)-63.1579*EXP(-0.19*Fperm_SI_Woolf2021!$E$9:$E$93)+63.1579*EXP(-0.19*L$58))/(Fperm_SI_Woolf2021!$E$9:$E$93-L$58))*(L$58-Fperm_SI_Woolf2021!$E$9:$E$93)/10))),Fperm_SI_Woolf2021!$D$9:$D$93))</f>
        <v>0.70321998932657004</v>
      </c>
      <c r="M109" s="51" cm="1">
        <f t="array" ref="M109">MIN(1,SLOPE(Fperm_SI_Woolf2021!$F$9:$F$93*EXP(-Fperm_SI_Woolf2021!$I$9:$I$93*$C109*IF(M$58=Fperm_SI_Woolf2021!$E$9:$E$93,1,EXP(LN((1.1*(Fperm_SI_Woolf2021!$E$9:$E$93-M$58)-63.1579*EXP(-0.19*Fperm_SI_Woolf2021!$E$9:$E$93)+63.1579*EXP(-0.19*M$58))/(Fperm_SI_Woolf2021!$E$9:$E$93-M$58))*(M$58-Fperm_SI_Woolf2021!$E$9:$E$93)/10))) + Fperm_SI_Woolf2021!$G$9:$G$93*EXP(-Fperm_SI_Woolf2021!$J$9:$J$93*$C109*IF(M$58=Fperm_SI_Woolf2021!$E$9:$E$93,1,EXP(LN((1.1*(Fperm_SI_Woolf2021!$E$9:$E$93-M$58)-63.1579*EXP(-0.19*Fperm_SI_Woolf2021!$E$9:$E$93)+63.1579*EXP(-0.19*M$58))/(Fperm_SI_Woolf2021!$E$9:$E$93-M$58))*(M$58-Fperm_SI_Woolf2021!$E$9:$E$93)/10))) + Fperm_SI_Woolf2021!$H$9:$H$93*EXP(-Fperm_SI_Woolf2021!$K$9:$K$93*$C109*IF(M$58=Fperm_SI_Woolf2021!$E$9:$E$93,1,EXP(LN((1.1*(Fperm_SI_Woolf2021!$E$9:$E$93-M$58)-63.1579*EXP(-0.19*Fperm_SI_Woolf2021!$E$9:$E$93)+63.1579*EXP(-0.19*M$58))/(Fperm_SI_Woolf2021!$E$9:$E$93-M$58))*(M$58-Fperm_SI_Woolf2021!$E$9:$E$93)/10))),Fperm_SI_Woolf2021!$D$9:$D$93)*M$57+INTERCEPT(Fperm_SI_Woolf2021!$F$9:$F$93*EXP(-Fperm_SI_Woolf2021!$I$9:$I$93*$C109*IF(M$58=Fperm_SI_Woolf2021!$E$9:$E$93,1,EXP(LN((1.1*(Fperm_SI_Woolf2021!$E$9:$E$93-M$58)-63.1579*EXP(-0.19*Fperm_SI_Woolf2021!$E$9:$E$93)+63.1579*EXP(-0.19*M$58))/(Fperm_SI_Woolf2021!$E$9:$E$93-M$58))*(M$58-Fperm_SI_Woolf2021!$E$9:$E$93)/10))) + Fperm_SI_Woolf2021!$G$9:$G$93*EXP(-Fperm_SI_Woolf2021!$J$9:$J$93*$C109*IF(M$58=Fperm_SI_Woolf2021!$E$9:$E$93,1,EXP(LN((1.1*(Fperm_SI_Woolf2021!$E$9:$E$93-M$58)-63.1579*EXP(-0.19*Fperm_SI_Woolf2021!$E$9:$E$93)+63.1579*EXP(-0.19*M$58))/(Fperm_SI_Woolf2021!$E$9:$E$93-M$58))*(M$58-Fperm_SI_Woolf2021!$E$9:$E$93)/10))) + Fperm_SI_Woolf2021!$H$9:$H$93*EXP(-Fperm_SI_Woolf2021!$K$9:$K$93*$C109*IF(M$58=Fperm_SI_Woolf2021!$E$9:$E$93,1,EXP(LN((1.1*(Fperm_SI_Woolf2021!$E$9:$E$93-M$58)-63.1579*EXP(-0.19*Fperm_SI_Woolf2021!$E$9:$E$93)+63.1579*EXP(-0.19*M$58))/(Fperm_SI_Woolf2021!$E$9:$E$93-M$58))*(M$58-Fperm_SI_Woolf2021!$E$9:$E$93)/10))),Fperm_SI_Woolf2021!$D$9:$D$93))</f>
        <v>0.67089129341157883</v>
      </c>
      <c r="N109" s="51" cm="1">
        <f t="array" ref="N109">MIN(1,SLOPE(Fperm_SI_Woolf2021!$F$9:$F$93*EXP(-Fperm_SI_Woolf2021!$I$9:$I$93*$C109*IF(N$58=Fperm_SI_Woolf2021!$E$9:$E$93,1,EXP(LN((1.1*(Fperm_SI_Woolf2021!$E$9:$E$93-N$58)-63.1579*EXP(-0.19*Fperm_SI_Woolf2021!$E$9:$E$93)+63.1579*EXP(-0.19*N$58))/(Fperm_SI_Woolf2021!$E$9:$E$93-N$58))*(N$58-Fperm_SI_Woolf2021!$E$9:$E$93)/10))) + Fperm_SI_Woolf2021!$G$9:$G$93*EXP(-Fperm_SI_Woolf2021!$J$9:$J$93*$C109*IF(N$58=Fperm_SI_Woolf2021!$E$9:$E$93,1,EXP(LN((1.1*(Fperm_SI_Woolf2021!$E$9:$E$93-N$58)-63.1579*EXP(-0.19*Fperm_SI_Woolf2021!$E$9:$E$93)+63.1579*EXP(-0.19*N$58))/(Fperm_SI_Woolf2021!$E$9:$E$93-N$58))*(N$58-Fperm_SI_Woolf2021!$E$9:$E$93)/10))) + Fperm_SI_Woolf2021!$H$9:$H$93*EXP(-Fperm_SI_Woolf2021!$K$9:$K$93*$C109*IF(N$58=Fperm_SI_Woolf2021!$E$9:$E$93,1,EXP(LN((1.1*(Fperm_SI_Woolf2021!$E$9:$E$93-N$58)-63.1579*EXP(-0.19*Fperm_SI_Woolf2021!$E$9:$E$93)+63.1579*EXP(-0.19*N$58))/(Fperm_SI_Woolf2021!$E$9:$E$93-N$58))*(N$58-Fperm_SI_Woolf2021!$E$9:$E$93)/10))),Fperm_SI_Woolf2021!$D$9:$D$93)*N$57+INTERCEPT(Fperm_SI_Woolf2021!$F$9:$F$93*EXP(-Fperm_SI_Woolf2021!$I$9:$I$93*$C109*IF(N$58=Fperm_SI_Woolf2021!$E$9:$E$93,1,EXP(LN((1.1*(Fperm_SI_Woolf2021!$E$9:$E$93-N$58)-63.1579*EXP(-0.19*Fperm_SI_Woolf2021!$E$9:$E$93)+63.1579*EXP(-0.19*N$58))/(Fperm_SI_Woolf2021!$E$9:$E$93-N$58))*(N$58-Fperm_SI_Woolf2021!$E$9:$E$93)/10))) + Fperm_SI_Woolf2021!$G$9:$G$93*EXP(-Fperm_SI_Woolf2021!$J$9:$J$93*$C109*IF(N$58=Fperm_SI_Woolf2021!$E$9:$E$93,1,EXP(LN((1.1*(Fperm_SI_Woolf2021!$E$9:$E$93-N$58)-63.1579*EXP(-0.19*Fperm_SI_Woolf2021!$E$9:$E$93)+63.1579*EXP(-0.19*N$58))/(Fperm_SI_Woolf2021!$E$9:$E$93-N$58))*(N$58-Fperm_SI_Woolf2021!$E$9:$E$93)/10))) + Fperm_SI_Woolf2021!$H$9:$H$93*EXP(-Fperm_SI_Woolf2021!$K$9:$K$93*$C109*IF(N$58=Fperm_SI_Woolf2021!$E$9:$E$93,1,EXP(LN((1.1*(Fperm_SI_Woolf2021!$E$9:$E$93-N$58)-63.1579*EXP(-0.19*Fperm_SI_Woolf2021!$E$9:$E$93)+63.1579*EXP(-0.19*N$58))/(Fperm_SI_Woolf2021!$E$9:$E$93-N$58))*(N$58-Fperm_SI_Woolf2021!$E$9:$E$93)/10))),Fperm_SI_Woolf2021!$D$9:$D$93))</f>
        <v>0.63856259749658761</v>
      </c>
      <c r="O109" s="51" cm="1">
        <f t="array" ref="O109">MIN(1,SLOPE(Fperm_SI_Woolf2021!$F$9:$F$93*EXP(-Fperm_SI_Woolf2021!$I$9:$I$93*$C109*IF(O$58=Fperm_SI_Woolf2021!$E$9:$E$93,1,EXP(LN((1.1*(Fperm_SI_Woolf2021!$E$9:$E$93-O$58)-63.1579*EXP(-0.19*Fperm_SI_Woolf2021!$E$9:$E$93)+63.1579*EXP(-0.19*O$58))/(Fperm_SI_Woolf2021!$E$9:$E$93-O$58))*(O$58-Fperm_SI_Woolf2021!$E$9:$E$93)/10))) + Fperm_SI_Woolf2021!$G$9:$G$93*EXP(-Fperm_SI_Woolf2021!$J$9:$J$93*$C109*IF(O$58=Fperm_SI_Woolf2021!$E$9:$E$93,1,EXP(LN((1.1*(Fperm_SI_Woolf2021!$E$9:$E$93-O$58)-63.1579*EXP(-0.19*Fperm_SI_Woolf2021!$E$9:$E$93)+63.1579*EXP(-0.19*O$58))/(Fperm_SI_Woolf2021!$E$9:$E$93-O$58))*(O$58-Fperm_SI_Woolf2021!$E$9:$E$93)/10))) + Fperm_SI_Woolf2021!$H$9:$H$93*EXP(-Fperm_SI_Woolf2021!$K$9:$K$93*$C109*IF(O$58=Fperm_SI_Woolf2021!$E$9:$E$93,1,EXP(LN((1.1*(Fperm_SI_Woolf2021!$E$9:$E$93-O$58)-63.1579*EXP(-0.19*Fperm_SI_Woolf2021!$E$9:$E$93)+63.1579*EXP(-0.19*O$58))/(Fperm_SI_Woolf2021!$E$9:$E$93-O$58))*(O$58-Fperm_SI_Woolf2021!$E$9:$E$93)/10))),Fperm_SI_Woolf2021!$D$9:$D$93)*O$57+INTERCEPT(Fperm_SI_Woolf2021!$F$9:$F$93*EXP(-Fperm_SI_Woolf2021!$I$9:$I$93*$C109*IF(O$58=Fperm_SI_Woolf2021!$E$9:$E$93,1,EXP(LN((1.1*(Fperm_SI_Woolf2021!$E$9:$E$93-O$58)-63.1579*EXP(-0.19*Fperm_SI_Woolf2021!$E$9:$E$93)+63.1579*EXP(-0.19*O$58))/(Fperm_SI_Woolf2021!$E$9:$E$93-O$58))*(O$58-Fperm_SI_Woolf2021!$E$9:$E$93)/10))) + Fperm_SI_Woolf2021!$G$9:$G$93*EXP(-Fperm_SI_Woolf2021!$J$9:$J$93*$C109*IF(O$58=Fperm_SI_Woolf2021!$E$9:$E$93,1,EXP(LN((1.1*(Fperm_SI_Woolf2021!$E$9:$E$93-O$58)-63.1579*EXP(-0.19*Fperm_SI_Woolf2021!$E$9:$E$93)+63.1579*EXP(-0.19*O$58))/(Fperm_SI_Woolf2021!$E$9:$E$93-O$58))*(O$58-Fperm_SI_Woolf2021!$E$9:$E$93)/10))) + Fperm_SI_Woolf2021!$H$9:$H$93*EXP(-Fperm_SI_Woolf2021!$K$9:$K$93*$C109*IF(O$58=Fperm_SI_Woolf2021!$E$9:$E$93,1,EXP(LN((1.1*(Fperm_SI_Woolf2021!$E$9:$E$93-O$58)-63.1579*EXP(-0.19*Fperm_SI_Woolf2021!$E$9:$E$93)+63.1579*EXP(-0.19*O$58))/(Fperm_SI_Woolf2021!$E$9:$E$93-O$58))*(O$58-Fperm_SI_Woolf2021!$E$9:$E$93)/10))),Fperm_SI_Woolf2021!$D$9:$D$93))</f>
        <v>0.60623390158159629</v>
      </c>
      <c r="P109" s="51" cm="1">
        <f t="array" ref="P109">MIN(1,SLOPE(Fperm_SI_Woolf2021!$F$9:$F$93*EXP(-Fperm_SI_Woolf2021!$I$9:$I$93*$C109*IF(P$58=Fperm_SI_Woolf2021!$E$9:$E$93,1,EXP(LN((1.1*(Fperm_SI_Woolf2021!$E$9:$E$93-P$58)-63.1579*EXP(-0.19*Fperm_SI_Woolf2021!$E$9:$E$93)+63.1579*EXP(-0.19*P$58))/(Fperm_SI_Woolf2021!$E$9:$E$93-P$58))*(P$58-Fperm_SI_Woolf2021!$E$9:$E$93)/10))) + Fperm_SI_Woolf2021!$G$9:$G$93*EXP(-Fperm_SI_Woolf2021!$J$9:$J$93*$C109*IF(P$58=Fperm_SI_Woolf2021!$E$9:$E$93,1,EXP(LN((1.1*(Fperm_SI_Woolf2021!$E$9:$E$93-P$58)-63.1579*EXP(-0.19*Fperm_SI_Woolf2021!$E$9:$E$93)+63.1579*EXP(-0.19*P$58))/(Fperm_SI_Woolf2021!$E$9:$E$93-P$58))*(P$58-Fperm_SI_Woolf2021!$E$9:$E$93)/10))) + Fperm_SI_Woolf2021!$H$9:$H$93*EXP(-Fperm_SI_Woolf2021!$K$9:$K$93*$C109*IF(P$58=Fperm_SI_Woolf2021!$E$9:$E$93,1,EXP(LN((1.1*(Fperm_SI_Woolf2021!$E$9:$E$93-P$58)-63.1579*EXP(-0.19*Fperm_SI_Woolf2021!$E$9:$E$93)+63.1579*EXP(-0.19*P$58))/(Fperm_SI_Woolf2021!$E$9:$E$93-P$58))*(P$58-Fperm_SI_Woolf2021!$E$9:$E$93)/10))),Fperm_SI_Woolf2021!$D$9:$D$93)*P$57+INTERCEPT(Fperm_SI_Woolf2021!$F$9:$F$93*EXP(-Fperm_SI_Woolf2021!$I$9:$I$93*$C109*IF(P$58=Fperm_SI_Woolf2021!$E$9:$E$93,1,EXP(LN((1.1*(Fperm_SI_Woolf2021!$E$9:$E$93-P$58)-63.1579*EXP(-0.19*Fperm_SI_Woolf2021!$E$9:$E$93)+63.1579*EXP(-0.19*P$58))/(Fperm_SI_Woolf2021!$E$9:$E$93-P$58))*(P$58-Fperm_SI_Woolf2021!$E$9:$E$93)/10))) + Fperm_SI_Woolf2021!$G$9:$G$93*EXP(-Fperm_SI_Woolf2021!$J$9:$J$93*$C109*IF(P$58=Fperm_SI_Woolf2021!$E$9:$E$93,1,EXP(LN((1.1*(Fperm_SI_Woolf2021!$E$9:$E$93-P$58)-63.1579*EXP(-0.19*Fperm_SI_Woolf2021!$E$9:$E$93)+63.1579*EXP(-0.19*P$58))/(Fperm_SI_Woolf2021!$E$9:$E$93-P$58))*(P$58-Fperm_SI_Woolf2021!$E$9:$E$93)/10))) + Fperm_SI_Woolf2021!$H$9:$H$93*EXP(-Fperm_SI_Woolf2021!$K$9:$K$93*$C109*IF(P$58=Fperm_SI_Woolf2021!$E$9:$E$93,1,EXP(LN((1.1*(Fperm_SI_Woolf2021!$E$9:$E$93-P$58)-63.1579*EXP(-0.19*Fperm_SI_Woolf2021!$E$9:$E$93)+63.1579*EXP(-0.19*P$58))/(Fperm_SI_Woolf2021!$E$9:$E$93-P$58))*(P$58-Fperm_SI_Woolf2021!$E$9:$E$93)/10))),Fperm_SI_Woolf2021!$D$9:$D$93))</f>
        <v>0.57390520566660519</v>
      </c>
      <c r="Q109" s="51" cm="1">
        <f t="array" ref="Q109">MIN(1,SLOPE(Fperm_SI_Woolf2021!$F$9:$F$93*EXP(-Fperm_SI_Woolf2021!$I$9:$I$93*$C109*IF(Q$58=Fperm_SI_Woolf2021!$E$9:$E$93,1,EXP(LN((1.1*(Fperm_SI_Woolf2021!$E$9:$E$93-Q$58)-63.1579*EXP(-0.19*Fperm_SI_Woolf2021!$E$9:$E$93)+63.1579*EXP(-0.19*Q$58))/(Fperm_SI_Woolf2021!$E$9:$E$93-Q$58))*(Q$58-Fperm_SI_Woolf2021!$E$9:$E$93)/10))) + Fperm_SI_Woolf2021!$G$9:$G$93*EXP(-Fperm_SI_Woolf2021!$J$9:$J$93*$C109*IF(Q$58=Fperm_SI_Woolf2021!$E$9:$E$93,1,EXP(LN((1.1*(Fperm_SI_Woolf2021!$E$9:$E$93-Q$58)-63.1579*EXP(-0.19*Fperm_SI_Woolf2021!$E$9:$E$93)+63.1579*EXP(-0.19*Q$58))/(Fperm_SI_Woolf2021!$E$9:$E$93-Q$58))*(Q$58-Fperm_SI_Woolf2021!$E$9:$E$93)/10))) + Fperm_SI_Woolf2021!$H$9:$H$93*EXP(-Fperm_SI_Woolf2021!$K$9:$K$93*$C109*IF(Q$58=Fperm_SI_Woolf2021!$E$9:$E$93,1,EXP(LN((1.1*(Fperm_SI_Woolf2021!$E$9:$E$93-Q$58)-63.1579*EXP(-0.19*Fperm_SI_Woolf2021!$E$9:$E$93)+63.1579*EXP(-0.19*Q$58))/(Fperm_SI_Woolf2021!$E$9:$E$93-Q$58))*(Q$58-Fperm_SI_Woolf2021!$E$9:$E$93)/10))),Fperm_SI_Woolf2021!$D$9:$D$93)*Q$57+INTERCEPT(Fperm_SI_Woolf2021!$F$9:$F$93*EXP(-Fperm_SI_Woolf2021!$I$9:$I$93*$C109*IF(Q$58=Fperm_SI_Woolf2021!$E$9:$E$93,1,EXP(LN((1.1*(Fperm_SI_Woolf2021!$E$9:$E$93-Q$58)-63.1579*EXP(-0.19*Fperm_SI_Woolf2021!$E$9:$E$93)+63.1579*EXP(-0.19*Q$58))/(Fperm_SI_Woolf2021!$E$9:$E$93-Q$58))*(Q$58-Fperm_SI_Woolf2021!$E$9:$E$93)/10))) + Fperm_SI_Woolf2021!$G$9:$G$93*EXP(-Fperm_SI_Woolf2021!$J$9:$J$93*$C109*IF(Q$58=Fperm_SI_Woolf2021!$E$9:$E$93,1,EXP(LN((1.1*(Fperm_SI_Woolf2021!$E$9:$E$93-Q$58)-63.1579*EXP(-0.19*Fperm_SI_Woolf2021!$E$9:$E$93)+63.1579*EXP(-0.19*Q$58))/(Fperm_SI_Woolf2021!$E$9:$E$93-Q$58))*(Q$58-Fperm_SI_Woolf2021!$E$9:$E$93)/10))) + Fperm_SI_Woolf2021!$H$9:$H$93*EXP(-Fperm_SI_Woolf2021!$K$9:$K$93*$C109*IF(Q$58=Fperm_SI_Woolf2021!$E$9:$E$93,1,EXP(LN((1.1*(Fperm_SI_Woolf2021!$E$9:$E$93-Q$58)-63.1579*EXP(-0.19*Fperm_SI_Woolf2021!$E$9:$E$93)+63.1579*EXP(-0.19*Q$58))/(Fperm_SI_Woolf2021!$E$9:$E$93-Q$58))*(Q$58-Fperm_SI_Woolf2021!$E$9:$E$93)/10))),Fperm_SI_Woolf2021!$D$9:$D$93))</f>
        <v>0.54157650975161387</v>
      </c>
      <c r="R109" s="51" cm="1">
        <f t="array" ref="R109">MIN(1,SLOPE(Fperm_SI_Woolf2021!$F$9:$F$93*EXP(-Fperm_SI_Woolf2021!$I$9:$I$93*$C109*IF(R$58=Fperm_SI_Woolf2021!$E$9:$E$93,1,EXP(LN((1.1*(Fperm_SI_Woolf2021!$E$9:$E$93-R$58)-63.1579*EXP(-0.19*Fperm_SI_Woolf2021!$E$9:$E$93)+63.1579*EXP(-0.19*R$58))/(Fperm_SI_Woolf2021!$E$9:$E$93-R$58))*(R$58-Fperm_SI_Woolf2021!$E$9:$E$93)/10))) + Fperm_SI_Woolf2021!$G$9:$G$93*EXP(-Fperm_SI_Woolf2021!$J$9:$J$93*$C109*IF(R$58=Fperm_SI_Woolf2021!$E$9:$E$93,1,EXP(LN((1.1*(Fperm_SI_Woolf2021!$E$9:$E$93-R$58)-63.1579*EXP(-0.19*Fperm_SI_Woolf2021!$E$9:$E$93)+63.1579*EXP(-0.19*R$58))/(Fperm_SI_Woolf2021!$E$9:$E$93-R$58))*(R$58-Fperm_SI_Woolf2021!$E$9:$E$93)/10))) + Fperm_SI_Woolf2021!$H$9:$H$93*EXP(-Fperm_SI_Woolf2021!$K$9:$K$93*$C109*IF(R$58=Fperm_SI_Woolf2021!$E$9:$E$93,1,EXP(LN((1.1*(Fperm_SI_Woolf2021!$E$9:$E$93-R$58)-63.1579*EXP(-0.19*Fperm_SI_Woolf2021!$E$9:$E$93)+63.1579*EXP(-0.19*R$58))/(Fperm_SI_Woolf2021!$E$9:$E$93-R$58))*(R$58-Fperm_SI_Woolf2021!$E$9:$E$93)/10))),Fperm_SI_Woolf2021!$D$9:$D$93)*R$57+INTERCEPT(Fperm_SI_Woolf2021!$F$9:$F$93*EXP(-Fperm_SI_Woolf2021!$I$9:$I$93*$C109*IF(R$58=Fperm_SI_Woolf2021!$E$9:$E$93,1,EXP(LN((1.1*(Fperm_SI_Woolf2021!$E$9:$E$93-R$58)-63.1579*EXP(-0.19*Fperm_SI_Woolf2021!$E$9:$E$93)+63.1579*EXP(-0.19*R$58))/(Fperm_SI_Woolf2021!$E$9:$E$93-R$58))*(R$58-Fperm_SI_Woolf2021!$E$9:$E$93)/10))) + Fperm_SI_Woolf2021!$G$9:$G$93*EXP(-Fperm_SI_Woolf2021!$J$9:$J$93*$C109*IF(R$58=Fperm_SI_Woolf2021!$E$9:$E$93,1,EXP(LN((1.1*(Fperm_SI_Woolf2021!$E$9:$E$93-R$58)-63.1579*EXP(-0.19*Fperm_SI_Woolf2021!$E$9:$E$93)+63.1579*EXP(-0.19*R$58))/(Fperm_SI_Woolf2021!$E$9:$E$93-R$58))*(R$58-Fperm_SI_Woolf2021!$E$9:$E$93)/10))) + Fperm_SI_Woolf2021!$H$9:$H$93*EXP(-Fperm_SI_Woolf2021!$K$9:$K$93*$C109*IF(R$58=Fperm_SI_Woolf2021!$E$9:$E$93,1,EXP(LN((1.1*(Fperm_SI_Woolf2021!$E$9:$E$93-R$58)-63.1579*EXP(-0.19*Fperm_SI_Woolf2021!$E$9:$E$93)+63.1579*EXP(-0.19*R$58))/(Fperm_SI_Woolf2021!$E$9:$E$93-R$58))*(R$58-Fperm_SI_Woolf2021!$E$9:$E$93)/10))),Fperm_SI_Woolf2021!$D$9:$D$93))</f>
        <v>0.50924781383662265</v>
      </c>
      <c r="S109" s="51" cm="1">
        <f t="array" ref="S109">MIN(1,SLOPE(Fperm_SI_Woolf2021!$F$9:$F$93*EXP(-Fperm_SI_Woolf2021!$I$9:$I$93*$C109*IF(S$58=Fperm_SI_Woolf2021!$E$9:$E$93,1,EXP(LN((1.1*(Fperm_SI_Woolf2021!$E$9:$E$93-S$58)-63.1579*EXP(-0.19*Fperm_SI_Woolf2021!$E$9:$E$93)+63.1579*EXP(-0.19*S$58))/(Fperm_SI_Woolf2021!$E$9:$E$93-S$58))*(S$58-Fperm_SI_Woolf2021!$E$9:$E$93)/10))) + Fperm_SI_Woolf2021!$G$9:$G$93*EXP(-Fperm_SI_Woolf2021!$J$9:$J$93*$C109*IF(S$58=Fperm_SI_Woolf2021!$E$9:$E$93,1,EXP(LN((1.1*(Fperm_SI_Woolf2021!$E$9:$E$93-S$58)-63.1579*EXP(-0.19*Fperm_SI_Woolf2021!$E$9:$E$93)+63.1579*EXP(-0.19*S$58))/(Fperm_SI_Woolf2021!$E$9:$E$93-S$58))*(S$58-Fperm_SI_Woolf2021!$E$9:$E$93)/10))) + Fperm_SI_Woolf2021!$H$9:$H$93*EXP(-Fperm_SI_Woolf2021!$K$9:$K$93*$C109*IF(S$58=Fperm_SI_Woolf2021!$E$9:$E$93,1,EXP(LN((1.1*(Fperm_SI_Woolf2021!$E$9:$E$93-S$58)-63.1579*EXP(-0.19*Fperm_SI_Woolf2021!$E$9:$E$93)+63.1579*EXP(-0.19*S$58))/(Fperm_SI_Woolf2021!$E$9:$E$93-S$58))*(S$58-Fperm_SI_Woolf2021!$E$9:$E$93)/10))),Fperm_SI_Woolf2021!$D$9:$D$93)*S$57+INTERCEPT(Fperm_SI_Woolf2021!$F$9:$F$93*EXP(-Fperm_SI_Woolf2021!$I$9:$I$93*$C109*IF(S$58=Fperm_SI_Woolf2021!$E$9:$E$93,1,EXP(LN((1.1*(Fperm_SI_Woolf2021!$E$9:$E$93-S$58)-63.1579*EXP(-0.19*Fperm_SI_Woolf2021!$E$9:$E$93)+63.1579*EXP(-0.19*S$58))/(Fperm_SI_Woolf2021!$E$9:$E$93-S$58))*(S$58-Fperm_SI_Woolf2021!$E$9:$E$93)/10))) + Fperm_SI_Woolf2021!$G$9:$G$93*EXP(-Fperm_SI_Woolf2021!$J$9:$J$93*$C109*IF(S$58=Fperm_SI_Woolf2021!$E$9:$E$93,1,EXP(LN((1.1*(Fperm_SI_Woolf2021!$E$9:$E$93-S$58)-63.1579*EXP(-0.19*Fperm_SI_Woolf2021!$E$9:$E$93)+63.1579*EXP(-0.19*S$58))/(Fperm_SI_Woolf2021!$E$9:$E$93-S$58))*(S$58-Fperm_SI_Woolf2021!$E$9:$E$93)/10))) + Fperm_SI_Woolf2021!$H$9:$H$93*EXP(-Fperm_SI_Woolf2021!$K$9:$K$93*$C109*IF(S$58=Fperm_SI_Woolf2021!$E$9:$E$93,1,EXP(LN((1.1*(Fperm_SI_Woolf2021!$E$9:$E$93-S$58)-63.1579*EXP(-0.19*Fperm_SI_Woolf2021!$E$9:$E$93)+63.1579*EXP(-0.19*S$58))/(Fperm_SI_Woolf2021!$E$9:$E$93-S$58))*(S$58-Fperm_SI_Woolf2021!$E$9:$E$93)/10))),Fperm_SI_Woolf2021!$D$9:$D$93))</f>
        <v>0.72106399664644349</v>
      </c>
      <c r="T109" s="51" cm="1">
        <f t="array" ref="T109">MIN(1,SLOPE(Fperm_SI_Woolf2021!$F$9:$F$93*EXP(-Fperm_SI_Woolf2021!$I$9:$I$93*$C109*IF(T$58=Fperm_SI_Woolf2021!$E$9:$E$93,1,EXP(LN((1.1*(Fperm_SI_Woolf2021!$E$9:$E$93-T$58)-63.1579*EXP(-0.19*Fperm_SI_Woolf2021!$E$9:$E$93)+63.1579*EXP(-0.19*T$58))/(Fperm_SI_Woolf2021!$E$9:$E$93-T$58))*(T$58-Fperm_SI_Woolf2021!$E$9:$E$93)/10))) + Fperm_SI_Woolf2021!$G$9:$G$93*EXP(-Fperm_SI_Woolf2021!$J$9:$J$93*$C109*IF(T$58=Fperm_SI_Woolf2021!$E$9:$E$93,1,EXP(LN((1.1*(Fperm_SI_Woolf2021!$E$9:$E$93-T$58)-63.1579*EXP(-0.19*Fperm_SI_Woolf2021!$E$9:$E$93)+63.1579*EXP(-0.19*T$58))/(Fperm_SI_Woolf2021!$E$9:$E$93-T$58))*(T$58-Fperm_SI_Woolf2021!$E$9:$E$93)/10))) + Fperm_SI_Woolf2021!$H$9:$H$93*EXP(-Fperm_SI_Woolf2021!$K$9:$K$93*$C109*IF(T$58=Fperm_SI_Woolf2021!$E$9:$E$93,1,EXP(LN((1.1*(Fperm_SI_Woolf2021!$E$9:$E$93-T$58)-63.1579*EXP(-0.19*Fperm_SI_Woolf2021!$E$9:$E$93)+63.1579*EXP(-0.19*T$58))/(Fperm_SI_Woolf2021!$E$9:$E$93-T$58))*(T$58-Fperm_SI_Woolf2021!$E$9:$E$93)/10))),Fperm_SI_Woolf2021!$D$9:$D$93)*T$57+INTERCEPT(Fperm_SI_Woolf2021!$F$9:$F$93*EXP(-Fperm_SI_Woolf2021!$I$9:$I$93*$C109*IF(T$58=Fperm_SI_Woolf2021!$E$9:$E$93,1,EXP(LN((1.1*(Fperm_SI_Woolf2021!$E$9:$E$93-T$58)-63.1579*EXP(-0.19*Fperm_SI_Woolf2021!$E$9:$E$93)+63.1579*EXP(-0.19*T$58))/(Fperm_SI_Woolf2021!$E$9:$E$93-T$58))*(T$58-Fperm_SI_Woolf2021!$E$9:$E$93)/10))) + Fperm_SI_Woolf2021!$G$9:$G$93*EXP(-Fperm_SI_Woolf2021!$J$9:$J$93*$C109*IF(T$58=Fperm_SI_Woolf2021!$E$9:$E$93,1,EXP(LN((1.1*(Fperm_SI_Woolf2021!$E$9:$E$93-T$58)-63.1579*EXP(-0.19*Fperm_SI_Woolf2021!$E$9:$E$93)+63.1579*EXP(-0.19*T$58))/(Fperm_SI_Woolf2021!$E$9:$E$93-T$58))*(T$58-Fperm_SI_Woolf2021!$E$9:$E$93)/10))) + Fperm_SI_Woolf2021!$H$9:$H$93*EXP(-Fperm_SI_Woolf2021!$K$9:$K$93*$C109*IF(T$58=Fperm_SI_Woolf2021!$E$9:$E$93,1,EXP(LN((1.1*(Fperm_SI_Woolf2021!$E$9:$E$93-T$58)-63.1579*EXP(-0.19*Fperm_SI_Woolf2021!$E$9:$E$93)+63.1579*EXP(-0.19*T$58))/(Fperm_SI_Woolf2021!$E$9:$E$93-T$58))*(T$58-Fperm_SI_Woolf2021!$E$9:$E$93)/10))),Fperm_SI_Woolf2021!$D$9:$D$93))</f>
        <v>0.69095486890250024</v>
      </c>
      <c r="U109" s="51" cm="1">
        <f t="array" ref="U109">MIN(1,SLOPE(Fperm_SI_Woolf2021!$F$9:$F$93*EXP(-Fperm_SI_Woolf2021!$I$9:$I$93*$C109*IF(U$58=Fperm_SI_Woolf2021!$E$9:$E$93,1,EXP(LN((1.1*(Fperm_SI_Woolf2021!$E$9:$E$93-U$58)-63.1579*EXP(-0.19*Fperm_SI_Woolf2021!$E$9:$E$93)+63.1579*EXP(-0.19*U$58))/(Fperm_SI_Woolf2021!$E$9:$E$93-U$58))*(U$58-Fperm_SI_Woolf2021!$E$9:$E$93)/10))) + Fperm_SI_Woolf2021!$G$9:$G$93*EXP(-Fperm_SI_Woolf2021!$J$9:$J$93*$C109*IF(U$58=Fperm_SI_Woolf2021!$E$9:$E$93,1,EXP(LN((1.1*(Fperm_SI_Woolf2021!$E$9:$E$93-U$58)-63.1579*EXP(-0.19*Fperm_SI_Woolf2021!$E$9:$E$93)+63.1579*EXP(-0.19*U$58))/(Fperm_SI_Woolf2021!$E$9:$E$93-U$58))*(U$58-Fperm_SI_Woolf2021!$E$9:$E$93)/10))) + Fperm_SI_Woolf2021!$H$9:$H$93*EXP(-Fperm_SI_Woolf2021!$K$9:$K$93*$C109*IF(U$58=Fperm_SI_Woolf2021!$E$9:$E$93,1,EXP(LN((1.1*(Fperm_SI_Woolf2021!$E$9:$E$93-U$58)-63.1579*EXP(-0.19*Fperm_SI_Woolf2021!$E$9:$E$93)+63.1579*EXP(-0.19*U$58))/(Fperm_SI_Woolf2021!$E$9:$E$93-U$58))*(U$58-Fperm_SI_Woolf2021!$E$9:$E$93)/10))),Fperm_SI_Woolf2021!$D$9:$D$93)*U$57+INTERCEPT(Fperm_SI_Woolf2021!$F$9:$F$93*EXP(-Fperm_SI_Woolf2021!$I$9:$I$93*$C109*IF(U$58=Fperm_SI_Woolf2021!$E$9:$E$93,1,EXP(LN((1.1*(Fperm_SI_Woolf2021!$E$9:$E$93-U$58)-63.1579*EXP(-0.19*Fperm_SI_Woolf2021!$E$9:$E$93)+63.1579*EXP(-0.19*U$58))/(Fperm_SI_Woolf2021!$E$9:$E$93-U$58))*(U$58-Fperm_SI_Woolf2021!$E$9:$E$93)/10))) + Fperm_SI_Woolf2021!$G$9:$G$93*EXP(-Fperm_SI_Woolf2021!$J$9:$J$93*$C109*IF(U$58=Fperm_SI_Woolf2021!$E$9:$E$93,1,EXP(LN((1.1*(Fperm_SI_Woolf2021!$E$9:$E$93-U$58)-63.1579*EXP(-0.19*Fperm_SI_Woolf2021!$E$9:$E$93)+63.1579*EXP(-0.19*U$58))/(Fperm_SI_Woolf2021!$E$9:$E$93-U$58))*(U$58-Fperm_SI_Woolf2021!$E$9:$E$93)/10))) + Fperm_SI_Woolf2021!$H$9:$H$93*EXP(-Fperm_SI_Woolf2021!$K$9:$K$93*$C109*IF(U$58=Fperm_SI_Woolf2021!$E$9:$E$93,1,EXP(LN((1.1*(Fperm_SI_Woolf2021!$E$9:$E$93-U$58)-63.1579*EXP(-0.19*Fperm_SI_Woolf2021!$E$9:$E$93)+63.1579*EXP(-0.19*U$58))/(Fperm_SI_Woolf2021!$E$9:$E$93-U$58))*(U$58-Fperm_SI_Woolf2021!$E$9:$E$93)/10))),Fperm_SI_Woolf2021!$D$9:$D$93))</f>
        <v>0.66084574115855699</v>
      </c>
      <c r="V109" s="51" cm="1">
        <f t="array" ref="V109">MIN(1,SLOPE(Fperm_SI_Woolf2021!$F$9:$F$93*EXP(-Fperm_SI_Woolf2021!$I$9:$I$93*$C109*IF(V$58=Fperm_SI_Woolf2021!$E$9:$E$93,1,EXP(LN((1.1*(Fperm_SI_Woolf2021!$E$9:$E$93-V$58)-63.1579*EXP(-0.19*Fperm_SI_Woolf2021!$E$9:$E$93)+63.1579*EXP(-0.19*V$58))/(Fperm_SI_Woolf2021!$E$9:$E$93-V$58))*(V$58-Fperm_SI_Woolf2021!$E$9:$E$93)/10))) + Fperm_SI_Woolf2021!$G$9:$G$93*EXP(-Fperm_SI_Woolf2021!$J$9:$J$93*$C109*IF(V$58=Fperm_SI_Woolf2021!$E$9:$E$93,1,EXP(LN((1.1*(Fperm_SI_Woolf2021!$E$9:$E$93-V$58)-63.1579*EXP(-0.19*Fperm_SI_Woolf2021!$E$9:$E$93)+63.1579*EXP(-0.19*V$58))/(Fperm_SI_Woolf2021!$E$9:$E$93-V$58))*(V$58-Fperm_SI_Woolf2021!$E$9:$E$93)/10))) + Fperm_SI_Woolf2021!$H$9:$H$93*EXP(-Fperm_SI_Woolf2021!$K$9:$K$93*$C109*IF(V$58=Fperm_SI_Woolf2021!$E$9:$E$93,1,EXP(LN((1.1*(Fperm_SI_Woolf2021!$E$9:$E$93-V$58)-63.1579*EXP(-0.19*Fperm_SI_Woolf2021!$E$9:$E$93)+63.1579*EXP(-0.19*V$58))/(Fperm_SI_Woolf2021!$E$9:$E$93-V$58))*(V$58-Fperm_SI_Woolf2021!$E$9:$E$93)/10))),Fperm_SI_Woolf2021!$D$9:$D$93)*V$57+INTERCEPT(Fperm_SI_Woolf2021!$F$9:$F$93*EXP(-Fperm_SI_Woolf2021!$I$9:$I$93*$C109*IF(V$58=Fperm_SI_Woolf2021!$E$9:$E$93,1,EXP(LN((1.1*(Fperm_SI_Woolf2021!$E$9:$E$93-V$58)-63.1579*EXP(-0.19*Fperm_SI_Woolf2021!$E$9:$E$93)+63.1579*EXP(-0.19*V$58))/(Fperm_SI_Woolf2021!$E$9:$E$93-V$58))*(V$58-Fperm_SI_Woolf2021!$E$9:$E$93)/10))) + Fperm_SI_Woolf2021!$G$9:$G$93*EXP(-Fperm_SI_Woolf2021!$J$9:$J$93*$C109*IF(V$58=Fperm_SI_Woolf2021!$E$9:$E$93,1,EXP(LN((1.1*(Fperm_SI_Woolf2021!$E$9:$E$93-V$58)-63.1579*EXP(-0.19*Fperm_SI_Woolf2021!$E$9:$E$93)+63.1579*EXP(-0.19*V$58))/(Fperm_SI_Woolf2021!$E$9:$E$93-V$58))*(V$58-Fperm_SI_Woolf2021!$E$9:$E$93)/10))) + Fperm_SI_Woolf2021!$H$9:$H$93*EXP(-Fperm_SI_Woolf2021!$K$9:$K$93*$C109*IF(V$58=Fperm_SI_Woolf2021!$E$9:$E$93,1,EXP(LN((1.1*(Fperm_SI_Woolf2021!$E$9:$E$93-V$58)-63.1579*EXP(-0.19*Fperm_SI_Woolf2021!$E$9:$E$93)+63.1579*EXP(-0.19*V$58))/(Fperm_SI_Woolf2021!$E$9:$E$93-V$58))*(V$58-Fperm_SI_Woolf2021!$E$9:$E$93)/10))),Fperm_SI_Woolf2021!$D$9:$D$93))</f>
        <v>0.63073661341461373</v>
      </c>
      <c r="W109" s="51" cm="1">
        <f t="array" ref="W109">MIN(1,SLOPE(Fperm_SI_Woolf2021!$F$9:$F$93*EXP(-Fperm_SI_Woolf2021!$I$9:$I$93*$C109*IF(W$58=Fperm_SI_Woolf2021!$E$9:$E$93,1,EXP(LN((1.1*(Fperm_SI_Woolf2021!$E$9:$E$93-W$58)-63.1579*EXP(-0.19*Fperm_SI_Woolf2021!$E$9:$E$93)+63.1579*EXP(-0.19*W$58))/(Fperm_SI_Woolf2021!$E$9:$E$93-W$58))*(W$58-Fperm_SI_Woolf2021!$E$9:$E$93)/10))) + Fperm_SI_Woolf2021!$G$9:$G$93*EXP(-Fperm_SI_Woolf2021!$J$9:$J$93*$C109*IF(W$58=Fperm_SI_Woolf2021!$E$9:$E$93,1,EXP(LN((1.1*(Fperm_SI_Woolf2021!$E$9:$E$93-W$58)-63.1579*EXP(-0.19*Fperm_SI_Woolf2021!$E$9:$E$93)+63.1579*EXP(-0.19*W$58))/(Fperm_SI_Woolf2021!$E$9:$E$93-W$58))*(W$58-Fperm_SI_Woolf2021!$E$9:$E$93)/10))) + Fperm_SI_Woolf2021!$H$9:$H$93*EXP(-Fperm_SI_Woolf2021!$K$9:$K$93*$C109*IF(W$58=Fperm_SI_Woolf2021!$E$9:$E$93,1,EXP(LN((1.1*(Fperm_SI_Woolf2021!$E$9:$E$93-W$58)-63.1579*EXP(-0.19*Fperm_SI_Woolf2021!$E$9:$E$93)+63.1579*EXP(-0.19*W$58))/(Fperm_SI_Woolf2021!$E$9:$E$93-W$58))*(W$58-Fperm_SI_Woolf2021!$E$9:$E$93)/10))),Fperm_SI_Woolf2021!$D$9:$D$93)*W$57+INTERCEPT(Fperm_SI_Woolf2021!$F$9:$F$93*EXP(-Fperm_SI_Woolf2021!$I$9:$I$93*$C109*IF(W$58=Fperm_SI_Woolf2021!$E$9:$E$93,1,EXP(LN((1.1*(Fperm_SI_Woolf2021!$E$9:$E$93-W$58)-63.1579*EXP(-0.19*Fperm_SI_Woolf2021!$E$9:$E$93)+63.1579*EXP(-0.19*W$58))/(Fperm_SI_Woolf2021!$E$9:$E$93-W$58))*(W$58-Fperm_SI_Woolf2021!$E$9:$E$93)/10))) + Fperm_SI_Woolf2021!$G$9:$G$93*EXP(-Fperm_SI_Woolf2021!$J$9:$J$93*$C109*IF(W$58=Fperm_SI_Woolf2021!$E$9:$E$93,1,EXP(LN((1.1*(Fperm_SI_Woolf2021!$E$9:$E$93-W$58)-63.1579*EXP(-0.19*Fperm_SI_Woolf2021!$E$9:$E$93)+63.1579*EXP(-0.19*W$58))/(Fperm_SI_Woolf2021!$E$9:$E$93-W$58))*(W$58-Fperm_SI_Woolf2021!$E$9:$E$93)/10))) + Fperm_SI_Woolf2021!$H$9:$H$93*EXP(-Fperm_SI_Woolf2021!$K$9:$K$93*$C109*IF(W$58=Fperm_SI_Woolf2021!$E$9:$E$93,1,EXP(LN((1.1*(Fperm_SI_Woolf2021!$E$9:$E$93-W$58)-63.1579*EXP(-0.19*Fperm_SI_Woolf2021!$E$9:$E$93)+63.1579*EXP(-0.19*W$58))/(Fperm_SI_Woolf2021!$E$9:$E$93-W$58))*(W$58-Fperm_SI_Woolf2021!$E$9:$E$93)/10))),Fperm_SI_Woolf2021!$D$9:$D$93))</f>
        <v>0.60062748567067048</v>
      </c>
      <c r="X109" s="51" cm="1">
        <f t="array" ref="X109">MIN(1,SLOPE(Fperm_SI_Woolf2021!$F$9:$F$93*EXP(-Fperm_SI_Woolf2021!$I$9:$I$93*$C109*IF(X$58=Fperm_SI_Woolf2021!$E$9:$E$93,1,EXP(LN((1.1*(Fperm_SI_Woolf2021!$E$9:$E$93-X$58)-63.1579*EXP(-0.19*Fperm_SI_Woolf2021!$E$9:$E$93)+63.1579*EXP(-0.19*X$58))/(Fperm_SI_Woolf2021!$E$9:$E$93-X$58))*(X$58-Fperm_SI_Woolf2021!$E$9:$E$93)/10))) + Fperm_SI_Woolf2021!$G$9:$G$93*EXP(-Fperm_SI_Woolf2021!$J$9:$J$93*$C109*IF(X$58=Fperm_SI_Woolf2021!$E$9:$E$93,1,EXP(LN((1.1*(Fperm_SI_Woolf2021!$E$9:$E$93-X$58)-63.1579*EXP(-0.19*Fperm_SI_Woolf2021!$E$9:$E$93)+63.1579*EXP(-0.19*X$58))/(Fperm_SI_Woolf2021!$E$9:$E$93-X$58))*(X$58-Fperm_SI_Woolf2021!$E$9:$E$93)/10))) + Fperm_SI_Woolf2021!$H$9:$H$93*EXP(-Fperm_SI_Woolf2021!$K$9:$K$93*$C109*IF(X$58=Fperm_SI_Woolf2021!$E$9:$E$93,1,EXP(LN((1.1*(Fperm_SI_Woolf2021!$E$9:$E$93-X$58)-63.1579*EXP(-0.19*Fperm_SI_Woolf2021!$E$9:$E$93)+63.1579*EXP(-0.19*X$58))/(Fperm_SI_Woolf2021!$E$9:$E$93-X$58))*(X$58-Fperm_SI_Woolf2021!$E$9:$E$93)/10))),Fperm_SI_Woolf2021!$D$9:$D$93)*X$57+INTERCEPT(Fperm_SI_Woolf2021!$F$9:$F$93*EXP(-Fperm_SI_Woolf2021!$I$9:$I$93*$C109*IF(X$58=Fperm_SI_Woolf2021!$E$9:$E$93,1,EXP(LN((1.1*(Fperm_SI_Woolf2021!$E$9:$E$93-X$58)-63.1579*EXP(-0.19*Fperm_SI_Woolf2021!$E$9:$E$93)+63.1579*EXP(-0.19*X$58))/(Fperm_SI_Woolf2021!$E$9:$E$93-X$58))*(X$58-Fperm_SI_Woolf2021!$E$9:$E$93)/10))) + Fperm_SI_Woolf2021!$G$9:$G$93*EXP(-Fperm_SI_Woolf2021!$J$9:$J$93*$C109*IF(X$58=Fperm_SI_Woolf2021!$E$9:$E$93,1,EXP(LN((1.1*(Fperm_SI_Woolf2021!$E$9:$E$93-X$58)-63.1579*EXP(-0.19*Fperm_SI_Woolf2021!$E$9:$E$93)+63.1579*EXP(-0.19*X$58))/(Fperm_SI_Woolf2021!$E$9:$E$93-X$58))*(X$58-Fperm_SI_Woolf2021!$E$9:$E$93)/10))) + Fperm_SI_Woolf2021!$H$9:$H$93*EXP(-Fperm_SI_Woolf2021!$K$9:$K$93*$C109*IF(X$58=Fperm_SI_Woolf2021!$E$9:$E$93,1,EXP(LN((1.1*(Fperm_SI_Woolf2021!$E$9:$E$93-X$58)-63.1579*EXP(-0.19*Fperm_SI_Woolf2021!$E$9:$E$93)+63.1579*EXP(-0.19*X$58))/(Fperm_SI_Woolf2021!$E$9:$E$93-X$58))*(X$58-Fperm_SI_Woolf2021!$E$9:$E$93)/10))),Fperm_SI_Woolf2021!$D$9:$D$93))</f>
        <v>0.57051835792672723</v>
      </c>
      <c r="Y109" s="51" cm="1">
        <f t="array" ref="Y109">MIN(1,SLOPE(Fperm_SI_Woolf2021!$F$9:$F$93*EXP(-Fperm_SI_Woolf2021!$I$9:$I$93*$C109*IF(Y$58=Fperm_SI_Woolf2021!$E$9:$E$93,1,EXP(LN((1.1*(Fperm_SI_Woolf2021!$E$9:$E$93-Y$58)-63.1579*EXP(-0.19*Fperm_SI_Woolf2021!$E$9:$E$93)+63.1579*EXP(-0.19*Y$58))/(Fperm_SI_Woolf2021!$E$9:$E$93-Y$58))*(Y$58-Fperm_SI_Woolf2021!$E$9:$E$93)/10))) + Fperm_SI_Woolf2021!$G$9:$G$93*EXP(-Fperm_SI_Woolf2021!$J$9:$J$93*$C109*IF(Y$58=Fperm_SI_Woolf2021!$E$9:$E$93,1,EXP(LN((1.1*(Fperm_SI_Woolf2021!$E$9:$E$93-Y$58)-63.1579*EXP(-0.19*Fperm_SI_Woolf2021!$E$9:$E$93)+63.1579*EXP(-0.19*Y$58))/(Fperm_SI_Woolf2021!$E$9:$E$93-Y$58))*(Y$58-Fperm_SI_Woolf2021!$E$9:$E$93)/10))) + Fperm_SI_Woolf2021!$H$9:$H$93*EXP(-Fperm_SI_Woolf2021!$K$9:$K$93*$C109*IF(Y$58=Fperm_SI_Woolf2021!$E$9:$E$93,1,EXP(LN((1.1*(Fperm_SI_Woolf2021!$E$9:$E$93-Y$58)-63.1579*EXP(-0.19*Fperm_SI_Woolf2021!$E$9:$E$93)+63.1579*EXP(-0.19*Y$58))/(Fperm_SI_Woolf2021!$E$9:$E$93-Y$58))*(Y$58-Fperm_SI_Woolf2021!$E$9:$E$93)/10))),Fperm_SI_Woolf2021!$D$9:$D$93)*Y$57+INTERCEPT(Fperm_SI_Woolf2021!$F$9:$F$93*EXP(-Fperm_SI_Woolf2021!$I$9:$I$93*$C109*IF(Y$58=Fperm_SI_Woolf2021!$E$9:$E$93,1,EXP(LN((1.1*(Fperm_SI_Woolf2021!$E$9:$E$93-Y$58)-63.1579*EXP(-0.19*Fperm_SI_Woolf2021!$E$9:$E$93)+63.1579*EXP(-0.19*Y$58))/(Fperm_SI_Woolf2021!$E$9:$E$93-Y$58))*(Y$58-Fperm_SI_Woolf2021!$E$9:$E$93)/10))) + Fperm_SI_Woolf2021!$G$9:$G$93*EXP(-Fperm_SI_Woolf2021!$J$9:$J$93*$C109*IF(Y$58=Fperm_SI_Woolf2021!$E$9:$E$93,1,EXP(LN((1.1*(Fperm_SI_Woolf2021!$E$9:$E$93-Y$58)-63.1579*EXP(-0.19*Fperm_SI_Woolf2021!$E$9:$E$93)+63.1579*EXP(-0.19*Y$58))/(Fperm_SI_Woolf2021!$E$9:$E$93-Y$58))*(Y$58-Fperm_SI_Woolf2021!$E$9:$E$93)/10))) + Fperm_SI_Woolf2021!$H$9:$H$93*EXP(-Fperm_SI_Woolf2021!$K$9:$K$93*$C109*IF(Y$58=Fperm_SI_Woolf2021!$E$9:$E$93,1,EXP(LN((1.1*(Fperm_SI_Woolf2021!$E$9:$E$93-Y$58)-63.1579*EXP(-0.19*Fperm_SI_Woolf2021!$E$9:$E$93)+63.1579*EXP(-0.19*Y$58))/(Fperm_SI_Woolf2021!$E$9:$E$93-Y$58))*(Y$58-Fperm_SI_Woolf2021!$E$9:$E$93)/10))),Fperm_SI_Woolf2021!$D$9:$D$93))</f>
        <v>0.54040923018278408</v>
      </c>
      <c r="Z109" s="51" cm="1">
        <f t="array" ref="Z109">MIN(1,SLOPE(Fperm_SI_Woolf2021!$F$9:$F$93*EXP(-Fperm_SI_Woolf2021!$I$9:$I$93*$C109*IF(Z$58=Fperm_SI_Woolf2021!$E$9:$E$93,1,EXP(LN((1.1*(Fperm_SI_Woolf2021!$E$9:$E$93-Z$58)-63.1579*EXP(-0.19*Fperm_SI_Woolf2021!$E$9:$E$93)+63.1579*EXP(-0.19*Z$58))/(Fperm_SI_Woolf2021!$E$9:$E$93-Z$58))*(Z$58-Fperm_SI_Woolf2021!$E$9:$E$93)/10))) + Fperm_SI_Woolf2021!$G$9:$G$93*EXP(-Fperm_SI_Woolf2021!$J$9:$J$93*$C109*IF(Z$58=Fperm_SI_Woolf2021!$E$9:$E$93,1,EXP(LN((1.1*(Fperm_SI_Woolf2021!$E$9:$E$93-Z$58)-63.1579*EXP(-0.19*Fperm_SI_Woolf2021!$E$9:$E$93)+63.1579*EXP(-0.19*Z$58))/(Fperm_SI_Woolf2021!$E$9:$E$93-Z$58))*(Z$58-Fperm_SI_Woolf2021!$E$9:$E$93)/10))) + Fperm_SI_Woolf2021!$H$9:$H$93*EXP(-Fperm_SI_Woolf2021!$K$9:$K$93*$C109*IF(Z$58=Fperm_SI_Woolf2021!$E$9:$E$93,1,EXP(LN((1.1*(Fperm_SI_Woolf2021!$E$9:$E$93-Z$58)-63.1579*EXP(-0.19*Fperm_SI_Woolf2021!$E$9:$E$93)+63.1579*EXP(-0.19*Z$58))/(Fperm_SI_Woolf2021!$E$9:$E$93-Z$58))*(Z$58-Fperm_SI_Woolf2021!$E$9:$E$93)/10))),Fperm_SI_Woolf2021!$D$9:$D$93)*Z$57+INTERCEPT(Fperm_SI_Woolf2021!$F$9:$F$93*EXP(-Fperm_SI_Woolf2021!$I$9:$I$93*$C109*IF(Z$58=Fperm_SI_Woolf2021!$E$9:$E$93,1,EXP(LN((1.1*(Fperm_SI_Woolf2021!$E$9:$E$93-Z$58)-63.1579*EXP(-0.19*Fperm_SI_Woolf2021!$E$9:$E$93)+63.1579*EXP(-0.19*Z$58))/(Fperm_SI_Woolf2021!$E$9:$E$93-Z$58))*(Z$58-Fperm_SI_Woolf2021!$E$9:$E$93)/10))) + Fperm_SI_Woolf2021!$G$9:$G$93*EXP(-Fperm_SI_Woolf2021!$J$9:$J$93*$C109*IF(Z$58=Fperm_SI_Woolf2021!$E$9:$E$93,1,EXP(LN((1.1*(Fperm_SI_Woolf2021!$E$9:$E$93-Z$58)-63.1579*EXP(-0.19*Fperm_SI_Woolf2021!$E$9:$E$93)+63.1579*EXP(-0.19*Z$58))/(Fperm_SI_Woolf2021!$E$9:$E$93-Z$58))*(Z$58-Fperm_SI_Woolf2021!$E$9:$E$93)/10))) + Fperm_SI_Woolf2021!$H$9:$H$93*EXP(-Fperm_SI_Woolf2021!$K$9:$K$93*$C109*IF(Z$58=Fperm_SI_Woolf2021!$E$9:$E$93,1,EXP(LN((1.1*(Fperm_SI_Woolf2021!$E$9:$E$93-Z$58)-63.1579*EXP(-0.19*Fperm_SI_Woolf2021!$E$9:$E$93)+63.1579*EXP(-0.19*Z$58))/(Fperm_SI_Woolf2021!$E$9:$E$93-Z$58))*(Z$58-Fperm_SI_Woolf2021!$E$9:$E$93)/10))),Fperm_SI_Woolf2021!$D$9:$D$93))</f>
        <v>0.51030010243884072</v>
      </c>
      <c r="AA109" s="51" cm="1">
        <f t="array" ref="AA109">MIN(1,SLOPE(Fperm_SI_Woolf2021!$F$9:$F$93*EXP(-Fperm_SI_Woolf2021!$I$9:$I$93*$C109*IF(AA$58=Fperm_SI_Woolf2021!$E$9:$E$93,1,EXP(LN((1.1*(Fperm_SI_Woolf2021!$E$9:$E$93-AA$58)-63.1579*EXP(-0.19*Fperm_SI_Woolf2021!$E$9:$E$93)+63.1579*EXP(-0.19*AA$58))/(Fperm_SI_Woolf2021!$E$9:$E$93-AA$58))*(AA$58-Fperm_SI_Woolf2021!$E$9:$E$93)/10))) + Fperm_SI_Woolf2021!$G$9:$G$93*EXP(-Fperm_SI_Woolf2021!$J$9:$J$93*$C109*IF(AA$58=Fperm_SI_Woolf2021!$E$9:$E$93,1,EXP(LN((1.1*(Fperm_SI_Woolf2021!$E$9:$E$93-AA$58)-63.1579*EXP(-0.19*Fperm_SI_Woolf2021!$E$9:$E$93)+63.1579*EXP(-0.19*AA$58))/(Fperm_SI_Woolf2021!$E$9:$E$93-AA$58))*(AA$58-Fperm_SI_Woolf2021!$E$9:$E$93)/10))) + Fperm_SI_Woolf2021!$H$9:$H$93*EXP(-Fperm_SI_Woolf2021!$K$9:$K$93*$C109*IF(AA$58=Fperm_SI_Woolf2021!$E$9:$E$93,1,EXP(LN((1.1*(Fperm_SI_Woolf2021!$E$9:$E$93-AA$58)-63.1579*EXP(-0.19*Fperm_SI_Woolf2021!$E$9:$E$93)+63.1579*EXP(-0.19*AA$58))/(Fperm_SI_Woolf2021!$E$9:$E$93-AA$58))*(AA$58-Fperm_SI_Woolf2021!$E$9:$E$93)/10))),Fperm_SI_Woolf2021!$D$9:$D$93)*AA$57+INTERCEPT(Fperm_SI_Woolf2021!$F$9:$F$93*EXP(-Fperm_SI_Woolf2021!$I$9:$I$93*$C109*IF(AA$58=Fperm_SI_Woolf2021!$E$9:$E$93,1,EXP(LN((1.1*(Fperm_SI_Woolf2021!$E$9:$E$93-AA$58)-63.1579*EXP(-0.19*Fperm_SI_Woolf2021!$E$9:$E$93)+63.1579*EXP(-0.19*AA$58))/(Fperm_SI_Woolf2021!$E$9:$E$93-AA$58))*(AA$58-Fperm_SI_Woolf2021!$E$9:$E$93)/10))) + Fperm_SI_Woolf2021!$G$9:$G$93*EXP(-Fperm_SI_Woolf2021!$J$9:$J$93*$C109*IF(AA$58=Fperm_SI_Woolf2021!$E$9:$E$93,1,EXP(LN((1.1*(Fperm_SI_Woolf2021!$E$9:$E$93-AA$58)-63.1579*EXP(-0.19*Fperm_SI_Woolf2021!$E$9:$E$93)+63.1579*EXP(-0.19*AA$58))/(Fperm_SI_Woolf2021!$E$9:$E$93-AA$58))*(AA$58-Fperm_SI_Woolf2021!$E$9:$E$93)/10))) + Fperm_SI_Woolf2021!$H$9:$H$93*EXP(-Fperm_SI_Woolf2021!$K$9:$K$93*$C109*IF(AA$58=Fperm_SI_Woolf2021!$E$9:$E$93,1,EXP(LN((1.1*(Fperm_SI_Woolf2021!$E$9:$E$93-AA$58)-63.1579*EXP(-0.19*Fperm_SI_Woolf2021!$E$9:$E$93)+63.1579*EXP(-0.19*AA$58))/(Fperm_SI_Woolf2021!$E$9:$E$93-AA$58))*(AA$58-Fperm_SI_Woolf2021!$E$9:$E$93)/10))),Fperm_SI_Woolf2021!$D$9:$D$93))</f>
        <v>0.48019097469489752</v>
      </c>
      <c r="AB109" s="51" cm="1">
        <f t="array" ref="AB109">MIN(1,SLOPE(Fperm_SI_Woolf2021!$F$9:$F$93*EXP(-Fperm_SI_Woolf2021!$I$9:$I$93*$C109*IF(AB$58=Fperm_SI_Woolf2021!$E$9:$E$93,1,EXP(LN((1.1*(Fperm_SI_Woolf2021!$E$9:$E$93-AB$58)-63.1579*EXP(-0.19*Fperm_SI_Woolf2021!$E$9:$E$93)+63.1579*EXP(-0.19*AB$58))/(Fperm_SI_Woolf2021!$E$9:$E$93-AB$58))*(AB$58-Fperm_SI_Woolf2021!$E$9:$E$93)/10))) + Fperm_SI_Woolf2021!$G$9:$G$93*EXP(-Fperm_SI_Woolf2021!$J$9:$J$93*$C109*IF(AB$58=Fperm_SI_Woolf2021!$E$9:$E$93,1,EXP(LN((1.1*(Fperm_SI_Woolf2021!$E$9:$E$93-AB$58)-63.1579*EXP(-0.19*Fperm_SI_Woolf2021!$E$9:$E$93)+63.1579*EXP(-0.19*AB$58))/(Fperm_SI_Woolf2021!$E$9:$E$93-AB$58))*(AB$58-Fperm_SI_Woolf2021!$E$9:$E$93)/10))) + Fperm_SI_Woolf2021!$H$9:$H$93*EXP(-Fperm_SI_Woolf2021!$K$9:$K$93*$C109*IF(AB$58=Fperm_SI_Woolf2021!$E$9:$E$93,1,EXP(LN((1.1*(Fperm_SI_Woolf2021!$E$9:$E$93-AB$58)-63.1579*EXP(-0.19*Fperm_SI_Woolf2021!$E$9:$E$93)+63.1579*EXP(-0.19*AB$58))/(Fperm_SI_Woolf2021!$E$9:$E$93-AB$58))*(AB$58-Fperm_SI_Woolf2021!$E$9:$E$93)/10))),Fperm_SI_Woolf2021!$D$9:$D$93)*AB$57+INTERCEPT(Fperm_SI_Woolf2021!$F$9:$F$93*EXP(-Fperm_SI_Woolf2021!$I$9:$I$93*$C109*IF(AB$58=Fperm_SI_Woolf2021!$E$9:$E$93,1,EXP(LN((1.1*(Fperm_SI_Woolf2021!$E$9:$E$93-AB$58)-63.1579*EXP(-0.19*Fperm_SI_Woolf2021!$E$9:$E$93)+63.1579*EXP(-0.19*AB$58))/(Fperm_SI_Woolf2021!$E$9:$E$93-AB$58))*(AB$58-Fperm_SI_Woolf2021!$E$9:$E$93)/10))) + Fperm_SI_Woolf2021!$G$9:$G$93*EXP(-Fperm_SI_Woolf2021!$J$9:$J$93*$C109*IF(AB$58=Fperm_SI_Woolf2021!$E$9:$E$93,1,EXP(LN((1.1*(Fperm_SI_Woolf2021!$E$9:$E$93-AB$58)-63.1579*EXP(-0.19*Fperm_SI_Woolf2021!$E$9:$E$93)+63.1579*EXP(-0.19*AB$58))/(Fperm_SI_Woolf2021!$E$9:$E$93-AB$58))*(AB$58-Fperm_SI_Woolf2021!$E$9:$E$93)/10))) + Fperm_SI_Woolf2021!$H$9:$H$93*EXP(-Fperm_SI_Woolf2021!$K$9:$K$93*$C109*IF(AB$58=Fperm_SI_Woolf2021!$E$9:$E$93,1,EXP(LN((1.1*(Fperm_SI_Woolf2021!$E$9:$E$93-AB$58)-63.1579*EXP(-0.19*Fperm_SI_Woolf2021!$E$9:$E$93)+63.1579*EXP(-0.19*AB$58))/(Fperm_SI_Woolf2021!$E$9:$E$93-AB$58))*(AB$58-Fperm_SI_Woolf2021!$E$9:$E$93)/10))),Fperm_SI_Woolf2021!$D$9:$D$93))</f>
        <v>0.45008184695095432</v>
      </c>
      <c r="AC109" s="51" cm="1">
        <f t="array" ref="AC109">MIN(1,SLOPE(Fperm_SI_Woolf2021!$F$9:$F$93*EXP(-Fperm_SI_Woolf2021!$I$9:$I$93*$C109*IF(AC$58=Fperm_SI_Woolf2021!$E$9:$E$93,1,EXP(LN((1.1*(Fperm_SI_Woolf2021!$E$9:$E$93-AC$58)-63.1579*EXP(-0.19*Fperm_SI_Woolf2021!$E$9:$E$93)+63.1579*EXP(-0.19*AC$58))/(Fperm_SI_Woolf2021!$E$9:$E$93-AC$58))*(AC$58-Fperm_SI_Woolf2021!$E$9:$E$93)/10))) + Fperm_SI_Woolf2021!$G$9:$G$93*EXP(-Fperm_SI_Woolf2021!$J$9:$J$93*$C109*IF(AC$58=Fperm_SI_Woolf2021!$E$9:$E$93,1,EXP(LN((1.1*(Fperm_SI_Woolf2021!$E$9:$E$93-AC$58)-63.1579*EXP(-0.19*Fperm_SI_Woolf2021!$E$9:$E$93)+63.1579*EXP(-0.19*AC$58))/(Fperm_SI_Woolf2021!$E$9:$E$93-AC$58))*(AC$58-Fperm_SI_Woolf2021!$E$9:$E$93)/10))) + Fperm_SI_Woolf2021!$H$9:$H$93*EXP(-Fperm_SI_Woolf2021!$K$9:$K$93*$C109*IF(AC$58=Fperm_SI_Woolf2021!$E$9:$E$93,1,EXP(LN((1.1*(Fperm_SI_Woolf2021!$E$9:$E$93-AC$58)-63.1579*EXP(-0.19*Fperm_SI_Woolf2021!$E$9:$E$93)+63.1579*EXP(-0.19*AC$58))/(Fperm_SI_Woolf2021!$E$9:$E$93-AC$58))*(AC$58-Fperm_SI_Woolf2021!$E$9:$E$93)/10))),Fperm_SI_Woolf2021!$D$9:$D$93)*AC$57+INTERCEPT(Fperm_SI_Woolf2021!$F$9:$F$93*EXP(-Fperm_SI_Woolf2021!$I$9:$I$93*$C109*IF(AC$58=Fperm_SI_Woolf2021!$E$9:$E$93,1,EXP(LN((1.1*(Fperm_SI_Woolf2021!$E$9:$E$93-AC$58)-63.1579*EXP(-0.19*Fperm_SI_Woolf2021!$E$9:$E$93)+63.1579*EXP(-0.19*AC$58))/(Fperm_SI_Woolf2021!$E$9:$E$93-AC$58))*(AC$58-Fperm_SI_Woolf2021!$E$9:$E$93)/10))) + Fperm_SI_Woolf2021!$G$9:$G$93*EXP(-Fperm_SI_Woolf2021!$J$9:$J$93*$C109*IF(AC$58=Fperm_SI_Woolf2021!$E$9:$E$93,1,EXP(LN((1.1*(Fperm_SI_Woolf2021!$E$9:$E$93-AC$58)-63.1579*EXP(-0.19*Fperm_SI_Woolf2021!$E$9:$E$93)+63.1579*EXP(-0.19*AC$58))/(Fperm_SI_Woolf2021!$E$9:$E$93-AC$58))*(AC$58-Fperm_SI_Woolf2021!$E$9:$E$93)/10))) + Fperm_SI_Woolf2021!$H$9:$H$93*EXP(-Fperm_SI_Woolf2021!$K$9:$K$93*$C109*IF(AC$58=Fperm_SI_Woolf2021!$E$9:$E$93,1,EXP(LN((1.1*(Fperm_SI_Woolf2021!$E$9:$E$93-AC$58)-63.1579*EXP(-0.19*Fperm_SI_Woolf2021!$E$9:$E$93)+63.1579*EXP(-0.19*AC$58))/(Fperm_SI_Woolf2021!$E$9:$E$93-AC$58))*(AC$58-Fperm_SI_Woolf2021!$E$9:$E$93)/10))),Fperm_SI_Woolf2021!$D$9:$D$93))</f>
        <v>0.41997271920701107</v>
      </c>
      <c r="AD109" s="51" cm="1">
        <f t="array" ref="AD109">MIN(1,SLOPE(Fperm_SI_Woolf2021!$F$9:$F$93*EXP(-Fperm_SI_Woolf2021!$I$9:$I$93*$C109*IF(AD$58=Fperm_SI_Woolf2021!$E$9:$E$93,1,EXP(LN((1.1*(Fperm_SI_Woolf2021!$E$9:$E$93-AD$58)-63.1579*EXP(-0.19*Fperm_SI_Woolf2021!$E$9:$E$93)+63.1579*EXP(-0.19*AD$58))/(Fperm_SI_Woolf2021!$E$9:$E$93-AD$58))*(AD$58-Fperm_SI_Woolf2021!$E$9:$E$93)/10))) + Fperm_SI_Woolf2021!$G$9:$G$93*EXP(-Fperm_SI_Woolf2021!$J$9:$J$93*$C109*IF(AD$58=Fperm_SI_Woolf2021!$E$9:$E$93,1,EXP(LN((1.1*(Fperm_SI_Woolf2021!$E$9:$E$93-AD$58)-63.1579*EXP(-0.19*Fperm_SI_Woolf2021!$E$9:$E$93)+63.1579*EXP(-0.19*AD$58))/(Fperm_SI_Woolf2021!$E$9:$E$93-AD$58))*(AD$58-Fperm_SI_Woolf2021!$E$9:$E$93)/10))) + Fperm_SI_Woolf2021!$H$9:$H$93*EXP(-Fperm_SI_Woolf2021!$K$9:$K$93*$C109*IF(AD$58=Fperm_SI_Woolf2021!$E$9:$E$93,1,EXP(LN((1.1*(Fperm_SI_Woolf2021!$E$9:$E$93-AD$58)-63.1579*EXP(-0.19*Fperm_SI_Woolf2021!$E$9:$E$93)+63.1579*EXP(-0.19*AD$58))/(Fperm_SI_Woolf2021!$E$9:$E$93-AD$58))*(AD$58-Fperm_SI_Woolf2021!$E$9:$E$93)/10))),Fperm_SI_Woolf2021!$D$9:$D$93)*AD$57+INTERCEPT(Fperm_SI_Woolf2021!$F$9:$F$93*EXP(-Fperm_SI_Woolf2021!$I$9:$I$93*$C109*IF(AD$58=Fperm_SI_Woolf2021!$E$9:$E$93,1,EXP(LN((1.1*(Fperm_SI_Woolf2021!$E$9:$E$93-AD$58)-63.1579*EXP(-0.19*Fperm_SI_Woolf2021!$E$9:$E$93)+63.1579*EXP(-0.19*AD$58))/(Fperm_SI_Woolf2021!$E$9:$E$93-AD$58))*(AD$58-Fperm_SI_Woolf2021!$E$9:$E$93)/10))) + Fperm_SI_Woolf2021!$G$9:$G$93*EXP(-Fperm_SI_Woolf2021!$J$9:$J$93*$C109*IF(AD$58=Fperm_SI_Woolf2021!$E$9:$E$93,1,EXP(LN((1.1*(Fperm_SI_Woolf2021!$E$9:$E$93-AD$58)-63.1579*EXP(-0.19*Fperm_SI_Woolf2021!$E$9:$E$93)+63.1579*EXP(-0.19*AD$58))/(Fperm_SI_Woolf2021!$E$9:$E$93-AD$58))*(AD$58-Fperm_SI_Woolf2021!$E$9:$E$93)/10))) + Fperm_SI_Woolf2021!$H$9:$H$93*EXP(-Fperm_SI_Woolf2021!$K$9:$K$93*$C109*IF(AD$58=Fperm_SI_Woolf2021!$E$9:$E$93,1,EXP(LN((1.1*(Fperm_SI_Woolf2021!$E$9:$E$93-AD$58)-63.1579*EXP(-0.19*Fperm_SI_Woolf2021!$E$9:$E$93)+63.1579*EXP(-0.19*AD$58))/(Fperm_SI_Woolf2021!$E$9:$E$93-AD$58))*(AD$58-Fperm_SI_Woolf2021!$E$9:$E$93)/10))),Fperm_SI_Woolf2021!$D$9:$D$93))</f>
        <v>0.38986359146306776</v>
      </c>
      <c r="AE109" s="51" cm="1">
        <f t="array" ref="AE109">MIN(1,SLOPE(Fperm_SI_Woolf2021!$F$9:$F$93*EXP(-Fperm_SI_Woolf2021!$I$9:$I$93*$C109*IF(AE$58=Fperm_SI_Woolf2021!$E$9:$E$93,1,EXP(LN((1.1*(Fperm_SI_Woolf2021!$E$9:$E$93-AE$58)-63.1579*EXP(-0.19*Fperm_SI_Woolf2021!$E$9:$E$93)+63.1579*EXP(-0.19*AE$58))/(Fperm_SI_Woolf2021!$E$9:$E$93-AE$58))*(AE$58-Fperm_SI_Woolf2021!$E$9:$E$93)/10))) + Fperm_SI_Woolf2021!$G$9:$G$93*EXP(-Fperm_SI_Woolf2021!$J$9:$J$93*$C109*IF(AE$58=Fperm_SI_Woolf2021!$E$9:$E$93,1,EXP(LN((1.1*(Fperm_SI_Woolf2021!$E$9:$E$93-AE$58)-63.1579*EXP(-0.19*Fperm_SI_Woolf2021!$E$9:$E$93)+63.1579*EXP(-0.19*AE$58))/(Fperm_SI_Woolf2021!$E$9:$E$93-AE$58))*(AE$58-Fperm_SI_Woolf2021!$E$9:$E$93)/10))) + Fperm_SI_Woolf2021!$H$9:$H$93*EXP(-Fperm_SI_Woolf2021!$K$9:$K$93*$C109*IF(AE$58=Fperm_SI_Woolf2021!$E$9:$E$93,1,EXP(LN((1.1*(Fperm_SI_Woolf2021!$E$9:$E$93-AE$58)-63.1579*EXP(-0.19*Fperm_SI_Woolf2021!$E$9:$E$93)+63.1579*EXP(-0.19*AE$58))/(Fperm_SI_Woolf2021!$E$9:$E$93-AE$58))*(AE$58-Fperm_SI_Woolf2021!$E$9:$E$93)/10))),Fperm_SI_Woolf2021!$D$9:$D$93)*AE$57+INTERCEPT(Fperm_SI_Woolf2021!$F$9:$F$93*EXP(-Fperm_SI_Woolf2021!$I$9:$I$93*$C109*IF(AE$58=Fperm_SI_Woolf2021!$E$9:$E$93,1,EXP(LN((1.1*(Fperm_SI_Woolf2021!$E$9:$E$93-AE$58)-63.1579*EXP(-0.19*Fperm_SI_Woolf2021!$E$9:$E$93)+63.1579*EXP(-0.19*AE$58))/(Fperm_SI_Woolf2021!$E$9:$E$93-AE$58))*(AE$58-Fperm_SI_Woolf2021!$E$9:$E$93)/10))) + Fperm_SI_Woolf2021!$G$9:$G$93*EXP(-Fperm_SI_Woolf2021!$J$9:$J$93*$C109*IF(AE$58=Fperm_SI_Woolf2021!$E$9:$E$93,1,EXP(LN((1.1*(Fperm_SI_Woolf2021!$E$9:$E$93-AE$58)-63.1579*EXP(-0.19*Fperm_SI_Woolf2021!$E$9:$E$93)+63.1579*EXP(-0.19*AE$58))/(Fperm_SI_Woolf2021!$E$9:$E$93-AE$58))*(AE$58-Fperm_SI_Woolf2021!$E$9:$E$93)/10))) + Fperm_SI_Woolf2021!$H$9:$H$93*EXP(-Fperm_SI_Woolf2021!$K$9:$K$93*$C109*IF(AE$58=Fperm_SI_Woolf2021!$E$9:$E$93,1,EXP(LN((1.1*(Fperm_SI_Woolf2021!$E$9:$E$93-AE$58)-63.1579*EXP(-0.19*Fperm_SI_Woolf2021!$E$9:$E$93)+63.1579*EXP(-0.19*AE$58))/(Fperm_SI_Woolf2021!$E$9:$E$93-AE$58))*(AE$58-Fperm_SI_Woolf2021!$E$9:$E$93)/10))),Fperm_SI_Woolf2021!$D$9:$D$93))</f>
        <v>0.35975446371912451</v>
      </c>
      <c r="AF109" s="51" cm="1">
        <f t="array" ref="AF109">MIN(1,SLOPE(Fperm_SI_Woolf2021!$F$9:$F$93*EXP(-Fperm_SI_Woolf2021!$I$9:$I$93*$C109*IF(AF$58=Fperm_SI_Woolf2021!$E$9:$E$93,1,EXP(LN((1.1*(Fperm_SI_Woolf2021!$E$9:$E$93-AF$58)-63.1579*EXP(-0.19*Fperm_SI_Woolf2021!$E$9:$E$93)+63.1579*EXP(-0.19*AF$58))/(Fperm_SI_Woolf2021!$E$9:$E$93-AF$58))*(AF$58-Fperm_SI_Woolf2021!$E$9:$E$93)/10))) + Fperm_SI_Woolf2021!$G$9:$G$93*EXP(-Fperm_SI_Woolf2021!$J$9:$J$93*$C109*IF(AF$58=Fperm_SI_Woolf2021!$E$9:$E$93,1,EXP(LN((1.1*(Fperm_SI_Woolf2021!$E$9:$E$93-AF$58)-63.1579*EXP(-0.19*Fperm_SI_Woolf2021!$E$9:$E$93)+63.1579*EXP(-0.19*AF$58))/(Fperm_SI_Woolf2021!$E$9:$E$93-AF$58))*(AF$58-Fperm_SI_Woolf2021!$E$9:$E$93)/10))) + Fperm_SI_Woolf2021!$H$9:$H$93*EXP(-Fperm_SI_Woolf2021!$K$9:$K$93*$C109*IF(AF$58=Fperm_SI_Woolf2021!$E$9:$E$93,1,EXP(LN((1.1*(Fperm_SI_Woolf2021!$E$9:$E$93-AF$58)-63.1579*EXP(-0.19*Fperm_SI_Woolf2021!$E$9:$E$93)+63.1579*EXP(-0.19*AF$58))/(Fperm_SI_Woolf2021!$E$9:$E$93-AF$58))*(AF$58-Fperm_SI_Woolf2021!$E$9:$E$93)/10))),Fperm_SI_Woolf2021!$D$9:$D$93)*AF$57+INTERCEPT(Fperm_SI_Woolf2021!$F$9:$F$93*EXP(-Fperm_SI_Woolf2021!$I$9:$I$93*$C109*IF(AF$58=Fperm_SI_Woolf2021!$E$9:$E$93,1,EXP(LN((1.1*(Fperm_SI_Woolf2021!$E$9:$E$93-AF$58)-63.1579*EXP(-0.19*Fperm_SI_Woolf2021!$E$9:$E$93)+63.1579*EXP(-0.19*AF$58))/(Fperm_SI_Woolf2021!$E$9:$E$93-AF$58))*(AF$58-Fperm_SI_Woolf2021!$E$9:$E$93)/10))) + Fperm_SI_Woolf2021!$G$9:$G$93*EXP(-Fperm_SI_Woolf2021!$J$9:$J$93*$C109*IF(AF$58=Fperm_SI_Woolf2021!$E$9:$E$93,1,EXP(LN((1.1*(Fperm_SI_Woolf2021!$E$9:$E$93-AF$58)-63.1579*EXP(-0.19*Fperm_SI_Woolf2021!$E$9:$E$93)+63.1579*EXP(-0.19*AF$58))/(Fperm_SI_Woolf2021!$E$9:$E$93-AF$58))*(AF$58-Fperm_SI_Woolf2021!$E$9:$E$93)/10))) + Fperm_SI_Woolf2021!$H$9:$H$93*EXP(-Fperm_SI_Woolf2021!$K$9:$K$93*$C109*IF(AF$58=Fperm_SI_Woolf2021!$E$9:$E$93,1,EXP(LN((1.1*(Fperm_SI_Woolf2021!$E$9:$E$93-AF$58)-63.1579*EXP(-0.19*Fperm_SI_Woolf2021!$E$9:$E$93)+63.1579*EXP(-0.19*AF$58))/(Fperm_SI_Woolf2021!$E$9:$E$93-AF$58))*(AF$58-Fperm_SI_Woolf2021!$E$9:$E$93)/10))),Fperm_SI_Woolf2021!$D$9:$D$93))</f>
        <v>0.32964533597518125</v>
      </c>
      <c r="AG109" s="51" cm="1">
        <f t="array" ref="AG109">MIN(1,SLOPE(Fperm_SI_Woolf2021!$F$9:$F$93*EXP(-Fperm_SI_Woolf2021!$I$9:$I$93*$C109*IF(AG$58=Fperm_SI_Woolf2021!$E$9:$E$93,1,EXP(LN((1.1*(Fperm_SI_Woolf2021!$E$9:$E$93-AG$58)-63.1579*EXP(-0.19*Fperm_SI_Woolf2021!$E$9:$E$93)+63.1579*EXP(-0.19*AG$58))/(Fperm_SI_Woolf2021!$E$9:$E$93-AG$58))*(AG$58-Fperm_SI_Woolf2021!$E$9:$E$93)/10))) + Fperm_SI_Woolf2021!$G$9:$G$93*EXP(-Fperm_SI_Woolf2021!$J$9:$J$93*$C109*IF(AG$58=Fperm_SI_Woolf2021!$E$9:$E$93,1,EXP(LN((1.1*(Fperm_SI_Woolf2021!$E$9:$E$93-AG$58)-63.1579*EXP(-0.19*Fperm_SI_Woolf2021!$E$9:$E$93)+63.1579*EXP(-0.19*AG$58))/(Fperm_SI_Woolf2021!$E$9:$E$93-AG$58))*(AG$58-Fperm_SI_Woolf2021!$E$9:$E$93)/10))) + Fperm_SI_Woolf2021!$H$9:$H$93*EXP(-Fperm_SI_Woolf2021!$K$9:$K$93*$C109*IF(AG$58=Fperm_SI_Woolf2021!$E$9:$E$93,1,EXP(LN((1.1*(Fperm_SI_Woolf2021!$E$9:$E$93-AG$58)-63.1579*EXP(-0.19*Fperm_SI_Woolf2021!$E$9:$E$93)+63.1579*EXP(-0.19*AG$58))/(Fperm_SI_Woolf2021!$E$9:$E$93-AG$58))*(AG$58-Fperm_SI_Woolf2021!$E$9:$E$93)/10))),Fperm_SI_Woolf2021!$D$9:$D$93)*AG$57+INTERCEPT(Fperm_SI_Woolf2021!$F$9:$F$93*EXP(-Fperm_SI_Woolf2021!$I$9:$I$93*$C109*IF(AG$58=Fperm_SI_Woolf2021!$E$9:$E$93,1,EXP(LN((1.1*(Fperm_SI_Woolf2021!$E$9:$E$93-AG$58)-63.1579*EXP(-0.19*Fperm_SI_Woolf2021!$E$9:$E$93)+63.1579*EXP(-0.19*AG$58))/(Fperm_SI_Woolf2021!$E$9:$E$93-AG$58))*(AG$58-Fperm_SI_Woolf2021!$E$9:$E$93)/10))) + Fperm_SI_Woolf2021!$G$9:$G$93*EXP(-Fperm_SI_Woolf2021!$J$9:$J$93*$C109*IF(AG$58=Fperm_SI_Woolf2021!$E$9:$E$93,1,EXP(LN((1.1*(Fperm_SI_Woolf2021!$E$9:$E$93-AG$58)-63.1579*EXP(-0.19*Fperm_SI_Woolf2021!$E$9:$E$93)+63.1579*EXP(-0.19*AG$58))/(Fperm_SI_Woolf2021!$E$9:$E$93-AG$58))*(AG$58-Fperm_SI_Woolf2021!$E$9:$E$93)/10))) + Fperm_SI_Woolf2021!$H$9:$H$93*EXP(-Fperm_SI_Woolf2021!$K$9:$K$93*$C109*IF(AG$58=Fperm_SI_Woolf2021!$E$9:$E$93,1,EXP(LN((1.1*(Fperm_SI_Woolf2021!$E$9:$E$93-AG$58)-63.1579*EXP(-0.19*Fperm_SI_Woolf2021!$E$9:$E$93)+63.1579*EXP(-0.19*AG$58))/(Fperm_SI_Woolf2021!$E$9:$E$93-AG$58))*(AG$58-Fperm_SI_Woolf2021!$E$9:$E$93)/10))),Fperm_SI_Woolf2021!$D$9:$D$93))</f>
        <v>0.29953620823123794</v>
      </c>
      <c r="AH109" s="51" cm="1">
        <f t="array" ref="AH109">MIN(1,SLOPE(Fperm_SI_Woolf2021!$F$9:$F$93*EXP(-Fperm_SI_Woolf2021!$I$9:$I$93*$C109*IF(AH$58=Fperm_SI_Woolf2021!$E$9:$E$93,1,EXP(LN((1.1*(Fperm_SI_Woolf2021!$E$9:$E$93-AH$58)-63.1579*EXP(-0.19*Fperm_SI_Woolf2021!$E$9:$E$93)+63.1579*EXP(-0.19*AH$58))/(Fperm_SI_Woolf2021!$E$9:$E$93-AH$58))*(AH$58-Fperm_SI_Woolf2021!$E$9:$E$93)/10))) + Fperm_SI_Woolf2021!$G$9:$G$93*EXP(-Fperm_SI_Woolf2021!$J$9:$J$93*$C109*IF(AH$58=Fperm_SI_Woolf2021!$E$9:$E$93,1,EXP(LN((1.1*(Fperm_SI_Woolf2021!$E$9:$E$93-AH$58)-63.1579*EXP(-0.19*Fperm_SI_Woolf2021!$E$9:$E$93)+63.1579*EXP(-0.19*AH$58))/(Fperm_SI_Woolf2021!$E$9:$E$93-AH$58))*(AH$58-Fperm_SI_Woolf2021!$E$9:$E$93)/10))) + Fperm_SI_Woolf2021!$H$9:$H$93*EXP(-Fperm_SI_Woolf2021!$K$9:$K$93*$C109*IF(AH$58=Fperm_SI_Woolf2021!$E$9:$E$93,1,EXP(LN((1.1*(Fperm_SI_Woolf2021!$E$9:$E$93-AH$58)-63.1579*EXP(-0.19*Fperm_SI_Woolf2021!$E$9:$E$93)+63.1579*EXP(-0.19*AH$58))/(Fperm_SI_Woolf2021!$E$9:$E$93-AH$58))*(AH$58-Fperm_SI_Woolf2021!$E$9:$E$93)/10))),Fperm_SI_Woolf2021!$D$9:$D$93)*AH$57+INTERCEPT(Fperm_SI_Woolf2021!$F$9:$F$93*EXP(-Fperm_SI_Woolf2021!$I$9:$I$93*$C109*IF(AH$58=Fperm_SI_Woolf2021!$E$9:$E$93,1,EXP(LN((1.1*(Fperm_SI_Woolf2021!$E$9:$E$93-AH$58)-63.1579*EXP(-0.19*Fperm_SI_Woolf2021!$E$9:$E$93)+63.1579*EXP(-0.19*AH$58))/(Fperm_SI_Woolf2021!$E$9:$E$93-AH$58))*(AH$58-Fperm_SI_Woolf2021!$E$9:$E$93)/10))) + Fperm_SI_Woolf2021!$G$9:$G$93*EXP(-Fperm_SI_Woolf2021!$J$9:$J$93*$C109*IF(AH$58=Fperm_SI_Woolf2021!$E$9:$E$93,1,EXP(LN((1.1*(Fperm_SI_Woolf2021!$E$9:$E$93-AH$58)-63.1579*EXP(-0.19*Fperm_SI_Woolf2021!$E$9:$E$93)+63.1579*EXP(-0.19*AH$58))/(Fperm_SI_Woolf2021!$E$9:$E$93-AH$58))*(AH$58-Fperm_SI_Woolf2021!$E$9:$E$93)/10))) + Fperm_SI_Woolf2021!$H$9:$H$93*EXP(-Fperm_SI_Woolf2021!$K$9:$K$93*$C109*IF(AH$58=Fperm_SI_Woolf2021!$E$9:$E$93,1,EXP(LN((1.1*(Fperm_SI_Woolf2021!$E$9:$E$93-AH$58)-63.1579*EXP(-0.19*Fperm_SI_Woolf2021!$E$9:$E$93)+63.1579*EXP(-0.19*AH$58))/(Fperm_SI_Woolf2021!$E$9:$E$93-AH$58))*(AH$58-Fperm_SI_Woolf2021!$E$9:$E$93)/10))),Fperm_SI_Woolf2021!$D$9:$D$93))</f>
        <v>0.55381783810513219</v>
      </c>
      <c r="AI109" s="51" cm="1">
        <f t="array" ref="AI109">MIN(1,SLOPE(Fperm_SI_Woolf2021!$F$9:$F$93*EXP(-Fperm_SI_Woolf2021!$I$9:$I$93*$C109*IF(AI$58=Fperm_SI_Woolf2021!$E$9:$E$93,1,EXP(LN((1.1*(Fperm_SI_Woolf2021!$E$9:$E$93-AI$58)-63.1579*EXP(-0.19*Fperm_SI_Woolf2021!$E$9:$E$93)+63.1579*EXP(-0.19*AI$58))/(Fperm_SI_Woolf2021!$E$9:$E$93-AI$58))*(AI$58-Fperm_SI_Woolf2021!$E$9:$E$93)/10))) + Fperm_SI_Woolf2021!$G$9:$G$93*EXP(-Fperm_SI_Woolf2021!$J$9:$J$93*$C109*IF(AI$58=Fperm_SI_Woolf2021!$E$9:$E$93,1,EXP(LN((1.1*(Fperm_SI_Woolf2021!$E$9:$E$93-AI$58)-63.1579*EXP(-0.19*Fperm_SI_Woolf2021!$E$9:$E$93)+63.1579*EXP(-0.19*AI$58))/(Fperm_SI_Woolf2021!$E$9:$E$93-AI$58))*(AI$58-Fperm_SI_Woolf2021!$E$9:$E$93)/10))) + Fperm_SI_Woolf2021!$H$9:$H$93*EXP(-Fperm_SI_Woolf2021!$K$9:$K$93*$C109*IF(AI$58=Fperm_SI_Woolf2021!$E$9:$E$93,1,EXP(LN((1.1*(Fperm_SI_Woolf2021!$E$9:$E$93-AI$58)-63.1579*EXP(-0.19*Fperm_SI_Woolf2021!$E$9:$E$93)+63.1579*EXP(-0.19*AI$58))/(Fperm_SI_Woolf2021!$E$9:$E$93-AI$58))*(AI$58-Fperm_SI_Woolf2021!$E$9:$E$93)/10))),Fperm_SI_Woolf2021!$D$9:$D$93)*AI$57+INTERCEPT(Fperm_SI_Woolf2021!$F$9:$F$93*EXP(-Fperm_SI_Woolf2021!$I$9:$I$93*$C109*IF(AI$58=Fperm_SI_Woolf2021!$E$9:$E$93,1,EXP(LN((1.1*(Fperm_SI_Woolf2021!$E$9:$E$93-AI$58)-63.1579*EXP(-0.19*Fperm_SI_Woolf2021!$E$9:$E$93)+63.1579*EXP(-0.19*AI$58))/(Fperm_SI_Woolf2021!$E$9:$E$93-AI$58))*(AI$58-Fperm_SI_Woolf2021!$E$9:$E$93)/10))) + Fperm_SI_Woolf2021!$G$9:$G$93*EXP(-Fperm_SI_Woolf2021!$J$9:$J$93*$C109*IF(AI$58=Fperm_SI_Woolf2021!$E$9:$E$93,1,EXP(LN((1.1*(Fperm_SI_Woolf2021!$E$9:$E$93-AI$58)-63.1579*EXP(-0.19*Fperm_SI_Woolf2021!$E$9:$E$93)+63.1579*EXP(-0.19*AI$58))/(Fperm_SI_Woolf2021!$E$9:$E$93-AI$58))*(AI$58-Fperm_SI_Woolf2021!$E$9:$E$93)/10))) + Fperm_SI_Woolf2021!$H$9:$H$93*EXP(-Fperm_SI_Woolf2021!$K$9:$K$93*$C109*IF(AI$58=Fperm_SI_Woolf2021!$E$9:$E$93,1,EXP(LN((1.1*(Fperm_SI_Woolf2021!$E$9:$E$93-AI$58)-63.1579*EXP(-0.19*Fperm_SI_Woolf2021!$E$9:$E$93)+63.1579*EXP(-0.19*AI$58))/(Fperm_SI_Woolf2021!$E$9:$E$93-AI$58))*(AI$58-Fperm_SI_Woolf2021!$E$9:$E$93)/10))),Fperm_SI_Woolf2021!$D$9:$D$93))</f>
        <v>0.52881901178530821</v>
      </c>
      <c r="AJ109" s="51" cm="1">
        <f t="array" ref="AJ109">MIN(1,SLOPE(Fperm_SI_Woolf2021!$F$9:$F$93*EXP(-Fperm_SI_Woolf2021!$I$9:$I$93*$C109*IF(AJ$58=Fperm_SI_Woolf2021!$E$9:$E$93,1,EXP(LN((1.1*(Fperm_SI_Woolf2021!$E$9:$E$93-AJ$58)-63.1579*EXP(-0.19*Fperm_SI_Woolf2021!$E$9:$E$93)+63.1579*EXP(-0.19*AJ$58))/(Fperm_SI_Woolf2021!$E$9:$E$93-AJ$58))*(AJ$58-Fperm_SI_Woolf2021!$E$9:$E$93)/10))) + Fperm_SI_Woolf2021!$G$9:$G$93*EXP(-Fperm_SI_Woolf2021!$J$9:$J$93*$C109*IF(AJ$58=Fperm_SI_Woolf2021!$E$9:$E$93,1,EXP(LN((1.1*(Fperm_SI_Woolf2021!$E$9:$E$93-AJ$58)-63.1579*EXP(-0.19*Fperm_SI_Woolf2021!$E$9:$E$93)+63.1579*EXP(-0.19*AJ$58))/(Fperm_SI_Woolf2021!$E$9:$E$93-AJ$58))*(AJ$58-Fperm_SI_Woolf2021!$E$9:$E$93)/10))) + Fperm_SI_Woolf2021!$H$9:$H$93*EXP(-Fperm_SI_Woolf2021!$K$9:$K$93*$C109*IF(AJ$58=Fperm_SI_Woolf2021!$E$9:$E$93,1,EXP(LN((1.1*(Fperm_SI_Woolf2021!$E$9:$E$93-AJ$58)-63.1579*EXP(-0.19*Fperm_SI_Woolf2021!$E$9:$E$93)+63.1579*EXP(-0.19*AJ$58))/(Fperm_SI_Woolf2021!$E$9:$E$93-AJ$58))*(AJ$58-Fperm_SI_Woolf2021!$E$9:$E$93)/10))),Fperm_SI_Woolf2021!$D$9:$D$93)*AJ$57+INTERCEPT(Fperm_SI_Woolf2021!$F$9:$F$93*EXP(-Fperm_SI_Woolf2021!$I$9:$I$93*$C109*IF(AJ$58=Fperm_SI_Woolf2021!$E$9:$E$93,1,EXP(LN((1.1*(Fperm_SI_Woolf2021!$E$9:$E$93-AJ$58)-63.1579*EXP(-0.19*Fperm_SI_Woolf2021!$E$9:$E$93)+63.1579*EXP(-0.19*AJ$58))/(Fperm_SI_Woolf2021!$E$9:$E$93-AJ$58))*(AJ$58-Fperm_SI_Woolf2021!$E$9:$E$93)/10))) + Fperm_SI_Woolf2021!$G$9:$G$93*EXP(-Fperm_SI_Woolf2021!$J$9:$J$93*$C109*IF(AJ$58=Fperm_SI_Woolf2021!$E$9:$E$93,1,EXP(LN((1.1*(Fperm_SI_Woolf2021!$E$9:$E$93-AJ$58)-63.1579*EXP(-0.19*Fperm_SI_Woolf2021!$E$9:$E$93)+63.1579*EXP(-0.19*AJ$58))/(Fperm_SI_Woolf2021!$E$9:$E$93-AJ$58))*(AJ$58-Fperm_SI_Woolf2021!$E$9:$E$93)/10))) + Fperm_SI_Woolf2021!$H$9:$H$93*EXP(-Fperm_SI_Woolf2021!$K$9:$K$93*$C109*IF(AJ$58=Fperm_SI_Woolf2021!$E$9:$E$93,1,EXP(LN((1.1*(Fperm_SI_Woolf2021!$E$9:$E$93-AJ$58)-63.1579*EXP(-0.19*Fperm_SI_Woolf2021!$E$9:$E$93)+63.1579*EXP(-0.19*AJ$58))/(Fperm_SI_Woolf2021!$E$9:$E$93-AJ$58))*(AJ$58-Fperm_SI_Woolf2021!$E$9:$E$93)/10))),Fperm_SI_Woolf2021!$D$9:$D$93))</f>
        <v>0.50382018546548413</v>
      </c>
      <c r="AK109" s="51" cm="1">
        <f t="array" ref="AK109">MIN(1,SLOPE(Fperm_SI_Woolf2021!$F$9:$F$93*EXP(-Fperm_SI_Woolf2021!$I$9:$I$93*$C109*IF(AK$58=Fperm_SI_Woolf2021!$E$9:$E$93,1,EXP(LN((1.1*(Fperm_SI_Woolf2021!$E$9:$E$93-AK$58)-63.1579*EXP(-0.19*Fperm_SI_Woolf2021!$E$9:$E$93)+63.1579*EXP(-0.19*AK$58))/(Fperm_SI_Woolf2021!$E$9:$E$93-AK$58))*(AK$58-Fperm_SI_Woolf2021!$E$9:$E$93)/10))) + Fperm_SI_Woolf2021!$G$9:$G$93*EXP(-Fperm_SI_Woolf2021!$J$9:$J$93*$C109*IF(AK$58=Fperm_SI_Woolf2021!$E$9:$E$93,1,EXP(LN((1.1*(Fperm_SI_Woolf2021!$E$9:$E$93-AK$58)-63.1579*EXP(-0.19*Fperm_SI_Woolf2021!$E$9:$E$93)+63.1579*EXP(-0.19*AK$58))/(Fperm_SI_Woolf2021!$E$9:$E$93-AK$58))*(AK$58-Fperm_SI_Woolf2021!$E$9:$E$93)/10))) + Fperm_SI_Woolf2021!$H$9:$H$93*EXP(-Fperm_SI_Woolf2021!$K$9:$K$93*$C109*IF(AK$58=Fperm_SI_Woolf2021!$E$9:$E$93,1,EXP(LN((1.1*(Fperm_SI_Woolf2021!$E$9:$E$93-AK$58)-63.1579*EXP(-0.19*Fperm_SI_Woolf2021!$E$9:$E$93)+63.1579*EXP(-0.19*AK$58))/(Fperm_SI_Woolf2021!$E$9:$E$93-AK$58))*(AK$58-Fperm_SI_Woolf2021!$E$9:$E$93)/10))),Fperm_SI_Woolf2021!$D$9:$D$93)*AK$57+INTERCEPT(Fperm_SI_Woolf2021!$F$9:$F$93*EXP(-Fperm_SI_Woolf2021!$I$9:$I$93*$C109*IF(AK$58=Fperm_SI_Woolf2021!$E$9:$E$93,1,EXP(LN((1.1*(Fperm_SI_Woolf2021!$E$9:$E$93-AK$58)-63.1579*EXP(-0.19*Fperm_SI_Woolf2021!$E$9:$E$93)+63.1579*EXP(-0.19*AK$58))/(Fperm_SI_Woolf2021!$E$9:$E$93-AK$58))*(AK$58-Fperm_SI_Woolf2021!$E$9:$E$93)/10))) + Fperm_SI_Woolf2021!$G$9:$G$93*EXP(-Fperm_SI_Woolf2021!$J$9:$J$93*$C109*IF(AK$58=Fperm_SI_Woolf2021!$E$9:$E$93,1,EXP(LN((1.1*(Fperm_SI_Woolf2021!$E$9:$E$93-AK$58)-63.1579*EXP(-0.19*Fperm_SI_Woolf2021!$E$9:$E$93)+63.1579*EXP(-0.19*AK$58))/(Fperm_SI_Woolf2021!$E$9:$E$93-AK$58))*(AK$58-Fperm_SI_Woolf2021!$E$9:$E$93)/10))) + Fperm_SI_Woolf2021!$H$9:$H$93*EXP(-Fperm_SI_Woolf2021!$K$9:$K$93*$C109*IF(AK$58=Fperm_SI_Woolf2021!$E$9:$E$93,1,EXP(LN((1.1*(Fperm_SI_Woolf2021!$E$9:$E$93-AK$58)-63.1579*EXP(-0.19*Fperm_SI_Woolf2021!$E$9:$E$93)+63.1579*EXP(-0.19*AK$58))/(Fperm_SI_Woolf2021!$E$9:$E$93-AK$58))*(AK$58-Fperm_SI_Woolf2021!$E$9:$E$93)/10))),Fperm_SI_Woolf2021!$D$9:$D$93))</f>
        <v>0.4788213591456601</v>
      </c>
      <c r="AL109" s="51" cm="1">
        <f t="array" ref="AL109">MIN(1,SLOPE(Fperm_SI_Woolf2021!$F$9:$F$93*EXP(-Fperm_SI_Woolf2021!$I$9:$I$93*$C109*IF(AL$58=Fperm_SI_Woolf2021!$E$9:$E$93,1,EXP(LN((1.1*(Fperm_SI_Woolf2021!$E$9:$E$93-AL$58)-63.1579*EXP(-0.19*Fperm_SI_Woolf2021!$E$9:$E$93)+63.1579*EXP(-0.19*AL$58))/(Fperm_SI_Woolf2021!$E$9:$E$93-AL$58))*(AL$58-Fperm_SI_Woolf2021!$E$9:$E$93)/10))) + Fperm_SI_Woolf2021!$G$9:$G$93*EXP(-Fperm_SI_Woolf2021!$J$9:$J$93*$C109*IF(AL$58=Fperm_SI_Woolf2021!$E$9:$E$93,1,EXP(LN((1.1*(Fperm_SI_Woolf2021!$E$9:$E$93-AL$58)-63.1579*EXP(-0.19*Fperm_SI_Woolf2021!$E$9:$E$93)+63.1579*EXP(-0.19*AL$58))/(Fperm_SI_Woolf2021!$E$9:$E$93-AL$58))*(AL$58-Fperm_SI_Woolf2021!$E$9:$E$93)/10))) + Fperm_SI_Woolf2021!$H$9:$H$93*EXP(-Fperm_SI_Woolf2021!$K$9:$K$93*$C109*IF(AL$58=Fperm_SI_Woolf2021!$E$9:$E$93,1,EXP(LN((1.1*(Fperm_SI_Woolf2021!$E$9:$E$93-AL$58)-63.1579*EXP(-0.19*Fperm_SI_Woolf2021!$E$9:$E$93)+63.1579*EXP(-0.19*AL$58))/(Fperm_SI_Woolf2021!$E$9:$E$93-AL$58))*(AL$58-Fperm_SI_Woolf2021!$E$9:$E$93)/10))),Fperm_SI_Woolf2021!$D$9:$D$93)*AL$57+INTERCEPT(Fperm_SI_Woolf2021!$F$9:$F$93*EXP(-Fperm_SI_Woolf2021!$I$9:$I$93*$C109*IF(AL$58=Fperm_SI_Woolf2021!$E$9:$E$93,1,EXP(LN((1.1*(Fperm_SI_Woolf2021!$E$9:$E$93-AL$58)-63.1579*EXP(-0.19*Fperm_SI_Woolf2021!$E$9:$E$93)+63.1579*EXP(-0.19*AL$58))/(Fperm_SI_Woolf2021!$E$9:$E$93-AL$58))*(AL$58-Fperm_SI_Woolf2021!$E$9:$E$93)/10))) + Fperm_SI_Woolf2021!$G$9:$G$93*EXP(-Fperm_SI_Woolf2021!$J$9:$J$93*$C109*IF(AL$58=Fperm_SI_Woolf2021!$E$9:$E$93,1,EXP(LN((1.1*(Fperm_SI_Woolf2021!$E$9:$E$93-AL$58)-63.1579*EXP(-0.19*Fperm_SI_Woolf2021!$E$9:$E$93)+63.1579*EXP(-0.19*AL$58))/(Fperm_SI_Woolf2021!$E$9:$E$93-AL$58))*(AL$58-Fperm_SI_Woolf2021!$E$9:$E$93)/10))) + Fperm_SI_Woolf2021!$H$9:$H$93*EXP(-Fperm_SI_Woolf2021!$K$9:$K$93*$C109*IF(AL$58=Fperm_SI_Woolf2021!$E$9:$E$93,1,EXP(LN((1.1*(Fperm_SI_Woolf2021!$E$9:$E$93-AL$58)-63.1579*EXP(-0.19*Fperm_SI_Woolf2021!$E$9:$E$93)+63.1579*EXP(-0.19*AL$58))/(Fperm_SI_Woolf2021!$E$9:$E$93-AL$58))*(AL$58-Fperm_SI_Woolf2021!$E$9:$E$93)/10))),Fperm_SI_Woolf2021!$D$9:$D$93))</f>
        <v>0.45382253282583607</v>
      </c>
      <c r="AM109" s="51" cm="1">
        <f t="array" ref="AM109">MIN(1,SLOPE(Fperm_SI_Woolf2021!$F$9:$F$93*EXP(-Fperm_SI_Woolf2021!$I$9:$I$93*$C109*IF(AM$58=Fperm_SI_Woolf2021!$E$9:$E$93,1,EXP(LN((1.1*(Fperm_SI_Woolf2021!$E$9:$E$93-AM$58)-63.1579*EXP(-0.19*Fperm_SI_Woolf2021!$E$9:$E$93)+63.1579*EXP(-0.19*AM$58))/(Fperm_SI_Woolf2021!$E$9:$E$93-AM$58))*(AM$58-Fperm_SI_Woolf2021!$E$9:$E$93)/10))) + Fperm_SI_Woolf2021!$G$9:$G$93*EXP(-Fperm_SI_Woolf2021!$J$9:$J$93*$C109*IF(AM$58=Fperm_SI_Woolf2021!$E$9:$E$93,1,EXP(LN((1.1*(Fperm_SI_Woolf2021!$E$9:$E$93-AM$58)-63.1579*EXP(-0.19*Fperm_SI_Woolf2021!$E$9:$E$93)+63.1579*EXP(-0.19*AM$58))/(Fperm_SI_Woolf2021!$E$9:$E$93-AM$58))*(AM$58-Fperm_SI_Woolf2021!$E$9:$E$93)/10))) + Fperm_SI_Woolf2021!$H$9:$H$93*EXP(-Fperm_SI_Woolf2021!$K$9:$K$93*$C109*IF(AM$58=Fperm_SI_Woolf2021!$E$9:$E$93,1,EXP(LN((1.1*(Fperm_SI_Woolf2021!$E$9:$E$93-AM$58)-63.1579*EXP(-0.19*Fperm_SI_Woolf2021!$E$9:$E$93)+63.1579*EXP(-0.19*AM$58))/(Fperm_SI_Woolf2021!$E$9:$E$93-AM$58))*(AM$58-Fperm_SI_Woolf2021!$E$9:$E$93)/10))),Fperm_SI_Woolf2021!$D$9:$D$93)*AM$57+INTERCEPT(Fperm_SI_Woolf2021!$F$9:$F$93*EXP(-Fperm_SI_Woolf2021!$I$9:$I$93*$C109*IF(AM$58=Fperm_SI_Woolf2021!$E$9:$E$93,1,EXP(LN((1.1*(Fperm_SI_Woolf2021!$E$9:$E$93-AM$58)-63.1579*EXP(-0.19*Fperm_SI_Woolf2021!$E$9:$E$93)+63.1579*EXP(-0.19*AM$58))/(Fperm_SI_Woolf2021!$E$9:$E$93-AM$58))*(AM$58-Fperm_SI_Woolf2021!$E$9:$E$93)/10))) + Fperm_SI_Woolf2021!$G$9:$G$93*EXP(-Fperm_SI_Woolf2021!$J$9:$J$93*$C109*IF(AM$58=Fperm_SI_Woolf2021!$E$9:$E$93,1,EXP(LN((1.1*(Fperm_SI_Woolf2021!$E$9:$E$93-AM$58)-63.1579*EXP(-0.19*Fperm_SI_Woolf2021!$E$9:$E$93)+63.1579*EXP(-0.19*AM$58))/(Fperm_SI_Woolf2021!$E$9:$E$93-AM$58))*(AM$58-Fperm_SI_Woolf2021!$E$9:$E$93)/10))) + Fperm_SI_Woolf2021!$H$9:$H$93*EXP(-Fperm_SI_Woolf2021!$K$9:$K$93*$C109*IF(AM$58=Fperm_SI_Woolf2021!$E$9:$E$93,1,EXP(LN((1.1*(Fperm_SI_Woolf2021!$E$9:$E$93-AM$58)-63.1579*EXP(-0.19*Fperm_SI_Woolf2021!$E$9:$E$93)+63.1579*EXP(-0.19*AM$58))/(Fperm_SI_Woolf2021!$E$9:$E$93-AM$58))*(AM$58-Fperm_SI_Woolf2021!$E$9:$E$93)/10))),Fperm_SI_Woolf2021!$D$9:$D$93))</f>
        <v>0.42882370650601204</v>
      </c>
      <c r="AN109" s="51" cm="1">
        <f t="array" ref="AN109">MIN(1,SLOPE(Fperm_SI_Woolf2021!$F$9:$F$93*EXP(-Fperm_SI_Woolf2021!$I$9:$I$93*$C109*IF(AN$58=Fperm_SI_Woolf2021!$E$9:$E$93,1,EXP(LN((1.1*(Fperm_SI_Woolf2021!$E$9:$E$93-AN$58)-63.1579*EXP(-0.19*Fperm_SI_Woolf2021!$E$9:$E$93)+63.1579*EXP(-0.19*AN$58))/(Fperm_SI_Woolf2021!$E$9:$E$93-AN$58))*(AN$58-Fperm_SI_Woolf2021!$E$9:$E$93)/10))) + Fperm_SI_Woolf2021!$G$9:$G$93*EXP(-Fperm_SI_Woolf2021!$J$9:$J$93*$C109*IF(AN$58=Fperm_SI_Woolf2021!$E$9:$E$93,1,EXP(LN((1.1*(Fperm_SI_Woolf2021!$E$9:$E$93-AN$58)-63.1579*EXP(-0.19*Fperm_SI_Woolf2021!$E$9:$E$93)+63.1579*EXP(-0.19*AN$58))/(Fperm_SI_Woolf2021!$E$9:$E$93-AN$58))*(AN$58-Fperm_SI_Woolf2021!$E$9:$E$93)/10))) + Fperm_SI_Woolf2021!$H$9:$H$93*EXP(-Fperm_SI_Woolf2021!$K$9:$K$93*$C109*IF(AN$58=Fperm_SI_Woolf2021!$E$9:$E$93,1,EXP(LN((1.1*(Fperm_SI_Woolf2021!$E$9:$E$93-AN$58)-63.1579*EXP(-0.19*Fperm_SI_Woolf2021!$E$9:$E$93)+63.1579*EXP(-0.19*AN$58))/(Fperm_SI_Woolf2021!$E$9:$E$93-AN$58))*(AN$58-Fperm_SI_Woolf2021!$E$9:$E$93)/10))),Fperm_SI_Woolf2021!$D$9:$D$93)*AN$57+INTERCEPT(Fperm_SI_Woolf2021!$F$9:$F$93*EXP(-Fperm_SI_Woolf2021!$I$9:$I$93*$C109*IF(AN$58=Fperm_SI_Woolf2021!$E$9:$E$93,1,EXP(LN((1.1*(Fperm_SI_Woolf2021!$E$9:$E$93-AN$58)-63.1579*EXP(-0.19*Fperm_SI_Woolf2021!$E$9:$E$93)+63.1579*EXP(-0.19*AN$58))/(Fperm_SI_Woolf2021!$E$9:$E$93-AN$58))*(AN$58-Fperm_SI_Woolf2021!$E$9:$E$93)/10))) + Fperm_SI_Woolf2021!$G$9:$G$93*EXP(-Fperm_SI_Woolf2021!$J$9:$J$93*$C109*IF(AN$58=Fperm_SI_Woolf2021!$E$9:$E$93,1,EXP(LN((1.1*(Fperm_SI_Woolf2021!$E$9:$E$93-AN$58)-63.1579*EXP(-0.19*Fperm_SI_Woolf2021!$E$9:$E$93)+63.1579*EXP(-0.19*AN$58))/(Fperm_SI_Woolf2021!$E$9:$E$93-AN$58))*(AN$58-Fperm_SI_Woolf2021!$E$9:$E$93)/10))) + Fperm_SI_Woolf2021!$H$9:$H$93*EXP(-Fperm_SI_Woolf2021!$K$9:$K$93*$C109*IF(AN$58=Fperm_SI_Woolf2021!$E$9:$E$93,1,EXP(LN((1.1*(Fperm_SI_Woolf2021!$E$9:$E$93-AN$58)-63.1579*EXP(-0.19*Fperm_SI_Woolf2021!$E$9:$E$93)+63.1579*EXP(-0.19*AN$58))/(Fperm_SI_Woolf2021!$E$9:$E$93-AN$58))*(AN$58-Fperm_SI_Woolf2021!$E$9:$E$93)/10))),Fperm_SI_Woolf2021!$D$9:$D$93))</f>
        <v>0.40382488018618801</v>
      </c>
      <c r="AO109" s="51" cm="1">
        <f t="array" ref="AO109">MIN(1,SLOPE(Fperm_SI_Woolf2021!$F$9:$F$93*EXP(-Fperm_SI_Woolf2021!$I$9:$I$93*$C109*IF(AO$58=Fperm_SI_Woolf2021!$E$9:$E$93,1,EXP(LN((1.1*(Fperm_SI_Woolf2021!$E$9:$E$93-AO$58)-63.1579*EXP(-0.19*Fperm_SI_Woolf2021!$E$9:$E$93)+63.1579*EXP(-0.19*AO$58))/(Fperm_SI_Woolf2021!$E$9:$E$93-AO$58))*(AO$58-Fperm_SI_Woolf2021!$E$9:$E$93)/10))) + Fperm_SI_Woolf2021!$G$9:$G$93*EXP(-Fperm_SI_Woolf2021!$J$9:$J$93*$C109*IF(AO$58=Fperm_SI_Woolf2021!$E$9:$E$93,1,EXP(LN((1.1*(Fperm_SI_Woolf2021!$E$9:$E$93-AO$58)-63.1579*EXP(-0.19*Fperm_SI_Woolf2021!$E$9:$E$93)+63.1579*EXP(-0.19*AO$58))/(Fperm_SI_Woolf2021!$E$9:$E$93-AO$58))*(AO$58-Fperm_SI_Woolf2021!$E$9:$E$93)/10))) + Fperm_SI_Woolf2021!$H$9:$H$93*EXP(-Fperm_SI_Woolf2021!$K$9:$K$93*$C109*IF(AO$58=Fperm_SI_Woolf2021!$E$9:$E$93,1,EXP(LN((1.1*(Fperm_SI_Woolf2021!$E$9:$E$93-AO$58)-63.1579*EXP(-0.19*Fperm_SI_Woolf2021!$E$9:$E$93)+63.1579*EXP(-0.19*AO$58))/(Fperm_SI_Woolf2021!$E$9:$E$93-AO$58))*(AO$58-Fperm_SI_Woolf2021!$E$9:$E$93)/10))),Fperm_SI_Woolf2021!$D$9:$D$93)*AO$57+INTERCEPT(Fperm_SI_Woolf2021!$F$9:$F$93*EXP(-Fperm_SI_Woolf2021!$I$9:$I$93*$C109*IF(AO$58=Fperm_SI_Woolf2021!$E$9:$E$93,1,EXP(LN((1.1*(Fperm_SI_Woolf2021!$E$9:$E$93-AO$58)-63.1579*EXP(-0.19*Fperm_SI_Woolf2021!$E$9:$E$93)+63.1579*EXP(-0.19*AO$58))/(Fperm_SI_Woolf2021!$E$9:$E$93-AO$58))*(AO$58-Fperm_SI_Woolf2021!$E$9:$E$93)/10))) + Fperm_SI_Woolf2021!$G$9:$G$93*EXP(-Fperm_SI_Woolf2021!$J$9:$J$93*$C109*IF(AO$58=Fperm_SI_Woolf2021!$E$9:$E$93,1,EXP(LN((1.1*(Fperm_SI_Woolf2021!$E$9:$E$93-AO$58)-63.1579*EXP(-0.19*Fperm_SI_Woolf2021!$E$9:$E$93)+63.1579*EXP(-0.19*AO$58))/(Fperm_SI_Woolf2021!$E$9:$E$93-AO$58))*(AO$58-Fperm_SI_Woolf2021!$E$9:$E$93)/10))) + Fperm_SI_Woolf2021!$H$9:$H$93*EXP(-Fperm_SI_Woolf2021!$K$9:$K$93*$C109*IF(AO$58=Fperm_SI_Woolf2021!$E$9:$E$93,1,EXP(LN((1.1*(Fperm_SI_Woolf2021!$E$9:$E$93-AO$58)-63.1579*EXP(-0.19*Fperm_SI_Woolf2021!$E$9:$E$93)+63.1579*EXP(-0.19*AO$58))/(Fperm_SI_Woolf2021!$E$9:$E$93-AO$58))*(AO$58-Fperm_SI_Woolf2021!$E$9:$E$93)/10))),Fperm_SI_Woolf2021!$D$9:$D$93))</f>
        <v>0.37882605386636398</v>
      </c>
      <c r="AP109" s="51" cm="1">
        <f t="array" ref="AP109">MIN(1,SLOPE(Fperm_SI_Woolf2021!$F$9:$F$93*EXP(-Fperm_SI_Woolf2021!$I$9:$I$93*$C109*IF(AP$58=Fperm_SI_Woolf2021!$E$9:$E$93,1,EXP(LN((1.1*(Fperm_SI_Woolf2021!$E$9:$E$93-AP$58)-63.1579*EXP(-0.19*Fperm_SI_Woolf2021!$E$9:$E$93)+63.1579*EXP(-0.19*AP$58))/(Fperm_SI_Woolf2021!$E$9:$E$93-AP$58))*(AP$58-Fperm_SI_Woolf2021!$E$9:$E$93)/10))) + Fperm_SI_Woolf2021!$G$9:$G$93*EXP(-Fperm_SI_Woolf2021!$J$9:$J$93*$C109*IF(AP$58=Fperm_SI_Woolf2021!$E$9:$E$93,1,EXP(LN((1.1*(Fperm_SI_Woolf2021!$E$9:$E$93-AP$58)-63.1579*EXP(-0.19*Fperm_SI_Woolf2021!$E$9:$E$93)+63.1579*EXP(-0.19*AP$58))/(Fperm_SI_Woolf2021!$E$9:$E$93-AP$58))*(AP$58-Fperm_SI_Woolf2021!$E$9:$E$93)/10))) + Fperm_SI_Woolf2021!$H$9:$H$93*EXP(-Fperm_SI_Woolf2021!$K$9:$K$93*$C109*IF(AP$58=Fperm_SI_Woolf2021!$E$9:$E$93,1,EXP(LN((1.1*(Fperm_SI_Woolf2021!$E$9:$E$93-AP$58)-63.1579*EXP(-0.19*Fperm_SI_Woolf2021!$E$9:$E$93)+63.1579*EXP(-0.19*AP$58))/(Fperm_SI_Woolf2021!$E$9:$E$93-AP$58))*(AP$58-Fperm_SI_Woolf2021!$E$9:$E$93)/10))),Fperm_SI_Woolf2021!$D$9:$D$93)*AP$57+INTERCEPT(Fperm_SI_Woolf2021!$F$9:$F$93*EXP(-Fperm_SI_Woolf2021!$I$9:$I$93*$C109*IF(AP$58=Fperm_SI_Woolf2021!$E$9:$E$93,1,EXP(LN((1.1*(Fperm_SI_Woolf2021!$E$9:$E$93-AP$58)-63.1579*EXP(-0.19*Fperm_SI_Woolf2021!$E$9:$E$93)+63.1579*EXP(-0.19*AP$58))/(Fperm_SI_Woolf2021!$E$9:$E$93-AP$58))*(AP$58-Fperm_SI_Woolf2021!$E$9:$E$93)/10))) + Fperm_SI_Woolf2021!$G$9:$G$93*EXP(-Fperm_SI_Woolf2021!$J$9:$J$93*$C109*IF(AP$58=Fperm_SI_Woolf2021!$E$9:$E$93,1,EXP(LN((1.1*(Fperm_SI_Woolf2021!$E$9:$E$93-AP$58)-63.1579*EXP(-0.19*Fperm_SI_Woolf2021!$E$9:$E$93)+63.1579*EXP(-0.19*AP$58))/(Fperm_SI_Woolf2021!$E$9:$E$93-AP$58))*(AP$58-Fperm_SI_Woolf2021!$E$9:$E$93)/10))) + Fperm_SI_Woolf2021!$H$9:$H$93*EXP(-Fperm_SI_Woolf2021!$K$9:$K$93*$C109*IF(AP$58=Fperm_SI_Woolf2021!$E$9:$E$93,1,EXP(LN((1.1*(Fperm_SI_Woolf2021!$E$9:$E$93-AP$58)-63.1579*EXP(-0.19*Fperm_SI_Woolf2021!$E$9:$E$93)+63.1579*EXP(-0.19*AP$58))/(Fperm_SI_Woolf2021!$E$9:$E$93-AP$58))*(AP$58-Fperm_SI_Woolf2021!$E$9:$E$93)/10))),Fperm_SI_Woolf2021!$D$9:$D$93))</f>
        <v>0.35382722754653995</v>
      </c>
      <c r="AQ109" s="51" cm="1">
        <f t="array" ref="AQ109">MIN(1,SLOPE(Fperm_SI_Woolf2021!$F$9:$F$93*EXP(-Fperm_SI_Woolf2021!$I$9:$I$93*$C109*IF(AQ$58=Fperm_SI_Woolf2021!$E$9:$E$93,1,EXP(LN((1.1*(Fperm_SI_Woolf2021!$E$9:$E$93-AQ$58)-63.1579*EXP(-0.19*Fperm_SI_Woolf2021!$E$9:$E$93)+63.1579*EXP(-0.19*AQ$58))/(Fperm_SI_Woolf2021!$E$9:$E$93-AQ$58))*(AQ$58-Fperm_SI_Woolf2021!$E$9:$E$93)/10))) + Fperm_SI_Woolf2021!$G$9:$G$93*EXP(-Fperm_SI_Woolf2021!$J$9:$J$93*$C109*IF(AQ$58=Fperm_SI_Woolf2021!$E$9:$E$93,1,EXP(LN((1.1*(Fperm_SI_Woolf2021!$E$9:$E$93-AQ$58)-63.1579*EXP(-0.19*Fperm_SI_Woolf2021!$E$9:$E$93)+63.1579*EXP(-0.19*AQ$58))/(Fperm_SI_Woolf2021!$E$9:$E$93-AQ$58))*(AQ$58-Fperm_SI_Woolf2021!$E$9:$E$93)/10))) + Fperm_SI_Woolf2021!$H$9:$H$93*EXP(-Fperm_SI_Woolf2021!$K$9:$K$93*$C109*IF(AQ$58=Fperm_SI_Woolf2021!$E$9:$E$93,1,EXP(LN((1.1*(Fperm_SI_Woolf2021!$E$9:$E$93-AQ$58)-63.1579*EXP(-0.19*Fperm_SI_Woolf2021!$E$9:$E$93)+63.1579*EXP(-0.19*AQ$58))/(Fperm_SI_Woolf2021!$E$9:$E$93-AQ$58))*(AQ$58-Fperm_SI_Woolf2021!$E$9:$E$93)/10))),Fperm_SI_Woolf2021!$D$9:$D$93)*AQ$57+INTERCEPT(Fperm_SI_Woolf2021!$F$9:$F$93*EXP(-Fperm_SI_Woolf2021!$I$9:$I$93*$C109*IF(AQ$58=Fperm_SI_Woolf2021!$E$9:$E$93,1,EXP(LN((1.1*(Fperm_SI_Woolf2021!$E$9:$E$93-AQ$58)-63.1579*EXP(-0.19*Fperm_SI_Woolf2021!$E$9:$E$93)+63.1579*EXP(-0.19*AQ$58))/(Fperm_SI_Woolf2021!$E$9:$E$93-AQ$58))*(AQ$58-Fperm_SI_Woolf2021!$E$9:$E$93)/10))) + Fperm_SI_Woolf2021!$G$9:$G$93*EXP(-Fperm_SI_Woolf2021!$J$9:$J$93*$C109*IF(AQ$58=Fperm_SI_Woolf2021!$E$9:$E$93,1,EXP(LN((1.1*(Fperm_SI_Woolf2021!$E$9:$E$93-AQ$58)-63.1579*EXP(-0.19*Fperm_SI_Woolf2021!$E$9:$E$93)+63.1579*EXP(-0.19*AQ$58))/(Fperm_SI_Woolf2021!$E$9:$E$93-AQ$58))*(AQ$58-Fperm_SI_Woolf2021!$E$9:$E$93)/10))) + Fperm_SI_Woolf2021!$H$9:$H$93*EXP(-Fperm_SI_Woolf2021!$K$9:$K$93*$C109*IF(AQ$58=Fperm_SI_Woolf2021!$E$9:$E$93,1,EXP(LN((1.1*(Fperm_SI_Woolf2021!$E$9:$E$93-AQ$58)-63.1579*EXP(-0.19*Fperm_SI_Woolf2021!$E$9:$E$93)+63.1579*EXP(-0.19*AQ$58))/(Fperm_SI_Woolf2021!$E$9:$E$93-AQ$58))*(AQ$58-Fperm_SI_Woolf2021!$E$9:$E$93)/10))),Fperm_SI_Woolf2021!$D$9:$D$93))</f>
        <v>0.32882840122671592</v>
      </c>
      <c r="AR109" s="51" cm="1">
        <f t="array" ref="AR109">MIN(1,SLOPE(Fperm_SI_Woolf2021!$F$9:$F$93*EXP(-Fperm_SI_Woolf2021!$I$9:$I$93*$C109*IF(AR$58=Fperm_SI_Woolf2021!$E$9:$E$93,1,EXP(LN((1.1*(Fperm_SI_Woolf2021!$E$9:$E$93-AR$58)-63.1579*EXP(-0.19*Fperm_SI_Woolf2021!$E$9:$E$93)+63.1579*EXP(-0.19*AR$58))/(Fperm_SI_Woolf2021!$E$9:$E$93-AR$58))*(AR$58-Fperm_SI_Woolf2021!$E$9:$E$93)/10))) + Fperm_SI_Woolf2021!$G$9:$G$93*EXP(-Fperm_SI_Woolf2021!$J$9:$J$93*$C109*IF(AR$58=Fperm_SI_Woolf2021!$E$9:$E$93,1,EXP(LN((1.1*(Fperm_SI_Woolf2021!$E$9:$E$93-AR$58)-63.1579*EXP(-0.19*Fperm_SI_Woolf2021!$E$9:$E$93)+63.1579*EXP(-0.19*AR$58))/(Fperm_SI_Woolf2021!$E$9:$E$93-AR$58))*(AR$58-Fperm_SI_Woolf2021!$E$9:$E$93)/10))) + Fperm_SI_Woolf2021!$H$9:$H$93*EXP(-Fperm_SI_Woolf2021!$K$9:$K$93*$C109*IF(AR$58=Fperm_SI_Woolf2021!$E$9:$E$93,1,EXP(LN((1.1*(Fperm_SI_Woolf2021!$E$9:$E$93-AR$58)-63.1579*EXP(-0.19*Fperm_SI_Woolf2021!$E$9:$E$93)+63.1579*EXP(-0.19*AR$58))/(Fperm_SI_Woolf2021!$E$9:$E$93-AR$58))*(AR$58-Fperm_SI_Woolf2021!$E$9:$E$93)/10))),Fperm_SI_Woolf2021!$D$9:$D$93)*AR$57+INTERCEPT(Fperm_SI_Woolf2021!$F$9:$F$93*EXP(-Fperm_SI_Woolf2021!$I$9:$I$93*$C109*IF(AR$58=Fperm_SI_Woolf2021!$E$9:$E$93,1,EXP(LN((1.1*(Fperm_SI_Woolf2021!$E$9:$E$93-AR$58)-63.1579*EXP(-0.19*Fperm_SI_Woolf2021!$E$9:$E$93)+63.1579*EXP(-0.19*AR$58))/(Fperm_SI_Woolf2021!$E$9:$E$93-AR$58))*(AR$58-Fperm_SI_Woolf2021!$E$9:$E$93)/10))) + Fperm_SI_Woolf2021!$G$9:$G$93*EXP(-Fperm_SI_Woolf2021!$J$9:$J$93*$C109*IF(AR$58=Fperm_SI_Woolf2021!$E$9:$E$93,1,EXP(LN((1.1*(Fperm_SI_Woolf2021!$E$9:$E$93-AR$58)-63.1579*EXP(-0.19*Fperm_SI_Woolf2021!$E$9:$E$93)+63.1579*EXP(-0.19*AR$58))/(Fperm_SI_Woolf2021!$E$9:$E$93-AR$58))*(AR$58-Fperm_SI_Woolf2021!$E$9:$E$93)/10))) + Fperm_SI_Woolf2021!$H$9:$H$93*EXP(-Fperm_SI_Woolf2021!$K$9:$K$93*$C109*IF(AR$58=Fperm_SI_Woolf2021!$E$9:$E$93,1,EXP(LN((1.1*(Fperm_SI_Woolf2021!$E$9:$E$93-AR$58)-63.1579*EXP(-0.19*Fperm_SI_Woolf2021!$E$9:$E$93)+63.1579*EXP(-0.19*AR$58))/(Fperm_SI_Woolf2021!$E$9:$E$93-AR$58))*(AR$58-Fperm_SI_Woolf2021!$E$9:$E$93)/10))),Fperm_SI_Woolf2021!$D$9:$D$93))</f>
        <v>0.30382957490689189</v>
      </c>
      <c r="AS109" s="51" cm="1">
        <f t="array" ref="AS109">MIN(1,SLOPE(Fperm_SI_Woolf2021!$F$9:$F$93*EXP(-Fperm_SI_Woolf2021!$I$9:$I$93*$C109*IF(AS$58=Fperm_SI_Woolf2021!$E$9:$E$93,1,EXP(LN((1.1*(Fperm_SI_Woolf2021!$E$9:$E$93-AS$58)-63.1579*EXP(-0.19*Fperm_SI_Woolf2021!$E$9:$E$93)+63.1579*EXP(-0.19*AS$58))/(Fperm_SI_Woolf2021!$E$9:$E$93-AS$58))*(AS$58-Fperm_SI_Woolf2021!$E$9:$E$93)/10))) + Fperm_SI_Woolf2021!$G$9:$G$93*EXP(-Fperm_SI_Woolf2021!$J$9:$J$93*$C109*IF(AS$58=Fperm_SI_Woolf2021!$E$9:$E$93,1,EXP(LN((1.1*(Fperm_SI_Woolf2021!$E$9:$E$93-AS$58)-63.1579*EXP(-0.19*Fperm_SI_Woolf2021!$E$9:$E$93)+63.1579*EXP(-0.19*AS$58))/(Fperm_SI_Woolf2021!$E$9:$E$93-AS$58))*(AS$58-Fperm_SI_Woolf2021!$E$9:$E$93)/10))) + Fperm_SI_Woolf2021!$H$9:$H$93*EXP(-Fperm_SI_Woolf2021!$K$9:$K$93*$C109*IF(AS$58=Fperm_SI_Woolf2021!$E$9:$E$93,1,EXP(LN((1.1*(Fperm_SI_Woolf2021!$E$9:$E$93-AS$58)-63.1579*EXP(-0.19*Fperm_SI_Woolf2021!$E$9:$E$93)+63.1579*EXP(-0.19*AS$58))/(Fperm_SI_Woolf2021!$E$9:$E$93-AS$58))*(AS$58-Fperm_SI_Woolf2021!$E$9:$E$93)/10))),Fperm_SI_Woolf2021!$D$9:$D$93)*AS$57+INTERCEPT(Fperm_SI_Woolf2021!$F$9:$F$93*EXP(-Fperm_SI_Woolf2021!$I$9:$I$93*$C109*IF(AS$58=Fperm_SI_Woolf2021!$E$9:$E$93,1,EXP(LN((1.1*(Fperm_SI_Woolf2021!$E$9:$E$93-AS$58)-63.1579*EXP(-0.19*Fperm_SI_Woolf2021!$E$9:$E$93)+63.1579*EXP(-0.19*AS$58))/(Fperm_SI_Woolf2021!$E$9:$E$93-AS$58))*(AS$58-Fperm_SI_Woolf2021!$E$9:$E$93)/10))) + Fperm_SI_Woolf2021!$G$9:$G$93*EXP(-Fperm_SI_Woolf2021!$J$9:$J$93*$C109*IF(AS$58=Fperm_SI_Woolf2021!$E$9:$E$93,1,EXP(LN((1.1*(Fperm_SI_Woolf2021!$E$9:$E$93-AS$58)-63.1579*EXP(-0.19*Fperm_SI_Woolf2021!$E$9:$E$93)+63.1579*EXP(-0.19*AS$58))/(Fperm_SI_Woolf2021!$E$9:$E$93-AS$58))*(AS$58-Fperm_SI_Woolf2021!$E$9:$E$93)/10))) + Fperm_SI_Woolf2021!$H$9:$H$93*EXP(-Fperm_SI_Woolf2021!$K$9:$K$93*$C109*IF(AS$58=Fperm_SI_Woolf2021!$E$9:$E$93,1,EXP(LN((1.1*(Fperm_SI_Woolf2021!$E$9:$E$93-AS$58)-63.1579*EXP(-0.19*Fperm_SI_Woolf2021!$E$9:$E$93)+63.1579*EXP(-0.19*AS$58))/(Fperm_SI_Woolf2021!$E$9:$E$93-AS$58))*(AS$58-Fperm_SI_Woolf2021!$E$9:$E$93)/10))),Fperm_SI_Woolf2021!$D$9:$D$93))</f>
        <v>0.2788307485870678</v>
      </c>
      <c r="AT109" s="51" cm="1">
        <f t="array" ref="AT109">MIN(1,SLOPE(Fperm_SI_Woolf2021!$F$9:$F$93*EXP(-Fperm_SI_Woolf2021!$I$9:$I$93*$C109*IF(AT$58=Fperm_SI_Woolf2021!$E$9:$E$93,1,EXP(LN((1.1*(Fperm_SI_Woolf2021!$E$9:$E$93-AT$58)-63.1579*EXP(-0.19*Fperm_SI_Woolf2021!$E$9:$E$93)+63.1579*EXP(-0.19*AT$58))/(Fperm_SI_Woolf2021!$E$9:$E$93-AT$58))*(AT$58-Fperm_SI_Woolf2021!$E$9:$E$93)/10))) + Fperm_SI_Woolf2021!$G$9:$G$93*EXP(-Fperm_SI_Woolf2021!$J$9:$J$93*$C109*IF(AT$58=Fperm_SI_Woolf2021!$E$9:$E$93,1,EXP(LN((1.1*(Fperm_SI_Woolf2021!$E$9:$E$93-AT$58)-63.1579*EXP(-0.19*Fperm_SI_Woolf2021!$E$9:$E$93)+63.1579*EXP(-0.19*AT$58))/(Fperm_SI_Woolf2021!$E$9:$E$93-AT$58))*(AT$58-Fperm_SI_Woolf2021!$E$9:$E$93)/10))) + Fperm_SI_Woolf2021!$H$9:$H$93*EXP(-Fperm_SI_Woolf2021!$K$9:$K$93*$C109*IF(AT$58=Fperm_SI_Woolf2021!$E$9:$E$93,1,EXP(LN((1.1*(Fperm_SI_Woolf2021!$E$9:$E$93-AT$58)-63.1579*EXP(-0.19*Fperm_SI_Woolf2021!$E$9:$E$93)+63.1579*EXP(-0.19*AT$58))/(Fperm_SI_Woolf2021!$E$9:$E$93-AT$58))*(AT$58-Fperm_SI_Woolf2021!$E$9:$E$93)/10))),Fperm_SI_Woolf2021!$D$9:$D$93)*AT$57+INTERCEPT(Fperm_SI_Woolf2021!$F$9:$F$93*EXP(-Fperm_SI_Woolf2021!$I$9:$I$93*$C109*IF(AT$58=Fperm_SI_Woolf2021!$E$9:$E$93,1,EXP(LN((1.1*(Fperm_SI_Woolf2021!$E$9:$E$93-AT$58)-63.1579*EXP(-0.19*Fperm_SI_Woolf2021!$E$9:$E$93)+63.1579*EXP(-0.19*AT$58))/(Fperm_SI_Woolf2021!$E$9:$E$93-AT$58))*(AT$58-Fperm_SI_Woolf2021!$E$9:$E$93)/10))) + Fperm_SI_Woolf2021!$G$9:$G$93*EXP(-Fperm_SI_Woolf2021!$J$9:$J$93*$C109*IF(AT$58=Fperm_SI_Woolf2021!$E$9:$E$93,1,EXP(LN((1.1*(Fperm_SI_Woolf2021!$E$9:$E$93-AT$58)-63.1579*EXP(-0.19*Fperm_SI_Woolf2021!$E$9:$E$93)+63.1579*EXP(-0.19*AT$58))/(Fperm_SI_Woolf2021!$E$9:$E$93-AT$58))*(AT$58-Fperm_SI_Woolf2021!$E$9:$E$93)/10))) + Fperm_SI_Woolf2021!$H$9:$H$93*EXP(-Fperm_SI_Woolf2021!$K$9:$K$93*$C109*IF(AT$58=Fperm_SI_Woolf2021!$E$9:$E$93,1,EXP(LN((1.1*(Fperm_SI_Woolf2021!$E$9:$E$93-AT$58)-63.1579*EXP(-0.19*Fperm_SI_Woolf2021!$E$9:$E$93)+63.1579*EXP(-0.19*AT$58))/(Fperm_SI_Woolf2021!$E$9:$E$93-AT$58))*(AT$58-Fperm_SI_Woolf2021!$E$9:$E$93)/10))),Fperm_SI_Woolf2021!$D$9:$D$93))</f>
        <v>0.25383192226724377</v>
      </c>
      <c r="AU109" s="51" cm="1">
        <f t="array" ref="AU109">MIN(1,SLOPE(Fperm_SI_Woolf2021!$F$9:$F$93*EXP(-Fperm_SI_Woolf2021!$I$9:$I$93*$C109*IF(AU$58=Fperm_SI_Woolf2021!$E$9:$E$93,1,EXP(LN((1.1*(Fperm_SI_Woolf2021!$E$9:$E$93-AU$58)-63.1579*EXP(-0.19*Fperm_SI_Woolf2021!$E$9:$E$93)+63.1579*EXP(-0.19*AU$58))/(Fperm_SI_Woolf2021!$E$9:$E$93-AU$58))*(AU$58-Fperm_SI_Woolf2021!$E$9:$E$93)/10))) + Fperm_SI_Woolf2021!$G$9:$G$93*EXP(-Fperm_SI_Woolf2021!$J$9:$J$93*$C109*IF(AU$58=Fperm_SI_Woolf2021!$E$9:$E$93,1,EXP(LN((1.1*(Fperm_SI_Woolf2021!$E$9:$E$93-AU$58)-63.1579*EXP(-0.19*Fperm_SI_Woolf2021!$E$9:$E$93)+63.1579*EXP(-0.19*AU$58))/(Fperm_SI_Woolf2021!$E$9:$E$93-AU$58))*(AU$58-Fperm_SI_Woolf2021!$E$9:$E$93)/10))) + Fperm_SI_Woolf2021!$H$9:$H$93*EXP(-Fperm_SI_Woolf2021!$K$9:$K$93*$C109*IF(AU$58=Fperm_SI_Woolf2021!$E$9:$E$93,1,EXP(LN((1.1*(Fperm_SI_Woolf2021!$E$9:$E$93-AU$58)-63.1579*EXP(-0.19*Fperm_SI_Woolf2021!$E$9:$E$93)+63.1579*EXP(-0.19*AU$58))/(Fperm_SI_Woolf2021!$E$9:$E$93-AU$58))*(AU$58-Fperm_SI_Woolf2021!$E$9:$E$93)/10))),Fperm_SI_Woolf2021!$D$9:$D$93)*AU$57+INTERCEPT(Fperm_SI_Woolf2021!$F$9:$F$93*EXP(-Fperm_SI_Woolf2021!$I$9:$I$93*$C109*IF(AU$58=Fperm_SI_Woolf2021!$E$9:$E$93,1,EXP(LN((1.1*(Fperm_SI_Woolf2021!$E$9:$E$93-AU$58)-63.1579*EXP(-0.19*Fperm_SI_Woolf2021!$E$9:$E$93)+63.1579*EXP(-0.19*AU$58))/(Fperm_SI_Woolf2021!$E$9:$E$93-AU$58))*(AU$58-Fperm_SI_Woolf2021!$E$9:$E$93)/10))) + Fperm_SI_Woolf2021!$G$9:$G$93*EXP(-Fperm_SI_Woolf2021!$J$9:$J$93*$C109*IF(AU$58=Fperm_SI_Woolf2021!$E$9:$E$93,1,EXP(LN((1.1*(Fperm_SI_Woolf2021!$E$9:$E$93-AU$58)-63.1579*EXP(-0.19*Fperm_SI_Woolf2021!$E$9:$E$93)+63.1579*EXP(-0.19*AU$58))/(Fperm_SI_Woolf2021!$E$9:$E$93-AU$58))*(AU$58-Fperm_SI_Woolf2021!$E$9:$E$93)/10))) + Fperm_SI_Woolf2021!$H$9:$H$93*EXP(-Fperm_SI_Woolf2021!$K$9:$K$93*$C109*IF(AU$58=Fperm_SI_Woolf2021!$E$9:$E$93,1,EXP(LN((1.1*(Fperm_SI_Woolf2021!$E$9:$E$93-AU$58)-63.1579*EXP(-0.19*Fperm_SI_Woolf2021!$E$9:$E$93)+63.1579*EXP(-0.19*AU$58))/(Fperm_SI_Woolf2021!$E$9:$E$93-AU$58))*(AU$58-Fperm_SI_Woolf2021!$E$9:$E$93)/10))),Fperm_SI_Woolf2021!$D$9:$D$93))</f>
        <v>0.22883309594741968</v>
      </c>
      <c r="AV109" s="51" cm="1">
        <f t="array" ref="AV109">MIN(1,SLOPE(Fperm_SI_Woolf2021!$F$9:$F$93*EXP(-Fperm_SI_Woolf2021!$I$9:$I$93*$C109*IF(AV$58=Fperm_SI_Woolf2021!$E$9:$E$93,1,EXP(LN((1.1*(Fperm_SI_Woolf2021!$E$9:$E$93-AV$58)-63.1579*EXP(-0.19*Fperm_SI_Woolf2021!$E$9:$E$93)+63.1579*EXP(-0.19*AV$58))/(Fperm_SI_Woolf2021!$E$9:$E$93-AV$58))*(AV$58-Fperm_SI_Woolf2021!$E$9:$E$93)/10))) + Fperm_SI_Woolf2021!$G$9:$G$93*EXP(-Fperm_SI_Woolf2021!$J$9:$J$93*$C109*IF(AV$58=Fperm_SI_Woolf2021!$E$9:$E$93,1,EXP(LN((1.1*(Fperm_SI_Woolf2021!$E$9:$E$93-AV$58)-63.1579*EXP(-0.19*Fperm_SI_Woolf2021!$E$9:$E$93)+63.1579*EXP(-0.19*AV$58))/(Fperm_SI_Woolf2021!$E$9:$E$93-AV$58))*(AV$58-Fperm_SI_Woolf2021!$E$9:$E$93)/10))) + Fperm_SI_Woolf2021!$H$9:$H$93*EXP(-Fperm_SI_Woolf2021!$K$9:$K$93*$C109*IF(AV$58=Fperm_SI_Woolf2021!$E$9:$E$93,1,EXP(LN((1.1*(Fperm_SI_Woolf2021!$E$9:$E$93-AV$58)-63.1579*EXP(-0.19*Fperm_SI_Woolf2021!$E$9:$E$93)+63.1579*EXP(-0.19*AV$58))/(Fperm_SI_Woolf2021!$E$9:$E$93-AV$58))*(AV$58-Fperm_SI_Woolf2021!$E$9:$E$93)/10))),Fperm_SI_Woolf2021!$D$9:$D$93)*AV$57+INTERCEPT(Fperm_SI_Woolf2021!$F$9:$F$93*EXP(-Fperm_SI_Woolf2021!$I$9:$I$93*$C109*IF(AV$58=Fperm_SI_Woolf2021!$E$9:$E$93,1,EXP(LN((1.1*(Fperm_SI_Woolf2021!$E$9:$E$93-AV$58)-63.1579*EXP(-0.19*Fperm_SI_Woolf2021!$E$9:$E$93)+63.1579*EXP(-0.19*AV$58))/(Fperm_SI_Woolf2021!$E$9:$E$93-AV$58))*(AV$58-Fperm_SI_Woolf2021!$E$9:$E$93)/10))) + Fperm_SI_Woolf2021!$G$9:$G$93*EXP(-Fperm_SI_Woolf2021!$J$9:$J$93*$C109*IF(AV$58=Fperm_SI_Woolf2021!$E$9:$E$93,1,EXP(LN((1.1*(Fperm_SI_Woolf2021!$E$9:$E$93-AV$58)-63.1579*EXP(-0.19*Fperm_SI_Woolf2021!$E$9:$E$93)+63.1579*EXP(-0.19*AV$58))/(Fperm_SI_Woolf2021!$E$9:$E$93-AV$58))*(AV$58-Fperm_SI_Woolf2021!$E$9:$E$93)/10))) + Fperm_SI_Woolf2021!$H$9:$H$93*EXP(-Fperm_SI_Woolf2021!$K$9:$K$93*$C109*IF(AV$58=Fperm_SI_Woolf2021!$E$9:$E$93,1,EXP(LN((1.1*(Fperm_SI_Woolf2021!$E$9:$E$93-AV$58)-63.1579*EXP(-0.19*Fperm_SI_Woolf2021!$E$9:$E$93)+63.1579*EXP(-0.19*AV$58))/(Fperm_SI_Woolf2021!$E$9:$E$93-AV$58))*(AV$58-Fperm_SI_Woolf2021!$E$9:$E$93)/10))),Fperm_SI_Woolf2021!$D$9:$D$93))</f>
        <v>0.20383426962759565</v>
      </c>
      <c r="AW109" s="51" cm="1">
        <f t="array" ref="AW109">MIN(1,SLOPE(Fperm_SI_Woolf2021!$F$9:$F$93*EXP(-Fperm_SI_Woolf2021!$I$9:$I$93*$C109*IF(AW$58=Fperm_SI_Woolf2021!$E$9:$E$93,1,EXP(LN((1.1*(Fperm_SI_Woolf2021!$E$9:$E$93-AW$58)-63.1579*EXP(-0.19*Fperm_SI_Woolf2021!$E$9:$E$93)+63.1579*EXP(-0.19*AW$58))/(Fperm_SI_Woolf2021!$E$9:$E$93-AW$58))*(AW$58-Fperm_SI_Woolf2021!$E$9:$E$93)/10))) + Fperm_SI_Woolf2021!$G$9:$G$93*EXP(-Fperm_SI_Woolf2021!$J$9:$J$93*$C109*IF(AW$58=Fperm_SI_Woolf2021!$E$9:$E$93,1,EXP(LN((1.1*(Fperm_SI_Woolf2021!$E$9:$E$93-AW$58)-63.1579*EXP(-0.19*Fperm_SI_Woolf2021!$E$9:$E$93)+63.1579*EXP(-0.19*AW$58))/(Fperm_SI_Woolf2021!$E$9:$E$93-AW$58))*(AW$58-Fperm_SI_Woolf2021!$E$9:$E$93)/10))) + Fperm_SI_Woolf2021!$H$9:$H$93*EXP(-Fperm_SI_Woolf2021!$K$9:$K$93*$C109*IF(AW$58=Fperm_SI_Woolf2021!$E$9:$E$93,1,EXP(LN((1.1*(Fperm_SI_Woolf2021!$E$9:$E$93-AW$58)-63.1579*EXP(-0.19*Fperm_SI_Woolf2021!$E$9:$E$93)+63.1579*EXP(-0.19*AW$58))/(Fperm_SI_Woolf2021!$E$9:$E$93-AW$58))*(AW$58-Fperm_SI_Woolf2021!$E$9:$E$93)/10))),Fperm_SI_Woolf2021!$D$9:$D$93)*AW$57+INTERCEPT(Fperm_SI_Woolf2021!$F$9:$F$93*EXP(-Fperm_SI_Woolf2021!$I$9:$I$93*$C109*IF(AW$58=Fperm_SI_Woolf2021!$E$9:$E$93,1,EXP(LN((1.1*(Fperm_SI_Woolf2021!$E$9:$E$93-AW$58)-63.1579*EXP(-0.19*Fperm_SI_Woolf2021!$E$9:$E$93)+63.1579*EXP(-0.19*AW$58))/(Fperm_SI_Woolf2021!$E$9:$E$93-AW$58))*(AW$58-Fperm_SI_Woolf2021!$E$9:$E$93)/10))) + Fperm_SI_Woolf2021!$G$9:$G$93*EXP(-Fperm_SI_Woolf2021!$J$9:$J$93*$C109*IF(AW$58=Fperm_SI_Woolf2021!$E$9:$E$93,1,EXP(LN((1.1*(Fperm_SI_Woolf2021!$E$9:$E$93-AW$58)-63.1579*EXP(-0.19*Fperm_SI_Woolf2021!$E$9:$E$93)+63.1579*EXP(-0.19*AW$58))/(Fperm_SI_Woolf2021!$E$9:$E$93-AW$58))*(AW$58-Fperm_SI_Woolf2021!$E$9:$E$93)/10))) + Fperm_SI_Woolf2021!$H$9:$H$93*EXP(-Fperm_SI_Woolf2021!$K$9:$K$93*$C109*IF(AW$58=Fperm_SI_Woolf2021!$E$9:$E$93,1,EXP(LN((1.1*(Fperm_SI_Woolf2021!$E$9:$E$93-AW$58)-63.1579*EXP(-0.19*Fperm_SI_Woolf2021!$E$9:$E$93)+63.1579*EXP(-0.19*AW$58))/(Fperm_SI_Woolf2021!$E$9:$E$93-AW$58))*(AW$58-Fperm_SI_Woolf2021!$E$9:$E$93)/10))),Fperm_SI_Woolf2021!$D$9:$D$93))</f>
        <v>0.46642433049167198</v>
      </c>
      <c r="AX109" s="51" cm="1">
        <f t="array" ref="AX109">MIN(1,SLOPE(Fperm_SI_Woolf2021!$F$9:$F$93*EXP(-Fperm_SI_Woolf2021!$I$9:$I$93*$C109*IF(AX$58=Fperm_SI_Woolf2021!$E$9:$E$93,1,EXP(LN((1.1*(Fperm_SI_Woolf2021!$E$9:$E$93-AX$58)-63.1579*EXP(-0.19*Fperm_SI_Woolf2021!$E$9:$E$93)+63.1579*EXP(-0.19*AX$58))/(Fperm_SI_Woolf2021!$E$9:$E$93-AX$58))*(AX$58-Fperm_SI_Woolf2021!$E$9:$E$93)/10))) + Fperm_SI_Woolf2021!$G$9:$G$93*EXP(-Fperm_SI_Woolf2021!$J$9:$J$93*$C109*IF(AX$58=Fperm_SI_Woolf2021!$E$9:$E$93,1,EXP(LN((1.1*(Fperm_SI_Woolf2021!$E$9:$E$93-AX$58)-63.1579*EXP(-0.19*Fperm_SI_Woolf2021!$E$9:$E$93)+63.1579*EXP(-0.19*AX$58))/(Fperm_SI_Woolf2021!$E$9:$E$93-AX$58))*(AX$58-Fperm_SI_Woolf2021!$E$9:$E$93)/10))) + Fperm_SI_Woolf2021!$H$9:$H$93*EXP(-Fperm_SI_Woolf2021!$K$9:$K$93*$C109*IF(AX$58=Fperm_SI_Woolf2021!$E$9:$E$93,1,EXP(LN((1.1*(Fperm_SI_Woolf2021!$E$9:$E$93-AX$58)-63.1579*EXP(-0.19*Fperm_SI_Woolf2021!$E$9:$E$93)+63.1579*EXP(-0.19*AX$58))/(Fperm_SI_Woolf2021!$E$9:$E$93-AX$58))*(AX$58-Fperm_SI_Woolf2021!$E$9:$E$93)/10))),Fperm_SI_Woolf2021!$D$9:$D$93)*AX$57+INTERCEPT(Fperm_SI_Woolf2021!$F$9:$F$93*EXP(-Fperm_SI_Woolf2021!$I$9:$I$93*$C109*IF(AX$58=Fperm_SI_Woolf2021!$E$9:$E$93,1,EXP(LN((1.1*(Fperm_SI_Woolf2021!$E$9:$E$93-AX$58)-63.1579*EXP(-0.19*Fperm_SI_Woolf2021!$E$9:$E$93)+63.1579*EXP(-0.19*AX$58))/(Fperm_SI_Woolf2021!$E$9:$E$93-AX$58))*(AX$58-Fperm_SI_Woolf2021!$E$9:$E$93)/10))) + Fperm_SI_Woolf2021!$G$9:$G$93*EXP(-Fperm_SI_Woolf2021!$J$9:$J$93*$C109*IF(AX$58=Fperm_SI_Woolf2021!$E$9:$E$93,1,EXP(LN((1.1*(Fperm_SI_Woolf2021!$E$9:$E$93-AX$58)-63.1579*EXP(-0.19*Fperm_SI_Woolf2021!$E$9:$E$93)+63.1579*EXP(-0.19*AX$58))/(Fperm_SI_Woolf2021!$E$9:$E$93-AX$58))*(AX$58-Fperm_SI_Woolf2021!$E$9:$E$93)/10))) + Fperm_SI_Woolf2021!$H$9:$H$93*EXP(-Fperm_SI_Woolf2021!$K$9:$K$93*$C109*IF(AX$58=Fperm_SI_Woolf2021!$E$9:$E$93,1,EXP(LN((1.1*(Fperm_SI_Woolf2021!$E$9:$E$93-AX$58)-63.1579*EXP(-0.19*Fperm_SI_Woolf2021!$E$9:$E$93)+63.1579*EXP(-0.19*AX$58))/(Fperm_SI_Woolf2021!$E$9:$E$93-AX$58))*(AX$58-Fperm_SI_Woolf2021!$E$9:$E$93)/10))),Fperm_SI_Woolf2021!$D$9:$D$93))</f>
        <v>0.44479977954305133</v>
      </c>
      <c r="AY109" s="51" cm="1">
        <f t="array" ref="AY109">MIN(1,SLOPE(Fperm_SI_Woolf2021!$F$9:$F$93*EXP(-Fperm_SI_Woolf2021!$I$9:$I$93*$C109*IF(AY$58=Fperm_SI_Woolf2021!$E$9:$E$93,1,EXP(LN((1.1*(Fperm_SI_Woolf2021!$E$9:$E$93-AY$58)-63.1579*EXP(-0.19*Fperm_SI_Woolf2021!$E$9:$E$93)+63.1579*EXP(-0.19*AY$58))/(Fperm_SI_Woolf2021!$E$9:$E$93-AY$58))*(AY$58-Fperm_SI_Woolf2021!$E$9:$E$93)/10))) + Fperm_SI_Woolf2021!$G$9:$G$93*EXP(-Fperm_SI_Woolf2021!$J$9:$J$93*$C109*IF(AY$58=Fperm_SI_Woolf2021!$E$9:$E$93,1,EXP(LN((1.1*(Fperm_SI_Woolf2021!$E$9:$E$93-AY$58)-63.1579*EXP(-0.19*Fperm_SI_Woolf2021!$E$9:$E$93)+63.1579*EXP(-0.19*AY$58))/(Fperm_SI_Woolf2021!$E$9:$E$93-AY$58))*(AY$58-Fperm_SI_Woolf2021!$E$9:$E$93)/10))) + Fperm_SI_Woolf2021!$H$9:$H$93*EXP(-Fperm_SI_Woolf2021!$K$9:$K$93*$C109*IF(AY$58=Fperm_SI_Woolf2021!$E$9:$E$93,1,EXP(LN((1.1*(Fperm_SI_Woolf2021!$E$9:$E$93-AY$58)-63.1579*EXP(-0.19*Fperm_SI_Woolf2021!$E$9:$E$93)+63.1579*EXP(-0.19*AY$58))/(Fperm_SI_Woolf2021!$E$9:$E$93-AY$58))*(AY$58-Fperm_SI_Woolf2021!$E$9:$E$93)/10))),Fperm_SI_Woolf2021!$D$9:$D$93)*AY$57+INTERCEPT(Fperm_SI_Woolf2021!$F$9:$F$93*EXP(-Fperm_SI_Woolf2021!$I$9:$I$93*$C109*IF(AY$58=Fperm_SI_Woolf2021!$E$9:$E$93,1,EXP(LN((1.1*(Fperm_SI_Woolf2021!$E$9:$E$93-AY$58)-63.1579*EXP(-0.19*Fperm_SI_Woolf2021!$E$9:$E$93)+63.1579*EXP(-0.19*AY$58))/(Fperm_SI_Woolf2021!$E$9:$E$93-AY$58))*(AY$58-Fperm_SI_Woolf2021!$E$9:$E$93)/10))) + Fperm_SI_Woolf2021!$G$9:$G$93*EXP(-Fperm_SI_Woolf2021!$J$9:$J$93*$C109*IF(AY$58=Fperm_SI_Woolf2021!$E$9:$E$93,1,EXP(LN((1.1*(Fperm_SI_Woolf2021!$E$9:$E$93-AY$58)-63.1579*EXP(-0.19*Fperm_SI_Woolf2021!$E$9:$E$93)+63.1579*EXP(-0.19*AY$58))/(Fperm_SI_Woolf2021!$E$9:$E$93-AY$58))*(AY$58-Fperm_SI_Woolf2021!$E$9:$E$93)/10))) + Fperm_SI_Woolf2021!$H$9:$H$93*EXP(-Fperm_SI_Woolf2021!$K$9:$K$93*$C109*IF(AY$58=Fperm_SI_Woolf2021!$E$9:$E$93,1,EXP(LN((1.1*(Fperm_SI_Woolf2021!$E$9:$E$93-AY$58)-63.1579*EXP(-0.19*Fperm_SI_Woolf2021!$E$9:$E$93)+63.1579*EXP(-0.19*AY$58))/(Fperm_SI_Woolf2021!$E$9:$E$93-AY$58))*(AY$58-Fperm_SI_Woolf2021!$E$9:$E$93)/10))),Fperm_SI_Woolf2021!$D$9:$D$93))</f>
        <v>0.42317522859443074</v>
      </c>
      <c r="AZ109" s="51" cm="1">
        <f t="array" ref="AZ109">MIN(1,SLOPE(Fperm_SI_Woolf2021!$F$9:$F$93*EXP(-Fperm_SI_Woolf2021!$I$9:$I$93*$C109*IF(AZ$58=Fperm_SI_Woolf2021!$E$9:$E$93,1,EXP(LN((1.1*(Fperm_SI_Woolf2021!$E$9:$E$93-AZ$58)-63.1579*EXP(-0.19*Fperm_SI_Woolf2021!$E$9:$E$93)+63.1579*EXP(-0.19*AZ$58))/(Fperm_SI_Woolf2021!$E$9:$E$93-AZ$58))*(AZ$58-Fperm_SI_Woolf2021!$E$9:$E$93)/10))) + Fperm_SI_Woolf2021!$G$9:$G$93*EXP(-Fperm_SI_Woolf2021!$J$9:$J$93*$C109*IF(AZ$58=Fperm_SI_Woolf2021!$E$9:$E$93,1,EXP(LN((1.1*(Fperm_SI_Woolf2021!$E$9:$E$93-AZ$58)-63.1579*EXP(-0.19*Fperm_SI_Woolf2021!$E$9:$E$93)+63.1579*EXP(-0.19*AZ$58))/(Fperm_SI_Woolf2021!$E$9:$E$93-AZ$58))*(AZ$58-Fperm_SI_Woolf2021!$E$9:$E$93)/10))) + Fperm_SI_Woolf2021!$H$9:$H$93*EXP(-Fperm_SI_Woolf2021!$K$9:$K$93*$C109*IF(AZ$58=Fperm_SI_Woolf2021!$E$9:$E$93,1,EXP(LN((1.1*(Fperm_SI_Woolf2021!$E$9:$E$93-AZ$58)-63.1579*EXP(-0.19*Fperm_SI_Woolf2021!$E$9:$E$93)+63.1579*EXP(-0.19*AZ$58))/(Fperm_SI_Woolf2021!$E$9:$E$93-AZ$58))*(AZ$58-Fperm_SI_Woolf2021!$E$9:$E$93)/10))),Fperm_SI_Woolf2021!$D$9:$D$93)*AZ$57+INTERCEPT(Fperm_SI_Woolf2021!$F$9:$F$93*EXP(-Fperm_SI_Woolf2021!$I$9:$I$93*$C109*IF(AZ$58=Fperm_SI_Woolf2021!$E$9:$E$93,1,EXP(LN((1.1*(Fperm_SI_Woolf2021!$E$9:$E$93-AZ$58)-63.1579*EXP(-0.19*Fperm_SI_Woolf2021!$E$9:$E$93)+63.1579*EXP(-0.19*AZ$58))/(Fperm_SI_Woolf2021!$E$9:$E$93-AZ$58))*(AZ$58-Fperm_SI_Woolf2021!$E$9:$E$93)/10))) + Fperm_SI_Woolf2021!$G$9:$G$93*EXP(-Fperm_SI_Woolf2021!$J$9:$J$93*$C109*IF(AZ$58=Fperm_SI_Woolf2021!$E$9:$E$93,1,EXP(LN((1.1*(Fperm_SI_Woolf2021!$E$9:$E$93-AZ$58)-63.1579*EXP(-0.19*Fperm_SI_Woolf2021!$E$9:$E$93)+63.1579*EXP(-0.19*AZ$58))/(Fperm_SI_Woolf2021!$E$9:$E$93-AZ$58))*(AZ$58-Fperm_SI_Woolf2021!$E$9:$E$93)/10))) + Fperm_SI_Woolf2021!$H$9:$H$93*EXP(-Fperm_SI_Woolf2021!$K$9:$K$93*$C109*IF(AZ$58=Fperm_SI_Woolf2021!$E$9:$E$93,1,EXP(LN((1.1*(Fperm_SI_Woolf2021!$E$9:$E$93-AZ$58)-63.1579*EXP(-0.19*Fperm_SI_Woolf2021!$E$9:$E$93)+63.1579*EXP(-0.19*AZ$58))/(Fperm_SI_Woolf2021!$E$9:$E$93-AZ$58))*(AZ$58-Fperm_SI_Woolf2021!$E$9:$E$93)/10))),Fperm_SI_Woolf2021!$D$9:$D$93))</f>
        <v>0.40155067764581009</v>
      </c>
      <c r="BA109" s="51" cm="1">
        <f t="array" ref="BA109">MIN(1,SLOPE(Fperm_SI_Woolf2021!$F$9:$F$93*EXP(-Fperm_SI_Woolf2021!$I$9:$I$93*$C109*IF(BA$58=Fperm_SI_Woolf2021!$E$9:$E$93,1,EXP(LN((1.1*(Fperm_SI_Woolf2021!$E$9:$E$93-BA$58)-63.1579*EXP(-0.19*Fperm_SI_Woolf2021!$E$9:$E$93)+63.1579*EXP(-0.19*BA$58))/(Fperm_SI_Woolf2021!$E$9:$E$93-BA$58))*(BA$58-Fperm_SI_Woolf2021!$E$9:$E$93)/10))) + Fperm_SI_Woolf2021!$G$9:$G$93*EXP(-Fperm_SI_Woolf2021!$J$9:$J$93*$C109*IF(BA$58=Fperm_SI_Woolf2021!$E$9:$E$93,1,EXP(LN((1.1*(Fperm_SI_Woolf2021!$E$9:$E$93-BA$58)-63.1579*EXP(-0.19*Fperm_SI_Woolf2021!$E$9:$E$93)+63.1579*EXP(-0.19*BA$58))/(Fperm_SI_Woolf2021!$E$9:$E$93-BA$58))*(BA$58-Fperm_SI_Woolf2021!$E$9:$E$93)/10))) + Fperm_SI_Woolf2021!$H$9:$H$93*EXP(-Fperm_SI_Woolf2021!$K$9:$K$93*$C109*IF(BA$58=Fperm_SI_Woolf2021!$E$9:$E$93,1,EXP(LN((1.1*(Fperm_SI_Woolf2021!$E$9:$E$93-BA$58)-63.1579*EXP(-0.19*Fperm_SI_Woolf2021!$E$9:$E$93)+63.1579*EXP(-0.19*BA$58))/(Fperm_SI_Woolf2021!$E$9:$E$93-BA$58))*(BA$58-Fperm_SI_Woolf2021!$E$9:$E$93)/10))),Fperm_SI_Woolf2021!$D$9:$D$93)*BA$57+INTERCEPT(Fperm_SI_Woolf2021!$F$9:$F$93*EXP(-Fperm_SI_Woolf2021!$I$9:$I$93*$C109*IF(BA$58=Fperm_SI_Woolf2021!$E$9:$E$93,1,EXP(LN((1.1*(Fperm_SI_Woolf2021!$E$9:$E$93-BA$58)-63.1579*EXP(-0.19*Fperm_SI_Woolf2021!$E$9:$E$93)+63.1579*EXP(-0.19*BA$58))/(Fperm_SI_Woolf2021!$E$9:$E$93-BA$58))*(BA$58-Fperm_SI_Woolf2021!$E$9:$E$93)/10))) + Fperm_SI_Woolf2021!$G$9:$G$93*EXP(-Fperm_SI_Woolf2021!$J$9:$J$93*$C109*IF(BA$58=Fperm_SI_Woolf2021!$E$9:$E$93,1,EXP(LN((1.1*(Fperm_SI_Woolf2021!$E$9:$E$93-BA$58)-63.1579*EXP(-0.19*Fperm_SI_Woolf2021!$E$9:$E$93)+63.1579*EXP(-0.19*BA$58))/(Fperm_SI_Woolf2021!$E$9:$E$93-BA$58))*(BA$58-Fperm_SI_Woolf2021!$E$9:$E$93)/10))) + Fperm_SI_Woolf2021!$H$9:$H$93*EXP(-Fperm_SI_Woolf2021!$K$9:$K$93*$C109*IF(BA$58=Fperm_SI_Woolf2021!$E$9:$E$93,1,EXP(LN((1.1*(Fperm_SI_Woolf2021!$E$9:$E$93-BA$58)-63.1579*EXP(-0.19*Fperm_SI_Woolf2021!$E$9:$E$93)+63.1579*EXP(-0.19*BA$58))/(Fperm_SI_Woolf2021!$E$9:$E$93-BA$58))*(BA$58-Fperm_SI_Woolf2021!$E$9:$E$93)/10))),Fperm_SI_Woolf2021!$D$9:$D$93))</f>
        <v>0.3799261266971895</v>
      </c>
      <c r="BB109" s="51" cm="1">
        <f t="array" ref="BB109">MIN(1,SLOPE(Fperm_SI_Woolf2021!$F$9:$F$93*EXP(-Fperm_SI_Woolf2021!$I$9:$I$93*$C109*IF(BB$58=Fperm_SI_Woolf2021!$E$9:$E$93,1,EXP(LN((1.1*(Fperm_SI_Woolf2021!$E$9:$E$93-BB$58)-63.1579*EXP(-0.19*Fperm_SI_Woolf2021!$E$9:$E$93)+63.1579*EXP(-0.19*BB$58))/(Fperm_SI_Woolf2021!$E$9:$E$93-BB$58))*(BB$58-Fperm_SI_Woolf2021!$E$9:$E$93)/10))) + Fperm_SI_Woolf2021!$G$9:$G$93*EXP(-Fperm_SI_Woolf2021!$J$9:$J$93*$C109*IF(BB$58=Fperm_SI_Woolf2021!$E$9:$E$93,1,EXP(LN((1.1*(Fperm_SI_Woolf2021!$E$9:$E$93-BB$58)-63.1579*EXP(-0.19*Fperm_SI_Woolf2021!$E$9:$E$93)+63.1579*EXP(-0.19*BB$58))/(Fperm_SI_Woolf2021!$E$9:$E$93-BB$58))*(BB$58-Fperm_SI_Woolf2021!$E$9:$E$93)/10))) + Fperm_SI_Woolf2021!$H$9:$H$93*EXP(-Fperm_SI_Woolf2021!$K$9:$K$93*$C109*IF(BB$58=Fperm_SI_Woolf2021!$E$9:$E$93,1,EXP(LN((1.1*(Fperm_SI_Woolf2021!$E$9:$E$93-BB$58)-63.1579*EXP(-0.19*Fperm_SI_Woolf2021!$E$9:$E$93)+63.1579*EXP(-0.19*BB$58))/(Fperm_SI_Woolf2021!$E$9:$E$93-BB$58))*(BB$58-Fperm_SI_Woolf2021!$E$9:$E$93)/10))),Fperm_SI_Woolf2021!$D$9:$D$93)*BB$57+INTERCEPT(Fperm_SI_Woolf2021!$F$9:$F$93*EXP(-Fperm_SI_Woolf2021!$I$9:$I$93*$C109*IF(BB$58=Fperm_SI_Woolf2021!$E$9:$E$93,1,EXP(LN((1.1*(Fperm_SI_Woolf2021!$E$9:$E$93-BB$58)-63.1579*EXP(-0.19*Fperm_SI_Woolf2021!$E$9:$E$93)+63.1579*EXP(-0.19*BB$58))/(Fperm_SI_Woolf2021!$E$9:$E$93-BB$58))*(BB$58-Fperm_SI_Woolf2021!$E$9:$E$93)/10))) + Fperm_SI_Woolf2021!$G$9:$G$93*EXP(-Fperm_SI_Woolf2021!$J$9:$J$93*$C109*IF(BB$58=Fperm_SI_Woolf2021!$E$9:$E$93,1,EXP(LN((1.1*(Fperm_SI_Woolf2021!$E$9:$E$93-BB$58)-63.1579*EXP(-0.19*Fperm_SI_Woolf2021!$E$9:$E$93)+63.1579*EXP(-0.19*BB$58))/(Fperm_SI_Woolf2021!$E$9:$E$93-BB$58))*(BB$58-Fperm_SI_Woolf2021!$E$9:$E$93)/10))) + Fperm_SI_Woolf2021!$H$9:$H$93*EXP(-Fperm_SI_Woolf2021!$K$9:$K$93*$C109*IF(BB$58=Fperm_SI_Woolf2021!$E$9:$E$93,1,EXP(LN((1.1*(Fperm_SI_Woolf2021!$E$9:$E$93-BB$58)-63.1579*EXP(-0.19*Fperm_SI_Woolf2021!$E$9:$E$93)+63.1579*EXP(-0.19*BB$58))/(Fperm_SI_Woolf2021!$E$9:$E$93-BB$58))*(BB$58-Fperm_SI_Woolf2021!$E$9:$E$93)/10))),Fperm_SI_Woolf2021!$D$9:$D$93))</f>
        <v>0.35830157574856891</v>
      </c>
      <c r="BC109" s="51" cm="1">
        <f t="array" ref="BC109">MIN(1,SLOPE(Fperm_SI_Woolf2021!$F$9:$F$93*EXP(-Fperm_SI_Woolf2021!$I$9:$I$93*$C109*IF(BC$58=Fperm_SI_Woolf2021!$E$9:$E$93,1,EXP(LN((1.1*(Fperm_SI_Woolf2021!$E$9:$E$93-BC$58)-63.1579*EXP(-0.19*Fperm_SI_Woolf2021!$E$9:$E$93)+63.1579*EXP(-0.19*BC$58))/(Fperm_SI_Woolf2021!$E$9:$E$93-BC$58))*(BC$58-Fperm_SI_Woolf2021!$E$9:$E$93)/10))) + Fperm_SI_Woolf2021!$G$9:$G$93*EXP(-Fperm_SI_Woolf2021!$J$9:$J$93*$C109*IF(BC$58=Fperm_SI_Woolf2021!$E$9:$E$93,1,EXP(LN((1.1*(Fperm_SI_Woolf2021!$E$9:$E$93-BC$58)-63.1579*EXP(-0.19*Fperm_SI_Woolf2021!$E$9:$E$93)+63.1579*EXP(-0.19*BC$58))/(Fperm_SI_Woolf2021!$E$9:$E$93-BC$58))*(BC$58-Fperm_SI_Woolf2021!$E$9:$E$93)/10))) + Fperm_SI_Woolf2021!$H$9:$H$93*EXP(-Fperm_SI_Woolf2021!$K$9:$K$93*$C109*IF(BC$58=Fperm_SI_Woolf2021!$E$9:$E$93,1,EXP(LN((1.1*(Fperm_SI_Woolf2021!$E$9:$E$93-BC$58)-63.1579*EXP(-0.19*Fperm_SI_Woolf2021!$E$9:$E$93)+63.1579*EXP(-0.19*BC$58))/(Fperm_SI_Woolf2021!$E$9:$E$93-BC$58))*(BC$58-Fperm_SI_Woolf2021!$E$9:$E$93)/10))),Fperm_SI_Woolf2021!$D$9:$D$93)*BC$57+INTERCEPT(Fperm_SI_Woolf2021!$F$9:$F$93*EXP(-Fperm_SI_Woolf2021!$I$9:$I$93*$C109*IF(BC$58=Fperm_SI_Woolf2021!$E$9:$E$93,1,EXP(LN((1.1*(Fperm_SI_Woolf2021!$E$9:$E$93-BC$58)-63.1579*EXP(-0.19*Fperm_SI_Woolf2021!$E$9:$E$93)+63.1579*EXP(-0.19*BC$58))/(Fperm_SI_Woolf2021!$E$9:$E$93-BC$58))*(BC$58-Fperm_SI_Woolf2021!$E$9:$E$93)/10))) + Fperm_SI_Woolf2021!$G$9:$G$93*EXP(-Fperm_SI_Woolf2021!$J$9:$J$93*$C109*IF(BC$58=Fperm_SI_Woolf2021!$E$9:$E$93,1,EXP(LN((1.1*(Fperm_SI_Woolf2021!$E$9:$E$93-BC$58)-63.1579*EXP(-0.19*Fperm_SI_Woolf2021!$E$9:$E$93)+63.1579*EXP(-0.19*BC$58))/(Fperm_SI_Woolf2021!$E$9:$E$93-BC$58))*(BC$58-Fperm_SI_Woolf2021!$E$9:$E$93)/10))) + Fperm_SI_Woolf2021!$H$9:$H$93*EXP(-Fperm_SI_Woolf2021!$K$9:$K$93*$C109*IF(BC$58=Fperm_SI_Woolf2021!$E$9:$E$93,1,EXP(LN((1.1*(Fperm_SI_Woolf2021!$E$9:$E$93-BC$58)-63.1579*EXP(-0.19*Fperm_SI_Woolf2021!$E$9:$E$93)+63.1579*EXP(-0.19*BC$58))/(Fperm_SI_Woolf2021!$E$9:$E$93-BC$58))*(BC$58-Fperm_SI_Woolf2021!$E$9:$E$93)/10))),Fperm_SI_Woolf2021!$D$9:$D$93))</f>
        <v>0.33667702479994832</v>
      </c>
      <c r="BD109" s="51" cm="1">
        <f t="array" ref="BD109">MIN(1,SLOPE(Fperm_SI_Woolf2021!$F$9:$F$93*EXP(-Fperm_SI_Woolf2021!$I$9:$I$93*$C109*IF(BD$58=Fperm_SI_Woolf2021!$E$9:$E$93,1,EXP(LN((1.1*(Fperm_SI_Woolf2021!$E$9:$E$93-BD$58)-63.1579*EXP(-0.19*Fperm_SI_Woolf2021!$E$9:$E$93)+63.1579*EXP(-0.19*BD$58))/(Fperm_SI_Woolf2021!$E$9:$E$93-BD$58))*(BD$58-Fperm_SI_Woolf2021!$E$9:$E$93)/10))) + Fperm_SI_Woolf2021!$G$9:$G$93*EXP(-Fperm_SI_Woolf2021!$J$9:$J$93*$C109*IF(BD$58=Fperm_SI_Woolf2021!$E$9:$E$93,1,EXP(LN((1.1*(Fperm_SI_Woolf2021!$E$9:$E$93-BD$58)-63.1579*EXP(-0.19*Fperm_SI_Woolf2021!$E$9:$E$93)+63.1579*EXP(-0.19*BD$58))/(Fperm_SI_Woolf2021!$E$9:$E$93-BD$58))*(BD$58-Fperm_SI_Woolf2021!$E$9:$E$93)/10))) + Fperm_SI_Woolf2021!$H$9:$H$93*EXP(-Fperm_SI_Woolf2021!$K$9:$K$93*$C109*IF(BD$58=Fperm_SI_Woolf2021!$E$9:$E$93,1,EXP(LN((1.1*(Fperm_SI_Woolf2021!$E$9:$E$93-BD$58)-63.1579*EXP(-0.19*Fperm_SI_Woolf2021!$E$9:$E$93)+63.1579*EXP(-0.19*BD$58))/(Fperm_SI_Woolf2021!$E$9:$E$93-BD$58))*(BD$58-Fperm_SI_Woolf2021!$E$9:$E$93)/10))),Fperm_SI_Woolf2021!$D$9:$D$93)*BD$57+INTERCEPT(Fperm_SI_Woolf2021!$F$9:$F$93*EXP(-Fperm_SI_Woolf2021!$I$9:$I$93*$C109*IF(BD$58=Fperm_SI_Woolf2021!$E$9:$E$93,1,EXP(LN((1.1*(Fperm_SI_Woolf2021!$E$9:$E$93-BD$58)-63.1579*EXP(-0.19*Fperm_SI_Woolf2021!$E$9:$E$93)+63.1579*EXP(-0.19*BD$58))/(Fperm_SI_Woolf2021!$E$9:$E$93-BD$58))*(BD$58-Fperm_SI_Woolf2021!$E$9:$E$93)/10))) + Fperm_SI_Woolf2021!$G$9:$G$93*EXP(-Fperm_SI_Woolf2021!$J$9:$J$93*$C109*IF(BD$58=Fperm_SI_Woolf2021!$E$9:$E$93,1,EXP(LN((1.1*(Fperm_SI_Woolf2021!$E$9:$E$93-BD$58)-63.1579*EXP(-0.19*Fperm_SI_Woolf2021!$E$9:$E$93)+63.1579*EXP(-0.19*BD$58))/(Fperm_SI_Woolf2021!$E$9:$E$93-BD$58))*(BD$58-Fperm_SI_Woolf2021!$E$9:$E$93)/10))) + Fperm_SI_Woolf2021!$H$9:$H$93*EXP(-Fperm_SI_Woolf2021!$K$9:$K$93*$C109*IF(BD$58=Fperm_SI_Woolf2021!$E$9:$E$93,1,EXP(LN((1.1*(Fperm_SI_Woolf2021!$E$9:$E$93-BD$58)-63.1579*EXP(-0.19*Fperm_SI_Woolf2021!$E$9:$E$93)+63.1579*EXP(-0.19*BD$58))/(Fperm_SI_Woolf2021!$E$9:$E$93-BD$58))*(BD$58-Fperm_SI_Woolf2021!$E$9:$E$93)/10))),Fperm_SI_Woolf2021!$D$9:$D$93))</f>
        <v>0.31505247385132773</v>
      </c>
      <c r="BE109" s="51" cm="1">
        <f t="array" ref="BE109">MIN(1,SLOPE(Fperm_SI_Woolf2021!$F$9:$F$93*EXP(-Fperm_SI_Woolf2021!$I$9:$I$93*$C109*IF(BE$58=Fperm_SI_Woolf2021!$E$9:$E$93,1,EXP(LN((1.1*(Fperm_SI_Woolf2021!$E$9:$E$93-BE$58)-63.1579*EXP(-0.19*Fperm_SI_Woolf2021!$E$9:$E$93)+63.1579*EXP(-0.19*BE$58))/(Fperm_SI_Woolf2021!$E$9:$E$93-BE$58))*(BE$58-Fperm_SI_Woolf2021!$E$9:$E$93)/10))) + Fperm_SI_Woolf2021!$G$9:$G$93*EXP(-Fperm_SI_Woolf2021!$J$9:$J$93*$C109*IF(BE$58=Fperm_SI_Woolf2021!$E$9:$E$93,1,EXP(LN((1.1*(Fperm_SI_Woolf2021!$E$9:$E$93-BE$58)-63.1579*EXP(-0.19*Fperm_SI_Woolf2021!$E$9:$E$93)+63.1579*EXP(-0.19*BE$58))/(Fperm_SI_Woolf2021!$E$9:$E$93-BE$58))*(BE$58-Fperm_SI_Woolf2021!$E$9:$E$93)/10))) + Fperm_SI_Woolf2021!$H$9:$H$93*EXP(-Fperm_SI_Woolf2021!$K$9:$K$93*$C109*IF(BE$58=Fperm_SI_Woolf2021!$E$9:$E$93,1,EXP(LN((1.1*(Fperm_SI_Woolf2021!$E$9:$E$93-BE$58)-63.1579*EXP(-0.19*Fperm_SI_Woolf2021!$E$9:$E$93)+63.1579*EXP(-0.19*BE$58))/(Fperm_SI_Woolf2021!$E$9:$E$93-BE$58))*(BE$58-Fperm_SI_Woolf2021!$E$9:$E$93)/10))),Fperm_SI_Woolf2021!$D$9:$D$93)*BE$57+INTERCEPT(Fperm_SI_Woolf2021!$F$9:$F$93*EXP(-Fperm_SI_Woolf2021!$I$9:$I$93*$C109*IF(BE$58=Fperm_SI_Woolf2021!$E$9:$E$93,1,EXP(LN((1.1*(Fperm_SI_Woolf2021!$E$9:$E$93-BE$58)-63.1579*EXP(-0.19*Fperm_SI_Woolf2021!$E$9:$E$93)+63.1579*EXP(-0.19*BE$58))/(Fperm_SI_Woolf2021!$E$9:$E$93-BE$58))*(BE$58-Fperm_SI_Woolf2021!$E$9:$E$93)/10))) + Fperm_SI_Woolf2021!$G$9:$G$93*EXP(-Fperm_SI_Woolf2021!$J$9:$J$93*$C109*IF(BE$58=Fperm_SI_Woolf2021!$E$9:$E$93,1,EXP(LN((1.1*(Fperm_SI_Woolf2021!$E$9:$E$93-BE$58)-63.1579*EXP(-0.19*Fperm_SI_Woolf2021!$E$9:$E$93)+63.1579*EXP(-0.19*BE$58))/(Fperm_SI_Woolf2021!$E$9:$E$93-BE$58))*(BE$58-Fperm_SI_Woolf2021!$E$9:$E$93)/10))) + Fperm_SI_Woolf2021!$H$9:$H$93*EXP(-Fperm_SI_Woolf2021!$K$9:$K$93*$C109*IF(BE$58=Fperm_SI_Woolf2021!$E$9:$E$93,1,EXP(LN((1.1*(Fperm_SI_Woolf2021!$E$9:$E$93-BE$58)-63.1579*EXP(-0.19*Fperm_SI_Woolf2021!$E$9:$E$93)+63.1579*EXP(-0.19*BE$58))/(Fperm_SI_Woolf2021!$E$9:$E$93-BE$58))*(BE$58-Fperm_SI_Woolf2021!$E$9:$E$93)/10))),Fperm_SI_Woolf2021!$D$9:$D$93))</f>
        <v>0.29342792290270708</v>
      </c>
      <c r="BF109" s="51" cm="1">
        <f t="array" ref="BF109">MIN(1,SLOPE(Fperm_SI_Woolf2021!$F$9:$F$93*EXP(-Fperm_SI_Woolf2021!$I$9:$I$93*$C109*IF(BF$58=Fperm_SI_Woolf2021!$E$9:$E$93,1,EXP(LN((1.1*(Fperm_SI_Woolf2021!$E$9:$E$93-BF$58)-63.1579*EXP(-0.19*Fperm_SI_Woolf2021!$E$9:$E$93)+63.1579*EXP(-0.19*BF$58))/(Fperm_SI_Woolf2021!$E$9:$E$93-BF$58))*(BF$58-Fperm_SI_Woolf2021!$E$9:$E$93)/10))) + Fperm_SI_Woolf2021!$G$9:$G$93*EXP(-Fperm_SI_Woolf2021!$J$9:$J$93*$C109*IF(BF$58=Fperm_SI_Woolf2021!$E$9:$E$93,1,EXP(LN((1.1*(Fperm_SI_Woolf2021!$E$9:$E$93-BF$58)-63.1579*EXP(-0.19*Fperm_SI_Woolf2021!$E$9:$E$93)+63.1579*EXP(-0.19*BF$58))/(Fperm_SI_Woolf2021!$E$9:$E$93-BF$58))*(BF$58-Fperm_SI_Woolf2021!$E$9:$E$93)/10))) + Fperm_SI_Woolf2021!$H$9:$H$93*EXP(-Fperm_SI_Woolf2021!$K$9:$K$93*$C109*IF(BF$58=Fperm_SI_Woolf2021!$E$9:$E$93,1,EXP(LN((1.1*(Fperm_SI_Woolf2021!$E$9:$E$93-BF$58)-63.1579*EXP(-0.19*Fperm_SI_Woolf2021!$E$9:$E$93)+63.1579*EXP(-0.19*BF$58))/(Fperm_SI_Woolf2021!$E$9:$E$93-BF$58))*(BF$58-Fperm_SI_Woolf2021!$E$9:$E$93)/10))),Fperm_SI_Woolf2021!$D$9:$D$93)*BF$57+INTERCEPT(Fperm_SI_Woolf2021!$F$9:$F$93*EXP(-Fperm_SI_Woolf2021!$I$9:$I$93*$C109*IF(BF$58=Fperm_SI_Woolf2021!$E$9:$E$93,1,EXP(LN((1.1*(Fperm_SI_Woolf2021!$E$9:$E$93-BF$58)-63.1579*EXP(-0.19*Fperm_SI_Woolf2021!$E$9:$E$93)+63.1579*EXP(-0.19*BF$58))/(Fperm_SI_Woolf2021!$E$9:$E$93-BF$58))*(BF$58-Fperm_SI_Woolf2021!$E$9:$E$93)/10))) + Fperm_SI_Woolf2021!$G$9:$G$93*EXP(-Fperm_SI_Woolf2021!$J$9:$J$93*$C109*IF(BF$58=Fperm_SI_Woolf2021!$E$9:$E$93,1,EXP(LN((1.1*(Fperm_SI_Woolf2021!$E$9:$E$93-BF$58)-63.1579*EXP(-0.19*Fperm_SI_Woolf2021!$E$9:$E$93)+63.1579*EXP(-0.19*BF$58))/(Fperm_SI_Woolf2021!$E$9:$E$93-BF$58))*(BF$58-Fperm_SI_Woolf2021!$E$9:$E$93)/10))) + Fperm_SI_Woolf2021!$H$9:$H$93*EXP(-Fperm_SI_Woolf2021!$K$9:$K$93*$C109*IF(BF$58=Fperm_SI_Woolf2021!$E$9:$E$93,1,EXP(LN((1.1*(Fperm_SI_Woolf2021!$E$9:$E$93-BF$58)-63.1579*EXP(-0.19*Fperm_SI_Woolf2021!$E$9:$E$93)+63.1579*EXP(-0.19*BF$58))/(Fperm_SI_Woolf2021!$E$9:$E$93-BF$58))*(BF$58-Fperm_SI_Woolf2021!$E$9:$E$93)/10))),Fperm_SI_Woolf2021!$D$9:$D$93))</f>
        <v>0.27180337195408649</v>
      </c>
      <c r="BG109" s="51" cm="1">
        <f t="array" ref="BG109">MIN(1,SLOPE(Fperm_SI_Woolf2021!$F$9:$F$93*EXP(-Fperm_SI_Woolf2021!$I$9:$I$93*$C109*IF(BG$58=Fperm_SI_Woolf2021!$E$9:$E$93,1,EXP(LN((1.1*(Fperm_SI_Woolf2021!$E$9:$E$93-BG$58)-63.1579*EXP(-0.19*Fperm_SI_Woolf2021!$E$9:$E$93)+63.1579*EXP(-0.19*BG$58))/(Fperm_SI_Woolf2021!$E$9:$E$93-BG$58))*(BG$58-Fperm_SI_Woolf2021!$E$9:$E$93)/10))) + Fperm_SI_Woolf2021!$G$9:$G$93*EXP(-Fperm_SI_Woolf2021!$J$9:$J$93*$C109*IF(BG$58=Fperm_SI_Woolf2021!$E$9:$E$93,1,EXP(LN((1.1*(Fperm_SI_Woolf2021!$E$9:$E$93-BG$58)-63.1579*EXP(-0.19*Fperm_SI_Woolf2021!$E$9:$E$93)+63.1579*EXP(-0.19*BG$58))/(Fperm_SI_Woolf2021!$E$9:$E$93-BG$58))*(BG$58-Fperm_SI_Woolf2021!$E$9:$E$93)/10))) + Fperm_SI_Woolf2021!$H$9:$H$93*EXP(-Fperm_SI_Woolf2021!$K$9:$K$93*$C109*IF(BG$58=Fperm_SI_Woolf2021!$E$9:$E$93,1,EXP(LN((1.1*(Fperm_SI_Woolf2021!$E$9:$E$93-BG$58)-63.1579*EXP(-0.19*Fperm_SI_Woolf2021!$E$9:$E$93)+63.1579*EXP(-0.19*BG$58))/(Fperm_SI_Woolf2021!$E$9:$E$93-BG$58))*(BG$58-Fperm_SI_Woolf2021!$E$9:$E$93)/10))),Fperm_SI_Woolf2021!$D$9:$D$93)*BG$57+INTERCEPT(Fperm_SI_Woolf2021!$F$9:$F$93*EXP(-Fperm_SI_Woolf2021!$I$9:$I$93*$C109*IF(BG$58=Fperm_SI_Woolf2021!$E$9:$E$93,1,EXP(LN((1.1*(Fperm_SI_Woolf2021!$E$9:$E$93-BG$58)-63.1579*EXP(-0.19*Fperm_SI_Woolf2021!$E$9:$E$93)+63.1579*EXP(-0.19*BG$58))/(Fperm_SI_Woolf2021!$E$9:$E$93-BG$58))*(BG$58-Fperm_SI_Woolf2021!$E$9:$E$93)/10))) + Fperm_SI_Woolf2021!$G$9:$G$93*EXP(-Fperm_SI_Woolf2021!$J$9:$J$93*$C109*IF(BG$58=Fperm_SI_Woolf2021!$E$9:$E$93,1,EXP(LN((1.1*(Fperm_SI_Woolf2021!$E$9:$E$93-BG$58)-63.1579*EXP(-0.19*Fperm_SI_Woolf2021!$E$9:$E$93)+63.1579*EXP(-0.19*BG$58))/(Fperm_SI_Woolf2021!$E$9:$E$93-BG$58))*(BG$58-Fperm_SI_Woolf2021!$E$9:$E$93)/10))) + Fperm_SI_Woolf2021!$H$9:$H$93*EXP(-Fperm_SI_Woolf2021!$K$9:$K$93*$C109*IF(BG$58=Fperm_SI_Woolf2021!$E$9:$E$93,1,EXP(LN((1.1*(Fperm_SI_Woolf2021!$E$9:$E$93-BG$58)-63.1579*EXP(-0.19*Fperm_SI_Woolf2021!$E$9:$E$93)+63.1579*EXP(-0.19*BG$58))/(Fperm_SI_Woolf2021!$E$9:$E$93-BG$58))*(BG$58-Fperm_SI_Woolf2021!$E$9:$E$93)/10))),Fperm_SI_Woolf2021!$D$9:$D$93))</f>
        <v>0.25017882100546585</v>
      </c>
      <c r="BH109" s="51" cm="1">
        <f t="array" ref="BH109">MIN(1,SLOPE(Fperm_SI_Woolf2021!$F$9:$F$93*EXP(-Fperm_SI_Woolf2021!$I$9:$I$93*$C109*IF(BH$58=Fperm_SI_Woolf2021!$E$9:$E$93,1,EXP(LN((1.1*(Fperm_SI_Woolf2021!$E$9:$E$93-BH$58)-63.1579*EXP(-0.19*Fperm_SI_Woolf2021!$E$9:$E$93)+63.1579*EXP(-0.19*BH$58))/(Fperm_SI_Woolf2021!$E$9:$E$93-BH$58))*(BH$58-Fperm_SI_Woolf2021!$E$9:$E$93)/10))) + Fperm_SI_Woolf2021!$G$9:$G$93*EXP(-Fperm_SI_Woolf2021!$J$9:$J$93*$C109*IF(BH$58=Fperm_SI_Woolf2021!$E$9:$E$93,1,EXP(LN((1.1*(Fperm_SI_Woolf2021!$E$9:$E$93-BH$58)-63.1579*EXP(-0.19*Fperm_SI_Woolf2021!$E$9:$E$93)+63.1579*EXP(-0.19*BH$58))/(Fperm_SI_Woolf2021!$E$9:$E$93-BH$58))*(BH$58-Fperm_SI_Woolf2021!$E$9:$E$93)/10))) + Fperm_SI_Woolf2021!$H$9:$H$93*EXP(-Fperm_SI_Woolf2021!$K$9:$K$93*$C109*IF(BH$58=Fperm_SI_Woolf2021!$E$9:$E$93,1,EXP(LN((1.1*(Fperm_SI_Woolf2021!$E$9:$E$93-BH$58)-63.1579*EXP(-0.19*Fperm_SI_Woolf2021!$E$9:$E$93)+63.1579*EXP(-0.19*BH$58))/(Fperm_SI_Woolf2021!$E$9:$E$93-BH$58))*(BH$58-Fperm_SI_Woolf2021!$E$9:$E$93)/10))),Fperm_SI_Woolf2021!$D$9:$D$93)*BH$57+INTERCEPT(Fperm_SI_Woolf2021!$F$9:$F$93*EXP(-Fperm_SI_Woolf2021!$I$9:$I$93*$C109*IF(BH$58=Fperm_SI_Woolf2021!$E$9:$E$93,1,EXP(LN((1.1*(Fperm_SI_Woolf2021!$E$9:$E$93-BH$58)-63.1579*EXP(-0.19*Fperm_SI_Woolf2021!$E$9:$E$93)+63.1579*EXP(-0.19*BH$58))/(Fperm_SI_Woolf2021!$E$9:$E$93-BH$58))*(BH$58-Fperm_SI_Woolf2021!$E$9:$E$93)/10))) + Fperm_SI_Woolf2021!$G$9:$G$93*EXP(-Fperm_SI_Woolf2021!$J$9:$J$93*$C109*IF(BH$58=Fperm_SI_Woolf2021!$E$9:$E$93,1,EXP(LN((1.1*(Fperm_SI_Woolf2021!$E$9:$E$93-BH$58)-63.1579*EXP(-0.19*Fperm_SI_Woolf2021!$E$9:$E$93)+63.1579*EXP(-0.19*BH$58))/(Fperm_SI_Woolf2021!$E$9:$E$93-BH$58))*(BH$58-Fperm_SI_Woolf2021!$E$9:$E$93)/10))) + Fperm_SI_Woolf2021!$H$9:$H$93*EXP(-Fperm_SI_Woolf2021!$K$9:$K$93*$C109*IF(BH$58=Fperm_SI_Woolf2021!$E$9:$E$93,1,EXP(LN((1.1*(Fperm_SI_Woolf2021!$E$9:$E$93-BH$58)-63.1579*EXP(-0.19*Fperm_SI_Woolf2021!$E$9:$E$93)+63.1579*EXP(-0.19*BH$58))/(Fperm_SI_Woolf2021!$E$9:$E$93-BH$58))*(BH$58-Fperm_SI_Woolf2021!$E$9:$E$93)/10))),Fperm_SI_Woolf2021!$D$9:$D$93))</f>
        <v>0.22855427005684525</v>
      </c>
      <c r="BI109" s="51" cm="1">
        <f t="array" ref="BI109">MIN(1,SLOPE(Fperm_SI_Woolf2021!$F$9:$F$93*EXP(-Fperm_SI_Woolf2021!$I$9:$I$93*$C109*IF(BI$58=Fperm_SI_Woolf2021!$E$9:$E$93,1,EXP(LN((1.1*(Fperm_SI_Woolf2021!$E$9:$E$93-BI$58)-63.1579*EXP(-0.19*Fperm_SI_Woolf2021!$E$9:$E$93)+63.1579*EXP(-0.19*BI$58))/(Fperm_SI_Woolf2021!$E$9:$E$93-BI$58))*(BI$58-Fperm_SI_Woolf2021!$E$9:$E$93)/10))) + Fperm_SI_Woolf2021!$G$9:$G$93*EXP(-Fperm_SI_Woolf2021!$J$9:$J$93*$C109*IF(BI$58=Fperm_SI_Woolf2021!$E$9:$E$93,1,EXP(LN((1.1*(Fperm_SI_Woolf2021!$E$9:$E$93-BI$58)-63.1579*EXP(-0.19*Fperm_SI_Woolf2021!$E$9:$E$93)+63.1579*EXP(-0.19*BI$58))/(Fperm_SI_Woolf2021!$E$9:$E$93-BI$58))*(BI$58-Fperm_SI_Woolf2021!$E$9:$E$93)/10))) + Fperm_SI_Woolf2021!$H$9:$H$93*EXP(-Fperm_SI_Woolf2021!$K$9:$K$93*$C109*IF(BI$58=Fperm_SI_Woolf2021!$E$9:$E$93,1,EXP(LN((1.1*(Fperm_SI_Woolf2021!$E$9:$E$93-BI$58)-63.1579*EXP(-0.19*Fperm_SI_Woolf2021!$E$9:$E$93)+63.1579*EXP(-0.19*BI$58))/(Fperm_SI_Woolf2021!$E$9:$E$93-BI$58))*(BI$58-Fperm_SI_Woolf2021!$E$9:$E$93)/10))),Fperm_SI_Woolf2021!$D$9:$D$93)*BI$57+INTERCEPT(Fperm_SI_Woolf2021!$F$9:$F$93*EXP(-Fperm_SI_Woolf2021!$I$9:$I$93*$C109*IF(BI$58=Fperm_SI_Woolf2021!$E$9:$E$93,1,EXP(LN((1.1*(Fperm_SI_Woolf2021!$E$9:$E$93-BI$58)-63.1579*EXP(-0.19*Fperm_SI_Woolf2021!$E$9:$E$93)+63.1579*EXP(-0.19*BI$58))/(Fperm_SI_Woolf2021!$E$9:$E$93-BI$58))*(BI$58-Fperm_SI_Woolf2021!$E$9:$E$93)/10))) + Fperm_SI_Woolf2021!$G$9:$G$93*EXP(-Fperm_SI_Woolf2021!$J$9:$J$93*$C109*IF(BI$58=Fperm_SI_Woolf2021!$E$9:$E$93,1,EXP(LN((1.1*(Fperm_SI_Woolf2021!$E$9:$E$93-BI$58)-63.1579*EXP(-0.19*Fperm_SI_Woolf2021!$E$9:$E$93)+63.1579*EXP(-0.19*BI$58))/(Fperm_SI_Woolf2021!$E$9:$E$93-BI$58))*(BI$58-Fperm_SI_Woolf2021!$E$9:$E$93)/10))) + Fperm_SI_Woolf2021!$H$9:$H$93*EXP(-Fperm_SI_Woolf2021!$K$9:$K$93*$C109*IF(BI$58=Fperm_SI_Woolf2021!$E$9:$E$93,1,EXP(LN((1.1*(Fperm_SI_Woolf2021!$E$9:$E$93-BI$58)-63.1579*EXP(-0.19*Fperm_SI_Woolf2021!$E$9:$E$93)+63.1579*EXP(-0.19*BI$58))/(Fperm_SI_Woolf2021!$E$9:$E$93-BI$58))*(BI$58-Fperm_SI_Woolf2021!$E$9:$E$93)/10))),Fperm_SI_Woolf2021!$D$9:$D$93))</f>
        <v>0.20692971910822461</v>
      </c>
      <c r="BJ109" s="51" cm="1">
        <f t="array" ref="BJ109">MIN(1,SLOPE(Fperm_SI_Woolf2021!$F$9:$F$93*EXP(-Fperm_SI_Woolf2021!$I$9:$I$93*$C109*IF(BJ$58=Fperm_SI_Woolf2021!$E$9:$E$93,1,EXP(LN((1.1*(Fperm_SI_Woolf2021!$E$9:$E$93-BJ$58)-63.1579*EXP(-0.19*Fperm_SI_Woolf2021!$E$9:$E$93)+63.1579*EXP(-0.19*BJ$58))/(Fperm_SI_Woolf2021!$E$9:$E$93-BJ$58))*(BJ$58-Fperm_SI_Woolf2021!$E$9:$E$93)/10))) + Fperm_SI_Woolf2021!$G$9:$G$93*EXP(-Fperm_SI_Woolf2021!$J$9:$J$93*$C109*IF(BJ$58=Fperm_SI_Woolf2021!$E$9:$E$93,1,EXP(LN((1.1*(Fperm_SI_Woolf2021!$E$9:$E$93-BJ$58)-63.1579*EXP(-0.19*Fperm_SI_Woolf2021!$E$9:$E$93)+63.1579*EXP(-0.19*BJ$58))/(Fperm_SI_Woolf2021!$E$9:$E$93-BJ$58))*(BJ$58-Fperm_SI_Woolf2021!$E$9:$E$93)/10))) + Fperm_SI_Woolf2021!$H$9:$H$93*EXP(-Fperm_SI_Woolf2021!$K$9:$K$93*$C109*IF(BJ$58=Fperm_SI_Woolf2021!$E$9:$E$93,1,EXP(LN((1.1*(Fperm_SI_Woolf2021!$E$9:$E$93-BJ$58)-63.1579*EXP(-0.19*Fperm_SI_Woolf2021!$E$9:$E$93)+63.1579*EXP(-0.19*BJ$58))/(Fperm_SI_Woolf2021!$E$9:$E$93-BJ$58))*(BJ$58-Fperm_SI_Woolf2021!$E$9:$E$93)/10))),Fperm_SI_Woolf2021!$D$9:$D$93)*BJ$57+INTERCEPT(Fperm_SI_Woolf2021!$F$9:$F$93*EXP(-Fperm_SI_Woolf2021!$I$9:$I$93*$C109*IF(BJ$58=Fperm_SI_Woolf2021!$E$9:$E$93,1,EXP(LN((1.1*(Fperm_SI_Woolf2021!$E$9:$E$93-BJ$58)-63.1579*EXP(-0.19*Fperm_SI_Woolf2021!$E$9:$E$93)+63.1579*EXP(-0.19*BJ$58))/(Fperm_SI_Woolf2021!$E$9:$E$93-BJ$58))*(BJ$58-Fperm_SI_Woolf2021!$E$9:$E$93)/10))) + Fperm_SI_Woolf2021!$G$9:$G$93*EXP(-Fperm_SI_Woolf2021!$J$9:$J$93*$C109*IF(BJ$58=Fperm_SI_Woolf2021!$E$9:$E$93,1,EXP(LN((1.1*(Fperm_SI_Woolf2021!$E$9:$E$93-BJ$58)-63.1579*EXP(-0.19*Fperm_SI_Woolf2021!$E$9:$E$93)+63.1579*EXP(-0.19*BJ$58))/(Fperm_SI_Woolf2021!$E$9:$E$93-BJ$58))*(BJ$58-Fperm_SI_Woolf2021!$E$9:$E$93)/10))) + Fperm_SI_Woolf2021!$H$9:$H$93*EXP(-Fperm_SI_Woolf2021!$K$9:$K$93*$C109*IF(BJ$58=Fperm_SI_Woolf2021!$E$9:$E$93,1,EXP(LN((1.1*(Fperm_SI_Woolf2021!$E$9:$E$93-BJ$58)-63.1579*EXP(-0.19*Fperm_SI_Woolf2021!$E$9:$E$93)+63.1579*EXP(-0.19*BJ$58))/(Fperm_SI_Woolf2021!$E$9:$E$93-BJ$58))*(BJ$58-Fperm_SI_Woolf2021!$E$9:$E$93)/10))),Fperm_SI_Woolf2021!$D$9:$D$93))</f>
        <v>0.18530516815960402</v>
      </c>
      <c r="BK109" s="51" cm="1">
        <f t="array" ref="BK109">MIN(1,SLOPE(Fperm_SI_Woolf2021!$F$9:$F$93*EXP(-Fperm_SI_Woolf2021!$I$9:$I$93*$C109*IF(BK$58=Fperm_SI_Woolf2021!$E$9:$E$93,1,EXP(LN((1.1*(Fperm_SI_Woolf2021!$E$9:$E$93-BK$58)-63.1579*EXP(-0.19*Fperm_SI_Woolf2021!$E$9:$E$93)+63.1579*EXP(-0.19*BK$58))/(Fperm_SI_Woolf2021!$E$9:$E$93-BK$58))*(BK$58-Fperm_SI_Woolf2021!$E$9:$E$93)/10))) + Fperm_SI_Woolf2021!$G$9:$G$93*EXP(-Fperm_SI_Woolf2021!$J$9:$J$93*$C109*IF(BK$58=Fperm_SI_Woolf2021!$E$9:$E$93,1,EXP(LN((1.1*(Fperm_SI_Woolf2021!$E$9:$E$93-BK$58)-63.1579*EXP(-0.19*Fperm_SI_Woolf2021!$E$9:$E$93)+63.1579*EXP(-0.19*BK$58))/(Fperm_SI_Woolf2021!$E$9:$E$93-BK$58))*(BK$58-Fperm_SI_Woolf2021!$E$9:$E$93)/10))) + Fperm_SI_Woolf2021!$H$9:$H$93*EXP(-Fperm_SI_Woolf2021!$K$9:$K$93*$C109*IF(BK$58=Fperm_SI_Woolf2021!$E$9:$E$93,1,EXP(LN((1.1*(Fperm_SI_Woolf2021!$E$9:$E$93-BK$58)-63.1579*EXP(-0.19*Fperm_SI_Woolf2021!$E$9:$E$93)+63.1579*EXP(-0.19*BK$58))/(Fperm_SI_Woolf2021!$E$9:$E$93-BK$58))*(BK$58-Fperm_SI_Woolf2021!$E$9:$E$93)/10))),Fperm_SI_Woolf2021!$D$9:$D$93)*BK$57+INTERCEPT(Fperm_SI_Woolf2021!$F$9:$F$93*EXP(-Fperm_SI_Woolf2021!$I$9:$I$93*$C109*IF(BK$58=Fperm_SI_Woolf2021!$E$9:$E$93,1,EXP(LN((1.1*(Fperm_SI_Woolf2021!$E$9:$E$93-BK$58)-63.1579*EXP(-0.19*Fperm_SI_Woolf2021!$E$9:$E$93)+63.1579*EXP(-0.19*BK$58))/(Fperm_SI_Woolf2021!$E$9:$E$93-BK$58))*(BK$58-Fperm_SI_Woolf2021!$E$9:$E$93)/10))) + Fperm_SI_Woolf2021!$G$9:$G$93*EXP(-Fperm_SI_Woolf2021!$J$9:$J$93*$C109*IF(BK$58=Fperm_SI_Woolf2021!$E$9:$E$93,1,EXP(LN((1.1*(Fperm_SI_Woolf2021!$E$9:$E$93-BK$58)-63.1579*EXP(-0.19*Fperm_SI_Woolf2021!$E$9:$E$93)+63.1579*EXP(-0.19*BK$58))/(Fperm_SI_Woolf2021!$E$9:$E$93-BK$58))*(BK$58-Fperm_SI_Woolf2021!$E$9:$E$93)/10))) + Fperm_SI_Woolf2021!$H$9:$H$93*EXP(-Fperm_SI_Woolf2021!$K$9:$K$93*$C109*IF(BK$58=Fperm_SI_Woolf2021!$E$9:$E$93,1,EXP(LN((1.1*(Fperm_SI_Woolf2021!$E$9:$E$93-BK$58)-63.1579*EXP(-0.19*Fperm_SI_Woolf2021!$E$9:$E$93)+63.1579*EXP(-0.19*BK$58))/(Fperm_SI_Woolf2021!$E$9:$E$93-BK$58))*(BK$58-Fperm_SI_Woolf2021!$E$9:$E$93)/10))),Fperm_SI_Woolf2021!$D$9:$D$93))</f>
        <v>0.16368061721098337</v>
      </c>
      <c r="BL109" s="51" cm="1">
        <f t="array" ref="BL109">MIN(1,SLOPE(Fperm_SI_Woolf2021!$F$9:$F$93*EXP(-Fperm_SI_Woolf2021!$I$9:$I$93*$C109*IF(BL$58=Fperm_SI_Woolf2021!$E$9:$E$93,1,EXP(LN((1.1*(Fperm_SI_Woolf2021!$E$9:$E$93-BL$58)-63.1579*EXP(-0.19*Fperm_SI_Woolf2021!$E$9:$E$93)+63.1579*EXP(-0.19*BL$58))/(Fperm_SI_Woolf2021!$E$9:$E$93-BL$58))*(BL$58-Fperm_SI_Woolf2021!$E$9:$E$93)/10))) + Fperm_SI_Woolf2021!$G$9:$G$93*EXP(-Fperm_SI_Woolf2021!$J$9:$J$93*$C109*IF(BL$58=Fperm_SI_Woolf2021!$E$9:$E$93,1,EXP(LN((1.1*(Fperm_SI_Woolf2021!$E$9:$E$93-BL$58)-63.1579*EXP(-0.19*Fperm_SI_Woolf2021!$E$9:$E$93)+63.1579*EXP(-0.19*BL$58))/(Fperm_SI_Woolf2021!$E$9:$E$93-BL$58))*(BL$58-Fperm_SI_Woolf2021!$E$9:$E$93)/10))) + Fperm_SI_Woolf2021!$H$9:$H$93*EXP(-Fperm_SI_Woolf2021!$K$9:$K$93*$C109*IF(BL$58=Fperm_SI_Woolf2021!$E$9:$E$93,1,EXP(LN((1.1*(Fperm_SI_Woolf2021!$E$9:$E$93-BL$58)-63.1579*EXP(-0.19*Fperm_SI_Woolf2021!$E$9:$E$93)+63.1579*EXP(-0.19*BL$58))/(Fperm_SI_Woolf2021!$E$9:$E$93-BL$58))*(BL$58-Fperm_SI_Woolf2021!$E$9:$E$93)/10))),Fperm_SI_Woolf2021!$D$9:$D$93)*BL$57+INTERCEPT(Fperm_SI_Woolf2021!$F$9:$F$93*EXP(-Fperm_SI_Woolf2021!$I$9:$I$93*$C109*IF(BL$58=Fperm_SI_Woolf2021!$E$9:$E$93,1,EXP(LN((1.1*(Fperm_SI_Woolf2021!$E$9:$E$93-BL$58)-63.1579*EXP(-0.19*Fperm_SI_Woolf2021!$E$9:$E$93)+63.1579*EXP(-0.19*BL$58))/(Fperm_SI_Woolf2021!$E$9:$E$93-BL$58))*(BL$58-Fperm_SI_Woolf2021!$E$9:$E$93)/10))) + Fperm_SI_Woolf2021!$G$9:$G$93*EXP(-Fperm_SI_Woolf2021!$J$9:$J$93*$C109*IF(BL$58=Fperm_SI_Woolf2021!$E$9:$E$93,1,EXP(LN((1.1*(Fperm_SI_Woolf2021!$E$9:$E$93-BL$58)-63.1579*EXP(-0.19*Fperm_SI_Woolf2021!$E$9:$E$93)+63.1579*EXP(-0.19*BL$58))/(Fperm_SI_Woolf2021!$E$9:$E$93-BL$58))*(BL$58-Fperm_SI_Woolf2021!$E$9:$E$93)/10))) + Fperm_SI_Woolf2021!$H$9:$H$93*EXP(-Fperm_SI_Woolf2021!$K$9:$K$93*$C109*IF(BL$58=Fperm_SI_Woolf2021!$E$9:$E$93,1,EXP(LN((1.1*(Fperm_SI_Woolf2021!$E$9:$E$93-BL$58)-63.1579*EXP(-0.19*Fperm_SI_Woolf2021!$E$9:$E$93)+63.1579*EXP(-0.19*BL$58))/(Fperm_SI_Woolf2021!$E$9:$E$93-BL$58))*(BL$58-Fperm_SI_Woolf2021!$E$9:$E$93)/10))),Fperm_SI_Woolf2021!$D$9:$D$93))</f>
        <v>0.41983336665744159</v>
      </c>
      <c r="BM109" s="51" cm="1">
        <f t="array" ref="BM109">MIN(1,SLOPE(Fperm_SI_Woolf2021!$F$9:$F$93*EXP(-Fperm_SI_Woolf2021!$I$9:$I$93*$C109*IF(BM$58=Fperm_SI_Woolf2021!$E$9:$E$93,1,EXP(LN((1.1*(Fperm_SI_Woolf2021!$E$9:$E$93-BM$58)-63.1579*EXP(-0.19*Fperm_SI_Woolf2021!$E$9:$E$93)+63.1579*EXP(-0.19*BM$58))/(Fperm_SI_Woolf2021!$E$9:$E$93-BM$58))*(BM$58-Fperm_SI_Woolf2021!$E$9:$E$93)/10))) + Fperm_SI_Woolf2021!$G$9:$G$93*EXP(-Fperm_SI_Woolf2021!$J$9:$J$93*$C109*IF(BM$58=Fperm_SI_Woolf2021!$E$9:$E$93,1,EXP(LN((1.1*(Fperm_SI_Woolf2021!$E$9:$E$93-BM$58)-63.1579*EXP(-0.19*Fperm_SI_Woolf2021!$E$9:$E$93)+63.1579*EXP(-0.19*BM$58))/(Fperm_SI_Woolf2021!$E$9:$E$93-BM$58))*(BM$58-Fperm_SI_Woolf2021!$E$9:$E$93)/10))) + Fperm_SI_Woolf2021!$H$9:$H$93*EXP(-Fperm_SI_Woolf2021!$K$9:$K$93*$C109*IF(BM$58=Fperm_SI_Woolf2021!$E$9:$E$93,1,EXP(LN((1.1*(Fperm_SI_Woolf2021!$E$9:$E$93-BM$58)-63.1579*EXP(-0.19*Fperm_SI_Woolf2021!$E$9:$E$93)+63.1579*EXP(-0.19*BM$58))/(Fperm_SI_Woolf2021!$E$9:$E$93-BM$58))*(BM$58-Fperm_SI_Woolf2021!$E$9:$E$93)/10))),Fperm_SI_Woolf2021!$D$9:$D$93)*BM$57+INTERCEPT(Fperm_SI_Woolf2021!$F$9:$F$93*EXP(-Fperm_SI_Woolf2021!$I$9:$I$93*$C109*IF(BM$58=Fperm_SI_Woolf2021!$E$9:$E$93,1,EXP(LN((1.1*(Fperm_SI_Woolf2021!$E$9:$E$93-BM$58)-63.1579*EXP(-0.19*Fperm_SI_Woolf2021!$E$9:$E$93)+63.1579*EXP(-0.19*BM$58))/(Fperm_SI_Woolf2021!$E$9:$E$93-BM$58))*(BM$58-Fperm_SI_Woolf2021!$E$9:$E$93)/10))) + Fperm_SI_Woolf2021!$G$9:$G$93*EXP(-Fperm_SI_Woolf2021!$J$9:$J$93*$C109*IF(BM$58=Fperm_SI_Woolf2021!$E$9:$E$93,1,EXP(LN((1.1*(Fperm_SI_Woolf2021!$E$9:$E$93-BM$58)-63.1579*EXP(-0.19*Fperm_SI_Woolf2021!$E$9:$E$93)+63.1579*EXP(-0.19*BM$58))/(Fperm_SI_Woolf2021!$E$9:$E$93-BM$58))*(BM$58-Fperm_SI_Woolf2021!$E$9:$E$93)/10))) + Fperm_SI_Woolf2021!$H$9:$H$93*EXP(-Fperm_SI_Woolf2021!$K$9:$K$93*$C109*IF(BM$58=Fperm_SI_Woolf2021!$E$9:$E$93,1,EXP(LN((1.1*(Fperm_SI_Woolf2021!$E$9:$E$93-BM$58)-63.1579*EXP(-0.19*Fperm_SI_Woolf2021!$E$9:$E$93)+63.1579*EXP(-0.19*BM$58))/(Fperm_SI_Woolf2021!$E$9:$E$93-BM$58))*(BM$58-Fperm_SI_Woolf2021!$E$9:$E$93)/10))),Fperm_SI_Woolf2021!$D$9:$D$93))</f>
        <v>0.40015832645985061</v>
      </c>
      <c r="BN109" s="51" cm="1">
        <f t="array" ref="BN109">MIN(1,SLOPE(Fperm_SI_Woolf2021!$F$9:$F$93*EXP(-Fperm_SI_Woolf2021!$I$9:$I$93*$C109*IF(BN$58=Fperm_SI_Woolf2021!$E$9:$E$93,1,EXP(LN((1.1*(Fperm_SI_Woolf2021!$E$9:$E$93-BN$58)-63.1579*EXP(-0.19*Fperm_SI_Woolf2021!$E$9:$E$93)+63.1579*EXP(-0.19*BN$58))/(Fperm_SI_Woolf2021!$E$9:$E$93-BN$58))*(BN$58-Fperm_SI_Woolf2021!$E$9:$E$93)/10))) + Fperm_SI_Woolf2021!$G$9:$G$93*EXP(-Fperm_SI_Woolf2021!$J$9:$J$93*$C109*IF(BN$58=Fperm_SI_Woolf2021!$E$9:$E$93,1,EXP(LN((1.1*(Fperm_SI_Woolf2021!$E$9:$E$93-BN$58)-63.1579*EXP(-0.19*Fperm_SI_Woolf2021!$E$9:$E$93)+63.1579*EXP(-0.19*BN$58))/(Fperm_SI_Woolf2021!$E$9:$E$93-BN$58))*(BN$58-Fperm_SI_Woolf2021!$E$9:$E$93)/10))) + Fperm_SI_Woolf2021!$H$9:$H$93*EXP(-Fperm_SI_Woolf2021!$K$9:$K$93*$C109*IF(BN$58=Fperm_SI_Woolf2021!$E$9:$E$93,1,EXP(LN((1.1*(Fperm_SI_Woolf2021!$E$9:$E$93-BN$58)-63.1579*EXP(-0.19*Fperm_SI_Woolf2021!$E$9:$E$93)+63.1579*EXP(-0.19*BN$58))/(Fperm_SI_Woolf2021!$E$9:$E$93-BN$58))*(BN$58-Fperm_SI_Woolf2021!$E$9:$E$93)/10))),Fperm_SI_Woolf2021!$D$9:$D$93)*BN$57+INTERCEPT(Fperm_SI_Woolf2021!$F$9:$F$93*EXP(-Fperm_SI_Woolf2021!$I$9:$I$93*$C109*IF(BN$58=Fperm_SI_Woolf2021!$E$9:$E$93,1,EXP(LN((1.1*(Fperm_SI_Woolf2021!$E$9:$E$93-BN$58)-63.1579*EXP(-0.19*Fperm_SI_Woolf2021!$E$9:$E$93)+63.1579*EXP(-0.19*BN$58))/(Fperm_SI_Woolf2021!$E$9:$E$93-BN$58))*(BN$58-Fperm_SI_Woolf2021!$E$9:$E$93)/10))) + Fperm_SI_Woolf2021!$G$9:$G$93*EXP(-Fperm_SI_Woolf2021!$J$9:$J$93*$C109*IF(BN$58=Fperm_SI_Woolf2021!$E$9:$E$93,1,EXP(LN((1.1*(Fperm_SI_Woolf2021!$E$9:$E$93-BN$58)-63.1579*EXP(-0.19*Fperm_SI_Woolf2021!$E$9:$E$93)+63.1579*EXP(-0.19*BN$58))/(Fperm_SI_Woolf2021!$E$9:$E$93-BN$58))*(BN$58-Fperm_SI_Woolf2021!$E$9:$E$93)/10))) + Fperm_SI_Woolf2021!$H$9:$H$93*EXP(-Fperm_SI_Woolf2021!$K$9:$K$93*$C109*IF(BN$58=Fperm_SI_Woolf2021!$E$9:$E$93,1,EXP(LN((1.1*(Fperm_SI_Woolf2021!$E$9:$E$93-BN$58)-63.1579*EXP(-0.19*Fperm_SI_Woolf2021!$E$9:$E$93)+63.1579*EXP(-0.19*BN$58))/(Fperm_SI_Woolf2021!$E$9:$E$93-BN$58))*(BN$58-Fperm_SI_Woolf2021!$E$9:$E$93)/10))),Fperm_SI_Woolf2021!$D$9:$D$93))</f>
        <v>0.38048328626225958</v>
      </c>
      <c r="BO109" s="51" cm="1">
        <f t="array" ref="BO109">MIN(1,SLOPE(Fperm_SI_Woolf2021!$F$9:$F$93*EXP(-Fperm_SI_Woolf2021!$I$9:$I$93*$C109*IF(BO$58=Fperm_SI_Woolf2021!$E$9:$E$93,1,EXP(LN((1.1*(Fperm_SI_Woolf2021!$E$9:$E$93-BO$58)-63.1579*EXP(-0.19*Fperm_SI_Woolf2021!$E$9:$E$93)+63.1579*EXP(-0.19*BO$58))/(Fperm_SI_Woolf2021!$E$9:$E$93-BO$58))*(BO$58-Fperm_SI_Woolf2021!$E$9:$E$93)/10))) + Fperm_SI_Woolf2021!$G$9:$G$93*EXP(-Fperm_SI_Woolf2021!$J$9:$J$93*$C109*IF(BO$58=Fperm_SI_Woolf2021!$E$9:$E$93,1,EXP(LN((1.1*(Fperm_SI_Woolf2021!$E$9:$E$93-BO$58)-63.1579*EXP(-0.19*Fperm_SI_Woolf2021!$E$9:$E$93)+63.1579*EXP(-0.19*BO$58))/(Fperm_SI_Woolf2021!$E$9:$E$93-BO$58))*(BO$58-Fperm_SI_Woolf2021!$E$9:$E$93)/10))) + Fperm_SI_Woolf2021!$H$9:$H$93*EXP(-Fperm_SI_Woolf2021!$K$9:$K$93*$C109*IF(BO$58=Fperm_SI_Woolf2021!$E$9:$E$93,1,EXP(LN((1.1*(Fperm_SI_Woolf2021!$E$9:$E$93-BO$58)-63.1579*EXP(-0.19*Fperm_SI_Woolf2021!$E$9:$E$93)+63.1579*EXP(-0.19*BO$58))/(Fperm_SI_Woolf2021!$E$9:$E$93-BO$58))*(BO$58-Fperm_SI_Woolf2021!$E$9:$E$93)/10))),Fperm_SI_Woolf2021!$D$9:$D$93)*BO$57+INTERCEPT(Fperm_SI_Woolf2021!$F$9:$F$93*EXP(-Fperm_SI_Woolf2021!$I$9:$I$93*$C109*IF(BO$58=Fperm_SI_Woolf2021!$E$9:$E$93,1,EXP(LN((1.1*(Fperm_SI_Woolf2021!$E$9:$E$93-BO$58)-63.1579*EXP(-0.19*Fperm_SI_Woolf2021!$E$9:$E$93)+63.1579*EXP(-0.19*BO$58))/(Fperm_SI_Woolf2021!$E$9:$E$93-BO$58))*(BO$58-Fperm_SI_Woolf2021!$E$9:$E$93)/10))) + Fperm_SI_Woolf2021!$G$9:$G$93*EXP(-Fperm_SI_Woolf2021!$J$9:$J$93*$C109*IF(BO$58=Fperm_SI_Woolf2021!$E$9:$E$93,1,EXP(LN((1.1*(Fperm_SI_Woolf2021!$E$9:$E$93-BO$58)-63.1579*EXP(-0.19*Fperm_SI_Woolf2021!$E$9:$E$93)+63.1579*EXP(-0.19*BO$58))/(Fperm_SI_Woolf2021!$E$9:$E$93-BO$58))*(BO$58-Fperm_SI_Woolf2021!$E$9:$E$93)/10))) + Fperm_SI_Woolf2021!$H$9:$H$93*EXP(-Fperm_SI_Woolf2021!$K$9:$K$93*$C109*IF(BO$58=Fperm_SI_Woolf2021!$E$9:$E$93,1,EXP(LN((1.1*(Fperm_SI_Woolf2021!$E$9:$E$93-BO$58)-63.1579*EXP(-0.19*Fperm_SI_Woolf2021!$E$9:$E$93)+63.1579*EXP(-0.19*BO$58))/(Fperm_SI_Woolf2021!$E$9:$E$93-BO$58))*(BO$58-Fperm_SI_Woolf2021!$E$9:$E$93)/10))),Fperm_SI_Woolf2021!$D$9:$D$93))</f>
        <v>0.3608082460646686</v>
      </c>
      <c r="BP109" s="51" cm="1">
        <f t="array" ref="BP109">MIN(1,SLOPE(Fperm_SI_Woolf2021!$F$9:$F$93*EXP(-Fperm_SI_Woolf2021!$I$9:$I$93*$C109*IF(BP$58=Fperm_SI_Woolf2021!$E$9:$E$93,1,EXP(LN((1.1*(Fperm_SI_Woolf2021!$E$9:$E$93-BP$58)-63.1579*EXP(-0.19*Fperm_SI_Woolf2021!$E$9:$E$93)+63.1579*EXP(-0.19*BP$58))/(Fperm_SI_Woolf2021!$E$9:$E$93-BP$58))*(BP$58-Fperm_SI_Woolf2021!$E$9:$E$93)/10))) + Fperm_SI_Woolf2021!$G$9:$G$93*EXP(-Fperm_SI_Woolf2021!$J$9:$J$93*$C109*IF(BP$58=Fperm_SI_Woolf2021!$E$9:$E$93,1,EXP(LN((1.1*(Fperm_SI_Woolf2021!$E$9:$E$93-BP$58)-63.1579*EXP(-0.19*Fperm_SI_Woolf2021!$E$9:$E$93)+63.1579*EXP(-0.19*BP$58))/(Fperm_SI_Woolf2021!$E$9:$E$93-BP$58))*(BP$58-Fperm_SI_Woolf2021!$E$9:$E$93)/10))) + Fperm_SI_Woolf2021!$H$9:$H$93*EXP(-Fperm_SI_Woolf2021!$K$9:$K$93*$C109*IF(BP$58=Fperm_SI_Woolf2021!$E$9:$E$93,1,EXP(LN((1.1*(Fperm_SI_Woolf2021!$E$9:$E$93-BP$58)-63.1579*EXP(-0.19*Fperm_SI_Woolf2021!$E$9:$E$93)+63.1579*EXP(-0.19*BP$58))/(Fperm_SI_Woolf2021!$E$9:$E$93-BP$58))*(BP$58-Fperm_SI_Woolf2021!$E$9:$E$93)/10))),Fperm_SI_Woolf2021!$D$9:$D$93)*BP$57+INTERCEPT(Fperm_SI_Woolf2021!$F$9:$F$93*EXP(-Fperm_SI_Woolf2021!$I$9:$I$93*$C109*IF(BP$58=Fperm_SI_Woolf2021!$E$9:$E$93,1,EXP(LN((1.1*(Fperm_SI_Woolf2021!$E$9:$E$93-BP$58)-63.1579*EXP(-0.19*Fperm_SI_Woolf2021!$E$9:$E$93)+63.1579*EXP(-0.19*BP$58))/(Fperm_SI_Woolf2021!$E$9:$E$93-BP$58))*(BP$58-Fperm_SI_Woolf2021!$E$9:$E$93)/10))) + Fperm_SI_Woolf2021!$G$9:$G$93*EXP(-Fperm_SI_Woolf2021!$J$9:$J$93*$C109*IF(BP$58=Fperm_SI_Woolf2021!$E$9:$E$93,1,EXP(LN((1.1*(Fperm_SI_Woolf2021!$E$9:$E$93-BP$58)-63.1579*EXP(-0.19*Fperm_SI_Woolf2021!$E$9:$E$93)+63.1579*EXP(-0.19*BP$58))/(Fperm_SI_Woolf2021!$E$9:$E$93-BP$58))*(BP$58-Fperm_SI_Woolf2021!$E$9:$E$93)/10))) + Fperm_SI_Woolf2021!$H$9:$H$93*EXP(-Fperm_SI_Woolf2021!$K$9:$K$93*$C109*IF(BP$58=Fperm_SI_Woolf2021!$E$9:$E$93,1,EXP(LN((1.1*(Fperm_SI_Woolf2021!$E$9:$E$93-BP$58)-63.1579*EXP(-0.19*Fperm_SI_Woolf2021!$E$9:$E$93)+63.1579*EXP(-0.19*BP$58))/(Fperm_SI_Woolf2021!$E$9:$E$93-BP$58))*(BP$58-Fperm_SI_Woolf2021!$E$9:$E$93)/10))),Fperm_SI_Woolf2021!$D$9:$D$93))</f>
        <v>0.34113320586707763</v>
      </c>
      <c r="BQ109" s="51" cm="1">
        <f t="array" ref="BQ109">MIN(1,SLOPE(Fperm_SI_Woolf2021!$F$9:$F$93*EXP(-Fperm_SI_Woolf2021!$I$9:$I$93*$C109*IF(BQ$58=Fperm_SI_Woolf2021!$E$9:$E$93,1,EXP(LN((1.1*(Fperm_SI_Woolf2021!$E$9:$E$93-BQ$58)-63.1579*EXP(-0.19*Fperm_SI_Woolf2021!$E$9:$E$93)+63.1579*EXP(-0.19*BQ$58))/(Fperm_SI_Woolf2021!$E$9:$E$93-BQ$58))*(BQ$58-Fperm_SI_Woolf2021!$E$9:$E$93)/10))) + Fperm_SI_Woolf2021!$G$9:$G$93*EXP(-Fperm_SI_Woolf2021!$J$9:$J$93*$C109*IF(BQ$58=Fperm_SI_Woolf2021!$E$9:$E$93,1,EXP(LN((1.1*(Fperm_SI_Woolf2021!$E$9:$E$93-BQ$58)-63.1579*EXP(-0.19*Fperm_SI_Woolf2021!$E$9:$E$93)+63.1579*EXP(-0.19*BQ$58))/(Fperm_SI_Woolf2021!$E$9:$E$93-BQ$58))*(BQ$58-Fperm_SI_Woolf2021!$E$9:$E$93)/10))) + Fperm_SI_Woolf2021!$H$9:$H$93*EXP(-Fperm_SI_Woolf2021!$K$9:$K$93*$C109*IF(BQ$58=Fperm_SI_Woolf2021!$E$9:$E$93,1,EXP(LN((1.1*(Fperm_SI_Woolf2021!$E$9:$E$93-BQ$58)-63.1579*EXP(-0.19*Fperm_SI_Woolf2021!$E$9:$E$93)+63.1579*EXP(-0.19*BQ$58))/(Fperm_SI_Woolf2021!$E$9:$E$93-BQ$58))*(BQ$58-Fperm_SI_Woolf2021!$E$9:$E$93)/10))),Fperm_SI_Woolf2021!$D$9:$D$93)*BQ$57+INTERCEPT(Fperm_SI_Woolf2021!$F$9:$F$93*EXP(-Fperm_SI_Woolf2021!$I$9:$I$93*$C109*IF(BQ$58=Fperm_SI_Woolf2021!$E$9:$E$93,1,EXP(LN((1.1*(Fperm_SI_Woolf2021!$E$9:$E$93-BQ$58)-63.1579*EXP(-0.19*Fperm_SI_Woolf2021!$E$9:$E$93)+63.1579*EXP(-0.19*BQ$58))/(Fperm_SI_Woolf2021!$E$9:$E$93-BQ$58))*(BQ$58-Fperm_SI_Woolf2021!$E$9:$E$93)/10))) + Fperm_SI_Woolf2021!$G$9:$G$93*EXP(-Fperm_SI_Woolf2021!$J$9:$J$93*$C109*IF(BQ$58=Fperm_SI_Woolf2021!$E$9:$E$93,1,EXP(LN((1.1*(Fperm_SI_Woolf2021!$E$9:$E$93-BQ$58)-63.1579*EXP(-0.19*Fperm_SI_Woolf2021!$E$9:$E$93)+63.1579*EXP(-0.19*BQ$58))/(Fperm_SI_Woolf2021!$E$9:$E$93-BQ$58))*(BQ$58-Fperm_SI_Woolf2021!$E$9:$E$93)/10))) + Fperm_SI_Woolf2021!$H$9:$H$93*EXP(-Fperm_SI_Woolf2021!$K$9:$K$93*$C109*IF(BQ$58=Fperm_SI_Woolf2021!$E$9:$E$93,1,EXP(LN((1.1*(Fperm_SI_Woolf2021!$E$9:$E$93-BQ$58)-63.1579*EXP(-0.19*Fperm_SI_Woolf2021!$E$9:$E$93)+63.1579*EXP(-0.19*BQ$58))/(Fperm_SI_Woolf2021!$E$9:$E$93-BQ$58))*(BQ$58-Fperm_SI_Woolf2021!$E$9:$E$93)/10))),Fperm_SI_Woolf2021!$D$9:$D$93))</f>
        <v>0.32145816566948665</v>
      </c>
      <c r="BR109" s="51" cm="1">
        <f t="array" ref="BR109">MIN(1,SLOPE(Fperm_SI_Woolf2021!$F$9:$F$93*EXP(-Fperm_SI_Woolf2021!$I$9:$I$93*$C109*IF(BR$58=Fperm_SI_Woolf2021!$E$9:$E$93,1,EXP(LN((1.1*(Fperm_SI_Woolf2021!$E$9:$E$93-BR$58)-63.1579*EXP(-0.19*Fperm_SI_Woolf2021!$E$9:$E$93)+63.1579*EXP(-0.19*BR$58))/(Fperm_SI_Woolf2021!$E$9:$E$93-BR$58))*(BR$58-Fperm_SI_Woolf2021!$E$9:$E$93)/10))) + Fperm_SI_Woolf2021!$G$9:$G$93*EXP(-Fperm_SI_Woolf2021!$J$9:$J$93*$C109*IF(BR$58=Fperm_SI_Woolf2021!$E$9:$E$93,1,EXP(LN((1.1*(Fperm_SI_Woolf2021!$E$9:$E$93-BR$58)-63.1579*EXP(-0.19*Fperm_SI_Woolf2021!$E$9:$E$93)+63.1579*EXP(-0.19*BR$58))/(Fperm_SI_Woolf2021!$E$9:$E$93-BR$58))*(BR$58-Fperm_SI_Woolf2021!$E$9:$E$93)/10))) + Fperm_SI_Woolf2021!$H$9:$H$93*EXP(-Fperm_SI_Woolf2021!$K$9:$K$93*$C109*IF(BR$58=Fperm_SI_Woolf2021!$E$9:$E$93,1,EXP(LN((1.1*(Fperm_SI_Woolf2021!$E$9:$E$93-BR$58)-63.1579*EXP(-0.19*Fperm_SI_Woolf2021!$E$9:$E$93)+63.1579*EXP(-0.19*BR$58))/(Fperm_SI_Woolf2021!$E$9:$E$93-BR$58))*(BR$58-Fperm_SI_Woolf2021!$E$9:$E$93)/10))),Fperm_SI_Woolf2021!$D$9:$D$93)*BR$57+INTERCEPT(Fperm_SI_Woolf2021!$F$9:$F$93*EXP(-Fperm_SI_Woolf2021!$I$9:$I$93*$C109*IF(BR$58=Fperm_SI_Woolf2021!$E$9:$E$93,1,EXP(LN((1.1*(Fperm_SI_Woolf2021!$E$9:$E$93-BR$58)-63.1579*EXP(-0.19*Fperm_SI_Woolf2021!$E$9:$E$93)+63.1579*EXP(-0.19*BR$58))/(Fperm_SI_Woolf2021!$E$9:$E$93-BR$58))*(BR$58-Fperm_SI_Woolf2021!$E$9:$E$93)/10))) + Fperm_SI_Woolf2021!$G$9:$G$93*EXP(-Fperm_SI_Woolf2021!$J$9:$J$93*$C109*IF(BR$58=Fperm_SI_Woolf2021!$E$9:$E$93,1,EXP(LN((1.1*(Fperm_SI_Woolf2021!$E$9:$E$93-BR$58)-63.1579*EXP(-0.19*Fperm_SI_Woolf2021!$E$9:$E$93)+63.1579*EXP(-0.19*BR$58))/(Fperm_SI_Woolf2021!$E$9:$E$93-BR$58))*(BR$58-Fperm_SI_Woolf2021!$E$9:$E$93)/10))) + Fperm_SI_Woolf2021!$H$9:$H$93*EXP(-Fperm_SI_Woolf2021!$K$9:$K$93*$C109*IF(BR$58=Fperm_SI_Woolf2021!$E$9:$E$93,1,EXP(LN((1.1*(Fperm_SI_Woolf2021!$E$9:$E$93-BR$58)-63.1579*EXP(-0.19*Fperm_SI_Woolf2021!$E$9:$E$93)+63.1579*EXP(-0.19*BR$58))/(Fperm_SI_Woolf2021!$E$9:$E$93-BR$58))*(BR$58-Fperm_SI_Woolf2021!$E$9:$E$93)/10))),Fperm_SI_Woolf2021!$D$9:$D$93))</f>
        <v>0.30178312547189567</v>
      </c>
      <c r="BS109" s="51" cm="1">
        <f t="array" ref="BS109">MIN(1,SLOPE(Fperm_SI_Woolf2021!$F$9:$F$93*EXP(-Fperm_SI_Woolf2021!$I$9:$I$93*$C109*IF(BS$58=Fperm_SI_Woolf2021!$E$9:$E$93,1,EXP(LN((1.1*(Fperm_SI_Woolf2021!$E$9:$E$93-BS$58)-63.1579*EXP(-0.19*Fperm_SI_Woolf2021!$E$9:$E$93)+63.1579*EXP(-0.19*BS$58))/(Fperm_SI_Woolf2021!$E$9:$E$93-BS$58))*(BS$58-Fperm_SI_Woolf2021!$E$9:$E$93)/10))) + Fperm_SI_Woolf2021!$G$9:$G$93*EXP(-Fperm_SI_Woolf2021!$J$9:$J$93*$C109*IF(BS$58=Fperm_SI_Woolf2021!$E$9:$E$93,1,EXP(LN((1.1*(Fperm_SI_Woolf2021!$E$9:$E$93-BS$58)-63.1579*EXP(-0.19*Fperm_SI_Woolf2021!$E$9:$E$93)+63.1579*EXP(-0.19*BS$58))/(Fperm_SI_Woolf2021!$E$9:$E$93-BS$58))*(BS$58-Fperm_SI_Woolf2021!$E$9:$E$93)/10))) + Fperm_SI_Woolf2021!$H$9:$H$93*EXP(-Fperm_SI_Woolf2021!$K$9:$K$93*$C109*IF(BS$58=Fperm_SI_Woolf2021!$E$9:$E$93,1,EXP(LN((1.1*(Fperm_SI_Woolf2021!$E$9:$E$93-BS$58)-63.1579*EXP(-0.19*Fperm_SI_Woolf2021!$E$9:$E$93)+63.1579*EXP(-0.19*BS$58))/(Fperm_SI_Woolf2021!$E$9:$E$93-BS$58))*(BS$58-Fperm_SI_Woolf2021!$E$9:$E$93)/10))),Fperm_SI_Woolf2021!$D$9:$D$93)*BS$57+INTERCEPT(Fperm_SI_Woolf2021!$F$9:$F$93*EXP(-Fperm_SI_Woolf2021!$I$9:$I$93*$C109*IF(BS$58=Fperm_SI_Woolf2021!$E$9:$E$93,1,EXP(LN((1.1*(Fperm_SI_Woolf2021!$E$9:$E$93-BS$58)-63.1579*EXP(-0.19*Fperm_SI_Woolf2021!$E$9:$E$93)+63.1579*EXP(-0.19*BS$58))/(Fperm_SI_Woolf2021!$E$9:$E$93-BS$58))*(BS$58-Fperm_SI_Woolf2021!$E$9:$E$93)/10))) + Fperm_SI_Woolf2021!$G$9:$G$93*EXP(-Fperm_SI_Woolf2021!$J$9:$J$93*$C109*IF(BS$58=Fperm_SI_Woolf2021!$E$9:$E$93,1,EXP(LN((1.1*(Fperm_SI_Woolf2021!$E$9:$E$93-BS$58)-63.1579*EXP(-0.19*Fperm_SI_Woolf2021!$E$9:$E$93)+63.1579*EXP(-0.19*BS$58))/(Fperm_SI_Woolf2021!$E$9:$E$93-BS$58))*(BS$58-Fperm_SI_Woolf2021!$E$9:$E$93)/10))) + Fperm_SI_Woolf2021!$H$9:$H$93*EXP(-Fperm_SI_Woolf2021!$K$9:$K$93*$C109*IF(BS$58=Fperm_SI_Woolf2021!$E$9:$E$93,1,EXP(LN((1.1*(Fperm_SI_Woolf2021!$E$9:$E$93-BS$58)-63.1579*EXP(-0.19*Fperm_SI_Woolf2021!$E$9:$E$93)+63.1579*EXP(-0.19*BS$58))/(Fperm_SI_Woolf2021!$E$9:$E$93-BS$58))*(BS$58-Fperm_SI_Woolf2021!$E$9:$E$93)/10))),Fperm_SI_Woolf2021!$D$9:$D$93))</f>
        <v>0.28210808527430464</v>
      </c>
      <c r="BT109" s="51" cm="1">
        <f t="array" ref="BT109">MIN(1,SLOPE(Fperm_SI_Woolf2021!$F$9:$F$93*EXP(-Fperm_SI_Woolf2021!$I$9:$I$93*$C109*IF(BT$58=Fperm_SI_Woolf2021!$E$9:$E$93,1,EXP(LN((1.1*(Fperm_SI_Woolf2021!$E$9:$E$93-BT$58)-63.1579*EXP(-0.19*Fperm_SI_Woolf2021!$E$9:$E$93)+63.1579*EXP(-0.19*BT$58))/(Fperm_SI_Woolf2021!$E$9:$E$93-BT$58))*(BT$58-Fperm_SI_Woolf2021!$E$9:$E$93)/10))) + Fperm_SI_Woolf2021!$G$9:$G$93*EXP(-Fperm_SI_Woolf2021!$J$9:$J$93*$C109*IF(BT$58=Fperm_SI_Woolf2021!$E$9:$E$93,1,EXP(LN((1.1*(Fperm_SI_Woolf2021!$E$9:$E$93-BT$58)-63.1579*EXP(-0.19*Fperm_SI_Woolf2021!$E$9:$E$93)+63.1579*EXP(-0.19*BT$58))/(Fperm_SI_Woolf2021!$E$9:$E$93-BT$58))*(BT$58-Fperm_SI_Woolf2021!$E$9:$E$93)/10))) + Fperm_SI_Woolf2021!$H$9:$H$93*EXP(-Fperm_SI_Woolf2021!$K$9:$K$93*$C109*IF(BT$58=Fperm_SI_Woolf2021!$E$9:$E$93,1,EXP(LN((1.1*(Fperm_SI_Woolf2021!$E$9:$E$93-BT$58)-63.1579*EXP(-0.19*Fperm_SI_Woolf2021!$E$9:$E$93)+63.1579*EXP(-0.19*BT$58))/(Fperm_SI_Woolf2021!$E$9:$E$93-BT$58))*(BT$58-Fperm_SI_Woolf2021!$E$9:$E$93)/10))),Fperm_SI_Woolf2021!$D$9:$D$93)*BT$57+INTERCEPT(Fperm_SI_Woolf2021!$F$9:$F$93*EXP(-Fperm_SI_Woolf2021!$I$9:$I$93*$C109*IF(BT$58=Fperm_SI_Woolf2021!$E$9:$E$93,1,EXP(LN((1.1*(Fperm_SI_Woolf2021!$E$9:$E$93-BT$58)-63.1579*EXP(-0.19*Fperm_SI_Woolf2021!$E$9:$E$93)+63.1579*EXP(-0.19*BT$58))/(Fperm_SI_Woolf2021!$E$9:$E$93-BT$58))*(BT$58-Fperm_SI_Woolf2021!$E$9:$E$93)/10))) + Fperm_SI_Woolf2021!$G$9:$G$93*EXP(-Fperm_SI_Woolf2021!$J$9:$J$93*$C109*IF(BT$58=Fperm_SI_Woolf2021!$E$9:$E$93,1,EXP(LN((1.1*(Fperm_SI_Woolf2021!$E$9:$E$93-BT$58)-63.1579*EXP(-0.19*Fperm_SI_Woolf2021!$E$9:$E$93)+63.1579*EXP(-0.19*BT$58))/(Fperm_SI_Woolf2021!$E$9:$E$93-BT$58))*(BT$58-Fperm_SI_Woolf2021!$E$9:$E$93)/10))) + Fperm_SI_Woolf2021!$H$9:$H$93*EXP(-Fperm_SI_Woolf2021!$K$9:$K$93*$C109*IF(BT$58=Fperm_SI_Woolf2021!$E$9:$E$93,1,EXP(LN((1.1*(Fperm_SI_Woolf2021!$E$9:$E$93-BT$58)-63.1579*EXP(-0.19*Fperm_SI_Woolf2021!$E$9:$E$93)+63.1579*EXP(-0.19*BT$58))/(Fperm_SI_Woolf2021!$E$9:$E$93-BT$58))*(BT$58-Fperm_SI_Woolf2021!$E$9:$E$93)/10))),Fperm_SI_Woolf2021!$D$9:$D$93))</f>
        <v>0.26243304507671372</v>
      </c>
      <c r="BU109" s="51" cm="1">
        <f t="array" ref="BU109">MIN(1,SLOPE(Fperm_SI_Woolf2021!$F$9:$F$93*EXP(-Fperm_SI_Woolf2021!$I$9:$I$93*$C109*IF(BU$58=Fperm_SI_Woolf2021!$E$9:$E$93,1,EXP(LN((1.1*(Fperm_SI_Woolf2021!$E$9:$E$93-BU$58)-63.1579*EXP(-0.19*Fperm_SI_Woolf2021!$E$9:$E$93)+63.1579*EXP(-0.19*BU$58))/(Fperm_SI_Woolf2021!$E$9:$E$93-BU$58))*(BU$58-Fperm_SI_Woolf2021!$E$9:$E$93)/10))) + Fperm_SI_Woolf2021!$G$9:$G$93*EXP(-Fperm_SI_Woolf2021!$J$9:$J$93*$C109*IF(BU$58=Fperm_SI_Woolf2021!$E$9:$E$93,1,EXP(LN((1.1*(Fperm_SI_Woolf2021!$E$9:$E$93-BU$58)-63.1579*EXP(-0.19*Fperm_SI_Woolf2021!$E$9:$E$93)+63.1579*EXP(-0.19*BU$58))/(Fperm_SI_Woolf2021!$E$9:$E$93-BU$58))*(BU$58-Fperm_SI_Woolf2021!$E$9:$E$93)/10))) + Fperm_SI_Woolf2021!$H$9:$H$93*EXP(-Fperm_SI_Woolf2021!$K$9:$K$93*$C109*IF(BU$58=Fperm_SI_Woolf2021!$E$9:$E$93,1,EXP(LN((1.1*(Fperm_SI_Woolf2021!$E$9:$E$93-BU$58)-63.1579*EXP(-0.19*Fperm_SI_Woolf2021!$E$9:$E$93)+63.1579*EXP(-0.19*BU$58))/(Fperm_SI_Woolf2021!$E$9:$E$93-BU$58))*(BU$58-Fperm_SI_Woolf2021!$E$9:$E$93)/10))),Fperm_SI_Woolf2021!$D$9:$D$93)*BU$57+INTERCEPT(Fperm_SI_Woolf2021!$F$9:$F$93*EXP(-Fperm_SI_Woolf2021!$I$9:$I$93*$C109*IF(BU$58=Fperm_SI_Woolf2021!$E$9:$E$93,1,EXP(LN((1.1*(Fperm_SI_Woolf2021!$E$9:$E$93-BU$58)-63.1579*EXP(-0.19*Fperm_SI_Woolf2021!$E$9:$E$93)+63.1579*EXP(-0.19*BU$58))/(Fperm_SI_Woolf2021!$E$9:$E$93-BU$58))*(BU$58-Fperm_SI_Woolf2021!$E$9:$E$93)/10))) + Fperm_SI_Woolf2021!$G$9:$G$93*EXP(-Fperm_SI_Woolf2021!$J$9:$J$93*$C109*IF(BU$58=Fperm_SI_Woolf2021!$E$9:$E$93,1,EXP(LN((1.1*(Fperm_SI_Woolf2021!$E$9:$E$93-BU$58)-63.1579*EXP(-0.19*Fperm_SI_Woolf2021!$E$9:$E$93)+63.1579*EXP(-0.19*BU$58))/(Fperm_SI_Woolf2021!$E$9:$E$93-BU$58))*(BU$58-Fperm_SI_Woolf2021!$E$9:$E$93)/10))) + Fperm_SI_Woolf2021!$H$9:$H$93*EXP(-Fperm_SI_Woolf2021!$K$9:$K$93*$C109*IF(BU$58=Fperm_SI_Woolf2021!$E$9:$E$93,1,EXP(LN((1.1*(Fperm_SI_Woolf2021!$E$9:$E$93-BU$58)-63.1579*EXP(-0.19*Fperm_SI_Woolf2021!$E$9:$E$93)+63.1579*EXP(-0.19*BU$58))/(Fperm_SI_Woolf2021!$E$9:$E$93-BU$58))*(BU$58-Fperm_SI_Woolf2021!$E$9:$E$93)/10))),Fperm_SI_Woolf2021!$D$9:$D$93))</f>
        <v>0.24275800487912272</v>
      </c>
      <c r="BV109" s="51" cm="1">
        <f t="array" ref="BV109">MIN(1,SLOPE(Fperm_SI_Woolf2021!$F$9:$F$93*EXP(-Fperm_SI_Woolf2021!$I$9:$I$93*$C109*IF(BV$58=Fperm_SI_Woolf2021!$E$9:$E$93,1,EXP(LN((1.1*(Fperm_SI_Woolf2021!$E$9:$E$93-BV$58)-63.1579*EXP(-0.19*Fperm_SI_Woolf2021!$E$9:$E$93)+63.1579*EXP(-0.19*BV$58))/(Fperm_SI_Woolf2021!$E$9:$E$93-BV$58))*(BV$58-Fperm_SI_Woolf2021!$E$9:$E$93)/10))) + Fperm_SI_Woolf2021!$G$9:$G$93*EXP(-Fperm_SI_Woolf2021!$J$9:$J$93*$C109*IF(BV$58=Fperm_SI_Woolf2021!$E$9:$E$93,1,EXP(LN((1.1*(Fperm_SI_Woolf2021!$E$9:$E$93-BV$58)-63.1579*EXP(-0.19*Fperm_SI_Woolf2021!$E$9:$E$93)+63.1579*EXP(-0.19*BV$58))/(Fperm_SI_Woolf2021!$E$9:$E$93-BV$58))*(BV$58-Fperm_SI_Woolf2021!$E$9:$E$93)/10))) + Fperm_SI_Woolf2021!$H$9:$H$93*EXP(-Fperm_SI_Woolf2021!$K$9:$K$93*$C109*IF(BV$58=Fperm_SI_Woolf2021!$E$9:$E$93,1,EXP(LN((1.1*(Fperm_SI_Woolf2021!$E$9:$E$93-BV$58)-63.1579*EXP(-0.19*Fperm_SI_Woolf2021!$E$9:$E$93)+63.1579*EXP(-0.19*BV$58))/(Fperm_SI_Woolf2021!$E$9:$E$93-BV$58))*(BV$58-Fperm_SI_Woolf2021!$E$9:$E$93)/10))),Fperm_SI_Woolf2021!$D$9:$D$93)*BV$57+INTERCEPT(Fperm_SI_Woolf2021!$F$9:$F$93*EXP(-Fperm_SI_Woolf2021!$I$9:$I$93*$C109*IF(BV$58=Fperm_SI_Woolf2021!$E$9:$E$93,1,EXP(LN((1.1*(Fperm_SI_Woolf2021!$E$9:$E$93-BV$58)-63.1579*EXP(-0.19*Fperm_SI_Woolf2021!$E$9:$E$93)+63.1579*EXP(-0.19*BV$58))/(Fperm_SI_Woolf2021!$E$9:$E$93-BV$58))*(BV$58-Fperm_SI_Woolf2021!$E$9:$E$93)/10))) + Fperm_SI_Woolf2021!$G$9:$G$93*EXP(-Fperm_SI_Woolf2021!$J$9:$J$93*$C109*IF(BV$58=Fperm_SI_Woolf2021!$E$9:$E$93,1,EXP(LN((1.1*(Fperm_SI_Woolf2021!$E$9:$E$93-BV$58)-63.1579*EXP(-0.19*Fperm_SI_Woolf2021!$E$9:$E$93)+63.1579*EXP(-0.19*BV$58))/(Fperm_SI_Woolf2021!$E$9:$E$93-BV$58))*(BV$58-Fperm_SI_Woolf2021!$E$9:$E$93)/10))) + Fperm_SI_Woolf2021!$H$9:$H$93*EXP(-Fperm_SI_Woolf2021!$K$9:$K$93*$C109*IF(BV$58=Fperm_SI_Woolf2021!$E$9:$E$93,1,EXP(LN((1.1*(Fperm_SI_Woolf2021!$E$9:$E$93-BV$58)-63.1579*EXP(-0.19*Fperm_SI_Woolf2021!$E$9:$E$93)+63.1579*EXP(-0.19*BV$58))/(Fperm_SI_Woolf2021!$E$9:$E$93-BV$58))*(BV$58-Fperm_SI_Woolf2021!$E$9:$E$93)/10))),Fperm_SI_Woolf2021!$D$9:$D$93))</f>
        <v>0.22308296468153174</v>
      </c>
      <c r="BW109" s="51" cm="1">
        <f t="array" ref="BW109">MIN(1,SLOPE(Fperm_SI_Woolf2021!$F$9:$F$93*EXP(-Fperm_SI_Woolf2021!$I$9:$I$93*$C109*IF(BW$58=Fperm_SI_Woolf2021!$E$9:$E$93,1,EXP(LN((1.1*(Fperm_SI_Woolf2021!$E$9:$E$93-BW$58)-63.1579*EXP(-0.19*Fperm_SI_Woolf2021!$E$9:$E$93)+63.1579*EXP(-0.19*BW$58))/(Fperm_SI_Woolf2021!$E$9:$E$93-BW$58))*(BW$58-Fperm_SI_Woolf2021!$E$9:$E$93)/10))) + Fperm_SI_Woolf2021!$G$9:$G$93*EXP(-Fperm_SI_Woolf2021!$J$9:$J$93*$C109*IF(BW$58=Fperm_SI_Woolf2021!$E$9:$E$93,1,EXP(LN((1.1*(Fperm_SI_Woolf2021!$E$9:$E$93-BW$58)-63.1579*EXP(-0.19*Fperm_SI_Woolf2021!$E$9:$E$93)+63.1579*EXP(-0.19*BW$58))/(Fperm_SI_Woolf2021!$E$9:$E$93-BW$58))*(BW$58-Fperm_SI_Woolf2021!$E$9:$E$93)/10))) + Fperm_SI_Woolf2021!$H$9:$H$93*EXP(-Fperm_SI_Woolf2021!$K$9:$K$93*$C109*IF(BW$58=Fperm_SI_Woolf2021!$E$9:$E$93,1,EXP(LN((1.1*(Fperm_SI_Woolf2021!$E$9:$E$93-BW$58)-63.1579*EXP(-0.19*Fperm_SI_Woolf2021!$E$9:$E$93)+63.1579*EXP(-0.19*BW$58))/(Fperm_SI_Woolf2021!$E$9:$E$93-BW$58))*(BW$58-Fperm_SI_Woolf2021!$E$9:$E$93)/10))),Fperm_SI_Woolf2021!$D$9:$D$93)*BW$57+INTERCEPT(Fperm_SI_Woolf2021!$F$9:$F$93*EXP(-Fperm_SI_Woolf2021!$I$9:$I$93*$C109*IF(BW$58=Fperm_SI_Woolf2021!$E$9:$E$93,1,EXP(LN((1.1*(Fperm_SI_Woolf2021!$E$9:$E$93-BW$58)-63.1579*EXP(-0.19*Fperm_SI_Woolf2021!$E$9:$E$93)+63.1579*EXP(-0.19*BW$58))/(Fperm_SI_Woolf2021!$E$9:$E$93-BW$58))*(BW$58-Fperm_SI_Woolf2021!$E$9:$E$93)/10))) + Fperm_SI_Woolf2021!$G$9:$G$93*EXP(-Fperm_SI_Woolf2021!$J$9:$J$93*$C109*IF(BW$58=Fperm_SI_Woolf2021!$E$9:$E$93,1,EXP(LN((1.1*(Fperm_SI_Woolf2021!$E$9:$E$93-BW$58)-63.1579*EXP(-0.19*Fperm_SI_Woolf2021!$E$9:$E$93)+63.1579*EXP(-0.19*BW$58))/(Fperm_SI_Woolf2021!$E$9:$E$93-BW$58))*(BW$58-Fperm_SI_Woolf2021!$E$9:$E$93)/10))) + Fperm_SI_Woolf2021!$H$9:$H$93*EXP(-Fperm_SI_Woolf2021!$K$9:$K$93*$C109*IF(BW$58=Fperm_SI_Woolf2021!$E$9:$E$93,1,EXP(LN((1.1*(Fperm_SI_Woolf2021!$E$9:$E$93-BW$58)-63.1579*EXP(-0.19*Fperm_SI_Woolf2021!$E$9:$E$93)+63.1579*EXP(-0.19*BW$58))/(Fperm_SI_Woolf2021!$E$9:$E$93-BW$58))*(BW$58-Fperm_SI_Woolf2021!$E$9:$E$93)/10))),Fperm_SI_Woolf2021!$D$9:$D$93))</f>
        <v>0.20340792448394074</v>
      </c>
      <c r="BX109" s="51" cm="1">
        <f t="array" ref="BX109">MIN(1,SLOPE(Fperm_SI_Woolf2021!$F$9:$F$93*EXP(-Fperm_SI_Woolf2021!$I$9:$I$93*$C109*IF(BX$58=Fperm_SI_Woolf2021!$E$9:$E$93,1,EXP(LN((1.1*(Fperm_SI_Woolf2021!$E$9:$E$93-BX$58)-63.1579*EXP(-0.19*Fperm_SI_Woolf2021!$E$9:$E$93)+63.1579*EXP(-0.19*BX$58))/(Fperm_SI_Woolf2021!$E$9:$E$93-BX$58))*(BX$58-Fperm_SI_Woolf2021!$E$9:$E$93)/10))) + Fperm_SI_Woolf2021!$G$9:$G$93*EXP(-Fperm_SI_Woolf2021!$J$9:$J$93*$C109*IF(BX$58=Fperm_SI_Woolf2021!$E$9:$E$93,1,EXP(LN((1.1*(Fperm_SI_Woolf2021!$E$9:$E$93-BX$58)-63.1579*EXP(-0.19*Fperm_SI_Woolf2021!$E$9:$E$93)+63.1579*EXP(-0.19*BX$58))/(Fperm_SI_Woolf2021!$E$9:$E$93-BX$58))*(BX$58-Fperm_SI_Woolf2021!$E$9:$E$93)/10))) + Fperm_SI_Woolf2021!$H$9:$H$93*EXP(-Fperm_SI_Woolf2021!$K$9:$K$93*$C109*IF(BX$58=Fperm_SI_Woolf2021!$E$9:$E$93,1,EXP(LN((1.1*(Fperm_SI_Woolf2021!$E$9:$E$93-BX$58)-63.1579*EXP(-0.19*Fperm_SI_Woolf2021!$E$9:$E$93)+63.1579*EXP(-0.19*BX$58))/(Fperm_SI_Woolf2021!$E$9:$E$93-BX$58))*(BX$58-Fperm_SI_Woolf2021!$E$9:$E$93)/10))),Fperm_SI_Woolf2021!$D$9:$D$93)*BX$57+INTERCEPT(Fperm_SI_Woolf2021!$F$9:$F$93*EXP(-Fperm_SI_Woolf2021!$I$9:$I$93*$C109*IF(BX$58=Fperm_SI_Woolf2021!$E$9:$E$93,1,EXP(LN((1.1*(Fperm_SI_Woolf2021!$E$9:$E$93-BX$58)-63.1579*EXP(-0.19*Fperm_SI_Woolf2021!$E$9:$E$93)+63.1579*EXP(-0.19*BX$58))/(Fperm_SI_Woolf2021!$E$9:$E$93-BX$58))*(BX$58-Fperm_SI_Woolf2021!$E$9:$E$93)/10))) + Fperm_SI_Woolf2021!$G$9:$G$93*EXP(-Fperm_SI_Woolf2021!$J$9:$J$93*$C109*IF(BX$58=Fperm_SI_Woolf2021!$E$9:$E$93,1,EXP(LN((1.1*(Fperm_SI_Woolf2021!$E$9:$E$93-BX$58)-63.1579*EXP(-0.19*Fperm_SI_Woolf2021!$E$9:$E$93)+63.1579*EXP(-0.19*BX$58))/(Fperm_SI_Woolf2021!$E$9:$E$93-BX$58))*(BX$58-Fperm_SI_Woolf2021!$E$9:$E$93)/10))) + Fperm_SI_Woolf2021!$H$9:$H$93*EXP(-Fperm_SI_Woolf2021!$K$9:$K$93*$C109*IF(BX$58=Fperm_SI_Woolf2021!$E$9:$E$93,1,EXP(LN((1.1*(Fperm_SI_Woolf2021!$E$9:$E$93-BX$58)-63.1579*EXP(-0.19*Fperm_SI_Woolf2021!$E$9:$E$93)+63.1579*EXP(-0.19*BX$58))/(Fperm_SI_Woolf2021!$E$9:$E$93-BX$58))*(BX$58-Fperm_SI_Woolf2021!$E$9:$E$93)/10))),Fperm_SI_Woolf2021!$D$9:$D$93))</f>
        <v>0.18373288428634971</v>
      </c>
      <c r="BY109" s="51" cm="1">
        <f t="array" ref="BY109">MIN(1,SLOPE(Fperm_SI_Woolf2021!$F$9:$F$93*EXP(-Fperm_SI_Woolf2021!$I$9:$I$93*$C109*IF(BY$58=Fperm_SI_Woolf2021!$E$9:$E$93,1,EXP(LN((1.1*(Fperm_SI_Woolf2021!$E$9:$E$93-BY$58)-63.1579*EXP(-0.19*Fperm_SI_Woolf2021!$E$9:$E$93)+63.1579*EXP(-0.19*BY$58))/(Fperm_SI_Woolf2021!$E$9:$E$93-BY$58))*(BY$58-Fperm_SI_Woolf2021!$E$9:$E$93)/10))) + Fperm_SI_Woolf2021!$G$9:$G$93*EXP(-Fperm_SI_Woolf2021!$J$9:$J$93*$C109*IF(BY$58=Fperm_SI_Woolf2021!$E$9:$E$93,1,EXP(LN((1.1*(Fperm_SI_Woolf2021!$E$9:$E$93-BY$58)-63.1579*EXP(-0.19*Fperm_SI_Woolf2021!$E$9:$E$93)+63.1579*EXP(-0.19*BY$58))/(Fperm_SI_Woolf2021!$E$9:$E$93-BY$58))*(BY$58-Fperm_SI_Woolf2021!$E$9:$E$93)/10))) + Fperm_SI_Woolf2021!$H$9:$H$93*EXP(-Fperm_SI_Woolf2021!$K$9:$K$93*$C109*IF(BY$58=Fperm_SI_Woolf2021!$E$9:$E$93,1,EXP(LN((1.1*(Fperm_SI_Woolf2021!$E$9:$E$93-BY$58)-63.1579*EXP(-0.19*Fperm_SI_Woolf2021!$E$9:$E$93)+63.1579*EXP(-0.19*BY$58))/(Fperm_SI_Woolf2021!$E$9:$E$93-BY$58))*(BY$58-Fperm_SI_Woolf2021!$E$9:$E$93)/10))),Fperm_SI_Woolf2021!$D$9:$D$93)*BY$57+INTERCEPT(Fperm_SI_Woolf2021!$F$9:$F$93*EXP(-Fperm_SI_Woolf2021!$I$9:$I$93*$C109*IF(BY$58=Fperm_SI_Woolf2021!$E$9:$E$93,1,EXP(LN((1.1*(Fperm_SI_Woolf2021!$E$9:$E$93-BY$58)-63.1579*EXP(-0.19*Fperm_SI_Woolf2021!$E$9:$E$93)+63.1579*EXP(-0.19*BY$58))/(Fperm_SI_Woolf2021!$E$9:$E$93-BY$58))*(BY$58-Fperm_SI_Woolf2021!$E$9:$E$93)/10))) + Fperm_SI_Woolf2021!$G$9:$G$93*EXP(-Fperm_SI_Woolf2021!$J$9:$J$93*$C109*IF(BY$58=Fperm_SI_Woolf2021!$E$9:$E$93,1,EXP(LN((1.1*(Fperm_SI_Woolf2021!$E$9:$E$93-BY$58)-63.1579*EXP(-0.19*Fperm_SI_Woolf2021!$E$9:$E$93)+63.1579*EXP(-0.19*BY$58))/(Fperm_SI_Woolf2021!$E$9:$E$93-BY$58))*(BY$58-Fperm_SI_Woolf2021!$E$9:$E$93)/10))) + Fperm_SI_Woolf2021!$H$9:$H$93*EXP(-Fperm_SI_Woolf2021!$K$9:$K$93*$C109*IF(BY$58=Fperm_SI_Woolf2021!$E$9:$E$93,1,EXP(LN((1.1*(Fperm_SI_Woolf2021!$E$9:$E$93-BY$58)-63.1579*EXP(-0.19*Fperm_SI_Woolf2021!$E$9:$E$93)+63.1579*EXP(-0.19*BY$58))/(Fperm_SI_Woolf2021!$E$9:$E$93-BY$58))*(BY$58-Fperm_SI_Woolf2021!$E$9:$E$93)/10))),Fperm_SI_Woolf2021!$D$9:$D$93))</f>
        <v>0.16405784408875873</v>
      </c>
      <c r="BZ109" s="51" cm="1">
        <f t="array" ref="BZ109">MIN(1,SLOPE(Fperm_SI_Woolf2021!$F$9:$F$93*EXP(-Fperm_SI_Woolf2021!$I$9:$I$93*$C109*IF(BZ$58=Fperm_SI_Woolf2021!$E$9:$E$93,1,EXP(LN((1.1*(Fperm_SI_Woolf2021!$E$9:$E$93-BZ$58)-63.1579*EXP(-0.19*Fperm_SI_Woolf2021!$E$9:$E$93)+63.1579*EXP(-0.19*BZ$58))/(Fperm_SI_Woolf2021!$E$9:$E$93-BZ$58))*(BZ$58-Fperm_SI_Woolf2021!$E$9:$E$93)/10))) + Fperm_SI_Woolf2021!$G$9:$G$93*EXP(-Fperm_SI_Woolf2021!$J$9:$J$93*$C109*IF(BZ$58=Fperm_SI_Woolf2021!$E$9:$E$93,1,EXP(LN((1.1*(Fperm_SI_Woolf2021!$E$9:$E$93-BZ$58)-63.1579*EXP(-0.19*Fperm_SI_Woolf2021!$E$9:$E$93)+63.1579*EXP(-0.19*BZ$58))/(Fperm_SI_Woolf2021!$E$9:$E$93-BZ$58))*(BZ$58-Fperm_SI_Woolf2021!$E$9:$E$93)/10))) + Fperm_SI_Woolf2021!$H$9:$H$93*EXP(-Fperm_SI_Woolf2021!$K$9:$K$93*$C109*IF(BZ$58=Fperm_SI_Woolf2021!$E$9:$E$93,1,EXP(LN((1.1*(Fperm_SI_Woolf2021!$E$9:$E$93-BZ$58)-63.1579*EXP(-0.19*Fperm_SI_Woolf2021!$E$9:$E$93)+63.1579*EXP(-0.19*BZ$58))/(Fperm_SI_Woolf2021!$E$9:$E$93-BZ$58))*(BZ$58-Fperm_SI_Woolf2021!$E$9:$E$93)/10))),Fperm_SI_Woolf2021!$D$9:$D$93)*BZ$57+INTERCEPT(Fperm_SI_Woolf2021!$F$9:$F$93*EXP(-Fperm_SI_Woolf2021!$I$9:$I$93*$C109*IF(BZ$58=Fperm_SI_Woolf2021!$E$9:$E$93,1,EXP(LN((1.1*(Fperm_SI_Woolf2021!$E$9:$E$93-BZ$58)-63.1579*EXP(-0.19*Fperm_SI_Woolf2021!$E$9:$E$93)+63.1579*EXP(-0.19*BZ$58))/(Fperm_SI_Woolf2021!$E$9:$E$93-BZ$58))*(BZ$58-Fperm_SI_Woolf2021!$E$9:$E$93)/10))) + Fperm_SI_Woolf2021!$G$9:$G$93*EXP(-Fperm_SI_Woolf2021!$J$9:$J$93*$C109*IF(BZ$58=Fperm_SI_Woolf2021!$E$9:$E$93,1,EXP(LN((1.1*(Fperm_SI_Woolf2021!$E$9:$E$93-BZ$58)-63.1579*EXP(-0.19*Fperm_SI_Woolf2021!$E$9:$E$93)+63.1579*EXP(-0.19*BZ$58))/(Fperm_SI_Woolf2021!$E$9:$E$93-BZ$58))*(BZ$58-Fperm_SI_Woolf2021!$E$9:$E$93)/10))) + Fperm_SI_Woolf2021!$H$9:$H$93*EXP(-Fperm_SI_Woolf2021!$K$9:$K$93*$C109*IF(BZ$58=Fperm_SI_Woolf2021!$E$9:$E$93,1,EXP(LN((1.1*(Fperm_SI_Woolf2021!$E$9:$E$93-BZ$58)-63.1579*EXP(-0.19*Fperm_SI_Woolf2021!$E$9:$E$93)+63.1579*EXP(-0.19*BZ$58))/(Fperm_SI_Woolf2021!$E$9:$E$93-BZ$58))*(BZ$58-Fperm_SI_Woolf2021!$E$9:$E$93)/10))),Fperm_SI_Woolf2021!$D$9:$D$93))</f>
        <v>0.1443828038911677</v>
      </c>
    </row>
    <row r="110" spans="3:78" x14ac:dyDescent="0.2">
      <c r="C110" s="48">
        <v>500</v>
      </c>
      <c r="D110" s="51" cm="1">
        <f t="array" ref="D110">MIN(1,SLOPE(Fperm_SI_Woolf2021!$F$9:$F$93*EXP(-Fperm_SI_Woolf2021!$I$9:$I$93*$C110*IF(D$58=Fperm_SI_Woolf2021!$E$9:$E$93,1,EXP(LN((1.1*(Fperm_SI_Woolf2021!$E$9:$E$93-D$58)-63.1579*EXP(-0.19*Fperm_SI_Woolf2021!$E$9:$E$93)+63.1579*EXP(-0.19*D$58))/(Fperm_SI_Woolf2021!$E$9:$E$93-D$58))*(D$58-Fperm_SI_Woolf2021!$E$9:$E$93)/10))) + Fperm_SI_Woolf2021!$G$9:$G$93*EXP(-Fperm_SI_Woolf2021!$J$9:$J$93*$C110*IF(D$58=Fperm_SI_Woolf2021!$E$9:$E$93,1,EXP(LN((1.1*(Fperm_SI_Woolf2021!$E$9:$E$93-D$58)-63.1579*EXP(-0.19*Fperm_SI_Woolf2021!$E$9:$E$93)+63.1579*EXP(-0.19*D$58))/(Fperm_SI_Woolf2021!$E$9:$E$93-D$58))*(D$58-Fperm_SI_Woolf2021!$E$9:$E$93)/10))) + Fperm_SI_Woolf2021!$H$9:$H$93*EXP(-Fperm_SI_Woolf2021!$K$9:$K$93*$C110*IF(D$58=Fperm_SI_Woolf2021!$E$9:$E$93,1,EXP(LN((1.1*(Fperm_SI_Woolf2021!$E$9:$E$93-D$58)-63.1579*EXP(-0.19*Fperm_SI_Woolf2021!$E$9:$E$93)+63.1579*EXP(-0.19*D$58))/(Fperm_SI_Woolf2021!$E$9:$E$93-D$58))*(D$58-Fperm_SI_Woolf2021!$E$9:$E$93)/10))),Fperm_SI_Woolf2021!$D$9:$D$93)*D$57+INTERCEPT(Fperm_SI_Woolf2021!$F$9:$F$93*EXP(-Fperm_SI_Woolf2021!$I$9:$I$93*$C110*IF(D$58=Fperm_SI_Woolf2021!$E$9:$E$93,1,EXP(LN((1.1*(Fperm_SI_Woolf2021!$E$9:$E$93-D$58)-63.1579*EXP(-0.19*Fperm_SI_Woolf2021!$E$9:$E$93)+63.1579*EXP(-0.19*D$58))/(Fperm_SI_Woolf2021!$E$9:$E$93-D$58))*(D$58-Fperm_SI_Woolf2021!$E$9:$E$93)/10))) + Fperm_SI_Woolf2021!$G$9:$G$93*EXP(-Fperm_SI_Woolf2021!$J$9:$J$93*$C110*IF(D$58=Fperm_SI_Woolf2021!$E$9:$E$93,1,EXP(LN((1.1*(Fperm_SI_Woolf2021!$E$9:$E$93-D$58)-63.1579*EXP(-0.19*Fperm_SI_Woolf2021!$E$9:$E$93)+63.1579*EXP(-0.19*D$58))/(Fperm_SI_Woolf2021!$E$9:$E$93-D$58))*(D$58-Fperm_SI_Woolf2021!$E$9:$E$93)/10))) + Fperm_SI_Woolf2021!$H$9:$H$93*EXP(-Fperm_SI_Woolf2021!$K$9:$K$93*$C110*IF(D$58=Fperm_SI_Woolf2021!$E$9:$E$93,1,EXP(LN((1.1*(Fperm_SI_Woolf2021!$E$9:$E$93-D$58)-63.1579*EXP(-0.19*Fperm_SI_Woolf2021!$E$9:$E$93)+63.1579*EXP(-0.19*D$58))/(Fperm_SI_Woolf2021!$E$9:$E$93-D$58))*(D$58-Fperm_SI_Woolf2021!$E$9:$E$93)/10))),Fperm_SI_Woolf2021!$D$9:$D$93))</f>
        <v>0.95774724681163825</v>
      </c>
      <c r="E110" s="51" cm="1">
        <f t="array" ref="E110">MIN(1,SLOPE(Fperm_SI_Woolf2021!$F$9:$F$93*EXP(-Fperm_SI_Woolf2021!$I$9:$I$93*$C110*IF(E$58=Fperm_SI_Woolf2021!$E$9:$E$93,1,EXP(LN((1.1*(Fperm_SI_Woolf2021!$E$9:$E$93-E$58)-63.1579*EXP(-0.19*Fperm_SI_Woolf2021!$E$9:$E$93)+63.1579*EXP(-0.19*E$58))/(Fperm_SI_Woolf2021!$E$9:$E$93-E$58))*(E$58-Fperm_SI_Woolf2021!$E$9:$E$93)/10))) + Fperm_SI_Woolf2021!$G$9:$G$93*EXP(-Fperm_SI_Woolf2021!$J$9:$J$93*$C110*IF(E$58=Fperm_SI_Woolf2021!$E$9:$E$93,1,EXP(LN((1.1*(Fperm_SI_Woolf2021!$E$9:$E$93-E$58)-63.1579*EXP(-0.19*Fperm_SI_Woolf2021!$E$9:$E$93)+63.1579*EXP(-0.19*E$58))/(Fperm_SI_Woolf2021!$E$9:$E$93-E$58))*(E$58-Fperm_SI_Woolf2021!$E$9:$E$93)/10))) + Fperm_SI_Woolf2021!$H$9:$H$93*EXP(-Fperm_SI_Woolf2021!$K$9:$K$93*$C110*IF(E$58=Fperm_SI_Woolf2021!$E$9:$E$93,1,EXP(LN((1.1*(Fperm_SI_Woolf2021!$E$9:$E$93-E$58)-63.1579*EXP(-0.19*Fperm_SI_Woolf2021!$E$9:$E$93)+63.1579*EXP(-0.19*E$58))/(Fperm_SI_Woolf2021!$E$9:$E$93-E$58))*(E$58-Fperm_SI_Woolf2021!$E$9:$E$93)/10))),Fperm_SI_Woolf2021!$D$9:$D$93)*E$57+INTERCEPT(Fperm_SI_Woolf2021!$F$9:$F$93*EXP(-Fperm_SI_Woolf2021!$I$9:$I$93*$C110*IF(E$58=Fperm_SI_Woolf2021!$E$9:$E$93,1,EXP(LN((1.1*(Fperm_SI_Woolf2021!$E$9:$E$93-E$58)-63.1579*EXP(-0.19*Fperm_SI_Woolf2021!$E$9:$E$93)+63.1579*EXP(-0.19*E$58))/(Fperm_SI_Woolf2021!$E$9:$E$93-E$58))*(E$58-Fperm_SI_Woolf2021!$E$9:$E$93)/10))) + Fperm_SI_Woolf2021!$G$9:$G$93*EXP(-Fperm_SI_Woolf2021!$J$9:$J$93*$C110*IF(E$58=Fperm_SI_Woolf2021!$E$9:$E$93,1,EXP(LN((1.1*(Fperm_SI_Woolf2021!$E$9:$E$93-E$58)-63.1579*EXP(-0.19*Fperm_SI_Woolf2021!$E$9:$E$93)+63.1579*EXP(-0.19*E$58))/(Fperm_SI_Woolf2021!$E$9:$E$93-E$58))*(E$58-Fperm_SI_Woolf2021!$E$9:$E$93)/10))) + Fperm_SI_Woolf2021!$H$9:$H$93*EXP(-Fperm_SI_Woolf2021!$K$9:$K$93*$C110*IF(E$58=Fperm_SI_Woolf2021!$E$9:$E$93,1,EXP(LN((1.1*(Fperm_SI_Woolf2021!$E$9:$E$93-E$58)-63.1579*EXP(-0.19*Fperm_SI_Woolf2021!$E$9:$E$93)+63.1579*EXP(-0.19*E$58))/(Fperm_SI_Woolf2021!$E$9:$E$93-E$58))*(E$58-Fperm_SI_Woolf2021!$E$9:$E$93)/10))),Fperm_SI_Woolf2021!$D$9:$D$93))</f>
        <v>0.92538352556544723</v>
      </c>
      <c r="F110" s="51" cm="1">
        <f t="array" ref="F110">MIN(1,SLOPE(Fperm_SI_Woolf2021!$F$9:$F$93*EXP(-Fperm_SI_Woolf2021!$I$9:$I$93*$C110*IF(F$58=Fperm_SI_Woolf2021!$E$9:$E$93,1,EXP(LN((1.1*(Fperm_SI_Woolf2021!$E$9:$E$93-F$58)-63.1579*EXP(-0.19*Fperm_SI_Woolf2021!$E$9:$E$93)+63.1579*EXP(-0.19*F$58))/(Fperm_SI_Woolf2021!$E$9:$E$93-F$58))*(F$58-Fperm_SI_Woolf2021!$E$9:$E$93)/10))) + Fperm_SI_Woolf2021!$G$9:$G$93*EXP(-Fperm_SI_Woolf2021!$J$9:$J$93*$C110*IF(F$58=Fperm_SI_Woolf2021!$E$9:$E$93,1,EXP(LN((1.1*(Fperm_SI_Woolf2021!$E$9:$E$93-F$58)-63.1579*EXP(-0.19*Fperm_SI_Woolf2021!$E$9:$E$93)+63.1579*EXP(-0.19*F$58))/(Fperm_SI_Woolf2021!$E$9:$E$93-F$58))*(F$58-Fperm_SI_Woolf2021!$E$9:$E$93)/10))) + Fperm_SI_Woolf2021!$H$9:$H$93*EXP(-Fperm_SI_Woolf2021!$K$9:$K$93*$C110*IF(F$58=Fperm_SI_Woolf2021!$E$9:$E$93,1,EXP(LN((1.1*(Fperm_SI_Woolf2021!$E$9:$E$93-F$58)-63.1579*EXP(-0.19*Fperm_SI_Woolf2021!$E$9:$E$93)+63.1579*EXP(-0.19*F$58))/(Fperm_SI_Woolf2021!$E$9:$E$93-F$58))*(F$58-Fperm_SI_Woolf2021!$E$9:$E$93)/10))),Fperm_SI_Woolf2021!$D$9:$D$93)*F$57+INTERCEPT(Fperm_SI_Woolf2021!$F$9:$F$93*EXP(-Fperm_SI_Woolf2021!$I$9:$I$93*$C110*IF(F$58=Fperm_SI_Woolf2021!$E$9:$E$93,1,EXP(LN((1.1*(Fperm_SI_Woolf2021!$E$9:$E$93-F$58)-63.1579*EXP(-0.19*Fperm_SI_Woolf2021!$E$9:$E$93)+63.1579*EXP(-0.19*F$58))/(Fperm_SI_Woolf2021!$E$9:$E$93-F$58))*(F$58-Fperm_SI_Woolf2021!$E$9:$E$93)/10))) + Fperm_SI_Woolf2021!$G$9:$G$93*EXP(-Fperm_SI_Woolf2021!$J$9:$J$93*$C110*IF(F$58=Fperm_SI_Woolf2021!$E$9:$E$93,1,EXP(LN((1.1*(Fperm_SI_Woolf2021!$E$9:$E$93-F$58)-63.1579*EXP(-0.19*Fperm_SI_Woolf2021!$E$9:$E$93)+63.1579*EXP(-0.19*F$58))/(Fperm_SI_Woolf2021!$E$9:$E$93-F$58))*(F$58-Fperm_SI_Woolf2021!$E$9:$E$93)/10))) + Fperm_SI_Woolf2021!$H$9:$H$93*EXP(-Fperm_SI_Woolf2021!$K$9:$K$93*$C110*IF(F$58=Fperm_SI_Woolf2021!$E$9:$E$93,1,EXP(LN((1.1*(Fperm_SI_Woolf2021!$E$9:$E$93-F$58)-63.1579*EXP(-0.19*Fperm_SI_Woolf2021!$E$9:$E$93)+63.1579*EXP(-0.19*F$58))/(Fperm_SI_Woolf2021!$E$9:$E$93-F$58))*(F$58-Fperm_SI_Woolf2021!$E$9:$E$93)/10))),Fperm_SI_Woolf2021!$D$9:$D$93))</f>
        <v>0.89301980431925609</v>
      </c>
      <c r="G110" s="51" cm="1">
        <f t="array" ref="G110">MIN(1,SLOPE(Fperm_SI_Woolf2021!$F$9:$F$93*EXP(-Fperm_SI_Woolf2021!$I$9:$I$93*$C110*IF(G$58=Fperm_SI_Woolf2021!$E$9:$E$93,1,EXP(LN((1.1*(Fperm_SI_Woolf2021!$E$9:$E$93-G$58)-63.1579*EXP(-0.19*Fperm_SI_Woolf2021!$E$9:$E$93)+63.1579*EXP(-0.19*G$58))/(Fperm_SI_Woolf2021!$E$9:$E$93-G$58))*(G$58-Fperm_SI_Woolf2021!$E$9:$E$93)/10))) + Fperm_SI_Woolf2021!$G$9:$G$93*EXP(-Fperm_SI_Woolf2021!$J$9:$J$93*$C110*IF(G$58=Fperm_SI_Woolf2021!$E$9:$E$93,1,EXP(LN((1.1*(Fperm_SI_Woolf2021!$E$9:$E$93-G$58)-63.1579*EXP(-0.19*Fperm_SI_Woolf2021!$E$9:$E$93)+63.1579*EXP(-0.19*G$58))/(Fperm_SI_Woolf2021!$E$9:$E$93-G$58))*(G$58-Fperm_SI_Woolf2021!$E$9:$E$93)/10))) + Fperm_SI_Woolf2021!$H$9:$H$93*EXP(-Fperm_SI_Woolf2021!$K$9:$K$93*$C110*IF(G$58=Fperm_SI_Woolf2021!$E$9:$E$93,1,EXP(LN((1.1*(Fperm_SI_Woolf2021!$E$9:$E$93-G$58)-63.1579*EXP(-0.19*Fperm_SI_Woolf2021!$E$9:$E$93)+63.1579*EXP(-0.19*G$58))/(Fperm_SI_Woolf2021!$E$9:$E$93-G$58))*(G$58-Fperm_SI_Woolf2021!$E$9:$E$93)/10))),Fperm_SI_Woolf2021!$D$9:$D$93)*G$57+INTERCEPT(Fperm_SI_Woolf2021!$F$9:$F$93*EXP(-Fperm_SI_Woolf2021!$I$9:$I$93*$C110*IF(G$58=Fperm_SI_Woolf2021!$E$9:$E$93,1,EXP(LN((1.1*(Fperm_SI_Woolf2021!$E$9:$E$93-G$58)-63.1579*EXP(-0.19*Fperm_SI_Woolf2021!$E$9:$E$93)+63.1579*EXP(-0.19*G$58))/(Fperm_SI_Woolf2021!$E$9:$E$93-G$58))*(G$58-Fperm_SI_Woolf2021!$E$9:$E$93)/10))) + Fperm_SI_Woolf2021!$G$9:$G$93*EXP(-Fperm_SI_Woolf2021!$J$9:$J$93*$C110*IF(G$58=Fperm_SI_Woolf2021!$E$9:$E$93,1,EXP(LN((1.1*(Fperm_SI_Woolf2021!$E$9:$E$93-G$58)-63.1579*EXP(-0.19*Fperm_SI_Woolf2021!$E$9:$E$93)+63.1579*EXP(-0.19*G$58))/(Fperm_SI_Woolf2021!$E$9:$E$93-G$58))*(G$58-Fperm_SI_Woolf2021!$E$9:$E$93)/10))) + Fperm_SI_Woolf2021!$H$9:$H$93*EXP(-Fperm_SI_Woolf2021!$K$9:$K$93*$C110*IF(G$58=Fperm_SI_Woolf2021!$E$9:$E$93,1,EXP(LN((1.1*(Fperm_SI_Woolf2021!$E$9:$E$93-G$58)-63.1579*EXP(-0.19*Fperm_SI_Woolf2021!$E$9:$E$93)+63.1579*EXP(-0.19*G$58))/(Fperm_SI_Woolf2021!$E$9:$E$93-G$58))*(G$58-Fperm_SI_Woolf2021!$E$9:$E$93)/10))),Fperm_SI_Woolf2021!$D$9:$D$93))</f>
        <v>0.86065608307306496</v>
      </c>
      <c r="H110" s="51" cm="1">
        <f t="array" ref="H110">MIN(1,SLOPE(Fperm_SI_Woolf2021!$F$9:$F$93*EXP(-Fperm_SI_Woolf2021!$I$9:$I$93*$C110*IF(H$58=Fperm_SI_Woolf2021!$E$9:$E$93,1,EXP(LN((1.1*(Fperm_SI_Woolf2021!$E$9:$E$93-H$58)-63.1579*EXP(-0.19*Fperm_SI_Woolf2021!$E$9:$E$93)+63.1579*EXP(-0.19*H$58))/(Fperm_SI_Woolf2021!$E$9:$E$93-H$58))*(H$58-Fperm_SI_Woolf2021!$E$9:$E$93)/10))) + Fperm_SI_Woolf2021!$G$9:$G$93*EXP(-Fperm_SI_Woolf2021!$J$9:$J$93*$C110*IF(H$58=Fperm_SI_Woolf2021!$E$9:$E$93,1,EXP(LN((1.1*(Fperm_SI_Woolf2021!$E$9:$E$93-H$58)-63.1579*EXP(-0.19*Fperm_SI_Woolf2021!$E$9:$E$93)+63.1579*EXP(-0.19*H$58))/(Fperm_SI_Woolf2021!$E$9:$E$93-H$58))*(H$58-Fperm_SI_Woolf2021!$E$9:$E$93)/10))) + Fperm_SI_Woolf2021!$H$9:$H$93*EXP(-Fperm_SI_Woolf2021!$K$9:$K$93*$C110*IF(H$58=Fperm_SI_Woolf2021!$E$9:$E$93,1,EXP(LN((1.1*(Fperm_SI_Woolf2021!$E$9:$E$93-H$58)-63.1579*EXP(-0.19*Fperm_SI_Woolf2021!$E$9:$E$93)+63.1579*EXP(-0.19*H$58))/(Fperm_SI_Woolf2021!$E$9:$E$93-H$58))*(H$58-Fperm_SI_Woolf2021!$E$9:$E$93)/10))),Fperm_SI_Woolf2021!$D$9:$D$93)*H$57+INTERCEPT(Fperm_SI_Woolf2021!$F$9:$F$93*EXP(-Fperm_SI_Woolf2021!$I$9:$I$93*$C110*IF(H$58=Fperm_SI_Woolf2021!$E$9:$E$93,1,EXP(LN((1.1*(Fperm_SI_Woolf2021!$E$9:$E$93-H$58)-63.1579*EXP(-0.19*Fperm_SI_Woolf2021!$E$9:$E$93)+63.1579*EXP(-0.19*H$58))/(Fperm_SI_Woolf2021!$E$9:$E$93-H$58))*(H$58-Fperm_SI_Woolf2021!$E$9:$E$93)/10))) + Fperm_SI_Woolf2021!$G$9:$G$93*EXP(-Fperm_SI_Woolf2021!$J$9:$J$93*$C110*IF(H$58=Fperm_SI_Woolf2021!$E$9:$E$93,1,EXP(LN((1.1*(Fperm_SI_Woolf2021!$E$9:$E$93-H$58)-63.1579*EXP(-0.19*Fperm_SI_Woolf2021!$E$9:$E$93)+63.1579*EXP(-0.19*H$58))/(Fperm_SI_Woolf2021!$E$9:$E$93-H$58))*(H$58-Fperm_SI_Woolf2021!$E$9:$E$93)/10))) + Fperm_SI_Woolf2021!$H$9:$H$93*EXP(-Fperm_SI_Woolf2021!$K$9:$K$93*$C110*IF(H$58=Fperm_SI_Woolf2021!$E$9:$E$93,1,EXP(LN((1.1*(Fperm_SI_Woolf2021!$E$9:$E$93-H$58)-63.1579*EXP(-0.19*Fperm_SI_Woolf2021!$E$9:$E$93)+63.1579*EXP(-0.19*H$58))/(Fperm_SI_Woolf2021!$E$9:$E$93-H$58))*(H$58-Fperm_SI_Woolf2021!$E$9:$E$93)/10))),Fperm_SI_Woolf2021!$D$9:$D$93))</f>
        <v>0.82829236182687382</v>
      </c>
      <c r="I110" s="51" cm="1">
        <f t="array" ref="I110">MIN(1,SLOPE(Fperm_SI_Woolf2021!$F$9:$F$93*EXP(-Fperm_SI_Woolf2021!$I$9:$I$93*$C110*IF(I$58=Fperm_SI_Woolf2021!$E$9:$E$93,1,EXP(LN((1.1*(Fperm_SI_Woolf2021!$E$9:$E$93-I$58)-63.1579*EXP(-0.19*Fperm_SI_Woolf2021!$E$9:$E$93)+63.1579*EXP(-0.19*I$58))/(Fperm_SI_Woolf2021!$E$9:$E$93-I$58))*(I$58-Fperm_SI_Woolf2021!$E$9:$E$93)/10))) + Fperm_SI_Woolf2021!$G$9:$G$93*EXP(-Fperm_SI_Woolf2021!$J$9:$J$93*$C110*IF(I$58=Fperm_SI_Woolf2021!$E$9:$E$93,1,EXP(LN((1.1*(Fperm_SI_Woolf2021!$E$9:$E$93-I$58)-63.1579*EXP(-0.19*Fperm_SI_Woolf2021!$E$9:$E$93)+63.1579*EXP(-0.19*I$58))/(Fperm_SI_Woolf2021!$E$9:$E$93-I$58))*(I$58-Fperm_SI_Woolf2021!$E$9:$E$93)/10))) + Fperm_SI_Woolf2021!$H$9:$H$93*EXP(-Fperm_SI_Woolf2021!$K$9:$K$93*$C110*IF(I$58=Fperm_SI_Woolf2021!$E$9:$E$93,1,EXP(LN((1.1*(Fperm_SI_Woolf2021!$E$9:$E$93-I$58)-63.1579*EXP(-0.19*Fperm_SI_Woolf2021!$E$9:$E$93)+63.1579*EXP(-0.19*I$58))/(Fperm_SI_Woolf2021!$E$9:$E$93-I$58))*(I$58-Fperm_SI_Woolf2021!$E$9:$E$93)/10))),Fperm_SI_Woolf2021!$D$9:$D$93)*I$57+INTERCEPT(Fperm_SI_Woolf2021!$F$9:$F$93*EXP(-Fperm_SI_Woolf2021!$I$9:$I$93*$C110*IF(I$58=Fperm_SI_Woolf2021!$E$9:$E$93,1,EXP(LN((1.1*(Fperm_SI_Woolf2021!$E$9:$E$93-I$58)-63.1579*EXP(-0.19*Fperm_SI_Woolf2021!$E$9:$E$93)+63.1579*EXP(-0.19*I$58))/(Fperm_SI_Woolf2021!$E$9:$E$93-I$58))*(I$58-Fperm_SI_Woolf2021!$E$9:$E$93)/10))) + Fperm_SI_Woolf2021!$G$9:$G$93*EXP(-Fperm_SI_Woolf2021!$J$9:$J$93*$C110*IF(I$58=Fperm_SI_Woolf2021!$E$9:$E$93,1,EXP(LN((1.1*(Fperm_SI_Woolf2021!$E$9:$E$93-I$58)-63.1579*EXP(-0.19*Fperm_SI_Woolf2021!$E$9:$E$93)+63.1579*EXP(-0.19*I$58))/(Fperm_SI_Woolf2021!$E$9:$E$93-I$58))*(I$58-Fperm_SI_Woolf2021!$E$9:$E$93)/10))) + Fperm_SI_Woolf2021!$H$9:$H$93*EXP(-Fperm_SI_Woolf2021!$K$9:$K$93*$C110*IF(I$58=Fperm_SI_Woolf2021!$E$9:$E$93,1,EXP(LN((1.1*(Fperm_SI_Woolf2021!$E$9:$E$93-I$58)-63.1579*EXP(-0.19*Fperm_SI_Woolf2021!$E$9:$E$93)+63.1579*EXP(-0.19*I$58))/(Fperm_SI_Woolf2021!$E$9:$E$93-I$58))*(I$58-Fperm_SI_Woolf2021!$E$9:$E$93)/10))),Fperm_SI_Woolf2021!$D$9:$D$93))</f>
        <v>0.79592864058068269</v>
      </c>
      <c r="J110" s="51" cm="1">
        <f t="array" ref="J110">MIN(1,SLOPE(Fperm_SI_Woolf2021!$F$9:$F$93*EXP(-Fperm_SI_Woolf2021!$I$9:$I$93*$C110*IF(J$58=Fperm_SI_Woolf2021!$E$9:$E$93,1,EXP(LN((1.1*(Fperm_SI_Woolf2021!$E$9:$E$93-J$58)-63.1579*EXP(-0.19*Fperm_SI_Woolf2021!$E$9:$E$93)+63.1579*EXP(-0.19*J$58))/(Fperm_SI_Woolf2021!$E$9:$E$93-J$58))*(J$58-Fperm_SI_Woolf2021!$E$9:$E$93)/10))) + Fperm_SI_Woolf2021!$G$9:$G$93*EXP(-Fperm_SI_Woolf2021!$J$9:$J$93*$C110*IF(J$58=Fperm_SI_Woolf2021!$E$9:$E$93,1,EXP(LN((1.1*(Fperm_SI_Woolf2021!$E$9:$E$93-J$58)-63.1579*EXP(-0.19*Fperm_SI_Woolf2021!$E$9:$E$93)+63.1579*EXP(-0.19*J$58))/(Fperm_SI_Woolf2021!$E$9:$E$93-J$58))*(J$58-Fperm_SI_Woolf2021!$E$9:$E$93)/10))) + Fperm_SI_Woolf2021!$H$9:$H$93*EXP(-Fperm_SI_Woolf2021!$K$9:$K$93*$C110*IF(J$58=Fperm_SI_Woolf2021!$E$9:$E$93,1,EXP(LN((1.1*(Fperm_SI_Woolf2021!$E$9:$E$93-J$58)-63.1579*EXP(-0.19*Fperm_SI_Woolf2021!$E$9:$E$93)+63.1579*EXP(-0.19*J$58))/(Fperm_SI_Woolf2021!$E$9:$E$93-J$58))*(J$58-Fperm_SI_Woolf2021!$E$9:$E$93)/10))),Fperm_SI_Woolf2021!$D$9:$D$93)*J$57+INTERCEPT(Fperm_SI_Woolf2021!$F$9:$F$93*EXP(-Fperm_SI_Woolf2021!$I$9:$I$93*$C110*IF(J$58=Fperm_SI_Woolf2021!$E$9:$E$93,1,EXP(LN((1.1*(Fperm_SI_Woolf2021!$E$9:$E$93-J$58)-63.1579*EXP(-0.19*Fperm_SI_Woolf2021!$E$9:$E$93)+63.1579*EXP(-0.19*J$58))/(Fperm_SI_Woolf2021!$E$9:$E$93-J$58))*(J$58-Fperm_SI_Woolf2021!$E$9:$E$93)/10))) + Fperm_SI_Woolf2021!$G$9:$G$93*EXP(-Fperm_SI_Woolf2021!$J$9:$J$93*$C110*IF(J$58=Fperm_SI_Woolf2021!$E$9:$E$93,1,EXP(LN((1.1*(Fperm_SI_Woolf2021!$E$9:$E$93-J$58)-63.1579*EXP(-0.19*Fperm_SI_Woolf2021!$E$9:$E$93)+63.1579*EXP(-0.19*J$58))/(Fperm_SI_Woolf2021!$E$9:$E$93-J$58))*(J$58-Fperm_SI_Woolf2021!$E$9:$E$93)/10))) + Fperm_SI_Woolf2021!$H$9:$H$93*EXP(-Fperm_SI_Woolf2021!$K$9:$K$93*$C110*IF(J$58=Fperm_SI_Woolf2021!$E$9:$E$93,1,EXP(LN((1.1*(Fperm_SI_Woolf2021!$E$9:$E$93-J$58)-63.1579*EXP(-0.19*Fperm_SI_Woolf2021!$E$9:$E$93)+63.1579*EXP(-0.19*J$58))/(Fperm_SI_Woolf2021!$E$9:$E$93-J$58))*(J$58-Fperm_SI_Woolf2021!$E$9:$E$93)/10))),Fperm_SI_Woolf2021!$D$9:$D$93))</f>
        <v>0.76356491933449167</v>
      </c>
      <c r="K110" s="51" cm="1">
        <f t="array" ref="K110">MIN(1,SLOPE(Fperm_SI_Woolf2021!$F$9:$F$93*EXP(-Fperm_SI_Woolf2021!$I$9:$I$93*$C110*IF(K$58=Fperm_SI_Woolf2021!$E$9:$E$93,1,EXP(LN((1.1*(Fperm_SI_Woolf2021!$E$9:$E$93-K$58)-63.1579*EXP(-0.19*Fperm_SI_Woolf2021!$E$9:$E$93)+63.1579*EXP(-0.19*K$58))/(Fperm_SI_Woolf2021!$E$9:$E$93-K$58))*(K$58-Fperm_SI_Woolf2021!$E$9:$E$93)/10))) + Fperm_SI_Woolf2021!$G$9:$G$93*EXP(-Fperm_SI_Woolf2021!$J$9:$J$93*$C110*IF(K$58=Fperm_SI_Woolf2021!$E$9:$E$93,1,EXP(LN((1.1*(Fperm_SI_Woolf2021!$E$9:$E$93-K$58)-63.1579*EXP(-0.19*Fperm_SI_Woolf2021!$E$9:$E$93)+63.1579*EXP(-0.19*K$58))/(Fperm_SI_Woolf2021!$E$9:$E$93-K$58))*(K$58-Fperm_SI_Woolf2021!$E$9:$E$93)/10))) + Fperm_SI_Woolf2021!$H$9:$H$93*EXP(-Fperm_SI_Woolf2021!$K$9:$K$93*$C110*IF(K$58=Fperm_SI_Woolf2021!$E$9:$E$93,1,EXP(LN((1.1*(Fperm_SI_Woolf2021!$E$9:$E$93-K$58)-63.1579*EXP(-0.19*Fperm_SI_Woolf2021!$E$9:$E$93)+63.1579*EXP(-0.19*K$58))/(Fperm_SI_Woolf2021!$E$9:$E$93-K$58))*(K$58-Fperm_SI_Woolf2021!$E$9:$E$93)/10))),Fperm_SI_Woolf2021!$D$9:$D$93)*K$57+INTERCEPT(Fperm_SI_Woolf2021!$F$9:$F$93*EXP(-Fperm_SI_Woolf2021!$I$9:$I$93*$C110*IF(K$58=Fperm_SI_Woolf2021!$E$9:$E$93,1,EXP(LN((1.1*(Fperm_SI_Woolf2021!$E$9:$E$93-K$58)-63.1579*EXP(-0.19*Fperm_SI_Woolf2021!$E$9:$E$93)+63.1579*EXP(-0.19*K$58))/(Fperm_SI_Woolf2021!$E$9:$E$93-K$58))*(K$58-Fperm_SI_Woolf2021!$E$9:$E$93)/10))) + Fperm_SI_Woolf2021!$G$9:$G$93*EXP(-Fperm_SI_Woolf2021!$J$9:$J$93*$C110*IF(K$58=Fperm_SI_Woolf2021!$E$9:$E$93,1,EXP(LN((1.1*(Fperm_SI_Woolf2021!$E$9:$E$93-K$58)-63.1579*EXP(-0.19*Fperm_SI_Woolf2021!$E$9:$E$93)+63.1579*EXP(-0.19*K$58))/(Fperm_SI_Woolf2021!$E$9:$E$93-K$58))*(K$58-Fperm_SI_Woolf2021!$E$9:$E$93)/10))) + Fperm_SI_Woolf2021!$H$9:$H$93*EXP(-Fperm_SI_Woolf2021!$K$9:$K$93*$C110*IF(K$58=Fperm_SI_Woolf2021!$E$9:$E$93,1,EXP(LN((1.1*(Fperm_SI_Woolf2021!$E$9:$E$93-K$58)-63.1579*EXP(-0.19*Fperm_SI_Woolf2021!$E$9:$E$93)+63.1579*EXP(-0.19*K$58))/(Fperm_SI_Woolf2021!$E$9:$E$93-K$58))*(K$58-Fperm_SI_Woolf2021!$E$9:$E$93)/10))),Fperm_SI_Woolf2021!$D$9:$D$93))</f>
        <v>0.73120119808830053</v>
      </c>
      <c r="L110" s="51" cm="1">
        <f t="array" ref="L110">MIN(1,SLOPE(Fperm_SI_Woolf2021!$F$9:$F$93*EXP(-Fperm_SI_Woolf2021!$I$9:$I$93*$C110*IF(L$58=Fperm_SI_Woolf2021!$E$9:$E$93,1,EXP(LN((1.1*(Fperm_SI_Woolf2021!$E$9:$E$93-L$58)-63.1579*EXP(-0.19*Fperm_SI_Woolf2021!$E$9:$E$93)+63.1579*EXP(-0.19*L$58))/(Fperm_SI_Woolf2021!$E$9:$E$93-L$58))*(L$58-Fperm_SI_Woolf2021!$E$9:$E$93)/10))) + Fperm_SI_Woolf2021!$G$9:$G$93*EXP(-Fperm_SI_Woolf2021!$J$9:$J$93*$C110*IF(L$58=Fperm_SI_Woolf2021!$E$9:$E$93,1,EXP(LN((1.1*(Fperm_SI_Woolf2021!$E$9:$E$93-L$58)-63.1579*EXP(-0.19*Fperm_SI_Woolf2021!$E$9:$E$93)+63.1579*EXP(-0.19*L$58))/(Fperm_SI_Woolf2021!$E$9:$E$93-L$58))*(L$58-Fperm_SI_Woolf2021!$E$9:$E$93)/10))) + Fperm_SI_Woolf2021!$H$9:$H$93*EXP(-Fperm_SI_Woolf2021!$K$9:$K$93*$C110*IF(L$58=Fperm_SI_Woolf2021!$E$9:$E$93,1,EXP(LN((1.1*(Fperm_SI_Woolf2021!$E$9:$E$93-L$58)-63.1579*EXP(-0.19*Fperm_SI_Woolf2021!$E$9:$E$93)+63.1579*EXP(-0.19*L$58))/(Fperm_SI_Woolf2021!$E$9:$E$93-L$58))*(L$58-Fperm_SI_Woolf2021!$E$9:$E$93)/10))),Fperm_SI_Woolf2021!$D$9:$D$93)*L$57+INTERCEPT(Fperm_SI_Woolf2021!$F$9:$F$93*EXP(-Fperm_SI_Woolf2021!$I$9:$I$93*$C110*IF(L$58=Fperm_SI_Woolf2021!$E$9:$E$93,1,EXP(LN((1.1*(Fperm_SI_Woolf2021!$E$9:$E$93-L$58)-63.1579*EXP(-0.19*Fperm_SI_Woolf2021!$E$9:$E$93)+63.1579*EXP(-0.19*L$58))/(Fperm_SI_Woolf2021!$E$9:$E$93-L$58))*(L$58-Fperm_SI_Woolf2021!$E$9:$E$93)/10))) + Fperm_SI_Woolf2021!$G$9:$G$93*EXP(-Fperm_SI_Woolf2021!$J$9:$J$93*$C110*IF(L$58=Fperm_SI_Woolf2021!$E$9:$E$93,1,EXP(LN((1.1*(Fperm_SI_Woolf2021!$E$9:$E$93-L$58)-63.1579*EXP(-0.19*Fperm_SI_Woolf2021!$E$9:$E$93)+63.1579*EXP(-0.19*L$58))/(Fperm_SI_Woolf2021!$E$9:$E$93-L$58))*(L$58-Fperm_SI_Woolf2021!$E$9:$E$93)/10))) + Fperm_SI_Woolf2021!$H$9:$H$93*EXP(-Fperm_SI_Woolf2021!$K$9:$K$93*$C110*IF(L$58=Fperm_SI_Woolf2021!$E$9:$E$93,1,EXP(LN((1.1*(Fperm_SI_Woolf2021!$E$9:$E$93-L$58)-63.1579*EXP(-0.19*Fperm_SI_Woolf2021!$E$9:$E$93)+63.1579*EXP(-0.19*L$58))/(Fperm_SI_Woolf2021!$E$9:$E$93-L$58))*(L$58-Fperm_SI_Woolf2021!$E$9:$E$93)/10))),Fperm_SI_Woolf2021!$D$9:$D$93))</f>
        <v>0.69883747684210951</v>
      </c>
      <c r="M110" s="51" cm="1">
        <f t="array" ref="M110">MIN(1,SLOPE(Fperm_SI_Woolf2021!$F$9:$F$93*EXP(-Fperm_SI_Woolf2021!$I$9:$I$93*$C110*IF(M$58=Fperm_SI_Woolf2021!$E$9:$E$93,1,EXP(LN((1.1*(Fperm_SI_Woolf2021!$E$9:$E$93-M$58)-63.1579*EXP(-0.19*Fperm_SI_Woolf2021!$E$9:$E$93)+63.1579*EXP(-0.19*M$58))/(Fperm_SI_Woolf2021!$E$9:$E$93-M$58))*(M$58-Fperm_SI_Woolf2021!$E$9:$E$93)/10))) + Fperm_SI_Woolf2021!$G$9:$G$93*EXP(-Fperm_SI_Woolf2021!$J$9:$J$93*$C110*IF(M$58=Fperm_SI_Woolf2021!$E$9:$E$93,1,EXP(LN((1.1*(Fperm_SI_Woolf2021!$E$9:$E$93-M$58)-63.1579*EXP(-0.19*Fperm_SI_Woolf2021!$E$9:$E$93)+63.1579*EXP(-0.19*M$58))/(Fperm_SI_Woolf2021!$E$9:$E$93-M$58))*(M$58-Fperm_SI_Woolf2021!$E$9:$E$93)/10))) + Fperm_SI_Woolf2021!$H$9:$H$93*EXP(-Fperm_SI_Woolf2021!$K$9:$K$93*$C110*IF(M$58=Fperm_SI_Woolf2021!$E$9:$E$93,1,EXP(LN((1.1*(Fperm_SI_Woolf2021!$E$9:$E$93-M$58)-63.1579*EXP(-0.19*Fperm_SI_Woolf2021!$E$9:$E$93)+63.1579*EXP(-0.19*M$58))/(Fperm_SI_Woolf2021!$E$9:$E$93-M$58))*(M$58-Fperm_SI_Woolf2021!$E$9:$E$93)/10))),Fperm_SI_Woolf2021!$D$9:$D$93)*M$57+INTERCEPT(Fperm_SI_Woolf2021!$F$9:$F$93*EXP(-Fperm_SI_Woolf2021!$I$9:$I$93*$C110*IF(M$58=Fperm_SI_Woolf2021!$E$9:$E$93,1,EXP(LN((1.1*(Fperm_SI_Woolf2021!$E$9:$E$93-M$58)-63.1579*EXP(-0.19*Fperm_SI_Woolf2021!$E$9:$E$93)+63.1579*EXP(-0.19*M$58))/(Fperm_SI_Woolf2021!$E$9:$E$93-M$58))*(M$58-Fperm_SI_Woolf2021!$E$9:$E$93)/10))) + Fperm_SI_Woolf2021!$G$9:$G$93*EXP(-Fperm_SI_Woolf2021!$J$9:$J$93*$C110*IF(M$58=Fperm_SI_Woolf2021!$E$9:$E$93,1,EXP(LN((1.1*(Fperm_SI_Woolf2021!$E$9:$E$93-M$58)-63.1579*EXP(-0.19*Fperm_SI_Woolf2021!$E$9:$E$93)+63.1579*EXP(-0.19*M$58))/(Fperm_SI_Woolf2021!$E$9:$E$93-M$58))*(M$58-Fperm_SI_Woolf2021!$E$9:$E$93)/10))) + Fperm_SI_Woolf2021!$H$9:$H$93*EXP(-Fperm_SI_Woolf2021!$K$9:$K$93*$C110*IF(M$58=Fperm_SI_Woolf2021!$E$9:$E$93,1,EXP(LN((1.1*(Fperm_SI_Woolf2021!$E$9:$E$93-M$58)-63.1579*EXP(-0.19*Fperm_SI_Woolf2021!$E$9:$E$93)+63.1579*EXP(-0.19*M$58))/(Fperm_SI_Woolf2021!$E$9:$E$93-M$58))*(M$58-Fperm_SI_Woolf2021!$E$9:$E$93)/10))),Fperm_SI_Woolf2021!$D$9:$D$93))</f>
        <v>0.66647375559591837</v>
      </c>
      <c r="N110" s="51" cm="1">
        <f t="array" ref="N110">MIN(1,SLOPE(Fperm_SI_Woolf2021!$F$9:$F$93*EXP(-Fperm_SI_Woolf2021!$I$9:$I$93*$C110*IF(N$58=Fperm_SI_Woolf2021!$E$9:$E$93,1,EXP(LN((1.1*(Fperm_SI_Woolf2021!$E$9:$E$93-N$58)-63.1579*EXP(-0.19*Fperm_SI_Woolf2021!$E$9:$E$93)+63.1579*EXP(-0.19*N$58))/(Fperm_SI_Woolf2021!$E$9:$E$93-N$58))*(N$58-Fperm_SI_Woolf2021!$E$9:$E$93)/10))) + Fperm_SI_Woolf2021!$G$9:$G$93*EXP(-Fperm_SI_Woolf2021!$J$9:$J$93*$C110*IF(N$58=Fperm_SI_Woolf2021!$E$9:$E$93,1,EXP(LN((1.1*(Fperm_SI_Woolf2021!$E$9:$E$93-N$58)-63.1579*EXP(-0.19*Fperm_SI_Woolf2021!$E$9:$E$93)+63.1579*EXP(-0.19*N$58))/(Fperm_SI_Woolf2021!$E$9:$E$93-N$58))*(N$58-Fperm_SI_Woolf2021!$E$9:$E$93)/10))) + Fperm_SI_Woolf2021!$H$9:$H$93*EXP(-Fperm_SI_Woolf2021!$K$9:$K$93*$C110*IF(N$58=Fperm_SI_Woolf2021!$E$9:$E$93,1,EXP(LN((1.1*(Fperm_SI_Woolf2021!$E$9:$E$93-N$58)-63.1579*EXP(-0.19*Fperm_SI_Woolf2021!$E$9:$E$93)+63.1579*EXP(-0.19*N$58))/(Fperm_SI_Woolf2021!$E$9:$E$93-N$58))*(N$58-Fperm_SI_Woolf2021!$E$9:$E$93)/10))),Fperm_SI_Woolf2021!$D$9:$D$93)*N$57+INTERCEPT(Fperm_SI_Woolf2021!$F$9:$F$93*EXP(-Fperm_SI_Woolf2021!$I$9:$I$93*$C110*IF(N$58=Fperm_SI_Woolf2021!$E$9:$E$93,1,EXP(LN((1.1*(Fperm_SI_Woolf2021!$E$9:$E$93-N$58)-63.1579*EXP(-0.19*Fperm_SI_Woolf2021!$E$9:$E$93)+63.1579*EXP(-0.19*N$58))/(Fperm_SI_Woolf2021!$E$9:$E$93-N$58))*(N$58-Fperm_SI_Woolf2021!$E$9:$E$93)/10))) + Fperm_SI_Woolf2021!$G$9:$G$93*EXP(-Fperm_SI_Woolf2021!$J$9:$J$93*$C110*IF(N$58=Fperm_SI_Woolf2021!$E$9:$E$93,1,EXP(LN((1.1*(Fperm_SI_Woolf2021!$E$9:$E$93-N$58)-63.1579*EXP(-0.19*Fperm_SI_Woolf2021!$E$9:$E$93)+63.1579*EXP(-0.19*N$58))/(Fperm_SI_Woolf2021!$E$9:$E$93-N$58))*(N$58-Fperm_SI_Woolf2021!$E$9:$E$93)/10))) + Fperm_SI_Woolf2021!$H$9:$H$93*EXP(-Fperm_SI_Woolf2021!$K$9:$K$93*$C110*IF(N$58=Fperm_SI_Woolf2021!$E$9:$E$93,1,EXP(LN((1.1*(Fperm_SI_Woolf2021!$E$9:$E$93-N$58)-63.1579*EXP(-0.19*Fperm_SI_Woolf2021!$E$9:$E$93)+63.1579*EXP(-0.19*N$58))/(Fperm_SI_Woolf2021!$E$9:$E$93-N$58))*(N$58-Fperm_SI_Woolf2021!$E$9:$E$93)/10))),Fperm_SI_Woolf2021!$D$9:$D$93))</f>
        <v>0.63411003434972724</v>
      </c>
      <c r="O110" s="51" cm="1">
        <f t="array" ref="O110">MIN(1,SLOPE(Fperm_SI_Woolf2021!$F$9:$F$93*EXP(-Fperm_SI_Woolf2021!$I$9:$I$93*$C110*IF(O$58=Fperm_SI_Woolf2021!$E$9:$E$93,1,EXP(LN((1.1*(Fperm_SI_Woolf2021!$E$9:$E$93-O$58)-63.1579*EXP(-0.19*Fperm_SI_Woolf2021!$E$9:$E$93)+63.1579*EXP(-0.19*O$58))/(Fperm_SI_Woolf2021!$E$9:$E$93-O$58))*(O$58-Fperm_SI_Woolf2021!$E$9:$E$93)/10))) + Fperm_SI_Woolf2021!$G$9:$G$93*EXP(-Fperm_SI_Woolf2021!$J$9:$J$93*$C110*IF(O$58=Fperm_SI_Woolf2021!$E$9:$E$93,1,EXP(LN((1.1*(Fperm_SI_Woolf2021!$E$9:$E$93-O$58)-63.1579*EXP(-0.19*Fperm_SI_Woolf2021!$E$9:$E$93)+63.1579*EXP(-0.19*O$58))/(Fperm_SI_Woolf2021!$E$9:$E$93-O$58))*(O$58-Fperm_SI_Woolf2021!$E$9:$E$93)/10))) + Fperm_SI_Woolf2021!$H$9:$H$93*EXP(-Fperm_SI_Woolf2021!$K$9:$K$93*$C110*IF(O$58=Fperm_SI_Woolf2021!$E$9:$E$93,1,EXP(LN((1.1*(Fperm_SI_Woolf2021!$E$9:$E$93-O$58)-63.1579*EXP(-0.19*Fperm_SI_Woolf2021!$E$9:$E$93)+63.1579*EXP(-0.19*O$58))/(Fperm_SI_Woolf2021!$E$9:$E$93-O$58))*(O$58-Fperm_SI_Woolf2021!$E$9:$E$93)/10))),Fperm_SI_Woolf2021!$D$9:$D$93)*O$57+INTERCEPT(Fperm_SI_Woolf2021!$F$9:$F$93*EXP(-Fperm_SI_Woolf2021!$I$9:$I$93*$C110*IF(O$58=Fperm_SI_Woolf2021!$E$9:$E$93,1,EXP(LN((1.1*(Fperm_SI_Woolf2021!$E$9:$E$93-O$58)-63.1579*EXP(-0.19*Fperm_SI_Woolf2021!$E$9:$E$93)+63.1579*EXP(-0.19*O$58))/(Fperm_SI_Woolf2021!$E$9:$E$93-O$58))*(O$58-Fperm_SI_Woolf2021!$E$9:$E$93)/10))) + Fperm_SI_Woolf2021!$G$9:$G$93*EXP(-Fperm_SI_Woolf2021!$J$9:$J$93*$C110*IF(O$58=Fperm_SI_Woolf2021!$E$9:$E$93,1,EXP(LN((1.1*(Fperm_SI_Woolf2021!$E$9:$E$93-O$58)-63.1579*EXP(-0.19*Fperm_SI_Woolf2021!$E$9:$E$93)+63.1579*EXP(-0.19*O$58))/(Fperm_SI_Woolf2021!$E$9:$E$93-O$58))*(O$58-Fperm_SI_Woolf2021!$E$9:$E$93)/10))) + Fperm_SI_Woolf2021!$H$9:$H$93*EXP(-Fperm_SI_Woolf2021!$K$9:$K$93*$C110*IF(O$58=Fperm_SI_Woolf2021!$E$9:$E$93,1,EXP(LN((1.1*(Fperm_SI_Woolf2021!$E$9:$E$93-O$58)-63.1579*EXP(-0.19*Fperm_SI_Woolf2021!$E$9:$E$93)+63.1579*EXP(-0.19*O$58))/(Fperm_SI_Woolf2021!$E$9:$E$93-O$58))*(O$58-Fperm_SI_Woolf2021!$E$9:$E$93)/10))),Fperm_SI_Woolf2021!$D$9:$D$93))</f>
        <v>0.6017463131035361</v>
      </c>
      <c r="P110" s="51" cm="1">
        <f t="array" ref="P110">MIN(1,SLOPE(Fperm_SI_Woolf2021!$F$9:$F$93*EXP(-Fperm_SI_Woolf2021!$I$9:$I$93*$C110*IF(P$58=Fperm_SI_Woolf2021!$E$9:$E$93,1,EXP(LN((1.1*(Fperm_SI_Woolf2021!$E$9:$E$93-P$58)-63.1579*EXP(-0.19*Fperm_SI_Woolf2021!$E$9:$E$93)+63.1579*EXP(-0.19*P$58))/(Fperm_SI_Woolf2021!$E$9:$E$93-P$58))*(P$58-Fperm_SI_Woolf2021!$E$9:$E$93)/10))) + Fperm_SI_Woolf2021!$G$9:$G$93*EXP(-Fperm_SI_Woolf2021!$J$9:$J$93*$C110*IF(P$58=Fperm_SI_Woolf2021!$E$9:$E$93,1,EXP(LN((1.1*(Fperm_SI_Woolf2021!$E$9:$E$93-P$58)-63.1579*EXP(-0.19*Fperm_SI_Woolf2021!$E$9:$E$93)+63.1579*EXP(-0.19*P$58))/(Fperm_SI_Woolf2021!$E$9:$E$93-P$58))*(P$58-Fperm_SI_Woolf2021!$E$9:$E$93)/10))) + Fperm_SI_Woolf2021!$H$9:$H$93*EXP(-Fperm_SI_Woolf2021!$K$9:$K$93*$C110*IF(P$58=Fperm_SI_Woolf2021!$E$9:$E$93,1,EXP(LN((1.1*(Fperm_SI_Woolf2021!$E$9:$E$93-P$58)-63.1579*EXP(-0.19*Fperm_SI_Woolf2021!$E$9:$E$93)+63.1579*EXP(-0.19*P$58))/(Fperm_SI_Woolf2021!$E$9:$E$93-P$58))*(P$58-Fperm_SI_Woolf2021!$E$9:$E$93)/10))),Fperm_SI_Woolf2021!$D$9:$D$93)*P$57+INTERCEPT(Fperm_SI_Woolf2021!$F$9:$F$93*EXP(-Fperm_SI_Woolf2021!$I$9:$I$93*$C110*IF(P$58=Fperm_SI_Woolf2021!$E$9:$E$93,1,EXP(LN((1.1*(Fperm_SI_Woolf2021!$E$9:$E$93-P$58)-63.1579*EXP(-0.19*Fperm_SI_Woolf2021!$E$9:$E$93)+63.1579*EXP(-0.19*P$58))/(Fperm_SI_Woolf2021!$E$9:$E$93-P$58))*(P$58-Fperm_SI_Woolf2021!$E$9:$E$93)/10))) + Fperm_SI_Woolf2021!$G$9:$G$93*EXP(-Fperm_SI_Woolf2021!$J$9:$J$93*$C110*IF(P$58=Fperm_SI_Woolf2021!$E$9:$E$93,1,EXP(LN((1.1*(Fperm_SI_Woolf2021!$E$9:$E$93-P$58)-63.1579*EXP(-0.19*Fperm_SI_Woolf2021!$E$9:$E$93)+63.1579*EXP(-0.19*P$58))/(Fperm_SI_Woolf2021!$E$9:$E$93-P$58))*(P$58-Fperm_SI_Woolf2021!$E$9:$E$93)/10))) + Fperm_SI_Woolf2021!$H$9:$H$93*EXP(-Fperm_SI_Woolf2021!$K$9:$K$93*$C110*IF(P$58=Fperm_SI_Woolf2021!$E$9:$E$93,1,EXP(LN((1.1*(Fperm_SI_Woolf2021!$E$9:$E$93-P$58)-63.1579*EXP(-0.19*Fperm_SI_Woolf2021!$E$9:$E$93)+63.1579*EXP(-0.19*P$58))/(Fperm_SI_Woolf2021!$E$9:$E$93-P$58))*(P$58-Fperm_SI_Woolf2021!$E$9:$E$93)/10))),Fperm_SI_Woolf2021!$D$9:$D$93))</f>
        <v>0.56938259185734497</v>
      </c>
      <c r="Q110" s="51" cm="1">
        <f t="array" ref="Q110">MIN(1,SLOPE(Fperm_SI_Woolf2021!$F$9:$F$93*EXP(-Fperm_SI_Woolf2021!$I$9:$I$93*$C110*IF(Q$58=Fperm_SI_Woolf2021!$E$9:$E$93,1,EXP(LN((1.1*(Fperm_SI_Woolf2021!$E$9:$E$93-Q$58)-63.1579*EXP(-0.19*Fperm_SI_Woolf2021!$E$9:$E$93)+63.1579*EXP(-0.19*Q$58))/(Fperm_SI_Woolf2021!$E$9:$E$93-Q$58))*(Q$58-Fperm_SI_Woolf2021!$E$9:$E$93)/10))) + Fperm_SI_Woolf2021!$G$9:$G$93*EXP(-Fperm_SI_Woolf2021!$J$9:$J$93*$C110*IF(Q$58=Fperm_SI_Woolf2021!$E$9:$E$93,1,EXP(LN((1.1*(Fperm_SI_Woolf2021!$E$9:$E$93-Q$58)-63.1579*EXP(-0.19*Fperm_SI_Woolf2021!$E$9:$E$93)+63.1579*EXP(-0.19*Q$58))/(Fperm_SI_Woolf2021!$E$9:$E$93-Q$58))*(Q$58-Fperm_SI_Woolf2021!$E$9:$E$93)/10))) + Fperm_SI_Woolf2021!$H$9:$H$93*EXP(-Fperm_SI_Woolf2021!$K$9:$K$93*$C110*IF(Q$58=Fperm_SI_Woolf2021!$E$9:$E$93,1,EXP(LN((1.1*(Fperm_SI_Woolf2021!$E$9:$E$93-Q$58)-63.1579*EXP(-0.19*Fperm_SI_Woolf2021!$E$9:$E$93)+63.1579*EXP(-0.19*Q$58))/(Fperm_SI_Woolf2021!$E$9:$E$93-Q$58))*(Q$58-Fperm_SI_Woolf2021!$E$9:$E$93)/10))),Fperm_SI_Woolf2021!$D$9:$D$93)*Q$57+INTERCEPT(Fperm_SI_Woolf2021!$F$9:$F$93*EXP(-Fperm_SI_Woolf2021!$I$9:$I$93*$C110*IF(Q$58=Fperm_SI_Woolf2021!$E$9:$E$93,1,EXP(LN((1.1*(Fperm_SI_Woolf2021!$E$9:$E$93-Q$58)-63.1579*EXP(-0.19*Fperm_SI_Woolf2021!$E$9:$E$93)+63.1579*EXP(-0.19*Q$58))/(Fperm_SI_Woolf2021!$E$9:$E$93-Q$58))*(Q$58-Fperm_SI_Woolf2021!$E$9:$E$93)/10))) + Fperm_SI_Woolf2021!$G$9:$G$93*EXP(-Fperm_SI_Woolf2021!$J$9:$J$93*$C110*IF(Q$58=Fperm_SI_Woolf2021!$E$9:$E$93,1,EXP(LN((1.1*(Fperm_SI_Woolf2021!$E$9:$E$93-Q$58)-63.1579*EXP(-0.19*Fperm_SI_Woolf2021!$E$9:$E$93)+63.1579*EXP(-0.19*Q$58))/(Fperm_SI_Woolf2021!$E$9:$E$93-Q$58))*(Q$58-Fperm_SI_Woolf2021!$E$9:$E$93)/10))) + Fperm_SI_Woolf2021!$H$9:$H$93*EXP(-Fperm_SI_Woolf2021!$K$9:$K$93*$C110*IF(Q$58=Fperm_SI_Woolf2021!$E$9:$E$93,1,EXP(LN((1.1*(Fperm_SI_Woolf2021!$E$9:$E$93-Q$58)-63.1579*EXP(-0.19*Fperm_SI_Woolf2021!$E$9:$E$93)+63.1579*EXP(-0.19*Q$58))/(Fperm_SI_Woolf2021!$E$9:$E$93-Q$58))*(Q$58-Fperm_SI_Woolf2021!$E$9:$E$93)/10))),Fperm_SI_Woolf2021!$D$9:$D$93))</f>
        <v>0.53701887061115383</v>
      </c>
      <c r="R110" s="51" cm="1">
        <f t="array" ref="R110">MIN(1,SLOPE(Fperm_SI_Woolf2021!$F$9:$F$93*EXP(-Fperm_SI_Woolf2021!$I$9:$I$93*$C110*IF(R$58=Fperm_SI_Woolf2021!$E$9:$E$93,1,EXP(LN((1.1*(Fperm_SI_Woolf2021!$E$9:$E$93-R$58)-63.1579*EXP(-0.19*Fperm_SI_Woolf2021!$E$9:$E$93)+63.1579*EXP(-0.19*R$58))/(Fperm_SI_Woolf2021!$E$9:$E$93-R$58))*(R$58-Fperm_SI_Woolf2021!$E$9:$E$93)/10))) + Fperm_SI_Woolf2021!$G$9:$G$93*EXP(-Fperm_SI_Woolf2021!$J$9:$J$93*$C110*IF(R$58=Fperm_SI_Woolf2021!$E$9:$E$93,1,EXP(LN((1.1*(Fperm_SI_Woolf2021!$E$9:$E$93-R$58)-63.1579*EXP(-0.19*Fperm_SI_Woolf2021!$E$9:$E$93)+63.1579*EXP(-0.19*R$58))/(Fperm_SI_Woolf2021!$E$9:$E$93-R$58))*(R$58-Fperm_SI_Woolf2021!$E$9:$E$93)/10))) + Fperm_SI_Woolf2021!$H$9:$H$93*EXP(-Fperm_SI_Woolf2021!$K$9:$K$93*$C110*IF(R$58=Fperm_SI_Woolf2021!$E$9:$E$93,1,EXP(LN((1.1*(Fperm_SI_Woolf2021!$E$9:$E$93-R$58)-63.1579*EXP(-0.19*Fperm_SI_Woolf2021!$E$9:$E$93)+63.1579*EXP(-0.19*R$58))/(Fperm_SI_Woolf2021!$E$9:$E$93-R$58))*(R$58-Fperm_SI_Woolf2021!$E$9:$E$93)/10))),Fperm_SI_Woolf2021!$D$9:$D$93)*R$57+INTERCEPT(Fperm_SI_Woolf2021!$F$9:$F$93*EXP(-Fperm_SI_Woolf2021!$I$9:$I$93*$C110*IF(R$58=Fperm_SI_Woolf2021!$E$9:$E$93,1,EXP(LN((1.1*(Fperm_SI_Woolf2021!$E$9:$E$93-R$58)-63.1579*EXP(-0.19*Fperm_SI_Woolf2021!$E$9:$E$93)+63.1579*EXP(-0.19*R$58))/(Fperm_SI_Woolf2021!$E$9:$E$93-R$58))*(R$58-Fperm_SI_Woolf2021!$E$9:$E$93)/10))) + Fperm_SI_Woolf2021!$G$9:$G$93*EXP(-Fperm_SI_Woolf2021!$J$9:$J$93*$C110*IF(R$58=Fperm_SI_Woolf2021!$E$9:$E$93,1,EXP(LN((1.1*(Fperm_SI_Woolf2021!$E$9:$E$93-R$58)-63.1579*EXP(-0.19*Fperm_SI_Woolf2021!$E$9:$E$93)+63.1579*EXP(-0.19*R$58))/(Fperm_SI_Woolf2021!$E$9:$E$93-R$58))*(R$58-Fperm_SI_Woolf2021!$E$9:$E$93)/10))) + Fperm_SI_Woolf2021!$H$9:$H$93*EXP(-Fperm_SI_Woolf2021!$K$9:$K$93*$C110*IF(R$58=Fperm_SI_Woolf2021!$E$9:$E$93,1,EXP(LN((1.1*(Fperm_SI_Woolf2021!$E$9:$E$93-R$58)-63.1579*EXP(-0.19*Fperm_SI_Woolf2021!$E$9:$E$93)+63.1579*EXP(-0.19*R$58))/(Fperm_SI_Woolf2021!$E$9:$E$93-R$58))*(R$58-Fperm_SI_Woolf2021!$E$9:$E$93)/10))),Fperm_SI_Woolf2021!$D$9:$D$93))</f>
        <v>0.5046551493649627</v>
      </c>
      <c r="S110" s="51" cm="1">
        <f t="array" ref="S110">MIN(1,SLOPE(Fperm_SI_Woolf2021!$F$9:$F$93*EXP(-Fperm_SI_Woolf2021!$I$9:$I$93*$C110*IF(S$58=Fperm_SI_Woolf2021!$E$9:$E$93,1,EXP(LN((1.1*(Fperm_SI_Woolf2021!$E$9:$E$93-S$58)-63.1579*EXP(-0.19*Fperm_SI_Woolf2021!$E$9:$E$93)+63.1579*EXP(-0.19*S$58))/(Fperm_SI_Woolf2021!$E$9:$E$93-S$58))*(S$58-Fperm_SI_Woolf2021!$E$9:$E$93)/10))) + Fperm_SI_Woolf2021!$G$9:$G$93*EXP(-Fperm_SI_Woolf2021!$J$9:$J$93*$C110*IF(S$58=Fperm_SI_Woolf2021!$E$9:$E$93,1,EXP(LN((1.1*(Fperm_SI_Woolf2021!$E$9:$E$93-S$58)-63.1579*EXP(-0.19*Fperm_SI_Woolf2021!$E$9:$E$93)+63.1579*EXP(-0.19*S$58))/(Fperm_SI_Woolf2021!$E$9:$E$93-S$58))*(S$58-Fperm_SI_Woolf2021!$E$9:$E$93)/10))) + Fperm_SI_Woolf2021!$H$9:$H$93*EXP(-Fperm_SI_Woolf2021!$K$9:$K$93*$C110*IF(S$58=Fperm_SI_Woolf2021!$E$9:$E$93,1,EXP(LN((1.1*(Fperm_SI_Woolf2021!$E$9:$E$93-S$58)-63.1579*EXP(-0.19*Fperm_SI_Woolf2021!$E$9:$E$93)+63.1579*EXP(-0.19*S$58))/(Fperm_SI_Woolf2021!$E$9:$E$93-S$58))*(S$58-Fperm_SI_Woolf2021!$E$9:$E$93)/10))),Fperm_SI_Woolf2021!$D$9:$D$93)*S$57+INTERCEPT(Fperm_SI_Woolf2021!$F$9:$F$93*EXP(-Fperm_SI_Woolf2021!$I$9:$I$93*$C110*IF(S$58=Fperm_SI_Woolf2021!$E$9:$E$93,1,EXP(LN((1.1*(Fperm_SI_Woolf2021!$E$9:$E$93-S$58)-63.1579*EXP(-0.19*Fperm_SI_Woolf2021!$E$9:$E$93)+63.1579*EXP(-0.19*S$58))/(Fperm_SI_Woolf2021!$E$9:$E$93-S$58))*(S$58-Fperm_SI_Woolf2021!$E$9:$E$93)/10))) + Fperm_SI_Woolf2021!$G$9:$G$93*EXP(-Fperm_SI_Woolf2021!$J$9:$J$93*$C110*IF(S$58=Fperm_SI_Woolf2021!$E$9:$E$93,1,EXP(LN((1.1*(Fperm_SI_Woolf2021!$E$9:$E$93-S$58)-63.1579*EXP(-0.19*Fperm_SI_Woolf2021!$E$9:$E$93)+63.1579*EXP(-0.19*S$58))/(Fperm_SI_Woolf2021!$E$9:$E$93-S$58))*(S$58-Fperm_SI_Woolf2021!$E$9:$E$93)/10))) + Fperm_SI_Woolf2021!$H$9:$H$93*EXP(-Fperm_SI_Woolf2021!$K$9:$K$93*$C110*IF(S$58=Fperm_SI_Woolf2021!$E$9:$E$93,1,EXP(LN((1.1*(Fperm_SI_Woolf2021!$E$9:$E$93-S$58)-63.1579*EXP(-0.19*Fperm_SI_Woolf2021!$E$9:$E$93)+63.1579*EXP(-0.19*S$58))/(Fperm_SI_Woolf2021!$E$9:$E$93-S$58))*(S$58-Fperm_SI_Woolf2021!$E$9:$E$93)/10))),Fperm_SI_Woolf2021!$D$9:$D$93))</f>
        <v>0.71392564797049496</v>
      </c>
      <c r="T110" s="51" cm="1">
        <f t="array" ref="T110">MIN(1,SLOPE(Fperm_SI_Woolf2021!$F$9:$F$93*EXP(-Fperm_SI_Woolf2021!$I$9:$I$93*$C110*IF(T$58=Fperm_SI_Woolf2021!$E$9:$E$93,1,EXP(LN((1.1*(Fperm_SI_Woolf2021!$E$9:$E$93-T$58)-63.1579*EXP(-0.19*Fperm_SI_Woolf2021!$E$9:$E$93)+63.1579*EXP(-0.19*T$58))/(Fperm_SI_Woolf2021!$E$9:$E$93-T$58))*(T$58-Fperm_SI_Woolf2021!$E$9:$E$93)/10))) + Fperm_SI_Woolf2021!$G$9:$G$93*EXP(-Fperm_SI_Woolf2021!$J$9:$J$93*$C110*IF(T$58=Fperm_SI_Woolf2021!$E$9:$E$93,1,EXP(LN((1.1*(Fperm_SI_Woolf2021!$E$9:$E$93-T$58)-63.1579*EXP(-0.19*Fperm_SI_Woolf2021!$E$9:$E$93)+63.1579*EXP(-0.19*T$58))/(Fperm_SI_Woolf2021!$E$9:$E$93-T$58))*(T$58-Fperm_SI_Woolf2021!$E$9:$E$93)/10))) + Fperm_SI_Woolf2021!$H$9:$H$93*EXP(-Fperm_SI_Woolf2021!$K$9:$K$93*$C110*IF(T$58=Fperm_SI_Woolf2021!$E$9:$E$93,1,EXP(LN((1.1*(Fperm_SI_Woolf2021!$E$9:$E$93-T$58)-63.1579*EXP(-0.19*Fperm_SI_Woolf2021!$E$9:$E$93)+63.1579*EXP(-0.19*T$58))/(Fperm_SI_Woolf2021!$E$9:$E$93-T$58))*(T$58-Fperm_SI_Woolf2021!$E$9:$E$93)/10))),Fperm_SI_Woolf2021!$D$9:$D$93)*T$57+INTERCEPT(Fperm_SI_Woolf2021!$F$9:$F$93*EXP(-Fperm_SI_Woolf2021!$I$9:$I$93*$C110*IF(T$58=Fperm_SI_Woolf2021!$E$9:$E$93,1,EXP(LN((1.1*(Fperm_SI_Woolf2021!$E$9:$E$93-T$58)-63.1579*EXP(-0.19*Fperm_SI_Woolf2021!$E$9:$E$93)+63.1579*EXP(-0.19*T$58))/(Fperm_SI_Woolf2021!$E$9:$E$93-T$58))*(T$58-Fperm_SI_Woolf2021!$E$9:$E$93)/10))) + Fperm_SI_Woolf2021!$G$9:$G$93*EXP(-Fperm_SI_Woolf2021!$J$9:$J$93*$C110*IF(T$58=Fperm_SI_Woolf2021!$E$9:$E$93,1,EXP(LN((1.1*(Fperm_SI_Woolf2021!$E$9:$E$93-T$58)-63.1579*EXP(-0.19*Fperm_SI_Woolf2021!$E$9:$E$93)+63.1579*EXP(-0.19*T$58))/(Fperm_SI_Woolf2021!$E$9:$E$93-T$58))*(T$58-Fperm_SI_Woolf2021!$E$9:$E$93)/10))) + Fperm_SI_Woolf2021!$H$9:$H$93*EXP(-Fperm_SI_Woolf2021!$K$9:$K$93*$C110*IF(T$58=Fperm_SI_Woolf2021!$E$9:$E$93,1,EXP(LN((1.1*(Fperm_SI_Woolf2021!$E$9:$E$93-T$58)-63.1579*EXP(-0.19*Fperm_SI_Woolf2021!$E$9:$E$93)+63.1579*EXP(-0.19*T$58))/(Fperm_SI_Woolf2021!$E$9:$E$93-T$58))*(T$58-Fperm_SI_Woolf2021!$E$9:$E$93)/10))),Fperm_SI_Woolf2021!$D$9:$D$93))</f>
        <v>0.6839933595933102</v>
      </c>
      <c r="U110" s="51" cm="1">
        <f t="array" ref="U110">MIN(1,SLOPE(Fperm_SI_Woolf2021!$F$9:$F$93*EXP(-Fperm_SI_Woolf2021!$I$9:$I$93*$C110*IF(U$58=Fperm_SI_Woolf2021!$E$9:$E$93,1,EXP(LN((1.1*(Fperm_SI_Woolf2021!$E$9:$E$93-U$58)-63.1579*EXP(-0.19*Fperm_SI_Woolf2021!$E$9:$E$93)+63.1579*EXP(-0.19*U$58))/(Fperm_SI_Woolf2021!$E$9:$E$93-U$58))*(U$58-Fperm_SI_Woolf2021!$E$9:$E$93)/10))) + Fperm_SI_Woolf2021!$G$9:$G$93*EXP(-Fperm_SI_Woolf2021!$J$9:$J$93*$C110*IF(U$58=Fperm_SI_Woolf2021!$E$9:$E$93,1,EXP(LN((1.1*(Fperm_SI_Woolf2021!$E$9:$E$93-U$58)-63.1579*EXP(-0.19*Fperm_SI_Woolf2021!$E$9:$E$93)+63.1579*EXP(-0.19*U$58))/(Fperm_SI_Woolf2021!$E$9:$E$93-U$58))*(U$58-Fperm_SI_Woolf2021!$E$9:$E$93)/10))) + Fperm_SI_Woolf2021!$H$9:$H$93*EXP(-Fperm_SI_Woolf2021!$K$9:$K$93*$C110*IF(U$58=Fperm_SI_Woolf2021!$E$9:$E$93,1,EXP(LN((1.1*(Fperm_SI_Woolf2021!$E$9:$E$93-U$58)-63.1579*EXP(-0.19*Fperm_SI_Woolf2021!$E$9:$E$93)+63.1579*EXP(-0.19*U$58))/(Fperm_SI_Woolf2021!$E$9:$E$93-U$58))*(U$58-Fperm_SI_Woolf2021!$E$9:$E$93)/10))),Fperm_SI_Woolf2021!$D$9:$D$93)*U$57+INTERCEPT(Fperm_SI_Woolf2021!$F$9:$F$93*EXP(-Fperm_SI_Woolf2021!$I$9:$I$93*$C110*IF(U$58=Fperm_SI_Woolf2021!$E$9:$E$93,1,EXP(LN((1.1*(Fperm_SI_Woolf2021!$E$9:$E$93-U$58)-63.1579*EXP(-0.19*Fperm_SI_Woolf2021!$E$9:$E$93)+63.1579*EXP(-0.19*U$58))/(Fperm_SI_Woolf2021!$E$9:$E$93-U$58))*(U$58-Fperm_SI_Woolf2021!$E$9:$E$93)/10))) + Fperm_SI_Woolf2021!$G$9:$G$93*EXP(-Fperm_SI_Woolf2021!$J$9:$J$93*$C110*IF(U$58=Fperm_SI_Woolf2021!$E$9:$E$93,1,EXP(LN((1.1*(Fperm_SI_Woolf2021!$E$9:$E$93-U$58)-63.1579*EXP(-0.19*Fperm_SI_Woolf2021!$E$9:$E$93)+63.1579*EXP(-0.19*U$58))/(Fperm_SI_Woolf2021!$E$9:$E$93-U$58))*(U$58-Fperm_SI_Woolf2021!$E$9:$E$93)/10))) + Fperm_SI_Woolf2021!$H$9:$H$93*EXP(-Fperm_SI_Woolf2021!$K$9:$K$93*$C110*IF(U$58=Fperm_SI_Woolf2021!$E$9:$E$93,1,EXP(LN((1.1*(Fperm_SI_Woolf2021!$E$9:$E$93-U$58)-63.1579*EXP(-0.19*Fperm_SI_Woolf2021!$E$9:$E$93)+63.1579*EXP(-0.19*U$58))/(Fperm_SI_Woolf2021!$E$9:$E$93-U$58))*(U$58-Fperm_SI_Woolf2021!$E$9:$E$93)/10))),Fperm_SI_Woolf2021!$D$9:$D$93))</f>
        <v>0.65406107121612544</v>
      </c>
      <c r="V110" s="51" cm="1">
        <f t="array" ref="V110">MIN(1,SLOPE(Fperm_SI_Woolf2021!$F$9:$F$93*EXP(-Fperm_SI_Woolf2021!$I$9:$I$93*$C110*IF(V$58=Fperm_SI_Woolf2021!$E$9:$E$93,1,EXP(LN((1.1*(Fperm_SI_Woolf2021!$E$9:$E$93-V$58)-63.1579*EXP(-0.19*Fperm_SI_Woolf2021!$E$9:$E$93)+63.1579*EXP(-0.19*V$58))/(Fperm_SI_Woolf2021!$E$9:$E$93-V$58))*(V$58-Fperm_SI_Woolf2021!$E$9:$E$93)/10))) + Fperm_SI_Woolf2021!$G$9:$G$93*EXP(-Fperm_SI_Woolf2021!$J$9:$J$93*$C110*IF(V$58=Fperm_SI_Woolf2021!$E$9:$E$93,1,EXP(LN((1.1*(Fperm_SI_Woolf2021!$E$9:$E$93-V$58)-63.1579*EXP(-0.19*Fperm_SI_Woolf2021!$E$9:$E$93)+63.1579*EXP(-0.19*V$58))/(Fperm_SI_Woolf2021!$E$9:$E$93-V$58))*(V$58-Fperm_SI_Woolf2021!$E$9:$E$93)/10))) + Fperm_SI_Woolf2021!$H$9:$H$93*EXP(-Fperm_SI_Woolf2021!$K$9:$K$93*$C110*IF(V$58=Fperm_SI_Woolf2021!$E$9:$E$93,1,EXP(LN((1.1*(Fperm_SI_Woolf2021!$E$9:$E$93-V$58)-63.1579*EXP(-0.19*Fperm_SI_Woolf2021!$E$9:$E$93)+63.1579*EXP(-0.19*V$58))/(Fperm_SI_Woolf2021!$E$9:$E$93-V$58))*(V$58-Fperm_SI_Woolf2021!$E$9:$E$93)/10))),Fperm_SI_Woolf2021!$D$9:$D$93)*V$57+INTERCEPT(Fperm_SI_Woolf2021!$F$9:$F$93*EXP(-Fperm_SI_Woolf2021!$I$9:$I$93*$C110*IF(V$58=Fperm_SI_Woolf2021!$E$9:$E$93,1,EXP(LN((1.1*(Fperm_SI_Woolf2021!$E$9:$E$93-V$58)-63.1579*EXP(-0.19*Fperm_SI_Woolf2021!$E$9:$E$93)+63.1579*EXP(-0.19*V$58))/(Fperm_SI_Woolf2021!$E$9:$E$93-V$58))*(V$58-Fperm_SI_Woolf2021!$E$9:$E$93)/10))) + Fperm_SI_Woolf2021!$G$9:$G$93*EXP(-Fperm_SI_Woolf2021!$J$9:$J$93*$C110*IF(V$58=Fperm_SI_Woolf2021!$E$9:$E$93,1,EXP(LN((1.1*(Fperm_SI_Woolf2021!$E$9:$E$93-V$58)-63.1579*EXP(-0.19*Fperm_SI_Woolf2021!$E$9:$E$93)+63.1579*EXP(-0.19*V$58))/(Fperm_SI_Woolf2021!$E$9:$E$93-V$58))*(V$58-Fperm_SI_Woolf2021!$E$9:$E$93)/10))) + Fperm_SI_Woolf2021!$H$9:$H$93*EXP(-Fperm_SI_Woolf2021!$K$9:$K$93*$C110*IF(V$58=Fperm_SI_Woolf2021!$E$9:$E$93,1,EXP(LN((1.1*(Fperm_SI_Woolf2021!$E$9:$E$93-V$58)-63.1579*EXP(-0.19*Fperm_SI_Woolf2021!$E$9:$E$93)+63.1579*EXP(-0.19*V$58))/(Fperm_SI_Woolf2021!$E$9:$E$93-V$58))*(V$58-Fperm_SI_Woolf2021!$E$9:$E$93)/10))),Fperm_SI_Woolf2021!$D$9:$D$93))</f>
        <v>0.62412878283894069</v>
      </c>
      <c r="W110" s="51" cm="1">
        <f t="array" ref="W110">MIN(1,SLOPE(Fperm_SI_Woolf2021!$F$9:$F$93*EXP(-Fperm_SI_Woolf2021!$I$9:$I$93*$C110*IF(W$58=Fperm_SI_Woolf2021!$E$9:$E$93,1,EXP(LN((1.1*(Fperm_SI_Woolf2021!$E$9:$E$93-W$58)-63.1579*EXP(-0.19*Fperm_SI_Woolf2021!$E$9:$E$93)+63.1579*EXP(-0.19*W$58))/(Fperm_SI_Woolf2021!$E$9:$E$93-W$58))*(W$58-Fperm_SI_Woolf2021!$E$9:$E$93)/10))) + Fperm_SI_Woolf2021!$G$9:$G$93*EXP(-Fperm_SI_Woolf2021!$J$9:$J$93*$C110*IF(W$58=Fperm_SI_Woolf2021!$E$9:$E$93,1,EXP(LN((1.1*(Fperm_SI_Woolf2021!$E$9:$E$93-W$58)-63.1579*EXP(-0.19*Fperm_SI_Woolf2021!$E$9:$E$93)+63.1579*EXP(-0.19*W$58))/(Fperm_SI_Woolf2021!$E$9:$E$93-W$58))*(W$58-Fperm_SI_Woolf2021!$E$9:$E$93)/10))) + Fperm_SI_Woolf2021!$H$9:$H$93*EXP(-Fperm_SI_Woolf2021!$K$9:$K$93*$C110*IF(W$58=Fperm_SI_Woolf2021!$E$9:$E$93,1,EXP(LN((1.1*(Fperm_SI_Woolf2021!$E$9:$E$93-W$58)-63.1579*EXP(-0.19*Fperm_SI_Woolf2021!$E$9:$E$93)+63.1579*EXP(-0.19*W$58))/(Fperm_SI_Woolf2021!$E$9:$E$93-W$58))*(W$58-Fperm_SI_Woolf2021!$E$9:$E$93)/10))),Fperm_SI_Woolf2021!$D$9:$D$93)*W$57+INTERCEPT(Fperm_SI_Woolf2021!$F$9:$F$93*EXP(-Fperm_SI_Woolf2021!$I$9:$I$93*$C110*IF(W$58=Fperm_SI_Woolf2021!$E$9:$E$93,1,EXP(LN((1.1*(Fperm_SI_Woolf2021!$E$9:$E$93-W$58)-63.1579*EXP(-0.19*Fperm_SI_Woolf2021!$E$9:$E$93)+63.1579*EXP(-0.19*W$58))/(Fperm_SI_Woolf2021!$E$9:$E$93-W$58))*(W$58-Fperm_SI_Woolf2021!$E$9:$E$93)/10))) + Fperm_SI_Woolf2021!$G$9:$G$93*EXP(-Fperm_SI_Woolf2021!$J$9:$J$93*$C110*IF(W$58=Fperm_SI_Woolf2021!$E$9:$E$93,1,EXP(LN((1.1*(Fperm_SI_Woolf2021!$E$9:$E$93-W$58)-63.1579*EXP(-0.19*Fperm_SI_Woolf2021!$E$9:$E$93)+63.1579*EXP(-0.19*W$58))/(Fperm_SI_Woolf2021!$E$9:$E$93-W$58))*(W$58-Fperm_SI_Woolf2021!$E$9:$E$93)/10))) + Fperm_SI_Woolf2021!$H$9:$H$93*EXP(-Fperm_SI_Woolf2021!$K$9:$K$93*$C110*IF(W$58=Fperm_SI_Woolf2021!$E$9:$E$93,1,EXP(LN((1.1*(Fperm_SI_Woolf2021!$E$9:$E$93-W$58)-63.1579*EXP(-0.19*Fperm_SI_Woolf2021!$E$9:$E$93)+63.1579*EXP(-0.19*W$58))/(Fperm_SI_Woolf2021!$E$9:$E$93-W$58))*(W$58-Fperm_SI_Woolf2021!$E$9:$E$93)/10))),Fperm_SI_Woolf2021!$D$9:$D$93))</f>
        <v>0.59419649446175593</v>
      </c>
      <c r="X110" s="51" cm="1">
        <f t="array" ref="X110">MIN(1,SLOPE(Fperm_SI_Woolf2021!$F$9:$F$93*EXP(-Fperm_SI_Woolf2021!$I$9:$I$93*$C110*IF(X$58=Fperm_SI_Woolf2021!$E$9:$E$93,1,EXP(LN((1.1*(Fperm_SI_Woolf2021!$E$9:$E$93-X$58)-63.1579*EXP(-0.19*Fperm_SI_Woolf2021!$E$9:$E$93)+63.1579*EXP(-0.19*X$58))/(Fperm_SI_Woolf2021!$E$9:$E$93-X$58))*(X$58-Fperm_SI_Woolf2021!$E$9:$E$93)/10))) + Fperm_SI_Woolf2021!$G$9:$G$93*EXP(-Fperm_SI_Woolf2021!$J$9:$J$93*$C110*IF(X$58=Fperm_SI_Woolf2021!$E$9:$E$93,1,EXP(LN((1.1*(Fperm_SI_Woolf2021!$E$9:$E$93-X$58)-63.1579*EXP(-0.19*Fperm_SI_Woolf2021!$E$9:$E$93)+63.1579*EXP(-0.19*X$58))/(Fperm_SI_Woolf2021!$E$9:$E$93-X$58))*(X$58-Fperm_SI_Woolf2021!$E$9:$E$93)/10))) + Fperm_SI_Woolf2021!$H$9:$H$93*EXP(-Fperm_SI_Woolf2021!$K$9:$K$93*$C110*IF(X$58=Fperm_SI_Woolf2021!$E$9:$E$93,1,EXP(LN((1.1*(Fperm_SI_Woolf2021!$E$9:$E$93-X$58)-63.1579*EXP(-0.19*Fperm_SI_Woolf2021!$E$9:$E$93)+63.1579*EXP(-0.19*X$58))/(Fperm_SI_Woolf2021!$E$9:$E$93-X$58))*(X$58-Fperm_SI_Woolf2021!$E$9:$E$93)/10))),Fperm_SI_Woolf2021!$D$9:$D$93)*X$57+INTERCEPT(Fperm_SI_Woolf2021!$F$9:$F$93*EXP(-Fperm_SI_Woolf2021!$I$9:$I$93*$C110*IF(X$58=Fperm_SI_Woolf2021!$E$9:$E$93,1,EXP(LN((1.1*(Fperm_SI_Woolf2021!$E$9:$E$93-X$58)-63.1579*EXP(-0.19*Fperm_SI_Woolf2021!$E$9:$E$93)+63.1579*EXP(-0.19*X$58))/(Fperm_SI_Woolf2021!$E$9:$E$93-X$58))*(X$58-Fperm_SI_Woolf2021!$E$9:$E$93)/10))) + Fperm_SI_Woolf2021!$G$9:$G$93*EXP(-Fperm_SI_Woolf2021!$J$9:$J$93*$C110*IF(X$58=Fperm_SI_Woolf2021!$E$9:$E$93,1,EXP(LN((1.1*(Fperm_SI_Woolf2021!$E$9:$E$93-X$58)-63.1579*EXP(-0.19*Fperm_SI_Woolf2021!$E$9:$E$93)+63.1579*EXP(-0.19*X$58))/(Fperm_SI_Woolf2021!$E$9:$E$93-X$58))*(X$58-Fperm_SI_Woolf2021!$E$9:$E$93)/10))) + Fperm_SI_Woolf2021!$H$9:$H$93*EXP(-Fperm_SI_Woolf2021!$K$9:$K$93*$C110*IF(X$58=Fperm_SI_Woolf2021!$E$9:$E$93,1,EXP(LN((1.1*(Fperm_SI_Woolf2021!$E$9:$E$93-X$58)-63.1579*EXP(-0.19*Fperm_SI_Woolf2021!$E$9:$E$93)+63.1579*EXP(-0.19*X$58))/(Fperm_SI_Woolf2021!$E$9:$E$93-X$58))*(X$58-Fperm_SI_Woolf2021!$E$9:$E$93)/10))),Fperm_SI_Woolf2021!$D$9:$D$93))</f>
        <v>0.56426420608457128</v>
      </c>
      <c r="Y110" s="51" cm="1">
        <f t="array" ref="Y110">MIN(1,SLOPE(Fperm_SI_Woolf2021!$F$9:$F$93*EXP(-Fperm_SI_Woolf2021!$I$9:$I$93*$C110*IF(Y$58=Fperm_SI_Woolf2021!$E$9:$E$93,1,EXP(LN((1.1*(Fperm_SI_Woolf2021!$E$9:$E$93-Y$58)-63.1579*EXP(-0.19*Fperm_SI_Woolf2021!$E$9:$E$93)+63.1579*EXP(-0.19*Y$58))/(Fperm_SI_Woolf2021!$E$9:$E$93-Y$58))*(Y$58-Fperm_SI_Woolf2021!$E$9:$E$93)/10))) + Fperm_SI_Woolf2021!$G$9:$G$93*EXP(-Fperm_SI_Woolf2021!$J$9:$J$93*$C110*IF(Y$58=Fperm_SI_Woolf2021!$E$9:$E$93,1,EXP(LN((1.1*(Fperm_SI_Woolf2021!$E$9:$E$93-Y$58)-63.1579*EXP(-0.19*Fperm_SI_Woolf2021!$E$9:$E$93)+63.1579*EXP(-0.19*Y$58))/(Fperm_SI_Woolf2021!$E$9:$E$93-Y$58))*(Y$58-Fperm_SI_Woolf2021!$E$9:$E$93)/10))) + Fperm_SI_Woolf2021!$H$9:$H$93*EXP(-Fperm_SI_Woolf2021!$K$9:$K$93*$C110*IF(Y$58=Fperm_SI_Woolf2021!$E$9:$E$93,1,EXP(LN((1.1*(Fperm_SI_Woolf2021!$E$9:$E$93-Y$58)-63.1579*EXP(-0.19*Fperm_SI_Woolf2021!$E$9:$E$93)+63.1579*EXP(-0.19*Y$58))/(Fperm_SI_Woolf2021!$E$9:$E$93-Y$58))*(Y$58-Fperm_SI_Woolf2021!$E$9:$E$93)/10))),Fperm_SI_Woolf2021!$D$9:$D$93)*Y$57+INTERCEPT(Fperm_SI_Woolf2021!$F$9:$F$93*EXP(-Fperm_SI_Woolf2021!$I$9:$I$93*$C110*IF(Y$58=Fperm_SI_Woolf2021!$E$9:$E$93,1,EXP(LN((1.1*(Fperm_SI_Woolf2021!$E$9:$E$93-Y$58)-63.1579*EXP(-0.19*Fperm_SI_Woolf2021!$E$9:$E$93)+63.1579*EXP(-0.19*Y$58))/(Fperm_SI_Woolf2021!$E$9:$E$93-Y$58))*(Y$58-Fperm_SI_Woolf2021!$E$9:$E$93)/10))) + Fperm_SI_Woolf2021!$G$9:$G$93*EXP(-Fperm_SI_Woolf2021!$J$9:$J$93*$C110*IF(Y$58=Fperm_SI_Woolf2021!$E$9:$E$93,1,EXP(LN((1.1*(Fperm_SI_Woolf2021!$E$9:$E$93-Y$58)-63.1579*EXP(-0.19*Fperm_SI_Woolf2021!$E$9:$E$93)+63.1579*EXP(-0.19*Y$58))/(Fperm_SI_Woolf2021!$E$9:$E$93-Y$58))*(Y$58-Fperm_SI_Woolf2021!$E$9:$E$93)/10))) + Fperm_SI_Woolf2021!$H$9:$H$93*EXP(-Fperm_SI_Woolf2021!$K$9:$K$93*$C110*IF(Y$58=Fperm_SI_Woolf2021!$E$9:$E$93,1,EXP(LN((1.1*(Fperm_SI_Woolf2021!$E$9:$E$93-Y$58)-63.1579*EXP(-0.19*Fperm_SI_Woolf2021!$E$9:$E$93)+63.1579*EXP(-0.19*Y$58))/(Fperm_SI_Woolf2021!$E$9:$E$93-Y$58))*(Y$58-Fperm_SI_Woolf2021!$E$9:$E$93)/10))),Fperm_SI_Woolf2021!$D$9:$D$93))</f>
        <v>0.53433191770738653</v>
      </c>
      <c r="Z110" s="51" cm="1">
        <f t="array" ref="Z110">MIN(1,SLOPE(Fperm_SI_Woolf2021!$F$9:$F$93*EXP(-Fperm_SI_Woolf2021!$I$9:$I$93*$C110*IF(Z$58=Fperm_SI_Woolf2021!$E$9:$E$93,1,EXP(LN((1.1*(Fperm_SI_Woolf2021!$E$9:$E$93-Z$58)-63.1579*EXP(-0.19*Fperm_SI_Woolf2021!$E$9:$E$93)+63.1579*EXP(-0.19*Z$58))/(Fperm_SI_Woolf2021!$E$9:$E$93-Z$58))*(Z$58-Fperm_SI_Woolf2021!$E$9:$E$93)/10))) + Fperm_SI_Woolf2021!$G$9:$G$93*EXP(-Fperm_SI_Woolf2021!$J$9:$J$93*$C110*IF(Z$58=Fperm_SI_Woolf2021!$E$9:$E$93,1,EXP(LN((1.1*(Fperm_SI_Woolf2021!$E$9:$E$93-Z$58)-63.1579*EXP(-0.19*Fperm_SI_Woolf2021!$E$9:$E$93)+63.1579*EXP(-0.19*Z$58))/(Fperm_SI_Woolf2021!$E$9:$E$93-Z$58))*(Z$58-Fperm_SI_Woolf2021!$E$9:$E$93)/10))) + Fperm_SI_Woolf2021!$H$9:$H$93*EXP(-Fperm_SI_Woolf2021!$K$9:$K$93*$C110*IF(Z$58=Fperm_SI_Woolf2021!$E$9:$E$93,1,EXP(LN((1.1*(Fperm_SI_Woolf2021!$E$9:$E$93-Z$58)-63.1579*EXP(-0.19*Fperm_SI_Woolf2021!$E$9:$E$93)+63.1579*EXP(-0.19*Z$58))/(Fperm_SI_Woolf2021!$E$9:$E$93-Z$58))*(Z$58-Fperm_SI_Woolf2021!$E$9:$E$93)/10))),Fperm_SI_Woolf2021!$D$9:$D$93)*Z$57+INTERCEPT(Fperm_SI_Woolf2021!$F$9:$F$93*EXP(-Fperm_SI_Woolf2021!$I$9:$I$93*$C110*IF(Z$58=Fperm_SI_Woolf2021!$E$9:$E$93,1,EXP(LN((1.1*(Fperm_SI_Woolf2021!$E$9:$E$93-Z$58)-63.1579*EXP(-0.19*Fperm_SI_Woolf2021!$E$9:$E$93)+63.1579*EXP(-0.19*Z$58))/(Fperm_SI_Woolf2021!$E$9:$E$93-Z$58))*(Z$58-Fperm_SI_Woolf2021!$E$9:$E$93)/10))) + Fperm_SI_Woolf2021!$G$9:$G$93*EXP(-Fperm_SI_Woolf2021!$J$9:$J$93*$C110*IF(Z$58=Fperm_SI_Woolf2021!$E$9:$E$93,1,EXP(LN((1.1*(Fperm_SI_Woolf2021!$E$9:$E$93-Z$58)-63.1579*EXP(-0.19*Fperm_SI_Woolf2021!$E$9:$E$93)+63.1579*EXP(-0.19*Z$58))/(Fperm_SI_Woolf2021!$E$9:$E$93-Z$58))*(Z$58-Fperm_SI_Woolf2021!$E$9:$E$93)/10))) + Fperm_SI_Woolf2021!$H$9:$H$93*EXP(-Fperm_SI_Woolf2021!$K$9:$K$93*$C110*IF(Z$58=Fperm_SI_Woolf2021!$E$9:$E$93,1,EXP(LN((1.1*(Fperm_SI_Woolf2021!$E$9:$E$93-Z$58)-63.1579*EXP(-0.19*Fperm_SI_Woolf2021!$E$9:$E$93)+63.1579*EXP(-0.19*Z$58))/(Fperm_SI_Woolf2021!$E$9:$E$93-Z$58))*(Z$58-Fperm_SI_Woolf2021!$E$9:$E$93)/10))),Fperm_SI_Woolf2021!$D$9:$D$93))</f>
        <v>0.50439962933020177</v>
      </c>
      <c r="AA110" s="51" cm="1">
        <f t="array" ref="AA110">MIN(1,SLOPE(Fperm_SI_Woolf2021!$F$9:$F$93*EXP(-Fperm_SI_Woolf2021!$I$9:$I$93*$C110*IF(AA$58=Fperm_SI_Woolf2021!$E$9:$E$93,1,EXP(LN((1.1*(Fperm_SI_Woolf2021!$E$9:$E$93-AA$58)-63.1579*EXP(-0.19*Fperm_SI_Woolf2021!$E$9:$E$93)+63.1579*EXP(-0.19*AA$58))/(Fperm_SI_Woolf2021!$E$9:$E$93-AA$58))*(AA$58-Fperm_SI_Woolf2021!$E$9:$E$93)/10))) + Fperm_SI_Woolf2021!$G$9:$G$93*EXP(-Fperm_SI_Woolf2021!$J$9:$J$93*$C110*IF(AA$58=Fperm_SI_Woolf2021!$E$9:$E$93,1,EXP(LN((1.1*(Fperm_SI_Woolf2021!$E$9:$E$93-AA$58)-63.1579*EXP(-0.19*Fperm_SI_Woolf2021!$E$9:$E$93)+63.1579*EXP(-0.19*AA$58))/(Fperm_SI_Woolf2021!$E$9:$E$93-AA$58))*(AA$58-Fperm_SI_Woolf2021!$E$9:$E$93)/10))) + Fperm_SI_Woolf2021!$H$9:$H$93*EXP(-Fperm_SI_Woolf2021!$K$9:$K$93*$C110*IF(AA$58=Fperm_SI_Woolf2021!$E$9:$E$93,1,EXP(LN((1.1*(Fperm_SI_Woolf2021!$E$9:$E$93-AA$58)-63.1579*EXP(-0.19*Fperm_SI_Woolf2021!$E$9:$E$93)+63.1579*EXP(-0.19*AA$58))/(Fperm_SI_Woolf2021!$E$9:$E$93-AA$58))*(AA$58-Fperm_SI_Woolf2021!$E$9:$E$93)/10))),Fperm_SI_Woolf2021!$D$9:$D$93)*AA$57+INTERCEPT(Fperm_SI_Woolf2021!$F$9:$F$93*EXP(-Fperm_SI_Woolf2021!$I$9:$I$93*$C110*IF(AA$58=Fperm_SI_Woolf2021!$E$9:$E$93,1,EXP(LN((1.1*(Fperm_SI_Woolf2021!$E$9:$E$93-AA$58)-63.1579*EXP(-0.19*Fperm_SI_Woolf2021!$E$9:$E$93)+63.1579*EXP(-0.19*AA$58))/(Fperm_SI_Woolf2021!$E$9:$E$93-AA$58))*(AA$58-Fperm_SI_Woolf2021!$E$9:$E$93)/10))) + Fperm_SI_Woolf2021!$G$9:$G$93*EXP(-Fperm_SI_Woolf2021!$J$9:$J$93*$C110*IF(AA$58=Fperm_SI_Woolf2021!$E$9:$E$93,1,EXP(LN((1.1*(Fperm_SI_Woolf2021!$E$9:$E$93-AA$58)-63.1579*EXP(-0.19*Fperm_SI_Woolf2021!$E$9:$E$93)+63.1579*EXP(-0.19*AA$58))/(Fperm_SI_Woolf2021!$E$9:$E$93-AA$58))*(AA$58-Fperm_SI_Woolf2021!$E$9:$E$93)/10))) + Fperm_SI_Woolf2021!$H$9:$H$93*EXP(-Fperm_SI_Woolf2021!$K$9:$K$93*$C110*IF(AA$58=Fperm_SI_Woolf2021!$E$9:$E$93,1,EXP(LN((1.1*(Fperm_SI_Woolf2021!$E$9:$E$93-AA$58)-63.1579*EXP(-0.19*Fperm_SI_Woolf2021!$E$9:$E$93)+63.1579*EXP(-0.19*AA$58))/(Fperm_SI_Woolf2021!$E$9:$E$93-AA$58))*(AA$58-Fperm_SI_Woolf2021!$E$9:$E$93)/10))),Fperm_SI_Woolf2021!$D$9:$D$93))</f>
        <v>0.47446734095301701</v>
      </c>
      <c r="AB110" s="51" cm="1">
        <f t="array" ref="AB110">MIN(1,SLOPE(Fperm_SI_Woolf2021!$F$9:$F$93*EXP(-Fperm_SI_Woolf2021!$I$9:$I$93*$C110*IF(AB$58=Fperm_SI_Woolf2021!$E$9:$E$93,1,EXP(LN((1.1*(Fperm_SI_Woolf2021!$E$9:$E$93-AB$58)-63.1579*EXP(-0.19*Fperm_SI_Woolf2021!$E$9:$E$93)+63.1579*EXP(-0.19*AB$58))/(Fperm_SI_Woolf2021!$E$9:$E$93-AB$58))*(AB$58-Fperm_SI_Woolf2021!$E$9:$E$93)/10))) + Fperm_SI_Woolf2021!$G$9:$G$93*EXP(-Fperm_SI_Woolf2021!$J$9:$J$93*$C110*IF(AB$58=Fperm_SI_Woolf2021!$E$9:$E$93,1,EXP(LN((1.1*(Fperm_SI_Woolf2021!$E$9:$E$93-AB$58)-63.1579*EXP(-0.19*Fperm_SI_Woolf2021!$E$9:$E$93)+63.1579*EXP(-0.19*AB$58))/(Fperm_SI_Woolf2021!$E$9:$E$93-AB$58))*(AB$58-Fperm_SI_Woolf2021!$E$9:$E$93)/10))) + Fperm_SI_Woolf2021!$H$9:$H$93*EXP(-Fperm_SI_Woolf2021!$K$9:$K$93*$C110*IF(AB$58=Fperm_SI_Woolf2021!$E$9:$E$93,1,EXP(LN((1.1*(Fperm_SI_Woolf2021!$E$9:$E$93-AB$58)-63.1579*EXP(-0.19*Fperm_SI_Woolf2021!$E$9:$E$93)+63.1579*EXP(-0.19*AB$58))/(Fperm_SI_Woolf2021!$E$9:$E$93-AB$58))*(AB$58-Fperm_SI_Woolf2021!$E$9:$E$93)/10))),Fperm_SI_Woolf2021!$D$9:$D$93)*AB$57+INTERCEPT(Fperm_SI_Woolf2021!$F$9:$F$93*EXP(-Fperm_SI_Woolf2021!$I$9:$I$93*$C110*IF(AB$58=Fperm_SI_Woolf2021!$E$9:$E$93,1,EXP(LN((1.1*(Fperm_SI_Woolf2021!$E$9:$E$93-AB$58)-63.1579*EXP(-0.19*Fperm_SI_Woolf2021!$E$9:$E$93)+63.1579*EXP(-0.19*AB$58))/(Fperm_SI_Woolf2021!$E$9:$E$93-AB$58))*(AB$58-Fperm_SI_Woolf2021!$E$9:$E$93)/10))) + Fperm_SI_Woolf2021!$G$9:$G$93*EXP(-Fperm_SI_Woolf2021!$J$9:$J$93*$C110*IF(AB$58=Fperm_SI_Woolf2021!$E$9:$E$93,1,EXP(LN((1.1*(Fperm_SI_Woolf2021!$E$9:$E$93-AB$58)-63.1579*EXP(-0.19*Fperm_SI_Woolf2021!$E$9:$E$93)+63.1579*EXP(-0.19*AB$58))/(Fperm_SI_Woolf2021!$E$9:$E$93-AB$58))*(AB$58-Fperm_SI_Woolf2021!$E$9:$E$93)/10))) + Fperm_SI_Woolf2021!$H$9:$H$93*EXP(-Fperm_SI_Woolf2021!$K$9:$K$93*$C110*IF(AB$58=Fperm_SI_Woolf2021!$E$9:$E$93,1,EXP(LN((1.1*(Fperm_SI_Woolf2021!$E$9:$E$93-AB$58)-63.1579*EXP(-0.19*Fperm_SI_Woolf2021!$E$9:$E$93)+63.1579*EXP(-0.19*AB$58))/(Fperm_SI_Woolf2021!$E$9:$E$93-AB$58))*(AB$58-Fperm_SI_Woolf2021!$E$9:$E$93)/10))),Fperm_SI_Woolf2021!$D$9:$D$93))</f>
        <v>0.44453505257583231</v>
      </c>
      <c r="AC110" s="51" cm="1">
        <f t="array" ref="AC110">MIN(1,SLOPE(Fperm_SI_Woolf2021!$F$9:$F$93*EXP(-Fperm_SI_Woolf2021!$I$9:$I$93*$C110*IF(AC$58=Fperm_SI_Woolf2021!$E$9:$E$93,1,EXP(LN((1.1*(Fperm_SI_Woolf2021!$E$9:$E$93-AC$58)-63.1579*EXP(-0.19*Fperm_SI_Woolf2021!$E$9:$E$93)+63.1579*EXP(-0.19*AC$58))/(Fperm_SI_Woolf2021!$E$9:$E$93-AC$58))*(AC$58-Fperm_SI_Woolf2021!$E$9:$E$93)/10))) + Fperm_SI_Woolf2021!$G$9:$G$93*EXP(-Fperm_SI_Woolf2021!$J$9:$J$93*$C110*IF(AC$58=Fperm_SI_Woolf2021!$E$9:$E$93,1,EXP(LN((1.1*(Fperm_SI_Woolf2021!$E$9:$E$93-AC$58)-63.1579*EXP(-0.19*Fperm_SI_Woolf2021!$E$9:$E$93)+63.1579*EXP(-0.19*AC$58))/(Fperm_SI_Woolf2021!$E$9:$E$93-AC$58))*(AC$58-Fperm_SI_Woolf2021!$E$9:$E$93)/10))) + Fperm_SI_Woolf2021!$H$9:$H$93*EXP(-Fperm_SI_Woolf2021!$K$9:$K$93*$C110*IF(AC$58=Fperm_SI_Woolf2021!$E$9:$E$93,1,EXP(LN((1.1*(Fperm_SI_Woolf2021!$E$9:$E$93-AC$58)-63.1579*EXP(-0.19*Fperm_SI_Woolf2021!$E$9:$E$93)+63.1579*EXP(-0.19*AC$58))/(Fperm_SI_Woolf2021!$E$9:$E$93-AC$58))*(AC$58-Fperm_SI_Woolf2021!$E$9:$E$93)/10))),Fperm_SI_Woolf2021!$D$9:$D$93)*AC$57+INTERCEPT(Fperm_SI_Woolf2021!$F$9:$F$93*EXP(-Fperm_SI_Woolf2021!$I$9:$I$93*$C110*IF(AC$58=Fperm_SI_Woolf2021!$E$9:$E$93,1,EXP(LN((1.1*(Fperm_SI_Woolf2021!$E$9:$E$93-AC$58)-63.1579*EXP(-0.19*Fperm_SI_Woolf2021!$E$9:$E$93)+63.1579*EXP(-0.19*AC$58))/(Fperm_SI_Woolf2021!$E$9:$E$93-AC$58))*(AC$58-Fperm_SI_Woolf2021!$E$9:$E$93)/10))) + Fperm_SI_Woolf2021!$G$9:$G$93*EXP(-Fperm_SI_Woolf2021!$J$9:$J$93*$C110*IF(AC$58=Fperm_SI_Woolf2021!$E$9:$E$93,1,EXP(LN((1.1*(Fperm_SI_Woolf2021!$E$9:$E$93-AC$58)-63.1579*EXP(-0.19*Fperm_SI_Woolf2021!$E$9:$E$93)+63.1579*EXP(-0.19*AC$58))/(Fperm_SI_Woolf2021!$E$9:$E$93-AC$58))*(AC$58-Fperm_SI_Woolf2021!$E$9:$E$93)/10))) + Fperm_SI_Woolf2021!$H$9:$H$93*EXP(-Fperm_SI_Woolf2021!$K$9:$K$93*$C110*IF(AC$58=Fperm_SI_Woolf2021!$E$9:$E$93,1,EXP(LN((1.1*(Fperm_SI_Woolf2021!$E$9:$E$93-AC$58)-63.1579*EXP(-0.19*Fperm_SI_Woolf2021!$E$9:$E$93)+63.1579*EXP(-0.19*AC$58))/(Fperm_SI_Woolf2021!$E$9:$E$93-AC$58))*(AC$58-Fperm_SI_Woolf2021!$E$9:$E$93)/10))),Fperm_SI_Woolf2021!$D$9:$D$93))</f>
        <v>0.41460276419864756</v>
      </c>
      <c r="AD110" s="51" cm="1">
        <f t="array" ref="AD110">MIN(1,SLOPE(Fperm_SI_Woolf2021!$F$9:$F$93*EXP(-Fperm_SI_Woolf2021!$I$9:$I$93*$C110*IF(AD$58=Fperm_SI_Woolf2021!$E$9:$E$93,1,EXP(LN((1.1*(Fperm_SI_Woolf2021!$E$9:$E$93-AD$58)-63.1579*EXP(-0.19*Fperm_SI_Woolf2021!$E$9:$E$93)+63.1579*EXP(-0.19*AD$58))/(Fperm_SI_Woolf2021!$E$9:$E$93-AD$58))*(AD$58-Fperm_SI_Woolf2021!$E$9:$E$93)/10))) + Fperm_SI_Woolf2021!$G$9:$G$93*EXP(-Fperm_SI_Woolf2021!$J$9:$J$93*$C110*IF(AD$58=Fperm_SI_Woolf2021!$E$9:$E$93,1,EXP(LN((1.1*(Fperm_SI_Woolf2021!$E$9:$E$93-AD$58)-63.1579*EXP(-0.19*Fperm_SI_Woolf2021!$E$9:$E$93)+63.1579*EXP(-0.19*AD$58))/(Fperm_SI_Woolf2021!$E$9:$E$93-AD$58))*(AD$58-Fperm_SI_Woolf2021!$E$9:$E$93)/10))) + Fperm_SI_Woolf2021!$H$9:$H$93*EXP(-Fperm_SI_Woolf2021!$K$9:$K$93*$C110*IF(AD$58=Fperm_SI_Woolf2021!$E$9:$E$93,1,EXP(LN((1.1*(Fperm_SI_Woolf2021!$E$9:$E$93-AD$58)-63.1579*EXP(-0.19*Fperm_SI_Woolf2021!$E$9:$E$93)+63.1579*EXP(-0.19*AD$58))/(Fperm_SI_Woolf2021!$E$9:$E$93-AD$58))*(AD$58-Fperm_SI_Woolf2021!$E$9:$E$93)/10))),Fperm_SI_Woolf2021!$D$9:$D$93)*AD$57+INTERCEPT(Fperm_SI_Woolf2021!$F$9:$F$93*EXP(-Fperm_SI_Woolf2021!$I$9:$I$93*$C110*IF(AD$58=Fperm_SI_Woolf2021!$E$9:$E$93,1,EXP(LN((1.1*(Fperm_SI_Woolf2021!$E$9:$E$93-AD$58)-63.1579*EXP(-0.19*Fperm_SI_Woolf2021!$E$9:$E$93)+63.1579*EXP(-0.19*AD$58))/(Fperm_SI_Woolf2021!$E$9:$E$93-AD$58))*(AD$58-Fperm_SI_Woolf2021!$E$9:$E$93)/10))) + Fperm_SI_Woolf2021!$G$9:$G$93*EXP(-Fperm_SI_Woolf2021!$J$9:$J$93*$C110*IF(AD$58=Fperm_SI_Woolf2021!$E$9:$E$93,1,EXP(LN((1.1*(Fperm_SI_Woolf2021!$E$9:$E$93-AD$58)-63.1579*EXP(-0.19*Fperm_SI_Woolf2021!$E$9:$E$93)+63.1579*EXP(-0.19*AD$58))/(Fperm_SI_Woolf2021!$E$9:$E$93-AD$58))*(AD$58-Fperm_SI_Woolf2021!$E$9:$E$93)/10))) + Fperm_SI_Woolf2021!$H$9:$H$93*EXP(-Fperm_SI_Woolf2021!$K$9:$K$93*$C110*IF(AD$58=Fperm_SI_Woolf2021!$E$9:$E$93,1,EXP(LN((1.1*(Fperm_SI_Woolf2021!$E$9:$E$93-AD$58)-63.1579*EXP(-0.19*Fperm_SI_Woolf2021!$E$9:$E$93)+63.1579*EXP(-0.19*AD$58))/(Fperm_SI_Woolf2021!$E$9:$E$93-AD$58))*(AD$58-Fperm_SI_Woolf2021!$E$9:$E$93)/10))),Fperm_SI_Woolf2021!$D$9:$D$93))</f>
        <v>0.3846704758214628</v>
      </c>
      <c r="AE110" s="51" cm="1">
        <f t="array" ref="AE110">MIN(1,SLOPE(Fperm_SI_Woolf2021!$F$9:$F$93*EXP(-Fperm_SI_Woolf2021!$I$9:$I$93*$C110*IF(AE$58=Fperm_SI_Woolf2021!$E$9:$E$93,1,EXP(LN((1.1*(Fperm_SI_Woolf2021!$E$9:$E$93-AE$58)-63.1579*EXP(-0.19*Fperm_SI_Woolf2021!$E$9:$E$93)+63.1579*EXP(-0.19*AE$58))/(Fperm_SI_Woolf2021!$E$9:$E$93-AE$58))*(AE$58-Fperm_SI_Woolf2021!$E$9:$E$93)/10))) + Fperm_SI_Woolf2021!$G$9:$G$93*EXP(-Fperm_SI_Woolf2021!$J$9:$J$93*$C110*IF(AE$58=Fperm_SI_Woolf2021!$E$9:$E$93,1,EXP(LN((1.1*(Fperm_SI_Woolf2021!$E$9:$E$93-AE$58)-63.1579*EXP(-0.19*Fperm_SI_Woolf2021!$E$9:$E$93)+63.1579*EXP(-0.19*AE$58))/(Fperm_SI_Woolf2021!$E$9:$E$93-AE$58))*(AE$58-Fperm_SI_Woolf2021!$E$9:$E$93)/10))) + Fperm_SI_Woolf2021!$H$9:$H$93*EXP(-Fperm_SI_Woolf2021!$K$9:$K$93*$C110*IF(AE$58=Fperm_SI_Woolf2021!$E$9:$E$93,1,EXP(LN((1.1*(Fperm_SI_Woolf2021!$E$9:$E$93-AE$58)-63.1579*EXP(-0.19*Fperm_SI_Woolf2021!$E$9:$E$93)+63.1579*EXP(-0.19*AE$58))/(Fperm_SI_Woolf2021!$E$9:$E$93-AE$58))*(AE$58-Fperm_SI_Woolf2021!$E$9:$E$93)/10))),Fperm_SI_Woolf2021!$D$9:$D$93)*AE$57+INTERCEPT(Fperm_SI_Woolf2021!$F$9:$F$93*EXP(-Fperm_SI_Woolf2021!$I$9:$I$93*$C110*IF(AE$58=Fperm_SI_Woolf2021!$E$9:$E$93,1,EXP(LN((1.1*(Fperm_SI_Woolf2021!$E$9:$E$93-AE$58)-63.1579*EXP(-0.19*Fperm_SI_Woolf2021!$E$9:$E$93)+63.1579*EXP(-0.19*AE$58))/(Fperm_SI_Woolf2021!$E$9:$E$93-AE$58))*(AE$58-Fperm_SI_Woolf2021!$E$9:$E$93)/10))) + Fperm_SI_Woolf2021!$G$9:$G$93*EXP(-Fperm_SI_Woolf2021!$J$9:$J$93*$C110*IF(AE$58=Fperm_SI_Woolf2021!$E$9:$E$93,1,EXP(LN((1.1*(Fperm_SI_Woolf2021!$E$9:$E$93-AE$58)-63.1579*EXP(-0.19*Fperm_SI_Woolf2021!$E$9:$E$93)+63.1579*EXP(-0.19*AE$58))/(Fperm_SI_Woolf2021!$E$9:$E$93-AE$58))*(AE$58-Fperm_SI_Woolf2021!$E$9:$E$93)/10))) + Fperm_SI_Woolf2021!$H$9:$H$93*EXP(-Fperm_SI_Woolf2021!$K$9:$K$93*$C110*IF(AE$58=Fperm_SI_Woolf2021!$E$9:$E$93,1,EXP(LN((1.1*(Fperm_SI_Woolf2021!$E$9:$E$93-AE$58)-63.1579*EXP(-0.19*Fperm_SI_Woolf2021!$E$9:$E$93)+63.1579*EXP(-0.19*AE$58))/(Fperm_SI_Woolf2021!$E$9:$E$93-AE$58))*(AE$58-Fperm_SI_Woolf2021!$E$9:$E$93)/10))),Fperm_SI_Woolf2021!$D$9:$D$93))</f>
        <v>0.35473818744427799</v>
      </c>
      <c r="AF110" s="51" cm="1">
        <f t="array" ref="AF110">MIN(1,SLOPE(Fperm_SI_Woolf2021!$F$9:$F$93*EXP(-Fperm_SI_Woolf2021!$I$9:$I$93*$C110*IF(AF$58=Fperm_SI_Woolf2021!$E$9:$E$93,1,EXP(LN((1.1*(Fperm_SI_Woolf2021!$E$9:$E$93-AF$58)-63.1579*EXP(-0.19*Fperm_SI_Woolf2021!$E$9:$E$93)+63.1579*EXP(-0.19*AF$58))/(Fperm_SI_Woolf2021!$E$9:$E$93-AF$58))*(AF$58-Fperm_SI_Woolf2021!$E$9:$E$93)/10))) + Fperm_SI_Woolf2021!$G$9:$G$93*EXP(-Fperm_SI_Woolf2021!$J$9:$J$93*$C110*IF(AF$58=Fperm_SI_Woolf2021!$E$9:$E$93,1,EXP(LN((1.1*(Fperm_SI_Woolf2021!$E$9:$E$93-AF$58)-63.1579*EXP(-0.19*Fperm_SI_Woolf2021!$E$9:$E$93)+63.1579*EXP(-0.19*AF$58))/(Fperm_SI_Woolf2021!$E$9:$E$93-AF$58))*(AF$58-Fperm_SI_Woolf2021!$E$9:$E$93)/10))) + Fperm_SI_Woolf2021!$H$9:$H$93*EXP(-Fperm_SI_Woolf2021!$K$9:$K$93*$C110*IF(AF$58=Fperm_SI_Woolf2021!$E$9:$E$93,1,EXP(LN((1.1*(Fperm_SI_Woolf2021!$E$9:$E$93-AF$58)-63.1579*EXP(-0.19*Fperm_SI_Woolf2021!$E$9:$E$93)+63.1579*EXP(-0.19*AF$58))/(Fperm_SI_Woolf2021!$E$9:$E$93-AF$58))*(AF$58-Fperm_SI_Woolf2021!$E$9:$E$93)/10))),Fperm_SI_Woolf2021!$D$9:$D$93)*AF$57+INTERCEPT(Fperm_SI_Woolf2021!$F$9:$F$93*EXP(-Fperm_SI_Woolf2021!$I$9:$I$93*$C110*IF(AF$58=Fperm_SI_Woolf2021!$E$9:$E$93,1,EXP(LN((1.1*(Fperm_SI_Woolf2021!$E$9:$E$93-AF$58)-63.1579*EXP(-0.19*Fperm_SI_Woolf2021!$E$9:$E$93)+63.1579*EXP(-0.19*AF$58))/(Fperm_SI_Woolf2021!$E$9:$E$93-AF$58))*(AF$58-Fperm_SI_Woolf2021!$E$9:$E$93)/10))) + Fperm_SI_Woolf2021!$G$9:$G$93*EXP(-Fperm_SI_Woolf2021!$J$9:$J$93*$C110*IF(AF$58=Fperm_SI_Woolf2021!$E$9:$E$93,1,EXP(LN((1.1*(Fperm_SI_Woolf2021!$E$9:$E$93-AF$58)-63.1579*EXP(-0.19*Fperm_SI_Woolf2021!$E$9:$E$93)+63.1579*EXP(-0.19*AF$58))/(Fperm_SI_Woolf2021!$E$9:$E$93-AF$58))*(AF$58-Fperm_SI_Woolf2021!$E$9:$E$93)/10))) + Fperm_SI_Woolf2021!$H$9:$H$93*EXP(-Fperm_SI_Woolf2021!$K$9:$K$93*$C110*IF(AF$58=Fperm_SI_Woolf2021!$E$9:$E$93,1,EXP(LN((1.1*(Fperm_SI_Woolf2021!$E$9:$E$93-AF$58)-63.1579*EXP(-0.19*Fperm_SI_Woolf2021!$E$9:$E$93)+63.1579*EXP(-0.19*AF$58))/(Fperm_SI_Woolf2021!$E$9:$E$93-AF$58))*(AF$58-Fperm_SI_Woolf2021!$E$9:$E$93)/10))),Fperm_SI_Woolf2021!$D$9:$D$93))</f>
        <v>0.32480589906709323</v>
      </c>
      <c r="AG110" s="51" cm="1">
        <f t="array" ref="AG110">MIN(1,SLOPE(Fperm_SI_Woolf2021!$F$9:$F$93*EXP(-Fperm_SI_Woolf2021!$I$9:$I$93*$C110*IF(AG$58=Fperm_SI_Woolf2021!$E$9:$E$93,1,EXP(LN((1.1*(Fperm_SI_Woolf2021!$E$9:$E$93-AG$58)-63.1579*EXP(-0.19*Fperm_SI_Woolf2021!$E$9:$E$93)+63.1579*EXP(-0.19*AG$58))/(Fperm_SI_Woolf2021!$E$9:$E$93-AG$58))*(AG$58-Fperm_SI_Woolf2021!$E$9:$E$93)/10))) + Fperm_SI_Woolf2021!$G$9:$G$93*EXP(-Fperm_SI_Woolf2021!$J$9:$J$93*$C110*IF(AG$58=Fperm_SI_Woolf2021!$E$9:$E$93,1,EXP(LN((1.1*(Fperm_SI_Woolf2021!$E$9:$E$93-AG$58)-63.1579*EXP(-0.19*Fperm_SI_Woolf2021!$E$9:$E$93)+63.1579*EXP(-0.19*AG$58))/(Fperm_SI_Woolf2021!$E$9:$E$93-AG$58))*(AG$58-Fperm_SI_Woolf2021!$E$9:$E$93)/10))) + Fperm_SI_Woolf2021!$H$9:$H$93*EXP(-Fperm_SI_Woolf2021!$K$9:$K$93*$C110*IF(AG$58=Fperm_SI_Woolf2021!$E$9:$E$93,1,EXP(LN((1.1*(Fperm_SI_Woolf2021!$E$9:$E$93-AG$58)-63.1579*EXP(-0.19*Fperm_SI_Woolf2021!$E$9:$E$93)+63.1579*EXP(-0.19*AG$58))/(Fperm_SI_Woolf2021!$E$9:$E$93-AG$58))*(AG$58-Fperm_SI_Woolf2021!$E$9:$E$93)/10))),Fperm_SI_Woolf2021!$D$9:$D$93)*AG$57+INTERCEPT(Fperm_SI_Woolf2021!$F$9:$F$93*EXP(-Fperm_SI_Woolf2021!$I$9:$I$93*$C110*IF(AG$58=Fperm_SI_Woolf2021!$E$9:$E$93,1,EXP(LN((1.1*(Fperm_SI_Woolf2021!$E$9:$E$93-AG$58)-63.1579*EXP(-0.19*Fperm_SI_Woolf2021!$E$9:$E$93)+63.1579*EXP(-0.19*AG$58))/(Fperm_SI_Woolf2021!$E$9:$E$93-AG$58))*(AG$58-Fperm_SI_Woolf2021!$E$9:$E$93)/10))) + Fperm_SI_Woolf2021!$G$9:$G$93*EXP(-Fperm_SI_Woolf2021!$J$9:$J$93*$C110*IF(AG$58=Fperm_SI_Woolf2021!$E$9:$E$93,1,EXP(LN((1.1*(Fperm_SI_Woolf2021!$E$9:$E$93-AG$58)-63.1579*EXP(-0.19*Fperm_SI_Woolf2021!$E$9:$E$93)+63.1579*EXP(-0.19*AG$58))/(Fperm_SI_Woolf2021!$E$9:$E$93-AG$58))*(AG$58-Fperm_SI_Woolf2021!$E$9:$E$93)/10))) + Fperm_SI_Woolf2021!$H$9:$H$93*EXP(-Fperm_SI_Woolf2021!$K$9:$K$93*$C110*IF(AG$58=Fperm_SI_Woolf2021!$E$9:$E$93,1,EXP(LN((1.1*(Fperm_SI_Woolf2021!$E$9:$E$93-AG$58)-63.1579*EXP(-0.19*Fperm_SI_Woolf2021!$E$9:$E$93)+63.1579*EXP(-0.19*AG$58))/(Fperm_SI_Woolf2021!$E$9:$E$93-AG$58))*(AG$58-Fperm_SI_Woolf2021!$E$9:$E$93)/10))),Fperm_SI_Woolf2021!$D$9:$D$93))</f>
        <v>0.29487361068990847</v>
      </c>
      <c r="AH110" s="51" cm="1">
        <f t="array" ref="AH110">MIN(1,SLOPE(Fperm_SI_Woolf2021!$F$9:$F$93*EXP(-Fperm_SI_Woolf2021!$I$9:$I$93*$C110*IF(AH$58=Fperm_SI_Woolf2021!$E$9:$E$93,1,EXP(LN((1.1*(Fperm_SI_Woolf2021!$E$9:$E$93-AH$58)-63.1579*EXP(-0.19*Fperm_SI_Woolf2021!$E$9:$E$93)+63.1579*EXP(-0.19*AH$58))/(Fperm_SI_Woolf2021!$E$9:$E$93-AH$58))*(AH$58-Fperm_SI_Woolf2021!$E$9:$E$93)/10))) + Fperm_SI_Woolf2021!$G$9:$G$93*EXP(-Fperm_SI_Woolf2021!$J$9:$J$93*$C110*IF(AH$58=Fperm_SI_Woolf2021!$E$9:$E$93,1,EXP(LN((1.1*(Fperm_SI_Woolf2021!$E$9:$E$93-AH$58)-63.1579*EXP(-0.19*Fperm_SI_Woolf2021!$E$9:$E$93)+63.1579*EXP(-0.19*AH$58))/(Fperm_SI_Woolf2021!$E$9:$E$93-AH$58))*(AH$58-Fperm_SI_Woolf2021!$E$9:$E$93)/10))) + Fperm_SI_Woolf2021!$H$9:$H$93*EXP(-Fperm_SI_Woolf2021!$K$9:$K$93*$C110*IF(AH$58=Fperm_SI_Woolf2021!$E$9:$E$93,1,EXP(LN((1.1*(Fperm_SI_Woolf2021!$E$9:$E$93-AH$58)-63.1579*EXP(-0.19*Fperm_SI_Woolf2021!$E$9:$E$93)+63.1579*EXP(-0.19*AH$58))/(Fperm_SI_Woolf2021!$E$9:$E$93-AH$58))*(AH$58-Fperm_SI_Woolf2021!$E$9:$E$93)/10))),Fperm_SI_Woolf2021!$D$9:$D$93)*AH$57+INTERCEPT(Fperm_SI_Woolf2021!$F$9:$F$93*EXP(-Fperm_SI_Woolf2021!$I$9:$I$93*$C110*IF(AH$58=Fperm_SI_Woolf2021!$E$9:$E$93,1,EXP(LN((1.1*(Fperm_SI_Woolf2021!$E$9:$E$93-AH$58)-63.1579*EXP(-0.19*Fperm_SI_Woolf2021!$E$9:$E$93)+63.1579*EXP(-0.19*AH$58))/(Fperm_SI_Woolf2021!$E$9:$E$93-AH$58))*(AH$58-Fperm_SI_Woolf2021!$E$9:$E$93)/10))) + Fperm_SI_Woolf2021!$G$9:$G$93*EXP(-Fperm_SI_Woolf2021!$J$9:$J$93*$C110*IF(AH$58=Fperm_SI_Woolf2021!$E$9:$E$93,1,EXP(LN((1.1*(Fperm_SI_Woolf2021!$E$9:$E$93-AH$58)-63.1579*EXP(-0.19*Fperm_SI_Woolf2021!$E$9:$E$93)+63.1579*EXP(-0.19*AH$58))/(Fperm_SI_Woolf2021!$E$9:$E$93-AH$58))*(AH$58-Fperm_SI_Woolf2021!$E$9:$E$93)/10))) + Fperm_SI_Woolf2021!$H$9:$H$93*EXP(-Fperm_SI_Woolf2021!$K$9:$K$93*$C110*IF(AH$58=Fperm_SI_Woolf2021!$E$9:$E$93,1,EXP(LN((1.1*(Fperm_SI_Woolf2021!$E$9:$E$93-AH$58)-63.1579*EXP(-0.19*Fperm_SI_Woolf2021!$E$9:$E$93)+63.1579*EXP(-0.19*AH$58))/(Fperm_SI_Woolf2021!$E$9:$E$93-AH$58))*(AH$58-Fperm_SI_Woolf2021!$E$9:$E$93)/10))),Fperm_SI_Woolf2021!$D$9:$D$93))</f>
        <v>0.54590118893023032</v>
      </c>
      <c r="AI110" s="51" cm="1">
        <f t="array" ref="AI110">MIN(1,SLOPE(Fperm_SI_Woolf2021!$F$9:$F$93*EXP(-Fperm_SI_Woolf2021!$I$9:$I$93*$C110*IF(AI$58=Fperm_SI_Woolf2021!$E$9:$E$93,1,EXP(LN((1.1*(Fperm_SI_Woolf2021!$E$9:$E$93-AI$58)-63.1579*EXP(-0.19*Fperm_SI_Woolf2021!$E$9:$E$93)+63.1579*EXP(-0.19*AI$58))/(Fperm_SI_Woolf2021!$E$9:$E$93-AI$58))*(AI$58-Fperm_SI_Woolf2021!$E$9:$E$93)/10))) + Fperm_SI_Woolf2021!$G$9:$G$93*EXP(-Fperm_SI_Woolf2021!$J$9:$J$93*$C110*IF(AI$58=Fperm_SI_Woolf2021!$E$9:$E$93,1,EXP(LN((1.1*(Fperm_SI_Woolf2021!$E$9:$E$93-AI$58)-63.1579*EXP(-0.19*Fperm_SI_Woolf2021!$E$9:$E$93)+63.1579*EXP(-0.19*AI$58))/(Fperm_SI_Woolf2021!$E$9:$E$93-AI$58))*(AI$58-Fperm_SI_Woolf2021!$E$9:$E$93)/10))) + Fperm_SI_Woolf2021!$H$9:$H$93*EXP(-Fperm_SI_Woolf2021!$K$9:$K$93*$C110*IF(AI$58=Fperm_SI_Woolf2021!$E$9:$E$93,1,EXP(LN((1.1*(Fperm_SI_Woolf2021!$E$9:$E$93-AI$58)-63.1579*EXP(-0.19*Fperm_SI_Woolf2021!$E$9:$E$93)+63.1579*EXP(-0.19*AI$58))/(Fperm_SI_Woolf2021!$E$9:$E$93-AI$58))*(AI$58-Fperm_SI_Woolf2021!$E$9:$E$93)/10))),Fperm_SI_Woolf2021!$D$9:$D$93)*AI$57+INTERCEPT(Fperm_SI_Woolf2021!$F$9:$F$93*EXP(-Fperm_SI_Woolf2021!$I$9:$I$93*$C110*IF(AI$58=Fperm_SI_Woolf2021!$E$9:$E$93,1,EXP(LN((1.1*(Fperm_SI_Woolf2021!$E$9:$E$93-AI$58)-63.1579*EXP(-0.19*Fperm_SI_Woolf2021!$E$9:$E$93)+63.1579*EXP(-0.19*AI$58))/(Fperm_SI_Woolf2021!$E$9:$E$93-AI$58))*(AI$58-Fperm_SI_Woolf2021!$E$9:$E$93)/10))) + Fperm_SI_Woolf2021!$G$9:$G$93*EXP(-Fperm_SI_Woolf2021!$J$9:$J$93*$C110*IF(AI$58=Fperm_SI_Woolf2021!$E$9:$E$93,1,EXP(LN((1.1*(Fperm_SI_Woolf2021!$E$9:$E$93-AI$58)-63.1579*EXP(-0.19*Fperm_SI_Woolf2021!$E$9:$E$93)+63.1579*EXP(-0.19*AI$58))/(Fperm_SI_Woolf2021!$E$9:$E$93-AI$58))*(AI$58-Fperm_SI_Woolf2021!$E$9:$E$93)/10))) + Fperm_SI_Woolf2021!$H$9:$H$93*EXP(-Fperm_SI_Woolf2021!$K$9:$K$93*$C110*IF(AI$58=Fperm_SI_Woolf2021!$E$9:$E$93,1,EXP(LN((1.1*(Fperm_SI_Woolf2021!$E$9:$E$93-AI$58)-63.1579*EXP(-0.19*Fperm_SI_Woolf2021!$E$9:$E$93)+63.1579*EXP(-0.19*AI$58))/(Fperm_SI_Woolf2021!$E$9:$E$93-AI$58))*(AI$58-Fperm_SI_Woolf2021!$E$9:$E$93)/10))),Fperm_SI_Woolf2021!$D$9:$D$93))</f>
        <v>0.52119215866373503</v>
      </c>
      <c r="AJ110" s="51" cm="1">
        <f t="array" ref="AJ110">MIN(1,SLOPE(Fperm_SI_Woolf2021!$F$9:$F$93*EXP(-Fperm_SI_Woolf2021!$I$9:$I$93*$C110*IF(AJ$58=Fperm_SI_Woolf2021!$E$9:$E$93,1,EXP(LN((1.1*(Fperm_SI_Woolf2021!$E$9:$E$93-AJ$58)-63.1579*EXP(-0.19*Fperm_SI_Woolf2021!$E$9:$E$93)+63.1579*EXP(-0.19*AJ$58))/(Fperm_SI_Woolf2021!$E$9:$E$93-AJ$58))*(AJ$58-Fperm_SI_Woolf2021!$E$9:$E$93)/10))) + Fperm_SI_Woolf2021!$G$9:$G$93*EXP(-Fperm_SI_Woolf2021!$J$9:$J$93*$C110*IF(AJ$58=Fperm_SI_Woolf2021!$E$9:$E$93,1,EXP(LN((1.1*(Fperm_SI_Woolf2021!$E$9:$E$93-AJ$58)-63.1579*EXP(-0.19*Fperm_SI_Woolf2021!$E$9:$E$93)+63.1579*EXP(-0.19*AJ$58))/(Fperm_SI_Woolf2021!$E$9:$E$93-AJ$58))*(AJ$58-Fperm_SI_Woolf2021!$E$9:$E$93)/10))) + Fperm_SI_Woolf2021!$H$9:$H$93*EXP(-Fperm_SI_Woolf2021!$K$9:$K$93*$C110*IF(AJ$58=Fperm_SI_Woolf2021!$E$9:$E$93,1,EXP(LN((1.1*(Fperm_SI_Woolf2021!$E$9:$E$93-AJ$58)-63.1579*EXP(-0.19*Fperm_SI_Woolf2021!$E$9:$E$93)+63.1579*EXP(-0.19*AJ$58))/(Fperm_SI_Woolf2021!$E$9:$E$93-AJ$58))*(AJ$58-Fperm_SI_Woolf2021!$E$9:$E$93)/10))),Fperm_SI_Woolf2021!$D$9:$D$93)*AJ$57+INTERCEPT(Fperm_SI_Woolf2021!$F$9:$F$93*EXP(-Fperm_SI_Woolf2021!$I$9:$I$93*$C110*IF(AJ$58=Fperm_SI_Woolf2021!$E$9:$E$93,1,EXP(LN((1.1*(Fperm_SI_Woolf2021!$E$9:$E$93-AJ$58)-63.1579*EXP(-0.19*Fperm_SI_Woolf2021!$E$9:$E$93)+63.1579*EXP(-0.19*AJ$58))/(Fperm_SI_Woolf2021!$E$9:$E$93-AJ$58))*(AJ$58-Fperm_SI_Woolf2021!$E$9:$E$93)/10))) + Fperm_SI_Woolf2021!$G$9:$G$93*EXP(-Fperm_SI_Woolf2021!$J$9:$J$93*$C110*IF(AJ$58=Fperm_SI_Woolf2021!$E$9:$E$93,1,EXP(LN((1.1*(Fperm_SI_Woolf2021!$E$9:$E$93-AJ$58)-63.1579*EXP(-0.19*Fperm_SI_Woolf2021!$E$9:$E$93)+63.1579*EXP(-0.19*AJ$58))/(Fperm_SI_Woolf2021!$E$9:$E$93-AJ$58))*(AJ$58-Fperm_SI_Woolf2021!$E$9:$E$93)/10))) + Fperm_SI_Woolf2021!$H$9:$H$93*EXP(-Fperm_SI_Woolf2021!$K$9:$K$93*$C110*IF(AJ$58=Fperm_SI_Woolf2021!$E$9:$E$93,1,EXP(LN((1.1*(Fperm_SI_Woolf2021!$E$9:$E$93-AJ$58)-63.1579*EXP(-0.19*Fperm_SI_Woolf2021!$E$9:$E$93)+63.1579*EXP(-0.19*AJ$58))/(Fperm_SI_Woolf2021!$E$9:$E$93-AJ$58))*(AJ$58-Fperm_SI_Woolf2021!$E$9:$E$93)/10))),Fperm_SI_Woolf2021!$D$9:$D$93))</f>
        <v>0.49648312839723974</v>
      </c>
      <c r="AK110" s="51" cm="1">
        <f t="array" ref="AK110">MIN(1,SLOPE(Fperm_SI_Woolf2021!$F$9:$F$93*EXP(-Fperm_SI_Woolf2021!$I$9:$I$93*$C110*IF(AK$58=Fperm_SI_Woolf2021!$E$9:$E$93,1,EXP(LN((1.1*(Fperm_SI_Woolf2021!$E$9:$E$93-AK$58)-63.1579*EXP(-0.19*Fperm_SI_Woolf2021!$E$9:$E$93)+63.1579*EXP(-0.19*AK$58))/(Fperm_SI_Woolf2021!$E$9:$E$93-AK$58))*(AK$58-Fperm_SI_Woolf2021!$E$9:$E$93)/10))) + Fperm_SI_Woolf2021!$G$9:$G$93*EXP(-Fperm_SI_Woolf2021!$J$9:$J$93*$C110*IF(AK$58=Fperm_SI_Woolf2021!$E$9:$E$93,1,EXP(LN((1.1*(Fperm_SI_Woolf2021!$E$9:$E$93-AK$58)-63.1579*EXP(-0.19*Fperm_SI_Woolf2021!$E$9:$E$93)+63.1579*EXP(-0.19*AK$58))/(Fperm_SI_Woolf2021!$E$9:$E$93-AK$58))*(AK$58-Fperm_SI_Woolf2021!$E$9:$E$93)/10))) + Fperm_SI_Woolf2021!$H$9:$H$93*EXP(-Fperm_SI_Woolf2021!$K$9:$K$93*$C110*IF(AK$58=Fperm_SI_Woolf2021!$E$9:$E$93,1,EXP(LN((1.1*(Fperm_SI_Woolf2021!$E$9:$E$93-AK$58)-63.1579*EXP(-0.19*Fperm_SI_Woolf2021!$E$9:$E$93)+63.1579*EXP(-0.19*AK$58))/(Fperm_SI_Woolf2021!$E$9:$E$93-AK$58))*(AK$58-Fperm_SI_Woolf2021!$E$9:$E$93)/10))),Fperm_SI_Woolf2021!$D$9:$D$93)*AK$57+INTERCEPT(Fperm_SI_Woolf2021!$F$9:$F$93*EXP(-Fperm_SI_Woolf2021!$I$9:$I$93*$C110*IF(AK$58=Fperm_SI_Woolf2021!$E$9:$E$93,1,EXP(LN((1.1*(Fperm_SI_Woolf2021!$E$9:$E$93-AK$58)-63.1579*EXP(-0.19*Fperm_SI_Woolf2021!$E$9:$E$93)+63.1579*EXP(-0.19*AK$58))/(Fperm_SI_Woolf2021!$E$9:$E$93-AK$58))*(AK$58-Fperm_SI_Woolf2021!$E$9:$E$93)/10))) + Fperm_SI_Woolf2021!$G$9:$G$93*EXP(-Fperm_SI_Woolf2021!$J$9:$J$93*$C110*IF(AK$58=Fperm_SI_Woolf2021!$E$9:$E$93,1,EXP(LN((1.1*(Fperm_SI_Woolf2021!$E$9:$E$93-AK$58)-63.1579*EXP(-0.19*Fperm_SI_Woolf2021!$E$9:$E$93)+63.1579*EXP(-0.19*AK$58))/(Fperm_SI_Woolf2021!$E$9:$E$93-AK$58))*(AK$58-Fperm_SI_Woolf2021!$E$9:$E$93)/10))) + Fperm_SI_Woolf2021!$H$9:$H$93*EXP(-Fperm_SI_Woolf2021!$K$9:$K$93*$C110*IF(AK$58=Fperm_SI_Woolf2021!$E$9:$E$93,1,EXP(LN((1.1*(Fperm_SI_Woolf2021!$E$9:$E$93-AK$58)-63.1579*EXP(-0.19*Fperm_SI_Woolf2021!$E$9:$E$93)+63.1579*EXP(-0.19*AK$58))/(Fperm_SI_Woolf2021!$E$9:$E$93-AK$58))*(AK$58-Fperm_SI_Woolf2021!$E$9:$E$93)/10))),Fperm_SI_Woolf2021!$D$9:$D$93))</f>
        <v>0.47177409813074445</v>
      </c>
      <c r="AL110" s="51" cm="1">
        <f t="array" ref="AL110">MIN(1,SLOPE(Fperm_SI_Woolf2021!$F$9:$F$93*EXP(-Fperm_SI_Woolf2021!$I$9:$I$93*$C110*IF(AL$58=Fperm_SI_Woolf2021!$E$9:$E$93,1,EXP(LN((1.1*(Fperm_SI_Woolf2021!$E$9:$E$93-AL$58)-63.1579*EXP(-0.19*Fperm_SI_Woolf2021!$E$9:$E$93)+63.1579*EXP(-0.19*AL$58))/(Fperm_SI_Woolf2021!$E$9:$E$93-AL$58))*(AL$58-Fperm_SI_Woolf2021!$E$9:$E$93)/10))) + Fperm_SI_Woolf2021!$G$9:$G$93*EXP(-Fperm_SI_Woolf2021!$J$9:$J$93*$C110*IF(AL$58=Fperm_SI_Woolf2021!$E$9:$E$93,1,EXP(LN((1.1*(Fperm_SI_Woolf2021!$E$9:$E$93-AL$58)-63.1579*EXP(-0.19*Fperm_SI_Woolf2021!$E$9:$E$93)+63.1579*EXP(-0.19*AL$58))/(Fperm_SI_Woolf2021!$E$9:$E$93-AL$58))*(AL$58-Fperm_SI_Woolf2021!$E$9:$E$93)/10))) + Fperm_SI_Woolf2021!$H$9:$H$93*EXP(-Fperm_SI_Woolf2021!$K$9:$K$93*$C110*IF(AL$58=Fperm_SI_Woolf2021!$E$9:$E$93,1,EXP(LN((1.1*(Fperm_SI_Woolf2021!$E$9:$E$93-AL$58)-63.1579*EXP(-0.19*Fperm_SI_Woolf2021!$E$9:$E$93)+63.1579*EXP(-0.19*AL$58))/(Fperm_SI_Woolf2021!$E$9:$E$93-AL$58))*(AL$58-Fperm_SI_Woolf2021!$E$9:$E$93)/10))),Fperm_SI_Woolf2021!$D$9:$D$93)*AL$57+INTERCEPT(Fperm_SI_Woolf2021!$F$9:$F$93*EXP(-Fperm_SI_Woolf2021!$I$9:$I$93*$C110*IF(AL$58=Fperm_SI_Woolf2021!$E$9:$E$93,1,EXP(LN((1.1*(Fperm_SI_Woolf2021!$E$9:$E$93-AL$58)-63.1579*EXP(-0.19*Fperm_SI_Woolf2021!$E$9:$E$93)+63.1579*EXP(-0.19*AL$58))/(Fperm_SI_Woolf2021!$E$9:$E$93-AL$58))*(AL$58-Fperm_SI_Woolf2021!$E$9:$E$93)/10))) + Fperm_SI_Woolf2021!$G$9:$G$93*EXP(-Fperm_SI_Woolf2021!$J$9:$J$93*$C110*IF(AL$58=Fperm_SI_Woolf2021!$E$9:$E$93,1,EXP(LN((1.1*(Fperm_SI_Woolf2021!$E$9:$E$93-AL$58)-63.1579*EXP(-0.19*Fperm_SI_Woolf2021!$E$9:$E$93)+63.1579*EXP(-0.19*AL$58))/(Fperm_SI_Woolf2021!$E$9:$E$93-AL$58))*(AL$58-Fperm_SI_Woolf2021!$E$9:$E$93)/10))) + Fperm_SI_Woolf2021!$H$9:$H$93*EXP(-Fperm_SI_Woolf2021!$K$9:$K$93*$C110*IF(AL$58=Fperm_SI_Woolf2021!$E$9:$E$93,1,EXP(LN((1.1*(Fperm_SI_Woolf2021!$E$9:$E$93-AL$58)-63.1579*EXP(-0.19*Fperm_SI_Woolf2021!$E$9:$E$93)+63.1579*EXP(-0.19*AL$58))/(Fperm_SI_Woolf2021!$E$9:$E$93-AL$58))*(AL$58-Fperm_SI_Woolf2021!$E$9:$E$93)/10))),Fperm_SI_Woolf2021!$D$9:$D$93))</f>
        <v>0.44706506786424915</v>
      </c>
      <c r="AM110" s="51" cm="1">
        <f t="array" ref="AM110">MIN(1,SLOPE(Fperm_SI_Woolf2021!$F$9:$F$93*EXP(-Fperm_SI_Woolf2021!$I$9:$I$93*$C110*IF(AM$58=Fperm_SI_Woolf2021!$E$9:$E$93,1,EXP(LN((1.1*(Fperm_SI_Woolf2021!$E$9:$E$93-AM$58)-63.1579*EXP(-0.19*Fperm_SI_Woolf2021!$E$9:$E$93)+63.1579*EXP(-0.19*AM$58))/(Fperm_SI_Woolf2021!$E$9:$E$93-AM$58))*(AM$58-Fperm_SI_Woolf2021!$E$9:$E$93)/10))) + Fperm_SI_Woolf2021!$G$9:$G$93*EXP(-Fperm_SI_Woolf2021!$J$9:$J$93*$C110*IF(AM$58=Fperm_SI_Woolf2021!$E$9:$E$93,1,EXP(LN((1.1*(Fperm_SI_Woolf2021!$E$9:$E$93-AM$58)-63.1579*EXP(-0.19*Fperm_SI_Woolf2021!$E$9:$E$93)+63.1579*EXP(-0.19*AM$58))/(Fperm_SI_Woolf2021!$E$9:$E$93-AM$58))*(AM$58-Fperm_SI_Woolf2021!$E$9:$E$93)/10))) + Fperm_SI_Woolf2021!$H$9:$H$93*EXP(-Fperm_SI_Woolf2021!$K$9:$K$93*$C110*IF(AM$58=Fperm_SI_Woolf2021!$E$9:$E$93,1,EXP(LN((1.1*(Fperm_SI_Woolf2021!$E$9:$E$93-AM$58)-63.1579*EXP(-0.19*Fperm_SI_Woolf2021!$E$9:$E$93)+63.1579*EXP(-0.19*AM$58))/(Fperm_SI_Woolf2021!$E$9:$E$93-AM$58))*(AM$58-Fperm_SI_Woolf2021!$E$9:$E$93)/10))),Fperm_SI_Woolf2021!$D$9:$D$93)*AM$57+INTERCEPT(Fperm_SI_Woolf2021!$F$9:$F$93*EXP(-Fperm_SI_Woolf2021!$I$9:$I$93*$C110*IF(AM$58=Fperm_SI_Woolf2021!$E$9:$E$93,1,EXP(LN((1.1*(Fperm_SI_Woolf2021!$E$9:$E$93-AM$58)-63.1579*EXP(-0.19*Fperm_SI_Woolf2021!$E$9:$E$93)+63.1579*EXP(-0.19*AM$58))/(Fperm_SI_Woolf2021!$E$9:$E$93-AM$58))*(AM$58-Fperm_SI_Woolf2021!$E$9:$E$93)/10))) + Fperm_SI_Woolf2021!$G$9:$G$93*EXP(-Fperm_SI_Woolf2021!$J$9:$J$93*$C110*IF(AM$58=Fperm_SI_Woolf2021!$E$9:$E$93,1,EXP(LN((1.1*(Fperm_SI_Woolf2021!$E$9:$E$93-AM$58)-63.1579*EXP(-0.19*Fperm_SI_Woolf2021!$E$9:$E$93)+63.1579*EXP(-0.19*AM$58))/(Fperm_SI_Woolf2021!$E$9:$E$93-AM$58))*(AM$58-Fperm_SI_Woolf2021!$E$9:$E$93)/10))) + Fperm_SI_Woolf2021!$H$9:$H$93*EXP(-Fperm_SI_Woolf2021!$K$9:$K$93*$C110*IF(AM$58=Fperm_SI_Woolf2021!$E$9:$E$93,1,EXP(LN((1.1*(Fperm_SI_Woolf2021!$E$9:$E$93-AM$58)-63.1579*EXP(-0.19*Fperm_SI_Woolf2021!$E$9:$E$93)+63.1579*EXP(-0.19*AM$58))/(Fperm_SI_Woolf2021!$E$9:$E$93-AM$58))*(AM$58-Fperm_SI_Woolf2021!$E$9:$E$93)/10))),Fperm_SI_Woolf2021!$D$9:$D$93))</f>
        <v>0.42235603759775386</v>
      </c>
      <c r="AN110" s="51" cm="1">
        <f t="array" ref="AN110">MIN(1,SLOPE(Fperm_SI_Woolf2021!$F$9:$F$93*EXP(-Fperm_SI_Woolf2021!$I$9:$I$93*$C110*IF(AN$58=Fperm_SI_Woolf2021!$E$9:$E$93,1,EXP(LN((1.1*(Fperm_SI_Woolf2021!$E$9:$E$93-AN$58)-63.1579*EXP(-0.19*Fperm_SI_Woolf2021!$E$9:$E$93)+63.1579*EXP(-0.19*AN$58))/(Fperm_SI_Woolf2021!$E$9:$E$93-AN$58))*(AN$58-Fperm_SI_Woolf2021!$E$9:$E$93)/10))) + Fperm_SI_Woolf2021!$G$9:$G$93*EXP(-Fperm_SI_Woolf2021!$J$9:$J$93*$C110*IF(AN$58=Fperm_SI_Woolf2021!$E$9:$E$93,1,EXP(LN((1.1*(Fperm_SI_Woolf2021!$E$9:$E$93-AN$58)-63.1579*EXP(-0.19*Fperm_SI_Woolf2021!$E$9:$E$93)+63.1579*EXP(-0.19*AN$58))/(Fperm_SI_Woolf2021!$E$9:$E$93-AN$58))*(AN$58-Fperm_SI_Woolf2021!$E$9:$E$93)/10))) + Fperm_SI_Woolf2021!$H$9:$H$93*EXP(-Fperm_SI_Woolf2021!$K$9:$K$93*$C110*IF(AN$58=Fperm_SI_Woolf2021!$E$9:$E$93,1,EXP(LN((1.1*(Fperm_SI_Woolf2021!$E$9:$E$93-AN$58)-63.1579*EXP(-0.19*Fperm_SI_Woolf2021!$E$9:$E$93)+63.1579*EXP(-0.19*AN$58))/(Fperm_SI_Woolf2021!$E$9:$E$93-AN$58))*(AN$58-Fperm_SI_Woolf2021!$E$9:$E$93)/10))),Fperm_SI_Woolf2021!$D$9:$D$93)*AN$57+INTERCEPT(Fperm_SI_Woolf2021!$F$9:$F$93*EXP(-Fperm_SI_Woolf2021!$I$9:$I$93*$C110*IF(AN$58=Fperm_SI_Woolf2021!$E$9:$E$93,1,EXP(LN((1.1*(Fperm_SI_Woolf2021!$E$9:$E$93-AN$58)-63.1579*EXP(-0.19*Fperm_SI_Woolf2021!$E$9:$E$93)+63.1579*EXP(-0.19*AN$58))/(Fperm_SI_Woolf2021!$E$9:$E$93-AN$58))*(AN$58-Fperm_SI_Woolf2021!$E$9:$E$93)/10))) + Fperm_SI_Woolf2021!$G$9:$G$93*EXP(-Fperm_SI_Woolf2021!$J$9:$J$93*$C110*IF(AN$58=Fperm_SI_Woolf2021!$E$9:$E$93,1,EXP(LN((1.1*(Fperm_SI_Woolf2021!$E$9:$E$93-AN$58)-63.1579*EXP(-0.19*Fperm_SI_Woolf2021!$E$9:$E$93)+63.1579*EXP(-0.19*AN$58))/(Fperm_SI_Woolf2021!$E$9:$E$93-AN$58))*(AN$58-Fperm_SI_Woolf2021!$E$9:$E$93)/10))) + Fperm_SI_Woolf2021!$H$9:$H$93*EXP(-Fperm_SI_Woolf2021!$K$9:$K$93*$C110*IF(AN$58=Fperm_SI_Woolf2021!$E$9:$E$93,1,EXP(LN((1.1*(Fperm_SI_Woolf2021!$E$9:$E$93-AN$58)-63.1579*EXP(-0.19*Fperm_SI_Woolf2021!$E$9:$E$93)+63.1579*EXP(-0.19*AN$58))/(Fperm_SI_Woolf2021!$E$9:$E$93-AN$58))*(AN$58-Fperm_SI_Woolf2021!$E$9:$E$93)/10))),Fperm_SI_Woolf2021!$D$9:$D$93))</f>
        <v>0.39764700733125857</v>
      </c>
      <c r="AO110" s="51" cm="1">
        <f t="array" ref="AO110">MIN(1,SLOPE(Fperm_SI_Woolf2021!$F$9:$F$93*EXP(-Fperm_SI_Woolf2021!$I$9:$I$93*$C110*IF(AO$58=Fperm_SI_Woolf2021!$E$9:$E$93,1,EXP(LN((1.1*(Fperm_SI_Woolf2021!$E$9:$E$93-AO$58)-63.1579*EXP(-0.19*Fperm_SI_Woolf2021!$E$9:$E$93)+63.1579*EXP(-0.19*AO$58))/(Fperm_SI_Woolf2021!$E$9:$E$93-AO$58))*(AO$58-Fperm_SI_Woolf2021!$E$9:$E$93)/10))) + Fperm_SI_Woolf2021!$G$9:$G$93*EXP(-Fperm_SI_Woolf2021!$J$9:$J$93*$C110*IF(AO$58=Fperm_SI_Woolf2021!$E$9:$E$93,1,EXP(LN((1.1*(Fperm_SI_Woolf2021!$E$9:$E$93-AO$58)-63.1579*EXP(-0.19*Fperm_SI_Woolf2021!$E$9:$E$93)+63.1579*EXP(-0.19*AO$58))/(Fperm_SI_Woolf2021!$E$9:$E$93-AO$58))*(AO$58-Fperm_SI_Woolf2021!$E$9:$E$93)/10))) + Fperm_SI_Woolf2021!$H$9:$H$93*EXP(-Fperm_SI_Woolf2021!$K$9:$K$93*$C110*IF(AO$58=Fperm_SI_Woolf2021!$E$9:$E$93,1,EXP(LN((1.1*(Fperm_SI_Woolf2021!$E$9:$E$93-AO$58)-63.1579*EXP(-0.19*Fperm_SI_Woolf2021!$E$9:$E$93)+63.1579*EXP(-0.19*AO$58))/(Fperm_SI_Woolf2021!$E$9:$E$93-AO$58))*(AO$58-Fperm_SI_Woolf2021!$E$9:$E$93)/10))),Fperm_SI_Woolf2021!$D$9:$D$93)*AO$57+INTERCEPT(Fperm_SI_Woolf2021!$F$9:$F$93*EXP(-Fperm_SI_Woolf2021!$I$9:$I$93*$C110*IF(AO$58=Fperm_SI_Woolf2021!$E$9:$E$93,1,EXP(LN((1.1*(Fperm_SI_Woolf2021!$E$9:$E$93-AO$58)-63.1579*EXP(-0.19*Fperm_SI_Woolf2021!$E$9:$E$93)+63.1579*EXP(-0.19*AO$58))/(Fperm_SI_Woolf2021!$E$9:$E$93-AO$58))*(AO$58-Fperm_SI_Woolf2021!$E$9:$E$93)/10))) + Fperm_SI_Woolf2021!$G$9:$G$93*EXP(-Fperm_SI_Woolf2021!$J$9:$J$93*$C110*IF(AO$58=Fperm_SI_Woolf2021!$E$9:$E$93,1,EXP(LN((1.1*(Fperm_SI_Woolf2021!$E$9:$E$93-AO$58)-63.1579*EXP(-0.19*Fperm_SI_Woolf2021!$E$9:$E$93)+63.1579*EXP(-0.19*AO$58))/(Fperm_SI_Woolf2021!$E$9:$E$93-AO$58))*(AO$58-Fperm_SI_Woolf2021!$E$9:$E$93)/10))) + Fperm_SI_Woolf2021!$H$9:$H$93*EXP(-Fperm_SI_Woolf2021!$K$9:$K$93*$C110*IF(AO$58=Fperm_SI_Woolf2021!$E$9:$E$93,1,EXP(LN((1.1*(Fperm_SI_Woolf2021!$E$9:$E$93-AO$58)-63.1579*EXP(-0.19*Fperm_SI_Woolf2021!$E$9:$E$93)+63.1579*EXP(-0.19*AO$58))/(Fperm_SI_Woolf2021!$E$9:$E$93-AO$58))*(AO$58-Fperm_SI_Woolf2021!$E$9:$E$93)/10))),Fperm_SI_Woolf2021!$D$9:$D$93))</f>
        <v>0.37293797706476328</v>
      </c>
      <c r="AP110" s="51" cm="1">
        <f t="array" ref="AP110">MIN(1,SLOPE(Fperm_SI_Woolf2021!$F$9:$F$93*EXP(-Fperm_SI_Woolf2021!$I$9:$I$93*$C110*IF(AP$58=Fperm_SI_Woolf2021!$E$9:$E$93,1,EXP(LN((1.1*(Fperm_SI_Woolf2021!$E$9:$E$93-AP$58)-63.1579*EXP(-0.19*Fperm_SI_Woolf2021!$E$9:$E$93)+63.1579*EXP(-0.19*AP$58))/(Fperm_SI_Woolf2021!$E$9:$E$93-AP$58))*(AP$58-Fperm_SI_Woolf2021!$E$9:$E$93)/10))) + Fperm_SI_Woolf2021!$G$9:$G$93*EXP(-Fperm_SI_Woolf2021!$J$9:$J$93*$C110*IF(AP$58=Fperm_SI_Woolf2021!$E$9:$E$93,1,EXP(LN((1.1*(Fperm_SI_Woolf2021!$E$9:$E$93-AP$58)-63.1579*EXP(-0.19*Fperm_SI_Woolf2021!$E$9:$E$93)+63.1579*EXP(-0.19*AP$58))/(Fperm_SI_Woolf2021!$E$9:$E$93-AP$58))*(AP$58-Fperm_SI_Woolf2021!$E$9:$E$93)/10))) + Fperm_SI_Woolf2021!$H$9:$H$93*EXP(-Fperm_SI_Woolf2021!$K$9:$K$93*$C110*IF(AP$58=Fperm_SI_Woolf2021!$E$9:$E$93,1,EXP(LN((1.1*(Fperm_SI_Woolf2021!$E$9:$E$93-AP$58)-63.1579*EXP(-0.19*Fperm_SI_Woolf2021!$E$9:$E$93)+63.1579*EXP(-0.19*AP$58))/(Fperm_SI_Woolf2021!$E$9:$E$93-AP$58))*(AP$58-Fperm_SI_Woolf2021!$E$9:$E$93)/10))),Fperm_SI_Woolf2021!$D$9:$D$93)*AP$57+INTERCEPT(Fperm_SI_Woolf2021!$F$9:$F$93*EXP(-Fperm_SI_Woolf2021!$I$9:$I$93*$C110*IF(AP$58=Fperm_SI_Woolf2021!$E$9:$E$93,1,EXP(LN((1.1*(Fperm_SI_Woolf2021!$E$9:$E$93-AP$58)-63.1579*EXP(-0.19*Fperm_SI_Woolf2021!$E$9:$E$93)+63.1579*EXP(-0.19*AP$58))/(Fperm_SI_Woolf2021!$E$9:$E$93-AP$58))*(AP$58-Fperm_SI_Woolf2021!$E$9:$E$93)/10))) + Fperm_SI_Woolf2021!$G$9:$G$93*EXP(-Fperm_SI_Woolf2021!$J$9:$J$93*$C110*IF(AP$58=Fperm_SI_Woolf2021!$E$9:$E$93,1,EXP(LN((1.1*(Fperm_SI_Woolf2021!$E$9:$E$93-AP$58)-63.1579*EXP(-0.19*Fperm_SI_Woolf2021!$E$9:$E$93)+63.1579*EXP(-0.19*AP$58))/(Fperm_SI_Woolf2021!$E$9:$E$93-AP$58))*(AP$58-Fperm_SI_Woolf2021!$E$9:$E$93)/10))) + Fperm_SI_Woolf2021!$H$9:$H$93*EXP(-Fperm_SI_Woolf2021!$K$9:$K$93*$C110*IF(AP$58=Fperm_SI_Woolf2021!$E$9:$E$93,1,EXP(LN((1.1*(Fperm_SI_Woolf2021!$E$9:$E$93-AP$58)-63.1579*EXP(-0.19*Fperm_SI_Woolf2021!$E$9:$E$93)+63.1579*EXP(-0.19*AP$58))/(Fperm_SI_Woolf2021!$E$9:$E$93-AP$58))*(AP$58-Fperm_SI_Woolf2021!$E$9:$E$93)/10))),Fperm_SI_Woolf2021!$D$9:$D$93))</f>
        <v>0.34822894679826805</v>
      </c>
      <c r="AQ110" s="51" cm="1">
        <f t="array" ref="AQ110">MIN(1,SLOPE(Fperm_SI_Woolf2021!$F$9:$F$93*EXP(-Fperm_SI_Woolf2021!$I$9:$I$93*$C110*IF(AQ$58=Fperm_SI_Woolf2021!$E$9:$E$93,1,EXP(LN((1.1*(Fperm_SI_Woolf2021!$E$9:$E$93-AQ$58)-63.1579*EXP(-0.19*Fperm_SI_Woolf2021!$E$9:$E$93)+63.1579*EXP(-0.19*AQ$58))/(Fperm_SI_Woolf2021!$E$9:$E$93-AQ$58))*(AQ$58-Fperm_SI_Woolf2021!$E$9:$E$93)/10))) + Fperm_SI_Woolf2021!$G$9:$G$93*EXP(-Fperm_SI_Woolf2021!$J$9:$J$93*$C110*IF(AQ$58=Fperm_SI_Woolf2021!$E$9:$E$93,1,EXP(LN((1.1*(Fperm_SI_Woolf2021!$E$9:$E$93-AQ$58)-63.1579*EXP(-0.19*Fperm_SI_Woolf2021!$E$9:$E$93)+63.1579*EXP(-0.19*AQ$58))/(Fperm_SI_Woolf2021!$E$9:$E$93-AQ$58))*(AQ$58-Fperm_SI_Woolf2021!$E$9:$E$93)/10))) + Fperm_SI_Woolf2021!$H$9:$H$93*EXP(-Fperm_SI_Woolf2021!$K$9:$K$93*$C110*IF(AQ$58=Fperm_SI_Woolf2021!$E$9:$E$93,1,EXP(LN((1.1*(Fperm_SI_Woolf2021!$E$9:$E$93-AQ$58)-63.1579*EXP(-0.19*Fperm_SI_Woolf2021!$E$9:$E$93)+63.1579*EXP(-0.19*AQ$58))/(Fperm_SI_Woolf2021!$E$9:$E$93-AQ$58))*(AQ$58-Fperm_SI_Woolf2021!$E$9:$E$93)/10))),Fperm_SI_Woolf2021!$D$9:$D$93)*AQ$57+INTERCEPT(Fperm_SI_Woolf2021!$F$9:$F$93*EXP(-Fperm_SI_Woolf2021!$I$9:$I$93*$C110*IF(AQ$58=Fperm_SI_Woolf2021!$E$9:$E$93,1,EXP(LN((1.1*(Fperm_SI_Woolf2021!$E$9:$E$93-AQ$58)-63.1579*EXP(-0.19*Fperm_SI_Woolf2021!$E$9:$E$93)+63.1579*EXP(-0.19*AQ$58))/(Fperm_SI_Woolf2021!$E$9:$E$93-AQ$58))*(AQ$58-Fperm_SI_Woolf2021!$E$9:$E$93)/10))) + Fperm_SI_Woolf2021!$G$9:$G$93*EXP(-Fperm_SI_Woolf2021!$J$9:$J$93*$C110*IF(AQ$58=Fperm_SI_Woolf2021!$E$9:$E$93,1,EXP(LN((1.1*(Fperm_SI_Woolf2021!$E$9:$E$93-AQ$58)-63.1579*EXP(-0.19*Fperm_SI_Woolf2021!$E$9:$E$93)+63.1579*EXP(-0.19*AQ$58))/(Fperm_SI_Woolf2021!$E$9:$E$93-AQ$58))*(AQ$58-Fperm_SI_Woolf2021!$E$9:$E$93)/10))) + Fperm_SI_Woolf2021!$H$9:$H$93*EXP(-Fperm_SI_Woolf2021!$K$9:$K$93*$C110*IF(AQ$58=Fperm_SI_Woolf2021!$E$9:$E$93,1,EXP(LN((1.1*(Fperm_SI_Woolf2021!$E$9:$E$93-AQ$58)-63.1579*EXP(-0.19*Fperm_SI_Woolf2021!$E$9:$E$93)+63.1579*EXP(-0.19*AQ$58))/(Fperm_SI_Woolf2021!$E$9:$E$93-AQ$58))*(AQ$58-Fperm_SI_Woolf2021!$E$9:$E$93)/10))),Fperm_SI_Woolf2021!$D$9:$D$93))</f>
        <v>0.32351991653177276</v>
      </c>
      <c r="AR110" s="51" cm="1">
        <f t="array" ref="AR110">MIN(1,SLOPE(Fperm_SI_Woolf2021!$F$9:$F$93*EXP(-Fperm_SI_Woolf2021!$I$9:$I$93*$C110*IF(AR$58=Fperm_SI_Woolf2021!$E$9:$E$93,1,EXP(LN((1.1*(Fperm_SI_Woolf2021!$E$9:$E$93-AR$58)-63.1579*EXP(-0.19*Fperm_SI_Woolf2021!$E$9:$E$93)+63.1579*EXP(-0.19*AR$58))/(Fperm_SI_Woolf2021!$E$9:$E$93-AR$58))*(AR$58-Fperm_SI_Woolf2021!$E$9:$E$93)/10))) + Fperm_SI_Woolf2021!$G$9:$G$93*EXP(-Fperm_SI_Woolf2021!$J$9:$J$93*$C110*IF(AR$58=Fperm_SI_Woolf2021!$E$9:$E$93,1,EXP(LN((1.1*(Fperm_SI_Woolf2021!$E$9:$E$93-AR$58)-63.1579*EXP(-0.19*Fperm_SI_Woolf2021!$E$9:$E$93)+63.1579*EXP(-0.19*AR$58))/(Fperm_SI_Woolf2021!$E$9:$E$93-AR$58))*(AR$58-Fperm_SI_Woolf2021!$E$9:$E$93)/10))) + Fperm_SI_Woolf2021!$H$9:$H$93*EXP(-Fperm_SI_Woolf2021!$K$9:$K$93*$C110*IF(AR$58=Fperm_SI_Woolf2021!$E$9:$E$93,1,EXP(LN((1.1*(Fperm_SI_Woolf2021!$E$9:$E$93-AR$58)-63.1579*EXP(-0.19*Fperm_SI_Woolf2021!$E$9:$E$93)+63.1579*EXP(-0.19*AR$58))/(Fperm_SI_Woolf2021!$E$9:$E$93-AR$58))*(AR$58-Fperm_SI_Woolf2021!$E$9:$E$93)/10))),Fperm_SI_Woolf2021!$D$9:$D$93)*AR$57+INTERCEPT(Fperm_SI_Woolf2021!$F$9:$F$93*EXP(-Fperm_SI_Woolf2021!$I$9:$I$93*$C110*IF(AR$58=Fperm_SI_Woolf2021!$E$9:$E$93,1,EXP(LN((1.1*(Fperm_SI_Woolf2021!$E$9:$E$93-AR$58)-63.1579*EXP(-0.19*Fperm_SI_Woolf2021!$E$9:$E$93)+63.1579*EXP(-0.19*AR$58))/(Fperm_SI_Woolf2021!$E$9:$E$93-AR$58))*(AR$58-Fperm_SI_Woolf2021!$E$9:$E$93)/10))) + Fperm_SI_Woolf2021!$G$9:$G$93*EXP(-Fperm_SI_Woolf2021!$J$9:$J$93*$C110*IF(AR$58=Fperm_SI_Woolf2021!$E$9:$E$93,1,EXP(LN((1.1*(Fperm_SI_Woolf2021!$E$9:$E$93-AR$58)-63.1579*EXP(-0.19*Fperm_SI_Woolf2021!$E$9:$E$93)+63.1579*EXP(-0.19*AR$58))/(Fperm_SI_Woolf2021!$E$9:$E$93-AR$58))*(AR$58-Fperm_SI_Woolf2021!$E$9:$E$93)/10))) + Fperm_SI_Woolf2021!$H$9:$H$93*EXP(-Fperm_SI_Woolf2021!$K$9:$K$93*$C110*IF(AR$58=Fperm_SI_Woolf2021!$E$9:$E$93,1,EXP(LN((1.1*(Fperm_SI_Woolf2021!$E$9:$E$93-AR$58)-63.1579*EXP(-0.19*Fperm_SI_Woolf2021!$E$9:$E$93)+63.1579*EXP(-0.19*AR$58))/(Fperm_SI_Woolf2021!$E$9:$E$93-AR$58))*(AR$58-Fperm_SI_Woolf2021!$E$9:$E$93)/10))),Fperm_SI_Woolf2021!$D$9:$D$93))</f>
        <v>0.29881088626527746</v>
      </c>
      <c r="AS110" s="51" cm="1">
        <f t="array" ref="AS110">MIN(1,SLOPE(Fperm_SI_Woolf2021!$F$9:$F$93*EXP(-Fperm_SI_Woolf2021!$I$9:$I$93*$C110*IF(AS$58=Fperm_SI_Woolf2021!$E$9:$E$93,1,EXP(LN((1.1*(Fperm_SI_Woolf2021!$E$9:$E$93-AS$58)-63.1579*EXP(-0.19*Fperm_SI_Woolf2021!$E$9:$E$93)+63.1579*EXP(-0.19*AS$58))/(Fperm_SI_Woolf2021!$E$9:$E$93-AS$58))*(AS$58-Fperm_SI_Woolf2021!$E$9:$E$93)/10))) + Fperm_SI_Woolf2021!$G$9:$G$93*EXP(-Fperm_SI_Woolf2021!$J$9:$J$93*$C110*IF(AS$58=Fperm_SI_Woolf2021!$E$9:$E$93,1,EXP(LN((1.1*(Fperm_SI_Woolf2021!$E$9:$E$93-AS$58)-63.1579*EXP(-0.19*Fperm_SI_Woolf2021!$E$9:$E$93)+63.1579*EXP(-0.19*AS$58))/(Fperm_SI_Woolf2021!$E$9:$E$93-AS$58))*(AS$58-Fperm_SI_Woolf2021!$E$9:$E$93)/10))) + Fperm_SI_Woolf2021!$H$9:$H$93*EXP(-Fperm_SI_Woolf2021!$K$9:$K$93*$C110*IF(AS$58=Fperm_SI_Woolf2021!$E$9:$E$93,1,EXP(LN((1.1*(Fperm_SI_Woolf2021!$E$9:$E$93-AS$58)-63.1579*EXP(-0.19*Fperm_SI_Woolf2021!$E$9:$E$93)+63.1579*EXP(-0.19*AS$58))/(Fperm_SI_Woolf2021!$E$9:$E$93-AS$58))*(AS$58-Fperm_SI_Woolf2021!$E$9:$E$93)/10))),Fperm_SI_Woolf2021!$D$9:$D$93)*AS$57+INTERCEPT(Fperm_SI_Woolf2021!$F$9:$F$93*EXP(-Fperm_SI_Woolf2021!$I$9:$I$93*$C110*IF(AS$58=Fperm_SI_Woolf2021!$E$9:$E$93,1,EXP(LN((1.1*(Fperm_SI_Woolf2021!$E$9:$E$93-AS$58)-63.1579*EXP(-0.19*Fperm_SI_Woolf2021!$E$9:$E$93)+63.1579*EXP(-0.19*AS$58))/(Fperm_SI_Woolf2021!$E$9:$E$93-AS$58))*(AS$58-Fperm_SI_Woolf2021!$E$9:$E$93)/10))) + Fperm_SI_Woolf2021!$G$9:$G$93*EXP(-Fperm_SI_Woolf2021!$J$9:$J$93*$C110*IF(AS$58=Fperm_SI_Woolf2021!$E$9:$E$93,1,EXP(LN((1.1*(Fperm_SI_Woolf2021!$E$9:$E$93-AS$58)-63.1579*EXP(-0.19*Fperm_SI_Woolf2021!$E$9:$E$93)+63.1579*EXP(-0.19*AS$58))/(Fperm_SI_Woolf2021!$E$9:$E$93-AS$58))*(AS$58-Fperm_SI_Woolf2021!$E$9:$E$93)/10))) + Fperm_SI_Woolf2021!$H$9:$H$93*EXP(-Fperm_SI_Woolf2021!$K$9:$K$93*$C110*IF(AS$58=Fperm_SI_Woolf2021!$E$9:$E$93,1,EXP(LN((1.1*(Fperm_SI_Woolf2021!$E$9:$E$93-AS$58)-63.1579*EXP(-0.19*Fperm_SI_Woolf2021!$E$9:$E$93)+63.1579*EXP(-0.19*AS$58))/(Fperm_SI_Woolf2021!$E$9:$E$93-AS$58))*(AS$58-Fperm_SI_Woolf2021!$E$9:$E$93)/10))),Fperm_SI_Woolf2021!$D$9:$D$93))</f>
        <v>0.27410185599878217</v>
      </c>
      <c r="AT110" s="51" cm="1">
        <f t="array" ref="AT110">MIN(1,SLOPE(Fperm_SI_Woolf2021!$F$9:$F$93*EXP(-Fperm_SI_Woolf2021!$I$9:$I$93*$C110*IF(AT$58=Fperm_SI_Woolf2021!$E$9:$E$93,1,EXP(LN((1.1*(Fperm_SI_Woolf2021!$E$9:$E$93-AT$58)-63.1579*EXP(-0.19*Fperm_SI_Woolf2021!$E$9:$E$93)+63.1579*EXP(-0.19*AT$58))/(Fperm_SI_Woolf2021!$E$9:$E$93-AT$58))*(AT$58-Fperm_SI_Woolf2021!$E$9:$E$93)/10))) + Fperm_SI_Woolf2021!$G$9:$G$93*EXP(-Fperm_SI_Woolf2021!$J$9:$J$93*$C110*IF(AT$58=Fperm_SI_Woolf2021!$E$9:$E$93,1,EXP(LN((1.1*(Fperm_SI_Woolf2021!$E$9:$E$93-AT$58)-63.1579*EXP(-0.19*Fperm_SI_Woolf2021!$E$9:$E$93)+63.1579*EXP(-0.19*AT$58))/(Fperm_SI_Woolf2021!$E$9:$E$93-AT$58))*(AT$58-Fperm_SI_Woolf2021!$E$9:$E$93)/10))) + Fperm_SI_Woolf2021!$H$9:$H$93*EXP(-Fperm_SI_Woolf2021!$K$9:$K$93*$C110*IF(AT$58=Fperm_SI_Woolf2021!$E$9:$E$93,1,EXP(LN((1.1*(Fperm_SI_Woolf2021!$E$9:$E$93-AT$58)-63.1579*EXP(-0.19*Fperm_SI_Woolf2021!$E$9:$E$93)+63.1579*EXP(-0.19*AT$58))/(Fperm_SI_Woolf2021!$E$9:$E$93-AT$58))*(AT$58-Fperm_SI_Woolf2021!$E$9:$E$93)/10))),Fperm_SI_Woolf2021!$D$9:$D$93)*AT$57+INTERCEPT(Fperm_SI_Woolf2021!$F$9:$F$93*EXP(-Fperm_SI_Woolf2021!$I$9:$I$93*$C110*IF(AT$58=Fperm_SI_Woolf2021!$E$9:$E$93,1,EXP(LN((1.1*(Fperm_SI_Woolf2021!$E$9:$E$93-AT$58)-63.1579*EXP(-0.19*Fperm_SI_Woolf2021!$E$9:$E$93)+63.1579*EXP(-0.19*AT$58))/(Fperm_SI_Woolf2021!$E$9:$E$93-AT$58))*(AT$58-Fperm_SI_Woolf2021!$E$9:$E$93)/10))) + Fperm_SI_Woolf2021!$G$9:$G$93*EXP(-Fperm_SI_Woolf2021!$J$9:$J$93*$C110*IF(AT$58=Fperm_SI_Woolf2021!$E$9:$E$93,1,EXP(LN((1.1*(Fperm_SI_Woolf2021!$E$9:$E$93-AT$58)-63.1579*EXP(-0.19*Fperm_SI_Woolf2021!$E$9:$E$93)+63.1579*EXP(-0.19*AT$58))/(Fperm_SI_Woolf2021!$E$9:$E$93-AT$58))*(AT$58-Fperm_SI_Woolf2021!$E$9:$E$93)/10))) + Fperm_SI_Woolf2021!$H$9:$H$93*EXP(-Fperm_SI_Woolf2021!$K$9:$K$93*$C110*IF(AT$58=Fperm_SI_Woolf2021!$E$9:$E$93,1,EXP(LN((1.1*(Fperm_SI_Woolf2021!$E$9:$E$93-AT$58)-63.1579*EXP(-0.19*Fperm_SI_Woolf2021!$E$9:$E$93)+63.1579*EXP(-0.19*AT$58))/(Fperm_SI_Woolf2021!$E$9:$E$93-AT$58))*(AT$58-Fperm_SI_Woolf2021!$E$9:$E$93)/10))),Fperm_SI_Woolf2021!$D$9:$D$93))</f>
        <v>0.24939282573228683</v>
      </c>
      <c r="AU110" s="51" cm="1">
        <f t="array" ref="AU110">MIN(1,SLOPE(Fperm_SI_Woolf2021!$F$9:$F$93*EXP(-Fperm_SI_Woolf2021!$I$9:$I$93*$C110*IF(AU$58=Fperm_SI_Woolf2021!$E$9:$E$93,1,EXP(LN((1.1*(Fperm_SI_Woolf2021!$E$9:$E$93-AU$58)-63.1579*EXP(-0.19*Fperm_SI_Woolf2021!$E$9:$E$93)+63.1579*EXP(-0.19*AU$58))/(Fperm_SI_Woolf2021!$E$9:$E$93-AU$58))*(AU$58-Fperm_SI_Woolf2021!$E$9:$E$93)/10))) + Fperm_SI_Woolf2021!$G$9:$G$93*EXP(-Fperm_SI_Woolf2021!$J$9:$J$93*$C110*IF(AU$58=Fperm_SI_Woolf2021!$E$9:$E$93,1,EXP(LN((1.1*(Fperm_SI_Woolf2021!$E$9:$E$93-AU$58)-63.1579*EXP(-0.19*Fperm_SI_Woolf2021!$E$9:$E$93)+63.1579*EXP(-0.19*AU$58))/(Fperm_SI_Woolf2021!$E$9:$E$93-AU$58))*(AU$58-Fperm_SI_Woolf2021!$E$9:$E$93)/10))) + Fperm_SI_Woolf2021!$H$9:$H$93*EXP(-Fperm_SI_Woolf2021!$K$9:$K$93*$C110*IF(AU$58=Fperm_SI_Woolf2021!$E$9:$E$93,1,EXP(LN((1.1*(Fperm_SI_Woolf2021!$E$9:$E$93-AU$58)-63.1579*EXP(-0.19*Fperm_SI_Woolf2021!$E$9:$E$93)+63.1579*EXP(-0.19*AU$58))/(Fperm_SI_Woolf2021!$E$9:$E$93-AU$58))*(AU$58-Fperm_SI_Woolf2021!$E$9:$E$93)/10))),Fperm_SI_Woolf2021!$D$9:$D$93)*AU$57+INTERCEPT(Fperm_SI_Woolf2021!$F$9:$F$93*EXP(-Fperm_SI_Woolf2021!$I$9:$I$93*$C110*IF(AU$58=Fperm_SI_Woolf2021!$E$9:$E$93,1,EXP(LN((1.1*(Fperm_SI_Woolf2021!$E$9:$E$93-AU$58)-63.1579*EXP(-0.19*Fperm_SI_Woolf2021!$E$9:$E$93)+63.1579*EXP(-0.19*AU$58))/(Fperm_SI_Woolf2021!$E$9:$E$93-AU$58))*(AU$58-Fperm_SI_Woolf2021!$E$9:$E$93)/10))) + Fperm_SI_Woolf2021!$G$9:$G$93*EXP(-Fperm_SI_Woolf2021!$J$9:$J$93*$C110*IF(AU$58=Fperm_SI_Woolf2021!$E$9:$E$93,1,EXP(LN((1.1*(Fperm_SI_Woolf2021!$E$9:$E$93-AU$58)-63.1579*EXP(-0.19*Fperm_SI_Woolf2021!$E$9:$E$93)+63.1579*EXP(-0.19*AU$58))/(Fperm_SI_Woolf2021!$E$9:$E$93-AU$58))*(AU$58-Fperm_SI_Woolf2021!$E$9:$E$93)/10))) + Fperm_SI_Woolf2021!$H$9:$H$93*EXP(-Fperm_SI_Woolf2021!$K$9:$K$93*$C110*IF(AU$58=Fperm_SI_Woolf2021!$E$9:$E$93,1,EXP(LN((1.1*(Fperm_SI_Woolf2021!$E$9:$E$93-AU$58)-63.1579*EXP(-0.19*Fperm_SI_Woolf2021!$E$9:$E$93)+63.1579*EXP(-0.19*AU$58))/(Fperm_SI_Woolf2021!$E$9:$E$93-AU$58))*(AU$58-Fperm_SI_Woolf2021!$E$9:$E$93)/10))),Fperm_SI_Woolf2021!$D$9:$D$93))</f>
        <v>0.22468379546579154</v>
      </c>
      <c r="AV110" s="51" cm="1">
        <f t="array" ref="AV110">MIN(1,SLOPE(Fperm_SI_Woolf2021!$F$9:$F$93*EXP(-Fperm_SI_Woolf2021!$I$9:$I$93*$C110*IF(AV$58=Fperm_SI_Woolf2021!$E$9:$E$93,1,EXP(LN((1.1*(Fperm_SI_Woolf2021!$E$9:$E$93-AV$58)-63.1579*EXP(-0.19*Fperm_SI_Woolf2021!$E$9:$E$93)+63.1579*EXP(-0.19*AV$58))/(Fperm_SI_Woolf2021!$E$9:$E$93-AV$58))*(AV$58-Fperm_SI_Woolf2021!$E$9:$E$93)/10))) + Fperm_SI_Woolf2021!$G$9:$G$93*EXP(-Fperm_SI_Woolf2021!$J$9:$J$93*$C110*IF(AV$58=Fperm_SI_Woolf2021!$E$9:$E$93,1,EXP(LN((1.1*(Fperm_SI_Woolf2021!$E$9:$E$93-AV$58)-63.1579*EXP(-0.19*Fperm_SI_Woolf2021!$E$9:$E$93)+63.1579*EXP(-0.19*AV$58))/(Fperm_SI_Woolf2021!$E$9:$E$93-AV$58))*(AV$58-Fperm_SI_Woolf2021!$E$9:$E$93)/10))) + Fperm_SI_Woolf2021!$H$9:$H$93*EXP(-Fperm_SI_Woolf2021!$K$9:$K$93*$C110*IF(AV$58=Fperm_SI_Woolf2021!$E$9:$E$93,1,EXP(LN((1.1*(Fperm_SI_Woolf2021!$E$9:$E$93-AV$58)-63.1579*EXP(-0.19*Fperm_SI_Woolf2021!$E$9:$E$93)+63.1579*EXP(-0.19*AV$58))/(Fperm_SI_Woolf2021!$E$9:$E$93-AV$58))*(AV$58-Fperm_SI_Woolf2021!$E$9:$E$93)/10))),Fperm_SI_Woolf2021!$D$9:$D$93)*AV$57+INTERCEPT(Fperm_SI_Woolf2021!$F$9:$F$93*EXP(-Fperm_SI_Woolf2021!$I$9:$I$93*$C110*IF(AV$58=Fperm_SI_Woolf2021!$E$9:$E$93,1,EXP(LN((1.1*(Fperm_SI_Woolf2021!$E$9:$E$93-AV$58)-63.1579*EXP(-0.19*Fperm_SI_Woolf2021!$E$9:$E$93)+63.1579*EXP(-0.19*AV$58))/(Fperm_SI_Woolf2021!$E$9:$E$93-AV$58))*(AV$58-Fperm_SI_Woolf2021!$E$9:$E$93)/10))) + Fperm_SI_Woolf2021!$G$9:$G$93*EXP(-Fperm_SI_Woolf2021!$J$9:$J$93*$C110*IF(AV$58=Fperm_SI_Woolf2021!$E$9:$E$93,1,EXP(LN((1.1*(Fperm_SI_Woolf2021!$E$9:$E$93-AV$58)-63.1579*EXP(-0.19*Fperm_SI_Woolf2021!$E$9:$E$93)+63.1579*EXP(-0.19*AV$58))/(Fperm_SI_Woolf2021!$E$9:$E$93-AV$58))*(AV$58-Fperm_SI_Woolf2021!$E$9:$E$93)/10))) + Fperm_SI_Woolf2021!$H$9:$H$93*EXP(-Fperm_SI_Woolf2021!$K$9:$K$93*$C110*IF(AV$58=Fperm_SI_Woolf2021!$E$9:$E$93,1,EXP(LN((1.1*(Fperm_SI_Woolf2021!$E$9:$E$93-AV$58)-63.1579*EXP(-0.19*Fperm_SI_Woolf2021!$E$9:$E$93)+63.1579*EXP(-0.19*AV$58))/(Fperm_SI_Woolf2021!$E$9:$E$93-AV$58))*(AV$58-Fperm_SI_Woolf2021!$E$9:$E$93)/10))),Fperm_SI_Woolf2021!$D$9:$D$93))</f>
        <v>0.19997476519929624</v>
      </c>
      <c r="AW110" s="51" cm="1">
        <f t="array" ref="AW110">MIN(1,SLOPE(Fperm_SI_Woolf2021!$F$9:$F$93*EXP(-Fperm_SI_Woolf2021!$I$9:$I$93*$C110*IF(AW$58=Fperm_SI_Woolf2021!$E$9:$E$93,1,EXP(LN((1.1*(Fperm_SI_Woolf2021!$E$9:$E$93-AW$58)-63.1579*EXP(-0.19*Fperm_SI_Woolf2021!$E$9:$E$93)+63.1579*EXP(-0.19*AW$58))/(Fperm_SI_Woolf2021!$E$9:$E$93-AW$58))*(AW$58-Fperm_SI_Woolf2021!$E$9:$E$93)/10))) + Fperm_SI_Woolf2021!$G$9:$G$93*EXP(-Fperm_SI_Woolf2021!$J$9:$J$93*$C110*IF(AW$58=Fperm_SI_Woolf2021!$E$9:$E$93,1,EXP(LN((1.1*(Fperm_SI_Woolf2021!$E$9:$E$93-AW$58)-63.1579*EXP(-0.19*Fperm_SI_Woolf2021!$E$9:$E$93)+63.1579*EXP(-0.19*AW$58))/(Fperm_SI_Woolf2021!$E$9:$E$93-AW$58))*(AW$58-Fperm_SI_Woolf2021!$E$9:$E$93)/10))) + Fperm_SI_Woolf2021!$H$9:$H$93*EXP(-Fperm_SI_Woolf2021!$K$9:$K$93*$C110*IF(AW$58=Fperm_SI_Woolf2021!$E$9:$E$93,1,EXP(LN((1.1*(Fperm_SI_Woolf2021!$E$9:$E$93-AW$58)-63.1579*EXP(-0.19*Fperm_SI_Woolf2021!$E$9:$E$93)+63.1579*EXP(-0.19*AW$58))/(Fperm_SI_Woolf2021!$E$9:$E$93-AW$58))*(AW$58-Fperm_SI_Woolf2021!$E$9:$E$93)/10))),Fperm_SI_Woolf2021!$D$9:$D$93)*AW$57+INTERCEPT(Fperm_SI_Woolf2021!$F$9:$F$93*EXP(-Fperm_SI_Woolf2021!$I$9:$I$93*$C110*IF(AW$58=Fperm_SI_Woolf2021!$E$9:$E$93,1,EXP(LN((1.1*(Fperm_SI_Woolf2021!$E$9:$E$93-AW$58)-63.1579*EXP(-0.19*Fperm_SI_Woolf2021!$E$9:$E$93)+63.1579*EXP(-0.19*AW$58))/(Fperm_SI_Woolf2021!$E$9:$E$93-AW$58))*(AW$58-Fperm_SI_Woolf2021!$E$9:$E$93)/10))) + Fperm_SI_Woolf2021!$G$9:$G$93*EXP(-Fperm_SI_Woolf2021!$J$9:$J$93*$C110*IF(AW$58=Fperm_SI_Woolf2021!$E$9:$E$93,1,EXP(LN((1.1*(Fperm_SI_Woolf2021!$E$9:$E$93-AW$58)-63.1579*EXP(-0.19*Fperm_SI_Woolf2021!$E$9:$E$93)+63.1579*EXP(-0.19*AW$58))/(Fperm_SI_Woolf2021!$E$9:$E$93-AW$58))*(AW$58-Fperm_SI_Woolf2021!$E$9:$E$93)/10))) + Fperm_SI_Woolf2021!$H$9:$H$93*EXP(-Fperm_SI_Woolf2021!$K$9:$K$93*$C110*IF(AW$58=Fperm_SI_Woolf2021!$E$9:$E$93,1,EXP(LN((1.1*(Fperm_SI_Woolf2021!$E$9:$E$93-AW$58)-63.1579*EXP(-0.19*Fperm_SI_Woolf2021!$E$9:$E$93)+63.1579*EXP(-0.19*AW$58))/(Fperm_SI_Woolf2021!$E$9:$E$93-AW$58))*(AW$58-Fperm_SI_Woolf2021!$E$9:$E$93)/10))),Fperm_SI_Woolf2021!$D$9:$D$93))</f>
        <v>0.45858944978658644</v>
      </c>
      <c r="AX110" s="51" cm="1">
        <f t="array" ref="AX110">MIN(1,SLOPE(Fperm_SI_Woolf2021!$F$9:$F$93*EXP(-Fperm_SI_Woolf2021!$I$9:$I$93*$C110*IF(AX$58=Fperm_SI_Woolf2021!$E$9:$E$93,1,EXP(LN((1.1*(Fperm_SI_Woolf2021!$E$9:$E$93-AX$58)-63.1579*EXP(-0.19*Fperm_SI_Woolf2021!$E$9:$E$93)+63.1579*EXP(-0.19*AX$58))/(Fperm_SI_Woolf2021!$E$9:$E$93-AX$58))*(AX$58-Fperm_SI_Woolf2021!$E$9:$E$93)/10))) + Fperm_SI_Woolf2021!$G$9:$G$93*EXP(-Fperm_SI_Woolf2021!$J$9:$J$93*$C110*IF(AX$58=Fperm_SI_Woolf2021!$E$9:$E$93,1,EXP(LN((1.1*(Fperm_SI_Woolf2021!$E$9:$E$93-AX$58)-63.1579*EXP(-0.19*Fperm_SI_Woolf2021!$E$9:$E$93)+63.1579*EXP(-0.19*AX$58))/(Fperm_SI_Woolf2021!$E$9:$E$93-AX$58))*(AX$58-Fperm_SI_Woolf2021!$E$9:$E$93)/10))) + Fperm_SI_Woolf2021!$H$9:$H$93*EXP(-Fperm_SI_Woolf2021!$K$9:$K$93*$C110*IF(AX$58=Fperm_SI_Woolf2021!$E$9:$E$93,1,EXP(LN((1.1*(Fperm_SI_Woolf2021!$E$9:$E$93-AX$58)-63.1579*EXP(-0.19*Fperm_SI_Woolf2021!$E$9:$E$93)+63.1579*EXP(-0.19*AX$58))/(Fperm_SI_Woolf2021!$E$9:$E$93-AX$58))*(AX$58-Fperm_SI_Woolf2021!$E$9:$E$93)/10))),Fperm_SI_Woolf2021!$D$9:$D$93)*AX$57+INTERCEPT(Fperm_SI_Woolf2021!$F$9:$F$93*EXP(-Fperm_SI_Woolf2021!$I$9:$I$93*$C110*IF(AX$58=Fperm_SI_Woolf2021!$E$9:$E$93,1,EXP(LN((1.1*(Fperm_SI_Woolf2021!$E$9:$E$93-AX$58)-63.1579*EXP(-0.19*Fperm_SI_Woolf2021!$E$9:$E$93)+63.1579*EXP(-0.19*AX$58))/(Fperm_SI_Woolf2021!$E$9:$E$93-AX$58))*(AX$58-Fperm_SI_Woolf2021!$E$9:$E$93)/10))) + Fperm_SI_Woolf2021!$G$9:$G$93*EXP(-Fperm_SI_Woolf2021!$J$9:$J$93*$C110*IF(AX$58=Fperm_SI_Woolf2021!$E$9:$E$93,1,EXP(LN((1.1*(Fperm_SI_Woolf2021!$E$9:$E$93-AX$58)-63.1579*EXP(-0.19*Fperm_SI_Woolf2021!$E$9:$E$93)+63.1579*EXP(-0.19*AX$58))/(Fperm_SI_Woolf2021!$E$9:$E$93-AX$58))*(AX$58-Fperm_SI_Woolf2021!$E$9:$E$93)/10))) + Fperm_SI_Woolf2021!$H$9:$H$93*EXP(-Fperm_SI_Woolf2021!$K$9:$K$93*$C110*IF(AX$58=Fperm_SI_Woolf2021!$E$9:$E$93,1,EXP(LN((1.1*(Fperm_SI_Woolf2021!$E$9:$E$93-AX$58)-63.1579*EXP(-0.19*Fperm_SI_Woolf2021!$E$9:$E$93)+63.1579*EXP(-0.19*AX$58))/(Fperm_SI_Woolf2021!$E$9:$E$93-AX$58))*(AX$58-Fperm_SI_Woolf2021!$E$9:$E$93)/10))),Fperm_SI_Woolf2021!$D$9:$D$93))</f>
        <v>0.43728619863106111</v>
      </c>
      <c r="AY110" s="51" cm="1">
        <f t="array" ref="AY110">MIN(1,SLOPE(Fperm_SI_Woolf2021!$F$9:$F$93*EXP(-Fperm_SI_Woolf2021!$I$9:$I$93*$C110*IF(AY$58=Fperm_SI_Woolf2021!$E$9:$E$93,1,EXP(LN((1.1*(Fperm_SI_Woolf2021!$E$9:$E$93-AY$58)-63.1579*EXP(-0.19*Fperm_SI_Woolf2021!$E$9:$E$93)+63.1579*EXP(-0.19*AY$58))/(Fperm_SI_Woolf2021!$E$9:$E$93-AY$58))*(AY$58-Fperm_SI_Woolf2021!$E$9:$E$93)/10))) + Fperm_SI_Woolf2021!$G$9:$G$93*EXP(-Fperm_SI_Woolf2021!$J$9:$J$93*$C110*IF(AY$58=Fperm_SI_Woolf2021!$E$9:$E$93,1,EXP(LN((1.1*(Fperm_SI_Woolf2021!$E$9:$E$93-AY$58)-63.1579*EXP(-0.19*Fperm_SI_Woolf2021!$E$9:$E$93)+63.1579*EXP(-0.19*AY$58))/(Fperm_SI_Woolf2021!$E$9:$E$93-AY$58))*(AY$58-Fperm_SI_Woolf2021!$E$9:$E$93)/10))) + Fperm_SI_Woolf2021!$H$9:$H$93*EXP(-Fperm_SI_Woolf2021!$K$9:$K$93*$C110*IF(AY$58=Fperm_SI_Woolf2021!$E$9:$E$93,1,EXP(LN((1.1*(Fperm_SI_Woolf2021!$E$9:$E$93-AY$58)-63.1579*EXP(-0.19*Fperm_SI_Woolf2021!$E$9:$E$93)+63.1579*EXP(-0.19*AY$58))/(Fperm_SI_Woolf2021!$E$9:$E$93-AY$58))*(AY$58-Fperm_SI_Woolf2021!$E$9:$E$93)/10))),Fperm_SI_Woolf2021!$D$9:$D$93)*AY$57+INTERCEPT(Fperm_SI_Woolf2021!$F$9:$F$93*EXP(-Fperm_SI_Woolf2021!$I$9:$I$93*$C110*IF(AY$58=Fperm_SI_Woolf2021!$E$9:$E$93,1,EXP(LN((1.1*(Fperm_SI_Woolf2021!$E$9:$E$93-AY$58)-63.1579*EXP(-0.19*Fperm_SI_Woolf2021!$E$9:$E$93)+63.1579*EXP(-0.19*AY$58))/(Fperm_SI_Woolf2021!$E$9:$E$93-AY$58))*(AY$58-Fperm_SI_Woolf2021!$E$9:$E$93)/10))) + Fperm_SI_Woolf2021!$G$9:$G$93*EXP(-Fperm_SI_Woolf2021!$J$9:$J$93*$C110*IF(AY$58=Fperm_SI_Woolf2021!$E$9:$E$93,1,EXP(LN((1.1*(Fperm_SI_Woolf2021!$E$9:$E$93-AY$58)-63.1579*EXP(-0.19*Fperm_SI_Woolf2021!$E$9:$E$93)+63.1579*EXP(-0.19*AY$58))/(Fperm_SI_Woolf2021!$E$9:$E$93-AY$58))*(AY$58-Fperm_SI_Woolf2021!$E$9:$E$93)/10))) + Fperm_SI_Woolf2021!$H$9:$H$93*EXP(-Fperm_SI_Woolf2021!$K$9:$K$93*$C110*IF(AY$58=Fperm_SI_Woolf2021!$E$9:$E$93,1,EXP(LN((1.1*(Fperm_SI_Woolf2021!$E$9:$E$93-AY$58)-63.1579*EXP(-0.19*Fperm_SI_Woolf2021!$E$9:$E$93)+63.1579*EXP(-0.19*AY$58))/(Fperm_SI_Woolf2021!$E$9:$E$93-AY$58))*(AY$58-Fperm_SI_Woolf2021!$E$9:$E$93)/10))),Fperm_SI_Woolf2021!$D$9:$D$93))</f>
        <v>0.41598294747553571</v>
      </c>
      <c r="AZ110" s="51" cm="1">
        <f t="array" ref="AZ110">MIN(1,SLOPE(Fperm_SI_Woolf2021!$F$9:$F$93*EXP(-Fperm_SI_Woolf2021!$I$9:$I$93*$C110*IF(AZ$58=Fperm_SI_Woolf2021!$E$9:$E$93,1,EXP(LN((1.1*(Fperm_SI_Woolf2021!$E$9:$E$93-AZ$58)-63.1579*EXP(-0.19*Fperm_SI_Woolf2021!$E$9:$E$93)+63.1579*EXP(-0.19*AZ$58))/(Fperm_SI_Woolf2021!$E$9:$E$93-AZ$58))*(AZ$58-Fperm_SI_Woolf2021!$E$9:$E$93)/10))) + Fperm_SI_Woolf2021!$G$9:$G$93*EXP(-Fperm_SI_Woolf2021!$J$9:$J$93*$C110*IF(AZ$58=Fperm_SI_Woolf2021!$E$9:$E$93,1,EXP(LN((1.1*(Fperm_SI_Woolf2021!$E$9:$E$93-AZ$58)-63.1579*EXP(-0.19*Fperm_SI_Woolf2021!$E$9:$E$93)+63.1579*EXP(-0.19*AZ$58))/(Fperm_SI_Woolf2021!$E$9:$E$93-AZ$58))*(AZ$58-Fperm_SI_Woolf2021!$E$9:$E$93)/10))) + Fperm_SI_Woolf2021!$H$9:$H$93*EXP(-Fperm_SI_Woolf2021!$K$9:$K$93*$C110*IF(AZ$58=Fperm_SI_Woolf2021!$E$9:$E$93,1,EXP(LN((1.1*(Fperm_SI_Woolf2021!$E$9:$E$93-AZ$58)-63.1579*EXP(-0.19*Fperm_SI_Woolf2021!$E$9:$E$93)+63.1579*EXP(-0.19*AZ$58))/(Fperm_SI_Woolf2021!$E$9:$E$93-AZ$58))*(AZ$58-Fperm_SI_Woolf2021!$E$9:$E$93)/10))),Fperm_SI_Woolf2021!$D$9:$D$93)*AZ$57+INTERCEPT(Fperm_SI_Woolf2021!$F$9:$F$93*EXP(-Fperm_SI_Woolf2021!$I$9:$I$93*$C110*IF(AZ$58=Fperm_SI_Woolf2021!$E$9:$E$93,1,EXP(LN((1.1*(Fperm_SI_Woolf2021!$E$9:$E$93-AZ$58)-63.1579*EXP(-0.19*Fperm_SI_Woolf2021!$E$9:$E$93)+63.1579*EXP(-0.19*AZ$58))/(Fperm_SI_Woolf2021!$E$9:$E$93-AZ$58))*(AZ$58-Fperm_SI_Woolf2021!$E$9:$E$93)/10))) + Fperm_SI_Woolf2021!$G$9:$G$93*EXP(-Fperm_SI_Woolf2021!$J$9:$J$93*$C110*IF(AZ$58=Fperm_SI_Woolf2021!$E$9:$E$93,1,EXP(LN((1.1*(Fperm_SI_Woolf2021!$E$9:$E$93-AZ$58)-63.1579*EXP(-0.19*Fperm_SI_Woolf2021!$E$9:$E$93)+63.1579*EXP(-0.19*AZ$58))/(Fperm_SI_Woolf2021!$E$9:$E$93-AZ$58))*(AZ$58-Fperm_SI_Woolf2021!$E$9:$E$93)/10))) + Fperm_SI_Woolf2021!$H$9:$H$93*EXP(-Fperm_SI_Woolf2021!$K$9:$K$93*$C110*IF(AZ$58=Fperm_SI_Woolf2021!$E$9:$E$93,1,EXP(LN((1.1*(Fperm_SI_Woolf2021!$E$9:$E$93-AZ$58)-63.1579*EXP(-0.19*Fperm_SI_Woolf2021!$E$9:$E$93)+63.1579*EXP(-0.19*AZ$58))/(Fperm_SI_Woolf2021!$E$9:$E$93-AZ$58))*(AZ$58-Fperm_SI_Woolf2021!$E$9:$E$93)/10))),Fperm_SI_Woolf2021!$D$9:$D$93))</f>
        <v>0.39467969632001038</v>
      </c>
      <c r="BA110" s="51" cm="1">
        <f t="array" ref="BA110">MIN(1,SLOPE(Fperm_SI_Woolf2021!$F$9:$F$93*EXP(-Fperm_SI_Woolf2021!$I$9:$I$93*$C110*IF(BA$58=Fperm_SI_Woolf2021!$E$9:$E$93,1,EXP(LN((1.1*(Fperm_SI_Woolf2021!$E$9:$E$93-BA$58)-63.1579*EXP(-0.19*Fperm_SI_Woolf2021!$E$9:$E$93)+63.1579*EXP(-0.19*BA$58))/(Fperm_SI_Woolf2021!$E$9:$E$93-BA$58))*(BA$58-Fperm_SI_Woolf2021!$E$9:$E$93)/10))) + Fperm_SI_Woolf2021!$G$9:$G$93*EXP(-Fperm_SI_Woolf2021!$J$9:$J$93*$C110*IF(BA$58=Fperm_SI_Woolf2021!$E$9:$E$93,1,EXP(LN((1.1*(Fperm_SI_Woolf2021!$E$9:$E$93-BA$58)-63.1579*EXP(-0.19*Fperm_SI_Woolf2021!$E$9:$E$93)+63.1579*EXP(-0.19*BA$58))/(Fperm_SI_Woolf2021!$E$9:$E$93-BA$58))*(BA$58-Fperm_SI_Woolf2021!$E$9:$E$93)/10))) + Fperm_SI_Woolf2021!$H$9:$H$93*EXP(-Fperm_SI_Woolf2021!$K$9:$K$93*$C110*IF(BA$58=Fperm_SI_Woolf2021!$E$9:$E$93,1,EXP(LN((1.1*(Fperm_SI_Woolf2021!$E$9:$E$93-BA$58)-63.1579*EXP(-0.19*Fperm_SI_Woolf2021!$E$9:$E$93)+63.1579*EXP(-0.19*BA$58))/(Fperm_SI_Woolf2021!$E$9:$E$93-BA$58))*(BA$58-Fperm_SI_Woolf2021!$E$9:$E$93)/10))),Fperm_SI_Woolf2021!$D$9:$D$93)*BA$57+INTERCEPT(Fperm_SI_Woolf2021!$F$9:$F$93*EXP(-Fperm_SI_Woolf2021!$I$9:$I$93*$C110*IF(BA$58=Fperm_SI_Woolf2021!$E$9:$E$93,1,EXP(LN((1.1*(Fperm_SI_Woolf2021!$E$9:$E$93-BA$58)-63.1579*EXP(-0.19*Fperm_SI_Woolf2021!$E$9:$E$93)+63.1579*EXP(-0.19*BA$58))/(Fperm_SI_Woolf2021!$E$9:$E$93-BA$58))*(BA$58-Fperm_SI_Woolf2021!$E$9:$E$93)/10))) + Fperm_SI_Woolf2021!$G$9:$G$93*EXP(-Fperm_SI_Woolf2021!$J$9:$J$93*$C110*IF(BA$58=Fperm_SI_Woolf2021!$E$9:$E$93,1,EXP(LN((1.1*(Fperm_SI_Woolf2021!$E$9:$E$93-BA$58)-63.1579*EXP(-0.19*Fperm_SI_Woolf2021!$E$9:$E$93)+63.1579*EXP(-0.19*BA$58))/(Fperm_SI_Woolf2021!$E$9:$E$93-BA$58))*(BA$58-Fperm_SI_Woolf2021!$E$9:$E$93)/10))) + Fperm_SI_Woolf2021!$H$9:$H$93*EXP(-Fperm_SI_Woolf2021!$K$9:$K$93*$C110*IF(BA$58=Fperm_SI_Woolf2021!$E$9:$E$93,1,EXP(LN((1.1*(Fperm_SI_Woolf2021!$E$9:$E$93-BA$58)-63.1579*EXP(-0.19*Fperm_SI_Woolf2021!$E$9:$E$93)+63.1579*EXP(-0.19*BA$58))/(Fperm_SI_Woolf2021!$E$9:$E$93-BA$58))*(BA$58-Fperm_SI_Woolf2021!$E$9:$E$93)/10))),Fperm_SI_Woolf2021!$D$9:$D$93))</f>
        <v>0.37337644516448498</v>
      </c>
      <c r="BB110" s="51" cm="1">
        <f t="array" ref="BB110">MIN(1,SLOPE(Fperm_SI_Woolf2021!$F$9:$F$93*EXP(-Fperm_SI_Woolf2021!$I$9:$I$93*$C110*IF(BB$58=Fperm_SI_Woolf2021!$E$9:$E$93,1,EXP(LN((1.1*(Fperm_SI_Woolf2021!$E$9:$E$93-BB$58)-63.1579*EXP(-0.19*Fperm_SI_Woolf2021!$E$9:$E$93)+63.1579*EXP(-0.19*BB$58))/(Fperm_SI_Woolf2021!$E$9:$E$93-BB$58))*(BB$58-Fperm_SI_Woolf2021!$E$9:$E$93)/10))) + Fperm_SI_Woolf2021!$G$9:$G$93*EXP(-Fperm_SI_Woolf2021!$J$9:$J$93*$C110*IF(BB$58=Fperm_SI_Woolf2021!$E$9:$E$93,1,EXP(LN((1.1*(Fperm_SI_Woolf2021!$E$9:$E$93-BB$58)-63.1579*EXP(-0.19*Fperm_SI_Woolf2021!$E$9:$E$93)+63.1579*EXP(-0.19*BB$58))/(Fperm_SI_Woolf2021!$E$9:$E$93-BB$58))*(BB$58-Fperm_SI_Woolf2021!$E$9:$E$93)/10))) + Fperm_SI_Woolf2021!$H$9:$H$93*EXP(-Fperm_SI_Woolf2021!$K$9:$K$93*$C110*IF(BB$58=Fperm_SI_Woolf2021!$E$9:$E$93,1,EXP(LN((1.1*(Fperm_SI_Woolf2021!$E$9:$E$93-BB$58)-63.1579*EXP(-0.19*Fperm_SI_Woolf2021!$E$9:$E$93)+63.1579*EXP(-0.19*BB$58))/(Fperm_SI_Woolf2021!$E$9:$E$93-BB$58))*(BB$58-Fperm_SI_Woolf2021!$E$9:$E$93)/10))),Fperm_SI_Woolf2021!$D$9:$D$93)*BB$57+INTERCEPT(Fperm_SI_Woolf2021!$F$9:$F$93*EXP(-Fperm_SI_Woolf2021!$I$9:$I$93*$C110*IF(BB$58=Fperm_SI_Woolf2021!$E$9:$E$93,1,EXP(LN((1.1*(Fperm_SI_Woolf2021!$E$9:$E$93-BB$58)-63.1579*EXP(-0.19*Fperm_SI_Woolf2021!$E$9:$E$93)+63.1579*EXP(-0.19*BB$58))/(Fperm_SI_Woolf2021!$E$9:$E$93-BB$58))*(BB$58-Fperm_SI_Woolf2021!$E$9:$E$93)/10))) + Fperm_SI_Woolf2021!$G$9:$G$93*EXP(-Fperm_SI_Woolf2021!$J$9:$J$93*$C110*IF(BB$58=Fperm_SI_Woolf2021!$E$9:$E$93,1,EXP(LN((1.1*(Fperm_SI_Woolf2021!$E$9:$E$93-BB$58)-63.1579*EXP(-0.19*Fperm_SI_Woolf2021!$E$9:$E$93)+63.1579*EXP(-0.19*BB$58))/(Fperm_SI_Woolf2021!$E$9:$E$93-BB$58))*(BB$58-Fperm_SI_Woolf2021!$E$9:$E$93)/10))) + Fperm_SI_Woolf2021!$H$9:$H$93*EXP(-Fperm_SI_Woolf2021!$K$9:$K$93*$C110*IF(BB$58=Fperm_SI_Woolf2021!$E$9:$E$93,1,EXP(LN((1.1*(Fperm_SI_Woolf2021!$E$9:$E$93-BB$58)-63.1579*EXP(-0.19*Fperm_SI_Woolf2021!$E$9:$E$93)+63.1579*EXP(-0.19*BB$58))/(Fperm_SI_Woolf2021!$E$9:$E$93-BB$58))*(BB$58-Fperm_SI_Woolf2021!$E$9:$E$93)/10))),Fperm_SI_Woolf2021!$D$9:$D$93))</f>
        <v>0.35207319400895964</v>
      </c>
      <c r="BC110" s="51" cm="1">
        <f t="array" ref="BC110">MIN(1,SLOPE(Fperm_SI_Woolf2021!$F$9:$F$93*EXP(-Fperm_SI_Woolf2021!$I$9:$I$93*$C110*IF(BC$58=Fperm_SI_Woolf2021!$E$9:$E$93,1,EXP(LN((1.1*(Fperm_SI_Woolf2021!$E$9:$E$93-BC$58)-63.1579*EXP(-0.19*Fperm_SI_Woolf2021!$E$9:$E$93)+63.1579*EXP(-0.19*BC$58))/(Fperm_SI_Woolf2021!$E$9:$E$93-BC$58))*(BC$58-Fperm_SI_Woolf2021!$E$9:$E$93)/10))) + Fperm_SI_Woolf2021!$G$9:$G$93*EXP(-Fperm_SI_Woolf2021!$J$9:$J$93*$C110*IF(BC$58=Fperm_SI_Woolf2021!$E$9:$E$93,1,EXP(LN((1.1*(Fperm_SI_Woolf2021!$E$9:$E$93-BC$58)-63.1579*EXP(-0.19*Fperm_SI_Woolf2021!$E$9:$E$93)+63.1579*EXP(-0.19*BC$58))/(Fperm_SI_Woolf2021!$E$9:$E$93-BC$58))*(BC$58-Fperm_SI_Woolf2021!$E$9:$E$93)/10))) + Fperm_SI_Woolf2021!$H$9:$H$93*EXP(-Fperm_SI_Woolf2021!$K$9:$K$93*$C110*IF(BC$58=Fperm_SI_Woolf2021!$E$9:$E$93,1,EXP(LN((1.1*(Fperm_SI_Woolf2021!$E$9:$E$93-BC$58)-63.1579*EXP(-0.19*Fperm_SI_Woolf2021!$E$9:$E$93)+63.1579*EXP(-0.19*BC$58))/(Fperm_SI_Woolf2021!$E$9:$E$93-BC$58))*(BC$58-Fperm_SI_Woolf2021!$E$9:$E$93)/10))),Fperm_SI_Woolf2021!$D$9:$D$93)*BC$57+INTERCEPT(Fperm_SI_Woolf2021!$F$9:$F$93*EXP(-Fperm_SI_Woolf2021!$I$9:$I$93*$C110*IF(BC$58=Fperm_SI_Woolf2021!$E$9:$E$93,1,EXP(LN((1.1*(Fperm_SI_Woolf2021!$E$9:$E$93-BC$58)-63.1579*EXP(-0.19*Fperm_SI_Woolf2021!$E$9:$E$93)+63.1579*EXP(-0.19*BC$58))/(Fperm_SI_Woolf2021!$E$9:$E$93-BC$58))*(BC$58-Fperm_SI_Woolf2021!$E$9:$E$93)/10))) + Fperm_SI_Woolf2021!$G$9:$G$93*EXP(-Fperm_SI_Woolf2021!$J$9:$J$93*$C110*IF(BC$58=Fperm_SI_Woolf2021!$E$9:$E$93,1,EXP(LN((1.1*(Fperm_SI_Woolf2021!$E$9:$E$93-BC$58)-63.1579*EXP(-0.19*Fperm_SI_Woolf2021!$E$9:$E$93)+63.1579*EXP(-0.19*BC$58))/(Fperm_SI_Woolf2021!$E$9:$E$93-BC$58))*(BC$58-Fperm_SI_Woolf2021!$E$9:$E$93)/10))) + Fperm_SI_Woolf2021!$H$9:$H$93*EXP(-Fperm_SI_Woolf2021!$K$9:$K$93*$C110*IF(BC$58=Fperm_SI_Woolf2021!$E$9:$E$93,1,EXP(LN((1.1*(Fperm_SI_Woolf2021!$E$9:$E$93-BC$58)-63.1579*EXP(-0.19*Fperm_SI_Woolf2021!$E$9:$E$93)+63.1579*EXP(-0.19*BC$58))/(Fperm_SI_Woolf2021!$E$9:$E$93-BC$58))*(BC$58-Fperm_SI_Woolf2021!$E$9:$E$93)/10))),Fperm_SI_Woolf2021!$D$9:$D$93))</f>
        <v>0.33076994285343431</v>
      </c>
      <c r="BD110" s="51" cm="1">
        <f t="array" ref="BD110">MIN(1,SLOPE(Fperm_SI_Woolf2021!$F$9:$F$93*EXP(-Fperm_SI_Woolf2021!$I$9:$I$93*$C110*IF(BD$58=Fperm_SI_Woolf2021!$E$9:$E$93,1,EXP(LN((1.1*(Fperm_SI_Woolf2021!$E$9:$E$93-BD$58)-63.1579*EXP(-0.19*Fperm_SI_Woolf2021!$E$9:$E$93)+63.1579*EXP(-0.19*BD$58))/(Fperm_SI_Woolf2021!$E$9:$E$93-BD$58))*(BD$58-Fperm_SI_Woolf2021!$E$9:$E$93)/10))) + Fperm_SI_Woolf2021!$G$9:$G$93*EXP(-Fperm_SI_Woolf2021!$J$9:$J$93*$C110*IF(BD$58=Fperm_SI_Woolf2021!$E$9:$E$93,1,EXP(LN((1.1*(Fperm_SI_Woolf2021!$E$9:$E$93-BD$58)-63.1579*EXP(-0.19*Fperm_SI_Woolf2021!$E$9:$E$93)+63.1579*EXP(-0.19*BD$58))/(Fperm_SI_Woolf2021!$E$9:$E$93-BD$58))*(BD$58-Fperm_SI_Woolf2021!$E$9:$E$93)/10))) + Fperm_SI_Woolf2021!$H$9:$H$93*EXP(-Fperm_SI_Woolf2021!$K$9:$K$93*$C110*IF(BD$58=Fperm_SI_Woolf2021!$E$9:$E$93,1,EXP(LN((1.1*(Fperm_SI_Woolf2021!$E$9:$E$93-BD$58)-63.1579*EXP(-0.19*Fperm_SI_Woolf2021!$E$9:$E$93)+63.1579*EXP(-0.19*BD$58))/(Fperm_SI_Woolf2021!$E$9:$E$93-BD$58))*(BD$58-Fperm_SI_Woolf2021!$E$9:$E$93)/10))),Fperm_SI_Woolf2021!$D$9:$D$93)*BD$57+INTERCEPT(Fperm_SI_Woolf2021!$F$9:$F$93*EXP(-Fperm_SI_Woolf2021!$I$9:$I$93*$C110*IF(BD$58=Fperm_SI_Woolf2021!$E$9:$E$93,1,EXP(LN((1.1*(Fperm_SI_Woolf2021!$E$9:$E$93-BD$58)-63.1579*EXP(-0.19*Fperm_SI_Woolf2021!$E$9:$E$93)+63.1579*EXP(-0.19*BD$58))/(Fperm_SI_Woolf2021!$E$9:$E$93-BD$58))*(BD$58-Fperm_SI_Woolf2021!$E$9:$E$93)/10))) + Fperm_SI_Woolf2021!$G$9:$G$93*EXP(-Fperm_SI_Woolf2021!$J$9:$J$93*$C110*IF(BD$58=Fperm_SI_Woolf2021!$E$9:$E$93,1,EXP(LN((1.1*(Fperm_SI_Woolf2021!$E$9:$E$93-BD$58)-63.1579*EXP(-0.19*Fperm_SI_Woolf2021!$E$9:$E$93)+63.1579*EXP(-0.19*BD$58))/(Fperm_SI_Woolf2021!$E$9:$E$93-BD$58))*(BD$58-Fperm_SI_Woolf2021!$E$9:$E$93)/10))) + Fperm_SI_Woolf2021!$H$9:$H$93*EXP(-Fperm_SI_Woolf2021!$K$9:$K$93*$C110*IF(BD$58=Fperm_SI_Woolf2021!$E$9:$E$93,1,EXP(LN((1.1*(Fperm_SI_Woolf2021!$E$9:$E$93-BD$58)-63.1579*EXP(-0.19*Fperm_SI_Woolf2021!$E$9:$E$93)+63.1579*EXP(-0.19*BD$58))/(Fperm_SI_Woolf2021!$E$9:$E$93-BD$58))*(BD$58-Fperm_SI_Woolf2021!$E$9:$E$93)/10))),Fperm_SI_Woolf2021!$D$9:$D$93))</f>
        <v>0.30946669169790897</v>
      </c>
      <c r="BE110" s="51" cm="1">
        <f t="array" ref="BE110">MIN(1,SLOPE(Fperm_SI_Woolf2021!$F$9:$F$93*EXP(-Fperm_SI_Woolf2021!$I$9:$I$93*$C110*IF(BE$58=Fperm_SI_Woolf2021!$E$9:$E$93,1,EXP(LN((1.1*(Fperm_SI_Woolf2021!$E$9:$E$93-BE$58)-63.1579*EXP(-0.19*Fperm_SI_Woolf2021!$E$9:$E$93)+63.1579*EXP(-0.19*BE$58))/(Fperm_SI_Woolf2021!$E$9:$E$93-BE$58))*(BE$58-Fperm_SI_Woolf2021!$E$9:$E$93)/10))) + Fperm_SI_Woolf2021!$G$9:$G$93*EXP(-Fperm_SI_Woolf2021!$J$9:$J$93*$C110*IF(BE$58=Fperm_SI_Woolf2021!$E$9:$E$93,1,EXP(LN((1.1*(Fperm_SI_Woolf2021!$E$9:$E$93-BE$58)-63.1579*EXP(-0.19*Fperm_SI_Woolf2021!$E$9:$E$93)+63.1579*EXP(-0.19*BE$58))/(Fperm_SI_Woolf2021!$E$9:$E$93-BE$58))*(BE$58-Fperm_SI_Woolf2021!$E$9:$E$93)/10))) + Fperm_SI_Woolf2021!$H$9:$H$93*EXP(-Fperm_SI_Woolf2021!$K$9:$K$93*$C110*IF(BE$58=Fperm_SI_Woolf2021!$E$9:$E$93,1,EXP(LN((1.1*(Fperm_SI_Woolf2021!$E$9:$E$93-BE$58)-63.1579*EXP(-0.19*Fperm_SI_Woolf2021!$E$9:$E$93)+63.1579*EXP(-0.19*BE$58))/(Fperm_SI_Woolf2021!$E$9:$E$93-BE$58))*(BE$58-Fperm_SI_Woolf2021!$E$9:$E$93)/10))),Fperm_SI_Woolf2021!$D$9:$D$93)*BE$57+INTERCEPT(Fperm_SI_Woolf2021!$F$9:$F$93*EXP(-Fperm_SI_Woolf2021!$I$9:$I$93*$C110*IF(BE$58=Fperm_SI_Woolf2021!$E$9:$E$93,1,EXP(LN((1.1*(Fperm_SI_Woolf2021!$E$9:$E$93-BE$58)-63.1579*EXP(-0.19*Fperm_SI_Woolf2021!$E$9:$E$93)+63.1579*EXP(-0.19*BE$58))/(Fperm_SI_Woolf2021!$E$9:$E$93-BE$58))*(BE$58-Fperm_SI_Woolf2021!$E$9:$E$93)/10))) + Fperm_SI_Woolf2021!$G$9:$G$93*EXP(-Fperm_SI_Woolf2021!$J$9:$J$93*$C110*IF(BE$58=Fperm_SI_Woolf2021!$E$9:$E$93,1,EXP(LN((1.1*(Fperm_SI_Woolf2021!$E$9:$E$93-BE$58)-63.1579*EXP(-0.19*Fperm_SI_Woolf2021!$E$9:$E$93)+63.1579*EXP(-0.19*BE$58))/(Fperm_SI_Woolf2021!$E$9:$E$93-BE$58))*(BE$58-Fperm_SI_Woolf2021!$E$9:$E$93)/10))) + Fperm_SI_Woolf2021!$H$9:$H$93*EXP(-Fperm_SI_Woolf2021!$K$9:$K$93*$C110*IF(BE$58=Fperm_SI_Woolf2021!$E$9:$E$93,1,EXP(LN((1.1*(Fperm_SI_Woolf2021!$E$9:$E$93-BE$58)-63.1579*EXP(-0.19*Fperm_SI_Woolf2021!$E$9:$E$93)+63.1579*EXP(-0.19*BE$58))/(Fperm_SI_Woolf2021!$E$9:$E$93-BE$58))*(BE$58-Fperm_SI_Woolf2021!$E$9:$E$93)/10))),Fperm_SI_Woolf2021!$D$9:$D$93))</f>
        <v>0.28816344054238358</v>
      </c>
      <c r="BF110" s="51" cm="1">
        <f t="array" ref="BF110">MIN(1,SLOPE(Fperm_SI_Woolf2021!$F$9:$F$93*EXP(-Fperm_SI_Woolf2021!$I$9:$I$93*$C110*IF(BF$58=Fperm_SI_Woolf2021!$E$9:$E$93,1,EXP(LN((1.1*(Fperm_SI_Woolf2021!$E$9:$E$93-BF$58)-63.1579*EXP(-0.19*Fperm_SI_Woolf2021!$E$9:$E$93)+63.1579*EXP(-0.19*BF$58))/(Fperm_SI_Woolf2021!$E$9:$E$93-BF$58))*(BF$58-Fperm_SI_Woolf2021!$E$9:$E$93)/10))) + Fperm_SI_Woolf2021!$G$9:$G$93*EXP(-Fperm_SI_Woolf2021!$J$9:$J$93*$C110*IF(BF$58=Fperm_SI_Woolf2021!$E$9:$E$93,1,EXP(LN((1.1*(Fperm_SI_Woolf2021!$E$9:$E$93-BF$58)-63.1579*EXP(-0.19*Fperm_SI_Woolf2021!$E$9:$E$93)+63.1579*EXP(-0.19*BF$58))/(Fperm_SI_Woolf2021!$E$9:$E$93-BF$58))*(BF$58-Fperm_SI_Woolf2021!$E$9:$E$93)/10))) + Fperm_SI_Woolf2021!$H$9:$H$93*EXP(-Fperm_SI_Woolf2021!$K$9:$K$93*$C110*IF(BF$58=Fperm_SI_Woolf2021!$E$9:$E$93,1,EXP(LN((1.1*(Fperm_SI_Woolf2021!$E$9:$E$93-BF$58)-63.1579*EXP(-0.19*Fperm_SI_Woolf2021!$E$9:$E$93)+63.1579*EXP(-0.19*BF$58))/(Fperm_SI_Woolf2021!$E$9:$E$93-BF$58))*(BF$58-Fperm_SI_Woolf2021!$E$9:$E$93)/10))),Fperm_SI_Woolf2021!$D$9:$D$93)*BF$57+INTERCEPT(Fperm_SI_Woolf2021!$F$9:$F$93*EXP(-Fperm_SI_Woolf2021!$I$9:$I$93*$C110*IF(BF$58=Fperm_SI_Woolf2021!$E$9:$E$93,1,EXP(LN((1.1*(Fperm_SI_Woolf2021!$E$9:$E$93-BF$58)-63.1579*EXP(-0.19*Fperm_SI_Woolf2021!$E$9:$E$93)+63.1579*EXP(-0.19*BF$58))/(Fperm_SI_Woolf2021!$E$9:$E$93-BF$58))*(BF$58-Fperm_SI_Woolf2021!$E$9:$E$93)/10))) + Fperm_SI_Woolf2021!$G$9:$G$93*EXP(-Fperm_SI_Woolf2021!$J$9:$J$93*$C110*IF(BF$58=Fperm_SI_Woolf2021!$E$9:$E$93,1,EXP(LN((1.1*(Fperm_SI_Woolf2021!$E$9:$E$93-BF$58)-63.1579*EXP(-0.19*Fperm_SI_Woolf2021!$E$9:$E$93)+63.1579*EXP(-0.19*BF$58))/(Fperm_SI_Woolf2021!$E$9:$E$93-BF$58))*(BF$58-Fperm_SI_Woolf2021!$E$9:$E$93)/10))) + Fperm_SI_Woolf2021!$H$9:$H$93*EXP(-Fperm_SI_Woolf2021!$K$9:$K$93*$C110*IF(BF$58=Fperm_SI_Woolf2021!$E$9:$E$93,1,EXP(LN((1.1*(Fperm_SI_Woolf2021!$E$9:$E$93-BF$58)-63.1579*EXP(-0.19*Fperm_SI_Woolf2021!$E$9:$E$93)+63.1579*EXP(-0.19*BF$58))/(Fperm_SI_Woolf2021!$E$9:$E$93-BF$58))*(BF$58-Fperm_SI_Woolf2021!$E$9:$E$93)/10))),Fperm_SI_Woolf2021!$D$9:$D$93))</f>
        <v>0.26686018938685818</v>
      </c>
      <c r="BG110" s="51" cm="1">
        <f t="array" ref="BG110">MIN(1,SLOPE(Fperm_SI_Woolf2021!$F$9:$F$93*EXP(-Fperm_SI_Woolf2021!$I$9:$I$93*$C110*IF(BG$58=Fperm_SI_Woolf2021!$E$9:$E$93,1,EXP(LN((1.1*(Fperm_SI_Woolf2021!$E$9:$E$93-BG$58)-63.1579*EXP(-0.19*Fperm_SI_Woolf2021!$E$9:$E$93)+63.1579*EXP(-0.19*BG$58))/(Fperm_SI_Woolf2021!$E$9:$E$93-BG$58))*(BG$58-Fperm_SI_Woolf2021!$E$9:$E$93)/10))) + Fperm_SI_Woolf2021!$G$9:$G$93*EXP(-Fperm_SI_Woolf2021!$J$9:$J$93*$C110*IF(BG$58=Fperm_SI_Woolf2021!$E$9:$E$93,1,EXP(LN((1.1*(Fperm_SI_Woolf2021!$E$9:$E$93-BG$58)-63.1579*EXP(-0.19*Fperm_SI_Woolf2021!$E$9:$E$93)+63.1579*EXP(-0.19*BG$58))/(Fperm_SI_Woolf2021!$E$9:$E$93-BG$58))*(BG$58-Fperm_SI_Woolf2021!$E$9:$E$93)/10))) + Fperm_SI_Woolf2021!$H$9:$H$93*EXP(-Fperm_SI_Woolf2021!$K$9:$K$93*$C110*IF(BG$58=Fperm_SI_Woolf2021!$E$9:$E$93,1,EXP(LN((1.1*(Fperm_SI_Woolf2021!$E$9:$E$93-BG$58)-63.1579*EXP(-0.19*Fperm_SI_Woolf2021!$E$9:$E$93)+63.1579*EXP(-0.19*BG$58))/(Fperm_SI_Woolf2021!$E$9:$E$93-BG$58))*(BG$58-Fperm_SI_Woolf2021!$E$9:$E$93)/10))),Fperm_SI_Woolf2021!$D$9:$D$93)*BG$57+INTERCEPT(Fperm_SI_Woolf2021!$F$9:$F$93*EXP(-Fperm_SI_Woolf2021!$I$9:$I$93*$C110*IF(BG$58=Fperm_SI_Woolf2021!$E$9:$E$93,1,EXP(LN((1.1*(Fperm_SI_Woolf2021!$E$9:$E$93-BG$58)-63.1579*EXP(-0.19*Fperm_SI_Woolf2021!$E$9:$E$93)+63.1579*EXP(-0.19*BG$58))/(Fperm_SI_Woolf2021!$E$9:$E$93-BG$58))*(BG$58-Fperm_SI_Woolf2021!$E$9:$E$93)/10))) + Fperm_SI_Woolf2021!$G$9:$G$93*EXP(-Fperm_SI_Woolf2021!$J$9:$J$93*$C110*IF(BG$58=Fperm_SI_Woolf2021!$E$9:$E$93,1,EXP(LN((1.1*(Fperm_SI_Woolf2021!$E$9:$E$93-BG$58)-63.1579*EXP(-0.19*Fperm_SI_Woolf2021!$E$9:$E$93)+63.1579*EXP(-0.19*BG$58))/(Fperm_SI_Woolf2021!$E$9:$E$93-BG$58))*(BG$58-Fperm_SI_Woolf2021!$E$9:$E$93)/10))) + Fperm_SI_Woolf2021!$H$9:$H$93*EXP(-Fperm_SI_Woolf2021!$K$9:$K$93*$C110*IF(BG$58=Fperm_SI_Woolf2021!$E$9:$E$93,1,EXP(LN((1.1*(Fperm_SI_Woolf2021!$E$9:$E$93-BG$58)-63.1579*EXP(-0.19*Fperm_SI_Woolf2021!$E$9:$E$93)+63.1579*EXP(-0.19*BG$58))/(Fperm_SI_Woolf2021!$E$9:$E$93-BG$58))*(BG$58-Fperm_SI_Woolf2021!$E$9:$E$93)/10))),Fperm_SI_Woolf2021!$D$9:$D$93))</f>
        <v>0.24555693823133284</v>
      </c>
      <c r="BH110" s="51" cm="1">
        <f t="array" ref="BH110">MIN(1,SLOPE(Fperm_SI_Woolf2021!$F$9:$F$93*EXP(-Fperm_SI_Woolf2021!$I$9:$I$93*$C110*IF(BH$58=Fperm_SI_Woolf2021!$E$9:$E$93,1,EXP(LN((1.1*(Fperm_SI_Woolf2021!$E$9:$E$93-BH$58)-63.1579*EXP(-0.19*Fperm_SI_Woolf2021!$E$9:$E$93)+63.1579*EXP(-0.19*BH$58))/(Fperm_SI_Woolf2021!$E$9:$E$93-BH$58))*(BH$58-Fperm_SI_Woolf2021!$E$9:$E$93)/10))) + Fperm_SI_Woolf2021!$G$9:$G$93*EXP(-Fperm_SI_Woolf2021!$J$9:$J$93*$C110*IF(BH$58=Fperm_SI_Woolf2021!$E$9:$E$93,1,EXP(LN((1.1*(Fperm_SI_Woolf2021!$E$9:$E$93-BH$58)-63.1579*EXP(-0.19*Fperm_SI_Woolf2021!$E$9:$E$93)+63.1579*EXP(-0.19*BH$58))/(Fperm_SI_Woolf2021!$E$9:$E$93-BH$58))*(BH$58-Fperm_SI_Woolf2021!$E$9:$E$93)/10))) + Fperm_SI_Woolf2021!$H$9:$H$93*EXP(-Fperm_SI_Woolf2021!$K$9:$K$93*$C110*IF(BH$58=Fperm_SI_Woolf2021!$E$9:$E$93,1,EXP(LN((1.1*(Fperm_SI_Woolf2021!$E$9:$E$93-BH$58)-63.1579*EXP(-0.19*Fperm_SI_Woolf2021!$E$9:$E$93)+63.1579*EXP(-0.19*BH$58))/(Fperm_SI_Woolf2021!$E$9:$E$93-BH$58))*(BH$58-Fperm_SI_Woolf2021!$E$9:$E$93)/10))),Fperm_SI_Woolf2021!$D$9:$D$93)*BH$57+INTERCEPT(Fperm_SI_Woolf2021!$F$9:$F$93*EXP(-Fperm_SI_Woolf2021!$I$9:$I$93*$C110*IF(BH$58=Fperm_SI_Woolf2021!$E$9:$E$93,1,EXP(LN((1.1*(Fperm_SI_Woolf2021!$E$9:$E$93-BH$58)-63.1579*EXP(-0.19*Fperm_SI_Woolf2021!$E$9:$E$93)+63.1579*EXP(-0.19*BH$58))/(Fperm_SI_Woolf2021!$E$9:$E$93-BH$58))*(BH$58-Fperm_SI_Woolf2021!$E$9:$E$93)/10))) + Fperm_SI_Woolf2021!$G$9:$G$93*EXP(-Fperm_SI_Woolf2021!$J$9:$J$93*$C110*IF(BH$58=Fperm_SI_Woolf2021!$E$9:$E$93,1,EXP(LN((1.1*(Fperm_SI_Woolf2021!$E$9:$E$93-BH$58)-63.1579*EXP(-0.19*Fperm_SI_Woolf2021!$E$9:$E$93)+63.1579*EXP(-0.19*BH$58))/(Fperm_SI_Woolf2021!$E$9:$E$93-BH$58))*(BH$58-Fperm_SI_Woolf2021!$E$9:$E$93)/10))) + Fperm_SI_Woolf2021!$H$9:$H$93*EXP(-Fperm_SI_Woolf2021!$K$9:$K$93*$C110*IF(BH$58=Fperm_SI_Woolf2021!$E$9:$E$93,1,EXP(LN((1.1*(Fperm_SI_Woolf2021!$E$9:$E$93-BH$58)-63.1579*EXP(-0.19*Fperm_SI_Woolf2021!$E$9:$E$93)+63.1579*EXP(-0.19*BH$58))/(Fperm_SI_Woolf2021!$E$9:$E$93-BH$58))*(BH$58-Fperm_SI_Woolf2021!$E$9:$E$93)/10))),Fperm_SI_Woolf2021!$D$9:$D$93))</f>
        <v>0.22425368707580745</v>
      </c>
      <c r="BI110" s="51" cm="1">
        <f t="array" ref="BI110">MIN(1,SLOPE(Fperm_SI_Woolf2021!$F$9:$F$93*EXP(-Fperm_SI_Woolf2021!$I$9:$I$93*$C110*IF(BI$58=Fperm_SI_Woolf2021!$E$9:$E$93,1,EXP(LN((1.1*(Fperm_SI_Woolf2021!$E$9:$E$93-BI$58)-63.1579*EXP(-0.19*Fperm_SI_Woolf2021!$E$9:$E$93)+63.1579*EXP(-0.19*BI$58))/(Fperm_SI_Woolf2021!$E$9:$E$93-BI$58))*(BI$58-Fperm_SI_Woolf2021!$E$9:$E$93)/10))) + Fperm_SI_Woolf2021!$G$9:$G$93*EXP(-Fperm_SI_Woolf2021!$J$9:$J$93*$C110*IF(BI$58=Fperm_SI_Woolf2021!$E$9:$E$93,1,EXP(LN((1.1*(Fperm_SI_Woolf2021!$E$9:$E$93-BI$58)-63.1579*EXP(-0.19*Fperm_SI_Woolf2021!$E$9:$E$93)+63.1579*EXP(-0.19*BI$58))/(Fperm_SI_Woolf2021!$E$9:$E$93-BI$58))*(BI$58-Fperm_SI_Woolf2021!$E$9:$E$93)/10))) + Fperm_SI_Woolf2021!$H$9:$H$93*EXP(-Fperm_SI_Woolf2021!$K$9:$K$93*$C110*IF(BI$58=Fperm_SI_Woolf2021!$E$9:$E$93,1,EXP(LN((1.1*(Fperm_SI_Woolf2021!$E$9:$E$93-BI$58)-63.1579*EXP(-0.19*Fperm_SI_Woolf2021!$E$9:$E$93)+63.1579*EXP(-0.19*BI$58))/(Fperm_SI_Woolf2021!$E$9:$E$93-BI$58))*(BI$58-Fperm_SI_Woolf2021!$E$9:$E$93)/10))),Fperm_SI_Woolf2021!$D$9:$D$93)*BI$57+INTERCEPT(Fperm_SI_Woolf2021!$F$9:$F$93*EXP(-Fperm_SI_Woolf2021!$I$9:$I$93*$C110*IF(BI$58=Fperm_SI_Woolf2021!$E$9:$E$93,1,EXP(LN((1.1*(Fperm_SI_Woolf2021!$E$9:$E$93-BI$58)-63.1579*EXP(-0.19*Fperm_SI_Woolf2021!$E$9:$E$93)+63.1579*EXP(-0.19*BI$58))/(Fperm_SI_Woolf2021!$E$9:$E$93-BI$58))*(BI$58-Fperm_SI_Woolf2021!$E$9:$E$93)/10))) + Fperm_SI_Woolf2021!$G$9:$G$93*EXP(-Fperm_SI_Woolf2021!$J$9:$J$93*$C110*IF(BI$58=Fperm_SI_Woolf2021!$E$9:$E$93,1,EXP(LN((1.1*(Fperm_SI_Woolf2021!$E$9:$E$93-BI$58)-63.1579*EXP(-0.19*Fperm_SI_Woolf2021!$E$9:$E$93)+63.1579*EXP(-0.19*BI$58))/(Fperm_SI_Woolf2021!$E$9:$E$93-BI$58))*(BI$58-Fperm_SI_Woolf2021!$E$9:$E$93)/10))) + Fperm_SI_Woolf2021!$H$9:$H$93*EXP(-Fperm_SI_Woolf2021!$K$9:$K$93*$C110*IF(BI$58=Fperm_SI_Woolf2021!$E$9:$E$93,1,EXP(LN((1.1*(Fperm_SI_Woolf2021!$E$9:$E$93-BI$58)-63.1579*EXP(-0.19*Fperm_SI_Woolf2021!$E$9:$E$93)+63.1579*EXP(-0.19*BI$58))/(Fperm_SI_Woolf2021!$E$9:$E$93-BI$58))*(BI$58-Fperm_SI_Woolf2021!$E$9:$E$93)/10))),Fperm_SI_Woolf2021!$D$9:$D$93))</f>
        <v>0.20295043592028206</v>
      </c>
      <c r="BJ110" s="51" cm="1">
        <f t="array" ref="BJ110">MIN(1,SLOPE(Fperm_SI_Woolf2021!$F$9:$F$93*EXP(-Fperm_SI_Woolf2021!$I$9:$I$93*$C110*IF(BJ$58=Fperm_SI_Woolf2021!$E$9:$E$93,1,EXP(LN((1.1*(Fperm_SI_Woolf2021!$E$9:$E$93-BJ$58)-63.1579*EXP(-0.19*Fperm_SI_Woolf2021!$E$9:$E$93)+63.1579*EXP(-0.19*BJ$58))/(Fperm_SI_Woolf2021!$E$9:$E$93-BJ$58))*(BJ$58-Fperm_SI_Woolf2021!$E$9:$E$93)/10))) + Fperm_SI_Woolf2021!$G$9:$G$93*EXP(-Fperm_SI_Woolf2021!$J$9:$J$93*$C110*IF(BJ$58=Fperm_SI_Woolf2021!$E$9:$E$93,1,EXP(LN((1.1*(Fperm_SI_Woolf2021!$E$9:$E$93-BJ$58)-63.1579*EXP(-0.19*Fperm_SI_Woolf2021!$E$9:$E$93)+63.1579*EXP(-0.19*BJ$58))/(Fperm_SI_Woolf2021!$E$9:$E$93-BJ$58))*(BJ$58-Fperm_SI_Woolf2021!$E$9:$E$93)/10))) + Fperm_SI_Woolf2021!$H$9:$H$93*EXP(-Fperm_SI_Woolf2021!$K$9:$K$93*$C110*IF(BJ$58=Fperm_SI_Woolf2021!$E$9:$E$93,1,EXP(LN((1.1*(Fperm_SI_Woolf2021!$E$9:$E$93-BJ$58)-63.1579*EXP(-0.19*Fperm_SI_Woolf2021!$E$9:$E$93)+63.1579*EXP(-0.19*BJ$58))/(Fperm_SI_Woolf2021!$E$9:$E$93-BJ$58))*(BJ$58-Fperm_SI_Woolf2021!$E$9:$E$93)/10))),Fperm_SI_Woolf2021!$D$9:$D$93)*BJ$57+INTERCEPT(Fperm_SI_Woolf2021!$F$9:$F$93*EXP(-Fperm_SI_Woolf2021!$I$9:$I$93*$C110*IF(BJ$58=Fperm_SI_Woolf2021!$E$9:$E$93,1,EXP(LN((1.1*(Fperm_SI_Woolf2021!$E$9:$E$93-BJ$58)-63.1579*EXP(-0.19*Fperm_SI_Woolf2021!$E$9:$E$93)+63.1579*EXP(-0.19*BJ$58))/(Fperm_SI_Woolf2021!$E$9:$E$93-BJ$58))*(BJ$58-Fperm_SI_Woolf2021!$E$9:$E$93)/10))) + Fperm_SI_Woolf2021!$G$9:$G$93*EXP(-Fperm_SI_Woolf2021!$J$9:$J$93*$C110*IF(BJ$58=Fperm_SI_Woolf2021!$E$9:$E$93,1,EXP(LN((1.1*(Fperm_SI_Woolf2021!$E$9:$E$93-BJ$58)-63.1579*EXP(-0.19*Fperm_SI_Woolf2021!$E$9:$E$93)+63.1579*EXP(-0.19*BJ$58))/(Fperm_SI_Woolf2021!$E$9:$E$93-BJ$58))*(BJ$58-Fperm_SI_Woolf2021!$E$9:$E$93)/10))) + Fperm_SI_Woolf2021!$H$9:$H$93*EXP(-Fperm_SI_Woolf2021!$K$9:$K$93*$C110*IF(BJ$58=Fperm_SI_Woolf2021!$E$9:$E$93,1,EXP(LN((1.1*(Fperm_SI_Woolf2021!$E$9:$E$93-BJ$58)-63.1579*EXP(-0.19*Fperm_SI_Woolf2021!$E$9:$E$93)+63.1579*EXP(-0.19*BJ$58))/(Fperm_SI_Woolf2021!$E$9:$E$93-BJ$58))*(BJ$58-Fperm_SI_Woolf2021!$E$9:$E$93)/10))),Fperm_SI_Woolf2021!$D$9:$D$93))</f>
        <v>0.18164718476475666</v>
      </c>
      <c r="BK110" s="51" cm="1">
        <f t="array" ref="BK110">MIN(1,SLOPE(Fperm_SI_Woolf2021!$F$9:$F$93*EXP(-Fperm_SI_Woolf2021!$I$9:$I$93*$C110*IF(BK$58=Fperm_SI_Woolf2021!$E$9:$E$93,1,EXP(LN((1.1*(Fperm_SI_Woolf2021!$E$9:$E$93-BK$58)-63.1579*EXP(-0.19*Fperm_SI_Woolf2021!$E$9:$E$93)+63.1579*EXP(-0.19*BK$58))/(Fperm_SI_Woolf2021!$E$9:$E$93-BK$58))*(BK$58-Fperm_SI_Woolf2021!$E$9:$E$93)/10))) + Fperm_SI_Woolf2021!$G$9:$G$93*EXP(-Fperm_SI_Woolf2021!$J$9:$J$93*$C110*IF(BK$58=Fperm_SI_Woolf2021!$E$9:$E$93,1,EXP(LN((1.1*(Fperm_SI_Woolf2021!$E$9:$E$93-BK$58)-63.1579*EXP(-0.19*Fperm_SI_Woolf2021!$E$9:$E$93)+63.1579*EXP(-0.19*BK$58))/(Fperm_SI_Woolf2021!$E$9:$E$93-BK$58))*(BK$58-Fperm_SI_Woolf2021!$E$9:$E$93)/10))) + Fperm_SI_Woolf2021!$H$9:$H$93*EXP(-Fperm_SI_Woolf2021!$K$9:$K$93*$C110*IF(BK$58=Fperm_SI_Woolf2021!$E$9:$E$93,1,EXP(LN((1.1*(Fperm_SI_Woolf2021!$E$9:$E$93-BK$58)-63.1579*EXP(-0.19*Fperm_SI_Woolf2021!$E$9:$E$93)+63.1579*EXP(-0.19*BK$58))/(Fperm_SI_Woolf2021!$E$9:$E$93-BK$58))*(BK$58-Fperm_SI_Woolf2021!$E$9:$E$93)/10))),Fperm_SI_Woolf2021!$D$9:$D$93)*BK$57+INTERCEPT(Fperm_SI_Woolf2021!$F$9:$F$93*EXP(-Fperm_SI_Woolf2021!$I$9:$I$93*$C110*IF(BK$58=Fperm_SI_Woolf2021!$E$9:$E$93,1,EXP(LN((1.1*(Fperm_SI_Woolf2021!$E$9:$E$93-BK$58)-63.1579*EXP(-0.19*Fperm_SI_Woolf2021!$E$9:$E$93)+63.1579*EXP(-0.19*BK$58))/(Fperm_SI_Woolf2021!$E$9:$E$93-BK$58))*(BK$58-Fperm_SI_Woolf2021!$E$9:$E$93)/10))) + Fperm_SI_Woolf2021!$G$9:$G$93*EXP(-Fperm_SI_Woolf2021!$J$9:$J$93*$C110*IF(BK$58=Fperm_SI_Woolf2021!$E$9:$E$93,1,EXP(LN((1.1*(Fperm_SI_Woolf2021!$E$9:$E$93-BK$58)-63.1579*EXP(-0.19*Fperm_SI_Woolf2021!$E$9:$E$93)+63.1579*EXP(-0.19*BK$58))/(Fperm_SI_Woolf2021!$E$9:$E$93-BK$58))*(BK$58-Fperm_SI_Woolf2021!$E$9:$E$93)/10))) + Fperm_SI_Woolf2021!$H$9:$H$93*EXP(-Fperm_SI_Woolf2021!$K$9:$K$93*$C110*IF(BK$58=Fperm_SI_Woolf2021!$E$9:$E$93,1,EXP(LN((1.1*(Fperm_SI_Woolf2021!$E$9:$E$93-BK$58)-63.1579*EXP(-0.19*Fperm_SI_Woolf2021!$E$9:$E$93)+63.1579*EXP(-0.19*BK$58))/(Fperm_SI_Woolf2021!$E$9:$E$93-BK$58))*(BK$58-Fperm_SI_Woolf2021!$E$9:$E$93)/10))),Fperm_SI_Woolf2021!$D$9:$D$93))</f>
        <v>0.16034393360923133</v>
      </c>
      <c r="BL110" s="51" cm="1">
        <f t="array" ref="BL110">MIN(1,SLOPE(Fperm_SI_Woolf2021!$F$9:$F$93*EXP(-Fperm_SI_Woolf2021!$I$9:$I$93*$C110*IF(BL$58=Fperm_SI_Woolf2021!$E$9:$E$93,1,EXP(LN((1.1*(Fperm_SI_Woolf2021!$E$9:$E$93-BL$58)-63.1579*EXP(-0.19*Fperm_SI_Woolf2021!$E$9:$E$93)+63.1579*EXP(-0.19*BL$58))/(Fperm_SI_Woolf2021!$E$9:$E$93-BL$58))*(BL$58-Fperm_SI_Woolf2021!$E$9:$E$93)/10))) + Fperm_SI_Woolf2021!$G$9:$G$93*EXP(-Fperm_SI_Woolf2021!$J$9:$J$93*$C110*IF(BL$58=Fperm_SI_Woolf2021!$E$9:$E$93,1,EXP(LN((1.1*(Fperm_SI_Woolf2021!$E$9:$E$93-BL$58)-63.1579*EXP(-0.19*Fperm_SI_Woolf2021!$E$9:$E$93)+63.1579*EXP(-0.19*BL$58))/(Fperm_SI_Woolf2021!$E$9:$E$93-BL$58))*(BL$58-Fperm_SI_Woolf2021!$E$9:$E$93)/10))) + Fperm_SI_Woolf2021!$H$9:$H$93*EXP(-Fperm_SI_Woolf2021!$K$9:$K$93*$C110*IF(BL$58=Fperm_SI_Woolf2021!$E$9:$E$93,1,EXP(LN((1.1*(Fperm_SI_Woolf2021!$E$9:$E$93-BL$58)-63.1579*EXP(-0.19*Fperm_SI_Woolf2021!$E$9:$E$93)+63.1579*EXP(-0.19*BL$58))/(Fperm_SI_Woolf2021!$E$9:$E$93-BL$58))*(BL$58-Fperm_SI_Woolf2021!$E$9:$E$93)/10))),Fperm_SI_Woolf2021!$D$9:$D$93)*BL$57+INTERCEPT(Fperm_SI_Woolf2021!$F$9:$F$93*EXP(-Fperm_SI_Woolf2021!$I$9:$I$93*$C110*IF(BL$58=Fperm_SI_Woolf2021!$E$9:$E$93,1,EXP(LN((1.1*(Fperm_SI_Woolf2021!$E$9:$E$93-BL$58)-63.1579*EXP(-0.19*Fperm_SI_Woolf2021!$E$9:$E$93)+63.1579*EXP(-0.19*BL$58))/(Fperm_SI_Woolf2021!$E$9:$E$93-BL$58))*(BL$58-Fperm_SI_Woolf2021!$E$9:$E$93)/10))) + Fperm_SI_Woolf2021!$G$9:$G$93*EXP(-Fperm_SI_Woolf2021!$J$9:$J$93*$C110*IF(BL$58=Fperm_SI_Woolf2021!$E$9:$E$93,1,EXP(LN((1.1*(Fperm_SI_Woolf2021!$E$9:$E$93-BL$58)-63.1579*EXP(-0.19*Fperm_SI_Woolf2021!$E$9:$E$93)+63.1579*EXP(-0.19*BL$58))/(Fperm_SI_Woolf2021!$E$9:$E$93-BL$58))*(BL$58-Fperm_SI_Woolf2021!$E$9:$E$93)/10))) + Fperm_SI_Woolf2021!$H$9:$H$93*EXP(-Fperm_SI_Woolf2021!$K$9:$K$93*$C110*IF(BL$58=Fperm_SI_Woolf2021!$E$9:$E$93,1,EXP(LN((1.1*(Fperm_SI_Woolf2021!$E$9:$E$93-BL$58)-63.1579*EXP(-0.19*Fperm_SI_Woolf2021!$E$9:$E$93)+63.1579*EXP(-0.19*BL$58))/(Fperm_SI_Woolf2021!$E$9:$E$93-BL$58))*(BL$58-Fperm_SI_Woolf2021!$E$9:$E$93)/10))),Fperm_SI_Woolf2021!$D$9:$D$93))</f>
        <v>0.41218668965001781</v>
      </c>
      <c r="BM110" s="51" cm="1">
        <f t="array" ref="BM110">MIN(1,SLOPE(Fperm_SI_Woolf2021!$F$9:$F$93*EXP(-Fperm_SI_Woolf2021!$I$9:$I$93*$C110*IF(BM$58=Fperm_SI_Woolf2021!$E$9:$E$93,1,EXP(LN((1.1*(Fperm_SI_Woolf2021!$E$9:$E$93-BM$58)-63.1579*EXP(-0.19*Fperm_SI_Woolf2021!$E$9:$E$93)+63.1579*EXP(-0.19*BM$58))/(Fperm_SI_Woolf2021!$E$9:$E$93-BM$58))*(BM$58-Fperm_SI_Woolf2021!$E$9:$E$93)/10))) + Fperm_SI_Woolf2021!$G$9:$G$93*EXP(-Fperm_SI_Woolf2021!$J$9:$J$93*$C110*IF(BM$58=Fperm_SI_Woolf2021!$E$9:$E$93,1,EXP(LN((1.1*(Fperm_SI_Woolf2021!$E$9:$E$93-BM$58)-63.1579*EXP(-0.19*Fperm_SI_Woolf2021!$E$9:$E$93)+63.1579*EXP(-0.19*BM$58))/(Fperm_SI_Woolf2021!$E$9:$E$93-BM$58))*(BM$58-Fperm_SI_Woolf2021!$E$9:$E$93)/10))) + Fperm_SI_Woolf2021!$H$9:$H$93*EXP(-Fperm_SI_Woolf2021!$K$9:$K$93*$C110*IF(BM$58=Fperm_SI_Woolf2021!$E$9:$E$93,1,EXP(LN((1.1*(Fperm_SI_Woolf2021!$E$9:$E$93-BM$58)-63.1579*EXP(-0.19*Fperm_SI_Woolf2021!$E$9:$E$93)+63.1579*EXP(-0.19*BM$58))/(Fperm_SI_Woolf2021!$E$9:$E$93-BM$58))*(BM$58-Fperm_SI_Woolf2021!$E$9:$E$93)/10))),Fperm_SI_Woolf2021!$D$9:$D$93)*BM$57+INTERCEPT(Fperm_SI_Woolf2021!$F$9:$F$93*EXP(-Fperm_SI_Woolf2021!$I$9:$I$93*$C110*IF(BM$58=Fperm_SI_Woolf2021!$E$9:$E$93,1,EXP(LN((1.1*(Fperm_SI_Woolf2021!$E$9:$E$93-BM$58)-63.1579*EXP(-0.19*Fperm_SI_Woolf2021!$E$9:$E$93)+63.1579*EXP(-0.19*BM$58))/(Fperm_SI_Woolf2021!$E$9:$E$93-BM$58))*(BM$58-Fperm_SI_Woolf2021!$E$9:$E$93)/10))) + Fperm_SI_Woolf2021!$G$9:$G$93*EXP(-Fperm_SI_Woolf2021!$J$9:$J$93*$C110*IF(BM$58=Fperm_SI_Woolf2021!$E$9:$E$93,1,EXP(LN((1.1*(Fperm_SI_Woolf2021!$E$9:$E$93-BM$58)-63.1579*EXP(-0.19*Fperm_SI_Woolf2021!$E$9:$E$93)+63.1579*EXP(-0.19*BM$58))/(Fperm_SI_Woolf2021!$E$9:$E$93-BM$58))*(BM$58-Fperm_SI_Woolf2021!$E$9:$E$93)/10))) + Fperm_SI_Woolf2021!$H$9:$H$93*EXP(-Fperm_SI_Woolf2021!$K$9:$K$93*$C110*IF(BM$58=Fperm_SI_Woolf2021!$E$9:$E$93,1,EXP(LN((1.1*(Fperm_SI_Woolf2021!$E$9:$E$93-BM$58)-63.1579*EXP(-0.19*Fperm_SI_Woolf2021!$E$9:$E$93)+63.1579*EXP(-0.19*BM$58))/(Fperm_SI_Woolf2021!$E$9:$E$93-BM$58))*(BM$58-Fperm_SI_Woolf2021!$E$9:$E$93)/10))),Fperm_SI_Woolf2021!$D$9:$D$93))</f>
        <v>0.39284069894520568</v>
      </c>
      <c r="BN110" s="51" cm="1">
        <f t="array" ref="BN110">MIN(1,SLOPE(Fperm_SI_Woolf2021!$F$9:$F$93*EXP(-Fperm_SI_Woolf2021!$I$9:$I$93*$C110*IF(BN$58=Fperm_SI_Woolf2021!$E$9:$E$93,1,EXP(LN((1.1*(Fperm_SI_Woolf2021!$E$9:$E$93-BN$58)-63.1579*EXP(-0.19*Fperm_SI_Woolf2021!$E$9:$E$93)+63.1579*EXP(-0.19*BN$58))/(Fperm_SI_Woolf2021!$E$9:$E$93-BN$58))*(BN$58-Fperm_SI_Woolf2021!$E$9:$E$93)/10))) + Fperm_SI_Woolf2021!$G$9:$G$93*EXP(-Fperm_SI_Woolf2021!$J$9:$J$93*$C110*IF(BN$58=Fperm_SI_Woolf2021!$E$9:$E$93,1,EXP(LN((1.1*(Fperm_SI_Woolf2021!$E$9:$E$93-BN$58)-63.1579*EXP(-0.19*Fperm_SI_Woolf2021!$E$9:$E$93)+63.1579*EXP(-0.19*BN$58))/(Fperm_SI_Woolf2021!$E$9:$E$93-BN$58))*(BN$58-Fperm_SI_Woolf2021!$E$9:$E$93)/10))) + Fperm_SI_Woolf2021!$H$9:$H$93*EXP(-Fperm_SI_Woolf2021!$K$9:$K$93*$C110*IF(BN$58=Fperm_SI_Woolf2021!$E$9:$E$93,1,EXP(LN((1.1*(Fperm_SI_Woolf2021!$E$9:$E$93-BN$58)-63.1579*EXP(-0.19*Fperm_SI_Woolf2021!$E$9:$E$93)+63.1579*EXP(-0.19*BN$58))/(Fperm_SI_Woolf2021!$E$9:$E$93-BN$58))*(BN$58-Fperm_SI_Woolf2021!$E$9:$E$93)/10))),Fperm_SI_Woolf2021!$D$9:$D$93)*BN$57+INTERCEPT(Fperm_SI_Woolf2021!$F$9:$F$93*EXP(-Fperm_SI_Woolf2021!$I$9:$I$93*$C110*IF(BN$58=Fperm_SI_Woolf2021!$E$9:$E$93,1,EXP(LN((1.1*(Fperm_SI_Woolf2021!$E$9:$E$93-BN$58)-63.1579*EXP(-0.19*Fperm_SI_Woolf2021!$E$9:$E$93)+63.1579*EXP(-0.19*BN$58))/(Fperm_SI_Woolf2021!$E$9:$E$93-BN$58))*(BN$58-Fperm_SI_Woolf2021!$E$9:$E$93)/10))) + Fperm_SI_Woolf2021!$G$9:$G$93*EXP(-Fperm_SI_Woolf2021!$J$9:$J$93*$C110*IF(BN$58=Fperm_SI_Woolf2021!$E$9:$E$93,1,EXP(LN((1.1*(Fperm_SI_Woolf2021!$E$9:$E$93-BN$58)-63.1579*EXP(-0.19*Fperm_SI_Woolf2021!$E$9:$E$93)+63.1579*EXP(-0.19*BN$58))/(Fperm_SI_Woolf2021!$E$9:$E$93-BN$58))*(BN$58-Fperm_SI_Woolf2021!$E$9:$E$93)/10))) + Fperm_SI_Woolf2021!$H$9:$H$93*EXP(-Fperm_SI_Woolf2021!$K$9:$K$93*$C110*IF(BN$58=Fperm_SI_Woolf2021!$E$9:$E$93,1,EXP(LN((1.1*(Fperm_SI_Woolf2021!$E$9:$E$93-BN$58)-63.1579*EXP(-0.19*Fperm_SI_Woolf2021!$E$9:$E$93)+63.1579*EXP(-0.19*BN$58))/(Fperm_SI_Woolf2021!$E$9:$E$93-BN$58))*(BN$58-Fperm_SI_Woolf2021!$E$9:$E$93)/10))),Fperm_SI_Woolf2021!$D$9:$D$93))</f>
        <v>0.37349470824039349</v>
      </c>
      <c r="BO110" s="51" cm="1">
        <f t="array" ref="BO110">MIN(1,SLOPE(Fperm_SI_Woolf2021!$F$9:$F$93*EXP(-Fperm_SI_Woolf2021!$I$9:$I$93*$C110*IF(BO$58=Fperm_SI_Woolf2021!$E$9:$E$93,1,EXP(LN((1.1*(Fperm_SI_Woolf2021!$E$9:$E$93-BO$58)-63.1579*EXP(-0.19*Fperm_SI_Woolf2021!$E$9:$E$93)+63.1579*EXP(-0.19*BO$58))/(Fperm_SI_Woolf2021!$E$9:$E$93-BO$58))*(BO$58-Fperm_SI_Woolf2021!$E$9:$E$93)/10))) + Fperm_SI_Woolf2021!$G$9:$G$93*EXP(-Fperm_SI_Woolf2021!$J$9:$J$93*$C110*IF(BO$58=Fperm_SI_Woolf2021!$E$9:$E$93,1,EXP(LN((1.1*(Fperm_SI_Woolf2021!$E$9:$E$93-BO$58)-63.1579*EXP(-0.19*Fperm_SI_Woolf2021!$E$9:$E$93)+63.1579*EXP(-0.19*BO$58))/(Fperm_SI_Woolf2021!$E$9:$E$93-BO$58))*(BO$58-Fperm_SI_Woolf2021!$E$9:$E$93)/10))) + Fperm_SI_Woolf2021!$H$9:$H$93*EXP(-Fperm_SI_Woolf2021!$K$9:$K$93*$C110*IF(BO$58=Fperm_SI_Woolf2021!$E$9:$E$93,1,EXP(LN((1.1*(Fperm_SI_Woolf2021!$E$9:$E$93-BO$58)-63.1579*EXP(-0.19*Fperm_SI_Woolf2021!$E$9:$E$93)+63.1579*EXP(-0.19*BO$58))/(Fperm_SI_Woolf2021!$E$9:$E$93-BO$58))*(BO$58-Fperm_SI_Woolf2021!$E$9:$E$93)/10))),Fperm_SI_Woolf2021!$D$9:$D$93)*BO$57+INTERCEPT(Fperm_SI_Woolf2021!$F$9:$F$93*EXP(-Fperm_SI_Woolf2021!$I$9:$I$93*$C110*IF(BO$58=Fperm_SI_Woolf2021!$E$9:$E$93,1,EXP(LN((1.1*(Fperm_SI_Woolf2021!$E$9:$E$93-BO$58)-63.1579*EXP(-0.19*Fperm_SI_Woolf2021!$E$9:$E$93)+63.1579*EXP(-0.19*BO$58))/(Fperm_SI_Woolf2021!$E$9:$E$93-BO$58))*(BO$58-Fperm_SI_Woolf2021!$E$9:$E$93)/10))) + Fperm_SI_Woolf2021!$G$9:$G$93*EXP(-Fperm_SI_Woolf2021!$J$9:$J$93*$C110*IF(BO$58=Fperm_SI_Woolf2021!$E$9:$E$93,1,EXP(LN((1.1*(Fperm_SI_Woolf2021!$E$9:$E$93-BO$58)-63.1579*EXP(-0.19*Fperm_SI_Woolf2021!$E$9:$E$93)+63.1579*EXP(-0.19*BO$58))/(Fperm_SI_Woolf2021!$E$9:$E$93-BO$58))*(BO$58-Fperm_SI_Woolf2021!$E$9:$E$93)/10))) + Fperm_SI_Woolf2021!$H$9:$H$93*EXP(-Fperm_SI_Woolf2021!$K$9:$K$93*$C110*IF(BO$58=Fperm_SI_Woolf2021!$E$9:$E$93,1,EXP(LN((1.1*(Fperm_SI_Woolf2021!$E$9:$E$93-BO$58)-63.1579*EXP(-0.19*Fperm_SI_Woolf2021!$E$9:$E$93)+63.1579*EXP(-0.19*BO$58))/(Fperm_SI_Woolf2021!$E$9:$E$93-BO$58))*(BO$58-Fperm_SI_Woolf2021!$E$9:$E$93)/10))),Fperm_SI_Woolf2021!$D$9:$D$93))</f>
        <v>0.3541487175355813</v>
      </c>
      <c r="BP110" s="51" cm="1">
        <f t="array" ref="BP110">MIN(1,SLOPE(Fperm_SI_Woolf2021!$F$9:$F$93*EXP(-Fperm_SI_Woolf2021!$I$9:$I$93*$C110*IF(BP$58=Fperm_SI_Woolf2021!$E$9:$E$93,1,EXP(LN((1.1*(Fperm_SI_Woolf2021!$E$9:$E$93-BP$58)-63.1579*EXP(-0.19*Fperm_SI_Woolf2021!$E$9:$E$93)+63.1579*EXP(-0.19*BP$58))/(Fperm_SI_Woolf2021!$E$9:$E$93-BP$58))*(BP$58-Fperm_SI_Woolf2021!$E$9:$E$93)/10))) + Fperm_SI_Woolf2021!$G$9:$G$93*EXP(-Fperm_SI_Woolf2021!$J$9:$J$93*$C110*IF(BP$58=Fperm_SI_Woolf2021!$E$9:$E$93,1,EXP(LN((1.1*(Fperm_SI_Woolf2021!$E$9:$E$93-BP$58)-63.1579*EXP(-0.19*Fperm_SI_Woolf2021!$E$9:$E$93)+63.1579*EXP(-0.19*BP$58))/(Fperm_SI_Woolf2021!$E$9:$E$93-BP$58))*(BP$58-Fperm_SI_Woolf2021!$E$9:$E$93)/10))) + Fperm_SI_Woolf2021!$H$9:$H$93*EXP(-Fperm_SI_Woolf2021!$K$9:$K$93*$C110*IF(BP$58=Fperm_SI_Woolf2021!$E$9:$E$93,1,EXP(LN((1.1*(Fperm_SI_Woolf2021!$E$9:$E$93-BP$58)-63.1579*EXP(-0.19*Fperm_SI_Woolf2021!$E$9:$E$93)+63.1579*EXP(-0.19*BP$58))/(Fperm_SI_Woolf2021!$E$9:$E$93-BP$58))*(BP$58-Fperm_SI_Woolf2021!$E$9:$E$93)/10))),Fperm_SI_Woolf2021!$D$9:$D$93)*BP$57+INTERCEPT(Fperm_SI_Woolf2021!$F$9:$F$93*EXP(-Fperm_SI_Woolf2021!$I$9:$I$93*$C110*IF(BP$58=Fperm_SI_Woolf2021!$E$9:$E$93,1,EXP(LN((1.1*(Fperm_SI_Woolf2021!$E$9:$E$93-BP$58)-63.1579*EXP(-0.19*Fperm_SI_Woolf2021!$E$9:$E$93)+63.1579*EXP(-0.19*BP$58))/(Fperm_SI_Woolf2021!$E$9:$E$93-BP$58))*(BP$58-Fperm_SI_Woolf2021!$E$9:$E$93)/10))) + Fperm_SI_Woolf2021!$G$9:$G$93*EXP(-Fperm_SI_Woolf2021!$J$9:$J$93*$C110*IF(BP$58=Fperm_SI_Woolf2021!$E$9:$E$93,1,EXP(LN((1.1*(Fperm_SI_Woolf2021!$E$9:$E$93-BP$58)-63.1579*EXP(-0.19*Fperm_SI_Woolf2021!$E$9:$E$93)+63.1579*EXP(-0.19*BP$58))/(Fperm_SI_Woolf2021!$E$9:$E$93-BP$58))*(BP$58-Fperm_SI_Woolf2021!$E$9:$E$93)/10))) + Fperm_SI_Woolf2021!$H$9:$H$93*EXP(-Fperm_SI_Woolf2021!$K$9:$K$93*$C110*IF(BP$58=Fperm_SI_Woolf2021!$E$9:$E$93,1,EXP(LN((1.1*(Fperm_SI_Woolf2021!$E$9:$E$93-BP$58)-63.1579*EXP(-0.19*Fperm_SI_Woolf2021!$E$9:$E$93)+63.1579*EXP(-0.19*BP$58))/(Fperm_SI_Woolf2021!$E$9:$E$93-BP$58))*(BP$58-Fperm_SI_Woolf2021!$E$9:$E$93)/10))),Fperm_SI_Woolf2021!$D$9:$D$93))</f>
        <v>0.33480272683076917</v>
      </c>
      <c r="BQ110" s="51" cm="1">
        <f t="array" ref="BQ110">MIN(1,SLOPE(Fperm_SI_Woolf2021!$F$9:$F$93*EXP(-Fperm_SI_Woolf2021!$I$9:$I$93*$C110*IF(BQ$58=Fperm_SI_Woolf2021!$E$9:$E$93,1,EXP(LN((1.1*(Fperm_SI_Woolf2021!$E$9:$E$93-BQ$58)-63.1579*EXP(-0.19*Fperm_SI_Woolf2021!$E$9:$E$93)+63.1579*EXP(-0.19*BQ$58))/(Fperm_SI_Woolf2021!$E$9:$E$93-BQ$58))*(BQ$58-Fperm_SI_Woolf2021!$E$9:$E$93)/10))) + Fperm_SI_Woolf2021!$G$9:$G$93*EXP(-Fperm_SI_Woolf2021!$J$9:$J$93*$C110*IF(BQ$58=Fperm_SI_Woolf2021!$E$9:$E$93,1,EXP(LN((1.1*(Fperm_SI_Woolf2021!$E$9:$E$93-BQ$58)-63.1579*EXP(-0.19*Fperm_SI_Woolf2021!$E$9:$E$93)+63.1579*EXP(-0.19*BQ$58))/(Fperm_SI_Woolf2021!$E$9:$E$93-BQ$58))*(BQ$58-Fperm_SI_Woolf2021!$E$9:$E$93)/10))) + Fperm_SI_Woolf2021!$H$9:$H$93*EXP(-Fperm_SI_Woolf2021!$K$9:$K$93*$C110*IF(BQ$58=Fperm_SI_Woolf2021!$E$9:$E$93,1,EXP(LN((1.1*(Fperm_SI_Woolf2021!$E$9:$E$93-BQ$58)-63.1579*EXP(-0.19*Fperm_SI_Woolf2021!$E$9:$E$93)+63.1579*EXP(-0.19*BQ$58))/(Fperm_SI_Woolf2021!$E$9:$E$93-BQ$58))*(BQ$58-Fperm_SI_Woolf2021!$E$9:$E$93)/10))),Fperm_SI_Woolf2021!$D$9:$D$93)*BQ$57+INTERCEPT(Fperm_SI_Woolf2021!$F$9:$F$93*EXP(-Fperm_SI_Woolf2021!$I$9:$I$93*$C110*IF(BQ$58=Fperm_SI_Woolf2021!$E$9:$E$93,1,EXP(LN((1.1*(Fperm_SI_Woolf2021!$E$9:$E$93-BQ$58)-63.1579*EXP(-0.19*Fperm_SI_Woolf2021!$E$9:$E$93)+63.1579*EXP(-0.19*BQ$58))/(Fperm_SI_Woolf2021!$E$9:$E$93-BQ$58))*(BQ$58-Fperm_SI_Woolf2021!$E$9:$E$93)/10))) + Fperm_SI_Woolf2021!$G$9:$G$93*EXP(-Fperm_SI_Woolf2021!$J$9:$J$93*$C110*IF(BQ$58=Fperm_SI_Woolf2021!$E$9:$E$93,1,EXP(LN((1.1*(Fperm_SI_Woolf2021!$E$9:$E$93-BQ$58)-63.1579*EXP(-0.19*Fperm_SI_Woolf2021!$E$9:$E$93)+63.1579*EXP(-0.19*BQ$58))/(Fperm_SI_Woolf2021!$E$9:$E$93-BQ$58))*(BQ$58-Fperm_SI_Woolf2021!$E$9:$E$93)/10))) + Fperm_SI_Woolf2021!$H$9:$H$93*EXP(-Fperm_SI_Woolf2021!$K$9:$K$93*$C110*IF(BQ$58=Fperm_SI_Woolf2021!$E$9:$E$93,1,EXP(LN((1.1*(Fperm_SI_Woolf2021!$E$9:$E$93-BQ$58)-63.1579*EXP(-0.19*Fperm_SI_Woolf2021!$E$9:$E$93)+63.1579*EXP(-0.19*BQ$58))/(Fperm_SI_Woolf2021!$E$9:$E$93-BQ$58))*(BQ$58-Fperm_SI_Woolf2021!$E$9:$E$93)/10))),Fperm_SI_Woolf2021!$D$9:$D$93))</f>
        <v>0.31545673612595698</v>
      </c>
      <c r="BR110" s="51" cm="1">
        <f t="array" ref="BR110">MIN(1,SLOPE(Fperm_SI_Woolf2021!$F$9:$F$93*EXP(-Fperm_SI_Woolf2021!$I$9:$I$93*$C110*IF(BR$58=Fperm_SI_Woolf2021!$E$9:$E$93,1,EXP(LN((1.1*(Fperm_SI_Woolf2021!$E$9:$E$93-BR$58)-63.1579*EXP(-0.19*Fperm_SI_Woolf2021!$E$9:$E$93)+63.1579*EXP(-0.19*BR$58))/(Fperm_SI_Woolf2021!$E$9:$E$93-BR$58))*(BR$58-Fperm_SI_Woolf2021!$E$9:$E$93)/10))) + Fperm_SI_Woolf2021!$G$9:$G$93*EXP(-Fperm_SI_Woolf2021!$J$9:$J$93*$C110*IF(BR$58=Fperm_SI_Woolf2021!$E$9:$E$93,1,EXP(LN((1.1*(Fperm_SI_Woolf2021!$E$9:$E$93-BR$58)-63.1579*EXP(-0.19*Fperm_SI_Woolf2021!$E$9:$E$93)+63.1579*EXP(-0.19*BR$58))/(Fperm_SI_Woolf2021!$E$9:$E$93-BR$58))*(BR$58-Fperm_SI_Woolf2021!$E$9:$E$93)/10))) + Fperm_SI_Woolf2021!$H$9:$H$93*EXP(-Fperm_SI_Woolf2021!$K$9:$K$93*$C110*IF(BR$58=Fperm_SI_Woolf2021!$E$9:$E$93,1,EXP(LN((1.1*(Fperm_SI_Woolf2021!$E$9:$E$93-BR$58)-63.1579*EXP(-0.19*Fperm_SI_Woolf2021!$E$9:$E$93)+63.1579*EXP(-0.19*BR$58))/(Fperm_SI_Woolf2021!$E$9:$E$93-BR$58))*(BR$58-Fperm_SI_Woolf2021!$E$9:$E$93)/10))),Fperm_SI_Woolf2021!$D$9:$D$93)*BR$57+INTERCEPT(Fperm_SI_Woolf2021!$F$9:$F$93*EXP(-Fperm_SI_Woolf2021!$I$9:$I$93*$C110*IF(BR$58=Fperm_SI_Woolf2021!$E$9:$E$93,1,EXP(LN((1.1*(Fperm_SI_Woolf2021!$E$9:$E$93-BR$58)-63.1579*EXP(-0.19*Fperm_SI_Woolf2021!$E$9:$E$93)+63.1579*EXP(-0.19*BR$58))/(Fperm_SI_Woolf2021!$E$9:$E$93-BR$58))*(BR$58-Fperm_SI_Woolf2021!$E$9:$E$93)/10))) + Fperm_SI_Woolf2021!$G$9:$G$93*EXP(-Fperm_SI_Woolf2021!$J$9:$J$93*$C110*IF(BR$58=Fperm_SI_Woolf2021!$E$9:$E$93,1,EXP(LN((1.1*(Fperm_SI_Woolf2021!$E$9:$E$93-BR$58)-63.1579*EXP(-0.19*Fperm_SI_Woolf2021!$E$9:$E$93)+63.1579*EXP(-0.19*BR$58))/(Fperm_SI_Woolf2021!$E$9:$E$93-BR$58))*(BR$58-Fperm_SI_Woolf2021!$E$9:$E$93)/10))) + Fperm_SI_Woolf2021!$H$9:$H$93*EXP(-Fperm_SI_Woolf2021!$K$9:$K$93*$C110*IF(BR$58=Fperm_SI_Woolf2021!$E$9:$E$93,1,EXP(LN((1.1*(Fperm_SI_Woolf2021!$E$9:$E$93-BR$58)-63.1579*EXP(-0.19*Fperm_SI_Woolf2021!$E$9:$E$93)+63.1579*EXP(-0.19*BR$58))/(Fperm_SI_Woolf2021!$E$9:$E$93-BR$58))*(BR$58-Fperm_SI_Woolf2021!$E$9:$E$93)/10))),Fperm_SI_Woolf2021!$D$9:$D$93))</f>
        <v>0.29611074542114479</v>
      </c>
      <c r="BS110" s="51" cm="1">
        <f t="array" ref="BS110">MIN(1,SLOPE(Fperm_SI_Woolf2021!$F$9:$F$93*EXP(-Fperm_SI_Woolf2021!$I$9:$I$93*$C110*IF(BS$58=Fperm_SI_Woolf2021!$E$9:$E$93,1,EXP(LN((1.1*(Fperm_SI_Woolf2021!$E$9:$E$93-BS$58)-63.1579*EXP(-0.19*Fperm_SI_Woolf2021!$E$9:$E$93)+63.1579*EXP(-0.19*BS$58))/(Fperm_SI_Woolf2021!$E$9:$E$93-BS$58))*(BS$58-Fperm_SI_Woolf2021!$E$9:$E$93)/10))) + Fperm_SI_Woolf2021!$G$9:$G$93*EXP(-Fperm_SI_Woolf2021!$J$9:$J$93*$C110*IF(BS$58=Fperm_SI_Woolf2021!$E$9:$E$93,1,EXP(LN((1.1*(Fperm_SI_Woolf2021!$E$9:$E$93-BS$58)-63.1579*EXP(-0.19*Fperm_SI_Woolf2021!$E$9:$E$93)+63.1579*EXP(-0.19*BS$58))/(Fperm_SI_Woolf2021!$E$9:$E$93-BS$58))*(BS$58-Fperm_SI_Woolf2021!$E$9:$E$93)/10))) + Fperm_SI_Woolf2021!$H$9:$H$93*EXP(-Fperm_SI_Woolf2021!$K$9:$K$93*$C110*IF(BS$58=Fperm_SI_Woolf2021!$E$9:$E$93,1,EXP(LN((1.1*(Fperm_SI_Woolf2021!$E$9:$E$93-BS$58)-63.1579*EXP(-0.19*Fperm_SI_Woolf2021!$E$9:$E$93)+63.1579*EXP(-0.19*BS$58))/(Fperm_SI_Woolf2021!$E$9:$E$93-BS$58))*(BS$58-Fperm_SI_Woolf2021!$E$9:$E$93)/10))),Fperm_SI_Woolf2021!$D$9:$D$93)*BS$57+INTERCEPT(Fperm_SI_Woolf2021!$F$9:$F$93*EXP(-Fperm_SI_Woolf2021!$I$9:$I$93*$C110*IF(BS$58=Fperm_SI_Woolf2021!$E$9:$E$93,1,EXP(LN((1.1*(Fperm_SI_Woolf2021!$E$9:$E$93-BS$58)-63.1579*EXP(-0.19*Fperm_SI_Woolf2021!$E$9:$E$93)+63.1579*EXP(-0.19*BS$58))/(Fperm_SI_Woolf2021!$E$9:$E$93-BS$58))*(BS$58-Fperm_SI_Woolf2021!$E$9:$E$93)/10))) + Fperm_SI_Woolf2021!$G$9:$G$93*EXP(-Fperm_SI_Woolf2021!$J$9:$J$93*$C110*IF(BS$58=Fperm_SI_Woolf2021!$E$9:$E$93,1,EXP(LN((1.1*(Fperm_SI_Woolf2021!$E$9:$E$93-BS$58)-63.1579*EXP(-0.19*Fperm_SI_Woolf2021!$E$9:$E$93)+63.1579*EXP(-0.19*BS$58))/(Fperm_SI_Woolf2021!$E$9:$E$93-BS$58))*(BS$58-Fperm_SI_Woolf2021!$E$9:$E$93)/10))) + Fperm_SI_Woolf2021!$H$9:$H$93*EXP(-Fperm_SI_Woolf2021!$K$9:$K$93*$C110*IF(BS$58=Fperm_SI_Woolf2021!$E$9:$E$93,1,EXP(LN((1.1*(Fperm_SI_Woolf2021!$E$9:$E$93-BS$58)-63.1579*EXP(-0.19*Fperm_SI_Woolf2021!$E$9:$E$93)+63.1579*EXP(-0.19*BS$58))/(Fperm_SI_Woolf2021!$E$9:$E$93-BS$58))*(BS$58-Fperm_SI_Woolf2021!$E$9:$E$93)/10))),Fperm_SI_Woolf2021!$D$9:$D$93))</f>
        <v>0.27676475471633266</v>
      </c>
      <c r="BT110" s="51" cm="1">
        <f t="array" ref="BT110">MIN(1,SLOPE(Fperm_SI_Woolf2021!$F$9:$F$93*EXP(-Fperm_SI_Woolf2021!$I$9:$I$93*$C110*IF(BT$58=Fperm_SI_Woolf2021!$E$9:$E$93,1,EXP(LN((1.1*(Fperm_SI_Woolf2021!$E$9:$E$93-BT$58)-63.1579*EXP(-0.19*Fperm_SI_Woolf2021!$E$9:$E$93)+63.1579*EXP(-0.19*BT$58))/(Fperm_SI_Woolf2021!$E$9:$E$93-BT$58))*(BT$58-Fperm_SI_Woolf2021!$E$9:$E$93)/10))) + Fperm_SI_Woolf2021!$G$9:$G$93*EXP(-Fperm_SI_Woolf2021!$J$9:$J$93*$C110*IF(BT$58=Fperm_SI_Woolf2021!$E$9:$E$93,1,EXP(LN((1.1*(Fperm_SI_Woolf2021!$E$9:$E$93-BT$58)-63.1579*EXP(-0.19*Fperm_SI_Woolf2021!$E$9:$E$93)+63.1579*EXP(-0.19*BT$58))/(Fperm_SI_Woolf2021!$E$9:$E$93-BT$58))*(BT$58-Fperm_SI_Woolf2021!$E$9:$E$93)/10))) + Fperm_SI_Woolf2021!$H$9:$H$93*EXP(-Fperm_SI_Woolf2021!$K$9:$K$93*$C110*IF(BT$58=Fperm_SI_Woolf2021!$E$9:$E$93,1,EXP(LN((1.1*(Fperm_SI_Woolf2021!$E$9:$E$93-BT$58)-63.1579*EXP(-0.19*Fperm_SI_Woolf2021!$E$9:$E$93)+63.1579*EXP(-0.19*BT$58))/(Fperm_SI_Woolf2021!$E$9:$E$93-BT$58))*(BT$58-Fperm_SI_Woolf2021!$E$9:$E$93)/10))),Fperm_SI_Woolf2021!$D$9:$D$93)*BT$57+INTERCEPT(Fperm_SI_Woolf2021!$F$9:$F$93*EXP(-Fperm_SI_Woolf2021!$I$9:$I$93*$C110*IF(BT$58=Fperm_SI_Woolf2021!$E$9:$E$93,1,EXP(LN((1.1*(Fperm_SI_Woolf2021!$E$9:$E$93-BT$58)-63.1579*EXP(-0.19*Fperm_SI_Woolf2021!$E$9:$E$93)+63.1579*EXP(-0.19*BT$58))/(Fperm_SI_Woolf2021!$E$9:$E$93-BT$58))*(BT$58-Fperm_SI_Woolf2021!$E$9:$E$93)/10))) + Fperm_SI_Woolf2021!$G$9:$G$93*EXP(-Fperm_SI_Woolf2021!$J$9:$J$93*$C110*IF(BT$58=Fperm_SI_Woolf2021!$E$9:$E$93,1,EXP(LN((1.1*(Fperm_SI_Woolf2021!$E$9:$E$93-BT$58)-63.1579*EXP(-0.19*Fperm_SI_Woolf2021!$E$9:$E$93)+63.1579*EXP(-0.19*BT$58))/(Fperm_SI_Woolf2021!$E$9:$E$93-BT$58))*(BT$58-Fperm_SI_Woolf2021!$E$9:$E$93)/10))) + Fperm_SI_Woolf2021!$H$9:$H$93*EXP(-Fperm_SI_Woolf2021!$K$9:$K$93*$C110*IF(BT$58=Fperm_SI_Woolf2021!$E$9:$E$93,1,EXP(LN((1.1*(Fperm_SI_Woolf2021!$E$9:$E$93-BT$58)-63.1579*EXP(-0.19*Fperm_SI_Woolf2021!$E$9:$E$93)+63.1579*EXP(-0.19*BT$58))/(Fperm_SI_Woolf2021!$E$9:$E$93-BT$58))*(BT$58-Fperm_SI_Woolf2021!$E$9:$E$93)/10))),Fperm_SI_Woolf2021!$D$9:$D$93))</f>
        <v>0.25741876401152053</v>
      </c>
      <c r="BU110" s="51" cm="1">
        <f t="array" ref="BU110">MIN(1,SLOPE(Fperm_SI_Woolf2021!$F$9:$F$93*EXP(-Fperm_SI_Woolf2021!$I$9:$I$93*$C110*IF(BU$58=Fperm_SI_Woolf2021!$E$9:$E$93,1,EXP(LN((1.1*(Fperm_SI_Woolf2021!$E$9:$E$93-BU$58)-63.1579*EXP(-0.19*Fperm_SI_Woolf2021!$E$9:$E$93)+63.1579*EXP(-0.19*BU$58))/(Fperm_SI_Woolf2021!$E$9:$E$93-BU$58))*(BU$58-Fperm_SI_Woolf2021!$E$9:$E$93)/10))) + Fperm_SI_Woolf2021!$G$9:$G$93*EXP(-Fperm_SI_Woolf2021!$J$9:$J$93*$C110*IF(BU$58=Fperm_SI_Woolf2021!$E$9:$E$93,1,EXP(LN((1.1*(Fperm_SI_Woolf2021!$E$9:$E$93-BU$58)-63.1579*EXP(-0.19*Fperm_SI_Woolf2021!$E$9:$E$93)+63.1579*EXP(-0.19*BU$58))/(Fperm_SI_Woolf2021!$E$9:$E$93-BU$58))*(BU$58-Fperm_SI_Woolf2021!$E$9:$E$93)/10))) + Fperm_SI_Woolf2021!$H$9:$H$93*EXP(-Fperm_SI_Woolf2021!$K$9:$K$93*$C110*IF(BU$58=Fperm_SI_Woolf2021!$E$9:$E$93,1,EXP(LN((1.1*(Fperm_SI_Woolf2021!$E$9:$E$93-BU$58)-63.1579*EXP(-0.19*Fperm_SI_Woolf2021!$E$9:$E$93)+63.1579*EXP(-0.19*BU$58))/(Fperm_SI_Woolf2021!$E$9:$E$93-BU$58))*(BU$58-Fperm_SI_Woolf2021!$E$9:$E$93)/10))),Fperm_SI_Woolf2021!$D$9:$D$93)*BU$57+INTERCEPT(Fperm_SI_Woolf2021!$F$9:$F$93*EXP(-Fperm_SI_Woolf2021!$I$9:$I$93*$C110*IF(BU$58=Fperm_SI_Woolf2021!$E$9:$E$93,1,EXP(LN((1.1*(Fperm_SI_Woolf2021!$E$9:$E$93-BU$58)-63.1579*EXP(-0.19*Fperm_SI_Woolf2021!$E$9:$E$93)+63.1579*EXP(-0.19*BU$58))/(Fperm_SI_Woolf2021!$E$9:$E$93-BU$58))*(BU$58-Fperm_SI_Woolf2021!$E$9:$E$93)/10))) + Fperm_SI_Woolf2021!$G$9:$G$93*EXP(-Fperm_SI_Woolf2021!$J$9:$J$93*$C110*IF(BU$58=Fperm_SI_Woolf2021!$E$9:$E$93,1,EXP(LN((1.1*(Fperm_SI_Woolf2021!$E$9:$E$93-BU$58)-63.1579*EXP(-0.19*Fperm_SI_Woolf2021!$E$9:$E$93)+63.1579*EXP(-0.19*BU$58))/(Fperm_SI_Woolf2021!$E$9:$E$93-BU$58))*(BU$58-Fperm_SI_Woolf2021!$E$9:$E$93)/10))) + Fperm_SI_Woolf2021!$H$9:$H$93*EXP(-Fperm_SI_Woolf2021!$K$9:$K$93*$C110*IF(BU$58=Fperm_SI_Woolf2021!$E$9:$E$93,1,EXP(LN((1.1*(Fperm_SI_Woolf2021!$E$9:$E$93-BU$58)-63.1579*EXP(-0.19*Fperm_SI_Woolf2021!$E$9:$E$93)+63.1579*EXP(-0.19*BU$58))/(Fperm_SI_Woolf2021!$E$9:$E$93-BU$58))*(BU$58-Fperm_SI_Woolf2021!$E$9:$E$93)/10))),Fperm_SI_Woolf2021!$D$9:$D$93))</f>
        <v>0.23807277330670834</v>
      </c>
      <c r="BV110" s="51" cm="1">
        <f t="array" ref="BV110">MIN(1,SLOPE(Fperm_SI_Woolf2021!$F$9:$F$93*EXP(-Fperm_SI_Woolf2021!$I$9:$I$93*$C110*IF(BV$58=Fperm_SI_Woolf2021!$E$9:$E$93,1,EXP(LN((1.1*(Fperm_SI_Woolf2021!$E$9:$E$93-BV$58)-63.1579*EXP(-0.19*Fperm_SI_Woolf2021!$E$9:$E$93)+63.1579*EXP(-0.19*BV$58))/(Fperm_SI_Woolf2021!$E$9:$E$93-BV$58))*(BV$58-Fperm_SI_Woolf2021!$E$9:$E$93)/10))) + Fperm_SI_Woolf2021!$G$9:$G$93*EXP(-Fperm_SI_Woolf2021!$J$9:$J$93*$C110*IF(BV$58=Fperm_SI_Woolf2021!$E$9:$E$93,1,EXP(LN((1.1*(Fperm_SI_Woolf2021!$E$9:$E$93-BV$58)-63.1579*EXP(-0.19*Fperm_SI_Woolf2021!$E$9:$E$93)+63.1579*EXP(-0.19*BV$58))/(Fperm_SI_Woolf2021!$E$9:$E$93-BV$58))*(BV$58-Fperm_SI_Woolf2021!$E$9:$E$93)/10))) + Fperm_SI_Woolf2021!$H$9:$H$93*EXP(-Fperm_SI_Woolf2021!$K$9:$K$93*$C110*IF(BV$58=Fperm_SI_Woolf2021!$E$9:$E$93,1,EXP(LN((1.1*(Fperm_SI_Woolf2021!$E$9:$E$93-BV$58)-63.1579*EXP(-0.19*Fperm_SI_Woolf2021!$E$9:$E$93)+63.1579*EXP(-0.19*BV$58))/(Fperm_SI_Woolf2021!$E$9:$E$93-BV$58))*(BV$58-Fperm_SI_Woolf2021!$E$9:$E$93)/10))),Fperm_SI_Woolf2021!$D$9:$D$93)*BV$57+INTERCEPT(Fperm_SI_Woolf2021!$F$9:$F$93*EXP(-Fperm_SI_Woolf2021!$I$9:$I$93*$C110*IF(BV$58=Fperm_SI_Woolf2021!$E$9:$E$93,1,EXP(LN((1.1*(Fperm_SI_Woolf2021!$E$9:$E$93-BV$58)-63.1579*EXP(-0.19*Fperm_SI_Woolf2021!$E$9:$E$93)+63.1579*EXP(-0.19*BV$58))/(Fperm_SI_Woolf2021!$E$9:$E$93-BV$58))*(BV$58-Fperm_SI_Woolf2021!$E$9:$E$93)/10))) + Fperm_SI_Woolf2021!$G$9:$G$93*EXP(-Fperm_SI_Woolf2021!$J$9:$J$93*$C110*IF(BV$58=Fperm_SI_Woolf2021!$E$9:$E$93,1,EXP(LN((1.1*(Fperm_SI_Woolf2021!$E$9:$E$93-BV$58)-63.1579*EXP(-0.19*Fperm_SI_Woolf2021!$E$9:$E$93)+63.1579*EXP(-0.19*BV$58))/(Fperm_SI_Woolf2021!$E$9:$E$93-BV$58))*(BV$58-Fperm_SI_Woolf2021!$E$9:$E$93)/10))) + Fperm_SI_Woolf2021!$H$9:$H$93*EXP(-Fperm_SI_Woolf2021!$K$9:$K$93*$C110*IF(BV$58=Fperm_SI_Woolf2021!$E$9:$E$93,1,EXP(LN((1.1*(Fperm_SI_Woolf2021!$E$9:$E$93-BV$58)-63.1579*EXP(-0.19*Fperm_SI_Woolf2021!$E$9:$E$93)+63.1579*EXP(-0.19*BV$58))/(Fperm_SI_Woolf2021!$E$9:$E$93-BV$58))*(BV$58-Fperm_SI_Woolf2021!$E$9:$E$93)/10))),Fperm_SI_Woolf2021!$D$9:$D$93))</f>
        <v>0.21872678260189618</v>
      </c>
      <c r="BW110" s="51" cm="1">
        <f t="array" ref="BW110">MIN(1,SLOPE(Fperm_SI_Woolf2021!$F$9:$F$93*EXP(-Fperm_SI_Woolf2021!$I$9:$I$93*$C110*IF(BW$58=Fperm_SI_Woolf2021!$E$9:$E$93,1,EXP(LN((1.1*(Fperm_SI_Woolf2021!$E$9:$E$93-BW$58)-63.1579*EXP(-0.19*Fperm_SI_Woolf2021!$E$9:$E$93)+63.1579*EXP(-0.19*BW$58))/(Fperm_SI_Woolf2021!$E$9:$E$93-BW$58))*(BW$58-Fperm_SI_Woolf2021!$E$9:$E$93)/10))) + Fperm_SI_Woolf2021!$G$9:$G$93*EXP(-Fperm_SI_Woolf2021!$J$9:$J$93*$C110*IF(BW$58=Fperm_SI_Woolf2021!$E$9:$E$93,1,EXP(LN((1.1*(Fperm_SI_Woolf2021!$E$9:$E$93-BW$58)-63.1579*EXP(-0.19*Fperm_SI_Woolf2021!$E$9:$E$93)+63.1579*EXP(-0.19*BW$58))/(Fperm_SI_Woolf2021!$E$9:$E$93-BW$58))*(BW$58-Fperm_SI_Woolf2021!$E$9:$E$93)/10))) + Fperm_SI_Woolf2021!$H$9:$H$93*EXP(-Fperm_SI_Woolf2021!$K$9:$K$93*$C110*IF(BW$58=Fperm_SI_Woolf2021!$E$9:$E$93,1,EXP(LN((1.1*(Fperm_SI_Woolf2021!$E$9:$E$93-BW$58)-63.1579*EXP(-0.19*Fperm_SI_Woolf2021!$E$9:$E$93)+63.1579*EXP(-0.19*BW$58))/(Fperm_SI_Woolf2021!$E$9:$E$93-BW$58))*(BW$58-Fperm_SI_Woolf2021!$E$9:$E$93)/10))),Fperm_SI_Woolf2021!$D$9:$D$93)*BW$57+INTERCEPT(Fperm_SI_Woolf2021!$F$9:$F$93*EXP(-Fperm_SI_Woolf2021!$I$9:$I$93*$C110*IF(BW$58=Fperm_SI_Woolf2021!$E$9:$E$93,1,EXP(LN((1.1*(Fperm_SI_Woolf2021!$E$9:$E$93-BW$58)-63.1579*EXP(-0.19*Fperm_SI_Woolf2021!$E$9:$E$93)+63.1579*EXP(-0.19*BW$58))/(Fperm_SI_Woolf2021!$E$9:$E$93-BW$58))*(BW$58-Fperm_SI_Woolf2021!$E$9:$E$93)/10))) + Fperm_SI_Woolf2021!$G$9:$G$93*EXP(-Fperm_SI_Woolf2021!$J$9:$J$93*$C110*IF(BW$58=Fperm_SI_Woolf2021!$E$9:$E$93,1,EXP(LN((1.1*(Fperm_SI_Woolf2021!$E$9:$E$93-BW$58)-63.1579*EXP(-0.19*Fperm_SI_Woolf2021!$E$9:$E$93)+63.1579*EXP(-0.19*BW$58))/(Fperm_SI_Woolf2021!$E$9:$E$93-BW$58))*(BW$58-Fperm_SI_Woolf2021!$E$9:$E$93)/10))) + Fperm_SI_Woolf2021!$H$9:$H$93*EXP(-Fperm_SI_Woolf2021!$K$9:$K$93*$C110*IF(BW$58=Fperm_SI_Woolf2021!$E$9:$E$93,1,EXP(LN((1.1*(Fperm_SI_Woolf2021!$E$9:$E$93-BW$58)-63.1579*EXP(-0.19*Fperm_SI_Woolf2021!$E$9:$E$93)+63.1579*EXP(-0.19*BW$58))/(Fperm_SI_Woolf2021!$E$9:$E$93-BW$58))*(BW$58-Fperm_SI_Woolf2021!$E$9:$E$93)/10))),Fperm_SI_Woolf2021!$D$9:$D$93))</f>
        <v>0.19938079189708399</v>
      </c>
      <c r="BX110" s="51" cm="1">
        <f t="array" ref="BX110">MIN(1,SLOPE(Fperm_SI_Woolf2021!$F$9:$F$93*EXP(-Fperm_SI_Woolf2021!$I$9:$I$93*$C110*IF(BX$58=Fperm_SI_Woolf2021!$E$9:$E$93,1,EXP(LN((1.1*(Fperm_SI_Woolf2021!$E$9:$E$93-BX$58)-63.1579*EXP(-0.19*Fperm_SI_Woolf2021!$E$9:$E$93)+63.1579*EXP(-0.19*BX$58))/(Fperm_SI_Woolf2021!$E$9:$E$93-BX$58))*(BX$58-Fperm_SI_Woolf2021!$E$9:$E$93)/10))) + Fperm_SI_Woolf2021!$G$9:$G$93*EXP(-Fperm_SI_Woolf2021!$J$9:$J$93*$C110*IF(BX$58=Fperm_SI_Woolf2021!$E$9:$E$93,1,EXP(LN((1.1*(Fperm_SI_Woolf2021!$E$9:$E$93-BX$58)-63.1579*EXP(-0.19*Fperm_SI_Woolf2021!$E$9:$E$93)+63.1579*EXP(-0.19*BX$58))/(Fperm_SI_Woolf2021!$E$9:$E$93-BX$58))*(BX$58-Fperm_SI_Woolf2021!$E$9:$E$93)/10))) + Fperm_SI_Woolf2021!$H$9:$H$93*EXP(-Fperm_SI_Woolf2021!$K$9:$K$93*$C110*IF(BX$58=Fperm_SI_Woolf2021!$E$9:$E$93,1,EXP(LN((1.1*(Fperm_SI_Woolf2021!$E$9:$E$93-BX$58)-63.1579*EXP(-0.19*Fperm_SI_Woolf2021!$E$9:$E$93)+63.1579*EXP(-0.19*BX$58))/(Fperm_SI_Woolf2021!$E$9:$E$93-BX$58))*(BX$58-Fperm_SI_Woolf2021!$E$9:$E$93)/10))),Fperm_SI_Woolf2021!$D$9:$D$93)*BX$57+INTERCEPT(Fperm_SI_Woolf2021!$F$9:$F$93*EXP(-Fperm_SI_Woolf2021!$I$9:$I$93*$C110*IF(BX$58=Fperm_SI_Woolf2021!$E$9:$E$93,1,EXP(LN((1.1*(Fperm_SI_Woolf2021!$E$9:$E$93-BX$58)-63.1579*EXP(-0.19*Fperm_SI_Woolf2021!$E$9:$E$93)+63.1579*EXP(-0.19*BX$58))/(Fperm_SI_Woolf2021!$E$9:$E$93-BX$58))*(BX$58-Fperm_SI_Woolf2021!$E$9:$E$93)/10))) + Fperm_SI_Woolf2021!$G$9:$G$93*EXP(-Fperm_SI_Woolf2021!$J$9:$J$93*$C110*IF(BX$58=Fperm_SI_Woolf2021!$E$9:$E$93,1,EXP(LN((1.1*(Fperm_SI_Woolf2021!$E$9:$E$93-BX$58)-63.1579*EXP(-0.19*Fperm_SI_Woolf2021!$E$9:$E$93)+63.1579*EXP(-0.19*BX$58))/(Fperm_SI_Woolf2021!$E$9:$E$93-BX$58))*(BX$58-Fperm_SI_Woolf2021!$E$9:$E$93)/10))) + Fperm_SI_Woolf2021!$H$9:$H$93*EXP(-Fperm_SI_Woolf2021!$K$9:$K$93*$C110*IF(BX$58=Fperm_SI_Woolf2021!$E$9:$E$93,1,EXP(LN((1.1*(Fperm_SI_Woolf2021!$E$9:$E$93-BX$58)-63.1579*EXP(-0.19*Fperm_SI_Woolf2021!$E$9:$E$93)+63.1579*EXP(-0.19*BX$58))/(Fperm_SI_Woolf2021!$E$9:$E$93-BX$58))*(BX$58-Fperm_SI_Woolf2021!$E$9:$E$93)/10))),Fperm_SI_Woolf2021!$D$9:$D$93))</f>
        <v>0.18003480119227178</v>
      </c>
      <c r="BY110" s="51" cm="1">
        <f t="array" ref="BY110">MIN(1,SLOPE(Fperm_SI_Woolf2021!$F$9:$F$93*EXP(-Fperm_SI_Woolf2021!$I$9:$I$93*$C110*IF(BY$58=Fperm_SI_Woolf2021!$E$9:$E$93,1,EXP(LN((1.1*(Fperm_SI_Woolf2021!$E$9:$E$93-BY$58)-63.1579*EXP(-0.19*Fperm_SI_Woolf2021!$E$9:$E$93)+63.1579*EXP(-0.19*BY$58))/(Fperm_SI_Woolf2021!$E$9:$E$93-BY$58))*(BY$58-Fperm_SI_Woolf2021!$E$9:$E$93)/10))) + Fperm_SI_Woolf2021!$G$9:$G$93*EXP(-Fperm_SI_Woolf2021!$J$9:$J$93*$C110*IF(BY$58=Fperm_SI_Woolf2021!$E$9:$E$93,1,EXP(LN((1.1*(Fperm_SI_Woolf2021!$E$9:$E$93-BY$58)-63.1579*EXP(-0.19*Fperm_SI_Woolf2021!$E$9:$E$93)+63.1579*EXP(-0.19*BY$58))/(Fperm_SI_Woolf2021!$E$9:$E$93-BY$58))*(BY$58-Fperm_SI_Woolf2021!$E$9:$E$93)/10))) + Fperm_SI_Woolf2021!$H$9:$H$93*EXP(-Fperm_SI_Woolf2021!$K$9:$K$93*$C110*IF(BY$58=Fperm_SI_Woolf2021!$E$9:$E$93,1,EXP(LN((1.1*(Fperm_SI_Woolf2021!$E$9:$E$93-BY$58)-63.1579*EXP(-0.19*Fperm_SI_Woolf2021!$E$9:$E$93)+63.1579*EXP(-0.19*BY$58))/(Fperm_SI_Woolf2021!$E$9:$E$93-BY$58))*(BY$58-Fperm_SI_Woolf2021!$E$9:$E$93)/10))),Fperm_SI_Woolf2021!$D$9:$D$93)*BY$57+INTERCEPT(Fperm_SI_Woolf2021!$F$9:$F$93*EXP(-Fperm_SI_Woolf2021!$I$9:$I$93*$C110*IF(BY$58=Fperm_SI_Woolf2021!$E$9:$E$93,1,EXP(LN((1.1*(Fperm_SI_Woolf2021!$E$9:$E$93-BY$58)-63.1579*EXP(-0.19*Fperm_SI_Woolf2021!$E$9:$E$93)+63.1579*EXP(-0.19*BY$58))/(Fperm_SI_Woolf2021!$E$9:$E$93-BY$58))*(BY$58-Fperm_SI_Woolf2021!$E$9:$E$93)/10))) + Fperm_SI_Woolf2021!$G$9:$G$93*EXP(-Fperm_SI_Woolf2021!$J$9:$J$93*$C110*IF(BY$58=Fperm_SI_Woolf2021!$E$9:$E$93,1,EXP(LN((1.1*(Fperm_SI_Woolf2021!$E$9:$E$93-BY$58)-63.1579*EXP(-0.19*Fperm_SI_Woolf2021!$E$9:$E$93)+63.1579*EXP(-0.19*BY$58))/(Fperm_SI_Woolf2021!$E$9:$E$93-BY$58))*(BY$58-Fperm_SI_Woolf2021!$E$9:$E$93)/10))) + Fperm_SI_Woolf2021!$H$9:$H$93*EXP(-Fperm_SI_Woolf2021!$K$9:$K$93*$C110*IF(BY$58=Fperm_SI_Woolf2021!$E$9:$E$93,1,EXP(LN((1.1*(Fperm_SI_Woolf2021!$E$9:$E$93-BY$58)-63.1579*EXP(-0.19*Fperm_SI_Woolf2021!$E$9:$E$93)+63.1579*EXP(-0.19*BY$58))/(Fperm_SI_Woolf2021!$E$9:$E$93-BY$58))*(BY$58-Fperm_SI_Woolf2021!$E$9:$E$93)/10))),Fperm_SI_Woolf2021!$D$9:$D$93))</f>
        <v>0.16068881048745959</v>
      </c>
      <c r="BZ110" s="51" cm="1">
        <f t="array" ref="BZ110">MIN(1,SLOPE(Fperm_SI_Woolf2021!$F$9:$F$93*EXP(-Fperm_SI_Woolf2021!$I$9:$I$93*$C110*IF(BZ$58=Fperm_SI_Woolf2021!$E$9:$E$93,1,EXP(LN((1.1*(Fperm_SI_Woolf2021!$E$9:$E$93-BZ$58)-63.1579*EXP(-0.19*Fperm_SI_Woolf2021!$E$9:$E$93)+63.1579*EXP(-0.19*BZ$58))/(Fperm_SI_Woolf2021!$E$9:$E$93-BZ$58))*(BZ$58-Fperm_SI_Woolf2021!$E$9:$E$93)/10))) + Fperm_SI_Woolf2021!$G$9:$G$93*EXP(-Fperm_SI_Woolf2021!$J$9:$J$93*$C110*IF(BZ$58=Fperm_SI_Woolf2021!$E$9:$E$93,1,EXP(LN((1.1*(Fperm_SI_Woolf2021!$E$9:$E$93-BZ$58)-63.1579*EXP(-0.19*Fperm_SI_Woolf2021!$E$9:$E$93)+63.1579*EXP(-0.19*BZ$58))/(Fperm_SI_Woolf2021!$E$9:$E$93-BZ$58))*(BZ$58-Fperm_SI_Woolf2021!$E$9:$E$93)/10))) + Fperm_SI_Woolf2021!$H$9:$H$93*EXP(-Fperm_SI_Woolf2021!$K$9:$K$93*$C110*IF(BZ$58=Fperm_SI_Woolf2021!$E$9:$E$93,1,EXP(LN((1.1*(Fperm_SI_Woolf2021!$E$9:$E$93-BZ$58)-63.1579*EXP(-0.19*Fperm_SI_Woolf2021!$E$9:$E$93)+63.1579*EXP(-0.19*BZ$58))/(Fperm_SI_Woolf2021!$E$9:$E$93-BZ$58))*(BZ$58-Fperm_SI_Woolf2021!$E$9:$E$93)/10))),Fperm_SI_Woolf2021!$D$9:$D$93)*BZ$57+INTERCEPT(Fperm_SI_Woolf2021!$F$9:$F$93*EXP(-Fperm_SI_Woolf2021!$I$9:$I$93*$C110*IF(BZ$58=Fperm_SI_Woolf2021!$E$9:$E$93,1,EXP(LN((1.1*(Fperm_SI_Woolf2021!$E$9:$E$93-BZ$58)-63.1579*EXP(-0.19*Fperm_SI_Woolf2021!$E$9:$E$93)+63.1579*EXP(-0.19*BZ$58))/(Fperm_SI_Woolf2021!$E$9:$E$93-BZ$58))*(BZ$58-Fperm_SI_Woolf2021!$E$9:$E$93)/10))) + Fperm_SI_Woolf2021!$G$9:$G$93*EXP(-Fperm_SI_Woolf2021!$J$9:$J$93*$C110*IF(BZ$58=Fperm_SI_Woolf2021!$E$9:$E$93,1,EXP(LN((1.1*(Fperm_SI_Woolf2021!$E$9:$E$93-BZ$58)-63.1579*EXP(-0.19*Fperm_SI_Woolf2021!$E$9:$E$93)+63.1579*EXP(-0.19*BZ$58))/(Fperm_SI_Woolf2021!$E$9:$E$93-BZ$58))*(BZ$58-Fperm_SI_Woolf2021!$E$9:$E$93)/10))) + Fperm_SI_Woolf2021!$H$9:$H$93*EXP(-Fperm_SI_Woolf2021!$K$9:$K$93*$C110*IF(BZ$58=Fperm_SI_Woolf2021!$E$9:$E$93,1,EXP(LN((1.1*(Fperm_SI_Woolf2021!$E$9:$E$93-BZ$58)-63.1579*EXP(-0.19*Fperm_SI_Woolf2021!$E$9:$E$93)+63.1579*EXP(-0.19*BZ$58))/(Fperm_SI_Woolf2021!$E$9:$E$93-BZ$58))*(BZ$58-Fperm_SI_Woolf2021!$E$9:$E$93)/10))),Fperm_SI_Woolf2021!$D$9:$D$93))</f>
        <v>0.1413428197826474</v>
      </c>
    </row>
    <row r="111" spans="3:78" x14ac:dyDescent="0.2">
      <c r="C111" s="48">
        <v>510</v>
      </c>
      <c r="D111" s="51" cm="1">
        <f t="array" ref="D111">MIN(1,SLOPE(Fperm_SI_Woolf2021!$F$9:$F$93*EXP(-Fperm_SI_Woolf2021!$I$9:$I$93*$C111*IF(D$58=Fperm_SI_Woolf2021!$E$9:$E$93,1,EXP(LN((1.1*(Fperm_SI_Woolf2021!$E$9:$E$93-D$58)-63.1579*EXP(-0.19*Fperm_SI_Woolf2021!$E$9:$E$93)+63.1579*EXP(-0.19*D$58))/(Fperm_SI_Woolf2021!$E$9:$E$93-D$58))*(D$58-Fperm_SI_Woolf2021!$E$9:$E$93)/10))) + Fperm_SI_Woolf2021!$G$9:$G$93*EXP(-Fperm_SI_Woolf2021!$J$9:$J$93*$C111*IF(D$58=Fperm_SI_Woolf2021!$E$9:$E$93,1,EXP(LN((1.1*(Fperm_SI_Woolf2021!$E$9:$E$93-D$58)-63.1579*EXP(-0.19*Fperm_SI_Woolf2021!$E$9:$E$93)+63.1579*EXP(-0.19*D$58))/(Fperm_SI_Woolf2021!$E$9:$E$93-D$58))*(D$58-Fperm_SI_Woolf2021!$E$9:$E$93)/10))) + Fperm_SI_Woolf2021!$H$9:$H$93*EXP(-Fperm_SI_Woolf2021!$K$9:$K$93*$C111*IF(D$58=Fperm_SI_Woolf2021!$E$9:$E$93,1,EXP(LN((1.1*(Fperm_SI_Woolf2021!$E$9:$E$93-D$58)-63.1579*EXP(-0.19*Fperm_SI_Woolf2021!$E$9:$E$93)+63.1579*EXP(-0.19*D$58))/(Fperm_SI_Woolf2021!$E$9:$E$93-D$58))*(D$58-Fperm_SI_Woolf2021!$E$9:$E$93)/10))),Fperm_SI_Woolf2021!$D$9:$D$93)*D$57+INTERCEPT(Fperm_SI_Woolf2021!$F$9:$F$93*EXP(-Fperm_SI_Woolf2021!$I$9:$I$93*$C111*IF(D$58=Fperm_SI_Woolf2021!$E$9:$E$93,1,EXP(LN((1.1*(Fperm_SI_Woolf2021!$E$9:$E$93-D$58)-63.1579*EXP(-0.19*Fperm_SI_Woolf2021!$E$9:$E$93)+63.1579*EXP(-0.19*D$58))/(Fperm_SI_Woolf2021!$E$9:$E$93-D$58))*(D$58-Fperm_SI_Woolf2021!$E$9:$E$93)/10))) + Fperm_SI_Woolf2021!$G$9:$G$93*EXP(-Fperm_SI_Woolf2021!$J$9:$J$93*$C111*IF(D$58=Fperm_SI_Woolf2021!$E$9:$E$93,1,EXP(LN((1.1*(Fperm_SI_Woolf2021!$E$9:$E$93-D$58)-63.1579*EXP(-0.19*Fperm_SI_Woolf2021!$E$9:$E$93)+63.1579*EXP(-0.19*D$58))/(Fperm_SI_Woolf2021!$E$9:$E$93-D$58))*(D$58-Fperm_SI_Woolf2021!$E$9:$E$93)/10))) + Fperm_SI_Woolf2021!$H$9:$H$93*EXP(-Fperm_SI_Woolf2021!$K$9:$K$93*$C111*IF(D$58=Fperm_SI_Woolf2021!$E$9:$E$93,1,EXP(LN((1.1*(Fperm_SI_Woolf2021!$E$9:$E$93-D$58)-63.1579*EXP(-0.19*Fperm_SI_Woolf2021!$E$9:$E$93)+63.1579*EXP(-0.19*D$58))/(Fperm_SI_Woolf2021!$E$9:$E$93-D$58))*(D$58-Fperm_SI_Woolf2021!$E$9:$E$93)/10))),Fperm_SI_Woolf2021!$D$9:$D$93))</f>
        <v>0.95365772287506456</v>
      </c>
      <c r="E111" s="51" cm="1">
        <f t="array" ref="E111">MIN(1,SLOPE(Fperm_SI_Woolf2021!$F$9:$F$93*EXP(-Fperm_SI_Woolf2021!$I$9:$I$93*$C111*IF(E$58=Fperm_SI_Woolf2021!$E$9:$E$93,1,EXP(LN((1.1*(Fperm_SI_Woolf2021!$E$9:$E$93-E$58)-63.1579*EXP(-0.19*Fperm_SI_Woolf2021!$E$9:$E$93)+63.1579*EXP(-0.19*E$58))/(Fperm_SI_Woolf2021!$E$9:$E$93-E$58))*(E$58-Fperm_SI_Woolf2021!$E$9:$E$93)/10))) + Fperm_SI_Woolf2021!$G$9:$G$93*EXP(-Fperm_SI_Woolf2021!$J$9:$J$93*$C111*IF(E$58=Fperm_SI_Woolf2021!$E$9:$E$93,1,EXP(LN((1.1*(Fperm_SI_Woolf2021!$E$9:$E$93-E$58)-63.1579*EXP(-0.19*Fperm_SI_Woolf2021!$E$9:$E$93)+63.1579*EXP(-0.19*E$58))/(Fperm_SI_Woolf2021!$E$9:$E$93-E$58))*(E$58-Fperm_SI_Woolf2021!$E$9:$E$93)/10))) + Fperm_SI_Woolf2021!$H$9:$H$93*EXP(-Fperm_SI_Woolf2021!$K$9:$K$93*$C111*IF(E$58=Fperm_SI_Woolf2021!$E$9:$E$93,1,EXP(LN((1.1*(Fperm_SI_Woolf2021!$E$9:$E$93-E$58)-63.1579*EXP(-0.19*Fperm_SI_Woolf2021!$E$9:$E$93)+63.1579*EXP(-0.19*E$58))/(Fperm_SI_Woolf2021!$E$9:$E$93-E$58))*(E$58-Fperm_SI_Woolf2021!$E$9:$E$93)/10))),Fperm_SI_Woolf2021!$D$9:$D$93)*E$57+INTERCEPT(Fperm_SI_Woolf2021!$F$9:$F$93*EXP(-Fperm_SI_Woolf2021!$I$9:$I$93*$C111*IF(E$58=Fperm_SI_Woolf2021!$E$9:$E$93,1,EXP(LN((1.1*(Fperm_SI_Woolf2021!$E$9:$E$93-E$58)-63.1579*EXP(-0.19*Fperm_SI_Woolf2021!$E$9:$E$93)+63.1579*EXP(-0.19*E$58))/(Fperm_SI_Woolf2021!$E$9:$E$93-E$58))*(E$58-Fperm_SI_Woolf2021!$E$9:$E$93)/10))) + Fperm_SI_Woolf2021!$G$9:$G$93*EXP(-Fperm_SI_Woolf2021!$J$9:$J$93*$C111*IF(E$58=Fperm_SI_Woolf2021!$E$9:$E$93,1,EXP(LN((1.1*(Fperm_SI_Woolf2021!$E$9:$E$93-E$58)-63.1579*EXP(-0.19*Fperm_SI_Woolf2021!$E$9:$E$93)+63.1579*EXP(-0.19*E$58))/(Fperm_SI_Woolf2021!$E$9:$E$93-E$58))*(E$58-Fperm_SI_Woolf2021!$E$9:$E$93)/10))) + Fperm_SI_Woolf2021!$H$9:$H$93*EXP(-Fperm_SI_Woolf2021!$K$9:$K$93*$C111*IF(E$58=Fperm_SI_Woolf2021!$E$9:$E$93,1,EXP(LN((1.1*(Fperm_SI_Woolf2021!$E$9:$E$93-E$58)-63.1579*EXP(-0.19*Fperm_SI_Woolf2021!$E$9:$E$93)+63.1579*EXP(-0.19*E$58))/(Fperm_SI_Woolf2021!$E$9:$E$93-E$58))*(E$58-Fperm_SI_Woolf2021!$E$9:$E$93)/10))),Fperm_SI_Woolf2021!$D$9:$D$93))</f>
        <v>0.92126296518219275</v>
      </c>
      <c r="F111" s="51" cm="1">
        <f t="array" ref="F111">MIN(1,SLOPE(Fperm_SI_Woolf2021!$F$9:$F$93*EXP(-Fperm_SI_Woolf2021!$I$9:$I$93*$C111*IF(F$58=Fperm_SI_Woolf2021!$E$9:$E$93,1,EXP(LN((1.1*(Fperm_SI_Woolf2021!$E$9:$E$93-F$58)-63.1579*EXP(-0.19*Fperm_SI_Woolf2021!$E$9:$E$93)+63.1579*EXP(-0.19*F$58))/(Fperm_SI_Woolf2021!$E$9:$E$93-F$58))*(F$58-Fperm_SI_Woolf2021!$E$9:$E$93)/10))) + Fperm_SI_Woolf2021!$G$9:$G$93*EXP(-Fperm_SI_Woolf2021!$J$9:$J$93*$C111*IF(F$58=Fperm_SI_Woolf2021!$E$9:$E$93,1,EXP(LN((1.1*(Fperm_SI_Woolf2021!$E$9:$E$93-F$58)-63.1579*EXP(-0.19*Fperm_SI_Woolf2021!$E$9:$E$93)+63.1579*EXP(-0.19*F$58))/(Fperm_SI_Woolf2021!$E$9:$E$93-F$58))*(F$58-Fperm_SI_Woolf2021!$E$9:$E$93)/10))) + Fperm_SI_Woolf2021!$H$9:$H$93*EXP(-Fperm_SI_Woolf2021!$K$9:$K$93*$C111*IF(F$58=Fperm_SI_Woolf2021!$E$9:$E$93,1,EXP(LN((1.1*(Fperm_SI_Woolf2021!$E$9:$E$93-F$58)-63.1579*EXP(-0.19*Fperm_SI_Woolf2021!$E$9:$E$93)+63.1579*EXP(-0.19*F$58))/(Fperm_SI_Woolf2021!$E$9:$E$93-F$58))*(F$58-Fperm_SI_Woolf2021!$E$9:$E$93)/10))),Fperm_SI_Woolf2021!$D$9:$D$93)*F$57+INTERCEPT(Fperm_SI_Woolf2021!$F$9:$F$93*EXP(-Fperm_SI_Woolf2021!$I$9:$I$93*$C111*IF(F$58=Fperm_SI_Woolf2021!$E$9:$E$93,1,EXP(LN((1.1*(Fperm_SI_Woolf2021!$E$9:$E$93-F$58)-63.1579*EXP(-0.19*Fperm_SI_Woolf2021!$E$9:$E$93)+63.1579*EXP(-0.19*F$58))/(Fperm_SI_Woolf2021!$E$9:$E$93-F$58))*(F$58-Fperm_SI_Woolf2021!$E$9:$E$93)/10))) + Fperm_SI_Woolf2021!$G$9:$G$93*EXP(-Fperm_SI_Woolf2021!$J$9:$J$93*$C111*IF(F$58=Fperm_SI_Woolf2021!$E$9:$E$93,1,EXP(LN((1.1*(Fperm_SI_Woolf2021!$E$9:$E$93-F$58)-63.1579*EXP(-0.19*Fperm_SI_Woolf2021!$E$9:$E$93)+63.1579*EXP(-0.19*F$58))/(Fperm_SI_Woolf2021!$E$9:$E$93-F$58))*(F$58-Fperm_SI_Woolf2021!$E$9:$E$93)/10))) + Fperm_SI_Woolf2021!$H$9:$H$93*EXP(-Fperm_SI_Woolf2021!$K$9:$K$93*$C111*IF(F$58=Fperm_SI_Woolf2021!$E$9:$E$93,1,EXP(LN((1.1*(Fperm_SI_Woolf2021!$E$9:$E$93-F$58)-63.1579*EXP(-0.19*Fperm_SI_Woolf2021!$E$9:$E$93)+63.1579*EXP(-0.19*F$58))/(Fperm_SI_Woolf2021!$E$9:$E$93-F$58))*(F$58-Fperm_SI_Woolf2021!$E$9:$E$93)/10))),Fperm_SI_Woolf2021!$D$9:$D$93))</f>
        <v>0.88886820748932083</v>
      </c>
      <c r="G111" s="51" cm="1">
        <f t="array" ref="G111">MIN(1,SLOPE(Fperm_SI_Woolf2021!$F$9:$F$93*EXP(-Fperm_SI_Woolf2021!$I$9:$I$93*$C111*IF(G$58=Fperm_SI_Woolf2021!$E$9:$E$93,1,EXP(LN((1.1*(Fperm_SI_Woolf2021!$E$9:$E$93-G$58)-63.1579*EXP(-0.19*Fperm_SI_Woolf2021!$E$9:$E$93)+63.1579*EXP(-0.19*G$58))/(Fperm_SI_Woolf2021!$E$9:$E$93-G$58))*(G$58-Fperm_SI_Woolf2021!$E$9:$E$93)/10))) + Fperm_SI_Woolf2021!$G$9:$G$93*EXP(-Fperm_SI_Woolf2021!$J$9:$J$93*$C111*IF(G$58=Fperm_SI_Woolf2021!$E$9:$E$93,1,EXP(LN((1.1*(Fperm_SI_Woolf2021!$E$9:$E$93-G$58)-63.1579*EXP(-0.19*Fperm_SI_Woolf2021!$E$9:$E$93)+63.1579*EXP(-0.19*G$58))/(Fperm_SI_Woolf2021!$E$9:$E$93-G$58))*(G$58-Fperm_SI_Woolf2021!$E$9:$E$93)/10))) + Fperm_SI_Woolf2021!$H$9:$H$93*EXP(-Fperm_SI_Woolf2021!$K$9:$K$93*$C111*IF(G$58=Fperm_SI_Woolf2021!$E$9:$E$93,1,EXP(LN((1.1*(Fperm_SI_Woolf2021!$E$9:$E$93-G$58)-63.1579*EXP(-0.19*Fperm_SI_Woolf2021!$E$9:$E$93)+63.1579*EXP(-0.19*G$58))/(Fperm_SI_Woolf2021!$E$9:$E$93-G$58))*(G$58-Fperm_SI_Woolf2021!$E$9:$E$93)/10))),Fperm_SI_Woolf2021!$D$9:$D$93)*G$57+INTERCEPT(Fperm_SI_Woolf2021!$F$9:$F$93*EXP(-Fperm_SI_Woolf2021!$I$9:$I$93*$C111*IF(G$58=Fperm_SI_Woolf2021!$E$9:$E$93,1,EXP(LN((1.1*(Fperm_SI_Woolf2021!$E$9:$E$93-G$58)-63.1579*EXP(-0.19*Fperm_SI_Woolf2021!$E$9:$E$93)+63.1579*EXP(-0.19*G$58))/(Fperm_SI_Woolf2021!$E$9:$E$93-G$58))*(G$58-Fperm_SI_Woolf2021!$E$9:$E$93)/10))) + Fperm_SI_Woolf2021!$G$9:$G$93*EXP(-Fperm_SI_Woolf2021!$J$9:$J$93*$C111*IF(G$58=Fperm_SI_Woolf2021!$E$9:$E$93,1,EXP(LN((1.1*(Fperm_SI_Woolf2021!$E$9:$E$93-G$58)-63.1579*EXP(-0.19*Fperm_SI_Woolf2021!$E$9:$E$93)+63.1579*EXP(-0.19*G$58))/(Fperm_SI_Woolf2021!$E$9:$E$93-G$58))*(G$58-Fperm_SI_Woolf2021!$E$9:$E$93)/10))) + Fperm_SI_Woolf2021!$H$9:$H$93*EXP(-Fperm_SI_Woolf2021!$K$9:$K$93*$C111*IF(G$58=Fperm_SI_Woolf2021!$E$9:$E$93,1,EXP(LN((1.1*(Fperm_SI_Woolf2021!$E$9:$E$93-G$58)-63.1579*EXP(-0.19*Fperm_SI_Woolf2021!$E$9:$E$93)+63.1579*EXP(-0.19*G$58))/(Fperm_SI_Woolf2021!$E$9:$E$93-G$58))*(G$58-Fperm_SI_Woolf2021!$E$9:$E$93)/10))),Fperm_SI_Woolf2021!$D$9:$D$93))</f>
        <v>0.8564734497964489</v>
      </c>
      <c r="H111" s="51" cm="1">
        <f t="array" ref="H111">MIN(1,SLOPE(Fperm_SI_Woolf2021!$F$9:$F$93*EXP(-Fperm_SI_Woolf2021!$I$9:$I$93*$C111*IF(H$58=Fperm_SI_Woolf2021!$E$9:$E$93,1,EXP(LN((1.1*(Fperm_SI_Woolf2021!$E$9:$E$93-H$58)-63.1579*EXP(-0.19*Fperm_SI_Woolf2021!$E$9:$E$93)+63.1579*EXP(-0.19*H$58))/(Fperm_SI_Woolf2021!$E$9:$E$93-H$58))*(H$58-Fperm_SI_Woolf2021!$E$9:$E$93)/10))) + Fperm_SI_Woolf2021!$G$9:$G$93*EXP(-Fperm_SI_Woolf2021!$J$9:$J$93*$C111*IF(H$58=Fperm_SI_Woolf2021!$E$9:$E$93,1,EXP(LN((1.1*(Fperm_SI_Woolf2021!$E$9:$E$93-H$58)-63.1579*EXP(-0.19*Fperm_SI_Woolf2021!$E$9:$E$93)+63.1579*EXP(-0.19*H$58))/(Fperm_SI_Woolf2021!$E$9:$E$93-H$58))*(H$58-Fperm_SI_Woolf2021!$E$9:$E$93)/10))) + Fperm_SI_Woolf2021!$H$9:$H$93*EXP(-Fperm_SI_Woolf2021!$K$9:$K$93*$C111*IF(H$58=Fperm_SI_Woolf2021!$E$9:$E$93,1,EXP(LN((1.1*(Fperm_SI_Woolf2021!$E$9:$E$93-H$58)-63.1579*EXP(-0.19*Fperm_SI_Woolf2021!$E$9:$E$93)+63.1579*EXP(-0.19*H$58))/(Fperm_SI_Woolf2021!$E$9:$E$93-H$58))*(H$58-Fperm_SI_Woolf2021!$E$9:$E$93)/10))),Fperm_SI_Woolf2021!$D$9:$D$93)*H$57+INTERCEPT(Fperm_SI_Woolf2021!$F$9:$F$93*EXP(-Fperm_SI_Woolf2021!$I$9:$I$93*$C111*IF(H$58=Fperm_SI_Woolf2021!$E$9:$E$93,1,EXP(LN((1.1*(Fperm_SI_Woolf2021!$E$9:$E$93-H$58)-63.1579*EXP(-0.19*Fperm_SI_Woolf2021!$E$9:$E$93)+63.1579*EXP(-0.19*H$58))/(Fperm_SI_Woolf2021!$E$9:$E$93-H$58))*(H$58-Fperm_SI_Woolf2021!$E$9:$E$93)/10))) + Fperm_SI_Woolf2021!$G$9:$G$93*EXP(-Fperm_SI_Woolf2021!$J$9:$J$93*$C111*IF(H$58=Fperm_SI_Woolf2021!$E$9:$E$93,1,EXP(LN((1.1*(Fperm_SI_Woolf2021!$E$9:$E$93-H$58)-63.1579*EXP(-0.19*Fperm_SI_Woolf2021!$E$9:$E$93)+63.1579*EXP(-0.19*H$58))/(Fperm_SI_Woolf2021!$E$9:$E$93-H$58))*(H$58-Fperm_SI_Woolf2021!$E$9:$E$93)/10))) + Fperm_SI_Woolf2021!$H$9:$H$93*EXP(-Fperm_SI_Woolf2021!$K$9:$K$93*$C111*IF(H$58=Fperm_SI_Woolf2021!$E$9:$E$93,1,EXP(LN((1.1*(Fperm_SI_Woolf2021!$E$9:$E$93-H$58)-63.1579*EXP(-0.19*Fperm_SI_Woolf2021!$E$9:$E$93)+63.1579*EXP(-0.19*H$58))/(Fperm_SI_Woolf2021!$E$9:$E$93-H$58))*(H$58-Fperm_SI_Woolf2021!$E$9:$E$93)/10))),Fperm_SI_Woolf2021!$D$9:$D$93))</f>
        <v>0.82407869210357698</v>
      </c>
      <c r="I111" s="51" cm="1">
        <f t="array" ref="I111">MIN(1,SLOPE(Fperm_SI_Woolf2021!$F$9:$F$93*EXP(-Fperm_SI_Woolf2021!$I$9:$I$93*$C111*IF(I$58=Fperm_SI_Woolf2021!$E$9:$E$93,1,EXP(LN((1.1*(Fperm_SI_Woolf2021!$E$9:$E$93-I$58)-63.1579*EXP(-0.19*Fperm_SI_Woolf2021!$E$9:$E$93)+63.1579*EXP(-0.19*I$58))/(Fperm_SI_Woolf2021!$E$9:$E$93-I$58))*(I$58-Fperm_SI_Woolf2021!$E$9:$E$93)/10))) + Fperm_SI_Woolf2021!$G$9:$G$93*EXP(-Fperm_SI_Woolf2021!$J$9:$J$93*$C111*IF(I$58=Fperm_SI_Woolf2021!$E$9:$E$93,1,EXP(LN((1.1*(Fperm_SI_Woolf2021!$E$9:$E$93-I$58)-63.1579*EXP(-0.19*Fperm_SI_Woolf2021!$E$9:$E$93)+63.1579*EXP(-0.19*I$58))/(Fperm_SI_Woolf2021!$E$9:$E$93-I$58))*(I$58-Fperm_SI_Woolf2021!$E$9:$E$93)/10))) + Fperm_SI_Woolf2021!$H$9:$H$93*EXP(-Fperm_SI_Woolf2021!$K$9:$K$93*$C111*IF(I$58=Fperm_SI_Woolf2021!$E$9:$E$93,1,EXP(LN((1.1*(Fperm_SI_Woolf2021!$E$9:$E$93-I$58)-63.1579*EXP(-0.19*Fperm_SI_Woolf2021!$E$9:$E$93)+63.1579*EXP(-0.19*I$58))/(Fperm_SI_Woolf2021!$E$9:$E$93-I$58))*(I$58-Fperm_SI_Woolf2021!$E$9:$E$93)/10))),Fperm_SI_Woolf2021!$D$9:$D$93)*I$57+INTERCEPT(Fperm_SI_Woolf2021!$F$9:$F$93*EXP(-Fperm_SI_Woolf2021!$I$9:$I$93*$C111*IF(I$58=Fperm_SI_Woolf2021!$E$9:$E$93,1,EXP(LN((1.1*(Fperm_SI_Woolf2021!$E$9:$E$93-I$58)-63.1579*EXP(-0.19*Fperm_SI_Woolf2021!$E$9:$E$93)+63.1579*EXP(-0.19*I$58))/(Fperm_SI_Woolf2021!$E$9:$E$93-I$58))*(I$58-Fperm_SI_Woolf2021!$E$9:$E$93)/10))) + Fperm_SI_Woolf2021!$G$9:$G$93*EXP(-Fperm_SI_Woolf2021!$J$9:$J$93*$C111*IF(I$58=Fperm_SI_Woolf2021!$E$9:$E$93,1,EXP(LN((1.1*(Fperm_SI_Woolf2021!$E$9:$E$93-I$58)-63.1579*EXP(-0.19*Fperm_SI_Woolf2021!$E$9:$E$93)+63.1579*EXP(-0.19*I$58))/(Fperm_SI_Woolf2021!$E$9:$E$93-I$58))*(I$58-Fperm_SI_Woolf2021!$E$9:$E$93)/10))) + Fperm_SI_Woolf2021!$H$9:$H$93*EXP(-Fperm_SI_Woolf2021!$K$9:$K$93*$C111*IF(I$58=Fperm_SI_Woolf2021!$E$9:$E$93,1,EXP(LN((1.1*(Fperm_SI_Woolf2021!$E$9:$E$93-I$58)-63.1579*EXP(-0.19*Fperm_SI_Woolf2021!$E$9:$E$93)+63.1579*EXP(-0.19*I$58))/(Fperm_SI_Woolf2021!$E$9:$E$93-I$58))*(I$58-Fperm_SI_Woolf2021!$E$9:$E$93)/10))),Fperm_SI_Woolf2021!$D$9:$D$93))</f>
        <v>0.79168393441070517</v>
      </c>
      <c r="J111" s="51" cm="1">
        <f t="array" ref="J111">MIN(1,SLOPE(Fperm_SI_Woolf2021!$F$9:$F$93*EXP(-Fperm_SI_Woolf2021!$I$9:$I$93*$C111*IF(J$58=Fperm_SI_Woolf2021!$E$9:$E$93,1,EXP(LN((1.1*(Fperm_SI_Woolf2021!$E$9:$E$93-J$58)-63.1579*EXP(-0.19*Fperm_SI_Woolf2021!$E$9:$E$93)+63.1579*EXP(-0.19*J$58))/(Fperm_SI_Woolf2021!$E$9:$E$93-J$58))*(J$58-Fperm_SI_Woolf2021!$E$9:$E$93)/10))) + Fperm_SI_Woolf2021!$G$9:$G$93*EXP(-Fperm_SI_Woolf2021!$J$9:$J$93*$C111*IF(J$58=Fperm_SI_Woolf2021!$E$9:$E$93,1,EXP(LN((1.1*(Fperm_SI_Woolf2021!$E$9:$E$93-J$58)-63.1579*EXP(-0.19*Fperm_SI_Woolf2021!$E$9:$E$93)+63.1579*EXP(-0.19*J$58))/(Fperm_SI_Woolf2021!$E$9:$E$93-J$58))*(J$58-Fperm_SI_Woolf2021!$E$9:$E$93)/10))) + Fperm_SI_Woolf2021!$H$9:$H$93*EXP(-Fperm_SI_Woolf2021!$K$9:$K$93*$C111*IF(J$58=Fperm_SI_Woolf2021!$E$9:$E$93,1,EXP(LN((1.1*(Fperm_SI_Woolf2021!$E$9:$E$93-J$58)-63.1579*EXP(-0.19*Fperm_SI_Woolf2021!$E$9:$E$93)+63.1579*EXP(-0.19*J$58))/(Fperm_SI_Woolf2021!$E$9:$E$93-J$58))*(J$58-Fperm_SI_Woolf2021!$E$9:$E$93)/10))),Fperm_SI_Woolf2021!$D$9:$D$93)*J$57+INTERCEPT(Fperm_SI_Woolf2021!$F$9:$F$93*EXP(-Fperm_SI_Woolf2021!$I$9:$I$93*$C111*IF(J$58=Fperm_SI_Woolf2021!$E$9:$E$93,1,EXP(LN((1.1*(Fperm_SI_Woolf2021!$E$9:$E$93-J$58)-63.1579*EXP(-0.19*Fperm_SI_Woolf2021!$E$9:$E$93)+63.1579*EXP(-0.19*J$58))/(Fperm_SI_Woolf2021!$E$9:$E$93-J$58))*(J$58-Fperm_SI_Woolf2021!$E$9:$E$93)/10))) + Fperm_SI_Woolf2021!$G$9:$G$93*EXP(-Fperm_SI_Woolf2021!$J$9:$J$93*$C111*IF(J$58=Fperm_SI_Woolf2021!$E$9:$E$93,1,EXP(LN((1.1*(Fperm_SI_Woolf2021!$E$9:$E$93-J$58)-63.1579*EXP(-0.19*Fperm_SI_Woolf2021!$E$9:$E$93)+63.1579*EXP(-0.19*J$58))/(Fperm_SI_Woolf2021!$E$9:$E$93-J$58))*(J$58-Fperm_SI_Woolf2021!$E$9:$E$93)/10))) + Fperm_SI_Woolf2021!$H$9:$H$93*EXP(-Fperm_SI_Woolf2021!$K$9:$K$93*$C111*IF(J$58=Fperm_SI_Woolf2021!$E$9:$E$93,1,EXP(LN((1.1*(Fperm_SI_Woolf2021!$E$9:$E$93-J$58)-63.1579*EXP(-0.19*Fperm_SI_Woolf2021!$E$9:$E$93)+63.1579*EXP(-0.19*J$58))/(Fperm_SI_Woolf2021!$E$9:$E$93-J$58))*(J$58-Fperm_SI_Woolf2021!$E$9:$E$93)/10))),Fperm_SI_Woolf2021!$D$9:$D$93))</f>
        <v>0.75928917671783325</v>
      </c>
      <c r="K111" s="51" cm="1">
        <f t="array" ref="K111">MIN(1,SLOPE(Fperm_SI_Woolf2021!$F$9:$F$93*EXP(-Fperm_SI_Woolf2021!$I$9:$I$93*$C111*IF(K$58=Fperm_SI_Woolf2021!$E$9:$E$93,1,EXP(LN((1.1*(Fperm_SI_Woolf2021!$E$9:$E$93-K$58)-63.1579*EXP(-0.19*Fperm_SI_Woolf2021!$E$9:$E$93)+63.1579*EXP(-0.19*K$58))/(Fperm_SI_Woolf2021!$E$9:$E$93-K$58))*(K$58-Fperm_SI_Woolf2021!$E$9:$E$93)/10))) + Fperm_SI_Woolf2021!$G$9:$G$93*EXP(-Fperm_SI_Woolf2021!$J$9:$J$93*$C111*IF(K$58=Fperm_SI_Woolf2021!$E$9:$E$93,1,EXP(LN((1.1*(Fperm_SI_Woolf2021!$E$9:$E$93-K$58)-63.1579*EXP(-0.19*Fperm_SI_Woolf2021!$E$9:$E$93)+63.1579*EXP(-0.19*K$58))/(Fperm_SI_Woolf2021!$E$9:$E$93-K$58))*(K$58-Fperm_SI_Woolf2021!$E$9:$E$93)/10))) + Fperm_SI_Woolf2021!$H$9:$H$93*EXP(-Fperm_SI_Woolf2021!$K$9:$K$93*$C111*IF(K$58=Fperm_SI_Woolf2021!$E$9:$E$93,1,EXP(LN((1.1*(Fperm_SI_Woolf2021!$E$9:$E$93-K$58)-63.1579*EXP(-0.19*Fperm_SI_Woolf2021!$E$9:$E$93)+63.1579*EXP(-0.19*K$58))/(Fperm_SI_Woolf2021!$E$9:$E$93-K$58))*(K$58-Fperm_SI_Woolf2021!$E$9:$E$93)/10))),Fperm_SI_Woolf2021!$D$9:$D$93)*K$57+INTERCEPT(Fperm_SI_Woolf2021!$F$9:$F$93*EXP(-Fperm_SI_Woolf2021!$I$9:$I$93*$C111*IF(K$58=Fperm_SI_Woolf2021!$E$9:$E$93,1,EXP(LN((1.1*(Fperm_SI_Woolf2021!$E$9:$E$93-K$58)-63.1579*EXP(-0.19*Fperm_SI_Woolf2021!$E$9:$E$93)+63.1579*EXP(-0.19*K$58))/(Fperm_SI_Woolf2021!$E$9:$E$93-K$58))*(K$58-Fperm_SI_Woolf2021!$E$9:$E$93)/10))) + Fperm_SI_Woolf2021!$G$9:$G$93*EXP(-Fperm_SI_Woolf2021!$J$9:$J$93*$C111*IF(K$58=Fperm_SI_Woolf2021!$E$9:$E$93,1,EXP(LN((1.1*(Fperm_SI_Woolf2021!$E$9:$E$93-K$58)-63.1579*EXP(-0.19*Fperm_SI_Woolf2021!$E$9:$E$93)+63.1579*EXP(-0.19*K$58))/(Fperm_SI_Woolf2021!$E$9:$E$93-K$58))*(K$58-Fperm_SI_Woolf2021!$E$9:$E$93)/10))) + Fperm_SI_Woolf2021!$H$9:$H$93*EXP(-Fperm_SI_Woolf2021!$K$9:$K$93*$C111*IF(K$58=Fperm_SI_Woolf2021!$E$9:$E$93,1,EXP(LN((1.1*(Fperm_SI_Woolf2021!$E$9:$E$93-K$58)-63.1579*EXP(-0.19*Fperm_SI_Woolf2021!$E$9:$E$93)+63.1579*EXP(-0.19*K$58))/(Fperm_SI_Woolf2021!$E$9:$E$93-K$58))*(K$58-Fperm_SI_Woolf2021!$E$9:$E$93)/10))),Fperm_SI_Woolf2021!$D$9:$D$93))</f>
        <v>0.72689441902496132</v>
      </c>
      <c r="L111" s="51" cm="1">
        <f t="array" ref="L111">MIN(1,SLOPE(Fperm_SI_Woolf2021!$F$9:$F$93*EXP(-Fperm_SI_Woolf2021!$I$9:$I$93*$C111*IF(L$58=Fperm_SI_Woolf2021!$E$9:$E$93,1,EXP(LN((1.1*(Fperm_SI_Woolf2021!$E$9:$E$93-L$58)-63.1579*EXP(-0.19*Fperm_SI_Woolf2021!$E$9:$E$93)+63.1579*EXP(-0.19*L$58))/(Fperm_SI_Woolf2021!$E$9:$E$93-L$58))*(L$58-Fperm_SI_Woolf2021!$E$9:$E$93)/10))) + Fperm_SI_Woolf2021!$G$9:$G$93*EXP(-Fperm_SI_Woolf2021!$J$9:$J$93*$C111*IF(L$58=Fperm_SI_Woolf2021!$E$9:$E$93,1,EXP(LN((1.1*(Fperm_SI_Woolf2021!$E$9:$E$93-L$58)-63.1579*EXP(-0.19*Fperm_SI_Woolf2021!$E$9:$E$93)+63.1579*EXP(-0.19*L$58))/(Fperm_SI_Woolf2021!$E$9:$E$93-L$58))*(L$58-Fperm_SI_Woolf2021!$E$9:$E$93)/10))) + Fperm_SI_Woolf2021!$H$9:$H$93*EXP(-Fperm_SI_Woolf2021!$K$9:$K$93*$C111*IF(L$58=Fperm_SI_Woolf2021!$E$9:$E$93,1,EXP(LN((1.1*(Fperm_SI_Woolf2021!$E$9:$E$93-L$58)-63.1579*EXP(-0.19*Fperm_SI_Woolf2021!$E$9:$E$93)+63.1579*EXP(-0.19*L$58))/(Fperm_SI_Woolf2021!$E$9:$E$93-L$58))*(L$58-Fperm_SI_Woolf2021!$E$9:$E$93)/10))),Fperm_SI_Woolf2021!$D$9:$D$93)*L$57+INTERCEPT(Fperm_SI_Woolf2021!$F$9:$F$93*EXP(-Fperm_SI_Woolf2021!$I$9:$I$93*$C111*IF(L$58=Fperm_SI_Woolf2021!$E$9:$E$93,1,EXP(LN((1.1*(Fperm_SI_Woolf2021!$E$9:$E$93-L$58)-63.1579*EXP(-0.19*Fperm_SI_Woolf2021!$E$9:$E$93)+63.1579*EXP(-0.19*L$58))/(Fperm_SI_Woolf2021!$E$9:$E$93-L$58))*(L$58-Fperm_SI_Woolf2021!$E$9:$E$93)/10))) + Fperm_SI_Woolf2021!$G$9:$G$93*EXP(-Fperm_SI_Woolf2021!$J$9:$J$93*$C111*IF(L$58=Fperm_SI_Woolf2021!$E$9:$E$93,1,EXP(LN((1.1*(Fperm_SI_Woolf2021!$E$9:$E$93-L$58)-63.1579*EXP(-0.19*Fperm_SI_Woolf2021!$E$9:$E$93)+63.1579*EXP(-0.19*L$58))/(Fperm_SI_Woolf2021!$E$9:$E$93-L$58))*(L$58-Fperm_SI_Woolf2021!$E$9:$E$93)/10))) + Fperm_SI_Woolf2021!$H$9:$H$93*EXP(-Fperm_SI_Woolf2021!$K$9:$K$93*$C111*IF(L$58=Fperm_SI_Woolf2021!$E$9:$E$93,1,EXP(LN((1.1*(Fperm_SI_Woolf2021!$E$9:$E$93-L$58)-63.1579*EXP(-0.19*Fperm_SI_Woolf2021!$E$9:$E$93)+63.1579*EXP(-0.19*L$58))/(Fperm_SI_Woolf2021!$E$9:$E$93-L$58))*(L$58-Fperm_SI_Woolf2021!$E$9:$E$93)/10))),Fperm_SI_Woolf2021!$D$9:$D$93))</f>
        <v>0.69449966133208951</v>
      </c>
      <c r="M111" s="51" cm="1">
        <f t="array" ref="M111">MIN(1,SLOPE(Fperm_SI_Woolf2021!$F$9:$F$93*EXP(-Fperm_SI_Woolf2021!$I$9:$I$93*$C111*IF(M$58=Fperm_SI_Woolf2021!$E$9:$E$93,1,EXP(LN((1.1*(Fperm_SI_Woolf2021!$E$9:$E$93-M$58)-63.1579*EXP(-0.19*Fperm_SI_Woolf2021!$E$9:$E$93)+63.1579*EXP(-0.19*M$58))/(Fperm_SI_Woolf2021!$E$9:$E$93-M$58))*(M$58-Fperm_SI_Woolf2021!$E$9:$E$93)/10))) + Fperm_SI_Woolf2021!$G$9:$G$93*EXP(-Fperm_SI_Woolf2021!$J$9:$J$93*$C111*IF(M$58=Fperm_SI_Woolf2021!$E$9:$E$93,1,EXP(LN((1.1*(Fperm_SI_Woolf2021!$E$9:$E$93-M$58)-63.1579*EXP(-0.19*Fperm_SI_Woolf2021!$E$9:$E$93)+63.1579*EXP(-0.19*M$58))/(Fperm_SI_Woolf2021!$E$9:$E$93-M$58))*(M$58-Fperm_SI_Woolf2021!$E$9:$E$93)/10))) + Fperm_SI_Woolf2021!$H$9:$H$93*EXP(-Fperm_SI_Woolf2021!$K$9:$K$93*$C111*IF(M$58=Fperm_SI_Woolf2021!$E$9:$E$93,1,EXP(LN((1.1*(Fperm_SI_Woolf2021!$E$9:$E$93-M$58)-63.1579*EXP(-0.19*Fperm_SI_Woolf2021!$E$9:$E$93)+63.1579*EXP(-0.19*M$58))/(Fperm_SI_Woolf2021!$E$9:$E$93-M$58))*(M$58-Fperm_SI_Woolf2021!$E$9:$E$93)/10))),Fperm_SI_Woolf2021!$D$9:$D$93)*M$57+INTERCEPT(Fperm_SI_Woolf2021!$F$9:$F$93*EXP(-Fperm_SI_Woolf2021!$I$9:$I$93*$C111*IF(M$58=Fperm_SI_Woolf2021!$E$9:$E$93,1,EXP(LN((1.1*(Fperm_SI_Woolf2021!$E$9:$E$93-M$58)-63.1579*EXP(-0.19*Fperm_SI_Woolf2021!$E$9:$E$93)+63.1579*EXP(-0.19*M$58))/(Fperm_SI_Woolf2021!$E$9:$E$93-M$58))*(M$58-Fperm_SI_Woolf2021!$E$9:$E$93)/10))) + Fperm_SI_Woolf2021!$G$9:$G$93*EXP(-Fperm_SI_Woolf2021!$J$9:$J$93*$C111*IF(M$58=Fperm_SI_Woolf2021!$E$9:$E$93,1,EXP(LN((1.1*(Fperm_SI_Woolf2021!$E$9:$E$93-M$58)-63.1579*EXP(-0.19*Fperm_SI_Woolf2021!$E$9:$E$93)+63.1579*EXP(-0.19*M$58))/(Fperm_SI_Woolf2021!$E$9:$E$93-M$58))*(M$58-Fperm_SI_Woolf2021!$E$9:$E$93)/10))) + Fperm_SI_Woolf2021!$H$9:$H$93*EXP(-Fperm_SI_Woolf2021!$K$9:$K$93*$C111*IF(M$58=Fperm_SI_Woolf2021!$E$9:$E$93,1,EXP(LN((1.1*(Fperm_SI_Woolf2021!$E$9:$E$93-M$58)-63.1579*EXP(-0.19*Fperm_SI_Woolf2021!$E$9:$E$93)+63.1579*EXP(-0.19*M$58))/(Fperm_SI_Woolf2021!$E$9:$E$93-M$58))*(M$58-Fperm_SI_Woolf2021!$E$9:$E$93)/10))),Fperm_SI_Woolf2021!$D$9:$D$93))</f>
        <v>0.6621049036392177</v>
      </c>
      <c r="N111" s="51" cm="1">
        <f t="array" ref="N111">MIN(1,SLOPE(Fperm_SI_Woolf2021!$F$9:$F$93*EXP(-Fperm_SI_Woolf2021!$I$9:$I$93*$C111*IF(N$58=Fperm_SI_Woolf2021!$E$9:$E$93,1,EXP(LN((1.1*(Fperm_SI_Woolf2021!$E$9:$E$93-N$58)-63.1579*EXP(-0.19*Fperm_SI_Woolf2021!$E$9:$E$93)+63.1579*EXP(-0.19*N$58))/(Fperm_SI_Woolf2021!$E$9:$E$93-N$58))*(N$58-Fperm_SI_Woolf2021!$E$9:$E$93)/10))) + Fperm_SI_Woolf2021!$G$9:$G$93*EXP(-Fperm_SI_Woolf2021!$J$9:$J$93*$C111*IF(N$58=Fperm_SI_Woolf2021!$E$9:$E$93,1,EXP(LN((1.1*(Fperm_SI_Woolf2021!$E$9:$E$93-N$58)-63.1579*EXP(-0.19*Fperm_SI_Woolf2021!$E$9:$E$93)+63.1579*EXP(-0.19*N$58))/(Fperm_SI_Woolf2021!$E$9:$E$93-N$58))*(N$58-Fperm_SI_Woolf2021!$E$9:$E$93)/10))) + Fperm_SI_Woolf2021!$H$9:$H$93*EXP(-Fperm_SI_Woolf2021!$K$9:$K$93*$C111*IF(N$58=Fperm_SI_Woolf2021!$E$9:$E$93,1,EXP(LN((1.1*(Fperm_SI_Woolf2021!$E$9:$E$93-N$58)-63.1579*EXP(-0.19*Fperm_SI_Woolf2021!$E$9:$E$93)+63.1579*EXP(-0.19*N$58))/(Fperm_SI_Woolf2021!$E$9:$E$93-N$58))*(N$58-Fperm_SI_Woolf2021!$E$9:$E$93)/10))),Fperm_SI_Woolf2021!$D$9:$D$93)*N$57+INTERCEPT(Fperm_SI_Woolf2021!$F$9:$F$93*EXP(-Fperm_SI_Woolf2021!$I$9:$I$93*$C111*IF(N$58=Fperm_SI_Woolf2021!$E$9:$E$93,1,EXP(LN((1.1*(Fperm_SI_Woolf2021!$E$9:$E$93-N$58)-63.1579*EXP(-0.19*Fperm_SI_Woolf2021!$E$9:$E$93)+63.1579*EXP(-0.19*N$58))/(Fperm_SI_Woolf2021!$E$9:$E$93-N$58))*(N$58-Fperm_SI_Woolf2021!$E$9:$E$93)/10))) + Fperm_SI_Woolf2021!$G$9:$G$93*EXP(-Fperm_SI_Woolf2021!$J$9:$J$93*$C111*IF(N$58=Fperm_SI_Woolf2021!$E$9:$E$93,1,EXP(LN((1.1*(Fperm_SI_Woolf2021!$E$9:$E$93-N$58)-63.1579*EXP(-0.19*Fperm_SI_Woolf2021!$E$9:$E$93)+63.1579*EXP(-0.19*N$58))/(Fperm_SI_Woolf2021!$E$9:$E$93-N$58))*(N$58-Fperm_SI_Woolf2021!$E$9:$E$93)/10))) + Fperm_SI_Woolf2021!$H$9:$H$93*EXP(-Fperm_SI_Woolf2021!$K$9:$K$93*$C111*IF(N$58=Fperm_SI_Woolf2021!$E$9:$E$93,1,EXP(LN((1.1*(Fperm_SI_Woolf2021!$E$9:$E$93-N$58)-63.1579*EXP(-0.19*Fperm_SI_Woolf2021!$E$9:$E$93)+63.1579*EXP(-0.19*N$58))/(Fperm_SI_Woolf2021!$E$9:$E$93-N$58))*(N$58-Fperm_SI_Woolf2021!$E$9:$E$93)/10))),Fperm_SI_Woolf2021!$D$9:$D$93))</f>
        <v>0.62971014594634567</v>
      </c>
      <c r="O111" s="51" cm="1">
        <f t="array" ref="O111">MIN(1,SLOPE(Fperm_SI_Woolf2021!$F$9:$F$93*EXP(-Fperm_SI_Woolf2021!$I$9:$I$93*$C111*IF(O$58=Fperm_SI_Woolf2021!$E$9:$E$93,1,EXP(LN((1.1*(Fperm_SI_Woolf2021!$E$9:$E$93-O$58)-63.1579*EXP(-0.19*Fperm_SI_Woolf2021!$E$9:$E$93)+63.1579*EXP(-0.19*O$58))/(Fperm_SI_Woolf2021!$E$9:$E$93-O$58))*(O$58-Fperm_SI_Woolf2021!$E$9:$E$93)/10))) + Fperm_SI_Woolf2021!$G$9:$G$93*EXP(-Fperm_SI_Woolf2021!$J$9:$J$93*$C111*IF(O$58=Fperm_SI_Woolf2021!$E$9:$E$93,1,EXP(LN((1.1*(Fperm_SI_Woolf2021!$E$9:$E$93-O$58)-63.1579*EXP(-0.19*Fperm_SI_Woolf2021!$E$9:$E$93)+63.1579*EXP(-0.19*O$58))/(Fperm_SI_Woolf2021!$E$9:$E$93-O$58))*(O$58-Fperm_SI_Woolf2021!$E$9:$E$93)/10))) + Fperm_SI_Woolf2021!$H$9:$H$93*EXP(-Fperm_SI_Woolf2021!$K$9:$K$93*$C111*IF(O$58=Fperm_SI_Woolf2021!$E$9:$E$93,1,EXP(LN((1.1*(Fperm_SI_Woolf2021!$E$9:$E$93-O$58)-63.1579*EXP(-0.19*Fperm_SI_Woolf2021!$E$9:$E$93)+63.1579*EXP(-0.19*O$58))/(Fperm_SI_Woolf2021!$E$9:$E$93-O$58))*(O$58-Fperm_SI_Woolf2021!$E$9:$E$93)/10))),Fperm_SI_Woolf2021!$D$9:$D$93)*O$57+INTERCEPT(Fperm_SI_Woolf2021!$F$9:$F$93*EXP(-Fperm_SI_Woolf2021!$I$9:$I$93*$C111*IF(O$58=Fperm_SI_Woolf2021!$E$9:$E$93,1,EXP(LN((1.1*(Fperm_SI_Woolf2021!$E$9:$E$93-O$58)-63.1579*EXP(-0.19*Fperm_SI_Woolf2021!$E$9:$E$93)+63.1579*EXP(-0.19*O$58))/(Fperm_SI_Woolf2021!$E$9:$E$93-O$58))*(O$58-Fperm_SI_Woolf2021!$E$9:$E$93)/10))) + Fperm_SI_Woolf2021!$G$9:$G$93*EXP(-Fperm_SI_Woolf2021!$J$9:$J$93*$C111*IF(O$58=Fperm_SI_Woolf2021!$E$9:$E$93,1,EXP(LN((1.1*(Fperm_SI_Woolf2021!$E$9:$E$93-O$58)-63.1579*EXP(-0.19*Fperm_SI_Woolf2021!$E$9:$E$93)+63.1579*EXP(-0.19*O$58))/(Fperm_SI_Woolf2021!$E$9:$E$93-O$58))*(O$58-Fperm_SI_Woolf2021!$E$9:$E$93)/10))) + Fperm_SI_Woolf2021!$H$9:$H$93*EXP(-Fperm_SI_Woolf2021!$K$9:$K$93*$C111*IF(O$58=Fperm_SI_Woolf2021!$E$9:$E$93,1,EXP(LN((1.1*(Fperm_SI_Woolf2021!$E$9:$E$93-O$58)-63.1579*EXP(-0.19*Fperm_SI_Woolf2021!$E$9:$E$93)+63.1579*EXP(-0.19*O$58))/(Fperm_SI_Woolf2021!$E$9:$E$93-O$58))*(O$58-Fperm_SI_Woolf2021!$E$9:$E$93)/10))),Fperm_SI_Woolf2021!$D$9:$D$93))</f>
        <v>0.59731538825347386</v>
      </c>
      <c r="P111" s="51" cm="1">
        <f t="array" ref="P111">MIN(1,SLOPE(Fperm_SI_Woolf2021!$F$9:$F$93*EXP(-Fperm_SI_Woolf2021!$I$9:$I$93*$C111*IF(P$58=Fperm_SI_Woolf2021!$E$9:$E$93,1,EXP(LN((1.1*(Fperm_SI_Woolf2021!$E$9:$E$93-P$58)-63.1579*EXP(-0.19*Fperm_SI_Woolf2021!$E$9:$E$93)+63.1579*EXP(-0.19*P$58))/(Fperm_SI_Woolf2021!$E$9:$E$93-P$58))*(P$58-Fperm_SI_Woolf2021!$E$9:$E$93)/10))) + Fperm_SI_Woolf2021!$G$9:$G$93*EXP(-Fperm_SI_Woolf2021!$J$9:$J$93*$C111*IF(P$58=Fperm_SI_Woolf2021!$E$9:$E$93,1,EXP(LN((1.1*(Fperm_SI_Woolf2021!$E$9:$E$93-P$58)-63.1579*EXP(-0.19*Fperm_SI_Woolf2021!$E$9:$E$93)+63.1579*EXP(-0.19*P$58))/(Fperm_SI_Woolf2021!$E$9:$E$93-P$58))*(P$58-Fperm_SI_Woolf2021!$E$9:$E$93)/10))) + Fperm_SI_Woolf2021!$H$9:$H$93*EXP(-Fperm_SI_Woolf2021!$K$9:$K$93*$C111*IF(P$58=Fperm_SI_Woolf2021!$E$9:$E$93,1,EXP(LN((1.1*(Fperm_SI_Woolf2021!$E$9:$E$93-P$58)-63.1579*EXP(-0.19*Fperm_SI_Woolf2021!$E$9:$E$93)+63.1579*EXP(-0.19*P$58))/(Fperm_SI_Woolf2021!$E$9:$E$93-P$58))*(P$58-Fperm_SI_Woolf2021!$E$9:$E$93)/10))),Fperm_SI_Woolf2021!$D$9:$D$93)*P$57+INTERCEPT(Fperm_SI_Woolf2021!$F$9:$F$93*EXP(-Fperm_SI_Woolf2021!$I$9:$I$93*$C111*IF(P$58=Fperm_SI_Woolf2021!$E$9:$E$93,1,EXP(LN((1.1*(Fperm_SI_Woolf2021!$E$9:$E$93-P$58)-63.1579*EXP(-0.19*Fperm_SI_Woolf2021!$E$9:$E$93)+63.1579*EXP(-0.19*P$58))/(Fperm_SI_Woolf2021!$E$9:$E$93-P$58))*(P$58-Fperm_SI_Woolf2021!$E$9:$E$93)/10))) + Fperm_SI_Woolf2021!$G$9:$G$93*EXP(-Fperm_SI_Woolf2021!$J$9:$J$93*$C111*IF(P$58=Fperm_SI_Woolf2021!$E$9:$E$93,1,EXP(LN((1.1*(Fperm_SI_Woolf2021!$E$9:$E$93-P$58)-63.1579*EXP(-0.19*Fperm_SI_Woolf2021!$E$9:$E$93)+63.1579*EXP(-0.19*P$58))/(Fperm_SI_Woolf2021!$E$9:$E$93-P$58))*(P$58-Fperm_SI_Woolf2021!$E$9:$E$93)/10))) + Fperm_SI_Woolf2021!$H$9:$H$93*EXP(-Fperm_SI_Woolf2021!$K$9:$K$93*$C111*IF(P$58=Fperm_SI_Woolf2021!$E$9:$E$93,1,EXP(LN((1.1*(Fperm_SI_Woolf2021!$E$9:$E$93-P$58)-63.1579*EXP(-0.19*Fperm_SI_Woolf2021!$E$9:$E$93)+63.1579*EXP(-0.19*P$58))/(Fperm_SI_Woolf2021!$E$9:$E$93-P$58))*(P$58-Fperm_SI_Woolf2021!$E$9:$E$93)/10))),Fperm_SI_Woolf2021!$D$9:$D$93))</f>
        <v>0.56492063056060193</v>
      </c>
      <c r="Q111" s="51" cm="1">
        <f t="array" ref="Q111">MIN(1,SLOPE(Fperm_SI_Woolf2021!$F$9:$F$93*EXP(-Fperm_SI_Woolf2021!$I$9:$I$93*$C111*IF(Q$58=Fperm_SI_Woolf2021!$E$9:$E$93,1,EXP(LN((1.1*(Fperm_SI_Woolf2021!$E$9:$E$93-Q$58)-63.1579*EXP(-0.19*Fperm_SI_Woolf2021!$E$9:$E$93)+63.1579*EXP(-0.19*Q$58))/(Fperm_SI_Woolf2021!$E$9:$E$93-Q$58))*(Q$58-Fperm_SI_Woolf2021!$E$9:$E$93)/10))) + Fperm_SI_Woolf2021!$G$9:$G$93*EXP(-Fperm_SI_Woolf2021!$J$9:$J$93*$C111*IF(Q$58=Fperm_SI_Woolf2021!$E$9:$E$93,1,EXP(LN((1.1*(Fperm_SI_Woolf2021!$E$9:$E$93-Q$58)-63.1579*EXP(-0.19*Fperm_SI_Woolf2021!$E$9:$E$93)+63.1579*EXP(-0.19*Q$58))/(Fperm_SI_Woolf2021!$E$9:$E$93-Q$58))*(Q$58-Fperm_SI_Woolf2021!$E$9:$E$93)/10))) + Fperm_SI_Woolf2021!$H$9:$H$93*EXP(-Fperm_SI_Woolf2021!$K$9:$K$93*$C111*IF(Q$58=Fperm_SI_Woolf2021!$E$9:$E$93,1,EXP(LN((1.1*(Fperm_SI_Woolf2021!$E$9:$E$93-Q$58)-63.1579*EXP(-0.19*Fperm_SI_Woolf2021!$E$9:$E$93)+63.1579*EXP(-0.19*Q$58))/(Fperm_SI_Woolf2021!$E$9:$E$93-Q$58))*(Q$58-Fperm_SI_Woolf2021!$E$9:$E$93)/10))),Fperm_SI_Woolf2021!$D$9:$D$93)*Q$57+INTERCEPT(Fperm_SI_Woolf2021!$F$9:$F$93*EXP(-Fperm_SI_Woolf2021!$I$9:$I$93*$C111*IF(Q$58=Fperm_SI_Woolf2021!$E$9:$E$93,1,EXP(LN((1.1*(Fperm_SI_Woolf2021!$E$9:$E$93-Q$58)-63.1579*EXP(-0.19*Fperm_SI_Woolf2021!$E$9:$E$93)+63.1579*EXP(-0.19*Q$58))/(Fperm_SI_Woolf2021!$E$9:$E$93-Q$58))*(Q$58-Fperm_SI_Woolf2021!$E$9:$E$93)/10))) + Fperm_SI_Woolf2021!$G$9:$G$93*EXP(-Fperm_SI_Woolf2021!$J$9:$J$93*$C111*IF(Q$58=Fperm_SI_Woolf2021!$E$9:$E$93,1,EXP(LN((1.1*(Fperm_SI_Woolf2021!$E$9:$E$93-Q$58)-63.1579*EXP(-0.19*Fperm_SI_Woolf2021!$E$9:$E$93)+63.1579*EXP(-0.19*Q$58))/(Fperm_SI_Woolf2021!$E$9:$E$93-Q$58))*(Q$58-Fperm_SI_Woolf2021!$E$9:$E$93)/10))) + Fperm_SI_Woolf2021!$H$9:$H$93*EXP(-Fperm_SI_Woolf2021!$K$9:$K$93*$C111*IF(Q$58=Fperm_SI_Woolf2021!$E$9:$E$93,1,EXP(LN((1.1*(Fperm_SI_Woolf2021!$E$9:$E$93-Q$58)-63.1579*EXP(-0.19*Fperm_SI_Woolf2021!$E$9:$E$93)+63.1579*EXP(-0.19*Q$58))/(Fperm_SI_Woolf2021!$E$9:$E$93-Q$58))*(Q$58-Fperm_SI_Woolf2021!$E$9:$E$93)/10))),Fperm_SI_Woolf2021!$D$9:$D$93))</f>
        <v>0.53252587286773001</v>
      </c>
      <c r="R111" s="51" cm="1">
        <f t="array" ref="R111">MIN(1,SLOPE(Fperm_SI_Woolf2021!$F$9:$F$93*EXP(-Fperm_SI_Woolf2021!$I$9:$I$93*$C111*IF(R$58=Fperm_SI_Woolf2021!$E$9:$E$93,1,EXP(LN((1.1*(Fperm_SI_Woolf2021!$E$9:$E$93-R$58)-63.1579*EXP(-0.19*Fperm_SI_Woolf2021!$E$9:$E$93)+63.1579*EXP(-0.19*R$58))/(Fperm_SI_Woolf2021!$E$9:$E$93-R$58))*(R$58-Fperm_SI_Woolf2021!$E$9:$E$93)/10))) + Fperm_SI_Woolf2021!$G$9:$G$93*EXP(-Fperm_SI_Woolf2021!$J$9:$J$93*$C111*IF(R$58=Fperm_SI_Woolf2021!$E$9:$E$93,1,EXP(LN((1.1*(Fperm_SI_Woolf2021!$E$9:$E$93-R$58)-63.1579*EXP(-0.19*Fperm_SI_Woolf2021!$E$9:$E$93)+63.1579*EXP(-0.19*R$58))/(Fperm_SI_Woolf2021!$E$9:$E$93-R$58))*(R$58-Fperm_SI_Woolf2021!$E$9:$E$93)/10))) + Fperm_SI_Woolf2021!$H$9:$H$93*EXP(-Fperm_SI_Woolf2021!$K$9:$K$93*$C111*IF(R$58=Fperm_SI_Woolf2021!$E$9:$E$93,1,EXP(LN((1.1*(Fperm_SI_Woolf2021!$E$9:$E$93-R$58)-63.1579*EXP(-0.19*Fperm_SI_Woolf2021!$E$9:$E$93)+63.1579*EXP(-0.19*R$58))/(Fperm_SI_Woolf2021!$E$9:$E$93-R$58))*(R$58-Fperm_SI_Woolf2021!$E$9:$E$93)/10))),Fperm_SI_Woolf2021!$D$9:$D$93)*R$57+INTERCEPT(Fperm_SI_Woolf2021!$F$9:$F$93*EXP(-Fperm_SI_Woolf2021!$I$9:$I$93*$C111*IF(R$58=Fperm_SI_Woolf2021!$E$9:$E$93,1,EXP(LN((1.1*(Fperm_SI_Woolf2021!$E$9:$E$93-R$58)-63.1579*EXP(-0.19*Fperm_SI_Woolf2021!$E$9:$E$93)+63.1579*EXP(-0.19*R$58))/(Fperm_SI_Woolf2021!$E$9:$E$93-R$58))*(R$58-Fperm_SI_Woolf2021!$E$9:$E$93)/10))) + Fperm_SI_Woolf2021!$G$9:$G$93*EXP(-Fperm_SI_Woolf2021!$J$9:$J$93*$C111*IF(R$58=Fperm_SI_Woolf2021!$E$9:$E$93,1,EXP(LN((1.1*(Fperm_SI_Woolf2021!$E$9:$E$93-R$58)-63.1579*EXP(-0.19*Fperm_SI_Woolf2021!$E$9:$E$93)+63.1579*EXP(-0.19*R$58))/(Fperm_SI_Woolf2021!$E$9:$E$93-R$58))*(R$58-Fperm_SI_Woolf2021!$E$9:$E$93)/10))) + Fperm_SI_Woolf2021!$H$9:$H$93*EXP(-Fperm_SI_Woolf2021!$K$9:$K$93*$C111*IF(R$58=Fperm_SI_Woolf2021!$E$9:$E$93,1,EXP(LN((1.1*(Fperm_SI_Woolf2021!$E$9:$E$93-R$58)-63.1579*EXP(-0.19*Fperm_SI_Woolf2021!$E$9:$E$93)+63.1579*EXP(-0.19*R$58))/(Fperm_SI_Woolf2021!$E$9:$E$93-R$58))*(R$58-Fperm_SI_Woolf2021!$E$9:$E$93)/10))),Fperm_SI_Woolf2021!$D$9:$D$93))</f>
        <v>0.50013111517485809</v>
      </c>
      <c r="S111" s="51" cm="1">
        <f t="array" ref="S111">MIN(1,SLOPE(Fperm_SI_Woolf2021!$F$9:$F$93*EXP(-Fperm_SI_Woolf2021!$I$9:$I$93*$C111*IF(S$58=Fperm_SI_Woolf2021!$E$9:$E$93,1,EXP(LN((1.1*(Fperm_SI_Woolf2021!$E$9:$E$93-S$58)-63.1579*EXP(-0.19*Fperm_SI_Woolf2021!$E$9:$E$93)+63.1579*EXP(-0.19*S$58))/(Fperm_SI_Woolf2021!$E$9:$E$93-S$58))*(S$58-Fperm_SI_Woolf2021!$E$9:$E$93)/10))) + Fperm_SI_Woolf2021!$G$9:$G$93*EXP(-Fperm_SI_Woolf2021!$J$9:$J$93*$C111*IF(S$58=Fperm_SI_Woolf2021!$E$9:$E$93,1,EXP(LN((1.1*(Fperm_SI_Woolf2021!$E$9:$E$93-S$58)-63.1579*EXP(-0.19*Fperm_SI_Woolf2021!$E$9:$E$93)+63.1579*EXP(-0.19*S$58))/(Fperm_SI_Woolf2021!$E$9:$E$93-S$58))*(S$58-Fperm_SI_Woolf2021!$E$9:$E$93)/10))) + Fperm_SI_Woolf2021!$H$9:$H$93*EXP(-Fperm_SI_Woolf2021!$K$9:$K$93*$C111*IF(S$58=Fperm_SI_Woolf2021!$E$9:$E$93,1,EXP(LN((1.1*(Fperm_SI_Woolf2021!$E$9:$E$93-S$58)-63.1579*EXP(-0.19*Fperm_SI_Woolf2021!$E$9:$E$93)+63.1579*EXP(-0.19*S$58))/(Fperm_SI_Woolf2021!$E$9:$E$93-S$58))*(S$58-Fperm_SI_Woolf2021!$E$9:$E$93)/10))),Fperm_SI_Woolf2021!$D$9:$D$93)*S$57+INTERCEPT(Fperm_SI_Woolf2021!$F$9:$F$93*EXP(-Fperm_SI_Woolf2021!$I$9:$I$93*$C111*IF(S$58=Fperm_SI_Woolf2021!$E$9:$E$93,1,EXP(LN((1.1*(Fperm_SI_Woolf2021!$E$9:$E$93-S$58)-63.1579*EXP(-0.19*Fperm_SI_Woolf2021!$E$9:$E$93)+63.1579*EXP(-0.19*S$58))/(Fperm_SI_Woolf2021!$E$9:$E$93-S$58))*(S$58-Fperm_SI_Woolf2021!$E$9:$E$93)/10))) + Fperm_SI_Woolf2021!$G$9:$G$93*EXP(-Fperm_SI_Woolf2021!$J$9:$J$93*$C111*IF(S$58=Fperm_SI_Woolf2021!$E$9:$E$93,1,EXP(LN((1.1*(Fperm_SI_Woolf2021!$E$9:$E$93-S$58)-63.1579*EXP(-0.19*Fperm_SI_Woolf2021!$E$9:$E$93)+63.1579*EXP(-0.19*S$58))/(Fperm_SI_Woolf2021!$E$9:$E$93-S$58))*(S$58-Fperm_SI_Woolf2021!$E$9:$E$93)/10))) + Fperm_SI_Woolf2021!$H$9:$H$93*EXP(-Fperm_SI_Woolf2021!$K$9:$K$93*$C111*IF(S$58=Fperm_SI_Woolf2021!$E$9:$E$93,1,EXP(LN((1.1*(Fperm_SI_Woolf2021!$E$9:$E$93-S$58)-63.1579*EXP(-0.19*Fperm_SI_Woolf2021!$E$9:$E$93)+63.1579*EXP(-0.19*S$58))/(Fperm_SI_Woolf2021!$E$9:$E$93-S$58))*(S$58-Fperm_SI_Woolf2021!$E$9:$E$93)/10))),Fperm_SI_Woolf2021!$D$9:$D$93))</f>
        <v>0.70687374750625875</v>
      </c>
      <c r="T111" s="51" cm="1">
        <f t="array" ref="T111">MIN(1,SLOPE(Fperm_SI_Woolf2021!$F$9:$F$93*EXP(-Fperm_SI_Woolf2021!$I$9:$I$93*$C111*IF(T$58=Fperm_SI_Woolf2021!$E$9:$E$93,1,EXP(LN((1.1*(Fperm_SI_Woolf2021!$E$9:$E$93-T$58)-63.1579*EXP(-0.19*Fperm_SI_Woolf2021!$E$9:$E$93)+63.1579*EXP(-0.19*T$58))/(Fperm_SI_Woolf2021!$E$9:$E$93-T$58))*(T$58-Fperm_SI_Woolf2021!$E$9:$E$93)/10))) + Fperm_SI_Woolf2021!$G$9:$G$93*EXP(-Fperm_SI_Woolf2021!$J$9:$J$93*$C111*IF(T$58=Fperm_SI_Woolf2021!$E$9:$E$93,1,EXP(LN((1.1*(Fperm_SI_Woolf2021!$E$9:$E$93-T$58)-63.1579*EXP(-0.19*Fperm_SI_Woolf2021!$E$9:$E$93)+63.1579*EXP(-0.19*T$58))/(Fperm_SI_Woolf2021!$E$9:$E$93-T$58))*(T$58-Fperm_SI_Woolf2021!$E$9:$E$93)/10))) + Fperm_SI_Woolf2021!$H$9:$H$93*EXP(-Fperm_SI_Woolf2021!$K$9:$K$93*$C111*IF(T$58=Fperm_SI_Woolf2021!$E$9:$E$93,1,EXP(LN((1.1*(Fperm_SI_Woolf2021!$E$9:$E$93-T$58)-63.1579*EXP(-0.19*Fperm_SI_Woolf2021!$E$9:$E$93)+63.1579*EXP(-0.19*T$58))/(Fperm_SI_Woolf2021!$E$9:$E$93-T$58))*(T$58-Fperm_SI_Woolf2021!$E$9:$E$93)/10))),Fperm_SI_Woolf2021!$D$9:$D$93)*T$57+INTERCEPT(Fperm_SI_Woolf2021!$F$9:$F$93*EXP(-Fperm_SI_Woolf2021!$I$9:$I$93*$C111*IF(T$58=Fperm_SI_Woolf2021!$E$9:$E$93,1,EXP(LN((1.1*(Fperm_SI_Woolf2021!$E$9:$E$93-T$58)-63.1579*EXP(-0.19*Fperm_SI_Woolf2021!$E$9:$E$93)+63.1579*EXP(-0.19*T$58))/(Fperm_SI_Woolf2021!$E$9:$E$93-T$58))*(T$58-Fperm_SI_Woolf2021!$E$9:$E$93)/10))) + Fperm_SI_Woolf2021!$G$9:$G$93*EXP(-Fperm_SI_Woolf2021!$J$9:$J$93*$C111*IF(T$58=Fperm_SI_Woolf2021!$E$9:$E$93,1,EXP(LN((1.1*(Fperm_SI_Woolf2021!$E$9:$E$93-T$58)-63.1579*EXP(-0.19*Fperm_SI_Woolf2021!$E$9:$E$93)+63.1579*EXP(-0.19*T$58))/(Fperm_SI_Woolf2021!$E$9:$E$93-T$58))*(T$58-Fperm_SI_Woolf2021!$E$9:$E$93)/10))) + Fperm_SI_Woolf2021!$H$9:$H$93*EXP(-Fperm_SI_Woolf2021!$K$9:$K$93*$C111*IF(T$58=Fperm_SI_Woolf2021!$E$9:$E$93,1,EXP(LN((1.1*(Fperm_SI_Woolf2021!$E$9:$E$93-T$58)-63.1579*EXP(-0.19*Fperm_SI_Woolf2021!$E$9:$E$93)+63.1579*EXP(-0.19*T$58))/(Fperm_SI_Woolf2021!$E$9:$E$93-T$58))*(T$58-Fperm_SI_Woolf2021!$E$9:$E$93)/10))),Fperm_SI_Woolf2021!$D$9:$D$93))</f>
        <v>0.6771204689381719</v>
      </c>
      <c r="U111" s="51" cm="1">
        <f t="array" ref="U111">MIN(1,SLOPE(Fperm_SI_Woolf2021!$F$9:$F$93*EXP(-Fperm_SI_Woolf2021!$I$9:$I$93*$C111*IF(U$58=Fperm_SI_Woolf2021!$E$9:$E$93,1,EXP(LN((1.1*(Fperm_SI_Woolf2021!$E$9:$E$93-U$58)-63.1579*EXP(-0.19*Fperm_SI_Woolf2021!$E$9:$E$93)+63.1579*EXP(-0.19*U$58))/(Fperm_SI_Woolf2021!$E$9:$E$93-U$58))*(U$58-Fperm_SI_Woolf2021!$E$9:$E$93)/10))) + Fperm_SI_Woolf2021!$G$9:$G$93*EXP(-Fperm_SI_Woolf2021!$J$9:$J$93*$C111*IF(U$58=Fperm_SI_Woolf2021!$E$9:$E$93,1,EXP(LN((1.1*(Fperm_SI_Woolf2021!$E$9:$E$93-U$58)-63.1579*EXP(-0.19*Fperm_SI_Woolf2021!$E$9:$E$93)+63.1579*EXP(-0.19*U$58))/(Fperm_SI_Woolf2021!$E$9:$E$93-U$58))*(U$58-Fperm_SI_Woolf2021!$E$9:$E$93)/10))) + Fperm_SI_Woolf2021!$H$9:$H$93*EXP(-Fperm_SI_Woolf2021!$K$9:$K$93*$C111*IF(U$58=Fperm_SI_Woolf2021!$E$9:$E$93,1,EXP(LN((1.1*(Fperm_SI_Woolf2021!$E$9:$E$93-U$58)-63.1579*EXP(-0.19*Fperm_SI_Woolf2021!$E$9:$E$93)+63.1579*EXP(-0.19*U$58))/(Fperm_SI_Woolf2021!$E$9:$E$93-U$58))*(U$58-Fperm_SI_Woolf2021!$E$9:$E$93)/10))),Fperm_SI_Woolf2021!$D$9:$D$93)*U$57+INTERCEPT(Fperm_SI_Woolf2021!$F$9:$F$93*EXP(-Fperm_SI_Woolf2021!$I$9:$I$93*$C111*IF(U$58=Fperm_SI_Woolf2021!$E$9:$E$93,1,EXP(LN((1.1*(Fperm_SI_Woolf2021!$E$9:$E$93-U$58)-63.1579*EXP(-0.19*Fperm_SI_Woolf2021!$E$9:$E$93)+63.1579*EXP(-0.19*U$58))/(Fperm_SI_Woolf2021!$E$9:$E$93-U$58))*(U$58-Fperm_SI_Woolf2021!$E$9:$E$93)/10))) + Fperm_SI_Woolf2021!$G$9:$G$93*EXP(-Fperm_SI_Woolf2021!$J$9:$J$93*$C111*IF(U$58=Fperm_SI_Woolf2021!$E$9:$E$93,1,EXP(LN((1.1*(Fperm_SI_Woolf2021!$E$9:$E$93-U$58)-63.1579*EXP(-0.19*Fperm_SI_Woolf2021!$E$9:$E$93)+63.1579*EXP(-0.19*U$58))/(Fperm_SI_Woolf2021!$E$9:$E$93-U$58))*(U$58-Fperm_SI_Woolf2021!$E$9:$E$93)/10))) + Fperm_SI_Woolf2021!$H$9:$H$93*EXP(-Fperm_SI_Woolf2021!$K$9:$K$93*$C111*IF(U$58=Fperm_SI_Woolf2021!$E$9:$E$93,1,EXP(LN((1.1*(Fperm_SI_Woolf2021!$E$9:$E$93-U$58)-63.1579*EXP(-0.19*Fperm_SI_Woolf2021!$E$9:$E$93)+63.1579*EXP(-0.19*U$58))/(Fperm_SI_Woolf2021!$E$9:$E$93-U$58))*(U$58-Fperm_SI_Woolf2021!$E$9:$E$93)/10))),Fperm_SI_Woolf2021!$D$9:$D$93))</f>
        <v>0.64736719037008517</v>
      </c>
      <c r="V111" s="51" cm="1">
        <f t="array" ref="V111">MIN(1,SLOPE(Fperm_SI_Woolf2021!$F$9:$F$93*EXP(-Fperm_SI_Woolf2021!$I$9:$I$93*$C111*IF(V$58=Fperm_SI_Woolf2021!$E$9:$E$93,1,EXP(LN((1.1*(Fperm_SI_Woolf2021!$E$9:$E$93-V$58)-63.1579*EXP(-0.19*Fperm_SI_Woolf2021!$E$9:$E$93)+63.1579*EXP(-0.19*V$58))/(Fperm_SI_Woolf2021!$E$9:$E$93-V$58))*(V$58-Fperm_SI_Woolf2021!$E$9:$E$93)/10))) + Fperm_SI_Woolf2021!$G$9:$G$93*EXP(-Fperm_SI_Woolf2021!$J$9:$J$93*$C111*IF(V$58=Fperm_SI_Woolf2021!$E$9:$E$93,1,EXP(LN((1.1*(Fperm_SI_Woolf2021!$E$9:$E$93-V$58)-63.1579*EXP(-0.19*Fperm_SI_Woolf2021!$E$9:$E$93)+63.1579*EXP(-0.19*V$58))/(Fperm_SI_Woolf2021!$E$9:$E$93-V$58))*(V$58-Fperm_SI_Woolf2021!$E$9:$E$93)/10))) + Fperm_SI_Woolf2021!$H$9:$H$93*EXP(-Fperm_SI_Woolf2021!$K$9:$K$93*$C111*IF(V$58=Fperm_SI_Woolf2021!$E$9:$E$93,1,EXP(LN((1.1*(Fperm_SI_Woolf2021!$E$9:$E$93-V$58)-63.1579*EXP(-0.19*Fperm_SI_Woolf2021!$E$9:$E$93)+63.1579*EXP(-0.19*V$58))/(Fperm_SI_Woolf2021!$E$9:$E$93-V$58))*(V$58-Fperm_SI_Woolf2021!$E$9:$E$93)/10))),Fperm_SI_Woolf2021!$D$9:$D$93)*V$57+INTERCEPT(Fperm_SI_Woolf2021!$F$9:$F$93*EXP(-Fperm_SI_Woolf2021!$I$9:$I$93*$C111*IF(V$58=Fperm_SI_Woolf2021!$E$9:$E$93,1,EXP(LN((1.1*(Fperm_SI_Woolf2021!$E$9:$E$93-V$58)-63.1579*EXP(-0.19*Fperm_SI_Woolf2021!$E$9:$E$93)+63.1579*EXP(-0.19*V$58))/(Fperm_SI_Woolf2021!$E$9:$E$93-V$58))*(V$58-Fperm_SI_Woolf2021!$E$9:$E$93)/10))) + Fperm_SI_Woolf2021!$G$9:$G$93*EXP(-Fperm_SI_Woolf2021!$J$9:$J$93*$C111*IF(V$58=Fperm_SI_Woolf2021!$E$9:$E$93,1,EXP(LN((1.1*(Fperm_SI_Woolf2021!$E$9:$E$93-V$58)-63.1579*EXP(-0.19*Fperm_SI_Woolf2021!$E$9:$E$93)+63.1579*EXP(-0.19*V$58))/(Fperm_SI_Woolf2021!$E$9:$E$93-V$58))*(V$58-Fperm_SI_Woolf2021!$E$9:$E$93)/10))) + Fperm_SI_Woolf2021!$H$9:$H$93*EXP(-Fperm_SI_Woolf2021!$K$9:$K$93*$C111*IF(V$58=Fperm_SI_Woolf2021!$E$9:$E$93,1,EXP(LN((1.1*(Fperm_SI_Woolf2021!$E$9:$E$93-V$58)-63.1579*EXP(-0.19*Fperm_SI_Woolf2021!$E$9:$E$93)+63.1579*EXP(-0.19*V$58))/(Fperm_SI_Woolf2021!$E$9:$E$93-V$58))*(V$58-Fperm_SI_Woolf2021!$E$9:$E$93)/10))),Fperm_SI_Woolf2021!$D$9:$D$93))</f>
        <v>0.61761391180199843</v>
      </c>
      <c r="W111" s="51" cm="1">
        <f t="array" ref="W111">MIN(1,SLOPE(Fperm_SI_Woolf2021!$F$9:$F$93*EXP(-Fperm_SI_Woolf2021!$I$9:$I$93*$C111*IF(W$58=Fperm_SI_Woolf2021!$E$9:$E$93,1,EXP(LN((1.1*(Fperm_SI_Woolf2021!$E$9:$E$93-W$58)-63.1579*EXP(-0.19*Fperm_SI_Woolf2021!$E$9:$E$93)+63.1579*EXP(-0.19*W$58))/(Fperm_SI_Woolf2021!$E$9:$E$93-W$58))*(W$58-Fperm_SI_Woolf2021!$E$9:$E$93)/10))) + Fperm_SI_Woolf2021!$G$9:$G$93*EXP(-Fperm_SI_Woolf2021!$J$9:$J$93*$C111*IF(W$58=Fperm_SI_Woolf2021!$E$9:$E$93,1,EXP(LN((1.1*(Fperm_SI_Woolf2021!$E$9:$E$93-W$58)-63.1579*EXP(-0.19*Fperm_SI_Woolf2021!$E$9:$E$93)+63.1579*EXP(-0.19*W$58))/(Fperm_SI_Woolf2021!$E$9:$E$93-W$58))*(W$58-Fperm_SI_Woolf2021!$E$9:$E$93)/10))) + Fperm_SI_Woolf2021!$H$9:$H$93*EXP(-Fperm_SI_Woolf2021!$K$9:$K$93*$C111*IF(W$58=Fperm_SI_Woolf2021!$E$9:$E$93,1,EXP(LN((1.1*(Fperm_SI_Woolf2021!$E$9:$E$93-W$58)-63.1579*EXP(-0.19*Fperm_SI_Woolf2021!$E$9:$E$93)+63.1579*EXP(-0.19*W$58))/(Fperm_SI_Woolf2021!$E$9:$E$93-W$58))*(W$58-Fperm_SI_Woolf2021!$E$9:$E$93)/10))),Fperm_SI_Woolf2021!$D$9:$D$93)*W$57+INTERCEPT(Fperm_SI_Woolf2021!$F$9:$F$93*EXP(-Fperm_SI_Woolf2021!$I$9:$I$93*$C111*IF(W$58=Fperm_SI_Woolf2021!$E$9:$E$93,1,EXP(LN((1.1*(Fperm_SI_Woolf2021!$E$9:$E$93-W$58)-63.1579*EXP(-0.19*Fperm_SI_Woolf2021!$E$9:$E$93)+63.1579*EXP(-0.19*W$58))/(Fperm_SI_Woolf2021!$E$9:$E$93-W$58))*(W$58-Fperm_SI_Woolf2021!$E$9:$E$93)/10))) + Fperm_SI_Woolf2021!$G$9:$G$93*EXP(-Fperm_SI_Woolf2021!$J$9:$J$93*$C111*IF(W$58=Fperm_SI_Woolf2021!$E$9:$E$93,1,EXP(LN((1.1*(Fperm_SI_Woolf2021!$E$9:$E$93-W$58)-63.1579*EXP(-0.19*Fperm_SI_Woolf2021!$E$9:$E$93)+63.1579*EXP(-0.19*W$58))/(Fperm_SI_Woolf2021!$E$9:$E$93-W$58))*(W$58-Fperm_SI_Woolf2021!$E$9:$E$93)/10))) + Fperm_SI_Woolf2021!$H$9:$H$93*EXP(-Fperm_SI_Woolf2021!$K$9:$K$93*$C111*IF(W$58=Fperm_SI_Woolf2021!$E$9:$E$93,1,EXP(LN((1.1*(Fperm_SI_Woolf2021!$E$9:$E$93-W$58)-63.1579*EXP(-0.19*Fperm_SI_Woolf2021!$E$9:$E$93)+63.1579*EXP(-0.19*W$58))/(Fperm_SI_Woolf2021!$E$9:$E$93-W$58))*(W$58-Fperm_SI_Woolf2021!$E$9:$E$93)/10))),Fperm_SI_Woolf2021!$D$9:$D$93))</f>
        <v>0.58786063323391158</v>
      </c>
      <c r="X111" s="51" cm="1">
        <f t="array" ref="X111">MIN(1,SLOPE(Fperm_SI_Woolf2021!$F$9:$F$93*EXP(-Fperm_SI_Woolf2021!$I$9:$I$93*$C111*IF(X$58=Fperm_SI_Woolf2021!$E$9:$E$93,1,EXP(LN((1.1*(Fperm_SI_Woolf2021!$E$9:$E$93-X$58)-63.1579*EXP(-0.19*Fperm_SI_Woolf2021!$E$9:$E$93)+63.1579*EXP(-0.19*X$58))/(Fperm_SI_Woolf2021!$E$9:$E$93-X$58))*(X$58-Fperm_SI_Woolf2021!$E$9:$E$93)/10))) + Fperm_SI_Woolf2021!$G$9:$G$93*EXP(-Fperm_SI_Woolf2021!$J$9:$J$93*$C111*IF(X$58=Fperm_SI_Woolf2021!$E$9:$E$93,1,EXP(LN((1.1*(Fperm_SI_Woolf2021!$E$9:$E$93-X$58)-63.1579*EXP(-0.19*Fperm_SI_Woolf2021!$E$9:$E$93)+63.1579*EXP(-0.19*X$58))/(Fperm_SI_Woolf2021!$E$9:$E$93-X$58))*(X$58-Fperm_SI_Woolf2021!$E$9:$E$93)/10))) + Fperm_SI_Woolf2021!$H$9:$H$93*EXP(-Fperm_SI_Woolf2021!$K$9:$K$93*$C111*IF(X$58=Fperm_SI_Woolf2021!$E$9:$E$93,1,EXP(LN((1.1*(Fperm_SI_Woolf2021!$E$9:$E$93-X$58)-63.1579*EXP(-0.19*Fperm_SI_Woolf2021!$E$9:$E$93)+63.1579*EXP(-0.19*X$58))/(Fperm_SI_Woolf2021!$E$9:$E$93-X$58))*(X$58-Fperm_SI_Woolf2021!$E$9:$E$93)/10))),Fperm_SI_Woolf2021!$D$9:$D$93)*X$57+INTERCEPT(Fperm_SI_Woolf2021!$F$9:$F$93*EXP(-Fperm_SI_Woolf2021!$I$9:$I$93*$C111*IF(X$58=Fperm_SI_Woolf2021!$E$9:$E$93,1,EXP(LN((1.1*(Fperm_SI_Woolf2021!$E$9:$E$93-X$58)-63.1579*EXP(-0.19*Fperm_SI_Woolf2021!$E$9:$E$93)+63.1579*EXP(-0.19*X$58))/(Fperm_SI_Woolf2021!$E$9:$E$93-X$58))*(X$58-Fperm_SI_Woolf2021!$E$9:$E$93)/10))) + Fperm_SI_Woolf2021!$G$9:$G$93*EXP(-Fperm_SI_Woolf2021!$J$9:$J$93*$C111*IF(X$58=Fperm_SI_Woolf2021!$E$9:$E$93,1,EXP(LN((1.1*(Fperm_SI_Woolf2021!$E$9:$E$93-X$58)-63.1579*EXP(-0.19*Fperm_SI_Woolf2021!$E$9:$E$93)+63.1579*EXP(-0.19*X$58))/(Fperm_SI_Woolf2021!$E$9:$E$93-X$58))*(X$58-Fperm_SI_Woolf2021!$E$9:$E$93)/10))) + Fperm_SI_Woolf2021!$H$9:$H$93*EXP(-Fperm_SI_Woolf2021!$K$9:$K$93*$C111*IF(X$58=Fperm_SI_Woolf2021!$E$9:$E$93,1,EXP(LN((1.1*(Fperm_SI_Woolf2021!$E$9:$E$93-X$58)-63.1579*EXP(-0.19*Fperm_SI_Woolf2021!$E$9:$E$93)+63.1579*EXP(-0.19*X$58))/(Fperm_SI_Woolf2021!$E$9:$E$93-X$58))*(X$58-Fperm_SI_Woolf2021!$E$9:$E$93)/10))),Fperm_SI_Woolf2021!$D$9:$D$93))</f>
        <v>0.55810735466582484</v>
      </c>
      <c r="Y111" s="51" cm="1">
        <f t="array" ref="Y111">MIN(1,SLOPE(Fperm_SI_Woolf2021!$F$9:$F$93*EXP(-Fperm_SI_Woolf2021!$I$9:$I$93*$C111*IF(Y$58=Fperm_SI_Woolf2021!$E$9:$E$93,1,EXP(LN((1.1*(Fperm_SI_Woolf2021!$E$9:$E$93-Y$58)-63.1579*EXP(-0.19*Fperm_SI_Woolf2021!$E$9:$E$93)+63.1579*EXP(-0.19*Y$58))/(Fperm_SI_Woolf2021!$E$9:$E$93-Y$58))*(Y$58-Fperm_SI_Woolf2021!$E$9:$E$93)/10))) + Fperm_SI_Woolf2021!$G$9:$G$93*EXP(-Fperm_SI_Woolf2021!$J$9:$J$93*$C111*IF(Y$58=Fperm_SI_Woolf2021!$E$9:$E$93,1,EXP(LN((1.1*(Fperm_SI_Woolf2021!$E$9:$E$93-Y$58)-63.1579*EXP(-0.19*Fperm_SI_Woolf2021!$E$9:$E$93)+63.1579*EXP(-0.19*Y$58))/(Fperm_SI_Woolf2021!$E$9:$E$93-Y$58))*(Y$58-Fperm_SI_Woolf2021!$E$9:$E$93)/10))) + Fperm_SI_Woolf2021!$H$9:$H$93*EXP(-Fperm_SI_Woolf2021!$K$9:$K$93*$C111*IF(Y$58=Fperm_SI_Woolf2021!$E$9:$E$93,1,EXP(LN((1.1*(Fperm_SI_Woolf2021!$E$9:$E$93-Y$58)-63.1579*EXP(-0.19*Fperm_SI_Woolf2021!$E$9:$E$93)+63.1579*EXP(-0.19*Y$58))/(Fperm_SI_Woolf2021!$E$9:$E$93-Y$58))*(Y$58-Fperm_SI_Woolf2021!$E$9:$E$93)/10))),Fperm_SI_Woolf2021!$D$9:$D$93)*Y$57+INTERCEPT(Fperm_SI_Woolf2021!$F$9:$F$93*EXP(-Fperm_SI_Woolf2021!$I$9:$I$93*$C111*IF(Y$58=Fperm_SI_Woolf2021!$E$9:$E$93,1,EXP(LN((1.1*(Fperm_SI_Woolf2021!$E$9:$E$93-Y$58)-63.1579*EXP(-0.19*Fperm_SI_Woolf2021!$E$9:$E$93)+63.1579*EXP(-0.19*Y$58))/(Fperm_SI_Woolf2021!$E$9:$E$93-Y$58))*(Y$58-Fperm_SI_Woolf2021!$E$9:$E$93)/10))) + Fperm_SI_Woolf2021!$G$9:$G$93*EXP(-Fperm_SI_Woolf2021!$J$9:$J$93*$C111*IF(Y$58=Fperm_SI_Woolf2021!$E$9:$E$93,1,EXP(LN((1.1*(Fperm_SI_Woolf2021!$E$9:$E$93-Y$58)-63.1579*EXP(-0.19*Fperm_SI_Woolf2021!$E$9:$E$93)+63.1579*EXP(-0.19*Y$58))/(Fperm_SI_Woolf2021!$E$9:$E$93-Y$58))*(Y$58-Fperm_SI_Woolf2021!$E$9:$E$93)/10))) + Fperm_SI_Woolf2021!$H$9:$H$93*EXP(-Fperm_SI_Woolf2021!$K$9:$K$93*$C111*IF(Y$58=Fperm_SI_Woolf2021!$E$9:$E$93,1,EXP(LN((1.1*(Fperm_SI_Woolf2021!$E$9:$E$93-Y$58)-63.1579*EXP(-0.19*Fperm_SI_Woolf2021!$E$9:$E$93)+63.1579*EXP(-0.19*Y$58))/(Fperm_SI_Woolf2021!$E$9:$E$93-Y$58))*(Y$58-Fperm_SI_Woolf2021!$E$9:$E$93)/10))),Fperm_SI_Woolf2021!$D$9:$D$93))</f>
        <v>0.5283540760977381</v>
      </c>
      <c r="Z111" s="51" cm="1">
        <f t="array" ref="Z111">MIN(1,SLOPE(Fperm_SI_Woolf2021!$F$9:$F$93*EXP(-Fperm_SI_Woolf2021!$I$9:$I$93*$C111*IF(Z$58=Fperm_SI_Woolf2021!$E$9:$E$93,1,EXP(LN((1.1*(Fperm_SI_Woolf2021!$E$9:$E$93-Z$58)-63.1579*EXP(-0.19*Fperm_SI_Woolf2021!$E$9:$E$93)+63.1579*EXP(-0.19*Z$58))/(Fperm_SI_Woolf2021!$E$9:$E$93-Z$58))*(Z$58-Fperm_SI_Woolf2021!$E$9:$E$93)/10))) + Fperm_SI_Woolf2021!$G$9:$G$93*EXP(-Fperm_SI_Woolf2021!$J$9:$J$93*$C111*IF(Z$58=Fperm_SI_Woolf2021!$E$9:$E$93,1,EXP(LN((1.1*(Fperm_SI_Woolf2021!$E$9:$E$93-Z$58)-63.1579*EXP(-0.19*Fperm_SI_Woolf2021!$E$9:$E$93)+63.1579*EXP(-0.19*Z$58))/(Fperm_SI_Woolf2021!$E$9:$E$93-Z$58))*(Z$58-Fperm_SI_Woolf2021!$E$9:$E$93)/10))) + Fperm_SI_Woolf2021!$H$9:$H$93*EXP(-Fperm_SI_Woolf2021!$K$9:$K$93*$C111*IF(Z$58=Fperm_SI_Woolf2021!$E$9:$E$93,1,EXP(LN((1.1*(Fperm_SI_Woolf2021!$E$9:$E$93-Z$58)-63.1579*EXP(-0.19*Fperm_SI_Woolf2021!$E$9:$E$93)+63.1579*EXP(-0.19*Z$58))/(Fperm_SI_Woolf2021!$E$9:$E$93-Z$58))*(Z$58-Fperm_SI_Woolf2021!$E$9:$E$93)/10))),Fperm_SI_Woolf2021!$D$9:$D$93)*Z$57+INTERCEPT(Fperm_SI_Woolf2021!$F$9:$F$93*EXP(-Fperm_SI_Woolf2021!$I$9:$I$93*$C111*IF(Z$58=Fperm_SI_Woolf2021!$E$9:$E$93,1,EXP(LN((1.1*(Fperm_SI_Woolf2021!$E$9:$E$93-Z$58)-63.1579*EXP(-0.19*Fperm_SI_Woolf2021!$E$9:$E$93)+63.1579*EXP(-0.19*Z$58))/(Fperm_SI_Woolf2021!$E$9:$E$93-Z$58))*(Z$58-Fperm_SI_Woolf2021!$E$9:$E$93)/10))) + Fperm_SI_Woolf2021!$G$9:$G$93*EXP(-Fperm_SI_Woolf2021!$J$9:$J$93*$C111*IF(Z$58=Fperm_SI_Woolf2021!$E$9:$E$93,1,EXP(LN((1.1*(Fperm_SI_Woolf2021!$E$9:$E$93-Z$58)-63.1579*EXP(-0.19*Fperm_SI_Woolf2021!$E$9:$E$93)+63.1579*EXP(-0.19*Z$58))/(Fperm_SI_Woolf2021!$E$9:$E$93-Z$58))*(Z$58-Fperm_SI_Woolf2021!$E$9:$E$93)/10))) + Fperm_SI_Woolf2021!$H$9:$H$93*EXP(-Fperm_SI_Woolf2021!$K$9:$K$93*$C111*IF(Z$58=Fperm_SI_Woolf2021!$E$9:$E$93,1,EXP(LN((1.1*(Fperm_SI_Woolf2021!$E$9:$E$93-Z$58)-63.1579*EXP(-0.19*Fperm_SI_Woolf2021!$E$9:$E$93)+63.1579*EXP(-0.19*Z$58))/(Fperm_SI_Woolf2021!$E$9:$E$93-Z$58))*(Z$58-Fperm_SI_Woolf2021!$E$9:$E$93)/10))),Fperm_SI_Woolf2021!$D$9:$D$93))</f>
        <v>0.49860079752965136</v>
      </c>
      <c r="AA111" s="51" cm="1">
        <f t="array" ref="AA111">MIN(1,SLOPE(Fperm_SI_Woolf2021!$F$9:$F$93*EXP(-Fperm_SI_Woolf2021!$I$9:$I$93*$C111*IF(AA$58=Fperm_SI_Woolf2021!$E$9:$E$93,1,EXP(LN((1.1*(Fperm_SI_Woolf2021!$E$9:$E$93-AA$58)-63.1579*EXP(-0.19*Fperm_SI_Woolf2021!$E$9:$E$93)+63.1579*EXP(-0.19*AA$58))/(Fperm_SI_Woolf2021!$E$9:$E$93-AA$58))*(AA$58-Fperm_SI_Woolf2021!$E$9:$E$93)/10))) + Fperm_SI_Woolf2021!$G$9:$G$93*EXP(-Fperm_SI_Woolf2021!$J$9:$J$93*$C111*IF(AA$58=Fperm_SI_Woolf2021!$E$9:$E$93,1,EXP(LN((1.1*(Fperm_SI_Woolf2021!$E$9:$E$93-AA$58)-63.1579*EXP(-0.19*Fperm_SI_Woolf2021!$E$9:$E$93)+63.1579*EXP(-0.19*AA$58))/(Fperm_SI_Woolf2021!$E$9:$E$93-AA$58))*(AA$58-Fperm_SI_Woolf2021!$E$9:$E$93)/10))) + Fperm_SI_Woolf2021!$H$9:$H$93*EXP(-Fperm_SI_Woolf2021!$K$9:$K$93*$C111*IF(AA$58=Fperm_SI_Woolf2021!$E$9:$E$93,1,EXP(LN((1.1*(Fperm_SI_Woolf2021!$E$9:$E$93-AA$58)-63.1579*EXP(-0.19*Fperm_SI_Woolf2021!$E$9:$E$93)+63.1579*EXP(-0.19*AA$58))/(Fperm_SI_Woolf2021!$E$9:$E$93-AA$58))*(AA$58-Fperm_SI_Woolf2021!$E$9:$E$93)/10))),Fperm_SI_Woolf2021!$D$9:$D$93)*AA$57+INTERCEPT(Fperm_SI_Woolf2021!$F$9:$F$93*EXP(-Fperm_SI_Woolf2021!$I$9:$I$93*$C111*IF(AA$58=Fperm_SI_Woolf2021!$E$9:$E$93,1,EXP(LN((1.1*(Fperm_SI_Woolf2021!$E$9:$E$93-AA$58)-63.1579*EXP(-0.19*Fperm_SI_Woolf2021!$E$9:$E$93)+63.1579*EXP(-0.19*AA$58))/(Fperm_SI_Woolf2021!$E$9:$E$93-AA$58))*(AA$58-Fperm_SI_Woolf2021!$E$9:$E$93)/10))) + Fperm_SI_Woolf2021!$G$9:$G$93*EXP(-Fperm_SI_Woolf2021!$J$9:$J$93*$C111*IF(AA$58=Fperm_SI_Woolf2021!$E$9:$E$93,1,EXP(LN((1.1*(Fperm_SI_Woolf2021!$E$9:$E$93-AA$58)-63.1579*EXP(-0.19*Fperm_SI_Woolf2021!$E$9:$E$93)+63.1579*EXP(-0.19*AA$58))/(Fperm_SI_Woolf2021!$E$9:$E$93-AA$58))*(AA$58-Fperm_SI_Woolf2021!$E$9:$E$93)/10))) + Fperm_SI_Woolf2021!$H$9:$H$93*EXP(-Fperm_SI_Woolf2021!$K$9:$K$93*$C111*IF(AA$58=Fperm_SI_Woolf2021!$E$9:$E$93,1,EXP(LN((1.1*(Fperm_SI_Woolf2021!$E$9:$E$93-AA$58)-63.1579*EXP(-0.19*Fperm_SI_Woolf2021!$E$9:$E$93)+63.1579*EXP(-0.19*AA$58))/(Fperm_SI_Woolf2021!$E$9:$E$93-AA$58))*(AA$58-Fperm_SI_Woolf2021!$E$9:$E$93)/10))),Fperm_SI_Woolf2021!$D$9:$D$93))</f>
        <v>0.46884751896156457</v>
      </c>
      <c r="AB111" s="51" cm="1">
        <f t="array" ref="AB111">MIN(1,SLOPE(Fperm_SI_Woolf2021!$F$9:$F$93*EXP(-Fperm_SI_Woolf2021!$I$9:$I$93*$C111*IF(AB$58=Fperm_SI_Woolf2021!$E$9:$E$93,1,EXP(LN((1.1*(Fperm_SI_Woolf2021!$E$9:$E$93-AB$58)-63.1579*EXP(-0.19*Fperm_SI_Woolf2021!$E$9:$E$93)+63.1579*EXP(-0.19*AB$58))/(Fperm_SI_Woolf2021!$E$9:$E$93-AB$58))*(AB$58-Fperm_SI_Woolf2021!$E$9:$E$93)/10))) + Fperm_SI_Woolf2021!$G$9:$G$93*EXP(-Fperm_SI_Woolf2021!$J$9:$J$93*$C111*IF(AB$58=Fperm_SI_Woolf2021!$E$9:$E$93,1,EXP(LN((1.1*(Fperm_SI_Woolf2021!$E$9:$E$93-AB$58)-63.1579*EXP(-0.19*Fperm_SI_Woolf2021!$E$9:$E$93)+63.1579*EXP(-0.19*AB$58))/(Fperm_SI_Woolf2021!$E$9:$E$93-AB$58))*(AB$58-Fperm_SI_Woolf2021!$E$9:$E$93)/10))) + Fperm_SI_Woolf2021!$H$9:$H$93*EXP(-Fperm_SI_Woolf2021!$K$9:$K$93*$C111*IF(AB$58=Fperm_SI_Woolf2021!$E$9:$E$93,1,EXP(LN((1.1*(Fperm_SI_Woolf2021!$E$9:$E$93-AB$58)-63.1579*EXP(-0.19*Fperm_SI_Woolf2021!$E$9:$E$93)+63.1579*EXP(-0.19*AB$58))/(Fperm_SI_Woolf2021!$E$9:$E$93-AB$58))*(AB$58-Fperm_SI_Woolf2021!$E$9:$E$93)/10))),Fperm_SI_Woolf2021!$D$9:$D$93)*AB$57+INTERCEPT(Fperm_SI_Woolf2021!$F$9:$F$93*EXP(-Fperm_SI_Woolf2021!$I$9:$I$93*$C111*IF(AB$58=Fperm_SI_Woolf2021!$E$9:$E$93,1,EXP(LN((1.1*(Fperm_SI_Woolf2021!$E$9:$E$93-AB$58)-63.1579*EXP(-0.19*Fperm_SI_Woolf2021!$E$9:$E$93)+63.1579*EXP(-0.19*AB$58))/(Fperm_SI_Woolf2021!$E$9:$E$93-AB$58))*(AB$58-Fperm_SI_Woolf2021!$E$9:$E$93)/10))) + Fperm_SI_Woolf2021!$G$9:$G$93*EXP(-Fperm_SI_Woolf2021!$J$9:$J$93*$C111*IF(AB$58=Fperm_SI_Woolf2021!$E$9:$E$93,1,EXP(LN((1.1*(Fperm_SI_Woolf2021!$E$9:$E$93-AB$58)-63.1579*EXP(-0.19*Fperm_SI_Woolf2021!$E$9:$E$93)+63.1579*EXP(-0.19*AB$58))/(Fperm_SI_Woolf2021!$E$9:$E$93-AB$58))*(AB$58-Fperm_SI_Woolf2021!$E$9:$E$93)/10))) + Fperm_SI_Woolf2021!$H$9:$H$93*EXP(-Fperm_SI_Woolf2021!$K$9:$K$93*$C111*IF(AB$58=Fperm_SI_Woolf2021!$E$9:$E$93,1,EXP(LN((1.1*(Fperm_SI_Woolf2021!$E$9:$E$93-AB$58)-63.1579*EXP(-0.19*Fperm_SI_Woolf2021!$E$9:$E$93)+63.1579*EXP(-0.19*AB$58))/(Fperm_SI_Woolf2021!$E$9:$E$93-AB$58))*(AB$58-Fperm_SI_Woolf2021!$E$9:$E$93)/10))),Fperm_SI_Woolf2021!$D$9:$D$93))</f>
        <v>0.43909424039347783</v>
      </c>
      <c r="AC111" s="51" cm="1">
        <f t="array" ref="AC111">MIN(1,SLOPE(Fperm_SI_Woolf2021!$F$9:$F$93*EXP(-Fperm_SI_Woolf2021!$I$9:$I$93*$C111*IF(AC$58=Fperm_SI_Woolf2021!$E$9:$E$93,1,EXP(LN((1.1*(Fperm_SI_Woolf2021!$E$9:$E$93-AC$58)-63.1579*EXP(-0.19*Fperm_SI_Woolf2021!$E$9:$E$93)+63.1579*EXP(-0.19*AC$58))/(Fperm_SI_Woolf2021!$E$9:$E$93-AC$58))*(AC$58-Fperm_SI_Woolf2021!$E$9:$E$93)/10))) + Fperm_SI_Woolf2021!$G$9:$G$93*EXP(-Fperm_SI_Woolf2021!$J$9:$J$93*$C111*IF(AC$58=Fperm_SI_Woolf2021!$E$9:$E$93,1,EXP(LN((1.1*(Fperm_SI_Woolf2021!$E$9:$E$93-AC$58)-63.1579*EXP(-0.19*Fperm_SI_Woolf2021!$E$9:$E$93)+63.1579*EXP(-0.19*AC$58))/(Fperm_SI_Woolf2021!$E$9:$E$93-AC$58))*(AC$58-Fperm_SI_Woolf2021!$E$9:$E$93)/10))) + Fperm_SI_Woolf2021!$H$9:$H$93*EXP(-Fperm_SI_Woolf2021!$K$9:$K$93*$C111*IF(AC$58=Fperm_SI_Woolf2021!$E$9:$E$93,1,EXP(LN((1.1*(Fperm_SI_Woolf2021!$E$9:$E$93-AC$58)-63.1579*EXP(-0.19*Fperm_SI_Woolf2021!$E$9:$E$93)+63.1579*EXP(-0.19*AC$58))/(Fperm_SI_Woolf2021!$E$9:$E$93-AC$58))*(AC$58-Fperm_SI_Woolf2021!$E$9:$E$93)/10))),Fperm_SI_Woolf2021!$D$9:$D$93)*AC$57+INTERCEPT(Fperm_SI_Woolf2021!$F$9:$F$93*EXP(-Fperm_SI_Woolf2021!$I$9:$I$93*$C111*IF(AC$58=Fperm_SI_Woolf2021!$E$9:$E$93,1,EXP(LN((1.1*(Fperm_SI_Woolf2021!$E$9:$E$93-AC$58)-63.1579*EXP(-0.19*Fperm_SI_Woolf2021!$E$9:$E$93)+63.1579*EXP(-0.19*AC$58))/(Fperm_SI_Woolf2021!$E$9:$E$93-AC$58))*(AC$58-Fperm_SI_Woolf2021!$E$9:$E$93)/10))) + Fperm_SI_Woolf2021!$G$9:$G$93*EXP(-Fperm_SI_Woolf2021!$J$9:$J$93*$C111*IF(AC$58=Fperm_SI_Woolf2021!$E$9:$E$93,1,EXP(LN((1.1*(Fperm_SI_Woolf2021!$E$9:$E$93-AC$58)-63.1579*EXP(-0.19*Fperm_SI_Woolf2021!$E$9:$E$93)+63.1579*EXP(-0.19*AC$58))/(Fperm_SI_Woolf2021!$E$9:$E$93-AC$58))*(AC$58-Fperm_SI_Woolf2021!$E$9:$E$93)/10))) + Fperm_SI_Woolf2021!$H$9:$H$93*EXP(-Fperm_SI_Woolf2021!$K$9:$K$93*$C111*IF(AC$58=Fperm_SI_Woolf2021!$E$9:$E$93,1,EXP(LN((1.1*(Fperm_SI_Woolf2021!$E$9:$E$93-AC$58)-63.1579*EXP(-0.19*Fperm_SI_Woolf2021!$E$9:$E$93)+63.1579*EXP(-0.19*AC$58))/(Fperm_SI_Woolf2021!$E$9:$E$93-AC$58))*(AC$58-Fperm_SI_Woolf2021!$E$9:$E$93)/10))),Fperm_SI_Woolf2021!$D$9:$D$93))</f>
        <v>0.40934096182539104</v>
      </c>
      <c r="AD111" s="51" cm="1">
        <f t="array" ref="AD111">MIN(1,SLOPE(Fperm_SI_Woolf2021!$F$9:$F$93*EXP(-Fperm_SI_Woolf2021!$I$9:$I$93*$C111*IF(AD$58=Fperm_SI_Woolf2021!$E$9:$E$93,1,EXP(LN((1.1*(Fperm_SI_Woolf2021!$E$9:$E$93-AD$58)-63.1579*EXP(-0.19*Fperm_SI_Woolf2021!$E$9:$E$93)+63.1579*EXP(-0.19*AD$58))/(Fperm_SI_Woolf2021!$E$9:$E$93-AD$58))*(AD$58-Fperm_SI_Woolf2021!$E$9:$E$93)/10))) + Fperm_SI_Woolf2021!$G$9:$G$93*EXP(-Fperm_SI_Woolf2021!$J$9:$J$93*$C111*IF(AD$58=Fperm_SI_Woolf2021!$E$9:$E$93,1,EXP(LN((1.1*(Fperm_SI_Woolf2021!$E$9:$E$93-AD$58)-63.1579*EXP(-0.19*Fperm_SI_Woolf2021!$E$9:$E$93)+63.1579*EXP(-0.19*AD$58))/(Fperm_SI_Woolf2021!$E$9:$E$93-AD$58))*(AD$58-Fperm_SI_Woolf2021!$E$9:$E$93)/10))) + Fperm_SI_Woolf2021!$H$9:$H$93*EXP(-Fperm_SI_Woolf2021!$K$9:$K$93*$C111*IF(AD$58=Fperm_SI_Woolf2021!$E$9:$E$93,1,EXP(LN((1.1*(Fperm_SI_Woolf2021!$E$9:$E$93-AD$58)-63.1579*EXP(-0.19*Fperm_SI_Woolf2021!$E$9:$E$93)+63.1579*EXP(-0.19*AD$58))/(Fperm_SI_Woolf2021!$E$9:$E$93-AD$58))*(AD$58-Fperm_SI_Woolf2021!$E$9:$E$93)/10))),Fperm_SI_Woolf2021!$D$9:$D$93)*AD$57+INTERCEPT(Fperm_SI_Woolf2021!$F$9:$F$93*EXP(-Fperm_SI_Woolf2021!$I$9:$I$93*$C111*IF(AD$58=Fperm_SI_Woolf2021!$E$9:$E$93,1,EXP(LN((1.1*(Fperm_SI_Woolf2021!$E$9:$E$93-AD$58)-63.1579*EXP(-0.19*Fperm_SI_Woolf2021!$E$9:$E$93)+63.1579*EXP(-0.19*AD$58))/(Fperm_SI_Woolf2021!$E$9:$E$93-AD$58))*(AD$58-Fperm_SI_Woolf2021!$E$9:$E$93)/10))) + Fperm_SI_Woolf2021!$G$9:$G$93*EXP(-Fperm_SI_Woolf2021!$J$9:$J$93*$C111*IF(AD$58=Fperm_SI_Woolf2021!$E$9:$E$93,1,EXP(LN((1.1*(Fperm_SI_Woolf2021!$E$9:$E$93-AD$58)-63.1579*EXP(-0.19*Fperm_SI_Woolf2021!$E$9:$E$93)+63.1579*EXP(-0.19*AD$58))/(Fperm_SI_Woolf2021!$E$9:$E$93-AD$58))*(AD$58-Fperm_SI_Woolf2021!$E$9:$E$93)/10))) + Fperm_SI_Woolf2021!$H$9:$H$93*EXP(-Fperm_SI_Woolf2021!$K$9:$K$93*$C111*IF(AD$58=Fperm_SI_Woolf2021!$E$9:$E$93,1,EXP(LN((1.1*(Fperm_SI_Woolf2021!$E$9:$E$93-AD$58)-63.1579*EXP(-0.19*Fperm_SI_Woolf2021!$E$9:$E$93)+63.1579*EXP(-0.19*AD$58))/(Fperm_SI_Woolf2021!$E$9:$E$93-AD$58))*(AD$58-Fperm_SI_Woolf2021!$E$9:$E$93)/10))),Fperm_SI_Woolf2021!$D$9:$D$93))</f>
        <v>0.37958768325730424</v>
      </c>
      <c r="AE111" s="51" cm="1">
        <f t="array" ref="AE111">MIN(1,SLOPE(Fperm_SI_Woolf2021!$F$9:$F$93*EXP(-Fperm_SI_Woolf2021!$I$9:$I$93*$C111*IF(AE$58=Fperm_SI_Woolf2021!$E$9:$E$93,1,EXP(LN((1.1*(Fperm_SI_Woolf2021!$E$9:$E$93-AE$58)-63.1579*EXP(-0.19*Fperm_SI_Woolf2021!$E$9:$E$93)+63.1579*EXP(-0.19*AE$58))/(Fperm_SI_Woolf2021!$E$9:$E$93-AE$58))*(AE$58-Fperm_SI_Woolf2021!$E$9:$E$93)/10))) + Fperm_SI_Woolf2021!$G$9:$G$93*EXP(-Fperm_SI_Woolf2021!$J$9:$J$93*$C111*IF(AE$58=Fperm_SI_Woolf2021!$E$9:$E$93,1,EXP(LN((1.1*(Fperm_SI_Woolf2021!$E$9:$E$93-AE$58)-63.1579*EXP(-0.19*Fperm_SI_Woolf2021!$E$9:$E$93)+63.1579*EXP(-0.19*AE$58))/(Fperm_SI_Woolf2021!$E$9:$E$93-AE$58))*(AE$58-Fperm_SI_Woolf2021!$E$9:$E$93)/10))) + Fperm_SI_Woolf2021!$H$9:$H$93*EXP(-Fperm_SI_Woolf2021!$K$9:$K$93*$C111*IF(AE$58=Fperm_SI_Woolf2021!$E$9:$E$93,1,EXP(LN((1.1*(Fperm_SI_Woolf2021!$E$9:$E$93-AE$58)-63.1579*EXP(-0.19*Fperm_SI_Woolf2021!$E$9:$E$93)+63.1579*EXP(-0.19*AE$58))/(Fperm_SI_Woolf2021!$E$9:$E$93-AE$58))*(AE$58-Fperm_SI_Woolf2021!$E$9:$E$93)/10))),Fperm_SI_Woolf2021!$D$9:$D$93)*AE$57+INTERCEPT(Fperm_SI_Woolf2021!$F$9:$F$93*EXP(-Fperm_SI_Woolf2021!$I$9:$I$93*$C111*IF(AE$58=Fperm_SI_Woolf2021!$E$9:$E$93,1,EXP(LN((1.1*(Fperm_SI_Woolf2021!$E$9:$E$93-AE$58)-63.1579*EXP(-0.19*Fperm_SI_Woolf2021!$E$9:$E$93)+63.1579*EXP(-0.19*AE$58))/(Fperm_SI_Woolf2021!$E$9:$E$93-AE$58))*(AE$58-Fperm_SI_Woolf2021!$E$9:$E$93)/10))) + Fperm_SI_Woolf2021!$G$9:$G$93*EXP(-Fperm_SI_Woolf2021!$J$9:$J$93*$C111*IF(AE$58=Fperm_SI_Woolf2021!$E$9:$E$93,1,EXP(LN((1.1*(Fperm_SI_Woolf2021!$E$9:$E$93-AE$58)-63.1579*EXP(-0.19*Fperm_SI_Woolf2021!$E$9:$E$93)+63.1579*EXP(-0.19*AE$58))/(Fperm_SI_Woolf2021!$E$9:$E$93-AE$58))*(AE$58-Fperm_SI_Woolf2021!$E$9:$E$93)/10))) + Fperm_SI_Woolf2021!$H$9:$H$93*EXP(-Fperm_SI_Woolf2021!$K$9:$K$93*$C111*IF(AE$58=Fperm_SI_Woolf2021!$E$9:$E$93,1,EXP(LN((1.1*(Fperm_SI_Woolf2021!$E$9:$E$93-AE$58)-63.1579*EXP(-0.19*Fperm_SI_Woolf2021!$E$9:$E$93)+63.1579*EXP(-0.19*AE$58))/(Fperm_SI_Woolf2021!$E$9:$E$93-AE$58))*(AE$58-Fperm_SI_Woolf2021!$E$9:$E$93)/10))),Fperm_SI_Woolf2021!$D$9:$D$93))</f>
        <v>0.34983440468921745</v>
      </c>
      <c r="AF111" s="51" cm="1">
        <f t="array" ref="AF111">MIN(1,SLOPE(Fperm_SI_Woolf2021!$F$9:$F$93*EXP(-Fperm_SI_Woolf2021!$I$9:$I$93*$C111*IF(AF$58=Fperm_SI_Woolf2021!$E$9:$E$93,1,EXP(LN((1.1*(Fperm_SI_Woolf2021!$E$9:$E$93-AF$58)-63.1579*EXP(-0.19*Fperm_SI_Woolf2021!$E$9:$E$93)+63.1579*EXP(-0.19*AF$58))/(Fperm_SI_Woolf2021!$E$9:$E$93-AF$58))*(AF$58-Fperm_SI_Woolf2021!$E$9:$E$93)/10))) + Fperm_SI_Woolf2021!$G$9:$G$93*EXP(-Fperm_SI_Woolf2021!$J$9:$J$93*$C111*IF(AF$58=Fperm_SI_Woolf2021!$E$9:$E$93,1,EXP(LN((1.1*(Fperm_SI_Woolf2021!$E$9:$E$93-AF$58)-63.1579*EXP(-0.19*Fperm_SI_Woolf2021!$E$9:$E$93)+63.1579*EXP(-0.19*AF$58))/(Fperm_SI_Woolf2021!$E$9:$E$93-AF$58))*(AF$58-Fperm_SI_Woolf2021!$E$9:$E$93)/10))) + Fperm_SI_Woolf2021!$H$9:$H$93*EXP(-Fperm_SI_Woolf2021!$K$9:$K$93*$C111*IF(AF$58=Fperm_SI_Woolf2021!$E$9:$E$93,1,EXP(LN((1.1*(Fperm_SI_Woolf2021!$E$9:$E$93-AF$58)-63.1579*EXP(-0.19*Fperm_SI_Woolf2021!$E$9:$E$93)+63.1579*EXP(-0.19*AF$58))/(Fperm_SI_Woolf2021!$E$9:$E$93-AF$58))*(AF$58-Fperm_SI_Woolf2021!$E$9:$E$93)/10))),Fperm_SI_Woolf2021!$D$9:$D$93)*AF$57+INTERCEPT(Fperm_SI_Woolf2021!$F$9:$F$93*EXP(-Fperm_SI_Woolf2021!$I$9:$I$93*$C111*IF(AF$58=Fperm_SI_Woolf2021!$E$9:$E$93,1,EXP(LN((1.1*(Fperm_SI_Woolf2021!$E$9:$E$93-AF$58)-63.1579*EXP(-0.19*Fperm_SI_Woolf2021!$E$9:$E$93)+63.1579*EXP(-0.19*AF$58))/(Fperm_SI_Woolf2021!$E$9:$E$93-AF$58))*(AF$58-Fperm_SI_Woolf2021!$E$9:$E$93)/10))) + Fperm_SI_Woolf2021!$G$9:$G$93*EXP(-Fperm_SI_Woolf2021!$J$9:$J$93*$C111*IF(AF$58=Fperm_SI_Woolf2021!$E$9:$E$93,1,EXP(LN((1.1*(Fperm_SI_Woolf2021!$E$9:$E$93-AF$58)-63.1579*EXP(-0.19*Fperm_SI_Woolf2021!$E$9:$E$93)+63.1579*EXP(-0.19*AF$58))/(Fperm_SI_Woolf2021!$E$9:$E$93-AF$58))*(AF$58-Fperm_SI_Woolf2021!$E$9:$E$93)/10))) + Fperm_SI_Woolf2021!$H$9:$H$93*EXP(-Fperm_SI_Woolf2021!$K$9:$K$93*$C111*IF(AF$58=Fperm_SI_Woolf2021!$E$9:$E$93,1,EXP(LN((1.1*(Fperm_SI_Woolf2021!$E$9:$E$93-AF$58)-63.1579*EXP(-0.19*Fperm_SI_Woolf2021!$E$9:$E$93)+63.1579*EXP(-0.19*AF$58))/(Fperm_SI_Woolf2021!$E$9:$E$93-AF$58))*(AF$58-Fperm_SI_Woolf2021!$E$9:$E$93)/10))),Fperm_SI_Woolf2021!$D$9:$D$93))</f>
        <v>0.32008112612113065</v>
      </c>
      <c r="AG111" s="51" cm="1">
        <f t="array" ref="AG111">MIN(1,SLOPE(Fperm_SI_Woolf2021!$F$9:$F$93*EXP(-Fperm_SI_Woolf2021!$I$9:$I$93*$C111*IF(AG$58=Fperm_SI_Woolf2021!$E$9:$E$93,1,EXP(LN((1.1*(Fperm_SI_Woolf2021!$E$9:$E$93-AG$58)-63.1579*EXP(-0.19*Fperm_SI_Woolf2021!$E$9:$E$93)+63.1579*EXP(-0.19*AG$58))/(Fperm_SI_Woolf2021!$E$9:$E$93-AG$58))*(AG$58-Fperm_SI_Woolf2021!$E$9:$E$93)/10))) + Fperm_SI_Woolf2021!$G$9:$G$93*EXP(-Fperm_SI_Woolf2021!$J$9:$J$93*$C111*IF(AG$58=Fperm_SI_Woolf2021!$E$9:$E$93,1,EXP(LN((1.1*(Fperm_SI_Woolf2021!$E$9:$E$93-AG$58)-63.1579*EXP(-0.19*Fperm_SI_Woolf2021!$E$9:$E$93)+63.1579*EXP(-0.19*AG$58))/(Fperm_SI_Woolf2021!$E$9:$E$93-AG$58))*(AG$58-Fperm_SI_Woolf2021!$E$9:$E$93)/10))) + Fperm_SI_Woolf2021!$H$9:$H$93*EXP(-Fperm_SI_Woolf2021!$K$9:$K$93*$C111*IF(AG$58=Fperm_SI_Woolf2021!$E$9:$E$93,1,EXP(LN((1.1*(Fperm_SI_Woolf2021!$E$9:$E$93-AG$58)-63.1579*EXP(-0.19*Fperm_SI_Woolf2021!$E$9:$E$93)+63.1579*EXP(-0.19*AG$58))/(Fperm_SI_Woolf2021!$E$9:$E$93-AG$58))*(AG$58-Fperm_SI_Woolf2021!$E$9:$E$93)/10))),Fperm_SI_Woolf2021!$D$9:$D$93)*AG$57+INTERCEPT(Fperm_SI_Woolf2021!$F$9:$F$93*EXP(-Fperm_SI_Woolf2021!$I$9:$I$93*$C111*IF(AG$58=Fperm_SI_Woolf2021!$E$9:$E$93,1,EXP(LN((1.1*(Fperm_SI_Woolf2021!$E$9:$E$93-AG$58)-63.1579*EXP(-0.19*Fperm_SI_Woolf2021!$E$9:$E$93)+63.1579*EXP(-0.19*AG$58))/(Fperm_SI_Woolf2021!$E$9:$E$93-AG$58))*(AG$58-Fperm_SI_Woolf2021!$E$9:$E$93)/10))) + Fperm_SI_Woolf2021!$G$9:$G$93*EXP(-Fperm_SI_Woolf2021!$J$9:$J$93*$C111*IF(AG$58=Fperm_SI_Woolf2021!$E$9:$E$93,1,EXP(LN((1.1*(Fperm_SI_Woolf2021!$E$9:$E$93-AG$58)-63.1579*EXP(-0.19*Fperm_SI_Woolf2021!$E$9:$E$93)+63.1579*EXP(-0.19*AG$58))/(Fperm_SI_Woolf2021!$E$9:$E$93-AG$58))*(AG$58-Fperm_SI_Woolf2021!$E$9:$E$93)/10))) + Fperm_SI_Woolf2021!$H$9:$H$93*EXP(-Fperm_SI_Woolf2021!$K$9:$K$93*$C111*IF(AG$58=Fperm_SI_Woolf2021!$E$9:$E$93,1,EXP(LN((1.1*(Fperm_SI_Woolf2021!$E$9:$E$93-AG$58)-63.1579*EXP(-0.19*Fperm_SI_Woolf2021!$E$9:$E$93)+63.1579*EXP(-0.19*AG$58))/(Fperm_SI_Woolf2021!$E$9:$E$93-AG$58))*(AG$58-Fperm_SI_Woolf2021!$E$9:$E$93)/10))),Fperm_SI_Woolf2021!$D$9:$D$93))</f>
        <v>0.29032784755304386</v>
      </c>
      <c r="AH111" s="51" cm="1">
        <f t="array" ref="AH111">MIN(1,SLOPE(Fperm_SI_Woolf2021!$F$9:$F$93*EXP(-Fperm_SI_Woolf2021!$I$9:$I$93*$C111*IF(AH$58=Fperm_SI_Woolf2021!$E$9:$E$93,1,EXP(LN((1.1*(Fperm_SI_Woolf2021!$E$9:$E$93-AH$58)-63.1579*EXP(-0.19*Fperm_SI_Woolf2021!$E$9:$E$93)+63.1579*EXP(-0.19*AH$58))/(Fperm_SI_Woolf2021!$E$9:$E$93-AH$58))*(AH$58-Fperm_SI_Woolf2021!$E$9:$E$93)/10))) + Fperm_SI_Woolf2021!$G$9:$G$93*EXP(-Fperm_SI_Woolf2021!$J$9:$J$93*$C111*IF(AH$58=Fperm_SI_Woolf2021!$E$9:$E$93,1,EXP(LN((1.1*(Fperm_SI_Woolf2021!$E$9:$E$93-AH$58)-63.1579*EXP(-0.19*Fperm_SI_Woolf2021!$E$9:$E$93)+63.1579*EXP(-0.19*AH$58))/(Fperm_SI_Woolf2021!$E$9:$E$93-AH$58))*(AH$58-Fperm_SI_Woolf2021!$E$9:$E$93)/10))) + Fperm_SI_Woolf2021!$H$9:$H$93*EXP(-Fperm_SI_Woolf2021!$K$9:$K$93*$C111*IF(AH$58=Fperm_SI_Woolf2021!$E$9:$E$93,1,EXP(LN((1.1*(Fperm_SI_Woolf2021!$E$9:$E$93-AH$58)-63.1579*EXP(-0.19*Fperm_SI_Woolf2021!$E$9:$E$93)+63.1579*EXP(-0.19*AH$58))/(Fperm_SI_Woolf2021!$E$9:$E$93-AH$58))*(AH$58-Fperm_SI_Woolf2021!$E$9:$E$93)/10))),Fperm_SI_Woolf2021!$D$9:$D$93)*AH$57+INTERCEPT(Fperm_SI_Woolf2021!$F$9:$F$93*EXP(-Fperm_SI_Woolf2021!$I$9:$I$93*$C111*IF(AH$58=Fperm_SI_Woolf2021!$E$9:$E$93,1,EXP(LN((1.1*(Fperm_SI_Woolf2021!$E$9:$E$93-AH$58)-63.1579*EXP(-0.19*Fperm_SI_Woolf2021!$E$9:$E$93)+63.1579*EXP(-0.19*AH$58))/(Fperm_SI_Woolf2021!$E$9:$E$93-AH$58))*(AH$58-Fperm_SI_Woolf2021!$E$9:$E$93)/10))) + Fperm_SI_Woolf2021!$G$9:$G$93*EXP(-Fperm_SI_Woolf2021!$J$9:$J$93*$C111*IF(AH$58=Fperm_SI_Woolf2021!$E$9:$E$93,1,EXP(LN((1.1*(Fperm_SI_Woolf2021!$E$9:$E$93-AH$58)-63.1579*EXP(-0.19*Fperm_SI_Woolf2021!$E$9:$E$93)+63.1579*EXP(-0.19*AH$58))/(Fperm_SI_Woolf2021!$E$9:$E$93-AH$58))*(AH$58-Fperm_SI_Woolf2021!$E$9:$E$93)/10))) + Fperm_SI_Woolf2021!$H$9:$H$93*EXP(-Fperm_SI_Woolf2021!$K$9:$K$93*$C111*IF(AH$58=Fperm_SI_Woolf2021!$E$9:$E$93,1,EXP(LN((1.1*(Fperm_SI_Woolf2021!$E$9:$E$93-AH$58)-63.1579*EXP(-0.19*Fperm_SI_Woolf2021!$E$9:$E$93)+63.1579*EXP(-0.19*AH$58))/(Fperm_SI_Woolf2021!$E$9:$E$93-AH$58))*(AH$58-Fperm_SI_Woolf2021!$E$9:$E$93)/10))),Fperm_SI_Woolf2021!$D$9:$D$93))</f>
        <v>0.53813464106637432</v>
      </c>
      <c r="AI111" s="51" cm="1">
        <f t="array" ref="AI111">MIN(1,SLOPE(Fperm_SI_Woolf2021!$F$9:$F$93*EXP(-Fperm_SI_Woolf2021!$I$9:$I$93*$C111*IF(AI$58=Fperm_SI_Woolf2021!$E$9:$E$93,1,EXP(LN((1.1*(Fperm_SI_Woolf2021!$E$9:$E$93-AI$58)-63.1579*EXP(-0.19*Fperm_SI_Woolf2021!$E$9:$E$93)+63.1579*EXP(-0.19*AI$58))/(Fperm_SI_Woolf2021!$E$9:$E$93-AI$58))*(AI$58-Fperm_SI_Woolf2021!$E$9:$E$93)/10))) + Fperm_SI_Woolf2021!$G$9:$G$93*EXP(-Fperm_SI_Woolf2021!$J$9:$J$93*$C111*IF(AI$58=Fperm_SI_Woolf2021!$E$9:$E$93,1,EXP(LN((1.1*(Fperm_SI_Woolf2021!$E$9:$E$93-AI$58)-63.1579*EXP(-0.19*Fperm_SI_Woolf2021!$E$9:$E$93)+63.1579*EXP(-0.19*AI$58))/(Fperm_SI_Woolf2021!$E$9:$E$93-AI$58))*(AI$58-Fperm_SI_Woolf2021!$E$9:$E$93)/10))) + Fperm_SI_Woolf2021!$H$9:$H$93*EXP(-Fperm_SI_Woolf2021!$K$9:$K$93*$C111*IF(AI$58=Fperm_SI_Woolf2021!$E$9:$E$93,1,EXP(LN((1.1*(Fperm_SI_Woolf2021!$E$9:$E$93-AI$58)-63.1579*EXP(-0.19*Fperm_SI_Woolf2021!$E$9:$E$93)+63.1579*EXP(-0.19*AI$58))/(Fperm_SI_Woolf2021!$E$9:$E$93-AI$58))*(AI$58-Fperm_SI_Woolf2021!$E$9:$E$93)/10))),Fperm_SI_Woolf2021!$D$9:$D$93)*AI$57+INTERCEPT(Fperm_SI_Woolf2021!$F$9:$F$93*EXP(-Fperm_SI_Woolf2021!$I$9:$I$93*$C111*IF(AI$58=Fperm_SI_Woolf2021!$E$9:$E$93,1,EXP(LN((1.1*(Fperm_SI_Woolf2021!$E$9:$E$93-AI$58)-63.1579*EXP(-0.19*Fperm_SI_Woolf2021!$E$9:$E$93)+63.1579*EXP(-0.19*AI$58))/(Fperm_SI_Woolf2021!$E$9:$E$93-AI$58))*(AI$58-Fperm_SI_Woolf2021!$E$9:$E$93)/10))) + Fperm_SI_Woolf2021!$G$9:$G$93*EXP(-Fperm_SI_Woolf2021!$J$9:$J$93*$C111*IF(AI$58=Fperm_SI_Woolf2021!$E$9:$E$93,1,EXP(LN((1.1*(Fperm_SI_Woolf2021!$E$9:$E$93-AI$58)-63.1579*EXP(-0.19*Fperm_SI_Woolf2021!$E$9:$E$93)+63.1579*EXP(-0.19*AI$58))/(Fperm_SI_Woolf2021!$E$9:$E$93-AI$58))*(AI$58-Fperm_SI_Woolf2021!$E$9:$E$93)/10))) + Fperm_SI_Woolf2021!$H$9:$H$93*EXP(-Fperm_SI_Woolf2021!$K$9:$K$93*$C111*IF(AI$58=Fperm_SI_Woolf2021!$E$9:$E$93,1,EXP(LN((1.1*(Fperm_SI_Woolf2021!$E$9:$E$93-AI$58)-63.1579*EXP(-0.19*Fperm_SI_Woolf2021!$E$9:$E$93)+63.1579*EXP(-0.19*AI$58))/(Fperm_SI_Woolf2021!$E$9:$E$93-AI$58))*(AI$58-Fperm_SI_Woolf2021!$E$9:$E$93)/10))),Fperm_SI_Woolf2021!$D$9:$D$93))</f>
        <v>0.51371323505073019</v>
      </c>
      <c r="AJ111" s="51" cm="1">
        <f t="array" ref="AJ111">MIN(1,SLOPE(Fperm_SI_Woolf2021!$F$9:$F$93*EXP(-Fperm_SI_Woolf2021!$I$9:$I$93*$C111*IF(AJ$58=Fperm_SI_Woolf2021!$E$9:$E$93,1,EXP(LN((1.1*(Fperm_SI_Woolf2021!$E$9:$E$93-AJ$58)-63.1579*EXP(-0.19*Fperm_SI_Woolf2021!$E$9:$E$93)+63.1579*EXP(-0.19*AJ$58))/(Fperm_SI_Woolf2021!$E$9:$E$93-AJ$58))*(AJ$58-Fperm_SI_Woolf2021!$E$9:$E$93)/10))) + Fperm_SI_Woolf2021!$G$9:$G$93*EXP(-Fperm_SI_Woolf2021!$J$9:$J$93*$C111*IF(AJ$58=Fperm_SI_Woolf2021!$E$9:$E$93,1,EXP(LN((1.1*(Fperm_SI_Woolf2021!$E$9:$E$93-AJ$58)-63.1579*EXP(-0.19*Fperm_SI_Woolf2021!$E$9:$E$93)+63.1579*EXP(-0.19*AJ$58))/(Fperm_SI_Woolf2021!$E$9:$E$93-AJ$58))*(AJ$58-Fperm_SI_Woolf2021!$E$9:$E$93)/10))) + Fperm_SI_Woolf2021!$H$9:$H$93*EXP(-Fperm_SI_Woolf2021!$K$9:$K$93*$C111*IF(AJ$58=Fperm_SI_Woolf2021!$E$9:$E$93,1,EXP(LN((1.1*(Fperm_SI_Woolf2021!$E$9:$E$93-AJ$58)-63.1579*EXP(-0.19*Fperm_SI_Woolf2021!$E$9:$E$93)+63.1579*EXP(-0.19*AJ$58))/(Fperm_SI_Woolf2021!$E$9:$E$93-AJ$58))*(AJ$58-Fperm_SI_Woolf2021!$E$9:$E$93)/10))),Fperm_SI_Woolf2021!$D$9:$D$93)*AJ$57+INTERCEPT(Fperm_SI_Woolf2021!$F$9:$F$93*EXP(-Fperm_SI_Woolf2021!$I$9:$I$93*$C111*IF(AJ$58=Fperm_SI_Woolf2021!$E$9:$E$93,1,EXP(LN((1.1*(Fperm_SI_Woolf2021!$E$9:$E$93-AJ$58)-63.1579*EXP(-0.19*Fperm_SI_Woolf2021!$E$9:$E$93)+63.1579*EXP(-0.19*AJ$58))/(Fperm_SI_Woolf2021!$E$9:$E$93-AJ$58))*(AJ$58-Fperm_SI_Woolf2021!$E$9:$E$93)/10))) + Fperm_SI_Woolf2021!$G$9:$G$93*EXP(-Fperm_SI_Woolf2021!$J$9:$J$93*$C111*IF(AJ$58=Fperm_SI_Woolf2021!$E$9:$E$93,1,EXP(LN((1.1*(Fperm_SI_Woolf2021!$E$9:$E$93-AJ$58)-63.1579*EXP(-0.19*Fperm_SI_Woolf2021!$E$9:$E$93)+63.1579*EXP(-0.19*AJ$58))/(Fperm_SI_Woolf2021!$E$9:$E$93-AJ$58))*(AJ$58-Fperm_SI_Woolf2021!$E$9:$E$93)/10))) + Fperm_SI_Woolf2021!$H$9:$H$93*EXP(-Fperm_SI_Woolf2021!$K$9:$K$93*$C111*IF(AJ$58=Fperm_SI_Woolf2021!$E$9:$E$93,1,EXP(LN((1.1*(Fperm_SI_Woolf2021!$E$9:$E$93-AJ$58)-63.1579*EXP(-0.19*Fperm_SI_Woolf2021!$E$9:$E$93)+63.1579*EXP(-0.19*AJ$58))/(Fperm_SI_Woolf2021!$E$9:$E$93-AJ$58))*(AJ$58-Fperm_SI_Woolf2021!$E$9:$E$93)/10))),Fperm_SI_Woolf2021!$D$9:$D$93))</f>
        <v>0.48929182903508595</v>
      </c>
      <c r="AK111" s="51" cm="1">
        <f t="array" ref="AK111">MIN(1,SLOPE(Fperm_SI_Woolf2021!$F$9:$F$93*EXP(-Fperm_SI_Woolf2021!$I$9:$I$93*$C111*IF(AK$58=Fperm_SI_Woolf2021!$E$9:$E$93,1,EXP(LN((1.1*(Fperm_SI_Woolf2021!$E$9:$E$93-AK$58)-63.1579*EXP(-0.19*Fperm_SI_Woolf2021!$E$9:$E$93)+63.1579*EXP(-0.19*AK$58))/(Fperm_SI_Woolf2021!$E$9:$E$93-AK$58))*(AK$58-Fperm_SI_Woolf2021!$E$9:$E$93)/10))) + Fperm_SI_Woolf2021!$G$9:$G$93*EXP(-Fperm_SI_Woolf2021!$J$9:$J$93*$C111*IF(AK$58=Fperm_SI_Woolf2021!$E$9:$E$93,1,EXP(LN((1.1*(Fperm_SI_Woolf2021!$E$9:$E$93-AK$58)-63.1579*EXP(-0.19*Fperm_SI_Woolf2021!$E$9:$E$93)+63.1579*EXP(-0.19*AK$58))/(Fperm_SI_Woolf2021!$E$9:$E$93-AK$58))*(AK$58-Fperm_SI_Woolf2021!$E$9:$E$93)/10))) + Fperm_SI_Woolf2021!$H$9:$H$93*EXP(-Fperm_SI_Woolf2021!$K$9:$K$93*$C111*IF(AK$58=Fperm_SI_Woolf2021!$E$9:$E$93,1,EXP(LN((1.1*(Fperm_SI_Woolf2021!$E$9:$E$93-AK$58)-63.1579*EXP(-0.19*Fperm_SI_Woolf2021!$E$9:$E$93)+63.1579*EXP(-0.19*AK$58))/(Fperm_SI_Woolf2021!$E$9:$E$93-AK$58))*(AK$58-Fperm_SI_Woolf2021!$E$9:$E$93)/10))),Fperm_SI_Woolf2021!$D$9:$D$93)*AK$57+INTERCEPT(Fperm_SI_Woolf2021!$F$9:$F$93*EXP(-Fperm_SI_Woolf2021!$I$9:$I$93*$C111*IF(AK$58=Fperm_SI_Woolf2021!$E$9:$E$93,1,EXP(LN((1.1*(Fperm_SI_Woolf2021!$E$9:$E$93-AK$58)-63.1579*EXP(-0.19*Fperm_SI_Woolf2021!$E$9:$E$93)+63.1579*EXP(-0.19*AK$58))/(Fperm_SI_Woolf2021!$E$9:$E$93-AK$58))*(AK$58-Fperm_SI_Woolf2021!$E$9:$E$93)/10))) + Fperm_SI_Woolf2021!$G$9:$G$93*EXP(-Fperm_SI_Woolf2021!$J$9:$J$93*$C111*IF(AK$58=Fperm_SI_Woolf2021!$E$9:$E$93,1,EXP(LN((1.1*(Fperm_SI_Woolf2021!$E$9:$E$93-AK$58)-63.1579*EXP(-0.19*Fperm_SI_Woolf2021!$E$9:$E$93)+63.1579*EXP(-0.19*AK$58))/(Fperm_SI_Woolf2021!$E$9:$E$93-AK$58))*(AK$58-Fperm_SI_Woolf2021!$E$9:$E$93)/10))) + Fperm_SI_Woolf2021!$H$9:$H$93*EXP(-Fperm_SI_Woolf2021!$K$9:$K$93*$C111*IF(AK$58=Fperm_SI_Woolf2021!$E$9:$E$93,1,EXP(LN((1.1*(Fperm_SI_Woolf2021!$E$9:$E$93-AK$58)-63.1579*EXP(-0.19*Fperm_SI_Woolf2021!$E$9:$E$93)+63.1579*EXP(-0.19*AK$58))/(Fperm_SI_Woolf2021!$E$9:$E$93-AK$58))*(AK$58-Fperm_SI_Woolf2021!$E$9:$E$93)/10))),Fperm_SI_Woolf2021!$D$9:$D$93))</f>
        <v>0.46487042301944176</v>
      </c>
      <c r="AL111" s="51" cm="1">
        <f t="array" ref="AL111">MIN(1,SLOPE(Fperm_SI_Woolf2021!$F$9:$F$93*EXP(-Fperm_SI_Woolf2021!$I$9:$I$93*$C111*IF(AL$58=Fperm_SI_Woolf2021!$E$9:$E$93,1,EXP(LN((1.1*(Fperm_SI_Woolf2021!$E$9:$E$93-AL$58)-63.1579*EXP(-0.19*Fperm_SI_Woolf2021!$E$9:$E$93)+63.1579*EXP(-0.19*AL$58))/(Fperm_SI_Woolf2021!$E$9:$E$93-AL$58))*(AL$58-Fperm_SI_Woolf2021!$E$9:$E$93)/10))) + Fperm_SI_Woolf2021!$G$9:$G$93*EXP(-Fperm_SI_Woolf2021!$J$9:$J$93*$C111*IF(AL$58=Fperm_SI_Woolf2021!$E$9:$E$93,1,EXP(LN((1.1*(Fperm_SI_Woolf2021!$E$9:$E$93-AL$58)-63.1579*EXP(-0.19*Fperm_SI_Woolf2021!$E$9:$E$93)+63.1579*EXP(-0.19*AL$58))/(Fperm_SI_Woolf2021!$E$9:$E$93-AL$58))*(AL$58-Fperm_SI_Woolf2021!$E$9:$E$93)/10))) + Fperm_SI_Woolf2021!$H$9:$H$93*EXP(-Fperm_SI_Woolf2021!$K$9:$K$93*$C111*IF(AL$58=Fperm_SI_Woolf2021!$E$9:$E$93,1,EXP(LN((1.1*(Fperm_SI_Woolf2021!$E$9:$E$93-AL$58)-63.1579*EXP(-0.19*Fperm_SI_Woolf2021!$E$9:$E$93)+63.1579*EXP(-0.19*AL$58))/(Fperm_SI_Woolf2021!$E$9:$E$93-AL$58))*(AL$58-Fperm_SI_Woolf2021!$E$9:$E$93)/10))),Fperm_SI_Woolf2021!$D$9:$D$93)*AL$57+INTERCEPT(Fperm_SI_Woolf2021!$F$9:$F$93*EXP(-Fperm_SI_Woolf2021!$I$9:$I$93*$C111*IF(AL$58=Fperm_SI_Woolf2021!$E$9:$E$93,1,EXP(LN((1.1*(Fperm_SI_Woolf2021!$E$9:$E$93-AL$58)-63.1579*EXP(-0.19*Fperm_SI_Woolf2021!$E$9:$E$93)+63.1579*EXP(-0.19*AL$58))/(Fperm_SI_Woolf2021!$E$9:$E$93-AL$58))*(AL$58-Fperm_SI_Woolf2021!$E$9:$E$93)/10))) + Fperm_SI_Woolf2021!$G$9:$G$93*EXP(-Fperm_SI_Woolf2021!$J$9:$J$93*$C111*IF(AL$58=Fperm_SI_Woolf2021!$E$9:$E$93,1,EXP(LN((1.1*(Fperm_SI_Woolf2021!$E$9:$E$93-AL$58)-63.1579*EXP(-0.19*Fperm_SI_Woolf2021!$E$9:$E$93)+63.1579*EXP(-0.19*AL$58))/(Fperm_SI_Woolf2021!$E$9:$E$93-AL$58))*(AL$58-Fperm_SI_Woolf2021!$E$9:$E$93)/10))) + Fperm_SI_Woolf2021!$H$9:$H$93*EXP(-Fperm_SI_Woolf2021!$K$9:$K$93*$C111*IF(AL$58=Fperm_SI_Woolf2021!$E$9:$E$93,1,EXP(LN((1.1*(Fperm_SI_Woolf2021!$E$9:$E$93-AL$58)-63.1579*EXP(-0.19*Fperm_SI_Woolf2021!$E$9:$E$93)+63.1579*EXP(-0.19*AL$58))/(Fperm_SI_Woolf2021!$E$9:$E$93-AL$58))*(AL$58-Fperm_SI_Woolf2021!$E$9:$E$93)/10))),Fperm_SI_Woolf2021!$D$9:$D$93))</f>
        <v>0.44044901700379757</v>
      </c>
      <c r="AM111" s="51" cm="1">
        <f t="array" ref="AM111">MIN(1,SLOPE(Fperm_SI_Woolf2021!$F$9:$F$93*EXP(-Fperm_SI_Woolf2021!$I$9:$I$93*$C111*IF(AM$58=Fperm_SI_Woolf2021!$E$9:$E$93,1,EXP(LN((1.1*(Fperm_SI_Woolf2021!$E$9:$E$93-AM$58)-63.1579*EXP(-0.19*Fperm_SI_Woolf2021!$E$9:$E$93)+63.1579*EXP(-0.19*AM$58))/(Fperm_SI_Woolf2021!$E$9:$E$93-AM$58))*(AM$58-Fperm_SI_Woolf2021!$E$9:$E$93)/10))) + Fperm_SI_Woolf2021!$G$9:$G$93*EXP(-Fperm_SI_Woolf2021!$J$9:$J$93*$C111*IF(AM$58=Fperm_SI_Woolf2021!$E$9:$E$93,1,EXP(LN((1.1*(Fperm_SI_Woolf2021!$E$9:$E$93-AM$58)-63.1579*EXP(-0.19*Fperm_SI_Woolf2021!$E$9:$E$93)+63.1579*EXP(-0.19*AM$58))/(Fperm_SI_Woolf2021!$E$9:$E$93-AM$58))*(AM$58-Fperm_SI_Woolf2021!$E$9:$E$93)/10))) + Fperm_SI_Woolf2021!$H$9:$H$93*EXP(-Fperm_SI_Woolf2021!$K$9:$K$93*$C111*IF(AM$58=Fperm_SI_Woolf2021!$E$9:$E$93,1,EXP(LN((1.1*(Fperm_SI_Woolf2021!$E$9:$E$93-AM$58)-63.1579*EXP(-0.19*Fperm_SI_Woolf2021!$E$9:$E$93)+63.1579*EXP(-0.19*AM$58))/(Fperm_SI_Woolf2021!$E$9:$E$93-AM$58))*(AM$58-Fperm_SI_Woolf2021!$E$9:$E$93)/10))),Fperm_SI_Woolf2021!$D$9:$D$93)*AM$57+INTERCEPT(Fperm_SI_Woolf2021!$F$9:$F$93*EXP(-Fperm_SI_Woolf2021!$I$9:$I$93*$C111*IF(AM$58=Fperm_SI_Woolf2021!$E$9:$E$93,1,EXP(LN((1.1*(Fperm_SI_Woolf2021!$E$9:$E$93-AM$58)-63.1579*EXP(-0.19*Fperm_SI_Woolf2021!$E$9:$E$93)+63.1579*EXP(-0.19*AM$58))/(Fperm_SI_Woolf2021!$E$9:$E$93-AM$58))*(AM$58-Fperm_SI_Woolf2021!$E$9:$E$93)/10))) + Fperm_SI_Woolf2021!$G$9:$G$93*EXP(-Fperm_SI_Woolf2021!$J$9:$J$93*$C111*IF(AM$58=Fperm_SI_Woolf2021!$E$9:$E$93,1,EXP(LN((1.1*(Fperm_SI_Woolf2021!$E$9:$E$93-AM$58)-63.1579*EXP(-0.19*Fperm_SI_Woolf2021!$E$9:$E$93)+63.1579*EXP(-0.19*AM$58))/(Fperm_SI_Woolf2021!$E$9:$E$93-AM$58))*(AM$58-Fperm_SI_Woolf2021!$E$9:$E$93)/10))) + Fperm_SI_Woolf2021!$H$9:$H$93*EXP(-Fperm_SI_Woolf2021!$K$9:$K$93*$C111*IF(AM$58=Fperm_SI_Woolf2021!$E$9:$E$93,1,EXP(LN((1.1*(Fperm_SI_Woolf2021!$E$9:$E$93-AM$58)-63.1579*EXP(-0.19*Fperm_SI_Woolf2021!$E$9:$E$93)+63.1579*EXP(-0.19*AM$58))/(Fperm_SI_Woolf2021!$E$9:$E$93-AM$58))*(AM$58-Fperm_SI_Woolf2021!$E$9:$E$93)/10))),Fperm_SI_Woolf2021!$D$9:$D$93))</f>
        <v>0.41602761098815338</v>
      </c>
      <c r="AN111" s="51" cm="1">
        <f t="array" ref="AN111">MIN(1,SLOPE(Fperm_SI_Woolf2021!$F$9:$F$93*EXP(-Fperm_SI_Woolf2021!$I$9:$I$93*$C111*IF(AN$58=Fperm_SI_Woolf2021!$E$9:$E$93,1,EXP(LN((1.1*(Fperm_SI_Woolf2021!$E$9:$E$93-AN$58)-63.1579*EXP(-0.19*Fperm_SI_Woolf2021!$E$9:$E$93)+63.1579*EXP(-0.19*AN$58))/(Fperm_SI_Woolf2021!$E$9:$E$93-AN$58))*(AN$58-Fperm_SI_Woolf2021!$E$9:$E$93)/10))) + Fperm_SI_Woolf2021!$G$9:$G$93*EXP(-Fperm_SI_Woolf2021!$J$9:$J$93*$C111*IF(AN$58=Fperm_SI_Woolf2021!$E$9:$E$93,1,EXP(LN((1.1*(Fperm_SI_Woolf2021!$E$9:$E$93-AN$58)-63.1579*EXP(-0.19*Fperm_SI_Woolf2021!$E$9:$E$93)+63.1579*EXP(-0.19*AN$58))/(Fperm_SI_Woolf2021!$E$9:$E$93-AN$58))*(AN$58-Fperm_SI_Woolf2021!$E$9:$E$93)/10))) + Fperm_SI_Woolf2021!$H$9:$H$93*EXP(-Fperm_SI_Woolf2021!$K$9:$K$93*$C111*IF(AN$58=Fperm_SI_Woolf2021!$E$9:$E$93,1,EXP(LN((1.1*(Fperm_SI_Woolf2021!$E$9:$E$93-AN$58)-63.1579*EXP(-0.19*Fperm_SI_Woolf2021!$E$9:$E$93)+63.1579*EXP(-0.19*AN$58))/(Fperm_SI_Woolf2021!$E$9:$E$93-AN$58))*(AN$58-Fperm_SI_Woolf2021!$E$9:$E$93)/10))),Fperm_SI_Woolf2021!$D$9:$D$93)*AN$57+INTERCEPT(Fperm_SI_Woolf2021!$F$9:$F$93*EXP(-Fperm_SI_Woolf2021!$I$9:$I$93*$C111*IF(AN$58=Fperm_SI_Woolf2021!$E$9:$E$93,1,EXP(LN((1.1*(Fperm_SI_Woolf2021!$E$9:$E$93-AN$58)-63.1579*EXP(-0.19*Fperm_SI_Woolf2021!$E$9:$E$93)+63.1579*EXP(-0.19*AN$58))/(Fperm_SI_Woolf2021!$E$9:$E$93-AN$58))*(AN$58-Fperm_SI_Woolf2021!$E$9:$E$93)/10))) + Fperm_SI_Woolf2021!$G$9:$G$93*EXP(-Fperm_SI_Woolf2021!$J$9:$J$93*$C111*IF(AN$58=Fperm_SI_Woolf2021!$E$9:$E$93,1,EXP(LN((1.1*(Fperm_SI_Woolf2021!$E$9:$E$93-AN$58)-63.1579*EXP(-0.19*Fperm_SI_Woolf2021!$E$9:$E$93)+63.1579*EXP(-0.19*AN$58))/(Fperm_SI_Woolf2021!$E$9:$E$93-AN$58))*(AN$58-Fperm_SI_Woolf2021!$E$9:$E$93)/10))) + Fperm_SI_Woolf2021!$H$9:$H$93*EXP(-Fperm_SI_Woolf2021!$K$9:$K$93*$C111*IF(AN$58=Fperm_SI_Woolf2021!$E$9:$E$93,1,EXP(LN((1.1*(Fperm_SI_Woolf2021!$E$9:$E$93-AN$58)-63.1579*EXP(-0.19*Fperm_SI_Woolf2021!$E$9:$E$93)+63.1579*EXP(-0.19*AN$58))/(Fperm_SI_Woolf2021!$E$9:$E$93-AN$58))*(AN$58-Fperm_SI_Woolf2021!$E$9:$E$93)/10))),Fperm_SI_Woolf2021!$D$9:$D$93))</f>
        <v>0.3916062049725092</v>
      </c>
      <c r="AO111" s="51" cm="1">
        <f t="array" ref="AO111">MIN(1,SLOPE(Fperm_SI_Woolf2021!$F$9:$F$93*EXP(-Fperm_SI_Woolf2021!$I$9:$I$93*$C111*IF(AO$58=Fperm_SI_Woolf2021!$E$9:$E$93,1,EXP(LN((1.1*(Fperm_SI_Woolf2021!$E$9:$E$93-AO$58)-63.1579*EXP(-0.19*Fperm_SI_Woolf2021!$E$9:$E$93)+63.1579*EXP(-0.19*AO$58))/(Fperm_SI_Woolf2021!$E$9:$E$93-AO$58))*(AO$58-Fperm_SI_Woolf2021!$E$9:$E$93)/10))) + Fperm_SI_Woolf2021!$G$9:$G$93*EXP(-Fperm_SI_Woolf2021!$J$9:$J$93*$C111*IF(AO$58=Fperm_SI_Woolf2021!$E$9:$E$93,1,EXP(LN((1.1*(Fperm_SI_Woolf2021!$E$9:$E$93-AO$58)-63.1579*EXP(-0.19*Fperm_SI_Woolf2021!$E$9:$E$93)+63.1579*EXP(-0.19*AO$58))/(Fperm_SI_Woolf2021!$E$9:$E$93-AO$58))*(AO$58-Fperm_SI_Woolf2021!$E$9:$E$93)/10))) + Fperm_SI_Woolf2021!$H$9:$H$93*EXP(-Fperm_SI_Woolf2021!$K$9:$K$93*$C111*IF(AO$58=Fperm_SI_Woolf2021!$E$9:$E$93,1,EXP(LN((1.1*(Fperm_SI_Woolf2021!$E$9:$E$93-AO$58)-63.1579*EXP(-0.19*Fperm_SI_Woolf2021!$E$9:$E$93)+63.1579*EXP(-0.19*AO$58))/(Fperm_SI_Woolf2021!$E$9:$E$93-AO$58))*(AO$58-Fperm_SI_Woolf2021!$E$9:$E$93)/10))),Fperm_SI_Woolf2021!$D$9:$D$93)*AO$57+INTERCEPT(Fperm_SI_Woolf2021!$F$9:$F$93*EXP(-Fperm_SI_Woolf2021!$I$9:$I$93*$C111*IF(AO$58=Fperm_SI_Woolf2021!$E$9:$E$93,1,EXP(LN((1.1*(Fperm_SI_Woolf2021!$E$9:$E$93-AO$58)-63.1579*EXP(-0.19*Fperm_SI_Woolf2021!$E$9:$E$93)+63.1579*EXP(-0.19*AO$58))/(Fperm_SI_Woolf2021!$E$9:$E$93-AO$58))*(AO$58-Fperm_SI_Woolf2021!$E$9:$E$93)/10))) + Fperm_SI_Woolf2021!$G$9:$G$93*EXP(-Fperm_SI_Woolf2021!$J$9:$J$93*$C111*IF(AO$58=Fperm_SI_Woolf2021!$E$9:$E$93,1,EXP(LN((1.1*(Fperm_SI_Woolf2021!$E$9:$E$93-AO$58)-63.1579*EXP(-0.19*Fperm_SI_Woolf2021!$E$9:$E$93)+63.1579*EXP(-0.19*AO$58))/(Fperm_SI_Woolf2021!$E$9:$E$93-AO$58))*(AO$58-Fperm_SI_Woolf2021!$E$9:$E$93)/10))) + Fperm_SI_Woolf2021!$H$9:$H$93*EXP(-Fperm_SI_Woolf2021!$K$9:$K$93*$C111*IF(AO$58=Fperm_SI_Woolf2021!$E$9:$E$93,1,EXP(LN((1.1*(Fperm_SI_Woolf2021!$E$9:$E$93-AO$58)-63.1579*EXP(-0.19*Fperm_SI_Woolf2021!$E$9:$E$93)+63.1579*EXP(-0.19*AO$58))/(Fperm_SI_Woolf2021!$E$9:$E$93-AO$58))*(AO$58-Fperm_SI_Woolf2021!$E$9:$E$93)/10))),Fperm_SI_Woolf2021!$D$9:$D$93))</f>
        <v>0.36718479895686496</v>
      </c>
      <c r="AP111" s="51" cm="1">
        <f t="array" ref="AP111">MIN(1,SLOPE(Fperm_SI_Woolf2021!$F$9:$F$93*EXP(-Fperm_SI_Woolf2021!$I$9:$I$93*$C111*IF(AP$58=Fperm_SI_Woolf2021!$E$9:$E$93,1,EXP(LN((1.1*(Fperm_SI_Woolf2021!$E$9:$E$93-AP$58)-63.1579*EXP(-0.19*Fperm_SI_Woolf2021!$E$9:$E$93)+63.1579*EXP(-0.19*AP$58))/(Fperm_SI_Woolf2021!$E$9:$E$93-AP$58))*(AP$58-Fperm_SI_Woolf2021!$E$9:$E$93)/10))) + Fperm_SI_Woolf2021!$G$9:$G$93*EXP(-Fperm_SI_Woolf2021!$J$9:$J$93*$C111*IF(AP$58=Fperm_SI_Woolf2021!$E$9:$E$93,1,EXP(LN((1.1*(Fperm_SI_Woolf2021!$E$9:$E$93-AP$58)-63.1579*EXP(-0.19*Fperm_SI_Woolf2021!$E$9:$E$93)+63.1579*EXP(-0.19*AP$58))/(Fperm_SI_Woolf2021!$E$9:$E$93-AP$58))*(AP$58-Fperm_SI_Woolf2021!$E$9:$E$93)/10))) + Fperm_SI_Woolf2021!$H$9:$H$93*EXP(-Fperm_SI_Woolf2021!$K$9:$K$93*$C111*IF(AP$58=Fperm_SI_Woolf2021!$E$9:$E$93,1,EXP(LN((1.1*(Fperm_SI_Woolf2021!$E$9:$E$93-AP$58)-63.1579*EXP(-0.19*Fperm_SI_Woolf2021!$E$9:$E$93)+63.1579*EXP(-0.19*AP$58))/(Fperm_SI_Woolf2021!$E$9:$E$93-AP$58))*(AP$58-Fperm_SI_Woolf2021!$E$9:$E$93)/10))),Fperm_SI_Woolf2021!$D$9:$D$93)*AP$57+INTERCEPT(Fperm_SI_Woolf2021!$F$9:$F$93*EXP(-Fperm_SI_Woolf2021!$I$9:$I$93*$C111*IF(AP$58=Fperm_SI_Woolf2021!$E$9:$E$93,1,EXP(LN((1.1*(Fperm_SI_Woolf2021!$E$9:$E$93-AP$58)-63.1579*EXP(-0.19*Fperm_SI_Woolf2021!$E$9:$E$93)+63.1579*EXP(-0.19*AP$58))/(Fperm_SI_Woolf2021!$E$9:$E$93-AP$58))*(AP$58-Fperm_SI_Woolf2021!$E$9:$E$93)/10))) + Fperm_SI_Woolf2021!$G$9:$G$93*EXP(-Fperm_SI_Woolf2021!$J$9:$J$93*$C111*IF(AP$58=Fperm_SI_Woolf2021!$E$9:$E$93,1,EXP(LN((1.1*(Fperm_SI_Woolf2021!$E$9:$E$93-AP$58)-63.1579*EXP(-0.19*Fperm_SI_Woolf2021!$E$9:$E$93)+63.1579*EXP(-0.19*AP$58))/(Fperm_SI_Woolf2021!$E$9:$E$93-AP$58))*(AP$58-Fperm_SI_Woolf2021!$E$9:$E$93)/10))) + Fperm_SI_Woolf2021!$H$9:$H$93*EXP(-Fperm_SI_Woolf2021!$K$9:$K$93*$C111*IF(AP$58=Fperm_SI_Woolf2021!$E$9:$E$93,1,EXP(LN((1.1*(Fperm_SI_Woolf2021!$E$9:$E$93-AP$58)-63.1579*EXP(-0.19*Fperm_SI_Woolf2021!$E$9:$E$93)+63.1579*EXP(-0.19*AP$58))/(Fperm_SI_Woolf2021!$E$9:$E$93-AP$58))*(AP$58-Fperm_SI_Woolf2021!$E$9:$E$93)/10))),Fperm_SI_Woolf2021!$D$9:$D$93))</f>
        <v>0.34276339294122082</v>
      </c>
      <c r="AQ111" s="51" cm="1">
        <f t="array" ref="AQ111">MIN(1,SLOPE(Fperm_SI_Woolf2021!$F$9:$F$93*EXP(-Fperm_SI_Woolf2021!$I$9:$I$93*$C111*IF(AQ$58=Fperm_SI_Woolf2021!$E$9:$E$93,1,EXP(LN((1.1*(Fperm_SI_Woolf2021!$E$9:$E$93-AQ$58)-63.1579*EXP(-0.19*Fperm_SI_Woolf2021!$E$9:$E$93)+63.1579*EXP(-0.19*AQ$58))/(Fperm_SI_Woolf2021!$E$9:$E$93-AQ$58))*(AQ$58-Fperm_SI_Woolf2021!$E$9:$E$93)/10))) + Fperm_SI_Woolf2021!$G$9:$G$93*EXP(-Fperm_SI_Woolf2021!$J$9:$J$93*$C111*IF(AQ$58=Fperm_SI_Woolf2021!$E$9:$E$93,1,EXP(LN((1.1*(Fperm_SI_Woolf2021!$E$9:$E$93-AQ$58)-63.1579*EXP(-0.19*Fperm_SI_Woolf2021!$E$9:$E$93)+63.1579*EXP(-0.19*AQ$58))/(Fperm_SI_Woolf2021!$E$9:$E$93-AQ$58))*(AQ$58-Fperm_SI_Woolf2021!$E$9:$E$93)/10))) + Fperm_SI_Woolf2021!$H$9:$H$93*EXP(-Fperm_SI_Woolf2021!$K$9:$K$93*$C111*IF(AQ$58=Fperm_SI_Woolf2021!$E$9:$E$93,1,EXP(LN((1.1*(Fperm_SI_Woolf2021!$E$9:$E$93-AQ$58)-63.1579*EXP(-0.19*Fperm_SI_Woolf2021!$E$9:$E$93)+63.1579*EXP(-0.19*AQ$58))/(Fperm_SI_Woolf2021!$E$9:$E$93-AQ$58))*(AQ$58-Fperm_SI_Woolf2021!$E$9:$E$93)/10))),Fperm_SI_Woolf2021!$D$9:$D$93)*AQ$57+INTERCEPT(Fperm_SI_Woolf2021!$F$9:$F$93*EXP(-Fperm_SI_Woolf2021!$I$9:$I$93*$C111*IF(AQ$58=Fperm_SI_Woolf2021!$E$9:$E$93,1,EXP(LN((1.1*(Fperm_SI_Woolf2021!$E$9:$E$93-AQ$58)-63.1579*EXP(-0.19*Fperm_SI_Woolf2021!$E$9:$E$93)+63.1579*EXP(-0.19*AQ$58))/(Fperm_SI_Woolf2021!$E$9:$E$93-AQ$58))*(AQ$58-Fperm_SI_Woolf2021!$E$9:$E$93)/10))) + Fperm_SI_Woolf2021!$G$9:$G$93*EXP(-Fperm_SI_Woolf2021!$J$9:$J$93*$C111*IF(AQ$58=Fperm_SI_Woolf2021!$E$9:$E$93,1,EXP(LN((1.1*(Fperm_SI_Woolf2021!$E$9:$E$93-AQ$58)-63.1579*EXP(-0.19*Fperm_SI_Woolf2021!$E$9:$E$93)+63.1579*EXP(-0.19*AQ$58))/(Fperm_SI_Woolf2021!$E$9:$E$93-AQ$58))*(AQ$58-Fperm_SI_Woolf2021!$E$9:$E$93)/10))) + Fperm_SI_Woolf2021!$H$9:$H$93*EXP(-Fperm_SI_Woolf2021!$K$9:$K$93*$C111*IF(AQ$58=Fperm_SI_Woolf2021!$E$9:$E$93,1,EXP(LN((1.1*(Fperm_SI_Woolf2021!$E$9:$E$93-AQ$58)-63.1579*EXP(-0.19*Fperm_SI_Woolf2021!$E$9:$E$93)+63.1579*EXP(-0.19*AQ$58))/(Fperm_SI_Woolf2021!$E$9:$E$93-AQ$58))*(AQ$58-Fperm_SI_Woolf2021!$E$9:$E$93)/10))),Fperm_SI_Woolf2021!$D$9:$D$93))</f>
        <v>0.31834198692557658</v>
      </c>
      <c r="AR111" s="51" cm="1">
        <f t="array" ref="AR111">MIN(1,SLOPE(Fperm_SI_Woolf2021!$F$9:$F$93*EXP(-Fperm_SI_Woolf2021!$I$9:$I$93*$C111*IF(AR$58=Fperm_SI_Woolf2021!$E$9:$E$93,1,EXP(LN((1.1*(Fperm_SI_Woolf2021!$E$9:$E$93-AR$58)-63.1579*EXP(-0.19*Fperm_SI_Woolf2021!$E$9:$E$93)+63.1579*EXP(-0.19*AR$58))/(Fperm_SI_Woolf2021!$E$9:$E$93-AR$58))*(AR$58-Fperm_SI_Woolf2021!$E$9:$E$93)/10))) + Fperm_SI_Woolf2021!$G$9:$G$93*EXP(-Fperm_SI_Woolf2021!$J$9:$J$93*$C111*IF(AR$58=Fperm_SI_Woolf2021!$E$9:$E$93,1,EXP(LN((1.1*(Fperm_SI_Woolf2021!$E$9:$E$93-AR$58)-63.1579*EXP(-0.19*Fperm_SI_Woolf2021!$E$9:$E$93)+63.1579*EXP(-0.19*AR$58))/(Fperm_SI_Woolf2021!$E$9:$E$93-AR$58))*(AR$58-Fperm_SI_Woolf2021!$E$9:$E$93)/10))) + Fperm_SI_Woolf2021!$H$9:$H$93*EXP(-Fperm_SI_Woolf2021!$K$9:$K$93*$C111*IF(AR$58=Fperm_SI_Woolf2021!$E$9:$E$93,1,EXP(LN((1.1*(Fperm_SI_Woolf2021!$E$9:$E$93-AR$58)-63.1579*EXP(-0.19*Fperm_SI_Woolf2021!$E$9:$E$93)+63.1579*EXP(-0.19*AR$58))/(Fperm_SI_Woolf2021!$E$9:$E$93-AR$58))*(AR$58-Fperm_SI_Woolf2021!$E$9:$E$93)/10))),Fperm_SI_Woolf2021!$D$9:$D$93)*AR$57+INTERCEPT(Fperm_SI_Woolf2021!$F$9:$F$93*EXP(-Fperm_SI_Woolf2021!$I$9:$I$93*$C111*IF(AR$58=Fperm_SI_Woolf2021!$E$9:$E$93,1,EXP(LN((1.1*(Fperm_SI_Woolf2021!$E$9:$E$93-AR$58)-63.1579*EXP(-0.19*Fperm_SI_Woolf2021!$E$9:$E$93)+63.1579*EXP(-0.19*AR$58))/(Fperm_SI_Woolf2021!$E$9:$E$93-AR$58))*(AR$58-Fperm_SI_Woolf2021!$E$9:$E$93)/10))) + Fperm_SI_Woolf2021!$G$9:$G$93*EXP(-Fperm_SI_Woolf2021!$J$9:$J$93*$C111*IF(AR$58=Fperm_SI_Woolf2021!$E$9:$E$93,1,EXP(LN((1.1*(Fperm_SI_Woolf2021!$E$9:$E$93-AR$58)-63.1579*EXP(-0.19*Fperm_SI_Woolf2021!$E$9:$E$93)+63.1579*EXP(-0.19*AR$58))/(Fperm_SI_Woolf2021!$E$9:$E$93-AR$58))*(AR$58-Fperm_SI_Woolf2021!$E$9:$E$93)/10))) + Fperm_SI_Woolf2021!$H$9:$H$93*EXP(-Fperm_SI_Woolf2021!$K$9:$K$93*$C111*IF(AR$58=Fperm_SI_Woolf2021!$E$9:$E$93,1,EXP(LN((1.1*(Fperm_SI_Woolf2021!$E$9:$E$93-AR$58)-63.1579*EXP(-0.19*Fperm_SI_Woolf2021!$E$9:$E$93)+63.1579*EXP(-0.19*AR$58))/(Fperm_SI_Woolf2021!$E$9:$E$93-AR$58))*(AR$58-Fperm_SI_Woolf2021!$E$9:$E$93)/10))),Fperm_SI_Woolf2021!$D$9:$D$93))</f>
        <v>0.29392058090993239</v>
      </c>
      <c r="AS111" s="51" cm="1">
        <f t="array" ref="AS111">MIN(1,SLOPE(Fperm_SI_Woolf2021!$F$9:$F$93*EXP(-Fperm_SI_Woolf2021!$I$9:$I$93*$C111*IF(AS$58=Fperm_SI_Woolf2021!$E$9:$E$93,1,EXP(LN((1.1*(Fperm_SI_Woolf2021!$E$9:$E$93-AS$58)-63.1579*EXP(-0.19*Fperm_SI_Woolf2021!$E$9:$E$93)+63.1579*EXP(-0.19*AS$58))/(Fperm_SI_Woolf2021!$E$9:$E$93-AS$58))*(AS$58-Fperm_SI_Woolf2021!$E$9:$E$93)/10))) + Fperm_SI_Woolf2021!$G$9:$G$93*EXP(-Fperm_SI_Woolf2021!$J$9:$J$93*$C111*IF(AS$58=Fperm_SI_Woolf2021!$E$9:$E$93,1,EXP(LN((1.1*(Fperm_SI_Woolf2021!$E$9:$E$93-AS$58)-63.1579*EXP(-0.19*Fperm_SI_Woolf2021!$E$9:$E$93)+63.1579*EXP(-0.19*AS$58))/(Fperm_SI_Woolf2021!$E$9:$E$93-AS$58))*(AS$58-Fperm_SI_Woolf2021!$E$9:$E$93)/10))) + Fperm_SI_Woolf2021!$H$9:$H$93*EXP(-Fperm_SI_Woolf2021!$K$9:$K$93*$C111*IF(AS$58=Fperm_SI_Woolf2021!$E$9:$E$93,1,EXP(LN((1.1*(Fperm_SI_Woolf2021!$E$9:$E$93-AS$58)-63.1579*EXP(-0.19*Fperm_SI_Woolf2021!$E$9:$E$93)+63.1579*EXP(-0.19*AS$58))/(Fperm_SI_Woolf2021!$E$9:$E$93-AS$58))*(AS$58-Fperm_SI_Woolf2021!$E$9:$E$93)/10))),Fperm_SI_Woolf2021!$D$9:$D$93)*AS$57+INTERCEPT(Fperm_SI_Woolf2021!$F$9:$F$93*EXP(-Fperm_SI_Woolf2021!$I$9:$I$93*$C111*IF(AS$58=Fperm_SI_Woolf2021!$E$9:$E$93,1,EXP(LN((1.1*(Fperm_SI_Woolf2021!$E$9:$E$93-AS$58)-63.1579*EXP(-0.19*Fperm_SI_Woolf2021!$E$9:$E$93)+63.1579*EXP(-0.19*AS$58))/(Fperm_SI_Woolf2021!$E$9:$E$93-AS$58))*(AS$58-Fperm_SI_Woolf2021!$E$9:$E$93)/10))) + Fperm_SI_Woolf2021!$G$9:$G$93*EXP(-Fperm_SI_Woolf2021!$J$9:$J$93*$C111*IF(AS$58=Fperm_SI_Woolf2021!$E$9:$E$93,1,EXP(LN((1.1*(Fperm_SI_Woolf2021!$E$9:$E$93-AS$58)-63.1579*EXP(-0.19*Fperm_SI_Woolf2021!$E$9:$E$93)+63.1579*EXP(-0.19*AS$58))/(Fperm_SI_Woolf2021!$E$9:$E$93-AS$58))*(AS$58-Fperm_SI_Woolf2021!$E$9:$E$93)/10))) + Fperm_SI_Woolf2021!$H$9:$H$93*EXP(-Fperm_SI_Woolf2021!$K$9:$K$93*$C111*IF(AS$58=Fperm_SI_Woolf2021!$E$9:$E$93,1,EXP(LN((1.1*(Fperm_SI_Woolf2021!$E$9:$E$93-AS$58)-63.1579*EXP(-0.19*Fperm_SI_Woolf2021!$E$9:$E$93)+63.1579*EXP(-0.19*AS$58))/(Fperm_SI_Woolf2021!$E$9:$E$93-AS$58))*(AS$58-Fperm_SI_Woolf2021!$E$9:$E$93)/10))),Fperm_SI_Woolf2021!$D$9:$D$93))</f>
        <v>0.26949917489428821</v>
      </c>
      <c r="AT111" s="51" cm="1">
        <f t="array" ref="AT111">MIN(1,SLOPE(Fperm_SI_Woolf2021!$F$9:$F$93*EXP(-Fperm_SI_Woolf2021!$I$9:$I$93*$C111*IF(AT$58=Fperm_SI_Woolf2021!$E$9:$E$93,1,EXP(LN((1.1*(Fperm_SI_Woolf2021!$E$9:$E$93-AT$58)-63.1579*EXP(-0.19*Fperm_SI_Woolf2021!$E$9:$E$93)+63.1579*EXP(-0.19*AT$58))/(Fperm_SI_Woolf2021!$E$9:$E$93-AT$58))*(AT$58-Fperm_SI_Woolf2021!$E$9:$E$93)/10))) + Fperm_SI_Woolf2021!$G$9:$G$93*EXP(-Fperm_SI_Woolf2021!$J$9:$J$93*$C111*IF(AT$58=Fperm_SI_Woolf2021!$E$9:$E$93,1,EXP(LN((1.1*(Fperm_SI_Woolf2021!$E$9:$E$93-AT$58)-63.1579*EXP(-0.19*Fperm_SI_Woolf2021!$E$9:$E$93)+63.1579*EXP(-0.19*AT$58))/(Fperm_SI_Woolf2021!$E$9:$E$93-AT$58))*(AT$58-Fperm_SI_Woolf2021!$E$9:$E$93)/10))) + Fperm_SI_Woolf2021!$H$9:$H$93*EXP(-Fperm_SI_Woolf2021!$K$9:$K$93*$C111*IF(AT$58=Fperm_SI_Woolf2021!$E$9:$E$93,1,EXP(LN((1.1*(Fperm_SI_Woolf2021!$E$9:$E$93-AT$58)-63.1579*EXP(-0.19*Fperm_SI_Woolf2021!$E$9:$E$93)+63.1579*EXP(-0.19*AT$58))/(Fperm_SI_Woolf2021!$E$9:$E$93-AT$58))*(AT$58-Fperm_SI_Woolf2021!$E$9:$E$93)/10))),Fperm_SI_Woolf2021!$D$9:$D$93)*AT$57+INTERCEPT(Fperm_SI_Woolf2021!$F$9:$F$93*EXP(-Fperm_SI_Woolf2021!$I$9:$I$93*$C111*IF(AT$58=Fperm_SI_Woolf2021!$E$9:$E$93,1,EXP(LN((1.1*(Fperm_SI_Woolf2021!$E$9:$E$93-AT$58)-63.1579*EXP(-0.19*Fperm_SI_Woolf2021!$E$9:$E$93)+63.1579*EXP(-0.19*AT$58))/(Fperm_SI_Woolf2021!$E$9:$E$93-AT$58))*(AT$58-Fperm_SI_Woolf2021!$E$9:$E$93)/10))) + Fperm_SI_Woolf2021!$G$9:$G$93*EXP(-Fperm_SI_Woolf2021!$J$9:$J$93*$C111*IF(AT$58=Fperm_SI_Woolf2021!$E$9:$E$93,1,EXP(LN((1.1*(Fperm_SI_Woolf2021!$E$9:$E$93-AT$58)-63.1579*EXP(-0.19*Fperm_SI_Woolf2021!$E$9:$E$93)+63.1579*EXP(-0.19*AT$58))/(Fperm_SI_Woolf2021!$E$9:$E$93-AT$58))*(AT$58-Fperm_SI_Woolf2021!$E$9:$E$93)/10))) + Fperm_SI_Woolf2021!$H$9:$H$93*EXP(-Fperm_SI_Woolf2021!$K$9:$K$93*$C111*IF(AT$58=Fperm_SI_Woolf2021!$E$9:$E$93,1,EXP(LN((1.1*(Fperm_SI_Woolf2021!$E$9:$E$93-AT$58)-63.1579*EXP(-0.19*Fperm_SI_Woolf2021!$E$9:$E$93)+63.1579*EXP(-0.19*AT$58))/(Fperm_SI_Woolf2021!$E$9:$E$93-AT$58))*(AT$58-Fperm_SI_Woolf2021!$E$9:$E$93)/10))),Fperm_SI_Woolf2021!$D$9:$D$93))</f>
        <v>0.24507776887864396</v>
      </c>
      <c r="AU111" s="51" cm="1">
        <f t="array" ref="AU111">MIN(1,SLOPE(Fperm_SI_Woolf2021!$F$9:$F$93*EXP(-Fperm_SI_Woolf2021!$I$9:$I$93*$C111*IF(AU$58=Fperm_SI_Woolf2021!$E$9:$E$93,1,EXP(LN((1.1*(Fperm_SI_Woolf2021!$E$9:$E$93-AU$58)-63.1579*EXP(-0.19*Fperm_SI_Woolf2021!$E$9:$E$93)+63.1579*EXP(-0.19*AU$58))/(Fperm_SI_Woolf2021!$E$9:$E$93-AU$58))*(AU$58-Fperm_SI_Woolf2021!$E$9:$E$93)/10))) + Fperm_SI_Woolf2021!$G$9:$G$93*EXP(-Fperm_SI_Woolf2021!$J$9:$J$93*$C111*IF(AU$58=Fperm_SI_Woolf2021!$E$9:$E$93,1,EXP(LN((1.1*(Fperm_SI_Woolf2021!$E$9:$E$93-AU$58)-63.1579*EXP(-0.19*Fperm_SI_Woolf2021!$E$9:$E$93)+63.1579*EXP(-0.19*AU$58))/(Fperm_SI_Woolf2021!$E$9:$E$93-AU$58))*(AU$58-Fperm_SI_Woolf2021!$E$9:$E$93)/10))) + Fperm_SI_Woolf2021!$H$9:$H$93*EXP(-Fperm_SI_Woolf2021!$K$9:$K$93*$C111*IF(AU$58=Fperm_SI_Woolf2021!$E$9:$E$93,1,EXP(LN((1.1*(Fperm_SI_Woolf2021!$E$9:$E$93-AU$58)-63.1579*EXP(-0.19*Fperm_SI_Woolf2021!$E$9:$E$93)+63.1579*EXP(-0.19*AU$58))/(Fperm_SI_Woolf2021!$E$9:$E$93-AU$58))*(AU$58-Fperm_SI_Woolf2021!$E$9:$E$93)/10))),Fperm_SI_Woolf2021!$D$9:$D$93)*AU$57+INTERCEPT(Fperm_SI_Woolf2021!$F$9:$F$93*EXP(-Fperm_SI_Woolf2021!$I$9:$I$93*$C111*IF(AU$58=Fperm_SI_Woolf2021!$E$9:$E$93,1,EXP(LN((1.1*(Fperm_SI_Woolf2021!$E$9:$E$93-AU$58)-63.1579*EXP(-0.19*Fperm_SI_Woolf2021!$E$9:$E$93)+63.1579*EXP(-0.19*AU$58))/(Fperm_SI_Woolf2021!$E$9:$E$93-AU$58))*(AU$58-Fperm_SI_Woolf2021!$E$9:$E$93)/10))) + Fperm_SI_Woolf2021!$G$9:$G$93*EXP(-Fperm_SI_Woolf2021!$J$9:$J$93*$C111*IF(AU$58=Fperm_SI_Woolf2021!$E$9:$E$93,1,EXP(LN((1.1*(Fperm_SI_Woolf2021!$E$9:$E$93-AU$58)-63.1579*EXP(-0.19*Fperm_SI_Woolf2021!$E$9:$E$93)+63.1579*EXP(-0.19*AU$58))/(Fperm_SI_Woolf2021!$E$9:$E$93-AU$58))*(AU$58-Fperm_SI_Woolf2021!$E$9:$E$93)/10))) + Fperm_SI_Woolf2021!$H$9:$H$93*EXP(-Fperm_SI_Woolf2021!$K$9:$K$93*$C111*IF(AU$58=Fperm_SI_Woolf2021!$E$9:$E$93,1,EXP(LN((1.1*(Fperm_SI_Woolf2021!$E$9:$E$93-AU$58)-63.1579*EXP(-0.19*Fperm_SI_Woolf2021!$E$9:$E$93)+63.1579*EXP(-0.19*AU$58))/(Fperm_SI_Woolf2021!$E$9:$E$93-AU$58))*(AU$58-Fperm_SI_Woolf2021!$E$9:$E$93)/10))),Fperm_SI_Woolf2021!$D$9:$D$93))</f>
        <v>0.22065636286299978</v>
      </c>
      <c r="AV111" s="51" cm="1">
        <f t="array" ref="AV111">MIN(1,SLOPE(Fperm_SI_Woolf2021!$F$9:$F$93*EXP(-Fperm_SI_Woolf2021!$I$9:$I$93*$C111*IF(AV$58=Fperm_SI_Woolf2021!$E$9:$E$93,1,EXP(LN((1.1*(Fperm_SI_Woolf2021!$E$9:$E$93-AV$58)-63.1579*EXP(-0.19*Fperm_SI_Woolf2021!$E$9:$E$93)+63.1579*EXP(-0.19*AV$58))/(Fperm_SI_Woolf2021!$E$9:$E$93-AV$58))*(AV$58-Fperm_SI_Woolf2021!$E$9:$E$93)/10))) + Fperm_SI_Woolf2021!$G$9:$G$93*EXP(-Fperm_SI_Woolf2021!$J$9:$J$93*$C111*IF(AV$58=Fperm_SI_Woolf2021!$E$9:$E$93,1,EXP(LN((1.1*(Fperm_SI_Woolf2021!$E$9:$E$93-AV$58)-63.1579*EXP(-0.19*Fperm_SI_Woolf2021!$E$9:$E$93)+63.1579*EXP(-0.19*AV$58))/(Fperm_SI_Woolf2021!$E$9:$E$93-AV$58))*(AV$58-Fperm_SI_Woolf2021!$E$9:$E$93)/10))) + Fperm_SI_Woolf2021!$H$9:$H$93*EXP(-Fperm_SI_Woolf2021!$K$9:$K$93*$C111*IF(AV$58=Fperm_SI_Woolf2021!$E$9:$E$93,1,EXP(LN((1.1*(Fperm_SI_Woolf2021!$E$9:$E$93-AV$58)-63.1579*EXP(-0.19*Fperm_SI_Woolf2021!$E$9:$E$93)+63.1579*EXP(-0.19*AV$58))/(Fperm_SI_Woolf2021!$E$9:$E$93-AV$58))*(AV$58-Fperm_SI_Woolf2021!$E$9:$E$93)/10))),Fperm_SI_Woolf2021!$D$9:$D$93)*AV$57+INTERCEPT(Fperm_SI_Woolf2021!$F$9:$F$93*EXP(-Fperm_SI_Woolf2021!$I$9:$I$93*$C111*IF(AV$58=Fperm_SI_Woolf2021!$E$9:$E$93,1,EXP(LN((1.1*(Fperm_SI_Woolf2021!$E$9:$E$93-AV$58)-63.1579*EXP(-0.19*Fperm_SI_Woolf2021!$E$9:$E$93)+63.1579*EXP(-0.19*AV$58))/(Fperm_SI_Woolf2021!$E$9:$E$93-AV$58))*(AV$58-Fperm_SI_Woolf2021!$E$9:$E$93)/10))) + Fperm_SI_Woolf2021!$G$9:$G$93*EXP(-Fperm_SI_Woolf2021!$J$9:$J$93*$C111*IF(AV$58=Fperm_SI_Woolf2021!$E$9:$E$93,1,EXP(LN((1.1*(Fperm_SI_Woolf2021!$E$9:$E$93-AV$58)-63.1579*EXP(-0.19*Fperm_SI_Woolf2021!$E$9:$E$93)+63.1579*EXP(-0.19*AV$58))/(Fperm_SI_Woolf2021!$E$9:$E$93-AV$58))*(AV$58-Fperm_SI_Woolf2021!$E$9:$E$93)/10))) + Fperm_SI_Woolf2021!$H$9:$H$93*EXP(-Fperm_SI_Woolf2021!$K$9:$K$93*$C111*IF(AV$58=Fperm_SI_Woolf2021!$E$9:$E$93,1,EXP(LN((1.1*(Fperm_SI_Woolf2021!$E$9:$E$93-AV$58)-63.1579*EXP(-0.19*Fperm_SI_Woolf2021!$E$9:$E$93)+63.1579*EXP(-0.19*AV$58))/(Fperm_SI_Woolf2021!$E$9:$E$93-AV$58))*(AV$58-Fperm_SI_Woolf2021!$E$9:$E$93)/10))),Fperm_SI_Woolf2021!$D$9:$D$93))</f>
        <v>0.19623495684735554</v>
      </c>
      <c r="AW111" s="51" cm="1">
        <f t="array" ref="AW111">MIN(1,SLOPE(Fperm_SI_Woolf2021!$F$9:$F$93*EXP(-Fperm_SI_Woolf2021!$I$9:$I$93*$C111*IF(AW$58=Fperm_SI_Woolf2021!$E$9:$E$93,1,EXP(LN((1.1*(Fperm_SI_Woolf2021!$E$9:$E$93-AW$58)-63.1579*EXP(-0.19*Fperm_SI_Woolf2021!$E$9:$E$93)+63.1579*EXP(-0.19*AW$58))/(Fperm_SI_Woolf2021!$E$9:$E$93-AW$58))*(AW$58-Fperm_SI_Woolf2021!$E$9:$E$93)/10))) + Fperm_SI_Woolf2021!$G$9:$G$93*EXP(-Fperm_SI_Woolf2021!$J$9:$J$93*$C111*IF(AW$58=Fperm_SI_Woolf2021!$E$9:$E$93,1,EXP(LN((1.1*(Fperm_SI_Woolf2021!$E$9:$E$93-AW$58)-63.1579*EXP(-0.19*Fperm_SI_Woolf2021!$E$9:$E$93)+63.1579*EXP(-0.19*AW$58))/(Fperm_SI_Woolf2021!$E$9:$E$93-AW$58))*(AW$58-Fperm_SI_Woolf2021!$E$9:$E$93)/10))) + Fperm_SI_Woolf2021!$H$9:$H$93*EXP(-Fperm_SI_Woolf2021!$K$9:$K$93*$C111*IF(AW$58=Fperm_SI_Woolf2021!$E$9:$E$93,1,EXP(LN((1.1*(Fperm_SI_Woolf2021!$E$9:$E$93-AW$58)-63.1579*EXP(-0.19*Fperm_SI_Woolf2021!$E$9:$E$93)+63.1579*EXP(-0.19*AW$58))/(Fperm_SI_Woolf2021!$E$9:$E$93-AW$58))*(AW$58-Fperm_SI_Woolf2021!$E$9:$E$93)/10))),Fperm_SI_Woolf2021!$D$9:$D$93)*AW$57+INTERCEPT(Fperm_SI_Woolf2021!$F$9:$F$93*EXP(-Fperm_SI_Woolf2021!$I$9:$I$93*$C111*IF(AW$58=Fperm_SI_Woolf2021!$E$9:$E$93,1,EXP(LN((1.1*(Fperm_SI_Woolf2021!$E$9:$E$93-AW$58)-63.1579*EXP(-0.19*Fperm_SI_Woolf2021!$E$9:$E$93)+63.1579*EXP(-0.19*AW$58))/(Fperm_SI_Woolf2021!$E$9:$E$93-AW$58))*(AW$58-Fperm_SI_Woolf2021!$E$9:$E$93)/10))) + Fperm_SI_Woolf2021!$G$9:$G$93*EXP(-Fperm_SI_Woolf2021!$J$9:$J$93*$C111*IF(AW$58=Fperm_SI_Woolf2021!$E$9:$E$93,1,EXP(LN((1.1*(Fperm_SI_Woolf2021!$E$9:$E$93-AW$58)-63.1579*EXP(-0.19*Fperm_SI_Woolf2021!$E$9:$E$93)+63.1579*EXP(-0.19*AW$58))/(Fperm_SI_Woolf2021!$E$9:$E$93-AW$58))*(AW$58-Fperm_SI_Woolf2021!$E$9:$E$93)/10))) + Fperm_SI_Woolf2021!$H$9:$H$93*EXP(-Fperm_SI_Woolf2021!$K$9:$K$93*$C111*IF(AW$58=Fperm_SI_Woolf2021!$E$9:$E$93,1,EXP(LN((1.1*(Fperm_SI_Woolf2021!$E$9:$E$93-AW$58)-63.1579*EXP(-0.19*Fperm_SI_Woolf2021!$E$9:$E$93)+63.1579*EXP(-0.19*AW$58))/(Fperm_SI_Woolf2021!$E$9:$E$93-AW$58))*(AW$58-Fperm_SI_Woolf2021!$E$9:$E$93)/10))),Fperm_SI_Woolf2021!$D$9:$D$93))</f>
        <v>0.45093340318369579</v>
      </c>
      <c r="AX111" s="51" cm="1">
        <f t="array" ref="AX111">MIN(1,SLOPE(Fperm_SI_Woolf2021!$F$9:$F$93*EXP(-Fperm_SI_Woolf2021!$I$9:$I$93*$C111*IF(AX$58=Fperm_SI_Woolf2021!$E$9:$E$93,1,EXP(LN((1.1*(Fperm_SI_Woolf2021!$E$9:$E$93-AX$58)-63.1579*EXP(-0.19*Fperm_SI_Woolf2021!$E$9:$E$93)+63.1579*EXP(-0.19*AX$58))/(Fperm_SI_Woolf2021!$E$9:$E$93-AX$58))*(AX$58-Fperm_SI_Woolf2021!$E$9:$E$93)/10))) + Fperm_SI_Woolf2021!$G$9:$G$93*EXP(-Fperm_SI_Woolf2021!$J$9:$J$93*$C111*IF(AX$58=Fperm_SI_Woolf2021!$E$9:$E$93,1,EXP(LN((1.1*(Fperm_SI_Woolf2021!$E$9:$E$93-AX$58)-63.1579*EXP(-0.19*Fperm_SI_Woolf2021!$E$9:$E$93)+63.1579*EXP(-0.19*AX$58))/(Fperm_SI_Woolf2021!$E$9:$E$93-AX$58))*(AX$58-Fperm_SI_Woolf2021!$E$9:$E$93)/10))) + Fperm_SI_Woolf2021!$H$9:$H$93*EXP(-Fperm_SI_Woolf2021!$K$9:$K$93*$C111*IF(AX$58=Fperm_SI_Woolf2021!$E$9:$E$93,1,EXP(LN((1.1*(Fperm_SI_Woolf2021!$E$9:$E$93-AX$58)-63.1579*EXP(-0.19*Fperm_SI_Woolf2021!$E$9:$E$93)+63.1579*EXP(-0.19*AX$58))/(Fperm_SI_Woolf2021!$E$9:$E$93-AX$58))*(AX$58-Fperm_SI_Woolf2021!$E$9:$E$93)/10))),Fperm_SI_Woolf2021!$D$9:$D$93)*AX$57+INTERCEPT(Fperm_SI_Woolf2021!$F$9:$F$93*EXP(-Fperm_SI_Woolf2021!$I$9:$I$93*$C111*IF(AX$58=Fperm_SI_Woolf2021!$E$9:$E$93,1,EXP(LN((1.1*(Fperm_SI_Woolf2021!$E$9:$E$93-AX$58)-63.1579*EXP(-0.19*Fperm_SI_Woolf2021!$E$9:$E$93)+63.1579*EXP(-0.19*AX$58))/(Fperm_SI_Woolf2021!$E$9:$E$93-AX$58))*(AX$58-Fperm_SI_Woolf2021!$E$9:$E$93)/10))) + Fperm_SI_Woolf2021!$G$9:$G$93*EXP(-Fperm_SI_Woolf2021!$J$9:$J$93*$C111*IF(AX$58=Fperm_SI_Woolf2021!$E$9:$E$93,1,EXP(LN((1.1*(Fperm_SI_Woolf2021!$E$9:$E$93-AX$58)-63.1579*EXP(-0.19*Fperm_SI_Woolf2021!$E$9:$E$93)+63.1579*EXP(-0.19*AX$58))/(Fperm_SI_Woolf2021!$E$9:$E$93-AX$58))*(AX$58-Fperm_SI_Woolf2021!$E$9:$E$93)/10))) + Fperm_SI_Woolf2021!$H$9:$H$93*EXP(-Fperm_SI_Woolf2021!$K$9:$K$93*$C111*IF(AX$58=Fperm_SI_Woolf2021!$E$9:$E$93,1,EXP(LN((1.1*(Fperm_SI_Woolf2021!$E$9:$E$93-AX$58)-63.1579*EXP(-0.19*Fperm_SI_Woolf2021!$E$9:$E$93)+63.1579*EXP(-0.19*AX$58))/(Fperm_SI_Woolf2021!$E$9:$E$93-AX$58))*(AX$58-Fperm_SI_Woolf2021!$E$9:$E$93)/10))),Fperm_SI_Woolf2021!$D$9:$D$93))</f>
        <v>0.42994678410261455</v>
      </c>
      <c r="AY111" s="51" cm="1">
        <f t="array" ref="AY111">MIN(1,SLOPE(Fperm_SI_Woolf2021!$F$9:$F$93*EXP(-Fperm_SI_Woolf2021!$I$9:$I$93*$C111*IF(AY$58=Fperm_SI_Woolf2021!$E$9:$E$93,1,EXP(LN((1.1*(Fperm_SI_Woolf2021!$E$9:$E$93-AY$58)-63.1579*EXP(-0.19*Fperm_SI_Woolf2021!$E$9:$E$93)+63.1579*EXP(-0.19*AY$58))/(Fperm_SI_Woolf2021!$E$9:$E$93-AY$58))*(AY$58-Fperm_SI_Woolf2021!$E$9:$E$93)/10))) + Fperm_SI_Woolf2021!$G$9:$G$93*EXP(-Fperm_SI_Woolf2021!$J$9:$J$93*$C111*IF(AY$58=Fperm_SI_Woolf2021!$E$9:$E$93,1,EXP(LN((1.1*(Fperm_SI_Woolf2021!$E$9:$E$93-AY$58)-63.1579*EXP(-0.19*Fperm_SI_Woolf2021!$E$9:$E$93)+63.1579*EXP(-0.19*AY$58))/(Fperm_SI_Woolf2021!$E$9:$E$93-AY$58))*(AY$58-Fperm_SI_Woolf2021!$E$9:$E$93)/10))) + Fperm_SI_Woolf2021!$H$9:$H$93*EXP(-Fperm_SI_Woolf2021!$K$9:$K$93*$C111*IF(AY$58=Fperm_SI_Woolf2021!$E$9:$E$93,1,EXP(LN((1.1*(Fperm_SI_Woolf2021!$E$9:$E$93-AY$58)-63.1579*EXP(-0.19*Fperm_SI_Woolf2021!$E$9:$E$93)+63.1579*EXP(-0.19*AY$58))/(Fperm_SI_Woolf2021!$E$9:$E$93-AY$58))*(AY$58-Fperm_SI_Woolf2021!$E$9:$E$93)/10))),Fperm_SI_Woolf2021!$D$9:$D$93)*AY$57+INTERCEPT(Fperm_SI_Woolf2021!$F$9:$F$93*EXP(-Fperm_SI_Woolf2021!$I$9:$I$93*$C111*IF(AY$58=Fperm_SI_Woolf2021!$E$9:$E$93,1,EXP(LN((1.1*(Fperm_SI_Woolf2021!$E$9:$E$93-AY$58)-63.1579*EXP(-0.19*Fperm_SI_Woolf2021!$E$9:$E$93)+63.1579*EXP(-0.19*AY$58))/(Fperm_SI_Woolf2021!$E$9:$E$93-AY$58))*(AY$58-Fperm_SI_Woolf2021!$E$9:$E$93)/10))) + Fperm_SI_Woolf2021!$G$9:$G$93*EXP(-Fperm_SI_Woolf2021!$J$9:$J$93*$C111*IF(AY$58=Fperm_SI_Woolf2021!$E$9:$E$93,1,EXP(LN((1.1*(Fperm_SI_Woolf2021!$E$9:$E$93-AY$58)-63.1579*EXP(-0.19*Fperm_SI_Woolf2021!$E$9:$E$93)+63.1579*EXP(-0.19*AY$58))/(Fperm_SI_Woolf2021!$E$9:$E$93-AY$58))*(AY$58-Fperm_SI_Woolf2021!$E$9:$E$93)/10))) + Fperm_SI_Woolf2021!$H$9:$H$93*EXP(-Fperm_SI_Woolf2021!$K$9:$K$93*$C111*IF(AY$58=Fperm_SI_Woolf2021!$E$9:$E$93,1,EXP(LN((1.1*(Fperm_SI_Woolf2021!$E$9:$E$93-AY$58)-63.1579*EXP(-0.19*Fperm_SI_Woolf2021!$E$9:$E$93)+63.1579*EXP(-0.19*AY$58))/(Fperm_SI_Woolf2021!$E$9:$E$93-AY$58))*(AY$58-Fperm_SI_Woolf2021!$E$9:$E$93)/10))),Fperm_SI_Woolf2021!$D$9:$D$93))</f>
        <v>0.40896016502153332</v>
      </c>
      <c r="AZ111" s="51" cm="1">
        <f t="array" ref="AZ111">MIN(1,SLOPE(Fperm_SI_Woolf2021!$F$9:$F$93*EXP(-Fperm_SI_Woolf2021!$I$9:$I$93*$C111*IF(AZ$58=Fperm_SI_Woolf2021!$E$9:$E$93,1,EXP(LN((1.1*(Fperm_SI_Woolf2021!$E$9:$E$93-AZ$58)-63.1579*EXP(-0.19*Fperm_SI_Woolf2021!$E$9:$E$93)+63.1579*EXP(-0.19*AZ$58))/(Fperm_SI_Woolf2021!$E$9:$E$93-AZ$58))*(AZ$58-Fperm_SI_Woolf2021!$E$9:$E$93)/10))) + Fperm_SI_Woolf2021!$G$9:$G$93*EXP(-Fperm_SI_Woolf2021!$J$9:$J$93*$C111*IF(AZ$58=Fperm_SI_Woolf2021!$E$9:$E$93,1,EXP(LN((1.1*(Fperm_SI_Woolf2021!$E$9:$E$93-AZ$58)-63.1579*EXP(-0.19*Fperm_SI_Woolf2021!$E$9:$E$93)+63.1579*EXP(-0.19*AZ$58))/(Fperm_SI_Woolf2021!$E$9:$E$93-AZ$58))*(AZ$58-Fperm_SI_Woolf2021!$E$9:$E$93)/10))) + Fperm_SI_Woolf2021!$H$9:$H$93*EXP(-Fperm_SI_Woolf2021!$K$9:$K$93*$C111*IF(AZ$58=Fperm_SI_Woolf2021!$E$9:$E$93,1,EXP(LN((1.1*(Fperm_SI_Woolf2021!$E$9:$E$93-AZ$58)-63.1579*EXP(-0.19*Fperm_SI_Woolf2021!$E$9:$E$93)+63.1579*EXP(-0.19*AZ$58))/(Fperm_SI_Woolf2021!$E$9:$E$93-AZ$58))*(AZ$58-Fperm_SI_Woolf2021!$E$9:$E$93)/10))),Fperm_SI_Woolf2021!$D$9:$D$93)*AZ$57+INTERCEPT(Fperm_SI_Woolf2021!$F$9:$F$93*EXP(-Fperm_SI_Woolf2021!$I$9:$I$93*$C111*IF(AZ$58=Fperm_SI_Woolf2021!$E$9:$E$93,1,EXP(LN((1.1*(Fperm_SI_Woolf2021!$E$9:$E$93-AZ$58)-63.1579*EXP(-0.19*Fperm_SI_Woolf2021!$E$9:$E$93)+63.1579*EXP(-0.19*AZ$58))/(Fperm_SI_Woolf2021!$E$9:$E$93-AZ$58))*(AZ$58-Fperm_SI_Woolf2021!$E$9:$E$93)/10))) + Fperm_SI_Woolf2021!$G$9:$G$93*EXP(-Fperm_SI_Woolf2021!$J$9:$J$93*$C111*IF(AZ$58=Fperm_SI_Woolf2021!$E$9:$E$93,1,EXP(LN((1.1*(Fperm_SI_Woolf2021!$E$9:$E$93-AZ$58)-63.1579*EXP(-0.19*Fperm_SI_Woolf2021!$E$9:$E$93)+63.1579*EXP(-0.19*AZ$58))/(Fperm_SI_Woolf2021!$E$9:$E$93-AZ$58))*(AZ$58-Fperm_SI_Woolf2021!$E$9:$E$93)/10))) + Fperm_SI_Woolf2021!$H$9:$H$93*EXP(-Fperm_SI_Woolf2021!$K$9:$K$93*$C111*IF(AZ$58=Fperm_SI_Woolf2021!$E$9:$E$93,1,EXP(LN((1.1*(Fperm_SI_Woolf2021!$E$9:$E$93-AZ$58)-63.1579*EXP(-0.19*Fperm_SI_Woolf2021!$E$9:$E$93)+63.1579*EXP(-0.19*AZ$58))/(Fperm_SI_Woolf2021!$E$9:$E$93-AZ$58))*(AZ$58-Fperm_SI_Woolf2021!$E$9:$E$93)/10))),Fperm_SI_Woolf2021!$D$9:$D$93))</f>
        <v>0.38797354594045208</v>
      </c>
      <c r="BA111" s="51" cm="1">
        <f t="array" ref="BA111">MIN(1,SLOPE(Fperm_SI_Woolf2021!$F$9:$F$93*EXP(-Fperm_SI_Woolf2021!$I$9:$I$93*$C111*IF(BA$58=Fperm_SI_Woolf2021!$E$9:$E$93,1,EXP(LN((1.1*(Fperm_SI_Woolf2021!$E$9:$E$93-BA$58)-63.1579*EXP(-0.19*Fperm_SI_Woolf2021!$E$9:$E$93)+63.1579*EXP(-0.19*BA$58))/(Fperm_SI_Woolf2021!$E$9:$E$93-BA$58))*(BA$58-Fperm_SI_Woolf2021!$E$9:$E$93)/10))) + Fperm_SI_Woolf2021!$G$9:$G$93*EXP(-Fperm_SI_Woolf2021!$J$9:$J$93*$C111*IF(BA$58=Fperm_SI_Woolf2021!$E$9:$E$93,1,EXP(LN((1.1*(Fperm_SI_Woolf2021!$E$9:$E$93-BA$58)-63.1579*EXP(-0.19*Fperm_SI_Woolf2021!$E$9:$E$93)+63.1579*EXP(-0.19*BA$58))/(Fperm_SI_Woolf2021!$E$9:$E$93-BA$58))*(BA$58-Fperm_SI_Woolf2021!$E$9:$E$93)/10))) + Fperm_SI_Woolf2021!$H$9:$H$93*EXP(-Fperm_SI_Woolf2021!$K$9:$K$93*$C111*IF(BA$58=Fperm_SI_Woolf2021!$E$9:$E$93,1,EXP(LN((1.1*(Fperm_SI_Woolf2021!$E$9:$E$93-BA$58)-63.1579*EXP(-0.19*Fperm_SI_Woolf2021!$E$9:$E$93)+63.1579*EXP(-0.19*BA$58))/(Fperm_SI_Woolf2021!$E$9:$E$93-BA$58))*(BA$58-Fperm_SI_Woolf2021!$E$9:$E$93)/10))),Fperm_SI_Woolf2021!$D$9:$D$93)*BA$57+INTERCEPT(Fperm_SI_Woolf2021!$F$9:$F$93*EXP(-Fperm_SI_Woolf2021!$I$9:$I$93*$C111*IF(BA$58=Fperm_SI_Woolf2021!$E$9:$E$93,1,EXP(LN((1.1*(Fperm_SI_Woolf2021!$E$9:$E$93-BA$58)-63.1579*EXP(-0.19*Fperm_SI_Woolf2021!$E$9:$E$93)+63.1579*EXP(-0.19*BA$58))/(Fperm_SI_Woolf2021!$E$9:$E$93-BA$58))*(BA$58-Fperm_SI_Woolf2021!$E$9:$E$93)/10))) + Fperm_SI_Woolf2021!$G$9:$G$93*EXP(-Fperm_SI_Woolf2021!$J$9:$J$93*$C111*IF(BA$58=Fperm_SI_Woolf2021!$E$9:$E$93,1,EXP(LN((1.1*(Fperm_SI_Woolf2021!$E$9:$E$93-BA$58)-63.1579*EXP(-0.19*Fperm_SI_Woolf2021!$E$9:$E$93)+63.1579*EXP(-0.19*BA$58))/(Fperm_SI_Woolf2021!$E$9:$E$93-BA$58))*(BA$58-Fperm_SI_Woolf2021!$E$9:$E$93)/10))) + Fperm_SI_Woolf2021!$H$9:$H$93*EXP(-Fperm_SI_Woolf2021!$K$9:$K$93*$C111*IF(BA$58=Fperm_SI_Woolf2021!$E$9:$E$93,1,EXP(LN((1.1*(Fperm_SI_Woolf2021!$E$9:$E$93-BA$58)-63.1579*EXP(-0.19*Fperm_SI_Woolf2021!$E$9:$E$93)+63.1579*EXP(-0.19*BA$58))/(Fperm_SI_Woolf2021!$E$9:$E$93-BA$58))*(BA$58-Fperm_SI_Woolf2021!$E$9:$E$93)/10))),Fperm_SI_Woolf2021!$D$9:$D$93))</f>
        <v>0.36698692685937084</v>
      </c>
      <c r="BB111" s="51" cm="1">
        <f t="array" ref="BB111">MIN(1,SLOPE(Fperm_SI_Woolf2021!$F$9:$F$93*EXP(-Fperm_SI_Woolf2021!$I$9:$I$93*$C111*IF(BB$58=Fperm_SI_Woolf2021!$E$9:$E$93,1,EXP(LN((1.1*(Fperm_SI_Woolf2021!$E$9:$E$93-BB$58)-63.1579*EXP(-0.19*Fperm_SI_Woolf2021!$E$9:$E$93)+63.1579*EXP(-0.19*BB$58))/(Fperm_SI_Woolf2021!$E$9:$E$93-BB$58))*(BB$58-Fperm_SI_Woolf2021!$E$9:$E$93)/10))) + Fperm_SI_Woolf2021!$G$9:$G$93*EXP(-Fperm_SI_Woolf2021!$J$9:$J$93*$C111*IF(BB$58=Fperm_SI_Woolf2021!$E$9:$E$93,1,EXP(LN((1.1*(Fperm_SI_Woolf2021!$E$9:$E$93-BB$58)-63.1579*EXP(-0.19*Fperm_SI_Woolf2021!$E$9:$E$93)+63.1579*EXP(-0.19*BB$58))/(Fperm_SI_Woolf2021!$E$9:$E$93-BB$58))*(BB$58-Fperm_SI_Woolf2021!$E$9:$E$93)/10))) + Fperm_SI_Woolf2021!$H$9:$H$93*EXP(-Fperm_SI_Woolf2021!$K$9:$K$93*$C111*IF(BB$58=Fperm_SI_Woolf2021!$E$9:$E$93,1,EXP(LN((1.1*(Fperm_SI_Woolf2021!$E$9:$E$93-BB$58)-63.1579*EXP(-0.19*Fperm_SI_Woolf2021!$E$9:$E$93)+63.1579*EXP(-0.19*BB$58))/(Fperm_SI_Woolf2021!$E$9:$E$93-BB$58))*(BB$58-Fperm_SI_Woolf2021!$E$9:$E$93)/10))),Fperm_SI_Woolf2021!$D$9:$D$93)*BB$57+INTERCEPT(Fperm_SI_Woolf2021!$F$9:$F$93*EXP(-Fperm_SI_Woolf2021!$I$9:$I$93*$C111*IF(BB$58=Fperm_SI_Woolf2021!$E$9:$E$93,1,EXP(LN((1.1*(Fperm_SI_Woolf2021!$E$9:$E$93-BB$58)-63.1579*EXP(-0.19*Fperm_SI_Woolf2021!$E$9:$E$93)+63.1579*EXP(-0.19*BB$58))/(Fperm_SI_Woolf2021!$E$9:$E$93-BB$58))*(BB$58-Fperm_SI_Woolf2021!$E$9:$E$93)/10))) + Fperm_SI_Woolf2021!$G$9:$G$93*EXP(-Fperm_SI_Woolf2021!$J$9:$J$93*$C111*IF(BB$58=Fperm_SI_Woolf2021!$E$9:$E$93,1,EXP(LN((1.1*(Fperm_SI_Woolf2021!$E$9:$E$93-BB$58)-63.1579*EXP(-0.19*Fperm_SI_Woolf2021!$E$9:$E$93)+63.1579*EXP(-0.19*BB$58))/(Fperm_SI_Woolf2021!$E$9:$E$93-BB$58))*(BB$58-Fperm_SI_Woolf2021!$E$9:$E$93)/10))) + Fperm_SI_Woolf2021!$H$9:$H$93*EXP(-Fperm_SI_Woolf2021!$K$9:$K$93*$C111*IF(BB$58=Fperm_SI_Woolf2021!$E$9:$E$93,1,EXP(LN((1.1*(Fperm_SI_Woolf2021!$E$9:$E$93-BB$58)-63.1579*EXP(-0.19*Fperm_SI_Woolf2021!$E$9:$E$93)+63.1579*EXP(-0.19*BB$58))/(Fperm_SI_Woolf2021!$E$9:$E$93-BB$58))*(BB$58-Fperm_SI_Woolf2021!$E$9:$E$93)/10))),Fperm_SI_Woolf2021!$D$9:$D$93))</f>
        <v>0.34600030777828961</v>
      </c>
      <c r="BC111" s="51" cm="1">
        <f t="array" ref="BC111">MIN(1,SLOPE(Fperm_SI_Woolf2021!$F$9:$F$93*EXP(-Fperm_SI_Woolf2021!$I$9:$I$93*$C111*IF(BC$58=Fperm_SI_Woolf2021!$E$9:$E$93,1,EXP(LN((1.1*(Fperm_SI_Woolf2021!$E$9:$E$93-BC$58)-63.1579*EXP(-0.19*Fperm_SI_Woolf2021!$E$9:$E$93)+63.1579*EXP(-0.19*BC$58))/(Fperm_SI_Woolf2021!$E$9:$E$93-BC$58))*(BC$58-Fperm_SI_Woolf2021!$E$9:$E$93)/10))) + Fperm_SI_Woolf2021!$G$9:$G$93*EXP(-Fperm_SI_Woolf2021!$J$9:$J$93*$C111*IF(BC$58=Fperm_SI_Woolf2021!$E$9:$E$93,1,EXP(LN((1.1*(Fperm_SI_Woolf2021!$E$9:$E$93-BC$58)-63.1579*EXP(-0.19*Fperm_SI_Woolf2021!$E$9:$E$93)+63.1579*EXP(-0.19*BC$58))/(Fperm_SI_Woolf2021!$E$9:$E$93-BC$58))*(BC$58-Fperm_SI_Woolf2021!$E$9:$E$93)/10))) + Fperm_SI_Woolf2021!$H$9:$H$93*EXP(-Fperm_SI_Woolf2021!$K$9:$K$93*$C111*IF(BC$58=Fperm_SI_Woolf2021!$E$9:$E$93,1,EXP(LN((1.1*(Fperm_SI_Woolf2021!$E$9:$E$93-BC$58)-63.1579*EXP(-0.19*Fperm_SI_Woolf2021!$E$9:$E$93)+63.1579*EXP(-0.19*BC$58))/(Fperm_SI_Woolf2021!$E$9:$E$93-BC$58))*(BC$58-Fperm_SI_Woolf2021!$E$9:$E$93)/10))),Fperm_SI_Woolf2021!$D$9:$D$93)*BC$57+INTERCEPT(Fperm_SI_Woolf2021!$F$9:$F$93*EXP(-Fperm_SI_Woolf2021!$I$9:$I$93*$C111*IF(BC$58=Fperm_SI_Woolf2021!$E$9:$E$93,1,EXP(LN((1.1*(Fperm_SI_Woolf2021!$E$9:$E$93-BC$58)-63.1579*EXP(-0.19*Fperm_SI_Woolf2021!$E$9:$E$93)+63.1579*EXP(-0.19*BC$58))/(Fperm_SI_Woolf2021!$E$9:$E$93-BC$58))*(BC$58-Fperm_SI_Woolf2021!$E$9:$E$93)/10))) + Fperm_SI_Woolf2021!$G$9:$G$93*EXP(-Fperm_SI_Woolf2021!$J$9:$J$93*$C111*IF(BC$58=Fperm_SI_Woolf2021!$E$9:$E$93,1,EXP(LN((1.1*(Fperm_SI_Woolf2021!$E$9:$E$93-BC$58)-63.1579*EXP(-0.19*Fperm_SI_Woolf2021!$E$9:$E$93)+63.1579*EXP(-0.19*BC$58))/(Fperm_SI_Woolf2021!$E$9:$E$93-BC$58))*(BC$58-Fperm_SI_Woolf2021!$E$9:$E$93)/10))) + Fperm_SI_Woolf2021!$H$9:$H$93*EXP(-Fperm_SI_Woolf2021!$K$9:$K$93*$C111*IF(BC$58=Fperm_SI_Woolf2021!$E$9:$E$93,1,EXP(LN((1.1*(Fperm_SI_Woolf2021!$E$9:$E$93-BC$58)-63.1579*EXP(-0.19*Fperm_SI_Woolf2021!$E$9:$E$93)+63.1579*EXP(-0.19*BC$58))/(Fperm_SI_Woolf2021!$E$9:$E$93-BC$58))*(BC$58-Fperm_SI_Woolf2021!$E$9:$E$93)/10))),Fperm_SI_Woolf2021!$D$9:$D$93))</f>
        <v>0.32501368869720842</v>
      </c>
      <c r="BD111" s="51" cm="1">
        <f t="array" ref="BD111">MIN(1,SLOPE(Fperm_SI_Woolf2021!$F$9:$F$93*EXP(-Fperm_SI_Woolf2021!$I$9:$I$93*$C111*IF(BD$58=Fperm_SI_Woolf2021!$E$9:$E$93,1,EXP(LN((1.1*(Fperm_SI_Woolf2021!$E$9:$E$93-BD$58)-63.1579*EXP(-0.19*Fperm_SI_Woolf2021!$E$9:$E$93)+63.1579*EXP(-0.19*BD$58))/(Fperm_SI_Woolf2021!$E$9:$E$93-BD$58))*(BD$58-Fperm_SI_Woolf2021!$E$9:$E$93)/10))) + Fperm_SI_Woolf2021!$G$9:$G$93*EXP(-Fperm_SI_Woolf2021!$J$9:$J$93*$C111*IF(BD$58=Fperm_SI_Woolf2021!$E$9:$E$93,1,EXP(LN((1.1*(Fperm_SI_Woolf2021!$E$9:$E$93-BD$58)-63.1579*EXP(-0.19*Fperm_SI_Woolf2021!$E$9:$E$93)+63.1579*EXP(-0.19*BD$58))/(Fperm_SI_Woolf2021!$E$9:$E$93-BD$58))*(BD$58-Fperm_SI_Woolf2021!$E$9:$E$93)/10))) + Fperm_SI_Woolf2021!$H$9:$H$93*EXP(-Fperm_SI_Woolf2021!$K$9:$K$93*$C111*IF(BD$58=Fperm_SI_Woolf2021!$E$9:$E$93,1,EXP(LN((1.1*(Fperm_SI_Woolf2021!$E$9:$E$93-BD$58)-63.1579*EXP(-0.19*Fperm_SI_Woolf2021!$E$9:$E$93)+63.1579*EXP(-0.19*BD$58))/(Fperm_SI_Woolf2021!$E$9:$E$93-BD$58))*(BD$58-Fperm_SI_Woolf2021!$E$9:$E$93)/10))),Fperm_SI_Woolf2021!$D$9:$D$93)*BD$57+INTERCEPT(Fperm_SI_Woolf2021!$F$9:$F$93*EXP(-Fperm_SI_Woolf2021!$I$9:$I$93*$C111*IF(BD$58=Fperm_SI_Woolf2021!$E$9:$E$93,1,EXP(LN((1.1*(Fperm_SI_Woolf2021!$E$9:$E$93-BD$58)-63.1579*EXP(-0.19*Fperm_SI_Woolf2021!$E$9:$E$93)+63.1579*EXP(-0.19*BD$58))/(Fperm_SI_Woolf2021!$E$9:$E$93-BD$58))*(BD$58-Fperm_SI_Woolf2021!$E$9:$E$93)/10))) + Fperm_SI_Woolf2021!$G$9:$G$93*EXP(-Fperm_SI_Woolf2021!$J$9:$J$93*$C111*IF(BD$58=Fperm_SI_Woolf2021!$E$9:$E$93,1,EXP(LN((1.1*(Fperm_SI_Woolf2021!$E$9:$E$93-BD$58)-63.1579*EXP(-0.19*Fperm_SI_Woolf2021!$E$9:$E$93)+63.1579*EXP(-0.19*BD$58))/(Fperm_SI_Woolf2021!$E$9:$E$93-BD$58))*(BD$58-Fperm_SI_Woolf2021!$E$9:$E$93)/10))) + Fperm_SI_Woolf2021!$H$9:$H$93*EXP(-Fperm_SI_Woolf2021!$K$9:$K$93*$C111*IF(BD$58=Fperm_SI_Woolf2021!$E$9:$E$93,1,EXP(LN((1.1*(Fperm_SI_Woolf2021!$E$9:$E$93-BD$58)-63.1579*EXP(-0.19*Fperm_SI_Woolf2021!$E$9:$E$93)+63.1579*EXP(-0.19*BD$58))/(Fperm_SI_Woolf2021!$E$9:$E$93-BD$58))*(BD$58-Fperm_SI_Woolf2021!$E$9:$E$93)/10))),Fperm_SI_Woolf2021!$D$9:$D$93))</f>
        <v>0.30402706961612719</v>
      </c>
      <c r="BE111" s="51" cm="1">
        <f t="array" ref="BE111">MIN(1,SLOPE(Fperm_SI_Woolf2021!$F$9:$F$93*EXP(-Fperm_SI_Woolf2021!$I$9:$I$93*$C111*IF(BE$58=Fperm_SI_Woolf2021!$E$9:$E$93,1,EXP(LN((1.1*(Fperm_SI_Woolf2021!$E$9:$E$93-BE$58)-63.1579*EXP(-0.19*Fperm_SI_Woolf2021!$E$9:$E$93)+63.1579*EXP(-0.19*BE$58))/(Fperm_SI_Woolf2021!$E$9:$E$93-BE$58))*(BE$58-Fperm_SI_Woolf2021!$E$9:$E$93)/10))) + Fperm_SI_Woolf2021!$G$9:$G$93*EXP(-Fperm_SI_Woolf2021!$J$9:$J$93*$C111*IF(BE$58=Fperm_SI_Woolf2021!$E$9:$E$93,1,EXP(LN((1.1*(Fperm_SI_Woolf2021!$E$9:$E$93-BE$58)-63.1579*EXP(-0.19*Fperm_SI_Woolf2021!$E$9:$E$93)+63.1579*EXP(-0.19*BE$58))/(Fperm_SI_Woolf2021!$E$9:$E$93-BE$58))*(BE$58-Fperm_SI_Woolf2021!$E$9:$E$93)/10))) + Fperm_SI_Woolf2021!$H$9:$H$93*EXP(-Fperm_SI_Woolf2021!$K$9:$K$93*$C111*IF(BE$58=Fperm_SI_Woolf2021!$E$9:$E$93,1,EXP(LN((1.1*(Fperm_SI_Woolf2021!$E$9:$E$93-BE$58)-63.1579*EXP(-0.19*Fperm_SI_Woolf2021!$E$9:$E$93)+63.1579*EXP(-0.19*BE$58))/(Fperm_SI_Woolf2021!$E$9:$E$93-BE$58))*(BE$58-Fperm_SI_Woolf2021!$E$9:$E$93)/10))),Fperm_SI_Woolf2021!$D$9:$D$93)*BE$57+INTERCEPT(Fperm_SI_Woolf2021!$F$9:$F$93*EXP(-Fperm_SI_Woolf2021!$I$9:$I$93*$C111*IF(BE$58=Fperm_SI_Woolf2021!$E$9:$E$93,1,EXP(LN((1.1*(Fperm_SI_Woolf2021!$E$9:$E$93-BE$58)-63.1579*EXP(-0.19*Fperm_SI_Woolf2021!$E$9:$E$93)+63.1579*EXP(-0.19*BE$58))/(Fperm_SI_Woolf2021!$E$9:$E$93-BE$58))*(BE$58-Fperm_SI_Woolf2021!$E$9:$E$93)/10))) + Fperm_SI_Woolf2021!$G$9:$G$93*EXP(-Fperm_SI_Woolf2021!$J$9:$J$93*$C111*IF(BE$58=Fperm_SI_Woolf2021!$E$9:$E$93,1,EXP(LN((1.1*(Fperm_SI_Woolf2021!$E$9:$E$93-BE$58)-63.1579*EXP(-0.19*Fperm_SI_Woolf2021!$E$9:$E$93)+63.1579*EXP(-0.19*BE$58))/(Fperm_SI_Woolf2021!$E$9:$E$93-BE$58))*(BE$58-Fperm_SI_Woolf2021!$E$9:$E$93)/10))) + Fperm_SI_Woolf2021!$H$9:$H$93*EXP(-Fperm_SI_Woolf2021!$K$9:$K$93*$C111*IF(BE$58=Fperm_SI_Woolf2021!$E$9:$E$93,1,EXP(LN((1.1*(Fperm_SI_Woolf2021!$E$9:$E$93-BE$58)-63.1579*EXP(-0.19*Fperm_SI_Woolf2021!$E$9:$E$93)+63.1579*EXP(-0.19*BE$58))/(Fperm_SI_Woolf2021!$E$9:$E$93-BE$58))*(BE$58-Fperm_SI_Woolf2021!$E$9:$E$93)/10))),Fperm_SI_Woolf2021!$D$9:$D$93))</f>
        <v>0.28304045053504595</v>
      </c>
      <c r="BF111" s="51" cm="1">
        <f t="array" ref="BF111">MIN(1,SLOPE(Fperm_SI_Woolf2021!$F$9:$F$93*EXP(-Fperm_SI_Woolf2021!$I$9:$I$93*$C111*IF(BF$58=Fperm_SI_Woolf2021!$E$9:$E$93,1,EXP(LN((1.1*(Fperm_SI_Woolf2021!$E$9:$E$93-BF$58)-63.1579*EXP(-0.19*Fperm_SI_Woolf2021!$E$9:$E$93)+63.1579*EXP(-0.19*BF$58))/(Fperm_SI_Woolf2021!$E$9:$E$93-BF$58))*(BF$58-Fperm_SI_Woolf2021!$E$9:$E$93)/10))) + Fperm_SI_Woolf2021!$G$9:$G$93*EXP(-Fperm_SI_Woolf2021!$J$9:$J$93*$C111*IF(BF$58=Fperm_SI_Woolf2021!$E$9:$E$93,1,EXP(LN((1.1*(Fperm_SI_Woolf2021!$E$9:$E$93-BF$58)-63.1579*EXP(-0.19*Fperm_SI_Woolf2021!$E$9:$E$93)+63.1579*EXP(-0.19*BF$58))/(Fperm_SI_Woolf2021!$E$9:$E$93-BF$58))*(BF$58-Fperm_SI_Woolf2021!$E$9:$E$93)/10))) + Fperm_SI_Woolf2021!$H$9:$H$93*EXP(-Fperm_SI_Woolf2021!$K$9:$K$93*$C111*IF(BF$58=Fperm_SI_Woolf2021!$E$9:$E$93,1,EXP(LN((1.1*(Fperm_SI_Woolf2021!$E$9:$E$93-BF$58)-63.1579*EXP(-0.19*Fperm_SI_Woolf2021!$E$9:$E$93)+63.1579*EXP(-0.19*BF$58))/(Fperm_SI_Woolf2021!$E$9:$E$93-BF$58))*(BF$58-Fperm_SI_Woolf2021!$E$9:$E$93)/10))),Fperm_SI_Woolf2021!$D$9:$D$93)*BF$57+INTERCEPT(Fperm_SI_Woolf2021!$F$9:$F$93*EXP(-Fperm_SI_Woolf2021!$I$9:$I$93*$C111*IF(BF$58=Fperm_SI_Woolf2021!$E$9:$E$93,1,EXP(LN((1.1*(Fperm_SI_Woolf2021!$E$9:$E$93-BF$58)-63.1579*EXP(-0.19*Fperm_SI_Woolf2021!$E$9:$E$93)+63.1579*EXP(-0.19*BF$58))/(Fperm_SI_Woolf2021!$E$9:$E$93-BF$58))*(BF$58-Fperm_SI_Woolf2021!$E$9:$E$93)/10))) + Fperm_SI_Woolf2021!$G$9:$G$93*EXP(-Fperm_SI_Woolf2021!$J$9:$J$93*$C111*IF(BF$58=Fperm_SI_Woolf2021!$E$9:$E$93,1,EXP(LN((1.1*(Fperm_SI_Woolf2021!$E$9:$E$93-BF$58)-63.1579*EXP(-0.19*Fperm_SI_Woolf2021!$E$9:$E$93)+63.1579*EXP(-0.19*BF$58))/(Fperm_SI_Woolf2021!$E$9:$E$93-BF$58))*(BF$58-Fperm_SI_Woolf2021!$E$9:$E$93)/10))) + Fperm_SI_Woolf2021!$H$9:$H$93*EXP(-Fperm_SI_Woolf2021!$K$9:$K$93*$C111*IF(BF$58=Fperm_SI_Woolf2021!$E$9:$E$93,1,EXP(LN((1.1*(Fperm_SI_Woolf2021!$E$9:$E$93-BF$58)-63.1579*EXP(-0.19*Fperm_SI_Woolf2021!$E$9:$E$93)+63.1579*EXP(-0.19*BF$58))/(Fperm_SI_Woolf2021!$E$9:$E$93-BF$58))*(BF$58-Fperm_SI_Woolf2021!$E$9:$E$93)/10))),Fperm_SI_Woolf2021!$D$9:$D$93))</f>
        <v>0.26205383145396477</v>
      </c>
      <c r="BG111" s="51" cm="1">
        <f t="array" ref="BG111">MIN(1,SLOPE(Fperm_SI_Woolf2021!$F$9:$F$93*EXP(-Fperm_SI_Woolf2021!$I$9:$I$93*$C111*IF(BG$58=Fperm_SI_Woolf2021!$E$9:$E$93,1,EXP(LN((1.1*(Fperm_SI_Woolf2021!$E$9:$E$93-BG$58)-63.1579*EXP(-0.19*Fperm_SI_Woolf2021!$E$9:$E$93)+63.1579*EXP(-0.19*BG$58))/(Fperm_SI_Woolf2021!$E$9:$E$93-BG$58))*(BG$58-Fperm_SI_Woolf2021!$E$9:$E$93)/10))) + Fperm_SI_Woolf2021!$G$9:$G$93*EXP(-Fperm_SI_Woolf2021!$J$9:$J$93*$C111*IF(BG$58=Fperm_SI_Woolf2021!$E$9:$E$93,1,EXP(LN((1.1*(Fperm_SI_Woolf2021!$E$9:$E$93-BG$58)-63.1579*EXP(-0.19*Fperm_SI_Woolf2021!$E$9:$E$93)+63.1579*EXP(-0.19*BG$58))/(Fperm_SI_Woolf2021!$E$9:$E$93-BG$58))*(BG$58-Fperm_SI_Woolf2021!$E$9:$E$93)/10))) + Fperm_SI_Woolf2021!$H$9:$H$93*EXP(-Fperm_SI_Woolf2021!$K$9:$K$93*$C111*IF(BG$58=Fperm_SI_Woolf2021!$E$9:$E$93,1,EXP(LN((1.1*(Fperm_SI_Woolf2021!$E$9:$E$93-BG$58)-63.1579*EXP(-0.19*Fperm_SI_Woolf2021!$E$9:$E$93)+63.1579*EXP(-0.19*BG$58))/(Fperm_SI_Woolf2021!$E$9:$E$93-BG$58))*(BG$58-Fperm_SI_Woolf2021!$E$9:$E$93)/10))),Fperm_SI_Woolf2021!$D$9:$D$93)*BG$57+INTERCEPT(Fperm_SI_Woolf2021!$F$9:$F$93*EXP(-Fperm_SI_Woolf2021!$I$9:$I$93*$C111*IF(BG$58=Fperm_SI_Woolf2021!$E$9:$E$93,1,EXP(LN((1.1*(Fperm_SI_Woolf2021!$E$9:$E$93-BG$58)-63.1579*EXP(-0.19*Fperm_SI_Woolf2021!$E$9:$E$93)+63.1579*EXP(-0.19*BG$58))/(Fperm_SI_Woolf2021!$E$9:$E$93-BG$58))*(BG$58-Fperm_SI_Woolf2021!$E$9:$E$93)/10))) + Fperm_SI_Woolf2021!$G$9:$G$93*EXP(-Fperm_SI_Woolf2021!$J$9:$J$93*$C111*IF(BG$58=Fperm_SI_Woolf2021!$E$9:$E$93,1,EXP(LN((1.1*(Fperm_SI_Woolf2021!$E$9:$E$93-BG$58)-63.1579*EXP(-0.19*Fperm_SI_Woolf2021!$E$9:$E$93)+63.1579*EXP(-0.19*BG$58))/(Fperm_SI_Woolf2021!$E$9:$E$93-BG$58))*(BG$58-Fperm_SI_Woolf2021!$E$9:$E$93)/10))) + Fperm_SI_Woolf2021!$H$9:$H$93*EXP(-Fperm_SI_Woolf2021!$K$9:$K$93*$C111*IF(BG$58=Fperm_SI_Woolf2021!$E$9:$E$93,1,EXP(LN((1.1*(Fperm_SI_Woolf2021!$E$9:$E$93-BG$58)-63.1579*EXP(-0.19*Fperm_SI_Woolf2021!$E$9:$E$93)+63.1579*EXP(-0.19*BG$58))/(Fperm_SI_Woolf2021!$E$9:$E$93-BG$58))*(BG$58-Fperm_SI_Woolf2021!$E$9:$E$93)/10))),Fperm_SI_Woolf2021!$D$9:$D$93))</f>
        <v>0.2410672123728835</v>
      </c>
      <c r="BH111" s="51" cm="1">
        <f t="array" ref="BH111">MIN(1,SLOPE(Fperm_SI_Woolf2021!$F$9:$F$93*EXP(-Fperm_SI_Woolf2021!$I$9:$I$93*$C111*IF(BH$58=Fperm_SI_Woolf2021!$E$9:$E$93,1,EXP(LN((1.1*(Fperm_SI_Woolf2021!$E$9:$E$93-BH$58)-63.1579*EXP(-0.19*Fperm_SI_Woolf2021!$E$9:$E$93)+63.1579*EXP(-0.19*BH$58))/(Fperm_SI_Woolf2021!$E$9:$E$93-BH$58))*(BH$58-Fperm_SI_Woolf2021!$E$9:$E$93)/10))) + Fperm_SI_Woolf2021!$G$9:$G$93*EXP(-Fperm_SI_Woolf2021!$J$9:$J$93*$C111*IF(BH$58=Fperm_SI_Woolf2021!$E$9:$E$93,1,EXP(LN((1.1*(Fperm_SI_Woolf2021!$E$9:$E$93-BH$58)-63.1579*EXP(-0.19*Fperm_SI_Woolf2021!$E$9:$E$93)+63.1579*EXP(-0.19*BH$58))/(Fperm_SI_Woolf2021!$E$9:$E$93-BH$58))*(BH$58-Fperm_SI_Woolf2021!$E$9:$E$93)/10))) + Fperm_SI_Woolf2021!$H$9:$H$93*EXP(-Fperm_SI_Woolf2021!$K$9:$K$93*$C111*IF(BH$58=Fperm_SI_Woolf2021!$E$9:$E$93,1,EXP(LN((1.1*(Fperm_SI_Woolf2021!$E$9:$E$93-BH$58)-63.1579*EXP(-0.19*Fperm_SI_Woolf2021!$E$9:$E$93)+63.1579*EXP(-0.19*BH$58))/(Fperm_SI_Woolf2021!$E$9:$E$93-BH$58))*(BH$58-Fperm_SI_Woolf2021!$E$9:$E$93)/10))),Fperm_SI_Woolf2021!$D$9:$D$93)*BH$57+INTERCEPT(Fperm_SI_Woolf2021!$F$9:$F$93*EXP(-Fperm_SI_Woolf2021!$I$9:$I$93*$C111*IF(BH$58=Fperm_SI_Woolf2021!$E$9:$E$93,1,EXP(LN((1.1*(Fperm_SI_Woolf2021!$E$9:$E$93-BH$58)-63.1579*EXP(-0.19*Fperm_SI_Woolf2021!$E$9:$E$93)+63.1579*EXP(-0.19*BH$58))/(Fperm_SI_Woolf2021!$E$9:$E$93-BH$58))*(BH$58-Fperm_SI_Woolf2021!$E$9:$E$93)/10))) + Fperm_SI_Woolf2021!$G$9:$G$93*EXP(-Fperm_SI_Woolf2021!$J$9:$J$93*$C111*IF(BH$58=Fperm_SI_Woolf2021!$E$9:$E$93,1,EXP(LN((1.1*(Fperm_SI_Woolf2021!$E$9:$E$93-BH$58)-63.1579*EXP(-0.19*Fperm_SI_Woolf2021!$E$9:$E$93)+63.1579*EXP(-0.19*BH$58))/(Fperm_SI_Woolf2021!$E$9:$E$93-BH$58))*(BH$58-Fperm_SI_Woolf2021!$E$9:$E$93)/10))) + Fperm_SI_Woolf2021!$H$9:$H$93*EXP(-Fperm_SI_Woolf2021!$K$9:$K$93*$C111*IF(BH$58=Fperm_SI_Woolf2021!$E$9:$E$93,1,EXP(LN((1.1*(Fperm_SI_Woolf2021!$E$9:$E$93-BH$58)-63.1579*EXP(-0.19*Fperm_SI_Woolf2021!$E$9:$E$93)+63.1579*EXP(-0.19*BH$58))/(Fperm_SI_Woolf2021!$E$9:$E$93-BH$58))*(BH$58-Fperm_SI_Woolf2021!$E$9:$E$93)/10))),Fperm_SI_Woolf2021!$D$9:$D$93))</f>
        <v>0.22008059329180224</v>
      </c>
      <c r="BI111" s="51" cm="1">
        <f t="array" ref="BI111">MIN(1,SLOPE(Fperm_SI_Woolf2021!$F$9:$F$93*EXP(-Fperm_SI_Woolf2021!$I$9:$I$93*$C111*IF(BI$58=Fperm_SI_Woolf2021!$E$9:$E$93,1,EXP(LN((1.1*(Fperm_SI_Woolf2021!$E$9:$E$93-BI$58)-63.1579*EXP(-0.19*Fperm_SI_Woolf2021!$E$9:$E$93)+63.1579*EXP(-0.19*BI$58))/(Fperm_SI_Woolf2021!$E$9:$E$93-BI$58))*(BI$58-Fperm_SI_Woolf2021!$E$9:$E$93)/10))) + Fperm_SI_Woolf2021!$G$9:$G$93*EXP(-Fperm_SI_Woolf2021!$J$9:$J$93*$C111*IF(BI$58=Fperm_SI_Woolf2021!$E$9:$E$93,1,EXP(LN((1.1*(Fperm_SI_Woolf2021!$E$9:$E$93-BI$58)-63.1579*EXP(-0.19*Fperm_SI_Woolf2021!$E$9:$E$93)+63.1579*EXP(-0.19*BI$58))/(Fperm_SI_Woolf2021!$E$9:$E$93-BI$58))*(BI$58-Fperm_SI_Woolf2021!$E$9:$E$93)/10))) + Fperm_SI_Woolf2021!$H$9:$H$93*EXP(-Fperm_SI_Woolf2021!$K$9:$K$93*$C111*IF(BI$58=Fperm_SI_Woolf2021!$E$9:$E$93,1,EXP(LN((1.1*(Fperm_SI_Woolf2021!$E$9:$E$93-BI$58)-63.1579*EXP(-0.19*Fperm_SI_Woolf2021!$E$9:$E$93)+63.1579*EXP(-0.19*BI$58))/(Fperm_SI_Woolf2021!$E$9:$E$93-BI$58))*(BI$58-Fperm_SI_Woolf2021!$E$9:$E$93)/10))),Fperm_SI_Woolf2021!$D$9:$D$93)*BI$57+INTERCEPT(Fperm_SI_Woolf2021!$F$9:$F$93*EXP(-Fperm_SI_Woolf2021!$I$9:$I$93*$C111*IF(BI$58=Fperm_SI_Woolf2021!$E$9:$E$93,1,EXP(LN((1.1*(Fperm_SI_Woolf2021!$E$9:$E$93-BI$58)-63.1579*EXP(-0.19*Fperm_SI_Woolf2021!$E$9:$E$93)+63.1579*EXP(-0.19*BI$58))/(Fperm_SI_Woolf2021!$E$9:$E$93-BI$58))*(BI$58-Fperm_SI_Woolf2021!$E$9:$E$93)/10))) + Fperm_SI_Woolf2021!$G$9:$G$93*EXP(-Fperm_SI_Woolf2021!$J$9:$J$93*$C111*IF(BI$58=Fperm_SI_Woolf2021!$E$9:$E$93,1,EXP(LN((1.1*(Fperm_SI_Woolf2021!$E$9:$E$93-BI$58)-63.1579*EXP(-0.19*Fperm_SI_Woolf2021!$E$9:$E$93)+63.1579*EXP(-0.19*BI$58))/(Fperm_SI_Woolf2021!$E$9:$E$93-BI$58))*(BI$58-Fperm_SI_Woolf2021!$E$9:$E$93)/10))) + Fperm_SI_Woolf2021!$H$9:$H$93*EXP(-Fperm_SI_Woolf2021!$K$9:$K$93*$C111*IF(BI$58=Fperm_SI_Woolf2021!$E$9:$E$93,1,EXP(LN((1.1*(Fperm_SI_Woolf2021!$E$9:$E$93-BI$58)-63.1579*EXP(-0.19*Fperm_SI_Woolf2021!$E$9:$E$93)+63.1579*EXP(-0.19*BI$58))/(Fperm_SI_Woolf2021!$E$9:$E$93-BI$58))*(BI$58-Fperm_SI_Woolf2021!$E$9:$E$93)/10))),Fperm_SI_Woolf2021!$D$9:$D$93))</f>
        <v>0.199093974210721</v>
      </c>
      <c r="BJ111" s="51" cm="1">
        <f t="array" ref="BJ111">MIN(1,SLOPE(Fperm_SI_Woolf2021!$F$9:$F$93*EXP(-Fperm_SI_Woolf2021!$I$9:$I$93*$C111*IF(BJ$58=Fperm_SI_Woolf2021!$E$9:$E$93,1,EXP(LN((1.1*(Fperm_SI_Woolf2021!$E$9:$E$93-BJ$58)-63.1579*EXP(-0.19*Fperm_SI_Woolf2021!$E$9:$E$93)+63.1579*EXP(-0.19*BJ$58))/(Fperm_SI_Woolf2021!$E$9:$E$93-BJ$58))*(BJ$58-Fperm_SI_Woolf2021!$E$9:$E$93)/10))) + Fperm_SI_Woolf2021!$G$9:$G$93*EXP(-Fperm_SI_Woolf2021!$J$9:$J$93*$C111*IF(BJ$58=Fperm_SI_Woolf2021!$E$9:$E$93,1,EXP(LN((1.1*(Fperm_SI_Woolf2021!$E$9:$E$93-BJ$58)-63.1579*EXP(-0.19*Fperm_SI_Woolf2021!$E$9:$E$93)+63.1579*EXP(-0.19*BJ$58))/(Fperm_SI_Woolf2021!$E$9:$E$93-BJ$58))*(BJ$58-Fperm_SI_Woolf2021!$E$9:$E$93)/10))) + Fperm_SI_Woolf2021!$H$9:$H$93*EXP(-Fperm_SI_Woolf2021!$K$9:$K$93*$C111*IF(BJ$58=Fperm_SI_Woolf2021!$E$9:$E$93,1,EXP(LN((1.1*(Fperm_SI_Woolf2021!$E$9:$E$93-BJ$58)-63.1579*EXP(-0.19*Fperm_SI_Woolf2021!$E$9:$E$93)+63.1579*EXP(-0.19*BJ$58))/(Fperm_SI_Woolf2021!$E$9:$E$93-BJ$58))*(BJ$58-Fperm_SI_Woolf2021!$E$9:$E$93)/10))),Fperm_SI_Woolf2021!$D$9:$D$93)*BJ$57+INTERCEPT(Fperm_SI_Woolf2021!$F$9:$F$93*EXP(-Fperm_SI_Woolf2021!$I$9:$I$93*$C111*IF(BJ$58=Fperm_SI_Woolf2021!$E$9:$E$93,1,EXP(LN((1.1*(Fperm_SI_Woolf2021!$E$9:$E$93-BJ$58)-63.1579*EXP(-0.19*Fperm_SI_Woolf2021!$E$9:$E$93)+63.1579*EXP(-0.19*BJ$58))/(Fperm_SI_Woolf2021!$E$9:$E$93-BJ$58))*(BJ$58-Fperm_SI_Woolf2021!$E$9:$E$93)/10))) + Fperm_SI_Woolf2021!$G$9:$G$93*EXP(-Fperm_SI_Woolf2021!$J$9:$J$93*$C111*IF(BJ$58=Fperm_SI_Woolf2021!$E$9:$E$93,1,EXP(LN((1.1*(Fperm_SI_Woolf2021!$E$9:$E$93-BJ$58)-63.1579*EXP(-0.19*Fperm_SI_Woolf2021!$E$9:$E$93)+63.1579*EXP(-0.19*BJ$58))/(Fperm_SI_Woolf2021!$E$9:$E$93-BJ$58))*(BJ$58-Fperm_SI_Woolf2021!$E$9:$E$93)/10))) + Fperm_SI_Woolf2021!$H$9:$H$93*EXP(-Fperm_SI_Woolf2021!$K$9:$K$93*$C111*IF(BJ$58=Fperm_SI_Woolf2021!$E$9:$E$93,1,EXP(LN((1.1*(Fperm_SI_Woolf2021!$E$9:$E$93-BJ$58)-63.1579*EXP(-0.19*Fperm_SI_Woolf2021!$E$9:$E$93)+63.1579*EXP(-0.19*BJ$58))/(Fperm_SI_Woolf2021!$E$9:$E$93-BJ$58))*(BJ$58-Fperm_SI_Woolf2021!$E$9:$E$93)/10))),Fperm_SI_Woolf2021!$D$9:$D$93))</f>
        <v>0.17810735512963977</v>
      </c>
      <c r="BK111" s="51" cm="1">
        <f t="array" ref="BK111">MIN(1,SLOPE(Fperm_SI_Woolf2021!$F$9:$F$93*EXP(-Fperm_SI_Woolf2021!$I$9:$I$93*$C111*IF(BK$58=Fperm_SI_Woolf2021!$E$9:$E$93,1,EXP(LN((1.1*(Fperm_SI_Woolf2021!$E$9:$E$93-BK$58)-63.1579*EXP(-0.19*Fperm_SI_Woolf2021!$E$9:$E$93)+63.1579*EXP(-0.19*BK$58))/(Fperm_SI_Woolf2021!$E$9:$E$93-BK$58))*(BK$58-Fperm_SI_Woolf2021!$E$9:$E$93)/10))) + Fperm_SI_Woolf2021!$G$9:$G$93*EXP(-Fperm_SI_Woolf2021!$J$9:$J$93*$C111*IF(BK$58=Fperm_SI_Woolf2021!$E$9:$E$93,1,EXP(LN((1.1*(Fperm_SI_Woolf2021!$E$9:$E$93-BK$58)-63.1579*EXP(-0.19*Fperm_SI_Woolf2021!$E$9:$E$93)+63.1579*EXP(-0.19*BK$58))/(Fperm_SI_Woolf2021!$E$9:$E$93-BK$58))*(BK$58-Fperm_SI_Woolf2021!$E$9:$E$93)/10))) + Fperm_SI_Woolf2021!$H$9:$H$93*EXP(-Fperm_SI_Woolf2021!$K$9:$K$93*$C111*IF(BK$58=Fperm_SI_Woolf2021!$E$9:$E$93,1,EXP(LN((1.1*(Fperm_SI_Woolf2021!$E$9:$E$93-BK$58)-63.1579*EXP(-0.19*Fperm_SI_Woolf2021!$E$9:$E$93)+63.1579*EXP(-0.19*BK$58))/(Fperm_SI_Woolf2021!$E$9:$E$93-BK$58))*(BK$58-Fperm_SI_Woolf2021!$E$9:$E$93)/10))),Fperm_SI_Woolf2021!$D$9:$D$93)*BK$57+INTERCEPT(Fperm_SI_Woolf2021!$F$9:$F$93*EXP(-Fperm_SI_Woolf2021!$I$9:$I$93*$C111*IF(BK$58=Fperm_SI_Woolf2021!$E$9:$E$93,1,EXP(LN((1.1*(Fperm_SI_Woolf2021!$E$9:$E$93-BK$58)-63.1579*EXP(-0.19*Fperm_SI_Woolf2021!$E$9:$E$93)+63.1579*EXP(-0.19*BK$58))/(Fperm_SI_Woolf2021!$E$9:$E$93-BK$58))*(BK$58-Fperm_SI_Woolf2021!$E$9:$E$93)/10))) + Fperm_SI_Woolf2021!$G$9:$G$93*EXP(-Fperm_SI_Woolf2021!$J$9:$J$93*$C111*IF(BK$58=Fperm_SI_Woolf2021!$E$9:$E$93,1,EXP(LN((1.1*(Fperm_SI_Woolf2021!$E$9:$E$93-BK$58)-63.1579*EXP(-0.19*Fperm_SI_Woolf2021!$E$9:$E$93)+63.1579*EXP(-0.19*BK$58))/(Fperm_SI_Woolf2021!$E$9:$E$93-BK$58))*(BK$58-Fperm_SI_Woolf2021!$E$9:$E$93)/10))) + Fperm_SI_Woolf2021!$H$9:$H$93*EXP(-Fperm_SI_Woolf2021!$K$9:$K$93*$C111*IF(BK$58=Fperm_SI_Woolf2021!$E$9:$E$93,1,EXP(LN((1.1*(Fperm_SI_Woolf2021!$E$9:$E$93-BK$58)-63.1579*EXP(-0.19*Fperm_SI_Woolf2021!$E$9:$E$93)+63.1579*EXP(-0.19*BK$58))/(Fperm_SI_Woolf2021!$E$9:$E$93-BK$58))*(BK$58-Fperm_SI_Woolf2021!$E$9:$E$93)/10))),Fperm_SI_Woolf2021!$D$9:$D$93))</f>
        <v>0.15712073604855853</v>
      </c>
      <c r="BL111" s="51" cm="1">
        <f t="array" ref="BL111">MIN(1,SLOPE(Fperm_SI_Woolf2021!$F$9:$F$93*EXP(-Fperm_SI_Woolf2021!$I$9:$I$93*$C111*IF(BL$58=Fperm_SI_Woolf2021!$E$9:$E$93,1,EXP(LN((1.1*(Fperm_SI_Woolf2021!$E$9:$E$93-BL$58)-63.1579*EXP(-0.19*Fperm_SI_Woolf2021!$E$9:$E$93)+63.1579*EXP(-0.19*BL$58))/(Fperm_SI_Woolf2021!$E$9:$E$93-BL$58))*(BL$58-Fperm_SI_Woolf2021!$E$9:$E$93)/10))) + Fperm_SI_Woolf2021!$G$9:$G$93*EXP(-Fperm_SI_Woolf2021!$J$9:$J$93*$C111*IF(BL$58=Fperm_SI_Woolf2021!$E$9:$E$93,1,EXP(LN((1.1*(Fperm_SI_Woolf2021!$E$9:$E$93-BL$58)-63.1579*EXP(-0.19*Fperm_SI_Woolf2021!$E$9:$E$93)+63.1579*EXP(-0.19*BL$58))/(Fperm_SI_Woolf2021!$E$9:$E$93-BL$58))*(BL$58-Fperm_SI_Woolf2021!$E$9:$E$93)/10))) + Fperm_SI_Woolf2021!$H$9:$H$93*EXP(-Fperm_SI_Woolf2021!$K$9:$K$93*$C111*IF(BL$58=Fperm_SI_Woolf2021!$E$9:$E$93,1,EXP(LN((1.1*(Fperm_SI_Woolf2021!$E$9:$E$93-BL$58)-63.1579*EXP(-0.19*Fperm_SI_Woolf2021!$E$9:$E$93)+63.1579*EXP(-0.19*BL$58))/(Fperm_SI_Woolf2021!$E$9:$E$93-BL$58))*(BL$58-Fperm_SI_Woolf2021!$E$9:$E$93)/10))),Fperm_SI_Woolf2021!$D$9:$D$93)*BL$57+INTERCEPT(Fperm_SI_Woolf2021!$F$9:$F$93*EXP(-Fperm_SI_Woolf2021!$I$9:$I$93*$C111*IF(BL$58=Fperm_SI_Woolf2021!$E$9:$E$93,1,EXP(LN((1.1*(Fperm_SI_Woolf2021!$E$9:$E$93-BL$58)-63.1579*EXP(-0.19*Fperm_SI_Woolf2021!$E$9:$E$93)+63.1579*EXP(-0.19*BL$58))/(Fperm_SI_Woolf2021!$E$9:$E$93-BL$58))*(BL$58-Fperm_SI_Woolf2021!$E$9:$E$93)/10))) + Fperm_SI_Woolf2021!$G$9:$G$93*EXP(-Fperm_SI_Woolf2021!$J$9:$J$93*$C111*IF(BL$58=Fperm_SI_Woolf2021!$E$9:$E$93,1,EXP(LN((1.1*(Fperm_SI_Woolf2021!$E$9:$E$93-BL$58)-63.1579*EXP(-0.19*Fperm_SI_Woolf2021!$E$9:$E$93)+63.1579*EXP(-0.19*BL$58))/(Fperm_SI_Woolf2021!$E$9:$E$93-BL$58))*(BL$58-Fperm_SI_Woolf2021!$E$9:$E$93)/10))) + Fperm_SI_Woolf2021!$H$9:$H$93*EXP(-Fperm_SI_Woolf2021!$K$9:$K$93*$C111*IF(BL$58=Fperm_SI_Woolf2021!$E$9:$E$93,1,EXP(LN((1.1*(Fperm_SI_Woolf2021!$E$9:$E$93-BL$58)-63.1579*EXP(-0.19*Fperm_SI_Woolf2021!$E$9:$E$93)+63.1579*EXP(-0.19*BL$58))/(Fperm_SI_Woolf2021!$E$9:$E$93-BL$58))*(BL$58-Fperm_SI_Woolf2021!$E$9:$E$93)/10))),Fperm_SI_Woolf2021!$D$9:$D$93))</f>
        <v>0.40473071272993222</v>
      </c>
      <c r="BM111" s="51" cm="1">
        <f t="array" ref="BM111">MIN(1,SLOPE(Fperm_SI_Woolf2021!$F$9:$F$93*EXP(-Fperm_SI_Woolf2021!$I$9:$I$93*$C111*IF(BM$58=Fperm_SI_Woolf2021!$E$9:$E$93,1,EXP(LN((1.1*(Fperm_SI_Woolf2021!$E$9:$E$93-BM$58)-63.1579*EXP(-0.19*Fperm_SI_Woolf2021!$E$9:$E$93)+63.1579*EXP(-0.19*BM$58))/(Fperm_SI_Woolf2021!$E$9:$E$93-BM$58))*(BM$58-Fperm_SI_Woolf2021!$E$9:$E$93)/10))) + Fperm_SI_Woolf2021!$G$9:$G$93*EXP(-Fperm_SI_Woolf2021!$J$9:$J$93*$C111*IF(BM$58=Fperm_SI_Woolf2021!$E$9:$E$93,1,EXP(LN((1.1*(Fperm_SI_Woolf2021!$E$9:$E$93-BM$58)-63.1579*EXP(-0.19*Fperm_SI_Woolf2021!$E$9:$E$93)+63.1579*EXP(-0.19*BM$58))/(Fperm_SI_Woolf2021!$E$9:$E$93-BM$58))*(BM$58-Fperm_SI_Woolf2021!$E$9:$E$93)/10))) + Fperm_SI_Woolf2021!$H$9:$H$93*EXP(-Fperm_SI_Woolf2021!$K$9:$K$93*$C111*IF(BM$58=Fperm_SI_Woolf2021!$E$9:$E$93,1,EXP(LN((1.1*(Fperm_SI_Woolf2021!$E$9:$E$93-BM$58)-63.1579*EXP(-0.19*Fperm_SI_Woolf2021!$E$9:$E$93)+63.1579*EXP(-0.19*BM$58))/(Fperm_SI_Woolf2021!$E$9:$E$93-BM$58))*(BM$58-Fperm_SI_Woolf2021!$E$9:$E$93)/10))),Fperm_SI_Woolf2021!$D$9:$D$93)*BM$57+INTERCEPT(Fperm_SI_Woolf2021!$F$9:$F$93*EXP(-Fperm_SI_Woolf2021!$I$9:$I$93*$C111*IF(BM$58=Fperm_SI_Woolf2021!$E$9:$E$93,1,EXP(LN((1.1*(Fperm_SI_Woolf2021!$E$9:$E$93-BM$58)-63.1579*EXP(-0.19*Fperm_SI_Woolf2021!$E$9:$E$93)+63.1579*EXP(-0.19*BM$58))/(Fperm_SI_Woolf2021!$E$9:$E$93-BM$58))*(BM$58-Fperm_SI_Woolf2021!$E$9:$E$93)/10))) + Fperm_SI_Woolf2021!$G$9:$G$93*EXP(-Fperm_SI_Woolf2021!$J$9:$J$93*$C111*IF(BM$58=Fperm_SI_Woolf2021!$E$9:$E$93,1,EXP(LN((1.1*(Fperm_SI_Woolf2021!$E$9:$E$93-BM$58)-63.1579*EXP(-0.19*Fperm_SI_Woolf2021!$E$9:$E$93)+63.1579*EXP(-0.19*BM$58))/(Fperm_SI_Woolf2021!$E$9:$E$93-BM$58))*(BM$58-Fperm_SI_Woolf2021!$E$9:$E$93)/10))) + Fperm_SI_Woolf2021!$H$9:$H$93*EXP(-Fperm_SI_Woolf2021!$K$9:$K$93*$C111*IF(BM$58=Fperm_SI_Woolf2021!$E$9:$E$93,1,EXP(LN((1.1*(Fperm_SI_Woolf2021!$E$9:$E$93-BM$58)-63.1579*EXP(-0.19*Fperm_SI_Woolf2021!$E$9:$E$93)+63.1579*EXP(-0.19*BM$58))/(Fperm_SI_Woolf2021!$E$9:$E$93-BM$58))*(BM$58-Fperm_SI_Woolf2021!$E$9:$E$93)/10))),Fperm_SI_Woolf2021!$D$9:$D$93))</f>
        <v>0.38570790123722892</v>
      </c>
      <c r="BN111" s="51" cm="1">
        <f t="array" ref="BN111">MIN(1,SLOPE(Fperm_SI_Woolf2021!$F$9:$F$93*EXP(-Fperm_SI_Woolf2021!$I$9:$I$93*$C111*IF(BN$58=Fperm_SI_Woolf2021!$E$9:$E$93,1,EXP(LN((1.1*(Fperm_SI_Woolf2021!$E$9:$E$93-BN$58)-63.1579*EXP(-0.19*Fperm_SI_Woolf2021!$E$9:$E$93)+63.1579*EXP(-0.19*BN$58))/(Fperm_SI_Woolf2021!$E$9:$E$93-BN$58))*(BN$58-Fperm_SI_Woolf2021!$E$9:$E$93)/10))) + Fperm_SI_Woolf2021!$G$9:$G$93*EXP(-Fperm_SI_Woolf2021!$J$9:$J$93*$C111*IF(BN$58=Fperm_SI_Woolf2021!$E$9:$E$93,1,EXP(LN((1.1*(Fperm_SI_Woolf2021!$E$9:$E$93-BN$58)-63.1579*EXP(-0.19*Fperm_SI_Woolf2021!$E$9:$E$93)+63.1579*EXP(-0.19*BN$58))/(Fperm_SI_Woolf2021!$E$9:$E$93-BN$58))*(BN$58-Fperm_SI_Woolf2021!$E$9:$E$93)/10))) + Fperm_SI_Woolf2021!$H$9:$H$93*EXP(-Fperm_SI_Woolf2021!$K$9:$K$93*$C111*IF(BN$58=Fperm_SI_Woolf2021!$E$9:$E$93,1,EXP(LN((1.1*(Fperm_SI_Woolf2021!$E$9:$E$93-BN$58)-63.1579*EXP(-0.19*Fperm_SI_Woolf2021!$E$9:$E$93)+63.1579*EXP(-0.19*BN$58))/(Fperm_SI_Woolf2021!$E$9:$E$93-BN$58))*(BN$58-Fperm_SI_Woolf2021!$E$9:$E$93)/10))),Fperm_SI_Woolf2021!$D$9:$D$93)*BN$57+INTERCEPT(Fperm_SI_Woolf2021!$F$9:$F$93*EXP(-Fperm_SI_Woolf2021!$I$9:$I$93*$C111*IF(BN$58=Fperm_SI_Woolf2021!$E$9:$E$93,1,EXP(LN((1.1*(Fperm_SI_Woolf2021!$E$9:$E$93-BN$58)-63.1579*EXP(-0.19*Fperm_SI_Woolf2021!$E$9:$E$93)+63.1579*EXP(-0.19*BN$58))/(Fperm_SI_Woolf2021!$E$9:$E$93-BN$58))*(BN$58-Fperm_SI_Woolf2021!$E$9:$E$93)/10))) + Fperm_SI_Woolf2021!$G$9:$G$93*EXP(-Fperm_SI_Woolf2021!$J$9:$J$93*$C111*IF(BN$58=Fperm_SI_Woolf2021!$E$9:$E$93,1,EXP(LN((1.1*(Fperm_SI_Woolf2021!$E$9:$E$93-BN$58)-63.1579*EXP(-0.19*Fperm_SI_Woolf2021!$E$9:$E$93)+63.1579*EXP(-0.19*BN$58))/(Fperm_SI_Woolf2021!$E$9:$E$93-BN$58))*(BN$58-Fperm_SI_Woolf2021!$E$9:$E$93)/10))) + Fperm_SI_Woolf2021!$H$9:$H$93*EXP(-Fperm_SI_Woolf2021!$K$9:$K$93*$C111*IF(BN$58=Fperm_SI_Woolf2021!$E$9:$E$93,1,EXP(LN((1.1*(Fperm_SI_Woolf2021!$E$9:$E$93-BN$58)-63.1579*EXP(-0.19*Fperm_SI_Woolf2021!$E$9:$E$93)+63.1579*EXP(-0.19*BN$58))/(Fperm_SI_Woolf2021!$E$9:$E$93-BN$58))*(BN$58-Fperm_SI_Woolf2021!$E$9:$E$93)/10))),Fperm_SI_Woolf2021!$D$9:$D$93))</f>
        <v>0.36668508974452563</v>
      </c>
      <c r="BO111" s="51" cm="1">
        <f t="array" ref="BO111">MIN(1,SLOPE(Fperm_SI_Woolf2021!$F$9:$F$93*EXP(-Fperm_SI_Woolf2021!$I$9:$I$93*$C111*IF(BO$58=Fperm_SI_Woolf2021!$E$9:$E$93,1,EXP(LN((1.1*(Fperm_SI_Woolf2021!$E$9:$E$93-BO$58)-63.1579*EXP(-0.19*Fperm_SI_Woolf2021!$E$9:$E$93)+63.1579*EXP(-0.19*BO$58))/(Fperm_SI_Woolf2021!$E$9:$E$93-BO$58))*(BO$58-Fperm_SI_Woolf2021!$E$9:$E$93)/10))) + Fperm_SI_Woolf2021!$G$9:$G$93*EXP(-Fperm_SI_Woolf2021!$J$9:$J$93*$C111*IF(BO$58=Fperm_SI_Woolf2021!$E$9:$E$93,1,EXP(LN((1.1*(Fperm_SI_Woolf2021!$E$9:$E$93-BO$58)-63.1579*EXP(-0.19*Fperm_SI_Woolf2021!$E$9:$E$93)+63.1579*EXP(-0.19*BO$58))/(Fperm_SI_Woolf2021!$E$9:$E$93-BO$58))*(BO$58-Fperm_SI_Woolf2021!$E$9:$E$93)/10))) + Fperm_SI_Woolf2021!$H$9:$H$93*EXP(-Fperm_SI_Woolf2021!$K$9:$K$93*$C111*IF(BO$58=Fperm_SI_Woolf2021!$E$9:$E$93,1,EXP(LN((1.1*(Fperm_SI_Woolf2021!$E$9:$E$93-BO$58)-63.1579*EXP(-0.19*Fperm_SI_Woolf2021!$E$9:$E$93)+63.1579*EXP(-0.19*BO$58))/(Fperm_SI_Woolf2021!$E$9:$E$93-BO$58))*(BO$58-Fperm_SI_Woolf2021!$E$9:$E$93)/10))),Fperm_SI_Woolf2021!$D$9:$D$93)*BO$57+INTERCEPT(Fperm_SI_Woolf2021!$F$9:$F$93*EXP(-Fperm_SI_Woolf2021!$I$9:$I$93*$C111*IF(BO$58=Fperm_SI_Woolf2021!$E$9:$E$93,1,EXP(LN((1.1*(Fperm_SI_Woolf2021!$E$9:$E$93-BO$58)-63.1579*EXP(-0.19*Fperm_SI_Woolf2021!$E$9:$E$93)+63.1579*EXP(-0.19*BO$58))/(Fperm_SI_Woolf2021!$E$9:$E$93-BO$58))*(BO$58-Fperm_SI_Woolf2021!$E$9:$E$93)/10))) + Fperm_SI_Woolf2021!$G$9:$G$93*EXP(-Fperm_SI_Woolf2021!$J$9:$J$93*$C111*IF(BO$58=Fperm_SI_Woolf2021!$E$9:$E$93,1,EXP(LN((1.1*(Fperm_SI_Woolf2021!$E$9:$E$93-BO$58)-63.1579*EXP(-0.19*Fperm_SI_Woolf2021!$E$9:$E$93)+63.1579*EXP(-0.19*BO$58))/(Fperm_SI_Woolf2021!$E$9:$E$93-BO$58))*(BO$58-Fperm_SI_Woolf2021!$E$9:$E$93)/10))) + Fperm_SI_Woolf2021!$H$9:$H$93*EXP(-Fperm_SI_Woolf2021!$K$9:$K$93*$C111*IF(BO$58=Fperm_SI_Woolf2021!$E$9:$E$93,1,EXP(LN((1.1*(Fperm_SI_Woolf2021!$E$9:$E$93-BO$58)-63.1579*EXP(-0.19*Fperm_SI_Woolf2021!$E$9:$E$93)+63.1579*EXP(-0.19*BO$58))/(Fperm_SI_Woolf2021!$E$9:$E$93-BO$58))*(BO$58-Fperm_SI_Woolf2021!$E$9:$E$93)/10))),Fperm_SI_Woolf2021!$D$9:$D$93))</f>
        <v>0.34766227825182233</v>
      </c>
      <c r="BP111" s="51" cm="1">
        <f t="array" ref="BP111">MIN(1,SLOPE(Fperm_SI_Woolf2021!$F$9:$F$93*EXP(-Fperm_SI_Woolf2021!$I$9:$I$93*$C111*IF(BP$58=Fperm_SI_Woolf2021!$E$9:$E$93,1,EXP(LN((1.1*(Fperm_SI_Woolf2021!$E$9:$E$93-BP$58)-63.1579*EXP(-0.19*Fperm_SI_Woolf2021!$E$9:$E$93)+63.1579*EXP(-0.19*BP$58))/(Fperm_SI_Woolf2021!$E$9:$E$93-BP$58))*(BP$58-Fperm_SI_Woolf2021!$E$9:$E$93)/10))) + Fperm_SI_Woolf2021!$G$9:$G$93*EXP(-Fperm_SI_Woolf2021!$J$9:$J$93*$C111*IF(BP$58=Fperm_SI_Woolf2021!$E$9:$E$93,1,EXP(LN((1.1*(Fperm_SI_Woolf2021!$E$9:$E$93-BP$58)-63.1579*EXP(-0.19*Fperm_SI_Woolf2021!$E$9:$E$93)+63.1579*EXP(-0.19*BP$58))/(Fperm_SI_Woolf2021!$E$9:$E$93-BP$58))*(BP$58-Fperm_SI_Woolf2021!$E$9:$E$93)/10))) + Fperm_SI_Woolf2021!$H$9:$H$93*EXP(-Fperm_SI_Woolf2021!$K$9:$K$93*$C111*IF(BP$58=Fperm_SI_Woolf2021!$E$9:$E$93,1,EXP(LN((1.1*(Fperm_SI_Woolf2021!$E$9:$E$93-BP$58)-63.1579*EXP(-0.19*Fperm_SI_Woolf2021!$E$9:$E$93)+63.1579*EXP(-0.19*BP$58))/(Fperm_SI_Woolf2021!$E$9:$E$93-BP$58))*(BP$58-Fperm_SI_Woolf2021!$E$9:$E$93)/10))),Fperm_SI_Woolf2021!$D$9:$D$93)*BP$57+INTERCEPT(Fperm_SI_Woolf2021!$F$9:$F$93*EXP(-Fperm_SI_Woolf2021!$I$9:$I$93*$C111*IF(BP$58=Fperm_SI_Woolf2021!$E$9:$E$93,1,EXP(LN((1.1*(Fperm_SI_Woolf2021!$E$9:$E$93-BP$58)-63.1579*EXP(-0.19*Fperm_SI_Woolf2021!$E$9:$E$93)+63.1579*EXP(-0.19*BP$58))/(Fperm_SI_Woolf2021!$E$9:$E$93-BP$58))*(BP$58-Fperm_SI_Woolf2021!$E$9:$E$93)/10))) + Fperm_SI_Woolf2021!$G$9:$G$93*EXP(-Fperm_SI_Woolf2021!$J$9:$J$93*$C111*IF(BP$58=Fperm_SI_Woolf2021!$E$9:$E$93,1,EXP(LN((1.1*(Fperm_SI_Woolf2021!$E$9:$E$93-BP$58)-63.1579*EXP(-0.19*Fperm_SI_Woolf2021!$E$9:$E$93)+63.1579*EXP(-0.19*BP$58))/(Fperm_SI_Woolf2021!$E$9:$E$93-BP$58))*(BP$58-Fperm_SI_Woolf2021!$E$9:$E$93)/10))) + Fperm_SI_Woolf2021!$H$9:$H$93*EXP(-Fperm_SI_Woolf2021!$K$9:$K$93*$C111*IF(BP$58=Fperm_SI_Woolf2021!$E$9:$E$93,1,EXP(LN((1.1*(Fperm_SI_Woolf2021!$E$9:$E$93-BP$58)-63.1579*EXP(-0.19*Fperm_SI_Woolf2021!$E$9:$E$93)+63.1579*EXP(-0.19*BP$58))/(Fperm_SI_Woolf2021!$E$9:$E$93-BP$58))*(BP$58-Fperm_SI_Woolf2021!$E$9:$E$93)/10))),Fperm_SI_Woolf2021!$D$9:$D$93))</f>
        <v>0.32863946675911904</v>
      </c>
      <c r="BQ111" s="51" cm="1">
        <f t="array" ref="BQ111">MIN(1,SLOPE(Fperm_SI_Woolf2021!$F$9:$F$93*EXP(-Fperm_SI_Woolf2021!$I$9:$I$93*$C111*IF(BQ$58=Fperm_SI_Woolf2021!$E$9:$E$93,1,EXP(LN((1.1*(Fperm_SI_Woolf2021!$E$9:$E$93-BQ$58)-63.1579*EXP(-0.19*Fperm_SI_Woolf2021!$E$9:$E$93)+63.1579*EXP(-0.19*BQ$58))/(Fperm_SI_Woolf2021!$E$9:$E$93-BQ$58))*(BQ$58-Fperm_SI_Woolf2021!$E$9:$E$93)/10))) + Fperm_SI_Woolf2021!$G$9:$G$93*EXP(-Fperm_SI_Woolf2021!$J$9:$J$93*$C111*IF(BQ$58=Fperm_SI_Woolf2021!$E$9:$E$93,1,EXP(LN((1.1*(Fperm_SI_Woolf2021!$E$9:$E$93-BQ$58)-63.1579*EXP(-0.19*Fperm_SI_Woolf2021!$E$9:$E$93)+63.1579*EXP(-0.19*BQ$58))/(Fperm_SI_Woolf2021!$E$9:$E$93-BQ$58))*(BQ$58-Fperm_SI_Woolf2021!$E$9:$E$93)/10))) + Fperm_SI_Woolf2021!$H$9:$H$93*EXP(-Fperm_SI_Woolf2021!$K$9:$K$93*$C111*IF(BQ$58=Fperm_SI_Woolf2021!$E$9:$E$93,1,EXP(LN((1.1*(Fperm_SI_Woolf2021!$E$9:$E$93-BQ$58)-63.1579*EXP(-0.19*Fperm_SI_Woolf2021!$E$9:$E$93)+63.1579*EXP(-0.19*BQ$58))/(Fperm_SI_Woolf2021!$E$9:$E$93-BQ$58))*(BQ$58-Fperm_SI_Woolf2021!$E$9:$E$93)/10))),Fperm_SI_Woolf2021!$D$9:$D$93)*BQ$57+INTERCEPT(Fperm_SI_Woolf2021!$F$9:$F$93*EXP(-Fperm_SI_Woolf2021!$I$9:$I$93*$C111*IF(BQ$58=Fperm_SI_Woolf2021!$E$9:$E$93,1,EXP(LN((1.1*(Fperm_SI_Woolf2021!$E$9:$E$93-BQ$58)-63.1579*EXP(-0.19*Fperm_SI_Woolf2021!$E$9:$E$93)+63.1579*EXP(-0.19*BQ$58))/(Fperm_SI_Woolf2021!$E$9:$E$93-BQ$58))*(BQ$58-Fperm_SI_Woolf2021!$E$9:$E$93)/10))) + Fperm_SI_Woolf2021!$G$9:$G$93*EXP(-Fperm_SI_Woolf2021!$J$9:$J$93*$C111*IF(BQ$58=Fperm_SI_Woolf2021!$E$9:$E$93,1,EXP(LN((1.1*(Fperm_SI_Woolf2021!$E$9:$E$93-BQ$58)-63.1579*EXP(-0.19*Fperm_SI_Woolf2021!$E$9:$E$93)+63.1579*EXP(-0.19*BQ$58))/(Fperm_SI_Woolf2021!$E$9:$E$93-BQ$58))*(BQ$58-Fperm_SI_Woolf2021!$E$9:$E$93)/10))) + Fperm_SI_Woolf2021!$H$9:$H$93*EXP(-Fperm_SI_Woolf2021!$K$9:$K$93*$C111*IF(BQ$58=Fperm_SI_Woolf2021!$E$9:$E$93,1,EXP(LN((1.1*(Fperm_SI_Woolf2021!$E$9:$E$93-BQ$58)-63.1579*EXP(-0.19*Fperm_SI_Woolf2021!$E$9:$E$93)+63.1579*EXP(-0.19*BQ$58))/(Fperm_SI_Woolf2021!$E$9:$E$93-BQ$58))*(BQ$58-Fperm_SI_Woolf2021!$E$9:$E$93)/10))),Fperm_SI_Woolf2021!$D$9:$D$93))</f>
        <v>0.30961665526641574</v>
      </c>
      <c r="BR111" s="51" cm="1">
        <f t="array" ref="BR111">MIN(1,SLOPE(Fperm_SI_Woolf2021!$F$9:$F$93*EXP(-Fperm_SI_Woolf2021!$I$9:$I$93*$C111*IF(BR$58=Fperm_SI_Woolf2021!$E$9:$E$93,1,EXP(LN((1.1*(Fperm_SI_Woolf2021!$E$9:$E$93-BR$58)-63.1579*EXP(-0.19*Fperm_SI_Woolf2021!$E$9:$E$93)+63.1579*EXP(-0.19*BR$58))/(Fperm_SI_Woolf2021!$E$9:$E$93-BR$58))*(BR$58-Fperm_SI_Woolf2021!$E$9:$E$93)/10))) + Fperm_SI_Woolf2021!$G$9:$G$93*EXP(-Fperm_SI_Woolf2021!$J$9:$J$93*$C111*IF(BR$58=Fperm_SI_Woolf2021!$E$9:$E$93,1,EXP(LN((1.1*(Fperm_SI_Woolf2021!$E$9:$E$93-BR$58)-63.1579*EXP(-0.19*Fperm_SI_Woolf2021!$E$9:$E$93)+63.1579*EXP(-0.19*BR$58))/(Fperm_SI_Woolf2021!$E$9:$E$93-BR$58))*(BR$58-Fperm_SI_Woolf2021!$E$9:$E$93)/10))) + Fperm_SI_Woolf2021!$H$9:$H$93*EXP(-Fperm_SI_Woolf2021!$K$9:$K$93*$C111*IF(BR$58=Fperm_SI_Woolf2021!$E$9:$E$93,1,EXP(LN((1.1*(Fperm_SI_Woolf2021!$E$9:$E$93-BR$58)-63.1579*EXP(-0.19*Fperm_SI_Woolf2021!$E$9:$E$93)+63.1579*EXP(-0.19*BR$58))/(Fperm_SI_Woolf2021!$E$9:$E$93-BR$58))*(BR$58-Fperm_SI_Woolf2021!$E$9:$E$93)/10))),Fperm_SI_Woolf2021!$D$9:$D$93)*BR$57+INTERCEPT(Fperm_SI_Woolf2021!$F$9:$F$93*EXP(-Fperm_SI_Woolf2021!$I$9:$I$93*$C111*IF(BR$58=Fperm_SI_Woolf2021!$E$9:$E$93,1,EXP(LN((1.1*(Fperm_SI_Woolf2021!$E$9:$E$93-BR$58)-63.1579*EXP(-0.19*Fperm_SI_Woolf2021!$E$9:$E$93)+63.1579*EXP(-0.19*BR$58))/(Fperm_SI_Woolf2021!$E$9:$E$93-BR$58))*(BR$58-Fperm_SI_Woolf2021!$E$9:$E$93)/10))) + Fperm_SI_Woolf2021!$G$9:$G$93*EXP(-Fperm_SI_Woolf2021!$J$9:$J$93*$C111*IF(BR$58=Fperm_SI_Woolf2021!$E$9:$E$93,1,EXP(LN((1.1*(Fperm_SI_Woolf2021!$E$9:$E$93-BR$58)-63.1579*EXP(-0.19*Fperm_SI_Woolf2021!$E$9:$E$93)+63.1579*EXP(-0.19*BR$58))/(Fperm_SI_Woolf2021!$E$9:$E$93-BR$58))*(BR$58-Fperm_SI_Woolf2021!$E$9:$E$93)/10))) + Fperm_SI_Woolf2021!$H$9:$H$93*EXP(-Fperm_SI_Woolf2021!$K$9:$K$93*$C111*IF(BR$58=Fperm_SI_Woolf2021!$E$9:$E$93,1,EXP(LN((1.1*(Fperm_SI_Woolf2021!$E$9:$E$93-BR$58)-63.1579*EXP(-0.19*Fperm_SI_Woolf2021!$E$9:$E$93)+63.1579*EXP(-0.19*BR$58))/(Fperm_SI_Woolf2021!$E$9:$E$93-BR$58))*(BR$58-Fperm_SI_Woolf2021!$E$9:$E$93)/10))),Fperm_SI_Woolf2021!$D$9:$D$93))</f>
        <v>0.29059384377371245</v>
      </c>
      <c r="BS111" s="51" cm="1">
        <f t="array" ref="BS111">MIN(1,SLOPE(Fperm_SI_Woolf2021!$F$9:$F$93*EXP(-Fperm_SI_Woolf2021!$I$9:$I$93*$C111*IF(BS$58=Fperm_SI_Woolf2021!$E$9:$E$93,1,EXP(LN((1.1*(Fperm_SI_Woolf2021!$E$9:$E$93-BS$58)-63.1579*EXP(-0.19*Fperm_SI_Woolf2021!$E$9:$E$93)+63.1579*EXP(-0.19*BS$58))/(Fperm_SI_Woolf2021!$E$9:$E$93-BS$58))*(BS$58-Fperm_SI_Woolf2021!$E$9:$E$93)/10))) + Fperm_SI_Woolf2021!$G$9:$G$93*EXP(-Fperm_SI_Woolf2021!$J$9:$J$93*$C111*IF(BS$58=Fperm_SI_Woolf2021!$E$9:$E$93,1,EXP(LN((1.1*(Fperm_SI_Woolf2021!$E$9:$E$93-BS$58)-63.1579*EXP(-0.19*Fperm_SI_Woolf2021!$E$9:$E$93)+63.1579*EXP(-0.19*BS$58))/(Fperm_SI_Woolf2021!$E$9:$E$93-BS$58))*(BS$58-Fperm_SI_Woolf2021!$E$9:$E$93)/10))) + Fperm_SI_Woolf2021!$H$9:$H$93*EXP(-Fperm_SI_Woolf2021!$K$9:$K$93*$C111*IF(BS$58=Fperm_SI_Woolf2021!$E$9:$E$93,1,EXP(LN((1.1*(Fperm_SI_Woolf2021!$E$9:$E$93-BS$58)-63.1579*EXP(-0.19*Fperm_SI_Woolf2021!$E$9:$E$93)+63.1579*EXP(-0.19*BS$58))/(Fperm_SI_Woolf2021!$E$9:$E$93-BS$58))*(BS$58-Fperm_SI_Woolf2021!$E$9:$E$93)/10))),Fperm_SI_Woolf2021!$D$9:$D$93)*BS$57+INTERCEPT(Fperm_SI_Woolf2021!$F$9:$F$93*EXP(-Fperm_SI_Woolf2021!$I$9:$I$93*$C111*IF(BS$58=Fperm_SI_Woolf2021!$E$9:$E$93,1,EXP(LN((1.1*(Fperm_SI_Woolf2021!$E$9:$E$93-BS$58)-63.1579*EXP(-0.19*Fperm_SI_Woolf2021!$E$9:$E$93)+63.1579*EXP(-0.19*BS$58))/(Fperm_SI_Woolf2021!$E$9:$E$93-BS$58))*(BS$58-Fperm_SI_Woolf2021!$E$9:$E$93)/10))) + Fperm_SI_Woolf2021!$G$9:$G$93*EXP(-Fperm_SI_Woolf2021!$J$9:$J$93*$C111*IF(BS$58=Fperm_SI_Woolf2021!$E$9:$E$93,1,EXP(LN((1.1*(Fperm_SI_Woolf2021!$E$9:$E$93-BS$58)-63.1579*EXP(-0.19*Fperm_SI_Woolf2021!$E$9:$E$93)+63.1579*EXP(-0.19*BS$58))/(Fperm_SI_Woolf2021!$E$9:$E$93-BS$58))*(BS$58-Fperm_SI_Woolf2021!$E$9:$E$93)/10))) + Fperm_SI_Woolf2021!$H$9:$H$93*EXP(-Fperm_SI_Woolf2021!$K$9:$K$93*$C111*IF(BS$58=Fperm_SI_Woolf2021!$E$9:$E$93,1,EXP(LN((1.1*(Fperm_SI_Woolf2021!$E$9:$E$93-BS$58)-63.1579*EXP(-0.19*Fperm_SI_Woolf2021!$E$9:$E$93)+63.1579*EXP(-0.19*BS$58))/(Fperm_SI_Woolf2021!$E$9:$E$93-BS$58))*(BS$58-Fperm_SI_Woolf2021!$E$9:$E$93)/10))),Fperm_SI_Woolf2021!$D$9:$D$93))</f>
        <v>0.27157103228100915</v>
      </c>
      <c r="BT111" s="51" cm="1">
        <f t="array" ref="BT111">MIN(1,SLOPE(Fperm_SI_Woolf2021!$F$9:$F$93*EXP(-Fperm_SI_Woolf2021!$I$9:$I$93*$C111*IF(BT$58=Fperm_SI_Woolf2021!$E$9:$E$93,1,EXP(LN((1.1*(Fperm_SI_Woolf2021!$E$9:$E$93-BT$58)-63.1579*EXP(-0.19*Fperm_SI_Woolf2021!$E$9:$E$93)+63.1579*EXP(-0.19*BT$58))/(Fperm_SI_Woolf2021!$E$9:$E$93-BT$58))*(BT$58-Fperm_SI_Woolf2021!$E$9:$E$93)/10))) + Fperm_SI_Woolf2021!$G$9:$G$93*EXP(-Fperm_SI_Woolf2021!$J$9:$J$93*$C111*IF(BT$58=Fperm_SI_Woolf2021!$E$9:$E$93,1,EXP(LN((1.1*(Fperm_SI_Woolf2021!$E$9:$E$93-BT$58)-63.1579*EXP(-0.19*Fperm_SI_Woolf2021!$E$9:$E$93)+63.1579*EXP(-0.19*BT$58))/(Fperm_SI_Woolf2021!$E$9:$E$93-BT$58))*(BT$58-Fperm_SI_Woolf2021!$E$9:$E$93)/10))) + Fperm_SI_Woolf2021!$H$9:$H$93*EXP(-Fperm_SI_Woolf2021!$K$9:$K$93*$C111*IF(BT$58=Fperm_SI_Woolf2021!$E$9:$E$93,1,EXP(LN((1.1*(Fperm_SI_Woolf2021!$E$9:$E$93-BT$58)-63.1579*EXP(-0.19*Fperm_SI_Woolf2021!$E$9:$E$93)+63.1579*EXP(-0.19*BT$58))/(Fperm_SI_Woolf2021!$E$9:$E$93-BT$58))*(BT$58-Fperm_SI_Woolf2021!$E$9:$E$93)/10))),Fperm_SI_Woolf2021!$D$9:$D$93)*BT$57+INTERCEPT(Fperm_SI_Woolf2021!$F$9:$F$93*EXP(-Fperm_SI_Woolf2021!$I$9:$I$93*$C111*IF(BT$58=Fperm_SI_Woolf2021!$E$9:$E$93,1,EXP(LN((1.1*(Fperm_SI_Woolf2021!$E$9:$E$93-BT$58)-63.1579*EXP(-0.19*Fperm_SI_Woolf2021!$E$9:$E$93)+63.1579*EXP(-0.19*BT$58))/(Fperm_SI_Woolf2021!$E$9:$E$93-BT$58))*(BT$58-Fperm_SI_Woolf2021!$E$9:$E$93)/10))) + Fperm_SI_Woolf2021!$G$9:$G$93*EXP(-Fperm_SI_Woolf2021!$J$9:$J$93*$C111*IF(BT$58=Fperm_SI_Woolf2021!$E$9:$E$93,1,EXP(LN((1.1*(Fperm_SI_Woolf2021!$E$9:$E$93-BT$58)-63.1579*EXP(-0.19*Fperm_SI_Woolf2021!$E$9:$E$93)+63.1579*EXP(-0.19*BT$58))/(Fperm_SI_Woolf2021!$E$9:$E$93-BT$58))*(BT$58-Fperm_SI_Woolf2021!$E$9:$E$93)/10))) + Fperm_SI_Woolf2021!$H$9:$H$93*EXP(-Fperm_SI_Woolf2021!$K$9:$K$93*$C111*IF(BT$58=Fperm_SI_Woolf2021!$E$9:$E$93,1,EXP(LN((1.1*(Fperm_SI_Woolf2021!$E$9:$E$93-BT$58)-63.1579*EXP(-0.19*Fperm_SI_Woolf2021!$E$9:$E$93)+63.1579*EXP(-0.19*BT$58))/(Fperm_SI_Woolf2021!$E$9:$E$93-BT$58))*(BT$58-Fperm_SI_Woolf2021!$E$9:$E$93)/10))),Fperm_SI_Woolf2021!$D$9:$D$93))</f>
        <v>0.25254822078830585</v>
      </c>
      <c r="BU111" s="51" cm="1">
        <f t="array" ref="BU111">MIN(1,SLOPE(Fperm_SI_Woolf2021!$F$9:$F$93*EXP(-Fperm_SI_Woolf2021!$I$9:$I$93*$C111*IF(BU$58=Fperm_SI_Woolf2021!$E$9:$E$93,1,EXP(LN((1.1*(Fperm_SI_Woolf2021!$E$9:$E$93-BU$58)-63.1579*EXP(-0.19*Fperm_SI_Woolf2021!$E$9:$E$93)+63.1579*EXP(-0.19*BU$58))/(Fperm_SI_Woolf2021!$E$9:$E$93-BU$58))*(BU$58-Fperm_SI_Woolf2021!$E$9:$E$93)/10))) + Fperm_SI_Woolf2021!$G$9:$G$93*EXP(-Fperm_SI_Woolf2021!$J$9:$J$93*$C111*IF(BU$58=Fperm_SI_Woolf2021!$E$9:$E$93,1,EXP(LN((1.1*(Fperm_SI_Woolf2021!$E$9:$E$93-BU$58)-63.1579*EXP(-0.19*Fperm_SI_Woolf2021!$E$9:$E$93)+63.1579*EXP(-0.19*BU$58))/(Fperm_SI_Woolf2021!$E$9:$E$93-BU$58))*(BU$58-Fperm_SI_Woolf2021!$E$9:$E$93)/10))) + Fperm_SI_Woolf2021!$H$9:$H$93*EXP(-Fperm_SI_Woolf2021!$K$9:$K$93*$C111*IF(BU$58=Fperm_SI_Woolf2021!$E$9:$E$93,1,EXP(LN((1.1*(Fperm_SI_Woolf2021!$E$9:$E$93-BU$58)-63.1579*EXP(-0.19*Fperm_SI_Woolf2021!$E$9:$E$93)+63.1579*EXP(-0.19*BU$58))/(Fperm_SI_Woolf2021!$E$9:$E$93-BU$58))*(BU$58-Fperm_SI_Woolf2021!$E$9:$E$93)/10))),Fperm_SI_Woolf2021!$D$9:$D$93)*BU$57+INTERCEPT(Fperm_SI_Woolf2021!$F$9:$F$93*EXP(-Fperm_SI_Woolf2021!$I$9:$I$93*$C111*IF(BU$58=Fperm_SI_Woolf2021!$E$9:$E$93,1,EXP(LN((1.1*(Fperm_SI_Woolf2021!$E$9:$E$93-BU$58)-63.1579*EXP(-0.19*Fperm_SI_Woolf2021!$E$9:$E$93)+63.1579*EXP(-0.19*BU$58))/(Fperm_SI_Woolf2021!$E$9:$E$93-BU$58))*(BU$58-Fperm_SI_Woolf2021!$E$9:$E$93)/10))) + Fperm_SI_Woolf2021!$G$9:$G$93*EXP(-Fperm_SI_Woolf2021!$J$9:$J$93*$C111*IF(BU$58=Fperm_SI_Woolf2021!$E$9:$E$93,1,EXP(LN((1.1*(Fperm_SI_Woolf2021!$E$9:$E$93-BU$58)-63.1579*EXP(-0.19*Fperm_SI_Woolf2021!$E$9:$E$93)+63.1579*EXP(-0.19*BU$58))/(Fperm_SI_Woolf2021!$E$9:$E$93-BU$58))*(BU$58-Fperm_SI_Woolf2021!$E$9:$E$93)/10))) + Fperm_SI_Woolf2021!$H$9:$H$93*EXP(-Fperm_SI_Woolf2021!$K$9:$K$93*$C111*IF(BU$58=Fperm_SI_Woolf2021!$E$9:$E$93,1,EXP(LN((1.1*(Fperm_SI_Woolf2021!$E$9:$E$93-BU$58)-63.1579*EXP(-0.19*Fperm_SI_Woolf2021!$E$9:$E$93)+63.1579*EXP(-0.19*BU$58))/(Fperm_SI_Woolf2021!$E$9:$E$93-BU$58))*(BU$58-Fperm_SI_Woolf2021!$E$9:$E$93)/10))),Fperm_SI_Woolf2021!$D$9:$D$93))</f>
        <v>0.23352540929560259</v>
      </c>
      <c r="BV111" s="51" cm="1">
        <f t="array" ref="BV111">MIN(1,SLOPE(Fperm_SI_Woolf2021!$F$9:$F$93*EXP(-Fperm_SI_Woolf2021!$I$9:$I$93*$C111*IF(BV$58=Fperm_SI_Woolf2021!$E$9:$E$93,1,EXP(LN((1.1*(Fperm_SI_Woolf2021!$E$9:$E$93-BV$58)-63.1579*EXP(-0.19*Fperm_SI_Woolf2021!$E$9:$E$93)+63.1579*EXP(-0.19*BV$58))/(Fperm_SI_Woolf2021!$E$9:$E$93-BV$58))*(BV$58-Fperm_SI_Woolf2021!$E$9:$E$93)/10))) + Fperm_SI_Woolf2021!$G$9:$G$93*EXP(-Fperm_SI_Woolf2021!$J$9:$J$93*$C111*IF(BV$58=Fperm_SI_Woolf2021!$E$9:$E$93,1,EXP(LN((1.1*(Fperm_SI_Woolf2021!$E$9:$E$93-BV$58)-63.1579*EXP(-0.19*Fperm_SI_Woolf2021!$E$9:$E$93)+63.1579*EXP(-0.19*BV$58))/(Fperm_SI_Woolf2021!$E$9:$E$93-BV$58))*(BV$58-Fperm_SI_Woolf2021!$E$9:$E$93)/10))) + Fperm_SI_Woolf2021!$H$9:$H$93*EXP(-Fperm_SI_Woolf2021!$K$9:$K$93*$C111*IF(BV$58=Fperm_SI_Woolf2021!$E$9:$E$93,1,EXP(LN((1.1*(Fperm_SI_Woolf2021!$E$9:$E$93-BV$58)-63.1579*EXP(-0.19*Fperm_SI_Woolf2021!$E$9:$E$93)+63.1579*EXP(-0.19*BV$58))/(Fperm_SI_Woolf2021!$E$9:$E$93-BV$58))*(BV$58-Fperm_SI_Woolf2021!$E$9:$E$93)/10))),Fperm_SI_Woolf2021!$D$9:$D$93)*BV$57+INTERCEPT(Fperm_SI_Woolf2021!$F$9:$F$93*EXP(-Fperm_SI_Woolf2021!$I$9:$I$93*$C111*IF(BV$58=Fperm_SI_Woolf2021!$E$9:$E$93,1,EXP(LN((1.1*(Fperm_SI_Woolf2021!$E$9:$E$93-BV$58)-63.1579*EXP(-0.19*Fperm_SI_Woolf2021!$E$9:$E$93)+63.1579*EXP(-0.19*BV$58))/(Fperm_SI_Woolf2021!$E$9:$E$93-BV$58))*(BV$58-Fperm_SI_Woolf2021!$E$9:$E$93)/10))) + Fperm_SI_Woolf2021!$G$9:$G$93*EXP(-Fperm_SI_Woolf2021!$J$9:$J$93*$C111*IF(BV$58=Fperm_SI_Woolf2021!$E$9:$E$93,1,EXP(LN((1.1*(Fperm_SI_Woolf2021!$E$9:$E$93-BV$58)-63.1579*EXP(-0.19*Fperm_SI_Woolf2021!$E$9:$E$93)+63.1579*EXP(-0.19*BV$58))/(Fperm_SI_Woolf2021!$E$9:$E$93-BV$58))*(BV$58-Fperm_SI_Woolf2021!$E$9:$E$93)/10))) + Fperm_SI_Woolf2021!$H$9:$H$93*EXP(-Fperm_SI_Woolf2021!$K$9:$K$93*$C111*IF(BV$58=Fperm_SI_Woolf2021!$E$9:$E$93,1,EXP(LN((1.1*(Fperm_SI_Woolf2021!$E$9:$E$93-BV$58)-63.1579*EXP(-0.19*Fperm_SI_Woolf2021!$E$9:$E$93)+63.1579*EXP(-0.19*BV$58))/(Fperm_SI_Woolf2021!$E$9:$E$93-BV$58))*(BV$58-Fperm_SI_Woolf2021!$E$9:$E$93)/10))),Fperm_SI_Woolf2021!$D$9:$D$93))</f>
        <v>0.21450259780289929</v>
      </c>
      <c r="BW111" s="51" cm="1">
        <f t="array" ref="BW111">MIN(1,SLOPE(Fperm_SI_Woolf2021!$F$9:$F$93*EXP(-Fperm_SI_Woolf2021!$I$9:$I$93*$C111*IF(BW$58=Fperm_SI_Woolf2021!$E$9:$E$93,1,EXP(LN((1.1*(Fperm_SI_Woolf2021!$E$9:$E$93-BW$58)-63.1579*EXP(-0.19*Fperm_SI_Woolf2021!$E$9:$E$93)+63.1579*EXP(-0.19*BW$58))/(Fperm_SI_Woolf2021!$E$9:$E$93-BW$58))*(BW$58-Fperm_SI_Woolf2021!$E$9:$E$93)/10))) + Fperm_SI_Woolf2021!$G$9:$G$93*EXP(-Fperm_SI_Woolf2021!$J$9:$J$93*$C111*IF(BW$58=Fperm_SI_Woolf2021!$E$9:$E$93,1,EXP(LN((1.1*(Fperm_SI_Woolf2021!$E$9:$E$93-BW$58)-63.1579*EXP(-0.19*Fperm_SI_Woolf2021!$E$9:$E$93)+63.1579*EXP(-0.19*BW$58))/(Fperm_SI_Woolf2021!$E$9:$E$93-BW$58))*(BW$58-Fperm_SI_Woolf2021!$E$9:$E$93)/10))) + Fperm_SI_Woolf2021!$H$9:$H$93*EXP(-Fperm_SI_Woolf2021!$K$9:$K$93*$C111*IF(BW$58=Fperm_SI_Woolf2021!$E$9:$E$93,1,EXP(LN((1.1*(Fperm_SI_Woolf2021!$E$9:$E$93-BW$58)-63.1579*EXP(-0.19*Fperm_SI_Woolf2021!$E$9:$E$93)+63.1579*EXP(-0.19*BW$58))/(Fperm_SI_Woolf2021!$E$9:$E$93-BW$58))*(BW$58-Fperm_SI_Woolf2021!$E$9:$E$93)/10))),Fperm_SI_Woolf2021!$D$9:$D$93)*BW$57+INTERCEPT(Fperm_SI_Woolf2021!$F$9:$F$93*EXP(-Fperm_SI_Woolf2021!$I$9:$I$93*$C111*IF(BW$58=Fperm_SI_Woolf2021!$E$9:$E$93,1,EXP(LN((1.1*(Fperm_SI_Woolf2021!$E$9:$E$93-BW$58)-63.1579*EXP(-0.19*Fperm_SI_Woolf2021!$E$9:$E$93)+63.1579*EXP(-0.19*BW$58))/(Fperm_SI_Woolf2021!$E$9:$E$93-BW$58))*(BW$58-Fperm_SI_Woolf2021!$E$9:$E$93)/10))) + Fperm_SI_Woolf2021!$G$9:$G$93*EXP(-Fperm_SI_Woolf2021!$J$9:$J$93*$C111*IF(BW$58=Fperm_SI_Woolf2021!$E$9:$E$93,1,EXP(LN((1.1*(Fperm_SI_Woolf2021!$E$9:$E$93-BW$58)-63.1579*EXP(-0.19*Fperm_SI_Woolf2021!$E$9:$E$93)+63.1579*EXP(-0.19*BW$58))/(Fperm_SI_Woolf2021!$E$9:$E$93-BW$58))*(BW$58-Fperm_SI_Woolf2021!$E$9:$E$93)/10))) + Fperm_SI_Woolf2021!$H$9:$H$93*EXP(-Fperm_SI_Woolf2021!$K$9:$K$93*$C111*IF(BW$58=Fperm_SI_Woolf2021!$E$9:$E$93,1,EXP(LN((1.1*(Fperm_SI_Woolf2021!$E$9:$E$93-BW$58)-63.1579*EXP(-0.19*Fperm_SI_Woolf2021!$E$9:$E$93)+63.1579*EXP(-0.19*BW$58))/(Fperm_SI_Woolf2021!$E$9:$E$93-BW$58))*(BW$58-Fperm_SI_Woolf2021!$E$9:$E$93)/10))),Fperm_SI_Woolf2021!$D$9:$D$93))</f>
        <v>0.19547978631019597</v>
      </c>
      <c r="BX111" s="51" cm="1">
        <f t="array" ref="BX111">MIN(1,SLOPE(Fperm_SI_Woolf2021!$F$9:$F$93*EXP(-Fperm_SI_Woolf2021!$I$9:$I$93*$C111*IF(BX$58=Fperm_SI_Woolf2021!$E$9:$E$93,1,EXP(LN((1.1*(Fperm_SI_Woolf2021!$E$9:$E$93-BX$58)-63.1579*EXP(-0.19*Fperm_SI_Woolf2021!$E$9:$E$93)+63.1579*EXP(-0.19*BX$58))/(Fperm_SI_Woolf2021!$E$9:$E$93-BX$58))*(BX$58-Fperm_SI_Woolf2021!$E$9:$E$93)/10))) + Fperm_SI_Woolf2021!$G$9:$G$93*EXP(-Fperm_SI_Woolf2021!$J$9:$J$93*$C111*IF(BX$58=Fperm_SI_Woolf2021!$E$9:$E$93,1,EXP(LN((1.1*(Fperm_SI_Woolf2021!$E$9:$E$93-BX$58)-63.1579*EXP(-0.19*Fperm_SI_Woolf2021!$E$9:$E$93)+63.1579*EXP(-0.19*BX$58))/(Fperm_SI_Woolf2021!$E$9:$E$93-BX$58))*(BX$58-Fperm_SI_Woolf2021!$E$9:$E$93)/10))) + Fperm_SI_Woolf2021!$H$9:$H$93*EXP(-Fperm_SI_Woolf2021!$K$9:$K$93*$C111*IF(BX$58=Fperm_SI_Woolf2021!$E$9:$E$93,1,EXP(LN((1.1*(Fperm_SI_Woolf2021!$E$9:$E$93-BX$58)-63.1579*EXP(-0.19*Fperm_SI_Woolf2021!$E$9:$E$93)+63.1579*EXP(-0.19*BX$58))/(Fperm_SI_Woolf2021!$E$9:$E$93-BX$58))*(BX$58-Fperm_SI_Woolf2021!$E$9:$E$93)/10))),Fperm_SI_Woolf2021!$D$9:$D$93)*BX$57+INTERCEPT(Fperm_SI_Woolf2021!$F$9:$F$93*EXP(-Fperm_SI_Woolf2021!$I$9:$I$93*$C111*IF(BX$58=Fperm_SI_Woolf2021!$E$9:$E$93,1,EXP(LN((1.1*(Fperm_SI_Woolf2021!$E$9:$E$93-BX$58)-63.1579*EXP(-0.19*Fperm_SI_Woolf2021!$E$9:$E$93)+63.1579*EXP(-0.19*BX$58))/(Fperm_SI_Woolf2021!$E$9:$E$93-BX$58))*(BX$58-Fperm_SI_Woolf2021!$E$9:$E$93)/10))) + Fperm_SI_Woolf2021!$G$9:$G$93*EXP(-Fperm_SI_Woolf2021!$J$9:$J$93*$C111*IF(BX$58=Fperm_SI_Woolf2021!$E$9:$E$93,1,EXP(LN((1.1*(Fperm_SI_Woolf2021!$E$9:$E$93-BX$58)-63.1579*EXP(-0.19*Fperm_SI_Woolf2021!$E$9:$E$93)+63.1579*EXP(-0.19*BX$58))/(Fperm_SI_Woolf2021!$E$9:$E$93-BX$58))*(BX$58-Fperm_SI_Woolf2021!$E$9:$E$93)/10))) + Fperm_SI_Woolf2021!$H$9:$H$93*EXP(-Fperm_SI_Woolf2021!$K$9:$K$93*$C111*IF(BX$58=Fperm_SI_Woolf2021!$E$9:$E$93,1,EXP(LN((1.1*(Fperm_SI_Woolf2021!$E$9:$E$93-BX$58)-63.1579*EXP(-0.19*Fperm_SI_Woolf2021!$E$9:$E$93)+63.1579*EXP(-0.19*BX$58))/(Fperm_SI_Woolf2021!$E$9:$E$93-BX$58))*(BX$58-Fperm_SI_Woolf2021!$E$9:$E$93)/10))),Fperm_SI_Woolf2021!$D$9:$D$93))</f>
        <v>0.17645697481749267</v>
      </c>
      <c r="BY111" s="51" cm="1">
        <f t="array" ref="BY111">MIN(1,SLOPE(Fperm_SI_Woolf2021!$F$9:$F$93*EXP(-Fperm_SI_Woolf2021!$I$9:$I$93*$C111*IF(BY$58=Fperm_SI_Woolf2021!$E$9:$E$93,1,EXP(LN((1.1*(Fperm_SI_Woolf2021!$E$9:$E$93-BY$58)-63.1579*EXP(-0.19*Fperm_SI_Woolf2021!$E$9:$E$93)+63.1579*EXP(-0.19*BY$58))/(Fperm_SI_Woolf2021!$E$9:$E$93-BY$58))*(BY$58-Fperm_SI_Woolf2021!$E$9:$E$93)/10))) + Fperm_SI_Woolf2021!$G$9:$G$93*EXP(-Fperm_SI_Woolf2021!$J$9:$J$93*$C111*IF(BY$58=Fperm_SI_Woolf2021!$E$9:$E$93,1,EXP(LN((1.1*(Fperm_SI_Woolf2021!$E$9:$E$93-BY$58)-63.1579*EXP(-0.19*Fperm_SI_Woolf2021!$E$9:$E$93)+63.1579*EXP(-0.19*BY$58))/(Fperm_SI_Woolf2021!$E$9:$E$93-BY$58))*(BY$58-Fperm_SI_Woolf2021!$E$9:$E$93)/10))) + Fperm_SI_Woolf2021!$H$9:$H$93*EXP(-Fperm_SI_Woolf2021!$K$9:$K$93*$C111*IF(BY$58=Fperm_SI_Woolf2021!$E$9:$E$93,1,EXP(LN((1.1*(Fperm_SI_Woolf2021!$E$9:$E$93-BY$58)-63.1579*EXP(-0.19*Fperm_SI_Woolf2021!$E$9:$E$93)+63.1579*EXP(-0.19*BY$58))/(Fperm_SI_Woolf2021!$E$9:$E$93-BY$58))*(BY$58-Fperm_SI_Woolf2021!$E$9:$E$93)/10))),Fperm_SI_Woolf2021!$D$9:$D$93)*BY$57+INTERCEPT(Fperm_SI_Woolf2021!$F$9:$F$93*EXP(-Fperm_SI_Woolf2021!$I$9:$I$93*$C111*IF(BY$58=Fperm_SI_Woolf2021!$E$9:$E$93,1,EXP(LN((1.1*(Fperm_SI_Woolf2021!$E$9:$E$93-BY$58)-63.1579*EXP(-0.19*Fperm_SI_Woolf2021!$E$9:$E$93)+63.1579*EXP(-0.19*BY$58))/(Fperm_SI_Woolf2021!$E$9:$E$93-BY$58))*(BY$58-Fperm_SI_Woolf2021!$E$9:$E$93)/10))) + Fperm_SI_Woolf2021!$G$9:$G$93*EXP(-Fperm_SI_Woolf2021!$J$9:$J$93*$C111*IF(BY$58=Fperm_SI_Woolf2021!$E$9:$E$93,1,EXP(LN((1.1*(Fperm_SI_Woolf2021!$E$9:$E$93-BY$58)-63.1579*EXP(-0.19*Fperm_SI_Woolf2021!$E$9:$E$93)+63.1579*EXP(-0.19*BY$58))/(Fperm_SI_Woolf2021!$E$9:$E$93-BY$58))*(BY$58-Fperm_SI_Woolf2021!$E$9:$E$93)/10))) + Fperm_SI_Woolf2021!$H$9:$H$93*EXP(-Fperm_SI_Woolf2021!$K$9:$K$93*$C111*IF(BY$58=Fperm_SI_Woolf2021!$E$9:$E$93,1,EXP(LN((1.1*(Fperm_SI_Woolf2021!$E$9:$E$93-BY$58)-63.1579*EXP(-0.19*Fperm_SI_Woolf2021!$E$9:$E$93)+63.1579*EXP(-0.19*BY$58))/(Fperm_SI_Woolf2021!$E$9:$E$93-BY$58))*(BY$58-Fperm_SI_Woolf2021!$E$9:$E$93)/10))),Fperm_SI_Woolf2021!$D$9:$D$93))</f>
        <v>0.15743416332478938</v>
      </c>
      <c r="BZ111" s="51" cm="1">
        <f t="array" ref="BZ111">MIN(1,SLOPE(Fperm_SI_Woolf2021!$F$9:$F$93*EXP(-Fperm_SI_Woolf2021!$I$9:$I$93*$C111*IF(BZ$58=Fperm_SI_Woolf2021!$E$9:$E$93,1,EXP(LN((1.1*(Fperm_SI_Woolf2021!$E$9:$E$93-BZ$58)-63.1579*EXP(-0.19*Fperm_SI_Woolf2021!$E$9:$E$93)+63.1579*EXP(-0.19*BZ$58))/(Fperm_SI_Woolf2021!$E$9:$E$93-BZ$58))*(BZ$58-Fperm_SI_Woolf2021!$E$9:$E$93)/10))) + Fperm_SI_Woolf2021!$G$9:$G$93*EXP(-Fperm_SI_Woolf2021!$J$9:$J$93*$C111*IF(BZ$58=Fperm_SI_Woolf2021!$E$9:$E$93,1,EXP(LN((1.1*(Fperm_SI_Woolf2021!$E$9:$E$93-BZ$58)-63.1579*EXP(-0.19*Fperm_SI_Woolf2021!$E$9:$E$93)+63.1579*EXP(-0.19*BZ$58))/(Fperm_SI_Woolf2021!$E$9:$E$93-BZ$58))*(BZ$58-Fperm_SI_Woolf2021!$E$9:$E$93)/10))) + Fperm_SI_Woolf2021!$H$9:$H$93*EXP(-Fperm_SI_Woolf2021!$K$9:$K$93*$C111*IF(BZ$58=Fperm_SI_Woolf2021!$E$9:$E$93,1,EXP(LN((1.1*(Fperm_SI_Woolf2021!$E$9:$E$93-BZ$58)-63.1579*EXP(-0.19*Fperm_SI_Woolf2021!$E$9:$E$93)+63.1579*EXP(-0.19*BZ$58))/(Fperm_SI_Woolf2021!$E$9:$E$93-BZ$58))*(BZ$58-Fperm_SI_Woolf2021!$E$9:$E$93)/10))),Fperm_SI_Woolf2021!$D$9:$D$93)*BZ$57+INTERCEPT(Fperm_SI_Woolf2021!$F$9:$F$93*EXP(-Fperm_SI_Woolf2021!$I$9:$I$93*$C111*IF(BZ$58=Fperm_SI_Woolf2021!$E$9:$E$93,1,EXP(LN((1.1*(Fperm_SI_Woolf2021!$E$9:$E$93-BZ$58)-63.1579*EXP(-0.19*Fperm_SI_Woolf2021!$E$9:$E$93)+63.1579*EXP(-0.19*BZ$58))/(Fperm_SI_Woolf2021!$E$9:$E$93-BZ$58))*(BZ$58-Fperm_SI_Woolf2021!$E$9:$E$93)/10))) + Fperm_SI_Woolf2021!$G$9:$G$93*EXP(-Fperm_SI_Woolf2021!$J$9:$J$93*$C111*IF(BZ$58=Fperm_SI_Woolf2021!$E$9:$E$93,1,EXP(LN((1.1*(Fperm_SI_Woolf2021!$E$9:$E$93-BZ$58)-63.1579*EXP(-0.19*Fperm_SI_Woolf2021!$E$9:$E$93)+63.1579*EXP(-0.19*BZ$58))/(Fperm_SI_Woolf2021!$E$9:$E$93-BZ$58))*(BZ$58-Fperm_SI_Woolf2021!$E$9:$E$93)/10))) + Fperm_SI_Woolf2021!$H$9:$H$93*EXP(-Fperm_SI_Woolf2021!$K$9:$K$93*$C111*IF(BZ$58=Fperm_SI_Woolf2021!$E$9:$E$93,1,EXP(LN((1.1*(Fperm_SI_Woolf2021!$E$9:$E$93-BZ$58)-63.1579*EXP(-0.19*Fperm_SI_Woolf2021!$E$9:$E$93)+63.1579*EXP(-0.19*BZ$58))/(Fperm_SI_Woolf2021!$E$9:$E$93-BZ$58))*(BZ$58-Fperm_SI_Woolf2021!$E$9:$E$93)/10))),Fperm_SI_Woolf2021!$D$9:$D$93))</f>
        <v>0.13841135183208603</v>
      </c>
    </row>
    <row r="112" spans="3:78" x14ac:dyDescent="0.2">
      <c r="C112" s="48">
        <v>520</v>
      </c>
      <c r="D112" s="51" cm="1">
        <f t="array" ref="D112">MIN(1,SLOPE(Fperm_SI_Woolf2021!$F$9:$F$93*EXP(-Fperm_SI_Woolf2021!$I$9:$I$93*$C112*IF(D$58=Fperm_SI_Woolf2021!$E$9:$E$93,1,EXP(LN((1.1*(Fperm_SI_Woolf2021!$E$9:$E$93-D$58)-63.1579*EXP(-0.19*Fperm_SI_Woolf2021!$E$9:$E$93)+63.1579*EXP(-0.19*D$58))/(Fperm_SI_Woolf2021!$E$9:$E$93-D$58))*(D$58-Fperm_SI_Woolf2021!$E$9:$E$93)/10))) + Fperm_SI_Woolf2021!$G$9:$G$93*EXP(-Fperm_SI_Woolf2021!$J$9:$J$93*$C112*IF(D$58=Fperm_SI_Woolf2021!$E$9:$E$93,1,EXP(LN((1.1*(Fperm_SI_Woolf2021!$E$9:$E$93-D$58)-63.1579*EXP(-0.19*Fperm_SI_Woolf2021!$E$9:$E$93)+63.1579*EXP(-0.19*D$58))/(Fperm_SI_Woolf2021!$E$9:$E$93-D$58))*(D$58-Fperm_SI_Woolf2021!$E$9:$E$93)/10))) + Fperm_SI_Woolf2021!$H$9:$H$93*EXP(-Fperm_SI_Woolf2021!$K$9:$K$93*$C112*IF(D$58=Fperm_SI_Woolf2021!$E$9:$E$93,1,EXP(LN((1.1*(Fperm_SI_Woolf2021!$E$9:$E$93-D$58)-63.1579*EXP(-0.19*Fperm_SI_Woolf2021!$E$9:$E$93)+63.1579*EXP(-0.19*D$58))/(Fperm_SI_Woolf2021!$E$9:$E$93-D$58))*(D$58-Fperm_SI_Woolf2021!$E$9:$E$93)/10))),Fperm_SI_Woolf2021!$D$9:$D$93)*D$57+INTERCEPT(Fperm_SI_Woolf2021!$F$9:$F$93*EXP(-Fperm_SI_Woolf2021!$I$9:$I$93*$C112*IF(D$58=Fperm_SI_Woolf2021!$E$9:$E$93,1,EXP(LN((1.1*(Fperm_SI_Woolf2021!$E$9:$E$93-D$58)-63.1579*EXP(-0.19*Fperm_SI_Woolf2021!$E$9:$E$93)+63.1579*EXP(-0.19*D$58))/(Fperm_SI_Woolf2021!$E$9:$E$93-D$58))*(D$58-Fperm_SI_Woolf2021!$E$9:$E$93)/10))) + Fperm_SI_Woolf2021!$G$9:$G$93*EXP(-Fperm_SI_Woolf2021!$J$9:$J$93*$C112*IF(D$58=Fperm_SI_Woolf2021!$E$9:$E$93,1,EXP(LN((1.1*(Fperm_SI_Woolf2021!$E$9:$E$93-D$58)-63.1579*EXP(-0.19*Fperm_SI_Woolf2021!$E$9:$E$93)+63.1579*EXP(-0.19*D$58))/(Fperm_SI_Woolf2021!$E$9:$E$93-D$58))*(D$58-Fperm_SI_Woolf2021!$E$9:$E$93)/10))) + Fperm_SI_Woolf2021!$H$9:$H$93*EXP(-Fperm_SI_Woolf2021!$K$9:$K$93*$C112*IF(D$58=Fperm_SI_Woolf2021!$E$9:$E$93,1,EXP(LN((1.1*(Fperm_SI_Woolf2021!$E$9:$E$93-D$58)-63.1579*EXP(-0.19*Fperm_SI_Woolf2021!$E$9:$E$93)+63.1579*EXP(-0.19*D$58))/(Fperm_SI_Woolf2021!$E$9:$E$93-D$58))*(D$58-Fperm_SI_Woolf2021!$E$9:$E$93)/10))),Fperm_SI_Woolf2021!$D$9:$D$93))</f>
        <v>0.94958150431929644</v>
      </c>
      <c r="E112" s="51" cm="1">
        <f t="array" ref="E112">MIN(1,SLOPE(Fperm_SI_Woolf2021!$F$9:$F$93*EXP(-Fperm_SI_Woolf2021!$I$9:$I$93*$C112*IF(E$58=Fperm_SI_Woolf2021!$E$9:$E$93,1,EXP(LN((1.1*(Fperm_SI_Woolf2021!$E$9:$E$93-E$58)-63.1579*EXP(-0.19*Fperm_SI_Woolf2021!$E$9:$E$93)+63.1579*EXP(-0.19*E$58))/(Fperm_SI_Woolf2021!$E$9:$E$93-E$58))*(E$58-Fperm_SI_Woolf2021!$E$9:$E$93)/10))) + Fperm_SI_Woolf2021!$G$9:$G$93*EXP(-Fperm_SI_Woolf2021!$J$9:$J$93*$C112*IF(E$58=Fperm_SI_Woolf2021!$E$9:$E$93,1,EXP(LN((1.1*(Fperm_SI_Woolf2021!$E$9:$E$93-E$58)-63.1579*EXP(-0.19*Fperm_SI_Woolf2021!$E$9:$E$93)+63.1579*EXP(-0.19*E$58))/(Fperm_SI_Woolf2021!$E$9:$E$93-E$58))*(E$58-Fperm_SI_Woolf2021!$E$9:$E$93)/10))) + Fperm_SI_Woolf2021!$H$9:$H$93*EXP(-Fperm_SI_Woolf2021!$K$9:$K$93*$C112*IF(E$58=Fperm_SI_Woolf2021!$E$9:$E$93,1,EXP(LN((1.1*(Fperm_SI_Woolf2021!$E$9:$E$93-E$58)-63.1579*EXP(-0.19*Fperm_SI_Woolf2021!$E$9:$E$93)+63.1579*EXP(-0.19*E$58))/(Fperm_SI_Woolf2021!$E$9:$E$93-E$58))*(E$58-Fperm_SI_Woolf2021!$E$9:$E$93)/10))),Fperm_SI_Woolf2021!$D$9:$D$93)*E$57+INTERCEPT(Fperm_SI_Woolf2021!$F$9:$F$93*EXP(-Fperm_SI_Woolf2021!$I$9:$I$93*$C112*IF(E$58=Fperm_SI_Woolf2021!$E$9:$E$93,1,EXP(LN((1.1*(Fperm_SI_Woolf2021!$E$9:$E$93-E$58)-63.1579*EXP(-0.19*Fperm_SI_Woolf2021!$E$9:$E$93)+63.1579*EXP(-0.19*E$58))/(Fperm_SI_Woolf2021!$E$9:$E$93-E$58))*(E$58-Fperm_SI_Woolf2021!$E$9:$E$93)/10))) + Fperm_SI_Woolf2021!$G$9:$G$93*EXP(-Fperm_SI_Woolf2021!$J$9:$J$93*$C112*IF(E$58=Fperm_SI_Woolf2021!$E$9:$E$93,1,EXP(LN((1.1*(Fperm_SI_Woolf2021!$E$9:$E$93-E$58)-63.1579*EXP(-0.19*Fperm_SI_Woolf2021!$E$9:$E$93)+63.1579*EXP(-0.19*E$58))/(Fperm_SI_Woolf2021!$E$9:$E$93-E$58))*(E$58-Fperm_SI_Woolf2021!$E$9:$E$93)/10))) + Fperm_SI_Woolf2021!$H$9:$H$93*EXP(-Fperm_SI_Woolf2021!$K$9:$K$93*$C112*IF(E$58=Fperm_SI_Woolf2021!$E$9:$E$93,1,EXP(LN((1.1*(Fperm_SI_Woolf2021!$E$9:$E$93-E$58)-63.1579*EXP(-0.19*Fperm_SI_Woolf2021!$E$9:$E$93)+63.1579*EXP(-0.19*E$58))/(Fperm_SI_Woolf2021!$E$9:$E$93-E$58))*(E$58-Fperm_SI_Woolf2021!$E$9:$E$93)/10))),Fperm_SI_Woolf2021!$D$9:$D$93))</f>
        <v>0.91715954513054265</v>
      </c>
      <c r="F112" s="51" cm="1">
        <f t="array" ref="F112">MIN(1,SLOPE(Fperm_SI_Woolf2021!$F$9:$F$93*EXP(-Fperm_SI_Woolf2021!$I$9:$I$93*$C112*IF(F$58=Fperm_SI_Woolf2021!$E$9:$E$93,1,EXP(LN((1.1*(Fperm_SI_Woolf2021!$E$9:$E$93-F$58)-63.1579*EXP(-0.19*Fperm_SI_Woolf2021!$E$9:$E$93)+63.1579*EXP(-0.19*F$58))/(Fperm_SI_Woolf2021!$E$9:$E$93-F$58))*(F$58-Fperm_SI_Woolf2021!$E$9:$E$93)/10))) + Fperm_SI_Woolf2021!$G$9:$G$93*EXP(-Fperm_SI_Woolf2021!$J$9:$J$93*$C112*IF(F$58=Fperm_SI_Woolf2021!$E$9:$E$93,1,EXP(LN((1.1*(Fperm_SI_Woolf2021!$E$9:$E$93-F$58)-63.1579*EXP(-0.19*Fperm_SI_Woolf2021!$E$9:$E$93)+63.1579*EXP(-0.19*F$58))/(Fperm_SI_Woolf2021!$E$9:$E$93-F$58))*(F$58-Fperm_SI_Woolf2021!$E$9:$E$93)/10))) + Fperm_SI_Woolf2021!$H$9:$H$93*EXP(-Fperm_SI_Woolf2021!$K$9:$K$93*$C112*IF(F$58=Fperm_SI_Woolf2021!$E$9:$E$93,1,EXP(LN((1.1*(Fperm_SI_Woolf2021!$E$9:$E$93-F$58)-63.1579*EXP(-0.19*Fperm_SI_Woolf2021!$E$9:$E$93)+63.1579*EXP(-0.19*F$58))/(Fperm_SI_Woolf2021!$E$9:$E$93-F$58))*(F$58-Fperm_SI_Woolf2021!$E$9:$E$93)/10))),Fperm_SI_Woolf2021!$D$9:$D$93)*F$57+INTERCEPT(Fperm_SI_Woolf2021!$F$9:$F$93*EXP(-Fperm_SI_Woolf2021!$I$9:$I$93*$C112*IF(F$58=Fperm_SI_Woolf2021!$E$9:$E$93,1,EXP(LN((1.1*(Fperm_SI_Woolf2021!$E$9:$E$93-F$58)-63.1579*EXP(-0.19*Fperm_SI_Woolf2021!$E$9:$E$93)+63.1579*EXP(-0.19*F$58))/(Fperm_SI_Woolf2021!$E$9:$E$93-F$58))*(F$58-Fperm_SI_Woolf2021!$E$9:$E$93)/10))) + Fperm_SI_Woolf2021!$G$9:$G$93*EXP(-Fperm_SI_Woolf2021!$J$9:$J$93*$C112*IF(F$58=Fperm_SI_Woolf2021!$E$9:$E$93,1,EXP(LN((1.1*(Fperm_SI_Woolf2021!$E$9:$E$93-F$58)-63.1579*EXP(-0.19*Fperm_SI_Woolf2021!$E$9:$E$93)+63.1579*EXP(-0.19*F$58))/(Fperm_SI_Woolf2021!$E$9:$E$93-F$58))*(F$58-Fperm_SI_Woolf2021!$E$9:$E$93)/10))) + Fperm_SI_Woolf2021!$H$9:$H$93*EXP(-Fperm_SI_Woolf2021!$K$9:$K$93*$C112*IF(F$58=Fperm_SI_Woolf2021!$E$9:$E$93,1,EXP(LN((1.1*(Fperm_SI_Woolf2021!$E$9:$E$93-F$58)-63.1579*EXP(-0.19*Fperm_SI_Woolf2021!$E$9:$E$93)+63.1579*EXP(-0.19*F$58))/(Fperm_SI_Woolf2021!$E$9:$E$93-F$58))*(F$58-Fperm_SI_Woolf2021!$E$9:$E$93)/10))),Fperm_SI_Woolf2021!$D$9:$D$93))</f>
        <v>0.88473758594178875</v>
      </c>
      <c r="G112" s="51" cm="1">
        <f t="array" ref="G112">MIN(1,SLOPE(Fperm_SI_Woolf2021!$F$9:$F$93*EXP(-Fperm_SI_Woolf2021!$I$9:$I$93*$C112*IF(G$58=Fperm_SI_Woolf2021!$E$9:$E$93,1,EXP(LN((1.1*(Fperm_SI_Woolf2021!$E$9:$E$93-G$58)-63.1579*EXP(-0.19*Fperm_SI_Woolf2021!$E$9:$E$93)+63.1579*EXP(-0.19*G$58))/(Fperm_SI_Woolf2021!$E$9:$E$93-G$58))*(G$58-Fperm_SI_Woolf2021!$E$9:$E$93)/10))) + Fperm_SI_Woolf2021!$G$9:$G$93*EXP(-Fperm_SI_Woolf2021!$J$9:$J$93*$C112*IF(G$58=Fperm_SI_Woolf2021!$E$9:$E$93,1,EXP(LN((1.1*(Fperm_SI_Woolf2021!$E$9:$E$93-G$58)-63.1579*EXP(-0.19*Fperm_SI_Woolf2021!$E$9:$E$93)+63.1579*EXP(-0.19*G$58))/(Fperm_SI_Woolf2021!$E$9:$E$93-G$58))*(G$58-Fperm_SI_Woolf2021!$E$9:$E$93)/10))) + Fperm_SI_Woolf2021!$H$9:$H$93*EXP(-Fperm_SI_Woolf2021!$K$9:$K$93*$C112*IF(G$58=Fperm_SI_Woolf2021!$E$9:$E$93,1,EXP(LN((1.1*(Fperm_SI_Woolf2021!$E$9:$E$93-G$58)-63.1579*EXP(-0.19*Fperm_SI_Woolf2021!$E$9:$E$93)+63.1579*EXP(-0.19*G$58))/(Fperm_SI_Woolf2021!$E$9:$E$93-G$58))*(G$58-Fperm_SI_Woolf2021!$E$9:$E$93)/10))),Fperm_SI_Woolf2021!$D$9:$D$93)*G$57+INTERCEPT(Fperm_SI_Woolf2021!$F$9:$F$93*EXP(-Fperm_SI_Woolf2021!$I$9:$I$93*$C112*IF(G$58=Fperm_SI_Woolf2021!$E$9:$E$93,1,EXP(LN((1.1*(Fperm_SI_Woolf2021!$E$9:$E$93-G$58)-63.1579*EXP(-0.19*Fperm_SI_Woolf2021!$E$9:$E$93)+63.1579*EXP(-0.19*G$58))/(Fperm_SI_Woolf2021!$E$9:$E$93-G$58))*(G$58-Fperm_SI_Woolf2021!$E$9:$E$93)/10))) + Fperm_SI_Woolf2021!$G$9:$G$93*EXP(-Fperm_SI_Woolf2021!$J$9:$J$93*$C112*IF(G$58=Fperm_SI_Woolf2021!$E$9:$E$93,1,EXP(LN((1.1*(Fperm_SI_Woolf2021!$E$9:$E$93-G$58)-63.1579*EXP(-0.19*Fperm_SI_Woolf2021!$E$9:$E$93)+63.1579*EXP(-0.19*G$58))/(Fperm_SI_Woolf2021!$E$9:$E$93-G$58))*(G$58-Fperm_SI_Woolf2021!$E$9:$E$93)/10))) + Fperm_SI_Woolf2021!$H$9:$H$93*EXP(-Fperm_SI_Woolf2021!$K$9:$K$93*$C112*IF(G$58=Fperm_SI_Woolf2021!$E$9:$E$93,1,EXP(LN((1.1*(Fperm_SI_Woolf2021!$E$9:$E$93-G$58)-63.1579*EXP(-0.19*Fperm_SI_Woolf2021!$E$9:$E$93)+63.1579*EXP(-0.19*G$58))/(Fperm_SI_Woolf2021!$E$9:$E$93-G$58))*(G$58-Fperm_SI_Woolf2021!$E$9:$E$93)/10))),Fperm_SI_Woolf2021!$D$9:$D$93))</f>
        <v>0.85231562675303496</v>
      </c>
      <c r="H112" s="51" cm="1">
        <f t="array" ref="H112">MIN(1,SLOPE(Fperm_SI_Woolf2021!$F$9:$F$93*EXP(-Fperm_SI_Woolf2021!$I$9:$I$93*$C112*IF(H$58=Fperm_SI_Woolf2021!$E$9:$E$93,1,EXP(LN((1.1*(Fperm_SI_Woolf2021!$E$9:$E$93-H$58)-63.1579*EXP(-0.19*Fperm_SI_Woolf2021!$E$9:$E$93)+63.1579*EXP(-0.19*H$58))/(Fperm_SI_Woolf2021!$E$9:$E$93-H$58))*(H$58-Fperm_SI_Woolf2021!$E$9:$E$93)/10))) + Fperm_SI_Woolf2021!$G$9:$G$93*EXP(-Fperm_SI_Woolf2021!$J$9:$J$93*$C112*IF(H$58=Fperm_SI_Woolf2021!$E$9:$E$93,1,EXP(LN((1.1*(Fperm_SI_Woolf2021!$E$9:$E$93-H$58)-63.1579*EXP(-0.19*Fperm_SI_Woolf2021!$E$9:$E$93)+63.1579*EXP(-0.19*H$58))/(Fperm_SI_Woolf2021!$E$9:$E$93-H$58))*(H$58-Fperm_SI_Woolf2021!$E$9:$E$93)/10))) + Fperm_SI_Woolf2021!$H$9:$H$93*EXP(-Fperm_SI_Woolf2021!$K$9:$K$93*$C112*IF(H$58=Fperm_SI_Woolf2021!$E$9:$E$93,1,EXP(LN((1.1*(Fperm_SI_Woolf2021!$E$9:$E$93-H$58)-63.1579*EXP(-0.19*Fperm_SI_Woolf2021!$E$9:$E$93)+63.1579*EXP(-0.19*H$58))/(Fperm_SI_Woolf2021!$E$9:$E$93-H$58))*(H$58-Fperm_SI_Woolf2021!$E$9:$E$93)/10))),Fperm_SI_Woolf2021!$D$9:$D$93)*H$57+INTERCEPT(Fperm_SI_Woolf2021!$F$9:$F$93*EXP(-Fperm_SI_Woolf2021!$I$9:$I$93*$C112*IF(H$58=Fperm_SI_Woolf2021!$E$9:$E$93,1,EXP(LN((1.1*(Fperm_SI_Woolf2021!$E$9:$E$93-H$58)-63.1579*EXP(-0.19*Fperm_SI_Woolf2021!$E$9:$E$93)+63.1579*EXP(-0.19*H$58))/(Fperm_SI_Woolf2021!$E$9:$E$93-H$58))*(H$58-Fperm_SI_Woolf2021!$E$9:$E$93)/10))) + Fperm_SI_Woolf2021!$G$9:$G$93*EXP(-Fperm_SI_Woolf2021!$J$9:$J$93*$C112*IF(H$58=Fperm_SI_Woolf2021!$E$9:$E$93,1,EXP(LN((1.1*(Fperm_SI_Woolf2021!$E$9:$E$93-H$58)-63.1579*EXP(-0.19*Fperm_SI_Woolf2021!$E$9:$E$93)+63.1579*EXP(-0.19*H$58))/(Fperm_SI_Woolf2021!$E$9:$E$93-H$58))*(H$58-Fperm_SI_Woolf2021!$E$9:$E$93)/10))) + Fperm_SI_Woolf2021!$H$9:$H$93*EXP(-Fperm_SI_Woolf2021!$K$9:$K$93*$C112*IF(H$58=Fperm_SI_Woolf2021!$E$9:$E$93,1,EXP(LN((1.1*(Fperm_SI_Woolf2021!$E$9:$E$93-H$58)-63.1579*EXP(-0.19*Fperm_SI_Woolf2021!$E$9:$E$93)+63.1579*EXP(-0.19*H$58))/(Fperm_SI_Woolf2021!$E$9:$E$93-H$58))*(H$58-Fperm_SI_Woolf2021!$E$9:$E$93)/10))),Fperm_SI_Woolf2021!$D$9:$D$93))</f>
        <v>0.81989366756428106</v>
      </c>
      <c r="I112" s="51" cm="1">
        <f t="array" ref="I112">MIN(1,SLOPE(Fperm_SI_Woolf2021!$F$9:$F$93*EXP(-Fperm_SI_Woolf2021!$I$9:$I$93*$C112*IF(I$58=Fperm_SI_Woolf2021!$E$9:$E$93,1,EXP(LN((1.1*(Fperm_SI_Woolf2021!$E$9:$E$93-I$58)-63.1579*EXP(-0.19*Fperm_SI_Woolf2021!$E$9:$E$93)+63.1579*EXP(-0.19*I$58))/(Fperm_SI_Woolf2021!$E$9:$E$93-I$58))*(I$58-Fperm_SI_Woolf2021!$E$9:$E$93)/10))) + Fperm_SI_Woolf2021!$G$9:$G$93*EXP(-Fperm_SI_Woolf2021!$J$9:$J$93*$C112*IF(I$58=Fperm_SI_Woolf2021!$E$9:$E$93,1,EXP(LN((1.1*(Fperm_SI_Woolf2021!$E$9:$E$93-I$58)-63.1579*EXP(-0.19*Fperm_SI_Woolf2021!$E$9:$E$93)+63.1579*EXP(-0.19*I$58))/(Fperm_SI_Woolf2021!$E$9:$E$93-I$58))*(I$58-Fperm_SI_Woolf2021!$E$9:$E$93)/10))) + Fperm_SI_Woolf2021!$H$9:$H$93*EXP(-Fperm_SI_Woolf2021!$K$9:$K$93*$C112*IF(I$58=Fperm_SI_Woolf2021!$E$9:$E$93,1,EXP(LN((1.1*(Fperm_SI_Woolf2021!$E$9:$E$93-I$58)-63.1579*EXP(-0.19*Fperm_SI_Woolf2021!$E$9:$E$93)+63.1579*EXP(-0.19*I$58))/(Fperm_SI_Woolf2021!$E$9:$E$93-I$58))*(I$58-Fperm_SI_Woolf2021!$E$9:$E$93)/10))),Fperm_SI_Woolf2021!$D$9:$D$93)*I$57+INTERCEPT(Fperm_SI_Woolf2021!$F$9:$F$93*EXP(-Fperm_SI_Woolf2021!$I$9:$I$93*$C112*IF(I$58=Fperm_SI_Woolf2021!$E$9:$E$93,1,EXP(LN((1.1*(Fperm_SI_Woolf2021!$E$9:$E$93-I$58)-63.1579*EXP(-0.19*Fperm_SI_Woolf2021!$E$9:$E$93)+63.1579*EXP(-0.19*I$58))/(Fperm_SI_Woolf2021!$E$9:$E$93-I$58))*(I$58-Fperm_SI_Woolf2021!$E$9:$E$93)/10))) + Fperm_SI_Woolf2021!$G$9:$G$93*EXP(-Fperm_SI_Woolf2021!$J$9:$J$93*$C112*IF(I$58=Fperm_SI_Woolf2021!$E$9:$E$93,1,EXP(LN((1.1*(Fperm_SI_Woolf2021!$E$9:$E$93-I$58)-63.1579*EXP(-0.19*Fperm_SI_Woolf2021!$E$9:$E$93)+63.1579*EXP(-0.19*I$58))/(Fperm_SI_Woolf2021!$E$9:$E$93-I$58))*(I$58-Fperm_SI_Woolf2021!$E$9:$E$93)/10))) + Fperm_SI_Woolf2021!$H$9:$H$93*EXP(-Fperm_SI_Woolf2021!$K$9:$K$93*$C112*IF(I$58=Fperm_SI_Woolf2021!$E$9:$E$93,1,EXP(LN((1.1*(Fperm_SI_Woolf2021!$E$9:$E$93-I$58)-63.1579*EXP(-0.19*Fperm_SI_Woolf2021!$E$9:$E$93)+63.1579*EXP(-0.19*I$58))/(Fperm_SI_Woolf2021!$E$9:$E$93-I$58))*(I$58-Fperm_SI_Woolf2021!$E$9:$E$93)/10))),Fperm_SI_Woolf2021!$D$9:$D$93))</f>
        <v>0.78747170837552716</v>
      </c>
      <c r="J112" s="51" cm="1">
        <f t="array" ref="J112">MIN(1,SLOPE(Fperm_SI_Woolf2021!$F$9:$F$93*EXP(-Fperm_SI_Woolf2021!$I$9:$I$93*$C112*IF(J$58=Fperm_SI_Woolf2021!$E$9:$E$93,1,EXP(LN((1.1*(Fperm_SI_Woolf2021!$E$9:$E$93-J$58)-63.1579*EXP(-0.19*Fperm_SI_Woolf2021!$E$9:$E$93)+63.1579*EXP(-0.19*J$58))/(Fperm_SI_Woolf2021!$E$9:$E$93-J$58))*(J$58-Fperm_SI_Woolf2021!$E$9:$E$93)/10))) + Fperm_SI_Woolf2021!$G$9:$G$93*EXP(-Fperm_SI_Woolf2021!$J$9:$J$93*$C112*IF(J$58=Fperm_SI_Woolf2021!$E$9:$E$93,1,EXP(LN((1.1*(Fperm_SI_Woolf2021!$E$9:$E$93-J$58)-63.1579*EXP(-0.19*Fperm_SI_Woolf2021!$E$9:$E$93)+63.1579*EXP(-0.19*J$58))/(Fperm_SI_Woolf2021!$E$9:$E$93-J$58))*(J$58-Fperm_SI_Woolf2021!$E$9:$E$93)/10))) + Fperm_SI_Woolf2021!$H$9:$H$93*EXP(-Fperm_SI_Woolf2021!$K$9:$K$93*$C112*IF(J$58=Fperm_SI_Woolf2021!$E$9:$E$93,1,EXP(LN((1.1*(Fperm_SI_Woolf2021!$E$9:$E$93-J$58)-63.1579*EXP(-0.19*Fperm_SI_Woolf2021!$E$9:$E$93)+63.1579*EXP(-0.19*J$58))/(Fperm_SI_Woolf2021!$E$9:$E$93-J$58))*(J$58-Fperm_SI_Woolf2021!$E$9:$E$93)/10))),Fperm_SI_Woolf2021!$D$9:$D$93)*J$57+INTERCEPT(Fperm_SI_Woolf2021!$F$9:$F$93*EXP(-Fperm_SI_Woolf2021!$I$9:$I$93*$C112*IF(J$58=Fperm_SI_Woolf2021!$E$9:$E$93,1,EXP(LN((1.1*(Fperm_SI_Woolf2021!$E$9:$E$93-J$58)-63.1579*EXP(-0.19*Fperm_SI_Woolf2021!$E$9:$E$93)+63.1579*EXP(-0.19*J$58))/(Fperm_SI_Woolf2021!$E$9:$E$93-J$58))*(J$58-Fperm_SI_Woolf2021!$E$9:$E$93)/10))) + Fperm_SI_Woolf2021!$G$9:$G$93*EXP(-Fperm_SI_Woolf2021!$J$9:$J$93*$C112*IF(J$58=Fperm_SI_Woolf2021!$E$9:$E$93,1,EXP(LN((1.1*(Fperm_SI_Woolf2021!$E$9:$E$93-J$58)-63.1579*EXP(-0.19*Fperm_SI_Woolf2021!$E$9:$E$93)+63.1579*EXP(-0.19*J$58))/(Fperm_SI_Woolf2021!$E$9:$E$93-J$58))*(J$58-Fperm_SI_Woolf2021!$E$9:$E$93)/10))) + Fperm_SI_Woolf2021!$H$9:$H$93*EXP(-Fperm_SI_Woolf2021!$K$9:$K$93*$C112*IF(J$58=Fperm_SI_Woolf2021!$E$9:$E$93,1,EXP(LN((1.1*(Fperm_SI_Woolf2021!$E$9:$E$93-J$58)-63.1579*EXP(-0.19*Fperm_SI_Woolf2021!$E$9:$E$93)+63.1579*EXP(-0.19*J$58))/(Fperm_SI_Woolf2021!$E$9:$E$93-J$58))*(J$58-Fperm_SI_Woolf2021!$E$9:$E$93)/10))),Fperm_SI_Woolf2021!$D$9:$D$93))</f>
        <v>0.75504974918677337</v>
      </c>
      <c r="K112" s="51" cm="1">
        <f t="array" ref="K112">MIN(1,SLOPE(Fperm_SI_Woolf2021!$F$9:$F$93*EXP(-Fperm_SI_Woolf2021!$I$9:$I$93*$C112*IF(K$58=Fperm_SI_Woolf2021!$E$9:$E$93,1,EXP(LN((1.1*(Fperm_SI_Woolf2021!$E$9:$E$93-K$58)-63.1579*EXP(-0.19*Fperm_SI_Woolf2021!$E$9:$E$93)+63.1579*EXP(-0.19*K$58))/(Fperm_SI_Woolf2021!$E$9:$E$93-K$58))*(K$58-Fperm_SI_Woolf2021!$E$9:$E$93)/10))) + Fperm_SI_Woolf2021!$G$9:$G$93*EXP(-Fperm_SI_Woolf2021!$J$9:$J$93*$C112*IF(K$58=Fperm_SI_Woolf2021!$E$9:$E$93,1,EXP(LN((1.1*(Fperm_SI_Woolf2021!$E$9:$E$93-K$58)-63.1579*EXP(-0.19*Fperm_SI_Woolf2021!$E$9:$E$93)+63.1579*EXP(-0.19*K$58))/(Fperm_SI_Woolf2021!$E$9:$E$93-K$58))*(K$58-Fperm_SI_Woolf2021!$E$9:$E$93)/10))) + Fperm_SI_Woolf2021!$H$9:$H$93*EXP(-Fperm_SI_Woolf2021!$K$9:$K$93*$C112*IF(K$58=Fperm_SI_Woolf2021!$E$9:$E$93,1,EXP(LN((1.1*(Fperm_SI_Woolf2021!$E$9:$E$93-K$58)-63.1579*EXP(-0.19*Fperm_SI_Woolf2021!$E$9:$E$93)+63.1579*EXP(-0.19*K$58))/(Fperm_SI_Woolf2021!$E$9:$E$93-K$58))*(K$58-Fperm_SI_Woolf2021!$E$9:$E$93)/10))),Fperm_SI_Woolf2021!$D$9:$D$93)*K$57+INTERCEPT(Fperm_SI_Woolf2021!$F$9:$F$93*EXP(-Fperm_SI_Woolf2021!$I$9:$I$93*$C112*IF(K$58=Fperm_SI_Woolf2021!$E$9:$E$93,1,EXP(LN((1.1*(Fperm_SI_Woolf2021!$E$9:$E$93-K$58)-63.1579*EXP(-0.19*Fperm_SI_Woolf2021!$E$9:$E$93)+63.1579*EXP(-0.19*K$58))/(Fperm_SI_Woolf2021!$E$9:$E$93-K$58))*(K$58-Fperm_SI_Woolf2021!$E$9:$E$93)/10))) + Fperm_SI_Woolf2021!$G$9:$G$93*EXP(-Fperm_SI_Woolf2021!$J$9:$J$93*$C112*IF(K$58=Fperm_SI_Woolf2021!$E$9:$E$93,1,EXP(LN((1.1*(Fperm_SI_Woolf2021!$E$9:$E$93-K$58)-63.1579*EXP(-0.19*Fperm_SI_Woolf2021!$E$9:$E$93)+63.1579*EXP(-0.19*K$58))/(Fperm_SI_Woolf2021!$E$9:$E$93-K$58))*(K$58-Fperm_SI_Woolf2021!$E$9:$E$93)/10))) + Fperm_SI_Woolf2021!$H$9:$H$93*EXP(-Fperm_SI_Woolf2021!$K$9:$K$93*$C112*IF(K$58=Fperm_SI_Woolf2021!$E$9:$E$93,1,EXP(LN((1.1*(Fperm_SI_Woolf2021!$E$9:$E$93-K$58)-63.1579*EXP(-0.19*Fperm_SI_Woolf2021!$E$9:$E$93)+63.1579*EXP(-0.19*K$58))/(Fperm_SI_Woolf2021!$E$9:$E$93-K$58))*(K$58-Fperm_SI_Woolf2021!$E$9:$E$93)/10))),Fperm_SI_Woolf2021!$D$9:$D$93))</f>
        <v>0.72262778999801958</v>
      </c>
      <c r="L112" s="51" cm="1">
        <f t="array" ref="L112">MIN(1,SLOPE(Fperm_SI_Woolf2021!$F$9:$F$93*EXP(-Fperm_SI_Woolf2021!$I$9:$I$93*$C112*IF(L$58=Fperm_SI_Woolf2021!$E$9:$E$93,1,EXP(LN((1.1*(Fperm_SI_Woolf2021!$E$9:$E$93-L$58)-63.1579*EXP(-0.19*Fperm_SI_Woolf2021!$E$9:$E$93)+63.1579*EXP(-0.19*L$58))/(Fperm_SI_Woolf2021!$E$9:$E$93-L$58))*(L$58-Fperm_SI_Woolf2021!$E$9:$E$93)/10))) + Fperm_SI_Woolf2021!$G$9:$G$93*EXP(-Fperm_SI_Woolf2021!$J$9:$J$93*$C112*IF(L$58=Fperm_SI_Woolf2021!$E$9:$E$93,1,EXP(LN((1.1*(Fperm_SI_Woolf2021!$E$9:$E$93-L$58)-63.1579*EXP(-0.19*Fperm_SI_Woolf2021!$E$9:$E$93)+63.1579*EXP(-0.19*L$58))/(Fperm_SI_Woolf2021!$E$9:$E$93-L$58))*(L$58-Fperm_SI_Woolf2021!$E$9:$E$93)/10))) + Fperm_SI_Woolf2021!$H$9:$H$93*EXP(-Fperm_SI_Woolf2021!$K$9:$K$93*$C112*IF(L$58=Fperm_SI_Woolf2021!$E$9:$E$93,1,EXP(LN((1.1*(Fperm_SI_Woolf2021!$E$9:$E$93-L$58)-63.1579*EXP(-0.19*Fperm_SI_Woolf2021!$E$9:$E$93)+63.1579*EXP(-0.19*L$58))/(Fperm_SI_Woolf2021!$E$9:$E$93-L$58))*(L$58-Fperm_SI_Woolf2021!$E$9:$E$93)/10))),Fperm_SI_Woolf2021!$D$9:$D$93)*L$57+INTERCEPT(Fperm_SI_Woolf2021!$F$9:$F$93*EXP(-Fperm_SI_Woolf2021!$I$9:$I$93*$C112*IF(L$58=Fperm_SI_Woolf2021!$E$9:$E$93,1,EXP(LN((1.1*(Fperm_SI_Woolf2021!$E$9:$E$93-L$58)-63.1579*EXP(-0.19*Fperm_SI_Woolf2021!$E$9:$E$93)+63.1579*EXP(-0.19*L$58))/(Fperm_SI_Woolf2021!$E$9:$E$93-L$58))*(L$58-Fperm_SI_Woolf2021!$E$9:$E$93)/10))) + Fperm_SI_Woolf2021!$G$9:$G$93*EXP(-Fperm_SI_Woolf2021!$J$9:$J$93*$C112*IF(L$58=Fperm_SI_Woolf2021!$E$9:$E$93,1,EXP(LN((1.1*(Fperm_SI_Woolf2021!$E$9:$E$93-L$58)-63.1579*EXP(-0.19*Fperm_SI_Woolf2021!$E$9:$E$93)+63.1579*EXP(-0.19*L$58))/(Fperm_SI_Woolf2021!$E$9:$E$93-L$58))*(L$58-Fperm_SI_Woolf2021!$E$9:$E$93)/10))) + Fperm_SI_Woolf2021!$H$9:$H$93*EXP(-Fperm_SI_Woolf2021!$K$9:$K$93*$C112*IF(L$58=Fperm_SI_Woolf2021!$E$9:$E$93,1,EXP(LN((1.1*(Fperm_SI_Woolf2021!$E$9:$E$93-L$58)-63.1579*EXP(-0.19*Fperm_SI_Woolf2021!$E$9:$E$93)+63.1579*EXP(-0.19*L$58))/(Fperm_SI_Woolf2021!$E$9:$E$93-L$58))*(L$58-Fperm_SI_Woolf2021!$E$9:$E$93)/10))),Fperm_SI_Woolf2021!$D$9:$D$93))</f>
        <v>0.69020583080926567</v>
      </c>
      <c r="M112" s="51" cm="1">
        <f t="array" ref="M112">MIN(1,SLOPE(Fperm_SI_Woolf2021!$F$9:$F$93*EXP(-Fperm_SI_Woolf2021!$I$9:$I$93*$C112*IF(M$58=Fperm_SI_Woolf2021!$E$9:$E$93,1,EXP(LN((1.1*(Fperm_SI_Woolf2021!$E$9:$E$93-M$58)-63.1579*EXP(-0.19*Fperm_SI_Woolf2021!$E$9:$E$93)+63.1579*EXP(-0.19*M$58))/(Fperm_SI_Woolf2021!$E$9:$E$93-M$58))*(M$58-Fperm_SI_Woolf2021!$E$9:$E$93)/10))) + Fperm_SI_Woolf2021!$G$9:$G$93*EXP(-Fperm_SI_Woolf2021!$J$9:$J$93*$C112*IF(M$58=Fperm_SI_Woolf2021!$E$9:$E$93,1,EXP(LN((1.1*(Fperm_SI_Woolf2021!$E$9:$E$93-M$58)-63.1579*EXP(-0.19*Fperm_SI_Woolf2021!$E$9:$E$93)+63.1579*EXP(-0.19*M$58))/(Fperm_SI_Woolf2021!$E$9:$E$93-M$58))*(M$58-Fperm_SI_Woolf2021!$E$9:$E$93)/10))) + Fperm_SI_Woolf2021!$H$9:$H$93*EXP(-Fperm_SI_Woolf2021!$K$9:$K$93*$C112*IF(M$58=Fperm_SI_Woolf2021!$E$9:$E$93,1,EXP(LN((1.1*(Fperm_SI_Woolf2021!$E$9:$E$93-M$58)-63.1579*EXP(-0.19*Fperm_SI_Woolf2021!$E$9:$E$93)+63.1579*EXP(-0.19*M$58))/(Fperm_SI_Woolf2021!$E$9:$E$93-M$58))*(M$58-Fperm_SI_Woolf2021!$E$9:$E$93)/10))),Fperm_SI_Woolf2021!$D$9:$D$93)*M$57+INTERCEPT(Fperm_SI_Woolf2021!$F$9:$F$93*EXP(-Fperm_SI_Woolf2021!$I$9:$I$93*$C112*IF(M$58=Fperm_SI_Woolf2021!$E$9:$E$93,1,EXP(LN((1.1*(Fperm_SI_Woolf2021!$E$9:$E$93-M$58)-63.1579*EXP(-0.19*Fperm_SI_Woolf2021!$E$9:$E$93)+63.1579*EXP(-0.19*M$58))/(Fperm_SI_Woolf2021!$E$9:$E$93-M$58))*(M$58-Fperm_SI_Woolf2021!$E$9:$E$93)/10))) + Fperm_SI_Woolf2021!$G$9:$G$93*EXP(-Fperm_SI_Woolf2021!$J$9:$J$93*$C112*IF(M$58=Fperm_SI_Woolf2021!$E$9:$E$93,1,EXP(LN((1.1*(Fperm_SI_Woolf2021!$E$9:$E$93-M$58)-63.1579*EXP(-0.19*Fperm_SI_Woolf2021!$E$9:$E$93)+63.1579*EXP(-0.19*M$58))/(Fperm_SI_Woolf2021!$E$9:$E$93-M$58))*(M$58-Fperm_SI_Woolf2021!$E$9:$E$93)/10))) + Fperm_SI_Woolf2021!$H$9:$H$93*EXP(-Fperm_SI_Woolf2021!$K$9:$K$93*$C112*IF(M$58=Fperm_SI_Woolf2021!$E$9:$E$93,1,EXP(LN((1.1*(Fperm_SI_Woolf2021!$E$9:$E$93-M$58)-63.1579*EXP(-0.19*Fperm_SI_Woolf2021!$E$9:$E$93)+63.1579*EXP(-0.19*M$58))/(Fperm_SI_Woolf2021!$E$9:$E$93-M$58))*(M$58-Fperm_SI_Woolf2021!$E$9:$E$93)/10))),Fperm_SI_Woolf2021!$D$9:$D$93))</f>
        <v>0.65778387162051177</v>
      </c>
      <c r="N112" s="51" cm="1">
        <f t="array" ref="N112">MIN(1,SLOPE(Fperm_SI_Woolf2021!$F$9:$F$93*EXP(-Fperm_SI_Woolf2021!$I$9:$I$93*$C112*IF(N$58=Fperm_SI_Woolf2021!$E$9:$E$93,1,EXP(LN((1.1*(Fperm_SI_Woolf2021!$E$9:$E$93-N$58)-63.1579*EXP(-0.19*Fperm_SI_Woolf2021!$E$9:$E$93)+63.1579*EXP(-0.19*N$58))/(Fperm_SI_Woolf2021!$E$9:$E$93-N$58))*(N$58-Fperm_SI_Woolf2021!$E$9:$E$93)/10))) + Fperm_SI_Woolf2021!$G$9:$G$93*EXP(-Fperm_SI_Woolf2021!$J$9:$J$93*$C112*IF(N$58=Fperm_SI_Woolf2021!$E$9:$E$93,1,EXP(LN((1.1*(Fperm_SI_Woolf2021!$E$9:$E$93-N$58)-63.1579*EXP(-0.19*Fperm_SI_Woolf2021!$E$9:$E$93)+63.1579*EXP(-0.19*N$58))/(Fperm_SI_Woolf2021!$E$9:$E$93-N$58))*(N$58-Fperm_SI_Woolf2021!$E$9:$E$93)/10))) + Fperm_SI_Woolf2021!$H$9:$H$93*EXP(-Fperm_SI_Woolf2021!$K$9:$K$93*$C112*IF(N$58=Fperm_SI_Woolf2021!$E$9:$E$93,1,EXP(LN((1.1*(Fperm_SI_Woolf2021!$E$9:$E$93-N$58)-63.1579*EXP(-0.19*Fperm_SI_Woolf2021!$E$9:$E$93)+63.1579*EXP(-0.19*N$58))/(Fperm_SI_Woolf2021!$E$9:$E$93-N$58))*(N$58-Fperm_SI_Woolf2021!$E$9:$E$93)/10))),Fperm_SI_Woolf2021!$D$9:$D$93)*N$57+INTERCEPT(Fperm_SI_Woolf2021!$F$9:$F$93*EXP(-Fperm_SI_Woolf2021!$I$9:$I$93*$C112*IF(N$58=Fperm_SI_Woolf2021!$E$9:$E$93,1,EXP(LN((1.1*(Fperm_SI_Woolf2021!$E$9:$E$93-N$58)-63.1579*EXP(-0.19*Fperm_SI_Woolf2021!$E$9:$E$93)+63.1579*EXP(-0.19*N$58))/(Fperm_SI_Woolf2021!$E$9:$E$93-N$58))*(N$58-Fperm_SI_Woolf2021!$E$9:$E$93)/10))) + Fperm_SI_Woolf2021!$G$9:$G$93*EXP(-Fperm_SI_Woolf2021!$J$9:$J$93*$C112*IF(N$58=Fperm_SI_Woolf2021!$E$9:$E$93,1,EXP(LN((1.1*(Fperm_SI_Woolf2021!$E$9:$E$93-N$58)-63.1579*EXP(-0.19*Fperm_SI_Woolf2021!$E$9:$E$93)+63.1579*EXP(-0.19*N$58))/(Fperm_SI_Woolf2021!$E$9:$E$93-N$58))*(N$58-Fperm_SI_Woolf2021!$E$9:$E$93)/10))) + Fperm_SI_Woolf2021!$H$9:$H$93*EXP(-Fperm_SI_Woolf2021!$K$9:$K$93*$C112*IF(N$58=Fperm_SI_Woolf2021!$E$9:$E$93,1,EXP(LN((1.1*(Fperm_SI_Woolf2021!$E$9:$E$93-N$58)-63.1579*EXP(-0.19*Fperm_SI_Woolf2021!$E$9:$E$93)+63.1579*EXP(-0.19*N$58))/(Fperm_SI_Woolf2021!$E$9:$E$93-N$58))*(N$58-Fperm_SI_Woolf2021!$E$9:$E$93)/10))),Fperm_SI_Woolf2021!$D$9:$D$93))</f>
        <v>0.62536191243175798</v>
      </c>
      <c r="O112" s="51" cm="1">
        <f t="array" ref="O112">MIN(1,SLOPE(Fperm_SI_Woolf2021!$F$9:$F$93*EXP(-Fperm_SI_Woolf2021!$I$9:$I$93*$C112*IF(O$58=Fperm_SI_Woolf2021!$E$9:$E$93,1,EXP(LN((1.1*(Fperm_SI_Woolf2021!$E$9:$E$93-O$58)-63.1579*EXP(-0.19*Fperm_SI_Woolf2021!$E$9:$E$93)+63.1579*EXP(-0.19*O$58))/(Fperm_SI_Woolf2021!$E$9:$E$93-O$58))*(O$58-Fperm_SI_Woolf2021!$E$9:$E$93)/10))) + Fperm_SI_Woolf2021!$G$9:$G$93*EXP(-Fperm_SI_Woolf2021!$J$9:$J$93*$C112*IF(O$58=Fperm_SI_Woolf2021!$E$9:$E$93,1,EXP(LN((1.1*(Fperm_SI_Woolf2021!$E$9:$E$93-O$58)-63.1579*EXP(-0.19*Fperm_SI_Woolf2021!$E$9:$E$93)+63.1579*EXP(-0.19*O$58))/(Fperm_SI_Woolf2021!$E$9:$E$93-O$58))*(O$58-Fperm_SI_Woolf2021!$E$9:$E$93)/10))) + Fperm_SI_Woolf2021!$H$9:$H$93*EXP(-Fperm_SI_Woolf2021!$K$9:$K$93*$C112*IF(O$58=Fperm_SI_Woolf2021!$E$9:$E$93,1,EXP(LN((1.1*(Fperm_SI_Woolf2021!$E$9:$E$93-O$58)-63.1579*EXP(-0.19*Fperm_SI_Woolf2021!$E$9:$E$93)+63.1579*EXP(-0.19*O$58))/(Fperm_SI_Woolf2021!$E$9:$E$93-O$58))*(O$58-Fperm_SI_Woolf2021!$E$9:$E$93)/10))),Fperm_SI_Woolf2021!$D$9:$D$93)*O$57+INTERCEPT(Fperm_SI_Woolf2021!$F$9:$F$93*EXP(-Fperm_SI_Woolf2021!$I$9:$I$93*$C112*IF(O$58=Fperm_SI_Woolf2021!$E$9:$E$93,1,EXP(LN((1.1*(Fperm_SI_Woolf2021!$E$9:$E$93-O$58)-63.1579*EXP(-0.19*Fperm_SI_Woolf2021!$E$9:$E$93)+63.1579*EXP(-0.19*O$58))/(Fperm_SI_Woolf2021!$E$9:$E$93-O$58))*(O$58-Fperm_SI_Woolf2021!$E$9:$E$93)/10))) + Fperm_SI_Woolf2021!$G$9:$G$93*EXP(-Fperm_SI_Woolf2021!$J$9:$J$93*$C112*IF(O$58=Fperm_SI_Woolf2021!$E$9:$E$93,1,EXP(LN((1.1*(Fperm_SI_Woolf2021!$E$9:$E$93-O$58)-63.1579*EXP(-0.19*Fperm_SI_Woolf2021!$E$9:$E$93)+63.1579*EXP(-0.19*O$58))/(Fperm_SI_Woolf2021!$E$9:$E$93-O$58))*(O$58-Fperm_SI_Woolf2021!$E$9:$E$93)/10))) + Fperm_SI_Woolf2021!$H$9:$H$93*EXP(-Fperm_SI_Woolf2021!$K$9:$K$93*$C112*IF(O$58=Fperm_SI_Woolf2021!$E$9:$E$93,1,EXP(LN((1.1*(Fperm_SI_Woolf2021!$E$9:$E$93-O$58)-63.1579*EXP(-0.19*Fperm_SI_Woolf2021!$E$9:$E$93)+63.1579*EXP(-0.19*O$58))/(Fperm_SI_Woolf2021!$E$9:$E$93-O$58))*(O$58-Fperm_SI_Woolf2021!$E$9:$E$93)/10))),Fperm_SI_Woolf2021!$D$9:$D$93))</f>
        <v>0.59293995324300408</v>
      </c>
      <c r="P112" s="51" cm="1">
        <f t="array" ref="P112">MIN(1,SLOPE(Fperm_SI_Woolf2021!$F$9:$F$93*EXP(-Fperm_SI_Woolf2021!$I$9:$I$93*$C112*IF(P$58=Fperm_SI_Woolf2021!$E$9:$E$93,1,EXP(LN((1.1*(Fperm_SI_Woolf2021!$E$9:$E$93-P$58)-63.1579*EXP(-0.19*Fperm_SI_Woolf2021!$E$9:$E$93)+63.1579*EXP(-0.19*P$58))/(Fperm_SI_Woolf2021!$E$9:$E$93-P$58))*(P$58-Fperm_SI_Woolf2021!$E$9:$E$93)/10))) + Fperm_SI_Woolf2021!$G$9:$G$93*EXP(-Fperm_SI_Woolf2021!$J$9:$J$93*$C112*IF(P$58=Fperm_SI_Woolf2021!$E$9:$E$93,1,EXP(LN((1.1*(Fperm_SI_Woolf2021!$E$9:$E$93-P$58)-63.1579*EXP(-0.19*Fperm_SI_Woolf2021!$E$9:$E$93)+63.1579*EXP(-0.19*P$58))/(Fperm_SI_Woolf2021!$E$9:$E$93-P$58))*(P$58-Fperm_SI_Woolf2021!$E$9:$E$93)/10))) + Fperm_SI_Woolf2021!$H$9:$H$93*EXP(-Fperm_SI_Woolf2021!$K$9:$K$93*$C112*IF(P$58=Fperm_SI_Woolf2021!$E$9:$E$93,1,EXP(LN((1.1*(Fperm_SI_Woolf2021!$E$9:$E$93-P$58)-63.1579*EXP(-0.19*Fperm_SI_Woolf2021!$E$9:$E$93)+63.1579*EXP(-0.19*P$58))/(Fperm_SI_Woolf2021!$E$9:$E$93-P$58))*(P$58-Fperm_SI_Woolf2021!$E$9:$E$93)/10))),Fperm_SI_Woolf2021!$D$9:$D$93)*P$57+INTERCEPT(Fperm_SI_Woolf2021!$F$9:$F$93*EXP(-Fperm_SI_Woolf2021!$I$9:$I$93*$C112*IF(P$58=Fperm_SI_Woolf2021!$E$9:$E$93,1,EXP(LN((1.1*(Fperm_SI_Woolf2021!$E$9:$E$93-P$58)-63.1579*EXP(-0.19*Fperm_SI_Woolf2021!$E$9:$E$93)+63.1579*EXP(-0.19*P$58))/(Fperm_SI_Woolf2021!$E$9:$E$93-P$58))*(P$58-Fperm_SI_Woolf2021!$E$9:$E$93)/10))) + Fperm_SI_Woolf2021!$G$9:$G$93*EXP(-Fperm_SI_Woolf2021!$J$9:$J$93*$C112*IF(P$58=Fperm_SI_Woolf2021!$E$9:$E$93,1,EXP(LN((1.1*(Fperm_SI_Woolf2021!$E$9:$E$93-P$58)-63.1579*EXP(-0.19*Fperm_SI_Woolf2021!$E$9:$E$93)+63.1579*EXP(-0.19*P$58))/(Fperm_SI_Woolf2021!$E$9:$E$93-P$58))*(P$58-Fperm_SI_Woolf2021!$E$9:$E$93)/10))) + Fperm_SI_Woolf2021!$H$9:$H$93*EXP(-Fperm_SI_Woolf2021!$K$9:$K$93*$C112*IF(P$58=Fperm_SI_Woolf2021!$E$9:$E$93,1,EXP(LN((1.1*(Fperm_SI_Woolf2021!$E$9:$E$93-P$58)-63.1579*EXP(-0.19*Fperm_SI_Woolf2021!$E$9:$E$93)+63.1579*EXP(-0.19*P$58))/(Fperm_SI_Woolf2021!$E$9:$E$93-P$58))*(P$58-Fperm_SI_Woolf2021!$E$9:$E$93)/10))),Fperm_SI_Woolf2021!$D$9:$D$93))</f>
        <v>0.56051799405425018</v>
      </c>
      <c r="Q112" s="51" cm="1">
        <f t="array" ref="Q112">MIN(1,SLOPE(Fperm_SI_Woolf2021!$F$9:$F$93*EXP(-Fperm_SI_Woolf2021!$I$9:$I$93*$C112*IF(Q$58=Fperm_SI_Woolf2021!$E$9:$E$93,1,EXP(LN((1.1*(Fperm_SI_Woolf2021!$E$9:$E$93-Q$58)-63.1579*EXP(-0.19*Fperm_SI_Woolf2021!$E$9:$E$93)+63.1579*EXP(-0.19*Q$58))/(Fperm_SI_Woolf2021!$E$9:$E$93-Q$58))*(Q$58-Fperm_SI_Woolf2021!$E$9:$E$93)/10))) + Fperm_SI_Woolf2021!$G$9:$G$93*EXP(-Fperm_SI_Woolf2021!$J$9:$J$93*$C112*IF(Q$58=Fperm_SI_Woolf2021!$E$9:$E$93,1,EXP(LN((1.1*(Fperm_SI_Woolf2021!$E$9:$E$93-Q$58)-63.1579*EXP(-0.19*Fperm_SI_Woolf2021!$E$9:$E$93)+63.1579*EXP(-0.19*Q$58))/(Fperm_SI_Woolf2021!$E$9:$E$93-Q$58))*(Q$58-Fperm_SI_Woolf2021!$E$9:$E$93)/10))) + Fperm_SI_Woolf2021!$H$9:$H$93*EXP(-Fperm_SI_Woolf2021!$K$9:$K$93*$C112*IF(Q$58=Fperm_SI_Woolf2021!$E$9:$E$93,1,EXP(LN((1.1*(Fperm_SI_Woolf2021!$E$9:$E$93-Q$58)-63.1579*EXP(-0.19*Fperm_SI_Woolf2021!$E$9:$E$93)+63.1579*EXP(-0.19*Q$58))/(Fperm_SI_Woolf2021!$E$9:$E$93-Q$58))*(Q$58-Fperm_SI_Woolf2021!$E$9:$E$93)/10))),Fperm_SI_Woolf2021!$D$9:$D$93)*Q$57+INTERCEPT(Fperm_SI_Woolf2021!$F$9:$F$93*EXP(-Fperm_SI_Woolf2021!$I$9:$I$93*$C112*IF(Q$58=Fperm_SI_Woolf2021!$E$9:$E$93,1,EXP(LN((1.1*(Fperm_SI_Woolf2021!$E$9:$E$93-Q$58)-63.1579*EXP(-0.19*Fperm_SI_Woolf2021!$E$9:$E$93)+63.1579*EXP(-0.19*Q$58))/(Fperm_SI_Woolf2021!$E$9:$E$93-Q$58))*(Q$58-Fperm_SI_Woolf2021!$E$9:$E$93)/10))) + Fperm_SI_Woolf2021!$G$9:$G$93*EXP(-Fperm_SI_Woolf2021!$J$9:$J$93*$C112*IF(Q$58=Fperm_SI_Woolf2021!$E$9:$E$93,1,EXP(LN((1.1*(Fperm_SI_Woolf2021!$E$9:$E$93-Q$58)-63.1579*EXP(-0.19*Fperm_SI_Woolf2021!$E$9:$E$93)+63.1579*EXP(-0.19*Q$58))/(Fperm_SI_Woolf2021!$E$9:$E$93-Q$58))*(Q$58-Fperm_SI_Woolf2021!$E$9:$E$93)/10))) + Fperm_SI_Woolf2021!$H$9:$H$93*EXP(-Fperm_SI_Woolf2021!$K$9:$K$93*$C112*IF(Q$58=Fperm_SI_Woolf2021!$E$9:$E$93,1,EXP(LN((1.1*(Fperm_SI_Woolf2021!$E$9:$E$93-Q$58)-63.1579*EXP(-0.19*Fperm_SI_Woolf2021!$E$9:$E$93)+63.1579*EXP(-0.19*Q$58))/(Fperm_SI_Woolf2021!$E$9:$E$93-Q$58))*(Q$58-Fperm_SI_Woolf2021!$E$9:$E$93)/10))),Fperm_SI_Woolf2021!$D$9:$D$93))</f>
        <v>0.52809603486549628</v>
      </c>
      <c r="R112" s="51" cm="1">
        <f t="array" ref="R112">MIN(1,SLOPE(Fperm_SI_Woolf2021!$F$9:$F$93*EXP(-Fperm_SI_Woolf2021!$I$9:$I$93*$C112*IF(R$58=Fperm_SI_Woolf2021!$E$9:$E$93,1,EXP(LN((1.1*(Fperm_SI_Woolf2021!$E$9:$E$93-R$58)-63.1579*EXP(-0.19*Fperm_SI_Woolf2021!$E$9:$E$93)+63.1579*EXP(-0.19*R$58))/(Fperm_SI_Woolf2021!$E$9:$E$93-R$58))*(R$58-Fperm_SI_Woolf2021!$E$9:$E$93)/10))) + Fperm_SI_Woolf2021!$G$9:$G$93*EXP(-Fperm_SI_Woolf2021!$J$9:$J$93*$C112*IF(R$58=Fperm_SI_Woolf2021!$E$9:$E$93,1,EXP(LN((1.1*(Fperm_SI_Woolf2021!$E$9:$E$93-R$58)-63.1579*EXP(-0.19*Fperm_SI_Woolf2021!$E$9:$E$93)+63.1579*EXP(-0.19*R$58))/(Fperm_SI_Woolf2021!$E$9:$E$93-R$58))*(R$58-Fperm_SI_Woolf2021!$E$9:$E$93)/10))) + Fperm_SI_Woolf2021!$H$9:$H$93*EXP(-Fperm_SI_Woolf2021!$K$9:$K$93*$C112*IF(R$58=Fperm_SI_Woolf2021!$E$9:$E$93,1,EXP(LN((1.1*(Fperm_SI_Woolf2021!$E$9:$E$93-R$58)-63.1579*EXP(-0.19*Fperm_SI_Woolf2021!$E$9:$E$93)+63.1579*EXP(-0.19*R$58))/(Fperm_SI_Woolf2021!$E$9:$E$93-R$58))*(R$58-Fperm_SI_Woolf2021!$E$9:$E$93)/10))),Fperm_SI_Woolf2021!$D$9:$D$93)*R$57+INTERCEPT(Fperm_SI_Woolf2021!$F$9:$F$93*EXP(-Fperm_SI_Woolf2021!$I$9:$I$93*$C112*IF(R$58=Fperm_SI_Woolf2021!$E$9:$E$93,1,EXP(LN((1.1*(Fperm_SI_Woolf2021!$E$9:$E$93-R$58)-63.1579*EXP(-0.19*Fperm_SI_Woolf2021!$E$9:$E$93)+63.1579*EXP(-0.19*R$58))/(Fperm_SI_Woolf2021!$E$9:$E$93-R$58))*(R$58-Fperm_SI_Woolf2021!$E$9:$E$93)/10))) + Fperm_SI_Woolf2021!$G$9:$G$93*EXP(-Fperm_SI_Woolf2021!$J$9:$J$93*$C112*IF(R$58=Fperm_SI_Woolf2021!$E$9:$E$93,1,EXP(LN((1.1*(Fperm_SI_Woolf2021!$E$9:$E$93-R$58)-63.1579*EXP(-0.19*Fperm_SI_Woolf2021!$E$9:$E$93)+63.1579*EXP(-0.19*R$58))/(Fperm_SI_Woolf2021!$E$9:$E$93-R$58))*(R$58-Fperm_SI_Woolf2021!$E$9:$E$93)/10))) + Fperm_SI_Woolf2021!$H$9:$H$93*EXP(-Fperm_SI_Woolf2021!$K$9:$K$93*$C112*IF(R$58=Fperm_SI_Woolf2021!$E$9:$E$93,1,EXP(LN((1.1*(Fperm_SI_Woolf2021!$E$9:$E$93-R$58)-63.1579*EXP(-0.19*Fperm_SI_Woolf2021!$E$9:$E$93)+63.1579*EXP(-0.19*R$58))/(Fperm_SI_Woolf2021!$E$9:$E$93-R$58))*(R$58-Fperm_SI_Woolf2021!$E$9:$E$93)/10))),Fperm_SI_Woolf2021!$D$9:$D$93))</f>
        <v>0.49567407567674243</v>
      </c>
      <c r="S112" s="51" cm="1">
        <f t="array" ref="S112">MIN(1,SLOPE(Fperm_SI_Woolf2021!$F$9:$F$93*EXP(-Fperm_SI_Woolf2021!$I$9:$I$93*$C112*IF(S$58=Fperm_SI_Woolf2021!$E$9:$E$93,1,EXP(LN((1.1*(Fperm_SI_Woolf2021!$E$9:$E$93-S$58)-63.1579*EXP(-0.19*Fperm_SI_Woolf2021!$E$9:$E$93)+63.1579*EXP(-0.19*S$58))/(Fperm_SI_Woolf2021!$E$9:$E$93-S$58))*(S$58-Fperm_SI_Woolf2021!$E$9:$E$93)/10))) + Fperm_SI_Woolf2021!$G$9:$G$93*EXP(-Fperm_SI_Woolf2021!$J$9:$J$93*$C112*IF(S$58=Fperm_SI_Woolf2021!$E$9:$E$93,1,EXP(LN((1.1*(Fperm_SI_Woolf2021!$E$9:$E$93-S$58)-63.1579*EXP(-0.19*Fperm_SI_Woolf2021!$E$9:$E$93)+63.1579*EXP(-0.19*S$58))/(Fperm_SI_Woolf2021!$E$9:$E$93-S$58))*(S$58-Fperm_SI_Woolf2021!$E$9:$E$93)/10))) + Fperm_SI_Woolf2021!$H$9:$H$93*EXP(-Fperm_SI_Woolf2021!$K$9:$K$93*$C112*IF(S$58=Fperm_SI_Woolf2021!$E$9:$E$93,1,EXP(LN((1.1*(Fperm_SI_Woolf2021!$E$9:$E$93-S$58)-63.1579*EXP(-0.19*Fperm_SI_Woolf2021!$E$9:$E$93)+63.1579*EXP(-0.19*S$58))/(Fperm_SI_Woolf2021!$E$9:$E$93-S$58))*(S$58-Fperm_SI_Woolf2021!$E$9:$E$93)/10))),Fperm_SI_Woolf2021!$D$9:$D$93)*S$57+INTERCEPT(Fperm_SI_Woolf2021!$F$9:$F$93*EXP(-Fperm_SI_Woolf2021!$I$9:$I$93*$C112*IF(S$58=Fperm_SI_Woolf2021!$E$9:$E$93,1,EXP(LN((1.1*(Fperm_SI_Woolf2021!$E$9:$E$93-S$58)-63.1579*EXP(-0.19*Fperm_SI_Woolf2021!$E$9:$E$93)+63.1579*EXP(-0.19*S$58))/(Fperm_SI_Woolf2021!$E$9:$E$93-S$58))*(S$58-Fperm_SI_Woolf2021!$E$9:$E$93)/10))) + Fperm_SI_Woolf2021!$G$9:$G$93*EXP(-Fperm_SI_Woolf2021!$J$9:$J$93*$C112*IF(S$58=Fperm_SI_Woolf2021!$E$9:$E$93,1,EXP(LN((1.1*(Fperm_SI_Woolf2021!$E$9:$E$93-S$58)-63.1579*EXP(-0.19*Fperm_SI_Woolf2021!$E$9:$E$93)+63.1579*EXP(-0.19*S$58))/(Fperm_SI_Woolf2021!$E$9:$E$93-S$58))*(S$58-Fperm_SI_Woolf2021!$E$9:$E$93)/10))) + Fperm_SI_Woolf2021!$H$9:$H$93*EXP(-Fperm_SI_Woolf2021!$K$9:$K$93*$C112*IF(S$58=Fperm_SI_Woolf2021!$E$9:$E$93,1,EXP(LN((1.1*(Fperm_SI_Woolf2021!$E$9:$E$93-S$58)-63.1579*EXP(-0.19*Fperm_SI_Woolf2021!$E$9:$E$93)+63.1579*EXP(-0.19*S$58))/(Fperm_SI_Woolf2021!$E$9:$E$93-S$58))*(S$58-Fperm_SI_Woolf2021!$E$9:$E$93)/10))),Fperm_SI_Woolf2021!$D$9:$D$93))</f>
        <v>0.69990744083739831</v>
      </c>
      <c r="T112" s="51" cm="1">
        <f t="array" ref="T112">MIN(1,SLOPE(Fperm_SI_Woolf2021!$F$9:$F$93*EXP(-Fperm_SI_Woolf2021!$I$9:$I$93*$C112*IF(T$58=Fperm_SI_Woolf2021!$E$9:$E$93,1,EXP(LN((1.1*(Fperm_SI_Woolf2021!$E$9:$E$93-T$58)-63.1579*EXP(-0.19*Fperm_SI_Woolf2021!$E$9:$E$93)+63.1579*EXP(-0.19*T$58))/(Fperm_SI_Woolf2021!$E$9:$E$93-T$58))*(T$58-Fperm_SI_Woolf2021!$E$9:$E$93)/10))) + Fperm_SI_Woolf2021!$G$9:$G$93*EXP(-Fperm_SI_Woolf2021!$J$9:$J$93*$C112*IF(T$58=Fperm_SI_Woolf2021!$E$9:$E$93,1,EXP(LN((1.1*(Fperm_SI_Woolf2021!$E$9:$E$93-T$58)-63.1579*EXP(-0.19*Fperm_SI_Woolf2021!$E$9:$E$93)+63.1579*EXP(-0.19*T$58))/(Fperm_SI_Woolf2021!$E$9:$E$93-T$58))*(T$58-Fperm_SI_Woolf2021!$E$9:$E$93)/10))) + Fperm_SI_Woolf2021!$H$9:$H$93*EXP(-Fperm_SI_Woolf2021!$K$9:$K$93*$C112*IF(T$58=Fperm_SI_Woolf2021!$E$9:$E$93,1,EXP(LN((1.1*(Fperm_SI_Woolf2021!$E$9:$E$93-T$58)-63.1579*EXP(-0.19*Fperm_SI_Woolf2021!$E$9:$E$93)+63.1579*EXP(-0.19*T$58))/(Fperm_SI_Woolf2021!$E$9:$E$93-T$58))*(T$58-Fperm_SI_Woolf2021!$E$9:$E$93)/10))),Fperm_SI_Woolf2021!$D$9:$D$93)*T$57+INTERCEPT(Fperm_SI_Woolf2021!$F$9:$F$93*EXP(-Fperm_SI_Woolf2021!$I$9:$I$93*$C112*IF(T$58=Fperm_SI_Woolf2021!$E$9:$E$93,1,EXP(LN((1.1*(Fperm_SI_Woolf2021!$E$9:$E$93-T$58)-63.1579*EXP(-0.19*Fperm_SI_Woolf2021!$E$9:$E$93)+63.1579*EXP(-0.19*T$58))/(Fperm_SI_Woolf2021!$E$9:$E$93-T$58))*(T$58-Fperm_SI_Woolf2021!$E$9:$E$93)/10))) + Fperm_SI_Woolf2021!$G$9:$G$93*EXP(-Fperm_SI_Woolf2021!$J$9:$J$93*$C112*IF(T$58=Fperm_SI_Woolf2021!$E$9:$E$93,1,EXP(LN((1.1*(Fperm_SI_Woolf2021!$E$9:$E$93-T$58)-63.1579*EXP(-0.19*Fperm_SI_Woolf2021!$E$9:$E$93)+63.1579*EXP(-0.19*T$58))/(Fperm_SI_Woolf2021!$E$9:$E$93-T$58))*(T$58-Fperm_SI_Woolf2021!$E$9:$E$93)/10))) + Fperm_SI_Woolf2021!$H$9:$H$93*EXP(-Fperm_SI_Woolf2021!$K$9:$K$93*$C112*IF(T$58=Fperm_SI_Woolf2021!$E$9:$E$93,1,EXP(LN((1.1*(Fperm_SI_Woolf2021!$E$9:$E$93-T$58)-63.1579*EXP(-0.19*Fperm_SI_Woolf2021!$E$9:$E$93)+63.1579*EXP(-0.19*T$58))/(Fperm_SI_Woolf2021!$E$9:$E$93-T$58))*(T$58-Fperm_SI_Woolf2021!$E$9:$E$93)/10))),Fperm_SI_Woolf2021!$D$9:$D$93))</f>
        <v>0.67033511936740608</v>
      </c>
      <c r="U112" s="51" cm="1">
        <f t="array" ref="U112">MIN(1,SLOPE(Fperm_SI_Woolf2021!$F$9:$F$93*EXP(-Fperm_SI_Woolf2021!$I$9:$I$93*$C112*IF(U$58=Fperm_SI_Woolf2021!$E$9:$E$93,1,EXP(LN((1.1*(Fperm_SI_Woolf2021!$E$9:$E$93-U$58)-63.1579*EXP(-0.19*Fperm_SI_Woolf2021!$E$9:$E$93)+63.1579*EXP(-0.19*U$58))/(Fperm_SI_Woolf2021!$E$9:$E$93-U$58))*(U$58-Fperm_SI_Woolf2021!$E$9:$E$93)/10))) + Fperm_SI_Woolf2021!$G$9:$G$93*EXP(-Fperm_SI_Woolf2021!$J$9:$J$93*$C112*IF(U$58=Fperm_SI_Woolf2021!$E$9:$E$93,1,EXP(LN((1.1*(Fperm_SI_Woolf2021!$E$9:$E$93-U$58)-63.1579*EXP(-0.19*Fperm_SI_Woolf2021!$E$9:$E$93)+63.1579*EXP(-0.19*U$58))/(Fperm_SI_Woolf2021!$E$9:$E$93-U$58))*(U$58-Fperm_SI_Woolf2021!$E$9:$E$93)/10))) + Fperm_SI_Woolf2021!$H$9:$H$93*EXP(-Fperm_SI_Woolf2021!$K$9:$K$93*$C112*IF(U$58=Fperm_SI_Woolf2021!$E$9:$E$93,1,EXP(LN((1.1*(Fperm_SI_Woolf2021!$E$9:$E$93-U$58)-63.1579*EXP(-0.19*Fperm_SI_Woolf2021!$E$9:$E$93)+63.1579*EXP(-0.19*U$58))/(Fperm_SI_Woolf2021!$E$9:$E$93-U$58))*(U$58-Fperm_SI_Woolf2021!$E$9:$E$93)/10))),Fperm_SI_Woolf2021!$D$9:$D$93)*U$57+INTERCEPT(Fperm_SI_Woolf2021!$F$9:$F$93*EXP(-Fperm_SI_Woolf2021!$I$9:$I$93*$C112*IF(U$58=Fperm_SI_Woolf2021!$E$9:$E$93,1,EXP(LN((1.1*(Fperm_SI_Woolf2021!$E$9:$E$93-U$58)-63.1579*EXP(-0.19*Fperm_SI_Woolf2021!$E$9:$E$93)+63.1579*EXP(-0.19*U$58))/(Fperm_SI_Woolf2021!$E$9:$E$93-U$58))*(U$58-Fperm_SI_Woolf2021!$E$9:$E$93)/10))) + Fperm_SI_Woolf2021!$G$9:$G$93*EXP(-Fperm_SI_Woolf2021!$J$9:$J$93*$C112*IF(U$58=Fperm_SI_Woolf2021!$E$9:$E$93,1,EXP(LN((1.1*(Fperm_SI_Woolf2021!$E$9:$E$93-U$58)-63.1579*EXP(-0.19*Fperm_SI_Woolf2021!$E$9:$E$93)+63.1579*EXP(-0.19*U$58))/(Fperm_SI_Woolf2021!$E$9:$E$93-U$58))*(U$58-Fperm_SI_Woolf2021!$E$9:$E$93)/10))) + Fperm_SI_Woolf2021!$H$9:$H$93*EXP(-Fperm_SI_Woolf2021!$K$9:$K$93*$C112*IF(U$58=Fperm_SI_Woolf2021!$E$9:$E$93,1,EXP(LN((1.1*(Fperm_SI_Woolf2021!$E$9:$E$93-U$58)-63.1579*EXP(-0.19*Fperm_SI_Woolf2021!$E$9:$E$93)+63.1579*EXP(-0.19*U$58))/(Fperm_SI_Woolf2021!$E$9:$E$93-U$58))*(U$58-Fperm_SI_Woolf2021!$E$9:$E$93)/10))),Fperm_SI_Woolf2021!$D$9:$D$93))</f>
        <v>0.64076279789741397</v>
      </c>
      <c r="V112" s="51" cm="1">
        <f t="array" ref="V112">MIN(1,SLOPE(Fperm_SI_Woolf2021!$F$9:$F$93*EXP(-Fperm_SI_Woolf2021!$I$9:$I$93*$C112*IF(V$58=Fperm_SI_Woolf2021!$E$9:$E$93,1,EXP(LN((1.1*(Fperm_SI_Woolf2021!$E$9:$E$93-V$58)-63.1579*EXP(-0.19*Fperm_SI_Woolf2021!$E$9:$E$93)+63.1579*EXP(-0.19*V$58))/(Fperm_SI_Woolf2021!$E$9:$E$93-V$58))*(V$58-Fperm_SI_Woolf2021!$E$9:$E$93)/10))) + Fperm_SI_Woolf2021!$G$9:$G$93*EXP(-Fperm_SI_Woolf2021!$J$9:$J$93*$C112*IF(V$58=Fperm_SI_Woolf2021!$E$9:$E$93,1,EXP(LN((1.1*(Fperm_SI_Woolf2021!$E$9:$E$93-V$58)-63.1579*EXP(-0.19*Fperm_SI_Woolf2021!$E$9:$E$93)+63.1579*EXP(-0.19*V$58))/(Fperm_SI_Woolf2021!$E$9:$E$93-V$58))*(V$58-Fperm_SI_Woolf2021!$E$9:$E$93)/10))) + Fperm_SI_Woolf2021!$H$9:$H$93*EXP(-Fperm_SI_Woolf2021!$K$9:$K$93*$C112*IF(V$58=Fperm_SI_Woolf2021!$E$9:$E$93,1,EXP(LN((1.1*(Fperm_SI_Woolf2021!$E$9:$E$93-V$58)-63.1579*EXP(-0.19*Fperm_SI_Woolf2021!$E$9:$E$93)+63.1579*EXP(-0.19*V$58))/(Fperm_SI_Woolf2021!$E$9:$E$93-V$58))*(V$58-Fperm_SI_Woolf2021!$E$9:$E$93)/10))),Fperm_SI_Woolf2021!$D$9:$D$93)*V$57+INTERCEPT(Fperm_SI_Woolf2021!$F$9:$F$93*EXP(-Fperm_SI_Woolf2021!$I$9:$I$93*$C112*IF(V$58=Fperm_SI_Woolf2021!$E$9:$E$93,1,EXP(LN((1.1*(Fperm_SI_Woolf2021!$E$9:$E$93-V$58)-63.1579*EXP(-0.19*Fperm_SI_Woolf2021!$E$9:$E$93)+63.1579*EXP(-0.19*V$58))/(Fperm_SI_Woolf2021!$E$9:$E$93-V$58))*(V$58-Fperm_SI_Woolf2021!$E$9:$E$93)/10))) + Fperm_SI_Woolf2021!$G$9:$G$93*EXP(-Fperm_SI_Woolf2021!$J$9:$J$93*$C112*IF(V$58=Fperm_SI_Woolf2021!$E$9:$E$93,1,EXP(LN((1.1*(Fperm_SI_Woolf2021!$E$9:$E$93-V$58)-63.1579*EXP(-0.19*Fperm_SI_Woolf2021!$E$9:$E$93)+63.1579*EXP(-0.19*V$58))/(Fperm_SI_Woolf2021!$E$9:$E$93-V$58))*(V$58-Fperm_SI_Woolf2021!$E$9:$E$93)/10))) + Fperm_SI_Woolf2021!$H$9:$H$93*EXP(-Fperm_SI_Woolf2021!$K$9:$K$93*$C112*IF(V$58=Fperm_SI_Woolf2021!$E$9:$E$93,1,EXP(LN((1.1*(Fperm_SI_Woolf2021!$E$9:$E$93-V$58)-63.1579*EXP(-0.19*Fperm_SI_Woolf2021!$E$9:$E$93)+63.1579*EXP(-0.19*V$58))/(Fperm_SI_Woolf2021!$E$9:$E$93-V$58))*(V$58-Fperm_SI_Woolf2021!$E$9:$E$93)/10))),Fperm_SI_Woolf2021!$D$9:$D$93))</f>
        <v>0.61119047642742175</v>
      </c>
      <c r="W112" s="51" cm="1">
        <f t="array" ref="W112">MIN(1,SLOPE(Fperm_SI_Woolf2021!$F$9:$F$93*EXP(-Fperm_SI_Woolf2021!$I$9:$I$93*$C112*IF(W$58=Fperm_SI_Woolf2021!$E$9:$E$93,1,EXP(LN((1.1*(Fperm_SI_Woolf2021!$E$9:$E$93-W$58)-63.1579*EXP(-0.19*Fperm_SI_Woolf2021!$E$9:$E$93)+63.1579*EXP(-0.19*W$58))/(Fperm_SI_Woolf2021!$E$9:$E$93-W$58))*(W$58-Fperm_SI_Woolf2021!$E$9:$E$93)/10))) + Fperm_SI_Woolf2021!$G$9:$G$93*EXP(-Fperm_SI_Woolf2021!$J$9:$J$93*$C112*IF(W$58=Fperm_SI_Woolf2021!$E$9:$E$93,1,EXP(LN((1.1*(Fperm_SI_Woolf2021!$E$9:$E$93-W$58)-63.1579*EXP(-0.19*Fperm_SI_Woolf2021!$E$9:$E$93)+63.1579*EXP(-0.19*W$58))/(Fperm_SI_Woolf2021!$E$9:$E$93-W$58))*(W$58-Fperm_SI_Woolf2021!$E$9:$E$93)/10))) + Fperm_SI_Woolf2021!$H$9:$H$93*EXP(-Fperm_SI_Woolf2021!$K$9:$K$93*$C112*IF(W$58=Fperm_SI_Woolf2021!$E$9:$E$93,1,EXP(LN((1.1*(Fperm_SI_Woolf2021!$E$9:$E$93-W$58)-63.1579*EXP(-0.19*Fperm_SI_Woolf2021!$E$9:$E$93)+63.1579*EXP(-0.19*W$58))/(Fperm_SI_Woolf2021!$E$9:$E$93-W$58))*(W$58-Fperm_SI_Woolf2021!$E$9:$E$93)/10))),Fperm_SI_Woolf2021!$D$9:$D$93)*W$57+INTERCEPT(Fperm_SI_Woolf2021!$F$9:$F$93*EXP(-Fperm_SI_Woolf2021!$I$9:$I$93*$C112*IF(W$58=Fperm_SI_Woolf2021!$E$9:$E$93,1,EXP(LN((1.1*(Fperm_SI_Woolf2021!$E$9:$E$93-W$58)-63.1579*EXP(-0.19*Fperm_SI_Woolf2021!$E$9:$E$93)+63.1579*EXP(-0.19*W$58))/(Fperm_SI_Woolf2021!$E$9:$E$93-W$58))*(W$58-Fperm_SI_Woolf2021!$E$9:$E$93)/10))) + Fperm_SI_Woolf2021!$G$9:$G$93*EXP(-Fperm_SI_Woolf2021!$J$9:$J$93*$C112*IF(W$58=Fperm_SI_Woolf2021!$E$9:$E$93,1,EXP(LN((1.1*(Fperm_SI_Woolf2021!$E$9:$E$93-W$58)-63.1579*EXP(-0.19*Fperm_SI_Woolf2021!$E$9:$E$93)+63.1579*EXP(-0.19*W$58))/(Fperm_SI_Woolf2021!$E$9:$E$93-W$58))*(W$58-Fperm_SI_Woolf2021!$E$9:$E$93)/10))) + Fperm_SI_Woolf2021!$H$9:$H$93*EXP(-Fperm_SI_Woolf2021!$K$9:$K$93*$C112*IF(W$58=Fperm_SI_Woolf2021!$E$9:$E$93,1,EXP(LN((1.1*(Fperm_SI_Woolf2021!$E$9:$E$93-W$58)-63.1579*EXP(-0.19*Fperm_SI_Woolf2021!$E$9:$E$93)+63.1579*EXP(-0.19*W$58))/(Fperm_SI_Woolf2021!$E$9:$E$93-W$58))*(W$58-Fperm_SI_Woolf2021!$E$9:$E$93)/10))),Fperm_SI_Woolf2021!$D$9:$D$93))</f>
        <v>0.58161815495742963</v>
      </c>
      <c r="X112" s="51" cm="1">
        <f t="array" ref="X112">MIN(1,SLOPE(Fperm_SI_Woolf2021!$F$9:$F$93*EXP(-Fperm_SI_Woolf2021!$I$9:$I$93*$C112*IF(X$58=Fperm_SI_Woolf2021!$E$9:$E$93,1,EXP(LN((1.1*(Fperm_SI_Woolf2021!$E$9:$E$93-X$58)-63.1579*EXP(-0.19*Fperm_SI_Woolf2021!$E$9:$E$93)+63.1579*EXP(-0.19*X$58))/(Fperm_SI_Woolf2021!$E$9:$E$93-X$58))*(X$58-Fperm_SI_Woolf2021!$E$9:$E$93)/10))) + Fperm_SI_Woolf2021!$G$9:$G$93*EXP(-Fperm_SI_Woolf2021!$J$9:$J$93*$C112*IF(X$58=Fperm_SI_Woolf2021!$E$9:$E$93,1,EXP(LN((1.1*(Fperm_SI_Woolf2021!$E$9:$E$93-X$58)-63.1579*EXP(-0.19*Fperm_SI_Woolf2021!$E$9:$E$93)+63.1579*EXP(-0.19*X$58))/(Fperm_SI_Woolf2021!$E$9:$E$93-X$58))*(X$58-Fperm_SI_Woolf2021!$E$9:$E$93)/10))) + Fperm_SI_Woolf2021!$H$9:$H$93*EXP(-Fperm_SI_Woolf2021!$K$9:$K$93*$C112*IF(X$58=Fperm_SI_Woolf2021!$E$9:$E$93,1,EXP(LN((1.1*(Fperm_SI_Woolf2021!$E$9:$E$93-X$58)-63.1579*EXP(-0.19*Fperm_SI_Woolf2021!$E$9:$E$93)+63.1579*EXP(-0.19*X$58))/(Fperm_SI_Woolf2021!$E$9:$E$93-X$58))*(X$58-Fperm_SI_Woolf2021!$E$9:$E$93)/10))),Fperm_SI_Woolf2021!$D$9:$D$93)*X$57+INTERCEPT(Fperm_SI_Woolf2021!$F$9:$F$93*EXP(-Fperm_SI_Woolf2021!$I$9:$I$93*$C112*IF(X$58=Fperm_SI_Woolf2021!$E$9:$E$93,1,EXP(LN((1.1*(Fperm_SI_Woolf2021!$E$9:$E$93-X$58)-63.1579*EXP(-0.19*Fperm_SI_Woolf2021!$E$9:$E$93)+63.1579*EXP(-0.19*X$58))/(Fperm_SI_Woolf2021!$E$9:$E$93-X$58))*(X$58-Fperm_SI_Woolf2021!$E$9:$E$93)/10))) + Fperm_SI_Woolf2021!$G$9:$G$93*EXP(-Fperm_SI_Woolf2021!$J$9:$J$93*$C112*IF(X$58=Fperm_SI_Woolf2021!$E$9:$E$93,1,EXP(LN((1.1*(Fperm_SI_Woolf2021!$E$9:$E$93-X$58)-63.1579*EXP(-0.19*Fperm_SI_Woolf2021!$E$9:$E$93)+63.1579*EXP(-0.19*X$58))/(Fperm_SI_Woolf2021!$E$9:$E$93-X$58))*(X$58-Fperm_SI_Woolf2021!$E$9:$E$93)/10))) + Fperm_SI_Woolf2021!$H$9:$H$93*EXP(-Fperm_SI_Woolf2021!$K$9:$K$93*$C112*IF(X$58=Fperm_SI_Woolf2021!$E$9:$E$93,1,EXP(LN((1.1*(Fperm_SI_Woolf2021!$E$9:$E$93-X$58)-63.1579*EXP(-0.19*Fperm_SI_Woolf2021!$E$9:$E$93)+63.1579*EXP(-0.19*X$58))/(Fperm_SI_Woolf2021!$E$9:$E$93-X$58))*(X$58-Fperm_SI_Woolf2021!$E$9:$E$93)/10))),Fperm_SI_Woolf2021!$D$9:$D$93))</f>
        <v>0.55204583348743752</v>
      </c>
      <c r="Y112" s="51" cm="1">
        <f t="array" ref="Y112">MIN(1,SLOPE(Fperm_SI_Woolf2021!$F$9:$F$93*EXP(-Fperm_SI_Woolf2021!$I$9:$I$93*$C112*IF(Y$58=Fperm_SI_Woolf2021!$E$9:$E$93,1,EXP(LN((1.1*(Fperm_SI_Woolf2021!$E$9:$E$93-Y$58)-63.1579*EXP(-0.19*Fperm_SI_Woolf2021!$E$9:$E$93)+63.1579*EXP(-0.19*Y$58))/(Fperm_SI_Woolf2021!$E$9:$E$93-Y$58))*(Y$58-Fperm_SI_Woolf2021!$E$9:$E$93)/10))) + Fperm_SI_Woolf2021!$G$9:$G$93*EXP(-Fperm_SI_Woolf2021!$J$9:$J$93*$C112*IF(Y$58=Fperm_SI_Woolf2021!$E$9:$E$93,1,EXP(LN((1.1*(Fperm_SI_Woolf2021!$E$9:$E$93-Y$58)-63.1579*EXP(-0.19*Fperm_SI_Woolf2021!$E$9:$E$93)+63.1579*EXP(-0.19*Y$58))/(Fperm_SI_Woolf2021!$E$9:$E$93-Y$58))*(Y$58-Fperm_SI_Woolf2021!$E$9:$E$93)/10))) + Fperm_SI_Woolf2021!$H$9:$H$93*EXP(-Fperm_SI_Woolf2021!$K$9:$K$93*$C112*IF(Y$58=Fperm_SI_Woolf2021!$E$9:$E$93,1,EXP(LN((1.1*(Fperm_SI_Woolf2021!$E$9:$E$93-Y$58)-63.1579*EXP(-0.19*Fperm_SI_Woolf2021!$E$9:$E$93)+63.1579*EXP(-0.19*Y$58))/(Fperm_SI_Woolf2021!$E$9:$E$93-Y$58))*(Y$58-Fperm_SI_Woolf2021!$E$9:$E$93)/10))),Fperm_SI_Woolf2021!$D$9:$D$93)*Y$57+INTERCEPT(Fperm_SI_Woolf2021!$F$9:$F$93*EXP(-Fperm_SI_Woolf2021!$I$9:$I$93*$C112*IF(Y$58=Fperm_SI_Woolf2021!$E$9:$E$93,1,EXP(LN((1.1*(Fperm_SI_Woolf2021!$E$9:$E$93-Y$58)-63.1579*EXP(-0.19*Fperm_SI_Woolf2021!$E$9:$E$93)+63.1579*EXP(-0.19*Y$58))/(Fperm_SI_Woolf2021!$E$9:$E$93-Y$58))*(Y$58-Fperm_SI_Woolf2021!$E$9:$E$93)/10))) + Fperm_SI_Woolf2021!$G$9:$G$93*EXP(-Fperm_SI_Woolf2021!$J$9:$J$93*$C112*IF(Y$58=Fperm_SI_Woolf2021!$E$9:$E$93,1,EXP(LN((1.1*(Fperm_SI_Woolf2021!$E$9:$E$93-Y$58)-63.1579*EXP(-0.19*Fperm_SI_Woolf2021!$E$9:$E$93)+63.1579*EXP(-0.19*Y$58))/(Fperm_SI_Woolf2021!$E$9:$E$93-Y$58))*(Y$58-Fperm_SI_Woolf2021!$E$9:$E$93)/10))) + Fperm_SI_Woolf2021!$H$9:$H$93*EXP(-Fperm_SI_Woolf2021!$K$9:$K$93*$C112*IF(Y$58=Fperm_SI_Woolf2021!$E$9:$E$93,1,EXP(LN((1.1*(Fperm_SI_Woolf2021!$E$9:$E$93-Y$58)-63.1579*EXP(-0.19*Fperm_SI_Woolf2021!$E$9:$E$93)+63.1579*EXP(-0.19*Y$58))/(Fperm_SI_Woolf2021!$E$9:$E$93-Y$58))*(Y$58-Fperm_SI_Woolf2021!$E$9:$E$93)/10))),Fperm_SI_Woolf2021!$D$9:$D$93))</f>
        <v>0.5224735120174453</v>
      </c>
      <c r="Z112" s="51" cm="1">
        <f t="array" ref="Z112">MIN(1,SLOPE(Fperm_SI_Woolf2021!$F$9:$F$93*EXP(-Fperm_SI_Woolf2021!$I$9:$I$93*$C112*IF(Z$58=Fperm_SI_Woolf2021!$E$9:$E$93,1,EXP(LN((1.1*(Fperm_SI_Woolf2021!$E$9:$E$93-Z$58)-63.1579*EXP(-0.19*Fperm_SI_Woolf2021!$E$9:$E$93)+63.1579*EXP(-0.19*Z$58))/(Fperm_SI_Woolf2021!$E$9:$E$93-Z$58))*(Z$58-Fperm_SI_Woolf2021!$E$9:$E$93)/10))) + Fperm_SI_Woolf2021!$G$9:$G$93*EXP(-Fperm_SI_Woolf2021!$J$9:$J$93*$C112*IF(Z$58=Fperm_SI_Woolf2021!$E$9:$E$93,1,EXP(LN((1.1*(Fperm_SI_Woolf2021!$E$9:$E$93-Z$58)-63.1579*EXP(-0.19*Fperm_SI_Woolf2021!$E$9:$E$93)+63.1579*EXP(-0.19*Z$58))/(Fperm_SI_Woolf2021!$E$9:$E$93-Z$58))*(Z$58-Fperm_SI_Woolf2021!$E$9:$E$93)/10))) + Fperm_SI_Woolf2021!$H$9:$H$93*EXP(-Fperm_SI_Woolf2021!$K$9:$K$93*$C112*IF(Z$58=Fperm_SI_Woolf2021!$E$9:$E$93,1,EXP(LN((1.1*(Fperm_SI_Woolf2021!$E$9:$E$93-Z$58)-63.1579*EXP(-0.19*Fperm_SI_Woolf2021!$E$9:$E$93)+63.1579*EXP(-0.19*Z$58))/(Fperm_SI_Woolf2021!$E$9:$E$93-Z$58))*(Z$58-Fperm_SI_Woolf2021!$E$9:$E$93)/10))),Fperm_SI_Woolf2021!$D$9:$D$93)*Z$57+INTERCEPT(Fperm_SI_Woolf2021!$F$9:$F$93*EXP(-Fperm_SI_Woolf2021!$I$9:$I$93*$C112*IF(Z$58=Fperm_SI_Woolf2021!$E$9:$E$93,1,EXP(LN((1.1*(Fperm_SI_Woolf2021!$E$9:$E$93-Z$58)-63.1579*EXP(-0.19*Fperm_SI_Woolf2021!$E$9:$E$93)+63.1579*EXP(-0.19*Z$58))/(Fperm_SI_Woolf2021!$E$9:$E$93-Z$58))*(Z$58-Fperm_SI_Woolf2021!$E$9:$E$93)/10))) + Fperm_SI_Woolf2021!$G$9:$G$93*EXP(-Fperm_SI_Woolf2021!$J$9:$J$93*$C112*IF(Z$58=Fperm_SI_Woolf2021!$E$9:$E$93,1,EXP(LN((1.1*(Fperm_SI_Woolf2021!$E$9:$E$93-Z$58)-63.1579*EXP(-0.19*Fperm_SI_Woolf2021!$E$9:$E$93)+63.1579*EXP(-0.19*Z$58))/(Fperm_SI_Woolf2021!$E$9:$E$93-Z$58))*(Z$58-Fperm_SI_Woolf2021!$E$9:$E$93)/10))) + Fperm_SI_Woolf2021!$H$9:$H$93*EXP(-Fperm_SI_Woolf2021!$K$9:$K$93*$C112*IF(Z$58=Fperm_SI_Woolf2021!$E$9:$E$93,1,EXP(LN((1.1*(Fperm_SI_Woolf2021!$E$9:$E$93-Z$58)-63.1579*EXP(-0.19*Fperm_SI_Woolf2021!$E$9:$E$93)+63.1579*EXP(-0.19*Z$58))/(Fperm_SI_Woolf2021!$E$9:$E$93-Z$58))*(Z$58-Fperm_SI_Woolf2021!$E$9:$E$93)/10))),Fperm_SI_Woolf2021!$D$9:$D$93))</f>
        <v>0.49290119054745318</v>
      </c>
      <c r="AA112" s="51" cm="1">
        <f t="array" ref="AA112">MIN(1,SLOPE(Fperm_SI_Woolf2021!$F$9:$F$93*EXP(-Fperm_SI_Woolf2021!$I$9:$I$93*$C112*IF(AA$58=Fperm_SI_Woolf2021!$E$9:$E$93,1,EXP(LN((1.1*(Fperm_SI_Woolf2021!$E$9:$E$93-AA$58)-63.1579*EXP(-0.19*Fperm_SI_Woolf2021!$E$9:$E$93)+63.1579*EXP(-0.19*AA$58))/(Fperm_SI_Woolf2021!$E$9:$E$93-AA$58))*(AA$58-Fperm_SI_Woolf2021!$E$9:$E$93)/10))) + Fperm_SI_Woolf2021!$G$9:$G$93*EXP(-Fperm_SI_Woolf2021!$J$9:$J$93*$C112*IF(AA$58=Fperm_SI_Woolf2021!$E$9:$E$93,1,EXP(LN((1.1*(Fperm_SI_Woolf2021!$E$9:$E$93-AA$58)-63.1579*EXP(-0.19*Fperm_SI_Woolf2021!$E$9:$E$93)+63.1579*EXP(-0.19*AA$58))/(Fperm_SI_Woolf2021!$E$9:$E$93-AA$58))*(AA$58-Fperm_SI_Woolf2021!$E$9:$E$93)/10))) + Fperm_SI_Woolf2021!$H$9:$H$93*EXP(-Fperm_SI_Woolf2021!$K$9:$K$93*$C112*IF(AA$58=Fperm_SI_Woolf2021!$E$9:$E$93,1,EXP(LN((1.1*(Fperm_SI_Woolf2021!$E$9:$E$93-AA$58)-63.1579*EXP(-0.19*Fperm_SI_Woolf2021!$E$9:$E$93)+63.1579*EXP(-0.19*AA$58))/(Fperm_SI_Woolf2021!$E$9:$E$93-AA$58))*(AA$58-Fperm_SI_Woolf2021!$E$9:$E$93)/10))),Fperm_SI_Woolf2021!$D$9:$D$93)*AA$57+INTERCEPT(Fperm_SI_Woolf2021!$F$9:$F$93*EXP(-Fperm_SI_Woolf2021!$I$9:$I$93*$C112*IF(AA$58=Fperm_SI_Woolf2021!$E$9:$E$93,1,EXP(LN((1.1*(Fperm_SI_Woolf2021!$E$9:$E$93-AA$58)-63.1579*EXP(-0.19*Fperm_SI_Woolf2021!$E$9:$E$93)+63.1579*EXP(-0.19*AA$58))/(Fperm_SI_Woolf2021!$E$9:$E$93-AA$58))*(AA$58-Fperm_SI_Woolf2021!$E$9:$E$93)/10))) + Fperm_SI_Woolf2021!$G$9:$G$93*EXP(-Fperm_SI_Woolf2021!$J$9:$J$93*$C112*IF(AA$58=Fperm_SI_Woolf2021!$E$9:$E$93,1,EXP(LN((1.1*(Fperm_SI_Woolf2021!$E$9:$E$93-AA$58)-63.1579*EXP(-0.19*Fperm_SI_Woolf2021!$E$9:$E$93)+63.1579*EXP(-0.19*AA$58))/(Fperm_SI_Woolf2021!$E$9:$E$93-AA$58))*(AA$58-Fperm_SI_Woolf2021!$E$9:$E$93)/10))) + Fperm_SI_Woolf2021!$H$9:$H$93*EXP(-Fperm_SI_Woolf2021!$K$9:$K$93*$C112*IF(AA$58=Fperm_SI_Woolf2021!$E$9:$E$93,1,EXP(LN((1.1*(Fperm_SI_Woolf2021!$E$9:$E$93-AA$58)-63.1579*EXP(-0.19*Fperm_SI_Woolf2021!$E$9:$E$93)+63.1579*EXP(-0.19*AA$58))/(Fperm_SI_Woolf2021!$E$9:$E$93-AA$58))*(AA$58-Fperm_SI_Woolf2021!$E$9:$E$93)/10))),Fperm_SI_Woolf2021!$D$9:$D$93))</f>
        <v>0.46332886907746101</v>
      </c>
      <c r="AB112" s="51" cm="1">
        <f t="array" ref="AB112">MIN(1,SLOPE(Fperm_SI_Woolf2021!$F$9:$F$93*EXP(-Fperm_SI_Woolf2021!$I$9:$I$93*$C112*IF(AB$58=Fperm_SI_Woolf2021!$E$9:$E$93,1,EXP(LN((1.1*(Fperm_SI_Woolf2021!$E$9:$E$93-AB$58)-63.1579*EXP(-0.19*Fperm_SI_Woolf2021!$E$9:$E$93)+63.1579*EXP(-0.19*AB$58))/(Fperm_SI_Woolf2021!$E$9:$E$93-AB$58))*(AB$58-Fperm_SI_Woolf2021!$E$9:$E$93)/10))) + Fperm_SI_Woolf2021!$G$9:$G$93*EXP(-Fperm_SI_Woolf2021!$J$9:$J$93*$C112*IF(AB$58=Fperm_SI_Woolf2021!$E$9:$E$93,1,EXP(LN((1.1*(Fperm_SI_Woolf2021!$E$9:$E$93-AB$58)-63.1579*EXP(-0.19*Fperm_SI_Woolf2021!$E$9:$E$93)+63.1579*EXP(-0.19*AB$58))/(Fperm_SI_Woolf2021!$E$9:$E$93-AB$58))*(AB$58-Fperm_SI_Woolf2021!$E$9:$E$93)/10))) + Fperm_SI_Woolf2021!$H$9:$H$93*EXP(-Fperm_SI_Woolf2021!$K$9:$K$93*$C112*IF(AB$58=Fperm_SI_Woolf2021!$E$9:$E$93,1,EXP(LN((1.1*(Fperm_SI_Woolf2021!$E$9:$E$93-AB$58)-63.1579*EXP(-0.19*Fperm_SI_Woolf2021!$E$9:$E$93)+63.1579*EXP(-0.19*AB$58))/(Fperm_SI_Woolf2021!$E$9:$E$93-AB$58))*(AB$58-Fperm_SI_Woolf2021!$E$9:$E$93)/10))),Fperm_SI_Woolf2021!$D$9:$D$93)*AB$57+INTERCEPT(Fperm_SI_Woolf2021!$F$9:$F$93*EXP(-Fperm_SI_Woolf2021!$I$9:$I$93*$C112*IF(AB$58=Fperm_SI_Woolf2021!$E$9:$E$93,1,EXP(LN((1.1*(Fperm_SI_Woolf2021!$E$9:$E$93-AB$58)-63.1579*EXP(-0.19*Fperm_SI_Woolf2021!$E$9:$E$93)+63.1579*EXP(-0.19*AB$58))/(Fperm_SI_Woolf2021!$E$9:$E$93-AB$58))*(AB$58-Fperm_SI_Woolf2021!$E$9:$E$93)/10))) + Fperm_SI_Woolf2021!$G$9:$G$93*EXP(-Fperm_SI_Woolf2021!$J$9:$J$93*$C112*IF(AB$58=Fperm_SI_Woolf2021!$E$9:$E$93,1,EXP(LN((1.1*(Fperm_SI_Woolf2021!$E$9:$E$93-AB$58)-63.1579*EXP(-0.19*Fperm_SI_Woolf2021!$E$9:$E$93)+63.1579*EXP(-0.19*AB$58))/(Fperm_SI_Woolf2021!$E$9:$E$93-AB$58))*(AB$58-Fperm_SI_Woolf2021!$E$9:$E$93)/10))) + Fperm_SI_Woolf2021!$H$9:$H$93*EXP(-Fperm_SI_Woolf2021!$K$9:$K$93*$C112*IF(AB$58=Fperm_SI_Woolf2021!$E$9:$E$93,1,EXP(LN((1.1*(Fperm_SI_Woolf2021!$E$9:$E$93-AB$58)-63.1579*EXP(-0.19*Fperm_SI_Woolf2021!$E$9:$E$93)+63.1579*EXP(-0.19*AB$58))/(Fperm_SI_Woolf2021!$E$9:$E$93-AB$58))*(AB$58-Fperm_SI_Woolf2021!$E$9:$E$93)/10))),Fperm_SI_Woolf2021!$D$9:$D$93))</f>
        <v>0.4337565476074689</v>
      </c>
      <c r="AC112" s="51" cm="1">
        <f t="array" ref="AC112">MIN(1,SLOPE(Fperm_SI_Woolf2021!$F$9:$F$93*EXP(-Fperm_SI_Woolf2021!$I$9:$I$93*$C112*IF(AC$58=Fperm_SI_Woolf2021!$E$9:$E$93,1,EXP(LN((1.1*(Fperm_SI_Woolf2021!$E$9:$E$93-AC$58)-63.1579*EXP(-0.19*Fperm_SI_Woolf2021!$E$9:$E$93)+63.1579*EXP(-0.19*AC$58))/(Fperm_SI_Woolf2021!$E$9:$E$93-AC$58))*(AC$58-Fperm_SI_Woolf2021!$E$9:$E$93)/10))) + Fperm_SI_Woolf2021!$G$9:$G$93*EXP(-Fperm_SI_Woolf2021!$J$9:$J$93*$C112*IF(AC$58=Fperm_SI_Woolf2021!$E$9:$E$93,1,EXP(LN((1.1*(Fperm_SI_Woolf2021!$E$9:$E$93-AC$58)-63.1579*EXP(-0.19*Fperm_SI_Woolf2021!$E$9:$E$93)+63.1579*EXP(-0.19*AC$58))/(Fperm_SI_Woolf2021!$E$9:$E$93-AC$58))*(AC$58-Fperm_SI_Woolf2021!$E$9:$E$93)/10))) + Fperm_SI_Woolf2021!$H$9:$H$93*EXP(-Fperm_SI_Woolf2021!$K$9:$K$93*$C112*IF(AC$58=Fperm_SI_Woolf2021!$E$9:$E$93,1,EXP(LN((1.1*(Fperm_SI_Woolf2021!$E$9:$E$93-AC$58)-63.1579*EXP(-0.19*Fperm_SI_Woolf2021!$E$9:$E$93)+63.1579*EXP(-0.19*AC$58))/(Fperm_SI_Woolf2021!$E$9:$E$93-AC$58))*(AC$58-Fperm_SI_Woolf2021!$E$9:$E$93)/10))),Fperm_SI_Woolf2021!$D$9:$D$93)*AC$57+INTERCEPT(Fperm_SI_Woolf2021!$F$9:$F$93*EXP(-Fperm_SI_Woolf2021!$I$9:$I$93*$C112*IF(AC$58=Fperm_SI_Woolf2021!$E$9:$E$93,1,EXP(LN((1.1*(Fperm_SI_Woolf2021!$E$9:$E$93-AC$58)-63.1579*EXP(-0.19*Fperm_SI_Woolf2021!$E$9:$E$93)+63.1579*EXP(-0.19*AC$58))/(Fperm_SI_Woolf2021!$E$9:$E$93-AC$58))*(AC$58-Fperm_SI_Woolf2021!$E$9:$E$93)/10))) + Fperm_SI_Woolf2021!$G$9:$G$93*EXP(-Fperm_SI_Woolf2021!$J$9:$J$93*$C112*IF(AC$58=Fperm_SI_Woolf2021!$E$9:$E$93,1,EXP(LN((1.1*(Fperm_SI_Woolf2021!$E$9:$E$93-AC$58)-63.1579*EXP(-0.19*Fperm_SI_Woolf2021!$E$9:$E$93)+63.1579*EXP(-0.19*AC$58))/(Fperm_SI_Woolf2021!$E$9:$E$93-AC$58))*(AC$58-Fperm_SI_Woolf2021!$E$9:$E$93)/10))) + Fperm_SI_Woolf2021!$H$9:$H$93*EXP(-Fperm_SI_Woolf2021!$K$9:$K$93*$C112*IF(AC$58=Fperm_SI_Woolf2021!$E$9:$E$93,1,EXP(LN((1.1*(Fperm_SI_Woolf2021!$E$9:$E$93-AC$58)-63.1579*EXP(-0.19*Fperm_SI_Woolf2021!$E$9:$E$93)+63.1579*EXP(-0.19*AC$58))/(Fperm_SI_Woolf2021!$E$9:$E$93-AC$58))*(AC$58-Fperm_SI_Woolf2021!$E$9:$E$93)/10))),Fperm_SI_Woolf2021!$D$9:$D$93))</f>
        <v>0.40418422613747673</v>
      </c>
      <c r="AD112" s="51" cm="1">
        <f t="array" ref="AD112">MIN(1,SLOPE(Fperm_SI_Woolf2021!$F$9:$F$93*EXP(-Fperm_SI_Woolf2021!$I$9:$I$93*$C112*IF(AD$58=Fperm_SI_Woolf2021!$E$9:$E$93,1,EXP(LN((1.1*(Fperm_SI_Woolf2021!$E$9:$E$93-AD$58)-63.1579*EXP(-0.19*Fperm_SI_Woolf2021!$E$9:$E$93)+63.1579*EXP(-0.19*AD$58))/(Fperm_SI_Woolf2021!$E$9:$E$93-AD$58))*(AD$58-Fperm_SI_Woolf2021!$E$9:$E$93)/10))) + Fperm_SI_Woolf2021!$G$9:$G$93*EXP(-Fperm_SI_Woolf2021!$J$9:$J$93*$C112*IF(AD$58=Fperm_SI_Woolf2021!$E$9:$E$93,1,EXP(LN((1.1*(Fperm_SI_Woolf2021!$E$9:$E$93-AD$58)-63.1579*EXP(-0.19*Fperm_SI_Woolf2021!$E$9:$E$93)+63.1579*EXP(-0.19*AD$58))/(Fperm_SI_Woolf2021!$E$9:$E$93-AD$58))*(AD$58-Fperm_SI_Woolf2021!$E$9:$E$93)/10))) + Fperm_SI_Woolf2021!$H$9:$H$93*EXP(-Fperm_SI_Woolf2021!$K$9:$K$93*$C112*IF(AD$58=Fperm_SI_Woolf2021!$E$9:$E$93,1,EXP(LN((1.1*(Fperm_SI_Woolf2021!$E$9:$E$93-AD$58)-63.1579*EXP(-0.19*Fperm_SI_Woolf2021!$E$9:$E$93)+63.1579*EXP(-0.19*AD$58))/(Fperm_SI_Woolf2021!$E$9:$E$93-AD$58))*(AD$58-Fperm_SI_Woolf2021!$E$9:$E$93)/10))),Fperm_SI_Woolf2021!$D$9:$D$93)*AD$57+INTERCEPT(Fperm_SI_Woolf2021!$F$9:$F$93*EXP(-Fperm_SI_Woolf2021!$I$9:$I$93*$C112*IF(AD$58=Fperm_SI_Woolf2021!$E$9:$E$93,1,EXP(LN((1.1*(Fperm_SI_Woolf2021!$E$9:$E$93-AD$58)-63.1579*EXP(-0.19*Fperm_SI_Woolf2021!$E$9:$E$93)+63.1579*EXP(-0.19*AD$58))/(Fperm_SI_Woolf2021!$E$9:$E$93-AD$58))*(AD$58-Fperm_SI_Woolf2021!$E$9:$E$93)/10))) + Fperm_SI_Woolf2021!$G$9:$G$93*EXP(-Fperm_SI_Woolf2021!$J$9:$J$93*$C112*IF(AD$58=Fperm_SI_Woolf2021!$E$9:$E$93,1,EXP(LN((1.1*(Fperm_SI_Woolf2021!$E$9:$E$93-AD$58)-63.1579*EXP(-0.19*Fperm_SI_Woolf2021!$E$9:$E$93)+63.1579*EXP(-0.19*AD$58))/(Fperm_SI_Woolf2021!$E$9:$E$93-AD$58))*(AD$58-Fperm_SI_Woolf2021!$E$9:$E$93)/10))) + Fperm_SI_Woolf2021!$H$9:$H$93*EXP(-Fperm_SI_Woolf2021!$K$9:$K$93*$C112*IF(AD$58=Fperm_SI_Woolf2021!$E$9:$E$93,1,EXP(LN((1.1*(Fperm_SI_Woolf2021!$E$9:$E$93-AD$58)-63.1579*EXP(-0.19*Fperm_SI_Woolf2021!$E$9:$E$93)+63.1579*EXP(-0.19*AD$58))/(Fperm_SI_Woolf2021!$E$9:$E$93-AD$58))*(AD$58-Fperm_SI_Woolf2021!$E$9:$E$93)/10))),Fperm_SI_Woolf2021!$D$9:$D$93))</f>
        <v>0.37461190466748456</v>
      </c>
      <c r="AE112" s="51" cm="1">
        <f t="array" ref="AE112">MIN(1,SLOPE(Fperm_SI_Woolf2021!$F$9:$F$93*EXP(-Fperm_SI_Woolf2021!$I$9:$I$93*$C112*IF(AE$58=Fperm_SI_Woolf2021!$E$9:$E$93,1,EXP(LN((1.1*(Fperm_SI_Woolf2021!$E$9:$E$93-AE$58)-63.1579*EXP(-0.19*Fperm_SI_Woolf2021!$E$9:$E$93)+63.1579*EXP(-0.19*AE$58))/(Fperm_SI_Woolf2021!$E$9:$E$93-AE$58))*(AE$58-Fperm_SI_Woolf2021!$E$9:$E$93)/10))) + Fperm_SI_Woolf2021!$G$9:$G$93*EXP(-Fperm_SI_Woolf2021!$J$9:$J$93*$C112*IF(AE$58=Fperm_SI_Woolf2021!$E$9:$E$93,1,EXP(LN((1.1*(Fperm_SI_Woolf2021!$E$9:$E$93-AE$58)-63.1579*EXP(-0.19*Fperm_SI_Woolf2021!$E$9:$E$93)+63.1579*EXP(-0.19*AE$58))/(Fperm_SI_Woolf2021!$E$9:$E$93-AE$58))*(AE$58-Fperm_SI_Woolf2021!$E$9:$E$93)/10))) + Fperm_SI_Woolf2021!$H$9:$H$93*EXP(-Fperm_SI_Woolf2021!$K$9:$K$93*$C112*IF(AE$58=Fperm_SI_Woolf2021!$E$9:$E$93,1,EXP(LN((1.1*(Fperm_SI_Woolf2021!$E$9:$E$93-AE$58)-63.1579*EXP(-0.19*Fperm_SI_Woolf2021!$E$9:$E$93)+63.1579*EXP(-0.19*AE$58))/(Fperm_SI_Woolf2021!$E$9:$E$93-AE$58))*(AE$58-Fperm_SI_Woolf2021!$E$9:$E$93)/10))),Fperm_SI_Woolf2021!$D$9:$D$93)*AE$57+INTERCEPT(Fperm_SI_Woolf2021!$F$9:$F$93*EXP(-Fperm_SI_Woolf2021!$I$9:$I$93*$C112*IF(AE$58=Fperm_SI_Woolf2021!$E$9:$E$93,1,EXP(LN((1.1*(Fperm_SI_Woolf2021!$E$9:$E$93-AE$58)-63.1579*EXP(-0.19*Fperm_SI_Woolf2021!$E$9:$E$93)+63.1579*EXP(-0.19*AE$58))/(Fperm_SI_Woolf2021!$E$9:$E$93-AE$58))*(AE$58-Fperm_SI_Woolf2021!$E$9:$E$93)/10))) + Fperm_SI_Woolf2021!$G$9:$G$93*EXP(-Fperm_SI_Woolf2021!$J$9:$J$93*$C112*IF(AE$58=Fperm_SI_Woolf2021!$E$9:$E$93,1,EXP(LN((1.1*(Fperm_SI_Woolf2021!$E$9:$E$93-AE$58)-63.1579*EXP(-0.19*Fperm_SI_Woolf2021!$E$9:$E$93)+63.1579*EXP(-0.19*AE$58))/(Fperm_SI_Woolf2021!$E$9:$E$93-AE$58))*(AE$58-Fperm_SI_Woolf2021!$E$9:$E$93)/10))) + Fperm_SI_Woolf2021!$H$9:$H$93*EXP(-Fperm_SI_Woolf2021!$K$9:$K$93*$C112*IF(AE$58=Fperm_SI_Woolf2021!$E$9:$E$93,1,EXP(LN((1.1*(Fperm_SI_Woolf2021!$E$9:$E$93-AE$58)-63.1579*EXP(-0.19*Fperm_SI_Woolf2021!$E$9:$E$93)+63.1579*EXP(-0.19*AE$58))/(Fperm_SI_Woolf2021!$E$9:$E$93-AE$58))*(AE$58-Fperm_SI_Woolf2021!$E$9:$E$93)/10))),Fperm_SI_Woolf2021!$D$9:$D$93))</f>
        <v>0.34503958319749234</v>
      </c>
      <c r="AF112" s="51" cm="1">
        <f t="array" ref="AF112">MIN(1,SLOPE(Fperm_SI_Woolf2021!$F$9:$F$93*EXP(-Fperm_SI_Woolf2021!$I$9:$I$93*$C112*IF(AF$58=Fperm_SI_Woolf2021!$E$9:$E$93,1,EXP(LN((1.1*(Fperm_SI_Woolf2021!$E$9:$E$93-AF$58)-63.1579*EXP(-0.19*Fperm_SI_Woolf2021!$E$9:$E$93)+63.1579*EXP(-0.19*AF$58))/(Fperm_SI_Woolf2021!$E$9:$E$93-AF$58))*(AF$58-Fperm_SI_Woolf2021!$E$9:$E$93)/10))) + Fperm_SI_Woolf2021!$G$9:$G$93*EXP(-Fperm_SI_Woolf2021!$J$9:$J$93*$C112*IF(AF$58=Fperm_SI_Woolf2021!$E$9:$E$93,1,EXP(LN((1.1*(Fperm_SI_Woolf2021!$E$9:$E$93-AF$58)-63.1579*EXP(-0.19*Fperm_SI_Woolf2021!$E$9:$E$93)+63.1579*EXP(-0.19*AF$58))/(Fperm_SI_Woolf2021!$E$9:$E$93-AF$58))*(AF$58-Fperm_SI_Woolf2021!$E$9:$E$93)/10))) + Fperm_SI_Woolf2021!$H$9:$H$93*EXP(-Fperm_SI_Woolf2021!$K$9:$K$93*$C112*IF(AF$58=Fperm_SI_Woolf2021!$E$9:$E$93,1,EXP(LN((1.1*(Fperm_SI_Woolf2021!$E$9:$E$93-AF$58)-63.1579*EXP(-0.19*Fperm_SI_Woolf2021!$E$9:$E$93)+63.1579*EXP(-0.19*AF$58))/(Fperm_SI_Woolf2021!$E$9:$E$93-AF$58))*(AF$58-Fperm_SI_Woolf2021!$E$9:$E$93)/10))),Fperm_SI_Woolf2021!$D$9:$D$93)*AF$57+INTERCEPT(Fperm_SI_Woolf2021!$F$9:$F$93*EXP(-Fperm_SI_Woolf2021!$I$9:$I$93*$C112*IF(AF$58=Fperm_SI_Woolf2021!$E$9:$E$93,1,EXP(LN((1.1*(Fperm_SI_Woolf2021!$E$9:$E$93-AF$58)-63.1579*EXP(-0.19*Fperm_SI_Woolf2021!$E$9:$E$93)+63.1579*EXP(-0.19*AF$58))/(Fperm_SI_Woolf2021!$E$9:$E$93-AF$58))*(AF$58-Fperm_SI_Woolf2021!$E$9:$E$93)/10))) + Fperm_SI_Woolf2021!$G$9:$G$93*EXP(-Fperm_SI_Woolf2021!$J$9:$J$93*$C112*IF(AF$58=Fperm_SI_Woolf2021!$E$9:$E$93,1,EXP(LN((1.1*(Fperm_SI_Woolf2021!$E$9:$E$93-AF$58)-63.1579*EXP(-0.19*Fperm_SI_Woolf2021!$E$9:$E$93)+63.1579*EXP(-0.19*AF$58))/(Fperm_SI_Woolf2021!$E$9:$E$93-AF$58))*(AF$58-Fperm_SI_Woolf2021!$E$9:$E$93)/10))) + Fperm_SI_Woolf2021!$H$9:$H$93*EXP(-Fperm_SI_Woolf2021!$K$9:$K$93*$C112*IF(AF$58=Fperm_SI_Woolf2021!$E$9:$E$93,1,EXP(LN((1.1*(Fperm_SI_Woolf2021!$E$9:$E$93-AF$58)-63.1579*EXP(-0.19*Fperm_SI_Woolf2021!$E$9:$E$93)+63.1579*EXP(-0.19*AF$58))/(Fperm_SI_Woolf2021!$E$9:$E$93-AF$58))*(AF$58-Fperm_SI_Woolf2021!$E$9:$E$93)/10))),Fperm_SI_Woolf2021!$D$9:$D$93))</f>
        <v>0.31546726172750017</v>
      </c>
      <c r="AG112" s="51" cm="1">
        <f t="array" ref="AG112">MIN(1,SLOPE(Fperm_SI_Woolf2021!$F$9:$F$93*EXP(-Fperm_SI_Woolf2021!$I$9:$I$93*$C112*IF(AG$58=Fperm_SI_Woolf2021!$E$9:$E$93,1,EXP(LN((1.1*(Fperm_SI_Woolf2021!$E$9:$E$93-AG$58)-63.1579*EXP(-0.19*Fperm_SI_Woolf2021!$E$9:$E$93)+63.1579*EXP(-0.19*AG$58))/(Fperm_SI_Woolf2021!$E$9:$E$93-AG$58))*(AG$58-Fperm_SI_Woolf2021!$E$9:$E$93)/10))) + Fperm_SI_Woolf2021!$G$9:$G$93*EXP(-Fperm_SI_Woolf2021!$J$9:$J$93*$C112*IF(AG$58=Fperm_SI_Woolf2021!$E$9:$E$93,1,EXP(LN((1.1*(Fperm_SI_Woolf2021!$E$9:$E$93-AG$58)-63.1579*EXP(-0.19*Fperm_SI_Woolf2021!$E$9:$E$93)+63.1579*EXP(-0.19*AG$58))/(Fperm_SI_Woolf2021!$E$9:$E$93-AG$58))*(AG$58-Fperm_SI_Woolf2021!$E$9:$E$93)/10))) + Fperm_SI_Woolf2021!$H$9:$H$93*EXP(-Fperm_SI_Woolf2021!$K$9:$K$93*$C112*IF(AG$58=Fperm_SI_Woolf2021!$E$9:$E$93,1,EXP(LN((1.1*(Fperm_SI_Woolf2021!$E$9:$E$93-AG$58)-63.1579*EXP(-0.19*Fperm_SI_Woolf2021!$E$9:$E$93)+63.1579*EXP(-0.19*AG$58))/(Fperm_SI_Woolf2021!$E$9:$E$93-AG$58))*(AG$58-Fperm_SI_Woolf2021!$E$9:$E$93)/10))),Fperm_SI_Woolf2021!$D$9:$D$93)*AG$57+INTERCEPT(Fperm_SI_Woolf2021!$F$9:$F$93*EXP(-Fperm_SI_Woolf2021!$I$9:$I$93*$C112*IF(AG$58=Fperm_SI_Woolf2021!$E$9:$E$93,1,EXP(LN((1.1*(Fperm_SI_Woolf2021!$E$9:$E$93-AG$58)-63.1579*EXP(-0.19*Fperm_SI_Woolf2021!$E$9:$E$93)+63.1579*EXP(-0.19*AG$58))/(Fperm_SI_Woolf2021!$E$9:$E$93-AG$58))*(AG$58-Fperm_SI_Woolf2021!$E$9:$E$93)/10))) + Fperm_SI_Woolf2021!$G$9:$G$93*EXP(-Fperm_SI_Woolf2021!$J$9:$J$93*$C112*IF(AG$58=Fperm_SI_Woolf2021!$E$9:$E$93,1,EXP(LN((1.1*(Fperm_SI_Woolf2021!$E$9:$E$93-AG$58)-63.1579*EXP(-0.19*Fperm_SI_Woolf2021!$E$9:$E$93)+63.1579*EXP(-0.19*AG$58))/(Fperm_SI_Woolf2021!$E$9:$E$93-AG$58))*(AG$58-Fperm_SI_Woolf2021!$E$9:$E$93)/10))) + Fperm_SI_Woolf2021!$H$9:$H$93*EXP(-Fperm_SI_Woolf2021!$K$9:$K$93*$C112*IF(AG$58=Fperm_SI_Woolf2021!$E$9:$E$93,1,EXP(LN((1.1*(Fperm_SI_Woolf2021!$E$9:$E$93-AG$58)-63.1579*EXP(-0.19*Fperm_SI_Woolf2021!$E$9:$E$93)+63.1579*EXP(-0.19*AG$58))/(Fperm_SI_Woolf2021!$E$9:$E$93-AG$58))*(AG$58-Fperm_SI_Woolf2021!$E$9:$E$93)/10))),Fperm_SI_Woolf2021!$D$9:$D$93))</f>
        <v>0.285894940257508</v>
      </c>
      <c r="AH112" s="51" cm="1">
        <f t="array" ref="AH112">MIN(1,SLOPE(Fperm_SI_Woolf2021!$F$9:$F$93*EXP(-Fperm_SI_Woolf2021!$I$9:$I$93*$C112*IF(AH$58=Fperm_SI_Woolf2021!$E$9:$E$93,1,EXP(LN((1.1*(Fperm_SI_Woolf2021!$E$9:$E$93-AH$58)-63.1579*EXP(-0.19*Fperm_SI_Woolf2021!$E$9:$E$93)+63.1579*EXP(-0.19*AH$58))/(Fperm_SI_Woolf2021!$E$9:$E$93-AH$58))*(AH$58-Fperm_SI_Woolf2021!$E$9:$E$93)/10))) + Fperm_SI_Woolf2021!$G$9:$G$93*EXP(-Fperm_SI_Woolf2021!$J$9:$J$93*$C112*IF(AH$58=Fperm_SI_Woolf2021!$E$9:$E$93,1,EXP(LN((1.1*(Fperm_SI_Woolf2021!$E$9:$E$93-AH$58)-63.1579*EXP(-0.19*Fperm_SI_Woolf2021!$E$9:$E$93)+63.1579*EXP(-0.19*AH$58))/(Fperm_SI_Woolf2021!$E$9:$E$93-AH$58))*(AH$58-Fperm_SI_Woolf2021!$E$9:$E$93)/10))) + Fperm_SI_Woolf2021!$H$9:$H$93*EXP(-Fperm_SI_Woolf2021!$K$9:$K$93*$C112*IF(AH$58=Fperm_SI_Woolf2021!$E$9:$E$93,1,EXP(LN((1.1*(Fperm_SI_Woolf2021!$E$9:$E$93-AH$58)-63.1579*EXP(-0.19*Fperm_SI_Woolf2021!$E$9:$E$93)+63.1579*EXP(-0.19*AH$58))/(Fperm_SI_Woolf2021!$E$9:$E$93-AH$58))*(AH$58-Fperm_SI_Woolf2021!$E$9:$E$93)/10))),Fperm_SI_Woolf2021!$D$9:$D$93)*AH$57+INTERCEPT(Fperm_SI_Woolf2021!$F$9:$F$93*EXP(-Fperm_SI_Woolf2021!$I$9:$I$93*$C112*IF(AH$58=Fperm_SI_Woolf2021!$E$9:$E$93,1,EXP(LN((1.1*(Fperm_SI_Woolf2021!$E$9:$E$93-AH$58)-63.1579*EXP(-0.19*Fperm_SI_Woolf2021!$E$9:$E$93)+63.1579*EXP(-0.19*AH$58))/(Fperm_SI_Woolf2021!$E$9:$E$93-AH$58))*(AH$58-Fperm_SI_Woolf2021!$E$9:$E$93)/10))) + Fperm_SI_Woolf2021!$G$9:$G$93*EXP(-Fperm_SI_Woolf2021!$J$9:$J$93*$C112*IF(AH$58=Fperm_SI_Woolf2021!$E$9:$E$93,1,EXP(LN((1.1*(Fperm_SI_Woolf2021!$E$9:$E$93-AH$58)-63.1579*EXP(-0.19*Fperm_SI_Woolf2021!$E$9:$E$93)+63.1579*EXP(-0.19*AH$58))/(Fperm_SI_Woolf2021!$E$9:$E$93-AH$58))*(AH$58-Fperm_SI_Woolf2021!$E$9:$E$93)/10))) + Fperm_SI_Woolf2021!$H$9:$H$93*EXP(-Fperm_SI_Woolf2021!$K$9:$K$93*$C112*IF(AH$58=Fperm_SI_Woolf2021!$E$9:$E$93,1,EXP(LN((1.1*(Fperm_SI_Woolf2021!$E$9:$E$93-AH$58)-63.1579*EXP(-0.19*Fperm_SI_Woolf2021!$E$9:$E$93)+63.1579*EXP(-0.19*AH$58))/(Fperm_SI_Woolf2021!$E$9:$E$93-AH$58))*(AH$58-Fperm_SI_Woolf2021!$E$9:$E$93)/10))),Fperm_SI_Woolf2021!$D$9:$D$93))</f>
        <v>0.53051505173148383</v>
      </c>
      <c r="AI112" s="51" cm="1">
        <f t="array" ref="AI112">MIN(1,SLOPE(Fperm_SI_Woolf2021!$F$9:$F$93*EXP(-Fperm_SI_Woolf2021!$I$9:$I$93*$C112*IF(AI$58=Fperm_SI_Woolf2021!$E$9:$E$93,1,EXP(LN((1.1*(Fperm_SI_Woolf2021!$E$9:$E$93-AI$58)-63.1579*EXP(-0.19*Fperm_SI_Woolf2021!$E$9:$E$93)+63.1579*EXP(-0.19*AI$58))/(Fperm_SI_Woolf2021!$E$9:$E$93-AI$58))*(AI$58-Fperm_SI_Woolf2021!$E$9:$E$93)/10))) + Fperm_SI_Woolf2021!$G$9:$G$93*EXP(-Fperm_SI_Woolf2021!$J$9:$J$93*$C112*IF(AI$58=Fperm_SI_Woolf2021!$E$9:$E$93,1,EXP(LN((1.1*(Fperm_SI_Woolf2021!$E$9:$E$93-AI$58)-63.1579*EXP(-0.19*Fperm_SI_Woolf2021!$E$9:$E$93)+63.1579*EXP(-0.19*AI$58))/(Fperm_SI_Woolf2021!$E$9:$E$93-AI$58))*(AI$58-Fperm_SI_Woolf2021!$E$9:$E$93)/10))) + Fperm_SI_Woolf2021!$H$9:$H$93*EXP(-Fperm_SI_Woolf2021!$K$9:$K$93*$C112*IF(AI$58=Fperm_SI_Woolf2021!$E$9:$E$93,1,EXP(LN((1.1*(Fperm_SI_Woolf2021!$E$9:$E$93-AI$58)-63.1579*EXP(-0.19*Fperm_SI_Woolf2021!$E$9:$E$93)+63.1579*EXP(-0.19*AI$58))/(Fperm_SI_Woolf2021!$E$9:$E$93-AI$58))*(AI$58-Fperm_SI_Woolf2021!$E$9:$E$93)/10))),Fperm_SI_Woolf2021!$D$9:$D$93)*AI$57+INTERCEPT(Fperm_SI_Woolf2021!$F$9:$F$93*EXP(-Fperm_SI_Woolf2021!$I$9:$I$93*$C112*IF(AI$58=Fperm_SI_Woolf2021!$E$9:$E$93,1,EXP(LN((1.1*(Fperm_SI_Woolf2021!$E$9:$E$93-AI$58)-63.1579*EXP(-0.19*Fperm_SI_Woolf2021!$E$9:$E$93)+63.1579*EXP(-0.19*AI$58))/(Fperm_SI_Woolf2021!$E$9:$E$93-AI$58))*(AI$58-Fperm_SI_Woolf2021!$E$9:$E$93)/10))) + Fperm_SI_Woolf2021!$G$9:$G$93*EXP(-Fperm_SI_Woolf2021!$J$9:$J$93*$C112*IF(AI$58=Fperm_SI_Woolf2021!$E$9:$E$93,1,EXP(LN((1.1*(Fperm_SI_Woolf2021!$E$9:$E$93-AI$58)-63.1579*EXP(-0.19*Fperm_SI_Woolf2021!$E$9:$E$93)+63.1579*EXP(-0.19*AI$58))/(Fperm_SI_Woolf2021!$E$9:$E$93-AI$58))*(AI$58-Fperm_SI_Woolf2021!$E$9:$E$93)/10))) + Fperm_SI_Woolf2021!$H$9:$H$93*EXP(-Fperm_SI_Woolf2021!$K$9:$K$93*$C112*IF(AI$58=Fperm_SI_Woolf2021!$E$9:$E$93,1,EXP(LN((1.1*(Fperm_SI_Woolf2021!$E$9:$E$93-AI$58)-63.1579*EXP(-0.19*Fperm_SI_Woolf2021!$E$9:$E$93)+63.1579*EXP(-0.19*AI$58))/(Fperm_SI_Woolf2021!$E$9:$E$93-AI$58))*(AI$58-Fperm_SI_Woolf2021!$E$9:$E$93)/10))),Fperm_SI_Woolf2021!$D$9:$D$93))</f>
        <v>0.50637896612452438</v>
      </c>
      <c r="AJ112" s="51" cm="1">
        <f t="array" ref="AJ112">MIN(1,SLOPE(Fperm_SI_Woolf2021!$F$9:$F$93*EXP(-Fperm_SI_Woolf2021!$I$9:$I$93*$C112*IF(AJ$58=Fperm_SI_Woolf2021!$E$9:$E$93,1,EXP(LN((1.1*(Fperm_SI_Woolf2021!$E$9:$E$93-AJ$58)-63.1579*EXP(-0.19*Fperm_SI_Woolf2021!$E$9:$E$93)+63.1579*EXP(-0.19*AJ$58))/(Fperm_SI_Woolf2021!$E$9:$E$93-AJ$58))*(AJ$58-Fperm_SI_Woolf2021!$E$9:$E$93)/10))) + Fperm_SI_Woolf2021!$G$9:$G$93*EXP(-Fperm_SI_Woolf2021!$J$9:$J$93*$C112*IF(AJ$58=Fperm_SI_Woolf2021!$E$9:$E$93,1,EXP(LN((1.1*(Fperm_SI_Woolf2021!$E$9:$E$93-AJ$58)-63.1579*EXP(-0.19*Fperm_SI_Woolf2021!$E$9:$E$93)+63.1579*EXP(-0.19*AJ$58))/(Fperm_SI_Woolf2021!$E$9:$E$93-AJ$58))*(AJ$58-Fperm_SI_Woolf2021!$E$9:$E$93)/10))) + Fperm_SI_Woolf2021!$H$9:$H$93*EXP(-Fperm_SI_Woolf2021!$K$9:$K$93*$C112*IF(AJ$58=Fperm_SI_Woolf2021!$E$9:$E$93,1,EXP(LN((1.1*(Fperm_SI_Woolf2021!$E$9:$E$93-AJ$58)-63.1579*EXP(-0.19*Fperm_SI_Woolf2021!$E$9:$E$93)+63.1579*EXP(-0.19*AJ$58))/(Fperm_SI_Woolf2021!$E$9:$E$93-AJ$58))*(AJ$58-Fperm_SI_Woolf2021!$E$9:$E$93)/10))),Fperm_SI_Woolf2021!$D$9:$D$93)*AJ$57+INTERCEPT(Fperm_SI_Woolf2021!$F$9:$F$93*EXP(-Fperm_SI_Woolf2021!$I$9:$I$93*$C112*IF(AJ$58=Fperm_SI_Woolf2021!$E$9:$E$93,1,EXP(LN((1.1*(Fperm_SI_Woolf2021!$E$9:$E$93-AJ$58)-63.1579*EXP(-0.19*Fperm_SI_Woolf2021!$E$9:$E$93)+63.1579*EXP(-0.19*AJ$58))/(Fperm_SI_Woolf2021!$E$9:$E$93-AJ$58))*(AJ$58-Fperm_SI_Woolf2021!$E$9:$E$93)/10))) + Fperm_SI_Woolf2021!$G$9:$G$93*EXP(-Fperm_SI_Woolf2021!$J$9:$J$93*$C112*IF(AJ$58=Fperm_SI_Woolf2021!$E$9:$E$93,1,EXP(LN((1.1*(Fperm_SI_Woolf2021!$E$9:$E$93-AJ$58)-63.1579*EXP(-0.19*Fperm_SI_Woolf2021!$E$9:$E$93)+63.1579*EXP(-0.19*AJ$58))/(Fperm_SI_Woolf2021!$E$9:$E$93-AJ$58))*(AJ$58-Fperm_SI_Woolf2021!$E$9:$E$93)/10))) + Fperm_SI_Woolf2021!$H$9:$H$93*EXP(-Fperm_SI_Woolf2021!$K$9:$K$93*$C112*IF(AJ$58=Fperm_SI_Woolf2021!$E$9:$E$93,1,EXP(LN((1.1*(Fperm_SI_Woolf2021!$E$9:$E$93-AJ$58)-63.1579*EXP(-0.19*Fperm_SI_Woolf2021!$E$9:$E$93)+63.1579*EXP(-0.19*AJ$58))/(Fperm_SI_Woolf2021!$E$9:$E$93-AJ$58))*(AJ$58-Fperm_SI_Woolf2021!$E$9:$E$93)/10))),Fperm_SI_Woolf2021!$D$9:$D$93))</f>
        <v>0.48224288051756492</v>
      </c>
      <c r="AK112" s="51" cm="1">
        <f t="array" ref="AK112">MIN(1,SLOPE(Fperm_SI_Woolf2021!$F$9:$F$93*EXP(-Fperm_SI_Woolf2021!$I$9:$I$93*$C112*IF(AK$58=Fperm_SI_Woolf2021!$E$9:$E$93,1,EXP(LN((1.1*(Fperm_SI_Woolf2021!$E$9:$E$93-AK$58)-63.1579*EXP(-0.19*Fperm_SI_Woolf2021!$E$9:$E$93)+63.1579*EXP(-0.19*AK$58))/(Fperm_SI_Woolf2021!$E$9:$E$93-AK$58))*(AK$58-Fperm_SI_Woolf2021!$E$9:$E$93)/10))) + Fperm_SI_Woolf2021!$G$9:$G$93*EXP(-Fperm_SI_Woolf2021!$J$9:$J$93*$C112*IF(AK$58=Fperm_SI_Woolf2021!$E$9:$E$93,1,EXP(LN((1.1*(Fperm_SI_Woolf2021!$E$9:$E$93-AK$58)-63.1579*EXP(-0.19*Fperm_SI_Woolf2021!$E$9:$E$93)+63.1579*EXP(-0.19*AK$58))/(Fperm_SI_Woolf2021!$E$9:$E$93-AK$58))*(AK$58-Fperm_SI_Woolf2021!$E$9:$E$93)/10))) + Fperm_SI_Woolf2021!$H$9:$H$93*EXP(-Fperm_SI_Woolf2021!$K$9:$K$93*$C112*IF(AK$58=Fperm_SI_Woolf2021!$E$9:$E$93,1,EXP(LN((1.1*(Fperm_SI_Woolf2021!$E$9:$E$93-AK$58)-63.1579*EXP(-0.19*Fperm_SI_Woolf2021!$E$9:$E$93)+63.1579*EXP(-0.19*AK$58))/(Fperm_SI_Woolf2021!$E$9:$E$93-AK$58))*(AK$58-Fperm_SI_Woolf2021!$E$9:$E$93)/10))),Fperm_SI_Woolf2021!$D$9:$D$93)*AK$57+INTERCEPT(Fperm_SI_Woolf2021!$F$9:$F$93*EXP(-Fperm_SI_Woolf2021!$I$9:$I$93*$C112*IF(AK$58=Fperm_SI_Woolf2021!$E$9:$E$93,1,EXP(LN((1.1*(Fperm_SI_Woolf2021!$E$9:$E$93-AK$58)-63.1579*EXP(-0.19*Fperm_SI_Woolf2021!$E$9:$E$93)+63.1579*EXP(-0.19*AK$58))/(Fperm_SI_Woolf2021!$E$9:$E$93-AK$58))*(AK$58-Fperm_SI_Woolf2021!$E$9:$E$93)/10))) + Fperm_SI_Woolf2021!$G$9:$G$93*EXP(-Fperm_SI_Woolf2021!$J$9:$J$93*$C112*IF(AK$58=Fperm_SI_Woolf2021!$E$9:$E$93,1,EXP(LN((1.1*(Fperm_SI_Woolf2021!$E$9:$E$93-AK$58)-63.1579*EXP(-0.19*Fperm_SI_Woolf2021!$E$9:$E$93)+63.1579*EXP(-0.19*AK$58))/(Fperm_SI_Woolf2021!$E$9:$E$93-AK$58))*(AK$58-Fperm_SI_Woolf2021!$E$9:$E$93)/10))) + Fperm_SI_Woolf2021!$H$9:$H$93*EXP(-Fperm_SI_Woolf2021!$K$9:$K$93*$C112*IF(AK$58=Fperm_SI_Woolf2021!$E$9:$E$93,1,EXP(LN((1.1*(Fperm_SI_Woolf2021!$E$9:$E$93-AK$58)-63.1579*EXP(-0.19*Fperm_SI_Woolf2021!$E$9:$E$93)+63.1579*EXP(-0.19*AK$58))/(Fperm_SI_Woolf2021!$E$9:$E$93-AK$58))*(AK$58-Fperm_SI_Woolf2021!$E$9:$E$93)/10))),Fperm_SI_Woolf2021!$D$9:$D$93))</f>
        <v>0.45810679491060546</v>
      </c>
      <c r="AL112" s="51" cm="1">
        <f t="array" ref="AL112">MIN(1,SLOPE(Fperm_SI_Woolf2021!$F$9:$F$93*EXP(-Fperm_SI_Woolf2021!$I$9:$I$93*$C112*IF(AL$58=Fperm_SI_Woolf2021!$E$9:$E$93,1,EXP(LN((1.1*(Fperm_SI_Woolf2021!$E$9:$E$93-AL$58)-63.1579*EXP(-0.19*Fperm_SI_Woolf2021!$E$9:$E$93)+63.1579*EXP(-0.19*AL$58))/(Fperm_SI_Woolf2021!$E$9:$E$93-AL$58))*(AL$58-Fperm_SI_Woolf2021!$E$9:$E$93)/10))) + Fperm_SI_Woolf2021!$G$9:$G$93*EXP(-Fperm_SI_Woolf2021!$J$9:$J$93*$C112*IF(AL$58=Fperm_SI_Woolf2021!$E$9:$E$93,1,EXP(LN((1.1*(Fperm_SI_Woolf2021!$E$9:$E$93-AL$58)-63.1579*EXP(-0.19*Fperm_SI_Woolf2021!$E$9:$E$93)+63.1579*EXP(-0.19*AL$58))/(Fperm_SI_Woolf2021!$E$9:$E$93-AL$58))*(AL$58-Fperm_SI_Woolf2021!$E$9:$E$93)/10))) + Fperm_SI_Woolf2021!$H$9:$H$93*EXP(-Fperm_SI_Woolf2021!$K$9:$K$93*$C112*IF(AL$58=Fperm_SI_Woolf2021!$E$9:$E$93,1,EXP(LN((1.1*(Fperm_SI_Woolf2021!$E$9:$E$93-AL$58)-63.1579*EXP(-0.19*Fperm_SI_Woolf2021!$E$9:$E$93)+63.1579*EXP(-0.19*AL$58))/(Fperm_SI_Woolf2021!$E$9:$E$93-AL$58))*(AL$58-Fperm_SI_Woolf2021!$E$9:$E$93)/10))),Fperm_SI_Woolf2021!$D$9:$D$93)*AL$57+INTERCEPT(Fperm_SI_Woolf2021!$F$9:$F$93*EXP(-Fperm_SI_Woolf2021!$I$9:$I$93*$C112*IF(AL$58=Fperm_SI_Woolf2021!$E$9:$E$93,1,EXP(LN((1.1*(Fperm_SI_Woolf2021!$E$9:$E$93-AL$58)-63.1579*EXP(-0.19*Fperm_SI_Woolf2021!$E$9:$E$93)+63.1579*EXP(-0.19*AL$58))/(Fperm_SI_Woolf2021!$E$9:$E$93-AL$58))*(AL$58-Fperm_SI_Woolf2021!$E$9:$E$93)/10))) + Fperm_SI_Woolf2021!$G$9:$G$93*EXP(-Fperm_SI_Woolf2021!$J$9:$J$93*$C112*IF(AL$58=Fperm_SI_Woolf2021!$E$9:$E$93,1,EXP(LN((1.1*(Fperm_SI_Woolf2021!$E$9:$E$93-AL$58)-63.1579*EXP(-0.19*Fperm_SI_Woolf2021!$E$9:$E$93)+63.1579*EXP(-0.19*AL$58))/(Fperm_SI_Woolf2021!$E$9:$E$93-AL$58))*(AL$58-Fperm_SI_Woolf2021!$E$9:$E$93)/10))) + Fperm_SI_Woolf2021!$H$9:$H$93*EXP(-Fperm_SI_Woolf2021!$K$9:$K$93*$C112*IF(AL$58=Fperm_SI_Woolf2021!$E$9:$E$93,1,EXP(LN((1.1*(Fperm_SI_Woolf2021!$E$9:$E$93-AL$58)-63.1579*EXP(-0.19*Fperm_SI_Woolf2021!$E$9:$E$93)+63.1579*EXP(-0.19*AL$58))/(Fperm_SI_Woolf2021!$E$9:$E$93-AL$58))*(AL$58-Fperm_SI_Woolf2021!$E$9:$E$93)/10))),Fperm_SI_Woolf2021!$D$9:$D$93))</f>
        <v>0.43397070930364601</v>
      </c>
      <c r="AM112" s="51" cm="1">
        <f t="array" ref="AM112">MIN(1,SLOPE(Fperm_SI_Woolf2021!$F$9:$F$93*EXP(-Fperm_SI_Woolf2021!$I$9:$I$93*$C112*IF(AM$58=Fperm_SI_Woolf2021!$E$9:$E$93,1,EXP(LN((1.1*(Fperm_SI_Woolf2021!$E$9:$E$93-AM$58)-63.1579*EXP(-0.19*Fperm_SI_Woolf2021!$E$9:$E$93)+63.1579*EXP(-0.19*AM$58))/(Fperm_SI_Woolf2021!$E$9:$E$93-AM$58))*(AM$58-Fperm_SI_Woolf2021!$E$9:$E$93)/10))) + Fperm_SI_Woolf2021!$G$9:$G$93*EXP(-Fperm_SI_Woolf2021!$J$9:$J$93*$C112*IF(AM$58=Fperm_SI_Woolf2021!$E$9:$E$93,1,EXP(LN((1.1*(Fperm_SI_Woolf2021!$E$9:$E$93-AM$58)-63.1579*EXP(-0.19*Fperm_SI_Woolf2021!$E$9:$E$93)+63.1579*EXP(-0.19*AM$58))/(Fperm_SI_Woolf2021!$E$9:$E$93-AM$58))*(AM$58-Fperm_SI_Woolf2021!$E$9:$E$93)/10))) + Fperm_SI_Woolf2021!$H$9:$H$93*EXP(-Fperm_SI_Woolf2021!$K$9:$K$93*$C112*IF(AM$58=Fperm_SI_Woolf2021!$E$9:$E$93,1,EXP(LN((1.1*(Fperm_SI_Woolf2021!$E$9:$E$93-AM$58)-63.1579*EXP(-0.19*Fperm_SI_Woolf2021!$E$9:$E$93)+63.1579*EXP(-0.19*AM$58))/(Fperm_SI_Woolf2021!$E$9:$E$93-AM$58))*(AM$58-Fperm_SI_Woolf2021!$E$9:$E$93)/10))),Fperm_SI_Woolf2021!$D$9:$D$93)*AM$57+INTERCEPT(Fperm_SI_Woolf2021!$F$9:$F$93*EXP(-Fperm_SI_Woolf2021!$I$9:$I$93*$C112*IF(AM$58=Fperm_SI_Woolf2021!$E$9:$E$93,1,EXP(LN((1.1*(Fperm_SI_Woolf2021!$E$9:$E$93-AM$58)-63.1579*EXP(-0.19*Fperm_SI_Woolf2021!$E$9:$E$93)+63.1579*EXP(-0.19*AM$58))/(Fperm_SI_Woolf2021!$E$9:$E$93-AM$58))*(AM$58-Fperm_SI_Woolf2021!$E$9:$E$93)/10))) + Fperm_SI_Woolf2021!$G$9:$G$93*EXP(-Fperm_SI_Woolf2021!$J$9:$J$93*$C112*IF(AM$58=Fperm_SI_Woolf2021!$E$9:$E$93,1,EXP(LN((1.1*(Fperm_SI_Woolf2021!$E$9:$E$93-AM$58)-63.1579*EXP(-0.19*Fperm_SI_Woolf2021!$E$9:$E$93)+63.1579*EXP(-0.19*AM$58))/(Fperm_SI_Woolf2021!$E$9:$E$93-AM$58))*(AM$58-Fperm_SI_Woolf2021!$E$9:$E$93)/10))) + Fperm_SI_Woolf2021!$H$9:$H$93*EXP(-Fperm_SI_Woolf2021!$K$9:$K$93*$C112*IF(AM$58=Fperm_SI_Woolf2021!$E$9:$E$93,1,EXP(LN((1.1*(Fperm_SI_Woolf2021!$E$9:$E$93-AM$58)-63.1579*EXP(-0.19*Fperm_SI_Woolf2021!$E$9:$E$93)+63.1579*EXP(-0.19*AM$58))/(Fperm_SI_Woolf2021!$E$9:$E$93-AM$58))*(AM$58-Fperm_SI_Woolf2021!$E$9:$E$93)/10))),Fperm_SI_Woolf2021!$D$9:$D$93))</f>
        <v>0.40983462369668655</v>
      </c>
      <c r="AN112" s="51" cm="1">
        <f t="array" ref="AN112">MIN(1,SLOPE(Fperm_SI_Woolf2021!$F$9:$F$93*EXP(-Fperm_SI_Woolf2021!$I$9:$I$93*$C112*IF(AN$58=Fperm_SI_Woolf2021!$E$9:$E$93,1,EXP(LN((1.1*(Fperm_SI_Woolf2021!$E$9:$E$93-AN$58)-63.1579*EXP(-0.19*Fperm_SI_Woolf2021!$E$9:$E$93)+63.1579*EXP(-0.19*AN$58))/(Fperm_SI_Woolf2021!$E$9:$E$93-AN$58))*(AN$58-Fperm_SI_Woolf2021!$E$9:$E$93)/10))) + Fperm_SI_Woolf2021!$G$9:$G$93*EXP(-Fperm_SI_Woolf2021!$J$9:$J$93*$C112*IF(AN$58=Fperm_SI_Woolf2021!$E$9:$E$93,1,EXP(LN((1.1*(Fperm_SI_Woolf2021!$E$9:$E$93-AN$58)-63.1579*EXP(-0.19*Fperm_SI_Woolf2021!$E$9:$E$93)+63.1579*EXP(-0.19*AN$58))/(Fperm_SI_Woolf2021!$E$9:$E$93-AN$58))*(AN$58-Fperm_SI_Woolf2021!$E$9:$E$93)/10))) + Fperm_SI_Woolf2021!$H$9:$H$93*EXP(-Fperm_SI_Woolf2021!$K$9:$K$93*$C112*IF(AN$58=Fperm_SI_Woolf2021!$E$9:$E$93,1,EXP(LN((1.1*(Fperm_SI_Woolf2021!$E$9:$E$93-AN$58)-63.1579*EXP(-0.19*Fperm_SI_Woolf2021!$E$9:$E$93)+63.1579*EXP(-0.19*AN$58))/(Fperm_SI_Woolf2021!$E$9:$E$93-AN$58))*(AN$58-Fperm_SI_Woolf2021!$E$9:$E$93)/10))),Fperm_SI_Woolf2021!$D$9:$D$93)*AN$57+INTERCEPT(Fperm_SI_Woolf2021!$F$9:$F$93*EXP(-Fperm_SI_Woolf2021!$I$9:$I$93*$C112*IF(AN$58=Fperm_SI_Woolf2021!$E$9:$E$93,1,EXP(LN((1.1*(Fperm_SI_Woolf2021!$E$9:$E$93-AN$58)-63.1579*EXP(-0.19*Fperm_SI_Woolf2021!$E$9:$E$93)+63.1579*EXP(-0.19*AN$58))/(Fperm_SI_Woolf2021!$E$9:$E$93-AN$58))*(AN$58-Fperm_SI_Woolf2021!$E$9:$E$93)/10))) + Fperm_SI_Woolf2021!$G$9:$G$93*EXP(-Fperm_SI_Woolf2021!$J$9:$J$93*$C112*IF(AN$58=Fperm_SI_Woolf2021!$E$9:$E$93,1,EXP(LN((1.1*(Fperm_SI_Woolf2021!$E$9:$E$93-AN$58)-63.1579*EXP(-0.19*Fperm_SI_Woolf2021!$E$9:$E$93)+63.1579*EXP(-0.19*AN$58))/(Fperm_SI_Woolf2021!$E$9:$E$93-AN$58))*(AN$58-Fperm_SI_Woolf2021!$E$9:$E$93)/10))) + Fperm_SI_Woolf2021!$H$9:$H$93*EXP(-Fperm_SI_Woolf2021!$K$9:$K$93*$C112*IF(AN$58=Fperm_SI_Woolf2021!$E$9:$E$93,1,EXP(LN((1.1*(Fperm_SI_Woolf2021!$E$9:$E$93-AN$58)-63.1579*EXP(-0.19*Fperm_SI_Woolf2021!$E$9:$E$93)+63.1579*EXP(-0.19*AN$58))/(Fperm_SI_Woolf2021!$E$9:$E$93-AN$58))*(AN$58-Fperm_SI_Woolf2021!$E$9:$E$93)/10))),Fperm_SI_Woolf2021!$D$9:$D$93))</f>
        <v>0.38569853808972709</v>
      </c>
      <c r="AO112" s="51" cm="1">
        <f t="array" ref="AO112">MIN(1,SLOPE(Fperm_SI_Woolf2021!$F$9:$F$93*EXP(-Fperm_SI_Woolf2021!$I$9:$I$93*$C112*IF(AO$58=Fperm_SI_Woolf2021!$E$9:$E$93,1,EXP(LN((1.1*(Fperm_SI_Woolf2021!$E$9:$E$93-AO$58)-63.1579*EXP(-0.19*Fperm_SI_Woolf2021!$E$9:$E$93)+63.1579*EXP(-0.19*AO$58))/(Fperm_SI_Woolf2021!$E$9:$E$93-AO$58))*(AO$58-Fperm_SI_Woolf2021!$E$9:$E$93)/10))) + Fperm_SI_Woolf2021!$G$9:$G$93*EXP(-Fperm_SI_Woolf2021!$J$9:$J$93*$C112*IF(AO$58=Fperm_SI_Woolf2021!$E$9:$E$93,1,EXP(LN((1.1*(Fperm_SI_Woolf2021!$E$9:$E$93-AO$58)-63.1579*EXP(-0.19*Fperm_SI_Woolf2021!$E$9:$E$93)+63.1579*EXP(-0.19*AO$58))/(Fperm_SI_Woolf2021!$E$9:$E$93-AO$58))*(AO$58-Fperm_SI_Woolf2021!$E$9:$E$93)/10))) + Fperm_SI_Woolf2021!$H$9:$H$93*EXP(-Fperm_SI_Woolf2021!$K$9:$K$93*$C112*IF(AO$58=Fperm_SI_Woolf2021!$E$9:$E$93,1,EXP(LN((1.1*(Fperm_SI_Woolf2021!$E$9:$E$93-AO$58)-63.1579*EXP(-0.19*Fperm_SI_Woolf2021!$E$9:$E$93)+63.1579*EXP(-0.19*AO$58))/(Fperm_SI_Woolf2021!$E$9:$E$93-AO$58))*(AO$58-Fperm_SI_Woolf2021!$E$9:$E$93)/10))),Fperm_SI_Woolf2021!$D$9:$D$93)*AO$57+INTERCEPT(Fperm_SI_Woolf2021!$F$9:$F$93*EXP(-Fperm_SI_Woolf2021!$I$9:$I$93*$C112*IF(AO$58=Fperm_SI_Woolf2021!$E$9:$E$93,1,EXP(LN((1.1*(Fperm_SI_Woolf2021!$E$9:$E$93-AO$58)-63.1579*EXP(-0.19*Fperm_SI_Woolf2021!$E$9:$E$93)+63.1579*EXP(-0.19*AO$58))/(Fperm_SI_Woolf2021!$E$9:$E$93-AO$58))*(AO$58-Fperm_SI_Woolf2021!$E$9:$E$93)/10))) + Fperm_SI_Woolf2021!$G$9:$G$93*EXP(-Fperm_SI_Woolf2021!$J$9:$J$93*$C112*IF(AO$58=Fperm_SI_Woolf2021!$E$9:$E$93,1,EXP(LN((1.1*(Fperm_SI_Woolf2021!$E$9:$E$93-AO$58)-63.1579*EXP(-0.19*Fperm_SI_Woolf2021!$E$9:$E$93)+63.1579*EXP(-0.19*AO$58))/(Fperm_SI_Woolf2021!$E$9:$E$93-AO$58))*(AO$58-Fperm_SI_Woolf2021!$E$9:$E$93)/10))) + Fperm_SI_Woolf2021!$H$9:$H$93*EXP(-Fperm_SI_Woolf2021!$K$9:$K$93*$C112*IF(AO$58=Fperm_SI_Woolf2021!$E$9:$E$93,1,EXP(LN((1.1*(Fperm_SI_Woolf2021!$E$9:$E$93-AO$58)-63.1579*EXP(-0.19*Fperm_SI_Woolf2021!$E$9:$E$93)+63.1579*EXP(-0.19*AO$58))/(Fperm_SI_Woolf2021!$E$9:$E$93-AO$58))*(AO$58-Fperm_SI_Woolf2021!$E$9:$E$93)/10))),Fperm_SI_Woolf2021!$D$9:$D$93))</f>
        <v>0.36156245248276764</v>
      </c>
      <c r="AP112" s="51" cm="1">
        <f t="array" ref="AP112">MIN(1,SLOPE(Fperm_SI_Woolf2021!$F$9:$F$93*EXP(-Fperm_SI_Woolf2021!$I$9:$I$93*$C112*IF(AP$58=Fperm_SI_Woolf2021!$E$9:$E$93,1,EXP(LN((1.1*(Fperm_SI_Woolf2021!$E$9:$E$93-AP$58)-63.1579*EXP(-0.19*Fperm_SI_Woolf2021!$E$9:$E$93)+63.1579*EXP(-0.19*AP$58))/(Fperm_SI_Woolf2021!$E$9:$E$93-AP$58))*(AP$58-Fperm_SI_Woolf2021!$E$9:$E$93)/10))) + Fperm_SI_Woolf2021!$G$9:$G$93*EXP(-Fperm_SI_Woolf2021!$J$9:$J$93*$C112*IF(AP$58=Fperm_SI_Woolf2021!$E$9:$E$93,1,EXP(LN((1.1*(Fperm_SI_Woolf2021!$E$9:$E$93-AP$58)-63.1579*EXP(-0.19*Fperm_SI_Woolf2021!$E$9:$E$93)+63.1579*EXP(-0.19*AP$58))/(Fperm_SI_Woolf2021!$E$9:$E$93-AP$58))*(AP$58-Fperm_SI_Woolf2021!$E$9:$E$93)/10))) + Fperm_SI_Woolf2021!$H$9:$H$93*EXP(-Fperm_SI_Woolf2021!$K$9:$K$93*$C112*IF(AP$58=Fperm_SI_Woolf2021!$E$9:$E$93,1,EXP(LN((1.1*(Fperm_SI_Woolf2021!$E$9:$E$93-AP$58)-63.1579*EXP(-0.19*Fperm_SI_Woolf2021!$E$9:$E$93)+63.1579*EXP(-0.19*AP$58))/(Fperm_SI_Woolf2021!$E$9:$E$93-AP$58))*(AP$58-Fperm_SI_Woolf2021!$E$9:$E$93)/10))),Fperm_SI_Woolf2021!$D$9:$D$93)*AP$57+INTERCEPT(Fperm_SI_Woolf2021!$F$9:$F$93*EXP(-Fperm_SI_Woolf2021!$I$9:$I$93*$C112*IF(AP$58=Fperm_SI_Woolf2021!$E$9:$E$93,1,EXP(LN((1.1*(Fperm_SI_Woolf2021!$E$9:$E$93-AP$58)-63.1579*EXP(-0.19*Fperm_SI_Woolf2021!$E$9:$E$93)+63.1579*EXP(-0.19*AP$58))/(Fperm_SI_Woolf2021!$E$9:$E$93-AP$58))*(AP$58-Fperm_SI_Woolf2021!$E$9:$E$93)/10))) + Fperm_SI_Woolf2021!$G$9:$G$93*EXP(-Fperm_SI_Woolf2021!$J$9:$J$93*$C112*IF(AP$58=Fperm_SI_Woolf2021!$E$9:$E$93,1,EXP(LN((1.1*(Fperm_SI_Woolf2021!$E$9:$E$93-AP$58)-63.1579*EXP(-0.19*Fperm_SI_Woolf2021!$E$9:$E$93)+63.1579*EXP(-0.19*AP$58))/(Fperm_SI_Woolf2021!$E$9:$E$93-AP$58))*(AP$58-Fperm_SI_Woolf2021!$E$9:$E$93)/10))) + Fperm_SI_Woolf2021!$H$9:$H$93*EXP(-Fperm_SI_Woolf2021!$K$9:$K$93*$C112*IF(AP$58=Fperm_SI_Woolf2021!$E$9:$E$93,1,EXP(LN((1.1*(Fperm_SI_Woolf2021!$E$9:$E$93-AP$58)-63.1579*EXP(-0.19*Fperm_SI_Woolf2021!$E$9:$E$93)+63.1579*EXP(-0.19*AP$58))/(Fperm_SI_Woolf2021!$E$9:$E$93-AP$58))*(AP$58-Fperm_SI_Woolf2021!$E$9:$E$93)/10))),Fperm_SI_Woolf2021!$D$9:$D$93))</f>
        <v>0.33742636687580818</v>
      </c>
      <c r="AQ112" s="51" cm="1">
        <f t="array" ref="AQ112">MIN(1,SLOPE(Fperm_SI_Woolf2021!$F$9:$F$93*EXP(-Fperm_SI_Woolf2021!$I$9:$I$93*$C112*IF(AQ$58=Fperm_SI_Woolf2021!$E$9:$E$93,1,EXP(LN((1.1*(Fperm_SI_Woolf2021!$E$9:$E$93-AQ$58)-63.1579*EXP(-0.19*Fperm_SI_Woolf2021!$E$9:$E$93)+63.1579*EXP(-0.19*AQ$58))/(Fperm_SI_Woolf2021!$E$9:$E$93-AQ$58))*(AQ$58-Fperm_SI_Woolf2021!$E$9:$E$93)/10))) + Fperm_SI_Woolf2021!$G$9:$G$93*EXP(-Fperm_SI_Woolf2021!$J$9:$J$93*$C112*IF(AQ$58=Fperm_SI_Woolf2021!$E$9:$E$93,1,EXP(LN((1.1*(Fperm_SI_Woolf2021!$E$9:$E$93-AQ$58)-63.1579*EXP(-0.19*Fperm_SI_Woolf2021!$E$9:$E$93)+63.1579*EXP(-0.19*AQ$58))/(Fperm_SI_Woolf2021!$E$9:$E$93-AQ$58))*(AQ$58-Fperm_SI_Woolf2021!$E$9:$E$93)/10))) + Fperm_SI_Woolf2021!$H$9:$H$93*EXP(-Fperm_SI_Woolf2021!$K$9:$K$93*$C112*IF(AQ$58=Fperm_SI_Woolf2021!$E$9:$E$93,1,EXP(LN((1.1*(Fperm_SI_Woolf2021!$E$9:$E$93-AQ$58)-63.1579*EXP(-0.19*Fperm_SI_Woolf2021!$E$9:$E$93)+63.1579*EXP(-0.19*AQ$58))/(Fperm_SI_Woolf2021!$E$9:$E$93-AQ$58))*(AQ$58-Fperm_SI_Woolf2021!$E$9:$E$93)/10))),Fperm_SI_Woolf2021!$D$9:$D$93)*AQ$57+INTERCEPT(Fperm_SI_Woolf2021!$F$9:$F$93*EXP(-Fperm_SI_Woolf2021!$I$9:$I$93*$C112*IF(AQ$58=Fperm_SI_Woolf2021!$E$9:$E$93,1,EXP(LN((1.1*(Fperm_SI_Woolf2021!$E$9:$E$93-AQ$58)-63.1579*EXP(-0.19*Fperm_SI_Woolf2021!$E$9:$E$93)+63.1579*EXP(-0.19*AQ$58))/(Fperm_SI_Woolf2021!$E$9:$E$93-AQ$58))*(AQ$58-Fperm_SI_Woolf2021!$E$9:$E$93)/10))) + Fperm_SI_Woolf2021!$G$9:$G$93*EXP(-Fperm_SI_Woolf2021!$J$9:$J$93*$C112*IF(AQ$58=Fperm_SI_Woolf2021!$E$9:$E$93,1,EXP(LN((1.1*(Fperm_SI_Woolf2021!$E$9:$E$93-AQ$58)-63.1579*EXP(-0.19*Fperm_SI_Woolf2021!$E$9:$E$93)+63.1579*EXP(-0.19*AQ$58))/(Fperm_SI_Woolf2021!$E$9:$E$93-AQ$58))*(AQ$58-Fperm_SI_Woolf2021!$E$9:$E$93)/10))) + Fperm_SI_Woolf2021!$H$9:$H$93*EXP(-Fperm_SI_Woolf2021!$K$9:$K$93*$C112*IF(AQ$58=Fperm_SI_Woolf2021!$E$9:$E$93,1,EXP(LN((1.1*(Fperm_SI_Woolf2021!$E$9:$E$93-AQ$58)-63.1579*EXP(-0.19*Fperm_SI_Woolf2021!$E$9:$E$93)+63.1579*EXP(-0.19*AQ$58))/(Fperm_SI_Woolf2021!$E$9:$E$93-AQ$58))*(AQ$58-Fperm_SI_Woolf2021!$E$9:$E$93)/10))),Fperm_SI_Woolf2021!$D$9:$D$93))</f>
        <v>0.31329028126884872</v>
      </c>
      <c r="AR112" s="51" cm="1">
        <f t="array" ref="AR112">MIN(1,SLOPE(Fperm_SI_Woolf2021!$F$9:$F$93*EXP(-Fperm_SI_Woolf2021!$I$9:$I$93*$C112*IF(AR$58=Fperm_SI_Woolf2021!$E$9:$E$93,1,EXP(LN((1.1*(Fperm_SI_Woolf2021!$E$9:$E$93-AR$58)-63.1579*EXP(-0.19*Fperm_SI_Woolf2021!$E$9:$E$93)+63.1579*EXP(-0.19*AR$58))/(Fperm_SI_Woolf2021!$E$9:$E$93-AR$58))*(AR$58-Fperm_SI_Woolf2021!$E$9:$E$93)/10))) + Fperm_SI_Woolf2021!$G$9:$G$93*EXP(-Fperm_SI_Woolf2021!$J$9:$J$93*$C112*IF(AR$58=Fperm_SI_Woolf2021!$E$9:$E$93,1,EXP(LN((1.1*(Fperm_SI_Woolf2021!$E$9:$E$93-AR$58)-63.1579*EXP(-0.19*Fperm_SI_Woolf2021!$E$9:$E$93)+63.1579*EXP(-0.19*AR$58))/(Fperm_SI_Woolf2021!$E$9:$E$93-AR$58))*(AR$58-Fperm_SI_Woolf2021!$E$9:$E$93)/10))) + Fperm_SI_Woolf2021!$H$9:$H$93*EXP(-Fperm_SI_Woolf2021!$K$9:$K$93*$C112*IF(AR$58=Fperm_SI_Woolf2021!$E$9:$E$93,1,EXP(LN((1.1*(Fperm_SI_Woolf2021!$E$9:$E$93-AR$58)-63.1579*EXP(-0.19*Fperm_SI_Woolf2021!$E$9:$E$93)+63.1579*EXP(-0.19*AR$58))/(Fperm_SI_Woolf2021!$E$9:$E$93-AR$58))*(AR$58-Fperm_SI_Woolf2021!$E$9:$E$93)/10))),Fperm_SI_Woolf2021!$D$9:$D$93)*AR$57+INTERCEPT(Fperm_SI_Woolf2021!$F$9:$F$93*EXP(-Fperm_SI_Woolf2021!$I$9:$I$93*$C112*IF(AR$58=Fperm_SI_Woolf2021!$E$9:$E$93,1,EXP(LN((1.1*(Fperm_SI_Woolf2021!$E$9:$E$93-AR$58)-63.1579*EXP(-0.19*Fperm_SI_Woolf2021!$E$9:$E$93)+63.1579*EXP(-0.19*AR$58))/(Fperm_SI_Woolf2021!$E$9:$E$93-AR$58))*(AR$58-Fperm_SI_Woolf2021!$E$9:$E$93)/10))) + Fperm_SI_Woolf2021!$G$9:$G$93*EXP(-Fperm_SI_Woolf2021!$J$9:$J$93*$C112*IF(AR$58=Fperm_SI_Woolf2021!$E$9:$E$93,1,EXP(LN((1.1*(Fperm_SI_Woolf2021!$E$9:$E$93-AR$58)-63.1579*EXP(-0.19*Fperm_SI_Woolf2021!$E$9:$E$93)+63.1579*EXP(-0.19*AR$58))/(Fperm_SI_Woolf2021!$E$9:$E$93-AR$58))*(AR$58-Fperm_SI_Woolf2021!$E$9:$E$93)/10))) + Fperm_SI_Woolf2021!$H$9:$H$93*EXP(-Fperm_SI_Woolf2021!$K$9:$K$93*$C112*IF(AR$58=Fperm_SI_Woolf2021!$E$9:$E$93,1,EXP(LN((1.1*(Fperm_SI_Woolf2021!$E$9:$E$93-AR$58)-63.1579*EXP(-0.19*Fperm_SI_Woolf2021!$E$9:$E$93)+63.1579*EXP(-0.19*AR$58))/(Fperm_SI_Woolf2021!$E$9:$E$93-AR$58))*(AR$58-Fperm_SI_Woolf2021!$E$9:$E$93)/10))),Fperm_SI_Woolf2021!$D$9:$D$93))</f>
        <v>0.28915419566188921</v>
      </c>
      <c r="AS112" s="51" cm="1">
        <f t="array" ref="AS112">MIN(1,SLOPE(Fperm_SI_Woolf2021!$F$9:$F$93*EXP(-Fperm_SI_Woolf2021!$I$9:$I$93*$C112*IF(AS$58=Fperm_SI_Woolf2021!$E$9:$E$93,1,EXP(LN((1.1*(Fperm_SI_Woolf2021!$E$9:$E$93-AS$58)-63.1579*EXP(-0.19*Fperm_SI_Woolf2021!$E$9:$E$93)+63.1579*EXP(-0.19*AS$58))/(Fperm_SI_Woolf2021!$E$9:$E$93-AS$58))*(AS$58-Fperm_SI_Woolf2021!$E$9:$E$93)/10))) + Fperm_SI_Woolf2021!$G$9:$G$93*EXP(-Fperm_SI_Woolf2021!$J$9:$J$93*$C112*IF(AS$58=Fperm_SI_Woolf2021!$E$9:$E$93,1,EXP(LN((1.1*(Fperm_SI_Woolf2021!$E$9:$E$93-AS$58)-63.1579*EXP(-0.19*Fperm_SI_Woolf2021!$E$9:$E$93)+63.1579*EXP(-0.19*AS$58))/(Fperm_SI_Woolf2021!$E$9:$E$93-AS$58))*(AS$58-Fperm_SI_Woolf2021!$E$9:$E$93)/10))) + Fperm_SI_Woolf2021!$H$9:$H$93*EXP(-Fperm_SI_Woolf2021!$K$9:$K$93*$C112*IF(AS$58=Fperm_SI_Woolf2021!$E$9:$E$93,1,EXP(LN((1.1*(Fperm_SI_Woolf2021!$E$9:$E$93-AS$58)-63.1579*EXP(-0.19*Fperm_SI_Woolf2021!$E$9:$E$93)+63.1579*EXP(-0.19*AS$58))/(Fperm_SI_Woolf2021!$E$9:$E$93-AS$58))*(AS$58-Fperm_SI_Woolf2021!$E$9:$E$93)/10))),Fperm_SI_Woolf2021!$D$9:$D$93)*AS$57+INTERCEPT(Fperm_SI_Woolf2021!$F$9:$F$93*EXP(-Fperm_SI_Woolf2021!$I$9:$I$93*$C112*IF(AS$58=Fperm_SI_Woolf2021!$E$9:$E$93,1,EXP(LN((1.1*(Fperm_SI_Woolf2021!$E$9:$E$93-AS$58)-63.1579*EXP(-0.19*Fperm_SI_Woolf2021!$E$9:$E$93)+63.1579*EXP(-0.19*AS$58))/(Fperm_SI_Woolf2021!$E$9:$E$93-AS$58))*(AS$58-Fperm_SI_Woolf2021!$E$9:$E$93)/10))) + Fperm_SI_Woolf2021!$G$9:$G$93*EXP(-Fperm_SI_Woolf2021!$J$9:$J$93*$C112*IF(AS$58=Fperm_SI_Woolf2021!$E$9:$E$93,1,EXP(LN((1.1*(Fperm_SI_Woolf2021!$E$9:$E$93-AS$58)-63.1579*EXP(-0.19*Fperm_SI_Woolf2021!$E$9:$E$93)+63.1579*EXP(-0.19*AS$58))/(Fperm_SI_Woolf2021!$E$9:$E$93-AS$58))*(AS$58-Fperm_SI_Woolf2021!$E$9:$E$93)/10))) + Fperm_SI_Woolf2021!$H$9:$H$93*EXP(-Fperm_SI_Woolf2021!$K$9:$K$93*$C112*IF(AS$58=Fperm_SI_Woolf2021!$E$9:$E$93,1,EXP(LN((1.1*(Fperm_SI_Woolf2021!$E$9:$E$93-AS$58)-63.1579*EXP(-0.19*Fperm_SI_Woolf2021!$E$9:$E$93)+63.1579*EXP(-0.19*AS$58))/(Fperm_SI_Woolf2021!$E$9:$E$93-AS$58))*(AS$58-Fperm_SI_Woolf2021!$E$9:$E$93)/10))),Fperm_SI_Woolf2021!$D$9:$D$93))</f>
        <v>0.26501811005492976</v>
      </c>
      <c r="AT112" s="51" cm="1">
        <f t="array" ref="AT112">MIN(1,SLOPE(Fperm_SI_Woolf2021!$F$9:$F$93*EXP(-Fperm_SI_Woolf2021!$I$9:$I$93*$C112*IF(AT$58=Fperm_SI_Woolf2021!$E$9:$E$93,1,EXP(LN((1.1*(Fperm_SI_Woolf2021!$E$9:$E$93-AT$58)-63.1579*EXP(-0.19*Fperm_SI_Woolf2021!$E$9:$E$93)+63.1579*EXP(-0.19*AT$58))/(Fperm_SI_Woolf2021!$E$9:$E$93-AT$58))*(AT$58-Fperm_SI_Woolf2021!$E$9:$E$93)/10))) + Fperm_SI_Woolf2021!$G$9:$G$93*EXP(-Fperm_SI_Woolf2021!$J$9:$J$93*$C112*IF(AT$58=Fperm_SI_Woolf2021!$E$9:$E$93,1,EXP(LN((1.1*(Fperm_SI_Woolf2021!$E$9:$E$93-AT$58)-63.1579*EXP(-0.19*Fperm_SI_Woolf2021!$E$9:$E$93)+63.1579*EXP(-0.19*AT$58))/(Fperm_SI_Woolf2021!$E$9:$E$93-AT$58))*(AT$58-Fperm_SI_Woolf2021!$E$9:$E$93)/10))) + Fperm_SI_Woolf2021!$H$9:$H$93*EXP(-Fperm_SI_Woolf2021!$K$9:$K$93*$C112*IF(AT$58=Fperm_SI_Woolf2021!$E$9:$E$93,1,EXP(LN((1.1*(Fperm_SI_Woolf2021!$E$9:$E$93-AT$58)-63.1579*EXP(-0.19*Fperm_SI_Woolf2021!$E$9:$E$93)+63.1579*EXP(-0.19*AT$58))/(Fperm_SI_Woolf2021!$E$9:$E$93-AT$58))*(AT$58-Fperm_SI_Woolf2021!$E$9:$E$93)/10))),Fperm_SI_Woolf2021!$D$9:$D$93)*AT$57+INTERCEPT(Fperm_SI_Woolf2021!$F$9:$F$93*EXP(-Fperm_SI_Woolf2021!$I$9:$I$93*$C112*IF(AT$58=Fperm_SI_Woolf2021!$E$9:$E$93,1,EXP(LN((1.1*(Fperm_SI_Woolf2021!$E$9:$E$93-AT$58)-63.1579*EXP(-0.19*Fperm_SI_Woolf2021!$E$9:$E$93)+63.1579*EXP(-0.19*AT$58))/(Fperm_SI_Woolf2021!$E$9:$E$93-AT$58))*(AT$58-Fperm_SI_Woolf2021!$E$9:$E$93)/10))) + Fperm_SI_Woolf2021!$G$9:$G$93*EXP(-Fperm_SI_Woolf2021!$J$9:$J$93*$C112*IF(AT$58=Fperm_SI_Woolf2021!$E$9:$E$93,1,EXP(LN((1.1*(Fperm_SI_Woolf2021!$E$9:$E$93-AT$58)-63.1579*EXP(-0.19*Fperm_SI_Woolf2021!$E$9:$E$93)+63.1579*EXP(-0.19*AT$58))/(Fperm_SI_Woolf2021!$E$9:$E$93-AT$58))*(AT$58-Fperm_SI_Woolf2021!$E$9:$E$93)/10))) + Fperm_SI_Woolf2021!$H$9:$H$93*EXP(-Fperm_SI_Woolf2021!$K$9:$K$93*$C112*IF(AT$58=Fperm_SI_Woolf2021!$E$9:$E$93,1,EXP(LN((1.1*(Fperm_SI_Woolf2021!$E$9:$E$93-AT$58)-63.1579*EXP(-0.19*Fperm_SI_Woolf2021!$E$9:$E$93)+63.1579*EXP(-0.19*AT$58))/(Fperm_SI_Woolf2021!$E$9:$E$93-AT$58))*(AT$58-Fperm_SI_Woolf2021!$E$9:$E$93)/10))),Fperm_SI_Woolf2021!$D$9:$D$93))</f>
        <v>0.2408820244479703</v>
      </c>
      <c r="AU112" s="51" cm="1">
        <f t="array" ref="AU112">MIN(1,SLOPE(Fperm_SI_Woolf2021!$F$9:$F$93*EXP(-Fperm_SI_Woolf2021!$I$9:$I$93*$C112*IF(AU$58=Fperm_SI_Woolf2021!$E$9:$E$93,1,EXP(LN((1.1*(Fperm_SI_Woolf2021!$E$9:$E$93-AU$58)-63.1579*EXP(-0.19*Fperm_SI_Woolf2021!$E$9:$E$93)+63.1579*EXP(-0.19*AU$58))/(Fperm_SI_Woolf2021!$E$9:$E$93-AU$58))*(AU$58-Fperm_SI_Woolf2021!$E$9:$E$93)/10))) + Fperm_SI_Woolf2021!$G$9:$G$93*EXP(-Fperm_SI_Woolf2021!$J$9:$J$93*$C112*IF(AU$58=Fperm_SI_Woolf2021!$E$9:$E$93,1,EXP(LN((1.1*(Fperm_SI_Woolf2021!$E$9:$E$93-AU$58)-63.1579*EXP(-0.19*Fperm_SI_Woolf2021!$E$9:$E$93)+63.1579*EXP(-0.19*AU$58))/(Fperm_SI_Woolf2021!$E$9:$E$93-AU$58))*(AU$58-Fperm_SI_Woolf2021!$E$9:$E$93)/10))) + Fperm_SI_Woolf2021!$H$9:$H$93*EXP(-Fperm_SI_Woolf2021!$K$9:$K$93*$C112*IF(AU$58=Fperm_SI_Woolf2021!$E$9:$E$93,1,EXP(LN((1.1*(Fperm_SI_Woolf2021!$E$9:$E$93-AU$58)-63.1579*EXP(-0.19*Fperm_SI_Woolf2021!$E$9:$E$93)+63.1579*EXP(-0.19*AU$58))/(Fperm_SI_Woolf2021!$E$9:$E$93-AU$58))*(AU$58-Fperm_SI_Woolf2021!$E$9:$E$93)/10))),Fperm_SI_Woolf2021!$D$9:$D$93)*AU$57+INTERCEPT(Fperm_SI_Woolf2021!$F$9:$F$93*EXP(-Fperm_SI_Woolf2021!$I$9:$I$93*$C112*IF(AU$58=Fperm_SI_Woolf2021!$E$9:$E$93,1,EXP(LN((1.1*(Fperm_SI_Woolf2021!$E$9:$E$93-AU$58)-63.1579*EXP(-0.19*Fperm_SI_Woolf2021!$E$9:$E$93)+63.1579*EXP(-0.19*AU$58))/(Fperm_SI_Woolf2021!$E$9:$E$93-AU$58))*(AU$58-Fperm_SI_Woolf2021!$E$9:$E$93)/10))) + Fperm_SI_Woolf2021!$G$9:$G$93*EXP(-Fperm_SI_Woolf2021!$J$9:$J$93*$C112*IF(AU$58=Fperm_SI_Woolf2021!$E$9:$E$93,1,EXP(LN((1.1*(Fperm_SI_Woolf2021!$E$9:$E$93-AU$58)-63.1579*EXP(-0.19*Fperm_SI_Woolf2021!$E$9:$E$93)+63.1579*EXP(-0.19*AU$58))/(Fperm_SI_Woolf2021!$E$9:$E$93-AU$58))*(AU$58-Fperm_SI_Woolf2021!$E$9:$E$93)/10))) + Fperm_SI_Woolf2021!$H$9:$H$93*EXP(-Fperm_SI_Woolf2021!$K$9:$K$93*$C112*IF(AU$58=Fperm_SI_Woolf2021!$E$9:$E$93,1,EXP(LN((1.1*(Fperm_SI_Woolf2021!$E$9:$E$93-AU$58)-63.1579*EXP(-0.19*Fperm_SI_Woolf2021!$E$9:$E$93)+63.1579*EXP(-0.19*AU$58))/(Fperm_SI_Woolf2021!$E$9:$E$93-AU$58))*(AU$58-Fperm_SI_Woolf2021!$E$9:$E$93)/10))),Fperm_SI_Woolf2021!$D$9:$D$93))</f>
        <v>0.21674593884101079</v>
      </c>
      <c r="AV112" s="51" cm="1">
        <f t="array" ref="AV112">MIN(1,SLOPE(Fperm_SI_Woolf2021!$F$9:$F$93*EXP(-Fperm_SI_Woolf2021!$I$9:$I$93*$C112*IF(AV$58=Fperm_SI_Woolf2021!$E$9:$E$93,1,EXP(LN((1.1*(Fperm_SI_Woolf2021!$E$9:$E$93-AV$58)-63.1579*EXP(-0.19*Fperm_SI_Woolf2021!$E$9:$E$93)+63.1579*EXP(-0.19*AV$58))/(Fperm_SI_Woolf2021!$E$9:$E$93-AV$58))*(AV$58-Fperm_SI_Woolf2021!$E$9:$E$93)/10))) + Fperm_SI_Woolf2021!$G$9:$G$93*EXP(-Fperm_SI_Woolf2021!$J$9:$J$93*$C112*IF(AV$58=Fperm_SI_Woolf2021!$E$9:$E$93,1,EXP(LN((1.1*(Fperm_SI_Woolf2021!$E$9:$E$93-AV$58)-63.1579*EXP(-0.19*Fperm_SI_Woolf2021!$E$9:$E$93)+63.1579*EXP(-0.19*AV$58))/(Fperm_SI_Woolf2021!$E$9:$E$93-AV$58))*(AV$58-Fperm_SI_Woolf2021!$E$9:$E$93)/10))) + Fperm_SI_Woolf2021!$H$9:$H$93*EXP(-Fperm_SI_Woolf2021!$K$9:$K$93*$C112*IF(AV$58=Fperm_SI_Woolf2021!$E$9:$E$93,1,EXP(LN((1.1*(Fperm_SI_Woolf2021!$E$9:$E$93-AV$58)-63.1579*EXP(-0.19*Fperm_SI_Woolf2021!$E$9:$E$93)+63.1579*EXP(-0.19*AV$58))/(Fperm_SI_Woolf2021!$E$9:$E$93-AV$58))*(AV$58-Fperm_SI_Woolf2021!$E$9:$E$93)/10))),Fperm_SI_Woolf2021!$D$9:$D$93)*AV$57+INTERCEPT(Fperm_SI_Woolf2021!$F$9:$F$93*EXP(-Fperm_SI_Woolf2021!$I$9:$I$93*$C112*IF(AV$58=Fperm_SI_Woolf2021!$E$9:$E$93,1,EXP(LN((1.1*(Fperm_SI_Woolf2021!$E$9:$E$93-AV$58)-63.1579*EXP(-0.19*Fperm_SI_Woolf2021!$E$9:$E$93)+63.1579*EXP(-0.19*AV$58))/(Fperm_SI_Woolf2021!$E$9:$E$93-AV$58))*(AV$58-Fperm_SI_Woolf2021!$E$9:$E$93)/10))) + Fperm_SI_Woolf2021!$G$9:$G$93*EXP(-Fperm_SI_Woolf2021!$J$9:$J$93*$C112*IF(AV$58=Fperm_SI_Woolf2021!$E$9:$E$93,1,EXP(LN((1.1*(Fperm_SI_Woolf2021!$E$9:$E$93-AV$58)-63.1579*EXP(-0.19*Fperm_SI_Woolf2021!$E$9:$E$93)+63.1579*EXP(-0.19*AV$58))/(Fperm_SI_Woolf2021!$E$9:$E$93-AV$58))*(AV$58-Fperm_SI_Woolf2021!$E$9:$E$93)/10))) + Fperm_SI_Woolf2021!$H$9:$H$93*EXP(-Fperm_SI_Woolf2021!$K$9:$K$93*$C112*IF(AV$58=Fperm_SI_Woolf2021!$E$9:$E$93,1,EXP(LN((1.1*(Fperm_SI_Woolf2021!$E$9:$E$93-AV$58)-63.1579*EXP(-0.19*Fperm_SI_Woolf2021!$E$9:$E$93)+63.1579*EXP(-0.19*AV$58))/(Fperm_SI_Woolf2021!$E$9:$E$93-AV$58))*(AV$58-Fperm_SI_Woolf2021!$E$9:$E$93)/10))),Fperm_SI_Woolf2021!$D$9:$D$93))</f>
        <v>0.19260985323405133</v>
      </c>
      <c r="AW112" s="51" cm="1">
        <f t="array" ref="AW112">MIN(1,SLOPE(Fperm_SI_Woolf2021!$F$9:$F$93*EXP(-Fperm_SI_Woolf2021!$I$9:$I$93*$C112*IF(AW$58=Fperm_SI_Woolf2021!$E$9:$E$93,1,EXP(LN((1.1*(Fperm_SI_Woolf2021!$E$9:$E$93-AW$58)-63.1579*EXP(-0.19*Fperm_SI_Woolf2021!$E$9:$E$93)+63.1579*EXP(-0.19*AW$58))/(Fperm_SI_Woolf2021!$E$9:$E$93-AW$58))*(AW$58-Fperm_SI_Woolf2021!$E$9:$E$93)/10))) + Fperm_SI_Woolf2021!$G$9:$G$93*EXP(-Fperm_SI_Woolf2021!$J$9:$J$93*$C112*IF(AW$58=Fperm_SI_Woolf2021!$E$9:$E$93,1,EXP(LN((1.1*(Fperm_SI_Woolf2021!$E$9:$E$93-AW$58)-63.1579*EXP(-0.19*Fperm_SI_Woolf2021!$E$9:$E$93)+63.1579*EXP(-0.19*AW$58))/(Fperm_SI_Woolf2021!$E$9:$E$93-AW$58))*(AW$58-Fperm_SI_Woolf2021!$E$9:$E$93)/10))) + Fperm_SI_Woolf2021!$H$9:$H$93*EXP(-Fperm_SI_Woolf2021!$K$9:$K$93*$C112*IF(AW$58=Fperm_SI_Woolf2021!$E$9:$E$93,1,EXP(LN((1.1*(Fperm_SI_Woolf2021!$E$9:$E$93-AW$58)-63.1579*EXP(-0.19*Fperm_SI_Woolf2021!$E$9:$E$93)+63.1579*EXP(-0.19*AW$58))/(Fperm_SI_Woolf2021!$E$9:$E$93-AW$58))*(AW$58-Fperm_SI_Woolf2021!$E$9:$E$93)/10))),Fperm_SI_Woolf2021!$D$9:$D$93)*AW$57+INTERCEPT(Fperm_SI_Woolf2021!$F$9:$F$93*EXP(-Fperm_SI_Woolf2021!$I$9:$I$93*$C112*IF(AW$58=Fperm_SI_Woolf2021!$E$9:$E$93,1,EXP(LN((1.1*(Fperm_SI_Woolf2021!$E$9:$E$93-AW$58)-63.1579*EXP(-0.19*Fperm_SI_Woolf2021!$E$9:$E$93)+63.1579*EXP(-0.19*AW$58))/(Fperm_SI_Woolf2021!$E$9:$E$93-AW$58))*(AW$58-Fperm_SI_Woolf2021!$E$9:$E$93)/10))) + Fperm_SI_Woolf2021!$G$9:$G$93*EXP(-Fperm_SI_Woolf2021!$J$9:$J$93*$C112*IF(AW$58=Fperm_SI_Woolf2021!$E$9:$E$93,1,EXP(LN((1.1*(Fperm_SI_Woolf2021!$E$9:$E$93-AW$58)-63.1579*EXP(-0.19*Fperm_SI_Woolf2021!$E$9:$E$93)+63.1579*EXP(-0.19*AW$58))/(Fperm_SI_Woolf2021!$E$9:$E$93-AW$58))*(AW$58-Fperm_SI_Woolf2021!$E$9:$E$93)/10))) + Fperm_SI_Woolf2021!$H$9:$H$93*EXP(-Fperm_SI_Woolf2021!$K$9:$K$93*$C112*IF(AW$58=Fperm_SI_Woolf2021!$E$9:$E$93,1,EXP(LN((1.1*(Fperm_SI_Woolf2021!$E$9:$E$93-AW$58)-63.1579*EXP(-0.19*Fperm_SI_Woolf2021!$E$9:$E$93)+63.1579*EXP(-0.19*AW$58))/(Fperm_SI_Woolf2021!$E$9:$E$93-AW$58))*(AW$58-Fperm_SI_Woolf2021!$E$9:$E$93)/10))),Fperm_SI_Woolf2021!$D$9:$D$93))</f>
        <v>0.44345132009778704</v>
      </c>
      <c r="AX112" s="51" cm="1">
        <f t="array" ref="AX112">MIN(1,SLOPE(Fperm_SI_Woolf2021!$F$9:$F$93*EXP(-Fperm_SI_Woolf2021!$I$9:$I$93*$C112*IF(AX$58=Fperm_SI_Woolf2021!$E$9:$E$93,1,EXP(LN((1.1*(Fperm_SI_Woolf2021!$E$9:$E$93-AX$58)-63.1579*EXP(-0.19*Fperm_SI_Woolf2021!$E$9:$E$93)+63.1579*EXP(-0.19*AX$58))/(Fperm_SI_Woolf2021!$E$9:$E$93-AX$58))*(AX$58-Fperm_SI_Woolf2021!$E$9:$E$93)/10))) + Fperm_SI_Woolf2021!$G$9:$G$93*EXP(-Fperm_SI_Woolf2021!$J$9:$J$93*$C112*IF(AX$58=Fperm_SI_Woolf2021!$E$9:$E$93,1,EXP(LN((1.1*(Fperm_SI_Woolf2021!$E$9:$E$93-AX$58)-63.1579*EXP(-0.19*Fperm_SI_Woolf2021!$E$9:$E$93)+63.1579*EXP(-0.19*AX$58))/(Fperm_SI_Woolf2021!$E$9:$E$93-AX$58))*(AX$58-Fperm_SI_Woolf2021!$E$9:$E$93)/10))) + Fperm_SI_Woolf2021!$H$9:$H$93*EXP(-Fperm_SI_Woolf2021!$K$9:$K$93*$C112*IF(AX$58=Fperm_SI_Woolf2021!$E$9:$E$93,1,EXP(LN((1.1*(Fperm_SI_Woolf2021!$E$9:$E$93-AX$58)-63.1579*EXP(-0.19*Fperm_SI_Woolf2021!$E$9:$E$93)+63.1579*EXP(-0.19*AX$58))/(Fperm_SI_Woolf2021!$E$9:$E$93-AX$58))*(AX$58-Fperm_SI_Woolf2021!$E$9:$E$93)/10))),Fperm_SI_Woolf2021!$D$9:$D$93)*AX$57+INTERCEPT(Fperm_SI_Woolf2021!$F$9:$F$93*EXP(-Fperm_SI_Woolf2021!$I$9:$I$93*$C112*IF(AX$58=Fperm_SI_Woolf2021!$E$9:$E$93,1,EXP(LN((1.1*(Fperm_SI_Woolf2021!$E$9:$E$93-AX$58)-63.1579*EXP(-0.19*Fperm_SI_Woolf2021!$E$9:$E$93)+63.1579*EXP(-0.19*AX$58))/(Fperm_SI_Woolf2021!$E$9:$E$93-AX$58))*(AX$58-Fperm_SI_Woolf2021!$E$9:$E$93)/10))) + Fperm_SI_Woolf2021!$G$9:$G$93*EXP(-Fperm_SI_Woolf2021!$J$9:$J$93*$C112*IF(AX$58=Fperm_SI_Woolf2021!$E$9:$E$93,1,EXP(LN((1.1*(Fperm_SI_Woolf2021!$E$9:$E$93-AX$58)-63.1579*EXP(-0.19*Fperm_SI_Woolf2021!$E$9:$E$93)+63.1579*EXP(-0.19*AX$58))/(Fperm_SI_Woolf2021!$E$9:$E$93-AX$58))*(AX$58-Fperm_SI_Woolf2021!$E$9:$E$93)/10))) + Fperm_SI_Woolf2021!$H$9:$H$93*EXP(-Fperm_SI_Woolf2021!$K$9:$K$93*$C112*IF(AX$58=Fperm_SI_Woolf2021!$E$9:$E$93,1,EXP(LN((1.1*(Fperm_SI_Woolf2021!$E$9:$E$93-AX$58)-63.1579*EXP(-0.19*Fperm_SI_Woolf2021!$E$9:$E$93)+63.1579*EXP(-0.19*AX$58))/(Fperm_SI_Woolf2021!$E$9:$E$93-AX$58))*(AX$58-Fperm_SI_Woolf2021!$E$9:$E$93)/10))),Fperm_SI_Woolf2021!$D$9:$D$93))</f>
        <v>0.42277664798737641</v>
      </c>
      <c r="AY112" s="51" cm="1">
        <f t="array" ref="AY112">MIN(1,SLOPE(Fperm_SI_Woolf2021!$F$9:$F$93*EXP(-Fperm_SI_Woolf2021!$I$9:$I$93*$C112*IF(AY$58=Fperm_SI_Woolf2021!$E$9:$E$93,1,EXP(LN((1.1*(Fperm_SI_Woolf2021!$E$9:$E$93-AY$58)-63.1579*EXP(-0.19*Fperm_SI_Woolf2021!$E$9:$E$93)+63.1579*EXP(-0.19*AY$58))/(Fperm_SI_Woolf2021!$E$9:$E$93-AY$58))*(AY$58-Fperm_SI_Woolf2021!$E$9:$E$93)/10))) + Fperm_SI_Woolf2021!$G$9:$G$93*EXP(-Fperm_SI_Woolf2021!$J$9:$J$93*$C112*IF(AY$58=Fperm_SI_Woolf2021!$E$9:$E$93,1,EXP(LN((1.1*(Fperm_SI_Woolf2021!$E$9:$E$93-AY$58)-63.1579*EXP(-0.19*Fperm_SI_Woolf2021!$E$9:$E$93)+63.1579*EXP(-0.19*AY$58))/(Fperm_SI_Woolf2021!$E$9:$E$93-AY$58))*(AY$58-Fperm_SI_Woolf2021!$E$9:$E$93)/10))) + Fperm_SI_Woolf2021!$H$9:$H$93*EXP(-Fperm_SI_Woolf2021!$K$9:$K$93*$C112*IF(AY$58=Fperm_SI_Woolf2021!$E$9:$E$93,1,EXP(LN((1.1*(Fperm_SI_Woolf2021!$E$9:$E$93-AY$58)-63.1579*EXP(-0.19*Fperm_SI_Woolf2021!$E$9:$E$93)+63.1579*EXP(-0.19*AY$58))/(Fperm_SI_Woolf2021!$E$9:$E$93-AY$58))*(AY$58-Fperm_SI_Woolf2021!$E$9:$E$93)/10))),Fperm_SI_Woolf2021!$D$9:$D$93)*AY$57+INTERCEPT(Fperm_SI_Woolf2021!$F$9:$F$93*EXP(-Fperm_SI_Woolf2021!$I$9:$I$93*$C112*IF(AY$58=Fperm_SI_Woolf2021!$E$9:$E$93,1,EXP(LN((1.1*(Fperm_SI_Woolf2021!$E$9:$E$93-AY$58)-63.1579*EXP(-0.19*Fperm_SI_Woolf2021!$E$9:$E$93)+63.1579*EXP(-0.19*AY$58))/(Fperm_SI_Woolf2021!$E$9:$E$93-AY$58))*(AY$58-Fperm_SI_Woolf2021!$E$9:$E$93)/10))) + Fperm_SI_Woolf2021!$G$9:$G$93*EXP(-Fperm_SI_Woolf2021!$J$9:$J$93*$C112*IF(AY$58=Fperm_SI_Woolf2021!$E$9:$E$93,1,EXP(LN((1.1*(Fperm_SI_Woolf2021!$E$9:$E$93-AY$58)-63.1579*EXP(-0.19*Fperm_SI_Woolf2021!$E$9:$E$93)+63.1579*EXP(-0.19*AY$58))/(Fperm_SI_Woolf2021!$E$9:$E$93-AY$58))*(AY$58-Fperm_SI_Woolf2021!$E$9:$E$93)/10))) + Fperm_SI_Woolf2021!$H$9:$H$93*EXP(-Fperm_SI_Woolf2021!$K$9:$K$93*$C112*IF(AY$58=Fperm_SI_Woolf2021!$E$9:$E$93,1,EXP(LN((1.1*(Fperm_SI_Woolf2021!$E$9:$E$93-AY$58)-63.1579*EXP(-0.19*Fperm_SI_Woolf2021!$E$9:$E$93)+63.1579*EXP(-0.19*AY$58))/(Fperm_SI_Woolf2021!$E$9:$E$93-AY$58))*(AY$58-Fperm_SI_Woolf2021!$E$9:$E$93)/10))),Fperm_SI_Woolf2021!$D$9:$D$93))</f>
        <v>0.40210197587696572</v>
      </c>
      <c r="AZ112" s="51" cm="1">
        <f t="array" ref="AZ112">MIN(1,SLOPE(Fperm_SI_Woolf2021!$F$9:$F$93*EXP(-Fperm_SI_Woolf2021!$I$9:$I$93*$C112*IF(AZ$58=Fperm_SI_Woolf2021!$E$9:$E$93,1,EXP(LN((1.1*(Fperm_SI_Woolf2021!$E$9:$E$93-AZ$58)-63.1579*EXP(-0.19*Fperm_SI_Woolf2021!$E$9:$E$93)+63.1579*EXP(-0.19*AZ$58))/(Fperm_SI_Woolf2021!$E$9:$E$93-AZ$58))*(AZ$58-Fperm_SI_Woolf2021!$E$9:$E$93)/10))) + Fperm_SI_Woolf2021!$G$9:$G$93*EXP(-Fperm_SI_Woolf2021!$J$9:$J$93*$C112*IF(AZ$58=Fperm_SI_Woolf2021!$E$9:$E$93,1,EXP(LN((1.1*(Fperm_SI_Woolf2021!$E$9:$E$93-AZ$58)-63.1579*EXP(-0.19*Fperm_SI_Woolf2021!$E$9:$E$93)+63.1579*EXP(-0.19*AZ$58))/(Fperm_SI_Woolf2021!$E$9:$E$93-AZ$58))*(AZ$58-Fperm_SI_Woolf2021!$E$9:$E$93)/10))) + Fperm_SI_Woolf2021!$H$9:$H$93*EXP(-Fperm_SI_Woolf2021!$K$9:$K$93*$C112*IF(AZ$58=Fperm_SI_Woolf2021!$E$9:$E$93,1,EXP(LN((1.1*(Fperm_SI_Woolf2021!$E$9:$E$93-AZ$58)-63.1579*EXP(-0.19*Fperm_SI_Woolf2021!$E$9:$E$93)+63.1579*EXP(-0.19*AZ$58))/(Fperm_SI_Woolf2021!$E$9:$E$93-AZ$58))*(AZ$58-Fperm_SI_Woolf2021!$E$9:$E$93)/10))),Fperm_SI_Woolf2021!$D$9:$D$93)*AZ$57+INTERCEPT(Fperm_SI_Woolf2021!$F$9:$F$93*EXP(-Fperm_SI_Woolf2021!$I$9:$I$93*$C112*IF(AZ$58=Fperm_SI_Woolf2021!$E$9:$E$93,1,EXP(LN((1.1*(Fperm_SI_Woolf2021!$E$9:$E$93-AZ$58)-63.1579*EXP(-0.19*Fperm_SI_Woolf2021!$E$9:$E$93)+63.1579*EXP(-0.19*AZ$58))/(Fperm_SI_Woolf2021!$E$9:$E$93-AZ$58))*(AZ$58-Fperm_SI_Woolf2021!$E$9:$E$93)/10))) + Fperm_SI_Woolf2021!$G$9:$G$93*EXP(-Fperm_SI_Woolf2021!$J$9:$J$93*$C112*IF(AZ$58=Fperm_SI_Woolf2021!$E$9:$E$93,1,EXP(LN((1.1*(Fperm_SI_Woolf2021!$E$9:$E$93-AZ$58)-63.1579*EXP(-0.19*Fperm_SI_Woolf2021!$E$9:$E$93)+63.1579*EXP(-0.19*AZ$58))/(Fperm_SI_Woolf2021!$E$9:$E$93-AZ$58))*(AZ$58-Fperm_SI_Woolf2021!$E$9:$E$93)/10))) + Fperm_SI_Woolf2021!$H$9:$H$93*EXP(-Fperm_SI_Woolf2021!$K$9:$K$93*$C112*IF(AZ$58=Fperm_SI_Woolf2021!$E$9:$E$93,1,EXP(LN((1.1*(Fperm_SI_Woolf2021!$E$9:$E$93-AZ$58)-63.1579*EXP(-0.19*Fperm_SI_Woolf2021!$E$9:$E$93)+63.1579*EXP(-0.19*AZ$58))/(Fperm_SI_Woolf2021!$E$9:$E$93-AZ$58))*(AZ$58-Fperm_SI_Woolf2021!$E$9:$E$93)/10))),Fperm_SI_Woolf2021!$D$9:$D$93))</f>
        <v>0.38142730376655509</v>
      </c>
      <c r="BA112" s="51" cm="1">
        <f t="array" ref="BA112">MIN(1,SLOPE(Fperm_SI_Woolf2021!$F$9:$F$93*EXP(-Fperm_SI_Woolf2021!$I$9:$I$93*$C112*IF(BA$58=Fperm_SI_Woolf2021!$E$9:$E$93,1,EXP(LN((1.1*(Fperm_SI_Woolf2021!$E$9:$E$93-BA$58)-63.1579*EXP(-0.19*Fperm_SI_Woolf2021!$E$9:$E$93)+63.1579*EXP(-0.19*BA$58))/(Fperm_SI_Woolf2021!$E$9:$E$93-BA$58))*(BA$58-Fperm_SI_Woolf2021!$E$9:$E$93)/10))) + Fperm_SI_Woolf2021!$G$9:$G$93*EXP(-Fperm_SI_Woolf2021!$J$9:$J$93*$C112*IF(BA$58=Fperm_SI_Woolf2021!$E$9:$E$93,1,EXP(LN((1.1*(Fperm_SI_Woolf2021!$E$9:$E$93-BA$58)-63.1579*EXP(-0.19*Fperm_SI_Woolf2021!$E$9:$E$93)+63.1579*EXP(-0.19*BA$58))/(Fperm_SI_Woolf2021!$E$9:$E$93-BA$58))*(BA$58-Fperm_SI_Woolf2021!$E$9:$E$93)/10))) + Fperm_SI_Woolf2021!$H$9:$H$93*EXP(-Fperm_SI_Woolf2021!$K$9:$K$93*$C112*IF(BA$58=Fperm_SI_Woolf2021!$E$9:$E$93,1,EXP(LN((1.1*(Fperm_SI_Woolf2021!$E$9:$E$93-BA$58)-63.1579*EXP(-0.19*Fperm_SI_Woolf2021!$E$9:$E$93)+63.1579*EXP(-0.19*BA$58))/(Fperm_SI_Woolf2021!$E$9:$E$93-BA$58))*(BA$58-Fperm_SI_Woolf2021!$E$9:$E$93)/10))),Fperm_SI_Woolf2021!$D$9:$D$93)*BA$57+INTERCEPT(Fperm_SI_Woolf2021!$F$9:$F$93*EXP(-Fperm_SI_Woolf2021!$I$9:$I$93*$C112*IF(BA$58=Fperm_SI_Woolf2021!$E$9:$E$93,1,EXP(LN((1.1*(Fperm_SI_Woolf2021!$E$9:$E$93-BA$58)-63.1579*EXP(-0.19*Fperm_SI_Woolf2021!$E$9:$E$93)+63.1579*EXP(-0.19*BA$58))/(Fperm_SI_Woolf2021!$E$9:$E$93-BA$58))*(BA$58-Fperm_SI_Woolf2021!$E$9:$E$93)/10))) + Fperm_SI_Woolf2021!$G$9:$G$93*EXP(-Fperm_SI_Woolf2021!$J$9:$J$93*$C112*IF(BA$58=Fperm_SI_Woolf2021!$E$9:$E$93,1,EXP(LN((1.1*(Fperm_SI_Woolf2021!$E$9:$E$93-BA$58)-63.1579*EXP(-0.19*Fperm_SI_Woolf2021!$E$9:$E$93)+63.1579*EXP(-0.19*BA$58))/(Fperm_SI_Woolf2021!$E$9:$E$93-BA$58))*(BA$58-Fperm_SI_Woolf2021!$E$9:$E$93)/10))) + Fperm_SI_Woolf2021!$H$9:$H$93*EXP(-Fperm_SI_Woolf2021!$K$9:$K$93*$C112*IF(BA$58=Fperm_SI_Woolf2021!$E$9:$E$93,1,EXP(LN((1.1*(Fperm_SI_Woolf2021!$E$9:$E$93-BA$58)-63.1579*EXP(-0.19*Fperm_SI_Woolf2021!$E$9:$E$93)+63.1579*EXP(-0.19*BA$58))/(Fperm_SI_Woolf2021!$E$9:$E$93-BA$58))*(BA$58-Fperm_SI_Woolf2021!$E$9:$E$93)/10))),Fperm_SI_Woolf2021!$D$9:$D$93))</f>
        <v>0.36075263165614441</v>
      </c>
      <c r="BB112" s="51" cm="1">
        <f t="array" ref="BB112">MIN(1,SLOPE(Fperm_SI_Woolf2021!$F$9:$F$93*EXP(-Fperm_SI_Woolf2021!$I$9:$I$93*$C112*IF(BB$58=Fperm_SI_Woolf2021!$E$9:$E$93,1,EXP(LN((1.1*(Fperm_SI_Woolf2021!$E$9:$E$93-BB$58)-63.1579*EXP(-0.19*Fperm_SI_Woolf2021!$E$9:$E$93)+63.1579*EXP(-0.19*BB$58))/(Fperm_SI_Woolf2021!$E$9:$E$93-BB$58))*(BB$58-Fperm_SI_Woolf2021!$E$9:$E$93)/10))) + Fperm_SI_Woolf2021!$G$9:$G$93*EXP(-Fperm_SI_Woolf2021!$J$9:$J$93*$C112*IF(BB$58=Fperm_SI_Woolf2021!$E$9:$E$93,1,EXP(LN((1.1*(Fperm_SI_Woolf2021!$E$9:$E$93-BB$58)-63.1579*EXP(-0.19*Fperm_SI_Woolf2021!$E$9:$E$93)+63.1579*EXP(-0.19*BB$58))/(Fperm_SI_Woolf2021!$E$9:$E$93-BB$58))*(BB$58-Fperm_SI_Woolf2021!$E$9:$E$93)/10))) + Fperm_SI_Woolf2021!$H$9:$H$93*EXP(-Fperm_SI_Woolf2021!$K$9:$K$93*$C112*IF(BB$58=Fperm_SI_Woolf2021!$E$9:$E$93,1,EXP(LN((1.1*(Fperm_SI_Woolf2021!$E$9:$E$93-BB$58)-63.1579*EXP(-0.19*Fperm_SI_Woolf2021!$E$9:$E$93)+63.1579*EXP(-0.19*BB$58))/(Fperm_SI_Woolf2021!$E$9:$E$93-BB$58))*(BB$58-Fperm_SI_Woolf2021!$E$9:$E$93)/10))),Fperm_SI_Woolf2021!$D$9:$D$93)*BB$57+INTERCEPT(Fperm_SI_Woolf2021!$F$9:$F$93*EXP(-Fperm_SI_Woolf2021!$I$9:$I$93*$C112*IF(BB$58=Fperm_SI_Woolf2021!$E$9:$E$93,1,EXP(LN((1.1*(Fperm_SI_Woolf2021!$E$9:$E$93-BB$58)-63.1579*EXP(-0.19*Fperm_SI_Woolf2021!$E$9:$E$93)+63.1579*EXP(-0.19*BB$58))/(Fperm_SI_Woolf2021!$E$9:$E$93-BB$58))*(BB$58-Fperm_SI_Woolf2021!$E$9:$E$93)/10))) + Fperm_SI_Woolf2021!$G$9:$G$93*EXP(-Fperm_SI_Woolf2021!$J$9:$J$93*$C112*IF(BB$58=Fperm_SI_Woolf2021!$E$9:$E$93,1,EXP(LN((1.1*(Fperm_SI_Woolf2021!$E$9:$E$93-BB$58)-63.1579*EXP(-0.19*Fperm_SI_Woolf2021!$E$9:$E$93)+63.1579*EXP(-0.19*BB$58))/(Fperm_SI_Woolf2021!$E$9:$E$93-BB$58))*(BB$58-Fperm_SI_Woolf2021!$E$9:$E$93)/10))) + Fperm_SI_Woolf2021!$H$9:$H$93*EXP(-Fperm_SI_Woolf2021!$K$9:$K$93*$C112*IF(BB$58=Fperm_SI_Woolf2021!$E$9:$E$93,1,EXP(LN((1.1*(Fperm_SI_Woolf2021!$E$9:$E$93-BB$58)-63.1579*EXP(-0.19*Fperm_SI_Woolf2021!$E$9:$E$93)+63.1579*EXP(-0.19*BB$58))/(Fperm_SI_Woolf2021!$E$9:$E$93-BB$58))*(BB$58-Fperm_SI_Woolf2021!$E$9:$E$93)/10))),Fperm_SI_Woolf2021!$D$9:$D$93))</f>
        <v>0.34007795954573378</v>
      </c>
      <c r="BC112" s="51" cm="1">
        <f t="array" ref="BC112">MIN(1,SLOPE(Fperm_SI_Woolf2021!$F$9:$F$93*EXP(-Fperm_SI_Woolf2021!$I$9:$I$93*$C112*IF(BC$58=Fperm_SI_Woolf2021!$E$9:$E$93,1,EXP(LN((1.1*(Fperm_SI_Woolf2021!$E$9:$E$93-BC$58)-63.1579*EXP(-0.19*Fperm_SI_Woolf2021!$E$9:$E$93)+63.1579*EXP(-0.19*BC$58))/(Fperm_SI_Woolf2021!$E$9:$E$93-BC$58))*(BC$58-Fperm_SI_Woolf2021!$E$9:$E$93)/10))) + Fperm_SI_Woolf2021!$G$9:$G$93*EXP(-Fperm_SI_Woolf2021!$J$9:$J$93*$C112*IF(BC$58=Fperm_SI_Woolf2021!$E$9:$E$93,1,EXP(LN((1.1*(Fperm_SI_Woolf2021!$E$9:$E$93-BC$58)-63.1579*EXP(-0.19*Fperm_SI_Woolf2021!$E$9:$E$93)+63.1579*EXP(-0.19*BC$58))/(Fperm_SI_Woolf2021!$E$9:$E$93-BC$58))*(BC$58-Fperm_SI_Woolf2021!$E$9:$E$93)/10))) + Fperm_SI_Woolf2021!$H$9:$H$93*EXP(-Fperm_SI_Woolf2021!$K$9:$K$93*$C112*IF(BC$58=Fperm_SI_Woolf2021!$E$9:$E$93,1,EXP(LN((1.1*(Fperm_SI_Woolf2021!$E$9:$E$93-BC$58)-63.1579*EXP(-0.19*Fperm_SI_Woolf2021!$E$9:$E$93)+63.1579*EXP(-0.19*BC$58))/(Fperm_SI_Woolf2021!$E$9:$E$93-BC$58))*(BC$58-Fperm_SI_Woolf2021!$E$9:$E$93)/10))),Fperm_SI_Woolf2021!$D$9:$D$93)*BC$57+INTERCEPT(Fperm_SI_Woolf2021!$F$9:$F$93*EXP(-Fperm_SI_Woolf2021!$I$9:$I$93*$C112*IF(BC$58=Fperm_SI_Woolf2021!$E$9:$E$93,1,EXP(LN((1.1*(Fperm_SI_Woolf2021!$E$9:$E$93-BC$58)-63.1579*EXP(-0.19*Fperm_SI_Woolf2021!$E$9:$E$93)+63.1579*EXP(-0.19*BC$58))/(Fperm_SI_Woolf2021!$E$9:$E$93-BC$58))*(BC$58-Fperm_SI_Woolf2021!$E$9:$E$93)/10))) + Fperm_SI_Woolf2021!$G$9:$G$93*EXP(-Fperm_SI_Woolf2021!$J$9:$J$93*$C112*IF(BC$58=Fperm_SI_Woolf2021!$E$9:$E$93,1,EXP(LN((1.1*(Fperm_SI_Woolf2021!$E$9:$E$93-BC$58)-63.1579*EXP(-0.19*Fperm_SI_Woolf2021!$E$9:$E$93)+63.1579*EXP(-0.19*BC$58))/(Fperm_SI_Woolf2021!$E$9:$E$93-BC$58))*(BC$58-Fperm_SI_Woolf2021!$E$9:$E$93)/10))) + Fperm_SI_Woolf2021!$H$9:$H$93*EXP(-Fperm_SI_Woolf2021!$K$9:$K$93*$C112*IF(BC$58=Fperm_SI_Woolf2021!$E$9:$E$93,1,EXP(LN((1.1*(Fperm_SI_Woolf2021!$E$9:$E$93-BC$58)-63.1579*EXP(-0.19*Fperm_SI_Woolf2021!$E$9:$E$93)+63.1579*EXP(-0.19*BC$58))/(Fperm_SI_Woolf2021!$E$9:$E$93-BC$58))*(BC$58-Fperm_SI_Woolf2021!$E$9:$E$93)/10))),Fperm_SI_Woolf2021!$D$9:$D$93))</f>
        <v>0.31940328743532309</v>
      </c>
      <c r="BD112" s="51" cm="1">
        <f t="array" ref="BD112">MIN(1,SLOPE(Fperm_SI_Woolf2021!$F$9:$F$93*EXP(-Fperm_SI_Woolf2021!$I$9:$I$93*$C112*IF(BD$58=Fperm_SI_Woolf2021!$E$9:$E$93,1,EXP(LN((1.1*(Fperm_SI_Woolf2021!$E$9:$E$93-BD$58)-63.1579*EXP(-0.19*Fperm_SI_Woolf2021!$E$9:$E$93)+63.1579*EXP(-0.19*BD$58))/(Fperm_SI_Woolf2021!$E$9:$E$93-BD$58))*(BD$58-Fperm_SI_Woolf2021!$E$9:$E$93)/10))) + Fperm_SI_Woolf2021!$G$9:$G$93*EXP(-Fperm_SI_Woolf2021!$J$9:$J$93*$C112*IF(BD$58=Fperm_SI_Woolf2021!$E$9:$E$93,1,EXP(LN((1.1*(Fperm_SI_Woolf2021!$E$9:$E$93-BD$58)-63.1579*EXP(-0.19*Fperm_SI_Woolf2021!$E$9:$E$93)+63.1579*EXP(-0.19*BD$58))/(Fperm_SI_Woolf2021!$E$9:$E$93-BD$58))*(BD$58-Fperm_SI_Woolf2021!$E$9:$E$93)/10))) + Fperm_SI_Woolf2021!$H$9:$H$93*EXP(-Fperm_SI_Woolf2021!$K$9:$K$93*$C112*IF(BD$58=Fperm_SI_Woolf2021!$E$9:$E$93,1,EXP(LN((1.1*(Fperm_SI_Woolf2021!$E$9:$E$93-BD$58)-63.1579*EXP(-0.19*Fperm_SI_Woolf2021!$E$9:$E$93)+63.1579*EXP(-0.19*BD$58))/(Fperm_SI_Woolf2021!$E$9:$E$93-BD$58))*(BD$58-Fperm_SI_Woolf2021!$E$9:$E$93)/10))),Fperm_SI_Woolf2021!$D$9:$D$93)*BD$57+INTERCEPT(Fperm_SI_Woolf2021!$F$9:$F$93*EXP(-Fperm_SI_Woolf2021!$I$9:$I$93*$C112*IF(BD$58=Fperm_SI_Woolf2021!$E$9:$E$93,1,EXP(LN((1.1*(Fperm_SI_Woolf2021!$E$9:$E$93-BD$58)-63.1579*EXP(-0.19*Fperm_SI_Woolf2021!$E$9:$E$93)+63.1579*EXP(-0.19*BD$58))/(Fperm_SI_Woolf2021!$E$9:$E$93-BD$58))*(BD$58-Fperm_SI_Woolf2021!$E$9:$E$93)/10))) + Fperm_SI_Woolf2021!$G$9:$G$93*EXP(-Fperm_SI_Woolf2021!$J$9:$J$93*$C112*IF(BD$58=Fperm_SI_Woolf2021!$E$9:$E$93,1,EXP(LN((1.1*(Fperm_SI_Woolf2021!$E$9:$E$93-BD$58)-63.1579*EXP(-0.19*Fperm_SI_Woolf2021!$E$9:$E$93)+63.1579*EXP(-0.19*BD$58))/(Fperm_SI_Woolf2021!$E$9:$E$93-BD$58))*(BD$58-Fperm_SI_Woolf2021!$E$9:$E$93)/10))) + Fperm_SI_Woolf2021!$H$9:$H$93*EXP(-Fperm_SI_Woolf2021!$K$9:$K$93*$C112*IF(BD$58=Fperm_SI_Woolf2021!$E$9:$E$93,1,EXP(LN((1.1*(Fperm_SI_Woolf2021!$E$9:$E$93-BD$58)-63.1579*EXP(-0.19*Fperm_SI_Woolf2021!$E$9:$E$93)+63.1579*EXP(-0.19*BD$58))/(Fperm_SI_Woolf2021!$E$9:$E$93-BD$58))*(BD$58-Fperm_SI_Woolf2021!$E$9:$E$93)/10))),Fperm_SI_Woolf2021!$D$9:$D$93))</f>
        <v>0.29872861532491246</v>
      </c>
      <c r="BE112" s="51" cm="1">
        <f t="array" ref="BE112">MIN(1,SLOPE(Fperm_SI_Woolf2021!$F$9:$F$93*EXP(-Fperm_SI_Woolf2021!$I$9:$I$93*$C112*IF(BE$58=Fperm_SI_Woolf2021!$E$9:$E$93,1,EXP(LN((1.1*(Fperm_SI_Woolf2021!$E$9:$E$93-BE$58)-63.1579*EXP(-0.19*Fperm_SI_Woolf2021!$E$9:$E$93)+63.1579*EXP(-0.19*BE$58))/(Fperm_SI_Woolf2021!$E$9:$E$93-BE$58))*(BE$58-Fperm_SI_Woolf2021!$E$9:$E$93)/10))) + Fperm_SI_Woolf2021!$G$9:$G$93*EXP(-Fperm_SI_Woolf2021!$J$9:$J$93*$C112*IF(BE$58=Fperm_SI_Woolf2021!$E$9:$E$93,1,EXP(LN((1.1*(Fperm_SI_Woolf2021!$E$9:$E$93-BE$58)-63.1579*EXP(-0.19*Fperm_SI_Woolf2021!$E$9:$E$93)+63.1579*EXP(-0.19*BE$58))/(Fperm_SI_Woolf2021!$E$9:$E$93-BE$58))*(BE$58-Fperm_SI_Woolf2021!$E$9:$E$93)/10))) + Fperm_SI_Woolf2021!$H$9:$H$93*EXP(-Fperm_SI_Woolf2021!$K$9:$K$93*$C112*IF(BE$58=Fperm_SI_Woolf2021!$E$9:$E$93,1,EXP(LN((1.1*(Fperm_SI_Woolf2021!$E$9:$E$93-BE$58)-63.1579*EXP(-0.19*Fperm_SI_Woolf2021!$E$9:$E$93)+63.1579*EXP(-0.19*BE$58))/(Fperm_SI_Woolf2021!$E$9:$E$93-BE$58))*(BE$58-Fperm_SI_Woolf2021!$E$9:$E$93)/10))),Fperm_SI_Woolf2021!$D$9:$D$93)*BE$57+INTERCEPT(Fperm_SI_Woolf2021!$F$9:$F$93*EXP(-Fperm_SI_Woolf2021!$I$9:$I$93*$C112*IF(BE$58=Fperm_SI_Woolf2021!$E$9:$E$93,1,EXP(LN((1.1*(Fperm_SI_Woolf2021!$E$9:$E$93-BE$58)-63.1579*EXP(-0.19*Fperm_SI_Woolf2021!$E$9:$E$93)+63.1579*EXP(-0.19*BE$58))/(Fperm_SI_Woolf2021!$E$9:$E$93-BE$58))*(BE$58-Fperm_SI_Woolf2021!$E$9:$E$93)/10))) + Fperm_SI_Woolf2021!$G$9:$G$93*EXP(-Fperm_SI_Woolf2021!$J$9:$J$93*$C112*IF(BE$58=Fperm_SI_Woolf2021!$E$9:$E$93,1,EXP(LN((1.1*(Fperm_SI_Woolf2021!$E$9:$E$93-BE$58)-63.1579*EXP(-0.19*Fperm_SI_Woolf2021!$E$9:$E$93)+63.1579*EXP(-0.19*BE$58))/(Fperm_SI_Woolf2021!$E$9:$E$93-BE$58))*(BE$58-Fperm_SI_Woolf2021!$E$9:$E$93)/10))) + Fperm_SI_Woolf2021!$H$9:$H$93*EXP(-Fperm_SI_Woolf2021!$K$9:$K$93*$C112*IF(BE$58=Fperm_SI_Woolf2021!$E$9:$E$93,1,EXP(LN((1.1*(Fperm_SI_Woolf2021!$E$9:$E$93-BE$58)-63.1579*EXP(-0.19*Fperm_SI_Woolf2021!$E$9:$E$93)+63.1579*EXP(-0.19*BE$58))/(Fperm_SI_Woolf2021!$E$9:$E$93-BE$58))*(BE$58-Fperm_SI_Woolf2021!$E$9:$E$93)/10))),Fperm_SI_Woolf2021!$D$9:$D$93))</f>
        <v>0.27805394321450183</v>
      </c>
      <c r="BF112" s="51" cm="1">
        <f t="array" ref="BF112">MIN(1,SLOPE(Fperm_SI_Woolf2021!$F$9:$F$93*EXP(-Fperm_SI_Woolf2021!$I$9:$I$93*$C112*IF(BF$58=Fperm_SI_Woolf2021!$E$9:$E$93,1,EXP(LN((1.1*(Fperm_SI_Woolf2021!$E$9:$E$93-BF$58)-63.1579*EXP(-0.19*Fperm_SI_Woolf2021!$E$9:$E$93)+63.1579*EXP(-0.19*BF$58))/(Fperm_SI_Woolf2021!$E$9:$E$93-BF$58))*(BF$58-Fperm_SI_Woolf2021!$E$9:$E$93)/10))) + Fperm_SI_Woolf2021!$G$9:$G$93*EXP(-Fperm_SI_Woolf2021!$J$9:$J$93*$C112*IF(BF$58=Fperm_SI_Woolf2021!$E$9:$E$93,1,EXP(LN((1.1*(Fperm_SI_Woolf2021!$E$9:$E$93-BF$58)-63.1579*EXP(-0.19*Fperm_SI_Woolf2021!$E$9:$E$93)+63.1579*EXP(-0.19*BF$58))/(Fperm_SI_Woolf2021!$E$9:$E$93-BF$58))*(BF$58-Fperm_SI_Woolf2021!$E$9:$E$93)/10))) + Fperm_SI_Woolf2021!$H$9:$H$93*EXP(-Fperm_SI_Woolf2021!$K$9:$K$93*$C112*IF(BF$58=Fperm_SI_Woolf2021!$E$9:$E$93,1,EXP(LN((1.1*(Fperm_SI_Woolf2021!$E$9:$E$93-BF$58)-63.1579*EXP(-0.19*Fperm_SI_Woolf2021!$E$9:$E$93)+63.1579*EXP(-0.19*BF$58))/(Fperm_SI_Woolf2021!$E$9:$E$93-BF$58))*(BF$58-Fperm_SI_Woolf2021!$E$9:$E$93)/10))),Fperm_SI_Woolf2021!$D$9:$D$93)*BF$57+INTERCEPT(Fperm_SI_Woolf2021!$F$9:$F$93*EXP(-Fperm_SI_Woolf2021!$I$9:$I$93*$C112*IF(BF$58=Fperm_SI_Woolf2021!$E$9:$E$93,1,EXP(LN((1.1*(Fperm_SI_Woolf2021!$E$9:$E$93-BF$58)-63.1579*EXP(-0.19*Fperm_SI_Woolf2021!$E$9:$E$93)+63.1579*EXP(-0.19*BF$58))/(Fperm_SI_Woolf2021!$E$9:$E$93-BF$58))*(BF$58-Fperm_SI_Woolf2021!$E$9:$E$93)/10))) + Fperm_SI_Woolf2021!$G$9:$G$93*EXP(-Fperm_SI_Woolf2021!$J$9:$J$93*$C112*IF(BF$58=Fperm_SI_Woolf2021!$E$9:$E$93,1,EXP(LN((1.1*(Fperm_SI_Woolf2021!$E$9:$E$93-BF$58)-63.1579*EXP(-0.19*Fperm_SI_Woolf2021!$E$9:$E$93)+63.1579*EXP(-0.19*BF$58))/(Fperm_SI_Woolf2021!$E$9:$E$93-BF$58))*(BF$58-Fperm_SI_Woolf2021!$E$9:$E$93)/10))) + Fperm_SI_Woolf2021!$H$9:$H$93*EXP(-Fperm_SI_Woolf2021!$K$9:$K$93*$C112*IF(BF$58=Fperm_SI_Woolf2021!$E$9:$E$93,1,EXP(LN((1.1*(Fperm_SI_Woolf2021!$E$9:$E$93-BF$58)-63.1579*EXP(-0.19*Fperm_SI_Woolf2021!$E$9:$E$93)+63.1579*EXP(-0.19*BF$58))/(Fperm_SI_Woolf2021!$E$9:$E$93-BF$58))*(BF$58-Fperm_SI_Woolf2021!$E$9:$E$93)/10))),Fperm_SI_Woolf2021!$D$9:$D$93))</f>
        <v>0.25737927110409115</v>
      </c>
      <c r="BG112" s="51" cm="1">
        <f t="array" ref="BG112">MIN(1,SLOPE(Fperm_SI_Woolf2021!$F$9:$F$93*EXP(-Fperm_SI_Woolf2021!$I$9:$I$93*$C112*IF(BG$58=Fperm_SI_Woolf2021!$E$9:$E$93,1,EXP(LN((1.1*(Fperm_SI_Woolf2021!$E$9:$E$93-BG$58)-63.1579*EXP(-0.19*Fperm_SI_Woolf2021!$E$9:$E$93)+63.1579*EXP(-0.19*BG$58))/(Fperm_SI_Woolf2021!$E$9:$E$93-BG$58))*(BG$58-Fperm_SI_Woolf2021!$E$9:$E$93)/10))) + Fperm_SI_Woolf2021!$G$9:$G$93*EXP(-Fperm_SI_Woolf2021!$J$9:$J$93*$C112*IF(BG$58=Fperm_SI_Woolf2021!$E$9:$E$93,1,EXP(LN((1.1*(Fperm_SI_Woolf2021!$E$9:$E$93-BG$58)-63.1579*EXP(-0.19*Fperm_SI_Woolf2021!$E$9:$E$93)+63.1579*EXP(-0.19*BG$58))/(Fperm_SI_Woolf2021!$E$9:$E$93-BG$58))*(BG$58-Fperm_SI_Woolf2021!$E$9:$E$93)/10))) + Fperm_SI_Woolf2021!$H$9:$H$93*EXP(-Fperm_SI_Woolf2021!$K$9:$K$93*$C112*IF(BG$58=Fperm_SI_Woolf2021!$E$9:$E$93,1,EXP(LN((1.1*(Fperm_SI_Woolf2021!$E$9:$E$93-BG$58)-63.1579*EXP(-0.19*Fperm_SI_Woolf2021!$E$9:$E$93)+63.1579*EXP(-0.19*BG$58))/(Fperm_SI_Woolf2021!$E$9:$E$93-BG$58))*(BG$58-Fperm_SI_Woolf2021!$E$9:$E$93)/10))),Fperm_SI_Woolf2021!$D$9:$D$93)*BG$57+INTERCEPT(Fperm_SI_Woolf2021!$F$9:$F$93*EXP(-Fperm_SI_Woolf2021!$I$9:$I$93*$C112*IF(BG$58=Fperm_SI_Woolf2021!$E$9:$E$93,1,EXP(LN((1.1*(Fperm_SI_Woolf2021!$E$9:$E$93-BG$58)-63.1579*EXP(-0.19*Fperm_SI_Woolf2021!$E$9:$E$93)+63.1579*EXP(-0.19*BG$58))/(Fperm_SI_Woolf2021!$E$9:$E$93-BG$58))*(BG$58-Fperm_SI_Woolf2021!$E$9:$E$93)/10))) + Fperm_SI_Woolf2021!$G$9:$G$93*EXP(-Fperm_SI_Woolf2021!$J$9:$J$93*$C112*IF(BG$58=Fperm_SI_Woolf2021!$E$9:$E$93,1,EXP(LN((1.1*(Fperm_SI_Woolf2021!$E$9:$E$93-BG$58)-63.1579*EXP(-0.19*Fperm_SI_Woolf2021!$E$9:$E$93)+63.1579*EXP(-0.19*BG$58))/(Fperm_SI_Woolf2021!$E$9:$E$93-BG$58))*(BG$58-Fperm_SI_Woolf2021!$E$9:$E$93)/10))) + Fperm_SI_Woolf2021!$H$9:$H$93*EXP(-Fperm_SI_Woolf2021!$K$9:$K$93*$C112*IF(BG$58=Fperm_SI_Woolf2021!$E$9:$E$93,1,EXP(LN((1.1*(Fperm_SI_Woolf2021!$E$9:$E$93-BG$58)-63.1579*EXP(-0.19*Fperm_SI_Woolf2021!$E$9:$E$93)+63.1579*EXP(-0.19*BG$58))/(Fperm_SI_Woolf2021!$E$9:$E$93-BG$58))*(BG$58-Fperm_SI_Woolf2021!$E$9:$E$93)/10))),Fperm_SI_Woolf2021!$D$9:$D$93))</f>
        <v>0.23670459899368049</v>
      </c>
      <c r="BH112" s="51" cm="1">
        <f t="array" ref="BH112">MIN(1,SLOPE(Fperm_SI_Woolf2021!$F$9:$F$93*EXP(-Fperm_SI_Woolf2021!$I$9:$I$93*$C112*IF(BH$58=Fperm_SI_Woolf2021!$E$9:$E$93,1,EXP(LN((1.1*(Fperm_SI_Woolf2021!$E$9:$E$93-BH$58)-63.1579*EXP(-0.19*Fperm_SI_Woolf2021!$E$9:$E$93)+63.1579*EXP(-0.19*BH$58))/(Fperm_SI_Woolf2021!$E$9:$E$93-BH$58))*(BH$58-Fperm_SI_Woolf2021!$E$9:$E$93)/10))) + Fperm_SI_Woolf2021!$G$9:$G$93*EXP(-Fperm_SI_Woolf2021!$J$9:$J$93*$C112*IF(BH$58=Fperm_SI_Woolf2021!$E$9:$E$93,1,EXP(LN((1.1*(Fperm_SI_Woolf2021!$E$9:$E$93-BH$58)-63.1579*EXP(-0.19*Fperm_SI_Woolf2021!$E$9:$E$93)+63.1579*EXP(-0.19*BH$58))/(Fperm_SI_Woolf2021!$E$9:$E$93-BH$58))*(BH$58-Fperm_SI_Woolf2021!$E$9:$E$93)/10))) + Fperm_SI_Woolf2021!$H$9:$H$93*EXP(-Fperm_SI_Woolf2021!$K$9:$K$93*$C112*IF(BH$58=Fperm_SI_Woolf2021!$E$9:$E$93,1,EXP(LN((1.1*(Fperm_SI_Woolf2021!$E$9:$E$93-BH$58)-63.1579*EXP(-0.19*Fperm_SI_Woolf2021!$E$9:$E$93)+63.1579*EXP(-0.19*BH$58))/(Fperm_SI_Woolf2021!$E$9:$E$93-BH$58))*(BH$58-Fperm_SI_Woolf2021!$E$9:$E$93)/10))),Fperm_SI_Woolf2021!$D$9:$D$93)*BH$57+INTERCEPT(Fperm_SI_Woolf2021!$F$9:$F$93*EXP(-Fperm_SI_Woolf2021!$I$9:$I$93*$C112*IF(BH$58=Fperm_SI_Woolf2021!$E$9:$E$93,1,EXP(LN((1.1*(Fperm_SI_Woolf2021!$E$9:$E$93-BH$58)-63.1579*EXP(-0.19*Fperm_SI_Woolf2021!$E$9:$E$93)+63.1579*EXP(-0.19*BH$58))/(Fperm_SI_Woolf2021!$E$9:$E$93-BH$58))*(BH$58-Fperm_SI_Woolf2021!$E$9:$E$93)/10))) + Fperm_SI_Woolf2021!$G$9:$G$93*EXP(-Fperm_SI_Woolf2021!$J$9:$J$93*$C112*IF(BH$58=Fperm_SI_Woolf2021!$E$9:$E$93,1,EXP(LN((1.1*(Fperm_SI_Woolf2021!$E$9:$E$93-BH$58)-63.1579*EXP(-0.19*Fperm_SI_Woolf2021!$E$9:$E$93)+63.1579*EXP(-0.19*BH$58))/(Fperm_SI_Woolf2021!$E$9:$E$93-BH$58))*(BH$58-Fperm_SI_Woolf2021!$E$9:$E$93)/10))) + Fperm_SI_Woolf2021!$H$9:$H$93*EXP(-Fperm_SI_Woolf2021!$K$9:$K$93*$C112*IF(BH$58=Fperm_SI_Woolf2021!$E$9:$E$93,1,EXP(LN((1.1*(Fperm_SI_Woolf2021!$E$9:$E$93-BH$58)-63.1579*EXP(-0.19*Fperm_SI_Woolf2021!$E$9:$E$93)+63.1579*EXP(-0.19*BH$58))/(Fperm_SI_Woolf2021!$E$9:$E$93-BH$58))*(BH$58-Fperm_SI_Woolf2021!$E$9:$E$93)/10))),Fperm_SI_Woolf2021!$D$9:$D$93))</f>
        <v>0.2160299268832698</v>
      </c>
      <c r="BI112" s="51" cm="1">
        <f t="array" ref="BI112">MIN(1,SLOPE(Fperm_SI_Woolf2021!$F$9:$F$93*EXP(-Fperm_SI_Woolf2021!$I$9:$I$93*$C112*IF(BI$58=Fperm_SI_Woolf2021!$E$9:$E$93,1,EXP(LN((1.1*(Fperm_SI_Woolf2021!$E$9:$E$93-BI$58)-63.1579*EXP(-0.19*Fperm_SI_Woolf2021!$E$9:$E$93)+63.1579*EXP(-0.19*BI$58))/(Fperm_SI_Woolf2021!$E$9:$E$93-BI$58))*(BI$58-Fperm_SI_Woolf2021!$E$9:$E$93)/10))) + Fperm_SI_Woolf2021!$G$9:$G$93*EXP(-Fperm_SI_Woolf2021!$J$9:$J$93*$C112*IF(BI$58=Fperm_SI_Woolf2021!$E$9:$E$93,1,EXP(LN((1.1*(Fperm_SI_Woolf2021!$E$9:$E$93-BI$58)-63.1579*EXP(-0.19*Fperm_SI_Woolf2021!$E$9:$E$93)+63.1579*EXP(-0.19*BI$58))/(Fperm_SI_Woolf2021!$E$9:$E$93-BI$58))*(BI$58-Fperm_SI_Woolf2021!$E$9:$E$93)/10))) + Fperm_SI_Woolf2021!$H$9:$H$93*EXP(-Fperm_SI_Woolf2021!$K$9:$K$93*$C112*IF(BI$58=Fperm_SI_Woolf2021!$E$9:$E$93,1,EXP(LN((1.1*(Fperm_SI_Woolf2021!$E$9:$E$93-BI$58)-63.1579*EXP(-0.19*Fperm_SI_Woolf2021!$E$9:$E$93)+63.1579*EXP(-0.19*BI$58))/(Fperm_SI_Woolf2021!$E$9:$E$93-BI$58))*(BI$58-Fperm_SI_Woolf2021!$E$9:$E$93)/10))),Fperm_SI_Woolf2021!$D$9:$D$93)*BI$57+INTERCEPT(Fperm_SI_Woolf2021!$F$9:$F$93*EXP(-Fperm_SI_Woolf2021!$I$9:$I$93*$C112*IF(BI$58=Fperm_SI_Woolf2021!$E$9:$E$93,1,EXP(LN((1.1*(Fperm_SI_Woolf2021!$E$9:$E$93-BI$58)-63.1579*EXP(-0.19*Fperm_SI_Woolf2021!$E$9:$E$93)+63.1579*EXP(-0.19*BI$58))/(Fperm_SI_Woolf2021!$E$9:$E$93-BI$58))*(BI$58-Fperm_SI_Woolf2021!$E$9:$E$93)/10))) + Fperm_SI_Woolf2021!$G$9:$G$93*EXP(-Fperm_SI_Woolf2021!$J$9:$J$93*$C112*IF(BI$58=Fperm_SI_Woolf2021!$E$9:$E$93,1,EXP(LN((1.1*(Fperm_SI_Woolf2021!$E$9:$E$93-BI$58)-63.1579*EXP(-0.19*Fperm_SI_Woolf2021!$E$9:$E$93)+63.1579*EXP(-0.19*BI$58))/(Fperm_SI_Woolf2021!$E$9:$E$93-BI$58))*(BI$58-Fperm_SI_Woolf2021!$E$9:$E$93)/10))) + Fperm_SI_Woolf2021!$H$9:$H$93*EXP(-Fperm_SI_Woolf2021!$K$9:$K$93*$C112*IF(BI$58=Fperm_SI_Woolf2021!$E$9:$E$93,1,EXP(LN((1.1*(Fperm_SI_Woolf2021!$E$9:$E$93-BI$58)-63.1579*EXP(-0.19*Fperm_SI_Woolf2021!$E$9:$E$93)+63.1579*EXP(-0.19*BI$58))/(Fperm_SI_Woolf2021!$E$9:$E$93-BI$58))*(BI$58-Fperm_SI_Woolf2021!$E$9:$E$93)/10))),Fperm_SI_Woolf2021!$D$9:$D$93))</f>
        <v>0.19535525477285914</v>
      </c>
      <c r="BJ112" s="51" cm="1">
        <f t="array" ref="BJ112">MIN(1,SLOPE(Fperm_SI_Woolf2021!$F$9:$F$93*EXP(-Fperm_SI_Woolf2021!$I$9:$I$93*$C112*IF(BJ$58=Fperm_SI_Woolf2021!$E$9:$E$93,1,EXP(LN((1.1*(Fperm_SI_Woolf2021!$E$9:$E$93-BJ$58)-63.1579*EXP(-0.19*Fperm_SI_Woolf2021!$E$9:$E$93)+63.1579*EXP(-0.19*BJ$58))/(Fperm_SI_Woolf2021!$E$9:$E$93-BJ$58))*(BJ$58-Fperm_SI_Woolf2021!$E$9:$E$93)/10))) + Fperm_SI_Woolf2021!$G$9:$G$93*EXP(-Fperm_SI_Woolf2021!$J$9:$J$93*$C112*IF(BJ$58=Fperm_SI_Woolf2021!$E$9:$E$93,1,EXP(LN((1.1*(Fperm_SI_Woolf2021!$E$9:$E$93-BJ$58)-63.1579*EXP(-0.19*Fperm_SI_Woolf2021!$E$9:$E$93)+63.1579*EXP(-0.19*BJ$58))/(Fperm_SI_Woolf2021!$E$9:$E$93-BJ$58))*(BJ$58-Fperm_SI_Woolf2021!$E$9:$E$93)/10))) + Fperm_SI_Woolf2021!$H$9:$H$93*EXP(-Fperm_SI_Woolf2021!$K$9:$K$93*$C112*IF(BJ$58=Fperm_SI_Woolf2021!$E$9:$E$93,1,EXP(LN((1.1*(Fperm_SI_Woolf2021!$E$9:$E$93-BJ$58)-63.1579*EXP(-0.19*Fperm_SI_Woolf2021!$E$9:$E$93)+63.1579*EXP(-0.19*BJ$58))/(Fperm_SI_Woolf2021!$E$9:$E$93-BJ$58))*(BJ$58-Fperm_SI_Woolf2021!$E$9:$E$93)/10))),Fperm_SI_Woolf2021!$D$9:$D$93)*BJ$57+INTERCEPT(Fperm_SI_Woolf2021!$F$9:$F$93*EXP(-Fperm_SI_Woolf2021!$I$9:$I$93*$C112*IF(BJ$58=Fperm_SI_Woolf2021!$E$9:$E$93,1,EXP(LN((1.1*(Fperm_SI_Woolf2021!$E$9:$E$93-BJ$58)-63.1579*EXP(-0.19*Fperm_SI_Woolf2021!$E$9:$E$93)+63.1579*EXP(-0.19*BJ$58))/(Fperm_SI_Woolf2021!$E$9:$E$93-BJ$58))*(BJ$58-Fperm_SI_Woolf2021!$E$9:$E$93)/10))) + Fperm_SI_Woolf2021!$G$9:$G$93*EXP(-Fperm_SI_Woolf2021!$J$9:$J$93*$C112*IF(BJ$58=Fperm_SI_Woolf2021!$E$9:$E$93,1,EXP(LN((1.1*(Fperm_SI_Woolf2021!$E$9:$E$93-BJ$58)-63.1579*EXP(-0.19*Fperm_SI_Woolf2021!$E$9:$E$93)+63.1579*EXP(-0.19*BJ$58))/(Fperm_SI_Woolf2021!$E$9:$E$93-BJ$58))*(BJ$58-Fperm_SI_Woolf2021!$E$9:$E$93)/10))) + Fperm_SI_Woolf2021!$H$9:$H$93*EXP(-Fperm_SI_Woolf2021!$K$9:$K$93*$C112*IF(BJ$58=Fperm_SI_Woolf2021!$E$9:$E$93,1,EXP(LN((1.1*(Fperm_SI_Woolf2021!$E$9:$E$93-BJ$58)-63.1579*EXP(-0.19*Fperm_SI_Woolf2021!$E$9:$E$93)+63.1579*EXP(-0.19*BJ$58))/(Fperm_SI_Woolf2021!$E$9:$E$93-BJ$58))*(BJ$58-Fperm_SI_Woolf2021!$E$9:$E$93)/10))),Fperm_SI_Woolf2021!$D$9:$D$93))</f>
        <v>0.17468058266244846</v>
      </c>
      <c r="BK112" s="51" cm="1">
        <f t="array" ref="BK112">MIN(1,SLOPE(Fperm_SI_Woolf2021!$F$9:$F$93*EXP(-Fperm_SI_Woolf2021!$I$9:$I$93*$C112*IF(BK$58=Fperm_SI_Woolf2021!$E$9:$E$93,1,EXP(LN((1.1*(Fperm_SI_Woolf2021!$E$9:$E$93-BK$58)-63.1579*EXP(-0.19*Fperm_SI_Woolf2021!$E$9:$E$93)+63.1579*EXP(-0.19*BK$58))/(Fperm_SI_Woolf2021!$E$9:$E$93-BK$58))*(BK$58-Fperm_SI_Woolf2021!$E$9:$E$93)/10))) + Fperm_SI_Woolf2021!$G$9:$G$93*EXP(-Fperm_SI_Woolf2021!$J$9:$J$93*$C112*IF(BK$58=Fperm_SI_Woolf2021!$E$9:$E$93,1,EXP(LN((1.1*(Fperm_SI_Woolf2021!$E$9:$E$93-BK$58)-63.1579*EXP(-0.19*Fperm_SI_Woolf2021!$E$9:$E$93)+63.1579*EXP(-0.19*BK$58))/(Fperm_SI_Woolf2021!$E$9:$E$93-BK$58))*(BK$58-Fperm_SI_Woolf2021!$E$9:$E$93)/10))) + Fperm_SI_Woolf2021!$H$9:$H$93*EXP(-Fperm_SI_Woolf2021!$K$9:$K$93*$C112*IF(BK$58=Fperm_SI_Woolf2021!$E$9:$E$93,1,EXP(LN((1.1*(Fperm_SI_Woolf2021!$E$9:$E$93-BK$58)-63.1579*EXP(-0.19*Fperm_SI_Woolf2021!$E$9:$E$93)+63.1579*EXP(-0.19*BK$58))/(Fperm_SI_Woolf2021!$E$9:$E$93-BK$58))*(BK$58-Fperm_SI_Woolf2021!$E$9:$E$93)/10))),Fperm_SI_Woolf2021!$D$9:$D$93)*BK$57+INTERCEPT(Fperm_SI_Woolf2021!$F$9:$F$93*EXP(-Fperm_SI_Woolf2021!$I$9:$I$93*$C112*IF(BK$58=Fperm_SI_Woolf2021!$E$9:$E$93,1,EXP(LN((1.1*(Fperm_SI_Woolf2021!$E$9:$E$93-BK$58)-63.1579*EXP(-0.19*Fperm_SI_Woolf2021!$E$9:$E$93)+63.1579*EXP(-0.19*BK$58))/(Fperm_SI_Woolf2021!$E$9:$E$93-BK$58))*(BK$58-Fperm_SI_Woolf2021!$E$9:$E$93)/10))) + Fperm_SI_Woolf2021!$G$9:$G$93*EXP(-Fperm_SI_Woolf2021!$J$9:$J$93*$C112*IF(BK$58=Fperm_SI_Woolf2021!$E$9:$E$93,1,EXP(LN((1.1*(Fperm_SI_Woolf2021!$E$9:$E$93-BK$58)-63.1579*EXP(-0.19*Fperm_SI_Woolf2021!$E$9:$E$93)+63.1579*EXP(-0.19*BK$58))/(Fperm_SI_Woolf2021!$E$9:$E$93-BK$58))*(BK$58-Fperm_SI_Woolf2021!$E$9:$E$93)/10))) + Fperm_SI_Woolf2021!$H$9:$H$93*EXP(-Fperm_SI_Woolf2021!$K$9:$K$93*$C112*IF(BK$58=Fperm_SI_Woolf2021!$E$9:$E$93,1,EXP(LN((1.1*(Fperm_SI_Woolf2021!$E$9:$E$93-BK$58)-63.1579*EXP(-0.19*Fperm_SI_Woolf2021!$E$9:$E$93)+63.1579*EXP(-0.19*BK$58))/(Fperm_SI_Woolf2021!$E$9:$E$93-BK$58))*(BK$58-Fperm_SI_Woolf2021!$E$9:$E$93)/10))),Fperm_SI_Woolf2021!$D$9:$D$93))</f>
        <v>0.15400591055203777</v>
      </c>
      <c r="BL112" s="51" cm="1">
        <f t="array" ref="BL112">MIN(1,SLOPE(Fperm_SI_Woolf2021!$F$9:$F$93*EXP(-Fperm_SI_Woolf2021!$I$9:$I$93*$C112*IF(BL$58=Fperm_SI_Woolf2021!$E$9:$E$93,1,EXP(LN((1.1*(Fperm_SI_Woolf2021!$E$9:$E$93-BL$58)-63.1579*EXP(-0.19*Fperm_SI_Woolf2021!$E$9:$E$93)+63.1579*EXP(-0.19*BL$58))/(Fperm_SI_Woolf2021!$E$9:$E$93-BL$58))*(BL$58-Fperm_SI_Woolf2021!$E$9:$E$93)/10))) + Fperm_SI_Woolf2021!$G$9:$G$93*EXP(-Fperm_SI_Woolf2021!$J$9:$J$93*$C112*IF(BL$58=Fperm_SI_Woolf2021!$E$9:$E$93,1,EXP(LN((1.1*(Fperm_SI_Woolf2021!$E$9:$E$93-BL$58)-63.1579*EXP(-0.19*Fperm_SI_Woolf2021!$E$9:$E$93)+63.1579*EXP(-0.19*BL$58))/(Fperm_SI_Woolf2021!$E$9:$E$93-BL$58))*(BL$58-Fperm_SI_Woolf2021!$E$9:$E$93)/10))) + Fperm_SI_Woolf2021!$H$9:$H$93*EXP(-Fperm_SI_Woolf2021!$K$9:$K$93*$C112*IF(BL$58=Fperm_SI_Woolf2021!$E$9:$E$93,1,EXP(LN((1.1*(Fperm_SI_Woolf2021!$E$9:$E$93-BL$58)-63.1579*EXP(-0.19*Fperm_SI_Woolf2021!$E$9:$E$93)+63.1579*EXP(-0.19*BL$58))/(Fperm_SI_Woolf2021!$E$9:$E$93-BL$58))*(BL$58-Fperm_SI_Woolf2021!$E$9:$E$93)/10))),Fperm_SI_Woolf2021!$D$9:$D$93)*BL$57+INTERCEPT(Fperm_SI_Woolf2021!$F$9:$F$93*EXP(-Fperm_SI_Woolf2021!$I$9:$I$93*$C112*IF(BL$58=Fperm_SI_Woolf2021!$E$9:$E$93,1,EXP(LN((1.1*(Fperm_SI_Woolf2021!$E$9:$E$93-BL$58)-63.1579*EXP(-0.19*Fperm_SI_Woolf2021!$E$9:$E$93)+63.1579*EXP(-0.19*BL$58))/(Fperm_SI_Woolf2021!$E$9:$E$93-BL$58))*(BL$58-Fperm_SI_Woolf2021!$E$9:$E$93)/10))) + Fperm_SI_Woolf2021!$G$9:$G$93*EXP(-Fperm_SI_Woolf2021!$J$9:$J$93*$C112*IF(BL$58=Fperm_SI_Woolf2021!$E$9:$E$93,1,EXP(LN((1.1*(Fperm_SI_Woolf2021!$E$9:$E$93-BL$58)-63.1579*EXP(-0.19*Fperm_SI_Woolf2021!$E$9:$E$93)+63.1579*EXP(-0.19*BL$58))/(Fperm_SI_Woolf2021!$E$9:$E$93-BL$58))*(BL$58-Fperm_SI_Woolf2021!$E$9:$E$93)/10))) + Fperm_SI_Woolf2021!$H$9:$H$93*EXP(-Fperm_SI_Woolf2021!$K$9:$K$93*$C112*IF(BL$58=Fperm_SI_Woolf2021!$E$9:$E$93,1,EXP(LN((1.1*(Fperm_SI_Woolf2021!$E$9:$E$93-BL$58)-63.1579*EXP(-0.19*Fperm_SI_Woolf2021!$E$9:$E$93)+63.1579*EXP(-0.19*BL$58))/(Fperm_SI_Woolf2021!$E$9:$E$93-BL$58))*(BL$58-Fperm_SI_Woolf2021!$E$9:$E$93)/10))),Fperm_SI_Woolf2021!$D$9:$D$93))</f>
        <v>0.39745958756447125</v>
      </c>
      <c r="BM112" s="51" cm="1">
        <f t="array" ref="BM112">MIN(1,SLOPE(Fperm_SI_Woolf2021!$F$9:$F$93*EXP(-Fperm_SI_Woolf2021!$I$9:$I$93*$C112*IF(BM$58=Fperm_SI_Woolf2021!$E$9:$E$93,1,EXP(LN((1.1*(Fperm_SI_Woolf2021!$E$9:$E$93-BM$58)-63.1579*EXP(-0.19*Fperm_SI_Woolf2021!$E$9:$E$93)+63.1579*EXP(-0.19*BM$58))/(Fperm_SI_Woolf2021!$E$9:$E$93-BM$58))*(BM$58-Fperm_SI_Woolf2021!$E$9:$E$93)/10))) + Fperm_SI_Woolf2021!$G$9:$G$93*EXP(-Fperm_SI_Woolf2021!$J$9:$J$93*$C112*IF(BM$58=Fperm_SI_Woolf2021!$E$9:$E$93,1,EXP(LN((1.1*(Fperm_SI_Woolf2021!$E$9:$E$93-BM$58)-63.1579*EXP(-0.19*Fperm_SI_Woolf2021!$E$9:$E$93)+63.1579*EXP(-0.19*BM$58))/(Fperm_SI_Woolf2021!$E$9:$E$93-BM$58))*(BM$58-Fperm_SI_Woolf2021!$E$9:$E$93)/10))) + Fperm_SI_Woolf2021!$H$9:$H$93*EXP(-Fperm_SI_Woolf2021!$K$9:$K$93*$C112*IF(BM$58=Fperm_SI_Woolf2021!$E$9:$E$93,1,EXP(LN((1.1*(Fperm_SI_Woolf2021!$E$9:$E$93-BM$58)-63.1579*EXP(-0.19*Fperm_SI_Woolf2021!$E$9:$E$93)+63.1579*EXP(-0.19*BM$58))/(Fperm_SI_Woolf2021!$E$9:$E$93-BM$58))*(BM$58-Fperm_SI_Woolf2021!$E$9:$E$93)/10))),Fperm_SI_Woolf2021!$D$9:$D$93)*BM$57+INTERCEPT(Fperm_SI_Woolf2021!$F$9:$F$93*EXP(-Fperm_SI_Woolf2021!$I$9:$I$93*$C112*IF(BM$58=Fperm_SI_Woolf2021!$E$9:$E$93,1,EXP(LN((1.1*(Fperm_SI_Woolf2021!$E$9:$E$93-BM$58)-63.1579*EXP(-0.19*Fperm_SI_Woolf2021!$E$9:$E$93)+63.1579*EXP(-0.19*BM$58))/(Fperm_SI_Woolf2021!$E$9:$E$93-BM$58))*(BM$58-Fperm_SI_Woolf2021!$E$9:$E$93)/10))) + Fperm_SI_Woolf2021!$G$9:$G$93*EXP(-Fperm_SI_Woolf2021!$J$9:$J$93*$C112*IF(BM$58=Fperm_SI_Woolf2021!$E$9:$E$93,1,EXP(LN((1.1*(Fperm_SI_Woolf2021!$E$9:$E$93-BM$58)-63.1579*EXP(-0.19*Fperm_SI_Woolf2021!$E$9:$E$93)+63.1579*EXP(-0.19*BM$58))/(Fperm_SI_Woolf2021!$E$9:$E$93-BM$58))*(BM$58-Fperm_SI_Woolf2021!$E$9:$E$93)/10))) + Fperm_SI_Woolf2021!$H$9:$H$93*EXP(-Fperm_SI_Woolf2021!$K$9:$K$93*$C112*IF(BM$58=Fperm_SI_Woolf2021!$E$9:$E$93,1,EXP(LN((1.1*(Fperm_SI_Woolf2021!$E$9:$E$93-BM$58)-63.1579*EXP(-0.19*Fperm_SI_Woolf2021!$E$9:$E$93)+63.1579*EXP(-0.19*BM$58))/(Fperm_SI_Woolf2021!$E$9:$E$93-BM$58))*(BM$58-Fperm_SI_Woolf2021!$E$9:$E$93)/10))),Fperm_SI_Woolf2021!$D$9:$D$93))</f>
        <v>0.37875413970411032</v>
      </c>
      <c r="BN112" s="51" cm="1">
        <f t="array" ref="BN112">MIN(1,SLOPE(Fperm_SI_Woolf2021!$F$9:$F$93*EXP(-Fperm_SI_Woolf2021!$I$9:$I$93*$C112*IF(BN$58=Fperm_SI_Woolf2021!$E$9:$E$93,1,EXP(LN((1.1*(Fperm_SI_Woolf2021!$E$9:$E$93-BN$58)-63.1579*EXP(-0.19*Fperm_SI_Woolf2021!$E$9:$E$93)+63.1579*EXP(-0.19*BN$58))/(Fperm_SI_Woolf2021!$E$9:$E$93-BN$58))*(BN$58-Fperm_SI_Woolf2021!$E$9:$E$93)/10))) + Fperm_SI_Woolf2021!$G$9:$G$93*EXP(-Fperm_SI_Woolf2021!$J$9:$J$93*$C112*IF(BN$58=Fperm_SI_Woolf2021!$E$9:$E$93,1,EXP(LN((1.1*(Fperm_SI_Woolf2021!$E$9:$E$93-BN$58)-63.1579*EXP(-0.19*Fperm_SI_Woolf2021!$E$9:$E$93)+63.1579*EXP(-0.19*BN$58))/(Fperm_SI_Woolf2021!$E$9:$E$93-BN$58))*(BN$58-Fperm_SI_Woolf2021!$E$9:$E$93)/10))) + Fperm_SI_Woolf2021!$H$9:$H$93*EXP(-Fperm_SI_Woolf2021!$K$9:$K$93*$C112*IF(BN$58=Fperm_SI_Woolf2021!$E$9:$E$93,1,EXP(LN((1.1*(Fperm_SI_Woolf2021!$E$9:$E$93-BN$58)-63.1579*EXP(-0.19*Fperm_SI_Woolf2021!$E$9:$E$93)+63.1579*EXP(-0.19*BN$58))/(Fperm_SI_Woolf2021!$E$9:$E$93-BN$58))*(BN$58-Fperm_SI_Woolf2021!$E$9:$E$93)/10))),Fperm_SI_Woolf2021!$D$9:$D$93)*BN$57+INTERCEPT(Fperm_SI_Woolf2021!$F$9:$F$93*EXP(-Fperm_SI_Woolf2021!$I$9:$I$93*$C112*IF(BN$58=Fperm_SI_Woolf2021!$E$9:$E$93,1,EXP(LN((1.1*(Fperm_SI_Woolf2021!$E$9:$E$93-BN$58)-63.1579*EXP(-0.19*Fperm_SI_Woolf2021!$E$9:$E$93)+63.1579*EXP(-0.19*BN$58))/(Fperm_SI_Woolf2021!$E$9:$E$93-BN$58))*(BN$58-Fperm_SI_Woolf2021!$E$9:$E$93)/10))) + Fperm_SI_Woolf2021!$G$9:$G$93*EXP(-Fperm_SI_Woolf2021!$J$9:$J$93*$C112*IF(BN$58=Fperm_SI_Woolf2021!$E$9:$E$93,1,EXP(LN((1.1*(Fperm_SI_Woolf2021!$E$9:$E$93-BN$58)-63.1579*EXP(-0.19*Fperm_SI_Woolf2021!$E$9:$E$93)+63.1579*EXP(-0.19*BN$58))/(Fperm_SI_Woolf2021!$E$9:$E$93-BN$58))*(BN$58-Fperm_SI_Woolf2021!$E$9:$E$93)/10))) + Fperm_SI_Woolf2021!$H$9:$H$93*EXP(-Fperm_SI_Woolf2021!$K$9:$K$93*$C112*IF(BN$58=Fperm_SI_Woolf2021!$E$9:$E$93,1,EXP(LN((1.1*(Fperm_SI_Woolf2021!$E$9:$E$93-BN$58)-63.1579*EXP(-0.19*Fperm_SI_Woolf2021!$E$9:$E$93)+63.1579*EXP(-0.19*BN$58))/(Fperm_SI_Woolf2021!$E$9:$E$93-BN$58))*(BN$58-Fperm_SI_Woolf2021!$E$9:$E$93)/10))),Fperm_SI_Woolf2021!$D$9:$D$93))</f>
        <v>0.36004869184374944</v>
      </c>
      <c r="BO112" s="51" cm="1">
        <f t="array" ref="BO112">MIN(1,SLOPE(Fperm_SI_Woolf2021!$F$9:$F$93*EXP(-Fperm_SI_Woolf2021!$I$9:$I$93*$C112*IF(BO$58=Fperm_SI_Woolf2021!$E$9:$E$93,1,EXP(LN((1.1*(Fperm_SI_Woolf2021!$E$9:$E$93-BO$58)-63.1579*EXP(-0.19*Fperm_SI_Woolf2021!$E$9:$E$93)+63.1579*EXP(-0.19*BO$58))/(Fperm_SI_Woolf2021!$E$9:$E$93-BO$58))*(BO$58-Fperm_SI_Woolf2021!$E$9:$E$93)/10))) + Fperm_SI_Woolf2021!$G$9:$G$93*EXP(-Fperm_SI_Woolf2021!$J$9:$J$93*$C112*IF(BO$58=Fperm_SI_Woolf2021!$E$9:$E$93,1,EXP(LN((1.1*(Fperm_SI_Woolf2021!$E$9:$E$93-BO$58)-63.1579*EXP(-0.19*Fperm_SI_Woolf2021!$E$9:$E$93)+63.1579*EXP(-0.19*BO$58))/(Fperm_SI_Woolf2021!$E$9:$E$93-BO$58))*(BO$58-Fperm_SI_Woolf2021!$E$9:$E$93)/10))) + Fperm_SI_Woolf2021!$H$9:$H$93*EXP(-Fperm_SI_Woolf2021!$K$9:$K$93*$C112*IF(BO$58=Fperm_SI_Woolf2021!$E$9:$E$93,1,EXP(LN((1.1*(Fperm_SI_Woolf2021!$E$9:$E$93-BO$58)-63.1579*EXP(-0.19*Fperm_SI_Woolf2021!$E$9:$E$93)+63.1579*EXP(-0.19*BO$58))/(Fperm_SI_Woolf2021!$E$9:$E$93-BO$58))*(BO$58-Fperm_SI_Woolf2021!$E$9:$E$93)/10))),Fperm_SI_Woolf2021!$D$9:$D$93)*BO$57+INTERCEPT(Fperm_SI_Woolf2021!$F$9:$F$93*EXP(-Fperm_SI_Woolf2021!$I$9:$I$93*$C112*IF(BO$58=Fperm_SI_Woolf2021!$E$9:$E$93,1,EXP(LN((1.1*(Fperm_SI_Woolf2021!$E$9:$E$93-BO$58)-63.1579*EXP(-0.19*Fperm_SI_Woolf2021!$E$9:$E$93)+63.1579*EXP(-0.19*BO$58))/(Fperm_SI_Woolf2021!$E$9:$E$93-BO$58))*(BO$58-Fperm_SI_Woolf2021!$E$9:$E$93)/10))) + Fperm_SI_Woolf2021!$G$9:$G$93*EXP(-Fperm_SI_Woolf2021!$J$9:$J$93*$C112*IF(BO$58=Fperm_SI_Woolf2021!$E$9:$E$93,1,EXP(LN((1.1*(Fperm_SI_Woolf2021!$E$9:$E$93-BO$58)-63.1579*EXP(-0.19*Fperm_SI_Woolf2021!$E$9:$E$93)+63.1579*EXP(-0.19*BO$58))/(Fperm_SI_Woolf2021!$E$9:$E$93-BO$58))*(BO$58-Fperm_SI_Woolf2021!$E$9:$E$93)/10))) + Fperm_SI_Woolf2021!$H$9:$H$93*EXP(-Fperm_SI_Woolf2021!$K$9:$K$93*$C112*IF(BO$58=Fperm_SI_Woolf2021!$E$9:$E$93,1,EXP(LN((1.1*(Fperm_SI_Woolf2021!$E$9:$E$93-BO$58)-63.1579*EXP(-0.19*Fperm_SI_Woolf2021!$E$9:$E$93)+63.1579*EXP(-0.19*BO$58))/(Fperm_SI_Woolf2021!$E$9:$E$93-BO$58))*(BO$58-Fperm_SI_Woolf2021!$E$9:$E$93)/10))),Fperm_SI_Woolf2021!$D$9:$D$93))</f>
        <v>0.34134324398338856</v>
      </c>
      <c r="BP112" s="51" cm="1">
        <f t="array" ref="BP112">MIN(1,SLOPE(Fperm_SI_Woolf2021!$F$9:$F$93*EXP(-Fperm_SI_Woolf2021!$I$9:$I$93*$C112*IF(BP$58=Fperm_SI_Woolf2021!$E$9:$E$93,1,EXP(LN((1.1*(Fperm_SI_Woolf2021!$E$9:$E$93-BP$58)-63.1579*EXP(-0.19*Fperm_SI_Woolf2021!$E$9:$E$93)+63.1579*EXP(-0.19*BP$58))/(Fperm_SI_Woolf2021!$E$9:$E$93-BP$58))*(BP$58-Fperm_SI_Woolf2021!$E$9:$E$93)/10))) + Fperm_SI_Woolf2021!$G$9:$G$93*EXP(-Fperm_SI_Woolf2021!$J$9:$J$93*$C112*IF(BP$58=Fperm_SI_Woolf2021!$E$9:$E$93,1,EXP(LN((1.1*(Fperm_SI_Woolf2021!$E$9:$E$93-BP$58)-63.1579*EXP(-0.19*Fperm_SI_Woolf2021!$E$9:$E$93)+63.1579*EXP(-0.19*BP$58))/(Fperm_SI_Woolf2021!$E$9:$E$93-BP$58))*(BP$58-Fperm_SI_Woolf2021!$E$9:$E$93)/10))) + Fperm_SI_Woolf2021!$H$9:$H$93*EXP(-Fperm_SI_Woolf2021!$K$9:$K$93*$C112*IF(BP$58=Fperm_SI_Woolf2021!$E$9:$E$93,1,EXP(LN((1.1*(Fperm_SI_Woolf2021!$E$9:$E$93-BP$58)-63.1579*EXP(-0.19*Fperm_SI_Woolf2021!$E$9:$E$93)+63.1579*EXP(-0.19*BP$58))/(Fperm_SI_Woolf2021!$E$9:$E$93-BP$58))*(BP$58-Fperm_SI_Woolf2021!$E$9:$E$93)/10))),Fperm_SI_Woolf2021!$D$9:$D$93)*BP$57+INTERCEPT(Fperm_SI_Woolf2021!$F$9:$F$93*EXP(-Fperm_SI_Woolf2021!$I$9:$I$93*$C112*IF(BP$58=Fperm_SI_Woolf2021!$E$9:$E$93,1,EXP(LN((1.1*(Fperm_SI_Woolf2021!$E$9:$E$93-BP$58)-63.1579*EXP(-0.19*Fperm_SI_Woolf2021!$E$9:$E$93)+63.1579*EXP(-0.19*BP$58))/(Fperm_SI_Woolf2021!$E$9:$E$93-BP$58))*(BP$58-Fperm_SI_Woolf2021!$E$9:$E$93)/10))) + Fperm_SI_Woolf2021!$G$9:$G$93*EXP(-Fperm_SI_Woolf2021!$J$9:$J$93*$C112*IF(BP$58=Fperm_SI_Woolf2021!$E$9:$E$93,1,EXP(LN((1.1*(Fperm_SI_Woolf2021!$E$9:$E$93-BP$58)-63.1579*EXP(-0.19*Fperm_SI_Woolf2021!$E$9:$E$93)+63.1579*EXP(-0.19*BP$58))/(Fperm_SI_Woolf2021!$E$9:$E$93-BP$58))*(BP$58-Fperm_SI_Woolf2021!$E$9:$E$93)/10))) + Fperm_SI_Woolf2021!$H$9:$H$93*EXP(-Fperm_SI_Woolf2021!$K$9:$K$93*$C112*IF(BP$58=Fperm_SI_Woolf2021!$E$9:$E$93,1,EXP(LN((1.1*(Fperm_SI_Woolf2021!$E$9:$E$93-BP$58)-63.1579*EXP(-0.19*Fperm_SI_Woolf2021!$E$9:$E$93)+63.1579*EXP(-0.19*BP$58))/(Fperm_SI_Woolf2021!$E$9:$E$93-BP$58))*(BP$58-Fperm_SI_Woolf2021!$E$9:$E$93)/10))),Fperm_SI_Woolf2021!$D$9:$D$93))</f>
        <v>0.32263779612302768</v>
      </c>
      <c r="BQ112" s="51" cm="1">
        <f t="array" ref="BQ112">MIN(1,SLOPE(Fperm_SI_Woolf2021!$F$9:$F$93*EXP(-Fperm_SI_Woolf2021!$I$9:$I$93*$C112*IF(BQ$58=Fperm_SI_Woolf2021!$E$9:$E$93,1,EXP(LN((1.1*(Fperm_SI_Woolf2021!$E$9:$E$93-BQ$58)-63.1579*EXP(-0.19*Fperm_SI_Woolf2021!$E$9:$E$93)+63.1579*EXP(-0.19*BQ$58))/(Fperm_SI_Woolf2021!$E$9:$E$93-BQ$58))*(BQ$58-Fperm_SI_Woolf2021!$E$9:$E$93)/10))) + Fperm_SI_Woolf2021!$G$9:$G$93*EXP(-Fperm_SI_Woolf2021!$J$9:$J$93*$C112*IF(BQ$58=Fperm_SI_Woolf2021!$E$9:$E$93,1,EXP(LN((1.1*(Fperm_SI_Woolf2021!$E$9:$E$93-BQ$58)-63.1579*EXP(-0.19*Fperm_SI_Woolf2021!$E$9:$E$93)+63.1579*EXP(-0.19*BQ$58))/(Fperm_SI_Woolf2021!$E$9:$E$93-BQ$58))*(BQ$58-Fperm_SI_Woolf2021!$E$9:$E$93)/10))) + Fperm_SI_Woolf2021!$H$9:$H$93*EXP(-Fperm_SI_Woolf2021!$K$9:$K$93*$C112*IF(BQ$58=Fperm_SI_Woolf2021!$E$9:$E$93,1,EXP(LN((1.1*(Fperm_SI_Woolf2021!$E$9:$E$93-BQ$58)-63.1579*EXP(-0.19*Fperm_SI_Woolf2021!$E$9:$E$93)+63.1579*EXP(-0.19*BQ$58))/(Fperm_SI_Woolf2021!$E$9:$E$93-BQ$58))*(BQ$58-Fperm_SI_Woolf2021!$E$9:$E$93)/10))),Fperm_SI_Woolf2021!$D$9:$D$93)*BQ$57+INTERCEPT(Fperm_SI_Woolf2021!$F$9:$F$93*EXP(-Fperm_SI_Woolf2021!$I$9:$I$93*$C112*IF(BQ$58=Fperm_SI_Woolf2021!$E$9:$E$93,1,EXP(LN((1.1*(Fperm_SI_Woolf2021!$E$9:$E$93-BQ$58)-63.1579*EXP(-0.19*Fperm_SI_Woolf2021!$E$9:$E$93)+63.1579*EXP(-0.19*BQ$58))/(Fperm_SI_Woolf2021!$E$9:$E$93-BQ$58))*(BQ$58-Fperm_SI_Woolf2021!$E$9:$E$93)/10))) + Fperm_SI_Woolf2021!$G$9:$G$93*EXP(-Fperm_SI_Woolf2021!$J$9:$J$93*$C112*IF(BQ$58=Fperm_SI_Woolf2021!$E$9:$E$93,1,EXP(LN((1.1*(Fperm_SI_Woolf2021!$E$9:$E$93-BQ$58)-63.1579*EXP(-0.19*Fperm_SI_Woolf2021!$E$9:$E$93)+63.1579*EXP(-0.19*BQ$58))/(Fperm_SI_Woolf2021!$E$9:$E$93-BQ$58))*(BQ$58-Fperm_SI_Woolf2021!$E$9:$E$93)/10))) + Fperm_SI_Woolf2021!$H$9:$H$93*EXP(-Fperm_SI_Woolf2021!$K$9:$K$93*$C112*IF(BQ$58=Fperm_SI_Woolf2021!$E$9:$E$93,1,EXP(LN((1.1*(Fperm_SI_Woolf2021!$E$9:$E$93-BQ$58)-63.1579*EXP(-0.19*Fperm_SI_Woolf2021!$E$9:$E$93)+63.1579*EXP(-0.19*BQ$58))/(Fperm_SI_Woolf2021!$E$9:$E$93-BQ$58))*(BQ$58-Fperm_SI_Woolf2021!$E$9:$E$93)/10))),Fperm_SI_Woolf2021!$D$9:$D$93))</f>
        <v>0.30393234826266674</v>
      </c>
      <c r="BR112" s="51" cm="1">
        <f t="array" ref="BR112">MIN(1,SLOPE(Fperm_SI_Woolf2021!$F$9:$F$93*EXP(-Fperm_SI_Woolf2021!$I$9:$I$93*$C112*IF(BR$58=Fperm_SI_Woolf2021!$E$9:$E$93,1,EXP(LN((1.1*(Fperm_SI_Woolf2021!$E$9:$E$93-BR$58)-63.1579*EXP(-0.19*Fperm_SI_Woolf2021!$E$9:$E$93)+63.1579*EXP(-0.19*BR$58))/(Fperm_SI_Woolf2021!$E$9:$E$93-BR$58))*(BR$58-Fperm_SI_Woolf2021!$E$9:$E$93)/10))) + Fperm_SI_Woolf2021!$G$9:$G$93*EXP(-Fperm_SI_Woolf2021!$J$9:$J$93*$C112*IF(BR$58=Fperm_SI_Woolf2021!$E$9:$E$93,1,EXP(LN((1.1*(Fperm_SI_Woolf2021!$E$9:$E$93-BR$58)-63.1579*EXP(-0.19*Fperm_SI_Woolf2021!$E$9:$E$93)+63.1579*EXP(-0.19*BR$58))/(Fperm_SI_Woolf2021!$E$9:$E$93-BR$58))*(BR$58-Fperm_SI_Woolf2021!$E$9:$E$93)/10))) + Fperm_SI_Woolf2021!$H$9:$H$93*EXP(-Fperm_SI_Woolf2021!$K$9:$K$93*$C112*IF(BR$58=Fperm_SI_Woolf2021!$E$9:$E$93,1,EXP(LN((1.1*(Fperm_SI_Woolf2021!$E$9:$E$93-BR$58)-63.1579*EXP(-0.19*Fperm_SI_Woolf2021!$E$9:$E$93)+63.1579*EXP(-0.19*BR$58))/(Fperm_SI_Woolf2021!$E$9:$E$93-BR$58))*(BR$58-Fperm_SI_Woolf2021!$E$9:$E$93)/10))),Fperm_SI_Woolf2021!$D$9:$D$93)*BR$57+INTERCEPT(Fperm_SI_Woolf2021!$F$9:$F$93*EXP(-Fperm_SI_Woolf2021!$I$9:$I$93*$C112*IF(BR$58=Fperm_SI_Woolf2021!$E$9:$E$93,1,EXP(LN((1.1*(Fperm_SI_Woolf2021!$E$9:$E$93-BR$58)-63.1579*EXP(-0.19*Fperm_SI_Woolf2021!$E$9:$E$93)+63.1579*EXP(-0.19*BR$58))/(Fperm_SI_Woolf2021!$E$9:$E$93-BR$58))*(BR$58-Fperm_SI_Woolf2021!$E$9:$E$93)/10))) + Fperm_SI_Woolf2021!$G$9:$G$93*EXP(-Fperm_SI_Woolf2021!$J$9:$J$93*$C112*IF(BR$58=Fperm_SI_Woolf2021!$E$9:$E$93,1,EXP(LN((1.1*(Fperm_SI_Woolf2021!$E$9:$E$93-BR$58)-63.1579*EXP(-0.19*Fperm_SI_Woolf2021!$E$9:$E$93)+63.1579*EXP(-0.19*BR$58))/(Fperm_SI_Woolf2021!$E$9:$E$93-BR$58))*(BR$58-Fperm_SI_Woolf2021!$E$9:$E$93)/10))) + Fperm_SI_Woolf2021!$H$9:$H$93*EXP(-Fperm_SI_Woolf2021!$K$9:$K$93*$C112*IF(BR$58=Fperm_SI_Woolf2021!$E$9:$E$93,1,EXP(LN((1.1*(Fperm_SI_Woolf2021!$E$9:$E$93-BR$58)-63.1579*EXP(-0.19*Fperm_SI_Woolf2021!$E$9:$E$93)+63.1579*EXP(-0.19*BR$58))/(Fperm_SI_Woolf2021!$E$9:$E$93-BR$58))*(BR$58-Fperm_SI_Woolf2021!$E$9:$E$93)/10))),Fperm_SI_Woolf2021!$D$9:$D$93))</f>
        <v>0.28522690040230586</v>
      </c>
      <c r="BS112" s="51" cm="1">
        <f t="array" ref="BS112">MIN(1,SLOPE(Fperm_SI_Woolf2021!$F$9:$F$93*EXP(-Fperm_SI_Woolf2021!$I$9:$I$93*$C112*IF(BS$58=Fperm_SI_Woolf2021!$E$9:$E$93,1,EXP(LN((1.1*(Fperm_SI_Woolf2021!$E$9:$E$93-BS$58)-63.1579*EXP(-0.19*Fperm_SI_Woolf2021!$E$9:$E$93)+63.1579*EXP(-0.19*BS$58))/(Fperm_SI_Woolf2021!$E$9:$E$93-BS$58))*(BS$58-Fperm_SI_Woolf2021!$E$9:$E$93)/10))) + Fperm_SI_Woolf2021!$G$9:$G$93*EXP(-Fperm_SI_Woolf2021!$J$9:$J$93*$C112*IF(BS$58=Fperm_SI_Woolf2021!$E$9:$E$93,1,EXP(LN((1.1*(Fperm_SI_Woolf2021!$E$9:$E$93-BS$58)-63.1579*EXP(-0.19*Fperm_SI_Woolf2021!$E$9:$E$93)+63.1579*EXP(-0.19*BS$58))/(Fperm_SI_Woolf2021!$E$9:$E$93-BS$58))*(BS$58-Fperm_SI_Woolf2021!$E$9:$E$93)/10))) + Fperm_SI_Woolf2021!$H$9:$H$93*EXP(-Fperm_SI_Woolf2021!$K$9:$K$93*$C112*IF(BS$58=Fperm_SI_Woolf2021!$E$9:$E$93,1,EXP(LN((1.1*(Fperm_SI_Woolf2021!$E$9:$E$93-BS$58)-63.1579*EXP(-0.19*Fperm_SI_Woolf2021!$E$9:$E$93)+63.1579*EXP(-0.19*BS$58))/(Fperm_SI_Woolf2021!$E$9:$E$93-BS$58))*(BS$58-Fperm_SI_Woolf2021!$E$9:$E$93)/10))),Fperm_SI_Woolf2021!$D$9:$D$93)*BS$57+INTERCEPT(Fperm_SI_Woolf2021!$F$9:$F$93*EXP(-Fperm_SI_Woolf2021!$I$9:$I$93*$C112*IF(BS$58=Fperm_SI_Woolf2021!$E$9:$E$93,1,EXP(LN((1.1*(Fperm_SI_Woolf2021!$E$9:$E$93-BS$58)-63.1579*EXP(-0.19*Fperm_SI_Woolf2021!$E$9:$E$93)+63.1579*EXP(-0.19*BS$58))/(Fperm_SI_Woolf2021!$E$9:$E$93-BS$58))*(BS$58-Fperm_SI_Woolf2021!$E$9:$E$93)/10))) + Fperm_SI_Woolf2021!$G$9:$G$93*EXP(-Fperm_SI_Woolf2021!$J$9:$J$93*$C112*IF(BS$58=Fperm_SI_Woolf2021!$E$9:$E$93,1,EXP(LN((1.1*(Fperm_SI_Woolf2021!$E$9:$E$93-BS$58)-63.1579*EXP(-0.19*Fperm_SI_Woolf2021!$E$9:$E$93)+63.1579*EXP(-0.19*BS$58))/(Fperm_SI_Woolf2021!$E$9:$E$93-BS$58))*(BS$58-Fperm_SI_Woolf2021!$E$9:$E$93)/10))) + Fperm_SI_Woolf2021!$H$9:$H$93*EXP(-Fperm_SI_Woolf2021!$K$9:$K$93*$C112*IF(BS$58=Fperm_SI_Woolf2021!$E$9:$E$93,1,EXP(LN((1.1*(Fperm_SI_Woolf2021!$E$9:$E$93-BS$58)-63.1579*EXP(-0.19*Fperm_SI_Woolf2021!$E$9:$E$93)+63.1579*EXP(-0.19*BS$58))/(Fperm_SI_Woolf2021!$E$9:$E$93-BS$58))*(BS$58-Fperm_SI_Woolf2021!$E$9:$E$93)/10))),Fperm_SI_Woolf2021!$D$9:$D$93))</f>
        <v>0.26652145254194498</v>
      </c>
      <c r="BT112" s="51" cm="1">
        <f t="array" ref="BT112">MIN(1,SLOPE(Fperm_SI_Woolf2021!$F$9:$F$93*EXP(-Fperm_SI_Woolf2021!$I$9:$I$93*$C112*IF(BT$58=Fperm_SI_Woolf2021!$E$9:$E$93,1,EXP(LN((1.1*(Fperm_SI_Woolf2021!$E$9:$E$93-BT$58)-63.1579*EXP(-0.19*Fperm_SI_Woolf2021!$E$9:$E$93)+63.1579*EXP(-0.19*BT$58))/(Fperm_SI_Woolf2021!$E$9:$E$93-BT$58))*(BT$58-Fperm_SI_Woolf2021!$E$9:$E$93)/10))) + Fperm_SI_Woolf2021!$G$9:$G$93*EXP(-Fperm_SI_Woolf2021!$J$9:$J$93*$C112*IF(BT$58=Fperm_SI_Woolf2021!$E$9:$E$93,1,EXP(LN((1.1*(Fperm_SI_Woolf2021!$E$9:$E$93-BT$58)-63.1579*EXP(-0.19*Fperm_SI_Woolf2021!$E$9:$E$93)+63.1579*EXP(-0.19*BT$58))/(Fperm_SI_Woolf2021!$E$9:$E$93-BT$58))*(BT$58-Fperm_SI_Woolf2021!$E$9:$E$93)/10))) + Fperm_SI_Woolf2021!$H$9:$H$93*EXP(-Fperm_SI_Woolf2021!$K$9:$K$93*$C112*IF(BT$58=Fperm_SI_Woolf2021!$E$9:$E$93,1,EXP(LN((1.1*(Fperm_SI_Woolf2021!$E$9:$E$93-BT$58)-63.1579*EXP(-0.19*Fperm_SI_Woolf2021!$E$9:$E$93)+63.1579*EXP(-0.19*BT$58))/(Fperm_SI_Woolf2021!$E$9:$E$93-BT$58))*(BT$58-Fperm_SI_Woolf2021!$E$9:$E$93)/10))),Fperm_SI_Woolf2021!$D$9:$D$93)*BT$57+INTERCEPT(Fperm_SI_Woolf2021!$F$9:$F$93*EXP(-Fperm_SI_Woolf2021!$I$9:$I$93*$C112*IF(BT$58=Fperm_SI_Woolf2021!$E$9:$E$93,1,EXP(LN((1.1*(Fperm_SI_Woolf2021!$E$9:$E$93-BT$58)-63.1579*EXP(-0.19*Fperm_SI_Woolf2021!$E$9:$E$93)+63.1579*EXP(-0.19*BT$58))/(Fperm_SI_Woolf2021!$E$9:$E$93-BT$58))*(BT$58-Fperm_SI_Woolf2021!$E$9:$E$93)/10))) + Fperm_SI_Woolf2021!$G$9:$G$93*EXP(-Fperm_SI_Woolf2021!$J$9:$J$93*$C112*IF(BT$58=Fperm_SI_Woolf2021!$E$9:$E$93,1,EXP(LN((1.1*(Fperm_SI_Woolf2021!$E$9:$E$93-BT$58)-63.1579*EXP(-0.19*Fperm_SI_Woolf2021!$E$9:$E$93)+63.1579*EXP(-0.19*BT$58))/(Fperm_SI_Woolf2021!$E$9:$E$93-BT$58))*(BT$58-Fperm_SI_Woolf2021!$E$9:$E$93)/10))) + Fperm_SI_Woolf2021!$H$9:$H$93*EXP(-Fperm_SI_Woolf2021!$K$9:$K$93*$C112*IF(BT$58=Fperm_SI_Woolf2021!$E$9:$E$93,1,EXP(LN((1.1*(Fperm_SI_Woolf2021!$E$9:$E$93-BT$58)-63.1579*EXP(-0.19*Fperm_SI_Woolf2021!$E$9:$E$93)+63.1579*EXP(-0.19*BT$58))/(Fperm_SI_Woolf2021!$E$9:$E$93-BT$58))*(BT$58-Fperm_SI_Woolf2021!$E$9:$E$93)/10))),Fperm_SI_Woolf2021!$D$9:$D$93))</f>
        <v>0.24781600468158407</v>
      </c>
      <c r="BU112" s="51" cm="1">
        <f t="array" ref="BU112">MIN(1,SLOPE(Fperm_SI_Woolf2021!$F$9:$F$93*EXP(-Fperm_SI_Woolf2021!$I$9:$I$93*$C112*IF(BU$58=Fperm_SI_Woolf2021!$E$9:$E$93,1,EXP(LN((1.1*(Fperm_SI_Woolf2021!$E$9:$E$93-BU$58)-63.1579*EXP(-0.19*Fperm_SI_Woolf2021!$E$9:$E$93)+63.1579*EXP(-0.19*BU$58))/(Fperm_SI_Woolf2021!$E$9:$E$93-BU$58))*(BU$58-Fperm_SI_Woolf2021!$E$9:$E$93)/10))) + Fperm_SI_Woolf2021!$G$9:$G$93*EXP(-Fperm_SI_Woolf2021!$J$9:$J$93*$C112*IF(BU$58=Fperm_SI_Woolf2021!$E$9:$E$93,1,EXP(LN((1.1*(Fperm_SI_Woolf2021!$E$9:$E$93-BU$58)-63.1579*EXP(-0.19*Fperm_SI_Woolf2021!$E$9:$E$93)+63.1579*EXP(-0.19*BU$58))/(Fperm_SI_Woolf2021!$E$9:$E$93-BU$58))*(BU$58-Fperm_SI_Woolf2021!$E$9:$E$93)/10))) + Fperm_SI_Woolf2021!$H$9:$H$93*EXP(-Fperm_SI_Woolf2021!$K$9:$K$93*$C112*IF(BU$58=Fperm_SI_Woolf2021!$E$9:$E$93,1,EXP(LN((1.1*(Fperm_SI_Woolf2021!$E$9:$E$93-BU$58)-63.1579*EXP(-0.19*Fperm_SI_Woolf2021!$E$9:$E$93)+63.1579*EXP(-0.19*BU$58))/(Fperm_SI_Woolf2021!$E$9:$E$93-BU$58))*(BU$58-Fperm_SI_Woolf2021!$E$9:$E$93)/10))),Fperm_SI_Woolf2021!$D$9:$D$93)*BU$57+INTERCEPT(Fperm_SI_Woolf2021!$F$9:$F$93*EXP(-Fperm_SI_Woolf2021!$I$9:$I$93*$C112*IF(BU$58=Fperm_SI_Woolf2021!$E$9:$E$93,1,EXP(LN((1.1*(Fperm_SI_Woolf2021!$E$9:$E$93-BU$58)-63.1579*EXP(-0.19*Fperm_SI_Woolf2021!$E$9:$E$93)+63.1579*EXP(-0.19*BU$58))/(Fperm_SI_Woolf2021!$E$9:$E$93-BU$58))*(BU$58-Fperm_SI_Woolf2021!$E$9:$E$93)/10))) + Fperm_SI_Woolf2021!$G$9:$G$93*EXP(-Fperm_SI_Woolf2021!$J$9:$J$93*$C112*IF(BU$58=Fperm_SI_Woolf2021!$E$9:$E$93,1,EXP(LN((1.1*(Fperm_SI_Woolf2021!$E$9:$E$93-BU$58)-63.1579*EXP(-0.19*Fperm_SI_Woolf2021!$E$9:$E$93)+63.1579*EXP(-0.19*BU$58))/(Fperm_SI_Woolf2021!$E$9:$E$93-BU$58))*(BU$58-Fperm_SI_Woolf2021!$E$9:$E$93)/10))) + Fperm_SI_Woolf2021!$H$9:$H$93*EXP(-Fperm_SI_Woolf2021!$K$9:$K$93*$C112*IF(BU$58=Fperm_SI_Woolf2021!$E$9:$E$93,1,EXP(LN((1.1*(Fperm_SI_Woolf2021!$E$9:$E$93-BU$58)-63.1579*EXP(-0.19*Fperm_SI_Woolf2021!$E$9:$E$93)+63.1579*EXP(-0.19*BU$58))/(Fperm_SI_Woolf2021!$E$9:$E$93-BU$58))*(BU$58-Fperm_SI_Woolf2021!$E$9:$E$93)/10))),Fperm_SI_Woolf2021!$D$9:$D$93))</f>
        <v>0.22911055682122319</v>
      </c>
      <c r="BV112" s="51" cm="1">
        <f t="array" ref="BV112">MIN(1,SLOPE(Fperm_SI_Woolf2021!$F$9:$F$93*EXP(-Fperm_SI_Woolf2021!$I$9:$I$93*$C112*IF(BV$58=Fperm_SI_Woolf2021!$E$9:$E$93,1,EXP(LN((1.1*(Fperm_SI_Woolf2021!$E$9:$E$93-BV$58)-63.1579*EXP(-0.19*Fperm_SI_Woolf2021!$E$9:$E$93)+63.1579*EXP(-0.19*BV$58))/(Fperm_SI_Woolf2021!$E$9:$E$93-BV$58))*(BV$58-Fperm_SI_Woolf2021!$E$9:$E$93)/10))) + Fperm_SI_Woolf2021!$G$9:$G$93*EXP(-Fperm_SI_Woolf2021!$J$9:$J$93*$C112*IF(BV$58=Fperm_SI_Woolf2021!$E$9:$E$93,1,EXP(LN((1.1*(Fperm_SI_Woolf2021!$E$9:$E$93-BV$58)-63.1579*EXP(-0.19*Fperm_SI_Woolf2021!$E$9:$E$93)+63.1579*EXP(-0.19*BV$58))/(Fperm_SI_Woolf2021!$E$9:$E$93-BV$58))*(BV$58-Fperm_SI_Woolf2021!$E$9:$E$93)/10))) + Fperm_SI_Woolf2021!$H$9:$H$93*EXP(-Fperm_SI_Woolf2021!$K$9:$K$93*$C112*IF(BV$58=Fperm_SI_Woolf2021!$E$9:$E$93,1,EXP(LN((1.1*(Fperm_SI_Woolf2021!$E$9:$E$93-BV$58)-63.1579*EXP(-0.19*Fperm_SI_Woolf2021!$E$9:$E$93)+63.1579*EXP(-0.19*BV$58))/(Fperm_SI_Woolf2021!$E$9:$E$93-BV$58))*(BV$58-Fperm_SI_Woolf2021!$E$9:$E$93)/10))),Fperm_SI_Woolf2021!$D$9:$D$93)*BV$57+INTERCEPT(Fperm_SI_Woolf2021!$F$9:$F$93*EXP(-Fperm_SI_Woolf2021!$I$9:$I$93*$C112*IF(BV$58=Fperm_SI_Woolf2021!$E$9:$E$93,1,EXP(LN((1.1*(Fperm_SI_Woolf2021!$E$9:$E$93-BV$58)-63.1579*EXP(-0.19*Fperm_SI_Woolf2021!$E$9:$E$93)+63.1579*EXP(-0.19*BV$58))/(Fperm_SI_Woolf2021!$E$9:$E$93-BV$58))*(BV$58-Fperm_SI_Woolf2021!$E$9:$E$93)/10))) + Fperm_SI_Woolf2021!$G$9:$G$93*EXP(-Fperm_SI_Woolf2021!$J$9:$J$93*$C112*IF(BV$58=Fperm_SI_Woolf2021!$E$9:$E$93,1,EXP(LN((1.1*(Fperm_SI_Woolf2021!$E$9:$E$93-BV$58)-63.1579*EXP(-0.19*Fperm_SI_Woolf2021!$E$9:$E$93)+63.1579*EXP(-0.19*BV$58))/(Fperm_SI_Woolf2021!$E$9:$E$93-BV$58))*(BV$58-Fperm_SI_Woolf2021!$E$9:$E$93)/10))) + Fperm_SI_Woolf2021!$H$9:$H$93*EXP(-Fperm_SI_Woolf2021!$K$9:$K$93*$C112*IF(BV$58=Fperm_SI_Woolf2021!$E$9:$E$93,1,EXP(LN((1.1*(Fperm_SI_Woolf2021!$E$9:$E$93-BV$58)-63.1579*EXP(-0.19*Fperm_SI_Woolf2021!$E$9:$E$93)+63.1579*EXP(-0.19*BV$58))/(Fperm_SI_Woolf2021!$E$9:$E$93-BV$58))*(BV$58-Fperm_SI_Woolf2021!$E$9:$E$93)/10))),Fperm_SI_Woolf2021!$D$9:$D$93))</f>
        <v>0.21040510896086229</v>
      </c>
      <c r="BW112" s="51" cm="1">
        <f t="array" ref="BW112">MIN(1,SLOPE(Fperm_SI_Woolf2021!$F$9:$F$93*EXP(-Fperm_SI_Woolf2021!$I$9:$I$93*$C112*IF(BW$58=Fperm_SI_Woolf2021!$E$9:$E$93,1,EXP(LN((1.1*(Fperm_SI_Woolf2021!$E$9:$E$93-BW$58)-63.1579*EXP(-0.19*Fperm_SI_Woolf2021!$E$9:$E$93)+63.1579*EXP(-0.19*BW$58))/(Fperm_SI_Woolf2021!$E$9:$E$93-BW$58))*(BW$58-Fperm_SI_Woolf2021!$E$9:$E$93)/10))) + Fperm_SI_Woolf2021!$G$9:$G$93*EXP(-Fperm_SI_Woolf2021!$J$9:$J$93*$C112*IF(BW$58=Fperm_SI_Woolf2021!$E$9:$E$93,1,EXP(LN((1.1*(Fperm_SI_Woolf2021!$E$9:$E$93-BW$58)-63.1579*EXP(-0.19*Fperm_SI_Woolf2021!$E$9:$E$93)+63.1579*EXP(-0.19*BW$58))/(Fperm_SI_Woolf2021!$E$9:$E$93-BW$58))*(BW$58-Fperm_SI_Woolf2021!$E$9:$E$93)/10))) + Fperm_SI_Woolf2021!$H$9:$H$93*EXP(-Fperm_SI_Woolf2021!$K$9:$K$93*$C112*IF(BW$58=Fperm_SI_Woolf2021!$E$9:$E$93,1,EXP(LN((1.1*(Fperm_SI_Woolf2021!$E$9:$E$93-BW$58)-63.1579*EXP(-0.19*Fperm_SI_Woolf2021!$E$9:$E$93)+63.1579*EXP(-0.19*BW$58))/(Fperm_SI_Woolf2021!$E$9:$E$93-BW$58))*(BW$58-Fperm_SI_Woolf2021!$E$9:$E$93)/10))),Fperm_SI_Woolf2021!$D$9:$D$93)*BW$57+INTERCEPT(Fperm_SI_Woolf2021!$F$9:$F$93*EXP(-Fperm_SI_Woolf2021!$I$9:$I$93*$C112*IF(BW$58=Fperm_SI_Woolf2021!$E$9:$E$93,1,EXP(LN((1.1*(Fperm_SI_Woolf2021!$E$9:$E$93-BW$58)-63.1579*EXP(-0.19*Fperm_SI_Woolf2021!$E$9:$E$93)+63.1579*EXP(-0.19*BW$58))/(Fperm_SI_Woolf2021!$E$9:$E$93-BW$58))*(BW$58-Fperm_SI_Woolf2021!$E$9:$E$93)/10))) + Fperm_SI_Woolf2021!$G$9:$G$93*EXP(-Fperm_SI_Woolf2021!$J$9:$J$93*$C112*IF(BW$58=Fperm_SI_Woolf2021!$E$9:$E$93,1,EXP(LN((1.1*(Fperm_SI_Woolf2021!$E$9:$E$93-BW$58)-63.1579*EXP(-0.19*Fperm_SI_Woolf2021!$E$9:$E$93)+63.1579*EXP(-0.19*BW$58))/(Fperm_SI_Woolf2021!$E$9:$E$93-BW$58))*(BW$58-Fperm_SI_Woolf2021!$E$9:$E$93)/10))) + Fperm_SI_Woolf2021!$H$9:$H$93*EXP(-Fperm_SI_Woolf2021!$K$9:$K$93*$C112*IF(BW$58=Fperm_SI_Woolf2021!$E$9:$E$93,1,EXP(LN((1.1*(Fperm_SI_Woolf2021!$E$9:$E$93-BW$58)-63.1579*EXP(-0.19*Fperm_SI_Woolf2021!$E$9:$E$93)+63.1579*EXP(-0.19*BW$58))/(Fperm_SI_Woolf2021!$E$9:$E$93-BW$58))*(BW$58-Fperm_SI_Woolf2021!$E$9:$E$93)/10))),Fperm_SI_Woolf2021!$D$9:$D$93))</f>
        <v>0.19169966110050138</v>
      </c>
      <c r="BX112" s="51" cm="1">
        <f t="array" ref="BX112">MIN(1,SLOPE(Fperm_SI_Woolf2021!$F$9:$F$93*EXP(-Fperm_SI_Woolf2021!$I$9:$I$93*$C112*IF(BX$58=Fperm_SI_Woolf2021!$E$9:$E$93,1,EXP(LN((1.1*(Fperm_SI_Woolf2021!$E$9:$E$93-BX$58)-63.1579*EXP(-0.19*Fperm_SI_Woolf2021!$E$9:$E$93)+63.1579*EXP(-0.19*BX$58))/(Fperm_SI_Woolf2021!$E$9:$E$93-BX$58))*(BX$58-Fperm_SI_Woolf2021!$E$9:$E$93)/10))) + Fperm_SI_Woolf2021!$G$9:$G$93*EXP(-Fperm_SI_Woolf2021!$J$9:$J$93*$C112*IF(BX$58=Fperm_SI_Woolf2021!$E$9:$E$93,1,EXP(LN((1.1*(Fperm_SI_Woolf2021!$E$9:$E$93-BX$58)-63.1579*EXP(-0.19*Fperm_SI_Woolf2021!$E$9:$E$93)+63.1579*EXP(-0.19*BX$58))/(Fperm_SI_Woolf2021!$E$9:$E$93-BX$58))*(BX$58-Fperm_SI_Woolf2021!$E$9:$E$93)/10))) + Fperm_SI_Woolf2021!$H$9:$H$93*EXP(-Fperm_SI_Woolf2021!$K$9:$K$93*$C112*IF(BX$58=Fperm_SI_Woolf2021!$E$9:$E$93,1,EXP(LN((1.1*(Fperm_SI_Woolf2021!$E$9:$E$93-BX$58)-63.1579*EXP(-0.19*Fperm_SI_Woolf2021!$E$9:$E$93)+63.1579*EXP(-0.19*BX$58))/(Fperm_SI_Woolf2021!$E$9:$E$93-BX$58))*(BX$58-Fperm_SI_Woolf2021!$E$9:$E$93)/10))),Fperm_SI_Woolf2021!$D$9:$D$93)*BX$57+INTERCEPT(Fperm_SI_Woolf2021!$F$9:$F$93*EXP(-Fperm_SI_Woolf2021!$I$9:$I$93*$C112*IF(BX$58=Fperm_SI_Woolf2021!$E$9:$E$93,1,EXP(LN((1.1*(Fperm_SI_Woolf2021!$E$9:$E$93-BX$58)-63.1579*EXP(-0.19*Fperm_SI_Woolf2021!$E$9:$E$93)+63.1579*EXP(-0.19*BX$58))/(Fperm_SI_Woolf2021!$E$9:$E$93-BX$58))*(BX$58-Fperm_SI_Woolf2021!$E$9:$E$93)/10))) + Fperm_SI_Woolf2021!$G$9:$G$93*EXP(-Fperm_SI_Woolf2021!$J$9:$J$93*$C112*IF(BX$58=Fperm_SI_Woolf2021!$E$9:$E$93,1,EXP(LN((1.1*(Fperm_SI_Woolf2021!$E$9:$E$93-BX$58)-63.1579*EXP(-0.19*Fperm_SI_Woolf2021!$E$9:$E$93)+63.1579*EXP(-0.19*BX$58))/(Fperm_SI_Woolf2021!$E$9:$E$93-BX$58))*(BX$58-Fperm_SI_Woolf2021!$E$9:$E$93)/10))) + Fperm_SI_Woolf2021!$H$9:$H$93*EXP(-Fperm_SI_Woolf2021!$K$9:$K$93*$C112*IF(BX$58=Fperm_SI_Woolf2021!$E$9:$E$93,1,EXP(LN((1.1*(Fperm_SI_Woolf2021!$E$9:$E$93-BX$58)-63.1579*EXP(-0.19*Fperm_SI_Woolf2021!$E$9:$E$93)+63.1579*EXP(-0.19*BX$58))/(Fperm_SI_Woolf2021!$E$9:$E$93-BX$58))*(BX$58-Fperm_SI_Woolf2021!$E$9:$E$93)/10))),Fperm_SI_Woolf2021!$D$9:$D$93))</f>
        <v>0.17299421324014047</v>
      </c>
      <c r="BY112" s="51" cm="1">
        <f t="array" ref="BY112">MIN(1,SLOPE(Fperm_SI_Woolf2021!$F$9:$F$93*EXP(-Fperm_SI_Woolf2021!$I$9:$I$93*$C112*IF(BY$58=Fperm_SI_Woolf2021!$E$9:$E$93,1,EXP(LN((1.1*(Fperm_SI_Woolf2021!$E$9:$E$93-BY$58)-63.1579*EXP(-0.19*Fperm_SI_Woolf2021!$E$9:$E$93)+63.1579*EXP(-0.19*BY$58))/(Fperm_SI_Woolf2021!$E$9:$E$93-BY$58))*(BY$58-Fperm_SI_Woolf2021!$E$9:$E$93)/10))) + Fperm_SI_Woolf2021!$G$9:$G$93*EXP(-Fperm_SI_Woolf2021!$J$9:$J$93*$C112*IF(BY$58=Fperm_SI_Woolf2021!$E$9:$E$93,1,EXP(LN((1.1*(Fperm_SI_Woolf2021!$E$9:$E$93-BY$58)-63.1579*EXP(-0.19*Fperm_SI_Woolf2021!$E$9:$E$93)+63.1579*EXP(-0.19*BY$58))/(Fperm_SI_Woolf2021!$E$9:$E$93-BY$58))*(BY$58-Fperm_SI_Woolf2021!$E$9:$E$93)/10))) + Fperm_SI_Woolf2021!$H$9:$H$93*EXP(-Fperm_SI_Woolf2021!$K$9:$K$93*$C112*IF(BY$58=Fperm_SI_Woolf2021!$E$9:$E$93,1,EXP(LN((1.1*(Fperm_SI_Woolf2021!$E$9:$E$93-BY$58)-63.1579*EXP(-0.19*Fperm_SI_Woolf2021!$E$9:$E$93)+63.1579*EXP(-0.19*BY$58))/(Fperm_SI_Woolf2021!$E$9:$E$93-BY$58))*(BY$58-Fperm_SI_Woolf2021!$E$9:$E$93)/10))),Fperm_SI_Woolf2021!$D$9:$D$93)*BY$57+INTERCEPT(Fperm_SI_Woolf2021!$F$9:$F$93*EXP(-Fperm_SI_Woolf2021!$I$9:$I$93*$C112*IF(BY$58=Fperm_SI_Woolf2021!$E$9:$E$93,1,EXP(LN((1.1*(Fperm_SI_Woolf2021!$E$9:$E$93-BY$58)-63.1579*EXP(-0.19*Fperm_SI_Woolf2021!$E$9:$E$93)+63.1579*EXP(-0.19*BY$58))/(Fperm_SI_Woolf2021!$E$9:$E$93-BY$58))*(BY$58-Fperm_SI_Woolf2021!$E$9:$E$93)/10))) + Fperm_SI_Woolf2021!$G$9:$G$93*EXP(-Fperm_SI_Woolf2021!$J$9:$J$93*$C112*IF(BY$58=Fperm_SI_Woolf2021!$E$9:$E$93,1,EXP(LN((1.1*(Fperm_SI_Woolf2021!$E$9:$E$93-BY$58)-63.1579*EXP(-0.19*Fperm_SI_Woolf2021!$E$9:$E$93)+63.1579*EXP(-0.19*BY$58))/(Fperm_SI_Woolf2021!$E$9:$E$93-BY$58))*(BY$58-Fperm_SI_Woolf2021!$E$9:$E$93)/10))) + Fperm_SI_Woolf2021!$H$9:$H$93*EXP(-Fperm_SI_Woolf2021!$K$9:$K$93*$C112*IF(BY$58=Fperm_SI_Woolf2021!$E$9:$E$93,1,EXP(LN((1.1*(Fperm_SI_Woolf2021!$E$9:$E$93-BY$58)-63.1579*EXP(-0.19*Fperm_SI_Woolf2021!$E$9:$E$93)+63.1579*EXP(-0.19*BY$58))/(Fperm_SI_Woolf2021!$E$9:$E$93-BY$58))*(BY$58-Fperm_SI_Woolf2021!$E$9:$E$93)/10))),Fperm_SI_Woolf2021!$D$9:$D$93))</f>
        <v>0.15428876537977954</v>
      </c>
      <c r="BZ112" s="51" cm="1">
        <f t="array" ref="BZ112">MIN(1,SLOPE(Fperm_SI_Woolf2021!$F$9:$F$93*EXP(-Fperm_SI_Woolf2021!$I$9:$I$93*$C112*IF(BZ$58=Fperm_SI_Woolf2021!$E$9:$E$93,1,EXP(LN((1.1*(Fperm_SI_Woolf2021!$E$9:$E$93-BZ$58)-63.1579*EXP(-0.19*Fperm_SI_Woolf2021!$E$9:$E$93)+63.1579*EXP(-0.19*BZ$58))/(Fperm_SI_Woolf2021!$E$9:$E$93-BZ$58))*(BZ$58-Fperm_SI_Woolf2021!$E$9:$E$93)/10))) + Fperm_SI_Woolf2021!$G$9:$G$93*EXP(-Fperm_SI_Woolf2021!$J$9:$J$93*$C112*IF(BZ$58=Fperm_SI_Woolf2021!$E$9:$E$93,1,EXP(LN((1.1*(Fperm_SI_Woolf2021!$E$9:$E$93-BZ$58)-63.1579*EXP(-0.19*Fperm_SI_Woolf2021!$E$9:$E$93)+63.1579*EXP(-0.19*BZ$58))/(Fperm_SI_Woolf2021!$E$9:$E$93-BZ$58))*(BZ$58-Fperm_SI_Woolf2021!$E$9:$E$93)/10))) + Fperm_SI_Woolf2021!$H$9:$H$93*EXP(-Fperm_SI_Woolf2021!$K$9:$K$93*$C112*IF(BZ$58=Fperm_SI_Woolf2021!$E$9:$E$93,1,EXP(LN((1.1*(Fperm_SI_Woolf2021!$E$9:$E$93-BZ$58)-63.1579*EXP(-0.19*Fperm_SI_Woolf2021!$E$9:$E$93)+63.1579*EXP(-0.19*BZ$58))/(Fperm_SI_Woolf2021!$E$9:$E$93-BZ$58))*(BZ$58-Fperm_SI_Woolf2021!$E$9:$E$93)/10))),Fperm_SI_Woolf2021!$D$9:$D$93)*BZ$57+INTERCEPT(Fperm_SI_Woolf2021!$F$9:$F$93*EXP(-Fperm_SI_Woolf2021!$I$9:$I$93*$C112*IF(BZ$58=Fperm_SI_Woolf2021!$E$9:$E$93,1,EXP(LN((1.1*(Fperm_SI_Woolf2021!$E$9:$E$93-BZ$58)-63.1579*EXP(-0.19*Fperm_SI_Woolf2021!$E$9:$E$93)+63.1579*EXP(-0.19*BZ$58))/(Fperm_SI_Woolf2021!$E$9:$E$93-BZ$58))*(BZ$58-Fperm_SI_Woolf2021!$E$9:$E$93)/10))) + Fperm_SI_Woolf2021!$G$9:$G$93*EXP(-Fperm_SI_Woolf2021!$J$9:$J$93*$C112*IF(BZ$58=Fperm_SI_Woolf2021!$E$9:$E$93,1,EXP(LN((1.1*(Fperm_SI_Woolf2021!$E$9:$E$93-BZ$58)-63.1579*EXP(-0.19*Fperm_SI_Woolf2021!$E$9:$E$93)+63.1579*EXP(-0.19*BZ$58))/(Fperm_SI_Woolf2021!$E$9:$E$93-BZ$58))*(BZ$58-Fperm_SI_Woolf2021!$E$9:$E$93)/10))) + Fperm_SI_Woolf2021!$H$9:$H$93*EXP(-Fperm_SI_Woolf2021!$K$9:$K$93*$C112*IF(BZ$58=Fperm_SI_Woolf2021!$E$9:$E$93,1,EXP(LN((1.1*(Fperm_SI_Woolf2021!$E$9:$E$93-BZ$58)-63.1579*EXP(-0.19*Fperm_SI_Woolf2021!$E$9:$E$93)+63.1579*EXP(-0.19*BZ$58))/(Fperm_SI_Woolf2021!$E$9:$E$93-BZ$58))*(BZ$58-Fperm_SI_Woolf2021!$E$9:$E$93)/10))),Fperm_SI_Woolf2021!$D$9:$D$93))</f>
        <v>0.13558331751941866</v>
      </c>
    </row>
    <row r="113" spans="3:78" x14ac:dyDescent="0.2">
      <c r="C113" s="48">
        <v>530</v>
      </c>
      <c r="D113" s="51" cm="1">
        <f t="array" ref="D113">MIN(1,SLOPE(Fperm_SI_Woolf2021!$F$9:$F$93*EXP(-Fperm_SI_Woolf2021!$I$9:$I$93*$C113*IF(D$58=Fperm_SI_Woolf2021!$E$9:$E$93,1,EXP(LN((1.1*(Fperm_SI_Woolf2021!$E$9:$E$93-D$58)-63.1579*EXP(-0.19*Fperm_SI_Woolf2021!$E$9:$E$93)+63.1579*EXP(-0.19*D$58))/(Fperm_SI_Woolf2021!$E$9:$E$93-D$58))*(D$58-Fperm_SI_Woolf2021!$E$9:$E$93)/10))) + Fperm_SI_Woolf2021!$G$9:$G$93*EXP(-Fperm_SI_Woolf2021!$J$9:$J$93*$C113*IF(D$58=Fperm_SI_Woolf2021!$E$9:$E$93,1,EXP(LN((1.1*(Fperm_SI_Woolf2021!$E$9:$E$93-D$58)-63.1579*EXP(-0.19*Fperm_SI_Woolf2021!$E$9:$E$93)+63.1579*EXP(-0.19*D$58))/(Fperm_SI_Woolf2021!$E$9:$E$93-D$58))*(D$58-Fperm_SI_Woolf2021!$E$9:$E$93)/10))) + Fperm_SI_Woolf2021!$H$9:$H$93*EXP(-Fperm_SI_Woolf2021!$K$9:$K$93*$C113*IF(D$58=Fperm_SI_Woolf2021!$E$9:$E$93,1,EXP(LN((1.1*(Fperm_SI_Woolf2021!$E$9:$E$93-D$58)-63.1579*EXP(-0.19*Fperm_SI_Woolf2021!$E$9:$E$93)+63.1579*EXP(-0.19*D$58))/(Fperm_SI_Woolf2021!$E$9:$E$93-D$58))*(D$58-Fperm_SI_Woolf2021!$E$9:$E$93)/10))),Fperm_SI_Woolf2021!$D$9:$D$93)*D$57+INTERCEPT(Fperm_SI_Woolf2021!$F$9:$F$93*EXP(-Fperm_SI_Woolf2021!$I$9:$I$93*$C113*IF(D$58=Fperm_SI_Woolf2021!$E$9:$E$93,1,EXP(LN((1.1*(Fperm_SI_Woolf2021!$E$9:$E$93-D$58)-63.1579*EXP(-0.19*Fperm_SI_Woolf2021!$E$9:$E$93)+63.1579*EXP(-0.19*D$58))/(Fperm_SI_Woolf2021!$E$9:$E$93-D$58))*(D$58-Fperm_SI_Woolf2021!$E$9:$E$93)/10))) + Fperm_SI_Woolf2021!$G$9:$G$93*EXP(-Fperm_SI_Woolf2021!$J$9:$J$93*$C113*IF(D$58=Fperm_SI_Woolf2021!$E$9:$E$93,1,EXP(LN((1.1*(Fperm_SI_Woolf2021!$E$9:$E$93-D$58)-63.1579*EXP(-0.19*Fperm_SI_Woolf2021!$E$9:$E$93)+63.1579*EXP(-0.19*D$58))/(Fperm_SI_Woolf2021!$E$9:$E$93-D$58))*(D$58-Fperm_SI_Woolf2021!$E$9:$E$93)/10))) + Fperm_SI_Woolf2021!$H$9:$H$93*EXP(-Fperm_SI_Woolf2021!$K$9:$K$93*$C113*IF(D$58=Fperm_SI_Woolf2021!$E$9:$E$93,1,EXP(LN((1.1*(Fperm_SI_Woolf2021!$E$9:$E$93-D$58)-63.1579*EXP(-0.19*Fperm_SI_Woolf2021!$E$9:$E$93)+63.1579*EXP(-0.19*D$58))/(Fperm_SI_Woolf2021!$E$9:$E$93-D$58))*(D$58-Fperm_SI_Woolf2021!$E$9:$E$93)/10))),Fperm_SI_Woolf2021!$D$9:$D$93))</f>
        <v>0.9455190570903319</v>
      </c>
      <c r="E113" s="51" cm="1">
        <f t="array" ref="E113">MIN(1,SLOPE(Fperm_SI_Woolf2021!$F$9:$F$93*EXP(-Fperm_SI_Woolf2021!$I$9:$I$93*$C113*IF(E$58=Fperm_SI_Woolf2021!$E$9:$E$93,1,EXP(LN((1.1*(Fperm_SI_Woolf2021!$E$9:$E$93-E$58)-63.1579*EXP(-0.19*Fperm_SI_Woolf2021!$E$9:$E$93)+63.1579*EXP(-0.19*E$58))/(Fperm_SI_Woolf2021!$E$9:$E$93-E$58))*(E$58-Fperm_SI_Woolf2021!$E$9:$E$93)/10))) + Fperm_SI_Woolf2021!$G$9:$G$93*EXP(-Fperm_SI_Woolf2021!$J$9:$J$93*$C113*IF(E$58=Fperm_SI_Woolf2021!$E$9:$E$93,1,EXP(LN((1.1*(Fperm_SI_Woolf2021!$E$9:$E$93-E$58)-63.1579*EXP(-0.19*Fperm_SI_Woolf2021!$E$9:$E$93)+63.1579*EXP(-0.19*E$58))/(Fperm_SI_Woolf2021!$E$9:$E$93-E$58))*(E$58-Fperm_SI_Woolf2021!$E$9:$E$93)/10))) + Fperm_SI_Woolf2021!$H$9:$H$93*EXP(-Fperm_SI_Woolf2021!$K$9:$K$93*$C113*IF(E$58=Fperm_SI_Woolf2021!$E$9:$E$93,1,EXP(LN((1.1*(Fperm_SI_Woolf2021!$E$9:$E$93-E$58)-63.1579*EXP(-0.19*Fperm_SI_Woolf2021!$E$9:$E$93)+63.1579*EXP(-0.19*E$58))/(Fperm_SI_Woolf2021!$E$9:$E$93-E$58))*(E$58-Fperm_SI_Woolf2021!$E$9:$E$93)/10))),Fperm_SI_Woolf2021!$D$9:$D$93)*E$57+INTERCEPT(Fperm_SI_Woolf2021!$F$9:$F$93*EXP(-Fperm_SI_Woolf2021!$I$9:$I$93*$C113*IF(E$58=Fperm_SI_Woolf2021!$E$9:$E$93,1,EXP(LN((1.1*(Fperm_SI_Woolf2021!$E$9:$E$93-E$58)-63.1579*EXP(-0.19*Fperm_SI_Woolf2021!$E$9:$E$93)+63.1579*EXP(-0.19*E$58))/(Fperm_SI_Woolf2021!$E$9:$E$93-E$58))*(E$58-Fperm_SI_Woolf2021!$E$9:$E$93)/10))) + Fperm_SI_Woolf2021!$G$9:$G$93*EXP(-Fperm_SI_Woolf2021!$J$9:$J$93*$C113*IF(E$58=Fperm_SI_Woolf2021!$E$9:$E$93,1,EXP(LN((1.1*(Fperm_SI_Woolf2021!$E$9:$E$93-E$58)-63.1579*EXP(-0.19*Fperm_SI_Woolf2021!$E$9:$E$93)+63.1579*EXP(-0.19*E$58))/(Fperm_SI_Woolf2021!$E$9:$E$93-E$58))*(E$58-Fperm_SI_Woolf2021!$E$9:$E$93)/10))) + Fperm_SI_Woolf2021!$H$9:$H$93*EXP(-Fperm_SI_Woolf2021!$K$9:$K$93*$C113*IF(E$58=Fperm_SI_Woolf2021!$E$9:$E$93,1,EXP(LN((1.1*(Fperm_SI_Woolf2021!$E$9:$E$93-E$58)-63.1579*EXP(-0.19*Fperm_SI_Woolf2021!$E$9:$E$93)+63.1579*EXP(-0.19*E$58))/(Fperm_SI_Woolf2021!$E$9:$E$93-E$58))*(E$58-Fperm_SI_Woolf2021!$E$9:$E$93)/10))),Fperm_SI_Woolf2021!$D$9:$D$93))</f>
        <v>0.91307358614248624</v>
      </c>
      <c r="F113" s="51" cm="1">
        <f t="array" ref="F113">MIN(1,SLOPE(Fperm_SI_Woolf2021!$F$9:$F$93*EXP(-Fperm_SI_Woolf2021!$I$9:$I$93*$C113*IF(F$58=Fperm_SI_Woolf2021!$E$9:$E$93,1,EXP(LN((1.1*(Fperm_SI_Woolf2021!$E$9:$E$93-F$58)-63.1579*EXP(-0.19*Fperm_SI_Woolf2021!$E$9:$E$93)+63.1579*EXP(-0.19*F$58))/(Fperm_SI_Woolf2021!$E$9:$E$93-F$58))*(F$58-Fperm_SI_Woolf2021!$E$9:$E$93)/10))) + Fperm_SI_Woolf2021!$G$9:$G$93*EXP(-Fperm_SI_Woolf2021!$J$9:$J$93*$C113*IF(F$58=Fperm_SI_Woolf2021!$E$9:$E$93,1,EXP(LN((1.1*(Fperm_SI_Woolf2021!$E$9:$E$93-F$58)-63.1579*EXP(-0.19*Fperm_SI_Woolf2021!$E$9:$E$93)+63.1579*EXP(-0.19*F$58))/(Fperm_SI_Woolf2021!$E$9:$E$93-F$58))*(F$58-Fperm_SI_Woolf2021!$E$9:$E$93)/10))) + Fperm_SI_Woolf2021!$H$9:$H$93*EXP(-Fperm_SI_Woolf2021!$K$9:$K$93*$C113*IF(F$58=Fperm_SI_Woolf2021!$E$9:$E$93,1,EXP(LN((1.1*(Fperm_SI_Woolf2021!$E$9:$E$93-F$58)-63.1579*EXP(-0.19*Fperm_SI_Woolf2021!$E$9:$E$93)+63.1579*EXP(-0.19*F$58))/(Fperm_SI_Woolf2021!$E$9:$E$93-F$58))*(F$58-Fperm_SI_Woolf2021!$E$9:$E$93)/10))),Fperm_SI_Woolf2021!$D$9:$D$93)*F$57+INTERCEPT(Fperm_SI_Woolf2021!$F$9:$F$93*EXP(-Fperm_SI_Woolf2021!$I$9:$I$93*$C113*IF(F$58=Fperm_SI_Woolf2021!$E$9:$E$93,1,EXP(LN((1.1*(Fperm_SI_Woolf2021!$E$9:$E$93-F$58)-63.1579*EXP(-0.19*Fperm_SI_Woolf2021!$E$9:$E$93)+63.1579*EXP(-0.19*F$58))/(Fperm_SI_Woolf2021!$E$9:$E$93-F$58))*(F$58-Fperm_SI_Woolf2021!$E$9:$E$93)/10))) + Fperm_SI_Woolf2021!$G$9:$G$93*EXP(-Fperm_SI_Woolf2021!$J$9:$J$93*$C113*IF(F$58=Fperm_SI_Woolf2021!$E$9:$E$93,1,EXP(LN((1.1*(Fperm_SI_Woolf2021!$E$9:$E$93-F$58)-63.1579*EXP(-0.19*Fperm_SI_Woolf2021!$E$9:$E$93)+63.1579*EXP(-0.19*F$58))/(Fperm_SI_Woolf2021!$E$9:$E$93-F$58))*(F$58-Fperm_SI_Woolf2021!$E$9:$E$93)/10))) + Fperm_SI_Woolf2021!$H$9:$H$93*EXP(-Fperm_SI_Woolf2021!$K$9:$K$93*$C113*IF(F$58=Fperm_SI_Woolf2021!$E$9:$E$93,1,EXP(LN((1.1*(Fperm_SI_Woolf2021!$E$9:$E$93-F$58)-63.1579*EXP(-0.19*Fperm_SI_Woolf2021!$E$9:$E$93)+63.1579*EXP(-0.19*F$58))/(Fperm_SI_Woolf2021!$E$9:$E$93-F$58))*(F$58-Fperm_SI_Woolf2021!$E$9:$E$93)/10))),Fperm_SI_Woolf2021!$D$9:$D$93))</f>
        <v>0.88062811519464046</v>
      </c>
      <c r="G113" s="51" cm="1">
        <f t="array" ref="G113">MIN(1,SLOPE(Fperm_SI_Woolf2021!$F$9:$F$93*EXP(-Fperm_SI_Woolf2021!$I$9:$I$93*$C113*IF(G$58=Fperm_SI_Woolf2021!$E$9:$E$93,1,EXP(LN((1.1*(Fperm_SI_Woolf2021!$E$9:$E$93-G$58)-63.1579*EXP(-0.19*Fperm_SI_Woolf2021!$E$9:$E$93)+63.1579*EXP(-0.19*G$58))/(Fperm_SI_Woolf2021!$E$9:$E$93-G$58))*(G$58-Fperm_SI_Woolf2021!$E$9:$E$93)/10))) + Fperm_SI_Woolf2021!$G$9:$G$93*EXP(-Fperm_SI_Woolf2021!$J$9:$J$93*$C113*IF(G$58=Fperm_SI_Woolf2021!$E$9:$E$93,1,EXP(LN((1.1*(Fperm_SI_Woolf2021!$E$9:$E$93-G$58)-63.1579*EXP(-0.19*Fperm_SI_Woolf2021!$E$9:$E$93)+63.1579*EXP(-0.19*G$58))/(Fperm_SI_Woolf2021!$E$9:$E$93-G$58))*(G$58-Fperm_SI_Woolf2021!$E$9:$E$93)/10))) + Fperm_SI_Woolf2021!$H$9:$H$93*EXP(-Fperm_SI_Woolf2021!$K$9:$K$93*$C113*IF(G$58=Fperm_SI_Woolf2021!$E$9:$E$93,1,EXP(LN((1.1*(Fperm_SI_Woolf2021!$E$9:$E$93-G$58)-63.1579*EXP(-0.19*Fperm_SI_Woolf2021!$E$9:$E$93)+63.1579*EXP(-0.19*G$58))/(Fperm_SI_Woolf2021!$E$9:$E$93-G$58))*(G$58-Fperm_SI_Woolf2021!$E$9:$E$93)/10))),Fperm_SI_Woolf2021!$D$9:$D$93)*G$57+INTERCEPT(Fperm_SI_Woolf2021!$F$9:$F$93*EXP(-Fperm_SI_Woolf2021!$I$9:$I$93*$C113*IF(G$58=Fperm_SI_Woolf2021!$E$9:$E$93,1,EXP(LN((1.1*(Fperm_SI_Woolf2021!$E$9:$E$93-G$58)-63.1579*EXP(-0.19*Fperm_SI_Woolf2021!$E$9:$E$93)+63.1579*EXP(-0.19*G$58))/(Fperm_SI_Woolf2021!$E$9:$E$93-G$58))*(G$58-Fperm_SI_Woolf2021!$E$9:$E$93)/10))) + Fperm_SI_Woolf2021!$G$9:$G$93*EXP(-Fperm_SI_Woolf2021!$J$9:$J$93*$C113*IF(G$58=Fperm_SI_Woolf2021!$E$9:$E$93,1,EXP(LN((1.1*(Fperm_SI_Woolf2021!$E$9:$E$93-G$58)-63.1579*EXP(-0.19*Fperm_SI_Woolf2021!$E$9:$E$93)+63.1579*EXP(-0.19*G$58))/(Fperm_SI_Woolf2021!$E$9:$E$93-G$58))*(G$58-Fperm_SI_Woolf2021!$E$9:$E$93)/10))) + Fperm_SI_Woolf2021!$H$9:$H$93*EXP(-Fperm_SI_Woolf2021!$K$9:$K$93*$C113*IF(G$58=Fperm_SI_Woolf2021!$E$9:$E$93,1,EXP(LN((1.1*(Fperm_SI_Woolf2021!$E$9:$E$93-G$58)-63.1579*EXP(-0.19*Fperm_SI_Woolf2021!$E$9:$E$93)+63.1579*EXP(-0.19*G$58))/(Fperm_SI_Woolf2021!$E$9:$E$93-G$58))*(G$58-Fperm_SI_Woolf2021!$E$9:$E$93)/10))),Fperm_SI_Woolf2021!$D$9:$D$93))</f>
        <v>0.84818264424679468</v>
      </c>
      <c r="H113" s="51" cm="1">
        <f t="array" ref="H113">MIN(1,SLOPE(Fperm_SI_Woolf2021!$F$9:$F$93*EXP(-Fperm_SI_Woolf2021!$I$9:$I$93*$C113*IF(H$58=Fperm_SI_Woolf2021!$E$9:$E$93,1,EXP(LN((1.1*(Fperm_SI_Woolf2021!$E$9:$E$93-H$58)-63.1579*EXP(-0.19*Fperm_SI_Woolf2021!$E$9:$E$93)+63.1579*EXP(-0.19*H$58))/(Fperm_SI_Woolf2021!$E$9:$E$93-H$58))*(H$58-Fperm_SI_Woolf2021!$E$9:$E$93)/10))) + Fperm_SI_Woolf2021!$G$9:$G$93*EXP(-Fperm_SI_Woolf2021!$J$9:$J$93*$C113*IF(H$58=Fperm_SI_Woolf2021!$E$9:$E$93,1,EXP(LN((1.1*(Fperm_SI_Woolf2021!$E$9:$E$93-H$58)-63.1579*EXP(-0.19*Fperm_SI_Woolf2021!$E$9:$E$93)+63.1579*EXP(-0.19*H$58))/(Fperm_SI_Woolf2021!$E$9:$E$93-H$58))*(H$58-Fperm_SI_Woolf2021!$E$9:$E$93)/10))) + Fperm_SI_Woolf2021!$H$9:$H$93*EXP(-Fperm_SI_Woolf2021!$K$9:$K$93*$C113*IF(H$58=Fperm_SI_Woolf2021!$E$9:$E$93,1,EXP(LN((1.1*(Fperm_SI_Woolf2021!$E$9:$E$93-H$58)-63.1579*EXP(-0.19*Fperm_SI_Woolf2021!$E$9:$E$93)+63.1579*EXP(-0.19*H$58))/(Fperm_SI_Woolf2021!$E$9:$E$93-H$58))*(H$58-Fperm_SI_Woolf2021!$E$9:$E$93)/10))),Fperm_SI_Woolf2021!$D$9:$D$93)*H$57+INTERCEPT(Fperm_SI_Woolf2021!$F$9:$F$93*EXP(-Fperm_SI_Woolf2021!$I$9:$I$93*$C113*IF(H$58=Fperm_SI_Woolf2021!$E$9:$E$93,1,EXP(LN((1.1*(Fperm_SI_Woolf2021!$E$9:$E$93-H$58)-63.1579*EXP(-0.19*Fperm_SI_Woolf2021!$E$9:$E$93)+63.1579*EXP(-0.19*H$58))/(Fperm_SI_Woolf2021!$E$9:$E$93-H$58))*(H$58-Fperm_SI_Woolf2021!$E$9:$E$93)/10))) + Fperm_SI_Woolf2021!$G$9:$G$93*EXP(-Fperm_SI_Woolf2021!$J$9:$J$93*$C113*IF(H$58=Fperm_SI_Woolf2021!$E$9:$E$93,1,EXP(LN((1.1*(Fperm_SI_Woolf2021!$E$9:$E$93-H$58)-63.1579*EXP(-0.19*Fperm_SI_Woolf2021!$E$9:$E$93)+63.1579*EXP(-0.19*H$58))/(Fperm_SI_Woolf2021!$E$9:$E$93-H$58))*(H$58-Fperm_SI_Woolf2021!$E$9:$E$93)/10))) + Fperm_SI_Woolf2021!$H$9:$H$93*EXP(-Fperm_SI_Woolf2021!$K$9:$K$93*$C113*IF(H$58=Fperm_SI_Woolf2021!$E$9:$E$93,1,EXP(LN((1.1*(Fperm_SI_Woolf2021!$E$9:$E$93-H$58)-63.1579*EXP(-0.19*Fperm_SI_Woolf2021!$E$9:$E$93)+63.1579*EXP(-0.19*H$58))/(Fperm_SI_Woolf2021!$E$9:$E$93-H$58))*(H$58-Fperm_SI_Woolf2021!$E$9:$E$93)/10))),Fperm_SI_Woolf2021!$D$9:$D$93))</f>
        <v>0.8157371732989489</v>
      </c>
      <c r="I113" s="51" cm="1">
        <f t="array" ref="I113">MIN(1,SLOPE(Fperm_SI_Woolf2021!$F$9:$F$93*EXP(-Fperm_SI_Woolf2021!$I$9:$I$93*$C113*IF(I$58=Fperm_SI_Woolf2021!$E$9:$E$93,1,EXP(LN((1.1*(Fperm_SI_Woolf2021!$E$9:$E$93-I$58)-63.1579*EXP(-0.19*Fperm_SI_Woolf2021!$E$9:$E$93)+63.1579*EXP(-0.19*I$58))/(Fperm_SI_Woolf2021!$E$9:$E$93-I$58))*(I$58-Fperm_SI_Woolf2021!$E$9:$E$93)/10))) + Fperm_SI_Woolf2021!$G$9:$G$93*EXP(-Fperm_SI_Woolf2021!$J$9:$J$93*$C113*IF(I$58=Fperm_SI_Woolf2021!$E$9:$E$93,1,EXP(LN((1.1*(Fperm_SI_Woolf2021!$E$9:$E$93-I$58)-63.1579*EXP(-0.19*Fperm_SI_Woolf2021!$E$9:$E$93)+63.1579*EXP(-0.19*I$58))/(Fperm_SI_Woolf2021!$E$9:$E$93-I$58))*(I$58-Fperm_SI_Woolf2021!$E$9:$E$93)/10))) + Fperm_SI_Woolf2021!$H$9:$H$93*EXP(-Fperm_SI_Woolf2021!$K$9:$K$93*$C113*IF(I$58=Fperm_SI_Woolf2021!$E$9:$E$93,1,EXP(LN((1.1*(Fperm_SI_Woolf2021!$E$9:$E$93-I$58)-63.1579*EXP(-0.19*Fperm_SI_Woolf2021!$E$9:$E$93)+63.1579*EXP(-0.19*I$58))/(Fperm_SI_Woolf2021!$E$9:$E$93-I$58))*(I$58-Fperm_SI_Woolf2021!$E$9:$E$93)/10))),Fperm_SI_Woolf2021!$D$9:$D$93)*I$57+INTERCEPT(Fperm_SI_Woolf2021!$F$9:$F$93*EXP(-Fperm_SI_Woolf2021!$I$9:$I$93*$C113*IF(I$58=Fperm_SI_Woolf2021!$E$9:$E$93,1,EXP(LN((1.1*(Fperm_SI_Woolf2021!$E$9:$E$93-I$58)-63.1579*EXP(-0.19*Fperm_SI_Woolf2021!$E$9:$E$93)+63.1579*EXP(-0.19*I$58))/(Fperm_SI_Woolf2021!$E$9:$E$93-I$58))*(I$58-Fperm_SI_Woolf2021!$E$9:$E$93)/10))) + Fperm_SI_Woolf2021!$G$9:$G$93*EXP(-Fperm_SI_Woolf2021!$J$9:$J$93*$C113*IF(I$58=Fperm_SI_Woolf2021!$E$9:$E$93,1,EXP(LN((1.1*(Fperm_SI_Woolf2021!$E$9:$E$93-I$58)-63.1579*EXP(-0.19*Fperm_SI_Woolf2021!$E$9:$E$93)+63.1579*EXP(-0.19*I$58))/(Fperm_SI_Woolf2021!$E$9:$E$93-I$58))*(I$58-Fperm_SI_Woolf2021!$E$9:$E$93)/10))) + Fperm_SI_Woolf2021!$H$9:$H$93*EXP(-Fperm_SI_Woolf2021!$K$9:$K$93*$C113*IF(I$58=Fperm_SI_Woolf2021!$E$9:$E$93,1,EXP(LN((1.1*(Fperm_SI_Woolf2021!$E$9:$E$93-I$58)-63.1579*EXP(-0.19*Fperm_SI_Woolf2021!$E$9:$E$93)+63.1579*EXP(-0.19*I$58))/(Fperm_SI_Woolf2021!$E$9:$E$93-I$58))*(I$58-Fperm_SI_Woolf2021!$E$9:$E$93)/10))),Fperm_SI_Woolf2021!$D$9:$D$93))</f>
        <v>0.78329170235110324</v>
      </c>
      <c r="J113" s="51" cm="1">
        <f t="array" ref="J113">MIN(1,SLOPE(Fperm_SI_Woolf2021!$F$9:$F$93*EXP(-Fperm_SI_Woolf2021!$I$9:$I$93*$C113*IF(J$58=Fperm_SI_Woolf2021!$E$9:$E$93,1,EXP(LN((1.1*(Fperm_SI_Woolf2021!$E$9:$E$93-J$58)-63.1579*EXP(-0.19*Fperm_SI_Woolf2021!$E$9:$E$93)+63.1579*EXP(-0.19*J$58))/(Fperm_SI_Woolf2021!$E$9:$E$93-J$58))*(J$58-Fperm_SI_Woolf2021!$E$9:$E$93)/10))) + Fperm_SI_Woolf2021!$G$9:$G$93*EXP(-Fperm_SI_Woolf2021!$J$9:$J$93*$C113*IF(J$58=Fperm_SI_Woolf2021!$E$9:$E$93,1,EXP(LN((1.1*(Fperm_SI_Woolf2021!$E$9:$E$93-J$58)-63.1579*EXP(-0.19*Fperm_SI_Woolf2021!$E$9:$E$93)+63.1579*EXP(-0.19*J$58))/(Fperm_SI_Woolf2021!$E$9:$E$93-J$58))*(J$58-Fperm_SI_Woolf2021!$E$9:$E$93)/10))) + Fperm_SI_Woolf2021!$H$9:$H$93*EXP(-Fperm_SI_Woolf2021!$K$9:$K$93*$C113*IF(J$58=Fperm_SI_Woolf2021!$E$9:$E$93,1,EXP(LN((1.1*(Fperm_SI_Woolf2021!$E$9:$E$93-J$58)-63.1579*EXP(-0.19*Fperm_SI_Woolf2021!$E$9:$E$93)+63.1579*EXP(-0.19*J$58))/(Fperm_SI_Woolf2021!$E$9:$E$93-J$58))*(J$58-Fperm_SI_Woolf2021!$E$9:$E$93)/10))),Fperm_SI_Woolf2021!$D$9:$D$93)*J$57+INTERCEPT(Fperm_SI_Woolf2021!$F$9:$F$93*EXP(-Fperm_SI_Woolf2021!$I$9:$I$93*$C113*IF(J$58=Fperm_SI_Woolf2021!$E$9:$E$93,1,EXP(LN((1.1*(Fperm_SI_Woolf2021!$E$9:$E$93-J$58)-63.1579*EXP(-0.19*Fperm_SI_Woolf2021!$E$9:$E$93)+63.1579*EXP(-0.19*J$58))/(Fperm_SI_Woolf2021!$E$9:$E$93-J$58))*(J$58-Fperm_SI_Woolf2021!$E$9:$E$93)/10))) + Fperm_SI_Woolf2021!$G$9:$G$93*EXP(-Fperm_SI_Woolf2021!$J$9:$J$93*$C113*IF(J$58=Fperm_SI_Woolf2021!$E$9:$E$93,1,EXP(LN((1.1*(Fperm_SI_Woolf2021!$E$9:$E$93-J$58)-63.1579*EXP(-0.19*Fperm_SI_Woolf2021!$E$9:$E$93)+63.1579*EXP(-0.19*J$58))/(Fperm_SI_Woolf2021!$E$9:$E$93-J$58))*(J$58-Fperm_SI_Woolf2021!$E$9:$E$93)/10))) + Fperm_SI_Woolf2021!$H$9:$H$93*EXP(-Fperm_SI_Woolf2021!$K$9:$K$93*$C113*IF(J$58=Fperm_SI_Woolf2021!$E$9:$E$93,1,EXP(LN((1.1*(Fperm_SI_Woolf2021!$E$9:$E$93-J$58)-63.1579*EXP(-0.19*Fperm_SI_Woolf2021!$E$9:$E$93)+63.1579*EXP(-0.19*J$58))/(Fperm_SI_Woolf2021!$E$9:$E$93-J$58))*(J$58-Fperm_SI_Woolf2021!$E$9:$E$93)/10))),Fperm_SI_Woolf2021!$D$9:$D$93))</f>
        <v>0.75084623140325746</v>
      </c>
      <c r="K113" s="51" cm="1">
        <f t="array" ref="K113">MIN(1,SLOPE(Fperm_SI_Woolf2021!$F$9:$F$93*EXP(-Fperm_SI_Woolf2021!$I$9:$I$93*$C113*IF(K$58=Fperm_SI_Woolf2021!$E$9:$E$93,1,EXP(LN((1.1*(Fperm_SI_Woolf2021!$E$9:$E$93-K$58)-63.1579*EXP(-0.19*Fperm_SI_Woolf2021!$E$9:$E$93)+63.1579*EXP(-0.19*K$58))/(Fperm_SI_Woolf2021!$E$9:$E$93-K$58))*(K$58-Fperm_SI_Woolf2021!$E$9:$E$93)/10))) + Fperm_SI_Woolf2021!$G$9:$G$93*EXP(-Fperm_SI_Woolf2021!$J$9:$J$93*$C113*IF(K$58=Fperm_SI_Woolf2021!$E$9:$E$93,1,EXP(LN((1.1*(Fperm_SI_Woolf2021!$E$9:$E$93-K$58)-63.1579*EXP(-0.19*Fperm_SI_Woolf2021!$E$9:$E$93)+63.1579*EXP(-0.19*K$58))/(Fperm_SI_Woolf2021!$E$9:$E$93-K$58))*(K$58-Fperm_SI_Woolf2021!$E$9:$E$93)/10))) + Fperm_SI_Woolf2021!$H$9:$H$93*EXP(-Fperm_SI_Woolf2021!$K$9:$K$93*$C113*IF(K$58=Fperm_SI_Woolf2021!$E$9:$E$93,1,EXP(LN((1.1*(Fperm_SI_Woolf2021!$E$9:$E$93-K$58)-63.1579*EXP(-0.19*Fperm_SI_Woolf2021!$E$9:$E$93)+63.1579*EXP(-0.19*K$58))/(Fperm_SI_Woolf2021!$E$9:$E$93-K$58))*(K$58-Fperm_SI_Woolf2021!$E$9:$E$93)/10))),Fperm_SI_Woolf2021!$D$9:$D$93)*K$57+INTERCEPT(Fperm_SI_Woolf2021!$F$9:$F$93*EXP(-Fperm_SI_Woolf2021!$I$9:$I$93*$C113*IF(K$58=Fperm_SI_Woolf2021!$E$9:$E$93,1,EXP(LN((1.1*(Fperm_SI_Woolf2021!$E$9:$E$93-K$58)-63.1579*EXP(-0.19*Fperm_SI_Woolf2021!$E$9:$E$93)+63.1579*EXP(-0.19*K$58))/(Fperm_SI_Woolf2021!$E$9:$E$93-K$58))*(K$58-Fperm_SI_Woolf2021!$E$9:$E$93)/10))) + Fperm_SI_Woolf2021!$G$9:$G$93*EXP(-Fperm_SI_Woolf2021!$J$9:$J$93*$C113*IF(K$58=Fperm_SI_Woolf2021!$E$9:$E$93,1,EXP(LN((1.1*(Fperm_SI_Woolf2021!$E$9:$E$93-K$58)-63.1579*EXP(-0.19*Fperm_SI_Woolf2021!$E$9:$E$93)+63.1579*EXP(-0.19*K$58))/(Fperm_SI_Woolf2021!$E$9:$E$93-K$58))*(K$58-Fperm_SI_Woolf2021!$E$9:$E$93)/10))) + Fperm_SI_Woolf2021!$H$9:$H$93*EXP(-Fperm_SI_Woolf2021!$K$9:$K$93*$C113*IF(K$58=Fperm_SI_Woolf2021!$E$9:$E$93,1,EXP(LN((1.1*(Fperm_SI_Woolf2021!$E$9:$E$93-K$58)-63.1579*EXP(-0.19*Fperm_SI_Woolf2021!$E$9:$E$93)+63.1579*EXP(-0.19*K$58))/(Fperm_SI_Woolf2021!$E$9:$E$93-K$58))*(K$58-Fperm_SI_Woolf2021!$E$9:$E$93)/10))),Fperm_SI_Woolf2021!$D$9:$D$93))</f>
        <v>0.71840076045541168</v>
      </c>
      <c r="L113" s="51" cm="1">
        <f t="array" ref="L113">MIN(1,SLOPE(Fperm_SI_Woolf2021!$F$9:$F$93*EXP(-Fperm_SI_Woolf2021!$I$9:$I$93*$C113*IF(L$58=Fperm_SI_Woolf2021!$E$9:$E$93,1,EXP(LN((1.1*(Fperm_SI_Woolf2021!$E$9:$E$93-L$58)-63.1579*EXP(-0.19*Fperm_SI_Woolf2021!$E$9:$E$93)+63.1579*EXP(-0.19*L$58))/(Fperm_SI_Woolf2021!$E$9:$E$93-L$58))*(L$58-Fperm_SI_Woolf2021!$E$9:$E$93)/10))) + Fperm_SI_Woolf2021!$G$9:$G$93*EXP(-Fperm_SI_Woolf2021!$J$9:$J$93*$C113*IF(L$58=Fperm_SI_Woolf2021!$E$9:$E$93,1,EXP(LN((1.1*(Fperm_SI_Woolf2021!$E$9:$E$93-L$58)-63.1579*EXP(-0.19*Fperm_SI_Woolf2021!$E$9:$E$93)+63.1579*EXP(-0.19*L$58))/(Fperm_SI_Woolf2021!$E$9:$E$93-L$58))*(L$58-Fperm_SI_Woolf2021!$E$9:$E$93)/10))) + Fperm_SI_Woolf2021!$H$9:$H$93*EXP(-Fperm_SI_Woolf2021!$K$9:$K$93*$C113*IF(L$58=Fperm_SI_Woolf2021!$E$9:$E$93,1,EXP(LN((1.1*(Fperm_SI_Woolf2021!$E$9:$E$93-L$58)-63.1579*EXP(-0.19*Fperm_SI_Woolf2021!$E$9:$E$93)+63.1579*EXP(-0.19*L$58))/(Fperm_SI_Woolf2021!$E$9:$E$93-L$58))*(L$58-Fperm_SI_Woolf2021!$E$9:$E$93)/10))),Fperm_SI_Woolf2021!$D$9:$D$93)*L$57+INTERCEPT(Fperm_SI_Woolf2021!$F$9:$F$93*EXP(-Fperm_SI_Woolf2021!$I$9:$I$93*$C113*IF(L$58=Fperm_SI_Woolf2021!$E$9:$E$93,1,EXP(LN((1.1*(Fperm_SI_Woolf2021!$E$9:$E$93-L$58)-63.1579*EXP(-0.19*Fperm_SI_Woolf2021!$E$9:$E$93)+63.1579*EXP(-0.19*L$58))/(Fperm_SI_Woolf2021!$E$9:$E$93-L$58))*(L$58-Fperm_SI_Woolf2021!$E$9:$E$93)/10))) + Fperm_SI_Woolf2021!$G$9:$G$93*EXP(-Fperm_SI_Woolf2021!$J$9:$J$93*$C113*IF(L$58=Fperm_SI_Woolf2021!$E$9:$E$93,1,EXP(LN((1.1*(Fperm_SI_Woolf2021!$E$9:$E$93-L$58)-63.1579*EXP(-0.19*Fperm_SI_Woolf2021!$E$9:$E$93)+63.1579*EXP(-0.19*L$58))/(Fperm_SI_Woolf2021!$E$9:$E$93-L$58))*(L$58-Fperm_SI_Woolf2021!$E$9:$E$93)/10))) + Fperm_SI_Woolf2021!$H$9:$H$93*EXP(-Fperm_SI_Woolf2021!$K$9:$K$93*$C113*IF(L$58=Fperm_SI_Woolf2021!$E$9:$E$93,1,EXP(LN((1.1*(Fperm_SI_Woolf2021!$E$9:$E$93-L$58)-63.1579*EXP(-0.19*Fperm_SI_Woolf2021!$E$9:$E$93)+63.1579*EXP(-0.19*L$58))/(Fperm_SI_Woolf2021!$E$9:$E$93-L$58))*(L$58-Fperm_SI_Woolf2021!$E$9:$E$93)/10))),Fperm_SI_Woolf2021!$D$9:$D$93))</f>
        <v>0.68595528950756601</v>
      </c>
      <c r="M113" s="51" cm="1">
        <f t="array" ref="M113">MIN(1,SLOPE(Fperm_SI_Woolf2021!$F$9:$F$93*EXP(-Fperm_SI_Woolf2021!$I$9:$I$93*$C113*IF(M$58=Fperm_SI_Woolf2021!$E$9:$E$93,1,EXP(LN((1.1*(Fperm_SI_Woolf2021!$E$9:$E$93-M$58)-63.1579*EXP(-0.19*Fperm_SI_Woolf2021!$E$9:$E$93)+63.1579*EXP(-0.19*M$58))/(Fperm_SI_Woolf2021!$E$9:$E$93-M$58))*(M$58-Fperm_SI_Woolf2021!$E$9:$E$93)/10))) + Fperm_SI_Woolf2021!$G$9:$G$93*EXP(-Fperm_SI_Woolf2021!$J$9:$J$93*$C113*IF(M$58=Fperm_SI_Woolf2021!$E$9:$E$93,1,EXP(LN((1.1*(Fperm_SI_Woolf2021!$E$9:$E$93-M$58)-63.1579*EXP(-0.19*Fperm_SI_Woolf2021!$E$9:$E$93)+63.1579*EXP(-0.19*M$58))/(Fperm_SI_Woolf2021!$E$9:$E$93-M$58))*(M$58-Fperm_SI_Woolf2021!$E$9:$E$93)/10))) + Fperm_SI_Woolf2021!$H$9:$H$93*EXP(-Fperm_SI_Woolf2021!$K$9:$K$93*$C113*IF(M$58=Fperm_SI_Woolf2021!$E$9:$E$93,1,EXP(LN((1.1*(Fperm_SI_Woolf2021!$E$9:$E$93-M$58)-63.1579*EXP(-0.19*Fperm_SI_Woolf2021!$E$9:$E$93)+63.1579*EXP(-0.19*M$58))/(Fperm_SI_Woolf2021!$E$9:$E$93-M$58))*(M$58-Fperm_SI_Woolf2021!$E$9:$E$93)/10))),Fperm_SI_Woolf2021!$D$9:$D$93)*M$57+INTERCEPT(Fperm_SI_Woolf2021!$F$9:$F$93*EXP(-Fperm_SI_Woolf2021!$I$9:$I$93*$C113*IF(M$58=Fperm_SI_Woolf2021!$E$9:$E$93,1,EXP(LN((1.1*(Fperm_SI_Woolf2021!$E$9:$E$93-M$58)-63.1579*EXP(-0.19*Fperm_SI_Woolf2021!$E$9:$E$93)+63.1579*EXP(-0.19*M$58))/(Fperm_SI_Woolf2021!$E$9:$E$93-M$58))*(M$58-Fperm_SI_Woolf2021!$E$9:$E$93)/10))) + Fperm_SI_Woolf2021!$G$9:$G$93*EXP(-Fperm_SI_Woolf2021!$J$9:$J$93*$C113*IF(M$58=Fperm_SI_Woolf2021!$E$9:$E$93,1,EXP(LN((1.1*(Fperm_SI_Woolf2021!$E$9:$E$93-M$58)-63.1579*EXP(-0.19*Fperm_SI_Woolf2021!$E$9:$E$93)+63.1579*EXP(-0.19*M$58))/(Fperm_SI_Woolf2021!$E$9:$E$93-M$58))*(M$58-Fperm_SI_Woolf2021!$E$9:$E$93)/10))) + Fperm_SI_Woolf2021!$H$9:$H$93*EXP(-Fperm_SI_Woolf2021!$K$9:$K$93*$C113*IF(M$58=Fperm_SI_Woolf2021!$E$9:$E$93,1,EXP(LN((1.1*(Fperm_SI_Woolf2021!$E$9:$E$93-M$58)-63.1579*EXP(-0.19*Fperm_SI_Woolf2021!$E$9:$E$93)+63.1579*EXP(-0.19*M$58))/(Fperm_SI_Woolf2021!$E$9:$E$93-M$58))*(M$58-Fperm_SI_Woolf2021!$E$9:$E$93)/10))),Fperm_SI_Woolf2021!$D$9:$D$93))</f>
        <v>0.65350981855972035</v>
      </c>
      <c r="N113" s="51" cm="1">
        <f t="array" ref="N113">MIN(1,SLOPE(Fperm_SI_Woolf2021!$F$9:$F$93*EXP(-Fperm_SI_Woolf2021!$I$9:$I$93*$C113*IF(N$58=Fperm_SI_Woolf2021!$E$9:$E$93,1,EXP(LN((1.1*(Fperm_SI_Woolf2021!$E$9:$E$93-N$58)-63.1579*EXP(-0.19*Fperm_SI_Woolf2021!$E$9:$E$93)+63.1579*EXP(-0.19*N$58))/(Fperm_SI_Woolf2021!$E$9:$E$93-N$58))*(N$58-Fperm_SI_Woolf2021!$E$9:$E$93)/10))) + Fperm_SI_Woolf2021!$G$9:$G$93*EXP(-Fperm_SI_Woolf2021!$J$9:$J$93*$C113*IF(N$58=Fperm_SI_Woolf2021!$E$9:$E$93,1,EXP(LN((1.1*(Fperm_SI_Woolf2021!$E$9:$E$93-N$58)-63.1579*EXP(-0.19*Fperm_SI_Woolf2021!$E$9:$E$93)+63.1579*EXP(-0.19*N$58))/(Fperm_SI_Woolf2021!$E$9:$E$93-N$58))*(N$58-Fperm_SI_Woolf2021!$E$9:$E$93)/10))) + Fperm_SI_Woolf2021!$H$9:$H$93*EXP(-Fperm_SI_Woolf2021!$K$9:$K$93*$C113*IF(N$58=Fperm_SI_Woolf2021!$E$9:$E$93,1,EXP(LN((1.1*(Fperm_SI_Woolf2021!$E$9:$E$93-N$58)-63.1579*EXP(-0.19*Fperm_SI_Woolf2021!$E$9:$E$93)+63.1579*EXP(-0.19*N$58))/(Fperm_SI_Woolf2021!$E$9:$E$93-N$58))*(N$58-Fperm_SI_Woolf2021!$E$9:$E$93)/10))),Fperm_SI_Woolf2021!$D$9:$D$93)*N$57+INTERCEPT(Fperm_SI_Woolf2021!$F$9:$F$93*EXP(-Fperm_SI_Woolf2021!$I$9:$I$93*$C113*IF(N$58=Fperm_SI_Woolf2021!$E$9:$E$93,1,EXP(LN((1.1*(Fperm_SI_Woolf2021!$E$9:$E$93-N$58)-63.1579*EXP(-0.19*Fperm_SI_Woolf2021!$E$9:$E$93)+63.1579*EXP(-0.19*N$58))/(Fperm_SI_Woolf2021!$E$9:$E$93-N$58))*(N$58-Fperm_SI_Woolf2021!$E$9:$E$93)/10))) + Fperm_SI_Woolf2021!$G$9:$G$93*EXP(-Fperm_SI_Woolf2021!$J$9:$J$93*$C113*IF(N$58=Fperm_SI_Woolf2021!$E$9:$E$93,1,EXP(LN((1.1*(Fperm_SI_Woolf2021!$E$9:$E$93-N$58)-63.1579*EXP(-0.19*Fperm_SI_Woolf2021!$E$9:$E$93)+63.1579*EXP(-0.19*N$58))/(Fperm_SI_Woolf2021!$E$9:$E$93-N$58))*(N$58-Fperm_SI_Woolf2021!$E$9:$E$93)/10))) + Fperm_SI_Woolf2021!$H$9:$H$93*EXP(-Fperm_SI_Woolf2021!$K$9:$K$93*$C113*IF(N$58=Fperm_SI_Woolf2021!$E$9:$E$93,1,EXP(LN((1.1*(Fperm_SI_Woolf2021!$E$9:$E$93-N$58)-63.1579*EXP(-0.19*Fperm_SI_Woolf2021!$E$9:$E$93)+63.1579*EXP(-0.19*N$58))/(Fperm_SI_Woolf2021!$E$9:$E$93-N$58))*(N$58-Fperm_SI_Woolf2021!$E$9:$E$93)/10))),Fperm_SI_Woolf2021!$D$9:$D$93))</f>
        <v>0.62106434761187446</v>
      </c>
      <c r="O113" s="51" cm="1">
        <f t="array" ref="O113">MIN(1,SLOPE(Fperm_SI_Woolf2021!$F$9:$F$93*EXP(-Fperm_SI_Woolf2021!$I$9:$I$93*$C113*IF(O$58=Fperm_SI_Woolf2021!$E$9:$E$93,1,EXP(LN((1.1*(Fperm_SI_Woolf2021!$E$9:$E$93-O$58)-63.1579*EXP(-0.19*Fperm_SI_Woolf2021!$E$9:$E$93)+63.1579*EXP(-0.19*O$58))/(Fperm_SI_Woolf2021!$E$9:$E$93-O$58))*(O$58-Fperm_SI_Woolf2021!$E$9:$E$93)/10))) + Fperm_SI_Woolf2021!$G$9:$G$93*EXP(-Fperm_SI_Woolf2021!$J$9:$J$93*$C113*IF(O$58=Fperm_SI_Woolf2021!$E$9:$E$93,1,EXP(LN((1.1*(Fperm_SI_Woolf2021!$E$9:$E$93-O$58)-63.1579*EXP(-0.19*Fperm_SI_Woolf2021!$E$9:$E$93)+63.1579*EXP(-0.19*O$58))/(Fperm_SI_Woolf2021!$E$9:$E$93-O$58))*(O$58-Fperm_SI_Woolf2021!$E$9:$E$93)/10))) + Fperm_SI_Woolf2021!$H$9:$H$93*EXP(-Fperm_SI_Woolf2021!$K$9:$K$93*$C113*IF(O$58=Fperm_SI_Woolf2021!$E$9:$E$93,1,EXP(LN((1.1*(Fperm_SI_Woolf2021!$E$9:$E$93-O$58)-63.1579*EXP(-0.19*Fperm_SI_Woolf2021!$E$9:$E$93)+63.1579*EXP(-0.19*O$58))/(Fperm_SI_Woolf2021!$E$9:$E$93-O$58))*(O$58-Fperm_SI_Woolf2021!$E$9:$E$93)/10))),Fperm_SI_Woolf2021!$D$9:$D$93)*O$57+INTERCEPT(Fperm_SI_Woolf2021!$F$9:$F$93*EXP(-Fperm_SI_Woolf2021!$I$9:$I$93*$C113*IF(O$58=Fperm_SI_Woolf2021!$E$9:$E$93,1,EXP(LN((1.1*(Fperm_SI_Woolf2021!$E$9:$E$93-O$58)-63.1579*EXP(-0.19*Fperm_SI_Woolf2021!$E$9:$E$93)+63.1579*EXP(-0.19*O$58))/(Fperm_SI_Woolf2021!$E$9:$E$93-O$58))*(O$58-Fperm_SI_Woolf2021!$E$9:$E$93)/10))) + Fperm_SI_Woolf2021!$G$9:$G$93*EXP(-Fperm_SI_Woolf2021!$J$9:$J$93*$C113*IF(O$58=Fperm_SI_Woolf2021!$E$9:$E$93,1,EXP(LN((1.1*(Fperm_SI_Woolf2021!$E$9:$E$93-O$58)-63.1579*EXP(-0.19*Fperm_SI_Woolf2021!$E$9:$E$93)+63.1579*EXP(-0.19*O$58))/(Fperm_SI_Woolf2021!$E$9:$E$93-O$58))*(O$58-Fperm_SI_Woolf2021!$E$9:$E$93)/10))) + Fperm_SI_Woolf2021!$H$9:$H$93*EXP(-Fperm_SI_Woolf2021!$K$9:$K$93*$C113*IF(O$58=Fperm_SI_Woolf2021!$E$9:$E$93,1,EXP(LN((1.1*(Fperm_SI_Woolf2021!$E$9:$E$93-O$58)-63.1579*EXP(-0.19*Fperm_SI_Woolf2021!$E$9:$E$93)+63.1579*EXP(-0.19*O$58))/(Fperm_SI_Woolf2021!$E$9:$E$93-O$58))*(O$58-Fperm_SI_Woolf2021!$E$9:$E$93)/10))),Fperm_SI_Woolf2021!$D$9:$D$93))</f>
        <v>0.58861887666402879</v>
      </c>
      <c r="P113" s="51" cm="1">
        <f t="array" ref="P113">MIN(1,SLOPE(Fperm_SI_Woolf2021!$F$9:$F$93*EXP(-Fperm_SI_Woolf2021!$I$9:$I$93*$C113*IF(P$58=Fperm_SI_Woolf2021!$E$9:$E$93,1,EXP(LN((1.1*(Fperm_SI_Woolf2021!$E$9:$E$93-P$58)-63.1579*EXP(-0.19*Fperm_SI_Woolf2021!$E$9:$E$93)+63.1579*EXP(-0.19*P$58))/(Fperm_SI_Woolf2021!$E$9:$E$93-P$58))*(P$58-Fperm_SI_Woolf2021!$E$9:$E$93)/10))) + Fperm_SI_Woolf2021!$G$9:$G$93*EXP(-Fperm_SI_Woolf2021!$J$9:$J$93*$C113*IF(P$58=Fperm_SI_Woolf2021!$E$9:$E$93,1,EXP(LN((1.1*(Fperm_SI_Woolf2021!$E$9:$E$93-P$58)-63.1579*EXP(-0.19*Fperm_SI_Woolf2021!$E$9:$E$93)+63.1579*EXP(-0.19*P$58))/(Fperm_SI_Woolf2021!$E$9:$E$93-P$58))*(P$58-Fperm_SI_Woolf2021!$E$9:$E$93)/10))) + Fperm_SI_Woolf2021!$H$9:$H$93*EXP(-Fperm_SI_Woolf2021!$K$9:$K$93*$C113*IF(P$58=Fperm_SI_Woolf2021!$E$9:$E$93,1,EXP(LN((1.1*(Fperm_SI_Woolf2021!$E$9:$E$93-P$58)-63.1579*EXP(-0.19*Fperm_SI_Woolf2021!$E$9:$E$93)+63.1579*EXP(-0.19*P$58))/(Fperm_SI_Woolf2021!$E$9:$E$93-P$58))*(P$58-Fperm_SI_Woolf2021!$E$9:$E$93)/10))),Fperm_SI_Woolf2021!$D$9:$D$93)*P$57+INTERCEPT(Fperm_SI_Woolf2021!$F$9:$F$93*EXP(-Fperm_SI_Woolf2021!$I$9:$I$93*$C113*IF(P$58=Fperm_SI_Woolf2021!$E$9:$E$93,1,EXP(LN((1.1*(Fperm_SI_Woolf2021!$E$9:$E$93-P$58)-63.1579*EXP(-0.19*Fperm_SI_Woolf2021!$E$9:$E$93)+63.1579*EXP(-0.19*P$58))/(Fperm_SI_Woolf2021!$E$9:$E$93-P$58))*(P$58-Fperm_SI_Woolf2021!$E$9:$E$93)/10))) + Fperm_SI_Woolf2021!$G$9:$G$93*EXP(-Fperm_SI_Woolf2021!$J$9:$J$93*$C113*IF(P$58=Fperm_SI_Woolf2021!$E$9:$E$93,1,EXP(LN((1.1*(Fperm_SI_Woolf2021!$E$9:$E$93-P$58)-63.1579*EXP(-0.19*Fperm_SI_Woolf2021!$E$9:$E$93)+63.1579*EXP(-0.19*P$58))/(Fperm_SI_Woolf2021!$E$9:$E$93-P$58))*(P$58-Fperm_SI_Woolf2021!$E$9:$E$93)/10))) + Fperm_SI_Woolf2021!$H$9:$H$93*EXP(-Fperm_SI_Woolf2021!$K$9:$K$93*$C113*IF(P$58=Fperm_SI_Woolf2021!$E$9:$E$93,1,EXP(LN((1.1*(Fperm_SI_Woolf2021!$E$9:$E$93-P$58)-63.1579*EXP(-0.19*Fperm_SI_Woolf2021!$E$9:$E$93)+63.1579*EXP(-0.19*P$58))/(Fperm_SI_Woolf2021!$E$9:$E$93-P$58))*(P$58-Fperm_SI_Woolf2021!$E$9:$E$93)/10))),Fperm_SI_Woolf2021!$D$9:$D$93))</f>
        <v>0.55617340571618301</v>
      </c>
      <c r="Q113" s="51" cm="1">
        <f t="array" ref="Q113">MIN(1,SLOPE(Fperm_SI_Woolf2021!$F$9:$F$93*EXP(-Fperm_SI_Woolf2021!$I$9:$I$93*$C113*IF(Q$58=Fperm_SI_Woolf2021!$E$9:$E$93,1,EXP(LN((1.1*(Fperm_SI_Woolf2021!$E$9:$E$93-Q$58)-63.1579*EXP(-0.19*Fperm_SI_Woolf2021!$E$9:$E$93)+63.1579*EXP(-0.19*Q$58))/(Fperm_SI_Woolf2021!$E$9:$E$93-Q$58))*(Q$58-Fperm_SI_Woolf2021!$E$9:$E$93)/10))) + Fperm_SI_Woolf2021!$G$9:$G$93*EXP(-Fperm_SI_Woolf2021!$J$9:$J$93*$C113*IF(Q$58=Fperm_SI_Woolf2021!$E$9:$E$93,1,EXP(LN((1.1*(Fperm_SI_Woolf2021!$E$9:$E$93-Q$58)-63.1579*EXP(-0.19*Fperm_SI_Woolf2021!$E$9:$E$93)+63.1579*EXP(-0.19*Q$58))/(Fperm_SI_Woolf2021!$E$9:$E$93-Q$58))*(Q$58-Fperm_SI_Woolf2021!$E$9:$E$93)/10))) + Fperm_SI_Woolf2021!$H$9:$H$93*EXP(-Fperm_SI_Woolf2021!$K$9:$K$93*$C113*IF(Q$58=Fperm_SI_Woolf2021!$E$9:$E$93,1,EXP(LN((1.1*(Fperm_SI_Woolf2021!$E$9:$E$93-Q$58)-63.1579*EXP(-0.19*Fperm_SI_Woolf2021!$E$9:$E$93)+63.1579*EXP(-0.19*Q$58))/(Fperm_SI_Woolf2021!$E$9:$E$93-Q$58))*(Q$58-Fperm_SI_Woolf2021!$E$9:$E$93)/10))),Fperm_SI_Woolf2021!$D$9:$D$93)*Q$57+INTERCEPT(Fperm_SI_Woolf2021!$F$9:$F$93*EXP(-Fperm_SI_Woolf2021!$I$9:$I$93*$C113*IF(Q$58=Fperm_SI_Woolf2021!$E$9:$E$93,1,EXP(LN((1.1*(Fperm_SI_Woolf2021!$E$9:$E$93-Q$58)-63.1579*EXP(-0.19*Fperm_SI_Woolf2021!$E$9:$E$93)+63.1579*EXP(-0.19*Q$58))/(Fperm_SI_Woolf2021!$E$9:$E$93-Q$58))*(Q$58-Fperm_SI_Woolf2021!$E$9:$E$93)/10))) + Fperm_SI_Woolf2021!$G$9:$G$93*EXP(-Fperm_SI_Woolf2021!$J$9:$J$93*$C113*IF(Q$58=Fperm_SI_Woolf2021!$E$9:$E$93,1,EXP(LN((1.1*(Fperm_SI_Woolf2021!$E$9:$E$93-Q$58)-63.1579*EXP(-0.19*Fperm_SI_Woolf2021!$E$9:$E$93)+63.1579*EXP(-0.19*Q$58))/(Fperm_SI_Woolf2021!$E$9:$E$93-Q$58))*(Q$58-Fperm_SI_Woolf2021!$E$9:$E$93)/10))) + Fperm_SI_Woolf2021!$H$9:$H$93*EXP(-Fperm_SI_Woolf2021!$K$9:$K$93*$C113*IF(Q$58=Fperm_SI_Woolf2021!$E$9:$E$93,1,EXP(LN((1.1*(Fperm_SI_Woolf2021!$E$9:$E$93-Q$58)-63.1579*EXP(-0.19*Fperm_SI_Woolf2021!$E$9:$E$93)+63.1579*EXP(-0.19*Q$58))/(Fperm_SI_Woolf2021!$E$9:$E$93-Q$58))*(Q$58-Fperm_SI_Woolf2021!$E$9:$E$93)/10))),Fperm_SI_Woolf2021!$D$9:$D$93))</f>
        <v>0.52372793476833723</v>
      </c>
      <c r="R113" s="51" cm="1">
        <f t="array" ref="R113">MIN(1,SLOPE(Fperm_SI_Woolf2021!$F$9:$F$93*EXP(-Fperm_SI_Woolf2021!$I$9:$I$93*$C113*IF(R$58=Fperm_SI_Woolf2021!$E$9:$E$93,1,EXP(LN((1.1*(Fperm_SI_Woolf2021!$E$9:$E$93-R$58)-63.1579*EXP(-0.19*Fperm_SI_Woolf2021!$E$9:$E$93)+63.1579*EXP(-0.19*R$58))/(Fperm_SI_Woolf2021!$E$9:$E$93-R$58))*(R$58-Fperm_SI_Woolf2021!$E$9:$E$93)/10))) + Fperm_SI_Woolf2021!$G$9:$G$93*EXP(-Fperm_SI_Woolf2021!$J$9:$J$93*$C113*IF(R$58=Fperm_SI_Woolf2021!$E$9:$E$93,1,EXP(LN((1.1*(Fperm_SI_Woolf2021!$E$9:$E$93-R$58)-63.1579*EXP(-0.19*Fperm_SI_Woolf2021!$E$9:$E$93)+63.1579*EXP(-0.19*R$58))/(Fperm_SI_Woolf2021!$E$9:$E$93-R$58))*(R$58-Fperm_SI_Woolf2021!$E$9:$E$93)/10))) + Fperm_SI_Woolf2021!$H$9:$H$93*EXP(-Fperm_SI_Woolf2021!$K$9:$K$93*$C113*IF(R$58=Fperm_SI_Woolf2021!$E$9:$E$93,1,EXP(LN((1.1*(Fperm_SI_Woolf2021!$E$9:$E$93-R$58)-63.1579*EXP(-0.19*Fperm_SI_Woolf2021!$E$9:$E$93)+63.1579*EXP(-0.19*R$58))/(Fperm_SI_Woolf2021!$E$9:$E$93-R$58))*(R$58-Fperm_SI_Woolf2021!$E$9:$E$93)/10))),Fperm_SI_Woolf2021!$D$9:$D$93)*R$57+INTERCEPT(Fperm_SI_Woolf2021!$F$9:$F$93*EXP(-Fperm_SI_Woolf2021!$I$9:$I$93*$C113*IF(R$58=Fperm_SI_Woolf2021!$E$9:$E$93,1,EXP(LN((1.1*(Fperm_SI_Woolf2021!$E$9:$E$93-R$58)-63.1579*EXP(-0.19*Fperm_SI_Woolf2021!$E$9:$E$93)+63.1579*EXP(-0.19*R$58))/(Fperm_SI_Woolf2021!$E$9:$E$93-R$58))*(R$58-Fperm_SI_Woolf2021!$E$9:$E$93)/10))) + Fperm_SI_Woolf2021!$G$9:$G$93*EXP(-Fperm_SI_Woolf2021!$J$9:$J$93*$C113*IF(R$58=Fperm_SI_Woolf2021!$E$9:$E$93,1,EXP(LN((1.1*(Fperm_SI_Woolf2021!$E$9:$E$93-R$58)-63.1579*EXP(-0.19*Fperm_SI_Woolf2021!$E$9:$E$93)+63.1579*EXP(-0.19*R$58))/(Fperm_SI_Woolf2021!$E$9:$E$93-R$58))*(R$58-Fperm_SI_Woolf2021!$E$9:$E$93)/10))) + Fperm_SI_Woolf2021!$H$9:$H$93*EXP(-Fperm_SI_Woolf2021!$K$9:$K$93*$C113*IF(R$58=Fperm_SI_Woolf2021!$E$9:$E$93,1,EXP(LN((1.1*(Fperm_SI_Woolf2021!$E$9:$E$93-R$58)-63.1579*EXP(-0.19*Fperm_SI_Woolf2021!$E$9:$E$93)+63.1579*EXP(-0.19*R$58))/(Fperm_SI_Woolf2021!$E$9:$E$93-R$58))*(R$58-Fperm_SI_Woolf2021!$E$9:$E$93)/10))),Fperm_SI_Woolf2021!$D$9:$D$93))</f>
        <v>0.49128246382049146</v>
      </c>
      <c r="S113" s="51" cm="1">
        <f t="array" ref="S113">MIN(1,SLOPE(Fperm_SI_Woolf2021!$F$9:$F$93*EXP(-Fperm_SI_Woolf2021!$I$9:$I$93*$C113*IF(S$58=Fperm_SI_Woolf2021!$E$9:$E$93,1,EXP(LN((1.1*(Fperm_SI_Woolf2021!$E$9:$E$93-S$58)-63.1579*EXP(-0.19*Fperm_SI_Woolf2021!$E$9:$E$93)+63.1579*EXP(-0.19*S$58))/(Fperm_SI_Woolf2021!$E$9:$E$93-S$58))*(S$58-Fperm_SI_Woolf2021!$E$9:$E$93)/10))) + Fperm_SI_Woolf2021!$G$9:$G$93*EXP(-Fperm_SI_Woolf2021!$J$9:$J$93*$C113*IF(S$58=Fperm_SI_Woolf2021!$E$9:$E$93,1,EXP(LN((1.1*(Fperm_SI_Woolf2021!$E$9:$E$93-S$58)-63.1579*EXP(-0.19*Fperm_SI_Woolf2021!$E$9:$E$93)+63.1579*EXP(-0.19*S$58))/(Fperm_SI_Woolf2021!$E$9:$E$93-S$58))*(S$58-Fperm_SI_Woolf2021!$E$9:$E$93)/10))) + Fperm_SI_Woolf2021!$H$9:$H$93*EXP(-Fperm_SI_Woolf2021!$K$9:$K$93*$C113*IF(S$58=Fperm_SI_Woolf2021!$E$9:$E$93,1,EXP(LN((1.1*(Fperm_SI_Woolf2021!$E$9:$E$93-S$58)-63.1579*EXP(-0.19*Fperm_SI_Woolf2021!$E$9:$E$93)+63.1579*EXP(-0.19*S$58))/(Fperm_SI_Woolf2021!$E$9:$E$93-S$58))*(S$58-Fperm_SI_Woolf2021!$E$9:$E$93)/10))),Fperm_SI_Woolf2021!$D$9:$D$93)*S$57+INTERCEPT(Fperm_SI_Woolf2021!$F$9:$F$93*EXP(-Fperm_SI_Woolf2021!$I$9:$I$93*$C113*IF(S$58=Fperm_SI_Woolf2021!$E$9:$E$93,1,EXP(LN((1.1*(Fperm_SI_Woolf2021!$E$9:$E$93-S$58)-63.1579*EXP(-0.19*Fperm_SI_Woolf2021!$E$9:$E$93)+63.1579*EXP(-0.19*S$58))/(Fperm_SI_Woolf2021!$E$9:$E$93-S$58))*(S$58-Fperm_SI_Woolf2021!$E$9:$E$93)/10))) + Fperm_SI_Woolf2021!$G$9:$G$93*EXP(-Fperm_SI_Woolf2021!$J$9:$J$93*$C113*IF(S$58=Fperm_SI_Woolf2021!$E$9:$E$93,1,EXP(LN((1.1*(Fperm_SI_Woolf2021!$E$9:$E$93-S$58)-63.1579*EXP(-0.19*Fperm_SI_Woolf2021!$E$9:$E$93)+63.1579*EXP(-0.19*S$58))/(Fperm_SI_Woolf2021!$E$9:$E$93-S$58))*(S$58-Fperm_SI_Woolf2021!$E$9:$E$93)/10))) + Fperm_SI_Woolf2021!$H$9:$H$93*EXP(-Fperm_SI_Woolf2021!$K$9:$K$93*$C113*IF(S$58=Fperm_SI_Woolf2021!$E$9:$E$93,1,EXP(LN((1.1*(Fperm_SI_Woolf2021!$E$9:$E$93-S$58)-63.1579*EXP(-0.19*Fperm_SI_Woolf2021!$E$9:$E$93)+63.1579*EXP(-0.19*S$58))/(Fperm_SI_Woolf2021!$E$9:$E$93-S$58))*(S$58-Fperm_SI_Woolf2021!$E$9:$E$93)/10))),Fperm_SI_Woolf2021!$D$9:$D$93))</f>
        <v>0.69302586208046479</v>
      </c>
      <c r="T113" s="51" cm="1">
        <f t="array" ref="T113">MIN(1,SLOPE(Fperm_SI_Woolf2021!$F$9:$F$93*EXP(-Fperm_SI_Woolf2021!$I$9:$I$93*$C113*IF(T$58=Fperm_SI_Woolf2021!$E$9:$E$93,1,EXP(LN((1.1*(Fperm_SI_Woolf2021!$E$9:$E$93-T$58)-63.1579*EXP(-0.19*Fperm_SI_Woolf2021!$E$9:$E$93)+63.1579*EXP(-0.19*T$58))/(Fperm_SI_Woolf2021!$E$9:$E$93-T$58))*(T$58-Fperm_SI_Woolf2021!$E$9:$E$93)/10))) + Fperm_SI_Woolf2021!$G$9:$G$93*EXP(-Fperm_SI_Woolf2021!$J$9:$J$93*$C113*IF(T$58=Fperm_SI_Woolf2021!$E$9:$E$93,1,EXP(LN((1.1*(Fperm_SI_Woolf2021!$E$9:$E$93-T$58)-63.1579*EXP(-0.19*Fperm_SI_Woolf2021!$E$9:$E$93)+63.1579*EXP(-0.19*T$58))/(Fperm_SI_Woolf2021!$E$9:$E$93-T$58))*(T$58-Fperm_SI_Woolf2021!$E$9:$E$93)/10))) + Fperm_SI_Woolf2021!$H$9:$H$93*EXP(-Fperm_SI_Woolf2021!$K$9:$K$93*$C113*IF(T$58=Fperm_SI_Woolf2021!$E$9:$E$93,1,EXP(LN((1.1*(Fperm_SI_Woolf2021!$E$9:$E$93-T$58)-63.1579*EXP(-0.19*Fperm_SI_Woolf2021!$E$9:$E$93)+63.1579*EXP(-0.19*T$58))/(Fperm_SI_Woolf2021!$E$9:$E$93-T$58))*(T$58-Fperm_SI_Woolf2021!$E$9:$E$93)/10))),Fperm_SI_Woolf2021!$D$9:$D$93)*T$57+INTERCEPT(Fperm_SI_Woolf2021!$F$9:$F$93*EXP(-Fperm_SI_Woolf2021!$I$9:$I$93*$C113*IF(T$58=Fperm_SI_Woolf2021!$E$9:$E$93,1,EXP(LN((1.1*(Fperm_SI_Woolf2021!$E$9:$E$93-T$58)-63.1579*EXP(-0.19*Fperm_SI_Woolf2021!$E$9:$E$93)+63.1579*EXP(-0.19*T$58))/(Fperm_SI_Woolf2021!$E$9:$E$93-T$58))*(T$58-Fperm_SI_Woolf2021!$E$9:$E$93)/10))) + Fperm_SI_Woolf2021!$G$9:$G$93*EXP(-Fperm_SI_Woolf2021!$J$9:$J$93*$C113*IF(T$58=Fperm_SI_Woolf2021!$E$9:$E$93,1,EXP(LN((1.1*(Fperm_SI_Woolf2021!$E$9:$E$93-T$58)-63.1579*EXP(-0.19*Fperm_SI_Woolf2021!$E$9:$E$93)+63.1579*EXP(-0.19*T$58))/(Fperm_SI_Woolf2021!$E$9:$E$93-T$58))*(T$58-Fperm_SI_Woolf2021!$E$9:$E$93)/10))) + Fperm_SI_Woolf2021!$H$9:$H$93*EXP(-Fperm_SI_Woolf2021!$K$9:$K$93*$C113*IF(T$58=Fperm_SI_Woolf2021!$E$9:$E$93,1,EXP(LN((1.1*(Fperm_SI_Woolf2021!$E$9:$E$93-T$58)-63.1579*EXP(-0.19*Fperm_SI_Woolf2021!$E$9:$E$93)+63.1579*EXP(-0.19*T$58))/(Fperm_SI_Woolf2021!$E$9:$E$93-T$58))*(T$58-Fperm_SI_Woolf2021!$E$9:$E$93)/10))),Fperm_SI_Woolf2021!$D$9:$D$93))</f>
        <v>0.66363623488858769</v>
      </c>
      <c r="U113" s="51" cm="1">
        <f t="array" ref="U113">MIN(1,SLOPE(Fperm_SI_Woolf2021!$F$9:$F$93*EXP(-Fperm_SI_Woolf2021!$I$9:$I$93*$C113*IF(U$58=Fperm_SI_Woolf2021!$E$9:$E$93,1,EXP(LN((1.1*(Fperm_SI_Woolf2021!$E$9:$E$93-U$58)-63.1579*EXP(-0.19*Fperm_SI_Woolf2021!$E$9:$E$93)+63.1579*EXP(-0.19*U$58))/(Fperm_SI_Woolf2021!$E$9:$E$93-U$58))*(U$58-Fperm_SI_Woolf2021!$E$9:$E$93)/10))) + Fperm_SI_Woolf2021!$G$9:$G$93*EXP(-Fperm_SI_Woolf2021!$J$9:$J$93*$C113*IF(U$58=Fperm_SI_Woolf2021!$E$9:$E$93,1,EXP(LN((1.1*(Fperm_SI_Woolf2021!$E$9:$E$93-U$58)-63.1579*EXP(-0.19*Fperm_SI_Woolf2021!$E$9:$E$93)+63.1579*EXP(-0.19*U$58))/(Fperm_SI_Woolf2021!$E$9:$E$93-U$58))*(U$58-Fperm_SI_Woolf2021!$E$9:$E$93)/10))) + Fperm_SI_Woolf2021!$H$9:$H$93*EXP(-Fperm_SI_Woolf2021!$K$9:$K$93*$C113*IF(U$58=Fperm_SI_Woolf2021!$E$9:$E$93,1,EXP(LN((1.1*(Fperm_SI_Woolf2021!$E$9:$E$93-U$58)-63.1579*EXP(-0.19*Fperm_SI_Woolf2021!$E$9:$E$93)+63.1579*EXP(-0.19*U$58))/(Fperm_SI_Woolf2021!$E$9:$E$93-U$58))*(U$58-Fperm_SI_Woolf2021!$E$9:$E$93)/10))),Fperm_SI_Woolf2021!$D$9:$D$93)*U$57+INTERCEPT(Fperm_SI_Woolf2021!$F$9:$F$93*EXP(-Fperm_SI_Woolf2021!$I$9:$I$93*$C113*IF(U$58=Fperm_SI_Woolf2021!$E$9:$E$93,1,EXP(LN((1.1*(Fperm_SI_Woolf2021!$E$9:$E$93-U$58)-63.1579*EXP(-0.19*Fperm_SI_Woolf2021!$E$9:$E$93)+63.1579*EXP(-0.19*U$58))/(Fperm_SI_Woolf2021!$E$9:$E$93-U$58))*(U$58-Fperm_SI_Woolf2021!$E$9:$E$93)/10))) + Fperm_SI_Woolf2021!$G$9:$G$93*EXP(-Fperm_SI_Woolf2021!$J$9:$J$93*$C113*IF(U$58=Fperm_SI_Woolf2021!$E$9:$E$93,1,EXP(LN((1.1*(Fperm_SI_Woolf2021!$E$9:$E$93-U$58)-63.1579*EXP(-0.19*Fperm_SI_Woolf2021!$E$9:$E$93)+63.1579*EXP(-0.19*U$58))/(Fperm_SI_Woolf2021!$E$9:$E$93-U$58))*(U$58-Fperm_SI_Woolf2021!$E$9:$E$93)/10))) + Fperm_SI_Woolf2021!$H$9:$H$93*EXP(-Fperm_SI_Woolf2021!$K$9:$K$93*$C113*IF(U$58=Fperm_SI_Woolf2021!$E$9:$E$93,1,EXP(LN((1.1*(Fperm_SI_Woolf2021!$E$9:$E$93-U$58)-63.1579*EXP(-0.19*Fperm_SI_Woolf2021!$E$9:$E$93)+63.1579*EXP(-0.19*U$58))/(Fperm_SI_Woolf2021!$E$9:$E$93-U$58))*(U$58-Fperm_SI_Woolf2021!$E$9:$E$93)/10))),Fperm_SI_Woolf2021!$D$9:$D$93))</f>
        <v>0.6342466076967106</v>
      </c>
      <c r="V113" s="51" cm="1">
        <f t="array" ref="V113">MIN(1,SLOPE(Fperm_SI_Woolf2021!$F$9:$F$93*EXP(-Fperm_SI_Woolf2021!$I$9:$I$93*$C113*IF(V$58=Fperm_SI_Woolf2021!$E$9:$E$93,1,EXP(LN((1.1*(Fperm_SI_Woolf2021!$E$9:$E$93-V$58)-63.1579*EXP(-0.19*Fperm_SI_Woolf2021!$E$9:$E$93)+63.1579*EXP(-0.19*V$58))/(Fperm_SI_Woolf2021!$E$9:$E$93-V$58))*(V$58-Fperm_SI_Woolf2021!$E$9:$E$93)/10))) + Fperm_SI_Woolf2021!$G$9:$G$93*EXP(-Fperm_SI_Woolf2021!$J$9:$J$93*$C113*IF(V$58=Fperm_SI_Woolf2021!$E$9:$E$93,1,EXP(LN((1.1*(Fperm_SI_Woolf2021!$E$9:$E$93-V$58)-63.1579*EXP(-0.19*Fperm_SI_Woolf2021!$E$9:$E$93)+63.1579*EXP(-0.19*V$58))/(Fperm_SI_Woolf2021!$E$9:$E$93-V$58))*(V$58-Fperm_SI_Woolf2021!$E$9:$E$93)/10))) + Fperm_SI_Woolf2021!$H$9:$H$93*EXP(-Fperm_SI_Woolf2021!$K$9:$K$93*$C113*IF(V$58=Fperm_SI_Woolf2021!$E$9:$E$93,1,EXP(LN((1.1*(Fperm_SI_Woolf2021!$E$9:$E$93-V$58)-63.1579*EXP(-0.19*Fperm_SI_Woolf2021!$E$9:$E$93)+63.1579*EXP(-0.19*V$58))/(Fperm_SI_Woolf2021!$E$9:$E$93-V$58))*(V$58-Fperm_SI_Woolf2021!$E$9:$E$93)/10))),Fperm_SI_Woolf2021!$D$9:$D$93)*V$57+INTERCEPT(Fperm_SI_Woolf2021!$F$9:$F$93*EXP(-Fperm_SI_Woolf2021!$I$9:$I$93*$C113*IF(V$58=Fperm_SI_Woolf2021!$E$9:$E$93,1,EXP(LN((1.1*(Fperm_SI_Woolf2021!$E$9:$E$93-V$58)-63.1579*EXP(-0.19*Fperm_SI_Woolf2021!$E$9:$E$93)+63.1579*EXP(-0.19*V$58))/(Fperm_SI_Woolf2021!$E$9:$E$93-V$58))*(V$58-Fperm_SI_Woolf2021!$E$9:$E$93)/10))) + Fperm_SI_Woolf2021!$G$9:$G$93*EXP(-Fperm_SI_Woolf2021!$J$9:$J$93*$C113*IF(V$58=Fperm_SI_Woolf2021!$E$9:$E$93,1,EXP(LN((1.1*(Fperm_SI_Woolf2021!$E$9:$E$93-V$58)-63.1579*EXP(-0.19*Fperm_SI_Woolf2021!$E$9:$E$93)+63.1579*EXP(-0.19*V$58))/(Fperm_SI_Woolf2021!$E$9:$E$93-V$58))*(V$58-Fperm_SI_Woolf2021!$E$9:$E$93)/10))) + Fperm_SI_Woolf2021!$H$9:$H$93*EXP(-Fperm_SI_Woolf2021!$K$9:$K$93*$C113*IF(V$58=Fperm_SI_Woolf2021!$E$9:$E$93,1,EXP(LN((1.1*(Fperm_SI_Woolf2021!$E$9:$E$93-V$58)-63.1579*EXP(-0.19*Fperm_SI_Woolf2021!$E$9:$E$93)+63.1579*EXP(-0.19*V$58))/(Fperm_SI_Woolf2021!$E$9:$E$93-V$58))*(V$58-Fperm_SI_Woolf2021!$E$9:$E$93)/10))),Fperm_SI_Woolf2021!$D$9:$D$93))</f>
        <v>0.6048569805048335</v>
      </c>
      <c r="W113" s="51" cm="1">
        <f t="array" ref="W113">MIN(1,SLOPE(Fperm_SI_Woolf2021!$F$9:$F$93*EXP(-Fperm_SI_Woolf2021!$I$9:$I$93*$C113*IF(W$58=Fperm_SI_Woolf2021!$E$9:$E$93,1,EXP(LN((1.1*(Fperm_SI_Woolf2021!$E$9:$E$93-W$58)-63.1579*EXP(-0.19*Fperm_SI_Woolf2021!$E$9:$E$93)+63.1579*EXP(-0.19*W$58))/(Fperm_SI_Woolf2021!$E$9:$E$93-W$58))*(W$58-Fperm_SI_Woolf2021!$E$9:$E$93)/10))) + Fperm_SI_Woolf2021!$G$9:$G$93*EXP(-Fperm_SI_Woolf2021!$J$9:$J$93*$C113*IF(W$58=Fperm_SI_Woolf2021!$E$9:$E$93,1,EXP(LN((1.1*(Fperm_SI_Woolf2021!$E$9:$E$93-W$58)-63.1579*EXP(-0.19*Fperm_SI_Woolf2021!$E$9:$E$93)+63.1579*EXP(-0.19*W$58))/(Fperm_SI_Woolf2021!$E$9:$E$93-W$58))*(W$58-Fperm_SI_Woolf2021!$E$9:$E$93)/10))) + Fperm_SI_Woolf2021!$H$9:$H$93*EXP(-Fperm_SI_Woolf2021!$K$9:$K$93*$C113*IF(W$58=Fperm_SI_Woolf2021!$E$9:$E$93,1,EXP(LN((1.1*(Fperm_SI_Woolf2021!$E$9:$E$93-W$58)-63.1579*EXP(-0.19*Fperm_SI_Woolf2021!$E$9:$E$93)+63.1579*EXP(-0.19*W$58))/(Fperm_SI_Woolf2021!$E$9:$E$93-W$58))*(W$58-Fperm_SI_Woolf2021!$E$9:$E$93)/10))),Fperm_SI_Woolf2021!$D$9:$D$93)*W$57+INTERCEPT(Fperm_SI_Woolf2021!$F$9:$F$93*EXP(-Fperm_SI_Woolf2021!$I$9:$I$93*$C113*IF(W$58=Fperm_SI_Woolf2021!$E$9:$E$93,1,EXP(LN((1.1*(Fperm_SI_Woolf2021!$E$9:$E$93-W$58)-63.1579*EXP(-0.19*Fperm_SI_Woolf2021!$E$9:$E$93)+63.1579*EXP(-0.19*W$58))/(Fperm_SI_Woolf2021!$E$9:$E$93-W$58))*(W$58-Fperm_SI_Woolf2021!$E$9:$E$93)/10))) + Fperm_SI_Woolf2021!$G$9:$G$93*EXP(-Fperm_SI_Woolf2021!$J$9:$J$93*$C113*IF(W$58=Fperm_SI_Woolf2021!$E$9:$E$93,1,EXP(LN((1.1*(Fperm_SI_Woolf2021!$E$9:$E$93-W$58)-63.1579*EXP(-0.19*Fperm_SI_Woolf2021!$E$9:$E$93)+63.1579*EXP(-0.19*W$58))/(Fperm_SI_Woolf2021!$E$9:$E$93-W$58))*(W$58-Fperm_SI_Woolf2021!$E$9:$E$93)/10))) + Fperm_SI_Woolf2021!$H$9:$H$93*EXP(-Fperm_SI_Woolf2021!$K$9:$K$93*$C113*IF(W$58=Fperm_SI_Woolf2021!$E$9:$E$93,1,EXP(LN((1.1*(Fperm_SI_Woolf2021!$E$9:$E$93-W$58)-63.1579*EXP(-0.19*Fperm_SI_Woolf2021!$E$9:$E$93)+63.1579*EXP(-0.19*W$58))/(Fperm_SI_Woolf2021!$E$9:$E$93-W$58))*(W$58-Fperm_SI_Woolf2021!$E$9:$E$93)/10))),Fperm_SI_Woolf2021!$D$9:$D$93))</f>
        <v>0.5754673533129564</v>
      </c>
      <c r="X113" s="51" cm="1">
        <f t="array" ref="X113">MIN(1,SLOPE(Fperm_SI_Woolf2021!$F$9:$F$93*EXP(-Fperm_SI_Woolf2021!$I$9:$I$93*$C113*IF(X$58=Fperm_SI_Woolf2021!$E$9:$E$93,1,EXP(LN((1.1*(Fperm_SI_Woolf2021!$E$9:$E$93-X$58)-63.1579*EXP(-0.19*Fperm_SI_Woolf2021!$E$9:$E$93)+63.1579*EXP(-0.19*X$58))/(Fperm_SI_Woolf2021!$E$9:$E$93-X$58))*(X$58-Fperm_SI_Woolf2021!$E$9:$E$93)/10))) + Fperm_SI_Woolf2021!$G$9:$G$93*EXP(-Fperm_SI_Woolf2021!$J$9:$J$93*$C113*IF(X$58=Fperm_SI_Woolf2021!$E$9:$E$93,1,EXP(LN((1.1*(Fperm_SI_Woolf2021!$E$9:$E$93-X$58)-63.1579*EXP(-0.19*Fperm_SI_Woolf2021!$E$9:$E$93)+63.1579*EXP(-0.19*X$58))/(Fperm_SI_Woolf2021!$E$9:$E$93-X$58))*(X$58-Fperm_SI_Woolf2021!$E$9:$E$93)/10))) + Fperm_SI_Woolf2021!$H$9:$H$93*EXP(-Fperm_SI_Woolf2021!$K$9:$K$93*$C113*IF(X$58=Fperm_SI_Woolf2021!$E$9:$E$93,1,EXP(LN((1.1*(Fperm_SI_Woolf2021!$E$9:$E$93-X$58)-63.1579*EXP(-0.19*Fperm_SI_Woolf2021!$E$9:$E$93)+63.1579*EXP(-0.19*X$58))/(Fperm_SI_Woolf2021!$E$9:$E$93-X$58))*(X$58-Fperm_SI_Woolf2021!$E$9:$E$93)/10))),Fperm_SI_Woolf2021!$D$9:$D$93)*X$57+INTERCEPT(Fperm_SI_Woolf2021!$F$9:$F$93*EXP(-Fperm_SI_Woolf2021!$I$9:$I$93*$C113*IF(X$58=Fperm_SI_Woolf2021!$E$9:$E$93,1,EXP(LN((1.1*(Fperm_SI_Woolf2021!$E$9:$E$93-X$58)-63.1579*EXP(-0.19*Fperm_SI_Woolf2021!$E$9:$E$93)+63.1579*EXP(-0.19*X$58))/(Fperm_SI_Woolf2021!$E$9:$E$93-X$58))*(X$58-Fperm_SI_Woolf2021!$E$9:$E$93)/10))) + Fperm_SI_Woolf2021!$G$9:$G$93*EXP(-Fperm_SI_Woolf2021!$J$9:$J$93*$C113*IF(X$58=Fperm_SI_Woolf2021!$E$9:$E$93,1,EXP(LN((1.1*(Fperm_SI_Woolf2021!$E$9:$E$93-X$58)-63.1579*EXP(-0.19*Fperm_SI_Woolf2021!$E$9:$E$93)+63.1579*EXP(-0.19*X$58))/(Fperm_SI_Woolf2021!$E$9:$E$93-X$58))*(X$58-Fperm_SI_Woolf2021!$E$9:$E$93)/10))) + Fperm_SI_Woolf2021!$H$9:$H$93*EXP(-Fperm_SI_Woolf2021!$K$9:$K$93*$C113*IF(X$58=Fperm_SI_Woolf2021!$E$9:$E$93,1,EXP(LN((1.1*(Fperm_SI_Woolf2021!$E$9:$E$93-X$58)-63.1579*EXP(-0.19*Fperm_SI_Woolf2021!$E$9:$E$93)+63.1579*EXP(-0.19*X$58))/(Fperm_SI_Woolf2021!$E$9:$E$93-X$58))*(X$58-Fperm_SI_Woolf2021!$E$9:$E$93)/10))),Fperm_SI_Woolf2021!$D$9:$D$93))</f>
        <v>0.5460777261210793</v>
      </c>
      <c r="Y113" s="51" cm="1">
        <f t="array" ref="Y113">MIN(1,SLOPE(Fperm_SI_Woolf2021!$F$9:$F$93*EXP(-Fperm_SI_Woolf2021!$I$9:$I$93*$C113*IF(Y$58=Fperm_SI_Woolf2021!$E$9:$E$93,1,EXP(LN((1.1*(Fperm_SI_Woolf2021!$E$9:$E$93-Y$58)-63.1579*EXP(-0.19*Fperm_SI_Woolf2021!$E$9:$E$93)+63.1579*EXP(-0.19*Y$58))/(Fperm_SI_Woolf2021!$E$9:$E$93-Y$58))*(Y$58-Fperm_SI_Woolf2021!$E$9:$E$93)/10))) + Fperm_SI_Woolf2021!$G$9:$G$93*EXP(-Fperm_SI_Woolf2021!$J$9:$J$93*$C113*IF(Y$58=Fperm_SI_Woolf2021!$E$9:$E$93,1,EXP(LN((1.1*(Fperm_SI_Woolf2021!$E$9:$E$93-Y$58)-63.1579*EXP(-0.19*Fperm_SI_Woolf2021!$E$9:$E$93)+63.1579*EXP(-0.19*Y$58))/(Fperm_SI_Woolf2021!$E$9:$E$93-Y$58))*(Y$58-Fperm_SI_Woolf2021!$E$9:$E$93)/10))) + Fperm_SI_Woolf2021!$H$9:$H$93*EXP(-Fperm_SI_Woolf2021!$K$9:$K$93*$C113*IF(Y$58=Fperm_SI_Woolf2021!$E$9:$E$93,1,EXP(LN((1.1*(Fperm_SI_Woolf2021!$E$9:$E$93-Y$58)-63.1579*EXP(-0.19*Fperm_SI_Woolf2021!$E$9:$E$93)+63.1579*EXP(-0.19*Y$58))/(Fperm_SI_Woolf2021!$E$9:$E$93-Y$58))*(Y$58-Fperm_SI_Woolf2021!$E$9:$E$93)/10))),Fperm_SI_Woolf2021!$D$9:$D$93)*Y$57+INTERCEPT(Fperm_SI_Woolf2021!$F$9:$F$93*EXP(-Fperm_SI_Woolf2021!$I$9:$I$93*$C113*IF(Y$58=Fperm_SI_Woolf2021!$E$9:$E$93,1,EXP(LN((1.1*(Fperm_SI_Woolf2021!$E$9:$E$93-Y$58)-63.1579*EXP(-0.19*Fperm_SI_Woolf2021!$E$9:$E$93)+63.1579*EXP(-0.19*Y$58))/(Fperm_SI_Woolf2021!$E$9:$E$93-Y$58))*(Y$58-Fperm_SI_Woolf2021!$E$9:$E$93)/10))) + Fperm_SI_Woolf2021!$G$9:$G$93*EXP(-Fperm_SI_Woolf2021!$J$9:$J$93*$C113*IF(Y$58=Fperm_SI_Woolf2021!$E$9:$E$93,1,EXP(LN((1.1*(Fperm_SI_Woolf2021!$E$9:$E$93-Y$58)-63.1579*EXP(-0.19*Fperm_SI_Woolf2021!$E$9:$E$93)+63.1579*EXP(-0.19*Y$58))/(Fperm_SI_Woolf2021!$E$9:$E$93-Y$58))*(Y$58-Fperm_SI_Woolf2021!$E$9:$E$93)/10))) + Fperm_SI_Woolf2021!$H$9:$H$93*EXP(-Fperm_SI_Woolf2021!$K$9:$K$93*$C113*IF(Y$58=Fperm_SI_Woolf2021!$E$9:$E$93,1,EXP(LN((1.1*(Fperm_SI_Woolf2021!$E$9:$E$93-Y$58)-63.1579*EXP(-0.19*Fperm_SI_Woolf2021!$E$9:$E$93)+63.1579*EXP(-0.19*Y$58))/(Fperm_SI_Woolf2021!$E$9:$E$93-Y$58))*(Y$58-Fperm_SI_Woolf2021!$E$9:$E$93)/10))),Fperm_SI_Woolf2021!$D$9:$D$93))</f>
        <v>0.5166880989292022</v>
      </c>
      <c r="Z113" s="51" cm="1">
        <f t="array" ref="Z113">MIN(1,SLOPE(Fperm_SI_Woolf2021!$F$9:$F$93*EXP(-Fperm_SI_Woolf2021!$I$9:$I$93*$C113*IF(Z$58=Fperm_SI_Woolf2021!$E$9:$E$93,1,EXP(LN((1.1*(Fperm_SI_Woolf2021!$E$9:$E$93-Z$58)-63.1579*EXP(-0.19*Fperm_SI_Woolf2021!$E$9:$E$93)+63.1579*EXP(-0.19*Z$58))/(Fperm_SI_Woolf2021!$E$9:$E$93-Z$58))*(Z$58-Fperm_SI_Woolf2021!$E$9:$E$93)/10))) + Fperm_SI_Woolf2021!$G$9:$G$93*EXP(-Fperm_SI_Woolf2021!$J$9:$J$93*$C113*IF(Z$58=Fperm_SI_Woolf2021!$E$9:$E$93,1,EXP(LN((1.1*(Fperm_SI_Woolf2021!$E$9:$E$93-Z$58)-63.1579*EXP(-0.19*Fperm_SI_Woolf2021!$E$9:$E$93)+63.1579*EXP(-0.19*Z$58))/(Fperm_SI_Woolf2021!$E$9:$E$93-Z$58))*(Z$58-Fperm_SI_Woolf2021!$E$9:$E$93)/10))) + Fperm_SI_Woolf2021!$H$9:$H$93*EXP(-Fperm_SI_Woolf2021!$K$9:$K$93*$C113*IF(Z$58=Fperm_SI_Woolf2021!$E$9:$E$93,1,EXP(LN((1.1*(Fperm_SI_Woolf2021!$E$9:$E$93-Z$58)-63.1579*EXP(-0.19*Fperm_SI_Woolf2021!$E$9:$E$93)+63.1579*EXP(-0.19*Z$58))/(Fperm_SI_Woolf2021!$E$9:$E$93-Z$58))*(Z$58-Fperm_SI_Woolf2021!$E$9:$E$93)/10))),Fperm_SI_Woolf2021!$D$9:$D$93)*Z$57+INTERCEPT(Fperm_SI_Woolf2021!$F$9:$F$93*EXP(-Fperm_SI_Woolf2021!$I$9:$I$93*$C113*IF(Z$58=Fperm_SI_Woolf2021!$E$9:$E$93,1,EXP(LN((1.1*(Fperm_SI_Woolf2021!$E$9:$E$93-Z$58)-63.1579*EXP(-0.19*Fperm_SI_Woolf2021!$E$9:$E$93)+63.1579*EXP(-0.19*Z$58))/(Fperm_SI_Woolf2021!$E$9:$E$93-Z$58))*(Z$58-Fperm_SI_Woolf2021!$E$9:$E$93)/10))) + Fperm_SI_Woolf2021!$G$9:$G$93*EXP(-Fperm_SI_Woolf2021!$J$9:$J$93*$C113*IF(Z$58=Fperm_SI_Woolf2021!$E$9:$E$93,1,EXP(LN((1.1*(Fperm_SI_Woolf2021!$E$9:$E$93-Z$58)-63.1579*EXP(-0.19*Fperm_SI_Woolf2021!$E$9:$E$93)+63.1579*EXP(-0.19*Z$58))/(Fperm_SI_Woolf2021!$E$9:$E$93-Z$58))*(Z$58-Fperm_SI_Woolf2021!$E$9:$E$93)/10))) + Fperm_SI_Woolf2021!$H$9:$H$93*EXP(-Fperm_SI_Woolf2021!$K$9:$K$93*$C113*IF(Z$58=Fperm_SI_Woolf2021!$E$9:$E$93,1,EXP(LN((1.1*(Fperm_SI_Woolf2021!$E$9:$E$93-Z$58)-63.1579*EXP(-0.19*Fperm_SI_Woolf2021!$E$9:$E$93)+63.1579*EXP(-0.19*Z$58))/(Fperm_SI_Woolf2021!$E$9:$E$93-Z$58))*(Z$58-Fperm_SI_Woolf2021!$E$9:$E$93)/10))),Fperm_SI_Woolf2021!$D$9:$D$93))</f>
        <v>0.48729847173732516</v>
      </c>
      <c r="AA113" s="51" cm="1">
        <f t="array" ref="AA113">MIN(1,SLOPE(Fperm_SI_Woolf2021!$F$9:$F$93*EXP(-Fperm_SI_Woolf2021!$I$9:$I$93*$C113*IF(AA$58=Fperm_SI_Woolf2021!$E$9:$E$93,1,EXP(LN((1.1*(Fperm_SI_Woolf2021!$E$9:$E$93-AA$58)-63.1579*EXP(-0.19*Fperm_SI_Woolf2021!$E$9:$E$93)+63.1579*EXP(-0.19*AA$58))/(Fperm_SI_Woolf2021!$E$9:$E$93-AA$58))*(AA$58-Fperm_SI_Woolf2021!$E$9:$E$93)/10))) + Fperm_SI_Woolf2021!$G$9:$G$93*EXP(-Fperm_SI_Woolf2021!$J$9:$J$93*$C113*IF(AA$58=Fperm_SI_Woolf2021!$E$9:$E$93,1,EXP(LN((1.1*(Fperm_SI_Woolf2021!$E$9:$E$93-AA$58)-63.1579*EXP(-0.19*Fperm_SI_Woolf2021!$E$9:$E$93)+63.1579*EXP(-0.19*AA$58))/(Fperm_SI_Woolf2021!$E$9:$E$93-AA$58))*(AA$58-Fperm_SI_Woolf2021!$E$9:$E$93)/10))) + Fperm_SI_Woolf2021!$H$9:$H$93*EXP(-Fperm_SI_Woolf2021!$K$9:$K$93*$C113*IF(AA$58=Fperm_SI_Woolf2021!$E$9:$E$93,1,EXP(LN((1.1*(Fperm_SI_Woolf2021!$E$9:$E$93-AA$58)-63.1579*EXP(-0.19*Fperm_SI_Woolf2021!$E$9:$E$93)+63.1579*EXP(-0.19*AA$58))/(Fperm_SI_Woolf2021!$E$9:$E$93-AA$58))*(AA$58-Fperm_SI_Woolf2021!$E$9:$E$93)/10))),Fperm_SI_Woolf2021!$D$9:$D$93)*AA$57+INTERCEPT(Fperm_SI_Woolf2021!$F$9:$F$93*EXP(-Fperm_SI_Woolf2021!$I$9:$I$93*$C113*IF(AA$58=Fperm_SI_Woolf2021!$E$9:$E$93,1,EXP(LN((1.1*(Fperm_SI_Woolf2021!$E$9:$E$93-AA$58)-63.1579*EXP(-0.19*Fperm_SI_Woolf2021!$E$9:$E$93)+63.1579*EXP(-0.19*AA$58))/(Fperm_SI_Woolf2021!$E$9:$E$93-AA$58))*(AA$58-Fperm_SI_Woolf2021!$E$9:$E$93)/10))) + Fperm_SI_Woolf2021!$G$9:$G$93*EXP(-Fperm_SI_Woolf2021!$J$9:$J$93*$C113*IF(AA$58=Fperm_SI_Woolf2021!$E$9:$E$93,1,EXP(LN((1.1*(Fperm_SI_Woolf2021!$E$9:$E$93-AA$58)-63.1579*EXP(-0.19*Fperm_SI_Woolf2021!$E$9:$E$93)+63.1579*EXP(-0.19*AA$58))/(Fperm_SI_Woolf2021!$E$9:$E$93-AA$58))*(AA$58-Fperm_SI_Woolf2021!$E$9:$E$93)/10))) + Fperm_SI_Woolf2021!$H$9:$H$93*EXP(-Fperm_SI_Woolf2021!$K$9:$K$93*$C113*IF(AA$58=Fperm_SI_Woolf2021!$E$9:$E$93,1,EXP(LN((1.1*(Fperm_SI_Woolf2021!$E$9:$E$93-AA$58)-63.1579*EXP(-0.19*Fperm_SI_Woolf2021!$E$9:$E$93)+63.1579*EXP(-0.19*AA$58))/(Fperm_SI_Woolf2021!$E$9:$E$93-AA$58))*(AA$58-Fperm_SI_Woolf2021!$E$9:$E$93)/10))),Fperm_SI_Woolf2021!$D$9:$D$93))</f>
        <v>0.45790884454544806</v>
      </c>
      <c r="AB113" s="51" cm="1">
        <f t="array" ref="AB113">MIN(1,SLOPE(Fperm_SI_Woolf2021!$F$9:$F$93*EXP(-Fperm_SI_Woolf2021!$I$9:$I$93*$C113*IF(AB$58=Fperm_SI_Woolf2021!$E$9:$E$93,1,EXP(LN((1.1*(Fperm_SI_Woolf2021!$E$9:$E$93-AB$58)-63.1579*EXP(-0.19*Fperm_SI_Woolf2021!$E$9:$E$93)+63.1579*EXP(-0.19*AB$58))/(Fperm_SI_Woolf2021!$E$9:$E$93-AB$58))*(AB$58-Fperm_SI_Woolf2021!$E$9:$E$93)/10))) + Fperm_SI_Woolf2021!$G$9:$G$93*EXP(-Fperm_SI_Woolf2021!$J$9:$J$93*$C113*IF(AB$58=Fperm_SI_Woolf2021!$E$9:$E$93,1,EXP(LN((1.1*(Fperm_SI_Woolf2021!$E$9:$E$93-AB$58)-63.1579*EXP(-0.19*Fperm_SI_Woolf2021!$E$9:$E$93)+63.1579*EXP(-0.19*AB$58))/(Fperm_SI_Woolf2021!$E$9:$E$93-AB$58))*(AB$58-Fperm_SI_Woolf2021!$E$9:$E$93)/10))) + Fperm_SI_Woolf2021!$H$9:$H$93*EXP(-Fperm_SI_Woolf2021!$K$9:$K$93*$C113*IF(AB$58=Fperm_SI_Woolf2021!$E$9:$E$93,1,EXP(LN((1.1*(Fperm_SI_Woolf2021!$E$9:$E$93-AB$58)-63.1579*EXP(-0.19*Fperm_SI_Woolf2021!$E$9:$E$93)+63.1579*EXP(-0.19*AB$58))/(Fperm_SI_Woolf2021!$E$9:$E$93-AB$58))*(AB$58-Fperm_SI_Woolf2021!$E$9:$E$93)/10))),Fperm_SI_Woolf2021!$D$9:$D$93)*AB$57+INTERCEPT(Fperm_SI_Woolf2021!$F$9:$F$93*EXP(-Fperm_SI_Woolf2021!$I$9:$I$93*$C113*IF(AB$58=Fperm_SI_Woolf2021!$E$9:$E$93,1,EXP(LN((1.1*(Fperm_SI_Woolf2021!$E$9:$E$93-AB$58)-63.1579*EXP(-0.19*Fperm_SI_Woolf2021!$E$9:$E$93)+63.1579*EXP(-0.19*AB$58))/(Fperm_SI_Woolf2021!$E$9:$E$93-AB$58))*(AB$58-Fperm_SI_Woolf2021!$E$9:$E$93)/10))) + Fperm_SI_Woolf2021!$G$9:$G$93*EXP(-Fperm_SI_Woolf2021!$J$9:$J$93*$C113*IF(AB$58=Fperm_SI_Woolf2021!$E$9:$E$93,1,EXP(LN((1.1*(Fperm_SI_Woolf2021!$E$9:$E$93-AB$58)-63.1579*EXP(-0.19*Fperm_SI_Woolf2021!$E$9:$E$93)+63.1579*EXP(-0.19*AB$58))/(Fperm_SI_Woolf2021!$E$9:$E$93-AB$58))*(AB$58-Fperm_SI_Woolf2021!$E$9:$E$93)/10))) + Fperm_SI_Woolf2021!$H$9:$H$93*EXP(-Fperm_SI_Woolf2021!$K$9:$K$93*$C113*IF(AB$58=Fperm_SI_Woolf2021!$E$9:$E$93,1,EXP(LN((1.1*(Fperm_SI_Woolf2021!$E$9:$E$93-AB$58)-63.1579*EXP(-0.19*Fperm_SI_Woolf2021!$E$9:$E$93)+63.1579*EXP(-0.19*AB$58))/(Fperm_SI_Woolf2021!$E$9:$E$93-AB$58))*(AB$58-Fperm_SI_Woolf2021!$E$9:$E$93)/10))),Fperm_SI_Woolf2021!$D$9:$D$93))</f>
        <v>0.42851921735357101</v>
      </c>
      <c r="AC113" s="51" cm="1">
        <f t="array" ref="AC113">MIN(1,SLOPE(Fperm_SI_Woolf2021!$F$9:$F$93*EXP(-Fperm_SI_Woolf2021!$I$9:$I$93*$C113*IF(AC$58=Fperm_SI_Woolf2021!$E$9:$E$93,1,EXP(LN((1.1*(Fperm_SI_Woolf2021!$E$9:$E$93-AC$58)-63.1579*EXP(-0.19*Fperm_SI_Woolf2021!$E$9:$E$93)+63.1579*EXP(-0.19*AC$58))/(Fperm_SI_Woolf2021!$E$9:$E$93-AC$58))*(AC$58-Fperm_SI_Woolf2021!$E$9:$E$93)/10))) + Fperm_SI_Woolf2021!$G$9:$G$93*EXP(-Fperm_SI_Woolf2021!$J$9:$J$93*$C113*IF(AC$58=Fperm_SI_Woolf2021!$E$9:$E$93,1,EXP(LN((1.1*(Fperm_SI_Woolf2021!$E$9:$E$93-AC$58)-63.1579*EXP(-0.19*Fperm_SI_Woolf2021!$E$9:$E$93)+63.1579*EXP(-0.19*AC$58))/(Fperm_SI_Woolf2021!$E$9:$E$93-AC$58))*(AC$58-Fperm_SI_Woolf2021!$E$9:$E$93)/10))) + Fperm_SI_Woolf2021!$H$9:$H$93*EXP(-Fperm_SI_Woolf2021!$K$9:$K$93*$C113*IF(AC$58=Fperm_SI_Woolf2021!$E$9:$E$93,1,EXP(LN((1.1*(Fperm_SI_Woolf2021!$E$9:$E$93-AC$58)-63.1579*EXP(-0.19*Fperm_SI_Woolf2021!$E$9:$E$93)+63.1579*EXP(-0.19*AC$58))/(Fperm_SI_Woolf2021!$E$9:$E$93-AC$58))*(AC$58-Fperm_SI_Woolf2021!$E$9:$E$93)/10))),Fperm_SI_Woolf2021!$D$9:$D$93)*AC$57+INTERCEPT(Fperm_SI_Woolf2021!$F$9:$F$93*EXP(-Fperm_SI_Woolf2021!$I$9:$I$93*$C113*IF(AC$58=Fperm_SI_Woolf2021!$E$9:$E$93,1,EXP(LN((1.1*(Fperm_SI_Woolf2021!$E$9:$E$93-AC$58)-63.1579*EXP(-0.19*Fperm_SI_Woolf2021!$E$9:$E$93)+63.1579*EXP(-0.19*AC$58))/(Fperm_SI_Woolf2021!$E$9:$E$93-AC$58))*(AC$58-Fperm_SI_Woolf2021!$E$9:$E$93)/10))) + Fperm_SI_Woolf2021!$G$9:$G$93*EXP(-Fperm_SI_Woolf2021!$J$9:$J$93*$C113*IF(AC$58=Fperm_SI_Woolf2021!$E$9:$E$93,1,EXP(LN((1.1*(Fperm_SI_Woolf2021!$E$9:$E$93-AC$58)-63.1579*EXP(-0.19*Fperm_SI_Woolf2021!$E$9:$E$93)+63.1579*EXP(-0.19*AC$58))/(Fperm_SI_Woolf2021!$E$9:$E$93-AC$58))*(AC$58-Fperm_SI_Woolf2021!$E$9:$E$93)/10))) + Fperm_SI_Woolf2021!$H$9:$H$93*EXP(-Fperm_SI_Woolf2021!$K$9:$K$93*$C113*IF(AC$58=Fperm_SI_Woolf2021!$E$9:$E$93,1,EXP(LN((1.1*(Fperm_SI_Woolf2021!$E$9:$E$93-AC$58)-63.1579*EXP(-0.19*Fperm_SI_Woolf2021!$E$9:$E$93)+63.1579*EXP(-0.19*AC$58))/(Fperm_SI_Woolf2021!$E$9:$E$93-AC$58))*(AC$58-Fperm_SI_Woolf2021!$E$9:$E$93)/10))),Fperm_SI_Woolf2021!$D$9:$D$93))</f>
        <v>0.39912959016169391</v>
      </c>
      <c r="AD113" s="51" cm="1">
        <f t="array" ref="AD113">MIN(1,SLOPE(Fperm_SI_Woolf2021!$F$9:$F$93*EXP(-Fperm_SI_Woolf2021!$I$9:$I$93*$C113*IF(AD$58=Fperm_SI_Woolf2021!$E$9:$E$93,1,EXP(LN((1.1*(Fperm_SI_Woolf2021!$E$9:$E$93-AD$58)-63.1579*EXP(-0.19*Fperm_SI_Woolf2021!$E$9:$E$93)+63.1579*EXP(-0.19*AD$58))/(Fperm_SI_Woolf2021!$E$9:$E$93-AD$58))*(AD$58-Fperm_SI_Woolf2021!$E$9:$E$93)/10))) + Fperm_SI_Woolf2021!$G$9:$G$93*EXP(-Fperm_SI_Woolf2021!$J$9:$J$93*$C113*IF(AD$58=Fperm_SI_Woolf2021!$E$9:$E$93,1,EXP(LN((1.1*(Fperm_SI_Woolf2021!$E$9:$E$93-AD$58)-63.1579*EXP(-0.19*Fperm_SI_Woolf2021!$E$9:$E$93)+63.1579*EXP(-0.19*AD$58))/(Fperm_SI_Woolf2021!$E$9:$E$93-AD$58))*(AD$58-Fperm_SI_Woolf2021!$E$9:$E$93)/10))) + Fperm_SI_Woolf2021!$H$9:$H$93*EXP(-Fperm_SI_Woolf2021!$K$9:$K$93*$C113*IF(AD$58=Fperm_SI_Woolf2021!$E$9:$E$93,1,EXP(LN((1.1*(Fperm_SI_Woolf2021!$E$9:$E$93-AD$58)-63.1579*EXP(-0.19*Fperm_SI_Woolf2021!$E$9:$E$93)+63.1579*EXP(-0.19*AD$58))/(Fperm_SI_Woolf2021!$E$9:$E$93-AD$58))*(AD$58-Fperm_SI_Woolf2021!$E$9:$E$93)/10))),Fperm_SI_Woolf2021!$D$9:$D$93)*AD$57+INTERCEPT(Fperm_SI_Woolf2021!$F$9:$F$93*EXP(-Fperm_SI_Woolf2021!$I$9:$I$93*$C113*IF(AD$58=Fperm_SI_Woolf2021!$E$9:$E$93,1,EXP(LN((1.1*(Fperm_SI_Woolf2021!$E$9:$E$93-AD$58)-63.1579*EXP(-0.19*Fperm_SI_Woolf2021!$E$9:$E$93)+63.1579*EXP(-0.19*AD$58))/(Fperm_SI_Woolf2021!$E$9:$E$93-AD$58))*(AD$58-Fperm_SI_Woolf2021!$E$9:$E$93)/10))) + Fperm_SI_Woolf2021!$G$9:$G$93*EXP(-Fperm_SI_Woolf2021!$J$9:$J$93*$C113*IF(AD$58=Fperm_SI_Woolf2021!$E$9:$E$93,1,EXP(LN((1.1*(Fperm_SI_Woolf2021!$E$9:$E$93-AD$58)-63.1579*EXP(-0.19*Fperm_SI_Woolf2021!$E$9:$E$93)+63.1579*EXP(-0.19*AD$58))/(Fperm_SI_Woolf2021!$E$9:$E$93-AD$58))*(AD$58-Fperm_SI_Woolf2021!$E$9:$E$93)/10))) + Fperm_SI_Woolf2021!$H$9:$H$93*EXP(-Fperm_SI_Woolf2021!$K$9:$K$93*$C113*IF(AD$58=Fperm_SI_Woolf2021!$E$9:$E$93,1,EXP(LN((1.1*(Fperm_SI_Woolf2021!$E$9:$E$93-AD$58)-63.1579*EXP(-0.19*Fperm_SI_Woolf2021!$E$9:$E$93)+63.1579*EXP(-0.19*AD$58))/(Fperm_SI_Woolf2021!$E$9:$E$93-AD$58))*(AD$58-Fperm_SI_Woolf2021!$E$9:$E$93)/10))),Fperm_SI_Woolf2021!$D$9:$D$93))</f>
        <v>0.36973996296981676</v>
      </c>
      <c r="AE113" s="51" cm="1">
        <f t="array" ref="AE113">MIN(1,SLOPE(Fperm_SI_Woolf2021!$F$9:$F$93*EXP(-Fperm_SI_Woolf2021!$I$9:$I$93*$C113*IF(AE$58=Fperm_SI_Woolf2021!$E$9:$E$93,1,EXP(LN((1.1*(Fperm_SI_Woolf2021!$E$9:$E$93-AE$58)-63.1579*EXP(-0.19*Fperm_SI_Woolf2021!$E$9:$E$93)+63.1579*EXP(-0.19*AE$58))/(Fperm_SI_Woolf2021!$E$9:$E$93-AE$58))*(AE$58-Fperm_SI_Woolf2021!$E$9:$E$93)/10))) + Fperm_SI_Woolf2021!$G$9:$G$93*EXP(-Fperm_SI_Woolf2021!$J$9:$J$93*$C113*IF(AE$58=Fperm_SI_Woolf2021!$E$9:$E$93,1,EXP(LN((1.1*(Fperm_SI_Woolf2021!$E$9:$E$93-AE$58)-63.1579*EXP(-0.19*Fperm_SI_Woolf2021!$E$9:$E$93)+63.1579*EXP(-0.19*AE$58))/(Fperm_SI_Woolf2021!$E$9:$E$93-AE$58))*(AE$58-Fperm_SI_Woolf2021!$E$9:$E$93)/10))) + Fperm_SI_Woolf2021!$H$9:$H$93*EXP(-Fperm_SI_Woolf2021!$K$9:$K$93*$C113*IF(AE$58=Fperm_SI_Woolf2021!$E$9:$E$93,1,EXP(LN((1.1*(Fperm_SI_Woolf2021!$E$9:$E$93-AE$58)-63.1579*EXP(-0.19*Fperm_SI_Woolf2021!$E$9:$E$93)+63.1579*EXP(-0.19*AE$58))/(Fperm_SI_Woolf2021!$E$9:$E$93-AE$58))*(AE$58-Fperm_SI_Woolf2021!$E$9:$E$93)/10))),Fperm_SI_Woolf2021!$D$9:$D$93)*AE$57+INTERCEPT(Fperm_SI_Woolf2021!$F$9:$F$93*EXP(-Fperm_SI_Woolf2021!$I$9:$I$93*$C113*IF(AE$58=Fperm_SI_Woolf2021!$E$9:$E$93,1,EXP(LN((1.1*(Fperm_SI_Woolf2021!$E$9:$E$93-AE$58)-63.1579*EXP(-0.19*Fperm_SI_Woolf2021!$E$9:$E$93)+63.1579*EXP(-0.19*AE$58))/(Fperm_SI_Woolf2021!$E$9:$E$93-AE$58))*(AE$58-Fperm_SI_Woolf2021!$E$9:$E$93)/10))) + Fperm_SI_Woolf2021!$G$9:$G$93*EXP(-Fperm_SI_Woolf2021!$J$9:$J$93*$C113*IF(AE$58=Fperm_SI_Woolf2021!$E$9:$E$93,1,EXP(LN((1.1*(Fperm_SI_Woolf2021!$E$9:$E$93-AE$58)-63.1579*EXP(-0.19*Fperm_SI_Woolf2021!$E$9:$E$93)+63.1579*EXP(-0.19*AE$58))/(Fperm_SI_Woolf2021!$E$9:$E$93-AE$58))*(AE$58-Fperm_SI_Woolf2021!$E$9:$E$93)/10))) + Fperm_SI_Woolf2021!$H$9:$H$93*EXP(-Fperm_SI_Woolf2021!$K$9:$K$93*$C113*IF(AE$58=Fperm_SI_Woolf2021!$E$9:$E$93,1,EXP(LN((1.1*(Fperm_SI_Woolf2021!$E$9:$E$93-AE$58)-63.1579*EXP(-0.19*Fperm_SI_Woolf2021!$E$9:$E$93)+63.1579*EXP(-0.19*AE$58))/(Fperm_SI_Woolf2021!$E$9:$E$93-AE$58))*(AE$58-Fperm_SI_Woolf2021!$E$9:$E$93)/10))),Fperm_SI_Woolf2021!$D$9:$D$93))</f>
        <v>0.34035033577793966</v>
      </c>
      <c r="AF113" s="51" cm="1">
        <f t="array" ref="AF113">MIN(1,SLOPE(Fperm_SI_Woolf2021!$F$9:$F$93*EXP(-Fperm_SI_Woolf2021!$I$9:$I$93*$C113*IF(AF$58=Fperm_SI_Woolf2021!$E$9:$E$93,1,EXP(LN((1.1*(Fperm_SI_Woolf2021!$E$9:$E$93-AF$58)-63.1579*EXP(-0.19*Fperm_SI_Woolf2021!$E$9:$E$93)+63.1579*EXP(-0.19*AF$58))/(Fperm_SI_Woolf2021!$E$9:$E$93-AF$58))*(AF$58-Fperm_SI_Woolf2021!$E$9:$E$93)/10))) + Fperm_SI_Woolf2021!$G$9:$G$93*EXP(-Fperm_SI_Woolf2021!$J$9:$J$93*$C113*IF(AF$58=Fperm_SI_Woolf2021!$E$9:$E$93,1,EXP(LN((1.1*(Fperm_SI_Woolf2021!$E$9:$E$93-AF$58)-63.1579*EXP(-0.19*Fperm_SI_Woolf2021!$E$9:$E$93)+63.1579*EXP(-0.19*AF$58))/(Fperm_SI_Woolf2021!$E$9:$E$93-AF$58))*(AF$58-Fperm_SI_Woolf2021!$E$9:$E$93)/10))) + Fperm_SI_Woolf2021!$H$9:$H$93*EXP(-Fperm_SI_Woolf2021!$K$9:$K$93*$C113*IF(AF$58=Fperm_SI_Woolf2021!$E$9:$E$93,1,EXP(LN((1.1*(Fperm_SI_Woolf2021!$E$9:$E$93-AF$58)-63.1579*EXP(-0.19*Fperm_SI_Woolf2021!$E$9:$E$93)+63.1579*EXP(-0.19*AF$58))/(Fperm_SI_Woolf2021!$E$9:$E$93-AF$58))*(AF$58-Fperm_SI_Woolf2021!$E$9:$E$93)/10))),Fperm_SI_Woolf2021!$D$9:$D$93)*AF$57+INTERCEPT(Fperm_SI_Woolf2021!$F$9:$F$93*EXP(-Fperm_SI_Woolf2021!$I$9:$I$93*$C113*IF(AF$58=Fperm_SI_Woolf2021!$E$9:$E$93,1,EXP(LN((1.1*(Fperm_SI_Woolf2021!$E$9:$E$93-AF$58)-63.1579*EXP(-0.19*Fperm_SI_Woolf2021!$E$9:$E$93)+63.1579*EXP(-0.19*AF$58))/(Fperm_SI_Woolf2021!$E$9:$E$93-AF$58))*(AF$58-Fperm_SI_Woolf2021!$E$9:$E$93)/10))) + Fperm_SI_Woolf2021!$G$9:$G$93*EXP(-Fperm_SI_Woolf2021!$J$9:$J$93*$C113*IF(AF$58=Fperm_SI_Woolf2021!$E$9:$E$93,1,EXP(LN((1.1*(Fperm_SI_Woolf2021!$E$9:$E$93-AF$58)-63.1579*EXP(-0.19*Fperm_SI_Woolf2021!$E$9:$E$93)+63.1579*EXP(-0.19*AF$58))/(Fperm_SI_Woolf2021!$E$9:$E$93-AF$58))*(AF$58-Fperm_SI_Woolf2021!$E$9:$E$93)/10))) + Fperm_SI_Woolf2021!$H$9:$H$93*EXP(-Fperm_SI_Woolf2021!$K$9:$K$93*$C113*IF(AF$58=Fperm_SI_Woolf2021!$E$9:$E$93,1,EXP(LN((1.1*(Fperm_SI_Woolf2021!$E$9:$E$93-AF$58)-63.1579*EXP(-0.19*Fperm_SI_Woolf2021!$E$9:$E$93)+63.1579*EXP(-0.19*AF$58))/(Fperm_SI_Woolf2021!$E$9:$E$93-AF$58))*(AF$58-Fperm_SI_Woolf2021!$E$9:$E$93)/10))),Fperm_SI_Woolf2021!$D$9:$D$93))</f>
        <v>0.31096070858606256</v>
      </c>
      <c r="AG113" s="51" cm="1">
        <f t="array" ref="AG113">MIN(1,SLOPE(Fperm_SI_Woolf2021!$F$9:$F$93*EXP(-Fperm_SI_Woolf2021!$I$9:$I$93*$C113*IF(AG$58=Fperm_SI_Woolf2021!$E$9:$E$93,1,EXP(LN((1.1*(Fperm_SI_Woolf2021!$E$9:$E$93-AG$58)-63.1579*EXP(-0.19*Fperm_SI_Woolf2021!$E$9:$E$93)+63.1579*EXP(-0.19*AG$58))/(Fperm_SI_Woolf2021!$E$9:$E$93-AG$58))*(AG$58-Fperm_SI_Woolf2021!$E$9:$E$93)/10))) + Fperm_SI_Woolf2021!$G$9:$G$93*EXP(-Fperm_SI_Woolf2021!$J$9:$J$93*$C113*IF(AG$58=Fperm_SI_Woolf2021!$E$9:$E$93,1,EXP(LN((1.1*(Fperm_SI_Woolf2021!$E$9:$E$93-AG$58)-63.1579*EXP(-0.19*Fperm_SI_Woolf2021!$E$9:$E$93)+63.1579*EXP(-0.19*AG$58))/(Fperm_SI_Woolf2021!$E$9:$E$93-AG$58))*(AG$58-Fperm_SI_Woolf2021!$E$9:$E$93)/10))) + Fperm_SI_Woolf2021!$H$9:$H$93*EXP(-Fperm_SI_Woolf2021!$K$9:$K$93*$C113*IF(AG$58=Fperm_SI_Woolf2021!$E$9:$E$93,1,EXP(LN((1.1*(Fperm_SI_Woolf2021!$E$9:$E$93-AG$58)-63.1579*EXP(-0.19*Fperm_SI_Woolf2021!$E$9:$E$93)+63.1579*EXP(-0.19*AG$58))/(Fperm_SI_Woolf2021!$E$9:$E$93-AG$58))*(AG$58-Fperm_SI_Woolf2021!$E$9:$E$93)/10))),Fperm_SI_Woolf2021!$D$9:$D$93)*AG$57+INTERCEPT(Fperm_SI_Woolf2021!$F$9:$F$93*EXP(-Fperm_SI_Woolf2021!$I$9:$I$93*$C113*IF(AG$58=Fperm_SI_Woolf2021!$E$9:$E$93,1,EXP(LN((1.1*(Fperm_SI_Woolf2021!$E$9:$E$93-AG$58)-63.1579*EXP(-0.19*Fperm_SI_Woolf2021!$E$9:$E$93)+63.1579*EXP(-0.19*AG$58))/(Fperm_SI_Woolf2021!$E$9:$E$93-AG$58))*(AG$58-Fperm_SI_Woolf2021!$E$9:$E$93)/10))) + Fperm_SI_Woolf2021!$G$9:$G$93*EXP(-Fperm_SI_Woolf2021!$J$9:$J$93*$C113*IF(AG$58=Fperm_SI_Woolf2021!$E$9:$E$93,1,EXP(LN((1.1*(Fperm_SI_Woolf2021!$E$9:$E$93-AG$58)-63.1579*EXP(-0.19*Fperm_SI_Woolf2021!$E$9:$E$93)+63.1579*EXP(-0.19*AG$58))/(Fperm_SI_Woolf2021!$E$9:$E$93-AG$58))*(AG$58-Fperm_SI_Woolf2021!$E$9:$E$93)/10))) + Fperm_SI_Woolf2021!$H$9:$H$93*EXP(-Fperm_SI_Woolf2021!$K$9:$K$93*$C113*IF(AG$58=Fperm_SI_Woolf2021!$E$9:$E$93,1,EXP(LN((1.1*(Fperm_SI_Woolf2021!$E$9:$E$93-AG$58)-63.1579*EXP(-0.19*Fperm_SI_Woolf2021!$E$9:$E$93)+63.1579*EXP(-0.19*AG$58))/(Fperm_SI_Woolf2021!$E$9:$E$93-AG$58))*(AG$58-Fperm_SI_Woolf2021!$E$9:$E$93)/10))),Fperm_SI_Woolf2021!$D$9:$D$93))</f>
        <v>0.28157108139418541</v>
      </c>
      <c r="AH113" s="51" cm="1">
        <f t="array" ref="AH113">MIN(1,SLOPE(Fperm_SI_Woolf2021!$F$9:$F$93*EXP(-Fperm_SI_Woolf2021!$I$9:$I$93*$C113*IF(AH$58=Fperm_SI_Woolf2021!$E$9:$E$93,1,EXP(LN((1.1*(Fperm_SI_Woolf2021!$E$9:$E$93-AH$58)-63.1579*EXP(-0.19*Fperm_SI_Woolf2021!$E$9:$E$93)+63.1579*EXP(-0.19*AH$58))/(Fperm_SI_Woolf2021!$E$9:$E$93-AH$58))*(AH$58-Fperm_SI_Woolf2021!$E$9:$E$93)/10))) + Fperm_SI_Woolf2021!$G$9:$G$93*EXP(-Fperm_SI_Woolf2021!$J$9:$J$93*$C113*IF(AH$58=Fperm_SI_Woolf2021!$E$9:$E$93,1,EXP(LN((1.1*(Fperm_SI_Woolf2021!$E$9:$E$93-AH$58)-63.1579*EXP(-0.19*Fperm_SI_Woolf2021!$E$9:$E$93)+63.1579*EXP(-0.19*AH$58))/(Fperm_SI_Woolf2021!$E$9:$E$93-AH$58))*(AH$58-Fperm_SI_Woolf2021!$E$9:$E$93)/10))) + Fperm_SI_Woolf2021!$H$9:$H$93*EXP(-Fperm_SI_Woolf2021!$K$9:$K$93*$C113*IF(AH$58=Fperm_SI_Woolf2021!$E$9:$E$93,1,EXP(LN((1.1*(Fperm_SI_Woolf2021!$E$9:$E$93-AH$58)-63.1579*EXP(-0.19*Fperm_SI_Woolf2021!$E$9:$E$93)+63.1579*EXP(-0.19*AH$58))/(Fperm_SI_Woolf2021!$E$9:$E$93-AH$58))*(AH$58-Fperm_SI_Woolf2021!$E$9:$E$93)/10))),Fperm_SI_Woolf2021!$D$9:$D$93)*AH$57+INTERCEPT(Fperm_SI_Woolf2021!$F$9:$F$93*EXP(-Fperm_SI_Woolf2021!$I$9:$I$93*$C113*IF(AH$58=Fperm_SI_Woolf2021!$E$9:$E$93,1,EXP(LN((1.1*(Fperm_SI_Woolf2021!$E$9:$E$93-AH$58)-63.1579*EXP(-0.19*Fperm_SI_Woolf2021!$E$9:$E$93)+63.1579*EXP(-0.19*AH$58))/(Fperm_SI_Woolf2021!$E$9:$E$93-AH$58))*(AH$58-Fperm_SI_Woolf2021!$E$9:$E$93)/10))) + Fperm_SI_Woolf2021!$G$9:$G$93*EXP(-Fperm_SI_Woolf2021!$J$9:$J$93*$C113*IF(AH$58=Fperm_SI_Woolf2021!$E$9:$E$93,1,EXP(LN((1.1*(Fperm_SI_Woolf2021!$E$9:$E$93-AH$58)-63.1579*EXP(-0.19*Fperm_SI_Woolf2021!$E$9:$E$93)+63.1579*EXP(-0.19*AH$58))/(Fperm_SI_Woolf2021!$E$9:$E$93-AH$58))*(AH$58-Fperm_SI_Woolf2021!$E$9:$E$93)/10))) + Fperm_SI_Woolf2021!$H$9:$H$93*EXP(-Fperm_SI_Woolf2021!$K$9:$K$93*$C113*IF(AH$58=Fperm_SI_Woolf2021!$E$9:$E$93,1,EXP(LN((1.1*(Fperm_SI_Woolf2021!$E$9:$E$93-AH$58)-63.1579*EXP(-0.19*Fperm_SI_Woolf2021!$E$9:$E$93)+63.1579*EXP(-0.19*AH$58))/(Fperm_SI_Woolf2021!$E$9:$E$93-AH$58))*(AH$58-Fperm_SI_Woolf2021!$E$9:$E$93)/10))),Fperm_SI_Woolf2021!$D$9:$D$93))</f>
        <v>0.52303932476338677</v>
      </c>
      <c r="AI113" s="51" cm="1">
        <f t="array" ref="AI113">MIN(1,SLOPE(Fperm_SI_Woolf2021!$F$9:$F$93*EXP(-Fperm_SI_Woolf2021!$I$9:$I$93*$C113*IF(AI$58=Fperm_SI_Woolf2021!$E$9:$E$93,1,EXP(LN((1.1*(Fperm_SI_Woolf2021!$E$9:$E$93-AI$58)-63.1579*EXP(-0.19*Fperm_SI_Woolf2021!$E$9:$E$93)+63.1579*EXP(-0.19*AI$58))/(Fperm_SI_Woolf2021!$E$9:$E$93-AI$58))*(AI$58-Fperm_SI_Woolf2021!$E$9:$E$93)/10))) + Fperm_SI_Woolf2021!$G$9:$G$93*EXP(-Fperm_SI_Woolf2021!$J$9:$J$93*$C113*IF(AI$58=Fperm_SI_Woolf2021!$E$9:$E$93,1,EXP(LN((1.1*(Fperm_SI_Woolf2021!$E$9:$E$93-AI$58)-63.1579*EXP(-0.19*Fperm_SI_Woolf2021!$E$9:$E$93)+63.1579*EXP(-0.19*AI$58))/(Fperm_SI_Woolf2021!$E$9:$E$93-AI$58))*(AI$58-Fperm_SI_Woolf2021!$E$9:$E$93)/10))) + Fperm_SI_Woolf2021!$H$9:$H$93*EXP(-Fperm_SI_Woolf2021!$K$9:$K$93*$C113*IF(AI$58=Fperm_SI_Woolf2021!$E$9:$E$93,1,EXP(LN((1.1*(Fperm_SI_Woolf2021!$E$9:$E$93-AI$58)-63.1579*EXP(-0.19*Fperm_SI_Woolf2021!$E$9:$E$93)+63.1579*EXP(-0.19*AI$58))/(Fperm_SI_Woolf2021!$E$9:$E$93-AI$58))*(AI$58-Fperm_SI_Woolf2021!$E$9:$E$93)/10))),Fperm_SI_Woolf2021!$D$9:$D$93)*AI$57+INTERCEPT(Fperm_SI_Woolf2021!$F$9:$F$93*EXP(-Fperm_SI_Woolf2021!$I$9:$I$93*$C113*IF(AI$58=Fperm_SI_Woolf2021!$E$9:$E$93,1,EXP(LN((1.1*(Fperm_SI_Woolf2021!$E$9:$E$93-AI$58)-63.1579*EXP(-0.19*Fperm_SI_Woolf2021!$E$9:$E$93)+63.1579*EXP(-0.19*AI$58))/(Fperm_SI_Woolf2021!$E$9:$E$93-AI$58))*(AI$58-Fperm_SI_Woolf2021!$E$9:$E$93)/10))) + Fperm_SI_Woolf2021!$G$9:$G$93*EXP(-Fperm_SI_Woolf2021!$J$9:$J$93*$C113*IF(AI$58=Fperm_SI_Woolf2021!$E$9:$E$93,1,EXP(LN((1.1*(Fperm_SI_Woolf2021!$E$9:$E$93-AI$58)-63.1579*EXP(-0.19*Fperm_SI_Woolf2021!$E$9:$E$93)+63.1579*EXP(-0.19*AI$58))/(Fperm_SI_Woolf2021!$E$9:$E$93-AI$58))*(AI$58-Fperm_SI_Woolf2021!$E$9:$E$93)/10))) + Fperm_SI_Woolf2021!$H$9:$H$93*EXP(-Fperm_SI_Woolf2021!$K$9:$K$93*$C113*IF(AI$58=Fperm_SI_Woolf2021!$E$9:$E$93,1,EXP(LN((1.1*(Fperm_SI_Woolf2021!$E$9:$E$93-AI$58)-63.1579*EXP(-0.19*Fperm_SI_Woolf2021!$E$9:$E$93)+63.1579*EXP(-0.19*AI$58))/(Fperm_SI_Woolf2021!$E$9:$E$93-AI$58))*(AI$58-Fperm_SI_Woolf2021!$E$9:$E$93)/10))),Fperm_SI_Woolf2021!$D$9:$D$93))</f>
        <v>0.49918613931321276</v>
      </c>
      <c r="AJ113" s="51" cm="1">
        <f t="array" ref="AJ113">MIN(1,SLOPE(Fperm_SI_Woolf2021!$F$9:$F$93*EXP(-Fperm_SI_Woolf2021!$I$9:$I$93*$C113*IF(AJ$58=Fperm_SI_Woolf2021!$E$9:$E$93,1,EXP(LN((1.1*(Fperm_SI_Woolf2021!$E$9:$E$93-AJ$58)-63.1579*EXP(-0.19*Fperm_SI_Woolf2021!$E$9:$E$93)+63.1579*EXP(-0.19*AJ$58))/(Fperm_SI_Woolf2021!$E$9:$E$93-AJ$58))*(AJ$58-Fperm_SI_Woolf2021!$E$9:$E$93)/10))) + Fperm_SI_Woolf2021!$G$9:$G$93*EXP(-Fperm_SI_Woolf2021!$J$9:$J$93*$C113*IF(AJ$58=Fperm_SI_Woolf2021!$E$9:$E$93,1,EXP(LN((1.1*(Fperm_SI_Woolf2021!$E$9:$E$93-AJ$58)-63.1579*EXP(-0.19*Fperm_SI_Woolf2021!$E$9:$E$93)+63.1579*EXP(-0.19*AJ$58))/(Fperm_SI_Woolf2021!$E$9:$E$93-AJ$58))*(AJ$58-Fperm_SI_Woolf2021!$E$9:$E$93)/10))) + Fperm_SI_Woolf2021!$H$9:$H$93*EXP(-Fperm_SI_Woolf2021!$K$9:$K$93*$C113*IF(AJ$58=Fperm_SI_Woolf2021!$E$9:$E$93,1,EXP(LN((1.1*(Fperm_SI_Woolf2021!$E$9:$E$93-AJ$58)-63.1579*EXP(-0.19*Fperm_SI_Woolf2021!$E$9:$E$93)+63.1579*EXP(-0.19*AJ$58))/(Fperm_SI_Woolf2021!$E$9:$E$93-AJ$58))*(AJ$58-Fperm_SI_Woolf2021!$E$9:$E$93)/10))),Fperm_SI_Woolf2021!$D$9:$D$93)*AJ$57+INTERCEPT(Fperm_SI_Woolf2021!$F$9:$F$93*EXP(-Fperm_SI_Woolf2021!$I$9:$I$93*$C113*IF(AJ$58=Fperm_SI_Woolf2021!$E$9:$E$93,1,EXP(LN((1.1*(Fperm_SI_Woolf2021!$E$9:$E$93-AJ$58)-63.1579*EXP(-0.19*Fperm_SI_Woolf2021!$E$9:$E$93)+63.1579*EXP(-0.19*AJ$58))/(Fperm_SI_Woolf2021!$E$9:$E$93-AJ$58))*(AJ$58-Fperm_SI_Woolf2021!$E$9:$E$93)/10))) + Fperm_SI_Woolf2021!$G$9:$G$93*EXP(-Fperm_SI_Woolf2021!$J$9:$J$93*$C113*IF(AJ$58=Fperm_SI_Woolf2021!$E$9:$E$93,1,EXP(LN((1.1*(Fperm_SI_Woolf2021!$E$9:$E$93-AJ$58)-63.1579*EXP(-0.19*Fperm_SI_Woolf2021!$E$9:$E$93)+63.1579*EXP(-0.19*AJ$58))/(Fperm_SI_Woolf2021!$E$9:$E$93-AJ$58))*(AJ$58-Fperm_SI_Woolf2021!$E$9:$E$93)/10))) + Fperm_SI_Woolf2021!$H$9:$H$93*EXP(-Fperm_SI_Woolf2021!$K$9:$K$93*$C113*IF(AJ$58=Fperm_SI_Woolf2021!$E$9:$E$93,1,EXP(LN((1.1*(Fperm_SI_Woolf2021!$E$9:$E$93-AJ$58)-63.1579*EXP(-0.19*Fperm_SI_Woolf2021!$E$9:$E$93)+63.1579*EXP(-0.19*AJ$58))/(Fperm_SI_Woolf2021!$E$9:$E$93-AJ$58))*(AJ$58-Fperm_SI_Woolf2021!$E$9:$E$93)/10))),Fperm_SI_Woolf2021!$D$9:$D$93))</f>
        <v>0.47533295386303864</v>
      </c>
      <c r="AK113" s="51" cm="1">
        <f t="array" ref="AK113">MIN(1,SLOPE(Fperm_SI_Woolf2021!$F$9:$F$93*EXP(-Fperm_SI_Woolf2021!$I$9:$I$93*$C113*IF(AK$58=Fperm_SI_Woolf2021!$E$9:$E$93,1,EXP(LN((1.1*(Fperm_SI_Woolf2021!$E$9:$E$93-AK$58)-63.1579*EXP(-0.19*Fperm_SI_Woolf2021!$E$9:$E$93)+63.1579*EXP(-0.19*AK$58))/(Fperm_SI_Woolf2021!$E$9:$E$93-AK$58))*(AK$58-Fperm_SI_Woolf2021!$E$9:$E$93)/10))) + Fperm_SI_Woolf2021!$G$9:$G$93*EXP(-Fperm_SI_Woolf2021!$J$9:$J$93*$C113*IF(AK$58=Fperm_SI_Woolf2021!$E$9:$E$93,1,EXP(LN((1.1*(Fperm_SI_Woolf2021!$E$9:$E$93-AK$58)-63.1579*EXP(-0.19*Fperm_SI_Woolf2021!$E$9:$E$93)+63.1579*EXP(-0.19*AK$58))/(Fperm_SI_Woolf2021!$E$9:$E$93-AK$58))*(AK$58-Fperm_SI_Woolf2021!$E$9:$E$93)/10))) + Fperm_SI_Woolf2021!$H$9:$H$93*EXP(-Fperm_SI_Woolf2021!$K$9:$K$93*$C113*IF(AK$58=Fperm_SI_Woolf2021!$E$9:$E$93,1,EXP(LN((1.1*(Fperm_SI_Woolf2021!$E$9:$E$93-AK$58)-63.1579*EXP(-0.19*Fperm_SI_Woolf2021!$E$9:$E$93)+63.1579*EXP(-0.19*AK$58))/(Fperm_SI_Woolf2021!$E$9:$E$93-AK$58))*(AK$58-Fperm_SI_Woolf2021!$E$9:$E$93)/10))),Fperm_SI_Woolf2021!$D$9:$D$93)*AK$57+INTERCEPT(Fperm_SI_Woolf2021!$F$9:$F$93*EXP(-Fperm_SI_Woolf2021!$I$9:$I$93*$C113*IF(AK$58=Fperm_SI_Woolf2021!$E$9:$E$93,1,EXP(LN((1.1*(Fperm_SI_Woolf2021!$E$9:$E$93-AK$58)-63.1579*EXP(-0.19*Fperm_SI_Woolf2021!$E$9:$E$93)+63.1579*EXP(-0.19*AK$58))/(Fperm_SI_Woolf2021!$E$9:$E$93-AK$58))*(AK$58-Fperm_SI_Woolf2021!$E$9:$E$93)/10))) + Fperm_SI_Woolf2021!$G$9:$G$93*EXP(-Fperm_SI_Woolf2021!$J$9:$J$93*$C113*IF(AK$58=Fperm_SI_Woolf2021!$E$9:$E$93,1,EXP(LN((1.1*(Fperm_SI_Woolf2021!$E$9:$E$93-AK$58)-63.1579*EXP(-0.19*Fperm_SI_Woolf2021!$E$9:$E$93)+63.1579*EXP(-0.19*AK$58))/(Fperm_SI_Woolf2021!$E$9:$E$93-AK$58))*(AK$58-Fperm_SI_Woolf2021!$E$9:$E$93)/10))) + Fperm_SI_Woolf2021!$H$9:$H$93*EXP(-Fperm_SI_Woolf2021!$K$9:$K$93*$C113*IF(AK$58=Fperm_SI_Woolf2021!$E$9:$E$93,1,EXP(LN((1.1*(Fperm_SI_Woolf2021!$E$9:$E$93-AK$58)-63.1579*EXP(-0.19*Fperm_SI_Woolf2021!$E$9:$E$93)+63.1579*EXP(-0.19*AK$58))/(Fperm_SI_Woolf2021!$E$9:$E$93-AK$58))*(AK$58-Fperm_SI_Woolf2021!$E$9:$E$93)/10))),Fperm_SI_Woolf2021!$D$9:$D$93))</f>
        <v>0.45147976841286458</v>
      </c>
      <c r="AL113" s="51" cm="1">
        <f t="array" ref="AL113">MIN(1,SLOPE(Fperm_SI_Woolf2021!$F$9:$F$93*EXP(-Fperm_SI_Woolf2021!$I$9:$I$93*$C113*IF(AL$58=Fperm_SI_Woolf2021!$E$9:$E$93,1,EXP(LN((1.1*(Fperm_SI_Woolf2021!$E$9:$E$93-AL$58)-63.1579*EXP(-0.19*Fperm_SI_Woolf2021!$E$9:$E$93)+63.1579*EXP(-0.19*AL$58))/(Fperm_SI_Woolf2021!$E$9:$E$93-AL$58))*(AL$58-Fperm_SI_Woolf2021!$E$9:$E$93)/10))) + Fperm_SI_Woolf2021!$G$9:$G$93*EXP(-Fperm_SI_Woolf2021!$J$9:$J$93*$C113*IF(AL$58=Fperm_SI_Woolf2021!$E$9:$E$93,1,EXP(LN((1.1*(Fperm_SI_Woolf2021!$E$9:$E$93-AL$58)-63.1579*EXP(-0.19*Fperm_SI_Woolf2021!$E$9:$E$93)+63.1579*EXP(-0.19*AL$58))/(Fperm_SI_Woolf2021!$E$9:$E$93-AL$58))*(AL$58-Fperm_SI_Woolf2021!$E$9:$E$93)/10))) + Fperm_SI_Woolf2021!$H$9:$H$93*EXP(-Fperm_SI_Woolf2021!$K$9:$K$93*$C113*IF(AL$58=Fperm_SI_Woolf2021!$E$9:$E$93,1,EXP(LN((1.1*(Fperm_SI_Woolf2021!$E$9:$E$93-AL$58)-63.1579*EXP(-0.19*Fperm_SI_Woolf2021!$E$9:$E$93)+63.1579*EXP(-0.19*AL$58))/(Fperm_SI_Woolf2021!$E$9:$E$93-AL$58))*(AL$58-Fperm_SI_Woolf2021!$E$9:$E$93)/10))),Fperm_SI_Woolf2021!$D$9:$D$93)*AL$57+INTERCEPT(Fperm_SI_Woolf2021!$F$9:$F$93*EXP(-Fperm_SI_Woolf2021!$I$9:$I$93*$C113*IF(AL$58=Fperm_SI_Woolf2021!$E$9:$E$93,1,EXP(LN((1.1*(Fperm_SI_Woolf2021!$E$9:$E$93-AL$58)-63.1579*EXP(-0.19*Fperm_SI_Woolf2021!$E$9:$E$93)+63.1579*EXP(-0.19*AL$58))/(Fperm_SI_Woolf2021!$E$9:$E$93-AL$58))*(AL$58-Fperm_SI_Woolf2021!$E$9:$E$93)/10))) + Fperm_SI_Woolf2021!$G$9:$G$93*EXP(-Fperm_SI_Woolf2021!$J$9:$J$93*$C113*IF(AL$58=Fperm_SI_Woolf2021!$E$9:$E$93,1,EXP(LN((1.1*(Fperm_SI_Woolf2021!$E$9:$E$93-AL$58)-63.1579*EXP(-0.19*Fperm_SI_Woolf2021!$E$9:$E$93)+63.1579*EXP(-0.19*AL$58))/(Fperm_SI_Woolf2021!$E$9:$E$93-AL$58))*(AL$58-Fperm_SI_Woolf2021!$E$9:$E$93)/10))) + Fperm_SI_Woolf2021!$H$9:$H$93*EXP(-Fperm_SI_Woolf2021!$K$9:$K$93*$C113*IF(AL$58=Fperm_SI_Woolf2021!$E$9:$E$93,1,EXP(LN((1.1*(Fperm_SI_Woolf2021!$E$9:$E$93-AL$58)-63.1579*EXP(-0.19*Fperm_SI_Woolf2021!$E$9:$E$93)+63.1579*EXP(-0.19*AL$58))/(Fperm_SI_Woolf2021!$E$9:$E$93-AL$58))*(AL$58-Fperm_SI_Woolf2021!$E$9:$E$93)/10))),Fperm_SI_Woolf2021!$D$9:$D$93))</f>
        <v>0.42762658296269052</v>
      </c>
      <c r="AM113" s="51" cm="1">
        <f t="array" ref="AM113">MIN(1,SLOPE(Fperm_SI_Woolf2021!$F$9:$F$93*EXP(-Fperm_SI_Woolf2021!$I$9:$I$93*$C113*IF(AM$58=Fperm_SI_Woolf2021!$E$9:$E$93,1,EXP(LN((1.1*(Fperm_SI_Woolf2021!$E$9:$E$93-AM$58)-63.1579*EXP(-0.19*Fperm_SI_Woolf2021!$E$9:$E$93)+63.1579*EXP(-0.19*AM$58))/(Fperm_SI_Woolf2021!$E$9:$E$93-AM$58))*(AM$58-Fperm_SI_Woolf2021!$E$9:$E$93)/10))) + Fperm_SI_Woolf2021!$G$9:$G$93*EXP(-Fperm_SI_Woolf2021!$J$9:$J$93*$C113*IF(AM$58=Fperm_SI_Woolf2021!$E$9:$E$93,1,EXP(LN((1.1*(Fperm_SI_Woolf2021!$E$9:$E$93-AM$58)-63.1579*EXP(-0.19*Fperm_SI_Woolf2021!$E$9:$E$93)+63.1579*EXP(-0.19*AM$58))/(Fperm_SI_Woolf2021!$E$9:$E$93-AM$58))*(AM$58-Fperm_SI_Woolf2021!$E$9:$E$93)/10))) + Fperm_SI_Woolf2021!$H$9:$H$93*EXP(-Fperm_SI_Woolf2021!$K$9:$K$93*$C113*IF(AM$58=Fperm_SI_Woolf2021!$E$9:$E$93,1,EXP(LN((1.1*(Fperm_SI_Woolf2021!$E$9:$E$93-AM$58)-63.1579*EXP(-0.19*Fperm_SI_Woolf2021!$E$9:$E$93)+63.1579*EXP(-0.19*AM$58))/(Fperm_SI_Woolf2021!$E$9:$E$93-AM$58))*(AM$58-Fperm_SI_Woolf2021!$E$9:$E$93)/10))),Fperm_SI_Woolf2021!$D$9:$D$93)*AM$57+INTERCEPT(Fperm_SI_Woolf2021!$F$9:$F$93*EXP(-Fperm_SI_Woolf2021!$I$9:$I$93*$C113*IF(AM$58=Fperm_SI_Woolf2021!$E$9:$E$93,1,EXP(LN((1.1*(Fperm_SI_Woolf2021!$E$9:$E$93-AM$58)-63.1579*EXP(-0.19*Fperm_SI_Woolf2021!$E$9:$E$93)+63.1579*EXP(-0.19*AM$58))/(Fperm_SI_Woolf2021!$E$9:$E$93-AM$58))*(AM$58-Fperm_SI_Woolf2021!$E$9:$E$93)/10))) + Fperm_SI_Woolf2021!$G$9:$G$93*EXP(-Fperm_SI_Woolf2021!$J$9:$J$93*$C113*IF(AM$58=Fperm_SI_Woolf2021!$E$9:$E$93,1,EXP(LN((1.1*(Fperm_SI_Woolf2021!$E$9:$E$93-AM$58)-63.1579*EXP(-0.19*Fperm_SI_Woolf2021!$E$9:$E$93)+63.1579*EXP(-0.19*AM$58))/(Fperm_SI_Woolf2021!$E$9:$E$93-AM$58))*(AM$58-Fperm_SI_Woolf2021!$E$9:$E$93)/10))) + Fperm_SI_Woolf2021!$H$9:$H$93*EXP(-Fperm_SI_Woolf2021!$K$9:$K$93*$C113*IF(AM$58=Fperm_SI_Woolf2021!$E$9:$E$93,1,EXP(LN((1.1*(Fperm_SI_Woolf2021!$E$9:$E$93-AM$58)-63.1579*EXP(-0.19*Fperm_SI_Woolf2021!$E$9:$E$93)+63.1579*EXP(-0.19*AM$58))/(Fperm_SI_Woolf2021!$E$9:$E$93-AM$58))*(AM$58-Fperm_SI_Woolf2021!$E$9:$E$93)/10))),Fperm_SI_Woolf2021!$D$9:$D$93))</f>
        <v>0.4037733975125164</v>
      </c>
      <c r="AN113" s="51" cm="1">
        <f t="array" ref="AN113">MIN(1,SLOPE(Fperm_SI_Woolf2021!$F$9:$F$93*EXP(-Fperm_SI_Woolf2021!$I$9:$I$93*$C113*IF(AN$58=Fperm_SI_Woolf2021!$E$9:$E$93,1,EXP(LN((1.1*(Fperm_SI_Woolf2021!$E$9:$E$93-AN$58)-63.1579*EXP(-0.19*Fperm_SI_Woolf2021!$E$9:$E$93)+63.1579*EXP(-0.19*AN$58))/(Fperm_SI_Woolf2021!$E$9:$E$93-AN$58))*(AN$58-Fperm_SI_Woolf2021!$E$9:$E$93)/10))) + Fperm_SI_Woolf2021!$G$9:$G$93*EXP(-Fperm_SI_Woolf2021!$J$9:$J$93*$C113*IF(AN$58=Fperm_SI_Woolf2021!$E$9:$E$93,1,EXP(LN((1.1*(Fperm_SI_Woolf2021!$E$9:$E$93-AN$58)-63.1579*EXP(-0.19*Fperm_SI_Woolf2021!$E$9:$E$93)+63.1579*EXP(-0.19*AN$58))/(Fperm_SI_Woolf2021!$E$9:$E$93-AN$58))*(AN$58-Fperm_SI_Woolf2021!$E$9:$E$93)/10))) + Fperm_SI_Woolf2021!$H$9:$H$93*EXP(-Fperm_SI_Woolf2021!$K$9:$K$93*$C113*IF(AN$58=Fperm_SI_Woolf2021!$E$9:$E$93,1,EXP(LN((1.1*(Fperm_SI_Woolf2021!$E$9:$E$93-AN$58)-63.1579*EXP(-0.19*Fperm_SI_Woolf2021!$E$9:$E$93)+63.1579*EXP(-0.19*AN$58))/(Fperm_SI_Woolf2021!$E$9:$E$93-AN$58))*(AN$58-Fperm_SI_Woolf2021!$E$9:$E$93)/10))),Fperm_SI_Woolf2021!$D$9:$D$93)*AN$57+INTERCEPT(Fperm_SI_Woolf2021!$F$9:$F$93*EXP(-Fperm_SI_Woolf2021!$I$9:$I$93*$C113*IF(AN$58=Fperm_SI_Woolf2021!$E$9:$E$93,1,EXP(LN((1.1*(Fperm_SI_Woolf2021!$E$9:$E$93-AN$58)-63.1579*EXP(-0.19*Fperm_SI_Woolf2021!$E$9:$E$93)+63.1579*EXP(-0.19*AN$58))/(Fperm_SI_Woolf2021!$E$9:$E$93-AN$58))*(AN$58-Fperm_SI_Woolf2021!$E$9:$E$93)/10))) + Fperm_SI_Woolf2021!$G$9:$G$93*EXP(-Fperm_SI_Woolf2021!$J$9:$J$93*$C113*IF(AN$58=Fperm_SI_Woolf2021!$E$9:$E$93,1,EXP(LN((1.1*(Fperm_SI_Woolf2021!$E$9:$E$93-AN$58)-63.1579*EXP(-0.19*Fperm_SI_Woolf2021!$E$9:$E$93)+63.1579*EXP(-0.19*AN$58))/(Fperm_SI_Woolf2021!$E$9:$E$93-AN$58))*(AN$58-Fperm_SI_Woolf2021!$E$9:$E$93)/10))) + Fperm_SI_Woolf2021!$H$9:$H$93*EXP(-Fperm_SI_Woolf2021!$K$9:$K$93*$C113*IF(AN$58=Fperm_SI_Woolf2021!$E$9:$E$93,1,EXP(LN((1.1*(Fperm_SI_Woolf2021!$E$9:$E$93-AN$58)-63.1579*EXP(-0.19*Fperm_SI_Woolf2021!$E$9:$E$93)+63.1579*EXP(-0.19*AN$58))/(Fperm_SI_Woolf2021!$E$9:$E$93-AN$58))*(AN$58-Fperm_SI_Woolf2021!$E$9:$E$93)/10))),Fperm_SI_Woolf2021!$D$9:$D$93))</f>
        <v>0.37992021206234239</v>
      </c>
      <c r="AO113" s="51" cm="1">
        <f t="array" ref="AO113">MIN(1,SLOPE(Fperm_SI_Woolf2021!$F$9:$F$93*EXP(-Fperm_SI_Woolf2021!$I$9:$I$93*$C113*IF(AO$58=Fperm_SI_Woolf2021!$E$9:$E$93,1,EXP(LN((1.1*(Fperm_SI_Woolf2021!$E$9:$E$93-AO$58)-63.1579*EXP(-0.19*Fperm_SI_Woolf2021!$E$9:$E$93)+63.1579*EXP(-0.19*AO$58))/(Fperm_SI_Woolf2021!$E$9:$E$93-AO$58))*(AO$58-Fperm_SI_Woolf2021!$E$9:$E$93)/10))) + Fperm_SI_Woolf2021!$G$9:$G$93*EXP(-Fperm_SI_Woolf2021!$J$9:$J$93*$C113*IF(AO$58=Fperm_SI_Woolf2021!$E$9:$E$93,1,EXP(LN((1.1*(Fperm_SI_Woolf2021!$E$9:$E$93-AO$58)-63.1579*EXP(-0.19*Fperm_SI_Woolf2021!$E$9:$E$93)+63.1579*EXP(-0.19*AO$58))/(Fperm_SI_Woolf2021!$E$9:$E$93-AO$58))*(AO$58-Fperm_SI_Woolf2021!$E$9:$E$93)/10))) + Fperm_SI_Woolf2021!$H$9:$H$93*EXP(-Fperm_SI_Woolf2021!$K$9:$K$93*$C113*IF(AO$58=Fperm_SI_Woolf2021!$E$9:$E$93,1,EXP(LN((1.1*(Fperm_SI_Woolf2021!$E$9:$E$93-AO$58)-63.1579*EXP(-0.19*Fperm_SI_Woolf2021!$E$9:$E$93)+63.1579*EXP(-0.19*AO$58))/(Fperm_SI_Woolf2021!$E$9:$E$93-AO$58))*(AO$58-Fperm_SI_Woolf2021!$E$9:$E$93)/10))),Fperm_SI_Woolf2021!$D$9:$D$93)*AO$57+INTERCEPT(Fperm_SI_Woolf2021!$F$9:$F$93*EXP(-Fperm_SI_Woolf2021!$I$9:$I$93*$C113*IF(AO$58=Fperm_SI_Woolf2021!$E$9:$E$93,1,EXP(LN((1.1*(Fperm_SI_Woolf2021!$E$9:$E$93-AO$58)-63.1579*EXP(-0.19*Fperm_SI_Woolf2021!$E$9:$E$93)+63.1579*EXP(-0.19*AO$58))/(Fperm_SI_Woolf2021!$E$9:$E$93-AO$58))*(AO$58-Fperm_SI_Woolf2021!$E$9:$E$93)/10))) + Fperm_SI_Woolf2021!$G$9:$G$93*EXP(-Fperm_SI_Woolf2021!$J$9:$J$93*$C113*IF(AO$58=Fperm_SI_Woolf2021!$E$9:$E$93,1,EXP(LN((1.1*(Fperm_SI_Woolf2021!$E$9:$E$93-AO$58)-63.1579*EXP(-0.19*Fperm_SI_Woolf2021!$E$9:$E$93)+63.1579*EXP(-0.19*AO$58))/(Fperm_SI_Woolf2021!$E$9:$E$93-AO$58))*(AO$58-Fperm_SI_Woolf2021!$E$9:$E$93)/10))) + Fperm_SI_Woolf2021!$H$9:$H$93*EXP(-Fperm_SI_Woolf2021!$K$9:$K$93*$C113*IF(AO$58=Fperm_SI_Woolf2021!$E$9:$E$93,1,EXP(LN((1.1*(Fperm_SI_Woolf2021!$E$9:$E$93-AO$58)-63.1579*EXP(-0.19*Fperm_SI_Woolf2021!$E$9:$E$93)+63.1579*EXP(-0.19*AO$58))/(Fperm_SI_Woolf2021!$E$9:$E$93-AO$58))*(AO$58-Fperm_SI_Woolf2021!$E$9:$E$93)/10))),Fperm_SI_Woolf2021!$D$9:$D$93))</f>
        <v>0.35606702661216827</v>
      </c>
      <c r="AP113" s="51" cm="1">
        <f t="array" ref="AP113">MIN(1,SLOPE(Fperm_SI_Woolf2021!$F$9:$F$93*EXP(-Fperm_SI_Woolf2021!$I$9:$I$93*$C113*IF(AP$58=Fperm_SI_Woolf2021!$E$9:$E$93,1,EXP(LN((1.1*(Fperm_SI_Woolf2021!$E$9:$E$93-AP$58)-63.1579*EXP(-0.19*Fperm_SI_Woolf2021!$E$9:$E$93)+63.1579*EXP(-0.19*AP$58))/(Fperm_SI_Woolf2021!$E$9:$E$93-AP$58))*(AP$58-Fperm_SI_Woolf2021!$E$9:$E$93)/10))) + Fperm_SI_Woolf2021!$G$9:$G$93*EXP(-Fperm_SI_Woolf2021!$J$9:$J$93*$C113*IF(AP$58=Fperm_SI_Woolf2021!$E$9:$E$93,1,EXP(LN((1.1*(Fperm_SI_Woolf2021!$E$9:$E$93-AP$58)-63.1579*EXP(-0.19*Fperm_SI_Woolf2021!$E$9:$E$93)+63.1579*EXP(-0.19*AP$58))/(Fperm_SI_Woolf2021!$E$9:$E$93-AP$58))*(AP$58-Fperm_SI_Woolf2021!$E$9:$E$93)/10))) + Fperm_SI_Woolf2021!$H$9:$H$93*EXP(-Fperm_SI_Woolf2021!$K$9:$K$93*$C113*IF(AP$58=Fperm_SI_Woolf2021!$E$9:$E$93,1,EXP(LN((1.1*(Fperm_SI_Woolf2021!$E$9:$E$93-AP$58)-63.1579*EXP(-0.19*Fperm_SI_Woolf2021!$E$9:$E$93)+63.1579*EXP(-0.19*AP$58))/(Fperm_SI_Woolf2021!$E$9:$E$93-AP$58))*(AP$58-Fperm_SI_Woolf2021!$E$9:$E$93)/10))),Fperm_SI_Woolf2021!$D$9:$D$93)*AP$57+INTERCEPT(Fperm_SI_Woolf2021!$F$9:$F$93*EXP(-Fperm_SI_Woolf2021!$I$9:$I$93*$C113*IF(AP$58=Fperm_SI_Woolf2021!$E$9:$E$93,1,EXP(LN((1.1*(Fperm_SI_Woolf2021!$E$9:$E$93-AP$58)-63.1579*EXP(-0.19*Fperm_SI_Woolf2021!$E$9:$E$93)+63.1579*EXP(-0.19*AP$58))/(Fperm_SI_Woolf2021!$E$9:$E$93-AP$58))*(AP$58-Fperm_SI_Woolf2021!$E$9:$E$93)/10))) + Fperm_SI_Woolf2021!$G$9:$G$93*EXP(-Fperm_SI_Woolf2021!$J$9:$J$93*$C113*IF(AP$58=Fperm_SI_Woolf2021!$E$9:$E$93,1,EXP(LN((1.1*(Fperm_SI_Woolf2021!$E$9:$E$93-AP$58)-63.1579*EXP(-0.19*Fperm_SI_Woolf2021!$E$9:$E$93)+63.1579*EXP(-0.19*AP$58))/(Fperm_SI_Woolf2021!$E$9:$E$93-AP$58))*(AP$58-Fperm_SI_Woolf2021!$E$9:$E$93)/10))) + Fperm_SI_Woolf2021!$H$9:$H$93*EXP(-Fperm_SI_Woolf2021!$K$9:$K$93*$C113*IF(AP$58=Fperm_SI_Woolf2021!$E$9:$E$93,1,EXP(LN((1.1*(Fperm_SI_Woolf2021!$E$9:$E$93-AP$58)-63.1579*EXP(-0.19*Fperm_SI_Woolf2021!$E$9:$E$93)+63.1579*EXP(-0.19*AP$58))/(Fperm_SI_Woolf2021!$E$9:$E$93-AP$58))*(AP$58-Fperm_SI_Woolf2021!$E$9:$E$93)/10))),Fperm_SI_Woolf2021!$D$9:$D$93))</f>
        <v>0.33221384116199421</v>
      </c>
      <c r="AQ113" s="51" cm="1">
        <f t="array" ref="AQ113">MIN(1,SLOPE(Fperm_SI_Woolf2021!$F$9:$F$93*EXP(-Fperm_SI_Woolf2021!$I$9:$I$93*$C113*IF(AQ$58=Fperm_SI_Woolf2021!$E$9:$E$93,1,EXP(LN((1.1*(Fperm_SI_Woolf2021!$E$9:$E$93-AQ$58)-63.1579*EXP(-0.19*Fperm_SI_Woolf2021!$E$9:$E$93)+63.1579*EXP(-0.19*AQ$58))/(Fperm_SI_Woolf2021!$E$9:$E$93-AQ$58))*(AQ$58-Fperm_SI_Woolf2021!$E$9:$E$93)/10))) + Fperm_SI_Woolf2021!$G$9:$G$93*EXP(-Fperm_SI_Woolf2021!$J$9:$J$93*$C113*IF(AQ$58=Fperm_SI_Woolf2021!$E$9:$E$93,1,EXP(LN((1.1*(Fperm_SI_Woolf2021!$E$9:$E$93-AQ$58)-63.1579*EXP(-0.19*Fperm_SI_Woolf2021!$E$9:$E$93)+63.1579*EXP(-0.19*AQ$58))/(Fperm_SI_Woolf2021!$E$9:$E$93-AQ$58))*(AQ$58-Fperm_SI_Woolf2021!$E$9:$E$93)/10))) + Fperm_SI_Woolf2021!$H$9:$H$93*EXP(-Fperm_SI_Woolf2021!$K$9:$K$93*$C113*IF(AQ$58=Fperm_SI_Woolf2021!$E$9:$E$93,1,EXP(LN((1.1*(Fperm_SI_Woolf2021!$E$9:$E$93-AQ$58)-63.1579*EXP(-0.19*Fperm_SI_Woolf2021!$E$9:$E$93)+63.1579*EXP(-0.19*AQ$58))/(Fperm_SI_Woolf2021!$E$9:$E$93-AQ$58))*(AQ$58-Fperm_SI_Woolf2021!$E$9:$E$93)/10))),Fperm_SI_Woolf2021!$D$9:$D$93)*AQ$57+INTERCEPT(Fperm_SI_Woolf2021!$F$9:$F$93*EXP(-Fperm_SI_Woolf2021!$I$9:$I$93*$C113*IF(AQ$58=Fperm_SI_Woolf2021!$E$9:$E$93,1,EXP(LN((1.1*(Fperm_SI_Woolf2021!$E$9:$E$93-AQ$58)-63.1579*EXP(-0.19*Fperm_SI_Woolf2021!$E$9:$E$93)+63.1579*EXP(-0.19*AQ$58))/(Fperm_SI_Woolf2021!$E$9:$E$93-AQ$58))*(AQ$58-Fperm_SI_Woolf2021!$E$9:$E$93)/10))) + Fperm_SI_Woolf2021!$G$9:$G$93*EXP(-Fperm_SI_Woolf2021!$J$9:$J$93*$C113*IF(AQ$58=Fperm_SI_Woolf2021!$E$9:$E$93,1,EXP(LN((1.1*(Fperm_SI_Woolf2021!$E$9:$E$93-AQ$58)-63.1579*EXP(-0.19*Fperm_SI_Woolf2021!$E$9:$E$93)+63.1579*EXP(-0.19*AQ$58))/(Fperm_SI_Woolf2021!$E$9:$E$93-AQ$58))*(AQ$58-Fperm_SI_Woolf2021!$E$9:$E$93)/10))) + Fperm_SI_Woolf2021!$H$9:$H$93*EXP(-Fperm_SI_Woolf2021!$K$9:$K$93*$C113*IF(AQ$58=Fperm_SI_Woolf2021!$E$9:$E$93,1,EXP(LN((1.1*(Fperm_SI_Woolf2021!$E$9:$E$93-AQ$58)-63.1579*EXP(-0.19*Fperm_SI_Woolf2021!$E$9:$E$93)+63.1579*EXP(-0.19*AQ$58))/(Fperm_SI_Woolf2021!$E$9:$E$93-AQ$58))*(AQ$58-Fperm_SI_Woolf2021!$E$9:$E$93)/10))),Fperm_SI_Woolf2021!$D$9:$D$93))</f>
        <v>0.30836065571182014</v>
      </c>
      <c r="AR113" s="51" cm="1">
        <f t="array" ref="AR113">MIN(1,SLOPE(Fperm_SI_Woolf2021!$F$9:$F$93*EXP(-Fperm_SI_Woolf2021!$I$9:$I$93*$C113*IF(AR$58=Fperm_SI_Woolf2021!$E$9:$E$93,1,EXP(LN((1.1*(Fperm_SI_Woolf2021!$E$9:$E$93-AR$58)-63.1579*EXP(-0.19*Fperm_SI_Woolf2021!$E$9:$E$93)+63.1579*EXP(-0.19*AR$58))/(Fperm_SI_Woolf2021!$E$9:$E$93-AR$58))*(AR$58-Fperm_SI_Woolf2021!$E$9:$E$93)/10))) + Fperm_SI_Woolf2021!$G$9:$G$93*EXP(-Fperm_SI_Woolf2021!$J$9:$J$93*$C113*IF(AR$58=Fperm_SI_Woolf2021!$E$9:$E$93,1,EXP(LN((1.1*(Fperm_SI_Woolf2021!$E$9:$E$93-AR$58)-63.1579*EXP(-0.19*Fperm_SI_Woolf2021!$E$9:$E$93)+63.1579*EXP(-0.19*AR$58))/(Fperm_SI_Woolf2021!$E$9:$E$93-AR$58))*(AR$58-Fperm_SI_Woolf2021!$E$9:$E$93)/10))) + Fperm_SI_Woolf2021!$H$9:$H$93*EXP(-Fperm_SI_Woolf2021!$K$9:$K$93*$C113*IF(AR$58=Fperm_SI_Woolf2021!$E$9:$E$93,1,EXP(LN((1.1*(Fperm_SI_Woolf2021!$E$9:$E$93-AR$58)-63.1579*EXP(-0.19*Fperm_SI_Woolf2021!$E$9:$E$93)+63.1579*EXP(-0.19*AR$58))/(Fperm_SI_Woolf2021!$E$9:$E$93-AR$58))*(AR$58-Fperm_SI_Woolf2021!$E$9:$E$93)/10))),Fperm_SI_Woolf2021!$D$9:$D$93)*AR$57+INTERCEPT(Fperm_SI_Woolf2021!$F$9:$F$93*EXP(-Fperm_SI_Woolf2021!$I$9:$I$93*$C113*IF(AR$58=Fperm_SI_Woolf2021!$E$9:$E$93,1,EXP(LN((1.1*(Fperm_SI_Woolf2021!$E$9:$E$93-AR$58)-63.1579*EXP(-0.19*Fperm_SI_Woolf2021!$E$9:$E$93)+63.1579*EXP(-0.19*AR$58))/(Fperm_SI_Woolf2021!$E$9:$E$93-AR$58))*(AR$58-Fperm_SI_Woolf2021!$E$9:$E$93)/10))) + Fperm_SI_Woolf2021!$G$9:$G$93*EXP(-Fperm_SI_Woolf2021!$J$9:$J$93*$C113*IF(AR$58=Fperm_SI_Woolf2021!$E$9:$E$93,1,EXP(LN((1.1*(Fperm_SI_Woolf2021!$E$9:$E$93-AR$58)-63.1579*EXP(-0.19*Fperm_SI_Woolf2021!$E$9:$E$93)+63.1579*EXP(-0.19*AR$58))/(Fperm_SI_Woolf2021!$E$9:$E$93-AR$58))*(AR$58-Fperm_SI_Woolf2021!$E$9:$E$93)/10))) + Fperm_SI_Woolf2021!$H$9:$H$93*EXP(-Fperm_SI_Woolf2021!$K$9:$K$93*$C113*IF(AR$58=Fperm_SI_Woolf2021!$E$9:$E$93,1,EXP(LN((1.1*(Fperm_SI_Woolf2021!$E$9:$E$93-AR$58)-63.1579*EXP(-0.19*Fperm_SI_Woolf2021!$E$9:$E$93)+63.1579*EXP(-0.19*AR$58))/(Fperm_SI_Woolf2021!$E$9:$E$93-AR$58))*(AR$58-Fperm_SI_Woolf2021!$E$9:$E$93)/10))),Fperm_SI_Woolf2021!$D$9:$D$93))</f>
        <v>0.28450747026164608</v>
      </c>
      <c r="AS113" s="51" cm="1">
        <f t="array" ref="AS113">MIN(1,SLOPE(Fperm_SI_Woolf2021!$F$9:$F$93*EXP(-Fperm_SI_Woolf2021!$I$9:$I$93*$C113*IF(AS$58=Fperm_SI_Woolf2021!$E$9:$E$93,1,EXP(LN((1.1*(Fperm_SI_Woolf2021!$E$9:$E$93-AS$58)-63.1579*EXP(-0.19*Fperm_SI_Woolf2021!$E$9:$E$93)+63.1579*EXP(-0.19*AS$58))/(Fperm_SI_Woolf2021!$E$9:$E$93-AS$58))*(AS$58-Fperm_SI_Woolf2021!$E$9:$E$93)/10))) + Fperm_SI_Woolf2021!$G$9:$G$93*EXP(-Fperm_SI_Woolf2021!$J$9:$J$93*$C113*IF(AS$58=Fperm_SI_Woolf2021!$E$9:$E$93,1,EXP(LN((1.1*(Fperm_SI_Woolf2021!$E$9:$E$93-AS$58)-63.1579*EXP(-0.19*Fperm_SI_Woolf2021!$E$9:$E$93)+63.1579*EXP(-0.19*AS$58))/(Fperm_SI_Woolf2021!$E$9:$E$93-AS$58))*(AS$58-Fperm_SI_Woolf2021!$E$9:$E$93)/10))) + Fperm_SI_Woolf2021!$H$9:$H$93*EXP(-Fperm_SI_Woolf2021!$K$9:$K$93*$C113*IF(AS$58=Fperm_SI_Woolf2021!$E$9:$E$93,1,EXP(LN((1.1*(Fperm_SI_Woolf2021!$E$9:$E$93-AS$58)-63.1579*EXP(-0.19*Fperm_SI_Woolf2021!$E$9:$E$93)+63.1579*EXP(-0.19*AS$58))/(Fperm_SI_Woolf2021!$E$9:$E$93-AS$58))*(AS$58-Fperm_SI_Woolf2021!$E$9:$E$93)/10))),Fperm_SI_Woolf2021!$D$9:$D$93)*AS$57+INTERCEPT(Fperm_SI_Woolf2021!$F$9:$F$93*EXP(-Fperm_SI_Woolf2021!$I$9:$I$93*$C113*IF(AS$58=Fperm_SI_Woolf2021!$E$9:$E$93,1,EXP(LN((1.1*(Fperm_SI_Woolf2021!$E$9:$E$93-AS$58)-63.1579*EXP(-0.19*Fperm_SI_Woolf2021!$E$9:$E$93)+63.1579*EXP(-0.19*AS$58))/(Fperm_SI_Woolf2021!$E$9:$E$93-AS$58))*(AS$58-Fperm_SI_Woolf2021!$E$9:$E$93)/10))) + Fperm_SI_Woolf2021!$G$9:$G$93*EXP(-Fperm_SI_Woolf2021!$J$9:$J$93*$C113*IF(AS$58=Fperm_SI_Woolf2021!$E$9:$E$93,1,EXP(LN((1.1*(Fperm_SI_Woolf2021!$E$9:$E$93-AS$58)-63.1579*EXP(-0.19*Fperm_SI_Woolf2021!$E$9:$E$93)+63.1579*EXP(-0.19*AS$58))/(Fperm_SI_Woolf2021!$E$9:$E$93-AS$58))*(AS$58-Fperm_SI_Woolf2021!$E$9:$E$93)/10))) + Fperm_SI_Woolf2021!$H$9:$H$93*EXP(-Fperm_SI_Woolf2021!$K$9:$K$93*$C113*IF(AS$58=Fperm_SI_Woolf2021!$E$9:$E$93,1,EXP(LN((1.1*(Fperm_SI_Woolf2021!$E$9:$E$93-AS$58)-63.1579*EXP(-0.19*Fperm_SI_Woolf2021!$E$9:$E$93)+63.1579*EXP(-0.19*AS$58))/(Fperm_SI_Woolf2021!$E$9:$E$93-AS$58))*(AS$58-Fperm_SI_Woolf2021!$E$9:$E$93)/10))),Fperm_SI_Woolf2021!$D$9:$D$93))</f>
        <v>0.26065428481147196</v>
      </c>
      <c r="AT113" s="51" cm="1">
        <f t="array" ref="AT113">MIN(1,SLOPE(Fperm_SI_Woolf2021!$F$9:$F$93*EXP(-Fperm_SI_Woolf2021!$I$9:$I$93*$C113*IF(AT$58=Fperm_SI_Woolf2021!$E$9:$E$93,1,EXP(LN((1.1*(Fperm_SI_Woolf2021!$E$9:$E$93-AT$58)-63.1579*EXP(-0.19*Fperm_SI_Woolf2021!$E$9:$E$93)+63.1579*EXP(-0.19*AT$58))/(Fperm_SI_Woolf2021!$E$9:$E$93-AT$58))*(AT$58-Fperm_SI_Woolf2021!$E$9:$E$93)/10))) + Fperm_SI_Woolf2021!$G$9:$G$93*EXP(-Fperm_SI_Woolf2021!$J$9:$J$93*$C113*IF(AT$58=Fperm_SI_Woolf2021!$E$9:$E$93,1,EXP(LN((1.1*(Fperm_SI_Woolf2021!$E$9:$E$93-AT$58)-63.1579*EXP(-0.19*Fperm_SI_Woolf2021!$E$9:$E$93)+63.1579*EXP(-0.19*AT$58))/(Fperm_SI_Woolf2021!$E$9:$E$93-AT$58))*(AT$58-Fperm_SI_Woolf2021!$E$9:$E$93)/10))) + Fperm_SI_Woolf2021!$H$9:$H$93*EXP(-Fperm_SI_Woolf2021!$K$9:$K$93*$C113*IF(AT$58=Fperm_SI_Woolf2021!$E$9:$E$93,1,EXP(LN((1.1*(Fperm_SI_Woolf2021!$E$9:$E$93-AT$58)-63.1579*EXP(-0.19*Fperm_SI_Woolf2021!$E$9:$E$93)+63.1579*EXP(-0.19*AT$58))/(Fperm_SI_Woolf2021!$E$9:$E$93-AT$58))*(AT$58-Fperm_SI_Woolf2021!$E$9:$E$93)/10))),Fperm_SI_Woolf2021!$D$9:$D$93)*AT$57+INTERCEPT(Fperm_SI_Woolf2021!$F$9:$F$93*EXP(-Fperm_SI_Woolf2021!$I$9:$I$93*$C113*IF(AT$58=Fperm_SI_Woolf2021!$E$9:$E$93,1,EXP(LN((1.1*(Fperm_SI_Woolf2021!$E$9:$E$93-AT$58)-63.1579*EXP(-0.19*Fperm_SI_Woolf2021!$E$9:$E$93)+63.1579*EXP(-0.19*AT$58))/(Fperm_SI_Woolf2021!$E$9:$E$93-AT$58))*(AT$58-Fperm_SI_Woolf2021!$E$9:$E$93)/10))) + Fperm_SI_Woolf2021!$G$9:$G$93*EXP(-Fperm_SI_Woolf2021!$J$9:$J$93*$C113*IF(AT$58=Fperm_SI_Woolf2021!$E$9:$E$93,1,EXP(LN((1.1*(Fperm_SI_Woolf2021!$E$9:$E$93-AT$58)-63.1579*EXP(-0.19*Fperm_SI_Woolf2021!$E$9:$E$93)+63.1579*EXP(-0.19*AT$58))/(Fperm_SI_Woolf2021!$E$9:$E$93-AT$58))*(AT$58-Fperm_SI_Woolf2021!$E$9:$E$93)/10))) + Fperm_SI_Woolf2021!$H$9:$H$93*EXP(-Fperm_SI_Woolf2021!$K$9:$K$93*$C113*IF(AT$58=Fperm_SI_Woolf2021!$E$9:$E$93,1,EXP(LN((1.1*(Fperm_SI_Woolf2021!$E$9:$E$93-AT$58)-63.1579*EXP(-0.19*Fperm_SI_Woolf2021!$E$9:$E$93)+63.1579*EXP(-0.19*AT$58))/(Fperm_SI_Woolf2021!$E$9:$E$93-AT$58))*(AT$58-Fperm_SI_Woolf2021!$E$9:$E$93)/10))),Fperm_SI_Woolf2021!$D$9:$D$93))</f>
        <v>0.2368010993612979</v>
      </c>
      <c r="AU113" s="51" cm="1">
        <f t="array" ref="AU113">MIN(1,SLOPE(Fperm_SI_Woolf2021!$F$9:$F$93*EXP(-Fperm_SI_Woolf2021!$I$9:$I$93*$C113*IF(AU$58=Fperm_SI_Woolf2021!$E$9:$E$93,1,EXP(LN((1.1*(Fperm_SI_Woolf2021!$E$9:$E$93-AU$58)-63.1579*EXP(-0.19*Fperm_SI_Woolf2021!$E$9:$E$93)+63.1579*EXP(-0.19*AU$58))/(Fperm_SI_Woolf2021!$E$9:$E$93-AU$58))*(AU$58-Fperm_SI_Woolf2021!$E$9:$E$93)/10))) + Fperm_SI_Woolf2021!$G$9:$G$93*EXP(-Fperm_SI_Woolf2021!$J$9:$J$93*$C113*IF(AU$58=Fperm_SI_Woolf2021!$E$9:$E$93,1,EXP(LN((1.1*(Fperm_SI_Woolf2021!$E$9:$E$93-AU$58)-63.1579*EXP(-0.19*Fperm_SI_Woolf2021!$E$9:$E$93)+63.1579*EXP(-0.19*AU$58))/(Fperm_SI_Woolf2021!$E$9:$E$93-AU$58))*(AU$58-Fperm_SI_Woolf2021!$E$9:$E$93)/10))) + Fperm_SI_Woolf2021!$H$9:$H$93*EXP(-Fperm_SI_Woolf2021!$K$9:$K$93*$C113*IF(AU$58=Fperm_SI_Woolf2021!$E$9:$E$93,1,EXP(LN((1.1*(Fperm_SI_Woolf2021!$E$9:$E$93-AU$58)-63.1579*EXP(-0.19*Fperm_SI_Woolf2021!$E$9:$E$93)+63.1579*EXP(-0.19*AU$58))/(Fperm_SI_Woolf2021!$E$9:$E$93-AU$58))*(AU$58-Fperm_SI_Woolf2021!$E$9:$E$93)/10))),Fperm_SI_Woolf2021!$D$9:$D$93)*AU$57+INTERCEPT(Fperm_SI_Woolf2021!$F$9:$F$93*EXP(-Fperm_SI_Woolf2021!$I$9:$I$93*$C113*IF(AU$58=Fperm_SI_Woolf2021!$E$9:$E$93,1,EXP(LN((1.1*(Fperm_SI_Woolf2021!$E$9:$E$93-AU$58)-63.1579*EXP(-0.19*Fperm_SI_Woolf2021!$E$9:$E$93)+63.1579*EXP(-0.19*AU$58))/(Fperm_SI_Woolf2021!$E$9:$E$93-AU$58))*(AU$58-Fperm_SI_Woolf2021!$E$9:$E$93)/10))) + Fperm_SI_Woolf2021!$G$9:$G$93*EXP(-Fperm_SI_Woolf2021!$J$9:$J$93*$C113*IF(AU$58=Fperm_SI_Woolf2021!$E$9:$E$93,1,EXP(LN((1.1*(Fperm_SI_Woolf2021!$E$9:$E$93-AU$58)-63.1579*EXP(-0.19*Fperm_SI_Woolf2021!$E$9:$E$93)+63.1579*EXP(-0.19*AU$58))/(Fperm_SI_Woolf2021!$E$9:$E$93-AU$58))*(AU$58-Fperm_SI_Woolf2021!$E$9:$E$93)/10))) + Fperm_SI_Woolf2021!$H$9:$H$93*EXP(-Fperm_SI_Woolf2021!$K$9:$K$93*$C113*IF(AU$58=Fperm_SI_Woolf2021!$E$9:$E$93,1,EXP(LN((1.1*(Fperm_SI_Woolf2021!$E$9:$E$93-AU$58)-63.1579*EXP(-0.19*Fperm_SI_Woolf2021!$E$9:$E$93)+63.1579*EXP(-0.19*AU$58))/(Fperm_SI_Woolf2021!$E$9:$E$93-AU$58))*(AU$58-Fperm_SI_Woolf2021!$E$9:$E$93)/10))),Fperm_SI_Woolf2021!$D$9:$D$93))</f>
        <v>0.21294791391112378</v>
      </c>
      <c r="AV113" s="51" cm="1">
        <f t="array" ref="AV113">MIN(1,SLOPE(Fperm_SI_Woolf2021!$F$9:$F$93*EXP(-Fperm_SI_Woolf2021!$I$9:$I$93*$C113*IF(AV$58=Fperm_SI_Woolf2021!$E$9:$E$93,1,EXP(LN((1.1*(Fperm_SI_Woolf2021!$E$9:$E$93-AV$58)-63.1579*EXP(-0.19*Fperm_SI_Woolf2021!$E$9:$E$93)+63.1579*EXP(-0.19*AV$58))/(Fperm_SI_Woolf2021!$E$9:$E$93-AV$58))*(AV$58-Fperm_SI_Woolf2021!$E$9:$E$93)/10))) + Fperm_SI_Woolf2021!$G$9:$G$93*EXP(-Fperm_SI_Woolf2021!$J$9:$J$93*$C113*IF(AV$58=Fperm_SI_Woolf2021!$E$9:$E$93,1,EXP(LN((1.1*(Fperm_SI_Woolf2021!$E$9:$E$93-AV$58)-63.1579*EXP(-0.19*Fperm_SI_Woolf2021!$E$9:$E$93)+63.1579*EXP(-0.19*AV$58))/(Fperm_SI_Woolf2021!$E$9:$E$93-AV$58))*(AV$58-Fperm_SI_Woolf2021!$E$9:$E$93)/10))) + Fperm_SI_Woolf2021!$H$9:$H$93*EXP(-Fperm_SI_Woolf2021!$K$9:$K$93*$C113*IF(AV$58=Fperm_SI_Woolf2021!$E$9:$E$93,1,EXP(LN((1.1*(Fperm_SI_Woolf2021!$E$9:$E$93-AV$58)-63.1579*EXP(-0.19*Fperm_SI_Woolf2021!$E$9:$E$93)+63.1579*EXP(-0.19*AV$58))/(Fperm_SI_Woolf2021!$E$9:$E$93-AV$58))*(AV$58-Fperm_SI_Woolf2021!$E$9:$E$93)/10))),Fperm_SI_Woolf2021!$D$9:$D$93)*AV$57+INTERCEPT(Fperm_SI_Woolf2021!$F$9:$F$93*EXP(-Fperm_SI_Woolf2021!$I$9:$I$93*$C113*IF(AV$58=Fperm_SI_Woolf2021!$E$9:$E$93,1,EXP(LN((1.1*(Fperm_SI_Woolf2021!$E$9:$E$93-AV$58)-63.1579*EXP(-0.19*Fperm_SI_Woolf2021!$E$9:$E$93)+63.1579*EXP(-0.19*AV$58))/(Fperm_SI_Woolf2021!$E$9:$E$93-AV$58))*(AV$58-Fperm_SI_Woolf2021!$E$9:$E$93)/10))) + Fperm_SI_Woolf2021!$G$9:$G$93*EXP(-Fperm_SI_Woolf2021!$J$9:$J$93*$C113*IF(AV$58=Fperm_SI_Woolf2021!$E$9:$E$93,1,EXP(LN((1.1*(Fperm_SI_Woolf2021!$E$9:$E$93-AV$58)-63.1579*EXP(-0.19*Fperm_SI_Woolf2021!$E$9:$E$93)+63.1579*EXP(-0.19*AV$58))/(Fperm_SI_Woolf2021!$E$9:$E$93-AV$58))*(AV$58-Fperm_SI_Woolf2021!$E$9:$E$93)/10))) + Fperm_SI_Woolf2021!$H$9:$H$93*EXP(-Fperm_SI_Woolf2021!$K$9:$K$93*$C113*IF(AV$58=Fperm_SI_Woolf2021!$E$9:$E$93,1,EXP(LN((1.1*(Fperm_SI_Woolf2021!$E$9:$E$93-AV$58)-63.1579*EXP(-0.19*Fperm_SI_Woolf2021!$E$9:$E$93)+63.1579*EXP(-0.19*AV$58))/(Fperm_SI_Woolf2021!$E$9:$E$93-AV$58))*(AV$58-Fperm_SI_Woolf2021!$E$9:$E$93)/10))),Fperm_SI_Woolf2021!$D$9:$D$93))</f>
        <v>0.18909472846094966</v>
      </c>
      <c r="AW113" s="51" cm="1">
        <f t="array" ref="AW113">MIN(1,SLOPE(Fperm_SI_Woolf2021!$F$9:$F$93*EXP(-Fperm_SI_Woolf2021!$I$9:$I$93*$C113*IF(AW$58=Fperm_SI_Woolf2021!$E$9:$E$93,1,EXP(LN((1.1*(Fperm_SI_Woolf2021!$E$9:$E$93-AW$58)-63.1579*EXP(-0.19*Fperm_SI_Woolf2021!$E$9:$E$93)+63.1579*EXP(-0.19*AW$58))/(Fperm_SI_Woolf2021!$E$9:$E$93-AW$58))*(AW$58-Fperm_SI_Woolf2021!$E$9:$E$93)/10))) + Fperm_SI_Woolf2021!$G$9:$G$93*EXP(-Fperm_SI_Woolf2021!$J$9:$J$93*$C113*IF(AW$58=Fperm_SI_Woolf2021!$E$9:$E$93,1,EXP(LN((1.1*(Fperm_SI_Woolf2021!$E$9:$E$93-AW$58)-63.1579*EXP(-0.19*Fperm_SI_Woolf2021!$E$9:$E$93)+63.1579*EXP(-0.19*AW$58))/(Fperm_SI_Woolf2021!$E$9:$E$93-AW$58))*(AW$58-Fperm_SI_Woolf2021!$E$9:$E$93)/10))) + Fperm_SI_Woolf2021!$H$9:$H$93*EXP(-Fperm_SI_Woolf2021!$K$9:$K$93*$C113*IF(AW$58=Fperm_SI_Woolf2021!$E$9:$E$93,1,EXP(LN((1.1*(Fperm_SI_Woolf2021!$E$9:$E$93-AW$58)-63.1579*EXP(-0.19*Fperm_SI_Woolf2021!$E$9:$E$93)+63.1579*EXP(-0.19*AW$58))/(Fperm_SI_Woolf2021!$E$9:$E$93-AW$58))*(AW$58-Fperm_SI_Woolf2021!$E$9:$E$93)/10))),Fperm_SI_Woolf2021!$D$9:$D$93)*AW$57+INTERCEPT(Fperm_SI_Woolf2021!$F$9:$F$93*EXP(-Fperm_SI_Woolf2021!$I$9:$I$93*$C113*IF(AW$58=Fperm_SI_Woolf2021!$E$9:$E$93,1,EXP(LN((1.1*(Fperm_SI_Woolf2021!$E$9:$E$93-AW$58)-63.1579*EXP(-0.19*Fperm_SI_Woolf2021!$E$9:$E$93)+63.1579*EXP(-0.19*AW$58))/(Fperm_SI_Woolf2021!$E$9:$E$93-AW$58))*(AW$58-Fperm_SI_Woolf2021!$E$9:$E$93)/10))) + Fperm_SI_Woolf2021!$G$9:$G$93*EXP(-Fperm_SI_Woolf2021!$J$9:$J$93*$C113*IF(AW$58=Fperm_SI_Woolf2021!$E$9:$E$93,1,EXP(LN((1.1*(Fperm_SI_Woolf2021!$E$9:$E$93-AW$58)-63.1579*EXP(-0.19*Fperm_SI_Woolf2021!$E$9:$E$93)+63.1579*EXP(-0.19*AW$58))/(Fperm_SI_Woolf2021!$E$9:$E$93-AW$58))*(AW$58-Fperm_SI_Woolf2021!$E$9:$E$93)/10))) + Fperm_SI_Woolf2021!$H$9:$H$93*EXP(-Fperm_SI_Woolf2021!$K$9:$K$93*$C113*IF(AW$58=Fperm_SI_Woolf2021!$E$9:$E$93,1,EXP(LN((1.1*(Fperm_SI_Woolf2021!$E$9:$E$93-AW$58)-63.1579*EXP(-0.19*Fperm_SI_Woolf2021!$E$9:$E$93)+63.1579*EXP(-0.19*AW$58))/(Fperm_SI_Woolf2021!$E$9:$E$93-AW$58))*(AW$58-Fperm_SI_Woolf2021!$E$9:$E$93)/10))),Fperm_SI_Woolf2021!$D$9:$D$93))</f>
        <v>0.4361384581240661</v>
      </c>
      <c r="AX113" s="51" cm="1">
        <f t="array" ref="AX113">MIN(1,SLOPE(Fperm_SI_Woolf2021!$F$9:$F$93*EXP(-Fperm_SI_Woolf2021!$I$9:$I$93*$C113*IF(AX$58=Fperm_SI_Woolf2021!$E$9:$E$93,1,EXP(LN((1.1*(Fperm_SI_Woolf2021!$E$9:$E$93-AX$58)-63.1579*EXP(-0.19*Fperm_SI_Woolf2021!$E$9:$E$93)+63.1579*EXP(-0.19*AX$58))/(Fperm_SI_Woolf2021!$E$9:$E$93-AX$58))*(AX$58-Fperm_SI_Woolf2021!$E$9:$E$93)/10))) + Fperm_SI_Woolf2021!$G$9:$G$93*EXP(-Fperm_SI_Woolf2021!$J$9:$J$93*$C113*IF(AX$58=Fperm_SI_Woolf2021!$E$9:$E$93,1,EXP(LN((1.1*(Fperm_SI_Woolf2021!$E$9:$E$93-AX$58)-63.1579*EXP(-0.19*Fperm_SI_Woolf2021!$E$9:$E$93)+63.1579*EXP(-0.19*AX$58))/(Fperm_SI_Woolf2021!$E$9:$E$93-AX$58))*(AX$58-Fperm_SI_Woolf2021!$E$9:$E$93)/10))) + Fperm_SI_Woolf2021!$H$9:$H$93*EXP(-Fperm_SI_Woolf2021!$K$9:$K$93*$C113*IF(AX$58=Fperm_SI_Woolf2021!$E$9:$E$93,1,EXP(LN((1.1*(Fperm_SI_Woolf2021!$E$9:$E$93-AX$58)-63.1579*EXP(-0.19*Fperm_SI_Woolf2021!$E$9:$E$93)+63.1579*EXP(-0.19*AX$58))/(Fperm_SI_Woolf2021!$E$9:$E$93-AX$58))*(AX$58-Fperm_SI_Woolf2021!$E$9:$E$93)/10))),Fperm_SI_Woolf2021!$D$9:$D$93)*AX$57+INTERCEPT(Fperm_SI_Woolf2021!$F$9:$F$93*EXP(-Fperm_SI_Woolf2021!$I$9:$I$93*$C113*IF(AX$58=Fperm_SI_Woolf2021!$E$9:$E$93,1,EXP(LN((1.1*(Fperm_SI_Woolf2021!$E$9:$E$93-AX$58)-63.1579*EXP(-0.19*Fperm_SI_Woolf2021!$E$9:$E$93)+63.1579*EXP(-0.19*AX$58))/(Fperm_SI_Woolf2021!$E$9:$E$93-AX$58))*(AX$58-Fperm_SI_Woolf2021!$E$9:$E$93)/10))) + Fperm_SI_Woolf2021!$G$9:$G$93*EXP(-Fperm_SI_Woolf2021!$J$9:$J$93*$C113*IF(AX$58=Fperm_SI_Woolf2021!$E$9:$E$93,1,EXP(LN((1.1*(Fperm_SI_Woolf2021!$E$9:$E$93-AX$58)-63.1579*EXP(-0.19*Fperm_SI_Woolf2021!$E$9:$E$93)+63.1579*EXP(-0.19*AX$58))/(Fperm_SI_Woolf2021!$E$9:$E$93-AX$58))*(AX$58-Fperm_SI_Woolf2021!$E$9:$E$93)/10))) + Fperm_SI_Woolf2021!$H$9:$H$93*EXP(-Fperm_SI_Woolf2021!$K$9:$K$93*$C113*IF(AX$58=Fperm_SI_Woolf2021!$E$9:$E$93,1,EXP(LN((1.1*(Fperm_SI_Woolf2021!$E$9:$E$93-AX$58)-63.1579*EXP(-0.19*Fperm_SI_Woolf2021!$E$9:$E$93)+63.1579*EXP(-0.19*AX$58))/(Fperm_SI_Woolf2021!$E$9:$E$93-AX$58))*(AX$58-Fperm_SI_Woolf2021!$E$9:$E$93)/10))),Fperm_SI_Woolf2021!$D$9:$D$93))</f>
        <v>0.41577104227079698</v>
      </c>
      <c r="AY113" s="51" cm="1">
        <f t="array" ref="AY113">MIN(1,SLOPE(Fperm_SI_Woolf2021!$F$9:$F$93*EXP(-Fperm_SI_Woolf2021!$I$9:$I$93*$C113*IF(AY$58=Fperm_SI_Woolf2021!$E$9:$E$93,1,EXP(LN((1.1*(Fperm_SI_Woolf2021!$E$9:$E$93-AY$58)-63.1579*EXP(-0.19*Fperm_SI_Woolf2021!$E$9:$E$93)+63.1579*EXP(-0.19*AY$58))/(Fperm_SI_Woolf2021!$E$9:$E$93-AY$58))*(AY$58-Fperm_SI_Woolf2021!$E$9:$E$93)/10))) + Fperm_SI_Woolf2021!$G$9:$G$93*EXP(-Fperm_SI_Woolf2021!$J$9:$J$93*$C113*IF(AY$58=Fperm_SI_Woolf2021!$E$9:$E$93,1,EXP(LN((1.1*(Fperm_SI_Woolf2021!$E$9:$E$93-AY$58)-63.1579*EXP(-0.19*Fperm_SI_Woolf2021!$E$9:$E$93)+63.1579*EXP(-0.19*AY$58))/(Fperm_SI_Woolf2021!$E$9:$E$93-AY$58))*(AY$58-Fperm_SI_Woolf2021!$E$9:$E$93)/10))) + Fperm_SI_Woolf2021!$H$9:$H$93*EXP(-Fperm_SI_Woolf2021!$K$9:$K$93*$C113*IF(AY$58=Fperm_SI_Woolf2021!$E$9:$E$93,1,EXP(LN((1.1*(Fperm_SI_Woolf2021!$E$9:$E$93-AY$58)-63.1579*EXP(-0.19*Fperm_SI_Woolf2021!$E$9:$E$93)+63.1579*EXP(-0.19*AY$58))/(Fperm_SI_Woolf2021!$E$9:$E$93-AY$58))*(AY$58-Fperm_SI_Woolf2021!$E$9:$E$93)/10))),Fperm_SI_Woolf2021!$D$9:$D$93)*AY$57+INTERCEPT(Fperm_SI_Woolf2021!$F$9:$F$93*EXP(-Fperm_SI_Woolf2021!$I$9:$I$93*$C113*IF(AY$58=Fperm_SI_Woolf2021!$E$9:$E$93,1,EXP(LN((1.1*(Fperm_SI_Woolf2021!$E$9:$E$93-AY$58)-63.1579*EXP(-0.19*Fperm_SI_Woolf2021!$E$9:$E$93)+63.1579*EXP(-0.19*AY$58))/(Fperm_SI_Woolf2021!$E$9:$E$93-AY$58))*(AY$58-Fperm_SI_Woolf2021!$E$9:$E$93)/10))) + Fperm_SI_Woolf2021!$G$9:$G$93*EXP(-Fperm_SI_Woolf2021!$J$9:$J$93*$C113*IF(AY$58=Fperm_SI_Woolf2021!$E$9:$E$93,1,EXP(LN((1.1*(Fperm_SI_Woolf2021!$E$9:$E$93-AY$58)-63.1579*EXP(-0.19*Fperm_SI_Woolf2021!$E$9:$E$93)+63.1579*EXP(-0.19*AY$58))/(Fperm_SI_Woolf2021!$E$9:$E$93-AY$58))*(AY$58-Fperm_SI_Woolf2021!$E$9:$E$93)/10))) + Fperm_SI_Woolf2021!$H$9:$H$93*EXP(-Fperm_SI_Woolf2021!$K$9:$K$93*$C113*IF(AY$58=Fperm_SI_Woolf2021!$E$9:$E$93,1,EXP(LN((1.1*(Fperm_SI_Woolf2021!$E$9:$E$93-AY$58)-63.1579*EXP(-0.19*Fperm_SI_Woolf2021!$E$9:$E$93)+63.1579*EXP(-0.19*AY$58))/(Fperm_SI_Woolf2021!$E$9:$E$93-AY$58))*(AY$58-Fperm_SI_Woolf2021!$E$9:$E$93)/10))),Fperm_SI_Woolf2021!$D$9:$D$93))</f>
        <v>0.3954036264175278</v>
      </c>
      <c r="AZ113" s="51" cm="1">
        <f t="array" ref="AZ113">MIN(1,SLOPE(Fperm_SI_Woolf2021!$F$9:$F$93*EXP(-Fperm_SI_Woolf2021!$I$9:$I$93*$C113*IF(AZ$58=Fperm_SI_Woolf2021!$E$9:$E$93,1,EXP(LN((1.1*(Fperm_SI_Woolf2021!$E$9:$E$93-AZ$58)-63.1579*EXP(-0.19*Fperm_SI_Woolf2021!$E$9:$E$93)+63.1579*EXP(-0.19*AZ$58))/(Fperm_SI_Woolf2021!$E$9:$E$93-AZ$58))*(AZ$58-Fperm_SI_Woolf2021!$E$9:$E$93)/10))) + Fperm_SI_Woolf2021!$G$9:$G$93*EXP(-Fperm_SI_Woolf2021!$J$9:$J$93*$C113*IF(AZ$58=Fperm_SI_Woolf2021!$E$9:$E$93,1,EXP(LN((1.1*(Fperm_SI_Woolf2021!$E$9:$E$93-AZ$58)-63.1579*EXP(-0.19*Fperm_SI_Woolf2021!$E$9:$E$93)+63.1579*EXP(-0.19*AZ$58))/(Fperm_SI_Woolf2021!$E$9:$E$93-AZ$58))*(AZ$58-Fperm_SI_Woolf2021!$E$9:$E$93)/10))) + Fperm_SI_Woolf2021!$H$9:$H$93*EXP(-Fperm_SI_Woolf2021!$K$9:$K$93*$C113*IF(AZ$58=Fperm_SI_Woolf2021!$E$9:$E$93,1,EXP(LN((1.1*(Fperm_SI_Woolf2021!$E$9:$E$93-AZ$58)-63.1579*EXP(-0.19*Fperm_SI_Woolf2021!$E$9:$E$93)+63.1579*EXP(-0.19*AZ$58))/(Fperm_SI_Woolf2021!$E$9:$E$93-AZ$58))*(AZ$58-Fperm_SI_Woolf2021!$E$9:$E$93)/10))),Fperm_SI_Woolf2021!$D$9:$D$93)*AZ$57+INTERCEPT(Fperm_SI_Woolf2021!$F$9:$F$93*EXP(-Fperm_SI_Woolf2021!$I$9:$I$93*$C113*IF(AZ$58=Fperm_SI_Woolf2021!$E$9:$E$93,1,EXP(LN((1.1*(Fperm_SI_Woolf2021!$E$9:$E$93-AZ$58)-63.1579*EXP(-0.19*Fperm_SI_Woolf2021!$E$9:$E$93)+63.1579*EXP(-0.19*AZ$58))/(Fperm_SI_Woolf2021!$E$9:$E$93-AZ$58))*(AZ$58-Fperm_SI_Woolf2021!$E$9:$E$93)/10))) + Fperm_SI_Woolf2021!$G$9:$G$93*EXP(-Fperm_SI_Woolf2021!$J$9:$J$93*$C113*IF(AZ$58=Fperm_SI_Woolf2021!$E$9:$E$93,1,EXP(LN((1.1*(Fperm_SI_Woolf2021!$E$9:$E$93-AZ$58)-63.1579*EXP(-0.19*Fperm_SI_Woolf2021!$E$9:$E$93)+63.1579*EXP(-0.19*AZ$58))/(Fperm_SI_Woolf2021!$E$9:$E$93-AZ$58))*(AZ$58-Fperm_SI_Woolf2021!$E$9:$E$93)/10))) + Fperm_SI_Woolf2021!$H$9:$H$93*EXP(-Fperm_SI_Woolf2021!$K$9:$K$93*$C113*IF(AZ$58=Fperm_SI_Woolf2021!$E$9:$E$93,1,EXP(LN((1.1*(Fperm_SI_Woolf2021!$E$9:$E$93-AZ$58)-63.1579*EXP(-0.19*Fperm_SI_Woolf2021!$E$9:$E$93)+63.1579*EXP(-0.19*AZ$58))/(Fperm_SI_Woolf2021!$E$9:$E$93-AZ$58))*(AZ$58-Fperm_SI_Woolf2021!$E$9:$E$93)/10))),Fperm_SI_Woolf2021!$D$9:$D$93))</f>
        <v>0.37503621056425873</v>
      </c>
      <c r="BA113" s="51" cm="1">
        <f t="array" ref="BA113">MIN(1,SLOPE(Fperm_SI_Woolf2021!$F$9:$F$93*EXP(-Fperm_SI_Woolf2021!$I$9:$I$93*$C113*IF(BA$58=Fperm_SI_Woolf2021!$E$9:$E$93,1,EXP(LN((1.1*(Fperm_SI_Woolf2021!$E$9:$E$93-BA$58)-63.1579*EXP(-0.19*Fperm_SI_Woolf2021!$E$9:$E$93)+63.1579*EXP(-0.19*BA$58))/(Fperm_SI_Woolf2021!$E$9:$E$93-BA$58))*(BA$58-Fperm_SI_Woolf2021!$E$9:$E$93)/10))) + Fperm_SI_Woolf2021!$G$9:$G$93*EXP(-Fperm_SI_Woolf2021!$J$9:$J$93*$C113*IF(BA$58=Fperm_SI_Woolf2021!$E$9:$E$93,1,EXP(LN((1.1*(Fperm_SI_Woolf2021!$E$9:$E$93-BA$58)-63.1579*EXP(-0.19*Fperm_SI_Woolf2021!$E$9:$E$93)+63.1579*EXP(-0.19*BA$58))/(Fperm_SI_Woolf2021!$E$9:$E$93-BA$58))*(BA$58-Fperm_SI_Woolf2021!$E$9:$E$93)/10))) + Fperm_SI_Woolf2021!$H$9:$H$93*EXP(-Fperm_SI_Woolf2021!$K$9:$K$93*$C113*IF(BA$58=Fperm_SI_Woolf2021!$E$9:$E$93,1,EXP(LN((1.1*(Fperm_SI_Woolf2021!$E$9:$E$93-BA$58)-63.1579*EXP(-0.19*Fperm_SI_Woolf2021!$E$9:$E$93)+63.1579*EXP(-0.19*BA$58))/(Fperm_SI_Woolf2021!$E$9:$E$93-BA$58))*(BA$58-Fperm_SI_Woolf2021!$E$9:$E$93)/10))),Fperm_SI_Woolf2021!$D$9:$D$93)*BA$57+INTERCEPT(Fperm_SI_Woolf2021!$F$9:$F$93*EXP(-Fperm_SI_Woolf2021!$I$9:$I$93*$C113*IF(BA$58=Fperm_SI_Woolf2021!$E$9:$E$93,1,EXP(LN((1.1*(Fperm_SI_Woolf2021!$E$9:$E$93-BA$58)-63.1579*EXP(-0.19*Fperm_SI_Woolf2021!$E$9:$E$93)+63.1579*EXP(-0.19*BA$58))/(Fperm_SI_Woolf2021!$E$9:$E$93-BA$58))*(BA$58-Fperm_SI_Woolf2021!$E$9:$E$93)/10))) + Fperm_SI_Woolf2021!$G$9:$G$93*EXP(-Fperm_SI_Woolf2021!$J$9:$J$93*$C113*IF(BA$58=Fperm_SI_Woolf2021!$E$9:$E$93,1,EXP(LN((1.1*(Fperm_SI_Woolf2021!$E$9:$E$93-BA$58)-63.1579*EXP(-0.19*Fperm_SI_Woolf2021!$E$9:$E$93)+63.1579*EXP(-0.19*BA$58))/(Fperm_SI_Woolf2021!$E$9:$E$93-BA$58))*(BA$58-Fperm_SI_Woolf2021!$E$9:$E$93)/10))) + Fperm_SI_Woolf2021!$H$9:$H$93*EXP(-Fperm_SI_Woolf2021!$K$9:$K$93*$C113*IF(BA$58=Fperm_SI_Woolf2021!$E$9:$E$93,1,EXP(LN((1.1*(Fperm_SI_Woolf2021!$E$9:$E$93-BA$58)-63.1579*EXP(-0.19*Fperm_SI_Woolf2021!$E$9:$E$93)+63.1579*EXP(-0.19*BA$58))/(Fperm_SI_Woolf2021!$E$9:$E$93-BA$58))*(BA$58-Fperm_SI_Woolf2021!$E$9:$E$93)/10))),Fperm_SI_Woolf2021!$D$9:$D$93))</f>
        <v>0.35466879471098955</v>
      </c>
      <c r="BB113" s="51" cm="1">
        <f t="array" ref="BB113">MIN(1,SLOPE(Fperm_SI_Woolf2021!$F$9:$F$93*EXP(-Fperm_SI_Woolf2021!$I$9:$I$93*$C113*IF(BB$58=Fperm_SI_Woolf2021!$E$9:$E$93,1,EXP(LN((1.1*(Fperm_SI_Woolf2021!$E$9:$E$93-BB$58)-63.1579*EXP(-0.19*Fperm_SI_Woolf2021!$E$9:$E$93)+63.1579*EXP(-0.19*BB$58))/(Fperm_SI_Woolf2021!$E$9:$E$93-BB$58))*(BB$58-Fperm_SI_Woolf2021!$E$9:$E$93)/10))) + Fperm_SI_Woolf2021!$G$9:$G$93*EXP(-Fperm_SI_Woolf2021!$J$9:$J$93*$C113*IF(BB$58=Fperm_SI_Woolf2021!$E$9:$E$93,1,EXP(LN((1.1*(Fperm_SI_Woolf2021!$E$9:$E$93-BB$58)-63.1579*EXP(-0.19*Fperm_SI_Woolf2021!$E$9:$E$93)+63.1579*EXP(-0.19*BB$58))/(Fperm_SI_Woolf2021!$E$9:$E$93-BB$58))*(BB$58-Fperm_SI_Woolf2021!$E$9:$E$93)/10))) + Fperm_SI_Woolf2021!$H$9:$H$93*EXP(-Fperm_SI_Woolf2021!$K$9:$K$93*$C113*IF(BB$58=Fperm_SI_Woolf2021!$E$9:$E$93,1,EXP(LN((1.1*(Fperm_SI_Woolf2021!$E$9:$E$93-BB$58)-63.1579*EXP(-0.19*Fperm_SI_Woolf2021!$E$9:$E$93)+63.1579*EXP(-0.19*BB$58))/(Fperm_SI_Woolf2021!$E$9:$E$93-BB$58))*(BB$58-Fperm_SI_Woolf2021!$E$9:$E$93)/10))),Fperm_SI_Woolf2021!$D$9:$D$93)*BB$57+INTERCEPT(Fperm_SI_Woolf2021!$F$9:$F$93*EXP(-Fperm_SI_Woolf2021!$I$9:$I$93*$C113*IF(BB$58=Fperm_SI_Woolf2021!$E$9:$E$93,1,EXP(LN((1.1*(Fperm_SI_Woolf2021!$E$9:$E$93-BB$58)-63.1579*EXP(-0.19*Fperm_SI_Woolf2021!$E$9:$E$93)+63.1579*EXP(-0.19*BB$58))/(Fperm_SI_Woolf2021!$E$9:$E$93-BB$58))*(BB$58-Fperm_SI_Woolf2021!$E$9:$E$93)/10))) + Fperm_SI_Woolf2021!$G$9:$G$93*EXP(-Fperm_SI_Woolf2021!$J$9:$J$93*$C113*IF(BB$58=Fperm_SI_Woolf2021!$E$9:$E$93,1,EXP(LN((1.1*(Fperm_SI_Woolf2021!$E$9:$E$93-BB$58)-63.1579*EXP(-0.19*Fperm_SI_Woolf2021!$E$9:$E$93)+63.1579*EXP(-0.19*BB$58))/(Fperm_SI_Woolf2021!$E$9:$E$93-BB$58))*(BB$58-Fperm_SI_Woolf2021!$E$9:$E$93)/10))) + Fperm_SI_Woolf2021!$H$9:$H$93*EXP(-Fperm_SI_Woolf2021!$K$9:$K$93*$C113*IF(BB$58=Fperm_SI_Woolf2021!$E$9:$E$93,1,EXP(LN((1.1*(Fperm_SI_Woolf2021!$E$9:$E$93-BB$58)-63.1579*EXP(-0.19*Fperm_SI_Woolf2021!$E$9:$E$93)+63.1579*EXP(-0.19*BB$58))/(Fperm_SI_Woolf2021!$E$9:$E$93-BB$58))*(BB$58-Fperm_SI_Woolf2021!$E$9:$E$93)/10))),Fperm_SI_Woolf2021!$D$9:$D$93))</f>
        <v>0.33430137885772049</v>
      </c>
      <c r="BC113" s="51" cm="1">
        <f t="array" ref="BC113">MIN(1,SLOPE(Fperm_SI_Woolf2021!$F$9:$F$93*EXP(-Fperm_SI_Woolf2021!$I$9:$I$93*$C113*IF(BC$58=Fperm_SI_Woolf2021!$E$9:$E$93,1,EXP(LN((1.1*(Fperm_SI_Woolf2021!$E$9:$E$93-BC$58)-63.1579*EXP(-0.19*Fperm_SI_Woolf2021!$E$9:$E$93)+63.1579*EXP(-0.19*BC$58))/(Fperm_SI_Woolf2021!$E$9:$E$93-BC$58))*(BC$58-Fperm_SI_Woolf2021!$E$9:$E$93)/10))) + Fperm_SI_Woolf2021!$G$9:$G$93*EXP(-Fperm_SI_Woolf2021!$J$9:$J$93*$C113*IF(BC$58=Fperm_SI_Woolf2021!$E$9:$E$93,1,EXP(LN((1.1*(Fperm_SI_Woolf2021!$E$9:$E$93-BC$58)-63.1579*EXP(-0.19*Fperm_SI_Woolf2021!$E$9:$E$93)+63.1579*EXP(-0.19*BC$58))/(Fperm_SI_Woolf2021!$E$9:$E$93-BC$58))*(BC$58-Fperm_SI_Woolf2021!$E$9:$E$93)/10))) + Fperm_SI_Woolf2021!$H$9:$H$93*EXP(-Fperm_SI_Woolf2021!$K$9:$K$93*$C113*IF(BC$58=Fperm_SI_Woolf2021!$E$9:$E$93,1,EXP(LN((1.1*(Fperm_SI_Woolf2021!$E$9:$E$93-BC$58)-63.1579*EXP(-0.19*Fperm_SI_Woolf2021!$E$9:$E$93)+63.1579*EXP(-0.19*BC$58))/(Fperm_SI_Woolf2021!$E$9:$E$93-BC$58))*(BC$58-Fperm_SI_Woolf2021!$E$9:$E$93)/10))),Fperm_SI_Woolf2021!$D$9:$D$93)*BC$57+INTERCEPT(Fperm_SI_Woolf2021!$F$9:$F$93*EXP(-Fperm_SI_Woolf2021!$I$9:$I$93*$C113*IF(BC$58=Fperm_SI_Woolf2021!$E$9:$E$93,1,EXP(LN((1.1*(Fperm_SI_Woolf2021!$E$9:$E$93-BC$58)-63.1579*EXP(-0.19*Fperm_SI_Woolf2021!$E$9:$E$93)+63.1579*EXP(-0.19*BC$58))/(Fperm_SI_Woolf2021!$E$9:$E$93-BC$58))*(BC$58-Fperm_SI_Woolf2021!$E$9:$E$93)/10))) + Fperm_SI_Woolf2021!$G$9:$G$93*EXP(-Fperm_SI_Woolf2021!$J$9:$J$93*$C113*IF(BC$58=Fperm_SI_Woolf2021!$E$9:$E$93,1,EXP(LN((1.1*(Fperm_SI_Woolf2021!$E$9:$E$93-BC$58)-63.1579*EXP(-0.19*Fperm_SI_Woolf2021!$E$9:$E$93)+63.1579*EXP(-0.19*BC$58))/(Fperm_SI_Woolf2021!$E$9:$E$93-BC$58))*(BC$58-Fperm_SI_Woolf2021!$E$9:$E$93)/10))) + Fperm_SI_Woolf2021!$H$9:$H$93*EXP(-Fperm_SI_Woolf2021!$K$9:$K$93*$C113*IF(BC$58=Fperm_SI_Woolf2021!$E$9:$E$93,1,EXP(LN((1.1*(Fperm_SI_Woolf2021!$E$9:$E$93-BC$58)-63.1579*EXP(-0.19*Fperm_SI_Woolf2021!$E$9:$E$93)+63.1579*EXP(-0.19*BC$58))/(Fperm_SI_Woolf2021!$E$9:$E$93-BC$58))*(BC$58-Fperm_SI_Woolf2021!$E$9:$E$93)/10))),Fperm_SI_Woolf2021!$D$9:$D$93))</f>
        <v>0.31393396300445131</v>
      </c>
      <c r="BD113" s="51" cm="1">
        <f t="array" ref="BD113">MIN(1,SLOPE(Fperm_SI_Woolf2021!$F$9:$F$93*EXP(-Fperm_SI_Woolf2021!$I$9:$I$93*$C113*IF(BD$58=Fperm_SI_Woolf2021!$E$9:$E$93,1,EXP(LN((1.1*(Fperm_SI_Woolf2021!$E$9:$E$93-BD$58)-63.1579*EXP(-0.19*Fperm_SI_Woolf2021!$E$9:$E$93)+63.1579*EXP(-0.19*BD$58))/(Fperm_SI_Woolf2021!$E$9:$E$93-BD$58))*(BD$58-Fperm_SI_Woolf2021!$E$9:$E$93)/10))) + Fperm_SI_Woolf2021!$G$9:$G$93*EXP(-Fperm_SI_Woolf2021!$J$9:$J$93*$C113*IF(BD$58=Fperm_SI_Woolf2021!$E$9:$E$93,1,EXP(LN((1.1*(Fperm_SI_Woolf2021!$E$9:$E$93-BD$58)-63.1579*EXP(-0.19*Fperm_SI_Woolf2021!$E$9:$E$93)+63.1579*EXP(-0.19*BD$58))/(Fperm_SI_Woolf2021!$E$9:$E$93-BD$58))*(BD$58-Fperm_SI_Woolf2021!$E$9:$E$93)/10))) + Fperm_SI_Woolf2021!$H$9:$H$93*EXP(-Fperm_SI_Woolf2021!$K$9:$K$93*$C113*IF(BD$58=Fperm_SI_Woolf2021!$E$9:$E$93,1,EXP(LN((1.1*(Fperm_SI_Woolf2021!$E$9:$E$93-BD$58)-63.1579*EXP(-0.19*Fperm_SI_Woolf2021!$E$9:$E$93)+63.1579*EXP(-0.19*BD$58))/(Fperm_SI_Woolf2021!$E$9:$E$93-BD$58))*(BD$58-Fperm_SI_Woolf2021!$E$9:$E$93)/10))),Fperm_SI_Woolf2021!$D$9:$D$93)*BD$57+INTERCEPT(Fperm_SI_Woolf2021!$F$9:$F$93*EXP(-Fperm_SI_Woolf2021!$I$9:$I$93*$C113*IF(BD$58=Fperm_SI_Woolf2021!$E$9:$E$93,1,EXP(LN((1.1*(Fperm_SI_Woolf2021!$E$9:$E$93-BD$58)-63.1579*EXP(-0.19*Fperm_SI_Woolf2021!$E$9:$E$93)+63.1579*EXP(-0.19*BD$58))/(Fperm_SI_Woolf2021!$E$9:$E$93-BD$58))*(BD$58-Fperm_SI_Woolf2021!$E$9:$E$93)/10))) + Fperm_SI_Woolf2021!$G$9:$G$93*EXP(-Fperm_SI_Woolf2021!$J$9:$J$93*$C113*IF(BD$58=Fperm_SI_Woolf2021!$E$9:$E$93,1,EXP(LN((1.1*(Fperm_SI_Woolf2021!$E$9:$E$93-BD$58)-63.1579*EXP(-0.19*Fperm_SI_Woolf2021!$E$9:$E$93)+63.1579*EXP(-0.19*BD$58))/(Fperm_SI_Woolf2021!$E$9:$E$93-BD$58))*(BD$58-Fperm_SI_Woolf2021!$E$9:$E$93)/10))) + Fperm_SI_Woolf2021!$H$9:$H$93*EXP(-Fperm_SI_Woolf2021!$K$9:$K$93*$C113*IF(BD$58=Fperm_SI_Woolf2021!$E$9:$E$93,1,EXP(LN((1.1*(Fperm_SI_Woolf2021!$E$9:$E$93-BD$58)-63.1579*EXP(-0.19*Fperm_SI_Woolf2021!$E$9:$E$93)+63.1579*EXP(-0.19*BD$58))/(Fperm_SI_Woolf2021!$E$9:$E$93-BD$58))*(BD$58-Fperm_SI_Woolf2021!$E$9:$E$93)/10))),Fperm_SI_Woolf2021!$D$9:$D$93))</f>
        <v>0.29356654715118224</v>
      </c>
      <c r="BE113" s="51" cm="1">
        <f t="array" ref="BE113">MIN(1,SLOPE(Fperm_SI_Woolf2021!$F$9:$F$93*EXP(-Fperm_SI_Woolf2021!$I$9:$I$93*$C113*IF(BE$58=Fperm_SI_Woolf2021!$E$9:$E$93,1,EXP(LN((1.1*(Fperm_SI_Woolf2021!$E$9:$E$93-BE$58)-63.1579*EXP(-0.19*Fperm_SI_Woolf2021!$E$9:$E$93)+63.1579*EXP(-0.19*BE$58))/(Fperm_SI_Woolf2021!$E$9:$E$93-BE$58))*(BE$58-Fperm_SI_Woolf2021!$E$9:$E$93)/10))) + Fperm_SI_Woolf2021!$G$9:$G$93*EXP(-Fperm_SI_Woolf2021!$J$9:$J$93*$C113*IF(BE$58=Fperm_SI_Woolf2021!$E$9:$E$93,1,EXP(LN((1.1*(Fperm_SI_Woolf2021!$E$9:$E$93-BE$58)-63.1579*EXP(-0.19*Fperm_SI_Woolf2021!$E$9:$E$93)+63.1579*EXP(-0.19*BE$58))/(Fperm_SI_Woolf2021!$E$9:$E$93-BE$58))*(BE$58-Fperm_SI_Woolf2021!$E$9:$E$93)/10))) + Fperm_SI_Woolf2021!$H$9:$H$93*EXP(-Fperm_SI_Woolf2021!$K$9:$K$93*$C113*IF(BE$58=Fperm_SI_Woolf2021!$E$9:$E$93,1,EXP(LN((1.1*(Fperm_SI_Woolf2021!$E$9:$E$93-BE$58)-63.1579*EXP(-0.19*Fperm_SI_Woolf2021!$E$9:$E$93)+63.1579*EXP(-0.19*BE$58))/(Fperm_SI_Woolf2021!$E$9:$E$93-BE$58))*(BE$58-Fperm_SI_Woolf2021!$E$9:$E$93)/10))),Fperm_SI_Woolf2021!$D$9:$D$93)*BE$57+INTERCEPT(Fperm_SI_Woolf2021!$F$9:$F$93*EXP(-Fperm_SI_Woolf2021!$I$9:$I$93*$C113*IF(BE$58=Fperm_SI_Woolf2021!$E$9:$E$93,1,EXP(LN((1.1*(Fperm_SI_Woolf2021!$E$9:$E$93-BE$58)-63.1579*EXP(-0.19*Fperm_SI_Woolf2021!$E$9:$E$93)+63.1579*EXP(-0.19*BE$58))/(Fperm_SI_Woolf2021!$E$9:$E$93-BE$58))*(BE$58-Fperm_SI_Woolf2021!$E$9:$E$93)/10))) + Fperm_SI_Woolf2021!$G$9:$G$93*EXP(-Fperm_SI_Woolf2021!$J$9:$J$93*$C113*IF(BE$58=Fperm_SI_Woolf2021!$E$9:$E$93,1,EXP(LN((1.1*(Fperm_SI_Woolf2021!$E$9:$E$93-BE$58)-63.1579*EXP(-0.19*Fperm_SI_Woolf2021!$E$9:$E$93)+63.1579*EXP(-0.19*BE$58))/(Fperm_SI_Woolf2021!$E$9:$E$93-BE$58))*(BE$58-Fperm_SI_Woolf2021!$E$9:$E$93)/10))) + Fperm_SI_Woolf2021!$H$9:$H$93*EXP(-Fperm_SI_Woolf2021!$K$9:$K$93*$C113*IF(BE$58=Fperm_SI_Woolf2021!$E$9:$E$93,1,EXP(LN((1.1*(Fperm_SI_Woolf2021!$E$9:$E$93-BE$58)-63.1579*EXP(-0.19*Fperm_SI_Woolf2021!$E$9:$E$93)+63.1579*EXP(-0.19*BE$58))/(Fperm_SI_Woolf2021!$E$9:$E$93-BE$58))*(BE$58-Fperm_SI_Woolf2021!$E$9:$E$93)/10))),Fperm_SI_Woolf2021!$D$9:$D$93))</f>
        <v>0.27319913129791307</v>
      </c>
      <c r="BF113" s="51" cm="1">
        <f t="array" ref="BF113">MIN(1,SLOPE(Fperm_SI_Woolf2021!$F$9:$F$93*EXP(-Fperm_SI_Woolf2021!$I$9:$I$93*$C113*IF(BF$58=Fperm_SI_Woolf2021!$E$9:$E$93,1,EXP(LN((1.1*(Fperm_SI_Woolf2021!$E$9:$E$93-BF$58)-63.1579*EXP(-0.19*Fperm_SI_Woolf2021!$E$9:$E$93)+63.1579*EXP(-0.19*BF$58))/(Fperm_SI_Woolf2021!$E$9:$E$93-BF$58))*(BF$58-Fperm_SI_Woolf2021!$E$9:$E$93)/10))) + Fperm_SI_Woolf2021!$G$9:$G$93*EXP(-Fperm_SI_Woolf2021!$J$9:$J$93*$C113*IF(BF$58=Fperm_SI_Woolf2021!$E$9:$E$93,1,EXP(LN((1.1*(Fperm_SI_Woolf2021!$E$9:$E$93-BF$58)-63.1579*EXP(-0.19*Fperm_SI_Woolf2021!$E$9:$E$93)+63.1579*EXP(-0.19*BF$58))/(Fperm_SI_Woolf2021!$E$9:$E$93-BF$58))*(BF$58-Fperm_SI_Woolf2021!$E$9:$E$93)/10))) + Fperm_SI_Woolf2021!$H$9:$H$93*EXP(-Fperm_SI_Woolf2021!$K$9:$K$93*$C113*IF(BF$58=Fperm_SI_Woolf2021!$E$9:$E$93,1,EXP(LN((1.1*(Fperm_SI_Woolf2021!$E$9:$E$93-BF$58)-63.1579*EXP(-0.19*Fperm_SI_Woolf2021!$E$9:$E$93)+63.1579*EXP(-0.19*BF$58))/(Fperm_SI_Woolf2021!$E$9:$E$93-BF$58))*(BF$58-Fperm_SI_Woolf2021!$E$9:$E$93)/10))),Fperm_SI_Woolf2021!$D$9:$D$93)*BF$57+INTERCEPT(Fperm_SI_Woolf2021!$F$9:$F$93*EXP(-Fperm_SI_Woolf2021!$I$9:$I$93*$C113*IF(BF$58=Fperm_SI_Woolf2021!$E$9:$E$93,1,EXP(LN((1.1*(Fperm_SI_Woolf2021!$E$9:$E$93-BF$58)-63.1579*EXP(-0.19*Fperm_SI_Woolf2021!$E$9:$E$93)+63.1579*EXP(-0.19*BF$58))/(Fperm_SI_Woolf2021!$E$9:$E$93-BF$58))*(BF$58-Fperm_SI_Woolf2021!$E$9:$E$93)/10))) + Fperm_SI_Woolf2021!$G$9:$G$93*EXP(-Fperm_SI_Woolf2021!$J$9:$J$93*$C113*IF(BF$58=Fperm_SI_Woolf2021!$E$9:$E$93,1,EXP(LN((1.1*(Fperm_SI_Woolf2021!$E$9:$E$93-BF$58)-63.1579*EXP(-0.19*Fperm_SI_Woolf2021!$E$9:$E$93)+63.1579*EXP(-0.19*BF$58))/(Fperm_SI_Woolf2021!$E$9:$E$93-BF$58))*(BF$58-Fperm_SI_Woolf2021!$E$9:$E$93)/10))) + Fperm_SI_Woolf2021!$H$9:$H$93*EXP(-Fperm_SI_Woolf2021!$K$9:$K$93*$C113*IF(BF$58=Fperm_SI_Woolf2021!$E$9:$E$93,1,EXP(LN((1.1*(Fperm_SI_Woolf2021!$E$9:$E$93-BF$58)-63.1579*EXP(-0.19*Fperm_SI_Woolf2021!$E$9:$E$93)+63.1579*EXP(-0.19*BF$58))/(Fperm_SI_Woolf2021!$E$9:$E$93-BF$58))*(BF$58-Fperm_SI_Woolf2021!$E$9:$E$93)/10))),Fperm_SI_Woolf2021!$D$9:$D$93))</f>
        <v>0.252831715444644</v>
      </c>
      <c r="BG113" s="51" cm="1">
        <f t="array" ref="BG113">MIN(1,SLOPE(Fperm_SI_Woolf2021!$F$9:$F$93*EXP(-Fperm_SI_Woolf2021!$I$9:$I$93*$C113*IF(BG$58=Fperm_SI_Woolf2021!$E$9:$E$93,1,EXP(LN((1.1*(Fperm_SI_Woolf2021!$E$9:$E$93-BG$58)-63.1579*EXP(-0.19*Fperm_SI_Woolf2021!$E$9:$E$93)+63.1579*EXP(-0.19*BG$58))/(Fperm_SI_Woolf2021!$E$9:$E$93-BG$58))*(BG$58-Fperm_SI_Woolf2021!$E$9:$E$93)/10))) + Fperm_SI_Woolf2021!$G$9:$G$93*EXP(-Fperm_SI_Woolf2021!$J$9:$J$93*$C113*IF(BG$58=Fperm_SI_Woolf2021!$E$9:$E$93,1,EXP(LN((1.1*(Fperm_SI_Woolf2021!$E$9:$E$93-BG$58)-63.1579*EXP(-0.19*Fperm_SI_Woolf2021!$E$9:$E$93)+63.1579*EXP(-0.19*BG$58))/(Fperm_SI_Woolf2021!$E$9:$E$93-BG$58))*(BG$58-Fperm_SI_Woolf2021!$E$9:$E$93)/10))) + Fperm_SI_Woolf2021!$H$9:$H$93*EXP(-Fperm_SI_Woolf2021!$K$9:$K$93*$C113*IF(BG$58=Fperm_SI_Woolf2021!$E$9:$E$93,1,EXP(LN((1.1*(Fperm_SI_Woolf2021!$E$9:$E$93-BG$58)-63.1579*EXP(-0.19*Fperm_SI_Woolf2021!$E$9:$E$93)+63.1579*EXP(-0.19*BG$58))/(Fperm_SI_Woolf2021!$E$9:$E$93-BG$58))*(BG$58-Fperm_SI_Woolf2021!$E$9:$E$93)/10))),Fperm_SI_Woolf2021!$D$9:$D$93)*BG$57+INTERCEPT(Fperm_SI_Woolf2021!$F$9:$F$93*EXP(-Fperm_SI_Woolf2021!$I$9:$I$93*$C113*IF(BG$58=Fperm_SI_Woolf2021!$E$9:$E$93,1,EXP(LN((1.1*(Fperm_SI_Woolf2021!$E$9:$E$93-BG$58)-63.1579*EXP(-0.19*Fperm_SI_Woolf2021!$E$9:$E$93)+63.1579*EXP(-0.19*BG$58))/(Fperm_SI_Woolf2021!$E$9:$E$93-BG$58))*(BG$58-Fperm_SI_Woolf2021!$E$9:$E$93)/10))) + Fperm_SI_Woolf2021!$G$9:$G$93*EXP(-Fperm_SI_Woolf2021!$J$9:$J$93*$C113*IF(BG$58=Fperm_SI_Woolf2021!$E$9:$E$93,1,EXP(LN((1.1*(Fperm_SI_Woolf2021!$E$9:$E$93-BG$58)-63.1579*EXP(-0.19*Fperm_SI_Woolf2021!$E$9:$E$93)+63.1579*EXP(-0.19*BG$58))/(Fperm_SI_Woolf2021!$E$9:$E$93-BG$58))*(BG$58-Fperm_SI_Woolf2021!$E$9:$E$93)/10))) + Fperm_SI_Woolf2021!$H$9:$H$93*EXP(-Fperm_SI_Woolf2021!$K$9:$K$93*$C113*IF(BG$58=Fperm_SI_Woolf2021!$E$9:$E$93,1,EXP(LN((1.1*(Fperm_SI_Woolf2021!$E$9:$E$93-BG$58)-63.1579*EXP(-0.19*Fperm_SI_Woolf2021!$E$9:$E$93)+63.1579*EXP(-0.19*BG$58))/(Fperm_SI_Woolf2021!$E$9:$E$93-BG$58))*(BG$58-Fperm_SI_Woolf2021!$E$9:$E$93)/10))),Fperm_SI_Woolf2021!$D$9:$D$93))</f>
        <v>0.23246429959137485</v>
      </c>
      <c r="BH113" s="51" cm="1">
        <f t="array" ref="BH113">MIN(1,SLOPE(Fperm_SI_Woolf2021!$F$9:$F$93*EXP(-Fperm_SI_Woolf2021!$I$9:$I$93*$C113*IF(BH$58=Fperm_SI_Woolf2021!$E$9:$E$93,1,EXP(LN((1.1*(Fperm_SI_Woolf2021!$E$9:$E$93-BH$58)-63.1579*EXP(-0.19*Fperm_SI_Woolf2021!$E$9:$E$93)+63.1579*EXP(-0.19*BH$58))/(Fperm_SI_Woolf2021!$E$9:$E$93-BH$58))*(BH$58-Fperm_SI_Woolf2021!$E$9:$E$93)/10))) + Fperm_SI_Woolf2021!$G$9:$G$93*EXP(-Fperm_SI_Woolf2021!$J$9:$J$93*$C113*IF(BH$58=Fperm_SI_Woolf2021!$E$9:$E$93,1,EXP(LN((1.1*(Fperm_SI_Woolf2021!$E$9:$E$93-BH$58)-63.1579*EXP(-0.19*Fperm_SI_Woolf2021!$E$9:$E$93)+63.1579*EXP(-0.19*BH$58))/(Fperm_SI_Woolf2021!$E$9:$E$93-BH$58))*(BH$58-Fperm_SI_Woolf2021!$E$9:$E$93)/10))) + Fperm_SI_Woolf2021!$H$9:$H$93*EXP(-Fperm_SI_Woolf2021!$K$9:$K$93*$C113*IF(BH$58=Fperm_SI_Woolf2021!$E$9:$E$93,1,EXP(LN((1.1*(Fperm_SI_Woolf2021!$E$9:$E$93-BH$58)-63.1579*EXP(-0.19*Fperm_SI_Woolf2021!$E$9:$E$93)+63.1579*EXP(-0.19*BH$58))/(Fperm_SI_Woolf2021!$E$9:$E$93-BH$58))*(BH$58-Fperm_SI_Woolf2021!$E$9:$E$93)/10))),Fperm_SI_Woolf2021!$D$9:$D$93)*BH$57+INTERCEPT(Fperm_SI_Woolf2021!$F$9:$F$93*EXP(-Fperm_SI_Woolf2021!$I$9:$I$93*$C113*IF(BH$58=Fperm_SI_Woolf2021!$E$9:$E$93,1,EXP(LN((1.1*(Fperm_SI_Woolf2021!$E$9:$E$93-BH$58)-63.1579*EXP(-0.19*Fperm_SI_Woolf2021!$E$9:$E$93)+63.1579*EXP(-0.19*BH$58))/(Fperm_SI_Woolf2021!$E$9:$E$93-BH$58))*(BH$58-Fperm_SI_Woolf2021!$E$9:$E$93)/10))) + Fperm_SI_Woolf2021!$G$9:$G$93*EXP(-Fperm_SI_Woolf2021!$J$9:$J$93*$C113*IF(BH$58=Fperm_SI_Woolf2021!$E$9:$E$93,1,EXP(LN((1.1*(Fperm_SI_Woolf2021!$E$9:$E$93-BH$58)-63.1579*EXP(-0.19*Fperm_SI_Woolf2021!$E$9:$E$93)+63.1579*EXP(-0.19*BH$58))/(Fperm_SI_Woolf2021!$E$9:$E$93-BH$58))*(BH$58-Fperm_SI_Woolf2021!$E$9:$E$93)/10))) + Fperm_SI_Woolf2021!$H$9:$H$93*EXP(-Fperm_SI_Woolf2021!$K$9:$K$93*$C113*IF(BH$58=Fperm_SI_Woolf2021!$E$9:$E$93,1,EXP(LN((1.1*(Fperm_SI_Woolf2021!$E$9:$E$93-BH$58)-63.1579*EXP(-0.19*Fperm_SI_Woolf2021!$E$9:$E$93)+63.1579*EXP(-0.19*BH$58))/(Fperm_SI_Woolf2021!$E$9:$E$93-BH$58))*(BH$58-Fperm_SI_Woolf2021!$E$9:$E$93)/10))),Fperm_SI_Woolf2021!$D$9:$D$93))</f>
        <v>0.2120968837381057</v>
      </c>
      <c r="BI113" s="51" cm="1">
        <f t="array" ref="BI113">MIN(1,SLOPE(Fperm_SI_Woolf2021!$F$9:$F$93*EXP(-Fperm_SI_Woolf2021!$I$9:$I$93*$C113*IF(BI$58=Fperm_SI_Woolf2021!$E$9:$E$93,1,EXP(LN((1.1*(Fperm_SI_Woolf2021!$E$9:$E$93-BI$58)-63.1579*EXP(-0.19*Fperm_SI_Woolf2021!$E$9:$E$93)+63.1579*EXP(-0.19*BI$58))/(Fperm_SI_Woolf2021!$E$9:$E$93-BI$58))*(BI$58-Fperm_SI_Woolf2021!$E$9:$E$93)/10))) + Fperm_SI_Woolf2021!$G$9:$G$93*EXP(-Fperm_SI_Woolf2021!$J$9:$J$93*$C113*IF(BI$58=Fperm_SI_Woolf2021!$E$9:$E$93,1,EXP(LN((1.1*(Fperm_SI_Woolf2021!$E$9:$E$93-BI$58)-63.1579*EXP(-0.19*Fperm_SI_Woolf2021!$E$9:$E$93)+63.1579*EXP(-0.19*BI$58))/(Fperm_SI_Woolf2021!$E$9:$E$93-BI$58))*(BI$58-Fperm_SI_Woolf2021!$E$9:$E$93)/10))) + Fperm_SI_Woolf2021!$H$9:$H$93*EXP(-Fperm_SI_Woolf2021!$K$9:$K$93*$C113*IF(BI$58=Fperm_SI_Woolf2021!$E$9:$E$93,1,EXP(LN((1.1*(Fperm_SI_Woolf2021!$E$9:$E$93-BI$58)-63.1579*EXP(-0.19*Fperm_SI_Woolf2021!$E$9:$E$93)+63.1579*EXP(-0.19*BI$58))/(Fperm_SI_Woolf2021!$E$9:$E$93-BI$58))*(BI$58-Fperm_SI_Woolf2021!$E$9:$E$93)/10))),Fperm_SI_Woolf2021!$D$9:$D$93)*BI$57+INTERCEPT(Fperm_SI_Woolf2021!$F$9:$F$93*EXP(-Fperm_SI_Woolf2021!$I$9:$I$93*$C113*IF(BI$58=Fperm_SI_Woolf2021!$E$9:$E$93,1,EXP(LN((1.1*(Fperm_SI_Woolf2021!$E$9:$E$93-BI$58)-63.1579*EXP(-0.19*Fperm_SI_Woolf2021!$E$9:$E$93)+63.1579*EXP(-0.19*BI$58))/(Fperm_SI_Woolf2021!$E$9:$E$93-BI$58))*(BI$58-Fperm_SI_Woolf2021!$E$9:$E$93)/10))) + Fperm_SI_Woolf2021!$G$9:$G$93*EXP(-Fperm_SI_Woolf2021!$J$9:$J$93*$C113*IF(BI$58=Fperm_SI_Woolf2021!$E$9:$E$93,1,EXP(LN((1.1*(Fperm_SI_Woolf2021!$E$9:$E$93-BI$58)-63.1579*EXP(-0.19*Fperm_SI_Woolf2021!$E$9:$E$93)+63.1579*EXP(-0.19*BI$58))/(Fperm_SI_Woolf2021!$E$9:$E$93-BI$58))*(BI$58-Fperm_SI_Woolf2021!$E$9:$E$93)/10))) + Fperm_SI_Woolf2021!$H$9:$H$93*EXP(-Fperm_SI_Woolf2021!$K$9:$K$93*$C113*IF(BI$58=Fperm_SI_Woolf2021!$E$9:$E$93,1,EXP(LN((1.1*(Fperm_SI_Woolf2021!$E$9:$E$93-BI$58)-63.1579*EXP(-0.19*Fperm_SI_Woolf2021!$E$9:$E$93)+63.1579*EXP(-0.19*BI$58))/(Fperm_SI_Woolf2021!$E$9:$E$93-BI$58))*(BI$58-Fperm_SI_Woolf2021!$E$9:$E$93)/10))),Fperm_SI_Woolf2021!$D$9:$D$93))</f>
        <v>0.19172946788483658</v>
      </c>
      <c r="BJ113" s="51" cm="1">
        <f t="array" ref="BJ113">MIN(1,SLOPE(Fperm_SI_Woolf2021!$F$9:$F$93*EXP(-Fperm_SI_Woolf2021!$I$9:$I$93*$C113*IF(BJ$58=Fperm_SI_Woolf2021!$E$9:$E$93,1,EXP(LN((1.1*(Fperm_SI_Woolf2021!$E$9:$E$93-BJ$58)-63.1579*EXP(-0.19*Fperm_SI_Woolf2021!$E$9:$E$93)+63.1579*EXP(-0.19*BJ$58))/(Fperm_SI_Woolf2021!$E$9:$E$93-BJ$58))*(BJ$58-Fperm_SI_Woolf2021!$E$9:$E$93)/10))) + Fperm_SI_Woolf2021!$G$9:$G$93*EXP(-Fperm_SI_Woolf2021!$J$9:$J$93*$C113*IF(BJ$58=Fperm_SI_Woolf2021!$E$9:$E$93,1,EXP(LN((1.1*(Fperm_SI_Woolf2021!$E$9:$E$93-BJ$58)-63.1579*EXP(-0.19*Fperm_SI_Woolf2021!$E$9:$E$93)+63.1579*EXP(-0.19*BJ$58))/(Fperm_SI_Woolf2021!$E$9:$E$93-BJ$58))*(BJ$58-Fperm_SI_Woolf2021!$E$9:$E$93)/10))) + Fperm_SI_Woolf2021!$H$9:$H$93*EXP(-Fperm_SI_Woolf2021!$K$9:$K$93*$C113*IF(BJ$58=Fperm_SI_Woolf2021!$E$9:$E$93,1,EXP(LN((1.1*(Fperm_SI_Woolf2021!$E$9:$E$93-BJ$58)-63.1579*EXP(-0.19*Fperm_SI_Woolf2021!$E$9:$E$93)+63.1579*EXP(-0.19*BJ$58))/(Fperm_SI_Woolf2021!$E$9:$E$93-BJ$58))*(BJ$58-Fperm_SI_Woolf2021!$E$9:$E$93)/10))),Fperm_SI_Woolf2021!$D$9:$D$93)*BJ$57+INTERCEPT(Fperm_SI_Woolf2021!$F$9:$F$93*EXP(-Fperm_SI_Woolf2021!$I$9:$I$93*$C113*IF(BJ$58=Fperm_SI_Woolf2021!$E$9:$E$93,1,EXP(LN((1.1*(Fperm_SI_Woolf2021!$E$9:$E$93-BJ$58)-63.1579*EXP(-0.19*Fperm_SI_Woolf2021!$E$9:$E$93)+63.1579*EXP(-0.19*BJ$58))/(Fperm_SI_Woolf2021!$E$9:$E$93-BJ$58))*(BJ$58-Fperm_SI_Woolf2021!$E$9:$E$93)/10))) + Fperm_SI_Woolf2021!$G$9:$G$93*EXP(-Fperm_SI_Woolf2021!$J$9:$J$93*$C113*IF(BJ$58=Fperm_SI_Woolf2021!$E$9:$E$93,1,EXP(LN((1.1*(Fperm_SI_Woolf2021!$E$9:$E$93-BJ$58)-63.1579*EXP(-0.19*Fperm_SI_Woolf2021!$E$9:$E$93)+63.1579*EXP(-0.19*BJ$58))/(Fperm_SI_Woolf2021!$E$9:$E$93-BJ$58))*(BJ$58-Fperm_SI_Woolf2021!$E$9:$E$93)/10))) + Fperm_SI_Woolf2021!$H$9:$H$93*EXP(-Fperm_SI_Woolf2021!$K$9:$K$93*$C113*IF(BJ$58=Fperm_SI_Woolf2021!$E$9:$E$93,1,EXP(LN((1.1*(Fperm_SI_Woolf2021!$E$9:$E$93-BJ$58)-63.1579*EXP(-0.19*Fperm_SI_Woolf2021!$E$9:$E$93)+63.1579*EXP(-0.19*BJ$58))/(Fperm_SI_Woolf2021!$E$9:$E$93-BJ$58))*(BJ$58-Fperm_SI_Woolf2021!$E$9:$E$93)/10))),Fperm_SI_Woolf2021!$D$9:$D$93))</f>
        <v>0.1713620520315674</v>
      </c>
      <c r="BK113" s="51" cm="1">
        <f t="array" ref="BK113">MIN(1,SLOPE(Fperm_SI_Woolf2021!$F$9:$F$93*EXP(-Fperm_SI_Woolf2021!$I$9:$I$93*$C113*IF(BK$58=Fperm_SI_Woolf2021!$E$9:$E$93,1,EXP(LN((1.1*(Fperm_SI_Woolf2021!$E$9:$E$93-BK$58)-63.1579*EXP(-0.19*Fperm_SI_Woolf2021!$E$9:$E$93)+63.1579*EXP(-0.19*BK$58))/(Fperm_SI_Woolf2021!$E$9:$E$93-BK$58))*(BK$58-Fperm_SI_Woolf2021!$E$9:$E$93)/10))) + Fperm_SI_Woolf2021!$G$9:$G$93*EXP(-Fperm_SI_Woolf2021!$J$9:$J$93*$C113*IF(BK$58=Fperm_SI_Woolf2021!$E$9:$E$93,1,EXP(LN((1.1*(Fperm_SI_Woolf2021!$E$9:$E$93-BK$58)-63.1579*EXP(-0.19*Fperm_SI_Woolf2021!$E$9:$E$93)+63.1579*EXP(-0.19*BK$58))/(Fperm_SI_Woolf2021!$E$9:$E$93-BK$58))*(BK$58-Fperm_SI_Woolf2021!$E$9:$E$93)/10))) + Fperm_SI_Woolf2021!$H$9:$H$93*EXP(-Fperm_SI_Woolf2021!$K$9:$K$93*$C113*IF(BK$58=Fperm_SI_Woolf2021!$E$9:$E$93,1,EXP(LN((1.1*(Fperm_SI_Woolf2021!$E$9:$E$93-BK$58)-63.1579*EXP(-0.19*Fperm_SI_Woolf2021!$E$9:$E$93)+63.1579*EXP(-0.19*BK$58))/(Fperm_SI_Woolf2021!$E$9:$E$93-BK$58))*(BK$58-Fperm_SI_Woolf2021!$E$9:$E$93)/10))),Fperm_SI_Woolf2021!$D$9:$D$93)*BK$57+INTERCEPT(Fperm_SI_Woolf2021!$F$9:$F$93*EXP(-Fperm_SI_Woolf2021!$I$9:$I$93*$C113*IF(BK$58=Fperm_SI_Woolf2021!$E$9:$E$93,1,EXP(LN((1.1*(Fperm_SI_Woolf2021!$E$9:$E$93-BK$58)-63.1579*EXP(-0.19*Fperm_SI_Woolf2021!$E$9:$E$93)+63.1579*EXP(-0.19*BK$58))/(Fperm_SI_Woolf2021!$E$9:$E$93-BK$58))*(BK$58-Fperm_SI_Woolf2021!$E$9:$E$93)/10))) + Fperm_SI_Woolf2021!$G$9:$G$93*EXP(-Fperm_SI_Woolf2021!$J$9:$J$93*$C113*IF(BK$58=Fperm_SI_Woolf2021!$E$9:$E$93,1,EXP(LN((1.1*(Fperm_SI_Woolf2021!$E$9:$E$93-BK$58)-63.1579*EXP(-0.19*Fperm_SI_Woolf2021!$E$9:$E$93)+63.1579*EXP(-0.19*BK$58))/(Fperm_SI_Woolf2021!$E$9:$E$93-BK$58))*(BK$58-Fperm_SI_Woolf2021!$E$9:$E$93)/10))) + Fperm_SI_Woolf2021!$H$9:$H$93*EXP(-Fperm_SI_Woolf2021!$K$9:$K$93*$C113*IF(BK$58=Fperm_SI_Woolf2021!$E$9:$E$93,1,EXP(LN((1.1*(Fperm_SI_Woolf2021!$E$9:$E$93-BK$58)-63.1579*EXP(-0.19*Fperm_SI_Woolf2021!$E$9:$E$93)+63.1579*EXP(-0.19*BK$58))/(Fperm_SI_Woolf2021!$E$9:$E$93-BK$58))*(BK$58-Fperm_SI_Woolf2021!$E$9:$E$93)/10))),Fperm_SI_Woolf2021!$D$9:$D$93))</f>
        <v>0.15099463617829828</v>
      </c>
      <c r="BL113" s="51" cm="1">
        <f t="array" ref="BL113">MIN(1,SLOPE(Fperm_SI_Woolf2021!$F$9:$F$93*EXP(-Fperm_SI_Woolf2021!$I$9:$I$93*$C113*IF(BL$58=Fperm_SI_Woolf2021!$E$9:$E$93,1,EXP(LN((1.1*(Fperm_SI_Woolf2021!$E$9:$E$93-BL$58)-63.1579*EXP(-0.19*Fperm_SI_Woolf2021!$E$9:$E$93)+63.1579*EXP(-0.19*BL$58))/(Fperm_SI_Woolf2021!$E$9:$E$93-BL$58))*(BL$58-Fperm_SI_Woolf2021!$E$9:$E$93)/10))) + Fperm_SI_Woolf2021!$G$9:$G$93*EXP(-Fperm_SI_Woolf2021!$J$9:$J$93*$C113*IF(BL$58=Fperm_SI_Woolf2021!$E$9:$E$93,1,EXP(LN((1.1*(Fperm_SI_Woolf2021!$E$9:$E$93-BL$58)-63.1579*EXP(-0.19*Fperm_SI_Woolf2021!$E$9:$E$93)+63.1579*EXP(-0.19*BL$58))/(Fperm_SI_Woolf2021!$E$9:$E$93-BL$58))*(BL$58-Fperm_SI_Woolf2021!$E$9:$E$93)/10))) + Fperm_SI_Woolf2021!$H$9:$H$93*EXP(-Fperm_SI_Woolf2021!$K$9:$K$93*$C113*IF(BL$58=Fperm_SI_Woolf2021!$E$9:$E$93,1,EXP(LN((1.1*(Fperm_SI_Woolf2021!$E$9:$E$93-BL$58)-63.1579*EXP(-0.19*Fperm_SI_Woolf2021!$E$9:$E$93)+63.1579*EXP(-0.19*BL$58))/(Fperm_SI_Woolf2021!$E$9:$E$93-BL$58))*(BL$58-Fperm_SI_Woolf2021!$E$9:$E$93)/10))),Fperm_SI_Woolf2021!$D$9:$D$93)*BL$57+INTERCEPT(Fperm_SI_Woolf2021!$F$9:$F$93*EXP(-Fperm_SI_Woolf2021!$I$9:$I$93*$C113*IF(BL$58=Fperm_SI_Woolf2021!$E$9:$E$93,1,EXP(LN((1.1*(Fperm_SI_Woolf2021!$E$9:$E$93-BL$58)-63.1579*EXP(-0.19*Fperm_SI_Woolf2021!$E$9:$E$93)+63.1579*EXP(-0.19*BL$58))/(Fperm_SI_Woolf2021!$E$9:$E$93-BL$58))*(BL$58-Fperm_SI_Woolf2021!$E$9:$E$93)/10))) + Fperm_SI_Woolf2021!$G$9:$G$93*EXP(-Fperm_SI_Woolf2021!$J$9:$J$93*$C113*IF(BL$58=Fperm_SI_Woolf2021!$E$9:$E$93,1,EXP(LN((1.1*(Fperm_SI_Woolf2021!$E$9:$E$93-BL$58)-63.1579*EXP(-0.19*Fperm_SI_Woolf2021!$E$9:$E$93)+63.1579*EXP(-0.19*BL$58))/(Fperm_SI_Woolf2021!$E$9:$E$93-BL$58))*(BL$58-Fperm_SI_Woolf2021!$E$9:$E$93)/10))) + Fperm_SI_Woolf2021!$H$9:$H$93*EXP(-Fperm_SI_Woolf2021!$K$9:$K$93*$C113*IF(BL$58=Fperm_SI_Woolf2021!$E$9:$E$93,1,EXP(LN((1.1*(Fperm_SI_Woolf2021!$E$9:$E$93-BL$58)-63.1579*EXP(-0.19*Fperm_SI_Woolf2021!$E$9:$E$93)+63.1579*EXP(-0.19*BL$58))/(Fperm_SI_Woolf2021!$E$9:$E$93-BL$58))*(BL$58-Fperm_SI_Woolf2021!$E$9:$E$93)/10))),Fperm_SI_Woolf2021!$D$9:$D$93))</f>
        <v>0.39036765399214923</v>
      </c>
      <c r="BM113" s="51" cm="1">
        <f t="array" ref="BM113">MIN(1,SLOPE(Fperm_SI_Woolf2021!$F$9:$F$93*EXP(-Fperm_SI_Woolf2021!$I$9:$I$93*$C113*IF(BM$58=Fperm_SI_Woolf2021!$E$9:$E$93,1,EXP(LN((1.1*(Fperm_SI_Woolf2021!$E$9:$E$93-BM$58)-63.1579*EXP(-0.19*Fperm_SI_Woolf2021!$E$9:$E$93)+63.1579*EXP(-0.19*BM$58))/(Fperm_SI_Woolf2021!$E$9:$E$93-BM$58))*(BM$58-Fperm_SI_Woolf2021!$E$9:$E$93)/10))) + Fperm_SI_Woolf2021!$G$9:$G$93*EXP(-Fperm_SI_Woolf2021!$J$9:$J$93*$C113*IF(BM$58=Fperm_SI_Woolf2021!$E$9:$E$93,1,EXP(LN((1.1*(Fperm_SI_Woolf2021!$E$9:$E$93-BM$58)-63.1579*EXP(-0.19*Fperm_SI_Woolf2021!$E$9:$E$93)+63.1579*EXP(-0.19*BM$58))/(Fperm_SI_Woolf2021!$E$9:$E$93-BM$58))*(BM$58-Fperm_SI_Woolf2021!$E$9:$E$93)/10))) + Fperm_SI_Woolf2021!$H$9:$H$93*EXP(-Fperm_SI_Woolf2021!$K$9:$K$93*$C113*IF(BM$58=Fperm_SI_Woolf2021!$E$9:$E$93,1,EXP(LN((1.1*(Fperm_SI_Woolf2021!$E$9:$E$93-BM$58)-63.1579*EXP(-0.19*Fperm_SI_Woolf2021!$E$9:$E$93)+63.1579*EXP(-0.19*BM$58))/(Fperm_SI_Woolf2021!$E$9:$E$93-BM$58))*(BM$58-Fperm_SI_Woolf2021!$E$9:$E$93)/10))),Fperm_SI_Woolf2021!$D$9:$D$93)*BM$57+INTERCEPT(Fperm_SI_Woolf2021!$F$9:$F$93*EXP(-Fperm_SI_Woolf2021!$I$9:$I$93*$C113*IF(BM$58=Fperm_SI_Woolf2021!$E$9:$E$93,1,EXP(LN((1.1*(Fperm_SI_Woolf2021!$E$9:$E$93-BM$58)-63.1579*EXP(-0.19*Fperm_SI_Woolf2021!$E$9:$E$93)+63.1579*EXP(-0.19*BM$58))/(Fperm_SI_Woolf2021!$E$9:$E$93-BM$58))*(BM$58-Fperm_SI_Woolf2021!$E$9:$E$93)/10))) + Fperm_SI_Woolf2021!$G$9:$G$93*EXP(-Fperm_SI_Woolf2021!$J$9:$J$93*$C113*IF(BM$58=Fperm_SI_Woolf2021!$E$9:$E$93,1,EXP(LN((1.1*(Fperm_SI_Woolf2021!$E$9:$E$93-BM$58)-63.1579*EXP(-0.19*Fperm_SI_Woolf2021!$E$9:$E$93)+63.1579*EXP(-0.19*BM$58))/(Fperm_SI_Woolf2021!$E$9:$E$93-BM$58))*(BM$58-Fperm_SI_Woolf2021!$E$9:$E$93)/10))) + Fperm_SI_Woolf2021!$H$9:$H$93*EXP(-Fperm_SI_Woolf2021!$K$9:$K$93*$C113*IF(BM$58=Fperm_SI_Woolf2021!$E$9:$E$93,1,EXP(LN((1.1*(Fperm_SI_Woolf2021!$E$9:$E$93-BM$58)-63.1579*EXP(-0.19*Fperm_SI_Woolf2021!$E$9:$E$93)+63.1579*EXP(-0.19*BM$58))/(Fperm_SI_Woolf2021!$E$9:$E$93-BM$58))*(BM$58-Fperm_SI_Woolf2021!$E$9:$E$93)/10))),Fperm_SI_Woolf2021!$D$9:$D$93))</f>
        <v>0.37197381689570375</v>
      </c>
      <c r="BN113" s="51" cm="1">
        <f t="array" ref="BN113">MIN(1,SLOPE(Fperm_SI_Woolf2021!$F$9:$F$93*EXP(-Fperm_SI_Woolf2021!$I$9:$I$93*$C113*IF(BN$58=Fperm_SI_Woolf2021!$E$9:$E$93,1,EXP(LN((1.1*(Fperm_SI_Woolf2021!$E$9:$E$93-BN$58)-63.1579*EXP(-0.19*Fperm_SI_Woolf2021!$E$9:$E$93)+63.1579*EXP(-0.19*BN$58))/(Fperm_SI_Woolf2021!$E$9:$E$93-BN$58))*(BN$58-Fperm_SI_Woolf2021!$E$9:$E$93)/10))) + Fperm_SI_Woolf2021!$G$9:$G$93*EXP(-Fperm_SI_Woolf2021!$J$9:$J$93*$C113*IF(BN$58=Fperm_SI_Woolf2021!$E$9:$E$93,1,EXP(LN((1.1*(Fperm_SI_Woolf2021!$E$9:$E$93-BN$58)-63.1579*EXP(-0.19*Fperm_SI_Woolf2021!$E$9:$E$93)+63.1579*EXP(-0.19*BN$58))/(Fperm_SI_Woolf2021!$E$9:$E$93-BN$58))*(BN$58-Fperm_SI_Woolf2021!$E$9:$E$93)/10))) + Fperm_SI_Woolf2021!$H$9:$H$93*EXP(-Fperm_SI_Woolf2021!$K$9:$K$93*$C113*IF(BN$58=Fperm_SI_Woolf2021!$E$9:$E$93,1,EXP(LN((1.1*(Fperm_SI_Woolf2021!$E$9:$E$93-BN$58)-63.1579*EXP(-0.19*Fperm_SI_Woolf2021!$E$9:$E$93)+63.1579*EXP(-0.19*BN$58))/(Fperm_SI_Woolf2021!$E$9:$E$93-BN$58))*(BN$58-Fperm_SI_Woolf2021!$E$9:$E$93)/10))),Fperm_SI_Woolf2021!$D$9:$D$93)*BN$57+INTERCEPT(Fperm_SI_Woolf2021!$F$9:$F$93*EXP(-Fperm_SI_Woolf2021!$I$9:$I$93*$C113*IF(BN$58=Fperm_SI_Woolf2021!$E$9:$E$93,1,EXP(LN((1.1*(Fperm_SI_Woolf2021!$E$9:$E$93-BN$58)-63.1579*EXP(-0.19*Fperm_SI_Woolf2021!$E$9:$E$93)+63.1579*EXP(-0.19*BN$58))/(Fperm_SI_Woolf2021!$E$9:$E$93-BN$58))*(BN$58-Fperm_SI_Woolf2021!$E$9:$E$93)/10))) + Fperm_SI_Woolf2021!$G$9:$G$93*EXP(-Fperm_SI_Woolf2021!$J$9:$J$93*$C113*IF(BN$58=Fperm_SI_Woolf2021!$E$9:$E$93,1,EXP(LN((1.1*(Fperm_SI_Woolf2021!$E$9:$E$93-BN$58)-63.1579*EXP(-0.19*Fperm_SI_Woolf2021!$E$9:$E$93)+63.1579*EXP(-0.19*BN$58))/(Fperm_SI_Woolf2021!$E$9:$E$93-BN$58))*(BN$58-Fperm_SI_Woolf2021!$E$9:$E$93)/10))) + Fperm_SI_Woolf2021!$H$9:$H$93*EXP(-Fperm_SI_Woolf2021!$K$9:$K$93*$C113*IF(BN$58=Fperm_SI_Woolf2021!$E$9:$E$93,1,EXP(LN((1.1*(Fperm_SI_Woolf2021!$E$9:$E$93-BN$58)-63.1579*EXP(-0.19*Fperm_SI_Woolf2021!$E$9:$E$93)+63.1579*EXP(-0.19*BN$58))/(Fperm_SI_Woolf2021!$E$9:$E$93-BN$58))*(BN$58-Fperm_SI_Woolf2021!$E$9:$E$93)/10))),Fperm_SI_Woolf2021!$D$9:$D$93))</f>
        <v>0.35357997979925826</v>
      </c>
      <c r="BO113" s="51" cm="1">
        <f t="array" ref="BO113">MIN(1,SLOPE(Fperm_SI_Woolf2021!$F$9:$F$93*EXP(-Fperm_SI_Woolf2021!$I$9:$I$93*$C113*IF(BO$58=Fperm_SI_Woolf2021!$E$9:$E$93,1,EXP(LN((1.1*(Fperm_SI_Woolf2021!$E$9:$E$93-BO$58)-63.1579*EXP(-0.19*Fperm_SI_Woolf2021!$E$9:$E$93)+63.1579*EXP(-0.19*BO$58))/(Fperm_SI_Woolf2021!$E$9:$E$93-BO$58))*(BO$58-Fperm_SI_Woolf2021!$E$9:$E$93)/10))) + Fperm_SI_Woolf2021!$G$9:$G$93*EXP(-Fperm_SI_Woolf2021!$J$9:$J$93*$C113*IF(BO$58=Fperm_SI_Woolf2021!$E$9:$E$93,1,EXP(LN((1.1*(Fperm_SI_Woolf2021!$E$9:$E$93-BO$58)-63.1579*EXP(-0.19*Fperm_SI_Woolf2021!$E$9:$E$93)+63.1579*EXP(-0.19*BO$58))/(Fperm_SI_Woolf2021!$E$9:$E$93-BO$58))*(BO$58-Fperm_SI_Woolf2021!$E$9:$E$93)/10))) + Fperm_SI_Woolf2021!$H$9:$H$93*EXP(-Fperm_SI_Woolf2021!$K$9:$K$93*$C113*IF(BO$58=Fperm_SI_Woolf2021!$E$9:$E$93,1,EXP(LN((1.1*(Fperm_SI_Woolf2021!$E$9:$E$93-BO$58)-63.1579*EXP(-0.19*Fperm_SI_Woolf2021!$E$9:$E$93)+63.1579*EXP(-0.19*BO$58))/(Fperm_SI_Woolf2021!$E$9:$E$93-BO$58))*(BO$58-Fperm_SI_Woolf2021!$E$9:$E$93)/10))),Fperm_SI_Woolf2021!$D$9:$D$93)*BO$57+INTERCEPT(Fperm_SI_Woolf2021!$F$9:$F$93*EXP(-Fperm_SI_Woolf2021!$I$9:$I$93*$C113*IF(BO$58=Fperm_SI_Woolf2021!$E$9:$E$93,1,EXP(LN((1.1*(Fperm_SI_Woolf2021!$E$9:$E$93-BO$58)-63.1579*EXP(-0.19*Fperm_SI_Woolf2021!$E$9:$E$93)+63.1579*EXP(-0.19*BO$58))/(Fperm_SI_Woolf2021!$E$9:$E$93-BO$58))*(BO$58-Fperm_SI_Woolf2021!$E$9:$E$93)/10))) + Fperm_SI_Woolf2021!$G$9:$G$93*EXP(-Fperm_SI_Woolf2021!$J$9:$J$93*$C113*IF(BO$58=Fperm_SI_Woolf2021!$E$9:$E$93,1,EXP(LN((1.1*(Fperm_SI_Woolf2021!$E$9:$E$93-BO$58)-63.1579*EXP(-0.19*Fperm_SI_Woolf2021!$E$9:$E$93)+63.1579*EXP(-0.19*BO$58))/(Fperm_SI_Woolf2021!$E$9:$E$93-BO$58))*(BO$58-Fperm_SI_Woolf2021!$E$9:$E$93)/10))) + Fperm_SI_Woolf2021!$H$9:$H$93*EXP(-Fperm_SI_Woolf2021!$K$9:$K$93*$C113*IF(BO$58=Fperm_SI_Woolf2021!$E$9:$E$93,1,EXP(LN((1.1*(Fperm_SI_Woolf2021!$E$9:$E$93-BO$58)-63.1579*EXP(-0.19*Fperm_SI_Woolf2021!$E$9:$E$93)+63.1579*EXP(-0.19*BO$58))/(Fperm_SI_Woolf2021!$E$9:$E$93-BO$58))*(BO$58-Fperm_SI_Woolf2021!$E$9:$E$93)/10))),Fperm_SI_Woolf2021!$D$9:$D$93))</f>
        <v>0.33518614270281277</v>
      </c>
      <c r="BP113" s="51" cm="1">
        <f t="array" ref="BP113">MIN(1,SLOPE(Fperm_SI_Woolf2021!$F$9:$F$93*EXP(-Fperm_SI_Woolf2021!$I$9:$I$93*$C113*IF(BP$58=Fperm_SI_Woolf2021!$E$9:$E$93,1,EXP(LN((1.1*(Fperm_SI_Woolf2021!$E$9:$E$93-BP$58)-63.1579*EXP(-0.19*Fperm_SI_Woolf2021!$E$9:$E$93)+63.1579*EXP(-0.19*BP$58))/(Fperm_SI_Woolf2021!$E$9:$E$93-BP$58))*(BP$58-Fperm_SI_Woolf2021!$E$9:$E$93)/10))) + Fperm_SI_Woolf2021!$G$9:$G$93*EXP(-Fperm_SI_Woolf2021!$J$9:$J$93*$C113*IF(BP$58=Fperm_SI_Woolf2021!$E$9:$E$93,1,EXP(LN((1.1*(Fperm_SI_Woolf2021!$E$9:$E$93-BP$58)-63.1579*EXP(-0.19*Fperm_SI_Woolf2021!$E$9:$E$93)+63.1579*EXP(-0.19*BP$58))/(Fperm_SI_Woolf2021!$E$9:$E$93-BP$58))*(BP$58-Fperm_SI_Woolf2021!$E$9:$E$93)/10))) + Fperm_SI_Woolf2021!$H$9:$H$93*EXP(-Fperm_SI_Woolf2021!$K$9:$K$93*$C113*IF(BP$58=Fperm_SI_Woolf2021!$E$9:$E$93,1,EXP(LN((1.1*(Fperm_SI_Woolf2021!$E$9:$E$93-BP$58)-63.1579*EXP(-0.19*Fperm_SI_Woolf2021!$E$9:$E$93)+63.1579*EXP(-0.19*BP$58))/(Fperm_SI_Woolf2021!$E$9:$E$93-BP$58))*(BP$58-Fperm_SI_Woolf2021!$E$9:$E$93)/10))),Fperm_SI_Woolf2021!$D$9:$D$93)*BP$57+INTERCEPT(Fperm_SI_Woolf2021!$F$9:$F$93*EXP(-Fperm_SI_Woolf2021!$I$9:$I$93*$C113*IF(BP$58=Fperm_SI_Woolf2021!$E$9:$E$93,1,EXP(LN((1.1*(Fperm_SI_Woolf2021!$E$9:$E$93-BP$58)-63.1579*EXP(-0.19*Fperm_SI_Woolf2021!$E$9:$E$93)+63.1579*EXP(-0.19*BP$58))/(Fperm_SI_Woolf2021!$E$9:$E$93-BP$58))*(BP$58-Fperm_SI_Woolf2021!$E$9:$E$93)/10))) + Fperm_SI_Woolf2021!$G$9:$G$93*EXP(-Fperm_SI_Woolf2021!$J$9:$J$93*$C113*IF(BP$58=Fperm_SI_Woolf2021!$E$9:$E$93,1,EXP(LN((1.1*(Fperm_SI_Woolf2021!$E$9:$E$93-BP$58)-63.1579*EXP(-0.19*Fperm_SI_Woolf2021!$E$9:$E$93)+63.1579*EXP(-0.19*BP$58))/(Fperm_SI_Woolf2021!$E$9:$E$93-BP$58))*(BP$58-Fperm_SI_Woolf2021!$E$9:$E$93)/10))) + Fperm_SI_Woolf2021!$H$9:$H$93*EXP(-Fperm_SI_Woolf2021!$K$9:$K$93*$C113*IF(BP$58=Fperm_SI_Woolf2021!$E$9:$E$93,1,EXP(LN((1.1*(Fperm_SI_Woolf2021!$E$9:$E$93-BP$58)-63.1579*EXP(-0.19*Fperm_SI_Woolf2021!$E$9:$E$93)+63.1579*EXP(-0.19*BP$58))/(Fperm_SI_Woolf2021!$E$9:$E$93-BP$58))*(BP$58-Fperm_SI_Woolf2021!$E$9:$E$93)/10))),Fperm_SI_Woolf2021!$D$9:$D$93))</f>
        <v>0.31679230560636729</v>
      </c>
      <c r="BQ113" s="51" cm="1">
        <f t="array" ref="BQ113">MIN(1,SLOPE(Fperm_SI_Woolf2021!$F$9:$F$93*EXP(-Fperm_SI_Woolf2021!$I$9:$I$93*$C113*IF(BQ$58=Fperm_SI_Woolf2021!$E$9:$E$93,1,EXP(LN((1.1*(Fperm_SI_Woolf2021!$E$9:$E$93-BQ$58)-63.1579*EXP(-0.19*Fperm_SI_Woolf2021!$E$9:$E$93)+63.1579*EXP(-0.19*BQ$58))/(Fperm_SI_Woolf2021!$E$9:$E$93-BQ$58))*(BQ$58-Fperm_SI_Woolf2021!$E$9:$E$93)/10))) + Fperm_SI_Woolf2021!$G$9:$G$93*EXP(-Fperm_SI_Woolf2021!$J$9:$J$93*$C113*IF(BQ$58=Fperm_SI_Woolf2021!$E$9:$E$93,1,EXP(LN((1.1*(Fperm_SI_Woolf2021!$E$9:$E$93-BQ$58)-63.1579*EXP(-0.19*Fperm_SI_Woolf2021!$E$9:$E$93)+63.1579*EXP(-0.19*BQ$58))/(Fperm_SI_Woolf2021!$E$9:$E$93-BQ$58))*(BQ$58-Fperm_SI_Woolf2021!$E$9:$E$93)/10))) + Fperm_SI_Woolf2021!$H$9:$H$93*EXP(-Fperm_SI_Woolf2021!$K$9:$K$93*$C113*IF(BQ$58=Fperm_SI_Woolf2021!$E$9:$E$93,1,EXP(LN((1.1*(Fperm_SI_Woolf2021!$E$9:$E$93-BQ$58)-63.1579*EXP(-0.19*Fperm_SI_Woolf2021!$E$9:$E$93)+63.1579*EXP(-0.19*BQ$58))/(Fperm_SI_Woolf2021!$E$9:$E$93-BQ$58))*(BQ$58-Fperm_SI_Woolf2021!$E$9:$E$93)/10))),Fperm_SI_Woolf2021!$D$9:$D$93)*BQ$57+INTERCEPT(Fperm_SI_Woolf2021!$F$9:$F$93*EXP(-Fperm_SI_Woolf2021!$I$9:$I$93*$C113*IF(BQ$58=Fperm_SI_Woolf2021!$E$9:$E$93,1,EXP(LN((1.1*(Fperm_SI_Woolf2021!$E$9:$E$93-BQ$58)-63.1579*EXP(-0.19*Fperm_SI_Woolf2021!$E$9:$E$93)+63.1579*EXP(-0.19*BQ$58))/(Fperm_SI_Woolf2021!$E$9:$E$93-BQ$58))*(BQ$58-Fperm_SI_Woolf2021!$E$9:$E$93)/10))) + Fperm_SI_Woolf2021!$G$9:$G$93*EXP(-Fperm_SI_Woolf2021!$J$9:$J$93*$C113*IF(BQ$58=Fperm_SI_Woolf2021!$E$9:$E$93,1,EXP(LN((1.1*(Fperm_SI_Woolf2021!$E$9:$E$93-BQ$58)-63.1579*EXP(-0.19*Fperm_SI_Woolf2021!$E$9:$E$93)+63.1579*EXP(-0.19*BQ$58))/(Fperm_SI_Woolf2021!$E$9:$E$93-BQ$58))*(BQ$58-Fperm_SI_Woolf2021!$E$9:$E$93)/10))) + Fperm_SI_Woolf2021!$H$9:$H$93*EXP(-Fperm_SI_Woolf2021!$K$9:$K$93*$C113*IF(BQ$58=Fperm_SI_Woolf2021!$E$9:$E$93,1,EXP(LN((1.1*(Fperm_SI_Woolf2021!$E$9:$E$93-BQ$58)-63.1579*EXP(-0.19*Fperm_SI_Woolf2021!$E$9:$E$93)+63.1579*EXP(-0.19*BQ$58))/(Fperm_SI_Woolf2021!$E$9:$E$93-BQ$58))*(BQ$58-Fperm_SI_Woolf2021!$E$9:$E$93)/10))),Fperm_SI_Woolf2021!$D$9:$D$93))</f>
        <v>0.2983984685099218</v>
      </c>
      <c r="BR113" s="51" cm="1">
        <f t="array" ref="BR113">MIN(1,SLOPE(Fperm_SI_Woolf2021!$F$9:$F$93*EXP(-Fperm_SI_Woolf2021!$I$9:$I$93*$C113*IF(BR$58=Fperm_SI_Woolf2021!$E$9:$E$93,1,EXP(LN((1.1*(Fperm_SI_Woolf2021!$E$9:$E$93-BR$58)-63.1579*EXP(-0.19*Fperm_SI_Woolf2021!$E$9:$E$93)+63.1579*EXP(-0.19*BR$58))/(Fperm_SI_Woolf2021!$E$9:$E$93-BR$58))*(BR$58-Fperm_SI_Woolf2021!$E$9:$E$93)/10))) + Fperm_SI_Woolf2021!$G$9:$G$93*EXP(-Fperm_SI_Woolf2021!$J$9:$J$93*$C113*IF(BR$58=Fperm_SI_Woolf2021!$E$9:$E$93,1,EXP(LN((1.1*(Fperm_SI_Woolf2021!$E$9:$E$93-BR$58)-63.1579*EXP(-0.19*Fperm_SI_Woolf2021!$E$9:$E$93)+63.1579*EXP(-0.19*BR$58))/(Fperm_SI_Woolf2021!$E$9:$E$93-BR$58))*(BR$58-Fperm_SI_Woolf2021!$E$9:$E$93)/10))) + Fperm_SI_Woolf2021!$H$9:$H$93*EXP(-Fperm_SI_Woolf2021!$K$9:$K$93*$C113*IF(BR$58=Fperm_SI_Woolf2021!$E$9:$E$93,1,EXP(LN((1.1*(Fperm_SI_Woolf2021!$E$9:$E$93-BR$58)-63.1579*EXP(-0.19*Fperm_SI_Woolf2021!$E$9:$E$93)+63.1579*EXP(-0.19*BR$58))/(Fperm_SI_Woolf2021!$E$9:$E$93-BR$58))*(BR$58-Fperm_SI_Woolf2021!$E$9:$E$93)/10))),Fperm_SI_Woolf2021!$D$9:$D$93)*BR$57+INTERCEPT(Fperm_SI_Woolf2021!$F$9:$F$93*EXP(-Fperm_SI_Woolf2021!$I$9:$I$93*$C113*IF(BR$58=Fperm_SI_Woolf2021!$E$9:$E$93,1,EXP(LN((1.1*(Fperm_SI_Woolf2021!$E$9:$E$93-BR$58)-63.1579*EXP(-0.19*Fperm_SI_Woolf2021!$E$9:$E$93)+63.1579*EXP(-0.19*BR$58))/(Fperm_SI_Woolf2021!$E$9:$E$93-BR$58))*(BR$58-Fperm_SI_Woolf2021!$E$9:$E$93)/10))) + Fperm_SI_Woolf2021!$G$9:$G$93*EXP(-Fperm_SI_Woolf2021!$J$9:$J$93*$C113*IF(BR$58=Fperm_SI_Woolf2021!$E$9:$E$93,1,EXP(LN((1.1*(Fperm_SI_Woolf2021!$E$9:$E$93-BR$58)-63.1579*EXP(-0.19*Fperm_SI_Woolf2021!$E$9:$E$93)+63.1579*EXP(-0.19*BR$58))/(Fperm_SI_Woolf2021!$E$9:$E$93-BR$58))*(BR$58-Fperm_SI_Woolf2021!$E$9:$E$93)/10))) + Fperm_SI_Woolf2021!$H$9:$H$93*EXP(-Fperm_SI_Woolf2021!$K$9:$K$93*$C113*IF(BR$58=Fperm_SI_Woolf2021!$E$9:$E$93,1,EXP(LN((1.1*(Fperm_SI_Woolf2021!$E$9:$E$93-BR$58)-63.1579*EXP(-0.19*Fperm_SI_Woolf2021!$E$9:$E$93)+63.1579*EXP(-0.19*BR$58))/(Fperm_SI_Woolf2021!$E$9:$E$93-BR$58))*(BR$58-Fperm_SI_Woolf2021!$E$9:$E$93)/10))),Fperm_SI_Woolf2021!$D$9:$D$93))</f>
        <v>0.28000463141347631</v>
      </c>
      <c r="BS113" s="51" cm="1">
        <f t="array" ref="BS113">MIN(1,SLOPE(Fperm_SI_Woolf2021!$F$9:$F$93*EXP(-Fperm_SI_Woolf2021!$I$9:$I$93*$C113*IF(BS$58=Fperm_SI_Woolf2021!$E$9:$E$93,1,EXP(LN((1.1*(Fperm_SI_Woolf2021!$E$9:$E$93-BS$58)-63.1579*EXP(-0.19*Fperm_SI_Woolf2021!$E$9:$E$93)+63.1579*EXP(-0.19*BS$58))/(Fperm_SI_Woolf2021!$E$9:$E$93-BS$58))*(BS$58-Fperm_SI_Woolf2021!$E$9:$E$93)/10))) + Fperm_SI_Woolf2021!$G$9:$G$93*EXP(-Fperm_SI_Woolf2021!$J$9:$J$93*$C113*IF(BS$58=Fperm_SI_Woolf2021!$E$9:$E$93,1,EXP(LN((1.1*(Fperm_SI_Woolf2021!$E$9:$E$93-BS$58)-63.1579*EXP(-0.19*Fperm_SI_Woolf2021!$E$9:$E$93)+63.1579*EXP(-0.19*BS$58))/(Fperm_SI_Woolf2021!$E$9:$E$93-BS$58))*(BS$58-Fperm_SI_Woolf2021!$E$9:$E$93)/10))) + Fperm_SI_Woolf2021!$H$9:$H$93*EXP(-Fperm_SI_Woolf2021!$K$9:$K$93*$C113*IF(BS$58=Fperm_SI_Woolf2021!$E$9:$E$93,1,EXP(LN((1.1*(Fperm_SI_Woolf2021!$E$9:$E$93-BS$58)-63.1579*EXP(-0.19*Fperm_SI_Woolf2021!$E$9:$E$93)+63.1579*EXP(-0.19*BS$58))/(Fperm_SI_Woolf2021!$E$9:$E$93-BS$58))*(BS$58-Fperm_SI_Woolf2021!$E$9:$E$93)/10))),Fperm_SI_Woolf2021!$D$9:$D$93)*BS$57+INTERCEPT(Fperm_SI_Woolf2021!$F$9:$F$93*EXP(-Fperm_SI_Woolf2021!$I$9:$I$93*$C113*IF(BS$58=Fperm_SI_Woolf2021!$E$9:$E$93,1,EXP(LN((1.1*(Fperm_SI_Woolf2021!$E$9:$E$93-BS$58)-63.1579*EXP(-0.19*Fperm_SI_Woolf2021!$E$9:$E$93)+63.1579*EXP(-0.19*BS$58))/(Fperm_SI_Woolf2021!$E$9:$E$93-BS$58))*(BS$58-Fperm_SI_Woolf2021!$E$9:$E$93)/10))) + Fperm_SI_Woolf2021!$G$9:$G$93*EXP(-Fperm_SI_Woolf2021!$J$9:$J$93*$C113*IF(BS$58=Fperm_SI_Woolf2021!$E$9:$E$93,1,EXP(LN((1.1*(Fperm_SI_Woolf2021!$E$9:$E$93-BS$58)-63.1579*EXP(-0.19*Fperm_SI_Woolf2021!$E$9:$E$93)+63.1579*EXP(-0.19*BS$58))/(Fperm_SI_Woolf2021!$E$9:$E$93-BS$58))*(BS$58-Fperm_SI_Woolf2021!$E$9:$E$93)/10))) + Fperm_SI_Woolf2021!$H$9:$H$93*EXP(-Fperm_SI_Woolf2021!$K$9:$K$93*$C113*IF(BS$58=Fperm_SI_Woolf2021!$E$9:$E$93,1,EXP(LN((1.1*(Fperm_SI_Woolf2021!$E$9:$E$93-BS$58)-63.1579*EXP(-0.19*Fperm_SI_Woolf2021!$E$9:$E$93)+63.1579*EXP(-0.19*BS$58))/(Fperm_SI_Woolf2021!$E$9:$E$93-BS$58))*(BS$58-Fperm_SI_Woolf2021!$E$9:$E$93)/10))),Fperm_SI_Woolf2021!$D$9:$D$93))</f>
        <v>0.26161079431703083</v>
      </c>
      <c r="BT113" s="51" cm="1">
        <f t="array" ref="BT113">MIN(1,SLOPE(Fperm_SI_Woolf2021!$F$9:$F$93*EXP(-Fperm_SI_Woolf2021!$I$9:$I$93*$C113*IF(BT$58=Fperm_SI_Woolf2021!$E$9:$E$93,1,EXP(LN((1.1*(Fperm_SI_Woolf2021!$E$9:$E$93-BT$58)-63.1579*EXP(-0.19*Fperm_SI_Woolf2021!$E$9:$E$93)+63.1579*EXP(-0.19*BT$58))/(Fperm_SI_Woolf2021!$E$9:$E$93-BT$58))*(BT$58-Fperm_SI_Woolf2021!$E$9:$E$93)/10))) + Fperm_SI_Woolf2021!$G$9:$G$93*EXP(-Fperm_SI_Woolf2021!$J$9:$J$93*$C113*IF(BT$58=Fperm_SI_Woolf2021!$E$9:$E$93,1,EXP(LN((1.1*(Fperm_SI_Woolf2021!$E$9:$E$93-BT$58)-63.1579*EXP(-0.19*Fperm_SI_Woolf2021!$E$9:$E$93)+63.1579*EXP(-0.19*BT$58))/(Fperm_SI_Woolf2021!$E$9:$E$93-BT$58))*(BT$58-Fperm_SI_Woolf2021!$E$9:$E$93)/10))) + Fperm_SI_Woolf2021!$H$9:$H$93*EXP(-Fperm_SI_Woolf2021!$K$9:$K$93*$C113*IF(BT$58=Fperm_SI_Woolf2021!$E$9:$E$93,1,EXP(LN((1.1*(Fperm_SI_Woolf2021!$E$9:$E$93-BT$58)-63.1579*EXP(-0.19*Fperm_SI_Woolf2021!$E$9:$E$93)+63.1579*EXP(-0.19*BT$58))/(Fperm_SI_Woolf2021!$E$9:$E$93-BT$58))*(BT$58-Fperm_SI_Woolf2021!$E$9:$E$93)/10))),Fperm_SI_Woolf2021!$D$9:$D$93)*BT$57+INTERCEPT(Fperm_SI_Woolf2021!$F$9:$F$93*EXP(-Fperm_SI_Woolf2021!$I$9:$I$93*$C113*IF(BT$58=Fperm_SI_Woolf2021!$E$9:$E$93,1,EXP(LN((1.1*(Fperm_SI_Woolf2021!$E$9:$E$93-BT$58)-63.1579*EXP(-0.19*Fperm_SI_Woolf2021!$E$9:$E$93)+63.1579*EXP(-0.19*BT$58))/(Fperm_SI_Woolf2021!$E$9:$E$93-BT$58))*(BT$58-Fperm_SI_Woolf2021!$E$9:$E$93)/10))) + Fperm_SI_Woolf2021!$G$9:$G$93*EXP(-Fperm_SI_Woolf2021!$J$9:$J$93*$C113*IF(BT$58=Fperm_SI_Woolf2021!$E$9:$E$93,1,EXP(LN((1.1*(Fperm_SI_Woolf2021!$E$9:$E$93-BT$58)-63.1579*EXP(-0.19*Fperm_SI_Woolf2021!$E$9:$E$93)+63.1579*EXP(-0.19*BT$58))/(Fperm_SI_Woolf2021!$E$9:$E$93-BT$58))*(BT$58-Fperm_SI_Woolf2021!$E$9:$E$93)/10))) + Fperm_SI_Woolf2021!$H$9:$H$93*EXP(-Fperm_SI_Woolf2021!$K$9:$K$93*$C113*IF(BT$58=Fperm_SI_Woolf2021!$E$9:$E$93,1,EXP(LN((1.1*(Fperm_SI_Woolf2021!$E$9:$E$93-BT$58)-63.1579*EXP(-0.19*Fperm_SI_Woolf2021!$E$9:$E$93)+63.1579*EXP(-0.19*BT$58))/(Fperm_SI_Woolf2021!$E$9:$E$93-BT$58))*(BT$58-Fperm_SI_Woolf2021!$E$9:$E$93)/10))),Fperm_SI_Woolf2021!$D$9:$D$93))</f>
        <v>0.24321695722058531</v>
      </c>
      <c r="BU113" s="51" cm="1">
        <f t="array" ref="BU113">MIN(1,SLOPE(Fperm_SI_Woolf2021!$F$9:$F$93*EXP(-Fperm_SI_Woolf2021!$I$9:$I$93*$C113*IF(BU$58=Fperm_SI_Woolf2021!$E$9:$E$93,1,EXP(LN((1.1*(Fperm_SI_Woolf2021!$E$9:$E$93-BU$58)-63.1579*EXP(-0.19*Fperm_SI_Woolf2021!$E$9:$E$93)+63.1579*EXP(-0.19*BU$58))/(Fperm_SI_Woolf2021!$E$9:$E$93-BU$58))*(BU$58-Fperm_SI_Woolf2021!$E$9:$E$93)/10))) + Fperm_SI_Woolf2021!$G$9:$G$93*EXP(-Fperm_SI_Woolf2021!$J$9:$J$93*$C113*IF(BU$58=Fperm_SI_Woolf2021!$E$9:$E$93,1,EXP(LN((1.1*(Fperm_SI_Woolf2021!$E$9:$E$93-BU$58)-63.1579*EXP(-0.19*Fperm_SI_Woolf2021!$E$9:$E$93)+63.1579*EXP(-0.19*BU$58))/(Fperm_SI_Woolf2021!$E$9:$E$93-BU$58))*(BU$58-Fperm_SI_Woolf2021!$E$9:$E$93)/10))) + Fperm_SI_Woolf2021!$H$9:$H$93*EXP(-Fperm_SI_Woolf2021!$K$9:$K$93*$C113*IF(BU$58=Fperm_SI_Woolf2021!$E$9:$E$93,1,EXP(LN((1.1*(Fperm_SI_Woolf2021!$E$9:$E$93-BU$58)-63.1579*EXP(-0.19*Fperm_SI_Woolf2021!$E$9:$E$93)+63.1579*EXP(-0.19*BU$58))/(Fperm_SI_Woolf2021!$E$9:$E$93-BU$58))*(BU$58-Fperm_SI_Woolf2021!$E$9:$E$93)/10))),Fperm_SI_Woolf2021!$D$9:$D$93)*BU$57+INTERCEPT(Fperm_SI_Woolf2021!$F$9:$F$93*EXP(-Fperm_SI_Woolf2021!$I$9:$I$93*$C113*IF(BU$58=Fperm_SI_Woolf2021!$E$9:$E$93,1,EXP(LN((1.1*(Fperm_SI_Woolf2021!$E$9:$E$93-BU$58)-63.1579*EXP(-0.19*Fperm_SI_Woolf2021!$E$9:$E$93)+63.1579*EXP(-0.19*BU$58))/(Fperm_SI_Woolf2021!$E$9:$E$93-BU$58))*(BU$58-Fperm_SI_Woolf2021!$E$9:$E$93)/10))) + Fperm_SI_Woolf2021!$G$9:$G$93*EXP(-Fperm_SI_Woolf2021!$J$9:$J$93*$C113*IF(BU$58=Fperm_SI_Woolf2021!$E$9:$E$93,1,EXP(LN((1.1*(Fperm_SI_Woolf2021!$E$9:$E$93-BU$58)-63.1579*EXP(-0.19*Fperm_SI_Woolf2021!$E$9:$E$93)+63.1579*EXP(-0.19*BU$58))/(Fperm_SI_Woolf2021!$E$9:$E$93-BU$58))*(BU$58-Fperm_SI_Woolf2021!$E$9:$E$93)/10))) + Fperm_SI_Woolf2021!$H$9:$H$93*EXP(-Fperm_SI_Woolf2021!$K$9:$K$93*$C113*IF(BU$58=Fperm_SI_Woolf2021!$E$9:$E$93,1,EXP(LN((1.1*(Fperm_SI_Woolf2021!$E$9:$E$93-BU$58)-63.1579*EXP(-0.19*Fperm_SI_Woolf2021!$E$9:$E$93)+63.1579*EXP(-0.19*BU$58))/(Fperm_SI_Woolf2021!$E$9:$E$93-BU$58))*(BU$58-Fperm_SI_Woolf2021!$E$9:$E$93)/10))),Fperm_SI_Woolf2021!$D$9:$D$93))</f>
        <v>0.22482312012413982</v>
      </c>
      <c r="BV113" s="51" cm="1">
        <f t="array" ref="BV113">MIN(1,SLOPE(Fperm_SI_Woolf2021!$F$9:$F$93*EXP(-Fperm_SI_Woolf2021!$I$9:$I$93*$C113*IF(BV$58=Fperm_SI_Woolf2021!$E$9:$E$93,1,EXP(LN((1.1*(Fperm_SI_Woolf2021!$E$9:$E$93-BV$58)-63.1579*EXP(-0.19*Fperm_SI_Woolf2021!$E$9:$E$93)+63.1579*EXP(-0.19*BV$58))/(Fperm_SI_Woolf2021!$E$9:$E$93-BV$58))*(BV$58-Fperm_SI_Woolf2021!$E$9:$E$93)/10))) + Fperm_SI_Woolf2021!$G$9:$G$93*EXP(-Fperm_SI_Woolf2021!$J$9:$J$93*$C113*IF(BV$58=Fperm_SI_Woolf2021!$E$9:$E$93,1,EXP(LN((1.1*(Fperm_SI_Woolf2021!$E$9:$E$93-BV$58)-63.1579*EXP(-0.19*Fperm_SI_Woolf2021!$E$9:$E$93)+63.1579*EXP(-0.19*BV$58))/(Fperm_SI_Woolf2021!$E$9:$E$93-BV$58))*(BV$58-Fperm_SI_Woolf2021!$E$9:$E$93)/10))) + Fperm_SI_Woolf2021!$H$9:$H$93*EXP(-Fperm_SI_Woolf2021!$K$9:$K$93*$C113*IF(BV$58=Fperm_SI_Woolf2021!$E$9:$E$93,1,EXP(LN((1.1*(Fperm_SI_Woolf2021!$E$9:$E$93-BV$58)-63.1579*EXP(-0.19*Fperm_SI_Woolf2021!$E$9:$E$93)+63.1579*EXP(-0.19*BV$58))/(Fperm_SI_Woolf2021!$E$9:$E$93-BV$58))*(BV$58-Fperm_SI_Woolf2021!$E$9:$E$93)/10))),Fperm_SI_Woolf2021!$D$9:$D$93)*BV$57+INTERCEPT(Fperm_SI_Woolf2021!$F$9:$F$93*EXP(-Fperm_SI_Woolf2021!$I$9:$I$93*$C113*IF(BV$58=Fperm_SI_Woolf2021!$E$9:$E$93,1,EXP(LN((1.1*(Fperm_SI_Woolf2021!$E$9:$E$93-BV$58)-63.1579*EXP(-0.19*Fperm_SI_Woolf2021!$E$9:$E$93)+63.1579*EXP(-0.19*BV$58))/(Fperm_SI_Woolf2021!$E$9:$E$93-BV$58))*(BV$58-Fperm_SI_Woolf2021!$E$9:$E$93)/10))) + Fperm_SI_Woolf2021!$G$9:$G$93*EXP(-Fperm_SI_Woolf2021!$J$9:$J$93*$C113*IF(BV$58=Fperm_SI_Woolf2021!$E$9:$E$93,1,EXP(LN((1.1*(Fperm_SI_Woolf2021!$E$9:$E$93-BV$58)-63.1579*EXP(-0.19*Fperm_SI_Woolf2021!$E$9:$E$93)+63.1579*EXP(-0.19*BV$58))/(Fperm_SI_Woolf2021!$E$9:$E$93-BV$58))*(BV$58-Fperm_SI_Woolf2021!$E$9:$E$93)/10))) + Fperm_SI_Woolf2021!$H$9:$H$93*EXP(-Fperm_SI_Woolf2021!$K$9:$K$93*$C113*IF(BV$58=Fperm_SI_Woolf2021!$E$9:$E$93,1,EXP(LN((1.1*(Fperm_SI_Woolf2021!$E$9:$E$93-BV$58)-63.1579*EXP(-0.19*Fperm_SI_Woolf2021!$E$9:$E$93)+63.1579*EXP(-0.19*BV$58))/(Fperm_SI_Woolf2021!$E$9:$E$93-BV$58))*(BV$58-Fperm_SI_Woolf2021!$E$9:$E$93)/10))),Fperm_SI_Woolf2021!$D$9:$D$93))</f>
        <v>0.20642928302769434</v>
      </c>
      <c r="BW113" s="51" cm="1">
        <f t="array" ref="BW113">MIN(1,SLOPE(Fperm_SI_Woolf2021!$F$9:$F$93*EXP(-Fperm_SI_Woolf2021!$I$9:$I$93*$C113*IF(BW$58=Fperm_SI_Woolf2021!$E$9:$E$93,1,EXP(LN((1.1*(Fperm_SI_Woolf2021!$E$9:$E$93-BW$58)-63.1579*EXP(-0.19*Fperm_SI_Woolf2021!$E$9:$E$93)+63.1579*EXP(-0.19*BW$58))/(Fperm_SI_Woolf2021!$E$9:$E$93-BW$58))*(BW$58-Fperm_SI_Woolf2021!$E$9:$E$93)/10))) + Fperm_SI_Woolf2021!$G$9:$G$93*EXP(-Fperm_SI_Woolf2021!$J$9:$J$93*$C113*IF(BW$58=Fperm_SI_Woolf2021!$E$9:$E$93,1,EXP(LN((1.1*(Fperm_SI_Woolf2021!$E$9:$E$93-BW$58)-63.1579*EXP(-0.19*Fperm_SI_Woolf2021!$E$9:$E$93)+63.1579*EXP(-0.19*BW$58))/(Fperm_SI_Woolf2021!$E$9:$E$93-BW$58))*(BW$58-Fperm_SI_Woolf2021!$E$9:$E$93)/10))) + Fperm_SI_Woolf2021!$H$9:$H$93*EXP(-Fperm_SI_Woolf2021!$K$9:$K$93*$C113*IF(BW$58=Fperm_SI_Woolf2021!$E$9:$E$93,1,EXP(LN((1.1*(Fperm_SI_Woolf2021!$E$9:$E$93-BW$58)-63.1579*EXP(-0.19*Fperm_SI_Woolf2021!$E$9:$E$93)+63.1579*EXP(-0.19*BW$58))/(Fperm_SI_Woolf2021!$E$9:$E$93-BW$58))*(BW$58-Fperm_SI_Woolf2021!$E$9:$E$93)/10))),Fperm_SI_Woolf2021!$D$9:$D$93)*BW$57+INTERCEPT(Fperm_SI_Woolf2021!$F$9:$F$93*EXP(-Fperm_SI_Woolf2021!$I$9:$I$93*$C113*IF(BW$58=Fperm_SI_Woolf2021!$E$9:$E$93,1,EXP(LN((1.1*(Fperm_SI_Woolf2021!$E$9:$E$93-BW$58)-63.1579*EXP(-0.19*Fperm_SI_Woolf2021!$E$9:$E$93)+63.1579*EXP(-0.19*BW$58))/(Fperm_SI_Woolf2021!$E$9:$E$93-BW$58))*(BW$58-Fperm_SI_Woolf2021!$E$9:$E$93)/10))) + Fperm_SI_Woolf2021!$G$9:$G$93*EXP(-Fperm_SI_Woolf2021!$J$9:$J$93*$C113*IF(BW$58=Fperm_SI_Woolf2021!$E$9:$E$93,1,EXP(LN((1.1*(Fperm_SI_Woolf2021!$E$9:$E$93-BW$58)-63.1579*EXP(-0.19*Fperm_SI_Woolf2021!$E$9:$E$93)+63.1579*EXP(-0.19*BW$58))/(Fperm_SI_Woolf2021!$E$9:$E$93-BW$58))*(BW$58-Fperm_SI_Woolf2021!$E$9:$E$93)/10))) + Fperm_SI_Woolf2021!$H$9:$H$93*EXP(-Fperm_SI_Woolf2021!$K$9:$K$93*$C113*IF(BW$58=Fperm_SI_Woolf2021!$E$9:$E$93,1,EXP(LN((1.1*(Fperm_SI_Woolf2021!$E$9:$E$93-BW$58)-63.1579*EXP(-0.19*Fperm_SI_Woolf2021!$E$9:$E$93)+63.1579*EXP(-0.19*BW$58))/(Fperm_SI_Woolf2021!$E$9:$E$93-BW$58))*(BW$58-Fperm_SI_Woolf2021!$E$9:$E$93)/10))),Fperm_SI_Woolf2021!$D$9:$D$93))</f>
        <v>0.18803544593124882</v>
      </c>
      <c r="BX113" s="51" cm="1">
        <f t="array" ref="BX113">MIN(1,SLOPE(Fperm_SI_Woolf2021!$F$9:$F$93*EXP(-Fperm_SI_Woolf2021!$I$9:$I$93*$C113*IF(BX$58=Fperm_SI_Woolf2021!$E$9:$E$93,1,EXP(LN((1.1*(Fperm_SI_Woolf2021!$E$9:$E$93-BX$58)-63.1579*EXP(-0.19*Fperm_SI_Woolf2021!$E$9:$E$93)+63.1579*EXP(-0.19*BX$58))/(Fperm_SI_Woolf2021!$E$9:$E$93-BX$58))*(BX$58-Fperm_SI_Woolf2021!$E$9:$E$93)/10))) + Fperm_SI_Woolf2021!$G$9:$G$93*EXP(-Fperm_SI_Woolf2021!$J$9:$J$93*$C113*IF(BX$58=Fperm_SI_Woolf2021!$E$9:$E$93,1,EXP(LN((1.1*(Fperm_SI_Woolf2021!$E$9:$E$93-BX$58)-63.1579*EXP(-0.19*Fperm_SI_Woolf2021!$E$9:$E$93)+63.1579*EXP(-0.19*BX$58))/(Fperm_SI_Woolf2021!$E$9:$E$93-BX$58))*(BX$58-Fperm_SI_Woolf2021!$E$9:$E$93)/10))) + Fperm_SI_Woolf2021!$H$9:$H$93*EXP(-Fperm_SI_Woolf2021!$K$9:$K$93*$C113*IF(BX$58=Fperm_SI_Woolf2021!$E$9:$E$93,1,EXP(LN((1.1*(Fperm_SI_Woolf2021!$E$9:$E$93-BX$58)-63.1579*EXP(-0.19*Fperm_SI_Woolf2021!$E$9:$E$93)+63.1579*EXP(-0.19*BX$58))/(Fperm_SI_Woolf2021!$E$9:$E$93-BX$58))*(BX$58-Fperm_SI_Woolf2021!$E$9:$E$93)/10))),Fperm_SI_Woolf2021!$D$9:$D$93)*BX$57+INTERCEPT(Fperm_SI_Woolf2021!$F$9:$F$93*EXP(-Fperm_SI_Woolf2021!$I$9:$I$93*$C113*IF(BX$58=Fperm_SI_Woolf2021!$E$9:$E$93,1,EXP(LN((1.1*(Fperm_SI_Woolf2021!$E$9:$E$93-BX$58)-63.1579*EXP(-0.19*Fperm_SI_Woolf2021!$E$9:$E$93)+63.1579*EXP(-0.19*BX$58))/(Fperm_SI_Woolf2021!$E$9:$E$93-BX$58))*(BX$58-Fperm_SI_Woolf2021!$E$9:$E$93)/10))) + Fperm_SI_Woolf2021!$G$9:$G$93*EXP(-Fperm_SI_Woolf2021!$J$9:$J$93*$C113*IF(BX$58=Fperm_SI_Woolf2021!$E$9:$E$93,1,EXP(LN((1.1*(Fperm_SI_Woolf2021!$E$9:$E$93-BX$58)-63.1579*EXP(-0.19*Fperm_SI_Woolf2021!$E$9:$E$93)+63.1579*EXP(-0.19*BX$58))/(Fperm_SI_Woolf2021!$E$9:$E$93-BX$58))*(BX$58-Fperm_SI_Woolf2021!$E$9:$E$93)/10))) + Fperm_SI_Woolf2021!$H$9:$H$93*EXP(-Fperm_SI_Woolf2021!$K$9:$K$93*$C113*IF(BX$58=Fperm_SI_Woolf2021!$E$9:$E$93,1,EXP(LN((1.1*(Fperm_SI_Woolf2021!$E$9:$E$93-BX$58)-63.1579*EXP(-0.19*Fperm_SI_Woolf2021!$E$9:$E$93)+63.1579*EXP(-0.19*BX$58))/(Fperm_SI_Woolf2021!$E$9:$E$93-BX$58))*(BX$58-Fperm_SI_Woolf2021!$E$9:$E$93)/10))),Fperm_SI_Woolf2021!$D$9:$D$93))</f>
        <v>0.16964160883480331</v>
      </c>
      <c r="BY113" s="51" cm="1">
        <f t="array" ref="BY113">MIN(1,SLOPE(Fperm_SI_Woolf2021!$F$9:$F$93*EXP(-Fperm_SI_Woolf2021!$I$9:$I$93*$C113*IF(BY$58=Fperm_SI_Woolf2021!$E$9:$E$93,1,EXP(LN((1.1*(Fperm_SI_Woolf2021!$E$9:$E$93-BY$58)-63.1579*EXP(-0.19*Fperm_SI_Woolf2021!$E$9:$E$93)+63.1579*EXP(-0.19*BY$58))/(Fperm_SI_Woolf2021!$E$9:$E$93-BY$58))*(BY$58-Fperm_SI_Woolf2021!$E$9:$E$93)/10))) + Fperm_SI_Woolf2021!$G$9:$G$93*EXP(-Fperm_SI_Woolf2021!$J$9:$J$93*$C113*IF(BY$58=Fperm_SI_Woolf2021!$E$9:$E$93,1,EXP(LN((1.1*(Fperm_SI_Woolf2021!$E$9:$E$93-BY$58)-63.1579*EXP(-0.19*Fperm_SI_Woolf2021!$E$9:$E$93)+63.1579*EXP(-0.19*BY$58))/(Fperm_SI_Woolf2021!$E$9:$E$93-BY$58))*(BY$58-Fperm_SI_Woolf2021!$E$9:$E$93)/10))) + Fperm_SI_Woolf2021!$H$9:$H$93*EXP(-Fperm_SI_Woolf2021!$K$9:$K$93*$C113*IF(BY$58=Fperm_SI_Woolf2021!$E$9:$E$93,1,EXP(LN((1.1*(Fperm_SI_Woolf2021!$E$9:$E$93-BY$58)-63.1579*EXP(-0.19*Fperm_SI_Woolf2021!$E$9:$E$93)+63.1579*EXP(-0.19*BY$58))/(Fperm_SI_Woolf2021!$E$9:$E$93-BY$58))*(BY$58-Fperm_SI_Woolf2021!$E$9:$E$93)/10))),Fperm_SI_Woolf2021!$D$9:$D$93)*BY$57+INTERCEPT(Fperm_SI_Woolf2021!$F$9:$F$93*EXP(-Fperm_SI_Woolf2021!$I$9:$I$93*$C113*IF(BY$58=Fperm_SI_Woolf2021!$E$9:$E$93,1,EXP(LN((1.1*(Fperm_SI_Woolf2021!$E$9:$E$93-BY$58)-63.1579*EXP(-0.19*Fperm_SI_Woolf2021!$E$9:$E$93)+63.1579*EXP(-0.19*BY$58))/(Fperm_SI_Woolf2021!$E$9:$E$93-BY$58))*(BY$58-Fperm_SI_Woolf2021!$E$9:$E$93)/10))) + Fperm_SI_Woolf2021!$G$9:$G$93*EXP(-Fperm_SI_Woolf2021!$J$9:$J$93*$C113*IF(BY$58=Fperm_SI_Woolf2021!$E$9:$E$93,1,EXP(LN((1.1*(Fperm_SI_Woolf2021!$E$9:$E$93-BY$58)-63.1579*EXP(-0.19*Fperm_SI_Woolf2021!$E$9:$E$93)+63.1579*EXP(-0.19*BY$58))/(Fperm_SI_Woolf2021!$E$9:$E$93-BY$58))*(BY$58-Fperm_SI_Woolf2021!$E$9:$E$93)/10))) + Fperm_SI_Woolf2021!$H$9:$H$93*EXP(-Fperm_SI_Woolf2021!$K$9:$K$93*$C113*IF(BY$58=Fperm_SI_Woolf2021!$E$9:$E$93,1,EXP(LN((1.1*(Fperm_SI_Woolf2021!$E$9:$E$93-BY$58)-63.1579*EXP(-0.19*Fperm_SI_Woolf2021!$E$9:$E$93)+63.1579*EXP(-0.19*BY$58))/(Fperm_SI_Woolf2021!$E$9:$E$93-BY$58))*(BY$58-Fperm_SI_Woolf2021!$E$9:$E$93)/10))),Fperm_SI_Woolf2021!$D$9:$D$93))</f>
        <v>0.15124777173835779</v>
      </c>
      <c r="BZ113" s="51" cm="1">
        <f t="array" ref="BZ113">MIN(1,SLOPE(Fperm_SI_Woolf2021!$F$9:$F$93*EXP(-Fperm_SI_Woolf2021!$I$9:$I$93*$C113*IF(BZ$58=Fperm_SI_Woolf2021!$E$9:$E$93,1,EXP(LN((1.1*(Fperm_SI_Woolf2021!$E$9:$E$93-BZ$58)-63.1579*EXP(-0.19*Fperm_SI_Woolf2021!$E$9:$E$93)+63.1579*EXP(-0.19*BZ$58))/(Fperm_SI_Woolf2021!$E$9:$E$93-BZ$58))*(BZ$58-Fperm_SI_Woolf2021!$E$9:$E$93)/10))) + Fperm_SI_Woolf2021!$G$9:$G$93*EXP(-Fperm_SI_Woolf2021!$J$9:$J$93*$C113*IF(BZ$58=Fperm_SI_Woolf2021!$E$9:$E$93,1,EXP(LN((1.1*(Fperm_SI_Woolf2021!$E$9:$E$93-BZ$58)-63.1579*EXP(-0.19*Fperm_SI_Woolf2021!$E$9:$E$93)+63.1579*EXP(-0.19*BZ$58))/(Fperm_SI_Woolf2021!$E$9:$E$93-BZ$58))*(BZ$58-Fperm_SI_Woolf2021!$E$9:$E$93)/10))) + Fperm_SI_Woolf2021!$H$9:$H$93*EXP(-Fperm_SI_Woolf2021!$K$9:$K$93*$C113*IF(BZ$58=Fperm_SI_Woolf2021!$E$9:$E$93,1,EXP(LN((1.1*(Fperm_SI_Woolf2021!$E$9:$E$93-BZ$58)-63.1579*EXP(-0.19*Fperm_SI_Woolf2021!$E$9:$E$93)+63.1579*EXP(-0.19*BZ$58))/(Fperm_SI_Woolf2021!$E$9:$E$93-BZ$58))*(BZ$58-Fperm_SI_Woolf2021!$E$9:$E$93)/10))),Fperm_SI_Woolf2021!$D$9:$D$93)*BZ$57+INTERCEPT(Fperm_SI_Woolf2021!$F$9:$F$93*EXP(-Fperm_SI_Woolf2021!$I$9:$I$93*$C113*IF(BZ$58=Fperm_SI_Woolf2021!$E$9:$E$93,1,EXP(LN((1.1*(Fperm_SI_Woolf2021!$E$9:$E$93-BZ$58)-63.1579*EXP(-0.19*Fperm_SI_Woolf2021!$E$9:$E$93)+63.1579*EXP(-0.19*BZ$58))/(Fperm_SI_Woolf2021!$E$9:$E$93-BZ$58))*(BZ$58-Fperm_SI_Woolf2021!$E$9:$E$93)/10))) + Fperm_SI_Woolf2021!$G$9:$G$93*EXP(-Fperm_SI_Woolf2021!$J$9:$J$93*$C113*IF(BZ$58=Fperm_SI_Woolf2021!$E$9:$E$93,1,EXP(LN((1.1*(Fperm_SI_Woolf2021!$E$9:$E$93-BZ$58)-63.1579*EXP(-0.19*Fperm_SI_Woolf2021!$E$9:$E$93)+63.1579*EXP(-0.19*BZ$58))/(Fperm_SI_Woolf2021!$E$9:$E$93-BZ$58))*(BZ$58-Fperm_SI_Woolf2021!$E$9:$E$93)/10))) + Fperm_SI_Woolf2021!$H$9:$H$93*EXP(-Fperm_SI_Woolf2021!$K$9:$K$93*$C113*IF(BZ$58=Fperm_SI_Woolf2021!$E$9:$E$93,1,EXP(LN((1.1*(Fperm_SI_Woolf2021!$E$9:$E$93-BZ$58)-63.1579*EXP(-0.19*Fperm_SI_Woolf2021!$E$9:$E$93)+63.1579*EXP(-0.19*BZ$58))/(Fperm_SI_Woolf2021!$E$9:$E$93-BZ$58))*(BZ$58-Fperm_SI_Woolf2021!$E$9:$E$93)/10))),Fperm_SI_Woolf2021!$D$9:$D$93))</f>
        <v>0.13285393464191231</v>
      </c>
    </row>
    <row r="114" spans="3:78" x14ac:dyDescent="0.2">
      <c r="C114" s="48">
        <v>540</v>
      </c>
      <c r="D114" s="51" cm="1">
        <f t="array" ref="D114">MIN(1,SLOPE(Fperm_SI_Woolf2021!$F$9:$F$93*EXP(-Fperm_SI_Woolf2021!$I$9:$I$93*$C114*IF(D$58=Fperm_SI_Woolf2021!$E$9:$E$93,1,EXP(LN((1.1*(Fperm_SI_Woolf2021!$E$9:$E$93-D$58)-63.1579*EXP(-0.19*Fperm_SI_Woolf2021!$E$9:$E$93)+63.1579*EXP(-0.19*D$58))/(Fperm_SI_Woolf2021!$E$9:$E$93-D$58))*(D$58-Fperm_SI_Woolf2021!$E$9:$E$93)/10))) + Fperm_SI_Woolf2021!$G$9:$G$93*EXP(-Fperm_SI_Woolf2021!$J$9:$J$93*$C114*IF(D$58=Fperm_SI_Woolf2021!$E$9:$E$93,1,EXP(LN((1.1*(Fperm_SI_Woolf2021!$E$9:$E$93-D$58)-63.1579*EXP(-0.19*Fperm_SI_Woolf2021!$E$9:$E$93)+63.1579*EXP(-0.19*D$58))/(Fperm_SI_Woolf2021!$E$9:$E$93-D$58))*(D$58-Fperm_SI_Woolf2021!$E$9:$E$93)/10))) + Fperm_SI_Woolf2021!$H$9:$H$93*EXP(-Fperm_SI_Woolf2021!$K$9:$K$93*$C114*IF(D$58=Fperm_SI_Woolf2021!$E$9:$E$93,1,EXP(LN((1.1*(Fperm_SI_Woolf2021!$E$9:$E$93-D$58)-63.1579*EXP(-0.19*Fperm_SI_Woolf2021!$E$9:$E$93)+63.1579*EXP(-0.19*D$58))/(Fperm_SI_Woolf2021!$E$9:$E$93-D$58))*(D$58-Fperm_SI_Woolf2021!$E$9:$E$93)/10))),Fperm_SI_Woolf2021!$D$9:$D$93)*D$57+INTERCEPT(Fperm_SI_Woolf2021!$F$9:$F$93*EXP(-Fperm_SI_Woolf2021!$I$9:$I$93*$C114*IF(D$58=Fperm_SI_Woolf2021!$E$9:$E$93,1,EXP(LN((1.1*(Fperm_SI_Woolf2021!$E$9:$E$93-D$58)-63.1579*EXP(-0.19*Fperm_SI_Woolf2021!$E$9:$E$93)+63.1579*EXP(-0.19*D$58))/(Fperm_SI_Woolf2021!$E$9:$E$93-D$58))*(D$58-Fperm_SI_Woolf2021!$E$9:$E$93)/10))) + Fperm_SI_Woolf2021!$G$9:$G$93*EXP(-Fperm_SI_Woolf2021!$J$9:$J$93*$C114*IF(D$58=Fperm_SI_Woolf2021!$E$9:$E$93,1,EXP(LN((1.1*(Fperm_SI_Woolf2021!$E$9:$E$93-D$58)-63.1579*EXP(-0.19*Fperm_SI_Woolf2021!$E$9:$E$93)+63.1579*EXP(-0.19*D$58))/(Fperm_SI_Woolf2021!$E$9:$E$93-D$58))*(D$58-Fperm_SI_Woolf2021!$E$9:$E$93)/10))) + Fperm_SI_Woolf2021!$H$9:$H$93*EXP(-Fperm_SI_Woolf2021!$K$9:$K$93*$C114*IF(D$58=Fperm_SI_Woolf2021!$E$9:$E$93,1,EXP(LN((1.1*(Fperm_SI_Woolf2021!$E$9:$E$93-D$58)-63.1579*EXP(-0.19*Fperm_SI_Woolf2021!$E$9:$E$93)+63.1579*EXP(-0.19*D$58))/(Fperm_SI_Woolf2021!$E$9:$E$93-D$58))*(D$58-Fperm_SI_Woolf2021!$E$9:$E$93)/10))),Fperm_SI_Woolf2021!$D$9:$D$93))</f>
        <v>0.94147079886410734</v>
      </c>
      <c r="E114" s="51" cm="1">
        <f t="array" ref="E114">MIN(1,SLOPE(Fperm_SI_Woolf2021!$F$9:$F$93*EXP(-Fperm_SI_Woolf2021!$I$9:$I$93*$C114*IF(E$58=Fperm_SI_Woolf2021!$E$9:$E$93,1,EXP(LN((1.1*(Fperm_SI_Woolf2021!$E$9:$E$93-E$58)-63.1579*EXP(-0.19*Fperm_SI_Woolf2021!$E$9:$E$93)+63.1579*EXP(-0.19*E$58))/(Fperm_SI_Woolf2021!$E$9:$E$93-E$58))*(E$58-Fperm_SI_Woolf2021!$E$9:$E$93)/10))) + Fperm_SI_Woolf2021!$G$9:$G$93*EXP(-Fperm_SI_Woolf2021!$J$9:$J$93*$C114*IF(E$58=Fperm_SI_Woolf2021!$E$9:$E$93,1,EXP(LN((1.1*(Fperm_SI_Woolf2021!$E$9:$E$93-E$58)-63.1579*EXP(-0.19*Fperm_SI_Woolf2021!$E$9:$E$93)+63.1579*EXP(-0.19*E$58))/(Fperm_SI_Woolf2021!$E$9:$E$93-E$58))*(E$58-Fperm_SI_Woolf2021!$E$9:$E$93)/10))) + Fperm_SI_Woolf2021!$H$9:$H$93*EXP(-Fperm_SI_Woolf2021!$K$9:$K$93*$C114*IF(E$58=Fperm_SI_Woolf2021!$E$9:$E$93,1,EXP(LN((1.1*(Fperm_SI_Woolf2021!$E$9:$E$93-E$58)-63.1579*EXP(-0.19*Fperm_SI_Woolf2021!$E$9:$E$93)+63.1579*EXP(-0.19*E$58))/(Fperm_SI_Woolf2021!$E$9:$E$93-E$58))*(E$58-Fperm_SI_Woolf2021!$E$9:$E$93)/10))),Fperm_SI_Woolf2021!$D$9:$D$93)*E$57+INTERCEPT(Fperm_SI_Woolf2021!$F$9:$F$93*EXP(-Fperm_SI_Woolf2021!$I$9:$I$93*$C114*IF(E$58=Fperm_SI_Woolf2021!$E$9:$E$93,1,EXP(LN((1.1*(Fperm_SI_Woolf2021!$E$9:$E$93-E$58)-63.1579*EXP(-0.19*Fperm_SI_Woolf2021!$E$9:$E$93)+63.1579*EXP(-0.19*E$58))/(Fperm_SI_Woolf2021!$E$9:$E$93-E$58))*(E$58-Fperm_SI_Woolf2021!$E$9:$E$93)/10))) + Fperm_SI_Woolf2021!$G$9:$G$93*EXP(-Fperm_SI_Woolf2021!$J$9:$J$93*$C114*IF(E$58=Fperm_SI_Woolf2021!$E$9:$E$93,1,EXP(LN((1.1*(Fperm_SI_Woolf2021!$E$9:$E$93-E$58)-63.1579*EXP(-0.19*Fperm_SI_Woolf2021!$E$9:$E$93)+63.1579*EXP(-0.19*E$58))/(Fperm_SI_Woolf2021!$E$9:$E$93-E$58))*(E$58-Fperm_SI_Woolf2021!$E$9:$E$93)/10))) + Fperm_SI_Woolf2021!$H$9:$H$93*EXP(-Fperm_SI_Woolf2021!$K$9:$K$93*$C114*IF(E$58=Fperm_SI_Woolf2021!$E$9:$E$93,1,EXP(LN((1.1*(Fperm_SI_Woolf2021!$E$9:$E$93-E$58)-63.1579*EXP(-0.19*Fperm_SI_Woolf2021!$E$9:$E$93)+63.1579*EXP(-0.19*E$58))/(Fperm_SI_Woolf2021!$E$9:$E$93-E$58))*(E$58-Fperm_SI_Woolf2021!$E$9:$E$93)/10))),Fperm_SI_Woolf2021!$D$9:$D$93))</f>
        <v>0.9090053686846562</v>
      </c>
      <c r="F114" s="51" cm="1">
        <f t="array" ref="F114">MIN(1,SLOPE(Fperm_SI_Woolf2021!$F$9:$F$93*EXP(-Fperm_SI_Woolf2021!$I$9:$I$93*$C114*IF(F$58=Fperm_SI_Woolf2021!$E$9:$E$93,1,EXP(LN((1.1*(Fperm_SI_Woolf2021!$E$9:$E$93-F$58)-63.1579*EXP(-0.19*Fperm_SI_Woolf2021!$E$9:$E$93)+63.1579*EXP(-0.19*F$58))/(Fperm_SI_Woolf2021!$E$9:$E$93-F$58))*(F$58-Fperm_SI_Woolf2021!$E$9:$E$93)/10))) + Fperm_SI_Woolf2021!$G$9:$G$93*EXP(-Fperm_SI_Woolf2021!$J$9:$J$93*$C114*IF(F$58=Fperm_SI_Woolf2021!$E$9:$E$93,1,EXP(LN((1.1*(Fperm_SI_Woolf2021!$E$9:$E$93-F$58)-63.1579*EXP(-0.19*Fperm_SI_Woolf2021!$E$9:$E$93)+63.1579*EXP(-0.19*F$58))/(Fperm_SI_Woolf2021!$E$9:$E$93-F$58))*(F$58-Fperm_SI_Woolf2021!$E$9:$E$93)/10))) + Fperm_SI_Woolf2021!$H$9:$H$93*EXP(-Fperm_SI_Woolf2021!$K$9:$K$93*$C114*IF(F$58=Fperm_SI_Woolf2021!$E$9:$E$93,1,EXP(LN((1.1*(Fperm_SI_Woolf2021!$E$9:$E$93-F$58)-63.1579*EXP(-0.19*Fperm_SI_Woolf2021!$E$9:$E$93)+63.1579*EXP(-0.19*F$58))/(Fperm_SI_Woolf2021!$E$9:$E$93-F$58))*(F$58-Fperm_SI_Woolf2021!$E$9:$E$93)/10))),Fperm_SI_Woolf2021!$D$9:$D$93)*F$57+INTERCEPT(Fperm_SI_Woolf2021!$F$9:$F$93*EXP(-Fperm_SI_Woolf2021!$I$9:$I$93*$C114*IF(F$58=Fperm_SI_Woolf2021!$E$9:$E$93,1,EXP(LN((1.1*(Fperm_SI_Woolf2021!$E$9:$E$93-F$58)-63.1579*EXP(-0.19*Fperm_SI_Woolf2021!$E$9:$E$93)+63.1579*EXP(-0.19*F$58))/(Fperm_SI_Woolf2021!$E$9:$E$93-F$58))*(F$58-Fperm_SI_Woolf2021!$E$9:$E$93)/10))) + Fperm_SI_Woolf2021!$G$9:$G$93*EXP(-Fperm_SI_Woolf2021!$J$9:$J$93*$C114*IF(F$58=Fperm_SI_Woolf2021!$E$9:$E$93,1,EXP(LN((1.1*(Fperm_SI_Woolf2021!$E$9:$E$93-F$58)-63.1579*EXP(-0.19*Fperm_SI_Woolf2021!$E$9:$E$93)+63.1579*EXP(-0.19*F$58))/(Fperm_SI_Woolf2021!$E$9:$E$93-F$58))*(F$58-Fperm_SI_Woolf2021!$E$9:$E$93)/10))) + Fperm_SI_Woolf2021!$H$9:$H$93*EXP(-Fperm_SI_Woolf2021!$K$9:$K$93*$C114*IF(F$58=Fperm_SI_Woolf2021!$E$9:$E$93,1,EXP(LN((1.1*(Fperm_SI_Woolf2021!$E$9:$E$93-F$58)-63.1579*EXP(-0.19*Fperm_SI_Woolf2021!$E$9:$E$93)+63.1579*EXP(-0.19*F$58))/(Fperm_SI_Woolf2021!$E$9:$E$93-F$58))*(F$58-Fperm_SI_Woolf2021!$E$9:$E$93)/10))),Fperm_SI_Woolf2021!$D$9:$D$93))</f>
        <v>0.87653993850520506</v>
      </c>
      <c r="G114" s="51" cm="1">
        <f t="array" ref="G114">MIN(1,SLOPE(Fperm_SI_Woolf2021!$F$9:$F$93*EXP(-Fperm_SI_Woolf2021!$I$9:$I$93*$C114*IF(G$58=Fperm_SI_Woolf2021!$E$9:$E$93,1,EXP(LN((1.1*(Fperm_SI_Woolf2021!$E$9:$E$93-G$58)-63.1579*EXP(-0.19*Fperm_SI_Woolf2021!$E$9:$E$93)+63.1579*EXP(-0.19*G$58))/(Fperm_SI_Woolf2021!$E$9:$E$93-G$58))*(G$58-Fperm_SI_Woolf2021!$E$9:$E$93)/10))) + Fperm_SI_Woolf2021!$G$9:$G$93*EXP(-Fperm_SI_Woolf2021!$J$9:$J$93*$C114*IF(G$58=Fperm_SI_Woolf2021!$E$9:$E$93,1,EXP(LN((1.1*(Fperm_SI_Woolf2021!$E$9:$E$93-G$58)-63.1579*EXP(-0.19*Fperm_SI_Woolf2021!$E$9:$E$93)+63.1579*EXP(-0.19*G$58))/(Fperm_SI_Woolf2021!$E$9:$E$93-G$58))*(G$58-Fperm_SI_Woolf2021!$E$9:$E$93)/10))) + Fperm_SI_Woolf2021!$H$9:$H$93*EXP(-Fperm_SI_Woolf2021!$K$9:$K$93*$C114*IF(G$58=Fperm_SI_Woolf2021!$E$9:$E$93,1,EXP(LN((1.1*(Fperm_SI_Woolf2021!$E$9:$E$93-G$58)-63.1579*EXP(-0.19*Fperm_SI_Woolf2021!$E$9:$E$93)+63.1579*EXP(-0.19*G$58))/(Fperm_SI_Woolf2021!$E$9:$E$93-G$58))*(G$58-Fperm_SI_Woolf2021!$E$9:$E$93)/10))),Fperm_SI_Woolf2021!$D$9:$D$93)*G$57+INTERCEPT(Fperm_SI_Woolf2021!$F$9:$F$93*EXP(-Fperm_SI_Woolf2021!$I$9:$I$93*$C114*IF(G$58=Fperm_SI_Woolf2021!$E$9:$E$93,1,EXP(LN((1.1*(Fperm_SI_Woolf2021!$E$9:$E$93-G$58)-63.1579*EXP(-0.19*Fperm_SI_Woolf2021!$E$9:$E$93)+63.1579*EXP(-0.19*G$58))/(Fperm_SI_Woolf2021!$E$9:$E$93-G$58))*(G$58-Fperm_SI_Woolf2021!$E$9:$E$93)/10))) + Fperm_SI_Woolf2021!$G$9:$G$93*EXP(-Fperm_SI_Woolf2021!$J$9:$J$93*$C114*IF(G$58=Fperm_SI_Woolf2021!$E$9:$E$93,1,EXP(LN((1.1*(Fperm_SI_Woolf2021!$E$9:$E$93-G$58)-63.1579*EXP(-0.19*Fperm_SI_Woolf2021!$E$9:$E$93)+63.1579*EXP(-0.19*G$58))/(Fperm_SI_Woolf2021!$E$9:$E$93-G$58))*(G$58-Fperm_SI_Woolf2021!$E$9:$E$93)/10))) + Fperm_SI_Woolf2021!$H$9:$H$93*EXP(-Fperm_SI_Woolf2021!$K$9:$K$93*$C114*IF(G$58=Fperm_SI_Woolf2021!$E$9:$E$93,1,EXP(LN((1.1*(Fperm_SI_Woolf2021!$E$9:$E$93-G$58)-63.1579*EXP(-0.19*Fperm_SI_Woolf2021!$E$9:$E$93)+63.1579*EXP(-0.19*G$58))/(Fperm_SI_Woolf2021!$E$9:$E$93-G$58))*(G$58-Fperm_SI_Woolf2021!$E$9:$E$93)/10))),Fperm_SI_Woolf2021!$D$9:$D$93))</f>
        <v>0.84407450832575392</v>
      </c>
      <c r="H114" s="51" cm="1">
        <f t="array" ref="H114">MIN(1,SLOPE(Fperm_SI_Woolf2021!$F$9:$F$93*EXP(-Fperm_SI_Woolf2021!$I$9:$I$93*$C114*IF(H$58=Fperm_SI_Woolf2021!$E$9:$E$93,1,EXP(LN((1.1*(Fperm_SI_Woolf2021!$E$9:$E$93-H$58)-63.1579*EXP(-0.19*Fperm_SI_Woolf2021!$E$9:$E$93)+63.1579*EXP(-0.19*H$58))/(Fperm_SI_Woolf2021!$E$9:$E$93-H$58))*(H$58-Fperm_SI_Woolf2021!$E$9:$E$93)/10))) + Fperm_SI_Woolf2021!$G$9:$G$93*EXP(-Fperm_SI_Woolf2021!$J$9:$J$93*$C114*IF(H$58=Fperm_SI_Woolf2021!$E$9:$E$93,1,EXP(LN((1.1*(Fperm_SI_Woolf2021!$E$9:$E$93-H$58)-63.1579*EXP(-0.19*Fperm_SI_Woolf2021!$E$9:$E$93)+63.1579*EXP(-0.19*H$58))/(Fperm_SI_Woolf2021!$E$9:$E$93-H$58))*(H$58-Fperm_SI_Woolf2021!$E$9:$E$93)/10))) + Fperm_SI_Woolf2021!$H$9:$H$93*EXP(-Fperm_SI_Woolf2021!$K$9:$K$93*$C114*IF(H$58=Fperm_SI_Woolf2021!$E$9:$E$93,1,EXP(LN((1.1*(Fperm_SI_Woolf2021!$E$9:$E$93-H$58)-63.1579*EXP(-0.19*Fperm_SI_Woolf2021!$E$9:$E$93)+63.1579*EXP(-0.19*H$58))/(Fperm_SI_Woolf2021!$E$9:$E$93-H$58))*(H$58-Fperm_SI_Woolf2021!$E$9:$E$93)/10))),Fperm_SI_Woolf2021!$D$9:$D$93)*H$57+INTERCEPT(Fperm_SI_Woolf2021!$F$9:$F$93*EXP(-Fperm_SI_Woolf2021!$I$9:$I$93*$C114*IF(H$58=Fperm_SI_Woolf2021!$E$9:$E$93,1,EXP(LN((1.1*(Fperm_SI_Woolf2021!$E$9:$E$93-H$58)-63.1579*EXP(-0.19*Fperm_SI_Woolf2021!$E$9:$E$93)+63.1579*EXP(-0.19*H$58))/(Fperm_SI_Woolf2021!$E$9:$E$93-H$58))*(H$58-Fperm_SI_Woolf2021!$E$9:$E$93)/10))) + Fperm_SI_Woolf2021!$G$9:$G$93*EXP(-Fperm_SI_Woolf2021!$J$9:$J$93*$C114*IF(H$58=Fperm_SI_Woolf2021!$E$9:$E$93,1,EXP(LN((1.1*(Fperm_SI_Woolf2021!$E$9:$E$93-H$58)-63.1579*EXP(-0.19*Fperm_SI_Woolf2021!$E$9:$E$93)+63.1579*EXP(-0.19*H$58))/(Fperm_SI_Woolf2021!$E$9:$E$93-H$58))*(H$58-Fperm_SI_Woolf2021!$E$9:$E$93)/10))) + Fperm_SI_Woolf2021!$H$9:$H$93*EXP(-Fperm_SI_Woolf2021!$K$9:$K$93*$C114*IF(H$58=Fperm_SI_Woolf2021!$E$9:$E$93,1,EXP(LN((1.1*(Fperm_SI_Woolf2021!$E$9:$E$93-H$58)-63.1579*EXP(-0.19*Fperm_SI_Woolf2021!$E$9:$E$93)+63.1579*EXP(-0.19*H$58))/(Fperm_SI_Woolf2021!$E$9:$E$93-H$58))*(H$58-Fperm_SI_Woolf2021!$E$9:$E$93)/10))),Fperm_SI_Woolf2021!$D$9:$D$93))</f>
        <v>0.81160907814630279</v>
      </c>
      <c r="I114" s="51" cm="1">
        <f t="array" ref="I114">MIN(1,SLOPE(Fperm_SI_Woolf2021!$F$9:$F$93*EXP(-Fperm_SI_Woolf2021!$I$9:$I$93*$C114*IF(I$58=Fperm_SI_Woolf2021!$E$9:$E$93,1,EXP(LN((1.1*(Fperm_SI_Woolf2021!$E$9:$E$93-I$58)-63.1579*EXP(-0.19*Fperm_SI_Woolf2021!$E$9:$E$93)+63.1579*EXP(-0.19*I$58))/(Fperm_SI_Woolf2021!$E$9:$E$93-I$58))*(I$58-Fperm_SI_Woolf2021!$E$9:$E$93)/10))) + Fperm_SI_Woolf2021!$G$9:$G$93*EXP(-Fperm_SI_Woolf2021!$J$9:$J$93*$C114*IF(I$58=Fperm_SI_Woolf2021!$E$9:$E$93,1,EXP(LN((1.1*(Fperm_SI_Woolf2021!$E$9:$E$93-I$58)-63.1579*EXP(-0.19*Fperm_SI_Woolf2021!$E$9:$E$93)+63.1579*EXP(-0.19*I$58))/(Fperm_SI_Woolf2021!$E$9:$E$93-I$58))*(I$58-Fperm_SI_Woolf2021!$E$9:$E$93)/10))) + Fperm_SI_Woolf2021!$H$9:$H$93*EXP(-Fperm_SI_Woolf2021!$K$9:$K$93*$C114*IF(I$58=Fperm_SI_Woolf2021!$E$9:$E$93,1,EXP(LN((1.1*(Fperm_SI_Woolf2021!$E$9:$E$93-I$58)-63.1579*EXP(-0.19*Fperm_SI_Woolf2021!$E$9:$E$93)+63.1579*EXP(-0.19*I$58))/(Fperm_SI_Woolf2021!$E$9:$E$93-I$58))*(I$58-Fperm_SI_Woolf2021!$E$9:$E$93)/10))),Fperm_SI_Woolf2021!$D$9:$D$93)*I$57+INTERCEPT(Fperm_SI_Woolf2021!$F$9:$F$93*EXP(-Fperm_SI_Woolf2021!$I$9:$I$93*$C114*IF(I$58=Fperm_SI_Woolf2021!$E$9:$E$93,1,EXP(LN((1.1*(Fperm_SI_Woolf2021!$E$9:$E$93-I$58)-63.1579*EXP(-0.19*Fperm_SI_Woolf2021!$E$9:$E$93)+63.1579*EXP(-0.19*I$58))/(Fperm_SI_Woolf2021!$E$9:$E$93-I$58))*(I$58-Fperm_SI_Woolf2021!$E$9:$E$93)/10))) + Fperm_SI_Woolf2021!$G$9:$G$93*EXP(-Fperm_SI_Woolf2021!$J$9:$J$93*$C114*IF(I$58=Fperm_SI_Woolf2021!$E$9:$E$93,1,EXP(LN((1.1*(Fperm_SI_Woolf2021!$E$9:$E$93-I$58)-63.1579*EXP(-0.19*Fperm_SI_Woolf2021!$E$9:$E$93)+63.1579*EXP(-0.19*I$58))/(Fperm_SI_Woolf2021!$E$9:$E$93-I$58))*(I$58-Fperm_SI_Woolf2021!$E$9:$E$93)/10))) + Fperm_SI_Woolf2021!$H$9:$H$93*EXP(-Fperm_SI_Woolf2021!$K$9:$K$93*$C114*IF(I$58=Fperm_SI_Woolf2021!$E$9:$E$93,1,EXP(LN((1.1*(Fperm_SI_Woolf2021!$E$9:$E$93-I$58)-63.1579*EXP(-0.19*Fperm_SI_Woolf2021!$E$9:$E$93)+63.1579*EXP(-0.19*I$58))/(Fperm_SI_Woolf2021!$E$9:$E$93-I$58))*(I$58-Fperm_SI_Woolf2021!$E$9:$E$93)/10))),Fperm_SI_Woolf2021!$D$9:$D$93))</f>
        <v>0.77914364796685165</v>
      </c>
      <c r="J114" s="51" cm="1">
        <f t="array" ref="J114">MIN(1,SLOPE(Fperm_SI_Woolf2021!$F$9:$F$93*EXP(-Fperm_SI_Woolf2021!$I$9:$I$93*$C114*IF(J$58=Fperm_SI_Woolf2021!$E$9:$E$93,1,EXP(LN((1.1*(Fperm_SI_Woolf2021!$E$9:$E$93-J$58)-63.1579*EXP(-0.19*Fperm_SI_Woolf2021!$E$9:$E$93)+63.1579*EXP(-0.19*J$58))/(Fperm_SI_Woolf2021!$E$9:$E$93-J$58))*(J$58-Fperm_SI_Woolf2021!$E$9:$E$93)/10))) + Fperm_SI_Woolf2021!$G$9:$G$93*EXP(-Fperm_SI_Woolf2021!$J$9:$J$93*$C114*IF(J$58=Fperm_SI_Woolf2021!$E$9:$E$93,1,EXP(LN((1.1*(Fperm_SI_Woolf2021!$E$9:$E$93-J$58)-63.1579*EXP(-0.19*Fperm_SI_Woolf2021!$E$9:$E$93)+63.1579*EXP(-0.19*J$58))/(Fperm_SI_Woolf2021!$E$9:$E$93-J$58))*(J$58-Fperm_SI_Woolf2021!$E$9:$E$93)/10))) + Fperm_SI_Woolf2021!$H$9:$H$93*EXP(-Fperm_SI_Woolf2021!$K$9:$K$93*$C114*IF(J$58=Fperm_SI_Woolf2021!$E$9:$E$93,1,EXP(LN((1.1*(Fperm_SI_Woolf2021!$E$9:$E$93-J$58)-63.1579*EXP(-0.19*Fperm_SI_Woolf2021!$E$9:$E$93)+63.1579*EXP(-0.19*J$58))/(Fperm_SI_Woolf2021!$E$9:$E$93-J$58))*(J$58-Fperm_SI_Woolf2021!$E$9:$E$93)/10))),Fperm_SI_Woolf2021!$D$9:$D$93)*J$57+INTERCEPT(Fperm_SI_Woolf2021!$F$9:$F$93*EXP(-Fperm_SI_Woolf2021!$I$9:$I$93*$C114*IF(J$58=Fperm_SI_Woolf2021!$E$9:$E$93,1,EXP(LN((1.1*(Fperm_SI_Woolf2021!$E$9:$E$93-J$58)-63.1579*EXP(-0.19*Fperm_SI_Woolf2021!$E$9:$E$93)+63.1579*EXP(-0.19*J$58))/(Fperm_SI_Woolf2021!$E$9:$E$93-J$58))*(J$58-Fperm_SI_Woolf2021!$E$9:$E$93)/10))) + Fperm_SI_Woolf2021!$G$9:$G$93*EXP(-Fperm_SI_Woolf2021!$J$9:$J$93*$C114*IF(J$58=Fperm_SI_Woolf2021!$E$9:$E$93,1,EXP(LN((1.1*(Fperm_SI_Woolf2021!$E$9:$E$93-J$58)-63.1579*EXP(-0.19*Fperm_SI_Woolf2021!$E$9:$E$93)+63.1579*EXP(-0.19*J$58))/(Fperm_SI_Woolf2021!$E$9:$E$93-J$58))*(J$58-Fperm_SI_Woolf2021!$E$9:$E$93)/10))) + Fperm_SI_Woolf2021!$H$9:$H$93*EXP(-Fperm_SI_Woolf2021!$K$9:$K$93*$C114*IF(J$58=Fperm_SI_Woolf2021!$E$9:$E$93,1,EXP(LN((1.1*(Fperm_SI_Woolf2021!$E$9:$E$93-J$58)-63.1579*EXP(-0.19*Fperm_SI_Woolf2021!$E$9:$E$93)+63.1579*EXP(-0.19*J$58))/(Fperm_SI_Woolf2021!$E$9:$E$93-J$58))*(J$58-Fperm_SI_Woolf2021!$E$9:$E$93)/10))),Fperm_SI_Woolf2021!$D$9:$D$93))</f>
        <v>0.74667821778740051</v>
      </c>
      <c r="K114" s="51" cm="1">
        <f t="array" ref="K114">MIN(1,SLOPE(Fperm_SI_Woolf2021!$F$9:$F$93*EXP(-Fperm_SI_Woolf2021!$I$9:$I$93*$C114*IF(K$58=Fperm_SI_Woolf2021!$E$9:$E$93,1,EXP(LN((1.1*(Fperm_SI_Woolf2021!$E$9:$E$93-K$58)-63.1579*EXP(-0.19*Fperm_SI_Woolf2021!$E$9:$E$93)+63.1579*EXP(-0.19*K$58))/(Fperm_SI_Woolf2021!$E$9:$E$93-K$58))*(K$58-Fperm_SI_Woolf2021!$E$9:$E$93)/10))) + Fperm_SI_Woolf2021!$G$9:$G$93*EXP(-Fperm_SI_Woolf2021!$J$9:$J$93*$C114*IF(K$58=Fperm_SI_Woolf2021!$E$9:$E$93,1,EXP(LN((1.1*(Fperm_SI_Woolf2021!$E$9:$E$93-K$58)-63.1579*EXP(-0.19*Fperm_SI_Woolf2021!$E$9:$E$93)+63.1579*EXP(-0.19*K$58))/(Fperm_SI_Woolf2021!$E$9:$E$93-K$58))*(K$58-Fperm_SI_Woolf2021!$E$9:$E$93)/10))) + Fperm_SI_Woolf2021!$H$9:$H$93*EXP(-Fperm_SI_Woolf2021!$K$9:$K$93*$C114*IF(K$58=Fperm_SI_Woolf2021!$E$9:$E$93,1,EXP(LN((1.1*(Fperm_SI_Woolf2021!$E$9:$E$93-K$58)-63.1579*EXP(-0.19*Fperm_SI_Woolf2021!$E$9:$E$93)+63.1579*EXP(-0.19*K$58))/(Fperm_SI_Woolf2021!$E$9:$E$93-K$58))*(K$58-Fperm_SI_Woolf2021!$E$9:$E$93)/10))),Fperm_SI_Woolf2021!$D$9:$D$93)*K$57+INTERCEPT(Fperm_SI_Woolf2021!$F$9:$F$93*EXP(-Fperm_SI_Woolf2021!$I$9:$I$93*$C114*IF(K$58=Fperm_SI_Woolf2021!$E$9:$E$93,1,EXP(LN((1.1*(Fperm_SI_Woolf2021!$E$9:$E$93-K$58)-63.1579*EXP(-0.19*Fperm_SI_Woolf2021!$E$9:$E$93)+63.1579*EXP(-0.19*K$58))/(Fperm_SI_Woolf2021!$E$9:$E$93-K$58))*(K$58-Fperm_SI_Woolf2021!$E$9:$E$93)/10))) + Fperm_SI_Woolf2021!$G$9:$G$93*EXP(-Fperm_SI_Woolf2021!$J$9:$J$93*$C114*IF(K$58=Fperm_SI_Woolf2021!$E$9:$E$93,1,EXP(LN((1.1*(Fperm_SI_Woolf2021!$E$9:$E$93-K$58)-63.1579*EXP(-0.19*Fperm_SI_Woolf2021!$E$9:$E$93)+63.1579*EXP(-0.19*K$58))/(Fperm_SI_Woolf2021!$E$9:$E$93-K$58))*(K$58-Fperm_SI_Woolf2021!$E$9:$E$93)/10))) + Fperm_SI_Woolf2021!$H$9:$H$93*EXP(-Fperm_SI_Woolf2021!$K$9:$K$93*$C114*IF(K$58=Fperm_SI_Woolf2021!$E$9:$E$93,1,EXP(LN((1.1*(Fperm_SI_Woolf2021!$E$9:$E$93-K$58)-63.1579*EXP(-0.19*Fperm_SI_Woolf2021!$E$9:$E$93)+63.1579*EXP(-0.19*K$58))/(Fperm_SI_Woolf2021!$E$9:$E$93-K$58))*(K$58-Fperm_SI_Woolf2021!$E$9:$E$93)/10))),Fperm_SI_Woolf2021!$D$9:$D$93))</f>
        <v>0.71421278760794937</v>
      </c>
      <c r="L114" s="51" cm="1">
        <f t="array" ref="L114">MIN(1,SLOPE(Fperm_SI_Woolf2021!$F$9:$F$93*EXP(-Fperm_SI_Woolf2021!$I$9:$I$93*$C114*IF(L$58=Fperm_SI_Woolf2021!$E$9:$E$93,1,EXP(LN((1.1*(Fperm_SI_Woolf2021!$E$9:$E$93-L$58)-63.1579*EXP(-0.19*Fperm_SI_Woolf2021!$E$9:$E$93)+63.1579*EXP(-0.19*L$58))/(Fperm_SI_Woolf2021!$E$9:$E$93-L$58))*(L$58-Fperm_SI_Woolf2021!$E$9:$E$93)/10))) + Fperm_SI_Woolf2021!$G$9:$G$93*EXP(-Fperm_SI_Woolf2021!$J$9:$J$93*$C114*IF(L$58=Fperm_SI_Woolf2021!$E$9:$E$93,1,EXP(LN((1.1*(Fperm_SI_Woolf2021!$E$9:$E$93-L$58)-63.1579*EXP(-0.19*Fperm_SI_Woolf2021!$E$9:$E$93)+63.1579*EXP(-0.19*L$58))/(Fperm_SI_Woolf2021!$E$9:$E$93-L$58))*(L$58-Fperm_SI_Woolf2021!$E$9:$E$93)/10))) + Fperm_SI_Woolf2021!$H$9:$H$93*EXP(-Fperm_SI_Woolf2021!$K$9:$K$93*$C114*IF(L$58=Fperm_SI_Woolf2021!$E$9:$E$93,1,EXP(LN((1.1*(Fperm_SI_Woolf2021!$E$9:$E$93-L$58)-63.1579*EXP(-0.19*Fperm_SI_Woolf2021!$E$9:$E$93)+63.1579*EXP(-0.19*L$58))/(Fperm_SI_Woolf2021!$E$9:$E$93-L$58))*(L$58-Fperm_SI_Woolf2021!$E$9:$E$93)/10))),Fperm_SI_Woolf2021!$D$9:$D$93)*L$57+INTERCEPT(Fperm_SI_Woolf2021!$F$9:$F$93*EXP(-Fperm_SI_Woolf2021!$I$9:$I$93*$C114*IF(L$58=Fperm_SI_Woolf2021!$E$9:$E$93,1,EXP(LN((1.1*(Fperm_SI_Woolf2021!$E$9:$E$93-L$58)-63.1579*EXP(-0.19*Fperm_SI_Woolf2021!$E$9:$E$93)+63.1579*EXP(-0.19*L$58))/(Fperm_SI_Woolf2021!$E$9:$E$93-L$58))*(L$58-Fperm_SI_Woolf2021!$E$9:$E$93)/10))) + Fperm_SI_Woolf2021!$G$9:$G$93*EXP(-Fperm_SI_Woolf2021!$J$9:$J$93*$C114*IF(L$58=Fperm_SI_Woolf2021!$E$9:$E$93,1,EXP(LN((1.1*(Fperm_SI_Woolf2021!$E$9:$E$93-L$58)-63.1579*EXP(-0.19*Fperm_SI_Woolf2021!$E$9:$E$93)+63.1579*EXP(-0.19*L$58))/(Fperm_SI_Woolf2021!$E$9:$E$93-L$58))*(L$58-Fperm_SI_Woolf2021!$E$9:$E$93)/10))) + Fperm_SI_Woolf2021!$H$9:$H$93*EXP(-Fperm_SI_Woolf2021!$K$9:$K$93*$C114*IF(L$58=Fperm_SI_Woolf2021!$E$9:$E$93,1,EXP(LN((1.1*(Fperm_SI_Woolf2021!$E$9:$E$93-L$58)-63.1579*EXP(-0.19*Fperm_SI_Woolf2021!$E$9:$E$93)+63.1579*EXP(-0.19*L$58))/(Fperm_SI_Woolf2021!$E$9:$E$93-L$58))*(L$58-Fperm_SI_Woolf2021!$E$9:$E$93)/10))),Fperm_SI_Woolf2021!$D$9:$D$93))</f>
        <v>0.68174735742849824</v>
      </c>
      <c r="M114" s="51" cm="1">
        <f t="array" ref="M114">MIN(1,SLOPE(Fperm_SI_Woolf2021!$F$9:$F$93*EXP(-Fperm_SI_Woolf2021!$I$9:$I$93*$C114*IF(M$58=Fperm_SI_Woolf2021!$E$9:$E$93,1,EXP(LN((1.1*(Fperm_SI_Woolf2021!$E$9:$E$93-M$58)-63.1579*EXP(-0.19*Fperm_SI_Woolf2021!$E$9:$E$93)+63.1579*EXP(-0.19*M$58))/(Fperm_SI_Woolf2021!$E$9:$E$93-M$58))*(M$58-Fperm_SI_Woolf2021!$E$9:$E$93)/10))) + Fperm_SI_Woolf2021!$G$9:$G$93*EXP(-Fperm_SI_Woolf2021!$J$9:$J$93*$C114*IF(M$58=Fperm_SI_Woolf2021!$E$9:$E$93,1,EXP(LN((1.1*(Fperm_SI_Woolf2021!$E$9:$E$93-M$58)-63.1579*EXP(-0.19*Fperm_SI_Woolf2021!$E$9:$E$93)+63.1579*EXP(-0.19*M$58))/(Fperm_SI_Woolf2021!$E$9:$E$93-M$58))*(M$58-Fperm_SI_Woolf2021!$E$9:$E$93)/10))) + Fperm_SI_Woolf2021!$H$9:$H$93*EXP(-Fperm_SI_Woolf2021!$K$9:$K$93*$C114*IF(M$58=Fperm_SI_Woolf2021!$E$9:$E$93,1,EXP(LN((1.1*(Fperm_SI_Woolf2021!$E$9:$E$93-M$58)-63.1579*EXP(-0.19*Fperm_SI_Woolf2021!$E$9:$E$93)+63.1579*EXP(-0.19*M$58))/(Fperm_SI_Woolf2021!$E$9:$E$93-M$58))*(M$58-Fperm_SI_Woolf2021!$E$9:$E$93)/10))),Fperm_SI_Woolf2021!$D$9:$D$93)*M$57+INTERCEPT(Fperm_SI_Woolf2021!$F$9:$F$93*EXP(-Fperm_SI_Woolf2021!$I$9:$I$93*$C114*IF(M$58=Fperm_SI_Woolf2021!$E$9:$E$93,1,EXP(LN((1.1*(Fperm_SI_Woolf2021!$E$9:$E$93-M$58)-63.1579*EXP(-0.19*Fperm_SI_Woolf2021!$E$9:$E$93)+63.1579*EXP(-0.19*M$58))/(Fperm_SI_Woolf2021!$E$9:$E$93-M$58))*(M$58-Fperm_SI_Woolf2021!$E$9:$E$93)/10))) + Fperm_SI_Woolf2021!$G$9:$G$93*EXP(-Fperm_SI_Woolf2021!$J$9:$J$93*$C114*IF(M$58=Fperm_SI_Woolf2021!$E$9:$E$93,1,EXP(LN((1.1*(Fperm_SI_Woolf2021!$E$9:$E$93-M$58)-63.1579*EXP(-0.19*Fperm_SI_Woolf2021!$E$9:$E$93)+63.1579*EXP(-0.19*M$58))/(Fperm_SI_Woolf2021!$E$9:$E$93-M$58))*(M$58-Fperm_SI_Woolf2021!$E$9:$E$93)/10))) + Fperm_SI_Woolf2021!$H$9:$H$93*EXP(-Fperm_SI_Woolf2021!$K$9:$K$93*$C114*IF(M$58=Fperm_SI_Woolf2021!$E$9:$E$93,1,EXP(LN((1.1*(Fperm_SI_Woolf2021!$E$9:$E$93-M$58)-63.1579*EXP(-0.19*Fperm_SI_Woolf2021!$E$9:$E$93)+63.1579*EXP(-0.19*M$58))/(Fperm_SI_Woolf2021!$E$9:$E$93-M$58))*(M$58-Fperm_SI_Woolf2021!$E$9:$E$93)/10))),Fperm_SI_Woolf2021!$D$9:$D$93))</f>
        <v>0.6492819272490471</v>
      </c>
      <c r="N114" s="51" cm="1">
        <f t="array" ref="N114">MIN(1,SLOPE(Fperm_SI_Woolf2021!$F$9:$F$93*EXP(-Fperm_SI_Woolf2021!$I$9:$I$93*$C114*IF(N$58=Fperm_SI_Woolf2021!$E$9:$E$93,1,EXP(LN((1.1*(Fperm_SI_Woolf2021!$E$9:$E$93-N$58)-63.1579*EXP(-0.19*Fperm_SI_Woolf2021!$E$9:$E$93)+63.1579*EXP(-0.19*N$58))/(Fperm_SI_Woolf2021!$E$9:$E$93-N$58))*(N$58-Fperm_SI_Woolf2021!$E$9:$E$93)/10))) + Fperm_SI_Woolf2021!$G$9:$G$93*EXP(-Fperm_SI_Woolf2021!$J$9:$J$93*$C114*IF(N$58=Fperm_SI_Woolf2021!$E$9:$E$93,1,EXP(LN((1.1*(Fperm_SI_Woolf2021!$E$9:$E$93-N$58)-63.1579*EXP(-0.19*Fperm_SI_Woolf2021!$E$9:$E$93)+63.1579*EXP(-0.19*N$58))/(Fperm_SI_Woolf2021!$E$9:$E$93-N$58))*(N$58-Fperm_SI_Woolf2021!$E$9:$E$93)/10))) + Fperm_SI_Woolf2021!$H$9:$H$93*EXP(-Fperm_SI_Woolf2021!$K$9:$K$93*$C114*IF(N$58=Fperm_SI_Woolf2021!$E$9:$E$93,1,EXP(LN((1.1*(Fperm_SI_Woolf2021!$E$9:$E$93-N$58)-63.1579*EXP(-0.19*Fperm_SI_Woolf2021!$E$9:$E$93)+63.1579*EXP(-0.19*N$58))/(Fperm_SI_Woolf2021!$E$9:$E$93-N$58))*(N$58-Fperm_SI_Woolf2021!$E$9:$E$93)/10))),Fperm_SI_Woolf2021!$D$9:$D$93)*N$57+INTERCEPT(Fperm_SI_Woolf2021!$F$9:$F$93*EXP(-Fperm_SI_Woolf2021!$I$9:$I$93*$C114*IF(N$58=Fperm_SI_Woolf2021!$E$9:$E$93,1,EXP(LN((1.1*(Fperm_SI_Woolf2021!$E$9:$E$93-N$58)-63.1579*EXP(-0.19*Fperm_SI_Woolf2021!$E$9:$E$93)+63.1579*EXP(-0.19*N$58))/(Fperm_SI_Woolf2021!$E$9:$E$93-N$58))*(N$58-Fperm_SI_Woolf2021!$E$9:$E$93)/10))) + Fperm_SI_Woolf2021!$G$9:$G$93*EXP(-Fperm_SI_Woolf2021!$J$9:$J$93*$C114*IF(N$58=Fperm_SI_Woolf2021!$E$9:$E$93,1,EXP(LN((1.1*(Fperm_SI_Woolf2021!$E$9:$E$93-N$58)-63.1579*EXP(-0.19*Fperm_SI_Woolf2021!$E$9:$E$93)+63.1579*EXP(-0.19*N$58))/(Fperm_SI_Woolf2021!$E$9:$E$93-N$58))*(N$58-Fperm_SI_Woolf2021!$E$9:$E$93)/10))) + Fperm_SI_Woolf2021!$H$9:$H$93*EXP(-Fperm_SI_Woolf2021!$K$9:$K$93*$C114*IF(N$58=Fperm_SI_Woolf2021!$E$9:$E$93,1,EXP(LN((1.1*(Fperm_SI_Woolf2021!$E$9:$E$93-N$58)-63.1579*EXP(-0.19*Fperm_SI_Woolf2021!$E$9:$E$93)+63.1579*EXP(-0.19*N$58))/(Fperm_SI_Woolf2021!$E$9:$E$93-N$58))*(N$58-Fperm_SI_Woolf2021!$E$9:$E$93)/10))),Fperm_SI_Woolf2021!$D$9:$D$93))</f>
        <v>0.61681649706959596</v>
      </c>
      <c r="O114" s="51" cm="1">
        <f t="array" ref="O114">MIN(1,SLOPE(Fperm_SI_Woolf2021!$F$9:$F$93*EXP(-Fperm_SI_Woolf2021!$I$9:$I$93*$C114*IF(O$58=Fperm_SI_Woolf2021!$E$9:$E$93,1,EXP(LN((1.1*(Fperm_SI_Woolf2021!$E$9:$E$93-O$58)-63.1579*EXP(-0.19*Fperm_SI_Woolf2021!$E$9:$E$93)+63.1579*EXP(-0.19*O$58))/(Fperm_SI_Woolf2021!$E$9:$E$93-O$58))*(O$58-Fperm_SI_Woolf2021!$E$9:$E$93)/10))) + Fperm_SI_Woolf2021!$G$9:$G$93*EXP(-Fperm_SI_Woolf2021!$J$9:$J$93*$C114*IF(O$58=Fperm_SI_Woolf2021!$E$9:$E$93,1,EXP(LN((1.1*(Fperm_SI_Woolf2021!$E$9:$E$93-O$58)-63.1579*EXP(-0.19*Fperm_SI_Woolf2021!$E$9:$E$93)+63.1579*EXP(-0.19*O$58))/(Fperm_SI_Woolf2021!$E$9:$E$93-O$58))*(O$58-Fperm_SI_Woolf2021!$E$9:$E$93)/10))) + Fperm_SI_Woolf2021!$H$9:$H$93*EXP(-Fperm_SI_Woolf2021!$K$9:$K$93*$C114*IF(O$58=Fperm_SI_Woolf2021!$E$9:$E$93,1,EXP(LN((1.1*(Fperm_SI_Woolf2021!$E$9:$E$93-O$58)-63.1579*EXP(-0.19*Fperm_SI_Woolf2021!$E$9:$E$93)+63.1579*EXP(-0.19*O$58))/(Fperm_SI_Woolf2021!$E$9:$E$93-O$58))*(O$58-Fperm_SI_Woolf2021!$E$9:$E$93)/10))),Fperm_SI_Woolf2021!$D$9:$D$93)*O$57+INTERCEPT(Fperm_SI_Woolf2021!$F$9:$F$93*EXP(-Fperm_SI_Woolf2021!$I$9:$I$93*$C114*IF(O$58=Fperm_SI_Woolf2021!$E$9:$E$93,1,EXP(LN((1.1*(Fperm_SI_Woolf2021!$E$9:$E$93-O$58)-63.1579*EXP(-0.19*Fperm_SI_Woolf2021!$E$9:$E$93)+63.1579*EXP(-0.19*O$58))/(Fperm_SI_Woolf2021!$E$9:$E$93-O$58))*(O$58-Fperm_SI_Woolf2021!$E$9:$E$93)/10))) + Fperm_SI_Woolf2021!$G$9:$G$93*EXP(-Fperm_SI_Woolf2021!$J$9:$J$93*$C114*IF(O$58=Fperm_SI_Woolf2021!$E$9:$E$93,1,EXP(LN((1.1*(Fperm_SI_Woolf2021!$E$9:$E$93-O$58)-63.1579*EXP(-0.19*Fperm_SI_Woolf2021!$E$9:$E$93)+63.1579*EXP(-0.19*O$58))/(Fperm_SI_Woolf2021!$E$9:$E$93-O$58))*(O$58-Fperm_SI_Woolf2021!$E$9:$E$93)/10))) + Fperm_SI_Woolf2021!$H$9:$H$93*EXP(-Fperm_SI_Woolf2021!$K$9:$K$93*$C114*IF(O$58=Fperm_SI_Woolf2021!$E$9:$E$93,1,EXP(LN((1.1*(Fperm_SI_Woolf2021!$E$9:$E$93-O$58)-63.1579*EXP(-0.19*Fperm_SI_Woolf2021!$E$9:$E$93)+63.1579*EXP(-0.19*O$58))/(Fperm_SI_Woolf2021!$E$9:$E$93-O$58))*(O$58-Fperm_SI_Woolf2021!$E$9:$E$93)/10))),Fperm_SI_Woolf2021!$D$9:$D$93))</f>
        <v>0.58435106689014482</v>
      </c>
      <c r="P114" s="51" cm="1">
        <f t="array" ref="P114">MIN(1,SLOPE(Fperm_SI_Woolf2021!$F$9:$F$93*EXP(-Fperm_SI_Woolf2021!$I$9:$I$93*$C114*IF(P$58=Fperm_SI_Woolf2021!$E$9:$E$93,1,EXP(LN((1.1*(Fperm_SI_Woolf2021!$E$9:$E$93-P$58)-63.1579*EXP(-0.19*Fperm_SI_Woolf2021!$E$9:$E$93)+63.1579*EXP(-0.19*P$58))/(Fperm_SI_Woolf2021!$E$9:$E$93-P$58))*(P$58-Fperm_SI_Woolf2021!$E$9:$E$93)/10))) + Fperm_SI_Woolf2021!$G$9:$G$93*EXP(-Fperm_SI_Woolf2021!$J$9:$J$93*$C114*IF(P$58=Fperm_SI_Woolf2021!$E$9:$E$93,1,EXP(LN((1.1*(Fperm_SI_Woolf2021!$E$9:$E$93-P$58)-63.1579*EXP(-0.19*Fperm_SI_Woolf2021!$E$9:$E$93)+63.1579*EXP(-0.19*P$58))/(Fperm_SI_Woolf2021!$E$9:$E$93-P$58))*(P$58-Fperm_SI_Woolf2021!$E$9:$E$93)/10))) + Fperm_SI_Woolf2021!$H$9:$H$93*EXP(-Fperm_SI_Woolf2021!$K$9:$K$93*$C114*IF(P$58=Fperm_SI_Woolf2021!$E$9:$E$93,1,EXP(LN((1.1*(Fperm_SI_Woolf2021!$E$9:$E$93-P$58)-63.1579*EXP(-0.19*Fperm_SI_Woolf2021!$E$9:$E$93)+63.1579*EXP(-0.19*P$58))/(Fperm_SI_Woolf2021!$E$9:$E$93-P$58))*(P$58-Fperm_SI_Woolf2021!$E$9:$E$93)/10))),Fperm_SI_Woolf2021!$D$9:$D$93)*P$57+INTERCEPT(Fperm_SI_Woolf2021!$F$9:$F$93*EXP(-Fperm_SI_Woolf2021!$I$9:$I$93*$C114*IF(P$58=Fperm_SI_Woolf2021!$E$9:$E$93,1,EXP(LN((1.1*(Fperm_SI_Woolf2021!$E$9:$E$93-P$58)-63.1579*EXP(-0.19*Fperm_SI_Woolf2021!$E$9:$E$93)+63.1579*EXP(-0.19*P$58))/(Fperm_SI_Woolf2021!$E$9:$E$93-P$58))*(P$58-Fperm_SI_Woolf2021!$E$9:$E$93)/10))) + Fperm_SI_Woolf2021!$G$9:$G$93*EXP(-Fperm_SI_Woolf2021!$J$9:$J$93*$C114*IF(P$58=Fperm_SI_Woolf2021!$E$9:$E$93,1,EXP(LN((1.1*(Fperm_SI_Woolf2021!$E$9:$E$93-P$58)-63.1579*EXP(-0.19*Fperm_SI_Woolf2021!$E$9:$E$93)+63.1579*EXP(-0.19*P$58))/(Fperm_SI_Woolf2021!$E$9:$E$93-P$58))*(P$58-Fperm_SI_Woolf2021!$E$9:$E$93)/10))) + Fperm_SI_Woolf2021!$H$9:$H$93*EXP(-Fperm_SI_Woolf2021!$K$9:$K$93*$C114*IF(P$58=Fperm_SI_Woolf2021!$E$9:$E$93,1,EXP(LN((1.1*(Fperm_SI_Woolf2021!$E$9:$E$93-P$58)-63.1579*EXP(-0.19*Fperm_SI_Woolf2021!$E$9:$E$93)+63.1579*EXP(-0.19*P$58))/(Fperm_SI_Woolf2021!$E$9:$E$93-P$58))*(P$58-Fperm_SI_Woolf2021!$E$9:$E$93)/10))),Fperm_SI_Woolf2021!$D$9:$D$93))</f>
        <v>0.55188563671069368</v>
      </c>
      <c r="Q114" s="51" cm="1">
        <f t="array" ref="Q114">MIN(1,SLOPE(Fperm_SI_Woolf2021!$F$9:$F$93*EXP(-Fperm_SI_Woolf2021!$I$9:$I$93*$C114*IF(Q$58=Fperm_SI_Woolf2021!$E$9:$E$93,1,EXP(LN((1.1*(Fperm_SI_Woolf2021!$E$9:$E$93-Q$58)-63.1579*EXP(-0.19*Fperm_SI_Woolf2021!$E$9:$E$93)+63.1579*EXP(-0.19*Q$58))/(Fperm_SI_Woolf2021!$E$9:$E$93-Q$58))*(Q$58-Fperm_SI_Woolf2021!$E$9:$E$93)/10))) + Fperm_SI_Woolf2021!$G$9:$G$93*EXP(-Fperm_SI_Woolf2021!$J$9:$J$93*$C114*IF(Q$58=Fperm_SI_Woolf2021!$E$9:$E$93,1,EXP(LN((1.1*(Fperm_SI_Woolf2021!$E$9:$E$93-Q$58)-63.1579*EXP(-0.19*Fperm_SI_Woolf2021!$E$9:$E$93)+63.1579*EXP(-0.19*Q$58))/(Fperm_SI_Woolf2021!$E$9:$E$93-Q$58))*(Q$58-Fperm_SI_Woolf2021!$E$9:$E$93)/10))) + Fperm_SI_Woolf2021!$H$9:$H$93*EXP(-Fperm_SI_Woolf2021!$K$9:$K$93*$C114*IF(Q$58=Fperm_SI_Woolf2021!$E$9:$E$93,1,EXP(LN((1.1*(Fperm_SI_Woolf2021!$E$9:$E$93-Q$58)-63.1579*EXP(-0.19*Fperm_SI_Woolf2021!$E$9:$E$93)+63.1579*EXP(-0.19*Q$58))/(Fperm_SI_Woolf2021!$E$9:$E$93-Q$58))*(Q$58-Fperm_SI_Woolf2021!$E$9:$E$93)/10))),Fperm_SI_Woolf2021!$D$9:$D$93)*Q$57+INTERCEPT(Fperm_SI_Woolf2021!$F$9:$F$93*EXP(-Fperm_SI_Woolf2021!$I$9:$I$93*$C114*IF(Q$58=Fperm_SI_Woolf2021!$E$9:$E$93,1,EXP(LN((1.1*(Fperm_SI_Woolf2021!$E$9:$E$93-Q$58)-63.1579*EXP(-0.19*Fperm_SI_Woolf2021!$E$9:$E$93)+63.1579*EXP(-0.19*Q$58))/(Fperm_SI_Woolf2021!$E$9:$E$93-Q$58))*(Q$58-Fperm_SI_Woolf2021!$E$9:$E$93)/10))) + Fperm_SI_Woolf2021!$G$9:$G$93*EXP(-Fperm_SI_Woolf2021!$J$9:$J$93*$C114*IF(Q$58=Fperm_SI_Woolf2021!$E$9:$E$93,1,EXP(LN((1.1*(Fperm_SI_Woolf2021!$E$9:$E$93-Q$58)-63.1579*EXP(-0.19*Fperm_SI_Woolf2021!$E$9:$E$93)+63.1579*EXP(-0.19*Q$58))/(Fperm_SI_Woolf2021!$E$9:$E$93-Q$58))*(Q$58-Fperm_SI_Woolf2021!$E$9:$E$93)/10))) + Fperm_SI_Woolf2021!$H$9:$H$93*EXP(-Fperm_SI_Woolf2021!$K$9:$K$93*$C114*IF(Q$58=Fperm_SI_Woolf2021!$E$9:$E$93,1,EXP(LN((1.1*(Fperm_SI_Woolf2021!$E$9:$E$93-Q$58)-63.1579*EXP(-0.19*Fperm_SI_Woolf2021!$E$9:$E$93)+63.1579*EXP(-0.19*Q$58))/(Fperm_SI_Woolf2021!$E$9:$E$93-Q$58))*(Q$58-Fperm_SI_Woolf2021!$E$9:$E$93)/10))),Fperm_SI_Woolf2021!$D$9:$D$93))</f>
        <v>0.51942020653124255</v>
      </c>
      <c r="R114" s="51" cm="1">
        <f t="array" ref="R114">MIN(1,SLOPE(Fperm_SI_Woolf2021!$F$9:$F$93*EXP(-Fperm_SI_Woolf2021!$I$9:$I$93*$C114*IF(R$58=Fperm_SI_Woolf2021!$E$9:$E$93,1,EXP(LN((1.1*(Fperm_SI_Woolf2021!$E$9:$E$93-R$58)-63.1579*EXP(-0.19*Fperm_SI_Woolf2021!$E$9:$E$93)+63.1579*EXP(-0.19*R$58))/(Fperm_SI_Woolf2021!$E$9:$E$93-R$58))*(R$58-Fperm_SI_Woolf2021!$E$9:$E$93)/10))) + Fperm_SI_Woolf2021!$G$9:$G$93*EXP(-Fperm_SI_Woolf2021!$J$9:$J$93*$C114*IF(R$58=Fperm_SI_Woolf2021!$E$9:$E$93,1,EXP(LN((1.1*(Fperm_SI_Woolf2021!$E$9:$E$93-R$58)-63.1579*EXP(-0.19*Fperm_SI_Woolf2021!$E$9:$E$93)+63.1579*EXP(-0.19*R$58))/(Fperm_SI_Woolf2021!$E$9:$E$93-R$58))*(R$58-Fperm_SI_Woolf2021!$E$9:$E$93)/10))) + Fperm_SI_Woolf2021!$H$9:$H$93*EXP(-Fperm_SI_Woolf2021!$K$9:$K$93*$C114*IF(R$58=Fperm_SI_Woolf2021!$E$9:$E$93,1,EXP(LN((1.1*(Fperm_SI_Woolf2021!$E$9:$E$93-R$58)-63.1579*EXP(-0.19*Fperm_SI_Woolf2021!$E$9:$E$93)+63.1579*EXP(-0.19*R$58))/(Fperm_SI_Woolf2021!$E$9:$E$93-R$58))*(R$58-Fperm_SI_Woolf2021!$E$9:$E$93)/10))),Fperm_SI_Woolf2021!$D$9:$D$93)*R$57+INTERCEPT(Fperm_SI_Woolf2021!$F$9:$F$93*EXP(-Fperm_SI_Woolf2021!$I$9:$I$93*$C114*IF(R$58=Fperm_SI_Woolf2021!$E$9:$E$93,1,EXP(LN((1.1*(Fperm_SI_Woolf2021!$E$9:$E$93-R$58)-63.1579*EXP(-0.19*Fperm_SI_Woolf2021!$E$9:$E$93)+63.1579*EXP(-0.19*R$58))/(Fperm_SI_Woolf2021!$E$9:$E$93-R$58))*(R$58-Fperm_SI_Woolf2021!$E$9:$E$93)/10))) + Fperm_SI_Woolf2021!$G$9:$G$93*EXP(-Fperm_SI_Woolf2021!$J$9:$J$93*$C114*IF(R$58=Fperm_SI_Woolf2021!$E$9:$E$93,1,EXP(LN((1.1*(Fperm_SI_Woolf2021!$E$9:$E$93-R$58)-63.1579*EXP(-0.19*Fperm_SI_Woolf2021!$E$9:$E$93)+63.1579*EXP(-0.19*R$58))/(Fperm_SI_Woolf2021!$E$9:$E$93-R$58))*(R$58-Fperm_SI_Woolf2021!$E$9:$E$93)/10))) + Fperm_SI_Woolf2021!$H$9:$H$93*EXP(-Fperm_SI_Woolf2021!$K$9:$K$93*$C114*IF(R$58=Fperm_SI_Woolf2021!$E$9:$E$93,1,EXP(LN((1.1*(Fperm_SI_Woolf2021!$E$9:$E$93-R$58)-63.1579*EXP(-0.19*Fperm_SI_Woolf2021!$E$9:$E$93)+63.1579*EXP(-0.19*R$58))/(Fperm_SI_Woolf2021!$E$9:$E$93-R$58))*(R$58-Fperm_SI_Woolf2021!$E$9:$E$93)/10))),Fperm_SI_Woolf2021!$D$9:$D$93))</f>
        <v>0.48695477635179135</v>
      </c>
      <c r="S114" s="51" cm="1">
        <f t="array" ref="S114">MIN(1,SLOPE(Fperm_SI_Woolf2021!$F$9:$F$93*EXP(-Fperm_SI_Woolf2021!$I$9:$I$93*$C114*IF(S$58=Fperm_SI_Woolf2021!$E$9:$E$93,1,EXP(LN((1.1*(Fperm_SI_Woolf2021!$E$9:$E$93-S$58)-63.1579*EXP(-0.19*Fperm_SI_Woolf2021!$E$9:$E$93)+63.1579*EXP(-0.19*S$58))/(Fperm_SI_Woolf2021!$E$9:$E$93-S$58))*(S$58-Fperm_SI_Woolf2021!$E$9:$E$93)/10))) + Fperm_SI_Woolf2021!$G$9:$G$93*EXP(-Fperm_SI_Woolf2021!$J$9:$J$93*$C114*IF(S$58=Fperm_SI_Woolf2021!$E$9:$E$93,1,EXP(LN((1.1*(Fperm_SI_Woolf2021!$E$9:$E$93-S$58)-63.1579*EXP(-0.19*Fperm_SI_Woolf2021!$E$9:$E$93)+63.1579*EXP(-0.19*S$58))/(Fperm_SI_Woolf2021!$E$9:$E$93-S$58))*(S$58-Fperm_SI_Woolf2021!$E$9:$E$93)/10))) + Fperm_SI_Woolf2021!$H$9:$H$93*EXP(-Fperm_SI_Woolf2021!$K$9:$K$93*$C114*IF(S$58=Fperm_SI_Woolf2021!$E$9:$E$93,1,EXP(LN((1.1*(Fperm_SI_Woolf2021!$E$9:$E$93-S$58)-63.1579*EXP(-0.19*Fperm_SI_Woolf2021!$E$9:$E$93)+63.1579*EXP(-0.19*S$58))/(Fperm_SI_Woolf2021!$E$9:$E$93-S$58))*(S$58-Fperm_SI_Woolf2021!$E$9:$E$93)/10))),Fperm_SI_Woolf2021!$D$9:$D$93)*S$57+INTERCEPT(Fperm_SI_Woolf2021!$F$9:$F$93*EXP(-Fperm_SI_Woolf2021!$I$9:$I$93*$C114*IF(S$58=Fperm_SI_Woolf2021!$E$9:$E$93,1,EXP(LN((1.1*(Fperm_SI_Woolf2021!$E$9:$E$93-S$58)-63.1579*EXP(-0.19*Fperm_SI_Woolf2021!$E$9:$E$93)+63.1579*EXP(-0.19*S$58))/(Fperm_SI_Woolf2021!$E$9:$E$93-S$58))*(S$58-Fperm_SI_Woolf2021!$E$9:$E$93)/10))) + Fperm_SI_Woolf2021!$G$9:$G$93*EXP(-Fperm_SI_Woolf2021!$J$9:$J$93*$C114*IF(S$58=Fperm_SI_Woolf2021!$E$9:$E$93,1,EXP(LN((1.1*(Fperm_SI_Woolf2021!$E$9:$E$93-S$58)-63.1579*EXP(-0.19*Fperm_SI_Woolf2021!$E$9:$E$93)+63.1579*EXP(-0.19*S$58))/(Fperm_SI_Woolf2021!$E$9:$E$93-S$58))*(S$58-Fperm_SI_Woolf2021!$E$9:$E$93)/10))) + Fperm_SI_Woolf2021!$H$9:$H$93*EXP(-Fperm_SI_Woolf2021!$K$9:$K$93*$C114*IF(S$58=Fperm_SI_Woolf2021!$E$9:$E$93,1,EXP(LN((1.1*(Fperm_SI_Woolf2021!$E$9:$E$93-S$58)-63.1579*EXP(-0.19*Fperm_SI_Woolf2021!$E$9:$E$93)+63.1579*EXP(-0.19*S$58))/(Fperm_SI_Woolf2021!$E$9:$E$93-S$58))*(S$58-Fperm_SI_Woolf2021!$E$9:$E$93)/10))),Fperm_SI_Woolf2021!$D$9:$D$93))</f>
        <v>0.68622813541471428</v>
      </c>
      <c r="T114" s="51" cm="1">
        <f t="array" ref="T114">MIN(1,SLOPE(Fperm_SI_Woolf2021!$F$9:$F$93*EXP(-Fperm_SI_Woolf2021!$I$9:$I$93*$C114*IF(T$58=Fperm_SI_Woolf2021!$E$9:$E$93,1,EXP(LN((1.1*(Fperm_SI_Woolf2021!$E$9:$E$93-T$58)-63.1579*EXP(-0.19*Fperm_SI_Woolf2021!$E$9:$E$93)+63.1579*EXP(-0.19*T$58))/(Fperm_SI_Woolf2021!$E$9:$E$93-T$58))*(T$58-Fperm_SI_Woolf2021!$E$9:$E$93)/10))) + Fperm_SI_Woolf2021!$G$9:$G$93*EXP(-Fperm_SI_Woolf2021!$J$9:$J$93*$C114*IF(T$58=Fperm_SI_Woolf2021!$E$9:$E$93,1,EXP(LN((1.1*(Fperm_SI_Woolf2021!$E$9:$E$93-T$58)-63.1579*EXP(-0.19*Fperm_SI_Woolf2021!$E$9:$E$93)+63.1579*EXP(-0.19*T$58))/(Fperm_SI_Woolf2021!$E$9:$E$93-T$58))*(T$58-Fperm_SI_Woolf2021!$E$9:$E$93)/10))) + Fperm_SI_Woolf2021!$H$9:$H$93*EXP(-Fperm_SI_Woolf2021!$K$9:$K$93*$C114*IF(T$58=Fperm_SI_Woolf2021!$E$9:$E$93,1,EXP(LN((1.1*(Fperm_SI_Woolf2021!$E$9:$E$93-T$58)-63.1579*EXP(-0.19*Fperm_SI_Woolf2021!$E$9:$E$93)+63.1579*EXP(-0.19*T$58))/(Fperm_SI_Woolf2021!$E$9:$E$93-T$58))*(T$58-Fperm_SI_Woolf2021!$E$9:$E$93)/10))),Fperm_SI_Woolf2021!$D$9:$D$93)*T$57+INTERCEPT(Fperm_SI_Woolf2021!$F$9:$F$93*EXP(-Fperm_SI_Woolf2021!$I$9:$I$93*$C114*IF(T$58=Fperm_SI_Woolf2021!$E$9:$E$93,1,EXP(LN((1.1*(Fperm_SI_Woolf2021!$E$9:$E$93-T$58)-63.1579*EXP(-0.19*Fperm_SI_Woolf2021!$E$9:$E$93)+63.1579*EXP(-0.19*T$58))/(Fperm_SI_Woolf2021!$E$9:$E$93-T$58))*(T$58-Fperm_SI_Woolf2021!$E$9:$E$93)/10))) + Fperm_SI_Woolf2021!$G$9:$G$93*EXP(-Fperm_SI_Woolf2021!$J$9:$J$93*$C114*IF(T$58=Fperm_SI_Woolf2021!$E$9:$E$93,1,EXP(LN((1.1*(Fperm_SI_Woolf2021!$E$9:$E$93-T$58)-63.1579*EXP(-0.19*Fperm_SI_Woolf2021!$E$9:$E$93)+63.1579*EXP(-0.19*T$58))/(Fperm_SI_Woolf2021!$E$9:$E$93-T$58))*(T$58-Fperm_SI_Woolf2021!$E$9:$E$93)/10))) + Fperm_SI_Woolf2021!$H$9:$H$93*EXP(-Fperm_SI_Woolf2021!$K$9:$K$93*$C114*IF(T$58=Fperm_SI_Woolf2021!$E$9:$E$93,1,EXP(LN((1.1*(Fperm_SI_Woolf2021!$E$9:$E$93-T$58)-63.1579*EXP(-0.19*Fperm_SI_Woolf2021!$E$9:$E$93)+63.1579*EXP(-0.19*T$58))/(Fperm_SI_Woolf2021!$E$9:$E$93-T$58))*(T$58-Fperm_SI_Woolf2021!$E$9:$E$93)/10))),Fperm_SI_Woolf2021!$D$9:$D$93))</f>
        <v>0.65702274187600351</v>
      </c>
      <c r="U114" s="51" cm="1">
        <f t="array" ref="U114">MIN(1,SLOPE(Fperm_SI_Woolf2021!$F$9:$F$93*EXP(-Fperm_SI_Woolf2021!$I$9:$I$93*$C114*IF(U$58=Fperm_SI_Woolf2021!$E$9:$E$93,1,EXP(LN((1.1*(Fperm_SI_Woolf2021!$E$9:$E$93-U$58)-63.1579*EXP(-0.19*Fperm_SI_Woolf2021!$E$9:$E$93)+63.1579*EXP(-0.19*U$58))/(Fperm_SI_Woolf2021!$E$9:$E$93-U$58))*(U$58-Fperm_SI_Woolf2021!$E$9:$E$93)/10))) + Fperm_SI_Woolf2021!$G$9:$G$93*EXP(-Fperm_SI_Woolf2021!$J$9:$J$93*$C114*IF(U$58=Fperm_SI_Woolf2021!$E$9:$E$93,1,EXP(LN((1.1*(Fperm_SI_Woolf2021!$E$9:$E$93-U$58)-63.1579*EXP(-0.19*Fperm_SI_Woolf2021!$E$9:$E$93)+63.1579*EXP(-0.19*U$58))/(Fperm_SI_Woolf2021!$E$9:$E$93-U$58))*(U$58-Fperm_SI_Woolf2021!$E$9:$E$93)/10))) + Fperm_SI_Woolf2021!$H$9:$H$93*EXP(-Fperm_SI_Woolf2021!$K$9:$K$93*$C114*IF(U$58=Fperm_SI_Woolf2021!$E$9:$E$93,1,EXP(LN((1.1*(Fperm_SI_Woolf2021!$E$9:$E$93-U$58)-63.1579*EXP(-0.19*Fperm_SI_Woolf2021!$E$9:$E$93)+63.1579*EXP(-0.19*U$58))/(Fperm_SI_Woolf2021!$E$9:$E$93-U$58))*(U$58-Fperm_SI_Woolf2021!$E$9:$E$93)/10))),Fperm_SI_Woolf2021!$D$9:$D$93)*U$57+INTERCEPT(Fperm_SI_Woolf2021!$F$9:$F$93*EXP(-Fperm_SI_Woolf2021!$I$9:$I$93*$C114*IF(U$58=Fperm_SI_Woolf2021!$E$9:$E$93,1,EXP(LN((1.1*(Fperm_SI_Woolf2021!$E$9:$E$93-U$58)-63.1579*EXP(-0.19*Fperm_SI_Woolf2021!$E$9:$E$93)+63.1579*EXP(-0.19*U$58))/(Fperm_SI_Woolf2021!$E$9:$E$93-U$58))*(U$58-Fperm_SI_Woolf2021!$E$9:$E$93)/10))) + Fperm_SI_Woolf2021!$G$9:$G$93*EXP(-Fperm_SI_Woolf2021!$J$9:$J$93*$C114*IF(U$58=Fperm_SI_Woolf2021!$E$9:$E$93,1,EXP(LN((1.1*(Fperm_SI_Woolf2021!$E$9:$E$93-U$58)-63.1579*EXP(-0.19*Fperm_SI_Woolf2021!$E$9:$E$93)+63.1579*EXP(-0.19*U$58))/(Fperm_SI_Woolf2021!$E$9:$E$93-U$58))*(U$58-Fperm_SI_Woolf2021!$E$9:$E$93)/10))) + Fperm_SI_Woolf2021!$H$9:$H$93*EXP(-Fperm_SI_Woolf2021!$K$9:$K$93*$C114*IF(U$58=Fperm_SI_Woolf2021!$E$9:$E$93,1,EXP(LN((1.1*(Fperm_SI_Woolf2021!$E$9:$E$93-U$58)-63.1579*EXP(-0.19*Fperm_SI_Woolf2021!$E$9:$E$93)+63.1579*EXP(-0.19*U$58))/(Fperm_SI_Woolf2021!$E$9:$E$93-U$58))*(U$58-Fperm_SI_Woolf2021!$E$9:$E$93)/10))),Fperm_SI_Woolf2021!$D$9:$D$93))</f>
        <v>0.62781734833729275</v>
      </c>
      <c r="V114" s="51" cm="1">
        <f t="array" ref="V114">MIN(1,SLOPE(Fperm_SI_Woolf2021!$F$9:$F$93*EXP(-Fperm_SI_Woolf2021!$I$9:$I$93*$C114*IF(V$58=Fperm_SI_Woolf2021!$E$9:$E$93,1,EXP(LN((1.1*(Fperm_SI_Woolf2021!$E$9:$E$93-V$58)-63.1579*EXP(-0.19*Fperm_SI_Woolf2021!$E$9:$E$93)+63.1579*EXP(-0.19*V$58))/(Fperm_SI_Woolf2021!$E$9:$E$93-V$58))*(V$58-Fperm_SI_Woolf2021!$E$9:$E$93)/10))) + Fperm_SI_Woolf2021!$G$9:$G$93*EXP(-Fperm_SI_Woolf2021!$J$9:$J$93*$C114*IF(V$58=Fperm_SI_Woolf2021!$E$9:$E$93,1,EXP(LN((1.1*(Fperm_SI_Woolf2021!$E$9:$E$93-V$58)-63.1579*EXP(-0.19*Fperm_SI_Woolf2021!$E$9:$E$93)+63.1579*EXP(-0.19*V$58))/(Fperm_SI_Woolf2021!$E$9:$E$93-V$58))*(V$58-Fperm_SI_Woolf2021!$E$9:$E$93)/10))) + Fperm_SI_Woolf2021!$H$9:$H$93*EXP(-Fperm_SI_Woolf2021!$K$9:$K$93*$C114*IF(V$58=Fperm_SI_Woolf2021!$E$9:$E$93,1,EXP(LN((1.1*(Fperm_SI_Woolf2021!$E$9:$E$93-V$58)-63.1579*EXP(-0.19*Fperm_SI_Woolf2021!$E$9:$E$93)+63.1579*EXP(-0.19*V$58))/(Fperm_SI_Woolf2021!$E$9:$E$93-V$58))*(V$58-Fperm_SI_Woolf2021!$E$9:$E$93)/10))),Fperm_SI_Woolf2021!$D$9:$D$93)*V$57+INTERCEPT(Fperm_SI_Woolf2021!$F$9:$F$93*EXP(-Fperm_SI_Woolf2021!$I$9:$I$93*$C114*IF(V$58=Fperm_SI_Woolf2021!$E$9:$E$93,1,EXP(LN((1.1*(Fperm_SI_Woolf2021!$E$9:$E$93-V$58)-63.1579*EXP(-0.19*Fperm_SI_Woolf2021!$E$9:$E$93)+63.1579*EXP(-0.19*V$58))/(Fperm_SI_Woolf2021!$E$9:$E$93-V$58))*(V$58-Fperm_SI_Woolf2021!$E$9:$E$93)/10))) + Fperm_SI_Woolf2021!$G$9:$G$93*EXP(-Fperm_SI_Woolf2021!$J$9:$J$93*$C114*IF(V$58=Fperm_SI_Woolf2021!$E$9:$E$93,1,EXP(LN((1.1*(Fperm_SI_Woolf2021!$E$9:$E$93-V$58)-63.1579*EXP(-0.19*Fperm_SI_Woolf2021!$E$9:$E$93)+63.1579*EXP(-0.19*V$58))/(Fperm_SI_Woolf2021!$E$9:$E$93-V$58))*(V$58-Fperm_SI_Woolf2021!$E$9:$E$93)/10))) + Fperm_SI_Woolf2021!$H$9:$H$93*EXP(-Fperm_SI_Woolf2021!$K$9:$K$93*$C114*IF(V$58=Fperm_SI_Woolf2021!$E$9:$E$93,1,EXP(LN((1.1*(Fperm_SI_Woolf2021!$E$9:$E$93-V$58)-63.1579*EXP(-0.19*Fperm_SI_Woolf2021!$E$9:$E$93)+63.1579*EXP(-0.19*V$58))/(Fperm_SI_Woolf2021!$E$9:$E$93-V$58))*(V$58-Fperm_SI_Woolf2021!$E$9:$E$93)/10))),Fperm_SI_Woolf2021!$D$9:$D$93))</f>
        <v>0.59861195479858198</v>
      </c>
      <c r="W114" s="51" cm="1">
        <f t="array" ref="W114">MIN(1,SLOPE(Fperm_SI_Woolf2021!$F$9:$F$93*EXP(-Fperm_SI_Woolf2021!$I$9:$I$93*$C114*IF(W$58=Fperm_SI_Woolf2021!$E$9:$E$93,1,EXP(LN((1.1*(Fperm_SI_Woolf2021!$E$9:$E$93-W$58)-63.1579*EXP(-0.19*Fperm_SI_Woolf2021!$E$9:$E$93)+63.1579*EXP(-0.19*W$58))/(Fperm_SI_Woolf2021!$E$9:$E$93-W$58))*(W$58-Fperm_SI_Woolf2021!$E$9:$E$93)/10))) + Fperm_SI_Woolf2021!$G$9:$G$93*EXP(-Fperm_SI_Woolf2021!$J$9:$J$93*$C114*IF(W$58=Fperm_SI_Woolf2021!$E$9:$E$93,1,EXP(LN((1.1*(Fperm_SI_Woolf2021!$E$9:$E$93-W$58)-63.1579*EXP(-0.19*Fperm_SI_Woolf2021!$E$9:$E$93)+63.1579*EXP(-0.19*W$58))/(Fperm_SI_Woolf2021!$E$9:$E$93-W$58))*(W$58-Fperm_SI_Woolf2021!$E$9:$E$93)/10))) + Fperm_SI_Woolf2021!$H$9:$H$93*EXP(-Fperm_SI_Woolf2021!$K$9:$K$93*$C114*IF(W$58=Fperm_SI_Woolf2021!$E$9:$E$93,1,EXP(LN((1.1*(Fperm_SI_Woolf2021!$E$9:$E$93-W$58)-63.1579*EXP(-0.19*Fperm_SI_Woolf2021!$E$9:$E$93)+63.1579*EXP(-0.19*W$58))/(Fperm_SI_Woolf2021!$E$9:$E$93-W$58))*(W$58-Fperm_SI_Woolf2021!$E$9:$E$93)/10))),Fperm_SI_Woolf2021!$D$9:$D$93)*W$57+INTERCEPT(Fperm_SI_Woolf2021!$F$9:$F$93*EXP(-Fperm_SI_Woolf2021!$I$9:$I$93*$C114*IF(W$58=Fperm_SI_Woolf2021!$E$9:$E$93,1,EXP(LN((1.1*(Fperm_SI_Woolf2021!$E$9:$E$93-W$58)-63.1579*EXP(-0.19*Fperm_SI_Woolf2021!$E$9:$E$93)+63.1579*EXP(-0.19*W$58))/(Fperm_SI_Woolf2021!$E$9:$E$93-W$58))*(W$58-Fperm_SI_Woolf2021!$E$9:$E$93)/10))) + Fperm_SI_Woolf2021!$G$9:$G$93*EXP(-Fperm_SI_Woolf2021!$J$9:$J$93*$C114*IF(W$58=Fperm_SI_Woolf2021!$E$9:$E$93,1,EXP(LN((1.1*(Fperm_SI_Woolf2021!$E$9:$E$93-W$58)-63.1579*EXP(-0.19*Fperm_SI_Woolf2021!$E$9:$E$93)+63.1579*EXP(-0.19*W$58))/(Fperm_SI_Woolf2021!$E$9:$E$93-W$58))*(W$58-Fperm_SI_Woolf2021!$E$9:$E$93)/10))) + Fperm_SI_Woolf2021!$H$9:$H$93*EXP(-Fperm_SI_Woolf2021!$K$9:$K$93*$C114*IF(W$58=Fperm_SI_Woolf2021!$E$9:$E$93,1,EXP(LN((1.1*(Fperm_SI_Woolf2021!$E$9:$E$93-W$58)-63.1579*EXP(-0.19*Fperm_SI_Woolf2021!$E$9:$E$93)+63.1579*EXP(-0.19*W$58))/(Fperm_SI_Woolf2021!$E$9:$E$93-W$58))*(W$58-Fperm_SI_Woolf2021!$E$9:$E$93)/10))),Fperm_SI_Woolf2021!$D$9:$D$93))</f>
        <v>0.56940656125987121</v>
      </c>
      <c r="X114" s="51" cm="1">
        <f t="array" ref="X114">MIN(1,SLOPE(Fperm_SI_Woolf2021!$F$9:$F$93*EXP(-Fperm_SI_Woolf2021!$I$9:$I$93*$C114*IF(X$58=Fperm_SI_Woolf2021!$E$9:$E$93,1,EXP(LN((1.1*(Fperm_SI_Woolf2021!$E$9:$E$93-X$58)-63.1579*EXP(-0.19*Fperm_SI_Woolf2021!$E$9:$E$93)+63.1579*EXP(-0.19*X$58))/(Fperm_SI_Woolf2021!$E$9:$E$93-X$58))*(X$58-Fperm_SI_Woolf2021!$E$9:$E$93)/10))) + Fperm_SI_Woolf2021!$G$9:$G$93*EXP(-Fperm_SI_Woolf2021!$J$9:$J$93*$C114*IF(X$58=Fperm_SI_Woolf2021!$E$9:$E$93,1,EXP(LN((1.1*(Fperm_SI_Woolf2021!$E$9:$E$93-X$58)-63.1579*EXP(-0.19*Fperm_SI_Woolf2021!$E$9:$E$93)+63.1579*EXP(-0.19*X$58))/(Fperm_SI_Woolf2021!$E$9:$E$93-X$58))*(X$58-Fperm_SI_Woolf2021!$E$9:$E$93)/10))) + Fperm_SI_Woolf2021!$H$9:$H$93*EXP(-Fperm_SI_Woolf2021!$K$9:$K$93*$C114*IF(X$58=Fperm_SI_Woolf2021!$E$9:$E$93,1,EXP(LN((1.1*(Fperm_SI_Woolf2021!$E$9:$E$93-X$58)-63.1579*EXP(-0.19*Fperm_SI_Woolf2021!$E$9:$E$93)+63.1579*EXP(-0.19*X$58))/(Fperm_SI_Woolf2021!$E$9:$E$93-X$58))*(X$58-Fperm_SI_Woolf2021!$E$9:$E$93)/10))),Fperm_SI_Woolf2021!$D$9:$D$93)*X$57+INTERCEPT(Fperm_SI_Woolf2021!$F$9:$F$93*EXP(-Fperm_SI_Woolf2021!$I$9:$I$93*$C114*IF(X$58=Fperm_SI_Woolf2021!$E$9:$E$93,1,EXP(LN((1.1*(Fperm_SI_Woolf2021!$E$9:$E$93-X$58)-63.1579*EXP(-0.19*Fperm_SI_Woolf2021!$E$9:$E$93)+63.1579*EXP(-0.19*X$58))/(Fperm_SI_Woolf2021!$E$9:$E$93-X$58))*(X$58-Fperm_SI_Woolf2021!$E$9:$E$93)/10))) + Fperm_SI_Woolf2021!$G$9:$G$93*EXP(-Fperm_SI_Woolf2021!$J$9:$J$93*$C114*IF(X$58=Fperm_SI_Woolf2021!$E$9:$E$93,1,EXP(LN((1.1*(Fperm_SI_Woolf2021!$E$9:$E$93-X$58)-63.1579*EXP(-0.19*Fperm_SI_Woolf2021!$E$9:$E$93)+63.1579*EXP(-0.19*X$58))/(Fperm_SI_Woolf2021!$E$9:$E$93-X$58))*(X$58-Fperm_SI_Woolf2021!$E$9:$E$93)/10))) + Fperm_SI_Woolf2021!$H$9:$H$93*EXP(-Fperm_SI_Woolf2021!$K$9:$K$93*$C114*IF(X$58=Fperm_SI_Woolf2021!$E$9:$E$93,1,EXP(LN((1.1*(Fperm_SI_Woolf2021!$E$9:$E$93-X$58)-63.1579*EXP(-0.19*Fperm_SI_Woolf2021!$E$9:$E$93)+63.1579*EXP(-0.19*X$58))/(Fperm_SI_Woolf2021!$E$9:$E$93-X$58))*(X$58-Fperm_SI_Woolf2021!$E$9:$E$93)/10))),Fperm_SI_Woolf2021!$D$9:$D$93))</f>
        <v>0.54020116772116045</v>
      </c>
      <c r="Y114" s="51" cm="1">
        <f t="array" ref="Y114">MIN(1,SLOPE(Fperm_SI_Woolf2021!$F$9:$F$93*EXP(-Fperm_SI_Woolf2021!$I$9:$I$93*$C114*IF(Y$58=Fperm_SI_Woolf2021!$E$9:$E$93,1,EXP(LN((1.1*(Fperm_SI_Woolf2021!$E$9:$E$93-Y$58)-63.1579*EXP(-0.19*Fperm_SI_Woolf2021!$E$9:$E$93)+63.1579*EXP(-0.19*Y$58))/(Fperm_SI_Woolf2021!$E$9:$E$93-Y$58))*(Y$58-Fperm_SI_Woolf2021!$E$9:$E$93)/10))) + Fperm_SI_Woolf2021!$G$9:$G$93*EXP(-Fperm_SI_Woolf2021!$J$9:$J$93*$C114*IF(Y$58=Fperm_SI_Woolf2021!$E$9:$E$93,1,EXP(LN((1.1*(Fperm_SI_Woolf2021!$E$9:$E$93-Y$58)-63.1579*EXP(-0.19*Fperm_SI_Woolf2021!$E$9:$E$93)+63.1579*EXP(-0.19*Y$58))/(Fperm_SI_Woolf2021!$E$9:$E$93-Y$58))*(Y$58-Fperm_SI_Woolf2021!$E$9:$E$93)/10))) + Fperm_SI_Woolf2021!$H$9:$H$93*EXP(-Fperm_SI_Woolf2021!$K$9:$K$93*$C114*IF(Y$58=Fperm_SI_Woolf2021!$E$9:$E$93,1,EXP(LN((1.1*(Fperm_SI_Woolf2021!$E$9:$E$93-Y$58)-63.1579*EXP(-0.19*Fperm_SI_Woolf2021!$E$9:$E$93)+63.1579*EXP(-0.19*Y$58))/(Fperm_SI_Woolf2021!$E$9:$E$93-Y$58))*(Y$58-Fperm_SI_Woolf2021!$E$9:$E$93)/10))),Fperm_SI_Woolf2021!$D$9:$D$93)*Y$57+INTERCEPT(Fperm_SI_Woolf2021!$F$9:$F$93*EXP(-Fperm_SI_Woolf2021!$I$9:$I$93*$C114*IF(Y$58=Fperm_SI_Woolf2021!$E$9:$E$93,1,EXP(LN((1.1*(Fperm_SI_Woolf2021!$E$9:$E$93-Y$58)-63.1579*EXP(-0.19*Fperm_SI_Woolf2021!$E$9:$E$93)+63.1579*EXP(-0.19*Y$58))/(Fperm_SI_Woolf2021!$E$9:$E$93-Y$58))*(Y$58-Fperm_SI_Woolf2021!$E$9:$E$93)/10))) + Fperm_SI_Woolf2021!$G$9:$G$93*EXP(-Fperm_SI_Woolf2021!$J$9:$J$93*$C114*IF(Y$58=Fperm_SI_Woolf2021!$E$9:$E$93,1,EXP(LN((1.1*(Fperm_SI_Woolf2021!$E$9:$E$93-Y$58)-63.1579*EXP(-0.19*Fperm_SI_Woolf2021!$E$9:$E$93)+63.1579*EXP(-0.19*Y$58))/(Fperm_SI_Woolf2021!$E$9:$E$93-Y$58))*(Y$58-Fperm_SI_Woolf2021!$E$9:$E$93)/10))) + Fperm_SI_Woolf2021!$H$9:$H$93*EXP(-Fperm_SI_Woolf2021!$K$9:$K$93*$C114*IF(Y$58=Fperm_SI_Woolf2021!$E$9:$E$93,1,EXP(LN((1.1*(Fperm_SI_Woolf2021!$E$9:$E$93-Y$58)-63.1579*EXP(-0.19*Fperm_SI_Woolf2021!$E$9:$E$93)+63.1579*EXP(-0.19*Y$58))/(Fperm_SI_Woolf2021!$E$9:$E$93-Y$58))*(Y$58-Fperm_SI_Woolf2021!$E$9:$E$93)/10))),Fperm_SI_Woolf2021!$D$9:$D$93))</f>
        <v>0.51099577418244979</v>
      </c>
      <c r="Z114" s="51" cm="1">
        <f t="array" ref="Z114">MIN(1,SLOPE(Fperm_SI_Woolf2021!$F$9:$F$93*EXP(-Fperm_SI_Woolf2021!$I$9:$I$93*$C114*IF(Z$58=Fperm_SI_Woolf2021!$E$9:$E$93,1,EXP(LN((1.1*(Fperm_SI_Woolf2021!$E$9:$E$93-Z$58)-63.1579*EXP(-0.19*Fperm_SI_Woolf2021!$E$9:$E$93)+63.1579*EXP(-0.19*Z$58))/(Fperm_SI_Woolf2021!$E$9:$E$93-Z$58))*(Z$58-Fperm_SI_Woolf2021!$E$9:$E$93)/10))) + Fperm_SI_Woolf2021!$G$9:$G$93*EXP(-Fperm_SI_Woolf2021!$J$9:$J$93*$C114*IF(Z$58=Fperm_SI_Woolf2021!$E$9:$E$93,1,EXP(LN((1.1*(Fperm_SI_Woolf2021!$E$9:$E$93-Z$58)-63.1579*EXP(-0.19*Fperm_SI_Woolf2021!$E$9:$E$93)+63.1579*EXP(-0.19*Z$58))/(Fperm_SI_Woolf2021!$E$9:$E$93-Z$58))*(Z$58-Fperm_SI_Woolf2021!$E$9:$E$93)/10))) + Fperm_SI_Woolf2021!$H$9:$H$93*EXP(-Fperm_SI_Woolf2021!$K$9:$K$93*$C114*IF(Z$58=Fperm_SI_Woolf2021!$E$9:$E$93,1,EXP(LN((1.1*(Fperm_SI_Woolf2021!$E$9:$E$93-Z$58)-63.1579*EXP(-0.19*Fperm_SI_Woolf2021!$E$9:$E$93)+63.1579*EXP(-0.19*Z$58))/(Fperm_SI_Woolf2021!$E$9:$E$93-Z$58))*(Z$58-Fperm_SI_Woolf2021!$E$9:$E$93)/10))),Fperm_SI_Woolf2021!$D$9:$D$93)*Z$57+INTERCEPT(Fperm_SI_Woolf2021!$F$9:$F$93*EXP(-Fperm_SI_Woolf2021!$I$9:$I$93*$C114*IF(Z$58=Fperm_SI_Woolf2021!$E$9:$E$93,1,EXP(LN((1.1*(Fperm_SI_Woolf2021!$E$9:$E$93-Z$58)-63.1579*EXP(-0.19*Fperm_SI_Woolf2021!$E$9:$E$93)+63.1579*EXP(-0.19*Z$58))/(Fperm_SI_Woolf2021!$E$9:$E$93-Z$58))*(Z$58-Fperm_SI_Woolf2021!$E$9:$E$93)/10))) + Fperm_SI_Woolf2021!$G$9:$G$93*EXP(-Fperm_SI_Woolf2021!$J$9:$J$93*$C114*IF(Z$58=Fperm_SI_Woolf2021!$E$9:$E$93,1,EXP(LN((1.1*(Fperm_SI_Woolf2021!$E$9:$E$93-Z$58)-63.1579*EXP(-0.19*Fperm_SI_Woolf2021!$E$9:$E$93)+63.1579*EXP(-0.19*Z$58))/(Fperm_SI_Woolf2021!$E$9:$E$93-Z$58))*(Z$58-Fperm_SI_Woolf2021!$E$9:$E$93)/10))) + Fperm_SI_Woolf2021!$H$9:$H$93*EXP(-Fperm_SI_Woolf2021!$K$9:$K$93*$C114*IF(Z$58=Fperm_SI_Woolf2021!$E$9:$E$93,1,EXP(LN((1.1*(Fperm_SI_Woolf2021!$E$9:$E$93-Z$58)-63.1579*EXP(-0.19*Fperm_SI_Woolf2021!$E$9:$E$93)+63.1579*EXP(-0.19*Z$58))/(Fperm_SI_Woolf2021!$E$9:$E$93-Z$58))*(Z$58-Fperm_SI_Woolf2021!$E$9:$E$93)/10))),Fperm_SI_Woolf2021!$D$9:$D$93))</f>
        <v>0.48179038064373897</v>
      </c>
      <c r="AA114" s="51" cm="1">
        <f t="array" ref="AA114">MIN(1,SLOPE(Fperm_SI_Woolf2021!$F$9:$F$93*EXP(-Fperm_SI_Woolf2021!$I$9:$I$93*$C114*IF(AA$58=Fperm_SI_Woolf2021!$E$9:$E$93,1,EXP(LN((1.1*(Fperm_SI_Woolf2021!$E$9:$E$93-AA$58)-63.1579*EXP(-0.19*Fperm_SI_Woolf2021!$E$9:$E$93)+63.1579*EXP(-0.19*AA$58))/(Fperm_SI_Woolf2021!$E$9:$E$93-AA$58))*(AA$58-Fperm_SI_Woolf2021!$E$9:$E$93)/10))) + Fperm_SI_Woolf2021!$G$9:$G$93*EXP(-Fperm_SI_Woolf2021!$J$9:$J$93*$C114*IF(AA$58=Fperm_SI_Woolf2021!$E$9:$E$93,1,EXP(LN((1.1*(Fperm_SI_Woolf2021!$E$9:$E$93-AA$58)-63.1579*EXP(-0.19*Fperm_SI_Woolf2021!$E$9:$E$93)+63.1579*EXP(-0.19*AA$58))/(Fperm_SI_Woolf2021!$E$9:$E$93-AA$58))*(AA$58-Fperm_SI_Woolf2021!$E$9:$E$93)/10))) + Fperm_SI_Woolf2021!$H$9:$H$93*EXP(-Fperm_SI_Woolf2021!$K$9:$K$93*$C114*IF(AA$58=Fperm_SI_Woolf2021!$E$9:$E$93,1,EXP(LN((1.1*(Fperm_SI_Woolf2021!$E$9:$E$93-AA$58)-63.1579*EXP(-0.19*Fperm_SI_Woolf2021!$E$9:$E$93)+63.1579*EXP(-0.19*AA$58))/(Fperm_SI_Woolf2021!$E$9:$E$93-AA$58))*(AA$58-Fperm_SI_Woolf2021!$E$9:$E$93)/10))),Fperm_SI_Woolf2021!$D$9:$D$93)*AA$57+INTERCEPT(Fperm_SI_Woolf2021!$F$9:$F$93*EXP(-Fperm_SI_Woolf2021!$I$9:$I$93*$C114*IF(AA$58=Fperm_SI_Woolf2021!$E$9:$E$93,1,EXP(LN((1.1*(Fperm_SI_Woolf2021!$E$9:$E$93-AA$58)-63.1579*EXP(-0.19*Fperm_SI_Woolf2021!$E$9:$E$93)+63.1579*EXP(-0.19*AA$58))/(Fperm_SI_Woolf2021!$E$9:$E$93-AA$58))*(AA$58-Fperm_SI_Woolf2021!$E$9:$E$93)/10))) + Fperm_SI_Woolf2021!$G$9:$G$93*EXP(-Fperm_SI_Woolf2021!$J$9:$J$93*$C114*IF(AA$58=Fperm_SI_Woolf2021!$E$9:$E$93,1,EXP(LN((1.1*(Fperm_SI_Woolf2021!$E$9:$E$93-AA$58)-63.1579*EXP(-0.19*Fperm_SI_Woolf2021!$E$9:$E$93)+63.1579*EXP(-0.19*AA$58))/(Fperm_SI_Woolf2021!$E$9:$E$93-AA$58))*(AA$58-Fperm_SI_Woolf2021!$E$9:$E$93)/10))) + Fperm_SI_Woolf2021!$H$9:$H$93*EXP(-Fperm_SI_Woolf2021!$K$9:$K$93*$C114*IF(AA$58=Fperm_SI_Woolf2021!$E$9:$E$93,1,EXP(LN((1.1*(Fperm_SI_Woolf2021!$E$9:$E$93-AA$58)-63.1579*EXP(-0.19*Fperm_SI_Woolf2021!$E$9:$E$93)+63.1579*EXP(-0.19*AA$58))/(Fperm_SI_Woolf2021!$E$9:$E$93-AA$58))*(AA$58-Fperm_SI_Woolf2021!$E$9:$E$93)/10))),Fperm_SI_Woolf2021!$D$9:$D$93))</f>
        <v>0.4525849871050282</v>
      </c>
      <c r="AB114" s="51" cm="1">
        <f t="array" ref="AB114">MIN(1,SLOPE(Fperm_SI_Woolf2021!$F$9:$F$93*EXP(-Fperm_SI_Woolf2021!$I$9:$I$93*$C114*IF(AB$58=Fperm_SI_Woolf2021!$E$9:$E$93,1,EXP(LN((1.1*(Fperm_SI_Woolf2021!$E$9:$E$93-AB$58)-63.1579*EXP(-0.19*Fperm_SI_Woolf2021!$E$9:$E$93)+63.1579*EXP(-0.19*AB$58))/(Fperm_SI_Woolf2021!$E$9:$E$93-AB$58))*(AB$58-Fperm_SI_Woolf2021!$E$9:$E$93)/10))) + Fperm_SI_Woolf2021!$G$9:$G$93*EXP(-Fperm_SI_Woolf2021!$J$9:$J$93*$C114*IF(AB$58=Fperm_SI_Woolf2021!$E$9:$E$93,1,EXP(LN((1.1*(Fperm_SI_Woolf2021!$E$9:$E$93-AB$58)-63.1579*EXP(-0.19*Fperm_SI_Woolf2021!$E$9:$E$93)+63.1579*EXP(-0.19*AB$58))/(Fperm_SI_Woolf2021!$E$9:$E$93-AB$58))*(AB$58-Fperm_SI_Woolf2021!$E$9:$E$93)/10))) + Fperm_SI_Woolf2021!$H$9:$H$93*EXP(-Fperm_SI_Woolf2021!$K$9:$K$93*$C114*IF(AB$58=Fperm_SI_Woolf2021!$E$9:$E$93,1,EXP(LN((1.1*(Fperm_SI_Woolf2021!$E$9:$E$93-AB$58)-63.1579*EXP(-0.19*Fperm_SI_Woolf2021!$E$9:$E$93)+63.1579*EXP(-0.19*AB$58))/(Fperm_SI_Woolf2021!$E$9:$E$93-AB$58))*(AB$58-Fperm_SI_Woolf2021!$E$9:$E$93)/10))),Fperm_SI_Woolf2021!$D$9:$D$93)*AB$57+INTERCEPT(Fperm_SI_Woolf2021!$F$9:$F$93*EXP(-Fperm_SI_Woolf2021!$I$9:$I$93*$C114*IF(AB$58=Fperm_SI_Woolf2021!$E$9:$E$93,1,EXP(LN((1.1*(Fperm_SI_Woolf2021!$E$9:$E$93-AB$58)-63.1579*EXP(-0.19*Fperm_SI_Woolf2021!$E$9:$E$93)+63.1579*EXP(-0.19*AB$58))/(Fperm_SI_Woolf2021!$E$9:$E$93-AB$58))*(AB$58-Fperm_SI_Woolf2021!$E$9:$E$93)/10))) + Fperm_SI_Woolf2021!$G$9:$G$93*EXP(-Fperm_SI_Woolf2021!$J$9:$J$93*$C114*IF(AB$58=Fperm_SI_Woolf2021!$E$9:$E$93,1,EXP(LN((1.1*(Fperm_SI_Woolf2021!$E$9:$E$93-AB$58)-63.1579*EXP(-0.19*Fperm_SI_Woolf2021!$E$9:$E$93)+63.1579*EXP(-0.19*AB$58))/(Fperm_SI_Woolf2021!$E$9:$E$93-AB$58))*(AB$58-Fperm_SI_Woolf2021!$E$9:$E$93)/10))) + Fperm_SI_Woolf2021!$H$9:$H$93*EXP(-Fperm_SI_Woolf2021!$K$9:$K$93*$C114*IF(AB$58=Fperm_SI_Woolf2021!$E$9:$E$93,1,EXP(LN((1.1*(Fperm_SI_Woolf2021!$E$9:$E$93-AB$58)-63.1579*EXP(-0.19*Fperm_SI_Woolf2021!$E$9:$E$93)+63.1579*EXP(-0.19*AB$58))/(Fperm_SI_Woolf2021!$E$9:$E$93-AB$58))*(AB$58-Fperm_SI_Woolf2021!$E$9:$E$93)/10))),Fperm_SI_Woolf2021!$D$9:$D$93))</f>
        <v>0.42337959356631749</v>
      </c>
      <c r="AC114" s="51" cm="1">
        <f t="array" ref="AC114">MIN(1,SLOPE(Fperm_SI_Woolf2021!$F$9:$F$93*EXP(-Fperm_SI_Woolf2021!$I$9:$I$93*$C114*IF(AC$58=Fperm_SI_Woolf2021!$E$9:$E$93,1,EXP(LN((1.1*(Fperm_SI_Woolf2021!$E$9:$E$93-AC$58)-63.1579*EXP(-0.19*Fperm_SI_Woolf2021!$E$9:$E$93)+63.1579*EXP(-0.19*AC$58))/(Fperm_SI_Woolf2021!$E$9:$E$93-AC$58))*(AC$58-Fperm_SI_Woolf2021!$E$9:$E$93)/10))) + Fperm_SI_Woolf2021!$G$9:$G$93*EXP(-Fperm_SI_Woolf2021!$J$9:$J$93*$C114*IF(AC$58=Fperm_SI_Woolf2021!$E$9:$E$93,1,EXP(LN((1.1*(Fperm_SI_Woolf2021!$E$9:$E$93-AC$58)-63.1579*EXP(-0.19*Fperm_SI_Woolf2021!$E$9:$E$93)+63.1579*EXP(-0.19*AC$58))/(Fperm_SI_Woolf2021!$E$9:$E$93-AC$58))*(AC$58-Fperm_SI_Woolf2021!$E$9:$E$93)/10))) + Fperm_SI_Woolf2021!$H$9:$H$93*EXP(-Fperm_SI_Woolf2021!$K$9:$K$93*$C114*IF(AC$58=Fperm_SI_Woolf2021!$E$9:$E$93,1,EXP(LN((1.1*(Fperm_SI_Woolf2021!$E$9:$E$93-AC$58)-63.1579*EXP(-0.19*Fperm_SI_Woolf2021!$E$9:$E$93)+63.1579*EXP(-0.19*AC$58))/(Fperm_SI_Woolf2021!$E$9:$E$93-AC$58))*(AC$58-Fperm_SI_Woolf2021!$E$9:$E$93)/10))),Fperm_SI_Woolf2021!$D$9:$D$93)*AC$57+INTERCEPT(Fperm_SI_Woolf2021!$F$9:$F$93*EXP(-Fperm_SI_Woolf2021!$I$9:$I$93*$C114*IF(AC$58=Fperm_SI_Woolf2021!$E$9:$E$93,1,EXP(LN((1.1*(Fperm_SI_Woolf2021!$E$9:$E$93-AC$58)-63.1579*EXP(-0.19*Fperm_SI_Woolf2021!$E$9:$E$93)+63.1579*EXP(-0.19*AC$58))/(Fperm_SI_Woolf2021!$E$9:$E$93-AC$58))*(AC$58-Fperm_SI_Woolf2021!$E$9:$E$93)/10))) + Fperm_SI_Woolf2021!$G$9:$G$93*EXP(-Fperm_SI_Woolf2021!$J$9:$J$93*$C114*IF(AC$58=Fperm_SI_Woolf2021!$E$9:$E$93,1,EXP(LN((1.1*(Fperm_SI_Woolf2021!$E$9:$E$93-AC$58)-63.1579*EXP(-0.19*Fperm_SI_Woolf2021!$E$9:$E$93)+63.1579*EXP(-0.19*AC$58))/(Fperm_SI_Woolf2021!$E$9:$E$93-AC$58))*(AC$58-Fperm_SI_Woolf2021!$E$9:$E$93)/10))) + Fperm_SI_Woolf2021!$H$9:$H$93*EXP(-Fperm_SI_Woolf2021!$K$9:$K$93*$C114*IF(AC$58=Fperm_SI_Woolf2021!$E$9:$E$93,1,EXP(LN((1.1*(Fperm_SI_Woolf2021!$E$9:$E$93-AC$58)-63.1579*EXP(-0.19*Fperm_SI_Woolf2021!$E$9:$E$93)+63.1579*EXP(-0.19*AC$58))/(Fperm_SI_Woolf2021!$E$9:$E$93-AC$58))*(AC$58-Fperm_SI_Woolf2021!$E$9:$E$93)/10))),Fperm_SI_Woolf2021!$D$9:$D$93))</f>
        <v>0.39417420002760672</v>
      </c>
      <c r="AD114" s="51" cm="1">
        <f t="array" ref="AD114">MIN(1,SLOPE(Fperm_SI_Woolf2021!$F$9:$F$93*EXP(-Fperm_SI_Woolf2021!$I$9:$I$93*$C114*IF(AD$58=Fperm_SI_Woolf2021!$E$9:$E$93,1,EXP(LN((1.1*(Fperm_SI_Woolf2021!$E$9:$E$93-AD$58)-63.1579*EXP(-0.19*Fperm_SI_Woolf2021!$E$9:$E$93)+63.1579*EXP(-0.19*AD$58))/(Fperm_SI_Woolf2021!$E$9:$E$93-AD$58))*(AD$58-Fperm_SI_Woolf2021!$E$9:$E$93)/10))) + Fperm_SI_Woolf2021!$G$9:$G$93*EXP(-Fperm_SI_Woolf2021!$J$9:$J$93*$C114*IF(AD$58=Fperm_SI_Woolf2021!$E$9:$E$93,1,EXP(LN((1.1*(Fperm_SI_Woolf2021!$E$9:$E$93-AD$58)-63.1579*EXP(-0.19*Fperm_SI_Woolf2021!$E$9:$E$93)+63.1579*EXP(-0.19*AD$58))/(Fperm_SI_Woolf2021!$E$9:$E$93-AD$58))*(AD$58-Fperm_SI_Woolf2021!$E$9:$E$93)/10))) + Fperm_SI_Woolf2021!$H$9:$H$93*EXP(-Fperm_SI_Woolf2021!$K$9:$K$93*$C114*IF(AD$58=Fperm_SI_Woolf2021!$E$9:$E$93,1,EXP(LN((1.1*(Fperm_SI_Woolf2021!$E$9:$E$93-AD$58)-63.1579*EXP(-0.19*Fperm_SI_Woolf2021!$E$9:$E$93)+63.1579*EXP(-0.19*AD$58))/(Fperm_SI_Woolf2021!$E$9:$E$93-AD$58))*(AD$58-Fperm_SI_Woolf2021!$E$9:$E$93)/10))),Fperm_SI_Woolf2021!$D$9:$D$93)*AD$57+INTERCEPT(Fperm_SI_Woolf2021!$F$9:$F$93*EXP(-Fperm_SI_Woolf2021!$I$9:$I$93*$C114*IF(AD$58=Fperm_SI_Woolf2021!$E$9:$E$93,1,EXP(LN((1.1*(Fperm_SI_Woolf2021!$E$9:$E$93-AD$58)-63.1579*EXP(-0.19*Fperm_SI_Woolf2021!$E$9:$E$93)+63.1579*EXP(-0.19*AD$58))/(Fperm_SI_Woolf2021!$E$9:$E$93-AD$58))*(AD$58-Fperm_SI_Woolf2021!$E$9:$E$93)/10))) + Fperm_SI_Woolf2021!$G$9:$G$93*EXP(-Fperm_SI_Woolf2021!$J$9:$J$93*$C114*IF(AD$58=Fperm_SI_Woolf2021!$E$9:$E$93,1,EXP(LN((1.1*(Fperm_SI_Woolf2021!$E$9:$E$93-AD$58)-63.1579*EXP(-0.19*Fperm_SI_Woolf2021!$E$9:$E$93)+63.1579*EXP(-0.19*AD$58))/(Fperm_SI_Woolf2021!$E$9:$E$93-AD$58))*(AD$58-Fperm_SI_Woolf2021!$E$9:$E$93)/10))) + Fperm_SI_Woolf2021!$H$9:$H$93*EXP(-Fperm_SI_Woolf2021!$K$9:$K$93*$C114*IF(AD$58=Fperm_SI_Woolf2021!$E$9:$E$93,1,EXP(LN((1.1*(Fperm_SI_Woolf2021!$E$9:$E$93-AD$58)-63.1579*EXP(-0.19*Fperm_SI_Woolf2021!$E$9:$E$93)+63.1579*EXP(-0.19*AD$58))/(Fperm_SI_Woolf2021!$E$9:$E$93-AD$58))*(AD$58-Fperm_SI_Woolf2021!$E$9:$E$93)/10))),Fperm_SI_Woolf2021!$D$9:$D$93))</f>
        <v>0.3649688064888959</v>
      </c>
      <c r="AE114" s="51" cm="1">
        <f t="array" ref="AE114">MIN(1,SLOPE(Fperm_SI_Woolf2021!$F$9:$F$93*EXP(-Fperm_SI_Woolf2021!$I$9:$I$93*$C114*IF(AE$58=Fperm_SI_Woolf2021!$E$9:$E$93,1,EXP(LN((1.1*(Fperm_SI_Woolf2021!$E$9:$E$93-AE$58)-63.1579*EXP(-0.19*Fperm_SI_Woolf2021!$E$9:$E$93)+63.1579*EXP(-0.19*AE$58))/(Fperm_SI_Woolf2021!$E$9:$E$93-AE$58))*(AE$58-Fperm_SI_Woolf2021!$E$9:$E$93)/10))) + Fperm_SI_Woolf2021!$G$9:$G$93*EXP(-Fperm_SI_Woolf2021!$J$9:$J$93*$C114*IF(AE$58=Fperm_SI_Woolf2021!$E$9:$E$93,1,EXP(LN((1.1*(Fperm_SI_Woolf2021!$E$9:$E$93-AE$58)-63.1579*EXP(-0.19*Fperm_SI_Woolf2021!$E$9:$E$93)+63.1579*EXP(-0.19*AE$58))/(Fperm_SI_Woolf2021!$E$9:$E$93-AE$58))*(AE$58-Fperm_SI_Woolf2021!$E$9:$E$93)/10))) + Fperm_SI_Woolf2021!$H$9:$H$93*EXP(-Fperm_SI_Woolf2021!$K$9:$K$93*$C114*IF(AE$58=Fperm_SI_Woolf2021!$E$9:$E$93,1,EXP(LN((1.1*(Fperm_SI_Woolf2021!$E$9:$E$93-AE$58)-63.1579*EXP(-0.19*Fperm_SI_Woolf2021!$E$9:$E$93)+63.1579*EXP(-0.19*AE$58))/(Fperm_SI_Woolf2021!$E$9:$E$93-AE$58))*(AE$58-Fperm_SI_Woolf2021!$E$9:$E$93)/10))),Fperm_SI_Woolf2021!$D$9:$D$93)*AE$57+INTERCEPT(Fperm_SI_Woolf2021!$F$9:$F$93*EXP(-Fperm_SI_Woolf2021!$I$9:$I$93*$C114*IF(AE$58=Fperm_SI_Woolf2021!$E$9:$E$93,1,EXP(LN((1.1*(Fperm_SI_Woolf2021!$E$9:$E$93-AE$58)-63.1579*EXP(-0.19*Fperm_SI_Woolf2021!$E$9:$E$93)+63.1579*EXP(-0.19*AE$58))/(Fperm_SI_Woolf2021!$E$9:$E$93-AE$58))*(AE$58-Fperm_SI_Woolf2021!$E$9:$E$93)/10))) + Fperm_SI_Woolf2021!$G$9:$G$93*EXP(-Fperm_SI_Woolf2021!$J$9:$J$93*$C114*IF(AE$58=Fperm_SI_Woolf2021!$E$9:$E$93,1,EXP(LN((1.1*(Fperm_SI_Woolf2021!$E$9:$E$93-AE$58)-63.1579*EXP(-0.19*Fperm_SI_Woolf2021!$E$9:$E$93)+63.1579*EXP(-0.19*AE$58))/(Fperm_SI_Woolf2021!$E$9:$E$93-AE$58))*(AE$58-Fperm_SI_Woolf2021!$E$9:$E$93)/10))) + Fperm_SI_Woolf2021!$H$9:$H$93*EXP(-Fperm_SI_Woolf2021!$K$9:$K$93*$C114*IF(AE$58=Fperm_SI_Woolf2021!$E$9:$E$93,1,EXP(LN((1.1*(Fperm_SI_Woolf2021!$E$9:$E$93-AE$58)-63.1579*EXP(-0.19*Fperm_SI_Woolf2021!$E$9:$E$93)+63.1579*EXP(-0.19*AE$58))/(Fperm_SI_Woolf2021!$E$9:$E$93-AE$58))*(AE$58-Fperm_SI_Woolf2021!$E$9:$E$93)/10))),Fperm_SI_Woolf2021!$D$9:$D$93))</f>
        <v>0.33576341295018514</v>
      </c>
      <c r="AF114" s="51" cm="1">
        <f t="array" ref="AF114">MIN(1,SLOPE(Fperm_SI_Woolf2021!$F$9:$F$93*EXP(-Fperm_SI_Woolf2021!$I$9:$I$93*$C114*IF(AF$58=Fperm_SI_Woolf2021!$E$9:$E$93,1,EXP(LN((1.1*(Fperm_SI_Woolf2021!$E$9:$E$93-AF$58)-63.1579*EXP(-0.19*Fperm_SI_Woolf2021!$E$9:$E$93)+63.1579*EXP(-0.19*AF$58))/(Fperm_SI_Woolf2021!$E$9:$E$93-AF$58))*(AF$58-Fperm_SI_Woolf2021!$E$9:$E$93)/10))) + Fperm_SI_Woolf2021!$G$9:$G$93*EXP(-Fperm_SI_Woolf2021!$J$9:$J$93*$C114*IF(AF$58=Fperm_SI_Woolf2021!$E$9:$E$93,1,EXP(LN((1.1*(Fperm_SI_Woolf2021!$E$9:$E$93-AF$58)-63.1579*EXP(-0.19*Fperm_SI_Woolf2021!$E$9:$E$93)+63.1579*EXP(-0.19*AF$58))/(Fperm_SI_Woolf2021!$E$9:$E$93-AF$58))*(AF$58-Fperm_SI_Woolf2021!$E$9:$E$93)/10))) + Fperm_SI_Woolf2021!$H$9:$H$93*EXP(-Fperm_SI_Woolf2021!$K$9:$K$93*$C114*IF(AF$58=Fperm_SI_Woolf2021!$E$9:$E$93,1,EXP(LN((1.1*(Fperm_SI_Woolf2021!$E$9:$E$93-AF$58)-63.1579*EXP(-0.19*Fperm_SI_Woolf2021!$E$9:$E$93)+63.1579*EXP(-0.19*AF$58))/(Fperm_SI_Woolf2021!$E$9:$E$93-AF$58))*(AF$58-Fperm_SI_Woolf2021!$E$9:$E$93)/10))),Fperm_SI_Woolf2021!$D$9:$D$93)*AF$57+INTERCEPT(Fperm_SI_Woolf2021!$F$9:$F$93*EXP(-Fperm_SI_Woolf2021!$I$9:$I$93*$C114*IF(AF$58=Fperm_SI_Woolf2021!$E$9:$E$93,1,EXP(LN((1.1*(Fperm_SI_Woolf2021!$E$9:$E$93-AF$58)-63.1579*EXP(-0.19*Fperm_SI_Woolf2021!$E$9:$E$93)+63.1579*EXP(-0.19*AF$58))/(Fperm_SI_Woolf2021!$E$9:$E$93-AF$58))*(AF$58-Fperm_SI_Woolf2021!$E$9:$E$93)/10))) + Fperm_SI_Woolf2021!$G$9:$G$93*EXP(-Fperm_SI_Woolf2021!$J$9:$J$93*$C114*IF(AF$58=Fperm_SI_Woolf2021!$E$9:$E$93,1,EXP(LN((1.1*(Fperm_SI_Woolf2021!$E$9:$E$93-AF$58)-63.1579*EXP(-0.19*Fperm_SI_Woolf2021!$E$9:$E$93)+63.1579*EXP(-0.19*AF$58))/(Fperm_SI_Woolf2021!$E$9:$E$93-AF$58))*(AF$58-Fperm_SI_Woolf2021!$E$9:$E$93)/10))) + Fperm_SI_Woolf2021!$H$9:$H$93*EXP(-Fperm_SI_Woolf2021!$K$9:$K$93*$C114*IF(AF$58=Fperm_SI_Woolf2021!$E$9:$E$93,1,EXP(LN((1.1*(Fperm_SI_Woolf2021!$E$9:$E$93-AF$58)-63.1579*EXP(-0.19*Fperm_SI_Woolf2021!$E$9:$E$93)+63.1579*EXP(-0.19*AF$58))/(Fperm_SI_Woolf2021!$E$9:$E$93-AF$58))*(AF$58-Fperm_SI_Woolf2021!$E$9:$E$93)/10))),Fperm_SI_Woolf2021!$D$9:$D$93))</f>
        <v>0.30655801941147437</v>
      </c>
      <c r="AG114" s="51" cm="1">
        <f t="array" ref="AG114">MIN(1,SLOPE(Fperm_SI_Woolf2021!$F$9:$F$93*EXP(-Fperm_SI_Woolf2021!$I$9:$I$93*$C114*IF(AG$58=Fperm_SI_Woolf2021!$E$9:$E$93,1,EXP(LN((1.1*(Fperm_SI_Woolf2021!$E$9:$E$93-AG$58)-63.1579*EXP(-0.19*Fperm_SI_Woolf2021!$E$9:$E$93)+63.1579*EXP(-0.19*AG$58))/(Fperm_SI_Woolf2021!$E$9:$E$93-AG$58))*(AG$58-Fperm_SI_Woolf2021!$E$9:$E$93)/10))) + Fperm_SI_Woolf2021!$G$9:$G$93*EXP(-Fperm_SI_Woolf2021!$J$9:$J$93*$C114*IF(AG$58=Fperm_SI_Woolf2021!$E$9:$E$93,1,EXP(LN((1.1*(Fperm_SI_Woolf2021!$E$9:$E$93-AG$58)-63.1579*EXP(-0.19*Fperm_SI_Woolf2021!$E$9:$E$93)+63.1579*EXP(-0.19*AG$58))/(Fperm_SI_Woolf2021!$E$9:$E$93-AG$58))*(AG$58-Fperm_SI_Woolf2021!$E$9:$E$93)/10))) + Fperm_SI_Woolf2021!$H$9:$H$93*EXP(-Fperm_SI_Woolf2021!$K$9:$K$93*$C114*IF(AG$58=Fperm_SI_Woolf2021!$E$9:$E$93,1,EXP(LN((1.1*(Fperm_SI_Woolf2021!$E$9:$E$93-AG$58)-63.1579*EXP(-0.19*Fperm_SI_Woolf2021!$E$9:$E$93)+63.1579*EXP(-0.19*AG$58))/(Fperm_SI_Woolf2021!$E$9:$E$93-AG$58))*(AG$58-Fperm_SI_Woolf2021!$E$9:$E$93)/10))),Fperm_SI_Woolf2021!$D$9:$D$93)*AG$57+INTERCEPT(Fperm_SI_Woolf2021!$F$9:$F$93*EXP(-Fperm_SI_Woolf2021!$I$9:$I$93*$C114*IF(AG$58=Fperm_SI_Woolf2021!$E$9:$E$93,1,EXP(LN((1.1*(Fperm_SI_Woolf2021!$E$9:$E$93-AG$58)-63.1579*EXP(-0.19*Fperm_SI_Woolf2021!$E$9:$E$93)+63.1579*EXP(-0.19*AG$58))/(Fperm_SI_Woolf2021!$E$9:$E$93-AG$58))*(AG$58-Fperm_SI_Woolf2021!$E$9:$E$93)/10))) + Fperm_SI_Woolf2021!$G$9:$G$93*EXP(-Fperm_SI_Woolf2021!$J$9:$J$93*$C114*IF(AG$58=Fperm_SI_Woolf2021!$E$9:$E$93,1,EXP(LN((1.1*(Fperm_SI_Woolf2021!$E$9:$E$93-AG$58)-63.1579*EXP(-0.19*Fperm_SI_Woolf2021!$E$9:$E$93)+63.1579*EXP(-0.19*AG$58))/(Fperm_SI_Woolf2021!$E$9:$E$93-AG$58))*(AG$58-Fperm_SI_Woolf2021!$E$9:$E$93)/10))) + Fperm_SI_Woolf2021!$H$9:$H$93*EXP(-Fperm_SI_Woolf2021!$K$9:$K$93*$C114*IF(AG$58=Fperm_SI_Woolf2021!$E$9:$E$93,1,EXP(LN((1.1*(Fperm_SI_Woolf2021!$E$9:$E$93-AG$58)-63.1579*EXP(-0.19*Fperm_SI_Woolf2021!$E$9:$E$93)+63.1579*EXP(-0.19*AG$58))/(Fperm_SI_Woolf2021!$E$9:$E$93-AG$58))*(AG$58-Fperm_SI_Woolf2021!$E$9:$E$93)/10))),Fperm_SI_Woolf2021!$D$9:$D$93))</f>
        <v>0.27735262587276355</v>
      </c>
      <c r="AH114" s="51" cm="1">
        <f t="array" ref="AH114">MIN(1,SLOPE(Fperm_SI_Woolf2021!$F$9:$F$93*EXP(-Fperm_SI_Woolf2021!$I$9:$I$93*$C114*IF(AH$58=Fperm_SI_Woolf2021!$E$9:$E$93,1,EXP(LN((1.1*(Fperm_SI_Woolf2021!$E$9:$E$93-AH$58)-63.1579*EXP(-0.19*Fperm_SI_Woolf2021!$E$9:$E$93)+63.1579*EXP(-0.19*AH$58))/(Fperm_SI_Woolf2021!$E$9:$E$93-AH$58))*(AH$58-Fperm_SI_Woolf2021!$E$9:$E$93)/10))) + Fperm_SI_Woolf2021!$G$9:$G$93*EXP(-Fperm_SI_Woolf2021!$J$9:$J$93*$C114*IF(AH$58=Fperm_SI_Woolf2021!$E$9:$E$93,1,EXP(LN((1.1*(Fperm_SI_Woolf2021!$E$9:$E$93-AH$58)-63.1579*EXP(-0.19*Fperm_SI_Woolf2021!$E$9:$E$93)+63.1579*EXP(-0.19*AH$58))/(Fperm_SI_Woolf2021!$E$9:$E$93-AH$58))*(AH$58-Fperm_SI_Woolf2021!$E$9:$E$93)/10))) + Fperm_SI_Woolf2021!$H$9:$H$93*EXP(-Fperm_SI_Woolf2021!$K$9:$K$93*$C114*IF(AH$58=Fperm_SI_Woolf2021!$E$9:$E$93,1,EXP(LN((1.1*(Fperm_SI_Woolf2021!$E$9:$E$93-AH$58)-63.1579*EXP(-0.19*Fperm_SI_Woolf2021!$E$9:$E$93)+63.1579*EXP(-0.19*AH$58))/(Fperm_SI_Woolf2021!$E$9:$E$93-AH$58))*(AH$58-Fperm_SI_Woolf2021!$E$9:$E$93)/10))),Fperm_SI_Woolf2021!$D$9:$D$93)*AH$57+INTERCEPT(Fperm_SI_Woolf2021!$F$9:$F$93*EXP(-Fperm_SI_Woolf2021!$I$9:$I$93*$C114*IF(AH$58=Fperm_SI_Woolf2021!$E$9:$E$93,1,EXP(LN((1.1*(Fperm_SI_Woolf2021!$E$9:$E$93-AH$58)-63.1579*EXP(-0.19*Fperm_SI_Woolf2021!$E$9:$E$93)+63.1579*EXP(-0.19*AH$58))/(Fperm_SI_Woolf2021!$E$9:$E$93-AH$58))*(AH$58-Fperm_SI_Woolf2021!$E$9:$E$93)/10))) + Fperm_SI_Woolf2021!$G$9:$G$93*EXP(-Fperm_SI_Woolf2021!$J$9:$J$93*$C114*IF(AH$58=Fperm_SI_Woolf2021!$E$9:$E$93,1,EXP(LN((1.1*(Fperm_SI_Woolf2021!$E$9:$E$93-AH$58)-63.1579*EXP(-0.19*Fperm_SI_Woolf2021!$E$9:$E$93)+63.1579*EXP(-0.19*AH$58))/(Fperm_SI_Woolf2021!$E$9:$E$93-AH$58))*(AH$58-Fperm_SI_Woolf2021!$E$9:$E$93)/10))) + Fperm_SI_Woolf2021!$H$9:$H$93*EXP(-Fperm_SI_Woolf2021!$K$9:$K$93*$C114*IF(AH$58=Fperm_SI_Woolf2021!$E$9:$E$93,1,EXP(LN((1.1*(Fperm_SI_Woolf2021!$E$9:$E$93-AH$58)-63.1579*EXP(-0.19*Fperm_SI_Woolf2021!$E$9:$E$93)+63.1579*EXP(-0.19*AH$58))/(Fperm_SI_Woolf2021!$E$9:$E$93-AH$58))*(AH$58-Fperm_SI_Woolf2021!$E$9:$E$93)/10))),Fperm_SI_Woolf2021!$D$9:$D$93))</f>
        <v>0.51570441220891994</v>
      </c>
      <c r="AI114" s="51" cm="1">
        <f t="array" ref="AI114">MIN(1,SLOPE(Fperm_SI_Woolf2021!$F$9:$F$93*EXP(-Fperm_SI_Woolf2021!$I$9:$I$93*$C114*IF(AI$58=Fperm_SI_Woolf2021!$E$9:$E$93,1,EXP(LN((1.1*(Fperm_SI_Woolf2021!$E$9:$E$93-AI$58)-63.1579*EXP(-0.19*Fperm_SI_Woolf2021!$E$9:$E$93)+63.1579*EXP(-0.19*AI$58))/(Fperm_SI_Woolf2021!$E$9:$E$93-AI$58))*(AI$58-Fperm_SI_Woolf2021!$E$9:$E$93)/10))) + Fperm_SI_Woolf2021!$G$9:$G$93*EXP(-Fperm_SI_Woolf2021!$J$9:$J$93*$C114*IF(AI$58=Fperm_SI_Woolf2021!$E$9:$E$93,1,EXP(LN((1.1*(Fperm_SI_Woolf2021!$E$9:$E$93-AI$58)-63.1579*EXP(-0.19*Fperm_SI_Woolf2021!$E$9:$E$93)+63.1579*EXP(-0.19*AI$58))/(Fperm_SI_Woolf2021!$E$9:$E$93-AI$58))*(AI$58-Fperm_SI_Woolf2021!$E$9:$E$93)/10))) + Fperm_SI_Woolf2021!$H$9:$H$93*EXP(-Fperm_SI_Woolf2021!$K$9:$K$93*$C114*IF(AI$58=Fperm_SI_Woolf2021!$E$9:$E$93,1,EXP(LN((1.1*(Fperm_SI_Woolf2021!$E$9:$E$93-AI$58)-63.1579*EXP(-0.19*Fperm_SI_Woolf2021!$E$9:$E$93)+63.1579*EXP(-0.19*AI$58))/(Fperm_SI_Woolf2021!$E$9:$E$93-AI$58))*(AI$58-Fperm_SI_Woolf2021!$E$9:$E$93)/10))),Fperm_SI_Woolf2021!$D$9:$D$93)*AI$57+INTERCEPT(Fperm_SI_Woolf2021!$F$9:$F$93*EXP(-Fperm_SI_Woolf2021!$I$9:$I$93*$C114*IF(AI$58=Fperm_SI_Woolf2021!$E$9:$E$93,1,EXP(LN((1.1*(Fperm_SI_Woolf2021!$E$9:$E$93-AI$58)-63.1579*EXP(-0.19*Fperm_SI_Woolf2021!$E$9:$E$93)+63.1579*EXP(-0.19*AI$58))/(Fperm_SI_Woolf2021!$E$9:$E$93-AI$58))*(AI$58-Fperm_SI_Woolf2021!$E$9:$E$93)/10))) + Fperm_SI_Woolf2021!$G$9:$G$93*EXP(-Fperm_SI_Woolf2021!$J$9:$J$93*$C114*IF(AI$58=Fperm_SI_Woolf2021!$E$9:$E$93,1,EXP(LN((1.1*(Fperm_SI_Woolf2021!$E$9:$E$93-AI$58)-63.1579*EXP(-0.19*Fperm_SI_Woolf2021!$E$9:$E$93)+63.1579*EXP(-0.19*AI$58))/(Fperm_SI_Woolf2021!$E$9:$E$93-AI$58))*(AI$58-Fperm_SI_Woolf2021!$E$9:$E$93)/10))) + Fperm_SI_Woolf2021!$H$9:$H$93*EXP(-Fperm_SI_Woolf2021!$K$9:$K$93*$C114*IF(AI$58=Fperm_SI_Woolf2021!$E$9:$E$93,1,EXP(LN((1.1*(Fperm_SI_Woolf2021!$E$9:$E$93-AI$58)-63.1579*EXP(-0.19*Fperm_SI_Woolf2021!$E$9:$E$93)+63.1579*EXP(-0.19*AI$58))/(Fperm_SI_Woolf2021!$E$9:$E$93-AI$58))*(AI$58-Fperm_SI_Woolf2021!$E$9:$E$93)/10))),Fperm_SI_Woolf2021!$D$9:$D$93))</f>
        <v>0.49213160455500343</v>
      </c>
      <c r="AJ114" s="51" cm="1">
        <f t="array" ref="AJ114">MIN(1,SLOPE(Fperm_SI_Woolf2021!$F$9:$F$93*EXP(-Fperm_SI_Woolf2021!$I$9:$I$93*$C114*IF(AJ$58=Fperm_SI_Woolf2021!$E$9:$E$93,1,EXP(LN((1.1*(Fperm_SI_Woolf2021!$E$9:$E$93-AJ$58)-63.1579*EXP(-0.19*Fperm_SI_Woolf2021!$E$9:$E$93)+63.1579*EXP(-0.19*AJ$58))/(Fperm_SI_Woolf2021!$E$9:$E$93-AJ$58))*(AJ$58-Fperm_SI_Woolf2021!$E$9:$E$93)/10))) + Fperm_SI_Woolf2021!$G$9:$G$93*EXP(-Fperm_SI_Woolf2021!$J$9:$J$93*$C114*IF(AJ$58=Fperm_SI_Woolf2021!$E$9:$E$93,1,EXP(LN((1.1*(Fperm_SI_Woolf2021!$E$9:$E$93-AJ$58)-63.1579*EXP(-0.19*Fperm_SI_Woolf2021!$E$9:$E$93)+63.1579*EXP(-0.19*AJ$58))/(Fperm_SI_Woolf2021!$E$9:$E$93-AJ$58))*(AJ$58-Fperm_SI_Woolf2021!$E$9:$E$93)/10))) + Fperm_SI_Woolf2021!$H$9:$H$93*EXP(-Fperm_SI_Woolf2021!$K$9:$K$93*$C114*IF(AJ$58=Fperm_SI_Woolf2021!$E$9:$E$93,1,EXP(LN((1.1*(Fperm_SI_Woolf2021!$E$9:$E$93-AJ$58)-63.1579*EXP(-0.19*Fperm_SI_Woolf2021!$E$9:$E$93)+63.1579*EXP(-0.19*AJ$58))/(Fperm_SI_Woolf2021!$E$9:$E$93-AJ$58))*(AJ$58-Fperm_SI_Woolf2021!$E$9:$E$93)/10))),Fperm_SI_Woolf2021!$D$9:$D$93)*AJ$57+INTERCEPT(Fperm_SI_Woolf2021!$F$9:$F$93*EXP(-Fperm_SI_Woolf2021!$I$9:$I$93*$C114*IF(AJ$58=Fperm_SI_Woolf2021!$E$9:$E$93,1,EXP(LN((1.1*(Fperm_SI_Woolf2021!$E$9:$E$93-AJ$58)-63.1579*EXP(-0.19*Fperm_SI_Woolf2021!$E$9:$E$93)+63.1579*EXP(-0.19*AJ$58))/(Fperm_SI_Woolf2021!$E$9:$E$93-AJ$58))*(AJ$58-Fperm_SI_Woolf2021!$E$9:$E$93)/10))) + Fperm_SI_Woolf2021!$G$9:$G$93*EXP(-Fperm_SI_Woolf2021!$J$9:$J$93*$C114*IF(AJ$58=Fperm_SI_Woolf2021!$E$9:$E$93,1,EXP(LN((1.1*(Fperm_SI_Woolf2021!$E$9:$E$93-AJ$58)-63.1579*EXP(-0.19*Fperm_SI_Woolf2021!$E$9:$E$93)+63.1579*EXP(-0.19*AJ$58))/(Fperm_SI_Woolf2021!$E$9:$E$93-AJ$58))*(AJ$58-Fperm_SI_Woolf2021!$E$9:$E$93)/10))) + Fperm_SI_Woolf2021!$H$9:$H$93*EXP(-Fperm_SI_Woolf2021!$K$9:$K$93*$C114*IF(AJ$58=Fperm_SI_Woolf2021!$E$9:$E$93,1,EXP(LN((1.1*(Fperm_SI_Woolf2021!$E$9:$E$93-AJ$58)-63.1579*EXP(-0.19*Fperm_SI_Woolf2021!$E$9:$E$93)+63.1579*EXP(-0.19*AJ$58))/(Fperm_SI_Woolf2021!$E$9:$E$93-AJ$58))*(AJ$58-Fperm_SI_Woolf2021!$E$9:$E$93)/10))),Fperm_SI_Woolf2021!$D$9:$D$93))</f>
        <v>0.46855879690108687</v>
      </c>
      <c r="AK114" s="51" cm="1">
        <f t="array" ref="AK114">MIN(1,SLOPE(Fperm_SI_Woolf2021!$F$9:$F$93*EXP(-Fperm_SI_Woolf2021!$I$9:$I$93*$C114*IF(AK$58=Fperm_SI_Woolf2021!$E$9:$E$93,1,EXP(LN((1.1*(Fperm_SI_Woolf2021!$E$9:$E$93-AK$58)-63.1579*EXP(-0.19*Fperm_SI_Woolf2021!$E$9:$E$93)+63.1579*EXP(-0.19*AK$58))/(Fperm_SI_Woolf2021!$E$9:$E$93-AK$58))*(AK$58-Fperm_SI_Woolf2021!$E$9:$E$93)/10))) + Fperm_SI_Woolf2021!$G$9:$G$93*EXP(-Fperm_SI_Woolf2021!$J$9:$J$93*$C114*IF(AK$58=Fperm_SI_Woolf2021!$E$9:$E$93,1,EXP(LN((1.1*(Fperm_SI_Woolf2021!$E$9:$E$93-AK$58)-63.1579*EXP(-0.19*Fperm_SI_Woolf2021!$E$9:$E$93)+63.1579*EXP(-0.19*AK$58))/(Fperm_SI_Woolf2021!$E$9:$E$93-AK$58))*(AK$58-Fperm_SI_Woolf2021!$E$9:$E$93)/10))) + Fperm_SI_Woolf2021!$H$9:$H$93*EXP(-Fperm_SI_Woolf2021!$K$9:$K$93*$C114*IF(AK$58=Fperm_SI_Woolf2021!$E$9:$E$93,1,EXP(LN((1.1*(Fperm_SI_Woolf2021!$E$9:$E$93-AK$58)-63.1579*EXP(-0.19*Fperm_SI_Woolf2021!$E$9:$E$93)+63.1579*EXP(-0.19*AK$58))/(Fperm_SI_Woolf2021!$E$9:$E$93-AK$58))*(AK$58-Fperm_SI_Woolf2021!$E$9:$E$93)/10))),Fperm_SI_Woolf2021!$D$9:$D$93)*AK$57+INTERCEPT(Fperm_SI_Woolf2021!$F$9:$F$93*EXP(-Fperm_SI_Woolf2021!$I$9:$I$93*$C114*IF(AK$58=Fperm_SI_Woolf2021!$E$9:$E$93,1,EXP(LN((1.1*(Fperm_SI_Woolf2021!$E$9:$E$93-AK$58)-63.1579*EXP(-0.19*Fperm_SI_Woolf2021!$E$9:$E$93)+63.1579*EXP(-0.19*AK$58))/(Fperm_SI_Woolf2021!$E$9:$E$93-AK$58))*(AK$58-Fperm_SI_Woolf2021!$E$9:$E$93)/10))) + Fperm_SI_Woolf2021!$G$9:$G$93*EXP(-Fperm_SI_Woolf2021!$J$9:$J$93*$C114*IF(AK$58=Fperm_SI_Woolf2021!$E$9:$E$93,1,EXP(LN((1.1*(Fperm_SI_Woolf2021!$E$9:$E$93-AK$58)-63.1579*EXP(-0.19*Fperm_SI_Woolf2021!$E$9:$E$93)+63.1579*EXP(-0.19*AK$58))/(Fperm_SI_Woolf2021!$E$9:$E$93-AK$58))*(AK$58-Fperm_SI_Woolf2021!$E$9:$E$93)/10))) + Fperm_SI_Woolf2021!$H$9:$H$93*EXP(-Fperm_SI_Woolf2021!$K$9:$K$93*$C114*IF(AK$58=Fperm_SI_Woolf2021!$E$9:$E$93,1,EXP(LN((1.1*(Fperm_SI_Woolf2021!$E$9:$E$93-AK$58)-63.1579*EXP(-0.19*Fperm_SI_Woolf2021!$E$9:$E$93)+63.1579*EXP(-0.19*AK$58))/(Fperm_SI_Woolf2021!$E$9:$E$93-AK$58))*(AK$58-Fperm_SI_Woolf2021!$E$9:$E$93)/10))),Fperm_SI_Woolf2021!$D$9:$D$93))</f>
        <v>0.44498598924717037</v>
      </c>
      <c r="AL114" s="51" cm="1">
        <f t="array" ref="AL114">MIN(1,SLOPE(Fperm_SI_Woolf2021!$F$9:$F$93*EXP(-Fperm_SI_Woolf2021!$I$9:$I$93*$C114*IF(AL$58=Fperm_SI_Woolf2021!$E$9:$E$93,1,EXP(LN((1.1*(Fperm_SI_Woolf2021!$E$9:$E$93-AL$58)-63.1579*EXP(-0.19*Fperm_SI_Woolf2021!$E$9:$E$93)+63.1579*EXP(-0.19*AL$58))/(Fperm_SI_Woolf2021!$E$9:$E$93-AL$58))*(AL$58-Fperm_SI_Woolf2021!$E$9:$E$93)/10))) + Fperm_SI_Woolf2021!$G$9:$G$93*EXP(-Fperm_SI_Woolf2021!$J$9:$J$93*$C114*IF(AL$58=Fperm_SI_Woolf2021!$E$9:$E$93,1,EXP(LN((1.1*(Fperm_SI_Woolf2021!$E$9:$E$93-AL$58)-63.1579*EXP(-0.19*Fperm_SI_Woolf2021!$E$9:$E$93)+63.1579*EXP(-0.19*AL$58))/(Fperm_SI_Woolf2021!$E$9:$E$93-AL$58))*(AL$58-Fperm_SI_Woolf2021!$E$9:$E$93)/10))) + Fperm_SI_Woolf2021!$H$9:$H$93*EXP(-Fperm_SI_Woolf2021!$K$9:$K$93*$C114*IF(AL$58=Fperm_SI_Woolf2021!$E$9:$E$93,1,EXP(LN((1.1*(Fperm_SI_Woolf2021!$E$9:$E$93-AL$58)-63.1579*EXP(-0.19*Fperm_SI_Woolf2021!$E$9:$E$93)+63.1579*EXP(-0.19*AL$58))/(Fperm_SI_Woolf2021!$E$9:$E$93-AL$58))*(AL$58-Fperm_SI_Woolf2021!$E$9:$E$93)/10))),Fperm_SI_Woolf2021!$D$9:$D$93)*AL$57+INTERCEPT(Fperm_SI_Woolf2021!$F$9:$F$93*EXP(-Fperm_SI_Woolf2021!$I$9:$I$93*$C114*IF(AL$58=Fperm_SI_Woolf2021!$E$9:$E$93,1,EXP(LN((1.1*(Fperm_SI_Woolf2021!$E$9:$E$93-AL$58)-63.1579*EXP(-0.19*Fperm_SI_Woolf2021!$E$9:$E$93)+63.1579*EXP(-0.19*AL$58))/(Fperm_SI_Woolf2021!$E$9:$E$93-AL$58))*(AL$58-Fperm_SI_Woolf2021!$E$9:$E$93)/10))) + Fperm_SI_Woolf2021!$G$9:$G$93*EXP(-Fperm_SI_Woolf2021!$J$9:$J$93*$C114*IF(AL$58=Fperm_SI_Woolf2021!$E$9:$E$93,1,EXP(LN((1.1*(Fperm_SI_Woolf2021!$E$9:$E$93-AL$58)-63.1579*EXP(-0.19*Fperm_SI_Woolf2021!$E$9:$E$93)+63.1579*EXP(-0.19*AL$58))/(Fperm_SI_Woolf2021!$E$9:$E$93-AL$58))*(AL$58-Fperm_SI_Woolf2021!$E$9:$E$93)/10))) + Fperm_SI_Woolf2021!$H$9:$H$93*EXP(-Fperm_SI_Woolf2021!$K$9:$K$93*$C114*IF(AL$58=Fperm_SI_Woolf2021!$E$9:$E$93,1,EXP(LN((1.1*(Fperm_SI_Woolf2021!$E$9:$E$93-AL$58)-63.1579*EXP(-0.19*Fperm_SI_Woolf2021!$E$9:$E$93)+63.1579*EXP(-0.19*AL$58))/(Fperm_SI_Woolf2021!$E$9:$E$93-AL$58))*(AL$58-Fperm_SI_Woolf2021!$E$9:$E$93)/10))),Fperm_SI_Woolf2021!$D$9:$D$93))</f>
        <v>0.4214131815932538</v>
      </c>
      <c r="AM114" s="51" cm="1">
        <f t="array" ref="AM114">MIN(1,SLOPE(Fperm_SI_Woolf2021!$F$9:$F$93*EXP(-Fperm_SI_Woolf2021!$I$9:$I$93*$C114*IF(AM$58=Fperm_SI_Woolf2021!$E$9:$E$93,1,EXP(LN((1.1*(Fperm_SI_Woolf2021!$E$9:$E$93-AM$58)-63.1579*EXP(-0.19*Fperm_SI_Woolf2021!$E$9:$E$93)+63.1579*EXP(-0.19*AM$58))/(Fperm_SI_Woolf2021!$E$9:$E$93-AM$58))*(AM$58-Fperm_SI_Woolf2021!$E$9:$E$93)/10))) + Fperm_SI_Woolf2021!$G$9:$G$93*EXP(-Fperm_SI_Woolf2021!$J$9:$J$93*$C114*IF(AM$58=Fperm_SI_Woolf2021!$E$9:$E$93,1,EXP(LN((1.1*(Fperm_SI_Woolf2021!$E$9:$E$93-AM$58)-63.1579*EXP(-0.19*Fperm_SI_Woolf2021!$E$9:$E$93)+63.1579*EXP(-0.19*AM$58))/(Fperm_SI_Woolf2021!$E$9:$E$93-AM$58))*(AM$58-Fperm_SI_Woolf2021!$E$9:$E$93)/10))) + Fperm_SI_Woolf2021!$H$9:$H$93*EXP(-Fperm_SI_Woolf2021!$K$9:$K$93*$C114*IF(AM$58=Fperm_SI_Woolf2021!$E$9:$E$93,1,EXP(LN((1.1*(Fperm_SI_Woolf2021!$E$9:$E$93-AM$58)-63.1579*EXP(-0.19*Fperm_SI_Woolf2021!$E$9:$E$93)+63.1579*EXP(-0.19*AM$58))/(Fperm_SI_Woolf2021!$E$9:$E$93-AM$58))*(AM$58-Fperm_SI_Woolf2021!$E$9:$E$93)/10))),Fperm_SI_Woolf2021!$D$9:$D$93)*AM$57+INTERCEPT(Fperm_SI_Woolf2021!$F$9:$F$93*EXP(-Fperm_SI_Woolf2021!$I$9:$I$93*$C114*IF(AM$58=Fperm_SI_Woolf2021!$E$9:$E$93,1,EXP(LN((1.1*(Fperm_SI_Woolf2021!$E$9:$E$93-AM$58)-63.1579*EXP(-0.19*Fperm_SI_Woolf2021!$E$9:$E$93)+63.1579*EXP(-0.19*AM$58))/(Fperm_SI_Woolf2021!$E$9:$E$93-AM$58))*(AM$58-Fperm_SI_Woolf2021!$E$9:$E$93)/10))) + Fperm_SI_Woolf2021!$G$9:$G$93*EXP(-Fperm_SI_Woolf2021!$J$9:$J$93*$C114*IF(AM$58=Fperm_SI_Woolf2021!$E$9:$E$93,1,EXP(LN((1.1*(Fperm_SI_Woolf2021!$E$9:$E$93-AM$58)-63.1579*EXP(-0.19*Fperm_SI_Woolf2021!$E$9:$E$93)+63.1579*EXP(-0.19*AM$58))/(Fperm_SI_Woolf2021!$E$9:$E$93-AM$58))*(AM$58-Fperm_SI_Woolf2021!$E$9:$E$93)/10))) + Fperm_SI_Woolf2021!$H$9:$H$93*EXP(-Fperm_SI_Woolf2021!$K$9:$K$93*$C114*IF(AM$58=Fperm_SI_Woolf2021!$E$9:$E$93,1,EXP(LN((1.1*(Fperm_SI_Woolf2021!$E$9:$E$93-AM$58)-63.1579*EXP(-0.19*Fperm_SI_Woolf2021!$E$9:$E$93)+63.1579*EXP(-0.19*AM$58))/(Fperm_SI_Woolf2021!$E$9:$E$93-AM$58))*(AM$58-Fperm_SI_Woolf2021!$E$9:$E$93)/10))),Fperm_SI_Woolf2021!$D$9:$D$93))</f>
        <v>0.3978403739393373</v>
      </c>
      <c r="AN114" s="51" cm="1">
        <f t="array" ref="AN114">MIN(1,SLOPE(Fperm_SI_Woolf2021!$F$9:$F$93*EXP(-Fperm_SI_Woolf2021!$I$9:$I$93*$C114*IF(AN$58=Fperm_SI_Woolf2021!$E$9:$E$93,1,EXP(LN((1.1*(Fperm_SI_Woolf2021!$E$9:$E$93-AN$58)-63.1579*EXP(-0.19*Fperm_SI_Woolf2021!$E$9:$E$93)+63.1579*EXP(-0.19*AN$58))/(Fperm_SI_Woolf2021!$E$9:$E$93-AN$58))*(AN$58-Fperm_SI_Woolf2021!$E$9:$E$93)/10))) + Fperm_SI_Woolf2021!$G$9:$G$93*EXP(-Fperm_SI_Woolf2021!$J$9:$J$93*$C114*IF(AN$58=Fperm_SI_Woolf2021!$E$9:$E$93,1,EXP(LN((1.1*(Fperm_SI_Woolf2021!$E$9:$E$93-AN$58)-63.1579*EXP(-0.19*Fperm_SI_Woolf2021!$E$9:$E$93)+63.1579*EXP(-0.19*AN$58))/(Fperm_SI_Woolf2021!$E$9:$E$93-AN$58))*(AN$58-Fperm_SI_Woolf2021!$E$9:$E$93)/10))) + Fperm_SI_Woolf2021!$H$9:$H$93*EXP(-Fperm_SI_Woolf2021!$K$9:$K$93*$C114*IF(AN$58=Fperm_SI_Woolf2021!$E$9:$E$93,1,EXP(LN((1.1*(Fperm_SI_Woolf2021!$E$9:$E$93-AN$58)-63.1579*EXP(-0.19*Fperm_SI_Woolf2021!$E$9:$E$93)+63.1579*EXP(-0.19*AN$58))/(Fperm_SI_Woolf2021!$E$9:$E$93-AN$58))*(AN$58-Fperm_SI_Woolf2021!$E$9:$E$93)/10))),Fperm_SI_Woolf2021!$D$9:$D$93)*AN$57+INTERCEPT(Fperm_SI_Woolf2021!$F$9:$F$93*EXP(-Fperm_SI_Woolf2021!$I$9:$I$93*$C114*IF(AN$58=Fperm_SI_Woolf2021!$E$9:$E$93,1,EXP(LN((1.1*(Fperm_SI_Woolf2021!$E$9:$E$93-AN$58)-63.1579*EXP(-0.19*Fperm_SI_Woolf2021!$E$9:$E$93)+63.1579*EXP(-0.19*AN$58))/(Fperm_SI_Woolf2021!$E$9:$E$93-AN$58))*(AN$58-Fperm_SI_Woolf2021!$E$9:$E$93)/10))) + Fperm_SI_Woolf2021!$G$9:$G$93*EXP(-Fperm_SI_Woolf2021!$J$9:$J$93*$C114*IF(AN$58=Fperm_SI_Woolf2021!$E$9:$E$93,1,EXP(LN((1.1*(Fperm_SI_Woolf2021!$E$9:$E$93-AN$58)-63.1579*EXP(-0.19*Fperm_SI_Woolf2021!$E$9:$E$93)+63.1579*EXP(-0.19*AN$58))/(Fperm_SI_Woolf2021!$E$9:$E$93-AN$58))*(AN$58-Fperm_SI_Woolf2021!$E$9:$E$93)/10))) + Fperm_SI_Woolf2021!$H$9:$H$93*EXP(-Fperm_SI_Woolf2021!$K$9:$K$93*$C114*IF(AN$58=Fperm_SI_Woolf2021!$E$9:$E$93,1,EXP(LN((1.1*(Fperm_SI_Woolf2021!$E$9:$E$93-AN$58)-63.1579*EXP(-0.19*Fperm_SI_Woolf2021!$E$9:$E$93)+63.1579*EXP(-0.19*AN$58))/(Fperm_SI_Woolf2021!$E$9:$E$93-AN$58))*(AN$58-Fperm_SI_Woolf2021!$E$9:$E$93)/10))),Fperm_SI_Woolf2021!$D$9:$D$93))</f>
        <v>0.37426756628542079</v>
      </c>
      <c r="AO114" s="51" cm="1">
        <f t="array" ref="AO114">MIN(1,SLOPE(Fperm_SI_Woolf2021!$F$9:$F$93*EXP(-Fperm_SI_Woolf2021!$I$9:$I$93*$C114*IF(AO$58=Fperm_SI_Woolf2021!$E$9:$E$93,1,EXP(LN((1.1*(Fperm_SI_Woolf2021!$E$9:$E$93-AO$58)-63.1579*EXP(-0.19*Fperm_SI_Woolf2021!$E$9:$E$93)+63.1579*EXP(-0.19*AO$58))/(Fperm_SI_Woolf2021!$E$9:$E$93-AO$58))*(AO$58-Fperm_SI_Woolf2021!$E$9:$E$93)/10))) + Fperm_SI_Woolf2021!$G$9:$G$93*EXP(-Fperm_SI_Woolf2021!$J$9:$J$93*$C114*IF(AO$58=Fperm_SI_Woolf2021!$E$9:$E$93,1,EXP(LN((1.1*(Fperm_SI_Woolf2021!$E$9:$E$93-AO$58)-63.1579*EXP(-0.19*Fperm_SI_Woolf2021!$E$9:$E$93)+63.1579*EXP(-0.19*AO$58))/(Fperm_SI_Woolf2021!$E$9:$E$93-AO$58))*(AO$58-Fperm_SI_Woolf2021!$E$9:$E$93)/10))) + Fperm_SI_Woolf2021!$H$9:$H$93*EXP(-Fperm_SI_Woolf2021!$K$9:$K$93*$C114*IF(AO$58=Fperm_SI_Woolf2021!$E$9:$E$93,1,EXP(LN((1.1*(Fperm_SI_Woolf2021!$E$9:$E$93-AO$58)-63.1579*EXP(-0.19*Fperm_SI_Woolf2021!$E$9:$E$93)+63.1579*EXP(-0.19*AO$58))/(Fperm_SI_Woolf2021!$E$9:$E$93-AO$58))*(AO$58-Fperm_SI_Woolf2021!$E$9:$E$93)/10))),Fperm_SI_Woolf2021!$D$9:$D$93)*AO$57+INTERCEPT(Fperm_SI_Woolf2021!$F$9:$F$93*EXP(-Fperm_SI_Woolf2021!$I$9:$I$93*$C114*IF(AO$58=Fperm_SI_Woolf2021!$E$9:$E$93,1,EXP(LN((1.1*(Fperm_SI_Woolf2021!$E$9:$E$93-AO$58)-63.1579*EXP(-0.19*Fperm_SI_Woolf2021!$E$9:$E$93)+63.1579*EXP(-0.19*AO$58))/(Fperm_SI_Woolf2021!$E$9:$E$93-AO$58))*(AO$58-Fperm_SI_Woolf2021!$E$9:$E$93)/10))) + Fperm_SI_Woolf2021!$G$9:$G$93*EXP(-Fperm_SI_Woolf2021!$J$9:$J$93*$C114*IF(AO$58=Fperm_SI_Woolf2021!$E$9:$E$93,1,EXP(LN((1.1*(Fperm_SI_Woolf2021!$E$9:$E$93-AO$58)-63.1579*EXP(-0.19*Fperm_SI_Woolf2021!$E$9:$E$93)+63.1579*EXP(-0.19*AO$58))/(Fperm_SI_Woolf2021!$E$9:$E$93-AO$58))*(AO$58-Fperm_SI_Woolf2021!$E$9:$E$93)/10))) + Fperm_SI_Woolf2021!$H$9:$H$93*EXP(-Fperm_SI_Woolf2021!$K$9:$K$93*$C114*IF(AO$58=Fperm_SI_Woolf2021!$E$9:$E$93,1,EXP(LN((1.1*(Fperm_SI_Woolf2021!$E$9:$E$93-AO$58)-63.1579*EXP(-0.19*Fperm_SI_Woolf2021!$E$9:$E$93)+63.1579*EXP(-0.19*AO$58))/(Fperm_SI_Woolf2021!$E$9:$E$93-AO$58))*(AO$58-Fperm_SI_Woolf2021!$E$9:$E$93)/10))),Fperm_SI_Woolf2021!$D$9:$D$93))</f>
        <v>0.35069475863150423</v>
      </c>
      <c r="AP114" s="51" cm="1">
        <f t="array" ref="AP114">MIN(1,SLOPE(Fperm_SI_Woolf2021!$F$9:$F$93*EXP(-Fperm_SI_Woolf2021!$I$9:$I$93*$C114*IF(AP$58=Fperm_SI_Woolf2021!$E$9:$E$93,1,EXP(LN((1.1*(Fperm_SI_Woolf2021!$E$9:$E$93-AP$58)-63.1579*EXP(-0.19*Fperm_SI_Woolf2021!$E$9:$E$93)+63.1579*EXP(-0.19*AP$58))/(Fperm_SI_Woolf2021!$E$9:$E$93-AP$58))*(AP$58-Fperm_SI_Woolf2021!$E$9:$E$93)/10))) + Fperm_SI_Woolf2021!$G$9:$G$93*EXP(-Fperm_SI_Woolf2021!$J$9:$J$93*$C114*IF(AP$58=Fperm_SI_Woolf2021!$E$9:$E$93,1,EXP(LN((1.1*(Fperm_SI_Woolf2021!$E$9:$E$93-AP$58)-63.1579*EXP(-0.19*Fperm_SI_Woolf2021!$E$9:$E$93)+63.1579*EXP(-0.19*AP$58))/(Fperm_SI_Woolf2021!$E$9:$E$93-AP$58))*(AP$58-Fperm_SI_Woolf2021!$E$9:$E$93)/10))) + Fperm_SI_Woolf2021!$H$9:$H$93*EXP(-Fperm_SI_Woolf2021!$K$9:$K$93*$C114*IF(AP$58=Fperm_SI_Woolf2021!$E$9:$E$93,1,EXP(LN((1.1*(Fperm_SI_Woolf2021!$E$9:$E$93-AP$58)-63.1579*EXP(-0.19*Fperm_SI_Woolf2021!$E$9:$E$93)+63.1579*EXP(-0.19*AP$58))/(Fperm_SI_Woolf2021!$E$9:$E$93-AP$58))*(AP$58-Fperm_SI_Woolf2021!$E$9:$E$93)/10))),Fperm_SI_Woolf2021!$D$9:$D$93)*AP$57+INTERCEPT(Fperm_SI_Woolf2021!$F$9:$F$93*EXP(-Fperm_SI_Woolf2021!$I$9:$I$93*$C114*IF(AP$58=Fperm_SI_Woolf2021!$E$9:$E$93,1,EXP(LN((1.1*(Fperm_SI_Woolf2021!$E$9:$E$93-AP$58)-63.1579*EXP(-0.19*Fperm_SI_Woolf2021!$E$9:$E$93)+63.1579*EXP(-0.19*AP$58))/(Fperm_SI_Woolf2021!$E$9:$E$93-AP$58))*(AP$58-Fperm_SI_Woolf2021!$E$9:$E$93)/10))) + Fperm_SI_Woolf2021!$G$9:$G$93*EXP(-Fperm_SI_Woolf2021!$J$9:$J$93*$C114*IF(AP$58=Fperm_SI_Woolf2021!$E$9:$E$93,1,EXP(LN((1.1*(Fperm_SI_Woolf2021!$E$9:$E$93-AP$58)-63.1579*EXP(-0.19*Fperm_SI_Woolf2021!$E$9:$E$93)+63.1579*EXP(-0.19*AP$58))/(Fperm_SI_Woolf2021!$E$9:$E$93-AP$58))*(AP$58-Fperm_SI_Woolf2021!$E$9:$E$93)/10))) + Fperm_SI_Woolf2021!$H$9:$H$93*EXP(-Fperm_SI_Woolf2021!$K$9:$K$93*$C114*IF(AP$58=Fperm_SI_Woolf2021!$E$9:$E$93,1,EXP(LN((1.1*(Fperm_SI_Woolf2021!$E$9:$E$93-AP$58)-63.1579*EXP(-0.19*Fperm_SI_Woolf2021!$E$9:$E$93)+63.1579*EXP(-0.19*AP$58))/(Fperm_SI_Woolf2021!$E$9:$E$93-AP$58))*(AP$58-Fperm_SI_Woolf2021!$E$9:$E$93)/10))),Fperm_SI_Woolf2021!$D$9:$D$93))</f>
        <v>0.32712195097758767</v>
      </c>
      <c r="AQ114" s="51" cm="1">
        <f t="array" ref="AQ114">MIN(1,SLOPE(Fperm_SI_Woolf2021!$F$9:$F$93*EXP(-Fperm_SI_Woolf2021!$I$9:$I$93*$C114*IF(AQ$58=Fperm_SI_Woolf2021!$E$9:$E$93,1,EXP(LN((1.1*(Fperm_SI_Woolf2021!$E$9:$E$93-AQ$58)-63.1579*EXP(-0.19*Fperm_SI_Woolf2021!$E$9:$E$93)+63.1579*EXP(-0.19*AQ$58))/(Fperm_SI_Woolf2021!$E$9:$E$93-AQ$58))*(AQ$58-Fperm_SI_Woolf2021!$E$9:$E$93)/10))) + Fperm_SI_Woolf2021!$G$9:$G$93*EXP(-Fperm_SI_Woolf2021!$J$9:$J$93*$C114*IF(AQ$58=Fperm_SI_Woolf2021!$E$9:$E$93,1,EXP(LN((1.1*(Fperm_SI_Woolf2021!$E$9:$E$93-AQ$58)-63.1579*EXP(-0.19*Fperm_SI_Woolf2021!$E$9:$E$93)+63.1579*EXP(-0.19*AQ$58))/(Fperm_SI_Woolf2021!$E$9:$E$93-AQ$58))*(AQ$58-Fperm_SI_Woolf2021!$E$9:$E$93)/10))) + Fperm_SI_Woolf2021!$H$9:$H$93*EXP(-Fperm_SI_Woolf2021!$K$9:$K$93*$C114*IF(AQ$58=Fperm_SI_Woolf2021!$E$9:$E$93,1,EXP(LN((1.1*(Fperm_SI_Woolf2021!$E$9:$E$93-AQ$58)-63.1579*EXP(-0.19*Fperm_SI_Woolf2021!$E$9:$E$93)+63.1579*EXP(-0.19*AQ$58))/(Fperm_SI_Woolf2021!$E$9:$E$93-AQ$58))*(AQ$58-Fperm_SI_Woolf2021!$E$9:$E$93)/10))),Fperm_SI_Woolf2021!$D$9:$D$93)*AQ$57+INTERCEPT(Fperm_SI_Woolf2021!$F$9:$F$93*EXP(-Fperm_SI_Woolf2021!$I$9:$I$93*$C114*IF(AQ$58=Fperm_SI_Woolf2021!$E$9:$E$93,1,EXP(LN((1.1*(Fperm_SI_Woolf2021!$E$9:$E$93-AQ$58)-63.1579*EXP(-0.19*Fperm_SI_Woolf2021!$E$9:$E$93)+63.1579*EXP(-0.19*AQ$58))/(Fperm_SI_Woolf2021!$E$9:$E$93-AQ$58))*(AQ$58-Fperm_SI_Woolf2021!$E$9:$E$93)/10))) + Fperm_SI_Woolf2021!$G$9:$G$93*EXP(-Fperm_SI_Woolf2021!$J$9:$J$93*$C114*IF(AQ$58=Fperm_SI_Woolf2021!$E$9:$E$93,1,EXP(LN((1.1*(Fperm_SI_Woolf2021!$E$9:$E$93-AQ$58)-63.1579*EXP(-0.19*Fperm_SI_Woolf2021!$E$9:$E$93)+63.1579*EXP(-0.19*AQ$58))/(Fperm_SI_Woolf2021!$E$9:$E$93-AQ$58))*(AQ$58-Fperm_SI_Woolf2021!$E$9:$E$93)/10))) + Fperm_SI_Woolf2021!$H$9:$H$93*EXP(-Fperm_SI_Woolf2021!$K$9:$K$93*$C114*IF(AQ$58=Fperm_SI_Woolf2021!$E$9:$E$93,1,EXP(LN((1.1*(Fperm_SI_Woolf2021!$E$9:$E$93-AQ$58)-63.1579*EXP(-0.19*Fperm_SI_Woolf2021!$E$9:$E$93)+63.1579*EXP(-0.19*AQ$58))/(Fperm_SI_Woolf2021!$E$9:$E$93-AQ$58))*(AQ$58-Fperm_SI_Woolf2021!$E$9:$E$93)/10))),Fperm_SI_Woolf2021!$D$9:$D$93))</f>
        <v>0.30354914332367117</v>
      </c>
      <c r="AR114" s="51" cm="1">
        <f t="array" ref="AR114">MIN(1,SLOPE(Fperm_SI_Woolf2021!$F$9:$F$93*EXP(-Fperm_SI_Woolf2021!$I$9:$I$93*$C114*IF(AR$58=Fperm_SI_Woolf2021!$E$9:$E$93,1,EXP(LN((1.1*(Fperm_SI_Woolf2021!$E$9:$E$93-AR$58)-63.1579*EXP(-0.19*Fperm_SI_Woolf2021!$E$9:$E$93)+63.1579*EXP(-0.19*AR$58))/(Fperm_SI_Woolf2021!$E$9:$E$93-AR$58))*(AR$58-Fperm_SI_Woolf2021!$E$9:$E$93)/10))) + Fperm_SI_Woolf2021!$G$9:$G$93*EXP(-Fperm_SI_Woolf2021!$J$9:$J$93*$C114*IF(AR$58=Fperm_SI_Woolf2021!$E$9:$E$93,1,EXP(LN((1.1*(Fperm_SI_Woolf2021!$E$9:$E$93-AR$58)-63.1579*EXP(-0.19*Fperm_SI_Woolf2021!$E$9:$E$93)+63.1579*EXP(-0.19*AR$58))/(Fperm_SI_Woolf2021!$E$9:$E$93-AR$58))*(AR$58-Fperm_SI_Woolf2021!$E$9:$E$93)/10))) + Fperm_SI_Woolf2021!$H$9:$H$93*EXP(-Fperm_SI_Woolf2021!$K$9:$K$93*$C114*IF(AR$58=Fperm_SI_Woolf2021!$E$9:$E$93,1,EXP(LN((1.1*(Fperm_SI_Woolf2021!$E$9:$E$93-AR$58)-63.1579*EXP(-0.19*Fperm_SI_Woolf2021!$E$9:$E$93)+63.1579*EXP(-0.19*AR$58))/(Fperm_SI_Woolf2021!$E$9:$E$93-AR$58))*(AR$58-Fperm_SI_Woolf2021!$E$9:$E$93)/10))),Fperm_SI_Woolf2021!$D$9:$D$93)*AR$57+INTERCEPT(Fperm_SI_Woolf2021!$F$9:$F$93*EXP(-Fperm_SI_Woolf2021!$I$9:$I$93*$C114*IF(AR$58=Fperm_SI_Woolf2021!$E$9:$E$93,1,EXP(LN((1.1*(Fperm_SI_Woolf2021!$E$9:$E$93-AR$58)-63.1579*EXP(-0.19*Fperm_SI_Woolf2021!$E$9:$E$93)+63.1579*EXP(-0.19*AR$58))/(Fperm_SI_Woolf2021!$E$9:$E$93-AR$58))*(AR$58-Fperm_SI_Woolf2021!$E$9:$E$93)/10))) + Fperm_SI_Woolf2021!$G$9:$G$93*EXP(-Fperm_SI_Woolf2021!$J$9:$J$93*$C114*IF(AR$58=Fperm_SI_Woolf2021!$E$9:$E$93,1,EXP(LN((1.1*(Fperm_SI_Woolf2021!$E$9:$E$93-AR$58)-63.1579*EXP(-0.19*Fperm_SI_Woolf2021!$E$9:$E$93)+63.1579*EXP(-0.19*AR$58))/(Fperm_SI_Woolf2021!$E$9:$E$93-AR$58))*(AR$58-Fperm_SI_Woolf2021!$E$9:$E$93)/10))) + Fperm_SI_Woolf2021!$H$9:$H$93*EXP(-Fperm_SI_Woolf2021!$K$9:$K$93*$C114*IF(AR$58=Fperm_SI_Woolf2021!$E$9:$E$93,1,EXP(LN((1.1*(Fperm_SI_Woolf2021!$E$9:$E$93-AR$58)-63.1579*EXP(-0.19*Fperm_SI_Woolf2021!$E$9:$E$93)+63.1579*EXP(-0.19*AR$58))/(Fperm_SI_Woolf2021!$E$9:$E$93-AR$58))*(AR$58-Fperm_SI_Woolf2021!$E$9:$E$93)/10))),Fperm_SI_Woolf2021!$D$9:$D$93))</f>
        <v>0.27997633566975466</v>
      </c>
      <c r="AS114" s="51" cm="1">
        <f t="array" ref="AS114">MIN(1,SLOPE(Fperm_SI_Woolf2021!$F$9:$F$93*EXP(-Fperm_SI_Woolf2021!$I$9:$I$93*$C114*IF(AS$58=Fperm_SI_Woolf2021!$E$9:$E$93,1,EXP(LN((1.1*(Fperm_SI_Woolf2021!$E$9:$E$93-AS$58)-63.1579*EXP(-0.19*Fperm_SI_Woolf2021!$E$9:$E$93)+63.1579*EXP(-0.19*AS$58))/(Fperm_SI_Woolf2021!$E$9:$E$93-AS$58))*(AS$58-Fperm_SI_Woolf2021!$E$9:$E$93)/10))) + Fperm_SI_Woolf2021!$G$9:$G$93*EXP(-Fperm_SI_Woolf2021!$J$9:$J$93*$C114*IF(AS$58=Fperm_SI_Woolf2021!$E$9:$E$93,1,EXP(LN((1.1*(Fperm_SI_Woolf2021!$E$9:$E$93-AS$58)-63.1579*EXP(-0.19*Fperm_SI_Woolf2021!$E$9:$E$93)+63.1579*EXP(-0.19*AS$58))/(Fperm_SI_Woolf2021!$E$9:$E$93-AS$58))*(AS$58-Fperm_SI_Woolf2021!$E$9:$E$93)/10))) + Fperm_SI_Woolf2021!$H$9:$H$93*EXP(-Fperm_SI_Woolf2021!$K$9:$K$93*$C114*IF(AS$58=Fperm_SI_Woolf2021!$E$9:$E$93,1,EXP(LN((1.1*(Fperm_SI_Woolf2021!$E$9:$E$93-AS$58)-63.1579*EXP(-0.19*Fperm_SI_Woolf2021!$E$9:$E$93)+63.1579*EXP(-0.19*AS$58))/(Fperm_SI_Woolf2021!$E$9:$E$93-AS$58))*(AS$58-Fperm_SI_Woolf2021!$E$9:$E$93)/10))),Fperm_SI_Woolf2021!$D$9:$D$93)*AS$57+INTERCEPT(Fperm_SI_Woolf2021!$F$9:$F$93*EXP(-Fperm_SI_Woolf2021!$I$9:$I$93*$C114*IF(AS$58=Fperm_SI_Woolf2021!$E$9:$E$93,1,EXP(LN((1.1*(Fperm_SI_Woolf2021!$E$9:$E$93-AS$58)-63.1579*EXP(-0.19*Fperm_SI_Woolf2021!$E$9:$E$93)+63.1579*EXP(-0.19*AS$58))/(Fperm_SI_Woolf2021!$E$9:$E$93-AS$58))*(AS$58-Fperm_SI_Woolf2021!$E$9:$E$93)/10))) + Fperm_SI_Woolf2021!$G$9:$G$93*EXP(-Fperm_SI_Woolf2021!$J$9:$J$93*$C114*IF(AS$58=Fperm_SI_Woolf2021!$E$9:$E$93,1,EXP(LN((1.1*(Fperm_SI_Woolf2021!$E$9:$E$93-AS$58)-63.1579*EXP(-0.19*Fperm_SI_Woolf2021!$E$9:$E$93)+63.1579*EXP(-0.19*AS$58))/(Fperm_SI_Woolf2021!$E$9:$E$93-AS$58))*(AS$58-Fperm_SI_Woolf2021!$E$9:$E$93)/10))) + Fperm_SI_Woolf2021!$H$9:$H$93*EXP(-Fperm_SI_Woolf2021!$K$9:$K$93*$C114*IF(AS$58=Fperm_SI_Woolf2021!$E$9:$E$93,1,EXP(LN((1.1*(Fperm_SI_Woolf2021!$E$9:$E$93-AS$58)-63.1579*EXP(-0.19*Fperm_SI_Woolf2021!$E$9:$E$93)+63.1579*EXP(-0.19*AS$58))/(Fperm_SI_Woolf2021!$E$9:$E$93-AS$58))*(AS$58-Fperm_SI_Woolf2021!$E$9:$E$93)/10))),Fperm_SI_Woolf2021!$D$9:$D$93))</f>
        <v>0.2564035280158381</v>
      </c>
      <c r="AT114" s="51" cm="1">
        <f t="array" ref="AT114">MIN(1,SLOPE(Fperm_SI_Woolf2021!$F$9:$F$93*EXP(-Fperm_SI_Woolf2021!$I$9:$I$93*$C114*IF(AT$58=Fperm_SI_Woolf2021!$E$9:$E$93,1,EXP(LN((1.1*(Fperm_SI_Woolf2021!$E$9:$E$93-AT$58)-63.1579*EXP(-0.19*Fperm_SI_Woolf2021!$E$9:$E$93)+63.1579*EXP(-0.19*AT$58))/(Fperm_SI_Woolf2021!$E$9:$E$93-AT$58))*(AT$58-Fperm_SI_Woolf2021!$E$9:$E$93)/10))) + Fperm_SI_Woolf2021!$G$9:$G$93*EXP(-Fperm_SI_Woolf2021!$J$9:$J$93*$C114*IF(AT$58=Fperm_SI_Woolf2021!$E$9:$E$93,1,EXP(LN((1.1*(Fperm_SI_Woolf2021!$E$9:$E$93-AT$58)-63.1579*EXP(-0.19*Fperm_SI_Woolf2021!$E$9:$E$93)+63.1579*EXP(-0.19*AT$58))/(Fperm_SI_Woolf2021!$E$9:$E$93-AT$58))*(AT$58-Fperm_SI_Woolf2021!$E$9:$E$93)/10))) + Fperm_SI_Woolf2021!$H$9:$H$93*EXP(-Fperm_SI_Woolf2021!$K$9:$K$93*$C114*IF(AT$58=Fperm_SI_Woolf2021!$E$9:$E$93,1,EXP(LN((1.1*(Fperm_SI_Woolf2021!$E$9:$E$93-AT$58)-63.1579*EXP(-0.19*Fperm_SI_Woolf2021!$E$9:$E$93)+63.1579*EXP(-0.19*AT$58))/(Fperm_SI_Woolf2021!$E$9:$E$93-AT$58))*(AT$58-Fperm_SI_Woolf2021!$E$9:$E$93)/10))),Fperm_SI_Woolf2021!$D$9:$D$93)*AT$57+INTERCEPT(Fperm_SI_Woolf2021!$F$9:$F$93*EXP(-Fperm_SI_Woolf2021!$I$9:$I$93*$C114*IF(AT$58=Fperm_SI_Woolf2021!$E$9:$E$93,1,EXP(LN((1.1*(Fperm_SI_Woolf2021!$E$9:$E$93-AT$58)-63.1579*EXP(-0.19*Fperm_SI_Woolf2021!$E$9:$E$93)+63.1579*EXP(-0.19*AT$58))/(Fperm_SI_Woolf2021!$E$9:$E$93-AT$58))*(AT$58-Fperm_SI_Woolf2021!$E$9:$E$93)/10))) + Fperm_SI_Woolf2021!$G$9:$G$93*EXP(-Fperm_SI_Woolf2021!$J$9:$J$93*$C114*IF(AT$58=Fperm_SI_Woolf2021!$E$9:$E$93,1,EXP(LN((1.1*(Fperm_SI_Woolf2021!$E$9:$E$93-AT$58)-63.1579*EXP(-0.19*Fperm_SI_Woolf2021!$E$9:$E$93)+63.1579*EXP(-0.19*AT$58))/(Fperm_SI_Woolf2021!$E$9:$E$93-AT$58))*(AT$58-Fperm_SI_Woolf2021!$E$9:$E$93)/10))) + Fperm_SI_Woolf2021!$H$9:$H$93*EXP(-Fperm_SI_Woolf2021!$K$9:$K$93*$C114*IF(AT$58=Fperm_SI_Woolf2021!$E$9:$E$93,1,EXP(LN((1.1*(Fperm_SI_Woolf2021!$E$9:$E$93-AT$58)-63.1579*EXP(-0.19*Fperm_SI_Woolf2021!$E$9:$E$93)+63.1579*EXP(-0.19*AT$58))/(Fperm_SI_Woolf2021!$E$9:$E$93-AT$58))*(AT$58-Fperm_SI_Woolf2021!$E$9:$E$93)/10))),Fperm_SI_Woolf2021!$D$9:$D$93))</f>
        <v>0.23283072036192154</v>
      </c>
      <c r="AU114" s="51" cm="1">
        <f t="array" ref="AU114">MIN(1,SLOPE(Fperm_SI_Woolf2021!$F$9:$F$93*EXP(-Fperm_SI_Woolf2021!$I$9:$I$93*$C114*IF(AU$58=Fperm_SI_Woolf2021!$E$9:$E$93,1,EXP(LN((1.1*(Fperm_SI_Woolf2021!$E$9:$E$93-AU$58)-63.1579*EXP(-0.19*Fperm_SI_Woolf2021!$E$9:$E$93)+63.1579*EXP(-0.19*AU$58))/(Fperm_SI_Woolf2021!$E$9:$E$93-AU$58))*(AU$58-Fperm_SI_Woolf2021!$E$9:$E$93)/10))) + Fperm_SI_Woolf2021!$G$9:$G$93*EXP(-Fperm_SI_Woolf2021!$J$9:$J$93*$C114*IF(AU$58=Fperm_SI_Woolf2021!$E$9:$E$93,1,EXP(LN((1.1*(Fperm_SI_Woolf2021!$E$9:$E$93-AU$58)-63.1579*EXP(-0.19*Fperm_SI_Woolf2021!$E$9:$E$93)+63.1579*EXP(-0.19*AU$58))/(Fperm_SI_Woolf2021!$E$9:$E$93-AU$58))*(AU$58-Fperm_SI_Woolf2021!$E$9:$E$93)/10))) + Fperm_SI_Woolf2021!$H$9:$H$93*EXP(-Fperm_SI_Woolf2021!$K$9:$K$93*$C114*IF(AU$58=Fperm_SI_Woolf2021!$E$9:$E$93,1,EXP(LN((1.1*(Fperm_SI_Woolf2021!$E$9:$E$93-AU$58)-63.1579*EXP(-0.19*Fperm_SI_Woolf2021!$E$9:$E$93)+63.1579*EXP(-0.19*AU$58))/(Fperm_SI_Woolf2021!$E$9:$E$93-AU$58))*(AU$58-Fperm_SI_Woolf2021!$E$9:$E$93)/10))),Fperm_SI_Woolf2021!$D$9:$D$93)*AU$57+INTERCEPT(Fperm_SI_Woolf2021!$F$9:$F$93*EXP(-Fperm_SI_Woolf2021!$I$9:$I$93*$C114*IF(AU$58=Fperm_SI_Woolf2021!$E$9:$E$93,1,EXP(LN((1.1*(Fperm_SI_Woolf2021!$E$9:$E$93-AU$58)-63.1579*EXP(-0.19*Fperm_SI_Woolf2021!$E$9:$E$93)+63.1579*EXP(-0.19*AU$58))/(Fperm_SI_Woolf2021!$E$9:$E$93-AU$58))*(AU$58-Fperm_SI_Woolf2021!$E$9:$E$93)/10))) + Fperm_SI_Woolf2021!$G$9:$G$93*EXP(-Fperm_SI_Woolf2021!$J$9:$J$93*$C114*IF(AU$58=Fperm_SI_Woolf2021!$E$9:$E$93,1,EXP(LN((1.1*(Fperm_SI_Woolf2021!$E$9:$E$93-AU$58)-63.1579*EXP(-0.19*Fperm_SI_Woolf2021!$E$9:$E$93)+63.1579*EXP(-0.19*AU$58))/(Fperm_SI_Woolf2021!$E$9:$E$93-AU$58))*(AU$58-Fperm_SI_Woolf2021!$E$9:$E$93)/10))) + Fperm_SI_Woolf2021!$H$9:$H$93*EXP(-Fperm_SI_Woolf2021!$K$9:$K$93*$C114*IF(AU$58=Fperm_SI_Woolf2021!$E$9:$E$93,1,EXP(LN((1.1*(Fperm_SI_Woolf2021!$E$9:$E$93-AU$58)-63.1579*EXP(-0.19*Fperm_SI_Woolf2021!$E$9:$E$93)+63.1579*EXP(-0.19*AU$58))/(Fperm_SI_Woolf2021!$E$9:$E$93-AU$58))*(AU$58-Fperm_SI_Woolf2021!$E$9:$E$93)/10))),Fperm_SI_Woolf2021!$D$9:$D$93))</f>
        <v>0.20925791270800498</v>
      </c>
      <c r="AV114" s="51" cm="1">
        <f t="array" ref="AV114">MIN(1,SLOPE(Fperm_SI_Woolf2021!$F$9:$F$93*EXP(-Fperm_SI_Woolf2021!$I$9:$I$93*$C114*IF(AV$58=Fperm_SI_Woolf2021!$E$9:$E$93,1,EXP(LN((1.1*(Fperm_SI_Woolf2021!$E$9:$E$93-AV$58)-63.1579*EXP(-0.19*Fperm_SI_Woolf2021!$E$9:$E$93)+63.1579*EXP(-0.19*AV$58))/(Fperm_SI_Woolf2021!$E$9:$E$93-AV$58))*(AV$58-Fperm_SI_Woolf2021!$E$9:$E$93)/10))) + Fperm_SI_Woolf2021!$G$9:$G$93*EXP(-Fperm_SI_Woolf2021!$J$9:$J$93*$C114*IF(AV$58=Fperm_SI_Woolf2021!$E$9:$E$93,1,EXP(LN((1.1*(Fperm_SI_Woolf2021!$E$9:$E$93-AV$58)-63.1579*EXP(-0.19*Fperm_SI_Woolf2021!$E$9:$E$93)+63.1579*EXP(-0.19*AV$58))/(Fperm_SI_Woolf2021!$E$9:$E$93-AV$58))*(AV$58-Fperm_SI_Woolf2021!$E$9:$E$93)/10))) + Fperm_SI_Woolf2021!$H$9:$H$93*EXP(-Fperm_SI_Woolf2021!$K$9:$K$93*$C114*IF(AV$58=Fperm_SI_Woolf2021!$E$9:$E$93,1,EXP(LN((1.1*(Fperm_SI_Woolf2021!$E$9:$E$93-AV$58)-63.1579*EXP(-0.19*Fperm_SI_Woolf2021!$E$9:$E$93)+63.1579*EXP(-0.19*AV$58))/(Fperm_SI_Woolf2021!$E$9:$E$93-AV$58))*(AV$58-Fperm_SI_Woolf2021!$E$9:$E$93)/10))),Fperm_SI_Woolf2021!$D$9:$D$93)*AV$57+INTERCEPT(Fperm_SI_Woolf2021!$F$9:$F$93*EXP(-Fperm_SI_Woolf2021!$I$9:$I$93*$C114*IF(AV$58=Fperm_SI_Woolf2021!$E$9:$E$93,1,EXP(LN((1.1*(Fperm_SI_Woolf2021!$E$9:$E$93-AV$58)-63.1579*EXP(-0.19*Fperm_SI_Woolf2021!$E$9:$E$93)+63.1579*EXP(-0.19*AV$58))/(Fperm_SI_Woolf2021!$E$9:$E$93-AV$58))*(AV$58-Fperm_SI_Woolf2021!$E$9:$E$93)/10))) + Fperm_SI_Woolf2021!$G$9:$G$93*EXP(-Fperm_SI_Woolf2021!$J$9:$J$93*$C114*IF(AV$58=Fperm_SI_Woolf2021!$E$9:$E$93,1,EXP(LN((1.1*(Fperm_SI_Woolf2021!$E$9:$E$93-AV$58)-63.1579*EXP(-0.19*Fperm_SI_Woolf2021!$E$9:$E$93)+63.1579*EXP(-0.19*AV$58))/(Fperm_SI_Woolf2021!$E$9:$E$93-AV$58))*(AV$58-Fperm_SI_Woolf2021!$E$9:$E$93)/10))) + Fperm_SI_Woolf2021!$H$9:$H$93*EXP(-Fperm_SI_Woolf2021!$K$9:$K$93*$C114*IF(AV$58=Fperm_SI_Woolf2021!$E$9:$E$93,1,EXP(LN((1.1*(Fperm_SI_Woolf2021!$E$9:$E$93-AV$58)-63.1579*EXP(-0.19*Fperm_SI_Woolf2021!$E$9:$E$93)+63.1579*EXP(-0.19*AV$58))/(Fperm_SI_Woolf2021!$E$9:$E$93-AV$58))*(AV$58-Fperm_SI_Woolf2021!$E$9:$E$93)/10))),Fperm_SI_Woolf2021!$D$9:$D$93))</f>
        <v>0.18568510505408842</v>
      </c>
      <c r="AW114" s="51" cm="1">
        <f t="array" ref="AW114">MIN(1,SLOPE(Fperm_SI_Woolf2021!$F$9:$F$93*EXP(-Fperm_SI_Woolf2021!$I$9:$I$93*$C114*IF(AW$58=Fperm_SI_Woolf2021!$E$9:$E$93,1,EXP(LN((1.1*(Fperm_SI_Woolf2021!$E$9:$E$93-AW$58)-63.1579*EXP(-0.19*Fperm_SI_Woolf2021!$E$9:$E$93)+63.1579*EXP(-0.19*AW$58))/(Fperm_SI_Woolf2021!$E$9:$E$93-AW$58))*(AW$58-Fperm_SI_Woolf2021!$E$9:$E$93)/10))) + Fperm_SI_Woolf2021!$G$9:$G$93*EXP(-Fperm_SI_Woolf2021!$J$9:$J$93*$C114*IF(AW$58=Fperm_SI_Woolf2021!$E$9:$E$93,1,EXP(LN((1.1*(Fperm_SI_Woolf2021!$E$9:$E$93-AW$58)-63.1579*EXP(-0.19*Fperm_SI_Woolf2021!$E$9:$E$93)+63.1579*EXP(-0.19*AW$58))/(Fperm_SI_Woolf2021!$E$9:$E$93-AW$58))*(AW$58-Fperm_SI_Woolf2021!$E$9:$E$93)/10))) + Fperm_SI_Woolf2021!$H$9:$H$93*EXP(-Fperm_SI_Woolf2021!$K$9:$K$93*$C114*IF(AW$58=Fperm_SI_Woolf2021!$E$9:$E$93,1,EXP(LN((1.1*(Fperm_SI_Woolf2021!$E$9:$E$93-AW$58)-63.1579*EXP(-0.19*Fperm_SI_Woolf2021!$E$9:$E$93)+63.1579*EXP(-0.19*AW$58))/(Fperm_SI_Woolf2021!$E$9:$E$93-AW$58))*(AW$58-Fperm_SI_Woolf2021!$E$9:$E$93)/10))),Fperm_SI_Woolf2021!$D$9:$D$93)*AW$57+INTERCEPT(Fperm_SI_Woolf2021!$F$9:$F$93*EXP(-Fperm_SI_Woolf2021!$I$9:$I$93*$C114*IF(AW$58=Fperm_SI_Woolf2021!$E$9:$E$93,1,EXP(LN((1.1*(Fperm_SI_Woolf2021!$E$9:$E$93-AW$58)-63.1579*EXP(-0.19*Fperm_SI_Woolf2021!$E$9:$E$93)+63.1579*EXP(-0.19*AW$58))/(Fperm_SI_Woolf2021!$E$9:$E$93-AW$58))*(AW$58-Fperm_SI_Woolf2021!$E$9:$E$93)/10))) + Fperm_SI_Woolf2021!$G$9:$G$93*EXP(-Fperm_SI_Woolf2021!$J$9:$J$93*$C114*IF(AW$58=Fperm_SI_Woolf2021!$E$9:$E$93,1,EXP(LN((1.1*(Fperm_SI_Woolf2021!$E$9:$E$93-AW$58)-63.1579*EXP(-0.19*Fperm_SI_Woolf2021!$E$9:$E$93)+63.1579*EXP(-0.19*AW$58))/(Fperm_SI_Woolf2021!$E$9:$E$93-AW$58))*(AW$58-Fperm_SI_Woolf2021!$E$9:$E$93)/10))) + Fperm_SI_Woolf2021!$H$9:$H$93*EXP(-Fperm_SI_Woolf2021!$K$9:$K$93*$C114*IF(AW$58=Fperm_SI_Woolf2021!$E$9:$E$93,1,EXP(LN((1.1*(Fperm_SI_Woolf2021!$E$9:$E$93-AW$58)-63.1579*EXP(-0.19*Fperm_SI_Woolf2021!$E$9:$E$93)+63.1579*EXP(-0.19*AW$58))/(Fperm_SI_Woolf2021!$E$9:$E$93-AW$58))*(AW$58-Fperm_SI_Woolf2021!$E$9:$E$93)/10))),Fperm_SI_Woolf2021!$D$9:$D$93))</f>
        <v>0.42899020175275387</v>
      </c>
      <c r="AX114" s="51" cm="1">
        <f t="array" ref="AX114">MIN(1,SLOPE(Fperm_SI_Woolf2021!$F$9:$F$93*EXP(-Fperm_SI_Woolf2021!$I$9:$I$93*$C114*IF(AX$58=Fperm_SI_Woolf2021!$E$9:$E$93,1,EXP(LN((1.1*(Fperm_SI_Woolf2021!$E$9:$E$93-AX$58)-63.1579*EXP(-0.19*Fperm_SI_Woolf2021!$E$9:$E$93)+63.1579*EXP(-0.19*AX$58))/(Fperm_SI_Woolf2021!$E$9:$E$93-AX$58))*(AX$58-Fperm_SI_Woolf2021!$E$9:$E$93)/10))) + Fperm_SI_Woolf2021!$G$9:$G$93*EXP(-Fperm_SI_Woolf2021!$J$9:$J$93*$C114*IF(AX$58=Fperm_SI_Woolf2021!$E$9:$E$93,1,EXP(LN((1.1*(Fperm_SI_Woolf2021!$E$9:$E$93-AX$58)-63.1579*EXP(-0.19*Fperm_SI_Woolf2021!$E$9:$E$93)+63.1579*EXP(-0.19*AX$58))/(Fperm_SI_Woolf2021!$E$9:$E$93-AX$58))*(AX$58-Fperm_SI_Woolf2021!$E$9:$E$93)/10))) + Fperm_SI_Woolf2021!$H$9:$H$93*EXP(-Fperm_SI_Woolf2021!$K$9:$K$93*$C114*IF(AX$58=Fperm_SI_Woolf2021!$E$9:$E$93,1,EXP(LN((1.1*(Fperm_SI_Woolf2021!$E$9:$E$93-AX$58)-63.1579*EXP(-0.19*Fperm_SI_Woolf2021!$E$9:$E$93)+63.1579*EXP(-0.19*AX$58))/(Fperm_SI_Woolf2021!$E$9:$E$93-AX$58))*(AX$58-Fperm_SI_Woolf2021!$E$9:$E$93)/10))),Fperm_SI_Woolf2021!$D$9:$D$93)*AX$57+INTERCEPT(Fperm_SI_Woolf2021!$F$9:$F$93*EXP(-Fperm_SI_Woolf2021!$I$9:$I$93*$C114*IF(AX$58=Fperm_SI_Woolf2021!$E$9:$E$93,1,EXP(LN((1.1*(Fperm_SI_Woolf2021!$E$9:$E$93-AX$58)-63.1579*EXP(-0.19*Fperm_SI_Woolf2021!$E$9:$E$93)+63.1579*EXP(-0.19*AX$58))/(Fperm_SI_Woolf2021!$E$9:$E$93-AX$58))*(AX$58-Fperm_SI_Woolf2021!$E$9:$E$93)/10))) + Fperm_SI_Woolf2021!$G$9:$G$93*EXP(-Fperm_SI_Woolf2021!$J$9:$J$93*$C114*IF(AX$58=Fperm_SI_Woolf2021!$E$9:$E$93,1,EXP(LN((1.1*(Fperm_SI_Woolf2021!$E$9:$E$93-AX$58)-63.1579*EXP(-0.19*Fperm_SI_Woolf2021!$E$9:$E$93)+63.1579*EXP(-0.19*AX$58))/(Fperm_SI_Woolf2021!$E$9:$E$93-AX$58))*(AX$58-Fperm_SI_Woolf2021!$E$9:$E$93)/10))) + Fperm_SI_Woolf2021!$H$9:$H$93*EXP(-Fperm_SI_Woolf2021!$K$9:$K$93*$C114*IF(AX$58=Fperm_SI_Woolf2021!$E$9:$E$93,1,EXP(LN((1.1*(Fperm_SI_Woolf2021!$E$9:$E$93-AX$58)-63.1579*EXP(-0.19*Fperm_SI_Woolf2021!$E$9:$E$93)+63.1579*EXP(-0.19*AX$58))/(Fperm_SI_Woolf2021!$E$9:$E$93-AX$58))*(AX$58-Fperm_SI_Woolf2021!$E$9:$E$93)/10))),Fperm_SI_Woolf2021!$D$9:$D$93))</f>
        <v>0.4089253562341591</v>
      </c>
      <c r="AY114" s="51" cm="1">
        <f t="array" ref="AY114">MIN(1,SLOPE(Fperm_SI_Woolf2021!$F$9:$F$93*EXP(-Fperm_SI_Woolf2021!$I$9:$I$93*$C114*IF(AY$58=Fperm_SI_Woolf2021!$E$9:$E$93,1,EXP(LN((1.1*(Fperm_SI_Woolf2021!$E$9:$E$93-AY$58)-63.1579*EXP(-0.19*Fperm_SI_Woolf2021!$E$9:$E$93)+63.1579*EXP(-0.19*AY$58))/(Fperm_SI_Woolf2021!$E$9:$E$93-AY$58))*(AY$58-Fperm_SI_Woolf2021!$E$9:$E$93)/10))) + Fperm_SI_Woolf2021!$G$9:$G$93*EXP(-Fperm_SI_Woolf2021!$J$9:$J$93*$C114*IF(AY$58=Fperm_SI_Woolf2021!$E$9:$E$93,1,EXP(LN((1.1*(Fperm_SI_Woolf2021!$E$9:$E$93-AY$58)-63.1579*EXP(-0.19*Fperm_SI_Woolf2021!$E$9:$E$93)+63.1579*EXP(-0.19*AY$58))/(Fperm_SI_Woolf2021!$E$9:$E$93-AY$58))*(AY$58-Fperm_SI_Woolf2021!$E$9:$E$93)/10))) + Fperm_SI_Woolf2021!$H$9:$H$93*EXP(-Fperm_SI_Woolf2021!$K$9:$K$93*$C114*IF(AY$58=Fperm_SI_Woolf2021!$E$9:$E$93,1,EXP(LN((1.1*(Fperm_SI_Woolf2021!$E$9:$E$93-AY$58)-63.1579*EXP(-0.19*Fperm_SI_Woolf2021!$E$9:$E$93)+63.1579*EXP(-0.19*AY$58))/(Fperm_SI_Woolf2021!$E$9:$E$93-AY$58))*(AY$58-Fperm_SI_Woolf2021!$E$9:$E$93)/10))),Fperm_SI_Woolf2021!$D$9:$D$93)*AY$57+INTERCEPT(Fperm_SI_Woolf2021!$F$9:$F$93*EXP(-Fperm_SI_Woolf2021!$I$9:$I$93*$C114*IF(AY$58=Fperm_SI_Woolf2021!$E$9:$E$93,1,EXP(LN((1.1*(Fperm_SI_Woolf2021!$E$9:$E$93-AY$58)-63.1579*EXP(-0.19*Fperm_SI_Woolf2021!$E$9:$E$93)+63.1579*EXP(-0.19*AY$58))/(Fperm_SI_Woolf2021!$E$9:$E$93-AY$58))*(AY$58-Fperm_SI_Woolf2021!$E$9:$E$93)/10))) + Fperm_SI_Woolf2021!$G$9:$G$93*EXP(-Fperm_SI_Woolf2021!$J$9:$J$93*$C114*IF(AY$58=Fperm_SI_Woolf2021!$E$9:$E$93,1,EXP(LN((1.1*(Fperm_SI_Woolf2021!$E$9:$E$93-AY$58)-63.1579*EXP(-0.19*Fperm_SI_Woolf2021!$E$9:$E$93)+63.1579*EXP(-0.19*AY$58))/(Fperm_SI_Woolf2021!$E$9:$E$93-AY$58))*(AY$58-Fperm_SI_Woolf2021!$E$9:$E$93)/10))) + Fperm_SI_Woolf2021!$H$9:$H$93*EXP(-Fperm_SI_Woolf2021!$K$9:$K$93*$C114*IF(AY$58=Fperm_SI_Woolf2021!$E$9:$E$93,1,EXP(LN((1.1*(Fperm_SI_Woolf2021!$E$9:$E$93-AY$58)-63.1579*EXP(-0.19*Fperm_SI_Woolf2021!$E$9:$E$93)+63.1579*EXP(-0.19*AY$58))/(Fperm_SI_Woolf2021!$E$9:$E$93-AY$58))*(AY$58-Fperm_SI_Woolf2021!$E$9:$E$93)/10))),Fperm_SI_Woolf2021!$D$9:$D$93))</f>
        <v>0.38886051071556427</v>
      </c>
      <c r="AZ114" s="51" cm="1">
        <f t="array" ref="AZ114">MIN(1,SLOPE(Fperm_SI_Woolf2021!$F$9:$F$93*EXP(-Fperm_SI_Woolf2021!$I$9:$I$93*$C114*IF(AZ$58=Fperm_SI_Woolf2021!$E$9:$E$93,1,EXP(LN((1.1*(Fperm_SI_Woolf2021!$E$9:$E$93-AZ$58)-63.1579*EXP(-0.19*Fperm_SI_Woolf2021!$E$9:$E$93)+63.1579*EXP(-0.19*AZ$58))/(Fperm_SI_Woolf2021!$E$9:$E$93-AZ$58))*(AZ$58-Fperm_SI_Woolf2021!$E$9:$E$93)/10))) + Fperm_SI_Woolf2021!$G$9:$G$93*EXP(-Fperm_SI_Woolf2021!$J$9:$J$93*$C114*IF(AZ$58=Fperm_SI_Woolf2021!$E$9:$E$93,1,EXP(LN((1.1*(Fperm_SI_Woolf2021!$E$9:$E$93-AZ$58)-63.1579*EXP(-0.19*Fperm_SI_Woolf2021!$E$9:$E$93)+63.1579*EXP(-0.19*AZ$58))/(Fperm_SI_Woolf2021!$E$9:$E$93-AZ$58))*(AZ$58-Fperm_SI_Woolf2021!$E$9:$E$93)/10))) + Fperm_SI_Woolf2021!$H$9:$H$93*EXP(-Fperm_SI_Woolf2021!$K$9:$K$93*$C114*IF(AZ$58=Fperm_SI_Woolf2021!$E$9:$E$93,1,EXP(LN((1.1*(Fperm_SI_Woolf2021!$E$9:$E$93-AZ$58)-63.1579*EXP(-0.19*Fperm_SI_Woolf2021!$E$9:$E$93)+63.1579*EXP(-0.19*AZ$58))/(Fperm_SI_Woolf2021!$E$9:$E$93-AZ$58))*(AZ$58-Fperm_SI_Woolf2021!$E$9:$E$93)/10))),Fperm_SI_Woolf2021!$D$9:$D$93)*AZ$57+INTERCEPT(Fperm_SI_Woolf2021!$F$9:$F$93*EXP(-Fperm_SI_Woolf2021!$I$9:$I$93*$C114*IF(AZ$58=Fperm_SI_Woolf2021!$E$9:$E$93,1,EXP(LN((1.1*(Fperm_SI_Woolf2021!$E$9:$E$93-AZ$58)-63.1579*EXP(-0.19*Fperm_SI_Woolf2021!$E$9:$E$93)+63.1579*EXP(-0.19*AZ$58))/(Fperm_SI_Woolf2021!$E$9:$E$93-AZ$58))*(AZ$58-Fperm_SI_Woolf2021!$E$9:$E$93)/10))) + Fperm_SI_Woolf2021!$G$9:$G$93*EXP(-Fperm_SI_Woolf2021!$J$9:$J$93*$C114*IF(AZ$58=Fperm_SI_Woolf2021!$E$9:$E$93,1,EXP(LN((1.1*(Fperm_SI_Woolf2021!$E$9:$E$93-AZ$58)-63.1579*EXP(-0.19*Fperm_SI_Woolf2021!$E$9:$E$93)+63.1579*EXP(-0.19*AZ$58))/(Fperm_SI_Woolf2021!$E$9:$E$93-AZ$58))*(AZ$58-Fperm_SI_Woolf2021!$E$9:$E$93)/10))) + Fperm_SI_Woolf2021!$H$9:$H$93*EXP(-Fperm_SI_Woolf2021!$K$9:$K$93*$C114*IF(AZ$58=Fperm_SI_Woolf2021!$E$9:$E$93,1,EXP(LN((1.1*(Fperm_SI_Woolf2021!$E$9:$E$93-AZ$58)-63.1579*EXP(-0.19*Fperm_SI_Woolf2021!$E$9:$E$93)+63.1579*EXP(-0.19*AZ$58))/(Fperm_SI_Woolf2021!$E$9:$E$93-AZ$58))*(AZ$58-Fperm_SI_Woolf2021!$E$9:$E$93)/10))),Fperm_SI_Woolf2021!$D$9:$D$93))</f>
        <v>0.36879566519696949</v>
      </c>
      <c r="BA114" s="51" cm="1">
        <f t="array" ref="BA114">MIN(1,SLOPE(Fperm_SI_Woolf2021!$F$9:$F$93*EXP(-Fperm_SI_Woolf2021!$I$9:$I$93*$C114*IF(BA$58=Fperm_SI_Woolf2021!$E$9:$E$93,1,EXP(LN((1.1*(Fperm_SI_Woolf2021!$E$9:$E$93-BA$58)-63.1579*EXP(-0.19*Fperm_SI_Woolf2021!$E$9:$E$93)+63.1579*EXP(-0.19*BA$58))/(Fperm_SI_Woolf2021!$E$9:$E$93-BA$58))*(BA$58-Fperm_SI_Woolf2021!$E$9:$E$93)/10))) + Fperm_SI_Woolf2021!$G$9:$G$93*EXP(-Fperm_SI_Woolf2021!$J$9:$J$93*$C114*IF(BA$58=Fperm_SI_Woolf2021!$E$9:$E$93,1,EXP(LN((1.1*(Fperm_SI_Woolf2021!$E$9:$E$93-BA$58)-63.1579*EXP(-0.19*Fperm_SI_Woolf2021!$E$9:$E$93)+63.1579*EXP(-0.19*BA$58))/(Fperm_SI_Woolf2021!$E$9:$E$93-BA$58))*(BA$58-Fperm_SI_Woolf2021!$E$9:$E$93)/10))) + Fperm_SI_Woolf2021!$H$9:$H$93*EXP(-Fperm_SI_Woolf2021!$K$9:$K$93*$C114*IF(BA$58=Fperm_SI_Woolf2021!$E$9:$E$93,1,EXP(LN((1.1*(Fperm_SI_Woolf2021!$E$9:$E$93-BA$58)-63.1579*EXP(-0.19*Fperm_SI_Woolf2021!$E$9:$E$93)+63.1579*EXP(-0.19*BA$58))/(Fperm_SI_Woolf2021!$E$9:$E$93-BA$58))*(BA$58-Fperm_SI_Woolf2021!$E$9:$E$93)/10))),Fperm_SI_Woolf2021!$D$9:$D$93)*BA$57+INTERCEPT(Fperm_SI_Woolf2021!$F$9:$F$93*EXP(-Fperm_SI_Woolf2021!$I$9:$I$93*$C114*IF(BA$58=Fperm_SI_Woolf2021!$E$9:$E$93,1,EXP(LN((1.1*(Fperm_SI_Woolf2021!$E$9:$E$93-BA$58)-63.1579*EXP(-0.19*Fperm_SI_Woolf2021!$E$9:$E$93)+63.1579*EXP(-0.19*BA$58))/(Fperm_SI_Woolf2021!$E$9:$E$93-BA$58))*(BA$58-Fperm_SI_Woolf2021!$E$9:$E$93)/10))) + Fperm_SI_Woolf2021!$G$9:$G$93*EXP(-Fperm_SI_Woolf2021!$J$9:$J$93*$C114*IF(BA$58=Fperm_SI_Woolf2021!$E$9:$E$93,1,EXP(LN((1.1*(Fperm_SI_Woolf2021!$E$9:$E$93-BA$58)-63.1579*EXP(-0.19*Fperm_SI_Woolf2021!$E$9:$E$93)+63.1579*EXP(-0.19*BA$58))/(Fperm_SI_Woolf2021!$E$9:$E$93-BA$58))*(BA$58-Fperm_SI_Woolf2021!$E$9:$E$93)/10))) + Fperm_SI_Woolf2021!$H$9:$H$93*EXP(-Fperm_SI_Woolf2021!$K$9:$K$93*$C114*IF(BA$58=Fperm_SI_Woolf2021!$E$9:$E$93,1,EXP(LN((1.1*(Fperm_SI_Woolf2021!$E$9:$E$93-BA$58)-63.1579*EXP(-0.19*Fperm_SI_Woolf2021!$E$9:$E$93)+63.1579*EXP(-0.19*BA$58))/(Fperm_SI_Woolf2021!$E$9:$E$93-BA$58))*(BA$58-Fperm_SI_Woolf2021!$E$9:$E$93)/10))),Fperm_SI_Woolf2021!$D$9:$D$93))</f>
        <v>0.34873081967837471</v>
      </c>
      <c r="BB114" s="51" cm="1">
        <f t="array" ref="BB114">MIN(1,SLOPE(Fperm_SI_Woolf2021!$F$9:$F$93*EXP(-Fperm_SI_Woolf2021!$I$9:$I$93*$C114*IF(BB$58=Fperm_SI_Woolf2021!$E$9:$E$93,1,EXP(LN((1.1*(Fperm_SI_Woolf2021!$E$9:$E$93-BB$58)-63.1579*EXP(-0.19*Fperm_SI_Woolf2021!$E$9:$E$93)+63.1579*EXP(-0.19*BB$58))/(Fperm_SI_Woolf2021!$E$9:$E$93-BB$58))*(BB$58-Fperm_SI_Woolf2021!$E$9:$E$93)/10))) + Fperm_SI_Woolf2021!$G$9:$G$93*EXP(-Fperm_SI_Woolf2021!$J$9:$J$93*$C114*IF(BB$58=Fperm_SI_Woolf2021!$E$9:$E$93,1,EXP(LN((1.1*(Fperm_SI_Woolf2021!$E$9:$E$93-BB$58)-63.1579*EXP(-0.19*Fperm_SI_Woolf2021!$E$9:$E$93)+63.1579*EXP(-0.19*BB$58))/(Fperm_SI_Woolf2021!$E$9:$E$93-BB$58))*(BB$58-Fperm_SI_Woolf2021!$E$9:$E$93)/10))) + Fperm_SI_Woolf2021!$H$9:$H$93*EXP(-Fperm_SI_Woolf2021!$K$9:$K$93*$C114*IF(BB$58=Fperm_SI_Woolf2021!$E$9:$E$93,1,EXP(LN((1.1*(Fperm_SI_Woolf2021!$E$9:$E$93-BB$58)-63.1579*EXP(-0.19*Fperm_SI_Woolf2021!$E$9:$E$93)+63.1579*EXP(-0.19*BB$58))/(Fperm_SI_Woolf2021!$E$9:$E$93-BB$58))*(BB$58-Fperm_SI_Woolf2021!$E$9:$E$93)/10))),Fperm_SI_Woolf2021!$D$9:$D$93)*BB$57+INTERCEPT(Fperm_SI_Woolf2021!$F$9:$F$93*EXP(-Fperm_SI_Woolf2021!$I$9:$I$93*$C114*IF(BB$58=Fperm_SI_Woolf2021!$E$9:$E$93,1,EXP(LN((1.1*(Fperm_SI_Woolf2021!$E$9:$E$93-BB$58)-63.1579*EXP(-0.19*Fperm_SI_Woolf2021!$E$9:$E$93)+63.1579*EXP(-0.19*BB$58))/(Fperm_SI_Woolf2021!$E$9:$E$93-BB$58))*(BB$58-Fperm_SI_Woolf2021!$E$9:$E$93)/10))) + Fperm_SI_Woolf2021!$G$9:$G$93*EXP(-Fperm_SI_Woolf2021!$J$9:$J$93*$C114*IF(BB$58=Fperm_SI_Woolf2021!$E$9:$E$93,1,EXP(LN((1.1*(Fperm_SI_Woolf2021!$E$9:$E$93-BB$58)-63.1579*EXP(-0.19*Fperm_SI_Woolf2021!$E$9:$E$93)+63.1579*EXP(-0.19*BB$58))/(Fperm_SI_Woolf2021!$E$9:$E$93-BB$58))*(BB$58-Fperm_SI_Woolf2021!$E$9:$E$93)/10))) + Fperm_SI_Woolf2021!$H$9:$H$93*EXP(-Fperm_SI_Woolf2021!$K$9:$K$93*$C114*IF(BB$58=Fperm_SI_Woolf2021!$E$9:$E$93,1,EXP(LN((1.1*(Fperm_SI_Woolf2021!$E$9:$E$93-BB$58)-63.1579*EXP(-0.19*Fperm_SI_Woolf2021!$E$9:$E$93)+63.1579*EXP(-0.19*BB$58))/(Fperm_SI_Woolf2021!$E$9:$E$93-BB$58))*(BB$58-Fperm_SI_Woolf2021!$E$9:$E$93)/10))),Fperm_SI_Woolf2021!$D$9:$D$93))</f>
        <v>0.32866597415977994</v>
      </c>
      <c r="BC114" s="51" cm="1">
        <f t="array" ref="BC114">MIN(1,SLOPE(Fperm_SI_Woolf2021!$F$9:$F$93*EXP(-Fperm_SI_Woolf2021!$I$9:$I$93*$C114*IF(BC$58=Fperm_SI_Woolf2021!$E$9:$E$93,1,EXP(LN((1.1*(Fperm_SI_Woolf2021!$E$9:$E$93-BC$58)-63.1579*EXP(-0.19*Fperm_SI_Woolf2021!$E$9:$E$93)+63.1579*EXP(-0.19*BC$58))/(Fperm_SI_Woolf2021!$E$9:$E$93-BC$58))*(BC$58-Fperm_SI_Woolf2021!$E$9:$E$93)/10))) + Fperm_SI_Woolf2021!$G$9:$G$93*EXP(-Fperm_SI_Woolf2021!$J$9:$J$93*$C114*IF(BC$58=Fperm_SI_Woolf2021!$E$9:$E$93,1,EXP(LN((1.1*(Fperm_SI_Woolf2021!$E$9:$E$93-BC$58)-63.1579*EXP(-0.19*Fperm_SI_Woolf2021!$E$9:$E$93)+63.1579*EXP(-0.19*BC$58))/(Fperm_SI_Woolf2021!$E$9:$E$93-BC$58))*(BC$58-Fperm_SI_Woolf2021!$E$9:$E$93)/10))) + Fperm_SI_Woolf2021!$H$9:$H$93*EXP(-Fperm_SI_Woolf2021!$K$9:$K$93*$C114*IF(BC$58=Fperm_SI_Woolf2021!$E$9:$E$93,1,EXP(LN((1.1*(Fperm_SI_Woolf2021!$E$9:$E$93-BC$58)-63.1579*EXP(-0.19*Fperm_SI_Woolf2021!$E$9:$E$93)+63.1579*EXP(-0.19*BC$58))/(Fperm_SI_Woolf2021!$E$9:$E$93-BC$58))*(BC$58-Fperm_SI_Woolf2021!$E$9:$E$93)/10))),Fperm_SI_Woolf2021!$D$9:$D$93)*BC$57+INTERCEPT(Fperm_SI_Woolf2021!$F$9:$F$93*EXP(-Fperm_SI_Woolf2021!$I$9:$I$93*$C114*IF(BC$58=Fperm_SI_Woolf2021!$E$9:$E$93,1,EXP(LN((1.1*(Fperm_SI_Woolf2021!$E$9:$E$93-BC$58)-63.1579*EXP(-0.19*Fperm_SI_Woolf2021!$E$9:$E$93)+63.1579*EXP(-0.19*BC$58))/(Fperm_SI_Woolf2021!$E$9:$E$93-BC$58))*(BC$58-Fperm_SI_Woolf2021!$E$9:$E$93)/10))) + Fperm_SI_Woolf2021!$G$9:$G$93*EXP(-Fperm_SI_Woolf2021!$J$9:$J$93*$C114*IF(BC$58=Fperm_SI_Woolf2021!$E$9:$E$93,1,EXP(LN((1.1*(Fperm_SI_Woolf2021!$E$9:$E$93-BC$58)-63.1579*EXP(-0.19*Fperm_SI_Woolf2021!$E$9:$E$93)+63.1579*EXP(-0.19*BC$58))/(Fperm_SI_Woolf2021!$E$9:$E$93-BC$58))*(BC$58-Fperm_SI_Woolf2021!$E$9:$E$93)/10))) + Fperm_SI_Woolf2021!$H$9:$H$93*EXP(-Fperm_SI_Woolf2021!$K$9:$K$93*$C114*IF(BC$58=Fperm_SI_Woolf2021!$E$9:$E$93,1,EXP(LN((1.1*(Fperm_SI_Woolf2021!$E$9:$E$93-BC$58)-63.1579*EXP(-0.19*Fperm_SI_Woolf2021!$E$9:$E$93)+63.1579*EXP(-0.19*BC$58))/(Fperm_SI_Woolf2021!$E$9:$E$93-BC$58))*(BC$58-Fperm_SI_Woolf2021!$E$9:$E$93)/10))),Fperm_SI_Woolf2021!$D$9:$D$93))</f>
        <v>0.30860112864118516</v>
      </c>
      <c r="BD114" s="51" cm="1">
        <f t="array" ref="BD114">MIN(1,SLOPE(Fperm_SI_Woolf2021!$F$9:$F$93*EXP(-Fperm_SI_Woolf2021!$I$9:$I$93*$C114*IF(BD$58=Fperm_SI_Woolf2021!$E$9:$E$93,1,EXP(LN((1.1*(Fperm_SI_Woolf2021!$E$9:$E$93-BD$58)-63.1579*EXP(-0.19*Fperm_SI_Woolf2021!$E$9:$E$93)+63.1579*EXP(-0.19*BD$58))/(Fperm_SI_Woolf2021!$E$9:$E$93-BD$58))*(BD$58-Fperm_SI_Woolf2021!$E$9:$E$93)/10))) + Fperm_SI_Woolf2021!$G$9:$G$93*EXP(-Fperm_SI_Woolf2021!$J$9:$J$93*$C114*IF(BD$58=Fperm_SI_Woolf2021!$E$9:$E$93,1,EXP(LN((1.1*(Fperm_SI_Woolf2021!$E$9:$E$93-BD$58)-63.1579*EXP(-0.19*Fperm_SI_Woolf2021!$E$9:$E$93)+63.1579*EXP(-0.19*BD$58))/(Fperm_SI_Woolf2021!$E$9:$E$93-BD$58))*(BD$58-Fperm_SI_Woolf2021!$E$9:$E$93)/10))) + Fperm_SI_Woolf2021!$H$9:$H$93*EXP(-Fperm_SI_Woolf2021!$K$9:$K$93*$C114*IF(BD$58=Fperm_SI_Woolf2021!$E$9:$E$93,1,EXP(LN((1.1*(Fperm_SI_Woolf2021!$E$9:$E$93-BD$58)-63.1579*EXP(-0.19*Fperm_SI_Woolf2021!$E$9:$E$93)+63.1579*EXP(-0.19*BD$58))/(Fperm_SI_Woolf2021!$E$9:$E$93-BD$58))*(BD$58-Fperm_SI_Woolf2021!$E$9:$E$93)/10))),Fperm_SI_Woolf2021!$D$9:$D$93)*BD$57+INTERCEPT(Fperm_SI_Woolf2021!$F$9:$F$93*EXP(-Fperm_SI_Woolf2021!$I$9:$I$93*$C114*IF(BD$58=Fperm_SI_Woolf2021!$E$9:$E$93,1,EXP(LN((1.1*(Fperm_SI_Woolf2021!$E$9:$E$93-BD$58)-63.1579*EXP(-0.19*Fperm_SI_Woolf2021!$E$9:$E$93)+63.1579*EXP(-0.19*BD$58))/(Fperm_SI_Woolf2021!$E$9:$E$93-BD$58))*(BD$58-Fperm_SI_Woolf2021!$E$9:$E$93)/10))) + Fperm_SI_Woolf2021!$G$9:$G$93*EXP(-Fperm_SI_Woolf2021!$J$9:$J$93*$C114*IF(BD$58=Fperm_SI_Woolf2021!$E$9:$E$93,1,EXP(LN((1.1*(Fperm_SI_Woolf2021!$E$9:$E$93-BD$58)-63.1579*EXP(-0.19*Fperm_SI_Woolf2021!$E$9:$E$93)+63.1579*EXP(-0.19*BD$58))/(Fperm_SI_Woolf2021!$E$9:$E$93-BD$58))*(BD$58-Fperm_SI_Woolf2021!$E$9:$E$93)/10))) + Fperm_SI_Woolf2021!$H$9:$H$93*EXP(-Fperm_SI_Woolf2021!$K$9:$K$93*$C114*IF(BD$58=Fperm_SI_Woolf2021!$E$9:$E$93,1,EXP(LN((1.1*(Fperm_SI_Woolf2021!$E$9:$E$93-BD$58)-63.1579*EXP(-0.19*Fperm_SI_Woolf2021!$E$9:$E$93)+63.1579*EXP(-0.19*BD$58))/(Fperm_SI_Woolf2021!$E$9:$E$93-BD$58))*(BD$58-Fperm_SI_Woolf2021!$E$9:$E$93)/10))),Fperm_SI_Woolf2021!$D$9:$D$93))</f>
        <v>0.28853628312259039</v>
      </c>
      <c r="BE114" s="51" cm="1">
        <f t="array" ref="BE114">MIN(1,SLOPE(Fperm_SI_Woolf2021!$F$9:$F$93*EXP(-Fperm_SI_Woolf2021!$I$9:$I$93*$C114*IF(BE$58=Fperm_SI_Woolf2021!$E$9:$E$93,1,EXP(LN((1.1*(Fperm_SI_Woolf2021!$E$9:$E$93-BE$58)-63.1579*EXP(-0.19*Fperm_SI_Woolf2021!$E$9:$E$93)+63.1579*EXP(-0.19*BE$58))/(Fperm_SI_Woolf2021!$E$9:$E$93-BE$58))*(BE$58-Fperm_SI_Woolf2021!$E$9:$E$93)/10))) + Fperm_SI_Woolf2021!$G$9:$G$93*EXP(-Fperm_SI_Woolf2021!$J$9:$J$93*$C114*IF(BE$58=Fperm_SI_Woolf2021!$E$9:$E$93,1,EXP(LN((1.1*(Fperm_SI_Woolf2021!$E$9:$E$93-BE$58)-63.1579*EXP(-0.19*Fperm_SI_Woolf2021!$E$9:$E$93)+63.1579*EXP(-0.19*BE$58))/(Fperm_SI_Woolf2021!$E$9:$E$93-BE$58))*(BE$58-Fperm_SI_Woolf2021!$E$9:$E$93)/10))) + Fperm_SI_Woolf2021!$H$9:$H$93*EXP(-Fperm_SI_Woolf2021!$K$9:$K$93*$C114*IF(BE$58=Fperm_SI_Woolf2021!$E$9:$E$93,1,EXP(LN((1.1*(Fperm_SI_Woolf2021!$E$9:$E$93-BE$58)-63.1579*EXP(-0.19*Fperm_SI_Woolf2021!$E$9:$E$93)+63.1579*EXP(-0.19*BE$58))/(Fperm_SI_Woolf2021!$E$9:$E$93-BE$58))*(BE$58-Fperm_SI_Woolf2021!$E$9:$E$93)/10))),Fperm_SI_Woolf2021!$D$9:$D$93)*BE$57+INTERCEPT(Fperm_SI_Woolf2021!$F$9:$F$93*EXP(-Fperm_SI_Woolf2021!$I$9:$I$93*$C114*IF(BE$58=Fperm_SI_Woolf2021!$E$9:$E$93,1,EXP(LN((1.1*(Fperm_SI_Woolf2021!$E$9:$E$93-BE$58)-63.1579*EXP(-0.19*Fperm_SI_Woolf2021!$E$9:$E$93)+63.1579*EXP(-0.19*BE$58))/(Fperm_SI_Woolf2021!$E$9:$E$93-BE$58))*(BE$58-Fperm_SI_Woolf2021!$E$9:$E$93)/10))) + Fperm_SI_Woolf2021!$G$9:$G$93*EXP(-Fperm_SI_Woolf2021!$J$9:$J$93*$C114*IF(BE$58=Fperm_SI_Woolf2021!$E$9:$E$93,1,EXP(LN((1.1*(Fperm_SI_Woolf2021!$E$9:$E$93-BE$58)-63.1579*EXP(-0.19*Fperm_SI_Woolf2021!$E$9:$E$93)+63.1579*EXP(-0.19*BE$58))/(Fperm_SI_Woolf2021!$E$9:$E$93-BE$58))*(BE$58-Fperm_SI_Woolf2021!$E$9:$E$93)/10))) + Fperm_SI_Woolf2021!$H$9:$H$93*EXP(-Fperm_SI_Woolf2021!$K$9:$K$93*$C114*IF(BE$58=Fperm_SI_Woolf2021!$E$9:$E$93,1,EXP(LN((1.1*(Fperm_SI_Woolf2021!$E$9:$E$93-BE$58)-63.1579*EXP(-0.19*Fperm_SI_Woolf2021!$E$9:$E$93)+63.1579*EXP(-0.19*BE$58))/(Fperm_SI_Woolf2021!$E$9:$E$93-BE$58))*(BE$58-Fperm_SI_Woolf2021!$E$9:$E$93)/10))),Fperm_SI_Woolf2021!$D$9:$D$93))</f>
        <v>0.26847143760399561</v>
      </c>
      <c r="BF114" s="51" cm="1">
        <f t="array" ref="BF114">MIN(1,SLOPE(Fperm_SI_Woolf2021!$F$9:$F$93*EXP(-Fperm_SI_Woolf2021!$I$9:$I$93*$C114*IF(BF$58=Fperm_SI_Woolf2021!$E$9:$E$93,1,EXP(LN((1.1*(Fperm_SI_Woolf2021!$E$9:$E$93-BF$58)-63.1579*EXP(-0.19*Fperm_SI_Woolf2021!$E$9:$E$93)+63.1579*EXP(-0.19*BF$58))/(Fperm_SI_Woolf2021!$E$9:$E$93-BF$58))*(BF$58-Fperm_SI_Woolf2021!$E$9:$E$93)/10))) + Fperm_SI_Woolf2021!$G$9:$G$93*EXP(-Fperm_SI_Woolf2021!$J$9:$J$93*$C114*IF(BF$58=Fperm_SI_Woolf2021!$E$9:$E$93,1,EXP(LN((1.1*(Fperm_SI_Woolf2021!$E$9:$E$93-BF$58)-63.1579*EXP(-0.19*Fperm_SI_Woolf2021!$E$9:$E$93)+63.1579*EXP(-0.19*BF$58))/(Fperm_SI_Woolf2021!$E$9:$E$93-BF$58))*(BF$58-Fperm_SI_Woolf2021!$E$9:$E$93)/10))) + Fperm_SI_Woolf2021!$H$9:$H$93*EXP(-Fperm_SI_Woolf2021!$K$9:$K$93*$C114*IF(BF$58=Fperm_SI_Woolf2021!$E$9:$E$93,1,EXP(LN((1.1*(Fperm_SI_Woolf2021!$E$9:$E$93-BF$58)-63.1579*EXP(-0.19*Fperm_SI_Woolf2021!$E$9:$E$93)+63.1579*EXP(-0.19*BF$58))/(Fperm_SI_Woolf2021!$E$9:$E$93-BF$58))*(BF$58-Fperm_SI_Woolf2021!$E$9:$E$93)/10))),Fperm_SI_Woolf2021!$D$9:$D$93)*BF$57+INTERCEPT(Fperm_SI_Woolf2021!$F$9:$F$93*EXP(-Fperm_SI_Woolf2021!$I$9:$I$93*$C114*IF(BF$58=Fperm_SI_Woolf2021!$E$9:$E$93,1,EXP(LN((1.1*(Fperm_SI_Woolf2021!$E$9:$E$93-BF$58)-63.1579*EXP(-0.19*Fperm_SI_Woolf2021!$E$9:$E$93)+63.1579*EXP(-0.19*BF$58))/(Fperm_SI_Woolf2021!$E$9:$E$93-BF$58))*(BF$58-Fperm_SI_Woolf2021!$E$9:$E$93)/10))) + Fperm_SI_Woolf2021!$G$9:$G$93*EXP(-Fperm_SI_Woolf2021!$J$9:$J$93*$C114*IF(BF$58=Fperm_SI_Woolf2021!$E$9:$E$93,1,EXP(LN((1.1*(Fperm_SI_Woolf2021!$E$9:$E$93-BF$58)-63.1579*EXP(-0.19*Fperm_SI_Woolf2021!$E$9:$E$93)+63.1579*EXP(-0.19*BF$58))/(Fperm_SI_Woolf2021!$E$9:$E$93-BF$58))*(BF$58-Fperm_SI_Woolf2021!$E$9:$E$93)/10))) + Fperm_SI_Woolf2021!$H$9:$H$93*EXP(-Fperm_SI_Woolf2021!$K$9:$K$93*$C114*IF(BF$58=Fperm_SI_Woolf2021!$E$9:$E$93,1,EXP(LN((1.1*(Fperm_SI_Woolf2021!$E$9:$E$93-BF$58)-63.1579*EXP(-0.19*Fperm_SI_Woolf2021!$E$9:$E$93)+63.1579*EXP(-0.19*BF$58))/(Fperm_SI_Woolf2021!$E$9:$E$93-BF$58))*(BF$58-Fperm_SI_Woolf2021!$E$9:$E$93)/10))),Fperm_SI_Woolf2021!$D$9:$D$93))</f>
        <v>0.24840659208540086</v>
      </c>
      <c r="BG114" s="51" cm="1">
        <f t="array" ref="BG114">MIN(1,SLOPE(Fperm_SI_Woolf2021!$F$9:$F$93*EXP(-Fperm_SI_Woolf2021!$I$9:$I$93*$C114*IF(BG$58=Fperm_SI_Woolf2021!$E$9:$E$93,1,EXP(LN((1.1*(Fperm_SI_Woolf2021!$E$9:$E$93-BG$58)-63.1579*EXP(-0.19*Fperm_SI_Woolf2021!$E$9:$E$93)+63.1579*EXP(-0.19*BG$58))/(Fperm_SI_Woolf2021!$E$9:$E$93-BG$58))*(BG$58-Fperm_SI_Woolf2021!$E$9:$E$93)/10))) + Fperm_SI_Woolf2021!$G$9:$G$93*EXP(-Fperm_SI_Woolf2021!$J$9:$J$93*$C114*IF(BG$58=Fperm_SI_Woolf2021!$E$9:$E$93,1,EXP(LN((1.1*(Fperm_SI_Woolf2021!$E$9:$E$93-BG$58)-63.1579*EXP(-0.19*Fperm_SI_Woolf2021!$E$9:$E$93)+63.1579*EXP(-0.19*BG$58))/(Fperm_SI_Woolf2021!$E$9:$E$93-BG$58))*(BG$58-Fperm_SI_Woolf2021!$E$9:$E$93)/10))) + Fperm_SI_Woolf2021!$H$9:$H$93*EXP(-Fperm_SI_Woolf2021!$K$9:$K$93*$C114*IF(BG$58=Fperm_SI_Woolf2021!$E$9:$E$93,1,EXP(LN((1.1*(Fperm_SI_Woolf2021!$E$9:$E$93-BG$58)-63.1579*EXP(-0.19*Fperm_SI_Woolf2021!$E$9:$E$93)+63.1579*EXP(-0.19*BG$58))/(Fperm_SI_Woolf2021!$E$9:$E$93-BG$58))*(BG$58-Fperm_SI_Woolf2021!$E$9:$E$93)/10))),Fperm_SI_Woolf2021!$D$9:$D$93)*BG$57+INTERCEPT(Fperm_SI_Woolf2021!$F$9:$F$93*EXP(-Fperm_SI_Woolf2021!$I$9:$I$93*$C114*IF(BG$58=Fperm_SI_Woolf2021!$E$9:$E$93,1,EXP(LN((1.1*(Fperm_SI_Woolf2021!$E$9:$E$93-BG$58)-63.1579*EXP(-0.19*Fperm_SI_Woolf2021!$E$9:$E$93)+63.1579*EXP(-0.19*BG$58))/(Fperm_SI_Woolf2021!$E$9:$E$93-BG$58))*(BG$58-Fperm_SI_Woolf2021!$E$9:$E$93)/10))) + Fperm_SI_Woolf2021!$G$9:$G$93*EXP(-Fperm_SI_Woolf2021!$J$9:$J$93*$C114*IF(BG$58=Fperm_SI_Woolf2021!$E$9:$E$93,1,EXP(LN((1.1*(Fperm_SI_Woolf2021!$E$9:$E$93-BG$58)-63.1579*EXP(-0.19*Fperm_SI_Woolf2021!$E$9:$E$93)+63.1579*EXP(-0.19*BG$58))/(Fperm_SI_Woolf2021!$E$9:$E$93-BG$58))*(BG$58-Fperm_SI_Woolf2021!$E$9:$E$93)/10))) + Fperm_SI_Woolf2021!$H$9:$H$93*EXP(-Fperm_SI_Woolf2021!$K$9:$K$93*$C114*IF(BG$58=Fperm_SI_Woolf2021!$E$9:$E$93,1,EXP(LN((1.1*(Fperm_SI_Woolf2021!$E$9:$E$93-BG$58)-63.1579*EXP(-0.19*Fperm_SI_Woolf2021!$E$9:$E$93)+63.1579*EXP(-0.19*BG$58))/(Fperm_SI_Woolf2021!$E$9:$E$93-BG$58))*(BG$58-Fperm_SI_Woolf2021!$E$9:$E$93)/10))),Fperm_SI_Woolf2021!$D$9:$D$93))</f>
        <v>0.22834174656680609</v>
      </c>
      <c r="BH114" s="51" cm="1">
        <f t="array" ref="BH114">MIN(1,SLOPE(Fperm_SI_Woolf2021!$F$9:$F$93*EXP(-Fperm_SI_Woolf2021!$I$9:$I$93*$C114*IF(BH$58=Fperm_SI_Woolf2021!$E$9:$E$93,1,EXP(LN((1.1*(Fperm_SI_Woolf2021!$E$9:$E$93-BH$58)-63.1579*EXP(-0.19*Fperm_SI_Woolf2021!$E$9:$E$93)+63.1579*EXP(-0.19*BH$58))/(Fperm_SI_Woolf2021!$E$9:$E$93-BH$58))*(BH$58-Fperm_SI_Woolf2021!$E$9:$E$93)/10))) + Fperm_SI_Woolf2021!$G$9:$G$93*EXP(-Fperm_SI_Woolf2021!$J$9:$J$93*$C114*IF(BH$58=Fperm_SI_Woolf2021!$E$9:$E$93,1,EXP(LN((1.1*(Fperm_SI_Woolf2021!$E$9:$E$93-BH$58)-63.1579*EXP(-0.19*Fperm_SI_Woolf2021!$E$9:$E$93)+63.1579*EXP(-0.19*BH$58))/(Fperm_SI_Woolf2021!$E$9:$E$93-BH$58))*(BH$58-Fperm_SI_Woolf2021!$E$9:$E$93)/10))) + Fperm_SI_Woolf2021!$H$9:$H$93*EXP(-Fperm_SI_Woolf2021!$K$9:$K$93*$C114*IF(BH$58=Fperm_SI_Woolf2021!$E$9:$E$93,1,EXP(LN((1.1*(Fperm_SI_Woolf2021!$E$9:$E$93-BH$58)-63.1579*EXP(-0.19*Fperm_SI_Woolf2021!$E$9:$E$93)+63.1579*EXP(-0.19*BH$58))/(Fperm_SI_Woolf2021!$E$9:$E$93-BH$58))*(BH$58-Fperm_SI_Woolf2021!$E$9:$E$93)/10))),Fperm_SI_Woolf2021!$D$9:$D$93)*BH$57+INTERCEPT(Fperm_SI_Woolf2021!$F$9:$F$93*EXP(-Fperm_SI_Woolf2021!$I$9:$I$93*$C114*IF(BH$58=Fperm_SI_Woolf2021!$E$9:$E$93,1,EXP(LN((1.1*(Fperm_SI_Woolf2021!$E$9:$E$93-BH$58)-63.1579*EXP(-0.19*Fperm_SI_Woolf2021!$E$9:$E$93)+63.1579*EXP(-0.19*BH$58))/(Fperm_SI_Woolf2021!$E$9:$E$93-BH$58))*(BH$58-Fperm_SI_Woolf2021!$E$9:$E$93)/10))) + Fperm_SI_Woolf2021!$G$9:$G$93*EXP(-Fperm_SI_Woolf2021!$J$9:$J$93*$C114*IF(BH$58=Fperm_SI_Woolf2021!$E$9:$E$93,1,EXP(LN((1.1*(Fperm_SI_Woolf2021!$E$9:$E$93-BH$58)-63.1579*EXP(-0.19*Fperm_SI_Woolf2021!$E$9:$E$93)+63.1579*EXP(-0.19*BH$58))/(Fperm_SI_Woolf2021!$E$9:$E$93-BH$58))*(BH$58-Fperm_SI_Woolf2021!$E$9:$E$93)/10))) + Fperm_SI_Woolf2021!$H$9:$H$93*EXP(-Fperm_SI_Woolf2021!$K$9:$K$93*$C114*IF(BH$58=Fperm_SI_Woolf2021!$E$9:$E$93,1,EXP(LN((1.1*(Fperm_SI_Woolf2021!$E$9:$E$93-BH$58)-63.1579*EXP(-0.19*Fperm_SI_Woolf2021!$E$9:$E$93)+63.1579*EXP(-0.19*BH$58))/(Fperm_SI_Woolf2021!$E$9:$E$93-BH$58))*(BH$58-Fperm_SI_Woolf2021!$E$9:$E$93)/10))),Fperm_SI_Woolf2021!$D$9:$D$93))</f>
        <v>0.20827690104821128</v>
      </c>
      <c r="BI114" s="51" cm="1">
        <f t="array" ref="BI114">MIN(1,SLOPE(Fperm_SI_Woolf2021!$F$9:$F$93*EXP(-Fperm_SI_Woolf2021!$I$9:$I$93*$C114*IF(BI$58=Fperm_SI_Woolf2021!$E$9:$E$93,1,EXP(LN((1.1*(Fperm_SI_Woolf2021!$E$9:$E$93-BI$58)-63.1579*EXP(-0.19*Fperm_SI_Woolf2021!$E$9:$E$93)+63.1579*EXP(-0.19*BI$58))/(Fperm_SI_Woolf2021!$E$9:$E$93-BI$58))*(BI$58-Fperm_SI_Woolf2021!$E$9:$E$93)/10))) + Fperm_SI_Woolf2021!$G$9:$G$93*EXP(-Fperm_SI_Woolf2021!$J$9:$J$93*$C114*IF(BI$58=Fperm_SI_Woolf2021!$E$9:$E$93,1,EXP(LN((1.1*(Fperm_SI_Woolf2021!$E$9:$E$93-BI$58)-63.1579*EXP(-0.19*Fperm_SI_Woolf2021!$E$9:$E$93)+63.1579*EXP(-0.19*BI$58))/(Fperm_SI_Woolf2021!$E$9:$E$93-BI$58))*(BI$58-Fperm_SI_Woolf2021!$E$9:$E$93)/10))) + Fperm_SI_Woolf2021!$H$9:$H$93*EXP(-Fperm_SI_Woolf2021!$K$9:$K$93*$C114*IF(BI$58=Fperm_SI_Woolf2021!$E$9:$E$93,1,EXP(LN((1.1*(Fperm_SI_Woolf2021!$E$9:$E$93-BI$58)-63.1579*EXP(-0.19*Fperm_SI_Woolf2021!$E$9:$E$93)+63.1579*EXP(-0.19*BI$58))/(Fperm_SI_Woolf2021!$E$9:$E$93-BI$58))*(BI$58-Fperm_SI_Woolf2021!$E$9:$E$93)/10))),Fperm_SI_Woolf2021!$D$9:$D$93)*BI$57+INTERCEPT(Fperm_SI_Woolf2021!$F$9:$F$93*EXP(-Fperm_SI_Woolf2021!$I$9:$I$93*$C114*IF(BI$58=Fperm_SI_Woolf2021!$E$9:$E$93,1,EXP(LN((1.1*(Fperm_SI_Woolf2021!$E$9:$E$93-BI$58)-63.1579*EXP(-0.19*Fperm_SI_Woolf2021!$E$9:$E$93)+63.1579*EXP(-0.19*BI$58))/(Fperm_SI_Woolf2021!$E$9:$E$93-BI$58))*(BI$58-Fperm_SI_Woolf2021!$E$9:$E$93)/10))) + Fperm_SI_Woolf2021!$G$9:$G$93*EXP(-Fperm_SI_Woolf2021!$J$9:$J$93*$C114*IF(BI$58=Fperm_SI_Woolf2021!$E$9:$E$93,1,EXP(LN((1.1*(Fperm_SI_Woolf2021!$E$9:$E$93-BI$58)-63.1579*EXP(-0.19*Fperm_SI_Woolf2021!$E$9:$E$93)+63.1579*EXP(-0.19*BI$58))/(Fperm_SI_Woolf2021!$E$9:$E$93-BI$58))*(BI$58-Fperm_SI_Woolf2021!$E$9:$E$93)/10))) + Fperm_SI_Woolf2021!$H$9:$H$93*EXP(-Fperm_SI_Woolf2021!$K$9:$K$93*$C114*IF(BI$58=Fperm_SI_Woolf2021!$E$9:$E$93,1,EXP(LN((1.1*(Fperm_SI_Woolf2021!$E$9:$E$93-BI$58)-63.1579*EXP(-0.19*Fperm_SI_Woolf2021!$E$9:$E$93)+63.1579*EXP(-0.19*BI$58))/(Fperm_SI_Woolf2021!$E$9:$E$93-BI$58))*(BI$58-Fperm_SI_Woolf2021!$E$9:$E$93)/10))),Fperm_SI_Woolf2021!$D$9:$D$93))</f>
        <v>0.18821205552961651</v>
      </c>
      <c r="BJ114" s="51" cm="1">
        <f t="array" ref="BJ114">MIN(1,SLOPE(Fperm_SI_Woolf2021!$F$9:$F$93*EXP(-Fperm_SI_Woolf2021!$I$9:$I$93*$C114*IF(BJ$58=Fperm_SI_Woolf2021!$E$9:$E$93,1,EXP(LN((1.1*(Fperm_SI_Woolf2021!$E$9:$E$93-BJ$58)-63.1579*EXP(-0.19*Fperm_SI_Woolf2021!$E$9:$E$93)+63.1579*EXP(-0.19*BJ$58))/(Fperm_SI_Woolf2021!$E$9:$E$93-BJ$58))*(BJ$58-Fperm_SI_Woolf2021!$E$9:$E$93)/10))) + Fperm_SI_Woolf2021!$G$9:$G$93*EXP(-Fperm_SI_Woolf2021!$J$9:$J$93*$C114*IF(BJ$58=Fperm_SI_Woolf2021!$E$9:$E$93,1,EXP(LN((1.1*(Fperm_SI_Woolf2021!$E$9:$E$93-BJ$58)-63.1579*EXP(-0.19*Fperm_SI_Woolf2021!$E$9:$E$93)+63.1579*EXP(-0.19*BJ$58))/(Fperm_SI_Woolf2021!$E$9:$E$93-BJ$58))*(BJ$58-Fperm_SI_Woolf2021!$E$9:$E$93)/10))) + Fperm_SI_Woolf2021!$H$9:$H$93*EXP(-Fperm_SI_Woolf2021!$K$9:$K$93*$C114*IF(BJ$58=Fperm_SI_Woolf2021!$E$9:$E$93,1,EXP(LN((1.1*(Fperm_SI_Woolf2021!$E$9:$E$93-BJ$58)-63.1579*EXP(-0.19*Fperm_SI_Woolf2021!$E$9:$E$93)+63.1579*EXP(-0.19*BJ$58))/(Fperm_SI_Woolf2021!$E$9:$E$93-BJ$58))*(BJ$58-Fperm_SI_Woolf2021!$E$9:$E$93)/10))),Fperm_SI_Woolf2021!$D$9:$D$93)*BJ$57+INTERCEPT(Fperm_SI_Woolf2021!$F$9:$F$93*EXP(-Fperm_SI_Woolf2021!$I$9:$I$93*$C114*IF(BJ$58=Fperm_SI_Woolf2021!$E$9:$E$93,1,EXP(LN((1.1*(Fperm_SI_Woolf2021!$E$9:$E$93-BJ$58)-63.1579*EXP(-0.19*Fperm_SI_Woolf2021!$E$9:$E$93)+63.1579*EXP(-0.19*BJ$58))/(Fperm_SI_Woolf2021!$E$9:$E$93-BJ$58))*(BJ$58-Fperm_SI_Woolf2021!$E$9:$E$93)/10))) + Fperm_SI_Woolf2021!$G$9:$G$93*EXP(-Fperm_SI_Woolf2021!$J$9:$J$93*$C114*IF(BJ$58=Fperm_SI_Woolf2021!$E$9:$E$93,1,EXP(LN((1.1*(Fperm_SI_Woolf2021!$E$9:$E$93-BJ$58)-63.1579*EXP(-0.19*Fperm_SI_Woolf2021!$E$9:$E$93)+63.1579*EXP(-0.19*BJ$58))/(Fperm_SI_Woolf2021!$E$9:$E$93-BJ$58))*(BJ$58-Fperm_SI_Woolf2021!$E$9:$E$93)/10))) + Fperm_SI_Woolf2021!$H$9:$H$93*EXP(-Fperm_SI_Woolf2021!$K$9:$K$93*$C114*IF(BJ$58=Fperm_SI_Woolf2021!$E$9:$E$93,1,EXP(LN((1.1*(Fperm_SI_Woolf2021!$E$9:$E$93-BJ$58)-63.1579*EXP(-0.19*Fperm_SI_Woolf2021!$E$9:$E$93)+63.1579*EXP(-0.19*BJ$58))/(Fperm_SI_Woolf2021!$E$9:$E$93-BJ$58))*(BJ$58-Fperm_SI_Woolf2021!$E$9:$E$93)/10))),Fperm_SI_Woolf2021!$D$9:$D$93))</f>
        <v>0.16814721001102167</v>
      </c>
      <c r="BK114" s="51" cm="1">
        <f t="array" ref="BK114">MIN(1,SLOPE(Fperm_SI_Woolf2021!$F$9:$F$93*EXP(-Fperm_SI_Woolf2021!$I$9:$I$93*$C114*IF(BK$58=Fperm_SI_Woolf2021!$E$9:$E$93,1,EXP(LN((1.1*(Fperm_SI_Woolf2021!$E$9:$E$93-BK$58)-63.1579*EXP(-0.19*Fperm_SI_Woolf2021!$E$9:$E$93)+63.1579*EXP(-0.19*BK$58))/(Fperm_SI_Woolf2021!$E$9:$E$93-BK$58))*(BK$58-Fperm_SI_Woolf2021!$E$9:$E$93)/10))) + Fperm_SI_Woolf2021!$G$9:$G$93*EXP(-Fperm_SI_Woolf2021!$J$9:$J$93*$C114*IF(BK$58=Fperm_SI_Woolf2021!$E$9:$E$93,1,EXP(LN((1.1*(Fperm_SI_Woolf2021!$E$9:$E$93-BK$58)-63.1579*EXP(-0.19*Fperm_SI_Woolf2021!$E$9:$E$93)+63.1579*EXP(-0.19*BK$58))/(Fperm_SI_Woolf2021!$E$9:$E$93-BK$58))*(BK$58-Fperm_SI_Woolf2021!$E$9:$E$93)/10))) + Fperm_SI_Woolf2021!$H$9:$H$93*EXP(-Fperm_SI_Woolf2021!$K$9:$K$93*$C114*IF(BK$58=Fperm_SI_Woolf2021!$E$9:$E$93,1,EXP(LN((1.1*(Fperm_SI_Woolf2021!$E$9:$E$93-BK$58)-63.1579*EXP(-0.19*Fperm_SI_Woolf2021!$E$9:$E$93)+63.1579*EXP(-0.19*BK$58))/(Fperm_SI_Woolf2021!$E$9:$E$93-BK$58))*(BK$58-Fperm_SI_Woolf2021!$E$9:$E$93)/10))),Fperm_SI_Woolf2021!$D$9:$D$93)*BK$57+INTERCEPT(Fperm_SI_Woolf2021!$F$9:$F$93*EXP(-Fperm_SI_Woolf2021!$I$9:$I$93*$C114*IF(BK$58=Fperm_SI_Woolf2021!$E$9:$E$93,1,EXP(LN((1.1*(Fperm_SI_Woolf2021!$E$9:$E$93-BK$58)-63.1579*EXP(-0.19*Fperm_SI_Woolf2021!$E$9:$E$93)+63.1579*EXP(-0.19*BK$58))/(Fperm_SI_Woolf2021!$E$9:$E$93-BK$58))*(BK$58-Fperm_SI_Woolf2021!$E$9:$E$93)/10))) + Fperm_SI_Woolf2021!$G$9:$G$93*EXP(-Fperm_SI_Woolf2021!$J$9:$J$93*$C114*IF(BK$58=Fperm_SI_Woolf2021!$E$9:$E$93,1,EXP(LN((1.1*(Fperm_SI_Woolf2021!$E$9:$E$93-BK$58)-63.1579*EXP(-0.19*Fperm_SI_Woolf2021!$E$9:$E$93)+63.1579*EXP(-0.19*BK$58))/(Fperm_SI_Woolf2021!$E$9:$E$93-BK$58))*(BK$58-Fperm_SI_Woolf2021!$E$9:$E$93)/10))) + Fperm_SI_Woolf2021!$H$9:$H$93*EXP(-Fperm_SI_Woolf2021!$K$9:$K$93*$C114*IF(BK$58=Fperm_SI_Woolf2021!$E$9:$E$93,1,EXP(LN((1.1*(Fperm_SI_Woolf2021!$E$9:$E$93-BK$58)-63.1579*EXP(-0.19*Fperm_SI_Woolf2021!$E$9:$E$93)+63.1579*EXP(-0.19*BK$58))/(Fperm_SI_Woolf2021!$E$9:$E$93-BK$58))*(BK$58-Fperm_SI_Woolf2021!$E$9:$E$93)/10))),Fperm_SI_Woolf2021!$D$9:$D$93))</f>
        <v>0.1480823644924269</v>
      </c>
      <c r="BL114" s="51" cm="1">
        <f t="array" ref="BL114">MIN(1,SLOPE(Fperm_SI_Woolf2021!$F$9:$F$93*EXP(-Fperm_SI_Woolf2021!$I$9:$I$93*$C114*IF(BL$58=Fperm_SI_Woolf2021!$E$9:$E$93,1,EXP(LN((1.1*(Fperm_SI_Woolf2021!$E$9:$E$93-BL$58)-63.1579*EXP(-0.19*Fperm_SI_Woolf2021!$E$9:$E$93)+63.1579*EXP(-0.19*BL$58))/(Fperm_SI_Woolf2021!$E$9:$E$93-BL$58))*(BL$58-Fperm_SI_Woolf2021!$E$9:$E$93)/10))) + Fperm_SI_Woolf2021!$G$9:$G$93*EXP(-Fperm_SI_Woolf2021!$J$9:$J$93*$C114*IF(BL$58=Fperm_SI_Woolf2021!$E$9:$E$93,1,EXP(LN((1.1*(Fperm_SI_Woolf2021!$E$9:$E$93-BL$58)-63.1579*EXP(-0.19*Fperm_SI_Woolf2021!$E$9:$E$93)+63.1579*EXP(-0.19*BL$58))/(Fperm_SI_Woolf2021!$E$9:$E$93-BL$58))*(BL$58-Fperm_SI_Woolf2021!$E$9:$E$93)/10))) + Fperm_SI_Woolf2021!$H$9:$H$93*EXP(-Fperm_SI_Woolf2021!$K$9:$K$93*$C114*IF(BL$58=Fperm_SI_Woolf2021!$E$9:$E$93,1,EXP(LN((1.1*(Fperm_SI_Woolf2021!$E$9:$E$93-BL$58)-63.1579*EXP(-0.19*Fperm_SI_Woolf2021!$E$9:$E$93)+63.1579*EXP(-0.19*BL$58))/(Fperm_SI_Woolf2021!$E$9:$E$93-BL$58))*(BL$58-Fperm_SI_Woolf2021!$E$9:$E$93)/10))),Fperm_SI_Woolf2021!$D$9:$D$93)*BL$57+INTERCEPT(Fperm_SI_Woolf2021!$F$9:$F$93*EXP(-Fperm_SI_Woolf2021!$I$9:$I$93*$C114*IF(BL$58=Fperm_SI_Woolf2021!$E$9:$E$93,1,EXP(LN((1.1*(Fperm_SI_Woolf2021!$E$9:$E$93-BL$58)-63.1579*EXP(-0.19*Fperm_SI_Woolf2021!$E$9:$E$93)+63.1579*EXP(-0.19*BL$58))/(Fperm_SI_Woolf2021!$E$9:$E$93-BL$58))*(BL$58-Fperm_SI_Woolf2021!$E$9:$E$93)/10))) + Fperm_SI_Woolf2021!$G$9:$G$93*EXP(-Fperm_SI_Woolf2021!$J$9:$J$93*$C114*IF(BL$58=Fperm_SI_Woolf2021!$E$9:$E$93,1,EXP(LN((1.1*(Fperm_SI_Woolf2021!$E$9:$E$93-BL$58)-63.1579*EXP(-0.19*Fperm_SI_Woolf2021!$E$9:$E$93)+63.1579*EXP(-0.19*BL$58))/(Fperm_SI_Woolf2021!$E$9:$E$93-BL$58))*(BL$58-Fperm_SI_Woolf2021!$E$9:$E$93)/10))) + Fperm_SI_Woolf2021!$H$9:$H$93*EXP(-Fperm_SI_Woolf2021!$K$9:$K$93*$C114*IF(BL$58=Fperm_SI_Woolf2021!$E$9:$E$93,1,EXP(LN((1.1*(Fperm_SI_Woolf2021!$E$9:$E$93-BL$58)-63.1579*EXP(-0.19*Fperm_SI_Woolf2021!$E$9:$E$93)+63.1579*EXP(-0.19*BL$58))/(Fperm_SI_Woolf2021!$E$9:$E$93-BL$58))*(BL$58-Fperm_SI_Woolf2021!$E$9:$E$93)/10))),Fperm_SI_Woolf2021!$D$9:$D$93))</f>
        <v>0.38344943558644617</v>
      </c>
      <c r="BM114" s="51" cm="1">
        <f t="array" ref="BM114">MIN(1,SLOPE(Fperm_SI_Woolf2021!$F$9:$F$93*EXP(-Fperm_SI_Woolf2021!$I$9:$I$93*$C114*IF(BM$58=Fperm_SI_Woolf2021!$E$9:$E$93,1,EXP(LN((1.1*(Fperm_SI_Woolf2021!$E$9:$E$93-BM$58)-63.1579*EXP(-0.19*Fperm_SI_Woolf2021!$E$9:$E$93)+63.1579*EXP(-0.19*BM$58))/(Fperm_SI_Woolf2021!$E$9:$E$93-BM$58))*(BM$58-Fperm_SI_Woolf2021!$E$9:$E$93)/10))) + Fperm_SI_Woolf2021!$G$9:$G$93*EXP(-Fperm_SI_Woolf2021!$J$9:$J$93*$C114*IF(BM$58=Fperm_SI_Woolf2021!$E$9:$E$93,1,EXP(LN((1.1*(Fperm_SI_Woolf2021!$E$9:$E$93-BM$58)-63.1579*EXP(-0.19*Fperm_SI_Woolf2021!$E$9:$E$93)+63.1579*EXP(-0.19*BM$58))/(Fperm_SI_Woolf2021!$E$9:$E$93-BM$58))*(BM$58-Fperm_SI_Woolf2021!$E$9:$E$93)/10))) + Fperm_SI_Woolf2021!$H$9:$H$93*EXP(-Fperm_SI_Woolf2021!$K$9:$K$93*$C114*IF(BM$58=Fperm_SI_Woolf2021!$E$9:$E$93,1,EXP(LN((1.1*(Fperm_SI_Woolf2021!$E$9:$E$93-BM$58)-63.1579*EXP(-0.19*Fperm_SI_Woolf2021!$E$9:$E$93)+63.1579*EXP(-0.19*BM$58))/(Fperm_SI_Woolf2021!$E$9:$E$93-BM$58))*(BM$58-Fperm_SI_Woolf2021!$E$9:$E$93)/10))),Fperm_SI_Woolf2021!$D$9:$D$93)*BM$57+INTERCEPT(Fperm_SI_Woolf2021!$F$9:$F$93*EXP(-Fperm_SI_Woolf2021!$I$9:$I$93*$C114*IF(BM$58=Fperm_SI_Woolf2021!$E$9:$E$93,1,EXP(LN((1.1*(Fperm_SI_Woolf2021!$E$9:$E$93-BM$58)-63.1579*EXP(-0.19*Fperm_SI_Woolf2021!$E$9:$E$93)+63.1579*EXP(-0.19*BM$58))/(Fperm_SI_Woolf2021!$E$9:$E$93-BM$58))*(BM$58-Fperm_SI_Woolf2021!$E$9:$E$93)/10))) + Fperm_SI_Woolf2021!$G$9:$G$93*EXP(-Fperm_SI_Woolf2021!$J$9:$J$93*$C114*IF(BM$58=Fperm_SI_Woolf2021!$E$9:$E$93,1,EXP(LN((1.1*(Fperm_SI_Woolf2021!$E$9:$E$93-BM$58)-63.1579*EXP(-0.19*Fperm_SI_Woolf2021!$E$9:$E$93)+63.1579*EXP(-0.19*BM$58))/(Fperm_SI_Woolf2021!$E$9:$E$93-BM$58))*(BM$58-Fperm_SI_Woolf2021!$E$9:$E$93)/10))) + Fperm_SI_Woolf2021!$H$9:$H$93*EXP(-Fperm_SI_Woolf2021!$K$9:$K$93*$C114*IF(BM$58=Fperm_SI_Woolf2021!$E$9:$E$93,1,EXP(LN((1.1*(Fperm_SI_Woolf2021!$E$9:$E$93-BM$58)-63.1579*EXP(-0.19*Fperm_SI_Woolf2021!$E$9:$E$93)+63.1579*EXP(-0.19*BM$58))/(Fperm_SI_Woolf2021!$E$9:$E$93-BM$58))*(BM$58-Fperm_SI_Woolf2021!$E$9:$E$93)/10))),Fperm_SI_Woolf2021!$D$9:$D$93))</f>
        <v>0.36536152586833098</v>
      </c>
      <c r="BN114" s="51" cm="1">
        <f t="array" ref="BN114">MIN(1,SLOPE(Fperm_SI_Woolf2021!$F$9:$F$93*EXP(-Fperm_SI_Woolf2021!$I$9:$I$93*$C114*IF(BN$58=Fperm_SI_Woolf2021!$E$9:$E$93,1,EXP(LN((1.1*(Fperm_SI_Woolf2021!$E$9:$E$93-BN$58)-63.1579*EXP(-0.19*Fperm_SI_Woolf2021!$E$9:$E$93)+63.1579*EXP(-0.19*BN$58))/(Fperm_SI_Woolf2021!$E$9:$E$93-BN$58))*(BN$58-Fperm_SI_Woolf2021!$E$9:$E$93)/10))) + Fperm_SI_Woolf2021!$G$9:$G$93*EXP(-Fperm_SI_Woolf2021!$J$9:$J$93*$C114*IF(BN$58=Fperm_SI_Woolf2021!$E$9:$E$93,1,EXP(LN((1.1*(Fperm_SI_Woolf2021!$E$9:$E$93-BN$58)-63.1579*EXP(-0.19*Fperm_SI_Woolf2021!$E$9:$E$93)+63.1579*EXP(-0.19*BN$58))/(Fperm_SI_Woolf2021!$E$9:$E$93-BN$58))*(BN$58-Fperm_SI_Woolf2021!$E$9:$E$93)/10))) + Fperm_SI_Woolf2021!$H$9:$H$93*EXP(-Fperm_SI_Woolf2021!$K$9:$K$93*$C114*IF(BN$58=Fperm_SI_Woolf2021!$E$9:$E$93,1,EXP(LN((1.1*(Fperm_SI_Woolf2021!$E$9:$E$93-BN$58)-63.1579*EXP(-0.19*Fperm_SI_Woolf2021!$E$9:$E$93)+63.1579*EXP(-0.19*BN$58))/(Fperm_SI_Woolf2021!$E$9:$E$93-BN$58))*(BN$58-Fperm_SI_Woolf2021!$E$9:$E$93)/10))),Fperm_SI_Woolf2021!$D$9:$D$93)*BN$57+INTERCEPT(Fperm_SI_Woolf2021!$F$9:$F$93*EXP(-Fperm_SI_Woolf2021!$I$9:$I$93*$C114*IF(BN$58=Fperm_SI_Woolf2021!$E$9:$E$93,1,EXP(LN((1.1*(Fperm_SI_Woolf2021!$E$9:$E$93-BN$58)-63.1579*EXP(-0.19*Fperm_SI_Woolf2021!$E$9:$E$93)+63.1579*EXP(-0.19*BN$58))/(Fperm_SI_Woolf2021!$E$9:$E$93-BN$58))*(BN$58-Fperm_SI_Woolf2021!$E$9:$E$93)/10))) + Fperm_SI_Woolf2021!$G$9:$G$93*EXP(-Fperm_SI_Woolf2021!$J$9:$J$93*$C114*IF(BN$58=Fperm_SI_Woolf2021!$E$9:$E$93,1,EXP(LN((1.1*(Fperm_SI_Woolf2021!$E$9:$E$93-BN$58)-63.1579*EXP(-0.19*Fperm_SI_Woolf2021!$E$9:$E$93)+63.1579*EXP(-0.19*BN$58))/(Fperm_SI_Woolf2021!$E$9:$E$93-BN$58))*(BN$58-Fperm_SI_Woolf2021!$E$9:$E$93)/10))) + Fperm_SI_Woolf2021!$H$9:$H$93*EXP(-Fperm_SI_Woolf2021!$K$9:$K$93*$C114*IF(BN$58=Fperm_SI_Woolf2021!$E$9:$E$93,1,EXP(LN((1.1*(Fperm_SI_Woolf2021!$E$9:$E$93-BN$58)-63.1579*EXP(-0.19*Fperm_SI_Woolf2021!$E$9:$E$93)+63.1579*EXP(-0.19*BN$58))/(Fperm_SI_Woolf2021!$E$9:$E$93-BN$58))*(BN$58-Fperm_SI_Woolf2021!$E$9:$E$93)/10))),Fperm_SI_Woolf2021!$D$9:$D$93))</f>
        <v>0.34727361615021574</v>
      </c>
      <c r="BO114" s="51" cm="1">
        <f t="array" ref="BO114">MIN(1,SLOPE(Fperm_SI_Woolf2021!$F$9:$F$93*EXP(-Fperm_SI_Woolf2021!$I$9:$I$93*$C114*IF(BO$58=Fperm_SI_Woolf2021!$E$9:$E$93,1,EXP(LN((1.1*(Fperm_SI_Woolf2021!$E$9:$E$93-BO$58)-63.1579*EXP(-0.19*Fperm_SI_Woolf2021!$E$9:$E$93)+63.1579*EXP(-0.19*BO$58))/(Fperm_SI_Woolf2021!$E$9:$E$93-BO$58))*(BO$58-Fperm_SI_Woolf2021!$E$9:$E$93)/10))) + Fperm_SI_Woolf2021!$G$9:$G$93*EXP(-Fperm_SI_Woolf2021!$J$9:$J$93*$C114*IF(BO$58=Fperm_SI_Woolf2021!$E$9:$E$93,1,EXP(LN((1.1*(Fperm_SI_Woolf2021!$E$9:$E$93-BO$58)-63.1579*EXP(-0.19*Fperm_SI_Woolf2021!$E$9:$E$93)+63.1579*EXP(-0.19*BO$58))/(Fperm_SI_Woolf2021!$E$9:$E$93-BO$58))*(BO$58-Fperm_SI_Woolf2021!$E$9:$E$93)/10))) + Fperm_SI_Woolf2021!$H$9:$H$93*EXP(-Fperm_SI_Woolf2021!$K$9:$K$93*$C114*IF(BO$58=Fperm_SI_Woolf2021!$E$9:$E$93,1,EXP(LN((1.1*(Fperm_SI_Woolf2021!$E$9:$E$93-BO$58)-63.1579*EXP(-0.19*Fperm_SI_Woolf2021!$E$9:$E$93)+63.1579*EXP(-0.19*BO$58))/(Fperm_SI_Woolf2021!$E$9:$E$93-BO$58))*(BO$58-Fperm_SI_Woolf2021!$E$9:$E$93)/10))),Fperm_SI_Woolf2021!$D$9:$D$93)*BO$57+INTERCEPT(Fperm_SI_Woolf2021!$F$9:$F$93*EXP(-Fperm_SI_Woolf2021!$I$9:$I$93*$C114*IF(BO$58=Fperm_SI_Woolf2021!$E$9:$E$93,1,EXP(LN((1.1*(Fperm_SI_Woolf2021!$E$9:$E$93-BO$58)-63.1579*EXP(-0.19*Fperm_SI_Woolf2021!$E$9:$E$93)+63.1579*EXP(-0.19*BO$58))/(Fperm_SI_Woolf2021!$E$9:$E$93-BO$58))*(BO$58-Fperm_SI_Woolf2021!$E$9:$E$93)/10))) + Fperm_SI_Woolf2021!$G$9:$G$93*EXP(-Fperm_SI_Woolf2021!$J$9:$J$93*$C114*IF(BO$58=Fperm_SI_Woolf2021!$E$9:$E$93,1,EXP(LN((1.1*(Fperm_SI_Woolf2021!$E$9:$E$93-BO$58)-63.1579*EXP(-0.19*Fperm_SI_Woolf2021!$E$9:$E$93)+63.1579*EXP(-0.19*BO$58))/(Fperm_SI_Woolf2021!$E$9:$E$93-BO$58))*(BO$58-Fperm_SI_Woolf2021!$E$9:$E$93)/10))) + Fperm_SI_Woolf2021!$H$9:$H$93*EXP(-Fperm_SI_Woolf2021!$K$9:$K$93*$C114*IF(BO$58=Fperm_SI_Woolf2021!$E$9:$E$93,1,EXP(LN((1.1*(Fperm_SI_Woolf2021!$E$9:$E$93-BO$58)-63.1579*EXP(-0.19*Fperm_SI_Woolf2021!$E$9:$E$93)+63.1579*EXP(-0.19*BO$58))/(Fperm_SI_Woolf2021!$E$9:$E$93-BO$58))*(BO$58-Fperm_SI_Woolf2021!$E$9:$E$93)/10))),Fperm_SI_Woolf2021!$D$9:$D$93))</f>
        <v>0.32918570643210054</v>
      </c>
      <c r="BP114" s="51" cm="1">
        <f t="array" ref="BP114">MIN(1,SLOPE(Fperm_SI_Woolf2021!$F$9:$F$93*EXP(-Fperm_SI_Woolf2021!$I$9:$I$93*$C114*IF(BP$58=Fperm_SI_Woolf2021!$E$9:$E$93,1,EXP(LN((1.1*(Fperm_SI_Woolf2021!$E$9:$E$93-BP$58)-63.1579*EXP(-0.19*Fperm_SI_Woolf2021!$E$9:$E$93)+63.1579*EXP(-0.19*BP$58))/(Fperm_SI_Woolf2021!$E$9:$E$93-BP$58))*(BP$58-Fperm_SI_Woolf2021!$E$9:$E$93)/10))) + Fperm_SI_Woolf2021!$G$9:$G$93*EXP(-Fperm_SI_Woolf2021!$J$9:$J$93*$C114*IF(BP$58=Fperm_SI_Woolf2021!$E$9:$E$93,1,EXP(LN((1.1*(Fperm_SI_Woolf2021!$E$9:$E$93-BP$58)-63.1579*EXP(-0.19*Fperm_SI_Woolf2021!$E$9:$E$93)+63.1579*EXP(-0.19*BP$58))/(Fperm_SI_Woolf2021!$E$9:$E$93-BP$58))*(BP$58-Fperm_SI_Woolf2021!$E$9:$E$93)/10))) + Fperm_SI_Woolf2021!$H$9:$H$93*EXP(-Fperm_SI_Woolf2021!$K$9:$K$93*$C114*IF(BP$58=Fperm_SI_Woolf2021!$E$9:$E$93,1,EXP(LN((1.1*(Fperm_SI_Woolf2021!$E$9:$E$93-BP$58)-63.1579*EXP(-0.19*Fperm_SI_Woolf2021!$E$9:$E$93)+63.1579*EXP(-0.19*BP$58))/(Fperm_SI_Woolf2021!$E$9:$E$93-BP$58))*(BP$58-Fperm_SI_Woolf2021!$E$9:$E$93)/10))),Fperm_SI_Woolf2021!$D$9:$D$93)*BP$57+INTERCEPT(Fperm_SI_Woolf2021!$F$9:$F$93*EXP(-Fperm_SI_Woolf2021!$I$9:$I$93*$C114*IF(BP$58=Fperm_SI_Woolf2021!$E$9:$E$93,1,EXP(LN((1.1*(Fperm_SI_Woolf2021!$E$9:$E$93-BP$58)-63.1579*EXP(-0.19*Fperm_SI_Woolf2021!$E$9:$E$93)+63.1579*EXP(-0.19*BP$58))/(Fperm_SI_Woolf2021!$E$9:$E$93-BP$58))*(BP$58-Fperm_SI_Woolf2021!$E$9:$E$93)/10))) + Fperm_SI_Woolf2021!$G$9:$G$93*EXP(-Fperm_SI_Woolf2021!$J$9:$J$93*$C114*IF(BP$58=Fperm_SI_Woolf2021!$E$9:$E$93,1,EXP(LN((1.1*(Fperm_SI_Woolf2021!$E$9:$E$93-BP$58)-63.1579*EXP(-0.19*Fperm_SI_Woolf2021!$E$9:$E$93)+63.1579*EXP(-0.19*BP$58))/(Fperm_SI_Woolf2021!$E$9:$E$93-BP$58))*(BP$58-Fperm_SI_Woolf2021!$E$9:$E$93)/10))) + Fperm_SI_Woolf2021!$H$9:$H$93*EXP(-Fperm_SI_Woolf2021!$K$9:$K$93*$C114*IF(BP$58=Fperm_SI_Woolf2021!$E$9:$E$93,1,EXP(LN((1.1*(Fperm_SI_Woolf2021!$E$9:$E$93-BP$58)-63.1579*EXP(-0.19*Fperm_SI_Woolf2021!$E$9:$E$93)+63.1579*EXP(-0.19*BP$58))/(Fperm_SI_Woolf2021!$E$9:$E$93-BP$58))*(BP$58-Fperm_SI_Woolf2021!$E$9:$E$93)/10))),Fperm_SI_Woolf2021!$D$9:$D$93))</f>
        <v>0.3110977967139853</v>
      </c>
      <c r="BQ114" s="51" cm="1">
        <f t="array" ref="BQ114">MIN(1,SLOPE(Fperm_SI_Woolf2021!$F$9:$F$93*EXP(-Fperm_SI_Woolf2021!$I$9:$I$93*$C114*IF(BQ$58=Fperm_SI_Woolf2021!$E$9:$E$93,1,EXP(LN((1.1*(Fperm_SI_Woolf2021!$E$9:$E$93-BQ$58)-63.1579*EXP(-0.19*Fperm_SI_Woolf2021!$E$9:$E$93)+63.1579*EXP(-0.19*BQ$58))/(Fperm_SI_Woolf2021!$E$9:$E$93-BQ$58))*(BQ$58-Fperm_SI_Woolf2021!$E$9:$E$93)/10))) + Fperm_SI_Woolf2021!$G$9:$G$93*EXP(-Fperm_SI_Woolf2021!$J$9:$J$93*$C114*IF(BQ$58=Fperm_SI_Woolf2021!$E$9:$E$93,1,EXP(LN((1.1*(Fperm_SI_Woolf2021!$E$9:$E$93-BQ$58)-63.1579*EXP(-0.19*Fperm_SI_Woolf2021!$E$9:$E$93)+63.1579*EXP(-0.19*BQ$58))/(Fperm_SI_Woolf2021!$E$9:$E$93-BQ$58))*(BQ$58-Fperm_SI_Woolf2021!$E$9:$E$93)/10))) + Fperm_SI_Woolf2021!$H$9:$H$93*EXP(-Fperm_SI_Woolf2021!$K$9:$K$93*$C114*IF(BQ$58=Fperm_SI_Woolf2021!$E$9:$E$93,1,EXP(LN((1.1*(Fperm_SI_Woolf2021!$E$9:$E$93-BQ$58)-63.1579*EXP(-0.19*Fperm_SI_Woolf2021!$E$9:$E$93)+63.1579*EXP(-0.19*BQ$58))/(Fperm_SI_Woolf2021!$E$9:$E$93-BQ$58))*(BQ$58-Fperm_SI_Woolf2021!$E$9:$E$93)/10))),Fperm_SI_Woolf2021!$D$9:$D$93)*BQ$57+INTERCEPT(Fperm_SI_Woolf2021!$F$9:$F$93*EXP(-Fperm_SI_Woolf2021!$I$9:$I$93*$C114*IF(BQ$58=Fperm_SI_Woolf2021!$E$9:$E$93,1,EXP(LN((1.1*(Fperm_SI_Woolf2021!$E$9:$E$93-BQ$58)-63.1579*EXP(-0.19*Fperm_SI_Woolf2021!$E$9:$E$93)+63.1579*EXP(-0.19*BQ$58))/(Fperm_SI_Woolf2021!$E$9:$E$93-BQ$58))*(BQ$58-Fperm_SI_Woolf2021!$E$9:$E$93)/10))) + Fperm_SI_Woolf2021!$G$9:$G$93*EXP(-Fperm_SI_Woolf2021!$J$9:$J$93*$C114*IF(BQ$58=Fperm_SI_Woolf2021!$E$9:$E$93,1,EXP(LN((1.1*(Fperm_SI_Woolf2021!$E$9:$E$93-BQ$58)-63.1579*EXP(-0.19*Fperm_SI_Woolf2021!$E$9:$E$93)+63.1579*EXP(-0.19*BQ$58))/(Fperm_SI_Woolf2021!$E$9:$E$93-BQ$58))*(BQ$58-Fperm_SI_Woolf2021!$E$9:$E$93)/10))) + Fperm_SI_Woolf2021!$H$9:$H$93*EXP(-Fperm_SI_Woolf2021!$K$9:$K$93*$C114*IF(BQ$58=Fperm_SI_Woolf2021!$E$9:$E$93,1,EXP(LN((1.1*(Fperm_SI_Woolf2021!$E$9:$E$93-BQ$58)-63.1579*EXP(-0.19*Fperm_SI_Woolf2021!$E$9:$E$93)+63.1579*EXP(-0.19*BQ$58))/(Fperm_SI_Woolf2021!$E$9:$E$93-BQ$58))*(BQ$58-Fperm_SI_Woolf2021!$E$9:$E$93)/10))),Fperm_SI_Woolf2021!$D$9:$D$93))</f>
        <v>0.29300988699587011</v>
      </c>
      <c r="BR114" s="51" cm="1">
        <f t="array" ref="BR114">MIN(1,SLOPE(Fperm_SI_Woolf2021!$F$9:$F$93*EXP(-Fperm_SI_Woolf2021!$I$9:$I$93*$C114*IF(BR$58=Fperm_SI_Woolf2021!$E$9:$E$93,1,EXP(LN((1.1*(Fperm_SI_Woolf2021!$E$9:$E$93-BR$58)-63.1579*EXP(-0.19*Fperm_SI_Woolf2021!$E$9:$E$93)+63.1579*EXP(-0.19*BR$58))/(Fperm_SI_Woolf2021!$E$9:$E$93-BR$58))*(BR$58-Fperm_SI_Woolf2021!$E$9:$E$93)/10))) + Fperm_SI_Woolf2021!$G$9:$G$93*EXP(-Fperm_SI_Woolf2021!$J$9:$J$93*$C114*IF(BR$58=Fperm_SI_Woolf2021!$E$9:$E$93,1,EXP(LN((1.1*(Fperm_SI_Woolf2021!$E$9:$E$93-BR$58)-63.1579*EXP(-0.19*Fperm_SI_Woolf2021!$E$9:$E$93)+63.1579*EXP(-0.19*BR$58))/(Fperm_SI_Woolf2021!$E$9:$E$93-BR$58))*(BR$58-Fperm_SI_Woolf2021!$E$9:$E$93)/10))) + Fperm_SI_Woolf2021!$H$9:$H$93*EXP(-Fperm_SI_Woolf2021!$K$9:$K$93*$C114*IF(BR$58=Fperm_SI_Woolf2021!$E$9:$E$93,1,EXP(LN((1.1*(Fperm_SI_Woolf2021!$E$9:$E$93-BR$58)-63.1579*EXP(-0.19*Fperm_SI_Woolf2021!$E$9:$E$93)+63.1579*EXP(-0.19*BR$58))/(Fperm_SI_Woolf2021!$E$9:$E$93-BR$58))*(BR$58-Fperm_SI_Woolf2021!$E$9:$E$93)/10))),Fperm_SI_Woolf2021!$D$9:$D$93)*BR$57+INTERCEPT(Fperm_SI_Woolf2021!$F$9:$F$93*EXP(-Fperm_SI_Woolf2021!$I$9:$I$93*$C114*IF(BR$58=Fperm_SI_Woolf2021!$E$9:$E$93,1,EXP(LN((1.1*(Fperm_SI_Woolf2021!$E$9:$E$93-BR$58)-63.1579*EXP(-0.19*Fperm_SI_Woolf2021!$E$9:$E$93)+63.1579*EXP(-0.19*BR$58))/(Fperm_SI_Woolf2021!$E$9:$E$93-BR$58))*(BR$58-Fperm_SI_Woolf2021!$E$9:$E$93)/10))) + Fperm_SI_Woolf2021!$G$9:$G$93*EXP(-Fperm_SI_Woolf2021!$J$9:$J$93*$C114*IF(BR$58=Fperm_SI_Woolf2021!$E$9:$E$93,1,EXP(LN((1.1*(Fperm_SI_Woolf2021!$E$9:$E$93-BR$58)-63.1579*EXP(-0.19*Fperm_SI_Woolf2021!$E$9:$E$93)+63.1579*EXP(-0.19*BR$58))/(Fperm_SI_Woolf2021!$E$9:$E$93-BR$58))*(BR$58-Fperm_SI_Woolf2021!$E$9:$E$93)/10))) + Fperm_SI_Woolf2021!$H$9:$H$93*EXP(-Fperm_SI_Woolf2021!$K$9:$K$93*$C114*IF(BR$58=Fperm_SI_Woolf2021!$E$9:$E$93,1,EXP(LN((1.1*(Fperm_SI_Woolf2021!$E$9:$E$93-BR$58)-63.1579*EXP(-0.19*Fperm_SI_Woolf2021!$E$9:$E$93)+63.1579*EXP(-0.19*BR$58))/(Fperm_SI_Woolf2021!$E$9:$E$93-BR$58))*(BR$58-Fperm_SI_Woolf2021!$E$9:$E$93)/10))),Fperm_SI_Woolf2021!$D$9:$D$93))</f>
        <v>0.27492197727775491</v>
      </c>
      <c r="BS114" s="51" cm="1">
        <f t="array" ref="BS114">MIN(1,SLOPE(Fperm_SI_Woolf2021!$F$9:$F$93*EXP(-Fperm_SI_Woolf2021!$I$9:$I$93*$C114*IF(BS$58=Fperm_SI_Woolf2021!$E$9:$E$93,1,EXP(LN((1.1*(Fperm_SI_Woolf2021!$E$9:$E$93-BS$58)-63.1579*EXP(-0.19*Fperm_SI_Woolf2021!$E$9:$E$93)+63.1579*EXP(-0.19*BS$58))/(Fperm_SI_Woolf2021!$E$9:$E$93-BS$58))*(BS$58-Fperm_SI_Woolf2021!$E$9:$E$93)/10))) + Fperm_SI_Woolf2021!$G$9:$G$93*EXP(-Fperm_SI_Woolf2021!$J$9:$J$93*$C114*IF(BS$58=Fperm_SI_Woolf2021!$E$9:$E$93,1,EXP(LN((1.1*(Fperm_SI_Woolf2021!$E$9:$E$93-BS$58)-63.1579*EXP(-0.19*Fperm_SI_Woolf2021!$E$9:$E$93)+63.1579*EXP(-0.19*BS$58))/(Fperm_SI_Woolf2021!$E$9:$E$93-BS$58))*(BS$58-Fperm_SI_Woolf2021!$E$9:$E$93)/10))) + Fperm_SI_Woolf2021!$H$9:$H$93*EXP(-Fperm_SI_Woolf2021!$K$9:$K$93*$C114*IF(BS$58=Fperm_SI_Woolf2021!$E$9:$E$93,1,EXP(LN((1.1*(Fperm_SI_Woolf2021!$E$9:$E$93-BS$58)-63.1579*EXP(-0.19*Fperm_SI_Woolf2021!$E$9:$E$93)+63.1579*EXP(-0.19*BS$58))/(Fperm_SI_Woolf2021!$E$9:$E$93-BS$58))*(BS$58-Fperm_SI_Woolf2021!$E$9:$E$93)/10))),Fperm_SI_Woolf2021!$D$9:$D$93)*BS$57+INTERCEPT(Fperm_SI_Woolf2021!$F$9:$F$93*EXP(-Fperm_SI_Woolf2021!$I$9:$I$93*$C114*IF(BS$58=Fperm_SI_Woolf2021!$E$9:$E$93,1,EXP(LN((1.1*(Fperm_SI_Woolf2021!$E$9:$E$93-BS$58)-63.1579*EXP(-0.19*Fperm_SI_Woolf2021!$E$9:$E$93)+63.1579*EXP(-0.19*BS$58))/(Fperm_SI_Woolf2021!$E$9:$E$93-BS$58))*(BS$58-Fperm_SI_Woolf2021!$E$9:$E$93)/10))) + Fperm_SI_Woolf2021!$G$9:$G$93*EXP(-Fperm_SI_Woolf2021!$J$9:$J$93*$C114*IF(BS$58=Fperm_SI_Woolf2021!$E$9:$E$93,1,EXP(LN((1.1*(Fperm_SI_Woolf2021!$E$9:$E$93-BS$58)-63.1579*EXP(-0.19*Fperm_SI_Woolf2021!$E$9:$E$93)+63.1579*EXP(-0.19*BS$58))/(Fperm_SI_Woolf2021!$E$9:$E$93-BS$58))*(BS$58-Fperm_SI_Woolf2021!$E$9:$E$93)/10))) + Fperm_SI_Woolf2021!$H$9:$H$93*EXP(-Fperm_SI_Woolf2021!$K$9:$K$93*$C114*IF(BS$58=Fperm_SI_Woolf2021!$E$9:$E$93,1,EXP(LN((1.1*(Fperm_SI_Woolf2021!$E$9:$E$93-BS$58)-63.1579*EXP(-0.19*Fperm_SI_Woolf2021!$E$9:$E$93)+63.1579*EXP(-0.19*BS$58))/(Fperm_SI_Woolf2021!$E$9:$E$93-BS$58))*(BS$58-Fperm_SI_Woolf2021!$E$9:$E$93)/10))),Fperm_SI_Woolf2021!$D$9:$D$93))</f>
        <v>0.25683406755963967</v>
      </c>
      <c r="BT114" s="51" cm="1">
        <f t="array" ref="BT114">MIN(1,SLOPE(Fperm_SI_Woolf2021!$F$9:$F$93*EXP(-Fperm_SI_Woolf2021!$I$9:$I$93*$C114*IF(BT$58=Fperm_SI_Woolf2021!$E$9:$E$93,1,EXP(LN((1.1*(Fperm_SI_Woolf2021!$E$9:$E$93-BT$58)-63.1579*EXP(-0.19*Fperm_SI_Woolf2021!$E$9:$E$93)+63.1579*EXP(-0.19*BT$58))/(Fperm_SI_Woolf2021!$E$9:$E$93-BT$58))*(BT$58-Fperm_SI_Woolf2021!$E$9:$E$93)/10))) + Fperm_SI_Woolf2021!$G$9:$G$93*EXP(-Fperm_SI_Woolf2021!$J$9:$J$93*$C114*IF(BT$58=Fperm_SI_Woolf2021!$E$9:$E$93,1,EXP(LN((1.1*(Fperm_SI_Woolf2021!$E$9:$E$93-BT$58)-63.1579*EXP(-0.19*Fperm_SI_Woolf2021!$E$9:$E$93)+63.1579*EXP(-0.19*BT$58))/(Fperm_SI_Woolf2021!$E$9:$E$93-BT$58))*(BT$58-Fperm_SI_Woolf2021!$E$9:$E$93)/10))) + Fperm_SI_Woolf2021!$H$9:$H$93*EXP(-Fperm_SI_Woolf2021!$K$9:$K$93*$C114*IF(BT$58=Fperm_SI_Woolf2021!$E$9:$E$93,1,EXP(LN((1.1*(Fperm_SI_Woolf2021!$E$9:$E$93-BT$58)-63.1579*EXP(-0.19*Fperm_SI_Woolf2021!$E$9:$E$93)+63.1579*EXP(-0.19*BT$58))/(Fperm_SI_Woolf2021!$E$9:$E$93-BT$58))*(BT$58-Fperm_SI_Woolf2021!$E$9:$E$93)/10))),Fperm_SI_Woolf2021!$D$9:$D$93)*BT$57+INTERCEPT(Fperm_SI_Woolf2021!$F$9:$F$93*EXP(-Fperm_SI_Woolf2021!$I$9:$I$93*$C114*IF(BT$58=Fperm_SI_Woolf2021!$E$9:$E$93,1,EXP(LN((1.1*(Fperm_SI_Woolf2021!$E$9:$E$93-BT$58)-63.1579*EXP(-0.19*Fperm_SI_Woolf2021!$E$9:$E$93)+63.1579*EXP(-0.19*BT$58))/(Fperm_SI_Woolf2021!$E$9:$E$93-BT$58))*(BT$58-Fperm_SI_Woolf2021!$E$9:$E$93)/10))) + Fperm_SI_Woolf2021!$G$9:$G$93*EXP(-Fperm_SI_Woolf2021!$J$9:$J$93*$C114*IF(BT$58=Fperm_SI_Woolf2021!$E$9:$E$93,1,EXP(LN((1.1*(Fperm_SI_Woolf2021!$E$9:$E$93-BT$58)-63.1579*EXP(-0.19*Fperm_SI_Woolf2021!$E$9:$E$93)+63.1579*EXP(-0.19*BT$58))/(Fperm_SI_Woolf2021!$E$9:$E$93-BT$58))*(BT$58-Fperm_SI_Woolf2021!$E$9:$E$93)/10))) + Fperm_SI_Woolf2021!$H$9:$H$93*EXP(-Fperm_SI_Woolf2021!$K$9:$K$93*$C114*IF(BT$58=Fperm_SI_Woolf2021!$E$9:$E$93,1,EXP(LN((1.1*(Fperm_SI_Woolf2021!$E$9:$E$93-BT$58)-63.1579*EXP(-0.19*Fperm_SI_Woolf2021!$E$9:$E$93)+63.1579*EXP(-0.19*BT$58))/(Fperm_SI_Woolf2021!$E$9:$E$93-BT$58))*(BT$58-Fperm_SI_Woolf2021!$E$9:$E$93)/10))),Fperm_SI_Woolf2021!$D$9:$D$93))</f>
        <v>0.23874615784152448</v>
      </c>
      <c r="BU114" s="51" cm="1">
        <f t="array" ref="BU114">MIN(1,SLOPE(Fperm_SI_Woolf2021!$F$9:$F$93*EXP(-Fperm_SI_Woolf2021!$I$9:$I$93*$C114*IF(BU$58=Fperm_SI_Woolf2021!$E$9:$E$93,1,EXP(LN((1.1*(Fperm_SI_Woolf2021!$E$9:$E$93-BU$58)-63.1579*EXP(-0.19*Fperm_SI_Woolf2021!$E$9:$E$93)+63.1579*EXP(-0.19*BU$58))/(Fperm_SI_Woolf2021!$E$9:$E$93-BU$58))*(BU$58-Fperm_SI_Woolf2021!$E$9:$E$93)/10))) + Fperm_SI_Woolf2021!$G$9:$G$93*EXP(-Fperm_SI_Woolf2021!$J$9:$J$93*$C114*IF(BU$58=Fperm_SI_Woolf2021!$E$9:$E$93,1,EXP(LN((1.1*(Fperm_SI_Woolf2021!$E$9:$E$93-BU$58)-63.1579*EXP(-0.19*Fperm_SI_Woolf2021!$E$9:$E$93)+63.1579*EXP(-0.19*BU$58))/(Fperm_SI_Woolf2021!$E$9:$E$93-BU$58))*(BU$58-Fperm_SI_Woolf2021!$E$9:$E$93)/10))) + Fperm_SI_Woolf2021!$H$9:$H$93*EXP(-Fperm_SI_Woolf2021!$K$9:$K$93*$C114*IF(BU$58=Fperm_SI_Woolf2021!$E$9:$E$93,1,EXP(LN((1.1*(Fperm_SI_Woolf2021!$E$9:$E$93-BU$58)-63.1579*EXP(-0.19*Fperm_SI_Woolf2021!$E$9:$E$93)+63.1579*EXP(-0.19*BU$58))/(Fperm_SI_Woolf2021!$E$9:$E$93-BU$58))*(BU$58-Fperm_SI_Woolf2021!$E$9:$E$93)/10))),Fperm_SI_Woolf2021!$D$9:$D$93)*BU$57+INTERCEPT(Fperm_SI_Woolf2021!$F$9:$F$93*EXP(-Fperm_SI_Woolf2021!$I$9:$I$93*$C114*IF(BU$58=Fperm_SI_Woolf2021!$E$9:$E$93,1,EXP(LN((1.1*(Fperm_SI_Woolf2021!$E$9:$E$93-BU$58)-63.1579*EXP(-0.19*Fperm_SI_Woolf2021!$E$9:$E$93)+63.1579*EXP(-0.19*BU$58))/(Fperm_SI_Woolf2021!$E$9:$E$93-BU$58))*(BU$58-Fperm_SI_Woolf2021!$E$9:$E$93)/10))) + Fperm_SI_Woolf2021!$G$9:$G$93*EXP(-Fperm_SI_Woolf2021!$J$9:$J$93*$C114*IF(BU$58=Fperm_SI_Woolf2021!$E$9:$E$93,1,EXP(LN((1.1*(Fperm_SI_Woolf2021!$E$9:$E$93-BU$58)-63.1579*EXP(-0.19*Fperm_SI_Woolf2021!$E$9:$E$93)+63.1579*EXP(-0.19*BU$58))/(Fperm_SI_Woolf2021!$E$9:$E$93-BU$58))*(BU$58-Fperm_SI_Woolf2021!$E$9:$E$93)/10))) + Fperm_SI_Woolf2021!$H$9:$H$93*EXP(-Fperm_SI_Woolf2021!$K$9:$K$93*$C114*IF(BU$58=Fperm_SI_Woolf2021!$E$9:$E$93,1,EXP(LN((1.1*(Fperm_SI_Woolf2021!$E$9:$E$93-BU$58)-63.1579*EXP(-0.19*Fperm_SI_Woolf2021!$E$9:$E$93)+63.1579*EXP(-0.19*BU$58))/(Fperm_SI_Woolf2021!$E$9:$E$93-BU$58))*(BU$58-Fperm_SI_Woolf2021!$E$9:$E$93)/10))),Fperm_SI_Woolf2021!$D$9:$D$93))</f>
        <v>0.22065824812340926</v>
      </c>
      <c r="BV114" s="51" cm="1">
        <f t="array" ref="BV114">MIN(1,SLOPE(Fperm_SI_Woolf2021!$F$9:$F$93*EXP(-Fperm_SI_Woolf2021!$I$9:$I$93*$C114*IF(BV$58=Fperm_SI_Woolf2021!$E$9:$E$93,1,EXP(LN((1.1*(Fperm_SI_Woolf2021!$E$9:$E$93-BV$58)-63.1579*EXP(-0.19*Fperm_SI_Woolf2021!$E$9:$E$93)+63.1579*EXP(-0.19*BV$58))/(Fperm_SI_Woolf2021!$E$9:$E$93-BV$58))*(BV$58-Fperm_SI_Woolf2021!$E$9:$E$93)/10))) + Fperm_SI_Woolf2021!$G$9:$G$93*EXP(-Fperm_SI_Woolf2021!$J$9:$J$93*$C114*IF(BV$58=Fperm_SI_Woolf2021!$E$9:$E$93,1,EXP(LN((1.1*(Fperm_SI_Woolf2021!$E$9:$E$93-BV$58)-63.1579*EXP(-0.19*Fperm_SI_Woolf2021!$E$9:$E$93)+63.1579*EXP(-0.19*BV$58))/(Fperm_SI_Woolf2021!$E$9:$E$93-BV$58))*(BV$58-Fperm_SI_Woolf2021!$E$9:$E$93)/10))) + Fperm_SI_Woolf2021!$H$9:$H$93*EXP(-Fperm_SI_Woolf2021!$K$9:$K$93*$C114*IF(BV$58=Fperm_SI_Woolf2021!$E$9:$E$93,1,EXP(LN((1.1*(Fperm_SI_Woolf2021!$E$9:$E$93-BV$58)-63.1579*EXP(-0.19*Fperm_SI_Woolf2021!$E$9:$E$93)+63.1579*EXP(-0.19*BV$58))/(Fperm_SI_Woolf2021!$E$9:$E$93-BV$58))*(BV$58-Fperm_SI_Woolf2021!$E$9:$E$93)/10))),Fperm_SI_Woolf2021!$D$9:$D$93)*BV$57+INTERCEPT(Fperm_SI_Woolf2021!$F$9:$F$93*EXP(-Fperm_SI_Woolf2021!$I$9:$I$93*$C114*IF(BV$58=Fperm_SI_Woolf2021!$E$9:$E$93,1,EXP(LN((1.1*(Fperm_SI_Woolf2021!$E$9:$E$93-BV$58)-63.1579*EXP(-0.19*Fperm_SI_Woolf2021!$E$9:$E$93)+63.1579*EXP(-0.19*BV$58))/(Fperm_SI_Woolf2021!$E$9:$E$93-BV$58))*(BV$58-Fperm_SI_Woolf2021!$E$9:$E$93)/10))) + Fperm_SI_Woolf2021!$G$9:$G$93*EXP(-Fperm_SI_Woolf2021!$J$9:$J$93*$C114*IF(BV$58=Fperm_SI_Woolf2021!$E$9:$E$93,1,EXP(LN((1.1*(Fperm_SI_Woolf2021!$E$9:$E$93-BV$58)-63.1579*EXP(-0.19*Fperm_SI_Woolf2021!$E$9:$E$93)+63.1579*EXP(-0.19*BV$58))/(Fperm_SI_Woolf2021!$E$9:$E$93-BV$58))*(BV$58-Fperm_SI_Woolf2021!$E$9:$E$93)/10))) + Fperm_SI_Woolf2021!$H$9:$H$93*EXP(-Fperm_SI_Woolf2021!$K$9:$K$93*$C114*IF(BV$58=Fperm_SI_Woolf2021!$E$9:$E$93,1,EXP(LN((1.1*(Fperm_SI_Woolf2021!$E$9:$E$93-BV$58)-63.1579*EXP(-0.19*Fperm_SI_Woolf2021!$E$9:$E$93)+63.1579*EXP(-0.19*BV$58))/(Fperm_SI_Woolf2021!$E$9:$E$93-BV$58))*(BV$58-Fperm_SI_Woolf2021!$E$9:$E$93)/10))),Fperm_SI_Woolf2021!$D$9:$D$93))</f>
        <v>0.20257033840529404</v>
      </c>
      <c r="BW114" s="51" cm="1">
        <f t="array" ref="BW114">MIN(1,SLOPE(Fperm_SI_Woolf2021!$F$9:$F$93*EXP(-Fperm_SI_Woolf2021!$I$9:$I$93*$C114*IF(BW$58=Fperm_SI_Woolf2021!$E$9:$E$93,1,EXP(LN((1.1*(Fperm_SI_Woolf2021!$E$9:$E$93-BW$58)-63.1579*EXP(-0.19*Fperm_SI_Woolf2021!$E$9:$E$93)+63.1579*EXP(-0.19*BW$58))/(Fperm_SI_Woolf2021!$E$9:$E$93-BW$58))*(BW$58-Fperm_SI_Woolf2021!$E$9:$E$93)/10))) + Fperm_SI_Woolf2021!$G$9:$G$93*EXP(-Fperm_SI_Woolf2021!$J$9:$J$93*$C114*IF(BW$58=Fperm_SI_Woolf2021!$E$9:$E$93,1,EXP(LN((1.1*(Fperm_SI_Woolf2021!$E$9:$E$93-BW$58)-63.1579*EXP(-0.19*Fperm_SI_Woolf2021!$E$9:$E$93)+63.1579*EXP(-0.19*BW$58))/(Fperm_SI_Woolf2021!$E$9:$E$93-BW$58))*(BW$58-Fperm_SI_Woolf2021!$E$9:$E$93)/10))) + Fperm_SI_Woolf2021!$H$9:$H$93*EXP(-Fperm_SI_Woolf2021!$K$9:$K$93*$C114*IF(BW$58=Fperm_SI_Woolf2021!$E$9:$E$93,1,EXP(LN((1.1*(Fperm_SI_Woolf2021!$E$9:$E$93-BW$58)-63.1579*EXP(-0.19*Fperm_SI_Woolf2021!$E$9:$E$93)+63.1579*EXP(-0.19*BW$58))/(Fperm_SI_Woolf2021!$E$9:$E$93-BW$58))*(BW$58-Fperm_SI_Woolf2021!$E$9:$E$93)/10))),Fperm_SI_Woolf2021!$D$9:$D$93)*BW$57+INTERCEPT(Fperm_SI_Woolf2021!$F$9:$F$93*EXP(-Fperm_SI_Woolf2021!$I$9:$I$93*$C114*IF(BW$58=Fperm_SI_Woolf2021!$E$9:$E$93,1,EXP(LN((1.1*(Fperm_SI_Woolf2021!$E$9:$E$93-BW$58)-63.1579*EXP(-0.19*Fperm_SI_Woolf2021!$E$9:$E$93)+63.1579*EXP(-0.19*BW$58))/(Fperm_SI_Woolf2021!$E$9:$E$93-BW$58))*(BW$58-Fperm_SI_Woolf2021!$E$9:$E$93)/10))) + Fperm_SI_Woolf2021!$G$9:$G$93*EXP(-Fperm_SI_Woolf2021!$J$9:$J$93*$C114*IF(BW$58=Fperm_SI_Woolf2021!$E$9:$E$93,1,EXP(LN((1.1*(Fperm_SI_Woolf2021!$E$9:$E$93-BW$58)-63.1579*EXP(-0.19*Fperm_SI_Woolf2021!$E$9:$E$93)+63.1579*EXP(-0.19*BW$58))/(Fperm_SI_Woolf2021!$E$9:$E$93-BW$58))*(BW$58-Fperm_SI_Woolf2021!$E$9:$E$93)/10))) + Fperm_SI_Woolf2021!$H$9:$H$93*EXP(-Fperm_SI_Woolf2021!$K$9:$K$93*$C114*IF(BW$58=Fperm_SI_Woolf2021!$E$9:$E$93,1,EXP(LN((1.1*(Fperm_SI_Woolf2021!$E$9:$E$93-BW$58)-63.1579*EXP(-0.19*Fperm_SI_Woolf2021!$E$9:$E$93)+63.1579*EXP(-0.19*BW$58))/(Fperm_SI_Woolf2021!$E$9:$E$93-BW$58))*(BW$58-Fperm_SI_Woolf2021!$E$9:$E$93)/10))),Fperm_SI_Woolf2021!$D$9:$D$93))</f>
        <v>0.18448242868717879</v>
      </c>
      <c r="BX114" s="51" cm="1">
        <f t="array" ref="BX114">MIN(1,SLOPE(Fperm_SI_Woolf2021!$F$9:$F$93*EXP(-Fperm_SI_Woolf2021!$I$9:$I$93*$C114*IF(BX$58=Fperm_SI_Woolf2021!$E$9:$E$93,1,EXP(LN((1.1*(Fperm_SI_Woolf2021!$E$9:$E$93-BX$58)-63.1579*EXP(-0.19*Fperm_SI_Woolf2021!$E$9:$E$93)+63.1579*EXP(-0.19*BX$58))/(Fperm_SI_Woolf2021!$E$9:$E$93-BX$58))*(BX$58-Fperm_SI_Woolf2021!$E$9:$E$93)/10))) + Fperm_SI_Woolf2021!$G$9:$G$93*EXP(-Fperm_SI_Woolf2021!$J$9:$J$93*$C114*IF(BX$58=Fperm_SI_Woolf2021!$E$9:$E$93,1,EXP(LN((1.1*(Fperm_SI_Woolf2021!$E$9:$E$93-BX$58)-63.1579*EXP(-0.19*Fperm_SI_Woolf2021!$E$9:$E$93)+63.1579*EXP(-0.19*BX$58))/(Fperm_SI_Woolf2021!$E$9:$E$93-BX$58))*(BX$58-Fperm_SI_Woolf2021!$E$9:$E$93)/10))) + Fperm_SI_Woolf2021!$H$9:$H$93*EXP(-Fperm_SI_Woolf2021!$K$9:$K$93*$C114*IF(BX$58=Fperm_SI_Woolf2021!$E$9:$E$93,1,EXP(LN((1.1*(Fperm_SI_Woolf2021!$E$9:$E$93-BX$58)-63.1579*EXP(-0.19*Fperm_SI_Woolf2021!$E$9:$E$93)+63.1579*EXP(-0.19*BX$58))/(Fperm_SI_Woolf2021!$E$9:$E$93-BX$58))*(BX$58-Fperm_SI_Woolf2021!$E$9:$E$93)/10))),Fperm_SI_Woolf2021!$D$9:$D$93)*BX$57+INTERCEPT(Fperm_SI_Woolf2021!$F$9:$F$93*EXP(-Fperm_SI_Woolf2021!$I$9:$I$93*$C114*IF(BX$58=Fperm_SI_Woolf2021!$E$9:$E$93,1,EXP(LN((1.1*(Fperm_SI_Woolf2021!$E$9:$E$93-BX$58)-63.1579*EXP(-0.19*Fperm_SI_Woolf2021!$E$9:$E$93)+63.1579*EXP(-0.19*BX$58))/(Fperm_SI_Woolf2021!$E$9:$E$93-BX$58))*(BX$58-Fperm_SI_Woolf2021!$E$9:$E$93)/10))) + Fperm_SI_Woolf2021!$G$9:$G$93*EXP(-Fperm_SI_Woolf2021!$J$9:$J$93*$C114*IF(BX$58=Fperm_SI_Woolf2021!$E$9:$E$93,1,EXP(LN((1.1*(Fperm_SI_Woolf2021!$E$9:$E$93-BX$58)-63.1579*EXP(-0.19*Fperm_SI_Woolf2021!$E$9:$E$93)+63.1579*EXP(-0.19*BX$58))/(Fperm_SI_Woolf2021!$E$9:$E$93-BX$58))*(BX$58-Fperm_SI_Woolf2021!$E$9:$E$93)/10))) + Fperm_SI_Woolf2021!$H$9:$H$93*EXP(-Fperm_SI_Woolf2021!$K$9:$K$93*$C114*IF(BX$58=Fperm_SI_Woolf2021!$E$9:$E$93,1,EXP(LN((1.1*(Fperm_SI_Woolf2021!$E$9:$E$93-BX$58)-63.1579*EXP(-0.19*Fperm_SI_Woolf2021!$E$9:$E$93)+63.1579*EXP(-0.19*BX$58))/(Fperm_SI_Woolf2021!$E$9:$E$93-BX$58))*(BX$58-Fperm_SI_Woolf2021!$E$9:$E$93)/10))),Fperm_SI_Woolf2021!$D$9:$D$93))</f>
        <v>0.16639451896906357</v>
      </c>
      <c r="BY114" s="51" cm="1">
        <f t="array" ref="BY114">MIN(1,SLOPE(Fperm_SI_Woolf2021!$F$9:$F$93*EXP(-Fperm_SI_Woolf2021!$I$9:$I$93*$C114*IF(BY$58=Fperm_SI_Woolf2021!$E$9:$E$93,1,EXP(LN((1.1*(Fperm_SI_Woolf2021!$E$9:$E$93-BY$58)-63.1579*EXP(-0.19*Fperm_SI_Woolf2021!$E$9:$E$93)+63.1579*EXP(-0.19*BY$58))/(Fperm_SI_Woolf2021!$E$9:$E$93-BY$58))*(BY$58-Fperm_SI_Woolf2021!$E$9:$E$93)/10))) + Fperm_SI_Woolf2021!$G$9:$G$93*EXP(-Fperm_SI_Woolf2021!$J$9:$J$93*$C114*IF(BY$58=Fperm_SI_Woolf2021!$E$9:$E$93,1,EXP(LN((1.1*(Fperm_SI_Woolf2021!$E$9:$E$93-BY$58)-63.1579*EXP(-0.19*Fperm_SI_Woolf2021!$E$9:$E$93)+63.1579*EXP(-0.19*BY$58))/(Fperm_SI_Woolf2021!$E$9:$E$93-BY$58))*(BY$58-Fperm_SI_Woolf2021!$E$9:$E$93)/10))) + Fperm_SI_Woolf2021!$H$9:$H$93*EXP(-Fperm_SI_Woolf2021!$K$9:$K$93*$C114*IF(BY$58=Fperm_SI_Woolf2021!$E$9:$E$93,1,EXP(LN((1.1*(Fperm_SI_Woolf2021!$E$9:$E$93-BY$58)-63.1579*EXP(-0.19*Fperm_SI_Woolf2021!$E$9:$E$93)+63.1579*EXP(-0.19*BY$58))/(Fperm_SI_Woolf2021!$E$9:$E$93-BY$58))*(BY$58-Fperm_SI_Woolf2021!$E$9:$E$93)/10))),Fperm_SI_Woolf2021!$D$9:$D$93)*BY$57+INTERCEPT(Fperm_SI_Woolf2021!$F$9:$F$93*EXP(-Fperm_SI_Woolf2021!$I$9:$I$93*$C114*IF(BY$58=Fperm_SI_Woolf2021!$E$9:$E$93,1,EXP(LN((1.1*(Fperm_SI_Woolf2021!$E$9:$E$93-BY$58)-63.1579*EXP(-0.19*Fperm_SI_Woolf2021!$E$9:$E$93)+63.1579*EXP(-0.19*BY$58))/(Fperm_SI_Woolf2021!$E$9:$E$93-BY$58))*(BY$58-Fperm_SI_Woolf2021!$E$9:$E$93)/10))) + Fperm_SI_Woolf2021!$G$9:$G$93*EXP(-Fperm_SI_Woolf2021!$J$9:$J$93*$C114*IF(BY$58=Fperm_SI_Woolf2021!$E$9:$E$93,1,EXP(LN((1.1*(Fperm_SI_Woolf2021!$E$9:$E$93-BY$58)-63.1579*EXP(-0.19*Fperm_SI_Woolf2021!$E$9:$E$93)+63.1579*EXP(-0.19*BY$58))/(Fperm_SI_Woolf2021!$E$9:$E$93-BY$58))*(BY$58-Fperm_SI_Woolf2021!$E$9:$E$93)/10))) + Fperm_SI_Woolf2021!$H$9:$H$93*EXP(-Fperm_SI_Woolf2021!$K$9:$K$93*$C114*IF(BY$58=Fperm_SI_Woolf2021!$E$9:$E$93,1,EXP(LN((1.1*(Fperm_SI_Woolf2021!$E$9:$E$93-BY$58)-63.1579*EXP(-0.19*Fperm_SI_Woolf2021!$E$9:$E$93)+63.1579*EXP(-0.19*BY$58))/(Fperm_SI_Woolf2021!$E$9:$E$93-BY$58))*(BY$58-Fperm_SI_Woolf2021!$E$9:$E$93)/10))),Fperm_SI_Woolf2021!$D$9:$D$93))</f>
        <v>0.14830660925094835</v>
      </c>
      <c r="BZ114" s="51" cm="1">
        <f t="array" ref="BZ114">MIN(1,SLOPE(Fperm_SI_Woolf2021!$F$9:$F$93*EXP(-Fperm_SI_Woolf2021!$I$9:$I$93*$C114*IF(BZ$58=Fperm_SI_Woolf2021!$E$9:$E$93,1,EXP(LN((1.1*(Fperm_SI_Woolf2021!$E$9:$E$93-BZ$58)-63.1579*EXP(-0.19*Fperm_SI_Woolf2021!$E$9:$E$93)+63.1579*EXP(-0.19*BZ$58))/(Fperm_SI_Woolf2021!$E$9:$E$93-BZ$58))*(BZ$58-Fperm_SI_Woolf2021!$E$9:$E$93)/10))) + Fperm_SI_Woolf2021!$G$9:$G$93*EXP(-Fperm_SI_Woolf2021!$J$9:$J$93*$C114*IF(BZ$58=Fperm_SI_Woolf2021!$E$9:$E$93,1,EXP(LN((1.1*(Fperm_SI_Woolf2021!$E$9:$E$93-BZ$58)-63.1579*EXP(-0.19*Fperm_SI_Woolf2021!$E$9:$E$93)+63.1579*EXP(-0.19*BZ$58))/(Fperm_SI_Woolf2021!$E$9:$E$93-BZ$58))*(BZ$58-Fperm_SI_Woolf2021!$E$9:$E$93)/10))) + Fperm_SI_Woolf2021!$H$9:$H$93*EXP(-Fperm_SI_Woolf2021!$K$9:$K$93*$C114*IF(BZ$58=Fperm_SI_Woolf2021!$E$9:$E$93,1,EXP(LN((1.1*(Fperm_SI_Woolf2021!$E$9:$E$93-BZ$58)-63.1579*EXP(-0.19*Fperm_SI_Woolf2021!$E$9:$E$93)+63.1579*EXP(-0.19*BZ$58))/(Fperm_SI_Woolf2021!$E$9:$E$93-BZ$58))*(BZ$58-Fperm_SI_Woolf2021!$E$9:$E$93)/10))),Fperm_SI_Woolf2021!$D$9:$D$93)*BZ$57+INTERCEPT(Fperm_SI_Woolf2021!$F$9:$F$93*EXP(-Fperm_SI_Woolf2021!$I$9:$I$93*$C114*IF(BZ$58=Fperm_SI_Woolf2021!$E$9:$E$93,1,EXP(LN((1.1*(Fperm_SI_Woolf2021!$E$9:$E$93-BZ$58)-63.1579*EXP(-0.19*Fperm_SI_Woolf2021!$E$9:$E$93)+63.1579*EXP(-0.19*BZ$58))/(Fperm_SI_Woolf2021!$E$9:$E$93-BZ$58))*(BZ$58-Fperm_SI_Woolf2021!$E$9:$E$93)/10))) + Fperm_SI_Woolf2021!$G$9:$G$93*EXP(-Fperm_SI_Woolf2021!$J$9:$J$93*$C114*IF(BZ$58=Fperm_SI_Woolf2021!$E$9:$E$93,1,EXP(LN((1.1*(Fperm_SI_Woolf2021!$E$9:$E$93-BZ$58)-63.1579*EXP(-0.19*Fperm_SI_Woolf2021!$E$9:$E$93)+63.1579*EXP(-0.19*BZ$58))/(Fperm_SI_Woolf2021!$E$9:$E$93-BZ$58))*(BZ$58-Fperm_SI_Woolf2021!$E$9:$E$93)/10))) + Fperm_SI_Woolf2021!$H$9:$H$93*EXP(-Fperm_SI_Woolf2021!$K$9:$K$93*$C114*IF(BZ$58=Fperm_SI_Woolf2021!$E$9:$E$93,1,EXP(LN((1.1*(Fperm_SI_Woolf2021!$E$9:$E$93-BZ$58)-63.1579*EXP(-0.19*Fperm_SI_Woolf2021!$E$9:$E$93)+63.1579*EXP(-0.19*BZ$58))/(Fperm_SI_Woolf2021!$E$9:$E$93-BZ$58))*(BZ$58-Fperm_SI_Woolf2021!$E$9:$E$93)/10))),Fperm_SI_Woolf2021!$D$9:$D$93))</f>
        <v>0.1302186995328331</v>
      </c>
    </row>
    <row r="115" spans="3:78" x14ac:dyDescent="0.2">
      <c r="C115" s="48">
        <v>550</v>
      </c>
      <c r="D115" s="51" cm="1">
        <f t="array" ref="D115">MIN(1,SLOPE(Fperm_SI_Woolf2021!$F$9:$F$93*EXP(-Fperm_SI_Woolf2021!$I$9:$I$93*$C115*IF(D$58=Fperm_SI_Woolf2021!$E$9:$E$93,1,EXP(LN((1.1*(Fperm_SI_Woolf2021!$E$9:$E$93-D$58)-63.1579*EXP(-0.19*Fperm_SI_Woolf2021!$E$9:$E$93)+63.1579*EXP(-0.19*D$58))/(Fperm_SI_Woolf2021!$E$9:$E$93-D$58))*(D$58-Fperm_SI_Woolf2021!$E$9:$E$93)/10))) + Fperm_SI_Woolf2021!$G$9:$G$93*EXP(-Fperm_SI_Woolf2021!$J$9:$J$93*$C115*IF(D$58=Fperm_SI_Woolf2021!$E$9:$E$93,1,EXP(LN((1.1*(Fperm_SI_Woolf2021!$E$9:$E$93-D$58)-63.1579*EXP(-0.19*Fperm_SI_Woolf2021!$E$9:$E$93)+63.1579*EXP(-0.19*D$58))/(Fperm_SI_Woolf2021!$E$9:$E$93-D$58))*(D$58-Fperm_SI_Woolf2021!$E$9:$E$93)/10))) + Fperm_SI_Woolf2021!$H$9:$H$93*EXP(-Fperm_SI_Woolf2021!$K$9:$K$93*$C115*IF(D$58=Fperm_SI_Woolf2021!$E$9:$E$93,1,EXP(LN((1.1*(Fperm_SI_Woolf2021!$E$9:$E$93-D$58)-63.1579*EXP(-0.19*Fperm_SI_Woolf2021!$E$9:$E$93)+63.1579*EXP(-0.19*D$58))/(Fperm_SI_Woolf2021!$E$9:$E$93-D$58))*(D$58-Fperm_SI_Woolf2021!$E$9:$E$93)/10))),Fperm_SI_Woolf2021!$D$9:$D$93)*D$57+INTERCEPT(Fperm_SI_Woolf2021!$F$9:$F$93*EXP(-Fperm_SI_Woolf2021!$I$9:$I$93*$C115*IF(D$58=Fperm_SI_Woolf2021!$E$9:$E$93,1,EXP(LN((1.1*(Fperm_SI_Woolf2021!$E$9:$E$93-D$58)-63.1579*EXP(-0.19*Fperm_SI_Woolf2021!$E$9:$E$93)+63.1579*EXP(-0.19*D$58))/(Fperm_SI_Woolf2021!$E$9:$E$93-D$58))*(D$58-Fperm_SI_Woolf2021!$E$9:$E$93)/10))) + Fperm_SI_Woolf2021!$G$9:$G$93*EXP(-Fperm_SI_Woolf2021!$J$9:$J$93*$C115*IF(D$58=Fperm_SI_Woolf2021!$E$9:$E$93,1,EXP(LN((1.1*(Fperm_SI_Woolf2021!$E$9:$E$93-D$58)-63.1579*EXP(-0.19*Fperm_SI_Woolf2021!$E$9:$E$93)+63.1579*EXP(-0.19*D$58))/(Fperm_SI_Woolf2021!$E$9:$E$93-D$58))*(D$58-Fperm_SI_Woolf2021!$E$9:$E$93)/10))) + Fperm_SI_Woolf2021!$H$9:$H$93*EXP(-Fperm_SI_Woolf2021!$K$9:$K$93*$C115*IF(D$58=Fperm_SI_Woolf2021!$E$9:$E$93,1,EXP(LN((1.1*(Fperm_SI_Woolf2021!$E$9:$E$93-D$58)-63.1579*EXP(-0.19*Fperm_SI_Woolf2021!$E$9:$E$93)+63.1579*EXP(-0.19*D$58))/(Fperm_SI_Woolf2021!$E$9:$E$93-D$58))*(D$58-Fperm_SI_Woolf2021!$E$9:$E$93)/10))),Fperm_SI_Woolf2021!$D$9:$D$93))</f>
        <v>0.93743710377851552</v>
      </c>
      <c r="E115" s="51" cm="1">
        <f t="array" ref="E115">MIN(1,SLOPE(Fperm_SI_Woolf2021!$F$9:$F$93*EXP(-Fperm_SI_Woolf2021!$I$9:$I$93*$C115*IF(E$58=Fperm_SI_Woolf2021!$E$9:$E$93,1,EXP(LN((1.1*(Fperm_SI_Woolf2021!$E$9:$E$93-E$58)-63.1579*EXP(-0.19*Fperm_SI_Woolf2021!$E$9:$E$93)+63.1579*EXP(-0.19*E$58))/(Fperm_SI_Woolf2021!$E$9:$E$93-E$58))*(E$58-Fperm_SI_Woolf2021!$E$9:$E$93)/10))) + Fperm_SI_Woolf2021!$G$9:$G$93*EXP(-Fperm_SI_Woolf2021!$J$9:$J$93*$C115*IF(E$58=Fperm_SI_Woolf2021!$E$9:$E$93,1,EXP(LN((1.1*(Fperm_SI_Woolf2021!$E$9:$E$93-E$58)-63.1579*EXP(-0.19*Fperm_SI_Woolf2021!$E$9:$E$93)+63.1579*EXP(-0.19*E$58))/(Fperm_SI_Woolf2021!$E$9:$E$93-E$58))*(E$58-Fperm_SI_Woolf2021!$E$9:$E$93)/10))) + Fperm_SI_Woolf2021!$H$9:$H$93*EXP(-Fperm_SI_Woolf2021!$K$9:$K$93*$C115*IF(E$58=Fperm_SI_Woolf2021!$E$9:$E$93,1,EXP(LN((1.1*(Fperm_SI_Woolf2021!$E$9:$E$93-E$58)-63.1579*EXP(-0.19*Fperm_SI_Woolf2021!$E$9:$E$93)+63.1579*EXP(-0.19*E$58))/(Fperm_SI_Woolf2021!$E$9:$E$93-E$58))*(E$58-Fperm_SI_Woolf2021!$E$9:$E$93)/10))),Fperm_SI_Woolf2021!$D$9:$D$93)*E$57+INTERCEPT(Fperm_SI_Woolf2021!$F$9:$F$93*EXP(-Fperm_SI_Woolf2021!$I$9:$I$93*$C115*IF(E$58=Fperm_SI_Woolf2021!$E$9:$E$93,1,EXP(LN((1.1*(Fperm_SI_Woolf2021!$E$9:$E$93-E$58)-63.1579*EXP(-0.19*Fperm_SI_Woolf2021!$E$9:$E$93)+63.1579*EXP(-0.19*E$58))/(Fperm_SI_Woolf2021!$E$9:$E$93-E$58))*(E$58-Fperm_SI_Woolf2021!$E$9:$E$93)/10))) + Fperm_SI_Woolf2021!$G$9:$G$93*EXP(-Fperm_SI_Woolf2021!$J$9:$J$93*$C115*IF(E$58=Fperm_SI_Woolf2021!$E$9:$E$93,1,EXP(LN((1.1*(Fperm_SI_Woolf2021!$E$9:$E$93-E$58)-63.1579*EXP(-0.19*Fperm_SI_Woolf2021!$E$9:$E$93)+63.1579*EXP(-0.19*E$58))/(Fperm_SI_Woolf2021!$E$9:$E$93-E$58))*(E$58-Fperm_SI_Woolf2021!$E$9:$E$93)/10))) + Fperm_SI_Woolf2021!$H$9:$H$93*EXP(-Fperm_SI_Woolf2021!$K$9:$K$93*$C115*IF(E$58=Fperm_SI_Woolf2021!$E$9:$E$93,1,EXP(LN((1.1*(Fperm_SI_Woolf2021!$E$9:$E$93-E$58)-63.1579*EXP(-0.19*Fperm_SI_Woolf2021!$E$9:$E$93)+63.1579*EXP(-0.19*E$58))/(Fperm_SI_Woolf2021!$E$9:$E$93-E$58))*(E$58-Fperm_SI_Woolf2021!$E$9:$E$93)/10))),Fperm_SI_Woolf2021!$D$9:$D$93))</f>
        <v>0.90495513704409081</v>
      </c>
      <c r="F115" s="51" cm="1">
        <f t="array" ref="F115">MIN(1,SLOPE(Fperm_SI_Woolf2021!$F$9:$F$93*EXP(-Fperm_SI_Woolf2021!$I$9:$I$93*$C115*IF(F$58=Fperm_SI_Woolf2021!$E$9:$E$93,1,EXP(LN((1.1*(Fperm_SI_Woolf2021!$E$9:$E$93-F$58)-63.1579*EXP(-0.19*Fperm_SI_Woolf2021!$E$9:$E$93)+63.1579*EXP(-0.19*F$58))/(Fperm_SI_Woolf2021!$E$9:$E$93-F$58))*(F$58-Fperm_SI_Woolf2021!$E$9:$E$93)/10))) + Fperm_SI_Woolf2021!$G$9:$G$93*EXP(-Fperm_SI_Woolf2021!$J$9:$J$93*$C115*IF(F$58=Fperm_SI_Woolf2021!$E$9:$E$93,1,EXP(LN((1.1*(Fperm_SI_Woolf2021!$E$9:$E$93-F$58)-63.1579*EXP(-0.19*Fperm_SI_Woolf2021!$E$9:$E$93)+63.1579*EXP(-0.19*F$58))/(Fperm_SI_Woolf2021!$E$9:$E$93-F$58))*(F$58-Fperm_SI_Woolf2021!$E$9:$E$93)/10))) + Fperm_SI_Woolf2021!$H$9:$H$93*EXP(-Fperm_SI_Woolf2021!$K$9:$K$93*$C115*IF(F$58=Fperm_SI_Woolf2021!$E$9:$E$93,1,EXP(LN((1.1*(Fperm_SI_Woolf2021!$E$9:$E$93-F$58)-63.1579*EXP(-0.19*Fperm_SI_Woolf2021!$E$9:$E$93)+63.1579*EXP(-0.19*F$58))/(Fperm_SI_Woolf2021!$E$9:$E$93-F$58))*(F$58-Fperm_SI_Woolf2021!$E$9:$E$93)/10))),Fperm_SI_Woolf2021!$D$9:$D$93)*F$57+INTERCEPT(Fperm_SI_Woolf2021!$F$9:$F$93*EXP(-Fperm_SI_Woolf2021!$I$9:$I$93*$C115*IF(F$58=Fperm_SI_Woolf2021!$E$9:$E$93,1,EXP(LN((1.1*(Fperm_SI_Woolf2021!$E$9:$E$93-F$58)-63.1579*EXP(-0.19*Fperm_SI_Woolf2021!$E$9:$E$93)+63.1579*EXP(-0.19*F$58))/(Fperm_SI_Woolf2021!$E$9:$E$93-F$58))*(F$58-Fperm_SI_Woolf2021!$E$9:$E$93)/10))) + Fperm_SI_Woolf2021!$G$9:$G$93*EXP(-Fperm_SI_Woolf2021!$J$9:$J$93*$C115*IF(F$58=Fperm_SI_Woolf2021!$E$9:$E$93,1,EXP(LN((1.1*(Fperm_SI_Woolf2021!$E$9:$E$93-F$58)-63.1579*EXP(-0.19*Fperm_SI_Woolf2021!$E$9:$E$93)+63.1579*EXP(-0.19*F$58))/(Fperm_SI_Woolf2021!$E$9:$E$93-F$58))*(F$58-Fperm_SI_Woolf2021!$E$9:$E$93)/10))) + Fperm_SI_Woolf2021!$H$9:$H$93*EXP(-Fperm_SI_Woolf2021!$K$9:$K$93*$C115*IF(F$58=Fperm_SI_Woolf2021!$E$9:$E$93,1,EXP(LN((1.1*(Fperm_SI_Woolf2021!$E$9:$E$93-F$58)-63.1579*EXP(-0.19*Fperm_SI_Woolf2021!$E$9:$E$93)+63.1579*EXP(-0.19*F$58))/(Fperm_SI_Woolf2021!$E$9:$E$93-F$58))*(F$58-Fperm_SI_Woolf2021!$E$9:$E$93)/10))),Fperm_SI_Woolf2021!$D$9:$D$93))</f>
        <v>0.87247317030966609</v>
      </c>
      <c r="G115" s="51" cm="1">
        <f t="array" ref="G115">MIN(1,SLOPE(Fperm_SI_Woolf2021!$F$9:$F$93*EXP(-Fperm_SI_Woolf2021!$I$9:$I$93*$C115*IF(G$58=Fperm_SI_Woolf2021!$E$9:$E$93,1,EXP(LN((1.1*(Fperm_SI_Woolf2021!$E$9:$E$93-G$58)-63.1579*EXP(-0.19*Fperm_SI_Woolf2021!$E$9:$E$93)+63.1579*EXP(-0.19*G$58))/(Fperm_SI_Woolf2021!$E$9:$E$93-G$58))*(G$58-Fperm_SI_Woolf2021!$E$9:$E$93)/10))) + Fperm_SI_Woolf2021!$G$9:$G$93*EXP(-Fperm_SI_Woolf2021!$J$9:$J$93*$C115*IF(G$58=Fperm_SI_Woolf2021!$E$9:$E$93,1,EXP(LN((1.1*(Fperm_SI_Woolf2021!$E$9:$E$93-G$58)-63.1579*EXP(-0.19*Fperm_SI_Woolf2021!$E$9:$E$93)+63.1579*EXP(-0.19*G$58))/(Fperm_SI_Woolf2021!$E$9:$E$93-G$58))*(G$58-Fperm_SI_Woolf2021!$E$9:$E$93)/10))) + Fperm_SI_Woolf2021!$H$9:$H$93*EXP(-Fperm_SI_Woolf2021!$K$9:$K$93*$C115*IF(G$58=Fperm_SI_Woolf2021!$E$9:$E$93,1,EXP(LN((1.1*(Fperm_SI_Woolf2021!$E$9:$E$93-G$58)-63.1579*EXP(-0.19*Fperm_SI_Woolf2021!$E$9:$E$93)+63.1579*EXP(-0.19*G$58))/(Fperm_SI_Woolf2021!$E$9:$E$93-G$58))*(G$58-Fperm_SI_Woolf2021!$E$9:$E$93)/10))),Fperm_SI_Woolf2021!$D$9:$D$93)*G$57+INTERCEPT(Fperm_SI_Woolf2021!$F$9:$F$93*EXP(-Fperm_SI_Woolf2021!$I$9:$I$93*$C115*IF(G$58=Fperm_SI_Woolf2021!$E$9:$E$93,1,EXP(LN((1.1*(Fperm_SI_Woolf2021!$E$9:$E$93-G$58)-63.1579*EXP(-0.19*Fperm_SI_Woolf2021!$E$9:$E$93)+63.1579*EXP(-0.19*G$58))/(Fperm_SI_Woolf2021!$E$9:$E$93-G$58))*(G$58-Fperm_SI_Woolf2021!$E$9:$E$93)/10))) + Fperm_SI_Woolf2021!$G$9:$G$93*EXP(-Fperm_SI_Woolf2021!$J$9:$J$93*$C115*IF(G$58=Fperm_SI_Woolf2021!$E$9:$E$93,1,EXP(LN((1.1*(Fperm_SI_Woolf2021!$E$9:$E$93-G$58)-63.1579*EXP(-0.19*Fperm_SI_Woolf2021!$E$9:$E$93)+63.1579*EXP(-0.19*G$58))/(Fperm_SI_Woolf2021!$E$9:$E$93-G$58))*(G$58-Fperm_SI_Woolf2021!$E$9:$E$93)/10))) + Fperm_SI_Woolf2021!$H$9:$H$93*EXP(-Fperm_SI_Woolf2021!$K$9:$K$93*$C115*IF(G$58=Fperm_SI_Woolf2021!$E$9:$E$93,1,EXP(LN((1.1*(Fperm_SI_Woolf2021!$E$9:$E$93-G$58)-63.1579*EXP(-0.19*Fperm_SI_Woolf2021!$E$9:$E$93)+63.1579*EXP(-0.19*G$58))/(Fperm_SI_Woolf2021!$E$9:$E$93-G$58))*(G$58-Fperm_SI_Woolf2021!$E$9:$E$93)/10))),Fperm_SI_Woolf2021!$D$9:$D$93))</f>
        <v>0.83999120357524137</v>
      </c>
      <c r="H115" s="51" cm="1">
        <f t="array" ref="H115">MIN(1,SLOPE(Fperm_SI_Woolf2021!$F$9:$F$93*EXP(-Fperm_SI_Woolf2021!$I$9:$I$93*$C115*IF(H$58=Fperm_SI_Woolf2021!$E$9:$E$93,1,EXP(LN((1.1*(Fperm_SI_Woolf2021!$E$9:$E$93-H$58)-63.1579*EXP(-0.19*Fperm_SI_Woolf2021!$E$9:$E$93)+63.1579*EXP(-0.19*H$58))/(Fperm_SI_Woolf2021!$E$9:$E$93-H$58))*(H$58-Fperm_SI_Woolf2021!$E$9:$E$93)/10))) + Fperm_SI_Woolf2021!$G$9:$G$93*EXP(-Fperm_SI_Woolf2021!$J$9:$J$93*$C115*IF(H$58=Fperm_SI_Woolf2021!$E$9:$E$93,1,EXP(LN((1.1*(Fperm_SI_Woolf2021!$E$9:$E$93-H$58)-63.1579*EXP(-0.19*Fperm_SI_Woolf2021!$E$9:$E$93)+63.1579*EXP(-0.19*H$58))/(Fperm_SI_Woolf2021!$E$9:$E$93-H$58))*(H$58-Fperm_SI_Woolf2021!$E$9:$E$93)/10))) + Fperm_SI_Woolf2021!$H$9:$H$93*EXP(-Fperm_SI_Woolf2021!$K$9:$K$93*$C115*IF(H$58=Fperm_SI_Woolf2021!$E$9:$E$93,1,EXP(LN((1.1*(Fperm_SI_Woolf2021!$E$9:$E$93-H$58)-63.1579*EXP(-0.19*Fperm_SI_Woolf2021!$E$9:$E$93)+63.1579*EXP(-0.19*H$58))/(Fperm_SI_Woolf2021!$E$9:$E$93-H$58))*(H$58-Fperm_SI_Woolf2021!$E$9:$E$93)/10))),Fperm_SI_Woolf2021!$D$9:$D$93)*H$57+INTERCEPT(Fperm_SI_Woolf2021!$F$9:$F$93*EXP(-Fperm_SI_Woolf2021!$I$9:$I$93*$C115*IF(H$58=Fperm_SI_Woolf2021!$E$9:$E$93,1,EXP(LN((1.1*(Fperm_SI_Woolf2021!$E$9:$E$93-H$58)-63.1579*EXP(-0.19*Fperm_SI_Woolf2021!$E$9:$E$93)+63.1579*EXP(-0.19*H$58))/(Fperm_SI_Woolf2021!$E$9:$E$93-H$58))*(H$58-Fperm_SI_Woolf2021!$E$9:$E$93)/10))) + Fperm_SI_Woolf2021!$G$9:$G$93*EXP(-Fperm_SI_Woolf2021!$J$9:$J$93*$C115*IF(H$58=Fperm_SI_Woolf2021!$E$9:$E$93,1,EXP(LN((1.1*(Fperm_SI_Woolf2021!$E$9:$E$93-H$58)-63.1579*EXP(-0.19*Fperm_SI_Woolf2021!$E$9:$E$93)+63.1579*EXP(-0.19*H$58))/(Fperm_SI_Woolf2021!$E$9:$E$93-H$58))*(H$58-Fperm_SI_Woolf2021!$E$9:$E$93)/10))) + Fperm_SI_Woolf2021!$H$9:$H$93*EXP(-Fperm_SI_Woolf2021!$K$9:$K$93*$C115*IF(H$58=Fperm_SI_Woolf2021!$E$9:$E$93,1,EXP(LN((1.1*(Fperm_SI_Woolf2021!$E$9:$E$93-H$58)-63.1579*EXP(-0.19*Fperm_SI_Woolf2021!$E$9:$E$93)+63.1579*EXP(-0.19*H$58))/(Fperm_SI_Woolf2021!$E$9:$E$93-H$58))*(H$58-Fperm_SI_Woolf2021!$E$9:$E$93)/10))),Fperm_SI_Woolf2021!$D$9:$D$93))</f>
        <v>0.80750923684081666</v>
      </c>
      <c r="I115" s="51" cm="1">
        <f t="array" ref="I115">MIN(1,SLOPE(Fperm_SI_Woolf2021!$F$9:$F$93*EXP(-Fperm_SI_Woolf2021!$I$9:$I$93*$C115*IF(I$58=Fperm_SI_Woolf2021!$E$9:$E$93,1,EXP(LN((1.1*(Fperm_SI_Woolf2021!$E$9:$E$93-I$58)-63.1579*EXP(-0.19*Fperm_SI_Woolf2021!$E$9:$E$93)+63.1579*EXP(-0.19*I$58))/(Fperm_SI_Woolf2021!$E$9:$E$93-I$58))*(I$58-Fperm_SI_Woolf2021!$E$9:$E$93)/10))) + Fperm_SI_Woolf2021!$G$9:$G$93*EXP(-Fperm_SI_Woolf2021!$J$9:$J$93*$C115*IF(I$58=Fperm_SI_Woolf2021!$E$9:$E$93,1,EXP(LN((1.1*(Fperm_SI_Woolf2021!$E$9:$E$93-I$58)-63.1579*EXP(-0.19*Fperm_SI_Woolf2021!$E$9:$E$93)+63.1579*EXP(-0.19*I$58))/(Fperm_SI_Woolf2021!$E$9:$E$93-I$58))*(I$58-Fperm_SI_Woolf2021!$E$9:$E$93)/10))) + Fperm_SI_Woolf2021!$H$9:$H$93*EXP(-Fperm_SI_Woolf2021!$K$9:$K$93*$C115*IF(I$58=Fperm_SI_Woolf2021!$E$9:$E$93,1,EXP(LN((1.1*(Fperm_SI_Woolf2021!$E$9:$E$93-I$58)-63.1579*EXP(-0.19*Fperm_SI_Woolf2021!$E$9:$E$93)+63.1579*EXP(-0.19*I$58))/(Fperm_SI_Woolf2021!$E$9:$E$93-I$58))*(I$58-Fperm_SI_Woolf2021!$E$9:$E$93)/10))),Fperm_SI_Woolf2021!$D$9:$D$93)*I$57+INTERCEPT(Fperm_SI_Woolf2021!$F$9:$F$93*EXP(-Fperm_SI_Woolf2021!$I$9:$I$93*$C115*IF(I$58=Fperm_SI_Woolf2021!$E$9:$E$93,1,EXP(LN((1.1*(Fperm_SI_Woolf2021!$E$9:$E$93-I$58)-63.1579*EXP(-0.19*Fperm_SI_Woolf2021!$E$9:$E$93)+63.1579*EXP(-0.19*I$58))/(Fperm_SI_Woolf2021!$E$9:$E$93-I$58))*(I$58-Fperm_SI_Woolf2021!$E$9:$E$93)/10))) + Fperm_SI_Woolf2021!$G$9:$G$93*EXP(-Fperm_SI_Woolf2021!$J$9:$J$93*$C115*IF(I$58=Fperm_SI_Woolf2021!$E$9:$E$93,1,EXP(LN((1.1*(Fperm_SI_Woolf2021!$E$9:$E$93-I$58)-63.1579*EXP(-0.19*Fperm_SI_Woolf2021!$E$9:$E$93)+63.1579*EXP(-0.19*I$58))/(Fperm_SI_Woolf2021!$E$9:$E$93-I$58))*(I$58-Fperm_SI_Woolf2021!$E$9:$E$93)/10))) + Fperm_SI_Woolf2021!$H$9:$H$93*EXP(-Fperm_SI_Woolf2021!$K$9:$K$93*$C115*IF(I$58=Fperm_SI_Woolf2021!$E$9:$E$93,1,EXP(LN((1.1*(Fperm_SI_Woolf2021!$E$9:$E$93-I$58)-63.1579*EXP(-0.19*Fperm_SI_Woolf2021!$E$9:$E$93)+63.1579*EXP(-0.19*I$58))/(Fperm_SI_Woolf2021!$E$9:$E$93-I$58))*(I$58-Fperm_SI_Woolf2021!$E$9:$E$93)/10))),Fperm_SI_Woolf2021!$D$9:$D$93))</f>
        <v>0.77502727010639194</v>
      </c>
      <c r="J115" s="51" cm="1">
        <f t="array" ref="J115">MIN(1,SLOPE(Fperm_SI_Woolf2021!$F$9:$F$93*EXP(-Fperm_SI_Woolf2021!$I$9:$I$93*$C115*IF(J$58=Fperm_SI_Woolf2021!$E$9:$E$93,1,EXP(LN((1.1*(Fperm_SI_Woolf2021!$E$9:$E$93-J$58)-63.1579*EXP(-0.19*Fperm_SI_Woolf2021!$E$9:$E$93)+63.1579*EXP(-0.19*J$58))/(Fperm_SI_Woolf2021!$E$9:$E$93-J$58))*(J$58-Fperm_SI_Woolf2021!$E$9:$E$93)/10))) + Fperm_SI_Woolf2021!$G$9:$G$93*EXP(-Fperm_SI_Woolf2021!$J$9:$J$93*$C115*IF(J$58=Fperm_SI_Woolf2021!$E$9:$E$93,1,EXP(LN((1.1*(Fperm_SI_Woolf2021!$E$9:$E$93-J$58)-63.1579*EXP(-0.19*Fperm_SI_Woolf2021!$E$9:$E$93)+63.1579*EXP(-0.19*J$58))/(Fperm_SI_Woolf2021!$E$9:$E$93-J$58))*(J$58-Fperm_SI_Woolf2021!$E$9:$E$93)/10))) + Fperm_SI_Woolf2021!$H$9:$H$93*EXP(-Fperm_SI_Woolf2021!$K$9:$K$93*$C115*IF(J$58=Fperm_SI_Woolf2021!$E$9:$E$93,1,EXP(LN((1.1*(Fperm_SI_Woolf2021!$E$9:$E$93-J$58)-63.1579*EXP(-0.19*Fperm_SI_Woolf2021!$E$9:$E$93)+63.1579*EXP(-0.19*J$58))/(Fperm_SI_Woolf2021!$E$9:$E$93-J$58))*(J$58-Fperm_SI_Woolf2021!$E$9:$E$93)/10))),Fperm_SI_Woolf2021!$D$9:$D$93)*J$57+INTERCEPT(Fperm_SI_Woolf2021!$F$9:$F$93*EXP(-Fperm_SI_Woolf2021!$I$9:$I$93*$C115*IF(J$58=Fperm_SI_Woolf2021!$E$9:$E$93,1,EXP(LN((1.1*(Fperm_SI_Woolf2021!$E$9:$E$93-J$58)-63.1579*EXP(-0.19*Fperm_SI_Woolf2021!$E$9:$E$93)+63.1579*EXP(-0.19*J$58))/(Fperm_SI_Woolf2021!$E$9:$E$93-J$58))*(J$58-Fperm_SI_Woolf2021!$E$9:$E$93)/10))) + Fperm_SI_Woolf2021!$G$9:$G$93*EXP(-Fperm_SI_Woolf2021!$J$9:$J$93*$C115*IF(J$58=Fperm_SI_Woolf2021!$E$9:$E$93,1,EXP(LN((1.1*(Fperm_SI_Woolf2021!$E$9:$E$93-J$58)-63.1579*EXP(-0.19*Fperm_SI_Woolf2021!$E$9:$E$93)+63.1579*EXP(-0.19*J$58))/(Fperm_SI_Woolf2021!$E$9:$E$93-J$58))*(J$58-Fperm_SI_Woolf2021!$E$9:$E$93)/10))) + Fperm_SI_Woolf2021!$H$9:$H$93*EXP(-Fperm_SI_Woolf2021!$K$9:$K$93*$C115*IF(J$58=Fperm_SI_Woolf2021!$E$9:$E$93,1,EXP(LN((1.1*(Fperm_SI_Woolf2021!$E$9:$E$93-J$58)-63.1579*EXP(-0.19*Fperm_SI_Woolf2021!$E$9:$E$93)+63.1579*EXP(-0.19*J$58))/(Fperm_SI_Woolf2021!$E$9:$E$93-J$58))*(J$58-Fperm_SI_Woolf2021!$E$9:$E$93)/10))),Fperm_SI_Woolf2021!$D$9:$D$93))</f>
        <v>0.74254530337196734</v>
      </c>
      <c r="K115" s="51" cm="1">
        <f t="array" ref="K115">MIN(1,SLOPE(Fperm_SI_Woolf2021!$F$9:$F$93*EXP(-Fperm_SI_Woolf2021!$I$9:$I$93*$C115*IF(K$58=Fperm_SI_Woolf2021!$E$9:$E$93,1,EXP(LN((1.1*(Fperm_SI_Woolf2021!$E$9:$E$93-K$58)-63.1579*EXP(-0.19*Fperm_SI_Woolf2021!$E$9:$E$93)+63.1579*EXP(-0.19*K$58))/(Fperm_SI_Woolf2021!$E$9:$E$93-K$58))*(K$58-Fperm_SI_Woolf2021!$E$9:$E$93)/10))) + Fperm_SI_Woolf2021!$G$9:$G$93*EXP(-Fperm_SI_Woolf2021!$J$9:$J$93*$C115*IF(K$58=Fperm_SI_Woolf2021!$E$9:$E$93,1,EXP(LN((1.1*(Fperm_SI_Woolf2021!$E$9:$E$93-K$58)-63.1579*EXP(-0.19*Fperm_SI_Woolf2021!$E$9:$E$93)+63.1579*EXP(-0.19*K$58))/(Fperm_SI_Woolf2021!$E$9:$E$93-K$58))*(K$58-Fperm_SI_Woolf2021!$E$9:$E$93)/10))) + Fperm_SI_Woolf2021!$H$9:$H$93*EXP(-Fperm_SI_Woolf2021!$K$9:$K$93*$C115*IF(K$58=Fperm_SI_Woolf2021!$E$9:$E$93,1,EXP(LN((1.1*(Fperm_SI_Woolf2021!$E$9:$E$93-K$58)-63.1579*EXP(-0.19*Fperm_SI_Woolf2021!$E$9:$E$93)+63.1579*EXP(-0.19*K$58))/(Fperm_SI_Woolf2021!$E$9:$E$93-K$58))*(K$58-Fperm_SI_Woolf2021!$E$9:$E$93)/10))),Fperm_SI_Woolf2021!$D$9:$D$93)*K$57+INTERCEPT(Fperm_SI_Woolf2021!$F$9:$F$93*EXP(-Fperm_SI_Woolf2021!$I$9:$I$93*$C115*IF(K$58=Fperm_SI_Woolf2021!$E$9:$E$93,1,EXP(LN((1.1*(Fperm_SI_Woolf2021!$E$9:$E$93-K$58)-63.1579*EXP(-0.19*Fperm_SI_Woolf2021!$E$9:$E$93)+63.1579*EXP(-0.19*K$58))/(Fperm_SI_Woolf2021!$E$9:$E$93-K$58))*(K$58-Fperm_SI_Woolf2021!$E$9:$E$93)/10))) + Fperm_SI_Woolf2021!$G$9:$G$93*EXP(-Fperm_SI_Woolf2021!$J$9:$J$93*$C115*IF(K$58=Fperm_SI_Woolf2021!$E$9:$E$93,1,EXP(LN((1.1*(Fperm_SI_Woolf2021!$E$9:$E$93-K$58)-63.1579*EXP(-0.19*Fperm_SI_Woolf2021!$E$9:$E$93)+63.1579*EXP(-0.19*K$58))/(Fperm_SI_Woolf2021!$E$9:$E$93-K$58))*(K$58-Fperm_SI_Woolf2021!$E$9:$E$93)/10))) + Fperm_SI_Woolf2021!$H$9:$H$93*EXP(-Fperm_SI_Woolf2021!$K$9:$K$93*$C115*IF(K$58=Fperm_SI_Woolf2021!$E$9:$E$93,1,EXP(LN((1.1*(Fperm_SI_Woolf2021!$E$9:$E$93-K$58)-63.1579*EXP(-0.19*Fperm_SI_Woolf2021!$E$9:$E$93)+63.1579*EXP(-0.19*K$58))/(Fperm_SI_Woolf2021!$E$9:$E$93-K$58))*(K$58-Fperm_SI_Woolf2021!$E$9:$E$93)/10))),Fperm_SI_Woolf2021!$D$9:$D$93))</f>
        <v>0.71006333663754262</v>
      </c>
      <c r="L115" s="51" cm="1">
        <f t="array" ref="L115">MIN(1,SLOPE(Fperm_SI_Woolf2021!$F$9:$F$93*EXP(-Fperm_SI_Woolf2021!$I$9:$I$93*$C115*IF(L$58=Fperm_SI_Woolf2021!$E$9:$E$93,1,EXP(LN((1.1*(Fperm_SI_Woolf2021!$E$9:$E$93-L$58)-63.1579*EXP(-0.19*Fperm_SI_Woolf2021!$E$9:$E$93)+63.1579*EXP(-0.19*L$58))/(Fperm_SI_Woolf2021!$E$9:$E$93-L$58))*(L$58-Fperm_SI_Woolf2021!$E$9:$E$93)/10))) + Fperm_SI_Woolf2021!$G$9:$G$93*EXP(-Fperm_SI_Woolf2021!$J$9:$J$93*$C115*IF(L$58=Fperm_SI_Woolf2021!$E$9:$E$93,1,EXP(LN((1.1*(Fperm_SI_Woolf2021!$E$9:$E$93-L$58)-63.1579*EXP(-0.19*Fperm_SI_Woolf2021!$E$9:$E$93)+63.1579*EXP(-0.19*L$58))/(Fperm_SI_Woolf2021!$E$9:$E$93-L$58))*(L$58-Fperm_SI_Woolf2021!$E$9:$E$93)/10))) + Fperm_SI_Woolf2021!$H$9:$H$93*EXP(-Fperm_SI_Woolf2021!$K$9:$K$93*$C115*IF(L$58=Fperm_SI_Woolf2021!$E$9:$E$93,1,EXP(LN((1.1*(Fperm_SI_Woolf2021!$E$9:$E$93-L$58)-63.1579*EXP(-0.19*Fperm_SI_Woolf2021!$E$9:$E$93)+63.1579*EXP(-0.19*L$58))/(Fperm_SI_Woolf2021!$E$9:$E$93-L$58))*(L$58-Fperm_SI_Woolf2021!$E$9:$E$93)/10))),Fperm_SI_Woolf2021!$D$9:$D$93)*L$57+INTERCEPT(Fperm_SI_Woolf2021!$F$9:$F$93*EXP(-Fperm_SI_Woolf2021!$I$9:$I$93*$C115*IF(L$58=Fperm_SI_Woolf2021!$E$9:$E$93,1,EXP(LN((1.1*(Fperm_SI_Woolf2021!$E$9:$E$93-L$58)-63.1579*EXP(-0.19*Fperm_SI_Woolf2021!$E$9:$E$93)+63.1579*EXP(-0.19*L$58))/(Fperm_SI_Woolf2021!$E$9:$E$93-L$58))*(L$58-Fperm_SI_Woolf2021!$E$9:$E$93)/10))) + Fperm_SI_Woolf2021!$G$9:$G$93*EXP(-Fperm_SI_Woolf2021!$J$9:$J$93*$C115*IF(L$58=Fperm_SI_Woolf2021!$E$9:$E$93,1,EXP(LN((1.1*(Fperm_SI_Woolf2021!$E$9:$E$93-L$58)-63.1579*EXP(-0.19*Fperm_SI_Woolf2021!$E$9:$E$93)+63.1579*EXP(-0.19*L$58))/(Fperm_SI_Woolf2021!$E$9:$E$93-L$58))*(L$58-Fperm_SI_Woolf2021!$E$9:$E$93)/10))) + Fperm_SI_Woolf2021!$H$9:$H$93*EXP(-Fperm_SI_Woolf2021!$K$9:$K$93*$C115*IF(L$58=Fperm_SI_Woolf2021!$E$9:$E$93,1,EXP(LN((1.1*(Fperm_SI_Woolf2021!$E$9:$E$93-L$58)-63.1579*EXP(-0.19*Fperm_SI_Woolf2021!$E$9:$E$93)+63.1579*EXP(-0.19*L$58))/(Fperm_SI_Woolf2021!$E$9:$E$93-L$58))*(L$58-Fperm_SI_Woolf2021!$E$9:$E$93)/10))),Fperm_SI_Woolf2021!$D$9:$D$93))</f>
        <v>0.6775813699031179</v>
      </c>
      <c r="M115" s="51" cm="1">
        <f t="array" ref="M115">MIN(1,SLOPE(Fperm_SI_Woolf2021!$F$9:$F$93*EXP(-Fperm_SI_Woolf2021!$I$9:$I$93*$C115*IF(M$58=Fperm_SI_Woolf2021!$E$9:$E$93,1,EXP(LN((1.1*(Fperm_SI_Woolf2021!$E$9:$E$93-M$58)-63.1579*EXP(-0.19*Fperm_SI_Woolf2021!$E$9:$E$93)+63.1579*EXP(-0.19*M$58))/(Fperm_SI_Woolf2021!$E$9:$E$93-M$58))*(M$58-Fperm_SI_Woolf2021!$E$9:$E$93)/10))) + Fperm_SI_Woolf2021!$G$9:$G$93*EXP(-Fperm_SI_Woolf2021!$J$9:$J$93*$C115*IF(M$58=Fperm_SI_Woolf2021!$E$9:$E$93,1,EXP(LN((1.1*(Fperm_SI_Woolf2021!$E$9:$E$93-M$58)-63.1579*EXP(-0.19*Fperm_SI_Woolf2021!$E$9:$E$93)+63.1579*EXP(-0.19*M$58))/(Fperm_SI_Woolf2021!$E$9:$E$93-M$58))*(M$58-Fperm_SI_Woolf2021!$E$9:$E$93)/10))) + Fperm_SI_Woolf2021!$H$9:$H$93*EXP(-Fperm_SI_Woolf2021!$K$9:$K$93*$C115*IF(M$58=Fperm_SI_Woolf2021!$E$9:$E$93,1,EXP(LN((1.1*(Fperm_SI_Woolf2021!$E$9:$E$93-M$58)-63.1579*EXP(-0.19*Fperm_SI_Woolf2021!$E$9:$E$93)+63.1579*EXP(-0.19*M$58))/(Fperm_SI_Woolf2021!$E$9:$E$93-M$58))*(M$58-Fperm_SI_Woolf2021!$E$9:$E$93)/10))),Fperm_SI_Woolf2021!$D$9:$D$93)*M$57+INTERCEPT(Fperm_SI_Woolf2021!$F$9:$F$93*EXP(-Fperm_SI_Woolf2021!$I$9:$I$93*$C115*IF(M$58=Fperm_SI_Woolf2021!$E$9:$E$93,1,EXP(LN((1.1*(Fperm_SI_Woolf2021!$E$9:$E$93-M$58)-63.1579*EXP(-0.19*Fperm_SI_Woolf2021!$E$9:$E$93)+63.1579*EXP(-0.19*M$58))/(Fperm_SI_Woolf2021!$E$9:$E$93-M$58))*(M$58-Fperm_SI_Woolf2021!$E$9:$E$93)/10))) + Fperm_SI_Woolf2021!$G$9:$G$93*EXP(-Fperm_SI_Woolf2021!$J$9:$J$93*$C115*IF(M$58=Fperm_SI_Woolf2021!$E$9:$E$93,1,EXP(LN((1.1*(Fperm_SI_Woolf2021!$E$9:$E$93-M$58)-63.1579*EXP(-0.19*Fperm_SI_Woolf2021!$E$9:$E$93)+63.1579*EXP(-0.19*M$58))/(Fperm_SI_Woolf2021!$E$9:$E$93-M$58))*(M$58-Fperm_SI_Woolf2021!$E$9:$E$93)/10))) + Fperm_SI_Woolf2021!$H$9:$H$93*EXP(-Fperm_SI_Woolf2021!$K$9:$K$93*$C115*IF(M$58=Fperm_SI_Woolf2021!$E$9:$E$93,1,EXP(LN((1.1*(Fperm_SI_Woolf2021!$E$9:$E$93-M$58)-63.1579*EXP(-0.19*Fperm_SI_Woolf2021!$E$9:$E$93)+63.1579*EXP(-0.19*M$58))/(Fperm_SI_Woolf2021!$E$9:$E$93-M$58))*(M$58-Fperm_SI_Woolf2021!$E$9:$E$93)/10))),Fperm_SI_Woolf2021!$D$9:$D$93))</f>
        <v>0.64509940316869319</v>
      </c>
      <c r="N115" s="51" cm="1">
        <f t="array" ref="N115">MIN(1,SLOPE(Fperm_SI_Woolf2021!$F$9:$F$93*EXP(-Fperm_SI_Woolf2021!$I$9:$I$93*$C115*IF(N$58=Fperm_SI_Woolf2021!$E$9:$E$93,1,EXP(LN((1.1*(Fperm_SI_Woolf2021!$E$9:$E$93-N$58)-63.1579*EXP(-0.19*Fperm_SI_Woolf2021!$E$9:$E$93)+63.1579*EXP(-0.19*N$58))/(Fperm_SI_Woolf2021!$E$9:$E$93-N$58))*(N$58-Fperm_SI_Woolf2021!$E$9:$E$93)/10))) + Fperm_SI_Woolf2021!$G$9:$G$93*EXP(-Fperm_SI_Woolf2021!$J$9:$J$93*$C115*IF(N$58=Fperm_SI_Woolf2021!$E$9:$E$93,1,EXP(LN((1.1*(Fperm_SI_Woolf2021!$E$9:$E$93-N$58)-63.1579*EXP(-0.19*Fperm_SI_Woolf2021!$E$9:$E$93)+63.1579*EXP(-0.19*N$58))/(Fperm_SI_Woolf2021!$E$9:$E$93-N$58))*(N$58-Fperm_SI_Woolf2021!$E$9:$E$93)/10))) + Fperm_SI_Woolf2021!$H$9:$H$93*EXP(-Fperm_SI_Woolf2021!$K$9:$K$93*$C115*IF(N$58=Fperm_SI_Woolf2021!$E$9:$E$93,1,EXP(LN((1.1*(Fperm_SI_Woolf2021!$E$9:$E$93-N$58)-63.1579*EXP(-0.19*Fperm_SI_Woolf2021!$E$9:$E$93)+63.1579*EXP(-0.19*N$58))/(Fperm_SI_Woolf2021!$E$9:$E$93-N$58))*(N$58-Fperm_SI_Woolf2021!$E$9:$E$93)/10))),Fperm_SI_Woolf2021!$D$9:$D$93)*N$57+INTERCEPT(Fperm_SI_Woolf2021!$F$9:$F$93*EXP(-Fperm_SI_Woolf2021!$I$9:$I$93*$C115*IF(N$58=Fperm_SI_Woolf2021!$E$9:$E$93,1,EXP(LN((1.1*(Fperm_SI_Woolf2021!$E$9:$E$93-N$58)-63.1579*EXP(-0.19*Fperm_SI_Woolf2021!$E$9:$E$93)+63.1579*EXP(-0.19*N$58))/(Fperm_SI_Woolf2021!$E$9:$E$93-N$58))*(N$58-Fperm_SI_Woolf2021!$E$9:$E$93)/10))) + Fperm_SI_Woolf2021!$G$9:$G$93*EXP(-Fperm_SI_Woolf2021!$J$9:$J$93*$C115*IF(N$58=Fperm_SI_Woolf2021!$E$9:$E$93,1,EXP(LN((1.1*(Fperm_SI_Woolf2021!$E$9:$E$93-N$58)-63.1579*EXP(-0.19*Fperm_SI_Woolf2021!$E$9:$E$93)+63.1579*EXP(-0.19*N$58))/(Fperm_SI_Woolf2021!$E$9:$E$93-N$58))*(N$58-Fperm_SI_Woolf2021!$E$9:$E$93)/10))) + Fperm_SI_Woolf2021!$H$9:$H$93*EXP(-Fperm_SI_Woolf2021!$K$9:$K$93*$C115*IF(N$58=Fperm_SI_Woolf2021!$E$9:$E$93,1,EXP(LN((1.1*(Fperm_SI_Woolf2021!$E$9:$E$93-N$58)-63.1579*EXP(-0.19*Fperm_SI_Woolf2021!$E$9:$E$93)+63.1579*EXP(-0.19*N$58))/(Fperm_SI_Woolf2021!$E$9:$E$93-N$58))*(N$58-Fperm_SI_Woolf2021!$E$9:$E$93)/10))),Fperm_SI_Woolf2021!$D$9:$D$93))</f>
        <v>0.61261743643426847</v>
      </c>
      <c r="O115" s="51" cm="1">
        <f t="array" ref="O115">MIN(1,SLOPE(Fperm_SI_Woolf2021!$F$9:$F$93*EXP(-Fperm_SI_Woolf2021!$I$9:$I$93*$C115*IF(O$58=Fperm_SI_Woolf2021!$E$9:$E$93,1,EXP(LN((1.1*(Fperm_SI_Woolf2021!$E$9:$E$93-O$58)-63.1579*EXP(-0.19*Fperm_SI_Woolf2021!$E$9:$E$93)+63.1579*EXP(-0.19*O$58))/(Fperm_SI_Woolf2021!$E$9:$E$93-O$58))*(O$58-Fperm_SI_Woolf2021!$E$9:$E$93)/10))) + Fperm_SI_Woolf2021!$G$9:$G$93*EXP(-Fperm_SI_Woolf2021!$J$9:$J$93*$C115*IF(O$58=Fperm_SI_Woolf2021!$E$9:$E$93,1,EXP(LN((1.1*(Fperm_SI_Woolf2021!$E$9:$E$93-O$58)-63.1579*EXP(-0.19*Fperm_SI_Woolf2021!$E$9:$E$93)+63.1579*EXP(-0.19*O$58))/(Fperm_SI_Woolf2021!$E$9:$E$93-O$58))*(O$58-Fperm_SI_Woolf2021!$E$9:$E$93)/10))) + Fperm_SI_Woolf2021!$H$9:$H$93*EXP(-Fperm_SI_Woolf2021!$K$9:$K$93*$C115*IF(O$58=Fperm_SI_Woolf2021!$E$9:$E$93,1,EXP(LN((1.1*(Fperm_SI_Woolf2021!$E$9:$E$93-O$58)-63.1579*EXP(-0.19*Fperm_SI_Woolf2021!$E$9:$E$93)+63.1579*EXP(-0.19*O$58))/(Fperm_SI_Woolf2021!$E$9:$E$93-O$58))*(O$58-Fperm_SI_Woolf2021!$E$9:$E$93)/10))),Fperm_SI_Woolf2021!$D$9:$D$93)*O$57+INTERCEPT(Fperm_SI_Woolf2021!$F$9:$F$93*EXP(-Fperm_SI_Woolf2021!$I$9:$I$93*$C115*IF(O$58=Fperm_SI_Woolf2021!$E$9:$E$93,1,EXP(LN((1.1*(Fperm_SI_Woolf2021!$E$9:$E$93-O$58)-63.1579*EXP(-0.19*Fperm_SI_Woolf2021!$E$9:$E$93)+63.1579*EXP(-0.19*O$58))/(Fperm_SI_Woolf2021!$E$9:$E$93-O$58))*(O$58-Fperm_SI_Woolf2021!$E$9:$E$93)/10))) + Fperm_SI_Woolf2021!$G$9:$G$93*EXP(-Fperm_SI_Woolf2021!$J$9:$J$93*$C115*IF(O$58=Fperm_SI_Woolf2021!$E$9:$E$93,1,EXP(LN((1.1*(Fperm_SI_Woolf2021!$E$9:$E$93-O$58)-63.1579*EXP(-0.19*Fperm_SI_Woolf2021!$E$9:$E$93)+63.1579*EXP(-0.19*O$58))/(Fperm_SI_Woolf2021!$E$9:$E$93-O$58))*(O$58-Fperm_SI_Woolf2021!$E$9:$E$93)/10))) + Fperm_SI_Woolf2021!$H$9:$H$93*EXP(-Fperm_SI_Woolf2021!$K$9:$K$93*$C115*IF(O$58=Fperm_SI_Woolf2021!$E$9:$E$93,1,EXP(LN((1.1*(Fperm_SI_Woolf2021!$E$9:$E$93-O$58)-63.1579*EXP(-0.19*Fperm_SI_Woolf2021!$E$9:$E$93)+63.1579*EXP(-0.19*O$58))/(Fperm_SI_Woolf2021!$E$9:$E$93-O$58))*(O$58-Fperm_SI_Woolf2021!$E$9:$E$93)/10))),Fperm_SI_Woolf2021!$D$9:$D$93))</f>
        <v>0.58013546969984375</v>
      </c>
      <c r="P115" s="51" cm="1">
        <f t="array" ref="P115">MIN(1,SLOPE(Fperm_SI_Woolf2021!$F$9:$F$93*EXP(-Fperm_SI_Woolf2021!$I$9:$I$93*$C115*IF(P$58=Fperm_SI_Woolf2021!$E$9:$E$93,1,EXP(LN((1.1*(Fperm_SI_Woolf2021!$E$9:$E$93-P$58)-63.1579*EXP(-0.19*Fperm_SI_Woolf2021!$E$9:$E$93)+63.1579*EXP(-0.19*P$58))/(Fperm_SI_Woolf2021!$E$9:$E$93-P$58))*(P$58-Fperm_SI_Woolf2021!$E$9:$E$93)/10))) + Fperm_SI_Woolf2021!$G$9:$G$93*EXP(-Fperm_SI_Woolf2021!$J$9:$J$93*$C115*IF(P$58=Fperm_SI_Woolf2021!$E$9:$E$93,1,EXP(LN((1.1*(Fperm_SI_Woolf2021!$E$9:$E$93-P$58)-63.1579*EXP(-0.19*Fperm_SI_Woolf2021!$E$9:$E$93)+63.1579*EXP(-0.19*P$58))/(Fperm_SI_Woolf2021!$E$9:$E$93-P$58))*(P$58-Fperm_SI_Woolf2021!$E$9:$E$93)/10))) + Fperm_SI_Woolf2021!$H$9:$H$93*EXP(-Fperm_SI_Woolf2021!$K$9:$K$93*$C115*IF(P$58=Fperm_SI_Woolf2021!$E$9:$E$93,1,EXP(LN((1.1*(Fperm_SI_Woolf2021!$E$9:$E$93-P$58)-63.1579*EXP(-0.19*Fperm_SI_Woolf2021!$E$9:$E$93)+63.1579*EXP(-0.19*P$58))/(Fperm_SI_Woolf2021!$E$9:$E$93-P$58))*(P$58-Fperm_SI_Woolf2021!$E$9:$E$93)/10))),Fperm_SI_Woolf2021!$D$9:$D$93)*P$57+INTERCEPT(Fperm_SI_Woolf2021!$F$9:$F$93*EXP(-Fperm_SI_Woolf2021!$I$9:$I$93*$C115*IF(P$58=Fperm_SI_Woolf2021!$E$9:$E$93,1,EXP(LN((1.1*(Fperm_SI_Woolf2021!$E$9:$E$93-P$58)-63.1579*EXP(-0.19*Fperm_SI_Woolf2021!$E$9:$E$93)+63.1579*EXP(-0.19*P$58))/(Fperm_SI_Woolf2021!$E$9:$E$93-P$58))*(P$58-Fperm_SI_Woolf2021!$E$9:$E$93)/10))) + Fperm_SI_Woolf2021!$G$9:$G$93*EXP(-Fperm_SI_Woolf2021!$J$9:$J$93*$C115*IF(P$58=Fperm_SI_Woolf2021!$E$9:$E$93,1,EXP(LN((1.1*(Fperm_SI_Woolf2021!$E$9:$E$93-P$58)-63.1579*EXP(-0.19*Fperm_SI_Woolf2021!$E$9:$E$93)+63.1579*EXP(-0.19*P$58))/(Fperm_SI_Woolf2021!$E$9:$E$93-P$58))*(P$58-Fperm_SI_Woolf2021!$E$9:$E$93)/10))) + Fperm_SI_Woolf2021!$H$9:$H$93*EXP(-Fperm_SI_Woolf2021!$K$9:$K$93*$C115*IF(P$58=Fperm_SI_Woolf2021!$E$9:$E$93,1,EXP(LN((1.1*(Fperm_SI_Woolf2021!$E$9:$E$93-P$58)-63.1579*EXP(-0.19*Fperm_SI_Woolf2021!$E$9:$E$93)+63.1579*EXP(-0.19*P$58))/(Fperm_SI_Woolf2021!$E$9:$E$93-P$58))*(P$58-Fperm_SI_Woolf2021!$E$9:$E$93)/10))),Fperm_SI_Woolf2021!$D$9:$D$93))</f>
        <v>0.54765350296541904</v>
      </c>
      <c r="Q115" s="51" cm="1">
        <f t="array" ref="Q115">MIN(1,SLOPE(Fperm_SI_Woolf2021!$F$9:$F$93*EXP(-Fperm_SI_Woolf2021!$I$9:$I$93*$C115*IF(Q$58=Fperm_SI_Woolf2021!$E$9:$E$93,1,EXP(LN((1.1*(Fperm_SI_Woolf2021!$E$9:$E$93-Q$58)-63.1579*EXP(-0.19*Fperm_SI_Woolf2021!$E$9:$E$93)+63.1579*EXP(-0.19*Q$58))/(Fperm_SI_Woolf2021!$E$9:$E$93-Q$58))*(Q$58-Fperm_SI_Woolf2021!$E$9:$E$93)/10))) + Fperm_SI_Woolf2021!$G$9:$G$93*EXP(-Fperm_SI_Woolf2021!$J$9:$J$93*$C115*IF(Q$58=Fperm_SI_Woolf2021!$E$9:$E$93,1,EXP(LN((1.1*(Fperm_SI_Woolf2021!$E$9:$E$93-Q$58)-63.1579*EXP(-0.19*Fperm_SI_Woolf2021!$E$9:$E$93)+63.1579*EXP(-0.19*Q$58))/(Fperm_SI_Woolf2021!$E$9:$E$93-Q$58))*(Q$58-Fperm_SI_Woolf2021!$E$9:$E$93)/10))) + Fperm_SI_Woolf2021!$H$9:$H$93*EXP(-Fperm_SI_Woolf2021!$K$9:$K$93*$C115*IF(Q$58=Fperm_SI_Woolf2021!$E$9:$E$93,1,EXP(LN((1.1*(Fperm_SI_Woolf2021!$E$9:$E$93-Q$58)-63.1579*EXP(-0.19*Fperm_SI_Woolf2021!$E$9:$E$93)+63.1579*EXP(-0.19*Q$58))/(Fperm_SI_Woolf2021!$E$9:$E$93-Q$58))*(Q$58-Fperm_SI_Woolf2021!$E$9:$E$93)/10))),Fperm_SI_Woolf2021!$D$9:$D$93)*Q$57+INTERCEPT(Fperm_SI_Woolf2021!$F$9:$F$93*EXP(-Fperm_SI_Woolf2021!$I$9:$I$93*$C115*IF(Q$58=Fperm_SI_Woolf2021!$E$9:$E$93,1,EXP(LN((1.1*(Fperm_SI_Woolf2021!$E$9:$E$93-Q$58)-63.1579*EXP(-0.19*Fperm_SI_Woolf2021!$E$9:$E$93)+63.1579*EXP(-0.19*Q$58))/(Fperm_SI_Woolf2021!$E$9:$E$93-Q$58))*(Q$58-Fperm_SI_Woolf2021!$E$9:$E$93)/10))) + Fperm_SI_Woolf2021!$G$9:$G$93*EXP(-Fperm_SI_Woolf2021!$J$9:$J$93*$C115*IF(Q$58=Fperm_SI_Woolf2021!$E$9:$E$93,1,EXP(LN((1.1*(Fperm_SI_Woolf2021!$E$9:$E$93-Q$58)-63.1579*EXP(-0.19*Fperm_SI_Woolf2021!$E$9:$E$93)+63.1579*EXP(-0.19*Q$58))/(Fperm_SI_Woolf2021!$E$9:$E$93-Q$58))*(Q$58-Fperm_SI_Woolf2021!$E$9:$E$93)/10))) + Fperm_SI_Woolf2021!$H$9:$H$93*EXP(-Fperm_SI_Woolf2021!$K$9:$K$93*$C115*IF(Q$58=Fperm_SI_Woolf2021!$E$9:$E$93,1,EXP(LN((1.1*(Fperm_SI_Woolf2021!$E$9:$E$93-Q$58)-63.1579*EXP(-0.19*Fperm_SI_Woolf2021!$E$9:$E$93)+63.1579*EXP(-0.19*Q$58))/(Fperm_SI_Woolf2021!$E$9:$E$93-Q$58))*(Q$58-Fperm_SI_Woolf2021!$E$9:$E$93)/10))),Fperm_SI_Woolf2021!$D$9:$D$93))</f>
        <v>0.51517153623099432</v>
      </c>
      <c r="R115" s="51" cm="1">
        <f t="array" ref="R115">MIN(1,SLOPE(Fperm_SI_Woolf2021!$F$9:$F$93*EXP(-Fperm_SI_Woolf2021!$I$9:$I$93*$C115*IF(R$58=Fperm_SI_Woolf2021!$E$9:$E$93,1,EXP(LN((1.1*(Fperm_SI_Woolf2021!$E$9:$E$93-R$58)-63.1579*EXP(-0.19*Fperm_SI_Woolf2021!$E$9:$E$93)+63.1579*EXP(-0.19*R$58))/(Fperm_SI_Woolf2021!$E$9:$E$93-R$58))*(R$58-Fperm_SI_Woolf2021!$E$9:$E$93)/10))) + Fperm_SI_Woolf2021!$G$9:$G$93*EXP(-Fperm_SI_Woolf2021!$J$9:$J$93*$C115*IF(R$58=Fperm_SI_Woolf2021!$E$9:$E$93,1,EXP(LN((1.1*(Fperm_SI_Woolf2021!$E$9:$E$93-R$58)-63.1579*EXP(-0.19*Fperm_SI_Woolf2021!$E$9:$E$93)+63.1579*EXP(-0.19*R$58))/(Fperm_SI_Woolf2021!$E$9:$E$93-R$58))*(R$58-Fperm_SI_Woolf2021!$E$9:$E$93)/10))) + Fperm_SI_Woolf2021!$H$9:$H$93*EXP(-Fperm_SI_Woolf2021!$K$9:$K$93*$C115*IF(R$58=Fperm_SI_Woolf2021!$E$9:$E$93,1,EXP(LN((1.1*(Fperm_SI_Woolf2021!$E$9:$E$93-R$58)-63.1579*EXP(-0.19*Fperm_SI_Woolf2021!$E$9:$E$93)+63.1579*EXP(-0.19*R$58))/(Fperm_SI_Woolf2021!$E$9:$E$93-R$58))*(R$58-Fperm_SI_Woolf2021!$E$9:$E$93)/10))),Fperm_SI_Woolf2021!$D$9:$D$93)*R$57+INTERCEPT(Fperm_SI_Woolf2021!$F$9:$F$93*EXP(-Fperm_SI_Woolf2021!$I$9:$I$93*$C115*IF(R$58=Fperm_SI_Woolf2021!$E$9:$E$93,1,EXP(LN((1.1*(Fperm_SI_Woolf2021!$E$9:$E$93-R$58)-63.1579*EXP(-0.19*Fperm_SI_Woolf2021!$E$9:$E$93)+63.1579*EXP(-0.19*R$58))/(Fperm_SI_Woolf2021!$E$9:$E$93-R$58))*(R$58-Fperm_SI_Woolf2021!$E$9:$E$93)/10))) + Fperm_SI_Woolf2021!$G$9:$G$93*EXP(-Fperm_SI_Woolf2021!$J$9:$J$93*$C115*IF(R$58=Fperm_SI_Woolf2021!$E$9:$E$93,1,EXP(LN((1.1*(Fperm_SI_Woolf2021!$E$9:$E$93-R$58)-63.1579*EXP(-0.19*Fperm_SI_Woolf2021!$E$9:$E$93)+63.1579*EXP(-0.19*R$58))/(Fperm_SI_Woolf2021!$E$9:$E$93-R$58))*(R$58-Fperm_SI_Woolf2021!$E$9:$E$93)/10))) + Fperm_SI_Woolf2021!$H$9:$H$93*EXP(-Fperm_SI_Woolf2021!$K$9:$K$93*$C115*IF(R$58=Fperm_SI_Woolf2021!$E$9:$E$93,1,EXP(LN((1.1*(Fperm_SI_Woolf2021!$E$9:$E$93-R$58)-63.1579*EXP(-0.19*Fperm_SI_Woolf2021!$E$9:$E$93)+63.1579*EXP(-0.19*R$58))/(Fperm_SI_Woolf2021!$E$9:$E$93-R$58))*(R$58-Fperm_SI_Woolf2021!$E$9:$E$93)/10))),Fperm_SI_Woolf2021!$D$9:$D$93))</f>
        <v>0.48268956949656949</v>
      </c>
      <c r="S115" s="51" cm="1">
        <f t="array" ref="S115">MIN(1,SLOPE(Fperm_SI_Woolf2021!$F$9:$F$93*EXP(-Fperm_SI_Woolf2021!$I$9:$I$93*$C115*IF(S$58=Fperm_SI_Woolf2021!$E$9:$E$93,1,EXP(LN((1.1*(Fperm_SI_Woolf2021!$E$9:$E$93-S$58)-63.1579*EXP(-0.19*Fperm_SI_Woolf2021!$E$9:$E$93)+63.1579*EXP(-0.19*S$58))/(Fperm_SI_Woolf2021!$E$9:$E$93-S$58))*(S$58-Fperm_SI_Woolf2021!$E$9:$E$93)/10))) + Fperm_SI_Woolf2021!$G$9:$G$93*EXP(-Fperm_SI_Woolf2021!$J$9:$J$93*$C115*IF(S$58=Fperm_SI_Woolf2021!$E$9:$E$93,1,EXP(LN((1.1*(Fperm_SI_Woolf2021!$E$9:$E$93-S$58)-63.1579*EXP(-0.19*Fperm_SI_Woolf2021!$E$9:$E$93)+63.1579*EXP(-0.19*S$58))/(Fperm_SI_Woolf2021!$E$9:$E$93-S$58))*(S$58-Fperm_SI_Woolf2021!$E$9:$E$93)/10))) + Fperm_SI_Woolf2021!$H$9:$H$93*EXP(-Fperm_SI_Woolf2021!$K$9:$K$93*$C115*IF(S$58=Fperm_SI_Woolf2021!$E$9:$E$93,1,EXP(LN((1.1*(Fperm_SI_Woolf2021!$E$9:$E$93-S$58)-63.1579*EXP(-0.19*Fperm_SI_Woolf2021!$E$9:$E$93)+63.1579*EXP(-0.19*S$58))/(Fperm_SI_Woolf2021!$E$9:$E$93-S$58))*(S$58-Fperm_SI_Woolf2021!$E$9:$E$93)/10))),Fperm_SI_Woolf2021!$D$9:$D$93)*S$57+INTERCEPT(Fperm_SI_Woolf2021!$F$9:$F$93*EXP(-Fperm_SI_Woolf2021!$I$9:$I$93*$C115*IF(S$58=Fperm_SI_Woolf2021!$E$9:$E$93,1,EXP(LN((1.1*(Fperm_SI_Woolf2021!$E$9:$E$93-S$58)-63.1579*EXP(-0.19*Fperm_SI_Woolf2021!$E$9:$E$93)+63.1579*EXP(-0.19*S$58))/(Fperm_SI_Woolf2021!$E$9:$E$93-S$58))*(S$58-Fperm_SI_Woolf2021!$E$9:$E$93)/10))) + Fperm_SI_Woolf2021!$G$9:$G$93*EXP(-Fperm_SI_Woolf2021!$J$9:$J$93*$C115*IF(S$58=Fperm_SI_Woolf2021!$E$9:$E$93,1,EXP(LN((1.1*(Fperm_SI_Woolf2021!$E$9:$E$93-S$58)-63.1579*EXP(-0.19*Fperm_SI_Woolf2021!$E$9:$E$93)+63.1579*EXP(-0.19*S$58))/(Fperm_SI_Woolf2021!$E$9:$E$93-S$58))*(S$58-Fperm_SI_Woolf2021!$E$9:$E$93)/10))) + Fperm_SI_Woolf2021!$H$9:$H$93*EXP(-Fperm_SI_Woolf2021!$K$9:$K$93*$C115*IF(S$58=Fperm_SI_Woolf2021!$E$9:$E$93,1,EXP(LN((1.1*(Fperm_SI_Woolf2021!$E$9:$E$93-S$58)-63.1579*EXP(-0.19*Fperm_SI_Woolf2021!$E$9:$E$93)+63.1579*EXP(-0.19*S$58))/(Fperm_SI_Woolf2021!$E$9:$E$93-S$58))*(S$58-Fperm_SI_Woolf2021!$E$9:$E$93)/10))),Fperm_SI_Woolf2021!$D$9:$D$93))</f>
        <v>0.6795133764988881</v>
      </c>
      <c r="T115" s="51" cm="1">
        <f t="array" ref="T115">MIN(1,SLOPE(Fperm_SI_Woolf2021!$F$9:$F$93*EXP(-Fperm_SI_Woolf2021!$I$9:$I$93*$C115*IF(T$58=Fperm_SI_Woolf2021!$E$9:$E$93,1,EXP(LN((1.1*(Fperm_SI_Woolf2021!$E$9:$E$93-T$58)-63.1579*EXP(-0.19*Fperm_SI_Woolf2021!$E$9:$E$93)+63.1579*EXP(-0.19*T$58))/(Fperm_SI_Woolf2021!$E$9:$E$93-T$58))*(T$58-Fperm_SI_Woolf2021!$E$9:$E$93)/10))) + Fperm_SI_Woolf2021!$G$9:$G$93*EXP(-Fperm_SI_Woolf2021!$J$9:$J$93*$C115*IF(T$58=Fperm_SI_Woolf2021!$E$9:$E$93,1,EXP(LN((1.1*(Fperm_SI_Woolf2021!$E$9:$E$93-T$58)-63.1579*EXP(-0.19*Fperm_SI_Woolf2021!$E$9:$E$93)+63.1579*EXP(-0.19*T$58))/(Fperm_SI_Woolf2021!$E$9:$E$93-T$58))*(T$58-Fperm_SI_Woolf2021!$E$9:$E$93)/10))) + Fperm_SI_Woolf2021!$H$9:$H$93*EXP(-Fperm_SI_Woolf2021!$K$9:$K$93*$C115*IF(T$58=Fperm_SI_Woolf2021!$E$9:$E$93,1,EXP(LN((1.1*(Fperm_SI_Woolf2021!$E$9:$E$93-T$58)-63.1579*EXP(-0.19*Fperm_SI_Woolf2021!$E$9:$E$93)+63.1579*EXP(-0.19*T$58))/(Fperm_SI_Woolf2021!$E$9:$E$93-T$58))*(T$58-Fperm_SI_Woolf2021!$E$9:$E$93)/10))),Fperm_SI_Woolf2021!$D$9:$D$93)*T$57+INTERCEPT(Fperm_SI_Woolf2021!$F$9:$F$93*EXP(-Fperm_SI_Woolf2021!$I$9:$I$93*$C115*IF(T$58=Fperm_SI_Woolf2021!$E$9:$E$93,1,EXP(LN((1.1*(Fperm_SI_Woolf2021!$E$9:$E$93-T$58)-63.1579*EXP(-0.19*Fperm_SI_Woolf2021!$E$9:$E$93)+63.1579*EXP(-0.19*T$58))/(Fperm_SI_Woolf2021!$E$9:$E$93-T$58))*(T$58-Fperm_SI_Woolf2021!$E$9:$E$93)/10))) + Fperm_SI_Woolf2021!$G$9:$G$93*EXP(-Fperm_SI_Woolf2021!$J$9:$J$93*$C115*IF(T$58=Fperm_SI_Woolf2021!$E$9:$E$93,1,EXP(LN((1.1*(Fperm_SI_Woolf2021!$E$9:$E$93-T$58)-63.1579*EXP(-0.19*Fperm_SI_Woolf2021!$E$9:$E$93)+63.1579*EXP(-0.19*T$58))/(Fperm_SI_Woolf2021!$E$9:$E$93-T$58))*(T$58-Fperm_SI_Woolf2021!$E$9:$E$93)/10))) + Fperm_SI_Woolf2021!$H$9:$H$93*EXP(-Fperm_SI_Woolf2021!$K$9:$K$93*$C115*IF(T$58=Fperm_SI_Woolf2021!$E$9:$E$93,1,EXP(LN((1.1*(Fperm_SI_Woolf2021!$E$9:$E$93-T$58)-63.1579*EXP(-0.19*Fperm_SI_Woolf2021!$E$9:$E$93)+63.1579*EXP(-0.19*T$58))/(Fperm_SI_Woolf2021!$E$9:$E$93-T$58))*(T$58-Fperm_SI_Woolf2021!$E$9:$E$93)/10))),Fperm_SI_Woolf2021!$D$9:$D$93))</f>
        <v>0.65049356979409612</v>
      </c>
      <c r="U115" s="51" cm="1">
        <f t="array" ref="U115">MIN(1,SLOPE(Fperm_SI_Woolf2021!$F$9:$F$93*EXP(-Fperm_SI_Woolf2021!$I$9:$I$93*$C115*IF(U$58=Fperm_SI_Woolf2021!$E$9:$E$93,1,EXP(LN((1.1*(Fperm_SI_Woolf2021!$E$9:$E$93-U$58)-63.1579*EXP(-0.19*Fperm_SI_Woolf2021!$E$9:$E$93)+63.1579*EXP(-0.19*U$58))/(Fperm_SI_Woolf2021!$E$9:$E$93-U$58))*(U$58-Fperm_SI_Woolf2021!$E$9:$E$93)/10))) + Fperm_SI_Woolf2021!$G$9:$G$93*EXP(-Fperm_SI_Woolf2021!$J$9:$J$93*$C115*IF(U$58=Fperm_SI_Woolf2021!$E$9:$E$93,1,EXP(LN((1.1*(Fperm_SI_Woolf2021!$E$9:$E$93-U$58)-63.1579*EXP(-0.19*Fperm_SI_Woolf2021!$E$9:$E$93)+63.1579*EXP(-0.19*U$58))/(Fperm_SI_Woolf2021!$E$9:$E$93-U$58))*(U$58-Fperm_SI_Woolf2021!$E$9:$E$93)/10))) + Fperm_SI_Woolf2021!$H$9:$H$93*EXP(-Fperm_SI_Woolf2021!$K$9:$K$93*$C115*IF(U$58=Fperm_SI_Woolf2021!$E$9:$E$93,1,EXP(LN((1.1*(Fperm_SI_Woolf2021!$E$9:$E$93-U$58)-63.1579*EXP(-0.19*Fperm_SI_Woolf2021!$E$9:$E$93)+63.1579*EXP(-0.19*U$58))/(Fperm_SI_Woolf2021!$E$9:$E$93-U$58))*(U$58-Fperm_SI_Woolf2021!$E$9:$E$93)/10))),Fperm_SI_Woolf2021!$D$9:$D$93)*U$57+INTERCEPT(Fperm_SI_Woolf2021!$F$9:$F$93*EXP(-Fperm_SI_Woolf2021!$I$9:$I$93*$C115*IF(U$58=Fperm_SI_Woolf2021!$E$9:$E$93,1,EXP(LN((1.1*(Fperm_SI_Woolf2021!$E$9:$E$93-U$58)-63.1579*EXP(-0.19*Fperm_SI_Woolf2021!$E$9:$E$93)+63.1579*EXP(-0.19*U$58))/(Fperm_SI_Woolf2021!$E$9:$E$93-U$58))*(U$58-Fperm_SI_Woolf2021!$E$9:$E$93)/10))) + Fperm_SI_Woolf2021!$G$9:$G$93*EXP(-Fperm_SI_Woolf2021!$J$9:$J$93*$C115*IF(U$58=Fperm_SI_Woolf2021!$E$9:$E$93,1,EXP(LN((1.1*(Fperm_SI_Woolf2021!$E$9:$E$93-U$58)-63.1579*EXP(-0.19*Fperm_SI_Woolf2021!$E$9:$E$93)+63.1579*EXP(-0.19*U$58))/(Fperm_SI_Woolf2021!$E$9:$E$93-U$58))*(U$58-Fperm_SI_Woolf2021!$E$9:$E$93)/10))) + Fperm_SI_Woolf2021!$H$9:$H$93*EXP(-Fperm_SI_Woolf2021!$K$9:$K$93*$C115*IF(U$58=Fperm_SI_Woolf2021!$E$9:$E$93,1,EXP(LN((1.1*(Fperm_SI_Woolf2021!$E$9:$E$93-U$58)-63.1579*EXP(-0.19*Fperm_SI_Woolf2021!$E$9:$E$93)+63.1579*EXP(-0.19*U$58))/(Fperm_SI_Woolf2021!$E$9:$E$93-U$58))*(U$58-Fperm_SI_Woolf2021!$E$9:$E$93)/10))),Fperm_SI_Woolf2021!$D$9:$D$93))</f>
        <v>0.62147376308930402</v>
      </c>
      <c r="V115" s="51" cm="1">
        <f t="array" ref="V115">MIN(1,SLOPE(Fperm_SI_Woolf2021!$F$9:$F$93*EXP(-Fperm_SI_Woolf2021!$I$9:$I$93*$C115*IF(V$58=Fperm_SI_Woolf2021!$E$9:$E$93,1,EXP(LN((1.1*(Fperm_SI_Woolf2021!$E$9:$E$93-V$58)-63.1579*EXP(-0.19*Fperm_SI_Woolf2021!$E$9:$E$93)+63.1579*EXP(-0.19*V$58))/(Fperm_SI_Woolf2021!$E$9:$E$93-V$58))*(V$58-Fperm_SI_Woolf2021!$E$9:$E$93)/10))) + Fperm_SI_Woolf2021!$G$9:$G$93*EXP(-Fperm_SI_Woolf2021!$J$9:$J$93*$C115*IF(V$58=Fperm_SI_Woolf2021!$E$9:$E$93,1,EXP(LN((1.1*(Fperm_SI_Woolf2021!$E$9:$E$93-V$58)-63.1579*EXP(-0.19*Fperm_SI_Woolf2021!$E$9:$E$93)+63.1579*EXP(-0.19*V$58))/(Fperm_SI_Woolf2021!$E$9:$E$93-V$58))*(V$58-Fperm_SI_Woolf2021!$E$9:$E$93)/10))) + Fperm_SI_Woolf2021!$H$9:$H$93*EXP(-Fperm_SI_Woolf2021!$K$9:$K$93*$C115*IF(V$58=Fperm_SI_Woolf2021!$E$9:$E$93,1,EXP(LN((1.1*(Fperm_SI_Woolf2021!$E$9:$E$93-V$58)-63.1579*EXP(-0.19*Fperm_SI_Woolf2021!$E$9:$E$93)+63.1579*EXP(-0.19*V$58))/(Fperm_SI_Woolf2021!$E$9:$E$93-V$58))*(V$58-Fperm_SI_Woolf2021!$E$9:$E$93)/10))),Fperm_SI_Woolf2021!$D$9:$D$93)*V$57+INTERCEPT(Fperm_SI_Woolf2021!$F$9:$F$93*EXP(-Fperm_SI_Woolf2021!$I$9:$I$93*$C115*IF(V$58=Fperm_SI_Woolf2021!$E$9:$E$93,1,EXP(LN((1.1*(Fperm_SI_Woolf2021!$E$9:$E$93-V$58)-63.1579*EXP(-0.19*Fperm_SI_Woolf2021!$E$9:$E$93)+63.1579*EXP(-0.19*V$58))/(Fperm_SI_Woolf2021!$E$9:$E$93-V$58))*(V$58-Fperm_SI_Woolf2021!$E$9:$E$93)/10))) + Fperm_SI_Woolf2021!$G$9:$G$93*EXP(-Fperm_SI_Woolf2021!$J$9:$J$93*$C115*IF(V$58=Fperm_SI_Woolf2021!$E$9:$E$93,1,EXP(LN((1.1*(Fperm_SI_Woolf2021!$E$9:$E$93-V$58)-63.1579*EXP(-0.19*Fperm_SI_Woolf2021!$E$9:$E$93)+63.1579*EXP(-0.19*V$58))/(Fperm_SI_Woolf2021!$E$9:$E$93-V$58))*(V$58-Fperm_SI_Woolf2021!$E$9:$E$93)/10))) + Fperm_SI_Woolf2021!$H$9:$H$93*EXP(-Fperm_SI_Woolf2021!$K$9:$K$93*$C115*IF(V$58=Fperm_SI_Woolf2021!$E$9:$E$93,1,EXP(LN((1.1*(Fperm_SI_Woolf2021!$E$9:$E$93-V$58)-63.1579*EXP(-0.19*Fperm_SI_Woolf2021!$E$9:$E$93)+63.1579*EXP(-0.19*V$58))/(Fperm_SI_Woolf2021!$E$9:$E$93-V$58))*(V$58-Fperm_SI_Woolf2021!$E$9:$E$93)/10))),Fperm_SI_Woolf2021!$D$9:$D$93))</f>
        <v>0.59245395638451193</v>
      </c>
      <c r="W115" s="51" cm="1">
        <f t="array" ref="W115">MIN(1,SLOPE(Fperm_SI_Woolf2021!$F$9:$F$93*EXP(-Fperm_SI_Woolf2021!$I$9:$I$93*$C115*IF(W$58=Fperm_SI_Woolf2021!$E$9:$E$93,1,EXP(LN((1.1*(Fperm_SI_Woolf2021!$E$9:$E$93-W$58)-63.1579*EXP(-0.19*Fperm_SI_Woolf2021!$E$9:$E$93)+63.1579*EXP(-0.19*W$58))/(Fperm_SI_Woolf2021!$E$9:$E$93-W$58))*(W$58-Fperm_SI_Woolf2021!$E$9:$E$93)/10))) + Fperm_SI_Woolf2021!$G$9:$G$93*EXP(-Fperm_SI_Woolf2021!$J$9:$J$93*$C115*IF(W$58=Fperm_SI_Woolf2021!$E$9:$E$93,1,EXP(LN((1.1*(Fperm_SI_Woolf2021!$E$9:$E$93-W$58)-63.1579*EXP(-0.19*Fperm_SI_Woolf2021!$E$9:$E$93)+63.1579*EXP(-0.19*W$58))/(Fperm_SI_Woolf2021!$E$9:$E$93-W$58))*(W$58-Fperm_SI_Woolf2021!$E$9:$E$93)/10))) + Fperm_SI_Woolf2021!$H$9:$H$93*EXP(-Fperm_SI_Woolf2021!$K$9:$K$93*$C115*IF(W$58=Fperm_SI_Woolf2021!$E$9:$E$93,1,EXP(LN((1.1*(Fperm_SI_Woolf2021!$E$9:$E$93-W$58)-63.1579*EXP(-0.19*Fperm_SI_Woolf2021!$E$9:$E$93)+63.1579*EXP(-0.19*W$58))/(Fperm_SI_Woolf2021!$E$9:$E$93-W$58))*(W$58-Fperm_SI_Woolf2021!$E$9:$E$93)/10))),Fperm_SI_Woolf2021!$D$9:$D$93)*W$57+INTERCEPT(Fperm_SI_Woolf2021!$F$9:$F$93*EXP(-Fperm_SI_Woolf2021!$I$9:$I$93*$C115*IF(W$58=Fperm_SI_Woolf2021!$E$9:$E$93,1,EXP(LN((1.1*(Fperm_SI_Woolf2021!$E$9:$E$93-W$58)-63.1579*EXP(-0.19*Fperm_SI_Woolf2021!$E$9:$E$93)+63.1579*EXP(-0.19*W$58))/(Fperm_SI_Woolf2021!$E$9:$E$93-W$58))*(W$58-Fperm_SI_Woolf2021!$E$9:$E$93)/10))) + Fperm_SI_Woolf2021!$G$9:$G$93*EXP(-Fperm_SI_Woolf2021!$J$9:$J$93*$C115*IF(W$58=Fperm_SI_Woolf2021!$E$9:$E$93,1,EXP(LN((1.1*(Fperm_SI_Woolf2021!$E$9:$E$93-W$58)-63.1579*EXP(-0.19*Fperm_SI_Woolf2021!$E$9:$E$93)+63.1579*EXP(-0.19*W$58))/(Fperm_SI_Woolf2021!$E$9:$E$93-W$58))*(W$58-Fperm_SI_Woolf2021!$E$9:$E$93)/10))) + Fperm_SI_Woolf2021!$H$9:$H$93*EXP(-Fperm_SI_Woolf2021!$K$9:$K$93*$C115*IF(W$58=Fperm_SI_Woolf2021!$E$9:$E$93,1,EXP(LN((1.1*(Fperm_SI_Woolf2021!$E$9:$E$93-W$58)-63.1579*EXP(-0.19*Fperm_SI_Woolf2021!$E$9:$E$93)+63.1579*EXP(-0.19*W$58))/(Fperm_SI_Woolf2021!$E$9:$E$93-W$58))*(W$58-Fperm_SI_Woolf2021!$E$9:$E$93)/10))),Fperm_SI_Woolf2021!$D$9:$D$93))</f>
        <v>0.56343414967971994</v>
      </c>
      <c r="X115" s="51" cm="1">
        <f t="array" ref="X115">MIN(1,SLOPE(Fperm_SI_Woolf2021!$F$9:$F$93*EXP(-Fperm_SI_Woolf2021!$I$9:$I$93*$C115*IF(X$58=Fperm_SI_Woolf2021!$E$9:$E$93,1,EXP(LN((1.1*(Fperm_SI_Woolf2021!$E$9:$E$93-X$58)-63.1579*EXP(-0.19*Fperm_SI_Woolf2021!$E$9:$E$93)+63.1579*EXP(-0.19*X$58))/(Fperm_SI_Woolf2021!$E$9:$E$93-X$58))*(X$58-Fperm_SI_Woolf2021!$E$9:$E$93)/10))) + Fperm_SI_Woolf2021!$G$9:$G$93*EXP(-Fperm_SI_Woolf2021!$J$9:$J$93*$C115*IF(X$58=Fperm_SI_Woolf2021!$E$9:$E$93,1,EXP(LN((1.1*(Fperm_SI_Woolf2021!$E$9:$E$93-X$58)-63.1579*EXP(-0.19*Fperm_SI_Woolf2021!$E$9:$E$93)+63.1579*EXP(-0.19*X$58))/(Fperm_SI_Woolf2021!$E$9:$E$93-X$58))*(X$58-Fperm_SI_Woolf2021!$E$9:$E$93)/10))) + Fperm_SI_Woolf2021!$H$9:$H$93*EXP(-Fperm_SI_Woolf2021!$K$9:$K$93*$C115*IF(X$58=Fperm_SI_Woolf2021!$E$9:$E$93,1,EXP(LN((1.1*(Fperm_SI_Woolf2021!$E$9:$E$93-X$58)-63.1579*EXP(-0.19*Fperm_SI_Woolf2021!$E$9:$E$93)+63.1579*EXP(-0.19*X$58))/(Fperm_SI_Woolf2021!$E$9:$E$93-X$58))*(X$58-Fperm_SI_Woolf2021!$E$9:$E$93)/10))),Fperm_SI_Woolf2021!$D$9:$D$93)*X$57+INTERCEPT(Fperm_SI_Woolf2021!$F$9:$F$93*EXP(-Fperm_SI_Woolf2021!$I$9:$I$93*$C115*IF(X$58=Fperm_SI_Woolf2021!$E$9:$E$93,1,EXP(LN((1.1*(Fperm_SI_Woolf2021!$E$9:$E$93-X$58)-63.1579*EXP(-0.19*Fperm_SI_Woolf2021!$E$9:$E$93)+63.1579*EXP(-0.19*X$58))/(Fperm_SI_Woolf2021!$E$9:$E$93-X$58))*(X$58-Fperm_SI_Woolf2021!$E$9:$E$93)/10))) + Fperm_SI_Woolf2021!$G$9:$G$93*EXP(-Fperm_SI_Woolf2021!$J$9:$J$93*$C115*IF(X$58=Fperm_SI_Woolf2021!$E$9:$E$93,1,EXP(LN((1.1*(Fperm_SI_Woolf2021!$E$9:$E$93-X$58)-63.1579*EXP(-0.19*Fperm_SI_Woolf2021!$E$9:$E$93)+63.1579*EXP(-0.19*X$58))/(Fperm_SI_Woolf2021!$E$9:$E$93-X$58))*(X$58-Fperm_SI_Woolf2021!$E$9:$E$93)/10))) + Fperm_SI_Woolf2021!$H$9:$H$93*EXP(-Fperm_SI_Woolf2021!$K$9:$K$93*$C115*IF(X$58=Fperm_SI_Woolf2021!$E$9:$E$93,1,EXP(LN((1.1*(Fperm_SI_Woolf2021!$E$9:$E$93-X$58)-63.1579*EXP(-0.19*Fperm_SI_Woolf2021!$E$9:$E$93)+63.1579*EXP(-0.19*X$58))/(Fperm_SI_Woolf2021!$E$9:$E$93-X$58))*(X$58-Fperm_SI_Woolf2021!$E$9:$E$93)/10))),Fperm_SI_Woolf2021!$D$9:$D$93))</f>
        <v>0.53441434297492785</v>
      </c>
      <c r="Y115" s="51" cm="1">
        <f t="array" ref="Y115">MIN(1,SLOPE(Fperm_SI_Woolf2021!$F$9:$F$93*EXP(-Fperm_SI_Woolf2021!$I$9:$I$93*$C115*IF(Y$58=Fperm_SI_Woolf2021!$E$9:$E$93,1,EXP(LN((1.1*(Fperm_SI_Woolf2021!$E$9:$E$93-Y$58)-63.1579*EXP(-0.19*Fperm_SI_Woolf2021!$E$9:$E$93)+63.1579*EXP(-0.19*Y$58))/(Fperm_SI_Woolf2021!$E$9:$E$93-Y$58))*(Y$58-Fperm_SI_Woolf2021!$E$9:$E$93)/10))) + Fperm_SI_Woolf2021!$G$9:$G$93*EXP(-Fperm_SI_Woolf2021!$J$9:$J$93*$C115*IF(Y$58=Fperm_SI_Woolf2021!$E$9:$E$93,1,EXP(LN((1.1*(Fperm_SI_Woolf2021!$E$9:$E$93-Y$58)-63.1579*EXP(-0.19*Fperm_SI_Woolf2021!$E$9:$E$93)+63.1579*EXP(-0.19*Y$58))/(Fperm_SI_Woolf2021!$E$9:$E$93-Y$58))*(Y$58-Fperm_SI_Woolf2021!$E$9:$E$93)/10))) + Fperm_SI_Woolf2021!$H$9:$H$93*EXP(-Fperm_SI_Woolf2021!$K$9:$K$93*$C115*IF(Y$58=Fperm_SI_Woolf2021!$E$9:$E$93,1,EXP(LN((1.1*(Fperm_SI_Woolf2021!$E$9:$E$93-Y$58)-63.1579*EXP(-0.19*Fperm_SI_Woolf2021!$E$9:$E$93)+63.1579*EXP(-0.19*Y$58))/(Fperm_SI_Woolf2021!$E$9:$E$93-Y$58))*(Y$58-Fperm_SI_Woolf2021!$E$9:$E$93)/10))),Fperm_SI_Woolf2021!$D$9:$D$93)*Y$57+INTERCEPT(Fperm_SI_Woolf2021!$F$9:$F$93*EXP(-Fperm_SI_Woolf2021!$I$9:$I$93*$C115*IF(Y$58=Fperm_SI_Woolf2021!$E$9:$E$93,1,EXP(LN((1.1*(Fperm_SI_Woolf2021!$E$9:$E$93-Y$58)-63.1579*EXP(-0.19*Fperm_SI_Woolf2021!$E$9:$E$93)+63.1579*EXP(-0.19*Y$58))/(Fperm_SI_Woolf2021!$E$9:$E$93-Y$58))*(Y$58-Fperm_SI_Woolf2021!$E$9:$E$93)/10))) + Fperm_SI_Woolf2021!$G$9:$G$93*EXP(-Fperm_SI_Woolf2021!$J$9:$J$93*$C115*IF(Y$58=Fperm_SI_Woolf2021!$E$9:$E$93,1,EXP(LN((1.1*(Fperm_SI_Woolf2021!$E$9:$E$93-Y$58)-63.1579*EXP(-0.19*Fperm_SI_Woolf2021!$E$9:$E$93)+63.1579*EXP(-0.19*Y$58))/(Fperm_SI_Woolf2021!$E$9:$E$93-Y$58))*(Y$58-Fperm_SI_Woolf2021!$E$9:$E$93)/10))) + Fperm_SI_Woolf2021!$H$9:$H$93*EXP(-Fperm_SI_Woolf2021!$K$9:$K$93*$C115*IF(Y$58=Fperm_SI_Woolf2021!$E$9:$E$93,1,EXP(LN((1.1*(Fperm_SI_Woolf2021!$E$9:$E$93-Y$58)-63.1579*EXP(-0.19*Fperm_SI_Woolf2021!$E$9:$E$93)+63.1579*EXP(-0.19*Y$58))/(Fperm_SI_Woolf2021!$E$9:$E$93-Y$58))*(Y$58-Fperm_SI_Woolf2021!$E$9:$E$93)/10))),Fperm_SI_Woolf2021!$D$9:$D$93))</f>
        <v>0.50539453627013575</v>
      </c>
      <c r="Z115" s="51" cm="1">
        <f t="array" ref="Z115">MIN(1,SLOPE(Fperm_SI_Woolf2021!$F$9:$F$93*EXP(-Fperm_SI_Woolf2021!$I$9:$I$93*$C115*IF(Z$58=Fperm_SI_Woolf2021!$E$9:$E$93,1,EXP(LN((1.1*(Fperm_SI_Woolf2021!$E$9:$E$93-Z$58)-63.1579*EXP(-0.19*Fperm_SI_Woolf2021!$E$9:$E$93)+63.1579*EXP(-0.19*Z$58))/(Fperm_SI_Woolf2021!$E$9:$E$93-Z$58))*(Z$58-Fperm_SI_Woolf2021!$E$9:$E$93)/10))) + Fperm_SI_Woolf2021!$G$9:$G$93*EXP(-Fperm_SI_Woolf2021!$J$9:$J$93*$C115*IF(Z$58=Fperm_SI_Woolf2021!$E$9:$E$93,1,EXP(LN((1.1*(Fperm_SI_Woolf2021!$E$9:$E$93-Z$58)-63.1579*EXP(-0.19*Fperm_SI_Woolf2021!$E$9:$E$93)+63.1579*EXP(-0.19*Z$58))/(Fperm_SI_Woolf2021!$E$9:$E$93-Z$58))*(Z$58-Fperm_SI_Woolf2021!$E$9:$E$93)/10))) + Fperm_SI_Woolf2021!$H$9:$H$93*EXP(-Fperm_SI_Woolf2021!$K$9:$K$93*$C115*IF(Z$58=Fperm_SI_Woolf2021!$E$9:$E$93,1,EXP(LN((1.1*(Fperm_SI_Woolf2021!$E$9:$E$93-Z$58)-63.1579*EXP(-0.19*Fperm_SI_Woolf2021!$E$9:$E$93)+63.1579*EXP(-0.19*Z$58))/(Fperm_SI_Woolf2021!$E$9:$E$93-Z$58))*(Z$58-Fperm_SI_Woolf2021!$E$9:$E$93)/10))),Fperm_SI_Woolf2021!$D$9:$D$93)*Z$57+INTERCEPT(Fperm_SI_Woolf2021!$F$9:$F$93*EXP(-Fperm_SI_Woolf2021!$I$9:$I$93*$C115*IF(Z$58=Fperm_SI_Woolf2021!$E$9:$E$93,1,EXP(LN((1.1*(Fperm_SI_Woolf2021!$E$9:$E$93-Z$58)-63.1579*EXP(-0.19*Fperm_SI_Woolf2021!$E$9:$E$93)+63.1579*EXP(-0.19*Z$58))/(Fperm_SI_Woolf2021!$E$9:$E$93-Z$58))*(Z$58-Fperm_SI_Woolf2021!$E$9:$E$93)/10))) + Fperm_SI_Woolf2021!$G$9:$G$93*EXP(-Fperm_SI_Woolf2021!$J$9:$J$93*$C115*IF(Z$58=Fperm_SI_Woolf2021!$E$9:$E$93,1,EXP(LN((1.1*(Fperm_SI_Woolf2021!$E$9:$E$93-Z$58)-63.1579*EXP(-0.19*Fperm_SI_Woolf2021!$E$9:$E$93)+63.1579*EXP(-0.19*Z$58))/(Fperm_SI_Woolf2021!$E$9:$E$93-Z$58))*(Z$58-Fperm_SI_Woolf2021!$E$9:$E$93)/10))) + Fperm_SI_Woolf2021!$H$9:$H$93*EXP(-Fperm_SI_Woolf2021!$K$9:$K$93*$C115*IF(Z$58=Fperm_SI_Woolf2021!$E$9:$E$93,1,EXP(LN((1.1*(Fperm_SI_Woolf2021!$E$9:$E$93-Z$58)-63.1579*EXP(-0.19*Fperm_SI_Woolf2021!$E$9:$E$93)+63.1579*EXP(-0.19*Z$58))/(Fperm_SI_Woolf2021!$E$9:$E$93-Z$58))*(Z$58-Fperm_SI_Woolf2021!$E$9:$E$93)/10))),Fperm_SI_Woolf2021!$D$9:$D$93))</f>
        <v>0.47637472956534371</v>
      </c>
      <c r="AA115" s="51" cm="1">
        <f t="array" ref="AA115">MIN(1,SLOPE(Fperm_SI_Woolf2021!$F$9:$F$93*EXP(-Fperm_SI_Woolf2021!$I$9:$I$93*$C115*IF(AA$58=Fperm_SI_Woolf2021!$E$9:$E$93,1,EXP(LN((1.1*(Fperm_SI_Woolf2021!$E$9:$E$93-AA$58)-63.1579*EXP(-0.19*Fperm_SI_Woolf2021!$E$9:$E$93)+63.1579*EXP(-0.19*AA$58))/(Fperm_SI_Woolf2021!$E$9:$E$93-AA$58))*(AA$58-Fperm_SI_Woolf2021!$E$9:$E$93)/10))) + Fperm_SI_Woolf2021!$G$9:$G$93*EXP(-Fperm_SI_Woolf2021!$J$9:$J$93*$C115*IF(AA$58=Fperm_SI_Woolf2021!$E$9:$E$93,1,EXP(LN((1.1*(Fperm_SI_Woolf2021!$E$9:$E$93-AA$58)-63.1579*EXP(-0.19*Fperm_SI_Woolf2021!$E$9:$E$93)+63.1579*EXP(-0.19*AA$58))/(Fperm_SI_Woolf2021!$E$9:$E$93-AA$58))*(AA$58-Fperm_SI_Woolf2021!$E$9:$E$93)/10))) + Fperm_SI_Woolf2021!$H$9:$H$93*EXP(-Fperm_SI_Woolf2021!$K$9:$K$93*$C115*IF(AA$58=Fperm_SI_Woolf2021!$E$9:$E$93,1,EXP(LN((1.1*(Fperm_SI_Woolf2021!$E$9:$E$93-AA$58)-63.1579*EXP(-0.19*Fperm_SI_Woolf2021!$E$9:$E$93)+63.1579*EXP(-0.19*AA$58))/(Fperm_SI_Woolf2021!$E$9:$E$93-AA$58))*(AA$58-Fperm_SI_Woolf2021!$E$9:$E$93)/10))),Fperm_SI_Woolf2021!$D$9:$D$93)*AA$57+INTERCEPT(Fperm_SI_Woolf2021!$F$9:$F$93*EXP(-Fperm_SI_Woolf2021!$I$9:$I$93*$C115*IF(AA$58=Fperm_SI_Woolf2021!$E$9:$E$93,1,EXP(LN((1.1*(Fperm_SI_Woolf2021!$E$9:$E$93-AA$58)-63.1579*EXP(-0.19*Fperm_SI_Woolf2021!$E$9:$E$93)+63.1579*EXP(-0.19*AA$58))/(Fperm_SI_Woolf2021!$E$9:$E$93-AA$58))*(AA$58-Fperm_SI_Woolf2021!$E$9:$E$93)/10))) + Fperm_SI_Woolf2021!$G$9:$G$93*EXP(-Fperm_SI_Woolf2021!$J$9:$J$93*$C115*IF(AA$58=Fperm_SI_Woolf2021!$E$9:$E$93,1,EXP(LN((1.1*(Fperm_SI_Woolf2021!$E$9:$E$93-AA$58)-63.1579*EXP(-0.19*Fperm_SI_Woolf2021!$E$9:$E$93)+63.1579*EXP(-0.19*AA$58))/(Fperm_SI_Woolf2021!$E$9:$E$93-AA$58))*(AA$58-Fperm_SI_Woolf2021!$E$9:$E$93)/10))) + Fperm_SI_Woolf2021!$H$9:$H$93*EXP(-Fperm_SI_Woolf2021!$K$9:$K$93*$C115*IF(AA$58=Fperm_SI_Woolf2021!$E$9:$E$93,1,EXP(LN((1.1*(Fperm_SI_Woolf2021!$E$9:$E$93-AA$58)-63.1579*EXP(-0.19*Fperm_SI_Woolf2021!$E$9:$E$93)+63.1579*EXP(-0.19*AA$58))/(Fperm_SI_Woolf2021!$E$9:$E$93-AA$58))*(AA$58-Fperm_SI_Woolf2021!$E$9:$E$93)/10))),Fperm_SI_Woolf2021!$D$9:$D$93))</f>
        <v>0.44735492286055167</v>
      </c>
      <c r="AB115" s="51" cm="1">
        <f t="array" ref="AB115">MIN(1,SLOPE(Fperm_SI_Woolf2021!$F$9:$F$93*EXP(-Fperm_SI_Woolf2021!$I$9:$I$93*$C115*IF(AB$58=Fperm_SI_Woolf2021!$E$9:$E$93,1,EXP(LN((1.1*(Fperm_SI_Woolf2021!$E$9:$E$93-AB$58)-63.1579*EXP(-0.19*Fperm_SI_Woolf2021!$E$9:$E$93)+63.1579*EXP(-0.19*AB$58))/(Fperm_SI_Woolf2021!$E$9:$E$93-AB$58))*(AB$58-Fperm_SI_Woolf2021!$E$9:$E$93)/10))) + Fperm_SI_Woolf2021!$G$9:$G$93*EXP(-Fperm_SI_Woolf2021!$J$9:$J$93*$C115*IF(AB$58=Fperm_SI_Woolf2021!$E$9:$E$93,1,EXP(LN((1.1*(Fperm_SI_Woolf2021!$E$9:$E$93-AB$58)-63.1579*EXP(-0.19*Fperm_SI_Woolf2021!$E$9:$E$93)+63.1579*EXP(-0.19*AB$58))/(Fperm_SI_Woolf2021!$E$9:$E$93-AB$58))*(AB$58-Fperm_SI_Woolf2021!$E$9:$E$93)/10))) + Fperm_SI_Woolf2021!$H$9:$H$93*EXP(-Fperm_SI_Woolf2021!$K$9:$K$93*$C115*IF(AB$58=Fperm_SI_Woolf2021!$E$9:$E$93,1,EXP(LN((1.1*(Fperm_SI_Woolf2021!$E$9:$E$93-AB$58)-63.1579*EXP(-0.19*Fperm_SI_Woolf2021!$E$9:$E$93)+63.1579*EXP(-0.19*AB$58))/(Fperm_SI_Woolf2021!$E$9:$E$93-AB$58))*(AB$58-Fperm_SI_Woolf2021!$E$9:$E$93)/10))),Fperm_SI_Woolf2021!$D$9:$D$93)*AB$57+INTERCEPT(Fperm_SI_Woolf2021!$F$9:$F$93*EXP(-Fperm_SI_Woolf2021!$I$9:$I$93*$C115*IF(AB$58=Fperm_SI_Woolf2021!$E$9:$E$93,1,EXP(LN((1.1*(Fperm_SI_Woolf2021!$E$9:$E$93-AB$58)-63.1579*EXP(-0.19*Fperm_SI_Woolf2021!$E$9:$E$93)+63.1579*EXP(-0.19*AB$58))/(Fperm_SI_Woolf2021!$E$9:$E$93-AB$58))*(AB$58-Fperm_SI_Woolf2021!$E$9:$E$93)/10))) + Fperm_SI_Woolf2021!$G$9:$G$93*EXP(-Fperm_SI_Woolf2021!$J$9:$J$93*$C115*IF(AB$58=Fperm_SI_Woolf2021!$E$9:$E$93,1,EXP(LN((1.1*(Fperm_SI_Woolf2021!$E$9:$E$93-AB$58)-63.1579*EXP(-0.19*Fperm_SI_Woolf2021!$E$9:$E$93)+63.1579*EXP(-0.19*AB$58))/(Fperm_SI_Woolf2021!$E$9:$E$93-AB$58))*(AB$58-Fperm_SI_Woolf2021!$E$9:$E$93)/10))) + Fperm_SI_Woolf2021!$H$9:$H$93*EXP(-Fperm_SI_Woolf2021!$K$9:$K$93*$C115*IF(AB$58=Fperm_SI_Woolf2021!$E$9:$E$93,1,EXP(LN((1.1*(Fperm_SI_Woolf2021!$E$9:$E$93-AB$58)-63.1579*EXP(-0.19*Fperm_SI_Woolf2021!$E$9:$E$93)+63.1579*EXP(-0.19*AB$58))/(Fperm_SI_Woolf2021!$E$9:$E$93-AB$58))*(AB$58-Fperm_SI_Woolf2021!$E$9:$E$93)/10))),Fperm_SI_Woolf2021!$D$9:$D$93))</f>
        <v>0.41833511615575963</v>
      </c>
      <c r="AC115" s="51" cm="1">
        <f t="array" ref="AC115">MIN(1,SLOPE(Fperm_SI_Woolf2021!$F$9:$F$93*EXP(-Fperm_SI_Woolf2021!$I$9:$I$93*$C115*IF(AC$58=Fperm_SI_Woolf2021!$E$9:$E$93,1,EXP(LN((1.1*(Fperm_SI_Woolf2021!$E$9:$E$93-AC$58)-63.1579*EXP(-0.19*Fperm_SI_Woolf2021!$E$9:$E$93)+63.1579*EXP(-0.19*AC$58))/(Fperm_SI_Woolf2021!$E$9:$E$93-AC$58))*(AC$58-Fperm_SI_Woolf2021!$E$9:$E$93)/10))) + Fperm_SI_Woolf2021!$G$9:$G$93*EXP(-Fperm_SI_Woolf2021!$J$9:$J$93*$C115*IF(AC$58=Fperm_SI_Woolf2021!$E$9:$E$93,1,EXP(LN((1.1*(Fperm_SI_Woolf2021!$E$9:$E$93-AC$58)-63.1579*EXP(-0.19*Fperm_SI_Woolf2021!$E$9:$E$93)+63.1579*EXP(-0.19*AC$58))/(Fperm_SI_Woolf2021!$E$9:$E$93-AC$58))*(AC$58-Fperm_SI_Woolf2021!$E$9:$E$93)/10))) + Fperm_SI_Woolf2021!$H$9:$H$93*EXP(-Fperm_SI_Woolf2021!$K$9:$K$93*$C115*IF(AC$58=Fperm_SI_Woolf2021!$E$9:$E$93,1,EXP(LN((1.1*(Fperm_SI_Woolf2021!$E$9:$E$93-AC$58)-63.1579*EXP(-0.19*Fperm_SI_Woolf2021!$E$9:$E$93)+63.1579*EXP(-0.19*AC$58))/(Fperm_SI_Woolf2021!$E$9:$E$93-AC$58))*(AC$58-Fperm_SI_Woolf2021!$E$9:$E$93)/10))),Fperm_SI_Woolf2021!$D$9:$D$93)*AC$57+INTERCEPT(Fperm_SI_Woolf2021!$F$9:$F$93*EXP(-Fperm_SI_Woolf2021!$I$9:$I$93*$C115*IF(AC$58=Fperm_SI_Woolf2021!$E$9:$E$93,1,EXP(LN((1.1*(Fperm_SI_Woolf2021!$E$9:$E$93-AC$58)-63.1579*EXP(-0.19*Fperm_SI_Woolf2021!$E$9:$E$93)+63.1579*EXP(-0.19*AC$58))/(Fperm_SI_Woolf2021!$E$9:$E$93-AC$58))*(AC$58-Fperm_SI_Woolf2021!$E$9:$E$93)/10))) + Fperm_SI_Woolf2021!$G$9:$G$93*EXP(-Fperm_SI_Woolf2021!$J$9:$J$93*$C115*IF(AC$58=Fperm_SI_Woolf2021!$E$9:$E$93,1,EXP(LN((1.1*(Fperm_SI_Woolf2021!$E$9:$E$93-AC$58)-63.1579*EXP(-0.19*Fperm_SI_Woolf2021!$E$9:$E$93)+63.1579*EXP(-0.19*AC$58))/(Fperm_SI_Woolf2021!$E$9:$E$93-AC$58))*(AC$58-Fperm_SI_Woolf2021!$E$9:$E$93)/10))) + Fperm_SI_Woolf2021!$H$9:$H$93*EXP(-Fperm_SI_Woolf2021!$K$9:$K$93*$C115*IF(AC$58=Fperm_SI_Woolf2021!$E$9:$E$93,1,EXP(LN((1.1*(Fperm_SI_Woolf2021!$E$9:$E$93-AC$58)-63.1579*EXP(-0.19*Fperm_SI_Woolf2021!$E$9:$E$93)+63.1579*EXP(-0.19*AC$58))/(Fperm_SI_Woolf2021!$E$9:$E$93-AC$58))*(AC$58-Fperm_SI_Woolf2021!$E$9:$E$93)/10))),Fperm_SI_Woolf2021!$D$9:$D$93))</f>
        <v>0.38931530945096754</v>
      </c>
      <c r="AD115" s="51" cm="1">
        <f t="array" ref="AD115">MIN(1,SLOPE(Fperm_SI_Woolf2021!$F$9:$F$93*EXP(-Fperm_SI_Woolf2021!$I$9:$I$93*$C115*IF(AD$58=Fperm_SI_Woolf2021!$E$9:$E$93,1,EXP(LN((1.1*(Fperm_SI_Woolf2021!$E$9:$E$93-AD$58)-63.1579*EXP(-0.19*Fperm_SI_Woolf2021!$E$9:$E$93)+63.1579*EXP(-0.19*AD$58))/(Fperm_SI_Woolf2021!$E$9:$E$93-AD$58))*(AD$58-Fperm_SI_Woolf2021!$E$9:$E$93)/10))) + Fperm_SI_Woolf2021!$G$9:$G$93*EXP(-Fperm_SI_Woolf2021!$J$9:$J$93*$C115*IF(AD$58=Fperm_SI_Woolf2021!$E$9:$E$93,1,EXP(LN((1.1*(Fperm_SI_Woolf2021!$E$9:$E$93-AD$58)-63.1579*EXP(-0.19*Fperm_SI_Woolf2021!$E$9:$E$93)+63.1579*EXP(-0.19*AD$58))/(Fperm_SI_Woolf2021!$E$9:$E$93-AD$58))*(AD$58-Fperm_SI_Woolf2021!$E$9:$E$93)/10))) + Fperm_SI_Woolf2021!$H$9:$H$93*EXP(-Fperm_SI_Woolf2021!$K$9:$K$93*$C115*IF(AD$58=Fperm_SI_Woolf2021!$E$9:$E$93,1,EXP(LN((1.1*(Fperm_SI_Woolf2021!$E$9:$E$93-AD$58)-63.1579*EXP(-0.19*Fperm_SI_Woolf2021!$E$9:$E$93)+63.1579*EXP(-0.19*AD$58))/(Fperm_SI_Woolf2021!$E$9:$E$93-AD$58))*(AD$58-Fperm_SI_Woolf2021!$E$9:$E$93)/10))),Fperm_SI_Woolf2021!$D$9:$D$93)*AD$57+INTERCEPT(Fperm_SI_Woolf2021!$F$9:$F$93*EXP(-Fperm_SI_Woolf2021!$I$9:$I$93*$C115*IF(AD$58=Fperm_SI_Woolf2021!$E$9:$E$93,1,EXP(LN((1.1*(Fperm_SI_Woolf2021!$E$9:$E$93-AD$58)-63.1579*EXP(-0.19*Fperm_SI_Woolf2021!$E$9:$E$93)+63.1579*EXP(-0.19*AD$58))/(Fperm_SI_Woolf2021!$E$9:$E$93-AD$58))*(AD$58-Fperm_SI_Woolf2021!$E$9:$E$93)/10))) + Fperm_SI_Woolf2021!$G$9:$G$93*EXP(-Fperm_SI_Woolf2021!$J$9:$J$93*$C115*IF(AD$58=Fperm_SI_Woolf2021!$E$9:$E$93,1,EXP(LN((1.1*(Fperm_SI_Woolf2021!$E$9:$E$93-AD$58)-63.1579*EXP(-0.19*Fperm_SI_Woolf2021!$E$9:$E$93)+63.1579*EXP(-0.19*AD$58))/(Fperm_SI_Woolf2021!$E$9:$E$93-AD$58))*(AD$58-Fperm_SI_Woolf2021!$E$9:$E$93)/10))) + Fperm_SI_Woolf2021!$H$9:$H$93*EXP(-Fperm_SI_Woolf2021!$K$9:$K$93*$C115*IF(AD$58=Fperm_SI_Woolf2021!$E$9:$E$93,1,EXP(LN((1.1*(Fperm_SI_Woolf2021!$E$9:$E$93-AD$58)-63.1579*EXP(-0.19*Fperm_SI_Woolf2021!$E$9:$E$93)+63.1579*EXP(-0.19*AD$58))/(Fperm_SI_Woolf2021!$E$9:$E$93-AD$58))*(AD$58-Fperm_SI_Woolf2021!$E$9:$E$93)/10))),Fperm_SI_Woolf2021!$D$9:$D$93))</f>
        <v>0.36029550274617544</v>
      </c>
      <c r="AE115" s="51" cm="1">
        <f t="array" ref="AE115">MIN(1,SLOPE(Fperm_SI_Woolf2021!$F$9:$F$93*EXP(-Fperm_SI_Woolf2021!$I$9:$I$93*$C115*IF(AE$58=Fperm_SI_Woolf2021!$E$9:$E$93,1,EXP(LN((1.1*(Fperm_SI_Woolf2021!$E$9:$E$93-AE$58)-63.1579*EXP(-0.19*Fperm_SI_Woolf2021!$E$9:$E$93)+63.1579*EXP(-0.19*AE$58))/(Fperm_SI_Woolf2021!$E$9:$E$93-AE$58))*(AE$58-Fperm_SI_Woolf2021!$E$9:$E$93)/10))) + Fperm_SI_Woolf2021!$G$9:$G$93*EXP(-Fperm_SI_Woolf2021!$J$9:$J$93*$C115*IF(AE$58=Fperm_SI_Woolf2021!$E$9:$E$93,1,EXP(LN((1.1*(Fperm_SI_Woolf2021!$E$9:$E$93-AE$58)-63.1579*EXP(-0.19*Fperm_SI_Woolf2021!$E$9:$E$93)+63.1579*EXP(-0.19*AE$58))/(Fperm_SI_Woolf2021!$E$9:$E$93-AE$58))*(AE$58-Fperm_SI_Woolf2021!$E$9:$E$93)/10))) + Fperm_SI_Woolf2021!$H$9:$H$93*EXP(-Fperm_SI_Woolf2021!$K$9:$K$93*$C115*IF(AE$58=Fperm_SI_Woolf2021!$E$9:$E$93,1,EXP(LN((1.1*(Fperm_SI_Woolf2021!$E$9:$E$93-AE$58)-63.1579*EXP(-0.19*Fperm_SI_Woolf2021!$E$9:$E$93)+63.1579*EXP(-0.19*AE$58))/(Fperm_SI_Woolf2021!$E$9:$E$93-AE$58))*(AE$58-Fperm_SI_Woolf2021!$E$9:$E$93)/10))),Fperm_SI_Woolf2021!$D$9:$D$93)*AE$57+INTERCEPT(Fperm_SI_Woolf2021!$F$9:$F$93*EXP(-Fperm_SI_Woolf2021!$I$9:$I$93*$C115*IF(AE$58=Fperm_SI_Woolf2021!$E$9:$E$93,1,EXP(LN((1.1*(Fperm_SI_Woolf2021!$E$9:$E$93-AE$58)-63.1579*EXP(-0.19*Fperm_SI_Woolf2021!$E$9:$E$93)+63.1579*EXP(-0.19*AE$58))/(Fperm_SI_Woolf2021!$E$9:$E$93-AE$58))*(AE$58-Fperm_SI_Woolf2021!$E$9:$E$93)/10))) + Fperm_SI_Woolf2021!$G$9:$G$93*EXP(-Fperm_SI_Woolf2021!$J$9:$J$93*$C115*IF(AE$58=Fperm_SI_Woolf2021!$E$9:$E$93,1,EXP(LN((1.1*(Fperm_SI_Woolf2021!$E$9:$E$93-AE$58)-63.1579*EXP(-0.19*Fperm_SI_Woolf2021!$E$9:$E$93)+63.1579*EXP(-0.19*AE$58))/(Fperm_SI_Woolf2021!$E$9:$E$93-AE$58))*(AE$58-Fperm_SI_Woolf2021!$E$9:$E$93)/10))) + Fperm_SI_Woolf2021!$H$9:$H$93*EXP(-Fperm_SI_Woolf2021!$K$9:$K$93*$C115*IF(AE$58=Fperm_SI_Woolf2021!$E$9:$E$93,1,EXP(LN((1.1*(Fperm_SI_Woolf2021!$E$9:$E$93-AE$58)-63.1579*EXP(-0.19*Fperm_SI_Woolf2021!$E$9:$E$93)+63.1579*EXP(-0.19*AE$58))/(Fperm_SI_Woolf2021!$E$9:$E$93-AE$58))*(AE$58-Fperm_SI_Woolf2021!$E$9:$E$93)/10))),Fperm_SI_Woolf2021!$D$9:$D$93))</f>
        <v>0.33127569604138341</v>
      </c>
      <c r="AF115" s="51" cm="1">
        <f t="array" ref="AF115">MIN(1,SLOPE(Fperm_SI_Woolf2021!$F$9:$F$93*EXP(-Fperm_SI_Woolf2021!$I$9:$I$93*$C115*IF(AF$58=Fperm_SI_Woolf2021!$E$9:$E$93,1,EXP(LN((1.1*(Fperm_SI_Woolf2021!$E$9:$E$93-AF$58)-63.1579*EXP(-0.19*Fperm_SI_Woolf2021!$E$9:$E$93)+63.1579*EXP(-0.19*AF$58))/(Fperm_SI_Woolf2021!$E$9:$E$93-AF$58))*(AF$58-Fperm_SI_Woolf2021!$E$9:$E$93)/10))) + Fperm_SI_Woolf2021!$G$9:$G$93*EXP(-Fperm_SI_Woolf2021!$J$9:$J$93*$C115*IF(AF$58=Fperm_SI_Woolf2021!$E$9:$E$93,1,EXP(LN((1.1*(Fperm_SI_Woolf2021!$E$9:$E$93-AF$58)-63.1579*EXP(-0.19*Fperm_SI_Woolf2021!$E$9:$E$93)+63.1579*EXP(-0.19*AF$58))/(Fperm_SI_Woolf2021!$E$9:$E$93-AF$58))*(AF$58-Fperm_SI_Woolf2021!$E$9:$E$93)/10))) + Fperm_SI_Woolf2021!$H$9:$H$93*EXP(-Fperm_SI_Woolf2021!$K$9:$K$93*$C115*IF(AF$58=Fperm_SI_Woolf2021!$E$9:$E$93,1,EXP(LN((1.1*(Fperm_SI_Woolf2021!$E$9:$E$93-AF$58)-63.1579*EXP(-0.19*Fperm_SI_Woolf2021!$E$9:$E$93)+63.1579*EXP(-0.19*AF$58))/(Fperm_SI_Woolf2021!$E$9:$E$93-AF$58))*(AF$58-Fperm_SI_Woolf2021!$E$9:$E$93)/10))),Fperm_SI_Woolf2021!$D$9:$D$93)*AF$57+INTERCEPT(Fperm_SI_Woolf2021!$F$9:$F$93*EXP(-Fperm_SI_Woolf2021!$I$9:$I$93*$C115*IF(AF$58=Fperm_SI_Woolf2021!$E$9:$E$93,1,EXP(LN((1.1*(Fperm_SI_Woolf2021!$E$9:$E$93-AF$58)-63.1579*EXP(-0.19*Fperm_SI_Woolf2021!$E$9:$E$93)+63.1579*EXP(-0.19*AF$58))/(Fperm_SI_Woolf2021!$E$9:$E$93-AF$58))*(AF$58-Fperm_SI_Woolf2021!$E$9:$E$93)/10))) + Fperm_SI_Woolf2021!$G$9:$G$93*EXP(-Fperm_SI_Woolf2021!$J$9:$J$93*$C115*IF(AF$58=Fperm_SI_Woolf2021!$E$9:$E$93,1,EXP(LN((1.1*(Fperm_SI_Woolf2021!$E$9:$E$93-AF$58)-63.1579*EXP(-0.19*Fperm_SI_Woolf2021!$E$9:$E$93)+63.1579*EXP(-0.19*AF$58))/(Fperm_SI_Woolf2021!$E$9:$E$93-AF$58))*(AF$58-Fperm_SI_Woolf2021!$E$9:$E$93)/10))) + Fperm_SI_Woolf2021!$H$9:$H$93*EXP(-Fperm_SI_Woolf2021!$K$9:$K$93*$C115*IF(AF$58=Fperm_SI_Woolf2021!$E$9:$E$93,1,EXP(LN((1.1*(Fperm_SI_Woolf2021!$E$9:$E$93-AF$58)-63.1579*EXP(-0.19*Fperm_SI_Woolf2021!$E$9:$E$93)+63.1579*EXP(-0.19*AF$58))/(Fperm_SI_Woolf2021!$E$9:$E$93-AF$58))*(AF$58-Fperm_SI_Woolf2021!$E$9:$E$93)/10))),Fperm_SI_Woolf2021!$D$9:$D$93))</f>
        <v>0.30225588933659131</v>
      </c>
      <c r="AG115" s="51" cm="1">
        <f t="array" ref="AG115">MIN(1,SLOPE(Fperm_SI_Woolf2021!$F$9:$F$93*EXP(-Fperm_SI_Woolf2021!$I$9:$I$93*$C115*IF(AG$58=Fperm_SI_Woolf2021!$E$9:$E$93,1,EXP(LN((1.1*(Fperm_SI_Woolf2021!$E$9:$E$93-AG$58)-63.1579*EXP(-0.19*Fperm_SI_Woolf2021!$E$9:$E$93)+63.1579*EXP(-0.19*AG$58))/(Fperm_SI_Woolf2021!$E$9:$E$93-AG$58))*(AG$58-Fperm_SI_Woolf2021!$E$9:$E$93)/10))) + Fperm_SI_Woolf2021!$G$9:$G$93*EXP(-Fperm_SI_Woolf2021!$J$9:$J$93*$C115*IF(AG$58=Fperm_SI_Woolf2021!$E$9:$E$93,1,EXP(LN((1.1*(Fperm_SI_Woolf2021!$E$9:$E$93-AG$58)-63.1579*EXP(-0.19*Fperm_SI_Woolf2021!$E$9:$E$93)+63.1579*EXP(-0.19*AG$58))/(Fperm_SI_Woolf2021!$E$9:$E$93-AG$58))*(AG$58-Fperm_SI_Woolf2021!$E$9:$E$93)/10))) + Fperm_SI_Woolf2021!$H$9:$H$93*EXP(-Fperm_SI_Woolf2021!$K$9:$K$93*$C115*IF(AG$58=Fperm_SI_Woolf2021!$E$9:$E$93,1,EXP(LN((1.1*(Fperm_SI_Woolf2021!$E$9:$E$93-AG$58)-63.1579*EXP(-0.19*Fperm_SI_Woolf2021!$E$9:$E$93)+63.1579*EXP(-0.19*AG$58))/(Fperm_SI_Woolf2021!$E$9:$E$93-AG$58))*(AG$58-Fperm_SI_Woolf2021!$E$9:$E$93)/10))),Fperm_SI_Woolf2021!$D$9:$D$93)*AG$57+INTERCEPT(Fperm_SI_Woolf2021!$F$9:$F$93*EXP(-Fperm_SI_Woolf2021!$I$9:$I$93*$C115*IF(AG$58=Fperm_SI_Woolf2021!$E$9:$E$93,1,EXP(LN((1.1*(Fperm_SI_Woolf2021!$E$9:$E$93-AG$58)-63.1579*EXP(-0.19*Fperm_SI_Woolf2021!$E$9:$E$93)+63.1579*EXP(-0.19*AG$58))/(Fperm_SI_Woolf2021!$E$9:$E$93-AG$58))*(AG$58-Fperm_SI_Woolf2021!$E$9:$E$93)/10))) + Fperm_SI_Woolf2021!$G$9:$G$93*EXP(-Fperm_SI_Woolf2021!$J$9:$J$93*$C115*IF(AG$58=Fperm_SI_Woolf2021!$E$9:$E$93,1,EXP(LN((1.1*(Fperm_SI_Woolf2021!$E$9:$E$93-AG$58)-63.1579*EXP(-0.19*Fperm_SI_Woolf2021!$E$9:$E$93)+63.1579*EXP(-0.19*AG$58))/(Fperm_SI_Woolf2021!$E$9:$E$93-AG$58))*(AG$58-Fperm_SI_Woolf2021!$E$9:$E$93)/10))) + Fperm_SI_Woolf2021!$H$9:$H$93*EXP(-Fperm_SI_Woolf2021!$K$9:$K$93*$C115*IF(AG$58=Fperm_SI_Woolf2021!$E$9:$E$93,1,EXP(LN((1.1*(Fperm_SI_Woolf2021!$E$9:$E$93-AG$58)-63.1579*EXP(-0.19*Fperm_SI_Woolf2021!$E$9:$E$93)+63.1579*EXP(-0.19*AG$58))/(Fperm_SI_Woolf2021!$E$9:$E$93-AG$58))*(AG$58-Fperm_SI_Woolf2021!$E$9:$E$93)/10))),Fperm_SI_Woolf2021!$D$9:$D$93))</f>
        <v>0.27323608263179922</v>
      </c>
      <c r="AH115" s="51" cm="1">
        <f t="array" ref="AH115">MIN(1,SLOPE(Fperm_SI_Woolf2021!$F$9:$F$93*EXP(-Fperm_SI_Woolf2021!$I$9:$I$93*$C115*IF(AH$58=Fperm_SI_Woolf2021!$E$9:$E$93,1,EXP(LN((1.1*(Fperm_SI_Woolf2021!$E$9:$E$93-AH$58)-63.1579*EXP(-0.19*Fperm_SI_Woolf2021!$E$9:$E$93)+63.1579*EXP(-0.19*AH$58))/(Fperm_SI_Woolf2021!$E$9:$E$93-AH$58))*(AH$58-Fperm_SI_Woolf2021!$E$9:$E$93)/10))) + Fperm_SI_Woolf2021!$G$9:$G$93*EXP(-Fperm_SI_Woolf2021!$J$9:$J$93*$C115*IF(AH$58=Fperm_SI_Woolf2021!$E$9:$E$93,1,EXP(LN((1.1*(Fperm_SI_Woolf2021!$E$9:$E$93-AH$58)-63.1579*EXP(-0.19*Fperm_SI_Woolf2021!$E$9:$E$93)+63.1579*EXP(-0.19*AH$58))/(Fperm_SI_Woolf2021!$E$9:$E$93-AH$58))*(AH$58-Fperm_SI_Woolf2021!$E$9:$E$93)/10))) + Fperm_SI_Woolf2021!$H$9:$H$93*EXP(-Fperm_SI_Woolf2021!$K$9:$K$93*$C115*IF(AH$58=Fperm_SI_Woolf2021!$E$9:$E$93,1,EXP(LN((1.1*(Fperm_SI_Woolf2021!$E$9:$E$93-AH$58)-63.1579*EXP(-0.19*Fperm_SI_Woolf2021!$E$9:$E$93)+63.1579*EXP(-0.19*AH$58))/(Fperm_SI_Woolf2021!$E$9:$E$93-AH$58))*(AH$58-Fperm_SI_Woolf2021!$E$9:$E$93)/10))),Fperm_SI_Woolf2021!$D$9:$D$93)*AH$57+INTERCEPT(Fperm_SI_Woolf2021!$F$9:$F$93*EXP(-Fperm_SI_Woolf2021!$I$9:$I$93*$C115*IF(AH$58=Fperm_SI_Woolf2021!$E$9:$E$93,1,EXP(LN((1.1*(Fperm_SI_Woolf2021!$E$9:$E$93-AH$58)-63.1579*EXP(-0.19*Fperm_SI_Woolf2021!$E$9:$E$93)+63.1579*EXP(-0.19*AH$58))/(Fperm_SI_Woolf2021!$E$9:$E$93-AH$58))*(AH$58-Fperm_SI_Woolf2021!$E$9:$E$93)/10))) + Fperm_SI_Woolf2021!$G$9:$G$93*EXP(-Fperm_SI_Woolf2021!$J$9:$J$93*$C115*IF(AH$58=Fperm_SI_Woolf2021!$E$9:$E$93,1,EXP(LN((1.1*(Fperm_SI_Woolf2021!$E$9:$E$93-AH$58)-63.1579*EXP(-0.19*Fperm_SI_Woolf2021!$E$9:$E$93)+63.1579*EXP(-0.19*AH$58))/(Fperm_SI_Woolf2021!$E$9:$E$93-AH$58))*(AH$58-Fperm_SI_Woolf2021!$E$9:$E$93)/10))) + Fperm_SI_Woolf2021!$H$9:$H$93*EXP(-Fperm_SI_Woolf2021!$K$9:$K$93*$C115*IF(AH$58=Fperm_SI_Woolf2021!$E$9:$E$93,1,EXP(LN((1.1*(Fperm_SI_Woolf2021!$E$9:$E$93-AH$58)-63.1579*EXP(-0.19*Fperm_SI_Woolf2021!$E$9:$E$93)+63.1579*EXP(-0.19*AH$58))/(Fperm_SI_Woolf2021!$E$9:$E$93-AH$58))*(AH$58-Fperm_SI_Woolf2021!$E$9:$E$93)/10))),Fperm_SI_Woolf2021!$D$9:$D$93))</f>
        <v>0.50850731565382001</v>
      </c>
      <c r="AI115" s="51" cm="1">
        <f t="array" ref="AI115">MIN(1,SLOPE(Fperm_SI_Woolf2021!$F$9:$F$93*EXP(-Fperm_SI_Woolf2021!$I$9:$I$93*$C115*IF(AI$58=Fperm_SI_Woolf2021!$E$9:$E$93,1,EXP(LN((1.1*(Fperm_SI_Woolf2021!$E$9:$E$93-AI$58)-63.1579*EXP(-0.19*Fperm_SI_Woolf2021!$E$9:$E$93)+63.1579*EXP(-0.19*AI$58))/(Fperm_SI_Woolf2021!$E$9:$E$93-AI$58))*(AI$58-Fperm_SI_Woolf2021!$E$9:$E$93)/10))) + Fperm_SI_Woolf2021!$G$9:$G$93*EXP(-Fperm_SI_Woolf2021!$J$9:$J$93*$C115*IF(AI$58=Fperm_SI_Woolf2021!$E$9:$E$93,1,EXP(LN((1.1*(Fperm_SI_Woolf2021!$E$9:$E$93-AI$58)-63.1579*EXP(-0.19*Fperm_SI_Woolf2021!$E$9:$E$93)+63.1579*EXP(-0.19*AI$58))/(Fperm_SI_Woolf2021!$E$9:$E$93-AI$58))*(AI$58-Fperm_SI_Woolf2021!$E$9:$E$93)/10))) + Fperm_SI_Woolf2021!$H$9:$H$93*EXP(-Fperm_SI_Woolf2021!$K$9:$K$93*$C115*IF(AI$58=Fperm_SI_Woolf2021!$E$9:$E$93,1,EXP(LN((1.1*(Fperm_SI_Woolf2021!$E$9:$E$93-AI$58)-63.1579*EXP(-0.19*Fperm_SI_Woolf2021!$E$9:$E$93)+63.1579*EXP(-0.19*AI$58))/(Fperm_SI_Woolf2021!$E$9:$E$93-AI$58))*(AI$58-Fperm_SI_Woolf2021!$E$9:$E$93)/10))),Fperm_SI_Woolf2021!$D$9:$D$93)*AI$57+INTERCEPT(Fperm_SI_Woolf2021!$F$9:$F$93*EXP(-Fperm_SI_Woolf2021!$I$9:$I$93*$C115*IF(AI$58=Fperm_SI_Woolf2021!$E$9:$E$93,1,EXP(LN((1.1*(Fperm_SI_Woolf2021!$E$9:$E$93-AI$58)-63.1579*EXP(-0.19*Fperm_SI_Woolf2021!$E$9:$E$93)+63.1579*EXP(-0.19*AI$58))/(Fperm_SI_Woolf2021!$E$9:$E$93-AI$58))*(AI$58-Fperm_SI_Woolf2021!$E$9:$E$93)/10))) + Fperm_SI_Woolf2021!$G$9:$G$93*EXP(-Fperm_SI_Woolf2021!$J$9:$J$93*$C115*IF(AI$58=Fperm_SI_Woolf2021!$E$9:$E$93,1,EXP(LN((1.1*(Fperm_SI_Woolf2021!$E$9:$E$93-AI$58)-63.1579*EXP(-0.19*Fperm_SI_Woolf2021!$E$9:$E$93)+63.1579*EXP(-0.19*AI$58))/(Fperm_SI_Woolf2021!$E$9:$E$93-AI$58))*(AI$58-Fperm_SI_Woolf2021!$E$9:$E$93)/10))) + Fperm_SI_Woolf2021!$H$9:$H$93*EXP(-Fperm_SI_Woolf2021!$K$9:$K$93*$C115*IF(AI$58=Fperm_SI_Woolf2021!$E$9:$E$93,1,EXP(LN((1.1*(Fperm_SI_Woolf2021!$E$9:$E$93-AI$58)-63.1579*EXP(-0.19*Fperm_SI_Woolf2021!$E$9:$E$93)+63.1579*EXP(-0.19*AI$58))/(Fperm_SI_Woolf2021!$E$9:$E$93-AI$58))*(AI$58-Fperm_SI_Woolf2021!$E$9:$E$93)/10))),Fperm_SI_Woolf2021!$D$9:$D$93))</f>
        <v>0.48521227440696257</v>
      </c>
      <c r="AJ115" s="51" cm="1">
        <f t="array" ref="AJ115">MIN(1,SLOPE(Fperm_SI_Woolf2021!$F$9:$F$93*EXP(-Fperm_SI_Woolf2021!$I$9:$I$93*$C115*IF(AJ$58=Fperm_SI_Woolf2021!$E$9:$E$93,1,EXP(LN((1.1*(Fperm_SI_Woolf2021!$E$9:$E$93-AJ$58)-63.1579*EXP(-0.19*Fperm_SI_Woolf2021!$E$9:$E$93)+63.1579*EXP(-0.19*AJ$58))/(Fperm_SI_Woolf2021!$E$9:$E$93-AJ$58))*(AJ$58-Fperm_SI_Woolf2021!$E$9:$E$93)/10))) + Fperm_SI_Woolf2021!$G$9:$G$93*EXP(-Fperm_SI_Woolf2021!$J$9:$J$93*$C115*IF(AJ$58=Fperm_SI_Woolf2021!$E$9:$E$93,1,EXP(LN((1.1*(Fperm_SI_Woolf2021!$E$9:$E$93-AJ$58)-63.1579*EXP(-0.19*Fperm_SI_Woolf2021!$E$9:$E$93)+63.1579*EXP(-0.19*AJ$58))/(Fperm_SI_Woolf2021!$E$9:$E$93-AJ$58))*(AJ$58-Fperm_SI_Woolf2021!$E$9:$E$93)/10))) + Fperm_SI_Woolf2021!$H$9:$H$93*EXP(-Fperm_SI_Woolf2021!$K$9:$K$93*$C115*IF(AJ$58=Fperm_SI_Woolf2021!$E$9:$E$93,1,EXP(LN((1.1*(Fperm_SI_Woolf2021!$E$9:$E$93-AJ$58)-63.1579*EXP(-0.19*Fperm_SI_Woolf2021!$E$9:$E$93)+63.1579*EXP(-0.19*AJ$58))/(Fperm_SI_Woolf2021!$E$9:$E$93-AJ$58))*(AJ$58-Fperm_SI_Woolf2021!$E$9:$E$93)/10))),Fperm_SI_Woolf2021!$D$9:$D$93)*AJ$57+INTERCEPT(Fperm_SI_Woolf2021!$F$9:$F$93*EXP(-Fperm_SI_Woolf2021!$I$9:$I$93*$C115*IF(AJ$58=Fperm_SI_Woolf2021!$E$9:$E$93,1,EXP(LN((1.1*(Fperm_SI_Woolf2021!$E$9:$E$93-AJ$58)-63.1579*EXP(-0.19*Fperm_SI_Woolf2021!$E$9:$E$93)+63.1579*EXP(-0.19*AJ$58))/(Fperm_SI_Woolf2021!$E$9:$E$93-AJ$58))*(AJ$58-Fperm_SI_Woolf2021!$E$9:$E$93)/10))) + Fperm_SI_Woolf2021!$G$9:$G$93*EXP(-Fperm_SI_Woolf2021!$J$9:$J$93*$C115*IF(AJ$58=Fperm_SI_Woolf2021!$E$9:$E$93,1,EXP(LN((1.1*(Fperm_SI_Woolf2021!$E$9:$E$93-AJ$58)-63.1579*EXP(-0.19*Fperm_SI_Woolf2021!$E$9:$E$93)+63.1579*EXP(-0.19*AJ$58))/(Fperm_SI_Woolf2021!$E$9:$E$93-AJ$58))*(AJ$58-Fperm_SI_Woolf2021!$E$9:$E$93)/10))) + Fperm_SI_Woolf2021!$H$9:$H$93*EXP(-Fperm_SI_Woolf2021!$K$9:$K$93*$C115*IF(AJ$58=Fperm_SI_Woolf2021!$E$9:$E$93,1,EXP(LN((1.1*(Fperm_SI_Woolf2021!$E$9:$E$93-AJ$58)-63.1579*EXP(-0.19*Fperm_SI_Woolf2021!$E$9:$E$93)+63.1579*EXP(-0.19*AJ$58))/(Fperm_SI_Woolf2021!$E$9:$E$93-AJ$58))*(AJ$58-Fperm_SI_Woolf2021!$E$9:$E$93)/10))),Fperm_SI_Woolf2021!$D$9:$D$93))</f>
        <v>0.46191723316010508</v>
      </c>
      <c r="AK115" s="51" cm="1">
        <f t="array" ref="AK115">MIN(1,SLOPE(Fperm_SI_Woolf2021!$F$9:$F$93*EXP(-Fperm_SI_Woolf2021!$I$9:$I$93*$C115*IF(AK$58=Fperm_SI_Woolf2021!$E$9:$E$93,1,EXP(LN((1.1*(Fperm_SI_Woolf2021!$E$9:$E$93-AK$58)-63.1579*EXP(-0.19*Fperm_SI_Woolf2021!$E$9:$E$93)+63.1579*EXP(-0.19*AK$58))/(Fperm_SI_Woolf2021!$E$9:$E$93-AK$58))*(AK$58-Fperm_SI_Woolf2021!$E$9:$E$93)/10))) + Fperm_SI_Woolf2021!$G$9:$G$93*EXP(-Fperm_SI_Woolf2021!$J$9:$J$93*$C115*IF(AK$58=Fperm_SI_Woolf2021!$E$9:$E$93,1,EXP(LN((1.1*(Fperm_SI_Woolf2021!$E$9:$E$93-AK$58)-63.1579*EXP(-0.19*Fperm_SI_Woolf2021!$E$9:$E$93)+63.1579*EXP(-0.19*AK$58))/(Fperm_SI_Woolf2021!$E$9:$E$93-AK$58))*(AK$58-Fperm_SI_Woolf2021!$E$9:$E$93)/10))) + Fperm_SI_Woolf2021!$H$9:$H$93*EXP(-Fperm_SI_Woolf2021!$K$9:$K$93*$C115*IF(AK$58=Fperm_SI_Woolf2021!$E$9:$E$93,1,EXP(LN((1.1*(Fperm_SI_Woolf2021!$E$9:$E$93-AK$58)-63.1579*EXP(-0.19*Fperm_SI_Woolf2021!$E$9:$E$93)+63.1579*EXP(-0.19*AK$58))/(Fperm_SI_Woolf2021!$E$9:$E$93-AK$58))*(AK$58-Fperm_SI_Woolf2021!$E$9:$E$93)/10))),Fperm_SI_Woolf2021!$D$9:$D$93)*AK$57+INTERCEPT(Fperm_SI_Woolf2021!$F$9:$F$93*EXP(-Fperm_SI_Woolf2021!$I$9:$I$93*$C115*IF(AK$58=Fperm_SI_Woolf2021!$E$9:$E$93,1,EXP(LN((1.1*(Fperm_SI_Woolf2021!$E$9:$E$93-AK$58)-63.1579*EXP(-0.19*Fperm_SI_Woolf2021!$E$9:$E$93)+63.1579*EXP(-0.19*AK$58))/(Fperm_SI_Woolf2021!$E$9:$E$93-AK$58))*(AK$58-Fperm_SI_Woolf2021!$E$9:$E$93)/10))) + Fperm_SI_Woolf2021!$G$9:$G$93*EXP(-Fperm_SI_Woolf2021!$J$9:$J$93*$C115*IF(AK$58=Fperm_SI_Woolf2021!$E$9:$E$93,1,EXP(LN((1.1*(Fperm_SI_Woolf2021!$E$9:$E$93-AK$58)-63.1579*EXP(-0.19*Fperm_SI_Woolf2021!$E$9:$E$93)+63.1579*EXP(-0.19*AK$58))/(Fperm_SI_Woolf2021!$E$9:$E$93-AK$58))*(AK$58-Fperm_SI_Woolf2021!$E$9:$E$93)/10))) + Fperm_SI_Woolf2021!$H$9:$H$93*EXP(-Fperm_SI_Woolf2021!$K$9:$K$93*$C115*IF(AK$58=Fperm_SI_Woolf2021!$E$9:$E$93,1,EXP(LN((1.1*(Fperm_SI_Woolf2021!$E$9:$E$93-AK$58)-63.1579*EXP(-0.19*Fperm_SI_Woolf2021!$E$9:$E$93)+63.1579*EXP(-0.19*AK$58))/(Fperm_SI_Woolf2021!$E$9:$E$93-AK$58))*(AK$58-Fperm_SI_Woolf2021!$E$9:$E$93)/10))),Fperm_SI_Woolf2021!$D$9:$D$93))</f>
        <v>0.43862219191324758</v>
      </c>
      <c r="AL115" s="51" cm="1">
        <f t="array" ref="AL115">MIN(1,SLOPE(Fperm_SI_Woolf2021!$F$9:$F$93*EXP(-Fperm_SI_Woolf2021!$I$9:$I$93*$C115*IF(AL$58=Fperm_SI_Woolf2021!$E$9:$E$93,1,EXP(LN((1.1*(Fperm_SI_Woolf2021!$E$9:$E$93-AL$58)-63.1579*EXP(-0.19*Fperm_SI_Woolf2021!$E$9:$E$93)+63.1579*EXP(-0.19*AL$58))/(Fperm_SI_Woolf2021!$E$9:$E$93-AL$58))*(AL$58-Fperm_SI_Woolf2021!$E$9:$E$93)/10))) + Fperm_SI_Woolf2021!$G$9:$G$93*EXP(-Fperm_SI_Woolf2021!$J$9:$J$93*$C115*IF(AL$58=Fperm_SI_Woolf2021!$E$9:$E$93,1,EXP(LN((1.1*(Fperm_SI_Woolf2021!$E$9:$E$93-AL$58)-63.1579*EXP(-0.19*Fperm_SI_Woolf2021!$E$9:$E$93)+63.1579*EXP(-0.19*AL$58))/(Fperm_SI_Woolf2021!$E$9:$E$93-AL$58))*(AL$58-Fperm_SI_Woolf2021!$E$9:$E$93)/10))) + Fperm_SI_Woolf2021!$H$9:$H$93*EXP(-Fperm_SI_Woolf2021!$K$9:$K$93*$C115*IF(AL$58=Fperm_SI_Woolf2021!$E$9:$E$93,1,EXP(LN((1.1*(Fperm_SI_Woolf2021!$E$9:$E$93-AL$58)-63.1579*EXP(-0.19*Fperm_SI_Woolf2021!$E$9:$E$93)+63.1579*EXP(-0.19*AL$58))/(Fperm_SI_Woolf2021!$E$9:$E$93-AL$58))*(AL$58-Fperm_SI_Woolf2021!$E$9:$E$93)/10))),Fperm_SI_Woolf2021!$D$9:$D$93)*AL$57+INTERCEPT(Fperm_SI_Woolf2021!$F$9:$F$93*EXP(-Fperm_SI_Woolf2021!$I$9:$I$93*$C115*IF(AL$58=Fperm_SI_Woolf2021!$E$9:$E$93,1,EXP(LN((1.1*(Fperm_SI_Woolf2021!$E$9:$E$93-AL$58)-63.1579*EXP(-0.19*Fperm_SI_Woolf2021!$E$9:$E$93)+63.1579*EXP(-0.19*AL$58))/(Fperm_SI_Woolf2021!$E$9:$E$93-AL$58))*(AL$58-Fperm_SI_Woolf2021!$E$9:$E$93)/10))) + Fperm_SI_Woolf2021!$G$9:$G$93*EXP(-Fperm_SI_Woolf2021!$J$9:$J$93*$C115*IF(AL$58=Fperm_SI_Woolf2021!$E$9:$E$93,1,EXP(LN((1.1*(Fperm_SI_Woolf2021!$E$9:$E$93-AL$58)-63.1579*EXP(-0.19*Fperm_SI_Woolf2021!$E$9:$E$93)+63.1579*EXP(-0.19*AL$58))/(Fperm_SI_Woolf2021!$E$9:$E$93-AL$58))*(AL$58-Fperm_SI_Woolf2021!$E$9:$E$93)/10))) + Fperm_SI_Woolf2021!$H$9:$H$93*EXP(-Fperm_SI_Woolf2021!$K$9:$K$93*$C115*IF(AL$58=Fperm_SI_Woolf2021!$E$9:$E$93,1,EXP(LN((1.1*(Fperm_SI_Woolf2021!$E$9:$E$93-AL$58)-63.1579*EXP(-0.19*Fperm_SI_Woolf2021!$E$9:$E$93)+63.1579*EXP(-0.19*AL$58))/(Fperm_SI_Woolf2021!$E$9:$E$93-AL$58))*(AL$58-Fperm_SI_Woolf2021!$E$9:$E$93)/10))),Fperm_SI_Woolf2021!$D$9:$D$93))</f>
        <v>0.41532715066639009</v>
      </c>
      <c r="AM115" s="51" cm="1">
        <f t="array" ref="AM115">MIN(1,SLOPE(Fperm_SI_Woolf2021!$F$9:$F$93*EXP(-Fperm_SI_Woolf2021!$I$9:$I$93*$C115*IF(AM$58=Fperm_SI_Woolf2021!$E$9:$E$93,1,EXP(LN((1.1*(Fperm_SI_Woolf2021!$E$9:$E$93-AM$58)-63.1579*EXP(-0.19*Fperm_SI_Woolf2021!$E$9:$E$93)+63.1579*EXP(-0.19*AM$58))/(Fperm_SI_Woolf2021!$E$9:$E$93-AM$58))*(AM$58-Fperm_SI_Woolf2021!$E$9:$E$93)/10))) + Fperm_SI_Woolf2021!$G$9:$G$93*EXP(-Fperm_SI_Woolf2021!$J$9:$J$93*$C115*IF(AM$58=Fperm_SI_Woolf2021!$E$9:$E$93,1,EXP(LN((1.1*(Fperm_SI_Woolf2021!$E$9:$E$93-AM$58)-63.1579*EXP(-0.19*Fperm_SI_Woolf2021!$E$9:$E$93)+63.1579*EXP(-0.19*AM$58))/(Fperm_SI_Woolf2021!$E$9:$E$93-AM$58))*(AM$58-Fperm_SI_Woolf2021!$E$9:$E$93)/10))) + Fperm_SI_Woolf2021!$H$9:$H$93*EXP(-Fperm_SI_Woolf2021!$K$9:$K$93*$C115*IF(AM$58=Fperm_SI_Woolf2021!$E$9:$E$93,1,EXP(LN((1.1*(Fperm_SI_Woolf2021!$E$9:$E$93-AM$58)-63.1579*EXP(-0.19*Fperm_SI_Woolf2021!$E$9:$E$93)+63.1579*EXP(-0.19*AM$58))/(Fperm_SI_Woolf2021!$E$9:$E$93-AM$58))*(AM$58-Fperm_SI_Woolf2021!$E$9:$E$93)/10))),Fperm_SI_Woolf2021!$D$9:$D$93)*AM$57+INTERCEPT(Fperm_SI_Woolf2021!$F$9:$F$93*EXP(-Fperm_SI_Woolf2021!$I$9:$I$93*$C115*IF(AM$58=Fperm_SI_Woolf2021!$E$9:$E$93,1,EXP(LN((1.1*(Fperm_SI_Woolf2021!$E$9:$E$93-AM$58)-63.1579*EXP(-0.19*Fperm_SI_Woolf2021!$E$9:$E$93)+63.1579*EXP(-0.19*AM$58))/(Fperm_SI_Woolf2021!$E$9:$E$93-AM$58))*(AM$58-Fperm_SI_Woolf2021!$E$9:$E$93)/10))) + Fperm_SI_Woolf2021!$G$9:$G$93*EXP(-Fperm_SI_Woolf2021!$J$9:$J$93*$C115*IF(AM$58=Fperm_SI_Woolf2021!$E$9:$E$93,1,EXP(LN((1.1*(Fperm_SI_Woolf2021!$E$9:$E$93-AM$58)-63.1579*EXP(-0.19*Fperm_SI_Woolf2021!$E$9:$E$93)+63.1579*EXP(-0.19*AM$58))/(Fperm_SI_Woolf2021!$E$9:$E$93-AM$58))*(AM$58-Fperm_SI_Woolf2021!$E$9:$E$93)/10))) + Fperm_SI_Woolf2021!$H$9:$H$93*EXP(-Fperm_SI_Woolf2021!$K$9:$K$93*$C115*IF(AM$58=Fperm_SI_Woolf2021!$E$9:$E$93,1,EXP(LN((1.1*(Fperm_SI_Woolf2021!$E$9:$E$93-AM$58)-63.1579*EXP(-0.19*Fperm_SI_Woolf2021!$E$9:$E$93)+63.1579*EXP(-0.19*AM$58))/(Fperm_SI_Woolf2021!$E$9:$E$93-AM$58))*(AM$58-Fperm_SI_Woolf2021!$E$9:$E$93)/10))),Fperm_SI_Woolf2021!$D$9:$D$93))</f>
        <v>0.39203210941953259</v>
      </c>
      <c r="AN115" s="51" cm="1">
        <f t="array" ref="AN115">MIN(1,SLOPE(Fperm_SI_Woolf2021!$F$9:$F$93*EXP(-Fperm_SI_Woolf2021!$I$9:$I$93*$C115*IF(AN$58=Fperm_SI_Woolf2021!$E$9:$E$93,1,EXP(LN((1.1*(Fperm_SI_Woolf2021!$E$9:$E$93-AN$58)-63.1579*EXP(-0.19*Fperm_SI_Woolf2021!$E$9:$E$93)+63.1579*EXP(-0.19*AN$58))/(Fperm_SI_Woolf2021!$E$9:$E$93-AN$58))*(AN$58-Fperm_SI_Woolf2021!$E$9:$E$93)/10))) + Fperm_SI_Woolf2021!$G$9:$G$93*EXP(-Fperm_SI_Woolf2021!$J$9:$J$93*$C115*IF(AN$58=Fperm_SI_Woolf2021!$E$9:$E$93,1,EXP(LN((1.1*(Fperm_SI_Woolf2021!$E$9:$E$93-AN$58)-63.1579*EXP(-0.19*Fperm_SI_Woolf2021!$E$9:$E$93)+63.1579*EXP(-0.19*AN$58))/(Fperm_SI_Woolf2021!$E$9:$E$93-AN$58))*(AN$58-Fperm_SI_Woolf2021!$E$9:$E$93)/10))) + Fperm_SI_Woolf2021!$H$9:$H$93*EXP(-Fperm_SI_Woolf2021!$K$9:$K$93*$C115*IF(AN$58=Fperm_SI_Woolf2021!$E$9:$E$93,1,EXP(LN((1.1*(Fperm_SI_Woolf2021!$E$9:$E$93-AN$58)-63.1579*EXP(-0.19*Fperm_SI_Woolf2021!$E$9:$E$93)+63.1579*EXP(-0.19*AN$58))/(Fperm_SI_Woolf2021!$E$9:$E$93-AN$58))*(AN$58-Fperm_SI_Woolf2021!$E$9:$E$93)/10))),Fperm_SI_Woolf2021!$D$9:$D$93)*AN$57+INTERCEPT(Fperm_SI_Woolf2021!$F$9:$F$93*EXP(-Fperm_SI_Woolf2021!$I$9:$I$93*$C115*IF(AN$58=Fperm_SI_Woolf2021!$E$9:$E$93,1,EXP(LN((1.1*(Fperm_SI_Woolf2021!$E$9:$E$93-AN$58)-63.1579*EXP(-0.19*Fperm_SI_Woolf2021!$E$9:$E$93)+63.1579*EXP(-0.19*AN$58))/(Fperm_SI_Woolf2021!$E$9:$E$93-AN$58))*(AN$58-Fperm_SI_Woolf2021!$E$9:$E$93)/10))) + Fperm_SI_Woolf2021!$G$9:$G$93*EXP(-Fperm_SI_Woolf2021!$J$9:$J$93*$C115*IF(AN$58=Fperm_SI_Woolf2021!$E$9:$E$93,1,EXP(LN((1.1*(Fperm_SI_Woolf2021!$E$9:$E$93-AN$58)-63.1579*EXP(-0.19*Fperm_SI_Woolf2021!$E$9:$E$93)+63.1579*EXP(-0.19*AN$58))/(Fperm_SI_Woolf2021!$E$9:$E$93-AN$58))*(AN$58-Fperm_SI_Woolf2021!$E$9:$E$93)/10))) + Fperm_SI_Woolf2021!$H$9:$H$93*EXP(-Fperm_SI_Woolf2021!$K$9:$K$93*$C115*IF(AN$58=Fperm_SI_Woolf2021!$E$9:$E$93,1,EXP(LN((1.1*(Fperm_SI_Woolf2021!$E$9:$E$93-AN$58)-63.1579*EXP(-0.19*Fperm_SI_Woolf2021!$E$9:$E$93)+63.1579*EXP(-0.19*AN$58))/(Fperm_SI_Woolf2021!$E$9:$E$93-AN$58))*(AN$58-Fperm_SI_Woolf2021!$E$9:$E$93)/10))),Fperm_SI_Woolf2021!$D$9:$D$93))</f>
        <v>0.3687370681726751</v>
      </c>
      <c r="AO115" s="51" cm="1">
        <f t="array" ref="AO115">MIN(1,SLOPE(Fperm_SI_Woolf2021!$F$9:$F$93*EXP(-Fperm_SI_Woolf2021!$I$9:$I$93*$C115*IF(AO$58=Fperm_SI_Woolf2021!$E$9:$E$93,1,EXP(LN((1.1*(Fperm_SI_Woolf2021!$E$9:$E$93-AO$58)-63.1579*EXP(-0.19*Fperm_SI_Woolf2021!$E$9:$E$93)+63.1579*EXP(-0.19*AO$58))/(Fperm_SI_Woolf2021!$E$9:$E$93-AO$58))*(AO$58-Fperm_SI_Woolf2021!$E$9:$E$93)/10))) + Fperm_SI_Woolf2021!$G$9:$G$93*EXP(-Fperm_SI_Woolf2021!$J$9:$J$93*$C115*IF(AO$58=Fperm_SI_Woolf2021!$E$9:$E$93,1,EXP(LN((1.1*(Fperm_SI_Woolf2021!$E$9:$E$93-AO$58)-63.1579*EXP(-0.19*Fperm_SI_Woolf2021!$E$9:$E$93)+63.1579*EXP(-0.19*AO$58))/(Fperm_SI_Woolf2021!$E$9:$E$93-AO$58))*(AO$58-Fperm_SI_Woolf2021!$E$9:$E$93)/10))) + Fperm_SI_Woolf2021!$H$9:$H$93*EXP(-Fperm_SI_Woolf2021!$K$9:$K$93*$C115*IF(AO$58=Fperm_SI_Woolf2021!$E$9:$E$93,1,EXP(LN((1.1*(Fperm_SI_Woolf2021!$E$9:$E$93-AO$58)-63.1579*EXP(-0.19*Fperm_SI_Woolf2021!$E$9:$E$93)+63.1579*EXP(-0.19*AO$58))/(Fperm_SI_Woolf2021!$E$9:$E$93-AO$58))*(AO$58-Fperm_SI_Woolf2021!$E$9:$E$93)/10))),Fperm_SI_Woolf2021!$D$9:$D$93)*AO$57+INTERCEPT(Fperm_SI_Woolf2021!$F$9:$F$93*EXP(-Fperm_SI_Woolf2021!$I$9:$I$93*$C115*IF(AO$58=Fperm_SI_Woolf2021!$E$9:$E$93,1,EXP(LN((1.1*(Fperm_SI_Woolf2021!$E$9:$E$93-AO$58)-63.1579*EXP(-0.19*Fperm_SI_Woolf2021!$E$9:$E$93)+63.1579*EXP(-0.19*AO$58))/(Fperm_SI_Woolf2021!$E$9:$E$93-AO$58))*(AO$58-Fperm_SI_Woolf2021!$E$9:$E$93)/10))) + Fperm_SI_Woolf2021!$G$9:$G$93*EXP(-Fperm_SI_Woolf2021!$J$9:$J$93*$C115*IF(AO$58=Fperm_SI_Woolf2021!$E$9:$E$93,1,EXP(LN((1.1*(Fperm_SI_Woolf2021!$E$9:$E$93-AO$58)-63.1579*EXP(-0.19*Fperm_SI_Woolf2021!$E$9:$E$93)+63.1579*EXP(-0.19*AO$58))/(Fperm_SI_Woolf2021!$E$9:$E$93-AO$58))*(AO$58-Fperm_SI_Woolf2021!$E$9:$E$93)/10))) + Fperm_SI_Woolf2021!$H$9:$H$93*EXP(-Fperm_SI_Woolf2021!$K$9:$K$93*$C115*IF(AO$58=Fperm_SI_Woolf2021!$E$9:$E$93,1,EXP(LN((1.1*(Fperm_SI_Woolf2021!$E$9:$E$93-AO$58)-63.1579*EXP(-0.19*Fperm_SI_Woolf2021!$E$9:$E$93)+63.1579*EXP(-0.19*AO$58))/(Fperm_SI_Woolf2021!$E$9:$E$93-AO$58))*(AO$58-Fperm_SI_Woolf2021!$E$9:$E$93)/10))),Fperm_SI_Woolf2021!$D$9:$D$93))</f>
        <v>0.3454420269258176</v>
      </c>
      <c r="AP115" s="51" cm="1">
        <f t="array" ref="AP115">MIN(1,SLOPE(Fperm_SI_Woolf2021!$F$9:$F$93*EXP(-Fperm_SI_Woolf2021!$I$9:$I$93*$C115*IF(AP$58=Fperm_SI_Woolf2021!$E$9:$E$93,1,EXP(LN((1.1*(Fperm_SI_Woolf2021!$E$9:$E$93-AP$58)-63.1579*EXP(-0.19*Fperm_SI_Woolf2021!$E$9:$E$93)+63.1579*EXP(-0.19*AP$58))/(Fperm_SI_Woolf2021!$E$9:$E$93-AP$58))*(AP$58-Fperm_SI_Woolf2021!$E$9:$E$93)/10))) + Fperm_SI_Woolf2021!$G$9:$G$93*EXP(-Fperm_SI_Woolf2021!$J$9:$J$93*$C115*IF(AP$58=Fperm_SI_Woolf2021!$E$9:$E$93,1,EXP(LN((1.1*(Fperm_SI_Woolf2021!$E$9:$E$93-AP$58)-63.1579*EXP(-0.19*Fperm_SI_Woolf2021!$E$9:$E$93)+63.1579*EXP(-0.19*AP$58))/(Fperm_SI_Woolf2021!$E$9:$E$93-AP$58))*(AP$58-Fperm_SI_Woolf2021!$E$9:$E$93)/10))) + Fperm_SI_Woolf2021!$H$9:$H$93*EXP(-Fperm_SI_Woolf2021!$K$9:$K$93*$C115*IF(AP$58=Fperm_SI_Woolf2021!$E$9:$E$93,1,EXP(LN((1.1*(Fperm_SI_Woolf2021!$E$9:$E$93-AP$58)-63.1579*EXP(-0.19*Fperm_SI_Woolf2021!$E$9:$E$93)+63.1579*EXP(-0.19*AP$58))/(Fperm_SI_Woolf2021!$E$9:$E$93-AP$58))*(AP$58-Fperm_SI_Woolf2021!$E$9:$E$93)/10))),Fperm_SI_Woolf2021!$D$9:$D$93)*AP$57+INTERCEPT(Fperm_SI_Woolf2021!$F$9:$F$93*EXP(-Fperm_SI_Woolf2021!$I$9:$I$93*$C115*IF(AP$58=Fperm_SI_Woolf2021!$E$9:$E$93,1,EXP(LN((1.1*(Fperm_SI_Woolf2021!$E$9:$E$93-AP$58)-63.1579*EXP(-0.19*Fperm_SI_Woolf2021!$E$9:$E$93)+63.1579*EXP(-0.19*AP$58))/(Fperm_SI_Woolf2021!$E$9:$E$93-AP$58))*(AP$58-Fperm_SI_Woolf2021!$E$9:$E$93)/10))) + Fperm_SI_Woolf2021!$G$9:$G$93*EXP(-Fperm_SI_Woolf2021!$J$9:$J$93*$C115*IF(AP$58=Fperm_SI_Woolf2021!$E$9:$E$93,1,EXP(LN((1.1*(Fperm_SI_Woolf2021!$E$9:$E$93-AP$58)-63.1579*EXP(-0.19*Fperm_SI_Woolf2021!$E$9:$E$93)+63.1579*EXP(-0.19*AP$58))/(Fperm_SI_Woolf2021!$E$9:$E$93-AP$58))*(AP$58-Fperm_SI_Woolf2021!$E$9:$E$93)/10))) + Fperm_SI_Woolf2021!$H$9:$H$93*EXP(-Fperm_SI_Woolf2021!$K$9:$K$93*$C115*IF(AP$58=Fperm_SI_Woolf2021!$E$9:$E$93,1,EXP(LN((1.1*(Fperm_SI_Woolf2021!$E$9:$E$93-AP$58)-63.1579*EXP(-0.19*Fperm_SI_Woolf2021!$E$9:$E$93)+63.1579*EXP(-0.19*AP$58))/(Fperm_SI_Woolf2021!$E$9:$E$93-AP$58))*(AP$58-Fperm_SI_Woolf2021!$E$9:$E$93)/10))),Fperm_SI_Woolf2021!$D$9:$D$93))</f>
        <v>0.32214698567896011</v>
      </c>
      <c r="AQ115" s="51" cm="1">
        <f t="array" ref="AQ115">MIN(1,SLOPE(Fperm_SI_Woolf2021!$F$9:$F$93*EXP(-Fperm_SI_Woolf2021!$I$9:$I$93*$C115*IF(AQ$58=Fperm_SI_Woolf2021!$E$9:$E$93,1,EXP(LN((1.1*(Fperm_SI_Woolf2021!$E$9:$E$93-AQ$58)-63.1579*EXP(-0.19*Fperm_SI_Woolf2021!$E$9:$E$93)+63.1579*EXP(-0.19*AQ$58))/(Fperm_SI_Woolf2021!$E$9:$E$93-AQ$58))*(AQ$58-Fperm_SI_Woolf2021!$E$9:$E$93)/10))) + Fperm_SI_Woolf2021!$G$9:$G$93*EXP(-Fperm_SI_Woolf2021!$J$9:$J$93*$C115*IF(AQ$58=Fperm_SI_Woolf2021!$E$9:$E$93,1,EXP(LN((1.1*(Fperm_SI_Woolf2021!$E$9:$E$93-AQ$58)-63.1579*EXP(-0.19*Fperm_SI_Woolf2021!$E$9:$E$93)+63.1579*EXP(-0.19*AQ$58))/(Fperm_SI_Woolf2021!$E$9:$E$93-AQ$58))*(AQ$58-Fperm_SI_Woolf2021!$E$9:$E$93)/10))) + Fperm_SI_Woolf2021!$H$9:$H$93*EXP(-Fperm_SI_Woolf2021!$K$9:$K$93*$C115*IF(AQ$58=Fperm_SI_Woolf2021!$E$9:$E$93,1,EXP(LN((1.1*(Fperm_SI_Woolf2021!$E$9:$E$93-AQ$58)-63.1579*EXP(-0.19*Fperm_SI_Woolf2021!$E$9:$E$93)+63.1579*EXP(-0.19*AQ$58))/(Fperm_SI_Woolf2021!$E$9:$E$93-AQ$58))*(AQ$58-Fperm_SI_Woolf2021!$E$9:$E$93)/10))),Fperm_SI_Woolf2021!$D$9:$D$93)*AQ$57+INTERCEPT(Fperm_SI_Woolf2021!$F$9:$F$93*EXP(-Fperm_SI_Woolf2021!$I$9:$I$93*$C115*IF(AQ$58=Fperm_SI_Woolf2021!$E$9:$E$93,1,EXP(LN((1.1*(Fperm_SI_Woolf2021!$E$9:$E$93-AQ$58)-63.1579*EXP(-0.19*Fperm_SI_Woolf2021!$E$9:$E$93)+63.1579*EXP(-0.19*AQ$58))/(Fperm_SI_Woolf2021!$E$9:$E$93-AQ$58))*(AQ$58-Fperm_SI_Woolf2021!$E$9:$E$93)/10))) + Fperm_SI_Woolf2021!$G$9:$G$93*EXP(-Fperm_SI_Woolf2021!$J$9:$J$93*$C115*IF(AQ$58=Fperm_SI_Woolf2021!$E$9:$E$93,1,EXP(LN((1.1*(Fperm_SI_Woolf2021!$E$9:$E$93-AQ$58)-63.1579*EXP(-0.19*Fperm_SI_Woolf2021!$E$9:$E$93)+63.1579*EXP(-0.19*AQ$58))/(Fperm_SI_Woolf2021!$E$9:$E$93-AQ$58))*(AQ$58-Fperm_SI_Woolf2021!$E$9:$E$93)/10))) + Fperm_SI_Woolf2021!$H$9:$H$93*EXP(-Fperm_SI_Woolf2021!$K$9:$K$93*$C115*IF(AQ$58=Fperm_SI_Woolf2021!$E$9:$E$93,1,EXP(LN((1.1*(Fperm_SI_Woolf2021!$E$9:$E$93-AQ$58)-63.1579*EXP(-0.19*Fperm_SI_Woolf2021!$E$9:$E$93)+63.1579*EXP(-0.19*AQ$58))/(Fperm_SI_Woolf2021!$E$9:$E$93-AQ$58))*(AQ$58-Fperm_SI_Woolf2021!$E$9:$E$93)/10))),Fperm_SI_Woolf2021!$D$9:$D$93))</f>
        <v>0.29885194443210261</v>
      </c>
      <c r="AR115" s="51" cm="1">
        <f t="array" ref="AR115">MIN(1,SLOPE(Fperm_SI_Woolf2021!$F$9:$F$93*EXP(-Fperm_SI_Woolf2021!$I$9:$I$93*$C115*IF(AR$58=Fperm_SI_Woolf2021!$E$9:$E$93,1,EXP(LN((1.1*(Fperm_SI_Woolf2021!$E$9:$E$93-AR$58)-63.1579*EXP(-0.19*Fperm_SI_Woolf2021!$E$9:$E$93)+63.1579*EXP(-0.19*AR$58))/(Fperm_SI_Woolf2021!$E$9:$E$93-AR$58))*(AR$58-Fperm_SI_Woolf2021!$E$9:$E$93)/10))) + Fperm_SI_Woolf2021!$G$9:$G$93*EXP(-Fperm_SI_Woolf2021!$J$9:$J$93*$C115*IF(AR$58=Fperm_SI_Woolf2021!$E$9:$E$93,1,EXP(LN((1.1*(Fperm_SI_Woolf2021!$E$9:$E$93-AR$58)-63.1579*EXP(-0.19*Fperm_SI_Woolf2021!$E$9:$E$93)+63.1579*EXP(-0.19*AR$58))/(Fperm_SI_Woolf2021!$E$9:$E$93-AR$58))*(AR$58-Fperm_SI_Woolf2021!$E$9:$E$93)/10))) + Fperm_SI_Woolf2021!$H$9:$H$93*EXP(-Fperm_SI_Woolf2021!$K$9:$K$93*$C115*IF(AR$58=Fperm_SI_Woolf2021!$E$9:$E$93,1,EXP(LN((1.1*(Fperm_SI_Woolf2021!$E$9:$E$93-AR$58)-63.1579*EXP(-0.19*Fperm_SI_Woolf2021!$E$9:$E$93)+63.1579*EXP(-0.19*AR$58))/(Fperm_SI_Woolf2021!$E$9:$E$93-AR$58))*(AR$58-Fperm_SI_Woolf2021!$E$9:$E$93)/10))),Fperm_SI_Woolf2021!$D$9:$D$93)*AR$57+INTERCEPT(Fperm_SI_Woolf2021!$F$9:$F$93*EXP(-Fperm_SI_Woolf2021!$I$9:$I$93*$C115*IF(AR$58=Fperm_SI_Woolf2021!$E$9:$E$93,1,EXP(LN((1.1*(Fperm_SI_Woolf2021!$E$9:$E$93-AR$58)-63.1579*EXP(-0.19*Fperm_SI_Woolf2021!$E$9:$E$93)+63.1579*EXP(-0.19*AR$58))/(Fperm_SI_Woolf2021!$E$9:$E$93-AR$58))*(AR$58-Fperm_SI_Woolf2021!$E$9:$E$93)/10))) + Fperm_SI_Woolf2021!$G$9:$G$93*EXP(-Fperm_SI_Woolf2021!$J$9:$J$93*$C115*IF(AR$58=Fperm_SI_Woolf2021!$E$9:$E$93,1,EXP(LN((1.1*(Fperm_SI_Woolf2021!$E$9:$E$93-AR$58)-63.1579*EXP(-0.19*Fperm_SI_Woolf2021!$E$9:$E$93)+63.1579*EXP(-0.19*AR$58))/(Fperm_SI_Woolf2021!$E$9:$E$93-AR$58))*(AR$58-Fperm_SI_Woolf2021!$E$9:$E$93)/10))) + Fperm_SI_Woolf2021!$H$9:$H$93*EXP(-Fperm_SI_Woolf2021!$K$9:$K$93*$C115*IF(AR$58=Fperm_SI_Woolf2021!$E$9:$E$93,1,EXP(LN((1.1*(Fperm_SI_Woolf2021!$E$9:$E$93-AR$58)-63.1579*EXP(-0.19*Fperm_SI_Woolf2021!$E$9:$E$93)+63.1579*EXP(-0.19*AR$58))/(Fperm_SI_Woolf2021!$E$9:$E$93-AR$58))*(AR$58-Fperm_SI_Woolf2021!$E$9:$E$93)/10))),Fperm_SI_Woolf2021!$D$9:$D$93))</f>
        <v>0.27555690318524512</v>
      </c>
      <c r="AS115" s="51" cm="1">
        <f t="array" ref="AS115">MIN(1,SLOPE(Fperm_SI_Woolf2021!$F$9:$F$93*EXP(-Fperm_SI_Woolf2021!$I$9:$I$93*$C115*IF(AS$58=Fperm_SI_Woolf2021!$E$9:$E$93,1,EXP(LN((1.1*(Fperm_SI_Woolf2021!$E$9:$E$93-AS$58)-63.1579*EXP(-0.19*Fperm_SI_Woolf2021!$E$9:$E$93)+63.1579*EXP(-0.19*AS$58))/(Fperm_SI_Woolf2021!$E$9:$E$93-AS$58))*(AS$58-Fperm_SI_Woolf2021!$E$9:$E$93)/10))) + Fperm_SI_Woolf2021!$G$9:$G$93*EXP(-Fperm_SI_Woolf2021!$J$9:$J$93*$C115*IF(AS$58=Fperm_SI_Woolf2021!$E$9:$E$93,1,EXP(LN((1.1*(Fperm_SI_Woolf2021!$E$9:$E$93-AS$58)-63.1579*EXP(-0.19*Fperm_SI_Woolf2021!$E$9:$E$93)+63.1579*EXP(-0.19*AS$58))/(Fperm_SI_Woolf2021!$E$9:$E$93-AS$58))*(AS$58-Fperm_SI_Woolf2021!$E$9:$E$93)/10))) + Fperm_SI_Woolf2021!$H$9:$H$93*EXP(-Fperm_SI_Woolf2021!$K$9:$K$93*$C115*IF(AS$58=Fperm_SI_Woolf2021!$E$9:$E$93,1,EXP(LN((1.1*(Fperm_SI_Woolf2021!$E$9:$E$93-AS$58)-63.1579*EXP(-0.19*Fperm_SI_Woolf2021!$E$9:$E$93)+63.1579*EXP(-0.19*AS$58))/(Fperm_SI_Woolf2021!$E$9:$E$93-AS$58))*(AS$58-Fperm_SI_Woolf2021!$E$9:$E$93)/10))),Fperm_SI_Woolf2021!$D$9:$D$93)*AS$57+INTERCEPT(Fperm_SI_Woolf2021!$F$9:$F$93*EXP(-Fperm_SI_Woolf2021!$I$9:$I$93*$C115*IF(AS$58=Fperm_SI_Woolf2021!$E$9:$E$93,1,EXP(LN((1.1*(Fperm_SI_Woolf2021!$E$9:$E$93-AS$58)-63.1579*EXP(-0.19*Fperm_SI_Woolf2021!$E$9:$E$93)+63.1579*EXP(-0.19*AS$58))/(Fperm_SI_Woolf2021!$E$9:$E$93-AS$58))*(AS$58-Fperm_SI_Woolf2021!$E$9:$E$93)/10))) + Fperm_SI_Woolf2021!$G$9:$G$93*EXP(-Fperm_SI_Woolf2021!$J$9:$J$93*$C115*IF(AS$58=Fperm_SI_Woolf2021!$E$9:$E$93,1,EXP(LN((1.1*(Fperm_SI_Woolf2021!$E$9:$E$93-AS$58)-63.1579*EXP(-0.19*Fperm_SI_Woolf2021!$E$9:$E$93)+63.1579*EXP(-0.19*AS$58))/(Fperm_SI_Woolf2021!$E$9:$E$93-AS$58))*(AS$58-Fperm_SI_Woolf2021!$E$9:$E$93)/10))) + Fperm_SI_Woolf2021!$H$9:$H$93*EXP(-Fperm_SI_Woolf2021!$K$9:$K$93*$C115*IF(AS$58=Fperm_SI_Woolf2021!$E$9:$E$93,1,EXP(LN((1.1*(Fperm_SI_Woolf2021!$E$9:$E$93-AS$58)-63.1579*EXP(-0.19*Fperm_SI_Woolf2021!$E$9:$E$93)+63.1579*EXP(-0.19*AS$58))/(Fperm_SI_Woolf2021!$E$9:$E$93-AS$58))*(AS$58-Fperm_SI_Woolf2021!$E$9:$E$93)/10))),Fperm_SI_Woolf2021!$D$9:$D$93))</f>
        <v>0.25226186193838762</v>
      </c>
      <c r="AT115" s="51" cm="1">
        <f t="array" ref="AT115">MIN(1,SLOPE(Fperm_SI_Woolf2021!$F$9:$F$93*EXP(-Fperm_SI_Woolf2021!$I$9:$I$93*$C115*IF(AT$58=Fperm_SI_Woolf2021!$E$9:$E$93,1,EXP(LN((1.1*(Fperm_SI_Woolf2021!$E$9:$E$93-AT$58)-63.1579*EXP(-0.19*Fperm_SI_Woolf2021!$E$9:$E$93)+63.1579*EXP(-0.19*AT$58))/(Fperm_SI_Woolf2021!$E$9:$E$93-AT$58))*(AT$58-Fperm_SI_Woolf2021!$E$9:$E$93)/10))) + Fperm_SI_Woolf2021!$G$9:$G$93*EXP(-Fperm_SI_Woolf2021!$J$9:$J$93*$C115*IF(AT$58=Fperm_SI_Woolf2021!$E$9:$E$93,1,EXP(LN((1.1*(Fperm_SI_Woolf2021!$E$9:$E$93-AT$58)-63.1579*EXP(-0.19*Fperm_SI_Woolf2021!$E$9:$E$93)+63.1579*EXP(-0.19*AT$58))/(Fperm_SI_Woolf2021!$E$9:$E$93-AT$58))*(AT$58-Fperm_SI_Woolf2021!$E$9:$E$93)/10))) + Fperm_SI_Woolf2021!$H$9:$H$93*EXP(-Fperm_SI_Woolf2021!$K$9:$K$93*$C115*IF(AT$58=Fperm_SI_Woolf2021!$E$9:$E$93,1,EXP(LN((1.1*(Fperm_SI_Woolf2021!$E$9:$E$93-AT$58)-63.1579*EXP(-0.19*Fperm_SI_Woolf2021!$E$9:$E$93)+63.1579*EXP(-0.19*AT$58))/(Fperm_SI_Woolf2021!$E$9:$E$93-AT$58))*(AT$58-Fperm_SI_Woolf2021!$E$9:$E$93)/10))),Fperm_SI_Woolf2021!$D$9:$D$93)*AT$57+INTERCEPT(Fperm_SI_Woolf2021!$F$9:$F$93*EXP(-Fperm_SI_Woolf2021!$I$9:$I$93*$C115*IF(AT$58=Fperm_SI_Woolf2021!$E$9:$E$93,1,EXP(LN((1.1*(Fperm_SI_Woolf2021!$E$9:$E$93-AT$58)-63.1579*EXP(-0.19*Fperm_SI_Woolf2021!$E$9:$E$93)+63.1579*EXP(-0.19*AT$58))/(Fperm_SI_Woolf2021!$E$9:$E$93-AT$58))*(AT$58-Fperm_SI_Woolf2021!$E$9:$E$93)/10))) + Fperm_SI_Woolf2021!$G$9:$G$93*EXP(-Fperm_SI_Woolf2021!$J$9:$J$93*$C115*IF(AT$58=Fperm_SI_Woolf2021!$E$9:$E$93,1,EXP(LN((1.1*(Fperm_SI_Woolf2021!$E$9:$E$93-AT$58)-63.1579*EXP(-0.19*Fperm_SI_Woolf2021!$E$9:$E$93)+63.1579*EXP(-0.19*AT$58))/(Fperm_SI_Woolf2021!$E$9:$E$93-AT$58))*(AT$58-Fperm_SI_Woolf2021!$E$9:$E$93)/10))) + Fperm_SI_Woolf2021!$H$9:$H$93*EXP(-Fperm_SI_Woolf2021!$K$9:$K$93*$C115*IF(AT$58=Fperm_SI_Woolf2021!$E$9:$E$93,1,EXP(LN((1.1*(Fperm_SI_Woolf2021!$E$9:$E$93-AT$58)-63.1579*EXP(-0.19*Fperm_SI_Woolf2021!$E$9:$E$93)+63.1579*EXP(-0.19*AT$58))/(Fperm_SI_Woolf2021!$E$9:$E$93-AT$58))*(AT$58-Fperm_SI_Woolf2021!$E$9:$E$93)/10))),Fperm_SI_Woolf2021!$D$9:$D$93))</f>
        <v>0.22896682069153007</v>
      </c>
      <c r="AU115" s="51" cm="1">
        <f t="array" ref="AU115">MIN(1,SLOPE(Fperm_SI_Woolf2021!$F$9:$F$93*EXP(-Fperm_SI_Woolf2021!$I$9:$I$93*$C115*IF(AU$58=Fperm_SI_Woolf2021!$E$9:$E$93,1,EXP(LN((1.1*(Fperm_SI_Woolf2021!$E$9:$E$93-AU$58)-63.1579*EXP(-0.19*Fperm_SI_Woolf2021!$E$9:$E$93)+63.1579*EXP(-0.19*AU$58))/(Fperm_SI_Woolf2021!$E$9:$E$93-AU$58))*(AU$58-Fperm_SI_Woolf2021!$E$9:$E$93)/10))) + Fperm_SI_Woolf2021!$G$9:$G$93*EXP(-Fperm_SI_Woolf2021!$J$9:$J$93*$C115*IF(AU$58=Fperm_SI_Woolf2021!$E$9:$E$93,1,EXP(LN((1.1*(Fperm_SI_Woolf2021!$E$9:$E$93-AU$58)-63.1579*EXP(-0.19*Fperm_SI_Woolf2021!$E$9:$E$93)+63.1579*EXP(-0.19*AU$58))/(Fperm_SI_Woolf2021!$E$9:$E$93-AU$58))*(AU$58-Fperm_SI_Woolf2021!$E$9:$E$93)/10))) + Fperm_SI_Woolf2021!$H$9:$H$93*EXP(-Fperm_SI_Woolf2021!$K$9:$K$93*$C115*IF(AU$58=Fperm_SI_Woolf2021!$E$9:$E$93,1,EXP(LN((1.1*(Fperm_SI_Woolf2021!$E$9:$E$93-AU$58)-63.1579*EXP(-0.19*Fperm_SI_Woolf2021!$E$9:$E$93)+63.1579*EXP(-0.19*AU$58))/(Fperm_SI_Woolf2021!$E$9:$E$93-AU$58))*(AU$58-Fperm_SI_Woolf2021!$E$9:$E$93)/10))),Fperm_SI_Woolf2021!$D$9:$D$93)*AU$57+INTERCEPT(Fperm_SI_Woolf2021!$F$9:$F$93*EXP(-Fperm_SI_Woolf2021!$I$9:$I$93*$C115*IF(AU$58=Fperm_SI_Woolf2021!$E$9:$E$93,1,EXP(LN((1.1*(Fperm_SI_Woolf2021!$E$9:$E$93-AU$58)-63.1579*EXP(-0.19*Fperm_SI_Woolf2021!$E$9:$E$93)+63.1579*EXP(-0.19*AU$58))/(Fperm_SI_Woolf2021!$E$9:$E$93-AU$58))*(AU$58-Fperm_SI_Woolf2021!$E$9:$E$93)/10))) + Fperm_SI_Woolf2021!$G$9:$G$93*EXP(-Fperm_SI_Woolf2021!$J$9:$J$93*$C115*IF(AU$58=Fperm_SI_Woolf2021!$E$9:$E$93,1,EXP(LN((1.1*(Fperm_SI_Woolf2021!$E$9:$E$93-AU$58)-63.1579*EXP(-0.19*Fperm_SI_Woolf2021!$E$9:$E$93)+63.1579*EXP(-0.19*AU$58))/(Fperm_SI_Woolf2021!$E$9:$E$93-AU$58))*(AU$58-Fperm_SI_Woolf2021!$E$9:$E$93)/10))) + Fperm_SI_Woolf2021!$H$9:$H$93*EXP(-Fperm_SI_Woolf2021!$K$9:$K$93*$C115*IF(AU$58=Fperm_SI_Woolf2021!$E$9:$E$93,1,EXP(LN((1.1*(Fperm_SI_Woolf2021!$E$9:$E$93-AU$58)-63.1579*EXP(-0.19*Fperm_SI_Woolf2021!$E$9:$E$93)+63.1579*EXP(-0.19*AU$58))/(Fperm_SI_Woolf2021!$E$9:$E$93-AU$58))*(AU$58-Fperm_SI_Woolf2021!$E$9:$E$93)/10))),Fperm_SI_Woolf2021!$D$9:$D$93))</f>
        <v>0.20567177944467258</v>
      </c>
      <c r="AV115" s="51" cm="1">
        <f t="array" ref="AV115">MIN(1,SLOPE(Fperm_SI_Woolf2021!$F$9:$F$93*EXP(-Fperm_SI_Woolf2021!$I$9:$I$93*$C115*IF(AV$58=Fperm_SI_Woolf2021!$E$9:$E$93,1,EXP(LN((1.1*(Fperm_SI_Woolf2021!$E$9:$E$93-AV$58)-63.1579*EXP(-0.19*Fperm_SI_Woolf2021!$E$9:$E$93)+63.1579*EXP(-0.19*AV$58))/(Fperm_SI_Woolf2021!$E$9:$E$93-AV$58))*(AV$58-Fperm_SI_Woolf2021!$E$9:$E$93)/10))) + Fperm_SI_Woolf2021!$G$9:$G$93*EXP(-Fperm_SI_Woolf2021!$J$9:$J$93*$C115*IF(AV$58=Fperm_SI_Woolf2021!$E$9:$E$93,1,EXP(LN((1.1*(Fperm_SI_Woolf2021!$E$9:$E$93-AV$58)-63.1579*EXP(-0.19*Fperm_SI_Woolf2021!$E$9:$E$93)+63.1579*EXP(-0.19*AV$58))/(Fperm_SI_Woolf2021!$E$9:$E$93-AV$58))*(AV$58-Fperm_SI_Woolf2021!$E$9:$E$93)/10))) + Fperm_SI_Woolf2021!$H$9:$H$93*EXP(-Fperm_SI_Woolf2021!$K$9:$K$93*$C115*IF(AV$58=Fperm_SI_Woolf2021!$E$9:$E$93,1,EXP(LN((1.1*(Fperm_SI_Woolf2021!$E$9:$E$93-AV$58)-63.1579*EXP(-0.19*Fperm_SI_Woolf2021!$E$9:$E$93)+63.1579*EXP(-0.19*AV$58))/(Fperm_SI_Woolf2021!$E$9:$E$93-AV$58))*(AV$58-Fperm_SI_Woolf2021!$E$9:$E$93)/10))),Fperm_SI_Woolf2021!$D$9:$D$93)*AV$57+INTERCEPT(Fperm_SI_Woolf2021!$F$9:$F$93*EXP(-Fperm_SI_Woolf2021!$I$9:$I$93*$C115*IF(AV$58=Fperm_SI_Woolf2021!$E$9:$E$93,1,EXP(LN((1.1*(Fperm_SI_Woolf2021!$E$9:$E$93-AV$58)-63.1579*EXP(-0.19*Fperm_SI_Woolf2021!$E$9:$E$93)+63.1579*EXP(-0.19*AV$58))/(Fperm_SI_Woolf2021!$E$9:$E$93-AV$58))*(AV$58-Fperm_SI_Woolf2021!$E$9:$E$93)/10))) + Fperm_SI_Woolf2021!$G$9:$G$93*EXP(-Fperm_SI_Woolf2021!$J$9:$J$93*$C115*IF(AV$58=Fperm_SI_Woolf2021!$E$9:$E$93,1,EXP(LN((1.1*(Fperm_SI_Woolf2021!$E$9:$E$93-AV$58)-63.1579*EXP(-0.19*Fperm_SI_Woolf2021!$E$9:$E$93)+63.1579*EXP(-0.19*AV$58))/(Fperm_SI_Woolf2021!$E$9:$E$93-AV$58))*(AV$58-Fperm_SI_Woolf2021!$E$9:$E$93)/10))) + Fperm_SI_Woolf2021!$H$9:$H$93*EXP(-Fperm_SI_Woolf2021!$K$9:$K$93*$C115*IF(AV$58=Fperm_SI_Woolf2021!$E$9:$E$93,1,EXP(LN((1.1*(Fperm_SI_Woolf2021!$E$9:$E$93-AV$58)-63.1579*EXP(-0.19*Fperm_SI_Woolf2021!$E$9:$E$93)+63.1579*EXP(-0.19*AV$58))/(Fperm_SI_Woolf2021!$E$9:$E$93-AV$58))*(AV$58-Fperm_SI_Woolf2021!$E$9:$E$93)/10))),Fperm_SI_Woolf2021!$D$9:$D$93))</f>
        <v>0.18237673819781502</v>
      </c>
      <c r="AW115" s="51" cm="1">
        <f t="array" ref="AW115">MIN(1,SLOPE(Fperm_SI_Woolf2021!$F$9:$F$93*EXP(-Fperm_SI_Woolf2021!$I$9:$I$93*$C115*IF(AW$58=Fperm_SI_Woolf2021!$E$9:$E$93,1,EXP(LN((1.1*(Fperm_SI_Woolf2021!$E$9:$E$93-AW$58)-63.1579*EXP(-0.19*Fperm_SI_Woolf2021!$E$9:$E$93)+63.1579*EXP(-0.19*AW$58))/(Fperm_SI_Woolf2021!$E$9:$E$93-AW$58))*(AW$58-Fperm_SI_Woolf2021!$E$9:$E$93)/10))) + Fperm_SI_Woolf2021!$G$9:$G$93*EXP(-Fperm_SI_Woolf2021!$J$9:$J$93*$C115*IF(AW$58=Fperm_SI_Woolf2021!$E$9:$E$93,1,EXP(LN((1.1*(Fperm_SI_Woolf2021!$E$9:$E$93-AW$58)-63.1579*EXP(-0.19*Fperm_SI_Woolf2021!$E$9:$E$93)+63.1579*EXP(-0.19*AW$58))/(Fperm_SI_Woolf2021!$E$9:$E$93-AW$58))*(AW$58-Fperm_SI_Woolf2021!$E$9:$E$93)/10))) + Fperm_SI_Woolf2021!$H$9:$H$93*EXP(-Fperm_SI_Woolf2021!$K$9:$K$93*$C115*IF(AW$58=Fperm_SI_Woolf2021!$E$9:$E$93,1,EXP(LN((1.1*(Fperm_SI_Woolf2021!$E$9:$E$93-AW$58)-63.1579*EXP(-0.19*Fperm_SI_Woolf2021!$E$9:$E$93)+63.1579*EXP(-0.19*AW$58))/(Fperm_SI_Woolf2021!$E$9:$E$93-AW$58))*(AW$58-Fperm_SI_Woolf2021!$E$9:$E$93)/10))),Fperm_SI_Woolf2021!$D$9:$D$93)*AW$57+INTERCEPT(Fperm_SI_Woolf2021!$F$9:$F$93*EXP(-Fperm_SI_Woolf2021!$I$9:$I$93*$C115*IF(AW$58=Fperm_SI_Woolf2021!$E$9:$E$93,1,EXP(LN((1.1*(Fperm_SI_Woolf2021!$E$9:$E$93-AW$58)-63.1579*EXP(-0.19*Fperm_SI_Woolf2021!$E$9:$E$93)+63.1579*EXP(-0.19*AW$58))/(Fperm_SI_Woolf2021!$E$9:$E$93-AW$58))*(AW$58-Fperm_SI_Woolf2021!$E$9:$E$93)/10))) + Fperm_SI_Woolf2021!$G$9:$G$93*EXP(-Fperm_SI_Woolf2021!$J$9:$J$93*$C115*IF(AW$58=Fperm_SI_Woolf2021!$E$9:$E$93,1,EXP(LN((1.1*(Fperm_SI_Woolf2021!$E$9:$E$93-AW$58)-63.1579*EXP(-0.19*Fperm_SI_Woolf2021!$E$9:$E$93)+63.1579*EXP(-0.19*AW$58))/(Fperm_SI_Woolf2021!$E$9:$E$93-AW$58))*(AW$58-Fperm_SI_Woolf2021!$E$9:$E$93)/10))) + Fperm_SI_Woolf2021!$H$9:$H$93*EXP(-Fperm_SI_Woolf2021!$K$9:$K$93*$C115*IF(AW$58=Fperm_SI_Woolf2021!$E$9:$E$93,1,EXP(LN((1.1*(Fperm_SI_Woolf2021!$E$9:$E$93-AW$58)-63.1579*EXP(-0.19*Fperm_SI_Woolf2021!$E$9:$E$93)+63.1579*EXP(-0.19*AW$58))/(Fperm_SI_Woolf2021!$E$9:$E$93-AW$58))*(AW$58-Fperm_SI_Woolf2021!$E$9:$E$93)/10))),Fperm_SI_Woolf2021!$D$9:$D$93))</f>
        <v>0.42200206082074854</v>
      </c>
      <c r="AX115" s="51" cm="1">
        <f t="array" ref="AX115">MIN(1,SLOPE(Fperm_SI_Woolf2021!$F$9:$F$93*EXP(-Fperm_SI_Woolf2021!$I$9:$I$93*$C115*IF(AX$58=Fperm_SI_Woolf2021!$E$9:$E$93,1,EXP(LN((1.1*(Fperm_SI_Woolf2021!$E$9:$E$93-AX$58)-63.1579*EXP(-0.19*Fperm_SI_Woolf2021!$E$9:$E$93)+63.1579*EXP(-0.19*AX$58))/(Fperm_SI_Woolf2021!$E$9:$E$93-AX$58))*(AX$58-Fperm_SI_Woolf2021!$E$9:$E$93)/10))) + Fperm_SI_Woolf2021!$G$9:$G$93*EXP(-Fperm_SI_Woolf2021!$J$9:$J$93*$C115*IF(AX$58=Fperm_SI_Woolf2021!$E$9:$E$93,1,EXP(LN((1.1*(Fperm_SI_Woolf2021!$E$9:$E$93-AX$58)-63.1579*EXP(-0.19*Fperm_SI_Woolf2021!$E$9:$E$93)+63.1579*EXP(-0.19*AX$58))/(Fperm_SI_Woolf2021!$E$9:$E$93-AX$58))*(AX$58-Fperm_SI_Woolf2021!$E$9:$E$93)/10))) + Fperm_SI_Woolf2021!$H$9:$H$93*EXP(-Fperm_SI_Woolf2021!$K$9:$K$93*$C115*IF(AX$58=Fperm_SI_Woolf2021!$E$9:$E$93,1,EXP(LN((1.1*(Fperm_SI_Woolf2021!$E$9:$E$93-AX$58)-63.1579*EXP(-0.19*Fperm_SI_Woolf2021!$E$9:$E$93)+63.1579*EXP(-0.19*AX$58))/(Fperm_SI_Woolf2021!$E$9:$E$93-AX$58))*(AX$58-Fperm_SI_Woolf2021!$E$9:$E$93)/10))),Fperm_SI_Woolf2021!$D$9:$D$93)*AX$57+INTERCEPT(Fperm_SI_Woolf2021!$F$9:$F$93*EXP(-Fperm_SI_Woolf2021!$I$9:$I$93*$C115*IF(AX$58=Fperm_SI_Woolf2021!$E$9:$E$93,1,EXP(LN((1.1*(Fperm_SI_Woolf2021!$E$9:$E$93-AX$58)-63.1579*EXP(-0.19*Fperm_SI_Woolf2021!$E$9:$E$93)+63.1579*EXP(-0.19*AX$58))/(Fperm_SI_Woolf2021!$E$9:$E$93-AX$58))*(AX$58-Fperm_SI_Woolf2021!$E$9:$E$93)/10))) + Fperm_SI_Woolf2021!$G$9:$G$93*EXP(-Fperm_SI_Woolf2021!$J$9:$J$93*$C115*IF(AX$58=Fperm_SI_Woolf2021!$E$9:$E$93,1,EXP(LN((1.1*(Fperm_SI_Woolf2021!$E$9:$E$93-AX$58)-63.1579*EXP(-0.19*Fperm_SI_Woolf2021!$E$9:$E$93)+63.1579*EXP(-0.19*AX$58))/(Fperm_SI_Woolf2021!$E$9:$E$93-AX$58))*(AX$58-Fperm_SI_Woolf2021!$E$9:$E$93)/10))) + Fperm_SI_Woolf2021!$H$9:$H$93*EXP(-Fperm_SI_Woolf2021!$K$9:$K$93*$C115*IF(AX$58=Fperm_SI_Woolf2021!$E$9:$E$93,1,EXP(LN((1.1*(Fperm_SI_Woolf2021!$E$9:$E$93-AX$58)-63.1579*EXP(-0.19*Fperm_SI_Woolf2021!$E$9:$E$93)+63.1579*EXP(-0.19*AX$58))/(Fperm_SI_Woolf2021!$E$9:$E$93-AX$58))*(AX$58-Fperm_SI_Woolf2021!$E$9:$E$93)/10))),Fperm_SI_Woolf2021!$D$9:$D$93))</f>
        <v>0.40223511367004189</v>
      </c>
      <c r="AY115" s="51" cm="1">
        <f t="array" ref="AY115">MIN(1,SLOPE(Fperm_SI_Woolf2021!$F$9:$F$93*EXP(-Fperm_SI_Woolf2021!$I$9:$I$93*$C115*IF(AY$58=Fperm_SI_Woolf2021!$E$9:$E$93,1,EXP(LN((1.1*(Fperm_SI_Woolf2021!$E$9:$E$93-AY$58)-63.1579*EXP(-0.19*Fperm_SI_Woolf2021!$E$9:$E$93)+63.1579*EXP(-0.19*AY$58))/(Fperm_SI_Woolf2021!$E$9:$E$93-AY$58))*(AY$58-Fperm_SI_Woolf2021!$E$9:$E$93)/10))) + Fperm_SI_Woolf2021!$G$9:$G$93*EXP(-Fperm_SI_Woolf2021!$J$9:$J$93*$C115*IF(AY$58=Fperm_SI_Woolf2021!$E$9:$E$93,1,EXP(LN((1.1*(Fperm_SI_Woolf2021!$E$9:$E$93-AY$58)-63.1579*EXP(-0.19*Fperm_SI_Woolf2021!$E$9:$E$93)+63.1579*EXP(-0.19*AY$58))/(Fperm_SI_Woolf2021!$E$9:$E$93-AY$58))*(AY$58-Fperm_SI_Woolf2021!$E$9:$E$93)/10))) + Fperm_SI_Woolf2021!$H$9:$H$93*EXP(-Fperm_SI_Woolf2021!$K$9:$K$93*$C115*IF(AY$58=Fperm_SI_Woolf2021!$E$9:$E$93,1,EXP(LN((1.1*(Fperm_SI_Woolf2021!$E$9:$E$93-AY$58)-63.1579*EXP(-0.19*Fperm_SI_Woolf2021!$E$9:$E$93)+63.1579*EXP(-0.19*AY$58))/(Fperm_SI_Woolf2021!$E$9:$E$93-AY$58))*(AY$58-Fperm_SI_Woolf2021!$E$9:$E$93)/10))),Fperm_SI_Woolf2021!$D$9:$D$93)*AY$57+INTERCEPT(Fperm_SI_Woolf2021!$F$9:$F$93*EXP(-Fperm_SI_Woolf2021!$I$9:$I$93*$C115*IF(AY$58=Fperm_SI_Woolf2021!$E$9:$E$93,1,EXP(LN((1.1*(Fperm_SI_Woolf2021!$E$9:$E$93-AY$58)-63.1579*EXP(-0.19*Fperm_SI_Woolf2021!$E$9:$E$93)+63.1579*EXP(-0.19*AY$58))/(Fperm_SI_Woolf2021!$E$9:$E$93-AY$58))*(AY$58-Fperm_SI_Woolf2021!$E$9:$E$93)/10))) + Fperm_SI_Woolf2021!$G$9:$G$93*EXP(-Fperm_SI_Woolf2021!$J$9:$J$93*$C115*IF(AY$58=Fperm_SI_Woolf2021!$E$9:$E$93,1,EXP(LN((1.1*(Fperm_SI_Woolf2021!$E$9:$E$93-AY$58)-63.1579*EXP(-0.19*Fperm_SI_Woolf2021!$E$9:$E$93)+63.1579*EXP(-0.19*AY$58))/(Fperm_SI_Woolf2021!$E$9:$E$93-AY$58))*(AY$58-Fperm_SI_Woolf2021!$E$9:$E$93)/10))) + Fperm_SI_Woolf2021!$H$9:$H$93*EXP(-Fperm_SI_Woolf2021!$K$9:$K$93*$C115*IF(AY$58=Fperm_SI_Woolf2021!$E$9:$E$93,1,EXP(LN((1.1*(Fperm_SI_Woolf2021!$E$9:$E$93-AY$58)-63.1579*EXP(-0.19*Fperm_SI_Woolf2021!$E$9:$E$93)+63.1579*EXP(-0.19*AY$58))/(Fperm_SI_Woolf2021!$E$9:$E$93-AY$58))*(AY$58-Fperm_SI_Woolf2021!$E$9:$E$93)/10))),Fperm_SI_Woolf2021!$D$9:$D$93))</f>
        <v>0.38246816651933524</v>
      </c>
      <c r="AZ115" s="51" cm="1">
        <f t="array" ref="AZ115">MIN(1,SLOPE(Fperm_SI_Woolf2021!$F$9:$F$93*EXP(-Fperm_SI_Woolf2021!$I$9:$I$93*$C115*IF(AZ$58=Fperm_SI_Woolf2021!$E$9:$E$93,1,EXP(LN((1.1*(Fperm_SI_Woolf2021!$E$9:$E$93-AZ$58)-63.1579*EXP(-0.19*Fperm_SI_Woolf2021!$E$9:$E$93)+63.1579*EXP(-0.19*AZ$58))/(Fperm_SI_Woolf2021!$E$9:$E$93-AZ$58))*(AZ$58-Fperm_SI_Woolf2021!$E$9:$E$93)/10))) + Fperm_SI_Woolf2021!$G$9:$G$93*EXP(-Fperm_SI_Woolf2021!$J$9:$J$93*$C115*IF(AZ$58=Fperm_SI_Woolf2021!$E$9:$E$93,1,EXP(LN((1.1*(Fperm_SI_Woolf2021!$E$9:$E$93-AZ$58)-63.1579*EXP(-0.19*Fperm_SI_Woolf2021!$E$9:$E$93)+63.1579*EXP(-0.19*AZ$58))/(Fperm_SI_Woolf2021!$E$9:$E$93-AZ$58))*(AZ$58-Fperm_SI_Woolf2021!$E$9:$E$93)/10))) + Fperm_SI_Woolf2021!$H$9:$H$93*EXP(-Fperm_SI_Woolf2021!$K$9:$K$93*$C115*IF(AZ$58=Fperm_SI_Woolf2021!$E$9:$E$93,1,EXP(LN((1.1*(Fperm_SI_Woolf2021!$E$9:$E$93-AZ$58)-63.1579*EXP(-0.19*Fperm_SI_Woolf2021!$E$9:$E$93)+63.1579*EXP(-0.19*AZ$58))/(Fperm_SI_Woolf2021!$E$9:$E$93-AZ$58))*(AZ$58-Fperm_SI_Woolf2021!$E$9:$E$93)/10))),Fperm_SI_Woolf2021!$D$9:$D$93)*AZ$57+INTERCEPT(Fperm_SI_Woolf2021!$F$9:$F$93*EXP(-Fperm_SI_Woolf2021!$I$9:$I$93*$C115*IF(AZ$58=Fperm_SI_Woolf2021!$E$9:$E$93,1,EXP(LN((1.1*(Fperm_SI_Woolf2021!$E$9:$E$93-AZ$58)-63.1579*EXP(-0.19*Fperm_SI_Woolf2021!$E$9:$E$93)+63.1579*EXP(-0.19*AZ$58))/(Fperm_SI_Woolf2021!$E$9:$E$93-AZ$58))*(AZ$58-Fperm_SI_Woolf2021!$E$9:$E$93)/10))) + Fperm_SI_Woolf2021!$G$9:$G$93*EXP(-Fperm_SI_Woolf2021!$J$9:$J$93*$C115*IF(AZ$58=Fperm_SI_Woolf2021!$E$9:$E$93,1,EXP(LN((1.1*(Fperm_SI_Woolf2021!$E$9:$E$93-AZ$58)-63.1579*EXP(-0.19*Fperm_SI_Woolf2021!$E$9:$E$93)+63.1579*EXP(-0.19*AZ$58))/(Fperm_SI_Woolf2021!$E$9:$E$93-AZ$58))*(AZ$58-Fperm_SI_Woolf2021!$E$9:$E$93)/10))) + Fperm_SI_Woolf2021!$H$9:$H$93*EXP(-Fperm_SI_Woolf2021!$K$9:$K$93*$C115*IF(AZ$58=Fperm_SI_Woolf2021!$E$9:$E$93,1,EXP(LN((1.1*(Fperm_SI_Woolf2021!$E$9:$E$93-AZ$58)-63.1579*EXP(-0.19*Fperm_SI_Woolf2021!$E$9:$E$93)+63.1579*EXP(-0.19*AZ$58))/(Fperm_SI_Woolf2021!$E$9:$E$93-AZ$58))*(AZ$58-Fperm_SI_Woolf2021!$E$9:$E$93)/10))),Fperm_SI_Woolf2021!$D$9:$D$93))</f>
        <v>0.36270121936862854</v>
      </c>
      <c r="BA115" s="51" cm="1">
        <f t="array" ref="BA115">MIN(1,SLOPE(Fperm_SI_Woolf2021!$F$9:$F$93*EXP(-Fperm_SI_Woolf2021!$I$9:$I$93*$C115*IF(BA$58=Fperm_SI_Woolf2021!$E$9:$E$93,1,EXP(LN((1.1*(Fperm_SI_Woolf2021!$E$9:$E$93-BA$58)-63.1579*EXP(-0.19*Fperm_SI_Woolf2021!$E$9:$E$93)+63.1579*EXP(-0.19*BA$58))/(Fperm_SI_Woolf2021!$E$9:$E$93-BA$58))*(BA$58-Fperm_SI_Woolf2021!$E$9:$E$93)/10))) + Fperm_SI_Woolf2021!$G$9:$G$93*EXP(-Fperm_SI_Woolf2021!$J$9:$J$93*$C115*IF(BA$58=Fperm_SI_Woolf2021!$E$9:$E$93,1,EXP(LN((1.1*(Fperm_SI_Woolf2021!$E$9:$E$93-BA$58)-63.1579*EXP(-0.19*Fperm_SI_Woolf2021!$E$9:$E$93)+63.1579*EXP(-0.19*BA$58))/(Fperm_SI_Woolf2021!$E$9:$E$93-BA$58))*(BA$58-Fperm_SI_Woolf2021!$E$9:$E$93)/10))) + Fperm_SI_Woolf2021!$H$9:$H$93*EXP(-Fperm_SI_Woolf2021!$K$9:$K$93*$C115*IF(BA$58=Fperm_SI_Woolf2021!$E$9:$E$93,1,EXP(LN((1.1*(Fperm_SI_Woolf2021!$E$9:$E$93-BA$58)-63.1579*EXP(-0.19*Fperm_SI_Woolf2021!$E$9:$E$93)+63.1579*EXP(-0.19*BA$58))/(Fperm_SI_Woolf2021!$E$9:$E$93-BA$58))*(BA$58-Fperm_SI_Woolf2021!$E$9:$E$93)/10))),Fperm_SI_Woolf2021!$D$9:$D$93)*BA$57+INTERCEPT(Fperm_SI_Woolf2021!$F$9:$F$93*EXP(-Fperm_SI_Woolf2021!$I$9:$I$93*$C115*IF(BA$58=Fperm_SI_Woolf2021!$E$9:$E$93,1,EXP(LN((1.1*(Fperm_SI_Woolf2021!$E$9:$E$93-BA$58)-63.1579*EXP(-0.19*Fperm_SI_Woolf2021!$E$9:$E$93)+63.1579*EXP(-0.19*BA$58))/(Fperm_SI_Woolf2021!$E$9:$E$93-BA$58))*(BA$58-Fperm_SI_Woolf2021!$E$9:$E$93)/10))) + Fperm_SI_Woolf2021!$G$9:$G$93*EXP(-Fperm_SI_Woolf2021!$J$9:$J$93*$C115*IF(BA$58=Fperm_SI_Woolf2021!$E$9:$E$93,1,EXP(LN((1.1*(Fperm_SI_Woolf2021!$E$9:$E$93-BA$58)-63.1579*EXP(-0.19*Fperm_SI_Woolf2021!$E$9:$E$93)+63.1579*EXP(-0.19*BA$58))/(Fperm_SI_Woolf2021!$E$9:$E$93-BA$58))*(BA$58-Fperm_SI_Woolf2021!$E$9:$E$93)/10))) + Fperm_SI_Woolf2021!$H$9:$H$93*EXP(-Fperm_SI_Woolf2021!$K$9:$K$93*$C115*IF(BA$58=Fperm_SI_Woolf2021!$E$9:$E$93,1,EXP(LN((1.1*(Fperm_SI_Woolf2021!$E$9:$E$93-BA$58)-63.1579*EXP(-0.19*Fperm_SI_Woolf2021!$E$9:$E$93)+63.1579*EXP(-0.19*BA$58))/(Fperm_SI_Woolf2021!$E$9:$E$93-BA$58))*(BA$58-Fperm_SI_Woolf2021!$E$9:$E$93)/10))),Fperm_SI_Woolf2021!$D$9:$D$93))</f>
        <v>0.34293427221792194</v>
      </c>
      <c r="BB115" s="51" cm="1">
        <f t="array" ref="BB115">MIN(1,SLOPE(Fperm_SI_Woolf2021!$F$9:$F$93*EXP(-Fperm_SI_Woolf2021!$I$9:$I$93*$C115*IF(BB$58=Fperm_SI_Woolf2021!$E$9:$E$93,1,EXP(LN((1.1*(Fperm_SI_Woolf2021!$E$9:$E$93-BB$58)-63.1579*EXP(-0.19*Fperm_SI_Woolf2021!$E$9:$E$93)+63.1579*EXP(-0.19*BB$58))/(Fperm_SI_Woolf2021!$E$9:$E$93-BB$58))*(BB$58-Fperm_SI_Woolf2021!$E$9:$E$93)/10))) + Fperm_SI_Woolf2021!$G$9:$G$93*EXP(-Fperm_SI_Woolf2021!$J$9:$J$93*$C115*IF(BB$58=Fperm_SI_Woolf2021!$E$9:$E$93,1,EXP(LN((1.1*(Fperm_SI_Woolf2021!$E$9:$E$93-BB$58)-63.1579*EXP(-0.19*Fperm_SI_Woolf2021!$E$9:$E$93)+63.1579*EXP(-0.19*BB$58))/(Fperm_SI_Woolf2021!$E$9:$E$93-BB$58))*(BB$58-Fperm_SI_Woolf2021!$E$9:$E$93)/10))) + Fperm_SI_Woolf2021!$H$9:$H$93*EXP(-Fperm_SI_Woolf2021!$K$9:$K$93*$C115*IF(BB$58=Fperm_SI_Woolf2021!$E$9:$E$93,1,EXP(LN((1.1*(Fperm_SI_Woolf2021!$E$9:$E$93-BB$58)-63.1579*EXP(-0.19*Fperm_SI_Woolf2021!$E$9:$E$93)+63.1579*EXP(-0.19*BB$58))/(Fperm_SI_Woolf2021!$E$9:$E$93-BB$58))*(BB$58-Fperm_SI_Woolf2021!$E$9:$E$93)/10))),Fperm_SI_Woolf2021!$D$9:$D$93)*BB$57+INTERCEPT(Fperm_SI_Woolf2021!$F$9:$F$93*EXP(-Fperm_SI_Woolf2021!$I$9:$I$93*$C115*IF(BB$58=Fperm_SI_Woolf2021!$E$9:$E$93,1,EXP(LN((1.1*(Fperm_SI_Woolf2021!$E$9:$E$93-BB$58)-63.1579*EXP(-0.19*Fperm_SI_Woolf2021!$E$9:$E$93)+63.1579*EXP(-0.19*BB$58))/(Fperm_SI_Woolf2021!$E$9:$E$93-BB$58))*(BB$58-Fperm_SI_Woolf2021!$E$9:$E$93)/10))) + Fperm_SI_Woolf2021!$G$9:$G$93*EXP(-Fperm_SI_Woolf2021!$J$9:$J$93*$C115*IF(BB$58=Fperm_SI_Woolf2021!$E$9:$E$93,1,EXP(LN((1.1*(Fperm_SI_Woolf2021!$E$9:$E$93-BB$58)-63.1579*EXP(-0.19*Fperm_SI_Woolf2021!$E$9:$E$93)+63.1579*EXP(-0.19*BB$58))/(Fperm_SI_Woolf2021!$E$9:$E$93-BB$58))*(BB$58-Fperm_SI_Woolf2021!$E$9:$E$93)/10))) + Fperm_SI_Woolf2021!$H$9:$H$93*EXP(-Fperm_SI_Woolf2021!$K$9:$K$93*$C115*IF(BB$58=Fperm_SI_Woolf2021!$E$9:$E$93,1,EXP(LN((1.1*(Fperm_SI_Woolf2021!$E$9:$E$93-BB$58)-63.1579*EXP(-0.19*Fperm_SI_Woolf2021!$E$9:$E$93)+63.1579*EXP(-0.19*BB$58))/(Fperm_SI_Woolf2021!$E$9:$E$93-BB$58))*(BB$58-Fperm_SI_Woolf2021!$E$9:$E$93)/10))),Fperm_SI_Woolf2021!$D$9:$D$93))</f>
        <v>0.32316732506721524</v>
      </c>
      <c r="BC115" s="51" cm="1">
        <f t="array" ref="BC115">MIN(1,SLOPE(Fperm_SI_Woolf2021!$F$9:$F$93*EXP(-Fperm_SI_Woolf2021!$I$9:$I$93*$C115*IF(BC$58=Fperm_SI_Woolf2021!$E$9:$E$93,1,EXP(LN((1.1*(Fperm_SI_Woolf2021!$E$9:$E$93-BC$58)-63.1579*EXP(-0.19*Fperm_SI_Woolf2021!$E$9:$E$93)+63.1579*EXP(-0.19*BC$58))/(Fperm_SI_Woolf2021!$E$9:$E$93-BC$58))*(BC$58-Fperm_SI_Woolf2021!$E$9:$E$93)/10))) + Fperm_SI_Woolf2021!$G$9:$G$93*EXP(-Fperm_SI_Woolf2021!$J$9:$J$93*$C115*IF(BC$58=Fperm_SI_Woolf2021!$E$9:$E$93,1,EXP(LN((1.1*(Fperm_SI_Woolf2021!$E$9:$E$93-BC$58)-63.1579*EXP(-0.19*Fperm_SI_Woolf2021!$E$9:$E$93)+63.1579*EXP(-0.19*BC$58))/(Fperm_SI_Woolf2021!$E$9:$E$93-BC$58))*(BC$58-Fperm_SI_Woolf2021!$E$9:$E$93)/10))) + Fperm_SI_Woolf2021!$H$9:$H$93*EXP(-Fperm_SI_Woolf2021!$K$9:$K$93*$C115*IF(BC$58=Fperm_SI_Woolf2021!$E$9:$E$93,1,EXP(LN((1.1*(Fperm_SI_Woolf2021!$E$9:$E$93-BC$58)-63.1579*EXP(-0.19*Fperm_SI_Woolf2021!$E$9:$E$93)+63.1579*EXP(-0.19*BC$58))/(Fperm_SI_Woolf2021!$E$9:$E$93-BC$58))*(BC$58-Fperm_SI_Woolf2021!$E$9:$E$93)/10))),Fperm_SI_Woolf2021!$D$9:$D$93)*BC$57+INTERCEPT(Fperm_SI_Woolf2021!$F$9:$F$93*EXP(-Fperm_SI_Woolf2021!$I$9:$I$93*$C115*IF(BC$58=Fperm_SI_Woolf2021!$E$9:$E$93,1,EXP(LN((1.1*(Fperm_SI_Woolf2021!$E$9:$E$93-BC$58)-63.1579*EXP(-0.19*Fperm_SI_Woolf2021!$E$9:$E$93)+63.1579*EXP(-0.19*BC$58))/(Fperm_SI_Woolf2021!$E$9:$E$93-BC$58))*(BC$58-Fperm_SI_Woolf2021!$E$9:$E$93)/10))) + Fperm_SI_Woolf2021!$G$9:$G$93*EXP(-Fperm_SI_Woolf2021!$J$9:$J$93*$C115*IF(BC$58=Fperm_SI_Woolf2021!$E$9:$E$93,1,EXP(LN((1.1*(Fperm_SI_Woolf2021!$E$9:$E$93-BC$58)-63.1579*EXP(-0.19*Fperm_SI_Woolf2021!$E$9:$E$93)+63.1579*EXP(-0.19*BC$58))/(Fperm_SI_Woolf2021!$E$9:$E$93-BC$58))*(BC$58-Fperm_SI_Woolf2021!$E$9:$E$93)/10))) + Fperm_SI_Woolf2021!$H$9:$H$93*EXP(-Fperm_SI_Woolf2021!$K$9:$K$93*$C115*IF(BC$58=Fperm_SI_Woolf2021!$E$9:$E$93,1,EXP(LN((1.1*(Fperm_SI_Woolf2021!$E$9:$E$93-BC$58)-63.1579*EXP(-0.19*Fperm_SI_Woolf2021!$E$9:$E$93)+63.1579*EXP(-0.19*BC$58))/(Fperm_SI_Woolf2021!$E$9:$E$93-BC$58))*(BC$58-Fperm_SI_Woolf2021!$E$9:$E$93)/10))),Fperm_SI_Woolf2021!$D$9:$D$93))</f>
        <v>0.30340037791650865</v>
      </c>
      <c r="BD115" s="51" cm="1">
        <f t="array" ref="BD115">MIN(1,SLOPE(Fperm_SI_Woolf2021!$F$9:$F$93*EXP(-Fperm_SI_Woolf2021!$I$9:$I$93*$C115*IF(BD$58=Fperm_SI_Woolf2021!$E$9:$E$93,1,EXP(LN((1.1*(Fperm_SI_Woolf2021!$E$9:$E$93-BD$58)-63.1579*EXP(-0.19*Fperm_SI_Woolf2021!$E$9:$E$93)+63.1579*EXP(-0.19*BD$58))/(Fperm_SI_Woolf2021!$E$9:$E$93-BD$58))*(BD$58-Fperm_SI_Woolf2021!$E$9:$E$93)/10))) + Fperm_SI_Woolf2021!$G$9:$G$93*EXP(-Fperm_SI_Woolf2021!$J$9:$J$93*$C115*IF(BD$58=Fperm_SI_Woolf2021!$E$9:$E$93,1,EXP(LN((1.1*(Fperm_SI_Woolf2021!$E$9:$E$93-BD$58)-63.1579*EXP(-0.19*Fperm_SI_Woolf2021!$E$9:$E$93)+63.1579*EXP(-0.19*BD$58))/(Fperm_SI_Woolf2021!$E$9:$E$93-BD$58))*(BD$58-Fperm_SI_Woolf2021!$E$9:$E$93)/10))) + Fperm_SI_Woolf2021!$H$9:$H$93*EXP(-Fperm_SI_Woolf2021!$K$9:$K$93*$C115*IF(BD$58=Fperm_SI_Woolf2021!$E$9:$E$93,1,EXP(LN((1.1*(Fperm_SI_Woolf2021!$E$9:$E$93-BD$58)-63.1579*EXP(-0.19*Fperm_SI_Woolf2021!$E$9:$E$93)+63.1579*EXP(-0.19*BD$58))/(Fperm_SI_Woolf2021!$E$9:$E$93-BD$58))*(BD$58-Fperm_SI_Woolf2021!$E$9:$E$93)/10))),Fperm_SI_Woolf2021!$D$9:$D$93)*BD$57+INTERCEPT(Fperm_SI_Woolf2021!$F$9:$F$93*EXP(-Fperm_SI_Woolf2021!$I$9:$I$93*$C115*IF(BD$58=Fperm_SI_Woolf2021!$E$9:$E$93,1,EXP(LN((1.1*(Fperm_SI_Woolf2021!$E$9:$E$93-BD$58)-63.1579*EXP(-0.19*Fperm_SI_Woolf2021!$E$9:$E$93)+63.1579*EXP(-0.19*BD$58))/(Fperm_SI_Woolf2021!$E$9:$E$93-BD$58))*(BD$58-Fperm_SI_Woolf2021!$E$9:$E$93)/10))) + Fperm_SI_Woolf2021!$G$9:$G$93*EXP(-Fperm_SI_Woolf2021!$J$9:$J$93*$C115*IF(BD$58=Fperm_SI_Woolf2021!$E$9:$E$93,1,EXP(LN((1.1*(Fperm_SI_Woolf2021!$E$9:$E$93-BD$58)-63.1579*EXP(-0.19*Fperm_SI_Woolf2021!$E$9:$E$93)+63.1579*EXP(-0.19*BD$58))/(Fperm_SI_Woolf2021!$E$9:$E$93-BD$58))*(BD$58-Fperm_SI_Woolf2021!$E$9:$E$93)/10))) + Fperm_SI_Woolf2021!$H$9:$H$93*EXP(-Fperm_SI_Woolf2021!$K$9:$K$93*$C115*IF(BD$58=Fperm_SI_Woolf2021!$E$9:$E$93,1,EXP(LN((1.1*(Fperm_SI_Woolf2021!$E$9:$E$93-BD$58)-63.1579*EXP(-0.19*Fperm_SI_Woolf2021!$E$9:$E$93)+63.1579*EXP(-0.19*BD$58))/(Fperm_SI_Woolf2021!$E$9:$E$93-BD$58))*(BD$58-Fperm_SI_Woolf2021!$E$9:$E$93)/10))),Fperm_SI_Woolf2021!$D$9:$D$93))</f>
        <v>0.28363343076580194</v>
      </c>
      <c r="BE115" s="51" cm="1">
        <f t="array" ref="BE115">MIN(1,SLOPE(Fperm_SI_Woolf2021!$F$9:$F$93*EXP(-Fperm_SI_Woolf2021!$I$9:$I$93*$C115*IF(BE$58=Fperm_SI_Woolf2021!$E$9:$E$93,1,EXP(LN((1.1*(Fperm_SI_Woolf2021!$E$9:$E$93-BE$58)-63.1579*EXP(-0.19*Fperm_SI_Woolf2021!$E$9:$E$93)+63.1579*EXP(-0.19*BE$58))/(Fperm_SI_Woolf2021!$E$9:$E$93-BE$58))*(BE$58-Fperm_SI_Woolf2021!$E$9:$E$93)/10))) + Fperm_SI_Woolf2021!$G$9:$G$93*EXP(-Fperm_SI_Woolf2021!$J$9:$J$93*$C115*IF(BE$58=Fperm_SI_Woolf2021!$E$9:$E$93,1,EXP(LN((1.1*(Fperm_SI_Woolf2021!$E$9:$E$93-BE$58)-63.1579*EXP(-0.19*Fperm_SI_Woolf2021!$E$9:$E$93)+63.1579*EXP(-0.19*BE$58))/(Fperm_SI_Woolf2021!$E$9:$E$93-BE$58))*(BE$58-Fperm_SI_Woolf2021!$E$9:$E$93)/10))) + Fperm_SI_Woolf2021!$H$9:$H$93*EXP(-Fperm_SI_Woolf2021!$K$9:$K$93*$C115*IF(BE$58=Fperm_SI_Woolf2021!$E$9:$E$93,1,EXP(LN((1.1*(Fperm_SI_Woolf2021!$E$9:$E$93-BE$58)-63.1579*EXP(-0.19*Fperm_SI_Woolf2021!$E$9:$E$93)+63.1579*EXP(-0.19*BE$58))/(Fperm_SI_Woolf2021!$E$9:$E$93-BE$58))*(BE$58-Fperm_SI_Woolf2021!$E$9:$E$93)/10))),Fperm_SI_Woolf2021!$D$9:$D$93)*BE$57+INTERCEPT(Fperm_SI_Woolf2021!$F$9:$F$93*EXP(-Fperm_SI_Woolf2021!$I$9:$I$93*$C115*IF(BE$58=Fperm_SI_Woolf2021!$E$9:$E$93,1,EXP(LN((1.1*(Fperm_SI_Woolf2021!$E$9:$E$93-BE$58)-63.1579*EXP(-0.19*Fperm_SI_Woolf2021!$E$9:$E$93)+63.1579*EXP(-0.19*BE$58))/(Fperm_SI_Woolf2021!$E$9:$E$93-BE$58))*(BE$58-Fperm_SI_Woolf2021!$E$9:$E$93)/10))) + Fperm_SI_Woolf2021!$G$9:$G$93*EXP(-Fperm_SI_Woolf2021!$J$9:$J$93*$C115*IF(BE$58=Fperm_SI_Woolf2021!$E$9:$E$93,1,EXP(LN((1.1*(Fperm_SI_Woolf2021!$E$9:$E$93-BE$58)-63.1579*EXP(-0.19*Fperm_SI_Woolf2021!$E$9:$E$93)+63.1579*EXP(-0.19*BE$58))/(Fperm_SI_Woolf2021!$E$9:$E$93-BE$58))*(BE$58-Fperm_SI_Woolf2021!$E$9:$E$93)/10))) + Fperm_SI_Woolf2021!$H$9:$H$93*EXP(-Fperm_SI_Woolf2021!$K$9:$K$93*$C115*IF(BE$58=Fperm_SI_Woolf2021!$E$9:$E$93,1,EXP(LN((1.1*(Fperm_SI_Woolf2021!$E$9:$E$93-BE$58)-63.1579*EXP(-0.19*Fperm_SI_Woolf2021!$E$9:$E$93)+63.1579*EXP(-0.19*BE$58))/(Fperm_SI_Woolf2021!$E$9:$E$93-BE$58))*(BE$58-Fperm_SI_Woolf2021!$E$9:$E$93)/10))),Fperm_SI_Woolf2021!$D$9:$D$93))</f>
        <v>0.26386648361509535</v>
      </c>
      <c r="BF115" s="51" cm="1">
        <f t="array" ref="BF115">MIN(1,SLOPE(Fperm_SI_Woolf2021!$F$9:$F$93*EXP(-Fperm_SI_Woolf2021!$I$9:$I$93*$C115*IF(BF$58=Fperm_SI_Woolf2021!$E$9:$E$93,1,EXP(LN((1.1*(Fperm_SI_Woolf2021!$E$9:$E$93-BF$58)-63.1579*EXP(-0.19*Fperm_SI_Woolf2021!$E$9:$E$93)+63.1579*EXP(-0.19*BF$58))/(Fperm_SI_Woolf2021!$E$9:$E$93-BF$58))*(BF$58-Fperm_SI_Woolf2021!$E$9:$E$93)/10))) + Fperm_SI_Woolf2021!$G$9:$G$93*EXP(-Fperm_SI_Woolf2021!$J$9:$J$93*$C115*IF(BF$58=Fperm_SI_Woolf2021!$E$9:$E$93,1,EXP(LN((1.1*(Fperm_SI_Woolf2021!$E$9:$E$93-BF$58)-63.1579*EXP(-0.19*Fperm_SI_Woolf2021!$E$9:$E$93)+63.1579*EXP(-0.19*BF$58))/(Fperm_SI_Woolf2021!$E$9:$E$93-BF$58))*(BF$58-Fperm_SI_Woolf2021!$E$9:$E$93)/10))) + Fperm_SI_Woolf2021!$H$9:$H$93*EXP(-Fperm_SI_Woolf2021!$K$9:$K$93*$C115*IF(BF$58=Fperm_SI_Woolf2021!$E$9:$E$93,1,EXP(LN((1.1*(Fperm_SI_Woolf2021!$E$9:$E$93-BF$58)-63.1579*EXP(-0.19*Fperm_SI_Woolf2021!$E$9:$E$93)+63.1579*EXP(-0.19*BF$58))/(Fperm_SI_Woolf2021!$E$9:$E$93-BF$58))*(BF$58-Fperm_SI_Woolf2021!$E$9:$E$93)/10))),Fperm_SI_Woolf2021!$D$9:$D$93)*BF$57+INTERCEPT(Fperm_SI_Woolf2021!$F$9:$F$93*EXP(-Fperm_SI_Woolf2021!$I$9:$I$93*$C115*IF(BF$58=Fperm_SI_Woolf2021!$E$9:$E$93,1,EXP(LN((1.1*(Fperm_SI_Woolf2021!$E$9:$E$93-BF$58)-63.1579*EXP(-0.19*Fperm_SI_Woolf2021!$E$9:$E$93)+63.1579*EXP(-0.19*BF$58))/(Fperm_SI_Woolf2021!$E$9:$E$93-BF$58))*(BF$58-Fperm_SI_Woolf2021!$E$9:$E$93)/10))) + Fperm_SI_Woolf2021!$G$9:$G$93*EXP(-Fperm_SI_Woolf2021!$J$9:$J$93*$C115*IF(BF$58=Fperm_SI_Woolf2021!$E$9:$E$93,1,EXP(LN((1.1*(Fperm_SI_Woolf2021!$E$9:$E$93-BF$58)-63.1579*EXP(-0.19*Fperm_SI_Woolf2021!$E$9:$E$93)+63.1579*EXP(-0.19*BF$58))/(Fperm_SI_Woolf2021!$E$9:$E$93-BF$58))*(BF$58-Fperm_SI_Woolf2021!$E$9:$E$93)/10))) + Fperm_SI_Woolf2021!$H$9:$H$93*EXP(-Fperm_SI_Woolf2021!$K$9:$K$93*$C115*IF(BF$58=Fperm_SI_Woolf2021!$E$9:$E$93,1,EXP(LN((1.1*(Fperm_SI_Woolf2021!$E$9:$E$93-BF$58)-63.1579*EXP(-0.19*Fperm_SI_Woolf2021!$E$9:$E$93)+63.1579*EXP(-0.19*BF$58))/(Fperm_SI_Woolf2021!$E$9:$E$93-BF$58))*(BF$58-Fperm_SI_Woolf2021!$E$9:$E$93)/10))),Fperm_SI_Woolf2021!$D$9:$D$93))</f>
        <v>0.24409953646438867</v>
      </c>
      <c r="BG115" s="51" cm="1">
        <f t="array" ref="BG115">MIN(1,SLOPE(Fperm_SI_Woolf2021!$F$9:$F$93*EXP(-Fperm_SI_Woolf2021!$I$9:$I$93*$C115*IF(BG$58=Fperm_SI_Woolf2021!$E$9:$E$93,1,EXP(LN((1.1*(Fperm_SI_Woolf2021!$E$9:$E$93-BG$58)-63.1579*EXP(-0.19*Fperm_SI_Woolf2021!$E$9:$E$93)+63.1579*EXP(-0.19*BG$58))/(Fperm_SI_Woolf2021!$E$9:$E$93-BG$58))*(BG$58-Fperm_SI_Woolf2021!$E$9:$E$93)/10))) + Fperm_SI_Woolf2021!$G$9:$G$93*EXP(-Fperm_SI_Woolf2021!$J$9:$J$93*$C115*IF(BG$58=Fperm_SI_Woolf2021!$E$9:$E$93,1,EXP(LN((1.1*(Fperm_SI_Woolf2021!$E$9:$E$93-BG$58)-63.1579*EXP(-0.19*Fperm_SI_Woolf2021!$E$9:$E$93)+63.1579*EXP(-0.19*BG$58))/(Fperm_SI_Woolf2021!$E$9:$E$93-BG$58))*(BG$58-Fperm_SI_Woolf2021!$E$9:$E$93)/10))) + Fperm_SI_Woolf2021!$H$9:$H$93*EXP(-Fperm_SI_Woolf2021!$K$9:$K$93*$C115*IF(BG$58=Fperm_SI_Woolf2021!$E$9:$E$93,1,EXP(LN((1.1*(Fperm_SI_Woolf2021!$E$9:$E$93-BG$58)-63.1579*EXP(-0.19*Fperm_SI_Woolf2021!$E$9:$E$93)+63.1579*EXP(-0.19*BG$58))/(Fperm_SI_Woolf2021!$E$9:$E$93-BG$58))*(BG$58-Fperm_SI_Woolf2021!$E$9:$E$93)/10))),Fperm_SI_Woolf2021!$D$9:$D$93)*BG$57+INTERCEPT(Fperm_SI_Woolf2021!$F$9:$F$93*EXP(-Fperm_SI_Woolf2021!$I$9:$I$93*$C115*IF(BG$58=Fperm_SI_Woolf2021!$E$9:$E$93,1,EXP(LN((1.1*(Fperm_SI_Woolf2021!$E$9:$E$93-BG$58)-63.1579*EXP(-0.19*Fperm_SI_Woolf2021!$E$9:$E$93)+63.1579*EXP(-0.19*BG$58))/(Fperm_SI_Woolf2021!$E$9:$E$93-BG$58))*(BG$58-Fperm_SI_Woolf2021!$E$9:$E$93)/10))) + Fperm_SI_Woolf2021!$G$9:$G$93*EXP(-Fperm_SI_Woolf2021!$J$9:$J$93*$C115*IF(BG$58=Fperm_SI_Woolf2021!$E$9:$E$93,1,EXP(LN((1.1*(Fperm_SI_Woolf2021!$E$9:$E$93-BG$58)-63.1579*EXP(-0.19*Fperm_SI_Woolf2021!$E$9:$E$93)+63.1579*EXP(-0.19*BG$58))/(Fperm_SI_Woolf2021!$E$9:$E$93-BG$58))*(BG$58-Fperm_SI_Woolf2021!$E$9:$E$93)/10))) + Fperm_SI_Woolf2021!$H$9:$H$93*EXP(-Fperm_SI_Woolf2021!$K$9:$K$93*$C115*IF(BG$58=Fperm_SI_Woolf2021!$E$9:$E$93,1,EXP(LN((1.1*(Fperm_SI_Woolf2021!$E$9:$E$93-BG$58)-63.1579*EXP(-0.19*Fperm_SI_Woolf2021!$E$9:$E$93)+63.1579*EXP(-0.19*BG$58))/(Fperm_SI_Woolf2021!$E$9:$E$93-BG$58))*(BG$58-Fperm_SI_Woolf2021!$E$9:$E$93)/10))),Fperm_SI_Woolf2021!$D$9:$D$93))</f>
        <v>0.22433258931368202</v>
      </c>
      <c r="BH115" s="51" cm="1">
        <f t="array" ref="BH115">MIN(1,SLOPE(Fperm_SI_Woolf2021!$F$9:$F$93*EXP(-Fperm_SI_Woolf2021!$I$9:$I$93*$C115*IF(BH$58=Fperm_SI_Woolf2021!$E$9:$E$93,1,EXP(LN((1.1*(Fperm_SI_Woolf2021!$E$9:$E$93-BH$58)-63.1579*EXP(-0.19*Fperm_SI_Woolf2021!$E$9:$E$93)+63.1579*EXP(-0.19*BH$58))/(Fperm_SI_Woolf2021!$E$9:$E$93-BH$58))*(BH$58-Fperm_SI_Woolf2021!$E$9:$E$93)/10))) + Fperm_SI_Woolf2021!$G$9:$G$93*EXP(-Fperm_SI_Woolf2021!$J$9:$J$93*$C115*IF(BH$58=Fperm_SI_Woolf2021!$E$9:$E$93,1,EXP(LN((1.1*(Fperm_SI_Woolf2021!$E$9:$E$93-BH$58)-63.1579*EXP(-0.19*Fperm_SI_Woolf2021!$E$9:$E$93)+63.1579*EXP(-0.19*BH$58))/(Fperm_SI_Woolf2021!$E$9:$E$93-BH$58))*(BH$58-Fperm_SI_Woolf2021!$E$9:$E$93)/10))) + Fperm_SI_Woolf2021!$H$9:$H$93*EXP(-Fperm_SI_Woolf2021!$K$9:$K$93*$C115*IF(BH$58=Fperm_SI_Woolf2021!$E$9:$E$93,1,EXP(LN((1.1*(Fperm_SI_Woolf2021!$E$9:$E$93-BH$58)-63.1579*EXP(-0.19*Fperm_SI_Woolf2021!$E$9:$E$93)+63.1579*EXP(-0.19*BH$58))/(Fperm_SI_Woolf2021!$E$9:$E$93-BH$58))*(BH$58-Fperm_SI_Woolf2021!$E$9:$E$93)/10))),Fperm_SI_Woolf2021!$D$9:$D$93)*BH$57+INTERCEPT(Fperm_SI_Woolf2021!$F$9:$F$93*EXP(-Fperm_SI_Woolf2021!$I$9:$I$93*$C115*IF(BH$58=Fperm_SI_Woolf2021!$E$9:$E$93,1,EXP(LN((1.1*(Fperm_SI_Woolf2021!$E$9:$E$93-BH$58)-63.1579*EXP(-0.19*Fperm_SI_Woolf2021!$E$9:$E$93)+63.1579*EXP(-0.19*BH$58))/(Fperm_SI_Woolf2021!$E$9:$E$93-BH$58))*(BH$58-Fperm_SI_Woolf2021!$E$9:$E$93)/10))) + Fperm_SI_Woolf2021!$G$9:$G$93*EXP(-Fperm_SI_Woolf2021!$J$9:$J$93*$C115*IF(BH$58=Fperm_SI_Woolf2021!$E$9:$E$93,1,EXP(LN((1.1*(Fperm_SI_Woolf2021!$E$9:$E$93-BH$58)-63.1579*EXP(-0.19*Fperm_SI_Woolf2021!$E$9:$E$93)+63.1579*EXP(-0.19*BH$58))/(Fperm_SI_Woolf2021!$E$9:$E$93-BH$58))*(BH$58-Fperm_SI_Woolf2021!$E$9:$E$93)/10))) + Fperm_SI_Woolf2021!$H$9:$H$93*EXP(-Fperm_SI_Woolf2021!$K$9:$K$93*$C115*IF(BH$58=Fperm_SI_Woolf2021!$E$9:$E$93,1,EXP(LN((1.1*(Fperm_SI_Woolf2021!$E$9:$E$93-BH$58)-63.1579*EXP(-0.19*Fperm_SI_Woolf2021!$E$9:$E$93)+63.1579*EXP(-0.19*BH$58))/(Fperm_SI_Woolf2021!$E$9:$E$93-BH$58))*(BH$58-Fperm_SI_Woolf2021!$E$9:$E$93)/10))),Fperm_SI_Woolf2021!$D$9:$D$93))</f>
        <v>0.20456564216297535</v>
      </c>
      <c r="BI115" s="51" cm="1">
        <f t="array" ref="BI115">MIN(1,SLOPE(Fperm_SI_Woolf2021!$F$9:$F$93*EXP(-Fperm_SI_Woolf2021!$I$9:$I$93*$C115*IF(BI$58=Fperm_SI_Woolf2021!$E$9:$E$93,1,EXP(LN((1.1*(Fperm_SI_Woolf2021!$E$9:$E$93-BI$58)-63.1579*EXP(-0.19*Fperm_SI_Woolf2021!$E$9:$E$93)+63.1579*EXP(-0.19*BI$58))/(Fperm_SI_Woolf2021!$E$9:$E$93-BI$58))*(BI$58-Fperm_SI_Woolf2021!$E$9:$E$93)/10))) + Fperm_SI_Woolf2021!$G$9:$G$93*EXP(-Fperm_SI_Woolf2021!$J$9:$J$93*$C115*IF(BI$58=Fperm_SI_Woolf2021!$E$9:$E$93,1,EXP(LN((1.1*(Fperm_SI_Woolf2021!$E$9:$E$93-BI$58)-63.1579*EXP(-0.19*Fperm_SI_Woolf2021!$E$9:$E$93)+63.1579*EXP(-0.19*BI$58))/(Fperm_SI_Woolf2021!$E$9:$E$93-BI$58))*(BI$58-Fperm_SI_Woolf2021!$E$9:$E$93)/10))) + Fperm_SI_Woolf2021!$H$9:$H$93*EXP(-Fperm_SI_Woolf2021!$K$9:$K$93*$C115*IF(BI$58=Fperm_SI_Woolf2021!$E$9:$E$93,1,EXP(LN((1.1*(Fperm_SI_Woolf2021!$E$9:$E$93-BI$58)-63.1579*EXP(-0.19*Fperm_SI_Woolf2021!$E$9:$E$93)+63.1579*EXP(-0.19*BI$58))/(Fperm_SI_Woolf2021!$E$9:$E$93-BI$58))*(BI$58-Fperm_SI_Woolf2021!$E$9:$E$93)/10))),Fperm_SI_Woolf2021!$D$9:$D$93)*BI$57+INTERCEPT(Fperm_SI_Woolf2021!$F$9:$F$93*EXP(-Fperm_SI_Woolf2021!$I$9:$I$93*$C115*IF(BI$58=Fperm_SI_Woolf2021!$E$9:$E$93,1,EXP(LN((1.1*(Fperm_SI_Woolf2021!$E$9:$E$93-BI$58)-63.1579*EXP(-0.19*Fperm_SI_Woolf2021!$E$9:$E$93)+63.1579*EXP(-0.19*BI$58))/(Fperm_SI_Woolf2021!$E$9:$E$93-BI$58))*(BI$58-Fperm_SI_Woolf2021!$E$9:$E$93)/10))) + Fperm_SI_Woolf2021!$G$9:$G$93*EXP(-Fperm_SI_Woolf2021!$J$9:$J$93*$C115*IF(BI$58=Fperm_SI_Woolf2021!$E$9:$E$93,1,EXP(LN((1.1*(Fperm_SI_Woolf2021!$E$9:$E$93-BI$58)-63.1579*EXP(-0.19*Fperm_SI_Woolf2021!$E$9:$E$93)+63.1579*EXP(-0.19*BI$58))/(Fperm_SI_Woolf2021!$E$9:$E$93-BI$58))*(BI$58-Fperm_SI_Woolf2021!$E$9:$E$93)/10))) + Fperm_SI_Woolf2021!$H$9:$H$93*EXP(-Fperm_SI_Woolf2021!$K$9:$K$93*$C115*IF(BI$58=Fperm_SI_Woolf2021!$E$9:$E$93,1,EXP(LN((1.1*(Fperm_SI_Woolf2021!$E$9:$E$93-BI$58)-63.1579*EXP(-0.19*Fperm_SI_Woolf2021!$E$9:$E$93)+63.1579*EXP(-0.19*BI$58))/(Fperm_SI_Woolf2021!$E$9:$E$93-BI$58))*(BI$58-Fperm_SI_Woolf2021!$E$9:$E$93)/10))),Fperm_SI_Woolf2021!$D$9:$D$93))</f>
        <v>0.1847986950122687</v>
      </c>
      <c r="BJ115" s="51" cm="1">
        <f t="array" ref="BJ115">MIN(1,SLOPE(Fperm_SI_Woolf2021!$F$9:$F$93*EXP(-Fperm_SI_Woolf2021!$I$9:$I$93*$C115*IF(BJ$58=Fperm_SI_Woolf2021!$E$9:$E$93,1,EXP(LN((1.1*(Fperm_SI_Woolf2021!$E$9:$E$93-BJ$58)-63.1579*EXP(-0.19*Fperm_SI_Woolf2021!$E$9:$E$93)+63.1579*EXP(-0.19*BJ$58))/(Fperm_SI_Woolf2021!$E$9:$E$93-BJ$58))*(BJ$58-Fperm_SI_Woolf2021!$E$9:$E$93)/10))) + Fperm_SI_Woolf2021!$G$9:$G$93*EXP(-Fperm_SI_Woolf2021!$J$9:$J$93*$C115*IF(BJ$58=Fperm_SI_Woolf2021!$E$9:$E$93,1,EXP(LN((1.1*(Fperm_SI_Woolf2021!$E$9:$E$93-BJ$58)-63.1579*EXP(-0.19*Fperm_SI_Woolf2021!$E$9:$E$93)+63.1579*EXP(-0.19*BJ$58))/(Fperm_SI_Woolf2021!$E$9:$E$93-BJ$58))*(BJ$58-Fperm_SI_Woolf2021!$E$9:$E$93)/10))) + Fperm_SI_Woolf2021!$H$9:$H$93*EXP(-Fperm_SI_Woolf2021!$K$9:$K$93*$C115*IF(BJ$58=Fperm_SI_Woolf2021!$E$9:$E$93,1,EXP(LN((1.1*(Fperm_SI_Woolf2021!$E$9:$E$93-BJ$58)-63.1579*EXP(-0.19*Fperm_SI_Woolf2021!$E$9:$E$93)+63.1579*EXP(-0.19*BJ$58))/(Fperm_SI_Woolf2021!$E$9:$E$93-BJ$58))*(BJ$58-Fperm_SI_Woolf2021!$E$9:$E$93)/10))),Fperm_SI_Woolf2021!$D$9:$D$93)*BJ$57+INTERCEPT(Fperm_SI_Woolf2021!$F$9:$F$93*EXP(-Fperm_SI_Woolf2021!$I$9:$I$93*$C115*IF(BJ$58=Fperm_SI_Woolf2021!$E$9:$E$93,1,EXP(LN((1.1*(Fperm_SI_Woolf2021!$E$9:$E$93-BJ$58)-63.1579*EXP(-0.19*Fperm_SI_Woolf2021!$E$9:$E$93)+63.1579*EXP(-0.19*BJ$58))/(Fperm_SI_Woolf2021!$E$9:$E$93-BJ$58))*(BJ$58-Fperm_SI_Woolf2021!$E$9:$E$93)/10))) + Fperm_SI_Woolf2021!$G$9:$G$93*EXP(-Fperm_SI_Woolf2021!$J$9:$J$93*$C115*IF(BJ$58=Fperm_SI_Woolf2021!$E$9:$E$93,1,EXP(LN((1.1*(Fperm_SI_Woolf2021!$E$9:$E$93-BJ$58)-63.1579*EXP(-0.19*Fperm_SI_Woolf2021!$E$9:$E$93)+63.1579*EXP(-0.19*BJ$58))/(Fperm_SI_Woolf2021!$E$9:$E$93-BJ$58))*(BJ$58-Fperm_SI_Woolf2021!$E$9:$E$93)/10))) + Fperm_SI_Woolf2021!$H$9:$H$93*EXP(-Fperm_SI_Woolf2021!$K$9:$K$93*$C115*IF(BJ$58=Fperm_SI_Woolf2021!$E$9:$E$93,1,EXP(LN((1.1*(Fperm_SI_Woolf2021!$E$9:$E$93-BJ$58)-63.1579*EXP(-0.19*Fperm_SI_Woolf2021!$E$9:$E$93)+63.1579*EXP(-0.19*BJ$58))/(Fperm_SI_Woolf2021!$E$9:$E$93-BJ$58))*(BJ$58-Fperm_SI_Woolf2021!$E$9:$E$93)/10))),Fperm_SI_Woolf2021!$D$9:$D$93))</f>
        <v>0.16503174786156199</v>
      </c>
      <c r="BK115" s="51" cm="1">
        <f t="array" ref="BK115">MIN(1,SLOPE(Fperm_SI_Woolf2021!$F$9:$F$93*EXP(-Fperm_SI_Woolf2021!$I$9:$I$93*$C115*IF(BK$58=Fperm_SI_Woolf2021!$E$9:$E$93,1,EXP(LN((1.1*(Fperm_SI_Woolf2021!$E$9:$E$93-BK$58)-63.1579*EXP(-0.19*Fperm_SI_Woolf2021!$E$9:$E$93)+63.1579*EXP(-0.19*BK$58))/(Fperm_SI_Woolf2021!$E$9:$E$93-BK$58))*(BK$58-Fperm_SI_Woolf2021!$E$9:$E$93)/10))) + Fperm_SI_Woolf2021!$G$9:$G$93*EXP(-Fperm_SI_Woolf2021!$J$9:$J$93*$C115*IF(BK$58=Fperm_SI_Woolf2021!$E$9:$E$93,1,EXP(LN((1.1*(Fperm_SI_Woolf2021!$E$9:$E$93-BK$58)-63.1579*EXP(-0.19*Fperm_SI_Woolf2021!$E$9:$E$93)+63.1579*EXP(-0.19*BK$58))/(Fperm_SI_Woolf2021!$E$9:$E$93-BK$58))*(BK$58-Fperm_SI_Woolf2021!$E$9:$E$93)/10))) + Fperm_SI_Woolf2021!$H$9:$H$93*EXP(-Fperm_SI_Woolf2021!$K$9:$K$93*$C115*IF(BK$58=Fperm_SI_Woolf2021!$E$9:$E$93,1,EXP(LN((1.1*(Fperm_SI_Woolf2021!$E$9:$E$93-BK$58)-63.1579*EXP(-0.19*Fperm_SI_Woolf2021!$E$9:$E$93)+63.1579*EXP(-0.19*BK$58))/(Fperm_SI_Woolf2021!$E$9:$E$93-BK$58))*(BK$58-Fperm_SI_Woolf2021!$E$9:$E$93)/10))),Fperm_SI_Woolf2021!$D$9:$D$93)*BK$57+INTERCEPT(Fperm_SI_Woolf2021!$F$9:$F$93*EXP(-Fperm_SI_Woolf2021!$I$9:$I$93*$C115*IF(BK$58=Fperm_SI_Woolf2021!$E$9:$E$93,1,EXP(LN((1.1*(Fperm_SI_Woolf2021!$E$9:$E$93-BK$58)-63.1579*EXP(-0.19*Fperm_SI_Woolf2021!$E$9:$E$93)+63.1579*EXP(-0.19*BK$58))/(Fperm_SI_Woolf2021!$E$9:$E$93-BK$58))*(BK$58-Fperm_SI_Woolf2021!$E$9:$E$93)/10))) + Fperm_SI_Woolf2021!$G$9:$G$93*EXP(-Fperm_SI_Woolf2021!$J$9:$J$93*$C115*IF(BK$58=Fperm_SI_Woolf2021!$E$9:$E$93,1,EXP(LN((1.1*(Fperm_SI_Woolf2021!$E$9:$E$93-BK$58)-63.1579*EXP(-0.19*Fperm_SI_Woolf2021!$E$9:$E$93)+63.1579*EXP(-0.19*BK$58))/(Fperm_SI_Woolf2021!$E$9:$E$93-BK$58))*(BK$58-Fperm_SI_Woolf2021!$E$9:$E$93)/10))) + Fperm_SI_Woolf2021!$H$9:$H$93*EXP(-Fperm_SI_Woolf2021!$K$9:$K$93*$C115*IF(BK$58=Fperm_SI_Woolf2021!$E$9:$E$93,1,EXP(LN((1.1*(Fperm_SI_Woolf2021!$E$9:$E$93-BK$58)-63.1579*EXP(-0.19*Fperm_SI_Woolf2021!$E$9:$E$93)+63.1579*EXP(-0.19*BK$58))/(Fperm_SI_Woolf2021!$E$9:$E$93-BK$58))*(BK$58-Fperm_SI_Woolf2021!$E$9:$E$93)/10))),Fperm_SI_Woolf2021!$D$9:$D$93))</f>
        <v>0.14526480071085535</v>
      </c>
      <c r="BL115" s="51" cm="1">
        <f t="array" ref="BL115">MIN(1,SLOPE(Fperm_SI_Woolf2021!$F$9:$F$93*EXP(-Fperm_SI_Woolf2021!$I$9:$I$93*$C115*IF(BL$58=Fperm_SI_Woolf2021!$E$9:$E$93,1,EXP(LN((1.1*(Fperm_SI_Woolf2021!$E$9:$E$93-BL$58)-63.1579*EXP(-0.19*Fperm_SI_Woolf2021!$E$9:$E$93)+63.1579*EXP(-0.19*BL$58))/(Fperm_SI_Woolf2021!$E$9:$E$93-BL$58))*(BL$58-Fperm_SI_Woolf2021!$E$9:$E$93)/10))) + Fperm_SI_Woolf2021!$G$9:$G$93*EXP(-Fperm_SI_Woolf2021!$J$9:$J$93*$C115*IF(BL$58=Fperm_SI_Woolf2021!$E$9:$E$93,1,EXP(LN((1.1*(Fperm_SI_Woolf2021!$E$9:$E$93-BL$58)-63.1579*EXP(-0.19*Fperm_SI_Woolf2021!$E$9:$E$93)+63.1579*EXP(-0.19*BL$58))/(Fperm_SI_Woolf2021!$E$9:$E$93-BL$58))*(BL$58-Fperm_SI_Woolf2021!$E$9:$E$93)/10))) + Fperm_SI_Woolf2021!$H$9:$H$93*EXP(-Fperm_SI_Woolf2021!$K$9:$K$93*$C115*IF(BL$58=Fperm_SI_Woolf2021!$E$9:$E$93,1,EXP(LN((1.1*(Fperm_SI_Woolf2021!$E$9:$E$93-BL$58)-63.1579*EXP(-0.19*Fperm_SI_Woolf2021!$E$9:$E$93)+63.1579*EXP(-0.19*BL$58))/(Fperm_SI_Woolf2021!$E$9:$E$93-BL$58))*(BL$58-Fperm_SI_Woolf2021!$E$9:$E$93)/10))),Fperm_SI_Woolf2021!$D$9:$D$93)*BL$57+INTERCEPT(Fperm_SI_Woolf2021!$F$9:$F$93*EXP(-Fperm_SI_Woolf2021!$I$9:$I$93*$C115*IF(BL$58=Fperm_SI_Woolf2021!$E$9:$E$93,1,EXP(LN((1.1*(Fperm_SI_Woolf2021!$E$9:$E$93-BL$58)-63.1579*EXP(-0.19*Fperm_SI_Woolf2021!$E$9:$E$93)+63.1579*EXP(-0.19*BL$58))/(Fperm_SI_Woolf2021!$E$9:$E$93-BL$58))*(BL$58-Fperm_SI_Woolf2021!$E$9:$E$93)/10))) + Fperm_SI_Woolf2021!$G$9:$G$93*EXP(-Fperm_SI_Woolf2021!$J$9:$J$93*$C115*IF(BL$58=Fperm_SI_Woolf2021!$E$9:$E$93,1,EXP(LN((1.1*(Fperm_SI_Woolf2021!$E$9:$E$93-BL$58)-63.1579*EXP(-0.19*Fperm_SI_Woolf2021!$E$9:$E$93)+63.1579*EXP(-0.19*BL$58))/(Fperm_SI_Woolf2021!$E$9:$E$93-BL$58))*(BL$58-Fperm_SI_Woolf2021!$E$9:$E$93)/10))) + Fperm_SI_Woolf2021!$H$9:$H$93*EXP(-Fperm_SI_Woolf2021!$K$9:$K$93*$C115*IF(BL$58=Fperm_SI_Woolf2021!$E$9:$E$93,1,EXP(LN((1.1*(Fperm_SI_Woolf2021!$E$9:$E$93-BL$58)-63.1579*EXP(-0.19*Fperm_SI_Woolf2021!$E$9:$E$93)+63.1579*EXP(-0.19*BL$58))/(Fperm_SI_Woolf2021!$E$9:$E$93-BL$58))*(BL$58-Fperm_SI_Woolf2021!$E$9:$E$93)/10))),Fperm_SI_Woolf2021!$D$9:$D$93))</f>
        <v>0.37669963506962822</v>
      </c>
      <c r="BM115" s="51" cm="1">
        <f t="array" ref="BM115">MIN(1,SLOPE(Fperm_SI_Woolf2021!$F$9:$F$93*EXP(-Fperm_SI_Woolf2021!$I$9:$I$93*$C115*IF(BM$58=Fperm_SI_Woolf2021!$E$9:$E$93,1,EXP(LN((1.1*(Fperm_SI_Woolf2021!$E$9:$E$93-BM$58)-63.1579*EXP(-0.19*Fperm_SI_Woolf2021!$E$9:$E$93)+63.1579*EXP(-0.19*BM$58))/(Fperm_SI_Woolf2021!$E$9:$E$93-BM$58))*(BM$58-Fperm_SI_Woolf2021!$E$9:$E$93)/10))) + Fperm_SI_Woolf2021!$G$9:$G$93*EXP(-Fperm_SI_Woolf2021!$J$9:$J$93*$C115*IF(BM$58=Fperm_SI_Woolf2021!$E$9:$E$93,1,EXP(LN((1.1*(Fperm_SI_Woolf2021!$E$9:$E$93-BM$58)-63.1579*EXP(-0.19*Fperm_SI_Woolf2021!$E$9:$E$93)+63.1579*EXP(-0.19*BM$58))/(Fperm_SI_Woolf2021!$E$9:$E$93-BM$58))*(BM$58-Fperm_SI_Woolf2021!$E$9:$E$93)/10))) + Fperm_SI_Woolf2021!$H$9:$H$93*EXP(-Fperm_SI_Woolf2021!$K$9:$K$93*$C115*IF(BM$58=Fperm_SI_Woolf2021!$E$9:$E$93,1,EXP(LN((1.1*(Fperm_SI_Woolf2021!$E$9:$E$93-BM$58)-63.1579*EXP(-0.19*Fperm_SI_Woolf2021!$E$9:$E$93)+63.1579*EXP(-0.19*BM$58))/(Fperm_SI_Woolf2021!$E$9:$E$93-BM$58))*(BM$58-Fperm_SI_Woolf2021!$E$9:$E$93)/10))),Fperm_SI_Woolf2021!$D$9:$D$93)*BM$57+INTERCEPT(Fperm_SI_Woolf2021!$F$9:$F$93*EXP(-Fperm_SI_Woolf2021!$I$9:$I$93*$C115*IF(BM$58=Fperm_SI_Woolf2021!$E$9:$E$93,1,EXP(LN((1.1*(Fperm_SI_Woolf2021!$E$9:$E$93-BM$58)-63.1579*EXP(-0.19*Fperm_SI_Woolf2021!$E$9:$E$93)+63.1579*EXP(-0.19*BM$58))/(Fperm_SI_Woolf2021!$E$9:$E$93-BM$58))*(BM$58-Fperm_SI_Woolf2021!$E$9:$E$93)/10))) + Fperm_SI_Woolf2021!$G$9:$G$93*EXP(-Fperm_SI_Woolf2021!$J$9:$J$93*$C115*IF(BM$58=Fperm_SI_Woolf2021!$E$9:$E$93,1,EXP(LN((1.1*(Fperm_SI_Woolf2021!$E$9:$E$93-BM$58)-63.1579*EXP(-0.19*Fperm_SI_Woolf2021!$E$9:$E$93)+63.1579*EXP(-0.19*BM$58))/(Fperm_SI_Woolf2021!$E$9:$E$93-BM$58))*(BM$58-Fperm_SI_Woolf2021!$E$9:$E$93)/10))) + Fperm_SI_Woolf2021!$H$9:$H$93*EXP(-Fperm_SI_Woolf2021!$K$9:$K$93*$C115*IF(BM$58=Fperm_SI_Woolf2021!$E$9:$E$93,1,EXP(LN((1.1*(Fperm_SI_Woolf2021!$E$9:$E$93-BM$58)-63.1579*EXP(-0.19*Fperm_SI_Woolf2021!$E$9:$E$93)+63.1579*EXP(-0.19*BM$58))/(Fperm_SI_Woolf2021!$E$9:$E$93-BM$58))*(BM$58-Fperm_SI_Woolf2021!$E$9:$E$93)/10))),Fperm_SI_Woolf2021!$D$9:$D$93))</f>
        <v>0.35891204450321712</v>
      </c>
      <c r="BN115" s="51" cm="1">
        <f t="array" ref="BN115">MIN(1,SLOPE(Fperm_SI_Woolf2021!$F$9:$F$93*EXP(-Fperm_SI_Woolf2021!$I$9:$I$93*$C115*IF(BN$58=Fperm_SI_Woolf2021!$E$9:$E$93,1,EXP(LN((1.1*(Fperm_SI_Woolf2021!$E$9:$E$93-BN$58)-63.1579*EXP(-0.19*Fperm_SI_Woolf2021!$E$9:$E$93)+63.1579*EXP(-0.19*BN$58))/(Fperm_SI_Woolf2021!$E$9:$E$93-BN$58))*(BN$58-Fperm_SI_Woolf2021!$E$9:$E$93)/10))) + Fperm_SI_Woolf2021!$G$9:$G$93*EXP(-Fperm_SI_Woolf2021!$J$9:$J$93*$C115*IF(BN$58=Fperm_SI_Woolf2021!$E$9:$E$93,1,EXP(LN((1.1*(Fperm_SI_Woolf2021!$E$9:$E$93-BN$58)-63.1579*EXP(-0.19*Fperm_SI_Woolf2021!$E$9:$E$93)+63.1579*EXP(-0.19*BN$58))/(Fperm_SI_Woolf2021!$E$9:$E$93-BN$58))*(BN$58-Fperm_SI_Woolf2021!$E$9:$E$93)/10))) + Fperm_SI_Woolf2021!$H$9:$H$93*EXP(-Fperm_SI_Woolf2021!$K$9:$K$93*$C115*IF(BN$58=Fperm_SI_Woolf2021!$E$9:$E$93,1,EXP(LN((1.1*(Fperm_SI_Woolf2021!$E$9:$E$93-BN$58)-63.1579*EXP(-0.19*Fperm_SI_Woolf2021!$E$9:$E$93)+63.1579*EXP(-0.19*BN$58))/(Fperm_SI_Woolf2021!$E$9:$E$93-BN$58))*(BN$58-Fperm_SI_Woolf2021!$E$9:$E$93)/10))),Fperm_SI_Woolf2021!$D$9:$D$93)*BN$57+INTERCEPT(Fperm_SI_Woolf2021!$F$9:$F$93*EXP(-Fperm_SI_Woolf2021!$I$9:$I$93*$C115*IF(BN$58=Fperm_SI_Woolf2021!$E$9:$E$93,1,EXP(LN((1.1*(Fperm_SI_Woolf2021!$E$9:$E$93-BN$58)-63.1579*EXP(-0.19*Fperm_SI_Woolf2021!$E$9:$E$93)+63.1579*EXP(-0.19*BN$58))/(Fperm_SI_Woolf2021!$E$9:$E$93-BN$58))*(BN$58-Fperm_SI_Woolf2021!$E$9:$E$93)/10))) + Fperm_SI_Woolf2021!$G$9:$G$93*EXP(-Fperm_SI_Woolf2021!$J$9:$J$93*$C115*IF(BN$58=Fperm_SI_Woolf2021!$E$9:$E$93,1,EXP(LN((1.1*(Fperm_SI_Woolf2021!$E$9:$E$93-BN$58)-63.1579*EXP(-0.19*Fperm_SI_Woolf2021!$E$9:$E$93)+63.1579*EXP(-0.19*BN$58))/(Fperm_SI_Woolf2021!$E$9:$E$93-BN$58))*(BN$58-Fperm_SI_Woolf2021!$E$9:$E$93)/10))) + Fperm_SI_Woolf2021!$H$9:$H$93*EXP(-Fperm_SI_Woolf2021!$K$9:$K$93*$C115*IF(BN$58=Fperm_SI_Woolf2021!$E$9:$E$93,1,EXP(LN((1.1*(Fperm_SI_Woolf2021!$E$9:$E$93-BN$58)-63.1579*EXP(-0.19*Fperm_SI_Woolf2021!$E$9:$E$93)+63.1579*EXP(-0.19*BN$58))/(Fperm_SI_Woolf2021!$E$9:$E$93-BN$58))*(BN$58-Fperm_SI_Woolf2021!$E$9:$E$93)/10))),Fperm_SI_Woolf2021!$D$9:$D$93))</f>
        <v>0.34112445393680602</v>
      </c>
      <c r="BO115" s="51" cm="1">
        <f t="array" ref="BO115">MIN(1,SLOPE(Fperm_SI_Woolf2021!$F$9:$F$93*EXP(-Fperm_SI_Woolf2021!$I$9:$I$93*$C115*IF(BO$58=Fperm_SI_Woolf2021!$E$9:$E$93,1,EXP(LN((1.1*(Fperm_SI_Woolf2021!$E$9:$E$93-BO$58)-63.1579*EXP(-0.19*Fperm_SI_Woolf2021!$E$9:$E$93)+63.1579*EXP(-0.19*BO$58))/(Fperm_SI_Woolf2021!$E$9:$E$93-BO$58))*(BO$58-Fperm_SI_Woolf2021!$E$9:$E$93)/10))) + Fperm_SI_Woolf2021!$G$9:$G$93*EXP(-Fperm_SI_Woolf2021!$J$9:$J$93*$C115*IF(BO$58=Fperm_SI_Woolf2021!$E$9:$E$93,1,EXP(LN((1.1*(Fperm_SI_Woolf2021!$E$9:$E$93-BO$58)-63.1579*EXP(-0.19*Fperm_SI_Woolf2021!$E$9:$E$93)+63.1579*EXP(-0.19*BO$58))/(Fperm_SI_Woolf2021!$E$9:$E$93-BO$58))*(BO$58-Fperm_SI_Woolf2021!$E$9:$E$93)/10))) + Fperm_SI_Woolf2021!$H$9:$H$93*EXP(-Fperm_SI_Woolf2021!$K$9:$K$93*$C115*IF(BO$58=Fperm_SI_Woolf2021!$E$9:$E$93,1,EXP(LN((1.1*(Fperm_SI_Woolf2021!$E$9:$E$93-BO$58)-63.1579*EXP(-0.19*Fperm_SI_Woolf2021!$E$9:$E$93)+63.1579*EXP(-0.19*BO$58))/(Fperm_SI_Woolf2021!$E$9:$E$93-BO$58))*(BO$58-Fperm_SI_Woolf2021!$E$9:$E$93)/10))),Fperm_SI_Woolf2021!$D$9:$D$93)*BO$57+INTERCEPT(Fperm_SI_Woolf2021!$F$9:$F$93*EXP(-Fperm_SI_Woolf2021!$I$9:$I$93*$C115*IF(BO$58=Fperm_SI_Woolf2021!$E$9:$E$93,1,EXP(LN((1.1*(Fperm_SI_Woolf2021!$E$9:$E$93-BO$58)-63.1579*EXP(-0.19*Fperm_SI_Woolf2021!$E$9:$E$93)+63.1579*EXP(-0.19*BO$58))/(Fperm_SI_Woolf2021!$E$9:$E$93-BO$58))*(BO$58-Fperm_SI_Woolf2021!$E$9:$E$93)/10))) + Fperm_SI_Woolf2021!$G$9:$G$93*EXP(-Fperm_SI_Woolf2021!$J$9:$J$93*$C115*IF(BO$58=Fperm_SI_Woolf2021!$E$9:$E$93,1,EXP(LN((1.1*(Fperm_SI_Woolf2021!$E$9:$E$93-BO$58)-63.1579*EXP(-0.19*Fperm_SI_Woolf2021!$E$9:$E$93)+63.1579*EXP(-0.19*BO$58))/(Fperm_SI_Woolf2021!$E$9:$E$93-BO$58))*(BO$58-Fperm_SI_Woolf2021!$E$9:$E$93)/10))) + Fperm_SI_Woolf2021!$H$9:$H$93*EXP(-Fperm_SI_Woolf2021!$K$9:$K$93*$C115*IF(BO$58=Fperm_SI_Woolf2021!$E$9:$E$93,1,EXP(LN((1.1*(Fperm_SI_Woolf2021!$E$9:$E$93-BO$58)-63.1579*EXP(-0.19*Fperm_SI_Woolf2021!$E$9:$E$93)+63.1579*EXP(-0.19*BO$58))/(Fperm_SI_Woolf2021!$E$9:$E$93-BO$58))*(BO$58-Fperm_SI_Woolf2021!$E$9:$E$93)/10))),Fperm_SI_Woolf2021!$D$9:$D$93))</f>
        <v>0.32333686337039497</v>
      </c>
      <c r="BP115" s="51" cm="1">
        <f t="array" ref="BP115">MIN(1,SLOPE(Fperm_SI_Woolf2021!$F$9:$F$93*EXP(-Fperm_SI_Woolf2021!$I$9:$I$93*$C115*IF(BP$58=Fperm_SI_Woolf2021!$E$9:$E$93,1,EXP(LN((1.1*(Fperm_SI_Woolf2021!$E$9:$E$93-BP$58)-63.1579*EXP(-0.19*Fperm_SI_Woolf2021!$E$9:$E$93)+63.1579*EXP(-0.19*BP$58))/(Fperm_SI_Woolf2021!$E$9:$E$93-BP$58))*(BP$58-Fperm_SI_Woolf2021!$E$9:$E$93)/10))) + Fperm_SI_Woolf2021!$G$9:$G$93*EXP(-Fperm_SI_Woolf2021!$J$9:$J$93*$C115*IF(BP$58=Fperm_SI_Woolf2021!$E$9:$E$93,1,EXP(LN((1.1*(Fperm_SI_Woolf2021!$E$9:$E$93-BP$58)-63.1579*EXP(-0.19*Fperm_SI_Woolf2021!$E$9:$E$93)+63.1579*EXP(-0.19*BP$58))/(Fperm_SI_Woolf2021!$E$9:$E$93-BP$58))*(BP$58-Fperm_SI_Woolf2021!$E$9:$E$93)/10))) + Fperm_SI_Woolf2021!$H$9:$H$93*EXP(-Fperm_SI_Woolf2021!$K$9:$K$93*$C115*IF(BP$58=Fperm_SI_Woolf2021!$E$9:$E$93,1,EXP(LN((1.1*(Fperm_SI_Woolf2021!$E$9:$E$93-BP$58)-63.1579*EXP(-0.19*Fperm_SI_Woolf2021!$E$9:$E$93)+63.1579*EXP(-0.19*BP$58))/(Fperm_SI_Woolf2021!$E$9:$E$93-BP$58))*(BP$58-Fperm_SI_Woolf2021!$E$9:$E$93)/10))),Fperm_SI_Woolf2021!$D$9:$D$93)*BP$57+INTERCEPT(Fperm_SI_Woolf2021!$F$9:$F$93*EXP(-Fperm_SI_Woolf2021!$I$9:$I$93*$C115*IF(BP$58=Fperm_SI_Woolf2021!$E$9:$E$93,1,EXP(LN((1.1*(Fperm_SI_Woolf2021!$E$9:$E$93-BP$58)-63.1579*EXP(-0.19*Fperm_SI_Woolf2021!$E$9:$E$93)+63.1579*EXP(-0.19*BP$58))/(Fperm_SI_Woolf2021!$E$9:$E$93-BP$58))*(BP$58-Fperm_SI_Woolf2021!$E$9:$E$93)/10))) + Fperm_SI_Woolf2021!$G$9:$G$93*EXP(-Fperm_SI_Woolf2021!$J$9:$J$93*$C115*IF(BP$58=Fperm_SI_Woolf2021!$E$9:$E$93,1,EXP(LN((1.1*(Fperm_SI_Woolf2021!$E$9:$E$93-BP$58)-63.1579*EXP(-0.19*Fperm_SI_Woolf2021!$E$9:$E$93)+63.1579*EXP(-0.19*BP$58))/(Fperm_SI_Woolf2021!$E$9:$E$93-BP$58))*(BP$58-Fperm_SI_Woolf2021!$E$9:$E$93)/10))) + Fperm_SI_Woolf2021!$H$9:$H$93*EXP(-Fperm_SI_Woolf2021!$K$9:$K$93*$C115*IF(BP$58=Fperm_SI_Woolf2021!$E$9:$E$93,1,EXP(LN((1.1*(Fperm_SI_Woolf2021!$E$9:$E$93-BP$58)-63.1579*EXP(-0.19*Fperm_SI_Woolf2021!$E$9:$E$93)+63.1579*EXP(-0.19*BP$58))/(Fperm_SI_Woolf2021!$E$9:$E$93-BP$58))*(BP$58-Fperm_SI_Woolf2021!$E$9:$E$93)/10))),Fperm_SI_Woolf2021!$D$9:$D$93))</f>
        <v>0.30554927280398386</v>
      </c>
      <c r="BQ115" s="51" cm="1">
        <f t="array" ref="BQ115">MIN(1,SLOPE(Fperm_SI_Woolf2021!$F$9:$F$93*EXP(-Fperm_SI_Woolf2021!$I$9:$I$93*$C115*IF(BQ$58=Fperm_SI_Woolf2021!$E$9:$E$93,1,EXP(LN((1.1*(Fperm_SI_Woolf2021!$E$9:$E$93-BQ$58)-63.1579*EXP(-0.19*Fperm_SI_Woolf2021!$E$9:$E$93)+63.1579*EXP(-0.19*BQ$58))/(Fperm_SI_Woolf2021!$E$9:$E$93-BQ$58))*(BQ$58-Fperm_SI_Woolf2021!$E$9:$E$93)/10))) + Fperm_SI_Woolf2021!$G$9:$G$93*EXP(-Fperm_SI_Woolf2021!$J$9:$J$93*$C115*IF(BQ$58=Fperm_SI_Woolf2021!$E$9:$E$93,1,EXP(LN((1.1*(Fperm_SI_Woolf2021!$E$9:$E$93-BQ$58)-63.1579*EXP(-0.19*Fperm_SI_Woolf2021!$E$9:$E$93)+63.1579*EXP(-0.19*BQ$58))/(Fperm_SI_Woolf2021!$E$9:$E$93-BQ$58))*(BQ$58-Fperm_SI_Woolf2021!$E$9:$E$93)/10))) + Fperm_SI_Woolf2021!$H$9:$H$93*EXP(-Fperm_SI_Woolf2021!$K$9:$K$93*$C115*IF(BQ$58=Fperm_SI_Woolf2021!$E$9:$E$93,1,EXP(LN((1.1*(Fperm_SI_Woolf2021!$E$9:$E$93-BQ$58)-63.1579*EXP(-0.19*Fperm_SI_Woolf2021!$E$9:$E$93)+63.1579*EXP(-0.19*BQ$58))/(Fperm_SI_Woolf2021!$E$9:$E$93-BQ$58))*(BQ$58-Fperm_SI_Woolf2021!$E$9:$E$93)/10))),Fperm_SI_Woolf2021!$D$9:$D$93)*BQ$57+INTERCEPT(Fperm_SI_Woolf2021!$F$9:$F$93*EXP(-Fperm_SI_Woolf2021!$I$9:$I$93*$C115*IF(BQ$58=Fperm_SI_Woolf2021!$E$9:$E$93,1,EXP(LN((1.1*(Fperm_SI_Woolf2021!$E$9:$E$93-BQ$58)-63.1579*EXP(-0.19*Fperm_SI_Woolf2021!$E$9:$E$93)+63.1579*EXP(-0.19*BQ$58))/(Fperm_SI_Woolf2021!$E$9:$E$93-BQ$58))*(BQ$58-Fperm_SI_Woolf2021!$E$9:$E$93)/10))) + Fperm_SI_Woolf2021!$G$9:$G$93*EXP(-Fperm_SI_Woolf2021!$J$9:$J$93*$C115*IF(BQ$58=Fperm_SI_Woolf2021!$E$9:$E$93,1,EXP(LN((1.1*(Fperm_SI_Woolf2021!$E$9:$E$93-BQ$58)-63.1579*EXP(-0.19*Fperm_SI_Woolf2021!$E$9:$E$93)+63.1579*EXP(-0.19*BQ$58))/(Fperm_SI_Woolf2021!$E$9:$E$93-BQ$58))*(BQ$58-Fperm_SI_Woolf2021!$E$9:$E$93)/10))) + Fperm_SI_Woolf2021!$H$9:$H$93*EXP(-Fperm_SI_Woolf2021!$K$9:$K$93*$C115*IF(BQ$58=Fperm_SI_Woolf2021!$E$9:$E$93,1,EXP(LN((1.1*(Fperm_SI_Woolf2021!$E$9:$E$93-BQ$58)-63.1579*EXP(-0.19*Fperm_SI_Woolf2021!$E$9:$E$93)+63.1579*EXP(-0.19*BQ$58))/(Fperm_SI_Woolf2021!$E$9:$E$93-BQ$58))*(BQ$58-Fperm_SI_Woolf2021!$E$9:$E$93)/10))),Fperm_SI_Woolf2021!$D$9:$D$93))</f>
        <v>0.28776168223757276</v>
      </c>
      <c r="BR115" s="51" cm="1">
        <f t="array" ref="BR115">MIN(1,SLOPE(Fperm_SI_Woolf2021!$F$9:$F$93*EXP(-Fperm_SI_Woolf2021!$I$9:$I$93*$C115*IF(BR$58=Fperm_SI_Woolf2021!$E$9:$E$93,1,EXP(LN((1.1*(Fperm_SI_Woolf2021!$E$9:$E$93-BR$58)-63.1579*EXP(-0.19*Fperm_SI_Woolf2021!$E$9:$E$93)+63.1579*EXP(-0.19*BR$58))/(Fperm_SI_Woolf2021!$E$9:$E$93-BR$58))*(BR$58-Fperm_SI_Woolf2021!$E$9:$E$93)/10))) + Fperm_SI_Woolf2021!$G$9:$G$93*EXP(-Fperm_SI_Woolf2021!$J$9:$J$93*$C115*IF(BR$58=Fperm_SI_Woolf2021!$E$9:$E$93,1,EXP(LN((1.1*(Fperm_SI_Woolf2021!$E$9:$E$93-BR$58)-63.1579*EXP(-0.19*Fperm_SI_Woolf2021!$E$9:$E$93)+63.1579*EXP(-0.19*BR$58))/(Fperm_SI_Woolf2021!$E$9:$E$93-BR$58))*(BR$58-Fperm_SI_Woolf2021!$E$9:$E$93)/10))) + Fperm_SI_Woolf2021!$H$9:$H$93*EXP(-Fperm_SI_Woolf2021!$K$9:$K$93*$C115*IF(BR$58=Fperm_SI_Woolf2021!$E$9:$E$93,1,EXP(LN((1.1*(Fperm_SI_Woolf2021!$E$9:$E$93-BR$58)-63.1579*EXP(-0.19*Fperm_SI_Woolf2021!$E$9:$E$93)+63.1579*EXP(-0.19*BR$58))/(Fperm_SI_Woolf2021!$E$9:$E$93-BR$58))*(BR$58-Fperm_SI_Woolf2021!$E$9:$E$93)/10))),Fperm_SI_Woolf2021!$D$9:$D$93)*BR$57+INTERCEPT(Fperm_SI_Woolf2021!$F$9:$F$93*EXP(-Fperm_SI_Woolf2021!$I$9:$I$93*$C115*IF(BR$58=Fperm_SI_Woolf2021!$E$9:$E$93,1,EXP(LN((1.1*(Fperm_SI_Woolf2021!$E$9:$E$93-BR$58)-63.1579*EXP(-0.19*Fperm_SI_Woolf2021!$E$9:$E$93)+63.1579*EXP(-0.19*BR$58))/(Fperm_SI_Woolf2021!$E$9:$E$93-BR$58))*(BR$58-Fperm_SI_Woolf2021!$E$9:$E$93)/10))) + Fperm_SI_Woolf2021!$G$9:$G$93*EXP(-Fperm_SI_Woolf2021!$J$9:$J$93*$C115*IF(BR$58=Fperm_SI_Woolf2021!$E$9:$E$93,1,EXP(LN((1.1*(Fperm_SI_Woolf2021!$E$9:$E$93-BR$58)-63.1579*EXP(-0.19*Fperm_SI_Woolf2021!$E$9:$E$93)+63.1579*EXP(-0.19*BR$58))/(Fperm_SI_Woolf2021!$E$9:$E$93-BR$58))*(BR$58-Fperm_SI_Woolf2021!$E$9:$E$93)/10))) + Fperm_SI_Woolf2021!$H$9:$H$93*EXP(-Fperm_SI_Woolf2021!$K$9:$K$93*$C115*IF(BR$58=Fperm_SI_Woolf2021!$E$9:$E$93,1,EXP(LN((1.1*(Fperm_SI_Woolf2021!$E$9:$E$93-BR$58)-63.1579*EXP(-0.19*Fperm_SI_Woolf2021!$E$9:$E$93)+63.1579*EXP(-0.19*BR$58))/(Fperm_SI_Woolf2021!$E$9:$E$93-BR$58))*(BR$58-Fperm_SI_Woolf2021!$E$9:$E$93)/10))),Fperm_SI_Woolf2021!$D$9:$D$93))</f>
        <v>0.26997409167116171</v>
      </c>
      <c r="BS115" s="51" cm="1">
        <f t="array" ref="BS115">MIN(1,SLOPE(Fperm_SI_Woolf2021!$F$9:$F$93*EXP(-Fperm_SI_Woolf2021!$I$9:$I$93*$C115*IF(BS$58=Fperm_SI_Woolf2021!$E$9:$E$93,1,EXP(LN((1.1*(Fperm_SI_Woolf2021!$E$9:$E$93-BS$58)-63.1579*EXP(-0.19*Fperm_SI_Woolf2021!$E$9:$E$93)+63.1579*EXP(-0.19*BS$58))/(Fperm_SI_Woolf2021!$E$9:$E$93-BS$58))*(BS$58-Fperm_SI_Woolf2021!$E$9:$E$93)/10))) + Fperm_SI_Woolf2021!$G$9:$G$93*EXP(-Fperm_SI_Woolf2021!$J$9:$J$93*$C115*IF(BS$58=Fperm_SI_Woolf2021!$E$9:$E$93,1,EXP(LN((1.1*(Fperm_SI_Woolf2021!$E$9:$E$93-BS$58)-63.1579*EXP(-0.19*Fperm_SI_Woolf2021!$E$9:$E$93)+63.1579*EXP(-0.19*BS$58))/(Fperm_SI_Woolf2021!$E$9:$E$93-BS$58))*(BS$58-Fperm_SI_Woolf2021!$E$9:$E$93)/10))) + Fperm_SI_Woolf2021!$H$9:$H$93*EXP(-Fperm_SI_Woolf2021!$K$9:$K$93*$C115*IF(BS$58=Fperm_SI_Woolf2021!$E$9:$E$93,1,EXP(LN((1.1*(Fperm_SI_Woolf2021!$E$9:$E$93-BS$58)-63.1579*EXP(-0.19*Fperm_SI_Woolf2021!$E$9:$E$93)+63.1579*EXP(-0.19*BS$58))/(Fperm_SI_Woolf2021!$E$9:$E$93-BS$58))*(BS$58-Fperm_SI_Woolf2021!$E$9:$E$93)/10))),Fperm_SI_Woolf2021!$D$9:$D$93)*BS$57+INTERCEPT(Fperm_SI_Woolf2021!$F$9:$F$93*EXP(-Fperm_SI_Woolf2021!$I$9:$I$93*$C115*IF(BS$58=Fperm_SI_Woolf2021!$E$9:$E$93,1,EXP(LN((1.1*(Fperm_SI_Woolf2021!$E$9:$E$93-BS$58)-63.1579*EXP(-0.19*Fperm_SI_Woolf2021!$E$9:$E$93)+63.1579*EXP(-0.19*BS$58))/(Fperm_SI_Woolf2021!$E$9:$E$93-BS$58))*(BS$58-Fperm_SI_Woolf2021!$E$9:$E$93)/10))) + Fperm_SI_Woolf2021!$G$9:$G$93*EXP(-Fperm_SI_Woolf2021!$J$9:$J$93*$C115*IF(BS$58=Fperm_SI_Woolf2021!$E$9:$E$93,1,EXP(LN((1.1*(Fperm_SI_Woolf2021!$E$9:$E$93-BS$58)-63.1579*EXP(-0.19*Fperm_SI_Woolf2021!$E$9:$E$93)+63.1579*EXP(-0.19*BS$58))/(Fperm_SI_Woolf2021!$E$9:$E$93-BS$58))*(BS$58-Fperm_SI_Woolf2021!$E$9:$E$93)/10))) + Fperm_SI_Woolf2021!$H$9:$H$93*EXP(-Fperm_SI_Woolf2021!$K$9:$K$93*$C115*IF(BS$58=Fperm_SI_Woolf2021!$E$9:$E$93,1,EXP(LN((1.1*(Fperm_SI_Woolf2021!$E$9:$E$93-BS$58)-63.1579*EXP(-0.19*Fperm_SI_Woolf2021!$E$9:$E$93)+63.1579*EXP(-0.19*BS$58))/(Fperm_SI_Woolf2021!$E$9:$E$93-BS$58))*(BS$58-Fperm_SI_Woolf2021!$E$9:$E$93)/10))),Fperm_SI_Woolf2021!$D$9:$D$93))</f>
        <v>0.2521865011047506</v>
      </c>
      <c r="BT115" s="51" cm="1">
        <f t="array" ref="BT115">MIN(1,SLOPE(Fperm_SI_Woolf2021!$F$9:$F$93*EXP(-Fperm_SI_Woolf2021!$I$9:$I$93*$C115*IF(BT$58=Fperm_SI_Woolf2021!$E$9:$E$93,1,EXP(LN((1.1*(Fperm_SI_Woolf2021!$E$9:$E$93-BT$58)-63.1579*EXP(-0.19*Fperm_SI_Woolf2021!$E$9:$E$93)+63.1579*EXP(-0.19*BT$58))/(Fperm_SI_Woolf2021!$E$9:$E$93-BT$58))*(BT$58-Fperm_SI_Woolf2021!$E$9:$E$93)/10))) + Fperm_SI_Woolf2021!$G$9:$G$93*EXP(-Fperm_SI_Woolf2021!$J$9:$J$93*$C115*IF(BT$58=Fperm_SI_Woolf2021!$E$9:$E$93,1,EXP(LN((1.1*(Fperm_SI_Woolf2021!$E$9:$E$93-BT$58)-63.1579*EXP(-0.19*Fperm_SI_Woolf2021!$E$9:$E$93)+63.1579*EXP(-0.19*BT$58))/(Fperm_SI_Woolf2021!$E$9:$E$93-BT$58))*(BT$58-Fperm_SI_Woolf2021!$E$9:$E$93)/10))) + Fperm_SI_Woolf2021!$H$9:$H$93*EXP(-Fperm_SI_Woolf2021!$K$9:$K$93*$C115*IF(BT$58=Fperm_SI_Woolf2021!$E$9:$E$93,1,EXP(LN((1.1*(Fperm_SI_Woolf2021!$E$9:$E$93-BT$58)-63.1579*EXP(-0.19*Fperm_SI_Woolf2021!$E$9:$E$93)+63.1579*EXP(-0.19*BT$58))/(Fperm_SI_Woolf2021!$E$9:$E$93-BT$58))*(BT$58-Fperm_SI_Woolf2021!$E$9:$E$93)/10))),Fperm_SI_Woolf2021!$D$9:$D$93)*BT$57+INTERCEPT(Fperm_SI_Woolf2021!$F$9:$F$93*EXP(-Fperm_SI_Woolf2021!$I$9:$I$93*$C115*IF(BT$58=Fperm_SI_Woolf2021!$E$9:$E$93,1,EXP(LN((1.1*(Fperm_SI_Woolf2021!$E$9:$E$93-BT$58)-63.1579*EXP(-0.19*Fperm_SI_Woolf2021!$E$9:$E$93)+63.1579*EXP(-0.19*BT$58))/(Fperm_SI_Woolf2021!$E$9:$E$93-BT$58))*(BT$58-Fperm_SI_Woolf2021!$E$9:$E$93)/10))) + Fperm_SI_Woolf2021!$G$9:$G$93*EXP(-Fperm_SI_Woolf2021!$J$9:$J$93*$C115*IF(BT$58=Fperm_SI_Woolf2021!$E$9:$E$93,1,EXP(LN((1.1*(Fperm_SI_Woolf2021!$E$9:$E$93-BT$58)-63.1579*EXP(-0.19*Fperm_SI_Woolf2021!$E$9:$E$93)+63.1579*EXP(-0.19*BT$58))/(Fperm_SI_Woolf2021!$E$9:$E$93-BT$58))*(BT$58-Fperm_SI_Woolf2021!$E$9:$E$93)/10))) + Fperm_SI_Woolf2021!$H$9:$H$93*EXP(-Fperm_SI_Woolf2021!$K$9:$K$93*$C115*IF(BT$58=Fperm_SI_Woolf2021!$E$9:$E$93,1,EXP(LN((1.1*(Fperm_SI_Woolf2021!$E$9:$E$93-BT$58)-63.1579*EXP(-0.19*Fperm_SI_Woolf2021!$E$9:$E$93)+63.1579*EXP(-0.19*BT$58))/(Fperm_SI_Woolf2021!$E$9:$E$93-BT$58))*(BT$58-Fperm_SI_Woolf2021!$E$9:$E$93)/10))),Fperm_SI_Woolf2021!$D$9:$D$93))</f>
        <v>0.2343989105383395</v>
      </c>
      <c r="BU115" s="51" cm="1">
        <f t="array" ref="BU115">MIN(1,SLOPE(Fperm_SI_Woolf2021!$F$9:$F$93*EXP(-Fperm_SI_Woolf2021!$I$9:$I$93*$C115*IF(BU$58=Fperm_SI_Woolf2021!$E$9:$E$93,1,EXP(LN((1.1*(Fperm_SI_Woolf2021!$E$9:$E$93-BU$58)-63.1579*EXP(-0.19*Fperm_SI_Woolf2021!$E$9:$E$93)+63.1579*EXP(-0.19*BU$58))/(Fperm_SI_Woolf2021!$E$9:$E$93-BU$58))*(BU$58-Fperm_SI_Woolf2021!$E$9:$E$93)/10))) + Fperm_SI_Woolf2021!$G$9:$G$93*EXP(-Fperm_SI_Woolf2021!$J$9:$J$93*$C115*IF(BU$58=Fperm_SI_Woolf2021!$E$9:$E$93,1,EXP(LN((1.1*(Fperm_SI_Woolf2021!$E$9:$E$93-BU$58)-63.1579*EXP(-0.19*Fperm_SI_Woolf2021!$E$9:$E$93)+63.1579*EXP(-0.19*BU$58))/(Fperm_SI_Woolf2021!$E$9:$E$93-BU$58))*(BU$58-Fperm_SI_Woolf2021!$E$9:$E$93)/10))) + Fperm_SI_Woolf2021!$H$9:$H$93*EXP(-Fperm_SI_Woolf2021!$K$9:$K$93*$C115*IF(BU$58=Fperm_SI_Woolf2021!$E$9:$E$93,1,EXP(LN((1.1*(Fperm_SI_Woolf2021!$E$9:$E$93-BU$58)-63.1579*EXP(-0.19*Fperm_SI_Woolf2021!$E$9:$E$93)+63.1579*EXP(-0.19*BU$58))/(Fperm_SI_Woolf2021!$E$9:$E$93-BU$58))*(BU$58-Fperm_SI_Woolf2021!$E$9:$E$93)/10))),Fperm_SI_Woolf2021!$D$9:$D$93)*BU$57+INTERCEPT(Fperm_SI_Woolf2021!$F$9:$F$93*EXP(-Fperm_SI_Woolf2021!$I$9:$I$93*$C115*IF(BU$58=Fperm_SI_Woolf2021!$E$9:$E$93,1,EXP(LN((1.1*(Fperm_SI_Woolf2021!$E$9:$E$93-BU$58)-63.1579*EXP(-0.19*Fperm_SI_Woolf2021!$E$9:$E$93)+63.1579*EXP(-0.19*BU$58))/(Fperm_SI_Woolf2021!$E$9:$E$93-BU$58))*(BU$58-Fperm_SI_Woolf2021!$E$9:$E$93)/10))) + Fperm_SI_Woolf2021!$G$9:$G$93*EXP(-Fperm_SI_Woolf2021!$J$9:$J$93*$C115*IF(BU$58=Fperm_SI_Woolf2021!$E$9:$E$93,1,EXP(LN((1.1*(Fperm_SI_Woolf2021!$E$9:$E$93-BU$58)-63.1579*EXP(-0.19*Fperm_SI_Woolf2021!$E$9:$E$93)+63.1579*EXP(-0.19*BU$58))/(Fperm_SI_Woolf2021!$E$9:$E$93-BU$58))*(BU$58-Fperm_SI_Woolf2021!$E$9:$E$93)/10))) + Fperm_SI_Woolf2021!$H$9:$H$93*EXP(-Fperm_SI_Woolf2021!$K$9:$K$93*$C115*IF(BU$58=Fperm_SI_Woolf2021!$E$9:$E$93,1,EXP(LN((1.1*(Fperm_SI_Woolf2021!$E$9:$E$93-BU$58)-63.1579*EXP(-0.19*Fperm_SI_Woolf2021!$E$9:$E$93)+63.1579*EXP(-0.19*BU$58))/(Fperm_SI_Woolf2021!$E$9:$E$93-BU$58))*(BU$58-Fperm_SI_Woolf2021!$E$9:$E$93)/10))),Fperm_SI_Woolf2021!$D$9:$D$93))</f>
        <v>0.21661131997192842</v>
      </c>
      <c r="BV115" s="51" cm="1">
        <f t="array" ref="BV115">MIN(1,SLOPE(Fperm_SI_Woolf2021!$F$9:$F$93*EXP(-Fperm_SI_Woolf2021!$I$9:$I$93*$C115*IF(BV$58=Fperm_SI_Woolf2021!$E$9:$E$93,1,EXP(LN((1.1*(Fperm_SI_Woolf2021!$E$9:$E$93-BV$58)-63.1579*EXP(-0.19*Fperm_SI_Woolf2021!$E$9:$E$93)+63.1579*EXP(-0.19*BV$58))/(Fperm_SI_Woolf2021!$E$9:$E$93-BV$58))*(BV$58-Fperm_SI_Woolf2021!$E$9:$E$93)/10))) + Fperm_SI_Woolf2021!$G$9:$G$93*EXP(-Fperm_SI_Woolf2021!$J$9:$J$93*$C115*IF(BV$58=Fperm_SI_Woolf2021!$E$9:$E$93,1,EXP(LN((1.1*(Fperm_SI_Woolf2021!$E$9:$E$93-BV$58)-63.1579*EXP(-0.19*Fperm_SI_Woolf2021!$E$9:$E$93)+63.1579*EXP(-0.19*BV$58))/(Fperm_SI_Woolf2021!$E$9:$E$93-BV$58))*(BV$58-Fperm_SI_Woolf2021!$E$9:$E$93)/10))) + Fperm_SI_Woolf2021!$H$9:$H$93*EXP(-Fperm_SI_Woolf2021!$K$9:$K$93*$C115*IF(BV$58=Fperm_SI_Woolf2021!$E$9:$E$93,1,EXP(LN((1.1*(Fperm_SI_Woolf2021!$E$9:$E$93-BV$58)-63.1579*EXP(-0.19*Fperm_SI_Woolf2021!$E$9:$E$93)+63.1579*EXP(-0.19*BV$58))/(Fperm_SI_Woolf2021!$E$9:$E$93-BV$58))*(BV$58-Fperm_SI_Woolf2021!$E$9:$E$93)/10))),Fperm_SI_Woolf2021!$D$9:$D$93)*BV$57+INTERCEPT(Fperm_SI_Woolf2021!$F$9:$F$93*EXP(-Fperm_SI_Woolf2021!$I$9:$I$93*$C115*IF(BV$58=Fperm_SI_Woolf2021!$E$9:$E$93,1,EXP(LN((1.1*(Fperm_SI_Woolf2021!$E$9:$E$93-BV$58)-63.1579*EXP(-0.19*Fperm_SI_Woolf2021!$E$9:$E$93)+63.1579*EXP(-0.19*BV$58))/(Fperm_SI_Woolf2021!$E$9:$E$93-BV$58))*(BV$58-Fperm_SI_Woolf2021!$E$9:$E$93)/10))) + Fperm_SI_Woolf2021!$G$9:$G$93*EXP(-Fperm_SI_Woolf2021!$J$9:$J$93*$C115*IF(BV$58=Fperm_SI_Woolf2021!$E$9:$E$93,1,EXP(LN((1.1*(Fperm_SI_Woolf2021!$E$9:$E$93-BV$58)-63.1579*EXP(-0.19*Fperm_SI_Woolf2021!$E$9:$E$93)+63.1579*EXP(-0.19*BV$58))/(Fperm_SI_Woolf2021!$E$9:$E$93-BV$58))*(BV$58-Fperm_SI_Woolf2021!$E$9:$E$93)/10))) + Fperm_SI_Woolf2021!$H$9:$H$93*EXP(-Fperm_SI_Woolf2021!$K$9:$K$93*$C115*IF(BV$58=Fperm_SI_Woolf2021!$E$9:$E$93,1,EXP(LN((1.1*(Fperm_SI_Woolf2021!$E$9:$E$93-BV$58)-63.1579*EXP(-0.19*Fperm_SI_Woolf2021!$E$9:$E$93)+63.1579*EXP(-0.19*BV$58))/(Fperm_SI_Woolf2021!$E$9:$E$93-BV$58))*(BV$58-Fperm_SI_Woolf2021!$E$9:$E$93)/10))),Fperm_SI_Woolf2021!$D$9:$D$93))</f>
        <v>0.19882372940551732</v>
      </c>
      <c r="BW115" s="51" cm="1">
        <f t="array" ref="BW115">MIN(1,SLOPE(Fperm_SI_Woolf2021!$F$9:$F$93*EXP(-Fperm_SI_Woolf2021!$I$9:$I$93*$C115*IF(BW$58=Fperm_SI_Woolf2021!$E$9:$E$93,1,EXP(LN((1.1*(Fperm_SI_Woolf2021!$E$9:$E$93-BW$58)-63.1579*EXP(-0.19*Fperm_SI_Woolf2021!$E$9:$E$93)+63.1579*EXP(-0.19*BW$58))/(Fperm_SI_Woolf2021!$E$9:$E$93-BW$58))*(BW$58-Fperm_SI_Woolf2021!$E$9:$E$93)/10))) + Fperm_SI_Woolf2021!$G$9:$G$93*EXP(-Fperm_SI_Woolf2021!$J$9:$J$93*$C115*IF(BW$58=Fperm_SI_Woolf2021!$E$9:$E$93,1,EXP(LN((1.1*(Fperm_SI_Woolf2021!$E$9:$E$93-BW$58)-63.1579*EXP(-0.19*Fperm_SI_Woolf2021!$E$9:$E$93)+63.1579*EXP(-0.19*BW$58))/(Fperm_SI_Woolf2021!$E$9:$E$93-BW$58))*(BW$58-Fperm_SI_Woolf2021!$E$9:$E$93)/10))) + Fperm_SI_Woolf2021!$H$9:$H$93*EXP(-Fperm_SI_Woolf2021!$K$9:$K$93*$C115*IF(BW$58=Fperm_SI_Woolf2021!$E$9:$E$93,1,EXP(LN((1.1*(Fperm_SI_Woolf2021!$E$9:$E$93-BW$58)-63.1579*EXP(-0.19*Fperm_SI_Woolf2021!$E$9:$E$93)+63.1579*EXP(-0.19*BW$58))/(Fperm_SI_Woolf2021!$E$9:$E$93-BW$58))*(BW$58-Fperm_SI_Woolf2021!$E$9:$E$93)/10))),Fperm_SI_Woolf2021!$D$9:$D$93)*BW$57+INTERCEPT(Fperm_SI_Woolf2021!$F$9:$F$93*EXP(-Fperm_SI_Woolf2021!$I$9:$I$93*$C115*IF(BW$58=Fperm_SI_Woolf2021!$E$9:$E$93,1,EXP(LN((1.1*(Fperm_SI_Woolf2021!$E$9:$E$93-BW$58)-63.1579*EXP(-0.19*Fperm_SI_Woolf2021!$E$9:$E$93)+63.1579*EXP(-0.19*BW$58))/(Fperm_SI_Woolf2021!$E$9:$E$93-BW$58))*(BW$58-Fperm_SI_Woolf2021!$E$9:$E$93)/10))) + Fperm_SI_Woolf2021!$G$9:$G$93*EXP(-Fperm_SI_Woolf2021!$J$9:$J$93*$C115*IF(BW$58=Fperm_SI_Woolf2021!$E$9:$E$93,1,EXP(LN((1.1*(Fperm_SI_Woolf2021!$E$9:$E$93-BW$58)-63.1579*EXP(-0.19*Fperm_SI_Woolf2021!$E$9:$E$93)+63.1579*EXP(-0.19*BW$58))/(Fperm_SI_Woolf2021!$E$9:$E$93-BW$58))*(BW$58-Fperm_SI_Woolf2021!$E$9:$E$93)/10))) + Fperm_SI_Woolf2021!$H$9:$H$93*EXP(-Fperm_SI_Woolf2021!$K$9:$K$93*$C115*IF(BW$58=Fperm_SI_Woolf2021!$E$9:$E$93,1,EXP(LN((1.1*(Fperm_SI_Woolf2021!$E$9:$E$93-BW$58)-63.1579*EXP(-0.19*Fperm_SI_Woolf2021!$E$9:$E$93)+63.1579*EXP(-0.19*BW$58))/(Fperm_SI_Woolf2021!$E$9:$E$93-BW$58))*(BW$58-Fperm_SI_Woolf2021!$E$9:$E$93)/10))),Fperm_SI_Woolf2021!$D$9:$D$93))</f>
        <v>0.18103613883910621</v>
      </c>
      <c r="BX115" s="51" cm="1">
        <f t="array" ref="BX115">MIN(1,SLOPE(Fperm_SI_Woolf2021!$F$9:$F$93*EXP(-Fperm_SI_Woolf2021!$I$9:$I$93*$C115*IF(BX$58=Fperm_SI_Woolf2021!$E$9:$E$93,1,EXP(LN((1.1*(Fperm_SI_Woolf2021!$E$9:$E$93-BX$58)-63.1579*EXP(-0.19*Fperm_SI_Woolf2021!$E$9:$E$93)+63.1579*EXP(-0.19*BX$58))/(Fperm_SI_Woolf2021!$E$9:$E$93-BX$58))*(BX$58-Fperm_SI_Woolf2021!$E$9:$E$93)/10))) + Fperm_SI_Woolf2021!$G$9:$G$93*EXP(-Fperm_SI_Woolf2021!$J$9:$J$93*$C115*IF(BX$58=Fperm_SI_Woolf2021!$E$9:$E$93,1,EXP(LN((1.1*(Fperm_SI_Woolf2021!$E$9:$E$93-BX$58)-63.1579*EXP(-0.19*Fperm_SI_Woolf2021!$E$9:$E$93)+63.1579*EXP(-0.19*BX$58))/(Fperm_SI_Woolf2021!$E$9:$E$93-BX$58))*(BX$58-Fperm_SI_Woolf2021!$E$9:$E$93)/10))) + Fperm_SI_Woolf2021!$H$9:$H$93*EXP(-Fperm_SI_Woolf2021!$K$9:$K$93*$C115*IF(BX$58=Fperm_SI_Woolf2021!$E$9:$E$93,1,EXP(LN((1.1*(Fperm_SI_Woolf2021!$E$9:$E$93-BX$58)-63.1579*EXP(-0.19*Fperm_SI_Woolf2021!$E$9:$E$93)+63.1579*EXP(-0.19*BX$58))/(Fperm_SI_Woolf2021!$E$9:$E$93-BX$58))*(BX$58-Fperm_SI_Woolf2021!$E$9:$E$93)/10))),Fperm_SI_Woolf2021!$D$9:$D$93)*BX$57+INTERCEPT(Fperm_SI_Woolf2021!$F$9:$F$93*EXP(-Fperm_SI_Woolf2021!$I$9:$I$93*$C115*IF(BX$58=Fperm_SI_Woolf2021!$E$9:$E$93,1,EXP(LN((1.1*(Fperm_SI_Woolf2021!$E$9:$E$93-BX$58)-63.1579*EXP(-0.19*Fperm_SI_Woolf2021!$E$9:$E$93)+63.1579*EXP(-0.19*BX$58))/(Fperm_SI_Woolf2021!$E$9:$E$93-BX$58))*(BX$58-Fperm_SI_Woolf2021!$E$9:$E$93)/10))) + Fperm_SI_Woolf2021!$G$9:$G$93*EXP(-Fperm_SI_Woolf2021!$J$9:$J$93*$C115*IF(BX$58=Fperm_SI_Woolf2021!$E$9:$E$93,1,EXP(LN((1.1*(Fperm_SI_Woolf2021!$E$9:$E$93-BX$58)-63.1579*EXP(-0.19*Fperm_SI_Woolf2021!$E$9:$E$93)+63.1579*EXP(-0.19*BX$58))/(Fperm_SI_Woolf2021!$E$9:$E$93-BX$58))*(BX$58-Fperm_SI_Woolf2021!$E$9:$E$93)/10))) + Fperm_SI_Woolf2021!$H$9:$H$93*EXP(-Fperm_SI_Woolf2021!$K$9:$K$93*$C115*IF(BX$58=Fperm_SI_Woolf2021!$E$9:$E$93,1,EXP(LN((1.1*(Fperm_SI_Woolf2021!$E$9:$E$93-BX$58)-63.1579*EXP(-0.19*Fperm_SI_Woolf2021!$E$9:$E$93)+63.1579*EXP(-0.19*BX$58))/(Fperm_SI_Woolf2021!$E$9:$E$93-BX$58))*(BX$58-Fperm_SI_Woolf2021!$E$9:$E$93)/10))),Fperm_SI_Woolf2021!$D$9:$D$93))</f>
        <v>0.16324854827269511</v>
      </c>
      <c r="BY115" s="51" cm="1">
        <f t="array" ref="BY115">MIN(1,SLOPE(Fperm_SI_Woolf2021!$F$9:$F$93*EXP(-Fperm_SI_Woolf2021!$I$9:$I$93*$C115*IF(BY$58=Fperm_SI_Woolf2021!$E$9:$E$93,1,EXP(LN((1.1*(Fperm_SI_Woolf2021!$E$9:$E$93-BY$58)-63.1579*EXP(-0.19*Fperm_SI_Woolf2021!$E$9:$E$93)+63.1579*EXP(-0.19*BY$58))/(Fperm_SI_Woolf2021!$E$9:$E$93-BY$58))*(BY$58-Fperm_SI_Woolf2021!$E$9:$E$93)/10))) + Fperm_SI_Woolf2021!$G$9:$G$93*EXP(-Fperm_SI_Woolf2021!$J$9:$J$93*$C115*IF(BY$58=Fperm_SI_Woolf2021!$E$9:$E$93,1,EXP(LN((1.1*(Fperm_SI_Woolf2021!$E$9:$E$93-BY$58)-63.1579*EXP(-0.19*Fperm_SI_Woolf2021!$E$9:$E$93)+63.1579*EXP(-0.19*BY$58))/(Fperm_SI_Woolf2021!$E$9:$E$93-BY$58))*(BY$58-Fperm_SI_Woolf2021!$E$9:$E$93)/10))) + Fperm_SI_Woolf2021!$H$9:$H$93*EXP(-Fperm_SI_Woolf2021!$K$9:$K$93*$C115*IF(BY$58=Fperm_SI_Woolf2021!$E$9:$E$93,1,EXP(LN((1.1*(Fperm_SI_Woolf2021!$E$9:$E$93-BY$58)-63.1579*EXP(-0.19*Fperm_SI_Woolf2021!$E$9:$E$93)+63.1579*EXP(-0.19*BY$58))/(Fperm_SI_Woolf2021!$E$9:$E$93-BY$58))*(BY$58-Fperm_SI_Woolf2021!$E$9:$E$93)/10))),Fperm_SI_Woolf2021!$D$9:$D$93)*BY$57+INTERCEPT(Fperm_SI_Woolf2021!$F$9:$F$93*EXP(-Fperm_SI_Woolf2021!$I$9:$I$93*$C115*IF(BY$58=Fperm_SI_Woolf2021!$E$9:$E$93,1,EXP(LN((1.1*(Fperm_SI_Woolf2021!$E$9:$E$93-BY$58)-63.1579*EXP(-0.19*Fperm_SI_Woolf2021!$E$9:$E$93)+63.1579*EXP(-0.19*BY$58))/(Fperm_SI_Woolf2021!$E$9:$E$93-BY$58))*(BY$58-Fperm_SI_Woolf2021!$E$9:$E$93)/10))) + Fperm_SI_Woolf2021!$G$9:$G$93*EXP(-Fperm_SI_Woolf2021!$J$9:$J$93*$C115*IF(BY$58=Fperm_SI_Woolf2021!$E$9:$E$93,1,EXP(LN((1.1*(Fperm_SI_Woolf2021!$E$9:$E$93-BY$58)-63.1579*EXP(-0.19*Fperm_SI_Woolf2021!$E$9:$E$93)+63.1579*EXP(-0.19*BY$58))/(Fperm_SI_Woolf2021!$E$9:$E$93-BY$58))*(BY$58-Fperm_SI_Woolf2021!$E$9:$E$93)/10))) + Fperm_SI_Woolf2021!$H$9:$H$93*EXP(-Fperm_SI_Woolf2021!$K$9:$K$93*$C115*IF(BY$58=Fperm_SI_Woolf2021!$E$9:$E$93,1,EXP(LN((1.1*(Fperm_SI_Woolf2021!$E$9:$E$93-BY$58)-63.1579*EXP(-0.19*Fperm_SI_Woolf2021!$E$9:$E$93)+63.1579*EXP(-0.19*BY$58))/(Fperm_SI_Woolf2021!$E$9:$E$93-BY$58))*(BY$58-Fperm_SI_Woolf2021!$E$9:$E$93)/10))),Fperm_SI_Woolf2021!$D$9:$D$93))</f>
        <v>0.14546095770628401</v>
      </c>
      <c r="BZ115" s="51" cm="1">
        <f t="array" ref="BZ115">MIN(1,SLOPE(Fperm_SI_Woolf2021!$F$9:$F$93*EXP(-Fperm_SI_Woolf2021!$I$9:$I$93*$C115*IF(BZ$58=Fperm_SI_Woolf2021!$E$9:$E$93,1,EXP(LN((1.1*(Fperm_SI_Woolf2021!$E$9:$E$93-BZ$58)-63.1579*EXP(-0.19*Fperm_SI_Woolf2021!$E$9:$E$93)+63.1579*EXP(-0.19*BZ$58))/(Fperm_SI_Woolf2021!$E$9:$E$93-BZ$58))*(BZ$58-Fperm_SI_Woolf2021!$E$9:$E$93)/10))) + Fperm_SI_Woolf2021!$G$9:$G$93*EXP(-Fperm_SI_Woolf2021!$J$9:$J$93*$C115*IF(BZ$58=Fperm_SI_Woolf2021!$E$9:$E$93,1,EXP(LN((1.1*(Fperm_SI_Woolf2021!$E$9:$E$93-BZ$58)-63.1579*EXP(-0.19*Fperm_SI_Woolf2021!$E$9:$E$93)+63.1579*EXP(-0.19*BZ$58))/(Fperm_SI_Woolf2021!$E$9:$E$93-BZ$58))*(BZ$58-Fperm_SI_Woolf2021!$E$9:$E$93)/10))) + Fperm_SI_Woolf2021!$H$9:$H$93*EXP(-Fperm_SI_Woolf2021!$K$9:$K$93*$C115*IF(BZ$58=Fperm_SI_Woolf2021!$E$9:$E$93,1,EXP(LN((1.1*(Fperm_SI_Woolf2021!$E$9:$E$93-BZ$58)-63.1579*EXP(-0.19*Fperm_SI_Woolf2021!$E$9:$E$93)+63.1579*EXP(-0.19*BZ$58))/(Fperm_SI_Woolf2021!$E$9:$E$93-BZ$58))*(BZ$58-Fperm_SI_Woolf2021!$E$9:$E$93)/10))),Fperm_SI_Woolf2021!$D$9:$D$93)*BZ$57+INTERCEPT(Fperm_SI_Woolf2021!$F$9:$F$93*EXP(-Fperm_SI_Woolf2021!$I$9:$I$93*$C115*IF(BZ$58=Fperm_SI_Woolf2021!$E$9:$E$93,1,EXP(LN((1.1*(Fperm_SI_Woolf2021!$E$9:$E$93-BZ$58)-63.1579*EXP(-0.19*Fperm_SI_Woolf2021!$E$9:$E$93)+63.1579*EXP(-0.19*BZ$58))/(Fperm_SI_Woolf2021!$E$9:$E$93-BZ$58))*(BZ$58-Fperm_SI_Woolf2021!$E$9:$E$93)/10))) + Fperm_SI_Woolf2021!$G$9:$G$93*EXP(-Fperm_SI_Woolf2021!$J$9:$J$93*$C115*IF(BZ$58=Fperm_SI_Woolf2021!$E$9:$E$93,1,EXP(LN((1.1*(Fperm_SI_Woolf2021!$E$9:$E$93-BZ$58)-63.1579*EXP(-0.19*Fperm_SI_Woolf2021!$E$9:$E$93)+63.1579*EXP(-0.19*BZ$58))/(Fperm_SI_Woolf2021!$E$9:$E$93-BZ$58))*(BZ$58-Fperm_SI_Woolf2021!$E$9:$E$93)/10))) + Fperm_SI_Woolf2021!$H$9:$H$93*EXP(-Fperm_SI_Woolf2021!$K$9:$K$93*$C115*IF(BZ$58=Fperm_SI_Woolf2021!$E$9:$E$93,1,EXP(LN((1.1*(Fperm_SI_Woolf2021!$E$9:$E$93-BZ$58)-63.1579*EXP(-0.19*Fperm_SI_Woolf2021!$E$9:$E$93)+63.1579*EXP(-0.19*BZ$58))/(Fperm_SI_Woolf2021!$E$9:$E$93-BZ$58))*(BZ$58-Fperm_SI_Woolf2021!$E$9:$E$93)/10))),Fperm_SI_Woolf2021!$D$9:$D$93))</f>
        <v>0.12767336713987287</v>
      </c>
    </row>
    <row r="116" spans="3:78" x14ac:dyDescent="0.2">
      <c r="C116" s="48">
        <v>560</v>
      </c>
      <c r="D116" s="51" cm="1">
        <f t="array" ref="D116">MIN(1,SLOPE(Fperm_SI_Woolf2021!$F$9:$F$93*EXP(-Fperm_SI_Woolf2021!$I$9:$I$93*$C116*IF(D$58=Fperm_SI_Woolf2021!$E$9:$E$93,1,EXP(LN((1.1*(Fperm_SI_Woolf2021!$E$9:$E$93-D$58)-63.1579*EXP(-0.19*Fperm_SI_Woolf2021!$E$9:$E$93)+63.1579*EXP(-0.19*D$58))/(Fperm_SI_Woolf2021!$E$9:$E$93-D$58))*(D$58-Fperm_SI_Woolf2021!$E$9:$E$93)/10))) + Fperm_SI_Woolf2021!$G$9:$G$93*EXP(-Fperm_SI_Woolf2021!$J$9:$J$93*$C116*IF(D$58=Fperm_SI_Woolf2021!$E$9:$E$93,1,EXP(LN((1.1*(Fperm_SI_Woolf2021!$E$9:$E$93-D$58)-63.1579*EXP(-0.19*Fperm_SI_Woolf2021!$E$9:$E$93)+63.1579*EXP(-0.19*D$58))/(Fperm_SI_Woolf2021!$E$9:$E$93-D$58))*(D$58-Fperm_SI_Woolf2021!$E$9:$E$93)/10))) + Fperm_SI_Woolf2021!$H$9:$H$93*EXP(-Fperm_SI_Woolf2021!$K$9:$K$93*$C116*IF(D$58=Fperm_SI_Woolf2021!$E$9:$E$93,1,EXP(LN((1.1*(Fperm_SI_Woolf2021!$E$9:$E$93-D$58)-63.1579*EXP(-0.19*Fperm_SI_Woolf2021!$E$9:$E$93)+63.1579*EXP(-0.19*D$58))/(Fperm_SI_Woolf2021!$E$9:$E$93-D$58))*(D$58-Fperm_SI_Woolf2021!$E$9:$E$93)/10))),Fperm_SI_Woolf2021!$D$9:$D$93)*D$57+INTERCEPT(Fperm_SI_Woolf2021!$F$9:$F$93*EXP(-Fperm_SI_Woolf2021!$I$9:$I$93*$C116*IF(D$58=Fperm_SI_Woolf2021!$E$9:$E$93,1,EXP(LN((1.1*(Fperm_SI_Woolf2021!$E$9:$E$93-D$58)-63.1579*EXP(-0.19*Fperm_SI_Woolf2021!$E$9:$E$93)+63.1579*EXP(-0.19*D$58))/(Fperm_SI_Woolf2021!$E$9:$E$93-D$58))*(D$58-Fperm_SI_Woolf2021!$E$9:$E$93)/10))) + Fperm_SI_Woolf2021!$G$9:$G$93*EXP(-Fperm_SI_Woolf2021!$J$9:$J$93*$C116*IF(D$58=Fperm_SI_Woolf2021!$E$9:$E$93,1,EXP(LN((1.1*(Fperm_SI_Woolf2021!$E$9:$E$93-D$58)-63.1579*EXP(-0.19*Fperm_SI_Woolf2021!$E$9:$E$93)+63.1579*EXP(-0.19*D$58))/(Fperm_SI_Woolf2021!$E$9:$E$93-D$58))*(D$58-Fperm_SI_Woolf2021!$E$9:$E$93)/10))) + Fperm_SI_Woolf2021!$H$9:$H$93*EXP(-Fperm_SI_Woolf2021!$K$9:$K$93*$C116*IF(D$58=Fperm_SI_Woolf2021!$E$9:$E$93,1,EXP(LN((1.1*(Fperm_SI_Woolf2021!$E$9:$E$93-D$58)-63.1579*EXP(-0.19*Fperm_SI_Woolf2021!$E$9:$E$93)+63.1579*EXP(-0.19*D$58))/(Fperm_SI_Woolf2021!$E$9:$E$93-D$58))*(D$58-Fperm_SI_Woolf2021!$E$9:$E$93)/10))),Fperm_SI_Woolf2021!$D$9:$D$93))</f>
        <v>0.93341830668571613</v>
      </c>
      <c r="E116" s="51" cm="1">
        <f t="array" ref="E116">MIN(1,SLOPE(Fperm_SI_Woolf2021!$F$9:$F$93*EXP(-Fperm_SI_Woolf2021!$I$9:$I$93*$C116*IF(E$58=Fperm_SI_Woolf2021!$E$9:$E$93,1,EXP(LN((1.1*(Fperm_SI_Woolf2021!$E$9:$E$93-E$58)-63.1579*EXP(-0.19*Fperm_SI_Woolf2021!$E$9:$E$93)+63.1579*EXP(-0.19*E$58))/(Fperm_SI_Woolf2021!$E$9:$E$93-E$58))*(E$58-Fperm_SI_Woolf2021!$E$9:$E$93)/10))) + Fperm_SI_Woolf2021!$G$9:$G$93*EXP(-Fperm_SI_Woolf2021!$J$9:$J$93*$C116*IF(E$58=Fperm_SI_Woolf2021!$E$9:$E$93,1,EXP(LN((1.1*(Fperm_SI_Woolf2021!$E$9:$E$93-E$58)-63.1579*EXP(-0.19*Fperm_SI_Woolf2021!$E$9:$E$93)+63.1579*EXP(-0.19*E$58))/(Fperm_SI_Woolf2021!$E$9:$E$93-E$58))*(E$58-Fperm_SI_Woolf2021!$E$9:$E$93)/10))) + Fperm_SI_Woolf2021!$H$9:$H$93*EXP(-Fperm_SI_Woolf2021!$K$9:$K$93*$C116*IF(E$58=Fperm_SI_Woolf2021!$E$9:$E$93,1,EXP(LN((1.1*(Fperm_SI_Woolf2021!$E$9:$E$93-E$58)-63.1579*EXP(-0.19*Fperm_SI_Woolf2021!$E$9:$E$93)+63.1579*EXP(-0.19*E$58))/(Fperm_SI_Woolf2021!$E$9:$E$93-E$58))*(E$58-Fperm_SI_Woolf2021!$E$9:$E$93)/10))),Fperm_SI_Woolf2021!$D$9:$D$93)*E$57+INTERCEPT(Fperm_SI_Woolf2021!$F$9:$F$93*EXP(-Fperm_SI_Woolf2021!$I$9:$I$93*$C116*IF(E$58=Fperm_SI_Woolf2021!$E$9:$E$93,1,EXP(LN((1.1*(Fperm_SI_Woolf2021!$E$9:$E$93-E$58)-63.1579*EXP(-0.19*Fperm_SI_Woolf2021!$E$9:$E$93)+63.1579*EXP(-0.19*E$58))/(Fperm_SI_Woolf2021!$E$9:$E$93-E$58))*(E$58-Fperm_SI_Woolf2021!$E$9:$E$93)/10))) + Fperm_SI_Woolf2021!$G$9:$G$93*EXP(-Fperm_SI_Woolf2021!$J$9:$J$93*$C116*IF(E$58=Fperm_SI_Woolf2021!$E$9:$E$93,1,EXP(LN((1.1*(Fperm_SI_Woolf2021!$E$9:$E$93-E$58)-63.1579*EXP(-0.19*Fperm_SI_Woolf2021!$E$9:$E$93)+63.1579*EXP(-0.19*E$58))/(Fperm_SI_Woolf2021!$E$9:$E$93-E$58))*(E$58-Fperm_SI_Woolf2021!$E$9:$E$93)/10))) + Fperm_SI_Woolf2021!$H$9:$H$93*EXP(-Fperm_SI_Woolf2021!$K$9:$K$93*$C116*IF(E$58=Fperm_SI_Woolf2021!$E$9:$E$93,1,EXP(LN((1.1*(Fperm_SI_Woolf2021!$E$9:$E$93-E$58)-63.1579*EXP(-0.19*Fperm_SI_Woolf2021!$E$9:$E$93)+63.1579*EXP(-0.19*E$58))/(Fperm_SI_Woolf2021!$E$9:$E$93-E$58))*(E$58-Fperm_SI_Woolf2021!$E$9:$E$93)/10))),Fperm_SI_Woolf2021!$D$9:$D$93))</f>
        <v>0.90092310299604961</v>
      </c>
      <c r="F116" s="51" cm="1">
        <f t="array" ref="F116">MIN(1,SLOPE(Fperm_SI_Woolf2021!$F$9:$F$93*EXP(-Fperm_SI_Woolf2021!$I$9:$I$93*$C116*IF(F$58=Fperm_SI_Woolf2021!$E$9:$E$93,1,EXP(LN((1.1*(Fperm_SI_Woolf2021!$E$9:$E$93-F$58)-63.1579*EXP(-0.19*Fperm_SI_Woolf2021!$E$9:$E$93)+63.1579*EXP(-0.19*F$58))/(Fperm_SI_Woolf2021!$E$9:$E$93-F$58))*(F$58-Fperm_SI_Woolf2021!$E$9:$E$93)/10))) + Fperm_SI_Woolf2021!$G$9:$G$93*EXP(-Fperm_SI_Woolf2021!$J$9:$J$93*$C116*IF(F$58=Fperm_SI_Woolf2021!$E$9:$E$93,1,EXP(LN((1.1*(Fperm_SI_Woolf2021!$E$9:$E$93-F$58)-63.1579*EXP(-0.19*Fperm_SI_Woolf2021!$E$9:$E$93)+63.1579*EXP(-0.19*F$58))/(Fperm_SI_Woolf2021!$E$9:$E$93-F$58))*(F$58-Fperm_SI_Woolf2021!$E$9:$E$93)/10))) + Fperm_SI_Woolf2021!$H$9:$H$93*EXP(-Fperm_SI_Woolf2021!$K$9:$K$93*$C116*IF(F$58=Fperm_SI_Woolf2021!$E$9:$E$93,1,EXP(LN((1.1*(Fperm_SI_Woolf2021!$E$9:$E$93-F$58)-63.1579*EXP(-0.19*Fperm_SI_Woolf2021!$E$9:$E$93)+63.1579*EXP(-0.19*F$58))/(Fperm_SI_Woolf2021!$E$9:$E$93-F$58))*(F$58-Fperm_SI_Woolf2021!$E$9:$E$93)/10))),Fperm_SI_Woolf2021!$D$9:$D$93)*F$57+INTERCEPT(Fperm_SI_Woolf2021!$F$9:$F$93*EXP(-Fperm_SI_Woolf2021!$I$9:$I$93*$C116*IF(F$58=Fperm_SI_Woolf2021!$E$9:$E$93,1,EXP(LN((1.1*(Fperm_SI_Woolf2021!$E$9:$E$93-F$58)-63.1579*EXP(-0.19*Fperm_SI_Woolf2021!$E$9:$E$93)+63.1579*EXP(-0.19*F$58))/(Fperm_SI_Woolf2021!$E$9:$E$93-F$58))*(F$58-Fperm_SI_Woolf2021!$E$9:$E$93)/10))) + Fperm_SI_Woolf2021!$G$9:$G$93*EXP(-Fperm_SI_Woolf2021!$J$9:$J$93*$C116*IF(F$58=Fperm_SI_Woolf2021!$E$9:$E$93,1,EXP(LN((1.1*(Fperm_SI_Woolf2021!$E$9:$E$93-F$58)-63.1579*EXP(-0.19*Fperm_SI_Woolf2021!$E$9:$E$93)+63.1579*EXP(-0.19*F$58))/(Fperm_SI_Woolf2021!$E$9:$E$93-F$58))*(F$58-Fperm_SI_Woolf2021!$E$9:$E$93)/10))) + Fperm_SI_Woolf2021!$H$9:$H$93*EXP(-Fperm_SI_Woolf2021!$K$9:$K$93*$C116*IF(F$58=Fperm_SI_Woolf2021!$E$9:$E$93,1,EXP(LN((1.1*(Fperm_SI_Woolf2021!$E$9:$E$93-F$58)-63.1579*EXP(-0.19*Fperm_SI_Woolf2021!$E$9:$E$93)+63.1579*EXP(-0.19*F$58))/(Fperm_SI_Woolf2021!$E$9:$E$93-F$58))*(F$58-Fperm_SI_Woolf2021!$E$9:$E$93)/10))),Fperm_SI_Woolf2021!$D$9:$D$93))</f>
        <v>0.86842789930638309</v>
      </c>
      <c r="G116" s="51" cm="1">
        <f t="array" ref="G116">MIN(1,SLOPE(Fperm_SI_Woolf2021!$F$9:$F$93*EXP(-Fperm_SI_Woolf2021!$I$9:$I$93*$C116*IF(G$58=Fperm_SI_Woolf2021!$E$9:$E$93,1,EXP(LN((1.1*(Fperm_SI_Woolf2021!$E$9:$E$93-G$58)-63.1579*EXP(-0.19*Fperm_SI_Woolf2021!$E$9:$E$93)+63.1579*EXP(-0.19*G$58))/(Fperm_SI_Woolf2021!$E$9:$E$93-G$58))*(G$58-Fperm_SI_Woolf2021!$E$9:$E$93)/10))) + Fperm_SI_Woolf2021!$G$9:$G$93*EXP(-Fperm_SI_Woolf2021!$J$9:$J$93*$C116*IF(G$58=Fperm_SI_Woolf2021!$E$9:$E$93,1,EXP(LN((1.1*(Fperm_SI_Woolf2021!$E$9:$E$93-G$58)-63.1579*EXP(-0.19*Fperm_SI_Woolf2021!$E$9:$E$93)+63.1579*EXP(-0.19*G$58))/(Fperm_SI_Woolf2021!$E$9:$E$93-G$58))*(G$58-Fperm_SI_Woolf2021!$E$9:$E$93)/10))) + Fperm_SI_Woolf2021!$H$9:$H$93*EXP(-Fperm_SI_Woolf2021!$K$9:$K$93*$C116*IF(G$58=Fperm_SI_Woolf2021!$E$9:$E$93,1,EXP(LN((1.1*(Fperm_SI_Woolf2021!$E$9:$E$93-G$58)-63.1579*EXP(-0.19*Fperm_SI_Woolf2021!$E$9:$E$93)+63.1579*EXP(-0.19*G$58))/(Fperm_SI_Woolf2021!$E$9:$E$93-G$58))*(G$58-Fperm_SI_Woolf2021!$E$9:$E$93)/10))),Fperm_SI_Woolf2021!$D$9:$D$93)*G$57+INTERCEPT(Fperm_SI_Woolf2021!$F$9:$F$93*EXP(-Fperm_SI_Woolf2021!$I$9:$I$93*$C116*IF(G$58=Fperm_SI_Woolf2021!$E$9:$E$93,1,EXP(LN((1.1*(Fperm_SI_Woolf2021!$E$9:$E$93-G$58)-63.1579*EXP(-0.19*Fperm_SI_Woolf2021!$E$9:$E$93)+63.1579*EXP(-0.19*G$58))/(Fperm_SI_Woolf2021!$E$9:$E$93-G$58))*(G$58-Fperm_SI_Woolf2021!$E$9:$E$93)/10))) + Fperm_SI_Woolf2021!$G$9:$G$93*EXP(-Fperm_SI_Woolf2021!$J$9:$J$93*$C116*IF(G$58=Fperm_SI_Woolf2021!$E$9:$E$93,1,EXP(LN((1.1*(Fperm_SI_Woolf2021!$E$9:$E$93-G$58)-63.1579*EXP(-0.19*Fperm_SI_Woolf2021!$E$9:$E$93)+63.1579*EXP(-0.19*G$58))/(Fperm_SI_Woolf2021!$E$9:$E$93-G$58))*(G$58-Fperm_SI_Woolf2021!$E$9:$E$93)/10))) + Fperm_SI_Woolf2021!$H$9:$H$93*EXP(-Fperm_SI_Woolf2021!$K$9:$K$93*$C116*IF(G$58=Fperm_SI_Woolf2021!$E$9:$E$93,1,EXP(LN((1.1*(Fperm_SI_Woolf2021!$E$9:$E$93-G$58)-63.1579*EXP(-0.19*Fperm_SI_Woolf2021!$E$9:$E$93)+63.1579*EXP(-0.19*G$58))/(Fperm_SI_Woolf2021!$E$9:$E$93-G$58))*(G$58-Fperm_SI_Woolf2021!$E$9:$E$93)/10))),Fperm_SI_Woolf2021!$D$9:$D$93))</f>
        <v>0.83593269561671657</v>
      </c>
      <c r="H116" s="51" cm="1">
        <f t="array" ref="H116">MIN(1,SLOPE(Fperm_SI_Woolf2021!$F$9:$F$93*EXP(-Fperm_SI_Woolf2021!$I$9:$I$93*$C116*IF(H$58=Fperm_SI_Woolf2021!$E$9:$E$93,1,EXP(LN((1.1*(Fperm_SI_Woolf2021!$E$9:$E$93-H$58)-63.1579*EXP(-0.19*Fperm_SI_Woolf2021!$E$9:$E$93)+63.1579*EXP(-0.19*H$58))/(Fperm_SI_Woolf2021!$E$9:$E$93-H$58))*(H$58-Fperm_SI_Woolf2021!$E$9:$E$93)/10))) + Fperm_SI_Woolf2021!$G$9:$G$93*EXP(-Fperm_SI_Woolf2021!$J$9:$J$93*$C116*IF(H$58=Fperm_SI_Woolf2021!$E$9:$E$93,1,EXP(LN((1.1*(Fperm_SI_Woolf2021!$E$9:$E$93-H$58)-63.1579*EXP(-0.19*Fperm_SI_Woolf2021!$E$9:$E$93)+63.1579*EXP(-0.19*H$58))/(Fperm_SI_Woolf2021!$E$9:$E$93-H$58))*(H$58-Fperm_SI_Woolf2021!$E$9:$E$93)/10))) + Fperm_SI_Woolf2021!$H$9:$H$93*EXP(-Fperm_SI_Woolf2021!$K$9:$K$93*$C116*IF(H$58=Fperm_SI_Woolf2021!$E$9:$E$93,1,EXP(LN((1.1*(Fperm_SI_Woolf2021!$E$9:$E$93-H$58)-63.1579*EXP(-0.19*Fperm_SI_Woolf2021!$E$9:$E$93)+63.1579*EXP(-0.19*H$58))/(Fperm_SI_Woolf2021!$E$9:$E$93-H$58))*(H$58-Fperm_SI_Woolf2021!$E$9:$E$93)/10))),Fperm_SI_Woolf2021!$D$9:$D$93)*H$57+INTERCEPT(Fperm_SI_Woolf2021!$F$9:$F$93*EXP(-Fperm_SI_Woolf2021!$I$9:$I$93*$C116*IF(H$58=Fperm_SI_Woolf2021!$E$9:$E$93,1,EXP(LN((1.1*(Fperm_SI_Woolf2021!$E$9:$E$93-H$58)-63.1579*EXP(-0.19*Fperm_SI_Woolf2021!$E$9:$E$93)+63.1579*EXP(-0.19*H$58))/(Fperm_SI_Woolf2021!$E$9:$E$93-H$58))*(H$58-Fperm_SI_Woolf2021!$E$9:$E$93)/10))) + Fperm_SI_Woolf2021!$G$9:$G$93*EXP(-Fperm_SI_Woolf2021!$J$9:$J$93*$C116*IF(H$58=Fperm_SI_Woolf2021!$E$9:$E$93,1,EXP(LN((1.1*(Fperm_SI_Woolf2021!$E$9:$E$93-H$58)-63.1579*EXP(-0.19*Fperm_SI_Woolf2021!$E$9:$E$93)+63.1579*EXP(-0.19*H$58))/(Fperm_SI_Woolf2021!$E$9:$E$93-H$58))*(H$58-Fperm_SI_Woolf2021!$E$9:$E$93)/10))) + Fperm_SI_Woolf2021!$H$9:$H$93*EXP(-Fperm_SI_Woolf2021!$K$9:$K$93*$C116*IF(H$58=Fperm_SI_Woolf2021!$E$9:$E$93,1,EXP(LN((1.1*(Fperm_SI_Woolf2021!$E$9:$E$93-H$58)-63.1579*EXP(-0.19*Fperm_SI_Woolf2021!$E$9:$E$93)+63.1579*EXP(-0.19*H$58))/(Fperm_SI_Woolf2021!$E$9:$E$93-H$58))*(H$58-Fperm_SI_Woolf2021!$E$9:$E$93)/10))),Fperm_SI_Woolf2021!$D$9:$D$93))</f>
        <v>0.80343749192705005</v>
      </c>
      <c r="I116" s="51" cm="1">
        <f t="array" ref="I116">MIN(1,SLOPE(Fperm_SI_Woolf2021!$F$9:$F$93*EXP(-Fperm_SI_Woolf2021!$I$9:$I$93*$C116*IF(I$58=Fperm_SI_Woolf2021!$E$9:$E$93,1,EXP(LN((1.1*(Fperm_SI_Woolf2021!$E$9:$E$93-I$58)-63.1579*EXP(-0.19*Fperm_SI_Woolf2021!$E$9:$E$93)+63.1579*EXP(-0.19*I$58))/(Fperm_SI_Woolf2021!$E$9:$E$93-I$58))*(I$58-Fperm_SI_Woolf2021!$E$9:$E$93)/10))) + Fperm_SI_Woolf2021!$G$9:$G$93*EXP(-Fperm_SI_Woolf2021!$J$9:$J$93*$C116*IF(I$58=Fperm_SI_Woolf2021!$E$9:$E$93,1,EXP(LN((1.1*(Fperm_SI_Woolf2021!$E$9:$E$93-I$58)-63.1579*EXP(-0.19*Fperm_SI_Woolf2021!$E$9:$E$93)+63.1579*EXP(-0.19*I$58))/(Fperm_SI_Woolf2021!$E$9:$E$93-I$58))*(I$58-Fperm_SI_Woolf2021!$E$9:$E$93)/10))) + Fperm_SI_Woolf2021!$H$9:$H$93*EXP(-Fperm_SI_Woolf2021!$K$9:$K$93*$C116*IF(I$58=Fperm_SI_Woolf2021!$E$9:$E$93,1,EXP(LN((1.1*(Fperm_SI_Woolf2021!$E$9:$E$93-I$58)-63.1579*EXP(-0.19*Fperm_SI_Woolf2021!$E$9:$E$93)+63.1579*EXP(-0.19*I$58))/(Fperm_SI_Woolf2021!$E$9:$E$93-I$58))*(I$58-Fperm_SI_Woolf2021!$E$9:$E$93)/10))),Fperm_SI_Woolf2021!$D$9:$D$93)*I$57+INTERCEPT(Fperm_SI_Woolf2021!$F$9:$F$93*EXP(-Fperm_SI_Woolf2021!$I$9:$I$93*$C116*IF(I$58=Fperm_SI_Woolf2021!$E$9:$E$93,1,EXP(LN((1.1*(Fperm_SI_Woolf2021!$E$9:$E$93-I$58)-63.1579*EXP(-0.19*Fperm_SI_Woolf2021!$E$9:$E$93)+63.1579*EXP(-0.19*I$58))/(Fperm_SI_Woolf2021!$E$9:$E$93-I$58))*(I$58-Fperm_SI_Woolf2021!$E$9:$E$93)/10))) + Fperm_SI_Woolf2021!$G$9:$G$93*EXP(-Fperm_SI_Woolf2021!$J$9:$J$93*$C116*IF(I$58=Fperm_SI_Woolf2021!$E$9:$E$93,1,EXP(LN((1.1*(Fperm_SI_Woolf2021!$E$9:$E$93-I$58)-63.1579*EXP(-0.19*Fperm_SI_Woolf2021!$E$9:$E$93)+63.1579*EXP(-0.19*I$58))/(Fperm_SI_Woolf2021!$E$9:$E$93-I$58))*(I$58-Fperm_SI_Woolf2021!$E$9:$E$93)/10))) + Fperm_SI_Woolf2021!$H$9:$H$93*EXP(-Fperm_SI_Woolf2021!$K$9:$K$93*$C116*IF(I$58=Fperm_SI_Woolf2021!$E$9:$E$93,1,EXP(LN((1.1*(Fperm_SI_Woolf2021!$E$9:$E$93-I$58)-63.1579*EXP(-0.19*Fperm_SI_Woolf2021!$E$9:$E$93)+63.1579*EXP(-0.19*I$58))/(Fperm_SI_Woolf2021!$E$9:$E$93-I$58))*(I$58-Fperm_SI_Woolf2021!$E$9:$E$93)/10))),Fperm_SI_Woolf2021!$D$9:$D$93))</f>
        <v>0.77094228823738353</v>
      </c>
      <c r="J116" s="51" cm="1">
        <f t="array" ref="J116">MIN(1,SLOPE(Fperm_SI_Woolf2021!$F$9:$F$93*EXP(-Fperm_SI_Woolf2021!$I$9:$I$93*$C116*IF(J$58=Fperm_SI_Woolf2021!$E$9:$E$93,1,EXP(LN((1.1*(Fperm_SI_Woolf2021!$E$9:$E$93-J$58)-63.1579*EXP(-0.19*Fperm_SI_Woolf2021!$E$9:$E$93)+63.1579*EXP(-0.19*J$58))/(Fperm_SI_Woolf2021!$E$9:$E$93-J$58))*(J$58-Fperm_SI_Woolf2021!$E$9:$E$93)/10))) + Fperm_SI_Woolf2021!$G$9:$G$93*EXP(-Fperm_SI_Woolf2021!$J$9:$J$93*$C116*IF(J$58=Fperm_SI_Woolf2021!$E$9:$E$93,1,EXP(LN((1.1*(Fperm_SI_Woolf2021!$E$9:$E$93-J$58)-63.1579*EXP(-0.19*Fperm_SI_Woolf2021!$E$9:$E$93)+63.1579*EXP(-0.19*J$58))/(Fperm_SI_Woolf2021!$E$9:$E$93-J$58))*(J$58-Fperm_SI_Woolf2021!$E$9:$E$93)/10))) + Fperm_SI_Woolf2021!$H$9:$H$93*EXP(-Fperm_SI_Woolf2021!$K$9:$K$93*$C116*IF(J$58=Fperm_SI_Woolf2021!$E$9:$E$93,1,EXP(LN((1.1*(Fperm_SI_Woolf2021!$E$9:$E$93-J$58)-63.1579*EXP(-0.19*Fperm_SI_Woolf2021!$E$9:$E$93)+63.1579*EXP(-0.19*J$58))/(Fperm_SI_Woolf2021!$E$9:$E$93-J$58))*(J$58-Fperm_SI_Woolf2021!$E$9:$E$93)/10))),Fperm_SI_Woolf2021!$D$9:$D$93)*J$57+INTERCEPT(Fperm_SI_Woolf2021!$F$9:$F$93*EXP(-Fperm_SI_Woolf2021!$I$9:$I$93*$C116*IF(J$58=Fperm_SI_Woolf2021!$E$9:$E$93,1,EXP(LN((1.1*(Fperm_SI_Woolf2021!$E$9:$E$93-J$58)-63.1579*EXP(-0.19*Fperm_SI_Woolf2021!$E$9:$E$93)+63.1579*EXP(-0.19*J$58))/(Fperm_SI_Woolf2021!$E$9:$E$93-J$58))*(J$58-Fperm_SI_Woolf2021!$E$9:$E$93)/10))) + Fperm_SI_Woolf2021!$G$9:$G$93*EXP(-Fperm_SI_Woolf2021!$J$9:$J$93*$C116*IF(J$58=Fperm_SI_Woolf2021!$E$9:$E$93,1,EXP(LN((1.1*(Fperm_SI_Woolf2021!$E$9:$E$93-J$58)-63.1579*EXP(-0.19*Fperm_SI_Woolf2021!$E$9:$E$93)+63.1579*EXP(-0.19*J$58))/(Fperm_SI_Woolf2021!$E$9:$E$93-J$58))*(J$58-Fperm_SI_Woolf2021!$E$9:$E$93)/10))) + Fperm_SI_Woolf2021!$H$9:$H$93*EXP(-Fperm_SI_Woolf2021!$K$9:$K$93*$C116*IF(J$58=Fperm_SI_Woolf2021!$E$9:$E$93,1,EXP(LN((1.1*(Fperm_SI_Woolf2021!$E$9:$E$93-J$58)-63.1579*EXP(-0.19*Fperm_SI_Woolf2021!$E$9:$E$93)+63.1579*EXP(-0.19*J$58))/(Fperm_SI_Woolf2021!$E$9:$E$93-J$58))*(J$58-Fperm_SI_Woolf2021!$E$9:$E$93)/10))),Fperm_SI_Woolf2021!$D$9:$D$93))</f>
        <v>0.73844708454771701</v>
      </c>
      <c r="K116" s="51" cm="1">
        <f t="array" ref="K116">MIN(1,SLOPE(Fperm_SI_Woolf2021!$F$9:$F$93*EXP(-Fperm_SI_Woolf2021!$I$9:$I$93*$C116*IF(K$58=Fperm_SI_Woolf2021!$E$9:$E$93,1,EXP(LN((1.1*(Fperm_SI_Woolf2021!$E$9:$E$93-K$58)-63.1579*EXP(-0.19*Fperm_SI_Woolf2021!$E$9:$E$93)+63.1579*EXP(-0.19*K$58))/(Fperm_SI_Woolf2021!$E$9:$E$93-K$58))*(K$58-Fperm_SI_Woolf2021!$E$9:$E$93)/10))) + Fperm_SI_Woolf2021!$G$9:$G$93*EXP(-Fperm_SI_Woolf2021!$J$9:$J$93*$C116*IF(K$58=Fperm_SI_Woolf2021!$E$9:$E$93,1,EXP(LN((1.1*(Fperm_SI_Woolf2021!$E$9:$E$93-K$58)-63.1579*EXP(-0.19*Fperm_SI_Woolf2021!$E$9:$E$93)+63.1579*EXP(-0.19*K$58))/(Fperm_SI_Woolf2021!$E$9:$E$93-K$58))*(K$58-Fperm_SI_Woolf2021!$E$9:$E$93)/10))) + Fperm_SI_Woolf2021!$H$9:$H$93*EXP(-Fperm_SI_Woolf2021!$K$9:$K$93*$C116*IF(K$58=Fperm_SI_Woolf2021!$E$9:$E$93,1,EXP(LN((1.1*(Fperm_SI_Woolf2021!$E$9:$E$93-K$58)-63.1579*EXP(-0.19*Fperm_SI_Woolf2021!$E$9:$E$93)+63.1579*EXP(-0.19*K$58))/(Fperm_SI_Woolf2021!$E$9:$E$93-K$58))*(K$58-Fperm_SI_Woolf2021!$E$9:$E$93)/10))),Fperm_SI_Woolf2021!$D$9:$D$93)*K$57+INTERCEPT(Fperm_SI_Woolf2021!$F$9:$F$93*EXP(-Fperm_SI_Woolf2021!$I$9:$I$93*$C116*IF(K$58=Fperm_SI_Woolf2021!$E$9:$E$93,1,EXP(LN((1.1*(Fperm_SI_Woolf2021!$E$9:$E$93-K$58)-63.1579*EXP(-0.19*Fperm_SI_Woolf2021!$E$9:$E$93)+63.1579*EXP(-0.19*K$58))/(Fperm_SI_Woolf2021!$E$9:$E$93-K$58))*(K$58-Fperm_SI_Woolf2021!$E$9:$E$93)/10))) + Fperm_SI_Woolf2021!$G$9:$G$93*EXP(-Fperm_SI_Woolf2021!$J$9:$J$93*$C116*IF(K$58=Fperm_SI_Woolf2021!$E$9:$E$93,1,EXP(LN((1.1*(Fperm_SI_Woolf2021!$E$9:$E$93-K$58)-63.1579*EXP(-0.19*Fperm_SI_Woolf2021!$E$9:$E$93)+63.1579*EXP(-0.19*K$58))/(Fperm_SI_Woolf2021!$E$9:$E$93-K$58))*(K$58-Fperm_SI_Woolf2021!$E$9:$E$93)/10))) + Fperm_SI_Woolf2021!$H$9:$H$93*EXP(-Fperm_SI_Woolf2021!$K$9:$K$93*$C116*IF(K$58=Fperm_SI_Woolf2021!$E$9:$E$93,1,EXP(LN((1.1*(Fperm_SI_Woolf2021!$E$9:$E$93-K$58)-63.1579*EXP(-0.19*Fperm_SI_Woolf2021!$E$9:$E$93)+63.1579*EXP(-0.19*K$58))/(Fperm_SI_Woolf2021!$E$9:$E$93-K$58))*(K$58-Fperm_SI_Woolf2021!$E$9:$E$93)/10))),Fperm_SI_Woolf2021!$D$9:$D$93))</f>
        <v>0.7059518808580505</v>
      </c>
      <c r="L116" s="51" cm="1">
        <f t="array" ref="L116">MIN(1,SLOPE(Fperm_SI_Woolf2021!$F$9:$F$93*EXP(-Fperm_SI_Woolf2021!$I$9:$I$93*$C116*IF(L$58=Fperm_SI_Woolf2021!$E$9:$E$93,1,EXP(LN((1.1*(Fperm_SI_Woolf2021!$E$9:$E$93-L$58)-63.1579*EXP(-0.19*Fperm_SI_Woolf2021!$E$9:$E$93)+63.1579*EXP(-0.19*L$58))/(Fperm_SI_Woolf2021!$E$9:$E$93-L$58))*(L$58-Fperm_SI_Woolf2021!$E$9:$E$93)/10))) + Fperm_SI_Woolf2021!$G$9:$G$93*EXP(-Fperm_SI_Woolf2021!$J$9:$J$93*$C116*IF(L$58=Fperm_SI_Woolf2021!$E$9:$E$93,1,EXP(LN((1.1*(Fperm_SI_Woolf2021!$E$9:$E$93-L$58)-63.1579*EXP(-0.19*Fperm_SI_Woolf2021!$E$9:$E$93)+63.1579*EXP(-0.19*L$58))/(Fperm_SI_Woolf2021!$E$9:$E$93-L$58))*(L$58-Fperm_SI_Woolf2021!$E$9:$E$93)/10))) + Fperm_SI_Woolf2021!$H$9:$H$93*EXP(-Fperm_SI_Woolf2021!$K$9:$K$93*$C116*IF(L$58=Fperm_SI_Woolf2021!$E$9:$E$93,1,EXP(LN((1.1*(Fperm_SI_Woolf2021!$E$9:$E$93-L$58)-63.1579*EXP(-0.19*Fperm_SI_Woolf2021!$E$9:$E$93)+63.1579*EXP(-0.19*L$58))/(Fperm_SI_Woolf2021!$E$9:$E$93-L$58))*(L$58-Fperm_SI_Woolf2021!$E$9:$E$93)/10))),Fperm_SI_Woolf2021!$D$9:$D$93)*L$57+INTERCEPT(Fperm_SI_Woolf2021!$F$9:$F$93*EXP(-Fperm_SI_Woolf2021!$I$9:$I$93*$C116*IF(L$58=Fperm_SI_Woolf2021!$E$9:$E$93,1,EXP(LN((1.1*(Fperm_SI_Woolf2021!$E$9:$E$93-L$58)-63.1579*EXP(-0.19*Fperm_SI_Woolf2021!$E$9:$E$93)+63.1579*EXP(-0.19*L$58))/(Fperm_SI_Woolf2021!$E$9:$E$93-L$58))*(L$58-Fperm_SI_Woolf2021!$E$9:$E$93)/10))) + Fperm_SI_Woolf2021!$G$9:$G$93*EXP(-Fperm_SI_Woolf2021!$J$9:$J$93*$C116*IF(L$58=Fperm_SI_Woolf2021!$E$9:$E$93,1,EXP(LN((1.1*(Fperm_SI_Woolf2021!$E$9:$E$93-L$58)-63.1579*EXP(-0.19*Fperm_SI_Woolf2021!$E$9:$E$93)+63.1579*EXP(-0.19*L$58))/(Fperm_SI_Woolf2021!$E$9:$E$93-L$58))*(L$58-Fperm_SI_Woolf2021!$E$9:$E$93)/10))) + Fperm_SI_Woolf2021!$H$9:$H$93*EXP(-Fperm_SI_Woolf2021!$K$9:$K$93*$C116*IF(L$58=Fperm_SI_Woolf2021!$E$9:$E$93,1,EXP(LN((1.1*(Fperm_SI_Woolf2021!$E$9:$E$93-L$58)-63.1579*EXP(-0.19*Fperm_SI_Woolf2021!$E$9:$E$93)+63.1579*EXP(-0.19*L$58))/(Fperm_SI_Woolf2021!$E$9:$E$93-L$58))*(L$58-Fperm_SI_Woolf2021!$E$9:$E$93)/10))),Fperm_SI_Woolf2021!$D$9:$D$93))</f>
        <v>0.67345667716838409</v>
      </c>
      <c r="M116" s="51" cm="1">
        <f t="array" ref="M116">MIN(1,SLOPE(Fperm_SI_Woolf2021!$F$9:$F$93*EXP(-Fperm_SI_Woolf2021!$I$9:$I$93*$C116*IF(M$58=Fperm_SI_Woolf2021!$E$9:$E$93,1,EXP(LN((1.1*(Fperm_SI_Woolf2021!$E$9:$E$93-M$58)-63.1579*EXP(-0.19*Fperm_SI_Woolf2021!$E$9:$E$93)+63.1579*EXP(-0.19*M$58))/(Fperm_SI_Woolf2021!$E$9:$E$93-M$58))*(M$58-Fperm_SI_Woolf2021!$E$9:$E$93)/10))) + Fperm_SI_Woolf2021!$G$9:$G$93*EXP(-Fperm_SI_Woolf2021!$J$9:$J$93*$C116*IF(M$58=Fperm_SI_Woolf2021!$E$9:$E$93,1,EXP(LN((1.1*(Fperm_SI_Woolf2021!$E$9:$E$93-M$58)-63.1579*EXP(-0.19*Fperm_SI_Woolf2021!$E$9:$E$93)+63.1579*EXP(-0.19*M$58))/(Fperm_SI_Woolf2021!$E$9:$E$93-M$58))*(M$58-Fperm_SI_Woolf2021!$E$9:$E$93)/10))) + Fperm_SI_Woolf2021!$H$9:$H$93*EXP(-Fperm_SI_Woolf2021!$K$9:$K$93*$C116*IF(M$58=Fperm_SI_Woolf2021!$E$9:$E$93,1,EXP(LN((1.1*(Fperm_SI_Woolf2021!$E$9:$E$93-M$58)-63.1579*EXP(-0.19*Fperm_SI_Woolf2021!$E$9:$E$93)+63.1579*EXP(-0.19*M$58))/(Fperm_SI_Woolf2021!$E$9:$E$93-M$58))*(M$58-Fperm_SI_Woolf2021!$E$9:$E$93)/10))),Fperm_SI_Woolf2021!$D$9:$D$93)*M$57+INTERCEPT(Fperm_SI_Woolf2021!$F$9:$F$93*EXP(-Fperm_SI_Woolf2021!$I$9:$I$93*$C116*IF(M$58=Fperm_SI_Woolf2021!$E$9:$E$93,1,EXP(LN((1.1*(Fperm_SI_Woolf2021!$E$9:$E$93-M$58)-63.1579*EXP(-0.19*Fperm_SI_Woolf2021!$E$9:$E$93)+63.1579*EXP(-0.19*M$58))/(Fperm_SI_Woolf2021!$E$9:$E$93-M$58))*(M$58-Fperm_SI_Woolf2021!$E$9:$E$93)/10))) + Fperm_SI_Woolf2021!$G$9:$G$93*EXP(-Fperm_SI_Woolf2021!$J$9:$J$93*$C116*IF(M$58=Fperm_SI_Woolf2021!$E$9:$E$93,1,EXP(LN((1.1*(Fperm_SI_Woolf2021!$E$9:$E$93-M$58)-63.1579*EXP(-0.19*Fperm_SI_Woolf2021!$E$9:$E$93)+63.1579*EXP(-0.19*M$58))/(Fperm_SI_Woolf2021!$E$9:$E$93-M$58))*(M$58-Fperm_SI_Woolf2021!$E$9:$E$93)/10))) + Fperm_SI_Woolf2021!$H$9:$H$93*EXP(-Fperm_SI_Woolf2021!$K$9:$K$93*$C116*IF(M$58=Fperm_SI_Woolf2021!$E$9:$E$93,1,EXP(LN((1.1*(Fperm_SI_Woolf2021!$E$9:$E$93-M$58)-63.1579*EXP(-0.19*Fperm_SI_Woolf2021!$E$9:$E$93)+63.1579*EXP(-0.19*M$58))/(Fperm_SI_Woolf2021!$E$9:$E$93-M$58))*(M$58-Fperm_SI_Woolf2021!$E$9:$E$93)/10))),Fperm_SI_Woolf2021!$D$9:$D$93))</f>
        <v>0.64096147347871746</v>
      </c>
      <c r="N116" s="51" cm="1">
        <f t="array" ref="N116">MIN(1,SLOPE(Fperm_SI_Woolf2021!$F$9:$F$93*EXP(-Fperm_SI_Woolf2021!$I$9:$I$93*$C116*IF(N$58=Fperm_SI_Woolf2021!$E$9:$E$93,1,EXP(LN((1.1*(Fperm_SI_Woolf2021!$E$9:$E$93-N$58)-63.1579*EXP(-0.19*Fperm_SI_Woolf2021!$E$9:$E$93)+63.1579*EXP(-0.19*N$58))/(Fperm_SI_Woolf2021!$E$9:$E$93-N$58))*(N$58-Fperm_SI_Woolf2021!$E$9:$E$93)/10))) + Fperm_SI_Woolf2021!$G$9:$G$93*EXP(-Fperm_SI_Woolf2021!$J$9:$J$93*$C116*IF(N$58=Fperm_SI_Woolf2021!$E$9:$E$93,1,EXP(LN((1.1*(Fperm_SI_Woolf2021!$E$9:$E$93-N$58)-63.1579*EXP(-0.19*Fperm_SI_Woolf2021!$E$9:$E$93)+63.1579*EXP(-0.19*N$58))/(Fperm_SI_Woolf2021!$E$9:$E$93-N$58))*(N$58-Fperm_SI_Woolf2021!$E$9:$E$93)/10))) + Fperm_SI_Woolf2021!$H$9:$H$93*EXP(-Fperm_SI_Woolf2021!$K$9:$K$93*$C116*IF(N$58=Fperm_SI_Woolf2021!$E$9:$E$93,1,EXP(LN((1.1*(Fperm_SI_Woolf2021!$E$9:$E$93-N$58)-63.1579*EXP(-0.19*Fperm_SI_Woolf2021!$E$9:$E$93)+63.1579*EXP(-0.19*N$58))/(Fperm_SI_Woolf2021!$E$9:$E$93-N$58))*(N$58-Fperm_SI_Woolf2021!$E$9:$E$93)/10))),Fperm_SI_Woolf2021!$D$9:$D$93)*N$57+INTERCEPT(Fperm_SI_Woolf2021!$F$9:$F$93*EXP(-Fperm_SI_Woolf2021!$I$9:$I$93*$C116*IF(N$58=Fperm_SI_Woolf2021!$E$9:$E$93,1,EXP(LN((1.1*(Fperm_SI_Woolf2021!$E$9:$E$93-N$58)-63.1579*EXP(-0.19*Fperm_SI_Woolf2021!$E$9:$E$93)+63.1579*EXP(-0.19*N$58))/(Fperm_SI_Woolf2021!$E$9:$E$93-N$58))*(N$58-Fperm_SI_Woolf2021!$E$9:$E$93)/10))) + Fperm_SI_Woolf2021!$G$9:$G$93*EXP(-Fperm_SI_Woolf2021!$J$9:$J$93*$C116*IF(N$58=Fperm_SI_Woolf2021!$E$9:$E$93,1,EXP(LN((1.1*(Fperm_SI_Woolf2021!$E$9:$E$93-N$58)-63.1579*EXP(-0.19*Fperm_SI_Woolf2021!$E$9:$E$93)+63.1579*EXP(-0.19*N$58))/(Fperm_SI_Woolf2021!$E$9:$E$93-N$58))*(N$58-Fperm_SI_Woolf2021!$E$9:$E$93)/10))) + Fperm_SI_Woolf2021!$H$9:$H$93*EXP(-Fperm_SI_Woolf2021!$K$9:$K$93*$C116*IF(N$58=Fperm_SI_Woolf2021!$E$9:$E$93,1,EXP(LN((1.1*(Fperm_SI_Woolf2021!$E$9:$E$93-N$58)-63.1579*EXP(-0.19*Fperm_SI_Woolf2021!$E$9:$E$93)+63.1579*EXP(-0.19*N$58))/(Fperm_SI_Woolf2021!$E$9:$E$93-N$58))*(N$58-Fperm_SI_Woolf2021!$E$9:$E$93)/10))),Fperm_SI_Woolf2021!$D$9:$D$93))</f>
        <v>0.60846626978905105</v>
      </c>
      <c r="O116" s="51" cm="1">
        <f t="array" ref="O116">MIN(1,SLOPE(Fperm_SI_Woolf2021!$F$9:$F$93*EXP(-Fperm_SI_Woolf2021!$I$9:$I$93*$C116*IF(O$58=Fperm_SI_Woolf2021!$E$9:$E$93,1,EXP(LN((1.1*(Fperm_SI_Woolf2021!$E$9:$E$93-O$58)-63.1579*EXP(-0.19*Fperm_SI_Woolf2021!$E$9:$E$93)+63.1579*EXP(-0.19*O$58))/(Fperm_SI_Woolf2021!$E$9:$E$93-O$58))*(O$58-Fperm_SI_Woolf2021!$E$9:$E$93)/10))) + Fperm_SI_Woolf2021!$G$9:$G$93*EXP(-Fperm_SI_Woolf2021!$J$9:$J$93*$C116*IF(O$58=Fperm_SI_Woolf2021!$E$9:$E$93,1,EXP(LN((1.1*(Fperm_SI_Woolf2021!$E$9:$E$93-O$58)-63.1579*EXP(-0.19*Fperm_SI_Woolf2021!$E$9:$E$93)+63.1579*EXP(-0.19*O$58))/(Fperm_SI_Woolf2021!$E$9:$E$93-O$58))*(O$58-Fperm_SI_Woolf2021!$E$9:$E$93)/10))) + Fperm_SI_Woolf2021!$H$9:$H$93*EXP(-Fperm_SI_Woolf2021!$K$9:$K$93*$C116*IF(O$58=Fperm_SI_Woolf2021!$E$9:$E$93,1,EXP(LN((1.1*(Fperm_SI_Woolf2021!$E$9:$E$93-O$58)-63.1579*EXP(-0.19*Fperm_SI_Woolf2021!$E$9:$E$93)+63.1579*EXP(-0.19*O$58))/(Fperm_SI_Woolf2021!$E$9:$E$93-O$58))*(O$58-Fperm_SI_Woolf2021!$E$9:$E$93)/10))),Fperm_SI_Woolf2021!$D$9:$D$93)*O$57+INTERCEPT(Fperm_SI_Woolf2021!$F$9:$F$93*EXP(-Fperm_SI_Woolf2021!$I$9:$I$93*$C116*IF(O$58=Fperm_SI_Woolf2021!$E$9:$E$93,1,EXP(LN((1.1*(Fperm_SI_Woolf2021!$E$9:$E$93-O$58)-63.1579*EXP(-0.19*Fperm_SI_Woolf2021!$E$9:$E$93)+63.1579*EXP(-0.19*O$58))/(Fperm_SI_Woolf2021!$E$9:$E$93-O$58))*(O$58-Fperm_SI_Woolf2021!$E$9:$E$93)/10))) + Fperm_SI_Woolf2021!$G$9:$G$93*EXP(-Fperm_SI_Woolf2021!$J$9:$J$93*$C116*IF(O$58=Fperm_SI_Woolf2021!$E$9:$E$93,1,EXP(LN((1.1*(Fperm_SI_Woolf2021!$E$9:$E$93-O$58)-63.1579*EXP(-0.19*Fperm_SI_Woolf2021!$E$9:$E$93)+63.1579*EXP(-0.19*O$58))/(Fperm_SI_Woolf2021!$E$9:$E$93-O$58))*(O$58-Fperm_SI_Woolf2021!$E$9:$E$93)/10))) + Fperm_SI_Woolf2021!$H$9:$H$93*EXP(-Fperm_SI_Woolf2021!$K$9:$K$93*$C116*IF(O$58=Fperm_SI_Woolf2021!$E$9:$E$93,1,EXP(LN((1.1*(Fperm_SI_Woolf2021!$E$9:$E$93-O$58)-63.1579*EXP(-0.19*Fperm_SI_Woolf2021!$E$9:$E$93)+63.1579*EXP(-0.19*O$58))/(Fperm_SI_Woolf2021!$E$9:$E$93-O$58))*(O$58-Fperm_SI_Woolf2021!$E$9:$E$93)/10))),Fperm_SI_Woolf2021!$D$9:$D$93))</f>
        <v>0.57597106609938442</v>
      </c>
      <c r="P116" s="51" cm="1">
        <f t="array" ref="P116">MIN(1,SLOPE(Fperm_SI_Woolf2021!$F$9:$F$93*EXP(-Fperm_SI_Woolf2021!$I$9:$I$93*$C116*IF(P$58=Fperm_SI_Woolf2021!$E$9:$E$93,1,EXP(LN((1.1*(Fperm_SI_Woolf2021!$E$9:$E$93-P$58)-63.1579*EXP(-0.19*Fperm_SI_Woolf2021!$E$9:$E$93)+63.1579*EXP(-0.19*P$58))/(Fperm_SI_Woolf2021!$E$9:$E$93-P$58))*(P$58-Fperm_SI_Woolf2021!$E$9:$E$93)/10))) + Fperm_SI_Woolf2021!$G$9:$G$93*EXP(-Fperm_SI_Woolf2021!$J$9:$J$93*$C116*IF(P$58=Fperm_SI_Woolf2021!$E$9:$E$93,1,EXP(LN((1.1*(Fperm_SI_Woolf2021!$E$9:$E$93-P$58)-63.1579*EXP(-0.19*Fperm_SI_Woolf2021!$E$9:$E$93)+63.1579*EXP(-0.19*P$58))/(Fperm_SI_Woolf2021!$E$9:$E$93-P$58))*(P$58-Fperm_SI_Woolf2021!$E$9:$E$93)/10))) + Fperm_SI_Woolf2021!$H$9:$H$93*EXP(-Fperm_SI_Woolf2021!$K$9:$K$93*$C116*IF(P$58=Fperm_SI_Woolf2021!$E$9:$E$93,1,EXP(LN((1.1*(Fperm_SI_Woolf2021!$E$9:$E$93-P$58)-63.1579*EXP(-0.19*Fperm_SI_Woolf2021!$E$9:$E$93)+63.1579*EXP(-0.19*P$58))/(Fperm_SI_Woolf2021!$E$9:$E$93-P$58))*(P$58-Fperm_SI_Woolf2021!$E$9:$E$93)/10))),Fperm_SI_Woolf2021!$D$9:$D$93)*P$57+INTERCEPT(Fperm_SI_Woolf2021!$F$9:$F$93*EXP(-Fperm_SI_Woolf2021!$I$9:$I$93*$C116*IF(P$58=Fperm_SI_Woolf2021!$E$9:$E$93,1,EXP(LN((1.1*(Fperm_SI_Woolf2021!$E$9:$E$93-P$58)-63.1579*EXP(-0.19*Fperm_SI_Woolf2021!$E$9:$E$93)+63.1579*EXP(-0.19*P$58))/(Fperm_SI_Woolf2021!$E$9:$E$93-P$58))*(P$58-Fperm_SI_Woolf2021!$E$9:$E$93)/10))) + Fperm_SI_Woolf2021!$G$9:$G$93*EXP(-Fperm_SI_Woolf2021!$J$9:$J$93*$C116*IF(P$58=Fperm_SI_Woolf2021!$E$9:$E$93,1,EXP(LN((1.1*(Fperm_SI_Woolf2021!$E$9:$E$93-P$58)-63.1579*EXP(-0.19*Fperm_SI_Woolf2021!$E$9:$E$93)+63.1579*EXP(-0.19*P$58))/(Fperm_SI_Woolf2021!$E$9:$E$93-P$58))*(P$58-Fperm_SI_Woolf2021!$E$9:$E$93)/10))) + Fperm_SI_Woolf2021!$H$9:$H$93*EXP(-Fperm_SI_Woolf2021!$K$9:$K$93*$C116*IF(P$58=Fperm_SI_Woolf2021!$E$9:$E$93,1,EXP(LN((1.1*(Fperm_SI_Woolf2021!$E$9:$E$93-P$58)-63.1579*EXP(-0.19*Fperm_SI_Woolf2021!$E$9:$E$93)+63.1579*EXP(-0.19*P$58))/(Fperm_SI_Woolf2021!$E$9:$E$93-P$58))*(P$58-Fperm_SI_Woolf2021!$E$9:$E$93)/10))),Fperm_SI_Woolf2021!$D$9:$D$93))</f>
        <v>0.5434758624097179</v>
      </c>
      <c r="Q116" s="51" cm="1">
        <f t="array" ref="Q116">MIN(1,SLOPE(Fperm_SI_Woolf2021!$F$9:$F$93*EXP(-Fperm_SI_Woolf2021!$I$9:$I$93*$C116*IF(Q$58=Fperm_SI_Woolf2021!$E$9:$E$93,1,EXP(LN((1.1*(Fperm_SI_Woolf2021!$E$9:$E$93-Q$58)-63.1579*EXP(-0.19*Fperm_SI_Woolf2021!$E$9:$E$93)+63.1579*EXP(-0.19*Q$58))/(Fperm_SI_Woolf2021!$E$9:$E$93-Q$58))*(Q$58-Fperm_SI_Woolf2021!$E$9:$E$93)/10))) + Fperm_SI_Woolf2021!$G$9:$G$93*EXP(-Fperm_SI_Woolf2021!$J$9:$J$93*$C116*IF(Q$58=Fperm_SI_Woolf2021!$E$9:$E$93,1,EXP(LN((1.1*(Fperm_SI_Woolf2021!$E$9:$E$93-Q$58)-63.1579*EXP(-0.19*Fperm_SI_Woolf2021!$E$9:$E$93)+63.1579*EXP(-0.19*Q$58))/(Fperm_SI_Woolf2021!$E$9:$E$93-Q$58))*(Q$58-Fperm_SI_Woolf2021!$E$9:$E$93)/10))) + Fperm_SI_Woolf2021!$H$9:$H$93*EXP(-Fperm_SI_Woolf2021!$K$9:$K$93*$C116*IF(Q$58=Fperm_SI_Woolf2021!$E$9:$E$93,1,EXP(LN((1.1*(Fperm_SI_Woolf2021!$E$9:$E$93-Q$58)-63.1579*EXP(-0.19*Fperm_SI_Woolf2021!$E$9:$E$93)+63.1579*EXP(-0.19*Q$58))/(Fperm_SI_Woolf2021!$E$9:$E$93-Q$58))*(Q$58-Fperm_SI_Woolf2021!$E$9:$E$93)/10))),Fperm_SI_Woolf2021!$D$9:$D$93)*Q$57+INTERCEPT(Fperm_SI_Woolf2021!$F$9:$F$93*EXP(-Fperm_SI_Woolf2021!$I$9:$I$93*$C116*IF(Q$58=Fperm_SI_Woolf2021!$E$9:$E$93,1,EXP(LN((1.1*(Fperm_SI_Woolf2021!$E$9:$E$93-Q$58)-63.1579*EXP(-0.19*Fperm_SI_Woolf2021!$E$9:$E$93)+63.1579*EXP(-0.19*Q$58))/(Fperm_SI_Woolf2021!$E$9:$E$93-Q$58))*(Q$58-Fperm_SI_Woolf2021!$E$9:$E$93)/10))) + Fperm_SI_Woolf2021!$G$9:$G$93*EXP(-Fperm_SI_Woolf2021!$J$9:$J$93*$C116*IF(Q$58=Fperm_SI_Woolf2021!$E$9:$E$93,1,EXP(LN((1.1*(Fperm_SI_Woolf2021!$E$9:$E$93-Q$58)-63.1579*EXP(-0.19*Fperm_SI_Woolf2021!$E$9:$E$93)+63.1579*EXP(-0.19*Q$58))/(Fperm_SI_Woolf2021!$E$9:$E$93-Q$58))*(Q$58-Fperm_SI_Woolf2021!$E$9:$E$93)/10))) + Fperm_SI_Woolf2021!$H$9:$H$93*EXP(-Fperm_SI_Woolf2021!$K$9:$K$93*$C116*IF(Q$58=Fperm_SI_Woolf2021!$E$9:$E$93,1,EXP(LN((1.1*(Fperm_SI_Woolf2021!$E$9:$E$93-Q$58)-63.1579*EXP(-0.19*Fperm_SI_Woolf2021!$E$9:$E$93)+63.1579*EXP(-0.19*Q$58))/(Fperm_SI_Woolf2021!$E$9:$E$93-Q$58))*(Q$58-Fperm_SI_Woolf2021!$E$9:$E$93)/10))),Fperm_SI_Woolf2021!$D$9:$D$93))</f>
        <v>0.51098065872005138</v>
      </c>
      <c r="R116" s="51" cm="1">
        <f t="array" ref="R116">MIN(1,SLOPE(Fperm_SI_Woolf2021!$F$9:$F$93*EXP(-Fperm_SI_Woolf2021!$I$9:$I$93*$C116*IF(R$58=Fperm_SI_Woolf2021!$E$9:$E$93,1,EXP(LN((1.1*(Fperm_SI_Woolf2021!$E$9:$E$93-R$58)-63.1579*EXP(-0.19*Fperm_SI_Woolf2021!$E$9:$E$93)+63.1579*EXP(-0.19*R$58))/(Fperm_SI_Woolf2021!$E$9:$E$93-R$58))*(R$58-Fperm_SI_Woolf2021!$E$9:$E$93)/10))) + Fperm_SI_Woolf2021!$G$9:$G$93*EXP(-Fperm_SI_Woolf2021!$J$9:$J$93*$C116*IF(R$58=Fperm_SI_Woolf2021!$E$9:$E$93,1,EXP(LN((1.1*(Fperm_SI_Woolf2021!$E$9:$E$93-R$58)-63.1579*EXP(-0.19*Fperm_SI_Woolf2021!$E$9:$E$93)+63.1579*EXP(-0.19*R$58))/(Fperm_SI_Woolf2021!$E$9:$E$93-R$58))*(R$58-Fperm_SI_Woolf2021!$E$9:$E$93)/10))) + Fperm_SI_Woolf2021!$H$9:$H$93*EXP(-Fperm_SI_Woolf2021!$K$9:$K$93*$C116*IF(R$58=Fperm_SI_Woolf2021!$E$9:$E$93,1,EXP(LN((1.1*(Fperm_SI_Woolf2021!$E$9:$E$93-R$58)-63.1579*EXP(-0.19*Fperm_SI_Woolf2021!$E$9:$E$93)+63.1579*EXP(-0.19*R$58))/(Fperm_SI_Woolf2021!$E$9:$E$93-R$58))*(R$58-Fperm_SI_Woolf2021!$E$9:$E$93)/10))),Fperm_SI_Woolf2021!$D$9:$D$93)*R$57+INTERCEPT(Fperm_SI_Woolf2021!$F$9:$F$93*EXP(-Fperm_SI_Woolf2021!$I$9:$I$93*$C116*IF(R$58=Fperm_SI_Woolf2021!$E$9:$E$93,1,EXP(LN((1.1*(Fperm_SI_Woolf2021!$E$9:$E$93-R$58)-63.1579*EXP(-0.19*Fperm_SI_Woolf2021!$E$9:$E$93)+63.1579*EXP(-0.19*R$58))/(Fperm_SI_Woolf2021!$E$9:$E$93-R$58))*(R$58-Fperm_SI_Woolf2021!$E$9:$E$93)/10))) + Fperm_SI_Woolf2021!$G$9:$G$93*EXP(-Fperm_SI_Woolf2021!$J$9:$J$93*$C116*IF(R$58=Fperm_SI_Woolf2021!$E$9:$E$93,1,EXP(LN((1.1*(Fperm_SI_Woolf2021!$E$9:$E$93-R$58)-63.1579*EXP(-0.19*Fperm_SI_Woolf2021!$E$9:$E$93)+63.1579*EXP(-0.19*R$58))/(Fperm_SI_Woolf2021!$E$9:$E$93-R$58))*(R$58-Fperm_SI_Woolf2021!$E$9:$E$93)/10))) + Fperm_SI_Woolf2021!$H$9:$H$93*EXP(-Fperm_SI_Woolf2021!$K$9:$K$93*$C116*IF(R$58=Fperm_SI_Woolf2021!$E$9:$E$93,1,EXP(LN((1.1*(Fperm_SI_Woolf2021!$E$9:$E$93-R$58)-63.1579*EXP(-0.19*Fperm_SI_Woolf2021!$E$9:$E$93)+63.1579*EXP(-0.19*R$58))/(Fperm_SI_Woolf2021!$E$9:$E$93-R$58))*(R$58-Fperm_SI_Woolf2021!$E$9:$E$93)/10))),Fperm_SI_Woolf2021!$D$9:$D$93))</f>
        <v>0.47848545503038481</v>
      </c>
      <c r="S116" s="51" cm="1">
        <f t="array" ref="S116">MIN(1,SLOPE(Fperm_SI_Woolf2021!$F$9:$F$93*EXP(-Fperm_SI_Woolf2021!$I$9:$I$93*$C116*IF(S$58=Fperm_SI_Woolf2021!$E$9:$E$93,1,EXP(LN((1.1*(Fperm_SI_Woolf2021!$E$9:$E$93-S$58)-63.1579*EXP(-0.19*Fperm_SI_Woolf2021!$E$9:$E$93)+63.1579*EXP(-0.19*S$58))/(Fperm_SI_Woolf2021!$E$9:$E$93-S$58))*(S$58-Fperm_SI_Woolf2021!$E$9:$E$93)/10))) + Fperm_SI_Woolf2021!$G$9:$G$93*EXP(-Fperm_SI_Woolf2021!$J$9:$J$93*$C116*IF(S$58=Fperm_SI_Woolf2021!$E$9:$E$93,1,EXP(LN((1.1*(Fperm_SI_Woolf2021!$E$9:$E$93-S$58)-63.1579*EXP(-0.19*Fperm_SI_Woolf2021!$E$9:$E$93)+63.1579*EXP(-0.19*S$58))/(Fperm_SI_Woolf2021!$E$9:$E$93-S$58))*(S$58-Fperm_SI_Woolf2021!$E$9:$E$93)/10))) + Fperm_SI_Woolf2021!$H$9:$H$93*EXP(-Fperm_SI_Woolf2021!$K$9:$K$93*$C116*IF(S$58=Fperm_SI_Woolf2021!$E$9:$E$93,1,EXP(LN((1.1*(Fperm_SI_Woolf2021!$E$9:$E$93-S$58)-63.1579*EXP(-0.19*Fperm_SI_Woolf2021!$E$9:$E$93)+63.1579*EXP(-0.19*S$58))/(Fperm_SI_Woolf2021!$E$9:$E$93-S$58))*(S$58-Fperm_SI_Woolf2021!$E$9:$E$93)/10))),Fperm_SI_Woolf2021!$D$9:$D$93)*S$57+INTERCEPT(Fperm_SI_Woolf2021!$F$9:$F$93*EXP(-Fperm_SI_Woolf2021!$I$9:$I$93*$C116*IF(S$58=Fperm_SI_Woolf2021!$E$9:$E$93,1,EXP(LN((1.1*(Fperm_SI_Woolf2021!$E$9:$E$93-S$58)-63.1579*EXP(-0.19*Fperm_SI_Woolf2021!$E$9:$E$93)+63.1579*EXP(-0.19*S$58))/(Fperm_SI_Woolf2021!$E$9:$E$93-S$58))*(S$58-Fperm_SI_Woolf2021!$E$9:$E$93)/10))) + Fperm_SI_Woolf2021!$G$9:$G$93*EXP(-Fperm_SI_Woolf2021!$J$9:$J$93*$C116*IF(S$58=Fperm_SI_Woolf2021!$E$9:$E$93,1,EXP(LN((1.1*(Fperm_SI_Woolf2021!$E$9:$E$93-S$58)-63.1579*EXP(-0.19*Fperm_SI_Woolf2021!$E$9:$E$93)+63.1579*EXP(-0.19*S$58))/(Fperm_SI_Woolf2021!$E$9:$E$93-S$58))*(S$58-Fperm_SI_Woolf2021!$E$9:$E$93)/10))) + Fperm_SI_Woolf2021!$H$9:$H$93*EXP(-Fperm_SI_Woolf2021!$K$9:$K$93*$C116*IF(S$58=Fperm_SI_Woolf2021!$E$9:$E$93,1,EXP(LN((1.1*(Fperm_SI_Woolf2021!$E$9:$E$93-S$58)-63.1579*EXP(-0.19*Fperm_SI_Woolf2021!$E$9:$E$93)+63.1579*EXP(-0.19*S$58))/(Fperm_SI_Woolf2021!$E$9:$E$93-S$58))*(S$58-Fperm_SI_Woolf2021!$E$9:$E$93)/10))),Fperm_SI_Woolf2021!$D$9:$D$93))</f>
        <v>0.67288069378750415</v>
      </c>
      <c r="T116" s="51" cm="1">
        <f t="array" ref="T116">MIN(1,SLOPE(Fperm_SI_Woolf2021!$F$9:$F$93*EXP(-Fperm_SI_Woolf2021!$I$9:$I$93*$C116*IF(T$58=Fperm_SI_Woolf2021!$E$9:$E$93,1,EXP(LN((1.1*(Fperm_SI_Woolf2021!$E$9:$E$93-T$58)-63.1579*EXP(-0.19*Fperm_SI_Woolf2021!$E$9:$E$93)+63.1579*EXP(-0.19*T$58))/(Fperm_SI_Woolf2021!$E$9:$E$93-T$58))*(T$58-Fperm_SI_Woolf2021!$E$9:$E$93)/10))) + Fperm_SI_Woolf2021!$G$9:$G$93*EXP(-Fperm_SI_Woolf2021!$J$9:$J$93*$C116*IF(T$58=Fperm_SI_Woolf2021!$E$9:$E$93,1,EXP(LN((1.1*(Fperm_SI_Woolf2021!$E$9:$E$93-T$58)-63.1579*EXP(-0.19*Fperm_SI_Woolf2021!$E$9:$E$93)+63.1579*EXP(-0.19*T$58))/(Fperm_SI_Woolf2021!$E$9:$E$93-T$58))*(T$58-Fperm_SI_Woolf2021!$E$9:$E$93)/10))) + Fperm_SI_Woolf2021!$H$9:$H$93*EXP(-Fperm_SI_Woolf2021!$K$9:$K$93*$C116*IF(T$58=Fperm_SI_Woolf2021!$E$9:$E$93,1,EXP(LN((1.1*(Fperm_SI_Woolf2021!$E$9:$E$93-T$58)-63.1579*EXP(-0.19*Fperm_SI_Woolf2021!$E$9:$E$93)+63.1579*EXP(-0.19*T$58))/(Fperm_SI_Woolf2021!$E$9:$E$93-T$58))*(T$58-Fperm_SI_Woolf2021!$E$9:$E$93)/10))),Fperm_SI_Woolf2021!$D$9:$D$93)*T$57+INTERCEPT(Fperm_SI_Woolf2021!$F$9:$F$93*EXP(-Fperm_SI_Woolf2021!$I$9:$I$93*$C116*IF(T$58=Fperm_SI_Woolf2021!$E$9:$E$93,1,EXP(LN((1.1*(Fperm_SI_Woolf2021!$E$9:$E$93-T$58)-63.1579*EXP(-0.19*Fperm_SI_Woolf2021!$E$9:$E$93)+63.1579*EXP(-0.19*T$58))/(Fperm_SI_Woolf2021!$E$9:$E$93-T$58))*(T$58-Fperm_SI_Woolf2021!$E$9:$E$93)/10))) + Fperm_SI_Woolf2021!$G$9:$G$93*EXP(-Fperm_SI_Woolf2021!$J$9:$J$93*$C116*IF(T$58=Fperm_SI_Woolf2021!$E$9:$E$93,1,EXP(LN((1.1*(Fperm_SI_Woolf2021!$E$9:$E$93-T$58)-63.1579*EXP(-0.19*Fperm_SI_Woolf2021!$E$9:$E$93)+63.1579*EXP(-0.19*T$58))/(Fperm_SI_Woolf2021!$E$9:$E$93-T$58))*(T$58-Fperm_SI_Woolf2021!$E$9:$E$93)/10))) + Fperm_SI_Woolf2021!$H$9:$H$93*EXP(-Fperm_SI_Woolf2021!$K$9:$K$93*$C116*IF(T$58=Fperm_SI_Woolf2021!$E$9:$E$93,1,EXP(LN((1.1*(Fperm_SI_Woolf2021!$E$9:$E$93-T$58)-63.1579*EXP(-0.19*Fperm_SI_Woolf2021!$E$9:$E$93)+63.1579*EXP(-0.19*T$58))/(Fperm_SI_Woolf2021!$E$9:$E$93-T$58))*(T$58-Fperm_SI_Woolf2021!$E$9:$E$93)/10))),Fperm_SI_Woolf2021!$D$9:$D$93))</f>
        <v>0.64404765186351209</v>
      </c>
      <c r="U116" s="51" cm="1">
        <f t="array" ref="U116">MIN(1,SLOPE(Fperm_SI_Woolf2021!$F$9:$F$93*EXP(-Fperm_SI_Woolf2021!$I$9:$I$93*$C116*IF(U$58=Fperm_SI_Woolf2021!$E$9:$E$93,1,EXP(LN((1.1*(Fperm_SI_Woolf2021!$E$9:$E$93-U$58)-63.1579*EXP(-0.19*Fperm_SI_Woolf2021!$E$9:$E$93)+63.1579*EXP(-0.19*U$58))/(Fperm_SI_Woolf2021!$E$9:$E$93-U$58))*(U$58-Fperm_SI_Woolf2021!$E$9:$E$93)/10))) + Fperm_SI_Woolf2021!$G$9:$G$93*EXP(-Fperm_SI_Woolf2021!$J$9:$J$93*$C116*IF(U$58=Fperm_SI_Woolf2021!$E$9:$E$93,1,EXP(LN((1.1*(Fperm_SI_Woolf2021!$E$9:$E$93-U$58)-63.1579*EXP(-0.19*Fperm_SI_Woolf2021!$E$9:$E$93)+63.1579*EXP(-0.19*U$58))/(Fperm_SI_Woolf2021!$E$9:$E$93-U$58))*(U$58-Fperm_SI_Woolf2021!$E$9:$E$93)/10))) + Fperm_SI_Woolf2021!$H$9:$H$93*EXP(-Fperm_SI_Woolf2021!$K$9:$K$93*$C116*IF(U$58=Fperm_SI_Woolf2021!$E$9:$E$93,1,EXP(LN((1.1*(Fperm_SI_Woolf2021!$E$9:$E$93-U$58)-63.1579*EXP(-0.19*Fperm_SI_Woolf2021!$E$9:$E$93)+63.1579*EXP(-0.19*U$58))/(Fperm_SI_Woolf2021!$E$9:$E$93-U$58))*(U$58-Fperm_SI_Woolf2021!$E$9:$E$93)/10))),Fperm_SI_Woolf2021!$D$9:$D$93)*U$57+INTERCEPT(Fperm_SI_Woolf2021!$F$9:$F$93*EXP(-Fperm_SI_Woolf2021!$I$9:$I$93*$C116*IF(U$58=Fperm_SI_Woolf2021!$E$9:$E$93,1,EXP(LN((1.1*(Fperm_SI_Woolf2021!$E$9:$E$93-U$58)-63.1579*EXP(-0.19*Fperm_SI_Woolf2021!$E$9:$E$93)+63.1579*EXP(-0.19*U$58))/(Fperm_SI_Woolf2021!$E$9:$E$93-U$58))*(U$58-Fperm_SI_Woolf2021!$E$9:$E$93)/10))) + Fperm_SI_Woolf2021!$G$9:$G$93*EXP(-Fperm_SI_Woolf2021!$J$9:$J$93*$C116*IF(U$58=Fperm_SI_Woolf2021!$E$9:$E$93,1,EXP(LN((1.1*(Fperm_SI_Woolf2021!$E$9:$E$93-U$58)-63.1579*EXP(-0.19*Fperm_SI_Woolf2021!$E$9:$E$93)+63.1579*EXP(-0.19*U$58))/(Fperm_SI_Woolf2021!$E$9:$E$93-U$58))*(U$58-Fperm_SI_Woolf2021!$E$9:$E$93)/10))) + Fperm_SI_Woolf2021!$H$9:$H$93*EXP(-Fperm_SI_Woolf2021!$K$9:$K$93*$C116*IF(U$58=Fperm_SI_Woolf2021!$E$9:$E$93,1,EXP(LN((1.1*(Fperm_SI_Woolf2021!$E$9:$E$93-U$58)-63.1579*EXP(-0.19*Fperm_SI_Woolf2021!$E$9:$E$93)+63.1579*EXP(-0.19*U$58))/(Fperm_SI_Woolf2021!$E$9:$E$93-U$58))*(U$58-Fperm_SI_Woolf2021!$E$9:$E$93)/10))),Fperm_SI_Woolf2021!$D$9:$D$93))</f>
        <v>0.61521460993951993</v>
      </c>
      <c r="V116" s="51" cm="1">
        <f t="array" ref="V116">MIN(1,SLOPE(Fperm_SI_Woolf2021!$F$9:$F$93*EXP(-Fperm_SI_Woolf2021!$I$9:$I$93*$C116*IF(V$58=Fperm_SI_Woolf2021!$E$9:$E$93,1,EXP(LN((1.1*(Fperm_SI_Woolf2021!$E$9:$E$93-V$58)-63.1579*EXP(-0.19*Fperm_SI_Woolf2021!$E$9:$E$93)+63.1579*EXP(-0.19*V$58))/(Fperm_SI_Woolf2021!$E$9:$E$93-V$58))*(V$58-Fperm_SI_Woolf2021!$E$9:$E$93)/10))) + Fperm_SI_Woolf2021!$G$9:$G$93*EXP(-Fperm_SI_Woolf2021!$J$9:$J$93*$C116*IF(V$58=Fperm_SI_Woolf2021!$E$9:$E$93,1,EXP(LN((1.1*(Fperm_SI_Woolf2021!$E$9:$E$93-V$58)-63.1579*EXP(-0.19*Fperm_SI_Woolf2021!$E$9:$E$93)+63.1579*EXP(-0.19*V$58))/(Fperm_SI_Woolf2021!$E$9:$E$93-V$58))*(V$58-Fperm_SI_Woolf2021!$E$9:$E$93)/10))) + Fperm_SI_Woolf2021!$H$9:$H$93*EXP(-Fperm_SI_Woolf2021!$K$9:$K$93*$C116*IF(V$58=Fperm_SI_Woolf2021!$E$9:$E$93,1,EXP(LN((1.1*(Fperm_SI_Woolf2021!$E$9:$E$93-V$58)-63.1579*EXP(-0.19*Fperm_SI_Woolf2021!$E$9:$E$93)+63.1579*EXP(-0.19*V$58))/(Fperm_SI_Woolf2021!$E$9:$E$93-V$58))*(V$58-Fperm_SI_Woolf2021!$E$9:$E$93)/10))),Fperm_SI_Woolf2021!$D$9:$D$93)*V$57+INTERCEPT(Fperm_SI_Woolf2021!$F$9:$F$93*EXP(-Fperm_SI_Woolf2021!$I$9:$I$93*$C116*IF(V$58=Fperm_SI_Woolf2021!$E$9:$E$93,1,EXP(LN((1.1*(Fperm_SI_Woolf2021!$E$9:$E$93-V$58)-63.1579*EXP(-0.19*Fperm_SI_Woolf2021!$E$9:$E$93)+63.1579*EXP(-0.19*V$58))/(Fperm_SI_Woolf2021!$E$9:$E$93-V$58))*(V$58-Fperm_SI_Woolf2021!$E$9:$E$93)/10))) + Fperm_SI_Woolf2021!$G$9:$G$93*EXP(-Fperm_SI_Woolf2021!$J$9:$J$93*$C116*IF(V$58=Fperm_SI_Woolf2021!$E$9:$E$93,1,EXP(LN((1.1*(Fperm_SI_Woolf2021!$E$9:$E$93-V$58)-63.1579*EXP(-0.19*Fperm_SI_Woolf2021!$E$9:$E$93)+63.1579*EXP(-0.19*V$58))/(Fperm_SI_Woolf2021!$E$9:$E$93-V$58))*(V$58-Fperm_SI_Woolf2021!$E$9:$E$93)/10))) + Fperm_SI_Woolf2021!$H$9:$H$93*EXP(-Fperm_SI_Woolf2021!$K$9:$K$93*$C116*IF(V$58=Fperm_SI_Woolf2021!$E$9:$E$93,1,EXP(LN((1.1*(Fperm_SI_Woolf2021!$E$9:$E$93-V$58)-63.1579*EXP(-0.19*Fperm_SI_Woolf2021!$E$9:$E$93)+63.1579*EXP(-0.19*V$58))/(Fperm_SI_Woolf2021!$E$9:$E$93-V$58))*(V$58-Fperm_SI_Woolf2021!$E$9:$E$93)/10))),Fperm_SI_Woolf2021!$D$9:$D$93))</f>
        <v>0.58638156801552788</v>
      </c>
      <c r="W116" s="51" cm="1">
        <f t="array" ref="W116">MIN(1,SLOPE(Fperm_SI_Woolf2021!$F$9:$F$93*EXP(-Fperm_SI_Woolf2021!$I$9:$I$93*$C116*IF(W$58=Fperm_SI_Woolf2021!$E$9:$E$93,1,EXP(LN((1.1*(Fperm_SI_Woolf2021!$E$9:$E$93-W$58)-63.1579*EXP(-0.19*Fperm_SI_Woolf2021!$E$9:$E$93)+63.1579*EXP(-0.19*W$58))/(Fperm_SI_Woolf2021!$E$9:$E$93-W$58))*(W$58-Fperm_SI_Woolf2021!$E$9:$E$93)/10))) + Fperm_SI_Woolf2021!$G$9:$G$93*EXP(-Fperm_SI_Woolf2021!$J$9:$J$93*$C116*IF(W$58=Fperm_SI_Woolf2021!$E$9:$E$93,1,EXP(LN((1.1*(Fperm_SI_Woolf2021!$E$9:$E$93-W$58)-63.1579*EXP(-0.19*Fperm_SI_Woolf2021!$E$9:$E$93)+63.1579*EXP(-0.19*W$58))/(Fperm_SI_Woolf2021!$E$9:$E$93-W$58))*(W$58-Fperm_SI_Woolf2021!$E$9:$E$93)/10))) + Fperm_SI_Woolf2021!$H$9:$H$93*EXP(-Fperm_SI_Woolf2021!$K$9:$K$93*$C116*IF(W$58=Fperm_SI_Woolf2021!$E$9:$E$93,1,EXP(LN((1.1*(Fperm_SI_Woolf2021!$E$9:$E$93-W$58)-63.1579*EXP(-0.19*Fperm_SI_Woolf2021!$E$9:$E$93)+63.1579*EXP(-0.19*W$58))/(Fperm_SI_Woolf2021!$E$9:$E$93-W$58))*(W$58-Fperm_SI_Woolf2021!$E$9:$E$93)/10))),Fperm_SI_Woolf2021!$D$9:$D$93)*W$57+INTERCEPT(Fperm_SI_Woolf2021!$F$9:$F$93*EXP(-Fperm_SI_Woolf2021!$I$9:$I$93*$C116*IF(W$58=Fperm_SI_Woolf2021!$E$9:$E$93,1,EXP(LN((1.1*(Fperm_SI_Woolf2021!$E$9:$E$93-W$58)-63.1579*EXP(-0.19*Fperm_SI_Woolf2021!$E$9:$E$93)+63.1579*EXP(-0.19*W$58))/(Fperm_SI_Woolf2021!$E$9:$E$93-W$58))*(W$58-Fperm_SI_Woolf2021!$E$9:$E$93)/10))) + Fperm_SI_Woolf2021!$G$9:$G$93*EXP(-Fperm_SI_Woolf2021!$J$9:$J$93*$C116*IF(W$58=Fperm_SI_Woolf2021!$E$9:$E$93,1,EXP(LN((1.1*(Fperm_SI_Woolf2021!$E$9:$E$93-W$58)-63.1579*EXP(-0.19*Fperm_SI_Woolf2021!$E$9:$E$93)+63.1579*EXP(-0.19*W$58))/(Fperm_SI_Woolf2021!$E$9:$E$93-W$58))*(W$58-Fperm_SI_Woolf2021!$E$9:$E$93)/10))) + Fperm_SI_Woolf2021!$H$9:$H$93*EXP(-Fperm_SI_Woolf2021!$K$9:$K$93*$C116*IF(W$58=Fperm_SI_Woolf2021!$E$9:$E$93,1,EXP(LN((1.1*(Fperm_SI_Woolf2021!$E$9:$E$93-W$58)-63.1579*EXP(-0.19*Fperm_SI_Woolf2021!$E$9:$E$93)+63.1579*EXP(-0.19*W$58))/(Fperm_SI_Woolf2021!$E$9:$E$93-W$58))*(W$58-Fperm_SI_Woolf2021!$E$9:$E$93)/10))),Fperm_SI_Woolf2021!$D$9:$D$93))</f>
        <v>0.55754852609153582</v>
      </c>
      <c r="X116" s="51" cm="1">
        <f t="array" ref="X116">MIN(1,SLOPE(Fperm_SI_Woolf2021!$F$9:$F$93*EXP(-Fperm_SI_Woolf2021!$I$9:$I$93*$C116*IF(X$58=Fperm_SI_Woolf2021!$E$9:$E$93,1,EXP(LN((1.1*(Fperm_SI_Woolf2021!$E$9:$E$93-X$58)-63.1579*EXP(-0.19*Fperm_SI_Woolf2021!$E$9:$E$93)+63.1579*EXP(-0.19*X$58))/(Fperm_SI_Woolf2021!$E$9:$E$93-X$58))*(X$58-Fperm_SI_Woolf2021!$E$9:$E$93)/10))) + Fperm_SI_Woolf2021!$G$9:$G$93*EXP(-Fperm_SI_Woolf2021!$J$9:$J$93*$C116*IF(X$58=Fperm_SI_Woolf2021!$E$9:$E$93,1,EXP(LN((1.1*(Fperm_SI_Woolf2021!$E$9:$E$93-X$58)-63.1579*EXP(-0.19*Fperm_SI_Woolf2021!$E$9:$E$93)+63.1579*EXP(-0.19*X$58))/(Fperm_SI_Woolf2021!$E$9:$E$93-X$58))*(X$58-Fperm_SI_Woolf2021!$E$9:$E$93)/10))) + Fperm_SI_Woolf2021!$H$9:$H$93*EXP(-Fperm_SI_Woolf2021!$K$9:$K$93*$C116*IF(X$58=Fperm_SI_Woolf2021!$E$9:$E$93,1,EXP(LN((1.1*(Fperm_SI_Woolf2021!$E$9:$E$93-X$58)-63.1579*EXP(-0.19*Fperm_SI_Woolf2021!$E$9:$E$93)+63.1579*EXP(-0.19*X$58))/(Fperm_SI_Woolf2021!$E$9:$E$93-X$58))*(X$58-Fperm_SI_Woolf2021!$E$9:$E$93)/10))),Fperm_SI_Woolf2021!$D$9:$D$93)*X$57+INTERCEPT(Fperm_SI_Woolf2021!$F$9:$F$93*EXP(-Fperm_SI_Woolf2021!$I$9:$I$93*$C116*IF(X$58=Fperm_SI_Woolf2021!$E$9:$E$93,1,EXP(LN((1.1*(Fperm_SI_Woolf2021!$E$9:$E$93-X$58)-63.1579*EXP(-0.19*Fperm_SI_Woolf2021!$E$9:$E$93)+63.1579*EXP(-0.19*X$58))/(Fperm_SI_Woolf2021!$E$9:$E$93-X$58))*(X$58-Fperm_SI_Woolf2021!$E$9:$E$93)/10))) + Fperm_SI_Woolf2021!$G$9:$G$93*EXP(-Fperm_SI_Woolf2021!$J$9:$J$93*$C116*IF(X$58=Fperm_SI_Woolf2021!$E$9:$E$93,1,EXP(LN((1.1*(Fperm_SI_Woolf2021!$E$9:$E$93-X$58)-63.1579*EXP(-0.19*Fperm_SI_Woolf2021!$E$9:$E$93)+63.1579*EXP(-0.19*X$58))/(Fperm_SI_Woolf2021!$E$9:$E$93-X$58))*(X$58-Fperm_SI_Woolf2021!$E$9:$E$93)/10))) + Fperm_SI_Woolf2021!$H$9:$H$93*EXP(-Fperm_SI_Woolf2021!$K$9:$K$93*$C116*IF(X$58=Fperm_SI_Woolf2021!$E$9:$E$93,1,EXP(LN((1.1*(Fperm_SI_Woolf2021!$E$9:$E$93-X$58)-63.1579*EXP(-0.19*Fperm_SI_Woolf2021!$E$9:$E$93)+63.1579*EXP(-0.19*X$58))/(Fperm_SI_Woolf2021!$E$9:$E$93-X$58))*(X$58-Fperm_SI_Woolf2021!$E$9:$E$93)/10))),Fperm_SI_Woolf2021!$D$9:$D$93))</f>
        <v>0.52871548416754377</v>
      </c>
      <c r="Y116" s="51" cm="1">
        <f t="array" ref="Y116">MIN(1,SLOPE(Fperm_SI_Woolf2021!$F$9:$F$93*EXP(-Fperm_SI_Woolf2021!$I$9:$I$93*$C116*IF(Y$58=Fperm_SI_Woolf2021!$E$9:$E$93,1,EXP(LN((1.1*(Fperm_SI_Woolf2021!$E$9:$E$93-Y$58)-63.1579*EXP(-0.19*Fperm_SI_Woolf2021!$E$9:$E$93)+63.1579*EXP(-0.19*Y$58))/(Fperm_SI_Woolf2021!$E$9:$E$93-Y$58))*(Y$58-Fperm_SI_Woolf2021!$E$9:$E$93)/10))) + Fperm_SI_Woolf2021!$G$9:$G$93*EXP(-Fperm_SI_Woolf2021!$J$9:$J$93*$C116*IF(Y$58=Fperm_SI_Woolf2021!$E$9:$E$93,1,EXP(LN((1.1*(Fperm_SI_Woolf2021!$E$9:$E$93-Y$58)-63.1579*EXP(-0.19*Fperm_SI_Woolf2021!$E$9:$E$93)+63.1579*EXP(-0.19*Y$58))/(Fperm_SI_Woolf2021!$E$9:$E$93-Y$58))*(Y$58-Fperm_SI_Woolf2021!$E$9:$E$93)/10))) + Fperm_SI_Woolf2021!$H$9:$H$93*EXP(-Fperm_SI_Woolf2021!$K$9:$K$93*$C116*IF(Y$58=Fperm_SI_Woolf2021!$E$9:$E$93,1,EXP(LN((1.1*(Fperm_SI_Woolf2021!$E$9:$E$93-Y$58)-63.1579*EXP(-0.19*Fperm_SI_Woolf2021!$E$9:$E$93)+63.1579*EXP(-0.19*Y$58))/(Fperm_SI_Woolf2021!$E$9:$E$93-Y$58))*(Y$58-Fperm_SI_Woolf2021!$E$9:$E$93)/10))),Fperm_SI_Woolf2021!$D$9:$D$93)*Y$57+INTERCEPT(Fperm_SI_Woolf2021!$F$9:$F$93*EXP(-Fperm_SI_Woolf2021!$I$9:$I$93*$C116*IF(Y$58=Fperm_SI_Woolf2021!$E$9:$E$93,1,EXP(LN((1.1*(Fperm_SI_Woolf2021!$E$9:$E$93-Y$58)-63.1579*EXP(-0.19*Fperm_SI_Woolf2021!$E$9:$E$93)+63.1579*EXP(-0.19*Y$58))/(Fperm_SI_Woolf2021!$E$9:$E$93-Y$58))*(Y$58-Fperm_SI_Woolf2021!$E$9:$E$93)/10))) + Fperm_SI_Woolf2021!$G$9:$G$93*EXP(-Fperm_SI_Woolf2021!$J$9:$J$93*$C116*IF(Y$58=Fperm_SI_Woolf2021!$E$9:$E$93,1,EXP(LN((1.1*(Fperm_SI_Woolf2021!$E$9:$E$93-Y$58)-63.1579*EXP(-0.19*Fperm_SI_Woolf2021!$E$9:$E$93)+63.1579*EXP(-0.19*Y$58))/(Fperm_SI_Woolf2021!$E$9:$E$93-Y$58))*(Y$58-Fperm_SI_Woolf2021!$E$9:$E$93)/10))) + Fperm_SI_Woolf2021!$H$9:$H$93*EXP(-Fperm_SI_Woolf2021!$K$9:$K$93*$C116*IF(Y$58=Fperm_SI_Woolf2021!$E$9:$E$93,1,EXP(LN((1.1*(Fperm_SI_Woolf2021!$E$9:$E$93-Y$58)-63.1579*EXP(-0.19*Fperm_SI_Woolf2021!$E$9:$E$93)+63.1579*EXP(-0.19*Y$58))/(Fperm_SI_Woolf2021!$E$9:$E$93-Y$58))*(Y$58-Fperm_SI_Woolf2021!$E$9:$E$93)/10))),Fperm_SI_Woolf2021!$D$9:$D$93))</f>
        <v>0.49988244224355172</v>
      </c>
      <c r="Z116" s="51" cm="1">
        <f t="array" ref="Z116">MIN(1,SLOPE(Fperm_SI_Woolf2021!$F$9:$F$93*EXP(-Fperm_SI_Woolf2021!$I$9:$I$93*$C116*IF(Z$58=Fperm_SI_Woolf2021!$E$9:$E$93,1,EXP(LN((1.1*(Fperm_SI_Woolf2021!$E$9:$E$93-Z$58)-63.1579*EXP(-0.19*Fperm_SI_Woolf2021!$E$9:$E$93)+63.1579*EXP(-0.19*Z$58))/(Fperm_SI_Woolf2021!$E$9:$E$93-Z$58))*(Z$58-Fperm_SI_Woolf2021!$E$9:$E$93)/10))) + Fperm_SI_Woolf2021!$G$9:$G$93*EXP(-Fperm_SI_Woolf2021!$J$9:$J$93*$C116*IF(Z$58=Fperm_SI_Woolf2021!$E$9:$E$93,1,EXP(LN((1.1*(Fperm_SI_Woolf2021!$E$9:$E$93-Z$58)-63.1579*EXP(-0.19*Fperm_SI_Woolf2021!$E$9:$E$93)+63.1579*EXP(-0.19*Z$58))/(Fperm_SI_Woolf2021!$E$9:$E$93-Z$58))*(Z$58-Fperm_SI_Woolf2021!$E$9:$E$93)/10))) + Fperm_SI_Woolf2021!$H$9:$H$93*EXP(-Fperm_SI_Woolf2021!$K$9:$K$93*$C116*IF(Z$58=Fperm_SI_Woolf2021!$E$9:$E$93,1,EXP(LN((1.1*(Fperm_SI_Woolf2021!$E$9:$E$93-Z$58)-63.1579*EXP(-0.19*Fperm_SI_Woolf2021!$E$9:$E$93)+63.1579*EXP(-0.19*Z$58))/(Fperm_SI_Woolf2021!$E$9:$E$93-Z$58))*(Z$58-Fperm_SI_Woolf2021!$E$9:$E$93)/10))),Fperm_SI_Woolf2021!$D$9:$D$93)*Z$57+INTERCEPT(Fperm_SI_Woolf2021!$F$9:$F$93*EXP(-Fperm_SI_Woolf2021!$I$9:$I$93*$C116*IF(Z$58=Fperm_SI_Woolf2021!$E$9:$E$93,1,EXP(LN((1.1*(Fperm_SI_Woolf2021!$E$9:$E$93-Z$58)-63.1579*EXP(-0.19*Fperm_SI_Woolf2021!$E$9:$E$93)+63.1579*EXP(-0.19*Z$58))/(Fperm_SI_Woolf2021!$E$9:$E$93-Z$58))*(Z$58-Fperm_SI_Woolf2021!$E$9:$E$93)/10))) + Fperm_SI_Woolf2021!$G$9:$G$93*EXP(-Fperm_SI_Woolf2021!$J$9:$J$93*$C116*IF(Z$58=Fperm_SI_Woolf2021!$E$9:$E$93,1,EXP(LN((1.1*(Fperm_SI_Woolf2021!$E$9:$E$93-Z$58)-63.1579*EXP(-0.19*Fperm_SI_Woolf2021!$E$9:$E$93)+63.1579*EXP(-0.19*Z$58))/(Fperm_SI_Woolf2021!$E$9:$E$93-Z$58))*(Z$58-Fperm_SI_Woolf2021!$E$9:$E$93)/10))) + Fperm_SI_Woolf2021!$H$9:$H$93*EXP(-Fperm_SI_Woolf2021!$K$9:$K$93*$C116*IF(Z$58=Fperm_SI_Woolf2021!$E$9:$E$93,1,EXP(LN((1.1*(Fperm_SI_Woolf2021!$E$9:$E$93-Z$58)-63.1579*EXP(-0.19*Fperm_SI_Woolf2021!$E$9:$E$93)+63.1579*EXP(-0.19*Z$58))/(Fperm_SI_Woolf2021!$E$9:$E$93-Z$58))*(Z$58-Fperm_SI_Woolf2021!$E$9:$E$93)/10))),Fperm_SI_Woolf2021!$D$9:$D$93))</f>
        <v>0.47104940031955961</v>
      </c>
      <c r="AA116" s="51" cm="1">
        <f t="array" ref="AA116">MIN(1,SLOPE(Fperm_SI_Woolf2021!$F$9:$F$93*EXP(-Fperm_SI_Woolf2021!$I$9:$I$93*$C116*IF(AA$58=Fperm_SI_Woolf2021!$E$9:$E$93,1,EXP(LN((1.1*(Fperm_SI_Woolf2021!$E$9:$E$93-AA$58)-63.1579*EXP(-0.19*Fperm_SI_Woolf2021!$E$9:$E$93)+63.1579*EXP(-0.19*AA$58))/(Fperm_SI_Woolf2021!$E$9:$E$93-AA$58))*(AA$58-Fperm_SI_Woolf2021!$E$9:$E$93)/10))) + Fperm_SI_Woolf2021!$G$9:$G$93*EXP(-Fperm_SI_Woolf2021!$J$9:$J$93*$C116*IF(AA$58=Fperm_SI_Woolf2021!$E$9:$E$93,1,EXP(LN((1.1*(Fperm_SI_Woolf2021!$E$9:$E$93-AA$58)-63.1579*EXP(-0.19*Fperm_SI_Woolf2021!$E$9:$E$93)+63.1579*EXP(-0.19*AA$58))/(Fperm_SI_Woolf2021!$E$9:$E$93-AA$58))*(AA$58-Fperm_SI_Woolf2021!$E$9:$E$93)/10))) + Fperm_SI_Woolf2021!$H$9:$H$93*EXP(-Fperm_SI_Woolf2021!$K$9:$K$93*$C116*IF(AA$58=Fperm_SI_Woolf2021!$E$9:$E$93,1,EXP(LN((1.1*(Fperm_SI_Woolf2021!$E$9:$E$93-AA$58)-63.1579*EXP(-0.19*Fperm_SI_Woolf2021!$E$9:$E$93)+63.1579*EXP(-0.19*AA$58))/(Fperm_SI_Woolf2021!$E$9:$E$93-AA$58))*(AA$58-Fperm_SI_Woolf2021!$E$9:$E$93)/10))),Fperm_SI_Woolf2021!$D$9:$D$93)*AA$57+INTERCEPT(Fperm_SI_Woolf2021!$F$9:$F$93*EXP(-Fperm_SI_Woolf2021!$I$9:$I$93*$C116*IF(AA$58=Fperm_SI_Woolf2021!$E$9:$E$93,1,EXP(LN((1.1*(Fperm_SI_Woolf2021!$E$9:$E$93-AA$58)-63.1579*EXP(-0.19*Fperm_SI_Woolf2021!$E$9:$E$93)+63.1579*EXP(-0.19*AA$58))/(Fperm_SI_Woolf2021!$E$9:$E$93-AA$58))*(AA$58-Fperm_SI_Woolf2021!$E$9:$E$93)/10))) + Fperm_SI_Woolf2021!$G$9:$G$93*EXP(-Fperm_SI_Woolf2021!$J$9:$J$93*$C116*IF(AA$58=Fperm_SI_Woolf2021!$E$9:$E$93,1,EXP(LN((1.1*(Fperm_SI_Woolf2021!$E$9:$E$93-AA$58)-63.1579*EXP(-0.19*Fperm_SI_Woolf2021!$E$9:$E$93)+63.1579*EXP(-0.19*AA$58))/(Fperm_SI_Woolf2021!$E$9:$E$93-AA$58))*(AA$58-Fperm_SI_Woolf2021!$E$9:$E$93)/10))) + Fperm_SI_Woolf2021!$H$9:$H$93*EXP(-Fperm_SI_Woolf2021!$K$9:$K$93*$C116*IF(AA$58=Fperm_SI_Woolf2021!$E$9:$E$93,1,EXP(LN((1.1*(Fperm_SI_Woolf2021!$E$9:$E$93-AA$58)-63.1579*EXP(-0.19*Fperm_SI_Woolf2021!$E$9:$E$93)+63.1579*EXP(-0.19*AA$58))/(Fperm_SI_Woolf2021!$E$9:$E$93-AA$58))*(AA$58-Fperm_SI_Woolf2021!$E$9:$E$93)/10))),Fperm_SI_Woolf2021!$D$9:$D$93))</f>
        <v>0.44221635839556755</v>
      </c>
      <c r="AB116" s="51" cm="1">
        <f t="array" ref="AB116">MIN(1,SLOPE(Fperm_SI_Woolf2021!$F$9:$F$93*EXP(-Fperm_SI_Woolf2021!$I$9:$I$93*$C116*IF(AB$58=Fperm_SI_Woolf2021!$E$9:$E$93,1,EXP(LN((1.1*(Fperm_SI_Woolf2021!$E$9:$E$93-AB$58)-63.1579*EXP(-0.19*Fperm_SI_Woolf2021!$E$9:$E$93)+63.1579*EXP(-0.19*AB$58))/(Fperm_SI_Woolf2021!$E$9:$E$93-AB$58))*(AB$58-Fperm_SI_Woolf2021!$E$9:$E$93)/10))) + Fperm_SI_Woolf2021!$G$9:$G$93*EXP(-Fperm_SI_Woolf2021!$J$9:$J$93*$C116*IF(AB$58=Fperm_SI_Woolf2021!$E$9:$E$93,1,EXP(LN((1.1*(Fperm_SI_Woolf2021!$E$9:$E$93-AB$58)-63.1579*EXP(-0.19*Fperm_SI_Woolf2021!$E$9:$E$93)+63.1579*EXP(-0.19*AB$58))/(Fperm_SI_Woolf2021!$E$9:$E$93-AB$58))*(AB$58-Fperm_SI_Woolf2021!$E$9:$E$93)/10))) + Fperm_SI_Woolf2021!$H$9:$H$93*EXP(-Fperm_SI_Woolf2021!$K$9:$K$93*$C116*IF(AB$58=Fperm_SI_Woolf2021!$E$9:$E$93,1,EXP(LN((1.1*(Fperm_SI_Woolf2021!$E$9:$E$93-AB$58)-63.1579*EXP(-0.19*Fperm_SI_Woolf2021!$E$9:$E$93)+63.1579*EXP(-0.19*AB$58))/(Fperm_SI_Woolf2021!$E$9:$E$93-AB$58))*(AB$58-Fperm_SI_Woolf2021!$E$9:$E$93)/10))),Fperm_SI_Woolf2021!$D$9:$D$93)*AB$57+INTERCEPT(Fperm_SI_Woolf2021!$F$9:$F$93*EXP(-Fperm_SI_Woolf2021!$I$9:$I$93*$C116*IF(AB$58=Fperm_SI_Woolf2021!$E$9:$E$93,1,EXP(LN((1.1*(Fperm_SI_Woolf2021!$E$9:$E$93-AB$58)-63.1579*EXP(-0.19*Fperm_SI_Woolf2021!$E$9:$E$93)+63.1579*EXP(-0.19*AB$58))/(Fperm_SI_Woolf2021!$E$9:$E$93-AB$58))*(AB$58-Fperm_SI_Woolf2021!$E$9:$E$93)/10))) + Fperm_SI_Woolf2021!$G$9:$G$93*EXP(-Fperm_SI_Woolf2021!$J$9:$J$93*$C116*IF(AB$58=Fperm_SI_Woolf2021!$E$9:$E$93,1,EXP(LN((1.1*(Fperm_SI_Woolf2021!$E$9:$E$93-AB$58)-63.1579*EXP(-0.19*Fperm_SI_Woolf2021!$E$9:$E$93)+63.1579*EXP(-0.19*AB$58))/(Fperm_SI_Woolf2021!$E$9:$E$93-AB$58))*(AB$58-Fperm_SI_Woolf2021!$E$9:$E$93)/10))) + Fperm_SI_Woolf2021!$H$9:$H$93*EXP(-Fperm_SI_Woolf2021!$K$9:$K$93*$C116*IF(AB$58=Fperm_SI_Woolf2021!$E$9:$E$93,1,EXP(LN((1.1*(Fperm_SI_Woolf2021!$E$9:$E$93-AB$58)-63.1579*EXP(-0.19*Fperm_SI_Woolf2021!$E$9:$E$93)+63.1579*EXP(-0.19*AB$58))/(Fperm_SI_Woolf2021!$E$9:$E$93-AB$58))*(AB$58-Fperm_SI_Woolf2021!$E$9:$E$93)/10))),Fperm_SI_Woolf2021!$D$9:$D$93))</f>
        <v>0.4133833164715755</v>
      </c>
      <c r="AC116" s="51" cm="1">
        <f t="array" ref="AC116">MIN(1,SLOPE(Fperm_SI_Woolf2021!$F$9:$F$93*EXP(-Fperm_SI_Woolf2021!$I$9:$I$93*$C116*IF(AC$58=Fperm_SI_Woolf2021!$E$9:$E$93,1,EXP(LN((1.1*(Fperm_SI_Woolf2021!$E$9:$E$93-AC$58)-63.1579*EXP(-0.19*Fperm_SI_Woolf2021!$E$9:$E$93)+63.1579*EXP(-0.19*AC$58))/(Fperm_SI_Woolf2021!$E$9:$E$93-AC$58))*(AC$58-Fperm_SI_Woolf2021!$E$9:$E$93)/10))) + Fperm_SI_Woolf2021!$G$9:$G$93*EXP(-Fperm_SI_Woolf2021!$J$9:$J$93*$C116*IF(AC$58=Fperm_SI_Woolf2021!$E$9:$E$93,1,EXP(LN((1.1*(Fperm_SI_Woolf2021!$E$9:$E$93-AC$58)-63.1579*EXP(-0.19*Fperm_SI_Woolf2021!$E$9:$E$93)+63.1579*EXP(-0.19*AC$58))/(Fperm_SI_Woolf2021!$E$9:$E$93-AC$58))*(AC$58-Fperm_SI_Woolf2021!$E$9:$E$93)/10))) + Fperm_SI_Woolf2021!$H$9:$H$93*EXP(-Fperm_SI_Woolf2021!$K$9:$K$93*$C116*IF(AC$58=Fperm_SI_Woolf2021!$E$9:$E$93,1,EXP(LN((1.1*(Fperm_SI_Woolf2021!$E$9:$E$93-AC$58)-63.1579*EXP(-0.19*Fperm_SI_Woolf2021!$E$9:$E$93)+63.1579*EXP(-0.19*AC$58))/(Fperm_SI_Woolf2021!$E$9:$E$93-AC$58))*(AC$58-Fperm_SI_Woolf2021!$E$9:$E$93)/10))),Fperm_SI_Woolf2021!$D$9:$D$93)*AC$57+INTERCEPT(Fperm_SI_Woolf2021!$F$9:$F$93*EXP(-Fperm_SI_Woolf2021!$I$9:$I$93*$C116*IF(AC$58=Fperm_SI_Woolf2021!$E$9:$E$93,1,EXP(LN((1.1*(Fperm_SI_Woolf2021!$E$9:$E$93-AC$58)-63.1579*EXP(-0.19*Fperm_SI_Woolf2021!$E$9:$E$93)+63.1579*EXP(-0.19*AC$58))/(Fperm_SI_Woolf2021!$E$9:$E$93-AC$58))*(AC$58-Fperm_SI_Woolf2021!$E$9:$E$93)/10))) + Fperm_SI_Woolf2021!$G$9:$G$93*EXP(-Fperm_SI_Woolf2021!$J$9:$J$93*$C116*IF(AC$58=Fperm_SI_Woolf2021!$E$9:$E$93,1,EXP(LN((1.1*(Fperm_SI_Woolf2021!$E$9:$E$93-AC$58)-63.1579*EXP(-0.19*Fperm_SI_Woolf2021!$E$9:$E$93)+63.1579*EXP(-0.19*AC$58))/(Fperm_SI_Woolf2021!$E$9:$E$93-AC$58))*(AC$58-Fperm_SI_Woolf2021!$E$9:$E$93)/10))) + Fperm_SI_Woolf2021!$H$9:$H$93*EXP(-Fperm_SI_Woolf2021!$K$9:$K$93*$C116*IF(AC$58=Fperm_SI_Woolf2021!$E$9:$E$93,1,EXP(LN((1.1*(Fperm_SI_Woolf2021!$E$9:$E$93-AC$58)-63.1579*EXP(-0.19*Fperm_SI_Woolf2021!$E$9:$E$93)+63.1579*EXP(-0.19*AC$58))/(Fperm_SI_Woolf2021!$E$9:$E$93-AC$58))*(AC$58-Fperm_SI_Woolf2021!$E$9:$E$93)/10))),Fperm_SI_Woolf2021!$D$9:$D$93))</f>
        <v>0.38455027454758339</v>
      </c>
      <c r="AD116" s="51" cm="1">
        <f t="array" ref="AD116">MIN(1,SLOPE(Fperm_SI_Woolf2021!$F$9:$F$93*EXP(-Fperm_SI_Woolf2021!$I$9:$I$93*$C116*IF(AD$58=Fperm_SI_Woolf2021!$E$9:$E$93,1,EXP(LN((1.1*(Fperm_SI_Woolf2021!$E$9:$E$93-AD$58)-63.1579*EXP(-0.19*Fperm_SI_Woolf2021!$E$9:$E$93)+63.1579*EXP(-0.19*AD$58))/(Fperm_SI_Woolf2021!$E$9:$E$93-AD$58))*(AD$58-Fperm_SI_Woolf2021!$E$9:$E$93)/10))) + Fperm_SI_Woolf2021!$G$9:$G$93*EXP(-Fperm_SI_Woolf2021!$J$9:$J$93*$C116*IF(AD$58=Fperm_SI_Woolf2021!$E$9:$E$93,1,EXP(LN((1.1*(Fperm_SI_Woolf2021!$E$9:$E$93-AD$58)-63.1579*EXP(-0.19*Fperm_SI_Woolf2021!$E$9:$E$93)+63.1579*EXP(-0.19*AD$58))/(Fperm_SI_Woolf2021!$E$9:$E$93-AD$58))*(AD$58-Fperm_SI_Woolf2021!$E$9:$E$93)/10))) + Fperm_SI_Woolf2021!$H$9:$H$93*EXP(-Fperm_SI_Woolf2021!$K$9:$K$93*$C116*IF(AD$58=Fperm_SI_Woolf2021!$E$9:$E$93,1,EXP(LN((1.1*(Fperm_SI_Woolf2021!$E$9:$E$93-AD$58)-63.1579*EXP(-0.19*Fperm_SI_Woolf2021!$E$9:$E$93)+63.1579*EXP(-0.19*AD$58))/(Fperm_SI_Woolf2021!$E$9:$E$93-AD$58))*(AD$58-Fperm_SI_Woolf2021!$E$9:$E$93)/10))),Fperm_SI_Woolf2021!$D$9:$D$93)*AD$57+INTERCEPT(Fperm_SI_Woolf2021!$F$9:$F$93*EXP(-Fperm_SI_Woolf2021!$I$9:$I$93*$C116*IF(AD$58=Fperm_SI_Woolf2021!$E$9:$E$93,1,EXP(LN((1.1*(Fperm_SI_Woolf2021!$E$9:$E$93-AD$58)-63.1579*EXP(-0.19*Fperm_SI_Woolf2021!$E$9:$E$93)+63.1579*EXP(-0.19*AD$58))/(Fperm_SI_Woolf2021!$E$9:$E$93-AD$58))*(AD$58-Fperm_SI_Woolf2021!$E$9:$E$93)/10))) + Fperm_SI_Woolf2021!$G$9:$G$93*EXP(-Fperm_SI_Woolf2021!$J$9:$J$93*$C116*IF(AD$58=Fperm_SI_Woolf2021!$E$9:$E$93,1,EXP(LN((1.1*(Fperm_SI_Woolf2021!$E$9:$E$93-AD$58)-63.1579*EXP(-0.19*Fperm_SI_Woolf2021!$E$9:$E$93)+63.1579*EXP(-0.19*AD$58))/(Fperm_SI_Woolf2021!$E$9:$E$93-AD$58))*(AD$58-Fperm_SI_Woolf2021!$E$9:$E$93)/10))) + Fperm_SI_Woolf2021!$H$9:$H$93*EXP(-Fperm_SI_Woolf2021!$K$9:$K$93*$C116*IF(AD$58=Fperm_SI_Woolf2021!$E$9:$E$93,1,EXP(LN((1.1*(Fperm_SI_Woolf2021!$E$9:$E$93-AD$58)-63.1579*EXP(-0.19*Fperm_SI_Woolf2021!$E$9:$E$93)+63.1579*EXP(-0.19*AD$58))/(Fperm_SI_Woolf2021!$E$9:$E$93-AD$58))*(AD$58-Fperm_SI_Woolf2021!$E$9:$E$93)/10))),Fperm_SI_Woolf2021!$D$9:$D$93))</f>
        <v>0.35571723262359128</v>
      </c>
      <c r="AE116" s="51" cm="1">
        <f t="array" ref="AE116">MIN(1,SLOPE(Fperm_SI_Woolf2021!$F$9:$F$93*EXP(-Fperm_SI_Woolf2021!$I$9:$I$93*$C116*IF(AE$58=Fperm_SI_Woolf2021!$E$9:$E$93,1,EXP(LN((1.1*(Fperm_SI_Woolf2021!$E$9:$E$93-AE$58)-63.1579*EXP(-0.19*Fperm_SI_Woolf2021!$E$9:$E$93)+63.1579*EXP(-0.19*AE$58))/(Fperm_SI_Woolf2021!$E$9:$E$93-AE$58))*(AE$58-Fperm_SI_Woolf2021!$E$9:$E$93)/10))) + Fperm_SI_Woolf2021!$G$9:$G$93*EXP(-Fperm_SI_Woolf2021!$J$9:$J$93*$C116*IF(AE$58=Fperm_SI_Woolf2021!$E$9:$E$93,1,EXP(LN((1.1*(Fperm_SI_Woolf2021!$E$9:$E$93-AE$58)-63.1579*EXP(-0.19*Fperm_SI_Woolf2021!$E$9:$E$93)+63.1579*EXP(-0.19*AE$58))/(Fperm_SI_Woolf2021!$E$9:$E$93-AE$58))*(AE$58-Fperm_SI_Woolf2021!$E$9:$E$93)/10))) + Fperm_SI_Woolf2021!$H$9:$H$93*EXP(-Fperm_SI_Woolf2021!$K$9:$K$93*$C116*IF(AE$58=Fperm_SI_Woolf2021!$E$9:$E$93,1,EXP(LN((1.1*(Fperm_SI_Woolf2021!$E$9:$E$93-AE$58)-63.1579*EXP(-0.19*Fperm_SI_Woolf2021!$E$9:$E$93)+63.1579*EXP(-0.19*AE$58))/(Fperm_SI_Woolf2021!$E$9:$E$93-AE$58))*(AE$58-Fperm_SI_Woolf2021!$E$9:$E$93)/10))),Fperm_SI_Woolf2021!$D$9:$D$93)*AE$57+INTERCEPT(Fperm_SI_Woolf2021!$F$9:$F$93*EXP(-Fperm_SI_Woolf2021!$I$9:$I$93*$C116*IF(AE$58=Fperm_SI_Woolf2021!$E$9:$E$93,1,EXP(LN((1.1*(Fperm_SI_Woolf2021!$E$9:$E$93-AE$58)-63.1579*EXP(-0.19*Fperm_SI_Woolf2021!$E$9:$E$93)+63.1579*EXP(-0.19*AE$58))/(Fperm_SI_Woolf2021!$E$9:$E$93-AE$58))*(AE$58-Fperm_SI_Woolf2021!$E$9:$E$93)/10))) + Fperm_SI_Woolf2021!$G$9:$G$93*EXP(-Fperm_SI_Woolf2021!$J$9:$J$93*$C116*IF(AE$58=Fperm_SI_Woolf2021!$E$9:$E$93,1,EXP(LN((1.1*(Fperm_SI_Woolf2021!$E$9:$E$93-AE$58)-63.1579*EXP(-0.19*Fperm_SI_Woolf2021!$E$9:$E$93)+63.1579*EXP(-0.19*AE$58))/(Fperm_SI_Woolf2021!$E$9:$E$93-AE$58))*(AE$58-Fperm_SI_Woolf2021!$E$9:$E$93)/10))) + Fperm_SI_Woolf2021!$H$9:$H$93*EXP(-Fperm_SI_Woolf2021!$K$9:$K$93*$C116*IF(AE$58=Fperm_SI_Woolf2021!$E$9:$E$93,1,EXP(LN((1.1*(Fperm_SI_Woolf2021!$E$9:$E$93-AE$58)-63.1579*EXP(-0.19*Fperm_SI_Woolf2021!$E$9:$E$93)+63.1579*EXP(-0.19*AE$58))/(Fperm_SI_Woolf2021!$E$9:$E$93-AE$58))*(AE$58-Fperm_SI_Woolf2021!$E$9:$E$93)/10))),Fperm_SI_Woolf2021!$D$9:$D$93))</f>
        <v>0.32688419069959923</v>
      </c>
      <c r="AF116" s="51" cm="1">
        <f t="array" ref="AF116">MIN(1,SLOPE(Fperm_SI_Woolf2021!$F$9:$F$93*EXP(-Fperm_SI_Woolf2021!$I$9:$I$93*$C116*IF(AF$58=Fperm_SI_Woolf2021!$E$9:$E$93,1,EXP(LN((1.1*(Fperm_SI_Woolf2021!$E$9:$E$93-AF$58)-63.1579*EXP(-0.19*Fperm_SI_Woolf2021!$E$9:$E$93)+63.1579*EXP(-0.19*AF$58))/(Fperm_SI_Woolf2021!$E$9:$E$93-AF$58))*(AF$58-Fperm_SI_Woolf2021!$E$9:$E$93)/10))) + Fperm_SI_Woolf2021!$G$9:$G$93*EXP(-Fperm_SI_Woolf2021!$J$9:$J$93*$C116*IF(AF$58=Fperm_SI_Woolf2021!$E$9:$E$93,1,EXP(LN((1.1*(Fperm_SI_Woolf2021!$E$9:$E$93-AF$58)-63.1579*EXP(-0.19*Fperm_SI_Woolf2021!$E$9:$E$93)+63.1579*EXP(-0.19*AF$58))/(Fperm_SI_Woolf2021!$E$9:$E$93-AF$58))*(AF$58-Fperm_SI_Woolf2021!$E$9:$E$93)/10))) + Fperm_SI_Woolf2021!$H$9:$H$93*EXP(-Fperm_SI_Woolf2021!$K$9:$K$93*$C116*IF(AF$58=Fperm_SI_Woolf2021!$E$9:$E$93,1,EXP(LN((1.1*(Fperm_SI_Woolf2021!$E$9:$E$93-AF$58)-63.1579*EXP(-0.19*Fperm_SI_Woolf2021!$E$9:$E$93)+63.1579*EXP(-0.19*AF$58))/(Fperm_SI_Woolf2021!$E$9:$E$93-AF$58))*(AF$58-Fperm_SI_Woolf2021!$E$9:$E$93)/10))),Fperm_SI_Woolf2021!$D$9:$D$93)*AF$57+INTERCEPT(Fperm_SI_Woolf2021!$F$9:$F$93*EXP(-Fperm_SI_Woolf2021!$I$9:$I$93*$C116*IF(AF$58=Fperm_SI_Woolf2021!$E$9:$E$93,1,EXP(LN((1.1*(Fperm_SI_Woolf2021!$E$9:$E$93-AF$58)-63.1579*EXP(-0.19*Fperm_SI_Woolf2021!$E$9:$E$93)+63.1579*EXP(-0.19*AF$58))/(Fperm_SI_Woolf2021!$E$9:$E$93-AF$58))*(AF$58-Fperm_SI_Woolf2021!$E$9:$E$93)/10))) + Fperm_SI_Woolf2021!$G$9:$G$93*EXP(-Fperm_SI_Woolf2021!$J$9:$J$93*$C116*IF(AF$58=Fperm_SI_Woolf2021!$E$9:$E$93,1,EXP(LN((1.1*(Fperm_SI_Woolf2021!$E$9:$E$93-AF$58)-63.1579*EXP(-0.19*Fperm_SI_Woolf2021!$E$9:$E$93)+63.1579*EXP(-0.19*AF$58))/(Fperm_SI_Woolf2021!$E$9:$E$93-AF$58))*(AF$58-Fperm_SI_Woolf2021!$E$9:$E$93)/10))) + Fperm_SI_Woolf2021!$H$9:$H$93*EXP(-Fperm_SI_Woolf2021!$K$9:$K$93*$C116*IF(AF$58=Fperm_SI_Woolf2021!$E$9:$E$93,1,EXP(LN((1.1*(Fperm_SI_Woolf2021!$E$9:$E$93-AF$58)-63.1579*EXP(-0.19*Fperm_SI_Woolf2021!$E$9:$E$93)+63.1579*EXP(-0.19*AF$58))/(Fperm_SI_Woolf2021!$E$9:$E$93-AF$58))*(AF$58-Fperm_SI_Woolf2021!$E$9:$E$93)/10))),Fperm_SI_Woolf2021!$D$9:$D$93))</f>
        <v>0.29805114877560712</v>
      </c>
      <c r="AG116" s="51" cm="1">
        <f t="array" ref="AG116">MIN(1,SLOPE(Fperm_SI_Woolf2021!$F$9:$F$93*EXP(-Fperm_SI_Woolf2021!$I$9:$I$93*$C116*IF(AG$58=Fperm_SI_Woolf2021!$E$9:$E$93,1,EXP(LN((1.1*(Fperm_SI_Woolf2021!$E$9:$E$93-AG$58)-63.1579*EXP(-0.19*Fperm_SI_Woolf2021!$E$9:$E$93)+63.1579*EXP(-0.19*AG$58))/(Fperm_SI_Woolf2021!$E$9:$E$93-AG$58))*(AG$58-Fperm_SI_Woolf2021!$E$9:$E$93)/10))) + Fperm_SI_Woolf2021!$G$9:$G$93*EXP(-Fperm_SI_Woolf2021!$J$9:$J$93*$C116*IF(AG$58=Fperm_SI_Woolf2021!$E$9:$E$93,1,EXP(LN((1.1*(Fperm_SI_Woolf2021!$E$9:$E$93-AG$58)-63.1579*EXP(-0.19*Fperm_SI_Woolf2021!$E$9:$E$93)+63.1579*EXP(-0.19*AG$58))/(Fperm_SI_Woolf2021!$E$9:$E$93-AG$58))*(AG$58-Fperm_SI_Woolf2021!$E$9:$E$93)/10))) + Fperm_SI_Woolf2021!$H$9:$H$93*EXP(-Fperm_SI_Woolf2021!$K$9:$K$93*$C116*IF(AG$58=Fperm_SI_Woolf2021!$E$9:$E$93,1,EXP(LN((1.1*(Fperm_SI_Woolf2021!$E$9:$E$93-AG$58)-63.1579*EXP(-0.19*Fperm_SI_Woolf2021!$E$9:$E$93)+63.1579*EXP(-0.19*AG$58))/(Fperm_SI_Woolf2021!$E$9:$E$93-AG$58))*(AG$58-Fperm_SI_Woolf2021!$E$9:$E$93)/10))),Fperm_SI_Woolf2021!$D$9:$D$93)*AG$57+INTERCEPT(Fperm_SI_Woolf2021!$F$9:$F$93*EXP(-Fperm_SI_Woolf2021!$I$9:$I$93*$C116*IF(AG$58=Fperm_SI_Woolf2021!$E$9:$E$93,1,EXP(LN((1.1*(Fperm_SI_Woolf2021!$E$9:$E$93-AG$58)-63.1579*EXP(-0.19*Fperm_SI_Woolf2021!$E$9:$E$93)+63.1579*EXP(-0.19*AG$58))/(Fperm_SI_Woolf2021!$E$9:$E$93-AG$58))*(AG$58-Fperm_SI_Woolf2021!$E$9:$E$93)/10))) + Fperm_SI_Woolf2021!$G$9:$G$93*EXP(-Fperm_SI_Woolf2021!$J$9:$J$93*$C116*IF(AG$58=Fperm_SI_Woolf2021!$E$9:$E$93,1,EXP(LN((1.1*(Fperm_SI_Woolf2021!$E$9:$E$93-AG$58)-63.1579*EXP(-0.19*Fperm_SI_Woolf2021!$E$9:$E$93)+63.1579*EXP(-0.19*AG$58))/(Fperm_SI_Woolf2021!$E$9:$E$93-AG$58))*(AG$58-Fperm_SI_Woolf2021!$E$9:$E$93)/10))) + Fperm_SI_Woolf2021!$H$9:$H$93*EXP(-Fperm_SI_Woolf2021!$K$9:$K$93*$C116*IF(AG$58=Fperm_SI_Woolf2021!$E$9:$E$93,1,EXP(LN((1.1*(Fperm_SI_Woolf2021!$E$9:$E$93-AG$58)-63.1579*EXP(-0.19*Fperm_SI_Woolf2021!$E$9:$E$93)+63.1579*EXP(-0.19*AG$58))/(Fperm_SI_Woolf2021!$E$9:$E$93-AG$58))*(AG$58-Fperm_SI_Woolf2021!$E$9:$E$93)/10))),Fperm_SI_Woolf2021!$D$9:$D$93))</f>
        <v>0.26921810685161501</v>
      </c>
      <c r="AH116" s="51" cm="1">
        <f t="array" ref="AH116">MIN(1,SLOPE(Fperm_SI_Woolf2021!$F$9:$F$93*EXP(-Fperm_SI_Woolf2021!$I$9:$I$93*$C116*IF(AH$58=Fperm_SI_Woolf2021!$E$9:$E$93,1,EXP(LN((1.1*(Fperm_SI_Woolf2021!$E$9:$E$93-AH$58)-63.1579*EXP(-0.19*Fperm_SI_Woolf2021!$E$9:$E$93)+63.1579*EXP(-0.19*AH$58))/(Fperm_SI_Woolf2021!$E$9:$E$93-AH$58))*(AH$58-Fperm_SI_Woolf2021!$E$9:$E$93)/10))) + Fperm_SI_Woolf2021!$G$9:$G$93*EXP(-Fperm_SI_Woolf2021!$J$9:$J$93*$C116*IF(AH$58=Fperm_SI_Woolf2021!$E$9:$E$93,1,EXP(LN((1.1*(Fperm_SI_Woolf2021!$E$9:$E$93-AH$58)-63.1579*EXP(-0.19*Fperm_SI_Woolf2021!$E$9:$E$93)+63.1579*EXP(-0.19*AH$58))/(Fperm_SI_Woolf2021!$E$9:$E$93-AH$58))*(AH$58-Fperm_SI_Woolf2021!$E$9:$E$93)/10))) + Fperm_SI_Woolf2021!$H$9:$H$93*EXP(-Fperm_SI_Woolf2021!$K$9:$K$93*$C116*IF(AH$58=Fperm_SI_Woolf2021!$E$9:$E$93,1,EXP(LN((1.1*(Fperm_SI_Woolf2021!$E$9:$E$93-AH$58)-63.1579*EXP(-0.19*Fperm_SI_Woolf2021!$E$9:$E$93)+63.1579*EXP(-0.19*AH$58))/(Fperm_SI_Woolf2021!$E$9:$E$93-AH$58))*(AH$58-Fperm_SI_Woolf2021!$E$9:$E$93)/10))),Fperm_SI_Woolf2021!$D$9:$D$93)*AH$57+INTERCEPT(Fperm_SI_Woolf2021!$F$9:$F$93*EXP(-Fperm_SI_Woolf2021!$I$9:$I$93*$C116*IF(AH$58=Fperm_SI_Woolf2021!$E$9:$E$93,1,EXP(LN((1.1*(Fperm_SI_Woolf2021!$E$9:$E$93-AH$58)-63.1579*EXP(-0.19*Fperm_SI_Woolf2021!$E$9:$E$93)+63.1579*EXP(-0.19*AH$58))/(Fperm_SI_Woolf2021!$E$9:$E$93-AH$58))*(AH$58-Fperm_SI_Woolf2021!$E$9:$E$93)/10))) + Fperm_SI_Woolf2021!$G$9:$G$93*EXP(-Fperm_SI_Woolf2021!$J$9:$J$93*$C116*IF(AH$58=Fperm_SI_Woolf2021!$E$9:$E$93,1,EXP(LN((1.1*(Fperm_SI_Woolf2021!$E$9:$E$93-AH$58)-63.1579*EXP(-0.19*Fperm_SI_Woolf2021!$E$9:$E$93)+63.1579*EXP(-0.19*AH$58))/(Fperm_SI_Woolf2021!$E$9:$E$93-AH$58))*(AH$58-Fperm_SI_Woolf2021!$E$9:$E$93)/10))) + Fperm_SI_Woolf2021!$H$9:$H$93*EXP(-Fperm_SI_Woolf2021!$K$9:$K$93*$C116*IF(AH$58=Fperm_SI_Woolf2021!$E$9:$E$93,1,EXP(LN((1.1*(Fperm_SI_Woolf2021!$E$9:$E$93-AH$58)-63.1579*EXP(-0.19*Fperm_SI_Woolf2021!$E$9:$E$93)+63.1579*EXP(-0.19*AH$58))/(Fperm_SI_Woolf2021!$E$9:$E$93-AH$58))*(AH$58-Fperm_SI_Woolf2021!$E$9:$E$93)/10))),Fperm_SI_Woolf2021!$D$9:$D$93))</f>
        <v>0.50144508731553328</v>
      </c>
      <c r="AI116" s="51" cm="1">
        <f t="array" ref="AI116">MIN(1,SLOPE(Fperm_SI_Woolf2021!$F$9:$F$93*EXP(-Fperm_SI_Woolf2021!$I$9:$I$93*$C116*IF(AI$58=Fperm_SI_Woolf2021!$E$9:$E$93,1,EXP(LN((1.1*(Fperm_SI_Woolf2021!$E$9:$E$93-AI$58)-63.1579*EXP(-0.19*Fperm_SI_Woolf2021!$E$9:$E$93)+63.1579*EXP(-0.19*AI$58))/(Fperm_SI_Woolf2021!$E$9:$E$93-AI$58))*(AI$58-Fperm_SI_Woolf2021!$E$9:$E$93)/10))) + Fperm_SI_Woolf2021!$G$9:$G$93*EXP(-Fperm_SI_Woolf2021!$J$9:$J$93*$C116*IF(AI$58=Fperm_SI_Woolf2021!$E$9:$E$93,1,EXP(LN((1.1*(Fperm_SI_Woolf2021!$E$9:$E$93-AI$58)-63.1579*EXP(-0.19*Fperm_SI_Woolf2021!$E$9:$E$93)+63.1579*EXP(-0.19*AI$58))/(Fperm_SI_Woolf2021!$E$9:$E$93-AI$58))*(AI$58-Fperm_SI_Woolf2021!$E$9:$E$93)/10))) + Fperm_SI_Woolf2021!$H$9:$H$93*EXP(-Fperm_SI_Woolf2021!$K$9:$K$93*$C116*IF(AI$58=Fperm_SI_Woolf2021!$E$9:$E$93,1,EXP(LN((1.1*(Fperm_SI_Woolf2021!$E$9:$E$93-AI$58)-63.1579*EXP(-0.19*Fperm_SI_Woolf2021!$E$9:$E$93)+63.1579*EXP(-0.19*AI$58))/(Fperm_SI_Woolf2021!$E$9:$E$93-AI$58))*(AI$58-Fperm_SI_Woolf2021!$E$9:$E$93)/10))),Fperm_SI_Woolf2021!$D$9:$D$93)*AI$57+INTERCEPT(Fperm_SI_Woolf2021!$F$9:$F$93*EXP(-Fperm_SI_Woolf2021!$I$9:$I$93*$C116*IF(AI$58=Fperm_SI_Woolf2021!$E$9:$E$93,1,EXP(LN((1.1*(Fperm_SI_Woolf2021!$E$9:$E$93-AI$58)-63.1579*EXP(-0.19*Fperm_SI_Woolf2021!$E$9:$E$93)+63.1579*EXP(-0.19*AI$58))/(Fperm_SI_Woolf2021!$E$9:$E$93-AI$58))*(AI$58-Fperm_SI_Woolf2021!$E$9:$E$93)/10))) + Fperm_SI_Woolf2021!$G$9:$G$93*EXP(-Fperm_SI_Woolf2021!$J$9:$J$93*$C116*IF(AI$58=Fperm_SI_Woolf2021!$E$9:$E$93,1,EXP(LN((1.1*(Fperm_SI_Woolf2021!$E$9:$E$93-AI$58)-63.1579*EXP(-0.19*Fperm_SI_Woolf2021!$E$9:$E$93)+63.1579*EXP(-0.19*AI$58))/(Fperm_SI_Woolf2021!$E$9:$E$93-AI$58))*(AI$58-Fperm_SI_Woolf2021!$E$9:$E$93)/10))) + Fperm_SI_Woolf2021!$H$9:$H$93*EXP(-Fperm_SI_Woolf2021!$K$9:$K$93*$C116*IF(AI$58=Fperm_SI_Woolf2021!$E$9:$E$93,1,EXP(LN((1.1*(Fperm_SI_Woolf2021!$E$9:$E$93-AI$58)-63.1579*EXP(-0.19*Fperm_SI_Woolf2021!$E$9:$E$93)+63.1579*EXP(-0.19*AI$58))/(Fperm_SI_Woolf2021!$E$9:$E$93-AI$58))*(AI$58-Fperm_SI_Woolf2021!$E$9:$E$93)/10))),Fperm_SI_Woolf2021!$D$9:$D$93))</f>
        <v>0.47842512401553861</v>
      </c>
      <c r="AJ116" s="51" cm="1">
        <f t="array" ref="AJ116">MIN(1,SLOPE(Fperm_SI_Woolf2021!$F$9:$F$93*EXP(-Fperm_SI_Woolf2021!$I$9:$I$93*$C116*IF(AJ$58=Fperm_SI_Woolf2021!$E$9:$E$93,1,EXP(LN((1.1*(Fperm_SI_Woolf2021!$E$9:$E$93-AJ$58)-63.1579*EXP(-0.19*Fperm_SI_Woolf2021!$E$9:$E$93)+63.1579*EXP(-0.19*AJ$58))/(Fperm_SI_Woolf2021!$E$9:$E$93-AJ$58))*(AJ$58-Fperm_SI_Woolf2021!$E$9:$E$93)/10))) + Fperm_SI_Woolf2021!$G$9:$G$93*EXP(-Fperm_SI_Woolf2021!$J$9:$J$93*$C116*IF(AJ$58=Fperm_SI_Woolf2021!$E$9:$E$93,1,EXP(LN((1.1*(Fperm_SI_Woolf2021!$E$9:$E$93-AJ$58)-63.1579*EXP(-0.19*Fperm_SI_Woolf2021!$E$9:$E$93)+63.1579*EXP(-0.19*AJ$58))/(Fperm_SI_Woolf2021!$E$9:$E$93-AJ$58))*(AJ$58-Fperm_SI_Woolf2021!$E$9:$E$93)/10))) + Fperm_SI_Woolf2021!$H$9:$H$93*EXP(-Fperm_SI_Woolf2021!$K$9:$K$93*$C116*IF(AJ$58=Fperm_SI_Woolf2021!$E$9:$E$93,1,EXP(LN((1.1*(Fperm_SI_Woolf2021!$E$9:$E$93-AJ$58)-63.1579*EXP(-0.19*Fperm_SI_Woolf2021!$E$9:$E$93)+63.1579*EXP(-0.19*AJ$58))/(Fperm_SI_Woolf2021!$E$9:$E$93-AJ$58))*(AJ$58-Fperm_SI_Woolf2021!$E$9:$E$93)/10))),Fperm_SI_Woolf2021!$D$9:$D$93)*AJ$57+INTERCEPT(Fperm_SI_Woolf2021!$F$9:$F$93*EXP(-Fperm_SI_Woolf2021!$I$9:$I$93*$C116*IF(AJ$58=Fperm_SI_Woolf2021!$E$9:$E$93,1,EXP(LN((1.1*(Fperm_SI_Woolf2021!$E$9:$E$93-AJ$58)-63.1579*EXP(-0.19*Fperm_SI_Woolf2021!$E$9:$E$93)+63.1579*EXP(-0.19*AJ$58))/(Fperm_SI_Woolf2021!$E$9:$E$93-AJ$58))*(AJ$58-Fperm_SI_Woolf2021!$E$9:$E$93)/10))) + Fperm_SI_Woolf2021!$G$9:$G$93*EXP(-Fperm_SI_Woolf2021!$J$9:$J$93*$C116*IF(AJ$58=Fperm_SI_Woolf2021!$E$9:$E$93,1,EXP(LN((1.1*(Fperm_SI_Woolf2021!$E$9:$E$93-AJ$58)-63.1579*EXP(-0.19*Fperm_SI_Woolf2021!$E$9:$E$93)+63.1579*EXP(-0.19*AJ$58))/(Fperm_SI_Woolf2021!$E$9:$E$93-AJ$58))*(AJ$58-Fperm_SI_Woolf2021!$E$9:$E$93)/10))) + Fperm_SI_Woolf2021!$H$9:$H$93*EXP(-Fperm_SI_Woolf2021!$K$9:$K$93*$C116*IF(AJ$58=Fperm_SI_Woolf2021!$E$9:$E$93,1,EXP(LN((1.1*(Fperm_SI_Woolf2021!$E$9:$E$93-AJ$58)-63.1579*EXP(-0.19*Fperm_SI_Woolf2021!$E$9:$E$93)+63.1579*EXP(-0.19*AJ$58))/(Fperm_SI_Woolf2021!$E$9:$E$93-AJ$58))*(AJ$58-Fperm_SI_Woolf2021!$E$9:$E$93)/10))),Fperm_SI_Woolf2021!$D$9:$D$93))</f>
        <v>0.45540516071554388</v>
      </c>
      <c r="AK116" s="51" cm="1">
        <f t="array" ref="AK116">MIN(1,SLOPE(Fperm_SI_Woolf2021!$F$9:$F$93*EXP(-Fperm_SI_Woolf2021!$I$9:$I$93*$C116*IF(AK$58=Fperm_SI_Woolf2021!$E$9:$E$93,1,EXP(LN((1.1*(Fperm_SI_Woolf2021!$E$9:$E$93-AK$58)-63.1579*EXP(-0.19*Fperm_SI_Woolf2021!$E$9:$E$93)+63.1579*EXP(-0.19*AK$58))/(Fperm_SI_Woolf2021!$E$9:$E$93-AK$58))*(AK$58-Fperm_SI_Woolf2021!$E$9:$E$93)/10))) + Fperm_SI_Woolf2021!$G$9:$G$93*EXP(-Fperm_SI_Woolf2021!$J$9:$J$93*$C116*IF(AK$58=Fperm_SI_Woolf2021!$E$9:$E$93,1,EXP(LN((1.1*(Fperm_SI_Woolf2021!$E$9:$E$93-AK$58)-63.1579*EXP(-0.19*Fperm_SI_Woolf2021!$E$9:$E$93)+63.1579*EXP(-0.19*AK$58))/(Fperm_SI_Woolf2021!$E$9:$E$93-AK$58))*(AK$58-Fperm_SI_Woolf2021!$E$9:$E$93)/10))) + Fperm_SI_Woolf2021!$H$9:$H$93*EXP(-Fperm_SI_Woolf2021!$K$9:$K$93*$C116*IF(AK$58=Fperm_SI_Woolf2021!$E$9:$E$93,1,EXP(LN((1.1*(Fperm_SI_Woolf2021!$E$9:$E$93-AK$58)-63.1579*EXP(-0.19*Fperm_SI_Woolf2021!$E$9:$E$93)+63.1579*EXP(-0.19*AK$58))/(Fperm_SI_Woolf2021!$E$9:$E$93-AK$58))*(AK$58-Fperm_SI_Woolf2021!$E$9:$E$93)/10))),Fperm_SI_Woolf2021!$D$9:$D$93)*AK$57+INTERCEPT(Fperm_SI_Woolf2021!$F$9:$F$93*EXP(-Fperm_SI_Woolf2021!$I$9:$I$93*$C116*IF(AK$58=Fperm_SI_Woolf2021!$E$9:$E$93,1,EXP(LN((1.1*(Fperm_SI_Woolf2021!$E$9:$E$93-AK$58)-63.1579*EXP(-0.19*Fperm_SI_Woolf2021!$E$9:$E$93)+63.1579*EXP(-0.19*AK$58))/(Fperm_SI_Woolf2021!$E$9:$E$93-AK$58))*(AK$58-Fperm_SI_Woolf2021!$E$9:$E$93)/10))) + Fperm_SI_Woolf2021!$G$9:$G$93*EXP(-Fperm_SI_Woolf2021!$J$9:$J$93*$C116*IF(AK$58=Fperm_SI_Woolf2021!$E$9:$E$93,1,EXP(LN((1.1*(Fperm_SI_Woolf2021!$E$9:$E$93-AK$58)-63.1579*EXP(-0.19*Fperm_SI_Woolf2021!$E$9:$E$93)+63.1579*EXP(-0.19*AK$58))/(Fperm_SI_Woolf2021!$E$9:$E$93-AK$58))*(AK$58-Fperm_SI_Woolf2021!$E$9:$E$93)/10))) + Fperm_SI_Woolf2021!$H$9:$H$93*EXP(-Fperm_SI_Woolf2021!$K$9:$K$93*$C116*IF(AK$58=Fperm_SI_Woolf2021!$E$9:$E$93,1,EXP(LN((1.1*(Fperm_SI_Woolf2021!$E$9:$E$93-AK$58)-63.1579*EXP(-0.19*Fperm_SI_Woolf2021!$E$9:$E$93)+63.1579*EXP(-0.19*AK$58))/(Fperm_SI_Woolf2021!$E$9:$E$93-AK$58))*(AK$58-Fperm_SI_Woolf2021!$E$9:$E$93)/10))),Fperm_SI_Woolf2021!$D$9:$D$93))</f>
        <v>0.43238519741554921</v>
      </c>
      <c r="AL116" s="51" cm="1">
        <f t="array" ref="AL116">MIN(1,SLOPE(Fperm_SI_Woolf2021!$F$9:$F$93*EXP(-Fperm_SI_Woolf2021!$I$9:$I$93*$C116*IF(AL$58=Fperm_SI_Woolf2021!$E$9:$E$93,1,EXP(LN((1.1*(Fperm_SI_Woolf2021!$E$9:$E$93-AL$58)-63.1579*EXP(-0.19*Fperm_SI_Woolf2021!$E$9:$E$93)+63.1579*EXP(-0.19*AL$58))/(Fperm_SI_Woolf2021!$E$9:$E$93-AL$58))*(AL$58-Fperm_SI_Woolf2021!$E$9:$E$93)/10))) + Fperm_SI_Woolf2021!$G$9:$G$93*EXP(-Fperm_SI_Woolf2021!$J$9:$J$93*$C116*IF(AL$58=Fperm_SI_Woolf2021!$E$9:$E$93,1,EXP(LN((1.1*(Fperm_SI_Woolf2021!$E$9:$E$93-AL$58)-63.1579*EXP(-0.19*Fperm_SI_Woolf2021!$E$9:$E$93)+63.1579*EXP(-0.19*AL$58))/(Fperm_SI_Woolf2021!$E$9:$E$93-AL$58))*(AL$58-Fperm_SI_Woolf2021!$E$9:$E$93)/10))) + Fperm_SI_Woolf2021!$H$9:$H$93*EXP(-Fperm_SI_Woolf2021!$K$9:$K$93*$C116*IF(AL$58=Fperm_SI_Woolf2021!$E$9:$E$93,1,EXP(LN((1.1*(Fperm_SI_Woolf2021!$E$9:$E$93-AL$58)-63.1579*EXP(-0.19*Fperm_SI_Woolf2021!$E$9:$E$93)+63.1579*EXP(-0.19*AL$58))/(Fperm_SI_Woolf2021!$E$9:$E$93-AL$58))*(AL$58-Fperm_SI_Woolf2021!$E$9:$E$93)/10))),Fperm_SI_Woolf2021!$D$9:$D$93)*AL$57+INTERCEPT(Fperm_SI_Woolf2021!$F$9:$F$93*EXP(-Fperm_SI_Woolf2021!$I$9:$I$93*$C116*IF(AL$58=Fperm_SI_Woolf2021!$E$9:$E$93,1,EXP(LN((1.1*(Fperm_SI_Woolf2021!$E$9:$E$93-AL$58)-63.1579*EXP(-0.19*Fperm_SI_Woolf2021!$E$9:$E$93)+63.1579*EXP(-0.19*AL$58))/(Fperm_SI_Woolf2021!$E$9:$E$93-AL$58))*(AL$58-Fperm_SI_Woolf2021!$E$9:$E$93)/10))) + Fperm_SI_Woolf2021!$G$9:$G$93*EXP(-Fperm_SI_Woolf2021!$J$9:$J$93*$C116*IF(AL$58=Fperm_SI_Woolf2021!$E$9:$E$93,1,EXP(LN((1.1*(Fperm_SI_Woolf2021!$E$9:$E$93-AL$58)-63.1579*EXP(-0.19*Fperm_SI_Woolf2021!$E$9:$E$93)+63.1579*EXP(-0.19*AL$58))/(Fperm_SI_Woolf2021!$E$9:$E$93-AL$58))*(AL$58-Fperm_SI_Woolf2021!$E$9:$E$93)/10))) + Fperm_SI_Woolf2021!$H$9:$H$93*EXP(-Fperm_SI_Woolf2021!$K$9:$K$93*$C116*IF(AL$58=Fperm_SI_Woolf2021!$E$9:$E$93,1,EXP(LN((1.1*(Fperm_SI_Woolf2021!$E$9:$E$93-AL$58)-63.1579*EXP(-0.19*Fperm_SI_Woolf2021!$E$9:$E$93)+63.1579*EXP(-0.19*AL$58))/(Fperm_SI_Woolf2021!$E$9:$E$93-AL$58))*(AL$58-Fperm_SI_Woolf2021!$E$9:$E$93)/10))),Fperm_SI_Woolf2021!$D$9:$D$93))</f>
        <v>0.40936523411555453</v>
      </c>
      <c r="AM116" s="51" cm="1">
        <f t="array" ref="AM116">MIN(1,SLOPE(Fperm_SI_Woolf2021!$F$9:$F$93*EXP(-Fperm_SI_Woolf2021!$I$9:$I$93*$C116*IF(AM$58=Fperm_SI_Woolf2021!$E$9:$E$93,1,EXP(LN((1.1*(Fperm_SI_Woolf2021!$E$9:$E$93-AM$58)-63.1579*EXP(-0.19*Fperm_SI_Woolf2021!$E$9:$E$93)+63.1579*EXP(-0.19*AM$58))/(Fperm_SI_Woolf2021!$E$9:$E$93-AM$58))*(AM$58-Fperm_SI_Woolf2021!$E$9:$E$93)/10))) + Fperm_SI_Woolf2021!$G$9:$G$93*EXP(-Fperm_SI_Woolf2021!$J$9:$J$93*$C116*IF(AM$58=Fperm_SI_Woolf2021!$E$9:$E$93,1,EXP(LN((1.1*(Fperm_SI_Woolf2021!$E$9:$E$93-AM$58)-63.1579*EXP(-0.19*Fperm_SI_Woolf2021!$E$9:$E$93)+63.1579*EXP(-0.19*AM$58))/(Fperm_SI_Woolf2021!$E$9:$E$93-AM$58))*(AM$58-Fperm_SI_Woolf2021!$E$9:$E$93)/10))) + Fperm_SI_Woolf2021!$H$9:$H$93*EXP(-Fperm_SI_Woolf2021!$K$9:$K$93*$C116*IF(AM$58=Fperm_SI_Woolf2021!$E$9:$E$93,1,EXP(LN((1.1*(Fperm_SI_Woolf2021!$E$9:$E$93-AM$58)-63.1579*EXP(-0.19*Fperm_SI_Woolf2021!$E$9:$E$93)+63.1579*EXP(-0.19*AM$58))/(Fperm_SI_Woolf2021!$E$9:$E$93-AM$58))*(AM$58-Fperm_SI_Woolf2021!$E$9:$E$93)/10))),Fperm_SI_Woolf2021!$D$9:$D$93)*AM$57+INTERCEPT(Fperm_SI_Woolf2021!$F$9:$F$93*EXP(-Fperm_SI_Woolf2021!$I$9:$I$93*$C116*IF(AM$58=Fperm_SI_Woolf2021!$E$9:$E$93,1,EXP(LN((1.1*(Fperm_SI_Woolf2021!$E$9:$E$93-AM$58)-63.1579*EXP(-0.19*Fperm_SI_Woolf2021!$E$9:$E$93)+63.1579*EXP(-0.19*AM$58))/(Fperm_SI_Woolf2021!$E$9:$E$93-AM$58))*(AM$58-Fperm_SI_Woolf2021!$E$9:$E$93)/10))) + Fperm_SI_Woolf2021!$G$9:$G$93*EXP(-Fperm_SI_Woolf2021!$J$9:$J$93*$C116*IF(AM$58=Fperm_SI_Woolf2021!$E$9:$E$93,1,EXP(LN((1.1*(Fperm_SI_Woolf2021!$E$9:$E$93-AM$58)-63.1579*EXP(-0.19*Fperm_SI_Woolf2021!$E$9:$E$93)+63.1579*EXP(-0.19*AM$58))/(Fperm_SI_Woolf2021!$E$9:$E$93-AM$58))*(AM$58-Fperm_SI_Woolf2021!$E$9:$E$93)/10))) + Fperm_SI_Woolf2021!$H$9:$H$93*EXP(-Fperm_SI_Woolf2021!$K$9:$K$93*$C116*IF(AM$58=Fperm_SI_Woolf2021!$E$9:$E$93,1,EXP(LN((1.1*(Fperm_SI_Woolf2021!$E$9:$E$93-AM$58)-63.1579*EXP(-0.19*Fperm_SI_Woolf2021!$E$9:$E$93)+63.1579*EXP(-0.19*AM$58))/(Fperm_SI_Woolf2021!$E$9:$E$93-AM$58))*(AM$58-Fperm_SI_Woolf2021!$E$9:$E$93)/10))),Fperm_SI_Woolf2021!$D$9:$D$93))</f>
        <v>0.3863452708155598</v>
      </c>
      <c r="AN116" s="51" cm="1">
        <f t="array" ref="AN116">MIN(1,SLOPE(Fperm_SI_Woolf2021!$F$9:$F$93*EXP(-Fperm_SI_Woolf2021!$I$9:$I$93*$C116*IF(AN$58=Fperm_SI_Woolf2021!$E$9:$E$93,1,EXP(LN((1.1*(Fperm_SI_Woolf2021!$E$9:$E$93-AN$58)-63.1579*EXP(-0.19*Fperm_SI_Woolf2021!$E$9:$E$93)+63.1579*EXP(-0.19*AN$58))/(Fperm_SI_Woolf2021!$E$9:$E$93-AN$58))*(AN$58-Fperm_SI_Woolf2021!$E$9:$E$93)/10))) + Fperm_SI_Woolf2021!$G$9:$G$93*EXP(-Fperm_SI_Woolf2021!$J$9:$J$93*$C116*IF(AN$58=Fperm_SI_Woolf2021!$E$9:$E$93,1,EXP(LN((1.1*(Fperm_SI_Woolf2021!$E$9:$E$93-AN$58)-63.1579*EXP(-0.19*Fperm_SI_Woolf2021!$E$9:$E$93)+63.1579*EXP(-0.19*AN$58))/(Fperm_SI_Woolf2021!$E$9:$E$93-AN$58))*(AN$58-Fperm_SI_Woolf2021!$E$9:$E$93)/10))) + Fperm_SI_Woolf2021!$H$9:$H$93*EXP(-Fperm_SI_Woolf2021!$K$9:$K$93*$C116*IF(AN$58=Fperm_SI_Woolf2021!$E$9:$E$93,1,EXP(LN((1.1*(Fperm_SI_Woolf2021!$E$9:$E$93-AN$58)-63.1579*EXP(-0.19*Fperm_SI_Woolf2021!$E$9:$E$93)+63.1579*EXP(-0.19*AN$58))/(Fperm_SI_Woolf2021!$E$9:$E$93-AN$58))*(AN$58-Fperm_SI_Woolf2021!$E$9:$E$93)/10))),Fperm_SI_Woolf2021!$D$9:$D$93)*AN$57+INTERCEPT(Fperm_SI_Woolf2021!$F$9:$F$93*EXP(-Fperm_SI_Woolf2021!$I$9:$I$93*$C116*IF(AN$58=Fperm_SI_Woolf2021!$E$9:$E$93,1,EXP(LN((1.1*(Fperm_SI_Woolf2021!$E$9:$E$93-AN$58)-63.1579*EXP(-0.19*Fperm_SI_Woolf2021!$E$9:$E$93)+63.1579*EXP(-0.19*AN$58))/(Fperm_SI_Woolf2021!$E$9:$E$93-AN$58))*(AN$58-Fperm_SI_Woolf2021!$E$9:$E$93)/10))) + Fperm_SI_Woolf2021!$G$9:$G$93*EXP(-Fperm_SI_Woolf2021!$J$9:$J$93*$C116*IF(AN$58=Fperm_SI_Woolf2021!$E$9:$E$93,1,EXP(LN((1.1*(Fperm_SI_Woolf2021!$E$9:$E$93-AN$58)-63.1579*EXP(-0.19*Fperm_SI_Woolf2021!$E$9:$E$93)+63.1579*EXP(-0.19*AN$58))/(Fperm_SI_Woolf2021!$E$9:$E$93-AN$58))*(AN$58-Fperm_SI_Woolf2021!$E$9:$E$93)/10))) + Fperm_SI_Woolf2021!$H$9:$H$93*EXP(-Fperm_SI_Woolf2021!$K$9:$K$93*$C116*IF(AN$58=Fperm_SI_Woolf2021!$E$9:$E$93,1,EXP(LN((1.1*(Fperm_SI_Woolf2021!$E$9:$E$93-AN$58)-63.1579*EXP(-0.19*Fperm_SI_Woolf2021!$E$9:$E$93)+63.1579*EXP(-0.19*AN$58))/(Fperm_SI_Woolf2021!$E$9:$E$93-AN$58))*(AN$58-Fperm_SI_Woolf2021!$E$9:$E$93)/10))),Fperm_SI_Woolf2021!$D$9:$D$93))</f>
        <v>0.36332530751556513</v>
      </c>
      <c r="AO116" s="51" cm="1">
        <f t="array" ref="AO116">MIN(1,SLOPE(Fperm_SI_Woolf2021!$F$9:$F$93*EXP(-Fperm_SI_Woolf2021!$I$9:$I$93*$C116*IF(AO$58=Fperm_SI_Woolf2021!$E$9:$E$93,1,EXP(LN((1.1*(Fperm_SI_Woolf2021!$E$9:$E$93-AO$58)-63.1579*EXP(-0.19*Fperm_SI_Woolf2021!$E$9:$E$93)+63.1579*EXP(-0.19*AO$58))/(Fperm_SI_Woolf2021!$E$9:$E$93-AO$58))*(AO$58-Fperm_SI_Woolf2021!$E$9:$E$93)/10))) + Fperm_SI_Woolf2021!$G$9:$G$93*EXP(-Fperm_SI_Woolf2021!$J$9:$J$93*$C116*IF(AO$58=Fperm_SI_Woolf2021!$E$9:$E$93,1,EXP(LN((1.1*(Fperm_SI_Woolf2021!$E$9:$E$93-AO$58)-63.1579*EXP(-0.19*Fperm_SI_Woolf2021!$E$9:$E$93)+63.1579*EXP(-0.19*AO$58))/(Fperm_SI_Woolf2021!$E$9:$E$93-AO$58))*(AO$58-Fperm_SI_Woolf2021!$E$9:$E$93)/10))) + Fperm_SI_Woolf2021!$H$9:$H$93*EXP(-Fperm_SI_Woolf2021!$K$9:$K$93*$C116*IF(AO$58=Fperm_SI_Woolf2021!$E$9:$E$93,1,EXP(LN((1.1*(Fperm_SI_Woolf2021!$E$9:$E$93-AO$58)-63.1579*EXP(-0.19*Fperm_SI_Woolf2021!$E$9:$E$93)+63.1579*EXP(-0.19*AO$58))/(Fperm_SI_Woolf2021!$E$9:$E$93-AO$58))*(AO$58-Fperm_SI_Woolf2021!$E$9:$E$93)/10))),Fperm_SI_Woolf2021!$D$9:$D$93)*AO$57+INTERCEPT(Fperm_SI_Woolf2021!$F$9:$F$93*EXP(-Fperm_SI_Woolf2021!$I$9:$I$93*$C116*IF(AO$58=Fperm_SI_Woolf2021!$E$9:$E$93,1,EXP(LN((1.1*(Fperm_SI_Woolf2021!$E$9:$E$93-AO$58)-63.1579*EXP(-0.19*Fperm_SI_Woolf2021!$E$9:$E$93)+63.1579*EXP(-0.19*AO$58))/(Fperm_SI_Woolf2021!$E$9:$E$93-AO$58))*(AO$58-Fperm_SI_Woolf2021!$E$9:$E$93)/10))) + Fperm_SI_Woolf2021!$G$9:$G$93*EXP(-Fperm_SI_Woolf2021!$J$9:$J$93*$C116*IF(AO$58=Fperm_SI_Woolf2021!$E$9:$E$93,1,EXP(LN((1.1*(Fperm_SI_Woolf2021!$E$9:$E$93-AO$58)-63.1579*EXP(-0.19*Fperm_SI_Woolf2021!$E$9:$E$93)+63.1579*EXP(-0.19*AO$58))/(Fperm_SI_Woolf2021!$E$9:$E$93-AO$58))*(AO$58-Fperm_SI_Woolf2021!$E$9:$E$93)/10))) + Fperm_SI_Woolf2021!$H$9:$H$93*EXP(-Fperm_SI_Woolf2021!$K$9:$K$93*$C116*IF(AO$58=Fperm_SI_Woolf2021!$E$9:$E$93,1,EXP(LN((1.1*(Fperm_SI_Woolf2021!$E$9:$E$93-AO$58)-63.1579*EXP(-0.19*Fperm_SI_Woolf2021!$E$9:$E$93)+63.1579*EXP(-0.19*AO$58))/(Fperm_SI_Woolf2021!$E$9:$E$93-AO$58))*(AO$58-Fperm_SI_Woolf2021!$E$9:$E$93)/10))),Fperm_SI_Woolf2021!$D$9:$D$93))</f>
        <v>0.34030534421557046</v>
      </c>
      <c r="AP116" s="51" cm="1">
        <f t="array" ref="AP116">MIN(1,SLOPE(Fperm_SI_Woolf2021!$F$9:$F$93*EXP(-Fperm_SI_Woolf2021!$I$9:$I$93*$C116*IF(AP$58=Fperm_SI_Woolf2021!$E$9:$E$93,1,EXP(LN((1.1*(Fperm_SI_Woolf2021!$E$9:$E$93-AP$58)-63.1579*EXP(-0.19*Fperm_SI_Woolf2021!$E$9:$E$93)+63.1579*EXP(-0.19*AP$58))/(Fperm_SI_Woolf2021!$E$9:$E$93-AP$58))*(AP$58-Fperm_SI_Woolf2021!$E$9:$E$93)/10))) + Fperm_SI_Woolf2021!$G$9:$G$93*EXP(-Fperm_SI_Woolf2021!$J$9:$J$93*$C116*IF(AP$58=Fperm_SI_Woolf2021!$E$9:$E$93,1,EXP(LN((1.1*(Fperm_SI_Woolf2021!$E$9:$E$93-AP$58)-63.1579*EXP(-0.19*Fperm_SI_Woolf2021!$E$9:$E$93)+63.1579*EXP(-0.19*AP$58))/(Fperm_SI_Woolf2021!$E$9:$E$93-AP$58))*(AP$58-Fperm_SI_Woolf2021!$E$9:$E$93)/10))) + Fperm_SI_Woolf2021!$H$9:$H$93*EXP(-Fperm_SI_Woolf2021!$K$9:$K$93*$C116*IF(AP$58=Fperm_SI_Woolf2021!$E$9:$E$93,1,EXP(LN((1.1*(Fperm_SI_Woolf2021!$E$9:$E$93-AP$58)-63.1579*EXP(-0.19*Fperm_SI_Woolf2021!$E$9:$E$93)+63.1579*EXP(-0.19*AP$58))/(Fperm_SI_Woolf2021!$E$9:$E$93-AP$58))*(AP$58-Fperm_SI_Woolf2021!$E$9:$E$93)/10))),Fperm_SI_Woolf2021!$D$9:$D$93)*AP$57+INTERCEPT(Fperm_SI_Woolf2021!$F$9:$F$93*EXP(-Fperm_SI_Woolf2021!$I$9:$I$93*$C116*IF(AP$58=Fperm_SI_Woolf2021!$E$9:$E$93,1,EXP(LN((1.1*(Fperm_SI_Woolf2021!$E$9:$E$93-AP$58)-63.1579*EXP(-0.19*Fperm_SI_Woolf2021!$E$9:$E$93)+63.1579*EXP(-0.19*AP$58))/(Fperm_SI_Woolf2021!$E$9:$E$93-AP$58))*(AP$58-Fperm_SI_Woolf2021!$E$9:$E$93)/10))) + Fperm_SI_Woolf2021!$G$9:$G$93*EXP(-Fperm_SI_Woolf2021!$J$9:$J$93*$C116*IF(AP$58=Fperm_SI_Woolf2021!$E$9:$E$93,1,EXP(LN((1.1*(Fperm_SI_Woolf2021!$E$9:$E$93-AP$58)-63.1579*EXP(-0.19*Fperm_SI_Woolf2021!$E$9:$E$93)+63.1579*EXP(-0.19*AP$58))/(Fperm_SI_Woolf2021!$E$9:$E$93-AP$58))*(AP$58-Fperm_SI_Woolf2021!$E$9:$E$93)/10))) + Fperm_SI_Woolf2021!$H$9:$H$93*EXP(-Fperm_SI_Woolf2021!$K$9:$K$93*$C116*IF(AP$58=Fperm_SI_Woolf2021!$E$9:$E$93,1,EXP(LN((1.1*(Fperm_SI_Woolf2021!$E$9:$E$93-AP$58)-63.1579*EXP(-0.19*Fperm_SI_Woolf2021!$E$9:$E$93)+63.1579*EXP(-0.19*AP$58))/(Fperm_SI_Woolf2021!$E$9:$E$93-AP$58))*(AP$58-Fperm_SI_Woolf2021!$E$9:$E$93)/10))),Fperm_SI_Woolf2021!$D$9:$D$93))</f>
        <v>0.31728538091557579</v>
      </c>
      <c r="AQ116" s="51" cm="1">
        <f t="array" ref="AQ116">MIN(1,SLOPE(Fperm_SI_Woolf2021!$F$9:$F$93*EXP(-Fperm_SI_Woolf2021!$I$9:$I$93*$C116*IF(AQ$58=Fperm_SI_Woolf2021!$E$9:$E$93,1,EXP(LN((1.1*(Fperm_SI_Woolf2021!$E$9:$E$93-AQ$58)-63.1579*EXP(-0.19*Fperm_SI_Woolf2021!$E$9:$E$93)+63.1579*EXP(-0.19*AQ$58))/(Fperm_SI_Woolf2021!$E$9:$E$93-AQ$58))*(AQ$58-Fperm_SI_Woolf2021!$E$9:$E$93)/10))) + Fperm_SI_Woolf2021!$G$9:$G$93*EXP(-Fperm_SI_Woolf2021!$J$9:$J$93*$C116*IF(AQ$58=Fperm_SI_Woolf2021!$E$9:$E$93,1,EXP(LN((1.1*(Fperm_SI_Woolf2021!$E$9:$E$93-AQ$58)-63.1579*EXP(-0.19*Fperm_SI_Woolf2021!$E$9:$E$93)+63.1579*EXP(-0.19*AQ$58))/(Fperm_SI_Woolf2021!$E$9:$E$93-AQ$58))*(AQ$58-Fperm_SI_Woolf2021!$E$9:$E$93)/10))) + Fperm_SI_Woolf2021!$H$9:$H$93*EXP(-Fperm_SI_Woolf2021!$K$9:$K$93*$C116*IF(AQ$58=Fperm_SI_Woolf2021!$E$9:$E$93,1,EXP(LN((1.1*(Fperm_SI_Woolf2021!$E$9:$E$93-AQ$58)-63.1579*EXP(-0.19*Fperm_SI_Woolf2021!$E$9:$E$93)+63.1579*EXP(-0.19*AQ$58))/(Fperm_SI_Woolf2021!$E$9:$E$93-AQ$58))*(AQ$58-Fperm_SI_Woolf2021!$E$9:$E$93)/10))),Fperm_SI_Woolf2021!$D$9:$D$93)*AQ$57+INTERCEPT(Fperm_SI_Woolf2021!$F$9:$F$93*EXP(-Fperm_SI_Woolf2021!$I$9:$I$93*$C116*IF(AQ$58=Fperm_SI_Woolf2021!$E$9:$E$93,1,EXP(LN((1.1*(Fperm_SI_Woolf2021!$E$9:$E$93-AQ$58)-63.1579*EXP(-0.19*Fperm_SI_Woolf2021!$E$9:$E$93)+63.1579*EXP(-0.19*AQ$58))/(Fperm_SI_Woolf2021!$E$9:$E$93-AQ$58))*(AQ$58-Fperm_SI_Woolf2021!$E$9:$E$93)/10))) + Fperm_SI_Woolf2021!$G$9:$G$93*EXP(-Fperm_SI_Woolf2021!$J$9:$J$93*$C116*IF(AQ$58=Fperm_SI_Woolf2021!$E$9:$E$93,1,EXP(LN((1.1*(Fperm_SI_Woolf2021!$E$9:$E$93-AQ$58)-63.1579*EXP(-0.19*Fperm_SI_Woolf2021!$E$9:$E$93)+63.1579*EXP(-0.19*AQ$58))/(Fperm_SI_Woolf2021!$E$9:$E$93-AQ$58))*(AQ$58-Fperm_SI_Woolf2021!$E$9:$E$93)/10))) + Fperm_SI_Woolf2021!$H$9:$H$93*EXP(-Fperm_SI_Woolf2021!$K$9:$K$93*$C116*IF(AQ$58=Fperm_SI_Woolf2021!$E$9:$E$93,1,EXP(LN((1.1*(Fperm_SI_Woolf2021!$E$9:$E$93-AQ$58)-63.1579*EXP(-0.19*Fperm_SI_Woolf2021!$E$9:$E$93)+63.1579*EXP(-0.19*AQ$58))/(Fperm_SI_Woolf2021!$E$9:$E$93-AQ$58))*(AQ$58-Fperm_SI_Woolf2021!$E$9:$E$93)/10))),Fperm_SI_Woolf2021!$D$9:$D$93))</f>
        <v>0.29426541761558112</v>
      </c>
      <c r="AR116" s="51" cm="1">
        <f t="array" ref="AR116">MIN(1,SLOPE(Fperm_SI_Woolf2021!$F$9:$F$93*EXP(-Fperm_SI_Woolf2021!$I$9:$I$93*$C116*IF(AR$58=Fperm_SI_Woolf2021!$E$9:$E$93,1,EXP(LN((1.1*(Fperm_SI_Woolf2021!$E$9:$E$93-AR$58)-63.1579*EXP(-0.19*Fperm_SI_Woolf2021!$E$9:$E$93)+63.1579*EXP(-0.19*AR$58))/(Fperm_SI_Woolf2021!$E$9:$E$93-AR$58))*(AR$58-Fperm_SI_Woolf2021!$E$9:$E$93)/10))) + Fperm_SI_Woolf2021!$G$9:$G$93*EXP(-Fperm_SI_Woolf2021!$J$9:$J$93*$C116*IF(AR$58=Fperm_SI_Woolf2021!$E$9:$E$93,1,EXP(LN((1.1*(Fperm_SI_Woolf2021!$E$9:$E$93-AR$58)-63.1579*EXP(-0.19*Fperm_SI_Woolf2021!$E$9:$E$93)+63.1579*EXP(-0.19*AR$58))/(Fperm_SI_Woolf2021!$E$9:$E$93-AR$58))*(AR$58-Fperm_SI_Woolf2021!$E$9:$E$93)/10))) + Fperm_SI_Woolf2021!$H$9:$H$93*EXP(-Fperm_SI_Woolf2021!$K$9:$K$93*$C116*IF(AR$58=Fperm_SI_Woolf2021!$E$9:$E$93,1,EXP(LN((1.1*(Fperm_SI_Woolf2021!$E$9:$E$93-AR$58)-63.1579*EXP(-0.19*Fperm_SI_Woolf2021!$E$9:$E$93)+63.1579*EXP(-0.19*AR$58))/(Fperm_SI_Woolf2021!$E$9:$E$93-AR$58))*(AR$58-Fperm_SI_Woolf2021!$E$9:$E$93)/10))),Fperm_SI_Woolf2021!$D$9:$D$93)*AR$57+INTERCEPT(Fperm_SI_Woolf2021!$F$9:$F$93*EXP(-Fperm_SI_Woolf2021!$I$9:$I$93*$C116*IF(AR$58=Fperm_SI_Woolf2021!$E$9:$E$93,1,EXP(LN((1.1*(Fperm_SI_Woolf2021!$E$9:$E$93-AR$58)-63.1579*EXP(-0.19*Fperm_SI_Woolf2021!$E$9:$E$93)+63.1579*EXP(-0.19*AR$58))/(Fperm_SI_Woolf2021!$E$9:$E$93-AR$58))*(AR$58-Fperm_SI_Woolf2021!$E$9:$E$93)/10))) + Fperm_SI_Woolf2021!$G$9:$G$93*EXP(-Fperm_SI_Woolf2021!$J$9:$J$93*$C116*IF(AR$58=Fperm_SI_Woolf2021!$E$9:$E$93,1,EXP(LN((1.1*(Fperm_SI_Woolf2021!$E$9:$E$93-AR$58)-63.1579*EXP(-0.19*Fperm_SI_Woolf2021!$E$9:$E$93)+63.1579*EXP(-0.19*AR$58))/(Fperm_SI_Woolf2021!$E$9:$E$93-AR$58))*(AR$58-Fperm_SI_Woolf2021!$E$9:$E$93)/10))) + Fperm_SI_Woolf2021!$H$9:$H$93*EXP(-Fperm_SI_Woolf2021!$K$9:$K$93*$C116*IF(AR$58=Fperm_SI_Woolf2021!$E$9:$E$93,1,EXP(LN((1.1*(Fperm_SI_Woolf2021!$E$9:$E$93-AR$58)-63.1579*EXP(-0.19*Fperm_SI_Woolf2021!$E$9:$E$93)+63.1579*EXP(-0.19*AR$58))/(Fperm_SI_Woolf2021!$E$9:$E$93-AR$58))*(AR$58-Fperm_SI_Woolf2021!$E$9:$E$93)/10))),Fperm_SI_Woolf2021!$D$9:$D$93))</f>
        <v>0.27124545431558644</v>
      </c>
      <c r="AS116" s="51" cm="1">
        <f t="array" ref="AS116">MIN(1,SLOPE(Fperm_SI_Woolf2021!$F$9:$F$93*EXP(-Fperm_SI_Woolf2021!$I$9:$I$93*$C116*IF(AS$58=Fperm_SI_Woolf2021!$E$9:$E$93,1,EXP(LN((1.1*(Fperm_SI_Woolf2021!$E$9:$E$93-AS$58)-63.1579*EXP(-0.19*Fperm_SI_Woolf2021!$E$9:$E$93)+63.1579*EXP(-0.19*AS$58))/(Fperm_SI_Woolf2021!$E$9:$E$93-AS$58))*(AS$58-Fperm_SI_Woolf2021!$E$9:$E$93)/10))) + Fperm_SI_Woolf2021!$G$9:$G$93*EXP(-Fperm_SI_Woolf2021!$J$9:$J$93*$C116*IF(AS$58=Fperm_SI_Woolf2021!$E$9:$E$93,1,EXP(LN((1.1*(Fperm_SI_Woolf2021!$E$9:$E$93-AS$58)-63.1579*EXP(-0.19*Fperm_SI_Woolf2021!$E$9:$E$93)+63.1579*EXP(-0.19*AS$58))/(Fperm_SI_Woolf2021!$E$9:$E$93-AS$58))*(AS$58-Fperm_SI_Woolf2021!$E$9:$E$93)/10))) + Fperm_SI_Woolf2021!$H$9:$H$93*EXP(-Fperm_SI_Woolf2021!$K$9:$K$93*$C116*IF(AS$58=Fperm_SI_Woolf2021!$E$9:$E$93,1,EXP(LN((1.1*(Fperm_SI_Woolf2021!$E$9:$E$93-AS$58)-63.1579*EXP(-0.19*Fperm_SI_Woolf2021!$E$9:$E$93)+63.1579*EXP(-0.19*AS$58))/(Fperm_SI_Woolf2021!$E$9:$E$93-AS$58))*(AS$58-Fperm_SI_Woolf2021!$E$9:$E$93)/10))),Fperm_SI_Woolf2021!$D$9:$D$93)*AS$57+INTERCEPT(Fperm_SI_Woolf2021!$F$9:$F$93*EXP(-Fperm_SI_Woolf2021!$I$9:$I$93*$C116*IF(AS$58=Fperm_SI_Woolf2021!$E$9:$E$93,1,EXP(LN((1.1*(Fperm_SI_Woolf2021!$E$9:$E$93-AS$58)-63.1579*EXP(-0.19*Fperm_SI_Woolf2021!$E$9:$E$93)+63.1579*EXP(-0.19*AS$58))/(Fperm_SI_Woolf2021!$E$9:$E$93-AS$58))*(AS$58-Fperm_SI_Woolf2021!$E$9:$E$93)/10))) + Fperm_SI_Woolf2021!$G$9:$G$93*EXP(-Fperm_SI_Woolf2021!$J$9:$J$93*$C116*IF(AS$58=Fperm_SI_Woolf2021!$E$9:$E$93,1,EXP(LN((1.1*(Fperm_SI_Woolf2021!$E$9:$E$93-AS$58)-63.1579*EXP(-0.19*Fperm_SI_Woolf2021!$E$9:$E$93)+63.1579*EXP(-0.19*AS$58))/(Fperm_SI_Woolf2021!$E$9:$E$93-AS$58))*(AS$58-Fperm_SI_Woolf2021!$E$9:$E$93)/10))) + Fperm_SI_Woolf2021!$H$9:$H$93*EXP(-Fperm_SI_Woolf2021!$K$9:$K$93*$C116*IF(AS$58=Fperm_SI_Woolf2021!$E$9:$E$93,1,EXP(LN((1.1*(Fperm_SI_Woolf2021!$E$9:$E$93-AS$58)-63.1579*EXP(-0.19*Fperm_SI_Woolf2021!$E$9:$E$93)+63.1579*EXP(-0.19*AS$58))/(Fperm_SI_Woolf2021!$E$9:$E$93-AS$58))*(AS$58-Fperm_SI_Woolf2021!$E$9:$E$93)/10))),Fperm_SI_Woolf2021!$D$9:$D$93))</f>
        <v>0.24822549101559171</v>
      </c>
      <c r="AT116" s="51" cm="1">
        <f t="array" ref="AT116">MIN(1,SLOPE(Fperm_SI_Woolf2021!$F$9:$F$93*EXP(-Fperm_SI_Woolf2021!$I$9:$I$93*$C116*IF(AT$58=Fperm_SI_Woolf2021!$E$9:$E$93,1,EXP(LN((1.1*(Fperm_SI_Woolf2021!$E$9:$E$93-AT$58)-63.1579*EXP(-0.19*Fperm_SI_Woolf2021!$E$9:$E$93)+63.1579*EXP(-0.19*AT$58))/(Fperm_SI_Woolf2021!$E$9:$E$93-AT$58))*(AT$58-Fperm_SI_Woolf2021!$E$9:$E$93)/10))) + Fperm_SI_Woolf2021!$G$9:$G$93*EXP(-Fperm_SI_Woolf2021!$J$9:$J$93*$C116*IF(AT$58=Fperm_SI_Woolf2021!$E$9:$E$93,1,EXP(LN((1.1*(Fperm_SI_Woolf2021!$E$9:$E$93-AT$58)-63.1579*EXP(-0.19*Fperm_SI_Woolf2021!$E$9:$E$93)+63.1579*EXP(-0.19*AT$58))/(Fperm_SI_Woolf2021!$E$9:$E$93-AT$58))*(AT$58-Fperm_SI_Woolf2021!$E$9:$E$93)/10))) + Fperm_SI_Woolf2021!$H$9:$H$93*EXP(-Fperm_SI_Woolf2021!$K$9:$K$93*$C116*IF(AT$58=Fperm_SI_Woolf2021!$E$9:$E$93,1,EXP(LN((1.1*(Fperm_SI_Woolf2021!$E$9:$E$93-AT$58)-63.1579*EXP(-0.19*Fperm_SI_Woolf2021!$E$9:$E$93)+63.1579*EXP(-0.19*AT$58))/(Fperm_SI_Woolf2021!$E$9:$E$93-AT$58))*(AT$58-Fperm_SI_Woolf2021!$E$9:$E$93)/10))),Fperm_SI_Woolf2021!$D$9:$D$93)*AT$57+INTERCEPT(Fperm_SI_Woolf2021!$F$9:$F$93*EXP(-Fperm_SI_Woolf2021!$I$9:$I$93*$C116*IF(AT$58=Fperm_SI_Woolf2021!$E$9:$E$93,1,EXP(LN((1.1*(Fperm_SI_Woolf2021!$E$9:$E$93-AT$58)-63.1579*EXP(-0.19*Fperm_SI_Woolf2021!$E$9:$E$93)+63.1579*EXP(-0.19*AT$58))/(Fperm_SI_Woolf2021!$E$9:$E$93-AT$58))*(AT$58-Fperm_SI_Woolf2021!$E$9:$E$93)/10))) + Fperm_SI_Woolf2021!$G$9:$G$93*EXP(-Fperm_SI_Woolf2021!$J$9:$J$93*$C116*IF(AT$58=Fperm_SI_Woolf2021!$E$9:$E$93,1,EXP(LN((1.1*(Fperm_SI_Woolf2021!$E$9:$E$93-AT$58)-63.1579*EXP(-0.19*Fperm_SI_Woolf2021!$E$9:$E$93)+63.1579*EXP(-0.19*AT$58))/(Fperm_SI_Woolf2021!$E$9:$E$93-AT$58))*(AT$58-Fperm_SI_Woolf2021!$E$9:$E$93)/10))) + Fperm_SI_Woolf2021!$H$9:$H$93*EXP(-Fperm_SI_Woolf2021!$K$9:$K$93*$C116*IF(AT$58=Fperm_SI_Woolf2021!$E$9:$E$93,1,EXP(LN((1.1*(Fperm_SI_Woolf2021!$E$9:$E$93-AT$58)-63.1579*EXP(-0.19*Fperm_SI_Woolf2021!$E$9:$E$93)+63.1579*EXP(-0.19*AT$58))/(Fperm_SI_Woolf2021!$E$9:$E$93-AT$58))*(AT$58-Fperm_SI_Woolf2021!$E$9:$E$93)/10))),Fperm_SI_Woolf2021!$D$9:$D$93))</f>
        <v>0.22520552771559704</v>
      </c>
      <c r="AU116" s="51" cm="1">
        <f t="array" ref="AU116">MIN(1,SLOPE(Fperm_SI_Woolf2021!$F$9:$F$93*EXP(-Fperm_SI_Woolf2021!$I$9:$I$93*$C116*IF(AU$58=Fperm_SI_Woolf2021!$E$9:$E$93,1,EXP(LN((1.1*(Fperm_SI_Woolf2021!$E$9:$E$93-AU$58)-63.1579*EXP(-0.19*Fperm_SI_Woolf2021!$E$9:$E$93)+63.1579*EXP(-0.19*AU$58))/(Fperm_SI_Woolf2021!$E$9:$E$93-AU$58))*(AU$58-Fperm_SI_Woolf2021!$E$9:$E$93)/10))) + Fperm_SI_Woolf2021!$G$9:$G$93*EXP(-Fperm_SI_Woolf2021!$J$9:$J$93*$C116*IF(AU$58=Fperm_SI_Woolf2021!$E$9:$E$93,1,EXP(LN((1.1*(Fperm_SI_Woolf2021!$E$9:$E$93-AU$58)-63.1579*EXP(-0.19*Fperm_SI_Woolf2021!$E$9:$E$93)+63.1579*EXP(-0.19*AU$58))/(Fperm_SI_Woolf2021!$E$9:$E$93-AU$58))*(AU$58-Fperm_SI_Woolf2021!$E$9:$E$93)/10))) + Fperm_SI_Woolf2021!$H$9:$H$93*EXP(-Fperm_SI_Woolf2021!$K$9:$K$93*$C116*IF(AU$58=Fperm_SI_Woolf2021!$E$9:$E$93,1,EXP(LN((1.1*(Fperm_SI_Woolf2021!$E$9:$E$93-AU$58)-63.1579*EXP(-0.19*Fperm_SI_Woolf2021!$E$9:$E$93)+63.1579*EXP(-0.19*AU$58))/(Fperm_SI_Woolf2021!$E$9:$E$93-AU$58))*(AU$58-Fperm_SI_Woolf2021!$E$9:$E$93)/10))),Fperm_SI_Woolf2021!$D$9:$D$93)*AU$57+INTERCEPT(Fperm_SI_Woolf2021!$F$9:$F$93*EXP(-Fperm_SI_Woolf2021!$I$9:$I$93*$C116*IF(AU$58=Fperm_SI_Woolf2021!$E$9:$E$93,1,EXP(LN((1.1*(Fperm_SI_Woolf2021!$E$9:$E$93-AU$58)-63.1579*EXP(-0.19*Fperm_SI_Woolf2021!$E$9:$E$93)+63.1579*EXP(-0.19*AU$58))/(Fperm_SI_Woolf2021!$E$9:$E$93-AU$58))*(AU$58-Fperm_SI_Woolf2021!$E$9:$E$93)/10))) + Fperm_SI_Woolf2021!$G$9:$G$93*EXP(-Fperm_SI_Woolf2021!$J$9:$J$93*$C116*IF(AU$58=Fperm_SI_Woolf2021!$E$9:$E$93,1,EXP(LN((1.1*(Fperm_SI_Woolf2021!$E$9:$E$93-AU$58)-63.1579*EXP(-0.19*Fperm_SI_Woolf2021!$E$9:$E$93)+63.1579*EXP(-0.19*AU$58))/(Fperm_SI_Woolf2021!$E$9:$E$93-AU$58))*(AU$58-Fperm_SI_Woolf2021!$E$9:$E$93)/10))) + Fperm_SI_Woolf2021!$H$9:$H$93*EXP(-Fperm_SI_Woolf2021!$K$9:$K$93*$C116*IF(AU$58=Fperm_SI_Woolf2021!$E$9:$E$93,1,EXP(LN((1.1*(Fperm_SI_Woolf2021!$E$9:$E$93-AU$58)-63.1579*EXP(-0.19*Fperm_SI_Woolf2021!$E$9:$E$93)+63.1579*EXP(-0.19*AU$58))/(Fperm_SI_Woolf2021!$E$9:$E$93-AU$58))*(AU$58-Fperm_SI_Woolf2021!$E$9:$E$93)/10))),Fperm_SI_Woolf2021!$D$9:$D$93))</f>
        <v>0.20218556441560231</v>
      </c>
      <c r="AV116" s="51" cm="1">
        <f t="array" ref="AV116">MIN(1,SLOPE(Fperm_SI_Woolf2021!$F$9:$F$93*EXP(-Fperm_SI_Woolf2021!$I$9:$I$93*$C116*IF(AV$58=Fperm_SI_Woolf2021!$E$9:$E$93,1,EXP(LN((1.1*(Fperm_SI_Woolf2021!$E$9:$E$93-AV$58)-63.1579*EXP(-0.19*Fperm_SI_Woolf2021!$E$9:$E$93)+63.1579*EXP(-0.19*AV$58))/(Fperm_SI_Woolf2021!$E$9:$E$93-AV$58))*(AV$58-Fperm_SI_Woolf2021!$E$9:$E$93)/10))) + Fperm_SI_Woolf2021!$G$9:$G$93*EXP(-Fperm_SI_Woolf2021!$J$9:$J$93*$C116*IF(AV$58=Fperm_SI_Woolf2021!$E$9:$E$93,1,EXP(LN((1.1*(Fperm_SI_Woolf2021!$E$9:$E$93-AV$58)-63.1579*EXP(-0.19*Fperm_SI_Woolf2021!$E$9:$E$93)+63.1579*EXP(-0.19*AV$58))/(Fperm_SI_Woolf2021!$E$9:$E$93-AV$58))*(AV$58-Fperm_SI_Woolf2021!$E$9:$E$93)/10))) + Fperm_SI_Woolf2021!$H$9:$H$93*EXP(-Fperm_SI_Woolf2021!$K$9:$K$93*$C116*IF(AV$58=Fperm_SI_Woolf2021!$E$9:$E$93,1,EXP(LN((1.1*(Fperm_SI_Woolf2021!$E$9:$E$93-AV$58)-63.1579*EXP(-0.19*Fperm_SI_Woolf2021!$E$9:$E$93)+63.1579*EXP(-0.19*AV$58))/(Fperm_SI_Woolf2021!$E$9:$E$93-AV$58))*(AV$58-Fperm_SI_Woolf2021!$E$9:$E$93)/10))),Fperm_SI_Woolf2021!$D$9:$D$93)*AV$57+INTERCEPT(Fperm_SI_Woolf2021!$F$9:$F$93*EXP(-Fperm_SI_Woolf2021!$I$9:$I$93*$C116*IF(AV$58=Fperm_SI_Woolf2021!$E$9:$E$93,1,EXP(LN((1.1*(Fperm_SI_Woolf2021!$E$9:$E$93-AV$58)-63.1579*EXP(-0.19*Fperm_SI_Woolf2021!$E$9:$E$93)+63.1579*EXP(-0.19*AV$58))/(Fperm_SI_Woolf2021!$E$9:$E$93-AV$58))*(AV$58-Fperm_SI_Woolf2021!$E$9:$E$93)/10))) + Fperm_SI_Woolf2021!$G$9:$G$93*EXP(-Fperm_SI_Woolf2021!$J$9:$J$93*$C116*IF(AV$58=Fperm_SI_Woolf2021!$E$9:$E$93,1,EXP(LN((1.1*(Fperm_SI_Woolf2021!$E$9:$E$93-AV$58)-63.1579*EXP(-0.19*Fperm_SI_Woolf2021!$E$9:$E$93)+63.1579*EXP(-0.19*AV$58))/(Fperm_SI_Woolf2021!$E$9:$E$93-AV$58))*(AV$58-Fperm_SI_Woolf2021!$E$9:$E$93)/10))) + Fperm_SI_Woolf2021!$H$9:$H$93*EXP(-Fperm_SI_Woolf2021!$K$9:$K$93*$C116*IF(AV$58=Fperm_SI_Woolf2021!$E$9:$E$93,1,EXP(LN((1.1*(Fperm_SI_Woolf2021!$E$9:$E$93-AV$58)-63.1579*EXP(-0.19*Fperm_SI_Woolf2021!$E$9:$E$93)+63.1579*EXP(-0.19*AV$58))/(Fperm_SI_Woolf2021!$E$9:$E$93-AV$58))*(AV$58-Fperm_SI_Woolf2021!$E$9:$E$93)/10))),Fperm_SI_Woolf2021!$D$9:$D$93))</f>
        <v>0.17916560111560759</v>
      </c>
      <c r="AW116" s="51" cm="1">
        <f t="array" ref="AW116">MIN(1,SLOPE(Fperm_SI_Woolf2021!$F$9:$F$93*EXP(-Fperm_SI_Woolf2021!$I$9:$I$93*$C116*IF(AW$58=Fperm_SI_Woolf2021!$E$9:$E$93,1,EXP(LN((1.1*(Fperm_SI_Woolf2021!$E$9:$E$93-AW$58)-63.1579*EXP(-0.19*Fperm_SI_Woolf2021!$E$9:$E$93)+63.1579*EXP(-0.19*AW$58))/(Fperm_SI_Woolf2021!$E$9:$E$93-AW$58))*(AW$58-Fperm_SI_Woolf2021!$E$9:$E$93)/10))) + Fperm_SI_Woolf2021!$G$9:$G$93*EXP(-Fperm_SI_Woolf2021!$J$9:$J$93*$C116*IF(AW$58=Fperm_SI_Woolf2021!$E$9:$E$93,1,EXP(LN((1.1*(Fperm_SI_Woolf2021!$E$9:$E$93-AW$58)-63.1579*EXP(-0.19*Fperm_SI_Woolf2021!$E$9:$E$93)+63.1579*EXP(-0.19*AW$58))/(Fperm_SI_Woolf2021!$E$9:$E$93-AW$58))*(AW$58-Fperm_SI_Woolf2021!$E$9:$E$93)/10))) + Fperm_SI_Woolf2021!$H$9:$H$93*EXP(-Fperm_SI_Woolf2021!$K$9:$K$93*$C116*IF(AW$58=Fperm_SI_Woolf2021!$E$9:$E$93,1,EXP(LN((1.1*(Fperm_SI_Woolf2021!$E$9:$E$93-AW$58)-63.1579*EXP(-0.19*Fperm_SI_Woolf2021!$E$9:$E$93)+63.1579*EXP(-0.19*AW$58))/(Fperm_SI_Woolf2021!$E$9:$E$93-AW$58))*(AW$58-Fperm_SI_Woolf2021!$E$9:$E$93)/10))),Fperm_SI_Woolf2021!$D$9:$D$93)*AW$57+INTERCEPT(Fperm_SI_Woolf2021!$F$9:$F$93*EXP(-Fperm_SI_Woolf2021!$I$9:$I$93*$C116*IF(AW$58=Fperm_SI_Woolf2021!$E$9:$E$93,1,EXP(LN((1.1*(Fperm_SI_Woolf2021!$E$9:$E$93-AW$58)-63.1579*EXP(-0.19*Fperm_SI_Woolf2021!$E$9:$E$93)+63.1579*EXP(-0.19*AW$58))/(Fperm_SI_Woolf2021!$E$9:$E$93-AW$58))*(AW$58-Fperm_SI_Woolf2021!$E$9:$E$93)/10))) + Fperm_SI_Woolf2021!$G$9:$G$93*EXP(-Fperm_SI_Woolf2021!$J$9:$J$93*$C116*IF(AW$58=Fperm_SI_Woolf2021!$E$9:$E$93,1,EXP(LN((1.1*(Fperm_SI_Woolf2021!$E$9:$E$93-AW$58)-63.1579*EXP(-0.19*Fperm_SI_Woolf2021!$E$9:$E$93)+63.1579*EXP(-0.19*AW$58))/(Fperm_SI_Woolf2021!$E$9:$E$93-AW$58))*(AW$58-Fperm_SI_Woolf2021!$E$9:$E$93)/10))) + Fperm_SI_Woolf2021!$H$9:$H$93*EXP(-Fperm_SI_Woolf2021!$K$9:$K$93*$C116*IF(AW$58=Fperm_SI_Woolf2021!$E$9:$E$93,1,EXP(LN((1.1*(Fperm_SI_Woolf2021!$E$9:$E$93-AW$58)-63.1579*EXP(-0.19*Fperm_SI_Woolf2021!$E$9:$E$93)+63.1579*EXP(-0.19*AW$58))/(Fperm_SI_Woolf2021!$E$9:$E$93-AW$58))*(AW$58-Fperm_SI_Woolf2021!$E$9:$E$93)/10))),Fperm_SI_Woolf2021!$D$9:$D$93))</f>
        <v>0.41516966873842553</v>
      </c>
      <c r="AX116" s="51" cm="1">
        <f t="array" ref="AX116">MIN(1,SLOPE(Fperm_SI_Woolf2021!$F$9:$F$93*EXP(-Fperm_SI_Woolf2021!$I$9:$I$93*$C116*IF(AX$58=Fperm_SI_Woolf2021!$E$9:$E$93,1,EXP(LN((1.1*(Fperm_SI_Woolf2021!$E$9:$E$93-AX$58)-63.1579*EXP(-0.19*Fperm_SI_Woolf2021!$E$9:$E$93)+63.1579*EXP(-0.19*AX$58))/(Fperm_SI_Woolf2021!$E$9:$E$93-AX$58))*(AX$58-Fperm_SI_Woolf2021!$E$9:$E$93)/10))) + Fperm_SI_Woolf2021!$G$9:$G$93*EXP(-Fperm_SI_Woolf2021!$J$9:$J$93*$C116*IF(AX$58=Fperm_SI_Woolf2021!$E$9:$E$93,1,EXP(LN((1.1*(Fperm_SI_Woolf2021!$E$9:$E$93-AX$58)-63.1579*EXP(-0.19*Fperm_SI_Woolf2021!$E$9:$E$93)+63.1579*EXP(-0.19*AX$58))/(Fperm_SI_Woolf2021!$E$9:$E$93-AX$58))*(AX$58-Fperm_SI_Woolf2021!$E$9:$E$93)/10))) + Fperm_SI_Woolf2021!$H$9:$H$93*EXP(-Fperm_SI_Woolf2021!$K$9:$K$93*$C116*IF(AX$58=Fperm_SI_Woolf2021!$E$9:$E$93,1,EXP(LN((1.1*(Fperm_SI_Woolf2021!$E$9:$E$93-AX$58)-63.1579*EXP(-0.19*Fperm_SI_Woolf2021!$E$9:$E$93)+63.1579*EXP(-0.19*AX$58))/(Fperm_SI_Woolf2021!$E$9:$E$93-AX$58))*(AX$58-Fperm_SI_Woolf2021!$E$9:$E$93)/10))),Fperm_SI_Woolf2021!$D$9:$D$93)*AX$57+INTERCEPT(Fperm_SI_Woolf2021!$F$9:$F$93*EXP(-Fperm_SI_Woolf2021!$I$9:$I$93*$C116*IF(AX$58=Fperm_SI_Woolf2021!$E$9:$E$93,1,EXP(LN((1.1*(Fperm_SI_Woolf2021!$E$9:$E$93-AX$58)-63.1579*EXP(-0.19*Fperm_SI_Woolf2021!$E$9:$E$93)+63.1579*EXP(-0.19*AX$58))/(Fperm_SI_Woolf2021!$E$9:$E$93-AX$58))*(AX$58-Fperm_SI_Woolf2021!$E$9:$E$93)/10))) + Fperm_SI_Woolf2021!$G$9:$G$93*EXP(-Fperm_SI_Woolf2021!$J$9:$J$93*$C116*IF(AX$58=Fperm_SI_Woolf2021!$E$9:$E$93,1,EXP(LN((1.1*(Fperm_SI_Woolf2021!$E$9:$E$93-AX$58)-63.1579*EXP(-0.19*Fperm_SI_Woolf2021!$E$9:$E$93)+63.1579*EXP(-0.19*AX$58))/(Fperm_SI_Woolf2021!$E$9:$E$93-AX$58))*(AX$58-Fperm_SI_Woolf2021!$E$9:$E$93)/10))) + Fperm_SI_Woolf2021!$H$9:$H$93*EXP(-Fperm_SI_Woolf2021!$K$9:$K$93*$C116*IF(AX$58=Fperm_SI_Woolf2021!$E$9:$E$93,1,EXP(LN((1.1*(Fperm_SI_Woolf2021!$E$9:$E$93-AX$58)-63.1579*EXP(-0.19*Fperm_SI_Woolf2021!$E$9:$E$93)+63.1579*EXP(-0.19*AX$58))/(Fperm_SI_Woolf2021!$E$9:$E$93-AX$58))*(AX$58-Fperm_SI_Woolf2021!$E$9:$E$93)/10))),Fperm_SI_Woolf2021!$D$9:$D$93))</f>
        <v>0.39569596999767132</v>
      </c>
      <c r="AY116" s="51" cm="1">
        <f t="array" ref="AY116">MIN(1,SLOPE(Fperm_SI_Woolf2021!$F$9:$F$93*EXP(-Fperm_SI_Woolf2021!$I$9:$I$93*$C116*IF(AY$58=Fperm_SI_Woolf2021!$E$9:$E$93,1,EXP(LN((1.1*(Fperm_SI_Woolf2021!$E$9:$E$93-AY$58)-63.1579*EXP(-0.19*Fperm_SI_Woolf2021!$E$9:$E$93)+63.1579*EXP(-0.19*AY$58))/(Fperm_SI_Woolf2021!$E$9:$E$93-AY$58))*(AY$58-Fperm_SI_Woolf2021!$E$9:$E$93)/10))) + Fperm_SI_Woolf2021!$G$9:$G$93*EXP(-Fperm_SI_Woolf2021!$J$9:$J$93*$C116*IF(AY$58=Fperm_SI_Woolf2021!$E$9:$E$93,1,EXP(LN((1.1*(Fperm_SI_Woolf2021!$E$9:$E$93-AY$58)-63.1579*EXP(-0.19*Fperm_SI_Woolf2021!$E$9:$E$93)+63.1579*EXP(-0.19*AY$58))/(Fperm_SI_Woolf2021!$E$9:$E$93-AY$58))*(AY$58-Fperm_SI_Woolf2021!$E$9:$E$93)/10))) + Fperm_SI_Woolf2021!$H$9:$H$93*EXP(-Fperm_SI_Woolf2021!$K$9:$K$93*$C116*IF(AY$58=Fperm_SI_Woolf2021!$E$9:$E$93,1,EXP(LN((1.1*(Fperm_SI_Woolf2021!$E$9:$E$93-AY$58)-63.1579*EXP(-0.19*Fperm_SI_Woolf2021!$E$9:$E$93)+63.1579*EXP(-0.19*AY$58))/(Fperm_SI_Woolf2021!$E$9:$E$93-AY$58))*(AY$58-Fperm_SI_Woolf2021!$E$9:$E$93)/10))),Fperm_SI_Woolf2021!$D$9:$D$93)*AY$57+INTERCEPT(Fperm_SI_Woolf2021!$F$9:$F$93*EXP(-Fperm_SI_Woolf2021!$I$9:$I$93*$C116*IF(AY$58=Fperm_SI_Woolf2021!$E$9:$E$93,1,EXP(LN((1.1*(Fperm_SI_Woolf2021!$E$9:$E$93-AY$58)-63.1579*EXP(-0.19*Fperm_SI_Woolf2021!$E$9:$E$93)+63.1579*EXP(-0.19*AY$58))/(Fperm_SI_Woolf2021!$E$9:$E$93-AY$58))*(AY$58-Fperm_SI_Woolf2021!$E$9:$E$93)/10))) + Fperm_SI_Woolf2021!$G$9:$G$93*EXP(-Fperm_SI_Woolf2021!$J$9:$J$93*$C116*IF(AY$58=Fperm_SI_Woolf2021!$E$9:$E$93,1,EXP(LN((1.1*(Fperm_SI_Woolf2021!$E$9:$E$93-AY$58)-63.1579*EXP(-0.19*Fperm_SI_Woolf2021!$E$9:$E$93)+63.1579*EXP(-0.19*AY$58))/(Fperm_SI_Woolf2021!$E$9:$E$93-AY$58))*(AY$58-Fperm_SI_Woolf2021!$E$9:$E$93)/10))) + Fperm_SI_Woolf2021!$H$9:$H$93*EXP(-Fperm_SI_Woolf2021!$K$9:$K$93*$C116*IF(AY$58=Fperm_SI_Woolf2021!$E$9:$E$93,1,EXP(LN((1.1*(Fperm_SI_Woolf2021!$E$9:$E$93-AY$58)-63.1579*EXP(-0.19*Fperm_SI_Woolf2021!$E$9:$E$93)+63.1579*EXP(-0.19*AY$58))/(Fperm_SI_Woolf2021!$E$9:$E$93-AY$58))*(AY$58-Fperm_SI_Woolf2021!$E$9:$E$93)/10))),Fperm_SI_Woolf2021!$D$9:$D$93))</f>
        <v>0.3762222712569171</v>
      </c>
      <c r="AZ116" s="51" cm="1">
        <f t="array" ref="AZ116">MIN(1,SLOPE(Fperm_SI_Woolf2021!$F$9:$F$93*EXP(-Fperm_SI_Woolf2021!$I$9:$I$93*$C116*IF(AZ$58=Fperm_SI_Woolf2021!$E$9:$E$93,1,EXP(LN((1.1*(Fperm_SI_Woolf2021!$E$9:$E$93-AZ$58)-63.1579*EXP(-0.19*Fperm_SI_Woolf2021!$E$9:$E$93)+63.1579*EXP(-0.19*AZ$58))/(Fperm_SI_Woolf2021!$E$9:$E$93-AZ$58))*(AZ$58-Fperm_SI_Woolf2021!$E$9:$E$93)/10))) + Fperm_SI_Woolf2021!$G$9:$G$93*EXP(-Fperm_SI_Woolf2021!$J$9:$J$93*$C116*IF(AZ$58=Fperm_SI_Woolf2021!$E$9:$E$93,1,EXP(LN((1.1*(Fperm_SI_Woolf2021!$E$9:$E$93-AZ$58)-63.1579*EXP(-0.19*Fperm_SI_Woolf2021!$E$9:$E$93)+63.1579*EXP(-0.19*AZ$58))/(Fperm_SI_Woolf2021!$E$9:$E$93-AZ$58))*(AZ$58-Fperm_SI_Woolf2021!$E$9:$E$93)/10))) + Fperm_SI_Woolf2021!$H$9:$H$93*EXP(-Fperm_SI_Woolf2021!$K$9:$K$93*$C116*IF(AZ$58=Fperm_SI_Woolf2021!$E$9:$E$93,1,EXP(LN((1.1*(Fperm_SI_Woolf2021!$E$9:$E$93-AZ$58)-63.1579*EXP(-0.19*Fperm_SI_Woolf2021!$E$9:$E$93)+63.1579*EXP(-0.19*AZ$58))/(Fperm_SI_Woolf2021!$E$9:$E$93-AZ$58))*(AZ$58-Fperm_SI_Woolf2021!$E$9:$E$93)/10))),Fperm_SI_Woolf2021!$D$9:$D$93)*AZ$57+INTERCEPT(Fperm_SI_Woolf2021!$F$9:$F$93*EXP(-Fperm_SI_Woolf2021!$I$9:$I$93*$C116*IF(AZ$58=Fperm_SI_Woolf2021!$E$9:$E$93,1,EXP(LN((1.1*(Fperm_SI_Woolf2021!$E$9:$E$93-AZ$58)-63.1579*EXP(-0.19*Fperm_SI_Woolf2021!$E$9:$E$93)+63.1579*EXP(-0.19*AZ$58))/(Fperm_SI_Woolf2021!$E$9:$E$93-AZ$58))*(AZ$58-Fperm_SI_Woolf2021!$E$9:$E$93)/10))) + Fperm_SI_Woolf2021!$G$9:$G$93*EXP(-Fperm_SI_Woolf2021!$J$9:$J$93*$C116*IF(AZ$58=Fperm_SI_Woolf2021!$E$9:$E$93,1,EXP(LN((1.1*(Fperm_SI_Woolf2021!$E$9:$E$93-AZ$58)-63.1579*EXP(-0.19*Fperm_SI_Woolf2021!$E$9:$E$93)+63.1579*EXP(-0.19*AZ$58))/(Fperm_SI_Woolf2021!$E$9:$E$93-AZ$58))*(AZ$58-Fperm_SI_Woolf2021!$E$9:$E$93)/10))) + Fperm_SI_Woolf2021!$H$9:$H$93*EXP(-Fperm_SI_Woolf2021!$K$9:$K$93*$C116*IF(AZ$58=Fperm_SI_Woolf2021!$E$9:$E$93,1,EXP(LN((1.1*(Fperm_SI_Woolf2021!$E$9:$E$93-AZ$58)-63.1579*EXP(-0.19*Fperm_SI_Woolf2021!$E$9:$E$93)+63.1579*EXP(-0.19*AZ$58))/(Fperm_SI_Woolf2021!$E$9:$E$93-AZ$58))*(AZ$58-Fperm_SI_Woolf2021!$E$9:$E$93)/10))),Fperm_SI_Woolf2021!$D$9:$D$93))</f>
        <v>0.35674857251616288</v>
      </c>
      <c r="BA116" s="51" cm="1">
        <f t="array" ref="BA116">MIN(1,SLOPE(Fperm_SI_Woolf2021!$F$9:$F$93*EXP(-Fperm_SI_Woolf2021!$I$9:$I$93*$C116*IF(BA$58=Fperm_SI_Woolf2021!$E$9:$E$93,1,EXP(LN((1.1*(Fperm_SI_Woolf2021!$E$9:$E$93-BA$58)-63.1579*EXP(-0.19*Fperm_SI_Woolf2021!$E$9:$E$93)+63.1579*EXP(-0.19*BA$58))/(Fperm_SI_Woolf2021!$E$9:$E$93-BA$58))*(BA$58-Fperm_SI_Woolf2021!$E$9:$E$93)/10))) + Fperm_SI_Woolf2021!$G$9:$G$93*EXP(-Fperm_SI_Woolf2021!$J$9:$J$93*$C116*IF(BA$58=Fperm_SI_Woolf2021!$E$9:$E$93,1,EXP(LN((1.1*(Fperm_SI_Woolf2021!$E$9:$E$93-BA$58)-63.1579*EXP(-0.19*Fperm_SI_Woolf2021!$E$9:$E$93)+63.1579*EXP(-0.19*BA$58))/(Fperm_SI_Woolf2021!$E$9:$E$93-BA$58))*(BA$58-Fperm_SI_Woolf2021!$E$9:$E$93)/10))) + Fperm_SI_Woolf2021!$H$9:$H$93*EXP(-Fperm_SI_Woolf2021!$K$9:$K$93*$C116*IF(BA$58=Fperm_SI_Woolf2021!$E$9:$E$93,1,EXP(LN((1.1*(Fperm_SI_Woolf2021!$E$9:$E$93-BA$58)-63.1579*EXP(-0.19*Fperm_SI_Woolf2021!$E$9:$E$93)+63.1579*EXP(-0.19*BA$58))/(Fperm_SI_Woolf2021!$E$9:$E$93-BA$58))*(BA$58-Fperm_SI_Woolf2021!$E$9:$E$93)/10))),Fperm_SI_Woolf2021!$D$9:$D$93)*BA$57+INTERCEPT(Fperm_SI_Woolf2021!$F$9:$F$93*EXP(-Fperm_SI_Woolf2021!$I$9:$I$93*$C116*IF(BA$58=Fperm_SI_Woolf2021!$E$9:$E$93,1,EXP(LN((1.1*(Fperm_SI_Woolf2021!$E$9:$E$93-BA$58)-63.1579*EXP(-0.19*Fperm_SI_Woolf2021!$E$9:$E$93)+63.1579*EXP(-0.19*BA$58))/(Fperm_SI_Woolf2021!$E$9:$E$93-BA$58))*(BA$58-Fperm_SI_Woolf2021!$E$9:$E$93)/10))) + Fperm_SI_Woolf2021!$G$9:$G$93*EXP(-Fperm_SI_Woolf2021!$J$9:$J$93*$C116*IF(BA$58=Fperm_SI_Woolf2021!$E$9:$E$93,1,EXP(LN((1.1*(Fperm_SI_Woolf2021!$E$9:$E$93-BA$58)-63.1579*EXP(-0.19*Fperm_SI_Woolf2021!$E$9:$E$93)+63.1579*EXP(-0.19*BA$58))/(Fperm_SI_Woolf2021!$E$9:$E$93-BA$58))*(BA$58-Fperm_SI_Woolf2021!$E$9:$E$93)/10))) + Fperm_SI_Woolf2021!$H$9:$H$93*EXP(-Fperm_SI_Woolf2021!$K$9:$K$93*$C116*IF(BA$58=Fperm_SI_Woolf2021!$E$9:$E$93,1,EXP(LN((1.1*(Fperm_SI_Woolf2021!$E$9:$E$93-BA$58)-63.1579*EXP(-0.19*Fperm_SI_Woolf2021!$E$9:$E$93)+63.1579*EXP(-0.19*BA$58))/(Fperm_SI_Woolf2021!$E$9:$E$93-BA$58))*(BA$58-Fperm_SI_Woolf2021!$E$9:$E$93)/10))),Fperm_SI_Woolf2021!$D$9:$D$93))</f>
        <v>0.33727487377540866</v>
      </c>
      <c r="BB116" s="51" cm="1">
        <f t="array" ref="BB116">MIN(1,SLOPE(Fperm_SI_Woolf2021!$F$9:$F$93*EXP(-Fperm_SI_Woolf2021!$I$9:$I$93*$C116*IF(BB$58=Fperm_SI_Woolf2021!$E$9:$E$93,1,EXP(LN((1.1*(Fperm_SI_Woolf2021!$E$9:$E$93-BB$58)-63.1579*EXP(-0.19*Fperm_SI_Woolf2021!$E$9:$E$93)+63.1579*EXP(-0.19*BB$58))/(Fperm_SI_Woolf2021!$E$9:$E$93-BB$58))*(BB$58-Fperm_SI_Woolf2021!$E$9:$E$93)/10))) + Fperm_SI_Woolf2021!$G$9:$G$93*EXP(-Fperm_SI_Woolf2021!$J$9:$J$93*$C116*IF(BB$58=Fperm_SI_Woolf2021!$E$9:$E$93,1,EXP(LN((1.1*(Fperm_SI_Woolf2021!$E$9:$E$93-BB$58)-63.1579*EXP(-0.19*Fperm_SI_Woolf2021!$E$9:$E$93)+63.1579*EXP(-0.19*BB$58))/(Fperm_SI_Woolf2021!$E$9:$E$93-BB$58))*(BB$58-Fperm_SI_Woolf2021!$E$9:$E$93)/10))) + Fperm_SI_Woolf2021!$H$9:$H$93*EXP(-Fperm_SI_Woolf2021!$K$9:$K$93*$C116*IF(BB$58=Fperm_SI_Woolf2021!$E$9:$E$93,1,EXP(LN((1.1*(Fperm_SI_Woolf2021!$E$9:$E$93-BB$58)-63.1579*EXP(-0.19*Fperm_SI_Woolf2021!$E$9:$E$93)+63.1579*EXP(-0.19*BB$58))/(Fperm_SI_Woolf2021!$E$9:$E$93-BB$58))*(BB$58-Fperm_SI_Woolf2021!$E$9:$E$93)/10))),Fperm_SI_Woolf2021!$D$9:$D$93)*BB$57+INTERCEPT(Fperm_SI_Woolf2021!$F$9:$F$93*EXP(-Fperm_SI_Woolf2021!$I$9:$I$93*$C116*IF(BB$58=Fperm_SI_Woolf2021!$E$9:$E$93,1,EXP(LN((1.1*(Fperm_SI_Woolf2021!$E$9:$E$93-BB$58)-63.1579*EXP(-0.19*Fperm_SI_Woolf2021!$E$9:$E$93)+63.1579*EXP(-0.19*BB$58))/(Fperm_SI_Woolf2021!$E$9:$E$93-BB$58))*(BB$58-Fperm_SI_Woolf2021!$E$9:$E$93)/10))) + Fperm_SI_Woolf2021!$G$9:$G$93*EXP(-Fperm_SI_Woolf2021!$J$9:$J$93*$C116*IF(BB$58=Fperm_SI_Woolf2021!$E$9:$E$93,1,EXP(LN((1.1*(Fperm_SI_Woolf2021!$E$9:$E$93-BB$58)-63.1579*EXP(-0.19*Fperm_SI_Woolf2021!$E$9:$E$93)+63.1579*EXP(-0.19*BB$58))/(Fperm_SI_Woolf2021!$E$9:$E$93-BB$58))*(BB$58-Fperm_SI_Woolf2021!$E$9:$E$93)/10))) + Fperm_SI_Woolf2021!$H$9:$H$93*EXP(-Fperm_SI_Woolf2021!$K$9:$K$93*$C116*IF(BB$58=Fperm_SI_Woolf2021!$E$9:$E$93,1,EXP(LN((1.1*(Fperm_SI_Woolf2021!$E$9:$E$93-BB$58)-63.1579*EXP(-0.19*Fperm_SI_Woolf2021!$E$9:$E$93)+63.1579*EXP(-0.19*BB$58))/(Fperm_SI_Woolf2021!$E$9:$E$93-BB$58))*(BB$58-Fperm_SI_Woolf2021!$E$9:$E$93)/10))),Fperm_SI_Woolf2021!$D$9:$D$93))</f>
        <v>0.31780117503465444</v>
      </c>
      <c r="BC116" s="51" cm="1">
        <f t="array" ref="BC116">MIN(1,SLOPE(Fperm_SI_Woolf2021!$F$9:$F$93*EXP(-Fperm_SI_Woolf2021!$I$9:$I$93*$C116*IF(BC$58=Fperm_SI_Woolf2021!$E$9:$E$93,1,EXP(LN((1.1*(Fperm_SI_Woolf2021!$E$9:$E$93-BC$58)-63.1579*EXP(-0.19*Fperm_SI_Woolf2021!$E$9:$E$93)+63.1579*EXP(-0.19*BC$58))/(Fperm_SI_Woolf2021!$E$9:$E$93-BC$58))*(BC$58-Fperm_SI_Woolf2021!$E$9:$E$93)/10))) + Fperm_SI_Woolf2021!$G$9:$G$93*EXP(-Fperm_SI_Woolf2021!$J$9:$J$93*$C116*IF(BC$58=Fperm_SI_Woolf2021!$E$9:$E$93,1,EXP(LN((1.1*(Fperm_SI_Woolf2021!$E$9:$E$93-BC$58)-63.1579*EXP(-0.19*Fperm_SI_Woolf2021!$E$9:$E$93)+63.1579*EXP(-0.19*BC$58))/(Fperm_SI_Woolf2021!$E$9:$E$93-BC$58))*(BC$58-Fperm_SI_Woolf2021!$E$9:$E$93)/10))) + Fperm_SI_Woolf2021!$H$9:$H$93*EXP(-Fperm_SI_Woolf2021!$K$9:$K$93*$C116*IF(BC$58=Fperm_SI_Woolf2021!$E$9:$E$93,1,EXP(LN((1.1*(Fperm_SI_Woolf2021!$E$9:$E$93-BC$58)-63.1579*EXP(-0.19*Fperm_SI_Woolf2021!$E$9:$E$93)+63.1579*EXP(-0.19*BC$58))/(Fperm_SI_Woolf2021!$E$9:$E$93-BC$58))*(BC$58-Fperm_SI_Woolf2021!$E$9:$E$93)/10))),Fperm_SI_Woolf2021!$D$9:$D$93)*BC$57+INTERCEPT(Fperm_SI_Woolf2021!$F$9:$F$93*EXP(-Fperm_SI_Woolf2021!$I$9:$I$93*$C116*IF(BC$58=Fperm_SI_Woolf2021!$E$9:$E$93,1,EXP(LN((1.1*(Fperm_SI_Woolf2021!$E$9:$E$93-BC$58)-63.1579*EXP(-0.19*Fperm_SI_Woolf2021!$E$9:$E$93)+63.1579*EXP(-0.19*BC$58))/(Fperm_SI_Woolf2021!$E$9:$E$93-BC$58))*(BC$58-Fperm_SI_Woolf2021!$E$9:$E$93)/10))) + Fperm_SI_Woolf2021!$G$9:$G$93*EXP(-Fperm_SI_Woolf2021!$J$9:$J$93*$C116*IF(BC$58=Fperm_SI_Woolf2021!$E$9:$E$93,1,EXP(LN((1.1*(Fperm_SI_Woolf2021!$E$9:$E$93-BC$58)-63.1579*EXP(-0.19*Fperm_SI_Woolf2021!$E$9:$E$93)+63.1579*EXP(-0.19*BC$58))/(Fperm_SI_Woolf2021!$E$9:$E$93-BC$58))*(BC$58-Fperm_SI_Woolf2021!$E$9:$E$93)/10))) + Fperm_SI_Woolf2021!$H$9:$H$93*EXP(-Fperm_SI_Woolf2021!$K$9:$K$93*$C116*IF(BC$58=Fperm_SI_Woolf2021!$E$9:$E$93,1,EXP(LN((1.1*(Fperm_SI_Woolf2021!$E$9:$E$93-BC$58)-63.1579*EXP(-0.19*Fperm_SI_Woolf2021!$E$9:$E$93)+63.1579*EXP(-0.19*BC$58))/(Fperm_SI_Woolf2021!$E$9:$E$93-BC$58))*(BC$58-Fperm_SI_Woolf2021!$E$9:$E$93)/10))),Fperm_SI_Woolf2021!$D$9:$D$93))</f>
        <v>0.29832747629390022</v>
      </c>
      <c r="BD116" s="51" cm="1">
        <f t="array" ref="BD116">MIN(1,SLOPE(Fperm_SI_Woolf2021!$F$9:$F$93*EXP(-Fperm_SI_Woolf2021!$I$9:$I$93*$C116*IF(BD$58=Fperm_SI_Woolf2021!$E$9:$E$93,1,EXP(LN((1.1*(Fperm_SI_Woolf2021!$E$9:$E$93-BD$58)-63.1579*EXP(-0.19*Fperm_SI_Woolf2021!$E$9:$E$93)+63.1579*EXP(-0.19*BD$58))/(Fperm_SI_Woolf2021!$E$9:$E$93-BD$58))*(BD$58-Fperm_SI_Woolf2021!$E$9:$E$93)/10))) + Fperm_SI_Woolf2021!$G$9:$G$93*EXP(-Fperm_SI_Woolf2021!$J$9:$J$93*$C116*IF(BD$58=Fperm_SI_Woolf2021!$E$9:$E$93,1,EXP(LN((1.1*(Fperm_SI_Woolf2021!$E$9:$E$93-BD$58)-63.1579*EXP(-0.19*Fperm_SI_Woolf2021!$E$9:$E$93)+63.1579*EXP(-0.19*BD$58))/(Fperm_SI_Woolf2021!$E$9:$E$93-BD$58))*(BD$58-Fperm_SI_Woolf2021!$E$9:$E$93)/10))) + Fperm_SI_Woolf2021!$H$9:$H$93*EXP(-Fperm_SI_Woolf2021!$K$9:$K$93*$C116*IF(BD$58=Fperm_SI_Woolf2021!$E$9:$E$93,1,EXP(LN((1.1*(Fperm_SI_Woolf2021!$E$9:$E$93-BD$58)-63.1579*EXP(-0.19*Fperm_SI_Woolf2021!$E$9:$E$93)+63.1579*EXP(-0.19*BD$58))/(Fperm_SI_Woolf2021!$E$9:$E$93-BD$58))*(BD$58-Fperm_SI_Woolf2021!$E$9:$E$93)/10))),Fperm_SI_Woolf2021!$D$9:$D$93)*BD$57+INTERCEPT(Fperm_SI_Woolf2021!$F$9:$F$93*EXP(-Fperm_SI_Woolf2021!$I$9:$I$93*$C116*IF(BD$58=Fperm_SI_Woolf2021!$E$9:$E$93,1,EXP(LN((1.1*(Fperm_SI_Woolf2021!$E$9:$E$93-BD$58)-63.1579*EXP(-0.19*Fperm_SI_Woolf2021!$E$9:$E$93)+63.1579*EXP(-0.19*BD$58))/(Fperm_SI_Woolf2021!$E$9:$E$93-BD$58))*(BD$58-Fperm_SI_Woolf2021!$E$9:$E$93)/10))) + Fperm_SI_Woolf2021!$G$9:$G$93*EXP(-Fperm_SI_Woolf2021!$J$9:$J$93*$C116*IF(BD$58=Fperm_SI_Woolf2021!$E$9:$E$93,1,EXP(LN((1.1*(Fperm_SI_Woolf2021!$E$9:$E$93-BD$58)-63.1579*EXP(-0.19*Fperm_SI_Woolf2021!$E$9:$E$93)+63.1579*EXP(-0.19*BD$58))/(Fperm_SI_Woolf2021!$E$9:$E$93-BD$58))*(BD$58-Fperm_SI_Woolf2021!$E$9:$E$93)/10))) + Fperm_SI_Woolf2021!$H$9:$H$93*EXP(-Fperm_SI_Woolf2021!$K$9:$K$93*$C116*IF(BD$58=Fperm_SI_Woolf2021!$E$9:$E$93,1,EXP(LN((1.1*(Fperm_SI_Woolf2021!$E$9:$E$93-BD$58)-63.1579*EXP(-0.19*Fperm_SI_Woolf2021!$E$9:$E$93)+63.1579*EXP(-0.19*BD$58))/(Fperm_SI_Woolf2021!$E$9:$E$93-BD$58))*(BD$58-Fperm_SI_Woolf2021!$E$9:$E$93)/10))),Fperm_SI_Woolf2021!$D$9:$D$93))</f>
        <v>0.278853777553146</v>
      </c>
      <c r="BE116" s="51" cm="1">
        <f t="array" ref="BE116">MIN(1,SLOPE(Fperm_SI_Woolf2021!$F$9:$F$93*EXP(-Fperm_SI_Woolf2021!$I$9:$I$93*$C116*IF(BE$58=Fperm_SI_Woolf2021!$E$9:$E$93,1,EXP(LN((1.1*(Fperm_SI_Woolf2021!$E$9:$E$93-BE$58)-63.1579*EXP(-0.19*Fperm_SI_Woolf2021!$E$9:$E$93)+63.1579*EXP(-0.19*BE$58))/(Fperm_SI_Woolf2021!$E$9:$E$93-BE$58))*(BE$58-Fperm_SI_Woolf2021!$E$9:$E$93)/10))) + Fperm_SI_Woolf2021!$G$9:$G$93*EXP(-Fperm_SI_Woolf2021!$J$9:$J$93*$C116*IF(BE$58=Fperm_SI_Woolf2021!$E$9:$E$93,1,EXP(LN((1.1*(Fperm_SI_Woolf2021!$E$9:$E$93-BE$58)-63.1579*EXP(-0.19*Fperm_SI_Woolf2021!$E$9:$E$93)+63.1579*EXP(-0.19*BE$58))/(Fperm_SI_Woolf2021!$E$9:$E$93-BE$58))*(BE$58-Fperm_SI_Woolf2021!$E$9:$E$93)/10))) + Fperm_SI_Woolf2021!$H$9:$H$93*EXP(-Fperm_SI_Woolf2021!$K$9:$K$93*$C116*IF(BE$58=Fperm_SI_Woolf2021!$E$9:$E$93,1,EXP(LN((1.1*(Fperm_SI_Woolf2021!$E$9:$E$93-BE$58)-63.1579*EXP(-0.19*Fperm_SI_Woolf2021!$E$9:$E$93)+63.1579*EXP(-0.19*BE$58))/(Fperm_SI_Woolf2021!$E$9:$E$93-BE$58))*(BE$58-Fperm_SI_Woolf2021!$E$9:$E$93)/10))),Fperm_SI_Woolf2021!$D$9:$D$93)*BE$57+INTERCEPT(Fperm_SI_Woolf2021!$F$9:$F$93*EXP(-Fperm_SI_Woolf2021!$I$9:$I$93*$C116*IF(BE$58=Fperm_SI_Woolf2021!$E$9:$E$93,1,EXP(LN((1.1*(Fperm_SI_Woolf2021!$E$9:$E$93-BE$58)-63.1579*EXP(-0.19*Fperm_SI_Woolf2021!$E$9:$E$93)+63.1579*EXP(-0.19*BE$58))/(Fperm_SI_Woolf2021!$E$9:$E$93-BE$58))*(BE$58-Fperm_SI_Woolf2021!$E$9:$E$93)/10))) + Fperm_SI_Woolf2021!$G$9:$G$93*EXP(-Fperm_SI_Woolf2021!$J$9:$J$93*$C116*IF(BE$58=Fperm_SI_Woolf2021!$E$9:$E$93,1,EXP(LN((1.1*(Fperm_SI_Woolf2021!$E$9:$E$93-BE$58)-63.1579*EXP(-0.19*Fperm_SI_Woolf2021!$E$9:$E$93)+63.1579*EXP(-0.19*BE$58))/(Fperm_SI_Woolf2021!$E$9:$E$93-BE$58))*(BE$58-Fperm_SI_Woolf2021!$E$9:$E$93)/10))) + Fperm_SI_Woolf2021!$H$9:$H$93*EXP(-Fperm_SI_Woolf2021!$K$9:$K$93*$C116*IF(BE$58=Fperm_SI_Woolf2021!$E$9:$E$93,1,EXP(LN((1.1*(Fperm_SI_Woolf2021!$E$9:$E$93-BE$58)-63.1579*EXP(-0.19*Fperm_SI_Woolf2021!$E$9:$E$93)+63.1579*EXP(-0.19*BE$58))/(Fperm_SI_Woolf2021!$E$9:$E$93-BE$58))*(BE$58-Fperm_SI_Woolf2021!$E$9:$E$93)/10))),Fperm_SI_Woolf2021!$D$9:$D$93))</f>
        <v>0.25938007881239178</v>
      </c>
      <c r="BF116" s="51" cm="1">
        <f t="array" ref="BF116">MIN(1,SLOPE(Fperm_SI_Woolf2021!$F$9:$F$93*EXP(-Fperm_SI_Woolf2021!$I$9:$I$93*$C116*IF(BF$58=Fperm_SI_Woolf2021!$E$9:$E$93,1,EXP(LN((1.1*(Fperm_SI_Woolf2021!$E$9:$E$93-BF$58)-63.1579*EXP(-0.19*Fperm_SI_Woolf2021!$E$9:$E$93)+63.1579*EXP(-0.19*BF$58))/(Fperm_SI_Woolf2021!$E$9:$E$93-BF$58))*(BF$58-Fperm_SI_Woolf2021!$E$9:$E$93)/10))) + Fperm_SI_Woolf2021!$G$9:$G$93*EXP(-Fperm_SI_Woolf2021!$J$9:$J$93*$C116*IF(BF$58=Fperm_SI_Woolf2021!$E$9:$E$93,1,EXP(LN((1.1*(Fperm_SI_Woolf2021!$E$9:$E$93-BF$58)-63.1579*EXP(-0.19*Fperm_SI_Woolf2021!$E$9:$E$93)+63.1579*EXP(-0.19*BF$58))/(Fperm_SI_Woolf2021!$E$9:$E$93-BF$58))*(BF$58-Fperm_SI_Woolf2021!$E$9:$E$93)/10))) + Fperm_SI_Woolf2021!$H$9:$H$93*EXP(-Fperm_SI_Woolf2021!$K$9:$K$93*$C116*IF(BF$58=Fperm_SI_Woolf2021!$E$9:$E$93,1,EXP(LN((1.1*(Fperm_SI_Woolf2021!$E$9:$E$93-BF$58)-63.1579*EXP(-0.19*Fperm_SI_Woolf2021!$E$9:$E$93)+63.1579*EXP(-0.19*BF$58))/(Fperm_SI_Woolf2021!$E$9:$E$93-BF$58))*(BF$58-Fperm_SI_Woolf2021!$E$9:$E$93)/10))),Fperm_SI_Woolf2021!$D$9:$D$93)*BF$57+INTERCEPT(Fperm_SI_Woolf2021!$F$9:$F$93*EXP(-Fperm_SI_Woolf2021!$I$9:$I$93*$C116*IF(BF$58=Fperm_SI_Woolf2021!$E$9:$E$93,1,EXP(LN((1.1*(Fperm_SI_Woolf2021!$E$9:$E$93-BF$58)-63.1579*EXP(-0.19*Fperm_SI_Woolf2021!$E$9:$E$93)+63.1579*EXP(-0.19*BF$58))/(Fperm_SI_Woolf2021!$E$9:$E$93-BF$58))*(BF$58-Fperm_SI_Woolf2021!$E$9:$E$93)/10))) + Fperm_SI_Woolf2021!$G$9:$G$93*EXP(-Fperm_SI_Woolf2021!$J$9:$J$93*$C116*IF(BF$58=Fperm_SI_Woolf2021!$E$9:$E$93,1,EXP(LN((1.1*(Fperm_SI_Woolf2021!$E$9:$E$93-BF$58)-63.1579*EXP(-0.19*Fperm_SI_Woolf2021!$E$9:$E$93)+63.1579*EXP(-0.19*BF$58))/(Fperm_SI_Woolf2021!$E$9:$E$93-BF$58))*(BF$58-Fperm_SI_Woolf2021!$E$9:$E$93)/10))) + Fperm_SI_Woolf2021!$H$9:$H$93*EXP(-Fperm_SI_Woolf2021!$K$9:$K$93*$C116*IF(BF$58=Fperm_SI_Woolf2021!$E$9:$E$93,1,EXP(LN((1.1*(Fperm_SI_Woolf2021!$E$9:$E$93-BF$58)-63.1579*EXP(-0.19*Fperm_SI_Woolf2021!$E$9:$E$93)+63.1579*EXP(-0.19*BF$58))/(Fperm_SI_Woolf2021!$E$9:$E$93-BF$58))*(BF$58-Fperm_SI_Woolf2021!$E$9:$E$93)/10))),Fperm_SI_Woolf2021!$D$9:$D$93))</f>
        <v>0.23990638007163756</v>
      </c>
      <c r="BG116" s="51" cm="1">
        <f t="array" ref="BG116">MIN(1,SLOPE(Fperm_SI_Woolf2021!$F$9:$F$93*EXP(-Fperm_SI_Woolf2021!$I$9:$I$93*$C116*IF(BG$58=Fperm_SI_Woolf2021!$E$9:$E$93,1,EXP(LN((1.1*(Fperm_SI_Woolf2021!$E$9:$E$93-BG$58)-63.1579*EXP(-0.19*Fperm_SI_Woolf2021!$E$9:$E$93)+63.1579*EXP(-0.19*BG$58))/(Fperm_SI_Woolf2021!$E$9:$E$93-BG$58))*(BG$58-Fperm_SI_Woolf2021!$E$9:$E$93)/10))) + Fperm_SI_Woolf2021!$G$9:$G$93*EXP(-Fperm_SI_Woolf2021!$J$9:$J$93*$C116*IF(BG$58=Fperm_SI_Woolf2021!$E$9:$E$93,1,EXP(LN((1.1*(Fperm_SI_Woolf2021!$E$9:$E$93-BG$58)-63.1579*EXP(-0.19*Fperm_SI_Woolf2021!$E$9:$E$93)+63.1579*EXP(-0.19*BG$58))/(Fperm_SI_Woolf2021!$E$9:$E$93-BG$58))*(BG$58-Fperm_SI_Woolf2021!$E$9:$E$93)/10))) + Fperm_SI_Woolf2021!$H$9:$H$93*EXP(-Fperm_SI_Woolf2021!$K$9:$K$93*$C116*IF(BG$58=Fperm_SI_Woolf2021!$E$9:$E$93,1,EXP(LN((1.1*(Fperm_SI_Woolf2021!$E$9:$E$93-BG$58)-63.1579*EXP(-0.19*Fperm_SI_Woolf2021!$E$9:$E$93)+63.1579*EXP(-0.19*BG$58))/(Fperm_SI_Woolf2021!$E$9:$E$93-BG$58))*(BG$58-Fperm_SI_Woolf2021!$E$9:$E$93)/10))),Fperm_SI_Woolf2021!$D$9:$D$93)*BG$57+INTERCEPT(Fperm_SI_Woolf2021!$F$9:$F$93*EXP(-Fperm_SI_Woolf2021!$I$9:$I$93*$C116*IF(BG$58=Fperm_SI_Woolf2021!$E$9:$E$93,1,EXP(LN((1.1*(Fperm_SI_Woolf2021!$E$9:$E$93-BG$58)-63.1579*EXP(-0.19*Fperm_SI_Woolf2021!$E$9:$E$93)+63.1579*EXP(-0.19*BG$58))/(Fperm_SI_Woolf2021!$E$9:$E$93-BG$58))*(BG$58-Fperm_SI_Woolf2021!$E$9:$E$93)/10))) + Fperm_SI_Woolf2021!$G$9:$G$93*EXP(-Fperm_SI_Woolf2021!$J$9:$J$93*$C116*IF(BG$58=Fperm_SI_Woolf2021!$E$9:$E$93,1,EXP(LN((1.1*(Fperm_SI_Woolf2021!$E$9:$E$93-BG$58)-63.1579*EXP(-0.19*Fperm_SI_Woolf2021!$E$9:$E$93)+63.1579*EXP(-0.19*BG$58))/(Fperm_SI_Woolf2021!$E$9:$E$93-BG$58))*(BG$58-Fperm_SI_Woolf2021!$E$9:$E$93)/10))) + Fperm_SI_Woolf2021!$H$9:$H$93*EXP(-Fperm_SI_Woolf2021!$K$9:$K$93*$C116*IF(BG$58=Fperm_SI_Woolf2021!$E$9:$E$93,1,EXP(LN((1.1*(Fperm_SI_Woolf2021!$E$9:$E$93-BG$58)-63.1579*EXP(-0.19*Fperm_SI_Woolf2021!$E$9:$E$93)+63.1579*EXP(-0.19*BG$58))/(Fperm_SI_Woolf2021!$E$9:$E$93-BG$58))*(BG$58-Fperm_SI_Woolf2021!$E$9:$E$93)/10))),Fperm_SI_Woolf2021!$D$9:$D$93))</f>
        <v>0.22043268133088334</v>
      </c>
      <c r="BH116" s="51" cm="1">
        <f t="array" ref="BH116">MIN(1,SLOPE(Fperm_SI_Woolf2021!$F$9:$F$93*EXP(-Fperm_SI_Woolf2021!$I$9:$I$93*$C116*IF(BH$58=Fperm_SI_Woolf2021!$E$9:$E$93,1,EXP(LN((1.1*(Fperm_SI_Woolf2021!$E$9:$E$93-BH$58)-63.1579*EXP(-0.19*Fperm_SI_Woolf2021!$E$9:$E$93)+63.1579*EXP(-0.19*BH$58))/(Fperm_SI_Woolf2021!$E$9:$E$93-BH$58))*(BH$58-Fperm_SI_Woolf2021!$E$9:$E$93)/10))) + Fperm_SI_Woolf2021!$G$9:$G$93*EXP(-Fperm_SI_Woolf2021!$J$9:$J$93*$C116*IF(BH$58=Fperm_SI_Woolf2021!$E$9:$E$93,1,EXP(LN((1.1*(Fperm_SI_Woolf2021!$E$9:$E$93-BH$58)-63.1579*EXP(-0.19*Fperm_SI_Woolf2021!$E$9:$E$93)+63.1579*EXP(-0.19*BH$58))/(Fperm_SI_Woolf2021!$E$9:$E$93-BH$58))*(BH$58-Fperm_SI_Woolf2021!$E$9:$E$93)/10))) + Fperm_SI_Woolf2021!$H$9:$H$93*EXP(-Fperm_SI_Woolf2021!$K$9:$K$93*$C116*IF(BH$58=Fperm_SI_Woolf2021!$E$9:$E$93,1,EXP(LN((1.1*(Fperm_SI_Woolf2021!$E$9:$E$93-BH$58)-63.1579*EXP(-0.19*Fperm_SI_Woolf2021!$E$9:$E$93)+63.1579*EXP(-0.19*BH$58))/(Fperm_SI_Woolf2021!$E$9:$E$93-BH$58))*(BH$58-Fperm_SI_Woolf2021!$E$9:$E$93)/10))),Fperm_SI_Woolf2021!$D$9:$D$93)*BH$57+INTERCEPT(Fperm_SI_Woolf2021!$F$9:$F$93*EXP(-Fperm_SI_Woolf2021!$I$9:$I$93*$C116*IF(BH$58=Fperm_SI_Woolf2021!$E$9:$E$93,1,EXP(LN((1.1*(Fperm_SI_Woolf2021!$E$9:$E$93-BH$58)-63.1579*EXP(-0.19*Fperm_SI_Woolf2021!$E$9:$E$93)+63.1579*EXP(-0.19*BH$58))/(Fperm_SI_Woolf2021!$E$9:$E$93-BH$58))*(BH$58-Fperm_SI_Woolf2021!$E$9:$E$93)/10))) + Fperm_SI_Woolf2021!$G$9:$G$93*EXP(-Fperm_SI_Woolf2021!$J$9:$J$93*$C116*IF(BH$58=Fperm_SI_Woolf2021!$E$9:$E$93,1,EXP(LN((1.1*(Fperm_SI_Woolf2021!$E$9:$E$93-BH$58)-63.1579*EXP(-0.19*Fperm_SI_Woolf2021!$E$9:$E$93)+63.1579*EXP(-0.19*BH$58))/(Fperm_SI_Woolf2021!$E$9:$E$93-BH$58))*(BH$58-Fperm_SI_Woolf2021!$E$9:$E$93)/10))) + Fperm_SI_Woolf2021!$H$9:$H$93*EXP(-Fperm_SI_Woolf2021!$K$9:$K$93*$C116*IF(BH$58=Fperm_SI_Woolf2021!$E$9:$E$93,1,EXP(LN((1.1*(Fperm_SI_Woolf2021!$E$9:$E$93-BH$58)-63.1579*EXP(-0.19*Fperm_SI_Woolf2021!$E$9:$E$93)+63.1579*EXP(-0.19*BH$58))/(Fperm_SI_Woolf2021!$E$9:$E$93-BH$58))*(BH$58-Fperm_SI_Woolf2021!$E$9:$E$93)/10))),Fperm_SI_Woolf2021!$D$9:$D$93))</f>
        <v>0.20095898259012909</v>
      </c>
      <c r="BI116" s="51" cm="1">
        <f t="array" ref="BI116">MIN(1,SLOPE(Fperm_SI_Woolf2021!$F$9:$F$93*EXP(-Fperm_SI_Woolf2021!$I$9:$I$93*$C116*IF(BI$58=Fperm_SI_Woolf2021!$E$9:$E$93,1,EXP(LN((1.1*(Fperm_SI_Woolf2021!$E$9:$E$93-BI$58)-63.1579*EXP(-0.19*Fperm_SI_Woolf2021!$E$9:$E$93)+63.1579*EXP(-0.19*BI$58))/(Fperm_SI_Woolf2021!$E$9:$E$93-BI$58))*(BI$58-Fperm_SI_Woolf2021!$E$9:$E$93)/10))) + Fperm_SI_Woolf2021!$G$9:$G$93*EXP(-Fperm_SI_Woolf2021!$J$9:$J$93*$C116*IF(BI$58=Fperm_SI_Woolf2021!$E$9:$E$93,1,EXP(LN((1.1*(Fperm_SI_Woolf2021!$E$9:$E$93-BI$58)-63.1579*EXP(-0.19*Fperm_SI_Woolf2021!$E$9:$E$93)+63.1579*EXP(-0.19*BI$58))/(Fperm_SI_Woolf2021!$E$9:$E$93-BI$58))*(BI$58-Fperm_SI_Woolf2021!$E$9:$E$93)/10))) + Fperm_SI_Woolf2021!$H$9:$H$93*EXP(-Fperm_SI_Woolf2021!$K$9:$K$93*$C116*IF(BI$58=Fperm_SI_Woolf2021!$E$9:$E$93,1,EXP(LN((1.1*(Fperm_SI_Woolf2021!$E$9:$E$93-BI$58)-63.1579*EXP(-0.19*Fperm_SI_Woolf2021!$E$9:$E$93)+63.1579*EXP(-0.19*BI$58))/(Fperm_SI_Woolf2021!$E$9:$E$93-BI$58))*(BI$58-Fperm_SI_Woolf2021!$E$9:$E$93)/10))),Fperm_SI_Woolf2021!$D$9:$D$93)*BI$57+INTERCEPT(Fperm_SI_Woolf2021!$F$9:$F$93*EXP(-Fperm_SI_Woolf2021!$I$9:$I$93*$C116*IF(BI$58=Fperm_SI_Woolf2021!$E$9:$E$93,1,EXP(LN((1.1*(Fperm_SI_Woolf2021!$E$9:$E$93-BI$58)-63.1579*EXP(-0.19*Fperm_SI_Woolf2021!$E$9:$E$93)+63.1579*EXP(-0.19*BI$58))/(Fperm_SI_Woolf2021!$E$9:$E$93-BI$58))*(BI$58-Fperm_SI_Woolf2021!$E$9:$E$93)/10))) + Fperm_SI_Woolf2021!$G$9:$G$93*EXP(-Fperm_SI_Woolf2021!$J$9:$J$93*$C116*IF(BI$58=Fperm_SI_Woolf2021!$E$9:$E$93,1,EXP(LN((1.1*(Fperm_SI_Woolf2021!$E$9:$E$93-BI$58)-63.1579*EXP(-0.19*Fperm_SI_Woolf2021!$E$9:$E$93)+63.1579*EXP(-0.19*BI$58))/(Fperm_SI_Woolf2021!$E$9:$E$93-BI$58))*(BI$58-Fperm_SI_Woolf2021!$E$9:$E$93)/10))) + Fperm_SI_Woolf2021!$H$9:$H$93*EXP(-Fperm_SI_Woolf2021!$K$9:$K$93*$C116*IF(BI$58=Fperm_SI_Woolf2021!$E$9:$E$93,1,EXP(LN((1.1*(Fperm_SI_Woolf2021!$E$9:$E$93-BI$58)-63.1579*EXP(-0.19*Fperm_SI_Woolf2021!$E$9:$E$93)+63.1579*EXP(-0.19*BI$58))/(Fperm_SI_Woolf2021!$E$9:$E$93-BI$58))*(BI$58-Fperm_SI_Woolf2021!$E$9:$E$93)/10))),Fperm_SI_Woolf2021!$D$9:$D$93))</f>
        <v>0.18148528384937485</v>
      </c>
      <c r="BJ116" s="51" cm="1">
        <f t="array" ref="BJ116">MIN(1,SLOPE(Fperm_SI_Woolf2021!$F$9:$F$93*EXP(-Fperm_SI_Woolf2021!$I$9:$I$93*$C116*IF(BJ$58=Fperm_SI_Woolf2021!$E$9:$E$93,1,EXP(LN((1.1*(Fperm_SI_Woolf2021!$E$9:$E$93-BJ$58)-63.1579*EXP(-0.19*Fperm_SI_Woolf2021!$E$9:$E$93)+63.1579*EXP(-0.19*BJ$58))/(Fperm_SI_Woolf2021!$E$9:$E$93-BJ$58))*(BJ$58-Fperm_SI_Woolf2021!$E$9:$E$93)/10))) + Fperm_SI_Woolf2021!$G$9:$G$93*EXP(-Fperm_SI_Woolf2021!$J$9:$J$93*$C116*IF(BJ$58=Fperm_SI_Woolf2021!$E$9:$E$93,1,EXP(LN((1.1*(Fperm_SI_Woolf2021!$E$9:$E$93-BJ$58)-63.1579*EXP(-0.19*Fperm_SI_Woolf2021!$E$9:$E$93)+63.1579*EXP(-0.19*BJ$58))/(Fperm_SI_Woolf2021!$E$9:$E$93-BJ$58))*(BJ$58-Fperm_SI_Woolf2021!$E$9:$E$93)/10))) + Fperm_SI_Woolf2021!$H$9:$H$93*EXP(-Fperm_SI_Woolf2021!$K$9:$K$93*$C116*IF(BJ$58=Fperm_SI_Woolf2021!$E$9:$E$93,1,EXP(LN((1.1*(Fperm_SI_Woolf2021!$E$9:$E$93-BJ$58)-63.1579*EXP(-0.19*Fperm_SI_Woolf2021!$E$9:$E$93)+63.1579*EXP(-0.19*BJ$58))/(Fperm_SI_Woolf2021!$E$9:$E$93-BJ$58))*(BJ$58-Fperm_SI_Woolf2021!$E$9:$E$93)/10))),Fperm_SI_Woolf2021!$D$9:$D$93)*BJ$57+INTERCEPT(Fperm_SI_Woolf2021!$F$9:$F$93*EXP(-Fperm_SI_Woolf2021!$I$9:$I$93*$C116*IF(BJ$58=Fperm_SI_Woolf2021!$E$9:$E$93,1,EXP(LN((1.1*(Fperm_SI_Woolf2021!$E$9:$E$93-BJ$58)-63.1579*EXP(-0.19*Fperm_SI_Woolf2021!$E$9:$E$93)+63.1579*EXP(-0.19*BJ$58))/(Fperm_SI_Woolf2021!$E$9:$E$93-BJ$58))*(BJ$58-Fperm_SI_Woolf2021!$E$9:$E$93)/10))) + Fperm_SI_Woolf2021!$G$9:$G$93*EXP(-Fperm_SI_Woolf2021!$J$9:$J$93*$C116*IF(BJ$58=Fperm_SI_Woolf2021!$E$9:$E$93,1,EXP(LN((1.1*(Fperm_SI_Woolf2021!$E$9:$E$93-BJ$58)-63.1579*EXP(-0.19*Fperm_SI_Woolf2021!$E$9:$E$93)+63.1579*EXP(-0.19*BJ$58))/(Fperm_SI_Woolf2021!$E$9:$E$93-BJ$58))*(BJ$58-Fperm_SI_Woolf2021!$E$9:$E$93)/10))) + Fperm_SI_Woolf2021!$H$9:$H$93*EXP(-Fperm_SI_Woolf2021!$K$9:$K$93*$C116*IF(BJ$58=Fperm_SI_Woolf2021!$E$9:$E$93,1,EXP(LN((1.1*(Fperm_SI_Woolf2021!$E$9:$E$93-BJ$58)-63.1579*EXP(-0.19*Fperm_SI_Woolf2021!$E$9:$E$93)+63.1579*EXP(-0.19*BJ$58))/(Fperm_SI_Woolf2021!$E$9:$E$93-BJ$58))*(BJ$58-Fperm_SI_Woolf2021!$E$9:$E$93)/10))),Fperm_SI_Woolf2021!$D$9:$D$93))</f>
        <v>0.16201158510862063</v>
      </c>
      <c r="BK116" s="51" cm="1">
        <f t="array" ref="BK116">MIN(1,SLOPE(Fperm_SI_Woolf2021!$F$9:$F$93*EXP(-Fperm_SI_Woolf2021!$I$9:$I$93*$C116*IF(BK$58=Fperm_SI_Woolf2021!$E$9:$E$93,1,EXP(LN((1.1*(Fperm_SI_Woolf2021!$E$9:$E$93-BK$58)-63.1579*EXP(-0.19*Fperm_SI_Woolf2021!$E$9:$E$93)+63.1579*EXP(-0.19*BK$58))/(Fperm_SI_Woolf2021!$E$9:$E$93-BK$58))*(BK$58-Fperm_SI_Woolf2021!$E$9:$E$93)/10))) + Fperm_SI_Woolf2021!$G$9:$G$93*EXP(-Fperm_SI_Woolf2021!$J$9:$J$93*$C116*IF(BK$58=Fperm_SI_Woolf2021!$E$9:$E$93,1,EXP(LN((1.1*(Fperm_SI_Woolf2021!$E$9:$E$93-BK$58)-63.1579*EXP(-0.19*Fperm_SI_Woolf2021!$E$9:$E$93)+63.1579*EXP(-0.19*BK$58))/(Fperm_SI_Woolf2021!$E$9:$E$93-BK$58))*(BK$58-Fperm_SI_Woolf2021!$E$9:$E$93)/10))) + Fperm_SI_Woolf2021!$H$9:$H$93*EXP(-Fperm_SI_Woolf2021!$K$9:$K$93*$C116*IF(BK$58=Fperm_SI_Woolf2021!$E$9:$E$93,1,EXP(LN((1.1*(Fperm_SI_Woolf2021!$E$9:$E$93-BK$58)-63.1579*EXP(-0.19*Fperm_SI_Woolf2021!$E$9:$E$93)+63.1579*EXP(-0.19*BK$58))/(Fperm_SI_Woolf2021!$E$9:$E$93-BK$58))*(BK$58-Fperm_SI_Woolf2021!$E$9:$E$93)/10))),Fperm_SI_Woolf2021!$D$9:$D$93)*BK$57+INTERCEPT(Fperm_SI_Woolf2021!$F$9:$F$93*EXP(-Fperm_SI_Woolf2021!$I$9:$I$93*$C116*IF(BK$58=Fperm_SI_Woolf2021!$E$9:$E$93,1,EXP(LN((1.1*(Fperm_SI_Woolf2021!$E$9:$E$93-BK$58)-63.1579*EXP(-0.19*Fperm_SI_Woolf2021!$E$9:$E$93)+63.1579*EXP(-0.19*BK$58))/(Fperm_SI_Woolf2021!$E$9:$E$93-BK$58))*(BK$58-Fperm_SI_Woolf2021!$E$9:$E$93)/10))) + Fperm_SI_Woolf2021!$G$9:$G$93*EXP(-Fperm_SI_Woolf2021!$J$9:$J$93*$C116*IF(BK$58=Fperm_SI_Woolf2021!$E$9:$E$93,1,EXP(LN((1.1*(Fperm_SI_Woolf2021!$E$9:$E$93-BK$58)-63.1579*EXP(-0.19*Fperm_SI_Woolf2021!$E$9:$E$93)+63.1579*EXP(-0.19*BK$58))/(Fperm_SI_Woolf2021!$E$9:$E$93-BK$58))*(BK$58-Fperm_SI_Woolf2021!$E$9:$E$93)/10))) + Fperm_SI_Woolf2021!$H$9:$H$93*EXP(-Fperm_SI_Woolf2021!$K$9:$K$93*$C116*IF(BK$58=Fperm_SI_Woolf2021!$E$9:$E$93,1,EXP(LN((1.1*(Fperm_SI_Woolf2021!$E$9:$E$93-BK$58)-63.1579*EXP(-0.19*Fperm_SI_Woolf2021!$E$9:$E$93)+63.1579*EXP(-0.19*BK$58))/(Fperm_SI_Woolf2021!$E$9:$E$93-BK$58))*(BK$58-Fperm_SI_Woolf2021!$E$9:$E$93)/10))),Fperm_SI_Woolf2021!$D$9:$D$93))</f>
        <v>0.14253788636786635</v>
      </c>
      <c r="BL116" s="51" cm="1">
        <f t="array" ref="BL116">MIN(1,SLOPE(Fperm_SI_Woolf2021!$F$9:$F$93*EXP(-Fperm_SI_Woolf2021!$I$9:$I$93*$C116*IF(BL$58=Fperm_SI_Woolf2021!$E$9:$E$93,1,EXP(LN((1.1*(Fperm_SI_Woolf2021!$E$9:$E$93-BL$58)-63.1579*EXP(-0.19*Fperm_SI_Woolf2021!$E$9:$E$93)+63.1579*EXP(-0.19*BL$58))/(Fperm_SI_Woolf2021!$E$9:$E$93-BL$58))*(BL$58-Fperm_SI_Woolf2021!$E$9:$E$93)/10))) + Fperm_SI_Woolf2021!$G$9:$G$93*EXP(-Fperm_SI_Woolf2021!$J$9:$J$93*$C116*IF(BL$58=Fperm_SI_Woolf2021!$E$9:$E$93,1,EXP(LN((1.1*(Fperm_SI_Woolf2021!$E$9:$E$93-BL$58)-63.1579*EXP(-0.19*Fperm_SI_Woolf2021!$E$9:$E$93)+63.1579*EXP(-0.19*BL$58))/(Fperm_SI_Woolf2021!$E$9:$E$93-BL$58))*(BL$58-Fperm_SI_Woolf2021!$E$9:$E$93)/10))) + Fperm_SI_Woolf2021!$H$9:$H$93*EXP(-Fperm_SI_Woolf2021!$K$9:$K$93*$C116*IF(BL$58=Fperm_SI_Woolf2021!$E$9:$E$93,1,EXP(LN((1.1*(Fperm_SI_Woolf2021!$E$9:$E$93-BL$58)-63.1579*EXP(-0.19*Fperm_SI_Woolf2021!$E$9:$E$93)+63.1579*EXP(-0.19*BL$58))/(Fperm_SI_Woolf2021!$E$9:$E$93-BL$58))*(BL$58-Fperm_SI_Woolf2021!$E$9:$E$93)/10))),Fperm_SI_Woolf2021!$D$9:$D$93)*BL$57+INTERCEPT(Fperm_SI_Woolf2021!$F$9:$F$93*EXP(-Fperm_SI_Woolf2021!$I$9:$I$93*$C116*IF(BL$58=Fperm_SI_Woolf2021!$E$9:$E$93,1,EXP(LN((1.1*(Fperm_SI_Woolf2021!$E$9:$E$93-BL$58)-63.1579*EXP(-0.19*Fperm_SI_Woolf2021!$E$9:$E$93)+63.1579*EXP(-0.19*BL$58))/(Fperm_SI_Woolf2021!$E$9:$E$93-BL$58))*(BL$58-Fperm_SI_Woolf2021!$E$9:$E$93)/10))) + Fperm_SI_Woolf2021!$G$9:$G$93*EXP(-Fperm_SI_Woolf2021!$J$9:$J$93*$C116*IF(BL$58=Fperm_SI_Woolf2021!$E$9:$E$93,1,EXP(LN((1.1*(Fperm_SI_Woolf2021!$E$9:$E$93-BL$58)-63.1579*EXP(-0.19*Fperm_SI_Woolf2021!$E$9:$E$93)+63.1579*EXP(-0.19*BL$58))/(Fperm_SI_Woolf2021!$E$9:$E$93-BL$58))*(BL$58-Fperm_SI_Woolf2021!$E$9:$E$93)/10))) + Fperm_SI_Woolf2021!$H$9:$H$93*EXP(-Fperm_SI_Woolf2021!$K$9:$K$93*$C116*IF(BL$58=Fperm_SI_Woolf2021!$E$9:$E$93,1,EXP(LN((1.1*(Fperm_SI_Woolf2021!$E$9:$E$93-BL$58)-63.1579*EXP(-0.19*Fperm_SI_Woolf2021!$E$9:$E$93)+63.1579*EXP(-0.19*BL$58))/(Fperm_SI_Woolf2021!$E$9:$E$93-BL$58))*(BL$58-Fperm_SI_Woolf2021!$E$9:$E$93)/10))),Fperm_SI_Woolf2021!$D$9:$D$93))</f>
        <v>0.37011312961811133</v>
      </c>
      <c r="BM116" s="51" cm="1">
        <f t="array" ref="BM116">MIN(1,SLOPE(Fperm_SI_Woolf2021!$F$9:$F$93*EXP(-Fperm_SI_Woolf2021!$I$9:$I$93*$C116*IF(BM$58=Fperm_SI_Woolf2021!$E$9:$E$93,1,EXP(LN((1.1*(Fperm_SI_Woolf2021!$E$9:$E$93-BM$58)-63.1579*EXP(-0.19*Fperm_SI_Woolf2021!$E$9:$E$93)+63.1579*EXP(-0.19*BM$58))/(Fperm_SI_Woolf2021!$E$9:$E$93-BM$58))*(BM$58-Fperm_SI_Woolf2021!$E$9:$E$93)/10))) + Fperm_SI_Woolf2021!$G$9:$G$93*EXP(-Fperm_SI_Woolf2021!$J$9:$J$93*$C116*IF(BM$58=Fperm_SI_Woolf2021!$E$9:$E$93,1,EXP(LN((1.1*(Fperm_SI_Woolf2021!$E$9:$E$93-BM$58)-63.1579*EXP(-0.19*Fperm_SI_Woolf2021!$E$9:$E$93)+63.1579*EXP(-0.19*BM$58))/(Fperm_SI_Woolf2021!$E$9:$E$93-BM$58))*(BM$58-Fperm_SI_Woolf2021!$E$9:$E$93)/10))) + Fperm_SI_Woolf2021!$H$9:$H$93*EXP(-Fperm_SI_Woolf2021!$K$9:$K$93*$C116*IF(BM$58=Fperm_SI_Woolf2021!$E$9:$E$93,1,EXP(LN((1.1*(Fperm_SI_Woolf2021!$E$9:$E$93-BM$58)-63.1579*EXP(-0.19*Fperm_SI_Woolf2021!$E$9:$E$93)+63.1579*EXP(-0.19*BM$58))/(Fperm_SI_Woolf2021!$E$9:$E$93-BM$58))*(BM$58-Fperm_SI_Woolf2021!$E$9:$E$93)/10))),Fperm_SI_Woolf2021!$D$9:$D$93)*BM$57+INTERCEPT(Fperm_SI_Woolf2021!$F$9:$F$93*EXP(-Fperm_SI_Woolf2021!$I$9:$I$93*$C116*IF(BM$58=Fperm_SI_Woolf2021!$E$9:$E$93,1,EXP(LN((1.1*(Fperm_SI_Woolf2021!$E$9:$E$93-BM$58)-63.1579*EXP(-0.19*Fperm_SI_Woolf2021!$E$9:$E$93)+63.1579*EXP(-0.19*BM$58))/(Fperm_SI_Woolf2021!$E$9:$E$93-BM$58))*(BM$58-Fperm_SI_Woolf2021!$E$9:$E$93)/10))) + Fperm_SI_Woolf2021!$G$9:$G$93*EXP(-Fperm_SI_Woolf2021!$J$9:$J$93*$C116*IF(BM$58=Fperm_SI_Woolf2021!$E$9:$E$93,1,EXP(LN((1.1*(Fperm_SI_Woolf2021!$E$9:$E$93-BM$58)-63.1579*EXP(-0.19*Fperm_SI_Woolf2021!$E$9:$E$93)+63.1579*EXP(-0.19*BM$58))/(Fperm_SI_Woolf2021!$E$9:$E$93-BM$58))*(BM$58-Fperm_SI_Woolf2021!$E$9:$E$93)/10))) + Fperm_SI_Woolf2021!$H$9:$H$93*EXP(-Fperm_SI_Woolf2021!$K$9:$K$93*$C116*IF(BM$58=Fperm_SI_Woolf2021!$E$9:$E$93,1,EXP(LN((1.1*(Fperm_SI_Woolf2021!$E$9:$E$93-BM$58)-63.1579*EXP(-0.19*Fperm_SI_Woolf2021!$E$9:$E$93)+63.1579*EXP(-0.19*BM$58))/(Fperm_SI_Woolf2021!$E$9:$E$93-BM$58))*(BM$58-Fperm_SI_Woolf2021!$E$9:$E$93)/10))),Fperm_SI_Woolf2021!$D$9:$D$93))</f>
        <v>0.35262032984426694</v>
      </c>
      <c r="BN116" s="51" cm="1">
        <f t="array" ref="BN116">MIN(1,SLOPE(Fperm_SI_Woolf2021!$F$9:$F$93*EXP(-Fperm_SI_Woolf2021!$I$9:$I$93*$C116*IF(BN$58=Fperm_SI_Woolf2021!$E$9:$E$93,1,EXP(LN((1.1*(Fperm_SI_Woolf2021!$E$9:$E$93-BN$58)-63.1579*EXP(-0.19*Fperm_SI_Woolf2021!$E$9:$E$93)+63.1579*EXP(-0.19*BN$58))/(Fperm_SI_Woolf2021!$E$9:$E$93-BN$58))*(BN$58-Fperm_SI_Woolf2021!$E$9:$E$93)/10))) + Fperm_SI_Woolf2021!$G$9:$G$93*EXP(-Fperm_SI_Woolf2021!$J$9:$J$93*$C116*IF(BN$58=Fperm_SI_Woolf2021!$E$9:$E$93,1,EXP(LN((1.1*(Fperm_SI_Woolf2021!$E$9:$E$93-BN$58)-63.1579*EXP(-0.19*Fperm_SI_Woolf2021!$E$9:$E$93)+63.1579*EXP(-0.19*BN$58))/(Fperm_SI_Woolf2021!$E$9:$E$93-BN$58))*(BN$58-Fperm_SI_Woolf2021!$E$9:$E$93)/10))) + Fperm_SI_Woolf2021!$H$9:$H$93*EXP(-Fperm_SI_Woolf2021!$K$9:$K$93*$C116*IF(BN$58=Fperm_SI_Woolf2021!$E$9:$E$93,1,EXP(LN((1.1*(Fperm_SI_Woolf2021!$E$9:$E$93-BN$58)-63.1579*EXP(-0.19*Fperm_SI_Woolf2021!$E$9:$E$93)+63.1579*EXP(-0.19*BN$58))/(Fperm_SI_Woolf2021!$E$9:$E$93-BN$58))*(BN$58-Fperm_SI_Woolf2021!$E$9:$E$93)/10))),Fperm_SI_Woolf2021!$D$9:$D$93)*BN$57+INTERCEPT(Fperm_SI_Woolf2021!$F$9:$F$93*EXP(-Fperm_SI_Woolf2021!$I$9:$I$93*$C116*IF(BN$58=Fperm_SI_Woolf2021!$E$9:$E$93,1,EXP(LN((1.1*(Fperm_SI_Woolf2021!$E$9:$E$93-BN$58)-63.1579*EXP(-0.19*Fperm_SI_Woolf2021!$E$9:$E$93)+63.1579*EXP(-0.19*BN$58))/(Fperm_SI_Woolf2021!$E$9:$E$93-BN$58))*(BN$58-Fperm_SI_Woolf2021!$E$9:$E$93)/10))) + Fperm_SI_Woolf2021!$G$9:$G$93*EXP(-Fperm_SI_Woolf2021!$J$9:$J$93*$C116*IF(BN$58=Fperm_SI_Woolf2021!$E$9:$E$93,1,EXP(LN((1.1*(Fperm_SI_Woolf2021!$E$9:$E$93-BN$58)-63.1579*EXP(-0.19*Fperm_SI_Woolf2021!$E$9:$E$93)+63.1579*EXP(-0.19*BN$58))/(Fperm_SI_Woolf2021!$E$9:$E$93-BN$58))*(BN$58-Fperm_SI_Woolf2021!$E$9:$E$93)/10))) + Fperm_SI_Woolf2021!$H$9:$H$93*EXP(-Fperm_SI_Woolf2021!$K$9:$K$93*$C116*IF(BN$58=Fperm_SI_Woolf2021!$E$9:$E$93,1,EXP(LN((1.1*(Fperm_SI_Woolf2021!$E$9:$E$93-BN$58)-63.1579*EXP(-0.19*Fperm_SI_Woolf2021!$E$9:$E$93)+63.1579*EXP(-0.19*BN$58))/(Fperm_SI_Woolf2021!$E$9:$E$93-BN$58))*(BN$58-Fperm_SI_Woolf2021!$E$9:$E$93)/10))),Fperm_SI_Woolf2021!$D$9:$D$93))</f>
        <v>0.33512753007042262</v>
      </c>
      <c r="BO116" s="51" cm="1">
        <f t="array" ref="BO116">MIN(1,SLOPE(Fperm_SI_Woolf2021!$F$9:$F$93*EXP(-Fperm_SI_Woolf2021!$I$9:$I$93*$C116*IF(BO$58=Fperm_SI_Woolf2021!$E$9:$E$93,1,EXP(LN((1.1*(Fperm_SI_Woolf2021!$E$9:$E$93-BO$58)-63.1579*EXP(-0.19*Fperm_SI_Woolf2021!$E$9:$E$93)+63.1579*EXP(-0.19*BO$58))/(Fperm_SI_Woolf2021!$E$9:$E$93-BO$58))*(BO$58-Fperm_SI_Woolf2021!$E$9:$E$93)/10))) + Fperm_SI_Woolf2021!$G$9:$G$93*EXP(-Fperm_SI_Woolf2021!$J$9:$J$93*$C116*IF(BO$58=Fperm_SI_Woolf2021!$E$9:$E$93,1,EXP(LN((1.1*(Fperm_SI_Woolf2021!$E$9:$E$93-BO$58)-63.1579*EXP(-0.19*Fperm_SI_Woolf2021!$E$9:$E$93)+63.1579*EXP(-0.19*BO$58))/(Fperm_SI_Woolf2021!$E$9:$E$93-BO$58))*(BO$58-Fperm_SI_Woolf2021!$E$9:$E$93)/10))) + Fperm_SI_Woolf2021!$H$9:$H$93*EXP(-Fperm_SI_Woolf2021!$K$9:$K$93*$C116*IF(BO$58=Fperm_SI_Woolf2021!$E$9:$E$93,1,EXP(LN((1.1*(Fperm_SI_Woolf2021!$E$9:$E$93-BO$58)-63.1579*EXP(-0.19*Fperm_SI_Woolf2021!$E$9:$E$93)+63.1579*EXP(-0.19*BO$58))/(Fperm_SI_Woolf2021!$E$9:$E$93-BO$58))*(BO$58-Fperm_SI_Woolf2021!$E$9:$E$93)/10))),Fperm_SI_Woolf2021!$D$9:$D$93)*BO$57+INTERCEPT(Fperm_SI_Woolf2021!$F$9:$F$93*EXP(-Fperm_SI_Woolf2021!$I$9:$I$93*$C116*IF(BO$58=Fperm_SI_Woolf2021!$E$9:$E$93,1,EXP(LN((1.1*(Fperm_SI_Woolf2021!$E$9:$E$93-BO$58)-63.1579*EXP(-0.19*Fperm_SI_Woolf2021!$E$9:$E$93)+63.1579*EXP(-0.19*BO$58))/(Fperm_SI_Woolf2021!$E$9:$E$93-BO$58))*(BO$58-Fperm_SI_Woolf2021!$E$9:$E$93)/10))) + Fperm_SI_Woolf2021!$G$9:$G$93*EXP(-Fperm_SI_Woolf2021!$J$9:$J$93*$C116*IF(BO$58=Fperm_SI_Woolf2021!$E$9:$E$93,1,EXP(LN((1.1*(Fperm_SI_Woolf2021!$E$9:$E$93-BO$58)-63.1579*EXP(-0.19*Fperm_SI_Woolf2021!$E$9:$E$93)+63.1579*EXP(-0.19*BO$58))/(Fperm_SI_Woolf2021!$E$9:$E$93-BO$58))*(BO$58-Fperm_SI_Woolf2021!$E$9:$E$93)/10))) + Fperm_SI_Woolf2021!$H$9:$H$93*EXP(-Fperm_SI_Woolf2021!$K$9:$K$93*$C116*IF(BO$58=Fperm_SI_Woolf2021!$E$9:$E$93,1,EXP(LN((1.1*(Fperm_SI_Woolf2021!$E$9:$E$93-BO$58)-63.1579*EXP(-0.19*Fperm_SI_Woolf2021!$E$9:$E$93)+63.1579*EXP(-0.19*BO$58))/(Fperm_SI_Woolf2021!$E$9:$E$93-BO$58))*(BO$58-Fperm_SI_Woolf2021!$E$9:$E$93)/10))),Fperm_SI_Woolf2021!$D$9:$D$93))</f>
        <v>0.31763473029657824</v>
      </c>
      <c r="BP116" s="51" cm="1">
        <f t="array" ref="BP116">MIN(1,SLOPE(Fperm_SI_Woolf2021!$F$9:$F$93*EXP(-Fperm_SI_Woolf2021!$I$9:$I$93*$C116*IF(BP$58=Fperm_SI_Woolf2021!$E$9:$E$93,1,EXP(LN((1.1*(Fperm_SI_Woolf2021!$E$9:$E$93-BP$58)-63.1579*EXP(-0.19*Fperm_SI_Woolf2021!$E$9:$E$93)+63.1579*EXP(-0.19*BP$58))/(Fperm_SI_Woolf2021!$E$9:$E$93-BP$58))*(BP$58-Fperm_SI_Woolf2021!$E$9:$E$93)/10))) + Fperm_SI_Woolf2021!$G$9:$G$93*EXP(-Fperm_SI_Woolf2021!$J$9:$J$93*$C116*IF(BP$58=Fperm_SI_Woolf2021!$E$9:$E$93,1,EXP(LN((1.1*(Fperm_SI_Woolf2021!$E$9:$E$93-BP$58)-63.1579*EXP(-0.19*Fperm_SI_Woolf2021!$E$9:$E$93)+63.1579*EXP(-0.19*BP$58))/(Fperm_SI_Woolf2021!$E$9:$E$93-BP$58))*(BP$58-Fperm_SI_Woolf2021!$E$9:$E$93)/10))) + Fperm_SI_Woolf2021!$H$9:$H$93*EXP(-Fperm_SI_Woolf2021!$K$9:$K$93*$C116*IF(BP$58=Fperm_SI_Woolf2021!$E$9:$E$93,1,EXP(LN((1.1*(Fperm_SI_Woolf2021!$E$9:$E$93-BP$58)-63.1579*EXP(-0.19*Fperm_SI_Woolf2021!$E$9:$E$93)+63.1579*EXP(-0.19*BP$58))/(Fperm_SI_Woolf2021!$E$9:$E$93-BP$58))*(BP$58-Fperm_SI_Woolf2021!$E$9:$E$93)/10))),Fperm_SI_Woolf2021!$D$9:$D$93)*BP$57+INTERCEPT(Fperm_SI_Woolf2021!$F$9:$F$93*EXP(-Fperm_SI_Woolf2021!$I$9:$I$93*$C116*IF(BP$58=Fperm_SI_Woolf2021!$E$9:$E$93,1,EXP(LN((1.1*(Fperm_SI_Woolf2021!$E$9:$E$93-BP$58)-63.1579*EXP(-0.19*Fperm_SI_Woolf2021!$E$9:$E$93)+63.1579*EXP(-0.19*BP$58))/(Fperm_SI_Woolf2021!$E$9:$E$93-BP$58))*(BP$58-Fperm_SI_Woolf2021!$E$9:$E$93)/10))) + Fperm_SI_Woolf2021!$G$9:$G$93*EXP(-Fperm_SI_Woolf2021!$J$9:$J$93*$C116*IF(BP$58=Fperm_SI_Woolf2021!$E$9:$E$93,1,EXP(LN((1.1*(Fperm_SI_Woolf2021!$E$9:$E$93-BP$58)-63.1579*EXP(-0.19*Fperm_SI_Woolf2021!$E$9:$E$93)+63.1579*EXP(-0.19*BP$58))/(Fperm_SI_Woolf2021!$E$9:$E$93-BP$58))*(BP$58-Fperm_SI_Woolf2021!$E$9:$E$93)/10))) + Fperm_SI_Woolf2021!$H$9:$H$93*EXP(-Fperm_SI_Woolf2021!$K$9:$K$93*$C116*IF(BP$58=Fperm_SI_Woolf2021!$E$9:$E$93,1,EXP(LN((1.1*(Fperm_SI_Woolf2021!$E$9:$E$93-BP$58)-63.1579*EXP(-0.19*Fperm_SI_Woolf2021!$E$9:$E$93)+63.1579*EXP(-0.19*BP$58))/(Fperm_SI_Woolf2021!$E$9:$E$93-BP$58))*(BP$58-Fperm_SI_Woolf2021!$E$9:$E$93)/10))),Fperm_SI_Woolf2021!$D$9:$D$93))</f>
        <v>0.30014193052273386</v>
      </c>
      <c r="BQ116" s="51" cm="1">
        <f t="array" ref="BQ116">MIN(1,SLOPE(Fperm_SI_Woolf2021!$F$9:$F$93*EXP(-Fperm_SI_Woolf2021!$I$9:$I$93*$C116*IF(BQ$58=Fperm_SI_Woolf2021!$E$9:$E$93,1,EXP(LN((1.1*(Fperm_SI_Woolf2021!$E$9:$E$93-BQ$58)-63.1579*EXP(-0.19*Fperm_SI_Woolf2021!$E$9:$E$93)+63.1579*EXP(-0.19*BQ$58))/(Fperm_SI_Woolf2021!$E$9:$E$93-BQ$58))*(BQ$58-Fperm_SI_Woolf2021!$E$9:$E$93)/10))) + Fperm_SI_Woolf2021!$G$9:$G$93*EXP(-Fperm_SI_Woolf2021!$J$9:$J$93*$C116*IF(BQ$58=Fperm_SI_Woolf2021!$E$9:$E$93,1,EXP(LN((1.1*(Fperm_SI_Woolf2021!$E$9:$E$93-BQ$58)-63.1579*EXP(-0.19*Fperm_SI_Woolf2021!$E$9:$E$93)+63.1579*EXP(-0.19*BQ$58))/(Fperm_SI_Woolf2021!$E$9:$E$93-BQ$58))*(BQ$58-Fperm_SI_Woolf2021!$E$9:$E$93)/10))) + Fperm_SI_Woolf2021!$H$9:$H$93*EXP(-Fperm_SI_Woolf2021!$K$9:$K$93*$C116*IF(BQ$58=Fperm_SI_Woolf2021!$E$9:$E$93,1,EXP(LN((1.1*(Fperm_SI_Woolf2021!$E$9:$E$93-BQ$58)-63.1579*EXP(-0.19*Fperm_SI_Woolf2021!$E$9:$E$93)+63.1579*EXP(-0.19*BQ$58))/(Fperm_SI_Woolf2021!$E$9:$E$93-BQ$58))*(BQ$58-Fperm_SI_Woolf2021!$E$9:$E$93)/10))),Fperm_SI_Woolf2021!$D$9:$D$93)*BQ$57+INTERCEPT(Fperm_SI_Woolf2021!$F$9:$F$93*EXP(-Fperm_SI_Woolf2021!$I$9:$I$93*$C116*IF(BQ$58=Fperm_SI_Woolf2021!$E$9:$E$93,1,EXP(LN((1.1*(Fperm_SI_Woolf2021!$E$9:$E$93-BQ$58)-63.1579*EXP(-0.19*Fperm_SI_Woolf2021!$E$9:$E$93)+63.1579*EXP(-0.19*BQ$58))/(Fperm_SI_Woolf2021!$E$9:$E$93-BQ$58))*(BQ$58-Fperm_SI_Woolf2021!$E$9:$E$93)/10))) + Fperm_SI_Woolf2021!$G$9:$G$93*EXP(-Fperm_SI_Woolf2021!$J$9:$J$93*$C116*IF(BQ$58=Fperm_SI_Woolf2021!$E$9:$E$93,1,EXP(LN((1.1*(Fperm_SI_Woolf2021!$E$9:$E$93-BQ$58)-63.1579*EXP(-0.19*Fperm_SI_Woolf2021!$E$9:$E$93)+63.1579*EXP(-0.19*BQ$58))/(Fperm_SI_Woolf2021!$E$9:$E$93-BQ$58))*(BQ$58-Fperm_SI_Woolf2021!$E$9:$E$93)/10))) + Fperm_SI_Woolf2021!$H$9:$H$93*EXP(-Fperm_SI_Woolf2021!$K$9:$K$93*$C116*IF(BQ$58=Fperm_SI_Woolf2021!$E$9:$E$93,1,EXP(LN((1.1*(Fperm_SI_Woolf2021!$E$9:$E$93-BQ$58)-63.1579*EXP(-0.19*Fperm_SI_Woolf2021!$E$9:$E$93)+63.1579*EXP(-0.19*BQ$58))/(Fperm_SI_Woolf2021!$E$9:$E$93-BQ$58))*(BQ$58-Fperm_SI_Woolf2021!$E$9:$E$93)/10))),Fperm_SI_Woolf2021!$D$9:$D$93))</f>
        <v>0.28264913074888948</v>
      </c>
      <c r="BR116" s="51" cm="1">
        <f t="array" ref="BR116">MIN(1,SLOPE(Fperm_SI_Woolf2021!$F$9:$F$93*EXP(-Fperm_SI_Woolf2021!$I$9:$I$93*$C116*IF(BR$58=Fperm_SI_Woolf2021!$E$9:$E$93,1,EXP(LN((1.1*(Fperm_SI_Woolf2021!$E$9:$E$93-BR$58)-63.1579*EXP(-0.19*Fperm_SI_Woolf2021!$E$9:$E$93)+63.1579*EXP(-0.19*BR$58))/(Fperm_SI_Woolf2021!$E$9:$E$93-BR$58))*(BR$58-Fperm_SI_Woolf2021!$E$9:$E$93)/10))) + Fperm_SI_Woolf2021!$G$9:$G$93*EXP(-Fperm_SI_Woolf2021!$J$9:$J$93*$C116*IF(BR$58=Fperm_SI_Woolf2021!$E$9:$E$93,1,EXP(LN((1.1*(Fperm_SI_Woolf2021!$E$9:$E$93-BR$58)-63.1579*EXP(-0.19*Fperm_SI_Woolf2021!$E$9:$E$93)+63.1579*EXP(-0.19*BR$58))/(Fperm_SI_Woolf2021!$E$9:$E$93-BR$58))*(BR$58-Fperm_SI_Woolf2021!$E$9:$E$93)/10))) + Fperm_SI_Woolf2021!$H$9:$H$93*EXP(-Fperm_SI_Woolf2021!$K$9:$K$93*$C116*IF(BR$58=Fperm_SI_Woolf2021!$E$9:$E$93,1,EXP(LN((1.1*(Fperm_SI_Woolf2021!$E$9:$E$93-BR$58)-63.1579*EXP(-0.19*Fperm_SI_Woolf2021!$E$9:$E$93)+63.1579*EXP(-0.19*BR$58))/(Fperm_SI_Woolf2021!$E$9:$E$93-BR$58))*(BR$58-Fperm_SI_Woolf2021!$E$9:$E$93)/10))),Fperm_SI_Woolf2021!$D$9:$D$93)*BR$57+INTERCEPT(Fperm_SI_Woolf2021!$F$9:$F$93*EXP(-Fperm_SI_Woolf2021!$I$9:$I$93*$C116*IF(BR$58=Fperm_SI_Woolf2021!$E$9:$E$93,1,EXP(LN((1.1*(Fperm_SI_Woolf2021!$E$9:$E$93-BR$58)-63.1579*EXP(-0.19*Fperm_SI_Woolf2021!$E$9:$E$93)+63.1579*EXP(-0.19*BR$58))/(Fperm_SI_Woolf2021!$E$9:$E$93-BR$58))*(BR$58-Fperm_SI_Woolf2021!$E$9:$E$93)/10))) + Fperm_SI_Woolf2021!$G$9:$G$93*EXP(-Fperm_SI_Woolf2021!$J$9:$J$93*$C116*IF(BR$58=Fperm_SI_Woolf2021!$E$9:$E$93,1,EXP(LN((1.1*(Fperm_SI_Woolf2021!$E$9:$E$93-BR$58)-63.1579*EXP(-0.19*Fperm_SI_Woolf2021!$E$9:$E$93)+63.1579*EXP(-0.19*BR$58))/(Fperm_SI_Woolf2021!$E$9:$E$93-BR$58))*(BR$58-Fperm_SI_Woolf2021!$E$9:$E$93)/10))) + Fperm_SI_Woolf2021!$H$9:$H$93*EXP(-Fperm_SI_Woolf2021!$K$9:$K$93*$C116*IF(BR$58=Fperm_SI_Woolf2021!$E$9:$E$93,1,EXP(LN((1.1*(Fperm_SI_Woolf2021!$E$9:$E$93-BR$58)-63.1579*EXP(-0.19*Fperm_SI_Woolf2021!$E$9:$E$93)+63.1579*EXP(-0.19*BR$58))/(Fperm_SI_Woolf2021!$E$9:$E$93-BR$58))*(BR$58-Fperm_SI_Woolf2021!$E$9:$E$93)/10))),Fperm_SI_Woolf2021!$D$9:$D$93))</f>
        <v>0.2651563309750451</v>
      </c>
      <c r="BS116" s="51" cm="1">
        <f t="array" ref="BS116">MIN(1,SLOPE(Fperm_SI_Woolf2021!$F$9:$F$93*EXP(-Fperm_SI_Woolf2021!$I$9:$I$93*$C116*IF(BS$58=Fperm_SI_Woolf2021!$E$9:$E$93,1,EXP(LN((1.1*(Fperm_SI_Woolf2021!$E$9:$E$93-BS$58)-63.1579*EXP(-0.19*Fperm_SI_Woolf2021!$E$9:$E$93)+63.1579*EXP(-0.19*BS$58))/(Fperm_SI_Woolf2021!$E$9:$E$93-BS$58))*(BS$58-Fperm_SI_Woolf2021!$E$9:$E$93)/10))) + Fperm_SI_Woolf2021!$G$9:$G$93*EXP(-Fperm_SI_Woolf2021!$J$9:$J$93*$C116*IF(BS$58=Fperm_SI_Woolf2021!$E$9:$E$93,1,EXP(LN((1.1*(Fperm_SI_Woolf2021!$E$9:$E$93-BS$58)-63.1579*EXP(-0.19*Fperm_SI_Woolf2021!$E$9:$E$93)+63.1579*EXP(-0.19*BS$58))/(Fperm_SI_Woolf2021!$E$9:$E$93-BS$58))*(BS$58-Fperm_SI_Woolf2021!$E$9:$E$93)/10))) + Fperm_SI_Woolf2021!$H$9:$H$93*EXP(-Fperm_SI_Woolf2021!$K$9:$K$93*$C116*IF(BS$58=Fperm_SI_Woolf2021!$E$9:$E$93,1,EXP(LN((1.1*(Fperm_SI_Woolf2021!$E$9:$E$93-BS$58)-63.1579*EXP(-0.19*Fperm_SI_Woolf2021!$E$9:$E$93)+63.1579*EXP(-0.19*BS$58))/(Fperm_SI_Woolf2021!$E$9:$E$93-BS$58))*(BS$58-Fperm_SI_Woolf2021!$E$9:$E$93)/10))),Fperm_SI_Woolf2021!$D$9:$D$93)*BS$57+INTERCEPT(Fperm_SI_Woolf2021!$F$9:$F$93*EXP(-Fperm_SI_Woolf2021!$I$9:$I$93*$C116*IF(BS$58=Fperm_SI_Woolf2021!$E$9:$E$93,1,EXP(LN((1.1*(Fperm_SI_Woolf2021!$E$9:$E$93-BS$58)-63.1579*EXP(-0.19*Fperm_SI_Woolf2021!$E$9:$E$93)+63.1579*EXP(-0.19*BS$58))/(Fperm_SI_Woolf2021!$E$9:$E$93-BS$58))*(BS$58-Fperm_SI_Woolf2021!$E$9:$E$93)/10))) + Fperm_SI_Woolf2021!$G$9:$G$93*EXP(-Fperm_SI_Woolf2021!$J$9:$J$93*$C116*IF(BS$58=Fperm_SI_Woolf2021!$E$9:$E$93,1,EXP(LN((1.1*(Fperm_SI_Woolf2021!$E$9:$E$93-BS$58)-63.1579*EXP(-0.19*Fperm_SI_Woolf2021!$E$9:$E$93)+63.1579*EXP(-0.19*BS$58))/(Fperm_SI_Woolf2021!$E$9:$E$93-BS$58))*(BS$58-Fperm_SI_Woolf2021!$E$9:$E$93)/10))) + Fperm_SI_Woolf2021!$H$9:$H$93*EXP(-Fperm_SI_Woolf2021!$K$9:$K$93*$C116*IF(BS$58=Fperm_SI_Woolf2021!$E$9:$E$93,1,EXP(LN((1.1*(Fperm_SI_Woolf2021!$E$9:$E$93-BS$58)-63.1579*EXP(-0.19*Fperm_SI_Woolf2021!$E$9:$E$93)+63.1579*EXP(-0.19*BS$58))/(Fperm_SI_Woolf2021!$E$9:$E$93-BS$58))*(BS$58-Fperm_SI_Woolf2021!$E$9:$E$93)/10))),Fperm_SI_Woolf2021!$D$9:$D$93))</f>
        <v>0.24766353120120077</v>
      </c>
      <c r="BT116" s="51" cm="1">
        <f t="array" ref="BT116">MIN(1,SLOPE(Fperm_SI_Woolf2021!$F$9:$F$93*EXP(-Fperm_SI_Woolf2021!$I$9:$I$93*$C116*IF(BT$58=Fperm_SI_Woolf2021!$E$9:$E$93,1,EXP(LN((1.1*(Fperm_SI_Woolf2021!$E$9:$E$93-BT$58)-63.1579*EXP(-0.19*Fperm_SI_Woolf2021!$E$9:$E$93)+63.1579*EXP(-0.19*BT$58))/(Fperm_SI_Woolf2021!$E$9:$E$93-BT$58))*(BT$58-Fperm_SI_Woolf2021!$E$9:$E$93)/10))) + Fperm_SI_Woolf2021!$G$9:$G$93*EXP(-Fperm_SI_Woolf2021!$J$9:$J$93*$C116*IF(BT$58=Fperm_SI_Woolf2021!$E$9:$E$93,1,EXP(LN((1.1*(Fperm_SI_Woolf2021!$E$9:$E$93-BT$58)-63.1579*EXP(-0.19*Fperm_SI_Woolf2021!$E$9:$E$93)+63.1579*EXP(-0.19*BT$58))/(Fperm_SI_Woolf2021!$E$9:$E$93-BT$58))*(BT$58-Fperm_SI_Woolf2021!$E$9:$E$93)/10))) + Fperm_SI_Woolf2021!$H$9:$H$93*EXP(-Fperm_SI_Woolf2021!$K$9:$K$93*$C116*IF(BT$58=Fperm_SI_Woolf2021!$E$9:$E$93,1,EXP(LN((1.1*(Fperm_SI_Woolf2021!$E$9:$E$93-BT$58)-63.1579*EXP(-0.19*Fperm_SI_Woolf2021!$E$9:$E$93)+63.1579*EXP(-0.19*BT$58))/(Fperm_SI_Woolf2021!$E$9:$E$93-BT$58))*(BT$58-Fperm_SI_Woolf2021!$E$9:$E$93)/10))),Fperm_SI_Woolf2021!$D$9:$D$93)*BT$57+INTERCEPT(Fperm_SI_Woolf2021!$F$9:$F$93*EXP(-Fperm_SI_Woolf2021!$I$9:$I$93*$C116*IF(BT$58=Fperm_SI_Woolf2021!$E$9:$E$93,1,EXP(LN((1.1*(Fperm_SI_Woolf2021!$E$9:$E$93-BT$58)-63.1579*EXP(-0.19*Fperm_SI_Woolf2021!$E$9:$E$93)+63.1579*EXP(-0.19*BT$58))/(Fperm_SI_Woolf2021!$E$9:$E$93-BT$58))*(BT$58-Fperm_SI_Woolf2021!$E$9:$E$93)/10))) + Fperm_SI_Woolf2021!$G$9:$G$93*EXP(-Fperm_SI_Woolf2021!$J$9:$J$93*$C116*IF(BT$58=Fperm_SI_Woolf2021!$E$9:$E$93,1,EXP(LN((1.1*(Fperm_SI_Woolf2021!$E$9:$E$93-BT$58)-63.1579*EXP(-0.19*Fperm_SI_Woolf2021!$E$9:$E$93)+63.1579*EXP(-0.19*BT$58))/(Fperm_SI_Woolf2021!$E$9:$E$93-BT$58))*(BT$58-Fperm_SI_Woolf2021!$E$9:$E$93)/10))) + Fperm_SI_Woolf2021!$H$9:$H$93*EXP(-Fperm_SI_Woolf2021!$K$9:$K$93*$C116*IF(BT$58=Fperm_SI_Woolf2021!$E$9:$E$93,1,EXP(LN((1.1*(Fperm_SI_Woolf2021!$E$9:$E$93-BT$58)-63.1579*EXP(-0.19*Fperm_SI_Woolf2021!$E$9:$E$93)+63.1579*EXP(-0.19*BT$58))/(Fperm_SI_Woolf2021!$E$9:$E$93-BT$58))*(BT$58-Fperm_SI_Woolf2021!$E$9:$E$93)/10))),Fperm_SI_Woolf2021!$D$9:$D$93))</f>
        <v>0.23017073142735639</v>
      </c>
      <c r="BU116" s="51" cm="1">
        <f t="array" ref="BU116">MIN(1,SLOPE(Fperm_SI_Woolf2021!$F$9:$F$93*EXP(-Fperm_SI_Woolf2021!$I$9:$I$93*$C116*IF(BU$58=Fperm_SI_Woolf2021!$E$9:$E$93,1,EXP(LN((1.1*(Fperm_SI_Woolf2021!$E$9:$E$93-BU$58)-63.1579*EXP(-0.19*Fperm_SI_Woolf2021!$E$9:$E$93)+63.1579*EXP(-0.19*BU$58))/(Fperm_SI_Woolf2021!$E$9:$E$93-BU$58))*(BU$58-Fperm_SI_Woolf2021!$E$9:$E$93)/10))) + Fperm_SI_Woolf2021!$G$9:$G$93*EXP(-Fperm_SI_Woolf2021!$J$9:$J$93*$C116*IF(BU$58=Fperm_SI_Woolf2021!$E$9:$E$93,1,EXP(LN((1.1*(Fperm_SI_Woolf2021!$E$9:$E$93-BU$58)-63.1579*EXP(-0.19*Fperm_SI_Woolf2021!$E$9:$E$93)+63.1579*EXP(-0.19*BU$58))/(Fperm_SI_Woolf2021!$E$9:$E$93-BU$58))*(BU$58-Fperm_SI_Woolf2021!$E$9:$E$93)/10))) + Fperm_SI_Woolf2021!$H$9:$H$93*EXP(-Fperm_SI_Woolf2021!$K$9:$K$93*$C116*IF(BU$58=Fperm_SI_Woolf2021!$E$9:$E$93,1,EXP(LN((1.1*(Fperm_SI_Woolf2021!$E$9:$E$93-BU$58)-63.1579*EXP(-0.19*Fperm_SI_Woolf2021!$E$9:$E$93)+63.1579*EXP(-0.19*BU$58))/(Fperm_SI_Woolf2021!$E$9:$E$93-BU$58))*(BU$58-Fperm_SI_Woolf2021!$E$9:$E$93)/10))),Fperm_SI_Woolf2021!$D$9:$D$93)*BU$57+INTERCEPT(Fperm_SI_Woolf2021!$F$9:$F$93*EXP(-Fperm_SI_Woolf2021!$I$9:$I$93*$C116*IF(BU$58=Fperm_SI_Woolf2021!$E$9:$E$93,1,EXP(LN((1.1*(Fperm_SI_Woolf2021!$E$9:$E$93-BU$58)-63.1579*EXP(-0.19*Fperm_SI_Woolf2021!$E$9:$E$93)+63.1579*EXP(-0.19*BU$58))/(Fperm_SI_Woolf2021!$E$9:$E$93-BU$58))*(BU$58-Fperm_SI_Woolf2021!$E$9:$E$93)/10))) + Fperm_SI_Woolf2021!$G$9:$G$93*EXP(-Fperm_SI_Woolf2021!$J$9:$J$93*$C116*IF(BU$58=Fperm_SI_Woolf2021!$E$9:$E$93,1,EXP(LN((1.1*(Fperm_SI_Woolf2021!$E$9:$E$93-BU$58)-63.1579*EXP(-0.19*Fperm_SI_Woolf2021!$E$9:$E$93)+63.1579*EXP(-0.19*BU$58))/(Fperm_SI_Woolf2021!$E$9:$E$93-BU$58))*(BU$58-Fperm_SI_Woolf2021!$E$9:$E$93)/10))) + Fperm_SI_Woolf2021!$H$9:$H$93*EXP(-Fperm_SI_Woolf2021!$K$9:$K$93*$C116*IF(BU$58=Fperm_SI_Woolf2021!$E$9:$E$93,1,EXP(LN((1.1*(Fperm_SI_Woolf2021!$E$9:$E$93-BU$58)-63.1579*EXP(-0.19*Fperm_SI_Woolf2021!$E$9:$E$93)+63.1579*EXP(-0.19*BU$58))/(Fperm_SI_Woolf2021!$E$9:$E$93-BU$58))*(BU$58-Fperm_SI_Woolf2021!$E$9:$E$93)/10))),Fperm_SI_Woolf2021!$D$9:$D$93))</f>
        <v>0.21267793165351204</v>
      </c>
      <c r="BV116" s="51" cm="1">
        <f t="array" ref="BV116">MIN(1,SLOPE(Fperm_SI_Woolf2021!$F$9:$F$93*EXP(-Fperm_SI_Woolf2021!$I$9:$I$93*$C116*IF(BV$58=Fperm_SI_Woolf2021!$E$9:$E$93,1,EXP(LN((1.1*(Fperm_SI_Woolf2021!$E$9:$E$93-BV$58)-63.1579*EXP(-0.19*Fperm_SI_Woolf2021!$E$9:$E$93)+63.1579*EXP(-0.19*BV$58))/(Fperm_SI_Woolf2021!$E$9:$E$93-BV$58))*(BV$58-Fperm_SI_Woolf2021!$E$9:$E$93)/10))) + Fperm_SI_Woolf2021!$G$9:$G$93*EXP(-Fperm_SI_Woolf2021!$J$9:$J$93*$C116*IF(BV$58=Fperm_SI_Woolf2021!$E$9:$E$93,1,EXP(LN((1.1*(Fperm_SI_Woolf2021!$E$9:$E$93-BV$58)-63.1579*EXP(-0.19*Fperm_SI_Woolf2021!$E$9:$E$93)+63.1579*EXP(-0.19*BV$58))/(Fperm_SI_Woolf2021!$E$9:$E$93-BV$58))*(BV$58-Fperm_SI_Woolf2021!$E$9:$E$93)/10))) + Fperm_SI_Woolf2021!$H$9:$H$93*EXP(-Fperm_SI_Woolf2021!$K$9:$K$93*$C116*IF(BV$58=Fperm_SI_Woolf2021!$E$9:$E$93,1,EXP(LN((1.1*(Fperm_SI_Woolf2021!$E$9:$E$93-BV$58)-63.1579*EXP(-0.19*Fperm_SI_Woolf2021!$E$9:$E$93)+63.1579*EXP(-0.19*BV$58))/(Fperm_SI_Woolf2021!$E$9:$E$93-BV$58))*(BV$58-Fperm_SI_Woolf2021!$E$9:$E$93)/10))),Fperm_SI_Woolf2021!$D$9:$D$93)*BV$57+INTERCEPT(Fperm_SI_Woolf2021!$F$9:$F$93*EXP(-Fperm_SI_Woolf2021!$I$9:$I$93*$C116*IF(BV$58=Fperm_SI_Woolf2021!$E$9:$E$93,1,EXP(LN((1.1*(Fperm_SI_Woolf2021!$E$9:$E$93-BV$58)-63.1579*EXP(-0.19*Fperm_SI_Woolf2021!$E$9:$E$93)+63.1579*EXP(-0.19*BV$58))/(Fperm_SI_Woolf2021!$E$9:$E$93-BV$58))*(BV$58-Fperm_SI_Woolf2021!$E$9:$E$93)/10))) + Fperm_SI_Woolf2021!$G$9:$G$93*EXP(-Fperm_SI_Woolf2021!$J$9:$J$93*$C116*IF(BV$58=Fperm_SI_Woolf2021!$E$9:$E$93,1,EXP(LN((1.1*(Fperm_SI_Woolf2021!$E$9:$E$93-BV$58)-63.1579*EXP(-0.19*Fperm_SI_Woolf2021!$E$9:$E$93)+63.1579*EXP(-0.19*BV$58))/(Fperm_SI_Woolf2021!$E$9:$E$93-BV$58))*(BV$58-Fperm_SI_Woolf2021!$E$9:$E$93)/10))) + Fperm_SI_Woolf2021!$H$9:$H$93*EXP(-Fperm_SI_Woolf2021!$K$9:$K$93*$C116*IF(BV$58=Fperm_SI_Woolf2021!$E$9:$E$93,1,EXP(LN((1.1*(Fperm_SI_Woolf2021!$E$9:$E$93-BV$58)-63.1579*EXP(-0.19*Fperm_SI_Woolf2021!$E$9:$E$93)+63.1579*EXP(-0.19*BV$58))/(Fperm_SI_Woolf2021!$E$9:$E$93-BV$58))*(BV$58-Fperm_SI_Woolf2021!$E$9:$E$93)/10))),Fperm_SI_Woolf2021!$D$9:$D$93))</f>
        <v>0.19518513187966766</v>
      </c>
      <c r="BW116" s="51" cm="1">
        <f t="array" ref="BW116">MIN(1,SLOPE(Fperm_SI_Woolf2021!$F$9:$F$93*EXP(-Fperm_SI_Woolf2021!$I$9:$I$93*$C116*IF(BW$58=Fperm_SI_Woolf2021!$E$9:$E$93,1,EXP(LN((1.1*(Fperm_SI_Woolf2021!$E$9:$E$93-BW$58)-63.1579*EXP(-0.19*Fperm_SI_Woolf2021!$E$9:$E$93)+63.1579*EXP(-0.19*BW$58))/(Fperm_SI_Woolf2021!$E$9:$E$93-BW$58))*(BW$58-Fperm_SI_Woolf2021!$E$9:$E$93)/10))) + Fperm_SI_Woolf2021!$G$9:$G$93*EXP(-Fperm_SI_Woolf2021!$J$9:$J$93*$C116*IF(BW$58=Fperm_SI_Woolf2021!$E$9:$E$93,1,EXP(LN((1.1*(Fperm_SI_Woolf2021!$E$9:$E$93-BW$58)-63.1579*EXP(-0.19*Fperm_SI_Woolf2021!$E$9:$E$93)+63.1579*EXP(-0.19*BW$58))/(Fperm_SI_Woolf2021!$E$9:$E$93-BW$58))*(BW$58-Fperm_SI_Woolf2021!$E$9:$E$93)/10))) + Fperm_SI_Woolf2021!$H$9:$H$93*EXP(-Fperm_SI_Woolf2021!$K$9:$K$93*$C116*IF(BW$58=Fperm_SI_Woolf2021!$E$9:$E$93,1,EXP(LN((1.1*(Fperm_SI_Woolf2021!$E$9:$E$93-BW$58)-63.1579*EXP(-0.19*Fperm_SI_Woolf2021!$E$9:$E$93)+63.1579*EXP(-0.19*BW$58))/(Fperm_SI_Woolf2021!$E$9:$E$93-BW$58))*(BW$58-Fperm_SI_Woolf2021!$E$9:$E$93)/10))),Fperm_SI_Woolf2021!$D$9:$D$93)*BW$57+INTERCEPT(Fperm_SI_Woolf2021!$F$9:$F$93*EXP(-Fperm_SI_Woolf2021!$I$9:$I$93*$C116*IF(BW$58=Fperm_SI_Woolf2021!$E$9:$E$93,1,EXP(LN((1.1*(Fperm_SI_Woolf2021!$E$9:$E$93-BW$58)-63.1579*EXP(-0.19*Fperm_SI_Woolf2021!$E$9:$E$93)+63.1579*EXP(-0.19*BW$58))/(Fperm_SI_Woolf2021!$E$9:$E$93-BW$58))*(BW$58-Fperm_SI_Woolf2021!$E$9:$E$93)/10))) + Fperm_SI_Woolf2021!$G$9:$G$93*EXP(-Fperm_SI_Woolf2021!$J$9:$J$93*$C116*IF(BW$58=Fperm_SI_Woolf2021!$E$9:$E$93,1,EXP(LN((1.1*(Fperm_SI_Woolf2021!$E$9:$E$93-BW$58)-63.1579*EXP(-0.19*Fperm_SI_Woolf2021!$E$9:$E$93)+63.1579*EXP(-0.19*BW$58))/(Fperm_SI_Woolf2021!$E$9:$E$93-BW$58))*(BW$58-Fperm_SI_Woolf2021!$E$9:$E$93)/10))) + Fperm_SI_Woolf2021!$H$9:$H$93*EXP(-Fperm_SI_Woolf2021!$K$9:$K$93*$C116*IF(BW$58=Fperm_SI_Woolf2021!$E$9:$E$93,1,EXP(LN((1.1*(Fperm_SI_Woolf2021!$E$9:$E$93-BW$58)-63.1579*EXP(-0.19*Fperm_SI_Woolf2021!$E$9:$E$93)+63.1579*EXP(-0.19*BW$58))/(Fperm_SI_Woolf2021!$E$9:$E$93-BW$58))*(BW$58-Fperm_SI_Woolf2021!$E$9:$E$93)/10))),Fperm_SI_Woolf2021!$D$9:$D$93))</f>
        <v>0.17769233210582328</v>
      </c>
      <c r="BX116" s="51" cm="1">
        <f t="array" ref="BX116">MIN(1,SLOPE(Fperm_SI_Woolf2021!$F$9:$F$93*EXP(-Fperm_SI_Woolf2021!$I$9:$I$93*$C116*IF(BX$58=Fperm_SI_Woolf2021!$E$9:$E$93,1,EXP(LN((1.1*(Fperm_SI_Woolf2021!$E$9:$E$93-BX$58)-63.1579*EXP(-0.19*Fperm_SI_Woolf2021!$E$9:$E$93)+63.1579*EXP(-0.19*BX$58))/(Fperm_SI_Woolf2021!$E$9:$E$93-BX$58))*(BX$58-Fperm_SI_Woolf2021!$E$9:$E$93)/10))) + Fperm_SI_Woolf2021!$G$9:$G$93*EXP(-Fperm_SI_Woolf2021!$J$9:$J$93*$C116*IF(BX$58=Fperm_SI_Woolf2021!$E$9:$E$93,1,EXP(LN((1.1*(Fperm_SI_Woolf2021!$E$9:$E$93-BX$58)-63.1579*EXP(-0.19*Fperm_SI_Woolf2021!$E$9:$E$93)+63.1579*EXP(-0.19*BX$58))/(Fperm_SI_Woolf2021!$E$9:$E$93-BX$58))*(BX$58-Fperm_SI_Woolf2021!$E$9:$E$93)/10))) + Fperm_SI_Woolf2021!$H$9:$H$93*EXP(-Fperm_SI_Woolf2021!$K$9:$K$93*$C116*IF(BX$58=Fperm_SI_Woolf2021!$E$9:$E$93,1,EXP(LN((1.1*(Fperm_SI_Woolf2021!$E$9:$E$93-BX$58)-63.1579*EXP(-0.19*Fperm_SI_Woolf2021!$E$9:$E$93)+63.1579*EXP(-0.19*BX$58))/(Fperm_SI_Woolf2021!$E$9:$E$93-BX$58))*(BX$58-Fperm_SI_Woolf2021!$E$9:$E$93)/10))),Fperm_SI_Woolf2021!$D$9:$D$93)*BX$57+INTERCEPT(Fperm_SI_Woolf2021!$F$9:$F$93*EXP(-Fperm_SI_Woolf2021!$I$9:$I$93*$C116*IF(BX$58=Fperm_SI_Woolf2021!$E$9:$E$93,1,EXP(LN((1.1*(Fperm_SI_Woolf2021!$E$9:$E$93-BX$58)-63.1579*EXP(-0.19*Fperm_SI_Woolf2021!$E$9:$E$93)+63.1579*EXP(-0.19*BX$58))/(Fperm_SI_Woolf2021!$E$9:$E$93-BX$58))*(BX$58-Fperm_SI_Woolf2021!$E$9:$E$93)/10))) + Fperm_SI_Woolf2021!$G$9:$G$93*EXP(-Fperm_SI_Woolf2021!$J$9:$J$93*$C116*IF(BX$58=Fperm_SI_Woolf2021!$E$9:$E$93,1,EXP(LN((1.1*(Fperm_SI_Woolf2021!$E$9:$E$93-BX$58)-63.1579*EXP(-0.19*Fperm_SI_Woolf2021!$E$9:$E$93)+63.1579*EXP(-0.19*BX$58))/(Fperm_SI_Woolf2021!$E$9:$E$93-BX$58))*(BX$58-Fperm_SI_Woolf2021!$E$9:$E$93)/10))) + Fperm_SI_Woolf2021!$H$9:$H$93*EXP(-Fperm_SI_Woolf2021!$K$9:$K$93*$C116*IF(BX$58=Fperm_SI_Woolf2021!$E$9:$E$93,1,EXP(LN((1.1*(Fperm_SI_Woolf2021!$E$9:$E$93-BX$58)-63.1579*EXP(-0.19*Fperm_SI_Woolf2021!$E$9:$E$93)+63.1579*EXP(-0.19*BX$58))/(Fperm_SI_Woolf2021!$E$9:$E$93-BX$58))*(BX$58-Fperm_SI_Woolf2021!$E$9:$E$93)/10))),Fperm_SI_Woolf2021!$D$9:$D$93))</f>
        <v>0.16019953233197889</v>
      </c>
      <c r="BY116" s="51" cm="1">
        <f t="array" ref="BY116">MIN(1,SLOPE(Fperm_SI_Woolf2021!$F$9:$F$93*EXP(-Fperm_SI_Woolf2021!$I$9:$I$93*$C116*IF(BY$58=Fperm_SI_Woolf2021!$E$9:$E$93,1,EXP(LN((1.1*(Fperm_SI_Woolf2021!$E$9:$E$93-BY$58)-63.1579*EXP(-0.19*Fperm_SI_Woolf2021!$E$9:$E$93)+63.1579*EXP(-0.19*BY$58))/(Fperm_SI_Woolf2021!$E$9:$E$93-BY$58))*(BY$58-Fperm_SI_Woolf2021!$E$9:$E$93)/10))) + Fperm_SI_Woolf2021!$G$9:$G$93*EXP(-Fperm_SI_Woolf2021!$J$9:$J$93*$C116*IF(BY$58=Fperm_SI_Woolf2021!$E$9:$E$93,1,EXP(LN((1.1*(Fperm_SI_Woolf2021!$E$9:$E$93-BY$58)-63.1579*EXP(-0.19*Fperm_SI_Woolf2021!$E$9:$E$93)+63.1579*EXP(-0.19*BY$58))/(Fperm_SI_Woolf2021!$E$9:$E$93-BY$58))*(BY$58-Fperm_SI_Woolf2021!$E$9:$E$93)/10))) + Fperm_SI_Woolf2021!$H$9:$H$93*EXP(-Fperm_SI_Woolf2021!$K$9:$K$93*$C116*IF(BY$58=Fperm_SI_Woolf2021!$E$9:$E$93,1,EXP(LN((1.1*(Fperm_SI_Woolf2021!$E$9:$E$93-BY$58)-63.1579*EXP(-0.19*Fperm_SI_Woolf2021!$E$9:$E$93)+63.1579*EXP(-0.19*BY$58))/(Fperm_SI_Woolf2021!$E$9:$E$93-BY$58))*(BY$58-Fperm_SI_Woolf2021!$E$9:$E$93)/10))),Fperm_SI_Woolf2021!$D$9:$D$93)*BY$57+INTERCEPT(Fperm_SI_Woolf2021!$F$9:$F$93*EXP(-Fperm_SI_Woolf2021!$I$9:$I$93*$C116*IF(BY$58=Fperm_SI_Woolf2021!$E$9:$E$93,1,EXP(LN((1.1*(Fperm_SI_Woolf2021!$E$9:$E$93-BY$58)-63.1579*EXP(-0.19*Fperm_SI_Woolf2021!$E$9:$E$93)+63.1579*EXP(-0.19*BY$58))/(Fperm_SI_Woolf2021!$E$9:$E$93-BY$58))*(BY$58-Fperm_SI_Woolf2021!$E$9:$E$93)/10))) + Fperm_SI_Woolf2021!$G$9:$G$93*EXP(-Fperm_SI_Woolf2021!$J$9:$J$93*$C116*IF(BY$58=Fperm_SI_Woolf2021!$E$9:$E$93,1,EXP(LN((1.1*(Fperm_SI_Woolf2021!$E$9:$E$93-BY$58)-63.1579*EXP(-0.19*Fperm_SI_Woolf2021!$E$9:$E$93)+63.1579*EXP(-0.19*BY$58))/(Fperm_SI_Woolf2021!$E$9:$E$93-BY$58))*(BY$58-Fperm_SI_Woolf2021!$E$9:$E$93)/10))) + Fperm_SI_Woolf2021!$H$9:$H$93*EXP(-Fperm_SI_Woolf2021!$K$9:$K$93*$C116*IF(BY$58=Fperm_SI_Woolf2021!$E$9:$E$93,1,EXP(LN((1.1*(Fperm_SI_Woolf2021!$E$9:$E$93-BY$58)-63.1579*EXP(-0.19*Fperm_SI_Woolf2021!$E$9:$E$93)+63.1579*EXP(-0.19*BY$58))/(Fperm_SI_Woolf2021!$E$9:$E$93-BY$58))*(BY$58-Fperm_SI_Woolf2021!$E$9:$E$93)/10))),Fperm_SI_Woolf2021!$D$9:$D$93))</f>
        <v>0.14270673255813451</v>
      </c>
      <c r="BZ116" s="51" cm="1">
        <f t="array" ref="BZ116">MIN(1,SLOPE(Fperm_SI_Woolf2021!$F$9:$F$93*EXP(-Fperm_SI_Woolf2021!$I$9:$I$93*$C116*IF(BZ$58=Fperm_SI_Woolf2021!$E$9:$E$93,1,EXP(LN((1.1*(Fperm_SI_Woolf2021!$E$9:$E$93-BZ$58)-63.1579*EXP(-0.19*Fperm_SI_Woolf2021!$E$9:$E$93)+63.1579*EXP(-0.19*BZ$58))/(Fperm_SI_Woolf2021!$E$9:$E$93-BZ$58))*(BZ$58-Fperm_SI_Woolf2021!$E$9:$E$93)/10))) + Fperm_SI_Woolf2021!$G$9:$G$93*EXP(-Fperm_SI_Woolf2021!$J$9:$J$93*$C116*IF(BZ$58=Fperm_SI_Woolf2021!$E$9:$E$93,1,EXP(LN((1.1*(Fperm_SI_Woolf2021!$E$9:$E$93-BZ$58)-63.1579*EXP(-0.19*Fperm_SI_Woolf2021!$E$9:$E$93)+63.1579*EXP(-0.19*BZ$58))/(Fperm_SI_Woolf2021!$E$9:$E$93-BZ$58))*(BZ$58-Fperm_SI_Woolf2021!$E$9:$E$93)/10))) + Fperm_SI_Woolf2021!$H$9:$H$93*EXP(-Fperm_SI_Woolf2021!$K$9:$K$93*$C116*IF(BZ$58=Fperm_SI_Woolf2021!$E$9:$E$93,1,EXP(LN((1.1*(Fperm_SI_Woolf2021!$E$9:$E$93-BZ$58)-63.1579*EXP(-0.19*Fperm_SI_Woolf2021!$E$9:$E$93)+63.1579*EXP(-0.19*BZ$58))/(Fperm_SI_Woolf2021!$E$9:$E$93-BZ$58))*(BZ$58-Fperm_SI_Woolf2021!$E$9:$E$93)/10))),Fperm_SI_Woolf2021!$D$9:$D$93)*BZ$57+INTERCEPT(Fperm_SI_Woolf2021!$F$9:$F$93*EXP(-Fperm_SI_Woolf2021!$I$9:$I$93*$C116*IF(BZ$58=Fperm_SI_Woolf2021!$E$9:$E$93,1,EXP(LN((1.1*(Fperm_SI_Woolf2021!$E$9:$E$93-BZ$58)-63.1579*EXP(-0.19*Fperm_SI_Woolf2021!$E$9:$E$93)+63.1579*EXP(-0.19*BZ$58))/(Fperm_SI_Woolf2021!$E$9:$E$93-BZ$58))*(BZ$58-Fperm_SI_Woolf2021!$E$9:$E$93)/10))) + Fperm_SI_Woolf2021!$G$9:$G$93*EXP(-Fperm_SI_Woolf2021!$J$9:$J$93*$C116*IF(BZ$58=Fperm_SI_Woolf2021!$E$9:$E$93,1,EXP(LN((1.1*(Fperm_SI_Woolf2021!$E$9:$E$93-BZ$58)-63.1579*EXP(-0.19*Fperm_SI_Woolf2021!$E$9:$E$93)+63.1579*EXP(-0.19*BZ$58))/(Fperm_SI_Woolf2021!$E$9:$E$93-BZ$58))*(BZ$58-Fperm_SI_Woolf2021!$E$9:$E$93)/10))) + Fperm_SI_Woolf2021!$H$9:$H$93*EXP(-Fperm_SI_Woolf2021!$K$9:$K$93*$C116*IF(BZ$58=Fperm_SI_Woolf2021!$E$9:$E$93,1,EXP(LN((1.1*(Fperm_SI_Woolf2021!$E$9:$E$93-BZ$58)-63.1579*EXP(-0.19*Fperm_SI_Woolf2021!$E$9:$E$93)+63.1579*EXP(-0.19*BZ$58))/(Fperm_SI_Woolf2021!$E$9:$E$93-BZ$58))*(BZ$58-Fperm_SI_Woolf2021!$E$9:$E$93)/10))),Fperm_SI_Woolf2021!$D$9:$D$93))</f>
        <v>0.12521393278429011</v>
      </c>
    </row>
    <row r="117" spans="3:78" x14ac:dyDescent="0.2">
      <c r="C117" s="48">
        <v>570</v>
      </c>
      <c r="D117" s="51" cm="1">
        <f t="array" ref="D117">MIN(1,SLOPE(Fperm_SI_Woolf2021!$F$9:$F$93*EXP(-Fperm_SI_Woolf2021!$I$9:$I$93*$C117*IF(D$58=Fperm_SI_Woolf2021!$E$9:$E$93,1,EXP(LN((1.1*(Fperm_SI_Woolf2021!$E$9:$E$93-D$58)-63.1579*EXP(-0.19*Fperm_SI_Woolf2021!$E$9:$E$93)+63.1579*EXP(-0.19*D$58))/(Fperm_SI_Woolf2021!$E$9:$E$93-D$58))*(D$58-Fperm_SI_Woolf2021!$E$9:$E$93)/10))) + Fperm_SI_Woolf2021!$G$9:$G$93*EXP(-Fperm_SI_Woolf2021!$J$9:$J$93*$C117*IF(D$58=Fperm_SI_Woolf2021!$E$9:$E$93,1,EXP(LN((1.1*(Fperm_SI_Woolf2021!$E$9:$E$93-D$58)-63.1579*EXP(-0.19*Fperm_SI_Woolf2021!$E$9:$E$93)+63.1579*EXP(-0.19*D$58))/(Fperm_SI_Woolf2021!$E$9:$E$93-D$58))*(D$58-Fperm_SI_Woolf2021!$E$9:$E$93)/10))) + Fperm_SI_Woolf2021!$H$9:$H$93*EXP(-Fperm_SI_Woolf2021!$K$9:$K$93*$C117*IF(D$58=Fperm_SI_Woolf2021!$E$9:$E$93,1,EXP(LN((1.1*(Fperm_SI_Woolf2021!$E$9:$E$93-D$58)-63.1579*EXP(-0.19*Fperm_SI_Woolf2021!$E$9:$E$93)+63.1579*EXP(-0.19*D$58))/(Fperm_SI_Woolf2021!$E$9:$E$93-D$58))*(D$58-Fperm_SI_Woolf2021!$E$9:$E$93)/10))),Fperm_SI_Woolf2021!$D$9:$D$93)*D$57+INTERCEPT(Fperm_SI_Woolf2021!$F$9:$F$93*EXP(-Fperm_SI_Woolf2021!$I$9:$I$93*$C117*IF(D$58=Fperm_SI_Woolf2021!$E$9:$E$93,1,EXP(LN((1.1*(Fperm_SI_Woolf2021!$E$9:$E$93-D$58)-63.1579*EXP(-0.19*Fperm_SI_Woolf2021!$E$9:$E$93)+63.1579*EXP(-0.19*D$58))/(Fperm_SI_Woolf2021!$E$9:$E$93-D$58))*(D$58-Fperm_SI_Woolf2021!$E$9:$E$93)/10))) + Fperm_SI_Woolf2021!$G$9:$G$93*EXP(-Fperm_SI_Woolf2021!$J$9:$J$93*$C117*IF(D$58=Fperm_SI_Woolf2021!$E$9:$E$93,1,EXP(LN((1.1*(Fperm_SI_Woolf2021!$E$9:$E$93-D$58)-63.1579*EXP(-0.19*Fperm_SI_Woolf2021!$E$9:$E$93)+63.1579*EXP(-0.19*D$58))/(Fperm_SI_Woolf2021!$E$9:$E$93-D$58))*(D$58-Fperm_SI_Woolf2021!$E$9:$E$93)/10))) + Fperm_SI_Woolf2021!$H$9:$H$93*EXP(-Fperm_SI_Woolf2021!$K$9:$K$93*$C117*IF(D$58=Fperm_SI_Woolf2021!$E$9:$E$93,1,EXP(LN((1.1*(Fperm_SI_Woolf2021!$E$9:$E$93-D$58)-63.1579*EXP(-0.19*Fperm_SI_Woolf2021!$E$9:$E$93)+63.1579*EXP(-0.19*D$58))/(Fperm_SI_Woolf2021!$E$9:$E$93-D$58))*(D$58-Fperm_SI_Woolf2021!$E$9:$E$93)/10))),Fperm_SI_Woolf2021!$D$9:$D$93))</f>
        <v>0.92941470697381168</v>
      </c>
      <c r="E117" s="51" cm="1">
        <f t="array" ref="E117">MIN(1,SLOPE(Fperm_SI_Woolf2021!$F$9:$F$93*EXP(-Fperm_SI_Woolf2021!$I$9:$I$93*$C117*IF(E$58=Fperm_SI_Woolf2021!$E$9:$E$93,1,EXP(LN((1.1*(Fperm_SI_Woolf2021!$E$9:$E$93-E$58)-63.1579*EXP(-0.19*Fperm_SI_Woolf2021!$E$9:$E$93)+63.1579*EXP(-0.19*E$58))/(Fperm_SI_Woolf2021!$E$9:$E$93-E$58))*(E$58-Fperm_SI_Woolf2021!$E$9:$E$93)/10))) + Fperm_SI_Woolf2021!$G$9:$G$93*EXP(-Fperm_SI_Woolf2021!$J$9:$J$93*$C117*IF(E$58=Fperm_SI_Woolf2021!$E$9:$E$93,1,EXP(LN((1.1*(Fperm_SI_Woolf2021!$E$9:$E$93-E$58)-63.1579*EXP(-0.19*Fperm_SI_Woolf2021!$E$9:$E$93)+63.1579*EXP(-0.19*E$58))/(Fperm_SI_Woolf2021!$E$9:$E$93-E$58))*(E$58-Fperm_SI_Woolf2021!$E$9:$E$93)/10))) + Fperm_SI_Woolf2021!$H$9:$H$93*EXP(-Fperm_SI_Woolf2021!$K$9:$K$93*$C117*IF(E$58=Fperm_SI_Woolf2021!$E$9:$E$93,1,EXP(LN((1.1*(Fperm_SI_Woolf2021!$E$9:$E$93-E$58)-63.1579*EXP(-0.19*Fperm_SI_Woolf2021!$E$9:$E$93)+63.1579*EXP(-0.19*E$58))/(Fperm_SI_Woolf2021!$E$9:$E$93-E$58))*(E$58-Fperm_SI_Woolf2021!$E$9:$E$93)/10))),Fperm_SI_Woolf2021!$D$9:$D$93)*E$57+INTERCEPT(Fperm_SI_Woolf2021!$F$9:$F$93*EXP(-Fperm_SI_Woolf2021!$I$9:$I$93*$C117*IF(E$58=Fperm_SI_Woolf2021!$E$9:$E$93,1,EXP(LN((1.1*(Fperm_SI_Woolf2021!$E$9:$E$93-E$58)-63.1579*EXP(-0.19*Fperm_SI_Woolf2021!$E$9:$E$93)+63.1579*EXP(-0.19*E$58))/(Fperm_SI_Woolf2021!$E$9:$E$93-E$58))*(E$58-Fperm_SI_Woolf2021!$E$9:$E$93)/10))) + Fperm_SI_Woolf2021!$G$9:$G$93*EXP(-Fperm_SI_Woolf2021!$J$9:$J$93*$C117*IF(E$58=Fperm_SI_Woolf2021!$E$9:$E$93,1,EXP(LN((1.1*(Fperm_SI_Woolf2021!$E$9:$E$93-E$58)-63.1579*EXP(-0.19*Fperm_SI_Woolf2021!$E$9:$E$93)+63.1579*EXP(-0.19*E$58))/(Fperm_SI_Woolf2021!$E$9:$E$93-E$58))*(E$58-Fperm_SI_Woolf2021!$E$9:$E$93)/10))) + Fperm_SI_Woolf2021!$H$9:$H$93*EXP(-Fperm_SI_Woolf2021!$K$9:$K$93*$C117*IF(E$58=Fperm_SI_Woolf2021!$E$9:$E$93,1,EXP(LN((1.1*(Fperm_SI_Woolf2021!$E$9:$E$93-E$58)-63.1579*EXP(-0.19*Fperm_SI_Woolf2021!$E$9:$E$93)+63.1579*EXP(-0.19*E$58))/(Fperm_SI_Woolf2021!$E$9:$E$93-E$58))*(E$58-Fperm_SI_Woolf2021!$E$9:$E$93)/10))),Fperm_SI_Woolf2021!$D$9:$D$93))</f>
        <v>0.89690944909670145</v>
      </c>
      <c r="F117" s="51" cm="1">
        <f t="array" ref="F117">MIN(1,SLOPE(Fperm_SI_Woolf2021!$F$9:$F$93*EXP(-Fperm_SI_Woolf2021!$I$9:$I$93*$C117*IF(F$58=Fperm_SI_Woolf2021!$E$9:$E$93,1,EXP(LN((1.1*(Fperm_SI_Woolf2021!$E$9:$E$93-F$58)-63.1579*EXP(-0.19*Fperm_SI_Woolf2021!$E$9:$E$93)+63.1579*EXP(-0.19*F$58))/(Fperm_SI_Woolf2021!$E$9:$E$93-F$58))*(F$58-Fperm_SI_Woolf2021!$E$9:$E$93)/10))) + Fperm_SI_Woolf2021!$G$9:$G$93*EXP(-Fperm_SI_Woolf2021!$J$9:$J$93*$C117*IF(F$58=Fperm_SI_Woolf2021!$E$9:$E$93,1,EXP(LN((1.1*(Fperm_SI_Woolf2021!$E$9:$E$93-F$58)-63.1579*EXP(-0.19*Fperm_SI_Woolf2021!$E$9:$E$93)+63.1579*EXP(-0.19*F$58))/(Fperm_SI_Woolf2021!$E$9:$E$93-F$58))*(F$58-Fperm_SI_Woolf2021!$E$9:$E$93)/10))) + Fperm_SI_Woolf2021!$H$9:$H$93*EXP(-Fperm_SI_Woolf2021!$K$9:$K$93*$C117*IF(F$58=Fperm_SI_Woolf2021!$E$9:$E$93,1,EXP(LN((1.1*(Fperm_SI_Woolf2021!$E$9:$E$93-F$58)-63.1579*EXP(-0.19*Fperm_SI_Woolf2021!$E$9:$E$93)+63.1579*EXP(-0.19*F$58))/(Fperm_SI_Woolf2021!$E$9:$E$93-F$58))*(F$58-Fperm_SI_Woolf2021!$E$9:$E$93)/10))),Fperm_SI_Woolf2021!$D$9:$D$93)*F$57+INTERCEPT(Fperm_SI_Woolf2021!$F$9:$F$93*EXP(-Fperm_SI_Woolf2021!$I$9:$I$93*$C117*IF(F$58=Fperm_SI_Woolf2021!$E$9:$E$93,1,EXP(LN((1.1*(Fperm_SI_Woolf2021!$E$9:$E$93-F$58)-63.1579*EXP(-0.19*Fperm_SI_Woolf2021!$E$9:$E$93)+63.1579*EXP(-0.19*F$58))/(Fperm_SI_Woolf2021!$E$9:$E$93-F$58))*(F$58-Fperm_SI_Woolf2021!$E$9:$E$93)/10))) + Fperm_SI_Woolf2021!$G$9:$G$93*EXP(-Fperm_SI_Woolf2021!$J$9:$J$93*$C117*IF(F$58=Fperm_SI_Woolf2021!$E$9:$E$93,1,EXP(LN((1.1*(Fperm_SI_Woolf2021!$E$9:$E$93-F$58)-63.1579*EXP(-0.19*Fperm_SI_Woolf2021!$E$9:$E$93)+63.1579*EXP(-0.19*F$58))/(Fperm_SI_Woolf2021!$E$9:$E$93-F$58))*(F$58-Fperm_SI_Woolf2021!$E$9:$E$93)/10))) + Fperm_SI_Woolf2021!$H$9:$H$93*EXP(-Fperm_SI_Woolf2021!$K$9:$K$93*$C117*IF(F$58=Fperm_SI_Woolf2021!$E$9:$E$93,1,EXP(LN((1.1*(Fperm_SI_Woolf2021!$E$9:$E$93-F$58)-63.1579*EXP(-0.19*Fperm_SI_Woolf2021!$E$9:$E$93)+63.1579*EXP(-0.19*F$58))/(Fperm_SI_Woolf2021!$E$9:$E$93-F$58))*(F$58-Fperm_SI_Woolf2021!$E$9:$E$93)/10))),Fperm_SI_Woolf2021!$D$9:$D$93))</f>
        <v>0.86440419121959111</v>
      </c>
      <c r="G117" s="51" cm="1">
        <f t="array" ref="G117">MIN(1,SLOPE(Fperm_SI_Woolf2021!$F$9:$F$93*EXP(-Fperm_SI_Woolf2021!$I$9:$I$93*$C117*IF(G$58=Fperm_SI_Woolf2021!$E$9:$E$93,1,EXP(LN((1.1*(Fperm_SI_Woolf2021!$E$9:$E$93-G$58)-63.1579*EXP(-0.19*Fperm_SI_Woolf2021!$E$9:$E$93)+63.1579*EXP(-0.19*G$58))/(Fperm_SI_Woolf2021!$E$9:$E$93-G$58))*(G$58-Fperm_SI_Woolf2021!$E$9:$E$93)/10))) + Fperm_SI_Woolf2021!$G$9:$G$93*EXP(-Fperm_SI_Woolf2021!$J$9:$J$93*$C117*IF(G$58=Fperm_SI_Woolf2021!$E$9:$E$93,1,EXP(LN((1.1*(Fperm_SI_Woolf2021!$E$9:$E$93-G$58)-63.1579*EXP(-0.19*Fperm_SI_Woolf2021!$E$9:$E$93)+63.1579*EXP(-0.19*G$58))/(Fperm_SI_Woolf2021!$E$9:$E$93-G$58))*(G$58-Fperm_SI_Woolf2021!$E$9:$E$93)/10))) + Fperm_SI_Woolf2021!$H$9:$H$93*EXP(-Fperm_SI_Woolf2021!$K$9:$K$93*$C117*IF(G$58=Fperm_SI_Woolf2021!$E$9:$E$93,1,EXP(LN((1.1*(Fperm_SI_Woolf2021!$E$9:$E$93-G$58)-63.1579*EXP(-0.19*Fperm_SI_Woolf2021!$E$9:$E$93)+63.1579*EXP(-0.19*G$58))/(Fperm_SI_Woolf2021!$E$9:$E$93-G$58))*(G$58-Fperm_SI_Woolf2021!$E$9:$E$93)/10))),Fperm_SI_Woolf2021!$D$9:$D$93)*G$57+INTERCEPT(Fperm_SI_Woolf2021!$F$9:$F$93*EXP(-Fperm_SI_Woolf2021!$I$9:$I$93*$C117*IF(G$58=Fperm_SI_Woolf2021!$E$9:$E$93,1,EXP(LN((1.1*(Fperm_SI_Woolf2021!$E$9:$E$93-G$58)-63.1579*EXP(-0.19*Fperm_SI_Woolf2021!$E$9:$E$93)+63.1579*EXP(-0.19*G$58))/(Fperm_SI_Woolf2021!$E$9:$E$93-G$58))*(G$58-Fperm_SI_Woolf2021!$E$9:$E$93)/10))) + Fperm_SI_Woolf2021!$G$9:$G$93*EXP(-Fperm_SI_Woolf2021!$J$9:$J$93*$C117*IF(G$58=Fperm_SI_Woolf2021!$E$9:$E$93,1,EXP(LN((1.1*(Fperm_SI_Woolf2021!$E$9:$E$93-G$58)-63.1579*EXP(-0.19*Fperm_SI_Woolf2021!$E$9:$E$93)+63.1579*EXP(-0.19*G$58))/(Fperm_SI_Woolf2021!$E$9:$E$93-G$58))*(G$58-Fperm_SI_Woolf2021!$E$9:$E$93)/10))) + Fperm_SI_Woolf2021!$H$9:$H$93*EXP(-Fperm_SI_Woolf2021!$K$9:$K$93*$C117*IF(G$58=Fperm_SI_Woolf2021!$E$9:$E$93,1,EXP(LN((1.1*(Fperm_SI_Woolf2021!$E$9:$E$93-G$58)-63.1579*EXP(-0.19*Fperm_SI_Woolf2021!$E$9:$E$93)+63.1579*EXP(-0.19*G$58))/(Fperm_SI_Woolf2021!$E$9:$E$93-G$58))*(G$58-Fperm_SI_Woolf2021!$E$9:$E$93)/10))),Fperm_SI_Woolf2021!$D$9:$D$93))</f>
        <v>0.83189893334248088</v>
      </c>
      <c r="H117" s="51" cm="1">
        <f t="array" ref="H117">MIN(1,SLOPE(Fperm_SI_Woolf2021!$F$9:$F$93*EXP(-Fperm_SI_Woolf2021!$I$9:$I$93*$C117*IF(H$58=Fperm_SI_Woolf2021!$E$9:$E$93,1,EXP(LN((1.1*(Fperm_SI_Woolf2021!$E$9:$E$93-H$58)-63.1579*EXP(-0.19*Fperm_SI_Woolf2021!$E$9:$E$93)+63.1579*EXP(-0.19*H$58))/(Fperm_SI_Woolf2021!$E$9:$E$93-H$58))*(H$58-Fperm_SI_Woolf2021!$E$9:$E$93)/10))) + Fperm_SI_Woolf2021!$G$9:$G$93*EXP(-Fperm_SI_Woolf2021!$J$9:$J$93*$C117*IF(H$58=Fperm_SI_Woolf2021!$E$9:$E$93,1,EXP(LN((1.1*(Fperm_SI_Woolf2021!$E$9:$E$93-H$58)-63.1579*EXP(-0.19*Fperm_SI_Woolf2021!$E$9:$E$93)+63.1579*EXP(-0.19*H$58))/(Fperm_SI_Woolf2021!$E$9:$E$93-H$58))*(H$58-Fperm_SI_Woolf2021!$E$9:$E$93)/10))) + Fperm_SI_Woolf2021!$H$9:$H$93*EXP(-Fperm_SI_Woolf2021!$K$9:$K$93*$C117*IF(H$58=Fperm_SI_Woolf2021!$E$9:$E$93,1,EXP(LN((1.1*(Fperm_SI_Woolf2021!$E$9:$E$93-H$58)-63.1579*EXP(-0.19*Fperm_SI_Woolf2021!$E$9:$E$93)+63.1579*EXP(-0.19*H$58))/(Fperm_SI_Woolf2021!$E$9:$E$93-H$58))*(H$58-Fperm_SI_Woolf2021!$E$9:$E$93)/10))),Fperm_SI_Woolf2021!$D$9:$D$93)*H$57+INTERCEPT(Fperm_SI_Woolf2021!$F$9:$F$93*EXP(-Fperm_SI_Woolf2021!$I$9:$I$93*$C117*IF(H$58=Fperm_SI_Woolf2021!$E$9:$E$93,1,EXP(LN((1.1*(Fperm_SI_Woolf2021!$E$9:$E$93-H$58)-63.1579*EXP(-0.19*Fperm_SI_Woolf2021!$E$9:$E$93)+63.1579*EXP(-0.19*H$58))/(Fperm_SI_Woolf2021!$E$9:$E$93-H$58))*(H$58-Fperm_SI_Woolf2021!$E$9:$E$93)/10))) + Fperm_SI_Woolf2021!$G$9:$G$93*EXP(-Fperm_SI_Woolf2021!$J$9:$J$93*$C117*IF(H$58=Fperm_SI_Woolf2021!$E$9:$E$93,1,EXP(LN((1.1*(Fperm_SI_Woolf2021!$E$9:$E$93-H$58)-63.1579*EXP(-0.19*Fperm_SI_Woolf2021!$E$9:$E$93)+63.1579*EXP(-0.19*H$58))/(Fperm_SI_Woolf2021!$E$9:$E$93-H$58))*(H$58-Fperm_SI_Woolf2021!$E$9:$E$93)/10))) + Fperm_SI_Woolf2021!$H$9:$H$93*EXP(-Fperm_SI_Woolf2021!$K$9:$K$93*$C117*IF(H$58=Fperm_SI_Woolf2021!$E$9:$E$93,1,EXP(LN((1.1*(Fperm_SI_Woolf2021!$E$9:$E$93-H$58)-63.1579*EXP(-0.19*Fperm_SI_Woolf2021!$E$9:$E$93)+63.1579*EXP(-0.19*H$58))/(Fperm_SI_Woolf2021!$E$9:$E$93-H$58))*(H$58-Fperm_SI_Woolf2021!$E$9:$E$93)/10))),Fperm_SI_Woolf2021!$D$9:$D$93))</f>
        <v>0.79939367546537055</v>
      </c>
      <c r="I117" s="51" cm="1">
        <f t="array" ref="I117">MIN(1,SLOPE(Fperm_SI_Woolf2021!$F$9:$F$93*EXP(-Fperm_SI_Woolf2021!$I$9:$I$93*$C117*IF(I$58=Fperm_SI_Woolf2021!$E$9:$E$93,1,EXP(LN((1.1*(Fperm_SI_Woolf2021!$E$9:$E$93-I$58)-63.1579*EXP(-0.19*Fperm_SI_Woolf2021!$E$9:$E$93)+63.1579*EXP(-0.19*I$58))/(Fperm_SI_Woolf2021!$E$9:$E$93-I$58))*(I$58-Fperm_SI_Woolf2021!$E$9:$E$93)/10))) + Fperm_SI_Woolf2021!$G$9:$G$93*EXP(-Fperm_SI_Woolf2021!$J$9:$J$93*$C117*IF(I$58=Fperm_SI_Woolf2021!$E$9:$E$93,1,EXP(LN((1.1*(Fperm_SI_Woolf2021!$E$9:$E$93-I$58)-63.1579*EXP(-0.19*Fperm_SI_Woolf2021!$E$9:$E$93)+63.1579*EXP(-0.19*I$58))/(Fperm_SI_Woolf2021!$E$9:$E$93-I$58))*(I$58-Fperm_SI_Woolf2021!$E$9:$E$93)/10))) + Fperm_SI_Woolf2021!$H$9:$H$93*EXP(-Fperm_SI_Woolf2021!$K$9:$K$93*$C117*IF(I$58=Fperm_SI_Woolf2021!$E$9:$E$93,1,EXP(LN((1.1*(Fperm_SI_Woolf2021!$E$9:$E$93-I$58)-63.1579*EXP(-0.19*Fperm_SI_Woolf2021!$E$9:$E$93)+63.1579*EXP(-0.19*I$58))/(Fperm_SI_Woolf2021!$E$9:$E$93-I$58))*(I$58-Fperm_SI_Woolf2021!$E$9:$E$93)/10))),Fperm_SI_Woolf2021!$D$9:$D$93)*I$57+INTERCEPT(Fperm_SI_Woolf2021!$F$9:$F$93*EXP(-Fperm_SI_Woolf2021!$I$9:$I$93*$C117*IF(I$58=Fperm_SI_Woolf2021!$E$9:$E$93,1,EXP(LN((1.1*(Fperm_SI_Woolf2021!$E$9:$E$93-I$58)-63.1579*EXP(-0.19*Fperm_SI_Woolf2021!$E$9:$E$93)+63.1579*EXP(-0.19*I$58))/(Fperm_SI_Woolf2021!$E$9:$E$93-I$58))*(I$58-Fperm_SI_Woolf2021!$E$9:$E$93)/10))) + Fperm_SI_Woolf2021!$G$9:$G$93*EXP(-Fperm_SI_Woolf2021!$J$9:$J$93*$C117*IF(I$58=Fperm_SI_Woolf2021!$E$9:$E$93,1,EXP(LN((1.1*(Fperm_SI_Woolf2021!$E$9:$E$93-I$58)-63.1579*EXP(-0.19*Fperm_SI_Woolf2021!$E$9:$E$93)+63.1579*EXP(-0.19*I$58))/(Fperm_SI_Woolf2021!$E$9:$E$93-I$58))*(I$58-Fperm_SI_Woolf2021!$E$9:$E$93)/10))) + Fperm_SI_Woolf2021!$H$9:$H$93*EXP(-Fperm_SI_Woolf2021!$K$9:$K$93*$C117*IF(I$58=Fperm_SI_Woolf2021!$E$9:$E$93,1,EXP(LN((1.1*(Fperm_SI_Woolf2021!$E$9:$E$93-I$58)-63.1579*EXP(-0.19*Fperm_SI_Woolf2021!$E$9:$E$93)+63.1579*EXP(-0.19*I$58))/(Fperm_SI_Woolf2021!$E$9:$E$93-I$58))*(I$58-Fperm_SI_Woolf2021!$E$9:$E$93)/10))),Fperm_SI_Woolf2021!$D$9:$D$93))</f>
        <v>0.76688841758826032</v>
      </c>
      <c r="J117" s="51" cm="1">
        <f t="array" ref="J117">MIN(1,SLOPE(Fperm_SI_Woolf2021!$F$9:$F$93*EXP(-Fperm_SI_Woolf2021!$I$9:$I$93*$C117*IF(J$58=Fperm_SI_Woolf2021!$E$9:$E$93,1,EXP(LN((1.1*(Fperm_SI_Woolf2021!$E$9:$E$93-J$58)-63.1579*EXP(-0.19*Fperm_SI_Woolf2021!$E$9:$E$93)+63.1579*EXP(-0.19*J$58))/(Fperm_SI_Woolf2021!$E$9:$E$93-J$58))*(J$58-Fperm_SI_Woolf2021!$E$9:$E$93)/10))) + Fperm_SI_Woolf2021!$G$9:$G$93*EXP(-Fperm_SI_Woolf2021!$J$9:$J$93*$C117*IF(J$58=Fperm_SI_Woolf2021!$E$9:$E$93,1,EXP(LN((1.1*(Fperm_SI_Woolf2021!$E$9:$E$93-J$58)-63.1579*EXP(-0.19*Fperm_SI_Woolf2021!$E$9:$E$93)+63.1579*EXP(-0.19*J$58))/(Fperm_SI_Woolf2021!$E$9:$E$93-J$58))*(J$58-Fperm_SI_Woolf2021!$E$9:$E$93)/10))) + Fperm_SI_Woolf2021!$H$9:$H$93*EXP(-Fperm_SI_Woolf2021!$K$9:$K$93*$C117*IF(J$58=Fperm_SI_Woolf2021!$E$9:$E$93,1,EXP(LN((1.1*(Fperm_SI_Woolf2021!$E$9:$E$93-J$58)-63.1579*EXP(-0.19*Fperm_SI_Woolf2021!$E$9:$E$93)+63.1579*EXP(-0.19*J$58))/(Fperm_SI_Woolf2021!$E$9:$E$93-J$58))*(J$58-Fperm_SI_Woolf2021!$E$9:$E$93)/10))),Fperm_SI_Woolf2021!$D$9:$D$93)*J$57+INTERCEPT(Fperm_SI_Woolf2021!$F$9:$F$93*EXP(-Fperm_SI_Woolf2021!$I$9:$I$93*$C117*IF(J$58=Fperm_SI_Woolf2021!$E$9:$E$93,1,EXP(LN((1.1*(Fperm_SI_Woolf2021!$E$9:$E$93-J$58)-63.1579*EXP(-0.19*Fperm_SI_Woolf2021!$E$9:$E$93)+63.1579*EXP(-0.19*J$58))/(Fperm_SI_Woolf2021!$E$9:$E$93-J$58))*(J$58-Fperm_SI_Woolf2021!$E$9:$E$93)/10))) + Fperm_SI_Woolf2021!$G$9:$G$93*EXP(-Fperm_SI_Woolf2021!$J$9:$J$93*$C117*IF(J$58=Fperm_SI_Woolf2021!$E$9:$E$93,1,EXP(LN((1.1*(Fperm_SI_Woolf2021!$E$9:$E$93-J$58)-63.1579*EXP(-0.19*Fperm_SI_Woolf2021!$E$9:$E$93)+63.1579*EXP(-0.19*J$58))/(Fperm_SI_Woolf2021!$E$9:$E$93-J$58))*(J$58-Fperm_SI_Woolf2021!$E$9:$E$93)/10))) + Fperm_SI_Woolf2021!$H$9:$H$93*EXP(-Fperm_SI_Woolf2021!$K$9:$K$93*$C117*IF(J$58=Fperm_SI_Woolf2021!$E$9:$E$93,1,EXP(LN((1.1*(Fperm_SI_Woolf2021!$E$9:$E$93-J$58)-63.1579*EXP(-0.19*Fperm_SI_Woolf2021!$E$9:$E$93)+63.1579*EXP(-0.19*J$58))/(Fperm_SI_Woolf2021!$E$9:$E$93-J$58))*(J$58-Fperm_SI_Woolf2021!$E$9:$E$93)/10))),Fperm_SI_Woolf2021!$D$9:$D$93))</f>
        <v>0.73438315971114998</v>
      </c>
      <c r="K117" s="51" cm="1">
        <f t="array" ref="K117">MIN(1,SLOPE(Fperm_SI_Woolf2021!$F$9:$F$93*EXP(-Fperm_SI_Woolf2021!$I$9:$I$93*$C117*IF(K$58=Fperm_SI_Woolf2021!$E$9:$E$93,1,EXP(LN((1.1*(Fperm_SI_Woolf2021!$E$9:$E$93-K$58)-63.1579*EXP(-0.19*Fperm_SI_Woolf2021!$E$9:$E$93)+63.1579*EXP(-0.19*K$58))/(Fperm_SI_Woolf2021!$E$9:$E$93-K$58))*(K$58-Fperm_SI_Woolf2021!$E$9:$E$93)/10))) + Fperm_SI_Woolf2021!$G$9:$G$93*EXP(-Fperm_SI_Woolf2021!$J$9:$J$93*$C117*IF(K$58=Fperm_SI_Woolf2021!$E$9:$E$93,1,EXP(LN((1.1*(Fperm_SI_Woolf2021!$E$9:$E$93-K$58)-63.1579*EXP(-0.19*Fperm_SI_Woolf2021!$E$9:$E$93)+63.1579*EXP(-0.19*K$58))/(Fperm_SI_Woolf2021!$E$9:$E$93-K$58))*(K$58-Fperm_SI_Woolf2021!$E$9:$E$93)/10))) + Fperm_SI_Woolf2021!$H$9:$H$93*EXP(-Fperm_SI_Woolf2021!$K$9:$K$93*$C117*IF(K$58=Fperm_SI_Woolf2021!$E$9:$E$93,1,EXP(LN((1.1*(Fperm_SI_Woolf2021!$E$9:$E$93-K$58)-63.1579*EXP(-0.19*Fperm_SI_Woolf2021!$E$9:$E$93)+63.1579*EXP(-0.19*K$58))/(Fperm_SI_Woolf2021!$E$9:$E$93-K$58))*(K$58-Fperm_SI_Woolf2021!$E$9:$E$93)/10))),Fperm_SI_Woolf2021!$D$9:$D$93)*K$57+INTERCEPT(Fperm_SI_Woolf2021!$F$9:$F$93*EXP(-Fperm_SI_Woolf2021!$I$9:$I$93*$C117*IF(K$58=Fperm_SI_Woolf2021!$E$9:$E$93,1,EXP(LN((1.1*(Fperm_SI_Woolf2021!$E$9:$E$93-K$58)-63.1579*EXP(-0.19*Fperm_SI_Woolf2021!$E$9:$E$93)+63.1579*EXP(-0.19*K$58))/(Fperm_SI_Woolf2021!$E$9:$E$93-K$58))*(K$58-Fperm_SI_Woolf2021!$E$9:$E$93)/10))) + Fperm_SI_Woolf2021!$G$9:$G$93*EXP(-Fperm_SI_Woolf2021!$J$9:$J$93*$C117*IF(K$58=Fperm_SI_Woolf2021!$E$9:$E$93,1,EXP(LN((1.1*(Fperm_SI_Woolf2021!$E$9:$E$93-K$58)-63.1579*EXP(-0.19*Fperm_SI_Woolf2021!$E$9:$E$93)+63.1579*EXP(-0.19*K$58))/(Fperm_SI_Woolf2021!$E$9:$E$93-K$58))*(K$58-Fperm_SI_Woolf2021!$E$9:$E$93)/10))) + Fperm_SI_Woolf2021!$H$9:$H$93*EXP(-Fperm_SI_Woolf2021!$K$9:$K$93*$C117*IF(K$58=Fperm_SI_Woolf2021!$E$9:$E$93,1,EXP(LN((1.1*(Fperm_SI_Woolf2021!$E$9:$E$93-K$58)-63.1579*EXP(-0.19*Fperm_SI_Woolf2021!$E$9:$E$93)+63.1579*EXP(-0.19*K$58))/(Fperm_SI_Woolf2021!$E$9:$E$93-K$58))*(K$58-Fperm_SI_Woolf2021!$E$9:$E$93)/10))),Fperm_SI_Woolf2021!$D$9:$D$93))</f>
        <v>0.70187790183403975</v>
      </c>
      <c r="L117" s="51" cm="1">
        <f t="array" ref="L117">MIN(1,SLOPE(Fperm_SI_Woolf2021!$F$9:$F$93*EXP(-Fperm_SI_Woolf2021!$I$9:$I$93*$C117*IF(L$58=Fperm_SI_Woolf2021!$E$9:$E$93,1,EXP(LN((1.1*(Fperm_SI_Woolf2021!$E$9:$E$93-L$58)-63.1579*EXP(-0.19*Fperm_SI_Woolf2021!$E$9:$E$93)+63.1579*EXP(-0.19*L$58))/(Fperm_SI_Woolf2021!$E$9:$E$93-L$58))*(L$58-Fperm_SI_Woolf2021!$E$9:$E$93)/10))) + Fperm_SI_Woolf2021!$G$9:$G$93*EXP(-Fperm_SI_Woolf2021!$J$9:$J$93*$C117*IF(L$58=Fperm_SI_Woolf2021!$E$9:$E$93,1,EXP(LN((1.1*(Fperm_SI_Woolf2021!$E$9:$E$93-L$58)-63.1579*EXP(-0.19*Fperm_SI_Woolf2021!$E$9:$E$93)+63.1579*EXP(-0.19*L$58))/(Fperm_SI_Woolf2021!$E$9:$E$93-L$58))*(L$58-Fperm_SI_Woolf2021!$E$9:$E$93)/10))) + Fperm_SI_Woolf2021!$H$9:$H$93*EXP(-Fperm_SI_Woolf2021!$K$9:$K$93*$C117*IF(L$58=Fperm_SI_Woolf2021!$E$9:$E$93,1,EXP(LN((1.1*(Fperm_SI_Woolf2021!$E$9:$E$93-L$58)-63.1579*EXP(-0.19*Fperm_SI_Woolf2021!$E$9:$E$93)+63.1579*EXP(-0.19*L$58))/(Fperm_SI_Woolf2021!$E$9:$E$93-L$58))*(L$58-Fperm_SI_Woolf2021!$E$9:$E$93)/10))),Fperm_SI_Woolf2021!$D$9:$D$93)*L$57+INTERCEPT(Fperm_SI_Woolf2021!$F$9:$F$93*EXP(-Fperm_SI_Woolf2021!$I$9:$I$93*$C117*IF(L$58=Fperm_SI_Woolf2021!$E$9:$E$93,1,EXP(LN((1.1*(Fperm_SI_Woolf2021!$E$9:$E$93-L$58)-63.1579*EXP(-0.19*Fperm_SI_Woolf2021!$E$9:$E$93)+63.1579*EXP(-0.19*L$58))/(Fperm_SI_Woolf2021!$E$9:$E$93-L$58))*(L$58-Fperm_SI_Woolf2021!$E$9:$E$93)/10))) + Fperm_SI_Woolf2021!$G$9:$G$93*EXP(-Fperm_SI_Woolf2021!$J$9:$J$93*$C117*IF(L$58=Fperm_SI_Woolf2021!$E$9:$E$93,1,EXP(LN((1.1*(Fperm_SI_Woolf2021!$E$9:$E$93-L$58)-63.1579*EXP(-0.19*Fperm_SI_Woolf2021!$E$9:$E$93)+63.1579*EXP(-0.19*L$58))/(Fperm_SI_Woolf2021!$E$9:$E$93-L$58))*(L$58-Fperm_SI_Woolf2021!$E$9:$E$93)/10))) + Fperm_SI_Woolf2021!$H$9:$H$93*EXP(-Fperm_SI_Woolf2021!$K$9:$K$93*$C117*IF(L$58=Fperm_SI_Woolf2021!$E$9:$E$93,1,EXP(LN((1.1*(Fperm_SI_Woolf2021!$E$9:$E$93-L$58)-63.1579*EXP(-0.19*Fperm_SI_Woolf2021!$E$9:$E$93)+63.1579*EXP(-0.19*L$58))/(Fperm_SI_Woolf2021!$E$9:$E$93-L$58))*(L$58-Fperm_SI_Woolf2021!$E$9:$E$93)/10))),Fperm_SI_Woolf2021!$D$9:$D$93))</f>
        <v>0.66937264395692941</v>
      </c>
      <c r="M117" s="51" cm="1">
        <f t="array" ref="M117">MIN(1,SLOPE(Fperm_SI_Woolf2021!$F$9:$F$93*EXP(-Fperm_SI_Woolf2021!$I$9:$I$93*$C117*IF(M$58=Fperm_SI_Woolf2021!$E$9:$E$93,1,EXP(LN((1.1*(Fperm_SI_Woolf2021!$E$9:$E$93-M$58)-63.1579*EXP(-0.19*Fperm_SI_Woolf2021!$E$9:$E$93)+63.1579*EXP(-0.19*M$58))/(Fperm_SI_Woolf2021!$E$9:$E$93-M$58))*(M$58-Fperm_SI_Woolf2021!$E$9:$E$93)/10))) + Fperm_SI_Woolf2021!$G$9:$G$93*EXP(-Fperm_SI_Woolf2021!$J$9:$J$93*$C117*IF(M$58=Fperm_SI_Woolf2021!$E$9:$E$93,1,EXP(LN((1.1*(Fperm_SI_Woolf2021!$E$9:$E$93-M$58)-63.1579*EXP(-0.19*Fperm_SI_Woolf2021!$E$9:$E$93)+63.1579*EXP(-0.19*M$58))/(Fperm_SI_Woolf2021!$E$9:$E$93-M$58))*(M$58-Fperm_SI_Woolf2021!$E$9:$E$93)/10))) + Fperm_SI_Woolf2021!$H$9:$H$93*EXP(-Fperm_SI_Woolf2021!$K$9:$K$93*$C117*IF(M$58=Fperm_SI_Woolf2021!$E$9:$E$93,1,EXP(LN((1.1*(Fperm_SI_Woolf2021!$E$9:$E$93-M$58)-63.1579*EXP(-0.19*Fperm_SI_Woolf2021!$E$9:$E$93)+63.1579*EXP(-0.19*M$58))/(Fperm_SI_Woolf2021!$E$9:$E$93-M$58))*(M$58-Fperm_SI_Woolf2021!$E$9:$E$93)/10))),Fperm_SI_Woolf2021!$D$9:$D$93)*M$57+INTERCEPT(Fperm_SI_Woolf2021!$F$9:$F$93*EXP(-Fperm_SI_Woolf2021!$I$9:$I$93*$C117*IF(M$58=Fperm_SI_Woolf2021!$E$9:$E$93,1,EXP(LN((1.1*(Fperm_SI_Woolf2021!$E$9:$E$93-M$58)-63.1579*EXP(-0.19*Fperm_SI_Woolf2021!$E$9:$E$93)+63.1579*EXP(-0.19*M$58))/(Fperm_SI_Woolf2021!$E$9:$E$93-M$58))*(M$58-Fperm_SI_Woolf2021!$E$9:$E$93)/10))) + Fperm_SI_Woolf2021!$G$9:$G$93*EXP(-Fperm_SI_Woolf2021!$J$9:$J$93*$C117*IF(M$58=Fperm_SI_Woolf2021!$E$9:$E$93,1,EXP(LN((1.1*(Fperm_SI_Woolf2021!$E$9:$E$93-M$58)-63.1579*EXP(-0.19*Fperm_SI_Woolf2021!$E$9:$E$93)+63.1579*EXP(-0.19*M$58))/(Fperm_SI_Woolf2021!$E$9:$E$93-M$58))*(M$58-Fperm_SI_Woolf2021!$E$9:$E$93)/10))) + Fperm_SI_Woolf2021!$H$9:$H$93*EXP(-Fperm_SI_Woolf2021!$K$9:$K$93*$C117*IF(M$58=Fperm_SI_Woolf2021!$E$9:$E$93,1,EXP(LN((1.1*(Fperm_SI_Woolf2021!$E$9:$E$93-M$58)-63.1579*EXP(-0.19*Fperm_SI_Woolf2021!$E$9:$E$93)+63.1579*EXP(-0.19*M$58))/(Fperm_SI_Woolf2021!$E$9:$E$93-M$58))*(M$58-Fperm_SI_Woolf2021!$E$9:$E$93)/10))),Fperm_SI_Woolf2021!$D$9:$D$93))</f>
        <v>0.63686738607981919</v>
      </c>
      <c r="N117" s="51" cm="1">
        <f t="array" ref="N117">MIN(1,SLOPE(Fperm_SI_Woolf2021!$F$9:$F$93*EXP(-Fperm_SI_Woolf2021!$I$9:$I$93*$C117*IF(N$58=Fperm_SI_Woolf2021!$E$9:$E$93,1,EXP(LN((1.1*(Fperm_SI_Woolf2021!$E$9:$E$93-N$58)-63.1579*EXP(-0.19*Fperm_SI_Woolf2021!$E$9:$E$93)+63.1579*EXP(-0.19*N$58))/(Fperm_SI_Woolf2021!$E$9:$E$93-N$58))*(N$58-Fperm_SI_Woolf2021!$E$9:$E$93)/10))) + Fperm_SI_Woolf2021!$G$9:$G$93*EXP(-Fperm_SI_Woolf2021!$J$9:$J$93*$C117*IF(N$58=Fperm_SI_Woolf2021!$E$9:$E$93,1,EXP(LN((1.1*(Fperm_SI_Woolf2021!$E$9:$E$93-N$58)-63.1579*EXP(-0.19*Fperm_SI_Woolf2021!$E$9:$E$93)+63.1579*EXP(-0.19*N$58))/(Fperm_SI_Woolf2021!$E$9:$E$93-N$58))*(N$58-Fperm_SI_Woolf2021!$E$9:$E$93)/10))) + Fperm_SI_Woolf2021!$H$9:$H$93*EXP(-Fperm_SI_Woolf2021!$K$9:$K$93*$C117*IF(N$58=Fperm_SI_Woolf2021!$E$9:$E$93,1,EXP(LN((1.1*(Fperm_SI_Woolf2021!$E$9:$E$93-N$58)-63.1579*EXP(-0.19*Fperm_SI_Woolf2021!$E$9:$E$93)+63.1579*EXP(-0.19*N$58))/(Fperm_SI_Woolf2021!$E$9:$E$93-N$58))*(N$58-Fperm_SI_Woolf2021!$E$9:$E$93)/10))),Fperm_SI_Woolf2021!$D$9:$D$93)*N$57+INTERCEPT(Fperm_SI_Woolf2021!$F$9:$F$93*EXP(-Fperm_SI_Woolf2021!$I$9:$I$93*$C117*IF(N$58=Fperm_SI_Woolf2021!$E$9:$E$93,1,EXP(LN((1.1*(Fperm_SI_Woolf2021!$E$9:$E$93-N$58)-63.1579*EXP(-0.19*Fperm_SI_Woolf2021!$E$9:$E$93)+63.1579*EXP(-0.19*N$58))/(Fperm_SI_Woolf2021!$E$9:$E$93-N$58))*(N$58-Fperm_SI_Woolf2021!$E$9:$E$93)/10))) + Fperm_SI_Woolf2021!$G$9:$G$93*EXP(-Fperm_SI_Woolf2021!$J$9:$J$93*$C117*IF(N$58=Fperm_SI_Woolf2021!$E$9:$E$93,1,EXP(LN((1.1*(Fperm_SI_Woolf2021!$E$9:$E$93-N$58)-63.1579*EXP(-0.19*Fperm_SI_Woolf2021!$E$9:$E$93)+63.1579*EXP(-0.19*N$58))/(Fperm_SI_Woolf2021!$E$9:$E$93-N$58))*(N$58-Fperm_SI_Woolf2021!$E$9:$E$93)/10))) + Fperm_SI_Woolf2021!$H$9:$H$93*EXP(-Fperm_SI_Woolf2021!$K$9:$K$93*$C117*IF(N$58=Fperm_SI_Woolf2021!$E$9:$E$93,1,EXP(LN((1.1*(Fperm_SI_Woolf2021!$E$9:$E$93-N$58)-63.1579*EXP(-0.19*Fperm_SI_Woolf2021!$E$9:$E$93)+63.1579*EXP(-0.19*N$58))/(Fperm_SI_Woolf2021!$E$9:$E$93-N$58))*(N$58-Fperm_SI_Woolf2021!$E$9:$E$93)/10))),Fperm_SI_Woolf2021!$D$9:$D$93))</f>
        <v>0.60436212820270896</v>
      </c>
      <c r="O117" s="51" cm="1">
        <f t="array" ref="O117">MIN(1,SLOPE(Fperm_SI_Woolf2021!$F$9:$F$93*EXP(-Fperm_SI_Woolf2021!$I$9:$I$93*$C117*IF(O$58=Fperm_SI_Woolf2021!$E$9:$E$93,1,EXP(LN((1.1*(Fperm_SI_Woolf2021!$E$9:$E$93-O$58)-63.1579*EXP(-0.19*Fperm_SI_Woolf2021!$E$9:$E$93)+63.1579*EXP(-0.19*O$58))/(Fperm_SI_Woolf2021!$E$9:$E$93-O$58))*(O$58-Fperm_SI_Woolf2021!$E$9:$E$93)/10))) + Fperm_SI_Woolf2021!$G$9:$G$93*EXP(-Fperm_SI_Woolf2021!$J$9:$J$93*$C117*IF(O$58=Fperm_SI_Woolf2021!$E$9:$E$93,1,EXP(LN((1.1*(Fperm_SI_Woolf2021!$E$9:$E$93-O$58)-63.1579*EXP(-0.19*Fperm_SI_Woolf2021!$E$9:$E$93)+63.1579*EXP(-0.19*O$58))/(Fperm_SI_Woolf2021!$E$9:$E$93-O$58))*(O$58-Fperm_SI_Woolf2021!$E$9:$E$93)/10))) + Fperm_SI_Woolf2021!$H$9:$H$93*EXP(-Fperm_SI_Woolf2021!$K$9:$K$93*$C117*IF(O$58=Fperm_SI_Woolf2021!$E$9:$E$93,1,EXP(LN((1.1*(Fperm_SI_Woolf2021!$E$9:$E$93-O$58)-63.1579*EXP(-0.19*Fperm_SI_Woolf2021!$E$9:$E$93)+63.1579*EXP(-0.19*O$58))/(Fperm_SI_Woolf2021!$E$9:$E$93-O$58))*(O$58-Fperm_SI_Woolf2021!$E$9:$E$93)/10))),Fperm_SI_Woolf2021!$D$9:$D$93)*O$57+INTERCEPT(Fperm_SI_Woolf2021!$F$9:$F$93*EXP(-Fperm_SI_Woolf2021!$I$9:$I$93*$C117*IF(O$58=Fperm_SI_Woolf2021!$E$9:$E$93,1,EXP(LN((1.1*(Fperm_SI_Woolf2021!$E$9:$E$93-O$58)-63.1579*EXP(-0.19*Fperm_SI_Woolf2021!$E$9:$E$93)+63.1579*EXP(-0.19*O$58))/(Fperm_SI_Woolf2021!$E$9:$E$93-O$58))*(O$58-Fperm_SI_Woolf2021!$E$9:$E$93)/10))) + Fperm_SI_Woolf2021!$G$9:$G$93*EXP(-Fperm_SI_Woolf2021!$J$9:$J$93*$C117*IF(O$58=Fperm_SI_Woolf2021!$E$9:$E$93,1,EXP(LN((1.1*(Fperm_SI_Woolf2021!$E$9:$E$93-O$58)-63.1579*EXP(-0.19*Fperm_SI_Woolf2021!$E$9:$E$93)+63.1579*EXP(-0.19*O$58))/(Fperm_SI_Woolf2021!$E$9:$E$93-O$58))*(O$58-Fperm_SI_Woolf2021!$E$9:$E$93)/10))) + Fperm_SI_Woolf2021!$H$9:$H$93*EXP(-Fperm_SI_Woolf2021!$K$9:$K$93*$C117*IF(O$58=Fperm_SI_Woolf2021!$E$9:$E$93,1,EXP(LN((1.1*(Fperm_SI_Woolf2021!$E$9:$E$93-O$58)-63.1579*EXP(-0.19*Fperm_SI_Woolf2021!$E$9:$E$93)+63.1579*EXP(-0.19*O$58))/(Fperm_SI_Woolf2021!$E$9:$E$93-O$58))*(O$58-Fperm_SI_Woolf2021!$E$9:$E$93)/10))),Fperm_SI_Woolf2021!$D$9:$D$93))</f>
        <v>0.57185687032559862</v>
      </c>
      <c r="P117" s="51" cm="1">
        <f t="array" ref="P117">MIN(1,SLOPE(Fperm_SI_Woolf2021!$F$9:$F$93*EXP(-Fperm_SI_Woolf2021!$I$9:$I$93*$C117*IF(P$58=Fperm_SI_Woolf2021!$E$9:$E$93,1,EXP(LN((1.1*(Fperm_SI_Woolf2021!$E$9:$E$93-P$58)-63.1579*EXP(-0.19*Fperm_SI_Woolf2021!$E$9:$E$93)+63.1579*EXP(-0.19*P$58))/(Fperm_SI_Woolf2021!$E$9:$E$93-P$58))*(P$58-Fperm_SI_Woolf2021!$E$9:$E$93)/10))) + Fperm_SI_Woolf2021!$G$9:$G$93*EXP(-Fperm_SI_Woolf2021!$J$9:$J$93*$C117*IF(P$58=Fperm_SI_Woolf2021!$E$9:$E$93,1,EXP(LN((1.1*(Fperm_SI_Woolf2021!$E$9:$E$93-P$58)-63.1579*EXP(-0.19*Fperm_SI_Woolf2021!$E$9:$E$93)+63.1579*EXP(-0.19*P$58))/(Fperm_SI_Woolf2021!$E$9:$E$93-P$58))*(P$58-Fperm_SI_Woolf2021!$E$9:$E$93)/10))) + Fperm_SI_Woolf2021!$H$9:$H$93*EXP(-Fperm_SI_Woolf2021!$K$9:$K$93*$C117*IF(P$58=Fperm_SI_Woolf2021!$E$9:$E$93,1,EXP(LN((1.1*(Fperm_SI_Woolf2021!$E$9:$E$93-P$58)-63.1579*EXP(-0.19*Fperm_SI_Woolf2021!$E$9:$E$93)+63.1579*EXP(-0.19*P$58))/(Fperm_SI_Woolf2021!$E$9:$E$93-P$58))*(P$58-Fperm_SI_Woolf2021!$E$9:$E$93)/10))),Fperm_SI_Woolf2021!$D$9:$D$93)*P$57+INTERCEPT(Fperm_SI_Woolf2021!$F$9:$F$93*EXP(-Fperm_SI_Woolf2021!$I$9:$I$93*$C117*IF(P$58=Fperm_SI_Woolf2021!$E$9:$E$93,1,EXP(LN((1.1*(Fperm_SI_Woolf2021!$E$9:$E$93-P$58)-63.1579*EXP(-0.19*Fperm_SI_Woolf2021!$E$9:$E$93)+63.1579*EXP(-0.19*P$58))/(Fperm_SI_Woolf2021!$E$9:$E$93-P$58))*(P$58-Fperm_SI_Woolf2021!$E$9:$E$93)/10))) + Fperm_SI_Woolf2021!$G$9:$G$93*EXP(-Fperm_SI_Woolf2021!$J$9:$J$93*$C117*IF(P$58=Fperm_SI_Woolf2021!$E$9:$E$93,1,EXP(LN((1.1*(Fperm_SI_Woolf2021!$E$9:$E$93-P$58)-63.1579*EXP(-0.19*Fperm_SI_Woolf2021!$E$9:$E$93)+63.1579*EXP(-0.19*P$58))/(Fperm_SI_Woolf2021!$E$9:$E$93-P$58))*(P$58-Fperm_SI_Woolf2021!$E$9:$E$93)/10))) + Fperm_SI_Woolf2021!$H$9:$H$93*EXP(-Fperm_SI_Woolf2021!$K$9:$K$93*$C117*IF(P$58=Fperm_SI_Woolf2021!$E$9:$E$93,1,EXP(LN((1.1*(Fperm_SI_Woolf2021!$E$9:$E$93-P$58)-63.1579*EXP(-0.19*Fperm_SI_Woolf2021!$E$9:$E$93)+63.1579*EXP(-0.19*P$58))/(Fperm_SI_Woolf2021!$E$9:$E$93-P$58))*(P$58-Fperm_SI_Woolf2021!$E$9:$E$93)/10))),Fperm_SI_Woolf2021!$D$9:$D$93))</f>
        <v>0.53935161244848828</v>
      </c>
      <c r="Q117" s="51" cm="1">
        <f t="array" ref="Q117">MIN(1,SLOPE(Fperm_SI_Woolf2021!$F$9:$F$93*EXP(-Fperm_SI_Woolf2021!$I$9:$I$93*$C117*IF(Q$58=Fperm_SI_Woolf2021!$E$9:$E$93,1,EXP(LN((1.1*(Fperm_SI_Woolf2021!$E$9:$E$93-Q$58)-63.1579*EXP(-0.19*Fperm_SI_Woolf2021!$E$9:$E$93)+63.1579*EXP(-0.19*Q$58))/(Fperm_SI_Woolf2021!$E$9:$E$93-Q$58))*(Q$58-Fperm_SI_Woolf2021!$E$9:$E$93)/10))) + Fperm_SI_Woolf2021!$G$9:$G$93*EXP(-Fperm_SI_Woolf2021!$J$9:$J$93*$C117*IF(Q$58=Fperm_SI_Woolf2021!$E$9:$E$93,1,EXP(LN((1.1*(Fperm_SI_Woolf2021!$E$9:$E$93-Q$58)-63.1579*EXP(-0.19*Fperm_SI_Woolf2021!$E$9:$E$93)+63.1579*EXP(-0.19*Q$58))/(Fperm_SI_Woolf2021!$E$9:$E$93-Q$58))*(Q$58-Fperm_SI_Woolf2021!$E$9:$E$93)/10))) + Fperm_SI_Woolf2021!$H$9:$H$93*EXP(-Fperm_SI_Woolf2021!$K$9:$K$93*$C117*IF(Q$58=Fperm_SI_Woolf2021!$E$9:$E$93,1,EXP(LN((1.1*(Fperm_SI_Woolf2021!$E$9:$E$93-Q$58)-63.1579*EXP(-0.19*Fperm_SI_Woolf2021!$E$9:$E$93)+63.1579*EXP(-0.19*Q$58))/(Fperm_SI_Woolf2021!$E$9:$E$93-Q$58))*(Q$58-Fperm_SI_Woolf2021!$E$9:$E$93)/10))),Fperm_SI_Woolf2021!$D$9:$D$93)*Q$57+INTERCEPT(Fperm_SI_Woolf2021!$F$9:$F$93*EXP(-Fperm_SI_Woolf2021!$I$9:$I$93*$C117*IF(Q$58=Fperm_SI_Woolf2021!$E$9:$E$93,1,EXP(LN((1.1*(Fperm_SI_Woolf2021!$E$9:$E$93-Q$58)-63.1579*EXP(-0.19*Fperm_SI_Woolf2021!$E$9:$E$93)+63.1579*EXP(-0.19*Q$58))/(Fperm_SI_Woolf2021!$E$9:$E$93-Q$58))*(Q$58-Fperm_SI_Woolf2021!$E$9:$E$93)/10))) + Fperm_SI_Woolf2021!$G$9:$G$93*EXP(-Fperm_SI_Woolf2021!$J$9:$J$93*$C117*IF(Q$58=Fperm_SI_Woolf2021!$E$9:$E$93,1,EXP(LN((1.1*(Fperm_SI_Woolf2021!$E$9:$E$93-Q$58)-63.1579*EXP(-0.19*Fperm_SI_Woolf2021!$E$9:$E$93)+63.1579*EXP(-0.19*Q$58))/(Fperm_SI_Woolf2021!$E$9:$E$93-Q$58))*(Q$58-Fperm_SI_Woolf2021!$E$9:$E$93)/10))) + Fperm_SI_Woolf2021!$H$9:$H$93*EXP(-Fperm_SI_Woolf2021!$K$9:$K$93*$C117*IF(Q$58=Fperm_SI_Woolf2021!$E$9:$E$93,1,EXP(LN((1.1*(Fperm_SI_Woolf2021!$E$9:$E$93-Q$58)-63.1579*EXP(-0.19*Fperm_SI_Woolf2021!$E$9:$E$93)+63.1579*EXP(-0.19*Q$58))/(Fperm_SI_Woolf2021!$E$9:$E$93-Q$58))*(Q$58-Fperm_SI_Woolf2021!$E$9:$E$93)/10))),Fperm_SI_Woolf2021!$D$9:$D$93))</f>
        <v>0.50684635457137794</v>
      </c>
      <c r="R117" s="51" cm="1">
        <f t="array" ref="R117">MIN(1,SLOPE(Fperm_SI_Woolf2021!$F$9:$F$93*EXP(-Fperm_SI_Woolf2021!$I$9:$I$93*$C117*IF(R$58=Fperm_SI_Woolf2021!$E$9:$E$93,1,EXP(LN((1.1*(Fperm_SI_Woolf2021!$E$9:$E$93-R$58)-63.1579*EXP(-0.19*Fperm_SI_Woolf2021!$E$9:$E$93)+63.1579*EXP(-0.19*R$58))/(Fperm_SI_Woolf2021!$E$9:$E$93-R$58))*(R$58-Fperm_SI_Woolf2021!$E$9:$E$93)/10))) + Fperm_SI_Woolf2021!$G$9:$G$93*EXP(-Fperm_SI_Woolf2021!$J$9:$J$93*$C117*IF(R$58=Fperm_SI_Woolf2021!$E$9:$E$93,1,EXP(LN((1.1*(Fperm_SI_Woolf2021!$E$9:$E$93-R$58)-63.1579*EXP(-0.19*Fperm_SI_Woolf2021!$E$9:$E$93)+63.1579*EXP(-0.19*R$58))/(Fperm_SI_Woolf2021!$E$9:$E$93-R$58))*(R$58-Fperm_SI_Woolf2021!$E$9:$E$93)/10))) + Fperm_SI_Woolf2021!$H$9:$H$93*EXP(-Fperm_SI_Woolf2021!$K$9:$K$93*$C117*IF(R$58=Fperm_SI_Woolf2021!$E$9:$E$93,1,EXP(LN((1.1*(Fperm_SI_Woolf2021!$E$9:$E$93-R$58)-63.1579*EXP(-0.19*Fperm_SI_Woolf2021!$E$9:$E$93)+63.1579*EXP(-0.19*R$58))/(Fperm_SI_Woolf2021!$E$9:$E$93-R$58))*(R$58-Fperm_SI_Woolf2021!$E$9:$E$93)/10))),Fperm_SI_Woolf2021!$D$9:$D$93)*R$57+INTERCEPT(Fperm_SI_Woolf2021!$F$9:$F$93*EXP(-Fperm_SI_Woolf2021!$I$9:$I$93*$C117*IF(R$58=Fperm_SI_Woolf2021!$E$9:$E$93,1,EXP(LN((1.1*(Fperm_SI_Woolf2021!$E$9:$E$93-R$58)-63.1579*EXP(-0.19*Fperm_SI_Woolf2021!$E$9:$E$93)+63.1579*EXP(-0.19*R$58))/(Fperm_SI_Woolf2021!$E$9:$E$93-R$58))*(R$58-Fperm_SI_Woolf2021!$E$9:$E$93)/10))) + Fperm_SI_Woolf2021!$G$9:$G$93*EXP(-Fperm_SI_Woolf2021!$J$9:$J$93*$C117*IF(R$58=Fperm_SI_Woolf2021!$E$9:$E$93,1,EXP(LN((1.1*(Fperm_SI_Woolf2021!$E$9:$E$93-R$58)-63.1579*EXP(-0.19*Fperm_SI_Woolf2021!$E$9:$E$93)+63.1579*EXP(-0.19*R$58))/(Fperm_SI_Woolf2021!$E$9:$E$93-R$58))*(R$58-Fperm_SI_Woolf2021!$E$9:$E$93)/10))) + Fperm_SI_Woolf2021!$H$9:$H$93*EXP(-Fperm_SI_Woolf2021!$K$9:$K$93*$C117*IF(R$58=Fperm_SI_Woolf2021!$E$9:$E$93,1,EXP(LN((1.1*(Fperm_SI_Woolf2021!$E$9:$E$93-R$58)-63.1579*EXP(-0.19*Fperm_SI_Woolf2021!$E$9:$E$93)+63.1579*EXP(-0.19*R$58))/(Fperm_SI_Woolf2021!$E$9:$E$93-R$58))*(R$58-Fperm_SI_Woolf2021!$E$9:$E$93)/10))),Fperm_SI_Woolf2021!$D$9:$D$93))</f>
        <v>0.47434109669426761</v>
      </c>
      <c r="S117" s="51" cm="1">
        <f t="array" ref="S117">MIN(1,SLOPE(Fperm_SI_Woolf2021!$F$9:$F$93*EXP(-Fperm_SI_Woolf2021!$I$9:$I$93*$C117*IF(S$58=Fperm_SI_Woolf2021!$E$9:$E$93,1,EXP(LN((1.1*(Fperm_SI_Woolf2021!$E$9:$E$93-S$58)-63.1579*EXP(-0.19*Fperm_SI_Woolf2021!$E$9:$E$93)+63.1579*EXP(-0.19*S$58))/(Fperm_SI_Woolf2021!$E$9:$E$93-S$58))*(S$58-Fperm_SI_Woolf2021!$E$9:$E$93)/10))) + Fperm_SI_Woolf2021!$G$9:$G$93*EXP(-Fperm_SI_Woolf2021!$J$9:$J$93*$C117*IF(S$58=Fperm_SI_Woolf2021!$E$9:$E$93,1,EXP(LN((1.1*(Fperm_SI_Woolf2021!$E$9:$E$93-S$58)-63.1579*EXP(-0.19*Fperm_SI_Woolf2021!$E$9:$E$93)+63.1579*EXP(-0.19*S$58))/(Fperm_SI_Woolf2021!$E$9:$E$93-S$58))*(S$58-Fperm_SI_Woolf2021!$E$9:$E$93)/10))) + Fperm_SI_Woolf2021!$H$9:$H$93*EXP(-Fperm_SI_Woolf2021!$K$9:$K$93*$C117*IF(S$58=Fperm_SI_Woolf2021!$E$9:$E$93,1,EXP(LN((1.1*(Fperm_SI_Woolf2021!$E$9:$E$93-S$58)-63.1579*EXP(-0.19*Fperm_SI_Woolf2021!$E$9:$E$93)+63.1579*EXP(-0.19*S$58))/(Fperm_SI_Woolf2021!$E$9:$E$93-S$58))*(S$58-Fperm_SI_Woolf2021!$E$9:$E$93)/10))),Fperm_SI_Woolf2021!$D$9:$D$93)*S$57+INTERCEPT(Fperm_SI_Woolf2021!$F$9:$F$93*EXP(-Fperm_SI_Woolf2021!$I$9:$I$93*$C117*IF(S$58=Fperm_SI_Woolf2021!$E$9:$E$93,1,EXP(LN((1.1*(Fperm_SI_Woolf2021!$E$9:$E$93-S$58)-63.1579*EXP(-0.19*Fperm_SI_Woolf2021!$E$9:$E$93)+63.1579*EXP(-0.19*S$58))/(Fperm_SI_Woolf2021!$E$9:$E$93-S$58))*(S$58-Fperm_SI_Woolf2021!$E$9:$E$93)/10))) + Fperm_SI_Woolf2021!$G$9:$G$93*EXP(-Fperm_SI_Woolf2021!$J$9:$J$93*$C117*IF(S$58=Fperm_SI_Woolf2021!$E$9:$E$93,1,EXP(LN((1.1*(Fperm_SI_Woolf2021!$E$9:$E$93-S$58)-63.1579*EXP(-0.19*Fperm_SI_Woolf2021!$E$9:$E$93)+63.1579*EXP(-0.19*S$58))/(Fperm_SI_Woolf2021!$E$9:$E$93-S$58))*(S$58-Fperm_SI_Woolf2021!$E$9:$E$93)/10))) + Fperm_SI_Woolf2021!$H$9:$H$93*EXP(-Fperm_SI_Woolf2021!$K$9:$K$93*$C117*IF(S$58=Fperm_SI_Woolf2021!$E$9:$E$93,1,EXP(LN((1.1*(Fperm_SI_Woolf2021!$E$9:$E$93-S$58)-63.1579*EXP(-0.19*Fperm_SI_Woolf2021!$E$9:$E$93)+63.1579*EXP(-0.19*S$58))/(Fperm_SI_Woolf2021!$E$9:$E$93-S$58))*(S$58-Fperm_SI_Woolf2021!$E$9:$E$93)/10))),Fperm_SI_Woolf2021!$D$9:$D$93))</f>
        <v>0.6663291897568534</v>
      </c>
      <c r="T117" s="51" cm="1">
        <f t="array" ref="T117">MIN(1,SLOPE(Fperm_SI_Woolf2021!$F$9:$F$93*EXP(-Fperm_SI_Woolf2021!$I$9:$I$93*$C117*IF(T$58=Fperm_SI_Woolf2021!$E$9:$E$93,1,EXP(LN((1.1*(Fperm_SI_Woolf2021!$E$9:$E$93-T$58)-63.1579*EXP(-0.19*Fperm_SI_Woolf2021!$E$9:$E$93)+63.1579*EXP(-0.19*T$58))/(Fperm_SI_Woolf2021!$E$9:$E$93-T$58))*(T$58-Fperm_SI_Woolf2021!$E$9:$E$93)/10))) + Fperm_SI_Woolf2021!$G$9:$G$93*EXP(-Fperm_SI_Woolf2021!$J$9:$J$93*$C117*IF(T$58=Fperm_SI_Woolf2021!$E$9:$E$93,1,EXP(LN((1.1*(Fperm_SI_Woolf2021!$E$9:$E$93-T$58)-63.1579*EXP(-0.19*Fperm_SI_Woolf2021!$E$9:$E$93)+63.1579*EXP(-0.19*T$58))/(Fperm_SI_Woolf2021!$E$9:$E$93-T$58))*(T$58-Fperm_SI_Woolf2021!$E$9:$E$93)/10))) + Fperm_SI_Woolf2021!$H$9:$H$93*EXP(-Fperm_SI_Woolf2021!$K$9:$K$93*$C117*IF(T$58=Fperm_SI_Woolf2021!$E$9:$E$93,1,EXP(LN((1.1*(Fperm_SI_Woolf2021!$E$9:$E$93-T$58)-63.1579*EXP(-0.19*Fperm_SI_Woolf2021!$E$9:$E$93)+63.1579*EXP(-0.19*T$58))/(Fperm_SI_Woolf2021!$E$9:$E$93-T$58))*(T$58-Fperm_SI_Woolf2021!$E$9:$E$93)/10))),Fperm_SI_Woolf2021!$D$9:$D$93)*T$57+INTERCEPT(Fperm_SI_Woolf2021!$F$9:$F$93*EXP(-Fperm_SI_Woolf2021!$I$9:$I$93*$C117*IF(T$58=Fperm_SI_Woolf2021!$E$9:$E$93,1,EXP(LN((1.1*(Fperm_SI_Woolf2021!$E$9:$E$93-T$58)-63.1579*EXP(-0.19*Fperm_SI_Woolf2021!$E$9:$E$93)+63.1579*EXP(-0.19*T$58))/(Fperm_SI_Woolf2021!$E$9:$E$93-T$58))*(T$58-Fperm_SI_Woolf2021!$E$9:$E$93)/10))) + Fperm_SI_Woolf2021!$G$9:$G$93*EXP(-Fperm_SI_Woolf2021!$J$9:$J$93*$C117*IF(T$58=Fperm_SI_Woolf2021!$E$9:$E$93,1,EXP(LN((1.1*(Fperm_SI_Woolf2021!$E$9:$E$93-T$58)-63.1579*EXP(-0.19*Fperm_SI_Woolf2021!$E$9:$E$93)+63.1579*EXP(-0.19*T$58))/(Fperm_SI_Woolf2021!$E$9:$E$93-T$58))*(T$58-Fperm_SI_Woolf2021!$E$9:$E$93)/10))) + Fperm_SI_Woolf2021!$H$9:$H$93*EXP(-Fperm_SI_Woolf2021!$K$9:$K$93*$C117*IF(T$58=Fperm_SI_Woolf2021!$E$9:$E$93,1,EXP(LN((1.1*(Fperm_SI_Woolf2021!$E$9:$E$93-T$58)-63.1579*EXP(-0.19*Fperm_SI_Woolf2021!$E$9:$E$93)+63.1579*EXP(-0.19*T$58))/(Fperm_SI_Woolf2021!$E$9:$E$93-T$58))*(T$58-Fperm_SI_Woolf2021!$E$9:$E$93)/10))),Fperm_SI_Woolf2021!$D$9:$D$93))</f>
        <v>0.63768392567650889</v>
      </c>
      <c r="U117" s="51" cm="1">
        <f t="array" ref="U117">MIN(1,SLOPE(Fperm_SI_Woolf2021!$F$9:$F$93*EXP(-Fperm_SI_Woolf2021!$I$9:$I$93*$C117*IF(U$58=Fperm_SI_Woolf2021!$E$9:$E$93,1,EXP(LN((1.1*(Fperm_SI_Woolf2021!$E$9:$E$93-U$58)-63.1579*EXP(-0.19*Fperm_SI_Woolf2021!$E$9:$E$93)+63.1579*EXP(-0.19*U$58))/(Fperm_SI_Woolf2021!$E$9:$E$93-U$58))*(U$58-Fperm_SI_Woolf2021!$E$9:$E$93)/10))) + Fperm_SI_Woolf2021!$G$9:$G$93*EXP(-Fperm_SI_Woolf2021!$J$9:$J$93*$C117*IF(U$58=Fperm_SI_Woolf2021!$E$9:$E$93,1,EXP(LN((1.1*(Fperm_SI_Woolf2021!$E$9:$E$93-U$58)-63.1579*EXP(-0.19*Fperm_SI_Woolf2021!$E$9:$E$93)+63.1579*EXP(-0.19*U$58))/(Fperm_SI_Woolf2021!$E$9:$E$93-U$58))*(U$58-Fperm_SI_Woolf2021!$E$9:$E$93)/10))) + Fperm_SI_Woolf2021!$H$9:$H$93*EXP(-Fperm_SI_Woolf2021!$K$9:$K$93*$C117*IF(U$58=Fperm_SI_Woolf2021!$E$9:$E$93,1,EXP(LN((1.1*(Fperm_SI_Woolf2021!$E$9:$E$93-U$58)-63.1579*EXP(-0.19*Fperm_SI_Woolf2021!$E$9:$E$93)+63.1579*EXP(-0.19*U$58))/(Fperm_SI_Woolf2021!$E$9:$E$93-U$58))*(U$58-Fperm_SI_Woolf2021!$E$9:$E$93)/10))),Fperm_SI_Woolf2021!$D$9:$D$93)*U$57+INTERCEPT(Fperm_SI_Woolf2021!$F$9:$F$93*EXP(-Fperm_SI_Woolf2021!$I$9:$I$93*$C117*IF(U$58=Fperm_SI_Woolf2021!$E$9:$E$93,1,EXP(LN((1.1*(Fperm_SI_Woolf2021!$E$9:$E$93-U$58)-63.1579*EXP(-0.19*Fperm_SI_Woolf2021!$E$9:$E$93)+63.1579*EXP(-0.19*U$58))/(Fperm_SI_Woolf2021!$E$9:$E$93-U$58))*(U$58-Fperm_SI_Woolf2021!$E$9:$E$93)/10))) + Fperm_SI_Woolf2021!$G$9:$G$93*EXP(-Fperm_SI_Woolf2021!$J$9:$J$93*$C117*IF(U$58=Fperm_SI_Woolf2021!$E$9:$E$93,1,EXP(LN((1.1*(Fperm_SI_Woolf2021!$E$9:$E$93-U$58)-63.1579*EXP(-0.19*Fperm_SI_Woolf2021!$E$9:$E$93)+63.1579*EXP(-0.19*U$58))/(Fperm_SI_Woolf2021!$E$9:$E$93-U$58))*(U$58-Fperm_SI_Woolf2021!$E$9:$E$93)/10))) + Fperm_SI_Woolf2021!$H$9:$H$93*EXP(-Fperm_SI_Woolf2021!$K$9:$K$93*$C117*IF(U$58=Fperm_SI_Woolf2021!$E$9:$E$93,1,EXP(LN((1.1*(Fperm_SI_Woolf2021!$E$9:$E$93-U$58)-63.1579*EXP(-0.19*Fperm_SI_Woolf2021!$E$9:$E$93)+63.1579*EXP(-0.19*U$58))/(Fperm_SI_Woolf2021!$E$9:$E$93-U$58))*(U$58-Fperm_SI_Woolf2021!$E$9:$E$93)/10))),Fperm_SI_Woolf2021!$D$9:$D$93))</f>
        <v>0.60903866159616449</v>
      </c>
      <c r="V117" s="51" cm="1">
        <f t="array" ref="V117">MIN(1,SLOPE(Fperm_SI_Woolf2021!$F$9:$F$93*EXP(-Fperm_SI_Woolf2021!$I$9:$I$93*$C117*IF(V$58=Fperm_SI_Woolf2021!$E$9:$E$93,1,EXP(LN((1.1*(Fperm_SI_Woolf2021!$E$9:$E$93-V$58)-63.1579*EXP(-0.19*Fperm_SI_Woolf2021!$E$9:$E$93)+63.1579*EXP(-0.19*V$58))/(Fperm_SI_Woolf2021!$E$9:$E$93-V$58))*(V$58-Fperm_SI_Woolf2021!$E$9:$E$93)/10))) + Fperm_SI_Woolf2021!$G$9:$G$93*EXP(-Fperm_SI_Woolf2021!$J$9:$J$93*$C117*IF(V$58=Fperm_SI_Woolf2021!$E$9:$E$93,1,EXP(LN((1.1*(Fperm_SI_Woolf2021!$E$9:$E$93-V$58)-63.1579*EXP(-0.19*Fperm_SI_Woolf2021!$E$9:$E$93)+63.1579*EXP(-0.19*V$58))/(Fperm_SI_Woolf2021!$E$9:$E$93-V$58))*(V$58-Fperm_SI_Woolf2021!$E$9:$E$93)/10))) + Fperm_SI_Woolf2021!$H$9:$H$93*EXP(-Fperm_SI_Woolf2021!$K$9:$K$93*$C117*IF(V$58=Fperm_SI_Woolf2021!$E$9:$E$93,1,EXP(LN((1.1*(Fperm_SI_Woolf2021!$E$9:$E$93-V$58)-63.1579*EXP(-0.19*Fperm_SI_Woolf2021!$E$9:$E$93)+63.1579*EXP(-0.19*V$58))/(Fperm_SI_Woolf2021!$E$9:$E$93-V$58))*(V$58-Fperm_SI_Woolf2021!$E$9:$E$93)/10))),Fperm_SI_Woolf2021!$D$9:$D$93)*V$57+INTERCEPT(Fperm_SI_Woolf2021!$F$9:$F$93*EXP(-Fperm_SI_Woolf2021!$I$9:$I$93*$C117*IF(V$58=Fperm_SI_Woolf2021!$E$9:$E$93,1,EXP(LN((1.1*(Fperm_SI_Woolf2021!$E$9:$E$93-V$58)-63.1579*EXP(-0.19*Fperm_SI_Woolf2021!$E$9:$E$93)+63.1579*EXP(-0.19*V$58))/(Fperm_SI_Woolf2021!$E$9:$E$93-V$58))*(V$58-Fperm_SI_Woolf2021!$E$9:$E$93)/10))) + Fperm_SI_Woolf2021!$G$9:$G$93*EXP(-Fperm_SI_Woolf2021!$J$9:$J$93*$C117*IF(V$58=Fperm_SI_Woolf2021!$E$9:$E$93,1,EXP(LN((1.1*(Fperm_SI_Woolf2021!$E$9:$E$93-V$58)-63.1579*EXP(-0.19*Fperm_SI_Woolf2021!$E$9:$E$93)+63.1579*EXP(-0.19*V$58))/(Fperm_SI_Woolf2021!$E$9:$E$93-V$58))*(V$58-Fperm_SI_Woolf2021!$E$9:$E$93)/10))) + Fperm_SI_Woolf2021!$H$9:$H$93*EXP(-Fperm_SI_Woolf2021!$K$9:$K$93*$C117*IF(V$58=Fperm_SI_Woolf2021!$E$9:$E$93,1,EXP(LN((1.1*(Fperm_SI_Woolf2021!$E$9:$E$93-V$58)-63.1579*EXP(-0.19*Fperm_SI_Woolf2021!$E$9:$E$93)+63.1579*EXP(-0.19*V$58))/(Fperm_SI_Woolf2021!$E$9:$E$93-V$58))*(V$58-Fperm_SI_Woolf2021!$E$9:$E$93)/10))),Fperm_SI_Woolf2021!$D$9:$D$93))</f>
        <v>0.58039339751582009</v>
      </c>
      <c r="W117" s="51" cm="1">
        <f t="array" ref="W117">MIN(1,SLOPE(Fperm_SI_Woolf2021!$F$9:$F$93*EXP(-Fperm_SI_Woolf2021!$I$9:$I$93*$C117*IF(W$58=Fperm_SI_Woolf2021!$E$9:$E$93,1,EXP(LN((1.1*(Fperm_SI_Woolf2021!$E$9:$E$93-W$58)-63.1579*EXP(-0.19*Fperm_SI_Woolf2021!$E$9:$E$93)+63.1579*EXP(-0.19*W$58))/(Fperm_SI_Woolf2021!$E$9:$E$93-W$58))*(W$58-Fperm_SI_Woolf2021!$E$9:$E$93)/10))) + Fperm_SI_Woolf2021!$G$9:$G$93*EXP(-Fperm_SI_Woolf2021!$J$9:$J$93*$C117*IF(W$58=Fperm_SI_Woolf2021!$E$9:$E$93,1,EXP(LN((1.1*(Fperm_SI_Woolf2021!$E$9:$E$93-W$58)-63.1579*EXP(-0.19*Fperm_SI_Woolf2021!$E$9:$E$93)+63.1579*EXP(-0.19*W$58))/(Fperm_SI_Woolf2021!$E$9:$E$93-W$58))*(W$58-Fperm_SI_Woolf2021!$E$9:$E$93)/10))) + Fperm_SI_Woolf2021!$H$9:$H$93*EXP(-Fperm_SI_Woolf2021!$K$9:$K$93*$C117*IF(W$58=Fperm_SI_Woolf2021!$E$9:$E$93,1,EXP(LN((1.1*(Fperm_SI_Woolf2021!$E$9:$E$93-W$58)-63.1579*EXP(-0.19*Fperm_SI_Woolf2021!$E$9:$E$93)+63.1579*EXP(-0.19*W$58))/(Fperm_SI_Woolf2021!$E$9:$E$93-W$58))*(W$58-Fperm_SI_Woolf2021!$E$9:$E$93)/10))),Fperm_SI_Woolf2021!$D$9:$D$93)*W$57+INTERCEPT(Fperm_SI_Woolf2021!$F$9:$F$93*EXP(-Fperm_SI_Woolf2021!$I$9:$I$93*$C117*IF(W$58=Fperm_SI_Woolf2021!$E$9:$E$93,1,EXP(LN((1.1*(Fperm_SI_Woolf2021!$E$9:$E$93-W$58)-63.1579*EXP(-0.19*Fperm_SI_Woolf2021!$E$9:$E$93)+63.1579*EXP(-0.19*W$58))/(Fperm_SI_Woolf2021!$E$9:$E$93-W$58))*(W$58-Fperm_SI_Woolf2021!$E$9:$E$93)/10))) + Fperm_SI_Woolf2021!$G$9:$G$93*EXP(-Fperm_SI_Woolf2021!$J$9:$J$93*$C117*IF(W$58=Fperm_SI_Woolf2021!$E$9:$E$93,1,EXP(LN((1.1*(Fperm_SI_Woolf2021!$E$9:$E$93-W$58)-63.1579*EXP(-0.19*Fperm_SI_Woolf2021!$E$9:$E$93)+63.1579*EXP(-0.19*W$58))/(Fperm_SI_Woolf2021!$E$9:$E$93-W$58))*(W$58-Fperm_SI_Woolf2021!$E$9:$E$93)/10))) + Fperm_SI_Woolf2021!$H$9:$H$93*EXP(-Fperm_SI_Woolf2021!$K$9:$K$93*$C117*IF(W$58=Fperm_SI_Woolf2021!$E$9:$E$93,1,EXP(LN((1.1*(Fperm_SI_Woolf2021!$E$9:$E$93-W$58)-63.1579*EXP(-0.19*Fperm_SI_Woolf2021!$E$9:$E$93)+63.1579*EXP(-0.19*W$58))/(Fperm_SI_Woolf2021!$E$9:$E$93-W$58))*(W$58-Fperm_SI_Woolf2021!$E$9:$E$93)/10))),Fperm_SI_Woolf2021!$D$9:$D$93))</f>
        <v>0.55174813343547569</v>
      </c>
      <c r="X117" s="51" cm="1">
        <f t="array" ref="X117">MIN(1,SLOPE(Fperm_SI_Woolf2021!$F$9:$F$93*EXP(-Fperm_SI_Woolf2021!$I$9:$I$93*$C117*IF(X$58=Fperm_SI_Woolf2021!$E$9:$E$93,1,EXP(LN((1.1*(Fperm_SI_Woolf2021!$E$9:$E$93-X$58)-63.1579*EXP(-0.19*Fperm_SI_Woolf2021!$E$9:$E$93)+63.1579*EXP(-0.19*X$58))/(Fperm_SI_Woolf2021!$E$9:$E$93-X$58))*(X$58-Fperm_SI_Woolf2021!$E$9:$E$93)/10))) + Fperm_SI_Woolf2021!$G$9:$G$93*EXP(-Fperm_SI_Woolf2021!$J$9:$J$93*$C117*IF(X$58=Fperm_SI_Woolf2021!$E$9:$E$93,1,EXP(LN((1.1*(Fperm_SI_Woolf2021!$E$9:$E$93-X$58)-63.1579*EXP(-0.19*Fperm_SI_Woolf2021!$E$9:$E$93)+63.1579*EXP(-0.19*X$58))/(Fperm_SI_Woolf2021!$E$9:$E$93-X$58))*(X$58-Fperm_SI_Woolf2021!$E$9:$E$93)/10))) + Fperm_SI_Woolf2021!$H$9:$H$93*EXP(-Fperm_SI_Woolf2021!$K$9:$K$93*$C117*IF(X$58=Fperm_SI_Woolf2021!$E$9:$E$93,1,EXP(LN((1.1*(Fperm_SI_Woolf2021!$E$9:$E$93-X$58)-63.1579*EXP(-0.19*Fperm_SI_Woolf2021!$E$9:$E$93)+63.1579*EXP(-0.19*X$58))/(Fperm_SI_Woolf2021!$E$9:$E$93-X$58))*(X$58-Fperm_SI_Woolf2021!$E$9:$E$93)/10))),Fperm_SI_Woolf2021!$D$9:$D$93)*X$57+INTERCEPT(Fperm_SI_Woolf2021!$F$9:$F$93*EXP(-Fperm_SI_Woolf2021!$I$9:$I$93*$C117*IF(X$58=Fperm_SI_Woolf2021!$E$9:$E$93,1,EXP(LN((1.1*(Fperm_SI_Woolf2021!$E$9:$E$93-X$58)-63.1579*EXP(-0.19*Fperm_SI_Woolf2021!$E$9:$E$93)+63.1579*EXP(-0.19*X$58))/(Fperm_SI_Woolf2021!$E$9:$E$93-X$58))*(X$58-Fperm_SI_Woolf2021!$E$9:$E$93)/10))) + Fperm_SI_Woolf2021!$G$9:$G$93*EXP(-Fperm_SI_Woolf2021!$J$9:$J$93*$C117*IF(X$58=Fperm_SI_Woolf2021!$E$9:$E$93,1,EXP(LN((1.1*(Fperm_SI_Woolf2021!$E$9:$E$93-X$58)-63.1579*EXP(-0.19*Fperm_SI_Woolf2021!$E$9:$E$93)+63.1579*EXP(-0.19*X$58))/(Fperm_SI_Woolf2021!$E$9:$E$93-X$58))*(X$58-Fperm_SI_Woolf2021!$E$9:$E$93)/10))) + Fperm_SI_Woolf2021!$H$9:$H$93*EXP(-Fperm_SI_Woolf2021!$K$9:$K$93*$C117*IF(X$58=Fperm_SI_Woolf2021!$E$9:$E$93,1,EXP(LN((1.1*(Fperm_SI_Woolf2021!$E$9:$E$93-X$58)-63.1579*EXP(-0.19*Fperm_SI_Woolf2021!$E$9:$E$93)+63.1579*EXP(-0.19*X$58))/(Fperm_SI_Woolf2021!$E$9:$E$93-X$58))*(X$58-Fperm_SI_Woolf2021!$E$9:$E$93)/10))),Fperm_SI_Woolf2021!$D$9:$D$93))</f>
        <v>0.52310286935513117</v>
      </c>
      <c r="Y117" s="51" cm="1">
        <f t="array" ref="Y117">MIN(1,SLOPE(Fperm_SI_Woolf2021!$F$9:$F$93*EXP(-Fperm_SI_Woolf2021!$I$9:$I$93*$C117*IF(Y$58=Fperm_SI_Woolf2021!$E$9:$E$93,1,EXP(LN((1.1*(Fperm_SI_Woolf2021!$E$9:$E$93-Y$58)-63.1579*EXP(-0.19*Fperm_SI_Woolf2021!$E$9:$E$93)+63.1579*EXP(-0.19*Y$58))/(Fperm_SI_Woolf2021!$E$9:$E$93-Y$58))*(Y$58-Fperm_SI_Woolf2021!$E$9:$E$93)/10))) + Fperm_SI_Woolf2021!$G$9:$G$93*EXP(-Fperm_SI_Woolf2021!$J$9:$J$93*$C117*IF(Y$58=Fperm_SI_Woolf2021!$E$9:$E$93,1,EXP(LN((1.1*(Fperm_SI_Woolf2021!$E$9:$E$93-Y$58)-63.1579*EXP(-0.19*Fperm_SI_Woolf2021!$E$9:$E$93)+63.1579*EXP(-0.19*Y$58))/(Fperm_SI_Woolf2021!$E$9:$E$93-Y$58))*(Y$58-Fperm_SI_Woolf2021!$E$9:$E$93)/10))) + Fperm_SI_Woolf2021!$H$9:$H$93*EXP(-Fperm_SI_Woolf2021!$K$9:$K$93*$C117*IF(Y$58=Fperm_SI_Woolf2021!$E$9:$E$93,1,EXP(LN((1.1*(Fperm_SI_Woolf2021!$E$9:$E$93-Y$58)-63.1579*EXP(-0.19*Fperm_SI_Woolf2021!$E$9:$E$93)+63.1579*EXP(-0.19*Y$58))/(Fperm_SI_Woolf2021!$E$9:$E$93-Y$58))*(Y$58-Fperm_SI_Woolf2021!$E$9:$E$93)/10))),Fperm_SI_Woolf2021!$D$9:$D$93)*Y$57+INTERCEPT(Fperm_SI_Woolf2021!$F$9:$F$93*EXP(-Fperm_SI_Woolf2021!$I$9:$I$93*$C117*IF(Y$58=Fperm_SI_Woolf2021!$E$9:$E$93,1,EXP(LN((1.1*(Fperm_SI_Woolf2021!$E$9:$E$93-Y$58)-63.1579*EXP(-0.19*Fperm_SI_Woolf2021!$E$9:$E$93)+63.1579*EXP(-0.19*Y$58))/(Fperm_SI_Woolf2021!$E$9:$E$93-Y$58))*(Y$58-Fperm_SI_Woolf2021!$E$9:$E$93)/10))) + Fperm_SI_Woolf2021!$G$9:$G$93*EXP(-Fperm_SI_Woolf2021!$J$9:$J$93*$C117*IF(Y$58=Fperm_SI_Woolf2021!$E$9:$E$93,1,EXP(LN((1.1*(Fperm_SI_Woolf2021!$E$9:$E$93-Y$58)-63.1579*EXP(-0.19*Fperm_SI_Woolf2021!$E$9:$E$93)+63.1579*EXP(-0.19*Y$58))/(Fperm_SI_Woolf2021!$E$9:$E$93-Y$58))*(Y$58-Fperm_SI_Woolf2021!$E$9:$E$93)/10))) + Fperm_SI_Woolf2021!$H$9:$H$93*EXP(-Fperm_SI_Woolf2021!$K$9:$K$93*$C117*IF(Y$58=Fperm_SI_Woolf2021!$E$9:$E$93,1,EXP(LN((1.1*(Fperm_SI_Woolf2021!$E$9:$E$93-Y$58)-63.1579*EXP(-0.19*Fperm_SI_Woolf2021!$E$9:$E$93)+63.1579*EXP(-0.19*Y$58))/(Fperm_SI_Woolf2021!$E$9:$E$93-Y$58))*(Y$58-Fperm_SI_Woolf2021!$E$9:$E$93)/10))),Fperm_SI_Woolf2021!$D$9:$D$93))</f>
        <v>0.49445760527478677</v>
      </c>
      <c r="Z117" s="51" cm="1">
        <f t="array" ref="Z117">MIN(1,SLOPE(Fperm_SI_Woolf2021!$F$9:$F$93*EXP(-Fperm_SI_Woolf2021!$I$9:$I$93*$C117*IF(Z$58=Fperm_SI_Woolf2021!$E$9:$E$93,1,EXP(LN((1.1*(Fperm_SI_Woolf2021!$E$9:$E$93-Z$58)-63.1579*EXP(-0.19*Fperm_SI_Woolf2021!$E$9:$E$93)+63.1579*EXP(-0.19*Z$58))/(Fperm_SI_Woolf2021!$E$9:$E$93-Z$58))*(Z$58-Fperm_SI_Woolf2021!$E$9:$E$93)/10))) + Fperm_SI_Woolf2021!$G$9:$G$93*EXP(-Fperm_SI_Woolf2021!$J$9:$J$93*$C117*IF(Z$58=Fperm_SI_Woolf2021!$E$9:$E$93,1,EXP(LN((1.1*(Fperm_SI_Woolf2021!$E$9:$E$93-Z$58)-63.1579*EXP(-0.19*Fperm_SI_Woolf2021!$E$9:$E$93)+63.1579*EXP(-0.19*Z$58))/(Fperm_SI_Woolf2021!$E$9:$E$93-Z$58))*(Z$58-Fperm_SI_Woolf2021!$E$9:$E$93)/10))) + Fperm_SI_Woolf2021!$H$9:$H$93*EXP(-Fperm_SI_Woolf2021!$K$9:$K$93*$C117*IF(Z$58=Fperm_SI_Woolf2021!$E$9:$E$93,1,EXP(LN((1.1*(Fperm_SI_Woolf2021!$E$9:$E$93-Z$58)-63.1579*EXP(-0.19*Fperm_SI_Woolf2021!$E$9:$E$93)+63.1579*EXP(-0.19*Z$58))/(Fperm_SI_Woolf2021!$E$9:$E$93-Z$58))*(Z$58-Fperm_SI_Woolf2021!$E$9:$E$93)/10))),Fperm_SI_Woolf2021!$D$9:$D$93)*Z$57+INTERCEPT(Fperm_SI_Woolf2021!$F$9:$F$93*EXP(-Fperm_SI_Woolf2021!$I$9:$I$93*$C117*IF(Z$58=Fperm_SI_Woolf2021!$E$9:$E$93,1,EXP(LN((1.1*(Fperm_SI_Woolf2021!$E$9:$E$93-Z$58)-63.1579*EXP(-0.19*Fperm_SI_Woolf2021!$E$9:$E$93)+63.1579*EXP(-0.19*Z$58))/(Fperm_SI_Woolf2021!$E$9:$E$93-Z$58))*(Z$58-Fperm_SI_Woolf2021!$E$9:$E$93)/10))) + Fperm_SI_Woolf2021!$G$9:$G$93*EXP(-Fperm_SI_Woolf2021!$J$9:$J$93*$C117*IF(Z$58=Fperm_SI_Woolf2021!$E$9:$E$93,1,EXP(LN((1.1*(Fperm_SI_Woolf2021!$E$9:$E$93-Z$58)-63.1579*EXP(-0.19*Fperm_SI_Woolf2021!$E$9:$E$93)+63.1579*EXP(-0.19*Z$58))/(Fperm_SI_Woolf2021!$E$9:$E$93-Z$58))*(Z$58-Fperm_SI_Woolf2021!$E$9:$E$93)/10))) + Fperm_SI_Woolf2021!$H$9:$H$93*EXP(-Fperm_SI_Woolf2021!$K$9:$K$93*$C117*IF(Z$58=Fperm_SI_Woolf2021!$E$9:$E$93,1,EXP(LN((1.1*(Fperm_SI_Woolf2021!$E$9:$E$93-Z$58)-63.1579*EXP(-0.19*Fperm_SI_Woolf2021!$E$9:$E$93)+63.1579*EXP(-0.19*Z$58))/(Fperm_SI_Woolf2021!$E$9:$E$93-Z$58))*(Z$58-Fperm_SI_Woolf2021!$E$9:$E$93)/10))),Fperm_SI_Woolf2021!$D$9:$D$93))</f>
        <v>0.46581234119444237</v>
      </c>
      <c r="AA117" s="51" cm="1">
        <f t="array" ref="AA117">MIN(1,SLOPE(Fperm_SI_Woolf2021!$F$9:$F$93*EXP(-Fperm_SI_Woolf2021!$I$9:$I$93*$C117*IF(AA$58=Fperm_SI_Woolf2021!$E$9:$E$93,1,EXP(LN((1.1*(Fperm_SI_Woolf2021!$E$9:$E$93-AA$58)-63.1579*EXP(-0.19*Fperm_SI_Woolf2021!$E$9:$E$93)+63.1579*EXP(-0.19*AA$58))/(Fperm_SI_Woolf2021!$E$9:$E$93-AA$58))*(AA$58-Fperm_SI_Woolf2021!$E$9:$E$93)/10))) + Fperm_SI_Woolf2021!$G$9:$G$93*EXP(-Fperm_SI_Woolf2021!$J$9:$J$93*$C117*IF(AA$58=Fperm_SI_Woolf2021!$E$9:$E$93,1,EXP(LN((1.1*(Fperm_SI_Woolf2021!$E$9:$E$93-AA$58)-63.1579*EXP(-0.19*Fperm_SI_Woolf2021!$E$9:$E$93)+63.1579*EXP(-0.19*AA$58))/(Fperm_SI_Woolf2021!$E$9:$E$93-AA$58))*(AA$58-Fperm_SI_Woolf2021!$E$9:$E$93)/10))) + Fperm_SI_Woolf2021!$H$9:$H$93*EXP(-Fperm_SI_Woolf2021!$K$9:$K$93*$C117*IF(AA$58=Fperm_SI_Woolf2021!$E$9:$E$93,1,EXP(LN((1.1*(Fperm_SI_Woolf2021!$E$9:$E$93-AA$58)-63.1579*EXP(-0.19*Fperm_SI_Woolf2021!$E$9:$E$93)+63.1579*EXP(-0.19*AA$58))/(Fperm_SI_Woolf2021!$E$9:$E$93-AA$58))*(AA$58-Fperm_SI_Woolf2021!$E$9:$E$93)/10))),Fperm_SI_Woolf2021!$D$9:$D$93)*AA$57+INTERCEPT(Fperm_SI_Woolf2021!$F$9:$F$93*EXP(-Fperm_SI_Woolf2021!$I$9:$I$93*$C117*IF(AA$58=Fperm_SI_Woolf2021!$E$9:$E$93,1,EXP(LN((1.1*(Fperm_SI_Woolf2021!$E$9:$E$93-AA$58)-63.1579*EXP(-0.19*Fperm_SI_Woolf2021!$E$9:$E$93)+63.1579*EXP(-0.19*AA$58))/(Fperm_SI_Woolf2021!$E$9:$E$93-AA$58))*(AA$58-Fperm_SI_Woolf2021!$E$9:$E$93)/10))) + Fperm_SI_Woolf2021!$G$9:$G$93*EXP(-Fperm_SI_Woolf2021!$J$9:$J$93*$C117*IF(AA$58=Fperm_SI_Woolf2021!$E$9:$E$93,1,EXP(LN((1.1*(Fperm_SI_Woolf2021!$E$9:$E$93-AA$58)-63.1579*EXP(-0.19*Fperm_SI_Woolf2021!$E$9:$E$93)+63.1579*EXP(-0.19*AA$58))/(Fperm_SI_Woolf2021!$E$9:$E$93-AA$58))*(AA$58-Fperm_SI_Woolf2021!$E$9:$E$93)/10))) + Fperm_SI_Woolf2021!$H$9:$H$93*EXP(-Fperm_SI_Woolf2021!$K$9:$K$93*$C117*IF(AA$58=Fperm_SI_Woolf2021!$E$9:$E$93,1,EXP(LN((1.1*(Fperm_SI_Woolf2021!$E$9:$E$93-AA$58)-63.1579*EXP(-0.19*Fperm_SI_Woolf2021!$E$9:$E$93)+63.1579*EXP(-0.19*AA$58))/(Fperm_SI_Woolf2021!$E$9:$E$93-AA$58))*(AA$58-Fperm_SI_Woolf2021!$E$9:$E$93)/10))),Fperm_SI_Woolf2021!$D$9:$D$93))</f>
        <v>0.43716707711409791</v>
      </c>
      <c r="AB117" s="51" cm="1">
        <f t="array" ref="AB117">MIN(1,SLOPE(Fperm_SI_Woolf2021!$F$9:$F$93*EXP(-Fperm_SI_Woolf2021!$I$9:$I$93*$C117*IF(AB$58=Fperm_SI_Woolf2021!$E$9:$E$93,1,EXP(LN((1.1*(Fperm_SI_Woolf2021!$E$9:$E$93-AB$58)-63.1579*EXP(-0.19*Fperm_SI_Woolf2021!$E$9:$E$93)+63.1579*EXP(-0.19*AB$58))/(Fperm_SI_Woolf2021!$E$9:$E$93-AB$58))*(AB$58-Fperm_SI_Woolf2021!$E$9:$E$93)/10))) + Fperm_SI_Woolf2021!$G$9:$G$93*EXP(-Fperm_SI_Woolf2021!$J$9:$J$93*$C117*IF(AB$58=Fperm_SI_Woolf2021!$E$9:$E$93,1,EXP(LN((1.1*(Fperm_SI_Woolf2021!$E$9:$E$93-AB$58)-63.1579*EXP(-0.19*Fperm_SI_Woolf2021!$E$9:$E$93)+63.1579*EXP(-0.19*AB$58))/(Fperm_SI_Woolf2021!$E$9:$E$93-AB$58))*(AB$58-Fperm_SI_Woolf2021!$E$9:$E$93)/10))) + Fperm_SI_Woolf2021!$H$9:$H$93*EXP(-Fperm_SI_Woolf2021!$K$9:$K$93*$C117*IF(AB$58=Fperm_SI_Woolf2021!$E$9:$E$93,1,EXP(LN((1.1*(Fperm_SI_Woolf2021!$E$9:$E$93-AB$58)-63.1579*EXP(-0.19*Fperm_SI_Woolf2021!$E$9:$E$93)+63.1579*EXP(-0.19*AB$58))/(Fperm_SI_Woolf2021!$E$9:$E$93-AB$58))*(AB$58-Fperm_SI_Woolf2021!$E$9:$E$93)/10))),Fperm_SI_Woolf2021!$D$9:$D$93)*AB$57+INTERCEPT(Fperm_SI_Woolf2021!$F$9:$F$93*EXP(-Fperm_SI_Woolf2021!$I$9:$I$93*$C117*IF(AB$58=Fperm_SI_Woolf2021!$E$9:$E$93,1,EXP(LN((1.1*(Fperm_SI_Woolf2021!$E$9:$E$93-AB$58)-63.1579*EXP(-0.19*Fperm_SI_Woolf2021!$E$9:$E$93)+63.1579*EXP(-0.19*AB$58))/(Fperm_SI_Woolf2021!$E$9:$E$93-AB$58))*(AB$58-Fperm_SI_Woolf2021!$E$9:$E$93)/10))) + Fperm_SI_Woolf2021!$G$9:$G$93*EXP(-Fperm_SI_Woolf2021!$J$9:$J$93*$C117*IF(AB$58=Fperm_SI_Woolf2021!$E$9:$E$93,1,EXP(LN((1.1*(Fperm_SI_Woolf2021!$E$9:$E$93-AB$58)-63.1579*EXP(-0.19*Fperm_SI_Woolf2021!$E$9:$E$93)+63.1579*EXP(-0.19*AB$58))/(Fperm_SI_Woolf2021!$E$9:$E$93-AB$58))*(AB$58-Fperm_SI_Woolf2021!$E$9:$E$93)/10))) + Fperm_SI_Woolf2021!$H$9:$H$93*EXP(-Fperm_SI_Woolf2021!$K$9:$K$93*$C117*IF(AB$58=Fperm_SI_Woolf2021!$E$9:$E$93,1,EXP(LN((1.1*(Fperm_SI_Woolf2021!$E$9:$E$93-AB$58)-63.1579*EXP(-0.19*Fperm_SI_Woolf2021!$E$9:$E$93)+63.1579*EXP(-0.19*AB$58))/(Fperm_SI_Woolf2021!$E$9:$E$93-AB$58))*(AB$58-Fperm_SI_Woolf2021!$E$9:$E$93)/10))),Fperm_SI_Woolf2021!$D$9:$D$93))</f>
        <v>0.40852181303375351</v>
      </c>
      <c r="AC117" s="51" cm="1">
        <f t="array" ref="AC117">MIN(1,SLOPE(Fperm_SI_Woolf2021!$F$9:$F$93*EXP(-Fperm_SI_Woolf2021!$I$9:$I$93*$C117*IF(AC$58=Fperm_SI_Woolf2021!$E$9:$E$93,1,EXP(LN((1.1*(Fperm_SI_Woolf2021!$E$9:$E$93-AC$58)-63.1579*EXP(-0.19*Fperm_SI_Woolf2021!$E$9:$E$93)+63.1579*EXP(-0.19*AC$58))/(Fperm_SI_Woolf2021!$E$9:$E$93-AC$58))*(AC$58-Fperm_SI_Woolf2021!$E$9:$E$93)/10))) + Fperm_SI_Woolf2021!$G$9:$G$93*EXP(-Fperm_SI_Woolf2021!$J$9:$J$93*$C117*IF(AC$58=Fperm_SI_Woolf2021!$E$9:$E$93,1,EXP(LN((1.1*(Fperm_SI_Woolf2021!$E$9:$E$93-AC$58)-63.1579*EXP(-0.19*Fperm_SI_Woolf2021!$E$9:$E$93)+63.1579*EXP(-0.19*AC$58))/(Fperm_SI_Woolf2021!$E$9:$E$93-AC$58))*(AC$58-Fperm_SI_Woolf2021!$E$9:$E$93)/10))) + Fperm_SI_Woolf2021!$H$9:$H$93*EXP(-Fperm_SI_Woolf2021!$K$9:$K$93*$C117*IF(AC$58=Fperm_SI_Woolf2021!$E$9:$E$93,1,EXP(LN((1.1*(Fperm_SI_Woolf2021!$E$9:$E$93-AC$58)-63.1579*EXP(-0.19*Fperm_SI_Woolf2021!$E$9:$E$93)+63.1579*EXP(-0.19*AC$58))/(Fperm_SI_Woolf2021!$E$9:$E$93-AC$58))*(AC$58-Fperm_SI_Woolf2021!$E$9:$E$93)/10))),Fperm_SI_Woolf2021!$D$9:$D$93)*AC$57+INTERCEPT(Fperm_SI_Woolf2021!$F$9:$F$93*EXP(-Fperm_SI_Woolf2021!$I$9:$I$93*$C117*IF(AC$58=Fperm_SI_Woolf2021!$E$9:$E$93,1,EXP(LN((1.1*(Fperm_SI_Woolf2021!$E$9:$E$93-AC$58)-63.1579*EXP(-0.19*Fperm_SI_Woolf2021!$E$9:$E$93)+63.1579*EXP(-0.19*AC$58))/(Fperm_SI_Woolf2021!$E$9:$E$93-AC$58))*(AC$58-Fperm_SI_Woolf2021!$E$9:$E$93)/10))) + Fperm_SI_Woolf2021!$G$9:$G$93*EXP(-Fperm_SI_Woolf2021!$J$9:$J$93*$C117*IF(AC$58=Fperm_SI_Woolf2021!$E$9:$E$93,1,EXP(LN((1.1*(Fperm_SI_Woolf2021!$E$9:$E$93-AC$58)-63.1579*EXP(-0.19*Fperm_SI_Woolf2021!$E$9:$E$93)+63.1579*EXP(-0.19*AC$58))/(Fperm_SI_Woolf2021!$E$9:$E$93-AC$58))*(AC$58-Fperm_SI_Woolf2021!$E$9:$E$93)/10))) + Fperm_SI_Woolf2021!$H$9:$H$93*EXP(-Fperm_SI_Woolf2021!$K$9:$K$93*$C117*IF(AC$58=Fperm_SI_Woolf2021!$E$9:$E$93,1,EXP(LN((1.1*(Fperm_SI_Woolf2021!$E$9:$E$93-AC$58)-63.1579*EXP(-0.19*Fperm_SI_Woolf2021!$E$9:$E$93)+63.1579*EXP(-0.19*AC$58))/(Fperm_SI_Woolf2021!$E$9:$E$93-AC$58))*(AC$58-Fperm_SI_Woolf2021!$E$9:$E$93)/10))),Fperm_SI_Woolf2021!$D$9:$D$93))</f>
        <v>0.37987654895340905</v>
      </c>
      <c r="AD117" s="51" cm="1">
        <f t="array" ref="AD117">MIN(1,SLOPE(Fperm_SI_Woolf2021!$F$9:$F$93*EXP(-Fperm_SI_Woolf2021!$I$9:$I$93*$C117*IF(AD$58=Fperm_SI_Woolf2021!$E$9:$E$93,1,EXP(LN((1.1*(Fperm_SI_Woolf2021!$E$9:$E$93-AD$58)-63.1579*EXP(-0.19*Fperm_SI_Woolf2021!$E$9:$E$93)+63.1579*EXP(-0.19*AD$58))/(Fperm_SI_Woolf2021!$E$9:$E$93-AD$58))*(AD$58-Fperm_SI_Woolf2021!$E$9:$E$93)/10))) + Fperm_SI_Woolf2021!$G$9:$G$93*EXP(-Fperm_SI_Woolf2021!$J$9:$J$93*$C117*IF(AD$58=Fperm_SI_Woolf2021!$E$9:$E$93,1,EXP(LN((1.1*(Fperm_SI_Woolf2021!$E$9:$E$93-AD$58)-63.1579*EXP(-0.19*Fperm_SI_Woolf2021!$E$9:$E$93)+63.1579*EXP(-0.19*AD$58))/(Fperm_SI_Woolf2021!$E$9:$E$93-AD$58))*(AD$58-Fperm_SI_Woolf2021!$E$9:$E$93)/10))) + Fperm_SI_Woolf2021!$H$9:$H$93*EXP(-Fperm_SI_Woolf2021!$K$9:$K$93*$C117*IF(AD$58=Fperm_SI_Woolf2021!$E$9:$E$93,1,EXP(LN((1.1*(Fperm_SI_Woolf2021!$E$9:$E$93-AD$58)-63.1579*EXP(-0.19*Fperm_SI_Woolf2021!$E$9:$E$93)+63.1579*EXP(-0.19*AD$58))/(Fperm_SI_Woolf2021!$E$9:$E$93-AD$58))*(AD$58-Fperm_SI_Woolf2021!$E$9:$E$93)/10))),Fperm_SI_Woolf2021!$D$9:$D$93)*AD$57+INTERCEPT(Fperm_SI_Woolf2021!$F$9:$F$93*EXP(-Fperm_SI_Woolf2021!$I$9:$I$93*$C117*IF(AD$58=Fperm_SI_Woolf2021!$E$9:$E$93,1,EXP(LN((1.1*(Fperm_SI_Woolf2021!$E$9:$E$93-AD$58)-63.1579*EXP(-0.19*Fperm_SI_Woolf2021!$E$9:$E$93)+63.1579*EXP(-0.19*AD$58))/(Fperm_SI_Woolf2021!$E$9:$E$93-AD$58))*(AD$58-Fperm_SI_Woolf2021!$E$9:$E$93)/10))) + Fperm_SI_Woolf2021!$G$9:$G$93*EXP(-Fperm_SI_Woolf2021!$J$9:$J$93*$C117*IF(AD$58=Fperm_SI_Woolf2021!$E$9:$E$93,1,EXP(LN((1.1*(Fperm_SI_Woolf2021!$E$9:$E$93-AD$58)-63.1579*EXP(-0.19*Fperm_SI_Woolf2021!$E$9:$E$93)+63.1579*EXP(-0.19*AD$58))/(Fperm_SI_Woolf2021!$E$9:$E$93-AD$58))*(AD$58-Fperm_SI_Woolf2021!$E$9:$E$93)/10))) + Fperm_SI_Woolf2021!$H$9:$H$93*EXP(-Fperm_SI_Woolf2021!$K$9:$K$93*$C117*IF(AD$58=Fperm_SI_Woolf2021!$E$9:$E$93,1,EXP(LN((1.1*(Fperm_SI_Woolf2021!$E$9:$E$93-AD$58)-63.1579*EXP(-0.19*Fperm_SI_Woolf2021!$E$9:$E$93)+63.1579*EXP(-0.19*AD$58))/(Fperm_SI_Woolf2021!$E$9:$E$93-AD$58))*(AD$58-Fperm_SI_Woolf2021!$E$9:$E$93)/10))),Fperm_SI_Woolf2021!$D$9:$D$93))</f>
        <v>0.3512312848730646</v>
      </c>
      <c r="AE117" s="51" cm="1">
        <f t="array" ref="AE117">MIN(1,SLOPE(Fperm_SI_Woolf2021!$F$9:$F$93*EXP(-Fperm_SI_Woolf2021!$I$9:$I$93*$C117*IF(AE$58=Fperm_SI_Woolf2021!$E$9:$E$93,1,EXP(LN((1.1*(Fperm_SI_Woolf2021!$E$9:$E$93-AE$58)-63.1579*EXP(-0.19*Fperm_SI_Woolf2021!$E$9:$E$93)+63.1579*EXP(-0.19*AE$58))/(Fperm_SI_Woolf2021!$E$9:$E$93-AE$58))*(AE$58-Fperm_SI_Woolf2021!$E$9:$E$93)/10))) + Fperm_SI_Woolf2021!$G$9:$G$93*EXP(-Fperm_SI_Woolf2021!$J$9:$J$93*$C117*IF(AE$58=Fperm_SI_Woolf2021!$E$9:$E$93,1,EXP(LN((1.1*(Fperm_SI_Woolf2021!$E$9:$E$93-AE$58)-63.1579*EXP(-0.19*Fperm_SI_Woolf2021!$E$9:$E$93)+63.1579*EXP(-0.19*AE$58))/(Fperm_SI_Woolf2021!$E$9:$E$93-AE$58))*(AE$58-Fperm_SI_Woolf2021!$E$9:$E$93)/10))) + Fperm_SI_Woolf2021!$H$9:$H$93*EXP(-Fperm_SI_Woolf2021!$K$9:$K$93*$C117*IF(AE$58=Fperm_SI_Woolf2021!$E$9:$E$93,1,EXP(LN((1.1*(Fperm_SI_Woolf2021!$E$9:$E$93-AE$58)-63.1579*EXP(-0.19*Fperm_SI_Woolf2021!$E$9:$E$93)+63.1579*EXP(-0.19*AE$58))/(Fperm_SI_Woolf2021!$E$9:$E$93-AE$58))*(AE$58-Fperm_SI_Woolf2021!$E$9:$E$93)/10))),Fperm_SI_Woolf2021!$D$9:$D$93)*AE$57+INTERCEPT(Fperm_SI_Woolf2021!$F$9:$F$93*EXP(-Fperm_SI_Woolf2021!$I$9:$I$93*$C117*IF(AE$58=Fperm_SI_Woolf2021!$E$9:$E$93,1,EXP(LN((1.1*(Fperm_SI_Woolf2021!$E$9:$E$93-AE$58)-63.1579*EXP(-0.19*Fperm_SI_Woolf2021!$E$9:$E$93)+63.1579*EXP(-0.19*AE$58))/(Fperm_SI_Woolf2021!$E$9:$E$93-AE$58))*(AE$58-Fperm_SI_Woolf2021!$E$9:$E$93)/10))) + Fperm_SI_Woolf2021!$G$9:$G$93*EXP(-Fperm_SI_Woolf2021!$J$9:$J$93*$C117*IF(AE$58=Fperm_SI_Woolf2021!$E$9:$E$93,1,EXP(LN((1.1*(Fperm_SI_Woolf2021!$E$9:$E$93-AE$58)-63.1579*EXP(-0.19*Fperm_SI_Woolf2021!$E$9:$E$93)+63.1579*EXP(-0.19*AE$58))/(Fperm_SI_Woolf2021!$E$9:$E$93-AE$58))*(AE$58-Fperm_SI_Woolf2021!$E$9:$E$93)/10))) + Fperm_SI_Woolf2021!$H$9:$H$93*EXP(-Fperm_SI_Woolf2021!$K$9:$K$93*$C117*IF(AE$58=Fperm_SI_Woolf2021!$E$9:$E$93,1,EXP(LN((1.1*(Fperm_SI_Woolf2021!$E$9:$E$93-AE$58)-63.1579*EXP(-0.19*Fperm_SI_Woolf2021!$E$9:$E$93)+63.1579*EXP(-0.19*AE$58))/(Fperm_SI_Woolf2021!$E$9:$E$93-AE$58))*(AE$58-Fperm_SI_Woolf2021!$E$9:$E$93)/10))),Fperm_SI_Woolf2021!$D$9:$D$93))</f>
        <v>0.32258602079272014</v>
      </c>
      <c r="AF117" s="51" cm="1">
        <f t="array" ref="AF117">MIN(1,SLOPE(Fperm_SI_Woolf2021!$F$9:$F$93*EXP(-Fperm_SI_Woolf2021!$I$9:$I$93*$C117*IF(AF$58=Fperm_SI_Woolf2021!$E$9:$E$93,1,EXP(LN((1.1*(Fperm_SI_Woolf2021!$E$9:$E$93-AF$58)-63.1579*EXP(-0.19*Fperm_SI_Woolf2021!$E$9:$E$93)+63.1579*EXP(-0.19*AF$58))/(Fperm_SI_Woolf2021!$E$9:$E$93-AF$58))*(AF$58-Fperm_SI_Woolf2021!$E$9:$E$93)/10))) + Fperm_SI_Woolf2021!$G$9:$G$93*EXP(-Fperm_SI_Woolf2021!$J$9:$J$93*$C117*IF(AF$58=Fperm_SI_Woolf2021!$E$9:$E$93,1,EXP(LN((1.1*(Fperm_SI_Woolf2021!$E$9:$E$93-AF$58)-63.1579*EXP(-0.19*Fperm_SI_Woolf2021!$E$9:$E$93)+63.1579*EXP(-0.19*AF$58))/(Fperm_SI_Woolf2021!$E$9:$E$93-AF$58))*(AF$58-Fperm_SI_Woolf2021!$E$9:$E$93)/10))) + Fperm_SI_Woolf2021!$H$9:$H$93*EXP(-Fperm_SI_Woolf2021!$K$9:$K$93*$C117*IF(AF$58=Fperm_SI_Woolf2021!$E$9:$E$93,1,EXP(LN((1.1*(Fperm_SI_Woolf2021!$E$9:$E$93-AF$58)-63.1579*EXP(-0.19*Fperm_SI_Woolf2021!$E$9:$E$93)+63.1579*EXP(-0.19*AF$58))/(Fperm_SI_Woolf2021!$E$9:$E$93-AF$58))*(AF$58-Fperm_SI_Woolf2021!$E$9:$E$93)/10))),Fperm_SI_Woolf2021!$D$9:$D$93)*AF$57+INTERCEPT(Fperm_SI_Woolf2021!$F$9:$F$93*EXP(-Fperm_SI_Woolf2021!$I$9:$I$93*$C117*IF(AF$58=Fperm_SI_Woolf2021!$E$9:$E$93,1,EXP(LN((1.1*(Fperm_SI_Woolf2021!$E$9:$E$93-AF$58)-63.1579*EXP(-0.19*Fperm_SI_Woolf2021!$E$9:$E$93)+63.1579*EXP(-0.19*AF$58))/(Fperm_SI_Woolf2021!$E$9:$E$93-AF$58))*(AF$58-Fperm_SI_Woolf2021!$E$9:$E$93)/10))) + Fperm_SI_Woolf2021!$G$9:$G$93*EXP(-Fperm_SI_Woolf2021!$J$9:$J$93*$C117*IF(AF$58=Fperm_SI_Woolf2021!$E$9:$E$93,1,EXP(LN((1.1*(Fperm_SI_Woolf2021!$E$9:$E$93-AF$58)-63.1579*EXP(-0.19*Fperm_SI_Woolf2021!$E$9:$E$93)+63.1579*EXP(-0.19*AF$58))/(Fperm_SI_Woolf2021!$E$9:$E$93-AF$58))*(AF$58-Fperm_SI_Woolf2021!$E$9:$E$93)/10))) + Fperm_SI_Woolf2021!$H$9:$H$93*EXP(-Fperm_SI_Woolf2021!$K$9:$K$93*$C117*IF(AF$58=Fperm_SI_Woolf2021!$E$9:$E$93,1,EXP(LN((1.1*(Fperm_SI_Woolf2021!$E$9:$E$93-AF$58)-63.1579*EXP(-0.19*Fperm_SI_Woolf2021!$E$9:$E$93)+63.1579*EXP(-0.19*AF$58))/(Fperm_SI_Woolf2021!$E$9:$E$93-AF$58))*(AF$58-Fperm_SI_Woolf2021!$E$9:$E$93)/10))),Fperm_SI_Woolf2021!$D$9:$D$93))</f>
        <v>0.29394075671237568</v>
      </c>
      <c r="AG117" s="51" cm="1">
        <f t="array" ref="AG117">MIN(1,SLOPE(Fperm_SI_Woolf2021!$F$9:$F$93*EXP(-Fperm_SI_Woolf2021!$I$9:$I$93*$C117*IF(AG$58=Fperm_SI_Woolf2021!$E$9:$E$93,1,EXP(LN((1.1*(Fperm_SI_Woolf2021!$E$9:$E$93-AG$58)-63.1579*EXP(-0.19*Fperm_SI_Woolf2021!$E$9:$E$93)+63.1579*EXP(-0.19*AG$58))/(Fperm_SI_Woolf2021!$E$9:$E$93-AG$58))*(AG$58-Fperm_SI_Woolf2021!$E$9:$E$93)/10))) + Fperm_SI_Woolf2021!$G$9:$G$93*EXP(-Fperm_SI_Woolf2021!$J$9:$J$93*$C117*IF(AG$58=Fperm_SI_Woolf2021!$E$9:$E$93,1,EXP(LN((1.1*(Fperm_SI_Woolf2021!$E$9:$E$93-AG$58)-63.1579*EXP(-0.19*Fperm_SI_Woolf2021!$E$9:$E$93)+63.1579*EXP(-0.19*AG$58))/(Fperm_SI_Woolf2021!$E$9:$E$93-AG$58))*(AG$58-Fperm_SI_Woolf2021!$E$9:$E$93)/10))) + Fperm_SI_Woolf2021!$H$9:$H$93*EXP(-Fperm_SI_Woolf2021!$K$9:$K$93*$C117*IF(AG$58=Fperm_SI_Woolf2021!$E$9:$E$93,1,EXP(LN((1.1*(Fperm_SI_Woolf2021!$E$9:$E$93-AG$58)-63.1579*EXP(-0.19*Fperm_SI_Woolf2021!$E$9:$E$93)+63.1579*EXP(-0.19*AG$58))/(Fperm_SI_Woolf2021!$E$9:$E$93-AG$58))*(AG$58-Fperm_SI_Woolf2021!$E$9:$E$93)/10))),Fperm_SI_Woolf2021!$D$9:$D$93)*AG$57+INTERCEPT(Fperm_SI_Woolf2021!$F$9:$F$93*EXP(-Fperm_SI_Woolf2021!$I$9:$I$93*$C117*IF(AG$58=Fperm_SI_Woolf2021!$E$9:$E$93,1,EXP(LN((1.1*(Fperm_SI_Woolf2021!$E$9:$E$93-AG$58)-63.1579*EXP(-0.19*Fperm_SI_Woolf2021!$E$9:$E$93)+63.1579*EXP(-0.19*AG$58))/(Fperm_SI_Woolf2021!$E$9:$E$93-AG$58))*(AG$58-Fperm_SI_Woolf2021!$E$9:$E$93)/10))) + Fperm_SI_Woolf2021!$G$9:$G$93*EXP(-Fperm_SI_Woolf2021!$J$9:$J$93*$C117*IF(AG$58=Fperm_SI_Woolf2021!$E$9:$E$93,1,EXP(LN((1.1*(Fperm_SI_Woolf2021!$E$9:$E$93-AG$58)-63.1579*EXP(-0.19*Fperm_SI_Woolf2021!$E$9:$E$93)+63.1579*EXP(-0.19*AG$58))/(Fperm_SI_Woolf2021!$E$9:$E$93-AG$58))*(AG$58-Fperm_SI_Woolf2021!$E$9:$E$93)/10))) + Fperm_SI_Woolf2021!$H$9:$H$93*EXP(-Fperm_SI_Woolf2021!$K$9:$K$93*$C117*IF(AG$58=Fperm_SI_Woolf2021!$E$9:$E$93,1,EXP(LN((1.1*(Fperm_SI_Woolf2021!$E$9:$E$93-AG$58)-63.1579*EXP(-0.19*Fperm_SI_Woolf2021!$E$9:$E$93)+63.1579*EXP(-0.19*AG$58))/(Fperm_SI_Woolf2021!$E$9:$E$93-AG$58))*(AG$58-Fperm_SI_Woolf2021!$E$9:$E$93)/10))),Fperm_SI_Woolf2021!$D$9:$D$93))</f>
        <v>0.26529549263203123</v>
      </c>
      <c r="AH117" s="51" cm="1">
        <f t="array" ref="AH117">MIN(1,SLOPE(Fperm_SI_Woolf2021!$F$9:$F$93*EXP(-Fperm_SI_Woolf2021!$I$9:$I$93*$C117*IF(AH$58=Fperm_SI_Woolf2021!$E$9:$E$93,1,EXP(LN((1.1*(Fperm_SI_Woolf2021!$E$9:$E$93-AH$58)-63.1579*EXP(-0.19*Fperm_SI_Woolf2021!$E$9:$E$93)+63.1579*EXP(-0.19*AH$58))/(Fperm_SI_Woolf2021!$E$9:$E$93-AH$58))*(AH$58-Fperm_SI_Woolf2021!$E$9:$E$93)/10))) + Fperm_SI_Woolf2021!$G$9:$G$93*EXP(-Fperm_SI_Woolf2021!$J$9:$J$93*$C117*IF(AH$58=Fperm_SI_Woolf2021!$E$9:$E$93,1,EXP(LN((1.1*(Fperm_SI_Woolf2021!$E$9:$E$93-AH$58)-63.1579*EXP(-0.19*Fperm_SI_Woolf2021!$E$9:$E$93)+63.1579*EXP(-0.19*AH$58))/(Fperm_SI_Woolf2021!$E$9:$E$93-AH$58))*(AH$58-Fperm_SI_Woolf2021!$E$9:$E$93)/10))) + Fperm_SI_Woolf2021!$H$9:$H$93*EXP(-Fperm_SI_Woolf2021!$K$9:$K$93*$C117*IF(AH$58=Fperm_SI_Woolf2021!$E$9:$E$93,1,EXP(LN((1.1*(Fperm_SI_Woolf2021!$E$9:$E$93-AH$58)-63.1579*EXP(-0.19*Fperm_SI_Woolf2021!$E$9:$E$93)+63.1579*EXP(-0.19*AH$58))/(Fperm_SI_Woolf2021!$E$9:$E$93-AH$58))*(AH$58-Fperm_SI_Woolf2021!$E$9:$E$93)/10))),Fperm_SI_Woolf2021!$D$9:$D$93)*AH$57+INTERCEPT(Fperm_SI_Woolf2021!$F$9:$F$93*EXP(-Fperm_SI_Woolf2021!$I$9:$I$93*$C117*IF(AH$58=Fperm_SI_Woolf2021!$E$9:$E$93,1,EXP(LN((1.1*(Fperm_SI_Woolf2021!$E$9:$E$93-AH$58)-63.1579*EXP(-0.19*Fperm_SI_Woolf2021!$E$9:$E$93)+63.1579*EXP(-0.19*AH$58))/(Fperm_SI_Woolf2021!$E$9:$E$93-AH$58))*(AH$58-Fperm_SI_Woolf2021!$E$9:$E$93)/10))) + Fperm_SI_Woolf2021!$G$9:$G$93*EXP(-Fperm_SI_Woolf2021!$J$9:$J$93*$C117*IF(AH$58=Fperm_SI_Woolf2021!$E$9:$E$93,1,EXP(LN((1.1*(Fperm_SI_Woolf2021!$E$9:$E$93-AH$58)-63.1579*EXP(-0.19*Fperm_SI_Woolf2021!$E$9:$E$93)+63.1579*EXP(-0.19*AH$58))/(Fperm_SI_Woolf2021!$E$9:$E$93-AH$58))*(AH$58-Fperm_SI_Woolf2021!$E$9:$E$93)/10))) + Fperm_SI_Woolf2021!$H$9:$H$93*EXP(-Fperm_SI_Woolf2021!$K$9:$K$93*$C117*IF(AH$58=Fperm_SI_Woolf2021!$E$9:$E$93,1,EXP(LN((1.1*(Fperm_SI_Woolf2021!$E$9:$E$93-AH$58)-63.1579*EXP(-0.19*Fperm_SI_Woolf2021!$E$9:$E$93)+63.1579*EXP(-0.19*AH$58))/(Fperm_SI_Woolf2021!$E$9:$E$93-AH$58))*(AH$58-Fperm_SI_Woolf2021!$E$9:$E$93)/10))),Fperm_SI_Woolf2021!$D$9:$D$93))</f>
        <v>0.4945148309195459</v>
      </c>
      <c r="AI117" s="51" cm="1">
        <f t="array" ref="AI117">MIN(1,SLOPE(Fperm_SI_Woolf2021!$F$9:$F$93*EXP(-Fperm_SI_Woolf2021!$I$9:$I$93*$C117*IF(AI$58=Fperm_SI_Woolf2021!$E$9:$E$93,1,EXP(LN((1.1*(Fperm_SI_Woolf2021!$E$9:$E$93-AI$58)-63.1579*EXP(-0.19*Fperm_SI_Woolf2021!$E$9:$E$93)+63.1579*EXP(-0.19*AI$58))/(Fperm_SI_Woolf2021!$E$9:$E$93-AI$58))*(AI$58-Fperm_SI_Woolf2021!$E$9:$E$93)/10))) + Fperm_SI_Woolf2021!$G$9:$G$93*EXP(-Fperm_SI_Woolf2021!$J$9:$J$93*$C117*IF(AI$58=Fperm_SI_Woolf2021!$E$9:$E$93,1,EXP(LN((1.1*(Fperm_SI_Woolf2021!$E$9:$E$93-AI$58)-63.1579*EXP(-0.19*Fperm_SI_Woolf2021!$E$9:$E$93)+63.1579*EXP(-0.19*AI$58))/(Fperm_SI_Woolf2021!$E$9:$E$93-AI$58))*(AI$58-Fperm_SI_Woolf2021!$E$9:$E$93)/10))) + Fperm_SI_Woolf2021!$H$9:$H$93*EXP(-Fperm_SI_Woolf2021!$K$9:$K$93*$C117*IF(AI$58=Fperm_SI_Woolf2021!$E$9:$E$93,1,EXP(LN((1.1*(Fperm_SI_Woolf2021!$E$9:$E$93-AI$58)-63.1579*EXP(-0.19*Fperm_SI_Woolf2021!$E$9:$E$93)+63.1579*EXP(-0.19*AI$58))/(Fperm_SI_Woolf2021!$E$9:$E$93-AI$58))*(AI$58-Fperm_SI_Woolf2021!$E$9:$E$93)/10))),Fperm_SI_Woolf2021!$D$9:$D$93)*AI$57+INTERCEPT(Fperm_SI_Woolf2021!$F$9:$F$93*EXP(-Fperm_SI_Woolf2021!$I$9:$I$93*$C117*IF(AI$58=Fperm_SI_Woolf2021!$E$9:$E$93,1,EXP(LN((1.1*(Fperm_SI_Woolf2021!$E$9:$E$93-AI$58)-63.1579*EXP(-0.19*Fperm_SI_Woolf2021!$E$9:$E$93)+63.1579*EXP(-0.19*AI$58))/(Fperm_SI_Woolf2021!$E$9:$E$93-AI$58))*(AI$58-Fperm_SI_Woolf2021!$E$9:$E$93)/10))) + Fperm_SI_Woolf2021!$G$9:$G$93*EXP(-Fperm_SI_Woolf2021!$J$9:$J$93*$C117*IF(AI$58=Fperm_SI_Woolf2021!$E$9:$E$93,1,EXP(LN((1.1*(Fperm_SI_Woolf2021!$E$9:$E$93-AI$58)-63.1579*EXP(-0.19*Fperm_SI_Woolf2021!$E$9:$E$93)+63.1579*EXP(-0.19*AI$58))/(Fperm_SI_Woolf2021!$E$9:$E$93-AI$58))*(AI$58-Fperm_SI_Woolf2021!$E$9:$E$93)/10))) + Fperm_SI_Woolf2021!$H$9:$H$93*EXP(-Fperm_SI_Woolf2021!$K$9:$K$93*$C117*IF(AI$58=Fperm_SI_Woolf2021!$E$9:$E$93,1,EXP(LN((1.1*(Fperm_SI_Woolf2021!$E$9:$E$93-AI$58)-63.1579*EXP(-0.19*Fperm_SI_Woolf2021!$E$9:$E$93)+63.1579*EXP(-0.19*AI$58))/(Fperm_SI_Woolf2021!$E$9:$E$93-AI$58))*(AI$58-Fperm_SI_Woolf2021!$E$9:$E$93)/10))),Fperm_SI_Woolf2021!$D$9:$D$93))</f>
        <v>0.47176719096138703</v>
      </c>
      <c r="AJ117" s="51" cm="1">
        <f t="array" ref="AJ117">MIN(1,SLOPE(Fperm_SI_Woolf2021!$F$9:$F$93*EXP(-Fperm_SI_Woolf2021!$I$9:$I$93*$C117*IF(AJ$58=Fperm_SI_Woolf2021!$E$9:$E$93,1,EXP(LN((1.1*(Fperm_SI_Woolf2021!$E$9:$E$93-AJ$58)-63.1579*EXP(-0.19*Fperm_SI_Woolf2021!$E$9:$E$93)+63.1579*EXP(-0.19*AJ$58))/(Fperm_SI_Woolf2021!$E$9:$E$93-AJ$58))*(AJ$58-Fperm_SI_Woolf2021!$E$9:$E$93)/10))) + Fperm_SI_Woolf2021!$G$9:$G$93*EXP(-Fperm_SI_Woolf2021!$J$9:$J$93*$C117*IF(AJ$58=Fperm_SI_Woolf2021!$E$9:$E$93,1,EXP(LN((1.1*(Fperm_SI_Woolf2021!$E$9:$E$93-AJ$58)-63.1579*EXP(-0.19*Fperm_SI_Woolf2021!$E$9:$E$93)+63.1579*EXP(-0.19*AJ$58))/(Fperm_SI_Woolf2021!$E$9:$E$93-AJ$58))*(AJ$58-Fperm_SI_Woolf2021!$E$9:$E$93)/10))) + Fperm_SI_Woolf2021!$H$9:$H$93*EXP(-Fperm_SI_Woolf2021!$K$9:$K$93*$C117*IF(AJ$58=Fperm_SI_Woolf2021!$E$9:$E$93,1,EXP(LN((1.1*(Fperm_SI_Woolf2021!$E$9:$E$93-AJ$58)-63.1579*EXP(-0.19*Fperm_SI_Woolf2021!$E$9:$E$93)+63.1579*EXP(-0.19*AJ$58))/(Fperm_SI_Woolf2021!$E$9:$E$93-AJ$58))*(AJ$58-Fperm_SI_Woolf2021!$E$9:$E$93)/10))),Fperm_SI_Woolf2021!$D$9:$D$93)*AJ$57+INTERCEPT(Fperm_SI_Woolf2021!$F$9:$F$93*EXP(-Fperm_SI_Woolf2021!$I$9:$I$93*$C117*IF(AJ$58=Fperm_SI_Woolf2021!$E$9:$E$93,1,EXP(LN((1.1*(Fperm_SI_Woolf2021!$E$9:$E$93-AJ$58)-63.1579*EXP(-0.19*Fperm_SI_Woolf2021!$E$9:$E$93)+63.1579*EXP(-0.19*AJ$58))/(Fperm_SI_Woolf2021!$E$9:$E$93-AJ$58))*(AJ$58-Fperm_SI_Woolf2021!$E$9:$E$93)/10))) + Fperm_SI_Woolf2021!$G$9:$G$93*EXP(-Fperm_SI_Woolf2021!$J$9:$J$93*$C117*IF(AJ$58=Fperm_SI_Woolf2021!$E$9:$E$93,1,EXP(LN((1.1*(Fperm_SI_Woolf2021!$E$9:$E$93-AJ$58)-63.1579*EXP(-0.19*Fperm_SI_Woolf2021!$E$9:$E$93)+63.1579*EXP(-0.19*AJ$58))/(Fperm_SI_Woolf2021!$E$9:$E$93-AJ$58))*(AJ$58-Fperm_SI_Woolf2021!$E$9:$E$93)/10))) + Fperm_SI_Woolf2021!$H$9:$H$93*EXP(-Fperm_SI_Woolf2021!$K$9:$K$93*$C117*IF(AJ$58=Fperm_SI_Woolf2021!$E$9:$E$93,1,EXP(LN((1.1*(Fperm_SI_Woolf2021!$E$9:$E$93-AJ$58)-63.1579*EXP(-0.19*Fperm_SI_Woolf2021!$E$9:$E$93)+63.1579*EXP(-0.19*AJ$58))/(Fperm_SI_Woolf2021!$E$9:$E$93-AJ$58))*(AJ$58-Fperm_SI_Woolf2021!$E$9:$E$93)/10))),Fperm_SI_Woolf2021!$D$9:$D$93))</f>
        <v>0.44901955100322821</v>
      </c>
      <c r="AK117" s="51" cm="1">
        <f t="array" ref="AK117">MIN(1,SLOPE(Fperm_SI_Woolf2021!$F$9:$F$93*EXP(-Fperm_SI_Woolf2021!$I$9:$I$93*$C117*IF(AK$58=Fperm_SI_Woolf2021!$E$9:$E$93,1,EXP(LN((1.1*(Fperm_SI_Woolf2021!$E$9:$E$93-AK$58)-63.1579*EXP(-0.19*Fperm_SI_Woolf2021!$E$9:$E$93)+63.1579*EXP(-0.19*AK$58))/(Fperm_SI_Woolf2021!$E$9:$E$93-AK$58))*(AK$58-Fperm_SI_Woolf2021!$E$9:$E$93)/10))) + Fperm_SI_Woolf2021!$G$9:$G$93*EXP(-Fperm_SI_Woolf2021!$J$9:$J$93*$C117*IF(AK$58=Fperm_SI_Woolf2021!$E$9:$E$93,1,EXP(LN((1.1*(Fperm_SI_Woolf2021!$E$9:$E$93-AK$58)-63.1579*EXP(-0.19*Fperm_SI_Woolf2021!$E$9:$E$93)+63.1579*EXP(-0.19*AK$58))/(Fperm_SI_Woolf2021!$E$9:$E$93-AK$58))*(AK$58-Fperm_SI_Woolf2021!$E$9:$E$93)/10))) + Fperm_SI_Woolf2021!$H$9:$H$93*EXP(-Fperm_SI_Woolf2021!$K$9:$K$93*$C117*IF(AK$58=Fperm_SI_Woolf2021!$E$9:$E$93,1,EXP(LN((1.1*(Fperm_SI_Woolf2021!$E$9:$E$93-AK$58)-63.1579*EXP(-0.19*Fperm_SI_Woolf2021!$E$9:$E$93)+63.1579*EXP(-0.19*AK$58))/(Fperm_SI_Woolf2021!$E$9:$E$93-AK$58))*(AK$58-Fperm_SI_Woolf2021!$E$9:$E$93)/10))),Fperm_SI_Woolf2021!$D$9:$D$93)*AK$57+INTERCEPT(Fperm_SI_Woolf2021!$F$9:$F$93*EXP(-Fperm_SI_Woolf2021!$I$9:$I$93*$C117*IF(AK$58=Fperm_SI_Woolf2021!$E$9:$E$93,1,EXP(LN((1.1*(Fperm_SI_Woolf2021!$E$9:$E$93-AK$58)-63.1579*EXP(-0.19*Fperm_SI_Woolf2021!$E$9:$E$93)+63.1579*EXP(-0.19*AK$58))/(Fperm_SI_Woolf2021!$E$9:$E$93-AK$58))*(AK$58-Fperm_SI_Woolf2021!$E$9:$E$93)/10))) + Fperm_SI_Woolf2021!$G$9:$G$93*EXP(-Fperm_SI_Woolf2021!$J$9:$J$93*$C117*IF(AK$58=Fperm_SI_Woolf2021!$E$9:$E$93,1,EXP(LN((1.1*(Fperm_SI_Woolf2021!$E$9:$E$93-AK$58)-63.1579*EXP(-0.19*Fperm_SI_Woolf2021!$E$9:$E$93)+63.1579*EXP(-0.19*AK$58))/(Fperm_SI_Woolf2021!$E$9:$E$93-AK$58))*(AK$58-Fperm_SI_Woolf2021!$E$9:$E$93)/10))) + Fperm_SI_Woolf2021!$H$9:$H$93*EXP(-Fperm_SI_Woolf2021!$K$9:$K$93*$C117*IF(AK$58=Fperm_SI_Woolf2021!$E$9:$E$93,1,EXP(LN((1.1*(Fperm_SI_Woolf2021!$E$9:$E$93-AK$58)-63.1579*EXP(-0.19*Fperm_SI_Woolf2021!$E$9:$E$93)+63.1579*EXP(-0.19*AK$58))/(Fperm_SI_Woolf2021!$E$9:$E$93-AK$58))*(AK$58-Fperm_SI_Woolf2021!$E$9:$E$93)/10))),Fperm_SI_Woolf2021!$D$9:$D$93))</f>
        <v>0.42627191104506934</v>
      </c>
      <c r="AL117" s="51" cm="1">
        <f t="array" ref="AL117">MIN(1,SLOPE(Fperm_SI_Woolf2021!$F$9:$F$93*EXP(-Fperm_SI_Woolf2021!$I$9:$I$93*$C117*IF(AL$58=Fperm_SI_Woolf2021!$E$9:$E$93,1,EXP(LN((1.1*(Fperm_SI_Woolf2021!$E$9:$E$93-AL$58)-63.1579*EXP(-0.19*Fperm_SI_Woolf2021!$E$9:$E$93)+63.1579*EXP(-0.19*AL$58))/(Fperm_SI_Woolf2021!$E$9:$E$93-AL$58))*(AL$58-Fperm_SI_Woolf2021!$E$9:$E$93)/10))) + Fperm_SI_Woolf2021!$G$9:$G$93*EXP(-Fperm_SI_Woolf2021!$J$9:$J$93*$C117*IF(AL$58=Fperm_SI_Woolf2021!$E$9:$E$93,1,EXP(LN((1.1*(Fperm_SI_Woolf2021!$E$9:$E$93-AL$58)-63.1579*EXP(-0.19*Fperm_SI_Woolf2021!$E$9:$E$93)+63.1579*EXP(-0.19*AL$58))/(Fperm_SI_Woolf2021!$E$9:$E$93-AL$58))*(AL$58-Fperm_SI_Woolf2021!$E$9:$E$93)/10))) + Fperm_SI_Woolf2021!$H$9:$H$93*EXP(-Fperm_SI_Woolf2021!$K$9:$K$93*$C117*IF(AL$58=Fperm_SI_Woolf2021!$E$9:$E$93,1,EXP(LN((1.1*(Fperm_SI_Woolf2021!$E$9:$E$93-AL$58)-63.1579*EXP(-0.19*Fperm_SI_Woolf2021!$E$9:$E$93)+63.1579*EXP(-0.19*AL$58))/(Fperm_SI_Woolf2021!$E$9:$E$93-AL$58))*(AL$58-Fperm_SI_Woolf2021!$E$9:$E$93)/10))),Fperm_SI_Woolf2021!$D$9:$D$93)*AL$57+INTERCEPT(Fperm_SI_Woolf2021!$F$9:$F$93*EXP(-Fperm_SI_Woolf2021!$I$9:$I$93*$C117*IF(AL$58=Fperm_SI_Woolf2021!$E$9:$E$93,1,EXP(LN((1.1*(Fperm_SI_Woolf2021!$E$9:$E$93-AL$58)-63.1579*EXP(-0.19*Fperm_SI_Woolf2021!$E$9:$E$93)+63.1579*EXP(-0.19*AL$58))/(Fperm_SI_Woolf2021!$E$9:$E$93-AL$58))*(AL$58-Fperm_SI_Woolf2021!$E$9:$E$93)/10))) + Fperm_SI_Woolf2021!$G$9:$G$93*EXP(-Fperm_SI_Woolf2021!$J$9:$J$93*$C117*IF(AL$58=Fperm_SI_Woolf2021!$E$9:$E$93,1,EXP(LN((1.1*(Fperm_SI_Woolf2021!$E$9:$E$93-AL$58)-63.1579*EXP(-0.19*Fperm_SI_Woolf2021!$E$9:$E$93)+63.1579*EXP(-0.19*AL$58))/(Fperm_SI_Woolf2021!$E$9:$E$93-AL$58))*(AL$58-Fperm_SI_Woolf2021!$E$9:$E$93)/10))) + Fperm_SI_Woolf2021!$H$9:$H$93*EXP(-Fperm_SI_Woolf2021!$K$9:$K$93*$C117*IF(AL$58=Fperm_SI_Woolf2021!$E$9:$E$93,1,EXP(LN((1.1*(Fperm_SI_Woolf2021!$E$9:$E$93-AL$58)-63.1579*EXP(-0.19*Fperm_SI_Woolf2021!$E$9:$E$93)+63.1579*EXP(-0.19*AL$58))/(Fperm_SI_Woolf2021!$E$9:$E$93-AL$58))*(AL$58-Fperm_SI_Woolf2021!$E$9:$E$93)/10))),Fperm_SI_Woolf2021!$D$9:$D$93))</f>
        <v>0.40352427108691052</v>
      </c>
      <c r="AM117" s="51" cm="1">
        <f t="array" ref="AM117">MIN(1,SLOPE(Fperm_SI_Woolf2021!$F$9:$F$93*EXP(-Fperm_SI_Woolf2021!$I$9:$I$93*$C117*IF(AM$58=Fperm_SI_Woolf2021!$E$9:$E$93,1,EXP(LN((1.1*(Fperm_SI_Woolf2021!$E$9:$E$93-AM$58)-63.1579*EXP(-0.19*Fperm_SI_Woolf2021!$E$9:$E$93)+63.1579*EXP(-0.19*AM$58))/(Fperm_SI_Woolf2021!$E$9:$E$93-AM$58))*(AM$58-Fperm_SI_Woolf2021!$E$9:$E$93)/10))) + Fperm_SI_Woolf2021!$G$9:$G$93*EXP(-Fperm_SI_Woolf2021!$J$9:$J$93*$C117*IF(AM$58=Fperm_SI_Woolf2021!$E$9:$E$93,1,EXP(LN((1.1*(Fperm_SI_Woolf2021!$E$9:$E$93-AM$58)-63.1579*EXP(-0.19*Fperm_SI_Woolf2021!$E$9:$E$93)+63.1579*EXP(-0.19*AM$58))/(Fperm_SI_Woolf2021!$E$9:$E$93-AM$58))*(AM$58-Fperm_SI_Woolf2021!$E$9:$E$93)/10))) + Fperm_SI_Woolf2021!$H$9:$H$93*EXP(-Fperm_SI_Woolf2021!$K$9:$K$93*$C117*IF(AM$58=Fperm_SI_Woolf2021!$E$9:$E$93,1,EXP(LN((1.1*(Fperm_SI_Woolf2021!$E$9:$E$93-AM$58)-63.1579*EXP(-0.19*Fperm_SI_Woolf2021!$E$9:$E$93)+63.1579*EXP(-0.19*AM$58))/(Fperm_SI_Woolf2021!$E$9:$E$93-AM$58))*(AM$58-Fperm_SI_Woolf2021!$E$9:$E$93)/10))),Fperm_SI_Woolf2021!$D$9:$D$93)*AM$57+INTERCEPT(Fperm_SI_Woolf2021!$F$9:$F$93*EXP(-Fperm_SI_Woolf2021!$I$9:$I$93*$C117*IF(AM$58=Fperm_SI_Woolf2021!$E$9:$E$93,1,EXP(LN((1.1*(Fperm_SI_Woolf2021!$E$9:$E$93-AM$58)-63.1579*EXP(-0.19*Fperm_SI_Woolf2021!$E$9:$E$93)+63.1579*EXP(-0.19*AM$58))/(Fperm_SI_Woolf2021!$E$9:$E$93-AM$58))*(AM$58-Fperm_SI_Woolf2021!$E$9:$E$93)/10))) + Fperm_SI_Woolf2021!$G$9:$G$93*EXP(-Fperm_SI_Woolf2021!$J$9:$J$93*$C117*IF(AM$58=Fperm_SI_Woolf2021!$E$9:$E$93,1,EXP(LN((1.1*(Fperm_SI_Woolf2021!$E$9:$E$93-AM$58)-63.1579*EXP(-0.19*Fperm_SI_Woolf2021!$E$9:$E$93)+63.1579*EXP(-0.19*AM$58))/(Fperm_SI_Woolf2021!$E$9:$E$93-AM$58))*(AM$58-Fperm_SI_Woolf2021!$E$9:$E$93)/10))) + Fperm_SI_Woolf2021!$H$9:$H$93*EXP(-Fperm_SI_Woolf2021!$K$9:$K$93*$C117*IF(AM$58=Fperm_SI_Woolf2021!$E$9:$E$93,1,EXP(LN((1.1*(Fperm_SI_Woolf2021!$E$9:$E$93-AM$58)-63.1579*EXP(-0.19*Fperm_SI_Woolf2021!$E$9:$E$93)+63.1579*EXP(-0.19*AM$58))/(Fperm_SI_Woolf2021!$E$9:$E$93-AM$58))*(AM$58-Fperm_SI_Woolf2021!$E$9:$E$93)/10))),Fperm_SI_Woolf2021!$D$9:$D$93))</f>
        <v>0.38077663112875171</v>
      </c>
      <c r="AN117" s="51" cm="1">
        <f t="array" ref="AN117">MIN(1,SLOPE(Fperm_SI_Woolf2021!$F$9:$F$93*EXP(-Fperm_SI_Woolf2021!$I$9:$I$93*$C117*IF(AN$58=Fperm_SI_Woolf2021!$E$9:$E$93,1,EXP(LN((1.1*(Fperm_SI_Woolf2021!$E$9:$E$93-AN$58)-63.1579*EXP(-0.19*Fperm_SI_Woolf2021!$E$9:$E$93)+63.1579*EXP(-0.19*AN$58))/(Fperm_SI_Woolf2021!$E$9:$E$93-AN$58))*(AN$58-Fperm_SI_Woolf2021!$E$9:$E$93)/10))) + Fperm_SI_Woolf2021!$G$9:$G$93*EXP(-Fperm_SI_Woolf2021!$J$9:$J$93*$C117*IF(AN$58=Fperm_SI_Woolf2021!$E$9:$E$93,1,EXP(LN((1.1*(Fperm_SI_Woolf2021!$E$9:$E$93-AN$58)-63.1579*EXP(-0.19*Fperm_SI_Woolf2021!$E$9:$E$93)+63.1579*EXP(-0.19*AN$58))/(Fperm_SI_Woolf2021!$E$9:$E$93-AN$58))*(AN$58-Fperm_SI_Woolf2021!$E$9:$E$93)/10))) + Fperm_SI_Woolf2021!$H$9:$H$93*EXP(-Fperm_SI_Woolf2021!$K$9:$K$93*$C117*IF(AN$58=Fperm_SI_Woolf2021!$E$9:$E$93,1,EXP(LN((1.1*(Fperm_SI_Woolf2021!$E$9:$E$93-AN$58)-63.1579*EXP(-0.19*Fperm_SI_Woolf2021!$E$9:$E$93)+63.1579*EXP(-0.19*AN$58))/(Fperm_SI_Woolf2021!$E$9:$E$93-AN$58))*(AN$58-Fperm_SI_Woolf2021!$E$9:$E$93)/10))),Fperm_SI_Woolf2021!$D$9:$D$93)*AN$57+INTERCEPT(Fperm_SI_Woolf2021!$F$9:$F$93*EXP(-Fperm_SI_Woolf2021!$I$9:$I$93*$C117*IF(AN$58=Fperm_SI_Woolf2021!$E$9:$E$93,1,EXP(LN((1.1*(Fperm_SI_Woolf2021!$E$9:$E$93-AN$58)-63.1579*EXP(-0.19*Fperm_SI_Woolf2021!$E$9:$E$93)+63.1579*EXP(-0.19*AN$58))/(Fperm_SI_Woolf2021!$E$9:$E$93-AN$58))*(AN$58-Fperm_SI_Woolf2021!$E$9:$E$93)/10))) + Fperm_SI_Woolf2021!$G$9:$G$93*EXP(-Fperm_SI_Woolf2021!$J$9:$J$93*$C117*IF(AN$58=Fperm_SI_Woolf2021!$E$9:$E$93,1,EXP(LN((1.1*(Fperm_SI_Woolf2021!$E$9:$E$93-AN$58)-63.1579*EXP(-0.19*Fperm_SI_Woolf2021!$E$9:$E$93)+63.1579*EXP(-0.19*AN$58))/(Fperm_SI_Woolf2021!$E$9:$E$93-AN$58))*(AN$58-Fperm_SI_Woolf2021!$E$9:$E$93)/10))) + Fperm_SI_Woolf2021!$H$9:$H$93*EXP(-Fperm_SI_Woolf2021!$K$9:$K$93*$C117*IF(AN$58=Fperm_SI_Woolf2021!$E$9:$E$93,1,EXP(LN((1.1*(Fperm_SI_Woolf2021!$E$9:$E$93-AN$58)-63.1579*EXP(-0.19*Fperm_SI_Woolf2021!$E$9:$E$93)+63.1579*EXP(-0.19*AN$58))/(Fperm_SI_Woolf2021!$E$9:$E$93-AN$58))*(AN$58-Fperm_SI_Woolf2021!$E$9:$E$93)/10))),Fperm_SI_Woolf2021!$D$9:$D$93))</f>
        <v>0.35802899117059284</v>
      </c>
      <c r="AO117" s="51" cm="1">
        <f t="array" ref="AO117">MIN(1,SLOPE(Fperm_SI_Woolf2021!$F$9:$F$93*EXP(-Fperm_SI_Woolf2021!$I$9:$I$93*$C117*IF(AO$58=Fperm_SI_Woolf2021!$E$9:$E$93,1,EXP(LN((1.1*(Fperm_SI_Woolf2021!$E$9:$E$93-AO$58)-63.1579*EXP(-0.19*Fperm_SI_Woolf2021!$E$9:$E$93)+63.1579*EXP(-0.19*AO$58))/(Fperm_SI_Woolf2021!$E$9:$E$93-AO$58))*(AO$58-Fperm_SI_Woolf2021!$E$9:$E$93)/10))) + Fperm_SI_Woolf2021!$G$9:$G$93*EXP(-Fperm_SI_Woolf2021!$J$9:$J$93*$C117*IF(AO$58=Fperm_SI_Woolf2021!$E$9:$E$93,1,EXP(LN((1.1*(Fperm_SI_Woolf2021!$E$9:$E$93-AO$58)-63.1579*EXP(-0.19*Fperm_SI_Woolf2021!$E$9:$E$93)+63.1579*EXP(-0.19*AO$58))/(Fperm_SI_Woolf2021!$E$9:$E$93-AO$58))*(AO$58-Fperm_SI_Woolf2021!$E$9:$E$93)/10))) + Fperm_SI_Woolf2021!$H$9:$H$93*EXP(-Fperm_SI_Woolf2021!$K$9:$K$93*$C117*IF(AO$58=Fperm_SI_Woolf2021!$E$9:$E$93,1,EXP(LN((1.1*(Fperm_SI_Woolf2021!$E$9:$E$93-AO$58)-63.1579*EXP(-0.19*Fperm_SI_Woolf2021!$E$9:$E$93)+63.1579*EXP(-0.19*AO$58))/(Fperm_SI_Woolf2021!$E$9:$E$93-AO$58))*(AO$58-Fperm_SI_Woolf2021!$E$9:$E$93)/10))),Fperm_SI_Woolf2021!$D$9:$D$93)*AO$57+INTERCEPT(Fperm_SI_Woolf2021!$F$9:$F$93*EXP(-Fperm_SI_Woolf2021!$I$9:$I$93*$C117*IF(AO$58=Fperm_SI_Woolf2021!$E$9:$E$93,1,EXP(LN((1.1*(Fperm_SI_Woolf2021!$E$9:$E$93-AO$58)-63.1579*EXP(-0.19*Fperm_SI_Woolf2021!$E$9:$E$93)+63.1579*EXP(-0.19*AO$58))/(Fperm_SI_Woolf2021!$E$9:$E$93-AO$58))*(AO$58-Fperm_SI_Woolf2021!$E$9:$E$93)/10))) + Fperm_SI_Woolf2021!$G$9:$G$93*EXP(-Fperm_SI_Woolf2021!$J$9:$J$93*$C117*IF(AO$58=Fperm_SI_Woolf2021!$E$9:$E$93,1,EXP(LN((1.1*(Fperm_SI_Woolf2021!$E$9:$E$93-AO$58)-63.1579*EXP(-0.19*Fperm_SI_Woolf2021!$E$9:$E$93)+63.1579*EXP(-0.19*AO$58))/(Fperm_SI_Woolf2021!$E$9:$E$93-AO$58))*(AO$58-Fperm_SI_Woolf2021!$E$9:$E$93)/10))) + Fperm_SI_Woolf2021!$H$9:$H$93*EXP(-Fperm_SI_Woolf2021!$K$9:$K$93*$C117*IF(AO$58=Fperm_SI_Woolf2021!$E$9:$E$93,1,EXP(LN((1.1*(Fperm_SI_Woolf2021!$E$9:$E$93-AO$58)-63.1579*EXP(-0.19*Fperm_SI_Woolf2021!$E$9:$E$93)+63.1579*EXP(-0.19*AO$58))/(Fperm_SI_Woolf2021!$E$9:$E$93-AO$58))*(AO$58-Fperm_SI_Woolf2021!$E$9:$E$93)/10))),Fperm_SI_Woolf2021!$D$9:$D$93))</f>
        <v>0.33528135121243402</v>
      </c>
      <c r="AP117" s="51" cm="1">
        <f t="array" ref="AP117">MIN(1,SLOPE(Fperm_SI_Woolf2021!$F$9:$F$93*EXP(-Fperm_SI_Woolf2021!$I$9:$I$93*$C117*IF(AP$58=Fperm_SI_Woolf2021!$E$9:$E$93,1,EXP(LN((1.1*(Fperm_SI_Woolf2021!$E$9:$E$93-AP$58)-63.1579*EXP(-0.19*Fperm_SI_Woolf2021!$E$9:$E$93)+63.1579*EXP(-0.19*AP$58))/(Fperm_SI_Woolf2021!$E$9:$E$93-AP$58))*(AP$58-Fperm_SI_Woolf2021!$E$9:$E$93)/10))) + Fperm_SI_Woolf2021!$G$9:$G$93*EXP(-Fperm_SI_Woolf2021!$J$9:$J$93*$C117*IF(AP$58=Fperm_SI_Woolf2021!$E$9:$E$93,1,EXP(LN((1.1*(Fperm_SI_Woolf2021!$E$9:$E$93-AP$58)-63.1579*EXP(-0.19*Fperm_SI_Woolf2021!$E$9:$E$93)+63.1579*EXP(-0.19*AP$58))/(Fperm_SI_Woolf2021!$E$9:$E$93-AP$58))*(AP$58-Fperm_SI_Woolf2021!$E$9:$E$93)/10))) + Fperm_SI_Woolf2021!$H$9:$H$93*EXP(-Fperm_SI_Woolf2021!$K$9:$K$93*$C117*IF(AP$58=Fperm_SI_Woolf2021!$E$9:$E$93,1,EXP(LN((1.1*(Fperm_SI_Woolf2021!$E$9:$E$93-AP$58)-63.1579*EXP(-0.19*Fperm_SI_Woolf2021!$E$9:$E$93)+63.1579*EXP(-0.19*AP$58))/(Fperm_SI_Woolf2021!$E$9:$E$93-AP$58))*(AP$58-Fperm_SI_Woolf2021!$E$9:$E$93)/10))),Fperm_SI_Woolf2021!$D$9:$D$93)*AP$57+INTERCEPT(Fperm_SI_Woolf2021!$F$9:$F$93*EXP(-Fperm_SI_Woolf2021!$I$9:$I$93*$C117*IF(AP$58=Fperm_SI_Woolf2021!$E$9:$E$93,1,EXP(LN((1.1*(Fperm_SI_Woolf2021!$E$9:$E$93-AP$58)-63.1579*EXP(-0.19*Fperm_SI_Woolf2021!$E$9:$E$93)+63.1579*EXP(-0.19*AP$58))/(Fperm_SI_Woolf2021!$E$9:$E$93-AP$58))*(AP$58-Fperm_SI_Woolf2021!$E$9:$E$93)/10))) + Fperm_SI_Woolf2021!$G$9:$G$93*EXP(-Fperm_SI_Woolf2021!$J$9:$J$93*$C117*IF(AP$58=Fperm_SI_Woolf2021!$E$9:$E$93,1,EXP(LN((1.1*(Fperm_SI_Woolf2021!$E$9:$E$93-AP$58)-63.1579*EXP(-0.19*Fperm_SI_Woolf2021!$E$9:$E$93)+63.1579*EXP(-0.19*AP$58))/(Fperm_SI_Woolf2021!$E$9:$E$93-AP$58))*(AP$58-Fperm_SI_Woolf2021!$E$9:$E$93)/10))) + Fperm_SI_Woolf2021!$H$9:$H$93*EXP(-Fperm_SI_Woolf2021!$K$9:$K$93*$C117*IF(AP$58=Fperm_SI_Woolf2021!$E$9:$E$93,1,EXP(LN((1.1*(Fperm_SI_Woolf2021!$E$9:$E$93-AP$58)-63.1579*EXP(-0.19*Fperm_SI_Woolf2021!$E$9:$E$93)+63.1579*EXP(-0.19*AP$58))/(Fperm_SI_Woolf2021!$E$9:$E$93-AP$58))*(AP$58-Fperm_SI_Woolf2021!$E$9:$E$93)/10))),Fperm_SI_Woolf2021!$D$9:$D$93))</f>
        <v>0.3125337112542752</v>
      </c>
      <c r="AQ117" s="51" cm="1">
        <f t="array" ref="AQ117">MIN(1,SLOPE(Fperm_SI_Woolf2021!$F$9:$F$93*EXP(-Fperm_SI_Woolf2021!$I$9:$I$93*$C117*IF(AQ$58=Fperm_SI_Woolf2021!$E$9:$E$93,1,EXP(LN((1.1*(Fperm_SI_Woolf2021!$E$9:$E$93-AQ$58)-63.1579*EXP(-0.19*Fperm_SI_Woolf2021!$E$9:$E$93)+63.1579*EXP(-0.19*AQ$58))/(Fperm_SI_Woolf2021!$E$9:$E$93-AQ$58))*(AQ$58-Fperm_SI_Woolf2021!$E$9:$E$93)/10))) + Fperm_SI_Woolf2021!$G$9:$G$93*EXP(-Fperm_SI_Woolf2021!$J$9:$J$93*$C117*IF(AQ$58=Fperm_SI_Woolf2021!$E$9:$E$93,1,EXP(LN((1.1*(Fperm_SI_Woolf2021!$E$9:$E$93-AQ$58)-63.1579*EXP(-0.19*Fperm_SI_Woolf2021!$E$9:$E$93)+63.1579*EXP(-0.19*AQ$58))/(Fperm_SI_Woolf2021!$E$9:$E$93-AQ$58))*(AQ$58-Fperm_SI_Woolf2021!$E$9:$E$93)/10))) + Fperm_SI_Woolf2021!$H$9:$H$93*EXP(-Fperm_SI_Woolf2021!$K$9:$K$93*$C117*IF(AQ$58=Fperm_SI_Woolf2021!$E$9:$E$93,1,EXP(LN((1.1*(Fperm_SI_Woolf2021!$E$9:$E$93-AQ$58)-63.1579*EXP(-0.19*Fperm_SI_Woolf2021!$E$9:$E$93)+63.1579*EXP(-0.19*AQ$58))/(Fperm_SI_Woolf2021!$E$9:$E$93-AQ$58))*(AQ$58-Fperm_SI_Woolf2021!$E$9:$E$93)/10))),Fperm_SI_Woolf2021!$D$9:$D$93)*AQ$57+INTERCEPT(Fperm_SI_Woolf2021!$F$9:$F$93*EXP(-Fperm_SI_Woolf2021!$I$9:$I$93*$C117*IF(AQ$58=Fperm_SI_Woolf2021!$E$9:$E$93,1,EXP(LN((1.1*(Fperm_SI_Woolf2021!$E$9:$E$93-AQ$58)-63.1579*EXP(-0.19*Fperm_SI_Woolf2021!$E$9:$E$93)+63.1579*EXP(-0.19*AQ$58))/(Fperm_SI_Woolf2021!$E$9:$E$93-AQ$58))*(AQ$58-Fperm_SI_Woolf2021!$E$9:$E$93)/10))) + Fperm_SI_Woolf2021!$G$9:$G$93*EXP(-Fperm_SI_Woolf2021!$J$9:$J$93*$C117*IF(AQ$58=Fperm_SI_Woolf2021!$E$9:$E$93,1,EXP(LN((1.1*(Fperm_SI_Woolf2021!$E$9:$E$93-AQ$58)-63.1579*EXP(-0.19*Fperm_SI_Woolf2021!$E$9:$E$93)+63.1579*EXP(-0.19*AQ$58))/(Fperm_SI_Woolf2021!$E$9:$E$93-AQ$58))*(AQ$58-Fperm_SI_Woolf2021!$E$9:$E$93)/10))) + Fperm_SI_Woolf2021!$H$9:$H$93*EXP(-Fperm_SI_Woolf2021!$K$9:$K$93*$C117*IF(AQ$58=Fperm_SI_Woolf2021!$E$9:$E$93,1,EXP(LN((1.1*(Fperm_SI_Woolf2021!$E$9:$E$93-AQ$58)-63.1579*EXP(-0.19*Fperm_SI_Woolf2021!$E$9:$E$93)+63.1579*EXP(-0.19*AQ$58))/(Fperm_SI_Woolf2021!$E$9:$E$93-AQ$58))*(AQ$58-Fperm_SI_Woolf2021!$E$9:$E$93)/10))),Fperm_SI_Woolf2021!$D$9:$D$93))</f>
        <v>0.28978607129611633</v>
      </c>
      <c r="AR117" s="51" cm="1">
        <f t="array" ref="AR117">MIN(1,SLOPE(Fperm_SI_Woolf2021!$F$9:$F$93*EXP(-Fperm_SI_Woolf2021!$I$9:$I$93*$C117*IF(AR$58=Fperm_SI_Woolf2021!$E$9:$E$93,1,EXP(LN((1.1*(Fperm_SI_Woolf2021!$E$9:$E$93-AR$58)-63.1579*EXP(-0.19*Fperm_SI_Woolf2021!$E$9:$E$93)+63.1579*EXP(-0.19*AR$58))/(Fperm_SI_Woolf2021!$E$9:$E$93-AR$58))*(AR$58-Fperm_SI_Woolf2021!$E$9:$E$93)/10))) + Fperm_SI_Woolf2021!$G$9:$G$93*EXP(-Fperm_SI_Woolf2021!$J$9:$J$93*$C117*IF(AR$58=Fperm_SI_Woolf2021!$E$9:$E$93,1,EXP(LN((1.1*(Fperm_SI_Woolf2021!$E$9:$E$93-AR$58)-63.1579*EXP(-0.19*Fperm_SI_Woolf2021!$E$9:$E$93)+63.1579*EXP(-0.19*AR$58))/(Fperm_SI_Woolf2021!$E$9:$E$93-AR$58))*(AR$58-Fperm_SI_Woolf2021!$E$9:$E$93)/10))) + Fperm_SI_Woolf2021!$H$9:$H$93*EXP(-Fperm_SI_Woolf2021!$K$9:$K$93*$C117*IF(AR$58=Fperm_SI_Woolf2021!$E$9:$E$93,1,EXP(LN((1.1*(Fperm_SI_Woolf2021!$E$9:$E$93-AR$58)-63.1579*EXP(-0.19*Fperm_SI_Woolf2021!$E$9:$E$93)+63.1579*EXP(-0.19*AR$58))/(Fperm_SI_Woolf2021!$E$9:$E$93-AR$58))*(AR$58-Fperm_SI_Woolf2021!$E$9:$E$93)/10))),Fperm_SI_Woolf2021!$D$9:$D$93)*AR$57+INTERCEPT(Fperm_SI_Woolf2021!$F$9:$F$93*EXP(-Fperm_SI_Woolf2021!$I$9:$I$93*$C117*IF(AR$58=Fperm_SI_Woolf2021!$E$9:$E$93,1,EXP(LN((1.1*(Fperm_SI_Woolf2021!$E$9:$E$93-AR$58)-63.1579*EXP(-0.19*Fperm_SI_Woolf2021!$E$9:$E$93)+63.1579*EXP(-0.19*AR$58))/(Fperm_SI_Woolf2021!$E$9:$E$93-AR$58))*(AR$58-Fperm_SI_Woolf2021!$E$9:$E$93)/10))) + Fperm_SI_Woolf2021!$G$9:$G$93*EXP(-Fperm_SI_Woolf2021!$J$9:$J$93*$C117*IF(AR$58=Fperm_SI_Woolf2021!$E$9:$E$93,1,EXP(LN((1.1*(Fperm_SI_Woolf2021!$E$9:$E$93-AR$58)-63.1579*EXP(-0.19*Fperm_SI_Woolf2021!$E$9:$E$93)+63.1579*EXP(-0.19*AR$58))/(Fperm_SI_Woolf2021!$E$9:$E$93-AR$58))*(AR$58-Fperm_SI_Woolf2021!$E$9:$E$93)/10))) + Fperm_SI_Woolf2021!$H$9:$H$93*EXP(-Fperm_SI_Woolf2021!$K$9:$K$93*$C117*IF(AR$58=Fperm_SI_Woolf2021!$E$9:$E$93,1,EXP(LN((1.1*(Fperm_SI_Woolf2021!$E$9:$E$93-AR$58)-63.1579*EXP(-0.19*Fperm_SI_Woolf2021!$E$9:$E$93)+63.1579*EXP(-0.19*AR$58))/(Fperm_SI_Woolf2021!$E$9:$E$93-AR$58))*(AR$58-Fperm_SI_Woolf2021!$E$9:$E$93)/10))),Fperm_SI_Woolf2021!$D$9:$D$93))</f>
        <v>0.26703843133795752</v>
      </c>
      <c r="AS117" s="51" cm="1">
        <f t="array" ref="AS117">MIN(1,SLOPE(Fperm_SI_Woolf2021!$F$9:$F$93*EXP(-Fperm_SI_Woolf2021!$I$9:$I$93*$C117*IF(AS$58=Fperm_SI_Woolf2021!$E$9:$E$93,1,EXP(LN((1.1*(Fperm_SI_Woolf2021!$E$9:$E$93-AS$58)-63.1579*EXP(-0.19*Fperm_SI_Woolf2021!$E$9:$E$93)+63.1579*EXP(-0.19*AS$58))/(Fperm_SI_Woolf2021!$E$9:$E$93-AS$58))*(AS$58-Fperm_SI_Woolf2021!$E$9:$E$93)/10))) + Fperm_SI_Woolf2021!$G$9:$G$93*EXP(-Fperm_SI_Woolf2021!$J$9:$J$93*$C117*IF(AS$58=Fperm_SI_Woolf2021!$E$9:$E$93,1,EXP(LN((1.1*(Fperm_SI_Woolf2021!$E$9:$E$93-AS$58)-63.1579*EXP(-0.19*Fperm_SI_Woolf2021!$E$9:$E$93)+63.1579*EXP(-0.19*AS$58))/(Fperm_SI_Woolf2021!$E$9:$E$93-AS$58))*(AS$58-Fperm_SI_Woolf2021!$E$9:$E$93)/10))) + Fperm_SI_Woolf2021!$H$9:$H$93*EXP(-Fperm_SI_Woolf2021!$K$9:$K$93*$C117*IF(AS$58=Fperm_SI_Woolf2021!$E$9:$E$93,1,EXP(LN((1.1*(Fperm_SI_Woolf2021!$E$9:$E$93-AS$58)-63.1579*EXP(-0.19*Fperm_SI_Woolf2021!$E$9:$E$93)+63.1579*EXP(-0.19*AS$58))/(Fperm_SI_Woolf2021!$E$9:$E$93-AS$58))*(AS$58-Fperm_SI_Woolf2021!$E$9:$E$93)/10))),Fperm_SI_Woolf2021!$D$9:$D$93)*AS$57+INTERCEPT(Fperm_SI_Woolf2021!$F$9:$F$93*EXP(-Fperm_SI_Woolf2021!$I$9:$I$93*$C117*IF(AS$58=Fperm_SI_Woolf2021!$E$9:$E$93,1,EXP(LN((1.1*(Fperm_SI_Woolf2021!$E$9:$E$93-AS$58)-63.1579*EXP(-0.19*Fperm_SI_Woolf2021!$E$9:$E$93)+63.1579*EXP(-0.19*AS$58))/(Fperm_SI_Woolf2021!$E$9:$E$93-AS$58))*(AS$58-Fperm_SI_Woolf2021!$E$9:$E$93)/10))) + Fperm_SI_Woolf2021!$G$9:$G$93*EXP(-Fperm_SI_Woolf2021!$J$9:$J$93*$C117*IF(AS$58=Fperm_SI_Woolf2021!$E$9:$E$93,1,EXP(LN((1.1*(Fperm_SI_Woolf2021!$E$9:$E$93-AS$58)-63.1579*EXP(-0.19*Fperm_SI_Woolf2021!$E$9:$E$93)+63.1579*EXP(-0.19*AS$58))/(Fperm_SI_Woolf2021!$E$9:$E$93-AS$58))*(AS$58-Fperm_SI_Woolf2021!$E$9:$E$93)/10))) + Fperm_SI_Woolf2021!$H$9:$H$93*EXP(-Fperm_SI_Woolf2021!$K$9:$K$93*$C117*IF(AS$58=Fperm_SI_Woolf2021!$E$9:$E$93,1,EXP(LN((1.1*(Fperm_SI_Woolf2021!$E$9:$E$93-AS$58)-63.1579*EXP(-0.19*Fperm_SI_Woolf2021!$E$9:$E$93)+63.1579*EXP(-0.19*AS$58))/(Fperm_SI_Woolf2021!$E$9:$E$93-AS$58))*(AS$58-Fperm_SI_Woolf2021!$E$9:$E$93)/10))),Fperm_SI_Woolf2021!$D$9:$D$93))</f>
        <v>0.24429079137979864</v>
      </c>
      <c r="AT117" s="51" cm="1">
        <f t="array" ref="AT117">MIN(1,SLOPE(Fperm_SI_Woolf2021!$F$9:$F$93*EXP(-Fperm_SI_Woolf2021!$I$9:$I$93*$C117*IF(AT$58=Fperm_SI_Woolf2021!$E$9:$E$93,1,EXP(LN((1.1*(Fperm_SI_Woolf2021!$E$9:$E$93-AT$58)-63.1579*EXP(-0.19*Fperm_SI_Woolf2021!$E$9:$E$93)+63.1579*EXP(-0.19*AT$58))/(Fperm_SI_Woolf2021!$E$9:$E$93-AT$58))*(AT$58-Fperm_SI_Woolf2021!$E$9:$E$93)/10))) + Fperm_SI_Woolf2021!$G$9:$G$93*EXP(-Fperm_SI_Woolf2021!$J$9:$J$93*$C117*IF(AT$58=Fperm_SI_Woolf2021!$E$9:$E$93,1,EXP(LN((1.1*(Fperm_SI_Woolf2021!$E$9:$E$93-AT$58)-63.1579*EXP(-0.19*Fperm_SI_Woolf2021!$E$9:$E$93)+63.1579*EXP(-0.19*AT$58))/(Fperm_SI_Woolf2021!$E$9:$E$93-AT$58))*(AT$58-Fperm_SI_Woolf2021!$E$9:$E$93)/10))) + Fperm_SI_Woolf2021!$H$9:$H$93*EXP(-Fperm_SI_Woolf2021!$K$9:$K$93*$C117*IF(AT$58=Fperm_SI_Woolf2021!$E$9:$E$93,1,EXP(LN((1.1*(Fperm_SI_Woolf2021!$E$9:$E$93-AT$58)-63.1579*EXP(-0.19*Fperm_SI_Woolf2021!$E$9:$E$93)+63.1579*EXP(-0.19*AT$58))/(Fperm_SI_Woolf2021!$E$9:$E$93-AT$58))*(AT$58-Fperm_SI_Woolf2021!$E$9:$E$93)/10))),Fperm_SI_Woolf2021!$D$9:$D$93)*AT$57+INTERCEPT(Fperm_SI_Woolf2021!$F$9:$F$93*EXP(-Fperm_SI_Woolf2021!$I$9:$I$93*$C117*IF(AT$58=Fperm_SI_Woolf2021!$E$9:$E$93,1,EXP(LN((1.1*(Fperm_SI_Woolf2021!$E$9:$E$93-AT$58)-63.1579*EXP(-0.19*Fperm_SI_Woolf2021!$E$9:$E$93)+63.1579*EXP(-0.19*AT$58))/(Fperm_SI_Woolf2021!$E$9:$E$93-AT$58))*(AT$58-Fperm_SI_Woolf2021!$E$9:$E$93)/10))) + Fperm_SI_Woolf2021!$G$9:$G$93*EXP(-Fperm_SI_Woolf2021!$J$9:$J$93*$C117*IF(AT$58=Fperm_SI_Woolf2021!$E$9:$E$93,1,EXP(LN((1.1*(Fperm_SI_Woolf2021!$E$9:$E$93-AT$58)-63.1579*EXP(-0.19*Fperm_SI_Woolf2021!$E$9:$E$93)+63.1579*EXP(-0.19*AT$58))/(Fperm_SI_Woolf2021!$E$9:$E$93-AT$58))*(AT$58-Fperm_SI_Woolf2021!$E$9:$E$93)/10))) + Fperm_SI_Woolf2021!$H$9:$H$93*EXP(-Fperm_SI_Woolf2021!$K$9:$K$93*$C117*IF(AT$58=Fperm_SI_Woolf2021!$E$9:$E$93,1,EXP(LN((1.1*(Fperm_SI_Woolf2021!$E$9:$E$93-AT$58)-63.1579*EXP(-0.19*Fperm_SI_Woolf2021!$E$9:$E$93)+63.1579*EXP(-0.19*AT$58))/(Fperm_SI_Woolf2021!$E$9:$E$93-AT$58))*(AT$58-Fperm_SI_Woolf2021!$E$9:$E$93)/10))),Fperm_SI_Woolf2021!$D$9:$D$93))</f>
        <v>0.22154315142163983</v>
      </c>
      <c r="AU117" s="51" cm="1">
        <f t="array" ref="AU117">MIN(1,SLOPE(Fperm_SI_Woolf2021!$F$9:$F$93*EXP(-Fperm_SI_Woolf2021!$I$9:$I$93*$C117*IF(AU$58=Fperm_SI_Woolf2021!$E$9:$E$93,1,EXP(LN((1.1*(Fperm_SI_Woolf2021!$E$9:$E$93-AU$58)-63.1579*EXP(-0.19*Fperm_SI_Woolf2021!$E$9:$E$93)+63.1579*EXP(-0.19*AU$58))/(Fperm_SI_Woolf2021!$E$9:$E$93-AU$58))*(AU$58-Fperm_SI_Woolf2021!$E$9:$E$93)/10))) + Fperm_SI_Woolf2021!$G$9:$G$93*EXP(-Fperm_SI_Woolf2021!$J$9:$J$93*$C117*IF(AU$58=Fperm_SI_Woolf2021!$E$9:$E$93,1,EXP(LN((1.1*(Fperm_SI_Woolf2021!$E$9:$E$93-AU$58)-63.1579*EXP(-0.19*Fperm_SI_Woolf2021!$E$9:$E$93)+63.1579*EXP(-0.19*AU$58))/(Fperm_SI_Woolf2021!$E$9:$E$93-AU$58))*(AU$58-Fperm_SI_Woolf2021!$E$9:$E$93)/10))) + Fperm_SI_Woolf2021!$H$9:$H$93*EXP(-Fperm_SI_Woolf2021!$K$9:$K$93*$C117*IF(AU$58=Fperm_SI_Woolf2021!$E$9:$E$93,1,EXP(LN((1.1*(Fperm_SI_Woolf2021!$E$9:$E$93-AU$58)-63.1579*EXP(-0.19*Fperm_SI_Woolf2021!$E$9:$E$93)+63.1579*EXP(-0.19*AU$58))/(Fperm_SI_Woolf2021!$E$9:$E$93-AU$58))*(AU$58-Fperm_SI_Woolf2021!$E$9:$E$93)/10))),Fperm_SI_Woolf2021!$D$9:$D$93)*AU$57+INTERCEPT(Fperm_SI_Woolf2021!$F$9:$F$93*EXP(-Fperm_SI_Woolf2021!$I$9:$I$93*$C117*IF(AU$58=Fperm_SI_Woolf2021!$E$9:$E$93,1,EXP(LN((1.1*(Fperm_SI_Woolf2021!$E$9:$E$93-AU$58)-63.1579*EXP(-0.19*Fperm_SI_Woolf2021!$E$9:$E$93)+63.1579*EXP(-0.19*AU$58))/(Fperm_SI_Woolf2021!$E$9:$E$93-AU$58))*(AU$58-Fperm_SI_Woolf2021!$E$9:$E$93)/10))) + Fperm_SI_Woolf2021!$G$9:$G$93*EXP(-Fperm_SI_Woolf2021!$J$9:$J$93*$C117*IF(AU$58=Fperm_SI_Woolf2021!$E$9:$E$93,1,EXP(LN((1.1*(Fperm_SI_Woolf2021!$E$9:$E$93-AU$58)-63.1579*EXP(-0.19*Fperm_SI_Woolf2021!$E$9:$E$93)+63.1579*EXP(-0.19*AU$58))/(Fperm_SI_Woolf2021!$E$9:$E$93-AU$58))*(AU$58-Fperm_SI_Woolf2021!$E$9:$E$93)/10))) + Fperm_SI_Woolf2021!$H$9:$H$93*EXP(-Fperm_SI_Woolf2021!$K$9:$K$93*$C117*IF(AU$58=Fperm_SI_Woolf2021!$E$9:$E$93,1,EXP(LN((1.1*(Fperm_SI_Woolf2021!$E$9:$E$93-AU$58)-63.1579*EXP(-0.19*Fperm_SI_Woolf2021!$E$9:$E$93)+63.1579*EXP(-0.19*AU$58))/(Fperm_SI_Woolf2021!$E$9:$E$93-AU$58))*(AU$58-Fperm_SI_Woolf2021!$E$9:$E$93)/10))),Fperm_SI_Woolf2021!$D$9:$D$93))</f>
        <v>0.19879551146348096</v>
      </c>
      <c r="AV117" s="51" cm="1">
        <f t="array" ref="AV117">MIN(1,SLOPE(Fperm_SI_Woolf2021!$F$9:$F$93*EXP(-Fperm_SI_Woolf2021!$I$9:$I$93*$C117*IF(AV$58=Fperm_SI_Woolf2021!$E$9:$E$93,1,EXP(LN((1.1*(Fperm_SI_Woolf2021!$E$9:$E$93-AV$58)-63.1579*EXP(-0.19*Fperm_SI_Woolf2021!$E$9:$E$93)+63.1579*EXP(-0.19*AV$58))/(Fperm_SI_Woolf2021!$E$9:$E$93-AV$58))*(AV$58-Fperm_SI_Woolf2021!$E$9:$E$93)/10))) + Fperm_SI_Woolf2021!$G$9:$G$93*EXP(-Fperm_SI_Woolf2021!$J$9:$J$93*$C117*IF(AV$58=Fperm_SI_Woolf2021!$E$9:$E$93,1,EXP(LN((1.1*(Fperm_SI_Woolf2021!$E$9:$E$93-AV$58)-63.1579*EXP(-0.19*Fperm_SI_Woolf2021!$E$9:$E$93)+63.1579*EXP(-0.19*AV$58))/(Fperm_SI_Woolf2021!$E$9:$E$93-AV$58))*(AV$58-Fperm_SI_Woolf2021!$E$9:$E$93)/10))) + Fperm_SI_Woolf2021!$H$9:$H$93*EXP(-Fperm_SI_Woolf2021!$K$9:$K$93*$C117*IF(AV$58=Fperm_SI_Woolf2021!$E$9:$E$93,1,EXP(LN((1.1*(Fperm_SI_Woolf2021!$E$9:$E$93-AV$58)-63.1579*EXP(-0.19*Fperm_SI_Woolf2021!$E$9:$E$93)+63.1579*EXP(-0.19*AV$58))/(Fperm_SI_Woolf2021!$E$9:$E$93-AV$58))*(AV$58-Fperm_SI_Woolf2021!$E$9:$E$93)/10))),Fperm_SI_Woolf2021!$D$9:$D$93)*AV$57+INTERCEPT(Fperm_SI_Woolf2021!$F$9:$F$93*EXP(-Fperm_SI_Woolf2021!$I$9:$I$93*$C117*IF(AV$58=Fperm_SI_Woolf2021!$E$9:$E$93,1,EXP(LN((1.1*(Fperm_SI_Woolf2021!$E$9:$E$93-AV$58)-63.1579*EXP(-0.19*Fperm_SI_Woolf2021!$E$9:$E$93)+63.1579*EXP(-0.19*AV$58))/(Fperm_SI_Woolf2021!$E$9:$E$93-AV$58))*(AV$58-Fperm_SI_Woolf2021!$E$9:$E$93)/10))) + Fperm_SI_Woolf2021!$G$9:$G$93*EXP(-Fperm_SI_Woolf2021!$J$9:$J$93*$C117*IF(AV$58=Fperm_SI_Woolf2021!$E$9:$E$93,1,EXP(LN((1.1*(Fperm_SI_Woolf2021!$E$9:$E$93-AV$58)-63.1579*EXP(-0.19*Fperm_SI_Woolf2021!$E$9:$E$93)+63.1579*EXP(-0.19*AV$58))/(Fperm_SI_Woolf2021!$E$9:$E$93-AV$58))*(AV$58-Fperm_SI_Woolf2021!$E$9:$E$93)/10))) + Fperm_SI_Woolf2021!$H$9:$H$93*EXP(-Fperm_SI_Woolf2021!$K$9:$K$93*$C117*IF(AV$58=Fperm_SI_Woolf2021!$E$9:$E$93,1,EXP(LN((1.1*(Fperm_SI_Woolf2021!$E$9:$E$93-AV$58)-63.1579*EXP(-0.19*Fperm_SI_Woolf2021!$E$9:$E$93)+63.1579*EXP(-0.19*AV$58))/(Fperm_SI_Woolf2021!$E$9:$E$93-AV$58))*(AV$58-Fperm_SI_Woolf2021!$E$9:$E$93)/10))),Fperm_SI_Woolf2021!$D$9:$D$93))</f>
        <v>0.17604787150532208</v>
      </c>
      <c r="AW117" s="51" cm="1">
        <f t="array" ref="AW117">MIN(1,SLOPE(Fperm_SI_Woolf2021!$F$9:$F$93*EXP(-Fperm_SI_Woolf2021!$I$9:$I$93*$C117*IF(AW$58=Fperm_SI_Woolf2021!$E$9:$E$93,1,EXP(LN((1.1*(Fperm_SI_Woolf2021!$E$9:$E$93-AW$58)-63.1579*EXP(-0.19*Fperm_SI_Woolf2021!$E$9:$E$93)+63.1579*EXP(-0.19*AW$58))/(Fperm_SI_Woolf2021!$E$9:$E$93-AW$58))*(AW$58-Fperm_SI_Woolf2021!$E$9:$E$93)/10))) + Fperm_SI_Woolf2021!$G$9:$G$93*EXP(-Fperm_SI_Woolf2021!$J$9:$J$93*$C117*IF(AW$58=Fperm_SI_Woolf2021!$E$9:$E$93,1,EXP(LN((1.1*(Fperm_SI_Woolf2021!$E$9:$E$93-AW$58)-63.1579*EXP(-0.19*Fperm_SI_Woolf2021!$E$9:$E$93)+63.1579*EXP(-0.19*AW$58))/(Fperm_SI_Woolf2021!$E$9:$E$93-AW$58))*(AW$58-Fperm_SI_Woolf2021!$E$9:$E$93)/10))) + Fperm_SI_Woolf2021!$H$9:$H$93*EXP(-Fperm_SI_Woolf2021!$K$9:$K$93*$C117*IF(AW$58=Fperm_SI_Woolf2021!$E$9:$E$93,1,EXP(LN((1.1*(Fperm_SI_Woolf2021!$E$9:$E$93-AW$58)-63.1579*EXP(-0.19*Fperm_SI_Woolf2021!$E$9:$E$93)+63.1579*EXP(-0.19*AW$58))/(Fperm_SI_Woolf2021!$E$9:$E$93-AW$58))*(AW$58-Fperm_SI_Woolf2021!$E$9:$E$93)/10))),Fperm_SI_Woolf2021!$D$9:$D$93)*AW$57+INTERCEPT(Fperm_SI_Woolf2021!$F$9:$F$93*EXP(-Fperm_SI_Woolf2021!$I$9:$I$93*$C117*IF(AW$58=Fperm_SI_Woolf2021!$E$9:$E$93,1,EXP(LN((1.1*(Fperm_SI_Woolf2021!$E$9:$E$93-AW$58)-63.1579*EXP(-0.19*Fperm_SI_Woolf2021!$E$9:$E$93)+63.1579*EXP(-0.19*AW$58))/(Fperm_SI_Woolf2021!$E$9:$E$93-AW$58))*(AW$58-Fperm_SI_Woolf2021!$E$9:$E$93)/10))) + Fperm_SI_Woolf2021!$G$9:$G$93*EXP(-Fperm_SI_Woolf2021!$J$9:$J$93*$C117*IF(AW$58=Fperm_SI_Woolf2021!$E$9:$E$93,1,EXP(LN((1.1*(Fperm_SI_Woolf2021!$E$9:$E$93-AW$58)-63.1579*EXP(-0.19*Fperm_SI_Woolf2021!$E$9:$E$93)+63.1579*EXP(-0.19*AW$58))/(Fperm_SI_Woolf2021!$E$9:$E$93-AW$58))*(AW$58-Fperm_SI_Woolf2021!$E$9:$E$93)/10))) + Fperm_SI_Woolf2021!$H$9:$H$93*EXP(-Fperm_SI_Woolf2021!$K$9:$K$93*$C117*IF(AW$58=Fperm_SI_Woolf2021!$E$9:$E$93,1,EXP(LN((1.1*(Fperm_SI_Woolf2021!$E$9:$E$93-AW$58)-63.1579*EXP(-0.19*Fperm_SI_Woolf2021!$E$9:$E$93)+63.1579*EXP(-0.19*AW$58))/(Fperm_SI_Woolf2021!$E$9:$E$93-AW$58))*(AW$58-Fperm_SI_Woolf2021!$E$9:$E$93)/10))),Fperm_SI_Woolf2021!$D$9:$D$93))</f>
        <v>0.40848878052578685</v>
      </c>
      <c r="AX117" s="51" cm="1">
        <f t="array" ref="AX117">MIN(1,SLOPE(Fperm_SI_Woolf2021!$F$9:$F$93*EXP(-Fperm_SI_Woolf2021!$I$9:$I$93*$C117*IF(AX$58=Fperm_SI_Woolf2021!$E$9:$E$93,1,EXP(LN((1.1*(Fperm_SI_Woolf2021!$E$9:$E$93-AX$58)-63.1579*EXP(-0.19*Fperm_SI_Woolf2021!$E$9:$E$93)+63.1579*EXP(-0.19*AX$58))/(Fperm_SI_Woolf2021!$E$9:$E$93-AX$58))*(AX$58-Fperm_SI_Woolf2021!$E$9:$E$93)/10))) + Fperm_SI_Woolf2021!$G$9:$G$93*EXP(-Fperm_SI_Woolf2021!$J$9:$J$93*$C117*IF(AX$58=Fperm_SI_Woolf2021!$E$9:$E$93,1,EXP(LN((1.1*(Fperm_SI_Woolf2021!$E$9:$E$93-AX$58)-63.1579*EXP(-0.19*Fperm_SI_Woolf2021!$E$9:$E$93)+63.1579*EXP(-0.19*AX$58))/(Fperm_SI_Woolf2021!$E$9:$E$93-AX$58))*(AX$58-Fperm_SI_Woolf2021!$E$9:$E$93)/10))) + Fperm_SI_Woolf2021!$H$9:$H$93*EXP(-Fperm_SI_Woolf2021!$K$9:$K$93*$C117*IF(AX$58=Fperm_SI_Woolf2021!$E$9:$E$93,1,EXP(LN((1.1*(Fperm_SI_Woolf2021!$E$9:$E$93-AX$58)-63.1579*EXP(-0.19*Fperm_SI_Woolf2021!$E$9:$E$93)+63.1579*EXP(-0.19*AX$58))/(Fperm_SI_Woolf2021!$E$9:$E$93-AX$58))*(AX$58-Fperm_SI_Woolf2021!$E$9:$E$93)/10))),Fperm_SI_Woolf2021!$D$9:$D$93)*AX$57+INTERCEPT(Fperm_SI_Woolf2021!$F$9:$F$93*EXP(-Fperm_SI_Woolf2021!$I$9:$I$93*$C117*IF(AX$58=Fperm_SI_Woolf2021!$E$9:$E$93,1,EXP(LN((1.1*(Fperm_SI_Woolf2021!$E$9:$E$93-AX$58)-63.1579*EXP(-0.19*Fperm_SI_Woolf2021!$E$9:$E$93)+63.1579*EXP(-0.19*AX$58))/(Fperm_SI_Woolf2021!$E$9:$E$93-AX$58))*(AX$58-Fperm_SI_Woolf2021!$E$9:$E$93)/10))) + Fperm_SI_Woolf2021!$G$9:$G$93*EXP(-Fperm_SI_Woolf2021!$J$9:$J$93*$C117*IF(AX$58=Fperm_SI_Woolf2021!$E$9:$E$93,1,EXP(LN((1.1*(Fperm_SI_Woolf2021!$E$9:$E$93-AX$58)-63.1579*EXP(-0.19*Fperm_SI_Woolf2021!$E$9:$E$93)+63.1579*EXP(-0.19*AX$58))/(Fperm_SI_Woolf2021!$E$9:$E$93-AX$58))*(AX$58-Fperm_SI_Woolf2021!$E$9:$E$93)/10))) + Fperm_SI_Woolf2021!$H$9:$H$93*EXP(-Fperm_SI_Woolf2021!$K$9:$K$93*$C117*IF(AX$58=Fperm_SI_Woolf2021!$E$9:$E$93,1,EXP(LN((1.1*(Fperm_SI_Woolf2021!$E$9:$E$93-AX$58)-63.1579*EXP(-0.19*Fperm_SI_Woolf2021!$E$9:$E$93)+63.1579*EXP(-0.19*AX$58))/(Fperm_SI_Woolf2021!$E$9:$E$93-AX$58))*(AX$58-Fperm_SI_Woolf2021!$E$9:$E$93)/10))),Fperm_SI_Woolf2021!$D$9:$D$93))</f>
        <v>0.38930370930011915</v>
      </c>
      <c r="AY117" s="51" cm="1">
        <f t="array" ref="AY117">MIN(1,SLOPE(Fperm_SI_Woolf2021!$F$9:$F$93*EXP(-Fperm_SI_Woolf2021!$I$9:$I$93*$C117*IF(AY$58=Fperm_SI_Woolf2021!$E$9:$E$93,1,EXP(LN((1.1*(Fperm_SI_Woolf2021!$E$9:$E$93-AY$58)-63.1579*EXP(-0.19*Fperm_SI_Woolf2021!$E$9:$E$93)+63.1579*EXP(-0.19*AY$58))/(Fperm_SI_Woolf2021!$E$9:$E$93-AY$58))*(AY$58-Fperm_SI_Woolf2021!$E$9:$E$93)/10))) + Fperm_SI_Woolf2021!$G$9:$G$93*EXP(-Fperm_SI_Woolf2021!$J$9:$J$93*$C117*IF(AY$58=Fperm_SI_Woolf2021!$E$9:$E$93,1,EXP(LN((1.1*(Fperm_SI_Woolf2021!$E$9:$E$93-AY$58)-63.1579*EXP(-0.19*Fperm_SI_Woolf2021!$E$9:$E$93)+63.1579*EXP(-0.19*AY$58))/(Fperm_SI_Woolf2021!$E$9:$E$93-AY$58))*(AY$58-Fperm_SI_Woolf2021!$E$9:$E$93)/10))) + Fperm_SI_Woolf2021!$H$9:$H$93*EXP(-Fperm_SI_Woolf2021!$K$9:$K$93*$C117*IF(AY$58=Fperm_SI_Woolf2021!$E$9:$E$93,1,EXP(LN((1.1*(Fperm_SI_Woolf2021!$E$9:$E$93-AY$58)-63.1579*EXP(-0.19*Fperm_SI_Woolf2021!$E$9:$E$93)+63.1579*EXP(-0.19*AY$58))/(Fperm_SI_Woolf2021!$E$9:$E$93-AY$58))*(AY$58-Fperm_SI_Woolf2021!$E$9:$E$93)/10))),Fperm_SI_Woolf2021!$D$9:$D$93)*AY$57+INTERCEPT(Fperm_SI_Woolf2021!$F$9:$F$93*EXP(-Fperm_SI_Woolf2021!$I$9:$I$93*$C117*IF(AY$58=Fperm_SI_Woolf2021!$E$9:$E$93,1,EXP(LN((1.1*(Fperm_SI_Woolf2021!$E$9:$E$93-AY$58)-63.1579*EXP(-0.19*Fperm_SI_Woolf2021!$E$9:$E$93)+63.1579*EXP(-0.19*AY$58))/(Fperm_SI_Woolf2021!$E$9:$E$93-AY$58))*(AY$58-Fperm_SI_Woolf2021!$E$9:$E$93)/10))) + Fperm_SI_Woolf2021!$G$9:$G$93*EXP(-Fperm_SI_Woolf2021!$J$9:$J$93*$C117*IF(AY$58=Fperm_SI_Woolf2021!$E$9:$E$93,1,EXP(LN((1.1*(Fperm_SI_Woolf2021!$E$9:$E$93-AY$58)-63.1579*EXP(-0.19*Fperm_SI_Woolf2021!$E$9:$E$93)+63.1579*EXP(-0.19*AY$58))/(Fperm_SI_Woolf2021!$E$9:$E$93-AY$58))*(AY$58-Fperm_SI_Woolf2021!$E$9:$E$93)/10))) + Fperm_SI_Woolf2021!$H$9:$H$93*EXP(-Fperm_SI_Woolf2021!$K$9:$K$93*$C117*IF(AY$58=Fperm_SI_Woolf2021!$E$9:$E$93,1,EXP(LN((1.1*(Fperm_SI_Woolf2021!$E$9:$E$93-AY$58)-63.1579*EXP(-0.19*Fperm_SI_Woolf2021!$E$9:$E$93)+63.1579*EXP(-0.19*AY$58))/(Fperm_SI_Woolf2021!$E$9:$E$93-AY$58))*(AY$58-Fperm_SI_Woolf2021!$E$9:$E$93)/10))),Fperm_SI_Woolf2021!$D$9:$D$93))</f>
        <v>0.3701186380744515</v>
      </c>
      <c r="AZ117" s="51" cm="1">
        <f t="array" ref="AZ117">MIN(1,SLOPE(Fperm_SI_Woolf2021!$F$9:$F$93*EXP(-Fperm_SI_Woolf2021!$I$9:$I$93*$C117*IF(AZ$58=Fperm_SI_Woolf2021!$E$9:$E$93,1,EXP(LN((1.1*(Fperm_SI_Woolf2021!$E$9:$E$93-AZ$58)-63.1579*EXP(-0.19*Fperm_SI_Woolf2021!$E$9:$E$93)+63.1579*EXP(-0.19*AZ$58))/(Fperm_SI_Woolf2021!$E$9:$E$93-AZ$58))*(AZ$58-Fperm_SI_Woolf2021!$E$9:$E$93)/10))) + Fperm_SI_Woolf2021!$G$9:$G$93*EXP(-Fperm_SI_Woolf2021!$J$9:$J$93*$C117*IF(AZ$58=Fperm_SI_Woolf2021!$E$9:$E$93,1,EXP(LN((1.1*(Fperm_SI_Woolf2021!$E$9:$E$93-AZ$58)-63.1579*EXP(-0.19*Fperm_SI_Woolf2021!$E$9:$E$93)+63.1579*EXP(-0.19*AZ$58))/(Fperm_SI_Woolf2021!$E$9:$E$93-AZ$58))*(AZ$58-Fperm_SI_Woolf2021!$E$9:$E$93)/10))) + Fperm_SI_Woolf2021!$H$9:$H$93*EXP(-Fperm_SI_Woolf2021!$K$9:$K$93*$C117*IF(AZ$58=Fperm_SI_Woolf2021!$E$9:$E$93,1,EXP(LN((1.1*(Fperm_SI_Woolf2021!$E$9:$E$93-AZ$58)-63.1579*EXP(-0.19*Fperm_SI_Woolf2021!$E$9:$E$93)+63.1579*EXP(-0.19*AZ$58))/(Fperm_SI_Woolf2021!$E$9:$E$93-AZ$58))*(AZ$58-Fperm_SI_Woolf2021!$E$9:$E$93)/10))),Fperm_SI_Woolf2021!$D$9:$D$93)*AZ$57+INTERCEPT(Fperm_SI_Woolf2021!$F$9:$F$93*EXP(-Fperm_SI_Woolf2021!$I$9:$I$93*$C117*IF(AZ$58=Fperm_SI_Woolf2021!$E$9:$E$93,1,EXP(LN((1.1*(Fperm_SI_Woolf2021!$E$9:$E$93-AZ$58)-63.1579*EXP(-0.19*Fperm_SI_Woolf2021!$E$9:$E$93)+63.1579*EXP(-0.19*AZ$58))/(Fperm_SI_Woolf2021!$E$9:$E$93-AZ$58))*(AZ$58-Fperm_SI_Woolf2021!$E$9:$E$93)/10))) + Fperm_SI_Woolf2021!$G$9:$G$93*EXP(-Fperm_SI_Woolf2021!$J$9:$J$93*$C117*IF(AZ$58=Fperm_SI_Woolf2021!$E$9:$E$93,1,EXP(LN((1.1*(Fperm_SI_Woolf2021!$E$9:$E$93-AZ$58)-63.1579*EXP(-0.19*Fperm_SI_Woolf2021!$E$9:$E$93)+63.1579*EXP(-0.19*AZ$58))/(Fperm_SI_Woolf2021!$E$9:$E$93-AZ$58))*(AZ$58-Fperm_SI_Woolf2021!$E$9:$E$93)/10))) + Fperm_SI_Woolf2021!$H$9:$H$93*EXP(-Fperm_SI_Woolf2021!$K$9:$K$93*$C117*IF(AZ$58=Fperm_SI_Woolf2021!$E$9:$E$93,1,EXP(LN((1.1*(Fperm_SI_Woolf2021!$E$9:$E$93-AZ$58)-63.1579*EXP(-0.19*Fperm_SI_Woolf2021!$E$9:$E$93)+63.1579*EXP(-0.19*AZ$58))/(Fperm_SI_Woolf2021!$E$9:$E$93-AZ$58))*(AZ$58-Fperm_SI_Woolf2021!$E$9:$E$93)/10))),Fperm_SI_Woolf2021!$D$9:$D$93))</f>
        <v>0.35093356684878385</v>
      </c>
      <c r="BA117" s="51" cm="1">
        <f t="array" ref="BA117">MIN(1,SLOPE(Fperm_SI_Woolf2021!$F$9:$F$93*EXP(-Fperm_SI_Woolf2021!$I$9:$I$93*$C117*IF(BA$58=Fperm_SI_Woolf2021!$E$9:$E$93,1,EXP(LN((1.1*(Fperm_SI_Woolf2021!$E$9:$E$93-BA$58)-63.1579*EXP(-0.19*Fperm_SI_Woolf2021!$E$9:$E$93)+63.1579*EXP(-0.19*BA$58))/(Fperm_SI_Woolf2021!$E$9:$E$93-BA$58))*(BA$58-Fperm_SI_Woolf2021!$E$9:$E$93)/10))) + Fperm_SI_Woolf2021!$G$9:$G$93*EXP(-Fperm_SI_Woolf2021!$J$9:$J$93*$C117*IF(BA$58=Fperm_SI_Woolf2021!$E$9:$E$93,1,EXP(LN((1.1*(Fperm_SI_Woolf2021!$E$9:$E$93-BA$58)-63.1579*EXP(-0.19*Fperm_SI_Woolf2021!$E$9:$E$93)+63.1579*EXP(-0.19*BA$58))/(Fperm_SI_Woolf2021!$E$9:$E$93-BA$58))*(BA$58-Fperm_SI_Woolf2021!$E$9:$E$93)/10))) + Fperm_SI_Woolf2021!$H$9:$H$93*EXP(-Fperm_SI_Woolf2021!$K$9:$K$93*$C117*IF(BA$58=Fperm_SI_Woolf2021!$E$9:$E$93,1,EXP(LN((1.1*(Fperm_SI_Woolf2021!$E$9:$E$93-BA$58)-63.1579*EXP(-0.19*Fperm_SI_Woolf2021!$E$9:$E$93)+63.1579*EXP(-0.19*BA$58))/(Fperm_SI_Woolf2021!$E$9:$E$93-BA$58))*(BA$58-Fperm_SI_Woolf2021!$E$9:$E$93)/10))),Fperm_SI_Woolf2021!$D$9:$D$93)*BA$57+INTERCEPT(Fperm_SI_Woolf2021!$F$9:$F$93*EXP(-Fperm_SI_Woolf2021!$I$9:$I$93*$C117*IF(BA$58=Fperm_SI_Woolf2021!$E$9:$E$93,1,EXP(LN((1.1*(Fperm_SI_Woolf2021!$E$9:$E$93-BA$58)-63.1579*EXP(-0.19*Fperm_SI_Woolf2021!$E$9:$E$93)+63.1579*EXP(-0.19*BA$58))/(Fperm_SI_Woolf2021!$E$9:$E$93-BA$58))*(BA$58-Fperm_SI_Woolf2021!$E$9:$E$93)/10))) + Fperm_SI_Woolf2021!$G$9:$G$93*EXP(-Fperm_SI_Woolf2021!$J$9:$J$93*$C117*IF(BA$58=Fperm_SI_Woolf2021!$E$9:$E$93,1,EXP(LN((1.1*(Fperm_SI_Woolf2021!$E$9:$E$93-BA$58)-63.1579*EXP(-0.19*Fperm_SI_Woolf2021!$E$9:$E$93)+63.1579*EXP(-0.19*BA$58))/(Fperm_SI_Woolf2021!$E$9:$E$93-BA$58))*(BA$58-Fperm_SI_Woolf2021!$E$9:$E$93)/10))) + Fperm_SI_Woolf2021!$H$9:$H$93*EXP(-Fperm_SI_Woolf2021!$K$9:$K$93*$C117*IF(BA$58=Fperm_SI_Woolf2021!$E$9:$E$93,1,EXP(LN((1.1*(Fperm_SI_Woolf2021!$E$9:$E$93-BA$58)-63.1579*EXP(-0.19*Fperm_SI_Woolf2021!$E$9:$E$93)+63.1579*EXP(-0.19*BA$58))/(Fperm_SI_Woolf2021!$E$9:$E$93-BA$58))*(BA$58-Fperm_SI_Woolf2021!$E$9:$E$93)/10))),Fperm_SI_Woolf2021!$D$9:$D$93))</f>
        <v>0.33174849562311615</v>
      </c>
      <c r="BB117" s="51" cm="1">
        <f t="array" ref="BB117">MIN(1,SLOPE(Fperm_SI_Woolf2021!$F$9:$F$93*EXP(-Fperm_SI_Woolf2021!$I$9:$I$93*$C117*IF(BB$58=Fperm_SI_Woolf2021!$E$9:$E$93,1,EXP(LN((1.1*(Fperm_SI_Woolf2021!$E$9:$E$93-BB$58)-63.1579*EXP(-0.19*Fperm_SI_Woolf2021!$E$9:$E$93)+63.1579*EXP(-0.19*BB$58))/(Fperm_SI_Woolf2021!$E$9:$E$93-BB$58))*(BB$58-Fperm_SI_Woolf2021!$E$9:$E$93)/10))) + Fperm_SI_Woolf2021!$G$9:$G$93*EXP(-Fperm_SI_Woolf2021!$J$9:$J$93*$C117*IF(BB$58=Fperm_SI_Woolf2021!$E$9:$E$93,1,EXP(LN((1.1*(Fperm_SI_Woolf2021!$E$9:$E$93-BB$58)-63.1579*EXP(-0.19*Fperm_SI_Woolf2021!$E$9:$E$93)+63.1579*EXP(-0.19*BB$58))/(Fperm_SI_Woolf2021!$E$9:$E$93-BB$58))*(BB$58-Fperm_SI_Woolf2021!$E$9:$E$93)/10))) + Fperm_SI_Woolf2021!$H$9:$H$93*EXP(-Fperm_SI_Woolf2021!$K$9:$K$93*$C117*IF(BB$58=Fperm_SI_Woolf2021!$E$9:$E$93,1,EXP(LN((1.1*(Fperm_SI_Woolf2021!$E$9:$E$93-BB$58)-63.1579*EXP(-0.19*Fperm_SI_Woolf2021!$E$9:$E$93)+63.1579*EXP(-0.19*BB$58))/(Fperm_SI_Woolf2021!$E$9:$E$93-BB$58))*(BB$58-Fperm_SI_Woolf2021!$E$9:$E$93)/10))),Fperm_SI_Woolf2021!$D$9:$D$93)*BB$57+INTERCEPT(Fperm_SI_Woolf2021!$F$9:$F$93*EXP(-Fperm_SI_Woolf2021!$I$9:$I$93*$C117*IF(BB$58=Fperm_SI_Woolf2021!$E$9:$E$93,1,EXP(LN((1.1*(Fperm_SI_Woolf2021!$E$9:$E$93-BB$58)-63.1579*EXP(-0.19*Fperm_SI_Woolf2021!$E$9:$E$93)+63.1579*EXP(-0.19*BB$58))/(Fperm_SI_Woolf2021!$E$9:$E$93-BB$58))*(BB$58-Fperm_SI_Woolf2021!$E$9:$E$93)/10))) + Fperm_SI_Woolf2021!$G$9:$G$93*EXP(-Fperm_SI_Woolf2021!$J$9:$J$93*$C117*IF(BB$58=Fperm_SI_Woolf2021!$E$9:$E$93,1,EXP(LN((1.1*(Fperm_SI_Woolf2021!$E$9:$E$93-BB$58)-63.1579*EXP(-0.19*Fperm_SI_Woolf2021!$E$9:$E$93)+63.1579*EXP(-0.19*BB$58))/(Fperm_SI_Woolf2021!$E$9:$E$93-BB$58))*(BB$58-Fperm_SI_Woolf2021!$E$9:$E$93)/10))) + Fperm_SI_Woolf2021!$H$9:$H$93*EXP(-Fperm_SI_Woolf2021!$K$9:$K$93*$C117*IF(BB$58=Fperm_SI_Woolf2021!$E$9:$E$93,1,EXP(LN((1.1*(Fperm_SI_Woolf2021!$E$9:$E$93-BB$58)-63.1579*EXP(-0.19*Fperm_SI_Woolf2021!$E$9:$E$93)+63.1579*EXP(-0.19*BB$58))/(Fperm_SI_Woolf2021!$E$9:$E$93-BB$58))*(BB$58-Fperm_SI_Woolf2021!$E$9:$E$93)/10))),Fperm_SI_Woolf2021!$D$9:$D$93))</f>
        <v>0.3125634243974485</v>
      </c>
      <c r="BC117" s="51" cm="1">
        <f t="array" ref="BC117">MIN(1,SLOPE(Fperm_SI_Woolf2021!$F$9:$F$93*EXP(-Fperm_SI_Woolf2021!$I$9:$I$93*$C117*IF(BC$58=Fperm_SI_Woolf2021!$E$9:$E$93,1,EXP(LN((1.1*(Fperm_SI_Woolf2021!$E$9:$E$93-BC$58)-63.1579*EXP(-0.19*Fperm_SI_Woolf2021!$E$9:$E$93)+63.1579*EXP(-0.19*BC$58))/(Fperm_SI_Woolf2021!$E$9:$E$93-BC$58))*(BC$58-Fperm_SI_Woolf2021!$E$9:$E$93)/10))) + Fperm_SI_Woolf2021!$G$9:$G$93*EXP(-Fperm_SI_Woolf2021!$J$9:$J$93*$C117*IF(BC$58=Fperm_SI_Woolf2021!$E$9:$E$93,1,EXP(LN((1.1*(Fperm_SI_Woolf2021!$E$9:$E$93-BC$58)-63.1579*EXP(-0.19*Fperm_SI_Woolf2021!$E$9:$E$93)+63.1579*EXP(-0.19*BC$58))/(Fperm_SI_Woolf2021!$E$9:$E$93-BC$58))*(BC$58-Fperm_SI_Woolf2021!$E$9:$E$93)/10))) + Fperm_SI_Woolf2021!$H$9:$H$93*EXP(-Fperm_SI_Woolf2021!$K$9:$K$93*$C117*IF(BC$58=Fperm_SI_Woolf2021!$E$9:$E$93,1,EXP(LN((1.1*(Fperm_SI_Woolf2021!$E$9:$E$93-BC$58)-63.1579*EXP(-0.19*Fperm_SI_Woolf2021!$E$9:$E$93)+63.1579*EXP(-0.19*BC$58))/(Fperm_SI_Woolf2021!$E$9:$E$93-BC$58))*(BC$58-Fperm_SI_Woolf2021!$E$9:$E$93)/10))),Fperm_SI_Woolf2021!$D$9:$D$93)*BC$57+INTERCEPT(Fperm_SI_Woolf2021!$F$9:$F$93*EXP(-Fperm_SI_Woolf2021!$I$9:$I$93*$C117*IF(BC$58=Fperm_SI_Woolf2021!$E$9:$E$93,1,EXP(LN((1.1*(Fperm_SI_Woolf2021!$E$9:$E$93-BC$58)-63.1579*EXP(-0.19*Fperm_SI_Woolf2021!$E$9:$E$93)+63.1579*EXP(-0.19*BC$58))/(Fperm_SI_Woolf2021!$E$9:$E$93-BC$58))*(BC$58-Fperm_SI_Woolf2021!$E$9:$E$93)/10))) + Fperm_SI_Woolf2021!$G$9:$G$93*EXP(-Fperm_SI_Woolf2021!$J$9:$J$93*$C117*IF(BC$58=Fperm_SI_Woolf2021!$E$9:$E$93,1,EXP(LN((1.1*(Fperm_SI_Woolf2021!$E$9:$E$93-BC$58)-63.1579*EXP(-0.19*Fperm_SI_Woolf2021!$E$9:$E$93)+63.1579*EXP(-0.19*BC$58))/(Fperm_SI_Woolf2021!$E$9:$E$93-BC$58))*(BC$58-Fperm_SI_Woolf2021!$E$9:$E$93)/10))) + Fperm_SI_Woolf2021!$H$9:$H$93*EXP(-Fperm_SI_Woolf2021!$K$9:$K$93*$C117*IF(BC$58=Fperm_SI_Woolf2021!$E$9:$E$93,1,EXP(LN((1.1*(Fperm_SI_Woolf2021!$E$9:$E$93-BC$58)-63.1579*EXP(-0.19*Fperm_SI_Woolf2021!$E$9:$E$93)+63.1579*EXP(-0.19*BC$58))/(Fperm_SI_Woolf2021!$E$9:$E$93-BC$58))*(BC$58-Fperm_SI_Woolf2021!$E$9:$E$93)/10))),Fperm_SI_Woolf2021!$D$9:$D$93))</f>
        <v>0.29337835317178085</v>
      </c>
      <c r="BD117" s="51" cm="1">
        <f t="array" ref="BD117">MIN(1,SLOPE(Fperm_SI_Woolf2021!$F$9:$F$93*EXP(-Fperm_SI_Woolf2021!$I$9:$I$93*$C117*IF(BD$58=Fperm_SI_Woolf2021!$E$9:$E$93,1,EXP(LN((1.1*(Fperm_SI_Woolf2021!$E$9:$E$93-BD$58)-63.1579*EXP(-0.19*Fperm_SI_Woolf2021!$E$9:$E$93)+63.1579*EXP(-0.19*BD$58))/(Fperm_SI_Woolf2021!$E$9:$E$93-BD$58))*(BD$58-Fperm_SI_Woolf2021!$E$9:$E$93)/10))) + Fperm_SI_Woolf2021!$G$9:$G$93*EXP(-Fperm_SI_Woolf2021!$J$9:$J$93*$C117*IF(BD$58=Fperm_SI_Woolf2021!$E$9:$E$93,1,EXP(LN((1.1*(Fperm_SI_Woolf2021!$E$9:$E$93-BD$58)-63.1579*EXP(-0.19*Fperm_SI_Woolf2021!$E$9:$E$93)+63.1579*EXP(-0.19*BD$58))/(Fperm_SI_Woolf2021!$E$9:$E$93-BD$58))*(BD$58-Fperm_SI_Woolf2021!$E$9:$E$93)/10))) + Fperm_SI_Woolf2021!$H$9:$H$93*EXP(-Fperm_SI_Woolf2021!$K$9:$K$93*$C117*IF(BD$58=Fperm_SI_Woolf2021!$E$9:$E$93,1,EXP(LN((1.1*(Fperm_SI_Woolf2021!$E$9:$E$93-BD$58)-63.1579*EXP(-0.19*Fperm_SI_Woolf2021!$E$9:$E$93)+63.1579*EXP(-0.19*BD$58))/(Fperm_SI_Woolf2021!$E$9:$E$93-BD$58))*(BD$58-Fperm_SI_Woolf2021!$E$9:$E$93)/10))),Fperm_SI_Woolf2021!$D$9:$D$93)*BD$57+INTERCEPT(Fperm_SI_Woolf2021!$F$9:$F$93*EXP(-Fperm_SI_Woolf2021!$I$9:$I$93*$C117*IF(BD$58=Fperm_SI_Woolf2021!$E$9:$E$93,1,EXP(LN((1.1*(Fperm_SI_Woolf2021!$E$9:$E$93-BD$58)-63.1579*EXP(-0.19*Fperm_SI_Woolf2021!$E$9:$E$93)+63.1579*EXP(-0.19*BD$58))/(Fperm_SI_Woolf2021!$E$9:$E$93-BD$58))*(BD$58-Fperm_SI_Woolf2021!$E$9:$E$93)/10))) + Fperm_SI_Woolf2021!$G$9:$G$93*EXP(-Fperm_SI_Woolf2021!$J$9:$J$93*$C117*IF(BD$58=Fperm_SI_Woolf2021!$E$9:$E$93,1,EXP(LN((1.1*(Fperm_SI_Woolf2021!$E$9:$E$93-BD$58)-63.1579*EXP(-0.19*Fperm_SI_Woolf2021!$E$9:$E$93)+63.1579*EXP(-0.19*BD$58))/(Fperm_SI_Woolf2021!$E$9:$E$93-BD$58))*(BD$58-Fperm_SI_Woolf2021!$E$9:$E$93)/10))) + Fperm_SI_Woolf2021!$H$9:$H$93*EXP(-Fperm_SI_Woolf2021!$K$9:$K$93*$C117*IF(BD$58=Fperm_SI_Woolf2021!$E$9:$E$93,1,EXP(LN((1.1*(Fperm_SI_Woolf2021!$E$9:$E$93-BD$58)-63.1579*EXP(-0.19*Fperm_SI_Woolf2021!$E$9:$E$93)+63.1579*EXP(-0.19*BD$58))/(Fperm_SI_Woolf2021!$E$9:$E$93-BD$58))*(BD$58-Fperm_SI_Woolf2021!$E$9:$E$93)/10))),Fperm_SI_Woolf2021!$D$9:$D$93))</f>
        <v>0.2741932819461132</v>
      </c>
      <c r="BE117" s="51" cm="1">
        <f t="array" ref="BE117">MIN(1,SLOPE(Fperm_SI_Woolf2021!$F$9:$F$93*EXP(-Fperm_SI_Woolf2021!$I$9:$I$93*$C117*IF(BE$58=Fperm_SI_Woolf2021!$E$9:$E$93,1,EXP(LN((1.1*(Fperm_SI_Woolf2021!$E$9:$E$93-BE$58)-63.1579*EXP(-0.19*Fperm_SI_Woolf2021!$E$9:$E$93)+63.1579*EXP(-0.19*BE$58))/(Fperm_SI_Woolf2021!$E$9:$E$93-BE$58))*(BE$58-Fperm_SI_Woolf2021!$E$9:$E$93)/10))) + Fperm_SI_Woolf2021!$G$9:$G$93*EXP(-Fperm_SI_Woolf2021!$J$9:$J$93*$C117*IF(BE$58=Fperm_SI_Woolf2021!$E$9:$E$93,1,EXP(LN((1.1*(Fperm_SI_Woolf2021!$E$9:$E$93-BE$58)-63.1579*EXP(-0.19*Fperm_SI_Woolf2021!$E$9:$E$93)+63.1579*EXP(-0.19*BE$58))/(Fperm_SI_Woolf2021!$E$9:$E$93-BE$58))*(BE$58-Fperm_SI_Woolf2021!$E$9:$E$93)/10))) + Fperm_SI_Woolf2021!$H$9:$H$93*EXP(-Fperm_SI_Woolf2021!$K$9:$K$93*$C117*IF(BE$58=Fperm_SI_Woolf2021!$E$9:$E$93,1,EXP(LN((1.1*(Fperm_SI_Woolf2021!$E$9:$E$93-BE$58)-63.1579*EXP(-0.19*Fperm_SI_Woolf2021!$E$9:$E$93)+63.1579*EXP(-0.19*BE$58))/(Fperm_SI_Woolf2021!$E$9:$E$93-BE$58))*(BE$58-Fperm_SI_Woolf2021!$E$9:$E$93)/10))),Fperm_SI_Woolf2021!$D$9:$D$93)*BE$57+INTERCEPT(Fperm_SI_Woolf2021!$F$9:$F$93*EXP(-Fperm_SI_Woolf2021!$I$9:$I$93*$C117*IF(BE$58=Fperm_SI_Woolf2021!$E$9:$E$93,1,EXP(LN((1.1*(Fperm_SI_Woolf2021!$E$9:$E$93-BE$58)-63.1579*EXP(-0.19*Fperm_SI_Woolf2021!$E$9:$E$93)+63.1579*EXP(-0.19*BE$58))/(Fperm_SI_Woolf2021!$E$9:$E$93-BE$58))*(BE$58-Fperm_SI_Woolf2021!$E$9:$E$93)/10))) + Fperm_SI_Woolf2021!$G$9:$G$93*EXP(-Fperm_SI_Woolf2021!$J$9:$J$93*$C117*IF(BE$58=Fperm_SI_Woolf2021!$E$9:$E$93,1,EXP(LN((1.1*(Fperm_SI_Woolf2021!$E$9:$E$93-BE$58)-63.1579*EXP(-0.19*Fperm_SI_Woolf2021!$E$9:$E$93)+63.1579*EXP(-0.19*BE$58))/(Fperm_SI_Woolf2021!$E$9:$E$93-BE$58))*(BE$58-Fperm_SI_Woolf2021!$E$9:$E$93)/10))) + Fperm_SI_Woolf2021!$H$9:$H$93*EXP(-Fperm_SI_Woolf2021!$K$9:$K$93*$C117*IF(BE$58=Fperm_SI_Woolf2021!$E$9:$E$93,1,EXP(LN((1.1*(Fperm_SI_Woolf2021!$E$9:$E$93-BE$58)-63.1579*EXP(-0.19*Fperm_SI_Woolf2021!$E$9:$E$93)+63.1579*EXP(-0.19*BE$58))/(Fperm_SI_Woolf2021!$E$9:$E$93-BE$58))*(BE$58-Fperm_SI_Woolf2021!$E$9:$E$93)/10))),Fperm_SI_Woolf2021!$D$9:$D$93))</f>
        <v>0.25500821072044555</v>
      </c>
      <c r="BF117" s="51" cm="1">
        <f t="array" ref="BF117">MIN(1,SLOPE(Fperm_SI_Woolf2021!$F$9:$F$93*EXP(-Fperm_SI_Woolf2021!$I$9:$I$93*$C117*IF(BF$58=Fperm_SI_Woolf2021!$E$9:$E$93,1,EXP(LN((1.1*(Fperm_SI_Woolf2021!$E$9:$E$93-BF$58)-63.1579*EXP(-0.19*Fperm_SI_Woolf2021!$E$9:$E$93)+63.1579*EXP(-0.19*BF$58))/(Fperm_SI_Woolf2021!$E$9:$E$93-BF$58))*(BF$58-Fperm_SI_Woolf2021!$E$9:$E$93)/10))) + Fperm_SI_Woolf2021!$G$9:$G$93*EXP(-Fperm_SI_Woolf2021!$J$9:$J$93*$C117*IF(BF$58=Fperm_SI_Woolf2021!$E$9:$E$93,1,EXP(LN((1.1*(Fperm_SI_Woolf2021!$E$9:$E$93-BF$58)-63.1579*EXP(-0.19*Fperm_SI_Woolf2021!$E$9:$E$93)+63.1579*EXP(-0.19*BF$58))/(Fperm_SI_Woolf2021!$E$9:$E$93-BF$58))*(BF$58-Fperm_SI_Woolf2021!$E$9:$E$93)/10))) + Fperm_SI_Woolf2021!$H$9:$H$93*EXP(-Fperm_SI_Woolf2021!$K$9:$K$93*$C117*IF(BF$58=Fperm_SI_Woolf2021!$E$9:$E$93,1,EXP(LN((1.1*(Fperm_SI_Woolf2021!$E$9:$E$93-BF$58)-63.1579*EXP(-0.19*Fperm_SI_Woolf2021!$E$9:$E$93)+63.1579*EXP(-0.19*BF$58))/(Fperm_SI_Woolf2021!$E$9:$E$93-BF$58))*(BF$58-Fperm_SI_Woolf2021!$E$9:$E$93)/10))),Fperm_SI_Woolf2021!$D$9:$D$93)*BF$57+INTERCEPT(Fperm_SI_Woolf2021!$F$9:$F$93*EXP(-Fperm_SI_Woolf2021!$I$9:$I$93*$C117*IF(BF$58=Fperm_SI_Woolf2021!$E$9:$E$93,1,EXP(LN((1.1*(Fperm_SI_Woolf2021!$E$9:$E$93-BF$58)-63.1579*EXP(-0.19*Fperm_SI_Woolf2021!$E$9:$E$93)+63.1579*EXP(-0.19*BF$58))/(Fperm_SI_Woolf2021!$E$9:$E$93-BF$58))*(BF$58-Fperm_SI_Woolf2021!$E$9:$E$93)/10))) + Fperm_SI_Woolf2021!$G$9:$G$93*EXP(-Fperm_SI_Woolf2021!$J$9:$J$93*$C117*IF(BF$58=Fperm_SI_Woolf2021!$E$9:$E$93,1,EXP(LN((1.1*(Fperm_SI_Woolf2021!$E$9:$E$93-BF$58)-63.1579*EXP(-0.19*Fperm_SI_Woolf2021!$E$9:$E$93)+63.1579*EXP(-0.19*BF$58))/(Fperm_SI_Woolf2021!$E$9:$E$93-BF$58))*(BF$58-Fperm_SI_Woolf2021!$E$9:$E$93)/10))) + Fperm_SI_Woolf2021!$H$9:$H$93*EXP(-Fperm_SI_Woolf2021!$K$9:$K$93*$C117*IF(BF$58=Fperm_SI_Woolf2021!$E$9:$E$93,1,EXP(LN((1.1*(Fperm_SI_Woolf2021!$E$9:$E$93-BF$58)-63.1579*EXP(-0.19*Fperm_SI_Woolf2021!$E$9:$E$93)+63.1579*EXP(-0.19*BF$58))/(Fperm_SI_Woolf2021!$E$9:$E$93-BF$58))*(BF$58-Fperm_SI_Woolf2021!$E$9:$E$93)/10))),Fperm_SI_Woolf2021!$D$9:$D$93))</f>
        <v>0.23582313949477787</v>
      </c>
      <c r="BG117" s="51" cm="1">
        <f t="array" ref="BG117">MIN(1,SLOPE(Fperm_SI_Woolf2021!$F$9:$F$93*EXP(-Fperm_SI_Woolf2021!$I$9:$I$93*$C117*IF(BG$58=Fperm_SI_Woolf2021!$E$9:$E$93,1,EXP(LN((1.1*(Fperm_SI_Woolf2021!$E$9:$E$93-BG$58)-63.1579*EXP(-0.19*Fperm_SI_Woolf2021!$E$9:$E$93)+63.1579*EXP(-0.19*BG$58))/(Fperm_SI_Woolf2021!$E$9:$E$93-BG$58))*(BG$58-Fperm_SI_Woolf2021!$E$9:$E$93)/10))) + Fperm_SI_Woolf2021!$G$9:$G$93*EXP(-Fperm_SI_Woolf2021!$J$9:$J$93*$C117*IF(BG$58=Fperm_SI_Woolf2021!$E$9:$E$93,1,EXP(LN((1.1*(Fperm_SI_Woolf2021!$E$9:$E$93-BG$58)-63.1579*EXP(-0.19*Fperm_SI_Woolf2021!$E$9:$E$93)+63.1579*EXP(-0.19*BG$58))/(Fperm_SI_Woolf2021!$E$9:$E$93-BG$58))*(BG$58-Fperm_SI_Woolf2021!$E$9:$E$93)/10))) + Fperm_SI_Woolf2021!$H$9:$H$93*EXP(-Fperm_SI_Woolf2021!$K$9:$K$93*$C117*IF(BG$58=Fperm_SI_Woolf2021!$E$9:$E$93,1,EXP(LN((1.1*(Fperm_SI_Woolf2021!$E$9:$E$93-BG$58)-63.1579*EXP(-0.19*Fperm_SI_Woolf2021!$E$9:$E$93)+63.1579*EXP(-0.19*BG$58))/(Fperm_SI_Woolf2021!$E$9:$E$93-BG$58))*(BG$58-Fperm_SI_Woolf2021!$E$9:$E$93)/10))),Fperm_SI_Woolf2021!$D$9:$D$93)*BG$57+INTERCEPT(Fperm_SI_Woolf2021!$F$9:$F$93*EXP(-Fperm_SI_Woolf2021!$I$9:$I$93*$C117*IF(BG$58=Fperm_SI_Woolf2021!$E$9:$E$93,1,EXP(LN((1.1*(Fperm_SI_Woolf2021!$E$9:$E$93-BG$58)-63.1579*EXP(-0.19*Fperm_SI_Woolf2021!$E$9:$E$93)+63.1579*EXP(-0.19*BG$58))/(Fperm_SI_Woolf2021!$E$9:$E$93-BG$58))*(BG$58-Fperm_SI_Woolf2021!$E$9:$E$93)/10))) + Fperm_SI_Woolf2021!$G$9:$G$93*EXP(-Fperm_SI_Woolf2021!$J$9:$J$93*$C117*IF(BG$58=Fperm_SI_Woolf2021!$E$9:$E$93,1,EXP(LN((1.1*(Fperm_SI_Woolf2021!$E$9:$E$93-BG$58)-63.1579*EXP(-0.19*Fperm_SI_Woolf2021!$E$9:$E$93)+63.1579*EXP(-0.19*BG$58))/(Fperm_SI_Woolf2021!$E$9:$E$93-BG$58))*(BG$58-Fperm_SI_Woolf2021!$E$9:$E$93)/10))) + Fperm_SI_Woolf2021!$H$9:$H$93*EXP(-Fperm_SI_Woolf2021!$K$9:$K$93*$C117*IF(BG$58=Fperm_SI_Woolf2021!$E$9:$E$93,1,EXP(LN((1.1*(Fperm_SI_Woolf2021!$E$9:$E$93-BG$58)-63.1579*EXP(-0.19*Fperm_SI_Woolf2021!$E$9:$E$93)+63.1579*EXP(-0.19*BG$58))/(Fperm_SI_Woolf2021!$E$9:$E$93-BG$58))*(BG$58-Fperm_SI_Woolf2021!$E$9:$E$93)/10))),Fperm_SI_Woolf2021!$D$9:$D$93))</f>
        <v>0.2166380682691102</v>
      </c>
      <c r="BH117" s="51" cm="1">
        <f t="array" ref="BH117">MIN(1,SLOPE(Fperm_SI_Woolf2021!$F$9:$F$93*EXP(-Fperm_SI_Woolf2021!$I$9:$I$93*$C117*IF(BH$58=Fperm_SI_Woolf2021!$E$9:$E$93,1,EXP(LN((1.1*(Fperm_SI_Woolf2021!$E$9:$E$93-BH$58)-63.1579*EXP(-0.19*Fperm_SI_Woolf2021!$E$9:$E$93)+63.1579*EXP(-0.19*BH$58))/(Fperm_SI_Woolf2021!$E$9:$E$93-BH$58))*(BH$58-Fperm_SI_Woolf2021!$E$9:$E$93)/10))) + Fperm_SI_Woolf2021!$G$9:$G$93*EXP(-Fperm_SI_Woolf2021!$J$9:$J$93*$C117*IF(BH$58=Fperm_SI_Woolf2021!$E$9:$E$93,1,EXP(LN((1.1*(Fperm_SI_Woolf2021!$E$9:$E$93-BH$58)-63.1579*EXP(-0.19*Fperm_SI_Woolf2021!$E$9:$E$93)+63.1579*EXP(-0.19*BH$58))/(Fperm_SI_Woolf2021!$E$9:$E$93-BH$58))*(BH$58-Fperm_SI_Woolf2021!$E$9:$E$93)/10))) + Fperm_SI_Woolf2021!$H$9:$H$93*EXP(-Fperm_SI_Woolf2021!$K$9:$K$93*$C117*IF(BH$58=Fperm_SI_Woolf2021!$E$9:$E$93,1,EXP(LN((1.1*(Fperm_SI_Woolf2021!$E$9:$E$93-BH$58)-63.1579*EXP(-0.19*Fperm_SI_Woolf2021!$E$9:$E$93)+63.1579*EXP(-0.19*BH$58))/(Fperm_SI_Woolf2021!$E$9:$E$93-BH$58))*(BH$58-Fperm_SI_Woolf2021!$E$9:$E$93)/10))),Fperm_SI_Woolf2021!$D$9:$D$93)*BH$57+INTERCEPT(Fperm_SI_Woolf2021!$F$9:$F$93*EXP(-Fperm_SI_Woolf2021!$I$9:$I$93*$C117*IF(BH$58=Fperm_SI_Woolf2021!$E$9:$E$93,1,EXP(LN((1.1*(Fperm_SI_Woolf2021!$E$9:$E$93-BH$58)-63.1579*EXP(-0.19*Fperm_SI_Woolf2021!$E$9:$E$93)+63.1579*EXP(-0.19*BH$58))/(Fperm_SI_Woolf2021!$E$9:$E$93-BH$58))*(BH$58-Fperm_SI_Woolf2021!$E$9:$E$93)/10))) + Fperm_SI_Woolf2021!$G$9:$G$93*EXP(-Fperm_SI_Woolf2021!$J$9:$J$93*$C117*IF(BH$58=Fperm_SI_Woolf2021!$E$9:$E$93,1,EXP(LN((1.1*(Fperm_SI_Woolf2021!$E$9:$E$93-BH$58)-63.1579*EXP(-0.19*Fperm_SI_Woolf2021!$E$9:$E$93)+63.1579*EXP(-0.19*BH$58))/(Fperm_SI_Woolf2021!$E$9:$E$93-BH$58))*(BH$58-Fperm_SI_Woolf2021!$E$9:$E$93)/10))) + Fperm_SI_Woolf2021!$H$9:$H$93*EXP(-Fperm_SI_Woolf2021!$K$9:$K$93*$C117*IF(BH$58=Fperm_SI_Woolf2021!$E$9:$E$93,1,EXP(LN((1.1*(Fperm_SI_Woolf2021!$E$9:$E$93-BH$58)-63.1579*EXP(-0.19*Fperm_SI_Woolf2021!$E$9:$E$93)+63.1579*EXP(-0.19*BH$58))/(Fperm_SI_Woolf2021!$E$9:$E$93-BH$58))*(BH$58-Fperm_SI_Woolf2021!$E$9:$E$93)/10))),Fperm_SI_Woolf2021!$D$9:$D$93))</f>
        <v>0.19745299704344252</v>
      </c>
      <c r="BI117" s="51" cm="1">
        <f t="array" ref="BI117">MIN(1,SLOPE(Fperm_SI_Woolf2021!$F$9:$F$93*EXP(-Fperm_SI_Woolf2021!$I$9:$I$93*$C117*IF(BI$58=Fperm_SI_Woolf2021!$E$9:$E$93,1,EXP(LN((1.1*(Fperm_SI_Woolf2021!$E$9:$E$93-BI$58)-63.1579*EXP(-0.19*Fperm_SI_Woolf2021!$E$9:$E$93)+63.1579*EXP(-0.19*BI$58))/(Fperm_SI_Woolf2021!$E$9:$E$93-BI$58))*(BI$58-Fperm_SI_Woolf2021!$E$9:$E$93)/10))) + Fperm_SI_Woolf2021!$G$9:$G$93*EXP(-Fperm_SI_Woolf2021!$J$9:$J$93*$C117*IF(BI$58=Fperm_SI_Woolf2021!$E$9:$E$93,1,EXP(LN((1.1*(Fperm_SI_Woolf2021!$E$9:$E$93-BI$58)-63.1579*EXP(-0.19*Fperm_SI_Woolf2021!$E$9:$E$93)+63.1579*EXP(-0.19*BI$58))/(Fperm_SI_Woolf2021!$E$9:$E$93-BI$58))*(BI$58-Fperm_SI_Woolf2021!$E$9:$E$93)/10))) + Fperm_SI_Woolf2021!$H$9:$H$93*EXP(-Fperm_SI_Woolf2021!$K$9:$K$93*$C117*IF(BI$58=Fperm_SI_Woolf2021!$E$9:$E$93,1,EXP(LN((1.1*(Fperm_SI_Woolf2021!$E$9:$E$93-BI$58)-63.1579*EXP(-0.19*Fperm_SI_Woolf2021!$E$9:$E$93)+63.1579*EXP(-0.19*BI$58))/(Fperm_SI_Woolf2021!$E$9:$E$93-BI$58))*(BI$58-Fperm_SI_Woolf2021!$E$9:$E$93)/10))),Fperm_SI_Woolf2021!$D$9:$D$93)*BI$57+INTERCEPT(Fperm_SI_Woolf2021!$F$9:$F$93*EXP(-Fperm_SI_Woolf2021!$I$9:$I$93*$C117*IF(BI$58=Fperm_SI_Woolf2021!$E$9:$E$93,1,EXP(LN((1.1*(Fperm_SI_Woolf2021!$E$9:$E$93-BI$58)-63.1579*EXP(-0.19*Fperm_SI_Woolf2021!$E$9:$E$93)+63.1579*EXP(-0.19*BI$58))/(Fperm_SI_Woolf2021!$E$9:$E$93-BI$58))*(BI$58-Fperm_SI_Woolf2021!$E$9:$E$93)/10))) + Fperm_SI_Woolf2021!$G$9:$G$93*EXP(-Fperm_SI_Woolf2021!$J$9:$J$93*$C117*IF(BI$58=Fperm_SI_Woolf2021!$E$9:$E$93,1,EXP(LN((1.1*(Fperm_SI_Woolf2021!$E$9:$E$93-BI$58)-63.1579*EXP(-0.19*Fperm_SI_Woolf2021!$E$9:$E$93)+63.1579*EXP(-0.19*BI$58))/(Fperm_SI_Woolf2021!$E$9:$E$93-BI$58))*(BI$58-Fperm_SI_Woolf2021!$E$9:$E$93)/10))) + Fperm_SI_Woolf2021!$H$9:$H$93*EXP(-Fperm_SI_Woolf2021!$K$9:$K$93*$C117*IF(BI$58=Fperm_SI_Woolf2021!$E$9:$E$93,1,EXP(LN((1.1*(Fperm_SI_Woolf2021!$E$9:$E$93-BI$58)-63.1579*EXP(-0.19*Fperm_SI_Woolf2021!$E$9:$E$93)+63.1579*EXP(-0.19*BI$58))/(Fperm_SI_Woolf2021!$E$9:$E$93-BI$58))*(BI$58-Fperm_SI_Woolf2021!$E$9:$E$93)/10))),Fperm_SI_Woolf2021!$D$9:$D$93))</f>
        <v>0.17826792581777484</v>
      </c>
      <c r="BJ117" s="51" cm="1">
        <f t="array" ref="BJ117">MIN(1,SLOPE(Fperm_SI_Woolf2021!$F$9:$F$93*EXP(-Fperm_SI_Woolf2021!$I$9:$I$93*$C117*IF(BJ$58=Fperm_SI_Woolf2021!$E$9:$E$93,1,EXP(LN((1.1*(Fperm_SI_Woolf2021!$E$9:$E$93-BJ$58)-63.1579*EXP(-0.19*Fperm_SI_Woolf2021!$E$9:$E$93)+63.1579*EXP(-0.19*BJ$58))/(Fperm_SI_Woolf2021!$E$9:$E$93-BJ$58))*(BJ$58-Fperm_SI_Woolf2021!$E$9:$E$93)/10))) + Fperm_SI_Woolf2021!$G$9:$G$93*EXP(-Fperm_SI_Woolf2021!$J$9:$J$93*$C117*IF(BJ$58=Fperm_SI_Woolf2021!$E$9:$E$93,1,EXP(LN((1.1*(Fperm_SI_Woolf2021!$E$9:$E$93-BJ$58)-63.1579*EXP(-0.19*Fperm_SI_Woolf2021!$E$9:$E$93)+63.1579*EXP(-0.19*BJ$58))/(Fperm_SI_Woolf2021!$E$9:$E$93-BJ$58))*(BJ$58-Fperm_SI_Woolf2021!$E$9:$E$93)/10))) + Fperm_SI_Woolf2021!$H$9:$H$93*EXP(-Fperm_SI_Woolf2021!$K$9:$K$93*$C117*IF(BJ$58=Fperm_SI_Woolf2021!$E$9:$E$93,1,EXP(LN((1.1*(Fperm_SI_Woolf2021!$E$9:$E$93-BJ$58)-63.1579*EXP(-0.19*Fperm_SI_Woolf2021!$E$9:$E$93)+63.1579*EXP(-0.19*BJ$58))/(Fperm_SI_Woolf2021!$E$9:$E$93-BJ$58))*(BJ$58-Fperm_SI_Woolf2021!$E$9:$E$93)/10))),Fperm_SI_Woolf2021!$D$9:$D$93)*BJ$57+INTERCEPT(Fperm_SI_Woolf2021!$F$9:$F$93*EXP(-Fperm_SI_Woolf2021!$I$9:$I$93*$C117*IF(BJ$58=Fperm_SI_Woolf2021!$E$9:$E$93,1,EXP(LN((1.1*(Fperm_SI_Woolf2021!$E$9:$E$93-BJ$58)-63.1579*EXP(-0.19*Fperm_SI_Woolf2021!$E$9:$E$93)+63.1579*EXP(-0.19*BJ$58))/(Fperm_SI_Woolf2021!$E$9:$E$93-BJ$58))*(BJ$58-Fperm_SI_Woolf2021!$E$9:$E$93)/10))) + Fperm_SI_Woolf2021!$G$9:$G$93*EXP(-Fperm_SI_Woolf2021!$J$9:$J$93*$C117*IF(BJ$58=Fperm_SI_Woolf2021!$E$9:$E$93,1,EXP(LN((1.1*(Fperm_SI_Woolf2021!$E$9:$E$93-BJ$58)-63.1579*EXP(-0.19*Fperm_SI_Woolf2021!$E$9:$E$93)+63.1579*EXP(-0.19*BJ$58))/(Fperm_SI_Woolf2021!$E$9:$E$93-BJ$58))*(BJ$58-Fperm_SI_Woolf2021!$E$9:$E$93)/10))) + Fperm_SI_Woolf2021!$H$9:$H$93*EXP(-Fperm_SI_Woolf2021!$K$9:$K$93*$C117*IF(BJ$58=Fperm_SI_Woolf2021!$E$9:$E$93,1,EXP(LN((1.1*(Fperm_SI_Woolf2021!$E$9:$E$93-BJ$58)-63.1579*EXP(-0.19*Fperm_SI_Woolf2021!$E$9:$E$93)+63.1579*EXP(-0.19*BJ$58))/(Fperm_SI_Woolf2021!$E$9:$E$93-BJ$58))*(BJ$58-Fperm_SI_Woolf2021!$E$9:$E$93)/10))),Fperm_SI_Woolf2021!$D$9:$D$93))</f>
        <v>0.15908285459210714</v>
      </c>
      <c r="BK117" s="51" cm="1">
        <f t="array" ref="BK117">MIN(1,SLOPE(Fperm_SI_Woolf2021!$F$9:$F$93*EXP(-Fperm_SI_Woolf2021!$I$9:$I$93*$C117*IF(BK$58=Fperm_SI_Woolf2021!$E$9:$E$93,1,EXP(LN((1.1*(Fperm_SI_Woolf2021!$E$9:$E$93-BK$58)-63.1579*EXP(-0.19*Fperm_SI_Woolf2021!$E$9:$E$93)+63.1579*EXP(-0.19*BK$58))/(Fperm_SI_Woolf2021!$E$9:$E$93-BK$58))*(BK$58-Fperm_SI_Woolf2021!$E$9:$E$93)/10))) + Fperm_SI_Woolf2021!$G$9:$G$93*EXP(-Fperm_SI_Woolf2021!$J$9:$J$93*$C117*IF(BK$58=Fperm_SI_Woolf2021!$E$9:$E$93,1,EXP(LN((1.1*(Fperm_SI_Woolf2021!$E$9:$E$93-BK$58)-63.1579*EXP(-0.19*Fperm_SI_Woolf2021!$E$9:$E$93)+63.1579*EXP(-0.19*BK$58))/(Fperm_SI_Woolf2021!$E$9:$E$93-BK$58))*(BK$58-Fperm_SI_Woolf2021!$E$9:$E$93)/10))) + Fperm_SI_Woolf2021!$H$9:$H$93*EXP(-Fperm_SI_Woolf2021!$K$9:$K$93*$C117*IF(BK$58=Fperm_SI_Woolf2021!$E$9:$E$93,1,EXP(LN((1.1*(Fperm_SI_Woolf2021!$E$9:$E$93-BK$58)-63.1579*EXP(-0.19*Fperm_SI_Woolf2021!$E$9:$E$93)+63.1579*EXP(-0.19*BK$58))/(Fperm_SI_Woolf2021!$E$9:$E$93-BK$58))*(BK$58-Fperm_SI_Woolf2021!$E$9:$E$93)/10))),Fperm_SI_Woolf2021!$D$9:$D$93)*BK$57+INTERCEPT(Fperm_SI_Woolf2021!$F$9:$F$93*EXP(-Fperm_SI_Woolf2021!$I$9:$I$93*$C117*IF(BK$58=Fperm_SI_Woolf2021!$E$9:$E$93,1,EXP(LN((1.1*(Fperm_SI_Woolf2021!$E$9:$E$93-BK$58)-63.1579*EXP(-0.19*Fperm_SI_Woolf2021!$E$9:$E$93)+63.1579*EXP(-0.19*BK$58))/(Fperm_SI_Woolf2021!$E$9:$E$93-BK$58))*(BK$58-Fperm_SI_Woolf2021!$E$9:$E$93)/10))) + Fperm_SI_Woolf2021!$G$9:$G$93*EXP(-Fperm_SI_Woolf2021!$J$9:$J$93*$C117*IF(BK$58=Fperm_SI_Woolf2021!$E$9:$E$93,1,EXP(LN((1.1*(Fperm_SI_Woolf2021!$E$9:$E$93-BK$58)-63.1579*EXP(-0.19*Fperm_SI_Woolf2021!$E$9:$E$93)+63.1579*EXP(-0.19*BK$58))/(Fperm_SI_Woolf2021!$E$9:$E$93-BK$58))*(BK$58-Fperm_SI_Woolf2021!$E$9:$E$93)/10))) + Fperm_SI_Woolf2021!$H$9:$H$93*EXP(-Fperm_SI_Woolf2021!$K$9:$K$93*$C117*IF(BK$58=Fperm_SI_Woolf2021!$E$9:$E$93,1,EXP(LN((1.1*(Fperm_SI_Woolf2021!$E$9:$E$93-BK$58)-63.1579*EXP(-0.19*Fperm_SI_Woolf2021!$E$9:$E$93)+63.1579*EXP(-0.19*BK$58))/(Fperm_SI_Woolf2021!$E$9:$E$93-BK$58))*(BK$58-Fperm_SI_Woolf2021!$E$9:$E$93)/10))),Fperm_SI_Woolf2021!$D$9:$D$93))</f>
        <v>0.13989778336643949</v>
      </c>
      <c r="BL117" s="51" cm="1">
        <f t="array" ref="BL117">MIN(1,SLOPE(Fperm_SI_Woolf2021!$F$9:$F$93*EXP(-Fperm_SI_Woolf2021!$I$9:$I$93*$C117*IF(BL$58=Fperm_SI_Woolf2021!$E$9:$E$93,1,EXP(LN((1.1*(Fperm_SI_Woolf2021!$E$9:$E$93-BL$58)-63.1579*EXP(-0.19*Fperm_SI_Woolf2021!$E$9:$E$93)+63.1579*EXP(-0.19*BL$58))/(Fperm_SI_Woolf2021!$E$9:$E$93-BL$58))*(BL$58-Fperm_SI_Woolf2021!$E$9:$E$93)/10))) + Fperm_SI_Woolf2021!$G$9:$G$93*EXP(-Fperm_SI_Woolf2021!$J$9:$J$93*$C117*IF(BL$58=Fperm_SI_Woolf2021!$E$9:$E$93,1,EXP(LN((1.1*(Fperm_SI_Woolf2021!$E$9:$E$93-BL$58)-63.1579*EXP(-0.19*Fperm_SI_Woolf2021!$E$9:$E$93)+63.1579*EXP(-0.19*BL$58))/(Fperm_SI_Woolf2021!$E$9:$E$93-BL$58))*(BL$58-Fperm_SI_Woolf2021!$E$9:$E$93)/10))) + Fperm_SI_Woolf2021!$H$9:$H$93*EXP(-Fperm_SI_Woolf2021!$K$9:$K$93*$C117*IF(BL$58=Fperm_SI_Woolf2021!$E$9:$E$93,1,EXP(LN((1.1*(Fperm_SI_Woolf2021!$E$9:$E$93-BL$58)-63.1579*EXP(-0.19*Fperm_SI_Woolf2021!$E$9:$E$93)+63.1579*EXP(-0.19*BL$58))/(Fperm_SI_Woolf2021!$E$9:$E$93-BL$58))*(BL$58-Fperm_SI_Woolf2021!$E$9:$E$93)/10))),Fperm_SI_Woolf2021!$D$9:$D$93)*BL$57+INTERCEPT(Fperm_SI_Woolf2021!$F$9:$F$93*EXP(-Fperm_SI_Woolf2021!$I$9:$I$93*$C117*IF(BL$58=Fperm_SI_Woolf2021!$E$9:$E$93,1,EXP(LN((1.1*(Fperm_SI_Woolf2021!$E$9:$E$93-BL$58)-63.1579*EXP(-0.19*Fperm_SI_Woolf2021!$E$9:$E$93)+63.1579*EXP(-0.19*BL$58))/(Fperm_SI_Woolf2021!$E$9:$E$93-BL$58))*(BL$58-Fperm_SI_Woolf2021!$E$9:$E$93)/10))) + Fperm_SI_Woolf2021!$G$9:$G$93*EXP(-Fperm_SI_Woolf2021!$J$9:$J$93*$C117*IF(BL$58=Fperm_SI_Woolf2021!$E$9:$E$93,1,EXP(LN((1.1*(Fperm_SI_Woolf2021!$E$9:$E$93-BL$58)-63.1579*EXP(-0.19*Fperm_SI_Woolf2021!$E$9:$E$93)+63.1579*EXP(-0.19*BL$58))/(Fperm_SI_Woolf2021!$E$9:$E$93-BL$58))*(BL$58-Fperm_SI_Woolf2021!$E$9:$E$93)/10))) + Fperm_SI_Woolf2021!$H$9:$H$93*EXP(-Fperm_SI_Woolf2021!$K$9:$K$93*$C117*IF(BL$58=Fperm_SI_Woolf2021!$E$9:$E$93,1,EXP(LN((1.1*(Fperm_SI_Woolf2021!$E$9:$E$93-BL$58)-63.1579*EXP(-0.19*Fperm_SI_Woolf2021!$E$9:$E$93)+63.1579*EXP(-0.19*BL$58))/(Fperm_SI_Woolf2021!$E$9:$E$93-BL$58))*(BL$58-Fperm_SI_Woolf2021!$E$9:$E$93)/10))),Fperm_SI_Woolf2021!$D$9:$D$93))</f>
        <v>0.36368496609551032</v>
      </c>
      <c r="BM117" s="51" cm="1">
        <f t="array" ref="BM117">MIN(1,SLOPE(Fperm_SI_Woolf2021!$F$9:$F$93*EXP(-Fperm_SI_Woolf2021!$I$9:$I$93*$C117*IF(BM$58=Fperm_SI_Woolf2021!$E$9:$E$93,1,EXP(LN((1.1*(Fperm_SI_Woolf2021!$E$9:$E$93-BM$58)-63.1579*EXP(-0.19*Fperm_SI_Woolf2021!$E$9:$E$93)+63.1579*EXP(-0.19*BM$58))/(Fperm_SI_Woolf2021!$E$9:$E$93-BM$58))*(BM$58-Fperm_SI_Woolf2021!$E$9:$E$93)/10))) + Fperm_SI_Woolf2021!$G$9:$G$93*EXP(-Fperm_SI_Woolf2021!$J$9:$J$93*$C117*IF(BM$58=Fperm_SI_Woolf2021!$E$9:$E$93,1,EXP(LN((1.1*(Fperm_SI_Woolf2021!$E$9:$E$93-BM$58)-63.1579*EXP(-0.19*Fperm_SI_Woolf2021!$E$9:$E$93)+63.1579*EXP(-0.19*BM$58))/(Fperm_SI_Woolf2021!$E$9:$E$93-BM$58))*(BM$58-Fperm_SI_Woolf2021!$E$9:$E$93)/10))) + Fperm_SI_Woolf2021!$H$9:$H$93*EXP(-Fperm_SI_Woolf2021!$K$9:$K$93*$C117*IF(BM$58=Fperm_SI_Woolf2021!$E$9:$E$93,1,EXP(LN((1.1*(Fperm_SI_Woolf2021!$E$9:$E$93-BM$58)-63.1579*EXP(-0.19*Fperm_SI_Woolf2021!$E$9:$E$93)+63.1579*EXP(-0.19*BM$58))/(Fperm_SI_Woolf2021!$E$9:$E$93-BM$58))*(BM$58-Fperm_SI_Woolf2021!$E$9:$E$93)/10))),Fperm_SI_Woolf2021!$D$9:$D$93)*BM$57+INTERCEPT(Fperm_SI_Woolf2021!$F$9:$F$93*EXP(-Fperm_SI_Woolf2021!$I$9:$I$93*$C117*IF(BM$58=Fperm_SI_Woolf2021!$E$9:$E$93,1,EXP(LN((1.1*(Fperm_SI_Woolf2021!$E$9:$E$93-BM$58)-63.1579*EXP(-0.19*Fperm_SI_Woolf2021!$E$9:$E$93)+63.1579*EXP(-0.19*BM$58))/(Fperm_SI_Woolf2021!$E$9:$E$93-BM$58))*(BM$58-Fperm_SI_Woolf2021!$E$9:$E$93)/10))) + Fperm_SI_Woolf2021!$G$9:$G$93*EXP(-Fperm_SI_Woolf2021!$J$9:$J$93*$C117*IF(BM$58=Fperm_SI_Woolf2021!$E$9:$E$93,1,EXP(LN((1.1*(Fperm_SI_Woolf2021!$E$9:$E$93-BM$58)-63.1579*EXP(-0.19*Fperm_SI_Woolf2021!$E$9:$E$93)+63.1579*EXP(-0.19*BM$58))/(Fperm_SI_Woolf2021!$E$9:$E$93-BM$58))*(BM$58-Fperm_SI_Woolf2021!$E$9:$E$93)/10))) + Fperm_SI_Woolf2021!$H$9:$H$93*EXP(-Fperm_SI_Woolf2021!$K$9:$K$93*$C117*IF(BM$58=Fperm_SI_Woolf2021!$E$9:$E$93,1,EXP(LN((1.1*(Fperm_SI_Woolf2021!$E$9:$E$93-BM$58)-63.1579*EXP(-0.19*Fperm_SI_Woolf2021!$E$9:$E$93)+63.1579*EXP(-0.19*BM$58))/(Fperm_SI_Woolf2021!$E$9:$E$93-BM$58))*(BM$58-Fperm_SI_Woolf2021!$E$9:$E$93)/10))),Fperm_SI_Woolf2021!$D$9:$D$93))</f>
        <v>0.34648151247729897</v>
      </c>
      <c r="BN117" s="51" cm="1">
        <f t="array" ref="BN117">MIN(1,SLOPE(Fperm_SI_Woolf2021!$F$9:$F$93*EXP(-Fperm_SI_Woolf2021!$I$9:$I$93*$C117*IF(BN$58=Fperm_SI_Woolf2021!$E$9:$E$93,1,EXP(LN((1.1*(Fperm_SI_Woolf2021!$E$9:$E$93-BN$58)-63.1579*EXP(-0.19*Fperm_SI_Woolf2021!$E$9:$E$93)+63.1579*EXP(-0.19*BN$58))/(Fperm_SI_Woolf2021!$E$9:$E$93-BN$58))*(BN$58-Fperm_SI_Woolf2021!$E$9:$E$93)/10))) + Fperm_SI_Woolf2021!$G$9:$G$93*EXP(-Fperm_SI_Woolf2021!$J$9:$J$93*$C117*IF(BN$58=Fperm_SI_Woolf2021!$E$9:$E$93,1,EXP(LN((1.1*(Fperm_SI_Woolf2021!$E$9:$E$93-BN$58)-63.1579*EXP(-0.19*Fperm_SI_Woolf2021!$E$9:$E$93)+63.1579*EXP(-0.19*BN$58))/(Fperm_SI_Woolf2021!$E$9:$E$93-BN$58))*(BN$58-Fperm_SI_Woolf2021!$E$9:$E$93)/10))) + Fperm_SI_Woolf2021!$H$9:$H$93*EXP(-Fperm_SI_Woolf2021!$K$9:$K$93*$C117*IF(BN$58=Fperm_SI_Woolf2021!$E$9:$E$93,1,EXP(LN((1.1*(Fperm_SI_Woolf2021!$E$9:$E$93-BN$58)-63.1579*EXP(-0.19*Fperm_SI_Woolf2021!$E$9:$E$93)+63.1579*EXP(-0.19*BN$58))/(Fperm_SI_Woolf2021!$E$9:$E$93-BN$58))*(BN$58-Fperm_SI_Woolf2021!$E$9:$E$93)/10))),Fperm_SI_Woolf2021!$D$9:$D$93)*BN$57+INTERCEPT(Fperm_SI_Woolf2021!$F$9:$F$93*EXP(-Fperm_SI_Woolf2021!$I$9:$I$93*$C117*IF(BN$58=Fperm_SI_Woolf2021!$E$9:$E$93,1,EXP(LN((1.1*(Fperm_SI_Woolf2021!$E$9:$E$93-BN$58)-63.1579*EXP(-0.19*Fperm_SI_Woolf2021!$E$9:$E$93)+63.1579*EXP(-0.19*BN$58))/(Fperm_SI_Woolf2021!$E$9:$E$93-BN$58))*(BN$58-Fperm_SI_Woolf2021!$E$9:$E$93)/10))) + Fperm_SI_Woolf2021!$G$9:$G$93*EXP(-Fperm_SI_Woolf2021!$J$9:$J$93*$C117*IF(BN$58=Fperm_SI_Woolf2021!$E$9:$E$93,1,EXP(LN((1.1*(Fperm_SI_Woolf2021!$E$9:$E$93-BN$58)-63.1579*EXP(-0.19*Fperm_SI_Woolf2021!$E$9:$E$93)+63.1579*EXP(-0.19*BN$58))/(Fperm_SI_Woolf2021!$E$9:$E$93-BN$58))*(BN$58-Fperm_SI_Woolf2021!$E$9:$E$93)/10))) + Fperm_SI_Woolf2021!$H$9:$H$93*EXP(-Fperm_SI_Woolf2021!$K$9:$K$93*$C117*IF(BN$58=Fperm_SI_Woolf2021!$E$9:$E$93,1,EXP(LN((1.1*(Fperm_SI_Woolf2021!$E$9:$E$93-BN$58)-63.1579*EXP(-0.19*Fperm_SI_Woolf2021!$E$9:$E$93)+63.1579*EXP(-0.19*BN$58))/(Fperm_SI_Woolf2021!$E$9:$E$93-BN$58))*(BN$58-Fperm_SI_Woolf2021!$E$9:$E$93)/10))),Fperm_SI_Woolf2021!$D$9:$D$93))</f>
        <v>0.32927805885908762</v>
      </c>
      <c r="BO117" s="51" cm="1">
        <f t="array" ref="BO117">MIN(1,SLOPE(Fperm_SI_Woolf2021!$F$9:$F$93*EXP(-Fperm_SI_Woolf2021!$I$9:$I$93*$C117*IF(BO$58=Fperm_SI_Woolf2021!$E$9:$E$93,1,EXP(LN((1.1*(Fperm_SI_Woolf2021!$E$9:$E$93-BO$58)-63.1579*EXP(-0.19*Fperm_SI_Woolf2021!$E$9:$E$93)+63.1579*EXP(-0.19*BO$58))/(Fperm_SI_Woolf2021!$E$9:$E$93-BO$58))*(BO$58-Fperm_SI_Woolf2021!$E$9:$E$93)/10))) + Fperm_SI_Woolf2021!$G$9:$G$93*EXP(-Fperm_SI_Woolf2021!$J$9:$J$93*$C117*IF(BO$58=Fperm_SI_Woolf2021!$E$9:$E$93,1,EXP(LN((1.1*(Fperm_SI_Woolf2021!$E$9:$E$93-BO$58)-63.1579*EXP(-0.19*Fperm_SI_Woolf2021!$E$9:$E$93)+63.1579*EXP(-0.19*BO$58))/(Fperm_SI_Woolf2021!$E$9:$E$93-BO$58))*(BO$58-Fperm_SI_Woolf2021!$E$9:$E$93)/10))) + Fperm_SI_Woolf2021!$H$9:$H$93*EXP(-Fperm_SI_Woolf2021!$K$9:$K$93*$C117*IF(BO$58=Fperm_SI_Woolf2021!$E$9:$E$93,1,EXP(LN((1.1*(Fperm_SI_Woolf2021!$E$9:$E$93-BO$58)-63.1579*EXP(-0.19*Fperm_SI_Woolf2021!$E$9:$E$93)+63.1579*EXP(-0.19*BO$58))/(Fperm_SI_Woolf2021!$E$9:$E$93-BO$58))*(BO$58-Fperm_SI_Woolf2021!$E$9:$E$93)/10))),Fperm_SI_Woolf2021!$D$9:$D$93)*BO$57+INTERCEPT(Fperm_SI_Woolf2021!$F$9:$F$93*EXP(-Fperm_SI_Woolf2021!$I$9:$I$93*$C117*IF(BO$58=Fperm_SI_Woolf2021!$E$9:$E$93,1,EXP(LN((1.1*(Fperm_SI_Woolf2021!$E$9:$E$93-BO$58)-63.1579*EXP(-0.19*Fperm_SI_Woolf2021!$E$9:$E$93)+63.1579*EXP(-0.19*BO$58))/(Fperm_SI_Woolf2021!$E$9:$E$93-BO$58))*(BO$58-Fperm_SI_Woolf2021!$E$9:$E$93)/10))) + Fperm_SI_Woolf2021!$G$9:$G$93*EXP(-Fperm_SI_Woolf2021!$J$9:$J$93*$C117*IF(BO$58=Fperm_SI_Woolf2021!$E$9:$E$93,1,EXP(LN((1.1*(Fperm_SI_Woolf2021!$E$9:$E$93-BO$58)-63.1579*EXP(-0.19*Fperm_SI_Woolf2021!$E$9:$E$93)+63.1579*EXP(-0.19*BO$58))/(Fperm_SI_Woolf2021!$E$9:$E$93-BO$58))*(BO$58-Fperm_SI_Woolf2021!$E$9:$E$93)/10))) + Fperm_SI_Woolf2021!$H$9:$H$93*EXP(-Fperm_SI_Woolf2021!$K$9:$K$93*$C117*IF(BO$58=Fperm_SI_Woolf2021!$E$9:$E$93,1,EXP(LN((1.1*(Fperm_SI_Woolf2021!$E$9:$E$93-BO$58)-63.1579*EXP(-0.19*Fperm_SI_Woolf2021!$E$9:$E$93)+63.1579*EXP(-0.19*BO$58))/(Fperm_SI_Woolf2021!$E$9:$E$93-BO$58))*(BO$58-Fperm_SI_Woolf2021!$E$9:$E$93)/10))),Fperm_SI_Woolf2021!$D$9:$D$93))</f>
        <v>0.31207460524087627</v>
      </c>
      <c r="BP117" s="51" cm="1">
        <f t="array" ref="BP117">MIN(1,SLOPE(Fperm_SI_Woolf2021!$F$9:$F$93*EXP(-Fperm_SI_Woolf2021!$I$9:$I$93*$C117*IF(BP$58=Fperm_SI_Woolf2021!$E$9:$E$93,1,EXP(LN((1.1*(Fperm_SI_Woolf2021!$E$9:$E$93-BP$58)-63.1579*EXP(-0.19*Fperm_SI_Woolf2021!$E$9:$E$93)+63.1579*EXP(-0.19*BP$58))/(Fperm_SI_Woolf2021!$E$9:$E$93-BP$58))*(BP$58-Fperm_SI_Woolf2021!$E$9:$E$93)/10))) + Fperm_SI_Woolf2021!$G$9:$G$93*EXP(-Fperm_SI_Woolf2021!$J$9:$J$93*$C117*IF(BP$58=Fperm_SI_Woolf2021!$E$9:$E$93,1,EXP(LN((1.1*(Fperm_SI_Woolf2021!$E$9:$E$93-BP$58)-63.1579*EXP(-0.19*Fperm_SI_Woolf2021!$E$9:$E$93)+63.1579*EXP(-0.19*BP$58))/(Fperm_SI_Woolf2021!$E$9:$E$93-BP$58))*(BP$58-Fperm_SI_Woolf2021!$E$9:$E$93)/10))) + Fperm_SI_Woolf2021!$H$9:$H$93*EXP(-Fperm_SI_Woolf2021!$K$9:$K$93*$C117*IF(BP$58=Fperm_SI_Woolf2021!$E$9:$E$93,1,EXP(LN((1.1*(Fperm_SI_Woolf2021!$E$9:$E$93-BP$58)-63.1579*EXP(-0.19*Fperm_SI_Woolf2021!$E$9:$E$93)+63.1579*EXP(-0.19*BP$58))/(Fperm_SI_Woolf2021!$E$9:$E$93-BP$58))*(BP$58-Fperm_SI_Woolf2021!$E$9:$E$93)/10))),Fperm_SI_Woolf2021!$D$9:$D$93)*BP$57+INTERCEPT(Fperm_SI_Woolf2021!$F$9:$F$93*EXP(-Fperm_SI_Woolf2021!$I$9:$I$93*$C117*IF(BP$58=Fperm_SI_Woolf2021!$E$9:$E$93,1,EXP(LN((1.1*(Fperm_SI_Woolf2021!$E$9:$E$93-BP$58)-63.1579*EXP(-0.19*Fperm_SI_Woolf2021!$E$9:$E$93)+63.1579*EXP(-0.19*BP$58))/(Fperm_SI_Woolf2021!$E$9:$E$93-BP$58))*(BP$58-Fperm_SI_Woolf2021!$E$9:$E$93)/10))) + Fperm_SI_Woolf2021!$G$9:$G$93*EXP(-Fperm_SI_Woolf2021!$J$9:$J$93*$C117*IF(BP$58=Fperm_SI_Woolf2021!$E$9:$E$93,1,EXP(LN((1.1*(Fperm_SI_Woolf2021!$E$9:$E$93-BP$58)-63.1579*EXP(-0.19*Fperm_SI_Woolf2021!$E$9:$E$93)+63.1579*EXP(-0.19*BP$58))/(Fperm_SI_Woolf2021!$E$9:$E$93-BP$58))*(BP$58-Fperm_SI_Woolf2021!$E$9:$E$93)/10))) + Fperm_SI_Woolf2021!$H$9:$H$93*EXP(-Fperm_SI_Woolf2021!$K$9:$K$93*$C117*IF(BP$58=Fperm_SI_Woolf2021!$E$9:$E$93,1,EXP(LN((1.1*(Fperm_SI_Woolf2021!$E$9:$E$93-BP$58)-63.1579*EXP(-0.19*Fperm_SI_Woolf2021!$E$9:$E$93)+63.1579*EXP(-0.19*BP$58))/(Fperm_SI_Woolf2021!$E$9:$E$93-BP$58))*(BP$58-Fperm_SI_Woolf2021!$E$9:$E$93)/10))),Fperm_SI_Woolf2021!$D$9:$D$93))</f>
        <v>0.29487115162266492</v>
      </c>
      <c r="BQ117" s="51" cm="1">
        <f t="array" ref="BQ117">MIN(1,SLOPE(Fperm_SI_Woolf2021!$F$9:$F$93*EXP(-Fperm_SI_Woolf2021!$I$9:$I$93*$C117*IF(BQ$58=Fperm_SI_Woolf2021!$E$9:$E$93,1,EXP(LN((1.1*(Fperm_SI_Woolf2021!$E$9:$E$93-BQ$58)-63.1579*EXP(-0.19*Fperm_SI_Woolf2021!$E$9:$E$93)+63.1579*EXP(-0.19*BQ$58))/(Fperm_SI_Woolf2021!$E$9:$E$93-BQ$58))*(BQ$58-Fperm_SI_Woolf2021!$E$9:$E$93)/10))) + Fperm_SI_Woolf2021!$G$9:$G$93*EXP(-Fperm_SI_Woolf2021!$J$9:$J$93*$C117*IF(BQ$58=Fperm_SI_Woolf2021!$E$9:$E$93,1,EXP(LN((1.1*(Fperm_SI_Woolf2021!$E$9:$E$93-BQ$58)-63.1579*EXP(-0.19*Fperm_SI_Woolf2021!$E$9:$E$93)+63.1579*EXP(-0.19*BQ$58))/(Fperm_SI_Woolf2021!$E$9:$E$93-BQ$58))*(BQ$58-Fperm_SI_Woolf2021!$E$9:$E$93)/10))) + Fperm_SI_Woolf2021!$H$9:$H$93*EXP(-Fperm_SI_Woolf2021!$K$9:$K$93*$C117*IF(BQ$58=Fperm_SI_Woolf2021!$E$9:$E$93,1,EXP(LN((1.1*(Fperm_SI_Woolf2021!$E$9:$E$93-BQ$58)-63.1579*EXP(-0.19*Fperm_SI_Woolf2021!$E$9:$E$93)+63.1579*EXP(-0.19*BQ$58))/(Fperm_SI_Woolf2021!$E$9:$E$93-BQ$58))*(BQ$58-Fperm_SI_Woolf2021!$E$9:$E$93)/10))),Fperm_SI_Woolf2021!$D$9:$D$93)*BQ$57+INTERCEPT(Fperm_SI_Woolf2021!$F$9:$F$93*EXP(-Fperm_SI_Woolf2021!$I$9:$I$93*$C117*IF(BQ$58=Fperm_SI_Woolf2021!$E$9:$E$93,1,EXP(LN((1.1*(Fperm_SI_Woolf2021!$E$9:$E$93-BQ$58)-63.1579*EXP(-0.19*Fperm_SI_Woolf2021!$E$9:$E$93)+63.1579*EXP(-0.19*BQ$58))/(Fperm_SI_Woolf2021!$E$9:$E$93-BQ$58))*(BQ$58-Fperm_SI_Woolf2021!$E$9:$E$93)/10))) + Fperm_SI_Woolf2021!$G$9:$G$93*EXP(-Fperm_SI_Woolf2021!$J$9:$J$93*$C117*IF(BQ$58=Fperm_SI_Woolf2021!$E$9:$E$93,1,EXP(LN((1.1*(Fperm_SI_Woolf2021!$E$9:$E$93-BQ$58)-63.1579*EXP(-0.19*Fperm_SI_Woolf2021!$E$9:$E$93)+63.1579*EXP(-0.19*BQ$58))/(Fperm_SI_Woolf2021!$E$9:$E$93-BQ$58))*(BQ$58-Fperm_SI_Woolf2021!$E$9:$E$93)/10))) + Fperm_SI_Woolf2021!$H$9:$H$93*EXP(-Fperm_SI_Woolf2021!$K$9:$K$93*$C117*IF(BQ$58=Fperm_SI_Woolf2021!$E$9:$E$93,1,EXP(LN((1.1*(Fperm_SI_Woolf2021!$E$9:$E$93-BQ$58)-63.1579*EXP(-0.19*Fperm_SI_Woolf2021!$E$9:$E$93)+63.1579*EXP(-0.19*BQ$58))/(Fperm_SI_Woolf2021!$E$9:$E$93-BQ$58))*(BQ$58-Fperm_SI_Woolf2021!$E$9:$E$93)/10))),Fperm_SI_Woolf2021!$D$9:$D$93))</f>
        <v>0.27766769800445357</v>
      </c>
      <c r="BR117" s="51" cm="1">
        <f t="array" ref="BR117">MIN(1,SLOPE(Fperm_SI_Woolf2021!$F$9:$F$93*EXP(-Fperm_SI_Woolf2021!$I$9:$I$93*$C117*IF(BR$58=Fperm_SI_Woolf2021!$E$9:$E$93,1,EXP(LN((1.1*(Fperm_SI_Woolf2021!$E$9:$E$93-BR$58)-63.1579*EXP(-0.19*Fperm_SI_Woolf2021!$E$9:$E$93)+63.1579*EXP(-0.19*BR$58))/(Fperm_SI_Woolf2021!$E$9:$E$93-BR$58))*(BR$58-Fperm_SI_Woolf2021!$E$9:$E$93)/10))) + Fperm_SI_Woolf2021!$G$9:$G$93*EXP(-Fperm_SI_Woolf2021!$J$9:$J$93*$C117*IF(BR$58=Fperm_SI_Woolf2021!$E$9:$E$93,1,EXP(LN((1.1*(Fperm_SI_Woolf2021!$E$9:$E$93-BR$58)-63.1579*EXP(-0.19*Fperm_SI_Woolf2021!$E$9:$E$93)+63.1579*EXP(-0.19*BR$58))/(Fperm_SI_Woolf2021!$E$9:$E$93-BR$58))*(BR$58-Fperm_SI_Woolf2021!$E$9:$E$93)/10))) + Fperm_SI_Woolf2021!$H$9:$H$93*EXP(-Fperm_SI_Woolf2021!$K$9:$K$93*$C117*IF(BR$58=Fperm_SI_Woolf2021!$E$9:$E$93,1,EXP(LN((1.1*(Fperm_SI_Woolf2021!$E$9:$E$93-BR$58)-63.1579*EXP(-0.19*Fperm_SI_Woolf2021!$E$9:$E$93)+63.1579*EXP(-0.19*BR$58))/(Fperm_SI_Woolf2021!$E$9:$E$93-BR$58))*(BR$58-Fperm_SI_Woolf2021!$E$9:$E$93)/10))),Fperm_SI_Woolf2021!$D$9:$D$93)*BR$57+INTERCEPT(Fperm_SI_Woolf2021!$F$9:$F$93*EXP(-Fperm_SI_Woolf2021!$I$9:$I$93*$C117*IF(BR$58=Fperm_SI_Woolf2021!$E$9:$E$93,1,EXP(LN((1.1*(Fperm_SI_Woolf2021!$E$9:$E$93-BR$58)-63.1579*EXP(-0.19*Fperm_SI_Woolf2021!$E$9:$E$93)+63.1579*EXP(-0.19*BR$58))/(Fperm_SI_Woolf2021!$E$9:$E$93-BR$58))*(BR$58-Fperm_SI_Woolf2021!$E$9:$E$93)/10))) + Fperm_SI_Woolf2021!$G$9:$G$93*EXP(-Fperm_SI_Woolf2021!$J$9:$J$93*$C117*IF(BR$58=Fperm_SI_Woolf2021!$E$9:$E$93,1,EXP(LN((1.1*(Fperm_SI_Woolf2021!$E$9:$E$93-BR$58)-63.1579*EXP(-0.19*Fperm_SI_Woolf2021!$E$9:$E$93)+63.1579*EXP(-0.19*BR$58))/(Fperm_SI_Woolf2021!$E$9:$E$93-BR$58))*(BR$58-Fperm_SI_Woolf2021!$E$9:$E$93)/10))) + Fperm_SI_Woolf2021!$H$9:$H$93*EXP(-Fperm_SI_Woolf2021!$K$9:$K$93*$C117*IF(BR$58=Fperm_SI_Woolf2021!$E$9:$E$93,1,EXP(LN((1.1*(Fperm_SI_Woolf2021!$E$9:$E$93-BR$58)-63.1579*EXP(-0.19*Fperm_SI_Woolf2021!$E$9:$E$93)+63.1579*EXP(-0.19*BR$58))/(Fperm_SI_Woolf2021!$E$9:$E$93-BR$58))*(BR$58-Fperm_SI_Woolf2021!$E$9:$E$93)/10))),Fperm_SI_Woolf2021!$D$9:$D$93))</f>
        <v>0.26046424438624227</v>
      </c>
      <c r="BS117" s="51" cm="1">
        <f t="array" ref="BS117">MIN(1,SLOPE(Fperm_SI_Woolf2021!$F$9:$F$93*EXP(-Fperm_SI_Woolf2021!$I$9:$I$93*$C117*IF(BS$58=Fperm_SI_Woolf2021!$E$9:$E$93,1,EXP(LN((1.1*(Fperm_SI_Woolf2021!$E$9:$E$93-BS$58)-63.1579*EXP(-0.19*Fperm_SI_Woolf2021!$E$9:$E$93)+63.1579*EXP(-0.19*BS$58))/(Fperm_SI_Woolf2021!$E$9:$E$93-BS$58))*(BS$58-Fperm_SI_Woolf2021!$E$9:$E$93)/10))) + Fperm_SI_Woolf2021!$G$9:$G$93*EXP(-Fperm_SI_Woolf2021!$J$9:$J$93*$C117*IF(BS$58=Fperm_SI_Woolf2021!$E$9:$E$93,1,EXP(LN((1.1*(Fperm_SI_Woolf2021!$E$9:$E$93-BS$58)-63.1579*EXP(-0.19*Fperm_SI_Woolf2021!$E$9:$E$93)+63.1579*EXP(-0.19*BS$58))/(Fperm_SI_Woolf2021!$E$9:$E$93-BS$58))*(BS$58-Fperm_SI_Woolf2021!$E$9:$E$93)/10))) + Fperm_SI_Woolf2021!$H$9:$H$93*EXP(-Fperm_SI_Woolf2021!$K$9:$K$93*$C117*IF(BS$58=Fperm_SI_Woolf2021!$E$9:$E$93,1,EXP(LN((1.1*(Fperm_SI_Woolf2021!$E$9:$E$93-BS$58)-63.1579*EXP(-0.19*Fperm_SI_Woolf2021!$E$9:$E$93)+63.1579*EXP(-0.19*BS$58))/(Fperm_SI_Woolf2021!$E$9:$E$93-BS$58))*(BS$58-Fperm_SI_Woolf2021!$E$9:$E$93)/10))),Fperm_SI_Woolf2021!$D$9:$D$93)*BS$57+INTERCEPT(Fperm_SI_Woolf2021!$F$9:$F$93*EXP(-Fperm_SI_Woolf2021!$I$9:$I$93*$C117*IF(BS$58=Fperm_SI_Woolf2021!$E$9:$E$93,1,EXP(LN((1.1*(Fperm_SI_Woolf2021!$E$9:$E$93-BS$58)-63.1579*EXP(-0.19*Fperm_SI_Woolf2021!$E$9:$E$93)+63.1579*EXP(-0.19*BS$58))/(Fperm_SI_Woolf2021!$E$9:$E$93-BS$58))*(BS$58-Fperm_SI_Woolf2021!$E$9:$E$93)/10))) + Fperm_SI_Woolf2021!$G$9:$G$93*EXP(-Fperm_SI_Woolf2021!$J$9:$J$93*$C117*IF(BS$58=Fperm_SI_Woolf2021!$E$9:$E$93,1,EXP(LN((1.1*(Fperm_SI_Woolf2021!$E$9:$E$93-BS$58)-63.1579*EXP(-0.19*Fperm_SI_Woolf2021!$E$9:$E$93)+63.1579*EXP(-0.19*BS$58))/(Fperm_SI_Woolf2021!$E$9:$E$93-BS$58))*(BS$58-Fperm_SI_Woolf2021!$E$9:$E$93)/10))) + Fperm_SI_Woolf2021!$H$9:$H$93*EXP(-Fperm_SI_Woolf2021!$K$9:$K$93*$C117*IF(BS$58=Fperm_SI_Woolf2021!$E$9:$E$93,1,EXP(LN((1.1*(Fperm_SI_Woolf2021!$E$9:$E$93-BS$58)-63.1579*EXP(-0.19*Fperm_SI_Woolf2021!$E$9:$E$93)+63.1579*EXP(-0.19*BS$58))/(Fperm_SI_Woolf2021!$E$9:$E$93-BS$58))*(BS$58-Fperm_SI_Woolf2021!$E$9:$E$93)/10))),Fperm_SI_Woolf2021!$D$9:$D$93))</f>
        <v>0.24326079076803089</v>
      </c>
      <c r="BT117" s="51" cm="1">
        <f t="array" ref="BT117">MIN(1,SLOPE(Fperm_SI_Woolf2021!$F$9:$F$93*EXP(-Fperm_SI_Woolf2021!$I$9:$I$93*$C117*IF(BT$58=Fperm_SI_Woolf2021!$E$9:$E$93,1,EXP(LN((1.1*(Fperm_SI_Woolf2021!$E$9:$E$93-BT$58)-63.1579*EXP(-0.19*Fperm_SI_Woolf2021!$E$9:$E$93)+63.1579*EXP(-0.19*BT$58))/(Fperm_SI_Woolf2021!$E$9:$E$93-BT$58))*(BT$58-Fperm_SI_Woolf2021!$E$9:$E$93)/10))) + Fperm_SI_Woolf2021!$G$9:$G$93*EXP(-Fperm_SI_Woolf2021!$J$9:$J$93*$C117*IF(BT$58=Fperm_SI_Woolf2021!$E$9:$E$93,1,EXP(LN((1.1*(Fperm_SI_Woolf2021!$E$9:$E$93-BT$58)-63.1579*EXP(-0.19*Fperm_SI_Woolf2021!$E$9:$E$93)+63.1579*EXP(-0.19*BT$58))/(Fperm_SI_Woolf2021!$E$9:$E$93-BT$58))*(BT$58-Fperm_SI_Woolf2021!$E$9:$E$93)/10))) + Fperm_SI_Woolf2021!$H$9:$H$93*EXP(-Fperm_SI_Woolf2021!$K$9:$K$93*$C117*IF(BT$58=Fperm_SI_Woolf2021!$E$9:$E$93,1,EXP(LN((1.1*(Fperm_SI_Woolf2021!$E$9:$E$93-BT$58)-63.1579*EXP(-0.19*Fperm_SI_Woolf2021!$E$9:$E$93)+63.1579*EXP(-0.19*BT$58))/(Fperm_SI_Woolf2021!$E$9:$E$93-BT$58))*(BT$58-Fperm_SI_Woolf2021!$E$9:$E$93)/10))),Fperm_SI_Woolf2021!$D$9:$D$93)*BT$57+INTERCEPT(Fperm_SI_Woolf2021!$F$9:$F$93*EXP(-Fperm_SI_Woolf2021!$I$9:$I$93*$C117*IF(BT$58=Fperm_SI_Woolf2021!$E$9:$E$93,1,EXP(LN((1.1*(Fperm_SI_Woolf2021!$E$9:$E$93-BT$58)-63.1579*EXP(-0.19*Fperm_SI_Woolf2021!$E$9:$E$93)+63.1579*EXP(-0.19*BT$58))/(Fperm_SI_Woolf2021!$E$9:$E$93-BT$58))*(BT$58-Fperm_SI_Woolf2021!$E$9:$E$93)/10))) + Fperm_SI_Woolf2021!$G$9:$G$93*EXP(-Fperm_SI_Woolf2021!$J$9:$J$93*$C117*IF(BT$58=Fperm_SI_Woolf2021!$E$9:$E$93,1,EXP(LN((1.1*(Fperm_SI_Woolf2021!$E$9:$E$93-BT$58)-63.1579*EXP(-0.19*Fperm_SI_Woolf2021!$E$9:$E$93)+63.1579*EXP(-0.19*BT$58))/(Fperm_SI_Woolf2021!$E$9:$E$93-BT$58))*(BT$58-Fperm_SI_Woolf2021!$E$9:$E$93)/10))) + Fperm_SI_Woolf2021!$H$9:$H$93*EXP(-Fperm_SI_Woolf2021!$K$9:$K$93*$C117*IF(BT$58=Fperm_SI_Woolf2021!$E$9:$E$93,1,EXP(LN((1.1*(Fperm_SI_Woolf2021!$E$9:$E$93-BT$58)-63.1579*EXP(-0.19*Fperm_SI_Woolf2021!$E$9:$E$93)+63.1579*EXP(-0.19*BT$58))/(Fperm_SI_Woolf2021!$E$9:$E$93-BT$58))*(BT$58-Fperm_SI_Woolf2021!$E$9:$E$93)/10))),Fperm_SI_Woolf2021!$D$9:$D$93))</f>
        <v>0.22605733714981954</v>
      </c>
      <c r="BU117" s="51" cm="1">
        <f t="array" ref="BU117">MIN(1,SLOPE(Fperm_SI_Woolf2021!$F$9:$F$93*EXP(-Fperm_SI_Woolf2021!$I$9:$I$93*$C117*IF(BU$58=Fperm_SI_Woolf2021!$E$9:$E$93,1,EXP(LN((1.1*(Fperm_SI_Woolf2021!$E$9:$E$93-BU$58)-63.1579*EXP(-0.19*Fperm_SI_Woolf2021!$E$9:$E$93)+63.1579*EXP(-0.19*BU$58))/(Fperm_SI_Woolf2021!$E$9:$E$93-BU$58))*(BU$58-Fperm_SI_Woolf2021!$E$9:$E$93)/10))) + Fperm_SI_Woolf2021!$G$9:$G$93*EXP(-Fperm_SI_Woolf2021!$J$9:$J$93*$C117*IF(BU$58=Fperm_SI_Woolf2021!$E$9:$E$93,1,EXP(LN((1.1*(Fperm_SI_Woolf2021!$E$9:$E$93-BU$58)-63.1579*EXP(-0.19*Fperm_SI_Woolf2021!$E$9:$E$93)+63.1579*EXP(-0.19*BU$58))/(Fperm_SI_Woolf2021!$E$9:$E$93-BU$58))*(BU$58-Fperm_SI_Woolf2021!$E$9:$E$93)/10))) + Fperm_SI_Woolf2021!$H$9:$H$93*EXP(-Fperm_SI_Woolf2021!$K$9:$K$93*$C117*IF(BU$58=Fperm_SI_Woolf2021!$E$9:$E$93,1,EXP(LN((1.1*(Fperm_SI_Woolf2021!$E$9:$E$93-BU$58)-63.1579*EXP(-0.19*Fperm_SI_Woolf2021!$E$9:$E$93)+63.1579*EXP(-0.19*BU$58))/(Fperm_SI_Woolf2021!$E$9:$E$93-BU$58))*(BU$58-Fperm_SI_Woolf2021!$E$9:$E$93)/10))),Fperm_SI_Woolf2021!$D$9:$D$93)*BU$57+INTERCEPT(Fperm_SI_Woolf2021!$F$9:$F$93*EXP(-Fperm_SI_Woolf2021!$I$9:$I$93*$C117*IF(BU$58=Fperm_SI_Woolf2021!$E$9:$E$93,1,EXP(LN((1.1*(Fperm_SI_Woolf2021!$E$9:$E$93-BU$58)-63.1579*EXP(-0.19*Fperm_SI_Woolf2021!$E$9:$E$93)+63.1579*EXP(-0.19*BU$58))/(Fperm_SI_Woolf2021!$E$9:$E$93-BU$58))*(BU$58-Fperm_SI_Woolf2021!$E$9:$E$93)/10))) + Fperm_SI_Woolf2021!$G$9:$G$93*EXP(-Fperm_SI_Woolf2021!$J$9:$J$93*$C117*IF(BU$58=Fperm_SI_Woolf2021!$E$9:$E$93,1,EXP(LN((1.1*(Fperm_SI_Woolf2021!$E$9:$E$93-BU$58)-63.1579*EXP(-0.19*Fperm_SI_Woolf2021!$E$9:$E$93)+63.1579*EXP(-0.19*BU$58))/(Fperm_SI_Woolf2021!$E$9:$E$93-BU$58))*(BU$58-Fperm_SI_Woolf2021!$E$9:$E$93)/10))) + Fperm_SI_Woolf2021!$H$9:$H$93*EXP(-Fperm_SI_Woolf2021!$K$9:$K$93*$C117*IF(BU$58=Fperm_SI_Woolf2021!$E$9:$E$93,1,EXP(LN((1.1*(Fperm_SI_Woolf2021!$E$9:$E$93-BU$58)-63.1579*EXP(-0.19*Fperm_SI_Woolf2021!$E$9:$E$93)+63.1579*EXP(-0.19*BU$58))/(Fperm_SI_Woolf2021!$E$9:$E$93-BU$58))*(BU$58-Fperm_SI_Woolf2021!$E$9:$E$93)/10))),Fperm_SI_Woolf2021!$D$9:$D$93))</f>
        <v>0.20885388353160822</v>
      </c>
      <c r="BV117" s="51" cm="1">
        <f t="array" ref="BV117">MIN(1,SLOPE(Fperm_SI_Woolf2021!$F$9:$F$93*EXP(-Fperm_SI_Woolf2021!$I$9:$I$93*$C117*IF(BV$58=Fperm_SI_Woolf2021!$E$9:$E$93,1,EXP(LN((1.1*(Fperm_SI_Woolf2021!$E$9:$E$93-BV$58)-63.1579*EXP(-0.19*Fperm_SI_Woolf2021!$E$9:$E$93)+63.1579*EXP(-0.19*BV$58))/(Fperm_SI_Woolf2021!$E$9:$E$93-BV$58))*(BV$58-Fperm_SI_Woolf2021!$E$9:$E$93)/10))) + Fperm_SI_Woolf2021!$G$9:$G$93*EXP(-Fperm_SI_Woolf2021!$J$9:$J$93*$C117*IF(BV$58=Fperm_SI_Woolf2021!$E$9:$E$93,1,EXP(LN((1.1*(Fperm_SI_Woolf2021!$E$9:$E$93-BV$58)-63.1579*EXP(-0.19*Fperm_SI_Woolf2021!$E$9:$E$93)+63.1579*EXP(-0.19*BV$58))/(Fperm_SI_Woolf2021!$E$9:$E$93-BV$58))*(BV$58-Fperm_SI_Woolf2021!$E$9:$E$93)/10))) + Fperm_SI_Woolf2021!$H$9:$H$93*EXP(-Fperm_SI_Woolf2021!$K$9:$K$93*$C117*IF(BV$58=Fperm_SI_Woolf2021!$E$9:$E$93,1,EXP(LN((1.1*(Fperm_SI_Woolf2021!$E$9:$E$93-BV$58)-63.1579*EXP(-0.19*Fperm_SI_Woolf2021!$E$9:$E$93)+63.1579*EXP(-0.19*BV$58))/(Fperm_SI_Woolf2021!$E$9:$E$93-BV$58))*(BV$58-Fperm_SI_Woolf2021!$E$9:$E$93)/10))),Fperm_SI_Woolf2021!$D$9:$D$93)*BV$57+INTERCEPT(Fperm_SI_Woolf2021!$F$9:$F$93*EXP(-Fperm_SI_Woolf2021!$I$9:$I$93*$C117*IF(BV$58=Fperm_SI_Woolf2021!$E$9:$E$93,1,EXP(LN((1.1*(Fperm_SI_Woolf2021!$E$9:$E$93-BV$58)-63.1579*EXP(-0.19*Fperm_SI_Woolf2021!$E$9:$E$93)+63.1579*EXP(-0.19*BV$58))/(Fperm_SI_Woolf2021!$E$9:$E$93-BV$58))*(BV$58-Fperm_SI_Woolf2021!$E$9:$E$93)/10))) + Fperm_SI_Woolf2021!$G$9:$G$93*EXP(-Fperm_SI_Woolf2021!$J$9:$J$93*$C117*IF(BV$58=Fperm_SI_Woolf2021!$E$9:$E$93,1,EXP(LN((1.1*(Fperm_SI_Woolf2021!$E$9:$E$93-BV$58)-63.1579*EXP(-0.19*Fperm_SI_Woolf2021!$E$9:$E$93)+63.1579*EXP(-0.19*BV$58))/(Fperm_SI_Woolf2021!$E$9:$E$93-BV$58))*(BV$58-Fperm_SI_Woolf2021!$E$9:$E$93)/10))) + Fperm_SI_Woolf2021!$H$9:$H$93*EXP(-Fperm_SI_Woolf2021!$K$9:$K$93*$C117*IF(BV$58=Fperm_SI_Woolf2021!$E$9:$E$93,1,EXP(LN((1.1*(Fperm_SI_Woolf2021!$E$9:$E$93-BV$58)-63.1579*EXP(-0.19*Fperm_SI_Woolf2021!$E$9:$E$93)+63.1579*EXP(-0.19*BV$58))/(Fperm_SI_Woolf2021!$E$9:$E$93-BV$58))*(BV$58-Fperm_SI_Woolf2021!$E$9:$E$93)/10))),Fperm_SI_Woolf2021!$D$9:$D$93))</f>
        <v>0.19165042991339687</v>
      </c>
      <c r="BW117" s="51" cm="1">
        <f t="array" ref="BW117">MIN(1,SLOPE(Fperm_SI_Woolf2021!$F$9:$F$93*EXP(-Fperm_SI_Woolf2021!$I$9:$I$93*$C117*IF(BW$58=Fperm_SI_Woolf2021!$E$9:$E$93,1,EXP(LN((1.1*(Fperm_SI_Woolf2021!$E$9:$E$93-BW$58)-63.1579*EXP(-0.19*Fperm_SI_Woolf2021!$E$9:$E$93)+63.1579*EXP(-0.19*BW$58))/(Fperm_SI_Woolf2021!$E$9:$E$93-BW$58))*(BW$58-Fperm_SI_Woolf2021!$E$9:$E$93)/10))) + Fperm_SI_Woolf2021!$G$9:$G$93*EXP(-Fperm_SI_Woolf2021!$J$9:$J$93*$C117*IF(BW$58=Fperm_SI_Woolf2021!$E$9:$E$93,1,EXP(LN((1.1*(Fperm_SI_Woolf2021!$E$9:$E$93-BW$58)-63.1579*EXP(-0.19*Fperm_SI_Woolf2021!$E$9:$E$93)+63.1579*EXP(-0.19*BW$58))/(Fperm_SI_Woolf2021!$E$9:$E$93-BW$58))*(BW$58-Fperm_SI_Woolf2021!$E$9:$E$93)/10))) + Fperm_SI_Woolf2021!$H$9:$H$93*EXP(-Fperm_SI_Woolf2021!$K$9:$K$93*$C117*IF(BW$58=Fperm_SI_Woolf2021!$E$9:$E$93,1,EXP(LN((1.1*(Fperm_SI_Woolf2021!$E$9:$E$93-BW$58)-63.1579*EXP(-0.19*Fperm_SI_Woolf2021!$E$9:$E$93)+63.1579*EXP(-0.19*BW$58))/(Fperm_SI_Woolf2021!$E$9:$E$93-BW$58))*(BW$58-Fperm_SI_Woolf2021!$E$9:$E$93)/10))),Fperm_SI_Woolf2021!$D$9:$D$93)*BW$57+INTERCEPT(Fperm_SI_Woolf2021!$F$9:$F$93*EXP(-Fperm_SI_Woolf2021!$I$9:$I$93*$C117*IF(BW$58=Fperm_SI_Woolf2021!$E$9:$E$93,1,EXP(LN((1.1*(Fperm_SI_Woolf2021!$E$9:$E$93-BW$58)-63.1579*EXP(-0.19*Fperm_SI_Woolf2021!$E$9:$E$93)+63.1579*EXP(-0.19*BW$58))/(Fperm_SI_Woolf2021!$E$9:$E$93-BW$58))*(BW$58-Fperm_SI_Woolf2021!$E$9:$E$93)/10))) + Fperm_SI_Woolf2021!$G$9:$G$93*EXP(-Fperm_SI_Woolf2021!$J$9:$J$93*$C117*IF(BW$58=Fperm_SI_Woolf2021!$E$9:$E$93,1,EXP(LN((1.1*(Fperm_SI_Woolf2021!$E$9:$E$93-BW$58)-63.1579*EXP(-0.19*Fperm_SI_Woolf2021!$E$9:$E$93)+63.1579*EXP(-0.19*BW$58))/(Fperm_SI_Woolf2021!$E$9:$E$93-BW$58))*(BW$58-Fperm_SI_Woolf2021!$E$9:$E$93)/10))) + Fperm_SI_Woolf2021!$H$9:$H$93*EXP(-Fperm_SI_Woolf2021!$K$9:$K$93*$C117*IF(BW$58=Fperm_SI_Woolf2021!$E$9:$E$93,1,EXP(LN((1.1*(Fperm_SI_Woolf2021!$E$9:$E$93-BW$58)-63.1579*EXP(-0.19*Fperm_SI_Woolf2021!$E$9:$E$93)+63.1579*EXP(-0.19*BW$58))/(Fperm_SI_Woolf2021!$E$9:$E$93-BW$58))*(BW$58-Fperm_SI_Woolf2021!$E$9:$E$93)/10))),Fperm_SI_Woolf2021!$D$9:$D$93))</f>
        <v>0.17444697629518549</v>
      </c>
      <c r="BX117" s="51" cm="1">
        <f t="array" ref="BX117">MIN(1,SLOPE(Fperm_SI_Woolf2021!$F$9:$F$93*EXP(-Fperm_SI_Woolf2021!$I$9:$I$93*$C117*IF(BX$58=Fperm_SI_Woolf2021!$E$9:$E$93,1,EXP(LN((1.1*(Fperm_SI_Woolf2021!$E$9:$E$93-BX$58)-63.1579*EXP(-0.19*Fperm_SI_Woolf2021!$E$9:$E$93)+63.1579*EXP(-0.19*BX$58))/(Fperm_SI_Woolf2021!$E$9:$E$93-BX$58))*(BX$58-Fperm_SI_Woolf2021!$E$9:$E$93)/10))) + Fperm_SI_Woolf2021!$G$9:$G$93*EXP(-Fperm_SI_Woolf2021!$J$9:$J$93*$C117*IF(BX$58=Fperm_SI_Woolf2021!$E$9:$E$93,1,EXP(LN((1.1*(Fperm_SI_Woolf2021!$E$9:$E$93-BX$58)-63.1579*EXP(-0.19*Fperm_SI_Woolf2021!$E$9:$E$93)+63.1579*EXP(-0.19*BX$58))/(Fperm_SI_Woolf2021!$E$9:$E$93-BX$58))*(BX$58-Fperm_SI_Woolf2021!$E$9:$E$93)/10))) + Fperm_SI_Woolf2021!$H$9:$H$93*EXP(-Fperm_SI_Woolf2021!$K$9:$K$93*$C117*IF(BX$58=Fperm_SI_Woolf2021!$E$9:$E$93,1,EXP(LN((1.1*(Fperm_SI_Woolf2021!$E$9:$E$93-BX$58)-63.1579*EXP(-0.19*Fperm_SI_Woolf2021!$E$9:$E$93)+63.1579*EXP(-0.19*BX$58))/(Fperm_SI_Woolf2021!$E$9:$E$93-BX$58))*(BX$58-Fperm_SI_Woolf2021!$E$9:$E$93)/10))),Fperm_SI_Woolf2021!$D$9:$D$93)*BX$57+INTERCEPT(Fperm_SI_Woolf2021!$F$9:$F$93*EXP(-Fperm_SI_Woolf2021!$I$9:$I$93*$C117*IF(BX$58=Fperm_SI_Woolf2021!$E$9:$E$93,1,EXP(LN((1.1*(Fperm_SI_Woolf2021!$E$9:$E$93-BX$58)-63.1579*EXP(-0.19*Fperm_SI_Woolf2021!$E$9:$E$93)+63.1579*EXP(-0.19*BX$58))/(Fperm_SI_Woolf2021!$E$9:$E$93-BX$58))*(BX$58-Fperm_SI_Woolf2021!$E$9:$E$93)/10))) + Fperm_SI_Woolf2021!$G$9:$G$93*EXP(-Fperm_SI_Woolf2021!$J$9:$J$93*$C117*IF(BX$58=Fperm_SI_Woolf2021!$E$9:$E$93,1,EXP(LN((1.1*(Fperm_SI_Woolf2021!$E$9:$E$93-BX$58)-63.1579*EXP(-0.19*Fperm_SI_Woolf2021!$E$9:$E$93)+63.1579*EXP(-0.19*BX$58))/(Fperm_SI_Woolf2021!$E$9:$E$93-BX$58))*(BX$58-Fperm_SI_Woolf2021!$E$9:$E$93)/10))) + Fperm_SI_Woolf2021!$H$9:$H$93*EXP(-Fperm_SI_Woolf2021!$K$9:$K$93*$C117*IF(BX$58=Fperm_SI_Woolf2021!$E$9:$E$93,1,EXP(LN((1.1*(Fperm_SI_Woolf2021!$E$9:$E$93-BX$58)-63.1579*EXP(-0.19*Fperm_SI_Woolf2021!$E$9:$E$93)+63.1579*EXP(-0.19*BX$58))/(Fperm_SI_Woolf2021!$E$9:$E$93-BX$58))*(BX$58-Fperm_SI_Woolf2021!$E$9:$E$93)/10))),Fperm_SI_Woolf2021!$D$9:$D$93))</f>
        <v>0.15724352267697414</v>
      </c>
      <c r="BY117" s="51" cm="1">
        <f t="array" ref="BY117">MIN(1,SLOPE(Fperm_SI_Woolf2021!$F$9:$F$93*EXP(-Fperm_SI_Woolf2021!$I$9:$I$93*$C117*IF(BY$58=Fperm_SI_Woolf2021!$E$9:$E$93,1,EXP(LN((1.1*(Fperm_SI_Woolf2021!$E$9:$E$93-BY$58)-63.1579*EXP(-0.19*Fperm_SI_Woolf2021!$E$9:$E$93)+63.1579*EXP(-0.19*BY$58))/(Fperm_SI_Woolf2021!$E$9:$E$93-BY$58))*(BY$58-Fperm_SI_Woolf2021!$E$9:$E$93)/10))) + Fperm_SI_Woolf2021!$G$9:$G$93*EXP(-Fperm_SI_Woolf2021!$J$9:$J$93*$C117*IF(BY$58=Fperm_SI_Woolf2021!$E$9:$E$93,1,EXP(LN((1.1*(Fperm_SI_Woolf2021!$E$9:$E$93-BY$58)-63.1579*EXP(-0.19*Fperm_SI_Woolf2021!$E$9:$E$93)+63.1579*EXP(-0.19*BY$58))/(Fperm_SI_Woolf2021!$E$9:$E$93-BY$58))*(BY$58-Fperm_SI_Woolf2021!$E$9:$E$93)/10))) + Fperm_SI_Woolf2021!$H$9:$H$93*EXP(-Fperm_SI_Woolf2021!$K$9:$K$93*$C117*IF(BY$58=Fperm_SI_Woolf2021!$E$9:$E$93,1,EXP(LN((1.1*(Fperm_SI_Woolf2021!$E$9:$E$93-BY$58)-63.1579*EXP(-0.19*Fperm_SI_Woolf2021!$E$9:$E$93)+63.1579*EXP(-0.19*BY$58))/(Fperm_SI_Woolf2021!$E$9:$E$93-BY$58))*(BY$58-Fperm_SI_Woolf2021!$E$9:$E$93)/10))),Fperm_SI_Woolf2021!$D$9:$D$93)*BY$57+INTERCEPT(Fperm_SI_Woolf2021!$F$9:$F$93*EXP(-Fperm_SI_Woolf2021!$I$9:$I$93*$C117*IF(BY$58=Fperm_SI_Woolf2021!$E$9:$E$93,1,EXP(LN((1.1*(Fperm_SI_Woolf2021!$E$9:$E$93-BY$58)-63.1579*EXP(-0.19*Fperm_SI_Woolf2021!$E$9:$E$93)+63.1579*EXP(-0.19*BY$58))/(Fperm_SI_Woolf2021!$E$9:$E$93-BY$58))*(BY$58-Fperm_SI_Woolf2021!$E$9:$E$93)/10))) + Fperm_SI_Woolf2021!$G$9:$G$93*EXP(-Fperm_SI_Woolf2021!$J$9:$J$93*$C117*IF(BY$58=Fperm_SI_Woolf2021!$E$9:$E$93,1,EXP(LN((1.1*(Fperm_SI_Woolf2021!$E$9:$E$93-BY$58)-63.1579*EXP(-0.19*Fperm_SI_Woolf2021!$E$9:$E$93)+63.1579*EXP(-0.19*BY$58))/(Fperm_SI_Woolf2021!$E$9:$E$93-BY$58))*(BY$58-Fperm_SI_Woolf2021!$E$9:$E$93)/10))) + Fperm_SI_Woolf2021!$H$9:$H$93*EXP(-Fperm_SI_Woolf2021!$K$9:$K$93*$C117*IF(BY$58=Fperm_SI_Woolf2021!$E$9:$E$93,1,EXP(LN((1.1*(Fperm_SI_Woolf2021!$E$9:$E$93-BY$58)-63.1579*EXP(-0.19*Fperm_SI_Woolf2021!$E$9:$E$93)+63.1579*EXP(-0.19*BY$58))/(Fperm_SI_Woolf2021!$E$9:$E$93-BY$58))*(BY$58-Fperm_SI_Woolf2021!$E$9:$E$93)/10))),Fperm_SI_Woolf2021!$D$9:$D$93))</f>
        <v>0.14004006905876279</v>
      </c>
      <c r="BZ117" s="51" cm="1">
        <f t="array" ref="BZ117">MIN(1,SLOPE(Fperm_SI_Woolf2021!$F$9:$F$93*EXP(-Fperm_SI_Woolf2021!$I$9:$I$93*$C117*IF(BZ$58=Fperm_SI_Woolf2021!$E$9:$E$93,1,EXP(LN((1.1*(Fperm_SI_Woolf2021!$E$9:$E$93-BZ$58)-63.1579*EXP(-0.19*Fperm_SI_Woolf2021!$E$9:$E$93)+63.1579*EXP(-0.19*BZ$58))/(Fperm_SI_Woolf2021!$E$9:$E$93-BZ$58))*(BZ$58-Fperm_SI_Woolf2021!$E$9:$E$93)/10))) + Fperm_SI_Woolf2021!$G$9:$G$93*EXP(-Fperm_SI_Woolf2021!$J$9:$J$93*$C117*IF(BZ$58=Fperm_SI_Woolf2021!$E$9:$E$93,1,EXP(LN((1.1*(Fperm_SI_Woolf2021!$E$9:$E$93-BZ$58)-63.1579*EXP(-0.19*Fperm_SI_Woolf2021!$E$9:$E$93)+63.1579*EXP(-0.19*BZ$58))/(Fperm_SI_Woolf2021!$E$9:$E$93-BZ$58))*(BZ$58-Fperm_SI_Woolf2021!$E$9:$E$93)/10))) + Fperm_SI_Woolf2021!$H$9:$H$93*EXP(-Fperm_SI_Woolf2021!$K$9:$K$93*$C117*IF(BZ$58=Fperm_SI_Woolf2021!$E$9:$E$93,1,EXP(LN((1.1*(Fperm_SI_Woolf2021!$E$9:$E$93-BZ$58)-63.1579*EXP(-0.19*Fperm_SI_Woolf2021!$E$9:$E$93)+63.1579*EXP(-0.19*BZ$58))/(Fperm_SI_Woolf2021!$E$9:$E$93-BZ$58))*(BZ$58-Fperm_SI_Woolf2021!$E$9:$E$93)/10))),Fperm_SI_Woolf2021!$D$9:$D$93)*BZ$57+INTERCEPT(Fperm_SI_Woolf2021!$F$9:$F$93*EXP(-Fperm_SI_Woolf2021!$I$9:$I$93*$C117*IF(BZ$58=Fperm_SI_Woolf2021!$E$9:$E$93,1,EXP(LN((1.1*(Fperm_SI_Woolf2021!$E$9:$E$93-BZ$58)-63.1579*EXP(-0.19*Fperm_SI_Woolf2021!$E$9:$E$93)+63.1579*EXP(-0.19*BZ$58))/(Fperm_SI_Woolf2021!$E$9:$E$93-BZ$58))*(BZ$58-Fperm_SI_Woolf2021!$E$9:$E$93)/10))) + Fperm_SI_Woolf2021!$G$9:$G$93*EXP(-Fperm_SI_Woolf2021!$J$9:$J$93*$C117*IF(BZ$58=Fperm_SI_Woolf2021!$E$9:$E$93,1,EXP(LN((1.1*(Fperm_SI_Woolf2021!$E$9:$E$93-BZ$58)-63.1579*EXP(-0.19*Fperm_SI_Woolf2021!$E$9:$E$93)+63.1579*EXP(-0.19*BZ$58))/(Fperm_SI_Woolf2021!$E$9:$E$93-BZ$58))*(BZ$58-Fperm_SI_Woolf2021!$E$9:$E$93)/10))) + Fperm_SI_Woolf2021!$H$9:$H$93*EXP(-Fperm_SI_Woolf2021!$K$9:$K$93*$C117*IF(BZ$58=Fperm_SI_Woolf2021!$E$9:$E$93,1,EXP(LN((1.1*(Fperm_SI_Woolf2021!$E$9:$E$93-BZ$58)-63.1579*EXP(-0.19*Fperm_SI_Woolf2021!$E$9:$E$93)+63.1579*EXP(-0.19*BZ$58))/(Fperm_SI_Woolf2021!$E$9:$E$93-BZ$58))*(BZ$58-Fperm_SI_Woolf2021!$E$9:$E$93)/10))),Fperm_SI_Woolf2021!$D$9:$D$93))</f>
        <v>0.12283661544055141</v>
      </c>
    </row>
    <row r="118" spans="3:78" x14ac:dyDescent="0.2">
      <c r="C118" s="48">
        <v>580</v>
      </c>
      <c r="D118" s="51" cm="1">
        <f t="array" ref="D118">MIN(1,SLOPE(Fperm_SI_Woolf2021!$F$9:$F$93*EXP(-Fperm_SI_Woolf2021!$I$9:$I$93*$C118*IF(D$58=Fperm_SI_Woolf2021!$E$9:$E$93,1,EXP(LN((1.1*(Fperm_SI_Woolf2021!$E$9:$E$93-D$58)-63.1579*EXP(-0.19*Fperm_SI_Woolf2021!$E$9:$E$93)+63.1579*EXP(-0.19*D$58))/(Fperm_SI_Woolf2021!$E$9:$E$93-D$58))*(D$58-Fperm_SI_Woolf2021!$E$9:$E$93)/10))) + Fperm_SI_Woolf2021!$G$9:$G$93*EXP(-Fperm_SI_Woolf2021!$J$9:$J$93*$C118*IF(D$58=Fperm_SI_Woolf2021!$E$9:$E$93,1,EXP(LN((1.1*(Fperm_SI_Woolf2021!$E$9:$E$93-D$58)-63.1579*EXP(-0.19*Fperm_SI_Woolf2021!$E$9:$E$93)+63.1579*EXP(-0.19*D$58))/(Fperm_SI_Woolf2021!$E$9:$E$93-D$58))*(D$58-Fperm_SI_Woolf2021!$E$9:$E$93)/10))) + Fperm_SI_Woolf2021!$H$9:$H$93*EXP(-Fperm_SI_Woolf2021!$K$9:$K$93*$C118*IF(D$58=Fperm_SI_Woolf2021!$E$9:$E$93,1,EXP(LN((1.1*(Fperm_SI_Woolf2021!$E$9:$E$93-D$58)-63.1579*EXP(-0.19*Fperm_SI_Woolf2021!$E$9:$E$93)+63.1579*EXP(-0.19*D$58))/(Fperm_SI_Woolf2021!$E$9:$E$93-D$58))*(D$58-Fperm_SI_Woolf2021!$E$9:$E$93)/10))),Fperm_SI_Woolf2021!$D$9:$D$93)*D$57+INTERCEPT(Fperm_SI_Woolf2021!$F$9:$F$93*EXP(-Fperm_SI_Woolf2021!$I$9:$I$93*$C118*IF(D$58=Fperm_SI_Woolf2021!$E$9:$E$93,1,EXP(LN((1.1*(Fperm_SI_Woolf2021!$E$9:$E$93-D$58)-63.1579*EXP(-0.19*Fperm_SI_Woolf2021!$E$9:$E$93)+63.1579*EXP(-0.19*D$58))/(Fperm_SI_Woolf2021!$E$9:$E$93-D$58))*(D$58-Fperm_SI_Woolf2021!$E$9:$E$93)/10))) + Fperm_SI_Woolf2021!$G$9:$G$93*EXP(-Fperm_SI_Woolf2021!$J$9:$J$93*$C118*IF(D$58=Fperm_SI_Woolf2021!$E$9:$E$93,1,EXP(LN((1.1*(Fperm_SI_Woolf2021!$E$9:$E$93-D$58)-63.1579*EXP(-0.19*Fperm_SI_Woolf2021!$E$9:$E$93)+63.1579*EXP(-0.19*D$58))/(Fperm_SI_Woolf2021!$E$9:$E$93-D$58))*(D$58-Fperm_SI_Woolf2021!$E$9:$E$93)/10))) + Fperm_SI_Woolf2021!$H$9:$H$93*EXP(-Fperm_SI_Woolf2021!$K$9:$K$93*$C118*IF(D$58=Fperm_SI_Woolf2021!$E$9:$E$93,1,EXP(LN((1.1*(Fperm_SI_Woolf2021!$E$9:$E$93-D$58)-63.1579*EXP(-0.19*Fperm_SI_Woolf2021!$E$9:$E$93)+63.1579*EXP(-0.19*D$58))/(Fperm_SI_Woolf2021!$E$9:$E$93-D$58))*(D$58-Fperm_SI_Woolf2021!$E$9:$E$93)/10))),Fperm_SI_Woolf2021!$D$9:$D$93))</f>
        <v>0.92542657200189449</v>
      </c>
      <c r="E118" s="51" cm="1">
        <f t="array" ref="E118">MIN(1,SLOPE(Fperm_SI_Woolf2021!$F$9:$F$93*EXP(-Fperm_SI_Woolf2021!$I$9:$I$93*$C118*IF(E$58=Fperm_SI_Woolf2021!$E$9:$E$93,1,EXP(LN((1.1*(Fperm_SI_Woolf2021!$E$9:$E$93-E$58)-63.1579*EXP(-0.19*Fperm_SI_Woolf2021!$E$9:$E$93)+63.1579*EXP(-0.19*E$58))/(Fperm_SI_Woolf2021!$E$9:$E$93-E$58))*(E$58-Fperm_SI_Woolf2021!$E$9:$E$93)/10))) + Fperm_SI_Woolf2021!$G$9:$G$93*EXP(-Fperm_SI_Woolf2021!$J$9:$J$93*$C118*IF(E$58=Fperm_SI_Woolf2021!$E$9:$E$93,1,EXP(LN((1.1*(Fperm_SI_Woolf2021!$E$9:$E$93-E$58)-63.1579*EXP(-0.19*Fperm_SI_Woolf2021!$E$9:$E$93)+63.1579*EXP(-0.19*E$58))/(Fperm_SI_Woolf2021!$E$9:$E$93-E$58))*(E$58-Fperm_SI_Woolf2021!$E$9:$E$93)/10))) + Fperm_SI_Woolf2021!$H$9:$H$93*EXP(-Fperm_SI_Woolf2021!$K$9:$K$93*$C118*IF(E$58=Fperm_SI_Woolf2021!$E$9:$E$93,1,EXP(LN((1.1*(Fperm_SI_Woolf2021!$E$9:$E$93-E$58)-63.1579*EXP(-0.19*Fperm_SI_Woolf2021!$E$9:$E$93)+63.1579*EXP(-0.19*E$58))/(Fperm_SI_Woolf2021!$E$9:$E$93-E$58))*(E$58-Fperm_SI_Woolf2021!$E$9:$E$93)/10))),Fperm_SI_Woolf2021!$D$9:$D$93)*E$57+INTERCEPT(Fperm_SI_Woolf2021!$F$9:$F$93*EXP(-Fperm_SI_Woolf2021!$I$9:$I$93*$C118*IF(E$58=Fperm_SI_Woolf2021!$E$9:$E$93,1,EXP(LN((1.1*(Fperm_SI_Woolf2021!$E$9:$E$93-E$58)-63.1579*EXP(-0.19*Fperm_SI_Woolf2021!$E$9:$E$93)+63.1579*EXP(-0.19*E$58))/(Fperm_SI_Woolf2021!$E$9:$E$93-E$58))*(E$58-Fperm_SI_Woolf2021!$E$9:$E$93)/10))) + Fperm_SI_Woolf2021!$G$9:$G$93*EXP(-Fperm_SI_Woolf2021!$J$9:$J$93*$C118*IF(E$58=Fperm_SI_Woolf2021!$E$9:$E$93,1,EXP(LN((1.1*(Fperm_SI_Woolf2021!$E$9:$E$93-E$58)-63.1579*EXP(-0.19*Fperm_SI_Woolf2021!$E$9:$E$93)+63.1579*EXP(-0.19*E$58))/(Fperm_SI_Woolf2021!$E$9:$E$93-E$58))*(E$58-Fperm_SI_Woolf2021!$E$9:$E$93)/10))) + Fperm_SI_Woolf2021!$H$9:$H$93*EXP(-Fperm_SI_Woolf2021!$K$9:$K$93*$C118*IF(E$58=Fperm_SI_Woolf2021!$E$9:$E$93,1,EXP(LN((1.1*(Fperm_SI_Woolf2021!$E$9:$E$93-E$58)-63.1579*EXP(-0.19*Fperm_SI_Woolf2021!$E$9:$E$93)+63.1579*EXP(-0.19*E$58))/(Fperm_SI_Woolf2021!$E$9:$E$93-E$58))*(E$58-Fperm_SI_Woolf2021!$E$9:$E$93)/10))),Fperm_SI_Woolf2021!$D$9:$D$93))</f>
        <v>0.89291433163908651</v>
      </c>
      <c r="F118" s="51" cm="1">
        <f t="array" ref="F118">MIN(1,SLOPE(Fperm_SI_Woolf2021!$F$9:$F$93*EXP(-Fperm_SI_Woolf2021!$I$9:$I$93*$C118*IF(F$58=Fperm_SI_Woolf2021!$E$9:$E$93,1,EXP(LN((1.1*(Fperm_SI_Woolf2021!$E$9:$E$93-F$58)-63.1579*EXP(-0.19*Fperm_SI_Woolf2021!$E$9:$E$93)+63.1579*EXP(-0.19*F$58))/(Fperm_SI_Woolf2021!$E$9:$E$93-F$58))*(F$58-Fperm_SI_Woolf2021!$E$9:$E$93)/10))) + Fperm_SI_Woolf2021!$G$9:$G$93*EXP(-Fperm_SI_Woolf2021!$J$9:$J$93*$C118*IF(F$58=Fperm_SI_Woolf2021!$E$9:$E$93,1,EXP(LN((1.1*(Fperm_SI_Woolf2021!$E$9:$E$93-F$58)-63.1579*EXP(-0.19*Fperm_SI_Woolf2021!$E$9:$E$93)+63.1579*EXP(-0.19*F$58))/(Fperm_SI_Woolf2021!$E$9:$E$93-F$58))*(F$58-Fperm_SI_Woolf2021!$E$9:$E$93)/10))) + Fperm_SI_Woolf2021!$H$9:$H$93*EXP(-Fperm_SI_Woolf2021!$K$9:$K$93*$C118*IF(F$58=Fperm_SI_Woolf2021!$E$9:$E$93,1,EXP(LN((1.1*(Fperm_SI_Woolf2021!$E$9:$E$93-F$58)-63.1579*EXP(-0.19*Fperm_SI_Woolf2021!$E$9:$E$93)+63.1579*EXP(-0.19*F$58))/(Fperm_SI_Woolf2021!$E$9:$E$93-F$58))*(F$58-Fperm_SI_Woolf2021!$E$9:$E$93)/10))),Fperm_SI_Woolf2021!$D$9:$D$93)*F$57+INTERCEPT(Fperm_SI_Woolf2021!$F$9:$F$93*EXP(-Fperm_SI_Woolf2021!$I$9:$I$93*$C118*IF(F$58=Fperm_SI_Woolf2021!$E$9:$E$93,1,EXP(LN((1.1*(Fperm_SI_Woolf2021!$E$9:$E$93-F$58)-63.1579*EXP(-0.19*Fperm_SI_Woolf2021!$E$9:$E$93)+63.1579*EXP(-0.19*F$58))/(Fperm_SI_Woolf2021!$E$9:$E$93-F$58))*(F$58-Fperm_SI_Woolf2021!$E$9:$E$93)/10))) + Fperm_SI_Woolf2021!$G$9:$G$93*EXP(-Fperm_SI_Woolf2021!$J$9:$J$93*$C118*IF(F$58=Fperm_SI_Woolf2021!$E$9:$E$93,1,EXP(LN((1.1*(Fperm_SI_Woolf2021!$E$9:$E$93-F$58)-63.1579*EXP(-0.19*Fperm_SI_Woolf2021!$E$9:$E$93)+63.1579*EXP(-0.19*F$58))/(Fperm_SI_Woolf2021!$E$9:$E$93-F$58))*(F$58-Fperm_SI_Woolf2021!$E$9:$E$93)/10))) + Fperm_SI_Woolf2021!$H$9:$H$93*EXP(-Fperm_SI_Woolf2021!$K$9:$K$93*$C118*IF(F$58=Fperm_SI_Woolf2021!$E$9:$E$93,1,EXP(LN((1.1*(Fperm_SI_Woolf2021!$E$9:$E$93-F$58)-63.1579*EXP(-0.19*Fperm_SI_Woolf2021!$E$9:$E$93)+63.1579*EXP(-0.19*F$58))/(Fperm_SI_Woolf2021!$E$9:$E$93-F$58))*(F$58-Fperm_SI_Woolf2021!$E$9:$E$93)/10))),Fperm_SI_Woolf2021!$D$9:$D$93))</f>
        <v>0.86040209127627842</v>
      </c>
      <c r="G118" s="51" cm="1">
        <f t="array" ref="G118">MIN(1,SLOPE(Fperm_SI_Woolf2021!$F$9:$F$93*EXP(-Fperm_SI_Woolf2021!$I$9:$I$93*$C118*IF(G$58=Fperm_SI_Woolf2021!$E$9:$E$93,1,EXP(LN((1.1*(Fperm_SI_Woolf2021!$E$9:$E$93-G$58)-63.1579*EXP(-0.19*Fperm_SI_Woolf2021!$E$9:$E$93)+63.1579*EXP(-0.19*G$58))/(Fperm_SI_Woolf2021!$E$9:$E$93-G$58))*(G$58-Fperm_SI_Woolf2021!$E$9:$E$93)/10))) + Fperm_SI_Woolf2021!$G$9:$G$93*EXP(-Fperm_SI_Woolf2021!$J$9:$J$93*$C118*IF(G$58=Fperm_SI_Woolf2021!$E$9:$E$93,1,EXP(LN((1.1*(Fperm_SI_Woolf2021!$E$9:$E$93-G$58)-63.1579*EXP(-0.19*Fperm_SI_Woolf2021!$E$9:$E$93)+63.1579*EXP(-0.19*G$58))/(Fperm_SI_Woolf2021!$E$9:$E$93-G$58))*(G$58-Fperm_SI_Woolf2021!$E$9:$E$93)/10))) + Fperm_SI_Woolf2021!$H$9:$H$93*EXP(-Fperm_SI_Woolf2021!$K$9:$K$93*$C118*IF(G$58=Fperm_SI_Woolf2021!$E$9:$E$93,1,EXP(LN((1.1*(Fperm_SI_Woolf2021!$E$9:$E$93-G$58)-63.1579*EXP(-0.19*Fperm_SI_Woolf2021!$E$9:$E$93)+63.1579*EXP(-0.19*G$58))/(Fperm_SI_Woolf2021!$E$9:$E$93-G$58))*(G$58-Fperm_SI_Woolf2021!$E$9:$E$93)/10))),Fperm_SI_Woolf2021!$D$9:$D$93)*G$57+INTERCEPT(Fperm_SI_Woolf2021!$F$9:$F$93*EXP(-Fperm_SI_Woolf2021!$I$9:$I$93*$C118*IF(G$58=Fperm_SI_Woolf2021!$E$9:$E$93,1,EXP(LN((1.1*(Fperm_SI_Woolf2021!$E$9:$E$93-G$58)-63.1579*EXP(-0.19*Fperm_SI_Woolf2021!$E$9:$E$93)+63.1579*EXP(-0.19*G$58))/(Fperm_SI_Woolf2021!$E$9:$E$93-G$58))*(G$58-Fperm_SI_Woolf2021!$E$9:$E$93)/10))) + Fperm_SI_Woolf2021!$G$9:$G$93*EXP(-Fperm_SI_Woolf2021!$J$9:$J$93*$C118*IF(G$58=Fperm_SI_Woolf2021!$E$9:$E$93,1,EXP(LN((1.1*(Fperm_SI_Woolf2021!$E$9:$E$93-G$58)-63.1579*EXP(-0.19*Fperm_SI_Woolf2021!$E$9:$E$93)+63.1579*EXP(-0.19*G$58))/(Fperm_SI_Woolf2021!$E$9:$E$93-G$58))*(G$58-Fperm_SI_Woolf2021!$E$9:$E$93)/10))) + Fperm_SI_Woolf2021!$H$9:$H$93*EXP(-Fperm_SI_Woolf2021!$K$9:$K$93*$C118*IF(G$58=Fperm_SI_Woolf2021!$E$9:$E$93,1,EXP(LN((1.1*(Fperm_SI_Woolf2021!$E$9:$E$93-G$58)-63.1579*EXP(-0.19*Fperm_SI_Woolf2021!$E$9:$E$93)+63.1579*EXP(-0.19*G$58))/(Fperm_SI_Woolf2021!$E$9:$E$93-G$58))*(G$58-Fperm_SI_Woolf2021!$E$9:$E$93)/10))),Fperm_SI_Woolf2021!$D$9:$D$93))</f>
        <v>0.82788985091347034</v>
      </c>
      <c r="H118" s="51" cm="1">
        <f t="array" ref="H118">MIN(1,SLOPE(Fperm_SI_Woolf2021!$F$9:$F$93*EXP(-Fperm_SI_Woolf2021!$I$9:$I$93*$C118*IF(H$58=Fperm_SI_Woolf2021!$E$9:$E$93,1,EXP(LN((1.1*(Fperm_SI_Woolf2021!$E$9:$E$93-H$58)-63.1579*EXP(-0.19*Fperm_SI_Woolf2021!$E$9:$E$93)+63.1579*EXP(-0.19*H$58))/(Fperm_SI_Woolf2021!$E$9:$E$93-H$58))*(H$58-Fperm_SI_Woolf2021!$E$9:$E$93)/10))) + Fperm_SI_Woolf2021!$G$9:$G$93*EXP(-Fperm_SI_Woolf2021!$J$9:$J$93*$C118*IF(H$58=Fperm_SI_Woolf2021!$E$9:$E$93,1,EXP(LN((1.1*(Fperm_SI_Woolf2021!$E$9:$E$93-H$58)-63.1579*EXP(-0.19*Fperm_SI_Woolf2021!$E$9:$E$93)+63.1579*EXP(-0.19*H$58))/(Fperm_SI_Woolf2021!$E$9:$E$93-H$58))*(H$58-Fperm_SI_Woolf2021!$E$9:$E$93)/10))) + Fperm_SI_Woolf2021!$H$9:$H$93*EXP(-Fperm_SI_Woolf2021!$K$9:$K$93*$C118*IF(H$58=Fperm_SI_Woolf2021!$E$9:$E$93,1,EXP(LN((1.1*(Fperm_SI_Woolf2021!$E$9:$E$93-H$58)-63.1579*EXP(-0.19*Fperm_SI_Woolf2021!$E$9:$E$93)+63.1579*EXP(-0.19*H$58))/(Fperm_SI_Woolf2021!$E$9:$E$93-H$58))*(H$58-Fperm_SI_Woolf2021!$E$9:$E$93)/10))),Fperm_SI_Woolf2021!$D$9:$D$93)*H$57+INTERCEPT(Fperm_SI_Woolf2021!$F$9:$F$93*EXP(-Fperm_SI_Woolf2021!$I$9:$I$93*$C118*IF(H$58=Fperm_SI_Woolf2021!$E$9:$E$93,1,EXP(LN((1.1*(Fperm_SI_Woolf2021!$E$9:$E$93-H$58)-63.1579*EXP(-0.19*Fperm_SI_Woolf2021!$E$9:$E$93)+63.1579*EXP(-0.19*H$58))/(Fperm_SI_Woolf2021!$E$9:$E$93-H$58))*(H$58-Fperm_SI_Woolf2021!$E$9:$E$93)/10))) + Fperm_SI_Woolf2021!$G$9:$G$93*EXP(-Fperm_SI_Woolf2021!$J$9:$J$93*$C118*IF(H$58=Fperm_SI_Woolf2021!$E$9:$E$93,1,EXP(LN((1.1*(Fperm_SI_Woolf2021!$E$9:$E$93-H$58)-63.1579*EXP(-0.19*Fperm_SI_Woolf2021!$E$9:$E$93)+63.1579*EXP(-0.19*H$58))/(Fperm_SI_Woolf2021!$E$9:$E$93-H$58))*(H$58-Fperm_SI_Woolf2021!$E$9:$E$93)/10))) + Fperm_SI_Woolf2021!$H$9:$H$93*EXP(-Fperm_SI_Woolf2021!$K$9:$K$93*$C118*IF(H$58=Fperm_SI_Woolf2021!$E$9:$E$93,1,EXP(LN((1.1*(Fperm_SI_Woolf2021!$E$9:$E$93-H$58)-63.1579*EXP(-0.19*Fperm_SI_Woolf2021!$E$9:$E$93)+63.1579*EXP(-0.19*H$58))/(Fperm_SI_Woolf2021!$E$9:$E$93-H$58))*(H$58-Fperm_SI_Woolf2021!$E$9:$E$93)/10))),Fperm_SI_Woolf2021!$D$9:$D$93))</f>
        <v>0.79537761055066236</v>
      </c>
      <c r="I118" s="51" cm="1">
        <f t="array" ref="I118">MIN(1,SLOPE(Fperm_SI_Woolf2021!$F$9:$F$93*EXP(-Fperm_SI_Woolf2021!$I$9:$I$93*$C118*IF(I$58=Fperm_SI_Woolf2021!$E$9:$E$93,1,EXP(LN((1.1*(Fperm_SI_Woolf2021!$E$9:$E$93-I$58)-63.1579*EXP(-0.19*Fperm_SI_Woolf2021!$E$9:$E$93)+63.1579*EXP(-0.19*I$58))/(Fperm_SI_Woolf2021!$E$9:$E$93-I$58))*(I$58-Fperm_SI_Woolf2021!$E$9:$E$93)/10))) + Fperm_SI_Woolf2021!$G$9:$G$93*EXP(-Fperm_SI_Woolf2021!$J$9:$J$93*$C118*IF(I$58=Fperm_SI_Woolf2021!$E$9:$E$93,1,EXP(LN((1.1*(Fperm_SI_Woolf2021!$E$9:$E$93-I$58)-63.1579*EXP(-0.19*Fperm_SI_Woolf2021!$E$9:$E$93)+63.1579*EXP(-0.19*I$58))/(Fperm_SI_Woolf2021!$E$9:$E$93-I$58))*(I$58-Fperm_SI_Woolf2021!$E$9:$E$93)/10))) + Fperm_SI_Woolf2021!$H$9:$H$93*EXP(-Fperm_SI_Woolf2021!$K$9:$K$93*$C118*IF(I$58=Fperm_SI_Woolf2021!$E$9:$E$93,1,EXP(LN((1.1*(Fperm_SI_Woolf2021!$E$9:$E$93-I$58)-63.1579*EXP(-0.19*Fperm_SI_Woolf2021!$E$9:$E$93)+63.1579*EXP(-0.19*I$58))/(Fperm_SI_Woolf2021!$E$9:$E$93-I$58))*(I$58-Fperm_SI_Woolf2021!$E$9:$E$93)/10))),Fperm_SI_Woolf2021!$D$9:$D$93)*I$57+INTERCEPT(Fperm_SI_Woolf2021!$F$9:$F$93*EXP(-Fperm_SI_Woolf2021!$I$9:$I$93*$C118*IF(I$58=Fperm_SI_Woolf2021!$E$9:$E$93,1,EXP(LN((1.1*(Fperm_SI_Woolf2021!$E$9:$E$93-I$58)-63.1579*EXP(-0.19*Fperm_SI_Woolf2021!$E$9:$E$93)+63.1579*EXP(-0.19*I$58))/(Fperm_SI_Woolf2021!$E$9:$E$93-I$58))*(I$58-Fperm_SI_Woolf2021!$E$9:$E$93)/10))) + Fperm_SI_Woolf2021!$G$9:$G$93*EXP(-Fperm_SI_Woolf2021!$J$9:$J$93*$C118*IF(I$58=Fperm_SI_Woolf2021!$E$9:$E$93,1,EXP(LN((1.1*(Fperm_SI_Woolf2021!$E$9:$E$93-I$58)-63.1579*EXP(-0.19*Fperm_SI_Woolf2021!$E$9:$E$93)+63.1579*EXP(-0.19*I$58))/(Fperm_SI_Woolf2021!$E$9:$E$93-I$58))*(I$58-Fperm_SI_Woolf2021!$E$9:$E$93)/10))) + Fperm_SI_Woolf2021!$H$9:$H$93*EXP(-Fperm_SI_Woolf2021!$K$9:$K$93*$C118*IF(I$58=Fperm_SI_Woolf2021!$E$9:$E$93,1,EXP(LN((1.1*(Fperm_SI_Woolf2021!$E$9:$E$93-I$58)-63.1579*EXP(-0.19*Fperm_SI_Woolf2021!$E$9:$E$93)+63.1579*EXP(-0.19*I$58))/(Fperm_SI_Woolf2021!$E$9:$E$93-I$58))*(I$58-Fperm_SI_Woolf2021!$E$9:$E$93)/10))),Fperm_SI_Woolf2021!$D$9:$D$93))</f>
        <v>0.76286537018785427</v>
      </c>
      <c r="J118" s="51" cm="1">
        <f t="array" ref="J118">MIN(1,SLOPE(Fperm_SI_Woolf2021!$F$9:$F$93*EXP(-Fperm_SI_Woolf2021!$I$9:$I$93*$C118*IF(J$58=Fperm_SI_Woolf2021!$E$9:$E$93,1,EXP(LN((1.1*(Fperm_SI_Woolf2021!$E$9:$E$93-J$58)-63.1579*EXP(-0.19*Fperm_SI_Woolf2021!$E$9:$E$93)+63.1579*EXP(-0.19*J$58))/(Fperm_SI_Woolf2021!$E$9:$E$93-J$58))*(J$58-Fperm_SI_Woolf2021!$E$9:$E$93)/10))) + Fperm_SI_Woolf2021!$G$9:$G$93*EXP(-Fperm_SI_Woolf2021!$J$9:$J$93*$C118*IF(J$58=Fperm_SI_Woolf2021!$E$9:$E$93,1,EXP(LN((1.1*(Fperm_SI_Woolf2021!$E$9:$E$93-J$58)-63.1579*EXP(-0.19*Fperm_SI_Woolf2021!$E$9:$E$93)+63.1579*EXP(-0.19*J$58))/(Fperm_SI_Woolf2021!$E$9:$E$93-J$58))*(J$58-Fperm_SI_Woolf2021!$E$9:$E$93)/10))) + Fperm_SI_Woolf2021!$H$9:$H$93*EXP(-Fperm_SI_Woolf2021!$K$9:$K$93*$C118*IF(J$58=Fperm_SI_Woolf2021!$E$9:$E$93,1,EXP(LN((1.1*(Fperm_SI_Woolf2021!$E$9:$E$93-J$58)-63.1579*EXP(-0.19*Fperm_SI_Woolf2021!$E$9:$E$93)+63.1579*EXP(-0.19*J$58))/(Fperm_SI_Woolf2021!$E$9:$E$93-J$58))*(J$58-Fperm_SI_Woolf2021!$E$9:$E$93)/10))),Fperm_SI_Woolf2021!$D$9:$D$93)*J$57+INTERCEPT(Fperm_SI_Woolf2021!$F$9:$F$93*EXP(-Fperm_SI_Woolf2021!$I$9:$I$93*$C118*IF(J$58=Fperm_SI_Woolf2021!$E$9:$E$93,1,EXP(LN((1.1*(Fperm_SI_Woolf2021!$E$9:$E$93-J$58)-63.1579*EXP(-0.19*Fperm_SI_Woolf2021!$E$9:$E$93)+63.1579*EXP(-0.19*J$58))/(Fperm_SI_Woolf2021!$E$9:$E$93-J$58))*(J$58-Fperm_SI_Woolf2021!$E$9:$E$93)/10))) + Fperm_SI_Woolf2021!$G$9:$G$93*EXP(-Fperm_SI_Woolf2021!$J$9:$J$93*$C118*IF(J$58=Fperm_SI_Woolf2021!$E$9:$E$93,1,EXP(LN((1.1*(Fperm_SI_Woolf2021!$E$9:$E$93-J$58)-63.1579*EXP(-0.19*Fperm_SI_Woolf2021!$E$9:$E$93)+63.1579*EXP(-0.19*J$58))/(Fperm_SI_Woolf2021!$E$9:$E$93-J$58))*(J$58-Fperm_SI_Woolf2021!$E$9:$E$93)/10))) + Fperm_SI_Woolf2021!$H$9:$H$93*EXP(-Fperm_SI_Woolf2021!$K$9:$K$93*$C118*IF(J$58=Fperm_SI_Woolf2021!$E$9:$E$93,1,EXP(LN((1.1*(Fperm_SI_Woolf2021!$E$9:$E$93-J$58)-63.1579*EXP(-0.19*Fperm_SI_Woolf2021!$E$9:$E$93)+63.1579*EXP(-0.19*J$58))/(Fperm_SI_Woolf2021!$E$9:$E$93-J$58))*(J$58-Fperm_SI_Woolf2021!$E$9:$E$93)/10))),Fperm_SI_Woolf2021!$D$9:$D$93))</f>
        <v>0.7303531298250463</v>
      </c>
      <c r="K118" s="51" cm="1">
        <f t="array" ref="K118">MIN(1,SLOPE(Fperm_SI_Woolf2021!$F$9:$F$93*EXP(-Fperm_SI_Woolf2021!$I$9:$I$93*$C118*IF(K$58=Fperm_SI_Woolf2021!$E$9:$E$93,1,EXP(LN((1.1*(Fperm_SI_Woolf2021!$E$9:$E$93-K$58)-63.1579*EXP(-0.19*Fperm_SI_Woolf2021!$E$9:$E$93)+63.1579*EXP(-0.19*K$58))/(Fperm_SI_Woolf2021!$E$9:$E$93-K$58))*(K$58-Fperm_SI_Woolf2021!$E$9:$E$93)/10))) + Fperm_SI_Woolf2021!$G$9:$G$93*EXP(-Fperm_SI_Woolf2021!$J$9:$J$93*$C118*IF(K$58=Fperm_SI_Woolf2021!$E$9:$E$93,1,EXP(LN((1.1*(Fperm_SI_Woolf2021!$E$9:$E$93-K$58)-63.1579*EXP(-0.19*Fperm_SI_Woolf2021!$E$9:$E$93)+63.1579*EXP(-0.19*K$58))/(Fperm_SI_Woolf2021!$E$9:$E$93-K$58))*(K$58-Fperm_SI_Woolf2021!$E$9:$E$93)/10))) + Fperm_SI_Woolf2021!$H$9:$H$93*EXP(-Fperm_SI_Woolf2021!$K$9:$K$93*$C118*IF(K$58=Fperm_SI_Woolf2021!$E$9:$E$93,1,EXP(LN((1.1*(Fperm_SI_Woolf2021!$E$9:$E$93-K$58)-63.1579*EXP(-0.19*Fperm_SI_Woolf2021!$E$9:$E$93)+63.1579*EXP(-0.19*K$58))/(Fperm_SI_Woolf2021!$E$9:$E$93-K$58))*(K$58-Fperm_SI_Woolf2021!$E$9:$E$93)/10))),Fperm_SI_Woolf2021!$D$9:$D$93)*K$57+INTERCEPT(Fperm_SI_Woolf2021!$F$9:$F$93*EXP(-Fperm_SI_Woolf2021!$I$9:$I$93*$C118*IF(K$58=Fperm_SI_Woolf2021!$E$9:$E$93,1,EXP(LN((1.1*(Fperm_SI_Woolf2021!$E$9:$E$93-K$58)-63.1579*EXP(-0.19*Fperm_SI_Woolf2021!$E$9:$E$93)+63.1579*EXP(-0.19*K$58))/(Fperm_SI_Woolf2021!$E$9:$E$93-K$58))*(K$58-Fperm_SI_Woolf2021!$E$9:$E$93)/10))) + Fperm_SI_Woolf2021!$G$9:$G$93*EXP(-Fperm_SI_Woolf2021!$J$9:$J$93*$C118*IF(K$58=Fperm_SI_Woolf2021!$E$9:$E$93,1,EXP(LN((1.1*(Fperm_SI_Woolf2021!$E$9:$E$93-K$58)-63.1579*EXP(-0.19*Fperm_SI_Woolf2021!$E$9:$E$93)+63.1579*EXP(-0.19*K$58))/(Fperm_SI_Woolf2021!$E$9:$E$93-K$58))*(K$58-Fperm_SI_Woolf2021!$E$9:$E$93)/10))) + Fperm_SI_Woolf2021!$H$9:$H$93*EXP(-Fperm_SI_Woolf2021!$K$9:$K$93*$C118*IF(K$58=Fperm_SI_Woolf2021!$E$9:$E$93,1,EXP(LN((1.1*(Fperm_SI_Woolf2021!$E$9:$E$93-K$58)-63.1579*EXP(-0.19*Fperm_SI_Woolf2021!$E$9:$E$93)+63.1579*EXP(-0.19*K$58))/(Fperm_SI_Woolf2021!$E$9:$E$93-K$58))*(K$58-Fperm_SI_Woolf2021!$E$9:$E$93)/10))),Fperm_SI_Woolf2021!$D$9:$D$93))</f>
        <v>0.69784088946223821</v>
      </c>
      <c r="L118" s="51" cm="1">
        <f t="array" ref="L118">MIN(1,SLOPE(Fperm_SI_Woolf2021!$F$9:$F$93*EXP(-Fperm_SI_Woolf2021!$I$9:$I$93*$C118*IF(L$58=Fperm_SI_Woolf2021!$E$9:$E$93,1,EXP(LN((1.1*(Fperm_SI_Woolf2021!$E$9:$E$93-L$58)-63.1579*EXP(-0.19*Fperm_SI_Woolf2021!$E$9:$E$93)+63.1579*EXP(-0.19*L$58))/(Fperm_SI_Woolf2021!$E$9:$E$93-L$58))*(L$58-Fperm_SI_Woolf2021!$E$9:$E$93)/10))) + Fperm_SI_Woolf2021!$G$9:$G$93*EXP(-Fperm_SI_Woolf2021!$J$9:$J$93*$C118*IF(L$58=Fperm_SI_Woolf2021!$E$9:$E$93,1,EXP(LN((1.1*(Fperm_SI_Woolf2021!$E$9:$E$93-L$58)-63.1579*EXP(-0.19*Fperm_SI_Woolf2021!$E$9:$E$93)+63.1579*EXP(-0.19*L$58))/(Fperm_SI_Woolf2021!$E$9:$E$93-L$58))*(L$58-Fperm_SI_Woolf2021!$E$9:$E$93)/10))) + Fperm_SI_Woolf2021!$H$9:$H$93*EXP(-Fperm_SI_Woolf2021!$K$9:$K$93*$C118*IF(L$58=Fperm_SI_Woolf2021!$E$9:$E$93,1,EXP(LN((1.1*(Fperm_SI_Woolf2021!$E$9:$E$93-L$58)-63.1579*EXP(-0.19*Fperm_SI_Woolf2021!$E$9:$E$93)+63.1579*EXP(-0.19*L$58))/(Fperm_SI_Woolf2021!$E$9:$E$93-L$58))*(L$58-Fperm_SI_Woolf2021!$E$9:$E$93)/10))),Fperm_SI_Woolf2021!$D$9:$D$93)*L$57+INTERCEPT(Fperm_SI_Woolf2021!$F$9:$F$93*EXP(-Fperm_SI_Woolf2021!$I$9:$I$93*$C118*IF(L$58=Fperm_SI_Woolf2021!$E$9:$E$93,1,EXP(LN((1.1*(Fperm_SI_Woolf2021!$E$9:$E$93-L$58)-63.1579*EXP(-0.19*Fperm_SI_Woolf2021!$E$9:$E$93)+63.1579*EXP(-0.19*L$58))/(Fperm_SI_Woolf2021!$E$9:$E$93-L$58))*(L$58-Fperm_SI_Woolf2021!$E$9:$E$93)/10))) + Fperm_SI_Woolf2021!$G$9:$G$93*EXP(-Fperm_SI_Woolf2021!$J$9:$J$93*$C118*IF(L$58=Fperm_SI_Woolf2021!$E$9:$E$93,1,EXP(LN((1.1*(Fperm_SI_Woolf2021!$E$9:$E$93-L$58)-63.1579*EXP(-0.19*Fperm_SI_Woolf2021!$E$9:$E$93)+63.1579*EXP(-0.19*L$58))/(Fperm_SI_Woolf2021!$E$9:$E$93-L$58))*(L$58-Fperm_SI_Woolf2021!$E$9:$E$93)/10))) + Fperm_SI_Woolf2021!$H$9:$H$93*EXP(-Fperm_SI_Woolf2021!$K$9:$K$93*$C118*IF(L$58=Fperm_SI_Woolf2021!$E$9:$E$93,1,EXP(LN((1.1*(Fperm_SI_Woolf2021!$E$9:$E$93-L$58)-63.1579*EXP(-0.19*Fperm_SI_Woolf2021!$E$9:$E$93)+63.1579*EXP(-0.19*L$58))/(Fperm_SI_Woolf2021!$E$9:$E$93-L$58))*(L$58-Fperm_SI_Woolf2021!$E$9:$E$93)/10))),Fperm_SI_Woolf2021!$D$9:$D$93))</f>
        <v>0.66532864909943012</v>
      </c>
      <c r="M118" s="51" cm="1">
        <f t="array" ref="M118">MIN(1,SLOPE(Fperm_SI_Woolf2021!$F$9:$F$93*EXP(-Fperm_SI_Woolf2021!$I$9:$I$93*$C118*IF(M$58=Fperm_SI_Woolf2021!$E$9:$E$93,1,EXP(LN((1.1*(Fperm_SI_Woolf2021!$E$9:$E$93-M$58)-63.1579*EXP(-0.19*Fperm_SI_Woolf2021!$E$9:$E$93)+63.1579*EXP(-0.19*M$58))/(Fperm_SI_Woolf2021!$E$9:$E$93-M$58))*(M$58-Fperm_SI_Woolf2021!$E$9:$E$93)/10))) + Fperm_SI_Woolf2021!$G$9:$G$93*EXP(-Fperm_SI_Woolf2021!$J$9:$J$93*$C118*IF(M$58=Fperm_SI_Woolf2021!$E$9:$E$93,1,EXP(LN((1.1*(Fperm_SI_Woolf2021!$E$9:$E$93-M$58)-63.1579*EXP(-0.19*Fperm_SI_Woolf2021!$E$9:$E$93)+63.1579*EXP(-0.19*M$58))/(Fperm_SI_Woolf2021!$E$9:$E$93-M$58))*(M$58-Fperm_SI_Woolf2021!$E$9:$E$93)/10))) + Fperm_SI_Woolf2021!$H$9:$H$93*EXP(-Fperm_SI_Woolf2021!$K$9:$K$93*$C118*IF(M$58=Fperm_SI_Woolf2021!$E$9:$E$93,1,EXP(LN((1.1*(Fperm_SI_Woolf2021!$E$9:$E$93-M$58)-63.1579*EXP(-0.19*Fperm_SI_Woolf2021!$E$9:$E$93)+63.1579*EXP(-0.19*M$58))/(Fperm_SI_Woolf2021!$E$9:$E$93-M$58))*(M$58-Fperm_SI_Woolf2021!$E$9:$E$93)/10))),Fperm_SI_Woolf2021!$D$9:$D$93)*M$57+INTERCEPT(Fperm_SI_Woolf2021!$F$9:$F$93*EXP(-Fperm_SI_Woolf2021!$I$9:$I$93*$C118*IF(M$58=Fperm_SI_Woolf2021!$E$9:$E$93,1,EXP(LN((1.1*(Fperm_SI_Woolf2021!$E$9:$E$93-M$58)-63.1579*EXP(-0.19*Fperm_SI_Woolf2021!$E$9:$E$93)+63.1579*EXP(-0.19*M$58))/(Fperm_SI_Woolf2021!$E$9:$E$93-M$58))*(M$58-Fperm_SI_Woolf2021!$E$9:$E$93)/10))) + Fperm_SI_Woolf2021!$G$9:$G$93*EXP(-Fperm_SI_Woolf2021!$J$9:$J$93*$C118*IF(M$58=Fperm_SI_Woolf2021!$E$9:$E$93,1,EXP(LN((1.1*(Fperm_SI_Woolf2021!$E$9:$E$93-M$58)-63.1579*EXP(-0.19*Fperm_SI_Woolf2021!$E$9:$E$93)+63.1579*EXP(-0.19*M$58))/(Fperm_SI_Woolf2021!$E$9:$E$93-M$58))*(M$58-Fperm_SI_Woolf2021!$E$9:$E$93)/10))) + Fperm_SI_Woolf2021!$H$9:$H$93*EXP(-Fperm_SI_Woolf2021!$K$9:$K$93*$C118*IF(M$58=Fperm_SI_Woolf2021!$E$9:$E$93,1,EXP(LN((1.1*(Fperm_SI_Woolf2021!$E$9:$E$93-M$58)-63.1579*EXP(-0.19*Fperm_SI_Woolf2021!$E$9:$E$93)+63.1579*EXP(-0.19*M$58))/(Fperm_SI_Woolf2021!$E$9:$E$93-M$58))*(M$58-Fperm_SI_Woolf2021!$E$9:$E$93)/10))),Fperm_SI_Woolf2021!$D$9:$D$93))</f>
        <v>0.63281640873662215</v>
      </c>
      <c r="N118" s="51" cm="1">
        <f t="array" ref="N118">MIN(1,SLOPE(Fperm_SI_Woolf2021!$F$9:$F$93*EXP(-Fperm_SI_Woolf2021!$I$9:$I$93*$C118*IF(N$58=Fperm_SI_Woolf2021!$E$9:$E$93,1,EXP(LN((1.1*(Fperm_SI_Woolf2021!$E$9:$E$93-N$58)-63.1579*EXP(-0.19*Fperm_SI_Woolf2021!$E$9:$E$93)+63.1579*EXP(-0.19*N$58))/(Fperm_SI_Woolf2021!$E$9:$E$93-N$58))*(N$58-Fperm_SI_Woolf2021!$E$9:$E$93)/10))) + Fperm_SI_Woolf2021!$G$9:$G$93*EXP(-Fperm_SI_Woolf2021!$J$9:$J$93*$C118*IF(N$58=Fperm_SI_Woolf2021!$E$9:$E$93,1,EXP(LN((1.1*(Fperm_SI_Woolf2021!$E$9:$E$93-N$58)-63.1579*EXP(-0.19*Fperm_SI_Woolf2021!$E$9:$E$93)+63.1579*EXP(-0.19*N$58))/(Fperm_SI_Woolf2021!$E$9:$E$93-N$58))*(N$58-Fperm_SI_Woolf2021!$E$9:$E$93)/10))) + Fperm_SI_Woolf2021!$H$9:$H$93*EXP(-Fperm_SI_Woolf2021!$K$9:$K$93*$C118*IF(N$58=Fperm_SI_Woolf2021!$E$9:$E$93,1,EXP(LN((1.1*(Fperm_SI_Woolf2021!$E$9:$E$93-N$58)-63.1579*EXP(-0.19*Fperm_SI_Woolf2021!$E$9:$E$93)+63.1579*EXP(-0.19*N$58))/(Fperm_SI_Woolf2021!$E$9:$E$93-N$58))*(N$58-Fperm_SI_Woolf2021!$E$9:$E$93)/10))),Fperm_SI_Woolf2021!$D$9:$D$93)*N$57+INTERCEPT(Fperm_SI_Woolf2021!$F$9:$F$93*EXP(-Fperm_SI_Woolf2021!$I$9:$I$93*$C118*IF(N$58=Fperm_SI_Woolf2021!$E$9:$E$93,1,EXP(LN((1.1*(Fperm_SI_Woolf2021!$E$9:$E$93-N$58)-63.1579*EXP(-0.19*Fperm_SI_Woolf2021!$E$9:$E$93)+63.1579*EXP(-0.19*N$58))/(Fperm_SI_Woolf2021!$E$9:$E$93-N$58))*(N$58-Fperm_SI_Woolf2021!$E$9:$E$93)/10))) + Fperm_SI_Woolf2021!$G$9:$G$93*EXP(-Fperm_SI_Woolf2021!$J$9:$J$93*$C118*IF(N$58=Fperm_SI_Woolf2021!$E$9:$E$93,1,EXP(LN((1.1*(Fperm_SI_Woolf2021!$E$9:$E$93-N$58)-63.1579*EXP(-0.19*Fperm_SI_Woolf2021!$E$9:$E$93)+63.1579*EXP(-0.19*N$58))/(Fperm_SI_Woolf2021!$E$9:$E$93-N$58))*(N$58-Fperm_SI_Woolf2021!$E$9:$E$93)/10))) + Fperm_SI_Woolf2021!$H$9:$H$93*EXP(-Fperm_SI_Woolf2021!$K$9:$K$93*$C118*IF(N$58=Fperm_SI_Woolf2021!$E$9:$E$93,1,EXP(LN((1.1*(Fperm_SI_Woolf2021!$E$9:$E$93-N$58)-63.1579*EXP(-0.19*Fperm_SI_Woolf2021!$E$9:$E$93)+63.1579*EXP(-0.19*N$58))/(Fperm_SI_Woolf2021!$E$9:$E$93-N$58))*(N$58-Fperm_SI_Woolf2021!$E$9:$E$93)/10))),Fperm_SI_Woolf2021!$D$9:$D$93))</f>
        <v>0.60030416837381406</v>
      </c>
      <c r="O118" s="51" cm="1">
        <f t="array" ref="O118">MIN(1,SLOPE(Fperm_SI_Woolf2021!$F$9:$F$93*EXP(-Fperm_SI_Woolf2021!$I$9:$I$93*$C118*IF(O$58=Fperm_SI_Woolf2021!$E$9:$E$93,1,EXP(LN((1.1*(Fperm_SI_Woolf2021!$E$9:$E$93-O$58)-63.1579*EXP(-0.19*Fperm_SI_Woolf2021!$E$9:$E$93)+63.1579*EXP(-0.19*O$58))/(Fperm_SI_Woolf2021!$E$9:$E$93-O$58))*(O$58-Fperm_SI_Woolf2021!$E$9:$E$93)/10))) + Fperm_SI_Woolf2021!$G$9:$G$93*EXP(-Fperm_SI_Woolf2021!$J$9:$J$93*$C118*IF(O$58=Fperm_SI_Woolf2021!$E$9:$E$93,1,EXP(LN((1.1*(Fperm_SI_Woolf2021!$E$9:$E$93-O$58)-63.1579*EXP(-0.19*Fperm_SI_Woolf2021!$E$9:$E$93)+63.1579*EXP(-0.19*O$58))/(Fperm_SI_Woolf2021!$E$9:$E$93-O$58))*(O$58-Fperm_SI_Woolf2021!$E$9:$E$93)/10))) + Fperm_SI_Woolf2021!$H$9:$H$93*EXP(-Fperm_SI_Woolf2021!$K$9:$K$93*$C118*IF(O$58=Fperm_SI_Woolf2021!$E$9:$E$93,1,EXP(LN((1.1*(Fperm_SI_Woolf2021!$E$9:$E$93-O$58)-63.1579*EXP(-0.19*Fperm_SI_Woolf2021!$E$9:$E$93)+63.1579*EXP(-0.19*O$58))/(Fperm_SI_Woolf2021!$E$9:$E$93-O$58))*(O$58-Fperm_SI_Woolf2021!$E$9:$E$93)/10))),Fperm_SI_Woolf2021!$D$9:$D$93)*O$57+INTERCEPT(Fperm_SI_Woolf2021!$F$9:$F$93*EXP(-Fperm_SI_Woolf2021!$I$9:$I$93*$C118*IF(O$58=Fperm_SI_Woolf2021!$E$9:$E$93,1,EXP(LN((1.1*(Fperm_SI_Woolf2021!$E$9:$E$93-O$58)-63.1579*EXP(-0.19*Fperm_SI_Woolf2021!$E$9:$E$93)+63.1579*EXP(-0.19*O$58))/(Fperm_SI_Woolf2021!$E$9:$E$93-O$58))*(O$58-Fperm_SI_Woolf2021!$E$9:$E$93)/10))) + Fperm_SI_Woolf2021!$G$9:$G$93*EXP(-Fperm_SI_Woolf2021!$J$9:$J$93*$C118*IF(O$58=Fperm_SI_Woolf2021!$E$9:$E$93,1,EXP(LN((1.1*(Fperm_SI_Woolf2021!$E$9:$E$93-O$58)-63.1579*EXP(-0.19*Fperm_SI_Woolf2021!$E$9:$E$93)+63.1579*EXP(-0.19*O$58))/(Fperm_SI_Woolf2021!$E$9:$E$93-O$58))*(O$58-Fperm_SI_Woolf2021!$E$9:$E$93)/10))) + Fperm_SI_Woolf2021!$H$9:$H$93*EXP(-Fperm_SI_Woolf2021!$K$9:$K$93*$C118*IF(O$58=Fperm_SI_Woolf2021!$E$9:$E$93,1,EXP(LN((1.1*(Fperm_SI_Woolf2021!$E$9:$E$93-O$58)-63.1579*EXP(-0.19*Fperm_SI_Woolf2021!$E$9:$E$93)+63.1579*EXP(-0.19*O$58))/(Fperm_SI_Woolf2021!$E$9:$E$93-O$58))*(O$58-Fperm_SI_Woolf2021!$E$9:$E$93)/10))),Fperm_SI_Woolf2021!$D$9:$D$93))</f>
        <v>0.56779192801100598</v>
      </c>
      <c r="P118" s="51" cm="1">
        <f t="array" ref="P118">MIN(1,SLOPE(Fperm_SI_Woolf2021!$F$9:$F$93*EXP(-Fperm_SI_Woolf2021!$I$9:$I$93*$C118*IF(P$58=Fperm_SI_Woolf2021!$E$9:$E$93,1,EXP(LN((1.1*(Fperm_SI_Woolf2021!$E$9:$E$93-P$58)-63.1579*EXP(-0.19*Fperm_SI_Woolf2021!$E$9:$E$93)+63.1579*EXP(-0.19*P$58))/(Fperm_SI_Woolf2021!$E$9:$E$93-P$58))*(P$58-Fperm_SI_Woolf2021!$E$9:$E$93)/10))) + Fperm_SI_Woolf2021!$G$9:$G$93*EXP(-Fperm_SI_Woolf2021!$J$9:$J$93*$C118*IF(P$58=Fperm_SI_Woolf2021!$E$9:$E$93,1,EXP(LN((1.1*(Fperm_SI_Woolf2021!$E$9:$E$93-P$58)-63.1579*EXP(-0.19*Fperm_SI_Woolf2021!$E$9:$E$93)+63.1579*EXP(-0.19*P$58))/(Fperm_SI_Woolf2021!$E$9:$E$93-P$58))*(P$58-Fperm_SI_Woolf2021!$E$9:$E$93)/10))) + Fperm_SI_Woolf2021!$H$9:$H$93*EXP(-Fperm_SI_Woolf2021!$K$9:$K$93*$C118*IF(P$58=Fperm_SI_Woolf2021!$E$9:$E$93,1,EXP(LN((1.1*(Fperm_SI_Woolf2021!$E$9:$E$93-P$58)-63.1579*EXP(-0.19*Fperm_SI_Woolf2021!$E$9:$E$93)+63.1579*EXP(-0.19*P$58))/(Fperm_SI_Woolf2021!$E$9:$E$93-P$58))*(P$58-Fperm_SI_Woolf2021!$E$9:$E$93)/10))),Fperm_SI_Woolf2021!$D$9:$D$93)*P$57+INTERCEPT(Fperm_SI_Woolf2021!$F$9:$F$93*EXP(-Fperm_SI_Woolf2021!$I$9:$I$93*$C118*IF(P$58=Fperm_SI_Woolf2021!$E$9:$E$93,1,EXP(LN((1.1*(Fperm_SI_Woolf2021!$E$9:$E$93-P$58)-63.1579*EXP(-0.19*Fperm_SI_Woolf2021!$E$9:$E$93)+63.1579*EXP(-0.19*P$58))/(Fperm_SI_Woolf2021!$E$9:$E$93-P$58))*(P$58-Fperm_SI_Woolf2021!$E$9:$E$93)/10))) + Fperm_SI_Woolf2021!$G$9:$G$93*EXP(-Fperm_SI_Woolf2021!$J$9:$J$93*$C118*IF(P$58=Fperm_SI_Woolf2021!$E$9:$E$93,1,EXP(LN((1.1*(Fperm_SI_Woolf2021!$E$9:$E$93-P$58)-63.1579*EXP(-0.19*Fperm_SI_Woolf2021!$E$9:$E$93)+63.1579*EXP(-0.19*P$58))/(Fperm_SI_Woolf2021!$E$9:$E$93-P$58))*(P$58-Fperm_SI_Woolf2021!$E$9:$E$93)/10))) + Fperm_SI_Woolf2021!$H$9:$H$93*EXP(-Fperm_SI_Woolf2021!$K$9:$K$93*$C118*IF(P$58=Fperm_SI_Woolf2021!$E$9:$E$93,1,EXP(LN((1.1*(Fperm_SI_Woolf2021!$E$9:$E$93-P$58)-63.1579*EXP(-0.19*Fperm_SI_Woolf2021!$E$9:$E$93)+63.1579*EXP(-0.19*P$58))/(Fperm_SI_Woolf2021!$E$9:$E$93-P$58))*(P$58-Fperm_SI_Woolf2021!$E$9:$E$93)/10))),Fperm_SI_Woolf2021!$D$9:$D$93))</f>
        <v>0.535279687648198</v>
      </c>
      <c r="Q118" s="51" cm="1">
        <f t="array" ref="Q118">MIN(1,SLOPE(Fperm_SI_Woolf2021!$F$9:$F$93*EXP(-Fperm_SI_Woolf2021!$I$9:$I$93*$C118*IF(Q$58=Fperm_SI_Woolf2021!$E$9:$E$93,1,EXP(LN((1.1*(Fperm_SI_Woolf2021!$E$9:$E$93-Q$58)-63.1579*EXP(-0.19*Fperm_SI_Woolf2021!$E$9:$E$93)+63.1579*EXP(-0.19*Q$58))/(Fperm_SI_Woolf2021!$E$9:$E$93-Q$58))*(Q$58-Fperm_SI_Woolf2021!$E$9:$E$93)/10))) + Fperm_SI_Woolf2021!$G$9:$G$93*EXP(-Fperm_SI_Woolf2021!$J$9:$J$93*$C118*IF(Q$58=Fperm_SI_Woolf2021!$E$9:$E$93,1,EXP(LN((1.1*(Fperm_SI_Woolf2021!$E$9:$E$93-Q$58)-63.1579*EXP(-0.19*Fperm_SI_Woolf2021!$E$9:$E$93)+63.1579*EXP(-0.19*Q$58))/(Fperm_SI_Woolf2021!$E$9:$E$93-Q$58))*(Q$58-Fperm_SI_Woolf2021!$E$9:$E$93)/10))) + Fperm_SI_Woolf2021!$H$9:$H$93*EXP(-Fperm_SI_Woolf2021!$K$9:$K$93*$C118*IF(Q$58=Fperm_SI_Woolf2021!$E$9:$E$93,1,EXP(LN((1.1*(Fperm_SI_Woolf2021!$E$9:$E$93-Q$58)-63.1579*EXP(-0.19*Fperm_SI_Woolf2021!$E$9:$E$93)+63.1579*EXP(-0.19*Q$58))/(Fperm_SI_Woolf2021!$E$9:$E$93-Q$58))*(Q$58-Fperm_SI_Woolf2021!$E$9:$E$93)/10))),Fperm_SI_Woolf2021!$D$9:$D$93)*Q$57+INTERCEPT(Fperm_SI_Woolf2021!$F$9:$F$93*EXP(-Fperm_SI_Woolf2021!$I$9:$I$93*$C118*IF(Q$58=Fperm_SI_Woolf2021!$E$9:$E$93,1,EXP(LN((1.1*(Fperm_SI_Woolf2021!$E$9:$E$93-Q$58)-63.1579*EXP(-0.19*Fperm_SI_Woolf2021!$E$9:$E$93)+63.1579*EXP(-0.19*Q$58))/(Fperm_SI_Woolf2021!$E$9:$E$93-Q$58))*(Q$58-Fperm_SI_Woolf2021!$E$9:$E$93)/10))) + Fperm_SI_Woolf2021!$G$9:$G$93*EXP(-Fperm_SI_Woolf2021!$J$9:$J$93*$C118*IF(Q$58=Fperm_SI_Woolf2021!$E$9:$E$93,1,EXP(LN((1.1*(Fperm_SI_Woolf2021!$E$9:$E$93-Q$58)-63.1579*EXP(-0.19*Fperm_SI_Woolf2021!$E$9:$E$93)+63.1579*EXP(-0.19*Q$58))/(Fperm_SI_Woolf2021!$E$9:$E$93-Q$58))*(Q$58-Fperm_SI_Woolf2021!$E$9:$E$93)/10))) + Fperm_SI_Woolf2021!$H$9:$H$93*EXP(-Fperm_SI_Woolf2021!$K$9:$K$93*$C118*IF(Q$58=Fperm_SI_Woolf2021!$E$9:$E$93,1,EXP(LN((1.1*(Fperm_SI_Woolf2021!$E$9:$E$93-Q$58)-63.1579*EXP(-0.19*Fperm_SI_Woolf2021!$E$9:$E$93)+63.1579*EXP(-0.19*Q$58))/(Fperm_SI_Woolf2021!$E$9:$E$93-Q$58))*(Q$58-Fperm_SI_Woolf2021!$E$9:$E$93)/10))),Fperm_SI_Woolf2021!$D$9:$D$93))</f>
        <v>0.5027674472853898</v>
      </c>
      <c r="R118" s="51" cm="1">
        <f t="array" ref="R118">MIN(1,SLOPE(Fperm_SI_Woolf2021!$F$9:$F$93*EXP(-Fperm_SI_Woolf2021!$I$9:$I$93*$C118*IF(R$58=Fperm_SI_Woolf2021!$E$9:$E$93,1,EXP(LN((1.1*(Fperm_SI_Woolf2021!$E$9:$E$93-R$58)-63.1579*EXP(-0.19*Fperm_SI_Woolf2021!$E$9:$E$93)+63.1579*EXP(-0.19*R$58))/(Fperm_SI_Woolf2021!$E$9:$E$93-R$58))*(R$58-Fperm_SI_Woolf2021!$E$9:$E$93)/10))) + Fperm_SI_Woolf2021!$G$9:$G$93*EXP(-Fperm_SI_Woolf2021!$J$9:$J$93*$C118*IF(R$58=Fperm_SI_Woolf2021!$E$9:$E$93,1,EXP(LN((1.1*(Fperm_SI_Woolf2021!$E$9:$E$93-R$58)-63.1579*EXP(-0.19*Fperm_SI_Woolf2021!$E$9:$E$93)+63.1579*EXP(-0.19*R$58))/(Fperm_SI_Woolf2021!$E$9:$E$93-R$58))*(R$58-Fperm_SI_Woolf2021!$E$9:$E$93)/10))) + Fperm_SI_Woolf2021!$H$9:$H$93*EXP(-Fperm_SI_Woolf2021!$K$9:$K$93*$C118*IF(R$58=Fperm_SI_Woolf2021!$E$9:$E$93,1,EXP(LN((1.1*(Fperm_SI_Woolf2021!$E$9:$E$93-R$58)-63.1579*EXP(-0.19*Fperm_SI_Woolf2021!$E$9:$E$93)+63.1579*EXP(-0.19*R$58))/(Fperm_SI_Woolf2021!$E$9:$E$93-R$58))*(R$58-Fperm_SI_Woolf2021!$E$9:$E$93)/10))),Fperm_SI_Woolf2021!$D$9:$D$93)*R$57+INTERCEPT(Fperm_SI_Woolf2021!$F$9:$F$93*EXP(-Fperm_SI_Woolf2021!$I$9:$I$93*$C118*IF(R$58=Fperm_SI_Woolf2021!$E$9:$E$93,1,EXP(LN((1.1*(Fperm_SI_Woolf2021!$E$9:$E$93-R$58)-63.1579*EXP(-0.19*Fperm_SI_Woolf2021!$E$9:$E$93)+63.1579*EXP(-0.19*R$58))/(Fperm_SI_Woolf2021!$E$9:$E$93-R$58))*(R$58-Fperm_SI_Woolf2021!$E$9:$E$93)/10))) + Fperm_SI_Woolf2021!$G$9:$G$93*EXP(-Fperm_SI_Woolf2021!$J$9:$J$93*$C118*IF(R$58=Fperm_SI_Woolf2021!$E$9:$E$93,1,EXP(LN((1.1*(Fperm_SI_Woolf2021!$E$9:$E$93-R$58)-63.1579*EXP(-0.19*Fperm_SI_Woolf2021!$E$9:$E$93)+63.1579*EXP(-0.19*R$58))/(Fperm_SI_Woolf2021!$E$9:$E$93-R$58))*(R$58-Fperm_SI_Woolf2021!$E$9:$E$93)/10))) + Fperm_SI_Woolf2021!$H$9:$H$93*EXP(-Fperm_SI_Woolf2021!$K$9:$K$93*$C118*IF(R$58=Fperm_SI_Woolf2021!$E$9:$E$93,1,EXP(LN((1.1*(Fperm_SI_Woolf2021!$E$9:$E$93-R$58)-63.1579*EXP(-0.19*Fperm_SI_Woolf2021!$E$9:$E$93)+63.1579*EXP(-0.19*R$58))/(Fperm_SI_Woolf2021!$E$9:$E$93-R$58))*(R$58-Fperm_SI_Woolf2021!$E$9:$E$93)/10))),Fperm_SI_Woolf2021!$D$9:$D$93))</f>
        <v>0.47025520692258177</v>
      </c>
      <c r="S118" s="51" cm="1">
        <f t="array" ref="S118">MIN(1,SLOPE(Fperm_SI_Woolf2021!$F$9:$F$93*EXP(-Fperm_SI_Woolf2021!$I$9:$I$93*$C118*IF(S$58=Fperm_SI_Woolf2021!$E$9:$E$93,1,EXP(LN((1.1*(Fperm_SI_Woolf2021!$E$9:$E$93-S$58)-63.1579*EXP(-0.19*Fperm_SI_Woolf2021!$E$9:$E$93)+63.1579*EXP(-0.19*S$58))/(Fperm_SI_Woolf2021!$E$9:$E$93-S$58))*(S$58-Fperm_SI_Woolf2021!$E$9:$E$93)/10))) + Fperm_SI_Woolf2021!$G$9:$G$93*EXP(-Fperm_SI_Woolf2021!$J$9:$J$93*$C118*IF(S$58=Fperm_SI_Woolf2021!$E$9:$E$93,1,EXP(LN((1.1*(Fperm_SI_Woolf2021!$E$9:$E$93-S$58)-63.1579*EXP(-0.19*Fperm_SI_Woolf2021!$E$9:$E$93)+63.1579*EXP(-0.19*S$58))/(Fperm_SI_Woolf2021!$E$9:$E$93-S$58))*(S$58-Fperm_SI_Woolf2021!$E$9:$E$93)/10))) + Fperm_SI_Woolf2021!$H$9:$H$93*EXP(-Fperm_SI_Woolf2021!$K$9:$K$93*$C118*IF(S$58=Fperm_SI_Woolf2021!$E$9:$E$93,1,EXP(LN((1.1*(Fperm_SI_Woolf2021!$E$9:$E$93-S$58)-63.1579*EXP(-0.19*Fperm_SI_Woolf2021!$E$9:$E$93)+63.1579*EXP(-0.19*S$58))/(Fperm_SI_Woolf2021!$E$9:$E$93-S$58))*(S$58-Fperm_SI_Woolf2021!$E$9:$E$93)/10))),Fperm_SI_Woolf2021!$D$9:$D$93)*S$57+INTERCEPT(Fperm_SI_Woolf2021!$F$9:$F$93*EXP(-Fperm_SI_Woolf2021!$I$9:$I$93*$C118*IF(S$58=Fperm_SI_Woolf2021!$E$9:$E$93,1,EXP(LN((1.1*(Fperm_SI_Woolf2021!$E$9:$E$93-S$58)-63.1579*EXP(-0.19*Fperm_SI_Woolf2021!$E$9:$E$93)+63.1579*EXP(-0.19*S$58))/(Fperm_SI_Woolf2021!$E$9:$E$93-S$58))*(S$58-Fperm_SI_Woolf2021!$E$9:$E$93)/10))) + Fperm_SI_Woolf2021!$G$9:$G$93*EXP(-Fperm_SI_Woolf2021!$J$9:$J$93*$C118*IF(S$58=Fperm_SI_Woolf2021!$E$9:$E$93,1,EXP(LN((1.1*(Fperm_SI_Woolf2021!$E$9:$E$93-S$58)-63.1579*EXP(-0.19*Fperm_SI_Woolf2021!$E$9:$E$93)+63.1579*EXP(-0.19*S$58))/(Fperm_SI_Woolf2021!$E$9:$E$93-S$58))*(S$58-Fperm_SI_Woolf2021!$E$9:$E$93)/10))) + Fperm_SI_Woolf2021!$H$9:$H$93*EXP(-Fperm_SI_Woolf2021!$K$9:$K$93*$C118*IF(S$58=Fperm_SI_Woolf2021!$E$9:$E$93,1,EXP(LN((1.1*(Fperm_SI_Woolf2021!$E$9:$E$93-S$58)-63.1579*EXP(-0.19*Fperm_SI_Woolf2021!$E$9:$E$93)+63.1579*EXP(-0.19*S$58))/(Fperm_SI_Woolf2021!$E$9:$E$93-S$58))*(S$58-Fperm_SI_Woolf2021!$E$9:$E$93)/10))),Fperm_SI_Woolf2021!$D$9:$D$93))</f>
        <v>0.65985796204909486</v>
      </c>
      <c r="T118" s="51" cm="1">
        <f t="array" ref="T118">MIN(1,SLOPE(Fperm_SI_Woolf2021!$F$9:$F$93*EXP(-Fperm_SI_Woolf2021!$I$9:$I$93*$C118*IF(T$58=Fperm_SI_Woolf2021!$E$9:$E$93,1,EXP(LN((1.1*(Fperm_SI_Woolf2021!$E$9:$E$93-T$58)-63.1579*EXP(-0.19*Fperm_SI_Woolf2021!$E$9:$E$93)+63.1579*EXP(-0.19*T$58))/(Fperm_SI_Woolf2021!$E$9:$E$93-T$58))*(T$58-Fperm_SI_Woolf2021!$E$9:$E$93)/10))) + Fperm_SI_Woolf2021!$G$9:$G$93*EXP(-Fperm_SI_Woolf2021!$J$9:$J$93*$C118*IF(T$58=Fperm_SI_Woolf2021!$E$9:$E$93,1,EXP(LN((1.1*(Fperm_SI_Woolf2021!$E$9:$E$93-T$58)-63.1579*EXP(-0.19*Fperm_SI_Woolf2021!$E$9:$E$93)+63.1579*EXP(-0.19*T$58))/(Fperm_SI_Woolf2021!$E$9:$E$93-T$58))*(T$58-Fperm_SI_Woolf2021!$E$9:$E$93)/10))) + Fperm_SI_Woolf2021!$H$9:$H$93*EXP(-Fperm_SI_Woolf2021!$K$9:$K$93*$C118*IF(T$58=Fperm_SI_Woolf2021!$E$9:$E$93,1,EXP(LN((1.1*(Fperm_SI_Woolf2021!$E$9:$E$93-T$58)-63.1579*EXP(-0.19*Fperm_SI_Woolf2021!$E$9:$E$93)+63.1579*EXP(-0.19*T$58))/(Fperm_SI_Woolf2021!$E$9:$E$93-T$58))*(T$58-Fperm_SI_Woolf2021!$E$9:$E$93)/10))),Fperm_SI_Woolf2021!$D$9:$D$93)*T$57+INTERCEPT(Fperm_SI_Woolf2021!$F$9:$F$93*EXP(-Fperm_SI_Woolf2021!$I$9:$I$93*$C118*IF(T$58=Fperm_SI_Woolf2021!$E$9:$E$93,1,EXP(LN((1.1*(Fperm_SI_Woolf2021!$E$9:$E$93-T$58)-63.1579*EXP(-0.19*Fperm_SI_Woolf2021!$E$9:$E$93)+63.1579*EXP(-0.19*T$58))/(Fperm_SI_Woolf2021!$E$9:$E$93-T$58))*(T$58-Fperm_SI_Woolf2021!$E$9:$E$93)/10))) + Fperm_SI_Woolf2021!$G$9:$G$93*EXP(-Fperm_SI_Woolf2021!$J$9:$J$93*$C118*IF(T$58=Fperm_SI_Woolf2021!$E$9:$E$93,1,EXP(LN((1.1*(Fperm_SI_Woolf2021!$E$9:$E$93-T$58)-63.1579*EXP(-0.19*Fperm_SI_Woolf2021!$E$9:$E$93)+63.1579*EXP(-0.19*T$58))/(Fperm_SI_Woolf2021!$E$9:$E$93-T$58))*(T$58-Fperm_SI_Woolf2021!$E$9:$E$93)/10))) + Fperm_SI_Woolf2021!$H$9:$H$93*EXP(-Fperm_SI_Woolf2021!$K$9:$K$93*$C118*IF(T$58=Fperm_SI_Woolf2021!$E$9:$E$93,1,EXP(LN((1.1*(Fperm_SI_Woolf2021!$E$9:$E$93-T$58)-63.1579*EXP(-0.19*Fperm_SI_Woolf2021!$E$9:$E$93)+63.1579*EXP(-0.19*T$58))/(Fperm_SI_Woolf2021!$E$9:$E$93-T$58))*(T$58-Fperm_SI_Woolf2021!$E$9:$E$93)/10))),Fperm_SI_Woolf2021!$D$9:$D$93))</f>
        <v>0.63140133376707297</v>
      </c>
      <c r="U118" s="51" cm="1">
        <f t="array" ref="U118">MIN(1,SLOPE(Fperm_SI_Woolf2021!$F$9:$F$93*EXP(-Fperm_SI_Woolf2021!$I$9:$I$93*$C118*IF(U$58=Fperm_SI_Woolf2021!$E$9:$E$93,1,EXP(LN((1.1*(Fperm_SI_Woolf2021!$E$9:$E$93-U$58)-63.1579*EXP(-0.19*Fperm_SI_Woolf2021!$E$9:$E$93)+63.1579*EXP(-0.19*U$58))/(Fperm_SI_Woolf2021!$E$9:$E$93-U$58))*(U$58-Fperm_SI_Woolf2021!$E$9:$E$93)/10))) + Fperm_SI_Woolf2021!$G$9:$G$93*EXP(-Fperm_SI_Woolf2021!$J$9:$J$93*$C118*IF(U$58=Fperm_SI_Woolf2021!$E$9:$E$93,1,EXP(LN((1.1*(Fperm_SI_Woolf2021!$E$9:$E$93-U$58)-63.1579*EXP(-0.19*Fperm_SI_Woolf2021!$E$9:$E$93)+63.1579*EXP(-0.19*U$58))/(Fperm_SI_Woolf2021!$E$9:$E$93-U$58))*(U$58-Fperm_SI_Woolf2021!$E$9:$E$93)/10))) + Fperm_SI_Woolf2021!$H$9:$H$93*EXP(-Fperm_SI_Woolf2021!$K$9:$K$93*$C118*IF(U$58=Fperm_SI_Woolf2021!$E$9:$E$93,1,EXP(LN((1.1*(Fperm_SI_Woolf2021!$E$9:$E$93-U$58)-63.1579*EXP(-0.19*Fperm_SI_Woolf2021!$E$9:$E$93)+63.1579*EXP(-0.19*U$58))/(Fperm_SI_Woolf2021!$E$9:$E$93-U$58))*(U$58-Fperm_SI_Woolf2021!$E$9:$E$93)/10))),Fperm_SI_Woolf2021!$D$9:$D$93)*U$57+INTERCEPT(Fperm_SI_Woolf2021!$F$9:$F$93*EXP(-Fperm_SI_Woolf2021!$I$9:$I$93*$C118*IF(U$58=Fperm_SI_Woolf2021!$E$9:$E$93,1,EXP(LN((1.1*(Fperm_SI_Woolf2021!$E$9:$E$93-U$58)-63.1579*EXP(-0.19*Fperm_SI_Woolf2021!$E$9:$E$93)+63.1579*EXP(-0.19*U$58))/(Fperm_SI_Woolf2021!$E$9:$E$93-U$58))*(U$58-Fperm_SI_Woolf2021!$E$9:$E$93)/10))) + Fperm_SI_Woolf2021!$G$9:$G$93*EXP(-Fperm_SI_Woolf2021!$J$9:$J$93*$C118*IF(U$58=Fperm_SI_Woolf2021!$E$9:$E$93,1,EXP(LN((1.1*(Fperm_SI_Woolf2021!$E$9:$E$93-U$58)-63.1579*EXP(-0.19*Fperm_SI_Woolf2021!$E$9:$E$93)+63.1579*EXP(-0.19*U$58))/(Fperm_SI_Woolf2021!$E$9:$E$93-U$58))*(U$58-Fperm_SI_Woolf2021!$E$9:$E$93)/10))) + Fperm_SI_Woolf2021!$H$9:$H$93*EXP(-Fperm_SI_Woolf2021!$K$9:$K$93*$C118*IF(U$58=Fperm_SI_Woolf2021!$E$9:$E$93,1,EXP(LN((1.1*(Fperm_SI_Woolf2021!$E$9:$E$93-U$58)-63.1579*EXP(-0.19*Fperm_SI_Woolf2021!$E$9:$E$93)+63.1579*EXP(-0.19*U$58))/(Fperm_SI_Woolf2021!$E$9:$E$93-U$58))*(U$58-Fperm_SI_Woolf2021!$E$9:$E$93)/10))),Fperm_SI_Woolf2021!$D$9:$D$93))</f>
        <v>0.60294470548505108</v>
      </c>
      <c r="V118" s="51" cm="1">
        <f t="array" ref="V118">MIN(1,SLOPE(Fperm_SI_Woolf2021!$F$9:$F$93*EXP(-Fperm_SI_Woolf2021!$I$9:$I$93*$C118*IF(V$58=Fperm_SI_Woolf2021!$E$9:$E$93,1,EXP(LN((1.1*(Fperm_SI_Woolf2021!$E$9:$E$93-V$58)-63.1579*EXP(-0.19*Fperm_SI_Woolf2021!$E$9:$E$93)+63.1579*EXP(-0.19*V$58))/(Fperm_SI_Woolf2021!$E$9:$E$93-V$58))*(V$58-Fperm_SI_Woolf2021!$E$9:$E$93)/10))) + Fperm_SI_Woolf2021!$G$9:$G$93*EXP(-Fperm_SI_Woolf2021!$J$9:$J$93*$C118*IF(V$58=Fperm_SI_Woolf2021!$E$9:$E$93,1,EXP(LN((1.1*(Fperm_SI_Woolf2021!$E$9:$E$93-V$58)-63.1579*EXP(-0.19*Fperm_SI_Woolf2021!$E$9:$E$93)+63.1579*EXP(-0.19*V$58))/(Fperm_SI_Woolf2021!$E$9:$E$93-V$58))*(V$58-Fperm_SI_Woolf2021!$E$9:$E$93)/10))) + Fperm_SI_Woolf2021!$H$9:$H$93*EXP(-Fperm_SI_Woolf2021!$K$9:$K$93*$C118*IF(V$58=Fperm_SI_Woolf2021!$E$9:$E$93,1,EXP(LN((1.1*(Fperm_SI_Woolf2021!$E$9:$E$93-V$58)-63.1579*EXP(-0.19*Fperm_SI_Woolf2021!$E$9:$E$93)+63.1579*EXP(-0.19*V$58))/(Fperm_SI_Woolf2021!$E$9:$E$93-V$58))*(V$58-Fperm_SI_Woolf2021!$E$9:$E$93)/10))),Fperm_SI_Woolf2021!$D$9:$D$93)*V$57+INTERCEPT(Fperm_SI_Woolf2021!$F$9:$F$93*EXP(-Fperm_SI_Woolf2021!$I$9:$I$93*$C118*IF(V$58=Fperm_SI_Woolf2021!$E$9:$E$93,1,EXP(LN((1.1*(Fperm_SI_Woolf2021!$E$9:$E$93-V$58)-63.1579*EXP(-0.19*Fperm_SI_Woolf2021!$E$9:$E$93)+63.1579*EXP(-0.19*V$58))/(Fperm_SI_Woolf2021!$E$9:$E$93-V$58))*(V$58-Fperm_SI_Woolf2021!$E$9:$E$93)/10))) + Fperm_SI_Woolf2021!$G$9:$G$93*EXP(-Fperm_SI_Woolf2021!$J$9:$J$93*$C118*IF(V$58=Fperm_SI_Woolf2021!$E$9:$E$93,1,EXP(LN((1.1*(Fperm_SI_Woolf2021!$E$9:$E$93-V$58)-63.1579*EXP(-0.19*Fperm_SI_Woolf2021!$E$9:$E$93)+63.1579*EXP(-0.19*V$58))/(Fperm_SI_Woolf2021!$E$9:$E$93-V$58))*(V$58-Fperm_SI_Woolf2021!$E$9:$E$93)/10))) + Fperm_SI_Woolf2021!$H$9:$H$93*EXP(-Fperm_SI_Woolf2021!$K$9:$K$93*$C118*IF(V$58=Fperm_SI_Woolf2021!$E$9:$E$93,1,EXP(LN((1.1*(Fperm_SI_Woolf2021!$E$9:$E$93-V$58)-63.1579*EXP(-0.19*Fperm_SI_Woolf2021!$E$9:$E$93)+63.1579*EXP(-0.19*V$58))/(Fperm_SI_Woolf2021!$E$9:$E$93-V$58))*(V$58-Fperm_SI_Woolf2021!$E$9:$E$93)/10))),Fperm_SI_Woolf2021!$D$9:$D$93))</f>
        <v>0.57448807720302919</v>
      </c>
      <c r="W118" s="51" cm="1">
        <f t="array" ref="W118">MIN(1,SLOPE(Fperm_SI_Woolf2021!$F$9:$F$93*EXP(-Fperm_SI_Woolf2021!$I$9:$I$93*$C118*IF(W$58=Fperm_SI_Woolf2021!$E$9:$E$93,1,EXP(LN((1.1*(Fperm_SI_Woolf2021!$E$9:$E$93-W$58)-63.1579*EXP(-0.19*Fperm_SI_Woolf2021!$E$9:$E$93)+63.1579*EXP(-0.19*W$58))/(Fperm_SI_Woolf2021!$E$9:$E$93-W$58))*(W$58-Fperm_SI_Woolf2021!$E$9:$E$93)/10))) + Fperm_SI_Woolf2021!$G$9:$G$93*EXP(-Fperm_SI_Woolf2021!$J$9:$J$93*$C118*IF(W$58=Fperm_SI_Woolf2021!$E$9:$E$93,1,EXP(LN((1.1*(Fperm_SI_Woolf2021!$E$9:$E$93-W$58)-63.1579*EXP(-0.19*Fperm_SI_Woolf2021!$E$9:$E$93)+63.1579*EXP(-0.19*W$58))/(Fperm_SI_Woolf2021!$E$9:$E$93-W$58))*(W$58-Fperm_SI_Woolf2021!$E$9:$E$93)/10))) + Fperm_SI_Woolf2021!$H$9:$H$93*EXP(-Fperm_SI_Woolf2021!$K$9:$K$93*$C118*IF(W$58=Fperm_SI_Woolf2021!$E$9:$E$93,1,EXP(LN((1.1*(Fperm_SI_Woolf2021!$E$9:$E$93-W$58)-63.1579*EXP(-0.19*Fperm_SI_Woolf2021!$E$9:$E$93)+63.1579*EXP(-0.19*W$58))/(Fperm_SI_Woolf2021!$E$9:$E$93-W$58))*(W$58-Fperm_SI_Woolf2021!$E$9:$E$93)/10))),Fperm_SI_Woolf2021!$D$9:$D$93)*W$57+INTERCEPT(Fperm_SI_Woolf2021!$F$9:$F$93*EXP(-Fperm_SI_Woolf2021!$I$9:$I$93*$C118*IF(W$58=Fperm_SI_Woolf2021!$E$9:$E$93,1,EXP(LN((1.1*(Fperm_SI_Woolf2021!$E$9:$E$93-W$58)-63.1579*EXP(-0.19*Fperm_SI_Woolf2021!$E$9:$E$93)+63.1579*EXP(-0.19*W$58))/(Fperm_SI_Woolf2021!$E$9:$E$93-W$58))*(W$58-Fperm_SI_Woolf2021!$E$9:$E$93)/10))) + Fperm_SI_Woolf2021!$G$9:$G$93*EXP(-Fperm_SI_Woolf2021!$J$9:$J$93*$C118*IF(W$58=Fperm_SI_Woolf2021!$E$9:$E$93,1,EXP(LN((1.1*(Fperm_SI_Woolf2021!$E$9:$E$93-W$58)-63.1579*EXP(-0.19*Fperm_SI_Woolf2021!$E$9:$E$93)+63.1579*EXP(-0.19*W$58))/(Fperm_SI_Woolf2021!$E$9:$E$93-W$58))*(W$58-Fperm_SI_Woolf2021!$E$9:$E$93)/10))) + Fperm_SI_Woolf2021!$H$9:$H$93*EXP(-Fperm_SI_Woolf2021!$K$9:$K$93*$C118*IF(W$58=Fperm_SI_Woolf2021!$E$9:$E$93,1,EXP(LN((1.1*(Fperm_SI_Woolf2021!$E$9:$E$93-W$58)-63.1579*EXP(-0.19*Fperm_SI_Woolf2021!$E$9:$E$93)+63.1579*EXP(-0.19*W$58))/(Fperm_SI_Woolf2021!$E$9:$E$93-W$58))*(W$58-Fperm_SI_Woolf2021!$E$9:$E$93)/10))),Fperm_SI_Woolf2021!$D$9:$D$93))</f>
        <v>0.5460314489210073</v>
      </c>
      <c r="X118" s="51" cm="1">
        <f t="array" ref="X118">MIN(1,SLOPE(Fperm_SI_Woolf2021!$F$9:$F$93*EXP(-Fperm_SI_Woolf2021!$I$9:$I$93*$C118*IF(X$58=Fperm_SI_Woolf2021!$E$9:$E$93,1,EXP(LN((1.1*(Fperm_SI_Woolf2021!$E$9:$E$93-X$58)-63.1579*EXP(-0.19*Fperm_SI_Woolf2021!$E$9:$E$93)+63.1579*EXP(-0.19*X$58))/(Fperm_SI_Woolf2021!$E$9:$E$93-X$58))*(X$58-Fperm_SI_Woolf2021!$E$9:$E$93)/10))) + Fperm_SI_Woolf2021!$G$9:$G$93*EXP(-Fperm_SI_Woolf2021!$J$9:$J$93*$C118*IF(X$58=Fperm_SI_Woolf2021!$E$9:$E$93,1,EXP(LN((1.1*(Fperm_SI_Woolf2021!$E$9:$E$93-X$58)-63.1579*EXP(-0.19*Fperm_SI_Woolf2021!$E$9:$E$93)+63.1579*EXP(-0.19*X$58))/(Fperm_SI_Woolf2021!$E$9:$E$93-X$58))*(X$58-Fperm_SI_Woolf2021!$E$9:$E$93)/10))) + Fperm_SI_Woolf2021!$H$9:$H$93*EXP(-Fperm_SI_Woolf2021!$K$9:$K$93*$C118*IF(X$58=Fperm_SI_Woolf2021!$E$9:$E$93,1,EXP(LN((1.1*(Fperm_SI_Woolf2021!$E$9:$E$93-X$58)-63.1579*EXP(-0.19*Fperm_SI_Woolf2021!$E$9:$E$93)+63.1579*EXP(-0.19*X$58))/(Fperm_SI_Woolf2021!$E$9:$E$93-X$58))*(X$58-Fperm_SI_Woolf2021!$E$9:$E$93)/10))),Fperm_SI_Woolf2021!$D$9:$D$93)*X$57+INTERCEPT(Fperm_SI_Woolf2021!$F$9:$F$93*EXP(-Fperm_SI_Woolf2021!$I$9:$I$93*$C118*IF(X$58=Fperm_SI_Woolf2021!$E$9:$E$93,1,EXP(LN((1.1*(Fperm_SI_Woolf2021!$E$9:$E$93-X$58)-63.1579*EXP(-0.19*Fperm_SI_Woolf2021!$E$9:$E$93)+63.1579*EXP(-0.19*X$58))/(Fperm_SI_Woolf2021!$E$9:$E$93-X$58))*(X$58-Fperm_SI_Woolf2021!$E$9:$E$93)/10))) + Fperm_SI_Woolf2021!$G$9:$G$93*EXP(-Fperm_SI_Woolf2021!$J$9:$J$93*$C118*IF(X$58=Fperm_SI_Woolf2021!$E$9:$E$93,1,EXP(LN((1.1*(Fperm_SI_Woolf2021!$E$9:$E$93-X$58)-63.1579*EXP(-0.19*Fperm_SI_Woolf2021!$E$9:$E$93)+63.1579*EXP(-0.19*X$58))/(Fperm_SI_Woolf2021!$E$9:$E$93-X$58))*(X$58-Fperm_SI_Woolf2021!$E$9:$E$93)/10))) + Fperm_SI_Woolf2021!$H$9:$H$93*EXP(-Fperm_SI_Woolf2021!$K$9:$K$93*$C118*IF(X$58=Fperm_SI_Woolf2021!$E$9:$E$93,1,EXP(LN((1.1*(Fperm_SI_Woolf2021!$E$9:$E$93-X$58)-63.1579*EXP(-0.19*Fperm_SI_Woolf2021!$E$9:$E$93)+63.1579*EXP(-0.19*X$58))/(Fperm_SI_Woolf2021!$E$9:$E$93-X$58))*(X$58-Fperm_SI_Woolf2021!$E$9:$E$93)/10))),Fperm_SI_Woolf2021!$D$9:$D$93))</f>
        <v>0.51757482063898541</v>
      </c>
      <c r="Y118" s="51" cm="1">
        <f t="array" ref="Y118">MIN(1,SLOPE(Fperm_SI_Woolf2021!$F$9:$F$93*EXP(-Fperm_SI_Woolf2021!$I$9:$I$93*$C118*IF(Y$58=Fperm_SI_Woolf2021!$E$9:$E$93,1,EXP(LN((1.1*(Fperm_SI_Woolf2021!$E$9:$E$93-Y$58)-63.1579*EXP(-0.19*Fperm_SI_Woolf2021!$E$9:$E$93)+63.1579*EXP(-0.19*Y$58))/(Fperm_SI_Woolf2021!$E$9:$E$93-Y$58))*(Y$58-Fperm_SI_Woolf2021!$E$9:$E$93)/10))) + Fperm_SI_Woolf2021!$G$9:$G$93*EXP(-Fperm_SI_Woolf2021!$J$9:$J$93*$C118*IF(Y$58=Fperm_SI_Woolf2021!$E$9:$E$93,1,EXP(LN((1.1*(Fperm_SI_Woolf2021!$E$9:$E$93-Y$58)-63.1579*EXP(-0.19*Fperm_SI_Woolf2021!$E$9:$E$93)+63.1579*EXP(-0.19*Y$58))/(Fperm_SI_Woolf2021!$E$9:$E$93-Y$58))*(Y$58-Fperm_SI_Woolf2021!$E$9:$E$93)/10))) + Fperm_SI_Woolf2021!$H$9:$H$93*EXP(-Fperm_SI_Woolf2021!$K$9:$K$93*$C118*IF(Y$58=Fperm_SI_Woolf2021!$E$9:$E$93,1,EXP(LN((1.1*(Fperm_SI_Woolf2021!$E$9:$E$93-Y$58)-63.1579*EXP(-0.19*Fperm_SI_Woolf2021!$E$9:$E$93)+63.1579*EXP(-0.19*Y$58))/(Fperm_SI_Woolf2021!$E$9:$E$93-Y$58))*(Y$58-Fperm_SI_Woolf2021!$E$9:$E$93)/10))),Fperm_SI_Woolf2021!$D$9:$D$93)*Y$57+INTERCEPT(Fperm_SI_Woolf2021!$F$9:$F$93*EXP(-Fperm_SI_Woolf2021!$I$9:$I$93*$C118*IF(Y$58=Fperm_SI_Woolf2021!$E$9:$E$93,1,EXP(LN((1.1*(Fperm_SI_Woolf2021!$E$9:$E$93-Y$58)-63.1579*EXP(-0.19*Fperm_SI_Woolf2021!$E$9:$E$93)+63.1579*EXP(-0.19*Y$58))/(Fperm_SI_Woolf2021!$E$9:$E$93-Y$58))*(Y$58-Fperm_SI_Woolf2021!$E$9:$E$93)/10))) + Fperm_SI_Woolf2021!$G$9:$G$93*EXP(-Fperm_SI_Woolf2021!$J$9:$J$93*$C118*IF(Y$58=Fperm_SI_Woolf2021!$E$9:$E$93,1,EXP(LN((1.1*(Fperm_SI_Woolf2021!$E$9:$E$93-Y$58)-63.1579*EXP(-0.19*Fperm_SI_Woolf2021!$E$9:$E$93)+63.1579*EXP(-0.19*Y$58))/(Fperm_SI_Woolf2021!$E$9:$E$93-Y$58))*(Y$58-Fperm_SI_Woolf2021!$E$9:$E$93)/10))) + Fperm_SI_Woolf2021!$H$9:$H$93*EXP(-Fperm_SI_Woolf2021!$K$9:$K$93*$C118*IF(Y$58=Fperm_SI_Woolf2021!$E$9:$E$93,1,EXP(LN((1.1*(Fperm_SI_Woolf2021!$E$9:$E$93-Y$58)-63.1579*EXP(-0.19*Fperm_SI_Woolf2021!$E$9:$E$93)+63.1579*EXP(-0.19*Y$58))/(Fperm_SI_Woolf2021!$E$9:$E$93-Y$58))*(Y$58-Fperm_SI_Woolf2021!$E$9:$E$93)/10))),Fperm_SI_Woolf2021!$D$9:$D$93))</f>
        <v>0.48911819235696358</v>
      </c>
      <c r="Z118" s="51" cm="1">
        <f t="array" ref="Z118">MIN(1,SLOPE(Fperm_SI_Woolf2021!$F$9:$F$93*EXP(-Fperm_SI_Woolf2021!$I$9:$I$93*$C118*IF(Z$58=Fperm_SI_Woolf2021!$E$9:$E$93,1,EXP(LN((1.1*(Fperm_SI_Woolf2021!$E$9:$E$93-Z$58)-63.1579*EXP(-0.19*Fperm_SI_Woolf2021!$E$9:$E$93)+63.1579*EXP(-0.19*Z$58))/(Fperm_SI_Woolf2021!$E$9:$E$93-Z$58))*(Z$58-Fperm_SI_Woolf2021!$E$9:$E$93)/10))) + Fperm_SI_Woolf2021!$G$9:$G$93*EXP(-Fperm_SI_Woolf2021!$J$9:$J$93*$C118*IF(Z$58=Fperm_SI_Woolf2021!$E$9:$E$93,1,EXP(LN((1.1*(Fperm_SI_Woolf2021!$E$9:$E$93-Z$58)-63.1579*EXP(-0.19*Fperm_SI_Woolf2021!$E$9:$E$93)+63.1579*EXP(-0.19*Z$58))/(Fperm_SI_Woolf2021!$E$9:$E$93-Z$58))*(Z$58-Fperm_SI_Woolf2021!$E$9:$E$93)/10))) + Fperm_SI_Woolf2021!$H$9:$H$93*EXP(-Fperm_SI_Woolf2021!$K$9:$K$93*$C118*IF(Z$58=Fperm_SI_Woolf2021!$E$9:$E$93,1,EXP(LN((1.1*(Fperm_SI_Woolf2021!$E$9:$E$93-Z$58)-63.1579*EXP(-0.19*Fperm_SI_Woolf2021!$E$9:$E$93)+63.1579*EXP(-0.19*Z$58))/(Fperm_SI_Woolf2021!$E$9:$E$93-Z$58))*(Z$58-Fperm_SI_Woolf2021!$E$9:$E$93)/10))),Fperm_SI_Woolf2021!$D$9:$D$93)*Z$57+INTERCEPT(Fperm_SI_Woolf2021!$F$9:$F$93*EXP(-Fperm_SI_Woolf2021!$I$9:$I$93*$C118*IF(Z$58=Fperm_SI_Woolf2021!$E$9:$E$93,1,EXP(LN((1.1*(Fperm_SI_Woolf2021!$E$9:$E$93-Z$58)-63.1579*EXP(-0.19*Fperm_SI_Woolf2021!$E$9:$E$93)+63.1579*EXP(-0.19*Z$58))/(Fperm_SI_Woolf2021!$E$9:$E$93-Z$58))*(Z$58-Fperm_SI_Woolf2021!$E$9:$E$93)/10))) + Fperm_SI_Woolf2021!$G$9:$G$93*EXP(-Fperm_SI_Woolf2021!$J$9:$J$93*$C118*IF(Z$58=Fperm_SI_Woolf2021!$E$9:$E$93,1,EXP(LN((1.1*(Fperm_SI_Woolf2021!$E$9:$E$93-Z$58)-63.1579*EXP(-0.19*Fperm_SI_Woolf2021!$E$9:$E$93)+63.1579*EXP(-0.19*Z$58))/(Fperm_SI_Woolf2021!$E$9:$E$93-Z$58))*(Z$58-Fperm_SI_Woolf2021!$E$9:$E$93)/10))) + Fperm_SI_Woolf2021!$H$9:$H$93*EXP(-Fperm_SI_Woolf2021!$K$9:$K$93*$C118*IF(Z$58=Fperm_SI_Woolf2021!$E$9:$E$93,1,EXP(LN((1.1*(Fperm_SI_Woolf2021!$E$9:$E$93-Z$58)-63.1579*EXP(-0.19*Fperm_SI_Woolf2021!$E$9:$E$93)+63.1579*EXP(-0.19*Z$58))/(Fperm_SI_Woolf2021!$E$9:$E$93-Z$58))*(Z$58-Fperm_SI_Woolf2021!$E$9:$E$93)/10))),Fperm_SI_Woolf2021!$D$9:$D$93))</f>
        <v>0.46066156407494169</v>
      </c>
      <c r="AA118" s="51" cm="1">
        <f t="array" ref="AA118">MIN(1,SLOPE(Fperm_SI_Woolf2021!$F$9:$F$93*EXP(-Fperm_SI_Woolf2021!$I$9:$I$93*$C118*IF(AA$58=Fperm_SI_Woolf2021!$E$9:$E$93,1,EXP(LN((1.1*(Fperm_SI_Woolf2021!$E$9:$E$93-AA$58)-63.1579*EXP(-0.19*Fperm_SI_Woolf2021!$E$9:$E$93)+63.1579*EXP(-0.19*AA$58))/(Fperm_SI_Woolf2021!$E$9:$E$93-AA$58))*(AA$58-Fperm_SI_Woolf2021!$E$9:$E$93)/10))) + Fperm_SI_Woolf2021!$G$9:$G$93*EXP(-Fperm_SI_Woolf2021!$J$9:$J$93*$C118*IF(AA$58=Fperm_SI_Woolf2021!$E$9:$E$93,1,EXP(LN((1.1*(Fperm_SI_Woolf2021!$E$9:$E$93-AA$58)-63.1579*EXP(-0.19*Fperm_SI_Woolf2021!$E$9:$E$93)+63.1579*EXP(-0.19*AA$58))/(Fperm_SI_Woolf2021!$E$9:$E$93-AA$58))*(AA$58-Fperm_SI_Woolf2021!$E$9:$E$93)/10))) + Fperm_SI_Woolf2021!$H$9:$H$93*EXP(-Fperm_SI_Woolf2021!$K$9:$K$93*$C118*IF(AA$58=Fperm_SI_Woolf2021!$E$9:$E$93,1,EXP(LN((1.1*(Fperm_SI_Woolf2021!$E$9:$E$93-AA$58)-63.1579*EXP(-0.19*Fperm_SI_Woolf2021!$E$9:$E$93)+63.1579*EXP(-0.19*AA$58))/(Fperm_SI_Woolf2021!$E$9:$E$93-AA$58))*(AA$58-Fperm_SI_Woolf2021!$E$9:$E$93)/10))),Fperm_SI_Woolf2021!$D$9:$D$93)*AA$57+INTERCEPT(Fperm_SI_Woolf2021!$F$9:$F$93*EXP(-Fperm_SI_Woolf2021!$I$9:$I$93*$C118*IF(AA$58=Fperm_SI_Woolf2021!$E$9:$E$93,1,EXP(LN((1.1*(Fperm_SI_Woolf2021!$E$9:$E$93-AA$58)-63.1579*EXP(-0.19*Fperm_SI_Woolf2021!$E$9:$E$93)+63.1579*EXP(-0.19*AA$58))/(Fperm_SI_Woolf2021!$E$9:$E$93-AA$58))*(AA$58-Fperm_SI_Woolf2021!$E$9:$E$93)/10))) + Fperm_SI_Woolf2021!$G$9:$G$93*EXP(-Fperm_SI_Woolf2021!$J$9:$J$93*$C118*IF(AA$58=Fperm_SI_Woolf2021!$E$9:$E$93,1,EXP(LN((1.1*(Fperm_SI_Woolf2021!$E$9:$E$93-AA$58)-63.1579*EXP(-0.19*Fperm_SI_Woolf2021!$E$9:$E$93)+63.1579*EXP(-0.19*AA$58))/(Fperm_SI_Woolf2021!$E$9:$E$93-AA$58))*(AA$58-Fperm_SI_Woolf2021!$E$9:$E$93)/10))) + Fperm_SI_Woolf2021!$H$9:$H$93*EXP(-Fperm_SI_Woolf2021!$K$9:$K$93*$C118*IF(AA$58=Fperm_SI_Woolf2021!$E$9:$E$93,1,EXP(LN((1.1*(Fperm_SI_Woolf2021!$E$9:$E$93-AA$58)-63.1579*EXP(-0.19*Fperm_SI_Woolf2021!$E$9:$E$93)+63.1579*EXP(-0.19*AA$58))/(Fperm_SI_Woolf2021!$E$9:$E$93-AA$58))*(AA$58-Fperm_SI_Woolf2021!$E$9:$E$93)/10))),Fperm_SI_Woolf2021!$D$9:$D$93))</f>
        <v>0.4322049357929198</v>
      </c>
      <c r="AB118" s="51" cm="1">
        <f t="array" ref="AB118">MIN(1,SLOPE(Fperm_SI_Woolf2021!$F$9:$F$93*EXP(-Fperm_SI_Woolf2021!$I$9:$I$93*$C118*IF(AB$58=Fperm_SI_Woolf2021!$E$9:$E$93,1,EXP(LN((1.1*(Fperm_SI_Woolf2021!$E$9:$E$93-AB$58)-63.1579*EXP(-0.19*Fperm_SI_Woolf2021!$E$9:$E$93)+63.1579*EXP(-0.19*AB$58))/(Fperm_SI_Woolf2021!$E$9:$E$93-AB$58))*(AB$58-Fperm_SI_Woolf2021!$E$9:$E$93)/10))) + Fperm_SI_Woolf2021!$G$9:$G$93*EXP(-Fperm_SI_Woolf2021!$J$9:$J$93*$C118*IF(AB$58=Fperm_SI_Woolf2021!$E$9:$E$93,1,EXP(LN((1.1*(Fperm_SI_Woolf2021!$E$9:$E$93-AB$58)-63.1579*EXP(-0.19*Fperm_SI_Woolf2021!$E$9:$E$93)+63.1579*EXP(-0.19*AB$58))/(Fperm_SI_Woolf2021!$E$9:$E$93-AB$58))*(AB$58-Fperm_SI_Woolf2021!$E$9:$E$93)/10))) + Fperm_SI_Woolf2021!$H$9:$H$93*EXP(-Fperm_SI_Woolf2021!$K$9:$K$93*$C118*IF(AB$58=Fperm_SI_Woolf2021!$E$9:$E$93,1,EXP(LN((1.1*(Fperm_SI_Woolf2021!$E$9:$E$93-AB$58)-63.1579*EXP(-0.19*Fperm_SI_Woolf2021!$E$9:$E$93)+63.1579*EXP(-0.19*AB$58))/(Fperm_SI_Woolf2021!$E$9:$E$93-AB$58))*(AB$58-Fperm_SI_Woolf2021!$E$9:$E$93)/10))),Fperm_SI_Woolf2021!$D$9:$D$93)*AB$57+INTERCEPT(Fperm_SI_Woolf2021!$F$9:$F$93*EXP(-Fperm_SI_Woolf2021!$I$9:$I$93*$C118*IF(AB$58=Fperm_SI_Woolf2021!$E$9:$E$93,1,EXP(LN((1.1*(Fperm_SI_Woolf2021!$E$9:$E$93-AB$58)-63.1579*EXP(-0.19*Fperm_SI_Woolf2021!$E$9:$E$93)+63.1579*EXP(-0.19*AB$58))/(Fperm_SI_Woolf2021!$E$9:$E$93-AB$58))*(AB$58-Fperm_SI_Woolf2021!$E$9:$E$93)/10))) + Fperm_SI_Woolf2021!$G$9:$G$93*EXP(-Fperm_SI_Woolf2021!$J$9:$J$93*$C118*IF(AB$58=Fperm_SI_Woolf2021!$E$9:$E$93,1,EXP(LN((1.1*(Fperm_SI_Woolf2021!$E$9:$E$93-AB$58)-63.1579*EXP(-0.19*Fperm_SI_Woolf2021!$E$9:$E$93)+63.1579*EXP(-0.19*AB$58))/(Fperm_SI_Woolf2021!$E$9:$E$93-AB$58))*(AB$58-Fperm_SI_Woolf2021!$E$9:$E$93)/10))) + Fperm_SI_Woolf2021!$H$9:$H$93*EXP(-Fperm_SI_Woolf2021!$K$9:$K$93*$C118*IF(AB$58=Fperm_SI_Woolf2021!$E$9:$E$93,1,EXP(LN((1.1*(Fperm_SI_Woolf2021!$E$9:$E$93-AB$58)-63.1579*EXP(-0.19*Fperm_SI_Woolf2021!$E$9:$E$93)+63.1579*EXP(-0.19*AB$58))/(Fperm_SI_Woolf2021!$E$9:$E$93-AB$58))*(AB$58-Fperm_SI_Woolf2021!$E$9:$E$93)/10))),Fperm_SI_Woolf2021!$D$9:$D$93))</f>
        <v>0.40374830751089796</v>
      </c>
      <c r="AC118" s="51" cm="1">
        <f t="array" ref="AC118">MIN(1,SLOPE(Fperm_SI_Woolf2021!$F$9:$F$93*EXP(-Fperm_SI_Woolf2021!$I$9:$I$93*$C118*IF(AC$58=Fperm_SI_Woolf2021!$E$9:$E$93,1,EXP(LN((1.1*(Fperm_SI_Woolf2021!$E$9:$E$93-AC$58)-63.1579*EXP(-0.19*Fperm_SI_Woolf2021!$E$9:$E$93)+63.1579*EXP(-0.19*AC$58))/(Fperm_SI_Woolf2021!$E$9:$E$93-AC$58))*(AC$58-Fperm_SI_Woolf2021!$E$9:$E$93)/10))) + Fperm_SI_Woolf2021!$G$9:$G$93*EXP(-Fperm_SI_Woolf2021!$J$9:$J$93*$C118*IF(AC$58=Fperm_SI_Woolf2021!$E$9:$E$93,1,EXP(LN((1.1*(Fperm_SI_Woolf2021!$E$9:$E$93-AC$58)-63.1579*EXP(-0.19*Fperm_SI_Woolf2021!$E$9:$E$93)+63.1579*EXP(-0.19*AC$58))/(Fperm_SI_Woolf2021!$E$9:$E$93-AC$58))*(AC$58-Fperm_SI_Woolf2021!$E$9:$E$93)/10))) + Fperm_SI_Woolf2021!$H$9:$H$93*EXP(-Fperm_SI_Woolf2021!$K$9:$K$93*$C118*IF(AC$58=Fperm_SI_Woolf2021!$E$9:$E$93,1,EXP(LN((1.1*(Fperm_SI_Woolf2021!$E$9:$E$93-AC$58)-63.1579*EXP(-0.19*Fperm_SI_Woolf2021!$E$9:$E$93)+63.1579*EXP(-0.19*AC$58))/(Fperm_SI_Woolf2021!$E$9:$E$93-AC$58))*(AC$58-Fperm_SI_Woolf2021!$E$9:$E$93)/10))),Fperm_SI_Woolf2021!$D$9:$D$93)*AC$57+INTERCEPT(Fperm_SI_Woolf2021!$F$9:$F$93*EXP(-Fperm_SI_Woolf2021!$I$9:$I$93*$C118*IF(AC$58=Fperm_SI_Woolf2021!$E$9:$E$93,1,EXP(LN((1.1*(Fperm_SI_Woolf2021!$E$9:$E$93-AC$58)-63.1579*EXP(-0.19*Fperm_SI_Woolf2021!$E$9:$E$93)+63.1579*EXP(-0.19*AC$58))/(Fperm_SI_Woolf2021!$E$9:$E$93-AC$58))*(AC$58-Fperm_SI_Woolf2021!$E$9:$E$93)/10))) + Fperm_SI_Woolf2021!$G$9:$G$93*EXP(-Fperm_SI_Woolf2021!$J$9:$J$93*$C118*IF(AC$58=Fperm_SI_Woolf2021!$E$9:$E$93,1,EXP(LN((1.1*(Fperm_SI_Woolf2021!$E$9:$E$93-AC$58)-63.1579*EXP(-0.19*Fperm_SI_Woolf2021!$E$9:$E$93)+63.1579*EXP(-0.19*AC$58))/(Fperm_SI_Woolf2021!$E$9:$E$93-AC$58))*(AC$58-Fperm_SI_Woolf2021!$E$9:$E$93)/10))) + Fperm_SI_Woolf2021!$H$9:$H$93*EXP(-Fperm_SI_Woolf2021!$K$9:$K$93*$C118*IF(AC$58=Fperm_SI_Woolf2021!$E$9:$E$93,1,EXP(LN((1.1*(Fperm_SI_Woolf2021!$E$9:$E$93-AC$58)-63.1579*EXP(-0.19*Fperm_SI_Woolf2021!$E$9:$E$93)+63.1579*EXP(-0.19*AC$58))/(Fperm_SI_Woolf2021!$E$9:$E$93-AC$58))*(AC$58-Fperm_SI_Woolf2021!$E$9:$E$93)/10))),Fperm_SI_Woolf2021!$D$9:$D$93))</f>
        <v>0.37529167922887607</v>
      </c>
      <c r="AD118" s="51" cm="1">
        <f t="array" ref="AD118">MIN(1,SLOPE(Fperm_SI_Woolf2021!$F$9:$F$93*EXP(-Fperm_SI_Woolf2021!$I$9:$I$93*$C118*IF(AD$58=Fperm_SI_Woolf2021!$E$9:$E$93,1,EXP(LN((1.1*(Fperm_SI_Woolf2021!$E$9:$E$93-AD$58)-63.1579*EXP(-0.19*Fperm_SI_Woolf2021!$E$9:$E$93)+63.1579*EXP(-0.19*AD$58))/(Fperm_SI_Woolf2021!$E$9:$E$93-AD$58))*(AD$58-Fperm_SI_Woolf2021!$E$9:$E$93)/10))) + Fperm_SI_Woolf2021!$G$9:$G$93*EXP(-Fperm_SI_Woolf2021!$J$9:$J$93*$C118*IF(AD$58=Fperm_SI_Woolf2021!$E$9:$E$93,1,EXP(LN((1.1*(Fperm_SI_Woolf2021!$E$9:$E$93-AD$58)-63.1579*EXP(-0.19*Fperm_SI_Woolf2021!$E$9:$E$93)+63.1579*EXP(-0.19*AD$58))/(Fperm_SI_Woolf2021!$E$9:$E$93-AD$58))*(AD$58-Fperm_SI_Woolf2021!$E$9:$E$93)/10))) + Fperm_SI_Woolf2021!$H$9:$H$93*EXP(-Fperm_SI_Woolf2021!$K$9:$K$93*$C118*IF(AD$58=Fperm_SI_Woolf2021!$E$9:$E$93,1,EXP(LN((1.1*(Fperm_SI_Woolf2021!$E$9:$E$93-AD$58)-63.1579*EXP(-0.19*Fperm_SI_Woolf2021!$E$9:$E$93)+63.1579*EXP(-0.19*AD$58))/(Fperm_SI_Woolf2021!$E$9:$E$93-AD$58))*(AD$58-Fperm_SI_Woolf2021!$E$9:$E$93)/10))),Fperm_SI_Woolf2021!$D$9:$D$93)*AD$57+INTERCEPT(Fperm_SI_Woolf2021!$F$9:$F$93*EXP(-Fperm_SI_Woolf2021!$I$9:$I$93*$C118*IF(AD$58=Fperm_SI_Woolf2021!$E$9:$E$93,1,EXP(LN((1.1*(Fperm_SI_Woolf2021!$E$9:$E$93-AD$58)-63.1579*EXP(-0.19*Fperm_SI_Woolf2021!$E$9:$E$93)+63.1579*EXP(-0.19*AD$58))/(Fperm_SI_Woolf2021!$E$9:$E$93-AD$58))*(AD$58-Fperm_SI_Woolf2021!$E$9:$E$93)/10))) + Fperm_SI_Woolf2021!$G$9:$G$93*EXP(-Fperm_SI_Woolf2021!$J$9:$J$93*$C118*IF(AD$58=Fperm_SI_Woolf2021!$E$9:$E$93,1,EXP(LN((1.1*(Fperm_SI_Woolf2021!$E$9:$E$93-AD$58)-63.1579*EXP(-0.19*Fperm_SI_Woolf2021!$E$9:$E$93)+63.1579*EXP(-0.19*AD$58))/(Fperm_SI_Woolf2021!$E$9:$E$93-AD$58))*(AD$58-Fperm_SI_Woolf2021!$E$9:$E$93)/10))) + Fperm_SI_Woolf2021!$H$9:$H$93*EXP(-Fperm_SI_Woolf2021!$K$9:$K$93*$C118*IF(AD$58=Fperm_SI_Woolf2021!$E$9:$E$93,1,EXP(LN((1.1*(Fperm_SI_Woolf2021!$E$9:$E$93-AD$58)-63.1579*EXP(-0.19*Fperm_SI_Woolf2021!$E$9:$E$93)+63.1579*EXP(-0.19*AD$58))/(Fperm_SI_Woolf2021!$E$9:$E$93-AD$58))*(AD$58-Fperm_SI_Woolf2021!$E$9:$E$93)/10))),Fperm_SI_Woolf2021!$D$9:$D$93))</f>
        <v>0.34683505094685413</v>
      </c>
      <c r="AE118" s="51" cm="1">
        <f t="array" ref="AE118">MIN(1,SLOPE(Fperm_SI_Woolf2021!$F$9:$F$93*EXP(-Fperm_SI_Woolf2021!$I$9:$I$93*$C118*IF(AE$58=Fperm_SI_Woolf2021!$E$9:$E$93,1,EXP(LN((1.1*(Fperm_SI_Woolf2021!$E$9:$E$93-AE$58)-63.1579*EXP(-0.19*Fperm_SI_Woolf2021!$E$9:$E$93)+63.1579*EXP(-0.19*AE$58))/(Fperm_SI_Woolf2021!$E$9:$E$93-AE$58))*(AE$58-Fperm_SI_Woolf2021!$E$9:$E$93)/10))) + Fperm_SI_Woolf2021!$G$9:$G$93*EXP(-Fperm_SI_Woolf2021!$J$9:$J$93*$C118*IF(AE$58=Fperm_SI_Woolf2021!$E$9:$E$93,1,EXP(LN((1.1*(Fperm_SI_Woolf2021!$E$9:$E$93-AE$58)-63.1579*EXP(-0.19*Fperm_SI_Woolf2021!$E$9:$E$93)+63.1579*EXP(-0.19*AE$58))/(Fperm_SI_Woolf2021!$E$9:$E$93-AE$58))*(AE$58-Fperm_SI_Woolf2021!$E$9:$E$93)/10))) + Fperm_SI_Woolf2021!$H$9:$H$93*EXP(-Fperm_SI_Woolf2021!$K$9:$K$93*$C118*IF(AE$58=Fperm_SI_Woolf2021!$E$9:$E$93,1,EXP(LN((1.1*(Fperm_SI_Woolf2021!$E$9:$E$93-AE$58)-63.1579*EXP(-0.19*Fperm_SI_Woolf2021!$E$9:$E$93)+63.1579*EXP(-0.19*AE$58))/(Fperm_SI_Woolf2021!$E$9:$E$93-AE$58))*(AE$58-Fperm_SI_Woolf2021!$E$9:$E$93)/10))),Fperm_SI_Woolf2021!$D$9:$D$93)*AE$57+INTERCEPT(Fperm_SI_Woolf2021!$F$9:$F$93*EXP(-Fperm_SI_Woolf2021!$I$9:$I$93*$C118*IF(AE$58=Fperm_SI_Woolf2021!$E$9:$E$93,1,EXP(LN((1.1*(Fperm_SI_Woolf2021!$E$9:$E$93-AE$58)-63.1579*EXP(-0.19*Fperm_SI_Woolf2021!$E$9:$E$93)+63.1579*EXP(-0.19*AE$58))/(Fperm_SI_Woolf2021!$E$9:$E$93-AE$58))*(AE$58-Fperm_SI_Woolf2021!$E$9:$E$93)/10))) + Fperm_SI_Woolf2021!$G$9:$G$93*EXP(-Fperm_SI_Woolf2021!$J$9:$J$93*$C118*IF(AE$58=Fperm_SI_Woolf2021!$E$9:$E$93,1,EXP(LN((1.1*(Fperm_SI_Woolf2021!$E$9:$E$93-AE$58)-63.1579*EXP(-0.19*Fperm_SI_Woolf2021!$E$9:$E$93)+63.1579*EXP(-0.19*AE$58))/(Fperm_SI_Woolf2021!$E$9:$E$93-AE$58))*(AE$58-Fperm_SI_Woolf2021!$E$9:$E$93)/10))) + Fperm_SI_Woolf2021!$H$9:$H$93*EXP(-Fperm_SI_Woolf2021!$K$9:$K$93*$C118*IF(AE$58=Fperm_SI_Woolf2021!$E$9:$E$93,1,EXP(LN((1.1*(Fperm_SI_Woolf2021!$E$9:$E$93-AE$58)-63.1579*EXP(-0.19*Fperm_SI_Woolf2021!$E$9:$E$93)+63.1579*EXP(-0.19*AE$58))/(Fperm_SI_Woolf2021!$E$9:$E$93-AE$58))*(AE$58-Fperm_SI_Woolf2021!$E$9:$E$93)/10))),Fperm_SI_Woolf2021!$D$9:$D$93))</f>
        <v>0.31837842266483224</v>
      </c>
      <c r="AF118" s="51" cm="1">
        <f t="array" ref="AF118">MIN(1,SLOPE(Fperm_SI_Woolf2021!$F$9:$F$93*EXP(-Fperm_SI_Woolf2021!$I$9:$I$93*$C118*IF(AF$58=Fperm_SI_Woolf2021!$E$9:$E$93,1,EXP(LN((1.1*(Fperm_SI_Woolf2021!$E$9:$E$93-AF$58)-63.1579*EXP(-0.19*Fperm_SI_Woolf2021!$E$9:$E$93)+63.1579*EXP(-0.19*AF$58))/(Fperm_SI_Woolf2021!$E$9:$E$93-AF$58))*(AF$58-Fperm_SI_Woolf2021!$E$9:$E$93)/10))) + Fperm_SI_Woolf2021!$G$9:$G$93*EXP(-Fperm_SI_Woolf2021!$J$9:$J$93*$C118*IF(AF$58=Fperm_SI_Woolf2021!$E$9:$E$93,1,EXP(LN((1.1*(Fperm_SI_Woolf2021!$E$9:$E$93-AF$58)-63.1579*EXP(-0.19*Fperm_SI_Woolf2021!$E$9:$E$93)+63.1579*EXP(-0.19*AF$58))/(Fperm_SI_Woolf2021!$E$9:$E$93-AF$58))*(AF$58-Fperm_SI_Woolf2021!$E$9:$E$93)/10))) + Fperm_SI_Woolf2021!$H$9:$H$93*EXP(-Fperm_SI_Woolf2021!$K$9:$K$93*$C118*IF(AF$58=Fperm_SI_Woolf2021!$E$9:$E$93,1,EXP(LN((1.1*(Fperm_SI_Woolf2021!$E$9:$E$93-AF$58)-63.1579*EXP(-0.19*Fperm_SI_Woolf2021!$E$9:$E$93)+63.1579*EXP(-0.19*AF$58))/(Fperm_SI_Woolf2021!$E$9:$E$93-AF$58))*(AF$58-Fperm_SI_Woolf2021!$E$9:$E$93)/10))),Fperm_SI_Woolf2021!$D$9:$D$93)*AF$57+INTERCEPT(Fperm_SI_Woolf2021!$F$9:$F$93*EXP(-Fperm_SI_Woolf2021!$I$9:$I$93*$C118*IF(AF$58=Fperm_SI_Woolf2021!$E$9:$E$93,1,EXP(LN((1.1*(Fperm_SI_Woolf2021!$E$9:$E$93-AF$58)-63.1579*EXP(-0.19*Fperm_SI_Woolf2021!$E$9:$E$93)+63.1579*EXP(-0.19*AF$58))/(Fperm_SI_Woolf2021!$E$9:$E$93-AF$58))*(AF$58-Fperm_SI_Woolf2021!$E$9:$E$93)/10))) + Fperm_SI_Woolf2021!$G$9:$G$93*EXP(-Fperm_SI_Woolf2021!$J$9:$J$93*$C118*IF(AF$58=Fperm_SI_Woolf2021!$E$9:$E$93,1,EXP(LN((1.1*(Fperm_SI_Woolf2021!$E$9:$E$93-AF$58)-63.1579*EXP(-0.19*Fperm_SI_Woolf2021!$E$9:$E$93)+63.1579*EXP(-0.19*AF$58))/(Fperm_SI_Woolf2021!$E$9:$E$93-AF$58))*(AF$58-Fperm_SI_Woolf2021!$E$9:$E$93)/10))) + Fperm_SI_Woolf2021!$H$9:$H$93*EXP(-Fperm_SI_Woolf2021!$K$9:$K$93*$C118*IF(AF$58=Fperm_SI_Woolf2021!$E$9:$E$93,1,EXP(LN((1.1*(Fperm_SI_Woolf2021!$E$9:$E$93-AF$58)-63.1579*EXP(-0.19*Fperm_SI_Woolf2021!$E$9:$E$93)+63.1579*EXP(-0.19*AF$58))/(Fperm_SI_Woolf2021!$E$9:$E$93-AF$58))*(AF$58-Fperm_SI_Woolf2021!$E$9:$E$93)/10))),Fperm_SI_Woolf2021!$D$9:$D$93))</f>
        <v>0.28992179438281035</v>
      </c>
      <c r="AG118" s="51" cm="1">
        <f t="array" ref="AG118">MIN(1,SLOPE(Fperm_SI_Woolf2021!$F$9:$F$93*EXP(-Fperm_SI_Woolf2021!$I$9:$I$93*$C118*IF(AG$58=Fperm_SI_Woolf2021!$E$9:$E$93,1,EXP(LN((1.1*(Fperm_SI_Woolf2021!$E$9:$E$93-AG$58)-63.1579*EXP(-0.19*Fperm_SI_Woolf2021!$E$9:$E$93)+63.1579*EXP(-0.19*AG$58))/(Fperm_SI_Woolf2021!$E$9:$E$93-AG$58))*(AG$58-Fperm_SI_Woolf2021!$E$9:$E$93)/10))) + Fperm_SI_Woolf2021!$G$9:$G$93*EXP(-Fperm_SI_Woolf2021!$J$9:$J$93*$C118*IF(AG$58=Fperm_SI_Woolf2021!$E$9:$E$93,1,EXP(LN((1.1*(Fperm_SI_Woolf2021!$E$9:$E$93-AG$58)-63.1579*EXP(-0.19*Fperm_SI_Woolf2021!$E$9:$E$93)+63.1579*EXP(-0.19*AG$58))/(Fperm_SI_Woolf2021!$E$9:$E$93-AG$58))*(AG$58-Fperm_SI_Woolf2021!$E$9:$E$93)/10))) + Fperm_SI_Woolf2021!$H$9:$H$93*EXP(-Fperm_SI_Woolf2021!$K$9:$K$93*$C118*IF(AG$58=Fperm_SI_Woolf2021!$E$9:$E$93,1,EXP(LN((1.1*(Fperm_SI_Woolf2021!$E$9:$E$93-AG$58)-63.1579*EXP(-0.19*Fperm_SI_Woolf2021!$E$9:$E$93)+63.1579*EXP(-0.19*AG$58))/(Fperm_SI_Woolf2021!$E$9:$E$93-AG$58))*(AG$58-Fperm_SI_Woolf2021!$E$9:$E$93)/10))),Fperm_SI_Woolf2021!$D$9:$D$93)*AG$57+INTERCEPT(Fperm_SI_Woolf2021!$F$9:$F$93*EXP(-Fperm_SI_Woolf2021!$I$9:$I$93*$C118*IF(AG$58=Fperm_SI_Woolf2021!$E$9:$E$93,1,EXP(LN((1.1*(Fperm_SI_Woolf2021!$E$9:$E$93-AG$58)-63.1579*EXP(-0.19*Fperm_SI_Woolf2021!$E$9:$E$93)+63.1579*EXP(-0.19*AG$58))/(Fperm_SI_Woolf2021!$E$9:$E$93-AG$58))*(AG$58-Fperm_SI_Woolf2021!$E$9:$E$93)/10))) + Fperm_SI_Woolf2021!$G$9:$G$93*EXP(-Fperm_SI_Woolf2021!$J$9:$J$93*$C118*IF(AG$58=Fperm_SI_Woolf2021!$E$9:$E$93,1,EXP(LN((1.1*(Fperm_SI_Woolf2021!$E$9:$E$93-AG$58)-63.1579*EXP(-0.19*Fperm_SI_Woolf2021!$E$9:$E$93)+63.1579*EXP(-0.19*AG$58))/(Fperm_SI_Woolf2021!$E$9:$E$93-AG$58))*(AG$58-Fperm_SI_Woolf2021!$E$9:$E$93)/10))) + Fperm_SI_Woolf2021!$H$9:$H$93*EXP(-Fperm_SI_Woolf2021!$K$9:$K$93*$C118*IF(AG$58=Fperm_SI_Woolf2021!$E$9:$E$93,1,EXP(LN((1.1*(Fperm_SI_Woolf2021!$E$9:$E$93-AG$58)-63.1579*EXP(-0.19*Fperm_SI_Woolf2021!$E$9:$E$93)+63.1579*EXP(-0.19*AG$58))/(Fperm_SI_Woolf2021!$E$9:$E$93-AG$58))*(AG$58-Fperm_SI_Woolf2021!$E$9:$E$93)/10))),Fperm_SI_Woolf2021!$D$9:$D$93))</f>
        <v>0.2614651661007884</v>
      </c>
      <c r="AH118" s="51" cm="1">
        <f t="array" ref="AH118">MIN(1,SLOPE(Fperm_SI_Woolf2021!$F$9:$F$93*EXP(-Fperm_SI_Woolf2021!$I$9:$I$93*$C118*IF(AH$58=Fperm_SI_Woolf2021!$E$9:$E$93,1,EXP(LN((1.1*(Fperm_SI_Woolf2021!$E$9:$E$93-AH$58)-63.1579*EXP(-0.19*Fperm_SI_Woolf2021!$E$9:$E$93)+63.1579*EXP(-0.19*AH$58))/(Fperm_SI_Woolf2021!$E$9:$E$93-AH$58))*(AH$58-Fperm_SI_Woolf2021!$E$9:$E$93)/10))) + Fperm_SI_Woolf2021!$G$9:$G$93*EXP(-Fperm_SI_Woolf2021!$J$9:$J$93*$C118*IF(AH$58=Fperm_SI_Woolf2021!$E$9:$E$93,1,EXP(LN((1.1*(Fperm_SI_Woolf2021!$E$9:$E$93-AH$58)-63.1579*EXP(-0.19*Fperm_SI_Woolf2021!$E$9:$E$93)+63.1579*EXP(-0.19*AH$58))/(Fperm_SI_Woolf2021!$E$9:$E$93-AH$58))*(AH$58-Fperm_SI_Woolf2021!$E$9:$E$93)/10))) + Fperm_SI_Woolf2021!$H$9:$H$93*EXP(-Fperm_SI_Woolf2021!$K$9:$K$93*$C118*IF(AH$58=Fperm_SI_Woolf2021!$E$9:$E$93,1,EXP(LN((1.1*(Fperm_SI_Woolf2021!$E$9:$E$93-AH$58)-63.1579*EXP(-0.19*Fperm_SI_Woolf2021!$E$9:$E$93)+63.1579*EXP(-0.19*AH$58))/(Fperm_SI_Woolf2021!$E$9:$E$93-AH$58))*(AH$58-Fperm_SI_Woolf2021!$E$9:$E$93)/10))),Fperm_SI_Woolf2021!$D$9:$D$93)*AH$57+INTERCEPT(Fperm_SI_Woolf2021!$F$9:$F$93*EXP(-Fperm_SI_Woolf2021!$I$9:$I$93*$C118*IF(AH$58=Fperm_SI_Woolf2021!$E$9:$E$93,1,EXP(LN((1.1*(Fperm_SI_Woolf2021!$E$9:$E$93-AH$58)-63.1579*EXP(-0.19*Fperm_SI_Woolf2021!$E$9:$E$93)+63.1579*EXP(-0.19*AH$58))/(Fperm_SI_Woolf2021!$E$9:$E$93-AH$58))*(AH$58-Fperm_SI_Woolf2021!$E$9:$E$93)/10))) + Fperm_SI_Woolf2021!$G$9:$G$93*EXP(-Fperm_SI_Woolf2021!$J$9:$J$93*$C118*IF(AH$58=Fperm_SI_Woolf2021!$E$9:$E$93,1,EXP(LN((1.1*(Fperm_SI_Woolf2021!$E$9:$E$93-AH$58)-63.1579*EXP(-0.19*Fperm_SI_Woolf2021!$E$9:$E$93)+63.1579*EXP(-0.19*AH$58))/(Fperm_SI_Woolf2021!$E$9:$E$93-AH$58))*(AH$58-Fperm_SI_Woolf2021!$E$9:$E$93)/10))) + Fperm_SI_Woolf2021!$H$9:$H$93*EXP(-Fperm_SI_Woolf2021!$K$9:$K$93*$C118*IF(AH$58=Fperm_SI_Woolf2021!$E$9:$E$93,1,EXP(LN((1.1*(Fperm_SI_Woolf2021!$E$9:$E$93-AH$58)-63.1579*EXP(-0.19*Fperm_SI_Woolf2021!$E$9:$E$93)+63.1579*EXP(-0.19*AH$58))/(Fperm_SI_Woolf2021!$E$9:$E$93-AH$58))*(AH$58-Fperm_SI_Woolf2021!$E$9:$E$93)/10))),Fperm_SI_Woolf2021!$D$9:$D$93))</f>
        <v>0.48771370237840089</v>
      </c>
      <c r="AI118" s="51" cm="1">
        <f t="array" ref="AI118">MIN(1,SLOPE(Fperm_SI_Woolf2021!$F$9:$F$93*EXP(-Fperm_SI_Woolf2021!$I$9:$I$93*$C118*IF(AI$58=Fperm_SI_Woolf2021!$E$9:$E$93,1,EXP(LN((1.1*(Fperm_SI_Woolf2021!$E$9:$E$93-AI$58)-63.1579*EXP(-0.19*Fperm_SI_Woolf2021!$E$9:$E$93)+63.1579*EXP(-0.19*AI$58))/(Fperm_SI_Woolf2021!$E$9:$E$93-AI$58))*(AI$58-Fperm_SI_Woolf2021!$E$9:$E$93)/10))) + Fperm_SI_Woolf2021!$G$9:$G$93*EXP(-Fperm_SI_Woolf2021!$J$9:$J$93*$C118*IF(AI$58=Fperm_SI_Woolf2021!$E$9:$E$93,1,EXP(LN((1.1*(Fperm_SI_Woolf2021!$E$9:$E$93-AI$58)-63.1579*EXP(-0.19*Fperm_SI_Woolf2021!$E$9:$E$93)+63.1579*EXP(-0.19*AI$58))/(Fperm_SI_Woolf2021!$E$9:$E$93-AI$58))*(AI$58-Fperm_SI_Woolf2021!$E$9:$E$93)/10))) + Fperm_SI_Woolf2021!$H$9:$H$93*EXP(-Fperm_SI_Woolf2021!$K$9:$K$93*$C118*IF(AI$58=Fperm_SI_Woolf2021!$E$9:$E$93,1,EXP(LN((1.1*(Fperm_SI_Woolf2021!$E$9:$E$93-AI$58)-63.1579*EXP(-0.19*Fperm_SI_Woolf2021!$E$9:$E$93)+63.1579*EXP(-0.19*AI$58))/(Fperm_SI_Woolf2021!$E$9:$E$93-AI$58))*(AI$58-Fperm_SI_Woolf2021!$E$9:$E$93)/10))),Fperm_SI_Woolf2021!$D$9:$D$93)*AI$57+INTERCEPT(Fperm_SI_Woolf2021!$F$9:$F$93*EXP(-Fperm_SI_Woolf2021!$I$9:$I$93*$C118*IF(AI$58=Fperm_SI_Woolf2021!$E$9:$E$93,1,EXP(LN((1.1*(Fperm_SI_Woolf2021!$E$9:$E$93-AI$58)-63.1579*EXP(-0.19*Fperm_SI_Woolf2021!$E$9:$E$93)+63.1579*EXP(-0.19*AI$58))/(Fperm_SI_Woolf2021!$E$9:$E$93-AI$58))*(AI$58-Fperm_SI_Woolf2021!$E$9:$E$93)/10))) + Fperm_SI_Woolf2021!$G$9:$G$93*EXP(-Fperm_SI_Woolf2021!$J$9:$J$93*$C118*IF(AI$58=Fperm_SI_Woolf2021!$E$9:$E$93,1,EXP(LN((1.1*(Fperm_SI_Woolf2021!$E$9:$E$93-AI$58)-63.1579*EXP(-0.19*Fperm_SI_Woolf2021!$E$9:$E$93)+63.1579*EXP(-0.19*AI$58))/(Fperm_SI_Woolf2021!$E$9:$E$93-AI$58))*(AI$58-Fperm_SI_Woolf2021!$E$9:$E$93)/10))) + Fperm_SI_Woolf2021!$H$9:$H$93*EXP(-Fperm_SI_Woolf2021!$K$9:$K$93*$C118*IF(AI$58=Fperm_SI_Woolf2021!$E$9:$E$93,1,EXP(LN((1.1*(Fperm_SI_Woolf2021!$E$9:$E$93-AI$58)-63.1579*EXP(-0.19*Fperm_SI_Woolf2021!$E$9:$E$93)+63.1579*EXP(-0.19*AI$58))/(Fperm_SI_Woolf2021!$E$9:$E$93-AI$58))*(AI$58-Fperm_SI_Woolf2021!$E$9:$E$93)/10))),Fperm_SI_Woolf2021!$D$9:$D$93))</f>
        <v>0.46523557499026424</v>
      </c>
      <c r="AJ118" s="51" cm="1">
        <f t="array" ref="AJ118">MIN(1,SLOPE(Fperm_SI_Woolf2021!$F$9:$F$93*EXP(-Fperm_SI_Woolf2021!$I$9:$I$93*$C118*IF(AJ$58=Fperm_SI_Woolf2021!$E$9:$E$93,1,EXP(LN((1.1*(Fperm_SI_Woolf2021!$E$9:$E$93-AJ$58)-63.1579*EXP(-0.19*Fperm_SI_Woolf2021!$E$9:$E$93)+63.1579*EXP(-0.19*AJ$58))/(Fperm_SI_Woolf2021!$E$9:$E$93-AJ$58))*(AJ$58-Fperm_SI_Woolf2021!$E$9:$E$93)/10))) + Fperm_SI_Woolf2021!$G$9:$G$93*EXP(-Fperm_SI_Woolf2021!$J$9:$J$93*$C118*IF(AJ$58=Fperm_SI_Woolf2021!$E$9:$E$93,1,EXP(LN((1.1*(Fperm_SI_Woolf2021!$E$9:$E$93-AJ$58)-63.1579*EXP(-0.19*Fperm_SI_Woolf2021!$E$9:$E$93)+63.1579*EXP(-0.19*AJ$58))/(Fperm_SI_Woolf2021!$E$9:$E$93-AJ$58))*(AJ$58-Fperm_SI_Woolf2021!$E$9:$E$93)/10))) + Fperm_SI_Woolf2021!$H$9:$H$93*EXP(-Fperm_SI_Woolf2021!$K$9:$K$93*$C118*IF(AJ$58=Fperm_SI_Woolf2021!$E$9:$E$93,1,EXP(LN((1.1*(Fperm_SI_Woolf2021!$E$9:$E$93-AJ$58)-63.1579*EXP(-0.19*Fperm_SI_Woolf2021!$E$9:$E$93)+63.1579*EXP(-0.19*AJ$58))/(Fperm_SI_Woolf2021!$E$9:$E$93-AJ$58))*(AJ$58-Fperm_SI_Woolf2021!$E$9:$E$93)/10))),Fperm_SI_Woolf2021!$D$9:$D$93)*AJ$57+INTERCEPT(Fperm_SI_Woolf2021!$F$9:$F$93*EXP(-Fperm_SI_Woolf2021!$I$9:$I$93*$C118*IF(AJ$58=Fperm_SI_Woolf2021!$E$9:$E$93,1,EXP(LN((1.1*(Fperm_SI_Woolf2021!$E$9:$E$93-AJ$58)-63.1579*EXP(-0.19*Fperm_SI_Woolf2021!$E$9:$E$93)+63.1579*EXP(-0.19*AJ$58))/(Fperm_SI_Woolf2021!$E$9:$E$93-AJ$58))*(AJ$58-Fperm_SI_Woolf2021!$E$9:$E$93)/10))) + Fperm_SI_Woolf2021!$G$9:$G$93*EXP(-Fperm_SI_Woolf2021!$J$9:$J$93*$C118*IF(AJ$58=Fperm_SI_Woolf2021!$E$9:$E$93,1,EXP(LN((1.1*(Fperm_SI_Woolf2021!$E$9:$E$93-AJ$58)-63.1579*EXP(-0.19*Fperm_SI_Woolf2021!$E$9:$E$93)+63.1579*EXP(-0.19*AJ$58))/(Fperm_SI_Woolf2021!$E$9:$E$93-AJ$58))*(AJ$58-Fperm_SI_Woolf2021!$E$9:$E$93)/10))) + Fperm_SI_Woolf2021!$H$9:$H$93*EXP(-Fperm_SI_Woolf2021!$K$9:$K$93*$C118*IF(AJ$58=Fperm_SI_Woolf2021!$E$9:$E$93,1,EXP(LN((1.1*(Fperm_SI_Woolf2021!$E$9:$E$93-AJ$58)-63.1579*EXP(-0.19*Fperm_SI_Woolf2021!$E$9:$E$93)+63.1579*EXP(-0.19*AJ$58))/(Fperm_SI_Woolf2021!$E$9:$E$93-AJ$58))*(AJ$58-Fperm_SI_Woolf2021!$E$9:$E$93)/10))),Fperm_SI_Woolf2021!$D$9:$D$93))</f>
        <v>0.44275744760212754</v>
      </c>
      <c r="AK118" s="51" cm="1">
        <f t="array" ref="AK118">MIN(1,SLOPE(Fperm_SI_Woolf2021!$F$9:$F$93*EXP(-Fperm_SI_Woolf2021!$I$9:$I$93*$C118*IF(AK$58=Fperm_SI_Woolf2021!$E$9:$E$93,1,EXP(LN((1.1*(Fperm_SI_Woolf2021!$E$9:$E$93-AK$58)-63.1579*EXP(-0.19*Fperm_SI_Woolf2021!$E$9:$E$93)+63.1579*EXP(-0.19*AK$58))/(Fperm_SI_Woolf2021!$E$9:$E$93-AK$58))*(AK$58-Fperm_SI_Woolf2021!$E$9:$E$93)/10))) + Fperm_SI_Woolf2021!$G$9:$G$93*EXP(-Fperm_SI_Woolf2021!$J$9:$J$93*$C118*IF(AK$58=Fperm_SI_Woolf2021!$E$9:$E$93,1,EXP(LN((1.1*(Fperm_SI_Woolf2021!$E$9:$E$93-AK$58)-63.1579*EXP(-0.19*Fperm_SI_Woolf2021!$E$9:$E$93)+63.1579*EXP(-0.19*AK$58))/(Fperm_SI_Woolf2021!$E$9:$E$93-AK$58))*(AK$58-Fperm_SI_Woolf2021!$E$9:$E$93)/10))) + Fperm_SI_Woolf2021!$H$9:$H$93*EXP(-Fperm_SI_Woolf2021!$K$9:$K$93*$C118*IF(AK$58=Fperm_SI_Woolf2021!$E$9:$E$93,1,EXP(LN((1.1*(Fperm_SI_Woolf2021!$E$9:$E$93-AK$58)-63.1579*EXP(-0.19*Fperm_SI_Woolf2021!$E$9:$E$93)+63.1579*EXP(-0.19*AK$58))/(Fperm_SI_Woolf2021!$E$9:$E$93-AK$58))*(AK$58-Fperm_SI_Woolf2021!$E$9:$E$93)/10))),Fperm_SI_Woolf2021!$D$9:$D$93)*AK$57+INTERCEPT(Fperm_SI_Woolf2021!$F$9:$F$93*EXP(-Fperm_SI_Woolf2021!$I$9:$I$93*$C118*IF(AK$58=Fperm_SI_Woolf2021!$E$9:$E$93,1,EXP(LN((1.1*(Fperm_SI_Woolf2021!$E$9:$E$93-AK$58)-63.1579*EXP(-0.19*Fperm_SI_Woolf2021!$E$9:$E$93)+63.1579*EXP(-0.19*AK$58))/(Fperm_SI_Woolf2021!$E$9:$E$93-AK$58))*(AK$58-Fperm_SI_Woolf2021!$E$9:$E$93)/10))) + Fperm_SI_Woolf2021!$G$9:$G$93*EXP(-Fperm_SI_Woolf2021!$J$9:$J$93*$C118*IF(AK$58=Fperm_SI_Woolf2021!$E$9:$E$93,1,EXP(LN((1.1*(Fperm_SI_Woolf2021!$E$9:$E$93-AK$58)-63.1579*EXP(-0.19*Fperm_SI_Woolf2021!$E$9:$E$93)+63.1579*EXP(-0.19*AK$58))/(Fperm_SI_Woolf2021!$E$9:$E$93-AK$58))*(AK$58-Fperm_SI_Woolf2021!$E$9:$E$93)/10))) + Fperm_SI_Woolf2021!$H$9:$H$93*EXP(-Fperm_SI_Woolf2021!$K$9:$K$93*$C118*IF(AK$58=Fperm_SI_Woolf2021!$E$9:$E$93,1,EXP(LN((1.1*(Fperm_SI_Woolf2021!$E$9:$E$93-AK$58)-63.1579*EXP(-0.19*Fperm_SI_Woolf2021!$E$9:$E$93)+63.1579*EXP(-0.19*AK$58))/(Fperm_SI_Woolf2021!$E$9:$E$93-AK$58))*(AK$58-Fperm_SI_Woolf2021!$E$9:$E$93)/10))),Fperm_SI_Woolf2021!$D$9:$D$93))</f>
        <v>0.42027932021399089</v>
      </c>
      <c r="AL118" s="51" cm="1">
        <f t="array" ref="AL118">MIN(1,SLOPE(Fperm_SI_Woolf2021!$F$9:$F$93*EXP(-Fperm_SI_Woolf2021!$I$9:$I$93*$C118*IF(AL$58=Fperm_SI_Woolf2021!$E$9:$E$93,1,EXP(LN((1.1*(Fperm_SI_Woolf2021!$E$9:$E$93-AL$58)-63.1579*EXP(-0.19*Fperm_SI_Woolf2021!$E$9:$E$93)+63.1579*EXP(-0.19*AL$58))/(Fperm_SI_Woolf2021!$E$9:$E$93-AL$58))*(AL$58-Fperm_SI_Woolf2021!$E$9:$E$93)/10))) + Fperm_SI_Woolf2021!$G$9:$G$93*EXP(-Fperm_SI_Woolf2021!$J$9:$J$93*$C118*IF(AL$58=Fperm_SI_Woolf2021!$E$9:$E$93,1,EXP(LN((1.1*(Fperm_SI_Woolf2021!$E$9:$E$93-AL$58)-63.1579*EXP(-0.19*Fperm_SI_Woolf2021!$E$9:$E$93)+63.1579*EXP(-0.19*AL$58))/(Fperm_SI_Woolf2021!$E$9:$E$93-AL$58))*(AL$58-Fperm_SI_Woolf2021!$E$9:$E$93)/10))) + Fperm_SI_Woolf2021!$H$9:$H$93*EXP(-Fperm_SI_Woolf2021!$K$9:$K$93*$C118*IF(AL$58=Fperm_SI_Woolf2021!$E$9:$E$93,1,EXP(LN((1.1*(Fperm_SI_Woolf2021!$E$9:$E$93-AL$58)-63.1579*EXP(-0.19*Fperm_SI_Woolf2021!$E$9:$E$93)+63.1579*EXP(-0.19*AL$58))/(Fperm_SI_Woolf2021!$E$9:$E$93-AL$58))*(AL$58-Fperm_SI_Woolf2021!$E$9:$E$93)/10))),Fperm_SI_Woolf2021!$D$9:$D$93)*AL$57+INTERCEPT(Fperm_SI_Woolf2021!$F$9:$F$93*EXP(-Fperm_SI_Woolf2021!$I$9:$I$93*$C118*IF(AL$58=Fperm_SI_Woolf2021!$E$9:$E$93,1,EXP(LN((1.1*(Fperm_SI_Woolf2021!$E$9:$E$93-AL$58)-63.1579*EXP(-0.19*Fperm_SI_Woolf2021!$E$9:$E$93)+63.1579*EXP(-0.19*AL$58))/(Fperm_SI_Woolf2021!$E$9:$E$93-AL$58))*(AL$58-Fperm_SI_Woolf2021!$E$9:$E$93)/10))) + Fperm_SI_Woolf2021!$G$9:$G$93*EXP(-Fperm_SI_Woolf2021!$J$9:$J$93*$C118*IF(AL$58=Fperm_SI_Woolf2021!$E$9:$E$93,1,EXP(LN((1.1*(Fperm_SI_Woolf2021!$E$9:$E$93-AL$58)-63.1579*EXP(-0.19*Fperm_SI_Woolf2021!$E$9:$E$93)+63.1579*EXP(-0.19*AL$58))/(Fperm_SI_Woolf2021!$E$9:$E$93-AL$58))*(AL$58-Fperm_SI_Woolf2021!$E$9:$E$93)/10))) + Fperm_SI_Woolf2021!$H$9:$H$93*EXP(-Fperm_SI_Woolf2021!$K$9:$K$93*$C118*IF(AL$58=Fperm_SI_Woolf2021!$E$9:$E$93,1,EXP(LN((1.1*(Fperm_SI_Woolf2021!$E$9:$E$93-AL$58)-63.1579*EXP(-0.19*Fperm_SI_Woolf2021!$E$9:$E$93)+63.1579*EXP(-0.19*AL$58))/(Fperm_SI_Woolf2021!$E$9:$E$93-AL$58))*(AL$58-Fperm_SI_Woolf2021!$E$9:$E$93)/10))),Fperm_SI_Woolf2021!$D$9:$D$93))</f>
        <v>0.39780119282585424</v>
      </c>
      <c r="AM118" s="51" cm="1">
        <f t="array" ref="AM118">MIN(1,SLOPE(Fperm_SI_Woolf2021!$F$9:$F$93*EXP(-Fperm_SI_Woolf2021!$I$9:$I$93*$C118*IF(AM$58=Fperm_SI_Woolf2021!$E$9:$E$93,1,EXP(LN((1.1*(Fperm_SI_Woolf2021!$E$9:$E$93-AM$58)-63.1579*EXP(-0.19*Fperm_SI_Woolf2021!$E$9:$E$93)+63.1579*EXP(-0.19*AM$58))/(Fperm_SI_Woolf2021!$E$9:$E$93-AM$58))*(AM$58-Fperm_SI_Woolf2021!$E$9:$E$93)/10))) + Fperm_SI_Woolf2021!$G$9:$G$93*EXP(-Fperm_SI_Woolf2021!$J$9:$J$93*$C118*IF(AM$58=Fperm_SI_Woolf2021!$E$9:$E$93,1,EXP(LN((1.1*(Fperm_SI_Woolf2021!$E$9:$E$93-AM$58)-63.1579*EXP(-0.19*Fperm_SI_Woolf2021!$E$9:$E$93)+63.1579*EXP(-0.19*AM$58))/(Fperm_SI_Woolf2021!$E$9:$E$93-AM$58))*(AM$58-Fperm_SI_Woolf2021!$E$9:$E$93)/10))) + Fperm_SI_Woolf2021!$H$9:$H$93*EXP(-Fperm_SI_Woolf2021!$K$9:$K$93*$C118*IF(AM$58=Fperm_SI_Woolf2021!$E$9:$E$93,1,EXP(LN((1.1*(Fperm_SI_Woolf2021!$E$9:$E$93-AM$58)-63.1579*EXP(-0.19*Fperm_SI_Woolf2021!$E$9:$E$93)+63.1579*EXP(-0.19*AM$58))/(Fperm_SI_Woolf2021!$E$9:$E$93-AM$58))*(AM$58-Fperm_SI_Woolf2021!$E$9:$E$93)/10))),Fperm_SI_Woolf2021!$D$9:$D$93)*AM$57+INTERCEPT(Fperm_SI_Woolf2021!$F$9:$F$93*EXP(-Fperm_SI_Woolf2021!$I$9:$I$93*$C118*IF(AM$58=Fperm_SI_Woolf2021!$E$9:$E$93,1,EXP(LN((1.1*(Fperm_SI_Woolf2021!$E$9:$E$93-AM$58)-63.1579*EXP(-0.19*Fperm_SI_Woolf2021!$E$9:$E$93)+63.1579*EXP(-0.19*AM$58))/(Fperm_SI_Woolf2021!$E$9:$E$93-AM$58))*(AM$58-Fperm_SI_Woolf2021!$E$9:$E$93)/10))) + Fperm_SI_Woolf2021!$G$9:$G$93*EXP(-Fperm_SI_Woolf2021!$J$9:$J$93*$C118*IF(AM$58=Fperm_SI_Woolf2021!$E$9:$E$93,1,EXP(LN((1.1*(Fperm_SI_Woolf2021!$E$9:$E$93-AM$58)-63.1579*EXP(-0.19*Fperm_SI_Woolf2021!$E$9:$E$93)+63.1579*EXP(-0.19*AM$58))/(Fperm_SI_Woolf2021!$E$9:$E$93-AM$58))*(AM$58-Fperm_SI_Woolf2021!$E$9:$E$93)/10))) + Fperm_SI_Woolf2021!$H$9:$H$93*EXP(-Fperm_SI_Woolf2021!$K$9:$K$93*$C118*IF(AM$58=Fperm_SI_Woolf2021!$E$9:$E$93,1,EXP(LN((1.1*(Fperm_SI_Woolf2021!$E$9:$E$93-AM$58)-63.1579*EXP(-0.19*Fperm_SI_Woolf2021!$E$9:$E$93)+63.1579*EXP(-0.19*AM$58))/(Fperm_SI_Woolf2021!$E$9:$E$93-AM$58))*(AM$58-Fperm_SI_Woolf2021!$E$9:$E$93)/10))),Fperm_SI_Woolf2021!$D$9:$D$93))</f>
        <v>0.3753230654377176</v>
      </c>
      <c r="AN118" s="51" cm="1">
        <f t="array" ref="AN118">MIN(1,SLOPE(Fperm_SI_Woolf2021!$F$9:$F$93*EXP(-Fperm_SI_Woolf2021!$I$9:$I$93*$C118*IF(AN$58=Fperm_SI_Woolf2021!$E$9:$E$93,1,EXP(LN((1.1*(Fperm_SI_Woolf2021!$E$9:$E$93-AN$58)-63.1579*EXP(-0.19*Fperm_SI_Woolf2021!$E$9:$E$93)+63.1579*EXP(-0.19*AN$58))/(Fperm_SI_Woolf2021!$E$9:$E$93-AN$58))*(AN$58-Fperm_SI_Woolf2021!$E$9:$E$93)/10))) + Fperm_SI_Woolf2021!$G$9:$G$93*EXP(-Fperm_SI_Woolf2021!$J$9:$J$93*$C118*IF(AN$58=Fperm_SI_Woolf2021!$E$9:$E$93,1,EXP(LN((1.1*(Fperm_SI_Woolf2021!$E$9:$E$93-AN$58)-63.1579*EXP(-0.19*Fperm_SI_Woolf2021!$E$9:$E$93)+63.1579*EXP(-0.19*AN$58))/(Fperm_SI_Woolf2021!$E$9:$E$93-AN$58))*(AN$58-Fperm_SI_Woolf2021!$E$9:$E$93)/10))) + Fperm_SI_Woolf2021!$H$9:$H$93*EXP(-Fperm_SI_Woolf2021!$K$9:$K$93*$C118*IF(AN$58=Fperm_SI_Woolf2021!$E$9:$E$93,1,EXP(LN((1.1*(Fperm_SI_Woolf2021!$E$9:$E$93-AN$58)-63.1579*EXP(-0.19*Fperm_SI_Woolf2021!$E$9:$E$93)+63.1579*EXP(-0.19*AN$58))/(Fperm_SI_Woolf2021!$E$9:$E$93-AN$58))*(AN$58-Fperm_SI_Woolf2021!$E$9:$E$93)/10))),Fperm_SI_Woolf2021!$D$9:$D$93)*AN$57+INTERCEPT(Fperm_SI_Woolf2021!$F$9:$F$93*EXP(-Fperm_SI_Woolf2021!$I$9:$I$93*$C118*IF(AN$58=Fperm_SI_Woolf2021!$E$9:$E$93,1,EXP(LN((1.1*(Fperm_SI_Woolf2021!$E$9:$E$93-AN$58)-63.1579*EXP(-0.19*Fperm_SI_Woolf2021!$E$9:$E$93)+63.1579*EXP(-0.19*AN$58))/(Fperm_SI_Woolf2021!$E$9:$E$93-AN$58))*(AN$58-Fperm_SI_Woolf2021!$E$9:$E$93)/10))) + Fperm_SI_Woolf2021!$G$9:$G$93*EXP(-Fperm_SI_Woolf2021!$J$9:$J$93*$C118*IF(AN$58=Fperm_SI_Woolf2021!$E$9:$E$93,1,EXP(LN((1.1*(Fperm_SI_Woolf2021!$E$9:$E$93-AN$58)-63.1579*EXP(-0.19*Fperm_SI_Woolf2021!$E$9:$E$93)+63.1579*EXP(-0.19*AN$58))/(Fperm_SI_Woolf2021!$E$9:$E$93-AN$58))*(AN$58-Fperm_SI_Woolf2021!$E$9:$E$93)/10))) + Fperm_SI_Woolf2021!$H$9:$H$93*EXP(-Fperm_SI_Woolf2021!$K$9:$K$93*$C118*IF(AN$58=Fperm_SI_Woolf2021!$E$9:$E$93,1,EXP(LN((1.1*(Fperm_SI_Woolf2021!$E$9:$E$93-AN$58)-63.1579*EXP(-0.19*Fperm_SI_Woolf2021!$E$9:$E$93)+63.1579*EXP(-0.19*AN$58))/(Fperm_SI_Woolf2021!$E$9:$E$93-AN$58))*(AN$58-Fperm_SI_Woolf2021!$E$9:$E$93)/10))),Fperm_SI_Woolf2021!$D$9:$D$93))</f>
        <v>0.35284493804958095</v>
      </c>
      <c r="AO118" s="51" cm="1">
        <f t="array" ref="AO118">MIN(1,SLOPE(Fperm_SI_Woolf2021!$F$9:$F$93*EXP(-Fperm_SI_Woolf2021!$I$9:$I$93*$C118*IF(AO$58=Fperm_SI_Woolf2021!$E$9:$E$93,1,EXP(LN((1.1*(Fperm_SI_Woolf2021!$E$9:$E$93-AO$58)-63.1579*EXP(-0.19*Fperm_SI_Woolf2021!$E$9:$E$93)+63.1579*EXP(-0.19*AO$58))/(Fperm_SI_Woolf2021!$E$9:$E$93-AO$58))*(AO$58-Fperm_SI_Woolf2021!$E$9:$E$93)/10))) + Fperm_SI_Woolf2021!$G$9:$G$93*EXP(-Fperm_SI_Woolf2021!$J$9:$J$93*$C118*IF(AO$58=Fperm_SI_Woolf2021!$E$9:$E$93,1,EXP(LN((1.1*(Fperm_SI_Woolf2021!$E$9:$E$93-AO$58)-63.1579*EXP(-0.19*Fperm_SI_Woolf2021!$E$9:$E$93)+63.1579*EXP(-0.19*AO$58))/(Fperm_SI_Woolf2021!$E$9:$E$93-AO$58))*(AO$58-Fperm_SI_Woolf2021!$E$9:$E$93)/10))) + Fperm_SI_Woolf2021!$H$9:$H$93*EXP(-Fperm_SI_Woolf2021!$K$9:$K$93*$C118*IF(AO$58=Fperm_SI_Woolf2021!$E$9:$E$93,1,EXP(LN((1.1*(Fperm_SI_Woolf2021!$E$9:$E$93-AO$58)-63.1579*EXP(-0.19*Fperm_SI_Woolf2021!$E$9:$E$93)+63.1579*EXP(-0.19*AO$58))/(Fperm_SI_Woolf2021!$E$9:$E$93-AO$58))*(AO$58-Fperm_SI_Woolf2021!$E$9:$E$93)/10))),Fperm_SI_Woolf2021!$D$9:$D$93)*AO$57+INTERCEPT(Fperm_SI_Woolf2021!$F$9:$F$93*EXP(-Fperm_SI_Woolf2021!$I$9:$I$93*$C118*IF(AO$58=Fperm_SI_Woolf2021!$E$9:$E$93,1,EXP(LN((1.1*(Fperm_SI_Woolf2021!$E$9:$E$93-AO$58)-63.1579*EXP(-0.19*Fperm_SI_Woolf2021!$E$9:$E$93)+63.1579*EXP(-0.19*AO$58))/(Fperm_SI_Woolf2021!$E$9:$E$93-AO$58))*(AO$58-Fperm_SI_Woolf2021!$E$9:$E$93)/10))) + Fperm_SI_Woolf2021!$G$9:$G$93*EXP(-Fperm_SI_Woolf2021!$J$9:$J$93*$C118*IF(AO$58=Fperm_SI_Woolf2021!$E$9:$E$93,1,EXP(LN((1.1*(Fperm_SI_Woolf2021!$E$9:$E$93-AO$58)-63.1579*EXP(-0.19*Fperm_SI_Woolf2021!$E$9:$E$93)+63.1579*EXP(-0.19*AO$58))/(Fperm_SI_Woolf2021!$E$9:$E$93-AO$58))*(AO$58-Fperm_SI_Woolf2021!$E$9:$E$93)/10))) + Fperm_SI_Woolf2021!$H$9:$H$93*EXP(-Fperm_SI_Woolf2021!$K$9:$K$93*$C118*IF(AO$58=Fperm_SI_Woolf2021!$E$9:$E$93,1,EXP(LN((1.1*(Fperm_SI_Woolf2021!$E$9:$E$93-AO$58)-63.1579*EXP(-0.19*Fperm_SI_Woolf2021!$E$9:$E$93)+63.1579*EXP(-0.19*AO$58))/(Fperm_SI_Woolf2021!$E$9:$E$93-AO$58))*(AO$58-Fperm_SI_Woolf2021!$E$9:$E$93)/10))),Fperm_SI_Woolf2021!$D$9:$D$93))</f>
        <v>0.33036681066144424</v>
      </c>
      <c r="AP118" s="51" cm="1">
        <f t="array" ref="AP118">MIN(1,SLOPE(Fperm_SI_Woolf2021!$F$9:$F$93*EXP(-Fperm_SI_Woolf2021!$I$9:$I$93*$C118*IF(AP$58=Fperm_SI_Woolf2021!$E$9:$E$93,1,EXP(LN((1.1*(Fperm_SI_Woolf2021!$E$9:$E$93-AP$58)-63.1579*EXP(-0.19*Fperm_SI_Woolf2021!$E$9:$E$93)+63.1579*EXP(-0.19*AP$58))/(Fperm_SI_Woolf2021!$E$9:$E$93-AP$58))*(AP$58-Fperm_SI_Woolf2021!$E$9:$E$93)/10))) + Fperm_SI_Woolf2021!$G$9:$G$93*EXP(-Fperm_SI_Woolf2021!$J$9:$J$93*$C118*IF(AP$58=Fperm_SI_Woolf2021!$E$9:$E$93,1,EXP(LN((1.1*(Fperm_SI_Woolf2021!$E$9:$E$93-AP$58)-63.1579*EXP(-0.19*Fperm_SI_Woolf2021!$E$9:$E$93)+63.1579*EXP(-0.19*AP$58))/(Fperm_SI_Woolf2021!$E$9:$E$93-AP$58))*(AP$58-Fperm_SI_Woolf2021!$E$9:$E$93)/10))) + Fperm_SI_Woolf2021!$H$9:$H$93*EXP(-Fperm_SI_Woolf2021!$K$9:$K$93*$C118*IF(AP$58=Fperm_SI_Woolf2021!$E$9:$E$93,1,EXP(LN((1.1*(Fperm_SI_Woolf2021!$E$9:$E$93-AP$58)-63.1579*EXP(-0.19*Fperm_SI_Woolf2021!$E$9:$E$93)+63.1579*EXP(-0.19*AP$58))/(Fperm_SI_Woolf2021!$E$9:$E$93-AP$58))*(AP$58-Fperm_SI_Woolf2021!$E$9:$E$93)/10))),Fperm_SI_Woolf2021!$D$9:$D$93)*AP$57+INTERCEPT(Fperm_SI_Woolf2021!$F$9:$F$93*EXP(-Fperm_SI_Woolf2021!$I$9:$I$93*$C118*IF(AP$58=Fperm_SI_Woolf2021!$E$9:$E$93,1,EXP(LN((1.1*(Fperm_SI_Woolf2021!$E$9:$E$93-AP$58)-63.1579*EXP(-0.19*Fperm_SI_Woolf2021!$E$9:$E$93)+63.1579*EXP(-0.19*AP$58))/(Fperm_SI_Woolf2021!$E$9:$E$93-AP$58))*(AP$58-Fperm_SI_Woolf2021!$E$9:$E$93)/10))) + Fperm_SI_Woolf2021!$G$9:$G$93*EXP(-Fperm_SI_Woolf2021!$J$9:$J$93*$C118*IF(AP$58=Fperm_SI_Woolf2021!$E$9:$E$93,1,EXP(LN((1.1*(Fperm_SI_Woolf2021!$E$9:$E$93-AP$58)-63.1579*EXP(-0.19*Fperm_SI_Woolf2021!$E$9:$E$93)+63.1579*EXP(-0.19*AP$58))/(Fperm_SI_Woolf2021!$E$9:$E$93-AP$58))*(AP$58-Fperm_SI_Woolf2021!$E$9:$E$93)/10))) + Fperm_SI_Woolf2021!$H$9:$H$93*EXP(-Fperm_SI_Woolf2021!$K$9:$K$93*$C118*IF(AP$58=Fperm_SI_Woolf2021!$E$9:$E$93,1,EXP(LN((1.1*(Fperm_SI_Woolf2021!$E$9:$E$93-AP$58)-63.1579*EXP(-0.19*Fperm_SI_Woolf2021!$E$9:$E$93)+63.1579*EXP(-0.19*AP$58))/(Fperm_SI_Woolf2021!$E$9:$E$93-AP$58))*(AP$58-Fperm_SI_Woolf2021!$E$9:$E$93)/10))),Fperm_SI_Woolf2021!$D$9:$D$93))</f>
        <v>0.30788868327330765</v>
      </c>
      <c r="AQ118" s="51" cm="1">
        <f t="array" ref="AQ118">MIN(1,SLOPE(Fperm_SI_Woolf2021!$F$9:$F$93*EXP(-Fperm_SI_Woolf2021!$I$9:$I$93*$C118*IF(AQ$58=Fperm_SI_Woolf2021!$E$9:$E$93,1,EXP(LN((1.1*(Fperm_SI_Woolf2021!$E$9:$E$93-AQ$58)-63.1579*EXP(-0.19*Fperm_SI_Woolf2021!$E$9:$E$93)+63.1579*EXP(-0.19*AQ$58))/(Fperm_SI_Woolf2021!$E$9:$E$93-AQ$58))*(AQ$58-Fperm_SI_Woolf2021!$E$9:$E$93)/10))) + Fperm_SI_Woolf2021!$G$9:$G$93*EXP(-Fperm_SI_Woolf2021!$J$9:$J$93*$C118*IF(AQ$58=Fperm_SI_Woolf2021!$E$9:$E$93,1,EXP(LN((1.1*(Fperm_SI_Woolf2021!$E$9:$E$93-AQ$58)-63.1579*EXP(-0.19*Fperm_SI_Woolf2021!$E$9:$E$93)+63.1579*EXP(-0.19*AQ$58))/(Fperm_SI_Woolf2021!$E$9:$E$93-AQ$58))*(AQ$58-Fperm_SI_Woolf2021!$E$9:$E$93)/10))) + Fperm_SI_Woolf2021!$H$9:$H$93*EXP(-Fperm_SI_Woolf2021!$K$9:$K$93*$C118*IF(AQ$58=Fperm_SI_Woolf2021!$E$9:$E$93,1,EXP(LN((1.1*(Fperm_SI_Woolf2021!$E$9:$E$93-AQ$58)-63.1579*EXP(-0.19*Fperm_SI_Woolf2021!$E$9:$E$93)+63.1579*EXP(-0.19*AQ$58))/(Fperm_SI_Woolf2021!$E$9:$E$93-AQ$58))*(AQ$58-Fperm_SI_Woolf2021!$E$9:$E$93)/10))),Fperm_SI_Woolf2021!$D$9:$D$93)*AQ$57+INTERCEPT(Fperm_SI_Woolf2021!$F$9:$F$93*EXP(-Fperm_SI_Woolf2021!$I$9:$I$93*$C118*IF(AQ$58=Fperm_SI_Woolf2021!$E$9:$E$93,1,EXP(LN((1.1*(Fperm_SI_Woolf2021!$E$9:$E$93-AQ$58)-63.1579*EXP(-0.19*Fperm_SI_Woolf2021!$E$9:$E$93)+63.1579*EXP(-0.19*AQ$58))/(Fperm_SI_Woolf2021!$E$9:$E$93-AQ$58))*(AQ$58-Fperm_SI_Woolf2021!$E$9:$E$93)/10))) + Fperm_SI_Woolf2021!$G$9:$G$93*EXP(-Fperm_SI_Woolf2021!$J$9:$J$93*$C118*IF(AQ$58=Fperm_SI_Woolf2021!$E$9:$E$93,1,EXP(LN((1.1*(Fperm_SI_Woolf2021!$E$9:$E$93-AQ$58)-63.1579*EXP(-0.19*Fperm_SI_Woolf2021!$E$9:$E$93)+63.1579*EXP(-0.19*AQ$58))/(Fperm_SI_Woolf2021!$E$9:$E$93-AQ$58))*(AQ$58-Fperm_SI_Woolf2021!$E$9:$E$93)/10))) + Fperm_SI_Woolf2021!$H$9:$H$93*EXP(-Fperm_SI_Woolf2021!$K$9:$K$93*$C118*IF(AQ$58=Fperm_SI_Woolf2021!$E$9:$E$93,1,EXP(LN((1.1*(Fperm_SI_Woolf2021!$E$9:$E$93-AQ$58)-63.1579*EXP(-0.19*Fperm_SI_Woolf2021!$E$9:$E$93)+63.1579*EXP(-0.19*AQ$58))/(Fperm_SI_Woolf2021!$E$9:$E$93-AQ$58))*(AQ$58-Fperm_SI_Woolf2021!$E$9:$E$93)/10))),Fperm_SI_Woolf2021!$D$9:$D$93))</f>
        <v>0.28541055588517095</v>
      </c>
      <c r="AR118" s="51" cm="1">
        <f t="array" ref="AR118">MIN(1,SLOPE(Fperm_SI_Woolf2021!$F$9:$F$93*EXP(-Fperm_SI_Woolf2021!$I$9:$I$93*$C118*IF(AR$58=Fperm_SI_Woolf2021!$E$9:$E$93,1,EXP(LN((1.1*(Fperm_SI_Woolf2021!$E$9:$E$93-AR$58)-63.1579*EXP(-0.19*Fperm_SI_Woolf2021!$E$9:$E$93)+63.1579*EXP(-0.19*AR$58))/(Fperm_SI_Woolf2021!$E$9:$E$93-AR$58))*(AR$58-Fperm_SI_Woolf2021!$E$9:$E$93)/10))) + Fperm_SI_Woolf2021!$G$9:$G$93*EXP(-Fperm_SI_Woolf2021!$J$9:$J$93*$C118*IF(AR$58=Fperm_SI_Woolf2021!$E$9:$E$93,1,EXP(LN((1.1*(Fperm_SI_Woolf2021!$E$9:$E$93-AR$58)-63.1579*EXP(-0.19*Fperm_SI_Woolf2021!$E$9:$E$93)+63.1579*EXP(-0.19*AR$58))/(Fperm_SI_Woolf2021!$E$9:$E$93-AR$58))*(AR$58-Fperm_SI_Woolf2021!$E$9:$E$93)/10))) + Fperm_SI_Woolf2021!$H$9:$H$93*EXP(-Fperm_SI_Woolf2021!$K$9:$K$93*$C118*IF(AR$58=Fperm_SI_Woolf2021!$E$9:$E$93,1,EXP(LN((1.1*(Fperm_SI_Woolf2021!$E$9:$E$93-AR$58)-63.1579*EXP(-0.19*Fperm_SI_Woolf2021!$E$9:$E$93)+63.1579*EXP(-0.19*AR$58))/(Fperm_SI_Woolf2021!$E$9:$E$93-AR$58))*(AR$58-Fperm_SI_Woolf2021!$E$9:$E$93)/10))),Fperm_SI_Woolf2021!$D$9:$D$93)*AR$57+INTERCEPT(Fperm_SI_Woolf2021!$F$9:$F$93*EXP(-Fperm_SI_Woolf2021!$I$9:$I$93*$C118*IF(AR$58=Fperm_SI_Woolf2021!$E$9:$E$93,1,EXP(LN((1.1*(Fperm_SI_Woolf2021!$E$9:$E$93-AR$58)-63.1579*EXP(-0.19*Fperm_SI_Woolf2021!$E$9:$E$93)+63.1579*EXP(-0.19*AR$58))/(Fperm_SI_Woolf2021!$E$9:$E$93-AR$58))*(AR$58-Fperm_SI_Woolf2021!$E$9:$E$93)/10))) + Fperm_SI_Woolf2021!$G$9:$G$93*EXP(-Fperm_SI_Woolf2021!$J$9:$J$93*$C118*IF(AR$58=Fperm_SI_Woolf2021!$E$9:$E$93,1,EXP(LN((1.1*(Fperm_SI_Woolf2021!$E$9:$E$93-AR$58)-63.1579*EXP(-0.19*Fperm_SI_Woolf2021!$E$9:$E$93)+63.1579*EXP(-0.19*AR$58))/(Fperm_SI_Woolf2021!$E$9:$E$93-AR$58))*(AR$58-Fperm_SI_Woolf2021!$E$9:$E$93)/10))) + Fperm_SI_Woolf2021!$H$9:$H$93*EXP(-Fperm_SI_Woolf2021!$K$9:$K$93*$C118*IF(AR$58=Fperm_SI_Woolf2021!$E$9:$E$93,1,EXP(LN((1.1*(Fperm_SI_Woolf2021!$E$9:$E$93-AR$58)-63.1579*EXP(-0.19*Fperm_SI_Woolf2021!$E$9:$E$93)+63.1579*EXP(-0.19*AR$58))/(Fperm_SI_Woolf2021!$E$9:$E$93-AR$58))*(AR$58-Fperm_SI_Woolf2021!$E$9:$E$93)/10))),Fperm_SI_Woolf2021!$D$9:$D$93))</f>
        <v>0.26293242849703435</v>
      </c>
      <c r="AS118" s="51" cm="1">
        <f t="array" ref="AS118">MIN(1,SLOPE(Fperm_SI_Woolf2021!$F$9:$F$93*EXP(-Fperm_SI_Woolf2021!$I$9:$I$93*$C118*IF(AS$58=Fperm_SI_Woolf2021!$E$9:$E$93,1,EXP(LN((1.1*(Fperm_SI_Woolf2021!$E$9:$E$93-AS$58)-63.1579*EXP(-0.19*Fperm_SI_Woolf2021!$E$9:$E$93)+63.1579*EXP(-0.19*AS$58))/(Fperm_SI_Woolf2021!$E$9:$E$93-AS$58))*(AS$58-Fperm_SI_Woolf2021!$E$9:$E$93)/10))) + Fperm_SI_Woolf2021!$G$9:$G$93*EXP(-Fperm_SI_Woolf2021!$J$9:$J$93*$C118*IF(AS$58=Fperm_SI_Woolf2021!$E$9:$E$93,1,EXP(LN((1.1*(Fperm_SI_Woolf2021!$E$9:$E$93-AS$58)-63.1579*EXP(-0.19*Fperm_SI_Woolf2021!$E$9:$E$93)+63.1579*EXP(-0.19*AS$58))/(Fperm_SI_Woolf2021!$E$9:$E$93-AS$58))*(AS$58-Fperm_SI_Woolf2021!$E$9:$E$93)/10))) + Fperm_SI_Woolf2021!$H$9:$H$93*EXP(-Fperm_SI_Woolf2021!$K$9:$K$93*$C118*IF(AS$58=Fperm_SI_Woolf2021!$E$9:$E$93,1,EXP(LN((1.1*(Fperm_SI_Woolf2021!$E$9:$E$93-AS$58)-63.1579*EXP(-0.19*Fperm_SI_Woolf2021!$E$9:$E$93)+63.1579*EXP(-0.19*AS$58))/(Fperm_SI_Woolf2021!$E$9:$E$93-AS$58))*(AS$58-Fperm_SI_Woolf2021!$E$9:$E$93)/10))),Fperm_SI_Woolf2021!$D$9:$D$93)*AS$57+INTERCEPT(Fperm_SI_Woolf2021!$F$9:$F$93*EXP(-Fperm_SI_Woolf2021!$I$9:$I$93*$C118*IF(AS$58=Fperm_SI_Woolf2021!$E$9:$E$93,1,EXP(LN((1.1*(Fperm_SI_Woolf2021!$E$9:$E$93-AS$58)-63.1579*EXP(-0.19*Fperm_SI_Woolf2021!$E$9:$E$93)+63.1579*EXP(-0.19*AS$58))/(Fperm_SI_Woolf2021!$E$9:$E$93-AS$58))*(AS$58-Fperm_SI_Woolf2021!$E$9:$E$93)/10))) + Fperm_SI_Woolf2021!$G$9:$G$93*EXP(-Fperm_SI_Woolf2021!$J$9:$J$93*$C118*IF(AS$58=Fperm_SI_Woolf2021!$E$9:$E$93,1,EXP(LN((1.1*(Fperm_SI_Woolf2021!$E$9:$E$93-AS$58)-63.1579*EXP(-0.19*Fperm_SI_Woolf2021!$E$9:$E$93)+63.1579*EXP(-0.19*AS$58))/(Fperm_SI_Woolf2021!$E$9:$E$93-AS$58))*(AS$58-Fperm_SI_Woolf2021!$E$9:$E$93)/10))) + Fperm_SI_Woolf2021!$H$9:$H$93*EXP(-Fperm_SI_Woolf2021!$K$9:$K$93*$C118*IF(AS$58=Fperm_SI_Woolf2021!$E$9:$E$93,1,EXP(LN((1.1*(Fperm_SI_Woolf2021!$E$9:$E$93-AS$58)-63.1579*EXP(-0.19*Fperm_SI_Woolf2021!$E$9:$E$93)+63.1579*EXP(-0.19*AS$58))/(Fperm_SI_Woolf2021!$E$9:$E$93-AS$58))*(AS$58-Fperm_SI_Woolf2021!$E$9:$E$93)/10))),Fperm_SI_Woolf2021!$D$9:$D$93))</f>
        <v>0.24045430110889765</v>
      </c>
      <c r="AT118" s="51" cm="1">
        <f t="array" ref="AT118">MIN(1,SLOPE(Fperm_SI_Woolf2021!$F$9:$F$93*EXP(-Fperm_SI_Woolf2021!$I$9:$I$93*$C118*IF(AT$58=Fperm_SI_Woolf2021!$E$9:$E$93,1,EXP(LN((1.1*(Fperm_SI_Woolf2021!$E$9:$E$93-AT$58)-63.1579*EXP(-0.19*Fperm_SI_Woolf2021!$E$9:$E$93)+63.1579*EXP(-0.19*AT$58))/(Fperm_SI_Woolf2021!$E$9:$E$93-AT$58))*(AT$58-Fperm_SI_Woolf2021!$E$9:$E$93)/10))) + Fperm_SI_Woolf2021!$G$9:$G$93*EXP(-Fperm_SI_Woolf2021!$J$9:$J$93*$C118*IF(AT$58=Fperm_SI_Woolf2021!$E$9:$E$93,1,EXP(LN((1.1*(Fperm_SI_Woolf2021!$E$9:$E$93-AT$58)-63.1579*EXP(-0.19*Fperm_SI_Woolf2021!$E$9:$E$93)+63.1579*EXP(-0.19*AT$58))/(Fperm_SI_Woolf2021!$E$9:$E$93-AT$58))*(AT$58-Fperm_SI_Woolf2021!$E$9:$E$93)/10))) + Fperm_SI_Woolf2021!$H$9:$H$93*EXP(-Fperm_SI_Woolf2021!$K$9:$K$93*$C118*IF(AT$58=Fperm_SI_Woolf2021!$E$9:$E$93,1,EXP(LN((1.1*(Fperm_SI_Woolf2021!$E$9:$E$93-AT$58)-63.1579*EXP(-0.19*Fperm_SI_Woolf2021!$E$9:$E$93)+63.1579*EXP(-0.19*AT$58))/(Fperm_SI_Woolf2021!$E$9:$E$93-AT$58))*(AT$58-Fperm_SI_Woolf2021!$E$9:$E$93)/10))),Fperm_SI_Woolf2021!$D$9:$D$93)*AT$57+INTERCEPT(Fperm_SI_Woolf2021!$F$9:$F$93*EXP(-Fperm_SI_Woolf2021!$I$9:$I$93*$C118*IF(AT$58=Fperm_SI_Woolf2021!$E$9:$E$93,1,EXP(LN((1.1*(Fperm_SI_Woolf2021!$E$9:$E$93-AT$58)-63.1579*EXP(-0.19*Fperm_SI_Woolf2021!$E$9:$E$93)+63.1579*EXP(-0.19*AT$58))/(Fperm_SI_Woolf2021!$E$9:$E$93-AT$58))*(AT$58-Fperm_SI_Woolf2021!$E$9:$E$93)/10))) + Fperm_SI_Woolf2021!$G$9:$G$93*EXP(-Fperm_SI_Woolf2021!$J$9:$J$93*$C118*IF(AT$58=Fperm_SI_Woolf2021!$E$9:$E$93,1,EXP(LN((1.1*(Fperm_SI_Woolf2021!$E$9:$E$93-AT$58)-63.1579*EXP(-0.19*Fperm_SI_Woolf2021!$E$9:$E$93)+63.1579*EXP(-0.19*AT$58))/(Fperm_SI_Woolf2021!$E$9:$E$93-AT$58))*(AT$58-Fperm_SI_Woolf2021!$E$9:$E$93)/10))) + Fperm_SI_Woolf2021!$H$9:$H$93*EXP(-Fperm_SI_Woolf2021!$K$9:$K$93*$C118*IF(AT$58=Fperm_SI_Woolf2021!$E$9:$E$93,1,EXP(LN((1.1*(Fperm_SI_Woolf2021!$E$9:$E$93-AT$58)-63.1579*EXP(-0.19*Fperm_SI_Woolf2021!$E$9:$E$93)+63.1579*EXP(-0.19*AT$58))/(Fperm_SI_Woolf2021!$E$9:$E$93-AT$58))*(AT$58-Fperm_SI_Woolf2021!$E$9:$E$93)/10))),Fperm_SI_Woolf2021!$D$9:$D$93))</f>
        <v>0.21797617372076095</v>
      </c>
      <c r="AU118" s="51" cm="1">
        <f t="array" ref="AU118">MIN(1,SLOPE(Fperm_SI_Woolf2021!$F$9:$F$93*EXP(-Fperm_SI_Woolf2021!$I$9:$I$93*$C118*IF(AU$58=Fperm_SI_Woolf2021!$E$9:$E$93,1,EXP(LN((1.1*(Fperm_SI_Woolf2021!$E$9:$E$93-AU$58)-63.1579*EXP(-0.19*Fperm_SI_Woolf2021!$E$9:$E$93)+63.1579*EXP(-0.19*AU$58))/(Fperm_SI_Woolf2021!$E$9:$E$93-AU$58))*(AU$58-Fperm_SI_Woolf2021!$E$9:$E$93)/10))) + Fperm_SI_Woolf2021!$G$9:$G$93*EXP(-Fperm_SI_Woolf2021!$J$9:$J$93*$C118*IF(AU$58=Fperm_SI_Woolf2021!$E$9:$E$93,1,EXP(LN((1.1*(Fperm_SI_Woolf2021!$E$9:$E$93-AU$58)-63.1579*EXP(-0.19*Fperm_SI_Woolf2021!$E$9:$E$93)+63.1579*EXP(-0.19*AU$58))/(Fperm_SI_Woolf2021!$E$9:$E$93-AU$58))*(AU$58-Fperm_SI_Woolf2021!$E$9:$E$93)/10))) + Fperm_SI_Woolf2021!$H$9:$H$93*EXP(-Fperm_SI_Woolf2021!$K$9:$K$93*$C118*IF(AU$58=Fperm_SI_Woolf2021!$E$9:$E$93,1,EXP(LN((1.1*(Fperm_SI_Woolf2021!$E$9:$E$93-AU$58)-63.1579*EXP(-0.19*Fperm_SI_Woolf2021!$E$9:$E$93)+63.1579*EXP(-0.19*AU$58))/(Fperm_SI_Woolf2021!$E$9:$E$93-AU$58))*(AU$58-Fperm_SI_Woolf2021!$E$9:$E$93)/10))),Fperm_SI_Woolf2021!$D$9:$D$93)*AU$57+INTERCEPT(Fperm_SI_Woolf2021!$F$9:$F$93*EXP(-Fperm_SI_Woolf2021!$I$9:$I$93*$C118*IF(AU$58=Fperm_SI_Woolf2021!$E$9:$E$93,1,EXP(LN((1.1*(Fperm_SI_Woolf2021!$E$9:$E$93-AU$58)-63.1579*EXP(-0.19*Fperm_SI_Woolf2021!$E$9:$E$93)+63.1579*EXP(-0.19*AU$58))/(Fperm_SI_Woolf2021!$E$9:$E$93-AU$58))*(AU$58-Fperm_SI_Woolf2021!$E$9:$E$93)/10))) + Fperm_SI_Woolf2021!$G$9:$G$93*EXP(-Fperm_SI_Woolf2021!$J$9:$J$93*$C118*IF(AU$58=Fperm_SI_Woolf2021!$E$9:$E$93,1,EXP(LN((1.1*(Fperm_SI_Woolf2021!$E$9:$E$93-AU$58)-63.1579*EXP(-0.19*Fperm_SI_Woolf2021!$E$9:$E$93)+63.1579*EXP(-0.19*AU$58))/(Fperm_SI_Woolf2021!$E$9:$E$93-AU$58))*(AU$58-Fperm_SI_Woolf2021!$E$9:$E$93)/10))) + Fperm_SI_Woolf2021!$H$9:$H$93*EXP(-Fperm_SI_Woolf2021!$K$9:$K$93*$C118*IF(AU$58=Fperm_SI_Woolf2021!$E$9:$E$93,1,EXP(LN((1.1*(Fperm_SI_Woolf2021!$E$9:$E$93-AU$58)-63.1579*EXP(-0.19*Fperm_SI_Woolf2021!$E$9:$E$93)+63.1579*EXP(-0.19*AU$58))/(Fperm_SI_Woolf2021!$E$9:$E$93-AU$58))*(AU$58-Fperm_SI_Woolf2021!$E$9:$E$93)/10))),Fperm_SI_Woolf2021!$D$9:$D$93))</f>
        <v>0.1954980463326243</v>
      </c>
      <c r="AV118" s="51" cm="1">
        <f t="array" ref="AV118">MIN(1,SLOPE(Fperm_SI_Woolf2021!$F$9:$F$93*EXP(-Fperm_SI_Woolf2021!$I$9:$I$93*$C118*IF(AV$58=Fperm_SI_Woolf2021!$E$9:$E$93,1,EXP(LN((1.1*(Fperm_SI_Woolf2021!$E$9:$E$93-AV$58)-63.1579*EXP(-0.19*Fperm_SI_Woolf2021!$E$9:$E$93)+63.1579*EXP(-0.19*AV$58))/(Fperm_SI_Woolf2021!$E$9:$E$93-AV$58))*(AV$58-Fperm_SI_Woolf2021!$E$9:$E$93)/10))) + Fperm_SI_Woolf2021!$G$9:$G$93*EXP(-Fperm_SI_Woolf2021!$J$9:$J$93*$C118*IF(AV$58=Fperm_SI_Woolf2021!$E$9:$E$93,1,EXP(LN((1.1*(Fperm_SI_Woolf2021!$E$9:$E$93-AV$58)-63.1579*EXP(-0.19*Fperm_SI_Woolf2021!$E$9:$E$93)+63.1579*EXP(-0.19*AV$58))/(Fperm_SI_Woolf2021!$E$9:$E$93-AV$58))*(AV$58-Fperm_SI_Woolf2021!$E$9:$E$93)/10))) + Fperm_SI_Woolf2021!$H$9:$H$93*EXP(-Fperm_SI_Woolf2021!$K$9:$K$93*$C118*IF(AV$58=Fperm_SI_Woolf2021!$E$9:$E$93,1,EXP(LN((1.1*(Fperm_SI_Woolf2021!$E$9:$E$93-AV$58)-63.1579*EXP(-0.19*Fperm_SI_Woolf2021!$E$9:$E$93)+63.1579*EXP(-0.19*AV$58))/(Fperm_SI_Woolf2021!$E$9:$E$93-AV$58))*(AV$58-Fperm_SI_Woolf2021!$E$9:$E$93)/10))),Fperm_SI_Woolf2021!$D$9:$D$93)*AV$57+INTERCEPT(Fperm_SI_Woolf2021!$F$9:$F$93*EXP(-Fperm_SI_Woolf2021!$I$9:$I$93*$C118*IF(AV$58=Fperm_SI_Woolf2021!$E$9:$E$93,1,EXP(LN((1.1*(Fperm_SI_Woolf2021!$E$9:$E$93-AV$58)-63.1579*EXP(-0.19*Fperm_SI_Woolf2021!$E$9:$E$93)+63.1579*EXP(-0.19*AV$58))/(Fperm_SI_Woolf2021!$E$9:$E$93-AV$58))*(AV$58-Fperm_SI_Woolf2021!$E$9:$E$93)/10))) + Fperm_SI_Woolf2021!$G$9:$G$93*EXP(-Fperm_SI_Woolf2021!$J$9:$J$93*$C118*IF(AV$58=Fperm_SI_Woolf2021!$E$9:$E$93,1,EXP(LN((1.1*(Fperm_SI_Woolf2021!$E$9:$E$93-AV$58)-63.1579*EXP(-0.19*Fperm_SI_Woolf2021!$E$9:$E$93)+63.1579*EXP(-0.19*AV$58))/(Fperm_SI_Woolf2021!$E$9:$E$93-AV$58))*(AV$58-Fperm_SI_Woolf2021!$E$9:$E$93)/10))) + Fperm_SI_Woolf2021!$H$9:$H$93*EXP(-Fperm_SI_Woolf2021!$K$9:$K$93*$C118*IF(AV$58=Fperm_SI_Woolf2021!$E$9:$E$93,1,EXP(LN((1.1*(Fperm_SI_Woolf2021!$E$9:$E$93-AV$58)-63.1579*EXP(-0.19*Fperm_SI_Woolf2021!$E$9:$E$93)+63.1579*EXP(-0.19*AV$58))/(Fperm_SI_Woolf2021!$E$9:$E$93-AV$58))*(AV$58-Fperm_SI_Woolf2021!$E$9:$E$93)/10))),Fperm_SI_Woolf2021!$D$9:$D$93))</f>
        <v>0.17301991894448759</v>
      </c>
      <c r="AW118" s="51" cm="1">
        <f t="array" ref="AW118">MIN(1,SLOPE(Fperm_SI_Woolf2021!$F$9:$F$93*EXP(-Fperm_SI_Woolf2021!$I$9:$I$93*$C118*IF(AW$58=Fperm_SI_Woolf2021!$E$9:$E$93,1,EXP(LN((1.1*(Fperm_SI_Woolf2021!$E$9:$E$93-AW$58)-63.1579*EXP(-0.19*Fperm_SI_Woolf2021!$E$9:$E$93)+63.1579*EXP(-0.19*AW$58))/(Fperm_SI_Woolf2021!$E$9:$E$93-AW$58))*(AW$58-Fperm_SI_Woolf2021!$E$9:$E$93)/10))) + Fperm_SI_Woolf2021!$G$9:$G$93*EXP(-Fperm_SI_Woolf2021!$J$9:$J$93*$C118*IF(AW$58=Fperm_SI_Woolf2021!$E$9:$E$93,1,EXP(LN((1.1*(Fperm_SI_Woolf2021!$E$9:$E$93-AW$58)-63.1579*EXP(-0.19*Fperm_SI_Woolf2021!$E$9:$E$93)+63.1579*EXP(-0.19*AW$58))/(Fperm_SI_Woolf2021!$E$9:$E$93-AW$58))*(AW$58-Fperm_SI_Woolf2021!$E$9:$E$93)/10))) + Fperm_SI_Woolf2021!$H$9:$H$93*EXP(-Fperm_SI_Woolf2021!$K$9:$K$93*$C118*IF(AW$58=Fperm_SI_Woolf2021!$E$9:$E$93,1,EXP(LN((1.1*(Fperm_SI_Woolf2021!$E$9:$E$93-AW$58)-63.1579*EXP(-0.19*Fperm_SI_Woolf2021!$E$9:$E$93)+63.1579*EXP(-0.19*AW$58))/(Fperm_SI_Woolf2021!$E$9:$E$93-AW$58))*(AW$58-Fperm_SI_Woolf2021!$E$9:$E$93)/10))),Fperm_SI_Woolf2021!$D$9:$D$93)*AW$57+INTERCEPT(Fperm_SI_Woolf2021!$F$9:$F$93*EXP(-Fperm_SI_Woolf2021!$I$9:$I$93*$C118*IF(AW$58=Fperm_SI_Woolf2021!$E$9:$E$93,1,EXP(LN((1.1*(Fperm_SI_Woolf2021!$E$9:$E$93-AW$58)-63.1579*EXP(-0.19*Fperm_SI_Woolf2021!$E$9:$E$93)+63.1579*EXP(-0.19*AW$58))/(Fperm_SI_Woolf2021!$E$9:$E$93-AW$58))*(AW$58-Fperm_SI_Woolf2021!$E$9:$E$93)/10))) + Fperm_SI_Woolf2021!$G$9:$G$93*EXP(-Fperm_SI_Woolf2021!$J$9:$J$93*$C118*IF(AW$58=Fperm_SI_Woolf2021!$E$9:$E$93,1,EXP(LN((1.1*(Fperm_SI_Woolf2021!$E$9:$E$93-AW$58)-63.1579*EXP(-0.19*Fperm_SI_Woolf2021!$E$9:$E$93)+63.1579*EXP(-0.19*AW$58))/(Fperm_SI_Woolf2021!$E$9:$E$93-AW$58))*(AW$58-Fperm_SI_Woolf2021!$E$9:$E$93)/10))) + Fperm_SI_Woolf2021!$H$9:$H$93*EXP(-Fperm_SI_Woolf2021!$K$9:$K$93*$C118*IF(AW$58=Fperm_SI_Woolf2021!$E$9:$E$93,1,EXP(LN((1.1*(Fperm_SI_Woolf2021!$E$9:$E$93-AW$58)-63.1579*EXP(-0.19*Fperm_SI_Woolf2021!$E$9:$E$93)+63.1579*EXP(-0.19*AW$58))/(Fperm_SI_Woolf2021!$E$9:$E$93-AW$58))*(AW$58-Fperm_SI_Woolf2021!$E$9:$E$93)/10))),Fperm_SI_Woolf2021!$D$9:$D$93))</f>
        <v>0.40195527068862363</v>
      </c>
      <c r="AX118" s="51" cm="1">
        <f t="array" ref="AX118">MIN(1,SLOPE(Fperm_SI_Woolf2021!$F$9:$F$93*EXP(-Fperm_SI_Woolf2021!$I$9:$I$93*$C118*IF(AX$58=Fperm_SI_Woolf2021!$E$9:$E$93,1,EXP(LN((1.1*(Fperm_SI_Woolf2021!$E$9:$E$93-AX$58)-63.1579*EXP(-0.19*Fperm_SI_Woolf2021!$E$9:$E$93)+63.1579*EXP(-0.19*AX$58))/(Fperm_SI_Woolf2021!$E$9:$E$93-AX$58))*(AX$58-Fperm_SI_Woolf2021!$E$9:$E$93)/10))) + Fperm_SI_Woolf2021!$G$9:$G$93*EXP(-Fperm_SI_Woolf2021!$J$9:$J$93*$C118*IF(AX$58=Fperm_SI_Woolf2021!$E$9:$E$93,1,EXP(LN((1.1*(Fperm_SI_Woolf2021!$E$9:$E$93-AX$58)-63.1579*EXP(-0.19*Fperm_SI_Woolf2021!$E$9:$E$93)+63.1579*EXP(-0.19*AX$58))/(Fperm_SI_Woolf2021!$E$9:$E$93-AX$58))*(AX$58-Fperm_SI_Woolf2021!$E$9:$E$93)/10))) + Fperm_SI_Woolf2021!$H$9:$H$93*EXP(-Fperm_SI_Woolf2021!$K$9:$K$93*$C118*IF(AX$58=Fperm_SI_Woolf2021!$E$9:$E$93,1,EXP(LN((1.1*(Fperm_SI_Woolf2021!$E$9:$E$93-AX$58)-63.1579*EXP(-0.19*Fperm_SI_Woolf2021!$E$9:$E$93)+63.1579*EXP(-0.19*AX$58))/(Fperm_SI_Woolf2021!$E$9:$E$93-AX$58))*(AX$58-Fperm_SI_Woolf2021!$E$9:$E$93)/10))),Fperm_SI_Woolf2021!$D$9:$D$93)*AX$57+INTERCEPT(Fperm_SI_Woolf2021!$F$9:$F$93*EXP(-Fperm_SI_Woolf2021!$I$9:$I$93*$C118*IF(AX$58=Fperm_SI_Woolf2021!$E$9:$E$93,1,EXP(LN((1.1*(Fperm_SI_Woolf2021!$E$9:$E$93-AX$58)-63.1579*EXP(-0.19*Fperm_SI_Woolf2021!$E$9:$E$93)+63.1579*EXP(-0.19*AX$58))/(Fperm_SI_Woolf2021!$E$9:$E$93-AX$58))*(AX$58-Fperm_SI_Woolf2021!$E$9:$E$93)/10))) + Fperm_SI_Woolf2021!$G$9:$G$93*EXP(-Fperm_SI_Woolf2021!$J$9:$J$93*$C118*IF(AX$58=Fperm_SI_Woolf2021!$E$9:$E$93,1,EXP(LN((1.1*(Fperm_SI_Woolf2021!$E$9:$E$93-AX$58)-63.1579*EXP(-0.19*Fperm_SI_Woolf2021!$E$9:$E$93)+63.1579*EXP(-0.19*AX$58))/(Fperm_SI_Woolf2021!$E$9:$E$93-AX$58))*(AX$58-Fperm_SI_Woolf2021!$E$9:$E$93)/10))) + Fperm_SI_Woolf2021!$H$9:$H$93*EXP(-Fperm_SI_Woolf2021!$K$9:$K$93*$C118*IF(AX$58=Fperm_SI_Woolf2021!$E$9:$E$93,1,EXP(LN((1.1*(Fperm_SI_Woolf2021!$E$9:$E$93-AX$58)-63.1579*EXP(-0.19*Fperm_SI_Woolf2021!$E$9:$E$93)+63.1579*EXP(-0.19*AX$58))/(Fperm_SI_Woolf2021!$E$9:$E$93-AX$58))*(AX$58-Fperm_SI_Woolf2021!$E$9:$E$93)/10))),Fperm_SI_Woolf2021!$D$9:$D$93))</f>
        <v>0.38305424130298138</v>
      </c>
      <c r="AY118" s="51" cm="1">
        <f t="array" ref="AY118">MIN(1,SLOPE(Fperm_SI_Woolf2021!$F$9:$F$93*EXP(-Fperm_SI_Woolf2021!$I$9:$I$93*$C118*IF(AY$58=Fperm_SI_Woolf2021!$E$9:$E$93,1,EXP(LN((1.1*(Fperm_SI_Woolf2021!$E$9:$E$93-AY$58)-63.1579*EXP(-0.19*Fperm_SI_Woolf2021!$E$9:$E$93)+63.1579*EXP(-0.19*AY$58))/(Fperm_SI_Woolf2021!$E$9:$E$93-AY$58))*(AY$58-Fperm_SI_Woolf2021!$E$9:$E$93)/10))) + Fperm_SI_Woolf2021!$G$9:$G$93*EXP(-Fperm_SI_Woolf2021!$J$9:$J$93*$C118*IF(AY$58=Fperm_SI_Woolf2021!$E$9:$E$93,1,EXP(LN((1.1*(Fperm_SI_Woolf2021!$E$9:$E$93-AY$58)-63.1579*EXP(-0.19*Fperm_SI_Woolf2021!$E$9:$E$93)+63.1579*EXP(-0.19*AY$58))/(Fperm_SI_Woolf2021!$E$9:$E$93-AY$58))*(AY$58-Fperm_SI_Woolf2021!$E$9:$E$93)/10))) + Fperm_SI_Woolf2021!$H$9:$H$93*EXP(-Fperm_SI_Woolf2021!$K$9:$K$93*$C118*IF(AY$58=Fperm_SI_Woolf2021!$E$9:$E$93,1,EXP(LN((1.1*(Fperm_SI_Woolf2021!$E$9:$E$93-AY$58)-63.1579*EXP(-0.19*Fperm_SI_Woolf2021!$E$9:$E$93)+63.1579*EXP(-0.19*AY$58))/(Fperm_SI_Woolf2021!$E$9:$E$93-AY$58))*(AY$58-Fperm_SI_Woolf2021!$E$9:$E$93)/10))),Fperm_SI_Woolf2021!$D$9:$D$93)*AY$57+INTERCEPT(Fperm_SI_Woolf2021!$F$9:$F$93*EXP(-Fperm_SI_Woolf2021!$I$9:$I$93*$C118*IF(AY$58=Fperm_SI_Woolf2021!$E$9:$E$93,1,EXP(LN((1.1*(Fperm_SI_Woolf2021!$E$9:$E$93-AY$58)-63.1579*EXP(-0.19*Fperm_SI_Woolf2021!$E$9:$E$93)+63.1579*EXP(-0.19*AY$58))/(Fperm_SI_Woolf2021!$E$9:$E$93-AY$58))*(AY$58-Fperm_SI_Woolf2021!$E$9:$E$93)/10))) + Fperm_SI_Woolf2021!$G$9:$G$93*EXP(-Fperm_SI_Woolf2021!$J$9:$J$93*$C118*IF(AY$58=Fperm_SI_Woolf2021!$E$9:$E$93,1,EXP(LN((1.1*(Fperm_SI_Woolf2021!$E$9:$E$93-AY$58)-63.1579*EXP(-0.19*Fperm_SI_Woolf2021!$E$9:$E$93)+63.1579*EXP(-0.19*AY$58))/(Fperm_SI_Woolf2021!$E$9:$E$93-AY$58))*(AY$58-Fperm_SI_Woolf2021!$E$9:$E$93)/10))) + Fperm_SI_Woolf2021!$H$9:$H$93*EXP(-Fperm_SI_Woolf2021!$K$9:$K$93*$C118*IF(AY$58=Fperm_SI_Woolf2021!$E$9:$E$93,1,EXP(LN((1.1*(Fperm_SI_Woolf2021!$E$9:$E$93-AY$58)-63.1579*EXP(-0.19*Fperm_SI_Woolf2021!$E$9:$E$93)+63.1579*EXP(-0.19*AY$58))/(Fperm_SI_Woolf2021!$E$9:$E$93-AY$58))*(AY$58-Fperm_SI_Woolf2021!$E$9:$E$93)/10))),Fperm_SI_Woolf2021!$D$9:$D$93))</f>
        <v>0.36415321191733907</v>
      </c>
      <c r="AZ118" s="51" cm="1">
        <f t="array" ref="AZ118">MIN(1,SLOPE(Fperm_SI_Woolf2021!$F$9:$F$93*EXP(-Fperm_SI_Woolf2021!$I$9:$I$93*$C118*IF(AZ$58=Fperm_SI_Woolf2021!$E$9:$E$93,1,EXP(LN((1.1*(Fperm_SI_Woolf2021!$E$9:$E$93-AZ$58)-63.1579*EXP(-0.19*Fperm_SI_Woolf2021!$E$9:$E$93)+63.1579*EXP(-0.19*AZ$58))/(Fperm_SI_Woolf2021!$E$9:$E$93-AZ$58))*(AZ$58-Fperm_SI_Woolf2021!$E$9:$E$93)/10))) + Fperm_SI_Woolf2021!$G$9:$G$93*EXP(-Fperm_SI_Woolf2021!$J$9:$J$93*$C118*IF(AZ$58=Fperm_SI_Woolf2021!$E$9:$E$93,1,EXP(LN((1.1*(Fperm_SI_Woolf2021!$E$9:$E$93-AZ$58)-63.1579*EXP(-0.19*Fperm_SI_Woolf2021!$E$9:$E$93)+63.1579*EXP(-0.19*AZ$58))/(Fperm_SI_Woolf2021!$E$9:$E$93-AZ$58))*(AZ$58-Fperm_SI_Woolf2021!$E$9:$E$93)/10))) + Fperm_SI_Woolf2021!$H$9:$H$93*EXP(-Fperm_SI_Woolf2021!$K$9:$K$93*$C118*IF(AZ$58=Fperm_SI_Woolf2021!$E$9:$E$93,1,EXP(LN((1.1*(Fperm_SI_Woolf2021!$E$9:$E$93-AZ$58)-63.1579*EXP(-0.19*Fperm_SI_Woolf2021!$E$9:$E$93)+63.1579*EXP(-0.19*AZ$58))/(Fperm_SI_Woolf2021!$E$9:$E$93-AZ$58))*(AZ$58-Fperm_SI_Woolf2021!$E$9:$E$93)/10))),Fperm_SI_Woolf2021!$D$9:$D$93)*AZ$57+INTERCEPT(Fperm_SI_Woolf2021!$F$9:$F$93*EXP(-Fperm_SI_Woolf2021!$I$9:$I$93*$C118*IF(AZ$58=Fperm_SI_Woolf2021!$E$9:$E$93,1,EXP(LN((1.1*(Fperm_SI_Woolf2021!$E$9:$E$93-AZ$58)-63.1579*EXP(-0.19*Fperm_SI_Woolf2021!$E$9:$E$93)+63.1579*EXP(-0.19*AZ$58))/(Fperm_SI_Woolf2021!$E$9:$E$93-AZ$58))*(AZ$58-Fperm_SI_Woolf2021!$E$9:$E$93)/10))) + Fperm_SI_Woolf2021!$G$9:$G$93*EXP(-Fperm_SI_Woolf2021!$J$9:$J$93*$C118*IF(AZ$58=Fperm_SI_Woolf2021!$E$9:$E$93,1,EXP(LN((1.1*(Fperm_SI_Woolf2021!$E$9:$E$93-AZ$58)-63.1579*EXP(-0.19*Fperm_SI_Woolf2021!$E$9:$E$93)+63.1579*EXP(-0.19*AZ$58))/(Fperm_SI_Woolf2021!$E$9:$E$93-AZ$58))*(AZ$58-Fperm_SI_Woolf2021!$E$9:$E$93)/10))) + Fperm_SI_Woolf2021!$H$9:$H$93*EXP(-Fperm_SI_Woolf2021!$K$9:$K$93*$C118*IF(AZ$58=Fperm_SI_Woolf2021!$E$9:$E$93,1,EXP(LN((1.1*(Fperm_SI_Woolf2021!$E$9:$E$93-AZ$58)-63.1579*EXP(-0.19*Fperm_SI_Woolf2021!$E$9:$E$93)+63.1579*EXP(-0.19*AZ$58))/(Fperm_SI_Woolf2021!$E$9:$E$93-AZ$58))*(AZ$58-Fperm_SI_Woolf2021!$E$9:$E$93)/10))),Fperm_SI_Woolf2021!$D$9:$D$93))</f>
        <v>0.34525218253169682</v>
      </c>
      <c r="BA118" s="51" cm="1">
        <f t="array" ref="BA118">MIN(1,SLOPE(Fperm_SI_Woolf2021!$F$9:$F$93*EXP(-Fperm_SI_Woolf2021!$I$9:$I$93*$C118*IF(BA$58=Fperm_SI_Woolf2021!$E$9:$E$93,1,EXP(LN((1.1*(Fperm_SI_Woolf2021!$E$9:$E$93-BA$58)-63.1579*EXP(-0.19*Fperm_SI_Woolf2021!$E$9:$E$93)+63.1579*EXP(-0.19*BA$58))/(Fperm_SI_Woolf2021!$E$9:$E$93-BA$58))*(BA$58-Fperm_SI_Woolf2021!$E$9:$E$93)/10))) + Fperm_SI_Woolf2021!$G$9:$G$93*EXP(-Fperm_SI_Woolf2021!$J$9:$J$93*$C118*IF(BA$58=Fperm_SI_Woolf2021!$E$9:$E$93,1,EXP(LN((1.1*(Fperm_SI_Woolf2021!$E$9:$E$93-BA$58)-63.1579*EXP(-0.19*Fperm_SI_Woolf2021!$E$9:$E$93)+63.1579*EXP(-0.19*BA$58))/(Fperm_SI_Woolf2021!$E$9:$E$93-BA$58))*(BA$58-Fperm_SI_Woolf2021!$E$9:$E$93)/10))) + Fperm_SI_Woolf2021!$H$9:$H$93*EXP(-Fperm_SI_Woolf2021!$K$9:$K$93*$C118*IF(BA$58=Fperm_SI_Woolf2021!$E$9:$E$93,1,EXP(LN((1.1*(Fperm_SI_Woolf2021!$E$9:$E$93-BA$58)-63.1579*EXP(-0.19*Fperm_SI_Woolf2021!$E$9:$E$93)+63.1579*EXP(-0.19*BA$58))/(Fperm_SI_Woolf2021!$E$9:$E$93-BA$58))*(BA$58-Fperm_SI_Woolf2021!$E$9:$E$93)/10))),Fperm_SI_Woolf2021!$D$9:$D$93)*BA$57+INTERCEPT(Fperm_SI_Woolf2021!$F$9:$F$93*EXP(-Fperm_SI_Woolf2021!$I$9:$I$93*$C118*IF(BA$58=Fperm_SI_Woolf2021!$E$9:$E$93,1,EXP(LN((1.1*(Fperm_SI_Woolf2021!$E$9:$E$93-BA$58)-63.1579*EXP(-0.19*Fperm_SI_Woolf2021!$E$9:$E$93)+63.1579*EXP(-0.19*BA$58))/(Fperm_SI_Woolf2021!$E$9:$E$93-BA$58))*(BA$58-Fperm_SI_Woolf2021!$E$9:$E$93)/10))) + Fperm_SI_Woolf2021!$G$9:$G$93*EXP(-Fperm_SI_Woolf2021!$J$9:$J$93*$C118*IF(BA$58=Fperm_SI_Woolf2021!$E$9:$E$93,1,EXP(LN((1.1*(Fperm_SI_Woolf2021!$E$9:$E$93-BA$58)-63.1579*EXP(-0.19*Fperm_SI_Woolf2021!$E$9:$E$93)+63.1579*EXP(-0.19*BA$58))/(Fperm_SI_Woolf2021!$E$9:$E$93-BA$58))*(BA$58-Fperm_SI_Woolf2021!$E$9:$E$93)/10))) + Fperm_SI_Woolf2021!$H$9:$H$93*EXP(-Fperm_SI_Woolf2021!$K$9:$K$93*$C118*IF(BA$58=Fperm_SI_Woolf2021!$E$9:$E$93,1,EXP(LN((1.1*(Fperm_SI_Woolf2021!$E$9:$E$93-BA$58)-63.1579*EXP(-0.19*Fperm_SI_Woolf2021!$E$9:$E$93)+63.1579*EXP(-0.19*BA$58))/(Fperm_SI_Woolf2021!$E$9:$E$93-BA$58))*(BA$58-Fperm_SI_Woolf2021!$E$9:$E$93)/10))),Fperm_SI_Woolf2021!$D$9:$D$93))</f>
        <v>0.32635115314605456</v>
      </c>
      <c r="BB118" s="51" cm="1">
        <f t="array" ref="BB118">MIN(1,SLOPE(Fperm_SI_Woolf2021!$F$9:$F$93*EXP(-Fperm_SI_Woolf2021!$I$9:$I$93*$C118*IF(BB$58=Fperm_SI_Woolf2021!$E$9:$E$93,1,EXP(LN((1.1*(Fperm_SI_Woolf2021!$E$9:$E$93-BB$58)-63.1579*EXP(-0.19*Fperm_SI_Woolf2021!$E$9:$E$93)+63.1579*EXP(-0.19*BB$58))/(Fperm_SI_Woolf2021!$E$9:$E$93-BB$58))*(BB$58-Fperm_SI_Woolf2021!$E$9:$E$93)/10))) + Fperm_SI_Woolf2021!$G$9:$G$93*EXP(-Fperm_SI_Woolf2021!$J$9:$J$93*$C118*IF(BB$58=Fperm_SI_Woolf2021!$E$9:$E$93,1,EXP(LN((1.1*(Fperm_SI_Woolf2021!$E$9:$E$93-BB$58)-63.1579*EXP(-0.19*Fperm_SI_Woolf2021!$E$9:$E$93)+63.1579*EXP(-0.19*BB$58))/(Fperm_SI_Woolf2021!$E$9:$E$93-BB$58))*(BB$58-Fperm_SI_Woolf2021!$E$9:$E$93)/10))) + Fperm_SI_Woolf2021!$H$9:$H$93*EXP(-Fperm_SI_Woolf2021!$K$9:$K$93*$C118*IF(BB$58=Fperm_SI_Woolf2021!$E$9:$E$93,1,EXP(LN((1.1*(Fperm_SI_Woolf2021!$E$9:$E$93-BB$58)-63.1579*EXP(-0.19*Fperm_SI_Woolf2021!$E$9:$E$93)+63.1579*EXP(-0.19*BB$58))/(Fperm_SI_Woolf2021!$E$9:$E$93-BB$58))*(BB$58-Fperm_SI_Woolf2021!$E$9:$E$93)/10))),Fperm_SI_Woolf2021!$D$9:$D$93)*BB$57+INTERCEPT(Fperm_SI_Woolf2021!$F$9:$F$93*EXP(-Fperm_SI_Woolf2021!$I$9:$I$93*$C118*IF(BB$58=Fperm_SI_Woolf2021!$E$9:$E$93,1,EXP(LN((1.1*(Fperm_SI_Woolf2021!$E$9:$E$93-BB$58)-63.1579*EXP(-0.19*Fperm_SI_Woolf2021!$E$9:$E$93)+63.1579*EXP(-0.19*BB$58))/(Fperm_SI_Woolf2021!$E$9:$E$93-BB$58))*(BB$58-Fperm_SI_Woolf2021!$E$9:$E$93)/10))) + Fperm_SI_Woolf2021!$G$9:$G$93*EXP(-Fperm_SI_Woolf2021!$J$9:$J$93*$C118*IF(BB$58=Fperm_SI_Woolf2021!$E$9:$E$93,1,EXP(LN((1.1*(Fperm_SI_Woolf2021!$E$9:$E$93-BB$58)-63.1579*EXP(-0.19*Fperm_SI_Woolf2021!$E$9:$E$93)+63.1579*EXP(-0.19*BB$58))/(Fperm_SI_Woolf2021!$E$9:$E$93-BB$58))*(BB$58-Fperm_SI_Woolf2021!$E$9:$E$93)/10))) + Fperm_SI_Woolf2021!$H$9:$H$93*EXP(-Fperm_SI_Woolf2021!$K$9:$K$93*$C118*IF(BB$58=Fperm_SI_Woolf2021!$E$9:$E$93,1,EXP(LN((1.1*(Fperm_SI_Woolf2021!$E$9:$E$93-BB$58)-63.1579*EXP(-0.19*Fperm_SI_Woolf2021!$E$9:$E$93)+63.1579*EXP(-0.19*BB$58))/(Fperm_SI_Woolf2021!$E$9:$E$93-BB$58))*(BB$58-Fperm_SI_Woolf2021!$E$9:$E$93)/10))),Fperm_SI_Woolf2021!$D$9:$D$93))</f>
        <v>0.30745012376041231</v>
      </c>
      <c r="BC118" s="51" cm="1">
        <f t="array" ref="BC118">MIN(1,SLOPE(Fperm_SI_Woolf2021!$F$9:$F$93*EXP(-Fperm_SI_Woolf2021!$I$9:$I$93*$C118*IF(BC$58=Fperm_SI_Woolf2021!$E$9:$E$93,1,EXP(LN((1.1*(Fperm_SI_Woolf2021!$E$9:$E$93-BC$58)-63.1579*EXP(-0.19*Fperm_SI_Woolf2021!$E$9:$E$93)+63.1579*EXP(-0.19*BC$58))/(Fperm_SI_Woolf2021!$E$9:$E$93-BC$58))*(BC$58-Fperm_SI_Woolf2021!$E$9:$E$93)/10))) + Fperm_SI_Woolf2021!$G$9:$G$93*EXP(-Fperm_SI_Woolf2021!$J$9:$J$93*$C118*IF(BC$58=Fperm_SI_Woolf2021!$E$9:$E$93,1,EXP(LN((1.1*(Fperm_SI_Woolf2021!$E$9:$E$93-BC$58)-63.1579*EXP(-0.19*Fperm_SI_Woolf2021!$E$9:$E$93)+63.1579*EXP(-0.19*BC$58))/(Fperm_SI_Woolf2021!$E$9:$E$93-BC$58))*(BC$58-Fperm_SI_Woolf2021!$E$9:$E$93)/10))) + Fperm_SI_Woolf2021!$H$9:$H$93*EXP(-Fperm_SI_Woolf2021!$K$9:$K$93*$C118*IF(BC$58=Fperm_SI_Woolf2021!$E$9:$E$93,1,EXP(LN((1.1*(Fperm_SI_Woolf2021!$E$9:$E$93-BC$58)-63.1579*EXP(-0.19*Fperm_SI_Woolf2021!$E$9:$E$93)+63.1579*EXP(-0.19*BC$58))/(Fperm_SI_Woolf2021!$E$9:$E$93-BC$58))*(BC$58-Fperm_SI_Woolf2021!$E$9:$E$93)/10))),Fperm_SI_Woolf2021!$D$9:$D$93)*BC$57+INTERCEPT(Fperm_SI_Woolf2021!$F$9:$F$93*EXP(-Fperm_SI_Woolf2021!$I$9:$I$93*$C118*IF(BC$58=Fperm_SI_Woolf2021!$E$9:$E$93,1,EXP(LN((1.1*(Fperm_SI_Woolf2021!$E$9:$E$93-BC$58)-63.1579*EXP(-0.19*Fperm_SI_Woolf2021!$E$9:$E$93)+63.1579*EXP(-0.19*BC$58))/(Fperm_SI_Woolf2021!$E$9:$E$93-BC$58))*(BC$58-Fperm_SI_Woolf2021!$E$9:$E$93)/10))) + Fperm_SI_Woolf2021!$G$9:$G$93*EXP(-Fperm_SI_Woolf2021!$J$9:$J$93*$C118*IF(BC$58=Fperm_SI_Woolf2021!$E$9:$E$93,1,EXP(LN((1.1*(Fperm_SI_Woolf2021!$E$9:$E$93-BC$58)-63.1579*EXP(-0.19*Fperm_SI_Woolf2021!$E$9:$E$93)+63.1579*EXP(-0.19*BC$58))/(Fperm_SI_Woolf2021!$E$9:$E$93-BC$58))*(BC$58-Fperm_SI_Woolf2021!$E$9:$E$93)/10))) + Fperm_SI_Woolf2021!$H$9:$H$93*EXP(-Fperm_SI_Woolf2021!$K$9:$K$93*$C118*IF(BC$58=Fperm_SI_Woolf2021!$E$9:$E$93,1,EXP(LN((1.1*(Fperm_SI_Woolf2021!$E$9:$E$93-BC$58)-63.1579*EXP(-0.19*Fperm_SI_Woolf2021!$E$9:$E$93)+63.1579*EXP(-0.19*BC$58))/(Fperm_SI_Woolf2021!$E$9:$E$93-BC$58))*(BC$58-Fperm_SI_Woolf2021!$E$9:$E$93)/10))),Fperm_SI_Woolf2021!$D$9:$D$93))</f>
        <v>0.28854909437477005</v>
      </c>
      <c r="BD118" s="51" cm="1">
        <f t="array" ref="BD118">MIN(1,SLOPE(Fperm_SI_Woolf2021!$F$9:$F$93*EXP(-Fperm_SI_Woolf2021!$I$9:$I$93*$C118*IF(BD$58=Fperm_SI_Woolf2021!$E$9:$E$93,1,EXP(LN((1.1*(Fperm_SI_Woolf2021!$E$9:$E$93-BD$58)-63.1579*EXP(-0.19*Fperm_SI_Woolf2021!$E$9:$E$93)+63.1579*EXP(-0.19*BD$58))/(Fperm_SI_Woolf2021!$E$9:$E$93-BD$58))*(BD$58-Fperm_SI_Woolf2021!$E$9:$E$93)/10))) + Fperm_SI_Woolf2021!$G$9:$G$93*EXP(-Fperm_SI_Woolf2021!$J$9:$J$93*$C118*IF(BD$58=Fperm_SI_Woolf2021!$E$9:$E$93,1,EXP(LN((1.1*(Fperm_SI_Woolf2021!$E$9:$E$93-BD$58)-63.1579*EXP(-0.19*Fperm_SI_Woolf2021!$E$9:$E$93)+63.1579*EXP(-0.19*BD$58))/(Fperm_SI_Woolf2021!$E$9:$E$93-BD$58))*(BD$58-Fperm_SI_Woolf2021!$E$9:$E$93)/10))) + Fperm_SI_Woolf2021!$H$9:$H$93*EXP(-Fperm_SI_Woolf2021!$K$9:$K$93*$C118*IF(BD$58=Fperm_SI_Woolf2021!$E$9:$E$93,1,EXP(LN((1.1*(Fperm_SI_Woolf2021!$E$9:$E$93-BD$58)-63.1579*EXP(-0.19*Fperm_SI_Woolf2021!$E$9:$E$93)+63.1579*EXP(-0.19*BD$58))/(Fperm_SI_Woolf2021!$E$9:$E$93-BD$58))*(BD$58-Fperm_SI_Woolf2021!$E$9:$E$93)/10))),Fperm_SI_Woolf2021!$D$9:$D$93)*BD$57+INTERCEPT(Fperm_SI_Woolf2021!$F$9:$F$93*EXP(-Fperm_SI_Woolf2021!$I$9:$I$93*$C118*IF(BD$58=Fperm_SI_Woolf2021!$E$9:$E$93,1,EXP(LN((1.1*(Fperm_SI_Woolf2021!$E$9:$E$93-BD$58)-63.1579*EXP(-0.19*Fperm_SI_Woolf2021!$E$9:$E$93)+63.1579*EXP(-0.19*BD$58))/(Fperm_SI_Woolf2021!$E$9:$E$93-BD$58))*(BD$58-Fperm_SI_Woolf2021!$E$9:$E$93)/10))) + Fperm_SI_Woolf2021!$G$9:$G$93*EXP(-Fperm_SI_Woolf2021!$J$9:$J$93*$C118*IF(BD$58=Fperm_SI_Woolf2021!$E$9:$E$93,1,EXP(LN((1.1*(Fperm_SI_Woolf2021!$E$9:$E$93-BD$58)-63.1579*EXP(-0.19*Fperm_SI_Woolf2021!$E$9:$E$93)+63.1579*EXP(-0.19*BD$58))/(Fperm_SI_Woolf2021!$E$9:$E$93-BD$58))*(BD$58-Fperm_SI_Woolf2021!$E$9:$E$93)/10))) + Fperm_SI_Woolf2021!$H$9:$H$93*EXP(-Fperm_SI_Woolf2021!$K$9:$K$93*$C118*IF(BD$58=Fperm_SI_Woolf2021!$E$9:$E$93,1,EXP(LN((1.1*(Fperm_SI_Woolf2021!$E$9:$E$93-BD$58)-63.1579*EXP(-0.19*Fperm_SI_Woolf2021!$E$9:$E$93)+63.1579*EXP(-0.19*BD$58))/(Fperm_SI_Woolf2021!$E$9:$E$93-BD$58))*(BD$58-Fperm_SI_Woolf2021!$E$9:$E$93)/10))),Fperm_SI_Woolf2021!$D$9:$D$93))</f>
        <v>0.2696480649891278</v>
      </c>
      <c r="BE118" s="51" cm="1">
        <f t="array" ref="BE118">MIN(1,SLOPE(Fperm_SI_Woolf2021!$F$9:$F$93*EXP(-Fperm_SI_Woolf2021!$I$9:$I$93*$C118*IF(BE$58=Fperm_SI_Woolf2021!$E$9:$E$93,1,EXP(LN((1.1*(Fperm_SI_Woolf2021!$E$9:$E$93-BE$58)-63.1579*EXP(-0.19*Fperm_SI_Woolf2021!$E$9:$E$93)+63.1579*EXP(-0.19*BE$58))/(Fperm_SI_Woolf2021!$E$9:$E$93-BE$58))*(BE$58-Fperm_SI_Woolf2021!$E$9:$E$93)/10))) + Fperm_SI_Woolf2021!$G$9:$G$93*EXP(-Fperm_SI_Woolf2021!$J$9:$J$93*$C118*IF(BE$58=Fperm_SI_Woolf2021!$E$9:$E$93,1,EXP(LN((1.1*(Fperm_SI_Woolf2021!$E$9:$E$93-BE$58)-63.1579*EXP(-0.19*Fperm_SI_Woolf2021!$E$9:$E$93)+63.1579*EXP(-0.19*BE$58))/(Fperm_SI_Woolf2021!$E$9:$E$93-BE$58))*(BE$58-Fperm_SI_Woolf2021!$E$9:$E$93)/10))) + Fperm_SI_Woolf2021!$H$9:$H$93*EXP(-Fperm_SI_Woolf2021!$K$9:$K$93*$C118*IF(BE$58=Fperm_SI_Woolf2021!$E$9:$E$93,1,EXP(LN((1.1*(Fperm_SI_Woolf2021!$E$9:$E$93-BE$58)-63.1579*EXP(-0.19*Fperm_SI_Woolf2021!$E$9:$E$93)+63.1579*EXP(-0.19*BE$58))/(Fperm_SI_Woolf2021!$E$9:$E$93-BE$58))*(BE$58-Fperm_SI_Woolf2021!$E$9:$E$93)/10))),Fperm_SI_Woolf2021!$D$9:$D$93)*BE$57+INTERCEPT(Fperm_SI_Woolf2021!$F$9:$F$93*EXP(-Fperm_SI_Woolf2021!$I$9:$I$93*$C118*IF(BE$58=Fperm_SI_Woolf2021!$E$9:$E$93,1,EXP(LN((1.1*(Fperm_SI_Woolf2021!$E$9:$E$93-BE$58)-63.1579*EXP(-0.19*Fperm_SI_Woolf2021!$E$9:$E$93)+63.1579*EXP(-0.19*BE$58))/(Fperm_SI_Woolf2021!$E$9:$E$93-BE$58))*(BE$58-Fperm_SI_Woolf2021!$E$9:$E$93)/10))) + Fperm_SI_Woolf2021!$G$9:$G$93*EXP(-Fperm_SI_Woolf2021!$J$9:$J$93*$C118*IF(BE$58=Fperm_SI_Woolf2021!$E$9:$E$93,1,EXP(LN((1.1*(Fperm_SI_Woolf2021!$E$9:$E$93-BE$58)-63.1579*EXP(-0.19*Fperm_SI_Woolf2021!$E$9:$E$93)+63.1579*EXP(-0.19*BE$58))/(Fperm_SI_Woolf2021!$E$9:$E$93-BE$58))*(BE$58-Fperm_SI_Woolf2021!$E$9:$E$93)/10))) + Fperm_SI_Woolf2021!$H$9:$H$93*EXP(-Fperm_SI_Woolf2021!$K$9:$K$93*$C118*IF(BE$58=Fperm_SI_Woolf2021!$E$9:$E$93,1,EXP(LN((1.1*(Fperm_SI_Woolf2021!$E$9:$E$93-BE$58)-63.1579*EXP(-0.19*Fperm_SI_Woolf2021!$E$9:$E$93)+63.1579*EXP(-0.19*BE$58))/(Fperm_SI_Woolf2021!$E$9:$E$93-BE$58))*(BE$58-Fperm_SI_Woolf2021!$E$9:$E$93)/10))),Fperm_SI_Woolf2021!$D$9:$D$93))</f>
        <v>0.25074703560348555</v>
      </c>
      <c r="BF118" s="51" cm="1">
        <f t="array" ref="BF118">MIN(1,SLOPE(Fperm_SI_Woolf2021!$F$9:$F$93*EXP(-Fperm_SI_Woolf2021!$I$9:$I$93*$C118*IF(BF$58=Fperm_SI_Woolf2021!$E$9:$E$93,1,EXP(LN((1.1*(Fperm_SI_Woolf2021!$E$9:$E$93-BF$58)-63.1579*EXP(-0.19*Fperm_SI_Woolf2021!$E$9:$E$93)+63.1579*EXP(-0.19*BF$58))/(Fperm_SI_Woolf2021!$E$9:$E$93-BF$58))*(BF$58-Fperm_SI_Woolf2021!$E$9:$E$93)/10))) + Fperm_SI_Woolf2021!$G$9:$G$93*EXP(-Fperm_SI_Woolf2021!$J$9:$J$93*$C118*IF(BF$58=Fperm_SI_Woolf2021!$E$9:$E$93,1,EXP(LN((1.1*(Fperm_SI_Woolf2021!$E$9:$E$93-BF$58)-63.1579*EXP(-0.19*Fperm_SI_Woolf2021!$E$9:$E$93)+63.1579*EXP(-0.19*BF$58))/(Fperm_SI_Woolf2021!$E$9:$E$93-BF$58))*(BF$58-Fperm_SI_Woolf2021!$E$9:$E$93)/10))) + Fperm_SI_Woolf2021!$H$9:$H$93*EXP(-Fperm_SI_Woolf2021!$K$9:$K$93*$C118*IF(BF$58=Fperm_SI_Woolf2021!$E$9:$E$93,1,EXP(LN((1.1*(Fperm_SI_Woolf2021!$E$9:$E$93-BF$58)-63.1579*EXP(-0.19*Fperm_SI_Woolf2021!$E$9:$E$93)+63.1579*EXP(-0.19*BF$58))/(Fperm_SI_Woolf2021!$E$9:$E$93-BF$58))*(BF$58-Fperm_SI_Woolf2021!$E$9:$E$93)/10))),Fperm_SI_Woolf2021!$D$9:$D$93)*BF$57+INTERCEPT(Fperm_SI_Woolf2021!$F$9:$F$93*EXP(-Fperm_SI_Woolf2021!$I$9:$I$93*$C118*IF(BF$58=Fperm_SI_Woolf2021!$E$9:$E$93,1,EXP(LN((1.1*(Fperm_SI_Woolf2021!$E$9:$E$93-BF$58)-63.1579*EXP(-0.19*Fperm_SI_Woolf2021!$E$9:$E$93)+63.1579*EXP(-0.19*BF$58))/(Fperm_SI_Woolf2021!$E$9:$E$93-BF$58))*(BF$58-Fperm_SI_Woolf2021!$E$9:$E$93)/10))) + Fperm_SI_Woolf2021!$G$9:$G$93*EXP(-Fperm_SI_Woolf2021!$J$9:$J$93*$C118*IF(BF$58=Fperm_SI_Woolf2021!$E$9:$E$93,1,EXP(LN((1.1*(Fperm_SI_Woolf2021!$E$9:$E$93-BF$58)-63.1579*EXP(-0.19*Fperm_SI_Woolf2021!$E$9:$E$93)+63.1579*EXP(-0.19*BF$58))/(Fperm_SI_Woolf2021!$E$9:$E$93-BF$58))*(BF$58-Fperm_SI_Woolf2021!$E$9:$E$93)/10))) + Fperm_SI_Woolf2021!$H$9:$H$93*EXP(-Fperm_SI_Woolf2021!$K$9:$K$93*$C118*IF(BF$58=Fperm_SI_Woolf2021!$E$9:$E$93,1,EXP(LN((1.1*(Fperm_SI_Woolf2021!$E$9:$E$93-BF$58)-63.1579*EXP(-0.19*Fperm_SI_Woolf2021!$E$9:$E$93)+63.1579*EXP(-0.19*BF$58))/(Fperm_SI_Woolf2021!$E$9:$E$93-BF$58))*(BF$58-Fperm_SI_Woolf2021!$E$9:$E$93)/10))),Fperm_SI_Woolf2021!$D$9:$D$93))</f>
        <v>0.23184600621784329</v>
      </c>
      <c r="BG118" s="51" cm="1">
        <f t="array" ref="BG118">MIN(1,SLOPE(Fperm_SI_Woolf2021!$F$9:$F$93*EXP(-Fperm_SI_Woolf2021!$I$9:$I$93*$C118*IF(BG$58=Fperm_SI_Woolf2021!$E$9:$E$93,1,EXP(LN((1.1*(Fperm_SI_Woolf2021!$E$9:$E$93-BG$58)-63.1579*EXP(-0.19*Fperm_SI_Woolf2021!$E$9:$E$93)+63.1579*EXP(-0.19*BG$58))/(Fperm_SI_Woolf2021!$E$9:$E$93-BG$58))*(BG$58-Fperm_SI_Woolf2021!$E$9:$E$93)/10))) + Fperm_SI_Woolf2021!$G$9:$G$93*EXP(-Fperm_SI_Woolf2021!$J$9:$J$93*$C118*IF(BG$58=Fperm_SI_Woolf2021!$E$9:$E$93,1,EXP(LN((1.1*(Fperm_SI_Woolf2021!$E$9:$E$93-BG$58)-63.1579*EXP(-0.19*Fperm_SI_Woolf2021!$E$9:$E$93)+63.1579*EXP(-0.19*BG$58))/(Fperm_SI_Woolf2021!$E$9:$E$93-BG$58))*(BG$58-Fperm_SI_Woolf2021!$E$9:$E$93)/10))) + Fperm_SI_Woolf2021!$H$9:$H$93*EXP(-Fperm_SI_Woolf2021!$K$9:$K$93*$C118*IF(BG$58=Fperm_SI_Woolf2021!$E$9:$E$93,1,EXP(LN((1.1*(Fperm_SI_Woolf2021!$E$9:$E$93-BG$58)-63.1579*EXP(-0.19*Fperm_SI_Woolf2021!$E$9:$E$93)+63.1579*EXP(-0.19*BG$58))/(Fperm_SI_Woolf2021!$E$9:$E$93-BG$58))*(BG$58-Fperm_SI_Woolf2021!$E$9:$E$93)/10))),Fperm_SI_Woolf2021!$D$9:$D$93)*BG$57+INTERCEPT(Fperm_SI_Woolf2021!$F$9:$F$93*EXP(-Fperm_SI_Woolf2021!$I$9:$I$93*$C118*IF(BG$58=Fperm_SI_Woolf2021!$E$9:$E$93,1,EXP(LN((1.1*(Fperm_SI_Woolf2021!$E$9:$E$93-BG$58)-63.1579*EXP(-0.19*Fperm_SI_Woolf2021!$E$9:$E$93)+63.1579*EXP(-0.19*BG$58))/(Fperm_SI_Woolf2021!$E$9:$E$93-BG$58))*(BG$58-Fperm_SI_Woolf2021!$E$9:$E$93)/10))) + Fperm_SI_Woolf2021!$G$9:$G$93*EXP(-Fperm_SI_Woolf2021!$J$9:$J$93*$C118*IF(BG$58=Fperm_SI_Woolf2021!$E$9:$E$93,1,EXP(LN((1.1*(Fperm_SI_Woolf2021!$E$9:$E$93-BG$58)-63.1579*EXP(-0.19*Fperm_SI_Woolf2021!$E$9:$E$93)+63.1579*EXP(-0.19*BG$58))/(Fperm_SI_Woolf2021!$E$9:$E$93-BG$58))*(BG$58-Fperm_SI_Woolf2021!$E$9:$E$93)/10))) + Fperm_SI_Woolf2021!$H$9:$H$93*EXP(-Fperm_SI_Woolf2021!$K$9:$K$93*$C118*IF(BG$58=Fperm_SI_Woolf2021!$E$9:$E$93,1,EXP(LN((1.1*(Fperm_SI_Woolf2021!$E$9:$E$93-BG$58)-63.1579*EXP(-0.19*Fperm_SI_Woolf2021!$E$9:$E$93)+63.1579*EXP(-0.19*BG$58))/(Fperm_SI_Woolf2021!$E$9:$E$93-BG$58))*(BG$58-Fperm_SI_Woolf2021!$E$9:$E$93)/10))),Fperm_SI_Woolf2021!$D$9:$D$93))</f>
        <v>0.21294497683220104</v>
      </c>
      <c r="BH118" s="51" cm="1">
        <f t="array" ref="BH118">MIN(1,SLOPE(Fperm_SI_Woolf2021!$F$9:$F$93*EXP(-Fperm_SI_Woolf2021!$I$9:$I$93*$C118*IF(BH$58=Fperm_SI_Woolf2021!$E$9:$E$93,1,EXP(LN((1.1*(Fperm_SI_Woolf2021!$E$9:$E$93-BH$58)-63.1579*EXP(-0.19*Fperm_SI_Woolf2021!$E$9:$E$93)+63.1579*EXP(-0.19*BH$58))/(Fperm_SI_Woolf2021!$E$9:$E$93-BH$58))*(BH$58-Fperm_SI_Woolf2021!$E$9:$E$93)/10))) + Fperm_SI_Woolf2021!$G$9:$G$93*EXP(-Fperm_SI_Woolf2021!$J$9:$J$93*$C118*IF(BH$58=Fperm_SI_Woolf2021!$E$9:$E$93,1,EXP(LN((1.1*(Fperm_SI_Woolf2021!$E$9:$E$93-BH$58)-63.1579*EXP(-0.19*Fperm_SI_Woolf2021!$E$9:$E$93)+63.1579*EXP(-0.19*BH$58))/(Fperm_SI_Woolf2021!$E$9:$E$93-BH$58))*(BH$58-Fperm_SI_Woolf2021!$E$9:$E$93)/10))) + Fperm_SI_Woolf2021!$H$9:$H$93*EXP(-Fperm_SI_Woolf2021!$K$9:$K$93*$C118*IF(BH$58=Fperm_SI_Woolf2021!$E$9:$E$93,1,EXP(LN((1.1*(Fperm_SI_Woolf2021!$E$9:$E$93-BH$58)-63.1579*EXP(-0.19*Fperm_SI_Woolf2021!$E$9:$E$93)+63.1579*EXP(-0.19*BH$58))/(Fperm_SI_Woolf2021!$E$9:$E$93-BH$58))*(BH$58-Fperm_SI_Woolf2021!$E$9:$E$93)/10))),Fperm_SI_Woolf2021!$D$9:$D$93)*BH$57+INTERCEPT(Fperm_SI_Woolf2021!$F$9:$F$93*EXP(-Fperm_SI_Woolf2021!$I$9:$I$93*$C118*IF(BH$58=Fperm_SI_Woolf2021!$E$9:$E$93,1,EXP(LN((1.1*(Fperm_SI_Woolf2021!$E$9:$E$93-BH$58)-63.1579*EXP(-0.19*Fperm_SI_Woolf2021!$E$9:$E$93)+63.1579*EXP(-0.19*BH$58))/(Fperm_SI_Woolf2021!$E$9:$E$93-BH$58))*(BH$58-Fperm_SI_Woolf2021!$E$9:$E$93)/10))) + Fperm_SI_Woolf2021!$G$9:$G$93*EXP(-Fperm_SI_Woolf2021!$J$9:$J$93*$C118*IF(BH$58=Fperm_SI_Woolf2021!$E$9:$E$93,1,EXP(LN((1.1*(Fperm_SI_Woolf2021!$E$9:$E$93-BH$58)-63.1579*EXP(-0.19*Fperm_SI_Woolf2021!$E$9:$E$93)+63.1579*EXP(-0.19*BH$58))/(Fperm_SI_Woolf2021!$E$9:$E$93-BH$58))*(BH$58-Fperm_SI_Woolf2021!$E$9:$E$93)/10))) + Fperm_SI_Woolf2021!$H$9:$H$93*EXP(-Fperm_SI_Woolf2021!$K$9:$K$93*$C118*IF(BH$58=Fperm_SI_Woolf2021!$E$9:$E$93,1,EXP(LN((1.1*(Fperm_SI_Woolf2021!$E$9:$E$93-BH$58)-63.1579*EXP(-0.19*Fperm_SI_Woolf2021!$E$9:$E$93)+63.1579*EXP(-0.19*BH$58))/(Fperm_SI_Woolf2021!$E$9:$E$93-BH$58))*(BH$58-Fperm_SI_Woolf2021!$E$9:$E$93)/10))),Fperm_SI_Woolf2021!$D$9:$D$93))</f>
        <v>0.19404394744655876</v>
      </c>
      <c r="BI118" s="51" cm="1">
        <f t="array" ref="BI118">MIN(1,SLOPE(Fperm_SI_Woolf2021!$F$9:$F$93*EXP(-Fperm_SI_Woolf2021!$I$9:$I$93*$C118*IF(BI$58=Fperm_SI_Woolf2021!$E$9:$E$93,1,EXP(LN((1.1*(Fperm_SI_Woolf2021!$E$9:$E$93-BI$58)-63.1579*EXP(-0.19*Fperm_SI_Woolf2021!$E$9:$E$93)+63.1579*EXP(-0.19*BI$58))/(Fperm_SI_Woolf2021!$E$9:$E$93-BI$58))*(BI$58-Fperm_SI_Woolf2021!$E$9:$E$93)/10))) + Fperm_SI_Woolf2021!$G$9:$G$93*EXP(-Fperm_SI_Woolf2021!$J$9:$J$93*$C118*IF(BI$58=Fperm_SI_Woolf2021!$E$9:$E$93,1,EXP(LN((1.1*(Fperm_SI_Woolf2021!$E$9:$E$93-BI$58)-63.1579*EXP(-0.19*Fperm_SI_Woolf2021!$E$9:$E$93)+63.1579*EXP(-0.19*BI$58))/(Fperm_SI_Woolf2021!$E$9:$E$93-BI$58))*(BI$58-Fperm_SI_Woolf2021!$E$9:$E$93)/10))) + Fperm_SI_Woolf2021!$H$9:$H$93*EXP(-Fperm_SI_Woolf2021!$K$9:$K$93*$C118*IF(BI$58=Fperm_SI_Woolf2021!$E$9:$E$93,1,EXP(LN((1.1*(Fperm_SI_Woolf2021!$E$9:$E$93-BI$58)-63.1579*EXP(-0.19*Fperm_SI_Woolf2021!$E$9:$E$93)+63.1579*EXP(-0.19*BI$58))/(Fperm_SI_Woolf2021!$E$9:$E$93-BI$58))*(BI$58-Fperm_SI_Woolf2021!$E$9:$E$93)/10))),Fperm_SI_Woolf2021!$D$9:$D$93)*BI$57+INTERCEPT(Fperm_SI_Woolf2021!$F$9:$F$93*EXP(-Fperm_SI_Woolf2021!$I$9:$I$93*$C118*IF(BI$58=Fperm_SI_Woolf2021!$E$9:$E$93,1,EXP(LN((1.1*(Fperm_SI_Woolf2021!$E$9:$E$93-BI$58)-63.1579*EXP(-0.19*Fperm_SI_Woolf2021!$E$9:$E$93)+63.1579*EXP(-0.19*BI$58))/(Fperm_SI_Woolf2021!$E$9:$E$93-BI$58))*(BI$58-Fperm_SI_Woolf2021!$E$9:$E$93)/10))) + Fperm_SI_Woolf2021!$G$9:$G$93*EXP(-Fperm_SI_Woolf2021!$J$9:$J$93*$C118*IF(BI$58=Fperm_SI_Woolf2021!$E$9:$E$93,1,EXP(LN((1.1*(Fperm_SI_Woolf2021!$E$9:$E$93-BI$58)-63.1579*EXP(-0.19*Fperm_SI_Woolf2021!$E$9:$E$93)+63.1579*EXP(-0.19*BI$58))/(Fperm_SI_Woolf2021!$E$9:$E$93-BI$58))*(BI$58-Fperm_SI_Woolf2021!$E$9:$E$93)/10))) + Fperm_SI_Woolf2021!$H$9:$H$93*EXP(-Fperm_SI_Woolf2021!$K$9:$K$93*$C118*IF(BI$58=Fperm_SI_Woolf2021!$E$9:$E$93,1,EXP(LN((1.1*(Fperm_SI_Woolf2021!$E$9:$E$93-BI$58)-63.1579*EXP(-0.19*Fperm_SI_Woolf2021!$E$9:$E$93)+63.1579*EXP(-0.19*BI$58))/(Fperm_SI_Woolf2021!$E$9:$E$93-BI$58))*(BI$58-Fperm_SI_Woolf2021!$E$9:$E$93)/10))),Fperm_SI_Woolf2021!$D$9:$D$93))</f>
        <v>0.17514291806091647</v>
      </c>
      <c r="BJ118" s="51" cm="1">
        <f t="array" ref="BJ118">MIN(1,SLOPE(Fperm_SI_Woolf2021!$F$9:$F$93*EXP(-Fperm_SI_Woolf2021!$I$9:$I$93*$C118*IF(BJ$58=Fperm_SI_Woolf2021!$E$9:$E$93,1,EXP(LN((1.1*(Fperm_SI_Woolf2021!$E$9:$E$93-BJ$58)-63.1579*EXP(-0.19*Fperm_SI_Woolf2021!$E$9:$E$93)+63.1579*EXP(-0.19*BJ$58))/(Fperm_SI_Woolf2021!$E$9:$E$93-BJ$58))*(BJ$58-Fperm_SI_Woolf2021!$E$9:$E$93)/10))) + Fperm_SI_Woolf2021!$G$9:$G$93*EXP(-Fperm_SI_Woolf2021!$J$9:$J$93*$C118*IF(BJ$58=Fperm_SI_Woolf2021!$E$9:$E$93,1,EXP(LN((1.1*(Fperm_SI_Woolf2021!$E$9:$E$93-BJ$58)-63.1579*EXP(-0.19*Fperm_SI_Woolf2021!$E$9:$E$93)+63.1579*EXP(-0.19*BJ$58))/(Fperm_SI_Woolf2021!$E$9:$E$93-BJ$58))*(BJ$58-Fperm_SI_Woolf2021!$E$9:$E$93)/10))) + Fperm_SI_Woolf2021!$H$9:$H$93*EXP(-Fperm_SI_Woolf2021!$K$9:$K$93*$C118*IF(BJ$58=Fperm_SI_Woolf2021!$E$9:$E$93,1,EXP(LN((1.1*(Fperm_SI_Woolf2021!$E$9:$E$93-BJ$58)-63.1579*EXP(-0.19*Fperm_SI_Woolf2021!$E$9:$E$93)+63.1579*EXP(-0.19*BJ$58))/(Fperm_SI_Woolf2021!$E$9:$E$93-BJ$58))*(BJ$58-Fperm_SI_Woolf2021!$E$9:$E$93)/10))),Fperm_SI_Woolf2021!$D$9:$D$93)*BJ$57+INTERCEPT(Fperm_SI_Woolf2021!$F$9:$F$93*EXP(-Fperm_SI_Woolf2021!$I$9:$I$93*$C118*IF(BJ$58=Fperm_SI_Woolf2021!$E$9:$E$93,1,EXP(LN((1.1*(Fperm_SI_Woolf2021!$E$9:$E$93-BJ$58)-63.1579*EXP(-0.19*Fperm_SI_Woolf2021!$E$9:$E$93)+63.1579*EXP(-0.19*BJ$58))/(Fperm_SI_Woolf2021!$E$9:$E$93-BJ$58))*(BJ$58-Fperm_SI_Woolf2021!$E$9:$E$93)/10))) + Fperm_SI_Woolf2021!$G$9:$G$93*EXP(-Fperm_SI_Woolf2021!$J$9:$J$93*$C118*IF(BJ$58=Fperm_SI_Woolf2021!$E$9:$E$93,1,EXP(LN((1.1*(Fperm_SI_Woolf2021!$E$9:$E$93-BJ$58)-63.1579*EXP(-0.19*Fperm_SI_Woolf2021!$E$9:$E$93)+63.1579*EXP(-0.19*BJ$58))/(Fperm_SI_Woolf2021!$E$9:$E$93-BJ$58))*(BJ$58-Fperm_SI_Woolf2021!$E$9:$E$93)/10))) + Fperm_SI_Woolf2021!$H$9:$H$93*EXP(-Fperm_SI_Woolf2021!$K$9:$K$93*$C118*IF(BJ$58=Fperm_SI_Woolf2021!$E$9:$E$93,1,EXP(LN((1.1*(Fperm_SI_Woolf2021!$E$9:$E$93-BJ$58)-63.1579*EXP(-0.19*Fperm_SI_Woolf2021!$E$9:$E$93)+63.1579*EXP(-0.19*BJ$58))/(Fperm_SI_Woolf2021!$E$9:$E$93-BJ$58))*(BJ$58-Fperm_SI_Woolf2021!$E$9:$E$93)/10))),Fperm_SI_Woolf2021!$D$9:$D$93))</f>
        <v>0.15624188867527417</v>
      </c>
      <c r="BK118" s="51" cm="1">
        <f t="array" ref="BK118">MIN(1,SLOPE(Fperm_SI_Woolf2021!$F$9:$F$93*EXP(-Fperm_SI_Woolf2021!$I$9:$I$93*$C118*IF(BK$58=Fperm_SI_Woolf2021!$E$9:$E$93,1,EXP(LN((1.1*(Fperm_SI_Woolf2021!$E$9:$E$93-BK$58)-63.1579*EXP(-0.19*Fperm_SI_Woolf2021!$E$9:$E$93)+63.1579*EXP(-0.19*BK$58))/(Fperm_SI_Woolf2021!$E$9:$E$93-BK$58))*(BK$58-Fperm_SI_Woolf2021!$E$9:$E$93)/10))) + Fperm_SI_Woolf2021!$G$9:$G$93*EXP(-Fperm_SI_Woolf2021!$J$9:$J$93*$C118*IF(BK$58=Fperm_SI_Woolf2021!$E$9:$E$93,1,EXP(LN((1.1*(Fperm_SI_Woolf2021!$E$9:$E$93-BK$58)-63.1579*EXP(-0.19*Fperm_SI_Woolf2021!$E$9:$E$93)+63.1579*EXP(-0.19*BK$58))/(Fperm_SI_Woolf2021!$E$9:$E$93-BK$58))*(BK$58-Fperm_SI_Woolf2021!$E$9:$E$93)/10))) + Fperm_SI_Woolf2021!$H$9:$H$93*EXP(-Fperm_SI_Woolf2021!$K$9:$K$93*$C118*IF(BK$58=Fperm_SI_Woolf2021!$E$9:$E$93,1,EXP(LN((1.1*(Fperm_SI_Woolf2021!$E$9:$E$93-BK$58)-63.1579*EXP(-0.19*Fperm_SI_Woolf2021!$E$9:$E$93)+63.1579*EXP(-0.19*BK$58))/(Fperm_SI_Woolf2021!$E$9:$E$93-BK$58))*(BK$58-Fperm_SI_Woolf2021!$E$9:$E$93)/10))),Fperm_SI_Woolf2021!$D$9:$D$93)*BK$57+INTERCEPT(Fperm_SI_Woolf2021!$F$9:$F$93*EXP(-Fperm_SI_Woolf2021!$I$9:$I$93*$C118*IF(BK$58=Fperm_SI_Woolf2021!$E$9:$E$93,1,EXP(LN((1.1*(Fperm_SI_Woolf2021!$E$9:$E$93-BK$58)-63.1579*EXP(-0.19*Fperm_SI_Woolf2021!$E$9:$E$93)+63.1579*EXP(-0.19*BK$58))/(Fperm_SI_Woolf2021!$E$9:$E$93-BK$58))*(BK$58-Fperm_SI_Woolf2021!$E$9:$E$93)/10))) + Fperm_SI_Woolf2021!$G$9:$G$93*EXP(-Fperm_SI_Woolf2021!$J$9:$J$93*$C118*IF(BK$58=Fperm_SI_Woolf2021!$E$9:$E$93,1,EXP(LN((1.1*(Fperm_SI_Woolf2021!$E$9:$E$93-BK$58)-63.1579*EXP(-0.19*Fperm_SI_Woolf2021!$E$9:$E$93)+63.1579*EXP(-0.19*BK$58))/(Fperm_SI_Woolf2021!$E$9:$E$93-BK$58))*(BK$58-Fperm_SI_Woolf2021!$E$9:$E$93)/10))) + Fperm_SI_Woolf2021!$H$9:$H$93*EXP(-Fperm_SI_Woolf2021!$K$9:$K$93*$C118*IF(BK$58=Fperm_SI_Woolf2021!$E$9:$E$93,1,EXP(LN((1.1*(Fperm_SI_Woolf2021!$E$9:$E$93-BK$58)-63.1579*EXP(-0.19*Fperm_SI_Woolf2021!$E$9:$E$93)+63.1579*EXP(-0.19*BK$58))/(Fperm_SI_Woolf2021!$E$9:$E$93-BK$58))*(BK$58-Fperm_SI_Woolf2021!$E$9:$E$93)/10))),Fperm_SI_Woolf2021!$D$9:$D$93))</f>
        <v>0.13734085928963191</v>
      </c>
      <c r="BL118" s="51" cm="1">
        <f t="array" ref="BL118">MIN(1,SLOPE(Fperm_SI_Woolf2021!$F$9:$F$93*EXP(-Fperm_SI_Woolf2021!$I$9:$I$93*$C118*IF(BL$58=Fperm_SI_Woolf2021!$E$9:$E$93,1,EXP(LN((1.1*(Fperm_SI_Woolf2021!$E$9:$E$93-BL$58)-63.1579*EXP(-0.19*Fperm_SI_Woolf2021!$E$9:$E$93)+63.1579*EXP(-0.19*BL$58))/(Fperm_SI_Woolf2021!$E$9:$E$93-BL$58))*(BL$58-Fperm_SI_Woolf2021!$E$9:$E$93)/10))) + Fperm_SI_Woolf2021!$G$9:$G$93*EXP(-Fperm_SI_Woolf2021!$J$9:$J$93*$C118*IF(BL$58=Fperm_SI_Woolf2021!$E$9:$E$93,1,EXP(LN((1.1*(Fperm_SI_Woolf2021!$E$9:$E$93-BL$58)-63.1579*EXP(-0.19*Fperm_SI_Woolf2021!$E$9:$E$93)+63.1579*EXP(-0.19*BL$58))/(Fperm_SI_Woolf2021!$E$9:$E$93-BL$58))*(BL$58-Fperm_SI_Woolf2021!$E$9:$E$93)/10))) + Fperm_SI_Woolf2021!$H$9:$H$93*EXP(-Fperm_SI_Woolf2021!$K$9:$K$93*$C118*IF(BL$58=Fperm_SI_Woolf2021!$E$9:$E$93,1,EXP(LN((1.1*(Fperm_SI_Woolf2021!$E$9:$E$93-BL$58)-63.1579*EXP(-0.19*Fperm_SI_Woolf2021!$E$9:$E$93)+63.1579*EXP(-0.19*BL$58))/(Fperm_SI_Woolf2021!$E$9:$E$93-BL$58))*(BL$58-Fperm_SI_Woolf2021!$E$9:$E$93)/10))),Fperm_SI_Woolf2021!$D$9:$D$93)*BL$57+INTERCEPT(Fperm_SI_Woolf2021!$F$9:$F$93*EXP(-Fperm_SI_Woolf2021!$I$9:$I$93*$C118*IF(BL$58=Fperm_SI_Woolf2021!$E$9:$E$93,1,EXP(LN((1.1*(Fperm_SI_Woolf2021!$E$9:$E$93-BL$58)-63.1579*EXP(-0.19*Fperm_SI_Woolf2021!$E$9:$E$93)+63.1579*EXP(-0.19*BL$58))/(Fperm_SI_Woolf2021!$E$9:$E$93-BL$58))*(BL$58-Fperm_SI_Woolf2021!$E$9:$E$93)/10))) + Fperm_SI_Woolf2021!$G$9:$G$93*EXP(-Fperm_SI_Woolf2021!$J$9:$J$93*$C118*IF(BL$58=Fperm_SI_Woolf2021!$E$9:$E$93,1,EXP(LN((1.1*(Fperm_SI_Woolf2021!$E$9:$E$93-BL$58)-63.1579*EXP(-0.19*Fperm_SI_Woolf2021!$E$9:$E$93)+63.1579*EXP(-0.19*BL$58))/(Fperm_SI_Woolf2021!$E$9:$E$93-BL$58))*(BL$58-Fperm_SI_Woolf2021!$E$9:$E$93)/10))) + Fperm_SI_Woolf2021!$H$9:$H$93*EXP(-Fperm_SI_Woolf2021!$K$9:$K$93*$C118*IF(BL$58=Fperm_SI_Woolf2021!$E$9:$E$93,1,EXP(LN((1.1*(Fperm_SI_Woolf2021!$E$9:$E$93-BL$58)-63.1579*EXP(-0.19*Fperm_SI_Woolf2021!$E$9:$E$93)+63.1579*EXP(-0.19*BL$58))/(Fperm_SI_Woolf2021!$E$9:$E$93-BL$58))*(BL$58-Fperm_SI_Woolf2021!$E$9:$E$93)/10))),Fperm_SI_Woolf2021!$D$9:$D$93))</f>
        <v>0.35741035624475981</v>
      </c>
      <c r="BM118" s="51" cm="1">
        <f t="array" ref="BM118">MIN(1,SLOPE(Fperm_SI_Woolf2021!$F$9:$F$93*EXP(-Fperm_SI_Woolf2021!$I$9:$I$93*$C118*IF(BM$58=Fperm_SI_Woolf2021!$E$9:$E$93,1,EXP(LN((1.1*(Fperm_SI_Woolf2021!$E$9:$E$93-BM$58)-63.1579*EXP(-0.19*Fperm_SI_Woolf2021!$E$9:$E$93)+63.1579*EXP(-0.19*BM$58))/(Fperm_SI_Woolf2021!$E$9:$E$93-BM$58))*(BM$58-Fperm_SI_Woolf2021!$E$9:$E$93)/10))) + Fperm_SI_Woolf2021!$G$9:$G$93*EXP(-Fperm_SI_Woolf2021!$J$9:$J$93*$C118*IF(BM$58=Fperm_SI_Woolf2021!$E$9:$E$93,1,EXP(LN((1.1*(Fperm_SI_Woolf2021!$E$9:$E$93-BM$58)-63.1579*EXP(-0.19*Fperm_SI_Woolf2021!$E$9:$E$93)+63.1579*EXP(-0.19*BM$58))/(Fperm_SI_Woolf2021!$E$9:$E$93-BM$58))*(BM$58-Fperm_SI_Woolf2021!$E$9:$E$93)/10))) + Fperm_SI_Woolf2021!$H$9:$H$93*EXP(-Fperm_SI_Woolf2021!$K$9:$K$93*$C118*IF(BM$58=Fperm_SI_Woolf2021!$E$9:$E$93,1,EXP(LN((1.1*(Fperm_SI_Woolf2021!$E$9:$E$93-BM$58)-63.1579*EXP(-0.19*Fperm_SI_Woolf2021!$E$9:$E$93)+63.1579*EXP(-0.19*BM$58))/(Fperm_SI_Woolf2021!$E$9:$E$93-BM$58))*(BM$58-Fperm_SI_Woolf2021!$E$9:$E$93)/10))),Fperm_SI_Woolf2021!$D$9:$D$93)*BM$57+INTERCEPT(Fperm_SI_Woolf2021!$F$9:$F$93*EXP(-Fperm_SI_Woolf2021!$I$9:$I$93*$C118*IF(BM$58=Fperm_SI_Woolf2021!$E$9:$E$93,1,EXP(LN((1.1*(Fperm_SI_Woolf2021!$E$9:$E$93-BM$58)-63.1579*EXP(-0.19*Fperm_SI_Woolf2021!$E$9:$E$93)+63.1579*EXP(-0.19*BM$58))/(Fperm_SI_Woolf2021!$E$9:$E$93-BM$58))*(BM$58-Fperm_SI_Woolf2021!$E$9:$E$93)/10))) + Fperm_SI_Woolf2021!$G$9:$G$93*EXP(-Fperm_SI_Woolf2021!$J$9:$J$93*$C118*IF(BM$58=Fperm_SI_Woolf2021!$E$9:$E$93,1,EXP(LN((1.1*(Fperm_SI_Woolf2021!$E$9:$E$93-BM$58)-63.1579*EXP(-0.19*Fperm_SI_Woolf2021!$E$9:$E$93)+63.1579*EXP(-0.19*BM$58))/(Fperm_SI_Woolf2021!$E$9:$E$93-BM$58))*(BM$58-Fperm_SI_Woolf2021!$E$9:$E$93)/10))) + Fperm_SI_Woolf2021!$H$9:$H$93*EXP(-Fperm_SI_Woolf2021!$K$9:$K$93*$C118*IF(BM$58=Fperm_SI_Woolf2021!$E$9:$E$93,1,EXP(LN((1.1*(Fperm_SI_Woolf2021!$E$9:$E$93-BM$58)-63.1579*EXP(-0.19*Fperm_SI_Woolf2021!$E$9:$E$93)+63.1579*EXP(-0.19*BM$58))/(Fperm_SI_Woolf2021!$E$9:$E$93-BM$58))*(BM$58-Fperm_SI_Woolf2021!$E$9:$E$93)/10))),Fperm_SI_Woolf2021!$D$9:$D$93))</f>
        <v>0.34049089096963153</v>
      </c>
      <c r="BN118" s="51" cm="1">
        <f t="array" ref="BN118">MIN(1,SLOPE(Fperm_SI_Woolf2021!$F$9:$F$93*EXP(-Fperm_SI_Woolf2021!$I$9:$I$93*$C118*IF(BN$58=Fperm_SI_Woolf2021!$E$9:$E$93,1,EXP(LN((1.1*(Fperm_SI_Woolf2021!$E$9:$E$93-BN$58)-63.1579*EXP(-0.19*Fperm_SI_Woolf2021!$E$9:$E$93)+63.1579*EXP(-0.19*BN$58))/(Fperm_SI_Woolf2021!$E$9:$E$93-BN$58))*(BN$58-Fperm_SI_Woolf2021!$E$9:$E$93)/10))) + Fperm_SI_Woolf2021!$G$9:$G$93*EXP(-Fperm_SI_Woolf2021!$J$9:$J$93*$C118*IF(BN$58=Fperm_SI_Woolf2021!$E$9:$E$93,1,EXP(LN((1.1*(Fperm_SI_Woolf2021!$E$9:$E$93-BN$58)-63.1579*EXP(-0.19*Fperm_SI_Woolf2021!$E$9:$E$93)+63.1579*EXP(-0.19*BN$58))/(Fperm_SI_Woolf2021!$E$9:$E$93-BN$58))*(BN$58-Fperm_SI_Woolf2021!$E$9:$E$93)/10))) + Fperm_SI_Woolf2021!$H$9:$H$93*EXP(-Fperm_SI_Woolf2021!$K$9:$K$93*$C118*IF(BN$58=Fperm_SI_Woolf2021!$E$9:$E$93,1,EXP(LN((1.1*(Fperm_SI_Woolf2021!$E$9:$E$93-BN$58)-63.1579*EXP(-0.19*Fperm_SI_Woolf2021!$E$9:$E$93)+63.1579*EXP(-0.19*BN$58))/(Fperm_SI_Woolf2021!$E$9:$E$93-BN$58))*(BN$58-Fperm_SI_Woolf2021!$E$9:$E$93)/10))),Fperm_SI_Woolf2021!$D$9:$D$93)*BN$57+INTERCEPT(Fperm_SI_Woolf2021!$F$9:$F$93*EXP(-Fperm_SI_Woolf2021!$I$9:$I$93*$C118*IF(BN$58=Fperm_SI_Woolf2021!$E$9:$E$93,1,EXP(LN((1.1*(Fperm_SI_Woolf2021!$E$9:$E$93-BN$58)-63.1579*EXP(-0.19*Fperm_SI_Woolf2021!$E$9:$E$93)+63.1579*EXP(-0.19*BN$58))/(Fperm_SI_Woolf2021!$E$9:$E$93-BN$58))*(BN$58-Fperm_SI_Woolf2021!$E$9:$E$93)/10))) + Fperm_SI_Woolf2021!$G$9:$G$93*EXP(-Fperm_SI_Woolf2021!$J$9:$J$93*$C118*IF(BN$58=Fperm_SI_Woolf2021!$E$9:$E$93,1,EXP(LN((1.1*(Fperm_SI_Woolf2021!$E$9:$E$93-BN$58)-63.1579*EXP(-0.19*Fperm_SI_Woolf2021!$E$9:$E$93)+63.1579*EXP(-0.19*BN$58))/(Fperm_SI_Woolf2021!$E$9:$E$93-BN$58))*(BN$58-Fperm_SI_Woolf2021!$E$9:$E$93)/10))) + Fperm_SI_Woolf2021!$H$9:$H$93*EXP(-Fperm_SI_Woolf2021!$K$9:$K$93*$C118*IF(BN$58=Fperm_SI_Woolf2021!$E$9:$E$93,1,EXP(LN((1.1*(Fperm_SI_Woolf2021!$E$9:$E$93-BN$58)-63.1579*EXP(-0.19*Fperm_SI_Woolf2021!$E$9:$E$93)+63.1579*EXP(-0.19*BN$58))/(Fperm_SI_Woolf2021!$E$9:$E$93-BN$58))*(BN$58-Fperm_SI_Woolf2021!$E$9:$E$93)/10))),Fperm_SI_Woolf2021!$D$9:$D$93))</f>
        <v>0.32357142569450331</v>
      </c>
      <c r="BO118" s="51" cm="1">
        <f t="array" ref="BO118">MIN(1,SLOPE(Fperm_SI_Woolf2021!$F$9:$F$93*EXP(-Fperm_SI_Woolf2021!$I$9:$I$93*$C118*IF(BO$58=Fperm_SI_Woolf2021!$E$9:$E$93,1,EXP(LN((1.1*(Fperm_SI_Woolf2021!$E$9:$E$93-BO$58)-63.1579*EXP(-0.19*Fperm_SI_Woolf2021!$E$9:$E$93)+63.1579*EXP(-0.19*BO$58))/(Fperm_SI_Woolf2021!$E$9:$E$93-BO$58))*(BO$58-Fperm_SI_Woolf2021!$E$9:$E$93)/10))) + Fperm_SI_Woolf2021!$G$9:$G$93*EXP(-Fperm_SI_Woolf2021!$J$9:$J$93*$C118*IF(BO$58=Fperm_SI_Woolf2021!$E$9:$E$93,1,EXP(LN((1.1*(Fperm_SI_Woolf2021!$E$9:$E$93-BO$58)-63.1579*EXP(-0.19*Fperm_SI_Woolf2021!$E$9:$E$93)+63.1579*EXP(-0.19*BO$58))/(Fperm_SI_Woolf2021!$E$9:$E$93-BO$58))*(BO$58-Fperm_SI_Woolf2021!$E$9:$E$93)/10))) + Fperm_SI_Woolf2021!$H$9:$H$93*EXP(-Fperm_SI_Woolf2021!$K$9:$K$93*$C118*IF(BO$58=Fperm_SI_Woolf2021!$E$9:$E$93,1,EXP(LN((1.1*(Fperm_SI_Woolf2021!$E$9:$E$93-BO$58)-63.1579*EXP(-0.19*Fperm_SI_Woolf2021!$E$9:$E$93)+63.1579*EXP(-0.19*BO$58))/(Fperm_SI_Woolf2021!$E$9:$E$93-BO$58))*(BO$58-Fperm_SI_Woolf2021!$E$9:$E$93)/10))),Fperm_SI_Woolf2021!$D$9:$D$93)*BO$57+INTERCEPT(Fperm_SI_Woolf2021!$F$9:$F$93*EXP(-Fperm_SI_Woolf2021!$I$9:$I$93*$C118*IF(BO$58=Fperm_SI_Woolf2021!$E$9:$E$93,1,EXP(LN((1.1*(Fperm_SI_Woolf2021!$E$9:$E$93-BO$58)-63.1579*EXP(-0.19*Fperm_SI_Woolf2021!$E$9:$E$93)+63.1579*EXP(-0.19*BO$58))/(Fperm_SI_Woolf2021!$E$9:$E$93-BO$58))*(BO$58-Fperm_SI_Woolf2021!$E$9:$E$93)/10))) + Fperm_SI_Woolf2021!$G$9:$G$93*EXP(-Fperm_SI_Woolf2021!$J$9:$J$93*$C118*IF(BO$58=Fperm_SI_Woolf2021!$E$9:$E$93,1,EXP(LN((1.1*(Fperm_SI_Woolf2021!$E$9:$E$93-BO$58)-63.1579*EXP(-0.19*Fperm_SI_Woolf2021!$E$9:$E$93)+63.1579*EXP(-0.19*BO$58))/(Fperm_SI_Woolf2021!$E$9:$E$93-BO$58))*(BO$58-Fperm_SI_Woolf2021!$E$9:$E$93)/10))) + Fperm_SI_Woolf2021!$H$9:$H$93*EXP(-Fperm_SI_Woolf2021!$K$9:$K$93*$C118*IF(BO$58=Fperm_SI_Woolf2021!$E$9:$E$93,1,EXP(LN((1.1*(Fperm_SI_Woolf2021!$E$9:$E$93-BO$58)-63.1579*EXP(-0.19*Fperm_SI_Woolf2021!$E$9:$E$93)+63.1579*EXP(-0.19*BO$58))/(Fperm_SI_Woolf2021!$E$9:$E$93-BO$58))*(BO$58-Fperm_SI_Woolf2021!$E$9:$E$93)/10))),Fperm_SI_Woolf2021!$D$9:$D$93))</f>
        <v>0.30665196041937509</v>
      </c>
      <c r="BP118" s="51" cm="1">
        <f t="array" ref="BP118">MIN(1,SLOPE(Fperm_SI_Woolf2021!$F$9:$F$93*EXP(-Fperm_SI_Woolf2021!$I$9:$I$93*$C118*IF(BP$58=Fperm_SI_Woolf2021!$E$9:$E$93,1,EXP(LN((1.1*(Fperm_SI_Woolf2021!$E$9:$E$93-BP$58)-63.1579*EXP(-0.19*Fperm_SI_Woolf2021!$E$9:$E$93)+63.1579*EXP(-0.19*BP$58))/(Fperm_SI_Woolf2021!$E$9:$E$93-BP$58))*(BP$58-Fperm_SI_Woolf2021!$E$9:$E$93)/10))) + Fperm_SI_Woolf2021!$G$9:$G$93*EXP(-Fperm_SI_Woolf2021!$J$9:$J$93*$C118*IF(BP$58=Fperm_SI_Woolf2021!$E$9:$E$93,1,EXP(LN((1.1*(Fperm_SI_Woolf2021!$E$9:$E$93-BP$58)-63.1579*EXP(-0.19*Fperm_SI_Woolf2021!$E$9:$E$93)+63.1579*EXP(-0.19*BP$58))/(Fperm_SI_Woolf2021!$E$9:$E$93-BP$58))*(BP$58-Fperm_SI_Woolf2021!$E$9:$E$93)/10))) + Fperm_SI_Woolf2021!$H$9:$H$93*EXP(-Fperm_SI_Woolf2021!$K$9:$K$93*$C118*IF(BP$58=Fperm_SI_Woolf2021!$E$9:$E$93,1,EXP(LN((1.1*(Fperm_SI_Woolf2021!$E$9:$E$93-BP$58)-63.1579*EXP(-0.19*Fperm_SI_Woolf2021!$E$9:$E$93)+63.1579*EXP(-0.19*BP$58))/(Fperm_SI_Woolf2021!$E$9:$E$93-BP$58))*(BP$58-Fperm_SI_Woolf2021!$E$9:$E$93)/10))),Fperm_SI_Woolf2021!$D$9:$D$93)*BP$57+INTERCEPT(Fperm_SI_Woolf2021!$F$9:$F$93*EXP(-Fperm_SI_Woolf2021!$I$9:$I$93*$C118*IF(BP$58=Fperm_SI_Woolf2021!$E$9:$E$93,1,EXP(LN((1.1*(Fperm_SI_Woolf2021!$E$9:$E$93-BP$58)-63.1579*EXP(-0.19*Fperm_SI_Woolf2021!$E$9:$E$93)+63.1579*EXP(-0.19*BP$58))/(Fperm_SI_Woolf2021!$E$9:$E$93-BP$58))*(BP$58-Fperm_SI_Woolf2021!$E$9:$E$93)/10))) + Fperm_SI_Woolf2021!$G$9:$G$93*EXP(-Fperm_SI_Woolf2021!$J$9:$J$93*$C118*IF(BP$58=Fperm_SI_Woolf2021!$E$9:$E$93,1,EXP(LN((1.1*(Fperm_SI_Woolf2021!$E$9:$E$93-BP$58)-63.1579*EXP(-0.19*Fperm_SI_Woolf2021!$E$9:$E$93)+63.1579*EXP(-0.19*BP$58))/(Fperm_SI_Woolf2021!$E$9:$E$93-BP$58))*(BP$58-Fperm_SI_Woolf2021!$E$9:$E$93)/10))) + Fperm_SI_Woolf2021!$H$9:$H$93*EXP(-Fperm_SI_Woolf2021!$K$9:$K$93*$C118*IF(BP$58=Fperm_SI_Woolf2021!$E$9:$E$93,1,EXP(LN((1.1*(Fperm_SI_Woolf2021!$E$9:$E$93-BP$58)-63.1579*EXP(-0.19*Fperm_SI_Woolf2021!$E$9:$E$93)+63.1579*EXP(-0.19*BP$58))/(Fperm_SI_Woolf2021!$E$9:$E$93-BP$58))*(BP$58-Fperm_SI_Woolf2021!$E$9:$E$93)/10))),Fperm_SI_Woolf2021!$D$9:$D$93))</f>
        <v>0.28973249514424682</v>
      </c>
      <c r="BQ118" s="51" cm="1">
        <f t="array" ref="BQ118">MIN(1,SLOPE(Fperm_SI_Woolf2021!$F$9:$F$93*EXP(-Fperm_SI_Woolf2021!$I$9:$I$93*$C118*IF(BQ$58=Fperm_SI_Woolf2021!$E$9:$E$93,1,EXP(LN((1.1*(Fperm_SI_Woolf2021!$E$9:$E$93-BQ$58)-63.1579*EXP(-0.19*Fperm_SI_Woolf2021!$E$9:$E$93)+63.1579*EXP(-0.19*BQ$58))/(Fperm_SI_Woolf2021!$E$9:$E$93-BQ$58))*(BQ$58-Fperm_SI_Woolf2021!$E$9:$E$93)/10))) + Fperm_SI_Woolf2021!$G$9:$G$93*EXP(-Fperm_SI_Woolf2021!$J$9:$J$93*$C118*IF(BQ$58=Fperm_SI_Woolf2021!$E$9:$E$93,1,EXP(LN((1.1*(Fperm_SI_Woolf2021!$E$9:$E$93-BQ$58)-63.1579*EXP(-0.19*Fperm_SI_Woolf2021!$E$9:$E$93)+63.1579*EXP(-0.19*BQ$58))/(Fperm_SI_Woolf2021!$E$9:$E$93-BQ$58))*(BQ$58-Fperm_SI_Woolf2021!$E$9:$E$93)/10))) + Fperm_SI_Woolf2021!$H$9:$H$93*EXP(-Fperm_SI_Woolf2021!$K$9:$K$93*$C118*IF(BQ$58=Fperm_SI_Woolf2021!$E$9:$E$93,1,EXP(LN((1.1*(Fperm_SI_Woolf2021!$E$9:$E$93-BQ$58)-63.1579*EXP(-0.19*Fperm_SI_Woolf2021!$E$9:$E$93)+63.1579*EXP(-0.19*BQ$58))/(Fperm_SI_Woolf2021!$E$9:$E$93-BQ$58))*(BQ$58-Fperm_SI_Woolf2021!$E$9:$E$93)/10))),Fperm_SI_Woolf2021!$D$9:$D$93)*BQ$57+INTERCEPT(Fperm_SI_Woolf2021!$F$9:$F$93*EXP(-Fperm_SI_Woolf2021!$I$9:$I$93*$C118*IF(BQ$58=Fperm_SI_Woolf2021!$E$9:$E$93,1,EXP(LN((1.1*(Fperm_SI_Woolf2021!$E$9:$E$93-BQ$58)-63.1579*EXP(-0.19*Fperm_SI_Woolf2021!$E$9:$E$93)+63.1579*EXP(-0.19*BQ$58))/(Fperm_SI_Woolf2021!$E$9:$E$93-BQ$58))*(BQ$58-Fperm_SI_Woolf2021!$E$9:$E$93)/10))) + Fperm_SI_Woolf2021!$G$9:$G$93*EXP(-Fperm_SI_Woolf2021!$J$9:$J$93*$C118*IF(BQ$58=Fperm_SI_Woolf2021!$E$9:$E$93,1,EXP(LN((1.1*(Fperm_SI_Woolf2021!$E$9:$E$93-BQ$58)-63.1579*EXP(-0.19*Fperm_SI_Woolf2021!$E$9:$E$93)+63.1579*EXP(-0.19*BQ$58))/(Fperm_SI_Woolf2021!$E$9:$E$93-BQ$58))*(BQ$58-Fperm_SI_Woolf2021!$E$9:$E$93)/10))) + Fperm_SI_Woolf2021!$H$9:$H$93*EXP(-Fperm_SI_Woolf2021!$K$9:$K$93*$C118*IF(BQ$58=Fperm_SI_Woolf2021!$E$9:$E$93,1,EXP(LN((1.1*(Fperm_SI_Woolf2021!$E$9:$E$93-BQ$58)-63.1579*EXP(-0.19*Fperm_SI_Woolf2021!$E$9:$E$93)+63.1579*EXP(-0.19*BQ$58))/(Fperm_SI_Woolf2021!$E$9:$E$93-BQ$58))*(BQ$58-Fperm_SI_Woolf2021!$E$9:$E$93)/10))),Fperm_SI_Woolf2021!$D$9:$D$93))</f>
        <v>0.2728130298691186</v>
      </c>
      <c r="BR118" s="51" cm="1">
        <f t="array" ref="BR118">MIN(1,SLOPE(Fperm_SI_Woolf2021!$F$9:$F$93*EXP(-Fperm_SI_Woolf2021!$I$9:$I$93*$C118*IF(BR$58=Fperm_SI_Woolf2021!$E$9:$E$93,1,EXP(LN((1.1*(Fperm_SI_Woolf2021!$E$9:$E$93-BR$58)-63.1579*EXP(-0.19*Fperm_SI_Woolf2021!$E$9:$E$93)+63.1579*EXP(-0.19*BR$58))/(Fperm_SI_Woolf2021!$E$9:$E$93-BR$58))*(BR$58-Fperm_SI_Woolf2021!$E$9:$E$93)/10))) + Fperm_SI_Woolf2021!$G$9:$G$93*EXP(-Fperm_SI_Woolf2021!$J$9:$J$93*$C118*IF(BR$58=Fperm_SI_Woolf2021!$E$9:$E$93,1,EXP(LN((1.1*(Fperm_SI_Woolf2021!$E$9:$E$93-BR$58)-63.1579*EXP(-0.19*Fperm_SI_Woolf2021!$E$9:$E$93)+63.1579*EXP(-0.19*BR$58))/(Fperm_SI_Woolf2021!$E$9:$E$93-BR$58))*(BR$58-Fperm_SI_Woolf2021!$E$9:$E$93)/10))) + Fperm_SI_Woolf2021!$H$9:$H$93*EXP(-Fperm_SI_Woolf2021!$K$9:$K$93*$C118*IF(BR$58=Fperm_SI_Woolf2021!$E$9:$E$93,1,EXP(LN((1.1*(Fperm_SI_Woolf2021!$E$9:$E$93-BR$58)-63.1579*EXP(-0.19*Fperm_SI_Woolf2021!$E$9:$E$93)+63.1579*EXP(-0.19*BR$58))/(Fperm_SI_Woolf2021!$E$9:$E$93-BR$58))*(BR$58-Fperm_SI_Woolf2021!$E$9:$E$93)/10))),Fperm_SI_Woolf2021!$D$9:$D$93)*BR$57+INTERCEPT(Fperm_SI_Woolf2021!$F$9:$F$93*EXP(-Fperm_SI_Woolf2021!$I$9:$I$93*$C118*IF(BR$58=Fperm_SI_Woolf2021!$E$9:$E$93,1,EXP(LN((1.1*(Fperm_SI_Woolf2021!$E$9:$E$93-BR$58)-63.1579*EXP(-0.19*Fperm_SI_Woolf2021!$E$9:$E$93)+63.1579*EXP(-0.19*BR$58))/(Fperm_SI_Woolf2021!$E$9:$E$93-BR$58))*(BR$58-Fperm_SI_Woolf2021!$E$9:$E$93)/10))) + Fperm_SI_Woolf2021!$G$9:$G$93*EXP(-Fperm_SI_Woolf2021!$J$9:$J$93*$C118*IF(BR$58=Fperm_SI_Woolf2021!$E$9:$E$93,1,EXP(LN((1.1*(Fperm_SI_Woolf2021!$E$9:$E$93-BR$58)-63.1579*EXP(-0.19*Fperm_SI_Woolf2021!$E$9:$E$93)+63.1579*EXP(-0.19*BR$58))/(Fperm_SI_Woolf2021!$E$9:$E$93-BR$58))*(BR$58-Fperm_SI_Woolf2021!$E$9:$E$93)/10))) + Fperm_SI_Woolf2021!$H$9:$H$93*EXP(-Fperm_SI_Woolf2021!$K$9:$K$93*$C118*IF(BR$58=Fperm_SI_Woolf2021!$E$9:$E$93,1,EXP(LN((1.1*(Fperm_SI_Woolf2021!$E$9:$E$93-BR$58)-63.1579*EXP(-0.19*Fperm_SI_Woolf2021!$E$9:$E$93)+63.1579*EXP(-0.19*BR$58))/(Fperm_SI_Woolf2021!$E$9:$E$93-BR$58))*(BR$58-Fperm_SI_Woolf2021!$E$9:$E$93)/10))),Fperm_SI_Woolf2021!$D$9:$D$93))</f>
        <v>0.25589356459399037</v>
      </c>
      <c r="BS118" s="51" cm="1">
        <f t="array" ref="BS118">MIN(1,SLOPE(Fperm_SI_Woolf2021!$F$9:$F$93*EXP(-Fperm_SI_Woolf2021!$I$9:$I$93*$C118*IF(BS$58=Fperm_SI_Woolf2021!$E$9:$E$93,1,EXP(LN((1.1*(Fperm_SI_Woolf2021!$E$9:$E$93-BS$58)-63.1579*EXP(-0.19*Fperm_SI_Woolf2021!$E$9:$E$93)+63.1579*EXP(-0.19*BS$58))/(Fperm_SI_Woolf2021!$E$9:$E$93-BS$58))*(BS$58-Fperm_SI_Woolf2021!$E$9:$E$93)/10))) + Fperm_SI_Woolf2021!$G$9:$G$93*EXP(-Fperm_SI_Woolf2021!$J$9:$J$93*$C118*IF(BS$58=Fperm_SI_Woolf2021!$E$9:$E$93,1,EXP(LN((1.1*(Fperm_SI_Woolf2021!$E$9:$E$93-BS$58)-63.1579*EXP(-0.19*Fperm_SI_Woolf2021!$E$9:$E$93)+63.1579*EXP(-0.19*BS$58))/(Fperm_SI_Woolf2021!$E$9:$E$93-BS$58))*(BS$58-Fperm_SI_Woolf2021!$E$9:$E$93)/10))) + Fperm_SI_Woolf2021!$H$9:$H$93*EXP(-Fperm_SI_Woolf2021!$K$9:$K$93*$C118*IF(BS$58=Fperm_SI_Woolf2021!$E$9:$E$93,1,EXP(LN((1.1*(Fperm_SI_Woolf2021!$E$9:$E$93-BS$58)-63.1579*EXP(-0.19*Fperm_SI_Woolf2021!$E$9:$E$93)+63.1579*EXP(-0.19*BS$58))/(Fperm_SI_Woolf2021!$E$9:$E$93-BS$58))*(BS$58-Fperm_SI_Woolf2021!$E$9:$E$93)/10))),Fperm_SI_Woolf2021!$D$9:$D$93)*BS$57+INTERCEPT(Fperm_SI_Woolf2021!$F$9:$F$93*EXP(-Fperm_SI_Woolf2021!$I$9:$I$93*$C118*IF(BS$58=Fperm_SI_Woolf2021!$E$9:$E$93,1,EXP(LN((1.1*(Fperm_SI_Woolf2021!$E$9:$E$93-BS$58)-63.1579*EXP(-0.19*Fperm_SI_Woolf2021!$E$9:$E$93)+63.1579*EXP(-0.19*BS$58))/(Fperm_SI_Woolf2021!$E$9:$E$93-BS$58))*(BS$58-Fperm_SI_Woolf2021!$E$9:$E$93)/10))) + Fperm_SI_Woolf2021!$G$9:$G$93*EXP(-Fperm_SI_Woolf2021!$J$9:$J$93*$C118*IF(BS$58=Fperm_SI_Woolf2021!$E$9:$E$93,1,EXP(LN((1.1*(Fperm_SI_Woolf2021!$E$9:$E$93-BS$58)-63.1579*EXP(-0.19*Fperm_SI_Woolf2021!$E$9:$E$93)+63.1579*EXP(-0.19*BS$58))/(Fperm_SI_Woolf2021!$E$9:$E$93-BS$58))*(BS$58-Fperm_SI_Woolf2021!$E$9:$E$93)/10))) + Fperm_SI_Woolf2021!$H$9:$H$93*EXP(-Fperm_SI_Woolf2021!$K$9:$K$93*$C118*IF(BS$58=Fperm_SI_Woolf2021!$E$9:$E$93,1,EXP(LN((1.1*(Fperm_SI_Woolf2021!$E$9:$E$93-BS$58)-63.1579*EXP(-0.19*Fperm_SI_Woolf2021!$E$9:$E$93)+63.1579*EXP(-0.19*BS$58))/(Fperm_SI_Woolf2021!$E$9:$E$93-BS$58))*(BS$58-Fperm_SI_Woolf2021!$E$9:$E$93)/10))),Fperm_SI_Woolf2021!$D$9:$D$93))</f>
        <v>0.23897409931886215</v>
      </c>
      <c r="BT118" s="51" cm="1">
        <f t="array" ref="BT118">MIN(1,SLOPE(Fperm_SI_Woolf2021!$F$9:$F$93*EXP(-Fperm_SI_Woolf2021!$I$9:$I$93*$C118*IF(BT$58=Fperm_SI_Woolf2021!$E$9:$E$93,1,EXP(LN((1.1*(Fperm_SI_Woolf2021!$E$9:$E$93-BT$58)-63.1579*EXP(-0.19*Fperm_SI_Woolf2021!$E$9:$E$93)+63.1579*EXP(-0.19*BT$58))/(Fperm_SI_Woolf2021!$E$9:$E$93-BT$58))*(BT$58-Fperm_SI_Woolf2021!$E$9:$E$93)/10))) + Fperm_SI_Woolf2021!$G$9:$G$93*EXP(-Fperm_SI_Woolf2021!$J$9:$J$93*$C118*IF(BT$58=Fperm_SI_Woolf2021!$E$9:$E$93,1,EXP(LN((1.1*(Fperm_SI_Woolf2021!$E$9:$E$93-BT$58)-63.1579*EXP(-0.19*Fperm_SI_Woolf2021!$E$9:$E$93)+63.1579*EXP(-0.19*BT$58))/(Fperm_SI_Woolf2021!$E$9:$E$93-BT$58))*(BT$58-Fperm_SI_Woolf2021!$E$9:$E$93)/10))) + Fperm_SI_Woolf2021!$H$9:$H$93*EXP(-Fperm_SI_Woolf2021!$K$9:$K$93*$C118*IF(BT$58=Fperm_SI_Woolf2021!$E$9:$E$93,1,EXP(LN((1.1*(Fperm_SI_Woolf2021!$E$9:$E$93-BT$58)-63.1579*EXP(-0.19*Fperm_SI_Woolf2021!$E$9:$E$93)+63.1579*EXP(-0.19*BT$58))/(Fperm_SI_Woolf2021!$E$9:$E$93-BT$58))*(BT$58-Fperm_SI_Woolf2021!$E$9:$E$93)/10))),Fperm_SI_Woolf2021!$D$9:$D$93)*BT$57+INTERCEPT(Fperm_SI_Woolf2021!$F$9:$F$93*EXP(-Fperm_SI_Woolf2021!$I$9:$I$93*$C118*IF(BT$58=Fperm_SI_Woolf2021!$E$9:$E$93,1,EXP(LN((1.1*(Fperm_SI_Woolf2021!$E$9:$E$93-BT$58)-63.1579*EXP(-0.19*Fperm_SI_Woolf2021!$E$9:$E$93)+63.1579*EXP(-0.19*BT$58))/(Fperm_SI_Woolf2021!$E$9:$E$93-BT$58))*(BT$58-Fperm_SI_Woolf2021!$E$9:$E$93)/10))) + Fperm_SI_Woolf2021!$G$9:$G$93*EXP(-Fperm_SI_Woolf2021!$J$9:$J$93*$C118*IF(BT$58=Fperm_SI_Woolf2021!$E$9:$E$93,1,EXP(LN((1.1*(Fperm_SI_Woolf2021!$E$9:$E$93-BT$58)-63.1579*EXP(-0.19*Fperm_SI_Woolf2021!$E$9:$E$93)+63.1579*EXP(-0.19*BT$58))/(Fperm_SI_Woolf2021!$E$9:$E$93-BT$58))*(BT$58-Fperm_SI_Woolf2021!$E$9:$E$93)/10))) + Fperm_SI_Woolf2021!$H$9:$H$93*EXP(-Fperm_SI_Woolf2021!$K$9:$K$93*$C118*IF(BT$58=Fperm_SI_Woolf2021!$E$9:$E$93,1,EXP(LN((1.1*(Fperm_SI_Woolf2021!$E$9:$E$93-BT$58)-63.1579*EXP(-0.19*Fperm_SI_Woolf2021!$E$9:$E$93)+63.1579*EXP(-0.19*BT$58))/(Fperm_SI_Woolf2021!$E$9:$E$93-BT$58))*(BT$58-Fperm_SI_Woolf2021!$E$9:$E$93)/10))),Fperm_SI_Woolf2021!$D$9:$D$93))</f>
        <v>0.22205463404373391</v>
      </c>
      <c r="BU118" s="51" cm="1">
        <f t="array" ref="BU118">MIN(1,SLOPE(Fperm_SI_Woolf2021!$F$9:$F$93*EXP(-Fperm_SI_Woolf2021!$I$9:$I$93*$C118*IF(BU$58=Fperm_SI_Woolf2021!$E$9:$E$93,1,EXP(LN((1.1*(Fperm_SI_Woolf2021!$E$9:$E$93-BU$58)-63.1579*EXP(-0.19*Fperm_SI_Woolf2021!$E$9:$E$93)+63.1579*EXP(-0.19*BU$58))/(Fperm_SI_Woolf2021!$E$9:$E$93-BU$58))*(BU$58-Fperm_SI_Woolf2021!$E$9:$E$93)/10))) + Fperm_SI_Woolf2021!$G$9:$G$93*EXP(-Fperm_SI_Woolf2021!$J$9:$J$93*$C118*IF(BU$58=Fperm_SI_Woolf2021!$E$9:$E$93,1,EXP(LN((1.1*(Fperm_SI_Woolf2021!$E$9:$E$93-BU$58)-63.1579*EXP(-0.19*Fperm_SI_Woolf2021!$E$9:$E$93)+63.1579*EXP(-0.19*BU$58))/(Fperm_SI_Woolf2021!$E$9:$E$93-BU$58))*(BU$58-Fperm_SI_Woolf2021!$E$9:$E$93)/10))) + Fperm_SI_Woolf2021!$H$9:$H$93*EXP(-Fperm_SI_Woolf2021!$K$9:$K$93*$C118*IF(BU$58=Fperm_SI_Woolf2021!$E$9:$E$93,1,EXP(LN((1.1*(Fperm_SI_Woolf2021!$E$9:$E$93-BU$58)-63.1579*EXP(-0.19*Fperm_SI_Woolf2021!$E$9:$E$93)+63.1579*EXP(-0.19*BU$58))/(Fperm_SI_Woolf2021!$E$9:$E$93-BU$58))*(BU$58-Fperm_SI_Woolf2021!$E$9:$E$93)/10))),Fperm_SI_Woolf2021!$D$9:$D$93)*BU$57+INTERCEPT(Fperm_SI_Woolf2021!$F$9:$F$93*EXP(-Fperm_SI_Woolf2021!$I$9:$I$93*$C118*IF(BU$58=Fperm_SI_Woolf2021!$E$9:$E$93,1,EXP(LN((1.1*(Fperm_SI_Woolf2021!$E$9:$E$93-BU$58)-63.1579*EXP(-0.19*Fperm_SI_Woolf2021!$E$9:$E$93)+63.1579*EXP(-0.19*BU$58))/(Fperm_SI_Woolf2021!$E$9:$E$93-BU$58))*(BU$58-Fperm_SI_Woolf2021!$E$9:$E$93)/10))) + Fperm_SI_Woolf2021!$G$9:$G$93*EXP(-Fperm_SI_Woolf2021!$J$9:$J$93*$C118*IF(BU$58=Fperm_SI_Woolf2021!$E$9:$E$93,1,EXP(LN((1.1*(Fperm_SI_Woolf2021!$E$9:$E$93-BU$58)-63.1579*EXP(-0.19*Fperm_SI_Woolf2021!$E$9:$E$93)+63.1579*EXP(-0.19*BU$58))/(Fperm_SI_Woolf2021!$E$9:$E$93-BU$58))*(BU$58-Fperm_SI_Woolf2021!$E$9:$E$93)/10))) + Fperm_SI_Woolf2021!$H$9:$H$93*EXP(-Fperm_SI_Woolf2021!$K$9:$K$93*$C118*IF(BU$58=Fperm_SI_Woolf2021!$E$9:$E$93,1,EXP(LN((1.1*(Fperm_SI_Woolf2021!$E$9:$E$93-BU$58)-63.1579*EXP(-0.19*Fperm_SI_Woolf2021!$E$9:$E$93)+63.1579*EXP(-0.19*BU$58))/(Fperm_SI_Woolf2021!$E$9:$E$93-BU$58))*(BU$58-Fperm_SI_Woolf2021!$E$9:$E$93)/10))),Fperm_SI_Woolf2021!$D$9:$D$93))</f>
        <v>0.20513516876860569</v>
      </c>
      <c r="BV118" s="51" cm="1">
        <f t="array" ref="BV118">MIN(1,SLOPE(Fperm_SI_Woolf2021!$F$9:$F$93*EXP(-Fperm_SI_Woolf2021!$I$9:$I$93*$C118*IF(BV$58=Fperm_SI_Woolf2021!$E$9:$E$93,1,EXP(LN((1.1*(Fperm_SI_Woolf2021!$E$9:$E$93-BV$58)-63.1579*EXP(-0.19*Fperm_SI_Woolf2021!$E$9:$E$93)+63.1579*EXP(-0.19*BV$58))/(Fperm_SI_Woolf2021!$E$9:$E$93-BV$58))*(BV$58-Fperm_SI_Woolf2021!$E$9:$E$93)/10))) + Fperm_SI_Woolf2021!$G$9:$G$93*EXP(-Fperm_SI_Woolf2021!$J$9:$J$93*$C118*IF(BV$58=Fperm_SI_Woolf2021!$E$9:$E$93,1,EXP(LN((1.1*(Fperm_SI_Woolf2021!$E$9:$E$93-BV$58)-63.1579*EXP(-0.19*Fperm_SI_Woolf2021!$E$9:$E$93)+63.1579*EXP(-0.19*BV$58))/(Fperm_SI_Woolf2021!$E$9:$E$93-BV$58))*(BV$58-Fperm_SI_Woolf2021!$E$9:$E$93)/10))) + Fperm_SI_Woolf2021!$H$9:$H$93*EXP(-Fperm_SI_Woolf2021!$K$9:$K$93*$C118*IF(BV$58=Fperm_SI_Woolf2021!$E$9:$E$93,1,EXP(LN((1.1*(Fperm_SI_Woolf2021!$E$9:$E$93-BV$58)-63.1579*EXP(-0.19*Fperm_SI_Woolf2021!$E$9:$E$93)+63.1579*EXP(-0.19*BV$58))/(Fperm_SI_Woolf2021!$E$9:$E$93-BV$58))*(BV$58-Fperm_SI_Woolf2021!$E$9:$E$93)/10))),Fperm_SI_Woolf2021!$D$9:$D$93)*BV$57+INTERCEPT(Fperm_SI_Woolf2021!$F$9:$F$93*EXP(-Fperm_SI_Woolf2021!$I$9:$I$93*$C118*IF(BV$58=Fperm_SI_Woolf2021!$E$9:$E$93,1,EXP(LN((1.1*(Fperm_SI_Woolf2021!$E$9:$E$93-BV$58)-63.1579*EXP(-0.19*Fperm_SI_Woolf2021!$E$9:$E$93)+63.1579*EXP(-0.19*BV$58))/(Fperm_SI_Woolf2021!$E$9:$E$93-BV$58))*(BV$58-Fperm_SI_Woolf2021!$E$9:$E$93)/10))) + Fperm_SI_Woolf2021!$G$9:$G$93*EXP(-Fperm_SI_Woolf2021!$J$9:$J$93*$C118*IF(BV$58=Fperm_SI_Woolf2021!$E$9:$E$93,1,EXP(LN((1.1*(Fperm_SI_Woolf2021!$E$9:$E$93-BV$58)-63.1579*EXP(-0.19*Fperm_SI_Woolf2021!$E$9:$E$93)+63.1579*EXP(-0.19*BV$58))/(Fperm_SI_Woolf2021!$E$9:$E$93-BV$58))*(BV$58-Fperm_SI_Woolf2021!$E$9:$E$93)/10))) + Fperm_SI_Woolf2021!$H$9:$H$93*EXP(-Fperm_SI_Woolf2021!$K$9:$K$93*$C118*IF(BV$58=Fperm_SI_Woolf2021!$E$9:$E$93,1,EXP(LN((1.1*(Fperm_SI_Woolf2021!$E$9:$E$93-BV$58)-63.1579*EXP(-0.19*Fperm_SI_Woolf2021!$E$9:$E$93)+63.1579*EXP(-0.19*BV$58))/(Fperm_SI_Woolf2021!$E$9:$E$93-BV$58))*(BV$58-Fperm_SI_Woolf2021!$E$9:$E$93)/10))),Fperm_SI_Woolf2021!$D$9:$D$93))</f>
        <v>0.18821570349347744</v>
      </c>
      <c r="BW118" s="51" cm="1">
        <f t="array" ref="BW118">MIN(1,SLOPE(Fperm_SI_Woolf2021!$F$9:$F$93*EXP(-Fperm_SI_Woolf2021!$I$9:$I$93*$C118*IF(BW$58=Fperm_SI_Woolf2021!$E$9:$E$93,1,EXP(LN((1.1*(Fperm_SI_Woolf2021!$E$9:$E$93-BW$58)-63.1579*EXP(-0.19*Fperm_SI_Woolf2021!$E$9:$E$93)+63.1579*EXP(-0.19*BW$58))/(Fperm_SI_Woolf2021!$E$9:$E$93-BW$58))*(BW$58-Fperm_SI_Woolf2021!$E$9:$E$93)/10))) + Fperm_SI_Woolf2021!$G$9:$G$93*EXP(-Fperm_SI_Woolf2021!$J$9:$J$93*$C118*IF(BW$58=Fperm_SI_Woolf2021!$E$9:$E$93,1,EXP(LN((1.1*(Fperm_SI_Woolf2021!$E$9:$E$93-BW$58)-63.1579*EXP(-0.19*Fperm_SI_Woolf2021!$E$9:$E$93)+63.1579*EXP(-0.19*BW$58))/(Fperm_SI_Woolf2021!$E$9:$E$93-BW$58))*(BW$58-Fperm_SI_Woolf2021!$E$9:$E$93)/10))) + Fperm_SI_Woolf2021!$H$9:$H$93*EXP(-Fperm_SI_Woolf2021!$K$9:$K$93*$C118*IF(BW$58=Fperm_SI_Woolf2021!$E$9:$E$93,1,EXP(LN((1.1*(Fperm_SI_Woolf2021!$E$9:$E$93-BW$58)-63.1579*EXP(-0.19*Fperm_SI_Woolf2021!$E$9:$E$93)+63.1579*EXP(-0.19*BW$58))/(Fperm_SI_Woolf2021!$E$9:$E$93-BW$58))*(BW$58-Fperm_SI_Woolf2021!$E$9:$E$93)/10))),Fperm_SI_Woolf2021!$D$9:$D$93)*BW$57+INTERCEPT(Fperm_SI_Woolf2021!$F$9:$F$93*EXP(-Fperm_SI_Woolf2021!$I$9:$I$93*$C118*IF(BW$58=Fperm_SI_Woolf2021!$E$9:$E$93,1,EXP(LN((1.1*(Fperm_SI_Woolf2021!$E$9:$E$93-BW$58)-63.1579*EXP(-0.19*Fperm_SI_Woolf2021!$E$9:$E$93)+63.1579*EXP(-0.19*BW$58))/(Fperm_SI_Woolf2021!$E$9:$E$93-BW$58))*(BW$58-Fperm_SI_Woolf2021!$E$9:$E$93)/10))) + Fperm_SI_Woolf2021!$G$9:$G$93*EXP(-Fperm_SI_Woolf2021!$J$9:$J$93*$C118*IF(BW$58=Fperm_SI_Woolf2021!$E$9:$E$93,1,EXP(LN((1.1*(Fperm_SI_Woolf2021!$E$9:$E$93-BW$58)-63.1579*EXP(-0.19*Fperm_SI_Woolf2021!$E$9:$E$93)+63.1579*EXP(-0.19*BW$58))/(Fperm_SI_Woolf2021!$E$9:$E$93-BW$58))*(BW$58-Fperm_SI_Woolf2021!$E$9:$E$93)/10))) + Fperm_SI_Woolf2021!$H$9:$H$93*EXP(-Fperm_SI_Woolf2021!$K$9:$K$93*$C118*IF(BW$58=Fperm_SI_Woolf2021!$E$9:$E$93,1,EXP(LN((1.1*(Fperm_SI_Woolf2021!$E$9:$E$93-BW$58)-63.1579*EXP(-0.19*Fperm_SI_Woolf2021!$E$9:$E$93)+63.1579*EXP(-0.19*BW$58))/(Fperm_SI_Woolf2021!$E$9:$E$93-BW$58))*(BW$58-Fperm_SI_Woolf2021!$E$9:$E$93)/10))),Fperm_SI_Woolf2021!$D$9:$D$93))</f>
        <v>0.17129623821834919</v>
      </c>
      <c r="BX118" s="51" cm="1">
        <f t="array" ref="BX118">MIN(1,SLOPE(Fperm_SI_Woolf2021!$F$9:$F$93*EXP(-Fperm_SI_Woolf2021!$I$9:$I$93*$C118*IF(BX$58=Fperm_SI_Woolf2021!$E$9:$E$93,1,EXP(LN((1.1*(Fperm_SI_Woolf2021!$E$9:$E$93-BX$58)-63.1579*EXP(-0.19*Fperm_SI_Woolf2021!$E$9:$E$93)+63.1579*EXP(-0.19*BX$58))/(Fperm_SI_Woolf2021!$E$9:$E$93-BX$58))*(BX$58-Fperm_SI_Woolf2021!$E$9:$E$93)/10))) + Fperm_SI_Woolf2021!$G$9:$G$93*EXP(-Fperm_SI_Woolf2021!$J$9:$J$93*$C118*IF(BX$58=Fperm_SI_Woolf2021!$E$9:$E$93,1,EXP(LN((1.1*(Fperm_SI_Woolf2021!$E$9:$E$93-BX$58)-63.1579*EXP(-0.19*Fperm_SI_Woolf2021!$E$9:$E$93)+63.1579*EXP(-0.19*BX$58))/(Fperm_SI_Woolf2021!$E$9:$E$93-BX$58))*(BX$58-Fperm_SI_Woolf2021!$E$9:$E$93)/10))) + Fperm_SI_Woolf2021!$H$9:$H$93*EXP(-Fperm_SI_Woolf2021!$K$9:$K$93*$C118*IF(BX$58=Fperm_SI_Woolf2021!$E$9:$E$93,1,EXP(LN((1.1*(Fperm_SI_Woolf2021!$E$9:$E$93-BX$58)-63.1579*EXP(-0.19*Fperm_SI_Woolf2021!$E$9:$E$93)+63.1579*EXP(-0.19*BX$58))/(Fperm_SI_Woolf2021!$E$9:$E$93-BX$58))*(BX$58-Fperm_SI_Woolf2021!$E$9:$E$93)/10))),Fperm_SI_Woolf2021!$D$9:$D$93)*BX$57+INTERCEPT(Fperm_SI_Woolf2021!$F$9:$F$93*EXP(-Fperm_SI_Woolf2021!$I$9:$I$93*$C118*IF(BX$58=Fperm_SI_Woolf2021!$E$9:$E$93,1,EXP(LN((1.1*(Fperm_SI_Woolf2021!$E$9:$E$93-BX$58)-63.1579*EXP(-0.19*Fperm_SI_Woolf2021!$E$9:$E$93)+63.1579*EXP(-0.19*BX$58))/(Fperm_SI_Woolf2021!$E$9:$E$93-BX$58))*(BX$58-Fperm_SI_Woolf2021!$E$9:$E$93)/10))) + Fperm_SI_Woolf2021!$G$9:$G$93*EXP(-Fperm_SI_Woolf2021!$J$9:$J$93*$C118*IF(BX$58=Fperm_SI_Woolf2021!$E$9:$E$93,1,EXP(LN((1.1*(Fperm_SI_Woolf2021!$E$9:$E$93-BX$58)-63.1579*EXP(-0.19*Fperm_SI_Woolf2021!$E$9:$E$93)+63.1579*EXP(-0.19*BX$58))/(Fperm_SI_Woolf2021!$E$9:$E$93-BX$58))*(BX$58-Fperm_SI_Woolf2021!$E$9:$E$93)/10))) + Fperm_SI_Woolf2021!$H$9:$H$93*EXP(-Fperm_SI_Woolf2021!$K$9:$K$93*$C118*IF(BX$58=Fperm_SI_Woolf2021!$E$9:$E$93,1,EXP(LN((1.1*(Fperm_SI_Woolf2021!$E$9:$E$93-BX$58)-63.1579*EXP(-0.19*Fperm_SI_Woolf2021!$E$9:$E$93)+63.1579*EXP(-0.19*BX$58))/(Fperm_SI_Woolf2021!$E$9:$E$93-BX$58))*(BX$58-Fperm_SI_Woolf2021!$E$9:$E$93)/10))),Fperm_SI_Woolf2021!$D$9:$D$93))</f>
        <v>0.15437677294322094</v>
      </c>
      <c r="BY118" s="51" cm="1">
        <f t="array" ref="BY118">MIN(1,SLOPE(Fperm_SI_Woolf2021!$F$9:$F$93*EXP(-Fperm_SI_Woolf2021!$I$9:$I$93*$C118*IF(BY$58=Fperm_SI_Woolf2021!$E$9:$E$93,1,EXP(LN((1.1*(Fperm_SI_Woolf2021!$E$9:$E$93-BY$58)-63.1579*EXP(-0.19*Fperm_SI_Woolf2021!$E$9:$E$93)+63.1579*EXP(-0.19*BY$58))/(Fperm_SI_Woolf2021!$E$9:$E$93-BY$58))*(BY$58-Fperm_SI_Woolf2021!$E$9:$E$93)/10))) + Fperm_SI_Woolf2021!$G$9:$G$93*EXP(-Fperm_SI_Woolf2021!$J$9:$J$93*$C118*IF(BY$58=Fperm_SI_Woolf2021!$E$9:$E$93,1,EXP(LN((1.1*(Fperm_SI_Woolf2021!$E$9:$E$93-BY$58)-63.1579*EXP(-0.19*Fperm_SI_Woolf2021!$E$9:$E$93)+63.1579*EXP(-0.19*BY$58))/(Fperm_SI_Woolf2021!$E$9:$E$93-BY$58))*(BY$58-Fperm_SI_Woolf2021!$E$9:$E$93)/10))) + Fperm_SI_Woolf2021!$H$9:$H$93*EXP(-Fperm_SI_Woolf2021!$K$9:$K$93*$C118*IF(BY$58=Fperm_SI_Woolf2021!$E$9:$E$93,1,EXP(LN((1.1*(Fperm_SI_Woolf2021!$E$9:$E$93-BY$58)-63.1579*EXP(-0.19*Fperm_SI_Woolf2021!$E$9:$E$93)+63.1579*EXP(-0.19*BY$58))/(Fperm_SI_Woolf2021!$E$9:$E$93-BY$58))*(BY$58-Fperm_SI_Woolf2021!$E$9:$E$93)/10))),Fperm_SI_Woolf2021!$D$9:$D$93)*BY$57+INTERCEPT(Fperm_SI_Woolf2021!$F$9:$F$93*EXP(-Fperm_SI_Woolf2021!$I$9:$I$93*$C118*IF(BY$58=Fperm_SI_Woolf2021!$E$9:$E$93,1,EXP(LN((1.1*(Fperm_SI_Woolf2021!$E$9:$E$93-BY$58)-63.1579*EXP(-0.19*Fperm_SI_Woolf2021!$E$9:$E$93)+63.1579*EXP(-0.19*BY$58))/(Fperm_SI_Woolf2021!$E$9:$E$93-BY$58))*(BY$58-Fperm_SI_Woolf2021!$E$9:$E$93)/10))) + Fperm_SI_Woolf2021!$G$9:$G$93*EXP(-Fperm_SI_Woolf2021!$J$9:$J$93*$C118*IF(BY$58=Fperm_SI_Woolf2021!$E$9:$E$93,1,EXP(LN((1.1*(Fperm_SI_Woolf2021!$E$9:$E$93-BY$58)-63.1579*EXP(-0.19*Fperm_SI_Woolf2021!$E$9:$E$93)+63.1579*EXP(-0.19*BY$58))/(Fperm_SI_Woolf2021!$E$9:$E$93-BY$58))*(BY$58-Fperm_SI_Woolf2021!$E$9:$E$93)/10))) + Fperm_SI_Woolf2021!$H$9:$H$93*EXP(-Fperm_SI_Woolf2021!$K$9:$K$93*$C118*IF(BY$58=Fperm_SI_Woolf2021!$E$9:$E$93,1,EXP(LN((1.1*(Fperm_SI_Woolf2021!$E$9:$E$93-BY$58)-63.1579*EXP(-0.19*Fperm_SI_Woolf2021!$E$9:$E$93)+63.1579*EXP(-0.19*BY$58))/(Fperm_SI_Woolf2021!$E$9:$E$93-BY$58))*(BY$58-Fperm_SI_Woolf2021!$E$9:$E$93)/10))),Fperm_SI_Woolf2021!$D$9:$D$93))</f>
        <v>0.13745730766809269</v>
      </c>
      <c r="BZ118" s="51" cm="1">
        <f t="array" ref="BZ118">MIN(1,SLOPE(Fperm_SI_Woolf2021!$F$9:$F$93*EXP(-Fperm_SI_Woolf2021!$I$9:$I$93*$C118*IF(BZ$58=Fperm_SI_Woolf2021!$E$9:$E$93,1,EXP(LN((1.1*(Fperm_SI_Woolf2021!$E$9:$E$93-BZ$58)-63.1579*EXP(-0.19*Fperm_SI_Woolf2021!$E$9:$E$93)+63.1579*EXP(-0.19*BZ$58))/(Fperm_SI_Woolf2021!$E$9:$E$93-BZ$58))*(BZ$58-Fperm_SI_Woolf2021!$E$9:$E$93)/10))) + Fperm_SI_Woolf2021!$G$9:$G$93*EXP(-Fperm_SI_Woolf2021!$J$9:$J$93*$C118*IF(BZ$58=Fperm_SI_Woolf2021!$E$9:$E$93,1,EXP(LN((1.1*(Fperm_SI_Woolf2021!$E$9:$E$93-BZ$58)-63.1579*EXP(-0.19*Fperm_SI_Woolf2021!$E$9:$E$93)+63.1579*EXP(-0.19*BZ$58))/(Fperm_SI_Woolf2021!$E$9:$E$93-BZ$58))*(BZ$58-Fperm_SI_Woolf2021!$E$9:$E$93)/10))) + Fperm_SI_Woolf2021!$H$9:$H$93*EXP(-Fperm_SI_Woolf2021!$K$9:$K$93*$C118*IF(BZ$58=Fperm_SI_Woolf2021!$E$9:$E$93,1,EXP(LN((1.1*(Fperm_SI_Woolf2021!$E$9:$E$93-BZ$58)-63.1579*EXP(-0.19*Fperm_SI_Woolf2021!$E$9:$E$93)+63.1579*EXP(-0.19*BZ$58))/(Fperm_SI_Woolf2021!$E$9:$E$93-BZ$58))*(BZ$58-Fperm_SI_Woolf2021!$E$9:$E$93)/10))),Fperm_SI_Woolf2021!$D$9:$D$93)*BZ$57+INTERCEPT(Fperm_SI_Woolf2021!$F$9:$F$93*EXP(-Fperm_SI_Woolf2021!$I$9:$I$93*$C118*IF(BZ$58=Fperm_SI_Woolf2021!$E$9:$E$93,1,EXP(LN((1.1*(Fperm_SI_Woolf2021!$E$9:$E$93-BZ$58)-63.1579*EXP(-0.19*Fperm_SI_Woolf2021!$E$9:$E$93)+63.1579*EXP(-0.19*BZ$58))/(Fperm_SI_Woolf2021!$E$9:$E$93-BZ$58))*(BZ$58-Fperm_SI_Woolf2021!$E$9:$E$93)/10))) + Fperm_SI_Woolf2021!$G$9:$G$93*EXP(-Fperm_SI_Woolf2021!$J$9:$J$93*$C118*IF(BZ$58=Fperm_SI_Woolf2021!$E$9:$E$93,1,EXP(LN((1.1*(Fperm_SI_Woolf2021!$E$9:$E$93-BZ$58)-63.1579*EXP(-0.19*Fperm_SI_Woolf2021!$E$9:$E$93)+63.1579*EXP(-0.19*BZ$58))/(Fperm_SI_Woolf2021!$E$9:$E$93-BZ$58))*(BZ$58-Fperm_SI_Woolf2021!$E$9:$E$93)/10))) + Fperm_SI_Woolf2021!$H$9:$H$93*EXP(-Fperm_SI_Woolf2021!$K$9:$K$93*$C118*IF(BZ$58=Fperm_SI_Woolf2021!$E$9:$E$93,1,EXP(LN((1.1*(Fperm_SI_Woolf2021!$E$9:$E$93-BZ$58)-63.1579*EXP(-0.19*Fperm_SI_Woolf2021!$E$9:$E$93)+63.1579*EXP(-0.19*BZ$58))/(Fperm_SI_Woolf2021!$E$9:$E$93-BZ$58))*(BZ$58-Fperm_SI_Woolf2021!$E$9:$E$93)/10))),Fperm_SI_Woolf2021!$D$9:$D$93))</f>
        <v>0.12053784239296444</v>
      </c>
    </row>
    <row r="119" spans="3:78" x14ac:dyDescent="0.2">
      <c r="C119" s="48">
        <v>590</v>
      </c>
      <c r="D119" s="51" cm="1">
        <f t="array" ref="D119">MIN(1,SLOPE(Fperm_SI_Woolf2021!$F$9:$F$93*EXP(-Fperm_SI_Woolf2021!$I$9:$I$93*$C119*IF(D$58=Fperm_SI_Woolf2021!$E$9:$E$93,1,EXP(LN((1.1*(Fperm_SI_Woolf2021!$E$9:$E$93-D$58)-63.1579*EXP(-0.19*Fperm_SI_Woolf2021!$E$9:$E$93)+63.1579*EXP(-0.19*D$58))/(Fperm_SI_Woolf2021!$E$9:$E$93-D$58))*(D$58-Fperm_SI_Woolf2021!$E$9:$E$93)/10))) + Fperm_SI_Woolf2021!$G$9:$G$93*EXP(-Fperm_SI_Woolf2021!$J$9:$J$93*$C119*IF(D$58=Fperm_SI_Woolf2021!$E$9:$E$93,1,EXP(LN((1.1*(Fperm_SI_Woolf2021!$E$9:$E$93-D$58)-63.1579*EXP(-0.19*Fperm_SI_Woolf2021!$E$9:$E$93)+63.1579*EXP(-0.19*D$58))/(Fperm_SI_Woolf2021!$E$9:$E$93-D$58))*(D$58-Fperm_SI_Woolf2021!$E$9:$E$93)/10))) + Fperm_SI_Woolf2021!$H$9:$H$93*EXP(-Fperm_SI_Woolf2021!$K$9:$K$93*$C119*IF(D$58=Fperm_SI_Woolf2021!$E$9:$E$93,1,EXP(LN((1.1*(Fperm_SI_Woolf2021!$E$9:$E$93-D$58)-63.1579*EXP(-0.19*Fperm_SI_Woolf2021!$E$9:$E$93)+63.1579*EXP(-0.19*D$58))/(Fperm_SI_Woolf2021!$E$9:$E$93-D$58))*(D$58-Fperm_SI_Woolf2021!$E$9:$E$93)/10))),Fperm_SI_Woolf2021!$D$9:$D$93)*D$57+INTERCEPT(Fperm_SI_Woolf2021!$F$9:$F$93*EXP(-Fperm_SI_Woolf2021!$I$9:$I$93*$C119*IF(D$58=Fperm_SI_Woolf2021!$E$9:$E$93,1,EXP(LN((1.1*(Fperm_SI_Woolf2021!$E$9:$E$93-D$58)-63.1579*EXP(-0.19*Fperm_SI_Woolf2021!$E$9:$E$93)+63.1579*EXP(-0.19*D$58))/(Fperm_SI_Woolf2021!$E$9:$E$93-D$58))*(D$58-Fperm_SI_Woolf2021!$E$9:$E$93)/10))) + Fperm_SI_Woolf2021!$G$9:$G$93*EXP(-Fperm_SI_Woolf2021!$J$9:$J$93*$C119*IF(D$58=Fperm_SI_Woolf2021!$E$9:$E$93,1,EXP(LN((1.1*(Fperm_SI_Woolf2021!$E$9:$E$93-D$58)-63.1579*EXP(-0.19*Fperm_SI_Woolf2021!$E$9:$E$93)+63.1579*EXP(-0.19*D$58))/(Fperm_SI_Woolf2021!$E$9:$E$93-D$58))*(D$58-Fperm_SI_Woolf2021!$E$9:$E$93)/10))) + Fperm_SI_Woolf2021!$H$9:$H$93*EXP(-Fperm_SI_Woolf2021!$K$9:$K$93*$C119*IF(D$58=Fperm_SI_Woolf2021!$E$9:$E$93,1,EXP(LN((1.1*(Fperm_SI_Woolf2021!$E$9:$E$93-D$58)-63.1579*EXP(-0.19*Fperm_SI_Woolf2021!$E$9:$E$93)+63.1579*EXP(-0.19*D$58))/(Fperm_SI_Woolf2021!$E$9:$E$93-D$58))*(D$58-Fperm_SI_Woolf2021!$E$9:$E$93)/10))),Fperm_SI_Woolf2021!$D$9:$D$93))</f>
        <v>0.92145414018796212</v>
      </c>
      <c r="E119" s="51" cm="1">
        <f t="array" ref="E119">MIN(1,SLOPE(Fperm_SI_Woolf2021!$F$9:$F$93*EXP(-Fperm_SI_Woolf2021!$I$9:$I$93*$C119*IF(E$58=Fperm_SI_Woolf2021!$E$9:$E$93,1,EXP(LN((1.1*(Fperm_SI_Woolf2021!$E$9:$E$93-E$58)-63.1579*EXP(-0.19*Fperm_SI_Woolf2021!$E$9:$E$93)+63.1579*EXP(-0.19*E$58))/(Fperm_SI_Woolf2021!$E$9:$E$93-E$58))*(E$58-Fperm_SI_Woolf2021!$E$9:$E$93)/10))) + Fperm_SI_Woolf2021!$G$9:$G$93*EXP(-Fperm_SI_Woolf2021!$J$9:$J$93*$C119*IF(E$58=Fperm_SI_Woolf2021!$E$9:$E$93,1,EXP(LN((1.1*(Fperm_SI_Woolf2021!$E$9:$E$93-E$58)-63.1579*EXP(-0.19*Fperm_SI_Woolf2021!$E$9:$E$93)+63.1579*EXP(-0.19*E$58))/(Fperm_SI_Woolf2021!$E$9:$E$93-E$58))*(E$58-Fperm_SI_Woolf2021!$E$9:$E$93)/10))) + Fperm_SI_Woolf2021!$H$9:$H$93*EXP(-Fperm_SI_Woolf2021!$K$9:$K$93*$C119*IF(E$58=Fperm_SI_Woolf2021!$E$9:$E$93,1,EXP(LN((1.1*(Fperm_SI_Woolf2021!$E$9:$E$93-E$58)-63.1579*EXP(-0.19*Fperm_SI_Woolf2021!$E$9:$E$93)+63.1579*EXP(-0.19*E$58))/(Fperm_SI_Woolf2021!$E$9:$E$93-E$58))*(E$58-Fperm_SI_Woolf2021!$E$9:$E$93)/10))),Fperm_SI_Woolf2021!$D$9:$D$93)*E$57+INTERCEPT(Fperm_SI_Woolf2021!$F$9:$F$93*EXP(-Fperm_SI_Woolf2021!$I$9:$I$93*$C119*IF(E$58=Fperm_SI_Woolf2021!$E$9:$E$93,1,EXP(LN((1.1*(Fperm_SI_Woolf2021!$E$9:$E$93-E$58)-63.1579*EXP(-0.19*Fperm_SI_Woolf2021!$E$9:$E$93)+63.1579*EXP(-0.19*E$58))/(Fperm_SI_Woolf2021!$E$9:$E$93-E$58))*(E$58-Fperm_SI_Woolf2021!$E$9:$E$93)/10))) + Fperm_SI_Woolf2021!$G$9:$G$93*EXP(-Fperm_SI_Woolf2021!$J$9:$J$93*$C119*IF(E$58=Fperm_SI_Woolf2021!$E$9:$E$93,1,EXP(LN((1.1*(Fperm_SI_Woolf2021!$E$9:$E$93-E$58)-63.1579*EXP(-0.19*Fperm_SI_Woolf2021!$E$9:$E$93)+63.1579*EXP(-0.19*E$58))/(Fperm_SI_Woolf2021!$E$9:$E$93-E$58))*(E$58-Fperm_SI_Woolf2021!$E$9:$E$93)/10))) + Fperm_SI_Woolf2021!$H$9:$H$93*EXP(-Fperm_SI_Woolf2021!$K$9:$K$93*$C119*IF(E$58=Fperm_SI_Woolf2021!$E$9:$E$93,1,EXP(LN((1.1*(Fperm_SI_Woolf2021!$E$9:$E$93-E$58)-63.1579*EXP(-0.19*Fperm_SI_Woolf2021!$E$9:$E$93)+63.1579*EXP(-0.19*E$58))/(Fperm_SI_Woolf2021!$E$9:$E$93-E$58))*(E$58-Fperm_SI_Woolf2021!$E$9:$E$93)/10))),Fperm_SI_Woolf2021!$D$9:$D$93))</f>
        <v>0.88893788330682855</v>
      </c>
      <c r="F119" s="51" cm="1">
        <f t="array" ref="F119">MIN(1,SLOPE(Fperm_SI_Woolf2021!$F$9:$F$93*EXP(-Fperm_SI_Woolf2021!$I$9:$I$93*$C119*IF(F$58=Fperm_SI_Woolf2021!$E$9:$E$93,1,EXP(LN((1.1*(Fperm_SI_Woolf2021!$E$9:$E$93-F$58)-63.1579*EXP(-0.19*Fperm_SI_Woolf2021!$E$9:$E$93)+63.1579*EXP(-0.19*F$58))/(Fperm_SI_Woolf2021!$E$9:$E$93-F$58))*(F$58-Fperm_SI_Woolf2021!$E$9:$E$93)/10))) + Fperm_SI_Woolf2021!$G$9:$G$93*EXP(-Fperm_SI_Woolf2021!$J$9:$J$93*$C119*IF(F$58=Fperm_SI_Woolf2021!$E$9:$E$93,1,EXP(LN((1.1*(Fperm_SI_Woolf2021!$E$9:$E$93-F$58)-63.1579*EXP(-0.19*Fperm_SI_Woolf2021!$E$9:$E$93)+63.1579*EXP(-0.19*F$58))/(Fperm_SI_Woolf2021!$E$9:$E$93-F$58))*(F$58-Fperm_SI_Woolf2021!$E$9:$E$93)/10))) + Fperm_SI_Woolf2021!$H$9:$H$93*EXP(-Fperm_SI_Woolf2021!$K$9:$K$93*$C119*IF(F$58=Fperm_SI_Woolf2021!$E$9:$E$93,1,EXP(LN((1.1*(Fperm_SI_Woolf2021!$E$9:$E$93-F$58)-63.1579*EXP(-0.19*Fperm_SI_Woolf2021!$E$9:$E$93)+63.1579*EXP(-0.19*F$58))/(Fperm_SI_Woolf2021!$E$9:$E$93-F$58))*(F$58-Fperm_SI_Woolf2021!$E$9:$E$93)/10))),Fperm_SI_Woolf2021!$D$9:$D$93)*F$57+INTERCEPT(Fperm_SI_Woolf2021!$F$9:$F$93*EXP(-Fperm_SI_Woolf2021!$I$9:$I$93*$C119*IF(F$58=Fperm_SI_Woolf2021!$E$9:$E$93,1,EXP(LN((1.1*(Fperm_SI_Woolf2021!$E$9:$E$93-F$58)-63.1579*EXP(-0.19*Fperm_SI_Woolf2021!$E$9:$E$93)+63.1579*EXP(-0.19*F$58))/(Fperm_SI_Woolf2021!$E$9:$E$93-F$58))*(F$58-Fperm_SI_Woolf2021!$E$9:$E$93)/10))) + Fperm_SI_Woolf2021!$G$9:$G$93*EXP(-Fperm_SI_Woolf2021!$J$9:$J$93*$C119*IF(F$58=Fperm_SI_Woolf2021!$E$9:$E$93,1,EXP(LN((1.1*(Fperm_SI_Woolf2021!$E$9:$E$93-F$58)-63.1579*EXP(-0.19*Fperm_SI_Woolf2021!$E$9:$E$93)+63.1579*EXP(-0.19*F$58))/(Fperm_SI_Woolf2021!$E$9:$E$93-F$58))*(F$58-Fperm_SI_Woolf2021!$E$9:$E$93)/10))) + Fperm_SI_Woolf2021!$H$9:$H$93*EXP(-Fperm_SI_Woolf2021!$K$9:$K$93*$C119*IF(F$58=Fperm_SI_Woolf2021!$E$9:$E$93,1,EXP(LN((1.1*(Fperm_SI_Woolf2021!$E$9:$E$93-F$58)-63.1579*EXP(-0.19*Fperm_SI_Woolf2021!$E$9:$E$93)+63.1579*EXP(-0.19*F$58))/(Fperm_SI_Woolf2021!$E$9:$E$93-F$58))*(F$58-Fperm_SI_Woolf2021!$E$9:$E$93)/10))),Fperm_SI_Woolf2021!$D$9:$D$93))</f>
        <v>0.85642162642569486</v>
      </c>
      <c r="G119" s="51" cm="1">
        <f t="array" ref="G119">MIN(1,SLOPE(Fperm_SI_Woolf2021!$F$9:$F$93*EXP(-Fperm_SI_Woolf2021!$I$9:$I$93*$C119*IF(G$58=Fperm_SI_Woolf2021!$E$9:$E$93,1,EXP(LN((1.1*(Fperm_SI_Woolf2021!$E$9:$E$93-G$58)-63.1579*EXP(-0.19*Fperm_SI_Woolf2021!$E$9:$E$93)+63.1579*EXP(-0.19*G$58))/(Fperm_SI_Woolf2021!$E$9:$E$93-G$58))*(G$58-Fperm_SI_Woolf2021!$E$9:$E$93)/10))) + Fperm_SI_Woolf2021!$G$9:$G$93*EXP(-Fperm_SI_Woolf2021!$J$9:$J$93*$C119*IF(G$58=Fperm_SI_Woolf2021!$E$9:$E$93,1,EXP(LN((1.1*(Fperm_SI_Woolf2021!$E$9:$E$93-G$58)-63.1579*EXP(-0.19*Fperm_SI_Woolf2021!$E$9:$E$93)+63.1579*EXP(-0.19*G$58))/(Fperm_SI_Woolf2021!$E$9:$E$93-G$58))*(G$58-Fperm_SI_Woolf2021!$E$9:$E$93)/10))) + Fperm_SI_Woolf2021!$H$9:$H$93*EXP(-Fperm_SI_Woolf2021!$K$9:$K$93*$C119*IF(G$58=Fperm_SI_Woolf2021!$E$9:$E$93,1,EXP(LN((1.1*(Fperm_SI_Woolf2021!$E$9:$E$93-G$58)-63.1579*EXP(-0.19*Fperm_SI_Woolf2021!$E$9:$E$93)+63.1579*EXP(-0.19*G$58))/(Fperm_SI_Woolf2021!$E$9:$E$93-G$58))*(G$58-Fperm_SI_Woolf2021!$E$9:$E$93)/10))),Fperm_SI_Woolf2021!$D$9:$D$93)*G$57+INTERCEPT(Fperm_SI_Woolf2021!$F$9:$F$93*EXP(-Fperm_SI_Woolf2021!$I$9:$I$93*$C119*IF(G$58=Fperm_SI_Woolf2021!$E$9:$E$93,1,EXP(LN((1.1*(Fperm_SI_Woolf2021!$E$9:$E$93-G$58)-63.1579*EXP(-0.19*Fperm_SI_Woolf2021!$E$9:$E$93)+63.1579*EXP(-0.19*G$58))/(Fperm_SI_Woolf2021!$E$9:$E$93-G$58))*(G$58-Fperm_SI_Woolf2021!$E$9:$E$93)/10))) + Fperm_SI_Woolf2021!$G$9:$G$93*EXP(-Fperm_SI_Woolf2021!$J$9:$J$93*$C119*IF(G$58=Fperm_SI_Woolf2021!$E$9:$E$93,1,EXP(LN((1.1*(Fperm_SI_Woolf2021!$E$9:$E$93-G$58)-63.1579*EXP(-0.19*Fperm_SI_Woolf2021!$E$9:$E$93)+63.1579*EXP(-0.19*G$58))/(Fperm_SI_Woolf2021!$E$9:$E$93-G$58))*(G$58-Fperm_SI_Woolf2021!$E$9:$E$93)/10))) + Fperm_SI_Woolf2021!$H$9:$H$93*EXP(-Fperm_SI_Woolf2021!$K$9:$K$93*$C119*IF(G$58=Fperm_SI_Woolf2021!$E$9:$E$93,1,EXP(LN((1.1*(Fperm_SI_Woolf2021!$E$9:$E$93-G$58)-63.1579*EXP(-0.19*Fperm_SI_Woolf2021!$E$9:$E$93)+63.1579*EXP(-0.19*G$58))/(Fperm_SI_Woolf2021!$E$9:$E$93-G$58))*(G$58-Fperm_SI_Woolf2021!$E$9:$E$93)/10))),Fperm_SI_Woolf2021!$D$9:$D$93))</f>
        <v>0.82390536954456128</v>
      </c>
      <c r="H119" s="51" cm="1">
        <f t="array" ref="H119">MIN(1,SLOPE(Fperm_SI_Woolf2021!$F$9:$F$93*EXP(-Fperm_SI_Woolf2021!$I$9:$I$93*$C119*IF(H$58=Fperm_SI_Woolf2021!$E$9:$E$93,1,EXP(LN((1.1*(Fperm_SI_Woolf2021!$E$9:$E$93-H$58)-63.1579*EXP(-0.19*Fperm_SI_Woolf2021!$E$9:$E$93)+63.1579*EXP(-0.19*H$58))/(Fperm_SI_Woolf2021!$E$9:$E$93-H$58))*(H$58-Fperm_SI_Woolf2021!$E$9:$E$93)/10))) + Fperm_SI_Woolf2021!$G$9:$G$93*EXP(-Fperm_SI_Woolf2021!$J$9:$J$93*$C119*IF(H$58=Fperm_SI_Woolf2021!$E$9:$E$93,1,EXP(LN((1.1*(Fperm_SI_Woolf2021!$E$9:$E$93-H$58)-63.1579*EXP(-0.19*Fperm_SI_Woolf2021!$E$9:$E$93)+63.1579*EXP(-0.19*H$58))/(Fperm_SI_Woolf2021!$E$9:$E$93-H$58))*(H$58-Fperm_SI_Woolf2021!$E$9:$E$93)/10))) + Fperm_SI_Woolf2021!$H$9:$H$93*EXP(-Fperm_SI_Woolf2021!$K$9:$K$93*$C119*IF(H$58=Fperm_SI_Woolf2021!$E$9:$E$93,1,EXP(LN((1.1*(Fperm_SI_Woolf2021!$E$9:$E$93-H$58)-63.1579*EXP(-0.19*Fperm_SI_Woolf2021!$E$9:$E$93)+63.1579*EXP(-0.19*H$58))/(Fperm_SI_Woolf2021!$E$9:$E$93-H$58))*(H$58-Fperm_SI_Woolf2021!$E$9:$E$93)/10))),Fperm_SI_Woolf2021!$D$9:$D$93)*H$57+INTERCEPT(Fperm_SI_Woolf2021!$F$9:$F$93*EXP(-Fperm_SI_Woolf2021!$I$9:$I$93*$C119*IF(H$58=Fperm_SI_Woolf2021!$E$9:$E$93,1,EXP(LN((1.1*(Fperm_SI_Woolf2021!$E$9:$E$93-H$58)-63.1579*EXP(-0.19*Fperm_SI_Woolf2021!$E$9:$E$93)+63.1579*EXP(-0.19*H$58))/(Fperm_SI_Woolf2021!$E$9:$E$93-H$58))*(H$58-Fperm_SI_Woolf2021!$E$9:$E$93)/10))) + Fperm_SI_Woolf2021!$G$9:$G$93*EXP(-Fperm_SI_Woolf2021!$J$9:$J$93*$C119*IF(H$58=Fperm_SI_Woolf2021!$E$9:$E$93,1,EXP(LN((1.1*(Fperm_SI_Woolf2021!$E$9:$E$93-H$58)-63.1579*EXP(-0.19*Fperm_SI_Woolf2021!$E$9:$E$93)+63.1579*EXP(-0.19*H$58))/(Fperm_SI_Woolf2021!$E$9:$E$93-H$58))*(H$58-Fperm_SI_Woolf2021!$E$9:$E$93)/10))) + Fperm_SI_Woolf2021!$H$9:$H$93*EXP(-Fperm_SI_Woolf2021!$K$9:$K$93*$C119*IF(H$58=Fperm_SI_Woolf2021!$E$9:$E$93,1,EXP(LN((1.1*(Fperm_SI_Woolf2021!$E$9:$E$93-H$58)-63.1579*EXP(-0.19*Fperm_SI_Woolf2021!$E$9:$E$93)+63.1579*EXP(-0.19*H$58))/(Fperm_SI_Woolf2021!$E$9:$E$93-H$58))*(H$58-Fperm_SI_Woolf2021!$E$9:$E$93)/10))),Fperm_SI_Woolf2021!$D$9:$D$93))</f>
        <v>0.7913891126634276</v>
      </c>
      <c r="I119" s="51" cm="1">
        <f t="array" ref="I119">MIN(1,SLOPE(Fperm_SI_Woolf2021!$F$9:$F$93*EXP(-Fperm_SI_Woolf2021!$I$9:$I$93*$C119*IF(I$58=Fperm_SI_Woolf2021!$E$9:$E$93,1,EXP(LN((1.1*(Fperm_SI_Woolf2021!$E$9:$E$93-I$58)-63.1579*EXP(-0.19*Fperm_SI_Woolf2021!$E$9:$E$93)+63.1579*EXP(-0.19*I$58))/(Fperm_SI_Woolf2021!$E$9:$E$93-I$58))*(I$58-Fperm_SI_Woolf2021!$E$9:$E$93)/10))) + Fperm_SI_Woolf2021!$G$9:$G$93*EXP(-Fperm_SI_Woolf2021!$J$9:$J$93*$C119*IF(I$58=Fperm_SI_Woolf2021!$E$9:$E$93,1,EXP(LN((1.1*(Fperm_SI_Woolf2021!$E$9:$E$93-I$58)-63.1579*EXP(-0.19*Fperm_SI_Woolf2021!$E$9:$E$93)+63.1579*EXP(-0.19*I$58))/(Fperm_SI_Woolf2021!$E$9:$E$93-I$58))*(I$58-Fperm_SI_Woolf2021!$E$9:$E$93)/10))) + Fperm_SI_Woolf2021!$H$9:$H$93*EXP(-Fperm_SI_Woolf2021!$K$9:$K$93*$C119*IF(I$58=Fperm_SI_Woolf2021!$E$9:$E$93,1,EXP(LN((1.1*(Fperm_SI_Woolf2021!$E$9:$E$93-I$58)-63.1579*EXP(-0.19*Fperm_SI_Woolf2021!$E$9:$E$93)+63.1579*EXP(-0.19*I$58))/(Fperm_SI_Woolf2021!$E$9:$E$93-I$58))*(I$58-Fperm_SI_Woolf2021!$E$9:$E$93)/10))),Fperm_SI_Woolf2021!$D$9:$D$93)*I$57+INTERCEPT(Fperm_SI_Woolf2021!$F$9:$F$93*EXP(-Fperm_SI_Woolf2021!$I$9:$I$93*$C119*IF(I$58=Fperm_SI_Woolf2021!$E$9:$E$93,1,EXP(LN((1.1*(Fperm_SI_Woolf2021!$E$9:$E$93-I$58)-63.1579*EXP(-0.19*Fperm_SI_Woolf2021!$E$9:$E$93)+63.1579*EXP(-0.19*I$58))/(Fperm_SI_Woolf2021!$E$9:$E$93-I$58))*(I$58-Fperm_SI_Woolf2021!$E$9:$E$93)/10))) + Fperm_SI_Woolf2021!$G$9:$G$93*EXP(-Fperm_SI_Woolf2021!$J$9:$J$93*$C119*IF(I$58=Fperm_SI_Woolf2021!$E$9:$E$93,1,EXP(LN((1.1*(Fperm_SI_Woolf2021!$E$9:$E$93-I$58)-63.1579*EXP(-0.19*Fperm_SI_Woolf2021!$E$9:$E$93)+63.1579*EXP(-0.19*I$58))/(Fperm_SI_Woolf2021!$E$9:$E$93-I$58))*(I$58-Fperm_SI_Woolf2021!$E$9:$E$93)/10))) + Fperm_SI_Woolf2021!$H$9:$H$93*EXP(-Fperm_SI_Woolf2021!$K$9:$K$93*$C119*IF(I$58=Fperm_SI_Woolf2021!$E$9:$E$93,1,EXP(LN((1.1*(Fperm_SI_Woolf2021!$E$9:$E$93-I$58)-63.1579*EXP(-0.19*Fperm_SI_Woolf2021!$E$9:$E$93)+63.1579*EXP(-0.19*I$58))/(Fperm_SI_Woolf2021!$E$9:$E$93-I$58))*(I$58-Fperm_SI_Woolf2021!$E$9:$E$93)/10))),Fperm_SI_Woolf2021!$D$9:$D$93))</f>
        <v>0.75887285578229391</v>
      </c>
      <c r="J119" s="51" cm="1">
        <f t="array" ref="J119">MIN(1,SLOPE(Fperm_SI_Woolf2021!$F$9:$F$93*EXP(-Fperm_SI_Woolf2021!$I$9:$I$93*$C119*IF(J$58=Fperm_SI_Woolf2021!$E$9:$E$93,1,EXP(LN((1.1*(Fperm_SI_Woolf2021!$E$9:$E$93-J$58)-63.1579*EXP(-0.19*Fperm_SI_Woolf2021!$E$9:$E$93)+63.1579*EXP(-0.19*J$58))/(Fperm_SI_Woolf2021!$E$9:$E$93-J$58))*(J$58-Fperm_SI_Woolf2021!$E$9:$E$93)/10))) + Fperm_SI_Woolf2021!$G$9:$G$93*EXP(-Fperm_SI_Woolf2021!$J$9:$J$93*$C119*IF(J$58=Fperm_SI_Woolf2021!$E$9:$E$93,1,EXP(LN((1.1*(Fperm_SI_Woolf2021!$E$9:$E$93-J$58)-63.1579*EXP(-0.19*Fperm_SI_Woolf2021!$E$9:$E$93)+63.1579*EXP(-0.19*J$58))/(Fperm_SI_Woolf2021!$E$9:$E$93-J$58))*(J$58-Fperm_SI_Woolf2021!$E$9:$E$93)/10))) + Fperm_SI_Woolf2021!$H$9:$H$93*EXP(-Fperm_SI_Woolf2021!$K$9:$K$93*$C119*IF(J$58=Fperm_SI_Woolf2021!$E$9:$E$93,1,EXP(LN((1.1*(Fperm_SI_Woolf2021!$E$9:$E$93-J$58)-63.1579*EXP(-0.19*Fperm_SI_Woolf2021!$E$9:$E$93)+63.1579*EXP(-0.19*J$58))/(Fperm_SI_Woolf2021!$E$9:$E$93-J$58))*(J$58-Fperm_SI_Woolf2021!$E$9:$E$93)/10))),Fperm_SI_Woolf2021!$D$9:$D$93)*J$57+INTERCEPT(Fperm_SI_Woolf2021!$F$9:$F$93*EXP(-Fperm_SI_Woolf2021!$I$9:$I$93*$C119*IF(J$58=Fperm_SI_Woolf2021!$E$9:$E$93,1,EXP(LN((1.1*(Fperm_SI_Woolf2021!$E$9:$E$93-J$58)-63.1579*EXP(-0.19*Fperm_SI_Woolf2021!$E$9:$E$93)+63.1579*EXP(-0.19*J$58))/(Fperm_SI_Woolf2021!$E$9:$E$93-J$58))*(J$58-Fperm_SI_Woolf2021!$E$9:$E$93)/10))) + Fperm_SI_Woolf2021!$G$9:$G$93*EXP(-Fperm_SI_Woolf2021!$J$9:$J$93*$C119*IF(J$58=Fperm_SI_Woolf2021!$E$9:$E$93,1,EXP(LN((1.1*(Fperm_SI_Woolf2021!$E$9:$E$93-J$58)-63.1579*EXP(-0.19*Fperm_SI_Woolf2021!$E$9:$E$93)+63.1579*EXP(-0.19*J$58))/(Fperm_SI_Woolf2021!$E$9:$E$93-J$58))*(J$58-Fperm_SI_Woolf2021!$E$9:$E$93)/10))) + Fperm_SI_Woolf2021!$H$9:$H$93*EXP(-Fperm_SI_Woolf2021!$K$9:$K$93*$C119*IF(J$58=Fperm_SI_Woolf2021!$E$9:$E$93,1,EXP(LN((1.1*(Fperm_SI_Woolf2021!$E$9:$E$93-J$58)-63.1579*EXP(-0.19*Fperm_SI_Woolf2021!$E$9:$E$93)+63.1579*EXP(-0.19*J$58))/(Fperm_SI_Woolf2021!$E$9:$E$93-J$58))*(J$58-Fperm_SI_Woolf2021!$E$9:$E$93)/10))),Fperm_SI_Woolf2021!$D$9:$D$93))</f>
        <v>0.72635659890116033</v>
      </c>
      <c r="K119" s="51" cm="1">
        <f t="array" ref="K119">MIN(1,SLOPE(Fperm_SI_Woolf2021!$F$9:$F$93*EXP(-Fperm_SI_Woolf2021!$I$9:$I$93*$C119*IF(K$58=Fperm_SI_Woolf2021!$E$9:$E$93,1,EXP(LN((1.1*(Fperm_SI_Woolf2021!$E$9:$E$93-K$58)-63.1579*EXP(-0.19*Fperm_SI_Woolf2021!$E$9:$E$93)+63.1579*EXP(-0.19*K$58))/(Fperm_SI_Woolf2021!$E$9:$E$93-K$58))*(K$58-Fperm_SI_Woolf2021!$E$9:$E$93)/10))) + Fperm_SI_Woolf2021!$G$9:$G$93*EXP(-Fperm_SI_Woolf2021!$J$9:$J$93*$C119*IF(K$58=Fperm_SI_Woolf2021!$E$9:$E$93,1,EXP(LN((1.1*(Fperm_SI_Woolf2021!$E$9:$E$93-K$58)-63.1579*EXP(-0.19*Fperm_SI_Woolf2021!$E$9:$E$93)+63.1579*EXP(-0.19*K$58))/(Fperm_SI_Woolf2021!$E$9:$E$93-K$58))*(K$58-Fperm_SI_Woolf2021!$E$9:$E$93)/10))) + Fperm_SI_Woolf2021!$H$9:$H$93*EXP(-Fperm_SI_Woolf2021!$K$9:$K$93*$C119*IF(K$58=Fperm_SI_Woolf2021!$E$9:$E$93,1,EXP(LN((1.1*(Fperm_SI_Woolf2021!$E$9:$E$93-K$58)-63.1579*EXP(-0.19*Fperm_SI_Woolf2021!$E$9:$E$93)+63.1579*EXP(-0.19*K$58))/(Fperm_SI_Woolf2021!$E$9:$E$93-K$58))*(K$58-Fperm_SI_Woolf2021!$E$9:$E$93)/10))),Fperm_SI_Woolf2021!$D$9:$D$93)*K$57+INTERCEPT(Fperm_SI_Woolf2021!$F$9:$F$93*EXP(-Fperm_SI_Woolf2021!$I$9:$I$93*$C119*IF(K$58=Fperm_SI_Woolf2021!$E$9:$E$93,1,EXP(LN((1.1*(Fperm_SI_Woolf2021!$E$9:$E$93-K$58)-63.1579*EXP(-0.19*Fperm_SI_Woolf2021!$E$9:$E$93)+63.1579*EXP(-0.19*K$58))/(Fperm_SI_Woolf2021!$E$9:$E$93-K$58))*(K$58-Fperm_SI_Woolf2021!$E$9:$E$93)/10))) + Fperm_SI_Woolf2021!$G$9:$G$93*EXP(-Fperm_SI_Woolf2021!$J$9:$J$93*$C119*IF(K$58=Fperm_SI_Woolf2021!$E$9:$E$93,1,EXP(LN((1.1*(Fperm_SI_Woolf2021!$E$9:$E$93-K$58)-63.1579*EXP(-0.19*Fperm_SI_Woolf2021!$E$9:$E$93)+63.1579*EXP(-0.19*K$58))/(Fperm_SI_Woolf2021!$E$9:$E$93-K$58))*(K$58-Fperm_SI_Woolf2021!$E$9:$E$93)/10))) + Fperm_SI_Woolf2021!$H$9:$H$93*EXP(-Fperm_SI_Woolf2021!$K$9:$K$93*$C119*IF(K$58=Fperm_SI_Woolf2021!$E$9:$E$93,1,EXP(LN((1.1*(Fperm_SI_Woolf2021!$E$9:$E$93-K$58)-63.1579*EXP(-0.19*Fperm_SI_Woolf2021!$E$9:$E$93)+63.1579*EXP(-0.19*K$58))/(Fperm_SI_Woolf2021!$E$9:$E$93-K$58))*(K$58-Fperm_SI_Woolf2021!$E$9:$E$93)/10))),Fperm_SI_Woolf2021!$D$9:$D$93))</f>
        <v>0.69384034202002676</v>
      </c>
      <c r="L119" s="51" cm="1">
        <f t="array" ref="L119">MIN(1,SLOPE(Fperm_SI_Woolf2021!$F$9:$F$93*EXP(-Fperm_SI_Woolf2021!$I$9:$I$93*$C119*IF(L$58=Fperm_SI_Woolf2021!$E$9:$E$93,1,EXP(LN((1.1*(Fperm_SI_Woolf2021!$E$9:$E$93-L$58)-63.1579*EXP(-0.19*Fperm_SI_Woolf2021!$E$9:$E$93)+63.1579*EXP(-0.19*L$58))/(Fperm_SI_Woolf2021!$E$9:$E$93-L$58))*(L$58-Fperm_SI_Woolf2021!$E$9:$E$93)/10))) + Fperm_SI_Woolf2021!$G$9:$G$93*EXP(-Fperm_SI_Woolf2021!$J$9:$J$93*$C119*IF(L$58=Fperm_SI_Woolf2021!$E$9:$E$93,1,EXP(LN((1.1*(Fperm_SI_Woolf2021!$E$9:$E$93-L$58)-63.1579*EXP(-0.19*Fperm_SI_Woolf2021!$E$9:$E$93)+63.1579*EXP(-0.19*L$58))/(Fperm_SI_Woolf2021!$E$9:$E$93-L$58))*(L$58-Fperm_SI_Woolf2021!$E$9:$E$93)/10))) + Fperm_SI_Woolf2021!$H$9:$H$93*EXP(-Fperm_SI_Woolf2021!$K$9:$K$93*$C119*IF(L$58=Fperm_SI_Woolf2021!$E$9:$E$93,1,EXP(LN((1.1*(Fperm_SI_Woolf2021!$E$9:$E$93-L$58)-63.1579*EXP(-0.19*Fperm_SI_Woolf2021!$E$9:$E$93)+63.1579*EXP(-0.19*L$58))/(Fperm_SI_Woolf2021!$E$9:$E$93-L$58))*(L$58-Fperm_SI_Woolf2021!$E$9:$E$93)/10))),Fperm_SI_Woolf2021!$D$9:$D$93)*L$57+INTERCEPT(Fperm_SI_Woolf2021!$F$9:$F$93*EXP(-Fperm_SI_Woolf2021!$I$9:$I$93*$C119*IF(L$58=Fperm_SI_Woolf2021!$E$9:$E$93,1,EXP(LN((1.1*(Fperm_SI_Woolf2021!$E$9:$E$93-L$58)-63.1579*EXP(-0.19*Fperm_SI_Woolf2021!$E$9:$E$93)+63.1579*EXP(-0.19*L$58))/(Fperm_SI_Woolf2021!$E$9:$E$93-L$58))*(L$58-Fperm_SI_Woolf2021!$E$9:$E$93)/10))) + Fperm_SI_Woolf2021!$G$9:$G$93*EXP(-Fperm_SI_Woolf2021!$J$9:$J$93*$C119*IF(L$58=Fperm_SI_Woolf2021!$E$9:$E$93,1,EXP(LN((1.1*(Fperm_SI_Woolf2021!$E$9:$E$93-L$58)-63.1579*EXP(-0.19*Fperm_SI_Woolf2021!$E$9:$E$93)+63.1579*EXP(-0.19*L$58))/(Fperm_SI_Woolf2021!$E$9:$E$93-L$58))*(L$58-Fperm_SI_Woolf2021!$E$9:$E$93)/10))) + Fperm_SI_Woolf2021!$H$9:$H$93*EXP(-Fperm_SI_Woolf2021!$K$9:$K$93*$C119*IF(L$58=Fperm_SI_Woolf2021!$E$9:$E$93,1,EXP(LN((1.1*(Fperm_SI_Woolf2021!$E$9:$E$93-L$58)-63.1579*EXP(-0.19*Fperm_SI_Woolf2021!$E$9:$E$93)+63.1579*EXP(-0.19*L$58))/(Fperm_SI_Woolf2021!$E$9:$E$93-L$58))*(L$58-Fperm_SI_Woolf2021!$E$9:$E$93)/10))),Fperm_SI_Woolf2021!$D$9:$D$93))</f>
        <v>0.66132408513889307</v>
      </c>
      <c r="M119" s="51" cm="1">
        <f t="array" ref="M119">MIN(1,SLOPE(Fperm_SI_Woolf2021!$F$9:$F$93*EXP(-Fperm_SI_Woolf2021!$I$9:$I$93*$C119*IF(M$58=Fperm_SI_Woolf2021!$E$9:$E$93,1,EXP(LN((1.1*(Fperm_SI_Woolf2021!$E$9:$E$93-M$58)-63.1579*EXP(-0.19*Fperm_SI_Woolf2021!$E$9:$E$93)+63.1579*EXP(-0.19*M$58))/(Fperm_SI_Woolf2021!$E$9:$E$93-M$58))*(M$58-Fperm_SI_Woolf2021!$E$9:$E$93)/10))) + Fperm_SI_Woolf2021!$G$9:$G$93*EXP(-Fperm_SI_Woolf2021!$J$9:$J$93*$C119*IF(M$58=Fperm_SI_Woolf2021!$E$9:$E$93,1,EXP(LN((1.1*(Fperm_SI_Woolf2021!$E$9:$E$93-M$58)-63.1579*EXP(-0.19*Fperm_SI_Woolf2021!$E$9:$E$93)+63.1579*EXP(-0.19*M$58))/(Fperm_SI_Woolf2021!$E$9:$E$93-M$58))*(M$58-Fperm_SI_Woolf2021!$E$9:$E$93)/10))) + Fperm_SI_Woolf2021!$H$9:$H$93*EXP(-Fperm_SI_Woolf2021!$K$9:$K$93*$C119*IF(M$58=Fperm_SI_Woolf2021!$E$9:$E$93,1,EXP(LN((1.1*(Fperm_SI_Woolf2021!$E$9:$E$93-M$58)-63.1579*EXP(-0.19*Fperm_SI_Woolf2021!$E$9:$E$93)+63.1579*EXP(-0.19*M$58))/(Fperm_SI_Woolf2021!$E$9:$E$93-M$58))*(M$58-Fperm_SI_Woolf2021!$E$9:$E$93)/10))),Fperm_SI_Woolf2021!$D$9:$D$93)*M$57+INTERCEPT(Fperm_SI_Woolf2021!$F$9:$F$93*EXP(-Fperm_SI_Woolf2021!$I$9:$I$93*$C119*IF(M$58=Fperm_SI_Woolf2021!$E$9:$E$93,1,EXP(LN((1.1*(Fperm_SI_Woolf2021!$E$9:$E$93-M$58)-63.1579*EXP(-0.19*Fperm_SI_Woolf2021!$E$9:$E$93)+63.1579*EXP(-0.19*M$58))/(Fperm_SI_Woolf2021!$E$9:$E$93-M$58))*(M$58-Fperm_SI_Woolf2021!$E$9:$E$93)/10))) + Fperm_SI_Woolf2021!$G$9:$G$93*EXP(-Fperm_SI_Woolf2021!$J$9:$J$93*$C119*IF(M$58=Fperm_SI_Woolf2021!$E$9:$E$93,1,EXP(LN((1.1*(Fperm_SI_Woolf2021!$E$9:$E$93-M$58)-63.1579*EXP(-0.19*Fperm_SI_Woolf2021!$E$9:$E$93)+63.1579*EXP(-0.19*M$58))/(Fperm_SI_Woolf2021!$E$9:$E$93-M$58))*(M$58-Fperm_SI_Woolf2021!$E$9:$E$93)/10))) + Fperm_SI_Woolf2021!$H$9:$H$93*EXP(-Fperm_SI_Woolf2021!$K$9:$K$93*$C119*IF(M$58=Fperm_SI_Woolf2021!$E$9:$E$93,1,EXP(LN((1.1*(Fperm_SI_Woolf2021!$E$9:$E$93-M$58)-63.1579*EXP(-0.19*Fperm_SI_Woolf2021!$E$9:$E$93)+63.1579*EXP(-0.19*M$58))/(Fperm_SI_Woolf2021!$E$9:$E$93-M$58))*(M$58-Fperm_SI_Woolf2021!$E$9:$E$93)/10))),Fperm_SI_Woolf2021!$D$9:$D$93))</f>
        <v>0.62880782825775938</v>
      </c>
      <c r="N119" s="51" cm="1">
        <f t="array" ref="N119">MIN(1,SLOPE(Fperm_SI_Woolf2021!$F$9:$F$93*EXP(-Fperm_SI_Woolf2021!$I$9:$I$93*$C119*IF(N$58=Fperm_SI_Woolf2021!$E$9:$E$93,1,EXP(LN((1.1*(Fperm_SI_Woolf2021!$E$9:$E$93-N$58)-63.1579*EXP(-0.19*Fperm_SI_Woolf2021!$E$9:$E$93)+63.1579*EXP(-0.19*N$58))/(Fperm_SI_Woolf2021!$E$9:$E$93-N$58))*(N$58-Fperm_SI_Woolf2021!$E$9:$E$93)/10))) + Fperm_SI_Woolf2021!$G$9:$G$93*EXP(-Fperm_SI_Woolf2021!$J$9:$J$93*$C119*IF(N$58=Fperm_SI_Woolf2021!$E$9:$E$93,1,EXP(LN((1.1*(Fperm_SI_Woolf2021!$E$9:$E$93-N$58)-63.1579*EXP(-0.19*Fperm_SI_Woolf2021!$E$9:$E$93)+63.1579*EXP(-0.19*N$58))/(Fperm_SI_Woolf2021!$E$9:$E$93-N$58))*(N$58-Fperm_SI_Woolf2021!$E$9:$E$93)/10))) + Fperm_SI_Woolf2021!$H$9:$H$93*EXP(-Fperm_SI_Woolf2021!$K$9:$K$93*$C119*IF(N$58=Fperm_SI_Woolf2021!$E$9:$E$93,1,EXP(LN((1.1*(Fperm_SI_Woolf2021!$E$9:$E$93-N$58)-63.1579*EXP(-0.19*Fperm_SI_Woolf2021!$E$9:$E$93)+63.1579*EXP(-0.19*N$58))/(Fperm_SI_Woolf2021!$E$9:$E$93-N$58))*(N$58-Fperm_SI_Woolf2021!$E$9:$E$93)/10))),Fperm_SI_Woolf2021!$D$9:$D$93)*N$57+INTERCEPT(Fperm_SI_Woolf2021!$F$9:$F$93*EXP(-Fperm_SI_Woolf2021!$I$9:$I$93*$C119*IF(N$58=Fperm_SI_Woolf2021!$E$9:$E$93,1,EXP(LN((1.1*(Fperm_SI_Woolf2021!$E$9:$E$93-N$58)-63.1579*EXP(-0.19*Fperm_SI_Woolf2021!$E$9:$E$93)+63.1579*EXP(-0.19*N$58))/(Fperm_SI_Woolf2021!$E$9:$E$93-N$58))*(N$58-Fperm_SI_Woolf2021!$E$9:$E$93)/10))) + Fperm_SI_Woolf2021!$G$9:$G$93*EXP(-Fperm_SI_Woolf2021!$J$9:$J$93*$C119*IF(N$58=Fperm_SI_Woolf2021!$E$9:$E$93,1,EXP(LN((1.1*(Fperm_SI_Woolf2021!$E$9:$E$93-N$58)-63.1579*EXP(-0.19*Fperm_SI_Woolf2021!$E$9:$E$93)+63.1579*EXP(-0.19*N$58))/(Fperm_SI_Woolf2021!$E$9:$E$93-N$58))*(N$58-Fperm_SI_Woolf2021!$E$9:$E$93)/10))) + Fperm_SI_Woolf2021!$H$9:$H$93*EXP(-Fperm_SI_Woolf2021!$K$9:$K$93*$C119*IF(N$58=Fperm_SI_Woolf2021!$E$9:$E$93,1,EXP(LN((1.1*(Fperm_SI_Woolf2021!$E$9:$E$93-N$58)-63.1579*EXP(-0.19*Fperm_SI_Woolf2021!$E$9:$E$93)+63.1579*EXP(-0.19*N$58))/(Fperm_SI_Woolf2021!$E$9:$E$93-N$58))*(N$58-Fperm_SI_Woolf2021!$E$9:$E$93)/10))),Fperm_SI_Woolf2021!$D$9:$D$93))</f>
        <v>0.59629157137662581</v>
      </c>
      <c r="O119" s="51" cm="1">
        <f t="array" ref="O119">MIN(1,SLOPE(Fperm_SI_Woolf2021!$F$9:$F$93*EXP(-Fperm_SI_Woolf2021!$I$9:$I$93*$C119*IF(O$58=Fperm_SI_Woolf2021!$E$9:$E$93,1,EXP(LN((1.1*(Fperm_SI_Woolf2021!$E$9:$E$93-O$58)-63.1579*EXP(-0.19*Fperm_SI_Woolf2021!$E$9:$E$93)+63.1579*EXP(-0.19*O$58))/(Fperm_SI_Woolf2021!$E$9:$E$93-O$58))*(O$58-Fperm_SI_Woolf2021!$E$9:$E$93)/10))) + Fperm_SI_Woolf2021!$G$9:$G$93*EXP(-Fperm_SI_Woolf2021!$J$9:$J$93*$C119*IF(O$58=Fperm_SI_Woolf2021!$E$9:$E$93,1,EXP(LN((1.1*(Fperm_SI_Woolf2021!$E$9:$E$93-O$58)-63.1579*EXP(-0.19*Fperm_SI_Woolf2021!$E$9:$E$93)+63.1579*EXP(-0.19*O$58))/(Fperm_SI_Woolf2021!$E$9:$E$93-O$58))*(O$58-Fperm_SI_Woolf2021!$E$9:$E$93)/10))) + Fperm_SI_Woolf2021!$H$9:$H$93*EXP(-Fperm_SI_Woolf2021!$K$9:$K$93*$C119*IF(O$58=Fperm_SI_Woolf2021!$E$9:$E$93,1,EXP(LN((1.1*(Fperm_SI_Woolf2021!$E$9:$E$93-O$58)-63.1579*EXP(-0.19*Fperm_SI_Woolf2021!$E$9:$E$93)+63.1579*EXP(-0.19*O$58))/(Fperm_SI_Woolf2021!$E$9:$E$93-O$58))*(O$58-Fperm_SI_Woolf2021!$E$9:$E$93)/10))),Fperm_SI_Woolf2021!$D$9:$D$93)*O$57+INTERCEPT(Fperm_SI_Woolf2021!$F$9:$F$93*EXP(-Fperm_SI_Woolf2021!$I$9:$I$93*$C119*IF(O$58=Fperm_SI_Woolf2021!$E$9:$E$93,1,EXP(LN((1.1*(Fperm_SI_Woolf2021!$E$9:$E$93-O$58)-63.1579*EXP(-0.19*Fperm_SI_Woolf2021!$E$9:$E$93)+63.1579*EXP(-0.19*O$58))/(Fperm_SI_Woolf2021!$E$9:$E$93-O$58))*(O$58-Fperm_SI_Woolf2021!$E$9:$E$93)/10))) + Fperm_SI_Woolf2021!$G$9:$G$93*EXP(-Fperm_SI_Woolf2021!$J$9:$J$93*$C119*IF(O$58=Fperm_SI_Woolf2021!$E$9:$E$93,1,EXP(LN((1.1*(Fperm_SI_Woolf2021!$E$9:$E$93-O$58)-63.1579*EXP(-0.19*Fperm_SI_Woolf2021!$E$9:$E$93)+63.1579*EXP(-0.19*O$58))/(Fperm_SI_Woolf2021!$E$9:$E$93-O$58))*(O$58-Fperm_SI_Woolf2021!$E$9:$E$93)/10))) + Fperm_SI_Woolf2021!$H$9:$H$93*EXP(-Fperm_SI_Woolf2021!$K$9:$K$93*$C119*IF(O$58=Fperm_SI_Woolf2021!$E$9:$E$93,1,EXP(LN((1.1*(Fperm_SI_Woolf2021!$E$9:$E$93-O$58)-63.1579*EXP(-0.19*Fperm_SI_Woolf2021!$E$9:$E$93)+63.1579*EXP(-0.19*O$58))/(Fperm_SI_Woolf2021!$E$9:$E$93-O$58))*(O$58-Fperm_SI_Woolf2021!$E$9:$E$93)/10))),Fperm_SI_Woolf2021!$D$9:$D$93))</f>
        <v>0.56377531449549212</v>
      </c>
      <c r="P119" s="51" cm="1">
        <f t="array" ref="P119">MIN(1,SLOPE(Fperm_SI_Woolf2021!$F$9:$F$93*EXP(-Fperm_SI_Woolf2021!$I$9:$I$93*$C119*IF(P$58=Fperm_SI_Woolf2021!$E$9:$E$93,1,EXP(LN((1.1*(Fperm_SI_Woolf2021!$E$9:$E$93-P$58)-63.1579*EXP(-0.19*Fperm_SI_Woolf2021!$E$9:$E$93)+63.1579*EXP(-0.19*P$58))/(Fperm_SI_Woolf2021!$E$9:$E$93-P$58))*(P$58-Fperm_SI_Woolf2021!$E$9:$E$93)/10))) + Fperm_SI_Woolf2021!$G$9:$G$93*EXP(-Fperm_SI_Woolf2021!$J$9:$J$93*$C119*IF(P$58=Fperm_SI_Woolf2021!$E$9:$E$93,1,EXP(LN((1.1*(Fperm_SI_Woolf2021!$E$9:$E$93-P$58)-63.1579*EXP(-0.19*Fperm_SI_Woolf2021!$E$9:$E$93)+63.1579*EXP(-0.19*P$58))/(Fperm_SI_Woolf2021!$E$9:$E$93-P$58))*(P$58-Fperm_SI_Woolf2021!$E$9:$E$93)/10))) + Fperm_SI_Woolf2021!$H$9:$H$93*EXP(-Fperm_SI_Woolf2021!$K$9:$K$93*$C119*IF(P$58=Fperm_SI_Woolf2021!$E$9:$E$93,1,EXP(LN((1.1*(Fperm_SI_Woolf2021!$E$9:$E$93-P$58)-63.1579*EXP(-0.19*Fperm_SI_Woolf2021!$E$9:$E$93)+63.1579*EXP(-0.19*P$58))/(Fperm_SI_Woolf2021!$E$9:$E$93-P$58))*(P$58-Fperm_SI_Woolf2021!$E$9:$E$93)/10))),Fperm_SI_Woolf2021!$D$9:$D$93)*P$57+INTERCEPT(Fperm_SI_Woolf2021!$F$9:$F$93*EXP(-Fperm_SI_Woolf2021!$I$9:$I$93*$C119*IF(P$58=Fperm_SI_Woolf2021!$E$9:$E$93,1,EXP(LN((1.1*(Fperm_SI_Woolf2021!$E$9:$E$93-P$58)-63.1579*EXP(-0.19*Fperm_SI_Woolf2021!$E$9:$E$93)+63.1579*EXP(-0.19*P$58))/(Fperm_SI_Woolf2021!$E$9:$E$93-P$58))*(P$58-Fperm_SI_Woolf2021!$E$9:$E$93)/10))) + Fperm_SI_Woolf2021!$G$9:$G$93*EXP(-Fperm_SI_Woolf2021!$J$9:$J$93*$C119*IF(P$58=Fperm_SI_Woolf2021!$E$9:$E$93,1,EXP(LN((1.1*(Fperm_SI_Woolf2021!$E$9:$E$93-P$58)-63.1579*EXP(-0.19*Fperm_SI_Woolf2021!$E$9:$E$93)+63.1579*EXP(-0.19*P$58))/(Fperm_SI_Woolf2021!$E$9:$E$93-P$58))*(P$58-Fperm_SI_Woolf2021!$E$9:$E$93)/10))) + Fperm_SI_Woolf2021!$H$9:$H$93*EXP(-Fperm_SI_Woolf2021!$K$9:$K$93*$C119*IF(P$58=Fperm_SI_Woolf2021!$E$9:$E$93,1,EXP(LN((1.1*(Fperm_SI_Woolf2021!$E$9:$E$93-P$58)-63.1579*EXP(-0.19*Fperm_SI_Woolf2021!$E$9:$E$93)+63.1579*EXP(-0.19*P$58))/(Fperm_SI_Woolf2021!$E$9:$E$93-P$58))*(P$58-Fperm_SI_Woolf2021!$E$9:$E$93)/10))),Fperm_SI_Woolf2021!$D$9:$D$93))</f>
        <v>0.53125905761435843</v>
      </c>
      <c r="Q119" s="51" cm="1">
        <f t="array" ref="Q119">MIN(1,SLOPE(Fperm_SI_Woolf2021!$F$9:$F$93*EXP(-Fperm_SI_Woolf2021!$I$9:$I$93*$C119*IF(Q$58=Fperm_SI_Woolf2021!$E$9:$E$93,1,EXP(LN((1.1*(Fperm_SI_Woolf2021!$E$9:$E$93-Q$58)-63.1579*EXP(-0.19*Fperm_SI_Woolf2021!$E$9:$E$93)+63.1579*EXP(-0.19*Q$58))/(Fperm_SI_Woolf2021!$E$9:$E$93-Q$58))*(Q$58-Fperm_SI_Woolf2021!$E$9:$E$93)/10))) + Fperm_SI_Woolf2021!$G$9:$G$93*EXP(-Fperm_SI_Woolf2021!$J$9:$J$93*$C119*IF(Q$58=Fperm_SI_Woolf2021!$E$9:$E$93,1,EXP(LN((1.1*(Fperm_SI_Woolf2021!$E$9:$E$93-Q$58)-63.1579*EXP(-0.19*Fperm_SI_Woolf2021!$E$9:$E$93)+63.1579*EXP(-0.19*Q$58))/(Fperm_SI_Woolf2021!$E$9:$E$93-Q$58))*(Q$58-Fperm_SI_Woolf2021!$E$9:$E$93)/10))) + Fperm_SI_Woolf2021!$H$9:$H$93*EXP(-Fperm_SI_Woolf2021!$K$9:$K$93*$C119*IF(Q$58=Fperm_SI_Woolf2021!$E$9:$E$93,1,EXP(LN((1.1*(Fperm_SI_Woolf2021!$E$9:$E$93-Q$58)-63.1579*EXP(-0.19*Fperm_SI_Woolf2021!$E$9:$E$93)+63.1579*EXP(-0.19*Q$58))/(Fperm_SI_Woolf2021!$E$9:$E$93-Q$58))*(Q$58-Fperm_SI_Woolf2021!$E$9:$E$93)/10))),Fperm_SI_Woolf2021!$D$9:$D$93)*Q$57+INTERCEPT(Fperm_SI_Woolf2021!$F$9:$F$93*EXP(-Fperm_SI_Woolf2021!$I$9:$I$93*$C119*IF(Q$58=Fperm_SI_Woolf2021!$E$9:$E$93,1,EXP(LN((1.1*(Fperm_SI_Woolf2021!$E$9:$E$93-Q$58)-63.1579*EXP(-0.19*Fperm_SI_Woolf2021!$E$9:$E$93)+63.1579*EXP(-0.19*Q$58))/(Fperm_SI_Woolf2021!$E$9:$E$93-Q$58))*(Q$58-Fperm_SI_Woolf2021!$E$9:$E$93)/10))) + Fperm_SI_Woolf2021!$G$9:$G$93*EXP(-Fperm_SI_Woolf2021!$J$9:$J$93*$C119*IF(Q$58=Fperm_SI_Woolf2021!$E$9:$E$93,1,EXP(LN((1.1*(Fperm_SI_Woolf2021!$E$9:$E$93-Q$58)-63.1579*EXP(-0.19*Fperm_SI_Woolf2021!$E$9:$E$93)+63.1579*EXP(-0.19*Q$58))/(Fperm_SI_Woolf2021!$E$9:$E$93-Q$58))*(Q$58-Fperm_SI_Woolf2021!$E$9:$E$93)/10))) + Fperm_SI_Woolf2021!$H$9:$H$93*EXP(-Fperm_SI_Woolf2021!$K$9:$K$93*$C119*IF(Q$58=Fperm_SI_Woolf2021!$E$9:$E$93,1,EXP(LN((1.1*(Fperm_SI_Woolf2021!$E$9:$E$93-Q$58)-63.1579*EXP(-0.19*Fperm_SI_Woolf2021!$E$9:$E$93)+63.1579*EXP(-0.19*Q$58))/(Fperm_SI_Woolf2021!$E$9:$E$93-Q$58))*(Q$58-Fperm_SI_Woolf2021!$E$9:$E$93)/10))),Fperm_SI_Woolf2021!$D$9:$D$93))</f>
        <v>0.49874280073322474</v>
      </c>
      <c r="R119" s="51" cm="1">
        <f t="array" ref="R119">MIN(1,SLOPE(Fperm_SI_Woolf2021!$F$9:$F$93*EXP(-Fperm_SI_Woolf2021!$I$9:$I$93*$C119*IF(R$58=Fperm_SI_Woolf2021!$E$9:$E$93,1,EXP(LN((1.1*(Fperm_SI_Woolf2021!$E$9:$E$93-R$58)-63.1579*EXP(-0.19*Fperm_SI_Woolf2021!$E$9:$E$93)+63.1579*EXP(-0.19*R$58))/(Fperm_SI_Woolf2021!$E$9:$E$93-R$58))*(R$58-Fperm_SI_Woolf2021!$E$9:$E$93)/10))) + Fperm_SI_Woolf2021!$G$9:$G$93*EXP(-Fperm_SI_Woolf2021!$J$9:$J$93*$C119*IF(R$58=Fperm_SI_Woolf2021!$E$9:$E$93,1,EXP(LN((1.1*(Fperm_SI_Woolf2021!$E$9:$E$93-R$58)-63.1579*EXP(-0.19*Fperm_SI_Woolf2021!$E$9:$E$93)+63.1579*EXP(-0.19*R$58))/(Fperm_SI_Woolf2021!$E$9:$E$93-R$58))*(R$58-Fperm_SI_Woolf2021!$E$9:$E$93)/10))) + Fperm_SI_Woolf2021!$H$9:$H$93*EXP(-Fperm_SI_Woolf2021!$K$9:$K$93*$C119*IF(R$58=Fperm_SI_Woolf2021!$E$9:$E$93,1,EXP(LN((1.1*(Fperm_SI_Woolf2021!$E$9:$E$93-R$58)-63.1579*EXP(-0.19*Fperm_SI_Woolf2021!$E$9:$E$93)+63.1579*EXP(-0.19*R$58))/(Fperm_SI_Woolf2021!$E$9:$E$93-R$58))*(R$58-Fperm_SI_Woolf2021!$E$9:$E$93)/10))),Fperm_SI_Woolf2021!$D$9:$D$93)*R$57+INTERCEPT(Fperm_SI_Woolf2021!$F$9:$F$93*EXP(-Fperm_SI_Woolf2021!$I$9:$I$93*$C119*IF(R$58=Fperm_SI_Woolf2021!$E$9:$E$93,1,EXP(LN((1.1*(Fperm_SI_Woolf2021!$E$9:$E$93-R$58)-63.1579*EXP(-0.19*Fperm_SI_Woolf2021!$E$9:$E$93)+63.1579*EXP(-0.19*R$58))/(Fperm_SI_Woolf2021!$E$9:$E$93-R$58))*(R$58-Fperm_SI_Woolf2021!$E$9:$E$93)/10))) + Fperm_SI_Woolf2021!$G$9:$G$93*EXP(-Fperm_SI_Woolf2021!$J$9:$J$93*$C119*IF(R$58=Fperm_SI_Woolf2021!$E$9:$E$93,1,EXP(LN((1.1*(Fperm_SI_Woolf2021!$E$9:$E$93-R$58)-63.1579*EXP(-0.19*Fperm_SI_Woolf2021!$E$9:$E$93)+63.1579*EXP(-0.19*R$58))/(Fperm_SI_Woolf2021!$E$9:$E$93-R$58))*(R$58-Fperm_SI_Woolf2021!$E$9:$E$93)/10))) + Fperm_SI_Woolf2021!$H$9:$H$93*EXP(-Fperm_SI_Woolf2021!$K$9:$K$93*$C119*IF(R$58=Fperm_SI_Woolf2021!$E$9:$E$93,1,EXP(LN((1.1*(Fperm_SI_Woolf2021!$E$9:$E$93-R$58)-63.1579*EXP(-0.19*Fperm_SI_Woolf2021!$E$9:$E$93)+63.1579*EXP(-0.19*R$58))/(Fperm_SI_Woolf2021!$E$9:$E$93-R$58))*(R$58-Fperm_SI_Woolf2021!$E$9:$E$93)/10))),Fperm_SI_Woolf2021!$D$9:$D$93))</f>
        <v>0.46622654385209111</v>
      </c>
      <c r="S119" s="51" cm="1">
        <f t="array" ref="S119">MIN(1,SLOPE(Fperm_SI_Woolf2021!$F$9:$F$93*EXP(-Fperm_SI_Woolf2021!$I$9:$I$93*$C119*IF(S$58=Fperm_SI_Woolf2021!$E$9:$E$93,1,EXP(LN((1.1*(Fperm_SI_Woolf2021!$E$9:$E$93-S$58)-63.1579*EXP(-0.19*Fperm_SI_Woolf2021!$E$9:$E$93)+63.1579*EXP(-0.19*S$58))/(Fperm_SI_Woolf2021!$E$9:$E$93-S$58))*(S$58-Fperm_SI_Woolf2021!$E$9:$E$93)/10))) + Fperm_SI_Woolf2021!$G$9:$G$93*EXP(-Fperm_SI_Woolf2021!$J$9:$J$93*$C119*IF(S$58=Fperm_SI_Woolf2021!$E$9:$E$93,1,EXP(LN((1.1*(Fperm_SI_Woolf2021!$E$9:$E$93-S$58)-63.1579*EXP(-0.19*Fperm_SI_Woolf2021!$E$9:$E$93)+63.1579*EXP(-0.19*S$58))/(Fperm_SI_Woolf2021!$E$9:$E$93-S$58))*(S$58-Fperm_SI_Woolf2021!$E$9:$E$93)/10))) + Fperm_SI_Woolf2021!$H$9:$H$93*EXP(-Fperm_SI_Woolf2021!$K$9:$K$93*$C119*IF(S$58=Fperm_SI_Woolf2021!$E$9:$E$93,1,EXP(LN((1.1*(Fperm_SI_Woolf2021!$E$9:$E$93-S$58)-63.1579*EXP(-0.19*Fperm_SI_Woolf2021!$E$9:$E$93)+63.1579*EXP(-0.19*S$58))/(Fperm_SI_Woolf2021!$E$9:$E$93-S$58))*(S$58-Fperm_SI_Woolf2021!$E$9:$E$93)/10))),Fperm_SI_Woolf2021!$D$9:$D$93)*S$57+INTERCEPT(Fperm_SI_Woolf2021!$F$9:$F$93*EXP(-Fperm_SI_Woolf2021!$I$9:$I$93*$C119*IF(S$58=Fperm_SI_Woolf2021!$E$9:$E$93,1,EXP(LN((1.1*(Fperm_SI_Woolf2021!$E$9:$E$93-S$58)-63.1579*EXP(-0.19*Fperm_SI_Woolf2021!$E$9:$E$93)+63.1579*EXP(-0.19*S$58))/(Fperm_SI_Woolf2021!$E$9:$E$93-S$58))*(S$58-Fperm_SI_Woolf2021!$E$9:$E$93)/10))) + Fperm_SI_Woolf2021!$G$9:$G$93*EXP(-Fperm_SI_Woolf2021!$J$9:$J$93*$C119*IF(S$58=Fperm_SI_Woolf2021!$E$9:$E$93,1,EXP(LN((1.1*(Fperm_SI_Woolf2021!$E$9:$E$93-S$58)-63.1579*EXP(-0.19*Fperm_SI_Woolf2021!$E$9:$E$93)+63.1579*EXP(-0.19*S$58))/(Fperm_SI_Woolf2021!$E$9:$E$93-S$58))*(S$58-Fperm_SI_Woolf2021!$E$9:$E$93)/10))) + Fperm_SI_Woolf2021!$H$9:$H$93*EXP(-Fperm_SI_Woolf2021!$K$9:$K$93*$C119*IF(S$58=Fperm_SI_Woolf2021!$E$9:$E$93,1,EXP(LN((1.1*(Fperm_SI_Woolf2021!$E$9:$E$93-S$58)-63.1579*EXP(-0.19*Fperm_SI_Woolf2021!$E$9:$E$93)+63.1579*EXP(-0.19*S$58))/(Fperm_SI_Woolf2021!$E$9:$E$93-S$58))*(S$58-Fperm_SI_Woolf2021!$E$9:$E$93)/10))),Fperm_SI_Woolf2021!$D$9:$D$93))</f>
        <v>0.65346610454140963</v>
      </c>
      <c r="T119" s="51" cm="1">
        <f t="array" ref="T119">MIN(1,SLOPE(Fperm_SI_Woolf2021!$F$9:$F$93*EXP(-Fperm_SI_Woolf2021!$I$9:$I$93*$C119*IF(T$58=Fperm_SI_Woolf2021!$E$9:$E$93,1,EXP(LN((1.1*(Fperm_SI_Woolf2021!$E$9:$E$93-T$58)-63.1579*EXP(-0.19*Fperm_SI_Woolf2021!$E$9:$E$93)+63.1579*EXP(-0.19*T$58))/(Fperm_SI_Woolf2021!$E$9:$E$93-T$58))*(T$58-Fperm_SI_Woolf2021!$E$9:$E$93)/10))) + Fperm_SI_Woolf2021!$G$9:$G$93*EXP(-Fperm_SI_Woolf2021!$J$9:$J$93*$C119*IF(T$58=Fperm_SI_Woolf2021!$E$9:$E$93,1,EXP(LN((1.1*(Fperm_SI_Woolf2021!$E$9:$E$93-T$58)-63.1579*EXP(-0.19*Fperm_SI_Woolf2021!$E$9:$E$93)+63.1579*EXP(-0.19*T$58))/(Fperm_SI_Woolf2021!$E$9:$E$93-T$58))*(T$58-Fperm_SI_Woolf2021!$E$9:$E$93)/10))) + Fperm_SI_Woolf2021!$H$9:$H$93*EXP(-Fperm_SI_Woolf2021!$K$9:$K$93*$C119*IF(T$58=Fperm_SI_Woolf2021!$E$9:$E$93,1,EXP(LN((1.1*(Fperm_SI_Woolf2021!$E$9:$E$93-T$58)-63.1579*EXP(-0.19*Fperm_SI_Woolf2021!$E$9:$E$93)+63.1579*EXP(-0.19*T$58))/(Fperm_SI_Woolf2021!$E$9:$E$93-T$58))*(T$58-Fperm_SI_Woolf2021!$E$9:$E$93)/10))),Fperm_SI_Woolf2021!$D$9:$D$93)*T$57+INTERCEPT(Fperm_SI_Woolf2021!$F$9:$F$93*EXP(-Fperm_SI_Woolf2021!$I$9:$I$93*$C119*IF(T$58=Fperm_SI_Woolf2021!$E$9:$E$93,1,EXP(LN((1.1*(Fperm_SI_Woolf2021!$E$9:$E$93-T$58)-63.1579*EXP(-0.19*Fperm_SI_Woolf2021!$E$9:$E$93)+63.1579*EXP(-0.19*T$58))/(Fperm_SI_Woolf2021!$E$9:$E$93-T$58))*(T$58-Fperm_SI_Woolf2021!$E$9:$E$93)/10))) + Fperm_SI_Woolf2021!$G$9:$G$93*EXP(-Fperm_SI_Woolf2021!$J$9:$J$93*$C119*IF(T$58=Fperm_SI_Woolf2021!$E$9:$E$93,1,EXP(LN((1.1*(Fperm_SI_Woolf2021!$E$9:$E$93-T$58)-63.1579*EXP(-0.19*Fperm_SI_Woolf2021!$E$9:$E$93)+63.1579*EXP(-0.19*T$58))/(Fperm_SI_Woolf2021!$E$9:$E$93-T$58))*(T$58-Fperm_SI_Woolf2021!$E$9:$E$93)/10))) + Fperm_SI_Woolf2021!$H$9:$H$93*EXP(-Fperm_SI_Woolf2021!$K$9:$K$93*$C119*IF(T$58=Fperm_SI_Woolf2021!$E$9:$E$93,1,EXP(LN((1.1*(Fperm_SI_Woolf2021!$E$9:$E$93-T$58)-63.1579*EXP(-0.19*Fperm_SI_Woolf2021!$E$9:$E$93)+63.1579*EXP(-0.19*T$58))/(Fperm_SI_Woolf2021!$E$9:$E$93-T$58))*(T$58-Fperm_SI_Woolf2021!$E$9:$E$93)/10))),Fperm_SI_Woolf2021!$D$9:$D$93))</f>
        <v>0.62519882414001049</v>
      </c>
      <c r="U119" s="51" cm="1">
        <f t="array" ref="U119">MIN(1,SLOPE(Fperm_SI_Woolf2021!$F$9:$F$93*EXP(-Fperm_SI_Woolf2021!$I$9:$I$93*$C119*IF(U$58=Fperm_SI_Woolf2021!$E$9:$E$93,1,EXP(LN((1.1*(Fperm_SI_Woolf2021!$E$9:$E$93-U$58)-63.1579*EXP(-0.19*Fperm_SI_Woolf2021!$E$9:$E$93)+63.1579*EXP(-0.19*U$58))/(Fperm_SI_Woolf2021!$E$9:$E$93-U$58))*(U$58-Fperm_SI_Woolf2021!$E$9:$E$93)/10))) + Fperm_SI_Woolf2021!$G$9:$G$93*EXP(-Fperm_SI_Woolf2021!$J$9:$J$93*$C119*IF(U$58=Fperm_SI_Woolf2021!$E$9:$E$93,1,EXP(LN((1.1*(Fperm_SI_Woolf2021!$E$9:$E$93-U$58)-63.1579*EXP(-0.19*Fperm_SI_Woolf2021!$E$9:$E$93)+63.1579*EXP(-0.19*U$58))/(Fperm_SI_Woolf2021!$E$9:$E$93-U$58))*(U$58-Fperm_SI_Woolf2021!$E$9:$E$93)/10))) + Fperm_SI_Woolf2021!$H$9:$H$93*EXP(-Fperm_SI_Woolf2021!$K$9:$K$93*$C119*IF(U$58=Fperm_SI_Woolf2021!$E$9:$E$93,1,EXP(LN((1.1*(Fperm_SI_Woolf2021!$E$9:$E$93-U$58)-63.1579*EXP(-0.19*Fperm_SI_Woolf2021!$E$9:$E$93)+63.1579*EXP(-0.19*U$58))/(Fperm_SI_Woolf2021!$E$9:$E$93-U$58))*(U$58-Fperm_SI_Woolf2021!$E$9:$E$93)/10))),Fperm_SI_Woolf2021!$D$9:$D$93)*U$57+INTERCEPT(Fperm_SI_Woolf2021!$F$9:$F$93*EXP(-Fperm_SI_Woolf2021!$I$9:$I$93*$C119*IF(U$58=Fperm_SI_Woolf2021!$E$9:$E$93,1,EXP(LN((1.1*(Fperm_SI_Woolf2021!$E$9:$E$93-U$58)-63.1579*EXP(-0.19*Fperm_SI_Woolf2021!$E$9:$E$93)+63.1579*EXP(-0.19*U$58))/(Fperm_SI_Woolf2021!$E$9:$E$93-U$58))*(U$58-Fperm_SI_Woolf2021!$E$9:$E$93)/10))) + Fperm_SI_Woolf2021!$G$9:$G$93*EXP(-Fperm_SI_Woolf2021!$J$9:$J$93*$C119*IF(U$58=Fperm_SI_Woolf2021!$E$9:$E$93,1,EXP(LN((1.1*(Fperm_SI_Woolf2021!$E$9:$E$93-U$58)-63.1579*EXP(-0.19*Fperm_SI_Woolf2021!$E$9:$E$93)+63.1579*EXP(-0.19*U$58))/(Fperm_SI_Woolf2021!$E$9:$E$93-U$58))*(U$58-Fperm_SI_Woolf2021!$E$9:$E$93)/10))) + Fperm_SI_Woolf2021!$H$9:$H$93*EXP(-Fperm_SI_Woolf2021!$K$9:$K$93*$C119*IF(U$58=Fperm_SI_Woolf2021!$E$9:$E$93,1,EXP(LN((1.1*(Fperm_SI_Woolf2021!$E$9:$E$93-U$58)-63.1579*EXP(-0.19*Fperm_SI_Woolf2021!$E$9:$E$93)+63.1579*EXP(-0.19*U$58))/(Fperm_SI_Woolf2021!$E$9:$E$93-U$58))*(U$58-Fperm_SI_Woolf2021!$E$9:$E$93)/10))),Fperm_SI_Woolf2021!$D$9:$D$93))</f>
        <v>0.59693154373861124</v>
      </c>
      <c r="V119" s="51" cm="1">
        <f t="array" ref="V119">MIN(1,SLOPE(Fperm_SI_Woolf2021!$F$9:$F$93*EXP(-Fperm_SI_Woolf2021!$I$9:$I$93*$C119*IF(V$58=Fperm_SI_Woolf2021!$E$9:$E$93,1,EXP(LN((1.1*(Fperm_SI_Woolf2021!$E$9:$E$93-V$58)-63.1579*EXP(-0.19*Fperm_SI_Woolf2021!$E$9:$E$93)+63.1579*EXP(-0.19*V$58))/(Fperm_SI_Woolf2021!$E$9:$E$93-V$58))*(V$58-Fperm_SI_Woolf2021!$E$9:$E$93)/10))) + Fperm_SI_Woolf2021!$G$9:$G$93*EXP(-Fperm_SI_Woolf2021!$J$9:$J$93*$C119*IF(V$58=Fperm_SI_Woolf2021!$E$9:$E$93,1,EXP(LN((1.1*(Fperm_SI_Woolf2021!$E$9:$E$93-V$58)-63.1579*EXP(-0.19*Fperm_SI_Woolf2021!$E$9:$E$93)+63.1579*EXP(-0.19*V$58))/(Fperm_SI_Woolf2021!$E$9:$E$93-V$58))*(V$58-Fperm_SI_Woolf2021!$E$9:$E$93)/10))) + Fperm_SI_Woolf2021!$H$9:$H$93*EXP(-Fperm_SI_Woolf2021!$K$9:$K$93*$C119*IF(V$58=Fperm_SI_Woolf2021!$E$9:$E$93,1,EXP(LN((1.1*(Fperm_SI_Woolf2021!$E$9:$E$93-V$58)-63.1579*EXP(-0.19*Fperm_SI_Woolf2021!$E$9:$E$93)+63.1579*EXP(-0.19*V$58))/(Fperm_SI_Woolf2021!$E$9:$E$93-V$58))*(V$58-Fperm_SI_Woolf2021!$E$9:$E$93)/10))),Fperm_SI_Woolf2021!$D$9:$D$93)*V$57+INTERCEPT(Fperm_SI_Woolf2021!$F$9:$F$93*EXP(-Fperm_SI_Woolf2021!$I$9:$I$93*$C119*IF(V$58=Fperm_SI_Woolf2021!$E$9:$E$93,1,EXP(LN((1.1*(Fperm_SI_Woolf2021!$E$9:$E$93-V$58)-63.1579*EXP(-0.19*Fperm_SI_Woolf2021!$E$9:$E$93)+63.1579*EXP(-0.19*V$58))/(Fperm_SI_Woolf2021!$E$9:$E$93-V$58))*(V$58-Fperm_SI_Woolf2021!$E$9:$E$93)/10))) + Fperm_SI_Woolf2021!$G$9:$G$93*EXP(-Fperm_SI_Woolf2021!$J$9:$J$93*$C119*IF(V$58=Fperm_SI_Woolf2021!$E$9:$E$93,1,EXP(LN((1.1*(Fperm_SI_Woolf2021!$E$9:$E$93-V$58)-63.1579*EXP(-0.19*Fperm_SI_Woolf2021!$E$9:$E$93)+63.1579*EXP(-0.19*V$58))/(Fperm_SI_Woolf2021!$E$9:$E$93-V$58))*(V$58-Fperm_SI_Woolf2021!$E$9:$E$93)/10))) + Fperm_SI_Woolf2021!$H$9:$H$93*EXP(-Fperm_SI_Woolf2021!$K$9:$K$93*$C119*IF(V$58=Fperm_SI_Woolf2021!$E$9:$E$93,1,EXP(LN((1.1*(Fperm_SI_Woolf2021!$E$9:$E$93-V$58)-63.1579*EXP(-0.19*Fperm_SI_Woolf2021!$E$9:$E$93)+63.1579*EXP(-0.19*V$58))/(Fperm_SI_Woolf2021!$E$9:$E$93-V$58))*(V$58-Fperm_SI_Woolf2021!$E$9:$E$93)/10))),Fperm_SI_Woolf2021!$D$9:$D$93))</f>
        <v>0.56866426333721198</v>
      </c>
      <c r="W119" s="51" cm="1">
        <f t="array" ref="W119">MIN(1,SLOPE(Fperm_SI_Woolf2021!$F$9:$F$93*EXP(-Fperm_SI_Woolf2021!$I$9:$I$93*$C119*IF(W$58=Fperm_SI_Woolf2021!$E$9:$E$93,1,EXP(LN((1.1*(Fperm_SI_Woolf2021!$E$9:$E$93-W$58)-63.1579*EXP(-0.19*Fperm_SI_Woolf2021!$E$9:$E$93)+63.1579*EXP(-0.19*W$58))/(Fperm_SI_Woolf2021!$E$9:$E$93-W$58))*(W$58-Fperm_SI_Woolf2021!$E$9:$E$93)/10))) + Fperm_SI_Woolf2021!$G$9:$G$93*EXP(-Fperm_SI_Woolf2021!$J$9:$J$93*$C119*IF(W$58=Fperm_SI_Woolf2021!$E$9:$E$93,1,EXP(LN((1.1*(Fperm_SI_Woolf2021!$E$9:$E$93-W$58)-63.1579*EXP(-0.19*Fperm_SI_Woolf2021!$E$9:$E$93)+63.1579*EXP(-0.19*W$58))/(Fperm_SI_Woolf2021!$E$9:$E$93-W$58))*(W$58-Fperm_SI_Woolf2021!$E$9:$E$93)/10))) + Fperm_SI_Woolf2021!$H$9:$H$93*EXP(-Fperm_SI_Woolf2021!$K$9:$K$93*$C119*IF(W$58=Fperm_SI_Woolf2021!$E$9:$E$93,1,EXP(LN((1.1*(Fperm_SI_Woolf2021!$E$9:$E$93-W$58)-63.1579*EXP(-0.19*Fperm_SI_Woolf2021!$E$9:$E$93)+63.1579*EXP(-0.19*W$58))/(Fperm_SI_Woolf2021!$E$9:$E$93-W$58))*(W$58-Fperm_SI_Woolf2021!$E$9:$E$93)/10))),Fperm_SI_Woolf2021!$D$9:$D$93)*W$57+INTERCEPT(Fperm_SI_Woolf2021!$F$9:$F$93*EXP(-Fperm_SI_Woolf2021!$I$9:$I$93*$C119*IF(W$58=Fperm_SI_Woolf2021!$E$9:$E$93,1,EXP(LN((1.1*(Fperm_SI_Woolf2021!$E$9:$E$93-W$58)-63.1579*EXP(-0.19*Fperm_SI_Woolf2021!$E$9:$E$93)+63.1579*EXP(-0.19*W$58))/(Fperm_SI_Woolf2021!$E$9:$E$93-W$58))*(W$58-Fperm_SI_Woolf2021!$E$9:$E$93)/10))) + Fperm_SI_Woolf2021!$G$9:$G$93*EXP(-Fperm_SI_Woolf2021!$J$9:$J$93*$C119*IF(W$58=Fperm_SI_Woolf2021!$E$9:$E$93,1,EXP(LN((1.1*(Fperm_SI_Woolf2021!$E$9:$E$93-W$58)-63.1579*EXP(-0.19*Fperm_SI_Woolf2021!$E$9:$E$93)+63.1579*EXP(-0.19*W$58))/(Fperm_SI_Woolf2021!$E$9:$E$93-W$58))*(W$58-Fperm_SI_Woolf2021!$E$9:$E$93)/10))) + Fperm_SI_Woolf2021!$H$9:$H$93*EXP(-Fperm_SI_Woolf2021!$K$9:$K$93*$C119*IF(W$58=Fperm_SI_Woolf2021!$E$9:$E$93,1,EXP(LN((1.1*(Fperm_SI_Woolf2021!$E$9:$E$93-W$58)-63.1579*EXP(-0.19*Fperm_SI_Woolf2021!$E$9:$E$93)+63.1579*EXP(-0.19*W$58))/(Fperm_SI_Woolf2021!$E$9:$E$93-W$58))*(W$58-Fperm_SI_Woolf2021!$E$9:$E$93)/10))),Fperm_SI_Woolf2021!$D$9:$D$93))</f>
        <v>0.54039698293581284</v>
      </c>
      <c r="X119" s="51" cm="1">
        <f t="array" ref="X119">MIN(1,SLOPE(Fperm_SI_Woolf2021!$F$9:$F$93*EXP(-Fperm_SI_Woolf2021!$I$9:$I$93*$C119*IF(X$58=Fperm_SI_Woolf2021!$E$9:$E$93,1,EXP(LN((1.1*(Fperm_SI_Woolf2021!$E$9:$E$93-X$58)-63.1579*EXP(-0.19*Fperm_SI_Woolf2021!$E$9:$E$93)+63.1579*EXP(-0.19*X$58))/(Fperm_SI_Woolf2021!$E$9:$E$93-X$58))*(X$58-Fperm_SI_Woolf2021!$E$9:$E$93)/10))) + Fperm_SI_Woolf2021!$G$9:$G$93*EXP(-Fperm_SI_Woolf2021!$J$9:$J$93*$C119*IF(X$58=Fperm_SI_Woolf2021!$E$9:$E$93,1,EXP(LN((1.1*(Fperm_SI_Woolf2021!$E$9:$E$93-X$58)-63.1579*EXP(-0.19*Fperm_SI_Woolf2021!$E$9:$E$93)+63.1579*EXP(-0.19*X$58))/(Fperm_SI_Woolf2021!$E$9:$E$93-X$58))*(X$58-Fperm_SI_Woolf2021!$E$9:$E$93)/10))) + Fperm_SI_Woolf2021!$H$9:$H$93*EXP(-Fperm_SI_Woolf2021!$K$9:$K$93*$C119*IF(X$58=Fperm_SI_Woolf2021!$E$9:$E$93,1,EXP(LN((1.1*(Fperm_SI_Woolf2021!$E$9:$E$93-X$58)-63.1579*EXP(-0.19*Fperm_SI_Woolf2021!$E$9:$E$93)+63.1579*EXP(-0.19*X$58))/(Fperm_SI_Woolf2021!$E$9:$E$93-X$58))*(X$58-Fperm_SI_Woolf2021!$E$9:$E$93)/10))),Fperm_SI_Woolf2021!$D$9:$D$93)*X$57+INTERCEPT(Fperm_SI_Woolf2021!$F$9:$F$93*EXP(-Fperm_SI_Woolf2021!$I$9:$I$93*$C119*IF(X$58=Fperm_SI_Woolf2021!$E$9:$E$93,1,EXP(LN((1.1*(Fperm_SI_Woolf2021!$E$9:$E$93-X$58)-63.1579*EXP(-0.19*Fperm_SI_Woolf2021!$E$9:$E$93)+63.1579*EXP(-0.19*X$58))/(Fperm_SI_Woolf2021!$E$9:$E$93-X$58))*(X$58-Fperm_SI_Woolf2021!$E$9:$E$93)/10))) + Fperm_SI_Woolf2021!$G$9:$G$93*EXP(-Fperm_SI_Woolf2021!$J$9:$J$93*$C119*IF(X$58=Fperm_SI_Woolf2021!$E$9:$E$93,1,EXP(LN((1.1*(Fperm_SI_Woolf2021!$E$9:$E$93-X$58)-63.1579*EXP(-0.19*Fperm_SI_Woolf2021!$E$9:$E$93)+63.1579*EXP(-0.19*X$58))/(Fperm_SI_Woolf2021!$E$9:$E$93-X$58))*(X$58-Fperm_SI_Woolf2021!$E$9:$E$93)/10))) + Fperm_SI_Woolf2021!$H$9:$H$93*EXP(-Fperm_SI_Woolf2021!$K$9:$K$93*$C119*IF(X$58=Fperm_SI_Woolf2021!$E$9:$E$93,1,EXP(LN((1.1*(Fperm_SI_Woolf2021!$E$9:$E$93-X$58)-63.1579*EXP(-0.19*Fperm_SI_Woolf2021!$E$9:$E$93)+63.1579*EXP(-0.19*X$58))/(Fperm_SI_Woolf2021!$E$9:$E$93-X$58))*(X$58-Fperm_SI_Woolf2021!$E$9:$E$93)/10))),Fperm_SI_Woolf2021!$D$9:$D$93))</f>
        <v>0.51212970253441359</v>
      </c>
      <c r="Y119" s="51" cm="1">
        <f t="array" ref="Y119">MIN(1,SLOPE(Fperm_SI_Woolf2021!$F$9:$F$93*EXP(-Fperm_SI_Woolf2021!$I$9:$I$93*$C119*IF(Y$58=Fperm_SI_Woolf2021!$E$9:$E$93,1,EXP(LN((1.1*(Fperm_SI_Woolf2021!$E$9:$E$93-Y$58)-63.1579*EXP(-0.19*Fperm_SI_Woolf2021!$E$9:$E$93)+63.1579*EXP(-0.19*Y$58))/(Fperm_SI_Woolf2021!$E$9:$E$93-Y$58))*(Y$58-Fperm_SI_Woolf2021!$E$9:$E$93)/10))) + Fperm_SI_Woolf2021!$G$9:$G$93*EXP(-Fperm_SI_Woolf2021!$J$9:$J$93*$C119*IF(Y$58=Fperm_SI_Woolf2021!$E$9:$E$93,1,EXP(LN((1.1*(Fperm_SI_Woolf2021!$E$9:$E$93-Y$58)-63.1579*EXP(-0.19*Fperm_SI_Woolf2021!$E$9:$E$93)+63.1579*EXP(-0.19*Y$58))/(Fperm_SI_Woolf2021!$E$9:$E$93-Y$58))*(Y$58-Fperm_SI_Woolf2021!$E$9:$E$93)/10))) + Fperm_SI_Woolf2021!$H$9:$H$93*EXP(-Fperm_SI_Woolf2021!$K$9:$K$93*$C119*IF(Y$58=Fperm_SI_Woolf2021!$E$9:$E$93,1,EXP(LN((1.1*(Fperm_SI_Woolf2021!$E$9:$E$93-Y$58)-63.1579*EXP(-0.19*Fperm_SI_Woolf2021!$E$9:$E$93)+63.1579*EXP(-0.19*Y$58))/(Fperm_SI_Woolf2021!$E$9:$E$93-Y$58))*(Y$58-Fperm_SI_Woolf2021!$E$9:$E$93)/10))),Fperm_SI_Woolf2021!$D$9:$D$93)*Y$57+INTERCEPT(Fperm_SI_Woolf2021!$F$9:$F$93*EXP(-Fperm_SI_Woolf2021!$I$9:$I$93*$C119*IF(Y$58=Fperm_SI_Woolf2021!$E$9:$E$93,1,EXP(LN((1.1*(Fperm_SI_Woolf2021!$E$9:$E$93-Y$58)-63.1579*EXP(-0.19*Fperm_SI_Woolf2021!$E$9:$E$93)+63.1579*EXP(-0.19*Y$58))/(Fperm_SI_Woolf2021!$E$9:$E$93-Y$58))*(Y$58-Fperm_SI_Woolf2021!$E$9:$E$93)/10))) + Fperm_SI_Woolf2021!$G$9:$G$93*EXP(-Fperm_SI_Woolf2021!$J$9:$J$93*$C119*IF(Y$58=Fperm_SI_Woolf2021!$E$9:$E$93,1,EXP(LN((1.1*(Fperm_SI_Woolf2021!$E$9:$E$93-Y$58)-63.1579*EXP(-0.19*Fperm_SI_Woolf2021!$E$9:$E$93)+63.1579*EXP(-0.19*Y$58))/(Fperm_SI_Woolf2021!$E$9:$E$93-Y$58))*(Y$58-Fperm_SI_Woolf2021!$E$9:$E$93)/10))) + Fperm_SI_Woolf2021!$H$9:$H$93*EXP(-Fperm_SI_Woolf2021!$K$9:$K$93*$C119*IF(Y$58=Fperm_SI_Woolf2021!$E$9:$E$93,1,EXP(LN((1.1*(Fperm_SI_Woolf2021!$E$9:$E$93-Y$58)-63.1579*EXP(-0.19*Fperm_SI_Woolf2021!$E$9:$E$93)+63.1579*EXP(-0.19*Y$58))/(Fperm_SI_Woolf2021!$E$9:$E$93-Y$58))*(Y$58-Fperm_SI_Woolf2021!$E$9:$E$93)/10))),Fperm_SI_Woolf2021!$D$9:$D$93))</f>
        <v>0.48386242213301434</v>
      </c>
      <c r="Z119" s="51" cm="1">
        <f t="array" ref="Z119">MIN(1,SLOPE(Fperm_SI_Woolf2021!$F$9:$F$93*EXP(-Fperm_SI_Woolf2021!$I$9:$I$93*$C119*IF(Z$58=Fperm_SI_Woolf2021!$E$9:$E$93,1,EXP(LN((1.1*(Fperm_SI_Woolf2021!$E$9:$E$93-Z$58)-63.1579*EXP(-0.19*Fperm_SI_Woolf2021!$E$9:$E$93)+63.1579*EXP(-0.19*Z$58))/(Fperm_SI_Woolf2021!$E$9:$E$93-Z$58))*(Z$58-Fperm_SI_Woolf2021!$E$9:$E$93)/10))) + Fperm_SI_Woolf2021!$G$9:$G$93*EXP(-Fperm_SI_Woolf2021!$J$9:$J$93*$C119*IF(Z$58=Fperm_SI_Woolf2021!$E$9:$E$93,1,EXP(LN((1.1*(Fperm_SI_Woolf2021!$E$9:$E$93-Z$58)-63.1579*EXP(-0.19*Fperm_SI_Woolf2021!$E$9:$E$93)+63.1579*EXP(-0.19*Z$58))/(Fperm_SI_Woolf2021!$E$9:$E$93-Z$58))*(Z$58-Fperm_SI_Woolf2021!$E$9:$E$93)/10))) + Fperm_SI_Woolf2021!$H$9:$H$93*EXP(-Fperm_SI_Woolf2021!$K$9:$K$93*$C119*IF(Z$58=Fperm_SI_Woolf2021!$E$9:$E$93,1,EXP(LN((1.1*(Fperm_SI_Woolf2021!$E$9:$E$93-Z$58)-63.1579*EXP(-0.19*Fperm_SI_Woolf2021!$E$9:$E$93)+63.1579*EXP(-0.19*Z$58))/(Fperm_SI_Woolf2021!$E$9:$E$93-Z$58))*(Z$58-Fperm_SI_Woolf2021!$E$9:$E$93)/10))),Fperm_SI_Woolf2021!$D$9:$D$93)*Z$57+INTERCEPT(Fperm_SI_Woolf2021!$F$9:$F$93*EXP(-Fperm_SI_Woolf2021!$I$9:$I$93*$C119*IF(Z$58=Fperm_SI_Woolf2021!$E$9:$E$93,1,EXP(LN((1.1*(Fperm_SI_Woolf2021!$E$9:$E$93-Z$58)-63.1579*EXP(-0.19*Fperm_SI_Woolf2021!$E$9:$E$93)+63.1579*EXP(-0.19*Z$58))/(Fperm_SI_Woolf2021!$E$9:$E$93-Z$58))*(Z$58-Fperm_SI_Woolf2021!$E$9:$E$93)/10))) + Fperm_SI_Woolf2021!$G$9:$G$93*EXP(-Fperm_SI_Woolf2021!$J$9:$J$93*$C119*IF(Z$58=Fperm_SI_Woolf2021!$E$9:$E$93,1,EXP(LN((1.1*(Fperm_SI_Woolf2021!$E$9:$E$93-Z$58)-63.1579*EXP(-0.19*Fperm_SI_Woolf2021!$E$9:$E$93)+63.1579*EXP(-0.19*Z$58))/(Fperm_SI_Woolf2021!$E$9:$E$93-Z$58))*(Z$58-Fperm_SI_Woolf2021!$E$9:$E$93)/10))) + Fperm_SI_Woolf2021!$H$9:$H$93*EXP(-Fperm_SI_Woolf2021!$K$9:$K$93*$C119*IF(Z$58=Fperm_SI_Woolf2021!$E$9:$E$93,1,EXP(LN((1.1*(Fperm_SI_Woolf2021!$E$9:$E$93-Z$58)-63.1579*EXP(-0.19*Fperm_SI_Woolf2021!$E$9:$E$93)+63.1579*EXP(-0.19*Z$58))/(Fperm_SI_Woolf2021!$E$9:$E$93-Z$58))*(Z$58-Fperm_SI_Woolf2021!$E$9:$E$93)/10))),Fperm_SI_Woolf2021!$D$9:$D$93))</f>
        <v>0.45559514173161514</v>
      </c>
      <c r="AA119" s="51" cm="1">
        <f t="array" ref="AA119">MIN(1,SLOPE(Fperm_SI_Woolf2021!$F$9:$F$93*EXP(-Fperm_SI_Woolf2021!$I$9:$I$93*$C119*IF(AA$58=Fperm_SI_Woolf2021!$E$9:$E$93,1,EXP(LN((1.1*(Fperm_SI_Woolf2021!$E$9:$E$93-AA$58)-63.1579*EXP(-0.19*Fperm_SI_Woolf2021!$E$9:$E$93)+63.1579*EXP(-0.19*AA$58))/(Fperm_SI_Woolf2021!$E$9:$E$93-AA$58))*(AA$58-Fperm_SI_Woolf2021!$E$9:$E$93)/10))) + Fperm_SI_Woolf2021!$G$9:$G$93*EXP(-Fperm_SI_Woolf2021!$J$9:$J$93*$C119*IF(AA$58=Fperm_SI_Woolf2021!$E$9:$E$93,1,EXP(LN((1.1*(Fperm_SI_Woolf2021!$E$9:$E$93-AA$58)-63.1579*EXP(-0.19*Fperm_SI_Woolf2021!$E$9:$E$93)+63.1579*EXP(-0.19*AA$58))/(Fperm_SI_Woolf2021!$E$9:$E$93-AA$58))*(AA$58-Fperm_SI_Woolf2021!$E$9:$E$93)/10))) + Fperm_SI_Woolf2021!$H$9:$H$93*EXP(-Fperm_SI_Woolf2021!$K$9:$K$93*$C119*IF(AA$58=Fperm_SI_Woolf2021!$E$9:$E$93,1,EXP(LN((1.1*(Fperm_SI_Woolf2021!$E$9:$E$93-AA$58)-63.1579*EXP(-0.19*Fperm_SI_Woolf2021!$E$9:$E$93)+63.1579*EXP(-0.19*AA$58))/(Fperm_SI_Woolf2021!$E$9:$E$93-AA$58))*(AA$58-Fperm_SI_Woolf2021!$E$9:$E$93)/10))),Fperm_SI_Woolf2021!$D$9:$D$93)*AA$57+INTERCEPT(Fperm_SI_Woolf2021!$F$9:$F$93*EXP(-Fperm_SI_Woolf2021!$I$9:$I$93*$C119*IF(AA$58=Fperm_SI_Woolf2021!$E$9:$E$93,1,EXP(LN((1.1*(Fperm_SI_Woolf2021!$E$9:$E$93-AA$58)-63.1579*EXP(-0.19*Fperm_SI_Woolf2021!$E$9:$E$93)+63.1579*EXP(-0.19*AA$58))/(Fperm_SI_Woolf2021!$E$9:$E$93-AA$58))*(AA$58-Fperm_SI_Woolf2021!$E$9:$E$93)/10))) + Fperm_SI_Woolf2021!$G$9:$G$93*EXP(-Fperm_SI_Woolf2021!$J$9:$J$93*$C119*IF(AA$58=Fperm_SI_Woolf2021!$E$9:$E$93,1,EXP(LN((1.1*(Fperm_SI_Woolf2021!$E$9:$E$93-AA$58)-63.1579*EXP(-0.19*Fperm_SI_Woolf2021!$E$9:$E$93)+63.1579*EXP(-0.19*AA$58))/(Fperm_SI_Woolf2021!$E$9:$E$93-AA$58))*(AA$58-Fperm_SI_Woolf2021!$E$9:$E$93)/10))) + Fperm_SI_Woolf2021!$H$9:$H$93*EXP(-Fperm_SI_Woolf2021!$K$9:$K$93*$C119*IF(AA$58=Fperm_SI_Woolf2021!$E$9:$E$93,1,EXP(LN((1.1*(Fperm_SI_Woolf2021!$E$9:$E$93-AA$58)-63.1579*EXP(-0.19*Fperm_SI_Woolf2021!$E$9:$E$93)+63.1579*EXP(-0.19*AA$58))/(Fperm_SI_Woolf2021!$E$9:$E$93-AA$58))*(AA$58-Fperm_SI_Woolf2021!$E$9:$E$93)/10))),Fperm_SI_Woolf2021!$D$9:$D$93))</f>
        <v>0.42732786133021594</v>
      </c>
      <c r="AB119" s="51" cm="1">
        <f t="array" ref="AB119">MIN(1,SLOPE(Fperm_SI_Woolf2021!$F$9:$F$93*EXP(-Fperm_SI_Woolf2021!$I$9:$I$93*$C119*IF(AB$58=Fperm_SI_Woolf2021!$E$9:$E$93,1,EXP(LN((1.1*(Fperm_SI_Woolf2021!$E$9:$E$93-AB$58)-63.1579*EXP(-0.19*Fperm_SI_Woolf2021!$E$9:$E$93)+63.1579*EXP(-0.19*AB$58))/(Fperm_SI_Woolf2021!$E$9:$E$93-AB$58))*(AB$58-Fperm_SI_Woolf2021!$E$9:$E$93)/10))) + Fperm_SI_Woolf2021!$G$9:$G$93*EXP(-Fperm_SI_Woolf2021!$J$9:$J$93*$C119*IF(AB$58=Fperm_SI_Woolf2021!$E$9:$E$93,1,EXP(LN((1.1*(Fperm_SI_Woolf2021!$E$9:$E$93-AB$58)-63.1579*EXP(-0.19*Fperm_SI_Woolf2021!$E$9:$E$93)+63.1579*EXP(-0.19*AB$58))/(Fperm_SI_Woolf2021!$E$9:$E$93-AB$58))*(AB$58-Fperm_SI_Woolf2021!$E$9:$E$93)/10))) + Fperm_SI_Woolf2021!$H$9:$H$93*EXP(-Fperm_SI_Woolf2021!$K$9:$K$93*$C119*IF(AB$58=Fperm_SI_Woolf2021!$E$9:$E$93,1,EXP(LN((1.1*(Fperm_SI_Woolf2021!$E$9:$E$93-AB$58)-63.1579*EXP(-0.19*Fperm_SI_Woolf2021!$E$9:$E$93)+63.1579*EXP(-0.19*AB$58))/(Fperm_SI_Woolf2021!$E$9:$E$93-AB$58))*(AB$58-Fperm_SI_Woolf2021!$E$9:$E$93)/10))),Fperm_SI_Woolf2021!$D$9:$D$93)*AB$57+INTERCEPT(Fperm_SI_Woolf2021!$F$9:$F$93*EXP(-Fperm_SI_Woolf2021!$I$9:$I$93*$C119*IF(AB$58=Fperm_SI_Woolf2021!$E$9:$E$93,1,EXP(LN((1.1*(Fperm_SI_Woolf2021!$E$9:$E$93-AB$58)-63.1579*EXP(-0.19*Fperm_SI_Woolf2021!$E$9:$E$93)+63.1579*EXP(-0.19*AB$58))/(Fperm_SI_Woolf2021!$E$9:$E$93-AB$58))*(AB$58-Fperm_SI_Woolf2021!$E$9:$E$93)/10))) + Fperm_SI_Woolf2021!$G$9:$G$93*EXP(-Fperm_SI_Woolf2021!$J$9:$J$93*$C119*IF(AB$58=Fperm_SI_Woolf2021!$E$9:$E$93,1,EXP(LN((1.1*(Fperm_SI_Woolf2021!$E$9:$E$93-AB$58)-63.1579*EXP(-0.19*Fperm_SI_Woolf2021!$E$9:$E$93)+63.1579*EXP(-0.19*AB$58))/(Fperm_SI_Woolf2021!$E$9:$E$93-AB$58))*(AB$58-Fperm_SI_Woolf2021!$E$9:$E$93)/10))) + Fperm_SI_Woolf2021!$H$9:$H$93*EXP(-Fperm_SI_Woolf2021!$K$9:$K$93*$C119*IF(AB$58=Fperm_SI_Woolf2021!$E$9:$E$93,1,EXP(LN((1.1*(Fperm_SI_Woolf2021!$E$9:$E$93-AB$58)-63.1579*EXP(-0.19*Fperm_SI_Woolf2021!$E$9:$E$93)+63.1579*EXP(-0.19*AB$58))/(Fperm_SI_Woolf2021!$E$9:$E$93-AB$58))*(AB$58-Fperm_SI_Woolf2021!$E$9:$E$93)/10))),Fperm_SI_Woolf2021!$D$9:$D$93))</f>
        <v>0.39906058092881674</v>
      </c>
      <c r="AC119" s="51" cm="1">
        <f t="array" ref="AC119">MIN(1,SLOPE(Fperm_SI_Woolf2021!$F$9:$F$93*EXP(-Fperm_SI_Woolf2021!$I$9:$I$93*$C119*IF(AC$58=Fperm_SI_Woolf2021!$E$9:$E$93,1,EXP(LN((1.1*(Fperm_SI_Woolf2021!$E$9:$E$93-AC$58)-63.1579*EXP(-0.19*Fperm_SI_Woolf2021!$E$9:$E$93)+63.1579*EXP(-0.19*AC$58))/(Fperm_SI_Woolf2021!$E$9:$E$93-AC$58))*(AC$58-Fperm_SI_Woolf2021!$E$9:$E$93)/10))) + Fperm_SI_Woolf2021!$G$9:$G$93*EXP(-Fperm_SI_Woolf2021!$J$9:$J$93*$C119*IF(AC$58=Fperm_SI_Woolf2021!$E$9:$E$93,1,EXP(LN((1.1*(Fperm_SI_Woolf2021!$E$9:$E$93-AC$58)-63.1579*EXP(-0.19*Fperm_SI_Woolf2021!$E$9:$E$93)+63.1579*EXP(-0.19*AC$58))/(Fperm_SI_Woolf2021!$E$9:$E$93-AC$58))*(AC$58-Fperm_SI_Woolf2021!$E$9:$E$93)/10))) + Fperm_SI_Woolf2021!$H$9:$H$93*EXP(-Fperm_SI_Woolf2021!$K$9:$K$93*$C119*IF(AC$58=Fperm_SI_Woolf2021!$E$9:$E$93,1,EXP(LN((1.1*(Fperm_SI_Woolf2021!$E$9:$E$93-AC$58)-63.1579*EXP(-0.19*Fperm_SI_Woolf2021!$E$9:$E$93)+63.1579*EXP(-0.19*AC$58))/(Fperm_SI_Woolf2021!$E$9:$E$93-AC$58))*(AC$58-Fperm_SI_Woolf2021!$E$9:$E$93)/10))),Fperm_SI_Woolf2021!$D$9:$D$93)*AC$57+INTERCEPT(Fperm_SI_Woolf2021!$F$9:$F$93*EXP(-Fperm_SI_Woolf2021!$I$9:$I$93*$C119*IF(AC$58=Fperm_SI_Woolf2021!$E$9:$E$93,1,EXP(LN((1.1*(Fperm_SI_Woolf2021!$E$9:$E$93-AC$58)-63.1579*EXP(-0.19*Fperm_SI_Woolf2021!$E$9:$E$93)+63.1579*EXP(-0.19*AC$58))/(Fperm_SI_Woolf2021!$E$9:$E$93-AC$58))*(AC$58-Fperm_SI_Woolf2021!$E$9:$E$93)/10))) + Fperm_SI_Woolf2021!$G$9:$G$93*EXP(-Fperm_SI_Woolf2021!$J$9:$J$93*$C119*IF(AC$58=Fperm_SI_Woolf2021!$E$9:$E$93,1,EXP(LN((1.1*(Fperm_SI_Woolf2021!$E$9:$E$93-AC$58)-63.1579*EXP(-0.19*Fperm_SI_Woolf2021!$E$9:$E$93)+63.1579*EXP(-0.19*AC$58))/(Fperm_SI_Woolf2021!$E$9:$E$93-AC$58))*(AC$58-Fperm_SI_Woolf2021!$E$9:$E$93)/10))) + Fperm_SI_Woolf2021!$H$9:$H$93*EXP(-Fperm_SI_Woolf2021!$K$9:$K$93*$C119*IF(AC$58=Fperm_SI_Woolf2021!$E$9:$E$93,1,EXP(LN((1.1*(Fperm_SI_Woolf2021!$E$9:$E$93-AC$58)-63.1579*EXP(-0.19*Fperm_SI_Woolf2021!$E$9:$E$93)+63.1579*EXP(-0.19*AC$58))/(Fperm_SI_Woolf2021!$E$9:$E$93-AC$58))*(AC$58-Fperm_SI_Woolf2021!$E$9:$E$93)/10))),Fperm_SI_Woolf2021!$D$9:$D$93))</f>
        <v>0.37079330052741749</v>
      </c>
      <c r="AD119" s="51" cm="1">
        <f t="array" ref="AD119">MIN(1,SLOPE(Fperm_SI_Woolf2021!$F$9:$F$93*EXP(-Fperm_SI_Woolf2021!$I$9:$I$93*$C119*IF(AD$58=Fperm_SI_Woolf2021!$E$9:$E$93,1,EXP(LN((1.1*(Fperm_SI_Woolf2021!$E$9:$E$93-AD$58)-63.1579*EXP(-0.19*Fperm_SI_Woolf2021!$E$9:$E$93)+63.1579*EXP(-0.19*AD$58))/(Fperm_SI_Woolf2021!$E$9:$E$93-AD$58))*(AD$58-Fperm_SI_Woolf2021!$E$9:$E$93)/10))) + Fperm_SI_Woolf2021!$G$9:$G$93*EXP(-Fperm_SI_Woolf2021!$J$9:$J$93*$C119*IF(AD$58=Fperm_SI_Woolf2021!$E$9:$E$93,1,EXP(LN((1.1*(Fperm_SI_Woolf2021!$E$9:$E$93-AD$58)-63.1579*EXP(-0.19*Fperm_SI_Woolf2021!$E$9:$E$93)+63.1579*EXP(-0.19*AD$58))/(Fperm_SI_Woolf2021!$E$9:$E$93-AD$58))*(AD$58-Fperm_SI_Woolf2021!$E$9:$E$93)/10))) + Fperm_SI_Woolf2021!$H$9:$H$93*EXP(-Fperm_SI_Woolf2021!$K$9:$K$93*$C119*IF(AD$58=Fperm_SI_Woolf2021!$E$9:$E$93,1,EXP(LN((1.1*(Fperm_SI_Woolf2021!$E$9:$E$93-AD$58)-63.1579*EXP(-0.19*Fperm_SI_Woolf2021!$E$9:$E$93)+63.1579*EXP(-0.19*AD$58))/(Fperm_SI_Woolf2021!$E$9:$E$93-AD$58))*(AD$58-Fperm_SI_Woolf2021!$E$9:$E$93)/10))),Fperm_SI_Woolf2021!$D$9:$D$93)*AD$57+INTERCEPT(Fperm_SI_Woolf2021!$F$9:$F$93*EXP(-Fperm_SI_Woolf2021!$I$9:$I$93*$C119*IF(AD$58=Fperm_SI_Woolf2021!$E$9:$E$93,1,EXP(LN((1.1*(Fperm_SI_Woolf2021!$E$9:$E$93-AD$58)-63.1579*EXP(-0.19*Fperm_SI_Woolf2021!$E$9:$E$93)+63.1579*EXP(-0.19*AD$58))/(Fperm_SI_Woolf2021!$E$9:$E$93-AD$58))*(AD$58-Fperm_SI_Woolf2021!$E$9:$E$93)/10))) + Fperm_SI_Woolf2021!$G$9:$G$93*EXP(-Fperm_SI_Woolf2021!$J$9:$J$93*$C119*IF(AD$58=Fperm_SI_Woolf2021!$E$9:$E$93,1,EXP(LN((1.1*(Fperm_SI_Woolf2021!$E$9:$E$93-AD$58)-63.1579*EXP(-0.19*Fperm_SI_Woolf2021!$E$9:$E$93)+63.1579*EXP(-0.19*AD$58))/(Fperm_SI_Woolf2021!$E$9:$E$93-AD$58))*(AD$58-Fperm_SI_Woolf2021!$E$9:$E$93)/10))) + Fperm_SI_Woolf2021!$H$9:$H$93*EXP(-Fperm_SI_Woolf2021!$K$9:$K$93*$C119*IF(AD$58=Fperm_SI_Woolf2021!$E$9:$E$93,1,EXP(LN((1.1*(Fperm_SI_Woolf2021!$E$9:$E$93-AD$58)-63.1579*EXP(-0.19*Fperm_SI_Woolf2021!$E$9:$E$93)+63.1579*EXP(-0.19*AD$58))/(Fperm_SI_Woolf2021!$E$9:$E$93-AD$58))*(AD$58-Fperm_SI_Woolf2021!$E$9:$E$93)/10))),Fperm_SI_Woolf2021!$D$9:$D$93))</f>
        <v>0.34252602012601824</v>
      </c>
      <c r="AE119" s="51" cm="1">
        <f t="array" ref="AE119">MIN(1,SLOPE(Fperm_SI_Woolf2021!$F$9:$F$93*EXP(-Fperm_SI_Woolf2021!$I$9:$I$93*$C119*IF(AE$58=Fperm_SI_Woolf2021!$E$9:$E$93,1,EXP(LN((1.1*(Fperm_SI_Woolf2021!$E$9:$E$93-AE$58)-63.1579*EXP(-0.19*Fperm_SI_Woolf2021!$E$9:$E$93)+63.1579*EXP(-0.19*AE$58))/(Fperm_SI_Woolf2021!$E$9:$E$93-AE$58))*(AE$58-Fperm_SI_Woolf2021!$E$9:$E$93)/10))) + Fperm_SI_Woolf2021!$G$9:$G$93*EXP(-Fperm_SI_Woolf2021!$J$9:$J$93*$C119*IF(AE$58=Fperm_SI_Woolf2021!$E$9:$E$93,1,EXP(LN((1.1*(Fperm_SI_Woolf2021!$E$9:$E$93-AE$58)-63.1579*EXP(-0.19*Fperm_SI_Woolf2021!$E$9:$E$93)+63.1579*EXP(-0.19*AE$58))/(Fperm_SI_Woolf2021!$E$9:$E$93-AE$58))*(AE$58-Fperm_SI_Woolf2021!$E$9:$E$93)/10))) + Fperm_SI_Woolf2021!$H$9:$H$93*EXP(-Fperm_SI_Woolf2021!$K$9:$K$93*$C119*IF(AE$58=Fperm_SI_Woolf2021!$E$9:$E$93,1,EXP(LN((1.1*(Fperm_SI_Woolf2021!$E$9:$E$93-AE$58)-63.1579*EXP(-0.19*Fperm_SI_Woolf2021!$E$9:$E$93)+63.1579*EXP(-0.19*AE$58))/(Fperm_SI_Woolf2021!$E$9:$E$93-AE$58))*(AE$58-Fperm_SI_Woolf2021!$E$9:$E$93)/10))),Fperm_SI_Woolf2021!$D$9:$D$93)*AE$57+INTERCEPT(Fperm_SI_Woolf2021!$F$9:$F$93*EXP(-Fperm_SI_Woolf2021!$I$9:$I$93*$C119*IF(AE$58=Fperm_SI_Woolf2021!$E$9:$E$93,1,EXP(LN((1.1*(Fperm_SI_Woolf2021!$E$9:$E$93-AE$58)-63.1579*EXP(-0.19*Fperm_SI_Woolf2021!$E$9:$E$93)+63.1579*EXP(-0.19*AE$58))/(Fperm_SI_Woolf2021!$E$9:$E$93-AE$58))*(AE$58-Fperm_SI_Woolf2021!$E$9:$E$93)/10))) + Fperm_SI_Woolf2021!$G$9:$G$93*EXP(-Fperm_SI_Woolf2021!$J$9:$J$93*$C119*IF(AE$58=Fperm_SI_Woolf2021!$E$9:$E$93,1,EXP(LN((1.1*(Fperm_SI_Woolf2021!$E$9:$E$93-AE$58)-63.1579*EXP(-0.19*Fperm_SI_Woolf2021!$E$9:$E$93)+63.1579*EXP(-0.19*AE$58))/(Fperm_SI_Woolf2021!$E$9:$E$93-AE$58))*(AE$58-Fperm_SI_Woolf2021!$E$9:$E$93)/10))) + Fperm_SI_Woolf2021!$H$9:$H$93*EXP(-Fperm_SI_Woolf2021!$K$9:$K$93*$C119*IF(AE$58=Fperm_SI_Woolf2021!$E$9:$E$93,1,EXP(LN((1.1*(Fperm_SI_Woolf2021!$E$9:$E$93-AE$58)-63.1579*EXP(-0.19*Fperm_SI_Woolf2021!$E$9:$E$93)+63.1579*EXP(-0.19*AE$58))/(Fperm_SI_Woolf2021!$E$9:$E$93-AE$58))*(AE$58-Fperm_SI_Woolf2021!$E$9:$E$93)/10))),Fperm_SI_Woolf2021!$D$9:$D$93))</f>
        <v>0.31425873972461904</v>
      </c>
      <c r="AF119" s="51" cm="1">
        <f t="array" ref="AF119">MIN(1,SLOPE(Fperm_SI_Woolf2021!$F$9:$F$93*EXP(-Fperm_SI_Woolf2021!$I$9:$I$93*$C119*IF(AF$58=Fperm_SI_Woolf2021!$E$9:$E$93,1,EXP(LN((1.1*(Fperm_SI_Woolf2021!$E$9:$E$93-AF$58)-63.1579*EXP(-0.19*Fperm_SI_Woolf2021!$E$9:$E$93)+63.1579*EXP(-0.19*AF$58))/(Fperm_SI_Woolf2021!$E$9:$E$93-AF$58))*(AF$58-Fperm_SI_Woolf2021!$E$9:$E$93)/10))) + Fperm_SI_Woolf2021!$G$9:$G$93*EXP(-Fperm_SI_Woolf2021!$J$9:$J$93*$C119*IF(AF$58=Fperm_SI_Woolf2021!$E$9:$E$93,1,EXP(LN((1.1*(Fperm_SI_Woolf2021!$E$9:$E$93-AF$58)-63.1579*EXP(-0.19*Fperm_SI_Woolf2021!$E$9:$E$93)+63.1579*EXP(-0.19*AF$58))/(Fperm_SI_Woolf2021!$E$9:$E$93-AF$58))*(AF$58-Fperm_SI_Woolf2021!$E$9:$E$93)/10))) + Fperm_SI_Woolf2021!$H$9:$H$93*EXP(-Fperm_SI_Woolf2021!$K$9:$K$93*$C119*IF(AF$58=Fperm_SI_Woolf2021!$E$9:$E$93,1,EXP(LN((1.1*(Fperm_SI_Woolf2021!$E$9:$E$93-AF$58)-63.1579*EXP(-0.19*Fperm_SI_Woolf2021!$E$9:$E$93)+63.1579*EXP(-0.19*AF$58))/(Fperm_SI_Woolf2021!$E$9:$E$93-AF$58))*(AF$58-Fperm_SI_Woolf2021!$E$9:$E$93)/10))),Fperm_SI_Woolf2021!$D$9:$D$93)*AF$57+INTERCEPT(Fperm_SI_Woolf2021!$F$9:$F$93*EXP(-Fperm_SI_Woolf2021!$I$9:$I$93*$C119*IF(AF$58=Fperm_SI_Woolf2021!$E$9:$E$93,1,EXP(LN((1.1*(Fperm_SI_Woolf2021!$E$9:$E$93-AF$58)-63.1579*EXP(-0.19*Fperm_SI_Woolf2021!$E$9:$E$93)+63.1579*EXP(-0.19*AF$58))/(Fperm_SI_Woolf2021!$E$9:$E$93-AF$58))*(AF$58-Fperm_SI_Woolf2021!$E$9:$E$93)/10))) + Fperm_SI_Woolf2021!$G$9:$G$93*EXP(-Fperm_SI_Woolf2021!$J$9:$J$93*$C119*IF(AF$58=Fperm_SI_Woolf2021!$E$9:$E$93,1,EXP(LN((1.1*(Fperm_SI_Woolf2021!$E$9:$E$93-AF$58)-63.1579*EXP(-0.19*Fperm_SI_Woolf2021!$E$9:$E$93)+63.1579*EXP(-0.19*AF$58))/(Fperm_SI_Woolf2021!$E$9:$E$93-AF$58))*(AF$58-Fperm_SI_Woolf2021!$E$9:$E$93)/10))) + Fperm_SI_Woolf2021!$H$9:$H$93*EXP(-Fperm_SI_Woolf2021!$K$9:$K$93*$C119*IF(AF$58=Fperm_SI_Woolf2021!$E$9:$E$93,1,EXP(LN((1.1*(Fperm_SI_Woolf2021!$E$9:$E$93-AF$58)-63.1579*EXP(-0.19*Fperm_SI_Woolf2021!$E$9:$E$93)+63.1579*EXP(-0.19*AF$58))/(Fperm_SI_Woolf2021!$E$9:$E$93-AF$58))*(AF$58-Fperm_SI_Woolf2021!$E$9:$E$93)/10))),Fperm_SI_Woolf2021!$D$9:$D$93))</f>
        <v>0.28599145932321979</v>
      </c>
      <c r="AG119" s="51" cm="1">
        <f t="array" ref="AG119">MIN(1,SLOPE(Fperm_SI_Woolf2021!$F$9:$F$93*EXP(-Fperm_SI_Woolf2021!$I$9:$I$93*$C119*IF(AG$58=Fperm_SI_Woolf2021!$E$9:$E$93,1,EXP(LN((1.1*(Fperm_SI_Woolf2021!$E$9:$E$93-AG$58)-63.1579*EXP(-0.19*Fperm_SI_Woolf2021!$E$9:$E$93)+63.1579*EXP(-0.19*AG$58))/(Fperm_SI_Woolf2021!$E$9:$E$93-AG$58))*(AG$58-Fperm_SI_Woolf2021!$E$9:$E$93)/10))) + Fperm_SI_Woolf2021!$G$9:$G$93*EXP(-Fperm_SI_Woolf2021!$J$9:$J$93*$C119*IF(AG$58=Fperm_SI_Woolf2021!$E$9:$E$93,1,EXP(LN((1.1*(Fperm_SI_Woolf2021!$E$9:$E$93-AG$58)-63.1579*EXP(-0.19*Fperm_SI_Woolf2021!$E$9:$E$93)+63.1579*EXP(-0.19*AG$58))/(Fperm_SI_Woolf2021!$E$9:$E$93-AG$58))*(AG$58-Fperm_SI_Woolf2021!$E$9:$E$93)/10))) + Fperm_SI_Woolf2021!$H$9:$H$93*EXP(-Fperm_SI_Woolf2021!$K$9:$K$93*$C119*IF(AG$58=Fperm_SI_Woolf2021!$E$9:$E$93,1,EXP(LN((1.1*(Fperm_SI_Woolf2021!$E$9:$E$93-AG$58)-63.1579*EXP(-0.19*Fperm_SI_Woolf2021!$E$9:$E$93)+63.1579*EXP(-0.19*AG$58))/(Fperm_SI_Woolf2021!$E$9:$E$93-AG$58))*(AG$58-Fperm_SI_Woolf2021!$E$9:$E$93)/10))),Fperm_SI_Woolf2021!$D$9:$D$93)*AG$57+INTERCEPT(Fperm_SI_Woolf2021!$F$9:$F$93*EXP(-Fperm_SI_Woolf2021!$I$9:$I$93*$C119*IF(AG$58=Fperm_SI_Woolf2021!$E$9:$E$93,1,EXP(LN((1.1*(Fperm_SI_Woolf2021!$E$9:$E$93-AG$58)-63.1579*EXP(-0.19*Fperm_SI_Woolf2021!$E$9:$E$93)+63.1579*EXP(-0.19*AG$58))/(Fperm_SI_Woolf2021!$E$9:$E$93-AG$58))*(AG$58-Fperm_SI_Woolf2021!$E$9:$E$93)/10))) + Fperm_SI_Woolf2021!$G$9:$G$93*EXP(-Fperm_SI_Woolf2021!$J$9:$J$93*$C119*IF(AG$58=Fperm_SI_Woolf2021!$E$9:$E$93,1,EXP(LN((1.1*(Fperm_SI_Woolf2021!$E$9:$E$93-AG$58)-63.1579*EXP(-0.19*Fperm_SI_Woolf2021!$E$9:$E$93)+63.1579*EXP(-0.19*AG$58))/(Fperm_SI_Woolf2021!$E$9:$E$93-AG$58))*(AG$58-Fperm_SI_Woolf2021!$E$9:$E$93)/10))) + Fperm_SI_Woolf2021!$H$9:$H$93*EXP(-Fperm_SI_Woolf2021!$K$9:$K$93*$C119*IF(AG$58=Fperm_SI_Woolf2021!$E$9:$E$93,1,EXP(LN((1.1*(Fperm_SI_Woolf2021!$E$9:$E$93-AG$58)-63.1579*EXP(-0.19*Fperm_SI_Woolf2021!$E$9:$E$93)+63.1579*EXP(-0.19*AG$58))/(Fperm_SI_Woolf2021!$E$9:$E$93-AG$58))*(AG$58-Fperm_SI_Woolf2021!$E$9:$E$93)/10))),Fperm_SI_Woolf2021!$D$9:$D$93))</f>
        <v>0.25772417892182053</v>
      </c>
      <c r="AH119" s="51" cm="1">
        <f t="array" ref="AH119">MIN(1,SLOPE(Fperm_SI_Woolf2021!$F$9:$F$93*EXP(-Fperm_SI_Woolf2021!$I$9:$I$93*$C119*IF(AH$58=Fperm_SI_Woolf2021!$E$9:$E$93,1,EXP(LN((1.1*(Fperm_SI_Woolf2021!$E$9:$E$93-AH$58)-63.1579*EXP(-0.19*Fperm_SI_Woolf2021!$E$9:$E$93)+63.1579*EXP(-0.19*AH$58))/(Fperm_SI_Woolf2021!$E$9:$E$93-AH$58))*(AH$58-Fperm_SI_Woolf2021!$E$9:$E$93)/10))) + Fperm_SI_Woolf2021!$G$9:$G$93*EXP(-Fperm_SI_Woolf2021!$J$9:$J$93*$C119*IF(AH$58=Fperm_SI_Woolf2021!$E$9:$E$93,1,EXP(LN((1.1*(Fperm_SI_Woolf2021!$E$9:$E$93-AH$58)-63.1579*EXP(-0.19*Fperm_SI_Woolf2021!$E$9:$E$93)+63.1579*EXP(-0.19*AH$58))/(Fperm_SI_Woolf2021!$E$9:$E$93-AH$58))*(AH$58-Fperm_SI_Woolf2021!$E$9:$E$93)/10))) + Fperm_SI_Woolf2021!$H$9:$H$93*EXP(-Fperm_SI_Woolf2021!$K$9:$K$93*$C119*IF(AH$58=Fperm_SI_Woolf2021!$E$9:$E$93,1,EXP(LN((1.1*(Fperm_SI_Woolf2021!$E$9:$E$93-AH$58)-63.1579*EXP(-0.19*Fperm_SI_Woolf2021!$E$9:$E$93)+63.1579*EXP(-0.19*AH$58))/(Fperm_SI_Woolf2021!$E$9:$E$93-AH$58))*(AH$58-Fperm_SI_Woolf2021!$E$9:$E$93)/10))),Fperm_SI_Woolf2021!$D$9:$D$93)*AH$57+INTERCEPT(Fperm_SI_Woolf2021!$F$9:$F$93*EXP(-Fperm_SI_Woolf2021!$I$9:$I$93*$C119*IF(AH$58=Fperm_SI_Woolf2021!$E$9:$E$93,1,EXP(LN((1.1*(Fperm_SI_Woolf2021!$E$9:$E$93-AH$58)-63.1579*EXP(-0.19*Fperm_SI_Woolf2021!$E$9:$E$93)+63.1579*EXP(-0.19*AH$58))/(Fperm_SI_Woolf2021!$E$9:$E$93-AH$58))*(AH$58-Fperm_SI_Woolf2021!$E$9:$E$93)/10))) + Fperm_SI_Woolf2021!$G$9:$G$93*EXP(-Fperm_SI_Woolf2021!$J$9:$J$93*$C119*IF(AH$58=Fperm_SI_Woolf2021!$E$9:$E$93,1,EXP(LN((1.1*(Fperm_SI_Woolf2021!$E$9:$E$93-AH$58)-63.1579*EXP(-0.19*Fperm_SI_Woolf2021!$E$9:$E$93)+63.1579*EXP(-0.19*AH$58))/(Fperm_SI_Woolf2021!$E$9:$E$93-AH$58))*(AH$58-Fperm_SI_Woolf2021!$E$9:$E$93)/10))) + Fperm_SI_Woolf2021!$H$9:$H$93*EXP(-Fperm_SI_Woolf2021!$K$9:$K$93*$C119*IF(AH$58=Fperm_SI_Woolf2021!$E$9:$E$93,1,EXP(LN((1.1*(Fperm_SI_Woolf2021!$E$9:$E$93-AH$58)-63.1579*EXP(-0.19*Fperm_SI_Woolf2021!$E$9:$E$93)+63.1579*EXP(-0.19*AH$58))/(Fperm_SI_Woolf2021!$E$9:$E$93-AH$58))*(AH$58-Fperm_SI_Woolf2021!$E$9:$E$93)/10))),Fperm_SI_Woolf2021!$D$9:$D$93))</f>
        <v>0.48103891029120466</v>
      </c>
      <c r="AI119" s="51" cm="1">
        <f t="array" ref="AI119">MIN(1,SLOPE(Fperm_SI_Woolf2021!$F$9:$F$93*EXP(-Fperm_SI_Woolf2021!$I$9:$I$93*$C119*IF(AI$58=Fperm_SI_Woolf2021!$E$9:$E$93,1,EXP(LN((1.1*(Fperm_SI_Woolf2021!$E$9:$E$93-AI$58)-63.1579*EXP(-0.19*Fperm_SI_Woolf2021!$E$9:$E$93)+63.1579*EXP(-0.19*AI$58))/(Fperm_SI_Woolf2021!$E$9:$E$93-AI$58))*(AI$58-Fperm_SI_Woolf2021!$E$9:$E$93)/10))) + Fperm_SI_Woolf2021!$G$9:$G$93*EXP(-Fperm_SI_Woolf2021!$J$9:$J$93*$C119*IF(AI$58=Fperm_SI_Woolf2021!$E$9:$E$93,1,EXP(LN((1.1*(Fperm_SI_Woolf2021!$E$9:$E$93-AI$58)-63.1579*EXP(-0.19*Fperm_SI_Woolf2021!$E$9:$E$93)+63.1579*EXP(-0.19*AI$58))/(Fperm_SI_Woolf2021!$E$9:$E$93-AI$58))*(AI$58-Fperm_SI_Woolf2021!$E$9:$E$93)/10))) + Fperm_SI_Woolf2021!$H$9:$H$93*EXP(-Fperm_SI_Woolf2021!$K$9:$K$93*$C119*IF(AI$58=Fperm_SI_Woolf2021!$E$9:$E$93,1,EXP(LN((1.1*(Fperm_SI_Woolf2021!$E$9:$E$93-AI$58)-63.1579*EXP(-0.19*Fperm_SI_Woolf2021!$E$9:$E$93)+63.1579*EXP(-0.19*AI$58))/(Fperm_SI_Woolf2021!$E$9:$E$93-AI$58))*(AI$58-Fperm_SI_Woolf2021!$E$9:$E$93)/10))),Fperm_SI_Woolf2021!$D$9:$D$93)*AI$57+INTERCEPT(Fperm_SI_Woolf2021!$F$9:$F$93*EXP(-Fperm_SI_Woolf2021!$I$9:$I$93*$C119*IF(AI$58=Fperm_SI_Woolf2021!$E$9:$E$93,1,EXP(LN((1.1*(Fperm_SI_Woolf2021!$E$9:$E$93-AI$58)-63.1579*EXP(-0.19*Fperm_SI_Woolf2021!$E$9:$E$93)+63.1579*EXP(-0.19*AI$58))/(Fperm_SI_Woolf2021!$E$9:$E$93-AI$58))*(AI$58-Fperm_SI_Woolf2021!$E$9:$E$93)/10))) + Fperm_SI_Woolf2021!$G$9:$G$93*EXP(-Fperm_SI_Woolf2021!$J$9:$J$93*$C119*IF(AI$58=Fperm_SI_Woolf2021!$E$9:$E$93,1,EXP(LN((1.1*(Fperm_SI_Woolf2021!$E$9:$E$93-AI$58)-63.1579*EXP(-0.19*Fperm_SI_Woolf2021!$E$9:$E$93)+63.1579*EXP(-0.19*AI$58))/(Fperm_SI_Woolf2021!$E$9:$E$93-AI$58))*(AI$58-Fperm_SI_Woolf2021!$E$9:$E$93)/10))) + Fperm_SI_Woolf2021!$H$9:$H$93*EXP(-Fperm_SI_Woolf2021!$K$9:$K$93*$C119*IF(AI$58=Fperm_SI_Woolf2021!$E$9:$E$93,1,EXP(LN((1.1*(Fperm_SI_Woolf2021!$E$9:$E$93-AI$58)-63.1579*EXP(-0.19*Fperm_SI_Woolf2021!$E$9:$E$93)+63.1579*EXP(-0.19*AI$58))/(Fperm_SI_Woolf2021!$E$9:$E$93-AI$58))*(AI$58-Fperm_SI_Woolf2021!$E$9:$E$93)/10))),Fperm_SI_Woolf2021!$D$9:$D$93))</f>
        <v>0.45882743764102391</v>
      </c>
      <c r="AJ119" s="51" cm="1">
        <f t="array" ref="AJ119">MIN(1,SLOPE(Fperm_SI_Woolf2021!$F$9:$F$93*EXP(-Fperm_SI_Woolf2021!$I$9:$I$93*$C119*IF(AJ$58=Fperm_SI_Woolf2021!$E$9:$E$93,1,EXP(LN((1.1*(Fperm_SI_Woolf2021!$E$9:$E$93-AJ$58)-63.1579*EXP(-0.19*Fperm_SI_Woolf2021!$E$9:$E$93)+63.1579*EXP(-0.19*AJ$58))/(Fperm_SI_Woolf2021!$E$9:$E$93-AJ$58))*(AJ$58-Fperm_SI_Woolf2021!$E$9:$E$93)/10))) + Fperm_SI_Woolf2021!$G$9:$G$93*EXP(-Fperm_SI_Woolf2021!$J$9:$J$93*$C119*IF(AJ$58=Fperm_SI_Woolf2021!$E$9:$E$93,1,EXP(LN((1.1*(Fperm_SI_Woolf2021!$E$9:$E$93-AJ$58)-63.1579*EXP(-0.19*Fperm_SI_Woolf2021!$E$9:$E$93)+63.1579*EXP(-0.19*AJ$58))/(Fperm_SI_Woolf2021!$E$9:$E$93-AJ$58))*(AJ$58-Fperm_SI_Woolf2021!$E$9:$E$93)/10))) + Fperm_SI_Woolf2021!$H$9:$H$93*EXP(-Fperm_SI_Woolf2021!$K$9:$K$93*$C119*IF(AJ$58=Fperm_SI_Woolf2021!$E$9:$E$93,1,EXP(LN((1.1*(Fperm_SI_Woolf2021!$E$9:$E$93-AJ$58)-63.1579*EXP(-0.19*Fperm_SI_Woolf2021!$E$9:$E$93)+63.1579*EXP(-0.19*AJ$58))/(Fperm_SI_Woolf2021!$E$9:$E$93-AJ$58))*(AJ$58-Fperm_SI_Woolf2021!$E$9:$E$93)/10))),Fperm_SI_Woolf2021!$D$9:$D$93)*AJ$57+INTERCEPT(Fperm_SI_Woolf2021!$F$9:$F$93*EXP(-Fperm_SI_Woolf2021!$I$9:$I$93*$C119*IF(AJ$58=Fperm_SI_Woolf2021!$E$9:$E$93,1,EXP(LN((1.1*(Fperm_SI_Woolf2021!$E$9:$E$93-AJ$58)-63.1579*EXP(-0.19*Fperm_SI_Woolf2021!$E$9:$E$93)+63.1579*EXP(-0.19*AJ$58))/(Fperm_SI_Woolf2021!$E$9:$E$93-AJ$58))*(AJ$58-Fperm_SI_Woolf2021!$E$9:$E$93)/10))) + Fperm_SI_Woolf2021!$G$9:$G$93*EXP(-Fperm_SI_Woolf2021!$J$9:$J$93*$C119*IF(AJ$58=Fperm_SI_Woolf2021!$E$9:$E$93,1,EXP(LN((1.1*(Fperm_SI_Woolf2021!$E$9:$E$93-AJ$58)-63.1579*EXP(-0.19*Fperm_SI_Woolf2021!$E$9:$E$93)+63.1579*EXP(-0.19*AJ$58))/(Fperm_SI_Woolf2021!$E$9:$E$93-AJ$58))*(AJ$58-Fperm_SI_Woolf2021!$E$9:$E$93)/10))) + Fperm_SI_Woolf2021!$H$9:$H$93*EXP(-Fperm_SI_Woolf2021!$K$9:$K$93*$C119*IF(AJ$58=Fperm_SI_Woolf2021!$E$9:$E$93,1,EXP(LN((1.1*(Fperm_SI_Woolf2021!$E$9:$E$93-AJ$58)-63.1579*EXP(-0.19*Fperm_SI_Woolf2021!$E$9:$E$93)+63.1579*EXP(-0.19*AJ$58))/(Fperm_SI_Woolf2021!$E$9:$E$93-AJ$58))*(AJ$58-Fperm_SI_Woolf2021!$E$9:$E$93)/10))),Fperm_SI_Woolf2021!$D$9:$D$93))</f>
        <v>0.4366159649908431</v>
      </c>
      <c r="AK119" s="51" cm="1">
        <f t="array" ref="AK119">MIN(1,SLOPE(Fperm_SI_Woolf2021!$F$9:$F$93*EXP(-Fperm_SI_Woolf2021!$I$9:$I$93*$C119*IF(AK$58=Fperm_SI_Woolf2021!$E$9:$E$93,1,EXP(LN((1.1*(Fperm_SI_Woolf2021!$E$9:$E$93-AK$58)-63.1579*EXP(-0.19*Fperm_SI_Woolf2021!$E$9:$E$93)+63.1579*EXP(-0.19*AK$58))/(Fperm_SI_Woolf2021!$E$9:$E$93-AK$58))*(AK$58-Fperm_SI_Woolf2021!$E$9:$E$93)/10))) + Fperm_SI_Woolf2021!$G$9:$G$93*EXP(-Fperm_SI_Woolf2021!$J$9:$J$93*$C119*IF(AK$58=Fperm_SI_Woolf2021!$E$9:$E$93,1,EXP(LN((1.1*(Fperm_SI_Woolf2021!$E$9:$E$93-AK$58)-63.1579*EXP(-0.19*Fperm_SI_Woolf2021!$E$9:$E$93)+63.1579*EXP(-0.19*AK$58))/(Fperm_SI_Woolf2021!$E$9:$E$93-AK$58))*(AK$58-Fperm_SI_Woolf2021!$E$9:$E$93)/10))) + Fperm_SI_Woolf2021!$H$9:$H$93*EXP(-Fperm_SI_Woolf2021!$K$9:$K$93*$C119*IF(AK$58=Fperm_SI_Woolf2021!$E$9:$E$93,1,EXP(LN((1.1*(Fperm_SI_Woolf2021!$E$9:$E$93-AK$58)-63.1579*EXP(-0.19*Fperm_SI_Woolf2021!$E$9:$E$93)+63.1579*EXP(-0.19*AK$58))/(Fperm_SI_Woolf2021!$E$9:$E$93-AK$58))*(AK$58-Fperm_SI_Woolf2021!$E$9:$E$93)/10))),Fperm_SI_Woolf2021!$D$9:$D$93)*AK$57+INTERCEPT(Fperm_SI_Woolf2021!$F$9:$F$93*EXP(-Fperm_SI_Woolf2021!$I$9:$I$93*$C119*IF(AK$58=Fperm_SI_Woolf2021!$E$9:$E$93,1,EXP(LN((1.1*(Fperm_SI_Woolf2021!$E$9:$E$93-AK$58)-63.1579*EXP(-0.19*Fperm_SI_Woolf2021!$E$9:$E$93)+63.1579*EXP(-0.19*AK$58))/(Fperm_SI_Woolf2021!$E$9:$E$93-AK$58))*(AK$58-Fperm_SI_Woolf2021!$E$9:$E$93)/10))) + Fperm_SI_Woolf2021!$G$9:$G$93*EXP(-Fperm_SI_Woolf2021!$J$9:$J$93*$C119*IF(AK$58=Fperm_SI_Woolf2021!$E$9:$E$93,1,EXP(LN((1.1*(Fperm_SI_Woolf2021!$E$9:$E$93-AK$58)-63.1579*EXP(-0.19*Fperm_SI_Woolf2021!$E$9:$E$93)+63.1579*EXP(-0.19*AK$58))/(Fperm_SI_Woolf2021!$E$9:$E$93-AK$58))*(AK$58-Fperm_SI_Woolf2021!$E$9:$E$93)/10))) + Fperm_SI_Woolf2021!$H$9:$H$93*EXP(-Fperm_SI_Woolf2021!$K$9:$K$93*$C119*IF(AK$58=Fperm_SI_Woolf2021!$E$9:$E$93,1,EXP(LN((1.1*(Fperm_SI_Woolf2021!$E$9:$E$93-AK$58)-63.1579*EXP(-0.19*Fperm_SI_Woolf2021!$E$9:$E$93)+63.1579*EXP(-0.19*AK$58))/(Fperm_SI_Woolf2021!$E$9:$E$93-AK$58))*(AK$58-Fperm_SI_Woolf2021!$E$9:$E$93)/10))),Fperm_SI_Woolf2021!$D$9:$D$93))</f>
        <v>0.41440449234066234</v>
      </c>
      <c r="AL119" s="51" cm="1">
        <f t="array" ref="AL119">MIN(1,SLOPE(Fperm_SI_Woolf2021!$F$9:$F$93*EXP(-Fperm_SI_Woolf2021!$I$9:$I$93*$C119*IF(AL$58=Fperm_SI_Woolf2021!$E$9:$E$93,1,EXP(LN((1.1*(Fperm_SI_Woolf2021!$E$9:$E$93-AL$58)-63.1579*EXP(-0.19*Fperm_SI_Woolf2021!$E$9:$E$93)+63.1579*EXP(-0.19*AL$58))/(Fperm_SI_Woolf2021!$E$9:$E$93-AL$58))*(AL$58-Fperm_SI_Woolf2021!$E$9:$E$93)/10))) + Fperm_SI_Woolf2021!$G$9:$G$93*EXP(-Fperm_SI_Woolf2021!$J$9:$J$93*$C119*IF(AL$58=Fperm_SI_Woolf2021!$E$9:$E$93,1,EXP(LN((1.1*(Fperm_SI_Woolf2021!$E$9:$E$93-AL$58)-63.1579*EXP(-0.19*Fperm_SI_Woolf2021!$E$9:$E$93)+63.1579*EXP(-0.19*AL$58))/(Fperm_SI_Woolf2021!$E$9:$E$93-AL$58))*(AL$58-Fperm_SI_Woolf2021!$E$9:$E$93)/10))) + Fperm_SI_Woolf2021!$H$9:$H$93*EXP(-Fperm_SI_Woolf2021!$K$9:$K$93*$C119*IF(AL$58=Fperm_SI_Woolf2021!$E$9:$E$93,1,EXP(LN((1.1*(Fperm_SI_Woolf2021!$E$9:$E$93-AL$58)-63.1579*EXP(-0.19*Fperm_SI_Woolf2021!$E$9:$E$93)+63.1579*EXP(-0.19*AL$58))/(Fperm_SI_Woolf2021!$E$9:$E$93-AL$58))*(AL$58-Fperm_SI_Woolf2021!$E$9:$E$93)/10))),Fperm_SI_Woolf2021!$D$9:$D$93)*AL$57+INTERCEPT(Fperm_SI_Woolf2021!$F$9:$F$93*EXP(-Fperm_SI_Woolf2021!$I$9:$I$93*$C119*IF(AL$58=Fperm_SI_Woolf2021!$E$9:$E$93,1,EXP(LN((1.1*(Fperm_SI_Woolf2021!$E$9:$E$93-AL$58)-63.1579*EXP(-0.19*Fperm_SI_Woolf2021!$E$9:$E$93)+63.1579*EXP(-0.19*AL$58))/(Fperm_SI_Woolf2021!$E$9:$E$93-AL$58))*(AL$58-Fperm_SI_Woolf2021!$E$9:$E$93)/10))) + Fperm_SI_Woolf2021!$G$9:$G$93*EXP(-Fperm_SI_Woolf2021!$J$9:$J$93*$C119*IF(AL$58=Fperm_SI_Woolf2021!$E$9:$E$93,1,EXP(LN((1.1*(Fperm_SI_Woolf2021!$E$9:$E$93-AL$58)-63.1579*EXP(-0.19*Fperm_SI_Woolf2021!$E$9:$E$93)+63.1579*EXP(-0.19*AL$58))/(Fperm_SI_Woolf2021!$E$9:$E$93-AL$58))*(AL$58-Fperm_SI_Woolf2021!$E$9:$E$93)/10))) + Fperm_SI_Woolf2021!$H$9:$H$93*EXP(-Fperm_SI_Woolf2021!$K$9:$K$93*$C119*IF(AL$58=Fperm_SI_Woolf2021!$E$9:$E$93,1,EXP(LN((1.1*(Fperm_SI_Woolf2021!$E$9:$E$93-AL$58)-63.1579*EXP(-0.19*Fperm_SI_Woolf2021!$E$9:$E$93)+63.1579*EXP(-0.19*AL$58))/(Fperm_SI_Woolf2021!$E$9:$E$93-AL$58))*(AL$58-Fperm_SI_Woolf2021!$E$9:$E$93)/10))),Fperm_SI_Woolf2021!$D$9:$D$93))</f>
        <v>0.39219301969048154</v>
      </c>
      <c r="AM119" s="51" cm="1">
        <f t="array" ref="AM119">MIN(1,SLOPE(Fperm_SI_Woolf2021!$F$9:$F$93*EXP(-Fperm_SI_Woolf2021!$I$9:$I$93*$C119*IF(AM$58=Fperm_SI_Woolf2021!$E$9:$E$93,1,EXP(LN((1.1*(Fperm_SI_Woolf2021!$E$9:$E$93-AM$58)-63.1579*EXP(-0.19*Fperm_SI_Woolf2021!$E$9:$E$93)+63.1579*EXP(-0.19*AM$58))/(Fperm_SI_Woolf2021!$E$9:$E$93-AM$58))*(AM$58-Fperm_SI_Woolf2021!$E$9:$E$93)/10))) + Fperm_SI_Woolf2021!$G$9:$G$93*EXP(-Fperm_SI_Woolf2021!$J$9:$J$93*$C119*IF(AM$58=Fperm_SI_Woolf2021!$E$9:$E$93,1,EXP(LN((1.1*(Fperm_SI_Woolf2021!$E$9:$E$93-AM$58)-63.1579*EXP(-0.19*Fperm_SI_Woolf2021!$E$9:$E$93)+63.1579*EXP(-0.19*AM$58))/(Fperm_SI_Woolf2021!$E$9:$E$93-AM$58))*(AM$58-Fperm_SI_Woolf2021!$E$9:$E$93)/10))) + Fperm_SI_Woolf2021!$H$9:$H$93*EXP(-Fperm_SI_Woolf2021!$K$9:$K$93*$C119*IF(AM$58=Fperm_SI_Woolf2021!$E$9:$E$93,1,EXP(LN((1.1*(Fperm_SI_Woolf2021!$E$9:$E$93-AM$58)-63.1579*EXP(-0.19*Fperm_SI_Woolf2021!$E$9:$E$93)+63.1579*EXP(-0.19*AM$58))/(Fperm_SI_Woolf2021!$E$9:$E$93-AM$58))*(AM$58-Fperm_SI_Woolf2021!$E$9:$E$93)/10))),Fperm_SI_Woolf2021!$D$9:$D$93)*AM$57+INTERCEPT(Fperm_SI_Woolf2021!$F$9:$F$93*EXP(-Fperm_SI_Woolf2021!$I$9:$I$93*$C119*IF(AM$58=Fperm_SI_Woolf2021!$E$9:$E$93,1,EXP(LN((1.1*(Fperm_SI_Woolf2021!$E$9:$E$93-AM$58)-63.1579*EXP(-0.19*Fperm_SI_Woolf2021!$E$9:$E$93)+63.1579*EXP(-0.19*AM$58))/(Fperm_SI_Woolf2021!$E$9:$E$93-AM$58))*(AM$58-Fperm_SI_Woolf2021!$E$9:$E$93)/10))) + Fperm_SI_Woolf2021!$G$9:$G$93*EXP(-Fperm_SI_Woolf2021!$J$9:$J$93*$C119*IF(AM$58=Fperm_SI_Woolf2021!$E$9:$E$93,1,EXP(LN((1.1*(Fperm_SI_Woolf2021!$E$9:$E$93-AM$58)-63.1579*EXP(-0.19*Fperm_SI_Woolf2021!$E$9:$E$93)+63.1579*EXP(-0.19*AM$58))/(Fperm_SI_Woolf2021!$E$9:$E$93-AM$58))*(AM$58-Fperm_SI_Woolf2021!$E$9:$E$93)/10))) + Fperm_SI_Woolf2021!$H$9:$H$93*EXP(-Fperm_SI_Woolf2021!$K$9:$K$93*$C119*IF(AM$58=Fperm_SI_Woolf2021!$E$9:$E$93,1,EXP(LN((1.1*(Fperm_SI_Woolf2021!$E$9:$E$93-AM$58)-63.1579*EXP(-0.19*Fperm_SI_Woolf2021!$E$9:$E$93)+63.1579*EXP(-0.19*AM$58))/(Fperm_SI_Woolf2021!$E$9:$E$93-AM$58))*(AM$58-Fperm_SI_Woolf2021!$E$9:$E$93)/10))),Fperm_SI_Woolf2021!$D$9:$D$93))</f>
        <v>0.36998154704030078</v>
      </c>
      <c r="AN119" s="51" cm="1">
        <f t="array" ref="AN119">MIN(1,SLOPE(Fperm_SI_Woolf2021!$F$9:$F$93*EXP(-Fperm_SI_Woolf2021!$I$9:$I$93*$C119*IF(AN$58=Fperm_SI_Woolf2021!$E$9:$E$93,1,EXP(LN((1.1*(Fperm_SI_Woolf2021!$E$9:$E$93-AN$58)-63.1579*EXP(-0.19*Fperm_SI_Woolf2021!$E$9:$E$93)+63.1579*EXP(-0.19*AN$58))/(Fperm_SI_Woolf2021!$E$9:$E$93-AN$58))*(AN$58-Fperm_SI_Woolf2021!$E$9:$E$93)/10))) + Fperm_SI_Woolf2021!$G$9:$G$93*EXP(-Fperm_SI_Woolf2021!$J$9:$J$93*$C119*IF(AN$58=Fperm_SI_Woolf2021!$E$9:$E$93,1,EXP(LN((1.1*(Fperm_SI_Woolf2021!$E$9:$E$93-AN$58)-63.1579*EXP(-0.19*Fperm_SI_Woolf2021!$E$9:$E$93)+63.1579*EXP(-0.19*AN$58))/(Fperm_SI_Woolf2021!$E$9:$E$93-AN$58))*(AN$58-Fperm_SI_Woolf2021!$E$9:$E$93)/10))) + Fperm_SI_Woolf2021!$H$9:$H$93*EXP(-Fperm_SI_Woolf2021!$K$9:$K$93*$C119*IF(AN$58=Fperm_SI_Woolf2021!$E$9:$E$93,1,EXP(LN((1.1*(Fperm_SI_Woolf2021!$E$9:$E$93-AN$58)-63.1579*EXP(-0.19*Fperm_SI_Woolf2021!$E$9:$E$93)+63.1579*EXP(-0.19*AN$58))/(Fperm_SI_Woolf2021!$E$9:$E$93-AN$58))*(AN$58-Fperm_SI_Woolf2021!$E$9:$E$93)/10))),Fperm_SI_Woolf2021!$D$9:$D$93)*AN$57+INTERCEPT(Fperm_SI_Woolf2021!$F$9:$F$93*EXP(-Fperm_SI_Woolf2021!$I$9:$I$93*$C119*IF(AN$58=Fperm_SI_Woolf2021!$E$9:$E$93,1,EXP(LN((1.1*(Fperm_SI_Woolf2021!$E$9:$E$93-AN$58)-63.1579*EXP(-0.19*Fperm_SI_Woolf2021!$E$9:$E$93)+63.1579*EXP(-0.19*AN$58))/(Fperm_SI_Woolf2021!$E$9:$E$93-AN$58))*(AN$58-Fperm_SI_Woolf2021!$E$9:$E$93)/10))) + Fperm_SI_Woolf2021!$G$9:$G$93*EXP(-Fperm_SI_Woolf2021!$J$9:$J$93*$C119*IF(AN$58=Fperm_SI_Woolf2021!$E$9:$E$93,1,EXP(LN((1.1*(Fperm_SI_Woolf2021!$E$9:$E$93-AN$58)-63.1579*EXP(-0.19*Fperm_SI_Woolf2021!$E$9:$E$93)+63.1579*EXP(-0.19*AN$58))/(Fperm_SI_Woolf2021!$E$9:$E$93-AN$58))*(AN$58-Fperm_SI_Woolf2021!$E$9:$E$93)/10))) + Fperm_SI_Woolf2021!$H$9:$H$93*EXP(-Fperm_SI_Woolf2021!$K$9:$K$93*$C119*IF(AN$58=Fperm_SI_Woolf2021!$E$9:$E$93,1,EXP(LN((1.1*(Fperm_SI_Woolf2021!$E$9:$E$93-AN$58)-63.1579*EXP(-0.19*Fperm_SI_Woolf2021!$E$9:$E$93)+63.1579*EXP(-0.19*AN$58))/(Fperm_SI_Woolf2021!$E$9:$E$93-AN$58))*(AN$58-Fperm_SI_Woolf2021!$E$9:$E$93)/10))),Fperm_SI_Woolf2021!$D$9:$D$93))</f>
        <v>0.34777007439011998</v>
      </c>
      <c r="AO119" s="51" cm="1">
        <f t="array" ref="AO119">MIN(1,SLOPE(Fperm_SI_Woolf2021!$F$9:$F$93*EXP(-Fperm_SI_Woolf2021!$I$9:$I$93*$C119*IF(AO$58=Fperm_SI_Woolf2021!$E$9:$E$93,1,EXP(LN((1.1*(Fperm_SI_Woolf2021!$E$9:$E$93-AO$58)-63.1579*EXP(-0.19*Fperm_SI_Woolf2021!$E$9:$E$93)+63.1579*EXP(-0.19*AO$58))/(Fperm_SI_Woolf2021!$E$9:$E$93-AO$58))*(AO$58-Fperm_SI_Woolf2021!$E$9:$E$93)/10))) + Fperm_SI_Woolf2021!$G$9:$G$93*EXP(-Fperm_SI_Woolf2021!$J$9:$J$93*$C119*IF(AO$58=Fperm_SI_Woolf2021!$E$9:$E$93,1,EXP(LN((1.1*(Fperm_SI_Woolf2021!$E$9:$E$93-AO$58)-63.1579*EXP(-0.19*Fperm_SI_Woolf2021!$E$9:$E$93)+63.1579*EXP(-0.19*AO$58))/(Fperm_SI_Woolf2021!$E$9:$E$93-AO$58))*(AO$58-Fperm_SI_Woolf2021!$E$9:$E$93)/10))) + Fperm_SI_Woolf2021!$H$9:$H$93*EXP(-Fperm_SI_Woolf2021!$K$9:$K$93*$C119*IF(AO$58=Fperm_SI_Woolf2021!$E$9:$E$93,1,EXP(LN((1.1*(Fperm_SI_Woolf2021!$E$9:$E$93-AO$58)-63.1579*EXP(-0.19*Fperm_SI_Woolf2021!$E$9:$E$93)+63.1579*EXP(-0.19*AO$58))/(Fperm_SI_Woolf2021!$E$9:$E$93-AO$58))*(AO$58-Fperm_SI_Woolf2021!$E$9:$E$93)/10))),Fperm_SI_Woolf2021!$D$9:$D$93)*AO$57+INTERCEPT(Fperm_SI_Woolf2021!$F$9:$F$93*EXP(-Fperm_SI_Woolf2021!$I$9:$I$93*$C119*IF(AO$58=Fperm_SI_Woolf2021!$E$9:$E$93,1,EXP(LN((1.1*(Fperm_SI_Woolf2021!$E$9:$E$93-AO$58)-63.1579*EXP(-0.19*Fperm_SI_Woolf2021!$E$9:$E$93)+63.1579*EXP(-0.19*AO$58))/(Fperm_SI_Woolf2021!$E$9:$E$93-AO$58))*(AO$58-Fperm_SI_Woolf2021!$E$9:$E$93)/10))) + Fperm_SI_Woolf2021!$G$9:$G$93*EXP(-Fperm_SI_Woolf2021!$J$9:$J$93*$C119*IF(AO$58=Fperm_SI_Woolf2021!$E$9:$E$93,1,EXP(LN((1.1*(Fperm_SI_Woolf2021!$E$9:$E$93-AO$58)-63.1579*EXP(-0.19*Fperm_SI_Woolf2021!$E$9:$E$93)+63.1579*EXP(-0.19*AO$58))/(Fperm_SI_Woolf2021!$E$9:$E$93-AO$58))*(AO$58-Fperm_SI_Woolf2021!$E$9:$E$93)/10))) + Fperm_SI_Woolf2021!$H$9:$H$93*EXP(-Fperm_SI_Woolf2021!$K$9:$K$93*$C119*IF(AO$58=Fperm_SI_Woolf2021!$E$9:$E$93,1,EXP(LN((1.1*(Fperm_SI_Woolf2021!$E$9:$E$93-AO$58)-63.1579*EXP(-0.19*Fperm_SI_Woolf2021!$E$9:$E$93)+63.1579*EXP(-0.19*AO$58))/(Fperm_SI_Woolf2021!$E$9:$E$93-AO$58))*(AO$58-Fperm_SI_Woolf2021!$E$9:$E$93)/10))),Fperm_SI_Woolf2021!$D$9:$D$93))</f>
        <v>0.32555860173993922</v>
      </c>
      <c r="AP119" s="51" cm="1">
        <f t="array" ref="AP119">MIN(1,SLOPE(Fperm_SI_Woolf2021!$F$9:$F$93*EXP(-Fperm_SI_Woolf2021!$I$9:$I$93*$C119*IF(AP$58=Fperm_SI_Woolf2021!$E$9:$E$93,1,EXP(LN((1.1*(Fperm_SI_Woolf2021!$E$9:$E$93-AP$58)-63.1579*EXP(-0.19*Fperm_SI_Woolf2021!$E$9:$E$93)+63.1579*EXP(-0.19*AP$58))/(Fperm_SI_Woolf2021!$E$9:$E$93-AP$58))*(AP$58-Fperm_SI_Woolf2021!$E$9:$E$93)/10))) + Fperm_SI_Woolf2021!$G$9:$G$93*EXP(-Fperm_SI_Woolf2021!$J$9:$J$93*$C119*IF(AP$58=Fperm_SI_Woolf2021!$E$9:$E$93,1,EXP(LN((1.1*(Fperm_SI_Woolf2021!$E$9:$E$93-AP$58)-63.1579*EXP(-0.19*Fperm_SI_Woolf2021!$E$9:$E$93)+63.1579*EXP(-0.19*AP$58))/(Fperm_SI_Woolf2021!$E$9:$E$93-AP$58))*(AP$58-Fperm_SI_Woolf2021!$E$9:$E$93)/10))) + Fperm_SI_Woolf2021!$H$9:$H$93*EXP(-Fperm_SI_Woolf2021!$K$9:$K$93*$C119*IF(AP$58=Fperm_SI_Woolf2021!$E$9:$E$93,1,EXP(LN((1.1*(Fperm_SI_Woolf2021!$E$9:$E$93-AP$58)-63.1579*EXP(-0.19*Fperm_SI_Woolf2021!$E$9:$E$93)+63.1579*EXP(-0.19*AP$58))/(Fperm_SI_Woolf2021!$E$9:$E$93-AP$58))*(AP$58-Fperm_SI_Woolf2021!$E$9:$E$93)/10))),Fperm_SI_Woolf2021!$D$9:$D$93)*AP$57+INTERCEPT(Fperm_SI_Woolf2021!$F$9:$F$93*EXP(-Fperm_SI_Woolf2021!$I$9:$I$93*$C119*IF(AP$58=Fperm_SI_Woolf2021!$E$9:$E$93,1,EXP(LN((1.1*(Fperm_SI_Woolf2021!$E$9:$E$93-AP$58)-63.1579*EXP(-0.19*Fperm_SI_Woolf2021!$E$9:$E$93)+63.1579*EXP(-0.19*AP$58))/(Fperm_SI_Woolf2021!$E$9:$E$93-AP$58))*(AP$58-Fperm_SI_Woolf2021!$E$9:$E$93)/10))) + Fperm_SI_Woolf2021!$G$9:$G$93*EXP(-Fperm_SI_Woolf2021!$J$9:$J$93*$C119*IF(AP$58=Fperm_SI_Woolf2021!$E$9:$E$93,1,EXP(LN((1.1*(Fperm_SI_Woolf2021!$E$9:$E$93-AP$58)-63.1579*EXP(-0.19*Fperm_SI_Woolf2021!$E$9:$E$93)+63.1579*EXP(-0.19*AP$58))/(Fperm_SI_Woolf2021!$E$9:$E$93-AP$58))*(AP$58-Fperm_SI_Woolf2021!$E$9:$E$93)/10))) + Fperm_SI_Woolf2021!$H$9:$H$93*EXP(-Fperm_SI_Woolf2021!$K$9:$K$93*$C119*IF(AP$58=Fperm_SI_Woolf2021!$E$9:$E$93,1,EXP(LN((1.1*(Fperm_SI_Woolf2021!$E$9:$E$93-AP$58)-63.1579*EXP(-0.19*Fperm_SI_Woolf2021!$E$9:$E$93)+63.1579*EXP(-0.19*AP$58))/(Fperm_SI_Woolf2021!$E$9:$E$93-AP$58))*(AP$58-Fperm_SI_Woolf2021!$E$9:$E$93)/10))),Fperm_SI_Woolf2021!$D$9:$D$93))</f>
        <v>0.30334712908975847</v>
      </c>
      <c r="AQ119" s="51" cm="1">
        <f t="array" ref="AQ119">MIN(1,SLOPE(Fperm_SI_Woolf2021!$F$9:$F$93*EXP(-Fperm_SI_Woolf2021!$I$9:$I$93*$C119*IF(AQ$58=Fperm_SI_Woolf2021!$E$9:$E$93,1,EXP(LN((1.1*(Fperm_SI_Woolf2021!$E$9:$E$93-AQ$58)-63.1579*EXP(-0.19*Fperm_SI_Woolf2021!$E$9:$E$93)+63.1579*EXP(-0.19*AQ$58))/(Fperm_SI_Woolf2021!$E$9:$E$93-AQ$58))*(AQ$58-Fperm_SI_Woolf2021!$E$9:$E$93)/10))) + Fperm_SI_Woolf2021!$G$9:$G$93*EXP(-Fperm_SI_Woolf2021!$J$9:$J$93*$C119*IF(AQ$58=Fperm_SI_Woolf2021!$E$9:$E$93,1,EXP(LN((1.1*(Fperm_SI_Woolf2021!$E$9:$E$93-AQ$58)-63.1579*EXP(-0.19*Fperm_SI_Woolf2021!$E$9:$E$93)+63.1579*EXP(-0.19*AQ$58))/(Fperm_SI_Woolf2021!$E$9:$E$93-AQ$58))*(AQ$58-Fperm_SI_Woolf2021!$E$9:$E$93)/10))) + Fperm_SI_Woolf2021!$H$9:$H$93*EXP(-Fperm_SI_Woolf2021!$K$9:$K$93*$C119*IF(AQ$58=Fperm_SI_Woolf2021!$E$9:$E$93,1,EXP(LN((1.1*(Fperm_SI_Woolf2021!$E$9:$E$93-AQ$58)-63.1579*EXP(-0.19*Fperm_SI_Woolf2021!$E$9:$E$93)+63.1579*EXP(-0.19*AQ$58))/(Fperm_SI_Woolf2021!$E$9:$E$93-AQ$58))*(AQ$58-Fperm_SI_Woolf2021!$E$9:$E$93)/10))),Fperm_SI_Woolf2021!$D$9:$D$93)*AQ$57+INTERCEPT(Fperm_SI_Woolf2021!$F$9:$F$93*EXP(-Fperm_SI_Woolf2021!$I$9:$I$93*$C119*IF(AQ$58=Fperm_SI_Woolf2021!$E$9:$E$93,1,EXP(LN((1.1*(Fperm_SI_Woolf2021!$E$9:$E$93-AQ$58)-63.1579*EXP(-0.19*Fperm_SI_Woolf2021!$E$9:$E$93)+63.1579*EXP(-0.19*AQ$58))/(Fperm_SI_Woolf2021!$E$9:$E$93-AQ$58))*(AQ$58-Fperm_SI_Woolf2021!$E$9:$E$93)/10))) + Fperm_SI_Woolf2021!$G$9:$G$93*EXP(-Fperm_SI_Woolf2021!$J$9:$J$93*$C119*IF(AQ$58=Fperm_SI_Woolf2021!$E$9:$E$93,1,EXP(LN((1.1*(Fperm_SI_Woolf2021!$E$9:$E$93-AQ$58)-63.1579*EXP(-0.19*Fperm_SI_Woolf2021!$E$9:$E$93)+63.1579*EXP(-0.19*AQ$58))/(Fperm_SI_Woolf2021!$E$9:$E$93-AQ$58))*(AQ$58-Fperm_SI_Woolf2021!$E$9:$E$93)/10))) + Fperm_SI_Woolf2021!$H$9:$H$93*EXP(-Fperm_SI_Woolf2021!$K$9:$K$93*$C119*IF(AQ$58=Fperm_SI_Woolf2021!$E$9:$E$93,1,EXP(LN((1.1*(Fperm_SI_Woolf2021!$E$9:$E$93-AQ$58)-63.1579*EXP(-0.19*Fperm_SI_Woolf2021!$E$9:$E$93)+63.1579*EXP(-0.19*AQ$58))/(Fperm_SI_Woolf2021!$E$9:$E$93-AQ$58))*(AQ$58-Fperm_SI_Woolf2021!$E$9:$E$93)/10))),Fperm_SI_Woolf2021!$D$9:$D$93))</f>
        <v>0.28113565643957766</v>
      </c>
      <c r="AR119" s="51" cm="1">
        <f t="array" ref="AR119">MIN(1,SLOPE(Fperm_SI_Woolf2021!$F$9:$F$93*EXP(-Fperm_SI_Woolf2021!$I$9:$I$93*$C119*IF(AR$58=Fperm_SI_Woolf2021!$E$9:$E$93,1,EXP(LN((1.1*(Fperm_SI_Woolf2021!$E$9:$E$93-AR$58)-63.1579*EXP(-0.19*Fperm_SI_Woolf2021!$E$9:$E$93)+63.1579*EXP(-0.19*AR$58))/(Fperm_SI_Woolf2021!$E$9:$E$93-AR$58))*(AR$58-Fperm_SI_Woolf2021!$E$9:$E$93)/10))) + Fperm_SI_Woolf2021!$G$9:$G$93*EXP(-Fperm_SI_Woolf2021!$J$9:$J$93*$C119*IF(AR$58=Fperm_SI_Woolf2021!$E$9:$E$93,1,EXP(LN((1.1*(Fperm_SI_Woolf2021!$E$9:$E$93-AR$58)-63.1579*EXP(-0.19*Fperm_SI_Woolf2021!$E$9:$E$93)+63.1579*EXP(-0.19*AR$58))/(Fperm_SI_Woolf2021!$E$9:$E$93-AR$58))*(AR$58-Fperm_SI_Woolf2021!$E$9:$E$93)/10))) + Fperm_SI_Woolf2021!$H$9:$H$93*EXP(-Fperm_SI_Woolf2021!$K$9:$K$93*$C119*IF(AR$58=Fperm_SI_Woolf2021!$E$9:$E$93,1,EXP(LN((1.1*(Fperm_SI_Woolf2021!$E$9:$E$93-AR$58)-63.1579*EXP(-0.19*Fperm_SI_Woolf2021!$E$9:$E$93)+63.1579*EXP(-0.19*AR$58))/(Fperm_SI_Woolf2021!$E$9:$E$93-AR$58))*(AR$58-Fperm_SI_Woolf2021!$E$9:$E$93)/10))),Fperm_SI_Woolf2021!$D$9:$D$93)*AR$57+INTERCEPT(Fperm_SI_Woolf2021!$F$9:$F$93*EXP(-Fperm_SI_Woolf2021!$I$9:$I$93*$C119*IF(AR$58=Fperm_SI_Woolf2021!$E$9:$E$93,1,EXP(LN((1.1*(Fperm_SI_Woolf2021!$E$9:$E$93-AR$58)-63.1579*EXP(-0.19*Fperm_SI_Woolf2021!$E$9:$E$93)+63.1579*EXP(-0.19*AR$58))/(Fperm_SI_Woolf2021!$E$9:$E$93-AR$58))*(AR$58-Fperm_SI_Woolf2021!$E$9:$E$93)/10))) + Fperm_SI_Woolf2021!$G$9:$G$93*EXP(-Fperm_SI_Woolf2021!$J$9:$J$93*$C119*IF(AR$58=Fperm_SI_Woolf2021!$E$9:$E$93,1,EXP(LN((1.1*(Fperm_SI_Woolf2021!$E$9:$E$93-AR$58)-63.1579*EXP(-0.19*Fperm_SI_Woolf2021!$E$9:$E$93)+63.1579*EXP(-0.19*AR$58))/(Fperm_SI_Woolf2021!$E$9:$E$93-AR$58))*(AR$58-Fperm_SI_Woolf2021!$E$9:$E$93)/10))) + Fperm_SI_Woolf2021!$H$9:$H$93*EXP(-Fperm_SI_Woolf2021!$K$9:$K$93*$C119*IF(AR$58=Fperm_SI_Woolf2021!$E$9:$E$93,1,EXP(LN((1.1*(Fperm_SI_Woolf2021!$E$9:$E$93-AR$58)-63.1579*EXP(-0.19*Fperm_SI_Woolf2021!$E$9:$E$93)+63.1579*EXP(-0.19*AR$58))/(Fperm_SI_Woolf2021!$E$9:$E$93-AR$58))*(AR$58-Fperm_SI_Woolf2021!$E$9:$E$93)/10))),Fperm_SI_Woolf2021!$D$9:$D$93))</f>
        <v>0.25892418378939686</v>
      </c>
      <c r="AS119" s="51" cm="1">
        <f t="array" ref="AS119">MIN(1,SLOPE(Fperm_SI_Woolf2021!$F$9:$F$93*EXP(-Fperm_SI_Woolf2021!$I$9:$I$93*$C119*IF(AS$58=Fperm_SI_Woolf2021!$E$9:$E$93,1,EXP(LN((1.1*(Fperm_SI_Woolf2021!$E$9:$E$93-AS$58)-63.1579*EXP(-0.19*Fperm_SI_Woolf2021!$E$9:$E$93)+63.1579*EXP(-0.19*AS$58))/(Fperm_SI_Woolf2021!$E$9:$E$93-AS$58))*(AS$58-Fperm_SI_Woolf2021!$E$9:$E$93)/10))) + Fperm_SI_Woolf2021!$G$9:$G$93*EXP(-Fperm_SI_Woolf2021!$J$9:$J$93*$C119*IF(AS$58=Fperm_SI_Woolf2021!$E$9:$E$93,1,EXP(LN((1.1*(Fperm_SI_Woolf2021!$E$9:$E$93-AS$58)-63.1579*EXP(-0.19*Fperm_SI_Woolf2021!$E$9:$E$93)+63.1579*EXP(-0.19*AS$58))/(Fperm_SI_Woolf2021!$E$9:$E$93-AS$58))*(AS$58-Fperm_SI_Woolf2021!$E$9:$E$93)/10))) + Fperm_SI_Woolf2021!$H$9:$H$93*EXP(-Fperm_SI_Woolf2021!$K$9:$K$93*$C119*IF(AS$58=Fperm_SI_Woolf2021!$E$9:$E$93,1,EXP(LN((1.1*(Fperm_SI_Woolf2021!$E$9:$E$93-AS$58)-63.1579*EXP(-0.19*Fperm_SI_Woolf2021!$E$9:$E$93)+63.1579*EXP(-0.19*AS$58))/(Fperm_SI_Woolf2021!$E$9:$E$93-AS$58))*(AS$58-Fperm_SI_Woolf2021!$E$9:$E$93)/10))),Fperm_SI_Woolf2021!$D$9:$D$93)*AS$57+INTERCEPT(Fperm_SI_Woolf2021!$F$9:$F$93*EXP(-Fperm_SI_Woolf2021!$I$9:$I$93*$C119*IF(AS$58=Fperm_SI_Woolf2021!$E$9:$E$93,1,EXP(LN((1.1*(Fperm_SI_Woolf2021!$E$9:$E$93-AS$58)-63.1579*EXP(-0.19*Fperm_SI_Woolf2021!$E$9:$E$93)+63.1579*EXP(-0.19*AS$58))/(Fperm_SI_Woolf2021!$E$9:$E$93-AS$58))*(AS$58-Fperm_SI_Woolf2021!$E$9:$E$93)/10))) + Fperm_SI_Woolf2021!$G$9:$G$93*EXP(-Fperm_SI_Woolf2021!$J$9:$J$93*$C119*IF(AS$58=Fperm_SI_Woolf2021!$E$9:$E$93,1,EXP(LN((1.1*(Fperm_SI_Woolf2021!$E$9:$E$93-AS$58)-63.1579*EXP(-0.19*Fperm_SI_Woolf2021!$E$9:$E$93)+63.1579*EXP(-0.19*AS$58))/(Fperm_SI_Woolf2021!$E$9:$E$93-AS$58))*(AS$58-Fperm_SI_Woolf2021!$E$9:$E$93)/10))) + Fperm_SI_Woolf2021!$H$9:$H$93*EXP(-Fperm_SI_Woolf2021!$K$9:$K$93*$C119*IF(AS$58=Fperm_SI_Woolf2021!$E$9:$E$93,1,EXP(LN((1.1*(Fperm_SI_Woolf2021!$E$9:$E$93-AS$58)-63.1579*EXP(-0.19*Fperm_SI_Woolf2021!$E$9:$E$93)+63.1579*EXP(-0.19*AS$58))/(Fperm_SI_Woolf2021!$E$9:$E$93-AS$58))*(AS$58-Fperm_SI_Woolf2021!$E$9:$E$93)/10))),Fperm_SI_Woolf2021!$D$9:$D$93))</f>
        <v>0.2367127111392161</v>
      </c>
      <c r="AT119" s="51" cm="1">
        <f t="array" ref="AT119">MIN(1,SLOPE(Fperm_SI_Woolf2021!$F$9:$F$93*EXP(-Fperm_SI_Woolf2021!$I$9:$I$93*$C119*IF(AT$58=Fperm_SI_Woolf2021!$E$9:$E$93,1,EXP(LN((1.1*(Fperm_SI_Woolf2021!$E$9:$E$93-AT$58)-63.1579*EXP(-0.19*Fperm_SI_Woolf2021!$E$9:$E$93)+63.1579*EXP(-0.19*AT$58))/(Fperm_SI_Woolf2021!$E$9:$E$93-AT$58))*(AT$58-Fperm_SI_Woolf2021!$E$9:$E$93)/10))) + Fperm_SI_Woolf2021!$G$9:$G$93*EXP(-Fperm_SI_Woolf2021!$J$9:$J$93*$C119*IF(AT$58=Fperm_SI_Woolf2021!$E$9:$E$93,1,EXP(LN((1.1*(Fperm_SI_Woolf2021!$E$9:$E$93-AT$58)-63.1579*EXP(-0.19*Fperm_SI_Woolf2021!$E$9:$E$93)+63.1579*EXP(-0.19*AT$58))/(Fperm_SI_Woolf2021!$E$9:$E$93-AT$58))*(AT$58-Fperm_SI_Woolf2021!$E$9:$E$93)/10))) + Fperm_SI_Woolf2021!$H$9:$H$93*EXP(-Fperm_SI_Woolf2021!$K$9:$K$93*$C119*IF(AT$58=Fperm_SI_Woolf2021!$E$9:$E$93,1,EXP(LN((1.1*(Fperm_SI_Woolf2021!$E$9:$E$93-AT$58)-63.1579*EXP(-0.19*Fperm_SI_Woolf2021!$E$9:$E$93)+63.1579*EXP(-0.19*AT$58))/(Fperm_SI_Woolf2021!$E$9:$E$93-AT$58))*(AT$58-Fperm_SI_Woolf2021!$E$9:$E$93)/10))),Fperm_SI_Woolf2021!$D$9:$D$93)*AT$57+INTERCEPT(Fperm_SI_Woolf2021!$F$9:$F$93*EXP(-Fperm_SI_Woolf2021!$I$9:$I$93*$C119*IF(AT$58=Fperm_SI_Woolf2021!$E$9:$E$93,1,EXP(LN((1.1*(Fperm_SI_Woolf2021!$E$9:$E$93-AT$58)-63.1579*EXP(-0.19*Fperm_SI_Woolf2021!$E$9:$E$93)+63.1579*EXP(-0.19*AT$58))/(Fperm_SI_Woolf2021!$E$9:$E$93-AT$58))*(AT$58-Fperm_SI_Woolf2021!$E$9:$E$93)/10))) + Fperm_SI_Woolf2021!$G$9:$G$93*EXP(-Fperm_SI_Woolf2021!$J$9:$J$93*$C119*IF(AT$58=Fperm_SI_Woolf2021!$E$9:$E$93,1,EXP(LN((1.1*(Fperm_SI_Woolf2021!$E$9:$E$93-AT$58)-63.1579*EXP(-0.19*Fperm_SI_Woolf2021!$E$9:$E$93)+63.1579*EXP(-0.19*AT$58))/(Fperm_SI_Woolf2021!$E$9:$E$93-AT$58))*(AT$58-Fperm_SI_Woolf2021!$E$9:$E$93)/10))) + Fperm_SI_Woolf2021!$H$9:$H$93*EXP(-Fperm_SI_Woolf2021!$K$9:$K$93*$C119*IF(AT$58=Fperm_SI_Woolf2021!$E$9:$E$93,1,EXP(LN((1.1*(Fperm_SI_Woolf2021!$E$9:$E$93-AT$58)-63.1579*EXP(-0.19*Fperm_SI_Woolf2021!$E$9:$E$93)+63.1579*EXP(-0.19*AT$58))/(Fperm_SI_Woolf2021!$E$9:$E$93-AT$58))*(AT$58-Fperm_SI_Woolf2021!$E$9:$E$93)/10))),Fperm_SI_Woolf2021!$D$9:$D$93))</f>
        <v>0.2145012384890353</v>
      </c>
      <c r="AU119" s="51" cm="1">
        <f t="array" ref="AU119">MIN(1,SLOPE(Fperm_SI_Woolf2021!$F$9:$F$93*EXP(-Fperm_SI_Woolf2021!$I$9:$I$93*$C119*IF(AU$58=Fperm_SI_Woolf2021!$E$9:$E$93,1,EXP(LN((1.1*(Fperm_SI_Woolf2021!$E$9:$E$93-AU$58)-63.1579*EXP(-0.19*Fperm_SI_Woolf2021!$E$9:$E$93)+63.1579*EXP(-0.19*AU$58))/(Fperm_SI_Woolf2021!$E$9:$E$93-AU$58))*(AU$58-Fperm_SI_Woolf2021!$E$9:$E$93)/10))) + Fperm_SI_Woolf2021!$G$9:$G$93*EXP(-Fperm_SI_Woolf2021!$J$9:$J$93*$C119*IF(AU$58=Fperm_SI_Woolf2021!$E$9:$E$93,1,EXP(LN((1.1*(Fperm_SI_Woolf2021!$E$9:$E$93-AU$58)-63.1579*EXP(-0.19*Fperm_SI_Woolf2021!$E$9:$E$93)+63.1579*EXP(-0.19*AU$58))/(Fperm_SI_Woolf2021!$E$9:$E$93-AU$58))*(AU$58-Fperm_SI_Woolf2021!$E$9:$E$93)/10))) + Fperm_SI_Woolf2021!$H$9:$H$93*EXP(-Fperm_SI_Woolf2021!$K$9:$K$93*$C119*IF(AU$58=Fperm_SI_Woolf2021!$E$9:$E$93,1,EXP(LN((1.1*(Fperm_SI_Woolf2021!$E$9:$E$93-AU$58)-63.1579*EXP(-0.19*Fperm_SI_Woolf2021!$E$9:$E$93)+63.1579*EXP(-0.19*AU$58))/(Fperm_SI_Woolf2021!$E$9:$E$93-AU$58))*(AU$58-Fperm_SI_Woolf2021!$E$9:$E$93)/10))),Fperm_SI_Woolf2021!$D$9:$D$93)*AU$57+INTERCEPT(Fperm_SI_Woolf2021!$F$9:$F$93*EXP(-Fperm_SI_Woolf2021!$I$9:$I$93*$C119*IF(AU$58=Fperm_SI_Woolf2021!$E$9:$E$93,1,EXP(LN((1.1*(Fperm_SI_Woolf2021!$E$9:$E$93-AU$58)-63.1579*EXP(-0.19*Fperm_SI_Woolf2021!$E$9:$E$93)+63.1579*EXP(-0.19*AU$58))/(Fperm_SI_Woolf2021!$E$9:$E$93-AU$58))*(AU$58-Fperm_SI_Woolf2021!$E$9:$E$93)/10))) + Fperm_SI_Woolf2021!$G$9:$G$93*EXP(-Fperm_SI_Woolf2021!$J$9:$J$93*$C119*IF(AU$58=Fperm_SI_Woolf2021!$E$9:$E$93,1,EXP(LN((1.1*(Fperm_SI_Woolf2021!$E$9:$E$93-AU$58)-63.1579*EXP(-0.19*Fperm_SI_Woolf2021!$E$9:$E$93)+63.1579*EXP(-0.19*AU$58))/(Fperm_SI_Woolf2021!$E$9:$E$93-AU$58))*(AU$58-Fperm_SI_Woolf2021!$E$9:$E$93)/10))) + Fperm_SI_Woolf2021!$H$9:$H$93*EXP(-Fperm_SI_Woolf2021!$K$9:$K$93*$C119*IF(AU$58=Fperm_SI_Woolf2021!$E$9:$E$93,1,EXP(LN((1.1*(Fperm_SI_Woolf2021!$E$9:$E$93-AU$58)-63.1579*EXP(-0.19*Fperm_SI_Woolf2021!$E$9:$E$93)+63.1579*EXP(-0.19*AU$58))/(Fperm_SI_Woolf2021!$E$9:$E$93-AU$58))*(AU$58-Fperm_SI_Woolf2021!$E$9:$E$93)/10))),Fperm_SI_Woolf2021!$D$9:$D$93))</f>
        <v>0.19228976583885449</v>
      </c>
      <c r="AV119" s="51" cm="1">
        <f t="array" ref="AV119">MIN(1,SLOPE(Fperm_SI_Woolf2021!$F$9:$F$93*EXP(-Fperm_SI_Woolf2021!$I$9:$I$93*$C119*IF(AV$58=Fperm_SI_Woolf2021!$E$9:$E$93,1,EXP(LN((1.1*(Fperm_SI_Woolf2021!$E$9:$E$93-AV$58)-63.1579*EXP(-0.19*Fperm_SI_Woolf2021!$E$9:$E$93)+63.1579*EXP(-0.19*AV$58))/(Fperm_SI_Woolf2021!$E$9:$E$93-AV$58))*(AV$58-Fperm_SI_Woolf2021!$E$9:$E$93)/10))) + Fperm_SI_Woolf2021!$G$9:$G$93*EXP(-Fperm_SI_Woolf2021!$J$9:$J$93*$C119*IF(AV$58=Fperm_SI_Woolf2021!$E$9:$E$93,1,EXP(LN((1.1*(Fperm_SI_Woolf2021!$E$9:$E$93-AV$58)-63.1579*EXP(-0.19*Fperm_SI_Woolf2021!$E$9:$E$93)+63.1579*EXP(-0.19*AV$58))/(Fperm_SI_Woolf2021!$E$9:$E$93-AV$58))*(AV$58-Fperm_SI_Woolf2021!$E$9:$E$93)/10))) + Fperm_SI_Woolf2021!$H$9:$H$93*EXP(-Fperm_SI_Woolf2021!$K$9:$K$93*$C119*IF(AV$58=Fperm_SI_Woolf2021!$E$9:$E$93,1,EXP(LN((1.1*(Fperm_SI_Woolf2021!$E$9:$E$93-AV$58)-63.1579*EXP(-0.19*Fperm_SI_Woolf2021!$E$9:$E$93)+63.1579*EXP(-0.19*AV$58))/(Fperm_SI_Woolf2021!$E$9:$E$93-AV$58))*(AV$58-Fperm_SI_Woolf2021!$E$9:$E$93)/10))),Fperm_SI_Woolf2021!$D$9:$D$93)*AV$57+INTERCEPT(Fperm_SI_Woolf2021!$F$9:$F$93*EXP(-Fperm_SI_Woolf2021!$I$9:$I$93*$C119*IF(AV$58=Fperm_SI_Woolf2021!$E$9:$E$93,1,EXP(LN((1.1*(Fperm_SI_Woolf2021!$E$9:$E$93-AV$58)-63.1579*EXP(-0.19*Fperm_SI_Woolf2021!$E$9:$E$93)+63.1579*EXP(-0.19*AV$58))/(Fperm_SI_Woolf2021!$E$9:$E$93-AV$58))*(AV$58-Fperm_SI_Woolf2021!$E$9:$E$93)/10))) + Fperm_SI_Woolf2021!$G$9:$G$93*EXP(-Fperm_SI_Woolf2021!$J$9:$J$93*$C119*IF(AV$58=Fperm_SI_Woolf2021!$E$9:$E$93,1,EXP(LN((1.1*(Fperm_SI_Woolf2021!$E$9:$E$93-AV$58)-63.1579*EXP(-0.19*Fperm_SI_Woolf2021!$E$9:$E$93)+63.1579*EXP(-0.19*AV$58))/(Fperm_SI_Woolf2021!$E$9:$E$93-AV$58))*(AV$58-Fperm_SI_Woolf2021!$E$9:$E$93)/10))) + Fperm_SI_Woolf2021!$H$9:$H$93*EXP(-Fperm_SI_Woolf2021!$K$9:$K$93*$C119*IF(AV$58=Fperm_SI_Woolf2021!$E$9:$E$93,1,EXP(LN((1.1*(Fperm_SI_Woolf2021!$E$9:$E$93-AV$58)-63.1579*EXP(-0.19*Fperm_SI_Woolf2021!$E$9:$E$93)+63.1579*EXP(-0.19*AV$58))/(Fperm_SI_Woolf2021!$E$9:$E$93-AV$58))*(AV$58-Fperm_SI_Woolf2021!$E$9:$E$93)/10))),Fperm_SI_Woolf2021!$D$9:$D$93))</f>
        <v>0.17007829318867368</v>
      </c>
      <c r="AW119" s="51" cm="1">
        <f t="array" ref="AW119">MIN(1,SLOPE(Fperm_SI_Woolf2021!$F$9:$F$93*EXP(-Fperm_SI_Woolf2021!$I$9:$I$93*$C119*IF(AW$58=Fperm_SI_Woolf2021!$E$9:$E$93,1,EXP(LN((1.1*(Fperm_SI_Woolf2021!$E$9:$E$93-AW$58)-63.1579*EXP(-0.19*Fperm_SI_Woolf2021!$E$9:$E$93)+63.1579*EXP(-0.19*AW$58))/(Fperm_SI_Woolf2021!$E$9:$E$93-AW$58))*(AW$58-Fperm_SI_Woolf2021!$E$9:$E$93)/10))) + Fperm_SI_Woolf2021!$G$9:$G$93*EXP(-Fperm_SI_Woolf2021!$J$9:$J$93*$C119*IF(AW$58=Fperm_SI_Woolf2021!$E$9:$E$93,1,EXP(LN((1.1*(Fperm_SI_Woolf2021!$E$9:$E$93-AW$58)-63.1579*EXP(-0.19*Fperm_SI_Woolf2021!$E$9:$E$93)+63.1579*EXP(-0.19*AW$58))/(Fperm_SI_Woolf2021!$E$9:$E$93-AW$58))*(AW$58-Fperm_SI_Woolf2021!$E$9:$E$93)/10))) + Fperm_SI_Woolf2021!$H$9:$H$93*EXP(-Fperm_SI_Woolf2021!$K$9:$K$93*$C119*IF(AW$58=Fperm_SI_Woolf2021!$E$9:$E$93,1,EXP(LN((1.1*(Fperm_SI_Woolf2021!$E$9:$E$93-AW$58)-63.1579*EXP(-0.19*Fperm_SI_Woolf2021!$E$9:$E$93)+63.1579*EXP(-0.19*AW$58))/(Fperm_SI_Woolf2021!$E$9:$E$93-AW$58))*(AW$58-Fperm_SI_Woolf2021!$E$9:$E$93)/10))),Fperm_SI_Woolf2021!$D$9:$D$93)*AW$57+INTERCEPT(Fperm_SI_Woolf2021!$F$9:$F$93*EXP(-Fperm_SI_Woolf2021!$I$9:$I$93*$C119*IF(AW$58=Fperm_SI_Woolf2021!$E$9:$E$93,1,EXP(LN((1.1*(Fperm_SI_Woolf2021!$E$9:$E$93-AW$58)-63.1579*EXP(-0.19*Fperm_SI_Woolf2021!$E$9:$E$93)+63.1579*EXP(-0.19*AW$58))/(Fperm_SI_Woolf2021!$E$9:$E$93-AW$58))*(AW$58-Fperm_SI_Woolf2021!$E$9:$E$93)/10))) + Fperm_SI_Woolf2021!$G$9:$G$93*EXP(-Fperm_SI_Woolf2021!$J$9:$J$93*$C119*IF(AW$58=Fperm_SI_Woolf2021!$E$9:$E$93,1,EXP(LN((1.1*(Fperm_SI_Woolf2021!$E$9:$E$93-AW$58)-63.1579*EXP(-0.19*Fperm_SI_Woolf2021!$E$9:$E$93)+63.1579*EXP(-0.19*AW$58))/(Fperm_SI_Woolf2021!$E$9:$E$93-AW$58))*(AW$58-Fperm_SI_Woolf2021!$E$9:$E$93)/10))) + Fperm_SI_Woolf2021!$H$9:$H$93*EXP(-Fperm_SI_Woolf2021!$K$9:$K$93*$C119*IF(AW$58=Fperm_SI_Woolf2021!$E$9:$E$93,1,EXP(LN((1.1*(Fperm_SI_Woolf2021!$E$9:$E$93-AW$58)-63.1579*EXP(-0.19*Fperm_SI_Woolf2021!$E$9:$E$93)+63.1579*EXP(-0.19*AW$58))/(Fperm_SI_Woolf2021!$E$9:$E$93-AW$58))*(AW$58-Fperm_SI_Woolf2021!$E$9:$E$93)/10))),Fperm_SI_Woolf2021!$D$9:$D$93))</f>
        <v>0.39556513096214646</v>
      </c>
      <c r="AX119" s="51" cm="1">
        <f t="array" ref="AX119">MIN(1,SLOPE(Fperm_SI_Woolf2021!$F$9:$F$93*EXP(-Fperm_SI_Woolf2021!$I$9:$I$93*$C119*IF(AX$58=Fperm_SI_Woolf2021!$E$9:$E$93,1,EXP(LN((1.1*(Fperm_SI_Woolf2021!$E$9:$E$93-AX$58)-63.1579*EXP(-0.19*Fperm_SI_Woolf2021!$E$9:$E$93)+63.1579*EXP(-0.19*AX$58))/(Fperm_SI_Woolf2021!$E$9:$E$93-AX$58))*(AX$58-Fperm_SI_Woolf2021!$E$9:$E$93)/10))) + Fperm_SI_Woolf2021!$G$9:$G$93*EXP(-Fperm_SI_Woolf2021!$J$9:$J$93*$C119*IF(AX$58=Fperm_SI_Woolf2021!$E$9:$E$93,1,EXP(LN((1.1*(Fperm_SI_Woolf2021!$E$9:$E$93-AX$58)-63.1579*EXP(-0.19*Fperm_SI_Woolf2021!$E$9:$E$93)+63.1579*EXP(-0.19*AX$58))/(Fperm_SI_Woolf2021!$E$9:$E$93-AX$58))*(AX$58-Fperm_SI_Woolf2021!$E$9:$E$93)/10))) + Fperm_SI_Woolf2021!$H$9:$H$93*EXP(-Fperm_SI_Woolf2021!$K$9:$K$93*$C119*IF(AX$58=Fperm_SI_Woolf2021!$E$9:$E$93,1,EXP(LN((1.1*(Fperm_SI_Woolf2021!$E$9:$E$93-AX$58)-63.1579*EXP(-0.19*Fperm_SI_Woolf2021!$E$9:$E$93)+63.1579*EXP(-0.19*AX$58))/(Fperm_SI_Woolf2021!$E$9:$E$93-AX$58))*(AX$58-Fperm_SI_Woolf2021!$E$9:$E$93)/10))),Fperm_SI_Woolf2021!$D$9:$D$93)*AX$57+INTERCEPT(Fperm_SI_Woolf2021!$F$9:$F$93*EXP(-Fperm_SI_Woolf2021!$I$9:$I$93*$C119*IF(AX$58=Fperm_SI_Woolf2021!$E$9:$E$93,1,EXP(LN((1.1*(Fperm_SI_Woolf2021!$E$9:$E$93-AX$58)-63.1579*EXP(-0.19*Fperm_SI_Woolf2021!$E$9:$E$93)+63.1579*EXP(-0.19*AX$58))/(Fperm_SI_Woolf2021!$E$9:$E$93-AX$58))*(AX$58-Fperm_SI_Woolf2021!$E$9:$E$93)/10))) + Fperm_SI_Woolf2021!$G$9:$G$93*EXP(-Fperm_SI_Woolf2021!$J$9:$J$93*$C119*IF(AX$58=Fperm_SI_Woolf2021!$E$9:$E$93,1,EXP(LN((1.1*(Fperm_SI_Woolf2021!$E$9:$E$93-AX$58)-63.1579*EXP(-0.19*Fperm_SI_Woolf2021!$E$9:$E$93)+63.1579*EXP(-0.19*AX$58))/(Fperm_SI_Woolf2021!$E$9:$E$93-AX$58))*(AX$58-Fperm_SI_Woolf2021!$E$9:$E$93)/10))) + Fperm_SI_Woolf2021!$H$9:$H$93*EXP(-Fperm_SI_Woolf2021!$K$9:$K$93*$C119*IF(AX$58=Fperm_SI_Woolf2021!$E$9:$E$93,1,EXP(LN((1.1*(Fperm_SI_Woolf2021!$E$9:$E$93-AX$58)-63.1579*EXP(-0.19*Fperm_SI_Woolf2021!$E$9:$E$93)+63.1579*EXP(-0.19*AX$58))/(Fperm_SI_Woolf2021!$E$9:$E$93-AX$58))*(AX$58-Fperm_SI_Woolf2021!$E$9:$E$93)/10))),Fperm_SI_Woolf2021!$D$9:$D$93))</f>
        <v>0.3769435983120466</v>
      </c>
      <c r="AY119" s="51" cm="1">
        <f t="array" ref="AY119">MIN(1,SLOPE(Fperm_SI_Woolf2021!$F$9:$F$93*EXP(-Fperm_SI_Woolf2021!$I$9:$I$93*$C119*IF(AY$58=Fperm_SI_Woolf2021!$E$9:$E$93,1,EXP(LN((1.1*(Fperm_SI_Woolf2021!$E$9:$E$93-AY$58)-63.1579*EXP(-0.19*Fperm_SI_Woolf2021!$E$9:$E$93)+63.1579*EXP(-0.19*AY$58))/(Fperm_SI_Woolf2021!$E$9:$E$93-AY$58))*(AY$58-Fperm_SI_Woolf2021!$E$9:$E$93)/10))) + Fperm_SI_Woolf2021!$G$9:$G$93*EXP(-Fperm_SI_Woolf2021!$J$9:$J$93*$C119*IF(AY$58=Fperm_SI_Woolf2021!$E$9:$E$93,1,EXP(LN((1.1*(Fperm_SI_Woolf2021!$E$9:$E$93-AY$58)-63.1579*EXP(-0.19*Fperm_SI_Woolf2021!$E$9:$E$93)+63.1579*EXP(-0.19*AY$58))/(Fperm_SI_Woolf2021!$E$9:$E$93-AY$58))*(AY$58-Fperm_SI_Woolf2021!$E$9:$E$93)/10))) + Fperm_SI_Woolf2021!$H$9:$H$93*EXP(-Fperm_SI_Woolf2021!$K$9:$K$93*$C119*IF(AY$58=Fperm_SI_Woolf2021!$E$9:$E$93,1,EXP(LN((1.1*(Fperm_SI_Woolf2021!$E$9:$E$93-AY$58)-63.1579*EXP(-0.19*Fperm_SI_Woolf2021!$E$9:$E$93)+63.1579*EXP(-0.19*AY$58))/(Fperm_SI_Woolf2021!$E$9:$E$93-AY$58))*(AY$58-Fperm_SI_Woolf2021!$E$9:$E$93)/10))),Fperm_SI_Woolf2021!$D$9:$D$93)*AY$57+INTERCEPT(Fperm_SI_Woolf2021!$F$9:$F$93*EXP(-Fperm_SI_Woolf2021!$I$9:$I$93*$C119*IF(AY$58=Fperm_SI_Woolf2021!$E$9:$E$93,1,EXP(LN((1.1*(Fperm_SI_Woolf2021!$E$9:$E$93-AY$58)-63.1579*EXP(-0.19*Fperm_SI_Woolf2021!$E$9:$E$93)+63.1579*EXP(-0.19*AY$58))/(Fperm_SI_Woolf2021!$E$9:$E$93-AY$58))*(AY$58-Fperm_SI_Woolf2021!$E$9:$E$93)/10))) + Fperm_SI_Woolf2021!$G$9:$G$93*EXP(-Fperm_SI_Woolf2021!$J$9:$J$93*$C119*IF(AY$58=Fperm_SI_Woolf2021!$E$9:$E$93,1,EXP(LN((1.1*(Fperm_SI_Woolf2021!$E$9:$E$93-AY$58)-63.1579*EXP(-0.19*Fperm_SI_Woolf2021!$E$9:$E$93)+63.1579*EXP(-0.19*AY$58))/(Fperm_SI_Woolf2021!$E$9:$E$93-AY$58))*(AY$58-Fperm_SI_Woolf2021!$E$9:$E$93)/10))) + Fperm_SI_Woolf2021!$H$9:$H$93*EXP(-Fperm_SI_Woolf2021!$K$9:$K$93*$C119*IF(AY$58=Fperm_SI_Woolf2021!$E$9:$E$93,1,EXP(LN((1.1*(Fperm_SI_Woolf2021!$E$9:$E$93-AY$58)-63.1579*EXP(-0.19*Fperm_SI_Woolf2021!$E$9:$E$93)+63.1579*EXP(-0.19*AY$58))/(Fperm_SI_Woolf2021!$E$9:$E$93-AY$58))*(AY$58-Fperm_SI_Woolf2021!$E$9:$E$93)/10))),Fperm_SI_Woolf2021!$D$9:$D$93))</f>
        <v>0.35832206566194674</v>
      </c>
      <c r="AZ119" s="51" cm="1">
        <f t="array" ref="AZ119">MIN(1,SLOPE(Fperm_SI_Woolf2021!$F$9:$F$93*EXP(-Fperm_SI_Woolf2021!$I$9:$I$93*$C119*IF(AZ$58=Fperm_SI_Woolf2021!$E$9:$E$93,1,EXP(LN((1.1*(Fperm_SI_Woolf2021!$E$9:$E$93-AZ$58)-63.1579*EXP(-0.19*Fperm_SI_Woolf2021!$E$9:$E$93)+63.1579*EXP(-0.19*AZ$58))/(Fperm_SI_Woolf2021!$E$9:$E$93-AZ$58))*(AZ$58-Fperm_SI_Woolf2021!$E$9:$E$93)/10))) + Fperm_SI_Woolf2021!$G$9:$G$93*EXP(-Fperm_SI_Woolf2021!$J$9:$J$93*$C119*IF(AZ$58=Fperm_SI_Woolf2021!$E$9:$E$93,1,EXP(LN((1.1*(Fperm_SI_Woolf2021!$E$9:$E$93-AZ$58)-63.1579*EXP(-0.19*Fperm_SI_Woolf2021!$E$9:$E$93)+63.1579*EXP(-0.19*AZ$58))/(Fperm_SI_Woolf2021!$E$9:$E$93-AZ$58))*(AZ$58-Fperm_SI_Woolf2021!$E$9:$E$93)/10))) + Fperm_SI_Woolf2021!$H$9:$H$93*EXP(-Fperm_SI_Woolf2021!$K$9:$K$93*$C119*IF(AZ$58=Fperm_SI_Woolf2021!$E$9:$E$93,1,EXP(LN((1.1*(Fperm_SI_Woolf2021!$E$9:$E$93-AZ$58)-63.1579*EXP(-0.19*Fperm_SI_Woolf2021!$E$9:$E$93)+63.1579*EXP(-0.19*AZ$58))/(Fperm_SI_Woolf2021!$E$9:$E$93-AZ$58))*(AZ$58-Fperm_SI_Woolf2021!$E$9:$E$93)/10))),Fperm_SI_Woolf2021!$D$9:$D$93)*AZ$57+INTERCEPT(Fperm_SI_Woolf2021!$F$9:$F$93*EXP(-Fperm_SI_Woolf2021!$I$9:$I$93*$C119*IF(AZ$58=Fperm_SI_Woolf2021!$E$9:$E$93,1,EXP(LN((1.1*(Fperm_SI_Woolf2021!$E$9:$E$93-AZ$58)-63.1579*EXP(-0.19*Fperm_SI_Woolf2021!$E$9:$E$93)+63.1579*EXP(-0.19*AZ$58))/(Fperm_SI_Woolf2021!$E$9:$E$93-AZ$58))*(AZ$58-Fperm_SI_Woolf2021!$E$9:$E$93)/10))) + Fperm_SI_Woolf2021!$G$9:$G$93*EXP(-Fperm_SI_Woolf2021!$J$9:$J$93*$C119*IF(AZ$58=Fperm_SI_Woolf2021!$E$9:$E$93,1,EXP(LN((1.1*(Fperm_SI_Woolf2021!$E$9:$E$93-AZ$58)-63.1579*EXP(-0.19*Fperm_SI_Woolf2021!$E$9:$E$93)+63.1579*EXP(-0.19*AZ$58))/(Fperm_SI_Woolf2021!$E$9:$E$93-AZ$58))*(AZ$58-Fperm_SI_Woolf2021!$E$9:$E$93)/10))) + Fperm_SI_Woolf2021!$H$9:$H$93*EXP(-Fperm_SI_Woolf2021!$K$9:$K$93*$C119*IF(AZ$58=Fperm_SI_Woolf2021!$E$9:$E$93,1,EXP(LN((1.1*(Fperm_SI_Woolf2021!$E$9:$E$93-AZ$58)-63.1579*EXP(-0.19*Fperm_SI_Woolf2021!$E$9:$E$93)+63.1579*EXP(-0.19*AZ$58))/(Fperm_SI_Woolf2021!$E$9:$E$93-AZ$58))*(AZ$58-Fperm_SI_Woolf2021!$E$9:$E$93)/10))),Fperm_SI_Woolf2021!$D$9:$D$93))</f>
        <v>0.33970053301184688</v>
      </c>
      <c r="BA119" s="51" cm="1">
        <f t="array" ref="BA119">MIN(1,SLOPE(Fperm_SI_Woolf2021!$F$9:$F$93*EXP(-Fperm_SI_Woolf2021!$I$9:$I$93*$C119*IF(BA$58=Fperm_SI_Woolf2021!$E$9:$E$93,1,EXP(LN((1.1*(Fperm_SI_Woolf2021!$E$9:$E$93-BA$58)-63.1579*EXP(-0.19*Fperm_SI_Woolf2021!$E$9:$E$93)+63.1579*EXP(-0.19*BA$58))/(Fperm_SI_Woolf2021!$E$9:$E$93-BA$58))*(BA$58-Fperm_SI_Woolf2021!$E$9:$E$93)/10))) + Fperm_SI_Woolf2021!$G$9:$G$93*EXP(-Fperm_SI_Woolf2021!$J$9:$J$93*$C119*IF(BA$58=Fperm_SI_Woolf2021!$E$9:$E$93,1,EXP(LN((1.1*(Fperm_SI_Woolf2021!$E$9:$E$93-BA$58)-63.1579*EXP(-0.19*Fperm_SI_Woolf2021!$E$9:$E$93)+63.1579*EXP(-0.19*BA$58))/(Fperm_SI_Woolf2021!$E$9:$E$93-BA$58))*(BA$58-Fperm_SI_Woolf2021!$E$9:$E$93)/10))) + Fperm_SI_Woolf2021!$H$9:$H$93*EXP(-Fperm_SI_Woolf2021!$K$9:$K$93*$C119*IF(BA$58=Fperm_SI_Woolf2021!$E$9:$E$93,1,EXP(LN((1.1*(Fperm_SI_Woolf2021!$E$9:$E$93-BA$58)-63.1579*EXP(-0.19*Fperm_SI_Woolf2021!$E$9:$E$93)+63.1579*EXP(-0.19*BA$58))/(Fperm_SI_Woolf2021!$E$9:$E$93-BA$58))*(BA$58-Fperm_SI_Woolf2021!$E$9:$E$93)/10))),Fperm_SI_Woolf2021!$D$9:$D$93)*BA$57+INTERCEPT(Fperm_SI_Woolf2021!$F$9:$F$93*EXP(-Fperm_SI_Woolf2021!$I$9:$I$93*$C119*IF(BA$58=Fperm_SI_Woolf2021!$E$9:$E$93,1,EXP(LN((1.1*(Fperm_SI_Woolf2021!$E$9:$E$93-BA$58)-63.1579*EXP(-0.19*Fperm_SI_Woolf2021!$E$9:$E$93)+63.1579*EXP(-0.19*BA$58))/(Fperm_SI_Woolf2021!$E$9:$E$93-BA$58))*(BA$58-Fperm_SI_Woolf2021!$E$9:$E$93)/10))) + Fperm_SI_Woolf2021!$G$9:$G$93*EXP(-Fperm_SI_Woolf2021!$J$9:$J$93*$C119*IF(BA$58=Fperm_SI_Woolf2021!$E$9:$E$93,1,EXP(LN((1.1*(Fperm_SI_Woolf2021!$E$9:$E$93-BA$58)-63.1579*EXP(-0.19*Fperm_SI_Woolf2021!$E$9:$E$93)+63.1579*EXP(-0.19*BA$58))/(Fperm_SI_Woolf2021!$E$9:$E$93-BA$58))*(BA$58-Fperm_SI_Woolf2021!$E$9:$E$93)/10))) + Fperm_SI_Woolf2021!$H$9:$H$93*EXP(-Fperm_SI_Woolf2021!$K$9:$K$93*$C119*IF(BA$58=Fperm_SI_Woolf2021!$E$9:$E$93,1,EXP(LN((1.1*(Fperm_SI_Woolf2021!$E$9:$E$93-BA$58)-63.1579*EXP(-0.19*Fperm_SI_Woolf2021!$E$9:$E$93)+63.1579*EXP(-0.19*BA$58))/(Fperm_SI_Woolf2021!$E$9:$E$93-BA$58))*(BA$58-Fperm_SI_Woolf2021!$E$9:$E$93)/10))),Fperm_SI_Woolf2021!$D$9:$D$93))</f>
        <v>0.32107900036174702</v>
      </c>
      <c r="BB119" s="51" cm="1">
        <f t="array" ref="BB119">MIN(1,SLOPE(Fperm_SI_Woolf2021!$F$9:$F$93*EXP(-Fperm_SI_Woolf2021!$I$9:$I$93*$C119*IF(BB$58=Fperm_SI_Woolf2021!$E$9:$E$93,1,EXP(LN((1.1*(Fperm_SI_Woolf2021!$E$9:$E$93-BB$58)-63.1579*EXP(-0.19*Fperm_SI_Woolf2021!$E$9:$E$93)+63.1579*EXP(-0.19*BB$58))/(Fperm_SI_Woolf2021!$E$9:$E$93-BB$58))*(BB$58-Fperm_SI_Woolf2021!$E$9:$E$93)/10))) + Fperm_SI_Woolf2021!$G$9:$G$93*EXP(-Fperm_SI_Woolf2021!$J$9:$J$93*$C119*IF(BB$58=Fperm_SI_Woolf2021!$E$9:$E$93,1,EXP(LN((1.1*(Fperm_SI_Woolf2021!$E$9:$E$93-BB$58)-63.1579*EXP(-0.19*Fperm_SI_Woolf2021!$E$9:$E$93)+63.1579*EXP(-0.19*BB$58))/(Fperm_SI_Woolf2021!$E$9:$E$93-BB$58))*(BB$58-Fperm_SI_Woolf2021!$E$9:$E$93)/10))) + Fperm_SI_Woolf2021!$H$9:$H$93*EXP(-Fperm_SI_Woolf2021!$K$9:$K$93*$C119*IF(BB$58=Fperm_SI_Woolf2021!$E$9:$E$93,1,EXP(LN((1.1*(Fperm_SI_Woolf2021!$E$9:$E$93-BB$58)-63.1579*EXP(-0.19*Fperm_SI_Woolf2021!$E$9:$E$93)+63.1579*EXP(-0.19*BB$58))/(Fperm_SI_Woolf2021!$E$9:$E$93-BB$58))*(BB$58-Fperm_SI_Woolf2021!$E$9:$E$93)/10))),Fperm_SI_Woolf2021!$D$9:$D$93)*BB$57+INTERCEPT(Fperm_SI_Woolf2021!$F$9:$F$93*EXP(-Fperm_SI_Woolf2021!$I$9:$I$93*$C119*IF(BB$58=Fperm_SI_Woolf2021!$E$9:$E$93,1,EXP(LN((1.1*(Fperm_SI_Woolf2021!$E$9:$E$93-BB$58)-63.1579*EXP(-0.19*Fperm_SI_Woolf2021!$E$9:$E$93)+63.1579*EXP(-0.19*BB$58))/(Fperm_SI_Woolf2021!$E$9:$E$93-BB$58))*(BB$58-Fperm_SI_Woolf2021!$E$9:$E$93)/10))) + Fperm_SI_Woolf2021!$G$9:$G$93*EXP(-Fperm_SI_Woolf2021!$J$9:$J$93*$C119*IF(BB$58=Fperm_SI_Woolf2021!$E$9:$E$93,1,EXP(LN((1.1*(Fperm_SI_Woolf2021!$E$9:$E$93-BB$58)-63.1579*EXP(-0.19*Fperm_SI_Woolf2021!$E$9:$E$93)+63.1579*EXP(-0.19*BB$58))/(Fperm_SI_Woolf2021!$E$9:$E$93-BB$58))*(BB$58-Fperm_SI_Woolf2021!$E$9:$E$93)/10))) + Fperm_SI_Woolf2021!$H$9:$H$93*EXP(-Fperm_SI_Woolf2021!$K$9:$K$93*$C119*IF(BB$58=Fperm_SI_Woolf2021!$E$9:$E$93,1,EXP(LN((1.1*(Fperm_SI_Woolf2021!$E$9:$E$93-BB$58)-63.1579*EXP(-0.19*Fperm_SI_Woolf2021!$E$9:$E$93)+63.1579*EXP(-0.19*BB$58))/(Fperm_SI_Woolf2021!$E$9:$E$93-BB$58))*(BB$58-Fperm_SI_Woolf2021!$E$9:$E$93)/10))),Fperm_SI_Woolf2021!$D$9:$D$93))</f>
        <v>0.30245746771164717</v>
      </c>
      <c r="BC119" s="51" cm="1">
        <f t="array" ref="BC119">MIN(1,SLOPE(Fperm_SI_Woolf2021!$F$9:$F$93*EXP(-Fperm_SI_Woolf2021!$I$9:$I$93*$C119*IF(BC$58=Fperm_SI_Woolf2021!$E$9:$E$93,1,EXP(LN((1.1*(Fperm_SI_Woolf2021!$E$9:$E$93-BC$58)-63.1579*EXP(-0.19*Fperm_SI_Woolf2021!$E$9:$E$93)+63.1579*EXP(-0.19*BC$58))/(Fperm_SI_Woolf2021!$E$9:$E$93-BC$58))*(BC$58-Fperm_SI_Woolf2021!$E$9:$E$93)/10))) + Fperm_SI_Woolf2021!$G$9:$G$93*EXP(-Fperm_SI_Woolf2021!$J$9:$J$93*$C119*IF(BC$58=Fperm_SI_Woolf2021!$E$9:$E$93,1,EXP(LN((1.1*(Fperm_SI_Woolf2021!$E$9:$E$93-BC$58)-63.1579*EXP(-0.19*Fperm_SI_Woolf2021!$E$9:$E$93)+63.1579*EXP(-0.19*BC$58))/(Fperm_SI_Woolf2021!$E$9:$E$93-BC$58))*(BC$58-Fperm_SI_Woolf2021!$E$9:$E$93)/10))) + Fperm_SI_Woolf2021!$H$9:$H$93*EXP(-Fperm_SI_Woolf2021!$K$9:$K$93*$C119*IF(BC$58=Fperm_SI_Woolf2021!$E$9:$E$93,1,EXP(LN((1.1*(Fperm_SI_Woolf2021!$E$9:$E$93-BC$58)-63.1579*EXP(-0.19*Fperm_SI_Woolf2021!$E$9:$E$93)+63.1579*EXP(-0.19*BC$58))/(Fperm_SI_Woolf2021!$E$9:$E$93-BC$58))*(BC$58-Fperm_SI_Woolf2021!$E$9:$E$93)/10))),Fperm_SI_Woolf2021!$D$9:$D$93)*BC$57+INTERCEPT(Fperm_SI_Woolf2021!$F$9:$F$93*EXP(-Fperm_SI_Woolf2021!$I$9:$I$93*$C119*IF(BC$58=Fperm_SI_Woolf2021!$E$9:$E$93,1,EXP(LN((1.1*(Fperm_SI_Woolf2021!$E$9:$E$93-BC$58)-63.1579*EXP(-0.19*Fperm_SI_Woolf2021!$E$9:$E$93)+63.1579*EXP(-0.19*BC$58))/(Fperm_SI_Woolf2021!$E$9:$E$93-BC$58))*(BC$58-Fperm_SI_Woolf2021!$E$9:$E$93)/10))) + Fperm_SI_Woolf2021!$G$9:$G$93*EXP(-Fperm_SI_Woolf2021!$J$9:$J$93*$C119*IF(BC$58=Fperm_SI_Woolf2021!$E$9:$E$93,1,EXP(LN((1.1*(Fperm_SI_Woolf2021!$E$9:$E$93-BC$58)-63.1579*EXP(-0.19*Fperm_SI_Woolf2021!$E$9:$E$93)+63.1579*EXP(-0.19*BC$58))/(Fperm_SI_Woolf2021!$E$9:$E$93-BC$58))*(BC$58-Fperm_SI_Woolf2021!$E$9:$E$93)/10))) + Fperm_SI_Woolf2021!$H$9:$H$93*EXP(-Fperm_SI_Woolf2021!$K$9:$K$93*$C119*IF(BC$58=Fperm_SI_Woolf2021!$E$9:$E$93,1,EXP(LN((1.1*(Fperm_SI_Woolf2021!$E$9:$E$93-BC$58)-63.1579*EXP(-0.19*Fperm_SI_Woolf2021!$E$9:$E$93)+63.1579*EXP(-0.19*BC$58))/(Fperm_SI_Woolf2021!$E$9:$E$93-BC$58))*(BC$58-Fperm_SI_Woolf2021!$E$9:$E$93)/10))),Fperm_SI_Woolf2021!$D$9:$D$93))</f>
        <v>0.28383593506154731</v>
      </c>
      <c r="BD119" s="51" cm="1">
        <f t="array" ref="BD119">MIN(1,SLOPE(Fperm_SI_Woolf2021!$F$9:$F$93*EXP(-Fperm_SI_Woolf2021!$I$9:$I$93*$C119*IF(BD$58=Fperm_SI_Woolf2021!$E$9:$E$93,1,EXP(LN((1.1*(Fperm_SI_Woolf2021!$E$9:$E$93-BD$58)-63.1579*EXP(-0.19*Fperm_SI_Woolf2021!$E$9:$E$93)+63.1579*EXP(-0.19*BD$58))/(Fperm_SI_Woolf2021!$E$9:$E$93-BD$58))*(BD$58-Fperm_SI_Woolf2021!$E$9:$E$93)/10))) + Fperm_SI_Woolf2021!$G$9:$G$93*EXP(-Fperm_SI_Woolf2021!$J$9:$J$93*$C119*IF(BD$58=Fperm_SI_Woolf2021!$E$9:$E$93,1,EXP(LN((1.1*(Fperm_SI_Woolf2021!$E$9:$E$93-BD$58)-63.1579*EXP(-0.19*Fperm_SI_Woolf2021!$E$9:$E$93)+63.1579*EXP(-0.19*BD$58))/(Fperm_SI_Woolf2021!$E$9:$E$93-BD$58))*(BD$58-Fperm_SI_Woolf2021!$E$9:$E$93)/10))) + Fperm_SI_Woolf2021!$H$9:$H$93*EXP(-Fperm_SI_Woolf2021!$K$9:$K$93*$C119*IF(BD$58=Fperm_SI_Woolf2021!$E$9:$E$93,1,EXP(LN((1.1*(Fperm_SI_Woolf2021!$E$9:$E$93-BD$58)-63.1579*EXP(-0.19*Fperm_SI_Woolf2021!$E$9:$E$93)+63.1579*EXP(-0.19*BD$58))/(Fperm_SI_Woolf2021!$E$9:$E$93-BD$58))*(BD$58-Fperm_SI_Woolf2021!$E$9:$E$93)/10))),Fperm_SI_Woolf2021!$D$9:$D$93)*BD$57+INTERCEPT(Fperm_SI_Woolf2021!$F$9:$F$93*EXP(-Fperm_SI_Woolf2021!$I$9:$I$93*$C119*IF(BD$58=Fperm_SI_Woolf2021!$E$9:$E$93,1,EXP(LN((1.1*(Fperm_SI_Woolf2021!$E$9:$E$93-BD$58)-63.1579*EXP(-0.19*Fperm_SI_Woolf2021!$E$9:$E$93)+63.1579*EXP(-0.19*BD$58))/(Fperm_SI_Woolf2021!$E$9:$E$93-BD$58))*(BD$58-Fperm_SI_Woolf2021!$E$9:$E$93)/10))) + Fperm_SI_Woolf2021!$G$9:$G$93*EXP(-Fperm_SI_Woolf2021!$J$9:$J$93*$C119*IF(BD$58=Fperm_SI_Woolf2021!$E$9:$E$93,1,EXP(LN((1.1*(Fperm_SI_Woolf2021!$E$9:$E$93-BD$58)-63.1579*EXP(-0.19*Fperm_SI_Woolf2021!$E$9:$E$93)+63.1579*EXP(-0.19*BD$58))/(Fperm_SI_Woolf2021!$E$9:$E$93-BD$58))*(BD$58-Fperm_SI_Woolf2021!$E$9:$E$93)/10))) + Fperm_SI_Woolf2021!$H$9:$H$93*EXP(-Fperm_SI_Woolf2021!$K$9:$K$93*$C119*IF(BD$58=Fperm_SI_Woolf2021!$E$9:$E$93,1,EXP(LN((1.1*(Fperm_SI_Woolf2021!$E$9:$E$93-BD$58)-63.1579*EXP(-0.19*Fperm_SI_Woolf2021!$E$9:$E$93)+63.1579*EXP(-0.19*BD$58))/(Fperm_SI_Woolf2021!$E$9:$E$93-BD$58))*(BD$58-Fperm_SI_Woolf2021!$E$9:$E$93)/10))),Fperm_SI_Woolf2021!$D$9:$D$93))</f>
        <v>0.26521440241144745</v>
      </c>
      <c r="BE119" s="51" cm="1">
        <f t="array" ref="BE119">MIN(1,SLOPE(Fperm_SI_Woolf2021!$F$9:$F$93*EXP(-Fperm_SI_Woolf2021!$I$9:$I$93*$C119*IF(BE$58=Fperm_SI_Woolf2021!$E$9:$E$93,1,EXP(LN((1.1*(Fperm_SI_Woolf2021!$E$9:$E$93-BE$58)-63.1579*EXP(-0.19*Fperm_SI_Woolf2021!$E$9:$E$93)+63.1579*EXP(-0.19*BE$58))/(Fperm_SI_Woolf2021!$E$9:$E$93-BE$58))*(BE$58-Fperm_SI_Woolf2021!$E$9:$E$93)/10))) + Fperm_SI_Woolf2021!$G$9:$G$93*EXP(-Fperm_SI_Woolf2021!$J$9:$J$93*$C119*IF(BE$58=Fperm_SI_Woolf2021!$E$9:$E$93,1,EXP(LN((1.1*(Fperm_SI_Woolf2021!$E$9:$E$93-BE$58)-63.1579*EXP(-0.19*Fperm_SI_Woolf2021!$E$9:$E$93)+63.1579*EXP(-0.19*BE$58))/(Fperm_SI_Woolf2021!$E$9:$E$93-BE$58))*(BE$58-Fperm_SI_Woolf2021!$E$9:$E$93)/10))) + Fperm_SI_Woolf2021!$H$9:$H$93*EXP(-Fperm_SI_Woolf2021!$K$9:$K$93*$C119*IF(BE$58=Fperm_SI_Woolf2021!$E$9:$E$93,1,EXP(LN((1.1*(Fperm_SI_Woolf2021!$E$9:$E$93-BE$58)-63.1579*EXP(-0.19*Fperm_SI_Woolf2021!$E$9:$E$93)+63.1579*EXP(-0.19*BE$58))/(Fperm_SI_Woolf2021!$E$9:$E$93-BE$58))*(BE$58-Fperm_SI_Woolf2021!$E$9:$E$93)/10))),Fperm_SI_Woolf2021!$D$9:$D$93)*BE$57+INTERCEPT(Fperm_SI_Woolf2021!$F$9:$F$93*EXP(-Fperm_SI_Woolf2021!$I$9:$I$93*$C119*IF(BE$58=Fperm_SI_Woolf2021!$E$9:$E$93,1,EXP(LN((1.1*(Fperm_SI_Woolf2021!$E$9:$E$93-BE$58)-63.1579*EXP(-0.19*Fperm_SI_Woolf2021!$E$9:$E$93)+63.1579*EXP(-0.19*BE$58))/(Fperm_SI_Woolf2021!$E$9:$E$93-BE$58))*(BE$58-Fperm_SI_Woolf2021!$E$9:$E$93)/10))) + Fperm_SI_Woolf2021!$G$9:$G$93*EXP(-Fperm_SI_Woolf2021!$J$9:$J$93*$C119*IF(BE$58=Fperm_SI_Woolf2021!$E$9:$E$93,1,EXP(LN((1.1*(Fperm_SI_Woolf2021!$E$9:$E$93-BE$58)-63.1579*EXP(-0.19*Fperm_SI_Woolf2021!$E$9:$E$93)+63.1579*EXP(-0.19*BE$58))/(Fperm_SI_Woolf2021!$E$9:$E$93-BE$58))*(BE$58-Fperm_SI_Woolf2021!$E$9:$E$93)/10))) + Fperm_SI_Woolf2021!$H$9:$H$93*EXP(-Fperm_SI_Woolf2021!$K$9:$K$93*$C119*IF(BE$58=Fperm_SI_Woolf2021!$E$9:$E$93,1,EXP(LN((1.1*(Fperm_SI_Woolf2021!$E$9:$E$93-BE$58)-63.1579*EXP(-0.19*Fperm_SI_Woolf2021!$E$9:$E$93)+63.1579*EXP(-0.19*BE$58))/(Fperm_SI_Woolf2021!$E$9:$E$93-BE$58))*(BE$58-Fperm_SI_Woolf2021!$E$9:$E$93)/10))),Fperm_SI_Woolf2021!$D$9:$D$93))</f>
        <v>0.24659286976134762</v>
      </c>
      <c r="BF119" s="51" cm="1">
        <f t="array" ref="BF119">MIN(1,SLOPE(Fperm_SI_Woolf2021!$F$9:$F$93*EXP(-Fperm_SI_Woolf2021!$I$9:$I$93*$C119*IF(BF$58=Fperm_SI_Woolf2021!$E$9:$E$93,1,EXP(LN((1.1*(Fperm_SI_Woolf2021!$E$9:$E$93-BF$58)-63.1579*EXP(-0.19*Fperm_SI_Woolf2021!$E$9:$E$93)+63.1579*EXP(-0.19*BF$58))/(Fperm_SI_Woolf2021!$E$9:$E$93-BF$58))*(BF$58-Fperm_SI_Woolf2021!$E$9:$E$93)/10))) + Fperm_SI_Woolf2021!$G$9:$G$93*EXP(-Fperm_SI_Woolf2021!$J$9:$J$93*$C119*IF(BF$58=Fperm_SI_Woolf2021!$E$9:$E$93,1,EXP(LN((1.1*(Fperm_SI_Woolf2021!$E$9:$E$93-BF$58)-63.1579*EXP(-0.19*Fperm_SI_Woolf2021!$E$9:$E$93)+63.1579*EXP(-0.19*BF$58))/(Fperm_SI_Woolf2021!$E$9:$E$93-BF$58))*(BF$58-Fperm_SI_Woolf2021!$E$9:$E$93)/10))) + Fperm_SI_Woolf2021!$H$9:$H$93*EXP(-Fperm_SI_Woolf2021!$K$9:$K$93*$C119*IF(BF$58=Fperm_SI_Woolf2021!$E$9:$E$93,1,EXP(LN((1.1*(Fperm_SI_Woolf2021!$E$9:$E$93-BF$58)-63.1579*EXP(-0.19*Fperm_SI_Woolf2021!$E$9:$E$93)+63.1579*EXP(-0.19*BF$58))/(Fperm_SI_Woolf2021!$E$9:$E$93-BF$58))*(BF$58-Fperm_SI_Woolf2021!$E$9:$E$93)/10))),Fperm_SI_Woolf2021!$D$9:$D$93)*BF$57+INTERCEPT(Fperm_SI_Woolf2021!$F$9:$F$93*EXP(-Fperm_SI_Woolf2021!$I$9:$I$93*$C119*IF(BF$58=Fperm_SI_Woolf2021!$E$9:$E$93,1,EXP(LN((1.1*(Fperm_SI_Woolf2021!$E$9:$E$93-BF$58)-63.1579*EXP(-0.19*Fperm_SI_Woolf2021!$E$9:$E$93)+63.1579*EXP(-0.19*BF$58))/(Fperm_SI_Woolf2021!$E$9:$E$93-BF$58))*(BF$58-Fperm_SI_Woolf2021!$E$9:$E$93)/10))) + Fperm_SI_Woolf2021!$G$9:$G$93*EXP(-Fperm_SI_Woolf2021!$J$9:$J$93*$C119*IF(BF$58=Fperm_SI_Woolf2021!$E$9:$E$93,1,EXP(LN((1.1*(Fperm_SI_Woolf2021!$E$9:$E$93-BF$58)-63.1579*EXP(-0.19*Fperm_SI_Woolf2021!$E$9:$E$93)+63.1579*EXP(-0.19*BF$58))/(Fperm_SI_Woolf2021!$E$9:$E$93-BF$58))*(BF$58-Fperm_SI_Woolf2021!$E$9:$E$93)/10))) + Fperm_SI_Woolf2021!$H$9:$H$93*EXP(-Fperm_SI_Woolf2021!$K$9:$K$93*$C119*IF(BF$58=Fperm_SI_Woolf2021!$E$9:$E$93,1,EXP(LN((1.1*(Fperm_SI_Woolf2021!$E$9:$E$93-BF$58)-63.1579*EXP(-0.19*Fperm_SI_Woolf2021!$E$9:$E$93)+63.1579*EXP(-0.19*BF$58))/(Fperm_SI_Woolf2021!$E$9:$E$93-BF$58))*(BF$58-Fperm_SI_Woolf2021!$E$9:$E$93)/10))),Fperm_SI_Woolf2021!$D$9:$D$93))</f>
        <v>0.22797133711124776</v>
      </c>
      <c r="BG119" s="51" cm="1">
        <f t="array" ref="BG119">MIN(1,SLOPE(Fperm_SI_Woolf2021!$F$9:$F$93*EXP(-Fperm_SI_Woolf2021!$I$9:$I$93*$C119*IF(BG$58=Fperm_SI_Woolf2021!$E$9:$E$93,1,EXP(LN((1.1*(Fperm_SI_Woolf2021!$E$9:$E$93-BG$58)-63.1579*EXP(-0.19*Fperm_SI_Woolf2021!$E$9:$E$93)+63.1579*EXP(-0.19*BG$58))/(Fperm_SI_Woolf2021!$E$9:$E$93-BG$58))*(BG$58-Fperm_SI_Woolf2021!$E$9:$E$93)/10))) + Fperm_SI_Woolf2021!$G$9:$G$93*EXP(-Fperm_SI_Woolf2021!$J$9:$J$93*$C119*IF(BG$58=Fperm_SI_Woolf2021!$E$9:$E$93,1,EXP(LN((1.1*(Fperm_SI_Woolf2021!$E$9:$E$93-BG$58)-63.1579*EXP(-0.19*Fperm_SI_Woolf2021!$E$9:$E$93)+63.1579*EXP(-0.19*BG$58))/(Fperm_SI_Woolf2021!$E$9:$E$93-BG$58))*(BG$58-Fperm_SI_Woolf2021!$E$9:$E$93)/10))) + Fperm_SI_Woolf2021!$H$9:$H$93*EXP(-Fperm_SI_Woolf2021!$K$9:$K$93*$C119*IF(BG$58=Fperm_SI_Woolf2021!$E$9:$E$93,1,EXP(LN((1.1*(Fperm_SI_Woolf2021!$E$9:$E$93-BG$58)-63.1579*EXP(-0.19*Fperm_SI_Woolf2021!$E$9:$E$93)+63.1579*EXP(-0.19*BG$58))/(Fperm_SI_Woolf2021!$E$9:$E$93-BG$58))*(BG$58-Fperm_SI_Woolf2021!$E$9:$E$93)/10))),Fperm_SI_Woolf2021!$D$9:$D$93)*BG$57+INTERCEPT(Fperm_SI_Woolf2021!$F$9:$F$93*EXP(-Fperm_SI_Woolf2021!$I$9:$I$93*$C119*IF(BG$58=Fperm_SI_Woolf2021!$E$9:$E$93,1,EXP(LN((1.1*(Fperm_SI_Woolf2021!$E$9:$E$93-BG$58)-63.1579*EXP(-0.19*Fperm_SI_Woolf2021!$E$9:$E$93)+63.1579*EXP(-0.19*BG$58))/(Fperm_SI_Woolf2021!$E$9:$E$93-BG$58))*(BG$58-Fperm_SI_Woolf2021!$E$9:$E$93)/10))) + Fperm_SI_Woolf2021!$G$9:$G$93*EXP(-Fperm_SI_Woolf2021!$J$9:$J$93*$C119*IF(BG$58=Fperm_SI_Woolf2021!$E$9:$E$93,1,EXP(LN((1.1*(Fperm_SI_Woolf2021!$E$9:$E$93-BG$58)-63.1579*EXP(-0.19*Fperm_SI_Woolf2021!$E$9:$E$93)+63.1579*EXP(-0.19*BG$58))/(Fperm_SI_Woolf2021!$E$9:$E$93-BG$58))*(BG$58-Fperm_SI_Woolf2021!$E$9:$E$93)/10))) + Fperm_SI_Woolf2021!$H$9:$H$93*EXP(-Fperm_SI_Woolf2021!$K$9:$K$93*$C119*IF(BG$58=Fperm_SI_Woolf2021!$E$9:$E$93,1,EXP(LN((1.1*(Fperm_SI_Woolf2021!$E$9:$E$93-BG$58)-63.1579*EXP(-0.19*Fperm_SI_Woolf2021!$E$9:$E$93)+63.1579*EXP(-0.19*BG$58))/(Fperm_SI_Woolf2021!$E$9:$E$93-BG$58))*(BG$58-Fperm_SI_Woolf2021!$E$9:$E$93)/10))),Fperm_SI_Woolf2021!$D$9:$D$93))</f>
        <v>0.2093498044611479</v>
      </c>
      <c r="BH119" s="51" cm="1">
        <f t="array" ref="BH119">MIN(1,SLOPE(Fperm_SI_Woolf2021!$F$9:$F$93*EXP(-Fperm_SI_Woolf2021!$I$9:$I$93*$C119*IF(BH$58=Fperm_SI_Woolf2021!$E$9:$E$93,1,EXP(LN((1.1*(Fperm_SI_Woolf2021!$E$9:$E$93-BH$58)-63.1579*EXP(-0.19*Fperm_SI_Woolf2021!$E$9:$E$93)+63.1579*EXP(-0.19*BH$58))/(Fperm_SI_Woolf2021!$E$9:$E$93-BH$58))*(BH$58-Fperm_SI_Woolf2021!$E$9:$E$93)/10))) + Fperm_SI_Woolf2021!$G$9:$G$93*EXP(-Fperm_SI_Woolf2021!$J$9:$J$93*$C119*IF(BH$58=Fperm_SI_Woolf2021!$E$9:$E$93,1,EXP(LN((1.1*(Fperm_SI_Woolf2021!$E$9:$E$93-BH$58)-63.1579*EXP(-0.19*Fperm_SI_Woolf2021!$E$9:$E$93)+63.1579*EXP(-0.19*BH$58))/(Fperm_SI_Woolf2021!$E$9:$E$93-BH$58))*(BH$58-Fperm_SI_Woolf2021!$E$9:$E$93)/10))) + Fperm_SI_Woolf2021!$H$9:$H$93*EXP(-Fperm_SI_Woolf2021!$K$9:$K$93*$C119*IF(BH$58=Fperm_SI_Woolf2021!$E$9:$E$93,1,EXP(LN((1.1*(Fperm_SI_Woolf2021!$E$9:$E$93-BH$58)-63.1579*EXP(-0.19*Fperm_SI_Woolf2021!$E$9:$E$93)+63.1579*EXP(-0.19*BH$58))/(Fperm_SI_Woolf2021!$E$9:$E$93-BH$58))*(BH$58-Fperm_SI_Woolf2021!$E$9:$E$93)/10))),Fperm_SI_Woolf2021!$D$9:$D$93)*BH$57+INTERCEPT(Fperm_SI_Woolf2021!$F$9:$F$93*EXP(-Fperm_SI_Woolf2021!$I$9:$I$93*$C119*IF(BH$58=Fperm_SI_Woolf2021!$E$9:$E$93,1,EXP(LN((1.1*(Fperm_SI_Woolf2021!$E$9:$E$93-BH$58)-63.1579*EXP(-0.19*Fperm_SI_Woolf2021!$E$9:$E$93)+63.1579*EXP(-0.19*BH$58))/(Fperm_SI_Woolf2021!$E$9:$E$93-BH$58))*(BH$58-Fperm_SI_Woolf2021!$E$9:$E$93)/10))) + Fperm_SI_Woolf2021!$G$9:$G$93*EXP(-Fperm_SI_Woolf2021!$J$9:$J$93*$C119*IF(BH$58=Fperm_SI_Woolf2021!$E$9:$E$93,1,EXP(LN((1.1*(Fperm_SI_Woolf2021!$E$9:$E$93-BH$58)-63.1579*EXP(-0.19*Fperm_SI_Woolf2021!$E$9:$E$93)+63.1579*EXP(-0.19*BH$58))/(Fperm_SI_Woolf2021!$E$9:$E$93-BH$58))*(BH$58-Fperm_SI_Woolf2021!$E$9:$E$93)/10))) + Fperm_SI_Woolf2021!$H$9:$H$93*EXP(-Fperm_SI_Woolf2021!$K$9:$K$93*$C119*IF(BH$58=Fperm_SI_Woolf2021!$E$9:$E$93,1,EXP(LN((1.1*(Fperm_SI_Woolf2021!$E$9:$E$93-BH$58)-63.1579*EXP(-0.19*Fperm_SI_Woolf2021!$E$9:$E$93)+63.1579*EXP(-0.19*BH$58))/(Fperm_SI_Woolf2021!$E$9:$E$93-BH$58))*(BH$58-Fperm_SI_Woolf2021!$E$9:$E$93)/10))),Fperm_SI_Woolf2021!$D$9:$D$93))</f>
        <v>0.19072827181104801</v>
      </c>
      <c r="BI119" s="51" cm="1">
        <f t="array" ref="BI119">MIN(1,SLOPE(Fperm_SI_Woolf2021!$F$9:$F$93*EXP(-Fperm_SI_Woolf2021!$I$9:$I$93*$C119*IF(BI$58=Fperm_SI_Woolf2021!$E$9:$E$93,1,EXP(LN((1.1*(Fperm_SI_Woolf2021!$E$9:$E$93-BI$58)-63.1579*EXP(-0.19*Fperm_SI_Woolf2021!$E$9:$E$93)+63.1579*EXP(-0.19*BI$58))/(Fperm_SI_Woolf2021!$E$9:$E$93-BI$58))*(BI$58-Fperm_SI_Woolf2021!$E$9:$E$93)/10))) + Fperm_SI_Woolf2021!$G$9:$G$93*EXP(-Fperm_SI_Woolf2021!$J$9:$J$93*$C119*IF(BI$58=Fperm_SI_Woolf2021!$E$9:$E$93,1,EXP(LN((1.1*(Fperm_SI_Woolf2021!$E$9:$E$93-BI$58)-63.1579*EXP(-0.19*Fperm_SI_Woolf2021!$E$9:$E$93)+63.1579*EXP(-0.19*BI$58))/(Fperm_SI_Woolf2021!$E$9:$E$93-BI$58))*(BI$58-Fperm_SI_Woolf2021!$E$9:$E$93)/10))) + Fperm_SI_Woolf2021!$H$9:$H$93*EXP(-Fperm_SI_Woolf2021!$K$9:$K$93*$C119*IF(BI$58=Fperm_SI_Woolf2021!$E$9:$E$93,1,EXP(LN((1.1*(Fperm_SI_Woolf2021!$E$9:$E$93-BI$58)-63.1579*EXP(-0.19*Fperm_SI_Woolf2021!$E$9:$E$93)+63.1579*EXP(-0.19*BI$58))/(Fperm_SI_Woolf2021!$E$9:$E$93-BI$58))*(BI$58-Fperm_SI_Woolf2021!$E$9:$E$93)/10))),Fperm_SI_Woolf2021!$D$9:$D$93)*BI$57+INTERCEPT(Fperm_SI_Woolf2021!$F$9:$F$93*EXP(-Fperm_SI_Woolf2021!$I$9:$I$93*$C119*IF(BI$58=Fperm_SI_Woolf2021!$E$9:$E$93,1,EXP(LN((1.1*(Fperm_SI_Woolf2021!$E$9:$E$93-BI$58)-63.1579*EXP(-0.19*Fperm_SI_Woolf2021!$E$9:$E$93)+63.1579*EXP(-0.19*BI$58))/(Fperm_SI_Woolf2021!$E$9:$E$93-BI$58))*(BI$58-Fperm_SI_Woolf2021!$E$9:$E$93)/10))) + Fperm_SI_Woolf2021!$G$9:$G$93*EXP(-Fperm_SI_Woolf2021!$J$9:$J$93*$C119*IF(BI$58=Fperm_SI_Woolf2021!$E$9:$E$93,1,EXP(LN((1.1*(Fperm_SI_Woolf2021!$E$9:$E$93-BI$58)-63.1579*EXP(-0.19*Fperm_SI_Woolf2021!$E$9:$E$93)+63.1579*EXP(-0.19*BI$58))/(Fperm_SI_Woolf2021!$E$9:$E$93-BI$58))*(BI$58-Fperm_SI_Woolf2021!$E$9:$E$93)/10))) + Fperm_SI_Woolf2021!$H$9:$H$93*EXP(-Fperm_SI_Woolf2021!$K$9:$K$93*$C119*IF(BI$58=Fperm_SI_Woolf2021!$E$9:$E$93,1,EXP(LN((1.1*(Fperm_SI_Woolf2021!$E$9:$E$93-BI$58)-63.1579*EXP(-0.19*Fperm_SI_Woolf2021!$E$9:$E$93)+63.1579*EXP(-0.19*BI$58))/(Fperm_SI_Woolf2021!$E$9:$E$93-BI$58))*(BI$58-Fperm_SI_Woolf2021!$E$9:$E$93)/10))),Fperm_SI_Woolf2021!$D$9:$D$93))</f>
        <v>0.17210673916094815</v>
      </c>
      <c r="BJ119" s="51" cm="1">
        <f t="array" ref="BJ119">MIN(1,SLOPE(Fperm_SI_Woolf2021!$F$9:$F$93*EXP(-Fperm_SI_Woolf2021!$I$9:$I$93*$C119*IF(BJ$58=Fperm_SI_Woolf2021!$E$9:$E$93,1,EXP(LN((1.1*(Fperm_SI_Woolf2021!$E$9:$E$93-BJ$58)-63.1579*EXP(-0.19*Fperm_SI_Woolf2021!$E$9:$E$93)+63.1579*EXP(-0.19*BJ$58))/(Fperm_SI_Woolf2021!$E$9:$E$93-BJ$58))*(BJ$58-Fperm_SI_Woolf2021!$E$9:$E$93)/10))) + Fperm_SI_Woolf2021!$G$9:$G$93*EXP(-Fperm_SI_Woolf2021!$J$9:$J$93*$C119*IF(BJ$58=Fperm_SI_Woolf2021!$E$9:$E$93,1,EXP(LN((1.1*(Fperm_SI_Woolf2021!$E$9:$E$93-BJ$58)-63.1579*EXP(-0.19*Fperm_SI_Woolf2021!$E$9:$E$93)+63.1579*EXP(-0.19*BJ$58))/(Fperm_SI_Woolf2021!$E$9:$E$93-BJ$58))*(BJ$58-Fperm_SI_Woolf2021!$E$9:$E$93)/10))) + Fperm_SI_Woolf2021!$H$9:$H$93*EXP(-Fperm_SI_Woolf2021!$K$9:$K$93*$C119*IF(BJ$58=Fperm_SI_Woolf2021!$E$9:$E$93,1,EXP(LN((1.1*(Fperm_SI_Woolf2021!$E$9:$E$93-BJ$58)-63.1579*EXP(-0.19*Fperm_SI_Woolf2021!$E$9:$E$93)+63.1579*EXP(-0.19*BJ$58))/(Fperm_SI_Woolf2021!$E$9:$E$93-BJ$58))*(BJ$58-Fperm_SI_Woolf2021!$E$9:$E$93)/10))),Fperm_SI_Woolf2021!$D$9:$D$93)*BJ$57+INTERCEPT(Fperm_SI_Woolf2021!$F$9:$F$93*EXP(-Fperm_SI_Woolf2021!$I$9:$I$93*$C119*IF(BJ$58=Fperm_SI_Woolf2021!$E$9:$E$93,1,EXP(LN((1.1*(Fperm_SI_Woolf2021!$E$9:$E$93-BJ$58)-63.1579*EXP(-0.19*Fperm_SI_Woolf2021!$E$9:$E$93)+63.1579*EXP(-0.19*BJ$58))/(Fperm_SI_Woolf2021!$E$9:$E$93-BJ$58))*(BJ$58-Fperm_SI_Woolf2021!$E$9:$E$93)/10))) + Fperm_SI_Woolf2021!$G$9:$G$93*EXP(-Fperm_SI_Woolf2021!$J$9:$J$93*$C119*IF(BJ$58=Fperm_SI_Woolf2021!$E$9:$E$93,1,EXP(LN((1.1*(Fperm_SI_Woolf2021!$E$9:$E$93-BJ$58)-63.1579*EXP(-0.19*Fperm_SI_Woolf2021!$E$9:$E$93)+63.1579*EXP(-0.19*BJ$58))/(Fperm_SI_Woolf2021!$E$9:$E$93-BJ$58))*(BJ$58-Fperm_SI_Woolf2021!$E$9:$E$93)/10))) + Fperm_SI_Woolf2021!$H$9:$H$93*EXP(-Fperm_SI_Woolf2021!$K$9:$K$93*$C119*IF(BJ$58=Fperm_SI_Woolf2021!$E$9:$E$93,1,EXP(LN((1.1*(Fperm_SI_Woolf2021!$E$9:$E$93-BJ$58)-63.1579*EXP(-0.19*Fperm_SI_Woolf2021!$E$9:$E$93)+63.1579*EXP(-0.19*BJ$58))/(Fperm_SI_Woolf2021!$E$9:$E$93-BJ$58))*(BJ$58-Fperm_SI_Woolf2021!$E$9:$E$93)/10))),Fperm_SI_Woolf2021!$D$9:$D$93))</f>
        <v>0.15348520651084829</v>
      </c>
      <c r="BK119" s="51" cm="1">
        <f t="array" ref="BK119">MIN(1,SLOPE(Fperm_SI_Woolf2021!$F$9:$F$93*EXP(-Fperm_SI_Woolf2021!$I$9:$I$93*$C119*IF(BK$58=Fperm_SI_Woolf2021!$E$9:$E$93,1,EXP(LN((1.1*(Fperm_SI_Woolf2021!$E$9:$E$93-BK$58)-63.1579*EXP(-0.19*Fperm_SI_Woolf2021!$E$9:$E$93)+63.1579*EXP(-0.19*BK$58))/(Fperm_SI_Woolf2021!$E$9:$E$93-BK$58))*(BK$58-Fperm_SI_Woolf2021!$E$9:$E$93)/10))) + Fperm_SI_Woolf2021!$G$9:$G$93*EXP(-Fperm_SI_Woolf2021!$J$9:$J$93*$C119*IF(BK$58=Fperm_SI_Woolf2021!$E$9:$E$93,1,EXP(LN((1.1*(Fperm_SI_Woolf2021!$E$9:$E$93-BK$58)-63.1579*EXP(-0.19*Fperm_SI_Woolf2021!$E$9:$E$93)+63.1579*EXP(-0.19*BK$58))/(Fperm_SI_Woolf2021!$E$9:$E$93-BK$58))*(BK$58-Fperm_SI_Woolf2021!$E$9:$E$93)/10))) + Fperm_SI_Woolf2021!$H$9:$H$93*EXP(-Fperm_SI_Woolf2021!$K$9:$K$93*$C119*IF(BK$58=Fperm_SI_Woolf2021!$E$9:$E$93,1,EXP(LN((1.1*(Fperm_SI_Woolf2021!$E$9:$E$93-BK$58)-63.1579*EXP(-0.19*Fperm_SI_Woolf2021!$E$9:$E$93)+63.1579*EXP(-0.19*BK$58))/(Fperm_SI_Woolf2021!$E$9:$E$93-BK$58))*(BK$58-Fperm_SI_Woolf2021!$E$9:$E$93)/10))),Fperm_SI_Woolf2021!$D$9:$D$93)*BK$57+INTERCEPT(Fperm_SI_Woolf2021!$F$9:$F$93*EXP(-Fperm_SI_Woolf2021!$I$9:$I$93*$C119*IF(BK$58=Fperm_SI_Woolf2021!$E$9:$E$93,1,EXP(LN((1.1*(Fperm_SI_Woolf2021!$E$9:$E$93-BK$58)-63.1579*EXP(-0.19*Fperm_SI_Woolf2021!$E$9:$E$93)+63.1579*EXP(-0.19*BK$58))/(Fperm_SI_Woolf2021!$E$9:$E$93-BK$58))*(BK$58-Fperm_SI_Woolf2021!$E$9:$E$93)/10))) + Fperm_SI_Woolf2021!$G$9:$G$93*EXP(-Fperm_SI_Woolf2021!$J$9:$J$93*$C119*IF(BK$58=Fperm_SI_Woolf2021!$E$9:$E$93,1,EXP(LN((1.1*(Fperm_SI_Woolf2021!$E$9:$E$93-BK$58)-63.1579*EXP(-0.19*Fperm_SI_Woolf2021!$E$9:$E$93)+63.1579*EXP(-0.19*BK$58))/(Fperm_SI_Woolf2021!$E$9:$E$93-BK$58))*(BK$58-Fperm_SI_Woolf2021!$E$9:$E$93)/10))) + Fperm_SI_Woolf2021!$H$9:$H$93*EXP(-Fperm_SI_Woolf2021!$K$9:$K$93*$C119*IF(BK$58=Fperm_SI_Woolf2021!$E$9:$E$93,1,EXP(LN((1.1*(Fperm_SI_Woolf2021!$E$9:$E$93-BK$58)-63.1579*EXP(-0.19*Fperm_SI_Woolf2021!$E$9:$E$93)+63.1579*EXP(-0.19*BK$58))/(Fperm_SI_Woolf2021!$E$9:$E$93-BK$58))*(BK$58-Fperm_SI_Woolf2021!$E$9:$E$93)/10))),Fperm_SI_Woolf2021!$D$9:$D$93))</f>
        <v>0.13486367386074838</v>
      </c>
      <c r="BL119" s="51" cm="1">
        <f t="array" ref="BL119">MIN(1,SLOPE(Fperm_SI_Woolf2021!$F$9:$F$93*EXP(-Fperm_SI_Woolf2021!$I$9:$I$93*$C119*IF(BL$58=Fperm_SI_Woolf2021!$E$9:$E$93,1,EXP(LN((1.1*(Fperm_SI_Woolf2021!$E$9:$E$93-BL$58)-63.1579*EXP(-0.19*Fperm_SI_Woolf2021!$E$9:$E$93)+63.1579*EXP(-0.19*BL$58))/(Fperm_SI_Woolf2021!$E$9:$E$93-BL$58))*(BL$58-Fperm_SI_Woolf2021!$E$9:$E$93)/10))) + Fperm_SI_Woolf2021!$G$9:$G$93*EXP(-Fperm_SI_Woolf2021!$J$9:$J$93*$C119*IF(BL$58=Fperm_SI_Woolf2021!$E$9:$E$93,1,EXP(LN((1.1*(Fperm_SI_Woolf2021!$E$9:$E$93-BL$58)-63.1579*EXP(-0.19*Fperm_SI_Woolf2021!$E$9:$E$93)+63.1579*EXP(-0.19*BL$58))/(Fperm_SI_Woolf2021!$E$9:$E$93-BL$58))*(BL$58-Fperm_SI_Woolf2021!$E$9:$E$93)/10))) + Fperm_SI_Woolf2021!$H$9:$H$93*EXP(-Fperm_SI_Woolf2021!$K$9:$K$93*$C119*IF(BL$58=Fperm_SI_Woolf2021!$E$9:$E$93,1,EXP(LN((1.1*(Fperm_SI_Woolf2021!$E$9:$E$93-BL$58)-63.1579*EXP(-0.19*Fperm_SI_Woolf2021!$E$9:$E$93)+63.1579*EXP(-0.19*BL$58))/(Fperm_SI_Woolf2021!$E$9:$E$93-BL$58))*(BL$58-Fperm_SI_Woolf2021!$E$9:$E$93)/10))),Fperm_SI_Woolf2021!$D$9:$D$93)*BL$57+INTERCEPT(Fperm_SI_Woolf2021!$F$9:$F$93*EXP(-Fperm_SI_Woolf2021!$I$9:$I$93*$C119*IF(BL$58=Fperm_SI_Woolf2021!$E$9:$E$93,1,EXP(LN((1.1*(Fperm_SI_Woolf2021!$E$9:$E$93-BL$58)-63.1579*EXP(-0.19*Fperm_SI_Woolf2021!$E$9:$E$93)+63.1579*EXP(-0.19*BL$58))/(Fperm_SI_Woolf2021!$E$9:$E$93-BL$58))*(BL$58-Fperm_SI_Woolf2021!$E$9:$E$93)/10))) + Fperm_SI_Woolf2021!$G$9:$G$93*EXP(-Fperm_SI_Woolf2021!$J$9:$J$93*$C119*IF(BL$58=Fperm_SI_Woolf2021!$E$9:$E$93,1,EXP(LN((1.1*(Fperm_SI_Woolf2021!$E$9:$E$93-BL$58)-63.1579*EXP(-0.19*Fperm_SI_Woolf2021!$E$9:$E$93)+63.1579*EXP(-0.19*BL$58))/(Fperm_SI_Woolf2021!$E$9:$E$93-BL$58))*(BL$58-Fperm_SI_Woolf2021!$E$9:$E$93)/10))) + Fperm_SI_Woolf2021!$H$9:$H$93*EXP(-Fperm_SI_Woolf2021!$K$9:$K$93*$C119*IF(BL$58=Fperm_SI_Woolf2021!$E$9:$E$93,1,EXP(LN((1.1*(Fperm_SI_Woolf2021!$E$9:$E$93-BL$58)-63.1579*EXP(-0.19*Fperm_SI_Woolf2021!$E$9:$E$93)+63.1579*EXP(-0.19*BL$58))/(Fperm_SI_Woolf2021!$E$9:$E$93-BL$58))*(BL$58-Fperm_SI_Woolf2021!$E$9:$E$93)/10))),Fperm_SI_Woolf2021!$D$9:$D$93))</f>
        <v>0.35128467186645856</v>
      </c>
      <c r="BM119" s="51" cm="1">
        <f t="array" ref="BM119">MIN(1,SLOPE(Fperm_SI_Woolf2021!$F$9:$F$93*EXP(-Fperm_SI_Woolf2021!$I$9:$I$93*$C119*IF(BM$58=Fperm_SI_Woolf2021!$E$9:$E$93,1,EXP(LN((1.1*(Fperm_SI_Woolf2021!$E$9:$E$93-BM$58)-63.1579*EXP(-0.19*Fperm_SI_Woolf2021!$E$9:$E$93)+63.1579*EXP(-0.19*BM$58))/(Fperm_SI_Woolf2021!$E$9:$E$93-BM$58))*(BM$58-Fperm_SI_Woolf2021!$E$9:$E$93)/10))) + Fperm_SI_Woolf2021!$G$9:$G$93*EXP(-Fperm_SI_Woolf2021!$J$9:$J$93*$C119*IF(BM$58=Fperm_SI_Woolf2021!$E$9:$E$93,1,EXP(LN((1.1*(Fperm_SI_Woolf2021!$E$9:$E$93-BM$58)-63.1579*EXP(-0.19*Fperm_SI_Woolf2021!$E$9:$E$93)+63.1579*EXP(-0.19*BM$58))/(Fperm_SI_Woolf2021!$E$9:$E$93-BM$58))*(BM$58-Fperm_SI_Woolf2021!$E$9:$E$93)/10))) + Fperm_SI_Woolf2021!$H$9:$H$93*EXP(-Fperm_SI_Woolf2021!$K$9:$K$93*$C119*IF(BM$58=Fperm_SI_Woolf2021!$E$9:$E$93,1,EXP(LN((1.1*(Fperm_SI_Woolf2021!$E$9:$E$93-BM$58)-63.1579*EXP(-0.19*Fperm_SI_Woolf2021!$E$9:$E$93)+63.1579*EXP(-0.19*BM$58))/(Fperm_SI_Woolf2021!$E$9:$E$93-BM$58))*(BM$58-Fperm_SI_Woolf2021!$E$9:$E$93)/10))),Fperm_SI_Woolf2021!$D$9:$D$93)*BM$57+INTERCEPT(Fperm_SI_Woolf2021!$F$9:$F$93*EXP(-Fperm_SI_Woolf2021!$I$9:$I$93*$C119*IF(BM$58=Fperm_SI_Woolf2021!$E$9:$E$93,1,EXP(LN((1.1*(Fperm_SI_Woolf2021!$E$9:$E$93-BM$58)-63.1579*EXP(-0.19*Fperm_SI_Woolf2021!$E$9:$E$93)+63.1579*EXP(-0.19*BM$58))/(Fperm_SI_Woolf2021!$E$9:$E$93-BM$58))*(BM$58-Fperm_SI_Woolf2021!$E$9:$E$93)/10))) + Fperm_SI_Woolf2021!$G$9:$G$93*EXP(-Fperm_SI_Woolf2021!$J$9:$J$93*$C119*IF(BM$58=Fperm_SI_Woolf2021!$E$9:$E$93,1,EXP(LN((1.1*(Fperm_SI_Woolf2021!$E$9:$E$93-BM$58)-63.1579*EXP(-0.19*Fperm_SI_Woolf2021!$E$9:$E$93)+63.1579*EXP(-0.19*BM$58))/(Fperm_SI_Woolf2021!$E$9:$E$93-BM$58))*(BM$58-Fperm_SI_Woolf2021!$E$9:$E$93)/10))) + Fperm_SI_Woolf2021!$H$9:$H$93*EXP(-Fperm_SI_Woolf2021!$K$9:$K$93*$C119*IF(BM$58=Fperm_SI_Woolf2021!$E$9:$E$93,1,EXP(LN((1.1*(Fperm_SI_Woolf2021!$E$9:$E$93-BM$58)-63.1579*EXP(-0.19*Fperm_SI_Woolf2021!$E$9:$E$93)+63.1579*EXP(-0.19*BM$58))/(Fperm_SI_Woolf2021!$E$9:$E$93-BM$58))*(BM$58-Fperm_SI_Woolf2021!$E$9:$E$93)/10))),Fperm_SI_Woolf2021!$D$9:$D$93))</f>
        <v>0.3346439263860424</v>
      </c>
      <c r="BN119" s="51" cm="1">
        <f t="array" ref="BN119">MIN(1,SLOPE(Fperm_SI_Woolf2021!$F$9:$F$93*EXP(-Fperm_SI_Woolf2021!$I$9:$I$93*$C119*IF(BN$58=Fperm_SI_Woolf2021!$E$9:$E$93,1,EXP(LN((1.1*(Fperm_SI_Woolf2021!$E$9:$E$93-BN$58)-63.1579*EXP(-0.19*Fperm_SI_Woolf2021!$E$9:$E$93)+63.1579*EXP(-0.19*BN$58))/(Fperm_SI_Woolf2021!$E$9:$E$93-BN$58))*(BN$58-Fperm_SI_Woolf2021!$E$9:$E$93)/10))) + Fperm_SI_Woolf2021!$G$9:$G$93*EXP(-Fperm_SI_Woolf2021!$J$9:$J$93*$C119*IF(BN$58=Fperm_SI_Woolf2021!$E$9:$E$93,1,EXP(LN((1.1*(Fperm_SI_Woolf2021!$E$9:$E$93-BN$58)-63.1579*EXP(-0.19*Fperm_SI_Woolf2021!$E$9:$E$93)+63.1579*EXP(-0.19*BN$58))/(Fperm_SI_Woolf2021!$E$9:$E$93-BN$58))*(BN$58-Fperm_SI_Woolf2021!$E$9:$E$93)/10))) + Fperm_SI_Woolf2021!$H$9:$H$93*EXP(-Fperm_SI_Woolf2021!$K$9:$K$93*$C119*IF(BN$58=Fperm_SI_Woolf2021!$E$9:$E$93,1,EXP(LN((1.1*(Fperm_SI_Woolf2021!$E$9:$E$93-BN$58)-63.1579*EXP(-0.19*Fperm_SI_Woolf2021!$E$9:$E$93)+63.1579*EXP(-0.19*BN$58))/(Fperm_SI_Woolf2021!$E$9:$E$93-BN$58))*(BN$58-Fperm_SI_Woolf2021!$E$9:$E$93)/10))),Fperm_SI_Woolf2021!$D$9:$D$93)*BN$57+INTERCEPT(Fperm_SI_Woolf2021!$F$9:$F$93*EXP(-Fperm_SI_Woolf2021!$I$9:$I$93*$C119*IF(BN$58=Fperm_SI_Woolf2021!$E$9:$E$93,1,EXP(LN((1.1*(Fperm_SI_Woolf2021!$E$9:$E$93-BN$58)-63.1579*EXP(-0.19*Fperm_SI_Woolf2021!$E$9:$E$93)+63.1579*EXP(-0.19*BN$58))/(Fperm_SI_Woolf2021!$E$9:$E$93-BN$58))*(BN$58-Fperm_SI_Woolf2021!$E$9:$E$93)/10))) + Fperm_SI_Woolf2021!$G$9:$G$93*EXP(-Fperm_SI_Woolf2021!$J$9:$J$93*$C119*IF(BN$58=Fperm_SI_Woolf2021!$E$9:$E$93,1,EXP(LN((1.1*(Fperm_SI_Woolf2021!$E$9:$E$93-BN$58)-63.1579*EXP(-0.19*Fperm_SI_Woolf2021!$E$9:$E$93)+63.1579*EXP(-0.19*BN$58))/(Fperm_SI_Woolf2021!$E$9:$E$93-BN$58))*(BN$58-Fperm_SI_Woolf2021!$E$9:$E$93)/10))) + Fperm_SI_Woolf2021!$H$9:$H$93*EXP(-Fperm_SI_Woolf2021!$K$9:$K$93*$C119*IF(BN$58=Fperm_SI_Woolf2021!$E$9:$E$93,1,EXP(LN((1.1*(Fperm_SI_Woolf2021!$E$9:$E$93-BN$58)-63.1579*EXP(-0.19*Fperm_SI_Woolf2021!$E$9:$E$93)+63.1579*EXP(-0.19*BN$58))/(Fperm_SI_Woolf2021!$E$9:$E$93-BN$58))*(BN$58-Fperm_SI_Woolf2021!$E$9:$E$93)/10))),Fperm_SI_Woolf2021!$D$9:$D$93))</f>
        <v>0.31800318090562629</v>
      </c>
      <c r="BO119" s="51" cm="1">
        <f t="array" ref="BO119">MIN(1,SLOPE(Fperm_SI_Woolf2021!$F$9:$F$93*EXP(-Fperm_SI_Woolf2021!$I$9:$I$93*$C119*IF(BO$58=Fperm_SI_Woolf2021!$E$9:$E$93,1,EXP(LN((1.1*(Fperm_SI_Woolf2021!$E$9:$E$93-BO$58)-63.1579*EXP(-0.19*Fperm_SI_Woolf2021!$E$9:$E$93)+63.1579*EXP(-0.19*BO$58))/(Fperm_SI_Woolf2021!$E$9:$E$93-BO$58))*(BO$58-Fperm_SI_Woolf2021!$E$9:$E$93)/10))) + Fperm_SI_Woolf2021!$G$9:$G$93*EXP(-Fperm_SI_Woolf2021!$J$9:$J$93*$C119*IF(BO$58=Fperm_SI_Woolf2021!$E$9:$E$93,1,EXP(LN((1.1*(Fperm_SI_Woolf2021!$E$9:$E$93-BO$58)-63.1579*EXP(-0.19*Fperm_SI_Woolf2021!$E$9:$E$93)+63.1579*EXP(-0.19*BO$58))/(Fperm_SI_Woolf2021!$E$9:$E$93-BO$58))*(BO$58-Fperm_SI_Woolf2021!$E$9:$E$93)/10))) + Fperm_SI_Woolf2021!$H$9:$H$93*EXP(-Fperm_SI_Woolf2021!$K$9:$K$93*$C119*IF(BO$58=Fperm_SI_Woolf2021!$E$9:$E$93,1,EXP(LN((1.1*(Fperm_SI_Woolf2021!$E$9:$E$93-BO$58)-63.1579*EXP(-0.19*Fperm_SI_Woolf2021!$E$9:$E$93)+63.1579*EXP(-0.19*BO$58))/(Fperm_SI_Woolf2021!$E$9:$E$93-BO$58))*(BO$58-Fperm_SI_Woolf2021!$E$9:$E$93)/10))),Fperm_SI_Woolf2021!$D$9:$D$93)*BO$57+INTERCEPT(Fperm_SI_Woolf2021!$F$9:$F$93*EXP(-Fperm_SI_Woolf2021!$I$9:$I$93*$C119*IF(BO$58=Fperm_SI_Woolf2021!$E$9:$E$93,1,EXP(LN((1.1*(Fperm_SI_Woolf2021!$E$9:$E$93-BO$58)-63.1579*EXP(-0.19*Fperm_SI_Woolf2021!$E$9:$E$93)+63.1579*EXP(-0.19*BO$58))/(Fperm_SI_Woolf2021!$E$9:$E$93-BO$58))*(BO$58-Fperm_SI_Woolf2021!$E$9:$E$93)/10))) + Fperm_SI_Woolf2021!$G$9:$G$93*EXP(-Fperm_SI_Woolf2021!$J$9:$J$93*$C119*IF(BO$58=Fperm_SI_Woolf2021!$E$9:$E$93,1,EXP(LN((1.1*(Fperm_SI_Woolf2021!$E$9:$E$93-BO$58)-63.1579*EXP(-0.19*Fperm_SI_Woolf2021!$E$9:$E$93)+63.1579*EXP(-0.19*BO$58))/(Fperm_SI_Woolf2021!$E$9:$E$93-BO$58))*(BO$58-Fperm_SI_Woolf2021!$E$9:$E$93)/10))) + Fperm_SI_Woolf2021!$H$9:$H$93*EXP(-Fperm_SI_Woolf2021!$K$9:$K$93*$C119*IF(BO$58=Fperm_SI_Woolf2021!$E$9:$E$93,1,EXP(LN((1.1*(Fperm_SI_Woolf2021!$E$9:$E$93-BO$58)-63.1579*EXP(-0.19*Fperm_SI_Woolf2021!$E$9:$E$93)+63.1579*EXP(-0.19*BO$58))/(Fperm_SI_Woolf2021!$E$9:$E$93-BO$58))*(BO$58-Fperm_SI_Woolf2021!$E$9:$E$93)/10))),Fperm_SI_Woolf2021!$D$9:$D$93))</f>
        <v>0.30136243542521013</v>
      </c>
      <c r="BP119" s="51" cm="1">
        <f t="array" ref="BP119">MIN(1,SLOPE(Fperm_SI_Woolf2021!$F$9:$F$93*EXP(-Fperm_SI_Woolf2021!$I$9:$I$93*$C119*IF(BP$58=Fperm_SI_Woolf2021!$E$9:$E$93,1,EXP(LN((1.1*(Fperm_SI_Woolf2021!$E$9:$E$93-BP$58)-63.1579*EXP(-0.19*Fperm_SI_Woolf2021!$E$9:$E$93)+63.1579*EXP(-0.19*BP$58))/(Fperm_SI_Woolf2021!$E$9:$E$93-BP$58))*(BP$58-Fperm_SI_Woolf2021!$E$9:$E$93)/10))) + Fperm_SI_Woolf2021!$G$9:$G$93*EXP(-Fperm_SI_Woolf2021!$J$9:$J$93*$C119*IF(BP$58=Fperm_SI_Woolf2021!$E$9:$E$93,1,EXP(LN((1.1*(Fperm_SI_Woolf2021!$E$9:$E$93-BP$58)-63.1579*EXP(-0.19*Fperm_SI_Woolf2021!$E$9:$E$93)+63.1579*EXP(-0.19*BP$58))/(Fperm_SI_Woolf2021!$E$9:$E$93-BP$58))*(BP$58-Fperm_SI_Woolf2021!$E$9:$E$93)/10))) + Fperm_SI_Woolf2021!$H$9:$H$93*EXP(-Fperm_SI_Woolf2021!$K$9:$K$93*$C119*IF(BP$58=Fperm_SI_Woolf2021!$E$9:$E$93,1,EXP(LN((1.1*(Fperm_SI_Woolf2021!$E$9:$E$93-BP$58)-63.1579*EXP(-0.19*Fperm_SI_Woolf2021!$E$9:$E$93)+63.1579*EXP(-0.19*BP$58))/(Fperm_SI_Woolf2021!$E$9:$E$93-BP$58))*(BP$58-Fperm_SI_Woolf2021!$E$9:$E$93)/10))),Fperm_SI_Woolf2021!$D$9:$D$93)*BP$57+INTERCEPT(Fperm_SI_Woolf2021!$F$9:$F$93*EXP(-Fperm_SI_Woolf2021!$I$9:$I$93*$C119*IF(BP$58=Fperm_SI_Woolf2021!$E$9:$E$93,1,EXP(LN((1.1*(Fperm_SI_Woolf2021!$E$9:$E$93-BP$58)-63.1579*EXP(-0.19*Fperm_SI_Woolf2021!$E$9:$E$93)+63.1579*EXP(-0.19*BP$58))/(Fperm_SI_Woolf2021!$E$9:$E$93-BP$58))*(BP$58-Fperm_SI_Woolf2021!$E$9:$E$93)/10))) + Fperm_SI_Woolf2021!$G$9:$G$93*EXP(-Fperm_SI_Woolf2021!$J$9:$J$93*$C119*IF(BP$58=Fperm_SI_Woolf2021!$E$9:$E$93,1,EXP(LN((1.1*(Fperm_SI_Woolf2021!$E$9:$E$93-BP$58)-63.1579*EXP(-0.19*Fperm_SI_Woolf2021!$E$9:$E$93)+63.1579*EXP(-0.19*BP$58))/(Fperm_SI_Woolf2021!$E$9:$E$93-BP$58))*(BP$58-Fperm_SI_Woolf2021!$E$9:$E$93)/10))) + Fperm_SI_Woolf2021!$H$9:$H$93*EXP(-Fperm_SI_Woolf2021!$K$9:$K$93*$C119*IF(BP$58=Fperm_SI_Woolf2021!$E$9:$E$93,1,EXP(LN((1.1*(Fperm_SI_Woolf2021!$E$9:$E$93-BP$58)-63.1579*EXP(-0.19*Fperm_SI_Woolf2021!$E$9:$E$93)+63.1579*EXP(-0.19*BP$58))/(Fperm_SI_Woolf2021!$E$9:$E$93-BP$58))*(BP$58-Fperm_SI_Woolf2021!$E$9:$E$93)/10))),Fperm_SI_Woolf2021!$D$9:$D$93))</f>
        <v>0.28472168994479402</v>
      </c>
      <c r="BQ119" s="51" cm="1">
        <f t="array" ref="BQ119">MIN(1,SLOPE(Fperm_SI_Woolf2021!$F$9:$F$93*EXP(-Fperm_SI_Woolf2021!$I$9:$I$93*$C119*IF(BQ$58=Fperm_SI_Woolf2021!$E$9:$E$93,1,EXP(LN((1.1*(Fperm_SI_Woolf2021!$E$9:$E$93-BQ$58)-63.1579*EXP(-0.19*Fperm_SI_Woolf2021!$E$9:$E$93)+63.1579*EXP(-0.19*BQ$58))/(Fperm_SI_Woolf2021!$E$9:$E$93-BQ$58))*(BQ$58-Fperm_SI_Woolf2021!$E$9:$E$93)/10))) + Fperm_SI_Woolf2021!$G$9:$G$93*EXP(-Fperm_SI_Woolf2021!$J$9:$J$93*$C119*IF(BQ$58=Fperm_SI_Woolf2021!$E$9:$E$93,1,EXP(LN((1.1*(Fperm_SI_Woolf2021!$E$9:$E$93-BQ$58)-63.1579*EXP(-0.19*Fperm_SI_Woolf2021!$E$9:$E$93)+63.1579*EXP(-0.19*BQ$58))/(Fperm_SI_Woolf2021!$E$9:$E$93-BQ$58))*(BQ$58-Fperm_SI_Woolf2021!$E$9:$E$93)/10))) + Fperm_SI_Woolf2021!$H$9:$H$93*EXP(-Fperm_SI_Woolf2021!$K$9:$K$93*$C119*IF(BQ$58=Fperm_SI_Woolf2021!$E$9:$E$93,1,EXP(LN((1.1*(Fperm_SI_Woolf2021!$E$9:$E$93-BQ$58)-63.1579*EXP(-0.19*Fperm_SI_Woolf2021!$E$9:$E$93)+63.1579*EXP(-0.19*BQ$58))/(Fperm_SI_Woolf2021!$E$9:$E$93-BQ$58))*(BQ$58-Fperm_SI_Woolf2021!$E$9:$E$93)/10))),Fperm_SI_Woolf2021!$D$9:$D$93)*BQ$57+INTERCEPT(Fperm_SI_Woolf2021!$F$9:$F$93*EXP(-Fperm_SI_Woolf2021!$I$9:$I$93*$C119*IF(BQ$58=Fperm_SI_Woolf2021!$E$9:$E$93,1,EXP(LN((1.1*(Fperm_SI_Woolf2021!$E$9:$E$93-BQ$58)-63.1579*EXP(-0.19*Fperm_SI_Woolf2021!$E$9:$E$93)+63.1579*EXP(-0.19*BQ$58))/(Fperm_SI_Woolf2021!$E$9:$E$93-BQ$58))*(BQ$58-Fperm_SI_Woolf2021!$E$9:$E$93)/10))) + Fperm_SI_Woolf2021!$G$9:$G$93*EXP(-Fperm_SI_Woolf2021!$J$9:$J$93*$C119*IF(BQ$58=Fperm_SI_Woolf2021!$E$9:$E$93,1,EXP(LN((1.1*(Fperm_SI_Woolf2021!$E$9:$E$93-BQ$58)-63.1579*EXP(-0.19*Fperm_SI_Woolf2021!$E$9:$E$93)+63.1579*EXP(-0.19*BQ$58))/(Fperm_SI_Woolf2021!$E$9:$E$93-BQ$58))*(BQ$58-Fperm_SI_Woolf2021!$E$9:$E$93)/10))) + Fperm_SI_Woolf2021!$H$9:$H$93*EXP(-Fperm_SI_Woolf2021!$K$9:$K$93*$C119*IF(BQ$58=Fperm_SI_Woolf2021!$E$9:$E$93,1,EXP(LN((1.1*(Fperm_SI_Woolf2021!$E$9:$E$93-BQ$58)-63.1579*EXP(-0.19*Fperm_SI_Woolf2021!$E$9:$E$93)+63.1579*EXP(-0.19*BQ$58))/(Fperm_SI_Woolf2021!$E$9:$E$93-BQ$58))*(BQ$58-Fperm_SI_Woolf2021!$E$9:$E$93)/10))),Fperm_SI_Woolf2021!$D$9:$D$93))</f>
        <v>0.26808094446437786</v>
      </c>
      <c r="BR119" s="51" cm="1">
        <f t="array" ref="BR119">MIN(1,SLOPE(Fperm_SI_Woolf2021!$F$9:$F$93*EXP(-Fperm_SI_Woolf2021!$I$9:$I$93*$C119*IF(BR$58=Fperm_SI_Woolf2021!$E$9:$E$93,1,EXP(LN((1.1*(Fperm_SI_Woolf2021!$E$9:$E$93-BR$58)-63.1579*EXP(-0.19*Fperm_SI_Woolf2021!$E$9:$E$93)+63.1579*EXP(-0.19*BR$58))/(Fperm_SI_Woolf2021!$E$9:$E$93-BR$58))*(BR$58-Fperm_SI_Woolf2021!$E$9:$E$93)/10))) + Fperm_SI_Woolf2021!$G$9:$G$93*EXP(-Fperm_SI_Woolf2021!$J$9:$J$93*$C119*IF(BR$58=Fperm_SI_Woolf2021!$E$9:$E$93,1,EXP(LN((1.1*(Fperm_SI_Woolf2021!$E$9:$E$93-BR$58)-63.1579*EXP(-0.19*Fperm_SI_Woolf2021!$E$9:$E$93)+63.1579*EXP(-0.19*BR$58))/(Fperm_SI_Woolf2021!$E$9:$E$93-BR$58))*(BR$58-Fperm_SI_Woolf2021!$E$9:$E$93)/10))) + Fperm_SI_Woolf2021!$H$9:$H$93*EXP(-Fperm_SI_Woolf2021!$K$9:$K$93*$C119*IF(BR$58=Fperm_SI_Woolf2021!$E$9:$E$93,1,EXP(LN((1.1*(Fperm_SI_Woolf2021!$E$9:$E$93-BR$58)-63.1579*EXP(-0.19*Fperm_SI_Woolf2021!$E$9:$E$93)+63.1579*EXP(-0.19*BR$58))/(Fperm_SI_Woolf2021!$E$9:$E$93-BR$58))*(BR$58-Fperm_SI_Woolf2021!$E$9:$E$93)/10))),Fperm_SI_Woolf2021!$D$9:$D$93)*BR$57+INTERCEPT(Fperm_SI_Woolf2021!$F$9:$F$93*EXP(-Fperm_SI_Woolf2021!$I$9:$I$93*$C119*IF(BR$58=Fperm_SI_Woolf2021!$E$9:$E$93,1,EXP(LN((1.1*(Fperm_SI_Woolf2021!$E$9:$E$93-BR$58)-63.1579*EXP(-0.19*Fperm_SI_Woolf2021!$E$9:$E$93)+63.1579*EXP(-0.19*BR$58))/(Fperm_SI_Woolf2021!$E$9:$E$93-BR$58))*(BR$58-Fperm_SI_Woolf2021!$E$9:$E$93)/10))) + Fperm_SI_Woolf2021!$G$9:$G$93*EXP(-Fperm_SI_Woolf2021!$J$9:$J$93*$C119*IF(BR$58=Fperm_SI_Woolf2021!$E$9:$E$93,1,EXP(LN((1.1*(Fperm_SI_Woolf2021!$E$9:$E$93-BR$58)-63.1579*EXP(-0.19*Fperm_SI_Woolf2021!$E$9:$E$93)+63.1579*EXP(-0.19*BR$58))/(Fperm_SI_Woolf2021!$E$9:$E$93-BR$58))*(BR$58-Fperm_SI_Woolf2021!$E$9:$E$93)/10))) + Fperm_SI_Woolf2021!$H$9:$H$93*EXP(-Fperm_SI_Woolf2021!$K$9:$K$93*$C119*IF(BR$58=Fperm_SI_Woolf2021!$E$9:$E$93,1,EXP(LN((1.1*(Fperm_SI_Woolf2021!$E$9:$E$93-BR$58)-63.1579*EXP(-0.19*Fperm_SI_Woolf2021!$E$9:$E$93)+63.1579*EXP(-0.19*BR$58))/(Fperm_SI_Woolf2021!$E$9:$E$93-BR$58))*(BR$58-Fperm_SI_Woolf2021!$E$9:$E$93)/10))),Fperm_SI_Woolf2021!$D$9:$D$93))</f>
        <v>0.25144019898396175</v>
      </c>
      <c r="BS119" s="51" cm="1">
        <f t="array" ref="BS119">MIN(1,SLOPE(Fperm_SI_Woolf2021!$F$9:$F$93*EXP(-Fperm_SI_Woolf2021!$I$9:$I$93*$C119*IF(BS$58=Fperm_SI_Woolf2021!$E$9:$E$93,1,EXP(LN((1.1*(Fperm_SI_Woolf2021!$E$9:$E$93-BS$58)-63.1579*EXP(-0.19*Fperm_SI_Woolf2021!$E$9:$E$93)+63.1579*EXP(-0.19*BS$58))/(Fperm_SI_Woolf2021!$E$9:$E$93-BS$58))*(BS$58-Fperm_SI_Woolf2021!$E$9:$E$93)/10))) + Fperm_SI_Woolf2021!$G$9:$G$93*EXP(-Fperm_SI_Woolf2021!$J$9:$J$93*$C119*IF(BS$58=Fperm_SI_Woolf2021!$E$9:$E$93,1,EXP(LN((1.1*(Fperm_SI_Woolf2021!$E$9:$E$93-BS$58)-63.1579*EXP(-0.19*Fperm_SI_Woolf2021!$E$9:$E$93)+63.1579*EXP(-0.19*BS$58))/(Fperm_SI_Woolf2021!$E$9:$E$93-BS$58))*(BS$58-Fperm_SI_Woolf2021!$E$9:$E$93)/10))) + Fperm_SI_Woolf2021!$H$9:$H$93*EXP(-Fperm_SI_Woolf2021!$K$9:$K$93*$C119*IF(BS$58=Fperm_SI_Woolf2021!$E$9:$E$93,1,EXP(LN((1.1*(Fperm_SI_Woolf2021!$E$9:$E$93-BS$58)-63.1579*EXP(-0.19*Fperm_SI_Woolf2021!$E$9:$E$93)+63.1579*EXP(-0.19*BS$58))/(Fperm_SI_Woolf2021!$E$9:$E$93-BS$58))*(BS$58-Fperm_SI_Woolf2021!$E$9:$E$93)/10))),Fperm_SI_Woolf2021!$D$9:$D$93)*BS$57+INTERCEPT(Fperm_SI_Woolf2021!$F$9:$F$93*EXP(-Fperm_SI_Woolf2021!$I$9:$I$93*$C119*IF(BS$58=Fperm_SI_Woolf2021!$E$9:$E$93,1,EXP(LN((1.1*(Fperm_SI_Woolf2021!$E$9:$E$93-BS$58)-63.1579*EXP(-0.19*Fperm_SI_Woolf2021!$E$9:$E$93)+63.1579*EXP(-0.19*BS$58))/(Fperm_SI_Woolf2021!$E$9:$E$93-BS$58))*(BS$58-Fperm_SI_Woolf2021!$E$9:$E$93)/10))) + Fperm_SI_Woolf2021!$G$9:$G$93*EXP(-Fperm_SI_Woolf2021!$J$9:$J$93*$C119*IF(BS$58=Fperm_SI_Woolf2021!$E$9:$E$93,1,EXP(LN((1.1*(Fperm_SI_Woolf2021!$E$9:$E$93-BS$58)-63.1579*EXP(-0.19*Fperm_SI_Woolf2021!$E$9:$E$93)+63.1579*EXP(-0.19*BS$58))/(Fperm_SI_Woolf2021!$E$9:$E$93-BS$58))*(BS$58-Fperm_SI_Woolf2021!$E$9:$E$93)/10))) + Fperm_SI_Woolf2021!$H$9:$H$93*EXP(-Fperm_SI_Woolf2021!$K$9:$K$93*$C119*IF(BS$58=Fperm_SI_Woolf2021!$E$9:$E$93,1,EXP(LN((1.1*(Fperm_SI_Woolf2021!$E$9:$E$93-BS$58)-63.1579*EXP(-0.19*Fperm_SI_Woolf2021!$E$9:$E$93)+63.1579*EXP(-0.19*BS$58))/(Fperm_SI_Woolf2021!$E$9:$E$93-BS$58))*(BS$58-Fperm_SI_Woolf2021!$E$9:$E$93)/10))),Fperm_SI_Woolf2021!$D$9:$D$93))</f>
        <v>0.23479945350354561</v>
      </c>
      <c r="BT119" s="51" cm="1">
        <f t="array" ref="BT119">MIN(1,SLOPE(Fperm_SI_Woolf2021!$F$9:$F$93*EXP(-Fperm_SI_Woolf2021!$I$9:$I$93*$C119*IF(BT$58=Fperm_SI_Woolf2021!$E$9:$E$93,1,EXP(LN((1.1*(Fperm_SI_Woolf2021!$E$9:$E$93-BT$58)-63.1579*EXP(-0.19*Fperm_SI_Woolf2021!$E$9:$E$93)+63.1579*EXP(-0.19*BT$58))/(Fperm_SI_Woolf2021!$E$9:$E$93-BT$58))*(BT$58-Fperm_SI_Woolf2021!$E$9:$E$93)/10))) + Fperm_SI_Woolf2021!$G$9:$G$93*EXP(-Fperm_SI_Woolf2021!$J$9:$J$93*$C119*IF(BT$58=Fperm_SI_Woolf2021!$E$9:$E$93,1,EXP(LN((1.1*(Fperm_SI_Woolf2021!$E$9:$E$93-BT$58)-63.1579*EXP(-0.19*Fperm_SI_Woolf2021!$E$9:$E$93)+63.1579*EXP(-0.19*BT$58))/(Fperm_SI_Woolf2021!$E$9:$E$93-BT$58))*(BT$58-Fperm_SI_Woolf2021!$E$9:$E$93)/10))) + Fperm_SI_Woolf2021!$H$9:$H$93*EXP(-Fperm_SI_Woolf2021!$K$9:$K$93*$C119*IF(BT$58=Fperm_SI_Woolf2021!$E$9:$E$93,1,EXP(LN((1.1*(Fperm_SI_Woolf2021!$E$9:$E$93-BT$58)-63.1579*EXP(-0.19*Fperm_SI_Woolf2021!$E$9:$E$93)+63.1579*EXP(-0.19*BT$58))/(Fperm_SI_Woolf2021!$E$9:$E$93-BT$58))*(BT$58-Fperm_SI_Woolf2021!$E$9:$E$93)/10))),Fperm_SI_Woolf2021!$D$9:$D$93)*BT$57+INTERCEPT(Fperm_SI_Woolf2021!$F$9:$F$93*EXP(-Fperm_SI_Woolf2021!$I$9:$I$93*$C119*IF(BT$58=Fperm_SI_Woolf2021!$E$9:$E$93,1,EXP(LN((1.1*(Fperm_SI_Woolf2021!$E$9:$E$93-BT$58)-63.1579*EXP(-0.19*Fperm_SI_Woolf2021!$E$9:$E$93)+63.1579*EXP(-0.19*BT$58))/(Fperm_SI_Woolf2021!$E$9:$E$93-BT$58))*(BT$58-Fperm_SI_Woolf2021!$E$9:$E$93)/10))) + Fperm_SI_Woolf2021!$G$9:$G$93*EXP(-Fperm_SI_Woolf2021!$J$9:$J$93*$C119*IF(BT$58=Fperm_SI_Woolf2021!$E$9:$E$93,1,EXP(LN((1.1*(Fperm_SI_Woolf2021!$E$9:$E$93-BT$58)-63.1579*EXP(-0.19*Fperm_SI_Woolf2021!$E$9:$E$93)+63.1579*EXP(-0.19*BT$58))/(Fperm_SI_Woolf2021!$E$9:$E$93-BT$58))*(BT$58-Fperm_SI_Woolf2021!$E$9:$E$93)/10))) + Fperm_SI_Woolf2021!$H$9:$H$93*EXP(-Fperm_SI_Woolf2021!$K$9:$K$93*$C119*IF(BT$58=Fperm_SI_Woolf2021!$E$9:$E$93,1,EXP(LN((1.1*(Fperm_SI_Woolf2021!$E$9:$E$93-BT$58)-63.1579*EXP(-0.19*Fperm_SI_Woolf2021!$E$9:$E$93)+63.1579*EXP(-0.19*BT$58))/(Fperm_SI_Woolf2021!$E$9:$E$93-BT$58))*(BT$58-Fperm_SI_Woolf2021!$E$9:$E$93)/10))),Fperm_SI_Woolf2021!$D$9:$D$93))</f>
        <v>0.21815870802312948</v>
      </c>
      <c r="BU119" s="51" cm="1">
        <f t="array" ref="BU119">MIN(1,SLOPE(Fperm_SI_Woolf2021!$F$9:$F$93*EXP(-Fperm_SI_Woolf2021!$I$9:$I$93*$C119*IF(BU$58=Fperm_SI_Woolf2021!$E$9:$E$93,1,EXP(LN((1.1*(Fperm_SI_Woolf2021!$E$9:$E$93-BU$58)-63.1579*EXP(-0.19*Fperm_SI_Woolf2021!$E$9:$E$93)+63.1579*EXP(-0.19*BU$58))/(Fperm_SI_Woolf2021!$E$9:$E$93-BU$58))*(BU$58-Fperm_SI_Woolf2021!$E$9:$E$93)/10))) + Fperm_SI_Woolf2021!$G$9:$G$93*EXP(-Fperm_SI_Woolf2021!$J$9:$J$93*$C119*IF(BU$58=Fperm_SI_Woolf2021!$E$9:$E$93,1,EXP(LN((1.1*(Fperm_SI_Woolf2021!$E$9:$E$93-BU$58)-63.1579*EXP(-0.19*Fperm_SI_Woolf2021!$E$9:$E$93)+63.1579*EXP(-0.19*BU$58))/(Fperm_SI_Woolf2021!$E$9:$E$93-BU$58))*(BU$58-Fperm_SI_Woolf2021!$E$9:$E$93)/10))) + Fperm_SI_Woolf2021!$H$9:$H$93*EXP(-Fperm_SI_Woolf2021!$K$9:$K$93*$C119*IF(BU$58=Fperm_SI_Woolf2021!$E$9:$E$93,1,EXP(LN((1.1*(Fperm_SI_Woolf2021!$E$9:$E$93-BU$58)-63.1579*EXP(-0.19*Fperm_SI_Woolf2021!$E$9:$E$93)+63.1579*EXP(-0.19*BU$58))/(Fperm_SI_Woolf2021!$E$9:$E$93-BU$58))*(BU$58-Fperm_SI_Woolf2021!$E$9:$E$93)/10))),Fperm_SI_Woolf2021!$D$9:$D$93)*BU$57+INTERCEPT(Fperm_SI_Woolf2021!$F$9:$F$93*EXP(-Fperm_SI_Woolf2021!$I$9:$I$93*$C119*IF(BU$58=Fperm_SI_Woolf2021!$E$9:$E$93,1,EXP(LN((1.1*(Fperm_SI_Woolf2021!$E$9:$E$93-BU$58)-63.1579*EXP(-0.19*Fperm_SI_Woolf2021!$E$9:$E$93)+63.1579*EXP(-0.19*BU$58))/(Fperm_SI_Woolf2021!$E$9:$E$93-BU$58))*(BU$58-Fperm_SI_Woolf2021!$E$9:$E$93)/10))) + Fperm_SI_Woolf2021!$G$9:$G$93*EXP(-Fperm_SI_Woolf2021!$J$9:$J$93*$C119*IF(BU$58=Fperm_SI_Woolf2021!$E$9:$E$93,1,EXP(LN((1.1*(Fperm_SI_Woolf2021!$E$9:$E$93-BU$58)-63.1579*EXP(-0.19*Fperm_SI_Woolf2021!$E$9:$E$93)+63.1579*EXP(-0.19*BU$58))/(Fperm_SI_Woolf2021!$E$9:$E$93-BU$58))*(BU$58-Fperm_SI_Woolf2021!$E$9:$E$93)/10))) + Fperm_SI_Woolf2021!$H$9:$H$93*EXP(-Fperm_SI_Woolf2021!$K$9:$K$93*$C119*IF(BU$58=Fperm_SI_Woolf2021!$E$9:$E$93,1,EXP(LN((1.1*(Fperm_SI_Woolf2021!$E$9:$E$93-BU$58)-63.1579*EXP(-0.19*Fperm_SI_Woolf2021!$E$9:$E$93)+63.1579*EXP(-0.19*BU$58))/(Fperm_SI_Woolf2021!$E$9:$E$93-BU$58))*(BU$58-Fperm_SI_Woolf2021!$E$9:$E$93)/10))),Fperm_SI_Woolf2021!$D$9:$D$93))</f>
        <v>0.20151796254271337</v>
      </c>
      <c r="BV119" s="51" cm="1">
        <f t="array" ref="BV119">MIN(1,SLOPE(Fperm_SI_Woolf2021!$F$9:$F$93*EXP(-Fperm_SI_Woolf2021!$I$9:$I$93*$C119*IF(BV$58=Fperm_SI_Woolf2021!$E$9:$E$93,1,EXP(LN((1.1*(Fperm_SI_Woolf2021!$E$9:$E$93-BV$58)-63.1579*EXP(-0.19*Fperm_SI_Woolf2021!$E$9:$E$93)+63.1579*EXP(-0.19*BV$58))/(Fperm_SI_Woolf2021!$E$9:$E$93-BV$58))*(BV$58-Fperm_SI_Woolf2021!$E$9:$E$93)/10))) + Fperm_SI_Woolf2021!$G$9:$G$93*EXP(-Fperm_SI_Woolf2021!$J$9:$J$93*$C119*IF(BV$58=Fperm_SI_Woolf2021!$E$9:$E$93,1,EXP(LN((1.1*(Fperm_SI_Woolf2021!$E$9:$E$93-BV$58)-63.1579*EXP(-0.19*Fperm_SI_Woolf2021!$E$9:$E$93)+63.1579*EXP(-0.19*BV$58))/(Fperm_SI_Woolf2021!$E$9:$E$93-BV$58))*(BV$58-Fperm_SI_Woolf2021!$E$9:$E$93)/10))) + Fperm_SI_Woolf2021!$H$9:$H$93*EXP(-Fperm_SI_Woolf2021!$K$9:$K$93*$C119*IF(BV$58=Fperm_SI_Woolf2021!$E$9:$E$93,1,EXP(LN((1.1*(Fperm_SI_Woolf2021!$E$9:$E$93-BV$58)-63.1579*EXP(-0.19*Fperm_SI_Woolf2021!$E$9:$E$93)+63.1579*EXP(-0.19*BV$58))/(Fperm_SI_Woolf2021!$E$9:$E$93-BV$58))*(BV$58-Fperm_SI_Woolf2021!$E$9:$E$93)/10))),Fperm_SI_Woolf2021!$D$9:$D$93)*BV$57+INTERCEPT(Fperm_SI_Woolf2021!$F$9:$F$93*EXP(-Fperm_SI_Woolf2021!$I$9:$I$93*$C119*IF(BV$58=Fperm_SI_Woolf2021!$E$9:$E$93,1,EXP(LN((1.1*(Fperm_SI_Woolf2021!$E$9:$E$93-BV$58)-63.1579*EXP(-0.19*Fperm_SI_Woolf2021!$E$9:$E$93)+63.1579*EXP(-0.19*BV$58))/(Fperm_SI_Woolf2021!$E$9:$E$93-BV$58))*(BV$58-Fperm_SI_Woolf2021!$E$9:$E$93)/10))) + Fperm_SI_Woolf2021!$G$9:$G$93*EXP(-Fperm_SI_Woolf2021!$J$9:$J$93*$C119*IF(BV$58=Fperm_SI_Woolf2021!$E$9:$E$93,1,EXP(LN((1.1*(Fperm_SI_Woolf2021!$E$9:$E$93-BV$58)-63.1579*EXP(-0.19*Fperm_SI_Woolf2021!$E$9:$E$93)+63.1579*EXP(-0.19*BV$58))/(Fperm_SI_Woolf2021!$E$9:$E$93-BV$58))*(BV$58-Fperm_SI_Woolf2021!$E$9:$E$93)/10))) + Fperm_SI_Woolf2021!$H$9:$H$93*EXP(-Fperm_SI_Woolf2021!$K$9:$K$93*$C119*IF(BV$58=Fperm_SI_Woolf2021!$E$9:$E$93,1,EXP(LN((1.1*(Fperm_SI_Woolf2021!$E$9:$E$93-BV$58)-63.1579*EXP(-0.19*Fperm_SI_Woolf2021!$E$9:$E$93)+63.1579*EXP(-0.19*BV$58))/(Fperm_SI_Woolf2021!$E$9:$E$93-BV$58))*(BV$58-Fperm_SI_Woolf2021!$E$9:$E$93)/10))),Fperm_SI_Woolf2021!$D$9:$D$93))</f>
        <v>0.18487721706229723</v>
      </c>
      <c r="BW119" s="51" cm="1">
        <f t="array" ref="BW119">MIN(1,SLOPE(Fperm_SI_Woolf2021!$F$9:$F$93*EXP(-Fperm_SI_Woolf2021!$I$9:$I$93*$C119*IF(BW$58=Fperm_SI_Woolf2021!$E$9:$E$93,1,EXP(LN((1.1*(Fperm_SI_Woolf2021!$E$9:$E$93-BW$58)-63.1579*EXP(-0.19*Fperm_SI_Woolf2021!$E$9:$E$93)+63.1579*EXP(-0.19*BW$58))/(Fperm_SI_Woolf2021!$E$9:$E$93-BW$58))*(BW$58-Fperm_SI_Woolf2021!$E$9:$E$93)/10))) + Fperm_SI_Woolf2021!$G$9:$G$93*EXP(-Fperm_SI_Woolf2021!$J$9:$J$93*$C119*IF(BW$58=Fperm_SI_Woolf2021!$E$9:$E$93,1,EXP(LN((1.1*(Fperm_SI_Woolf2021!$E$9:$E$93-BW$58)-63.1579*EXP(-0.19*Fperm_SI_Woolf2021!$E$9:$E$93)+63.1579*EXP(-0.19*BW$58))/(Fperm_SI_Woolf2021!$E$9:$E$93-BW$58))*(BW$58-Fperm_SI_Woolf2021!$E$9:$E$93)/10))) + Fperm_SI_Woolf2021!$H$9:$H$93*EXP(-Fperm_SI_Woolf2021!$K$9:$K$93*$C119*IF(BW$58=Fperm_SI_Woolf2021!$E$9:$E$93,1,EXP(LN((1.1*(Fperm_SI_Woolf2021!$E$9:$E$93-BW$58)-63.1579*EXP(-0.19*Fperm_SI_Woolf2021!$E$9:$E$93)+63.1579*EXP(-0.19*BW$58))/(Fperm_SI_Woolf2021!$E$9:$E$93-BW$58))*(BW$58-Fperm_SI_Woolf2021!$E$9:$E$93)/10))),Fperm_SI_Woolf2021!$D$9:$D$93)*BW$57+INTERCEPT(Fperm_SI_Woolf2021!$F$9:$F$93*EXP(-Fperm_SI_Woolf2021!$I$9:$I$93*$C119*IF(BW$58=Fperm_SI_Woolf2021!$E$9:$E$93,1,EXP(LN((1.1*(Fperm_SI_Woolf2021!$E$9:$E$93-BW$58)-63.1579*EXP(-0.19*Fperm_SI_Woolf2021!$E$9:$E$93)+63.1579*EXP(-0.19*BW$58))/(Fperm_SI_Woolf2021!$E$9:$E$93-BW$58))*(BW$58-Fperm_SI_Woolf2021!$E$9:$E$93)/10))) + Fperm_SI_Woolf2021!$G$9:$G$93*EXP(-Fperm_SI_Woolf2021!$J$9:$J$93*$C119*IF(BW$58=Fperm_SI_Woolf2021!$E$9:$E$93,1,EXP(LN((1.1*(Fperm_SI_Woolf2021!$E$9:$E$93-BW$58)-63.1579*EXP(-0.19*Fperm_SI_Woolf2021!$E$9:$E$93)+63.1579*EXP(-0.19*BW$58))/(Fperm_SI_Woolf2021!$E$9:$E$93-BW$58))*(BW$58-Fperm_SI_Woolf2021!$E$9:$E$93)/10))) + Fperm_SI_Woolf2021!$H$9:$H$93*EXP(-Fperm_SI_Woolf2021!$K$9:$K$93*$C119*IF(BW$58=Fperm_SI_Woolf2021!$E$9:$E$93,1,EXP(LN((1.1*(Fperm_SI_Woolf2021!$E$9:$E$93-BW$58)-63.1579*EXP(-0.19*Fperm_SI_Woolf2021!$E$9:$E$93)+63.1579*EXP(-0.19*BW$58))/(Fperm_SI_Woolf2021!$E$9:$E$93-BW$58))*(BW$58-Fperm_SI_Woolf2021!$E$9:$E$93)/10))),Fperm_SI_Woolf2021!$D$9:$D$93))</f>
        <v>0.16823647158188107</v>
      </c>
      <c r="BX119" s="51" cm="1">
        <f t="array" ref="BX119">MIN(1,SLOPE(Fperm_SI_Woolf2021!$F$9:$F$93*EXP(-Fperm_SI_Woolf2021!$I$9:$I$93*$C119*IF(BX$58=Fperm_SI_Woolf2021!$E$9:$E$93,1,EXP(LN((1.1*(Fperm_SI_Woolf2021!$E$9:$E$93-BX$58)-63.1579*EXP(-0.19*Fperm_SI_Woolf2021!$E$9:$E$93)+63.1579*EXP(-0.19*BX$58))/(Fperm_SI_Woolf2021!$E$9:$E$93-BX$58))*(BX$58-Fperm_SI_Woolf2021!$E$9:$E$93)/10))) + Fperm_SI_Woolf2021!$G$9:$G$93*EXP(-Fperm_SI_Woolf2021!$J$9:$J$93*$C119*IF(BX$58=Fperm_SI_Woolf2021!$E$9:$E$93,1,EXP(LN((1.1*(Fperm_SI_Woolf2021!$E$9:$E$93-BX$58)-63.1579*EXP(-0.19*Fperm_SI_Woolf2021!$E$9:$E$93)+63.1579*EXP(-0.19*BX$58))/(Fperm_SI_Woolf2021!$E$9:$E$93-BX$58))*(BX$58-Fperm_SI_Woolf2021!$E$9:$E$93)/10))) + Fperm_SI_Woolf2021!$H$9:$H$93*EXP(-Fperm_SI_Woolf2021!$K$9:$K$93*$C119*IF(BX$58=Fperm_SI_Woolf2021!$E$9:$E$93,1,EXP(LN((1.1*(Fperm_SI_Woolf2021!$E$9:$E$93-BX$58)-63.1579*EXP(-0.19*Fperm_SI_Woolf2021!$E$9:$E$93)+63.1579*EXP(-0.19*BX$58))/(Fperm_SI_Woolf2021!$E$9:$E$93-BX$58))*(BX$58-Fperm_SI_Woolf2021!$E$9:$E$93)/10))),Fperm_SI_Woolf2021!$D$9:$D$93)*BX$57+INTERCEPT(Fperm_SI_Woolf2021!$F$9:$F$93*EXP(-Fperm_SI_Woolf2021!$I$9:$I$93*$C119*IF(BX$58=Fperm_SI_Woolf2021!$E$9:$E$93,1,EXP(LN((1.1*(Fperm_SI_Woolf2021!$E$9:$E$93-BX$58)-63.1579*EXP(-0.19*Fperm_SI_Woolf2021!$E$9:$E$93)+63.1579*EXP(-0.19*BX$58))/(Fperm_SI_Woolf2021!$E$9:$E$93-BX$58))*(BX$58-Fperm_SI_Woolf2021!$E$9:$E$93)/10))) + Fperm_SI_Woolf2021!$G$9:$G$93*EXP(-Fperm_SI_Woolf2021!$J$9:$J$93*$C119*IF(BX$58=Fperm_SI_Woolf2021!$E$9:$E$93,1,EXP(LN((1.1*(Fperm_SI_Woolf2021!$E$9:$E$93-BX$58)-63.1579*EXP(-0.19*Fperm_SI_Woolf2021!$E$9:$E$93)+63.1579*EXP(-0.19*BX$58))/(Fperm_SI_Woolf2021!$E$9:$E$93-BX$58))*(BX$58-Fperm_SI_Woolf2021!$E$9:$E$93)/10))) + Fperm_SI_Woolf2021!$H$9:$H$93*EXP(-Fperm_SI_Woolf2021!$K$9:$K$93*$C119*IF(BX$58=Fperm_SI_Woolf2021!$E$9:$E$93,1,EXP(LN((1.1*(Fperm_SI_Woolf2021!$E$9:$E$93-BX$58)-63.1579*EXP(-0.19*Fperm_SI_Woolf2021!$E$9:$E$93)+63.1579*EXP(-0.19*BX$58))/(Fperm_SI_Woolf2021!$E$9:$E$93-BX$58))*(BX$58-Fperm_SI_Woolf2021!$E$9:$E$93)/10))),Fperm_SI_Woolf2021!$D$9:$D$93))</f>
        <v>0.15159572610146493</v>
      </c>
      <c r="BY119" s="51" cm="1">
        <f t="array" ref="BY119">MIN(1,SLOPE(Fperm_SI_Woolf2021!$F$9:$F$93*EXP(-Fperm_SI_Woolf2021!$I$9:$I$93*$C119*IF(BY$58=Fperm_SI_Woolf2021!$E$9:$E$93,1,EXP(LN((1.1*(Fperm_SI_Woolf2021!$E$9:$E$93-BY$58)-63.1579*EXP(-0.19*Fperm_SI_Woolf2021!$E$9:$E$93)+63.1579*EXP(-0.19*BY$58))/(Fperm_SI_Woolf2021!$E$9:$E$93-BY$58))*(BY$58-Fperm_SI_Woolf2021!$E$9:$E$93)/10))) + Fperm_SI_Woolf2021!$G$9:$G$93*EXP(-Fperm_SI_Woolf2021!$J$9:$J$93*$C119*IF(BY$58=Fperm_SI_Woolf2021!$E$9:$E$93,1,EXP(LN((1.1*(Fperm_SI_Woolf2021!$E$9:$E$93-BY$58)-63.1579*EXP(-0.19*Fperm_SI_Woolf2021!$E$9:$E$93)+63.1579*EXP(-0.19*BY$58))/(Fperm_SI_Woolf2021!$E$9:$E$93-BY$58))*(BY$58-Fperm_SI_Woolf2021!$E$9:$E$93)/10))) + Fperm_SI_Woolf2021!$H$9:$H$93*EXP(-Fperm_SI_Woolf2021!$K$9:$K$93*$C119*IF(BY$58=Fperm_SI_Woolf2021!$E$9:$E$93,1,EXP(LN((1.1*(Fperm_SI_Woolf2021!$E$9:$E$93-BY$58)-63.1579*EXP(-0.19*Fperm_SI_Woolf2021!$E$9:$E$93)+63.1579*EXP(-0.19*BY$58))/(Fperm_SI_Woolf2021!$E$9:$E$93-BY$58))*(BY$58-Fperm_SI_Woolf2021!$E$9:$E$93)/10))),Fperm_SI_Woolf2021!$D$9:$D$93)*BY$57+INTERCEPT(Fperm_SI_Woolf2021!$F$9:$F$93*EXP(-Fperm_SI_Woolf2021!$I$9:$I$93*$C119*IF(BY$58=Fperm_SI_Woolf2021!$E$9:$E$93,1,EXP(LN((1.1*(Fperm_SI_Woolf2021!$E$9:$E$93-BY$58)-63.1579*EXP(-0.19*Fperm_SI_Woolf2021!$E$9:$E$93)+63.1579*EXP(-0.19*BY$58))/(Fperm_SI_Woolf2021!$E$9:$E$93-BY$58))*(BY$58-Fperm_SI_Woolf2021!$E$9:$E$93)/10))) + Fperm_SI_Woolf2021!$G$9:$G$93*EXP(-Fperm_SI_Woolf2021!$J$9:$J$93*$C119*IF(BY$58=Fperm_SI_Woolf2021!$E$9:$E$93,1,EXP(LN((1.1*(Fperm_SI_Woolf2021!$E$9:$E$93-BY$58)-63.1579*EXP(-0.19*Fperm_SI_Woolf2021!$E$9:$E$93)+63.1579*EXP(-0.19*BY$58))/(Fperm_SI_Woolf2021!$E$9:$E$93-BY$58))*(BY$58-Fperm_SI_Woolf2021!$E$9:$E$93)/10))) + Fperm_SI_Woolf2021!$H$9:$H$93*EXP(-Fperm_SI_Woolf2021!$K$9:$K$93*$C119*IF(BY$58=Fperm_SI_Woolf2021!$E$9:$E$93,1,EXP(LN((1.1*(Fperm_SI_Woolf2021!$E$9:$E$93-BY$58)-63.1579*EXP(-0.19*Fperm_SI_Woolf2021!$E$9:$E$93)+63.1579*EXP(-0.19*BY$58))/(Fperm_SI_Woolf2021!$E$9:$E$93-BY$58))*(BY$58-Fperm_SI_Woolf2021!$E$9:$E$93)/10))),Fperm_SI_Woolf2021!$D$9:$D$93))</f>
        <v>0.1349549806210488</v>
      </c>
      <c r="BZ119" s="51" cm="1">
        <f t="array" ref="BZ119">MIN(1,SLOPE(Fperm_SI_Woolf2021!$F$9:$F$93*EXP(-Fperm_SI_Woolf2021!$I$9:$I$93*$C119*IF(BZ$58=Fperm_SI_Woolf2021!$E$9:$E$93,1,EXP(LN((1.1*(Fperm_SI_Woolf2021!$E$9:$E$93-BZ$58)-63.1579*EXP(-0.19*Fperm_SI_Woolf2021!$E$9:$E$93)+63.1579*EXP(-0.19*BZ$58))/(Fperm_SI_Woolf2021!$E$9:$E$93-BZ$58))*(BZ$58-Fperm_SI_Woolf2021!$E$9:$E$93)/10))) + Fperm_SI_Woolf2021!$G$9:$G$93*EXP(-Fperm_SI_Woolf2021!$J$9:$J$93*$C119*IF(BZ$58=Fperm_SI_Woolf2021!$E$9:$E$93,1,EXP(LN((1.1*(Fperm_SI_Woolf2021!$E$9:$E$93-BZ$58)-63.1579*EXP(-0.19*Fperm_SI_Woolf2021!$E$9:$E$93)+63.1579*EXP(-0.19*BZ$58))/(Fperm_SI_Woolf2021!$E$9:$E$93-BZ$58))*(BZ$58-Fperm_SI_Woolf2021!$E$9:$E$93)/10))) + Fperm_SI_Woolf2021!$H$9:$H$93*EXP(-Fperm_SI_Woolf2021!$K$9:$K$93*$C119*IF(BZ$58=Fperm_SI_Woolf2021!$E$9:$E$93,1,EXP(LN((1.1*(Fperm_SI_Woolf2021!$E$9:$E$93-BZ$58)-63.1579*EXP(-0.19*Fperm_SI_Woolf2021!$E$9:$E$93)+63.1579*EXP(-0.19*BZ$58))/(Fperm_SI_Woolf2021!$E$9:$E$93-BZ$58))*(BZ$58-Fperm_SI_Woolf2021!$E$9:$E$93)/10))),Fperm_SI_Woolf2021!$D$9:$D$93)*BZ$57+INTERCEPT(Fperm_SI_Woolf2021!$F$9:$F$93*EXP(-Fperm_SI_Woolf2021!$I$9:$I$93*$C119*IF(BZ$58=Fperm_SI_Woolf2021!$E$9:$E$93,1,EXP(LN((1.1*(Fperm_SI_Woolf2021!$E$9:$E$93-BZ$58)-63.1579*EXP(-0.19*Fperm_SI_Woolf2021!$E$9:$E$93)+63.1579*EXP(-0.19*BZ$58))/(Fperm_SI_Woolf2021!$E$9:$E$93-BZ$58))*(BZ$58-Fperm_SI_Woolf2021!$E$9:$E$93)/10))) + Fperm_SI_Woolf2021!$G$9:$G$93*EXP(-Fperm_SI_Woolf2021!$J$9:$J$93*$C119*IF(BZ$58=Fperm_SI_Woolf2021!$E$9:$E$93,1,EXP(LN((1.1*(Fperm_SI_Woolf2021!$E$9:$E$93-BZ$58)-63.1579*EXP(-0.19*Fperm_SI_Woolf2021!$E$9:$E$93)+63.1579*EXP(-0.19*BZ$58))/(Fperm_SI_Woolf2021!$E$9:$E$93-BZ$58))*(BZ$58-Fperm_SI_Woolf2021!$E$9:$E$93)/10))) + Fperm_SI_Woolf2021!$H$9:$H$93*EXP(-Fperm_SI_Woolf2021!$K$9:$K$93*$C119*IF(BZ$58=Fperm_SI_Woolf2021!$E$9:$E$93,1,EXP(LN((1.1*(Fperm_SI_Woolf2021!$E$9:$E$93-BZ$58)-63.1579*EXP(-0.19*Fperm_SI_Woolf2021!$E$9:$E$93)+63.1579*EXP(-0.19*BZ$58))/(Fperm_SI_Woolf2021!$E$9:$E$93-BZ$58))*(BZ$58-Fperm_SI_Woolf2021!$E$9:$E$93)/10))),Fperm_SI_Woolf2021!$D$9:$D$93))</f>
        <v>0.11831423514063263</v>
      </c>
    </row>
    <row r="120" spans="3:78" x14ac:dyDescent="0.2">
      <c r="C120" s="48">
        <v>600</v>
      </c>
      <c r="D120" s="51" cm="1">
        <f t="array" ref="D120">MIN(1,SLOPE(Fperm_SI_Woolf2021!$F$9:$F$93*EXP(-Fperm_SI_Woolf2021!$I$9:$I$93*$C120*IF(D$58=Fperm_SI_Woolf2021!$E$9:$E$93,1,EXP(LN((1.1*(Fperm_SI_Woolf2021!$E$9:$E$93-D$58)-63.1579*EXP(-0.19*Fperm_SI_Woolf2021!$E$9:$E$93)+63.1579*EXP(-0.19*D$58))/(Fperm_SI_Woolf2021!$E$9:$E$93-D$58))*(D$58-Fperm_SI_Woolf2021!$E$9:$E$93)/10))) + Fperm_SI_Woolf2021!$G$9:$G$93*EXP(-Fperm_SI_Woolf2021!$J$9:$J$93*$C120*IF(D$58=Fperm_SI_Woolf2021!$E$9:$E$93,1,EXP(LN((1.1*(Fperm_SI_Woolf2021!$E$9:$E$93-D$58)-63.1579*EXP(-0.19*Fperm_SI_Woolf2021!$E$9:$E$93)+63.1579*EXP(-0.19*D$58))/(Fperm_SI_Woolf2021!$E$9:$E$93-D$58))*(D$58-Fperm_SI_Woolf2021!$E$9:$E$93)/10))) + Fperm_SI_Woolf2021!$H$9:$H$93*EXP(-Fperm_SI_Woolf2021!$K$9:$K$93*$C120*IF(D$58=Fperm_SI_Woolf2021!$E$9:$E$93,1,EXP(LN((1.1*(Fperm_SI_Woolf2021!$E$9:$E$93-D$58)-63.1579*EXP(-0.19*Fperm_SI_Woolf2021!$E$9:$E$93)+63.1579*EXP(-0.19*D$58))/(Fperm_SI_Woolf2021!$E$9:$E$93-D$58))*(D$58-Fperm_SI_Woolf2021!$E$9:$E$93)/10))),Fperm_SI_Woolf2021!$D$9:$D$93)*D$57+INTERCEPT(Fperm_SI_Woolf2021!$F$9:$F$93*EXP(-Fperm_SI_Woolf2021!$I$9:$I$93*$C120*IF(D$58=Fperm_SI_Woolf2021!$E$9:$E$93,1,EXP(LN((1.1*(Fperm_SI_Woolf2021!$E$9:$E$93-D$58)-63.1579*EXP(-0.19*Fperm_SI_Woolf2021!$E$9:$E$93)+63.1579*EXP(-0.19*D$58))/(Fperm_SI_Woolf2021!$E$9:$E$93-D$58))*(D$58-Fperm_SI_Woolf2021!$E$9:$E$93)/10))) + Fperm_SI_Woolf2021!$G$9:$G$93*EXP(-Fperm_SI_Woolf2021!$J$9:$J$93*$C120*IF(D$58=Fperm_SI_Woolf2021!$E$9:$E$93,1,EXP(LN((1.1*(Fperm_SI_Woolf2021!$E$9:$E$93-D$58)-63.1579*EXP(-0.19*Fperm_SI_Woolf2021!$E$9:$E$93)+63.1579*EXP(-0.19*D$58))/(Fperm_SI_Woolf2021!$E$9:$E$93-D$58))*(D$58-Fperm_SI_Woolf2021!$E$9:$E$93)/10))) + Fperm_SI_Woolf2021!$H$9:$H$93*EXP(-Fperm_SI_Woolf2021!$K$9:$K$93*$C120*IF(D$58=Fperm_SI_Woolf2021!$E$9:$E$93,1,EXP(LN((1.1*(Fperm_SI_Woolf2021!$E$9:$E$93-D$58)-63.1579*EXP(-0.19*Fperm_SI_Woolf2021!$E$9:$E$93)+63.1579*EXP(-0.19*D$58))/(Fperm_SI_Woolf2021!$E$9:$E$93-D$58))*(D$58-Fperm_SI_Woolf2021!$E$9:$E$93)/10))),Fperm_SI_Woolf2021!$D$9:$D$93))</f>
        <v>0.91749762378513533</v>
      </c>
      <c r="E120" s="51" cm="1">
        <f t="array" ref="E120">MIN(1,SLOPE(Fperm_SI_Woolf2021!$F$9:$F$93*EXP(-Fperm_SI_Woolf2021!$I$9:$I$93*$C120*IF(E$58=Fperm_SI_Woolf2021!$E$9:$E$93,1,EXP(LN((1.1*(Fperm_SI_Woolf2021!$E$9:$E$93-E$58)-63.1579*EXP(-0.19*Fperm_SI_Woolf2021!$E$9:$E$93)+63.1579*EXP(-0.19*E$58))/(Fperm_SI_Woolf2021!$E$9:$E$93-E$58))*(E$58-Fperm_SI_Woolf2021!$E$9:$E$93)/10))) + Fperm_SI_Woolf2021!$G$9:$G$93*EXP(-Fperm_SI_Woolf2021!$J$9:$J$93*$C120*IF(E$58=Fperm_SI_Woolf2021!$E$9:$E$93,1,EXP(LN((1.1*(Fperm_SI_Woolf2021!$E$9:$E$93-E$58)-63.1579*EXP(-0.19*Fperm_SI_Woolf2021!$E$9:$E$93)+63.1579*EXP(-0.19*E$58))/(Fperm_SI_Woolf2021!$E$9:$E$93-E$58))*(E$58-Fperm_SI_Woolf2021!$E$9:$E$93)/10))) + Fperm_SI_Woolf2021!$H$9:$H$93*EXP(-Fperm_SI_Woolf2021!$K$9:$K$93*$C120*IF(E$58=Fperm_SI_Woolf2021!$E$9:$E$93,1,EXP(LN((1.1*(Fperm_SI_Woolf2021!$E$9:$E$93-E$58)-63.1579*EXP(-0.19*Fperm_SI_Woolf2021!$E$9:$E$93)+63.1579*EXP(-0.19*E$58))/(Fperm_SI_Woolf2021!$E$9:$E$93-E$58))*(E$58-Fperm_SI_Woolf2021!$E$9:$E$93)/10))),Fperm_SI_Woolf2021!$D$9:$D$93)*E$57+INTERCEPT(Fperm_SI_Woolf2021!$F$9:$F$93*EXP(-Fperm_SI_Woolf2021!$I$9:$I$93*$C120*IF(E$58=Fperm_SI_Woolf2021!$E$9:$E$93,1,EXP(LN((1.1*(Fperm_SI_Woolf2021!$E$9:$E$93-E$58)-63.1579*EXP(-0.19*Fperm_SI_Woolf2021!$E$9:$E$93)+63.1579*EXP(-0.19*E$58))/(Fperm_SI_Woolf2021!$E$9:$E$93-E$58))*(E$58-Fperm_SI_Woolf2021!$E$9:$E$93)/10))) + Fperm_SI_Woolf2021!$G$9:$G$93*EXP(-Fperm_SI_Woolf2021!$J$9:$J$93*$C120*IF(E$58=Fperm_SI_Woolf2021!$E$9:$E$93,1,EXP(LN((1.1*(Fperm_SI_Woolf2021!$E$9:$E$93-E$58)-63.1579*EXP(-0.19*Fperm_SI_Woolf2021!$E$9:$E$93)+63.1579*EXP(-0.19*E$58))/(Fperm_SI_Woolf2021!$E$9:$E$93-E$58))*(E$58-Fperm_SI_Woolf2021!$E$9:$E$93)/10))) + Fperm_SI_Woolf2021!$H$9:$H$93*EXP(-Fperm_SI_Woolf2021!$K$9:$K$93*$C120*IF(E$58=Fperm_SI_Woolf2021!$E$9:$E$93,1,EXP(LN((1.1*(Fperm_SI_Woolf2021!$E$9:$E$93-E$58)-63.1579*EXP(-0.19*Fperm_SI_Woolf2021!$E$9:$E$93)+63.1579*EXP(-0.19*E$58))/(Fperm_SI_Woolf2021!$E$9:$E$93-E$58))*(E$58-Fperm_SI_Woolf2021!$E$9:$E$93)/10))),Fperm_SI_Woolf2021!$D$9:$D$93))</f>
        <v>0.88498021555652928</v>
      </c>
      <c r="F120" s="51" cm="1">
        <f t="array" ref="F120">MIN(1,SLOPE(Fperm_SI_Woolf2021!$F$9:$F$93*EXP(-Fperm_SI_Woolf2021!$I$9:$I$93*$C120*IF(F$58=Fperm_SI_Woolf2021!$E$9:$E$93,1,EXP(LN((1.1*(Fperm_SI_Woolf2021!$E$9:$E$93-F$58)-63.1579*EXP(-0.19*Fperm_SI_Woolf2021!$E$9:$E$93)+63.1579*EXP(-0.19*F$58))/(Fperm_SI_Woolf2021!$E$9:$E$93-F$58))*(F$58-Fperm_SI_Woolf2021!$E$9:$E$93)/10))) + Fperm_SI_Woolf2021!$G$9:$G$93*EXP(-Fperm_SI_Woolf2021!$J$9:$J$93*$C120*IF(F$58=Fperm_SI_Woolf2021!$E$9:$E$93,1,EXP(LN((1.1*(Fperm_SI_Woolf2021!$E$9:$E$93-F$58)-63.1579*EXP(-0.19*Fperm_SI_Woolf2021!$E$9:$E$93)+63.1579*EXP(-0.19*F$58))/(Fperm_SI_Woolf2021!$E$9:$E$93-F$58))*(F$58-Fperm_SI_Woolf2021!$E$9:$E$93)/10))) + Fperm_SI_Woolf2021!$H$9:$H$93*EXP(-Fperm_SI_Woolf2021!$K$9:$K$93*$C120*IF(F$58=Fperm_SI_Woolf2021!$E$9:$E$93,1,EXP(LN((1.1*(Fperm_SI_Woolf2021!$E$9:$E$93-F$58)-63.1579*EXP(-0.19*Fperm_SI_Woolf2021!$E$9:$E$93)+63.1579*EXP(-0.19*F$58))/(Fperm_SI_Woolf2021!$E$9:$E$93-F$58))*(F$58-Fperm_SI_Woolf2021!$E$9:$E$93)/10))),Fperm_SI_Woolf2021!$D$9:$D$93)*F$57+INTERCEPT(Fperm_SI_Woolf2021!$F$9:$F$93*EXP(-Fperm_SI_Woolf2021!$I$9:$I$93*$C120*IF(F$58=Fperm_SI_Woolf2021!$E$9:$E$93,1,EXP(LN((1.1*(Fperm_SI_Woolf2021!$E$9:$E$93-F$58)-63.1579*EXP(-0.19*Fperm_SI_Woolf2021!$E$9:$E$93)+63.1579*EXP(-0.19*F$58))/(Fperm_SI_Woolf2021!$E$9:$E$93-F$58))*(F$58-Fperm_SI_Woolf2021!$E$9:$E$93)/10))) + Fperm_SI_Woolf2021!$G$9:$G$93*EXP(-Fperm_SI_Woolf2021!$J$9:$J$93*$C120*IF(F$58=Fperm_SI_Woolf2021!$E$9:$E$93,1,EXP(LN((1.1*(Fperm_SI_Woolf2021!$E$9:$E$93-F$58)-63.1579*EXP(-0.19*Fperm_SI_Woolf2021!$E$9:$E$93)+63.1579*EXP(-0.19*F$58))/(Fperm_SI_Woolf2021!$E$9:$E$93-F$58))*(F$58-Fperm_SI_Woolf2021!$E$9:$E$93)/10))) + Fperm_SI_Woolf2021!$H$9:$H$93*EXP(-Fperm_SI_Woolf2021!$K$9:$K$93*$C120*IF(F$58=Fperm_SI_Woolf2021!$E$9:$E$93,1,EXP(LN((1.1*(Fperm_SI_Woolf2021!$E$9:$E$93-F$58)-63.1579*EXP(-0.19*Fperm_SI_Woolf2021!$E$9:$E$93)+63.1579*EXP(-0.19*F$58))/(Fperm_SI_Woolf2021!$E$9:$E$93-F$58))*(F$58-Fperm_SI_Woolf2021!$E$9:$E$93)/10))),Fperm_SI_Woolf2021!$D$9:$D$93))</f>
        <v>0.85246280732792323</v>
      </c>
      <c r="G120" s="51" cm="1">
        <f t="array" ref="G120">MIN(1,SLOPE(Fperm_SI_Woolf2021!$F$9:$F$93*EXP(-Fperm_SI_Woolf2021!$I$9:$I$93*$C120*IF(G$58=Fperm_SI_Woolf2021!$E$9:$E$93,1,EXP(LN((1.1*(Fperm_SI_Woolf2021!$E$9:$E$93-G$58)-63.1579*EXP(-0.19*Fperm_SI_Woolf2021!$E$9:$E$93)+63.1579*EXP(-0.19*G$58))/(Fperm_SI_Woolf2021!$E$9:$E$93-G$58))*(G$58-Fperm_SI_Woolf2021!$E$9:$E$93)/10))) + Fperm_SI_Woolf2021!$G$9:$G$93*EXP(-Fperm_SI_Woolf2021!$J$9:$J$93*$C120*IF(G$58=Fperm_SI_Woolf2021!$E$9:$E$93,1,EXP(LN((1.1*(Fperm_SI_Woolf2021!$E$9:$E$93-G$58)-63.1579*EXP(-0.19*Fperm_SI_Woolf2021!$E$9:$E$93)+63.1579*EXP(-0.19*G$58))/(Fperm_SI_Woolf2021!$E$9:$E$93-G$58))*(G$58-Fperm_SI_Woolf2021!$E$9:$E$93)/10))) + Fperm_SI_Woolf2021!$H$9:$H$93*EXP(-Fperm_SI_Woolf2021!$K$9:$K$93*$C120*IF(G$58=Fperm_SI_Woolf2021!$E$9:$E$93,1,EXP(LN((1.1*(Fperm_SI_Woolf2021!$E$9:$E$93-G$58)-63.1579*EXP(-0.19*Fperm_SI_Woolf2021!$E$9:$E$93)+63.1579*EXP(-0.19*G$58))/(Fperm_SI_Woolf2021!$E$9:$E$93-G$58))*(G$58-Fperm_SI_Woolf2021!$E$9:$E$93)/10))),Fperm_SI_Woolf2021!$D$9:$D$93)*G$57+INTERCEPT(Fperm_SI_Woolf2021!$F$9:$F$93*EXP(-Fperm_SI_Woolf2021!$I$9:$I$93*$C120*IF(G$58=Fperm_SI_Woolf2021!$E$9:$E$93,1,EXP(LN((1.1*(Fperm_SI_Woolf2021!$E$9:$E$93-G$58)-63.1579*EXP(-0.19*Fperm_SI_Woolf2021!$E$9:$E$93)+63.1579*EXP(-0.19*G$58))/(Fperm_SI_Woolf2021!$E$9:$E$93-G$58))*(G$58-Fperm_SI_Woolf2021!$E$9:$E$93)/10))) + Fperm_SI_Woolf2021!$G$9:$G$93*EXP(-Fperm_SI_Woolf2021!$J$9:$J$93*$C120*IF(G$58=Fperm_SI_Woolf2021!$E$9:$E$93,1,EXP(LN((1.1*(Fperm_SI_Woolf2021!$E$9:$E$93-G$58)-63.1579*EXP(-0.19*Fperm_SI_Woolf2021!$E$9:$E$93)+63.1579*EXP(-0.19*G$58))/(Fperm_SI_Woolf2021!$E$9:$E$93-G$58))*(G$58-Fperm_SI_Woolf2021!$E$9:$E$93)/10))) + Fperm_SI_Woolf2021!$H$9:$H$93*EXP(-Fperm_SI_Woolf2021!$K$9:$K$93*$C120*IF(G$58=Fperm_SI_Woolf2021!$E$9:$E$93,1,EXP(LN((1.1*(Fperm_SI_Woolf2021!$E$9:$E$93-G$58)-63.1579*EXP(-0.19*Fperm_SI_Woolf2021!$E$9:$E$93)+63.1579*EXP(-0.19*G$58))/(Fperm_SI_Woolf2021!$E$9:$E$93-G$58))*(G$58-Fperm_SI_Woolf2021!$E$9:$E$93)/10))),Fperm_SI_Woolf2021!$D$9:$D$93))</f>
        <v>0.81994539909931718</v>
      </c>
      <c r="H120" s="51" cm="1">
        <f t="array" ref="H120">MIN(1,SLOPE(Fperm_SI_Woolf2021!$F$9:$F$93*EXP(-Fperm_SI_Woolf2021!$I$9:$I$93*$C120*IF(H$58=Fperm_SI_Woolf2021!$E$9:$E$93,1,EXP(LN((1.1*(Fperm_SI_Woolf2021!$E$9:$E$93-H$58)-63.1579*EXP(-0.19*Fperm_SI_Woolf2021!$E$9:$E$93)+63.1579*EXP(-0.19*H$58))/(Fperm_SI_Woolf2021!$E$9:$E$93-H$58))*(H$58-Fperm_SI_Woolf2021!$E$9:$E$93)/10))) + Fperm_SI_Woolf2021!$G$9:$G$93*EXP(-Fperm_SI_Woolf2021!$J$9:$J$93*$C120*IF(H$58=Fperm_SI_Woolf2021!$E$9:$E$93,1,EXP(LN((1.1*(Fperm_SI_Woolf2021!$E$9:$E$93-H$58)-63.1579*EXP(-0.19*Fperm_SI_Woolf2021!$E$9:$E$93)+63.1579*EXP(-0.19*H$58))/(Fperm_SI_Woolf2021!$E$9:$E$93-H$58))*(H$58-Fperm_SI_Woolf2021!$E$9:$E$93)/10))) + Fperm_SI_Woolf2021!$H$9:$H$93*EXP(-Fperm_SI_Woolf2021!$K$9:$K$93*$C120*IF(H$58=Fperm_SI_Woolf2021!$E$9:$E$93,1,EXP(LN((1.1*(Fperm_SI_Woolf2021!$E$9:$E$93-H$58)-63.1579*EXP(-0.19*Fperm_SI_Woolf2021!$E$9:$E$93)+63.1579*EXP(-0.19*H$58))/(Fperm_SI_Woolf2021!$E$9:$E$93-H$58))*(H$58-Fperm_SI_Woolf2021!$E$9:$E$93)/10))),Fperm_SI_Woolf2021!$D$9:$D$93)*H$57+INTERCEPT(Fperm_SI_Woolf2021!$F$9:$F$93*EXP(-Fperm_SI_Woolf2021!$I$9:$I$93*$C120*IF(H$58=Fperm_SI_Woolf2021!$E$9:$E$93,1,EXP(LN((1.1*(Fperm_SI_Woolf2021!$E$9:$E$93-H$58)-63.1579*EXP(-0.19*Fperm_SI_Woolf2021!$E$9:$E$93)+63.1579*EXP(-0.19*H$58))/(Fperm_SI_Woolf2021!$E$9:$E$93-H$58))*(H$58-Fperm_SI_Woolf2021!$E$9:$E$93)/10))) + Fperm_SI_Woolf2021!$G$9:$G$93*EXP(-Fperm_SI_Woolf2021!$J$9:$J$93*$C120*IF(H$58=Fperm_SI_Woolf2021!$E$9:$E$93,1,EXP(LN((1.1*(Fperm_SI_Woolf2021!$E$9:$E$93-H$58)-63.1579*EXP(-0.19*Fperm_SI_Woolf2021!$E$9:$E$93)+63.1579*EXP(-0.19*H$58))/(Fperm_SI_Woolf2021!$E$9:$E$93-H$58))*(H$58-Fperm_SI_Woolf2021!$E$9:$E$93)/10))) + Fperm_SI_Woolf2021!$H$9:$H$93*EXP(-Fperm_SI_Woolf2021!$K$9:$K$93*$C120*IF(H$58=Fperm_SI_Woolf2021!$E$9:$E$93,1,EXP(LN((1.1*(Fperm_SI_Woolf2021!$E$9:$E$93-H$58)-63.1579*EXP(-0.19*Fperm_SI_Woolf2021!$E$9:$E$93)+63.1579*EXP(-0.19*H$58))/(Fperm_SI_Woolf2021!$E$9:$E$93-H$58))*(H$58-Fperm_SI_Woolf2021!$E$9:$E$93)/10))),Fperm_SI_Woolf2021!$D$9:$D$93))</f>
        <v>0.78742799087071114</v>
      </c>
      <c r="I120" s="51" cm="1">
        <f t="array" ref="I120">MIN(1,SLOPE(Fperm_SI_Woolf2021!$F$9:$F$93*EXP(-Fperm_SI_Woolf2021!$I$9:$I$93*$C120*IF(I$58=Fperm_SI_Woolf2021!$E$9:$E$93,1,EXP(LN((1.1*(Fperm_SI_Woolf2021!$E$9:$E$93-I$58)-63.1579*EXP(-0.19*Fperm_SI_Woolf2021!$E$9:$E$93)+63.1579*EXP(-0.19*I$58))/(Fperm_SI_Woolf2021!$E$9:$E$93-I$58))*(I$58-Fperm_SI_Woolf2021!$E$9:$E$93)/10))) + Fperm_SI_Woolf2021!$G$9:$G$93*EXP(-Fperm_SI_Woolf2021!$J$9:$J$93*$C120*IF(I$58=Fperm_SI_Woolf2021!$E$9:$E$93,1,EXP(LN((1.1*(Fperm_SI_Woolf2021!$E$9:$E$93-I$58)-63.1579*EXP(-0.19*Fperm_SI_Woolf2021!$E$9:$E$93)+63.1579*EXP(-0.19*I$58))/(Fperm_SI_Woolf2021!$E$9:$E$93-I$58))*(I$58-Fperm_SI_Woolf2021!$E$9:$E$93)/10))) + Fperm_SI_Woolf2021!$H$9:$H$93*EXP(-Fperm_SI_Woolf2021!$K$9:$K$93*$C120*IF(I$58=Fperm_SI_Woolf2021!$E$9:$E$93,1,EXP(LN((1.1*(Fperm_SI_Woolf2021!$E$9:$E$93-I$58)-63.1579*EXP(-0.19*Fperm_SI_Woolf2021!$E$9:$E$93)+63.1579*EXP(-0.19*I$58))/(Fperm_SI_Woolf2021!$E$9:$E$93-I$58))*(I$58-Fperm_SI_Woolf2021!$E$9:$E$93)/10))),Fperm_SI_Woolf2021!$D$9:$D$93)*I$57+INTERCEPT(Fperm_SI_Woolf2021!$F$9:$F$93*EXP(-Fperm_SI_Woolf2021!$I$9:$I$93*$C120*IF(I$58=Fperm_SI_Woolf2021!$E$9:$E$93,1,EXP(LN((1.1*(Fperm_SI_Woolf2021!$E$9:$E$93-I$58)-63.1579*EXP(-0.19*Fperm_SI_Woolf2021!$E$9:$E$93)+63.1579*EXP(-0.19*I$58))/(Fperm_SI_Woolf2021!$E$9:$E$93-I$58))*(I$58-Fperm_SI_Woolf2021!$E$9:$E$93)/10))) + Fperm_SI_Woolf2021!$G$9:$G$93*EXP(-Fperm_SI_Woolf2021!$J$9:$J$93*$C120*IF(I$58=Fperm_SI_Woolf2021!$E$9:$E$93,1,EXP(LN((1.1*(Fperm_SI_Woolf2021!$E$9:$E$93-I$58)-63.1579*EXP(-0.19*Fperm_SI_Woolf2021!$E$9:$E$93)+63.1579*EXP(-0.19*I$58))/(Fperm_SI_Woolf2021!$E$9:$E$93-I$58))*(I$58-Fperm_SI_Woolf2021!$E$9:$E$93)/10))) + Fperm_SI_Woolf2021!$H$9:$H$93*EXP(-Fperm_SI_Woolf2021!$K$9:$K$93*$C120*IF(I$58=Fperm_SI_Woolf2021!$E$9:$E$93,1,EXP(LN((1.1*(Fperm_SI_Woolf2021!$E$9:$E$93-I$58)-63.1579*EXP(-0.19*Fperm_SI_Woolf2021!$E$9:$E$93)+63.1579*EXP(-0.19*I$58))/(Fperm_SI_Woolf2021!$E$9:$E$93-I$58))*(I$58-Fperm_SI_Woolf2021!$E$9:$E$93)/10))),Fperm_SI_Woolf2021!$D$9:$D$93))</f>
        <v>0.7549105826421052</v>
      </c>
      <c r="J120" s="51" cm="1">
        <f t="array" ref="J120">MIN(1,SLOPE(Fperm_SI_Woolf2021!$F$9:$F$93*EXP(-Fperm_SI_Woolf2021!$I$9:$I$93*$C120*IF(J$58=Fperm_SI_Woolf2021!$E$9:$E$93,1,EXP(LN((1.1*(Fperm_SI_Woolf2021!$E$9:$E$93-J$58)-63.1579*EXP(-0.19*Fperm_SI_Woolf2021!$E$9:$E$93)+63.1579*EXP(-0.19*J$58))/(Fperm_SI_Woolf2021!$E$9:$E$93-J$58))*(J$58-Fperm_SI_Woolf2021!$E$9:$E$93)/10))) + Fperm_SI_Woolf2021!$G$9:$G$93*EXP(-Fperm_SI_Woolf2021!$J$9:$J$93*$C120*IF(J$58=Fperm_SI_Woolf2021!$E$9:$E$93,1,EXP(LN((1.1*(Fperm_SI_Woolf2021!$E$9:$E$93-J$58)-63.1579*EXP(-0.19*Fperm_SI_Woolf2021!$E$9:$E$93)+63.1579*EXP(-0.19*J$58))/(Fperm_SI_Woolf2021!$E$9:$E$93-J$58))*(J$58-Fperm_SI_Woolf2021!$E$9:$E$93)/10))) + Fperm_SI_Woolf2021!$H$9:$H$93*EXP(-Fperm_SI_Woolf2021!$K$9:$K$93*$C120*IF(J$58=Fperm_SI_Woolf2021!$E$9:$E$93,1,EXP(LN((1.1*(Fperm_SI_Woolf2021!$E$9:$E$93-J$58)-63.1579*EXP(-0.19*Fperm_SI_Woolf2021!$E$9:$E$93)+63.1579*EXP(-0.19*J$58))/(Fperm_SI_Woolf2021!$E$9:$E$93-J$58))*(J$58-Fperm_SI_Woolf2021!$E$9:$E$93)/10))),Fperm_SI_Woolf2021!$D$9:$D$93)*J$57+INTERCEPT(Fperm_SI_Woolf2021!$F$9:$F$93*EXP(-Fperm_SI_Woolf2021!$I$9:$I$93*$C120*IF(J$58=Fperm_SI_Woolf2021!$E$9:$E$93,1,EXP(LN((1.1*(Fperm_SI_Woolf2021!$E$9:$E$93-J$58)-63.1579*EXP(-0.19*Fperm_SI_Woolf2021!$E$9:$E$93)+63.1579*EXP(-0.19*J$58))/(Fperm_SI_Woolf2021!$E$9:$E$93-J$58))*(J$58-Fperm_SI_Woolf2021!$E$9:$E$93)/10))) + Fperm_SI_Woolf2021!$G$9:$G$93*EXP(-Fperm_SI_Woolf2021!$J$9:$J$93*$C120*IF(J$58=Fperm_SI_Woolf2021!$E$9:$E$93,1,EXP(LN((1.1*(Fperm_SI_Woolf2021!$E$9:$E$93-J$58)-63.1579*EXP(-0.19*Fperm_SI_Woolf2021!$E$9:$E$93)+63.1579*EXP(-0.19*J$58))/(Fperm_SI_Woolf2021!$E$9:$E$93-J$58))*(J$58-Fperm_SI_Woolf2021!$E$9:$E$93)/10))) + Fperm_SI_Woolf2021!$H$9:$H$93*EXP(-Fperm_SI_Woolf2021!$K$9:$K$93*$C120*IF(J$58=Fperm_SI_Woolf2021!$E$9:$E$93,1,EXP(LN((1.1*(Fperm_SI_Woolf2021!$E$9:$E$93-J$58)-63.1579*EXP(-0.19*Fperm_SI_Woolf2021!$E$9:$E$93)+63.1579*EXP(-0.19*J$58))/(Fperm_SI_Woolf2021!$E$9:$E$93-J$58))*(J$58-Fperm_SI_Woolf2021!$E$9:$E$93)/10))),Fperm_SI_Woolf2021!$D$9:$D$93))</f>
        <v>0.72239317441349915</v>
      </c>
      <c r="K120" s="51" cm="1">
        <f t="array" ref="K120">MIN(1,SLOPE(Fperm_SI_Woolf2021!$F$9:$F$93*EXP(-Fperm_SI_Woolf2021!$I$9:$I$93*$C120*IF(K$58=Fperm_SI_Woolf2021!$E$9:$E$93,1,EXP(LN((1.1*(Fperm_SI_Woolf2021!$E$9:$E$93-K$58)-63.1579*EXP(-0.19*Fperm_SI_Woolf2021!$E$9:$E$93)+63.1579*EXP(-0.19*K$58))/(Fperm_SI_Woolf2021!$E$9:$E$93-K$58))*(K$58-Fperm_SI_Woolf2021!$E$9:$E$93)/10))) + Fperm_SI_Woolf2021!$G$9:$G$93*EXP(-Fperm_SI_Woolf2021!$J$9:$J$93*$C120*IF(K$58=Fperm_SI_Woolf2021!$E$9:$E$93,1,EXP(LN((1.1*(Fperm_SI_Woolf2021!$E$9:$E$93-K$58)-63.1579*EXP(-0.19*Fperm_SI_Woolf2021!$E$9:$E$93)+63.1579*EXP(-0.19*K$58))/(Fperm_SI_Woolf2021!$E$9:$E$93-K$58))*(K$58-Fperm_SI_Woolf2021!$E$9:$E$93)/10))) + Fperm_SI_Woolf2021!$H$9:$H$93*EXP(-Fperm_SI_Woolf2021!$K$9:$K$93*$C120*IF(K$58=Fperm_SI_Woolf2021!$E$9:$E$93,1,EXP(LN((1.1*(Fperm_SI_Woolf2021!$E$9:$E$93-K$58)-63.1579*EXP(-0.19*Fperm_SI_Woolf2021!$E$9:$E$93)+63.1579*EXP(-0.19*K$58))/(Fperm_SI_Woolf2021!$E$9:$E$93-K$58))*(K$58-Fperm_SI_Woolf2021!$E$9:$E$93)/10))),Fperm_SI_Woolf2021!$D$9:$D$93)*K$57+INTERCEPT(Fperm_SI_Woolf2021!$F$9:$F$93*EXP(-Fperm_SI_Woolf2021!$I$9:$I$93*$C120*IF(K$58=Fperm_SI_Woolf2021!$E$9:$E$93,1,EXP(LN((1.1*(Fperm_SI_Woolf2021!$E$9:$E$93-K$58)-63.1579*EXP(-0.19*Fperm_SI_Woolf2021!$E$9:$E$93)+63.1579*EXP(-0.19*K$58))/(Fperm_SI_Woolf2021!$E$9:$E$93-K$58))*(K$58-Fperm_SI_Woolf2021!$E$9:$E$93)/10))) + Fperm_SI_Woolf2021!$G$9:$G$93*EXP(-Fperm_SI_Woolf2021!$J$9:$J$93*$C120*IF(K$58=Fperm_SI_Woolf2021!$E$9:$E$93,1,EXP(LN((1.1*(Fperm_SI_Woolf2021!$E$9:$E$93-K$58)-63.1579*EXP(-0.19*Fperm_SI_Woolf2021!$E$9:$E$93)+63.1579*EXP(-0.19*K$58))/(Fperm_SI_Woolf2021!$E$9:$E$93-K$58))*(K$58-Fperm_SI_Woolf2021!$E$9:$E$93)/10))) + Fperm_SI_Woolf2021!$H$9:$H$93*EXP(-Fperm_SI_Woolf2021!$K$9:$K$93*$C120*IF(K$58=Fperm_SI_Woolf2021!$E$9:$E$93,1,EXP(LN((1.1*(Fperm_SI_Woolf2021!$E$9:$E$93-K$58)-63.1579*EXP(-0.19*Fperm_SI_Woolf2021!$E$9:$E$93)+63.1579*EXP(-0.19*K$58))/(Fperm_SI_Woolf2021!$E$9:$E$93-K$58))*(K$58-Fperm_SI_Woolf2021!$E$9:$E$93)/10))),Fperm_SI_Woolf2021!$D$9:$D$93))</f>
        <v>0.6898757661848931</v>
      </c>
      <c r="L120" s="51" cm="1">
        <f t="array" ref="L120">MIN(1,SLOPE(Fperm_SI_Woolf2021!$F$9:$F$93*EXP(-Fperm_SI_Woolf2021!$I$9:$I$93*$C120*IF(L$58=Fperm_SI_Woolf2021!$E$9:$E$93,1,EXP(LN((1.1*(Fperm_SI_Woolf2021!$E$9:$E$93-L$58)-63.1579*EXP(-0.19*Fperm_SI_Woolf2021!$E$9:$E$93)+63.1579*EXP(-0.19*L$58))/(Fperm_SI_Woolf2021!$E$9:$E$93-L$58))*(L$58-Fperm_SI_Woolf2021!$E$9:$E$93)/10))) + Fperm_SI_Woolf2021!$G$9:$G$93*EXP(-Fperm_SI_Woolf2021!$J$9:$J$93*$C120*IF(L$58=Fperm_SI_Woolf2021!$E$9:$E$93,1,EXP(LN((1.1*(Fperm_SI_Woolf2021!$E$9:$E$93-L$58)-63.1579*EXP(-0.19*Fperm_SI_Woolf2021!$E$9:$E$93)+63.1579*EXP(-0.19*L$58))/(Fperm_SI_Woolf2021!$E$9:$E$93-L$58))*(L$58-Fperm_SI_Woolf2021!$E$9:$E$93)/10))) + Fperm_SI_Woolf2021!$H$9:$H$93*EXP(-Fperm_SI_Woolf2021!$K$9:$K$93*$C120*IF(L$58=Fperm_SI_Woolf2021!$E$9:$E$93,1,EXP(LN((1.1*(Fperm_SI_Woolf2021!$E$9:$E$93-L$58)-63.1579*EXP(-0.19*Fperm_SI_Woolf2021!$E$9:$E$93)+63.1579*EXP(-0.19*L$58))/(Fperm_SI_Woolf2021!$E$9:$E$93-L$58))*(L$58-Fperm_SI_Woolf2021!$E$9:$E$93)/10))),Fperm_SI_Woolf2021!$D$9:$D$93)*L$57+INTERCEPT(Fperm_SI_Woolf2021!$F$9:$F$93*EXP(-Fperm_SI_Woolf2021!$I$9:$I$93*$C120*IF(L$58=Fperm_SI_Woolf2021!$E$9:$E$93,1,EXP(LN((1.1*(Fperm_SI_Woolf2021!$E$9:$E$93-L$58)-63.1579*EXP(-0.19*Fperm_SI_Woolf2021!$E$9:$E$93)+63.1579*EXP(-0.19*L$58))/(Fperm_SI_Woolf2021!$E$9:$E$93-L$58))*(L$58-Fperm_SI_Woolf2021!$E$9:$E$93)/10))) + Fperm_SI_Woolf2021!$G$9:$G$93*EXP(-Fperm_SI_Woolf2021!$J$9:$J$93*$C120*IF(L$58=Fperm_SI_Woolf2021!$E$9:$E$93,1,EXP(LN((1.1*(Fperm_SI_Woolf2021!$E$9:$E$93-L$58)-63.1579*EXP(-0.19*Fperm_SI_Woolf2021!$E$9:$E$93)+63.1579*EXP(-0.19*L$58))/(Fperm_SI_Woolf2021!$E$9:$E$93-L$58))*(L$58-Fperm_SI_Woolf2021!$E$9:$E$93)/10))) + Fperm_SI_Woolf2021!$H$9:$H$93*EXP(-Fperm_SI_Woolf2021!$K$9:$K$93*$C120*IF(L$58=Fperm_SI_Woolf2021!$E$9:$E$93,1,EXP(LN((1.1*(Fperm_SI_Woolf2021!$E$9:$E$93-L$58)-63.1579*EXP(-0.19*Fperm_SI_Woolf2021!$E$9:$E$93)+63.1579*EXP(-0.19*L$58))/(Fperm_SI_Woolf2021!$E$9:$E$93-L$58))*(L$58-Fperm_SI_Woolf2021!$E$9:$E$93)/10))),Fperm_SI_Woolf2021!$D$9:$D$93))</f>
        <v>0.65735835795628705</v>
      </c>
      <c r="M120" s="51" cm="1">
        <f t="array" ref="M120">MIN(1,SLOPE(Fperm_SI_Woolf2021!$F$9:$F$93*EXP(-Fperm_SI_Woolf2021!$I$9:$I$93*$C120*IF(M$58=Fperm_SI_Woolf2021!$E$9:$E$93,1,EXP(LN((1.1*(Fperm_SI_Woolf2021!$E$9:$E$93-M$58)-63.1579*EXP(-0.19*Fperm_SI_Woolf2021!$E$9:$E$93)+63.1579*EXP(-0.19*M$58))/(Fperm_SI_Woolf2021!$E$9:$E$93-M$58))*(M$58-Fperm_SI_Woolf2021!$E$9:$E$93)/10))) + Fperm_SI_Woolf2021!$G$9:$G$93*EXP(-Fperm_SI_Woolf2021!$J$9:$J$93*$C120*IF(M$58=Fperm_SI_Woolf2021!$E$9:$E$93,1,EXP(LN((1.1*(Fperm_SI_Woolf2021!$E$9:$E$93-M$58)-63.1579*EXP(-0.19*Fperm_SI_Woolf2021!$E$9:$E$93)+63.1579*EXP(-0.19*M$58))/(Fperm_SI_Woolf2021!$E$9:$E$93-M$58))*(M$58-Fperm_SI_Woolf2021!$E$9:$E$93)/10))) + Fperm_SI_Woolf2021!$H$9:$H$93*EXP(-Fperm_SI_Woolf2021!$K$9:$K$93*$C120*IF(M$58=Fperm_SI_Woolf2021!$E$9:$E$93,1,EXP(LN((1.1*(Fperm_SI_Woolf2021!$E$9:$E$93-M$58)-63.1579*EXP(-0.19*Fperm_SI_Woolf2021!$E$9:$E$93)+63.1579*EXP(-0.19*M$58))/(Fperm_SI_Woolf2021!$E$9:$E$93-M$58))*(M$58-Fperm_SI_Woolf2021!$E$9:$E$93)/10))),Fperm_SI_Woolf2021!$D$9:$D$93)*M$57+INTERCEPT(Fperm_SI_Woolf2021!$F$9:$F$93*EXP(-Fperm_SI_Woolf2021!$I$9:$I$93*$C120*IF(M$58=Fperm_SI_Woolf2021!$E$9:$E$93,1,EXP(LN((1.1*(Fperm_SI_Woolf2021!$E$9:$E$93-M$58)-63.1579*EXP(-0.19*Fperm_SI_Woolf2021!$E$9:$E$93)+63.1579*EXP(-0.19*M$58))/(Fperm_SI_Woolf2021!$E$9:$E$93-M$58))*(M$58-Fperm_SI_Woolf2021!$E$9:$E$93)/10))) + Fperm_SI_Woolf2021!$G$9:$G$93*EXP(-Fperm_SI_Woolf2021!$J$9:$J$93*$C120*IF(M$58=Fperm_SI_Woolf2021!$E$9:$E$93,1,EXP(LN((1.1*(Fperm_SI_Woolf2021!$E$9:$E$93-M$58)-63.1579*EXP(-0.19*Fperm_SI_Woolf2021!$E$9:$E$93)+63.1579*EXP(-0.19*M$58))/(Fperm_SI_Woolf2021!$E$9:$E$93-M$58))*(M$58-Fperm_SI_Woolf2021!$E$9:$E$93)/10))) + Fperm_SI_Woolf2021!$H$9:$H$93*EXP(-Fperm_SI_Woolf2021!$K$9:$K$93*$C120*IF(M$58=Fperm_SI_Woolf2021!$E$9:$E$93,1,EXP(LN((1.1*(Fperm_SI_Woolf2021!$E$9:$E$93-M$58)-63.1579*EXP(-0.19*Fperm_SI_Woolf2021!$E$9:$E$93)+63.1579*EXP(-0.19*M$58))/(Fperm_SI_Woolf2021!$E$9:$E$93-M$58))*(M$58-Fperm_SI_Woolf2021!$E$9:$E$93)/10))),Fperm_SI_Woolf2021!$D$9:$D$93))</f>
        <v>0.62484094972768101</v>
      </c>
      <c r="N120" s="51" cm="1">
        <f t="array" ref="N120">MIN(1,SLOPE(Fperm_SI_Woolf2021!$F$9:$F$93*EXP(-Fperm_SI_Woolf2021!$I$9:$I$93*$C120*IF(N$58=Fperm_SI_Woolf2021!$E$9:$E$93,1,EXP(LN((1.1*(Fperm_SI_Woolf2021!$E$9:$E$93-N$58)-63.1579*EXP(-0.19*Fperm_SI_Woolf2021!$E$9:$E$93)+63.1579*EXP(-0.19*N$58))/(Fperm_SI_Woolf2021!$E$9:$E$93-N$58))*(N$58-Fperm_SI_Woolf2021!$E$9:$E$93)/10))) + Fperm_SI_Woolf2021!$G$9:$G$93*EXP(-Fperm_SI_Woolf2021!$J$9:$J$93*$C120*IF(N$58=Fperm_SI_Woolf2021!$E$9:$E$93,1,EXP(LN((1.1*(Fperm_SI_Woolf2021!$E$9:$E$93-N$58)-63.1579*EXP(-0.19*Fperm_SI_Woolf2021!$E$9:$E$93)+63.1579*EXP(-0.19*N$58))/(Fperm_SI_Woolf2021!$E$9:$E$93-N$58))*(N$58-Fperm_SI_Woolf2021!$E$9:$E$93)/10))) + Fperm_SI_Woolf2021!$H$9:$H$93*EXP(-Fperm_SI_Woolf2021!$K$9:$K$93*$C120*IF(N$58=Fperm_SI_Woolf2021!$E$9:$E$93,1,EXP(LN((1.1*(Fperm_SI_Woolf2021!$E$9:$E$93-N$58)-63.1579*EXP(-0.19*Fperm_SI_Woolf2021!$E$9:$E$93)+63.1579*EXP(-0.19*N$58))/(Fperm_SI_Woolf2021!$E$9:$E$93-N$58))*(N$58-Fperm_SI_Woolf2021!$E$9:$E$93)/10))),Fperm_SI_Woolf2021!$D$9:$D$93)*N$57+INTERCEPT(Fperm_SI_Woolf2021!$F$9:$F$93*EXP(-Fperm_SI_Woolf2021!$I$9:$I$93*$C120*IF(N$58=Fperm_SI_Woolf2021!$E$9:$E$93,1,EXP(LN((1.1*(Fperm_SI_Woolf2021!$E$9:$E$93-N$58)-63.1579*EXP(-0.19*Fperm_SI_Woolf2021!$E$9:$E$93)+63.1579*EXP(-0.19*N$58))/(Fperm_SI_Woolf2021!$E$9:$E$93-N$58))*(N$58-Fperm_SI_Woolf2021!$E$9:$E$93)/10))) + Fperm_SI_Woolf2021!$G$9:$G$93*EXP(-Fperm_SI_Woolf2021!$J$9:$J$93*$C120*IF(N$58=Fperm_SI_Woolf2021!$E$9:$E$93,1,EXP(LN((1.1*(Fperm_SI_Woolf2021!$E$9:$E$93-N$58)-63.1579*EXP(-0.19*Fperm_SI_Woolf2021!$E$9:$E$93)+63.1579*EXP(-0.19*N$58))/(Fperm_SI_Woolf2021!$E$9:$E$93-N$58))*(N$58-Fperm_SI_Woolf2021!$E$9:$E$93)/10))) + Fperm_SI_Woolf2021!$H$9:$H$93*EXP(-Fperm_SI_Woolf2021!$K$9:$K$93*$C120*IF(N$58=Fperm_SI_Woolf2021!$E$9:$E$93,1,EXP(LN((1.1*(Fperm_SI_Woolf2021!$E$9:$E$93-N$58)-63.1579*EXP(-0.19*Fperm_SI_Woolf2021!$E$9:$E$93)+63.1579*EXP(-0.19*N$58))/(Fperm_SI_Woolf2021!$E$9:$E$93-N$58))*(N$58-Fperm_SI_Woolf2021!$E$9:$E$93)/10))),Fperm_SI_Woolf2021!$D$9:$D$93))</f>
        <v>0.59232354149907507</v>
      </c>
      <c r="O120" s="51" cm="1">
        <f t="array" ref="O120">MIN(1,SLOPE(Fperm_SI_Woolf2021!$F$9:$F$93*EXP(-Fperm_SI_Woolf2021!$I$9:$I$93*$C120*IF(O$58=Fperm_SI_Woolf2021!$E$9:$E$93,1,EXP(LN((1.1*(Fperm_SI_Woolf2021!$E$9:$E$93-O$58)-63.1579*EXP(-0.19*Fperm_SI_Woolf2021!$E$9:$E$93)+63.1579*EXP(-0.19*O$58))/(Fperm_SI_Woolf2021!$E$9:$E$93-O$58))*(O$58-Fperm_SI_Woolf2021!$E$9:$E$93)/10))) + Fperm_SI_Woolf2021!$G$9:$G$93*EXP(-Fperm_SI_Woolf2021!$J$9:$J$93*$C120*IF(O$58=Fperm_SI_Woolf2021!$E$9:$E$93,1,EXP(LN((1.1*(Fperm_SI_Woolf2021!$E$9:$E$93-O$58)-63.1579*EXP(-0.19*Fperm_SI_Woolf2021!$E$9:$E$93)+63.1579*EXP(-0.19*O$58))/(Fperm_SI_Woolf2021!$E$9:$E$93-O$58))*(O$58-Fperm_SI_Woolf2021!$E$9:$E$93)/10))) + Fperm_SI_Woolf2021!$H$9:$H$93*EXP(-Fperm_SI_Woolf2021!$K$9:$K$93*$C120*IF(O$58=Fperm_SI_Woolf2021!$E$9:$E$93,1,EXP(LN((1.1*(Fperm_SI_Woolf2021!$E$9:$E$93-O$58)-63.1579*EXP(-0.19*Fperm_SI_Woolf2021!$E$9:$E$93)+63.1579*EXP(-0.19*O$58))/(Fperm_SI_Woolf2021!$E$9:$E$93-O$58))*(O$58-Fperm_SI_Woolf2021!$E$9:$E$93)/10))),Fperm_SI_Woolf2021!$D$9:$D$93)*O$57+INTERCEPT(Fperm_SI_Woolf2021!$F$9:$F$93*EXP(-Fperm_SI_Woolf2021!$I$9:$I$93*$C120*IF(O$58=Fperm_SI_Woolf2021!$E$9:$E$93,1,EXP(LN((1.1*(Fperm_SI_Woolf2021!$E$9:$E$93-O$58)-63.1579*EXP(-0.19*Fperm_SI_Woolf2021!$E$9:$E$93)+63.1579*EXP(-0.19*O$58))/(Fperm_SI_Woolf2021!$E$9:$E$93-O$58))*(O$58-Fperm_SI_Woolf2021!$E$9:$E$93)/10))) + Fperm_SI_Woolf2021!$G$9:$G$93*EXP(-Fperm_SI_Woolf2021!$J$9:$J$93*$C120*IF(O$58=Fperm_SI_Woolf2021!$E$9:$E$93,1,EXP(LN((1.1*(Fperm_SI_Woolf2021!$E$9:$E$93-O$58)-63.1579*EXP(-0.19*Fperm_SI_Woolf2021!$E$9:$E$93)+63.1579*EXP(-0.19*O$58))/(Fperm_SI_Woolf2021!$E$9:$E$93-O$58))*(O$58-Fperm_SI_Woolf2021!$E$9:$E$93)/10))) + Fperm_SI_Woolf2021!$H$9:$H$93*EXP(-Fperm_SI_Woolf2021!$K$9:$K$93*$C120*IF(O$58=Fperm_SI_Woolf2021!$E$9:$E$93,1,EXP(LN((1.1*(Fperm_SI_Woolf2021!$E$9:$E$93-O$58)-63.1579*EXP(-0.19*Fperm_SI_Woolf2021!$E$9:$E$93)+63.1579*EXP(-0.19*O$58))/(Fperm_SI_Woolf2021!$E$9:$E$93-O$58))*(O$58-Fperm_SI_Woolf2021!$E$9:$E$93)/10))),Fperm_SI_Woolf2021!$D$9:$D$93))</f>
        <v>0.55980613327046891</v>
      </c>
      <c r="P120" s="51" cm="1">
        <f t="array" ref="P120">MIN(1,SLOPE(Fperm_SI_Woolf2021!$F$9:$F$93*EXP(-Fperm_SI_Woolf2021!$I$9:$I$93*$C120*IF(P$58=Fperm_SI_Woolf2021!$E$9:$E$93,1,EXP(LN((1.1*(Fperm_SI_Woolf2021!$E$9:$E$93-P$58)-63.1579*EXP(-0.19*Fperm_SI_Woolf2021!$E$9:$E$93)+63.1579*EXP(-0.19*P$58))/(Fperm_SI_Woolf2021!$E$9:$E$93-P$58))*(P$58-Fperm_SI_Woolf2021!$E$9:$E$93)/10))) + Fperm_SI_Woolf2021!$G$9:$G$93*EXP(-Fperm_SI_Woolf2021!$J$9:$J$93*$C120*IF(P$58=Fperm_SI_Woolf2021!$E$9:$E$93,1,EXP(LN((1.1*(Fperm_SI_Woolf2021!$E$9:$E$93-P$58)-63.1579*EXP(-0.19*Fperm_SI_Woolf2021!$E$9:$E$93)+63.1579*EXP(-0.19*P$58))/(Fperm_SI_Woolf2021!$E$9:$E$93-P$58))*(P$58-Fperm_SI_Woolf2021!$E$9:$E$93)/10))) + Fperm_SI_Woolf2021!$H$9:$H$93*EXP(-Fperm_SI_Woolf2021!$K$9:$K$93*$C120*IF(P$58=Fperm_SI_Woolf2021!$E$9:$E$93,1,EXP(LN((1.1*(Fperm_SI_Woolf2021!$E$9:$E$93-P$58)-63.1579*EXP(-0.19*Fperm_SI_Woolf2021!$E$9:$E$93)+63.1579*EXP(-0.19*P$58))/(Fperm_SI_Woolf2021!$E$9:$E$93-P$58))*(P$58-Fperm_SI_Woolf2021!$E$9:$E$93)/10))),Fperm_SI_Woolf2021!$D$9:$D$93)*P$57+INTERCEPT(Fperm_SI_Woolf2021!$F$9:$F$93*EXP(-Fperm_SI_Woolf2021!$I$9:$I$93*$C120*IF(P$58=Fperm_SI_Woolf2021!$E$9:$E$93,1,EXP(LN((1.1*(Fperm_SI_Woolf2021!$E$9:$E$93-P$58)-63.1579*EXP(-0.19*Fperm_SI_Woolf2021!$E$9:$E$93)+63.1579*EXP(-0.19*P$58))/(Fperm_SI_Woolf2021!$E$9:$E$93-P$58))*(P$58-Fperm_SI_Woolf2021!$E$9:$E$93)/10))) + Fperm_SI_Woolf2021!$G$9:$G$93*EXP(-Fperm_SI_Woolf2021!$J$9:$J$93*$C120*IF(P$58=Fperm_SI_Woolf2021!$E$9:$E$93,1,EXP(LN((1.1*(Fperm_SI_Woolf2021!$E$9:$E$93-P$58)-63.1579*EXP(-0.19*Fperm_SI_Woolf2021!$E$9:$E$93)+63.1579*EXP(-0.19*P$58))/(Fperm_SI_Woolf2021!$E$9:$E$93-P$58))*(P$58-Fperm_SI_Woolf2021!$E$9:$E$93)/10))) + Fperm_SI_Woolf2021!$H$9:$H$93*EXP(-Fperm_SI_Woolf2021!$K$9:$K$93*$C120*IF(P$58=Fperm_SI_Woolf2021!$E$9:$E$93,1,EXP(LN((1.1*(Fperm_SI_Woolf2021!$E$9:$E$93-P$58)-63.1579*EXP(-0.19*Fperm_SI_Woolf2021!$E$9:$E$93)+63.1579*EXP(-0.19*P$58))/(Fperm_SI_Woolf2021!$E$9:$E$93-P$58))*(P$58-Fperm_SI_Woolf2021!$E$9:$E$93)/10))),Fperm_SI_Woolf2021!$D$9:$D$93))</f>
        <v>0.52728872504186286</v>
      </c>
      <c r="Q120" s="51" cm="1">
        <f t="array" ref="Q120">MIN(1,SLOPE(Fperm_SI_Woolf2021!$F$9:$F$93*EXP(-Fperm_SI_Woolf2021!$I$9:$I$93*$C120*IF(Q$58=Fperm_SI_Woolf2021!$E$9:$E$93,1,EXP(LN((1.1*(Fperm_SI_Woolf2021!$E$9:$E$93-Q$58)-63.1579*EXP(-0.19*Fperm_SI_Woolf2021!$E$9:$E$93)+63.1579*EXP(-0.19*Q$58))/(Fperm_SI_Woolf2021!$E$9:$E$93-Q$58))*(Q$58-Fperm_SI_Woolf2021!$E$9:$E$93)/10))) + Fperm_SI_Woolf2021!$G$9:$G$93*EXP(-Fperm_SI_Woolf2021!$J$9:$J$93*$C120*IF(Q$58=Fperm_SI_Woolf2021!$E$9:$E$93,1,EXP(LN((1.1*(Fperm_SI_Woolf2021!$E$9:$E$93-Q$58)-63.1579*EXP(-0.19*Fperm_SI_Woolf2021!$E$9:$E$93)+63.1579*EXP(-0.19*Q$58))/(Fperm_SI_Woolf2021!$E$9:$E$93-Q$58))*(Q$58-Fperm_SI_Woolf2021!$E$9:$E$93)/10))) + Fperm_SI_Woolf2021!$H$9:$H$93*EXP(-Fperm_SI_Woolf2021!$K$9:$K$93*$C120*IF(Q$58=Fperm_SI_Woolf2021!$E$9:$E$93,1,EXP(LN((1.1*(Fperm_SI_Woolf2021!$E$9:$E$93-Q$58)-63.1579*EXP(-0.19*Fperm_SI_Woolf2021!$E$9:$E$93)+63.1579*EXP(-0.19*Q$58))/(Fperm_SI_Woolf2021!$E$9:$E$93-Q$58))*(Q$58-Fperm_SI_Woolf2021!$E$9:$E$93)/10))),Fperm_SI_Woolf2021!$D$9:$D$93)*Q$57+INTERCEPT(Fperm_SI_Woolf2021!$F$9:$F$93*EXP(-Fperm_SI_Woolf2021!$I$9:$I$93*$C120*IF(Q$58=Fperm_SI_Woolf2021!$E$9:$E$93,1,EXP(LN((1.1*(Fperm_SI_Woolf2021!$E$9:$E$93-Q$58)-63.1579*EXP(-0.19*Fperm_SI_Woolf2021!$E$9:$E$93)+63.1579*EXP(-0.19*Q$58))/(Fperm_SI_Woolf2021!$E$9:$E$93-Q$58))*(Q$58-Fperm_SI_Woolf2021!$E$9:$E$93)/10))) + Fperm_SI_Woolf2021!$G$9:$G$93*EXP(-Fperm_SI_Woolf2021!$J$9:$J$93*$C120*IF(Q$58=Fperm_SI_Woolf2021!$E$9:$E$93,1,EXP(LN((1.1*(Fperm_SI_Woolf2021!$E$9:$E$93-Q$58)-63.1579*EXP(-0.19*Fperm_SI_Woolf2021!$E$9:$E$93)+63.1579*EXP(-0.19*Q$58))/(Fperm_SI_Woolf2021!$E$9:$E$93-Q$58))*(Q$58-Fperm_SI_Woolf2021!$E$9:$E$93)/10))) + Fperm_SI_Woolf2021!$H$9:$H$93*EXP(-Fperm_SI_Woolf2021!$K$9:$K$93*$C120*IF(Q$58=Fperm_SI_Woolf2021!$E$9:$E$93,1,EXP(LN((1.1*(Fperm_SI_Woolf2021!$E$9:$E$93-Q$58)-63.1579*EXP(-0.19*Fperm_SI_Woolf2021!$E$9:$E$93)+63.1579*EXP(-0.19*Q$58))/(Fperm_SI_Woolf2021!$E$9:$E$93-Q$58))*(Q$58-Fperm_SI_Woolf2021!$E$9:$E$93)/10))),Fperm_SI_Woolf2021!$D$9:$D$93))</f>
        <v>0.49477131681325681</v>
      </c>
      <c r="R120" s="51" cm="1">
        <f t="array" ref="R120">MIN(1,SLOPE(Fperm_SI_Woolf2021!$F$9:$F$93*EXP(-Fperm_SI_Woolf2021!$I$9:$I$93*$C120*IF(R$58=Fperm_SI_Woolf2021!$E$9:$E$93,1,EXP(LN((1.1*(Fperm_SI_Woolf2021!$E$9:$E$93-R$58)-63.1579*EXP(-0.19*Fperm_SI_Woolf2021!$E$9:$E$93)+63.1579*EXP(-0.19*R$58))/(Fperm_SI_Woolf2021!$E$9:$E$93-R$58))*(R$58-Fperm_SI_Woolf2021!$E$9:$E$93)/10))) + Fperm_SI_Woolf2021!$G$9:$G$93*EXP(-Fperm_SI_Woolf2021!$J$9:$J$93*$C120*IF(R$58=Fperm_SI_Woolf2021!$E$9:$E$93,1,EXP(LN((1.1*(Fperm_SI_Woolf2021!$E$9:$E$93-R$58)-63.1579*EXP(-0.19*Fperm_SI_Woolf2021!$E$9:$E$93)+63.1579*EXP(-0.19*R$58))/(Fperm_SI_Woolf2021!$E$9:$E$93-R$58))*(R$58-Fperm_SI_Woolf2021!$E$9:$E$93)/10))) + Fperm_SI_Woolf2021!$H$9:$H$93*EXP(-Fperm_SI_Woolf2021!$K$9:$K$93*$C120*IF(R$58=Fperm_SI_Woolf2021!$E$9:$E$93,1,EXP(LN((1.1*(Fperm_SI_Woolf2021!$E$9:$E$93-R$58)-63.1579*EXP(-0.19*Fperm_SI_Woolf2021!$E$9:$E$93)+63.1579*EXP(-0.19*R$58))/(Fperm_SI_Woolf2021!$E$9:$E$93-R$58))*(R$58-Fperm_SI_Woolf2021!$E$9:$E$93)/10))),Fperm_SI_Woolf2021!$D$9:$D$93)*R$57+INTERCEPT(Fperm_SI_Woolf2021!$F$9:$F$93*EXP(-Fperm_SI_Woolf2021!$I$9:$I$93*$C120*IF(R$58=Fperm_SI_Woolf2021!$E$9:$E$93,1,EXP(LN((1.1*(Fperm_SI_Woolf2021!$E$9:$E$93-R$58)-63.1579*EXP(-0.19*Fperm_SI_Woolf2021!$E$9:$E$93)+63.1579*EXP(-0.19*R$58))/(Fperm_SI_Woolf2021!$E$9:$E$93-R$58))*(R$58-Fperm_SI_Woolf2021!$E$9:$E$93)/10))) + Fperm_SI_Woolf2021!$G$9:$G$93*EXP(-Fperm_SI_Woolf2021!$J$9:$J$93*$C120*IF(R$58=Fperm_SI_Woolf2021!$E$9:$E$93,1,EXP(LN((1.1*(Fperm_SI_Woolf2021!$E$9:$E$93-R$58)-63.1579*EXP(-0.19*Fperm_SI_Woolf2021!$E$9:$E$93)+63.1579*EXP(-0.19*R$58))/(Fperm_SI_Woolf2021!$E$9:$E$93-R$58))*(R$58-Fperm_SI_Woolf2021!$E$9:$E$93)/10))) + Fperm_SI_Woolf2021!$H$9:$H$93*EXP(-Fperm_SI_Woolf2021!$K$9:$K$93*$C120*IF(R$58=Fperm_SI_Woolf2021!$E$9:$E$93,1,EXP(LN((1.1*(Fperm_SI_Woolf2021!$E$9:$E$93-R$58)-63.1579*EXP(-0.19*Fperm_SI_Woolf2021!$E$9:$E$93)+63.1579*EXP(-0.19*R$58))/(Fperm_SI_Woolf2021!$E$9:$E$93-R$58))*(R$58-Fperm_SI_Woolf2021!$E$9:$E$93)/10))),Fperm_SI_Woolf2021!$D$9:$D$93))</f>
        <v>0.46225390858465076</v>
      </c>
      <c r="S120" s="51" cm="1">
        <f t="array" ref="S120">MIN(1,SLOPE(Fperm_SI_Woolf2021!$F$9:$F$93*EXP(-Fperm_SI_Woolf2021!$I$9:$I$93*$C120*IF(S$58=Fperm_SI_Woolf2021!$E$9:$E$93,1,EXP(LN((1.1*(Fperm_SI_Woolf2021!$E$9:$E$93-S$58)-63.1579*EXP(-0.19*Fperm_SI_Woolf2021!$E$9:$E$93)+63.1579*EXP(-0.19*S$58))/(Fperm_SI_Woolf2021!$E$9:$E$93-S$58))*(S$58-Fperm_SI_Woolf2021!$E$9:$E$93)/10))) + Fperm_SI_Woolf2021!$G$9:$G$93*EXP(-Fperm_SI_Woolf2021!$J$9:$J$93*$C120*IF(S$58=Fperm_SI_Woolf2021!$E$9:$E$93,1,EXP(LN((1.1*(Fperm_SI_Woolf2021!$E$9:$E$93-S$58)-63.1579*EXP(-0.19*Fperm_SI_Woolf2021!$E$9:$E$93)+63.1579*EXP(-0.19*S$58))/(Fperm_SI_Woolf2021!$E$9:$E$93-S$58))*(S$58-Fperm_SI_Woolf2021!$E$9:$E$93)/10))) + Fperm_SI_Woolf2021!$H$9:$H$93*EXP(-Fperm_SI_Woolf2021!$K$9:$K$93*$C120*IF(S$58=Fperm_SI_Woolf2021!$E$9:$E$93,1,EXP(LN((1.1*(Fperm_SI_Woolf2021!$E$9:$E$93-S$58)-63.1579*EXP(-0.19*Fperm_SI_Woolf2021!$E$9:$E$93)+63.1579*EXP(-0.19*S$58))/(Fperm_SI_Woolf2021!$E$9:$E$93-S$58))*(S$58-Fperm_SI_Woolf2021!$E$9:$E$93)/10))),Fperm_SI_Woolf2021!$D$9:$D$93)*S$57+INTERCEPT(Fperm_SI_Woolf2021!$F$9:$F$93*EXP(-Fperm_SI_Woolf2021!$I$9:$I$93*$C120*IF(S$58=Fperm_SI_Woolf2021!$E$9:$E$93,1,EXP(LN((1.1*(Fperm_SI_Woolf2021!$E$9:$E$93-S$58)-63.1579*EXP(-0.19*Fperm_SI_Woolf2021!$E$9:$E$93)+63.1579*EXP(-0.19*S$58))/(Fperm_SI_Woolf2021!$E$9:$E$93-S$58))*(S$58-Fperm_SI_Woolf2021!$E$9:$E$93)/10))) + Fperm_SI_Woolf2021!$G$9:$G$93*EXP(-Fperm_SI_Woolf2021!$J$9:$J$93*$C120*IF(S$58=Fperm_SI_Woolf2021!$E$9:$E$93,1,EXP(LN((1.1*(Fperm_SI_Woolf2021!$E$9:$E$93-S$58)-63.1579*EXP(-0.19*Fperm_SI_Woolf2021!$E$9:$E$93)+63.1579*EXP(-0.19*S$58))/(Fperm_SI_Woolf2021!$E$9:$E$93-S$58))*(S$58-Fperm_SI_Woolf2021!$E$9:$E$93)/10))) + Fperm_SI_Woolf2021!$H$9:$H$93*EXP(-Fperm_SI_Woolf2021!$K$9:$K$93*$C120*IF(S$58=Fperm_SI_Woolf2021!$E$9:$E$93,1,EXP(LN((1.1*(Fperm_SI_Woolf2021!$E$9:$E$93-S$58)-63.1579*EXP(-0.19*Fperm_SI_Woolf2021!$E$9:$E$93)+63.1579*EXP(-0.19*S$58))/(Fperm_SI_Woolf2021!$E$9:$E$93-S$58))*(S$58-Fperm_SI_Woolf2021!$E$9:$E$93)/10))),Fperm_SI_Woolf2021!$D$9:$D$93))</f>
        <v>0.64715270834609095</v>
      </c>
      <c r="T120" s="51" cm="1">
        <f t="array" ref="T120">MIN(1,SLOPE(Fperm_SI_Woolf2021!$F$9:$F$93*EXP(-Fperm_SI_Woolf2021!$I$9:$I$93*$C120*IF(T$58=Fperm_SI_Woolf2021!$E$9:$E$93,1,EXP(LN((1.1*(Fperm_SI_Woolf2021!$E$9:$E$93-T$58)-63.1579*EXP(-0.19*Fperm_SI_Woolf2021!$E$9:$E$93)+63.1579*EXP(-0.19*T$58))/(Fperm_SI_Woolf2021!$E$9:$E$93-T$58))*(T$58-Fperm_SI_Woolf2021!$E$9:$E$93)/10))) + Fperm_SI_Woolf2021!$G$9:$G$93*EXP(-Fperm_SI_Woolf2021!$J$9:$J$93*$C120*IF(T$58=Fperm_SI_Woolf2021!$E$9:$E$93,1,EXP(LN((1.1*(Fperm_SI_Woolf2021!$E$9:$E$93-T$58)-63.1579*EXP(-0.19*Fperm_SI_Woolf2021!$E$9:$E$93)+63.1579*EXP(-0.19*T$58))/(Fperm_SI_Woolf2021!$E$9:$E$93-T$58))*(T$58-Fperm_SI_Woolf2021!$E$9:$E$93)/10))) + Fperm_SI_Woolf2021!$H$9:$H$93*EXP(-Fperm_SI_Woolf2021!$K$9:$K$93*$C120*IF(T$58=Fperm_SI_Woolf2021!$E$9:$E$93,1,EXP(LN((1.1*(Fperm_SI_Woolf2021!$E$9:$E$93-T$58)-63.1579*EXP(-0.19*Fperm_SI_Woolf2021!$E$9:$E$93)+63.1579*EXP(-0.19*T$58))/(Fperm_SI_Woolf2021!$E$9:$E$93-T$58))*(T$58-Fperm_SI_Woolf2021!$E$9:$E$93)/10))),Fperm_SI_Woolf2021!$D$9:$D$93)*T$57+INTERCEPT(Fperm_SI_Woolf2021!$F$9:$F$93*EXP(-Fperm_SI_Woolf2021!$I$9:$I$93*$C120*IF(T$58=Fperm_SI_Woolf2021!$E$9:$E$93,1,EXP(LN((1.1*(Fperm_SI_Woolf2021!$E$9:$E$93-T$58)-63.1579*EXP(-0.19*Fperm_SI_Woolf2021!$E$9:$E$93)+63.1579*EXP(-0.19*T$58))/(Fperm_SI_Woolf2021!$E$9:$E$93-T$58))*(T$58-Fperm_SI_Woolf2021!$E$9:$E$93)/10))) + Fperm_SI_Woolf2021!$G$9:$G$93*EXP(-Fperm_SI_Woolf2021!$J$9:$J$93*$C120*IF(T$58=Fperm_SI_Woolf2021!$E$9:$E$93,1,EXP(LN((1.1*(Fperm_SI_Woolf2021!$E$9:$E$93-T$58)-63.1579*EXP(-0.19*Fperm_SI_Woolf2021!$E$9:$E$93)+63.1579*EXP(-0.19*T$58))/(Fperm_SI_Woolf2021!$E$9:$E$93-T$58))*(T$58-Fperm_SI_Woolf2021!$E$9:$E$93)/10))) + Fperm_SI_Woolf2021!$H$9:$H$93*EXP(-Fperm_SI_Woolf2021!$K$9:$K$93*$C120*IF(T$58=Fperm_SI_Woolf2021!$E$9:$E$93,1,EXP(LN((1.1*(Fperm_SI_Woolf2021!$E$9:$E$93-T$58)-63.1579*EXP(-0.19*Fperm_SI_Woolf2021!$E$9:$E$93)+63.1579*EXP(-0.19*T$58))/(Fperm_SI_Woolf2021!$E$9:$E$93-T$58))*(T$58-Fperm_SI_Woolf2021!$E$9:$E$93)/10))),Fperm_SI_Woolf2021!$D$9:$D$93))</f>
        <v>0.61907535076247266</v>
      </c>
      <c r="U120" s="51" cm="1">
        <f t="array" ref="U120">MIN(1,SLOPE(Fperm_SI_Woolf2021!$F$9:$F$93*EXP(-Fperm_SI_Woolf2021!$I$9:$I$93*$C120*IF(U$58=Fperm_SI_Woolf2021!$E$9:$E$93,1,EXP(LN((1.1*(Fperm_SI_Woolf2021!$E$9:$E$93-U$58)-63.1579*EXP(-0.19*Fperm_SI_Woolf2021!$E$9:$E$93)+63.1579*EXP(-0.19*U$58))/(Fperm_SI_Woolf2021!$E$9:$E$93-U$58))*(U$58-Fperm_SI_Woolf2021!$E$9:$E$93)/10))) + Fperm_SI_Woolf2021!$G$9:$G$93*EXP(-Fperm_SI_Woolf2021!$J$9:$J$93*$C120*IF(U$58=Fperm_SI_Woolf2021!$E$9:$E$93,1,EXP(LN((1.1*(Fperm_SI_Woolf2021!$E$9:$E$93-U$58)-63.1579*EXP(-0.19*Fperm_SI_Woolf2021!$E$9:$E$93)+63.1579*EXP(-0.19*U$58))/(Fperm_SI_Woolf2021!$E$9:$E$93-U$58))*(U$58-Fperm_SI_Woolf2021!$E$9:$E$93)/10))) + Fperm_SI_Woolf2021!$H$9:$H$93*EXP(-Fperm_SI_Woolf2021!$K$9:$K$93*$C120*IF(U$58=Fperm_SI_Woolf2021!$E$9:$E$93,1,EXP(LN((1.1*(Fperm_SI_Woolf2021!$E$9:$E$93-U$58)-63.1579*EXP(-0.19*Fperm_SI_Woolf2021!$E$9:$E$93)+63.1579*EXP(-0.19*U$58))/(Fperm_SI_Woolf2021!$E$9:$E$93-U$58))*(U$58-Fperm_SI_Woolf2021!$E$9:$E$93)/10))),Fperm_SI_Woolf2021!$D$9:$D$93)*U$57+INTERCEPT(Fperm_SI_Woolf2021!$F$9:$F$93*EXP(-Fperm_SI_Woolf2021!$I$9:$I$93*$C120*IF(U$58=Fperm_SI_Woolf2021!$E$9:$E$93,1,EXP(LN((1.1*(Fperm_SI_Woolf2021!$E$9:$E$93-U$58)-63.1579*EXP(-0.19*Fperm_SI_Woolf2021!$E$9:$E$93)+63.1579*EXP(-0.19*U$58))/(Fperm_SI_Woolf2021!$E$9:$E$93-U$58))*(U$58-Fperm_SI_Woolf2021!$E$9:$E$93)/10))) + Fperm_SI_Woolf2021!$G$9:$G$93*EXP(-Fperm_SI_Woolf2021!$J$9:$J$93*$C120*IF(U$58=Fperm_SI_Woolf2021!$E$9:$E$93,1,EXP(LN((1.1*(Fperm_SI_Woolf2021!$E$9:$E$93-U$58)-63.1579*EXP(-0.19*Fperm_SI_Woolf2021!$E$9:$E$93)+63.1579*EXP(-0.19*U$58))/(Fperm_SI_Woolf2021!$E$9:$E$93-U$58))*(U$58-Fperm_SI_Woolf2021!$E$9:$E$93)/10))) + Fperm_SI_Woolf2021!$H$9:$H$93*EXP(-Fperm_SI_Woolf2021!$K$9:$K$93*$C120*IF(U$58=Fperm_SI_Woolf2021!$E$9:$E$93,1,EXP(LN((1.1*(Fperm_SI_Woolf2021!$E$9:$E$93-U$58)-63.1579*EXP(-0.19*Fperm_SI_Woolf2021!$E$9:$E$93)+63.1579*EXP(-0.19*U$58))/(Fperm_SI_Woolf2021!$E$9:$E$93-U$58))*(U$58-Fperm_SI_Woolf2021!$E$9:$E$93)/10))),Fperm_SI_Woolf2021!$D$9:$D$93))</f>
        <v>0.59099799317885437</v>
      </c>
      <c r="V120" s="51" cm="1">
        <f t="array" ref="V120">MIN(1,SLOPE(Fperm_SI_Woolf2021!$F$9:$F$93*EXP(-Fperm_SI_Woolf2021!$I$9:$I$93*$C120*IF(V$58=Fperm_SI_Woolf2021!$E$9:$E$93,1,EXP(LN((1.1*(Fperm_SI_Woolf2021!$E$9:$E$93-V$58)-63.1579*EXP(-0.19*Fperm_SI_Woolf2021!$E$9:$E$93)+63.1579*EXP(-0.19*V$58))/(Fperm_SI_Woolf2021!$E$9:$E$93-V$58))*(V$58-Fperm_SI_Woolf2021!$E$9:$E$93)/10))) + Fperm_SI_Woolf2021!$G$9:$G$93*EXP(-Fperm_SI_Woolf2021!$J$9:$J$93*$C120*IF(V$58=Fperm_SI_Woolf2021!$E$9:$E$93,1,EXP(LN((1.1*(Fperm_SI_Woolf2021!$E$9:$E$93-V$58)-63.1579*EXP(-0.19*Fperm_SI_Woolf2021!$E$9:$E$93)+63.1579*EXP(-0.19*V$58))/(Fperm_SI_Woolf2021!$E$9:$E$93-V$58))*(V$58-Fperm_SI_Woolf2021!$E$9:$E$93)/10))) + Fperm_SI_Woolf2021!$H$9:$H$93*EXP(-Fperm_SI_Woolf2021!$K$9:$K$93*$C120*IF(V$58=Fperm_SI_Woolf2021!$E$9:$E$93,1,EXP(LN((1.1*(Fperm_SI_Woolf2021!$E$9:$E$93-V$58)-63.1579*EXP(-0.19*Fperm_SI_Woolf2021!$E$9:$E$93)+63.1579*EXP(-0.19*V$58))/(Fperm_SI_Woolf2021!$E$9:$E$93-V$58))*(V$58-Fperm_SI_Woolf2021!$E$9:$E$93)/10))),Fperm_SI_Woolf2021!$D$9:$D$93)*V$57+INTERCEPT(Fperm_SI_Woolf2021!$F$9:$F$93*EXP(-Fperm_SI_Woolf2021!$I$9:$I$93*$C120*IF(V$58=Fperm_SI_Woolf2021!$E$9:$E$93,1,EXP(LN((1.1*(Fperm_SI_Woolf2021!$E$9:$E$93-V$58)-63.1579*EXP(-0.19*Fperm_SI_Woolf2021!$E$9:$E$93)+63.1579*EXP(-0.19*V$58))/(Fperm_SI_Woolf2021!$E$9:$E$93-V$58))*(V$58-Fperm_SI_Woolf2021!$E$9:$E$93)/10))) + Fperm_SI_Woolf2021!$G$9:$G$93*EXP(-Fperm_SI_Woolf2021!$J$9:$J$93*$C120*IF(V$58=Fperm_SI_Woolf2021!$E$9:$E$93,1,EXP(LN((1.1*(Fperm_SI_Woolf2021!$E$9:$E$93-V$58)-63.1579*EXP(-0.19*Fperm_SI_Woolf2021!$E$9:$E$93)+63.1579*EXP(-0.19*V$58))/(Fperm_SI_Woolf2021!$E$9:$E$93-V$58))*(V$58-Fperm_SI_Woolf2021!$E$9:$E$93)/10))) + Fperm_SI_Woolf2021!$H$9:$H$93*EXP(-Fperm_SI_Woolf2021!$K$9:$K$93*$C120*IF(V$58=Fperm_SI_Woolf2021!$E$9:$E$93,1,EXP(LN((1.1*(Fperm_SI_Woolf2021!$E$9:$E$93-V$58)-63.1579*EXP(-0.19*Fperm_SI_Woolf2021!$E$9:$E$93)+63.1579*EXP(-0.19*V$58))/(Fperm_SI_Woolf2021!$E$9:$E$93-V$58))*(V$58-Fperm_SI_Woolf2021!$E$9:$E$93)/10))),Fperm_SI_Woolf2021!$D$9:$D$93))</f>
        <v>0.56292063559523609</v>
      </c>
      <c r="W120" s="51" cm="1">
        <f t="array" ref="W120">MIN(1,SLOPE(Fperm_SI_Woolf2021!$F$9:$F$93*EXP(-Fperm_SI_Woolf2021!$I$9:$I$93*$C120*IF(W$58=Fperm_SI_Woolf2021!$E$9:$E$93,1,EXP(LN((1.1*(Fperm_SI_Woolf2021!$E$9:$E$93-W$58)-63.1579*EXP(-0.19*Fperm_SI_Woolf2021!$E$9:$E$93)+63.1579*EXP(-0.19*W$58))/(Fperm_SI_Woolf2021!$E$9:$E$93-W$58))*(W$58-Fperm_SI_Woolf2021!$E$9:$E$93)/10))) + Fperm_SI_Woolf2021!$G$9:$G$93*EXP(-Fperm_SI_Woolf2021!$J$9:$J$93*$C120*IF(W$58=Fperm_SI_Woolf2021!$E$9:$E$93,1,EXP(LN((1.1*(Fperm_SI_Woolf2021!$E$9:$E$93-W$58)-63.1579*EXP(-0.19*Fperm_SI_Woolf2021!$E$9:$E$93)+63.1579*EXP(-0.19*W$58))/(Fperm_SI_Woolf2021!$E$9:$E$93-W$58))*(W$58-Fperm_SI_Woolf2021!$E$9:$E$93)/10))) + Fperm_SI_Woolf2021!$H$9:$H$93*EXP(-Fperm_SI_Woolf2021!$K$9:$K$93*$C120*IF(W$58=Fperm_SI_Woolf2021!$E$9:$E$93,1,EXP(LN((1.1*(Fperm_SI_Woolf2021!$E$9:$E$93-W$58)-63.1579*EXP(-0.19*Fperm_SI_Woolf2021!$E$9:$E$93)+63.1579*EXP(-0.19*W$58))/(Fperm_SI_Woolf2021!$E$9:$E$93-W$58))*(W$58-Fperm_SI_Woolf2021!$E$9:$E$93)/10))),Fperm_SI_Woolf2021!$D$9:$D$93)*W$57+INTERCEPT(Fperm_SI_Woolf2021!$F$9:$F$93*EXP(-Fperm_SI_Woolf2021!$I$9:$I$93*$C120*IF(W$58=Fperm_SI_Woolf2021!$E$9:$E$93,1,EXP(LN((1.1*(Fperm_SI_Woolf2021!$E$9:$E$93-W$58)-63.1579*EXP(-0.19*Fperm_SI_Woolf2021!$E$9:$E$93)+63.1579*EXP(-0.19*W$58))/(Fperm_SI_Woolf2021!$E$9:$E$93-W$58))*(W$58-Fperm_SI_Woolf2021!$E$9:$E$93)/10))) + Fperm_SI_Woolf2021!$G$9:$G$93*EXP(-Fperm_SI_Woolf2021!$J$9:$J$93*$C120*IF(W$58=Fperm_SI_Woolf2021!$E$9:$E$93,1,EXP(LN((1.1*(Fperm_SI_Woolf2021!$E$9:$E$93-W$58)-63.1579*EXP(-0.19*Fperm_SI_Woolf2021!$E$9:$E$93)+63.1579*EXP(-0.19*W$58))/(Fperm_SI_Woolf2021!$E$9:$E$93-W$58))*(W$58-Fperm_SI_Woolf2021!$E$9:$E$93)/10))) + Fperm_SI_Woolf2021!$H$9:$H$93*EXP(-Fperm_SI_Woolf2021!$K$9:$K$93*$C120*IF(W$58=Fperm_SI_Woolf2021!$E$9:$E$93,1,EXP(LN((1.1*(Fperm_SI_Woolf2021!$E$9:$E$93-W$58)-63.1579*EXP(-0.19*Fperm_SI_Woolf2021!$E$9:$E$93)+63.1579*EXP(-0.19*W$58))/(Fperm_SI_Woolf2021!$E$9:$E$93-W$58))*(W$58-Fperm_SI_Woolf2021!$E$9:$E$93)/10))),Fperm_SI_Woolf2021!$D$9:$D$93))</f>
        <v>0.53484327801161791</v>
      </c>
      <c r="X120" s="51" cm="1">
        <f t="array" ref="X120">MIN(1,SLOPE(Fperm_SI_Woolf2021!$F$9:$F$93*EXP(-Fperm_SI_Woolf2021!$I$9:$I$93*$C120*IF(X$58=Fperm_SI_Woolf2021!$E$9:$E$93,1,EXP(LN((1.1*(Fperm_SI_Woolf2021!$E$9:$E$93-X$58)-63.1579*EXP(-0.19*Fperm_SI_Woolf2021!$E$9:$E$93)+63.1579*EXP(-0.19*X$58))/(Fperm_SI_Woolf2021!$E$9:$E$93-X$58))*(X$58-Fperm_SI_Woolf2021!$E$9:$E$93)/10))) + Fperm_SI_Woolf2021!$G$9:$G$93*EXP(-Fperm_SI_Woolf2021!$J$9:$J$93*$C120*IF(X$58=Fperm_SI_Woolf2021!$E$9:$E$93,1,EXP(LN((1.1*(Fperm_SI_Woolf2021!$E$9:$E$93-X$58)-63.1579*EXP(-0.19*Fperm_SI_Woolf2021!$E$9:$E$93)+63.1579*EXP(-0.19*X$58))/(Fperm_SI_Woolf2021!$E$9:$E$93-X$58))*(X$58-Fperm_SI_Woolf2021!$E$9:$E$93)/10))) + Fperm_SI_Woolf2021!$H$9:$H$93*EXP(-Fperm_SI_Woolf2021!$K$9:$K$93*$C120*IF(X$58=Fperm_SI_Woolf2021!$E$9:$E$93,1,EXP(LN((1.1*(Fperm_SI_Woolf2021!$E$9:$E$93-X$58)-63.1579*EXP(-0.19*Fperm_SI_Woolf2021!$E$9:$E$93)+63.1579*EXP(-0.19*X$58))/(Fperm_SI_Woolf2021!$E$9:$E$93-X$58))*(X$58-Fperm_SI_Woolf2021!$E$9:$E$93)/10))),Fperm_SI_Woolf2021!$D$9:$D$93)*X$57+INTERCEPT(Fperm_SI_Woolf2021!$F$9:$F$93*EXP(-Fperm_SI_Woolf2021!$I$9:$I$93*$C120*IF(X$58=Fperm_SI_Woolf2021!$E$9:$E$93,1,EXP(LN((1.1*(Fperm_SI_Woolf2021!$E$9:$E$93-X$58)-63.1579*EXP(-0.19*Fperm_SI_Woolf2021!$E$9:$E$93)+63.1579*EXP(-0.19*X$58))/(Fperm_SI_Woolf2021!$E$9:$E$93-X$58))*(X$58-Fperm_SI_Woolf2021!$E$9:$E$93)/10))) + Fperm_SI_Woolf2021!$G$9:$G$93*EXP(-Fperm_SI_Woolf2021!$J$9:$J$93*$C120*IF(X$58=Fperm_SI_Woolf2021!$E$9:$E$93,1,EXP(LN((1.1*(Fperm_SI_Woolf2021!$E$9:$E$93-X$58)-63.1579*EXP(-0.19*Fperm_SI_Woolf2021!$E$9:$E$93)+63.1579*EXP(-0.19*X$58))/(Fperm_SI_Woolf2021!$E$9:$E$93-X$58))*(X$58-Fperm_SI_Woolf2021!$E$9:$E$93)/10))) + Fperm_SI_Woolf2021!$H$9:$H$93*EXP(-Fperm_SI_Woolf2021!$K$9:$K$93*$C120*IF(X$58=Fperm_SI_Woolf2021!$E$9:$E$93,1,EXP(LN((1.1*(Fperm_SI_Woolf2021!$E$9:$E$93-X$58)-63.1579*EXP(-0.19*Fperm_SI_Woolf2021!$E$9:$E$93)+63.1579*EXP(-0.19*X$58))/(Fperm_SI_Woolf2021!$E$9:$E$93-X$58))*(X$58-Fperm_SI_Woolf2021!$E$9:$E$93)/10))),Fperm_SI_Woolf2021!$D$9:$D$93))</f>
        <v>0.50676592042799962</v>
      </c>
      <c r="Y120" s="51" cm="1">
        <f t="array" ref="Y120">MIN(1,SLOPE(Fperm_SI_Woolf2021!$F$9:$F$93*EXP(-Fperm_SI_Woolf2021!$I$9:$I$93*$C120*IF(Y$58=Fperm_SI_Woolf2021!$E$9:$E$93,1,EXP(LN((1.1*(Fperm_SI_Woolf2021!$E$9:$E$93-Y$58)-63.1579*EXP(-0.19*Fperm_SI_Woolf2021!$E$9:$E$93)+63.1579*EXP(-0.19*Y$58))/(Fperm_SI_Woolf2021!$E$9:$E$93-Y$58))*(Y$58-Fperm_SI_Woolf2021!$E$9:$E$93)/10))) + Fperm_SI_Woolf2021!$G$9:$G$93*EXP(-Fperm_SI_Woolf2021!$J$9:$J$93*$C120*IF(Y$58=Fperm_SI_Woolf2021!$E$9:$E$93,1,EXP(LN((1.1*(Fperm_SI_Woolf2021!$E$9:$E$93-Y$58)-63.1579*EXP(-0.19*Fperm_SI_Woolf2021!$E$9:$E$93)+63.1579*EXP(-0.19*Y$58))/(Fperm_SI_Woolf2021!$E$9:$E$93-Y$58))*(Y$58-Fperm_SI_Woolf2021!$E$9:$E$93)/10))) + Fperm_SI_Woolf2021!$H$9:$H$93*EXP(-Fperm_SI_Woolf2021!$K$9:$K$93*$C120*IF(Y$58=Fperm_SI_Woolf2021!$E$9:$E$93,1,EXP(LN((1.1*(Fperm_SI_Woolf2021!$E$9:$E$93-Y$58)-63.1579*EXP(-0.19*Fperm_SI_Woolf2021!$E$9:$E$93)+63.1579*EXP(-0.19*Y$58))/(Fperm_SI_Woolf2021!$E$9:$E$93-Y$58))*(Y$58-Fperm_SI_Woolf2021!$E$9:$E$93)/10))),Fperm_SI_Woolf2021!$D$9:$D$93)*Y$57+INTERCEPT(Fperm_SI_Woolf2021!$F$9:$F$93*EXP(-Fperm_SI_Woolf2021!$I$9:$I$93*$C120*IF(Y$58=Fperm_SI_Woolf2021!$E$9:$E$93,1,EXP(LN((1.1*(Fperm_SI_Woolf2021!$E$9:$E$93-Y$58)-63.1579*EXP(-0.19*Fperm_SI_Woolf2021!$E$9:$E$93)+63.1579*EXP(-0.19*Y$58))/(Fperm_SI_Woolf2021!$E$9:$E$93-Y$58))*(Y$58-Fperm_SI_Woolf2021!$E$9:$E$93)/10))) + Fperm_SI_Woolf2021!$G$9:$G$93*EXP(-Fperm_SI_Woolf2021!$J$9:$J$93*$C120*IF(Y$58=Fperm_SI_Woolf2021!$E$9:$E$93,1,EXP(LN((1.1*(Fperm_SI_Woolf2021!$E$9:$E$93-Y$58)-63.1579*EXP(-0.19*Fperm_SI_Woolf2021!$E$9:$E$93)+63.1579*EXP(-0.19*Y$58))/(Fperm_SI_Woolf2021!$E$9:$E$93-Y$58))*(Y$58-Fperm_SI_Woolf2021!$E$9:$E$93)/10))) + Fperm_SI_Woolf2021!$H$9:$H$93*EXP(-Fperm_SI_Woolf2021!$K$9:$K$93*$C120*IF(Y$58=Fperm_SI_Woolf2021!$E$9:$E$93,1,EXP(LN((1.1*(Fperm_SI_Woolf2021!$E$9:$E$93-Y$58)-63.1579*EXP(-0.19*Fperm_SI_Woolf2021!$E$9:$E$93)+63.1579*EXP(-0.19*Y$58))/(Fperm_SI_Woolf2021!$E$9:$E$93-Y$58))*(Y$58-Fperm_SI_Woolf2021!$E$9:$E$93)/10))),Fperm_SI_Woolf2021!$D$9:$D$93))</f>
        <v>0.47868856284438133</v>
      </c>
      <c r="Z120" s="51" cm="1">
        <f t="array" ref="Z120">MIN(1,SLOPE(Fperm_SI_Woolf2021!$F$9:$F$93*EXP(-Fperm_SI_Woolf2021!$I$9:$I$93*$C120*IF(Z$58=Fperm_SI_Woolf2021!$E$9:$E$93,1,EXP(LN((1.1*(Fperm_SI_Woolf2021!$E$9:$E$93-Z$58)-63.1579*EXP(-0.19*Fperm_SI_Woolf2021!$E$9:$E$93)+63.1579*EXP(-0.19*Z$58))/(Fperm_SI_Woolf2021!$E$9:$E$93-Z$58))*(Z$58-Fperm_SI_Woolf2021!$E$9:$E$93)/10))) + Fperm_SI_Woolf2021!$G$9:$G$93*EXP(-Fperm_SI_Woolf2021!$J$9:$J$93*$C120*IF(Z$58=Fperm_SI_Woolf2021!$E$9:$E$93,1,EXP(LN((1.1*(Fperm_SI_Woolf2021!$E$9:$E$93-Z$58)-63.1579*EXP(-0.19*Fperm_SI_Woolf2021!$E$9:$E$93)+63.1579*EXP(-0.19*Z$58))/(Fperm_SI_Woolf2021!$E$9:$E$93-Z$58))*(Z$58-Fperm_SI_Woolf2021!$E$9:$E$93)/10))) + Fperm_SI_Woolf2021!$H$9:$H$93*EXP(-Fperm_SI_Woolf2021!$K$9:$K$93*$C120*IF(Z$58=Fperm_SI_Woolf2021!$E$9:$E$93,1,EXP(LN((1.1*(Fperm_SI_Woolf2021!$E$9:$E$93-Z$58)-63.1579*EXP(-0.19*Fperm_SI_Woolf2021!$E$9:$E$93)+63.1579*EXP(-0.19*Z$58))/(Fperm_SI_Woolf2021!$E$9:$E$93-Z$58))*(Z$58-Fperm_SI_Woolf2021!$E$9:$E$93)/10))),Fperm_SI_Woolf2021!$D$9:$D$93)*Z$57+INTERCEPT(Fperm_SI_Woolf2021!$F$9:$F$93*EXP(-Fperm_SI_Woolf2021!$I$9:$I$93*$C120*IF(Z$58=Fperm_SI_Woolf2021!$E$9:$E$93,1,EXP(LN((1.1*(Fperm_SI_Woolf2021!$E$9:$E$93-Z$58)-63.1579*EXP(-0.19*Fperm_SI_Woolf2021!$E$9:$E$93)+63.1579*EXP(-0.19*Z$58))/(Fperm_SI_Woolf2021!$E$9:$E$93-Z$58))*(Z$58-Fperm_SI_Woolf2021!$E$9:$E$93)/10))) + Fperm_SI_Woolf2021!$G$9:$G$93*EXP(-Fperm_SI_Woolf2021!$J$9:$J$93*$C120*IF(Z$58=Fperm_SI_Woolf2021!$E$9:$E$93,1,EXP(LN((1.1*(Fperm_SI_Woolf2021!$E$9:$E$93-Z$58)-63.1579*EXP(-0.19*Fperm_SI_Woolf2021!$E$9:$E$93)+63.1579*EXP(-0.19*Z$58))/(Fperm_SI_Woolf2021!$E$9:$E$93-Z$58))*(Z$58-Fperm_SI_Woolf2021!$E$9:$E$93)/10))) + Fperm_SI_Woolf2021!$H$9:$H$93*EXP(-Fperm_SI_Woolf2021!$K$9:$K$93*$C120*IF(Z$58=Fperm_SI_Woolf2021!$E$9:$E$93,1,EXP(LN((1.1*(Fperm_SI_Woolf2021!$E$9:$E$93-Z$58)-63.1579*EXP(-0.19*Fperm_SI_Woolf2021!$E$9:$E$93)+63.1579*EXP(-0.19*Z$58))/(Fperm_SI_Woolf2021!$E$9:$E$93-Z$58))*(Z$58-Fperm_SI_Woolf2021!$E$9:$E$93)/10))),Fperm_SI_Woolf2021!$D$9:$D$93))</f>
        <v>0.45061120526076304</v>
      </c>
      <c r="AA120" s="51" cm="1">
        <f t="array" ref="AA120">MIN(1,SLOPE(Fperm_SI_Woolf2021!$F$9:$F$93*EXP(-Fperm_SI_Woolf2021!$I$9:$I$93*$C120*IF(AA$58=Fperm_SI_Woolf2021!$E$9:$E$93,1,EXP(LN((1.1*(Fperm_SI_Woolf2021!$E$9:$E$93-AA$58)-63.1579*EXP(-0.19*Fperm_SI_Woolf2021!$E$9:$E$93)+63.1579*EXP(-0.19*AA$58))/(Fperm_SI_Woolf2021!$E$9:$E$93-AA$58))*(AA$58-Fperm_SI_Woolf2021!$E$9:$E$93)/10))) + Fperm_SI_Woolf2021!$G$9:$G$93*EXP(-Fperm_SI_Woolf2021!$J$9:$J$93*$C120*IF(AA$58=Fperm_SI_Woolf2021!$E$9:$E$93,1,EXP(LN((1.1*(Fperm_SI_Woolf2021!$E$9:$E$93-AA$58)-63.1579*EXP(-0.19*Fperm_SI_Woolf2021!$E$9:$E$93)+63.1579*EXP(-0.19*AA$58))/(Fperm_SI_Woolf2021!$E$9:$E$93-AA$58))*(AA$58-Fperm_SI_Woolf2021!$E$9:$E$93)/10))) + Fperm_SI_Woolf2021!$H$9:$H$93*EXP(-Fperm_SI_Woolf2021!$K$9:$K$93*$C120*IF(AA$58=Fperm_SI_Woolf2021!$E$9:$E$93,1,EXP(LN((1.1*(Fperm_SI_Woolf2021!$E$9:$E$93-AA$58)-63.1579*EXP(-0.19*Fperm_SI_Woolf2021!$E$9:$E$93)+63.1579*EXP(-0.19*AA$58))/(Fperm_SI_Woolf2021!$E$9:$E$93-AA$58))*(AA$58-Fperm_SI_Woolf2021!$E$9:$E$93)/10))),Fperm_SI_Woolf2021!$D$9:$D$93)*AA$57+INTERCEPT(Fperm_SI_Woolf2021!$F$9:$F$93*EXP(-Fperm_SI_Woolf2021!$I$9:$I$93*$C120*IF(AA$58=Fperm_SI_Woolf2021!$E$9:$E$93,1,EXP(LN((1.1*(Fperm_SI_Woolf2021!$E$9:$E$93-AA$58)-63.1579*EXP(-0.19*Fperm_SI_Woolf2021!$E$9:$E$93)+63.1579*EXP(-0.19*AA$58))/(Fperm_SI_Woolf2021!$E$9:$E$93-AA$58))*(AA$58-Fperm_SI_Woolf2021!$E$9:$E$93)/10))) + Fperm_SI_Woolf2021!$G$9:$G$93*EXP(-Fperm_SI_Woolf2021!$J$9:$J$93*$C120*IF(AA$58=Fperm_SI_Woolf2021!$E$9:$E$93,1,EXP(LN((1.1*(Fperm_SI_Woolf2021!$E$9:$E$93-AA$58)-63.1579*EXP(-0.19*Fperm_SI_Woolf2021!$E$9:$E$93)+63.1579*EXP(-0.19*AA$58))/(Fperm_SI_Woolf2021!$E$9:$E$93-AA$58))*(AA$58-Fperm_SI_Woolf2021!$E$9:$E$93)/10))) + Fperm_SI_Woolf2021!$H$9:$H$93*EXP(-Fperm_SI_Woolf2021!$K$9:$K$93*$C120*IF(AA$58=Fperm_SI_Woolf2021!$E$9:$E$93,1,EXP(LN((1.1*(Fperm_SI_Woolf2021!$E$9:$E$93-AA$58)-63.1579*EXP(-0.19*Fperm_SI_Woolf2021!$E$9:$E$93)+63.1579*EXP(-0.19*AA$58))/(Fperm_SI_Woolf2021!$E$9:$E$93-AA$58))*(AA$58-Fperm_SI_Woolf2021!$E$9:$E$93)/10))),Fperm_SI_Woolf2021!$D$9:$D$93))</f>
        <v>0.42253384767714475</v>
      </c>
      <c r="AB120" s="51" cm="1">
        <f t="array" ref="AB120">MIN(1,SLOPE(Fperm_SI_Woolf2021!$F$9:$F$93*EXP(-Fperm_SI_Woolf2021!$I$9:$I$93*$C120*IF(AB$58=Fperm_SI_Woolf2021!$E$9:$E$93,1,EXP(LN((1.1*(Fperm_SI_Woolf2021!$E$9:$E$93-AB$58)-63.1579*EXP(-0.19*Fperm_SI_Woolf2021!$E$9:$E$93)+63.1579*EXP(-0.19*AB$58))/(Fperm_SI_Woolf2021!$E$9:$E$93-AB$58))*(AB$58-Fperm_SI_Woolf2021!$E$9:$E$93)/10))) + Fperm_SI_Woolf2021!$G$9:$G$93*EXP(-Fperm_SI_Woolf2021!$J$9:$J$93*$C120*IF(AB$58=Fperm_SI_Woolf2021!$E$9:$E$93,1,EXP(LN((1.1*(Fperm_SI_Woolf2021!$E$9:$E$93-AB$58)-63.1579*EXP(-0.19*Fperm_SI_Woolf2021!$E$9:$E$93)+63.1579*EXP(-0.19*AB$58))/(Fperm_SI_Woolf2021!$E$9:$E$93-AB$58))*(AB$58-Fperm_SI_Woolf2021!$E$9:$E$93)/10))) + Fperm_SI_Woolf2021!$H$9:$H$93*EXP(-Fperm_SI_Woolf2021!$K$9:$K$93*$C120*IF(AB$58=Fperm_SI_Woolf2021!$E$9:$E$93,1,EXP(LN((1.1*(Fperm_SI_Woolf2021!$E$9:$E$93-AB$58)-63.1579*EXP(-0.19*Fperm_SI_Woolf2021!$E$9:$E$93)+63.1579*EXP(-0.19*AB$58))/(Fperm_SI_Woolf2021!$E$9:$E$93-AB$58))*(AB$58-Fperm_SI_Woolf2021!$E$9:$E$93)/10))),Fperm_SI_Woolf2021!$D$9:$D$93)*AB$57+INTERCEPT(Fperm_SI_Woolf2021!$F$9:$F$93*EXP(-Fperm_SI_Woolf2021!$I$9:$I$93*$C120*IF(AB$58=Fperm_SI_Woolf2021!$E$9:$E$93,1,EXP(LN((1.1*(Fperm_SI_Woolf2021!$E$9:$E$93-AB$58)-63.1579*EXP(-0.19*Fperm_SI_Woolf2021!$E$9:$E$93)+63.1579*EXP(-0.19*AB$58))/(Fperm_SI_Woolf2021!$E$9:$E$93-AB$58))*(AB$58-Fperm_SI_Woolf2021!$E$9:$E$93)/10))) + Fperm_SI_Woolf2021!$G$9:$G$93*EXP(-Fperm_SI_Woolf2021!$J$9:$J$93*$C120*IF(AB$58=Fperm_SI_Woolf2021!$E$9:$E$93,1,EXP(LN((1.1*(Fperm_SI_Woolf2021!$E$9:$E$93-AB$58)-63.1579*EXP(-0.19*Fperm_SI_Woolf2021!$E$9:$E$93)+63.1579*EXP(-0.19*AB$58))/(Fperm_SI_Woolf2021!$E$9:$E$93-AB$58))*(AB$58-Fperm_SI_Woolf2021!$E$9:$E$93)/10))) + Fperm_SI_Woolf2021!$H$9:$H$93*EXP(-Fperm_SI_Woolf2021!$K$9:$K$93*$C120*IF(AB$58=Fperm_SI_Woolf2021!$E$9:$E$93,1,EXP(LN((1.1*(Fperm_SI_Woolf2021!$E$9:$E$93-AB$58)-63.1579*EXP(-0.19*Fperm_SI_Woolf2021!$E$9:$E$93)+63.1579*EXP(-0.19*AB$58))/(Fperm_SI_Woolf2021!$E$9:$E$93-AB$58))*(AB$58-Fperm_SI_Woolf2021!$E$9:$E$93)/10))),Fperm_SI_Woolf2021!$D$9:$D$93))</f>
        <v>0.39445649009352651</v>
      </c>
      <c r="AC120" s="51" cm="1">
        <f t="array" ref="AC120">MIN(1,SLOPE(Fperm_SI_Woolf2021!$F$9:$F$93*EXP(-Fperm_SI_Woolf2021!$I$9:$I$93*$C120*IF(AC$58=Fperm_SI_Woolf2021!$E$9:$E$93,1,EXP(LN((1.1*(Fperm_SI_Woolf2021!$E$9:$E$93-AC$58)-63.1579*EXP(-0.19*Fperm_SI_Woolf2021!$E$9:$E$93)+63.1579*EXP(-0.19*AC$58))/(Fperm_SI_Woolf2021!$E$9:$E$93-AC$58))*(AC$58-Fperm_SI_Woolf2021!$E$9:$E$93)/10))) + Fperm_SI_Woolf2021!$G$9:$G$93*EXP(-Fperm_SI_Woolf2021!$J$9:$J$93*$C120*IF(AC$58=Fperm_SI_Woolf2021!$E$9:$E$93,1,EXP(LN((1.1*(Fperm_SI_Woolf2021!$E$9:$E$93-AC$58)-63.1579*EXP(-0.19*Fperm_SI_Woolf2021!$E$9:$E$93)+63.1579*EXP(-0.19*AC$58))/(Fperm_SI_Woolf2021!$E$9:$E$93-AC$58))*(AC$58-Fperm_SI_Woolf2021!$E$9:$E$93)/10))) + Fperm_SI_Woolf2021!$H$9:$H$93*EXP(-Fperm_SI_Woolf2021!$K$9:$K$93*$C120*IF(AC$58=Fperm_SI_Woolf2021!$E$9:$E$93,1,EXP(LN((1.1*(Fperm_SI_Woolf2021!$E$9:$E$93-AC$58)-63.1579*EXP(-0.19*Fperm_SI_Woolf2021!$E$9:$E$93)+63.1579*EXP(-0.19*AC$58))/(Fperm_SI_Woolf2021!$E$9:$E$93-AC$58))*(AC$58-Fperm_SI_Woolf2021!$E$9:$E$93)/10))),Fperm_SI_Woolf2021!$D$9:$D$93)*AC$57+INTERCEPT(Fperm_SI_Woolf2021!$F$9:$F$93*EXP(-Fperm_SI_Woolf2021!$I$9:$I$93*$C120*IF(AC$58=Fperm_SI_Woolf2021!$E$9:$E$93,1,EXP(LN((1.1*(Fperm_SI_Woolf2021!$E$9:$E$93-AC$58)-63.1579*EXP(-0.19*Fperm_SI_Woolf2021!$E$9:$E$93)+63.1579*EXP(-0.19*AC$58))/(Fperm_SI_Woolf2021!$E$9:$E$93-AC$58))*(AC$58-Fperm_SI_Woolf2021!$E$9:$E$93)/10))) + Fperm_SI_Woolf2021!$G$9:$G$93*EXP(-Fperm_SI_Woolf2021!$J$9:$J$93*$C120*IF(AC$58=Fperm_SI_Woolf2021!$E$9:$E$93,1,EXP(LN((1.1*(Fperm_SI_Woolf2021!$E$9:$E$93-AC$58)-63.1579*EXP(-0.19*Fperm_SI_Woolf2021!$E$9:$E$93)+63.1579*EXP(-0.19*AC$58))/(Fperm_SI_Woolf2021!$E$9:$E$93-AC$58))*(AC$58-Fperm_SI_Woolf2021!$E$9:$E$93)/10))) + Fperm_SI_Woolf2021!$H$9:$H$93*EXP(-Fperm_SI_Woolf2021!$K$9:$K$93*$C120*IF(AC$58=Fperm_SI_Woolf2021!$E$9:$E$93,1,EXP(LN((1.1*(Fperm_SI_Woolf2021!$E$9:$E$93-AC$58)-63.1579*EXP(-0.19*Fperm_SI_Woolf2021!$E$9:$E$93)+63.1579*EXP(-0.19*AC$58))/(Fperm_SI_Woolf2021!$E$9:$E$93-AC$58))*(AC$58-Fperm_SI_Woolf2021!$E$9:$E$93)/10))),Fperm_SI_Woolf2021!$D$9:$D$93))</f>
        <v>0.36637913250990822</v>
      </c>
      <c r="AD120" s="51" cm="1">
        <f t="array" ref="AD120">MIN(1,SLOPE(Fperm_SI_Woolf2021!$F$9:$F$93*EXP(-Fperm_SI_Woolf2021!$I$9:$I$93*$C120*IF(AD$58=Fperm_SI_Woolf2021!$E$9:$E$93,1,EXP(LN((1.1*(Fperm_SI_Woolf2021!$E$9:$E$93-AD$58)-63.1579*EXP(-0.19*Fperm_SI_Woolf2021!$E$9:$E$93)+63.1579*EXP(-0.19*AD$58))/(Fperm_SI_Woolf2021!$E$9:$E$93-AD$58))*(AD$58-Fperm_SI_Woolf2021!$E$9:$E$93)/10))) + Fperm_SI_Woolf2021!$G$9:$G$93*EXP(-Fperm_SI_Woolf2021!$J$9:$J$93*$C120*IF(AD$58=Fperm_SI_Woolf2021!$E$9:$E$93,1,EXP(LN((1.1*(Fperm_SI_Woolf2021!$E$9:$E$93-AD$58)-63.1579*EXP(-0.19*Fperm_SI_Woolf2021!$E$9:$E$93)+63.1579*EXP(-0.19*AD$58))/(Fperm_SI_Woolf2021!$E$9:$E$93-AD$58))*(AD$58-Fperm_SI_Woolf2021!$E$9:$E$93)/10))) + Fperm_SI_Woolf2021!$H$9:$H$93*EXP(-Fperm_SI_Woolf2021!$K$9:$K$93*$C120*IF(AD$58=Fperm_SI_Woolf2021!$E$9:$E$93,1,EXP(LN((1.1*(Fperm_SI_Woolf2021!$E$9:$E$93-AD$58)-63.1579*EXP(-0.19*Fperm_SI_Woolf2021!$E$9:$E$93)+63.1579*EXP(-0.19*AD$58))/(Fperm_SI_Woolf2021!$E$9:$E$93-AD$58))*(AD$58-Fperm_SI_Woolf2021!$E$9:$E$93)/10))),Fperm_SI_Woolf2021!$D$9:$D$93)*AD$57+INTERCEPT(Fperm_SI_Woolf2021!$F$9:$F$93*EXP(-Fperm_SI_Woolf2021!$I$9:$I$93*$C120*IF(AD$58=Fperm_SI_Woolf2021!$E$9:$E$93,1,EXP(LN((1.1*(Fperm_SI_Woolf2021!$E$9:$E$93-AD$58)-63.1579*EXP(-0.19*Fperm_SI_Woolf2021!$E$9:$E$93)+63.1579*EXP(-0.19*AD$58))/(Fperm_SI_Woolf2021!$E$9:$E$93-AD$58))*(AD$58-Fperm_SI_Woolf2021!$E$9:$E$93)/10))) + Fperm_SI_Woolf2021!$G$9:$G$93*EXP(-Fperm_SI_Woolf2021!$J$9:$J$93*$C120*IF(AD$58=Fperm_SI_Woolf2021!$E$9:$E$93,1,EXP(LN((1.1*(Fperm_SI_Woolf2021!$E$9:$E$93-AD$58)-63.1579*EXP(-0.19*Fperm_SI_Woolf2021!$E$9:$E$93)+63.1579*EXP(-0.19*AD$58))/(Fperm_SI_Woolf2021!$E$9:$E$93-AD$58))*(AD$58-Fperm_SI_Woolf2021!$E$9:$E$93)/10))) + Fperm_SI_Woolf2021!$H$9:$H$93*EXP(-Fperm_SI_Woolf2021!$K$9:$K$93*$C120*IF(AD$58=Fperm_SI_Woolf2021!$E$9:$E$93,1,EXP(LN((1.1*(Fperm_SI_Woolf2021!$E$9:$E$93-AD$58)-63.1579*EXP(-0.19*Fperm_SI_Woolf2021!$E$9:$E$93)+63.1579*EXP(-0.19*AD$58))/(Fperm_SI_Woolf2021!$E$9:$E$93-AD$58))*(AD$58-Fperm_SI_Woolf2021!$E$9:$E$93)/10))),Fperm_SI_Woolf2021!$D$9:$D$93))</f>
        <v>0.33830177492628993</v>
      </c>
      <c r="AE120" s="51" cm="1">
        <f t="array" ref="AE120">MIN(1,SLOPE(Fperm_SI_Woolf2021!$F$9:$F$93*EXP(-Fperm_SI_Woolf2021!$I$9:$I$93*$C120*IF(AE$58=Fperm_SI_Woolf2021!$E$9:$E$93,1,EXP(LN((1.1*(Fperm_SI_Woolf2021!$E$9:$E$93-AE$58)-63.1579*EXP(-0.19*Fperm_SI_Woolf2021!$E$9:$E$93)+63.1579*EXP(-0.19*AE$58))/(Fperm_SI_Woolf2021!$E$9:$E$93-AE$58))*(AE$58-Fperm_SI_Woolf2021!$E$9:$E$93)/10))) + Fperm_SI_Woolf2021!$G$9:$G$93*EXP(-Fperm_SI_Woolf2021!$J$9:$J$93*$C120*IF(AE$58=Fperm_SI_Woolf2021!$E$9:$E$93,1,EXP(LN((1.1*(Fperm_SI_Woolf2021!$E$9:$E$93-AE$58)-63.1579*EXP(-0.19*Fperm_SI_Woolf2021!$E$9:$E$93)+63.1579*EXP(-0.19*AE$58))/(Fperm_SI_Woolf2021!$E$9:$E$93-AE$58))*(AE$58-Fperm_SI_Woolf2021!$E$9:$E$93)/10))) + Fperm_SI_Woolf2021!$H$9:$H$93*EXP(-Fperm_SI_Woolf2021!$K$9:$K$93*$C120*IF(AE$58=Fperm_SI_Woolf2021!$E$9:$E$93,1,EXP(LN((1.1*(Fperm_SI_Woolf2021!$E$9:$E$93-AE$58)-63.1579*EXP(-0.19*Fperm_SI_Woolf2021!$E$9:$E$93)+63.1579*EXP(-0.19*AE$58))/(Fperm_SI_Woolf2021!$E$9:$E$93-AE$58))*(AE$58-Fperm_SI_Woolf2021!$E$9:$E$93)/10))),Fperm_SI_Woolf2021!$D$9:$D$93)*AE$57+INTERCEPT(Fperm_SI_Woolf2021!$F$9:$F$93*EXP(-Fperm_SI_Woolf2021!$I$9:$I$93*$C120*IF(AE$58=Fperm_SI_Woolf2021!$E$9:$E$93,1,EXP(LN((1.1*(Fperm_SI_Woolf2021!$E$9:$E$93-AE$58)-63.1579*EXP(-0.19*Fperm_SI_Woolf2021!$E$9:$E$93)+63.1579*EXP(-0.19*AE$58))/(Fperm_SI_Woolf2021!$E$9:$E$93-AE$58))*(AE$58-Fperm_SI_Woolf2021!$E$9:$E$93)/10))) + Fperm_SI_Woolf2021!$G$9:$G$93*EXP(-Fperm_SI_Woolf2021!$J$9:$J$93*$C120*IF(AE$58=Fperm_SI_Woolf2021!$E$9:$E$93,1,EXP(LN((1.1*(Fperm_SI_Woolf2021!$E$9:$E$93-AE$58)-63.1579*EXP(-0.19*Fperm_SI_Woolf2021!$E$9:$E$93)+63.1579*EXP(-0.19*AE$58))/(Fperm_SI_Woolf2021!$E$9:$E$93-AE$58))*(AE$58-Fperm_SI_Woolf2021!$E$9:$E$93)/10))) + Fperm_SI_Woolf2021!$H$9:$H$93*EXP(-Fperm_SI_Woolf2021!$K$9:$K$93*$C120*IF(AE$58=Fperm_SI_Woolf2021!$E$9:$E$93,1,EXP(LN((1.1*(Fperm_SI_Woolf2021!$E$9:$E$93-AE$58)-63.1579*EXP(-0.19*Fperm_SI_Woolf2021!$E$9:$E$93)+63.1579*EXP(-0.19*AE$58))/(Fperm_SI_Woolf2021!$E$9:$E$93-AE$58))*(AE$58-Fperm_SI_Woolf2021!$E$9:$E$93)/10))),Fperm_SI_Woolf2021!$D$9:$D$93))</f>
        <v>0.31022441734267159</v>
      </c>
      <c r="AF120" s="51" cm="1">
        <f t="array" ref="AF120">MIN(1,SLOPE(Fperm_SI_Woolf2021!$F$9:$F$93*EXP(-Fperm_SI_Woolf2021!$I$9:$I$93*$C120*IF(AF$58=Fperm_SI_Woolf2021!$E$9:$E$93,1,EXP(LN((1.1*(Fperm_SI_Woolf2021!$E$9:$E$93-AF$58)-63.1579*EXP(-0.19*Fperm_SI_Woolf2021!$E$9:$E$93)+63.1579*EXP(-0.19*AF$58))/(Fperm_SI_Woolf2021!$E$9:$E$93-AF$58))*(AF$58-Fperm_SI_Woolf2021!$E$9:$E$93)/10))) + Fperm_SI_Woolf2021!$G$9:$G$93*EXP(-Fperm_SI_Woolf2021!$J$9:$J$93*$C120*IF(AF$58=Fperm_SI_Woolf2021!$E$9:$E$93,1,EXP(LN((1.1*(Fperm_SI_Woolf2021!$E$9:$E$93-AF$58)-63.1579*EXP(-0.19*Fperm_SI_Woolf2021!$E$9:$E$93)+63.1579*EXP(-0.19*AF$58))/(Fperm_SI_Woolf2021!$E$9:$E$93-AF$58))*(AF$58-Fperm_SI_Woolf2021!$E$9:$E$93)/10))) + Fperm_SI_Woolf2021!$H$9:$H$93*EXP(-Fperm_SI_Woolf2021!$K$9:$K$93*$C120*IF(AF$58=Fperm_SI_Woolf2021!$E$9:$E$93,1,EXP(LN((1.1*(Fperm_SI_Woolf2021!$E$9:$E$93-AF$58)-63.1579*EXP(-0.19*Fperm_SI_Woolf2021!$E$9:$E$93)+63.1579*EXP(-0.19*AF$58))/(Fperm_SI_Woolf2021!$E$9:$E$93-AF$58))*(AF$58-Fperm_SI_Woolf2021!$E$9:$E$93)/10))),Fperm_SI_Woolf2021!$D$9:$D$93)*AF$57+INTERCEPT(Fperm_SI_Woolf2021!$F$9:$F$93*EXP(-Fperm_SI_Woolf2021!$I$9:$I$93*$C120*IF(AF$58=Fperm_SI_Woolf2021!$E$9:$E$93,1,EXP(LN((1.1*(Fperm_SI_Woolf2021!$E$9:$E$93-AF$58)-63.1579*EXP(-0.19*Fperm_SI_Woolf2021!$E$9:$E$93)+63.1579*EXP(-0.19*AF$58))/(Fperm_SI_Woolf2021!$E$9:$E$93-AF$58))*(AF$58-Fperm_SI_Woolf2021!$E$9:$E$93)/10))) + Fperm_SI_Woolf2021!$G$9:$G$93*EXP(-Fperm_SI_Woolf2021!$J$9:$J$93*$C120*IF(AF$58=Fperm_SI_Woolf2021!$E$9:$E$93,1,EXP(LN((1.1*(Fperm_SI_Woolf2021!$E$9:$E$93-AF$58)-63.1579*EXP(-0.19*Fperm_SI_Woolf2021!$E$9:$E$93)+63.1579*EXP(-0.19*AF$58))/(Fperm_SI_Woolf2021!$E$9:$E$93-AF$58))*(AF$58-Fperm_SI_Woolf2021!$E$9:$E$93)/10))) + Fperm_SI_Woolf2021!$H$9:$H$93*EXP(-Fperm_SI_Woolf2021!$K$9:$K$93*$C120*IF(AF$58=Fperm_SI_Woolf2021!$E$9:$E$93,1,EXP(LN((1.1*(Fperm_SI_Woolf2021!$E$9:$E$93-AF$58)-63.1579*EXP(-0.19*Fperm_SI_Woolf2021!$E$9:$E$93)+63.1579*EXP(-0.19*AF$58))/(Fperm_SI_Woolf2021!$E$9:$E$93-AF$58))*(AF$58-Fperm_SI_Woolf2021!$E$9:$E$93)/10))),Fperm_SI_Woolf2021!$D$9:$D$93))</f>
        <v>0.2821470597590533</v>
      </c>
      <c r="AG120" s="51" cm="1">
        <f t="array" ref="AG120">MIN(1,SLOPE(Fperm_SI_Woolf2021!$F$9:$F$93*EXP(-Fperm_SI_Woolf2021!$I$9:$I$93*$C120*IF(AG$58=Fperm_SI_Woolf2021!$E$9:$E$93,1,EXP(LN((1.1*(Fperm_SI_Woolf2021!$E$9:$E$93-AG$58)-63.1579*EXP(-0.19*Fperm_SI_Woolf2021!$E$9:$E$93)+63.1579*EXP(-0.19*AG$58))/(Fperm_SI_Woolf2021!$E$9:$E$93-AG$58))*(AG$58-Fperm_SI_Woolf2021!$E$9:$E$93)/10))) + Fperm_SI_Woolf2021!$G$9:$G$93*EXP(-Fperm_SI_Woolf2021!$J$9:$J$93*$C120*IF(AG$58=Fperm_SI_Woolf2021!$E$9:$E$93,1,EXP(LN((1.1*(Fperm_SI_Woolf2021!$E$9:$E$93-AG$58)-63.1579*EXP(-0.19*Fperm_SI_Woolf2021!$E$9:$E$93)+63.1579*EXP(-0.19*AG$58))/(Fperm_SI_Woolf2021!$E$9:$E$93-AG$58))*(AG$58-Fperm_SI_Woolf2021!$E$9:$E$93)/10))) + Fperm_SI_Woolf2021!$H$9:$H$93*EXP(-Fperm_SI_Woolf2021!$K$9:$K$93*$C120*IF(AG$58=Fperm_SI_Woolf2021!$E$9:$E$93,1,EXP(LN((1.1*(Fperm_SI_Woolf2021!$E$9:$E$93-AG$58)-63.1579*EXP(-0.19*Fperm_SI_Woolf2021!$E$9:$E$93)+63.1579*EXP(-0.19*AG$58))/(Fperm_SI_Woolf2021!$E$9:$E$93-AG$58))*(AG$58-Fperm_SI_Woolf2021!$E$9:$E$93)/10))),Fperm_SI_Woolf2021!$D$9:$D$93)*AG$57+INTERCEPT(Fperm_SI_Woolf2021!$F$9:$F$93*EXP(-Fperm_SI_Woolf2021!$I$9:$I$93*$C120*IF(AG$58=Fperm_SI_Woolf2021!$E$9:$E$93,1,EXP(LN((1.1*(Fperm_SI_Woolf2021!$E$9:$E$93-AG$58)-63.1579*EXP(-0.19*Fperm_SI_Woolf2021!$E$9:$E$93)+63.1579*EXP(-0.19*AG$58))/(Fperm_SI_Woolf2021!$E$9:$E$93-AG$58))*(AG$58-Fperm_SI_Woolf2021!$E$9:$E$93)/10))) + Fperm_SI_Woolf2021!$G$9:$G$93*EXP(-Fperm_SI_Woolf2021!$J$9:$J$93*$C120*IF(AG$58=Fperm_SI_Woolf2021!$E$9:$E$93,1,EXP(LN((1.1*(Fperm_SI_Woolf2021!$E$9:$E$93-AG$58)-63.1579*EXP(-0.19*Fperm_SI_Woolf2021!$E$9:$E$93)+63.1579*EXP(-0.19*AG$58))/(Fperm_SI_Woolf2021!$E$9:$E$93-AG$58))*(AG$58-Fperm_SI_Woolf2021!$E$9:$E$93)/10))) + Fperm_SI_Woolf2021!$H$9:$H$93*EXP(-Fperm_SI_Woolf2021!$K$9:$K$93*$C120*IF(AG$58=Fperm_SI_Woolf2021!$E$9:$E$93,1,EXP(LN((1.1*(Fperm_SI_Woolf2021!$E$9:$E$93-AG$58)-63.1579*EXP(-0.19*Fperm_SI_Woolf2021!$E$9:$E$93)+63.1579*EXP(-0.19*AG$58))/(Fperm_SI_Woolf2021!$E$9:$E$93-AG$58))*(AG$58-Fperm_SI_Woolf2021!$E$9:$E$93)/10))),Fperm_SI_Woolf2021!$D$9:$D$93))</f>
        <v>0.25406970217543501</v>
      </c>
      <c r="AH120" s="51" cm="1">
        <f t="array" ref="AH120">MIN(1,SLOPE(Fperm_SI_Woolf2021!$F$9:$F$93*EXP(-Fperm_SI_Woolf2021!$I$9:$I$93*$C120*IF(AH$58=Fperm_SI_Woolf2021!$E$9:$E$93,1,EXP(LN((1.1*(Fperm_SI_Woolf2021!$E$9:$E$93-AH$58)-63.1579*EXP(-0.19*Fperm_SI_Woolf2021!$E$9:$E$93)+63.1579*EXP(-0.19*AH$58))/(Fperm_SI_Woolf2021!$E$9:$E$93-AH$58))*(AH$58-Fperm_SI_Woolf2021!$E$9:$E$93)/10))) + Fperm_SI_Woolf2021!$G$9:$G$93*EXP(-Fperm_SI_Woolf2021!$J$9:$J$93*$C120*IF(AH$58=Fperm_SI_Woolf2021!$E$9:$E$93,1,EXP(LN((1.1*(Fperm_SI_Woolf2021!$E$9:$E$93-AH$58)-63.1579*EXP(-0.19*Fperm_SI_Woolf2021!$E$9:$E$93)+63.1579*EXP(-0.19*AH$58))/(Fperm_SI_Woolf2021!$E$9:$E$93-AH$58))*(AH$58-Fperm_SI_Woolf2021!$E$9:$E$93)/10))) + Fperm_SI_Woolf2021!$H$9:$H$93*EXP(-Fperm_SI_Woolf2021!$K$9:$K$93*$C120*IF(AH$58=Fperm_SI_Woolf2021!$E$9:$E$93,1,EXP(LN((1.1*(Fperm_SI_Woolf2021!$E$9:$E$93-AH$58)-63.1579*EXP(-0.19*Fperm_SI_Woolf2021!$E$9:$E$93)+63.1579*EXP(-0.19*AH$58))/(Fperm_SI_Woolf2021!$E$9:$E$93-AH$58))*(AH$58-Fperm_SI_Woolf2021!$E$9:$E$93)/10))),Fperm_SI_Woolf2021!$D$9:$D$93)*AH$57+INTERCEPT(Fperm_SI_Woolf2021!$F$9:$F$93*EXP(-Fperm_SI_Woolf2021!$I$9:$I$93*$C120*IF(AH$58=Fperm_SI_Woolf2021!$E$9:$E$93,1,EXP(LN((1.1*(Fperm_SI_Woolf2021!$E$9:$E$93-AH$58)-63.1579*EXP(-0.19*Fperm_SI_Woolf2021!$E$9:$E$93)+63.1579*EXP(-0.19*AH$58))/(Fperm_SI_Woolf2021!$E$9:$E$93-AH$58))*(AH$58-Fperm_SI_Woolf2021!$E$9:$E$93)/10))) + Fperm_SI_Woolf2021!$G$9:$G$93*EXP(-Fperm_SI_Woolf2021!$J$9:$J$93*$C120*IF(AH$58=Fperm_SI_Woolf2021!$E$9:$E$93,1,EXP(LN((1.1*(Fperm_SI_Woolf2021!$E$9:$E$93-AH$58)-63.1579*EXP(-0.19*Fperm_SI_Woolf2021!$E$9:$E$93)+63.1579*EXP(-0.19*AH$58))/(Fperm_SI_Woolf2021!$E$9:$E$93-AH$58))*(AH$58-Fperm_SI_Woolf2021!$E$9:$E$93)/10))) + Fperm_SI_Woolf2021!$H$9:$H$93*EXP(-Fperm_SI_Woolf2021!$K$9:$K$93*$C120*IF(AH$58=Fperm_SI_Woolf2021!$E$9:$E$93,1,EXP(LN((1.1*(Fperm_SI_Woolf2021!$E$9:$E$93-AH$58)-63.1579*EXP(-0.19*Fperm_SI_Woolf2021!$E$9:$E$93)+63.1579*EXP(-0.19*AH$58))/(Fperm_SI_Woolf2021!$E$9:$E$93-AH$58))*(AH$58-Fperm_SI_Woolf2021!$E$9:$E$93)/10))),Fperm_SI_Woolf2021!$D$9:$D$93))</f>
        <v>0.47448771628015229</v>
      </c>
      <c r="AI120" s="51" cm="1">
        <f t="array" ref="AI120">MIN(1,SLOPE(Fperm_SI_Woolf2021!$F$9:$F$93*EXP(-Fperm_SI_Woolf2021!$I$9:$I$93*$C120*IF(AI$58=Fperm_SI_Woolf2021!$E$9:$E$93,1,EXP(LN((1.1*(Fperm_SI_Woolf2021!$E$9:$E$93-AI$58)-63.1579*EXP(-0.19*Fperm_SI_Woolf2021!$E$9:$E$93)+63.1579*EXP(-0.19*AI$58))/(Fperm_SI_Woolf2021!$E$9:$E$93-AI$58))*(AI$58-Fperm_SI_Woolf2021!$E$9:$E$93)/10))) + Fperm_SI_Woolf2021!$G$9:$G$93*EXP(-Fperm_SI_Woolf2021!$J$9:$J$93*$C120*IF(AI$58=Fperm_SI_Woolf2021!$E$9:$E$93,1,EXP(LN((1.1*(Fperm_SI_Woolf2021!$E$9:$E$93-AI$58)-63.1579*EXP(-0.19*Fperm_SI_Woolf2021!$E$9:$E$93)+63.1579*EXP(-0.19*AI$58))/(Fperm_SI_Woolf2021!$E$9:$E$93-AI$58))*(AI$58-Fperm_SI_Woolf2021!$E$9:$E$93)/10))) + Fperm_SI_Woolf2021!$H$9:$H$93*EXP(-Fperm_SI_Woolf2021!$K$9:$K$93*$C120*IF(AI$58=Fperm_SI_Woolf2021!$E$9:$E$93,1,EXP(LN((1.1*(Fperm_SI_Woolf2021!$E$9:$E$93-AI$58)-63.1579*EXP(-0.19*Fperm_SI_Woolf2021!$E$9:$E$93)+63.1579*EXP(-0.19*AI$58))/(Fperm_SI_Woolf2021!$E$9:$E$93-AI$58))*(AI$58-Fperm_SI_Woolf2021!$E$9:$E$93)/10))),Fperm_SI_Woolf2021!$D$9:$D$93)*AI$57+INTERCEPT(Fperm_SI_Woolf2021!$F$9:$F$93*EXP(-Fperm_SI_Woolf2021!$I$9:$I$93*$C120*IF(AI$58=Fperm_SI_Woolf2021!$E$9:$E$93,1,EXP(LN((1.1*(Fperm_SI_Woolf2021!$E$9:$E$93-AI$58)-63.1579*EXP(-0.19*Fperm_SI_Woolf2021!$E$9:$E$93)+63.1579*EXP(-0.19*AI$58))/(Fperm_SI_Woolf2021!$E$9:$E$93-AI$58))*(AI$58-Fperm_SI_Woolf2021!$E$9:$E$93)/10))) + Fperm_SI_Woolf2021!$G$9:$G$93*EXP(-Fperm_SI_Woolf2021!$J$9:$J$93*$C120*IF(AI$58=Fperm_SI_Woolf2021!$E$9:$E$93,1,EXP(LN((1.1*(Fperm_SI_Woolf2021!$E$9:$E$93-AI$58)-63.1579*EXP(-0.19*Fperm_SI_Woolf2021!$E$9:$E$93)+63.1579*EXP(-0.19*AI$58))/(Fperm_SI_Woolf2021!$E$9:$E$93-AI$58))*(AI$58-Fperm_SI_Woolf2021!$E$9:$E$93)/10))) + Fperm_SI_Woolf2021!$H$9:$H$93*EXP(-Fperm_SI_Woolf2021!$K$9:$K$93*$C120*IF(AI$58=Fperm_SI_Woolf2021!$E$9:$E$93,1,EXP(LN((1.1*(Fperm_SI_Woolf2021!$E$9:$E$93-AI$58)-63.1579*EXP(-0.19*Fperm_SI_Woolf2021!$E$9:$E$93)+63.1579*EXP(-0.19*AI$58))/(Fperm_SI_Woolf2021!$E$9:$E$93-AI$58))*(AI$58-Fperm_SI_Woolf2021!$E$9:$E$93)/10))),Fperm_SI_Woolf2021!$D$9:$D$93))</f>
        <v>0.45254000178104348</v>
      </c>
      <c r="AJ120" s="51" cm="1">
        <f t="array" ref="AJ120">MIN(1,SLOPE(Fperm_SI_Woolf2021!$F$9:$F$93*EXP(-Fperm_SI_Woolf2021!$I$9:$I$93*$C120*IF(AJ$58=Fperm_SI_Woolf2021!$E$9:$E$93,1,EXP(LN((1.1*(Fperm_SI_Woolf2021!$E$9:$E$93-AJ$58)-63.1579*EXP(-0.19*Fperm_SI_Woolf2021!$E$9:$E$93)+63.1579*EXP(-0.19*AJ$58))/(Fperm_SI_Woolf2021!$E$9:$E$93-AJ$58))*(AJ$58-Fperm_SI_Woolf2021!$E$9:$E$93)/10))) + Fperm_SI_Woolf2021!$G$9:$G$93*EXP(-Fperm_SI_Woolf2021!$J$9:$J$93*$C120*IF(AJ$58=Fperm_SI_Woolf2021!$E$9:$E$93,1,EXP(LN((1.1*(Fperm_SI_Woolf2021!$E$9:$E$93-AJ$58)-63.1579*EXP(-0.19*Fperm_SI_Woolf2021!$E$9:$E$93)+63.1579*EXP(-0.19*AJ$58))/(Fperm_SI_Woolf2021!$E$9:$E$93-AJ$58))*(AJ$58-Fperm_SI_Woolf2021!$E$9:$E$93)/10))) + Fperm_SI_Woolf2021!$H$9:$H$93*EXP(-Fperm_SI_Woolf2021!$K$9:$K$93*$C120*IF(AJ$58=Fperm_SI_Woolf2021!$E$9:$E$93,1,EXP(LN((1.1*(Fperm_SI_Woolf2021!$E$9:$E$93-AJ$58)-63.1579*EXP(-0.19*Fperm_SI_Woolf2021!$E$9:$E$93)+63.1579*EXP(-0.19*AJ$58))/(Fperm_SI_Woolf2021!$E$9:$E$93-AJ$58))*(AJ$58-Fperm_SI_Woolf2021!$E$9:$E$93)/10))),Fperm_SI_Woolf2021!$D$9:$D$93)*AJ$57+INTERCEPT(Fperm_SI_Woolf2021!$F$9:$F$93*EXP(-Fperm_SI_Woolf2021!$I$9:$I$93*$C120*IF(AJ$58=Fperm_SI_Woolf2021!$E$9:$E$93,1,EXP(LN((1.1*(Fperm_SI_Woolf2021!$E$9:$E$93-AJ$58)-63.1579*EXP(-0.19*Fperm_SI_Woolf2021!$E$9:$E$93)+63.1579*EXP(-0.19*AJ$58))/(Fperm_SI_Woolf2021!$E$9:$E$93-AJ$58))*(AJ$58-Fperm_SI_Woolf2021!$E$9:$E$93)/10))) + Fperm_SI_Woolf2021!$G$9:$G$93*EXP(-Fperm_SI_Woolf2021!$J$9:$J$93*$C120*IF(AJ$58=Fperm_SI_Woolf2021!$E$9:$E$93,1,EXP(LN((1.1*(Fperm_SI_Woolf2021!$E$9:$E$93-AJ$58)-63.1579*EXP(-0.19*Fperm_SI_Woolf2021!$E$9:$E$93)+63.1579*EXP(-0.19*AJ$58))/(Fperm_SI_Woolf2021!$E$9:$E$93-AJ$58))*(AJ$58-Fperm_SI_Woolf2021!$E$9:$E$93)/10))) + Fperm_SI_Woolf2021!$H$9:$H$93*EXP(-Fperm_SI_Woolf2021!$K$9:$K$93*$C120*IF(AJ$58=Fperm_SI_Woolf2021!$E$9:$E$93,1,EXP(LN((1.1*(Fperm_SI_Woolf2021!$E$9:$E$93-AJ$58)-63.1579*EXP(-0.19*Fperm_SI_Woolf2021!$E$9:$E$93)+63.1579*EXP(-0.19*AJ$58))/(Fperm_SI_Woolf2021!$E$9:$E$93-AJ$58))*(AJ$58-Fperm_SI_Woolf2021!$E$9:$E$93)/10))),Fperm_SI_Woolf2021!$D$9:$D$93))</f>
        <v>0.43059228728193472</v>
      </c>
      <c r="AK120" s="51" cm="1">
        <f t="array" ref="AK120">MIN(1,SLOPE(Fperm_SI_Woolf2021!$F$9:$F$93*EXP(-Fperm_SI_Woolf2021!$I$9:$I$93*$C120*IF(AK$58=Fperm_SI_Woolf2021!$E$9:$E$93,1,EXP(LN((1.1*(Fperm_SI_Woolf2021!$E$9:$E$93-AK$58)-63.1579*EXP(-0.19*Fperm_SI_Woolf2021!$E$9:$E$93)+63.1579*EXP(-0.19*AK$58))/(Fperm_SI_Woolf2021!$E$9:$E$93-AK$58))*(AK$58-Fperm_SI_Woolf2021!$E$9:$E$93)/10))) + Fperm_SI_Woolf2021!$G$9:$G$93*EXP(-Fperm_SI_Woolf2021!$J$9:$J$93*$C120*IF(AK$58=Fperm_SI_Woolf2021!$E$9:$E$93,1,EXP(LN((1.1*(Fperm_SI_Woolf2021!$E$9:$E$93-AK$58)-63.1579*EXP(-0.19*Fperm_SI_Woolf2021!$E$9:$E$93)+63.1579*EXP(-0.19*AK$58))/(Fperm_SI_Woolf2021!$E$9:$E$93-AK$58))*(AK$58-Fperm_SI_Woolf2021!$E$9:$E$93)/10))) + Fperm_SI_Woolf2021!$H$9:$H$93*EXP(-Fperm_SI_Woolf2021!$K$9:$K$93*$C120*IF(AK$58=Fperm_SI_Woolf2021!$E$9:$E$93,1,EXP(LN((1.1*(Fperm_SI_Woolf2021!$E$9:$E$93-AK$58)-63.1579*EXP(-0.19*Fperm_SI_Woolf2021!$E$9:$E$93)+63.1579*EXP(-0.19*AK$58))/(Fperm_SI_Woolf2021!$E$9:$E$93-AK$58))*(AK$58-Fperm_SI_Woolf2021!$E$9:$E$93)/10))),Fperm_SI_Woolf2021!$D$9:$D$93)*AK$57+INTERCEPT(Fperm_SI_Woolf2021!$F$9:$F$93*EXP(-Fperm_SI_Woolf2021!$I$9:$I$93*$C120*IF(AK$58=Fperm_SI_Woolf2021!$E$9:$E$93,1,EXP(LN((1.1*(Fperm_SI_Woolf2021!$E$9:$E$93-AK$58)-63.1579*EXP(-0.19*Fperm_SI_Woolf2021!$E$9:$E$93)+63.1579*EXP(-0.19*AK$58))/(Fperm_SI_Woolf2021!$E$9:$E$93-AK$58))*(AK$58-Fperm_SI_Woolf2021!$E$9:$E$93)/10))) + Fperm_SI_Woolf2021!$G$9:$G$93*EXP(-Fperm_SI_Woolf2021!$J$9:$J$93*$C120*IF(AK$58=Fperm_SI_Woolf2021!$E$9:$E$93,1,EXP(LN((1.1*(Fperm_SI_Woolf2021!$E$9:$E$93-AK$58)-63.1579*EXP(-0.19*Fperm_SI_Woolf2021!$E$9:$E$93)+63.1579*EXP(-0.19*AK$58))/(Fperm_SI_Woolf2021!$E$9:$E$93-AK$58))*(AK$58-Fperm_SI_Woolf2021!$E$9:$E$93)/10))) + Fperm_SI_Woolf2021!$H$9:$H$93*EXP(-Fperm_SI_Woolf2021!$K$9:$K$93*$C120*IF(AK$58=Fperm_SI_Woolf2021!$E$9:$E$93,1,EXP(LN((1.1*(Fperm_SI_Woolf2021!$E$9:$E$93-AK$58)-63.1579*EXP(-0.19*Fperm_SI_Woolf2021!$E$9:$E$93)+63.1579*EXP(-0.19*AK$58))/(Fperm_SI_Woolf2021!$E$9:$E$93-AK$58))*(AK$58-Fperm_SI_Woolf2021!$E$9:$E$93)/10))),Fperm_SI_Woolf2021!$D$9:$D$93))</f>
        <v>0.40864457278282595</v>
      </c>
      <c r="AL120" s="51" cm="1">
        <f t="array" ref="AL120">MIN(1,SLOPE(Fperm_SI_Woolf2021!$F$9:$F$93*EXP(-Fperm_SI_Woolf2021!$I$9:$I$93*$C120*IF(AL$58=Fperm_SI_Woolf2021!$E$9:$E$93,1,EXP(LN((1.1*(Fperm_SI_Woolf2021!$E$9:$E$93-AL$58)-63.1579*EXP(-0.19*Fperm_SI_Woolf2021!$E$9:$E$93)+63.1579*EXP(-0.19*AL$58))/(Fperm_SI_Woolf2021!$E$9:$E$93-AL$58))*(AL$58-Fperm_SI_Woolf2021!$E$9:$E$93)/10))) + Fperm_SI_Woolf2021!$G$9:$G$93*EXP(-Fperm_SI_Woolf2021!$J$9:$J$93*$C120*IF(AL$58=Fperm_SI_Woolf2021!$E$9:$E$93,1,EXP(LN((1.1*(Fperm_SI_Woolf2021!$E$9:$E$93-AL$58)-63.1579*EXP(-0.19*Fperm_SI_Woolf2021!$E$9:$E$93)+63.1579*EXP(-0.19*AL$58))/(Fperm_SI_Woolf2021!$E$9:$E$93-AL$58))*(AL$58-Fperm_SI_Woolf2021!$E$9:$E$93)/10))) + Fperm_SI_Woolf2021!$H$9:$H$93*EXP(-Fperm_SI_Woolf2021!$K$9:$K$93*$C120*IF(AL$58=Fperm_SI_Woolf2021!$E$9:$E$93,1,EXP(LN((1.1*(Fperm_SI_Woolf2021!$E$9:$E$93-AL$58)-63.1579*EXP(-0.19*Fperm_SI_Woolf2021!$E$9:$E$93)+63.1579*EXP(-0.19*AL$58))/(Fperm_SI_Woolf2021!$E$9:$E$93-AL$58))*(AL$58-Fperm_SI_Woolf2021!$E$9:$E$93)/10))),Fperm_SI_Woolf2021!$D$9:$D$93)*AL$57+INTERCEPT(Fperm_SI_Woolf2021!$F$9:$F$93*EXP(-Fperm_SI_Woolf2021!$I$9:$I$93*$C120*IF(AL$58=Fperm_SI_Woolf2021!$E$9:$E$93,1,EXP(LN((1.1*(Fperm_SI_Woolf2021!$E$9:$E$93-AL$58)-63.1579*EXP(-0.19*Fperm_SI_Woolf2021!$E$9:$E$93)+63.1579*EXP(-0.19*AL$58))/(Fperm_SI_Woolf2021!$E$9:$E$93-AL$58))*(AL$58-Fperm_SI_Woolf2021!$E$9:$E$93)/10))) + Fperm_SI_Woolf2021!$G$9:$G$93*EXP(-Fperm_SI_Woolf2021!$J$9:$J$93*$C120*IF(AL$58=Fperm_SI_Woolf2021!$E$9:$E$93,1,EXP(LN((1.1*(Fperm_SI_Woolf2021!$E$9:$E$93-AL$58)-63.1579*EXP(-0.19*Fperm_SI_Woolf2021!$E$9:$E$93)+63.1579*EXP(-0.19*AL$58))/(Fperm_SI_Woolf2021!$E$9:$E$93-AL$58))*(AL$58-Fperm_SI_Woolf2021!$E$9:$E$93)/10))) + Fperm_SI_Woolf2021!$H$9:$H$93*EXP(-Fperm_SI_Woolf2021!$K$9:$K$93*$C120*IF(AL$58=Fperm_SI_Woolf2021!$E$9:$E$93,1,EXP(LN((1.1*(Fperm_SI_Woolf2021!$E$9:$E$93-AL$58)-63.1579*EXP(-0.19*Fperm_SI_Woolf2021!$E$9:$E$93)+63.1579*EXP(-0.19*AL$58))/(Fperm_SI_Woolf2021!$E$9:$E$93-AL$58))*(AL$58-Fperm_SI_Woolf2021!$E$9:$E$93)/10))),Fperm_SI_Woolf2021!$D$9:$D$93))</f>
        <v>0.38669685828371714</v>
      </c>
      <c r="AM120" s="51" cm="1">
        <f t="array" ref="AM120">MIN(1,SLOPE(Fperm_SI_Woolf2021!$F$9:$F$93*EXP(-Fperm_SI_Woolf2021!$I$9:$I$93*$C120*IF(AM$58=Fperm_SI_Woolf2021!$E$9:$E$93,1,EXP(LN((1.1*(Fperm_SI_Woolf2021!$E$9:$E$93-AM$58)-63.1579*EXP(-0.19*Fperm_SI_Woolf2021!$E$9:$E$93)+63.1579*EXP(-0.19*AM$58))/(Fperm_SI_Woolf2021!$E$9:$E$93-AM$58))*(AM$58-Fperm_SI_Woolf2021!$E$9:$E$93)/10))) + Fperm_SI_Woolf2021!$G$9:$G$93*EXP(-Fperm_SI_Woolf2021!$J$9:$J$93*$C120*IF(AM$58=Fperm_SI_Woolf2021!$E$9:$E$93,1,EXP(LN((1.1*(Fperm_SI_Woolf2021!$E$9:$E$93-AM$58)-63.1579*EXP(-0.19*Fperm_SI_Woolf2021!$E$9:$E$93)+63.1579*EXP(-0.19*AM$58))/(Fperm_SI_Woolf2021!$E$9:$E$93-AM$58))*(AM$58-Fperm_SI_Woolf2021!$E$9:$E$93)/10))) + Fperm_SI_Woolf2021!$H$9:$H$93*EXP(-Fperm_SI_Woolf2021!$K$9:$K$93*$C120*IF(AM$58=Fperm_SI_Woolf2021!$E$9:$E$93,1,EXP(LN((1.1*(Fperm_SI_Woolf2021!$E$9:$E$93-AM$58)-63.1579*EXP(-0.19*Fperm_SI_Woolf2021!$E$9:$E$93)+63.1579*EXP(-0.19*AM$58))/(Fperm_SI_Woolf2021!$E$9:$E$93-AM$58))*(AM$58-Fperm_SI_Woolf2021!$E$9:$E$93)/10))),Fperm_SI_Woolf2021!$D$9:$D$93)*AM$57+INTERCEPT(Fperm_SI_Woolf2021!$F$9:$F$93*EXP(-Fperm_SI_Woolf2021!$I$9:$I$93*$C120*IF(AM$58=Fperm_SI_Woolf2021!$E$9:$E$93,1,EXP(LN((1.1*(Fperm_SI_Woolf2021!$E$9:$E$93-AM$58)-63.1579*EXP(-0.19*Fperm_SI_Woolf2021!$E$9:$E$93)+63.1579*EXP(-0.19*AM$58))/(Fperm_SI_Woolf2021!$E$9:$E$93-AM$58))*(AM$58-Fperm_SI_Woolf2021!$E$9:$E$93)/10))) + Fperm_SI_Woolf2021!$G$9:$G$93*EXP(-Fperm_SI_Woolf2021!$J$9:$J$93*$C120*IF(AM$58=Fperm_SI_Woolf2021!$E$9:$E$93,1,EXP(LN((1.1*(Fperm_SI_Woolf2021!$E$9:$E$93-AM$58)-63.1579*EXP(-0.19*Fperm_SI_Woolf2021!$E$9:$E$93)+63.1579*EXP(-0.19*AM$58))/(Fperm_SI_Woolf2021!$E$9:$E$93-AM$58))*(AM$58-Fperm_SI_Woolf2021!$E$9:$E$93)/10))) + Fperm_SI_Woolf2021!$H$9:$H$93*EXP(-Fperm_SI_Woolf2021!$K$9:$K$93*$C120*IF(AM$58=Fperm_SI_Woolf2021!$E$9:$E$93,1,EXP(LN((1.1*(Fperm_SI_Woolf2021!$E$9:$E$93-AM$58)-63.1579*EXP(-0.19*Fperm_SI_Woolf2021!$E$9:$E$93)+63.1579*EXP(-0.19*AM$58))/(Fperm_SI_Woolf2021!$E$9:$E$93-AM$58))*(AM$58-Fperm_SI_Woolf2021!$E$9:$E$93)/10))),Fperm_SI_Woolf2021!$D$9:$D$93))</f>
        <v>0.36474914378460838</v>
      </c>
      <c r="AN120" s="51" cm="1">
        <f t="array" ref="AN120">MIN(1,SLOPE(Fperm_SI_Woolf2021!$F$9:$F$93*EXP(-Fperm_SI_Woolf2021!$I$9:$I$93*$C120*IF(AN$58=Fperm_SI_Woolf2021!$E$9:$E$93,1,EXP(LN((1.1*(Fperm_SI_Woolf2021!$E$9:$E$93-AN$58)-63.1579*EXP(-0.19*Fperm_SI_Woolf2021!$E$9:$E$93)+63.1579*EXP(-0.19*AN$58))/(Fperm_SI_Woolf2021!$E$9:$E$93-AN$58))*(AN$58-Fperm_SI_Woolf2021!$E$9:$E$93)/10))) + Fperm_SI_Woolf2021!$G$9:$G$93*EXP(-Fperm_SI_Woolf2021!$J$9:$J$93*$C120*IF(AN$58=Fperm_SI_Woolf2021!$E$9:$E$93,1,EXP(LN((1.1*(Fperm_SI_Woolf2021!$E$9:$E$93-AN$58)-63.1579*EXP(-0.19*Fperm_SI_Woolf2021!$E$9:$E$93)+63.1579*EXP(-0.19*AN$58))/(Fperm_SI_Woolf2021!$E$9:$E$93-AN$58))*(AN$58-Fperm_SI_Woolf2021!$E$9:$E$93)/10))) + Fperm_SI_Woolf2021!$H$9:$H$93*EXP(-Fperm_SI_Woolf2021!$K$9:$K$93*$C120*IF(AN$58=Fperm_SI_Woolf2021!$E$9:$E$93,1,EXP(LN((1.1*(Fperm_SI_Woolf2021!$E$9:$E$93-AN$58)-63.1579*EXP(-0.19*Fperm_SI_Woolf2021!$E$9:$E$93)+63.1579*EXP(-0.19*AN$58))/(Fperm_SI_Woolf2021!$E$9:$E$93-AN$58))*(AN$58-Fperm_SI_Woolf2021!$E$9:$E$93)/10))),Fperm_SI_Woolf2021!$D$9:$D$93)*AN$57+INTERCEPT(Fperm_SI_Woolf2021!$F$9:$F$93*EXP(-Fperm_SI_Woolf2021!$I$9:$I$93*$C120*IF(AN$58=Fperm_SI_Woolf2021!$E$9:$E$93,1,EXP(LN((1.1*(Fperm_SI_Woolf2021!$E$9:$E$93-AN$58)-63.1579*EXP(-0.19*Fperm_SI_Woolf2021!$E$9:$E$93)+63.1579*EXP(-0.19*AN$58))/(Fperm_SI_Woolf2021!$E$9:$E$93-AN$58))*(AN$58-Fperm_SI_Woolf2021!$E$9:$E$93)/10))) + Fperm_SI_Woolf2021!$G$9:$G$93*EXP(-Fperm_SI_Woolf2021!$J$9:$J$93*$C120*IF(AN$58=Fperm_SI_Woolf2021!$E$9:$E$93,1,EXP(LN((1.1*(Fperm_SI_Woolf2021!$E$9:$E$93-AN$58)-63.1579*EXP(-0.19*Fperm_SI_Woolf2021!$E$9:$E$93)+63.1579*EXP(-0.19*AN$58))/(Fperm_SI_Woolf2021!$E$9:$E$93-AN$58))*(AN$58-Fperm_SI_Woolf2021!$E$9:$E$93)/10))) + Fperm_SI_Woolf2021!$H$9:$H$93*EXP(-Fperm_SI_Woolf2021!$K$9:$K$93*$C120*IF(AN$58=Fperm_SI_Woolf2021!$E$9:$E$93,1,EXP(LN((1.1*(Fperm_SI_Woolf2021!$E$9:$E$93-AN$58)-63.1579*EXP(-0.19*Fperm_SI_Woolf2021!$E$9:$E$93)+63.1579*EXP(-0.19*AN$58))/(Fperm_SI_Woolf2021!$E$9:$E$93-AN$58))*(AN$58-Fperm_SI_Woolf2021!$E$9:$E$93)/10))),Fperm_SI_Woolf2021!$D$9:$D$93))</f>
        <v>0.34280142928549961</v>
      </c>
      <c r="AO120" s="51" cm="1">
        <f t="array" ref="AO120">MIN(1,SLOPE(Fperm_SI_Woolf2021!$F$9:$F$93*EXP(-Fperm_SI_Woolf2021!$I$9:$I$93*$C120*IF(AO$58=Fperm_SI_Woolf2021!$E$9:$E$93,1,EXP(LN((1.1*(Fperm_SI_Woolf2021!$E$9:$E$93-AO$58)-63.1579*EXP(-0.19*Fperm_SI_Woolf2021!$E$9:$E$93)+63.1579*EXP(-0.19*AO$58))/(Fperm_SI_Woolf2021!$E$9:$E$93-AO$58))*(AO$58-Fperm_SI_Woolf2021!$E$9:$E$93)/10))) + Fperm_SI_Woolf2021!$G$9:$G$93*EXP(-Fperm_SI_Woolf2021!$J$9:$J$93*$C120*IF(AO$58=Fperm_SI_Woolf2021!$E$9:$E$93,1,EXP(LN((1.1*(Fperm_SI_Woolf2021!$E$9:$E$93-AO$58)-63.1579*EXP(-0.19*Fperm_SI_Woolf2021!$E$9:$E$93)+63.1579*EXP(-0.19*AO$58))/(Fperm_SI_Woolf2021!$E$9:$E$93-AO$58))*(AO$58-Fperm_SI_Woolf2021!$E$9:$E$93)/10))) + Fperm_SI_Woolf2021!$H$9:$H$93*EXP(-Fperm_SI_Woolf2021!$K$9:$K$93*$C120*IF(AO$58=Fperm_SI_Woolf2021!$E$9:$E$93,1,EXP(LN((1.1*(Fperm_SI_Woolf2021!$E$9:$E$93-AO$58)-63.1579*EXP(-0.19*Fperm_SI_Woolf2021!$E$9:$E$93)+63.1579*EXP(-0.19*AO$58))/(Fperm_SI_Woolf2021!$E$9:$E$93-AO$58))*(AO$58-Fperm_SI_Woolf2021!$E$9:$E$93)/10))),Fperm_SI_Woolf2021!$D$9:$D$93)*AO$57+INTERCEPT(Fperm_SI_Woolf2021!$F$9:$F$93*EXP(-Fperm_SI_Woolf2021!$I$9:$I$93*$C120*IF(AO$58=Fperm_SI_Woolf2021!$E$9:$E$93,1,EXP(LN((1.1*(Fperm_SI_Woolf2021!$E$9:$E$93-AO$58)-63.1579*EXP(-0.19*Fperm_SI_Woolf2021!$E$9:$E$93)+63.1579*EXP(-0.19*AO$58))/(Fperm_SI_Woolf2021!$E$9:$E$93-AO$58))*(AO$58-Fperm_SI_Woolf2021!$E$9:$E$93)/10))) + Fperm_SI_Woolf2021!$G$9:$G$93*EXP(-Fperm_SI_Woolf2021!$J$9:$J$93*$C120*IF(AO$58=Fperm_SI_Woolf2021!$E$9:$E$93,1,EXP(LN((1.1*(Fperm_SI_Woolf2021!$E$9:$E$93-AO$58)-63.1579*EXP(-0.19*Fperm_SI_Woolf2021!$E$9:$E$93)+63.1579*EXP(-0.19*AO$58))/(Fperm_SI_Woolf2021!$E$9:$E$93-AO$58))*(AO$58-Fperm_SI_Woolf2021!$E$9:$E$93)/10))) + Fperm_SI_Woolf2021!$H$9:$H$93*EXP(-Fperm_SI_Woolf2021!$K$9:$K$93*$C120*IF(AO$58=Fperm_SI_Woolf2021!$E$9:$E$93,1,EXP(LN((1.1*(Fperm_SI_Woolf2021!$E$9:$E$93-AO$58)-63.1579*EXP(-0.19*Fperm_SI_Woolf2021!$E$9:$E$93)+63.1579*EXP(-0.19*AO$58))/(Fperm_SI_Woolf2021!$E$9:$E$93-AO$58))*(AO$58-Fperm_SI_Woolf2021!$E$9:$E$93)/10))),Fperm_SI_Woolf2021!$D$9:$D$93))</f>
        <v>0.3208537147863908</v>
      </c>
      <c r="AP120" s="51" cm="1">
        <f t="array" ref="AP120">MIN(1,SLOPE(Fperm_SI_Woolf2021!$F$9:$F$93*EXP(-Fperm_SI_Woolf2021!$I$9:$I$93*$C120*IF(AP$58=Fperm_SI_Woolf2021!$E$9:$E$93,1,EXP(LN((1.1*(Fperm_SI_Woolf2021!$E$9:$E$93-AP$58)-63.1579*EXP(-0.19*Fperm_SI_Woolf2021!$E$9:$E$93)+63.1579*EXP(-0.19*AP$58))/(Fperm_SI_Woolf2021!$E$9:$E$93-AP$58))*(AP$58-Fperm_SI_Woolf2021!$E$9:$E$93)/10))) + Fperm_SI_Woolf2021!$G$9:$G$93*EXP(-Fperm_SI_Woolf2021!$J$9:$J$93*$C120*IF(AP$58=Fperm_SI_Woolf2021!$E$9:$E$93,1,EXP(LN((1.1*(Fperm_SI_Woolf2021!$E$9:$E$93-AP$58)-63.1579*EXP(-0.19*Fperm_SI_Woolf2021!$E$9:$E$93)+63.1579*EXP(-0.19*AP$58))/(Fperm_SI_Woolf2021!$E$9:$E$93-AP$58))*(AP$58-Fperm_SI_Woolf2021!$E$9:$E$93)/10))) + Fperm_SI_Woolf2021!$H$9:$H$93*EXP(-Fperm_SI_Woolf2021!$K$9:$K$93*$C120*IF(AP$58=Fperm_SI_Woolf2021!$E$9:$E$93,1,EXP(LN((1.1*(Fperm_SI_Woolf2021!$E$9:$E$93-AP$58)-63.1579*EXP(-0.19*Fperm_SI_Woolf2021!$E$9:$E$93)+63.1579*EXP(-0.19*AP$58))/(Fperm_SI_Woolf2021!$E$9:$E$93-AP$58))*(AP$58-Fperm_SI_Woolf2021!$E$9:$E$93)/10))),Fperm_SI_Woolf2021!$D$9:$D$93)*AP$57+INTERCEPT(Fperm_SI_Woolf2021!$F$9:$F$93*EXP(-Fperm_SI_Woolf2021!$I$9:$I$93*$C120*IF(AP$58=Fperm_SI_Woolf2021!$E$9:$E$93,1,EXP(LN((1.1*(Fperm_SI_Woolf2021!$E$9:$E$93-AP$58)-63.1579*EXP(-0.19*Fperm_SI_Woolf2021!$E$9:$E$93)+63.1579*EXP(-0.19*AP$58))/(Fperm_SI_Woolf2021!$E$9:$E$93-AP$58))*(AP$58-Fperm_SI_Woolf2021!$E$9:$E$93)/10))) + Fperm_SI_Woolf2021!$G$9:$G$93*EXP(-Fperm_SI_Woolf2021!$J$9:$J$93*$C120*IF(AP$58=Fperm_SI_Woolf2021!$E$9:$E$93,1,EXP(LN((1.1*(Fperm_SI_Woolf2021!$E$9:$E$93-AP$58)-63.1579*EXP(-0.19*Fperm_SI_Woolf2021!$E$9:$E$93)+63.1579*EXP(-0.19*AP$58))/(Fperm_SI_Woolf2021!$E$9:$E$93-AP$58))*(AP$58-Fperm_SI_Woolf2021!$E$9:$E$93)/10))) + Fperm_SI_Woolf2021!$H$9:$H$93*EXP(-Fperm_SI_Woolf2021!$K$9:$K$93*$C120*IF(AP$58=Fperm_SI_Woolf2021!$E$9:$E$93,1,EXP(LN((1.1*(Fperm_SI_Woolf2021!$E$9:$E$93-AP$58)-63.1579*EXP(-0.19*Fperm_SI_Woolf2021!$E$9:$E$93)+63.1579*EXP(-0.19*AP$58))/(Fperm_SI_Woolf2021!$E$9:$E$93-AP$58))*(AP$58-Fperm_SI_Woolf2021!$E$9:$E$93)/10))),Fperm_SI_Woolf2021!$D$9:$D$93))</f>
        <v>0.29890600028728204</v>
      </c>
      <c r="AQ120" s="51" cm="1">
        <f t="array" ref="AQ120">MIN(1,SLOPE(Fperm_SI_Woolf2021!$F$9:$F$93*EXP(-Fperm_SI_Woolf2021!$I$9:$I$93*$C120*IF(AQ$58=Fperm_SI_Woolf2021!$E$9:$E$93,1,EXP(LN((1.1*(Fperm_SI_Woolf2021!$E$9:$E$93-AQ$58)-63.1579*EXP(-0.19*Fperm_SI_Woolf2021!$E$9:$E$93)+63.1579*EXP(-0.19*AQ$58))/(Fperm_SI_Woolf2021!$E$9:$E$93-AQ$58))*(AQ$58-Fperm_SI_Woolf2021!$E$9:$E$93)/10))) + Fperm_SI_Woolf2021!$G$9:$G$93*EXP(-Fperm_SI_Woolf2021!$J$9:$J$93*$C120*IF(AQ$58=Fperm_SI_Woolf2021!$E$9:$E$93,1,EXP(LN((1.1*(Fperm_SI_Woolf2021!$E$9:$E$93-AQ$58)-63.1579*EXP(-0.19*Fperm_SI_Woolf2021!$E$9:$E$93)+63.1579*EXP(-0.19*AQ$58))/(Fperm_SI_Woolf2021!$E$9:$E$93-AQ$58))*(AQ$58-Fperm_SI_Woolf2021!$E$9:$E$93)/10))) + Fperm_SI_Woolf2021!$H$9:$H$93*EXP(-Fperm_SI_Woolf2021!$K$9:$K$93*$C120*IF(AQ$58=Fperm_SI_Woolf2021!$E$9:$E$93,1,EXP(LN((1.1*(Fperm_SI_Woolf2021!$E$9:$E$93-AQ$58)-63.1579*EXP(-0.19*Fperm_SI_Woolf2021!$E$9:$E$93)+63.1579*EXP(-0.19*AQ$58))/(Fperm_SI_Woolf2021!$E$9:$E$93-AQ$58))*(AQ$58-Fperm_SI_Woolf2021!$E$9:$E$93)/10))),Fperm_SI_Woolf2021!$D$9:$D$93)*AQ$57+INTERCEPT(Fperm_SI_Woolf2021!$F$9:$F$93*EXP(-Fperm_SI_Woolf2021!$I$9:$I$93*$C120*IF(AQ$58=Fperm_SI_Woolf2021!$E$9:$E$93,1,EXP(LN((1.1*(Fperm_SI_Woolf2021!$E$9:$E$93-AQ$58)-63.1579*EXP(-0.19*Fperm_SI_Woolf2021!$E$9:$E$93)+63.1579*EXP(-0.19*AQ$58))/(Fperm_SI_Woolf2021!$E$9:$E$93-AQ$58))*(AQ$58-Fperm_SI_Woolf2021!$E$9:$E$93)/10))) + Fperm_SI_Woolf2021!$G$9:$G$93*EXP(-Fperm_SI_Woolf2021!$J$9:$J$93*$C120*IF(AQ$58=Fperm_SI_Woolf2021!$E$9:$E$93,1,EXP(LN((1.1*(Fperm_SI_Woolf2021!$E$9:$E$93-AQ$58)-63.1579*EXP(-0.19*Fperm_SI_Woolf2021!$E$9:$E$93)+63.1579*EXP(-0.19*AQ$58))/(Fperm_SI_Woolf2021!$E$9:$E$93-AQ$58))*(AQ$58-Fperm_SI_Woolf2021!$E$9:$E$93)/10))) + Fperm_SI_Woolf2021!$H$9:$H$93*EXP(-Fperm_SI_Woolf2021!$K$9:$K$93*$C120*IF(AQ$58=Fperm_SI_Woolf2021!$E$9:$E$93,1,EXP(LN((1.1*(Fperm_SI_Woolf2021!$E$9:$E$93-AQ$58)-63.1579*EXP(-0.19*Fperm_SI_Woolf2021!$E$9:$E$93)+63.1579*EXP(-0.19*AQ$58))/(Fperm_SI_Woolf2021!$E$9:$E$93-AQ$58))*(AQ$58-Fperm_SI_Woolf2021!$E$9:$E$93)/10))),Fperm_SI_Woolf2021!$D$9:$D$93))</f>
        <v>0.27695828578817328</v>
      </c>
      <c r="AR120" s="51" cm="1">
        <f t="array" ref="AR120">MIN(1,SLOPE(Fperm_SI_Woolf2021!$F$9:$F$93*EXP(-Fperm_SI_Woolf2021!$I$9:$I$93*$C120*IF(AR$58=Fperm_SI_Woolf2021!$E$9:$E$93,1,EXP(LN((1.1*(Fperm_SI_Woolf2021!$E$9:$E$93-AR$58)-63.1579*EXP(-0.19*Fperm_SI_Woolf2021!$E$9:$E$93)+63.1579*EXP(-0.19*AR$58))/(Fperm_SI_Woolf2021!$E$9:$E$93-AR$58))*(AR$58-Fperm_SI_Woolf2021!$E$9:$E$93)/10))) + Fperm_SI_Woolf2021!$G$9:$G$93*EXP(-Fperm_SI_Woolf2021!$J$9:$J$93*$C120*IF(AR$58=Fperm_SI_Woolf2021!$E$9:$E$93,1,EXP(LN((1.1*(Fperm_SI_Woolf2021!$E$9:$E$93-AR$58)-63.1579*EXP(-0.19*Fperm_SI_Woolf2021!$E$9:$E$93)+63.1579*EXP(-0.19*AR$58))/(Fperm_SI_Woolf2021!$E$9:$E$93-AR$58))*(AR$58-Fperm_SI_Woolf2021!$E$9:$E$93)/10))) + Fperm_SI_Woolf2021!$H$9:$H$93*EXP(-Fperm_SI_Woolf2021!$K$9:$K$93*$C120*IF(AR$58=Fperm_SI_Woolf2021!$E$9:$E$93,1,EXP(LN((1.1*(Fperm_SI_Woolf2021!$E$9:$E$93-AR$58)-63.1579*EXP(-0.19*Fperm_SI_Woolf2021!$E$9:$E$93)+63.1579*EXP(-0.19*AR$58))/(Fperm_SI_Woolf2021!$E$9:$E$93-AR$58))*(AR$58-Fperm_SI_Woolf2021!$E$9:$E$93)/10))),Fperm_SI_Woolf2021!$D$9:$D$93)*AR$57+INTERCEPT(Fperm_SI_Woolf2021!$F$9:$F$93*EXP(-Fperm_SI_Woolf2021!$I$9:$I$93*$C120*IF(AR$58=Fperm_SI_Woolf2021!$E$9:$E$93,1,EXP(LN((1.1*(Fperm_SI_Woolf2021!$E$9:$E$93-AR$58)-63.1579*EXP(-0.19*Fperm_SI_Woolf2021!$E$9:$E$93)+63.1579*EXP(-0.19*AR$58))/(Fperm_SI_Woolf2021!$E$9:$E$93-AR$58))*(AR$58-Fperm_SI_Woolf2021!$E$9:$E$93)/10))) + Fperm_SI_Woolf2021!$G$9:$G$93*EXP(-Fperm_SI_Woolf2021!$J$9:$J$93*$C120*IF(AR$58=Fperm_SI_Woolf2021!$E$9:$E$93,1,EXP(LN((1.1*(Fperm_SI_Woolf2021!$E$9:$E$93-AR$58)-63.1579*EXP(-0.19*Fperm_SI_Woolf2021!$E$9:$E$93)+63.1579*EXP(-0.19*AR$58))/(Fperm_SI_Woolf2021!$E$9:$E$93-AR$58))*(AR$58-Fperm_SI_Woolf2021!$E$9:$E$93)/10))) + Fperm_SI_Woolf2021!$H$9:$H$93*EXP(-Fperm_SI_Woolf2021!$K$9:$K$93*$C120*IF(AR$58=Fperm_SI_Woolf2021!$E$9:$E$93,1,EXP(LN((1.1*(Fperm_SI_Woolf2021!$E$9:$E$93-AR$58)-63.1579*EXP(-0.19*Fperm_SI_Woolf2021!$E$9:$E$93)+63.1579*EXP(-0.19*AR$58))/(Fperm_SI_Woolf2021!$E$9:$E$93-AR$58))*(AR$58-Fperm_SI_Woolf2021!$E$9:$E$93)/10))),Fperm_SI_Woolf2021!$D$9:$D$93))</f>
        <v>0.25501057128906446</v>
      </c>
      <c r="AS120" s="51" cm="1">
        <f t="array" ref="AS120">MIN(1,SLOPE(Fperm_SI_Woolf2021!$F$9:$F$93*EXP(-Fperm_SI_Woolf2021!$I$9:$I$93*$C120*IF(AS$58=Fperm_SI_Woolf2021!$E$9:$E$93,1,EXP(LN((1.1*(Fperm_SI_Woolf2021!$E$9:$E$93-AS$58)-63.1579*EXP(-0.19*Fperm_SI_Woolf2021!$E$9:$E$93)+63.1579*EXP(-0.19*AS$58))/(Fperm_SI_Woolf2021!$E$9:$E$93-AS$58))*(AS$58-Fperm_SI_Woolf2021!$E$9:$E$93)/10))) + Fperm_SI_Woolf2021!$G$9:$G$93*EXP(-Fperm_SI_Woolf2021!$J$9:$J$93*$C120*IF(AS$58=Fperm_SI_Woolf2021!$E$9:$E$93,1,EXP(LN((1.1*(Fperm_SI_Woolf2021!$E$9:$E$93-AS$58)-63.1579*EXP(-0.19*Fperm_SI_Woolf2021!$E$9:$E$93)+63.1579*EXP(-0.19*AS$58))/(Fperm_SI_Woolf2021!$E$9:$E$93-AS$58))*(AS$58-Fperm_SI_Woolf2021!$E$9:$E$93)/10))) + Fperm_SI_Woolf2021!$H$9:$H$93*EXP(-Fperm_SI_Woolf2021!$K$9:$K$93*$C120*IF(AS$58=Fperm_SI_Woolf2021!$E$9:$E$93,1,EXP(LN((1.1*(Fperm_SI_Woolf2021!$E$9:$E$93-AS$58)-63.1579*EXP(-0.19*Fperm_SI_Woolf2021!$E$9:$E$93)+63.1579*EXP(-0.19*AS$58))/(Fperm_SI_Woolf2021!$E$9:$E$93-AS$58))*(AS$58-Fperm_SI_Woolf2021!$E$9:$E$93)/10))),Fperm_SI_Woolf2021!$D$9:$D$93)*AS$57+INTERCEPT(Fperm_SI_Woolf2021!$F$9:$F$93*EXP(-Fperm_SI_Woolf2021!$I$9:$I$93*$C120*IF(AS$58=Fperm_SI_Woolf2021!$E$9:$E$93,1,EXP(LN((1.1*(Fperm_SI_Woolf2021!$E$9:$E$93-AS$58)-63.1579*EXP(-0.19*Fperm_SI_Woolf2021!$E$9:$E$93)+63.1579*EXP(-0.19*AS$58))/(Fperm_SI_Woolf2021!$E$9:$E$93-AS$58))*(AS$58-Fperm_SI_Woolf2021!$E$9:$E$93)/10))) + Fperm_SI_Woolf2021!$G$9:$G$93*EXP(-Fperm_SI_Woolf2021!$J$9:$J$93*$C120*IF(AS$58=Fperm_SI_Woolf2021!$E$9:$E$93,1,EXP(LN((1.1*(Fperm_SI_Woolf2021!$E$9:$E$93-AS$58)-63.1579*EXP(-0.19*Fperm_SI_Woolf2021!$E$9:$E$93)+63.1579*EXP(-0.19*AS$58))/(Fperm_SI_Woolf2021!$E$9:$E$93-AS$58))*(AS$58-Fperm_SI_Woolf2021!$E$9:$E$93)/10))) + Fperm_SI_Woolf2021!$H$9:$H$93*EXP(-Fperm_SI_Woolf2021!$K$9:$K$93*$C120*IF(AS$58=Fperm_SI_Woolf2021!$E$9:$E$93,1,EXP(LN((1.1*(Fperm_SI_Woolf2021!$E$9:$E$93-AS$58)-63.1579*EXP(-0.19*Fperm_SI_Woolf2021!$E$9:$E$93)+63.1579*EXP(-0.19*AS$58))/(Fperm_SI_Woolf2021!$E$9:$E$93-AS$58))*(AS$58-Fperm_SI_Woolf2021!$E$9:$E$93)/10))),Fperm_SI_Woolf2021!$D$9:$D$93))</f>
        <v>0.2330628567899557</v>
      </c>
      <c r="AT120" s="51" cm="1">
        <f t="array" ref="AT120">MIN(1,SLOPE(Fperm_SI_Woolf2021!$F$9:$F$93*EXP(-Fperm_SI_Woolf2021!$I$9:$I$93*$C120*IF(AT$58=Fperm_SI_Woolf2021!$E$9:$E$93,1,EXP(LN((1.1*(Fperm_SI_Woolf2021!$E$9:$E$93-AT$58)-63.1579*EXP(-0.19*Fperm_SI_Woolf2021!$E$9:$E$93)+63.1579*EXP(-0.19*AT$58))/(Fperm_SI_Woolf2021!$E$9:$E$93-AT$58))*(AT$58-Fperm_SI_Woolf2021!$E$9:$E$93)/10))) + Fperm_SI_Woolf2021!$G$9:$G$93*EXP(-Fperm_SI_Woolf2021!$J$9:$J$93*$C120*IF(AT$58=Fperm_SI_Woolf2021!$E$9:$E$93,1,EXP(LN((1.1*(Fperm_SI_Woolf2021!$E$9:$E$93-AT$58)-63.1579*EXP(-0.19*Fperm_SI_Woolf2021!$E$9:$E$93)+63.1579*EXP(-0.19*AT$58))/(Fperm_SI_Woolf2021!$E$9:$E$93-AT$58))*(AT$58-Fperm_SI_Woolf2021!$E$9:$E$93)/10))) + Fperm_SI_Woolf2021!$H$9:$H$93*EXP(-Fperm_SI_Woolf2021!$K$9:$K$93*$C120*IF(AT$58=Fperm_SI_Woolf2021!$E$9:$E$93,1,EXP(LN((1.1*(Fperm_SI_Woolf2021!$E$9:$E$93-AT$58)-63.1579*EXP(-0.19*Fperm_SI_Woolf2021!$E$9:$E$93)+63.1579*EXP(-0.19*AT$58))/(Fperm_SI_Woolf2021!$E$9:$E$93-AT$58))*(AT$58-Fperm_SI_Woolf2021!$E$9:$E$93)/10))),Fperm_SI_Woolf2021!$D$9:$D$93)*AT$57+INTERCEPT(Fperm_SI_Woolf2021!$F$9:$F$93*EXP(-Fperm_SI_Woolf2021!$I$9:$I$93*$C120*IF(AT$58=Fperm_SI_Woolf2021!$E$9:$E$93,1,EXP(LN((1.1*(Fperm_SI_Woolf2021!$E$9:$E$93-AT$58)-63.1579*EXP(-0.19*Fperm_SI_Woolf2021!$E$9:$E$93)+63.1579*EXP(-0.19*AT$58))/(Fperm_SI_Woolf2021!$E$9:$E$93-AT$58))*(AT$58-Fperm_SI_Woolf2021!$E$9:$E$93)/10))) + Fperm_SI_Woolf2021!$G$9:$G$93*EXP(-Fperm_SI_Woolf2021!$J$9:$J$93*$C120*IF(AT$58=Fperm_SI_Woolf2021!$E$9:$E$93,1,EXP(LN((1.1*(Fperm_SI_Woolf2021!$E$9:$E$93-AT$58)-63.1579*EXP(-0.19*Fperm_SI_Woolf2021!$E$9:$E$93)+63.1579*EXP(-0.19*AT$58))/(Fperm_SI_Woolf2021!$E$9:$E$93-AT$58))*(AT$58-Fperm_SI_Woolf2021!$E$9:$E$93)/10))) + Fperm_SI_Woolf2021!$H$9:$H$93*EXP(-Fperm_SI_Woolf2021!$K$9:$K$93*$C120*IF(AT$58=Fperm_SI_Woolf2021!$E$9:$E$93,1,EXP(LN((1.1*(Fperm_SI_Woolf2021!$E$9:$E$93-AT$58)-63.1579*EXP(-0.19*Fperm_SI_Woolf2021!$E$9:$E$93)+63.1579*EXP(-0.19*AT$58))/(Fperm_SI_Woolf2021!$E$9:$E$93-AT$58))*(AT$58-Fperm_SI_Woolf2021!$E$9:$E$93)/10))),Fperm_SI_Woolf2021!$D$9:$D$93))</f>
        <v>0.21111514229084688</v>
      </c>
      <c r="AU120" s="51" cm="1">
        <f t="array" ref="AU120">MIN(1,SLOPE(Fperm_SI_Woolf2021!$F$9:$F$93*EXP(-Fperm_SI_Woolf2021!$I$9:$I$93*$C120*IF(AU$58=Fperm_SI_Woolf2021!$E$9:$E$93,1,EXP(LN((1.1*(Fperm_SI_Woolf2021!$E$9:$E$93-AU$58)-63.1579*EXP(-0.19*Fperm_SI_Woolf2021!$E$9:$E$93)+63.1579*EXP(-0.19*AU$58))/(Fperm_SI_Woolf2021!$E$9:$E$93-AU$58))*(AU$58-Fperm_SI_Woolf2021!$E$9:$E$93)/10))) + Fperm_SI_Woolf2021!$G$9:$G$93*EXP(-Fperm_SI_Woolf2021!$J$9:$J$93*$C120*IF(AU$58=Fperm_SI_Woolf2021!$E$9:$E$93,1,EXP(LN((1.1*(Fperm_SI_Woolf2021!$E$9:$E$93-AU$58)-63.1579*EXP(-0.19*Fperm_SI_Woolf2021!$E$9:$E$93)+63.1579*EXP(-0.19*AU$58))/(Fperm_SI_Woolf2021!$E$9:$E$93-AU$58))*(AU$58-Fperm_SI_Woolf2021!$E$9:$E$93)/10))) + Fperm_SI_Woolf2021!$H$9:$H$93*EXP(-Fperm_SI_Woolf2021!$K$9:$K$93*$C120*IF(AU$58=Fperm_SI_Woolf2021!$E$9:$E$93,1,EXP(LN((1.1*(Fperm_SI_Woolf2021!$E$9:$E$93-AU$58)-63.1579*EXP(-0.19*Fperm_SI_Woolf2021!$E$9:$E$93)+63.1579*EXP(-0.19*AU$58))/(Fperm_SI_Woolf2021!$E$9:$E$93-AU$58))*(AU$58-Fperm_SI_Woolf2021!$E$9:$E$93)/10))),Fperm_SI_Woolf2021!$D$9:$D$93)*AU$57+INTERCEPT(Fperm_SI_Woolf2021!$F$9:$F$93*EXP(-Fperm_SI_Woolf2021!$I$9:$I$93*$C120*IF(AU$58=Fperm_SI_Woolf2021!$E$9:$E$93,1,EXP(LN((1.1*(Fperm_SI_Woolf2021!$E$9:$E$93-AU$58)-63.1579*EXP(-0.19*Fperm_SI_Woolf2021!$E$9:$E$93)+63.1579*EXP(-0.19*AU$58))/(Fperm_SI_Woolf2021!$E$9:$E$93-AU$58))*(AU$58-Fperm_SI_Woolf2021!$E$9:$E$93)/10))) + Fperm_SI_Woolf2021!$G$9:$G$93*EXP(-Fperm_SI_Woolf2021!$J$9:$J$93*$C120*IF(AU$58=Fperm_SI_Woolf2021!$E$9:$E$93,1,EXP(LN((1.1*(Fperm_SI_Woolf2021!$E$9:$E$93-AU$58)-63.1579*EXP(-0.19*Fperm_SI_Woolf2021!$E$9:$E$93)+63.1579*EXP(-0.19*AU$58))/(Fperm_SI_Woolf2021!$E$9:$E$93-AU$58))*(AU$58-Fperm_SI_Woolf2021!$E$9:$E$93)/10))) + Fperm_SI_Woolf2021!$H$9:$H$93*EXP(-Fperm_SI_Woolf2021!$K$9:$K$93*$C120*IF(AU$58=Fperm_SI_Woolf2021!$E$9:$E$93,1,EXP(LN((1.1*(Fperm_SI_Woolf2021!$E$9:$E$93-AU$58)-63.1579*EXP(-0.19*Fperm_SI_Woolf2021!$E$9:$E$93)+63.1579*EXP(-0.19*AU$58))/(Fperm_SI_Woolf2021!$E$9:$E$93-AU$58))*(AU$58-Fperm_SI_Woolf2021!$E$9:$E$93)/10))),Fperm_SI_Woolf2021!$D$9:$D$93))</f>
        <v>0.18916742779173812</v>
      </c>
      <c r="AV120" s="51" cm="1">
        <f t="array" ref="AV120">MIN(1,SLOPE(Fperm_SI_Woolf2021!$F$9:$F$93*EXP(-Fperm_SI_Woolf2021!$I$9:$I$93*$C120*IF(AV$58=Fperm_SI_Woolf2021!$E$9:$E$93,1,EXP(LN((1.1*(Fperm_SI_Woolf2021!$E$9:$E$93-AV$58)-63.1579*EXP(-0.19*Fperm_SI_Woolf2021!$E$9:$E$93)+63.1579*EXP(-0.19*AV$58))/(Fperm_SI_Woolf2021!$E$9:$E$93-AV$58))*(AV$58-Fperm_SI_Woolf2021!$E$9:$E$93)/10))) + Fperm_SI_Woolf2021!$G$9:$G$93*EXP(-Fperm_SI_Woolf2021!$J$9:$J$93*$C120*IF(AV$58=Fperm_SI_Woolf2021!$E$9:$E$93,1,EXP(LN((1.1*(Fperm_SI_Woolf2021!$E$9:$E$93-AV$58)-63.1579*EXP(-0.19*Fperm_SI_Woolf2021!$E$9:$E$93)+63.1579*EXP(-0.19*AV$58))/(Fperm_SI_Woolf2021!$E$9:$E$93-AV$58))*(AV$58-Fperm_SI_Woolf2021!$E$9:$E$93)/10))) + Fperm_SI_Woolf2021!$H$9:$H$93*EXP(-Fperm_SI_Woolf2021!$K$9:$K$93*$C120*IF(AV$58=Fperm_SI_Woolf2021!$E$9:$E$93,1,EXP(LN((1.1*(Fperm_SI_Woolf2021!$E$9:$E$93-AV$58)-63.1579*EXP(-0.19*Fperm_SI_Woolf2021!$E$9:$E$93)+63.1579*EXP(-0.19*AV$58))/(Fperm_SI_Woolf2021!$E$9:$E$93-AV$58))*(AV$58-Fperm_SI_Woolf2021!$E$9:$E$93)/10))),Fperm_SI_Woolf2021!$D$9:$D$93)*AV$57+INTERCEPT(Fperm_SI_Woolf2021!$F$9:$F$93*EXP(-Fperm_SI_Woolf2021!$I$9:$I$93*$C120*IF(AV$58=Fperm_SI_Woolf2021!$E$9:$E$93,1,EXP(LN((1.1*(Fperm_SI_Woolf2021!$E$9:$E$93-AV$58)-63.1579*EXP(-0.19*Fperm_SI_Woolf2021!$E$9:$E$93)+63.1579*EXP(-0.19*AV$58))/(Fperm_SI_Woolf2021!$E$9:$E$93-AV$58))*(AV$58-Fperm_SI_Woolf2021!$E$9:$E$93)/10))) + Fperm_SI_Woolf2021!$G$9:$G$93*EXP(-Fperm_SI_Woolf2021!$J$9:$J$93*$C120*IF(AV$58=Fperm_SI_Woolf2021!$E$9:$E$93,1,EXP(LN((1.1*(Fperm_SI_Woolf2021!$E$9:$E$93-AV$58)-63.1579*EXP(-0.19*Fperm_SI_Woolf2021!$E$9:$E$93)+63.1579*EXP(-0.19*AV$58))/(Fperm_SI_Woolf2021!$E$9:$E$93-AV$58))*(AV$58-Fperm_SI_Woolf2021!$E$9:$E$93)/10))) + Fperm_SI_Woolf2021!$H$9:$H$93*EXP(-Fperm_SI_Woolf2021!$K$9:$K$93*$C120*IF(AV$58=Fperm_SI_Woolf2021!$E$9:$E$93,1,EXP(LN((1.1*(Fperm_SI_Woolf2021!$E$9:$E$93-AV$58)-63.1579*EXP(-0.19*Fperm_SI_Woolf2021!$E$9:$E$93)+63.1579*EXP(-0.19*AV$58))/(Fperm_SI_Woolf2021!$E$9:$E$93-AV$58))*(AV$58-Fperm_SI_Woolf2021!$E$9:$E$93)/10))),Fperm_SI_Woolf2021!$D$9:$D$93))</f>
        <v>0.1672197132926293</v>
      </c>
      <c r="AW120" s="51" cm="1">
        <f t="array" ref="AW120">MIN(1,SLOPE(Fperm_SI_Woolf2021!$F$9:$F$93*EXP(-Fperm_SI_Woolf2021!$I$9:$I$93*$C120*IF(AW$58=Fperm_SI_Woolf2021!$E$9:$E$93,1,EXP(LN((1.1*(Fperm_SI_Woolf2021!$E$9:$E$93-AW$58)-63.1579*EXP(-0.19*Fperm_SI_Woolf2021!$E$9:$E$93)+63.1579*EXP(-0.19*AW$58))/(Fperm_SI_Woolf2021!$E$9:$E$93-AW$58))*(AW$58-Fperm_SI_Woolf2021!$E$9:$E$93)/10))) + Fperm_SI_Woolf2021!$G$9:$G$93*EXP(-Fperm_SI_Woolf2021!$J$9:$J$93*$C120*IF(AW$58=Fperm_SI_Woolf2021!$E$9:$E$93,1,EXP(LN((1.1*(Fperm_SI_Woolf2021!$E$9:$E$93-AW$58)-63.1579*EXP(-0.19*Fperm_SI_Woolf2021!$E$9:$E$93)+63.1579*EXP(-0.19*AW$58))/(Fperm_SI_Woolf2021!$E$9:$E$93-AW$58))*(AW$58-Fperm_SI_Woolf2021!$E$9:$E$93)/10))) + Fperm_SI_Woolf2021!$H$9:$H$93*EXP(-Fperm_SI_Woolf2021!$K$9:$K$93*$C120*IF(AW$58=Fperm_SI_Woolf2021!$E$9:$E$93,1,EXP(LN((1.1*(Fperm_SI_Woolf2021!$E$9:$E$93-AW$58)-63.1579*EXP(-0.19*Fperm_SI_Woolf2021!$E$9:$E$93)+63.1579*EXP(-0.19*AW$58))/(Fperm_SI_Woolf2021!$E$9:$E$93-AW$58))*(AW$58-Fperm_SI_Woolf2021!$E$9:$E$93)/10))),Fperm_SI_Woolf2021!$D$9:$D$93)*AW$57+INTERCEPT(Fperm_SI_Woolf2021!$F$9:$F$93*EXP(-Fperm_SI_Woolf2021!$I$9:$I$93*$C120*IF(AW$58=Fperm_SI_Woolf2021!$E$9:$E$93,1,EXP(LN((1.1*(Fperm_SI_Woolf2021!$E$9:$E$93-AW$58)-63.1579*EXP(-0.19*Fperm_SI_Woolf2021!$E$9:$E$93)+63.1579*EXP(-0.19*AW$58))/(Fperm_SI_Woolf2021!$E$9:$E$93-AW$58))*(AW$58-Fperm_SI_Woolf2021!$E$9:$E$93)/10))) + Fperm_SI_Woolf2021!$G$9:$G$93*EXP(-Fperm_SI_Woolf2021!$J$9:$J$93*$C120*IF(AW$58=Fperm_SI_Woolf2021!$E$9:$E$93,1,EXP(LN((1.1*(Fperm_SI_Woolf2021!$E$9:$E$93-AW$58)-63.1579*EXP(-0.19*Fperm_SI_Woolf2021!$E$9:$E$93)+63.1579*EXP(-0.19*AW$58))/(Fperm_SI_Woolf2021!$E$9:$E$93-AW$58))*(AW$58-Fperm_SI_Woolf2021!$E$9:$E$93)/10))) + Fperm_SI_Woolf2021!$H$9:$H$93*EXP(-Fperm_SI_Woolf2021!$K$9:$K$93*$C120*IF(AW$58=Fperm_SI_Woolf2021!$E$9:$E$93,1,EXP(LN((1.1*(Fperm_SI_Woolf2021!$E$9:$E$93-AW$58)-63.1579*EXP(-0.19*Fperm_SI_Woolf2021!$E$9:$E$93)+63.1579*EXP(-0.19*AW$58))/(Fperm_SI_Woolf2021!$E$9:$E$93-AW$58))*(AW$58-Fperm_SI_Woolf2021!$E$9:$E$93)/10))),Fperm_SI_Woolf2021!$D$9:$D$93))</f>
        <v>0.38931446794660174</v>
      </c>
      <c r="AX120" s="51" cm="1">
        <f t="array" ref="AX120">MIN(1,SLOPE(Fperm_SI_Woolf2021!$F$9:$F$93*EXP(-Fperm_SI_Woolf2021!$I$9:$I$93*$C120*IF(AX$58=Fperm_SI_Woolf2021!$E$9:$E$93,1,EXP(LN((1.1*(Fperm_SI_Woolf2021!$E$9:$E$93-AX$58)-63.1579*EXP(-0.19*Fperm_SI_Woolf2021!$E$9:$E$93)+63.1579*EXP(-0.19*AX$58))/(Fperm_SI_Woolf2021!$E$9:$E$93-AX$58))*(AX$58-Fperm_SI_Woolf2021!$E$9:$E$93)/10))) + Fperm_SI_Woolf2021!$G$9:$G$93*EXP(-Fperm_SI_Woolf2021!$J$9:$J$93*$C120*IF(AX$58=Fperm_SI_Woolf2021!$E$9:$E$93,1,EXP(LN((1.1*(Fperm_SI_Woolf2021!$E$9:$E$93-AX$58)-63.1579*EXP(-0.19*Fperm_SI_Woolf2021!$E$9:$E$93)+63.1579*EXP(-0.19*AX$58))/(Fperm_SI_Woolf2021!$E$9:$E$93-AX$58))*(AX$58-Fperm_SI_Woolf2021!$E$9:$E$93)/10))) + Fperm_SI_Woolf2021!$H$9:$H$93*EXP(-Fperm_SI_Woolf2021!$K$9:$K$93*$C120*IF(AX$58=Fperm_SI_Woolf2021!$E$9:$E$93,1,EXP(LN((1.1*(Fperm_SI_Woolf2021!$E$9:$E$93-AX$58)-63.1579*EXP(-0.19*Fperm_SI_Woolf2021!$E$9:$E$93)+63.1579*EXP(-0.19*AX$58))/(Fperm_SI_Woolf2021!$E$9:$E$93-AX$58))*(AX$58-Fperm_SI_Woolf2021!$E$9:$E$93)/10))),Fperm_SI_Woolf2021!$D$9:$D$93)*AX$57+INTERCEPT(Fperm_SI_Woolf2021!$F$9:$F$93*EXP(-Fperm_SI_Woolf2021!$I$9:$I$93*$C120*IF(AX$58=Fperm_SI_Woolf2021!$E$9:$E$93,1,EXP(LN((1.1*(Fperm_SI_Woolf2021!$E$9:$E$93-AX$58)-63.1579*EXP(-0.19*Fperm_SI_Woolf2021!$E$9:$E$93)+63.1579*EXP(-0.19*AX$58))/(Fperm_SI_Woolf2021!$E$9:$E$93-AX$58))*(AX$58-Fperm_SI_Woolf2021!$E$9:$E$93)/10))) + Fperm_SI_Woolf2021!$G$9:$G$93*EXP(-Fperm_SI_Woolf2021!$J$9:$J$93*$C120*IF(AX$58=Fperm_SI_Woolf2021!$E$9:$E$93,1,EXP(LN((1.1*(Fperm_SI_Woolf2021!$E$9:$E$93-AX$58)-63.1579*EXP(-0.19*Fperm_SI_Woolf2021!$E$9:$E$93)+63.1579*EXP(-0.19*AX$58))/(Fperm_SI_Woolf2021!$E$9:$E$93-AX$58))*(AX$58-Fperm_SI_Woolf2021!$E$9:$E$93)/10))) + Fperm_SI_Woolf2021!$H$9:$H$93*EXP(-Fperm_SI_Woolf2021!$K$9:$K$93*$C120*IF(AX$58=Fperm_SI_Woolf2021!$E$9:$E$93,1,EXP(LN((1.1*(Fperm_SI_Woolf2021!$E$9:$E$93-AX$58)-63.1579*EXP(-0.19*Fperm_SI_Woolf2021!$E$9:$E$93)+63.1579*EXP(-0.19*AX$58))/(Fperm_SI_Woolf2021!$E$9:$E$93-AX$58))*(AX$58-Fperm_SI_Woolf2021!$E$9:$E$93)/10))),Fperm_SI_Woolf2021!$D$9:$D$93))</f>
        <v>0.37096793212551221</v>
      </c>
      <c r="AY120" s="51" cm="1">
        <f t="array" ref="AY120">MIN(1,SLOPE(Fperm_SI_Woolf2021!$F$9:$F$93*EXP(-Fperm_SI_Woolf2021!$I$9:$I$93*$C120*IF(AY$58=Fperm_SI_Woolf2021!$E$9:$E$93,1,EXP(LN((1.1*(Fperm_SI_Woolf2021!$E$9:$E$93-AY$58)-63.1579*EXP(-0.19*Fperm_SI_Woolf2021!$E$9:$E$93)+63.1579*EXP(-0.19*AY$58))/(Fperm_SI_Woolf2021!$E$9:$E$93-AY$58))*(AY$58-Fperm_SI_Woolf2021!$E$9:$E$93)/10))) + Fperm_SI_Woolf2021!$G$9:$G$93*EXP(-Fperm_SI_Woolf2021!$J$9:$J$93*$C120*IF(AY$58=Fperm_SI_Woolf2021!$E$9:$E$93,1,EXP(LN((1.1*(Fperm_SI_Woolf2021!$E$9:$E$93-AY$58)-63.1579*EXP(-0.19*Fperm_SI_Woolf2021!$E$9:$E$93)+63.1579*EXP(-0.19*AY$58))/(Fperm_SI_Woolf2021!$E$9:$E$93-AY$58))*(AY$58-Fperm_SI_Woolf2021!$E$9:$E$93)/10))) + Fperm_SI_Woolf2021!$H$9:$H$93*EXP(-Fperm_SI_Woolf2021!$K$9:$K$93*$C120*IF(AY$58=Fperm_SI_Woolf2021!$E$9:$E$93,1,EXP(LN((1.1*(Fperm_SI_Woolf2021!$E$9:$E$93-AY$58)-63.1579*EXP(-0.19*Fperm_SI_Woolf2021!$E$9:$E$93)+63.1579*EXP(-0.19*AY$58))/(Fperm_SI_Woolf2021!$E$9:$E$93-AY$58))*(AY$58-Fperm_SI_Woolf2021!$E$9:$E$93)/10))),Fperm_SI_Woolf2021!$D$9:$D$93)*AY$57+INTERCEPT(Fperm_SI_Woolf2021!$F$9:$F$93*EXP(-Fperm_SI_Woolf2021!$I$9:$I$93*$C120*IF(AY$58=Fperm_SI_Woolf2021!$E$9:$E$93,1,EXP(LN((1.1*(Fperm_SI_Woolf2021!$E$9:$E$93-AY$58)-63.1579*EXP(-0.19*Fperm_SI_Woolf2021!$E$9:$E$93)+63.1579*EXP(-0.19*AY$58))/(Fperm_SI_Woolf2021!$E$9:$E$93-AY$58))*(AY$58-Fperm_SI_Woolf2021!$E$9:$E$93)/10))) + Fperm_SI_Woolf2021!$G$9:$G$93*EXP(-Fperm_SI_Woolf2021!$J$9:$J$93*$C120*IF(AY$58=Fperm_SI_Woolf2021!$E$9:$E$93,1,EXP(LN((1.1*(Fperm_SI_Woolf2021!$E$9:$E$93-AY$58)-63.1579*EXP(-0.19*Fperm_SI_Woolf2021!$E$9:$E$93)+63.1579*EXP(-0.19*AY$58))/(Fperm_SI_Woolf2021!$E$9:$E$93-AY$58))*(AY$58-Fperm_SI_Woolf2021!$E$9:$E$93)/10))) + Fperm_SI_Woolf2021!$H$9:$H$93*EXP(-Fperm_SI_Woolf2021!$K$9:$K$93*$C120*IF(AY$58=Fperm_SI_Woolf2021!$E$9:$E$93,1,EXP(LN((1.1*(Fperm_SI_Woolf2021!$E$9:$E$93-AY$58)-63.1579*EXP(-0.19*Fperm_SI_Woolf2021!$E$9:$E$93)+63.1579*EXP(-0.19*AY$58))/(Fperm_SI_Woolf2021!$E$9:$E$93-AY$58))*(AY$58-Fperm_SI_Woolf2021!$E$9:$E$93)/10))),Fperm_SI_Woolf2021!$D$9:$D$93))</f>
        <v>0.35262139630442263</v>
      </c>
      <c r="AZ120" s="51" cm="1">
        <f t="array" ref="AZ120">MIN(1,SLOPE(Fperm_SI_Woolf2021!$F$9:$F$93*EXP(-Fperm_SI_Woolf2021!$I$9:$I$93*$C120*IF(AZ$58=Fperm_SI_Woolf2021!$E$9:$E$93,1,EXP(LN((1.1*(Fperm_SI_Woolf2021!$E$9:$E$93-AZ$58)-63.1579*EXP(-0.19*Fperm_SI_Woolf2021!$E$9:$E$93)+63.1579*EXP(-0.19*AZ$58))/(Fperm_SI_Woolf2021!$E$9:$E$93-AZ$58))*(AZ$58-Fperm_SI_Woolf2021!$E$9:$E$93)/10))) + Fperm_SI_Woolf2021!$G$9:$G$93*EXP(-Fperm_SI_Woolf2021!$J$9:$J$93*$C120*IF(AZ$58=Fperm_SI_Woolf2021!$E$9:$E$93,1,EXP(LN((1.1*(Fperm_SI_Woolf2021!$E$9:$E$93-AZ$58)-63.1579*EXP(-0.19*Fperm_SI_Woolf2021!$E$9:$E$93)+63.1579*EXP(-0.19*AZ$58))/(Fperm_SI_Woolf2021!$E$9:$E$93-AZ$58))*(AZ$58-Fperm_SI_Woolf2021!$E$9:$E$93)/10))) + Fperm_SI_Woolf2021!$H$9:$H$93*EXP(-Fperm_SI_Woolf2021!$K$9:$K$93*$C120*IF(AZ$58=Fperm_SI_Woolf2021!$E$9:$E$93,1,EXP(LN((1.1*(Fperm_SI_Woolf2021!$E$9:$E$93-AZ$58)-63.1579*EXP(-0.19*Fperm_SI_Woolf2021!$E$9:$E$93)+63.1579*EXP(-0.19*AZ$58))/(Fperm_SI_Woolf2021!$E$9:$E$93-AZ$58))*(AZ$58-Fperm_SI_Woolf2021!$E$9:$E$93)/10))),Fperm_SI_Woolf2021!$D$9:$D$93)*AZ$57+INTERCEPT(Fperm_SI_Woolf2021!$F$9:$F$93*EXP(-Fperm_SI_Woolf2021!$I$9:$I$93*$C120*IF(AZ$58=Fperm_SI_Woolf2021!$E$9:$E$93,1,EXP(LN((1.1*(Fperm_SI_Woolf2021!$E$9:$E$93-AZ$58)-63.1579*EXP(-0.19*Fperm_SI_Woolf2021!$E$9:$E$93)+63.1579*EXP(-0.19*AZ$58))/(Fperm_SI_Woolf2021!$E$9:$E$93-AZ$58))*(AZ$58-Fperm_SI_Woolf2021!$E$9:$E$93)/10))) + Fperm_SI_Woolf2021!$G$9:$G$93*EXP(-Fperm_SI_Woolf2021!$J$9:$J$93*$C120*IF(AZ$58=Fperm_SI_Woolf2021!$E$9:$E$93,1,EXP(LN((1.1*(Fperm_SI_Woolf2021!$E$9:$E$93-AZ$58)-63.1579*EXP(-0.19*Fperm_SI_Woolf2021!$E$9:$E$93)+63.1579*EXP(-0.19*AZ$58))/(Fperm_SI_Woolf2021!$E$9:$E$93-AZ$58))*(AZ$58-Fperm_SI_Woolf2021!$E$9:$E$93)/10))) + Fperm_SI_Woolf2021!$H$9:$H$93*EXP(-Fperm_SI_Woolf2021!$K$9:$K$93*$C120*IF(AZ$58=Fperm_SI_Woolf2021!$E$9:$E$93,1,EXP(LN((1.1*(Fperm_SI_Woolf2021!$E$9:$E$93-AZ$58)-63.1579*EXP(-0.19*Fperm_SI_Woolf2021!$E$9:$E$93)+63.1579*EXP(-0.19*AZ$58))/(Fperm_SI_Woolf2021!$E$9:$E$93-AZ$58))*(AZ$58-Fperm_SI_Woolf2021!$E$9:$E$93)/10))),Fperm_SI_Woolf2021!$D$9:$D$93))</f>
        <v>0.3342748604833331</v>
      </c>
      <c r="BA120" s="51" cm="1">
        <f t="array" ref="BA120">MIN(1,SLOPE(Fperm_SI_Woolf2021!$F$9:$F$93*EXP(-Fperm_SI_Woolf2021!$I$9:$I$93*$C120*IF(BA$58=Fperm_SI_Woolf2021!$E$9:$E$93,1,EXP(LN((1.1*(Fperm_SI_Woolf2021!$E$9:$E$93-BA$58)-63.1579*EXP(-0.19*Fperm_SI_Woolf2021!$E$9:$E$93)+63.1579*EXP(-0.19*BA$58))/(Fperm_SI_Woolf2021!$E$9:$E$93-BA$58))*(BA$58-Fperm_SI_Woolf2021!$E$9:$E$93)/10))) + Fperm_SI_Woolf2021!$G$9:$G$93*EXP(-Fperm_SI_Woolf2021!$J$9:$J$93*$C120*IF(BA$58=Fperm_SI_Woolf2021!$E$9:$E$93,1,EXP(LN((1.1*(Fperm_SI_Woolf2021!$E$9:$E$93-BA$58)-63.1579*EXP(-0.19*Fperm_SI_Woolf2021!$E$9:$E$93)+63.1579*EXP(-0.19*BA$58))/(Fperm_SI_Woolf2021!$E$9:$E$93-BA$58))*(BA$58-Fperm_SI_Woolf2021!$E$9:$E$93)/10))) + Fperm_SI_Woolf2021!$H$9:$H$93*EXP(-Fperm_SI_Woolf2021!$K$9:$K$93*$C120*IF(BA$58=Fperm_SI_Woolf2021!$E$9:$E$93,1,EXP(LN((1.1*(Fperm_SI_Woolf2021!$E$9:$E$93-BA$58)-63.1579*EXP(-0.19*Fperm_SI_Woolf2021!$E$9:$E$93)+63.1579*EXP(-0.19*BA$58))/(Fperm_SI_Woolf2021!$E$9:$E$93-BA$58))*(BA$58-Fperm_SI_Woolf2021!$E$9:$E$93)/10))),Fperm_SI_Woolf2021!$D$9:$D$93)*BA$57+INTERCEPT(Fperm_SI_Woolf2021!$F$9:$F$93*EXP(-Fperm_SI_Woolf2021!$I$9:$I$93*$C120*IF(BA$58=Fperm_SI_Woolf2021!$E$9:$E$93,1,EXP(LN((1.1*(Fperm_SI_Woolf2021!$E$9:$E$93-BA$58)-63.1579*EXP(-0.19*Fperm_SI_Woolf2021!$E$9:$E$93)+63.1579*EXP(-0.19*BA$58))/(Fperm_SI_Woolf2021!$E$9:$E$93-BA$58))*(BA$58-Fperm_SI_Woolf2021!$E$9:$E$93)/10))) + Fperm_SI_Woolf2021!$G$9:$G$93*EXP(-Fperm_SI_Woolf2021!$J$9:$J$93*$C120*IF(BA$58=Fperm_SI_Woolf2021!$E$9:$E$93,1,EXP(LN((1.1*(Fperm_SI_Woolf2021!$E$9:$E$93-BA$58)-63.1579*EXP(-0.19*Fperm_SI_Woolf2021!$E$9:$E$93)+63.1579*EXP(-0.19*BA$58))/(Fperm_SI_Woolf2021!$E$9:$E$93-BA$58))*(BA$58-Fperm_SI_Woolf2021!$E$9:$E$93)/10))) + Fperm_SI_Woolf2021!$H$9:$H$93*EXP(-Fperm_SI_Woolf2021!$K$9:$K$93*$C120*IF(BA$58=Fperm_SI_Woolf2021!$E$9:$E$93,1,EXP(LN((1.1*(Fperm_SI_Woolf2021!$E$9:$E$93-BA$58)-63.1579*EXP(-0.19*Fperm_SI_Woolf2021!$E$9:$E$93)+63.1579*EXP(-0.19*BA$58))/(Fperm_SI_Woolf2021!$E$9:$E$93-BA$58))*(BA$58-Fperm_SI_Woolf2021!$E$9:$E$93)/10))),Fperm_SI_Woolf2021!$D$9:$D$93))</f>
        <v>0.31592832466224352</v>
      </c>
      <c r="BB120" s="51" cm="1">
        <f t="array" ref="BB120">MIN(1,SLOPE(Fperm_SI_Woolf2021!$F$9:$F$93*EXP(-Fperm_SI_Woolf2021!$I$9:$I$93*$C120*IF(BB$58=Fperm_SI_Woolf2021!$E$9:$E$93,1,EXP(LN((1.1*(Fperm_SI_Woolf2021!$E$9:$E$93-BB$58)-63.1579*EXP(-0.19*Fperm_SI_Woolf2021!$E$9:$E$93)+63.1579*EXP(-0.19*BB$58))/(Fperm_SI_Woolf2021!$E$9:$E$93-BB$58))*(BB$58-Fperm_SI_Woolf2021!$E$9:$E$93)/10))) + Fperm_SI_Woolf2021!$G$9:$G$93*EXP(-Fperm_SI_Woolf2021!$J$9:$J$93*$C120*IF(BB$58=Fperm_SI_Woolf2021!$E$9:$E$93,1,EXP(LN((1.1*(Fperm_SI_Woolf2021!$E$9:$E$93-BB$58)-63.1579*EXP(-0.19*Fperm_SI_Woolf2021!$E$9:$E$93)+63.1579*EXP(-0.19*BB$58))/(Fperm_SI_Woolf2021!$E$9:$E$93-BB$58))*(BB$58-Fperm_SI_Woolf2021!$E$9:$E$93)/10))) + Fperm_SI_Woolf2021!$H$9:$H$93*EXP(-Fperm_SI_Woolf2021!$K$9:$K$93*$C120*IF(BB$58=Fperm_SI_Woolf2021!$E$9:$E$93,1,EXP(LN((1.1*(Fperm_SI_Woolf2021!$E$9:$E$93-BB$58)-63.1579*EXP(-0.19*Fperm_SI_Woolf2021!$E$9:$E$93)+63.1579*EXP(-0.19*BB$58))/(Fperm_SI_Woolf2021!$E$9:$E$93-BB$58))*(BB$58-Fperm_SI_Woolf2021!$E$9:$E$93)/10))),Fperm_SI_Woolf2021!$D$9:$D$93)*BB$57+INTERCEPT(Fperm_SI_Woolf2021!$F$9:$F$93*EXP(-Fperm_SI_Woolf2021!$I$9:$I$93*$C120*IF(BB$58=Fperm_SI_Woolf2021!$E$9:$E$93,1,EXP(LN((1.1*(Fperm_SI_Woolf2021!$E$9:$E$93-BB$58)-63.1579*EXP(-0.19*Fperm_SI_Woolf2021!$E$9:$E$93)+63.1579*EXP(-0.19*BB$58))/(Fperm_SI_Woolf2021!$E$9:$E$93-BB$58))*(BB$58-Fperm_SI_Woolf2021!$E$9:$E$93)/10))) + Fperm_SI_Woolf2021!$G$9:$G$93*EXP(-Fperm_SI_Woolf2021!$J$9:$J$93*$C120*IF(BB$58=Fperm_SI_Woolf2021!$E$9:$E$93,1,EXP(LN((1.1*(Fperm_SI_Woolf2021!$E$9:$E$93-BB$58)-63.1579*EXP(-0.19*Fperm_SI_Woolf2021!$E$9:$E$93)+63.1579*EXP(-0.19*BB$58))/(Fperm_SI_Woolf2021!$E$9:$E$93-BB$58))*(BB$58-Fperm_SI_Woolf2021!$E$9:$E$93)/10))) + Fperm_SI_Woolf2021!$H$9:$H$93*EXP(-Fperm_SI_Woolf2021!$K$9:$K$93*$C120*IF(BB$58=Fperm_SI_Woolf2021!$E$9:$E$93,1,EXP(LN((1.1*(Fperm_SI_Woolf2021!$E$9:$E$93-BB$58)-63.1579*EXP(-0.19*Fperm_SI_Woolf2021!$E$9:$E$93)+63.1579*EXP(-0.19*BB$58))/(Fperm_SI_Woolf2021!$E$9:$E$93-BB$58))*(BB$58-Fperm_SI_Woolf2021!$E$9:$E$93)/10))),Fperm_SI_Woolf2021!$D$9:$D$93))</f>
        <v>0.29758178884115399</v>
      </c>
      <c r="BC120" s="51" cm="1">
        <f t="array" ref="BC120">MIN(1,SLOPE(Fperm_SI_Woolf2021!$F$9:$F$93*EXP(-Fperm_SI_Woolf2021!$I$9:$I$93*$C120*IF(BC$58=Fperm_SI_Woolf2021!$E$9:$E$93,1,EXP(LN((1.1*(Fperm_SI_Woolf2021!$E$9:$E$93-BC$58)-63.1579*EXP(-0.19*Fperm_SI_Woolf2021!$E$9:$E$93)+63.1579*EXP(-0.19*BC$58))/(Fperm_SI_Woolf2021!$E$9:$E$93-BC$58))*(BC$58-Fperm_SI_Woolf2021!$E$9:$E$93)/10))) + Fperm_SI_Woolf2021!$G$9:$G$93*EXP(-Fperm_SI_Woolf2021!$J$9:$J$93*$C120*IF(BC$58=Fperm_SI_Woolf2021!$E$9:$E$93,1,EXP(LN((1.1*(Fperm_SI_Woolf2021!$E$9:$E$93-BC$58)-63.1579*EXP(-0.19*Fperm_SI_Woolf2021!$E$9:$E$93)+63.1579*EXP(-0.19*BC$58))/(Fperm_SI_Woolf2021!$E$9:$E$93-BC$58))*(BC$58-Fperm_SI_Woolf2021!$E$9:$E$93)/10))) + Fperm_SI_Woolf2021!$H$9:$H$93*EXP(-Fperm_SI_Woolf2021!$K$9:$K$93*$C120*IF(BC$58=Fperm_SI_Woolf2021!$E$9:$E$93,1,EXP(LN((1.1*(Fperm_SI_Woolf2021!$E$9:$E$93-BC$58)-63.1579*EXP(-0.19*Fperm_SI_Woolf2021!$E$9:$E$93)+63.1579*EXP(-0.19*BC$58))/(Fperm_SI_Woolf2021!$E$9:$E$93-BC$58))*(BC$58-Fperm_SI_Woolf2021!$E$9:$E$93)/10))),Fperm_SI_Woolf2021!$D$9:$D$93)*BC$57+INTERCEPT(Fperm_SI_Woolf2021!$F$9:$F$93*EXP(-Fperm_SI_Woolf2021!$I$9:$I$93*$C120*IF(BC$58=Fperm_SI_Woolf2021!$E$9:$E$93,1,EXP(LN((1.1*(Fperm_SI_Woolf2021!$E$9:$E$93-BC$58)-63.1579*EXP(-0.19*Fperm_SI_Woolf2021!$E$9:$E$93)+63.1579*EXP(-0.19*BC$58))/(Fperm_SI_Woolf2021!$E$9:$E$93-BC$58))*(BC$58-Fperm_SI_Woolf2021!$E$9:$E$93)/10))) + Fperm_SI_Woolf2021!$G$9:$G$93*EXP(-Fperm_SI_Woolf2021!$J$9:$J$93*$C120*IF(BC$58=Fperm_SI_Woolf2021!$E$9:$E$93,1,EXP(LN((1.1*(Fperm_SI_Woolf2021!$E$9:$E$93-BC$58)-63.1579*EXP(-0.19*Fperm_SI_Woolf2021!$E$9:$E$93)+63.1579*EXP(-0.19*BC$58))/(Fperm_SI_Woolf2021!$E$9:$E$93-BC$58))*(BC$58-Fperm_SI_Woolf2021!$E$9:$E$93)/10))) + Fperm_SI_Woolf2021!$H$9:$H$93*EXP(-Fperm_SI_Woolf2021!$K$9:$K$93*$C120*IF(BC$58=Fperm_SI_Woolf2021!$E$9:$E$93,1,EXP(LN((1.1*(Fperm_SI_Woolf2021!$E$9:$E$93-BC$58)-63.1579*EXP(-0.19*Fperm_SI_Woolf2021!$E$9:$E$93)+63.1579*EXP(-0.19*BC$58))/(Fperm_SI_Woolf2021!$E$9:$E$93-BC$58))*(BC$58-Fperm_SI_Woolf2021!$E$9:$E$93)/10))),Fperm_SI_Woolf2021!$D$9:$D$93))</f>
        <v>0.27923525302006447</v>
      </c>
      <c r="BD120" s="51" cm="1">
        <f t="array" ref="BD120">MIN(1,SLOPE(Fperm_SI_Woolf2021!$F$9:$F$93*EXP(-Fperm_SI_Woolf2021!$I$9:$I$93*$C120*IF(BD$58=Fperm_SI_Woolf2021!$E$9:$E$93,1,EXP(LN((1.1*(Fperm_SI_Woolf2021!$E$9:$E$93-BD$58)-63.1579*EXP(-0.19*Fperm_SI_Woolf2021!$E$9:$E$93)+63.1579*EXP(-0.19*BD$58))/(Fperm_SI_Woolf2021!$E$9:$E$93-BD$58))*(BD$58-Fperm_SI_Woolf2021!$E$9:$E$93)/10))) + Fperm_SI_Woolf2021!$G$9:$G$93*EXP(-Fperm_SI_Woolf2021!$J$9:$J$93*$C120*IF(BD$58=Fperm_SI_Woolf2021!$E$9:$E$93,1,EXP(LN((1.1*(Fperm_SI_Woolf2021!$E$9:$E$93-BD$58)-63.1579*EXP(-0.19*Fperm_SI_Woolf2021!$E$9:$E$93)+63.1579*EXP(-0.19*BD$58))/(Fperm_SI_Woolf2021!$E$9:$E$93-BD$58))*(BD$58-Fperm_SI_Woolf2021!$E$9:$E$93)/10))) + Fperm_SI_Woolf2021!$H$9:$H$93*EXP(-Fperm_SI_Woolf2021!$K$9:$K$93*$C120*IF(BD$58=Fperm_SI_Woolf2021!$E$9:$E$93,1,EXP(LN((1.1*(Fperm_SI_Woolf2021!$E$9:$E$93-BD$58)-63.1579*EXP(-0.19*Fperm_SI_Woolf2021!$E$9:$E$93)+63.1579*EXP(-0.19*BD$58))/(Fperm_SI_Woolf2021!$E$9:$E$93-BD$58))*(BD$58-Fperm_SI_Woolf2021!$E$9:$E$93)/10))),Fperm_SI_Woolf2021!$D$9:$D$93)*BD$57+INTERCEPT(Fperm_SI_Woolf2021!$F$9:$F$93*EXP(-Fperm_SI_Woolf2021!$I$9:$I$93*$C120*IF(BD$58=Fperm_SI_Woolf2021!$E$9:$E$93,1,EXP(LN((1.1*(Fperm_SI_Woolf2021!$E$9:$E$93-BD$58)-63.1579*EXP(-0.19*Fperm_SI_Woolf2021!$E$9:$E$93)+63.1579*EXP(-0.19*BD$58))/(Fperm_SI_Woolf2021!$E$9:$E$93-BD$58))*(BD$58-Fperm_SI_Woolf2021!$E$9:$E$93)/10))) + Fperm_SI_Woolf2021!$G$9:$G$93*EXP(-Fperm_SI_Woolf2021!$J$9:$J$93*$C120*IF(BD$58=Fperm_SI_Woolf2021!$E$9:$E$93,1,EXP(LN((1.1*(Fperm_SI_Woolf2021!$E$9:$E$93-BD$58)-63.1579*EXP(-0.19*Fperm_SI_Woolf2021!$E$9:$E$93)+63.1579*EXP(-0.19*BD$58))/(Fperm_SI_Woolf2021!$E$9:$E$93-BD$58))*(BD$58-Fperm_SI_Woolf2021!$E$9:$E$93)/10))) + Fperm_SI_Woolf2021!$H$9:$H$93*EXP(-Fperm_SI_Woolf2021!$K$9:$K$93*$C120*IF(BD$58=Fperm_SI_Woolf2021!$E$9:$E$93,1,EXP(LN((1.1*(Fperm_SI_Woolf2021!$E$9:$E$93-BD$58)-63.1579*EXP(-0.19*Fperm_SI_Woolf2021!$E$9:$E$93)+63.1579*EXP(-0.19*BD$58))/(Fperm_SI_Woolf2021!$E$9:$E$93-BD$58))*(BD$58-Fperm_SI_Woolf2021!$E$9:$E$93)/10))),Fperm_SI_Woolf2021!$D$9:$D$93))</f>
        <v>0.26088871719897488</v>
      </c>
      <c r="BE120" s="51" cm="1">
        <f t="array" ref="BE120">MIN(1,SLOPE(Fperm_SI_Woolf2021!$F$9:$F$93*EXP(-Fperm_SI_Woolf2021!$I$9:$I$93*$C120*IF(BE$58=Fperm_SI_Woolf2021!$E$9:$E$93,1,EXP(LN((1.1*(Fperm_SI_Woolf2021!$E$9:$E$93-BE$58)-63.1579*EXP(-0.19*Fperm_SI_Woolf2021!$E$9:$E$93)+63.1579*EXP(-0.19*BE$58))/(Fperm_SI_Woolf2021!$E$9:$E$93-BE$58))*(BE$58-Fperm_SI_Woolf2021!$E$9:$E$93)/10))) + Fperm_SI_Woolf2021!$G$9:$G$93*EXP(-Fperm_SI_Woolf2021!$J$9:$J$93*$C120*IF(BE$58=Fperm_SI_Woolf2021!$E$9:$E$93,1,EXP(LN((1.1*(Fperm_SI_Woolf2021!$E$9:$E$93-BE$58)-63.1579*EXP(-0.19*Fperm_SI_Woolf2021!$E$9:$E$93)+63.1579*EXP(-0.19*BE$58))/(Fperm_SI_Woolf2021!$E$9:$E$93-BE$58))*(BE$58-Fperm_SI_Woolf2021!$E$9:$E$93)/10))) + Fperm_SI_Woolf2021!$H$9:$H$93*EXP(-Fperm_SI_Woolf2021!$K$9:$K$93*$C120*IF(BE$58=Fperm_SI_Woolf2021!$E$9:$E$93,1,EXP(LN((1.1*(Fperm_SI_Woolf2021!$E$9:$E$93-BE$58)-63.1579*EXP(-0.19*Fperm_SI_Woolf2021!$E$9:$E$93)+63.1579*EXP(-0.19*BE$58))/(Fperm_SI_Woolf2021!$E$9:$E$93-BE$58))*(BE$58-Fperm_SI_Woolf2021!$E$9:$E$93)/10))),Fperm_SI_Woolf2021!$D$9:$D$93)*BE$57+INTERCEPT(Fperm_SI_Woolf2021!$F$9:$F$93*EXP(-Fperm_SI_Woolf2021!$I$9:$I$93*$C120*IF(BE$58=Fperm_SI_Woolf2021!$E$9:$E$93,1,EXP(LN((1.1*(Fperm_SI_Woolf2021!$E$9:$E$93-BE$58)-63.1579*EXP(-0.19*Fperm_SI_Woolf2021!$E$9:$E$93)+63.1579*EXP(-0.19*BE$58))/(Fperm_SI_Woolf2021!$E$9:$E$93-BE$58))*(BE$58-Fperm_SI_Woolf2021!$E$9:$E$93)/10))) + Fperm_SI_Woolf2021!$G$9:$G$93*EXP(-Fperm_SI_Woolf2021!$J$9:$J$93*$C120*IF(BE$58=Fperm_SI_Woolf2021!$E$9:$E$93,1,EXP(LN((1.1*(Fperm_SI_Woolf2021!$E$9:$E$93-BE$58)-63.1579*EXP(-0.19*Fperm_SI_Woolf2021!$E$9:$E$93)+63.1579*EXP(-0.19*BE$58))/(Fperm_SI_Woolf2021!$E$9:$E$93-BE$58))*(BE$58-Fperm_SI_Woolf2021!$E$9:$E$93)/10))) + Fperm_SI_Woolf2021!$H$9:$H$93*EXP(-Fperm_SI_Woolf2021!$K$9:$K$93*$C120*IF(BE$58=Fperm_SI_Woolf2021!$E$9:$E$93,1,EXP(LN((1.1*(Fperm_SI_Woolf2021!$E$9:$E$93-BE$58)-63.1579*EXP(-0.19*Fperm_SI_Woolf2021!$E$9:$E$93)+63.1579*EXP(-0.19*BE$58))/(Fperm_SI_Woolf2021!$E$9:$E$93-BE$58))*(BE$58-Fperm_SI_Woolf2021!$E$9:$E$93)/10))),Fperm_SI_Woolf2021!$D$9:$D$93))</f>
        <v>0.24254218137788533</v>
      </c>
      <c r="BF120" s="51" cm="1">
        <f t="array" ref="BF120">MIN(1,SLOPE(Fperm_SI_Woolf2021!$F$9:$F$93*EXP(-Fperm_SI_Woolf2021!$I$9:$I$93*$C120*IF(BF$58=Fperm_SI_Woolf2021!$E$9:$E$93,1,EXP(LN((1.1*(Fperm_SI_Woolf2021!$E$9:$E$93-BF$58)-63.1579*EXP(-0.19*Fperm_SI_Woolf2021!$E$9:$E$93)+63.1579*EXP(-0.19*BF$58))/(Fperm_SI_Woolf2021!$E$9:$E$93-BF$58))*(BF$58-Fperm_SI_Woolf2021!$E$9:$E$93)/10))) + Fperm_SI_Woolf2021!$G$9:$G$93*EXP(-Fperm_SI_Woolf2021!$J$9:$J$93*$C120*IF(BF$58=Fperm_SI_Woolf2021!$E$9:$E$93,1,EXP(LN((1.1*(Fperm_SI_Woolf2021!$E$9:$E$93-BF$58)-63.1579*EXP(-0.19*Fperm_SI_Woolf2021!$E$9:$E$93)+63.1579*EXP(-0.19*BF$58))/(Fperm_SI_Woolf2021!$E$9:$E$93-BF$58))*(BF$58-Fperm_SI_Woolf2021!$E$9:$E$93)/10))) + Fperm_SI_Woolf2021!$H$9:$H$93*EXP(-Fperm_SI_Woolf2021!$K$9:$K$93*$C120*IF(BF$58=Fperm_SI_Woolf2021!$E$9:$E$93,1,EXP(LN((1.1*(Fperm_SI_Woolf2021!$E$9:$E$93-BF$58)-63.1579*EXP(-0.19*Fperm_SI_Woolf2021!$E$9:$E$93)+63.1579*EXP(-0.19*BF$58))/(Fperm_SI_Woolf2021!$E$9:$E$93-BF$58))*(BF$58-Fperm_SI_Woolf2021!$E$9:$E$93)/10))),Fperm_SI_Woolf2021!$D$9:$D$93)*BF$57+INTERCEPT(Fperm_SI_Woolf2021!$F$9:$F$93*EXP(-Fperm_SI_Woolf2021!$I$9:$I$93*$C120*IF(BF$58=Fperm_SI_Woolf2021!$E$9:$E$93,1,EXP(LN((1.1*(Fperm_SI_Woolf2021!$E$9:$E$93-BF$58)-63.1579*EXP(-0.19*Fperm_SI_Woolf2021!$E$9:$E$93)+63.1579*EXP(-0.19*BF$58))/(Fperm_SI_Woolf2021!$E$9:$E$93-BF$58))*(BF$58-Fperm_SI_Woolf2021!$E$9:$E$93)/10))) + Fperm_SI_Woolf2021!$G$9:$G$93*EXP(-Fperm_SI_Woolf2021!$J$9:$J$93*$C120*IF(BF$58=Fperm_SI_Woolf2021!$E$9:$E$93,1,EXP(LN((1.1*(Fperm_SI_Woolf2021!$E$9:$E$93-BF$58)-63.1579*EXP(-0.19*Fperm_SI_Woolf2021!$E$9:$E$93)+63.1579*EXP(-0.19*BF$58))/(Fperm_SI_Woolf2021!$E$9:$E$93-BF$58))*(BF$58-Fperm_SI_Woolf2021!$E$9:$E$93)/10))) + Fperm_SI_Woolf2021!$H$9:$H$93*EXP(-Fperm_SI_Woolf2021!$K$9:$K$93*$C120*IF(BF$58=Fperm_SI_Woolf2021!$E$9:$E$93,1,EXP(LN((1.1*(Fperm_SI_Woolf2021!$E$9:$E$93-BF$58)-63.1579*EXP(-0.19*Fperm_SI_Woolf2021!$E$9:$E$93)+63.1579*EXP(-0.19*BF$58))/(Fperm_SI_Woolf2021!$E$9:$E$93-BF$58))*(BF$58-Fperm_SI_Woolf2021!$E$9:$E$93)/10))),Fperm_SI_Woolf2021!$D$9:$D$93))</f>
        <v>0.22419564555679578</v>
      </c>
      <c r="BG120" s="51" cm="1">
        <f t="array" ref="BG120">MIN(1,SLOPE(Fperm_SI_Woolf2021!$F$9:$F$93*EXP(-Fperm_SI_Woolf2021!$I$9:$I$93*$C120*IF(BG$58=Fperm_SI_Woolf2021!$E$9:$E$93,1,EXP(LN((1.1*(Fperm_SI_Woolf2021!$E$9:$E$93-BG$58)-63.1579*EXP(-0.19*Fperm_SI_Woolf2021!$E$9:$E$93)+63.1579*EXP(-0.19*BG$58))/(Fperm_SI_Woolf2021!$E$9:$E$93-BG$58))*(BG$58-Fperm_SI_Woolf2021!$E$9:$E$93)/10))) + Fperm_SI_Woolf2021!$G$9:$G$93*EXP(-Fperm_SI_Woolf2021!$J$9:$J$93*$C120*IF(BG$58=Fperm_SI_Woolf2021!$E$9:$E$93,1,EXP(LN((1.1*(Fperm_SI_Woolf2021!$E$9:$E$93-BG$58)-63.1579*EXP(-0.19*Fperm_SI_Woolf2021!$E$9:$E$93)+63.1579*EXP(-0.19*BG$58))/(Fperm_SI_Woolf2021!$E$9:$E$93-BG$58))*(BG$58-Fperm_SI_Woolf2021!$E$9:$E$93)/10))) + Fperm_SI_Woolf2021!$H$9:$H$93*EXP(-Fperm_SI_Woolf2021!$K$9:$K$93*$C120*IF(BG$58=Fperm_SI_Woolf2021!$E$9:$E$93,1,EXP(LN((1.1*(Fperm_SI_Woolf2021!$E$9:$E$93-BG$58)-63.1579*EXP(-0.19*Fperm_SI_Woolf2021!$E$9:$E$93)+63.1579*EXP(-0.19*BG$58))/(Fperm_SI_Woolf2021!$E$9:$E$93-BG$58))*(BG$58-Fperm_SI_Woolf2021!$E$9:$E$93)/10))),Fperm_SI_Woolf2021!$D$9:$D$93)*BG$57+INTERCEPT(Fperm_SI_Woolf2021!$F$9:$F$93*EXP(-Fperm_SI_Woolf2021!$I$9:$I$93*$C120*IF(BG$58=Fperm_SI_Woolf2021!$E$9:$E$93,1,EXP(LN((1.1*(Fperm_SI_Woolf2021!$E$9:$E$93-BG$58)-63.1579*EXP(-0.19*Fperm_SI_Woolf2021!$E$9:$E$93)+63.1579*EXP(-0.19*BG$58))/(Fperm_SI_Woolf2021!$E$9:$E$93-BG$58))*(BG$58-Fperm_SI_Woolf2021!$E$9:$E$93)/10))) + Fperm_SI_Woolf2021!$G$9:$G$93*EXP(-Fperm_SI_Woolf2021!$J$9:$J$93*$C120*IF(BG$58=Fperm_SI_Woolf2021!$E$9:$E$93,1,EXP(LN((1.1*(Fperm_SI_Woolf2021!$E$9:$E$93-BG$58)-63.1579*EXP(-0.19*Fperm_SI_Woolf2021!$E$9:$E$93)+63.1579*EXP(-0.19*BG$58))/(Fperm_SI_Woolf2021!$E$9:$E$93-BG$58))*(BG$58-Fperm_SI_Woolf2021!$E$9:$E$93)/10))) + Fperm_SI_Woolf2021!$H$9:$H$93*EXP(-Fperm_SI_Woolf2021!$K$9:$K$93*$C120*IF(BG$58=Fperm_SI_Woolf2021!$E$9:$E$93,1,EXP(LN((1.1*(Fperm_SI_Woolf2021!$E$9:$E$93-BG$58)-63.1579*EXP(-0.19*Fperm_SI_Woolf2021!$E$9:$E$93)+63.1579*EXP(-0.19*BG$58))/(Fperm_SI_Woolf2021!$E$9:$E$93-BG$58))*(BG$58-Fperm_SI_Woolf2021!$E$9:$E$93)/10))),Fperm_SI_Woolf2021!$D$9:$D$93))</f>
        <v>0.20584910973570622</v>
      </c>
      <c r="BH120" s="51" cm="1">
        <f t="array" ref="BH120">MIN(1,SLOPE(Fperm_SI_Woolf2021!$F$9:$F$93*EXP(-Fperm_SI_Woolf2021!$I$9:$I$93*$C120*IF(BH$58=Fperm_SI_Woolf2021!$E$9:$E$93,1,EXP(LN((1.1*(Fperm_SI_Woolf2021!$E$9:$E$93-BH$58)-63.1579*EXP(-0.19*Fperm_SI_Woolf2021!$E$9:$E$93)+63.1579*EXP(-0.19*BH$58))/(Fperm_SI_Woolf2021!$E$9:$E$93-BH$58))*(BH$58-Fperm_SI_Woolf2021!$E$9:$E$93)/10))) + Fperm_SI_Woolf2021!$G$9:$G$93*EXP(-Fperm_SI_Woolf2021!$J$9:$J$93*$C120*IF(BH$58=Fperm_SI_Woolf2021!$E$9:$E$93,1,EXP(LN((1.1*(Fperm_SI_Woolf2021!$E$9:$E$93-BH$58)-63.1579*EXP(-0.19*Fperm_SI_Woolf2021!$E$9:$E$93)+63.1579*EXP(-0.19*BH$58))/(Fperm_SI_Woolf2021!$E$9:$E$93-BH$58))*(BH$58-Fperm_SI_Woolf2021!$E$9:$E$93)/10))) + Fperm_SI_Woolf2021!$H$9:$H$93*EXP(-Fperm_SI_Woolf2021!$K$9:$K$93*$C120*IF(BH$58=Fperm_SI_Woolf2021!$E$9:$E$93,1,EXP(LN((1.1*(Fperm_SI_Woolf2021!$E$9:$E$93-BH$58)-63.1579*EXP(-0.19*Fperm_SI_Woolf2021!$E$9:$E$93)+63.1579*EXP(-0.19*BH$58))/(Fperm_SI_Woolf2021!$E$9:$E$93-BH$58))*(BH$58-Fperm_SI_Woolf2021!$E$9:$E$93)/10))),Fperm_SI_Woolf2021!$D$9:$D$93)*BH$57+INTERCEPT(Fperm_SI_Woolf2021!$F$9:$F$93*EXP(-Fperm_SI_Woolf2021!$I$9:$I$93*$C120*IF(BH$58=Fperm_SI_Woolf2021!$E$9:$E$93,1,EXP(LN((1.1*(Fperm_SI_Woolf2021!$E$9:$E$93-BH$58)-63.1579*EXP(-0.19*Fperm_SI_Woolf2021!$E$9:$E$93)+63.1579*EXP(-0.19*BH$58))/(Fperm_SI_Woolf2021!$E$9:$E$93-BH$58))*(BH$58-Fperm_SI_Woolf2021!$E$9:$E$93)/10))) + Fperm_SI_Woolf2021!$G$9:$G$93*EXP(-Fperm_SI_Woolf2021!$J$9:$J$93*$C120*IF(BH$58=Fperm_SI_Woolf2021!$E$9:$E$93,1,EXP(LN((1.1*(Fperm_SI_Woolf2021!$E$9:$E$93-BH$58)-63.1579*EXP(-0.19*Fperm_SI_Woolf2021!$E$9:$E$93)+63.1579*EXP(-0.19*BH$58))/(Fperm_SI_Woolf2021!$E$9:$E$93-BH$58))*(BH$58-Fperm_SI_Woolf2021!$E$9:$E$93)/10))) + Fperm_SI_Woolf2021!$H$9:$H$93*EXP(-Fperm_SI_Woolf2021!$K$9:$K$93*$C120*IF(BH$58=Fperm_SI_Woolf2021!$E$9:$E$93,1,EXP(LN((1.1*(Fperm_SI_Woolf2021!$E$9:$E$93-BH$58)-63.1579*EXP(-0.19*Fperm_SI_Woolf2021!$E$9:$E$93)+63.1579*EXP(-0.19*BH$58))/(Fperm_SI_Woolf2021!$E$9:$E$93-BH$58))*(BH$58-Fperm_SI_Woolf2021!$E$9:$E$93)/10))),Fperm_SI_Woolf2021!$D$9:$D$93))</f>
        <v>0.18750257391461664</v>
      </c>
      <c r="BI120" s="51" cm="1">
        <f t="array" ref="BI120">MIN(1,SLOPE(Fperm_SI_Woolf2021!$F$9:$F$93*EXP(-Fperm_SI_Woolf2021!$I$9:$I$93*$C120*IF(BI$58=Fperm_SI_Woolf2021!$E$9:$E$93,1,EXP(LN((1.1*(Fperm_SI_Woolf2021!$E$9:$E$93-BI$58)-63.1579*EXP(-0.19*Fperm_SI_Woolf2021!$E$9:$E$93)+63.1579*EXP(-0.19*BI$58))/(Fperm_SI_Woolf2021!$E$9:$E$93-BI$58))*(BI$58-Fperm_SI_Woolf2021!$E$9:$E$93)/10))) + Fperm_SI_Woolf2021!$G$9:$G$93*EXP(-Fperm_SI_Woolf2021!$J$9:$J$93*$C120*IF(BI$58=Fperm_SI_Woolf2021!$E$9:$E$93,1,EXP(LN((1.1*(Fperm_SI_Woolf2021!$E$9:$E$93-BI$58)-63.1579*EXP(-0.19*Fperm_SI_Woolf2021!$E$9:$E$93)+63.1579*EXP(-0.19*BI$58))/(Fperm_SI_Woolf2021!$E$9:$E$93-BI$58))*(BI$58-Fperm_SI_Woolf2021!$E$9:$E$93)/10))) + Fperm_SI_Woolf2021!$H$9:$H$93*EXP(-Fperm_SI_Woolf2021!$K$9:$K$93*$C120*IF(BI$58=Fperm_SI_Woolf2021!$E$9:$E$93,1,EXP(LN((1.1*(Fperm_SI_Woolf2021!$E$9:$E$93-BI$58)-63.1579*EXP(-0.19*Fperm_SI_Woolf2021!$E$9:$E$93)+63.1579*EXP(-0.19*BI$58))/(Fperm_SI_Woolf2021!$E$9:$E$93-BI$58))*(BI$58-Fperm_SI_Woolf2021!$E$9:$E$93)/10))),Fperm_SI_Woolf2021!$D$9:$D$93)*BI$57+INTERCEPT(Fperm_SI_Woolf2021!$F$9:$F$93*EXP(-Fperm_SI_Woolf2021!$I$9:$I$93*$C120*IF(BI$58=Fperm_SI_Woolf2021!$E$9:$E$93,1,EXP(LN((1.1*(Fperm_SI_Woolf2021!$E$9:$E$93-BI$58)-63.1579*EXP(-0.19*Fperm_SI_Woolf2021!$E$9:$E$93)+63.1579*EXP(-0.19*BI$58))/(Fperm_SI_Woolf2021!$E$9:$E$93-BI$58))*(BI$58-Fperm_SI_Woolf2021!$E$9:$E$93)/10))) + Fperm_SI_Woolf2021!$G$9:$G$93*EXP(-Fperm_SI_Woolf2021!$J$9:$J$93*$C120*IF(BI$58=Fperm_SI_Woolf2021!$E$9:$E$93,1,EXP(LN((1.1*(Fperm_SI_Woolf2021!$E$9:$E$93-BI$58)-63.1579*EXP(-0.19*Fperm_SI_Woolf2021!$E$9:$E$93)+63.1579*EXP(-0.19*BI$58))/(Fperm_SI_Woolf2021!$E$9:$E$93-BI$58))*(BI$58-Fperm_SI_Woolf2021!$E$9:$E$93)/10))) + Fperm_SI_Woolf2021!$H$9:$H$93*EXP(-Fperm_SI_Woolf2021!$K$9:$K$93*$C120*IF(BI$58=Fperm_SI_Woolf2021!$E$9:$E$93,1,EXP(LN((1.1*(Fperm_SI_Woolf2021!$E$9:$E$93-BI$58)-63.1579*EXP(-0.19*Fperm_SI_Woolf2021!$E$9:$E$93)+63.1579*EXP(-0.19*BI$58))/(Fperm_SI_Woolf2021!$E$9:$E$93-BI$58))*(BI$58-Fperm_SI_Woolf2021!$E$9:$E$93)/10))),Fperm_SI_Woolf2021!$D$9:$D$93))</f>
        <v>0.16915603809352706</v>
      </c>
      <c r="BJ120" s="51" cm="1">
        <f t="array" ref="BJ120">MIN(1,SLOPE(Fperm_SI_Woolf2021!$F$9:$F$93*EXP(-Fperm_SI_Woolf2021!$I$9:$I$93*$C120*IF(BJ$58=Fperm_SI_Woolf2021!$E$9:$E$93,1,EXP(LN((1.1*(Fperm_SI_Woolf2021!$E$9:$E$93-BJ$58)-63.1579*EXP(-0.19*Fperm_SI_Woolf2021!$E$9:$E$93)+63.1579*EXP(-0.19*BJ$58))/(Fperm_SI_Woolf2021!$E$9:$E$93-BJ$58))*(BJ$58-Fperm_SI_Woolf2021!$E$9:$E$93)/10))) + Fperm_SI_Woolf2021!$G$9:$G$93*EXP(-Fperm_SI_Woolf2021!$J$9:$J$93*$C120*IF(BJ$58=Fperm_SI_Woolf2021!$E$9:$E$93,1,EXP(LN((1.1*(Fperm_SI_Woolf2021!$E$9:$E$93-BJ$58)-63.1579*EXP(-0.19*Fperm_SI_Woolf2021!$E$9:$E$93)+63.1579*EXP(-0.19*BJ$58))/(Fperm_SI_Woolf2021!$E$9:$E$93-BJ$58))*(BJ$58-Fperm_SI_Woolf2021!$E$9:$E$93)/10))) + Fperm_SI_Woolf2021!$H$9:$H$93*EXP(-Fperm_SI_Woolf2021!$K$9:$K$93*$C120*IF(BJ$58=Fperm_SI_Woolf2021!$E$9:$E$93,1,EXP(LN((1.1*(Fperm_SI_Woolf2021!$E$9:$E$93-BJ$58)-63.1579*EXP(-0.19*Fperm_SI_Woolf2021!$E$9:$E$93)+63.1579*EXP(-0.19*BJ$58))/(Fperm_SI_Woolf2021!$E$9:$E$93-BJ$58))*(BJ$58-Fperm_SI_Woolf2021!$E$9:$E$93)/10))),Fperm_SI_Woolf2021!$D$9:$D$93)*BJ$57+INTERCEPT(Fperm_SI_Woolf2021!$F$9:$F$93*EXP(-Fperm_SI_Woolf2021!$I$9:$I$93*$C120*IF(BJ$58=Fperm_SI_Woolf2021!$E$9:$E$93,1,EXP(LN((1.1*(Fperm_SI_Woolf2021!$E$9:$E$93-BJ$58)-63.1579*EXP(-0.19*Fperm_SI_Woolf2021!$E$9:$E$93)+63.1579*EXP(-0.19*BJ$58))/(Fperm_SI_Woolf2021!$E$9:$E$93-BJ$58))*(BJ$58-Fperm_SI_Woolf2021!$E$9:$E$93)/10))) + Fperm_SI_Woolf2021!$G$9:$G$93*EXP(-Fperm_SI_Woolf2021!$J$9:$J$93*$C120*IF(BJ$58=Fperm_SI_Woolf2021!$E$9:$E$93,1,EXP(LN((1.1*(Fperm_SI_Woolf2021!$E$9:$E$93-BJ$58)-63.1579*EXP(-0.19*Fperm_SI_Woolf2021!$E$9:$E$93)+63.1579*EXP(-0.19*BJ$58))/(Fperm_SI_Woolf2021!$E$9:$E$93-BJ$58))*(BJ$58-Fperm_SI_Woolf2021!$E$9:$E$93)/10))) + Fperm_SI_Woolf2021!$H$9:$H$93*EXP(-Fperm_SI_Woolf2021!$K$9:$K$93*$C120*IF(BJ$58=Fperm_SI_Woolf2021!$E$9:$E$93,1,EXP(LN((1.1*(Fperm_SI_Woolf2021!$E$9:$E$93-BJ$58)-63.1579*EXP(-0.19*Fperm_SI_Woolf2021!$E$9:$E$93)+63.1579*EXP(-0.19*BJ$58))/(Fperm_SI_Woolf2021!$E$9:$E$93-BJ$58))*(BJ$58-Fperm_SI_Woolf2021!$E$9:$E$93)/10))),Fperm_SI_Woolf2021!$D$9:$D$93))</f>
        <v>0.1508095022724375</v>
      </c>
      <c r="BK120" s="51" cm="1">
        <f t="array" ref="BK120">MIN(1,SLOPE(Fperm_SI_Woolf2021!$F$9:$F$93*EXP(-Fperm_SI_Woolf2021!$I$9:$I$93*$C120*IF(BK$58=Fperm_SI_Woolf2021!$E$9:$E$93,1,EXP(LN((1.1*(Fperm_SI_Woolf2021!$E$9:$E$93-BK$58)-63.1579*EXP(-0.19*Fperm_SI_Woolf2021!$E$9:$E$93)+63.1579*EXP(-0.19*BK$58))/(Fperm_SI_Woolf2021!$E$9:$E$93-BK$58))*(BK$58-Fperm_SI_Woolf2021!$E$9:$E$93)/10))) + Fperm_SI_Woolf2021!$G$9:$G$93*EXP(-Fperm_SI_Woolf2021!$J$9:$J$93*$C120*IF(BK$58=Fperm_SI_Woolf2021!$E$9:$E$93,1,EXP(LN((1.1*(Fperm_SI_Woolf2021!$E$9:$E$93-BK$58)-63.1579*EXP(-0.19*Fperm_SI_Woolf2021!$E$9:$E$93)+63.1579*EXP(-0.19*BK$58))/(Fperm_SI_Woolf2021!$E$9:$E$93-BK$58))*(BK$58-Fperm_SI_Woolf2021!$E$9:$E$93)/10))) + Fperm_SI_Woolf2021!$H$9:$H$93*EXP(-Fperm_SI_Woolf2021!$K$9:$K$93*$C120*IF(BK$58=Fperm_SI_Woolf2021!$E$9:$E$93,1,EXP(LN((1.1*(Fperm_SI_Woolf2021!$E$9:$E$93-BK$58)-63.1579*EXP(-0.19*Fperm_SI_Woolf2021!$E$9:$E$93)+63.1579*EXP(-0.19*BK$58))/(Fperm_SI_Woolf2021!$E$9:$E$93-BK$58))*(BK$58-Fperm_SI_Woolf2021!$E$9:$E$93)/10))),Fperm_SI_Woolf2021!$D$9:$D$93)*BK$57+INTERCEPT(Fperm_SI_Woolf2021!$F$9:$F$93*EXP(-Fperm_SI_Woolf2021!$I$9:$I$93*$C120*IF(BK$58=Fperm_SI_Woolf2021!$E$9:$E$93,1,EXP(LN((1.1*(Fperm_SI_Woolf2021!$E$9:$E$93-BK$58)-63.1579*EXP(-0.19*Fperm_SI_Woolf2021!$E$9:$E$93)+63.1579*EXP(-0.19*BK$58))/(Fperm_SI_Woolf2021!$E$9:$E$93-BK$58))*(BK$58-Fperm_SI_Woolf2021!$E$9:$E$93)/10))) + Fperm_SI_Woolf2021!$G$9:$G$93*EXP(-Fperm_SI_Woolf2021!$J$9:$J$93*$C120*IF(BK$58=Fperm_SI_Woolf2021!$E$9:$E$93,1,EXP(LN((1.1*(Fperm_SI_Woolf2021!$E$9:$E$93-BK$58)-63.1579*EXP(-0.19*Fperm_SI_Woolf2021!$E$9:$E$93)+63.1579*EXP(-0.19*BK$58))/(Fperm_SI_Woolf2021!$E$9:$E$93-BK$58))*(BK$58-Fperm_SI_Woolf2021!$E$9:$E$93)/10))) + Fperm_SI_Woolf2021!$H$9:$H$93*EXP(-Fperm_SI_Woolf2021!$K$9:$K$93*$C120*IF(BK$58=Fperm_SI_Woolf2021!$E$9:$E$93,1,EXP(LN((1.1*(Fperm_SI_Woolf2021!$E$9:$E$93-BK$58)-63.1579*EXP(-0.19*Fperm_SI_Woolf2021!$E$9:$E$93)+63.1579*EXP(-0.19*BK$58))/(Fperm_SI_Woolf2021!$E$9:$E$93-BK$58))*(BK$58-Fperm_SI_Woolf2021!$E$9:$E$93)/10))),Fperm_SI_Woolf2021!$D$9:$D$93))</f>
        <v>0.13246296645134792</v>
      </c>
      <c r="BL120" s="51" cm="1">
        <f t="array" ref="BL120">MIN(1,SLOPE(Fperm_SI_Woolf2021!$F$9:$F$93*EXP(-Fperm_SI_Woolf2021!$I$9:$I$93*$C120*IF(BL$58=Fperm_SI_Woolf2021!$E$9:$E$93,1,EXP(LN((1.1*(Fperm_SI_Woolf2021!$E$9:$E$93-BL$58)-63.1579*EXP(-0.19*Fperm_SI_Woolf2021!$E$9:$E$93)+63.1579*EXP(-0.19*BL$58))/(Fperm_SI_Woolf2021!$E$9:$E$93-BL$58))*(BL$58-Fperm_SI_Woolf2021!$E$9:$E$93)/10))) + Fperm_SI_Woolf2021!$G$9:$G$93*EXP(-Fperm_SI_Woolf2021!$J$9:$J$93*$C120*IF(BL$58=Fperm_SI_Woolf2021!$E$9:$E$93,1,EXP(LN((1.1*(Fperm_SI_Woolf2021!$E$9:$E$93-BL$58)-63.1579*EXP(-0.19*Fperm_SI_Woolf2021!$E$9:$E$93)+63.1579*EXP(-0.19*BL$58))/(Fperm_SI_Woolf2021!$E$9:$E$93-BL$58))*(BL$58-Fperm_SI_Woolf2021!$E$9:$E$93)/10))) + Fperm_SI_Woolf2021!$H$9:$H$93*EXP(-Fperm_SI_Woolf2021!$K$9:$K$93*$C120*IF(BL$58=Fperm_SI_Woolf2021!$E$9:$E$93,1,EXP(LN((1.1*(Fperm_SI_Woolf2021!$E$9:$E$93-BL$58)-63.1579*EXP(-0.19*Fperm_SI_Woolf2021!$E$9:$E$93)+63.1579*EXP(-0.19*BL$58))/(Fperm_SI_Woolf2021!$E$9:$E$93-BL$58))*(BL$58-Fperm_SI_Woolf2021!$E$9:$E$93)/10))),Fperm_SI_Woolf2021!$D$9:$D$93)*BL$57+INTERCEPT(Fperm_SI_Woolf2021!$F$9:$F$93*EXP(-Fperm_SI_Woolf2021!$I$9:$I$93*$C120*IF(BL$58=Fperm_SI_Woolf2021!$E$9:$E$93,1,EXP(LN((1.1*(Fperm_SI_Woolf2021!$E$9:$E$93-BL$58)-63.1579*EXP(-0.19*Fperm_SI_Woolf2021!$E$9:$E$93)+63.1579*EXP(-0.19*BL$58))/(Fperm_SI_Woolf2021!$E$9:$E$93-BL$58))*(BL$58-Fperm_SI_Woolf2021!$E$9:$E$93)/10))) + Fperm_SI_Woolf2021!$G$9:$G$93*EXP(-Fperm_SI_Woolf2021!$J$9:$J$93*$C120*IF(BL$58=Fperm_SI_Woolf2021!$E$9:$E$93,1,EXP(LN((1.1*(Fperm_SI_Woolf2021!$E$9:$E$93-BL$58)-63.1579*EXP(-0.19*Fperm_SI_Woolf2021!$E$9:$E$93)+63.1579*EXP(-0.19*BL$58))/(Fperm_SI_Woolf2021!$E$9:$E$93-BL$58))*(BL$58-Fperm_SI_Woolf2021!$E$9:$E$93)/10))) + Fperm_SI_Woolf2021!$H$9:$H$93*EXP(-Fperm_SI_Woolf2021!$K$9:$K$93*$C120*IF(BL$58=Fperm_SI_Woolf2021!$E$9:$E$93,1,EXP(LN((1.1*(Fperm_SI_Woolf2021!$E$9:$E$93-BL$58)-63.1579*EXP(-0.19*Fperm_SI_Woolf2021!$E$9:$E$93)+63.1579*EXP(-0.19*BL$58))/(Fperm_SI_Woolf2021!$E$9:$E$93-BL$58))*(BL$58-Fperm_SI_Woolf2021!$E$9:$E$93)/10))),Fperm_SI_Woolf2021!$D$9:$D$93))</f>
        <v>0.34530344000681368</v>
      </c>
      <c r="BM120" s="51" cm="1">
        <f t="array" ref="BM120">MIN(1,SLOPE(Fperm_SI_Woolf2021!$F$9:$F$93*EXP(-Fperm_SI_Woolf2021!$I$9:$I$93*$C120*IF(BM$58=Fperm_SI_Woolf2021!$E$9:$E$93,1,EXP(LN((1.1*(Fperm_SI_Woolf2021!$E$9:$E$93-BM$58)-63.1579*EXP(-0.19*Fperm_SI_Woolf2021!$E$9:$E$93)+63.1579*EXP(-0.19*BM$58))/(Fperm_SI_Woolf2021!$E$9:$E$93-BM$58))*(BM$58-Fperm_SI_Woolf2021!$E$9:$E$93)/10))) + Fperm_SI_Woolf2021!$G$9:$G$93*EXP(-Fperm_SI_Woolf2021!$J$9:$J$93*$C120*IF(BM$58=Fperm_SI_Woolf2021!$E$9:$E$93,1,EXP(LN((1.1*(Fperm_SI_Woolf2021!$E$9:$E$93-BM$58)-63.1579*EXP(-0.19*Fperm_SI_Woolf2021!$E$9:$E$93)+63.1579*EXP(-0.19*BM$58))/(Fperm_SI_Woolf2021!$E$9:$E$93-BM$58))*(BM$58-Fperm_SI_Woolf2021!$E$9:$E$93)/10))) + Fperm_SI_Woolf2021!$H$9:$H$93*EXP(-Fperm_SI_Woolf2021!$K$9:$K$93*$C120*IF(BM$58=Fperm_SI_Woolf2021!$E$9:$E$93,1,EXP(LN((1.1*(Fperm_SI_Woolf2021!$E$9:$E$93-BM$58)-63.1579*EXP(-0.19*Fperm_SI_Woolf2021!$E$9:$E$93)+63.1579*EXP(-0.19*BM$58))/(Fperm_SI_Woolf2021!$E$9:$E$93-BM$58))*(BM$58-Fperm_SI_Woolf2021!$E$9:$E$93)/10))),Fperm_SI_Woolf2021!$D$9:$D$93)*BM$57+INTERCEPT(Fperm_SI_Woolf2021!$F$9:$F$93*EXP(-Fperm_SI_Woolf2021!$I$9:$I$93*$C120*IF(BM$58=Fperm_SI_Woolf2021!$E$9:$E$93,1,EXP(LN((1.1*(Fperm_SI_Woolf2021!$E$9:$E$93-BM$58)-63.1579*EXP(-0.19*Fperm_SI_Woolf2021!$E$9:$E$93)+63.1579*EXP(-0.19*BM$58))/(Fperm_SI_Woolf2021!$E$9:$E$93-BM$58))*(BM$58-Fperm_SI_Woolf2021!$E$9:$E$93)/10))) + Fperm_SI_Woolf2021!$G$9:$G$93*EXP(-Fperm_SI_Woolf2021!$J$9:$J$93*$C120*IF(BM$58=Fperm_SI_Woolf2021!$E$9:$E$93,1,EXP(LN((1.1*(Fperm_SI_Woolf2021!$E$9:$E$93-BM$58)-63.1579*EXP(-0.19*Fperm_SI_Woolf2021!$E$9:$E$93)+63.1579*EXP(-0.19*BM$58))/(Fperm_SI_Woolf2021!$E$9:$E$93-BM$58))*(BM$58-Fperm_SI_Woolf2021!$E$9:$E$93)/10))) + Fperm_SI_Woolf2021!$H$9:$H$93*EXP(-Fperm_SI_Woolf2021!$K$9:$K$93*$C120*IF(BM$58=Fperm_SI_Woolf2021!$E$9:$E$93,1,EXP(LN((1.1*(Fperm_SI_Woolf2021!$E$9:$E$93-BM$58)-63.1579*EXP(-0.19*Fperm_SI_Woolf2021!$E$9:$E$93)+63.1579*EXP(-0.19*BM$58))/(Fperm_SI_Woolf2021!$E$9:$E$93-BM$58))*(BM$58-Fperm_SI_Woolf2021!$E$9:$E$93)/10))),Fperm_SI_Woolf2021!$D$9:$D$93))</f>
        <v>0.32893623689455892</v>
      </c>
      <c r="BN120" s="51" cm="1">
        <f t="array" ref="BN120">MIN(1,SLOPE(Fperm_SI_Woolf2021!$F$9:$F$93*EXP(-Fperm_SI_Woolf2021!$I$9:$I$93*$C120*IF(BN$58=Fperm_SI_Woolf2021!$E$9:$E$93,1,EXP(LN((1.1*(Fperm_SI_Woolf2021!$E$9:$E$93-BN$58)-63.1579*EXP(-0.19*Fperm_SI_Woolf2021!$E$9:$E$93)+63.1579*EXP(-0.19*BN$58))/(Fperm_SI_Woolf2021!$E$9:$E$93-BN$58))*(BN$58-Fperm_SI_Woolf2021!$E$9:$E$93)/10))) + Fperm_SI_Woolf2021!$G$9:$G$93*EXP(-Fperm_SI_Woolf2021!$J$9:$J$93*$C120*IF(BN$58=Fperm_SI_Woolf2021!$E$9:$E$93,1,EXP(LN((1.1*(Fperm_SI_Woolf2021!$E$9:$E$93-BN$58)-63.1579*EXP(-0.19*Fperm_SI_Woolf2021!$E$9:$E$93)+63.1579*EXP(-0.19*BN$58))/(Fperm_SI_Woolf2021!$E$9:$E$93-BN$58))*(BN$58-Fperm_SI_Woolf2021!$E$9:$E$93)/10))) + Fperm_SI_Woolf2021!$H$9:$H$93*EXP(-Fperm_SI_Woolf2021!$K$9:$K$93*$C120*IF(BN$58=Fperm_SI_Woolf2021!$E$9:$E$93,1,EXP(LN((1.1*(Fperm_SI_Woolf2021!$E$9:$E$93-BN$58)-63.1579*EXP(-0.19*Fperm_SI_Woolf2021!$E$9:$E$93)+63.1579*EXP(-0.19*BN$58))/(Fperm_SI_Woolf2021!$E$9:$E$93-BN$58))*(BN$58-Fperm_SI_Woolf2021!$E$9:$E$93)/10))),Fperm_SI_Woolf2021!$D$9:$D$93)*BN$57+INTERCEPT(Fperm_SI_Woolf2021!$F$9:$F$93*EXP(-Fperm_SI_Woolf2021!$I$9:$I$93*$C120*IF(BN$58=Fperm_SI_Woolf2021!$E$9:$E$93,1,EXP(LN((1.1*(Fperm_SI_Woolf2021!$E$9:$E$93-BN$58)-63.1579*EXP(-0.19*Fperm_SI_Woolf2021!$E$9:$E$93)+63.1579*EXP(-0.19*BN$58))/(Fperm_SI_Woolf2021!$E$9:$E$93-BN$58))*(BN$58-Fperm_SI_Woolf2021!$E$9:$E$93)/10))) + Fperm_SI_Woolf2021!$G$9:$G$93*EXP(-Fperm_SI_Woolf2021!$J$9:$J$93*$C120*IF(BN$58=Fperm_SI_Woolf2021!$E$9:$E$93,1,EXP(LN((1.1*(Fperm_SI_Woolf2021!$E$9:$E$93-BN$58)-63.1579*EXP(-0.19*Fperm_SI_Woolf2021!$E$9:$E$93)+63.1579*EXP(-0.19*BN$58))/(Fperm_SI_Woolf2021!$E$9:$E$93-BN$58))*(BN$58-Fperm_SI_Woolf2021!$E$9:$E$93)/10))) + Fperm_SI_Woolf2021!$H$9:$H$93*EXP(-Fperm_SI_Woolf2021!$K$9:$K$93*$C120*IF(BN$58=Fperm_SI_Woolf2021!$E$9:$E$93,1,EXP(LN((1.1*(Fperm_SI_Woolf2021!$E$9:$E$93-BN$58)-63.1579*EXP(-0.19*Fperm_SI_Woolf2021!$E$9:$E$93)+63.1579*EXP(-0.19*BN$58))/(Fperm_SI_Woolf2021!$E$9:$E$93-BN$58))*(BN$58-Fperm_SI_Woolf2021!$E$9:$E$93)/10))),Fperm_SI_Woolf2021!$D$9:$D$93))</f>
        <v>0.31256903378230422</v>
      </c>
      <c r="BO120" s="51" cm="1">
        <f t="array" ref="BO120">MIN(1,SLOPE(Fperm_SI_Woolf2021!$F$9:$F$93*EXP(-Fperm_SI_Woolf2021!$I$9:$I$93*$C120*IF(BO$58=Fperm_SI_Woolf2021!$E$9:$E$93,1,EXP(LN((1.1*(Fperm_SI_Woolf2021!$E$9:$E$93-BO$58)-63.1579*EXP(-0.19*Fperm_SI_Woolf2021!$E$9:$E$93)+63.1579*EXP(-0.19*BO$58))/(Fperm_SI_Woolf2021!$E$9:$E$93-BO$58))*(BO$58-Fperm_SI_Woolf2021!$E$9:$E$93)/10))) + Fperm_SI_Woolf2021!$G$9:$G$93*EXP(-Fperm_SI_Woolf2021!$J$9:$J$93*$C120*IF(BO$58=Fperm_SI_Woolf2021!$E$9:$E$93,1,EXP(LN((1.1*(Fperm_SI_Woolf2021!$E$9:$E$93-BO$58)-63.1579*EXP(-0.19*Fperm_SI_Woolf2021!$E$9:$E$93)+63.1579*EXP(-0.19*BO$58))/(Fperm_SI_Woolf2021!$E$9:$E$93-BO$58))*(BO$58-Fperm_SI_Woolf2021!$E$9:$E$93)/10))) + Fperm_SI_Woolf2021!$H$9:$H$93*EXP(-Fperm_SI_Woolf2021!$K$9:$K$93*$C120*IF(BO$58=Fperm_SI_Woolf2021!$E$9:$E$93,1,EXP(LN((1.1*(Fperm_SI_Woolf2021!$E$9:$E$93-BO$58)-63.1579*EXP(-0.19*Fperm_SI_Woolf2021!$E$9:$E$93)+63.1579*EXP(-0.19*BO$58))/(Fperm_SI_Woolf2021!$E$9:$E$93-BO$58))*(BO$58-Fperm_SI_Woolf2021!$E$9:$E$93)/10))),Fperm_SI_Woolf2021!$D$9:$D$93)*BO$57+INTERCEPT(Fperm_SI_Woolf2021!$F$9:$F$93*EXP(-Fperm_SI_Woolf2021!$I$9:$I$93*$C120*IF(BO$58=Fperm_SI_Woolf2021!$E$9:$E$93,1,EXP(LN((1.1*(Fperm_SI_Woolf2021!$E$9:$E$93-BO$58)-63.1579*EXP(-0.19*Fperm_SI_Woolf2021!$E$9:$E$93)+63.1579*EXP(-0.19*BO$58))/(Fperm_SI_Woolf2021!$E$9:$E$93-BO$58))*(BO$58-Fperm_SI_Woolf2021!$E$9:$E$93)/10))) + Fperm_SI_Woolf2021!$G$9:$G$93*EXP(-Fperm_SI_Woolf2021!$J$9:$J$93*$C120*IF(BO$58=Fperm_SI_Woolf2021!$E$9:$E$93,1,EXP(LN((1.1*(Fperm_SI_Woolf2021!$E$9:$E$93-BO$58)-63.1579*EXP(-0.19*Fperm_SI_Woolf2021!$E$9:$E$93)+63.1579*EXP(-0.19*BO$58))/(Fperm_SI_Woolf2021!$E$9:$E$93-BO$58))*(BO$58-Fperm_SI_Woolf2021!$E$9:$E$93)/10))) + Fperm_SI_Woolf2021!$H$9:$H$93*EXP(-Fperm_SI_Woolf2021!$K$9:$K$93*$C120*IF(BO$58=Fperm_SI_Woolf2021!$E$9:$E$93,1,EXP(LN((1.1*(Fperm_SI_Woolf2021!$E$9:$E$93-BO$58)-63.1579*EXP(-0.19*Fperm_SI_Woolf2021!$E$9:$E$93)+63.1579*EXP(-0.19*BO$58))/(Fperm_SI_Woolf2021!$E$9:$E$93-BO$58))*(BO$58-Fperm_SI_Woolf2021!$E$9:$E$93)/10))),Fperm_SI_Woolf2021!$D$9:$D$93))</f>
        <v>0.29620183067004946</v>
      </c>
      <c r="BP120" s="51" cm="1">
        <f t="array" ref="BP120">MIN(1,SLOPE(Fperm_SI_Woolf2021!$F$9:$F$93*EXP(-Fperm_SI_Woolf2021!$I$9:$I$93*$C120*IF(BP$58=Fperm_SI_Woolf2021!$E$9:$E$93,1,EXP(LN((1.1*(Fperm_SI_Woolf2021!$E$9:$E$93-BP$58)-63.1579*EXP(-0.19*Fperm_SI_Woolf2021!$E$9:$E$93)+63.1579*EXP(-0.19*BP$58))/(Fperm_SI_Woolf2021!$E$9:$E$93-BP$58))*(BP$58-Fperm_SI_Woolf2021!$E$9:$E$93)/10))) + Fperm_SI_Woolf2021!$G$9:$G$93*EXP(-Fperm_SI_Woolf2021!$J$9:$J$93*$C120*IF(BP$58=Fperm_SI_Woolf2021!$E$9:$E$93,1,EXP(LN((1.1*(Fperm_SI_Woolf2021!$E$9:$E$93-BP$58)-63.1579*EXP(-0.19*Fperm_SI_Woolf2021!$E$9:$E$93)+63.1579*EXP(-0.19*BP$58))/(Fperm_SI_Woolf2021!$E$9:$E$93-BP$58))*(BP$58-Fperm_SI_Woolf2021!$E$9:$E$93)/10))) + Fperm_SI_Woolf2021!$H$9:$H$93*EXP(-Fperm_SI_Woolf2021!$K$9:$K$93*$C120*IF(BP$58=Fperm_SI_Woolf2021!$E$9:$E$93,1,EXP(LN((1.1*(Fperm_SI_Woolf2021!$E$9:$E$93-BP$58)-63.1579*EXP(-0.19*Fperm_SI_Woolf2021!$E$9:$E$93)+63.1579*EXP(-0.19*BP$58))/(Fperm_SI_Woolf2021!$E$9:$E$93-BP$58))*(BP$58-Fperm_SI_Woolf2021!$E$9:$E$93)/10))),Fperm_SI_Woolf2021!$D$9:$D$93)*BP$57+INTERCEPT(Fperm_SI_Woolf2021!$F$9:$F$93*EXP(-Fperm_SI_Woolf2021!$I$9:$I$93*$C120*IF(BP$58=Fperm_SI_Woolf2021!$E$9:$E$93,1,EXP(LN((1.1*(Fperm_SI_Woolf2021!$E$9:$E$93-BP$58)-63.1579*EXP(-0.19*Fperm_SI_Woolf2021!$E$9:$E$93)+63.1579*EXP(-0.19*BP$58))/(Fperm_SI_Woolf2021!$E$9:$E$93-BP$58))*(BP$58-Fperm_SI_Woolf2021!$E$9:$E$93)/10))) + Fperm_SI_Woolf2021!$G$9:$G$93*EXP(-Fperm_SI_Woolf2021!$J$9:$J$93*$C120*IF(BP$58=Fperm_SI_Woolf2021!$E$9:$E$93,1,EXP(LN((1.1*(Fperm_SI_Woolf2021!$E$9:$E$93-BP$58)-63.1579*EXP(-0.19*Fperm_SI_Woolf2021!$E$9:$E$93)+63.1579*EXP(-0.19*BP$58))/(Fperm_SI_Woolf2021!$E$9:$E$93-BP$58))*(BP$58-Fperm_SI_Woolf2021!$E$9:$E$93)/10))) + Fperm_SI_Woolf2021!$H$9:$H$93*EXP(-Fperm_SI_Woolf2021!$K$9:$K$93*$C120*IF(BP$58=Fperm_SI_Woolf2021!$E$9:$E$93,1,EXP(LN((1.1*(Fperm_SI_Woolf2021!$E$9:$E$93-BP$58)-63.1579*EXP(-0.19*Fperm_SI_Woolf2021!$E$9:$E$93)+63.1579*EXP(-0.19*BP$58))/(Fperm_SI_Woolf2021!$E$9:$E$93-BP$58))*(BP$58-Fperm_SI_Woolf2021!$E$9:$E$93)/10))),Fperm_SI_Woolf2021!$D$9:$D$93))</f>
        <v>0.27983462755779476</v>
      </c>
      <c r="BQ120" s="51" cm="1">
        <f t="array" ref="BQ120">MIN(1,SLOPE(Fperm_SI_Woolf2021!$F$9:$F$93*EXP(-Fperm_SI_Woolf2021!$I$9:$I$93*$C120*IF(BQ$58=Fperm_SI_Woolf2021!$E$9:$E$93,1,EXP(LN((1.1*(Fperm_SI_Woolf2021!$E$9:$E$93-BQ$58)-63.1579*EXP(-0.19*Fperm_SI_Woolf2021!$E$9:$E$93)+63.1579*EXP(-0.19*BQ$58))/(Fperm_SI_Woolf2021!$E$9:$E$93-BQ$58))*(BQ$58-Fperm_SI_Woolf2021!$E$9:$E$93)/10))) + Fperm_SI_Woolf2021!$G$9:$G$93*EXP(-Fperm_SI_Woolf2021!$J$9:$J$93*$C120*IF(BQ$58=Fperm_SI_Woolf2021!$E$9:$E$93,1,EXP(LN((1.1*(Fperm_SI_Woolf2021!$E$9:$E$93-BQ$58)-63.1579*EXP(-0.19*Fperm_SI_Woolf2021!$E$9:$E$93)+63.1579*EXP(-0.19*BQ$58))/(Fperm_SI_Woolf2021!$E$9:$E$93-BQ$58))*(BQ$58-Fperm_SI_Woolf2021!$E$9:$E$93)/10))) + Fperm_SI_Woolf2021!$H$9:$H$93*EXP(-Fperm_SI_Woolf2021!$K$9:$K$93*$C120*IF(BQ$58=Fperm_SI_Woolf2021!$E$9:$E$93,1,EXP(LN((1.1*(Fperm_SI_Woolf2021!$E$9:$E$93-BQ$58)-63.1579*EXP(-0.19*Fperm_SI_Woolf2021!$E$9:$E$93)+63.1579*EXP(-0.19*BQ$58))/(Fperm_SI_Woolf2021!$E$9:$E$93-BQ$58))*(BQ$58-Fperm_SI_Woolf2021!$E$9:$E$93)/10))),Fperm_SI_Woolf2021!$D$9:$D$93)*BQ$57+INTERCEPT(Fperm_SI_Woolf2021!$F$9:$F$93*EXP(-Fperm_SI_Woolf2021!$I$9:$I$93*$C120*IF(BQ$58=Fperm_SI_Woolf2021!$E$9:$E$93,1,EXP(LN((1.1*(Fperm_SI_Woolf2021!$E$9:$E$93-BQ$58)-63.1579*EXP(-0.19*Fperm_SI_Woolf2021!$E$9:$E$93)+63.1579*EXP(-0.19*BQ$58))/(Fperm_SI_Woolf2021!$E$9:$E$93-BQ$58))*(BQ$58-Fperm_SI_Woolf2021!$E$9:$E$93)/10))) + Fperm_SI_Woolf2021!$G$9:$G$93*EXP(-Fperm_SI_Woolf2021!$J$9:$J$93*$C120*IF(BQ$58=Fperm_SI_Woolf2021!$E$9:$E$93,1,EXP(LN((1.1*(Fperm_SI_Woolf2021!$E$9:$E$93-BQ$58)-63.1579*EXP(-0.19*Fperm_SI_Woolf2021!$E$9:$E$93)+63.1579*EXP(-0.19*BQ$58))/(Fperm_SI_Woolf2021!$E$9:$E$93-BQ$58))*(BQ$58-Fperm_SI_Woolf2021!$E$9:$E$93)/10))) + Fperm_SI_Woolf2021!$H$9:$H$93*EXP(-Fperm_SI_Woolf2021!$K$9:$K$93*$C120*IF(BQ$58=Fperm_SI_Woolf2021!$E$9:$E$93,1,EXP(LN((1.1*(Fperm_SI_Woolf2021!$E$9:$E$93-BQ$58)-63.1579*EXP(-0.19*Fperm_SI_Woolf2021!$E$9:$E$93)+63.1579*EXP(-0.19*BQ$58))/(Fperm_SI_Woolf2021!$E$9:$E$93-BQ$58))*(BQ$58-Fperm_SI_Woolf2021!$E$9:$E$93)/10))),Fperm_SI_Woolf2021!$D$9:$D$93))</f>
        <v>0.26346742444554005</v>
      </c>
      <c r="BR120" s="51" cm="1">
        <f t="array" ref="BR120">MIN(1,SLOPE(Fperm_SI_Woolf2021!$F$9:$F$93*EXP(-Fperm_SI_Woolf2021!$I$9:$I$93*$C120*IF(BR$58=Fperm_SI_Woolf2021!$E$9:$E$93,1,EXP(LN((1.1*(Fperm_SI_Woolf2021!$E$9:$E$93-BR$58)-63.1579*EXP(-0.19*Fperm_SI_Woolf2021!$E$9:$E$93)+63.1579*EXP(-0.19*BR$58))/(Fperm_SI_Woolf2021!$E$9:$E$93-BR$58))*(BR$58-Fperm_SI_Woolf2021!$E$9:$E$93)/10))) + Fperm_SI_Woolf2021!$G$9:$G$93*EXP(-Fperm_SI_Woolf2021!$J$9:$J$93*$C120*IF(BR$58=Fperm_SI_Woolf2021!$E$9:$E$93,1,EXP(LN((1.1*(Fperm_SI_Woolf2021!$E$9:$E$93-BR$58)-63.1579*EXP(-0.19*Fperm_SI_Woolf2021!$E$9:$E$93)+63.1579*EXP(-0.19*BR$58))/(Fperm_SI_Woolf2021!$E$9:$E$93-BR$58))*(BR$58-Fperm_SI_Woolf2021!$E$9:$E$93)/10))) + Fperm_SI_Woolf2021!$H$9:$H$93*EXP(-Fperm_SI_Woolf2021!$K$9:$K$93*$C120*IF(BR$58=Fperm_SI_Woolf2021!$E$9:$E$93,1,EXP(LN((1.1*(Fperm_SI_Woolf2021!$E$9:$E$93-BR$58)-63.1579*EXP(-0.19*Fperm_SI_Woolf2021!$E$9:$E$93)+63.1579*EXP(-0.19*BR$58))/(Fperm_SI_Woolf2021!$E$9:$E$93-BR$58))*(BR$58-Fperm_SI_Woolf2021!$E$9:$E$93)/10))),Fperm_SI_Woolf2021!$D$9:$D$93)*BR$57+INTERCEPT(Fperm_SI_Woolf2021!$F$9:$F$93*EXP(-Fperm_SI_Woolf2021!$I$9:$I$93*$C120*IF(BR$58=Fperm_SI_Woolf2021!$E$9:$E$93,1,EXP(LN((1.1*(Fperm_SI_Woolf2021!$E$9:$E$93-BR$58)-63.1579*EXP(-0.19*Fperm_SI_Woolf2021!$E$9:$E$93)+63.1579*EXP(-0.19*BR$58))/(Fperm_SI_Woolf2021!$E$9:$E$93-BR$58))*(BR$58-Fperm_SI_Woolf2021!$E$9:$E$93)/10))) + Fperm_SI_Woolf2021!$G$9:$G$93*EXP(-Fperm_SI_Woolf2021!$J$9:$J$93*$C120*IF(BR$58=Fperm_SI_Woolf2021!$E$9:$E$93,1,EXP(LN((1.1*(Fperm_SI_Woolf2021!$E$9:$E$93-BR$58)-63.1579*EXP(-0.19*Fperm_SI_Woolf2021!$E$9:$E$93)+63.1579*EXP(-0.19*BR$58))/(Fperm_SI_Woolf2021!$E$9:$E$93-BR$58))*(BR$58-Fperm_SI_Woolf2021!$E$9:$E$93)/10))) + Fperm_SI_Woolf2021!$H$9:$H$93*EXP(-Fperm_SI_Woolf2021!$K$9:$K$93*$C120*IF(BR$58=Fperm_SI_Woolf2021!$E$9:$E$93,1,EXP(LN((1.1*(Fperm_SI_Woolf2021!$E$9:$E$93-BR$58)-63.1579*EXP(-0.19*Fperm_SI_Woolf2021!$E$9:$E$93)+63.1579*EXP(-0.19*BR$58))/(Fperm_SI_Woolf2021!$E$9:$E$93-BR$58))*(BR$58-Fperm_SI_Woolf2021!$E$9:$E$93)/10))),Fperm_SI_Woolf2021!$D$9:$D$93))</f>
        <v>0.24710022133328535</v>
      </c>
      <c r="BS120" s="51" cm="1">
        <f t="array" ref="BS120">MIN(1,SLOPE(Fperm_SI_Woolf2021!$F$9:$F$93*EXP(-Fperm_SI_Woolf2021!$I$9:$I$93*$C120*IF(BS$58=Fperm_SI_Woolf2021!$E$9:$E$93,1,EXP(LN((1.1*(Fperm_SI_Woolf2021!$E$9:$E$93-BS$58)-63.1579*EXP(-0.19*Fperm_SI_Woolf2021!$E$9:$E$93)+63.1579*EXP(-0.19*BS$58))/(Fperm_SI_Woolf2021!$E$9:$E$93-BS$58))*(BS$58-Fperm_SI_Woolf2021!$E$9:$E$93)/10))) + Fperm_SI_Woolf2021!$G$9:$G$93*EXP(-Fperm_SI_Woolf2021!$J$9:$J$93*$C120*IF(BS$58=Fperm_SI_Woolf2021!$E$9:$E$93,1,EXP(LN((1.1*(Fperm_SI_Woolf2021!$E$9:$E$93-BS$58)-63.1579*EXP(-0.19*Fperm_SI_Woolf2021!$E$9:$E$93)+63.1579*EXP(-0.19*BS$58))/(Fperm_SI_Woolf2021!$E$9:$E$93-BS$58))*(BS$58-Fperm_SI_Woolf2021!$E$9:$E$93)/10))) + Fperm_SI_Woolf2021!$H$9:$H$93*EXP(-Fperm_SI_Woolf2021!$K$9:$K$93*$C120*IF(BS$58=Fperm_SI_Woolf2021!$E$9:$E$93,1,EXP(LN((1.1*(Fperm_SI_Woolf2021!$E$9:$E$93-BS$58)-63.1579*EXP(-0.19*Fperm_SI_Woolf2021!$E$9:$E$93)+63.1579*EXP(-0.19*BS$58))/(Fperm_SI_Woolf2021!$E$9:$E$93-BS$58))*(BS$58-Fperm_SI_Woolf2021!$E$9:$E$93)/10))),Fperm_SI_Woolf2021!$D$9:$D$93)*BS$57+INTERCEPT(Fperm_SI_Woolf2021!$F$9:$F$93*EXP(-Fperm_SI_Woolf2021!$I$9:$I$93*$C120*IF(BS$58=Fperm_SI_Woolf2021!$E$9:$E$93,1,EXP(LN((1.1*(Fperm_SI_Woolf2021!$E$9:$E$93-BS$58)-63.1579*EXP(-0.19*Fperm_SI_Woolf2021!$E$9:$E$93)+63.1579*EXP(-0.19*BS$58))/(Fperm_SI_Woolf2021!$E$9:$E$93-BS$58))*(BS$58-Fperm_SI_Woolf2021!$E$9:$E$93)/10))) + Fperm_SI_Woolf2021!$G$9:$G$93*EXP(-Fperm_SI_Woolf2021!$J$9:$J$93*$C120*IF(BS$58=Fperm_SI_Woolf2021!$E$9:$E$93,1,EXP(LN((1.1*(Fperm_SI_Woolf2021!$E$9:$E$93-BS$58)-63.1579*EXP(-0.19*Fperm_SI_Woolf2021!$E$9:$E$93)+63.1579*EXP(-0.19*BS$58))/(Fperm_SI_Woolf2021!$E$9:$E$93-BS$58))*(BS$58-Fperm_SI_Woolf2021!$E$9:$E$93)/10))) + Fperm_SI_Woolf2021!$H$9:$H$93*EXP(-Fperm_SI_Woolf2021!$K$9:$K$93*$C120*IF(BS$58=Fperm_SI_Woolf2021!$E$9:$E$93,1,EXP(LN((1.1*(Fperm_SI_Woolf2021!$E$9:$E$93-BS$58)-63.1579*EXP(-0.19*Fperm_SI_Woolf2021!$E$9:$E$93)+63.1579*EXP(-0.19*BS$58))/(Fperm_SI_Woolf2021!$E$9:$E$93-BS$58))*(BS$58-Fperm_SI_Woolf2021!$E$9:$E$93)/10))),Fperm_SI_Woolf2021!$D$9:$D$93))</f>
        <v>0.23073301822103062</v>
      </c>
      <c r="BT120" s="51" cm="1">
        <f t="array" ref="BT120">MIN(1,SLOPE(Fperm_SI_Woolf2021!$F$9:$F$93*EXP(-Fperm_SI_Woolf2021!$I$9:$I$93*$C120*IF(BT$58=Fperm_SI_Woolf2021!$E$9:$E$93,1,EXP(LN((1.1*(Fperm_SI_Woolf2021!$E$9:$E$93-BT$58)-63.1579*EXP(-0.19*Fperm_SI_Woolf2021!$E$9:$E$93)+63.1579*EXP(-0.19*BT$58))/(Fperm_SI_Woolf2021!$E$9:$E$93-BT$58))*(BT$58-Fperm_SI_Woolf2021!$E$9:$E$93)/10))) + Fperm_SI_Woolf2021!$G$9:$G$93*EXP(-Fperm_SI_Woolf2021!$J$9:$J$93*$C120*IF(BT$58=Fperm_SI_Woolf2021!$E$9:$E$93,1,EXP(LN((1.1*(Fperm_SI_Woolf2021!$E$9:$E$93-BT$58)-63.1579*EXP(-0.19*Fperm_SI_Woolf2021!$E$9:$E$93)+63.1579*EXP(-0.19*BT$58))/(Fperm_SI_Woolf2021!$E$9:$E$93-BT$58))*(BT$58-Fperm_SI_Woolf2021!$E$9:$E$93)/10))) + Fperm_SI_Woolf2021!$H$9:$H$93*EXP(-Fperm_SI_Woolf2021!$K$9:$K$93*$C120*IF(BT$58=Fperm_SI_Woolf2021!$E$9:$E$93,1,EXP(LN((1.1*(Fperm_SI_Woolf2021!$E$9:$E$93-BT$58)-63.1579*EXP(-0.19*Fperm_SI_Woolf2021!$E$9:$E$93)+63.1579*EXP(-0.19*BT$58))/(Fperm_SI_Woolf2021!$E$9:$E$93-BT$58))*(BT$58-Fperm_SI_Woolf2021!$E$9:$E$93)/10))),Fperm_SI_Woolf2021!$D$9:$D$93)*BT$57+INTERCEPT(Fperm_SI_Woolf2021!$F$9:$F$93*EXP(-Fperm_SI_Woolf2021!$I$9:$I$93*$C120*IF(BT$58=Fperm_SI_Woolf2021!$E$9:$E$93,1,EXP(LN((1.1*(Fperm_SI_Woolf2021!$E$9:$E$93-BT$58)-63.1579*EXP(-0.19*Fperm_SI_Woolf2021!$E$9:$E$93)+63.1579*EXP(-0.19*BT$58))/(Fperm_SI_Woolf2021!$E$9:$E$93-BT$58))*(BT$58-Fperm_SI_Woolf2021!$E$9:$E$93)/10))) + Fperm_SI_Woolf2021!$G$9:$G$93*EXP(-Fperm_SI_Woolf2021!$J$9:$J$93*$C120*IF(BT$58=Fperm_SI_Woolf2021!$E$9:$E$93,1,EXP(LN((1.1*(Fperm_SI_Woolf2021!$E$9:$E$93-BT$58)-63.1579*EXP(-0.19*Fperm_SI_Woolf2021!$E$9:$E$93)+63.1579*EXP(-0.19*BT$58))/(Fperm_SI_Woolf2021!$E$9:$E$93-BT$58))*(BT$58-Fperm_SI_Woolf2021!$E$9:$E$93)/10))) + Fperm_SI_Woolf2021!$H$9:$H$93*EXP(-Fperm_SI_Woolf2021!$K$9:$K$93*$C120*IF(BT$58=Fperm_SI_Woolf2021!$E$9:$E$93,1,EXP(LN((1.1*(Fperm_SI_Woolf2021!$E$9:$E$93-BT$58)-63.1579*EXP(-0.19*Fperm_SI_Woolf2021!$E$9:$E$93)+63.1579*EXP(-0.19*BT$58))/(Fperm_SI_Woolf2021!$E$9:$E$93-BT$58))*(BT$58-Fperm_SI_Woolf2021!$E$9:$E$93)/10))),Fperm_SI_Woolf2021!$D$9:$D$93))</f>
        <v>0.21436581510877589</v>
      </c>
      <c r="BU120" s="51" cm="1">
        <f t="array" ref="BU120">MIN(1,SLOPE(Fperm_SI_Woolf2021!$F$9:$F$93*EXP(-Fperm_SI_Woolf2021!$I$9:$I$93*$C120*IF(BU$58=Fperm_SI_Woolf2021!$E$9:$E$93,1,EXP(LN((1.1*(Fperm_SI_Woolf2021!$E$9:$E$93-BU$58)-63.1579*EXP(-0.19*Fperm_SI_Woolf2021!$E$9:$E$93)+63.1579*EXP(-0.19*BU$58))/(Fperm_SI_Woolf2021!$E$9:$E$93-BU$58))*(BU$58-Fperm_SI_Woolf2021!$E$9:$E$93)/10))) + Fperm_SI_Woolf2021!$G$9:$G$93*EXP(-Fperm_SI_Woolf2021!$J$9:$J$93*$C120*IF(BU$58=Fperm_SI_Woolf2021!$E$9:$E$93,1,EXP(LN((1.1*(Fperm_SI_Woolf2021!$E$9:$E$93-BU$58)-63.1579*EXP(-0.19*Fperm_SI_Woolf2021!$E$9:$E$93)+63.1579*EXP(-0.19*BU$58))/(Fperm_SI_Woolf2021!$E$9:$E$93-BU$58))*(BU$58-Fperm_SI_Woolf2021!$E$9:$E$93)/10))) + Fperm_SI_Woolf2021!$H$9:$H$93*EXP(-Fperm_SI_Woolf2021!$K$9:$K$93*$C120*IF(BU$58=Fperm_SI_Woolf2021!$E$9:$E$93,1,EXP(LN((1.1*(Fperm_SI_Woolf2021!$E$9:$E$93-BU$58)-63.1579*EXP(-0.19*Fperm_SI_Woolf2021!$E$9:$E$93)+63.1579*EXP(-0.19*BU$58))/(Fperm_SI_Woolf2021!$E$9:$E$93-BU$58))*(BU$58-Fperm_SI_Woolf2021!$E$9:$E$93)/10))),Fperm_SI_Woolf2021!$D$9:$D$93)*BU$57+INTERCEPT(Fperm_SI_Woolf2021!$F$9:$F$93*EXP(-Fperm_SI_Woolf2021!$I$9:$I$93*$C120*IF(BU$58=Fperm_SI_Woolf2021!$E$9:$E$93,1,EXP(LN((1.1*(Fperm_SI_Woolf2021!$E$9:$E$93-BU$58)-63.1579*EXP(-0.19*Fperm_SI_Woolf2021!$E$9:$E$93)+63.1579*EXP(-0.19*BU$58))/(Fperm_SI_Woolf2021!$E$9:$E$93-BU$58))*(BU$58-Fperm_SI_Woolf2021!$E$9:$E$93)/10))) + Fperm_SI_Woolf2021!$G$9:$G$93*EXP(-Fperm_SI_Woolf2021!$J$9:$J$93*$C120*IF(BU$58=Fperm_SI_Woolf2021!$E$9:$E$93,1,EXP(LN((1.1*(Fperm_SI_Woolf2021!$E$9:$E$93-BU$58)-63.1579*EXP(-0.19*Fperm_SI_Woolf2021!$E$9:$E$93)+63.1579*EXP(-0.19*BU$58))/(Fperm_SI_Woolf2021!$E$9:$E$93-BU$58))*(BU$58-Fperm_SI_Woolf2021!$E$9:$E$93)/10))) + Fperm_SI_Woolf2021!$H$9:$H$93*EXP(-Fperm_SI_Woolf2021!$K$9:$K$93*$C120*IF(BU$58=Fperm_SI_Woolf2021!$E$9:$E$93,1,EXP(LN((1.1*(Fperm_SI_Woolf2021!$E$9:$E$93-BU$58)-63.1579*EXP(-0.19*Fperm_SI_Woolf2021!$E$9:$E$93)+63.1579*EXP(-0.19*BU$58))/(Fperm_SI_Woolf2021!$E$9:$E$93-BU$58))*(BU$58-Fperm_SI_Woolf2021!$E$9:$E$93)/10))),Fperm_SI_Woolf2021!$D$9:$D$93))</f>
        <v>0.19799861199652119</v>
      </c>
      <c r="BV120" s="51" cm="1">
        <f t="array" ref="BV120">MIN(1,SLOPE(Fperm_SI_Woolf2021!$F$9:$F$93*EXP(-Fperm_SI_Woolf2021!$I$9:$I$93*$C120*IF(BV$58=Fperm_SI_Woolf2021!$E$9:$E$93,1,EXP(LN((1.1*(Fperm_SI_Woolf2021!$E$9:$E$93-BV$58)-63.1579*EXP(-0.19*Fperm_SI_Woolf2021!$E$9:$E$93)+63.1579*EXP(-0.19*BV$58))/(Fperm_SI_Woolf2021!$E$9:$E$93-BV$58))*(BV$58-Fperm_SI_Woolf2021!$E$9:$E$93)/10))) + Fperm_SI_Woolf2021!$G$9:$G$93*EXP(-Fperm_SI_Woolf2021!$J$9:$J$93*$C120*IF(BV$58=Fperm_SI_Woolf2021!$E$9:$E$93,1,EXP(LN((1.1*(Fperm_SI_Woolf2021!$E$9:$E$93-BV$58)-63.1579*EXP(-0.19*Fperm_SI_Woolf2021!$E$9:$E$93)+63.1579*EXP(-0.19*BV$58))/(Fperm_SI_Woolf2021!$E$9:$E$93-BV$58))*(BV$58-Fperm_SI_Woolf2021!$E$9:$E$93)/10))) + Fperm_SI_Woolf2021!$H$9:$H$93*EXP(-Fperm_SI_Woolf2021!$K$9:$K$93*$C120*IF(BV$58=Fperm_SI_Woolf2021!$E$9:$E$93,1,EXP(LN((1.1*(Fperm_SI_Woolf2021!$E$9:$E$93-BV$58)-63.1579*EXP(-0.19*Fperm_SI_Woolf2021!$E$9:$E$93)+63.1579*EXP(-0.19*BV$58))/(Fperm_SI_Woolf2021!$E$9:$E$93-BV$58))*(BV$58-Fperm_SI_Woolf2021!$E$9:$E$93)/10))),Fperm_SI_Woolf2021!$D$9:$D$93)*BV$57+INTERCEPT(Fperm_SI_Woolf2021!$F$9:$F$93*EXP(-Fperm_SI_Woolf2021!$I$9:$I$93*$C120*IF(BV$58=Fperm_SI_Woolf2021!$E$9:$E$93,1,EXP(LN((1.1*(Fperm_SI_Woolf2021!$E$9:$E$93-BV$58)-63.1579*EXP(-0.19*Fperm_SI_Woolf2021!$E$9:$E$93)+63.1579*EXP(-0.19*BV$58))/(Fperm_SI_Woolf2021!$E$9:$E$93-BV$58))*(BV$58-Fperm_SI_Woolf2021!$E$9:$E$93)/10))) + Fperm_SI_Woolf2021!$G$9:$G$93*EXP(-Fperm_SI_Woolf2021!$J$9:$J$93*$C120*IF(BV$58=Fperm_SI_Woolf2021!$E$9:$E$93,1,EXP(LN((1.1*(Fperm_SI_Woolf2021!$E$9:$E$93-BV$58)-63.1579*EXP(-0.19*Fperm_SI_Woolf2021!$E$9:$E$93)+63.1579*EXP(-0.19*BV$58))/(Fperm_SI_Woolf2021!$E$9:$E$93-BV$58))*(BV$58-Fperm_SI_Woolf2021!$E$9:$E$93)/10))) + Fperm_SI_Woolf2021!$H$9:$H$93*EXP(-Fperm_SI_Woolf2021!$K$9:$K$93*$C120*IF(BV$58=Fperm_SI_Woolf2021!$E$9:$E$93,1,EXP(LN((1.1*(Fperm_SI_Woolf2021!$E$9:$E$93-BV$58)-63.1579*EXP(-0.19*Fperm_SI_Woolf2021!$E$9:$E$93)+63.1579*EXP(-0.19*BV$58))/(Fperm_SI_Woolf2021!$E$9:$E$93-BV$58))*(BV$58-Fperm_SI_Woolf2021!$E$9:$E$93)/10))),Fperm_SI_Woolf2021!$D$9:$D$93))</f>
        <v>0.18163140888426646</v>
      </c>
      <c r="BW120" s="51" cm="1">
        <f t="array" ref="BW120">MIN(1,SLOPE(Fperm_SI_Woolf2021!$F$9:$F$93*EXP(-Fperm_SI_Woolf2021!$I$9:$I$93*$C120*IF(BW$58=Fperm_SI_Woolf2021!$E$9:$E$93,1,EXP(LN((1.1*(Fperm_SI_Woolf2021!$E$9:$E$93-BW$58)-63.1579*EXP(-0.19*Fperm_SI_Woolf2021!$E$9:$E$93)+63.1579*EXP(-0.19*BW$58))/(Fperm_SI_Woolf2021!$E$9:$E$93-BW$58))*(BW$58-Fperm_SI_Woolf2021!$E$9:$E$93)/10))) + Fperm_SI_Woolf2021!$G$9:$G$93*EXP(-Fperm_SI_Woolf2021!$J$9:$J$93*$C120*IF(BW$58=Fperm_SI_Woolf2021!$E$9:$E$93,1,EXP(LN((1.1*(Fperm_SI_Woolf2021!$E$9:$E$93-BW$58)-63.1579*EXP(-0.19*Fperm_SI_Woolf2021!$E$9:$E$93)+63.1579*EXP(-0.19*BW$58))/(Fperm_SI_Woolf2021!$E$9:$E$93-BW$58))*(BW$58-Fperm_SI_Woolf2021!$E$9:$E$93)/10))) + Fperm_SI_Woolf2021!$H$9:$H$93*EXP(-Fperm_SI_Woolf2021!$K$9:$K$93*$C120*IF(BW$58=Fperm_SI_Woolf2021!$E$9:$E$93,1,EXP(LN((1.1*(Fperm_SI_Woolf2021!$E$9:$E$93-BW$58)-63.1579*EXP(-0.19*Fperm_SI_Woolf2021!$E$9:$E$93)+63.1579*EXP(-0.19*BW$58))/(Fperm_SI_Woolf2021!$E$9:$E$93-BW$58))*(BW$58-Fperm_SI_Woolf2021!$E$9:$E$93)/10))),Fperm_SI_Woolf2021!$D$9:$D$93)*BW$57+INTERCEPT(Fperm_SI_Woolf2021!$F$9:$F$93*EXP(-Fperm_SI_Woolf2021!$I$9:$I$93*$C120*IF(BW$58=Fperm_SI_Woolf2021!$E$9:$E$93,1,EXP(LN((1.1*(Fperm_SI_Woolf2021!$E$9:$E$93-BW$58)-63.1579*EXP(-0.19*Fperm_SI_Woolf2021!$E$9:$E$93)+63.1579*EXP(-0.19*BW$58))/(Fperm_SI_Woolf2021!$E$9:$E$93-BW$58))*(BW$58-Fperm_SI_Woolf2021!$E$9:$E$93)/10))) + Fperm_SI_Woolf2021!$G$9:$G$93*EXP(-Fperm_SI_Woolf2021!$J$9:$J$93*$C120*IF(BW$58=Fperm_SI_Woolf2021!$E$9:$E$93,1,EXP(LN((1.1*(Fperm_SI_Woolf2021!$E$9:$E$93-BW$58)-63.1579*EXP(-0.19*Fperm_SI_Woolf2021!$E$9:$E$93)+63.1579*EXP(-0.19*BW$58))/(Fperm_SI_Woolf2021!$E$9:$E$93-BW$58))*(BW$58-Fperm_SI_Woolf2021!$E$9:$E$93)/10))) + Fperm_SI_Woolf2021!$H$9:$H$93*EXP(-Fperm_SI_Woolf2021!$K$9:$K$93*$C120*IF(BW$58=Fperm_SI_Woolf2021!$E$9:$E$93,1,EXP(LN((1.1*(Fperm_SI_Woolf2021!$E$9:$E$93-BW$58)-63.1579*EXP(-0.19*Fperm_SI_Woolf2021!$E$9:$E$93)+63.1579*EXP(-0.19*BW$58))/(Fperm_SI_Woolf2021!$E$9:$E$93-BW$58))*(BW$58-Fperm_SI_Woolf2021!$E$9:$E$93)/10))),Fperm_SI_Woolf2021!$D$9:$D$93))</f>
        <v>0.16526420577201173</v>
      </c>
      <c r="BX120" s="51" cm="1">
        <f t="array" ref="BX120">MIN(1,SLOPE(Fperm_SI_Woolf2021!$F$9:$F$93*EXP(-Fperm_SI_Woolf2021!$I$9:$I$93*$C120*IF(BX$58=Fperm_SI_Woolf2021!$E$9:$E$93,1,EXP(LN((1.1*(Fperm_SI_Woolf2021!$E$9:$E$93-BX$58)-63.1579*EXP(-0.19*Fperm_SI_Woolf2021!$E$9:$E$93)+63.1579*EXP(-0.19*BX$58))/(Fperm_SI_Woolf2021!$E$9:$E$93-BX$58))*(BX$58-Fperm_SI_Woolf2021!$E$9:$E$93)/10))) + Fperm_SI_Woolf2021!$G$9:$G$93*EXP(-Fperm_SI_Woolf2021!$J$9:$J$93*$C120*IF(BX$58=Fperm_SI_Woolf2021!$E$9:$E$93,1,EXP(LN((1.1*(Fperm_SI_Woolf2021!$E$9:$E$93-BX$58)-63.1579*EXP(-0.19*Fperm_SI_Woolf2021!$E$9:$E$93)+63.1579*EXP(-0.19*BX$58))/(Fperm_SI_Woolf2021!$E$9:$E$93-BX$58))*(BX$58-Fperm_SI_Woolf2021!$E$9:$E$93)/10))) + Fperm_SI_Woolf2021!$H$9:$H$93*EXP(-Fperm_SI_Woolf2021!$K$9:$K$93*$C120*IF(BX$58=Fperm_SI_Woolf2021!$E$9:$E$93,1,EXP(LN((1.1*(Fperm_SI_Woolf2021!$E$9:$E$93-BX$58)-63.1579*EXP(-0.19*Fperm_SI_Woolf2021!$E$9:$E$93)+63.1579*EXP(-0.19*BX$58))/(Fperm_SI_Woolf2021!$E$9:$E$93-BX$58))*(BX$58-Fperm_SI_Woolf2021!$E$9:$E$93)/10))),Fperm_SI_Woolf2021!$D$9:$D$93)*BX$57+INTERCEPT(Fperm_SI_Woolf2021!$F$9:$F$93*EXP(-Fperm_SI_Woolf2021!$I$9:$I$93*$C120*IF(BX$58=Fperm_SI_Woolf2021!$E$9:$E$93,1,EXP(LN((1.1*(Fperm_SI_Woolf2021!$E$9:$E$93-BX$58)-63.1579*EXP(-0.19*Fperm_SI_Woolf2021!$E$9:$E$93)+63.1579*EXP(-0.19*BX$58))/(Fperm_SI_Woolf2021!$E$9:$E$93-BX$58))*(BX$58-Fperm_SI_Woolf2021!$E$9:$E$93)/10))) + Fperm_SI_Woolf2021!$G$9:$G$93*EXP(-Fperm_SI_Woolf2021!$J$9:$J$93*$C120*IF(BX$58=Fperm_SI_Woolf2021!$E$9:$E$93,1,EXP(LN((1.1*(Fperm_SI_Woolf2021!$E$9:$E$93-BX$58)-63.1579*EXP(-0.19*Fperm_SI_Woolf2021!$E$9:$E$93)+63.1579*EXP(-0.19*BX$58))/(Fperm_SI_Woolf2021!$E$9:$E$93-BX$58))*(BX$58-Fperm_SI_Woolf2021!$E$9:$E$93)/10))) + Fperm_SI_Woolf2021!$H$9:$H$93*EXP(-Fperm_SI_Woolf2021!$K$9:$K$93*$C120*IF(BX$58=Fperm_SI_Woolf2021!$E$9:$E$93,1,EXP(LN((1.1*(Fperm_SI_Woolf2021!$E$9:$E$93-BX$58)-63.1579*EXP(-0.19*Fperm_SI_Woolf2021!$E$9:$E$93)+63.1579*EXP(-0.19*BX$58))/(Fperm_SI_Woolf2021!$E$9:$E$93-BX$58))*(BX$58-Fperm_SI_Woolf2021!$E$9:$E$93)/10))),Fperm_SI_Woolf2021!$D$9:$D$93))</f>
        <v>0.148897002659757</v>
      </c>
      <c r="BY120" s="51" cm="1">
        <f t="array" ref="BY120">MIN(1,SLOPE(Fperm_SI_Woolf2021!$F$9:$F$93*EXP(-Fperm_SI_Woolf2021!$I$9:$I$93*$C120*IF(BY$58=Fperm_SI_Woolf2021!$E$9:$E$93,1,EXP(LN((1.1*(Fperm_SI_Woolf2021!$E$9:$E$93-BY$58)-63.1579*EXP(-0.19*Fperm_SI_Woolf2021!$E$9:$E$93)+63.1579*EXP(-0.19*BY$58))/(Fperm_SI_Woolf2021!$E$9:$E$93-BY$58))*(BY$58-Fperm_SI_Woolf2021!$E$9:$E$93)/10))) + Fperm_SI_Woolf2021!$G$9:$G$93*EXP(-Fperm_SI_Woolf2021!$J$9:$J$93*$C120*IF(BY$58=Fperm_SI_Woolf2021!$E$9:$E$93,1,EXP(LN((1.1*(Fperm_SI_Woolf2021!$E$9:$E$93-BY$58)-63.1579*EXP(-0.19*Fperm_SI_Woolf2021!$E$9:$E$93)+63.1579*EXP(-0.19*BY$58))/(Fperm_SI_Woolf2021!$E$9:$E$93-BY$58))*(BY$58-Fperm_SI_Woolf2021!$E$9:$E$93)/10))) + Fperm_SI_Woolf2021!$H$9:$H$93*EXP(-Fperm_SI_Woolf2021!$K$9:$K$93*$C120*IF(BY$58=Fperm_SI_Woolf2021!$E$9:$E$93,1,EXP(LN((1.1*(Fperm_SI_Woolf2021!$E$9:$E$93-BY$58)-63.1579*EXP(-0.19*Fperm_SI_Woolf2021!$E$9:$E$93)+63.1579*EXP(-0.19*BY$58))/(Fperm_SI_Woolf2021!$E$9:$E$93-BY$58))*(BY$58-Fperm_SI_Woolf2021!$E$9:$E$93)/10))),Fperm_SI_Woolf2021!$D$9:$D$93)*BY$57+INTERCEPT(Fperm_SI_Woolf2021!$F$9:$F$93*EXP(-Fperm_SI_Woolf2021!$I$9:$I$93*$C120*IF(BY$58=Fperm_SI_Woolf2021!$E$9:$E$93,1,EXP(LN((1.1*(Fperm_SI_Woolf2021!$E$9:$E$93-BY$58)-63.1579*EXP(-0.19*Fperm_SI_Woolf2021!$E$9:$E$93)+63.1579*EXP(-0.19*BY$58))/(Fperm_SI_Woolf2021!$E$9:$E$93-BY$58))*(BY$58-Fperm_SI_Woolf2021!$E$9:$E$93)/10))) + Fperm_SI_Woolf2021!$G$9:$G$93*EXP(-Fperm_SI_Woolf2021!$J$9:$J$93*$C120*IF(BY$58=Fperm_SI_Woolf2021!$E$9:$E$93,1,EXP(LN((1.1*(Fperm_SI_Woolf2021!$E$9:$E$93-BY$58)-63.1579*EXP(-0.19*Fperm_SI_Woolf2021!$E$9:$E$93)+63.1579*EXP(-0.19*BY$58))/(Fperm_SI_Woolf2021!$E$9:$E$93-BY$58))*(BY$58-Fperm_SI_Woolf2021!$E$9:$E$93)/10))) + Fperm_SI_Woolf2021!$H$9:$H$93*EXP(-Fperm_SI_Woolf2021!$K$9:$K$93*$C120*IF(BY$58=Fperm_SI_Woolf2021!$E$9:$E$93,1,EXP(LN((1.1*(Fperm_SI_Woolf2021!$E$9:$E$93-BY$58)-63.1579*EXP(-0.19*Fperm_SI_Woolf2021!$E$9:$E$93)+63.1579*EXP(-0.19*BY$58))/(Fperm_SI_Woolf2021!$E$9:$E$93-BY$58))*(BY$58-Fperm_SI_Woolf2021!$E$9:$E$93)/10))),Fperm_SI_Woolf2021!$D$9:$D$93))</f>
        <v>0.13252979954750224</v>
      </c>
      <c r="BZ120" s="51" cm="1">
        <f t="array" ref="BZ120">MIN(1,SLOPE(Fperm_SI_Woolf2021!$F$9:$F$93*EXP(-Fperm_SI_Woolf2021!$I$9:$I$93*$C120*IF(BZ$58=Fperm_SI_Woolf2021!$E$9:$E$93,1,EXP(LN((1.1*(Fperm_SI_Woolf2021!$E$9:$E$93-BZ$58)-63.1579*EXP(-0.19*Fperm_SI_Woolf2021!$E$9:$E$93)+63.1579*EXP(-0.19*BZ$58))/(Fperm_SI_Woolf2021!$E$9:$E$93-BZ$58))*(BZ$58-Fperm_SI_Woolf2021!$E$9:$E$93)/10))) + Fperm_SI_Woolf2021!$G$9:$G$93*EXP(-Fperm_SI_Woolf2021!$J$9:$J$93*$C120*IF(BZ$58=Fperm_SI_Woolf2021!$E$9:$E$93,1,EXP(LN((1.1*(Fperm_SI_Woolf2021!$E$9:$E$93-BZ$58)-63.1579*EXP(-0.19*Fperm_SI_Woolf2021!$E$9:$E$93)+63.1579*EXP(-0.19*BZ$58))/(Fperm_SI_Woolf2021!$E$9:$E$93-BZ$58))*(BZ$58-Fperm_SI_Woolf2021!$E$9:$E$93)/10))) + Fperm_SI_Woolf2021!$H$9:$H$93*EXP(-Fperm_SI_Woolf2021!$K$9:$K$93*$C120*IF(BZ$58=Fperm_SI_Woolf2021!$E$9:$E$93,1,EXP(LN((1.1*(Fperm_SI_Woolf2021!$E$9:$E$93-BZ$58)-63.1579*EXP(-0.19*Fperm_SI_Woolf2021!$E$9:$E$93)+63.1579*EXP(-0.19*BZ$58))/(Fperm_SI_Woolf2021!$E$9:$E$93-BZ$58))*(BZ$58-Fperm_SI_Woolf2021!$E$9:$E$93)/10))),Fperm_SI_Woolf2021!$D$9:$D$93)*BZ$57+INTERCEPT(Fperm_SI_Woolf2021!$F$9:$F$93*EXP(-Fperm_SI_Woolf2021!$I$9:$I$93*$C120*IF(BZ$58=Fperm_SI_Woolf2021!$E$9:$E$93,1,EXP(LN((1.1*(Fperm_SI_Woolf2021!$E$9:$E$93-BZ$58)-63.1579*EXP(-0.19*Fperm_SI_Woolf2021!$E$9:$E$93)+63.1579*EXP(-0.19*BZ$58))/(Fperm_SI_Woolf2021!$E$9:$E$93-BZ$58))*(BZ$58-Fperm_SI_Woolf2021!$E$9:$E$93)/10))) + Fperm_SI_Woolf2021!$G$9:$G$93*EXP(-Fperm_SI_Woolf2021!$J$9:$J$93*$C120*IF(BZ$58=Fperm_SI_Woolf2021!$E$9:$E$93,1,EXP(LN((1.1*(Fperm_SI_Woolf2021!$E$9:$E$93-BZ$58)-63.1579*EXP(-0.19*Fperm_SI_Woolf2021!$E$9:$E$93)+63.1579*EXP(-0.19*BZ$58))/(Fperm_SI_Woolf2021!$E$9:$E$93-BZ$58))*(BZ$58-Fperm_SI_Woolf2021!$E$9:$E$93)/10))) + Fperm_SI_Woolf2021!$H$9:$H$93*EXP(-Fperm_SI_Woolf2021!$K$9:$K$93*$C120*IF(BZ$58=Fperm_SI_Woolf2021!$E$9:$E$93,1,EXP(LN((1.1*(Fperm_SI_Woolf2021!$E$9:$E$93-BZ$58)-63.1579*EXP(-0.19*Fperm_SI_Woolf2021!$E$9:$E$93)+63.1579*EXP(-0.19*BZ$58))/(Fperm_SI_Woolf2021!$E$9:$E$93-BZ$58))*(BZ$58-Fperm_SI_Woolf2021!$E$9:$E$93)/10))),Fperm_SI_Woolf2021!$D$9:$D$93))</f>
        <v>0.11616259643524751</v>
      </c>
    </row>
    <row r="121" spans="3:78" x14ac:dyDescent="0.2">
      <c r="C121" s="48">
        <v>610</v>
      </c>
      <c r="D121" s="51" cm="1">
        <f t="array" ref="D121">MIN(1,SLOPE(Fperm_SI_Woolf2021!$F$9:$F$93*EXP(-Fperm_SI_Woolf2021!$I$9:$I$93*$C121*IF(D$58=Fperm_SI_Woolf2021!$E$9:$E$93,1,EXP(LN((1.1*(Fperm_SI_Woolf2021!$E$9:$E$93-D$58)-63.1579*EXP(-0.19*Fperm_SI_Woolf2021!$E$9:$E$93)+63.1579*EXP(-0.19*D$58))/(Fperm_SI_Woolf2021!$E$9:$E$93-D$58))*(D$58-Fperm_SI_Woolf2021!$E$9:$E$93)/10))) + Fperm_SI_Woolf2021!$G$9:$G$93*EXP(-Fperm_SI_Woolf2021!$J$9:$J$93*$C121*IF(D$58=Fperm_SI_Woolf2021!$E$9:$E$93,1,EXP(LN((1.1*(Fperm_SI_Woolf2021!$E$9:$E$93-D$58)-63.1579*EXP(-0.19*Fperm_SI_Woolf2021!$E$9:$E$93)+63.1579*EXP(-0.19*D$58))/(Fperm_SI_Woolf2021!$E$9:$E$93-D$58))*(D$58-Fperm_SI_Woolf2021!$E$9:$E$93)/10))) + Fperm_SI_Woolf2021!$H$9:$H$93*EXP(-Fperm_SI_Woolf2021!$K$9:$K$93*$C121*IF(D$58=Fperm_SI_Woolf2021!$E$9:$E$93,1,EXP(LN((1.1*(Fperm_SI_Woolf2021!$E$9:$E$93-D$58)-63.1579*EXP(-0.19*Fperm_SI_Woolf2021!$E$9:$E$93)+63.1579*EXP(-0.19*D$58))/(Fperm_SI_Woolf2021!$E$9:$E$93-D$58))*(D$58-Fperm_SI_Woolf2021!$E$9:$E$93)/10))),Fperm_SI_Woolf2021!$D$9:$D$93)*D$57+INTERCEPT(Fperm_SI_Woolf2021!$F$9:$F$93*EXP(-Fperm_SI_Woolf2021!$I$9:$I$93*$C121*IF(D$58=Fperm_SI_Woolf2021!$E$9:$E$93,1,EXP(LN((1.1*(Fperm_SI_Woolf2021!$E$9:$E$93-D$58)-63.1579*EXP(-0.19*Fperm_SI_Woolf2021!$E$9:$E$93)+63.1579*EXP(-0.19*D$58))/(Fperm_SI_Woolf2021!$E$9:$E$93-D$58))*(D$58-Fperm_SI_Woolf2021!$E$9:$E$93)/10))) + Fperm_SI_Woolf2021!$G$9:$G$93*EXP(-Fperm_SI_Woolf2021!$J$9:$J$93*$C121*IF(D$58=Fperm_SI_Woolf2021!$E$9:$E$93,1,EXP(LN((1.1*(Fperm_SI_Woolf2021!$E$9:$E$93-D$58)-63.1579*EXP(-0.19*Fperm_SI_Woolf2021!$E$9:$E$93)+63.1579*EXP(-0.19*D$58))/(Fperm_SI_Woolf2021!$E$9:$E$93-D$58))*(D$58-Fperm_SI_Woolf2021!$E$9:$E$93)/10))) + Fperm_SI_Woolf2021!$H$9:$H$93*EXP(-Fperm_SI_Woolf2021!$K$9:$K$93*$C121*IF(D$58=Fperm_SI_Woolf2021!$E$9:$E$93,1,EXP(LN((1.1*(Fperm_SI_Woolf2021!$E$9:$E$93-D$58)-63.1579*EXP(-0.19*Fperm_SI_Woolf2021!$E$9:$E$93)+63.1579*EXP(-0.19*D$58))/(Fperm_SI_Woolf2021!$E$9:$E$93-D$58))*(D$58-Fperm_SI_Woolf2021!$E$9:$E$93)/10))),Fperm_SI_Woolf2021!$D$9:$D$93))</f>
        <v>0.91355721137799373</v>
      </c>
      <c r="E121" s="51" cm="1">
        <f t="array" ref="E121">MIN(1,SLOPE(Fperm_SI_Woolf2021!$F$9:$F$93*EXP(-Fperm_SI_Woolf2021!$I$9:$I$93*$C121*IF(E$58=Fperm_SI_Woolf2021!$E$9:$E$93,1,EXP(LN((1.1*(Fperm_SI_Woolf2021!$E$9:$E$93-E$58)-63.1579*EXP(-0.19*Fperm_SI_Woolf2021!$E$9:$E$93)+63.1579*EXP(-0.19*E$58))/(Fperm_SI_Woolf2021!$E$9:$E$93-E$58))*(E$58-Fperm_SI_Woolf2021!$E$9:$E$93)/10))) + Fperm_SI_Woolf2021!$G$9:$G$93*EXP(-Fperm_SI_Woolf2021!$J$9:$J$93*$C121*IF(E$58=Fperm_SI_Woolf2021!$E$9:$E$93,1,EXP(LN((1.1*(Fperm_SI_Woolf2021!$E$9:$E$93-E$58)-63.1579*EXP(-0.19*Fperm_SI_Woolf2021!$E$9:$E$93)+63.1579*EXP(-0.19*E$58))/(Fperm_SI_Woolf2021!$E$9:$E$93-E$58))*(E$58-Fperm_SI_Woolf2021!$E$9:$E$93)/10))) + Fperm_SI_Woolf2021!$H$9:$H$93*EXP(-Fperm_SI_Woolf2021!$K$9:$K$93*$C121*IF(E$58=Fperm_SI_Woolf2021!$E$9:$E$93,1,EXP(LN((1.1*(Fperm_SI_Woolf2021!$E$9:$E$93-E$58)-63.1579*EXP(-0.19*Fperm_SI_Woolf2021!$E$9:$E$93)+63.1579*EXP(-0.19*E$58))/(Fperm_SI_Woolf2021!$E$9:$E$93-E$58))*(E$58-Fperm_SI_Woolf2021!$E$9:$E$93)/10))),Fperm_SI_Woolf2021!$D$9:$D$93)*E$57+INTERCEPT(Fperm_SI_Woolf2021!$F$9:$F$93*EXP(-Fperm_SI_Woolf2021!$I$9:$I$93*$C121*IF(E$58=Fperm_SI_Woolf2021!$E$9:$E$93,1,EXP(LN((1.1*(Fperm_SI_Woolf2021!$E$9:$E$93-E$58)-63.1579*EXP(-0.19*Fperm_SI_Woolf2021!$E$9:$E$93)+63.1579*EXP(-0.19*E$58))/(Fperm_SI_Woolf2021!$E$9:$E$93-E$58))*(E$58-Fperm_SI_Woolf2021!$E$9:$E$93)/10))) + Fperm_SI_Woolf2021!$G$9:$G$93*EXP(-Fperm_SI_Woolf2021!$J$9:$J$93*$C121*IF(E$58=Fperm_SI_Woolf2021!$E$9:$E$93,1,EXP(LN((1.1*(Fperm_SI_Woolf2021!$E$9:$E$93-E$58)-63.1579*EXP(-0.19*Fperm_SI_Woolf2021!$E$9:$E$93)+63.1579*EXP(-0.19*E$58))/(Fperm_SI_Woolf2021!$E$9:$E$93-E$58))*(E$58-Fperm_SI_Woolf2021!$E$9:$E$93)/10))) + Fperm_SI_Woolf2021!$H$9:$H$93*EXP(-Fperm_SI_Woolf2021!$K$9:$K$93*$C121*IF(E$58=Fperm_SI_Woolf2021!$E$9:$E$93,1,EXP(LN((1.1*(Fperm_SI_Woolf2021!$E$9:$E$93-E$58)-63.1579*EXP(-0.19*Fperm_SI_Woolf2021!$E$9:$E$93)+63.1579*EXP(-0.19*E$58))/(Fperm_SI_Woolf2021!$E$9:$E$93-E$58))*(E$58-Fperm_SI_Woolf2021!$E$9:$E$93)/10))),Fperm_SI_Woolf2021!$D$9:$D$93))</f>
        <v>0.88104142075662351</v>
      </c>
      <c r="F121" s="51" cm="1">
        <f t="array" ref="F121">MIN(1,SLOPE(Fperm_SI_Woolf2021!$F$9:$F$93*EXP(-Fperm_SI_Woolf2021!$I$9:$I$93*$C121*IF(F$58=Fperm_SI_Woolf2021!$E$9:$E$93,1,EXP(LN((1.1*(Fperm_SI_Woolf2021!$E$9:$E$93-F$58)-63.1579*EXP(-0.19*Fperm_SI_Woolf2021!$E$9:$E$93)+63.1579*EXP(-0.19*F$58))/(Fperm_SI_Woolf2021!$E$9:$E$93-F$58))*(F$58-Fperm_SI_Woolf2021!$E$9:$E$93)/10))) + Fperm_SI_Woolf2021!$G$9:$G$93*EXP(-Fperm_SI_Woolf2021!$J$9:$J$93*$C121*IF(F$58=Fperm_SI_Woolf2021!$E$9:$E$93,1,EXP(LN((1.1*(Fperm_SI_Woolf2021!$E$9:$E$93-F$58)-63.1579*EXP(-0.19*Fperm_SI_Woolf2021!$E$9:$E$93)+63.1579*EXP(-0.19*F$58))/(Fperm_SI_Woolf2021!$E$9:$E$93-F$58))*(F$58-Fperm_SI_Woolf2021!$E$9:$E$93)/10))) + Fperm_SI_Woolf2021!$H$9:$H$93*EXP(-Fperm_SI_Woolf2021!$K$9:$K$93*$C121*IF(F$58=Fperm_SI_Woolf2021!$E$9:$E$93,1,EXP(LN((1.1*(Fperm_SI_Woolf2021!$E$9:$E$93-F$58)-63.1579*EXP(-0.19*Fperm_SI_Woolf2021!$E$9:$E$93)+63.1579*EXP(-0.19*F$58))/(Fperm_SI_Woolf2021!$E$9:$E$93-F$58))*(F$58-Fperm_SI_Woolf2021!$E$9:$E$93)/10))),Fperm_SI_Woolf2021!$D$9:$D$93)*F$57+INTERCEPT(Fperm_SI_Woolf2021!$F$9:$F$93*EXP(-Fperm_SI_Woolf2021!$I$9:$I$93*$C121*IF(F$58=Fperm_SI_Woolf2021!$E$9:$E$93,1,EXP(LN((1.1*(Fperm_SI_Woolf2021!$E$9:$E$93-F$58)-63.1579*EXP(-0.19*Fperm_SI_Woolf2021!$E$9:$E$93)+63.1579*EXP(-0.19*F$58))/(Fperm_SI_Woolf2021!$E$9:$E$93-F$58))*(F$58-Fperm_SI_Woolf2021!$E$9:$E$93)/10))) + Fperm_SI_Woolf2021!$G$9:$G$93*EXP(-Fperm_SI_Woolf2021!$J$9:$J$93*$C121*IF(F$58=Fperm_SI_Woolf2021!$E$9:$E$93,1,EXP(LN((1.1*(Fperm_SI_Woolf2021!$E$9:$E$93-F$58)-63.1579*EXP(-0.19*Fperm_SI_Woolf2021!$E$9:$E$93)+63.1579*EXP(-0.19*F$58))/(Fperm_SI_Woolf2021!$E$9:$E$93-F$58))*(F$58-Fperm_SI_Woolf2021!$E$9:$E$93)/10))) + Fperm_SI_Woolf2021!$H$9:$H$93*EXP(-Fperm_SI_Woolf2021!$K$9:$K$93*$C121*IF(F$58=Fperm_SI_Woolf2021!$E$9:$E$93,1,EXP(LN((1.1*(Fperm_SI_Woolf2021!$E$9:$E$93-F$58)-63.1579*EXP(-0.19*Fperm_SI_Woolf2021!$E$9:$E$93)+63.1579*EXP(-0.19*F$58))/(Fperm_SI_Woolf2021!$E$9:$E$93-F$58))*(F$58-Fperm_SI_Woolf2021!$E$9:$E$93)/10))),Fperm_SI_Woolf2021!$D$9:$D$93))</f>
        <v>0.84852563013525317</v>
      </c>
      <c r="G121" s="51" cm="1">
        <f t="array" ref="G121">MIN(1,SLOPE(Fperm_SI_Woolf2021!$F$9:$F$93*EXP(-Fperm_SI_Woolf2021!$I$9:$I$93*$C121*IF(G$58=Fperm_SI_Woolf2021!$E$9:$E$93,1,EXP(LN((1.1*(Fperm_SI_Woolf2021!$E$9:$E$93-G$58)-63.1579*EXP(-0.19*Fperm_SI_Woolf2021!$E$9:$E$93)+63.1579*EXP(-0.19*G$58))/(Fperm_SI_Woolf2021!$E$9:$E$93-G$58))*(G$58-Fperm_SI_Woolf2021!$E$9:$E$93)/10))) + Fperm_SI_Woolf2021!$G$9:$G$93*EXP(-Fperm_SI_Woolf2021!$J$9:$J$93*$C121*IF(G$58=Fperm_SI_Woolf2021!$E$9:$E$93,1,EXP(LN((1.1*(Fperm_SI_Woolf2021!$E$9:$E$93-G$58)-63.1579*EXP(-0.19*Fperm_SI_Woolf2021!$E$9:$E$93)+63.1579*EXP(-0.19*G$58))/(Fperm_SI_Woolf2021!$E$9:$E$93-G$58))*(G$58-Fperm_SI_Woolf2021!$E$9:$E$93)/10))) + Fperm_SI_Woolf2021!$H$9:$H$93*EXP(-Fperm_SI_Woolf2021!$K$9:$K$93*$C121*IF(G$58=Fperm_SI_Woolf2021!$E$9:$E$93,1,EXP(LN((1.1*(Fperm_SI_Woolf2021!$E$9:$E$93-G$58)-63.1579*EXP(-0.19*Fperm_SI_Woolf2021!$E$9:$E$93)+63.1579*EXP(-0.19*G$58))/(Fperm_SI_Woolf2021!$E$9:$E$93-G$58))*(G$58-Fperm_SI_Woolf2021!$E$9:$E$93)/10))),Fperm_SI_Woolf2021!$D$9:$D$93)*G$57+INTERCEPT(Fperm_SI_Woolf2021!$F$9:$F$93*EXP(-Fperm_SI_Woolf2021!$I$9:$I$93*$C121*IF(G$58=Fperm_SI_Woolf2021!$E$9:$E$93,1,EXP(LN((1.1*(Fperm_SI_Woolf2021!$E$9:$E$93-G$58)-63.1579*EXP(-0.19*Fperm_SI_Woolf2021!$E$9:$E$93)+63.1579*EXP(-0.19*G$58))/(Fperm_SI_Woolf2021!$E$9:$E$93-G$58))*(G$58-Fperm_SI_Woolf2021!$E$9:$E$93)/10))) + Fperm_SI_Woolf2021!$G$9:$G$93*EXP(-Fperm_SI_Woolf2021!$J$9:$J$93*$C121*IF(G$58=Fperm_SI_Woolf2021!$E$9:$E$93,1,EXP(LN((1.1*(Fperm_SI_Woolf2021!$E$9:$E$93-G$58)-63.1579*EXP(-0.19*Fperm_SI_Woolf2021!$E$9:$E$93)+63.1579*EXP(-0.19*G$58))/(Fperm_SI_Woolf2021!$E$9:$E$93-G$58))*(G$58-Fperm_SI_Woolf2021!$E$9:$E$93)/10))) + Fperm_SI_Woolf2021!$H$9:$H$93*EXP(-Fperm_SI_Woolf2021!$K$9:$K$93*$C121*IF(G$58=Fperm_SI_Woolf2021!$E$9:$E$93,1,EXP(LN((1.1*(Fperm_SI_Woolf2021!$E$9:$E$93-G$58)-63.1579*EXP(-0.19*Fperm_SI_Woolf2021!$E$9:$E$93)+63.1579*EXP(-0.19*G$58))/(Fperm_SI_Woolf2021!$E$9:$E$93-G$58))*(G$58-Fperm_SI_Woolf2021!$E$9:$E$93)/10))),Fperm_SI_Woolf2021!$D$9:$D$93))</f>
        <v>0.81600983951388284</v>
      </c>
      <c r="H121" s="51" cm="1">
        <f t="array" ref="H121">MIN(1,SLOPE(Fperm_SI_Woolf2021!$F$9:$F$93*EXP(-Fperm_SI_Woolf2021!$I$9:$I$93*$C121*IF(H$58=Fperm_SI_Woolf2021!$E$9:$E$93,1,EXP(LN((1.1*(Fperm_SI_Woolf2021!$E$9:$E$93-H$58)-63.1579*EXP(-0.19*Fperm_SI_Woolf2021!$E$9:$E$93)+63.1579*EXP(-0.19*H$58))/(Fperm_SI_Woolf2021!$E$9:$E$93-H$58))*(H$58-Fperm_SI_Woolf2021!$E$9:$E$93)/10))) + Fperm_SI_Woolf2021!$G$9:$G$93*EXP(-Fperm_SI_Woolf2021!$J$9:$J$93*$C121*IF(H$58=Fperm_SI_Woolf2021!$E$9:$E$93,1,EXP(LN((1.1*(Fperm_SI_Woolf2021!$E$9:$E$93-H$58)-63.1579*EXP(-0.19*Fperm_SI_Woolf2021!$E$9:$E$93)+63.1579*EXP(-0.19*H$58))/(Fperm_SI_Woolf2021!$E$9:$E$93-H$58))*(H$58-Fperm_SI_Woolf2021!$E$9:$E$93)/10))) + Fperm_SI_Woolf2021!$H$9:$H$93*EXP(-Fperm_SI_Woolf2021!$K$9:$K$93*$C121*IF(H$58=Fperm_SI_Woolf2021!$E$9:$E$93,1,EXP(LN((1.1*(Fperm_SI_Woolf2021!$E$9:$E$93-H$58)-63.1579*EXP(-0.19*Fperm_SI_Woolf2021!$E$9:$E$93)+63.1579*EXP(-0.19*H$58))/(Fperm_SI_Woolf2021!$E$9:$E$93-H$58))*(H$58-Fperm_SI_Woolf2021!$E$9:$E$93)/10))),Fperm_SI_Woolf2021!$D$9:$D$93)*H$57+INTERCEPT(Fperm_SI_Woolf2021!$F$9:$F$93*EXP(-Fperm_SI_Woolf2021!$I$9:$I$93*$C121*IF(H$58=Fperm_SI_Woolf2021!$E$9:$E$93,1,EXP(LN((1.1*(Fperm_SI_Woolf2021!$E$9:$E$93-H$58)-63.1579*EXP(-0.19*Fperm_SI_Woolf2021!$E$9:$E$93)+63.1579*EXP(-0.19*H$58))/(Fperm_SI_Woolf2021!$E$9:$E$93-H$58))*(H$58-Fperm_SI_Woolf2021!$E$9:$E$93)/10))) + Fperm_SI_Woolf2021!$G$9:$G$93*EXP(-Fperm_SI_Woolf2021!$J$9:$J$93*$C121*IF(H$58=Fperm_SI_Woolf2021!$E$9:$E$93,1,EXP(LN((1.1*(Fperm_SI_Woolf2021!$E$9:$E$93-H$58)-63.1579*EXP(-0.19*Fperm_SI_Woolf2021!$E$9:$E$93)+63.1579*EXP(-0.19*H$58))/(Fperm_SI_Woolf2021!$E$9:$E$93-H$58))*(H$58-Fperm_SI_Woolf2021!$E$9:$E$93)/10))) + Fperm_SI_Woolf2021!$H$9:$H$93*EXP(-Fperm_SI_Woolf2021!$K$9:$K$93*$C121*IF(H$58=Fperm_SI_Woolf2021!$E$9:$E$93,1,EXP(LN((1.1*(Fperm_SI_Woolf2021!$E$9:$E$93-H$58)-63.1579*EXP(-0.19*Fperm_SI_Woolf2021!$E$9:$E$93)+63.1579*EXP(-0.19*H$58))/(Fperm_SI_Woolf2021!$E$9:$E$93-H$58))*(H$58-Fperm_SI_Woolf2021!$E$9:$E$93)/10))),Fperm_SI_Woolf2021!$D$9:$D$93))</f>
        <v>0.78349404889251262</v>
      </c>
      <c r="I121" s="51" cm="1">
        <f t="array" ref="I121">MIN(1,SLOPE(Fperm_SI_Woolf2021!$F$9:$F$93*EXP(-Fperm_SI_Woolf2021!$I$9:$I$93*$C121*IF(I$58=Fperm_SI_Woolf2021!$E$9:$E$93,1,EXP(LN((1.1*(Fperm_SI_Woolf2021!$E$9:$E$93-I$58)-63.1579*EXP(-0.19*Fperm_SI_Woolf2021!$E$9:$E$93)+63.1579*EXP(-0.19*I$58))/(Fperm_SI_Woolf2021!$E$9:$E$93-I$58))*(I$58-Fperm_SI_Woolf2021!$E$9:$E$93)/10))) + Fperm_SI_Woolf2021!$G$9:$G$93*EXP(-Fperm_SI_Woolf2021!$J$9:$J$93*$C121*IF(I$58=Fperm_SI_Woolf2021!$E$9:$E$93,1,EXP(LN((1.1*(Fperm_SI_Woolf2021!$E$9:$E$93-I$58)-63.1579*EXP(-0.19*Fperm_SI_Woolf2021!$E$9:$E$93)+63.1579*EXP(-0.19*I$58))/(Fperm_SI_Woolf2021!$E$9:$E$93-I$58))*(I$58-Fperm_SI_Woolf2021!$E$9:$E$93)/10))) + Fperm_SI_Woolf2021!$H$9:$H$93*EXP(-Fperm_SI_Woolf2021!$K$9:$K$93*$C121*IF(I$58=Fperm_SI_Woolf2021!$E$9:$E$93,1,EXP(LN((1.1*(Fperm_SI_Woolf2021!$E$9:$E$93-I$58)-63.1579*EXP(-0.19*Fperm_SI_Woolf2021!$E$9:$E$93)+63.1579*EXP(-0.19*I$58))/(Fperm_SI_Woolf2021!$E$9:$E$93-I$58))*(I$58-Fperm_SI_Woolf2021!$E$9:$E$93)/10))),Fperm_SI_Woolf2021!$D$9:$D$93)*I$57+INTERCEPT(Fperm_SI_Woolf2021!$F$9:$F$93*EXP(-Fperm_SI_Woolf2021!$I$9:$I$93*$C121*IF(I$58=Fperm_SI_Woolf2021!$E$9:$E$93,1,EXP(LN((1.1*(Fperm_SI_Woolf2021!$E$9:$E$93-I$58)-63.1579*EXP(-0.19*Fperm_SI_Woolf2021!$E$9:$E$93)+63.1579*EXP(-0.19*I$58))/(Fperm_SI_Woolf2021!$E$9:$E$93-I$58))*(I$58-Fperm_SI_Woolf2021!$E$9:$E$93)/10))) + Fperm_SI_Woolf2021!$G$9:$G$93*EXP(-Fperm_SI_Woolf2021!$J$9:$J$93*$C121*IF(I$58=Fperm_SI_Woolf2021!$E$9:$E$93,1,EXP(LN((1.1*(Fperm_SI_Woolf2021!$E$9:$E$93-I$58)-63.1579*EXP(-0.19*Fperm_SI_Woolf2021!$E$9:$E$93)+63.1579*EXP(-0.19*I$58))/(Fperm_SI_Woolf2021!$E$9:$E$93-I$58))*(I$58-Fperm_SI_Woolf2021!$E$9:$E$93)/10))) + Fperm_SI_Woolf2021!$H$9:$H$93*EXP(-Fperm_SI_Woolf2021!$K$9:$K$93*$C121*IF(I$58=Fperm_SI_Woolf2021!$E$9:$E$93,1,EXP(LN((1.1*(Fperm_SI_Woolf2021!$E$9:$E$93-I$58)-63.1579*EXP(-0.19*Fperm_SI_Woolf2021!$E$9:$E$93)+63.1579*EXP(-0.19*I$58))/(Fperm_SI_Woolf2021!$E$9:$E$93-I$58))*(I$58-Fperm_SI_Woolf2021!$E$9:$E$93)/10))),Fperm_SI_Woolf2021!$D$9:$D$93))</f>
        <v>0.75097825827114228</v>
      </c>
      <c r="J121" s="51" cm="1">
        <f t="array" ref="J121">MIN(1,SLOPE(Fperm_SI_Woolf2021!$F$9:$F$93*EXP(-Fperm_SI_Woolf2021!$I$9:$I$93*$C121*IF(J$58=Fperm_SI_Woolf2021!$E$9:$E$93,1,EXP(LN((1.1*(Fperm_SI_Woolf2021!$E$9:$E$93-J$58)-63.1579*EXP(-0.19*Fperm_SI_Woolf2021!$E$9:$E$93)+63.1579*EXP(-0.19*J$58))/(Fperm_SI_Woolf2021!$E$9:$E$93-J$58))*(J$58-Fperm_SI_Woolf2021!$E$9:$E$93)/10))) + Fperm_SI_Woolf2021!$G$9:$G$93*EXP(-Fperm_SI_Woolf2021!$J$9:$J$93*$C121*IF(J$58=Fperm_SI_Woolf2021!$E$9:$E$93,1,EXP(LN((1.1*(Fperm_SI_Woolf2021!$E$9:$E$93-J$58)-63.1579*EXP(-0.19*Fperm_SI_Woolf2021!$E$9:$E$93)+63.1579*EXP(-0.19*J$58))/(Fperm_SI_Woolf2021!$E$9:$E$93-J$58))*(J$58-Fperm_SI_Woolf2021!$E$9:$E$93)/10))) + Fperm_SI_Woolf2021!$H$9:$H$93*EXP(-Fperm_SI_Woolf2021!$K$9:$K$93*$C121*IF(J$58=Fperm_SI_Woolf2021!$E$9:$E$93,1,EXP(LN((1.1*(Fperm_SI_Woolf2021!$E$9:$E$93-J$58)-63.1579*EXP(-0.19*Fperm_SI_Woolf2021!$E$9:$E$93)+63.1579*EXP(-0.19*J$58))/(Fperm_SI_Woolf2021!$E$9:$E$93-J$58))*(J$58-Fperm_SI_Woolf2021!$E$9:$E$93)/10))),Fperm_SI_Woolf2021!$D$9:$D$93)*J$57+INTERCEPT(Fperm_SI_Woolf2021!$F$9:$F$93*EXP(-Fperm_SI_Woolf2021!$I$9:$I$93*$C121*IF(J$58=Fperm_SI_Woolf2021!$E$9:$E$93,1,EXP(LN((1.1*(Fperm_SI_Woolf2021!$E$9:$E$93-J$58)-63.1579*EXP(-0.19*Fperm_SI_Woolf2021!$E$9:$E$93)+63.1579*EXP(-0.19*J$58))/(Fperm_SI_Woolf2021!$E$9:$E$93-J$58))*(J$58-Fperm_SI_Woolf2021!$E$9:$E$93)/10))) + Fperm_SI_Woolf2021!$G$9:$G$93*EXP(-Fperm_SI_Woolf2021!$J$9:$J$93*$C121*IF(J$58=Fperm_SI_Woolf2021!$E$9:$E$93,1,EXP(LN((1.1*(Fperm_SI_Woolf2021!$E$9:$E$93-J$58)-63.1579*EXP(-0.19*Fperm_SI_Woolf2021!$E$9:$E$93)+63.1579*EXP(-0.19*J$58))/(Fperm_SI_Woolf2021!$E$9:$E$93-J$58))*(J$58-Fperm_SI_Woolf2021!$E$9:$E$93)/10))) + Fperm_SI_Woolf2021!$H$9:$H$93*EXP(-Fperm_SI_Woolf2021!$K$9:$K$93*$C121*IF(J$58=Fperm_SI_Woolf2021!$E$9:$E$93,1,EXP(LN((1.1*(Fperm_SI_Woolf2021!$E$9:$E$93-J$58)-63.1579*EXP(-0.19*Fperm_SI_Woolf2021!$E$9:$E$93)+63.1579*EXP(-0.19*J$58))/(Fperm_SI_Woolf2021!$E$9:$E$93-J$58))*(J$58-Fperm_SI_Woolf2021!$E$9:$E$93)/10))),Fperm_SI_Woolf2021!$D$9:$D$93))</f>
        <v>0.71846246764977195</v>
      </c>
      <c r="K121" s="51" cm="1">
        <f t="array" ref="K121">MIN(1,SLOPE(Fperm_SI_Woolf2021!$F$9:$F$93*EXP(-Fperm_SI_Woolf2021!$I$9:$I$93*$C121*IF(K$58=Fperm_SI_Woolf2021!$E$9:$E$93,1,EXP(LN((1.1*(Fperm_SI_Woolf2021!$E$9:$E$93-K$58)-63.1579*EXP(-0.19*Fperm_SI_Woolf2021!$E$9:$E$93)+63.1579*EXP(-0.19*K$58))/(Fperm_SI_Woolf2021!$E$9:$E$93-K$58))*(K$58-Fperm_SI_Woolf2021!$E$9:$E$93)/10))) + Fperm_SI_Woolf2021!$G$9:$G$93*EXP(-Fperm_SI_Woolf2021!$J$9:$J$93*$C121*IF(K$58=Fperm_SI_Woolf2021!$E$9:$E$93,1,EXP(LN((1.1*(Fperm_SI_Woolf2021!$E$9:$E$93-K$58)-63.1579*EXP(-0.19*Fperm_SI_Woolf2021!$E$9:$E$93)+63.1579*EXP(-0.19*K$58))/(Fperm_SI_Woolf2021!$E$9:$E$93-K$58))*(K$58-Fperm_SI_Woolf2021!$E$9:$E$93)/10))) + Fperm_SI_Woolf2021!$H$9:$H$93*EXP(-Fperm_SI_Woolf2021!$K$9:$K$93*$C121*IF(K$58=Fperm_SI_Woolf2021!$E$9:$E$93,1,EXP(LN((1.1*(Fperm_SI_Woolf2021!$E$9:$E$93-K$58)-63.1579*EXP(-0.19*Fperm_SI_Woolf2021!$E$9:$E$93)+63.1579*EXP(-0.19*K$58))/(Fperm_SI_Woolf2021!$E$9:$E$93-K$58))*(K$58-Fperm_SI_Woolf2021!$E$9:$E$93)/10))),Fperm_SI_Woolf2021!$D$9:$D$93)*K$57+INTERCEPT(Fperm_SI_Woolf2021!$F$9:$F$93*EXP(-Fperm_SI_Woolf2021!$I$9:$I$93*$C121*IF(K$58=Fperm_SI_Woolf2021!$E$9:$E$93,1,EXP(LN((1.1*(Fperm_SI_Woolf2021!$E$9:$E$93-K$58)-63.1579*EXP(-0.19*Fperm_SI_Woolf2021!$E$9:$E$93)+63.1579*EXP(-0.19*K$58))/(Fperm_SI_Woolf2021!$E$9:$E$93-K$58))*(K$58-Fperm_SI_Woolf2021!$E$9:$E$93)/10))) + Fperm_SI_Woolf2021!$G$9:$G$93*EXP(-Fperm_SI_Woolf2021!$J$9:$J$93*$C121*IF(K$58=Fperm_SI_Woolf2021!$E$9:$E$93,1,EXP(LN((1.1*(Fperm_SI_Woolf2021!$E$9:$E$93-K$58)-63.1579*EXP(-0.19*Fperm_SI_Woolf2021!$E$9:$E$93)+63.1579*EXP(-0.19*K$58))/(Fperm_SI_Woolf2021!$E$9:$E$93-K$58))*(K$58-Fperm_SI_Woolf2021!$E$9:$E$93)/10))) + Fperm_SI_Woolf2021!$H$9:$H$93*EXP(-Fperm_SI_Woolf2021!$K$9:$K$93*$C121*IF(K$58=Fperm_SI_Woolf2021!$E$9:$E$93,1,EXP(LN((1.1*(Fperm_SI_Woolf2021!$E$9:$E$93-K$58)-63.1579*EXP(-0.19*Fperm_SI_Woolf2021!$E$9:$E$93)+63.1579*EXP(-0.19*K$58))/(Fperm_SI_Woolf2021!$E$9:$E$93-K$58))*(K$58-Fperm_SI_Woolf2021!$E$9:$E$93)/10))),Fperm_SI_Woolf2021!$D$9:$D$93))</f>
        <v>0.68594667702840173</v>
      </c>
      <c r="L121" s="51" cm="1">
        <f t="array" ref="L121">MIN(1,SLOPE(Fperm_SI_Woolf2021!$F$9:$F$93*EXP(-Fperm_SI_Woolf2021!$I$9:$I$93*$C121*IF(L$58=Fperm_SI_Woolf2021!$E$9:$E$93,1,EXP(LN((1.1*(Fperm_SI_Woolf2021!$E$9:$E$93-L$58)-63.1579*EXP(-0.19*Fperm_SI_Woolf2021!$E$9:$E$93)+63.1579*EXP(-0.19*L$58))/(Fperm_SI_Woolf2021!$E$9:$E$93-L$58))*(L$58-Fperm_SI_Woolf2021!$E$9:$E$93)/10))) + Fperm_SI_Woolf2021!$G$9:$G$93*EXP(-Fperm_SI_Woolf2021!$J$9:$J$93*$C121*IF(L$58=Fperm_SI_Woolf2021!$E$9:$E$93,1,EXP(LN((1.1*(Fperm_SI_Woolf2021!$E$9:$E$93-L$58)-63.1579*EXP(-0.19*Fperm_SI_Woolf2021!$E$9:$E$93)+63.1579*EXP(-0.19*L$58))/(Fperm_SI_Woolf2021!$E$9:$E$93-L$58))*(L$58-Fperm_SI_Woolf2021!$E$9:$E$93)/10))) + Fperm_SI_Woolf2021!$H$9:$H$93*EXP(-Fperm_SI_Woolf2021!$K$9:$K$93*$C121*IF(L$58=Fperm_SI_Woolf2021!$E$9:$E$93,1,EXP(LN((1.1*(Fperm_SI_Woolf2021!$E$9:$E$93-L$58)-63.1579*EXP(-0.19*Fperm_SI_Woolf2021!$E$9:$E$93)+63.1579*EXP(-0.19*L$58))/(Fperm_SI_Woolf2021!$E$9:$E$93-L$58))*(L$58-Fperm_SI_Woolf2021!$E$9:$E$93)/10))),Fperm_SI_Woolf2021!$D$9:$D$93)*L$57+INTERCEPT(Fperm_SI_Woolf2021!$F$9:$F$93*EXP(-Fperm_SI_Woolf2021!$I$9:$I$93*$C121*IF(L$58=Fperm_SI_Woolf2021!$E$9:$E$93,1,EXP(LN((1.1*(Fperm_SI_Woolf2021!$E$9:$E$93-L$58)-63.1579*EXP(-0.19*Fperm_SI_Woolf2021!$E$9:$E$93)+63.1579*EXP(-0.19*L$58))/(Fperm_SI_Woolf2021!$E$9:$E$93-L$58))*(L$58-Fperm_SI_Woolf2021!$E$9:$E$93)/10))) + Fperm_SI_Woolf2021!$G$9:$G$93*EXP(-Fperm_SI_Woolf2021!$J$9:$J$93*$C121*IF(L$58=Fperm_SI_Woolf2021!$E$9:$E$93,1,EXP(LN((1.1*(Fperm_SI_Woolf2021!$E$9:$E$93-L$58)-63.1579*EXP(-0.19*Fperm_SI_Woolf2021!$E$9:$E$93)+63.1579*EXP(-0.19*L$58))/(Fperm_SI_Woolf2021!$E$9:$E$93-L$58))*(L$58-Fperm_SI_Woolf2021!$E$9:$E$93)/10))) + Fperm_SI_Woolf2021!$H$9:$H$93*EXP(-Fperm_SI_Woolf2021!$K$9:$K$93*$C121*IF(L$58=Fperm_SI_Woolf2021!$E$9:$E$93,1,EXP(LN((1.1*(Fperm_SI_Woolf2021!$E$9:$E$93-L$58)-63.1579*EXP(-0.19*Fperm_SI_Woolf2021!$E$9:$E$93)+63.1579*EXP(-0.19*L$58))/(Fperm_SI_Woolf2021!$E$9:$E$93-L$58))*(L$58-Fperm_SI_Woolf2021!$E$9:$E$93)/10))),Fperm_SI_Woolf2021!$D$9:$D$93))</f>
        <v>0.6534308864070314</v>
      </c>
      <c r="M121" s="51" cm="1">
        <f t="array" ref="M121">MIN(1,SLOPE(Fperm_SI_Woolf2021!$F$9:$F$93*EXP(-Fperm_SI_Woolf2021!$I$9:$I$93*$C121*IF(M$58=Fperm_SI_Woolf2021!$E$9:$E$93,1,EXP(LN((1.1*(Fperm_SI_Woolf2021!$E$9:$E$93-M$58)-63.1579*EXP(-0.19*Fperm_SI_Woolf2021!$E$9:$E$93)+63.1579*EXP(-0.19*M$58))/(Fperm_SI_Woolf2021!$E$9:$E$93-M$58))*(M$58-Fperm_SI_Woolf2021!$E$9:$E$93)/10))) + Fperm_SI_Woolf2021!$G$9:$G$93*EXP(-Fperm_SI_Woolf2021!$J$9:$J$93*$C121*IF(M$58=Fperm_SI_Woolf2021!$E$9:$E$93,1,EXP(LN((1.1*(Fperm_SI_Woolf2021!$E$9:$E$93-M$58)-63.1579*EXP(-0.19*Fperm_SI_Woolf2021!$E$9:$E$93)+63.1579*EXP(-0.19*M$58))/(Fperm_SI_Woolf2021!$E$9:$E$93-M$58))*(M$58-Fperm_SI_Woolf2021!$E$9:$E$93)/10))) + Fperm_SI_Woolf2021!$H$9:$H$93*EXP(-Fperm_SI_Woolf2021!$K$9:$K$93*$C121*IF(M$58=Fperm_SI_Woolf2021!$E$9:$E$93,1,EXP(LN((1.1*(Fperm_SI_Woolf2021!$E$9:$E$93-M$58)-63.1579*EXP(-0.19*Fperm_SI_Woolf2021!$E$9:$E$93)+63.1579*EXP(-0.19*M$58))/(Fperm_SI_Woolf2021!$E$9:$E$93-M$58))*(M$58-Fperm_SI_Woolf2021!$E$9:$E$93)/10))),Fperm_SI_Woolf2021!$D$9:$D$93)*M$57+INTERCEPT(Fperm_SI_Woolf2021!$F$9:$F$93*EXP(-Fperm_SI_Woolf2021!$I$9:$I$93*$C121*IF(M$58=Fperm_SI_Woolf2021!$E$9:$E$93,1,EXP(LN((1.1*(Fperm_SI_Woolf2021!$E$9:$E$93-M$58)-63.1579*EXP(-0.19*Fperm_SI_Woolf2021!$E$9:$E$93)+63.1579*EXP(-0.19*M$58))/(Fperm_SI_Woolf2021!$E$9:$E$93-M$58))*(M$58-Fperm_SI_Woolf2021!$E$9:$E$93)/10))) + Fperm_SI_Woolf2021!$G$9:$G$93*EXP(-Fperm_SI_Woolf2021!$J$9:$J$93*$C121*IF(M$58=Fperm_SI_Woolf2021!$E$9:$E$93,1,EXP(LN((1.1*(Fperm_SI_Woolf2021!$E$9:$E$93-M$58)-63.1579*EXP(-0.19*Fperm_SI_Woolf2021!$E$9:$E$93)+63.1579*EXP(-0.19*M$58))/(Fperm_SI_Woolf2021!$E$9:$E$93-M$58))*(M$58-Fperm_SI_Woolf2021!$E$9:$E$93)/10))) + Fperm_SI_Woolf2021!$H$9:$H$93*EXP(-Fperm_SI_Woolf2021!$K$9:$K$93*$C121*IF(M$58=Fperm_SI_Woolf2021!$E$9:$E$93,1,EXP(LN((1.1*(Fperm_SI_Woolf2021!$E$9:$E$93-M$58)-63.1579*EXP(-0.19*Fperm_SI_Woolf2021!$E$9:$E$93)+63.1579*EXP(-0.19*M$58))/(Fperm_SI_Woolf2021!$E$9:$E$93-M$58))*(M$58-Fperm_SI_Woolf2021!$E$9:$E$93)/10))),Fperm_SI_Woolf2021!$D$9:$D$93))</f>
        <v>0.62091509578566106</v>
      </c>
      <c r="N121" s="51" cm="1">
        <f t="array" ref="N121">MIN(1,SLOPE(Fperm_SI_Woolf2021!$F$9:$F$93*EXP(-Fperm_SI_Woolf2021!$I$9:$I$93*$C121*IF(N$58=Fperm_SI_Woolf2021!$E$9:$E$93,1,EXP(LN((1.1*(Fperm_SI_Woolf2021!$E$9:$E$93-N$58)-63.1579*EXP(-0.19*Fperm_SI_Woolf2021!$E$9:$E$93)+63.1579*EXP(-0.19*N$58))/(Fperm_SI_Woolf2021!$E$9:$E$93-N$58))*(N$58-Fperm_SI_Woolf2021!$E$9:$E$93)/10))) + Fperm_SI_Woolf2021!$G$9:$G$93*EXP(-Fperm_SI_Woolf2021!$J$9:$J$93*$C121*IF(N$58=Fperm_SI_Woolf2021!$E$9:$E$93,1,EXP(LN((1.1*(Fperm_SI_Woolf2021!$E$9:$E$93-N$58)-63.1579*EXP(-0.19*Fperm_SI_Woolf2021!$E$9:$E$93)+63.1579*EXP(-0.19*N$58))/(Fperm_SI_Woolf2021!$E$9:$E$93-N$58))*(N$58-Fperm_SI_Woolf2021!$E$9:$E$93)/10))) + Fperm_SI_Woolf2021!$H$9:$H$93*EXP(-Fperm_SI_Woolf2021!$K$9:$K$93*$C121*IF(N$58=Fperm_SI_Woolf2021!$E$9:$E$93,1,EXP(LN((1.1*(Fperm_SI_Woolf2021!$E$9:$E$93-N$58)-63.1579*EXP(-0.19*Fperm_SI_Woolf2021!$E$9:$E$93)+63.1579*EXP(-0.19*N$58))/(Fperm_SI_Woolf2021!$E$9:$E$93-N$58))*(N$58-Fperm_SI_Woolf2021!$E$9:$E$93)/10))),Fperm_SI_Woolf2021!$D$9:$D$93)*N$57+INTERCEPT(Fperm_SI_Woolf2021!$F$9:$F$93*EXP(-Fperm_SI_Woolf2021!$I$9:$I$93*$C121*IF(N$58=Fperm_SI_Woolf2021!$E$9:$E$93,1,EXP(LN((1.1*(Fperm_SI_Woolf2021!$E$9:$E$93-N$58)-63.1579*EXP(-0.19*Fperm_SI_Woolf2021!$E$9:$E$93)+63.1579*EXP(-0.19*N$58))/(Fperm_SI_Woolf2021!$E$9:$E$93-N$58))*(N$58-Fperm_SI_Woolf2021!$E$9:$E$93)/10))) + Fperm_SI_Woolf2021!$G$9:$G$93*EXP(-Fperm_SI_Woolf2021!$J$9:$J$93*$C121*IF(N$58=Fperm_SI_Woolf2021!$E$9:$E$93,1,EXP(LN((1.1*(Fperm_SI_Woolf2021!$E$9:$E$93-N$58)-63.1579*EXP(-0.19*Fperm_SI_Woolf2021!$E$9:$E$93)+63.1579*EXP(-0.19*N$58))/(Fperm_SI_Woolf2021!$E$9:$E$93-N$58))*(N$58-Fperm_SI_Woolf2021!$E$9:$E$93)/10))) + Fperm_SI_Woolf2021!$H$9:$H$93*EXP(-Fperm_SI_Woolf2021!$K$9:$K$93*$C121*IF(N$58=Fperm_SI_Woolf2021!$E$9:$E$93,1,EXP(LN((1.1*(Fperm_SI_Woolf2021!$E$9:$E$93-N$58)-63.1579*EXP(-0.19*Fperm_SI_Woolf2021!$E$9:$E$93)+63.1579*EXP(-0.19*N$58))/(Fperm_SI_Woolf2021!$E$9:$E$93-N$58))*(N$58-Fperm_SI_Woolf2021!$E$9:$E$93)/10))),Fperm_SI_Woolf2021!$D$9:$D$93))</f>
        <v>0.58839930516429084</v>
      </c>
      <c r="O121" s="51" cm="1">
        <f t="array" ref="O121">MIN(1,SLOPE(Fperm_SI_Woolf2021!$F$9:$F$93*EXP(-Fperm_SI_Woolf2021!$I$9:$I$93*$C121*IF(O$58=Fperm_SI_Woolf2021!$E$9:$E$93,1,EXP(LN((1.1*(Fperm_SI_Woolf2021!$E$9:$E$93-O$58)-63.1579*EXP(-0.19*Fperm_SI_Woolf2021!$E$9:$E$93)+63.1579*EXP(-0.19*O$58))/(Fperm_SI_Woolf2021!$E$9:$E$93-O$58))*(O$58-Fperm_SI_Woolf2021!$E$9:$E$93)/10))) + Fperm_SI_Woolf2021!$G$9:$G$93*EXP(-Fperm_SI_Woolf2021!$J$9:$J$93*$C121*IF(O$58=Fperm_SI_Woolf2021!$E$9:$E$93,1,EXP(LN((1.1*(Fperm_SI_Woolf2021!$E$9:$E$93-O$58)-63.1579*EXP(-0.19*Fperm_SI_Woolf2021!$E$9:$E$93)+63.1579*EXP(-0.19*O$58))/(Fperm_SI_Woolf2021!$E$9:$E$93-O$58))*(O$58-Fperm_SI_Woolf2021!$E$9:$E$93)/10))) + Fperm_SI_Woolf2021!$H$9:$H$93*EXP(-Fperm_SI_Woolf2021!$K$9:$K$93*$C121*IF(O$58=Fperm_SI_Woolf2021!$E$9:$E$93,1,EXP(LN((1.1*(Fperm_SI_Woolf2021!$E$9:$E$93-O$58)-63.1579*EXP(-0.19*Fperm_SI_Woolf2021!$E$9:$E$93)+63.1579*EXP(-0.19*O$58))/(Fperm_SI_Woolf2021!$E$9:$E$93-O$58))*(O$58-Fperm_SI_Woolf2021!$E$9:$E$93)/10))),Fperm_SI_Woolf2021!$D$9:$D$93)*O$57+INTERCEPT(Fperm_SI_Woolf2021!$F$9:$F$93*EXP(-Fperm_SI_Woolf2021!$I$9:$I$93*$C121*IF(O$58=Fperm_SI_Woolf2021!$E$9:$E$93,1,EXP(LN((1.1*(Fperm_SI_Woolf2021!$E$9:$E$93-O$58)-63.1579*EXP(-0.19*Fperm_SI_Woolf2021!$E$9:$E$93)+63.1579*EXP(-0.19*O$58))/(Fperm_SI_Woolf2021!$E$9:$E$93-O$58))*(O$58-Fperm_SI_Woolf2021!$E$9:$E$93)/10))) + Fperm_SI_Woolf2021!$G$9:$G$93*EXP(-Fperm_SI_Woolf2021!$J$9:$J$93*$C121*IF(O$58=Fperm_SI_Woolf2021!$E$9:$E$93,1,EXP(LN((1.1*(Fperm_SI_Woolf2021!$E$9:$E$93-O$58)-63.1579*EXP(-0.19*Fperm_SI_Woolf2021!$E$9:$E$93)+63.1579*EXP(-0.19*O$58))/(Fperm_SI_Woolf2021!$E$9:$E$93-O$58))*(O$58-Fperm_SI_Woolf2021!$E$9:$E$93)/10))) + Fperm_SI_Woolf2021!$H$9:$H$93*EXP(-Fperm_SI_Woolf2021!$K$9:$K$93*$C121*IF(O$58=Fperm_SI_Woolf2021!$E$9:$E$93,1,EXP(LN((1.1*(Fperm_SI_Woolf2021!$E$9:$E$93-O$58)-63.1579*EXP(-0.19*Fperm_SI_Woolf2021!$E$9:$E$93)+63.1579*EXP(-0.19*O$58))/(Fperm_SI_Woolf2021!$E$9:$E$93-O$58))*(O$58-Fperm_SI_Woolf2021!$E$9:$E$93)/10))),Fperm_SI_Woolf2021!$D$9:$D$93))</f>
        <v>0.5558835145429204</v>
      </c>
      <c r="P121" s="51" cm="1">
        <f t="array" ref="P121">MIN(1,SLOPE(Fperm_SI_Woolf2021!$F$9:$F$93*EXP(-Fperm_SI_Woolf2021!$I$9:$I$93*$C121*IF(P$58=Fperm_SI_Woolf2021!$E$9:$E$93,1,EXP(LN((1.1*(Fperm_SI_Woolf2021!$E$9:$E$93-P$58)-63.1579*EXP(-0.19*Fperm_SI_Woolf2021!$E$9:$E$93)+63.1579*EXP(-0.19*P$58))/(Fperm_SI_Woolf2021!$E$9:$E$93-P$58))*(P$58-Fperm_SI_Woolf2021!$E$9:$E$93)/10))) + Fperm_SI_Woolf2021!$G$9:$G$93*EXP(-Fperm_SI_Woolf2021!$J$9:$J$93*$C121*IF(P$58=Fperm_SI_Woolf2021!$E$9:$E$93,1,EXP(LN((1.1*(Fperm_SI_Woolf2021!$E$9:$E$93-P$58)-63.1579*EXP(-0.19*Fperm_SI_Woolf2021!$E$9:$E$93)+63.1579*EXP(-0.19*P$58))/(Fperm_SI_Woolf2021!$E$9:$E$93-P$58))*(P$58-Fperm_SI_Woolf2021!$E$9:$E$93)/10))) + Fperm_SI_Woolf2021!$H$9:$H$93*EXP(-Fperm_SI_Woolf2021!$K$9:$K$93*$C121*IF(P$58=Fperm_SI_Woolf2021!$E$9:$E$93,1,EXP(LN((1.1*(Fperm_SI_Woolf2021!$E$9:$E$93-P$58)-63.1579*EXP(-0.19*Fperm_SI_Woolf2021!$E$9:$E$93)+63.1579*EXP(-0.19*P$58))/(Fperm_SI_Woolf2021!$E$9:$E$93-P$58))*(P$58-Fperm_SI_Woolf2021!$E$9:$E$93)/10))),Fperm_SI_Woolf2021!$D$9:$D$93)*P$57+INTERCEPT(Fperm_SI_Woolf2021!$F$9:$F$93*EXP(-Fperm_SI_Woolf2021!$I$9:$I$93*$C121*IF(P$58=Fperm_SI_Woolf2021!$E$9:$E$93,1,EXP(LN((1.1*(Fperm_SI_Woolf2021!$E$9:$E$93-P$58)-63.1579*EXP(-0.19*Fperm_SI_Woolf2021!$E$9:$E$93)+63.1579*EXP(-0.19*P$58))/(Fperm_SI_Woolf2021!$E$9:$E$93-P$58))*(P$58-Fperm_SI_Woolf2021!$E$9:$E$93)/10))) + Fperm_SI_Woolf2021!$G$9:$G$93*EXP(-Fperm_SI_Woolf2021!$J$9:$J$93*$C121*IF(P$58=Fperm_SI_Woolf2021!$E$9:$E$93,1,EXP(LN((1.1*(Fperm_SI_Woolf2021!$E$9:$E$93-P$58)-63.1579*EXP(-0.19*Fperm_SI_Woolf2021!$E$9:$E$93)+63.1579*EXP(-0.19*P$58))/(Fperm_SI_Woolf2021!$E$9:$E$93-P$58))*(P$58-Fperm_SI_Woolf2021!$E$9:$E$93)/10))) + Fperm_SI_Woolf2021!$H$9:$H$93*EXP(-Fperm_SI_Woolf2021!$K$9:$K$93*$C121*IF(P$58=Fperm_SI_Woolf2021!$E$9:$E$93,1,EXP(LN((1.1*(Fperm_SI_Woolf2021!$E$9:$E$93-P$58)-63.1579*EXP(-0.19*Fperm_SI_Woolf2021!$E$9:$E$93)+63.1579*EXP(-0.19*P$58))/(Fperm_SI_Woolf2021!$E$9:$E$93-P$58))*(P$58-Fperm_SI_Woolf2021!$E$9:$E$93)/10))),Fperm_SI_Woolf2021!$D$9:$D$93))</f>
        <v>0.52336772392155018</v>
      </c>
      <c r="Q121" s="51" cm="1">
        <f t="array" ref="Q121">MIN(1,SLOPE(Fperm_SI_Woolf2021!$F$9:$F$93*EXP(-Fperm_SI_Woolf2021!$I$9:$I$93*$C121*IF(Q$58=Fperm_SI_Woolf2021!$E$9:$E$93,1,EXP(LN((1.1*(Fperm_SI_Woolf2021!$E$9:$E$93-Q$58)-63.1579*EXP(-0.19*Fperm_SI_Woolf2021!$E$9:$E$93)+63.1579*EXP(-0.19*Q$58))/(Fperm_SI_Woolf2021!$E$9:$E$93-Q$58))*(Q$58-Fperm_SI_Woolf2021!$E$9:$E$93)/10))) + Fperm_SI_Woolf2021!$G$9:$G$93*EXP(-Fperm_SI_Woolf2021!$J$9:$J$93*$C121*IF(Q$58=Fperm_SI_Woolf2021!$E$9:$E$93,1,EXP(LN((1.1*(Fperm_SI_Woolf2021!$E$9:$E$93-Q$58)-63.1579*EXP(-0.19*Fperm_SI_Woolf2021!$E$9:$E$93)+63.1579*EXP(-0.19*Q$58))/(Fperm_SI_Woolf2021!$E$9:$E$93-Q$58))*(Q$58-Fperm_SI_Woolf2021!$E$9:$E$93)/10))) + Fperm_SI_Woolf2021!$H$9:$H$93*EXP(-Fperm_SI_Woolf2021!$K$9:$K$93*$C121*IF(Q$58=Fperm_SI_Woolf2021!$E$9:$E$93,1,EXP(LN((1.1*(Fperm_SI_Woolf2021!$E$9:$E$93-Q$58)-63.1579*EXP(-0.19*Fperm_SI_Woolf2021!$E$9:$E$93)+63.1579*EXP(-0.19*Q$58))/(Fperm_SI_Woolf2021!$E$9:$E$93-Q$58))*(Q$58-Fperm_SI_Woolf2021!$E$9:$E$93)/10))),Fperm_SI_Woolf2021!$D$9:$D$93)*Q$57+INTERCEPT(Fperm_SI_Woolf2021!$F$9:$F$93*EXP(-Fperm_SI_Woolf2021!$I$9:$I$93*$C121*IF(Q$58=Fperm_SI_Woolf2021!$E$9:$E$93,1,EXP(LN((1.1*(Fperm_SI_Woolf2021!$E$9:$E$93-Q$58)-63.1579*EXP(-0.19*Fperm_SI_Woolf2021!$E$9:$E$93)+63.1579*EXP(-0.19*Q$58))/(Fperm_SI_Woolf2021!$E$9:$E$93-Q$58))*(Q$58-Fperm_SI_Woolf2021!$E$9:$E$93)/10))) + Fperm_SI_Woolf2021!$G$9:$G$93*EXP(-Fperm_SI_Woolf2021!$J$9:$J$93*$C121*IF(Q$58=Fperm_SI_Woolf2021!$E$9:$E$93,1,EXP(LN((1.1*(Fperm_SI_Woolf2021!$E$9:$E$93-Q$58)-63.1579*EXP(-0.19*Fperm_SI_Woolf2021!$E$9:$E$93)+63.1579*EXP(-0.19*Q$58))/(Fperm_SI_Woolf2021!$E$9:$E$93-Q$58))*(Q$58-Fperm_SI_Woolf2021!$E$9:$E$93)/10))) + Fperm_SI_Woolf2021!$H$9:$H$93*EXP(-Fperm_SI_Woolf2021!$K$9:$K$93*$C121*IF(Q$58=Fperm_SI_Woolf2021!$E$9:$E$93,1,EXP(LN((1.1*(Fperm_SI_Woolf2021!$E$9:$E$93-Q$58)-63.1579*EXP(-0.19*Fperm_SI_Woolf2021!$E$9:$E$93)+63.1579*EXP(-0.19*Q$58))/(Fperm_SI_Woolf2021!$E$9:$E$93-Q$58))*(Q$58-Fperm_SI_Woolf2021!$E$9:$E$93)/10))),Fperm_SI_Woolf2021!$D$9:$D$93))</f>
        <v>0.49085193330017984</v>
      </c>
      <c r="R121" s="51" cm="1">
        <f t="array" ref="R121">MIN(1,SLOPE(Fperm_SI_Woolf2021!$F$9:$F$93*EXP(-Fperm_SI_Woolf2021!$I$9:$I$93*$C121*IF(R$58=Fperm_SI_Woolf2021!$E$9:$E$93,1,EXP(LN((1.1*(Fperm_SI_Woolf2021!$E$9:$E$93-R$58)-63.1579*EXP(-0.19*Fperm_SI_Woolf2021!$E$9:$E$93)+63.1579*EXP(-0.19*R$58))/(Fperm_SI_Woolf2021!$E$9:$E$93-R$58))*(R$58-Fperm_SI_Woolf2021!$E$9:$E$93)/10))) + Fperm_SI_Woolf2021!$G$9:$G$93*EXP(-Fperm_SI_Woolf2021!$J$9:$J$93*$C121*IF(R$58=Fperm_SI_Woolf2021!$E$9:$E$93,1,EXP(LN((1.1*(Fperm_SI_Woolf2021!$E$9:$E$93-R$58)-63.1579*EXP(-0.19*Fperm_SI_Woolf2021!$E$9:$E$93)+63.1579*EXP(-0.19*R$58))/(Fperm_SI_Woolf2021!$E$9:$E$93-R$58))*(R$58-Fperm_SI_Woolf2021!$E$9:$E$93)/10))) + Fperm_SI_Woolf2021!$H$9:$H$93*EXP(-Fperm_SI_Woolf2021!$K$9:$K$93*$C121*IF(R$58=Fperm_SI_Woolf2021!$E$9:$E$93,1,EXP(LN((1.1*(Fperm_SI_Woolf2021!$E$9:$E$93-R$58)-63.1579*EXP(-0.19*Fperm_SI_Woolf2021!$E$9:$E$93)+63.1579*EXP(-0.19*R$58))/(Fperm_SI_Woolf2021!$E$9:$E$93-R$58))*(R$58-Fperm_SI_Woolf2021!$E$9:$E$93)/10))),Fperm_SI_Woolf2021!$D$9:$D$93)*R$57+INTERCEPT(Fperm_SI_Woolf2021!$F$9:$F$93*EXP(-Fperm_SI_Woolf2021!$I$9:$I$93*$C121*IF(R$58=Fperm_SI_Woolf2021!$E$9:$E$93,1,EXP(LN((1.1*(Fperm_SI_Woolf2021!$E$9:$E$93-R$58)-63.1579*EXP(-0.19*Fperm_SI_Woolf2021!$E$9:$E$93)+63.1579*EXP(-0.19*R$58))/(Fperm_SI_Woolf2021!$E$9:$E$93-R$58))*(R$58-Fperm_SI_Woolf2021!$E$9:$E$93)/10))) + Fperm_SI_Woolf2021!$G$9:$G$93*EXP(-Fperm_SI_Woolf2021!$J$9:$J$93*$C121*IF(R$58=Fperm_SI_Woolf2021!$E$9:$E$93,1,EXP(LN((1.1*(Fperm_SI_Woolf2021!$E$9:$E$93-R$58)-63.1579*EXP(-0.19*Fperm_SI_Woolf2021!$E$9:$E$93)+63.1579*EXP(-0.19*R$58))/(Fperm_SI_Woolf2021!$E$9:$E$93-R$58))*(R$58-Fperm_SI_Woolf2021!$E$9:$E$93)/10))) + Fperm_SI_Woolf2021!$H$9:$H$93*EXP(-Fperm_SI_Woolf2021!$K$9:$K$93*$C121*IF(R$58=Fperm_SI_Woolf2021!$E$9:$E$93,1,EXP(LN((1.1*(Fperm_SI_Woolf2021!$E$9:$E$93-R$58)-63.1579*EXP(-0.19*Fperm_SI_Woolf2021!$E$9:$E$93)+63.1579*EXP(-0.19*R$58))/(Fperm_SI_Woolf2021!$E$9:$E$93-R$58))*(R$58-Fperm_SI_Woolf2021!$E$9:$E$93)/10))),Fperm_SI_Woolf2021!$D$9:$D$93))</f>
        <v>0.45833614267880951</v>
      </c>
      <c r="S121" s="51" cm="1">
        <f t="array" ref="S121">MIN(1,SLOPE(Fperm_SI_Woolf2021!$F$9:$F$93*EXP(-Fperm_SI_Woolf2021!$I$9:$I$93*$C121*IF(S$58=Fperm_SI_Woolf2021!$E$9:$E$93,1,EXP(LN((1.1*(Fperm_SI_Woolf2021!$E$9:$E$93-S$58)-63.1579*EXP(-0.19*Fperm_SI_Woolf2021!$E$9:$E$93)+63.1579*EXP(-0.19*S$58))/(Fperm_SI_Woolf2021!$E$9:$E$93-S$58))*(S$58-Fperm_SI_Woolf2021!$E$9:$E$93)/10))) + Fperm_SI_Woolf2021!$G$9:$G$93*EXP(-Fperm_SI_Woolf2021!$J$9:$J$93*$C121*IF(S$58=Fperm_SI_Woolf2021!$E$9:$E$93,1,EXP(LN((1.1*(Fperm_SI_Woolf2021!$E$9:$E$93-S$58)-63.1579*EXP(-0.19*Fperm_SI_Woolf2021!$E$9:$E$93)+63.1579*EXP(-0.19*S$58))/(Fperm_SI_Woolf2021!$E$9:$E$93-S$58))*(S$58-Fperm_SI_Woolf2021!$E$9:$E$93)/10))) + Fperm_SI_Woolf2021!$H$9:$H$93*EXP(-Fperm_SI_Woolf2021!$K$9:$K$93*$C121*IF(S$58=Fperm_SI_Woolf2021!$E$9:$E$93,1,EXP(LN((1.1*(Fperm_SI_Woolf2021!$E$9:$E$93-S$58)-63.1579*EXP(-0.19*Fperm_SI_Woolf2021!$E$9:$E$93)+63.1579*EXP(-0.19*S$58))/(Fperm_SI_Woolf2021!$E$9:$E$93-S$58))*(S$58-Fperm_SI_Woolf2021!$E$9:$E$93)/10))),Fperm_SI_Woolf2021!$D$9:$D$93)*S$57+INTERCEPT(Fperm_SI_Woolf2021!$F$9:$F$93*EXP(-Fperm_SI_Woolf2021!$I$9:$I$93*$C121*IF(S$58=Fperm_SI_Woolf2021!$E$9:$E$93,1,EXP(LN((1.1*(Fperm_SI_Woolf2021!$E$9:$E$93-S$58)-63.1579*EXP(-0.19*Fperm_SI_Woolf2021!$E$9:$E$93)+63.1579*EXP(-0.19*S$58))/(Fperm_SI_Woolf2021!$E$9:$E$93-S$58))*(S$58-Fperm_SI_Woolf2021!$E$9:$E$93)/10))) + Fperm_SI_Woolf2021!$G$9:$G$93*EXP(-Fperm_SI_Woolf2021!$J$9:$J$93*$C121*IF(S$58=Fperm_SI_Woolf2021!$E$9:$E$93,1,EXP(LN((1.1*(Fperm_SI_Woolf2021!$E$9:$E$93-S$58)-63.1579*EXP(-0.19*Fperm_SI_Woolf2021!$E$9:$E$93)+63.1579*EXP(-0.19*S$58))/(Fperm_SI_Woolf2021!$E$9:$E$93-S$58))*(S$58-Fperm_SI_Woolf2021!$E$9:$E$93)/10))) + Fperm_SI_Woolf2021!$H$9:$H$93*EXP(-Fperm_SI_Woolf2021!$K$9:$K$93*$C121*IF(S$58=Fperm_SI_Woolf2021!$E$9:$E$93,1,EXP(LN((1.1*(Fperm_SI_Woolf2021!$E$9:$E$93-S$58)-63.1579*EXP(-0.19*Fperm_SI_Woolf2021!$E$9:$E$93)+63.1579*EXP(-0.19*S$58))/(Fperm_SI_Woolf2021!$E$9:$E$93-S$58))*(S$58-Fperm_SI_Woolf2021!$E$9:$E$93)/10))),Fperm_SI_Woolf2021!$D$9:$D$93))</f>
        <v>0.64091686274657167</v>
      </c>
      <c r="T121" s="51" cm="1">
        <f t="array" ref="T121">MIN(1,SLOPE(Fperm_SI_Woolf2021!$F$9:$F$93*EXP(-Fperm_SI_Woolf2021!$I$9:$I$93*$C121*IF(T$58=Fperm_SI_Woolf2021!$E$9:$E$93,1,EXP(LN((1.1*(Fperm_SI_Woolf2021!$E$9:$E$93-T$58)-63.1579*EXP(-0.19*Fperm_SI_Woolf2021!$E$9:$E$93)+63.1579*EXP(-0.19*T$58))/(Fperm_SI_Woolf2021!$E$9:$E$93-T$58))*(T$58-Fperm_SI_Woolf2021!$E$9:$E$93)/10))) + Fperm_SI_Woolf2021!$G$9:$G$93*EXP(-Fperm_SI_Woolf2021!$J$9:$J$93*$C121*IF(T$58=Fperm_SI_Woolf2021!$E$9:$E$93,1,EXP(LN((1.1*(Fperm_SI_Woolf2021!$E$9:$E$93-T$58)-63.1579*EXP(-0.19*Fperm_SI_Woolf2021!$E$9:$E$93)+63.1579*EXP(-0.19*T$58))/(Fperm_SI_Woolf2021!$E$9:$E$93-T$58))*(T$58-Fperm_SI_Woolf2021!$E$9:$E$93)/10))) + Fperm_SI_Woolf2021!$H$9:$H$93*EXP(-Fperm_SI_Woolf2021!$K$9:$K$93*$C121*IF(T$58=Fperm_SI_Woolf2021!$E$9:$E$93,1,EXP(LN((1.1*(Fperm_SI_Woolf2021!$E$9:$E$93-T$58)-63.1579*EXP(-0.19*Fperm_SI_Woolf2021!$E$9:$E$93)+63.1579*EXP(-0.19*T$58))/(Fperm_SI_Woolf2021!$E$9:$E$93-T$58))*(T$58-Fperm_SI_Woolf2021!$E$9:$E$93)/10))),Fperm_SI_Woolf2021!$D$9:$D$93)*T$57+INTERCEPT(Fperm_SI_Woolf2021!$F$9:$F$93*EXP(-Fperm_SI_Woolf2021!$I$9:$I$93*$C121*IF(T$58=Fperm_SI_Woolf2021!$E$9:$E$93,1,EXP(LN((1.1*(Fperm_SI_Woolf2021!$E$9:$E$93-T$58)-63.1579*EXP(-0.19*Fperm_SI_Woolf2021!$E$9:$E$93)+63.1579*EXP(-0.19*T$58))/(Fperm_SI_Woolf2021!$E$9:$E$93-T$58))*(T$58-Fperm_SI_Woolf2021!$E$9:$E$93)/10))) + Fperm_SI_Woolf2021!$G$9:$G$93*EXP(-Fperm_SI_Woolf2021!$J$9:$J$93*$C121*IF(T$58=Fperm_SI_Woolf2021!$E$9:$E$93,1,EXP(LN((1.1*(Fperm_SI_Woolf2021!$E$9:$E$93-T$58)-63.1579*EXP(-0.19*Fperm_SI_Woolf2021!$E$9:$E$93)+63.1579*EXP(-0.19*T$58))/(Fperm_SI_Woolf2021!$E$9:$E$93-T$58))*(T$58-Fperm_SI_Woolf2021!$E$9:$E$93)/10))) + Fperm_SI_Woolf2021!$H$9:$H$93*EXP(-Fperm_SI_Woolf2021!$K$9:$K$93*$C121*IF(T$58=Fperm_SI_Woolf2021!$E$9:$E$93,1,EXP(LN((1.1*(Fperm_SI_Woolf2021!$E$9:$E$93-T$58)-63.1579*EXP(-0.19*Fperm_SI_Woolf2021!$E$9:$E$93)+63.1579*EXP(-0.19*T$58))/(Fperm_SI_Woolf2021!$E$9:$E$93-T$58))*(T$58-Fperm_SI_Woolf2021!$E$9:$E$93)/10))),Fperm_SI_Woolf2021!$D$9:$D$93))</f>
        <v>0.61302987402074227</v>
      </c>
      <c r="U121" s="51" cm="1">
        <f t="array" ref="U121">MIN(1,SLOPE(Fperm_SI_Woolf2021!$F$9:$F$93*EXP(-Fperm_SI_Woolf2021!$I$9:$I$93*$C121*IF(U$58=Fperm_SI_Woolf2021!$E$9:$E$93,1,EXP(LN((1.1*(Fperm_SI_Woolf2021!$E$9:$E$93-U$58)-63.1579*EXP(-0.19*Fperm_SI_Woolf2021!$E$9:$E$93)+63.1579*EXP(-0.19*U$58))/(Fperm_SI_Woolf2021!$E$9:$E$93-U$58))*(U$58-Fperm_SI_Woolf2021!$E$9:$E$93)/10))) + Fperm_SI_Woolf2021!$G$9:$G$93*EXP(-Fperm_SI_Woolf2021!$J$9:$J$93*$C121*IF(U$58=Fperm_SI_Woolf2021!$E$9:$E$93,1,EXP(LN((1.1*(Fperm_SI_Woolf2021!$E$9:$E$93-U$58)-63.1579*EXP(-0.19*Fperm_SI_Woolf2021!$E$9:$E$93)+63.1579*EXP(-0.19*U$58))/(Fperm_SI_Woolf2021!$E$9:$E$93-U$58))*(U$58-Fperm_SI_Woolf2021!$E$9:$E$93)/10))) + Fperm_SI_Woolf2021!$H$9:$H$93*EXP(-Fperm_SI_Woolf2021!$K$9:$K$93*$C121*IF(U$58=Fperm_SI_Woolf2021!$E$9:$E$93,1,EXP(LN((1.1*(Fperm_SI_Woolf2021!$E$9:$E$93-U$58)-63.1579*EXP(-0.19*Fperm_SI_Woolf2021!$E$9:$E$93)+63.1579*EXP(-0.19*U$58))/(Fperm_SI_Woolf2021!$E$9:$E$93-U$58))*(U$58-Fperm_SI_Woolf2021!$E$9:$E$93)/10))),Fperm_SI_Woolf2021!$D$9:$D$93)*U$57+INTERCEPT(Fperm_SI_Woolf2021!$F$9:$F$93*EXP(-Fperm_SI_Woolf2021!$I$9:$I$93*$C121*IF(U$58=Fperm_SI_Woolf2021!$E$9:$E$93,1,EXP(LN((1.1*(Fperm_SI_Woolf2021!$E$9:$E$93-U$58)-63.1579*EXP(-0.19*Fperm_SI_Woolf2021!$E$9:$E$93)+63.1579*EXP(-0.19*U$58))/(Fperm_SI_Woolf2021!$E$9:$E$93-U$58))*(U$58-Fperm_SI_Woolf2021!$E$9:$E$93)/10))) + Fperm_SI_Woolf2021!$G$9:$G$93*EXP(-Fperm_SI_Woolf2021!$J$9:$J$93*$C121*IF(U$58=Fperm_SI_Woolf2021!$E$9:$E$93,1,EXP(LN((1.1*(Fperm_SI_Woolf2021!$E$9:$E$93-U$58)-63.1579*EXP(-0.19*Fperm_SI_Woolf2021!$E$9:$E$93)+63.1579*EXP(-0.19*U$58))/(Fperm_SI_Woolf2021!$E$9:$E$93-U$58))*(U$58-Fperm_SI_Woolf2021!$E$9:$E$93)/10))) + Fperm_SI_Woolf2021!$H$9:$H$93*EXP(-Fperm_SI_Woolf2021!$K$9:$K$93*$C121*IF(U$58=Fperm_SI_Woolf2021!$E$9:$E$93,1,EXP(LN((1.1*(Fperm_SI_Woolf2021!$E$9:$E$93-U$58)-63.1579*EXP(-0.19*Fperm_SI_Woolf2021!$E$9:$E$93)+63.1579*EXP(-0.19*U$58))/(Fperm_SI_Woolf2021!$E$9:$E$93-U$58))*(U$58-Fperm_SI_Woolf2021!$E$9:$E$93)/10))),Fperm_SI_Woolf2021!$D$9:$D$93))</f>
        <v>0.58514288529491276</v>
      </c>
      <c r="V121" s="51" cm="1">
        <f t="array" ref="V121">MIN(1,SLOPE(Fperm_SI_Woolf2021!$F$9:$F$93*EXP(-Fperm_SI_Woolf2021!$I$9:$I$93*$C121*IF(V$58=Fperm_SI_Woolf2021!$E$9:$E$93,1,EXP(LN((1.1*(Fperm_SI_Woolf2021!$E$9:$E$93-V$58)-63.1579*EXP(-0.19*Fperm_SI_Woolf2021!$E$9:$E$93)+63.1579*EXP(-0.19*V$58))/(Fperm_SI_Woolf2021!$E$9:$E$93-V$58))*(V$58-Fperm_SI_Woolf2021!$E$9:$E$93)/10))) + Fperm_SI_Woolf2021!$G$9:$G$93*EXP(-Fperm_SI_Woolf2021!$J$9:$J$93*$C121*IF(V$58=Fperm_SI_Woolf2021!$E$9:$E$93,1,EXP(LN((1.1*(Fperm_SI_Woolf2021!$E$9:$E$93-V$58)-63.1579*EXP(-0.19*Fperm_SI_Woolf2021!$E$9:$E$93)+63.1579*EXP(-0.19*V$58))/(Fperm_SI_Woolf2021!$E$9:$E$93-V$58))*(V$58-Fperm_SI_Woolf2021!$E$9:$E$93)/10))) + Fperm_SI_Woolf2021!$H$9:$H$93*EXP(-Fperm_SI_Woolf2021!$K$9:$K$93*$C121*IF(V$58=Fperm_SI_Woolf2021!$E$9:$E$93,1,EXP(LN((1.1*(Fperm_SI_Woolf2021!$E$9:$E$93-V$58)-63.1579*EXP(-0.19*Fperm_SI_Woolf2021!$E$9:$E$93)+63.1579*EXP(-0.19*V$58))/(Fperm_SI_Woolf2021!$E$9:$E$93-V$58))*(V$58-Fperm_SI_Woolf2021!$E$9:$E$93)/10))),Fperm_SI_Woolf2021!$D$9:$D$93)*V$57+INTERCEPT(Fperm_SI_Woolf2021!$F$9:$F$93*EXP(-Fperm_SI_Woolf2021!$I$9:$I$93*$C121*IF(V$58=Fperm_SI_Woolf2021!$E$9:$E$93,1,EXP(LN((1.1*(Fperm_SI_Woolf2021!$E$9:$E$93-V$58)-63.1579*EXP(-0.19*Fperm_SI_Woolf2021!$E$9:$E$93)+63.1579*EXP(-0.19*V$58))/(Fperm_SI_Woolf2021!$E$9:$E$93-V$58))*(V$58-Fperm_SI_Woolf2021!$E$9:$E$93)/10))) + Fperm_SI_Woolf2021!$G$9:$G$93*EXP(-Fperm_SI_Woolf2021!$J$9:$J$93*$C121*IF(V$58=Fperm_SI_Woolf2021!$E$9:$E$93,1,EXP(LN((1.1*(Fperm_SI_Woolf2021!$E$9:$E$93-V$58)-63.1579*EXP(-0.19*Fperm_SI_Woolf2021!$E$9:$E$93)+63.1579*EXP(-0.19*V$58))/(Fperm_SI_Woolf2021!$E$9:$E$93-V$58))*(V$58-Fperm_SI_Woolf2021!$E$9:$E$93)/10))) + Fperm_SI_Woolf2021!$H$9:$H$93*EXP(-Fperm_SI_Woolf2021!$K$9:$K$93*$C121*IF(V$58=Fperm_SI_Woolf2021!$E$9:$E$93,1,EXP(LN((1.1*(Fperm_SI_Woolf2021!$E$9:$E$93-V$58)-63.1579*EXP(-0.19*Fperm_SI_Woolf2021!$E$9:$E$93)+63.1579*EXP(-0.19*V$58))/(Fperm_SI_Woolf2021!$E$9:$E$93-V$58))*(V$58-Fperm_SI_Woolf2021!$E$9:$E$93)/10))),Fperm_SI_Woolf2021!$D$9:$D$93))</f>
        <v>0.55725589656908336</v>
      </c>
      <c r="W121" s="51" cm="1">
        <f t="array" ref="W121">MIN(1,SLOPE(Fperm_SI_Woolf2021!$F$9:$F$93*EXP(-Fperm_SI_Woolf2021!$I$9:$I$93*$C121*IF(W$58=Fperm_SI_Woolf2021!$E$9:$E$93,1,EXP(LN((1.1*(Fperm_SI_Woolf2021!$E$9:$E$93-W$58)-63.1579*EXP(-0.19*Fperm_SI_Woolf2021!$E$9:$E$93)+63.1579*EXP(-0.19*W$58))/(Fperm_SI_Woolf2021!$E$9:$E$93-W$58))*(W$58-Fperm_SI_Woolf2021!$E$9:$E$93)/10))) + Fperm_SI_Woolf2021!$G$9:$G$93*EXP(-Fperm_SI_Woolf2021!$J$9:$J$93*$C121*IF(W$58=Fperm_SI_Woolf2021!$E$9:$E$93,1,EXP(LN((1.1*(Fperm_SI_Woolf2021!$E$9:$E$93-W$58)-63.1579*EXP(-0.19*Fperm_SI_Woolf2021!$E$9:$E$93)+63.1579*EXP(-0.19*W$58))/(Fperm_SI_Woolf2021!$E$9:$E$93-W$58))*(W$58-Fperm_SI_Woolf2021!$E$9:$E$93)/10))) + Fperm_SI_Woolf2021!$H$9:$H$93*EXP(-Fperm_SI_Woolf2021!$K$9:$K$93*$C121*IF(W$58=Fperm_SI_Woolf2021!$E$9:$E$93,1,EXP(LN((1.1*(Fperm_SI_Woolf2021!$E$9:$E$93-W$58)-63.1579*EXP(-0.19*Fperm_SI_Woolf2021!$E$9:$E$93)+63.1579*EXP(-0.19*W$58))/(Fperm_SI_Woolf2021!$E$9:$E$93-W$58))*(W$58-Fperm_SI_Woolf2021!$E$9:$E$93)/10))),Fperm_SI_Woolf2021!$D$9:$D$93)*W$57+INTERCEPT(Fperm_SI_Woolf2021!$F$9:$F$93*EXP(-Fperm_SI_Woolf2021!$I$9:$I$93*$C121*IF(W$58=Fperm_SI_Woolf2021!$E$9:$E$93,1,EXP(LN((1.1*(Fperm_SI_Woolf2021!$E$9:$E$93-W$58)-63.1579*EXP(-0.19*Fperm_SI_Woolf2021!$E$9:$E$93)+63.1579*EXP(-0.19*W$58))/(Fperm_SI_Woolf2021!$E$9:$E$93-W$58))*(W$58-Fperm_SI_Woolf2021!$E$9:$E$93)/10))) + Fperm_SI_Woolf2021!$G$9:$G$93*EXP(-Fperm_SI_Woolf2021!$J$9:$J$93*$C121*IF(W$58=Fperm_SI_Woolf2021!$E$9:$E$93,1,EXP(LN((1.1*(Fperm_SI_Woolf2021!$E$9:$E$93-W$58)-63.1579*EXP(-0.19*Fperm_SI_Woolf2021!$E$9:$E$93)+63.1579*EXP(-0.19*W$58))/(Fperm_SI_Woolf2021!$E$9:$E$93-W$58))*(W$58-Fperm_SI_Woolf2021!$E$9:$E$93)/10))) + Fperm_SI_Woolf2021!$H$9:$H$93*EXP(-Fperm_SI_Woolf2021!$K$9:$K$93*$C121*IF(W$58=Fperm_SI_Woolf2021!$E$9:$E$93,1,EXP(LN((1.1*(Fperm_SI_Woolf2021!$E$9:$E$93-W$58)-63.1579*EXP(-0.19*Fperm_SI_Woolf2021!$E$9:$E$93)+63.1579*EXP(-0.19*W$58))/(Fperm_SI_Woolf2021!$E$9:$E$93-W$58))*(W$58-Fperm_SI_Woolf2021!$E$9:$E$93)/10))),Fperm_SI_Woolf2021!$D$9:$D$93))</f>
        <v>0.52936890784325397</v>
      </c>
      <c r="X121" s="51" cm="1">
        <f t="array" ref="X121">MIN(1,SLOPE(Fperm_SI_Woolf2021!$F$9:$F$93*EXP(-Fperm_SI_Woolf2021!$I$9:$I$93*$C121*IF(X$58=Fperm_SI_Woolf2021!$E$9:$E$93,1,EXP(LN((1.1*(Fperm_SI_Woolf2021!$E$9:$E$93-X$58)-63.1579*EXP(-0.19*Fperm_SI_Woolf2021!$E$9:$E$93)+63.1579*EXP(-0.19*X$58))/(Fperm_SI_Woolf2021!$E$9:$E$93-X$58))*(X$58-Fperm_SI_Woolf2021!$E$9:$E$93)/10))) + Fperm_SI_Woolf2021!$G$9:$G$93*EXP(-Fperm_SI_Woolf2021!$J$9:$J$93*$C121*IF(X$58=Fperm_SI_Woolf2021!$E$9:$E$93,1,EXP(LN((1.1*(Fperm_SI_Woolf2021!$E$9:$E$93-X$58)-63.1579*EXP(-0.19*Fperm_SI_Woolf2021!$E$9:$E$93)+63.1579*EXP(-0.19*X$58))/(Fperm_SI_Woolf2021!$E$9:$E$93-X$58))*(X$58-Fperm_SI_Woolf2021!$E$9:$E$93)/10))) + Fperm_SI_Woolf2021!$H$9:$H$93*EXP(-Fperm_SI_Woolf2021!$K$9:$K$93*$C121*IF(X$58=Fperm_SI_Woolf2021!$E$9:$E$93,1,EXP(LN((1.1*(Fperm_SI_Woolf2021!$E$9:$E$93-X$58)-63.1579*EXP(-0.19*Fperm_SI_Woolf2021!$E$9:$E$93)+63.1579*EXP(-0.19*X$58))/(Fperm_SI_Woolf2021!$E$9:$E$93-X$58))*(X$58-Fperm_SI_Woolf2021!$E$9:$E$93)/10))),Fperm_SI_Woolf2021!$D$9:$D$93)*X$57+INTERCEPT(Fperm_SI_Woolf2021!$F$9:$F$93*EXP(-Fperm_SI_Woolf2021!$I$9:$I$93*$C121*IF(X$58=Fperm_SI_Woolf2021!$E$9:$E$93,1,EXP(LN((1.1*(Fperm_SI_Woolf2021!$E$9:$E$93-X$58)-63.1579*EXP(-0.19*Fperm_SI_Woolf2021!$E$9:$E$93)+63.1579*EXP(-0.19*X$58))/(Fperm_SI_Woolf2021!$E$9:$E$93-X$58))*(X$58-Fperm_SI_Woolf2021!$E$9:$E$93)/10))) + Fperm_SI_Woolf2021!$G$9:$G$93*EXP(-Fperm_SI_Woolf2021!$J$9:$J$93*$C121*IF(X$58=Fperm_SI_Woolf2021!$E$9:$E$93,1,EXP(LN((1.1*(Fperm_SI_Woolf2021!$E$9:$E$93-X$58)-63.1579*EXP(-0.19*Fperm_SI_Woolf2021!$E$9:$E$93)+63.1579*EXP(-0.19*X$58))/(Fperm_SI_Woolf2021!$E$9:$E$93-X$58))*(X$58-Fperm_SI_Woolf2021!$E$9:$E$93)/10))) + Fperm_SI_Woolf2021!$H$9:$H$93*EXP(-Fperm_SI_Woolf2021!$K$9:$K$93*$C121*IF(X$58=Fperm_SI_Woolf2021!$E$9:$E$93,1,EXP(LN((1.1*(Fperm_SI_Woolf2021!$E$9:$E$93-X$58)-63.1579*EXP(-0.19*Fperm_SI_Woolf2021!$E$9:$E$93)+63.1579*EXP(-0.19*X$58))/(Fperm_SI_Woolf2021!$E$9:$E$93-X$58))*(X$58-Fperm_SI_Woolf2021!$E$9:$E$93)/10))),Fperm_SI_Woolf2021!$D$9:$D$93))</f>
        <v>0.50148191911742457</v>
      </c>
      <c r="Y121" s="51" cm="1">
        <f t="array" ref="Y121">MIN(1,SLOPE(Fperm_SI_Woolf2021!$F$9:$F$93*EXP(-Fperm_SI_Woolf2021!$I$9:$I$93*$C121*IF(Y$58=Fperm_SI_Woolf2021!$E$9:$E$93,1,EXP(LN((1.1*(Fperm_SI_Woolf2021!$E$9:$E$93-Y$58)-63.1579*EXP(-0.19*Fperm_SI_Woolf2021!$E$9:$E$93)+63.1579*EXP(-0.19*Y$58))/(Fperm_SI_Woolf2021!$E$9:$E$93-Y$58))*(Y$58-Fperm_SI_Woolf2021!$E$9:$E$93)/10))) + Fperm_SI_Woolf2021!$G$9:$G$93*EXP(-Fperm_SI_Woolf2021!$J$9:$J$93*$C121*IF(Y$58=Fperm_SI_Woolf2021!$E$9:$E$93,1,EXP(LN((1.1*(Fperm_SI_Woolf2021!$E$9:$E$93-Y$58)-63.1579*EXP(-0.19*Fperm_SI_Woolf2021!$E$9:$E$93)+63.1579*EXP(-0.19*Y$58))/(Fperm_SI_Woolf2021!$E$9:$E$93-Y$58))*(Y$58-Fperm_SI_Woolf2021!$E$9:$E$93)/10))) + Fperm_SI_Woolf2021!$H$9:$H$93*EXP(-Fperm_SI_Woolf2021!$K$9:$K$93*$C121*IF(Y$58=Fperm_SI_Woolf2021!$E$9:$E$93,1,EXP(LN((1.1*(Fperm_SI_Woolf2021!$E$9:$E$93-Y$58)-63.1579*EXP(-0.19*Fperm_SI_Woolf2021!$E$9:$E$93)+63.1579*EXP(-0.19*Y$58))/(Fperm_SI_Woolf2021!$E$9:$E$93-Y$58))*(Y$58-Fperm_SI_Woolf2021!$E$9:$E$93)/10))),Fperm_SI_Woolf2021!$D$9:$D$93)*Y$57+INTERCEPT(Fperm_SI_Woolf2021!$F$9:$F$93*EXP(-Fperm_SI_Woolf2021!$I$9:$I$93*$C121*IF(Y$58=Fperm_SI_Woolf2021!$E$9:$E$93,1,EXP(LN((1.1*(Fperm_SI_Woolf2021!$E$9:$E$93-Y$58)-63.1579*EXP(-0.19*Fperm_SI_Woolf2021!$E$9:$E$93)+63.1579*EXP(-0.19*Y$58))/(Fperm_SI_Woolf2021!$E$9:$E$93-Y$58))*(Y$58-Fperm_SI_Woolf2021!$E$9:$E$93)/10))) + Fperm_SI_Woolf2021!$G$9:$G$93*EXP(-Fperm_SI_Woolf2021!$J$9:$J$93*$C121*IF(Y$58=Fperm_SI_Woolf2021!$E$9:$E$93,1,EXP(LN((1.1*(Fperm_SI_Woolf2021!$E$9:$E$93-Y$58)-63.1579*EXP(-0.19*Fperm_SI_Woolf2021!$E$9:$E$93)+63.1579*EXP(-0.19*Y$58))/(Fperm_SI_Woolf2021!$E$9:$E$93-Y$58))*(Y$58-Fperm_SI_Woolf2021!$E$9:$E$93)/10))) + Fperm_SI_Woolf2021!$H$9:$H$93*EXP(-Fperm_SI_Woolf2021!$K$9:$K$93*$C121*IF(Y$58=Fperm_SI_Woolf2021!$E$9:$E$93,1,EXP(LN((1.1*(Fperm_SI_Woolf2021!$E$9:$E$93-Y$58)-63.1579*EXP(-0.19*Fperm_SI_Woolf2021!$E$9:$E$93)+63.1579*EXP(-0.19*Y$58))/(Fperm_SI_Woolf2021!$E$9:$E$93-Y$58))*(Y$58-Fperm_SI_Woolf2021!$E$9:$E$93)/10))),Fperm_SI_Woolf2021!$D$9:$D$93))</f>
        <v>0.47359493039159517</v>
      </c>
      <c r="Z121" s="51" cm="1">
        <f t="array" ref="Z121">MIN(1,SLOPE(Fperm_SI_Woolf2021!$F$9:$F$93*EXP(-Fperm_SI_Woolf2021!$I$9:$I$93*$C121*IF(Z$58=Fperm_SI_Woolf2021!$E$9:$E$93,1,EXP(LN((1.1*(Fperm_SI_Woolf2021!$E$9:$E$93-Z$58)-63.1579*EXP(-0.19*Fperm_SI_Woolf2021!$E$9:$E$93)+63.1579*EXP(-0.19*Z$58))/(Fperm_SI_Woolf2021!$E$9:$E$93-Z$58))*(Z$58-Fperm_SI_Woolf2021!$E$9:$E$93)/10))) + Fperm_SI_Woolf2021!$G$9:$G$93*EXP(-Fperm_SI_Woolf2021!$J$9:$J$93*$C121*IF(Z$58=Fperm_SI_Woolf2021!$E$9:$E$93,1,EXP(LN((1.1*(Fperm_SI_Woolf2021!$E$9:$E$93-Z$58)-63.1579*EXP(-0.19*Fperm_SI_Woolf2021!$E$9:$E$93)+63.1579*EXP(-0.19*Z$58))/(Fperm_SI_Woolf2021!$E$9:$E$93-Z$58))*(Z$58-Fperm_SI_Woolf2021!$E$9:$E$93)/10))) + Fperm_SI_Woolf2021!$H$9:$H$93*EXP(-Fperm_SI_Woolf2021!$K$9:$K$93*$C121*IF(Z$58=Fperm_SI_Woolf2021!$E$9:$E$93,1,EXP(LN((1.1*(Fperm_SI_Woolf2021!$E$9:$E$93-Z$58)-63.1579*EXP(-0.19*Fperm_SI_Woolf2021!$E$9:$E$93)+63.1579*EXP(-0.19*Z$58))/(Fperm_SI_Woolf2021!$E$9:$E$93-Z$58))*(Z$58-Fperm_SI_Woolf2021!$E$9:$E$93)/10))),Fperm_SI_Woolf2021!$D$9:$D$93)*Z$57+INTERCEPT(Fperm_SI_Woolf2021!$F$9:$F$93*EXP(-Fperm_SI_Woolf2021!$I$9:$I$93*$C121*IF(Z$58=Fperm_SI_Woolf2021!$E$9:$E$93,1,EXP(LN((1.1*(Fperm_SI_Woolf2021!$E$9:$E$93-Z$58)-63.1579*EXP(-0.19*Fperm_SI_Woolf2021!$E$9:$E$93)+63.1579*EXP(-0.19*Z$58))/(Fperm_SI_Woolf2021!$E$9:$E$93-Z$58))*(Z$58-Fperm_SI_Woolf2021!$E$9:$E$93)/10))) + Fperm_SI_Woolf2021!$G$9:$G$93*EXP(-Fperm_SI_Woolf2021!$J$9:$J$93*$C121*IF(Z$58=Fperm_SI_Woolf2021!$E$9:$E$93,1,EXP(LN((1.1*(Fperm_SI_Woolf2021!$E$9:$E$93-Z$58)-63.1579*EXP(-0.19*Fperm_SI_Woolf2021!$E$9:$E$93)+63.1579*EXP(-0.19*Z$58))/(Fperm_SI_Woolf2021!$E$9:$E$93-Z$58))*(Z$58-Fperm_SI_Woolf2021!$E$9:$E$93)/10))) + Fperm_SI_Woolf2021!$H$9:$H$93*EXP(-Fperm_SI_Woolf2021!$K$9:$K$93*$C121*IF(Z$58=Fperm_SI_Woolf2021!$E$9:$E$93,1,EXP(LN((1.1*(Fperm_SI_Woolf2021!$E$9:$E$93-Z$58)-63.1579*EXP(-0.19*Fperm_SI_Woolf2021!$E$9:$E$93)+63.1579*EXP(-0.19*Z$58))/(Fperm_SI_Woolf2021!$E$9:$E$93-Z$58))*(Z$58-Fperm_SI_Woolf2021!$E$9:$E$93)/10))),Fperm_SI_Woolf2021!$D$9:$D$93))</f>
        <v>0.44570794166576572</v>
      </c>
      <c r="AA121" s="51" cm="1">
        <f t="array" ref="AA121">MIN(1,SLOPE(Fperm_SI_Woolf2021!$F$9:$F$93*EXP(-Fperm_SI_Woolf2021!$I$9:$I$93*$C121*IF(AA$58=Fperm_SI_Woolf2021!$E$9:$E$93,1,EXP(LN((1.1*(Fperm_SI_Woolf2021!$E$9:$E$93-AA$58)-63.1579*EXP(-0.19*Fperm_SI_Woolf2021!$E$9:$E$93)+63.1579*EXP(-0.19*AA$58))/(Fperm_SI_Woolf2021!$E$9:$E$93-AA$58))*(AA$58-Fperm_SI_Woolf2021!$E$9:$E$93)/10))) + Fperm_SI_Woolf2021!$G$9:$G$93*EXP(-Fperm_SI_Woolf2021!$J$9:$J$93*$C121*IF(AA$58=Fperm_SI_Woolf2021!$E$9:$E$93,1,EXP(LN((1.1*(Fperm_SI_Woolf2021!$E$9:$E$93-AA$58)-63.1579*EXP(-0.19*Fperm_SI_Woolf2021!$E$9:$E$93)+63.1579*EXP(-0.19*AA$58))/(Fperm_SI_Woolf2021!$E$9:$E$93-AA$58))*(AA$58-Fperm_SI_Woolf2021!$E$9:$E$93)/10))) + Fperm_SI_Woolf2021!$H$9:$H$93*EXP(-Fperm_SI_Woolf2021!$K$9:$K$93*$C121*IF(AA$58=Fperm_SI_Woolf2021!$E$9:$E$93,1,EXP(LN((1.1*(Fperm_SI_Woolf2021!$E$9:$E$93-AA$58)-63.1579*EXP(-0.19*Fperm_SI_Woolf2021!$E$9:$E$93)+63.1579*EXP(-0.19*AA$58))/(Fperm_SI_Woolf2021!$E$9:$E$93-AA$58))*(AA$58-Fperm_SI_Woolf2021!$E$9:$E$93)/10))),Fperm_SI_Woolf2021!$D$9:$D$93)*AA$57+INTERCEPT(Fperm_SI_Woolf2021!$F$9:$F$93*EXP(-Fperm_SI_Woolf2021!$I$9:$I$93*$C121*IF(AA$58=Fperm_SI_Woolf2021!$E$9:$E$93,1,EXP(LN((1.1*(Fperm_SI_Woolf2021!$E$9:$E$93-AA$58)-63.1579*EXP(-0.19*Fperm_SI_Woolf2021!$E$9:$E$93)+63.1579*EXP(-0.19*AA$58))/(Fperm_SI_Woolf2021!$E$9:$E$93-AA$58))*(AA$58-Fperm_SI_Woolf2021!$E$9:$E$93)/10))) + Fperm_SI_Woolf2021!$G$9:$G$93*EXP(-Fperm_SI_Woolf2021!$J$9:$J$93*$C121*IF(AA$58=Fperm_SI_Woolf2021!$E$9:$E$93,1,EXP(LN((1.1*(Fperm_SI_Woolf2021!$E$9:$E$93-AA$58)-63.1579*EXP(-0.19*Fperm_SI_Woolf2021!$E$9:$E$93)+63.1579*EXP(-0.19*AA$58))/(Fperm_SI_Woolf2021!$E$9:$E$93-AA$58))*(AA$58-Fperm_SI_Woolf2021!$E$9:$E$93)/10))) + Fperm_SI_Woolf2021!$H$9:$H$93*EXP(-Fperm_SI_Woolf2021!$K$9:$K$93*$C121*IF(AA$58=Fperm_SI_Woolf2021!$E$9:$E$93,1,EXP(LN((1.1*(Fperm_SI_Woolf2021!$E$9:$E$93-AA$58)-63.1579*EXP(-0.19*Fperm_SI_Woolf2021!$E$9:$E$93)+63.1579*EXP(-0.19*AA$58))/(Fperm_SI_Woolf2021!$E$9:$E$93-AA$58))*(AA$58-Fperm_SI_Woolf2021!$E$9:$E$93)/10))),Fperm_SI_Woolf2021!$D$9:$D$93))</f>
        <v>0.41782095293993632</v>
      </c>
      <c r="AB121" s="51" cm="1">
        <f t="array" ref="AB121">MIN(1,SLOPE(Fperm_SI_Woolf2021!$F$9:$F$93*EXP(-Fperm_SI_Woolf2021!$I$9:$I$93*$C121*IF(AB$58=Fperm_SI_Woolf2021!$E$9:$E$93,1,EXP(LN((1.1*(Fperm_SI_Woolf2021!$E$9:$E$93-AB$58)-63.1579*EXP(-0.19*Fperm_SI_Woolf2021!$E$9:$E$93)+63.1579*EXP(-0.19*AB$58))/(Fperm_SI_Woolf2021!$E$9:$E$93-AB$58))*(AB$58-Fperm_SI_Woolf2021!$E$9:$E$93)/10))) + Fperm_SI_Woolf2021!$G$9:$G$93*EXP(-Fperm_SI_Woolf2021!$J$9:$J$93*$C121*IF(AB$58=Fperm_SI_Woolf2021!$E$9:$E$93,1,EXP(LN((1.1*(Fperm_SI_Woolf2021!$E$9:$E$93-AB$58)-63.1579*EXP(-0.19*Fperm_SI_Woolf2021!$E$9:$E$93)+63.1579*EXP(-0.19*AB$58))/(Fperm_SI_Woolf2021!$E$9:$E$93-AB$58))*(AB$58-Fperm_SI_Woolf2021!$E$9:$E$93)/10))) + Fperm_SI_Woolf2021!$H$9:$H$93*EXP(-Fperm_SI_Woolf2021!$K$9:$K$93*$C121*IF(AB$58=Fperm_SI_Woolf2021!$E$9:$E$93,1,EXP(LN((1.1*(Fperm_SI_Woolf2021!$E$9:$E$93-AB$58)-63.1579*EXP(-0.19*Fperm_SI_Woolf2021!$E$9:$E$93)+63.1579*EXP(-0.19*AB$58))/(Fperm_SI_Woolf2021!$E$9:$E$93-AB$58))*(AB$58-Fperm_SI_Woolf2021!$E$9:$E$93)/10))),Fperm_SI_Woolf2021!$D$9:$D$93)*AB$57+INTERCEPT(Fperm_SI_Woolf2021!$F$9:$F$93*EXP(-Fperm_SI_Woolf2021!$I$9:$I$93*$C121*IF(AB$58=Fperm_SI_Woolf2021!$E$9:$E$93,1,EXP(LN((1.1*(Fperm_SI_Woolf2021!$E$9:$E$93-AB$58)-63.1579*EXP(-0.19*Fperm_SI_Woolf2021!$E$9:$E$93)+63.1579*EXP(-0.19*AB$58))/(Fperm_SI_Woolf2021!$E$9:$E$93-AB$58))*(AB$58-Fperm_SI_Woolf2021!$E$9:$E$93)/10))) + Fperm_SI_Woolf2021!$G$9:$G$93*EXP(-Fperm_SI_Woolf2021!$J$9:$J$93*$C121*IF(AB$58=Fperm_SI_Woolf2021!$E$9:$E$93,1,EXP(LN((1.1*(Fperm_SI_Woolf2021!$E$9:$E$93-AB$58)-63.1579*EXP(-0.19*Fperm_SI_Woolf2021!$E$9:$E$93)+63.1579*EXP(-0.19*AB$58))/(Fperm_SI_Woolf2021!$E$9:$E$93-AB$58))*(AB$58-Fperm_SI_Woolf2021!$E$9:$E$93)/10))) + Fperm_SI_Woolf2021!$H$9:$H$93*EXP(-Fperm_SI_Woolf2021!$K$9:$K$93*$C121*IF(AB$58=Fperm_SI_Woolf2021!$E$9:$E$93,1,EXP(LN((1.1*(Fperm_SI_Woolf2021!$E$9:$E$93-AB$58)-63.1579*EXP(-0.19*Fperm_SI_Woolf2021!$E$9:$E$93)+63.1579*EXP(-0.19*AB$58))/(Fperm_SI_Woolf2021!$E$9:$E$93-AB$58))*(AB$58-Fperm_SI_Woolf2021!$E$9:$E$93)/10))),Fperm_SI_Woolf2021!$D$9:$D$93))</f>
        <v>0.38993396421410692</v>
      </c>
      <c r="AC121" s="51" cm="1">
        <f t="array" ref="AC121">MIN(1,SLOPE(Fperm_SI_Woolf2021!$F$9:$F$93*EXP(-Fperm_SI_Woolf2021!$I$9:$I$93*$C121*IF(AC$58=Fperm_SI_Woolf2021!$E$9:$E$93,1,EXP(LN((1.1*(Fperm_SI_Woolf2021!$E$9:$E$93-AC$58)-63.1579*EXP(-0.19*Fperm_SI_Woolf2021!$E$9:$E$93)+63.1579*EXP(-0.19*AC$58))/(Fperm_SI_Woolf2021!$E$9:$E$93-AC$58))*(AC$58-Fperm_SI_Woolf2021!$E$9:$E$93)/10))) + Fperm_SI_Woolf2021!$G$9:$G$93*EXP(-Fperm_SI_Woolf2021!$J$9:$J$93*$C121*IF(AC$58=Fperm_SI_Woolf2021!$E$9:$E$93,1,EXP(LN((1.1*(Fperm_SI_Woolf2021!$E$9:$E$93-AC$58)-63.1579*EXP(-0.19*Fperm_SI_Woolf2021!$E$9:$E$93)+63.1579*EXP(-0.19*AC$58))/(Fperm_SI_Woolf2021!$E$9:$E$93-AC$58))*(AC$58-Fperm_SI_Woolf2021!$E$9:$E$93)/10))) + Fperm_SI_Woolf2021!$H$9:$H$93*EXP(-Fperm_SI_Woolf2021!$K$9:$K$93*$C121*IF(AC$58=Fperm_SI_Woolf2021!$E$9:$E$93,1,EXP(LN((1.1*(Fperm_SI_Woolf2021!$E$9:$E$93-AC$58)-63.1579*EXP(-0.19*Fperm_SI_Woolf2021!$E$9:$E$93)+63.1579*EXP(-0.19*AC$58))/(Fperm_SI_Woolf2021!$E$9:$E$93-AC$58))*(AC$58-Fperm_SI_Woolf2021!$E$9:$E$93)/10))),Fperm_SI_Woolf2021!$D$9:$D$93)*AC$57+INTERCEPT(Fperm_SI_Woolf2021!$F$9:$F$93*EXP(-Fperm_SI_Woolf2021!$I$9:$I$93*$C121*IF(AC$58=Fperm_SI_Woolf2021!$E$9:$E$93,1,EXP(LN((1.1*(Fperm_SI_Woolf2021!$E$9:$E$93-AC$58)-63.1579*EXP(-0.19*Fperm_SI_Woolf2021!$E$9:$E$93)+63.1579*EXP(-0.19*AC$58))/(Fperm_SI_Woolf2021!$E$9:$E$93-AC$58))*(AC$58-Fperm_SI_Woolf2021!$E$9:$E$93)/10))) + Fperm_SI_Woolf2021!$G$9:$G$93*EXP(-Fperm_SI_Woolf2021!$J$9:$J$93*$C121*IF(AC$58=Fperm_SI_Woolf2021!$E$9:$E$93,1,EXP(LN((1.1*(Fperm_SI_Woolf2021!$E$9:$E$93-AC$58)-63.1579*EXP(-0.19*Fperm_SI_Woolf2021!$E$9:$E$93)+63.1579*EXP(-0.19*AC$58))/(Fperm_SI_Woolf2021!$E$9:$E$93-AC$58))*(AC$58-Fperm_SI_Woolf2021!$E$9:$E$93)/10))) + Fperm_SI_Woolf2021!$H$9:$H$93*EXP(-Fperm_SI_Woolf2021!$K$9:$K$93*$C121*IF(AC$58=Fperm_SI_Woolf2021!$E$9:$E$93,1,EXP(LN((1.1*(Fperm_SI_Woolf2021!$E$9:$E$93-AC$58)-63.1579*EXP(-0.19*Fperm_SI_Woolf2021!$E$9:$E$93)+63.1579*EXP(-0.19*AC$58))/(Fperm_SI_Woolf2021!$E$9:$E$93-AC$58))*(AC$58-Fperm_SI_Woolf2021!$E$9:$E$93)/10))),Fperm_SI_Woolf2021!$D$9:$D$93))</f>
        <v>0.36204697548827747</v>
      </c>
      <c r="AD121" s="51" cm="1">
        <f t="array" ref="AD121">MIN(1,SLOPE(Fperm_SI_Woolf2021!$F$9:$F$93*EXP(-Fperm_SI_Woolf2021!$I$9:$I$93*$C121*IF(AD$58=Fperm_SI_Woolf2021!$E$9:$E$93,1,EXP(LN((1.1*(Fperm_SI_Woolf2021!$E$9:$E$93-AD$58)-63.1579*EXP(-0.19*Fperm_SI_Woolf2021!$E$9:$E$93)+63.1579*EXP(-0.19*AD$58))/(Fperm_SI_Woolf2021!$E$9:$E$93-AD$58))*(AD$58-Fperm_SI_Woolf2021!$E$9:$E$93)/10))) + Fperm_SI_Woolf2021!$G$9:$G$93*EXP(-Fperm_SI_Woolf2021!$J$9:$J$93*$C121*IF(AD$58=Fperm_SI_Woolf2021!$E$9:$E$93,1,EXP(LN((1.1*(Fperm_SI_Woolf2021!$E$9:$E$93-AD$58)-63.1579*EXP(-0.19*Fperm_SI_Woolf2021!$E$9:$E$93)+63.1579*EXP(-0.19*AD$58))/(Fperm_SI_Woolf2021!$E$9:$E$93-AD$58))*(AD$58-Fperm_SI_Woolf2021!$E$9:$E$93)/10))) + Fperm_SI_Woolf2021!$H$9:$H$93*EXP(-Fperm_SI_Woolf2021!$K$9:$K$93*$C121*IF(AD$58=Fperm_SI_Woolf2021!$E$9:$E$93,1,EXP(LN((1.1*(Fperm_SI_Woolf2021!$E$9:$E$93-AD$58)-63.1579*EXP(-0.19*Fperm_SI_Woolf2021!$E$9:$E$93)+63.1579*EXP(-0.19*AD$58))/(Fperm_SI_Woolf2021!$E$9:$E$93-AD$58))*(AD$58-Fperm_SI_Woolf2021!$E$9:$E$93)/10))),Fperm_SI_Woolf2021!$D$9:$D$93)*AD$57+INTERCEPT(Fperm_SI_Woolf2021!$F$9:$F$93*EXP(-Fperm_SI_Woolf2021!$I$9:$I$93*$C121*IF(AD$58=Fperm_SI_Woolf2021!$E$9:$E$93,1,EXP(LN((1.1*(Fperm_SI_Woolf2021!$E$9:$E$93-AD$58)-63.1579*EXP(-0.19*Fperm_SI_Woolf2021!$E$9:$E$93)+63.1579*EXP(-0.19*AD$58))/(Fperm_SI_Woolf2021!$E$9:$E$93-AD$58))*(AD$58-Fperm_SI_Woolf2021!$E$9:$E$93)/10))) + Fperm_SI_Woolf2021!$G$9:$G$93*EXP(-Fperm_SI_Woolf2021!$J$9:$J$93*$C121*IF(AD$58=Fperm_SI_Woolf2021!$E$9:$E$93,1,EXP(LN((1.1*(Fperm_SI_Woolf2021!$E$9:$E$93-AD$58)-63.1579*EXP(-0.19*Fperm_SI_Woolf2021!$E$9:$E$93)+63.1579*EXP(-0.19*AD$58))/(Fperm_SI_Woolf2021!$E$9:$E$93-AD$58))*(AD$58-Fperm_SI_Woolf2021!$E$9:$E$93)/10))) + Fperm_SI_Woolf2021!$H$9:$H$93*EXP(-Fperm_SI_Woolf2021!$K$9:$K$93*$C121*IF(AD$58=Fperm_SI_Woolf2021!$E$9:$E$93,1,EXP(LN((1.1*(Fperm_SI_Woolf2021!$E$9:$E$93-AD$58)-63.1579*EXP(-0.19*Fperm_SI_Woolf2021!$E$9:$E$93)+63.1579*EXP(-0.19*AD$58))/(Fperm_SI_Woolf2021!$E$9:$E$93-AD$58))*(AD$58-Fperm_SI_Woolf2021!$E$9:$E$93)/10))),Fperm_SI_Woolf2021!$D$9:$D$93))</f>
        <v>0.33415998676244801</v>
      </c>
      <c r="AE121" s="51" cm="1">
        <f t="array" ref="AE121">MIN(1,SLOPE(Fperm_SI_Woolf2021!$F$9:$F$93*EXP(-Fperm_SI_Woolf2021!$I$9:$I$93*$C121*IF(AE$58=Fperm_SI_Woolf2021!$E$9:$E$93,1,EXP(LN((1.1*(Fperm_SI_Woolf2021!$E$9:$E$93-AE$58)-63.1579*EXP(-0.19*Fperm_SI_Woolf2021!$E$9:$E$93)+63.1579*EXP(-0.19*AE$58))/(Fperm_SI_Woolf2021!$E$9:$E$93-AE$58))*(AE$58-Fperm_SI_Woolf2021!$E$9:$E$93)/10))) + Fperm_SI_Woolf2021!$G$9:$G$93*EXP(-Fperm_SI_Woolf2021!$J$9:$J$93*$C121*IF(AE$58=Fperm_SI_Woolf2021!$E$9:$E$93,1,EXP(LN((1.1*(Fperm_SI_Woolf2021!$E$9:$E$93-AE$58)-63.1579*EXP(-0.19*Fperm_SI_Woolf2021!$E$9:$E$93)+63.1579*EXP(-0.19*AE$58))/(Fperm_SI_Woolf2021!$E$9:$E$93-AE$58))*(AE$58-Fperm_SI_Woolf2021!$E$9:$E$93)/10))) + Fperm_SI_Woolf2021!$H$9:$H$93*EXP(-Fperm_SI_Woolf2021!$K$9:$K$93*$C121*IF(AE$58=Fperm_SI_Woolf2021!$E$9:$E$93,1,EXP(LN((1.1*(Fperm_SI_Woolf2021!$E$9:$E$93-AE$58)-63.1579*EXP(-0.19*Fperm_SI_Woolf2021!$E$9:$E$93)+63.1579*EXP(-0.19*AE$58))/(Fperm_SI_Woolf2021!$E$9:$E$93-AE$58))*(AE$58-Fperm_SI_Woolf2021!$E$9:$E$93)/10))),Fperm_SI_Woolf2021!$D$9:$D$93)*AE$57+INTERCEPT(Fperm_SI_Woolf2021!$F$9:$F$93*EXP(-Fperm_SI_Woolf2021!$I$9:$I$93*$C121*IF(AE$58=Fperm_SI_Woolf2021!$E$9:$E$93,1,EXP(LN((1.1*(Fperm_SI_Woolf2021!$E$9:$E$93-AE$58)-63.1579*EXP(-0.19*Fperm_SI_Woolf2021!$E$9:$E$93)+63.1579*EXP(-0.19*AE$58))/(Fperm_SI_Woolf2021!$E$9:$E$93-AE$58))*(AE$58-Fperm_SI_Woolf2021!$E$9:$E$93)/10))) + Fperm_SI_Woolf2021!$G$9:$G$93*EXP(-Fperm_SI_Woolf2021!$J$9:$J$93*$C121*IF(AE$58=Fperm_SI_Woolf2021!$E$9:$E$93,1,EXP(LN((1.1*(Fperm_SI_Woolf2021!$E$9:$E$93-AE$58)-63.1579*EXP(-0.19*Fperm_SI_Woolf2021!$E$9:$E$93)+63.1579*EXP(-0.19*AE$58))/(Fperm_SI_Woolf2021!$E$9:$E$93-AE$58))*(AE$58-Fperm_SI_Woolf2021!$E$9:$E$93)/10))) + Fperm_SI_Woolf2021!$H$9:$H$93*EXP(-Fperm_SI_Woolf2021!$K$9:$K$93*$C121*IF(AE$58=Fperm_SI_Woolf2021!$E$9:$E$93,1,EXP(LN((1.1*(Fperm_SI_Woolf2021!$E$9:$E$93-AE$58)-63.1579*EXP(-0.19*Fperm_SI_Woolf2021!$E$9:$E$93)+63.1579*EXP(-0.19*AE$58))/(Fperm_SI_Woolf2021!$E$9:$E$93-AE$58))*(AE$58-Fperm_SI_Woolf2021!$E$9:$E$93)/10))),Fperm_SI_Woolf2021!$D$9:$D$93))</f>
        <v>0.30627299803661862</v>
      </c>
      <c r="AF121" s="51" cm="1">
        <f t="array" ref="AF121">MIN(1,SLOPE(Fperm_SI_Woolf2021!$F$9:$F$93*EXP(-Fperm_SI_Woolf2021!$I$9:$I$93*$C121*IF(AF$58=Fperm_SI_Woolf2021!$E$9:$E$93,1,EXP(LN((1.1*(Fperm_SI_Woolf2021!$E$9:$E$93-AF$58)-63.1579*EXP(-0.19*Fperm_SI_Woolf2021!$E$9:$E$93)+63.1579*EXP(-0.19*AF$58))/(Fperm_SI_Woolf2021!$E$9:$E$93-AF$58))*(AF$58-Fperm_SI_Woolf2021!$E$9:$E$93)/10))) + Fperm_SI_Woolf2021!$G$9:$G$93*EXP(-Fperm_SI_Woolf2021!$J$9:$J$93*$C121*IF(AF$58=Fperm_SI_Woolf2021!$E$9:$E$93,1,EXP(LN((1.1*(Fperm_SI_Woolf2021!$E$9:$E$93-AF$58)-63.1579*EXP(-0.19*Fperm_SI_Woolf2021!$E$9:$E$93)+63.1579*EXP(-0.19*AF$58))/(Fperm_SI_Woolf2021!$E$9:$E$93-AF$58))*(AF$58-Fperm_SI_Woolf2021!$E$9:$E$93)/10))) + Fperm_SI_Woolf2021!$H$9:$H$93*EXP(-Fperm_SI_Woolf2021!$K$9:$K$93*$C121*IF(AF$58=Fperm_SI_Woolf2021!$E$9:$E$93,1,EXP(LN((1.1*(Fperm_SI_Woolf2021!$E$9:$E$93-AF$58)-63.1579*EXP(-0.19*Fperm_SI_Woolf2021!$E$9:$E$93)+63.1579*EXP(-0.19*AF$58))/(Fperm_SI_Woolf2021!$E$9:$E$93-AF$58))*(AF$58-Fperm_SI_Woolf2021!$E$9:$E$93)/10))),Fperm_SI_Woolf2021!$D$9:$D$93)*AF$57+INTERCEPT(Fperm_SI_Woolf2021!$F$9:$F$93*EXP(-Fperm_SI_Woolf2021!$I$9:$I$93*$C121*IF(AF$58=Fperm_SI_Woolf2021!$E$9:$E$93,1,EXP(LN((1.1*(Fperm_SI_Woolf2021!$E$9:$E$93-AF$58)-63.1579*EXP(-0.19*Fperm_SI_Woolf2021!$E$9:$E$93)+63.1579*EXP(-0.19*AF$58))/(Fperm_SI_Woolf2021!$E$9:$E$93-AF$58))*(AF$58-Fperm_SI_Woolf2021!$E$9:$E$93)/10))) + Fperm_SI_Woolf2021!$G$9:$G$93*EXP(-Fperm_SI_Woolf2021!$J$9:$J$93*$C121*IF(AF$58=Fperm_SI_Woolf2021!$E$9:$E$93,1,EXP(LN((1.1*(Fperm_SI_Woolf2021!$E$9:$E$93-AF$58)-63.1579*EXP(-0.19*Fperm_SI_Woolf2021!$E$9:$E$93)+63.1579*EXP(-0.19*AF$58))/(Fperm_SI_Woolf2021!$E$9:$E$93-AF$58))*(AF$58-Fperm_SI_Woolf2021!$E$9:$E$93)/10))) + Fperm_SI_Woolf2021!$H$9:$H$93*EXP(-Fperm_SI_Woolf2021!$K$9:$K$93*$C121*IF(AF$58=Fperm_SI_Woolf2021!$E$9:$E$93,1,EXP(LN((1.1*(Fperm_SI_Woolf2021!$E$9:$E$93-AF$58)-63.1579*EXP(-0.19*Fperm_SI_Woolf2021!$E$9:$E$93)+63.1579*EXP(-0.19*AF$58))/(Fperm_SI_Woolf2021!$E$9:$E$93-AF$58))*(AF$58-Fperm_SI_Woolf2021!$E$9:$E$93)/10))),Fperm_SI_Woolf2021!$D$9:$D$93))</f>
        <v>0.27838600931078916</v>
      </c>
      <c r="AG121" s="51" cm="1">
        <f t="array" ref="AG121">MIN(1,SLOPE(Fperm_SI_Woolf2021!$F$9:$F$93*EXP(-Fperm_SI_Woolf2021!$I$9:$I$93*$C121*IF(AG$58=Fperm_SI_Woolf2021!$E$9:$E$93,1,EXP(LN((1.1*(Fperm_SI_Woolf2021!$E$9:$E$93-AG$58)-63.1579*EXP(-0.19*Fperm_SI_Woolf2021!$E$9:$E$93)+63.1579*EXP(-0.19*AG$58))/(Fperm_SI_Woolf2021!$E$9:$E$93-AG$58))*(AG$58-Fperm_SI_Woolf2021!$E$9:$E$93)/10))) + Fperm_SI_Woolf2021!$G$9:$G$93*EXP(-Fperm_SI_Woolf2021!$J$9:$J$93*$C121*IF(AG$58=Fperm_SI_Woolf2021!$E$9:$E$93,1,EXP(LN((1.1*(Fperm_SI_Woolf2021!$E$9:$E$93-AG$58)-63.1579*EXP(-0.19*Fperm_SI_Woolf2021!$E$9:$E$93)+63.1579*EXP(-0.19*AG$58))/(Fperm_SI_Woolf2021!$E$9:$E$93-AG$58))*(AG$58-Fperm_SI_Woolf2021!$E$9:$E$93)/10))) + Fperm_SI_Woolf2021!$H$9:$H$93*EXP(-Fperm_SI_Woolf2021!$K$9:$K$93*$C121*IF(AG$58=Fperm_SI_Woolf2021!$E$9:$E$93,1,EXP(LN((1.1*(Fperm_SI_Woolf2021!$E$9:$E$93-AG$58)-63.1579*EXP(-0.19*Fperm_SI_Woolf2021!$E$9:$E$93)+63.1579*EXP(-0.19*AG$58))/(Fperm_SI_Woolf2021!$E$9:$E$93-AG$58))*(AG$58-Fperm_SI_Woolf2021!$E$9:$E$93)/10))),Fperm_SI_Woolf2021!$D$9:$D$93)*AG$57+INTERCEPT(Fperm_SI_Woolf2021!$F$9:$F$93*EXP(-Fperm_SI_Woolf2021!$I$9:$I$93*$C121*IF(AG$58=Fperm_SI_Woolf2021!$E$9:$E$93,1,EXP(LN((1.1*(Fperm_SI_Woolf2021!$E$9:$E$93-AG$58)-63.1579*EXP(-0.19*Fperm_SI_Woolf2021!$E$9:$E$93)+63.1579*EXP(-0.19*AG$58))/(Fperm_SI_Woolf2021!$E$9:$E$93-AG$58))*(AG$58-Fperm_SI_Woolf2021!$E$9:$E$93)/10))) + Fperm_SI_Woolf2021!$G$9:$G$93*EXP(-Fperm_SI_Woolf2021!$J$9:$J$93*$C121*IF(AG$58=Fperm_SI_Woolf2021!$E$9:$E$93,1,EXP(LN((1.1*(Fperm_SI_Woolf2021!$E$9:$E$93-AG$58)-63.1579*EXP(-0.19*Fperm_SI_Woolf2021!$E$9:$E$93)+63.1579*EXP(-0.19*AG$58))/(Fperm_SI_Woolf2021!$E$9:$E$93-AG$58))*(AG$58-Fperm_SI_Woolf2021!$E$9:$E$93)/10))) + Fperm_SI_Woolf2021!$H$9:$H$93*EXP(-Fperm_SI_Woolf2021!$K$9:$K$93*$C121*IF(AG$58=Fperm_SI_Woolf2021!$E$9:$E$93,1,EXP(LN((1.1*(Fperm_SI_Woolf2021!$E$9:$E$93-AG$58)-63.1579*EXP(-0.19*Fperm_SI_Woolf2021!$E$9:$E$93)+63.1579*EXP(-0.19*AG$58))/(Fperm_SI_Woolf2021!$E$9:$E$93-AG$58))*(AG$58-Fperm_SI_Woolf2021!$E$9:$E$93)/10))),Fperm_SI_Woolf2021!$D$9:$D$93))</f>
        <v>0.25049902058495971</v>
      </c>
      <c r="AH121" s="51" cm="1">
        <f t="array" ref="AH121">MIN(1,SLOPE(Fperm_SI_Woolf2021!$F$9:$F$93*EXP(-Fperm_SI_Woolf2021!$I$9:$I$93*$C121*IF(AH$58=Fperm_SI_Woolf2021!$E$9:$E$93,1,EXP(LN((1.1*(Fperm_SI_Woolf2021!$E$9:$E$93-AH$58)-63.1579*EXP(-0.19*Fperm_SI_Woolf2021!$E$9:$E$93)+63.1579*EXP(-0.19*AH$58))/(Fperm_SI_Woolf2021!$E$9:$E$93-AH$58))*(AH$58-Fperm_SI_Woolf2021!$E$9:$E$93)/10))) + Fperm_SI_Woolf2021!$G$9:$G$93*EXP(-Fperm_SI_Woolf2021!$J$9:$J$93*$C121*IF(AH$58=Fperm_SI_Woolf2021!$E$9:$E$93,1,EXP(LN((1.1*(Fperm_SI_Woolf2021!$E$9:$E$93-AH$58)-63.1579*EXP(-0.19*Fperm_SI_Woolf2021!$E$9:$E$93)+63.1579*EXP(-0.19*AH$58))/(Fperm_SI_Woolf2021!$E$9:$E$93-AH$58))*(AH$58-Fperm_SI_Woolf2021!$E$9:$E$93)/10))) + Fperm_SI_Woolf2021!$H$9:$H$93*EXP(-Fperm_SI_Woolf2021!$K$9:$K$93*$C121*IF(AH$58=Fperm_SI_Woolf2021!$E$9:$E$93,1,EXP(LN((1.1*(Fperm_SI_Woolf2021!$E$9:$E$93-AH$58)-63.1579*EXP(-0.19*Fperm_SI_Woolf2021!$E$9:$E$93)+63.1579*EXP(-0.19*AH$58))/(Fperm_SI_Woolf2021!$E$9:$E$93-AH$58))*(AH$58-Fperm_SI_Woolf2021!$E$9:$E$93)/10))),Fperm_SI_Woolf2021!$D$9:$D$93)*AH$57+INTERCEPT(Fperm_SI_Woolf2021!$F$9:$F$93*EXP(-Fperm_SI_Woolf2021!$I$9:$I$93*$C121*IF(AH$58=Fperm_SI_Woolf2021!$E$9:$E$93,1,EXP(LN((1.1*(Fperm_SI_Woolf2021!$E$9:$E$93-AH$58)-63.1579*EXP(-0.19*Fperm_SI_Woolf2021!$E$9:$E$93)+63.1579*EXP(-0.19*AH$58))/(Fperm_SI_Woolf2021!$E$9:$E$93-AH$58))*(AH$58-Fperm_SI_Woolf2021!$E$9:$E$93)/10))) + Fperm_SI_Woolf2021!$G$9:$G$93*EXP(-Fperm_SI_Woolf2021!$J$9:$J$93*$C121*IF(AH$58=Fperm_SI_Woolf2021!$E$9:$E$93,1,EXP(LN((1.1*(Fperm_SI_Woolf2021!$E$9:$E$93-AH$58)-63.1579*EXP(-0.19*Fperm_SI_Woolf2021!$E$9:$E$93)+63.1579*EXP(-0.19*AH$58))/(Fperm_SI_Woolf2021!$E$9:$E$93-AH$58))*(AH$58-Fperm_SI_Woolf2021!$E$9:$E$93)/10))) + Fperm_SI_Woolf2021!$H$9:$H$93*EXP(-Fperm_SI_Woolf2021!$K$9:$K$93*$C121*IF(AH$58=Fperm_SI_Woolf2021!$E$9:$E$93,1,EXP(LN((1.1*(Fperm_SI_Woolf2021!$E$9:$E$93-AH$58)-63.1579*EXP(-0.19*Fperm_SI_Woolf2021!$E$9:$E$93)+63.1579*EXP(-0.19*AH$58))/(Fperm_SI_Woolf2021!$E$9:$E$93-AH$58))*(AH$58-Fperm_SI_Woolf2021!$E$9:$E$93)/10))),Fperm_SI_Woolf2021!$D$9:$D$93))</f>
        <v>0.4680574351793908</v>
      </c>
      <c r="AI121" s="51" cm="1">
        <f t="array" ref="AI121">MIN(1,SLOPE(Fperm_SI_Woolf2021!$F$9:$F$93*EXP(-Fperm_SI_Woolf2021!$I$9:$I$93*$C121*IF(AI$58=Fperm_SI_Woolf2021!$E$9:$E$93,1,EXP(LN((1.1*(Fperm_SI_Woolf2021!$E$9:$E$93-AI$58)-63.1579*EXP(-0.19*Fperm_SI_Woolf2021!$E$9:$E$93)+63.1579*EXP(-0.19*AI$58))/(Fperm_SI_Woolf2021!$E$9:$E$93-AI$58))*(AI$58-Fperm_SI_Woolf2021!$E$9:$E$93)/10))) + Fperm_SI_Woolf2021!$G$9:$G$93*EXP(-Fperm_SI_Woolf2021!$J$9:$J$93*$C121*IF(AI$58=Fperm_SI_Woolf2021!$E$9:$E$93,1,EXP(LN((1.1*(Fperm_SI_Woolf2021!$E$9:$E$93-AI$58)-63.1579*EXP(-0.19*Fperm_SI_Woolf2021!$E$9:$E$93)+63.1579*EXP(-0.19*AI$58))/(Fperm_SI_Woolf2021!$E$9:$E$93-AI$58))*(AI$58-Fperm_SI_Woolf2021!$E$9:$E$93)/10))) + Fperm_SI_Woolf2021!$H$9:$H$93*EXP(-Fperm_SI_Woolf2021!$K$9:$K$93*$C121*IF(AI$58=Fperm_SI_Woolf2021!$E$9:$E$93,1,EXP(LN((1.1*(Fperm_SI_Woolf2021!$E$9:$E$93-AI$58)-63.1579*EXP(-0.19*Fperm_SI_Woolf2021!$E$9:$E$93)+63.1579*EXP(-0.19*AI$58))/(Fperm_SI_Woolf2021!$E$9:$E$93-AI$58))*(AI$58-Fperm_SI_Woolf2021!$E$9:$E$93)/10))),Fperm_SI_Woolf2021!$D$9:$D$93)*AI$57+INTERCEPT(Fperm_SI_Woolf2021!$F$9:$F$93*EXP(-Fperm_SI_Woolf2021!$I$9:$I$93*$C121*IF(AI$58=Fperm_SI_Woolf2021!$E$9:$E$93,1,EXP(LN((1.1*(Fperm_SI_Woolf2021!$E$9:$E$93-AI$58)-63.1579*EXP(-0.19*Fperm_SI_Woolf2021!$E$9:$E$93)+63.1579*EXP(-0.19*AI$58))/(Fperm_SI_Woolf2021!$E$9:$E$93-AI$58))*(AI$58-Fperm_SI_Woolf2021!$E$9:$E$93)/10))) + Fperm_SI_Woolf2021!$G$9:$G$93*EXP(-Fperm_SI_Woolf2021!$J$9:$J$93*$C121*IF(AI$58=Fperm_SI_Woolf2021!$E$9:$E$93,1,EXP(LN((1.1*(Fperm_SI_Woolf2021!$E$9:$E$93-AI$58)-63.1579*EXP(-0.19*Fperm_SI_Woolf2021!$E$9:$E$93)+63.1579*EXP(-0.19*AI$58))/(Fperm_SI_Woolf2021!$E$9:$E$93-AI$58))*(AI$58-Fperm_SI_Woolf2021!$E$9:$E$93)/10))) + Fperm_SI_Woolf2021!$H$9:$H$93*EXP(-Fperm_SI_Woolf2021!$K$9:$K$93*$C121*IF(AI$58=Fperm_SI_Woolf2021!$E$9:$E$93,1,EXP(LN((1.1*(Fperm_SI_Woolf2021!$E$9:$E$93-AI$58)-63.1579*EXP(-0.19*Fperm_SI_Woolf2021!$E$9:$E$93)+63.1579*EXP(-0.19*AI$58))/(Fperm_SI_Woolf2021!$E$9:$E$93-AI$58))*(AI$58-Fperm_SI_Woolf2021!$E$9:$E$93)/10))),Fperm_SI_Woolf2021!$D$9:$D$93))</f>
        <v>0.44637055105871548</v>
      </c>
      <c r="AJ121" s="51" cm="1">
        <f t="array" ref="AJ121">MIN(1,SLOPE(Fperm_SI_Woolf2021!$F$9:$F$93*EXP(-Fperm_SI_Woolf2021!$I$9:$I$93*$C121*IF(AJ$58=Fperm_SI_Woolf2021!$E$9:$E$93,1,EXP(LN((1.1*(Fperm_SI_Woolf2021!$E$9:$E$93-AJ$58)-63.1579*EXP(-0.19*Fperm_SI_Woolf2021!$E$9:$E$93)+63.1579*EXP(-0.19*AJ$58))/(Fperm_SI_Woolf2021!$E$9:$E$93-AJ$58))*(AJ$58-Fperm_SI_Woolf2021!$E$9:$E$93)/10))) + Fperm_SI_Woolf2021!$G$9:$G$93*EXP(-Fperm_SI_Woolf2021!$J$9:$J$93*$C121*IF(AJ$58=Fperm_SI_Woolf2021!$E$9:$E$93,1,EXP(LN((1.1*(Fperm_SI_Woolf2021!$E$9:$E$93-AJ$58)-63.1579*EXP(-0.19*Fperm_SI_Woolf2021!$E$9:$E$93)+63.1579*EXP(-0.19*AJ$58))/(Fperm_SI_Woolf2021!$E$9:$E$93-AJ$58))*(AJ$58-Fperm_SI_Woolf2021!$E$9:$E$93)/10))) + Fperm_SI_Woolf2021!$H$9:$H$93*EXP(-Fperm_SI_Woolf2021!$K$9:$K$93*$C121*IF(AJ$58=Fperm_SI_Woolf2021!$E$9:$E$93,1,EXP(LN((1.1*(Fperm_SI_Woolf2021!$E$9:$E$93-AJ$58)-63.1579*EXP(-0.19*Fperm_SI_Woolf2021!$E$9:$E$93)+63.1579*EXP(-0.19*AJ$58))/(Fperm_SI_Woolf2021!$E$9:$E$93-AJ$58))*(AJ$58-Fperm_SI_Woolf2021!$E$9:$E$93)/10))),Fperm_SI_Woolf2021!$D$9:$D$93)*AJ$57+INTERCEPT(Fperm_SI_Woolf2021!$F$9:$F$93*EXP(-Fperm_SI_Woolf2021!$I$9:$I$93*$C121*IF(AJ$58=Fperm_SI_Woolf2021!$E$9:$E$93,1,EXP(LN((1.1*(Fperm_SI_Woolf2021!$E$9:$E$93-AJ$58)-63.1579*EXP(-0.19*Fperm_SI_Woolf2021!$E$9:$E$93)+63.1579*EXP(-0.19*AJ$58))/(Fperm_SI_Woolf2021!$E$9:$E$93-AJ$58))*(AJ$58-Fperm_SI_Woolf2021!$E$9:$E$93)/10))) + Fperm_SI_Woolf2021!$G$9:$G$93*EXP(-Fperm_SI_Woolf2021!$J$9:$J$93*$C121*IF(AJ$58=Fperm_SI_Woolf2021!$E$9:$E$93,1,EXP(LN((1.1*(Fperm_SI_Woolf2021!$E$9:$E$93-AJ$58)-63.1579*EXP(-0.19*Fperm_SI_Woolf2021!$E$9:$E$93)+63.1579*EXP(-0.19*AJ$58))/(Fperm_SI_Woolf2021!$E$9:$E$93-AJ$58))*(AJ$58-Fperm_SI_Woolf2021!$E$9:$E$93)/10))) + Fperm_SI_Woolf2021!$H$9:$H$93*EXP(-Fperm_SI_Woolf2021!$K$9:$K$93*$C121*IF(AJ$58=Fperm_SI_Woolf2021!$E$9:$E$93,1,EXP(LN((1.1*(Fperm_SI_Woolf2021!$E$9:$E$93-AJ$58)-63.1579*EXP(-0.19*Fperm_SI_Woolf2021!$E$9:$E$93)+63.1579*EXP(-0.19*AJ$58))/(Fperm_SI_Woolf2021!$E$9:$E$93-AJ$58))*(AJ$58-Fperm_SI_Woolf2021!$E$9:$E$93)/10))),Fperm_SI_Woolf2021!$D$9:$D$93))</f>
        <v>0.42468366693804016</v>
      </c>
      <c r="AK121" s="51" cm="1">
        <f t="array" ref="AK121">MIN(1,SLOPE(Fperm_SI_Woolf2021!$F$9:$F$93*EXP(-Fperm_SI_Woolf2021!$I$9:$I$93*$C121*IF(AK$58=Fperm_SI_Woolf2021!$E$9:$E$93,1,EXP(LN((1.1*(Fperm_SI_Woolf2021!$E$9:$E$93-AK$58)-63.1579*EXP(-0.19*Fperm_SI_Woolf2021!$E$9:$E$93)+63.1579*EXP(-0.19*AK$58))/(Fperm_SI_Woolf2021!$E$9:$E$93-AK$58))*(AK$58-Fperm_SI_Woolf2021!$E$9:$E$93)/10))) + Fperm_SI_Woolf2021!$G$9:$G$93*EXP(-Fperm_SI_Woolf2021!$J$9:$J$93*$C121*IF(AK$58=Fperm_SI_Woolf2021!$E$9:$E$93,1,EXP(LN((1.1*(Fperm_SI_Woolf2021!$E$9:$E$93-AK$58)-63.1579*EXP(-0.19*Fperm_SI_Woolf2021!$E$9:$E$93)+63.1579*EXP(-0.19*AK$58))/(Fperm_SI_Woolf2021!$E$9:$E$93-AK$58))*(AK$58-Fperm_SI_Woolf2021!$E$9:$E$93)/10))) + Fperm_SI_Woolf2021!$H$9:$H$93*EXP(-Fperm_SI_Woolf2021!$K$9:$K$93*$C121*IF(AK$58=Fperm_SI_Woolf2021!$E$9:$E$93,1,EXP(LN((1.1*(Fperm_SI_Woolf2021!$E$9:$E$93-AK$58)-63.1579*EXP(-0.19*Fperm_SI_Woolf2021!$E$9:$E$93)+63.1579*EXP(-0.19*AK$58))/(Fperm_SI_Woolf2021!$E$9:$E$93-AK$58))*(AK$58-Fperm_SI_Woolf2021!$E$9:$E$93)/10))),Fperm_SI_Woolf2021!$D$9:$D$93)*AK$57+INTERCEPT(Fperm_SI_Woolf2021!$F$9:$F$93*EXP(-Fperm_SI_Woolf2021!$I$9:$I$93*$C121*IF(AK$58=Fperm_SI_Woolf2021!$E$9:$E$93,1,EXP(LN((1.1*(Fperm_SI_Woolf2021!$E$9:$E$93-AK$58)-63.1579*EXP(-0.19*Fperm_SI_Woolf2021!$E$9:$E$93)+63.1579*EXP(-0.19*AK$58))/(Fperm_SI_Woolf2021!$E$9:$E$93-AK$58))*(AK$58-Fperm_SI_Woolf2021!$E$9:$E$93)/10))) + Fperm_SI_Woolf2021!$G$9:$G$93*EXP(-Fperm_SI_Woolf2021!$J$9:$J$93*$C121*IF(AK$58=Fperm_SI_Woolf2021!$E$9:$E$93,1,EXP(LN((1.1*(Fperm_SI_Woolf2021!$E$9:$E$93-AK$58)-63.1579*EXP(-0.19*Fperm_SI_Woolf2021!$E$9:$E$93)+63.1579*EXP(-0.19*AK$58))/(Fperm_SI_Woolf2021!$E$9:$E$93-AK$58))*(AK$58-Fperm_SI_Woolf2021!$E$9:$E$93)/10))) + Fperm_SI_Woolf2021!$H$9:$H$93*EXP(-Fperm_SI_Woolf2021!$K$9:$K$93*$C121*IF(AK$58=Fperm_SI_Woolf2021!$E$9:$E$93,1,EXP(LN((1.1*(Fperm_SI_Woolf2021!$E$9:$E$93-AK$58)-63.1579*EXP(-0.19*Fperm_SI_Woolf2021!$E$9:$E$93)+63.1579*EXP(-0.19*AK$58))/(Fperm_SI_Woolf2021!$E$9:$E$93-AK$58))*(AK$58-Fperm_SI_Woolf2021!$E$9:$E$93)/10))),Fperm_SI_Woolf2021!$D$9:$D$93))</f>
        <v>0.4029967828173649</v>
      </c>
      <c r="AL121" s="51" cm="1">
        <f t="array" ref="AL121">MIN(1,SLOPE(Fperm_SI_Woolf2021!$F$9:$F$93*EXP(-Fperm_SI_Woolf2021!$I$9:$I$93*$C121*IF(AL$58=Fperm_SI_Woolf2021!$E$9:$E$93,1,EXP(LN((1.1*(Fperm_SI_Woolf2021!$E$9:$E$93-AL$58)-63.1579*EXP(-0.19*Fperm_SI_Woolf2021!$E$9:$E$93)+63.1579*EXP(-0.19*AL$58))/(Fperm_SI_Woolf2021!$E$9:$E$93-AL$58))*(AL$58-Fperm_SI_Woolf2021!$E$9:$E$93)/10))) + Fperm_SI_Woolf2021!$G$9:$G$93*EXP(-Fperm_SI_Woolf2021!$J$9:$J$93*$C121*IF(AL$58=Fperm_SI_Woolf2021!$E$9:$E$93,1,EXP(LN((1.1*(Fperm_SI_Woolf2021!$E$9:$E$93-AL$58)-63.1579*EXP(-0.19*Fperm_SI_Woolf2021!$E$9:$E$93)+63.1579*EXP(-0.19*AL$58))/(Fperm_SI_Woolf2021!$E$9:$E$93-AL$58))*(AL$58-Fperm_SI_Woolf2021!$E$9:$E$93)/10))) + Fperm_SI_Woolf2021!$H$9:$H$93*EXP(-Fperm_SI_Woolf2021!$K$9:$K$93*$C121*IF(AL$58=Fperm_SI_Woolf2021!$E$9:$E$93,1,EXP(LN((1.1*(Fperm_SI_Woolf2021!$E$9:$E$93-AL$58)-63.1579*EXP(-0.19*Fperm_SI_Woolf2021!$E$9:$E$93)+63.1579*EXP(-0.19*AL$58))/(Fperm_SI_Woolf2021!$E$9:$E$93-AL$58))*(AL$58-Fperm_SI_Woolf2021!$E$9:$E$93)/10))),Fperm_SI_Woolf2021!$D$9:$D$93)*AL$57+INTERCEPT(Fperm_SI_Woolf2021!$F$9:$F$93*EXP(-Fperm_SI_Woolf2021!$I$9:$I$93*$C121*IF(AL$58=Fperm_SI_Woolf2021!$E$9:$E$93,1,EXP(LN((1.1*(Fperm_SI_Woolf2021!$E$9:$E$93-AL$58)-63.1579*EXP(-0.19*Fperm_SI_Woolf2021!$E$9:$E$93)+63.1579*EXP(-0.19*AL$58))/(Fperm_SI_Woolf2021!$E$9:$E$93-AL$58))*(AL$58-Fperm_SI_Woolf2021!$E$9:$E$93)/10))) + Fperm_SI_Woolf2021!$G$9:$G$93*EXP(-Fperm_SI_Woolf2021!$J$9:$J$93*$C121*IF(AL$58=Fperm_SI_Woolf2021!$E$9:$E$93,1,EXP(LN((1.1*(Fperm_SI_Woolf2021!$E$9:$E$93-AL$58)-63.1579*EXP(-0.19*Fperm_SI_Woolf2021!$E$9:$E$93)+63.1579*EXP(-0.19*AL$58))/(Fperm_SI_Woolf2021!$E$9:$E$93-AL$58))*(AL$58-Fperm_SI_Woolf2021!$E$9:$E$93)/10))) + Fperm_SI_Woolf2021!$H$9:$H$93*EXP(-Fperm_SI_Woolf2021!$K$9:$K$93*$C121*IF(AL$58=Fperm_SI_Woolf2021!$E$9:$E$93,1,EXP(LN((1.1*(Fperm_SI_Woolf2021!$E$9:$E$93-AL$58)-63.1579*EXP(-0.19*Fperm_SI_Woolf2021!$E$9:$E$93)+63.1579*EXP(-0.19*AL$58))/(Fperm_SI_Woolf2021!$E$9:$E$93-AL$58))*(AL$58-Fperm_SI_Woolf2021!$E$9:$E$93)/10))),Fperm_SI_Woolf2021!$D$9:$D$93))</f>
        <v>0.38130989869668958</v>
      </c>
      <c r="AM121" s="51" cm="1">
        <f t="array" ref="AM121">MIN(1,SLOPE(Fperm_SI_Woolf2021!$F$9:$F$93*EXP(-Fperm_SI_Woolf2021!$I$9:$I$93*$C121*IF(AM$58=Fperm_SI_Woolf2021!$E$9:$E$93,1,EXP(LN((1.1*(Fperm_SI_Woolf2021!$E$9:$E$93-AM$58)-63.1579*EXP(-0.19*Fperm_SI_Woolf2021!$E$9:$E$93)+63.1579*EXP(-0.19*AM$58))/(Fperm_SI_Woolf2021!$E$9:$E$93-AM$58))*(AM$58-Fperm_SI_Woolf2021!$E$9:$E$93)/10))) + Fperm_SI_Woolf2021!$G$9:$G$93*EXP(-Fperm_SI_Woolf2021!$J$9:$J$93*$C121*IF(AM$58=Fperm_SI_Woolf2021!$E$9:$E$93,1,EXP(LN((1.1*(Fperm_SI_Woolf2021!$E$9:$E$93-AM$58)-63.1579*EXP(-0.19*Fperm_SI_Woolf2021!$E$9:$E$93)+63.1579*EXP(-0.19*AM$58))/(Fperm_SI_Woolf2021!$E$9:$E$93-AM$58))*(AM$58-Fperm_SI_Woolf2021!$E$9:$E$93)/10))) + Fperm_SI_Woolf2021!$H$9:$H$93*EXP(-Fperm_SI_Woolf2021!$K$9:$K$93*$C121*IF(AM$58=Fperm_SI_Woolf2021!$E$9:$E$93,1,EXP(LN((1.1*(Fperm_SI_Woolf2021!$E$9:$E$93-AM$58)-63.1579*EXP(-0.19*Fperm_SI_Woolf2021!$E$9:$E$93)+63.1579*EXP(-0.19*AM$58))/(Fperm_SI_Woolf2021!$E$9:$E$93-AM$58))*(AM$58-Fperm_SI_Woolf2021!$E$9:$E$93)/10))),Fperm_SI_Woolf2021!$D$9:$D$93)*AM$57+INTERCEPT(Fperm_SI_Woolf2021!$F$9:$F$93*EXP(-Fperm_SI_Woolf2021!$I$9:$I$93*$C121*IF(AM$58=Fperm_SI_Woolf2021!$E$9:$E$93,1,EXP(LN((1.1*(Fperm_SI_Woolf2021!$E$9:$E$93-AM$58)-63.1579*EXP(-0.19*Fperm_SI_Woolf2021!$E$9:$E$93)+63.1579*EXP(-0.19*AM$58))/(Fperm_SI_Woolf2021!$E$9:$E$93-AM$58))*(AM$58-Fperm_SI_Woolf2021!$E$9:$E$93)/10))) + Fperm_SI_Woolf2021!$G$9:$G$93*EXP(-Fperm_SI_Woolf2021!$J$9:$J$93*$C121*IF(AM$58=Fperm_SI_Woolf2021!$E$9:$E$93,1,EXP(LN((1.1*(Fperm_SI_Woolf2021!$E$9:$E$93-AM$58)-63.1579*EXP(-0.19*Fperm_SI_Woolf2021!$E$9:$E$93)+63.1579*EXP(-0.19*AM$58))/(Fperm_SI_Woolf2021!$E$9:$E$93-AM$58))*(AM$58-Fperm_SI_Woolf2021!$E$9:$E$93)/10))) + Fperm_SI_Woolf2021!$H$9:$H$93*EXP(-Fperm_SI_Woolf2021!$K$9:$K$93*$C121*IF(AM$58=Fperm_SI_Woolf2021!$E$9:$E$93,1,EXP(LN((1.1*(Fperm_SI_Woolf2021!$E$9:$E$93-AM$58)-63.1579*EXP(-0.19*Fperm_SI_Woolf2021!$E$9:$E$93)+63.1579*EXP(-0.19*AM$58))/(Fperm_SI_Woolf2021!$E$9:$E$93-AM$58))*(AM$58-Fperm_SI_Woolf2021!$E$9:$E$93)/10))),Fperm_SI_Woolf2021!$D$9:$D$93))</f>
        <v>0.35962301457601431</v>
      </c>
      <c r="AN121" s="51" cm="1">
        <f t="array" ref="AN121">MIN(1,SLOPE(Fperm_SI_Woolf2021!$F$9:$F$93*EXP(-Fperm_SI_Woolf2021!$I$9:$I$93*$C121*IF(AN$58=Fperm_SI_Woolf2021!$E$9:$E$93,1,EXP(LN((1.1*(Fperm_SI_Woolf2021!$E$9:$E$93-AN$58)-63.1579*EXP(-0.19*Fperm_SI_Woolf2021!$E$9:$E$93)+63.1579*EXP(-0.19*AN$58))/(Fperm_SI_Woolf2021!$E$9:$E$93-AN$58))*(AN$58-Fperm_SI_Woolf2021!$E$9:$E$93)/10))) + Fperm_SI_Woolf2021!$G$9:$G$93*EXP(-Fperm_SI_Woolf2021!$J$9:$J$93*$C121*IF(AN$58=Fperm_SI_Woolf2021!$E$9:$E$93,1,EXP(LN((1.1*(Fperm_SI_Woolf2021!$E$9:$E$93-AN$58)-63.1579*EXP(-0.19*Fperm_SI_Woolf2021!$E$9:$E$93)+63.1579*EXP(-0.19*AN$58))/(Fperm_SI_Woolf2021!$E$9:$E$93-AN$58))*(AN$58-Fperm_SI_Woolf2021!$E$9:$E$93)/10))) + Fperm_SI_Woolf2021!$H$9:$H$93*EXP(-Fperm_SI_Woolf2021!$K$9:$K$93*$C121*IF(AN$58=Fperm_SI_Woolf2021!$E$9:$E$93,1,EXP(LN((1.1*(Fperm_SI_Woolf2021!$E$9:$E$93-AN$58)-63.1579*EXP(-0.19*Fperm_SI_Woolf2021!$E$9:$E$93)+63.1579*EXP(-0.19*AN$58))/(Fperm_SI_Woolf2021!$E$9:$E$93-AN$58))*(AN$58-Fperm_SI_Woolf2021!$E$9:$E$93)/10))),Fperm_SI_Woolf2021!$D$9:$D$93)*AN$57+INTERCEPT(Fperm_SI_Woolf2021!$F$9:$F$93*EXP(-Fperm_SI_Woolf2021!$I$9:$I$93*$C121*IF(AN$58=Fperm_SI_Woolf2021!$E$9:$E$93,1,EXP(LN((1.1*(Fperm_SI_Woolf2021!$E$9:$E$93-AN$58)-63.1579*EXP(-0.19*Fperm_SI_Woolf2021!$E$9:$E$93)+63.1579*EXP(-0.19*AN$58))/(Fperm_SI_Woolf2021!$E$9:$E$93-AN$58))*(AN$58-Fperm_SI_Woolf2021!$E$9:$E$93)/10))) + Fperm_SI_Woolf2021!$G$9:$G$93*EXP(-Fperm_SI_Woolf2021!$J$9:$J$93*$C121*IF(AN$58=Fperm_SI_Woolf2021!$E$9:$E$93,1,EXP(LN((1.1*(Fperm_SI_Woolf2021!$E$9:$E$93-AN$58)-63.1579*EXP(-0.19*Fperm_SI_Woolf2021!$E$9:$E$93)+63.1579*EXP(-0.19*AN$58))/(Fperm_SI_Woolf2021!$E$9:$E$93-AN$58))*(AN$58-Fperm_SI_Woolf2021!$E$9:$E$93)/10))) + Fperm_SI_Woolf2021!$H$9:$H$93*EXP(-Fperm_SI_Woolf2021!$K$9:$K$93*$C121*IF(AN$58=Fperm_SI_Woolf2021!$E$9:$E$93,1,EXP(LN((1.1*(Fperm_SI_Woolf2021!$E$9:$E$93-AN$58)-63.1579*EXP(-0.19*Fperm_SI_Woolf2021!$E$9:$E$93)+63.1579*EXP(-0.19*AN$58))/(Fperm_SI_Woolf2021!$E$9:$E$93-AN$58))*(AN$58-Fperm_SI_Woolf2021!$E$9:$E$93)/10))),Fperm_SI_Woolf2021!$D$9:$D$93))</f>
        <v>0.33793613045533899</v>
      </c>
      <c r="AO121" s="51" cm="1">
        <f t="array" ref="AO121">MIN(1,SLOPE(Fperm_SI_Woolf2021!$F$9:$F$93*EXP(-Fperm_SI_Woolf2021!$I$9:$I$93*$C121*IF(AO$58=Fperm_SI_Woolf2021!$E$9:$E$93,1,EXP(LN((1.1*(Fperm_SI_Woolf2021!$E$9:$E$93-AO$58)-63.1579*EXP(-0.19*Fperm_SI_Woolf2021!$E$9:$E$93)+63.1579*EXP(-0.19*AO$58))/(Fperm_SI_Woolf2021!$E$9:$E$93-AO$58))*(AO$58-Fperm_SI_Woolf2021!$E$9:$E$93)/10))) + Fperm_SI_Woolf2021!$G$9:$G$93*EXP(-Fperm_SI_Woolf2021!$J$9:$J$93*$C121*IF(AO$58=Fperm_SI_Woolf2021!$E$9:$E$93,1,EXP(LN((1.1*(Fperm_SI_Woolf2021!$E$9:$E$93-AO$58)-63.1579*EXP(-0.19*Fperm_SI_Woolf2021!$E$9:$E$93)+63.1579*EXP(-0.19*AO$58))/(Fperm_SI_Woolf2021!$E$9:$E$93-AO$58))*(AO$58-Fperm_SI_Woolf2021!$E$9:$E$93)/10))) + Fperm_SI_Woolf2021!$H$9:$H$93*EXP(-Fperm_SI_Woolf2021!$K$9:$K$93*$C121*IF(AO$58=Fperm_SI_Woolf2021!$E$9:$E$93,1,EXP(LN((1.1*(Fperm_SI_Woolf2021!$E$9:$E$93-AO$58)-63.1579*EXP(-0.19*Fperm_SI_Woolf2021!$E$9:$E$93)+63.1579*EXP(-0.19*AO$58))/(Fperm_SI_Woolf2021!$E$9:$E$93-AO$58))*(AO$58-Fperm_SI_Woolf2021!$E$9:$E$93)/10))),Fperm_SI_Woolf2021!$D$9:$D$93)*AO$57+INTERCEPT(Fperm_SI_Woolf2021!$F$9:$F$93*EXP(-Fperm_SI_Woolf2021!$I$9:$I$93*$C121*IF(AO$58=Fperm_SI_Woolf2021!$E$9:$E$93,1,EXP(LN((1.1*(Fperm_SI_Woolf2021!$E$9:$E$93-AO$58)-63.1579*EXP(-0.19*Fperm_SI_Woolf2021!$E$9:$E$93)+63.1579*EXP(-0.19*AO$58))/(Fperm_SI_Woolf2021!$E$9:$E$93-AO$58))*(AO$58-Fperm_SI_Woolf2021!$E$9:$E$93)/10))) + Fperm_SI_Woolf2021!$G$9:$G$93*EXP(-Fperm_SI_Woolf2021!$J$9:$J$93*$C121*IF(AO$58=Fperm_SI_Woolf2021!$E$9:$E$93,1,EXP(LN((1.1*(Fperm_SI_Woolf2021!$E$9:$E$93-AO$58)-63.1579*EXP(-0.19*Fperm_SI_Woolf2021!$E$9:$E$93)+63.1579*EXP(-0.19*AO$58))/(Fperm_SI_Woolf2021!$E$9:$E$93-AO$58))*(AO$58-Fperm_SI_Woolf2021!$E$9:$E$93)/10))) + Fperm_SI_Woolf2021!$H$9:$H$93*EXP(-Fperm_SI_Woolf2021!$K$9:$K$93*$C121*IF(AO$58=Fperm_SI_Woolf2021!$E$9:$E$93,1,EXP(LN((1.1*(Fperm_SI_Woolf2021!$E$9:$E$93-AO$58)-63.1579*EXP(-0.19*Fperm_SI_Woolf2021!$E$9:$E$93)+63.1579*EXP(-0.19*AO$58))/(Fperm_SI_Woolf2021!$E$9:$E$93-AO$58))*(AO$58-Fperm_SI_Woolf2021!$E$9:$E$93)/10))),Fperm_SI_Woolf2021!$D$9:$D$93))</f>
        <v>0.31624924633466367</v>
      </c>
      <c r="AP121" s="51" cm="1">
        <f t="array" ref="AP121">MIN(1,SLOPE(Fperm_SI_Woolf2021!$F$9:$F$93*EXP(-Fperm_SI_Woolf2021!$I$9:$I$93*$C121*IF(AP$58=Fperm_SI_Woolf2021!$E$9:$E$93,1,EXP(LN((1.1*(Fperm_SI_Woolf2021!$E$9:$E$93-AP$58)-63.1579*EXP(-0.19*Fperm_SI_Woolf2021!$E$9:$E$93)+63.1579*EXP(-0.19*AP$58))/(Fperm_SI_Woolf2021!$E$9:$E$93-AP$58))*(AP$58-Fperm_SI_Woolf2021!$E$9:$E$93)/10))) + Fperm_SI_Woolf2021!$G$9:$G$93*EXP(-Fperm_SI_Woolf2021!$J$9:$J$93*$C121*IF(AP$58=Fperm_SI_Woolf2021!$E$9:$E$93,1,EXP(LN((1.1*(Fperm_SI_Woolf2021!$E$9:$E$93-AP$58)-63.1579*EXP(-0.19*Fperm_SI_Woolf2021!$E$9:$E$93)+63.1579*EXP(-0.19*AP$58))/(Fperm_SI_Woolf2021!$E$9:$E$93-AP$58))*(AP$58-Fperm_SI_Woolf2021!$E$9:$E$93)/10))) + Fperm_SI_Woolf2021!$H$9:$H$93*EXP(-Fperm_SI_Woolf2021!$K$9:$K$93*$C121*IF(AP$58=Fperm_SI_Woolf2021!$E$9:$E$93,1,EXP(LN((1.1*(Fperm_SI_Woolf2021!$E$9:$E$93-AP$58)-63.1579*EXP(-0.19*Fperm_SI_Woolf2021!$E$9:$E$93)+63.1579*EXP(-0.19*AP$58))/(Fperm_SI_Woolf2021!$E$9:$E$93-AP$58))*(AP$58-Fperm_SI_Woolf2021!$E$9:$E$93)/10))),Fperm_SI_Woolf2021!$D$9:$D$93)*AP$57+INTERCEPT(Fperm_SI_Woolf2021!$F$9:$F$93*EXP(-Fperm_SI_Woolf2021!$I$9:$I$93*$C121*IF(AP$58=Fperm_SI_Woolf2021!$E$9:$E$93,1,EXP(LN((1.1*(Fperm_SI_Woolf2021!$E$9:$E$93-AP$58)-63.1579*EXP(-0.19*Fperm_SI_Woolf2021!$E$9:$E$93)+63.1579*EXP(-0.19*AP$58))/(Fperm_SI_Woolf2021!$E$9:$E$93-AP$58))*(AP$58-Fperm_SI_Woolf2021!$E$9:$E$93)/10))) + Fperm_SI_Woolf2021!$G$9:$G$93*EXP(-Fperm_SI_Woolf2021!$J$9:$J$93*$C121*IF(AP$58=Fperm_SI_Woolf2021!$E$9:$E$93,1,EXP(LN((1.1*(Fperm_SI_Woolf2021!$E$9:$E$93-AP$58)-63.1579*EXP(-0.19*Fperm_SI_Woolf2021!$E$9:$E$93)+63.1579*EXP(-0.19*AP$58))/(Fperm_SI_Woolf2021!$E$9:$E$93-AP$58))*(AP$58-Fperm_SI_Woolf2021!$E$9:$E$93)/10))) + Fperm_SI_Woolf2021!$H$9:$H$93*EXP(-Fperm_SI_Woolf2021!$K$9:$K$93*$C121*IF(AP$58=Fperm_SI_Woolf2021!$E$9:$E$93,1,EXP(LN((1.1*(Fperm_SI_Woolf2021!$E$9:$E$93-AP$58)-63.1579*EXP(-0.19*Fperm_SI_Woolf2021!$E$9:$E$93)+63.1579*EXP(-0.19*AP$58))/(Fperm_SI_Woolf2021!$E$9:$E$93-AP$58))*(AP$58-Fperm_SI_Woolf2021!$E$9:$E$93)/10))),Fperm_SI_Woolf2021!$D$9:$D$93))</f>
        <v>0.29456236221398835</v>
      </c>
      <c r="AQ121" s="51" cm="1">
        <f t="array" ref="AQ121">MIN(1,SLOPE(Fperm_SI_Woolf2021!$F$9:$F$93*EXP(-Fperm_SI_Woolf2021!$I$9:$I$93*$C121*IF(AQ$58=Fperm_SI_Woolf2021!$E$9:$E$93,1,EXP(LN((1.1*(Fperm_SI_Woolf2021!$E$9:$E$93-AQ$58)-63.1579*EXP(-0.19*Fperm_SI_Woolf2021!$E$9:$E$93)+63.1579*EXP(-0.19*AQ$58))/(Fperm_SI_Woolf2021!$E$9:$E$93-AQ$58))*(AQ$58-Fperm_SI_Woolf2021!$E$9:$E$93)/10))) + Fperm_SI_Woolf2021!$G$9:$G$93*EXP(-Fperm_SI_Woolf2021!$J$9:$J$93*$C121*IF(AQ$58=Fperm_SI_Woolf2021!$E$9:$E$93,1,EXP(LN((1.1*(Fperm_SI_Woolf2021!$E$9:$E$93-AQ$58)-63.1579*EXP(-0.19*Fperm_SI_Woolf2021!$E$9:$E$93)+63.1579*EXP(-0.19*AQ$58))/(Fperm_SI_Woolf2021!$E$9:$E$93-AQ$58))*(AQ$58-Fperm_SI_Woolf2021!$E$9:$E$93)/10))) + Fperm_SI_Woolf2021!$H$9:$H$93*EXP(-Fperm_SI_Woolf2021!$K$9:$K$93*$C121*IF(AQ$58=Fperm_SI_Woolf2021!$E$9:$E$93,1,EXP(LN((1.1*(Fperm_SI_Woolf2021!$E$9:$E$93-AQ$58)-63.1579*EXP(-0.19*Fperm_SI_Woolf2021!$E$9:$E$93)+63.1579*EXP(-0.19*AQ$58))/(Fperm_SI_Woolf2021!$E$9:$E$93-AQ$58))*(AQ$58-Fperm_SI_Woolf2021!$E$9:$E$93)/10))),Fperm_SI_Woolf2021!$D$9:$D$93)*AQ$57+INTERCEPT(Fperm_SI_Woolf2021!$F$9:$F$93*EXP(-Fperm_SI_Woolf2021!$I$9:$I$93*$C121*IF(AQ$58=Fperm_SI_Woolf2021!$E$9:$E$93,1,EXP(LN((1.1*(Fperm_SI_Woolf2021!$E$9:$E$93-AQ$58)-63.1579*EXP(-0.19*Fperm_SI_Woolf2021!$E$9:$E$93)+63.1579*EXP(-0.19*AQ$58))/(Fperm_SI_Woolf2021!$E$9:$E$93-AQ$58))*(AQ$58-Fperm_SI_Woolf2021!$E$9:$E$93)/10))) + Fperm_SI_Woolf2021!$G$9:$G$93*EXP(-Fperm_SI_Woolf2021!$J$9:$J$93*$C121*IF(AQ$58=Fperm_SI_Woolf2021!$E$9:$E$93,1,EXP(LN((1.1*(Fperm_SI_Woolf2021!$E$9:$E$93-AQ$58)-63.1579*EXP(-0.19*Fperm_SI_Woolf2021!$E$9:$E$93)+63.1579*EXP(-0.19*AQ$58))/(Fperm_SI_Woolf2021!$E$9:$E$93-AQ$58))*(AQ$58-Fperm_SI_Woolf2021!$E$9:$E$93)/10))) + Fperm_SI_Woolf2021!$H$9:$H$93*EXP(-Fperm_SI_Woolf2021!$K$9:$K$93*$C121*IF(AQ$58=Fperm_SI_Woolf2021!$E$9:$E$93,1,EXP(LN((1.1*(Fperm_SI_Woolf2021!$E$9:$E$93-AQ$58)-63.1579*EXP(-0.19*Fperm_SI_Woolf2021!$E$9:$E$93)+63.1579*EXP(-0.19*AQ$58))/(Fperm_SI_Woolf2021!$E$9:$E$93-AQ$58))*(AQ$58-Fperm_SI_Woolf2021!$E$9:$E$93)/10))),Fperm_SI_Woolf2021!$D$9:$D$93))</f>
        <v>0.27287547809331303</v>
      </c>
      <c r="AR121" s="51" cm="1">
        <f t="array" ref="AR121">MIN(1,SLOPE(Fperm_SI_Woolf2021!$F$9:$F$93*EXP(-Fperm_SI_Woolf2021!$I$9:$I$93*$C121*IF(AR$58=Fperm_SI_Woolf2021!$E$9:$E$93,1,EXP(LN((1.1*(Fperm_SI_Woolf2021!$E$9:$E$93-AR$58)-63.1579*EXP(-0.19*Fperm_SI_Woolf2021!$E$9:$E$93)+63.1579*EXP(-0.19*AR$58))/(Fperm_SI_Woolf2021!$E$9:$E$93-AR$58))*(AR$58-Fperm_SI_Woolf2021!$E$9:$E$93)/10))) + Fperm_SI_Woolf2021!$G$9:$G$93*EXP(-Fperm_SI_Woolf2021!$J$9:$J$93*$C121*IF(AR$58=Fperm_SI_Woolf2021!$E$9:$E$93,1,EXP(LN((1.1*(Fperm_SI_Woolf2021!$E$9:$E$93-AR$58)-63.1579*EXP(-0.19*Fperm_SI_Woolf2021!$E$9:$E$93)+63.1579*EXP(-0.19*AR$58))/(Fperm_SI_Woolf2021!$E$9:$E$93-AR$58))*(AR$58-Fperm_SI_Woolf2021!$E$9:$E$93)/10))) + Fperm_SI_Woolf2021!$H$9:$H$93*EXP(-Fperm_SI_Woolf2021!$K$9:$K$93*$C121*IF(AR$58=Fperm_SI_Woolf2021!$E$9:$E$93,1,EXP(LN((1.1*(Fperm_SI_Woolf2021!$E$9:$E$93-AR$58)-63.1579*EXP(-0.19*Fperm_SI_Woolf2021!$E$9:$E$93)+63.1579*EXP(-0.19*AR$58))/(Fperm_SI_Woolf2021!$E$9:$E$93-AR$58))*(AR$58-Fperm_SI_Woolf2021!$E$9:$E$93)/10))),Fperm_SI_Woolf2021!$D$9:$D$93)*AR$57+INTERCEPT(Fperm_SI_Woolf2021!$F$9:$F$93*EXP(-Fperm_SI_Woolf2021!$I$9:$I$93*$C121*IF(AR$58=Fperm_SI_Woolf2021!$E$9:$E$93,1,EXP(LN((1.1*(Fperm_SI_Woolf2021!$E$9:$E$93-AR$58)-63.1579*EXP(-0.19*Fperm_SI_Woolf2021!$E$9:$E$93)+63.1579*EXP(-0.19*AR$58))/(Fperm_SI_Woolf2021!$E$9:$E$93-AR$58))*(AR$58-Fperm_SI_Woolf2021!$E$9:$E$93)/10))) + Fperm_SI_Woolf2021!$G$9:$G$93*EXP(-Fperm_SI_Woolf2021!$J$9:$J$93*$C121*IF(AR$58=Fperm_SI_Woolf2021!$E$9:$E$93,1,EXP(LN((1.1*(Fperm_SI_Woolf2021!$E$9:$E$93-AR$58)-63.1579*EXP(-0.19*Fperm_SI_Woolf2021!$E$9:$E$93)+63.1579*EXP(-0.19*AR$58))/(Fperm_SI_Woolf2021!$E$9:$E$93-AR$58))*(AR$58-Fperm_SI_Woolf2021!$E$9:$E$93)/10))) + Fperm_SI_Woolf2021!$H$9:$H$93*EXP(-Fperm_SI_Woolf2021!$K$9:$K$93*$C121*IF(AR$58=Fperm_SI_Woolf2021!$E$9:$E$93,1,EXP(LN((1.1*(Fperm_SI_Woolf2021!$E$9:$E$93-AR$58)-63.1579*EXP(-0.19*Fperm_SI_Woolf2021!$E$9:$E$93)+63.1579*EXP(-0.19*AR$58))/(Fperm_SI_Woolf2021!$E$9:$E$93-AR$58))*(AR$58-Fperm_SI_Woolf2021!$E$9:$E$93)/10))),Fperm_SI_Woolf2021!$D$9:$D$93))</f>
        <v>0.25118859397263771</v>
      </c>
      <c r="AS121" s="51" cm="1">
        <f t="array" ref="AS121">MIN(1,SLOPE(Fperm_SI_Woolf2021!$F$9:$F$93*EXP(-Fperm_SI_Woolf2021!$I$9:$I$93*$C121*IF(AS$58=Fperm_SI_Woolf2021!$E$9:$E$93,1,EXP(LN((1.1*(Fperm_SI_Woolf2021!$E$9:$E$93-AS$58)-63.1579*EXP(-0.19*Fperm_SI_Woolf2021!$E$9:$E$93)+63.1579*EXP(-0.19*AS$58))/(Fperm_SI_Woolf2021!$E$9:$E$93-AS$58))*(AS$58-Fperm_SI_Woolf2021!$E$9:$E$93)/10))) + Fperm_SI_Woolf2021!$G$9:$G$93*EXP(-Fperm_SI_Woolf2021!$J$9:$J$93*$C121*IF(AS$58=Fperm_SI_Woolf2021!$E$9:$E$93,1,EXP(LN((1.1*(Fperm_SI_Woolf2021!$E$9:$E$93-AS$58)-63.1579*EXP(-0.19*Fperm_SI_Woolf2021!$E$9:$E$93)+63.1579*EXP(-0.19*AS$58))/(Fperm_SI_Woolf2021!$E$9:$E$93-AS$58))*(AS$58-Fperm_SI_Woolf2021!$E$9:$E$93)/10))) + Fperm_SI_Woolf2021!$H$9:$H$93*EXP(-Fperm_SI_Woolf2021!$K$9:$K$93*$C121*IF(AS$58=Fperm_SI_Woolf2021!$E$9:$E$93,1,EXP(LN((1.1*(Fperm_SI_Woolf2021!$E$9:$E$93-AS$58)-63.1579*EXP(-0.19*Fperm_SI_Woolf2021!$E$9:$E$93)+63.1579*EXP(-0.19*AS$58))/(Fperm_SI_Woolf2021!$E$9:$E$93-AS$58))*(AS$58-Fperm_SI_Woolf2021!$E$9:$E$93)/10))),Fperm_SI_Woolf2021!$D$9:$D$93)*AS$57+INTERCEPT(Fperm_SI_Woolf2021!$F$9:$F$93*EXP(-Fperm_SI_Woolf2021!$I$9:$I$93*$C121*IF(AS$58=Fperm_SI_Woolf2021!$E$9:$E$93,1,EXP(LN((1.1*(Fperm_SI_Woolf2021!$E$9:$E$93-AS$58)-63.1579*EXP(-0.19*Fperm_SI_Woolf2021!$E$9:$E$93)+63.1579*EXP(-0.19*AS$58))/(Fperm_SI_Woolf2021!$E$9:$E$93-AS$58))*(AS$58-Fperm_SI_Woolf2021!$E$9:$E$93)/10))) + Fperm_SI_Woolf2021!$G$9:$G$93*EXP(-Fperm_SI_Woolf2021!$J$9:$J$93*$C121*IF(AS$58=Fperm_SI_Woolf2021!$E$9:$E$93,1,EXP(LN((1.1*(Fperm_SI_Woolf2021!$E$9:$E$93-AS$58)-63.1579*EXP(-0.19*Fperm_SI_Woolf2021!$E$9:$E$93)+63.1579*EXP(-0.19*AS$58))/(Fperm_SI_Woolf2021!$E$9:$E$93-AS$58))*(AS$58-Fperm_SI_Woolf2021!$E$9:$E$93)/10))) + Fperm_SI_Woolf2021!$H$9:$H$93*EXP(-Fperm_SI_Woolf2021!$K$9:$K$93*$C121*IF(AS$58=Fperm_SI_Woolf2021!$E$9:$E$93,1,EXP(LN((1.1*(Fperm_SI_Woolf2021!$E$9:$E$93-AS$58)-63.1579*EXP(-0.19*Fperm_SI_Woolf2021!$E$9:$E$93)+63.1579*EXP(-0.19*AS$58))/(Fperm_SI_Woolf2021!$E$9:$E$93-AS$58))*(AS$58-Fperm_SI_Woolf2021!$E$9:$E$93)/10))),Fperm_SI_Woolf2021!$D$9:$D$93))</f>
        <v>0.22950170985196244</v>
      </c>
      <c r="AT121" s="51" cm="1">
        <f t="array" ref="AT121">MIN(1,SLOPE(Fperm_SI_Woolf2021!$F$9:$F$93*EXP(-Fperm_SI_Woolf2021!$I$9:$I$93*$C121*IF(AT$58=Fperm_SI_Woolf2021!$E$9:$E$93,1,EXP(LN((1.1*(Fperm_SI_Woolf2021!$E$9:$E$93-AT$58)-63.1579*EXP(-0.19*Fperm_SI_Woolf2021!$E$9:$E$93)+63.1579*EXP(-0.19*AT$58))/(Fperm_SI_Woolf2021!$E$9:$E$93-AT$58))*(AT$58-Fperm_SI_Woolf2021!$E$9:$E$93)/10))) + Fperm_SI_Woolf2021!$G$9:$G$93*EXP(-Fperm_SI_Woolf2021!$J$9:$J$93*$C121*IF(AT$58=Fperm_SI_Woolf2021!$E$9:$E$93,1,EXP(LN((1.1*(Fperm_SI_Woolf2021!$E$9:$E$93-AT$58)-63.1579*EXP(-0.19*Fperm_SI_Woolf2021!$E$9:$E$93)+63.1579*EXP(-0.19*AT$58))/(Fperm_SI_Woolf2021!$E$9:$E$93-AT$58))*(AT$58-Fperm_SI_Woolf2021!$E$9:$E$93)/10))) + Fperm_SI_Woolf2021!$H$9:$H$93*EXP(-Fperm_SI_Woolf2021!$K$9:$K$93*$C121*IF(AT$58=Fperm_SI_Woolf2021!$E$9:$E$93,1,EXP(LN((1.1*(Fperm_SI_Woolf2021!$E$9:$E$93-AT$58)-63.1579*EXP(-0.19*Fperm_SI_Woolf2021!$E$9:$E$93)+63.1579*EXP(-0.19*AT$58))/(Fperm_SI_Woolf2021!$E$9:$E$93-AT$58))*(AT$58-Fperm_SI_Woolf2021!$E$9:$E$93)/10))),Fperm_SI_Woolf2021!$D$9:$D$93)*AT$57+INTERCEPT(Fperm_SI_Woolf2021!$F$9:$F$93*EXP(-Fperm_SI_Woolf2021!$I$9:$I$93*$C121*IF(AT$58=Fperm_SI_Woolf2021!$E$9:$E$93,1,EXP(LN((1.1*(Fperm_SI_Woolf2021!$E$9:$E$93-AT$58)-63.1579*EXP(-0.19*Fperm_SI_Woolf2021!$E$9:$E$93)+63.1579*EXP(-0.19*AT$58))/(Fperm_SI_Woolf2021!$E$9:$E$93-AT$58))*(AT$58-Fperm_SI_Woolf2021!$E$9:$E$93)/10))) + Fperm_SI_Woolf2021!$G$9:$G$93*EXP(-Fperm_SI_Woolf2021!$J$9:$J$93*$C121*IF(AT$58=Fperm_SI_Woolf2021!$E$9:$E$93,1,EXP(LN((1.1*(Fperm_SI_Woolf2021!$E$9:$E$93-AT$58)-63.1579*EXP(-0.19*Fperm_SI_Woolf2021!$E$9:$E$93)+63.1579*EXP(-0.19*AT$58))/(Fperm_SI_Woolf2021!$E$9:$E$93-AT$58))*(AT$58-Fperm_SI_Woolf2021!$E$9:$E$93)/10))) + Fperm_SI_Woolf2021!$H$9:$H$93*EXP(-Fperm_SI_Woolf2021!$K$9:$K$93*$C121*IF(AT$58=Fperm_SI_Woolf2021!$E$9:$E$93,1,EXP(LN((1.1*(Fperm_SI_Woolf2021!$E$9:$E$93-AT$58)-63.1579*EXP(-0.19*Fperm_SI_Woolf2021!$E$9:$E$93)+63.1579*EXP(-0.19*AT$58))/(Fperm_SI_Woolf2021!$E$9:$E$93-AT$58))*(AT$58-Fperm_SI_Woolf2021!$E$9:$E$93)/10))),Fperm_SI_Woolf2021!$D$9:$D$93))</f>
        <v>0.20781482573128707</v>
      </c>
      <c r="AU121" s="51" cm="1">
        <f t="array" ref="AU121">MIN(1,SLOPE(Fperm_SI_Woolf2021!$F$9:$F$93*EXP(-Fperm_SI_Woolf2021!$I$9:$I$93*$C121*IF(AU$58=Fperm_SI_Woolf2021!$E$9:$E$93,1,EXP(LN((1.1*(Fperm_SI_Woolf2021!$E$9:$E$93-AU$58)-63.1579*EXP(-0.19*Fperm_SI_Woolf2021!$E$9:$E$93)+63.1579*EXP(-0.19*AU$58))/(Fperm_SI_Woolf2021!$E$9:$E$93-AU$58))*(AU$58-Fperm_SI_Woolf2021!$E$9:$E$93)/10))) + Fperm_SI_Woolf2021!$G$9:$G$93*EXP(-Fperm_SI_Woolf2021!$J$9:$J$93*$C121*IF(AU$58=Fperm_SI_Woolf2021!$E$9:$E$93,1,EXP(LN((1.1*(Fperm_SI_Woolf2021!$E$9:$E$93-AU$58)-63.1579*EXP(-0.19*Fperm_SI_Woolf2021!$E$9:$E$93)+63.1579*EXP(-0.19*AU$58))/(Fperm_SI_Woolf2021!$E$9:$E$93-AU$58))*(AU$58-Fperm_SI_Woolf2021!$E$9:$E$93)/10))) + Fperm_SI_Woolf2021!$H$9:$H$93*EXP(-Fperm_SI_Woolf2021!$K$9:$K$93*$C121*IF(AU$58=Fperm_SI_Woolf2021!$E$9:$E$93,1,EXP(LN((1.1*(Fperm_SI_Woolf2021!$E$9:$E$93-AU$58)-63.1579*EXP(-0.19*Fperm_SI_Woolf2021!$E$9:$E$93)+63.1579*EXP(-0.19*AU$58))/(Fperm_SI_Woolf2021!$E$9:$E$93-AU$58))*(AU$58-Fperm_SI_Woolf2021!$E$9:$E$93)/10))),Fperm_SI_Woolf2021!$D$9:$D$93)*AU$57+INTERCEPT(Fperm_SI_Woolf2021!$F$9:$F$93*EXP(-Fperm_SI_Woolf2021!$I$9:$I$93*$C121*IF(AU$58=Fperm_SI_Woolf2021!$E$9:$E$93,1,EXP(LN((1.1*(Fperm_SI_Woolf2021!$E$9:$E$93-AU$58)-63.1579*EXP(-0.19*Fperm_SI_Woolf2021!$E$9:$E$93)+63.1579*EXP(-0.19*AU$58))/(Fperm_SI_Woolf2021!$E$9:$E$93-AU$58))*(AU$58-Fperm_SI_Woolf2021!$E$9:$E$93)/10))) + Fperm_SI_Woolf2021!$G$9:$G$93*EXP(-Fperm_SI_Woolf2021!$J$9:$J$93*$C121*IF(AU$58=Fperm_SI_Woolf2021!$E$9:$E$93,1,EXP(LN((1.1*(Fperm_SI_Woolf2021!$E$9:$E$93-AU$58)-63.1579*EXP(-0.19*Fperm_SI_Woolf2021!$E$9:$E$93)+63.1579*EXP(-0.19*AU$58))/(Fperm_SI_Woolf2021!$E$9:$E$93-AU$58))*(AU$58-Fperm_SI_Woolf2021!$E$9:$E$93)/10))) + Fperm_SI_Woolf2021!$H$9:$H$93*EXP(-Fperm_SI_Woolf2021!$K$9:$K$93*$C121*IF(AU$58=Fperm_SI_Woolf2021!$E$9:$E$93,1,EXP(LN((1.1*(Fperm_SI_Woolf2021!$E$9:$E$93-AU$58)-63.1579*EXP(-0.19*Fperm_SI_Woolf2021!$E$9:$E$93)+63.1579*EXP(-0.19*AU$58))/(Fperm_SI_Woolf2021!$E$9:$E$93-AU$58))*(AU$58-Fperm_SI_Woolf2021!$E$9:$E$93)/10))),Fperm_SI_Woolf2021!$D$9:$D$93))</f>
        <v>0.18612794161061175</v>
      </c>
      <c r="AV121" s="51" cm="1">
        <f t="array" ref="AV121">MIN(1,SLOPE(Fperm_SI_Woolf2021!$F$9:$F$93*EXP(-Fperm_SI_Woolf2021!$I$9:$I$93*$C121*IF(AV$58=Fperm_SI_Woolf2021!$E$9:$E$93,1,EXP(LN((1.1*(Fperm_SI_Woolf2021!$E$9:$E$93-AV$58)-63.1579*EXP(-0.19*Fperm_SI_Woolf2021!$E$9:$E$93)+63.1579*EXP(-0.19*AV$58))/(Fperm_SI_Woolf2021!$E$9:$E$93-AV$58))*(AV$58-Fperm_SI_Woolf2021!$E$9:$E$93)/10))) + Fperm_SI_Woolf2021!$G$9:$G$93*EXP(-Fperm_SI_Woolf2021!$J$9:$J$93*$C121*IF(AV$58=Fperm_SI_Woolf2021!$E$9:$E$93,1,EXP(LN((1.1*(Fperm_SI_Woolf2021!$E$9:$E$93-AV$58)-63.1579*EXP(-0.19*Fperm_SI_Woolf2021!$E$9:$E$93)+63.1579*EXP(-0.19*AV$58))/(Fperm_SI_Woolf2021!$E$9:$E$93-AV$58))*(AV$58-Fperm_SI_Woolf2021!$E$9:$E$93)/10))) + Fperm_SI_Woolf2021!$H$9:$H$93*EXP(-Fperm_SI_Woolf2021!$K$9:$K$93*$C121*IF(AV$58=Fperm_SI_Woolf2021!$E$9:$E$93,1,EXP(LN((1.1*(Fperm_SI_Woolf2021!$E$9:$E$93-AV$58)-63.1579*EXP(-0.19*Fperm_SI_Woolf2021!$E$9:$E$93)+63.1579*EXP(-0.19*AV$58))/(Fperm_SI_Woolf2021!$E$9:$E$93-AV$58))*(AV$58-Fperm_SI_Woolf2021!$E$9:$E$93)/10))),Fperm_SI_Woolf2021!$D$9:$D$93)*AV$57+INTERCEPT(Fperm_SI_Woolf2021!$F$9:$F$93*EXP(-Fperm_SI_Woolf2021!$I$9:$I$93*$C121*IF(AV$58=Fperm_SI_Woolf2021!$E$9:$E$93,1,EXP(LN((1.1*(Fperm_SI_Woolf2021!$E$9:$E$93-AV$58)-63.1579*EXP(-0.19*Fperm_SI_Woolf2021!$E$9:$E$93)+63.1579*EXP(-0.19*AV$58))/(Fperm_SI_Woolf2021!$E$9:$E$93-AV$58))*(AV$58-Fperm_SI_Woolf2021!$E$9:$E$93)/10))) + Fperm_SI_Woolf2021!$G$9:$G$93*EXP(-Fperm_SI_Woolf2021!$J$9:$J$93*$C121*IF(AV$58=Fperm_SI_Woolf2021!$E$9:$E$93,1,EXP(LN((1.1*(Fperm_SI_Woolf2021!$E$9:$E$93-AV$58)-63.1579*EXP(-0.19*Fperm_SI_Woolf2021!$E$9:$E$93)+63.1579*EXP(-0.19*AV$58))/(Fperm_SI_Woolf2021!$E$9:$E$93-AV$58))*(AV$58-Fperm_SI_Woolf2021!$E$9:$E$93)/10))) + Fperm_SI_Woolf2021!$H$9:$H$93*EXP(-Fperm_SI_Woolf2021!$K$9:$K$93*$C121*IF(AV$58=Fperm_SI_Woolf2021!$E$9:$E$93,1,EXP(LN((1.1*(Fperm_SI_Woolf2021!$E$9:$E$93-AV$58)-63.1579*EXP(-0.19*Fperm_SI_Woolf2021!$E$9:$E$93)+63.1579*EXP(-0.19*AV$58))/(Fperm_SI_Woolf2021!$E$9:$E$93-AV$58))*(AV$58-Fperm_SI_Woolf2021!$E$9:$E$93)/10))),Fperm_SI_Woolf2021!$D$9:$D$93))</f>
        <v>0.16444105748993643</v>
      </c>
      <c r="AW121" s="51" cm="1">
        <f t="array" ref="AW121">MIN(1,SLOPE(Fperm_SI_Woolf2021!$F$9:$F$93*EXP(-Fperm_SI_Woolf2021!$I$9:$I$93*$C121*IF(AW$58=Fperm_SI_Woolf2021!$E$9:$E$93,1,EXP(LN((1.1*(Fperm_SI_Woolf2021!$E$9:$E$93-AW$58)-63.1579*EXP(-0.19*Fperm_SI_Woolf2021!$E$9:$E$93)+63.1579*EXP(-0.19*AW$58))/(Fperm_SI_Woolf2021!$E$9:$E$93-AW$58))*(AW$58-Fperm_SI_Woolf2021!$E$9:$E$93)/10))) + Fperm_SI_Woolf2021!$G$9:$G$93*EXP(-Fperm_SI_Woolf2021!$J$9:$J$93*$C121*IF(AW$58=Fperm_SI_Woolf2021!$E$9:$E$93,1,EXP(LN((1.1*(Fperm_SI_Woolf2021!$E$9:$E$93-AW$58)-63.1579*EXP(-0.19*Fperm_SI_Woolf2021!$E$9:$E$93)+63.1579*EXP(-0.19*AW$58))/(Fperm_SI_Woolf2021!$E$9:$E$93-AW$58))*(AW$58-Fperm_SI_Woolf2021!$E$9:$E$93)/10))) + Fperm_SI_Woolf2021!$H$9:$H$93*EXP(-Fperm_SI_Woolf2021!$K$9:$K$93*$C121*IF(AW$58=Fperm_SI_Woolf2021!$E$9:$E$93,1,EXP(LN((1.1*(Fperm_SI_Woolf2021!$E$9:$E$93-AW$58)-63.1579*EXP(-0.19*Fperm_SI_Woolf2021!$E$9:$E$93)+63.1579*EXP(-0.19*AW$58))/(Fperm_SI_Woolf2021!$E$9:$E$93-AW$58))*(AW$58-Fperm_SI_Woolf2021!$E$9:$E$93)/10))),Fperm_SI_Woolf2021!$D$9:$D$93)*AW$57+INTERCEPT(Fperm_SI_Woolf2021!$F$9:$F$93*EXP(-Fperm_SI_Woolf2021!$I$9:$I$93*$C121*IF(AW$58=Fperm_SI_Woolf2021!$E$9:$E$93,1,EXP(LN((1.1*(Fperm_SI_Woolf2021!$E$9:$E$93-AW$58)-63.1579*EXP(-0.19*Fperm_SI_Woolf2021!$E$9:$E$93)+63.1579*EXP(-0.19*AW$58))/(Fperm_SI_Woolf2021!$E$9:$E$93-AW$58))*(AW$58-Fperm_SI_Woolf2021!$E$9:$E$93)/10))) + Fperm_SI_Woolf2021!$G$9:$G$93*EXP(-Fperm_SI_Woolf2021!$J$9:$J$93*$C121*IF(AW$58=Fperm_SI_Woolf2021!$E$9:$E$93,1,EXP(LN((1.1*(Fperm_SI_Woolf2021!$E$9:$E$93-AW$58)-63.1579*EXP(-0.19*Fperm_SI_Woolf2021!$E$9:$E$93)+63.1579*EXP(-0.19*AW$58))/(Fperm_SI_Woolf2021!$E$9:$E$93-AW$58))*(AW$58-Fperm_SI_Woolf2021!$E$9:$E$93)/10))) + Fperm_SI_Woolf2021!$H$9:$H$93*EXP(-Fperm_SI_Woolf2021!$K$9:$K$93*$C121*IF(AW$58=Fperm_SI_Woolf2021!$E$9:$E$93,1,EXP(LN((1.1*(Fperm_SI_Woolf2021!$E$9:$E$93-AW$58)-63.1579*EXP(-0.19*Fperm_SI_Woolf2021!$E$9:$E$93)+63.1579*EXP(-0.19*AW$58))/(Fperm_SI_Woolf2021!$E$9:$E$93-AW$58))*(AW$58-Fperm_SI_Woolf2021!$E$9:$E$93)/10))),Fperm_SI_Woolf2021!$D$9:$D$93))</f>
        <v>0.38319950065673031</v>
      </c>
      <c r="AX121" s="51" cm="1">
        <f t="array" ref="AX121">MIN(1,SLOPE(Fperm_SI_Woolf2021!$F$9:$F$93*EXP(-Fperm_SI_Woolf2021!$I$9:$I$93*$C121*IF(AX$58=Fperm_SI_Woolf2021!$E$9:$E$93,1,EXP(LN((1.1*(Fperm_SI_Woolf2021!$E$9:$E$93-AX$58)-63.1579*EXP(-0.19*Fperm_SI_Woolf2021!$E$9:$E$93)+63.1579*EXP(-0.19*AX$58))/(Fperm_SI_Woolf2021!$E$9:$E$93-AX$58))*(AX$58-Fperm_SI_Woolf2021!$E$9:$E$93)/10))) + Fperm_SI_Woolf2021!$G$9:$G$93*EXP(-Fperm_SI_Woolf2021!$J$9:$J$93*$C121*IF(AX$58=Fperm_SI_Woolf2021!$E$9:$E$93,1,EXP(LN((1.1*(Fperm_SI_Woolf2021!$E$9:$E$93-AX$58)-63.1579*EXP(-0.19*Fperm_SI_Woolf2021!$E$9:$E$93)+63.1579*EXP(-0.19*AX$58))/(Fperm_SI_Woolf2021!$E$9:$E$93-AX$58))*(AX$58-Fperm_SI_Woolf2021!$E$9:$E$93)/10))) + Fperm_SI_Woolf2021!$H$9:$H$93*EXP(-Fperm_SI_Woolf2021!$K$9:$K$93*$C121*IF(AX$58=Fperm_SI_Woolf2021!$E$9:$E$93,1,EXP(LN((1.1*(Fperm_SI_Woolf2021!$E$9:$E$93-AX$58)-63.1579*EXP(-0.19*Fperm_SI_Woolf2021!$E$9:$E$93)+63.1579*EXP(-0.19*AX$58))/(Fperm_SI_Woolf2021!$E$9:$E$93-AX$58))*(AX$58-Fperm_SI_Woolf2021!$E$9:$E$93)/10))),Fperm_SI_Woolf2021!$D$9:$D$93)*AX$57+INTERCEPT(Fperm_SI_Woolf2021!$F$9:$F$93*EXP(-Fperm_SI_Woolf2021!$I$9:$I$93*$C121*IF(AX$58=Fperm_SI_Woolf2021!$E$9:$E$93,1,EXP(LN((1.1*(Fperm_SI_Woolf2021!$E$9:$E$93-AX$58)-63.1579*EXP(-0.19*Fperm_SI_Woolf2021!$E$9:$E$93)+63.1579*EXP(-0.19*AX$58))/(Fperm_SI_Woolf2021!$E$9:$E$93-AX$58))*(AX$58-Fperm_SI_Woolf2021!$E$9:$E$93)/10))) + Fperm_SI_Woolf2021!$G$9:$G$93*EXP(-Fperm_SI_Woolf2021!$J$9:$J$93*$C121*IF(AX$58=Fperm_SI_Woolf2021!$E$9:$E$93,1,EXP(LN((1.1*(Fperm_SI_Woolf2021!$E$9:$E$93-AX$58)-63.1579*EXP(-0.19*Fperm_SI_Woolf2021!$E$9:$E$93)+63.1579*EXP(-0.19*AX$58))/(Fperm_SI_Woolf2021!$E$9:$E$93-AX$58))*(AX$58-Fperm_SI_Woolf2021!$E$9:$E$93)/10))) + Fperm_SI_Woolf2021!$H$9:$H$93*EXP(-Fperm_SI_Woolf2021!$K$9:$K$93*$C121*IF(AX$58=Fperm_SI_Woolf2021!$E$9:$E$93,1,EXP(LN((1.1*(Fperm_SI_Woolf2021!$E$9:$E$93-AX$58)-63.1579*EXP(-0.19*Fperm_SI_Woolf2021!$E$9:$E$93)+63.1579*EXP(-0.19*AX$58))/(Fperm_SI_Woolf2021!$E$9:$E$93-AX$58))*(AX$58-Fperm_SI_Woolf2021!$E$9:$E$93)/10))),Fperm_SI_Woolf2021!$D$9:$D$93))</f>
        <v>0.36512351093452172</v>
      </c>
      <c r="AY121" s="51" cm="1">
        <f t="array" ref="AY121">MIN(1,SLOPE(Fperm_SI_Woolf2021!$F$9:$F$93*EXP(-Fperm_SI_Woolf2021!$I$9:$I$93*$C121*IF(AY$58=Fperm_SI_Woolf2021!$E$9:$E$93,1,EXP(LN((1.1*(Fperm_SI_Woolf2021!$E$9:$E$93-AY$58)-63.1579*EXP(-0.19*Fperm_SI_Woolf2021!$E$9:$E$93)+63.1579*EXP(-0.19*AY$58))/(Fperm_SI_Woolf2021!$E$9:$E$93-AY$58))*(AY$58-Fperm_SI_Woolf2021!$E$9:$E$93)/10))) + Fperm_SI_Woolf2021!$G$9:$G$93*EXP(-Fperm_SI_Woolf2021!$J$9:$J$93*$C121*IF(AY$58=Fperm_SI_Woolf2021!$E$9:$E$93,1,EXP(LN((1.1*(Fperm_SI_Woolf2021!$E$9:$E$93-AY$58)-63.1579*EXP(-0.19*Fperm_SI_Woolf2021!$E$9:$E$93)+63.1579*EXP(-0.19*AY$58))/(Fperm_SI_Woolf2021!$E$9:$E$93-AY$58))*(AY$58-Fperm_SI_Woolf2021!$E$9:$E$93)/10))) + Fperm_SI_Woolf2021!$H$9:$H$93*EXP(-Fperm_SI_Woolf2021!$K$9:$K$93*$C121*IF(AY$58=Fperm_SI_Woolf2021!$E$9:$E$93,1,EXP(LN((1.1*(Fperm_SI_Woolf2021!$E$9:$E$93-AY$58)-63.1579*EXP(-0.19*Fperm_SI_Woolf2021!$E$9:$E$93)+63.1579*EXP(-0.19*AY$58))/(Fperm_SI_Woolf2021!$E$9:$E$93-AY$58))*(AY$58-Fperm_SI_Woolf2021!$E$9:$E$93)/10))),Fperm_SI_Woolf2021!$D$9:$D$93)*AY$57+INTERCEPT(Fperm_SI_Woolf2021!$F$9:$F$93*EXP(-Fperm_SI_Woolf2021!$I$9:$I$93*$C121*IF(AY$58=Fperm_SI_Woolf2021!$E$9:$E$93,1,EXP(LN((1.1*(Fperm_SI_Woolf2021!$E$9:$E$93-AY$58)-63.1579*EXP(-0.19*Fperm_SI_Woolf2021!$E$9:$E$93)+63.1579*EXP(-0.19*AY$58))/(Fperm_SI_Woolf2021!$E$9:$E$93-AY$58))*(AY$58-Fperm_SI_Woolf2021!$E$9:$E$93)/10))) + Fperm_SI_Woolf2021!$G$9:$G$93*EXP(-Fperm_SI_Woolf2021!$J$9:$J$93*$C121*IF(AY$58=Fperm_SI_Woolf2021!$E$9:$E$93,1,EXP(LN((1.1*(Fperm_SI_Woolf2021!$E$9:$E$93-AY$58)-63.1579*EXP(-0.19*Fperm_SI_Woolf2021!$E$9:$E$93)+63.1579*EXP(-0.19*AY$58))/(Fperm_SI_Woolf2021!$E$9:$E$93-AY$58))*(AY$58-Fperm_SI_Woolf2021!$E$9:$E$93)/10))) + Fperm_SI_Woolf2021!$H$9:$H$93*EXP(-Fperm_SI_Woolf2021!$K$9:$K$93*$C121*IF(AY$58=Fperm_SI_Woolf2021!$E$9:$E$93,1,EXP(LN((1.1*(Fperm_SI_Woolf2021!$E$9:$E$93-AY$58)-63.1579*EXP(-0.19*Fperm_SI_Woolf2021!$E$9:$E$93)+63.1579*EXP(-0.19*AY$58))/(Fperm_SI_Woolf2021!$E$9:$E$93-AY$58))*(AY$58-Fperm_SI_Woolf2021!$E$9:$E$93)/10))),Fperm_SI_Woolf2021!$D$9:$D$93))</f>
        <v>0.34704752121231308</v>
      </c>
      <c r="AZ121" s="51" cm="1">
        <f t="array" ref="AZ121">MIN(1,SLOPE(Fperm_SI_Woolf2021!$F$9:$F$93*EXP(-Fperm_SI_Woolf2021!$I$9:$I$93*$C121*IF(AZ$58=Fperm_SI_Woolf2021!$E$9:$E$93,1,EXP(LN((1.1*(Fperm_SI_Woolf2021!$E$9:$E$93-AZ$58)-63.1579*EXP(-0.19*Fperm_SI_Woolf2021!$E$9:$E$93)+63.1579*EXP(-0.19*AZ$58))/(Fperm_SI_Woolf2021!$E$9:$E$93-AZ$58))*(AZ$58-Fperm_SI_Woolf2021!$E$9:$E$93)/10))) + Fperm_SI_Woolf2021!$G$9:$G$93*EXP(-Fperm_SI_Woolf2021!$J$9:$J$93*$C121*IF(AZ$58=Fperm_SI_Woolf2021!$E$9:$E$93,1,EXP(LN((1.1*(Fperm_SI_Woolf2021!$E$9:$E$93-AZ$58)-63.1579*EXP(-0.19*Fperm_SI_Woolf2021!$E$9:$E$93)+63.1579*EXP(-0.19*AZ$58))/(Fperm_SI_Woolf2021!$E$9:$E$93-AZ$58))*(AZ$58-Fperm_SI_Woolf2021!$E$9:$E$93)/10))) + Fperm_SI_Woolf2021!$H$9:$H$93*EXP(-Fperm_SI_Woolf2021!$K$9:$K$93*$C121*IF(AZ$58=Fperm_SI_Woolf2021!$E$9:$E$93,1,EXP(LN((1.1*(Fperm_SI_Woolf2021!$E$9:$E$93-AZ$58)-63.1579*EXP(-0.19*Fperm_SI_Woolf2021!$E$9:$E$93)+63.1579*EXP(-0.19*AZ$58))/(Fperm_SI_Woolf2021!$E$9:$E$93-AZ$58))*(AZ$58-Fperm_SI_Woolf2021!$E$9:$E$93)/10))),Fperm_SI_Woolf2021!$D$9:$D$93)*AZ$57+INTERCEPT(Fperm_SI_Woolf2021!$F$9:$F$93*EXP(-Fperm_SI_Woolf2021!$I$9:$I$93*$C121*IF(AZ$58=Fperm_SI_Woolf2021!$E$9:$E$93,1,EXP(LN((1.1*(Fperm_SI_Woolf2021!$E$9:$E$93-AZ$58)-63.1579*EXP(-0.19*Fperm_SI_Woolf2021!$E$9:$E$93)+63.1579*EXP(-0.19*AZ$58))/(Fperm_SI_Woolf2021!$E$9:$E$93-AZ$58))*(AZ$58-Fperm_SI_Woolf2021!$E$9:$E$93)/10))) + Fperm_SI_Woolf2021!$G$9:$G$93*EXP(-Fperm_SI_Woolf2021!$J$9:$J$93*$C121*IF(AZ$58=Fperm_SI_Woolf2021!$E$9:$E$93,1,EXP(LN((1.1*(Fperm_SI_Woolf2021!$E$9:$E$93-AZ$58)-63.1579*EXP(-0.19*Fperm_SI_Woolf2021!$E$9:$E$93)+63.1579*EXP(-0.19*AZ$58))/(Fperm_SI_Woolf2021!$E$9:$E$93-AZ$58))*(AZ$58-Fperm_SI_Woolf2021!$E$9:$E$93)/10))) + Fperm_SI_Woolf2021!$H$9:$H$93*EXP(-Fperm_SI_Woolf2021!$K$9:$K$93*$C121*IF(AZ$58=Fperm_SI_Woolf2021!$E$9:$E$93,1,EXP(LN((1.1*(Fperm_SI_Woolf2021!$E$9:$E$93-AZ$58)-63.1579*EXP(-0.19*Fperm_SI_Woolf2021!$E$9:$E$93)+63.1579*EXP(-0.19*AZ$58))/(Fperm_SI_Woolf2021!$E$9:$E$93-AZ$58))*(AZ$58-Fperm_SI_Woolf2021!$E$9:$E$93)/10))),Fperm_SI_Woolf2021!$D$9:$D$93))</f>
        <v>0.32897153149010444</v>
      </c>
      <c r="BA121" s="51" cm="1">
        <f t="array" ref="BA121">MIN(1,SLOPE(Fperm_SI_Woolf2021!$F$9:$F$93*EXP(-Fperm_SI_Woolf2021!$I$9:$I$93*$C121*IF(BA$58=Fperm_SI_Woolf2021!$E$9:$E$93,1,EXP(LN((1.1*(Fperm_SI_Woolf2021!$E$9:$E$93-BA$58)-63.1579*EXP(-0.19*Fperm_SI_Woolf2021!$E$9:$E$93)+63.1579*EXP(-0.19*BA$58))/(Fperm_SI_Woolf2021!$E$9:$E$93-BA$58))*(BA$58-Fperm_SI_Woolf2021!$E$9:$E$93)/10))) + Fperm_SI_Woolf2021!$G$9:$G$93*EXP(-Fperm_SI_Woolf2021!$J$9:$J$93*$C121*IF(BA$58=Fperm_SI_Woolf2021!$E$9:$E$93,1,EXP(LN((1.1*(Fperm_SI_Woolf2021!$E$9:$E$93-BA$58)-63.1579*EXP(-0.19*Fperm_SI_Woolf2021!$E$9:$E$93)+63.1579*EXP(-0.19*BA$58))/(Fperm_SI_Woolf2021!$E$9:$E$93-BA$58))*(BA$58-Fperm_SI_Woolf2021!$E$9:$E$93)/10))) + Fperm_SI_Woolf2021!$H$9:$H$93*EXP(-Fperm_SI_Woolf2021!$K$9:$K$93*$C121*IF(BA$58=Fperm_SI_Woolf2021!$E$9:$E$93,1,EXP(LN((1.1*(Fperm_SI_Woolf2021!$E$9:$E$93-BA$58)-63.1579*EXP(-0.19*Fperm_SI_Woolf2021!$E$9:$E$93)+63.1579*EXP(-0.19*BA$58))/(Fperm_SI_Woolf2021!$E$9:$E$93-BA$58))*(BA$58-Fperm_SI_Woolf2021!$E$9:$E$93)/10))),Fperm_SI_Woolf2021!$D$9:$D$93)*BA$57+INTERCEPT(Fperm_SI_Woolf2021!$F$9:$F$93*EXP(-Fperm_SI_Woolf2021!$I$9:$I$93*$C121*IF(BA$58=Fperm_SI_Woolf2021!$E$9:$E$93,1,EXP(LN((1.1*(Fperm_SI_Woolf2021!$E$9:$E$93-BA$58)-63.1579*EXP(-0.19*Fperm_SI_Woolf2021!$E$9:$E$93)+63.1579*EXP(-0.19*BA$58))/(Fperm_SI_Woolf2021!$E$9:$E$93-BA$58))*(BA$58-Fperm_SI_Woolf2021!$E$9:$E$93)/10))) + Fperm_SI_Woolf2021!$G$9:$G$93*EXP(-Fperm_SI_Woolf2021!$J$9:$J$93*$C121*IF(BA$58=Fperm_SI_Woolf2021!$E$9:$E$93,1,EXP(LN((1.1*(Fperm_SI_Woolf2021!$E$9:$E$93-BA$58)-63.1579*EXP(-0.19*Fperm_SI_Woolf2021!$E$9:$E$93)+63.1579*EXP(-0.19*BA$58))/(Fperm_SI_Woolf2021!$E$9:$E$93-BA$58))*(BA$58-Fperm_SI_Woolf2021!$E$9:$E$93)/10))) + Fperm_SI_Woolf2021!$H$9:$H$93*EXP(-Fperm_SI_Woolf2021!$K$9:$K$93*$C121*IF(BA$58=Fperm_SI_Woolf2021!$E$9:$E$93,1,EXP(LN((1.1*(Fperm_SI_Woolf2021!$E$9:$E$93-BA$58)-63.1579*EXP(-0.19*Fperm_SI_Woolf2021!$E$9:$E$93)+63.1579*EXP(-0.19*BA$58))/(Fperm_SI_Woolf2021!$E$9:$E$93-BA$58))*(BA$58-Fperm_SI_Woolf2021!$E$9:$E$93)/10))),Fperm_SI_Woolf2021!$D$9:$D$93))</f>
        <v>0.31089554176789586</v>
      </c>
      <c r="BB121" s="51" cm="1">
        <f t="array" ref="BB121">MIN(1,SLOPE(Fperm_SI_Woolf2021!$F$9:$F$93*EXP(-Fperm_SI_Woolf2021!$I$9:$I$93*$C121*IF(BB$58=Fperm_SI_Woolf2021!$E$9:$E$93,1,EXP(LN((1.1*(Fperm_SI_Woolf2021!$E$9:$E$93-BB$58)-63.1579*EXP(-0.19*Fperm_SI_Woolf2021!$E$9:$E$93)+63.1579*EXP(-0.19*BB$58))/(Fperm_SI_Woolf2021!$E$9:$E$93-BB$58))*(BB$58-Fperm_SI_Woolf2021!$E$9:$E$93)/10))) + Fperm_SI_Woolf2021!$G$9:$G$93*EXP(-Fperm_SI_Woolf2021!$J$9:$J$93*$C121*IF(BB$58=Fperm_SI_Woolf2021!$E$9:$E$93,1,EXP(LN((1.1*(Fperm_SI_Woolf2021!$E$9:$E$93-BB$58)-63.1579*EXP(-0.19*Fperm_SI_Woolf2021!$E$9:$E$93)+63.1579*EXP(-0.19*BB$58))/(Fperm_SI_Woolf2021!$E$9:$E$93-BB$58))*(BB$58-Fperm_SI_Woolf2021!$E$9:$E$93)/10))) + Fperm_SI_Woolf2021!$H$9:$H$93*EXP(-Fperm_SI_Woolf2021!$K$9:$K$93*$C121*IF(BB$58=Fperm_SI_Woolf2021!$E$9:$E$93,1,EXP(LN((1.1*(Fperm_SI_Woolf2021!$E$9:$E$93-BB$58)-63.1579*EXP(-0.19*Fperm_SI_Woolf2021!$E$9:$E$93)+63.1579*EXP(-0.19*BB$58))/(Fperm_SI_Woolf2021!$E$9:$E$93-BB$58))*(BB$58-Fperm_SI_Woolf2021!$E$9:$E$93)/10))),Fperm_SI_Woolf2021!$D$9:$D$93)*BB$57+INTERCEPT(Fperm_SI_Woolf2021!$F$9:$F$93*EXP(-Fperm_SI_Woolf2021!$I$9:$I$93*$C121*IF(BB$58=Fperm_SI_Woolf2021!$E$9:$E$93,1,EXP(LN((1.1*(Fperm_SI_Woolf2021!$E$9:$E$93-BB$58)-63.1579*EXP(-0.19*Fperm_SI_Woolf2021!$E$9:$E$93)+63.1579*EXP(-0.19*BB$58))/(Fperm_SI_Woolf2021!$E$9:$E$93-BB$58))*(BB$58-Fperm_SI_Woolf2021!$E$9:$E$93)/10))) + Fperm_SI_Woolf2021!$G$9:$G$93*EXP(-Fperm_SI_Woolf2021!$J$9:$J$93*$C121*IF(BB$58=Fperm_SI_Woolf2021!$E$9:$E$93,1,EXP(LN((1.1*(Fperm_SI_Woolf2021!$E$9:$E$93-BB$58)-63.1579*EXP(-0.19*Fperm_SI_Woolf2021!$E$9:$E$93)+63.1579*EXP(-0.19*BB$58))/(Fperm_SI_Woolf2021!$E$9:$E$93-BB$58))*(BB$58-Fperm_SI_Woolf2021!$E$9:$E$93)/10))) + Fperm_SI_Woolf2021!$H$9:$H$93*EXP(-Fperm_SI_Woolf2021!$K$9:$K$93*$C121*IF(BB$58=Fperm_SI_Woolf2021!$E$9:$E$93,1,EXP(LN((1.1*(Fperm_SI_Woolf2021!$E$9:$E$93-BB$58)-63.1579*EXP(-0.19*Fperm_SI_Woolf2021!$E$9:$E$93)+63.1579*EXP(-0.19*BB$58))/(Fperm_SI_Woolf2021!$E$9:$E$93-BB$58))*(BB$58-Fperm_SI_Woolf2021!$E$9:$E$93)/10))),Fperm_SI_Woolf2021!$D$9:$D$93))</f>
        <v>0.29281955204568721</v>
      </c>
      <c r="BC121" s="51" cm="1">
        <f t="array" ref="BC121">MIN(1,SLOPE(Fperm_SI_Woolf2021!$F$9:$F$93*EXP(-Fperm_SI_Woolf2021!$I$9:$I$93*$C121*IF(BC$58=Fperm_SI_Woolf2021!$E$9:$E$93,1,EXP(LN((1.1*(Fperm_SI_Woolf2021!$E$9:$E$93-BC$58)-63.1579*EXP(-0.19*Fperm_SI_Woolf2021!$E$9:$E$93)+63.1579*EXP(-0.19*BC$58))/(Fperm_SI_Woolf2021!$E$9:$E$93-BC$58))*(BC$58-Fperm_SI_Woolf2021!$E$9:$E$93)/10))) + Fperm_SI_Woolf2021!$G$9:$G$93*EXP(-Fperm_SI_Woolf2021!$J$9:$J$93*$C121*IF(BC$58=Fperm_SI_Woolf2021!$E$9:$E$93,1,EXP(LN((1.1*(Fperm_SI_Woolf2021!$E$9:$E$93-BC$58)-63.1579*EXP(-0.19*Fperm_SI_Woolf2021!$E$9:$E$93)+63.1579*EXP(-0.19*BC$58))/(Fperm_SI_Woolf2021!$E$9:$E$93-BC$58))*(BC$58-Fperm_SI_Woolf2021!$E$9:$E$93)/10))) + Fperm_SI_Woolf2021!$H$9:$H$93*EXP(-Fperm_SI_Woolf2021!$K$9:$K$93*$C121*IF(BC$58=Fperm_SI_Woolf2021!$E$9:$E$93,1,EXP(LN((1.1*(Fperm_SI_Woolf2021!$E$9:$E$93-BC$58)-63.1579*EXP(-0.19*Fperm_SI_Woolf2021!$E$9:$E$93)+63.1579*EXP(-0.19*BC$58))/(Fperm_SI_Woolf2021!$E$9:$E$93-BC$58))*(BC$58-Fperm_SI_Woolf2021!$E$9:$E$93)/10))),Fperm_SI_Woolf2021!$D$9:$D$93)*BC$57+INTERCEPT(Fperm_SI_Woolf2021!$F$9:$F$93*EXP(-Fperm_SI_Woolf2021!$I$9:$I$93*$C121*IF(BC$58=Fperm_SI_Woolf2021!$E$9:$E$93,1,EXP(LN((1.1*(Fperm_SI_Woolf2021!$E$9:$E$93-BC$58)-63.1579*EXP(-0.19*Fperm_SI_Woolf2021!$E$9:$E$93)+63.1579*EXP(-0.19*BC$58))/(Fperm_SI_Woolf2021!$E$9:$E$93-BC$58))*(BC$58-Fperm_SI_Woolf2021!$E$9:$E$93)/10))) + Fperm_SI_Woolf2021!$G$9:$G$93*EXP(-Fperm_SI_Woolf2021!$J$9:$J$93*$C121*IF(BC$58=Fperm_SI_Woolf2021!$E$9:$E$93,1,EXP(LN((1.1*(Fperm_SI_Woolf2021!$E$9:$E$93-BC$58)-63.1579*EXP(-0.19*Fperm_SI_Woolf2021!$E$9:$E$93)+63.1579*EXP(-0.19*BC$58))/(Fperm_SI_Woolf2021!$E$9:$E$93-BC$58))*(BC$58-Fperm_SI_Woolf2021!$E$9:$E$93)/10))) + Fperm_SI_Woolf2021!$H$9:$H$93*EXP(-Fperm_SI_Woolf2021!$K$9:$K$93*$C121*IF(BC$58=Fperm_SI_Woolf2021!$E$9:$E$93,1,EXP(LN((1.1*(Fperm_SI_Woolf2021!$E$9:$E$93-BC$58)-63.1579*EXP(-0.19*Fperm_SI_Woolf2021!$E$9:$E$93)+63.1579*EXP(-0.19*BC$58))/(Fperm_SI_Woolf2021!$E$9:$E$93-BC$58))*(BC$58-Fperm_SI_Woolf2021!$E$9:$E$93)/10))),Fperm_SI_Woolf2021!$D$9:$D$93))</f>
        <v>0.27474356232347863</v>
      </c>
      <c r="BD121" s="51" cm="1">
        <f t="array" ref="BD121">MIN(1,SLOPE(Fperm_SI_Woolf2021!$F$9:$F$93*EXP(-Fperm_SI_Woolf2021!$I$9:$I$93*$C121*IF(BD$58=Fperm_SI_Woolf2021!$E$9:$E$93,1,EXP(LN((1.1*(Fperm_SI_Woolf2021!$E$9:$E$93-BD$58)-63.1579*EXP(-0.19*Fperm_SI_Woolf2021!$E$9:$E$93)+63.1579*EXP(-0.19*BD$58))/(Fperm_SI_Woolf2021!$E$9:$E$93-BD$58))*(BD$58-Fperm_SI_Woolf2021!$E$9:$E$93)/10))) + Fperm_SI_Woolf2021!$G$9:$G$93*EXP(-Fperm_SI_Woolf2021!$J$9:$J$93*$C121*IF(BD$58=Fperm_SI_Woolf2021!$E$9:$E$93,1,EXP(LN((1.1*(Fperm_SI_Woolf2021!$E$9:$E$93-BD$58)-63.1579*EXP(-0.19*Fperm_SI_Woolf2021!$E$9:$E$93)+63.1579*EXP(-0.19*BD$58))/(Fperm_SI_Woolf2021!$E$9:$E$93-BD$58))*(BD$58-Fperm_SI_Woolf2021!$E$9:$E$93)/10))) + Fperm_SI_Woolf2021!$H$9:$H$93*EXP(-Fperm_SI_Woolf2021!$K$9:$K$93*$C121*IF(BD$58=Fperm_SI_Woolf2021!$E$9:$E$93,1,EXP(LN((1.1*(Fperm_SI_Woolf2021!$E$9:$E$93-BD$58)-63.1579*EXP(-0.19*Fperm_SI_Woolf2021!$E$9:$E$93)+63.1579*EXP(-0.19*BD$58))/(Fperm_SI_Woolf2021!$E$9:$E$93-BD$58))*(BD$58-Fperm_SI_Woolf2021!$E$9:$E$93)/10))),Fperm_SI_Woolf2021!$D$9:$D$93)*BD$57+INTERCEPT(Fperm_SI_Woolf2021!$F$9:$F$93*EXP(-Fperm_SI_Woolf2021!$I$9:$I$93*$C121*IF(BD$58=Fperm_SI_Woolf2021!$E$9:$E$93,1,EXP(LN((1.1*(Fperm_SI_Woolf2021!$E$9:$E$93-BD$58)-63.1579*EXP(-0.19*Fperm_SI_Woolf2021!$E$9:$E$93)+63.1579*EXP(-0.19*BD$58))/(Fperm_SI_Woolf2021!$E$9:$E$93-BD$58))*(BD$58-Fperm_SI_Woolf2021!$E$9:$E$93)/10))) + Fperm_SI_Woolf2021!$G$9:$G$93*EXP(-Fperm_SI_Woolf2021!$J$9:$J$93*$C121*IF(BD$58=Fperm_SI_Woolf2021!$E$9:$E$93,1,EXP(LN((1.1*(Fperm_SI_Woolf2021!$E$9:$E$93-BD$58)-63.1579*EXP(-0.19*Fperm_SI_Woolf2021!$E$9:$E$93)+63.1579*EXP(-0.19*BD$58))/(Fperm_SI_Woolf2021!$E$9:$E$93-BD$58))*(BD$58-Fperm_SI_Woolf2021!$E$9:$E$93)/10))) + Fperm_SI_Woolf2021!$H$9:$H$93*EXP(-Fperm_SI_Woolf2021!$K$9:$K$93*$C121*IF(BD$58=Fperm_SI_Woolf2021!$E$9:$E$93,1,EXP(LN((1.1*(Fperm_SI_Woolf2021!$E$9:$E$93-BD$58)-63.1579*EXP(-0.19*Fperm_SI_Woolf2021!$E$9:$E$93)+63.1579*EXP(-0.19*BD$58))/(Fperm_SI_Woolf2021!$E$9:$E$93-BD$58))*(BD$58-Fperm_SI_Woolf2021!$E$9:$E$93)/10))),Fperm_SI_Woolf2021!$D$9:$D$93))</f>
        <v>0.25666757260126999</v>
      </c>
      <c r="BE121" s="51" cm="1">
        <f t="array" ref="BE121">MIN(1,SLOPE(Fperm_SI_Woolf2021!$F$9:$F$93*EXP(-Fperm_SI_Woolf2021!$I$9:$I$93*$C121*IF(BE$58=Fperm_SI_Woolf2021!$E$9:$E$93,1,EXP(LN((1.1*(Fperm_SI_Woolf2021!$E$9:$E$93-BE$58)-63.1579*EXP(-0.19*Fperm_SI_Woolf2021!$E$9:$E$93)+63.1579*EXP(-0.19*BE$58))/(Fperm_SI_Woolf2021!$E$9:$E$93-BE$58))*(BE$58-Fperm_SI_Woolf2021!$E$9:$E$93)/10))) + Fperm_SI_Woolf2021!$G$9:$G$93*EXP(-Fperm_SI_Woolf2021!$J$9:$J$93*$C121*IF(BE$58=Fperm_SI_Woolf2021!$E$9:$E$93,1,EXP(LN((1.1*(Fperm_SI_Woolf2021!$E$9:$E$93-BE$58)-63.1579*EXP(-0.19*Fperm_SI_Woolf2021!$E$9:$E$93)+63.1579*EXP(-0.19*BE$58))/(Fperm_SI_Woolf2021!$E$9:$E$93-BE$58))*(BE$58-Fperm_SI_Woolf2021!$E$9:$E$93)/10))) + Fperm_SI_Woolf2021!$H$9:$H$93*EXP(-Fperm_SI_Woolf2021!$K$9:$K$93*$C121*IF(BE$58=Fperm_SI_Woolf2021!$E$9:$E$93,1,EXP(LN((1.1*(Fperm_SI_Woolf2021!$E$9:$E$93-BE$58)-63.1579*EXP(-0.19*Fperm_SI_Woolf2021!$E$9:$E$93)+63.1579*EXP(-0.19*BE$58))/(Fperm_SI_Woolf2021!$E$9:$E$93-BE$58))*(BE$58-Fperm_SI_Woolf2021!$E$9:$E$93)/10))),Fperm_SI_Woolf2021!$D$9:$D$93)*BE$57+INTERCEPT(Fperm_SI_Woolf2021!$F$9:$F$93*EXP(-Fperm_SI_Woolf2021!$I$9:$I$93*$C121*IF(BE$58=Fperm_SI_Woolf2021!$E$9:$E$93,1,EXP(LN((1.1*(Fperm_SI_Woolf2021!$E$9:$E$93-BE$58)-63.1579*EXP(-0.19*Fperm_SI_Woolf2021!$E$9:$E$93)+63.1579*EXP(-0.19*BE$58))/(Fperm_SI_Woolf2021!$E$9:$E$93-BE$58))*(BE$58-Fperm_SI_Woolf2021!$E$9:$E$93)/10))) + Fperm_SI_Woolf2021!$G$9:$G$93*EXP(-Fperm_SI_Woolf2021!$J$9:$J$93*$C121*IF(BE$58=Fperm_SI_Woolf2021!$E$9:$E$93,1,EXP(LN((1.1*(Fperm_SI_Woolf2021!$E$9:$E$93-BE$58)-63.1579*EXP(-0.19*Fperm_SI_Woolf2021!$E$9:$E$93)+63.1579*EXP(-0.19*BE$58))/(Fperm_SI_Woolf2021!$E$9:$E$93-BE$58))*(BE$58-Fperm_SI_Woolf2021!$E$9:$E$93)/10))) + Fperm_SI_Woolf2021!$H$9:$H$93*EXP(-Fperm_SI_Woolf2021!$K$9:$K$93*$C121*IF(BE$58=Fperm_SI_Woolf2021!$E$9:$E$93,1,EXP(LN((1.1*(Fperm_SI_Woolf2021!$E$9:$E$93-BE$58)-63.1579*EXP(-0.19*Fperm_SI_Woolf2021!$E$9:$E$93)+63.1579*EXP(-0.19*BE$58))/(Fperm_SI_Woolf2021!$E$9:$E$93-BE$58))*(BE$58-Fperm_SI_Woolf2021!$E$9:$E$93)/10))),Fperm_SI_Woolf2021!$D$9:$D$93))</f>
        <v>0.23859158287906138</v>
      </c>
      <c r="BF121" s="51" cm="1">
        <f t="array" ref="BF121">MIN(1,SLOPE(Fperm_SI_Woolf2021!$F$9:$F$93*EXP(-Fperm_SI_Woolf2021!$I$9:$I$93*$C121*IF(BF$58=Fperm_SI_Woolf2021!$E$9:$E$93,1,EXP(LN((1.1*(Fperm_SI_Woolf2021!$E$9:$E$93-BF$58)-63.1579*EXP(-0.19*Fperm_SI_Woolf2021!$E$9:$E$93)+63.1579*EXP(-0.19*BF$58))/(Fperm_SI_Woolf2021!$E$9:$E$93-BF$58))*(BF$58-Fperm_SI_Woolf2021!$E$9:$E$93)/10))) + Fperm_SI_Woolf2021!$G$9:$G$93*EXP(-Fperm_SI_Woolf2021!$J$9:$J$93*$C121*IF(BF$58=Fperm_SI_Woolf2021!$E$9:$E$93,1,EXP(LN((1.1*(Fperm_SI_Woolf2021!$E$9:$E$93-BF$58)-63.1579*EXP(-0.19*Fperm_SI_Woolf2021!$E$9:$E$93)+63.1579*EXP(-0.19*BF$58))/(Fperm_SI_Woolf2021!$E$9:$E$93-BF$58))*(BF$58-Fperm_SI_Woolf2021!$E$9:$E$93)/10))) + Fperm_SI_Woolf2021!$H$9:$H$93*EXP(-Fperm_SI_Woolf2021!$K$9:$K$93*$C121*IF(BF$58=Fperm_SI_Woolf2021!$E$9:$E$93,1,EXP(LN((1.1*(Fperm_SI_Woolf2021!$E$9:$E$93-BF$58)-63.1579*EXP(-0.19*Fperm_SI_Woolf2021!$E$9:$E$93)+63.1579*EXP(-0.19*BF$58))/(Fperm_SI_Woolf2021!$E$9:$E$93-BF$58))*(BF$58-Fperm_SI_Woolf2021!$E$9:$E$93)/10))),Fperm_SI_Woolf2021!$D$9:$D$93)*BF$57+INTERCEPT(Fperm_SI_Woolf2021!$F$9:$F$93*EXP(-Fperm_SI_Woolf2021!$I$9:$I$93*$C121*IF(BF$58=Fperm_SI_Woolf2021!$E$9:$E$93,1,EXP(LN((1.1*(Fperm_SI_Woolf2021!$E$9:$E$93-BF$58)-63.1579*EXP(-0.19*Fperm_SI_Woolf2021!$E$9:$E$93)+63.1579*EXP(-0.19*BF$58))/(Fperm_SI_Woolf2021!$E$9:$E$93-BF$58))*(BF$58-Fperm_SI_Woolf2021!$E$9:$E$93)/10))) + Fperm_SI_Woolf2021!$G$9:$G$93*EXP(-Fperm_SI_Woolf2021!$J$9:$J$93*$C121*IF(BF$58=Fperm_SI_Woolf2021!$E$9:$E$93,1,EXP(LN((1.1*(Fperm_SI_Woolf2021!$E$9:$E$93-BF$58)-63.1579*EXP(-0.19*Fperm_SI_Woolf2021!$E$9:$E$93)+63.1579*EXP(-0.19*BF$58))/(Fperm_SI_Woolf2021!$E$9:$E$93-BF$58))*(BF$58-Fperm_SI_Woolf2021!$E$9:$E$93)/10))) + Fperm_SI_Woolf2021!$H$9:$H$93*EXP(-Fperm_SI_Woolf2021!$K$9:$K$93*$C121*IF(BF$58=Fperm_SI_Woolf2021!$E$9:$E$93,1,EXP(LN((1.1*(Fperm_SI_Woolf2021!$E$9:$E$93-BF$58)-63.1579*EXP(-0.19*Fperm_SI_Woolf2021!$E$9:$E$93)+63.1579*EXP(-0.19*BF$58))/(Fperm_SI_Woolf2021!$E$9:$E$93-BF$58))*(BF$58-Fperm_SI_Woolf2021!$E$9:$E$93)/10))),Fperm_SI_Woolf2021!$D$9:$D$93))</f>
        <v>0.22051559315685276</v>
      </c>
      <c r="BG121" s="51" cm="1">
        <f t="array" ref="BG121">MIN(1,SLOPE(Fperm_SI_Woolf2021!$F$9:$F$93*EXP(-Fperm_SI_Woolf2021!$I$9:$I$93*$C121*IF(BG$58=Fperm_SI_Woolf2021!$E$9:$E$93,1,EXP(LN((1.1*(Fperm_SI_Woolf2021!$E$9:$E$93-BG$58)-63.1579*EXP(-0.19*Fperm_SI_Woolf2021!$E$9:$E$93)+63.1579*EXP(-0.19*BG$58))/(Fperm_SI_Woolf2021!$E$9:$E$93-BG$58))*(BG$58-Fperm_SI_Woolf2021!$E$9:$E$93)/10))) + Fperm_SI_Woolf2021!$G$9:$G$93*EXP(-Fperm_SI_Woolf2021!$J$9:$J$93*$C121*IF(BG$58=Fperm_SI_Woolf2021!$E$9:$E$93,1,EXP(LN((1.1*(Fperm_SI_Woolf2021!$E$9:$E$93-BG$58)-63.1579*EXP(-0.19*Fperm_SI_Woolf2021!$E$9:$E$93)+63.1579*EXP(-0.19*BG$58))/(Fperm_SI_Woolf2021!$E$9:$E$93-BG$58))*(BG$58-Fperm_SI_Woolf2021!$E$9:$E$93)/10))) + Fperm_SI_Woolf2021!$H$9:$H$93*EXP(-Fperm_SI_Woolf2021!$K$9:$K$93*$C121*IF(BG$58=Fperm_SI_Woolf2021!$E$9:$E$93,1,EXP(LN((1.1*(Fperm_SI_Woolf2021!$E$9:$E$93-BG$58)-63.1579*EXP(-0.19*Fperm_SI_Woolf2021!$E$9:$E$93)+63.1579*EXP(-0.19*BG$58))/(Fperm_SI_Woolf2021!$E$9:$E$93-BG$58))*(BG$58-Fperm_SI_Woolf2021!$E$9:$E$93)/10))),Fperm_SI_Woolf2021!$D$9:$D$93)*BG$57+INTERCEPT(Fperm_SI_Woolf2021!$F$9:$F$93*EXP(-Fperm_SI_Woolf2021!$I$9:$I$93*$C121*IF(BG$58=Fperm_SI_Woolf2021!$E$9:$E$93,1,EXP(LN((1.1*(Fperm_SI_Woolf2021!$E$9:$E$93-BG$58)-63.1579*EXP(-0.19*Fperm_SI_Woolf2021!$E$9:$E$93)+63.1579*EXP(-0.19*BG$58))/(Fperm_SI_Woolf2021!$E$9:$E$93-BG$58))*(BG$58-Fperm_SI_Woolf2021!$E$9:$E$93)/10))) + Fperm_SI_Woolf2021!$G$9:$G$93*EXP(-Fperm_SI_Woolf2021!$J$9:$J$93*$C121*IF(BG$58=Fperm_SI_Woolf2021!$E$9:$E$93,1,EXP(LN((1.1*(Fperm_SI_Woolf2021!$E$9:$E$93-BG$58)-63.1579*EXP(-0.19*Fperm_SI_Woolf2021!$E$9:$E$93)+63.1579*EXP(-0.19*BG$58))/(Fperm_SI_Woolf2021!$E$9:$E$93-BG$58))*(BG$58-Fperm_SI_Woolf2021!$E$9:$E$93)/10))) + Fperm_SI_Woolf2021!$H$9:$H$93*EXP(-Fperm_SI_Woolf2021!$K$9:$K$93*$C121*IF(BG$58=Fperm_SI_Woolf2021!$E$9:$E$93,1,EXP(LN((1.1*(Fperm_SI_Woolf2021!$E$9:$E$93-BG$58)-63.1579*EXP(-0.19*Fperm_SI_Woolf2021!$E$9:$E$93)+63.1579*EXP(-0.19*BG$58))/(Fperm_SI_Woolf2021!$E$9:$E$93-BG$58))*(BG$58-Fperm_SI_Woolf2021!$E$9:$E$93)/10))),Fperm_SI_Woolf2021!$D$9:$D$93))</f>
        <v>0.20243960343464415</v>
      </c>
      <c r="BH121" s="51" cm="1">
        <f t="array" ref="BH121">MIN(1,SLOPE(Fperm_SI_Woolf2021!$F$9:$F$93*EXP(-Fperm_SI_Woolf2021!$I$9:$I$93*$C121*IF(BH$58=Fperm_SI_Woolf2021!$E$9:$E$93,1,EXP(LN((1.1*(Fperm_SI_Woolf2021!$E$9:$E$93-BH$58)-63.1579*EXP(-0.19*Fperm_SI_Woolf2021!$E$9:$E$93)+63.1579*EXP(-0.19*BH$58))/(Fperm_SI_Woolf2021!$E$9:$E$93-BH$58))*(BH$58-Fperm_SI_Woolf2021!$E$9:$E$93)/10))) + Fperm_SI_Woolf2021!$G$9:$G$93*EXP(-Fperm_SI_Woolf2021!$J$9:$J$93*$C121*IF(BH$58=Fperm_SI_Woolf2021!$E$9:$E$93,1,EXP(LN((1.1*(Fperm_SI_Woolf2021!$E$9:$E$93-BH$58)-63.1579*EXP(-0.19*Fperm_SI_Woolf2021!$E$9:$E$93)+63.1579*EXP(-0.19*BH$58))/(Fperm_SI_Woolf2021!$E$9:$E$93-BH$58))*(BH$58-Fperm_SI_Woolf2021!$E$9:$E$93)/10))) + Fperm_SI_Woolf2021!$H$9:$H$93*EXP(-Fperm_SI_Woolf2021!$K$9:$K$93*$C121*IF(BH$58=Fperm_SI_Woolf2021!$E$9:$E$93,1,EXP(LN((1.1*(Fperm_SI_Woolf2021!$E$9:$E$93-BH$58)-63.1579*EXP(-0.19*Fperm_SI_Woolf2021!$E$9:$E$93)+63.1579*EXP(-0.19*BH$58))/(Fperm_SI_Woolf2021!$E$9:$E$93-BH$58))*(BH$58-Fperm_SI_Woolf2021!$E$9:$E$93)/10))),Fperm_SI_Woolf2021!$D$9:$D$93)*BH$57+INTERCEPT(Fperm_SI_Woolf2021!$F$9:$F$93*EXP(-Fperm_SI_Woolf2021!$I$9:$I$93*$C121*IF(BH$58=Fperm_SI_Woolf2021!$E$9:$E$93,1,EXP(LN((1.1*(Fperm_SI_Woolf2021!$E$9:$E$93-BH$58)-63.1579*EXP(-0.19*Fperm_SI_Woolf2021!$E$9:$E$93)+63.1579*EXP(-0.19*BH$58))/(Fperm_SI_Woolf2021!$E$9:$E$93-BH$58))*(BH$58-Fperm_SI_Woolf2021!$E$9:$E$93)/10))) + Fperm_SI_Woolf2021!$G$9:$G$93*EXP(-Fperm_SI_Woolf2021!$J$9:$J$93*$C121*IF(BH$58=Fperm_SI_Woolf2021!$E$9:$E$93,1,EXP(LN((1.1*(Fperm_SI_Woolf2021!$E$9:$E$93-BH$58)-63.1579*EXP(-0.19*Fperm_SI_Woolf2021!$E$9:$E$93)+63.1579*EXP(-0.19*BH$58))/(Fperm_SI_Woolf2021!$E$9:$E$93-BH$58))*(BH$58-Fperm_SI_Woolf2021!$E$9:$E$93)/10))) + Fperm_SI_Woolf2021!$H$9:$H$93*EXP(-Fperm_SI_Woolf2021!$K$9:$K$93*$C121*IF(BH$58=Fperm_SI_Woolf2021!$E$9:$E$93,1,EXP(LN((1.1*(Fperm_SI_Woolf2021!$E$9:$E$93-BH$58)-63.1579*EXP(-0.19*Fperm_SI_Woolf2021!$E$9:$E$93)+63.1579*EXP(-0.19*BH$58))/(Fperm_SI_Woolf2021!$E$9:$E$93-BH$58))*(BH$58-Fperm_SI_Woolf2021!$E$9:$E$93)/10))),Fperm_SI_Woolf2021!$D$9:$D$93))</f>
        <v>0.18436361371243551</v>
      </c>
      <c r="BI121" s="51" cm="1">
        <f t="array" ref="BI121">MIN(1,SLOPE(Fperm_SI_Woolf2021!$F$9:$F$93*EXP(-Fperm_SI_Woolf2021!$I$9:$I$93*$C121*IF(BI$58=Fperm_SI_Woolf2021!$E$9:$E$93,1,EXP(LN((1.1*(Fperm_SI_Woolf2021!$E$9:$E$93-BI$58)-63.1579*EXP(-0.19*Fperm_SI_Woolf2021!$E$9:$E$93)+63.1579*EXP(-0.19*BI$58))/(Fperm_SI_Woolf2021!$E$9:$E$93-BI$58))*(BI$58-Fperm_SI_Woolf2021!$E$9:$E$93)/10))) + Fperm_SI_Woolf2021!$G$9:$G$93*EXP(-Fperm_SI_Woolf2021!$J$9:$J$93*$C121*IF(BI$58=Fperm_SI_Woolf2021!$E$9:$E$93,1,EXP(LN((1.1*(Fperm_SI_Woolf2021!$E$9:$E$93-BI$58)-63.1579*EXP(-0.19*Fperm_SI_Woolf2021!$E$9:$E$93)+63.1579*EXP(-0.19*BI$58))/(Fperm_SI_Woolf2021!$E$9:$E$93-BI$58))*(BI$58-Fperm_SI_Woolf2021!$E$9:$E$93)/10))) + Fperm_SI_Woolf2021!$H$9:$H$93*EXP(-Fperm_SI_Woolf2021!$K$9:$K$93*$C121*IF(BI$58=Fperm_SI_Woolf2021!$E$9:$E$93,1,EXP(LN((1.1*(Fperm_SI_Woolf2021!$E$9:$E$93-BI$58)-63.1579*EXP(-0.19*Fperm_SI_Woolf2021!$E$9:$E$93)+63.1579*EXP(-0.19*BI$58))/(Fperm_SI_Woolf2021!$E$9:$E$93-BI$58))*(BI$58-Fperm_SI_Woolf2021!$E$9:$E$93)/10))),Fperm_SI_Woolf2021!$D$9:$D$93)*BI$57+INTERCEPT(Fperm_SI_Woolf2021!$F$9:$F$93*EXP(-Fperm_SI_Woolf2021!$I$9:$I$93*$C121*IF(BI$58=Fperm_SI_Woolf2021!$E$9:$E$93,1,EXP(LN((1.1*(Fperm_SI_Woolf2021!$E$9:$E$93-BI$58)-63.1579*EXP(-0.19*Fperm_SI_Woolf2021!$E$9:$E$93)+63.1579*EXP(-0.19*BI$58))/(Fperm_SI_Woolf2021!$E$9:$E$93-BI$58))*(BI$58-Fperm_SI_Woolf2021!$E$9:$E$93)/10))) + Fperm_SI_Woolf2021!$G$9:$G$93*EXP(-Fperm_SI_Woolf2021!$J$9:$J$93*$C121*IF(BI$58=Fperm_SI_Woolf2021!$E$9:$E$93,1,EXP(LN((1.1*(Fperm_SI_Woolf2021!$E$9:$E$93-BI$58)-63.1579*EXP(-0.19*Fperm_SI_Woolf2021!$E$9:$E$93)+63.1579*EXP(-0.19*BI$58))/(Fperm_SI_Woolf2021!$E$9:$E$93-BI$58))*(BI$58-Fperm_SI_Woolf2021!$E$9:$E$93)/10))) + Fperm_SI_Woolf2021!$H$9:$H$93*EXP(-Fperm_SI_Woolf2021!$K$9:$K$93*$C121*IF(BI$58=Fperm_SI_Woolf2021!$E$9:$E$93,1,EXP(LN((1.1*(Fperm_SI_Woolf2021!$E$9:$E$93-BI$58)-63.1579*EXP(-0.19*Fperm_SI_Woolf2021!$E$9:$E$93)+63.1579*EXP(-0.19*BI$58))/(Fperm_SI_Woolf2021!$E$9:$E$93-BI$58))*(BI$58-Fperm_SI_Woolf2021!$E$9:$E$93)/10))),Fperm_SI_Woolf2021!$D$9:$D$93))</f>
        <v>0.16628762399022687</v>
      </c>
      <c r="BJ121" s="51" cm="1">
        <f t="array" ref="BJ121">MIN(1,SLOPE(Fperm_SI_Woolf2021!$F$9:$F$93*EXP(-Fperm_SI_Woolf2021!$I$9:$I$93*$C121*IF(BJ$58=Fperm_SI_Woolf2021!$E$9:$E$93,1,EXP(LN((1.1*(Fperm_SI_Woolf2021!$E$9:$E$93-BJ$58)-63.1579*EXP(-0.19*Fperm_SI_Woolf2021!$E$9:$E$93)+63.1579*EXP(-0.19*BJ$58))/(Fperm_SI_Woolf2021!$E$9:$E$93-BJ$58))*(BJ$58-Fperm_SI_Woolf2021!$E$9:$E$93)/10))) + Fperm_SI_Woolf2021!$G$9:$G$93*EXP(-Fperm_SI_Woolf2021!$J$9:$J$93*$C121*IF(BJ$58=Fperm_SI_Woolf2021!$E$9:$E$93,1,EXP(LN((1.1*(Fperm_SI_Woolf2021!$E$9:$E$93-BJ$58)-63.1579*EXP(-0.19*Fperm_SI_Woolf2021!$E$9:$E$93)+63.1579*EXP(-0.19*BJ$58))/(Fperm_SI_Woolf2021!$E$9:$E$93-BJ$58))*(BJ$58-Fperm_SI_Woolf2021!$E$9:$E$93)/10))) + Fperm_SI_Woolf2021!$H$9:$H$93*EXP(-Fperm_SI_Woolf2021!$K$9:$K$93*$C121*IF(BJ$58=Fperm_SI_Woolf2021!$E$9:$E$93,1,EXP(LN((1.1*(Fperm_SI_Woolf2021!$E$9:$E$93-BJ$58)-63.1579*EXP(-0.19*Fperm_SI_Woolf2021!$E$9:$E$93)+63.1579*EXP(-0.19*BJ$58))/(Fperm_SI_Woolf2021!$E$9:$E$93-BJ$58))*(BJ$58-Fperm_SI_Woolf2021!$E$9:$E$93)/10))),Fperm_SI_Woolf2021!$D$9:$D$93)*BJ$57+INTERCEPT(Fperm_SI_Woolf2021!$F$9:$F$93*EXP(-Fperm_SI_Woolf2021!$I$9:$I$93*$C121*IF(BJ$58=Fperm_SI_Woolf2021!$E$9:$E$93,1,EXP(LN((1.1*(Fperm_SI_Woolf2021!$E$9:$E$93-BJ$58)-63.1579*EXP(-0.19*Fperm_SI_Woolf2021!$E$9:$E$93)+63.1579*EXP(-0.19*BJ$58))/(Fperm_SI_Woolf2021!$E$9:$E$93-BJ$58))*(BJ$58-Fperm_SI_Woolf2021!$E$9:$E$93)/10))) + Fperm_SI_Woolf2021!$G$9:$G$93*EXP(-Fperm_SI_Woolf2021!$J$9:$J$93*$C121*IF(BJ$58=Fperm_SI_Woolf2021!$E$9:$E$93,1,EXP(LN((1.1*(Fperm_SI_Woolf2021!$E$9:$E$93-BJ$58)-63.1579*EXP(-0.19*Fperm_SI_Woolf2021!$E$9:$E$93)+63.1579*EXP(-0.19*BJ$58))/(Fperm_SI_Woolf2021!$E$9:$E$93-BJ$58))*(BJ$58-Fperm_SI_Woolf2021!$E$9:$E$93)/10))) + Fperm_SI_Woolf2021!$H$9:$H$93*EXP(-Fperm_SI_Woolf2021!$K$9:$K$93*$C121*IF(BJ$58=Fperm_SI_Woolf2021!$E$9:$E$93,1,EXP(LN((1.1*(Fperm_SI_Woolf2021!$E$9:$E$93-BJ$58)-63.1579*EXP(-0.19*Fperm_SI_Woolf2021!$E$9:$E$93)+63.1579*EXP(-0.19*BJ$58))/(Fperm_SI_Woolf2021!$E$9:$E$93-BJ$58))*(BJ$58-Fperm_SI_Woolf2021!$E$9:$E$93)/10))),Fperm_SI_Woolf2021!$D$9:$D$93))</f>
        <v>0.1482116342680182</v>
      </c>
      <c r="BK121" s="51" cm="1">
        <f t="array" ref="BK121">MIN(1,SLOPE(Fperm_SI_Woolf2021!$F$9:$F$93*EXP(-Fperm_SI_Woolf2021!$I$9:$I$93*$C121*IF(BK$58=Fperm_SI_Woolf2021!$E$9:$E$93,1,EXP(LN((1.1*(Fperm_SI_Woolf2021!$E$9:$E$93-BK$58)-63.1579*EXP(-0.19*Fperm_SI_Woolf2021!$E$9:$E$93)+63.1579*EXP(-0.19*BK$58))/(Fperm_SI_Woolf2021!$E$9:$E$93-BK$58))*(BK$58-Fperm_SI_Woolf2021!$E$9:$E$93)/10))) + Fperm_SI_Woolf2021!$G$9:$G$93*EXP(-Fperm_SI_Woolf2021!$J$9:$J$93*$C121*IF(BK$58=Fperm_SI_Woolf2021!$E$9:$E$93,1,EXP(LN((1.1*(Fperm_SI_Woolf2021!$E$9:$E$93-BK$58)-63.1579*EXP(-0.19*Fperm_SI_Woolf2021!$E$9:$E$93)+63.1579*EXP(-0.19*BK$58))/(Fperm_SI_Woolf2021!$E$9:$E$93-BK$58))*(BK$58-Fperm_SI_Woolf2021!$E$9:$E$93)/10))) + Fperm_SI_Woolf2021!$H$9:$H$93*EXP(-Fperm_SI_Woolf2021!$K$9:$K$93*$C121*IF(BK$58=Fperm_SI_Woolf2021!$E$9:$E$93,1,EXP(LN((1.1*(Fperm_SI_Woolf2021!$E$9:$E$93-BK$58)-63.1579*EXP(-0.19*Fperm_SI_Woolf2021!$E$9:$E$93)+63.1579*EXP(-0.19*BK$58))/(Fperm_SI_Woolf2021!$E$9:$E$93-BK$58))*(BK$58-Fperm_SI_Woolf2021!$E$9:$E$93)/10))),Fperm_SI_Woolf2021!$D$9:$D$93)*BK$57+INTERCEPT(Fperm_SI_Woolf2021!$F$9:$F$93*EXP(-Fperm_SI_Woolf2021!$I$9:$I$93*$C121*IF(BK$58=Fperm_SI_Woolf2021!$E$9:$E$93,1,EXP(LN((1.1*(Fperm_SI_Woolf2021!$E$9:$E$93-BK$58)-63.1579*EXP(-0.19*Fperm_SI_Woolf2021!$E$9:$E$93)+63.1579*EXP(-0.19*BK$58))/(Fperm_SI_Woolf2021!$E$9:$E$93-BK$58))*(BK$58-Fperm_SI_Woolf2021!$E$9:$E$93)/10))) + Fperm_SI_Woolf2021!$G$9:$G$93*EXP(-Fperm_SI_Woolf2021!$J$9:$J$93*$C121*IF(BK$58=Fperm_SI_Woolf2021!$E$9:$E$93,1,EXP(LN((1.1*(Fperm_SI_Woolf2021!$E$9:$E$93-BK$58)-63.1579*EXP(-0.19*Fperm_SI_Woolf2021!$E$9:$E$93)+63.1579*EXP(-0.19*BK$58))/(Fperm_SI_Woolf2021!$E$9:$E$93-BK$58))*(BK$58-Fperm_SI_Woolf2021!$E$9:$E$93)/10))) + Fperm_SI_Woolf2021!$H$9:$H$93*EXP(-Fperm_SI_Woolf2021!$K$9:$K$93*$C121*IF(BK$58=Fperm_SI_Woolf2021!$E$9:$E$93,1,EXP(LN((1.1*(Fperm_SI_Woolf2021!$E$9:$E$93-BK$58)-63.1579*EXP(-0.19*Fperm_SI_Woolf2021!$E$9:$E$93)+63.1579*EXP(-0.19*BK$58))/(Fperm_SI_Woolf2021!$E$9:$E$93-BK$58))*(BK$58-Fperm_SI_Woolf2021!$E$9:$E$93)/10))),Fperm_SI_Woolf2021!$D$9:$D$93))</f>
        <v>0.13013564454580961</v>
      </c>
      <c r="BL121" s="51" cm="1">
        <f t="array" ref="BL121">MIN(1,SLOPE(Fperm_SI_Woolf2021!$F$9:$F$93*EXP(-Fperm_SI_Woolf2021!$I$9:$I$93*$C121*IF(BL$58=Fperm_SI_Woolf2021!$E$9:$E$93,1,EXP(LN((1.1*(Fperm_SI_Woolf2021!$E$9:$E$93-BL$58)-63.1579*EXP(-0.19*Fperm_SI_Woolf2021!$E$9:$E$93)+63.1579*EXP(-0.19*BL$58))/(Fperm_SI_Woolf2021!$E$9:$E$93-BL$58))*(BL$58-Fperm_SI_Woolf2021!$E$9:$E$93)/10))) + Fperm_SI_Woolf2021!$G$9:$G$93*EXP(-Fperm_SI_Woolf2021!$J$9:$J$93*$C121*IF(BL$58=Fperm_SI_Woolf2021!$E$9:$E$93,1,EXP(LN((1.1*(Fperm_SI_Woolf2021!$E$9:$E$93-BL$58)-63.1579*EXP(-0.19*Fperm_SI_Woolf2021!$E$9:$E$93)+63.1579*EXP(-0.19*BL$58))/(Fperm_SI_Woolf2021!$E$9:$E$93-BL$58))*(BL$58-Fperm_SI_Woolf2021!$E$9:$E$93)/10))) + Fperm_SI_Woolf2021!$H$9:$H$93*EXP(-Fperm_SI_Woolf2021!$K$9:$K$93*$C121*IF(BL$58=Fperm_SI_Woolf2021!$E$9:$E$93,1,EXP(LN((1.1*(Fperm_SI_Woolf2021!$E$9:$E$93-BL$58)-63.1579*EXP(-0.19*Fperm_SI_Woolf2021!$E$9:$E$93)+63.1579*EXP(-0.19*BL$58))/(Fperm_SI_Woolf2021!$E$9:$E$93-BL$58))*(BL$58-Fperm_SI_Woolf2021!$E$9:$E$93)/10))),Fperm_SI_Woolf2021!$D$9:$D$93)*BL$57+INTERCEPT(Fperm_SI_Woolf2021!$F$9:$F$93*EXP(-Fperm_SI_Woolf2021!$I$9:$I$93*$C121*IF(BL$58=Fperm_SI_Woolf2021!$E$9:$E$93,1,EXP(LN((1.1*(Fperm_SI_Woolf2021!$E$9:$E$93-BL$58)-63.1579*EXP(-0.19*Fperm_SI_Woolf2021!$E$9:$E$93)+63.1579*EXP(-0.19*BL$58))/(Fperm_SI_Woolf2021!$E$9:$E$93-BL$58))*(BL$58-Fperm_SI_Woolf2021!$E$9:$E$93)/10))) + Fperm_SI_Woolf2021!$G$9:$G$93*EXP(-Fperm_SI_Woolf2021!$J$9:$J$93*$C121*IF(BL$58=Fperm_SI_Woolf2021!$E$9:$E$93,1,EXP(LN((1.1*(Fperm_SI_Woolf2021!$E$9:$E$93-BL$58)-63.1579*EXP(-0.19*Fperm_SI_Woolf2021!$E$9:$E$93)+63.1579*EXP(-0.19*BL$58))/(Fperm_SI_Woolf2021!$E$9:$E$93-BL$58))*(BL$58-Fperm_SI_Woolf2021!$E$9:$E$93)/10))) + Fperm_SI_Woolf2021!$H$9:$H$93*EXP(-Fperm_SI_Woolf2021!$K$9:$K$93*$C121*IF(BL$58=Fperm_SI_Woolf2021!$E$9:$E$93,1,EXP(LN((1.1*(Fperm_SI_Woolf2021!$E$9:$E$93-BL$58)-63.1579*EXP(-0.19*Fperm_SI_Woolf2021!$E$9:$E$93)+63.1579*EXP(-0.19*BL$58))/(Fperm_SI_Woolf2021!$E$9:$E$93-BL$58))*(BL$58-Fperm_SI_Woolf2021!$E$9:$E$93)/10))),Fperm_SI_Woolf2021!$D$9:$D$93))</f>
        <v>0.33946233817521093</v>
      </c>
      <c r="BM121" s="51" cm="1">
        <f t="array" ref="BM121">MIN(1,SLOPE(Fperm_SI_Woolf2021!$F$9:$F$93*EXP(-Fperm_SI_Woolf2021!$I$9:$I$93*$C121*IF(BM$58=Fperm_SI_Woolf2021!$E$9:$E$93,1,EXP(LN((1.1*(Fperm_SI_Woolf2021!$E$9:$E$93-BM$58)-63.1579*EXP(-0.19*Fperm_SI_Woolf2021!$E$9:$E$93)+63.1579*EXP(-0.19*BM$58))/(Fperm_SI_Woolf2021!$E$9:$E$93-BM$58))*(BM$58-Fperm_SI_Woolf2021!$E$9:$E$93)/10))) + Fperm_SI_Woolf2021!$G$9:$G$93*EXP(-Fperm_SI_Woolf2021!$J$9:$J$93*$C121*IF(BM$58=Fperm_SI_Woolf2021!$E$9:$E$93,1,EXP(LN((1.1*(Fperm_SI_Woolf2021!$E$9:$E$93-BM$58)-63.1579*EXP(-0.19*Fperm_SI_Woolf2021!$E$9:$E$93)+63.1579*EXP(-0.19*BM$58))/(Fperm_SI_Woolf2021!$E$9:$E$93-BM$58))*(BM$58-Fperm_SI_Woolf2021!$E$9:$E$93)/10))) + Fperm_SI_Woolf2021!$H$9:$H$93*EXP(-Fperm_SI_Woolf2021!$K$9:$K$93*$C121*IF(BM$58=Fperm_SI_Woolf2021!$E$9:$E$93,1,EXP(LN((1.1*(Fperm_SI_Woolf2021!$E$9:$E$93-BM$58)-63.1579*EXP(-0.19*Fperm_SI_Woolf2021!$E$9:$E$93)+63.1579*EXP(-0.19*BM$58))/(Fperm_SI_Woolf2021!$E$9:$E$93-BM$58))*(BM$58-Fperm_SI_Woolf2021!$E$9:$E$93)/10))),Fperm_SI_Woolf2021!$D$9:$D$93)*BM$57+INTERCEPT(Fperm_SI_Woolf2021!$F$9:$F$93*EXP(-Fperm_SI_Woolf2021!$I$9:$I$93*$C121*IF(BM$58=Fperm_SI_Woolf2021!$E$9:$E$93,1,EXP(LN((1.1*(Fperm_SI_Woolf2021!$E$9:$E$93-BM$58)-63.1579*EXP(-0.19*Fperm_SI_Woolf2021!$E$9:$E$93)+63.1579*EXP(-0.19*BM$58))/(Fperm_SI_Woolf2021!$E$9:$E$93-BM$58))*(BM$58-Fperm_SI_Woolf2021!$E$9:$E$93)/10))) + Fperm_SI_Woolf2021!$G$9:$G$93*EXP(-Fperm_SI_Woolf2021!$J$9:$J$93*$C121*IF(BM$58=Fperm_SI_Woolf2021!$E$9:$E$93,1,EXP(LN((1.1*(Fperm_SI_Woolf2021!$E$9:$E$93-BM$58)-63.1579*EXP(-0.19*Fperm_SI_Woolf2021!$E$9:$E$93)+63.1579*EXP(-0.19*BM$58))/(Fperm_SI_Woolf2021!$E$9:$E$93-BM$58))*(BM$58-Fperm_SI_Woolf2021!$E$9:$E$93)/10))) + Fperm_SI_Woolf2021!$H$9:$H$93*EXP(-Fperm_SI_Woolf2021!$K$9:$K$93*$C121*IF(BM$58=Fperm_SI_Woolf2021!$E$9:$E$93,1,EXP(LN((1.1*(Fperm_SI_Woolf2021!$E$9:$E$93-BM$58)-63.1579*EXP(-0.19*Fperm_SI_Woolf2021!$E$9:$E$93)+63.1579*EXP(-0.19*BM$58))/(Fperm_SI_Woolf2021!$E$9:$E$93-BM$58))*(BM$58-Fperm_SI_Woolf2021!$E$9:$E$93)/10))),Fperm_SI_Woolf2021!$D$9:$D$93))</f>
        <v>0.32336359247326574</v>
      </c>
      <c r="BN121" s="51" cm="1">
        <f t="array" ref="BN121">MIN(1,SLOPE(Fperm_SI_Woolf2021!$F$9:$F$93*EXP(-Fperm_SI_Woolf2021!$I$9:$I$93*$C121*IF(BN$58=Fperm_SI_Woolf2021!$E$9:$E$93,1,EXP(LN((1.1*(Fperm_SI_Woolf2021!$E$9:$E$93-BN$58)-63.1579*EXP(-0.19*Fperm_SI_Woolf2021!$E$9:$E$93)+63.1579*EXP(-0.19*BN$58))/(Fperm_SI_Woolf2021!$E$9:$E$93-BN$58))*(BN$58-Fperm_SI_Woolf2021!$E$9:$E$93)/10))) + Fperm_SI_Woolf2021!$G$9:$G$93*EXP(-Fperm_SI_Woolf2021!$J$9:$J$93*$C121*IF(BN$58=Fperm_SI_Woolf2021!$E$9:$E$93,1,EXP(LN((1.1*(Fperm_SI_Woolf2021!$E$9:$E$93-BN$58)-63.1579*EXP(-0.19*Fperm_SI_Woolf2021!$E$9:$E$93)+63.1579*EXP(-0.19*BN$58))/(Fperm_SI_Woolf2021!$E$9:$E$93-BN$58))*(BN$58-Fperm_SI_Woolf2021!$E$9:$E$93)/10))) + Fperm_SI_Woolf2021!$H$9:$H$93*EXP(-Fperm_SI_Woolf2021!$K$9:$K$93*$C121*IF(BN$58=Fperm_SI_Woolf2021!$E$9:$E$93,1,EXP(LN((1.1*(Fperm_SI_Woolf2021!$E$9:$E$93-BN$58)-63.1579*EXP(-0.19*Fperm_SI_Woolf2021!$E$9:$E$93)+63.1579*EXP(-0.19*BN$58))/(Fperm_SI_Woolf2021!$E$9:$E$93-BN$58))*(BN$58-Fperm_SI_Woolf2021!$E$9:$E$93)/10))),Fperm_SI_Woolf2021!$D$9:$D$93)*BN$57+INTERCEPT(Fperm_SI_Woolf2021!$F$9:$F$93*EXP(-Fperm_SI_Woolf2021!$I$9:$I$93*$C121*IF(BN$58=Fperm_SI_Woolf2021!$E$9:$E$93,1,EXP(LN((1.1*(Fperm_SI_Woolf2021!$E$9:$E$93-BN$58)-63.1579*EXP(-0.19*Fperm_SI_Woolf2021!$E$9:$E$93)+63.1579*EXP(-0.19*BN$58))/(Fperm_SI_Woolf2021!$E$9:$E$93-BN$58))*(BN$58-Fperm_SI_Woolf2021!$E$9:$E$93)/10))) + Fperm_SI_Woolf2021!$G$9:$G$93*EXP(-Fperm_SI_Woolf2021!$J$9:$J$93*$C121*IF(BN$58=Fperm_SI_Woolf2021!$E$9:$E$93,1,EXP(LN((1.1*(Fperm_SI_Woolf2021!$E$9:$E$93-BN$58)-63.1579*EXP(-0.19*Fperm_SI_Woolf2021!$E$9:$E$93)+63.1579*EXP(-0.19*BN$58))/(Fperm_SI_Woolf2021!$E$9:$E$93-BN$58))*(BN$58-Fperm_SI_Woolf2021!$E$9:$E$93)/10))) + Fperm_SI_Woolf2021!$H$9:$H$93*EXP(-Fperm_SI_Woolf2021!$K$9:$K$93*$C121*IF(BN$58=Fperm_SI_Woolf2021!$E$9:$E$93,1,EXP(LN((1.1*(Fperm_SI_Woolf2021!$E$9:$E$93-BN$58)-63.1579*EXP(-0.19*Fperm_SI_Woolf2021!$E$9:$E$93)+63.1579*EXP(-0.19*BN$58))/(Fperm_SI_Woolf2021!$E$9:$E$93-BN$58))*(BN$58-Fperm_SI_Woolf2021!$E$9:$E$93)/10))),Fperm_SI_Woolf2021!$D$9:$D$93))</f>
        <v>0.30726484677132054</v>
      </c>
      <c r="BO121" s="51" cm="1">
        <f t="array" ref="BO121">MIN(1,SLOPE(Fperm_SI_Woolf2021!$F$9:$F$93*EXP(-Fperm_SI_Woolf2021!$I$9:$I$93*$C121*IF(BO$58=Fperm_SI_Woolf2021!$E$9:$E$93,1,EXP(LN((1.1*(Fperm_SI_Woolf2021!$E$9:$E$93-BO$58)-63.1579*EXP(-0.19*Fperm_SI_Woolf2021!$E$9:$E$93)+63.1579*EXP(-0.19*BO$58))/(Fperm_SI_Woolf2021!$E$9:$E$93-BO$58))*(BO$58-Fperm_SI_Woolf2021!$E$9:$E$93)/10))) + Fperm_SI_Woolf2021!$G$9:$G$93*EXP(-Fperm_SI_Woolf2021!$J$9:$J$93*$C121*IF(BO$58=Fperm_SI_Woolf2021!$E$9:$E$93,1,EXP(LN((1.1*(Fperm_SI_Woolf2021!$E$9:$E$93-BO$58)-63.1579*EXP(-0.19*Fperm_SI_Woolf2021!$E$9:$E$93)+63.1579*EXP(-0.19*BO$58))/(Fperm_SI_Woolf2021!$E$9:$E$93-BO$58))*(BO$58-Fperm_SI_Woolf2021!$E$9:$E$93)/10))) + Fperm_SI_Woolf2021!$H$9:$H$93*EXP(-Fperm_SI_Woolf2021!$K$9:$K$93*$C121*IF(BO$58=Fperm_SI_Woolf2021!$E$9:$E$93,1,EXP(LN((1.1*(Fperm_SI_Woolf2021!$E$9:$E$93-BO$58)-63.1579*EXP(-0.19*Fperm_SI_Woolf2021!$E$9:$E$93)+63.1579*EXP(-0.19*BO$58))/(Fperm_SI_Woolf2021!$E$9:$E$93-BO$58))*(BO$58-Fperm_SI_Woolf2021!$E$9:$E$93)/10))),Fperm_SI_Woolf2021!$D$9:$D$93)*BO$57+INTERCEPT(Fperm_SI_Woolf2021!$F$9:$F$93*EXP(-Fperm_SI_Woolf2021!$I$9:$I$93*$C121*IF(BO$58=Fperm_SI_Woolf2021!$E$9:$E$93,1,EXP(LN((1.1*(Fperm_SI_Woolf2021!$E$9:$E$93-BO$58)-63.1579*EXP(-0.19*Fperm_SI_Woolf2021!$E$9:$E$93)+63.1579*EXP(-0.19*BO$58))/(Fperm_SI_Woolf2021!$E$9:$E$93-BO$58))*(BO$58-Fperm_SI_Woolf2021!$E$9:$E$93)/10))) + Fperm_SI_Woolf2021!$G$9:$G$93*EXP(-Fperm_SI_Woolf2021!$J$9:$J$93*$C121*IF(BO$58=Fperm_SI_Woolf2021!$E$9:$E$93,1,EXP(LN((1.1*(Fperm_SI_Woolf2021!$E$9:$E$93-BO$58)-63.1579*EXP(-0.19*Fperm_SI_Woolf2021!$E$9:$E$93)+63.1579*EXP(-0.19*BO$58))/(Fperm_SI_Woolf2021!$E$9:$E$93-BO$58))*(BO$58-Fperm_SI_Woolf2021!$E$9:$E$93)/10))) + Fperm_SI_Woolf2021!$H$9:$H$93*EXP(-Fperm_SI_Woolf2021!$K$9:$K$93*$C121*IF(BO$58=Fperm_SI_Woolf2021!$E$9:$E$93,1,EXP(LN((1.1*(Fperm_SI_Woolf2021!$E$9:$E$93-BO$58)-63.1579*EXP(-0.19*Fperm_SI_Woolf2021!$E$9:$E$93)+63.1579*EXP(-0.19*BO$58))/(Fperm_SI_Woolf2021!$E$9:$E$93-BO$58))*(BO$58-Fperm_SI_Woolf2021!$E$9:$E$93)/10))),Fperm_SI_Woolf2021!$D$9:$D$93))</f>
        <v>0.29116610106937535</v>
      </c>
      <c r="BP121" s="51" cm="1">
        <f t="array" ref="BP121">MIN(1,SLOPE(Fperm_SI_Woolf2021!$F$9:$F$93*EXP(-Fperm_SI_Woolf2021!$I$9:$I$93*$C121*IF(BP$58=Fperm_SI_Woolf2021!$E$9:$E$93,1,EXP(LN((1.1*(Fperm_SI_Woolf2021!$E$9:$E$93-BP$58)-63.1579*EXP(-0.19*Fperm_SI_Woolf2021!$E$9:$E$93)+63.1579*EXP(-0.19*BP$58))/(Fperm_SI_Woolf2021!$E$9:$E$93-BP$58))*(BP$58-Fperm_SI_Woolf2021!$E$9:$E$93)/10))) + Fperm_SI_Woolf2021!$G$9:$G$93*EXP(-Fperm_SI_Woolf2021!$J$9:$J$93*$C121*IF(BP$58=Fperm_SI_Woolf2021!$E$9:$E$93,1,EXP(LN((1.1*(Fperm_SI_Woolf2021!$E$9:$E$93-BP$58)-63.1579*EXP(-0.19*Fperm_SI_Woolf2021!$E$9:$E$93)+63.1579*EXP(-0.19*BP$58))/(Fperm_SI_Woolf2021!$E$9:$E$93-BP$58))*(BP$58-Fperm_SI_Woolf2021!$E$9:$E$93)/10))) + Fperm_SI_Woolf2021!$H$9:$H$93*EXP(-Fperm_SI_Woolf2021!$K$9:$K$93*$C121*IF(BP$58=Fperm_SI_Woolf2021!$E$9:$E$93,1,EXP(LN((1.1*(Fperm_SI_Woolf2021!$E$9:$E$93-BP$58)-63.1579*EXP(-0.19*Fperm_SI_Woolf2021!$E$9:$E$93)+63.1579*EXP(-0.19*BP$58))/(Fperm_SI_Woolf2021!$E$9:$E$93-BP$58))*(BP$58-Fperm_SI_Woolf2021!$E$9:$E$93)/10))),Fperm_SI_Woolf2021!$D$9:$D$93)*BP$57+INTERCEPT(Fperm_SI_Woolf2021!$F$9:$F$93*EXP(-Fperm_SI_Woolf2021!$I$9:$I$93*$C121*IF(BP$58=Fperm_SI_Woolf2021!$E$9:$E$93,1,EXP(LN((1.1*(Fperm_SI_Woolf2021!$E$9:$E$93-BP$58)-63.1579*EXP(-0.19*Fperm_SI_Woolf2021!$E$9:$E$93)+63.1579*EXP(-0.19*BP$58))/(Fperm_SI_Woolf2021!$E$9:$E$93-BP$58))*(BP$58-Fperm_SI_Woolf2021!$E$9:$E$93)/10))) + Fperm_SI_Woolf2021!$G$9:$G$93*EXP(-Fperm_SI_Woolf2021!$J$9:$J$93*$C121*IF(BP$58=Fperm_SI_Woolf2021!$E$9:$E$93,1,EXP(LN((1.1*(Fperm_SI_Woolf2021!$E$9:$E$93-BP$58)-63.1579*EXP(-0.19*Fperm_SI_Woolf2021!$E$9:$E$93)+63.1579*EXP(-0.19*BP$58))/(Fperm_SI_Woolf2021!$E$9:$E$93-BP$58))*(BP$58-Fperm_SI_Woolf2021!$E$9:$E$93)/10))) + Fperm_SI_Woolf2021!$H$9:$H$93*EXP(-Fperm_SI_Woolf2021!$K$9:$K$93*$C121*IF(BP$58=Fperm_SI_Woolf2021!$E$9:$E$93,1,EXP(LN((1.1*(Fperm_SI_Woolf2021!$E$9:$E$93-BP$58)-63.1579*EXP(-0.19*Fperm_SI_Woolf2021!$E$9:$E$93)+63.1579*EXP(-0.19*BP$58))/(Fperm_SI_Woolf2021!$E$9:$E$93-BP$58))*(BP$58-Fperm_SI_Woolf2021!$E$9:$E$93)/10))),Fperm_SI_Woolf2021!$D$9:$D$93))</f>
        <v>0.27506735536743016</v>
      </c>
      <c r="BQ121" s="51" cm="1">
        <f t="array" ref="BQ121">MIN(1,SLOPE(Fperm_SI_Woolf2021!$F$9:$F$93*EXP(-Fperm_SI_Woolf2021!$I$9:$I$93*$C121*IF(BQ$58=Fperm_SI_Woolf2021!$E$9:$E$93,1,EXP(LN((1.1*(Fperm_SI_Woolf2021!$E$9:$E$93-BQ$58)-63.1579*EXP(-0.19*Fperm_SI_Woolf2021!$E$9:$E$93)+63.1579*EXP(-0.19*BQ$58))/(Fperm_SI_Woolf2021!$E$9:$E$93-BQ$58))*(BQ$58-Fperm_SI_Woolf2021!$E$9:$E$93)/10))) + Fperm_SI_Woolf2021!$G$9:$G$93*EXP(-Fperm_SI_Woolf2021!$J$9:$J$93*$C121*IF(BQ$58=Fperm_SI_Woolf2021!$E$9:$E$93,1,EXP(LN((1.1*(Fperm_SI_Woolf2021!$E$9:$E$93-BQ$58)-63.1579*EXP(-0.19*Fperm_SI_Woolf2021!$E$9:$E$93)+63.1579*EXP(-0.19*BQ$58))/(Fperm_SI_Woolf2021!$E$9:$E$93-BQ$58))*(BQ$58-Fperm_SI_Woolf2021!$E$9:$E$93)/10))) + Fperm_SI_Woolf2021!$H$9:$H$93*EXP(-Fperm_SI_Woolf2021!$K$9:$K$93*$C121*IF(BQ$58=Fperm_SI_Woolf2021!$E$9:$E$93,1,EXP(LN((1.1*(Fperm_SI_Woolf2021!$E$9:$E$93-BQ$58)-63.1579*EXP(-0.19*Fperm_SI_Woolf2021!$E$9:$E$93)+63.1579*EXP(-0.19*BQ$58))/(Fperm_SI_Woolf2021!$E$9:$E$93-BQ$58))*(BQ$58-Fperm_SI_Woolf2021!$E$9:$E$93)/10))),Fperm_SI_Woolf2021!$D$9:$D$93)*BQ$57+INTERCEPT(Fperm_SI_Woolf2021!$F$9:$F$93*EXP(-Fperm_SI_Woolf2021!$I$9:$I$93*$C121*IF(BQ$58=Fperm_SI_Woolf2021!$E$9:$E$93,1,EXP(LN((1.1*(Fperm_SI_Woolf2021!$E$9:$E$93-BQ$58)-63.1579*EXP(-0.19*Fperm_SI_Woolf2021!$E$9:$E$93)+63.1579*EXP(-0.19*BQ$58))/(Fperm_SI_Woolf2021!$E$9:$E$93-BQ$58))*(BQ$58-Fperm_SI_Woolf2021!$E$9:$E$93)/10))) + Fperm_SI_Woolf2021!$G$9:$G$93*EXP(-Fperm_SI_Woolf2021!$J$9:$J$93*$C121*IF(BQ$58=Fperm_SI_Woolf2021!$E$9:$E$93,1,EXP(LN((1.1*(Fperm_SI_Woolf2021!$E$9:$E$93-BQ$58)-63.1579*EXP(-0.19*Fperm_SI_Woolf2021!$E$9:$E$93)+63.1579*EXP(-0.19*BQ$58))/(Fperm_SI_Woolf2021!$E$9:$E$93-BQ$58))*(BQ$58-Fperm_SI_Woolf2021!$E$9:$E$93)/10))) + Fperm_SI_Woolf2021!$H$9:$H$93*EXP(-Fperm_SI_Woolf2021!$K$9:$K$93*$C121*IF(BQ$58=Fperm_SI_Woolf2021!$E$9:$E$93,1,EXP(LN((1.1*(Fperm_SI_Woolf2021!$E$9:$E$93-BQ$58)-63.1579*EXP(-0.19*Fperm_SI_Woolf2021!$E$9:$E$93)+63.1579*EXP(-0.19*BQ$58))/(Fperm_SI_Woolf2021!$E$9:$E$93-BQ$58))*(BQ$58-Fperm_SI_Woolf2021!$E$9:$E$93)/10))),Fperm_SI_Woolf2021!$D$9:$D$93))</f>
        <v>0.25896860966548496</v>
      </c>
      <c r="BR121" s="51" cm="1">
        <f t="array" ref="BR121">MIN(1,SLOPE(Fperm_SI_Woolf2021!$F$9:$F$93*EXP(-Fperm_SI_Woolf2021!$I$9:$I$93*$C121*IF(BR$58=Fperm_SI_Woolf2021!$E$9:$E$93,1,EXP(LN((1.1*(Fperm_SI_Woolf2021!$E$9:$E$93-BR$58)-63.1579*EXP(-0.19*Fperm_SI_Woolf2021!$E$9:$E$93)+63.1579*EXP(-0.19*BR$58))/(Fperm_SI_Woolf2021!$E$9:$E$93-BR$58))*(BR$58-Fperm_SI_Woolf2021!$E$9:$E$93)/10))) + Fperm_SI_Woolf2021!$G$9:$G$93*EXP(-Fperm_SI_Woolf2021!$J$9:$J$93*$C121*IF(BR$58=Fperm_SI_Woolf2021!$E$9:$E$93,1,EXP(LN((1.1*(Fperm_SI_Woolf2021!$E$9:$E$93-BR$58)-63.1579*EXP(-0.19*Fperm_SI_Woolf2021!$E$9:$E$93)+63.1579*EXP(-0.19*BR$58))/(Fperm_SI_Woolf2021!$E$9:$E$93-BR$58))*(BR$58-Fperm_SI_Woolf2021!$E$9:$E$93)/10))) + Fperm_SI_Woolf2021!$H$9:$H$93*EXP(-Fperm_SI_Woolf2021!$K$9:$K$93*$C121*IF(BR$58=Fperm_SI_Woolf2021!$E$9:$E$93,1,EXP(LN((1.1*(Fperm_SI_Woolf2021!$E$9:$E$93-BR$58)-63.1579*EXP(-0.19*Fperm_SI_Woolf2021!$E$9:$E$93)+63.1579*EXP(-0.19*BR$58))/(Fperm_SI_Woolf2021!$E$9:$E$93-BR$58))*(BR$58-Fperm_SI_Woolf2021!$E$9:$E$93)/10))),Fperm_SI_Woolf2021!$D$9:$D$93)*BR$57+INTERCEPT(Fperm_SI_Woolf2021!$F$9:$F$93*EXP(-Fperm_SI_Woolf2021!$I$9:$I$93*$C121*IF(BR$58=Fperm_SI_Woolf2021!$E$9:$E$93,1,EXP(LN((1.1*(Fperm_SI_Woolf2021!$E$9:$E$93-BR$58)-63.1579*EXP(-0.19*Fperm_SI_Woolf2021!$E$9:$E$93)+63.1579*EXP(-0.19*BR$58))/(Fperm_SI_Woolf2021!$E$9:$E$93-BR$58))*(BR$58-Fperm_SI_Woolf2021!$E$9:$E$93)/10))) + Fperm_SI_Woolf2021!$G$9:$G$93*EXP(-Fperm_SI_Woolf2021!$J$9:$J$93*$C121*IF(BR$58=Fperm_SI_Woolf2021!$E$9:$E$93,1,EXP(LN((1.1*(Fperm_SI_Woolf2021!$E$9:$E$93-BR$58)-63.1579*EXP(-0.19*Fperm_SI_Woolf2021!$E$9:$E$93)+63.1579*EXP(-0.19*BR$58))/(Fperm_SI_Woolf2021!$E$9:$E$93-BR$58))*(BR$58-Fperm_SI_Woolf2021!$E$9:$E$93)/10))) + Fperm_SI_Woolf2021!$H$9:$H$93*EXP(-Fperm_SI_Woolf2021!$K$9:$K$93*$C121*IF(BR$58=Fperm_SI_Woolf2021!$E$9:$E$93,1,EXP(LN((1.1*(Fperm_SI_Woolf2021!$E$9:$E$93-BR$58)-63.1579*EXP(-0.19*Fperm_SI_Woolf2021!$E$9:$E$93)+63.1579*EXP(-0.19*BR$58))/(Fperm_SI_Woolf2021!$E$9:$E$93-BR$58))*(BR$58-Fperm_SI_Woolf2021!$E$9:$E$93)/10))),Fperm_SI_Woolf2021!$D$9:$D$93))</f>
        <v>0.24286986396353977</v>
      </c>
      <c r="BS121" s="51" cm="1">
        <f t="array" ref="BS121">MIN(1,SLOPE(Fperm_SI_Woolf2021!$F$9:$F$93*EXP(-Fperm_SI_Woolf2021!$I$9:$I$93*$C121*IF(BS$58=Fperm_SI_Woolf2021!$E$9:$E$93,1,EXP(LN((1.1*(Fperm_SI_Woolf2021!$E$9:$E$93-BS$58)-63.1579*EXP(-0.19*Fperm_SI_Woolf2021!$E$9:$E$93)+63.1579*EXP(-0.19*BS$58))/(Fperm_SI_Woolf2021!$E$9:$E$93-BS$58))*(BS$58-Fperm_SI_Woolf2021!$E$9:$E$93)/10))) + Fperm_SI_Woolf2021!$G$9:$G$93*EXP(-Fperm_SI_Woolf2021!$J$9:$J$93*$C121*IF(BS$58=Fperm_SI_Woolf2021!$E$9:$E$93,1,EXP(LN((1.1*(Fperm_SI_Woolf2021!$E$9:$E$93-BS$58)-63.1579*EXP(-0.19*Fperm_SI_Woolf2021!$E$9:$E$93)+63.1579*EXP(-0.19*BS$58))/(Fperm_SI_Woolf2021!$E$9:$E$93-BS$58))*(BS$58-Fperm_SI_Woolf2021!$E$9:$E$93)/10))) + Fperm_SI_Woolf2021!$H$9:$H$93*EXP(-Fperm_SI_Woolf2021!$K$9:$K$93*$C121*IF(BS$58=Fperm_SI_Woolf2021!$E$9:$E$93,1,EXP(LN((1.1*(Fperm_SI_Woolf2021!$E$9:$E$93-BS$58)-63.1579*EXP(-0.19*Fperm_SI_Woolf2021!$E$9:$E$93)+63.1579*EXP(-0.19*BS$58))/(Fperm_SI_Woolf2021!$E$9:$E$93-BS$58))*(BS$58-Fperm_SI_Woolf2021!$E$9:$E$93)/10))),Fperm_SI_Woolf2021!$D$9:$D$93)*BS$57+INTERCEPT(Fperm_SI_Woolf2021!$F$9:$F$93*EXP(-Fperm_SI_Woolf2021!$I$9:$I$93*$C121*IF(BS$58=Fperm_SI_Woolf2021!$E$9:$E$93,1,EXP(LN((1.1*(Fperm_SI_Woolf2021!$E$9:$E$93-BS$58)-63.1579*EXP(-0.19*Fperm_SI_Woolf2021!$E$9:$E$93)+63.1579*EXP(-0.19*BS$58))/(Fperm_SI_Woolf2021!$E$9:$E$93-BS$58))*(BS$58-Fperm_SI_Woolf2021!$E$9:$E$93)/10))) + Fperm_SI_Woolf2021!$G$9:$G$93*EXP(-Fperm_SI_Woolf2021!$J$9:$J$93*$C121*IF(BS$58=Fperm_SI_Woolf2021!$E$9:$E$93,1,EXP(LN((1.1*(Fperm_SI_Woolf2021!$E$9:$E$93-BS$58)-63.1579*EXP(-0.19*Fperm_SI_Woolf2021!$E$9:$E$93)+63.1579*EXP(-0.19*BS$58))/(Fperm_SI_Woolf2021!$E$9:$E$93-BS$58))*(BS$58-Fperm_SI_Woolf2021!$E$9:$E$93)/10))) + Fperm_SI_Woolf2021!$H$9:$H$93*EXP(-Fperm_SI_Woolf2021!$K$9:$K$93*$C121*IF(BS$58=Fperm_SI_Woolf2021!$E$9:$E$93,1,EXP(LN((1.1*(Fperm_SI_Woolf2021!$E$9:$E$93-BS$58)-63.1579*EXP(-0.19*Fperm_SI_Woolf2021!$E$9:$E$93)+63.1579*EXP(-0.19*BS$58))/(Fperm_SI_Woolf2021!$E$9:$E$93-BS$58))*(BS$58-Fperm_SI_Woolf2021!$E$9:$E$93)/10))),Fperm_SI_Woolf2021!$D$9:$D$93))</f>
        <v>0.22677111826159457</v>
      </c>
      <c r="BT121" s="51" cm="1">
        <f t="array" ref="BT121">MIN(1,SLOPE(Fperm_SI_Woolf2021!$F$9:$F$93*EXP(-Fperm_SI_Woolf2021!$I$9:$I$93*$C121*IF(BT$58=Fperm_SI_Woolf2021!$E$9:$E$93,1,EXP(LN((1.1*(Fperm_SI_Woolf2021!$E$9:$E$93-BT$58)-63.1579*EXP(-0.19*Fperm_SI_Woolf2021!$E$9:$E$93)+63.1579*EXP(-0.19*BT$58))/(Fperm_SI_Woolf2021!$E$9:$E$93-BT$58))*(BT$58-Fperm_SI_Woolf2021!$E$9:$E$93)/10))) + Fperm_SI_Woolf2021!$G$9:$G$93*EXP(-Fperm_SI_Woolf2021!$J$9:$J$93*$C121*IF(BT$58=Fperm_SI_Woolf2021!$E$9:$E$93,1,EXP(LN((1.1*(Fperm_SI_Woolf2021!$E$9:$E$93-BT$58)-63.1579*EXP(-0.19*Fperm_SI_Woolf2021!$E$9:$E$93)+63.1579*EXP(-0.19*BT$58))/(Fperm_SI_Woolf2021!$E$9:$E$93-BT$58))*(BT$58-Fperm_SI_Woolf2021!$E$9:$E$93)/10))) + Fperm_SI_Woolf2021!$H$9:$H$93*EXP(-Fperm_SI_Woolf2021!$K$9:$K$93*$C121*IF(BT$58=Fperm_SI_Woolf2021!$E$9:$E$93,1,EXP(LN((1.1*(Fperm_SI_Woolf2021!$E$9:$E$93-BT$58)-63.1579*EXP(-0.19*Fperm_SI_Woolf2021!$E$9:$E$93)+63.1579*EXP(-0.19*BT$58))/(Fperm_SI_Woolf2021!$E$9:$E$93-BT$58))*(BT$58-Fperm_SI_Woolf2021!$E$9:$E$93)/10))),Fperm_SI_Woolf2021!$D$9:$D$93)*BT$57+INTERCEPT(Fperm_SI_Woolf2021!$F$9:$F$93*EXP(-Fperm_SI_Woolf2021!$I$9:$I$93*$C121*IF(BT$58=Fperm_SI_Woolf2021!$E$9:$E$93,1,EXP(LN((1.1*(Fperm_SI_Woolf2021!$E$9:$E$93-BT$58)-63.1579*EXP(-0.19*Fperm_SI_Woolf2021!$E$9:$E$93)+63.1579*EXP(-0.19*BT$58))/(Fperm_SI_Woolf2021!$E$9:$E$93-BT$58))*(BT$58-Fperm_SI_Woolf2021!$E$9:$E$93)/10))) + Fperm_SI_Woolf2021!$G$9:$G$93*EXP(-Fperm_SI_Woolf2021!$J$9:$J$93*$C121*IF(BT$58=Fperm_SI_Woolf2021!$E$9:$E$93,1,EXP(LN((1.1*(Fperm_SI_Woolf2021!$E$9:$E$93-BT$58)-63.1579*EXP(-0.19*Fperm_SI_Woolf2021!$E$9:$E$93)+63.1579*EXP(-0.19*BT$58))/(Fperm_SI_Woolf2021!$E$9:$E$93-BT$58))*(BT$58-Fperm_SI_Woolf2021!$E$9:$E$93)/10))) + Fperm_SI_Woolf2021!$H$9:$H$93*EXP(-Fperm_SI_Woolf2021!$K$9:$K$93*$C121*IF(BT$58=Fperm_SI_Woolf2021!$E$9:$E$93,1,EXP(LN((1.1*(Fperm_SI_Woolf2021!$E$9:$E$93-BT$58)-63.1579*EXP(-0.19*Fperm_SI_Woolf2021!$E$9:$E$93)+63.1579*EXP(-0.19*BT$58))/(Fperm_SI_Woolf2021!$E$9:$E$93-BT$58))*(BT$58-Fperm_SI_Woolf2021!$E$9:$E$93)/10))),Fperm_SI_Woolf2021!$D$9:$D$93))</f>
        <v>0.21067237255964938</v>
      </c>
      <c r="BU121" s="51" cm="1">
        <f t="array" ref="BU121">MIN(1,SLOPE(Fperm_SI_Woolf2021!$F$9:$F$93*EXP(-Fperm_SI_Woolf2021!$I$9:$I$93*$C121*IF(BU$58=Fperm_SI_Woolf2021!$E$9:$E$93,1,EXP(LN((1.1*(Fperm_SI_Woolf2021!$E$9:$E$93-BU$58)-63.1579*EXP(-0.19*Fperm_SI_Woolf2021!$E$9:$E$93)+63.1579*EXP(-0.19*BU$58))/(Fperm_SI_Woolf2021!$E$9:$E$93-BU$58))*(BU$58-Fperm_SI_Woolf2021!$E$9:$E$93)/10))) + Fperm_SI_Woolf2021!$G$9:$G$93*EXP(-Fperm_SI_Woolf2021!$J$9:$J$93*$C121*IF(BU$58=Fperm_SI_Woolf2021!$E$9:$E$93,1,EXP(LN((1.1*(Fperm_SI_Woolf2021!$E$9:$E$93-BU$58)-63.1579*EXP(-0.19*Fperm_SI_Woolf2021!$E$9:$E$93)+63.1579*EXP(-0.19*BU$58))/(Fperm_SI_Woolf2021!$E$9:$E$93-BU$58))*(BU$58-Fperm_SI_Woolf2021!$E$9:$E$93)/10))) + Fperm_SI_Woolf2021!$H$9:$H$93*EXP(-Fperm_SI_Woolf2021!$K$9:$K$93*$C121*IF(BU$58=Fperm_SI_Woolf2021!$E$9:$E$93,1,EXP(LN((1.1*(Fperm_SI_Woolf2021!$E$9:$E$93-BU$58)-63.1579*EXP(-0.19*Fperm_SI_Woolf2021!$E$9:$E$93)+63.1579*EXP(-0.19*BU$58))/(Fperm_SI_Woolf2021!$E$9:$E$93-BU$58))*(BU$58-Fperm_SI_Woolf2021!$E$9:$E$93)/10))),Fperm_SI_Woolf2021!$D$9:$D$93)*BU$57+INTERCEPT(Fperm_SI_Woolf2021!$F$9:$F$93*EXP(-Fperm_SI_Woolf2021!$I$9:$I$93*$C121*IF(BU$58=Fperm_SI_Woolf2021!$E$9:$E$93,1,EXP(LN((1.1*(Fperm_SI_Woolf2021!$E$9:$E$93-BU$58)-63.1579*EXP(-0.19*Fperm_SI_Woolf2021!$E$9:$E$93)+63.1579*EXP(-0.19*BU$58))/(Fperm_SI_Woolf2021!$E$9:$E$93-BU$58))*(BU$58-Fperm_SI_Woolf2021!$E$9:$E$93)/10))) + Fperm_SI_Woolf2021!$G$9:$G$93*EXP(-Fperm_SI_Woolf2021!$J$9:$J$93*$C121*IF(BU$58=Fperm_SI_Woolf2021!$E$9:$E$93,1,EXP(LN((1.1*(Fperm_SI_Woolf2021!$E$9:$E$93-BU$58)-63.1579*EXP(-0.19*Fperm_SI_Woolf2021!$E$9:$E$93)+63.1579*EXP(-0.19*BU$58))/(Fperm_SI_Woolf2021!$E$9:$E$93-BU$58))*(BU$58-Fperm_SI_Woolf2021!$E$9:$E$93)/10))) + Fperm_SI_Woolf2021!$H$9:$H$93*EXP(-Fperm_SI_Woolf2021!$K$9:$K$93*$C121*IF(BU$58=Fperm_SI_Woolf2021!$E$9:$E$93,1,EXP(LN((1.1*(Fperm_SI_Woolf2021!$E$9:$E$93-BU$58)-63.1579*EXP(-0.19*Fperm_SI_Woolf2021!$E$9:$E$93)+63.1579*EXP(-0.19*BU$58))/(Fperm_SI_Woolf2021!$E$9:$E$93-BU$58))*(BU$58-Fperm_SI_Woolf2021!$E$9:$E$93)/10))),Fperm_SI_Woolf2021!$D$9:$D$93))</f>
        <v>0.19457362685770418</v>
      </c>
      <c r="BV121" s="51" cm="1">
        <f t="array" ref="BV121">MIN(1,SLOPE(Fperm_SI_Woolf2021!$F$9:$F$93*EXP(-Fperm_SI_Woolf2021!$I$9:$I$93*$C121*IF(BV$58=Fperm_SI_Woolf2021!$E$9:$E$93,1,EXP(LN((1.1*(Fperm_SI_Woolf2021!$E$9:$E$93-BV$58)-63.1579*EXP(-0.19*Fperm_SI_Woolf2021!$E$9:$E$93)+63.1579*EXP(-0.19*BV$58))/(Fperm_SI_Woolf2021!$E$9:$E$93-BV$58))*(BV$58-Fperm_SI_Woolf2021!$E$9:$E$93)/10))) + Fperm_SI_Woolf2021!$G$9:$G$93*EXP(-Fperm_SI_Woolf2021!$J$9:$J$93*$C121*IF(BV$58=Fperm_SI_Woolf2021!$E$9:$E$93,1,EXP(LN((1.1*(Fperm_SI_Woolf2021!$E$9:$E$93-BV$58)-63.1579*EXP(-0.19*Fperm_SI_Woolf2021!$E$9:$E$93)+63.1579*EXP(-0.19*BV$58))/(Fperm_SI_Woolf2021!$E$9:$E$93-BV$58))*(BV$58-Fperm_SI_Woolf2021!$E$9:$E$93)/10))) + Fperm_SI_Woolf2021!$H$9:$H$93*EXP(-Fperm_SI_Woolf2021!$K$9:$K$93*$C121*IF(BV$58=Fperm_SI_Woolf2021!$E$9:$E$93,1,EXP(LN((1.1*(Fperm_SI_Woolf2021!$E$9:$E$93-BV$58)-63.1579*EXP(-0.19*Fperm_SI_Woolf2021!$E$9:$E$93)+63.1579*EXP(-0.19*BV$58))/(Fperm_SI_Woolf2021!$E$9:$E$93-BV$58))*(BV$58-Fperm_SI_Woolf2021!$E$9:$E$93)/10))),Fperm_SI_Woolf2021!$D$9:$D$93)*BV$57+INTERCEPT(Fperm_SI_Woolf2021!$F$9:$F$93*EXP(-Fperm_SI_Woolf2021!$I$9:$I$93*$C121*IF(BV$58=Fperm_SI_Woolf2021!$E$9:$E$93,1,EXP(LN((1.1*(Fperm_SI_Woolf2021!$E$9:$E$93-BV$58)-63.1579*EXP(-0.19*Fperm_SI_Woolf2021!$E$9:$E$93)+63.1579*EXP(-0.19*BV$58))/(Fperm_SI_Woolf2021!$E$9:$E$93-BV$58))*(BV$58-Fperm_SI_Woolf2021!$E$9:$E$93)/10))) + Fperm_SI_Woolf2021!$G$9:$G$93*EXP(-Fperm_SI_Woolf2021!$J$9:$J$93*$C121*IF(BV$58=Fperm_SI_Woolf2021!$E$9:$E$93,1,EXP(LN((1.1*(Fperm_SI_Woolf2021!$E$9:$E$93-BV$58)-63.1579*EXP(-0.19*Fperm_SI_Woolf2021!$E$9:$E$93)+63.1579*EXP(-0.19*BV$58))/(Fperm_SI_Woolf2021!$E$9:$E$93-BV$58))*(BV$58-Fperm_SI_Woolf2021!$E$9:$E$93)/10))) + Fperm_SI_Woolf2021!$H$9:$H$93*EXP(-Fperm_SI_Woolf2021!$K$9:$K$93*$C121*IF(BV$58=Fperm_SI_Woolf2021!$E$9:$E$93,1,EXP(LN((1.1*(Fperm_SI_Woolf2021!$E$9:$E$93-BV$58)-63.1579*EXP(-0.19*Fperm_SI_Woolf2021!$E$9:$E$93)+63.1579*EXP(-0.19*BV$58))/(Fperm_SI_Woolf2021!$E$9:$E$93-BV$58))*(BV$58-Fperm_SI_Woolf2021!$E$9:$E$93)/10))),Fperm_SI_Woolf2021!$D$9:$D$93))</f>
        <v>0.17847488115575899</v>
      </c>
      <c r="BW121" s="51" cm="1">
        <f t="array" ref="BW121">MIN(1,SLOPE(Fperm_SI_Woolf2021!$F$9:$F$93*EXP(-Fperm_SI_Woolf2021!$I$9:$I$93*$C121*IF(BW$58=Fperm_SI_Woolf2021!$E$9:$E$93,1,EXP(LN((1.1*(Fperm_SI_Woolf2021!$E$9:$E$93-BW$58)-63.1579*EXP(-0.19*Fperm_SI_Woolf2021!$E$9:$E$93)+63.1579*EXP(-0.19*BW$58))/(Fperm_SI_Woolf2021!$E$9:$E$93-BW$58))*(BW$58-Fperm_SI_Woolf2021!$E$9:$E$93)/10))) + Fperm_SI_Woolf2021!$G$9:$G$93*EXP(-Fperm_SI_Woolf2021!$J$9:$J$93*$C121*IF(BW$58=Fperm_SI_Woolf2021!$E$9:$E$93,1,EXP(LN((1.1*(Fperm_SI_Woolf2021!$E$9:$E$93-BW$58)-63.1579*EXP(-0.19*Fperm_SI_Woolf2021!$E$9:$E$93)+63.1579*EXP(-0.19*BW$58))/(Fperm_SI_Woolf2021!$E$9:$E$93-BW$58))*(BW$58-Fperm_SI_Woolf2021!$E$9:$E$93)/10))) + Fperm_SI_Woolf2021!$H$9:$H$93*EXP(-Fperm_SI_Woolf2021!$K$9:$K$93*$C121*IF(BW$58=Fperm_SI_Woolf2021!$E$9:$E$93,1,EXP(LN((1.1*(Fperm_SI_Woolf2021!$E$9:$E$93-BW$58)-63.1579*EXP(-0.19*Fperm_SI_Woolf2021!$E$9:$E$93)+63.1579*EXP(-0.19*BW$58))/(Fperm_SI_Woolf2021!$E$9:$E$93-BW$58))*(BW$58-Fperm_SI_Woolf2021!$E$9:$E$93)/10))),Fperm_SI_Woolf2021!$D$9:$D$93)*BW$57+INTERCEPT(Fperm_SI_Woolf2021!$F$9:$F$93*EXP(-Fperm_SI_Woolf2021!$I$9:$I$93*$C121*IF(BW$58=Fperm_SI_Woolf2021!$E$9:$E$93,1,EXP(LN((1.1*(Fperm_SI_Woolf2021!$E$9:$E$93-BW$58)-63.1579*EXP(-0.19*Fperm_SI_Woolf2021!$E$9:$E$93)+63.1579*EXP(-0.19*BW$58))/(Fperm_SI_Woolf2021!$E$9:$E$93-BW$58))*(BW$58-Fperm_SI_Woolf2021!$E$9:$E$93)/10))) + Fperm_SI_Woolf2021!$G$9:$G$93*EXP(-Fperm_SI_Woolf2021!$J$9:$J$93*$C121*IF(BW$58=Fperm_SI_Woolf2021!$E$9:$E$93,1,EXP(LN((1.1*(Fperm_SI_Woolf2021!$E$9:$E$93-BW$58)-63.1579*EXP(-0.19*Fperm_SI_Woolf2021!$E$9:$E$93)+63.1579*EXP(-0.19*BW$58))/(Fperm_SI_Woolf2021!$E$9:$E$93-BW$58))*(BW$58-Fperm_SI_Woolf2021!$E$9:$E$93)/10))) + Fperm_SI_Woolf2021!$H$9:$H$93*EXP(-Fperm_SI_Woolf2021!$K$9:$K$93*$C121*IF(BW$58=Fperm_SI_Woolf2021!$E$9:$E$93,1,EXP(LN((1.1*(Fperm_SI_Woolf2021!$E$9:$E$93-BW$58)-63.1579*EXP(-0.19*Fperm_SI_Woolf2021!$E$9:$E$93)+63.1579*EXP(-0.19*BW$58))/(Fperm_SI_Woolf2021!$E$9:$E$93-BW$58))*(BW$58-Fperm_SI_Woolf2021!$E$9:$E$93)/10))),Fperm_SI_Woolf2021!$D$9:$D$93))</f>
        <v>0.16237613545381377</v>
      </c>
      <c r="BX121" s="51" cm="1">
        <f t="array" ref="BX121">MIN(1,SLOPE(Fperm_SI_Woolf2021!$F$9:$F$93*EXP(-Fperm_SI_Woolf2021!$I$9:$I$93*$C121*IF(BX$58=Fperm_SI_Woolf2021!$E$9:$E$93,1,EXP(LN((1.1*(Fperm_SI_Woolf2021!$E$9:$E$93-BX$58)-63.1579*EXP(-0.19*Fperm_SI_Woolf2021!$E$9:$E$93)+63.1579*EXP(-0.19*BX$58))/(Fperm_SI_Woolf2021!$E$9:$E$93-BX$58))*(BX$58-Fperm_SI_Woolf2021!$E$9:$E$93)/10))) + Fperm_SI_Woolf2021!$G$9:$G$93*EXP(-Fperm_SI_Woolf2021!$J$9:$J$93*$C121*IF(BX$58=Fperm_SI_Woolf2021!$E$9:$E$93,1,EXP(LN((1.1*(Fperm_SI_Woolf2021!$E$9:$E$93-BX$58)-63.1579*EXP(-0.19*Fperm_SI_Woolf2021!$E$9:$E$93)+63.1579*EXP(-0.19*BX$58))/(Fperm_SI_Woolf2021!$E$9:$E$93-BX$58))*(BX$58-Fperm_SI_Woolf2021!$E$9:$E$93)/10))) + Fperm_SI_Woolf2021!$H$9:$H$93*EXP(-Fperm_SI_Woolf2021!$K$9:$K$93*$C121*IF(BX$58=Fperm_SI_Woolf2021!$E$9:$E$93,1,EXP(LN((1.1*(Fperm_SI_Woolf2021!$E$9:$E$93-BX$58)-63.1579*EXP(-0.19*Fperm_SI_Woolf2021!$E$9:$E$93)+63.1579*EXP(-0.19*BX$58))/(Fperm_SI_Woolf2021!$E$9:$E$93-BX$58))*(BX$58-Fperm_SI_Woolf2021!$E$9:$E$93)/10))),Fperm_SI_Woolf2021!$D$9:$D$93)*BX$57+INTERCEPT(Fperm_SI_Woolf2021!$F$9:$F$93*EXP(-Fperm_SI_Woolf2021!$I$9:$I$93*$C121*IF(BX$58=Fperm_SI_Woolf2021!$E$9:$E$93,1,EXP(LN((1.1*(Fperm_SI_Woolf2021!$E$9:$E$93-BX$58)-63.1579*EXP(-0.19*Fperm_SI_Woolf2021!$E$9:$E$93)+63.1579*EXP(-0.19*BX$58))/(Fperm_SI_Woolf2021!$E$9:$E$93-BX$58))*(BX$58-Fperm_SI_Woolf2021!$E$9:$E$93)/10))) + Fperm_SI_Woolf2021!$G$9:$G$93*EXP(-Fperm_SI_Woolf2021!$J$9:$J$93*$C121*IF(BX$58=Fperm_SI_Woolf2021!$E$9:$E$93,1,EXP(LN((1.1*(Fperm_SI_Woolf2021!$E$9:$E$93-BX$58)-63.1579*EXP(-0.19*Fperm_SI_Woolf2021!$E$9:$E$93)+63.1579*EXP(-0.19*BX$58))/(Fperm_SI_Woolf2021!$E$9:$E$93-BX$58))*(BX$58-Fperm_SI_Woolf2021!$E$9:$E$93)/10))) + Fperm_SI_Woolf2021!$H$9:$H$93*EXP(-Fperm_SI_Woolf2021!$K$9:$K$93*$C121*IF(BX$58=Fperm_SI_Woolf2021!$E$9:$E$93,1,EXP(LN((1.1*(Fperm_SI_Woolf2021!$E$9:$E$93-BX$58)-63.1579*EXP(-0.19*Fperm_SI_Woolf2021!$E$9:$E$93)+63.1579*EXP(-0.19*BX$58))/(Fperm_SI_Woolf2021!$E$9:$E$93-BX$58))*(BX$58-Fperm_SI_Woolf2021!$E$9:$E$93)/10))),Fperm_SI_Woolf2021!$D$9:$D$93))</f>
        <v>0.14627738975186855</v>
      </c>
      <c r="BY121" s="51" cm="1">
        <f t="array" ref="BY121">MIN(1,SLOPE(Fperm_SI_Woolf2021!$F$9:$F$93*EXP(-Fperm_SI_Woolf2021!$I$9:$I$93*$C121*IF(BY$58=Fperm_SI_Woolf2021!$E$9:$E$93,1,EXP(LN((1.1*(Fperm_SI_Woolf2021!$E$9:$E$93-BY$58)-63.1579*EXP(-0.19*Fperm_SI_Woolf2021!$E$9:$E$93)+63.1579*EXP(-0.19*BY$58))/(Fperm_SI_Woolf2021!$E$9:$E$93-BY$58))*(BY$58-Fperm_SI_Woolf2021!$E$9:$E$93)/10))) + Fperm_SI_Woolf2021!$G$9:$G$93*EXP(-Fperm_SI_Woolf2021!$J$9:$J$93*$C121*IF(BY$58=Fperm_SI_Woolf2021!$E$9:$E$93,1,EXP(LN((1.1*(Fperm_SI_Woolf2021!$E$9:$E$93-BY$58)-63.1579*EXP(-0.19*Fperm_SI_Woolf2021!$E$9:$E$93)+63.1579*EXP(-0.19*BY$58))/(Fperm_SI_Woolf2021!$E$9:$E$93-BY$58))*(BY$58-Fperm_SI_Woolf2021!$E$9:$E$93)/10))) + Fperm_SI_Woolf2021!$H$9:$H$93*EXP(-Fperm_SI_Woolf2021!$K$9:$K$93*$C121*IF(BY$58=Fperm_SI_Woolf2021!$E$9:$E$93,1,EXP(LN((1.1*(Fperm_SI_Woolf2021!$E$9:$E$93-BY$58)-63.1579*EXP(-0.19*Fperm_SI_Woolf2021!$E$9:$E$93)+63.1579*EXP(-0.19*BY$58))/(Fperm_SI_Woolf2021!$E$9:$E$93-BY$58))*(BY$58-Fperm_SI_Woolf2021!$E$9:$E$93)/10))),Fperm_SI_Woolf2021!$D$9:$D$93)*BY$57+INTERCEPT(Fperm_SI_Woolf2021!$F$9:$F$93*EXP(-Fperm_SI_Woolf2021!$I$9:$I$93*$C121*IF(BY$58=Fperm_SI_Woolf2021!$E$9:$E$93,1,EXP(LN((1.1*(Fperm_SI_Woolf2021!$E$9:$E$93-BY$58)-63.1579*EXP(-0.19*Fperm_SI_Woolf2021!$E$9:$E$93)+63.1579*EXP(-0.19*BY$58))/(Fperm_SI_Woolf2021!$E$9:$E$93-BY$58))*(BY$58-Fperm_SI_Woolf2021!$E$9:$E$93)/10))) + Fperm_SI_Woolf2021!$G$9:$G$93*EXP(-Fperm_SI_Woolf2021!$J$9:$J$93*$C121*IF(BY$58=Fperm_SI_Woolf2021!$E$9:$E$93,1,EXP(LN((1.1*(Fperm_SI_Woolf2021!$E$9:$E$93-BY$58)-63.1579*EXP(-0.19*Fperm_SI_Woolf2021!$E$9:$E$93)+63.1579*EXP(-0.19*BY$58))/(Fperm_SI_Woolf2021!$E$9:$E$93-BY$58))*(BY$58-Fperm_SI_Woolf2021!$E$9:$E$93)/10))) + Fperm_SI_Woolf2021!$H$9:$H$93*EXP(-Fperm_SI_Woolf2021!$K$9:$K$93*$C121*IF(BY$58=Fperm_SI_Woolf2021!$E$9:$E$93,1,EXP(LN((1.1*(Fperm_SI_Woolf2021!$E$9:$E$93-BY$58)-63.1579*EXP(-0.19*Fperm_SI_Woolf2021!$E$9:$E$93)+63.1579*EXP(-0.19*BY$58))/(Fperm_SI_Woolf2021!$E$9:$E$93-BY$58))*(BY$58-Fperm_SI_Woolf2021!$E$9:$E$93)/10))),Fperm_SI_Woolf2021!$D$9:$D$93))</f>
        <v>0.13017864404992335</v>
      </c>
      <c r="BZ121" s="51" cm="1">
        <f t="array" ref="BZ121">MIN(1,SLOPE(Fperm_SI_Woolf2021!$F$9:$F$93*EXP(-Fperm_SI_Woolf2021!$I$9:$I$93*$C121*IF(BZ$58=Fperm_SI_Woolf2021!$E$9:$E$93,1,EXP(LN((1.1*(Fperm_SI_Woolf2021!$E$9:$E$93-BZ$58)-63.1579*EXP(-0.19*Fperm_SI_Woolf2021!$E$9:$E$93)+63.1579*EXP(-0.19*BZ$58))/(Fperm_SI_Woolf2021!$E$9:$E$93-BZ$58))*(BZ$58-Fperm_SI_Woolf2021!$E$9:$E$93)/10))) + Fperm_SI_Woolf2021!$G$9:$G$93*EXP(-Fperm_SI_Woolf2021!$J$9:$J$93*$C121*IF(BZ$58=Fperm_SI_Woolf2021!$E$9:$E$93,1,EXP(LN((1.1*(Fperm_SI_Woolf2021!$E$9:$E$93-BZ$58)-63.1579*EXP(-0.19*Fperm_SI_Woolf2021!$E$9:$E$93)+63.1579*EXP(-0.19*BZ$58))/(Fperm_SI_Woolf2021!$E$9:$E$93-BZ$58))*(BZ$58-Fperm_SI_Woolf2021!$E$9:$E$93)/10))) + Fperm_SI_Woolf2021!$H$9:$H$93*EXP(-Fperm_SI_Woolf2021!$K$9:$K$93*$C121*IF(BZ$58=Fperm_SI_Woolf2021!$E$9:$E$93,1,EXP(LN((1.1*(Fperm_SI_Woolf2021!$E$9:$E$93-BZ$58)-63.1579*EXP(-0.19*Fperm_SI_Woolf2021!$E$9:$E$93)+63.1579*EXP(-0.19*BZ$58))/(Fperm_SI_Woolf2021!$E$9:$E$93-BZ$58))*(BZ$58-Fperm_SI_Woolf2021!$E$9:$E$93)/10))),Fperm_SI_Woolf2021!$D$9:$D$93)*BZ$57+INTERCEPT(Fperm_SI_Woolf2021!$F$9:$F$93*EXP(-Fperm_SI_Woolf2021!$I$9:$I$93*$C121*IF(BZ$58=Fperm_SI_Woolf2021!$E$9:$E$93,1,EXP(LN((1.1*(Fperm_SI_Woolf2021!$E$9:$E$93-BZ$58)-63.1579*EXP(-0.19*Fperm_SI_Woolf2021!$E$9:$E$93)+63.1579*EXP(-0.19*BZ$58))/(Fperm_SI_Woolf2021!$E$9:$E$93-BZ$58))*(BZ$58-Fperm_SI_Woolf2021!$E$9:$E$93)/10))) + Fperm_SI_Woolf2021!$G$9:$G$93*EXP(-Fperm_SI_Woolf2021!$J$9:$J$93*$C121*IF(BZ$58=Fperm_SI_Woolf2021!$E$9:$E$93,1,EXP(LN((1.1*(Fperm_SI_Woolf2021!$E$9:$E$93-BZ$58)-63.1579*EXP(-0.19*Fperm_SI_Woolf2021!$E$9:$E$93)+63.1579*EXP(-0.19*BZ$58))/(Fperm_SI_Woolf2021!$E$9:$E$93-BZ$58))*(BZ$58-Fperm_SI_Woolf2021!$E$9:$E$93)/10))) + Fperm_SI_Woolf2021!$H$9:$H$93*EXP(-Fperm_SI_Woolf2021!$K$9:$K$93*$C121*IF(BZ$58=Fperm_SI_Woolf2021!$E$9:$E$93,1,EXP(LN((1.1*(Fperm_SI_Woolf2021!$E$9:$E$93-BZ$58)-63.1579*EXP(-0.19*Fperm_SI_Woolf2021!$E$9:$E$93)+63.1579*EXP(-0.19*BZ$58))/(Fperm_SI_Woolf2021!$E$9:$E$93-BZ$58))*(BZ$58-Fperm_SI_Woolf2021!$E$9:$E$93)/10))),Fperm_SI_Woolf2021!$D$9:$D$93))</f>
        <v>0.11407989834797813</v>
      </c>
    </row>
    <row r="122" spans="3:78" x14ac:dyDescent="0.2">
      <c r="C122" s="48">
        <v>620</v>
      </c>
      <c r="D122" s="51" cm="1">
        <f t="array" ref="D122">MIN(1,SLOPE(Fperm_SI_Woolf2021!$F$9:$F$93*EXP(-Fperm_SI_Woolf2021!$I$9:$I$93*$C122*IF(D$58=Fperm_SI_Woolf2021!$E$9:$E$93,1,EXP(LN((1.1*(Fperm_SI_Woolf2021!$E$9:$E$93-D$58)-63.1579*EXP(-0.19*Fperm_SI_Woolf2021!$E$9:$E$93)+63.1579*EXP(-0.19*D$58))/(Fperm_SI_Woolf2021!$E$9:$E$93-D$58))*(D$58-Fperm_SI_Woolf2021!$E$9:$E$93)/10))) + Fperm_SI_Woolf2021!$G$9:$G$93*EXP(-Fperm_SI_Woolf2021!$J$9:$J$93*$C122*IF(D$58=Fperm_SI_Woolf2021!$E$9:$E$93,1,EXP(LN((1.1*(Fperm_SI_Woolf2021!$E$9:$E$93-D$58)-63.1579*EXP(-0.19*Fperm_SI_Woolf2021!$E$9:$E$93)+63.1579*EXP(-0.19*D$58))/(Fperm_SI_Woolf2021!$E$9:$E$93-D$58))*(D$58-Fperm_SI_Woolf2021!$E$9:$E$93)/10))) + Fperm_SI_Woolf2021!$H$9:$H$93*EXP(-Fperm_SI_Woolf2021!$K$9:$K$93*$C122*IF(D$58=Fperm_SI_Woolf2021!$E$9:$E$93,1,EXP(LN((1.1*(Fperm_SI_Woolf2021!$E$9:$E$93-D$58)-63.1579*EXP(-0.19*Fperm_SI_Woolf2021!$E$9:$E$93)+63.1579*EXP(-0.19*D$58))/(Fperm_SI_Woolf2021!$E$9:$E$93-D$58))*(D$58-Fperm_SI_Woolf2021!$E$9:$E$93)/10))),Fperm_SI_Woolf2021!$D$9:$D$93)*D$57+INTERCEPT(Fperm_SI_Woolf2021!$F$9:$F$93*EXP(-Fperm_SI_Woolf2021!$I$9:$I$93*$C122*IF(D$58=Fperm_SI_Woolf2021!$E$9:$E$93,1,EXP(LN((1.1*(Fperm_SI_Woolf2021!$E$9:$E$93-D$58)-63.1579*EXP(-0.19*Fperm_SI_Woolf2021!$E$9:$E$93)+63.1579*EXP(-0.19*D$58))/(Fperm_SI_Woolf2021!$E$9:$E$93-D$58))*(D$58-Fperm_SI_Woolf2021!$E$9:$E$93)/10))) + Fperm_SI_Woolf2021!$G$9:$G$93*EXP(-Fperm_SI_Woolf2021!$J$9:$J$93*$C122*IF(D$58=Fperm_SI_Woolf2021!$E$9:$E$93,1,EXP(LN((1.1*(Fperm_SI_Woolf2021!$E$9:$E$93-D$58)-63.1579*EXP(-0.19*Fperm_SI_Woolf2021!$E$9:$E$93)+63.1579*EXP(-0.19*D$58))/(Fperm_SI_Woolf2021!$E$9:$E$93-D$58))*(D$58-Fperm_SI_Woolf2021!$E$9:$E$93)/10))) + Fperm_SI_Woolf2021!$H$9:$H$93*EXP(-Fperm_SI_Woolf2021!$K$9:$K$93*$C122*IF(D$58=Fperm_SI_Woolf2021!$E$9:$E$93,1,EXP(LN((1.1*(Fperm_SI_Woolf2021!$E$9:$E$93-D$58)-63.1579*EXP(-0.19*Fperm_SI_Woolf2021!$E$9:$E$93)+63.1579*EXP(-0.19*D$58))/(Fperm_SI_Woolf2021!$E$9:$E$93-D$58))*(D$58-Fperm_SI_Woolf2021!$E$9:$E$93)/10))),Fperm_SI_Woolf2021!$D$9:$D$93))</f>
        <v>0.90963307012758698</v>
      </c>
      <c r="E122" s="51" cm="1">
        <f t="array" ref="E122">MIN(1,SLOPE(Fperm_SI_Woolf2021!$F$9:$F$93*EXP(-Fperm_SI_Woolf2021!$I$9:$I$93*$C122*IF(E$58=Fperm_SI_Woolf2021!$E$9:$E$93,1,EXP(LN((1.1*(Fperm_SI_Woolf2021!$E$9:$E$93-E$58)-63.1579*EXP(-0.19*Fperm_SI_Woolf2021!$E$9:$E$93)+63.1579*EXP(-0.19*E$58))/(Fperm_SI_Woolf2021!$E$9:$E$93-E$58))*(E$58-Fperm_SI_Woolf2021!$E$9:$E$93)/10))) + Fperm_SI_Woolf2021!$G$9:$G$93*EXP(-Fperm_SI_Woolf2021!$J$9:$J$93*$C122*IF(E$58=Fperm_SI_Woolf2021!$E$9:$E$93,1,EXP(LN((1.1*(Fperm_SI_Woolf2021!$E$9:$E$93-E$58)-63.1579*EXP(-0.19*Fperm_SI_Woolf2021!$E$9:$E$93)+63.1579*EXP(-0.19*E$58))/(Fperm_SI_Woolf2021!$E$9:$E$93-E$58))*(E$58-Fperm_SI_Woolf2021!$E$9:$E$93)/10))) + Fperm_SI_Woolf2021!$H$9:$H$93*EXP(-Fperm_SI_Woolf2021!$K$9:$K$93*$C122*IF(E$58=Fperm_SI_Woolf2021!$E$9:$E$93,1,EXP(LN((1.1*(Fperm_SI_Woolf2021!$E$9:$E$93-E$58)-63.1579*EXP(-0.19*Fperm_SI_Woolf2021!$E$9:$E$93)+63.1579*EXP(-0.19*E$58))/(Fperm_SI_Woolf2021!$E$9:$E$93-E$58))*(E$58-Fperm_SI_Woolf2021!$E$9:$E$93)/10))),Fperm_SI_Woolf2021!$D$9:$D$93)*E$57+INTERCEPT(Fperm_SI_Woolf2021!$F$9:$F$93*EXP(-Fperm_SI_Woolf2021!$I$9:$I$93*$C122*IF(E$58=Fperm_SI_Woolf2021!$E$9:$E$93,1,EXP(LN((1.1*(Fperm_SI_Woolf2021!$E$9:$E$93-E$58)-63.1579*EXP(-0.19*Fperm_SI_Woolf2021!$E$9:$E$93)+63.1579*EXP(-0.19*E$58))/(Fperm_SI_Woolf2021!$E$9:$E$93-E$58))*(E$58-Fperm_SI_Woolf2021!$E$9:$E$93)/10))) + Fperm_SI_Woolf2021!$G$9:$G$93*EXP(-Fperm_SI_Woolf2021!$J$9:$J$93*$C122*IF(E$58=Fperm_SI_Woolf2021!$E$9:$E$93,1,EXP(LN((1.1*(Fperm_SI_Woolf2021!$E$9:$E$93-E$58)-63.1579*EXP(-0.19*Fperm_SI_Woolf2021!$E$9:$E$93)+63.1579*EXP(-0.19*E$58))/(Fperm_SI_Woolf2021!$E$9:$E$93-E$58))*(E$58-Fperm_SI_Woolf2021!$E$9:$E$93)/10))) + Fperm_SI_Woolf2021!$H$9:$H$93*EXP(-Fperm_SI_Woolf2021!$K$9:$K$93*$C122*IF(E$58=Fperm_SI_Woolf2021!$E$9:$E$93,1,EXP(LN((1.1*(Fperm_SI_Woolf2021!$E$9:$E$93-E$58)-63.1579*EXP(-0.19*Fperm_SI_Woolf2021!$E$9:$E$93)+63.1579*EXP(-0.19*E$58))/(Fperm_SI_Woolf2021!$E$9:$E$93-E$58))*(E$58-Fperm_SI_Woolf2021!$E$9:$E$93)/10))),Fperm_SI_Woolf2021!$D$9:$D$93))</f>
        <v>0.87712157410762837</v>
      </c>
      <c r="F122" s="51" cm="1">
        <f t="array" ref="F122">MIN(1,SLOPE(Fperm_SI_Woolf2021!$F$9:$F$93*EXP(-Fperm_SI_Woolf2021!$I$9:$I$93*$C122*IF(F$58=Fperm_SI_Woolf2021!$E$9:$E$93,1,EXP(LN((1.1*(Fperm_SI_Woolf2021!$E$9:$E$93-F$58)-63.1579*EXP(-0.19*Fperm_SI_Woolf2021!$E$9:$E$93)+63.1579*EXP(-0.19*F$58))/(Fperm_SI_Woolf2021!$E$9:$E$93-F$58))*(F$58-Fperm_SI_Woolf2021!$E$9:$E$93)/10))) + Fperm_SI_Woolf2021!$G$9:$G$93*EXP(-Fperm_SI_Woolf2021!$J$9:$J$93*$C122*IF(F$58=Fperm_SI_Woolf2021!$E$9:$E$93,1,EXP(LN((1.1*(Fperm_SI_Woolf2021!$E$9:$E$93-F$58)-63.1579*EXP(-0.19*Fperm_SI_Woolf2021!$E$9:$E$93)+63.1579*EXP(-0.19*F$58))/(Fperm_SI_Woolf2021!$E$9:$E$93-F$58))*(F$58-Fperm_SI_Woolf2021!$E$9:$E$93)/10))) + Fperm_SI_Woolf2021!$H$9:$H$93*EXP(-Fperm_SI_Woolf2021!$K$9:$K$93*$C122*IF(F$58=Fperm_SI_Woolf2021!$E$9:$E$93,1,EXP(LN((1.1*(Fperm_SI_Woolf2021!$E$9:$E$93-F$58)-63.1579*EXP(-0.19*Fperm_SI_Woolf2021!$E$9:$E$93)+63.1579*EXP(-0.19*F$58))/(Fperm_SI_Woolf2021!$E$9:$E$93-F$58))*(F$58-Fperm_SI_Woolf2021!$E$9:$E$93)/10))),Fperm_SI_Woolf2021!$D$9:$D$93)*F$57+INTERCEPT(Fperm_SI_Woolf2021!$F$9:$F$93*EXP(-Fperm_SI_Woolf2021!$I$9:$I$93*$C122*IF(F$58=Fperm_SI_Woolf2021!$E$9:$E$93,1,EXP(LN((1.1*(Fperm_SI_Woolf2021!$E$9:$E$93-F$58)-63.1579*EXP(-0.19*Fperm_SI_Woolf2021!$E$9:$E$93)+63.1579*EXP(-0.19*F$58))/(Fperm_SI_Woolf2021!$E$9:$E$93-F$58))*(F$58-Fperm_SI_Woolf2021!$E$9:$E$93)/10))) + Fperm_SI_Woolf2021!$G$9:$G$93*EXP(-Fperm_SI_Woolf2021!$J$9:$J$93*$C122*IF(F$58=Fperm_SI_Woolf2021!$E$9:$E$93,1,EXP(LN((1.1*(Fperm_SI_Woolf2021!$E$9:$E$93-F$58)-63.1579*EXP(-0.19*Fperm_SI_Woolf2021!$E$9:$E$93)+63.1579*EXP(-0.19*F$58))/(Fperm_SI_Woolf2021!$E$9:$E$93-F$58))*(F$58-Fperm_SI_Woolf2021!$E$9:$E$93)/10))) + Fperm_SI_Woolf2021!$H$9:$H$93*EXP(-Fperm_SI_Woolf2021!$K$9:$K$93*$C122*IF(F$58=Fperm_SI_Woolf2021!$E$9:$E$93,1,EXP(LN((1.1*(Fperm_SI_Woolf2021!$E$9:$E$93-F$58)-63.1579*EXP(-0.19*Fperm_SI_Woolf2021!$E$9:$E$93)+63.1579*EXP(-0.19*F$58))/(Fperm_SI_Woolf2021!$E$9:$E$93-F$58))*(F$58-Fperm_SI_Woolf2021!$E$9:$E$93)/10))),Fperm_SI_Woolf2021!$D$9:$D$93))</f>
        <v>0.84461007808766975</v>
      </c>
      <c r="G122" s="51" cm="1">
        <f t="array" ref="G122">MIN(1,SLOPE(Fperm_SI_Woolf2021!$F$9:$F$93*EXP(-Fperm_SI_Woolf2021!$I$9:$I$93*$C122*IF(G$58=Fperm_SI_Woolf2021!$E$9:$E$93,1,EXP(LN((1.1*(Fperm_SI_Woolf2021!$E$9:$E$93-G$58)-63.1579*EXP(-0.19*Fperm_SI_Woolf2021!$E$9:$E$93)+63.1579*EXP(-0.19*G$58))/(Fperm_SI_Woolf2021!$E$9:$E$93-G$58))*(G$58-Fperm_SI_Woolf2021!$E$9:$E$93)/10))) + Fperm_SI_Woolf2021!$G$9:$G$93*EXP(-Fperm_SI_Woolf2021!$J$9:$J$93*$C122*IF(G$58=Fperm_SI_Woolf2021!$E$9:$E$93,1,EXP(LN((1.1*(Fperm_SI_Woolf2021!$E$9:$E$93-G$58)-63.1579*EXP(-0.19*Fperm_SI_Woolf2021!$E$9:$E$93)+63.1579*EXP(-0.19*G$58))/(Fperm_SI_Woolf2021!$E$9:$E$93-G$58))*(G$58-Fperm_SI_Woolf2021!$E$9:$E$93)/10))) + Fperm_SI_Woolf2021!$H$9:$H$93*EXP(-Fperm_SI_Woolf2021!$K$9:$K$93*$C122*IF(G$58=Fperm_SI_Woolf2021!$E$9:$E$93,1,EXP(LN((1.1*(Fperm_SI_Woolf2021!$E$9:$E$93-G$58)-63.1579*EXP(-0.19*Fperm_SI_Woolf2021!$E$9:$E$93)+63.1579*EXP(-0.19*G$58))/(Fperm_SI_Woolf2021!$E$9:$E$93-G$58))*(G$58-Fperm_SI_Woolf2021!$E$9:$E$93)/10))),Fperm_SI_Woolf2021!$D$9:$D$93)*G$57+INTERCEPT(Fperm_SI_Woolf2021!$F$9:$F$93*EXP(-Fperm_SI_Woolf2021!$I$9:$I$93*$C122*IF(G$58=Fperm_SI_Woolf2021!$E$9:$E$93,1,EXP(LN((1.1*(Fperm_SI_Woolf2021!$E$9:$E$93-G$58)-63.1579*EXP(-0.19*Fperm_SI_Woolf2021!$E$9:$E$93)+63.1579*EXP(-0.19*G$58))/(Fperm_SI_Woolf2021!$E$9:$E$93-G$58))*(G$58-Fperm_SI_Woolf2021!$E$9:$E$93)/10))) + Fperm_SI_Woolf2021!$G$9:$G$93*EXP(-Fperm_SI_Woolf2021!$J$9:$J$93*$C122*IF(G$58=Fperm_SI_Woolf2021!$E$9:$E$93,1,EXP(LN((1.1*(Fperm_SI_Woolf2021!$E$9:$E$93-G$58)-63.1579*EXP(-0.19*Fperm_SI_Woolf2021!$E$9:$E$93)+63.1579*EXP(-0.19*G$58))/(Fperm_SI_Woolf2021!$E$9:$E$93-G$58))*(G$58-Fperm_SI_Woolf2021!$E$9:$E$93)/10))) + Fperm_SI_Woolf2021!$H$9:$H$93*EXP(-Fperm_SI_Woolf2021!$K$9:$K$93*$C122*IF(G$58=Fperm_SI_Woolf2021!$E$9:$E$93,1,EXP(LN((1.1*(Fperm_SI_Woolf2021!$E$9:$E$93-G$58)-63.1579*EXP(-0.19*Fperm_SI_Woolf2021!$E$9:$E$93)+63.1579*EXP(-0.19*G$58))/(Fperm_SI_Woolf2021!$E$9:$E$93-G$58))*(G$58-Fperm_SI_Woolf2021!$E$9:$E$93)/10))),Fperm_SI_Woolf2021!$D$9:$D$93))</f>
        <v>0.81209858206771113</v>
      </c>
      <c r="H122" s="51" cm="1">
        <f t="array" ref="H122">MIN(1,SLOPE(Fperm_SI_Woolf2021!$F$9:$F$93*EXP(-Fperm_SI_Woolf2021!$I$9:$I$93*$C122*IF(H$58=Fperm_SI_Woolf2021!$E$9:$E$93,1,EXP(LN((1.1*(Fperm_SI_Woolf2021!$E$9:$E$93-H$58)-63.1579*EXP(-0.19*Fperm_SI_Woolf2021!$E$9:$E$93)+63.1579*EXP(-0.19*H$58))/(Fperm_SI_Woolf2021!$E$9:$E$93-H$58))*(H$58-Fperm_SI_Woolf2021!$E$9:$E$93)/10))) + Fperm_SI_Woolf2021!$G$9:$G$93*EXP(-Fperm_SI_Woolf2021!$J$9:$J$93*$C122*IF(H$58=Fperm_SI_Woolf2021!$E$9:$E$93,1,EXP(LN((1.1*(Fperm_SI_Woolf2021!$E$9:$E$93-H$58)-63.1579*EXP(-0.19*Fperm_SI_Woolf2021!$E$9:$E$93)+63.1579*EXP(-0.19*H$58))/(Fperm_SI_Woolf2021!$E$9:$E$93-H$58))*(H$58-Fperm_SI_Woolf2021!$E$9:$E$93)/10))) + Fperm_SI_Woolf2021!$H$9:$H$93*EXP(-Fperm_SI_Woolf2021!$K$9:$K$93*$C122*IF(H$58=Fperm_SI_Woolf2021!$E$9:$E$93,1,EXP(LN((1.1*(Fperm_SI_Woolf2021!$E$9:$E$93-H$58)-63.1579*EXP(-0.19*Fperm_SI_Woolf2021!$E$9:$E$93)+63.1579*EXP(-0.19*H$58))/(Fperm_SI_Woolf2021!$E$9:$E$93-H$58))*(H$58-Fperm_SI_Woolf2021!$E$9:$E$93)/10))),Fperm_SI_Woolf2021!$D$9:$D$93)*H$57+INTERCEPT(Fperm_SI_Woolf2021!$F$9:$F$93*EXP(-Fperm_SI_Woolf2021!$I$9:$I$93*$C122*IF(H$58=Fperm_SI_Woolf2021!$E$9:$E$93,1,EXP(LN((1.1*(Fperm_SI_Woolf2021!$E$9:$E$93-H$58)-63.1579*EXP(-0.19*Fperm_SI_Woolf2021!$E$9:$E$93)+63.1579*EXP(-0.19*H$58))/(Fperm_SI_Woolf2021!$E$9:$E$93-H$58))*(H$58-Fperm_SI_Woolf2021!$E$9:$E$93)/10))) + Fperm_SI_Woolf2021!$G$9:$G$93*EXP(-Fperm_SI_Woolf2021!$J$9:$J$93*$C122*IF(H$58=Fperm_SI_Woolf2021!$E$9:$E$93,1,EXP(LN((1.1*(Fperm_SI_Woolf2021!$E$9:$E$93-H$58)-63.1579*EXP(-0.19*Fperm_SI_Woolf2021!$E$9:$E$93)+63.1579*EXP(-0.19*H$58))/(Fperm_SI_Woolf2021!$E$9:$E$93-H$58))*(H$58-Fperm_SI_Woolf2021!$E$9:$E$93)/10))) + Fperm_SI_Woolf2021!$H$9:$H$93*EXP(-Fperm_SI_Woolf2021!$K$9:$K$93*$C122*IF(H$58=Fperm_SI_Woolf2021!$E$9:$E$93,1,EXP(LN((1.1*(Fperm_SI_Woolf2021!$E$9:$E$93-H$58)-63.1579*EXP(-0.19*Fperm_SI_Woolf2021!$E$9:$E$93)+63.1579*EXP(-0.19*H$58))/(Fperm_SI_Woolf2021!$E$9:$E$93-H$58))*(H$58-Fperm_SI_Woolf2021!$E$9:$E$93)/10))),Fperm_SI_Woolf2021!$D$9:$D$93))</f>
        <v>0.77958708604775251</v>
      </c>
      <c r="I122" s="51" cm="1">
        <f t="array" ref="I122">MIN(1,SLOPE(Fperm_SI_Woolf2021!$F$9:$F$93*EXP(-Fperm_SI_Woolf2021!$I$9:$I$93*$C122*IF(I$58=Fperm_SI_Woolf2021!$E$9:$E$93,1,EXP(LN((1.1*(Fperm_SI_Woolf2021!$E$9:$E$93-I$58)-63.1579*EXP(-0.19*Fperm_SI_Woolf2021!$E$9:$E$93)+63.1579*EXP(-0.19*I$58))/(Fperm_SI_Woolf2021!$E$9:$E$93-I$58))*(I$58-Fperm_SI_Woolf2021!$E$9:$E$93)/10))) + Fperm_SI_Woolf2021!$G$9:$G$93*EXP(-Fperm_SI_Woolf2021!$J$9:$J$93*$C122*IF(I$58=Fperm_SI_Woolf2021!$E$9:$E$93,1,EXP(LN((1.1*(Fperm_SI_Woolf2021!$E$9:$E$93-I$58)-63.1579*EXP(-0.19*Fperm_SI_Woolf2021!$E$9:$E$93)+63.1579*EXP(-0.19*I$58))/(Fperm_SI_Woolf2021!$E$9:$E$93-I$58))*(I$58-Fperm_SI_Woolf2021!$E$9:$E$93)/10))) + Fperm_SI_Woolf2021!$H$9:$H$93*EXP(-Fperm_SI_Woolf2021!$K$9:$K$93*$C122*IF(I$58=Fperm_SI_Woolf2021!$E$9:$E$93,1,EXP(LN((1.1*(Fperm_SI_Woolf2021!$E$9:$E$93-I$58)-63.1579*EXP(-0.19*Fperm_SI_Woolf2021!$E$9:$E$93)+63.1579*EXP(-0.19*I$58))/(Fperm_SI_Woolf2021!$E$9:$E$93-I$58))*(I$58-Fperm_SI_Woolf2021!$E$9:$E$93)/10))),Fperm_SI_Woolf2021!$D$9:$D$93)*I$57+INTERCEPT(Fperm_SI_Woolf2021!$F$9:$F$93*EXP(-Fperm_SI_Woolf2021!$I$9:$I$93*$C122*IF(I$58=Fperm_SI_Woolf2021!$E$9:$E$93,1,EXP(LN((1.1*(Fperm_SI_Woolf2021!$E$9:$E$93-I$58)-63.1579*EXP(-0.19*Fperm_SI_Woolf2021!$E$9:$E$93)+63.1579*EXP(-0.19*I$58))/(Fperm_SI_Woolf2021!$E$9:$E$93-I$58))*(I$58-Fperm_SI_Woolf2021!$E$9:$E$93)/10))) + Fperm_SI_Woolf2021!$G$9:$G$93*EXP(-Fperm_SI_Woolf2021!$J$9:$J$93*$C122*IF(I$58=Fperm_SI_Woolf2021!$E$9:$E$93,1,EXP(LN((1.1*(Fperm_SI_Woolf2021!$E$9:$E$93-I$58)-63.1579*EXP(-0.19*Fperm_SI_Woolf2021!$E$9:$E$93)+63.1579*EXP(-0.19*I$58))/(Fperm_SI_Woolf2021!$E$9:$E$93-I$58))*(I$58-Fperm_SI_Woolf2021!$E$9:$E$93)/10))) + Fperm_SI_Woolf2021!$H$9:$H$93*EXP(-Fperm_SI_Woolf2021!$K$9:$K$93*$C122*IF(I$58=Fperm_SI_Woolf2021!$E$9:$E$93,1,EXP(LN((1.1*(Fperm_SI_Woolf2021!$E$9:$E$93-I$58)-63.1579*EXP(-0.19*Fperm_SI_Woolf2021!$E$9:$E$93)+63.1579*EXP(-0.19*I$58))/(Fperm_SI_Woolf2021!$E$9:$E$93-I$58))*(I$58-Fperm_SI_Woolf2021!$E$9:$E$93)/10))),Fperm_SI_Woolf2021!$D$9:$D$93))</f>
        <v>0.74707559002779389</v>
      </c>
      <c r="J122" s="51" cm="1">
        <f t="array" ref="J122">MIN(1,SLOPE(Fperm_SI_Woolf2021!$F$9:$F$93*EXP(-Fperm_SI_Woolf2021!$I$9:$I$93*$C122*IF(J$58=Fperm_SI_Woolf2021!$E$9:$E$93,1,EXP(LN((1.1*(Fperm_SI_Woolf2021!$E$9:$E$93-J$58)-63.1579*EXP(-0.19*Fperm_SI_Woolf2021!$E$9:$E$93)+63.1579*EXP(-0.19*J$58))/(Fperm_SI_Woolf2021!$E$9:$E$93-J$58))*(J$58-Fperm_SI_Woolf2021!$E$9:$E$93)/10))) + Fperm_SI_Woolf2021!$G$9:$G$93*EXP(-Fperm_SI_Woolf2021!$J$9:$J$93*$C122*IF(J$58=Fperm_SI_Woolf2021!$E$9:$E$93,1,EXP(LN((1.1*(Fperm_SI_Woolf2021!$E$9:$E$93-J$58)-63.1579*EXP(-0.19*Fperm_SI_Woolf2021!$E$9:$E$93)+63.1579*EXP(-0.19*J$58))/(Fperm_SI_Woolf2021!$E$9:$E$93-J$58))*(J$58-Fperm_SI_Woolf2021!$E$9:$E$93)/10))) + Fperm_SI_Woolf2021!$H$9:$H$93*EXP(-Fperm_SI_Woolf2021!$K$9:$K$93*$C122*IF(J$58=Fperm_SI_Woolf2021!$E$9:$E$93,1,EXP(LN((1.1*(Fperm_SI_Woolf2021!$E$9:$E$93-J$58)-63.1579*EXP(-0.19*Fperm_SI_Woolf2021!$E$9:$E$93)+63.1579*EXP(-0.19*J$58))/(Fperm_SI_Woolf2021!$E$9:$E$93-J$58))*(J$58-Fperm_SI_Woolf2021!$E$9:$E$93)/10))),Fperm_SI_Woolf2021!$D$9:$D$93)*J$57+INTERCEPT(Fperm_SI_Woolf2021!$F$9:$F$93*EXP(-Fperm_SI_Woolf2021!$I$9:$I$93*$C122*IF(J$58=Fperm_SI_Woolf2021!$E$9:$E$93,1,EXP(LN((1.1*(Fperm_SI_Woolf2021!$E$9:$E$93-J$58)-63.1579*EXP(-0.19*Fperm_SI_Woolf2021!$E$9:$E$93)+63.1579*EXP(-0.19*J$58))/(Fperm_SI_Woolf2021!$E$9:$E$93-J$58))*(J$58-Fperm_SI_Woolf2021!$E$9:$E$93)/10))) + Fperm_SI_Woolf2021!$G$9:$G$93*EXP(-Fperm_SI_Woolf2021!$J$9:$J$93*$C122*IF(J$58=Fperm_SI_Woolf2021!$E$9:$E$93,1,EXP(LN((1.1*(Fperm_SI_Woolf2021!$E$9:$E$93-J$58)-63.1579*EXP(-0.19*Fperm_SI_Woolf2021!$E$9:$E$93)+63.1579*EXP(-0.19*J$58))/(Fperm_SI_Woolf2021!$E$9:$E$93-J$58))*(J$58-Fperm_SI_Woolf2021!$E$9:$E$93)/10))) + Fperm_SI_Woolf2021!$H$9:$H$93*EXP(-Fperm_SI_Woolf2021!$K$9:$K$93*$C122*IF(J$58=Fperm_SI_Woolf2021!$E$9:$E$93,1,EXP(LN((1.1*(Fperm_SI_Woolf2021!$E$9:$E$93-J$58)-63.1579*EXP(-0.19*Fperm_SI_Woolf2021!$E$9:$E$93)+63.1579*EXP(-0.19*J$58))/(Fperm_SI_Woolf2021!$E$9:$E$93-J$58))*(J$58-Fperm_SI_Woolf2021!$E$9:$E$93)/10))),Fperm_SI_Woolf2021!$D$9:$D$93))</f>
        <v>0.71456409400783527</v>
      </c>
      <c r="K122" s="51" cm="1">
        <f t="array" ref="K122">MIN(1,SLOPE(Fperm_SI_Woolf2021!$F$9:$F$93*EXP(-Fperm_SI_Woolf2021!$I$9:$I$93*$C122*IF(K$58=Fperm_SI_Woolf2021!$E$9:$E$93,1,EXP(LN((1.1*(Fperm_SI_Woolf2021!$E$9:$E$93-K$58)-63.1579*EXP(-0.19*Fperm_SI_Woolf2021!$E$9:$E$93)+63.1579*EXP(-0.19*K$58))/(Fperm_SI_Woolf2021!$E$9:$E$93-K$58))*(K$58-Fperm_SI_Woolf2021!$E$9:$E$93)/10))) + Fperm_SI_Woolf2021!$G$9:$G$93*EXP(-Fperm_SI_Woolf2021!$J$9:$J$93*$C122*IF(K$58=Fperm_SI_Woolf2021!$E$9:$E$93,1,EXP(LN((1.1*(Fperm_SI_Woolf2021!$E$9:$E$93-K$58)-63.1579*EXP(-0.19*Fperm_SI_Woolf2021!$E$9:$E$93)+63.1579*EXP(-0.19*K$58))/(Fperm_SI_Woolf2021!$E$9:$E$93-K$58))*(K$58-Fperm_SI_Woolf2021!$E$9:$E$93)/10))) + Fperm_SI_Woolf2021!$H$9:$H$93*EXP(-Fperm_SI_Woolf2021!$K$9:$K$93*$C122*IF(K$58=Fperm_SI_Woolf2021!$E$9:$E$93,1,EXP(LN((1.1*(Fperm_SI_Woolf2021!$E$9:$E$93-K$58)-63.1579*EXP(-0.19*Fperm_SI_Woolf2021!$E$9:$E$93)+63.1579*EXP(-0.19*K$58))/(Fperm_SI_Woolf2021!$E$9:$E$93-K$58))*(K$58-Fperm_SI_Woolf2021!$E$9:$E$93)/10))),Fperm_SI_Woolf2021!$D$9:$D$93)*K$57+INTERCEPT(Fperm_SI_Woolf2021!$F$9:$F$93*EXP(-Fperm_SI_Woolf2021!$I$9:$I$93*$C122*IF(K$58=Fperm_SI_Woolf2021!$E$9:$E$93,1,EXP(LN((1.1*(Fperm_SI_Woolf2021!$E$9:$E$93-K$58)-63.1579*EXP(-0.19*Fperm_SI_Woolf2021!$E$9:$E$93)+63.1579*EXP(-0.19*K$58))/(Fperm_SI_Woolf2021!$E$9:$E$93-K$58))*(K$58-Fperm_SI_Woolf2021!$E$9:$E$93)/10))) + Fperm_SI_Woolf2021!$G$9:$G$93*EXP(-Fperm_SI_Woolf2021!$J$9:$J$93*$C122*IF(K$58=Fperm_SI_Woolf2021!$E$9:$E$93,1,EXP(LN((1.1*(Fperm_SI_Woolf2021!$E$9:$E$93-K$58)-63.1579*EXP(-0.19*Fperm_SI_Woolf2021!$E$9:$E$93)+63.1579*EXP(-0.19*K$58))/(Fperm_SI_Woolf2021!$E$9:$E$93-K$58))*(K$58-Fperm_SI_Woolf2021!$E$9:$E$93)/10))) + Fperm_SI_Woolf2021!$H$9:$H$93*EXP(-Fperm_SI_Woolf2021!$K$9:$K$93*$C122*IF(K$58=Fperm_SI_Woolf2021!$E$9:$E$93,1,EXP(LN((1.1*(Fperm_SI_Woolf2021!$E$9:$E$93-K$58)-63.1579*EXP(-0.19*Fperm_SI_Woolf2021!$E$9:$E$93)+63.1579*EXP(-0.19*K$58))/(Fperm_SI_Woolf2021!$E$9:$E$93-K$58))*(K$58-Fperm_SI_Woolf2021!$E$9:$E$93)/10))),Fperm_SI_Woolf2021!$D$9:$D$93))</f>
        <v>0.68205259798787665</v>
      </c>
      <c r="L122" s="51" cm="1">
        <f t="array" ref="L122">MIN(1,SLOPE(Fperm_SI_Woolf2021!$F$9:$F$93*EXP(-Fperm_SI_Woolf2021!$I$9:$I$93*$C122*IF(L$58=Fperm_SI_Woolf2021!$E$9:$E$93,1,EXP(LN((1.1*(Fperm_SI_Woolf2021!$E$9:$E$93-L$58)-63.1579*EXP(-0.19*Fperm_SI_Woolf2021!$E$9:$E$93)+63.1579*EXP(-0.19*L$58))/(Fperm_SI_Woolf2021!$E$9:$E$93-L$58))*(L$58-Fperm_SI_Woolf2021!$E$9:$E$93)/10))) + Fperm_SI_Woolf2021!$G$9:$G$93*EXP(-Fperm_SI_Woolf2021!$J$9:$J$93*$C122*IF(L$58=Fperm_SI_Woolf2021!$E$9:$E$93,1,EXP(LN((1.1*(Fperm_SI_Woolf2021!$E$9:$E$93-L$58)-63.1579*EXP(-0.19*Fperm_SI_Woolf2021!$E$9:$E$93)+63.1579*EXP(-0.19*L$58))/(Fperm_SI_Woolf2021!$E$9:$E$93-L$58))*(L$58-Fperm_SI_Woolf2021!$E$9:$E$93)/10))) + Fperm_SI_Woolf2021!$H$9:$H$93*EXP(-Fperm_SI_Woolf2021!$K$9:$K$93*$C122*IF(L$58=Fperm_SI_Woolf2021!$E$9:$E$93,1,EXP(LN((1.1*(Fperm_SI_Woolf2021!$E$9:$E$93-L$58)-63.1579*EXP(-0.19*Fperm_SI_Woolf2021!$E$9:$E$93)+63.1579*EXP(-0.19*L$58))/(Fperm_SI_Woolf2021!$E$9:$E$93-L$58))*(L$58-Fperm_SI_Woolf2021!$E$9:$E$93)/10))),Fperm_SI_Woolf2021!$D$9:$D$93)*L$57+INTERCEPT(Fperm_SI_Woolf2021!$F$9:$F$93*EXP(-Fperm_SI_Woolf2021!$I$9:$I$93*$C122*IF(L$58=Fperm_SI_Woolf2021!$E$9:$E$93,1,EXP(LN((1.1*(Fperm_SI_Woolf2021!$E$9:$E$93-L$58)-63.1579*EXP(-0.19*Fperm_SI_Woolf2021!$E$9:$E$93)+63.1579*EXP(-0.19*L$58))/(Fperm_SI_Woolf2021!$E$9:$E$93-L$58))*(L$58-Fperm_SI_Woolf2021!$E$9:$E$93)/10))) + Fperm_SI_Woolf2021!$G$9:$G$93*EXP(-Fperm_SI_Woolf2021!$J$9:$J$93*$C122*IF(L$58=Fperm_SI_Woolf2021!$E$9:$E$93,1,EXP(LN((1.1*(Fperm_SI_Woolf2021!$E$9:$E$93-L$58)-63.1579*EXP(-0.19*Fperm_SI_Woolf2021!$E$9:$E$93)+63.1579*EXP(-0.19*L$58))/(Fperm_SI_Woolf2021!$E$9:$E$93-L$58))*(L$58-Fperm_SI_Woolf2021!$E$9:$E$93)/10))) + Fperm_SI_Woolf2021!$H$9:$H$93*EXP(-Fperm_SI_Woolf2021!$K$9:$K$93*$C122*IF(L$58=Fperm_SI_Woolf2021!$E$9:$E$93,1,EXP(LN((1.1*(Fperm_SI_Woolf2021!$E$9:$E$93-L$58)-63.1579*EXP(-0.19*Fperm_SI_Woolf2021!$E$9:$E$93)+63.1579*EXP(-0.19*L$58))/(Fperm_SI_Woolf2021!$E$9:$E$93-L$58))*(L$58-Fperm_SI_Woolf2021!$E$9:$E$93)/10))),Fperm_SI_Woolf2021!$D$9:$D$93))</f>
        <v>0.64954110196791803</v>
      </c>
      <c r="M122" s="51" cm="1">
        <f t="array" ref="M122">MIN(1,SLOPE(Fperm_SI_Woolf2021!$F$9:$F$93*EXP(-Fperm_SI_Woolf2021!$I$9:$I$93*$C122*IF(M$58=Fperm_SI_Woolf2021!$E$9:$E$93,1,EXP(LN((1.1*(Fperm_SI_Woolf2021!$E$9:$E$93-M$58)-63.1579*EXP(-0.19*Fperm_SI_Woolf2021!$E$9:$E$93)+63.1579*EXP(-0.19*M$58))/(Fperm_SI_Woolf2021!$E$9:$E$93-M$58))*(M$58-Fperm_SI_Woolf2021!$E$9:$E$93)/10))) + Fperm_SI_Woolf2021!$G$9:$G$93*EXP(-Fperm_SI_Woolf2021!$J$9:$J$93*$C122*IF(M$58=Fperm_SI_Woolf2021!$E$9:$E$93,1,EXP(LN((1.1*(Fperm_SI_Woolf2021!$E$9:$E$93-M$58)-63.1579*EXP(-0.19*Fperm_SI_Woolf2021!$E$9:$E$93)+63.1579*EXP(-0.19*M$58))/(Fperm_SI_Woolf2021!$E$9:$E$93-M$58))*(M$58-Fperm_SI_Woolf2021!$E$9:$E$93)/10))) + Fperm_SI_Woolf2021!$H$9:$H$93*EXP(-Fperm_SI_Woolf2021!$K$9:$K$93*$C122*IF(M$58=Fperm_SI_Woolf2021!$E$9:$E$93,1,EXP(LN((1.1*(Fperm_SI_Woolf2021!$E$9:$E$93-M$58)-63.1579*EXP(-0.19*Fperm_SI_Woolf2021!$E$9:$E$93)+63.1579*EXP(-0.19*M$58))/(Fperm_SI_Woolf2021!$E$9:$E$93-M$58))*(M$58-Fperm_SI_Woolf2021!$E$9:$E$93)/10))),Fperm_SI_Woolf2021!$D$9:$D$93)*M$57+INTERCEPT(Fperm_SI_Woolf2021!$F$9:$F$93*EXP(-Fperm_SI_Woolf2021!$I$9:$I$93*$C122*IF(M$58=Fperm_SI_Woolf2021!$E$9:$E$93,1,EXP(LN((1.1*(Fperm_SI_Woolf2021!$E$9:$E$93-M$58)-63.1579*EXP(-0.19*Fperm_SI_Woolf2021!$E$9:$E$93)+63.1579*EXP(-0.19*M$58))/(Fperm_SI_Woolf2021!$E$9:$E$93-M$58))*(M$58-Fperm_SI_Woolf2021!$E$9:$E$93)/10))) + Fperm_SI_Woolf2021!$G$9:$G$93*EXP(-Fperm_SI_Woolf2021!$J$9:$J$93*$C122*IF(M$58=Fperm_SI_Woolf2021!$E$9:$E$93,1,EXP(LN((1.1*(Fperm_SI_Woolf2021!$E$9:$E$93-M$58)-63.1579*EXP(-0.19*Fperm_SI_Woolf2021!$E$9:$E$93)+63.1579*EXP(-0.19*M$58))/(Fperm_SI_Woolf2021!$E$9:$E$93-M$58))*(M$58-Fperm_SI_Woolf2021!$E$9:$E$93)/10))) + Fperm_SI_Woolf2021!$H$9:$H$93*EXP(-Fperm_SI_Woolf2021!$K$9:$K$93*$C122*IF(M$58=Fperm_SI_Woolf2021!$E$9:$E$93,1,EXP(LN((1.1*(Fperm_SI_Woolf2021!$E$9:$E$93-M$58)-63.1579*EXP(-0.19*Fperm_SI_Woolf2021!$E$9:$E$93)+63.1579*EXP(-0.19*M$58))/(Fperm_SI_Woolf2021!$E$9:$E$93-M$58))*(M$58-Fperm_SI_Woolf2021!$E$9:$E$93)/10))),Fperm_SI_Woolf2021!$D$9:$D$93))</f>
        <v>0.61702960594795953</v>
      </c>
      <c r="N122" s="51" cm="1">
        <f t="array" ref="N122">MIN(1,SLOPE(Fperm_SI_Woolf2021!$F$9:$F$93*EXP(-Fperm_SI_Woolf2021!$I$9:$I$93*$C122*IF(N$58=Fperm_SI_Woolf2021!$E$9:$E$93,1,EXP(LN((1.1*(Fperm_SI_Woolf2021!$E$9:$E$93-N$58)-63.1579*EXP(-0.19*Fperm_SI_Woolf2021!$E$9:$E$93)+63.1579*EXP(-0.19*N$58))/(Fperm_SI_Woolf2021!$E$9:$E$93-N$58))*(N$58-Fperm_SI_Woolf2021!$E$9:$E$93)/10))) + Fperm_SI_Woolf2021!$G$9:$G$93*EXP(-Fperm_SI_Woolf2021!$J$9:$J$93*$C122*IF(N$58=Fperm_SI_Woolf2021!$E$9:$E$93,1,EXP(LN((1.1*(Fperm_SI_Woolf2021!$E$9:$E$93-N$58)-63.1579*EXP(-0.19*Fperm_SI_Woolf2021!$E$9:$E$93)+63.1579*EXP(-0.19*N$58))/(Fperm_SI_Woolf2021!$E$9:$E$93-N$58))*(N$58-Fperm_SI_Woolf2021!$E$9:$E$93)/10))) + Fperm_SI_Woolf2021!$H$9:$H$93*EXP(-Fperm_SI_Woolf2021!$K$9:$K$93*$C122*IF(N$58=Fperm_SI_Woolf2021!$E$9:$E$93,1,EXP(LN((1.1*(Fperm_SI_Woolf2021!$E$9:$E$93-N$58)-63.1579*EXP(-0.19*Fperm_SI_Woolf2021!$E$9:$E$93)+63.1579*EXP(-0.19*N$58))/(Fperm_SI_Woolf2021!$E$9:$E$93-N$58))*(N$58-Fperm_SI_Woolf2021!$E$9:$E$93)/10))),Fperm_SI_Woolf2021!$D$9:$D$93)*N$57+INTERCEPT(Fperm_SI_Woolf2021!$F$9:$F$93*EXP(-Fperm_SI_Woolf2021!$I$9:$I$93*$C122*IF(N$58=Fperm_SI_Woolf2021!$E$9:$E$93,1,EXP(LN((1.1*(Fperm_SI_Woolf2021!$E$9:$E$93-N$58)-63.1579*EXP(-0.19*Fperm_SI_Woolf2021!$E$9:$E$93)+63.1579*EXP(-0.19*N$58))/(Fperm_SI_Woolf2021!$E$9:$E$93-N$58))*(N$58-Fperm_SI_Woolf2021!$E$9:$E$93)/10))) + Fperm_SI_Woolf2021!$G$9:$G$93*EXP(-Fperm_SI_Woolf2021!$J$9:$J$93*$C122*IF(N$58=Fperm_SI_Woolf2021!$E$9:$E$93,1,EXP(LN((1.1*(Fperm_SI_Woolf2021!$E$9:$E$93-N$58)-63.1579*EXP(-0.19*Fperm_SI_Woolf2021!$E$9:$E$93)+63.1579*EXP(-0.19*N$58))/(Fperm_SI_Woolf2021!$E$9:$E$93-N$58))*(N$58-Fperm_SI_Woolf2021!$E$9:$E$93)/10))) + Fperm_SI_Woolf2021!$H$9:$H$93*EXP(-Fperm_SI_Woolf2021!$K$9:$K$93*$C122*IF(N$58=Fperm_SI_Woolf2021!$E$9:$E$93,1,EXP(LN((1.1*(Fperm_SI_Woolf2021!$E$9:$E$93-N$58)-63.1579*EXP(-0.19*Fperm_SI_Woolf2021!$E$9:$E$93)+63.1579*EXP(-0.19*N$58))/(Fperm_SI_Woolf2021!$E$9:$E$93-N$58))*(N$58-Fperm_SI_Woolf2021!$E$9:$E$93)/10))),Fperm_SI_Woolf2021!$D$9:$D$93))</f>
        <v>0.58451810992800091</v>
      </c>
      <c r="O122" s="51" cm="1">
        <f t="array" ref="O122">MIN(1,SLOPE(Fperm_SI_Woolf2021!$F$9:$F$93*EXP(-Fperm_SI_Woolf2021!$I$9:$I$93*$C122*IF(O$58=Fperm_SI_Woolf2021!$E$9:$E$93,1,EXP(LN((1.1*(Fperm_SI_Woolf2021!$E$9:$E$93-O$58)-63.1579*EXP(-0.19*Fperm_SI_Woolf2021!$E$9:$E$93)+63.1579*EXP(-0.19*O$58))/(Fperm_SI_Woolf2021!$E$9:$E$93-O$58))*(O$58-Fperm_SI_Woolf2021!$E$9:$E$93)/10))) + Fperm_SI_Woolf2021!$G$9:$G$93*EXP(-Fperm_SI_Woolf2021!$J$9:$J$93*$C122*IF(O$58=Fperm_SI_Woolf2021!$E$9:$E$93,1,EXP(LN((1.1*(Fperm_SI_Woolf2021!$E$9:$E$93-O$58)-63.1579*EXP(-0.19*Fperm_SI_Woolf2021!$E$9:$E$93)+63.1579*EXP(-0.19*O$58))/(Fperm_SI_Woolf2021!$E$9:$E$93-O$58))*(O$58-Fperm_SI_Woolf2021!$E$9:$E$93)/10))) + Fperm_SI_Woolf2021!$H$9:$H$93*EXP(-Fperm_SI_Woolf2021!$K$9:$K$93*$C122*IF(O$58=Fperm_SI_Woolf2021!$E$9:$E$93,1,EXP(LN((1.1*(Fperm_SI_Woolf2021!$E$9:$E$93-O$58)-63.1579*EXP(-0.19*Fperm_SI_Woolf2021!$E$9:$E$93)+63.1579*EXP(-0.19*O$58))/(Fperm_SI_Woolf2021!$E$9:$E$93-O$58))*(O$58-Fperm_SI_Woolf2021!$E$9:$E$93)/10))),Fperm_SI_Woolf2021!$D$9:$D$93)*O$57+INTERCEPT(Fperm_SI_Woolf2021!$F$9:$F$93*EXP(-Fperm_SI_Woolf2021!$I$9:$I$93*$C122*IF(O$58=Fperm_SI_Woolf2021!$E$9:$E$93,1,EXP(LN((1.1*(Fperm_SI_Woolf2021!$E$9:$E$93-O$58)-63.1579*EXP(-0.19*Fperm_SI_Woolf2021!$E$9:$E$93)+63.1579*EXP(-0.19*O$58))/(Fperm_SI_Woolf2021!$E$9:$E$93-O$58))*(O$58-Fperm_SI_Woolf2021!$E$9:$E$93)/10))) + Fperm_SI_Woolf2021!$G$9:$G$93*EXP(-Fperm_SI_Woolf2021!$J$9:$J$93*$C122*IF(O$58=Fperm_SI_Woolf2021!$E$9:$E$93,1,EXP(LN((1.1*(Fperm_SI_Woolf2021!$E$9:$E$93-O$58)-63.1579*EXP(-0.19*Fperm_SI_Woolf2021!$E$9:$E$93)+63.1579*EXP(-0.19*O$58))/(Fperm_SI_Woolf2021!$E$9:$E$93-O$58))*(O$58-Fperm_SI_Woolf2021!$E$9:$E$93)/10))) + Fperm_SI_Woolf2021!$H$9:$H$93*EXP(-Fperm_SI_Woolf2021!$K$9:$K$93*$C122*IF(O$58=Fperm_SI_Woolf2021!$E$9:$E$93,1,EXP(LN((1.1*(Fperm_SI_Woolf2021!$E$9:$E$93-O$58)-63.1579*EXP(-0.19*Fperm_SI_Woolf2021!$E$9:$E$93)+63.1579*EXP(-0.19*O$58))/(Fperm_SI_Woolf2021!$E$9:$E$93-O$58))*(O$58-Fperm_SI_Woolf2021!$E$9:$E$93)/10))),Fperm_SI_Woolf2021!$D$9:$D$93))</f>
        <v>0.55200661390804218</v>
      </c>
      <c r="P122" s="51" cm="1">
        <f t="array" ref="P122">MIN(1,SLOPE(Fperm_SI_Woolf2021!$F$9:$F$93*EXP(-Fperm_SI_Woolf2021!$I$9:$I$93*$C122*IF(P$58=Fperm_SI_Woolf2021!$E$9:$E$93,1,EXP(LN((1.1*(Fperm_SI_Woolf2021!$E$9:$E$93-P$58)-63.1579*EXP(-0.19*Fperm_SI_Woolf2021!$E$9:$E$93)+63.1579*EXP(-0.19*P$58))/(Fperm_SI_Woolf2021!$E$9:$E$93-P$58))*(P$58-Fperm_SI_Woolf2021!$E$9:$E$93)/10))) + Fperm_SI_Woolf2021!$G$9:$G$93*EXP(-Fperm_SI_Woolf2021!$J$9:$J$93*$C122*IF(P$58=Fperm_SI_Woolf2021!$E$9:$E$93,1,EXP(LN((1.1*(Fperm_SI_Woolf2021!$E$9:$E$93-P$58)-63.1579*EXP(-0.19*Fperm_SI_Woolf2021!$E$9:$E$93)+63.1579*EXP(-0.19*P$58))/(Fperm_SI_Woolf2021!$E$9:$E$93-P$58))*(P$58-Fperm_SI_Woolf2021!$E$9:$E$93)/10))) + Fperm_SI_Woolf2021!$H$9:$H$93*EXP(-Fperm_SI_Woolf2021!$K$9:$K$93*$C122*IF(P$58=Fperm_SI_Woolf2021!$E$9:$E$93,1,EXP(LN((1.1*(Fperm_SI_Woolf2021!$E$9:$E$93-P$58)-63.1579*EXP(-0.19*Fperm_SI_Woolf2021!$E$9:$E$93)+63.1579*EXP(-0.19*P$58))/(Fperm_SI_Woolf2021!$E$9:$E$93-P$58))*(P$58-Fperm_SI_Woolf2021!$E$9:$E$93)/10))),Fperm_SI_Woolf2021!$D$9:$D$93)*P$57+INTERCEPT(Fperm_SI_Woolf2021!$F$9:$F$93*EXP(-Fperm_SI_Woolf2021!$I$9:$I$93*$C122*IF(P$58=Fperm_SI_Woolf2021!$E$9:$E$93,1,EXP(LN((1.1*(Fperm_SI_Woolf2021!$E$9:$E$93-P$58)-63.1579*EXP(-0.19*Fperm_SI_Woolf2021!$E$9:$E$93)+63.1579*EXP(-0.19*P$58))/(Fperm_SI_Woolf2021!$E$9:$E$93-P$58))*(P$58-Fperm_SI_Woolf2021!$E$9:$E$93)/10))) + Fperm_SI_Woolf2021!$G$9:$G$93*EXP(-Fperm_SI_Woolf2021!$J$9:$J$93*$C122*IF(P$58=Fperm_SI_Woolf2021!$E$9:$E$93,1,EXP(LN((1.1*(Fperm_SI_Woolf2021!$E$9:$E$93-P$58)-63.1579*EXP(-0.19*Fperm_SI_Woolf2021!$E$9:$E$93)+63.1579*EXP(-0.19*P$58))/(Fperm_SI_Woolf2021!$E$9:$E$93-P$58))*(P$58-Fperm_SI_Woolf2021!$E$9:$E$93)/10))) + Fperm_SI_Woolf2021!$H$9:$H$93*EXP(-Fperm_SI_Woolf2021!$K$9:$K$93*$C122*IF(P$58=Fperm_SI_Woolf2021!$E$9:$E$93,1,EXP(LN((1.1*(Fperm_SI_Woolf2021!$E$9:$E$93-P$58)-63.1579*EXP(-0.19*Fperm_SI_Woolf2021!$E$9:$E$93)+63.1579*EXP(-0.19*P$58))/(Fperm_SI_Woolf2021!$E$9:$E$93-P$58))*(P$58-Fperm_SI_Woolf2021!$E$9:$E$93)/10))),Fperm_SI_Woolf2021!$D$9:$D$93))</f>
        <v>0.51949511788808356</v>
      </c>
      <c r="Q122" s="51" cm="1">
        <f t="array" ref="Q122">MIN(1,SLOPE(Fperm_SI_Woolf2021!$F$9:$F$93*EXP(-Fperm_SI_Woolf2021!$I$9:$I$93*$C122*IF(Q$58=Fperm_SI_Woolf2021!$E$9:$E$93,1,EXP(LN((1.1*(Fperm_SI_Woolf2021!$E$9:$E$93-Q$58)-63.1579*EXP(-0.19*Fperm_SI_Woolf2021!$E$9:$E$93)+63.1579*EXP(-0.19*Q$58))/(Fperm_SI_Woolf2021!$E$9:$E$93-Q$58))*(Q$58-Fperm_SI_Woolf2021!$E$9:$E$93)/10))) + Fperm_SI_Woolf2021!$G$9:$G$93*EXP(-Fperm_SI_Woolf2021!$J$9:$J$93*$C122*IF(Q$58=Fperm_SI_Woolf2021!$E$9:$E$93,1,EXP(LN((1.1*(Fperm_SI_Woolf2021!$E$9:$E$93-Q$58)-63.1579*EXP(-0.19*Fperm_SI_Woolf2021!$E$9:$E$93)+63.1579*EXP(-0.19*Q$58))/(Fperm_SI_Woolf2021!$E$9:$E$93-Q$58))*(Q$58-Fperm_SI_Woolf2021!$E$9:$E$93)/10))) + Fperm_SI_Woolf2021!$H$9:$H$93*EXP(-Fperm_SI_Woolf2021!$K$9:$K$93*$C122*IF(Q$58=Fperm_SI_Woolf2021!$E$9:$E$93,1,EXP(LN((1.1*(Fperm_SI_Woolf2021!$E$9:$E$93-Q$58)-63.1579*EXP(-0.19*Fperm_SI_Woolf2021!$E$9:$E$93)+63.1579*EXP(-0.19*Q$58))/(Fperm_SI_Woolf2021!$E$9:$E$93-Q$58))*(Q$58-Fperm_SI_Woolf2021!$E$9:$E$93)/10))),Fperm_SI_Woolf2021!$D$9:$D$93)*Q$57+INTERCEPT(Fperm_SI_Woolf2021!$F$9:$F$93*EXP(-Fperm_SI_Woolf2021!$I$9:$I$93*$C122*IF(Q$58=Fperm_SI_Woolf2021!$E$9:$E$93,1,EXP(LN((1.1*(Fperm_SI_Woolf2021!$E$9:$E$93-Q$58)-63.1579*EXP(-0.19*Fperm_SI_Woolf2021!$E$9:$E$93)+63.1579*EXP(-0.19*Q$58))/(Fperm_SI_Woolf2021!$E$9:$E$93-Q$58))*(Q$58-Fperm_SI_Woolf2021!$E$9:$E$93)/10))) + Fperm_SI_Woolf2021!$G$9:$G$93*EXP(-Fperm_SI_Woolf2021!$J$9:$J$93*$C122*IF(Q$58=Fperm_SI_Woolf2021!$E$9:$E$93,1,EXP(LN((1.1*(Fperm_SI_Woolf2021!$E$9:$E$93-Q$58)-63.1579*EXP(-0.19*Fperm_SI_Woolf2021!$E$9:$E$93)+63.1579*EXP(-0.19*Q$58))/(Fperm_SI_Woolf2021!$E$9:$E$93-Q$58))*(Q$58-Fperm_SI_Woolf2021!$E$9:$E$93)/10))) + Fperm_SI_Woolf2021!$H$9:$H$93*EXP(-Fperm_SI_Woolf2021!$K$9:$K$93*$C122*IF(Q$58=Fperm_SI_Woolf2021!$E$9:$E$93,1,EXP(LN((1.1*(Fperm_SI_Woolf2021!$E$9:$E$93-Q$58)-63.1579*EXP(-0.19*Fperm_SI_Woolf2021!$E$9:$E$93)+63.1579*EXP(-0.19*Q$58))/(Fperm_SI_Woolf2021!$E$9:$E$93-Q$58))*(Q$58-Fperm_SI_Woolf2021!$E$9:$E$93)/10))),Fperm_SI_Woolf2021!$D$9:$D$93))</f>
        <v>0.48698362186812499</v>
      </c>
      <c r="R122" s="51" cm="1">
        <f t="array" ref="R122">MIN(1,SLOPE(Fperm_SI_Woolf2021!$F$9:$F$93*EXP(-Fperm_SI_Woolf2021!$I$9:$I$93*$C122*IF(R$58=Fperm_SI_Woolf2021!$E$9:$E$93,1,EXP(LN((1.1*(Fperm_SI_Woolf2021!$E$9:$E$93-R$58)-63.1579*EXP(-0.19*Fperm_SI_Woolf2021!$E$9:$E$93)+63.1579*EXP(-0.19*R$58))/(Fperm_SI_Woolf2021!$E$9:$E$93-R$58))*(R$58-Fperm_SI_Woolf2021!$E$9:$E$93)/10))) + Fperm_SI_Woolf2021!$G$9:$G$93*EXP(-Fperm_SI_Woolf2021!$J$9:$J$93*$C122*IF(R$58=Fperm_SI_Woolf2021!$E$9:$E$93,1,EXP(LN((1.1*(Fperm_SI_Woolf2021!$E$9:$E$93-R$58)-63.1579*EXP(-0.19*Fperm_SI_Woolf2021!$E$9:$E$93)+63.1579*EXP(-0.19*R$58))/(Fperm_SI_Woolf2021!$E$9:$E$93-R$58))*(R$58-Fperm_SI_Woolf2021!$E$9:$E$93)/10))) + Fperm_SI_Woolf2021!$H$9:$H$93*EXP(-Fperm_SI_Woolf2021!$K$9:$K$93*$C122*IF(R$58=Fperm_SI_Woolf2021!$E$9:$E$93,1,EXP(LN((1.1*(Fperm_SI_Woolf2021!$E$9:$E$93-R$58)-63.1579*EXP(-0.19*Fperm_SI_Woolf2021!$E$9:$E$93)+63.1579*EXP(-0.19*R$58))/(Fperm_SI_Woolf2021!$E$9:$E$93-R$58))*(R$58-Fperm_SI_Woolf2021!$E$9:$E$93)/10))),Fperm_SI_Woolf2021!$D$9:$D$93)*R$57+INTERCEPT(Fperm_SI_Woolf2021!$F$9:$F$93*EXP(-Fperm_SI_Woolf2021!$I$9:$I$93*$C122*IF(R$58=Fperm_SI_Woolf2021!$E$9:$E$93,1,EXP(LN((1.1*(Fperm_SI_Woolf2021!$E$9:$E$93-R$58)-63.1579*EXP(-0.19*Fperm_SI_Woolf2021!$E$9:$E$93)+63.1579*EXP(-0.19*R$58))/(Fperm_SI_Woolf2021!$E$9:$E$93-R$58))*(R$58-Fperm_SI_Woolf2021!$E$9:$E$93)/10))) + Fperm_SI_Woolf2021!$G$9:$G$93*EXP(-Fperm_SI_Woolf2021!$J$9:$J$93*$C122*IF(R$58=Fperm_SI_Woolf2021!$E$9:$E$93,1,EXP(LN((1.1*(Fperm_SI_Woolf2021!$E$9:$E$93-R$58)-63.1579*EXP(-0.19*Fperm_SI_Woolf2021!$E$9:$E$93)+63.1579*EXP(-0.19*R$58))/(Fperm_SI_Woolf2021!$E$9:$E$93-R$58))*(R$58-Fperm_SI_Woolf2021!$E$9:$E$93)/10))) + Fperm_SI_Woolf2021!$H$9:$H$93*EXP(-Fperm_SI_Woolf2021!$K$9:$K$93*$C122*IF(R$58=Fperm_SI_Woolf2021!$E$9:$E$93,1,EXP(LN((1.1*(Fperm_SI_Woolf2021!$E$9:$E$93-R$58)-63.1579*EXP(-0.19*Fperm_SI_Woolf2021!$E$9:$E$93)+63.1579*EXP(-0.19*R$58))/(Fperm_SI_Woolf2021!$E$9:$E$93-R$58))*(R$58-Fperm_SI_Woolf2021!$E$9:$E$93)/10))),Fperm_SI_Woolf2021!$D$9:$D$93))</f>
        <v>0.45447212584816632</v>
      </c>
      <c r="S122" s="51" cm="1">
        <f t="array" ref="S122">MIN(1,SLOPE(Fperm_SI_Woolf2021!$F$9:$F$93*EXP(-Fperm_SI_Woolf2021!$I$9:$I$93*$C122*IF(S$58=Fperm_SI_Woolf2021!$E$9:$E$93,1,EXP(LN((1.1*(Fperm_SI_Woolf2021!$E$9:$E$93-S$58)-63.1579*EXP(-0.19*Fperm_SI_Woolf2021!$E$9:$E$93)+63.1579*EXP(-0.19*S$58))/(Fperm_SI_Woolf2021!$E$9:$E$93-S$58))*(S$58-Fperm_SI_Woolf2021!$E$9:$E$93)/10))) + Fperm_SI_Woolf2021!$G$9:$G$93*EXP(-Fperm_SI_Woolf2021!$J$9:$J$93*$C122*IF(S$58=Fperm_SI_Woolf2021!$E$9:$E$93,1,EXP(LN((1.1*(Fperm_SI_Woolf2021!$E$9:$E$93-S$58)-63.1579*EXP(-0.19*Fperm_SI_Woolf2021!$E$9:$E$93)+63.1579*EXP(-0.19*S$58))/(Fperm_SI_Woolf2021!$E$9:$E$93-S$58))*(S$58-Fperm_SI_Woolf2021!$E$9:$E$93)/10))) + Fperm_SI_Woolf2021!$H$9:$H$93*EXP(-Fperm_SI_Woolf2021!$K$9:$K$93*$C122*IF(S$58=Fperm_SI_Woolf2021!$E$9:$E$93,1,EXP(LN((1.1*(Fperm_SI_Woolf2021!$E$9:$E$93-S$58)-63.1579*EXP(-0.19*Fperm_SI_Woolf2021!$E$9:$E$93)+63.1579*EXP(-0.19*S$58))/(Fperm_SI_Woolf2021!$E$9:$E$93-S$58))*(S$58-Fperm_SI_Woolf2021!$E$9:$E$93)/10))),Fperm_SI_Woolf2021!$D$9:$D$93)*S$57+INTERCEPT(Fperm_SI_Woolf2021!$F$9:$F$93*EXP(-Fperm_SI_Woolf2021!$I$9:$I$93*$C122*IF(S$58=Fperm_SI_Woolf2021!$E$9:$E$93,1,EXP(LN((1.1*(Fperm_SI_Woolf2021!$E$9:$E$93-S$58)-63.1579*EXP(-0.19*Fperm_SI_Woolf2021!$E$9:$E$93)+63.1579*EXP(-0.19*S$58))/(Fperm_SI_Woolf2021!$E$9:$E$93-S$58))*(S$58-Fperm_SI_Woolf2021!$E$9:$E$93)/10))) + Fperm_SI_Woolf2021!$G$9:$G$93*EXP(-Fperm_SI_Woolf2021!$J$9:$J$93*$C122*IF(S$58=Fperm_SI_Woolf2021!$E$9:$E$93,1,EXP(LN((1.1*(Fperm_SI_Woolf2021!$E$9:$E$93-S$58)-63.1579*EXP(-0.19*Fperm_SI_Woolf2021!$E$9:$E$93)+63.1579*EXP(-0.19*S$58))/(Fperm_SI_Woolf2021!$E$9:$E$93-S$58))*(S$58-Fperm_SI_Woolf2021!$E$9:$E$93)/10))) + Fperm_SI_Woolf2021!$H$9:$H$93*EXP(-Fperm_SI_Woolf2021!$K$9:$K$93*$C122*IF(S$58=Fperm_SI_Woolf2021!$E$9:$E$93,1,EXP(LN((1.1*(Fperm_SI_Woolf2021!$E$9:$E$93-S$58)-63.1579*EXP(-0.19*Fperm_SI_Woolf2021!$E$9:$E$93)+63.1579*EXP(-0.19*S$58))/(Fperm_SI_Woolf2021!$E$9:$E$93-S$58))*(S$58-Fperm_SI_Woolf2021!$E$9:$E$93)/10))),Fperm_SI_Woolf2021!$D$9:$D$93))</f>
        <v>0.63475765607371659</v>
      </c>
      <c r="T122" s="51" cm="1">
        <f t="array" ref="T122">MIN(1,SLOPE(Fperm_SI_Woolf2021!$F$9:$F$93*EXP(-Fperm_SI_Woolf2021!$I$9:$I$93*$C122*IF(T$58=Fperm_SI_Woolf2021!$E$9:$E$93,1,EXP(LN((1.1*(Fperm_SI_Woolf2021!$E$9:$E$93-T$58)-63.1579*EXP(-0.19*Fperm_SI_Woolf2021!$E$9:$E$93)+63.1579*EXP(-0.19*T$58))/(Fperm_SI_Woolf2021!$E$9:$E$93-T$58))*(T$58-Fperm_SI_Woolf2021!$E$9:$E$93)/10))) + Fperm_SI_Woolf2021!$G$9:$G$93*EXP(-Fperm_SI_Woolf2021!$J$9:$J$93*$C122*IF(T$58=Fperm_SI_Woolf2021!$E$9:$E$93,1,EXP(LN((1.1*(Fperm_SI_Woolf2021!$E$9:$E$93-T$58)-63.1579*EXP(-0.19*Fperm_SI_Woolf2021!$E$9:$E$93)+63.1579*EXP(-0.19*T$58))/(Fperm_SI_Woolf2021!$E$9:$E$93-T$58))*(T$58-Fperm_SI_Woolf2021!$E$9:$E$93)/10))) + Fperm_SI_Woolf2021!$H$9:$H$93*EXP(-Fperm_SI_Woolf2021!$K$9:$K$93*$C122*IF(T$58=Fperm_SI_Woolf2021!$E$9:$E$93,1,EXP(LN((1.1*(Fperm_SI_Woolf2021!$E$9:$E$93-T$58)-63.1579*EXP(-0.19*Fperm_SI_Woolf2021!$E$9:$E$93)+63.1579*EXP(-0.19*T$58))/(Fperm_SI_Woolf2021!$E$9:$E$93-T$58))*(T$58-Fperm_SI_Woolf2021!$E$9:$E$93)/10))),Fperm_SI_Woolf2021!$D$9:$D$93)*T$57+INTERCEPT(Fperm_SI_Woolf2021!$F$9:$F$93*EXP(-Fperm_SI_Woolf2021!$I$9:$I$93*$C122*IF(T$58=Fperm_SI_Woolf2021!$E$9:$E$93,1,EXP(LN((1.1*(Fperm_SI_Woolf2021!$E$9:$E$93-T$58)-63.1579*EXP(-0.19*Fperm_SI_Woolf2021!$E$9:$E$93)+63.1579*EXP(-0.19*T$58))/(Fperm_SI_Woolf2021!$E$9:$E$93-T$58))*(T$58-Fperm_SI_Woolf2021!$E$9:$E$93)/10))) + Fperm_SI_Woolf2021!$G$9:$G$93*EXP(-Fperm_SI_Woolf2021!$J$9:$J$93*$C122*IF(T$58=Fperm_SI_Woolf2021!$E$9:$E$93,1,EXP(LN((1.1*(Fperm_SI_Woolf2021!$E$9:$E$93-T$58)-63.1579*EXP(-0.19*Fperm_SI_Woolf2021!$E$9:$E$93)+63.1579*EXP(-0.19*T$58))/(Fperm_SI_Woolf2021!$E$9:$E$93-T$58))*(T$58-Fperm_SI_Woolf2021!$E$9:$E$93)/10))) + Fperm_SI_Woolf2021!$H$9:$H$93*EXP(-Fperm_SI_Woolf2021!$K$9:$K$93*$C122*IF(T$58=Fperm_SI_Woolf2021!$E$9:$E$93,1,EXP(LN((1.1*(Fperm_SI_Woolf2021!$E$9:$E$93-T$58)-63.1579*EXP(-0.19*Fperm_SI_Woolf2021!$E$9:$E$93)+63.1579*EXP(-0.19*T$58))/(Fperm_SI_Woolf2021!$E$9:$E$93-T$58))*(T$58-Fperm_SI_Woolf2021!$E$9:$E$93)/10))),Fperm_SI_Woolf2021!$D$9:$D$93))</f>
        <v>0.60706136114463982</v>
      </c>
      <c r="U122" s="51" cm="1">
        <f t="array" ref="U122">MIN(1,SLOPE(Fperm_SI_Woolf2021!$F$9:$F$93*EXP(-Fperm_SI_Woolf2021!$I$9:$I$93*$C122*IF(U$58=Fperm_SI_Woolf2021!$E$9:$E$93,1,EXP(LN((1.1*(Fperm_SI_Woolf2021!$E$9:$E$93-U$58)-63.1579*EXP(-0.19*Fperm_SI_Woolf2021!$E$9:$E$93)+63.1579*EXP(-0.19*U$58))/(Fperm_SI_Woolf2021!$E$9:$E$93-U$58))*(U$58-Fperm_SI_Woolf2021!$E$9:$E$93)/10))) + Fperm_SI_Woolf2021!$G$9:$G$93*EXP(-Fperm_SI_Woolf2021!$J$9:$J$93*$C122*IF(U$58=Fperm_SI_Woolf2021!$E$9:$E$93,1,EXP(LN((1.1*(Fperm_SI_Woolf2021!$E$9:$E$93-U$58)-63.1579*EXP(-0.19*Fperm_SI_Woolf2021!$E$9:$E$93)+63.1579*EXP(-0.19*U$58))/(Fperm_SI_Woolf2021!$E$9:$E$93-U$58))*(U$58-Fperm_SI_Woolf2021!$E$9:$E$93)/10))) + Fperm_SI_Woolf2021!$H$9:$H$93*EXP(-Fperm_SI_Woolf2021!$K$9:$K$93*$C122*IF(U$58=Fperm_SI_Woolf2021!$E$9:$E$93,1,EXP(LN((1.1*(Fperm_SI_Woolf2021!$E$9:$E$93-U$58)-63.1579*EXP(-0.19*Fperm_SI_Woolf2021!$E$9:$E$93)+63.1579*EXP(-0.19*U$58))/(Fperm_SI_Woolf2021!$E$9:$E$93-U$58))*(U$58-Fperm_SI_Woolf2021!$E$9:$E$93)/10))),Fperm_SI_Woolf2021!$D$9:$D$93)*U$57+INTERCEPT(Fperm_SI_Woolf2021!$F$9:$F$93*EXP(-Fperm_SI_Woolf2021!$I$9:$I$93*$C122*IF(U$58=Fperm_SI_Woolf2021!$E$9:$E$93,1,EXP(LN((1.1*(Fperm_SI_Woolf2021!$E$9:$E$93-U$58)-63.1579*EXP(-0.19*Fperm_SI_Woolf2021!$E$9:$E$93)+63.1579*EXP(-0.19*U$58))/(Fperm_SI_Woolf2021!$E$9:$E$93-U$58))*(U$58-Fperm_SI_Woolf2021!$E$9:$E$93)/10))) + Fperm_SI_Woolf2021!$G$9:$G$93*EXP(-Fperm_SI_Woolf2021!$J$9:$J$93*$C122*IF(U$58=Fperm_SI_Woolf2021!$E$9:$E$93,1,EXP(LN((1.1*(Fperm_SI_Woolf2021!$E$9:$E$93-U$58)-63.1579*EXP(-0.19*Fperm_SI_Woolf2021!$E$9:$E$93)+63.1579*EXP(-0.19*U$58))/(Fperm_SI_Woolf2021!$E$9:$E$93-U$58))*(U$58-Fperm_SI_Woolf2021!$E$9:$E$93)/10))) + Fperm_SI_Woolf2021!$H$9:$H$93*EXP(-Fperm_SI_Woolf2021!$K$9:$K$93*$C122*IF(U$58=Fperm_SI_Woolf2021!$E$9:$E$93,1,EXP(LN((1.1*(Fperm_SI_Woolf2021!$E$9:$E$93-U$58)-63.1579*EXP(-0.19*Fperm_SI_Woolf2021!$E$9:$E$93)+63.1579*EXP(-0.19*U$58))/(Fperm_SI_Woolf2021!$E$9:$E$93-U$58))*(U$58-Fperm_SI_Woolf2021!$E$9:$E$93)/10))),Fperm_SI_Woolf2021!$D$9:$D$93))</f>
        <v>0.57936506621556316</v>
      </c>
      <c r="V122" s="51" cm="1">
        <f t="array" ref="V122">MIN(1,SLOPE(Fperm_SI_Woolf2021!$F$9:$F$93*EXP(-Fperm_SI_Woolf2021!$I$9:$I$93*$C122*IF(V$58=Fperm_SI_Woolf2021!$E$9:$E$93,1,EXP(LN((1.1*(Fperm_SI_Woolf2021!$E$9:$E$93-V$58)-63.1579*EXP(-0.19*Fperm_SI_Woolf2021!$E$9:$E$93)+63.1579*EXP(-0.19*V$58))/(Fperm_SI_Woolf2021!$E$9:$E$93-V$58))*(V$58-Fperm_SI_Woolf2021!$E$9:$E$93)/10))) + Fperm_SI_Woolf2021!$G$9:$G$93*EXP(-Fperm_SI_Woolf2021!$J$9:$J$93*$C122*IF(V$58=Fperm_SI_Woolf2021!$E$9:$E$93,1,EXP(LN((1.1*(Fperm_SI_Woolf2021!$E$9:$E$93-V$58)-63.1579*EXP(-0.19*Fperm_SI_Woolf2021!$E$9:$E$93)+63.1579*EXP(-0.19*V$58))/(Fperm_SI_Woolf2021!$E$9:$E$93-V$58))*(V$58-Fperm_SI_Woolf2021!$E$9:$E$93)/10))) + Fperm_SI_Woolf2021!$H$9:$H$93*EXP(-Fperm_SI_Woolf2021!$K$9:$K$93*$C122*IF(V$58=Fperm_SI_Woolf2021!$E$9:$E$93,1,EXP(LN((1.1*(Fperm_SI_Woolf2021!$E$9:$E$93-V$58)-63.1579*EXP(-0.19*Fperm_SI_Woolf2021!$E$9:$E$93)+63.1579*EXP(-0.19*V$58))/(Fperm_SI_Woolf2021!$E$9:$E$93-V$58))*(V$58-Fperm_SI_Woolf2021!$E$9:$E$93)/10))),Fperm_SI_Woolf2021!$D$9:$D$93)*V$57+INTERCEPT(Fperm_SI_Woolf2021!$F$9:$F$93*EXP(-Fperm_SI_Woolf2021!$I$9:$I$93*$C122*IF(V$58=Fperm_SI_Woolf2021!$E$9:$E$93,1,EXP(LN((1.1*(Fperm_SI_Woolf2021!$E$9:$E$93-V$58)-63.1579*EXP(-0.19*Fperm_SI_Woolf2021!$E$9:$E$93)+63.1579*EXP(-0.19*V$58))/(Fperm_SI_Woolf2021!$E$9:$E$93-V$58))*(V$58-Fperm_SI_Woolf2021!$E$9:$E$93)/10))) + Fperm_SI_Woolf2021!$G$9:$G$93*EXP(-Fperm_SI_Woolf2021!$J$9:$J$93*$C122*IF(V$58=Fperm_SI_Woolf2021!$E$9:$E$93,1,EXP(LN((1.1*(Fperm_SI_Woolf2021!$E$9:$E$93-V$58)-63.1579*EXP(-0.19*Fperm_SI_Woolf2021!$E$9:$E$93)+63.1579*EXP(-0.19*V$58))/(Fperm_SI_Woolf2021!$E$9:$E$93-V$58))*(V$58-Fperm_SI_Woolf2021!$E$9:$E$93)/10))) + Fperm_SI_Woolf2021!$H$9:$H$93*EXP(-Fperm_SI_Woolf2021!$K$9:$K$93*$C122*IF(V$58=Fperm_SI_Woolf2021!$E$9:$E$93,1,EXP(LN((1.1*(Fperm_SI_Woolf2021!$E$9:$E$93-V$58)-63.1579*EXP(-0.19*Fperm_SI_Woolf2021!$E$9:$E$93)+63.1579*EXP(-0.19*V$58))/(Fperm_SI_Woolf2021!$E$9:$E$93-V$58))*(V$58-Fperm_SI_Woolf2021!$E$9:$E$93)/10))),Fperm_SI_Woolf2021!$D$9:$D$93))</f>
        <v>0.55166877128648639</v>
      </c>
      <c r="W122" s="51" cm="1">
        <f t="array" ref="W122">MIN(1,SLOPE(Fperm_SI_Woolf2021!$F$9:$F$93*EXP(-Fperm_SI_Woolf2021!$I$9:$I$93*$C122*IF(W$58=Fperm_SI_Woolf2021!$E$9:$E$93,1,EXP(LN((1.1*(Fperm_SI_Woolf2021!$E$9:$E$93-W$58)-63.1579*EXP(-0.19*Fperm_SI_Woolf2021!$E$9:$E$93)+63.1579*EXP(-0.19*W$58))/(Fperm_SI_Woolf2021!$E$9:$E$93-W$58))*(W$58-Fperm_SI_Woolf2021!$E$9:$E$93)/10))) + Fperm_SI_Woolf2021!$G$9:$G$93*EXP(-Fperm_SI_Woolf2021!$J$9:$J$93*$C122*IF(W$58=Fperm_SI_Woolf2021!$E$9:$E$93,1,EXP(LN((1.1*(Fperm_SI_Woolf2021!$E$9:$E$93-W$58)-63.1579*EXP(-0.19*Fperm_SI_Woolf2021!$E$9:$E$93)+63.1579*EXP(-0.19*W$58))/(Fperm_SI_Woolf2021!$E$9:$E$93-W$58))*(W$58-Fperm_SI_Woolf2021!$E$9:$E$93)/10))) + Fperm_SI_Woolf2021!$H$9:$H$93*EXP(-Fperm_SI_Woolf2021!$K$9:$K$93*$C122*IF(W$58=Fperm_SI_Woolf2021!$E$9:$E$93,1,EXP(LN((1.1*(Fperm_SI_Woolf2021!$E$9:$E$93-W$58)-63.1579*EXP(-0.19*Fperm_SI_Woolf2021!$E$9:$E$93)+63.1579*EXP(-0.19*W$58))/(Fperm_SI_Woolf2021!$E$9:$E$93-W$58))*(W$58-Fperm_SI_Woolf2021!$E$9:$E$93)/10))),Fperm_SI_Woolf2021!$D$9:$D$93)*W$57+INTERCEPT(Fperm_SI_Woolf2021!$F$9:$F$93*EXP(-Fperm_SI_Woolf2021!$I$9:$I$93*$C122*IF(W$58=Fperm_SI_Woolf2021!$E$9:$E$93,1,EXP(LN((1.1*(Fperm_SI_Woolf2021!$E$9:$E$93-W$58)-63.1579*EXP(-0.19*Fperm_SI_Woolf2021!$E$9:$E$93)+63.1579*EXP(-0.19*W$58))/(Fperm_SI_Woolf2021!$E$9:$E$93-W$58))*(W$58-Fperm_SI_Woolf2021!$E$9:$E$93)/10))) + Fperm_SI_Woolf2021!$G$9:$G$93*EXP(-Fperm_SI_Woolf2021!$J$9:$J$93*$C122*IF(W$58=Fperm_SI_Woolf2021!$E$9:$E$93,1,EXP(LN((1.1*(Fperm_SI_Woolf2021!$E$9:$E$93-W$58)-63.1579*EXP(-0.19*Fperm_SI_Woolf2021!$E$9:$E$93)+63.1579*EXP(-0.19*W$58))/(Fperm_SI_Woolf2021!$E$9:$E$93-W$58))*(W$58-Fperm_SI_Woolf2021!$E$9:$E$93)/10))) + Fperm_SI_Woolf2021!$H$9:$H$93*EXP(-Fperm_SI_Woolf2021!$K$9:$K$93*$C122*IF(W$58=Fperm_SI_Woolf2021!$E$9:$E$93,1,EXP(LN((1.1*(Fperm_SI_Woolf2021!$E$9:$E$93-W$58)-63.1579*EXP(-0.19*Fperm_SI_Woolf2021!$E$9:$E$93)+63.1579*EXP(-0.19*W$58))/(Fperm_SI_Woolf2021!$E$9:$E$93-W$58))*(W$58-Fperm_SI_Woolf2021!$E$9:$E$93)/10))),Fperm_SI_Woolf2021!$D$9:$D$93))</f>
        <v>0.52397247635740973</v>
      </c>
      <c r="X122" s="51" cm="1">
        <f t="array" ref="X122">MIN(1,SLOPE(Fperm_SI_Woolf2021!$F$9:$F$93*EXP(-Fperm_SI_Woolf2021!$I$9:$I$93*$C122*IF(X$58=Fperm_SI_Woolf2021!$E$9:$E$93,1,EXP(LN((1.1*(Fperm_SI_Woolf2021!$E$9:$E$93-X$58)-63.1579*EXP(-0.19*Fperm_SI_Woolf2021!$E$9:$E$93)+63.1579*EXP(-0.19*X$58))/(Fperm_SI_Woolf2021!$E$9:$E$93-X$58))*(X$58-Fperm_SI_Woolf2021!$E$9:$E$93)/10))) + Fperm_SI_Woolf2021!$G$9:$G$93*EXP(-Fperm_SI_Woolf2021!$J$9:$J$93*$C122*IF(X$58=Fperm_SI_Woolf2021!$E$9:$E$93,1,EXP(LN((1.1*(Fperm_SI_Woolf2021!$E$9:$E$93-X$58)-63.1579*EXP(-0.19*Fperm_SI_Woolf2021!$E$9:$E$93)+63.1579*EXP(-0.19*X$58))/(Fperm_SI_Woolf2021!$E$9:$E$93-X$58))*(X$58-Fperm_SI_Woolf2021!$E$9:$E$93)/10))) + Fperm_SI_Woolf2021!$H$9:$H$93*EXP(-Fperm_SI_Woolf2021!$K$9:$K$93*$C122*IF(X$58=Fperm_SI_Woolf2021!$E$9:$E$93,1,EXP(LN((1.1*(Fperm_SI_Woolf2021!$E$9:$E$93-X$58)-63.1579*EXP(-0.19*Fperm_SI_Woolf2021!$E$9:$E$93)+63.1579*EXP(-0.19*X$58))/(Fperm_SI_Woolf2021!$E$9:$E$93-X$58))*(X$58-Fperm_SI_Woolf2021!$E$9:$E$93)/10))),Fperm_SI_Woolf2021!$D$9:$D$93)*X$57+INTERCEPT(Fperm_SI_Woolf2021!$F$9:$F$93*EXP(-Fperm_SI_Woolf2021!$I$9:$I$93*$C122*IF(X$58=Fperm_SI_Woolf2021!$E$9:$E$93,1,EXP(LN((1.1*(Fperm_SI_Woolf2021!$E$9:$E$93-X$58)-63.1579*EXP(-0.19*Fperm_SI_Woolf2021!$E$9:$E$93)+63.1579*EXP(-0.19*X$58))/(Fperm_SI_Woolf2021!$E$9:$E$93-X$58))*(X$58-Fperm_SI_Woolf2021!$E$9:$E$93)/10))) + Fperm_SI_Woolf2021!$G$9:$G$93*EXP(-Fperm_SI_Woolf2021!$J$9:$J$93*$C122*IF(X$58=Fperm_SI_Woolf2021!$E$9:$E$93,1,EXP(LN((1.1*(Fperm_SI_Woolf2021!$E$9:$E$93-X$58)-63.1579*EXP(-0.19*Fperm_SI_Woolf2021!$E$9:$E$93)+63.1579*EXP(-0.19*X$58))/(Fperm_SI_Woolf2021!$E$9:$E$93-X$58))*(X$58-Fperm_SI_Woolf2021!$E$9:$E$93)/10))) + Fperm_SI_Woolf2021!$H$9:$H$93*EXP(-Fperm_SI_Woolf2021!$K$9:$K$93*$C122*IF(X$58=Fperm_SI_Woolf2021!$E$9:$E$93,1,EXP(LN((1.1*(Fperm_SI_Woolf2021!$E$9:$E$93-X$58)-63.1579*EXP(-0.19*Fperm_SI_Woolf2021!$E$9:$E$93)+63.1579*EXP(-0.19*X$58))/(Fperm_SI_Woolf2021!$E$9:$E$93-X$58))*(X$58-Fperm_SI_Woolf2021!$E$9:$E$93)/10))),Fperm_SI_Woolf2021!$D$9:$D$93))</f>
        <v>0.49627618142833296</v>
      </c>
      <c r="Y122" s="51" cm="1">
        <f t="array" ref="Y122">MIN(1,SLOPE(Fperm_SI_Woolf2021!$F$9:$F$93*EXP(-Fperm_SI_Woolf2021!$I$9:$I$93*$C122*IF(Y$58=Fperm_SI_Woolf2021!$E$9:$E$93,1,EXP(LN((1.1*(Fperm_SI_Woolf2021!$E$9:$E$93-Y$58)-63.1579*EXP(-0.19*Fperm_SI_Woolf2021!$E$9:$E$93)+63.1579*EXP(-0.19*Y$58))/(Fperm_SI_Woolf2021!$E$9:$E$93-Y$58))*(Y$58-Fperm_SI_Woolf2021!$E$9:$E$93)/10))) + Fperm_SI_Woolf2021!$G$9:$G$93*EXP(-Fperm_SI_Woolf2021!$J$9:$J$93*$C122*IF(Y$58=Fperm_SI_Woolf2021!$E$9:$E$93,1,EXP(LN((1.1*(Fperm_SI_Woolf2021!$E$9:$E$93-Y$58)-63.1579*EXP(-0.19*Fperm_SI_Woolf2021!$E$9:$E$93)+63.1579*EXP(-0.19*Y$58))/(Fperm_SI_Woolf2021!$E$9:$E$93-Y$58))*(Y$58-Fperm_SI_Woolf2021!$E$9:$E$93)/10))) + Fperm_SI_Woolf2021!$H$9:$H$93*EXP(-Fperm_SI_Woolf2021!$K$9:$K$93*$C122*IF(Y$58=Fperm_SI_Woolf2021!$E$9:$E$93,1,EXP(LN((1.1*(Fperm_SI_Woolf2021!$E$9:$E$93-Y$58)-63.1579*EXP(-0.19*Fperm_SI_Woolf2021!$E$9:$E$93)+63.1579*EXP(-0.19*Y$58))/(Fperm_SI_Woolf2021!$E$9:$E$93-Y$58))*(Y$58-Fperm_SI_Woolf2021!$E$9:$E$93)/10))),Fperm_SI_Woolf2021!$D$9:$D$93)*Y$57+INTERCEPT(Fperm_SI_Woolf2021!$F$9:$F$93*EXP(-Fperm_SI_Woolf2021!$I$9:$I$93*$C122*IF(Y$58=Fperm_SI_Woolf2021!$E$9:$E$93,1,EXP(LN((1.1*(Fperm_SI_Woolf2021!$E$9:$E$93-Y$58)-63.1579*EXP(-0.19*Fperm_SI_Woolf2021!$E$9:$E$93)+63.1579*EXP(-0.19*Y$58))/(Fperm_SI_Woolf2021!$E$9:$E$93-Y$58))*(Y$58-Fperm_SI_Woolf2021!$E$9:$E$93)/10))) + Fperm_SI_Woolf2021!$G$9:$G$93*EXP(-Fperm_SI_Woolf2021!$J$9:$J$93*$C122*IF(Y$58=Fperm_SI_Woolf2021!$E$9:$E$93,1,EXP(LN((1.1*(Fperm_SI_Woolf2021!$E$9:$E$93-Y$58)-63.1579*EXP(-0.19*Fperm_SI_Woolf2021!$E$9:$E$93)+63.1579*EXP(-0.19*Y$58))/(Fperm_SI_Woolf2021!$E$9:$E$93-Y$58))*(Y$58-Fperm_SI_Woolf2021!$E$9:$E$93)/10))) + Fperm_SI_Woolf2021!$H$9:$H$93*EXP(-Fperm_SI_Woolf2021!$K$9:$K$93*$C122*IF(Y$58=Fperm_SI_Woolf2021!$E$9:$E$93,1,EXP(LN((1.1*(Fperm_SI_Woolf2021!$E$9:$E$93-Y$58)-63.1579*EXP(-0.19*Fperm_SI_Woolf2021!$E$9:$E$93)+63.1579*EXP(-0.19*Y$58))/(Fperm_SI_Woolf2021!$E$9:$E$93-Y$58))*(Y$58-Fperm_SI_Woolf2021!$E$9:$E$93)/10))),Fperm_SI_Woolf2021!$D$9:$D$93))</f>
        <v>0.4685798864992563</v>
      </c>
      <c r="Z122" s="51" cm="1">
        <f t="array" ref="Z122">MIN(1,SLOPE(Fperm_SI_Woolf2021!$F$9:$F$93*EXP(-Fperm_SI_Woolf2021!$I$9:$I$93*$C122*IF(Z$58=Fperm_SI_Woolf2021!$E$9:$E$93,1,EXP(LN((1.1*(Fperm_SI_Woolf2021!$E$9:$E$93-Z$58)-63.1579*EXP(-0.19*Fperm_SI_Woolf2021!$E$9:$E$93)+63.1579*EXP(-0.19*Z$58))/(Fperm_SI_Woolf2021!$E$9:$E$93-Z$58))*(Z$58-Fperm_SI_Woolf2021!$E$9:$E$93)/10))) + Fperm_SI_Woolf2021!$G$9:$G$93*EXP(-Fperm_SI_Woolf2021!$J$9:$J$93*$C122*IF(Z$58=Fperm_SI_Woolf2021!$E$9:$E$93,1,EXP(LN((1.1*(Fperm_SI_Woolf2021!$E$9:$E$93-Z$58)-63.1579*EXP(-0.19*Fperm_SI_Woolf2021!$E$9:$E$93)+63.1579*EXP(-0.19*Z$58))/(Fperm_SI_Woolf2021!$E$9:$E$93-Z$58))*(Z$58-Fperm_SI_Woolf2021!$E$9:$E$93)/10))) + Fperm_SI_Woolf2021!$H$9:$H$93*EXP(-Fperm_SI_Woolf2021!$K$9:$K$93*$C122*IF(Z$58=Fperm_SI_Woolf2021!$E$9:$E$93,1,EXP(LN((1.1*(Fperm_SI_Woolf2021!$E$9:$E$93-Z$58)-63.1579*EXP(-0.19*Fperm_SI_Woolf2021!$E$9:$E$93)+63.1579*EXP(-0.19*Z$58))/(Fperm_SI_Woolf2021!$E$9:$E$93-Z$58))*(Z$58-Fperm_SI_Woolf2021!$E$9:$E$93)/10))),Fperm_SI_Woolf2021!$D$9:$D$93)*Z$57+INTERCEPT(Fperm_SI_Woolf2021!$F$9:$F$93*EXP(-Fperm_SI_Woolf2021!$I$9:$I$93*$C122*IF(Z$58=Fperm_SI_Woolf2021!$E$9:$E$93,1,EXP(LN((1.1*(Fperm_SI_Woolf2021!$E$9:$E$93-Z$58)-63.1579*EXP(-0.19*Fperm_SI_Woolf2021!$E$9:$E$93)+63.1579*EXP(-0.19*Z$58))/(Fperm_SI_Woolf2021!$E$9:$E$93-Z$58))*(Z$58-Fperm_SI_Woolf2021!$E$9:$E$93)/10))) + Fperm_SI_Woolf2021!$G$9:$G$93*EXP(-Fperm_SI_Woolf2021!$J$9:$J$93*$C122*IF(Z$58=Fperm_SI_Woolf2021!$E$9:$E$93,1,EXP(LN((1.1*(Fperm_SI_Woolf2021!$E$9:$E$93-Z$58)-63.1579*EXP(-0.19*Fperm_SI_Woolf2021!$E$9:$E$93)+63.1579*EXP(-0.19*Z$58))/(Fperm_SI_Woolf2021!$E$9:$E$93-Z$58))*(Z$58-Fperm_SI_Woolf2021!$E$9:$E$93)/10))) + Fperm_SI_Woolf2021!$H$9:$H$93*EXP(-Fperm_SI_Woolf2021!$K$9:$K$93*$C122*IF(Z$58=Fperm_SI_Woolf2021!$E$9:$E$93,1,EXP(LN((1.1*(Fperm_SI_Woolf2021!$E$9:$E$93-Z$58)-63.1579*EXP(-0.19*Fperm_SI_Woolf2021!$E$9:$E$93)+63.1579*EXP(-0.19*Z$58))/(Fperm_SI_Woolf2021!$E$9:$E$93-Z$58))*(Z$58-Fperm_SI_Woolf2021!$E$9:$E$93)/10))),Fperm_SI_Woolf2021!$D$9:$D$93))</f>
        <v>0.44088359157017959</v>
      </c>
      <c r="AA122" s="51" cm="1">
        <f t="array" ref="AA122">MIN(1,SLOPE(Fperm_SI_Woolf2021!$F$9:$F$93*EXP(-Fperm_SI_Woolf2021!$I$9:$I$93*$C122*IF(AA$58=Fperm_SI_Woolf2021!$E$9:$E$93,1,EXP(LN((1.1*(Fperm_SI_Woolf2021!$E$9:$E$93-AA$58)-63.1579*EXP(-0.19*Fperm_SI_Woolf2021!$E$9:$E$93)+63.1579*EXP(-0.19*AA$58))/(Fperm_SI_Woolf2021!$E$9:$E$93-AA$58))*(AA$58-Fperm_SI_Woolf2021!$E$9:$E$93)/10))) + Fperm_SI_Woolf2021!$G$9:$G$93*EXP(-Fperm_SI_Woolf2021!$J$9:$J$93*$C122*IF(AA$58=Fperm_SI_Woolf2021!$E$9:$E$93,1,EXP(LN((1.1*(Fperm_SI_Woolf2021!$E$9:$E$93-AA$58)-63.1579*EXP(-0.19*Fperm_SI_Woolf2021!$E$9:$E$93)+63.1579*EXP(-0.19*AA$58))/(Fperm_SI_Woolf2021!$E$9:$E$93-AA$58))*(AA$58-Fperm_SI_Woolf2021!$E$9:$E$93)/10))) + Fperm_SI_Woolf2021!$H$9:$H$93*EXP(-Fperm_SI_Woolf2021!$K$9:$K$93*$C122*IF(AA$58=Fperm_SI_Woolf2021!$E$9:$E$93,1,EXP(LN((1.1*(Fperm_SI_Woolf2021!$E$9:$E$93-AA$58)-63.1579*EXP(-0.19*Fperm_SI_Woolf2021!$E$9:$E$93)+63.1579*EXP(-0.19*AA$58))/(Fperm_SI_Woolf2021!$E$9:$E$93-AA$58))*(AA$58-Fperm_SI_Woolf2021!$E$9:$E$93)/10))),Fperm_SI_Woolf2021!$D$9:$D$93)*AA$57+INTERCEPT(Fperm_SI_Woolf2021!$F$9:$F$93*EXP(-Fperm_SI_Woolf2021!$I$9:$I$93*$C122*IF(AA$58=Fperm_SI_Woolf2021!$E$9:$E$93,1,EXP(LN((1.1*(Fperm_SI_Woolf2021!$E$9:$E$93-AA$58)-63.1579*EXP(-0.19*Fperm_SI_Woolf2021!$E$9:$E$93)+63.1579*EXP(-0.19*AA$58))/(Fperm_SI_Woolf2021!$E$9:$E$93-AA$58))*(AA$58-Fperm_SI_Woolf2021!$E$9:$E$93)/10))) + Fperm_SI_Woolf2021!$G$9:$G$93*EXP(-Fperm_SI_Woolf2021!$J$9:$J$93*$C122*IF(AA$58=Fperm_SI_Woolf2021!$E$9:$E$93,1,EXP(LN((1.1*(Fperm_SI_Woolf2021!$E$9:$E$93-AA$58)-63.1579*EXP(-0.19*Fperm_SI_Woolf2021!$E$9:$E$93)+63.1579*EXP(-0.19*AA$58))/(Fperm_SI_Woolf2021!$E$9:$E$93-AA$58))*(AA$58-Fperm_SI_Woolf2021!$E$9:$E$93)/10))) + Fperm_SI_Woolf2021!$H$9:$H$93*EXP(-Fperm_SI_Woolf2021!$K$9:$K$93*$C122*IF(AA$58=Fperm_SI_Woolf2021!$E$9:$E$93,1,EXP(LN((1.1*(Fperm_SI_Woolf2021!$E$9:$E$93-AA$58)-63.1579*EXP(-0.19*Fperm_SI_Woolf2021!$E$9:$E$93)+63.1579*EXP(-0.19*AA$58))/(Fperm_SI_Woolf2021!$E$9:$E$93-AA$58))*(AA$58-Fperm_SI_Woolf2021!$E$9:$E$93)/10))),Fperm_SI_Woolf2021!$D$9:$D$93))</f>
        <v>0.41318729664110287</v>
      </c>
      <c r="AB122" s="51" cm="1">
        <f t="array" ref="AB122">MIN(1,SLOPE(Fperm_SI_Woolf2021!$F$9:$F$93*EXP(-Fperm_SI_Woolf2021!$I$9:$I$93*$C122*IF(AB$58=Fperm_SI_Woolf2021!$E$9:$E$93,1,EXP(LN((1.1*(Fperm_SI_Woolf2021!$E$9:$E$93-AB$58)-63.1579*EXP(-0.19*Fperm_SI_Woolf2021!$E$9:$E$93)+63.1579*EXP(-0.19*AB$58))/(Fperm_SI_Woolf2021!$E$9:$E$93-AB$58))*(AB$58-Fperm_SI_Woolf2021!$E$9:$E$93)/10))) + Fperm_SI_Woolf2021!$G$9:$G$93*EXP(-Fperm_SI_Woolf2021!$J$9:$J$93*$C122*IF(AB$58=Fperm_SI_Woolf2021!$E$9:$E$93,1,EXP(LN((1.1*(Fperm_SI_Woolf2021!$E$9:$E$93-AB$58)-63.1579*EXP(-0.19*Fperm_SI_Woolf2021!$E$9:$E$93)+63.1579*EXP(-0.19*AB$58))/(Fperm_SI_Woolf2021!$E$9:$E$93-AB$58))*(AB$58-Fperm_SI_Woolf2021!$E$9:$E$93)/10))) + Fperm_SI_Woolf2021!$H$9:$H$93*EXP(-Fperm_SI_Woolf2021!$K$9:$K$93*$C122*IF(AB$58=Fperm_SI_Woolf2021!$E$9:$E$93,1,EXP(LN((1.1*(Fperm_SI_Woolf2021!$E$9:$E$93-AB$58)-63.1579*EXP(-0.19*Fperm_SI_Woolf2021!$E$9:$E$93)+63.1579*EXP(-0.19*AB$58))/(Fperm_SI_Woolf2021!$E$9:$E$93-AB$58))*(AB$58-Fperm_SI_Woolf2021!$E$9:$E$93)/10))),Fperm_SI_Woolf2021!$D$9:$D$93)*AB$57+INTERCEPT(Fperm_SI_Woolf2021!$F$9:$F$93*EXP(-Fperm_SI_Woolf2021!$I$9:$I$93*$C122*IF(AB$58=Fperm_SI_Woolf2021!$E$9:$E$93,1,EXP(LN((1.1*(Fperm_SI_Woolf2021!$E$9:$E$93-AB$58)-63.1579*EXP(-0.19*Fperm_SI_Woolf2021!$E$9:$E$93)+63.1579*EXP(-0.19*AB$58))/(Fperm_SI_Woolf2021!$E$9:$E$93-AB$58))*(AB$58-Fperm_SI_Woolf2021!$E$9:$E$93)/10))) + Fperm_SI_Woolf2021!$G$9:$G$93*EXP(-Fperm_SI_Woolf2021!$J$9:$J$93*$C122*IF(AB$58=Fperm_SI_Woolf2021!$E$9:$E$93,1,EXP(LN((1.1*(Fperm_SI_Woolf2021!$E$9:$E$93-AB$58)-63.1579*EXP(-0.19*Fperm_SI_Woolf2021!$E$9:$E$93)+63.1579*EXP(-0.19*AB$58))/(Fperm_SI_Woolf2021!$E$9:$E$93-AB$58))*(AB$58-Fperm_SI_Woolf2021!$E$9:$E$93)/10))) + Fperm_SI_Woolf2021!$H$9:$H$93*EXP(-Fperm_SI_Woolf2021!$K$9:$K$93*$C122*IF(AB$58=Fperm_SI_Woolf2021!$E$9:$E$93,1,EXP(LN((1.1*(Fperm_SI_Woolf2021!$E$9:$E$93-AB$58)-63.1579*EXP(-0.19*Fperm_SI_Woolf2021!$E$9:$E$93)+63.1579*EXP(-0.19*AB$58))/(Fperm_SI_Woolf2021!$E$9:$E$93-AB$58))*(AB$58-Fperm_SI_Woolf2021!$E$9:$E$93)/10))),Fperm_SI_Woolf2021!$D$9:$D$93))</f>
        <v>0.38549100171202622</v>
      </c>
      <c r="AC122" s="51" cm="1">
        <f t="array" ref="AC122">MIN(1,SLOPE(Fperm_SI_Woolf2021!$F$9:$F$93*EXP(-Fperm_SI_Woolf2021!$I$9:$I$93*$C122*IF(AC$58=Fperm_SI_Woolf2021!$E$9:$E$93,1,EXP(LN((1.1*(Fperm_SI_Woolf2021!$E$9:$E$93-AC$58)-63.1579*EXP(-0.19*Fperm_SI_Woolf2021!$E$9:$E$93)+63.1579*EXP(-0.19*AC$58))/(Fperm_SI_Woolf2021!$E$9:$E$93-AC$58))*(AC$58-Fperm_SI_Woolf2021!$E$9:$E$93)/10))) + Fperm_SI_Woolf2021!$G$9:$G$93*EXP(-Fperm_SI_Woolf2021!$J$9:$J$93*$C122*IF(AC$58=Fperm_SI_Woolf2021!$E$9:$E$93,1,EXP(LN((1.1*(Fperm_SI_Woolf2021!$E$9:$E$93-AC$58)-63.1579*EXP(-0.19*Fperm_SI_Woolf2021!$E$9:$E$93)+63.1579*EXP(-0.19*AC$58))/(Fperm_SI_Woolf2021!$E$9:$E$93-AC$58))*(AC$58-Fperm_SI_Woolf2021!$E$9:$E$93)/10))) + Fperm_SI_Woolf2021!$H$9:$H$93*EXP(-Fperm_SI_Woolf2021!$K$9:$K$93*$C122*IF(AC$58=Fperm_SI_Woolf2021!$E$9:$E$93,1,EXP(LN((1.1*(Fperm_SI_Woolf2021!$E$9:$E$93-AC$58)-63.1579*EXP(-0.19*Fperm_SI_Woolf2021!$E$9:$E$93)+63.1579*EXP(-0.19*AC$58))/(Fperm_SI_Woolf2021!$E$9:$E$93-AC$58))*(AC$58-Fperm_SI_Woolf2021!$E$9:$E$93)/10))),Fperm_SI_Woolf2021!$D$9:$D$93)*AC$57+INTERCEPT(Fperm_SI_Woolf2021!$F$9:$F$93*EXP(-Fperm_SI_Woolf2021!$I$9:$I$93*$C122*IF(AC$58=Fperm_SI_Woolf2021!$E$9:$E$93,1,EXP(LN((1.1*(Fperm_SI_Woolf2021!$E$9:$E$93-AC$58)-63.1579*EXP(-0.19*Fperm_SI_Woolf2021!$E$9:$E$93)+63.1579*EXP(-0.19*AC$58))/(Fperm_SI_Woolf2021!$E$9:$E$93-AC$58))*(AC$58-Fperm_SI_Woolf2021!$E$9:$E$93)/10))) + Fperm_SI_Woolf2021!$G$9:$G$93*EXP(-Fperm_SI_Woolf2021!$J$9:$J$93*$C122*IF(AC$58=Fperm_SI_Woolf2021!$E$9:$E$93,1,EXP(LN((1.1*(Fperm_SI_Woolf2021!$E$9:$E$93-AC$58)-63.1579*EXP(-0.19*Fperm_SI_Woolf2021!$E$9:$E$93)+63.1579*EXP(-0.19*AC$58))/(Fperm_SI_Woolf2021!$E$9:$E$93-AC$58))*(AC$58-Fperm_SI_Woolf2021!$E$9:$E$93)/10))) + Fperm_SI_Woolf2021!$H$9:$H$93*EXP(-Fperm_SI_Woolf2021!$K$9:$K$93*$C122*IF(AC$58=Fperm_SI_Woolf2021!$E$9:$E$93,1,EXP(LN((1.1*(Fperm_SI_Woolf2021!$E$9:$E$93-AC$58)-63.1579*EXP(-0.19*Fperm_SI_Woolf2021!$E$9:$E$93)+63.1579*EXP(-0.19*AC$58))/(Fperm_SI_Woolf2021!$E$9:$E$93-AC$58))*(AC$58-Fperm_SI_Woolf2021!$E$9:$E$93)/10))),Fperm_SI_Woolf2021!$D$9:$D$93))</f>
        <v>0.3577947067829495</v>
      </c>
      <c r="AD122" s="51" cm="1">
        <f t="array" ref="AD122">MIN(1,SLOPE(Fperm_SI_Woolf2021!$F$9:$F$93*EXP(-Fperm_SI_Woolf2021!$I$9:$I$93*$C122*IF(AD$58=Fperm_SI_Woolf2021!$E$9:$E$93,1,EXP(LN((1.1*(Fperm_SI_Woolf2021!$E$9:$E$93-AD$58)-63.1579*EXP(-0.19*Fperm_SI_Woolf2021!$E$9:$E$93)+63.1579*EXP(-0.19*AD$58))/(Fperm_SI_Woolf2021!$E$9:$E$93-AD$58))*(AD$58-Fperm_SI_Woolf2021!$E$9:$E$93)/10))) + Fperm_SI_Woolf2021!$G$9:$G$93*EXP(-Fperm_SI_Woolf2021!$J$9:$J$93*$C122*IF(AD$58=Fperm_SI_Woolf2021!$E$9:$E$93,1,EXP(LN((1.1*(Fperm_SI_Woolf2021!$E$9:$E$93-AD$58)-63.1579*EXP(-0.19*Fperm_SI_Woolf2021!$E$9:$E$93)+63.1579*EXP(-0.19*AD$58))/(Fperm_SI_Woolf2021!$E$9:$E$93-AD$58))*(AD$58-Fperm_SI_Woolf2021!$E$9:$E$93)/10))) + Fperm_SI_Woolf2021!$H$9:$H$93*EXP(-Fperm_SI_Woolf2021!$K$9:$K$93*$C122*IF(AD$58=Fperm_SI_Woolf2021!$E$9:$E$93,1,EXP(LN((1.1*(Fperm_SI_Woolf2021!$E$9:$E$93-AD$58)-63.1579*EXP(-0.19*Fperm_SI_Woolf2021!$E$9:$E$93)+63.1579*EXP(-0.19*AD$58))/(Fperm_SI_Woolf2021!$E$9:$E$93-AD$58))*(AD$58-Fperm_SI_Woolf2021!$E$9:$E$93)/10))),Fperm_SI_Woolf2021!$D$9:$D$93)*AD$57+INTERCEPT(Fperm_SI_Woolf2021!$F$9:$F$93*EXP(-Fperm_SI_Woolf2021!$I$9:$I$93*$C122*IF(AD$58=Fperm_SI_Woolf2021!$E$9:$E$93,1,EXP(LN((1.1*(Fperm_SI_Woolf2021!$E$9:$E$93-AD$58)-63.1579*EXP(-0.19*Fperm_SI_Woolf2021!$E$9:$E$93)+63.1579*EXP(-0.19*AD$58))/(Fperm_SI_Woolf2021!$E$9:$E$93-AD$58))*(AD$58-Fperm_SI_Woolf2021!$E$9:$E$93)/10))) + Fperm_SI_Woolf2021!$G$9:$G$93*EXP(-Fperm_SI_Woolf2021!$J$9:$J$93*$C122*IF(AD$58=Fperm_SI_Woolf2021!$E$9:$E$93,1,EXP(LN((1.1*(Fperm_SI_Woolf2021!$E$9:$E$93-AD$58)-63.1579*EXP(-0.19*Fperm_SI_Woolf2021!$E$9:$E$93)+63.1579*EXP(-0.19*AD$58))/(Fperm_SI_Woolf2021!$E$9:$E$93-AD$58))*(AD$58-Fperm_SI_Woolf2021!$E$9:$E$93)/10))) + Fperm_SI_Woolf2021!$H$9:$H$93*EXP(-Fperm_SI_Woolf2021!$K$9:$K$93*$C122*IF(AD$58=Fperm_SI_Woolf2021!$E$9:$E$93,1,EXP(LN((1.1*(Fperm_SI_Woolf2021!$E$9:$E$93-AD$58)-63.1579*EXP(-0.19*Fperm_SI_Woolf2021!$E$9:$E$93)+63.1579*EXP(-0.19*AD$58))/(Fperm_SI_Woolf2021!$E$9:$E$93-AD$58))*(AD$58-Fperm_SI_Woolf2021!$E$9:$E$93)/10))),Fperm_SI_Woolf2021!$D$9:$D$93))</f>
        <v>0.33009841185387273</v>
      </c>
      <c r="AE122" s="51" cm="1">
        <f t="array" ref="AE122">MIN(1,SLOPE(Fperm_SI_Woolf2021!$F$9:$F$93*EXP(-Fperm_SI_Woolf2021!$I$9:$I$93*$C122*IF(AE$58=Fperm_SI_Woolf2021!$E$9:$E$93,1,EXP(LN((1.1*(Fperm_SI_Woolf2021!$E$9:$E$93-AE$58)-63.1579*EXP(-0.19*Fperm_SI_Woolf2021!$E$9:$E$93)+63.1579*EXP(-0.19*AE$58))/(Fperm_SI_Woolf2021!$E$9:$E$93-AE$58))*(AE$58-Fperm_SI_Woolf2021!$E$9:$E$93)/10))) + Fperm_SI_Woolf2021!$G$9:$G$93*EXP(-Fperm_SI_Woolf2021!$J$9:$J$93*$C122*IF(AE$58=Fperm_SI_Woolf2021!$E$9:$E$93,1,EXP(LN((1.1*(Fperm_SI_Woolf2021!$E$9:$E$93-AE$58)-63.1579*EXP(-0.19*Fperm_SI_Woolf2021!$E$9:$E$93)+63.1579*EXP(-0.19*AE$58))/(Fperm_SI_Woolf2021!$E$9:$E$93-AE$58))*(AE$58-Fperm_SI_Woolf2021!$E$9:$E$93)/10))) + Fperm_SI_Woolf2021!$H$9:$H$93*EXP(-Fperm_SI_Woolf2021!$K$9:$K$93*$C122*IF(AE$58=Fperm_SI_Woolf2021!$E$9:$E$93,1,EXP(LN((1.1*(Fperm_SI_Woolf2021!$E$9:$E$93-AE$58)-63.1579*EXP(-0.19*Fperm_SI_Woolf2021!$E$9:$E$93)+63.1579*EXP(-0.19*AE$58))/(Fperm_SI_Woolf2021!$E$9:$E$93-AE$58))*(AE$58-Fperm_SI_Woolf2021!$E$9:$E$93)/10))),Fperm_SI_Woolf2021!$D$9:$D$93)*AE$57+INTERCEPT(Fperm_SI_Woolf2021!$F$9:$F$93*EXP(-Fperm_SI_Woolf2021!$I$9:$I$93*$C122*IF(AE$58=Fperm_SI_Woolf2021!$E$9:$E$93,1,EXP(LN((1.1*(Fperm_SI_Woolf2021!$E$9:$E$93-AE$58)-63.1579*EXP(-0.19*Fperm_SI_Woolf2021!$E$9:$E$93)+63.1579*EXP(-0.19*AE$58))/(Fperm_SI_Woolf2021!$E$9:$E$93-AE$58))*(AE$58-Fperm_SI_Woolf2021!$E$9:$E$93)/10))) + Fperm_SI_Woolf2021!$G$9:$G$93*EXP(-Fperm_SI_Woolf2021!$J$9:$J$93*$C122*IF(AE$58=Fperm_SI_Woolf2021!$E$9:$E$93,1,EXP(LN((1.1*(Fperm_SI_Woolf2021!$E$9:$E$93-AE$58)-63.1579*EXP(-0.19*Fperm_SI_Woolf2021!$E$9:$E$93)+63.1579*EXP(-0.19*AE$58))/(Fperm_SI_Woolf2021!$E$9:$E$93-AE$58))*(AE$58-Fperm_SI_Woolf2021!$E$9:$E$93)/10))) + Fperm_SI_Woolf2021!$H$9:$H$93*EXP(-Fperm_SI_Woolf2021!$K$9:$K$93*$C122*IF(AE$58=Fperm_SI_Woolf2021!$E$9:$E$93,1,EXP(LN((1.1*(Fperm_SI_Woolf2021!$E$9:$E$93-AE$58)-63.1579*EXP(-0.19*Fperm_SI_Woolf2021!$E$9:$E$93)+63.1579*EXP(-0.19*AE$58))/(Fperm_SI_Woolf2021!$E$9:$E$93-AE$58))*(AE$58-Fperm_SI_Woolf2021!$E$9:$E$93)/10))),Fperm_SI_Woolf2021!$D$9:$D$93))</f>
        <v>0.30240211692479602</v>
      </c>
      <c r="AF122" s="51" cm="1">
        <f t="array" ref="AF122">MIN(1,SLOPE(Fperm_SI_Woolf2021!$F$9:$F$93*EXP(-Fperm_SI_Woolf2021!$I$9:$I$93*$C122*IF(AF$58=Fperm_SI_Woolf2021!$E$9:$E$93,1,EXP(LN((1.1*(Fperm_SI_Woolf2021!$E$9:$E$93-AF$58)-63.1579*EXP(-0.19*Fperm_SI_Woolf2021!$E$9:$E$93)+63.1579*EXP(-0.19*AF$58))/(Fperm_SI_Woolf2021!$E$9:$E$93-AF$58))*(AF$58-Fperm_SI_Woolf2021!$E$9:$E$93)/10))) + Fperm_SI_Woolf2021!$G$9:$G$93*EXP(-Fperm_SI_Woolf2021!$J$9:$J$93*$C122*IF(AF$58=Fperm_SI_Woolf2021!$E$9:$E$93,1,EXP(LN((1.1*(Fperm_SI_Woolf2021!$E$9:$E$93-AF$58)-63.1579*EXP(-0.19*Fperm_SI_Woolf2021!$E$9:$E$93)+63.1579*EXP(-0.19*AF$58))/(Fperm_SI_Woolf2021!$E$9:$E$93-AF$58))*(AF$58-Fperm_SI_Woolf2021!$E$9:$E$93)/10))) + Fperm_SI_Woolf2021!$H$9:$H$93*EXP(-Fperm_SI_Woolf2021!$K$9:$K$93*$C122*IF(AF$58=Fperm_SI_Woolf2021!$E$9:$E$93,1,EXP(LN((1.1*(Fperm_SI_Woolf2021!$E$9:$E$93-AF$58)-63.1579*EXP(-0.19*Fperm_SI_Woolf2021!$E$9:$E$93)+63.1579*EXP(-0.19*AF$58))/(Fperm_SI_Woolf2021!$E$9:$E$93-AF$58))*(AF$58-Fperm_SI_Woolf2021!$E$9:$E$93)/10))),Fperm_SI_Woolf2021!$D$9:$D$93)*AF$57+INTERCEPT(Fperm_SI_Woolf2021!$F$9:$F$93*EXP(-Fperm_SI_Woolf2021!$I$9:$I$93*$C122*IF(AF$58=Fperm_SI_Woolf2021!$E$9:$E$93,1,EXP(LN((1.1*(Fperm_SI_Woolf2021!$E$9:$E$93-AF$58)-63.1579*EXP(-0.19*Fperm_SI_Woolf2021!$E$9:$E$93)+63.1579*EXP(-0.19*AF$58))/(Fperm_SI_Woolf2021!$E$9:$E$93-AF$58))*(AF$58-Fperm_SI_Woolf2021!$E$9:$E$93)/10))) + Fperm_SI_Woolf2021!$G$9:$G$93*EXP(-Fperm_SI_Woolf2021!$J$9:$J$93*$C122*IF(AF$58=Fperm_SI_Woolf2021!$E$9:$E$93,1,EXP(LN((1.1*(Fperm_SI_Woolf2021!$E$9:$E$93-AF$58)-63.1579*EXP(-0.19*Fperm_SI_Woolf2021!$E$9:$E$93)+63.1579*EXP(-0.19*AF$58))/(Fperm_SI_Woolf2021!$E$9:$E$93-AF$58))*(AF$58-Fperm_SI_Woolf2021!$E$9:$E$93)/10))) + Fperm_SI_Woolf2021!$H$9:$H$93*EXP(-Fperm_SI_Woolf2021!$K$9:$K$93*$C122*IF(AF$58=Fperm_SI_Woolf2021!$E$9:$E$93,1,EXP(LN((1.1*(Fperm_SI_Woolf2021!$E$9:$E$93-AF$58)-63.1579*EXP(-0.19*Fperm_SI_Woolf2021!$E$9:$E$93)+63.1579*EXP(-0.19*AF$58))/(Fperm_SI_Woolf2021!$E$9:$E$93-AF$58))*(AF$58-Fperm_SI_Woolf2021!$E$9:$E$93)/10))),Fperm_SI_Woolf2021!$D$9:$D$93))</f>
        <v>0.2747058219957193</v>
      </c>
      <c r="AG122" s="51" cm="1">
        <f t="array" ref="AG122">MIN(1,SLOPE(Fperm_SI_Woolf2021!$F$9:$F$93*EXP(-Fperm_SI_Woolf2021!$I$9:$I$93*$C122*IF(AG$58=Fperm_SI_Woolf2021!$E$9:$E$93,1,EXP(LN((1.1*(Fperm_SI_Woolf2021!$E$9:$E$93-AG$58)-63.1579*EXP(-0.19*Fperm_SI_Woolf2021!$E$9:$E$93)+63.1579*EXP(-0.19*AG$58))/(Fperm_SI_Woolf2021!$E$9:$E$93-AG$58))*(AG$58-Fperm_SI_Woolf2021!$E$9:$E$93)/10))) + Fperm_SI_Woolf2021!$G$9:$G$93*EXP(-Fperm_SI_Woolf2021!$J$9:$J$93*$C122*IF(AG$58=Fperm_SI_Woolf2021!$E$9:$E$93,1,EXP(LN((1.1*(Fperm_SI_Woolf2021!$E$9:$E$93-AG$58)-63.1579*EXP(-0.19*Fperm_SI_Woolf2021!$E$9:$E$93)+63.1579*EXP(-0.19*AG$58))/(Fperm_SI_Woolf2021!$E$9:$E$93-AG$58))*(AG$58-Fperm_SI_Woolf2021!$E$9:$E$93)/10))) + Fperm_SI_Woolf2021!$H$9:$H$93*EXP(-Fperm_SI_Woolf2021!$K$9:$K$93*$C122*IF(AG$58=Fperm_SI_Woolf2021!$E$9:$E$93,1,EXP(LN((1.1*(Fperm_SI_Woolf2021!$E$9:$E$93-AG$58)-63.1579*EXP(-0.19*Fperm_SI_Woolf2021!$E$9:$E$93)+63.1579*EXP(-0.19*AG$58))/(Fperm_SI_Woolf2021!$E$9:$E$93-AG$58))*(AG$58-Fperm_SI_Woolf2021!$E$9:$E$93)/10))),Fperm_SI_Woolf2021!$D$9:$D$93)*AG$57+INTERCEPT(Fperm_SI_Woolf2021!$F$9:$F$93*EXP(-Fperm_SI_Woolf2021!$I$9:$I$93*$C122*IF(AG$58=Fperm_SI_Woolf2021!$E$9:$E$93,1,EXP(LN((1.1*(Fperm_SI_Woolf2021!$E$9:$E$93-AG$58)-63.1579*EXP(-0.19*Fperm_SI_Woolf2021!$E$9:$E$93)+63.1579*EXP(-0.19*AG$58))/(Fperm_SI_Woolf2021!$E$9:$E$93-AG$58))*(AG$58-Fperm_SI_Woolf2021!$E$9:$E$93)/10))) + Fperm_SI_Woolf2021!$G$9:$G$93*EXP(-Fperm_SI_Woolf2021!$J$9:$J$93*$C122*IF(AG$58=Fperm_SI_Woolf2021!$E$9:$E$93,1,EXP(LN((1.1*(Fperm_SI_Woolf2021!$E$9:$E$93-AG$58)-63.1579*EXP(-0.19*Fperm_SI_Woolf2021!$E$9:$E$93)+63.1579*EXP(-0.19*AG$58))/(Fperm_SI_Woolf2021!$E$9:$E$93-AG$58))*(AG$58-Fperm_SI_Woolf2021!$E$9:$E$93)/10))) + Fperm_SI_Woolf2021!$H$9:$H$93*EXP(-Fperm_SI_Woolf2021!$K$9:$K$93*$C122*IF(AG$58=Fperm_SI_Woolf2021!$E$9:$E$93,1,EXP(LN((1.1*(Fperm_SI_Woolf2021!$E$9:$E$93-AG$58)-63.1579*EXP(-0.19*Fperm_SI_Woolf2021!$E$9:$E$93)+63.1579*EXP(-0.19*AG$58))/(Fperm_SI_Woolf2021!$E$9:$E$93-AG$58))*(AG$58-Fperm_SI_Woolf2021!$E$9:$E$93)/10))),Fperm_SI_Woolf2021!$D$9:$D$93))</f>
        <v>0.24700952706664253</v>
      </c>
      <c r="AH122" s="51" cm="1">
        <f t="array" ref="AH122">MIN(1,SLOPE(Fperm_SI_Woolf2021!$F$9:$F$93*EXP(-Fperm_SI_Woolf2021!$I$9:$I$93*$C122*IF(AH$58=Fperm_SI_Woolf2021!$E$9:$E$93,1,EXP(LN((1.1*(Fperm_SI_Woolf2021!$E$9:$E$93-AH$58)-63.1579*EXP(-0.19*Fperm_SI_Woolf2021!$E$9:$E$93)+63.1579*EXP(-0.19*AH$58))/(Fperm_SI_Woolf2021!$E$9:$E$93-AH$58))*(AH$58-Fperm_SI_Woolf2021!$E$9:$E$93)/10))) + Fperm_SI_Woolf2021!$G$9:$G$93*EXP(-Fperm_SI_Woolf2021!$J$9:$J$93*$C122*IF(AH$58=Fperm_SI_Woolf2021!$E$9:$E$93,1,EXP(LN((1.1*(Fperm_SI_Woolf2021!$E$9:$E$93-AH$58)-63.1579*EXP(-0.19*Fperm_SI_Woolf2021!$E$9:$E$93)+63.1579*EXP(-0.19*AH$58))/(Fperm_SI_Woolf2021!$E$9:$E$93-AH$58))*(AH$58-Fperm_SI_Woolf2021!$E$9:$E$93)/10))) + Fperm_SI_Woolf2021!$H$9:$H$93*EXP(-Fperm_SI_Woolf2021!$K$9:$K$93*$C122*IF(AH$58=Fperm_SI_Woolf2021!$E$9:$E$93,1,EXP(LN((1.1*(Fperm_SI_Woolf2021!$E$9:$E$93-AH$58)-63.1579*EXP(-0.19*Fperm_SI_Woolf2021!$E$9:$E$93)+63.1579*EXP(-0.19*AH$58))/(Fperm_SI_Woolf2021!$E$9:$E$93-AH$58))*(AH$58-Fperm_SI_Woolf2021!$E$9:$E$93)/10))),Fperm_SI_Woolf2021!$D$9:$D$93)*AH$57+INTERCEPT(Fperm_SI_Woolf2021!$F$9:$F$93*EXP(-Fperm_SI_Woolf2021!$I$9:$I$93*$C122*IF(AH$58=Fperm_SI_Woolf2021!$E$9:$E$93,1,EXP(LN((1.1*(Fperm_SI_Woolf2021!$E$9:$E$93-AH$58)-63.1579*EXP(-0.19*Fperm_SI_Woolf2021!$E$9:$E$93)+63.1579*EXP(-0.19*AH$58))/(Fperm_SI_Woolf2021!$E$9:$E$93-AH$58))*(AH$58-Fperm_SI_Woolf2021!$E$9:$E$93)/10))) + Fperm_SI_Woolf2021!$G$9:$G$93*EXP(-Fperm_SI_Woolf2021!$J$9:$J$93*$C122*IF(AH$58=Fperm_SI_Woolf2021!$E$9:$E$93,1,EXP(LN((1.1*(Fperm_SI_Woolf2021!$E$9:$E$93-AH$58)-63.1579*EXP(-0.19*Fperm_SI_Woolf2021!$E$9:$E$93)+63.1579*EXP(-0.19*AH$58))/(Fperm_SI_Woolf2021!$E$9:$E$93-AH$58))*(AH$58-Fperm_SI_Woolf2021!$E$9:$E$93)/10))) + Fperm_SI_Woolf2021!$H$9:$H$93*EXP(-Fperm_SI_Woolf2021!$K$9:$K$93*$C122*IF(AH$58=Fperm_SI_Woolf2021!$E$9:$E$93,1,EXP(LN((1.1*(Fperm_SI_Woolf2021!$E$9:$E$93-AH$58)-63.1579*EXP(-0.19*Fperm_SI_Woolf2021!$E$9:$E$93)+63.1579*EXP(-0.19*AH$58))/(Fperm_SI_Woolf2021!$E$9:$E$93-AH$58))*(AH$58-Fperm_SI_Woolf2021!$E$9:$E$93)/10))),Fperm_SI_Woolf2021!$D$9:$D$93))</f>
        <v>0.46174543509040517</v>
      </c>
      <c r="AI122" s="51" cm="1">
        <f t="array" ref="AI122">MIN(1,SLOPE(Fperm_SI_Woolf2021!$F$9:$F$93*EXP(-Fperm_SI_Woolf2021!$I$9:$I$93*$C122*IF(AI$58=Fperm_SI_Woolf2021!$E$9:$E$93,1,EXP(LN((1.1*(Fperm_SI_Woolf2021!$E$9:$E$93-AI$58)-63.1579*EXP(-0.19*Fperm_SI_Woolf2021!$E$9:$E$93)+63.1579*EXP(-0.19*AI$58))/(Fperm_SI_Woolf2021!$E$9:$E$93-AI$58))*(AI$58-Fperm_SI_Woolf2021!$E$9:$E$93)/10))) + Fperm_SI_Woolf2021!$G$9:$G$93*EXP(-Fperm_SI_Woolf2021!$J$9:$J$93*$C122*IF(AI$58=Fperm_SI_Woolf2021!$E$9:$E$93,1,EXP(LN((1.1*(Fperm_SI_Woolf2021!$E$9:$E$93-AI$58)-63.1579*EXP(-0.19*Fperm_SI_Woolf2021!$E$9:$E$93)+63.1579*EXP(-0.19*AI$58))/(Fperm_SI_Woolf2021!$E$9:$E$93-AI$58))*(AI$58-Fperm_SI_Woolf2021!$E$9:$E$93)/10))) + Fperm_SI_Woolf2021!$H$9:$H$93*EXP(-Fperm_SI_Woolf2021!$K$9:$K$93*$C122*IF(AI$58=Fperm_SI_Woolf2021!$E$9:$E$93,1,EXP(LN((1.1*(Fperm_SI_Woolf2021!$E$9:$E$93-AI$58)-63.1579*EXP(-0.19*Fperm_SI_Woolf2021!$E$9:$E$93)+63.1579*EXP(-0.19*AI$58))/(Fperm_SI_Woolf2021!$E$9:$E$93-AI$58))*(AI$58-Fperm_SI_Woolf2021!$E$9:$E$93)/10))),Fperm_SI_Woolf2021!$D$9:$D$93)*AI$57+INTERCEPT(Fperm_SI_Woolf2021!$F$9:$F$93*EXP(-Fperm_SI_Woolf2021!$I$9:$I$93*$C122*IF(AI$58=Fperm_SI_Woolf2021!$E$9:$E$93,1,EXP(LN((1.1*(Fperm_SI_Woolf2021!$E$9:$E$93-AI$58)-63.1579*EXP(-0.19*Fperm_SI_Woolf2021!$E$9:$E$93)+63.1579*EXP(-0.19*AI$58))/(Fperm_SI_Woolf2021!$E$9:$E$93-AI$58))*(AI$58-Fperm_SI_Woolf2021!$E$9:$E$93)/10))) + Fperm_SI_Woolf2021!$G$9:$G$93*EXP(-Fperm_SI_Woolf2021!$J$9:$J$93*$C122*IF(AI$58=Fperm_SI_Woolf2021!$E$9:$E$93,1,EXP(LN((1.1*(Fperm_SI_Woolf2021!$E$9:$E$93-AI$58)-63.1579*EXP(-0.19*Fperm_SI_Woolf2021!$E$9:$E$93)+63.1579*EXP(-0.19*AI$58))/(Fperm_SI_Woolf2021!$E$9:$E$93-AI$58))*(AI$58-Fperm_SI_Woolf2021!$E$9:$E$93)/10))) + Fperm_SI_Woolf2021!$H$9:$H$93*EXP(-Fperm_SI_Woolf2021!$K$9:$K$93*$C122*IF(AI$58=Fperm_SI_Woolf2021!$E$9:$E$93,1,EXP(LN((1.1*(Fperm_SI_Woolf2021!$E$9:$E$93-AI$58)-63.1579*EXP(-0.19*Fperm_SI_Woolf2021!$E$9:$E$93)+63.1579*EXP(-0.19*AI$58))/(Fperm_SI_Woolf2021!$E$9:$E$93-AI$58))*(AI$58-Fperm_SI_Woolf2021!$E$9:$E$93)/10))),Fperm_SI_Woolf2021!$D$9:$D$93))</f>
        <v>0.44031642928197601</v>
      </c>
      <c r="AJ122" s="51" cm="1">
        <f t="array" ref="AJ122">MIN(1,SLOPE(Fperm_SI_Woolf2021!$F$9:$F$93*EXP(-Fperm_SI_Woolf2021!$I$9:$I$93*$C122*IF(AJ$58=Fperm_SI_Woolf2021!$E$9:$E$93,1,EXP(LN((1.1*(Fperm_SI_Woolf2021!$E$9:$E$93-AJ$58)-63.1579*EXP(-0.19*Fperm_SI_Woolf2021!$E$9:$E$93)+63.1579*EXP(-0.19*AJ$58))/(Fperm_SI_Woolf2021!$E$9:$E$93-AJ$58))*(AJ$58-Fperm_SI_Woolf2021!$E$9:$E$93)/10))) + Fperm_SI_Woolf2021!$G$9:$G$93*EXP(-Fperm_SI_Woolf2021!$J$9:$J$93*$C122*IF(AJ$58=Fperm_SI_Woolf2021!$E$9:$E$93,1,EXP(LN((1.1*(Fperm_SI_Woolf2021!$E$9:$E$93-AJ$58)-63.1579*EXP(-0.19*Fperm_SI_Woolf2021!$E$9:$E$93)+63.1579*EXP(-0.19*AJ$58))/(Fperm_SI_Woolf2021!$E$9:$E$93-AJ$58))*(AJ$58-Fperm_SI_Woolf2021!$E$9:$E$93)/10))) + Fperm_SI_Woolf2021!$H$9:$H$93*EXP(-Fperm_SI_Woolf2021!$K$9:$K$93*$C122*IF(AJ$58=Fperm_SI_Woolf2021!$E$9:$E$93,1,EXP(LN((1.1*(Fperm_SI_Woolf2021!$E$9:$E$93-AJ$58)-63.1579*EXP(-0.19*Fperm_SI_Woolf2021!$E$9:$E$93)+63.1579*EXP(-0.19*AJ$58))/(Fperm_SI_Woolf2021!$E$9:$E$93-AJ$58))*(AJ$58-Fperm_SI_Woolf2021!$E$9:$E$93)/10))),Fperm_SI_Woolf2021!$D$9:$D$93)*AJ$57+INTERCEPT(Fperm_SI_Woolf2021!$F$9:$F$93*EXP(-Fperm_SI_Woolf2021!$I$9:$I$93*$C122*IF(AJ$58=Fperm_SI_Woolf2021!$E$9:$E$93,1,EXP(LN((1.1*(Fperm_SI_Woolf2021!$E$9:$E$93-AJ$58)-63.1579*EXP(-0.19*Fperm_SI_Woolf2021!$E$9:$E$93)+63.1579*EXP(-0.19*AJ$58))/(Fperm_SI_Woolf2021!$E$9:$E$93-AJ$58))*(AJ$58-Fperm_SI_Woolf2021!$E$9:$E$93)/10))) + Fperm_SI_Woolf2021!$G$9:$G$93*EXP(-Fperm_SI_Woolf2021!$J$9:$J$93*$C122*IF(AJ$58=Fperm_SI_Woolf2021!$E$9:$E$93,1,EXP(LN((1.1*(Fperm_SI_Woolf2021!$E$9:$E$93-AJ$58)-63.1579*EXP(-0.19*Fperm_SI_Woolf2021!$E$9:$E$93)+63.1579*EXP(-0.19*AJ$58))/(Fperm_SI_Woolf2021!$E$9:$E$93-AJ$58))*(AJ$58-Fperm_SI_Woolf2021!$E$9:$E$93)/10))) + Fperm_SI_Woolf2021!$H$9:$H$93*EXP(-Fperm_SI_Woolf2021!$K$9:$K$93*$C122*IF(AJ$58=Fperm_SI_Woolf2021!$E$9:$E$93,1,EXP(LN((1.1*(Fperm_SI_Woolf2021!$E$9:$E$93-AJ$58)-63.1579*EXP(-0.19*Fperm_SI_Woolf2021!$E$9:$E$93)+63.1579*EXP(-0.19*AJ$58))/(Fperm_SI_Woolf2021!$E$9:$E$93-AJ$58))*(AJ$58-Fperm_SI_Woolf2021!$E$9:$E$93)/10))),Fperm_SI_Woolf2021!$D$9:$D$93))</f>
        <v>0.41888742347354685</v>
      </c>
      <c r="AK122" s="51" cm="1">
        <f t="array" ref="AK122">MIN(1,SLOPE(Fperm_SI_Woolf2021!$F$9:$F$93*EXP(-Fperm_SI_Woolf2021!$I$9:$I$93*$C122*IF(AK$58=Fperm_SI_Woolf2021!$E$9:$E$93,1,EXP(LN((1.1*(Fperm_SI_Woolf2021!$E$9:$E$93-AK$58)-63.1579*EXP(-0.19*Fperm_SI_Woolf2021!$E$9:$E$93)+63.1579*EXP(-0.19*AK$58))/(Fperm_SI_Woolf2021!$E$9:$E$93-AK$58))*(AK$58-Fperm_SI_Woolf2021!$E$9:$E$93)/10))) + Fperm_SI_Woolf2021!$G$9:$G$93*EXP(-Fperm_SI_Woolf2021!$J$9:$J$93*$C122*IF(AK$58=Fperm_SI_Woolf2021!$E$9:$E$93,1,EXP(LN((1.1*(Fperm_SI_Woolf2021!$E$9:$E$93-AK$58)-63.1579*EXP(-0.19*Fperm_SI_Woolf2021!$E$9:$E$93)+63.1579*EXP(-0.19*AK$58))/(Fperm_SI_Woolf2021!$E$9:$E$93-AK$58))*(AK$58-Fperm_SI_Woolf2021!$E$9:$E$93)/10))) + Fperm_SI_Woolf2021!$H$9:$H$93*EXP(-Fperm_SI_Woolf2021!$K$9:$K$93*$C122*IF(AK$58=Fperm_SI_Woolf2021!$E$9:$E$93,1,EXP(LN((1.1*(Fperm_SI_Woolf2021!$E$9:$E$93-AK$58)-63.1579*EXP(-0.19*Fperm_SI_Woolf2021!$E$9:$E$93)+63.1579*EXP(-0.19*AK$58))/(Fperm_SI_Woolf2021!$E$9:$E$93-AK$58))*(AK$58-Fperm_SI_Woolf2021!$E$9:$E$93)/10))),Fperm_SI_Woolf2021!$D$9:$D$93)*AK$57+INTERCEPT(Fperm_SI_Woolf2021!$F$9:$F$93*EXP(-Fperm_SI_Woolf2021!$I$9:$I$93*$C122*IF(AK$58=Fperm_SI_Woolf2021!$E$9:$E$93,1,EXP(LN((1.1*(Fperm_SI_Woolf2021!$E$9:$E$93-AK$58)-63.1579*EXP(-0.19*Fperm_SI_Woolf2021!$E$9:$E$93)+63.1579*EXP(-0.19*AK$58))/(Fperm_SI_Woolf2021!$E$9:$E$93-AK$58))*(AK$58-Fperm_SI_Woolf2021!$E$9:$E$93)/10))) + Fperm_SI_Woolf2021!$G$9:$G$93*EXP(-Fperm_SI_Woolf2021!$J$9:$J$93*$C122*IF(AK$58=Fperm_SI_Woolf2021!$E$9:$E$93,1,EXP(LN((1.1*(Fperm_SI_Woolf2021!$E$9:$E$93-AK$58)-63.1579*EXP(-0.19*Fperm_SI_Woolf2021!$E$9:$E$93)+63.1579*EXP(-0.19*AK$58))/(Fperm_SI_Woolf2021!$E$9:$E$93-AK$58))*(AK$58-Fperm_SI_Woolf2021!$E$9:$E$93)/10))) + Fperm_SI_Woolf2021!$H$9:$H$93*EXP(-Fperm_SI_Woolf2021!$K$9:$K$93*$C122*IF(AK$58=Fperm_SI_Woolf2021!$E$9:$E$93,1,EXP(LN((1.1*(Fperm_SI_Woolf2021!$E$9:$E$93-AK$58)-63.1579*EXP(-0.19*Fperm_SI_Woolf2021!$E$9:$E$93)+63.1579*EXP(-0.19*AK$58))/(Fperm_SI_Woolf2021!$E$9:$E$93-AK$58))*(AK$58-Fperm_SI_Woolf2021!$E$9:$E$93)/10))),Fperm_SI_Woolf2021!$D$9:$D$93))</f>
        <v>0.39745841766511769</v>
      </c>
      <c r="AL122" s="51" cm="1">
        <f t="array" ref="AL122">MIN(1,SLOPE(Fperm_SI_Woolf2021!$F$9:$F$93*EXP(-Fperm_SI_Woolf2021!$I$9:$I$93*$C122*IF(AL$58=Fperm_SI_Woolf2021!$E$9:$E$93,1,EXP(LN((1.1*(Fperm_SI_Woolf2021!$E$9:$E$93-AL$58)-63.1579*EXP(-0.19*Fperm_SI_Woolf2021!$E$9:$E$93)+63.1579*EXP(-0.19*AL$58))/(Fperm_SI_Woolf2021!$E$9:$E$93-AL$58))*(AL$58-Fperm_SI_Woolf2021!$E$9:$E$93)/10))) + Fperm_SI_Woolf2021!$G$9:$G$93*EXP(-Fperm_SI_Woolf2021!$J$9:$J$93*$C122*IF(AL$58=Fperm_SI_Woolf2021!$E$9:$E$93,1,EXP(LN((1.1*(Fperm_SI_Woolf2021!$E$9:$E$93-AL$58)-63.1579*EXP(-0.19*Fperm_SI_Woolf2021!$E$9:$E$93)+63.1579*EXP(-0.19*AL$58))/(Fperm_SI_Woolf2021!$E$9:$E$93-AL$58))*(AL$58-Fperm_SI_Woolf2021!$E$9:$E$93)/10))) + Fperm_SI_Woolf2021!$H$9:$H$93*EXP(-Fperm_SI_Woolf2021!$K$9:$K$93*$C122*IF(AL$58=Fperm_SI_Woolf2021!$E$9:$E$93,1,EXP(LN((1.1*(Fperm_SI_Woolf2021!$E$9:$E$93-AL$58)-63.1579*EXP(-0.19*Fperm_SI_Woolf2021!$E$9:$E$93)+63.1579*EXP(-0.19*AL$58))/(Fperm_SI_Woolf2021!$E$9:$E$93-AL$58))*(AL$58-Fperm_SI_Woolf2021!$E$9:$E$93)/10))),Fperm_SI_Woolf2021!$D$9:$D$93)*AL$57+INTERCEPT(Fperm_SI_Woolf2021!$F$9:$F$93*EXP(-Fperm_SI_Woolf2021!$I$9:$I$93*$C122*IF(AL$58=Fperm_SI_Woolf2021!$E$9:$E$93,1,EXP(LN((1.1*(Fperm_SI_Woolf2021!$E$9:$E$93-AL$58)-63.1579*EXP(-0.19*Fperm_SI_Woolf2021!$E$9:$E$93)+63.1579*EXP(-0.19*AL$58))/(Fperm_SI_Woolf2021!$E$9:$E$93-AL$58))*(AL$58-Fperm_SI_Woolf2021!$E$9:$E$93)/10))) + Fperm_SI_Woolf2021!$G$9:$G$93*EXP(-Fperm_SI_Woolf2021!$J$9:$J$93*$C122*IF(AL$58=Fperm_SI_Woolf2021!$E$9:$E$93,1,EXP(LN((1.1*(Fperm_SI_Woolf2021!$E$9:$E$93-AL$58)-63.1579*EXP(-0.19*Fperm_SI_Woolf2021!$E$9:$E$93)+63.1579*EXP(-0.19*AL$58))/(Fperm_SI_Woolf2021!$E$9:$E$93-AL$58))*(AL$58-Fperm_SI_Woolf2021!$E$9:$E$93)/10))) + Fperm_SI_Woolf2021!$H$9:$H$93*EXP(-Fperm_SI_Woolf2021!$K$9:$K$93*$C122*IF(AL$58=Fperm_SI_Woolf2021!$E$9:$E$93,1,EXP(LN((1.1*(Fperm_SI_Woolf2021!$E$9:$E$93-AL$58)-63.1579*EXP(-0.19*Fperm_SI_Woolf2021!$E$9:$E$93)+63.1579*EXP(-0.19*AL$58))/(Fperm_SI_Woolf2021!$E$9:$E$93-AL$58))*(AL$58-Fperm_SI_Woolf2021!$E$9:$E$93)/10))),Fperm_SI_Woolf2021!$D$9:$D$93))</f>
        <v>0.37602941185668853</v>
      </c>
      <c r="AM122" s="51" cm="1">
        <f t="array" ref="AM122">MIN(1,SLOPE(Fperm_SI_Woolf2021!$F$9:$F$93*EXP(-Fperm_SI_Woolf2021!$I$9:$I$93*$C122*IF(AM$58=Fperm_SI_Woolf2021!$E$9:$E$93,1,EXP(LN((1.1*(Fperm_SI_Woolf2021!$E$9:$E$93-AM$58)-63.1579*EXP(-0.19*Fperm_SI_Woolf2021!$E$9:$E$93)+63.1579*EXP(-0.19*AM$58))/(Fperm_SI_Woolf2021!$E$9:$E$93-AM$58))*(AM$58-Fperm_SI_Woolf2021!$E$9:$E$93)/10))) + Fperm_SI_Woolf2021!$G$9:$G$93*EXP(-Fperm_SI_Woolf2021!$J$9:$J$93*$C122*IF(AM$58=Fperm_SI_Woolf2021!$E$9:$E$93,1,EXP(LN((1.1*(Fperm_SI_Woolf2021!$E$9:$E$93-AM$58)-63.1579*EXP(-0.19*Fperm_SI_Woolf2021!$E$9:$E$93)+63.1579*EXP(-0.19*AM$58))/(Fperm_SI_Woolf2021!$E$9:$E$93-AM$58))*(AM$58-Fperm_SI_Woolf2021!$E$9:$E$93)/10))) + Fperm_SI_Woolf2021!$H$9:$H$93*EXP(-Fperm_SI_Woolf2021!$K$9:$K$93*$C122*IF(AM$58=Fperm_SI_Woolf2021!$E$9:$E$93,1,EXP(LN((1.1*(Fperm_SI_Woolf2021!$E$9:$E$93-AM$58)-63.1579*EXP(-0.19*Fperm_SI_Woolf2021!$E$9:$E$93)+63.1579*EXP(-0.19*AM$58))/(Fperm_SI_Woolf2021!$E$9:$E$93-AM$58))*(AM$58-Fperm_SI_Woolf2021!$E$9:$E$93)/10))),Fperm_SI_Woolf2021!$D$9:$D$93)*AM$57+INTERCEPT(Fperm_SI_Woolf2021!$F$9:$F$93*EXP(-Fperm_SI_Woolf2021!$I$9:$I$93*$C122*IF(AM$58=Fperm_SI_Woolf2021!$E$9:$E$93,1,EXP(LN((1.1*(Fperm_SI_Woolf2021!$E$9:$E$93-AM$58)-63.1579*EXP(-0.19*Fperm_SI_Woolf2021!$E$9:$E$93)+63.1579*EXP(-0.19*AM$58))/(Fperm_SI_Woolf2021!$E$9:$E$93-AM$58))*(AM$58-Fperm_SI_Woolf2021!$E$9:$E$93)/10))) + Fperm_SI_Woolf2021!$G$9:$G$93*EXP(-Fperm_SI_Woolf2021!$J$9:$J$93*$C122*IF(AM$58=Fperm_SI_Woolf2021!$E$9:$E$93,1,EXP(LN((1.1*(Fperm_SI_Woolf2021!$E$9:$E$93-AM$58)-63.1579*EXP(-0.19*Fperm_SI_Woolf2021!$E$9:$E$93)+63.1579*EXP(-0.19*AM$58))/(Fperm_SI_Woolf2021!$E$9:$E$93-AM$58))*(AM$58-Fperm_SI_Woolf2021!$E$9:$E$93)/10))) + Fperm_SI_Woolf2021!$H$9:$H$93*EXP(-Fperm_SI_Woolf2021!$K$9:$K$93*$C122*IF(AM$58=Fperm_SI_Woolf2021!$E$9:$E$93,1,EXP(LN((1.1*(Fperm_SI_Woolf2021!$E$9:$E$93-AM$58)-63.1579*EXP(-0.19*Fperm_SI_Woolf2021!$E$9:$E$93)+63.1579*EXP(-0.19*AM$58))/(Fperm_SI_Woolf2021!$E$9:$E$93-AM$58))*(AM$58-Fperm_SI_Woolf2021!$E$9:$E$93)/10))),Fperm_SI_Woolf2021!$D$9:$D$93))</f>
        <v>0.35460040604825938</v>
      </c>
      <c r="AN122" s="51" cm="1">
        <f t="array" ref="AN122">MIN(1,SLOPE(Fperm_SI_Woolf2021!$F$9:$F$93*EXP(-Fperm_SI_Woolf2021!$I$9:$I$93*$C122*IF(AN$58=Fperm_SI_Woolf2021!$E$9:$E$93,1,EXP(LN((1.1*(Fperm_SI_Woolf2021!$E$9:$E$93-AN$58)-63.1579*EXP(-0.19*Fperm_SI_Woolf2021!$E$9:$E$93)+63.1579*EXP(-0.19*AN$58))/(Fperm_SI_Woolf2021!$E$9:$E$93-AN$58))*(AN$58-Fperm_SI_Woolf2021!$E$9:$E$93)/10))) + Fperm_SI_Woolf2021!$G$9:$G$93*EXP(-Fperm_SI_Woolf2021!$J$9:$J$93*$C122*IF(AN$58=Fperm_SI_Woolf2021!$E$9:$E$93,1,EXP(LN((1.1*(Fperm_SI_Woolf2021!$E$9:$E$93-AN$58)-63.1579*EXP(-0.19*Fperm_SI_Woolf2021!$E$9:$E$93)+63.1579*EXP(-0.19*AN$58))/(Fperm_SI_Woolf2021!$E$9:$E$93-AN$58))*(AN$58-Fperm_SI_Woolf2021!$E$9:$E$93)/10))) + Fperm_SI_Woolf2021!$H$9:$H$93*EXP(-Fperm_SI_Woolf2021!$K$9:$K$93*$C122*IF(AN$58=Fperm_SI_Woolf2021!$E$9:$E$93,1,EXP(LN((1.1*(Fperm_SI_Woolf2021!$E$9:$E$93-AN$58)-63.1579*EXP(-0.19*Fperm_SI_Woolf2021!$E$9:$E$93)+63.1579*EXP(-0.19*AN$58))/(Fperm_SI_Woolf2021!$E$9:$E$93-AN$58))*(AN$58-Fperm_SI_Woolf2021!$E$9:$E$93)/10))),Fperm_SI_Woolf2021!$D$9:$D$93)*AN$57+INTERCEPT(Fperm_SI_Woolf2021!$F$9:$F$93*EXP(-Fperm_SI_Woolf2021!$I$9:$I$93*$C122*IF(AN$58=Fperm_SI_Woolf2021!$E$9:$E$93,1,EXP(LN((1.1*(Fperm_SI_Woolf2021!$E$9:$E$93-AN$58)-63.1579*EXP(-0.19*Fperm_SI_Woolf2021!$E$9:$E$93)+63.1579*EXP(-0.19*AN$58))/(Fperm_SI_Woolf2021!$E$9:$E$93-AN$58))*(AN$58-Fperm_SI_Woolf2021!$E$9:$E$93)/10))) + Fperm_SI_Woolf2021!$G$9:$G$93*EXP(-Fperm_SI_Woolf2021!$J$9:$J$93*$C122*IF(AN$58=Fperm_SI_Woolf2021!$E$9:$E$93,1,EXP(LN((1.1*(Fperm_SI_Woolf2021!$E$9:$E$93-AN$58)-63.1579*EXP(-0.19*Fperm_SI_Woolf2021!$E$9:$E$93)+63.1579*EXP(-0.19*AN$58))/(Fperm_SI_Woolf2021!$E$9:$E$93-AN$58))*(AN$58-Fperm_SI_Woolf2021!$E$9:$E$93)/10))) + Fperm_SI_Woolf2021!$H$9:$H$93*EXP(-Fperm_SI_Woolf2021!$K$9:$K$93*$C122*IF(AN$58=Fperm_SI_Woolf2021!$E$9:$E$93,1,EXP(LN((1.1*(Fperm_SI_Woolf2021!$E$9:$E$93-AN$58)-63.1579*EXP(-0.19*Fperm_SI_Woolf2021!$E$9:$E$93)+63.1579*EXP(-0.19*AN$58))/(Fperm_SI_Woolf2021!$E$9:$E$93-AN$58))*(AN$58-Fperm_SI_Woolf2021!$E$9:$E$93)/10))),Fperm_SI_Woolf2021!$D$9:$D$93))</f>
        <v>0.33317140023983022</v>
      </c>
      <c r="AO122" s="51" cm="1">
        <f t="array" ref="AO122">MIN(1,SLOPE(Fperm_SI_Woolf2021!$F$9:$F$93*EXP(-Fperm_SI_Woolf2021!$I$9:$I$93*$C122*IF(AO$58=Fperm_SI_Woolf2021!$E$9:$E$93,1,EXP(LN((1.1*(Fperm_SI_Woolf2021!$E$9:$E$93-AO$58)-63.1579*EXP(-0.19*Fperm_SI_Woolf2021!$E$9:$E$93)+63.1579*EXP(-0.19*AO$58))/(Fperm_SI_Woolf2021!$E$9:$E$93-AO$58))*(AO$58-Fperm_SI_Woolf2021!$E$9:$E$93)/10))) + Fperm_SI_Woolf2021!$G$9:$G$93*EXP(-Fperm_SI_Woolf2021!$J$9:$J$93*$C122*IF(AO$58=Fperm_SI_Woolf2021!$E$9:$E$93,1,EXP(LN((1.1*(Fperm_SI_Woolf2021!$E$9:$E$93-AO$58)-63.1579*EXP(-0.19*Fperm_SI_Woolf2021!$E$9:$E$93)+63.1579*EXP(-0.19*AO$58))/(Fperm_SI_Woolf2021!$E$9:$E$93-AO$58))*(AO$58-Fperm_SI_Woolf2021!$E$9:$E$93)/10))) + Fperm_SI_Woolf2021!$H$9:$H$93*EXP(-Fperm_SI_Woolf2021!$K$9:$K$93*$C122*IF(AO$58=Fperm_SI_Woolf2021!$E$9:$E$93,1,EXP(LN((1.1*(Fperm_SI_Woolf2021!$E$9:$E$93-AO$58)-63.1579*EXP(-0.19*Fperm_SI_Woolf2021!$E$9:$E$93)+63.1579*EXP(-0.19*AO$58))/(Fperm_SI_Woolf2021!$E$9:$E$93-AO$58))*(AO$58-Fperm_SI_Woolf2021!$E$9:$E$93)/10))),Fperm_SI_Woolf2021!$D$9:$D$93)*AO$57+INTERCEPT(Fperm_SI_Woolf2021!$F$9:$F$93*EXP(-Fperm_SI_Woolf2021!$I$9:$I$93*$C122*IF(AO$58=Fperm_SI_Woolf2021!$E$9:$E$93,1,EXP(LN((1.1*(Fperm_SI_Woolf2021!$E$9:$E$93-AO$58)-63.1579*EXP(-0.19*Fperm_SI_Woolf2021!$E$9:$E$93)+63.1579*EXP(-0.19*AO$58))/(Fperm_SI_Woolf2021!$E$9:$E$93-AO$58))*(AO$58-Fperm_SI_Woolf2021!$E$9:$E$93)/10))) + Fperm_SI_Woolf2021!$G$9:$G$93*EXP(-Fperm_SI_Woolf2021!$J$9:$J$93*$C122*IF(AO$58=Fperm_SI_Woolf2021!$E$9:$E$93,1,EXP(LN((1.1*(Fperm_SI_Woolf2021!$E$9:$E$93-AO$58)-63.1579*EXP(-0.19*Fperm_SI_Woolf2021!$E$9:$E$93)+63.1579*EXP(-0.19*AO$58))/(Fperm_SI_Woolf2021!$E$9:$E$93-AO$58))*(AO$58-Fperm_SI_Woolf2021!$E$9:$E$93)/10))) + Fperm_SI_Woolf2021!$H$9:$H$93*EXP(-Fperm_SI_Woolf2021!$K$9:$K$93*$C122*IF(AO$58=Fperm_SI_Woolf2021!$E$9:$E$93,1,EXP(LN((1.1*(Fperm_SI_Woolf2021!$E$9:$E$93-AO$58)-63.1579*EXP(-0.19*Fperm_SI_Woolf2021!$E$9:$E$93)+63.1579*EXP(-0.19*AO$58))/(Fperm_SI_Woolf2021!$E$9:$E$93-AO$58))*(AO$58-Fperm_SI_Woolf2021!$E$9:$E$93)/10))),Fperm_SI_Woolf2021!$D$9:$D$93))</f>
        <v>0.31174239443140106</v>
      </c>
      <c r="AP122" s="51" cm="1">
        <f t="array" ref="AP122">MIN(1,SLOPE(Fperm_SI_Woolf2021!$F$9:$F$93*EXP(-Fperm_SI_Woolf2021!$I$9:$I$93*$C122*IF(AP$58=Fperm_SI_Woolf2021!$E$9:$E$93,1,EXP(LN((1.1*(Fperm_SI_Woolf2021!$E$9:$E$93-AP$58)-63.1579*EXP(-0.19*Fperm_SI_Woolf2021!$E$9:$E$93)+63.1579*EXP(-0.19*AP$58))/(Fperm_SI_Woolf2021!$E$9:$E$93-AP$58))*(AP$58-Fperm_SI_Woolf2021!$E$9:$E$93)/10))) + Fperm_SI_Woolf2021!$G$9:$G$93*EXP(-Fperm_SI_Woolf2021!$J$9:$J$93*$C122*IF(AP$58=Fperm_SI_Woolf2021!$E$9:$E$93,1,EXP(LN((1.1*(Fperm_SI_Woolf2021!$E$9:$E$93-AP$58)-63.1579*EXP(-0.19*Fperm_SI_Woolf2021!$E$9:$E$93)+63.1579*EXP(-0.19*AP$58))/(Fperm_SI_Woolf2021!$E$9:$E$93-AP$58))*(AP$58-Fperm_SI_Woolf2021!$E$9:$E$93)/10))) + Fperm_SI_Woolf2021!$H$9:$H$93*EXP(-Fperm_SI_Woolf2021!$K$9:$K$93*$C122*IF(AP$58=Fperm_SI_Woolf2021!$E$9:$E$93,1,EXP(LN((1.1*(Fperm_SI_Woolf2021!$E$9:$E$93-AP$58)-63.1579*EXP(-0.19*Fperm_SI_Woolf2021!$E$9:$E$93)+63.1579*EXP(-0.19*AP$58))/(Fperm_SI_Woolf2021!$E$9:$E$93-AP$58))*(AP$58-Fperm_SI_Woolf2021!$E$9:$E$93)/10))),Fperm_SI_Woolf2021!$D$9:$D$93)*AP$57+INTERCEPT(Fperm_SI_Woolf2021!$F$9:$F$93*EXP(-Fperm_SI_Woolf2021!$I$9:$I$93*$C122*IF(AP$58=Fperm_SI_Woolf2021!$E$9:$E$93,1,EXP(LN((1.1*(Fperm_SI_Woolf2021!$E$9:$E$93-AP$58)-63.1579*EXP(-0.19*Fperm_SI_Woolf2021!$E$9:$E$93)+63.1579*EXP(-0.19*AP$58))/(Fperm_SI_Woolf2021!$E$9:$E$93-AP$58))*(AP$58-Fperm_SI_Woolf2021!$E$9:$E$93)/10))) + Fperm_SI_Woolf2021!$G$9:$G$93*EXP(-Fperm_SI_Woolf2021!$J$9:$J$93*$C122*IF(AP$58=Fperm_SI_Woolf2021!$E$9:$E$93,1,EXP(LN((1.1*(Fperm_SI_Woolf2021!$E$9:$E$93-AP$58)-63.1579*EXP(-0.19*Fperm_SI_Woolf2021!$E$9:$E$93)+63.1579*EXP(-0.19*AP$58))/(Fperm_SI_Woolf2021!$E$9:$E$93-AP$58))*(AP$58-Fperm_SI_Woolf2021!$E$9:$E$93)/10))) + Fperm_SI_Woolf2021!$H$9:$H$93*EXP(-Fperm_SI_Woolf2021!$K$9:$K$93*$C122*IF(AP$58=Fperm_SI_Woolf2021!$E$9:$E$93,1,EXP(LN((1.1*(Fperm_SI_Woolf2021!$E$9:$E$93-AP$58)-63.1579*EXP(-0.19*Fperm_SI_Woolf2021!$E$9:$E$93)+63.1579*EXP(-0.19*AP$58))/(Fperm_SI_Woolf2021!$E$9:$E$93-AP$58))*(AP$58-Fperm_SI_Woolf2021!$E$9:$E$93)/10))),Fperm_SI_Woolf2021!$D$9:$D$93))</f>
        <v>0.29031338862297196</v>
      </c>
      <c r="AQ122" s="51" cm="1">
        <f t="array" ref="AQ122">MIN(1,SLOPE(Fperm_SI_Woolf2021!$F$9:$F$93*EXP(-Fperm_SI_Woolf2021!$I$9:$I$93*$C122*IF(AQ$58=Fperm_SI_Woolf2021!$E$9:$E$93,1,EXP(LN((1.1*(Fperm_SI_Woolf2021!$E$9:$E$93-AQ$58)-63.1579*EXP(-0.19*Fperm_SI_Woolf2021!$E$9:$E$93)+63.1579*EXP(-0.19*AQ$58))/(Fperm_SI_Woolf2021!$E$9:$E$93-AQ$58))*(AQ$58-Fperm_SI_Woolf2021!$E$9:$E$93)/10))) + Fperm_SI_Woolf2021!$G$9:$G$93*EXP(-Fperm_SI_Woolf2021!$J$9:$J$93*$C122*IF(AQ$58=Fperm_SI_Woolf2021!$E$9:$E$93,1,EXP(LN((1.1*(Fperm_SI_Woolf2021!$E$9:$E$93-AQ$58)-63.1579*EXP(-0.19*Fperm_SI_Woolf2021!$E$9:$E$93)+63.1579*EXP(-0.19*AQ$58))/(Fperm_SI_Woolf2021!$E$9:$E$93-AQ$58))*(AQ$58-Fperm_SI_Woolf2021!$E$9:$E$93)/10))) + Fperm_SI_Woolf2021!$H$9:$H$93*EXP(-Fperm_SI_Woolf2021!$K$9:$K$93*$C122*IF(AQ$58=Fperm_SI_Woolf2021!$E$9:$E$93,1,EXP(LN((1.1*(Fperm_SI_Woolf2021!$E$9:$E$93-AQ$58)-63.1579*EXP(-0.19*Fperm_SI_Woolf2021!$E$9:$E$93)+63.1579*EXP(-0.19*AQ$58))/(Fperm_SI_Woolf2021!$E$9:$E$93-AQ$58))*(AQ$58-Fperm_SI_Woolf2021!$E$9:$E$93)/10))),Fperm_SI_Woolf2021!$D$9:$D$93)*AQ$57+INTERCEPT(Fperm_SI_Woolf2021!$F$9:$F$93*EXP(-Fperm_SI_Woolf2021!$I$9:$I$93*$C122*IF(AQ$58=Fperm_SI_Woolf2021!$E$9:$E$93,1,EXP(LN((1.1*(Fperm_SI_Woolf2021!$E$9:$E$93-AQ$58)-63.1579*EXP(-0.19*Fperm_SI_Woolf2021!$E$9:$E$93)+63.1579*EXP(-0.19*AQ$58))/(Fperm_SI_Woolf2021!$E$9:$E$93-AQ$58))*(AQ$58-Fperm_SI_Woolf2021!$E$9:$E$93)/10))) + Fperm_SI_Woolf2021!$G$9:$G$93*EXP(-Fperm_SI_Woolf2021!$J$9:$J$93*$C122*IF(AQ$58=Fperm_SI_Woolf2021!$E$9:$E$93,1,EXP(LN((1.1*(Fperm_SI_Woolf2021!$E$9:$E$93-AQ$58)-63.1579*EXP(-0.19*Fperm_SI_Woolf2021!$E$9:$E$93)+63.1579*EXP(-0.19*AQ$58))/(Fperm_SI_Woolf2021!$E$9:$E$93-AQ$58))*(AQ$58-Fperm_SI_Woolf2021!$E$9:$E$93)/10))) + Fperm_SI_Woolf2021!$H$9:$H$93*EXP(-Fperm_SI_Woolf2021!$K$9:$K$93*$C122*IF(AQ$58=Fperm_SI_Woolf2021!$E$9:$E$93,1,EXP(LN((1.1*(Fperm_SI_Woolf2021!$E$9:$E$93-AQ$58)-63.1579*EXP(-0.19*Fperm_SI_Woolf2021!$E$9:$E$93)+63.1579*EXP(-0.19*AQ$58))/(Fperm_SI_Woolf2021!$E$9:$E$93-AQ$58))*(AQ$58-Fperm_SI_Woolf2021!$E$9:$E$93)/10))),Fperm_SI_Woolf2021!$D$9:$D$93))</f>
        <v>0.26888438281454274</v>
      </c>
      <c r="AR122" s="51" cm="1">
        <f t="array" ref="AR122">MIN(1,SLOPE(Fperm_SI_Woolf2021!$F$9:$F$93*EXP(-Fperm_SI_Woolf2021!$I$9:$I$93*$C122*IF(AR$58=Fperm_SI_Woolf2021!$E$9:$E$93,1,EXP(LN((1.1*(Fperm_SI_Woolf2021!$E$9:$E$93-AR$58)-63.1579*EXP(-0.19*Fperm_SI_Woolf2021!$E$9:$E$93)+63.1579*EXP(-0.19*AR$58))/(Fperm_SI_Woolf2021!$E$9:$E$93-AR$58))*(AR$58-Fperm_SI_Woolf2021!$E$9:$E$93)/10))) + Fperm_SI_Woolf2021!$G$9:$G$93*EXP(-Fperm_SI_Woolf2021!$J$9:$J$93*$C122*IF(AR$58=Fperm_SI_Woolf2021!$E$9:$E$93,1,EXP(LN((1.1*(Fperm_SI_Woolf2021!$E$9:$E$93-AR$58)-63.1579*EXP(-0.19*Fperm_SI_Woolf2021!$E$9:$E$93)+63.1579*EXP(-0.19*AR$58))/(Fperm_SI_Woolf2021!$E$9:$E$93-AR$58))*(AR$58-Fperm_SI_Woolf2021!$E$9:$E$93)/10))) + Fperm_SI_Woolf2021!$H$9:$H$93*EXP(-Fperm_SI_Woolf2021!$K$9:$K$93*$C122*IF(AR$58=Fperm_SI_Woolf2021!$E$9:$E$93,1,EXP(LN((1.1*(Fperm_SI_Woolf2021!$E$9:$E$93-AR$58)-63.1579*EXP(-0.19*Fperm_SI_Woolf2021!$E$9:$E$93)+63.1579*EXP(-0.19*AR$58))/(Fperm_SI_Woolf2021!$E$9:$E$93-AR$58))*(AR$58-Fperm_SI_Woolf2021!$E$9:$E$93)/10))),Fperm_SI_Woolf2021!$D$9:$D$93)*AR$57+INTERCEPT(Fperm_SI_Woolf2021!$F$9:$F$93*EXP(-Fperm_SI_Woolf2021!$I$9:$I$93*$C122*IF(AR$58=Fperm_SI_Woolf2021!$E$9:$E$93,1,EXP(LN((1.1*(Fperm_SI_Woolf2021!$E$9:$E$93-AR$58)-63.1579*EXP(-0.19*Fperm_SI_Woolf2021!$E$9:$E$93)+63.1579*EXP(-0.19*AR$58))/(Fperm_SI_Woolf2021!$E$9:$E$93-AR$58))*(AR$58-Fperm_SI_Woolf2021!$E$9:$E$93)/10))) + Fperm_SI_Woolf2021!$G$9:$G$93*EXP(-Fperm_SI_Woolf2021!$J$9:$J$93*$C122*IF(AR$58=Fperm_SI_Woolf2021!$E$9:$E$93,1,EXP(LN((1.1*(Fperm_SI_Woolf2021!$E$9:$E$93-AR$58)-63.1579*EXP(-0.19*Fperm_SI_Woolf2021!$E$9:$E$93)+63.1579*EXP(-0.19*AR$58))/(Fperm_SI_Woolf2021!$E$9:$E$93-AR$58))*(AR$58-Fperm_SI_Woolf2021!$E$9:$E$93)/10))) + Fperm_SI_Woolf2021!$H$9:$H$93*EXP(-Fperm_SI_Woolf2021!$K$9:$K$93*$C122*IF(AR$58=Fperm_SI_Woolf2021!$E$9:$E$93,1,EXP(LN((1.1*(Fperm_SI_Woolf2021!$E$9:$E$93-AR$58)-63.1579*EXP(-0.19*Fperm_SI_Woolf2021!$E$9:$E$93)+63.1579*EXP(-0.19*AR$58))/(Fperm_SI_Woolf2021!$E$9:$E$93-AR$58))*(AR$58-Fperm_SI_Woolf2021!$E$9:$E$93)/10))),Fperm_SI_Woolf2021!$D$9:$D$93))</f>
        <v>0.24745537700611361</v>
      </c>
      <c r="AS122" s="51" cm="1">
        <f t="array" ref="AS122">MIN(1,SLOPE(Fperm_SI_Woolf2021!$F$9:$F$93*EXP(-Fperm_SI_Woolf2021!$I$9:$I$93*$C122*IF(AS$58=Fperm_SI_Woolf2021!$E$9:$E$93,1,EXP(LN((1.1*(Fperm_SI_Woolf2021!$E$9:$E$93-AS$58)-63.1579*EXP(-0.19*Fperm_SI_Woolf2021!$E$9:$E$93)+63.1579*EXP(-0.19*AS$58))/(Fperm_SI_Woolf2021!$E$9:$E$93-AS$58))*(AS$58-Fperm_SI_Woolf2021!$E$9:$E$93)/10))) + Fperm_SI_Woolf2021!$G$9:$G$93*EXP(-Fperm_SI_Woolf2021!$J$9:$J$93*$C122*IF(AS$58=Fperm_SI_Woolf2021!$E$9:$E$93,1,EXP(LN((1.1*(Fperm_SI_Woolf2021!$E$9:$E$93-AS$58)-63.1579*EXP(-0.19*Fperm_SI_Woolf2021!$E$9:$E$93)+63.1579*EXP(-0.19*AS$58))/(Fperm_SI_Woolf2021!$E$9:$E$93-AS$58))*(AS$58-Fperm_SI_Woolf2021!$E$9:$E$93)/10))) + Fperm_SI_Woolf2021!$H$9:$H$93*EXP(-Fperm_SI_Woolf2021!$K$9:$K$93*$C122*IF(AS$58=Fperm_SI_Woolf2021!$E$9:$E$93,1,EXP(LN((1.1*(Fperm_SI_Woolf2021!$E$9:$E$93-AS$58)-63.1579*EXP(-0.19*Fperm_SI_Woolf2021!$E$9:$E$93)+63.1579*EXP(-0.19*AS$58))/(Fperm_SI_Woolf2021!$E$9:$E$93-AS$58))*(AS$58-Fperm_SI_Woolf2021!$E$9:$E$93)/10))),Fperm_SI_Woolf2021!$D$9:$D$93)*AS$57+INTERCEPT(Fperm_SI_Woolf2021!$F$9:$F$93*EXP(-Fperm_SI_Woolf2021!$I$9:$I$93*$C122*IF(AS$58=Fperm_SI_Woolf2021!$E$9:$E$93,1,EXP(LN((1.1*(Fperm_SI_Woolf2021!$E$9:$E$93-AS$58)-63.1579*EXP(-0.19*Fperm_SI_Woolf2021!$E$9:$E$93)+63.1579*EXP(-0.19*AS$58))/(Fperm_SI_Woolf2021!$E$9:$E$93-AS$58))*(AS$58-Fperm_SI_Woolf2021!$E$9:$E$93)/10))) + Fperm_SI_Woolf2021!$G$9:$G$93*EXP(-Fperm_SI_Woolf2021!$J$9:$J$93*$C122*IF(AS$58=Fperm_SI_Woolf2021!$E$9:$E$93,1,EXP(LN((1.1*(Fperm_SI_Woolf2021!$E$9:$E$93-AS$58)-63.1579*EXP(-0.19*Fperm_SI_Woolf2021!$E$9:$E$93)+63.1579*EXP(-0.19*AS$58))/(Fperm_SI_Woolf2021!$E$9:$E$93-AS$58))*(AS$58-Fperm_SI_Woolf2021!$E$9:$E$93)/10))) + Fperm_SI_Woolf2021!$H$9:$H$93*EXP(-Fperm_SI_Woolf2021!$K$9:$K$93*$C122*IF(AS$58=Fperm_SI_Woolf2021!$E$9:$E$93,1,EXP(LN((1.1*(Fperm_SI_Woolf2021!$E$9:$E$93-AS$58)-63.1579*EXP(-0.19*Fperm_SI_Woolf2021!$E$9:$E$93)+63.1579*EXP(-0.19*AS$58))/(Fperm_SI_Woolf2021!$E$9:$E$93-AS$58))*(AS$58-Fperm_SI_Woolf2021!$E$9:$E$93)/10))),Fperm_SI_Woolf2021!$D$9:$D$93))</f>
        <v>0.22602637119768443</v>
      </c>
      <c r="AT122" s="51" cm="1">
        <f t="array" ref="AT122">MIN(1,SLOPE(Fperm_SI_Woolf2021!$F$9:$F$93*EXP(-Fperm_SI_Woolf2021!$I$9:$I$93*$C122*IF(AT$58=Fperm_SI_Woolf2021!$E$9:$E$93,1,EXP(LN((1.1*(Fperm_SI_Woolf2021!$E$9:$E$93-AT$58)-63.1579*EXP(-0.19*Fperm_SI_Woolf2021!$E$9:$E$93)+63.1579*EXP(-0.19*AT$58))/(Fperm_SI_Woolf2021!$E$9:$E$93-AT$58))*(AT$58-Fperm_SI_Woolf2021!$E$9:$E$93)/10))) + Fperm_SI_Woolf2021!$G$9:$G$93*EXP(-Fperm_SI_Woolf2021!$J$9:$J$93*$C122*IF(AT$58=Fperm_SI_Woolf2021!$E$9:$E$93,1,EXP(LN((1.1*(Fperm_SI_Woolf2021!$E$9:$E$93-AT$58)-63.1579*EXP(-0.19*Fperm_SI_Woolf2021!$E$9:$E$93)+63.1579*EXP(-0.19*AT$58))/(Fperm_SI_Woolf2021!$E$9:$E$93-AT$58))*(AT$58-Fperm_SI_Woolf2021!$E$9:$E$93)/10))) + Fperm_SI_Woolf2021!$H$9:$H$93*EXP(-Fperm_SI_Woolf2021!$K$9:$K$93*$C122*IF(AT$58=Fperm_SI_Woolf2021!$E$9:$E$93,1,EXP(LN((1.1*(Fperm_SI_Woolf2021!$E$9:$E$93-AT$58)-63.1579*EXP(-0.19*Fperm_SI_Woolf2021!$E$9:$E$93)+63.1579*EXP(-0.19*AT$58))/(Fperm_SI_Woolf2021!$E$9:$E$93-AT$58))*(AT$58-Fperm_SI_Woolf2021!$E$9:$E$93)/10))),Fperm_SI_Woolf2021!$D$9:$D$93)*AT$57+INTERCEPT(Fperm_SI_Woolf2021!$F$9:$F$93*EXP(-Fperm_SI_Woolf2021!$I$9:$I$93*$C122*IF(AT$58=Fperm_SI_Woolf2021!$E$9:$E$93,1,EXP(LN((1.1*(Fperm_SI_Woolf2021!$E$9:$E$93-AT$58)-63.1579*EXP(-0.19*Fperm_SI_Woolf2021!$E$9:$E$93)+63.1579*EXP(-0.19*AT$58))/(Fperm_SI_Woolf2021!$E$9:$E$93-AT$58))*(AT$58-Fperm_SI_Woolf2021!$E$9:$E$93)/10))) + Fperm_SI_Woolf2021!$G$9:$G$93*EXP(-Fperm_SI_Woolf2021!$J$9:$J$93*$C122*IF(AT$58=Fperm_SI_Woolf2021!$E$9:$E$93,1,EXP(LN((1.1*(Fperm_SI_Woolf2021!$E$9:$E$93-AT$58)-63.1579*EXP(-0.19*Fperm_SI_Woolf2021!$E$9:$E$93)+63.1579*EXP(-0.19*AT$58))/(Fperm_SI_Woolf2021!$E$9:$E$93-AT$58))*(AT$58-Fperm_SI_Woolf2021!$E$9:$E$93)/10))) + Fperm_SI_Woolf2021!$H$9:$H$93*EXP(-Fperm_SI_Woolf2021!$K$9:$K$93*$C122*IF(AT$58=Fperm_SI_Woolf2021!$E$9:$E$93,1,EXP(LN((1.1*(Fperm_SI_Woolf2021!$E$9:$E$93-AT$58)-63.1579*EXP(-0.19*Fperm_SI_Woolf2021!$E$9:$E$93)+63.1579*EXP(-0.19*AT$58))/(Fperm_SI_Woolf2021!$E$9:$E$93-AT$58))*(AT$58-Fperm_SI_Woolf2021!$E$9:$E$93)/10))),Fperm_SI_Woolf2021!$D$9:$D$93))</f>
        <v>0.20459736538925527</v>
      </c>
      <c r="AU122" s="51" cm="1">
        <f t="array" ref="AU122">MIN(1,SLOPE(Fperm_SI_Woolf2021!$F$9:$F$93*EXP(-Fperm_SI_Woolf2021!$I$9:$I$93*$C122*IF(AU$58=Fperm_SI_Woolf2021!$E$9:$E$93,1,EXP(LN((1.1*(Fperm_SI_Woolf2021!$E$9:$E$93-AU$58)-63.1579*EXP(-0.19*Fperm_SI_Woolf2021!$E$9:$E$93)+63.1579*EXP(-0.19*AU$58))/(Fperm_SI_Woolf2021!$E$9:$E$93-AU$58))*(AU$58-Fperm_SI_Woolf2021!$E$9:$E$93)/10))) + Fperm_SI_Woolf2021!$G$9:$G$93*EXP(-Fperm_SI_Woolf2021!$J$9:$J$93*$C122*IF(AU$58=Fperm_SI_Woolf2021!$E$9:$E$93,1,EXP(LN((1.1*(Fperm_SI_Woolf2021!$E$9:$E$93-AU$58)-63.1579*EXP(-0.19*Fperm_SI_Woolf2021!$E$9:$E$93)+63.1579*EXP(-0.19*AU$58))/(Fperm_SI_Woolf2021!$E$9:$E$93-AU$58))*(AU$58-Fperm_SI_Woolf2021!$E$9:$E$93)/10))) + Fperm_SI_Woolf2021!$H$9:$H$93*EXP(-Fperm_SI_Woolf2021!$K$9:$K$93*$C122*IF(AU$58=Fperm_SI_Woolf2021!$E$9:$E$93,1,EXP(LN((1.1*(Fperm_SI_Woolf2021!$E$9:$E$93-AU$58)-63.1579*EXP(-0.19*Fperm_SI_Woolf2021!$E$9:$E$93)+63.1579*EXP(-0.19*AU$58))/(Fperm_SI_Woolf2021!$E$9:$E$93-AU$58))*(AU$58-Fperm_SI_Woolf2021!$E$9:$E$93)/10))),Fperm_SI_Woolf2021!$D$9:$D$93)*AU$57+INTERCEPT(Fperm_SI_Woolf2021!$F$9:$F$93*EXP(-Fperm_SI_Woolf2021!$I$9:$I$93*$C122*IF(AU$58=Fperm_SI_Woolf2021!$E$9:$E$93,1,EXP(LN((1.1*(Fperm_SI_Woolf2021!$E$9:$E$93-AU$58)-63.1579*EXP(-0.19*Fperm_SI_Woolf2021!$E$9:$E$93)+63.1579*EXP(-0.19*AU$58))/(Fperm_SI_Woolf2021!$E$9:$E$93-AU$58))*(AU$58-Fperm_SI_Woolf2021!$E$9:$E$93)/10))) + Fperm_SI_Woolf2021!$G$9:$G$93*EXP(-Fperm_SI_Woolf2021!$J$9:$J$93*$C122*IF(AU$58=Fperm_SI_Woolf2021!$E$9:$E$93,1,EXP(LN((1.1*(Fperm_SI_Woolf2021!$E$9:$E$93-AU$58)-63.1579*EXP(-0.19*Fperm_SI_Woolf2021!$E$9:$E$93)+63.1579*EXP(-0.19*AU$58))/(Fperm_SI_Woolf2021!$E$9:$E$93-AU$58))*(AU$58-Fperm_SI_Woolf2021!$E$9:$E$93)/10))) + Fperm_SI_Woolf2021!$H$9:$H$93*EXP(-Fperm_SI_Woolf2021!$K$9:$K$93*$C122*IF(AU$58=Fperm_SI_Woolf2021!$E$9:$E$93,1,EXP(LN((1.1*(Fperm_SI_Woolf2021!$E$9:$E$93-AU$58)-63.1579*EXP(-0.19*Fperm_SI_Woolf2021!$E$9:$E$93)+63.1579*EXP(-0.19*AU$58))/(Fperm_SI_Woolf2021!$E$9:$E$93-AU$58))*(AU$58-Fperm_SI_Woolf2021!$E$9:$E$93)/10))),Fperm_SI_Woolf2021!$D$9:$D$93))</f>
        <v>0.18316835958082606</v>
      </c>
      <c r="AV122" s="51" cm="1">
        <f t="array" ref="AV122">MIN(1,SLOPE(Fperm_SI_Woolf2021!$F$9:$F$93*EXP(-Fperm_SI_Woolf2021!$I$9:$I$93*$C122*IF(AV$58=Fperm_SI_Woolf2021!$E$9:$E$93,1,EXP(LN((1.1*(Fperm_SI_Woolf2021!$E$9:$E$93-AV$58)-63.1579*EXP(-0.19*Fperm_SI_Woolf2021!$E$9:$E$93)+63.1579*EXP(-0.19*AV$58))/(Fperm_SI_Woolf2021!$E$9:$E$93-AV$58))*(AV$58-Fperm_SI_Woolf2021!$E$9:$E$93)/10))) + Fperm_SI_Woolf2021!$G$9:$G$93*EXP(-Fperm_SI_Woolf2021!$J$9:$J$93*$C122*IF(AV$58=Fperm_SI_Woolf2021!$E$9:$E$93,1,EXP(LN((1.1*(Fperm_SI_Woolf2021!$E$9:$E$93-AV$58)-63.1579*EXP(-0.19*Fperm_SI_Woolf2021!$E$9:$E$93)+63.1579*EXP(-0.19*AV$58))/(Fperm_SI_Woolf2021!$E$9:$E$93-AV$58))*(AV$58-Fperm_SI_Woolf2021!$E$9:$E$93)/10))) + Fperm_SI_Woolf2021!$H$9:$H$93*EXP(-Fperm_SI_Woolf2021!$K$9:$K$93*$C122*IF(AV$58=Fperm_SI_Woolf2021!$E$9:$E$93,1,EXP(LN((1.1*(Fperm_SI_Woolf2021!$E$9:$E$93-AV$58)-63.1579*EXP(-0.19*Fperm_SI_Woolf2021!$E$9:$E$93)+63.1579*EXP(-0.19*AV$58))/(Fperm_SI_Woolf2021!$E$9:$E$93-AV$58))*(AV$58-Fperm_SI_Woolf2021!$E$9:$E$93)/10))),Fperm_SI_Woolf2021!$D$9:$D$93)*AV$57+INTERCEPT(Fperm_SI_Woolf2021!$F$9:$F$93*EXP(-Fperm_SI_Woolf2021!$I$9:$I$93*$C122*IF(AV$58=Fperm_SI_Woolf2021!$E$9:$E$93,1,EXP(LN((1.1*(Fperm_SI_Woolf2021!$E$9:$E$93-AV$58)-63.1579*EXP(-0.19*Fperm_SI_Woolf2021!$E$9:$E$93)+63.1579*EXP(-0.19*AV$58))/(Fperm_SI_Woolf2021!$E$9:$E$93-AV$58))*(AV$58-Fperm_SI_Woolf2021!$E$9:$E$93)/10))) + Fperm_SI_Woolf2021!$G$9:$G$93*EXP(-Fperm_SI_Woolf2021!$J$9:$J$93*$C122*IF(AV$58=Fperm_SI_Woolf2021!$E$9:$E$93,1,EXP(LN((1.1*(Fperm_SI_Woolf2021!$E$9:$E$93-AV$58)-63.1579*EXP(-0.19*Fperm_SI_Woolf2021!$E$9:$E$93)+63.1579*EXP(-0.19*AV$58))/(Fperm_SI_Woolf2021!$E$9:$E$93-AV$58))*(AV$58-Fperm_SI_Woolf2021!$E$9:$E$93)/10))) + Fperm_SI_Woolf2021!$H$9:$H$93*EXP(-Fperm_SI_Woolf2021!$K$9:$K$93*$C122*IF(AV$58=Fperm_SI_Woolf2021!$E$9:$E$93,1,EXP(LN((1.1*(Fperm_SI_Woolf2021!$E$9:$E$93-AV$58)-63.1579*EXP(-0.19*Fperm_SI_Woolf2021!$E$9:$E$93)+63.1579*EXP(-0.19*AV$58))/(Fperm_SI_Woolf2021!$E$9:$E$93-AV$58))*(AV$58-Fperm_SI_Woolf2021!$E$9:$E$93)/10))),Fperm_SI_Woolf2021!$D$9:$D$93))</f>
        <v>0.1617393537723969</v>
      </c>
      <c r="AW122" s="51" cm="1">
        <f t="array" ref="AW122">MIN(1,SLOPE(Fperm_SI_Woolf2021!$F$9:$F$93*EXP(-Fperm_SI_Woolf2021!$I$9:$I$93*$C122*IF(AW$58=Fperm_SI_Woolf2021!$E$9:$E$93,1,EXP(LN((1.1*(Fperm_SI_Woolf2021!$E$9:$E$93-AW$58)-63.1579*EXP(-0.19*Fperm_SI_Woolf2021!$E$9:$E$93)+63.1579*EXP(-0.19*AW$58))/(Fperm_SI_Woolf2021!$E$9:$E$93-AW$58))*(AW$58-Fperm_SI_Woolf2021!$E$9:$E$93)/10))) + Fperm_SI_Woolf2021!$G$9:$G$93*EXP(-Fperm_SI_Woolf2021!$J$9:$J$93*$C122*IF(AW$58=Fperm_SI_Woolf2021!$E$9:$E$93,1,EXP(LN((1.1*(Fperm_SI_Woolf2021!$E$9:$E$93-AW$58)-63.1579*EXP(-0.19*Fperm_SI_Woolf2021!$E$9:$E$93)+63.1579*EXP(-0.19*AW$58))/(Fperm_SI_Woolf2021!$E$9:$E$93-AW$58))*(AW$58-Fperm_SI_Woolf2021!$E$9:$E$93)/10))) + Fperm_SI_Woolf2021!$H$9:$H$93*EXP(-Fperm_SI_Woolf2021!$K$9:$K$93*$C122*IF(AW$58=Fperm_SI_Woolf2021!$E$9:$E$93,1,EXP(LN((1.1*(Fperm_SI_Woolf2021!$E$9:$E$93-AW$58)-63.1579*EXP(-0.19*Fperm_SI_Woolf2021!$E$9:$E$93)+63.1579*EXP(-0.19*AW$58))/(Fperm_SI_Woolf2021!$E$9:$E$93-AW$58))*(AW$58-Fperm_SI_Woolf2021!$E$9:$E$93)/10))),Fperm_SI_Woolf2021!$D$9:$D$93)*AW$57+INTERCEPT(Fperm_SI_Woolf2021!$F$9:$F$93*EXP(-Fperm_SI_Woolf2021!$I$9:$I$93*$C122*IF(AW$58=Fperm_SI_Woolf2021!$E$9:$E$93,1,EXP(LN((1.1*(Fperm_SI_Woolf2021!$E$9:$E$93-AW$58)-63.1579*EXP(-0.19*Fperm_SI_Woolf2021!$E$9:$E$93)+63.1579*EXP(-0.19*AW$58))/(Fperm_SI_Woolf2021!$E$9:$E$93-AW$58))*(AW$58-Fperm_SI_Woolf2021!$E$9:$E$93)/10))) + Fperm_SI_Woolf2021!$G$9:$G$93*EXP(-Fperm_SI_Woolf2021!$J$9:$J$93*$C122*IF(AW$58=Fperm_SI_Woolf2021!$E$9:$E$93,1,EXP(LN((1.1*(Fperm_SI_Woolf2021!$E$9:$E$93-AW$58)-63.1579*EXP(-0.19*Fperm_SI_Woolf2021!$E$9:$E$93)+63.1579*EXP(-0.19*AW$58))/(Fperm_SI_Woolf2021!$E$9:$E$93-AW$58))*(AW$58-Fperm_SI_Woolf2021!$E$9:$E$93)/10))) + Fperm_SI_Woolf2021!$H$9:$H$93*EXP(-Fperm_SI_Woolf2021!$K$9:$K$93*$C122*IF(AW$58=Fperm_SI_Woolf2021!$E$9:$E$93,1,EXP(LN((1.1*(Fperm_SI_Woolf2021!$E$9:$E$93-AW$58)-63.1579*EXP(-0.19*Fperm_SI_Woolf2021!$E$9:$E$93)+63.1579*EXP(-0.19*AW$58))/(Fperm_SI_Woolf2021!$E$9:$E$93-AW$58))*(AW$58-Fperm_SI_Woolf2021!$E$9:$E$93)/10))),Fperm_SI_Woolf2021!$D$9:$D$93))</f>
        <v>0.37721655800450676</v>
      </c>
      <c r="AX122" s="51" cm="1">
        <f t="array" ref="AX122">MIN(1,SLOPE(Fperm_SI_Woolf2021!$F$9:$F$93*EXP(-Fperm_SI_Woolf2021!$I$9:$I$93*$C122*IF(AX$58=Fperm_SI_Woolf2021!$E$9:$E$93,1,EXP(LN((1.1*(Fperm_SI_Woolf2021!$E$9:$E$93-AX$58)-63.1579*EXP(-0.19*Fperm_SI_Woolf2021!$E$9:$E$93)+63.1579*EXP(-0.19*AX$58))/(Fperm_SI_Woolf2021!$E$9:$E$93-AX$58))*(AX$58-Fperm_SI_Woolf2021!$E$9:$E$93)/10))) + Fperm_SI_Woolf2021!$G$9:$G$93*EXP(-Fperm_SI_Woolf2021!$J$9:$J$93*$C122*IF(AX$58=Fperm_SI_Woolf2021!$E$9:$E$93,1,EXP(LN((1.1*(Fperm_SI_Woolf2021!$E$9:$E$93-AX$58)-63.1579*EXP(-0.19*Fperm_SI_Woolf2021!$E$9:$E$93)+63.1579*EXP(-0.19*AX$58))/(Fperm_SI_Woolf2021!$E$9:$E$93-AX$58))*(AX$58-Fperm_SI_Woolf2021!$E$9:$E$93)/10))) + Fperm_SI_Woolf2021!$H$9:$H$93*EXP(-Fperm_SI_Woolf2021!$K$9:$K$93*$C122*IF(AX$58=Fperm_SI_Woolf2021!$E$9:$E$93,1,EXP(LN((1.1*(Fperm_SI_Woolf2021!$E$9:$E$93-AX$58)-63.1579*EXP(-0.19*Fperm_SI_Woolf2021!$E$9:$E$93)+63.1579*EXP(-0.19*AX$58))/(Fperm_SI_Woolf2021!$E$9:$E$93-AX$58))*(AX$58-Fperm_SI_Woolf2021!$E$9:$E$93)/10))),Fperm_SI_Woolf2021!$D$9:$D$93)*AX$57+INTERCEPT(Fperm_SI_Woolf2021!$F$9:$F$93*EXP(-Fperm_SI_Woolf2021!$I$9:$I$93*$C122*IF(AX$58=Fperm_SI_Woolf2021!$E$9:$E$93,1,EXP(LN((1.1*(Fperm_SI_Woolf2021!$E$9:$E$93-AX$58)-63.1579*EXP(-0.19*Fperm_SI_Woolf2021!$E$9:$E$93)+63.1579*EXP(-0.19*AX$58))/(Fperm_SI_Woolf2021!$E$9:$E$93-AX$58))*(AX$58-Fperm_SI_Woolf2021!$E$9:$E$93)/10))) + Fperm_SI_Woolf2021!$G$9:$G$93*EXP(-Fperm_SI_Woolf2021!$J$9:$J$93*$C122*IF(AX$58=Fperm_SI_Woolf2021!$E$9:$E$93,1,EXP(LN((1.1*(Fperm_SI_Woolf2021!$E$9:$E$93-AX$58)-63.1579*EXP(-0.19*Fperm_SI_Woolf2021!$E$9:$E$93)+63.1579*EXP(-0.19*AX$58))/(Fperm_SI_Woolf2021!$E$9:$E$93-AX$58))*(AX$58-Fperm_SI_Woolf2021!$E$9:$E$93)/10))) + Fperm_SI_Woolf2021!$H$9:$H$93*EXP(-Fperm_SI_Woolf2021!$K$9:$K$93*$C122*IF(AX$58=Fperm_SI_Woolf2021!$E$9:$E$93,1,EXP(LN((1.1*(Fperm_SI_Woolf2021!$E$9:$E$93-AX$58)-63.1579*EXP(-0.19*Fperm_SI_Woolf2021!$E$9:$E$93)+63.1579*EXP(-0.19*AX$58))/(Fperm_SI_Woolf2021!$E$9:$E$93-AX$58))*(AX$58-Fperm_SI_Woolf2021!$E$9:$E$93)/10))),Fperm_SI_Woolf2021!$D$9:$D$93))</f>
        <v>0.35940671622417492</v>
      </c>
      <c r="AY122" s="51" cm="1">
        <f t="array" ref="AY122">MIN(1,SLOPE(Fperm_SI_Woolf2021!$F$9:$F$93*EXP(-Fperm_SI_Woolf2021!$I$9:$I$93*$C122*IF(AY$58=Fperm_SI_Woolf2021!$E$9:$E$93,1,EXP(LN((1.1*(Fperm_SI_Woolf2021!$E$9:$E$93-AY$58)-63.1579*EXP(-0.19*Fperm_SI_Woolf2021!$E$9:$E$93)+63.1579*EXP(-0.19*AY$58))/(Fperm_SI_Woolf2021!$E$9:$E$93-AY$58))*(AY$58-Fperm_SI_Woolf2021!$E$9:$E$93)/10))) + Fperm_SI_Woolf2021!$G$9:$G$93*EXP(-Fperm_SI_Woolf2021!$J$9:$J$93*$C122*IF(AY$58=Fperm_SI_Woolf2021!$E$9:$E$93,1,EXP(LN((1.1*(Fperm_SI_Woolf2021!$E$9:$E$93-AY$58)-63.1579*EXP(-0.19*Fperm_SI_Woolf2021!$E$9:$E$93)+63.1579*EXP(-0.19*AY$58))/(Fperm_SI_Woolf2021!$E$9:$E$93-AY$58))*(AY$58-Fperm_SI_Woolf2021!$E$9:$E$93)/10))) + Fperm_SI_Woolf2021!$H$9:$H$93*EXP(-Fperm_SI_Woolf2021!$K$9:$K$93*$C122*IF(AY$58=Fperm_SI_Woolf2021!$E$9:$E$93,1,EXP(LN((1.1*(Fperm_SI_Woolf2021!$E$9:$E$93-AY$58)-63.1579*EXP(-0.19*Fperm_SI_Woolf2021!$E$9:$E$93)+63.1579*EXP(-0.19*AY$58))/(Fperm_SI_Woolf2021!$E$9:$E$93-AY$58))*(AY$58-Fperm_SI_Woolf2021!$E$9:$E$93)/10))),Fperm_SI_Woolf2021!$D$9:$D$93)*AY$57+INTERCEPT(Fperm_SI_Woolf2021!$F$9:$F$93*EXP(-Fperm_SI_Woolf2021!$I$9:$I$93*$C122*IF(AY$58=Fperm_SI_Woolf2021!$E$9:$E$93,1,EXP(LN((1.1*(Fperm_SI_Woolf2021!$E$9:$E$93-AY$58)-63.1579*EXP(-0.19*Fperm_SI_Woolf2021!$E$9:$E$93)+63.1579*EXP(-0.19*AY$58))/(Fperm_SI_Woolf2021!$E$9:$E$93-AY$58))*(AY$58-Fperm_SI_Woolf2021!$E$9:$E$93)/10))) + Fperm_SI_Woolf2021!$G$9:$G$93*EXP(-Fperm_SI_Woolf2021!$J$9:$J$93*$C122*IF(AY$58=Fperm_SI_Woolf2021!$E$9:$E$93,1,EXP(LN((1.1*(Fperm_SI_Woolf2021!$E$9:$E$93-AY$58)-63.1579*EXP(-0.19*Fperm_SI_Woolf2021!$E$9:$E$93)+63.1579*EXP(-0.19*AY$58))/(Fperm_SI_Woolf2021!$E$9:$E$93-AY$58))*(AY$58-Fperm_SI_Woolf2021!$E$9:$E$93)/10))) + Fperm_SI_Woolf2021!$H$9:$H$93*EXP(-Fperm_SI_Woolf2021!$K$9:$K$93*$C122*IF(AY$58=Fperm_SI_Woolf2021!$E$9:$E$93,1,EXP(LN((1.1*(Fperm_SI_Woolf2021!$E$9:$E$93-AY$58)-63.1579*EXP(-0.19*Fperm_SI_Woolf2021!$E$9:$E$93)+63.1579*EXP(-0.19*AY$58))/(Fperm_SI_Woolf2021!$E$9:$E$93-AY$58))*(AY$58-Fperm_SI_Woolf2021!$E$9:$E$93)/10))),Fperm_SI_Woolf2021!$D$9:$D$93))</f>
        <v>0.34159687444384312</v>
      </c>
      <c r="AZ122" s="51" cm="1">
        <f t="array" ref="AZ122">MIN(1,SLOPE(Fperm_SI_Woolf2021!$F$9:$F$93*EXP(-Fperm_SI_Woolf2021!$I$9:$I$93*$C122*IF(AZ$58=Fperm_SI_Woolf2021!$E$9:$E$93,1,EXP(LN((1.1*(Fperm_SI_Woolf2021!$E$9:$E$93-AZ$58)-63.1579*EXP(-0.19*Fperm_SI_Woolf2021!$E$9:$E$93)+63.1579*EXP(-0.19*AZ$58))/(Fperm_SI_Woolf2021!$E$9:$E$93-AZ$58))*(AZ$58-Fperm_SI_Woolf2021!$E$9:$E$93)/10))) + Fperm_SI_Woolf2021!$G$9:$G$93*EXP(-Fperm_SI_Woolf2021!$J$9:$J$93*$C122*IF(AZ$58=Fperm_SI_Woolf2021!$E$9:$E$93,1,EXP(LN((1.1*(Fperm_SI_Woolf2021!$E$9:$E$93-AZ$58)-63.1579*EXP(-0.19*Fperm_SI_Woolf2021!$E$9:$E$93)+63.1579*EXP(-0.19*AZ$58))/(Fperm_SI_Woolf2021!$E$9:$E$93-AZ$58))*(AZ$58-Fperm_SI_Woolf2021!$E$9:$E$93)/10))) + Fperm_SI_Woolf2021!$H$9:$H$93*EXP(-Fperm_SI_Woolf2021!$K$9:$K$93*$C122*IF(AZ$58=Fperm_SI_Woolf2021!$E$9:$E$93,1,EXP(LN((1.1*(Fperm_SI_Woolf2021!$E$9:$E$93-AZ$58)-63.1579*EXP(-0.19*Fperm_SI_Woolf2021!$E$9:$E$93)+63.1579*EXP(-0.19*AZ$58))/(Fperm_SI_Woolf2021!$E$9:$E$93-AZ$58))*(AZ$58-Fperm_SI_Woolf2021!$E$9:$E$93)/10))),Fperm_SI_Woolf2021!$D$9:$D$93)*AZ$57+INTERCEPT(Fperm_SI_Woolf2021!$F$9:$F$93*EXP(-Fperm_SI_Woolf2021!$I$9:$I$93*$C122*IF(AZ$58=Fperm_SI_Woolf2021!$E$9:$E$93,1,EXP(LN((1.1*(Fperm_SI_Woolf2021!$E$9:$E$93-AZ$58)-63.1579*EXP(-0.19*Fperm_SI_Woolf2021!$E$9:$E$93)+63.1579*EXP(-0.19*AZ$58))/(Fperm_SI_Woolf2021!$E$9:$E$93-AZ$58))*(AZ$58-Fperm_SI_Woolf2021!$E$9:$E$93)/10))) + Fperm_SI_Woolf2021!$G$9:$G$93*EXP(-Fperm_SI_Woolf2021!$J$9:$J$93*$C122*IF(AZ$58=Fperm_SI_Woolf2021!$E$9:$E$93,1,EXP(LN((1.1*(Fperm_SI_Woolf2021!$E$9:$E$93-AZ$58)-63.1579*EXP(-0.19*Fperm_SI_Woolf2021!$E$9:$E$93)+63.1579*EXP(-0.19*AZ$58))/(Fperm_SI_Woolf2021!$E$9:$E$93-AZ$58))*(AZ$58-Fperm_SI_Woolf2021!$E$9:$E$93)/10))) + Fperm_SI_Woolf2021!$H$9:$H$93*EXP(-Fperm_SI_Woolf2021!$K$9:$K$93*$C122*IF(AZ$58=Fperm_SI_Woolf2021!$E$9:$E$93,1,EXP(LN((1.1*(Fperm_SI_Woolf2021!$E$9:$E$93-AZ$58)-63.1579*EXP(-0.19*Fperm_SI_Woolf2021!$E$9:$E$93)+63.1579*EXP(-0.19*AZ$58))/(Fperm_SI_Woolf2021!$E$9:$E$93-AZ$58))*(AZ$58-Fperm_SI_Woolf2021!$E$9:$E$93)/10))),Fperm_SI_Woolf2021!$D$9:$D$93))</f>
        <v>0.32378703266351133</v>
      </c>
      <c r="BA122" s="51" cm="1">
        <f t="array" ref="BA122">MIN(1,SLOPE(Fperm_SI_Woolf2021!$F$9:$F$93*EXP(-Fperm_SI_Woolf2021!$I$9:$I$93*$C122*IF(BA$58=Fperm_SI_Woolf2021!$E$9:$E$93,1,EXP(LN((1.1*(Fperm_SI_Woolf2021!$E$9:$E$93-BA$58)-63.1579*EXP(-0.19*Fperm_SI_Woolf2021!$E$9:$E$93)+63.1579*EXP(-0.19*BA$58))/(Fperm_SI_Woolf2021!$E$9:$E$93-BA$58))*(BA$58-Fperm_SI_Woolf2021!$E$9:$E$93)/10))) + Fperm_SI_Woolf2021!$G$9:$G$93*EXP(-Fperm_SI_Woolf2021!$J$9:$J$93*$C122*IF(BA$58=Fperm_SI_Woolf2021!$E$9:$E$93,1,EXP(LN((1.1*(Fperm_SI_Woolf2021!$E$9:$E$93-BA$58)-63.1579*EXP(-0.19*Fperm_SI_Woolf2021!$E$9:$E$93)+63.1579*EXP(-0.19*BA$58))/(Fperm_SI_Woolf2021!$E$9:$E$93-BA$58))*(BA$58-Fperm_SI_Woolf2021!$E$9:$E$93)/10))) + Fperm_SI_Woolf2021!$H$9:$H$93*EXP(-Fperm_SI_Woolf2021!$K$9:$K$93*$C122*IF(BA$58=Fperm_SI_Woolf2021!$E$9:$E$93,1,EXP(LN((1.1*(Fperm_SI_Woolf2021!$E$9:$E$93-BA$58)-63.1579*EXP(-0.19*Fperm_SI_Woolf2021!$E$9:$E$93)+63.1579*EXP(-0.19*BA$58))/(Fperm_SI_Woolf2021!$E$9:$E$93-BA$58))*(BA$58-Fperm_SI_Woolf2021!$E$9:$E$93)/10))),Fperm_SI_Woolf2021!$D$9:$D$93)*BA$57+INTERCEPT(Fperm_SI_Woolf2021!$F$9:$F$93*EXP(-Fperm_SI_Woolf2021!$I$9:$I$93*$C122*IF(BA$58=Fperm_SI_Woolf2021!$E$9:$E$93,1,EXP(LN((1.1*(Fperm_SI_Woolf2021!$E$9:$E$93-BA$58)-63.1579*EXP(-0.19*Fperm_SI_Woolf2021!$E$9:$E$93)+63.1579*EXP(-0.19*BA$58))/(Fperm_SI_Woolf2021!$E$9:$E$93-BA$58))*(BA$58-Fperm_SI_Woolf2021!$E$9:$E$93)/10))) + Fperm_SI_Woolf2021!$G$9:$G$93*EXP(-Fperm_SI_Woolf2021!$J$9:$J$93*$C122*IF(BA$58=Fperm_SI_Woolf2021!$E$9:$E$93,1,EXP(LN((1.1*(Fperm_SI_Woolf2021!$E$9:$E$93-BA$58)-63.1579*EXP(-0.19*Fperm_SI_Woolf2021!$E$9:$E$93)+63.1579*EXP(-0.19*BA$58))/(Fperm_SI_Woolf2021!$E$9:$E$93-BA$58))*(BA$58-Fperm_SI_Woolf2021!$E$9:$E$93)/10))) + Fperm_SI_Woolf2021!$H$9:$H$93*EXP(-Fperm_SI_Woolf2021!$K$9:$K$93*$C122*IF(BA$58=Fperm_SI_Woolf2021!$E$9:$E$93,1,EXP(LN((1.1*(Fperm_SI_Woolf2021!$E$9:$E$93-BA$58)-63.1579*EXP(-0.19*Fperm_SI_Woolf2021!$E$9:$E$93)+63.1579*EXP(-0.19*BA$58))/(Fperm_SI_Woolf2021!$E$9:$E$93-BA$58))*(BA$58-Fperm_SI_Woolf2021!$E$9:$E$93)/10))),Fperm_SI_Woolf2021!$D$9:$D$93))</f>
        <v>0.30597719088317954</v>
      </c>
      <c r="BB122" s="51" cm="1">
        <f t="array" ref="BB122">MIN(1,SLOPE(Fperm_SI_Woolf2021!$F$9:$F$93*EXP(-Fperm_SI_Woolf2021!$I$9:$I$93*$C122*IF(BB$58=Fperm_SI_Woolf2021!$E$9:$E$93,1,EXP(LN((1.1*(Fperm_SI_Woolf2021!$E$9:$E$93-BB$58)-63.1579*EXP(-0.19*Fperm_SI_Woolf2021!$E$9:$E$93)+63.1579*EXP(-0.19*BB$58))/(Fperm_SI_Woolf2021!$E$9:$E$93-BB$58))*(BB$58-Fperm_SI_Woolf2021!$E$9:$E$93)/10))) + Fperm_SI_Woolf2021!$G$9:$G$93*EXP(-Fperm_SI_Woolf2021!$J$9:$J$93*$C122*IF(BB$58=Fperm_SI_Woolf2021!$E$9:$E$93,1,EXP(LN((1.1*(Fperm_SI_Woolf2021!$E$9:$E$93-BB$58)-63.1579*EXP(-0.19*Fperm_SI_Woolf2021!$E$9:$E$93)+63.1579*EXP(-0.19*BB$58))/(Fperm_SI_Woolf2021!$E$9:$E$93-BB$58))*(BB$58-Fperm_SI_Woolf2021!$E$9:$E$93)/10))) + Fperm_SI_Woolf2021!$H$9:$H$93*EXP(-Fperm_SI_Woolf2021!$K$9:$K$93*$C122*IF(BB$58=Fperm_SI_Woolf2021!$E$9:$E$93,1,EXP(LN((1.1*(Fperm_SI_Woolf2021!$E$9:$E$93-BB$58)-63.1579*EXP(-0.19*Fperm_SI_Woolf2021!$E$9:$E$93)+63.1579*EXP(-0.19*BB$58))/(Fperm_SI_Woolf2021!$E$9:$E$93-BB$58))*(BB$58-Fperm_SI_Woolf2021!$E$9:$E$93)/10))),Fperm_SI_Woolf2021!$D$9:$D$93)*BB$57+INTERCEPT(Fperm_SI_Woolf2021!$F$9:$F$93*EXP(-Fperm_SI_Woolf2021!$I$9:$I$93*$C122*IF(BB$58=Fperm_SI_Woolf2021!$E$9:$E$93,1,EXP(LN((1.1*(Fperm_SI_Woolf2021!$E$9:$E$93-BB$58)-63.1579*EXP(-0.19*Fperm_SI_Woolf2021!$E$9:$E$93)+63.1579*EXP(-0.19*BB$58))/(Fperm_SI_Woolf2021!$E$9:$E$93-BB$58))*(BB$58-Fperm_SI_Woolf2021!$E$9:$E$93)/10))) + Fperm_SI_Woolf2021!$G$9:$G$93*EXP(-Fperm_SI_Woolf2021!$J$9:$J$93*$C122*IF(BB$58=Fperm_SI_Woolf2021!$E$9:$E$93,1,EXP(LN((1.1*(Fperm_SI_Woolf2021!$E$9:$E$93-BB$58)-63.1579*EXP(-0.19*Fperm_SI_Woolf2021!$E$9:$E$93)+63.1579*EXP(-0.19*BB$58))/(Fperm_SI_Woolf2021!$E$9:$E$93-BB$58))*(BB$58-Fperm_SI_Woolf2021!$E$9:$E$93)/10))) + Fperm_SI_Woolf2021!$H$9:$H$93*EXP(-Fperm_SI_Woolf2021!$K$9:$K$93*$C122*IF(BB$58=Fperm_SI_Woolf2021!$E$9:$E$93,1,EXP(LN((1.1*(Fperm_SI_Woolf2021!$E$9:$E$93-BB$58)-63.1579*EXP(-0.19*Fperm_SI_Woolf2021!$E$9:$E$93)+63.1579*EXP(-0.19*BB$58))/(Fperm_SI_Woolf2021!$E$9:$E$93-BB$58))*(BB$58-Fperm_SI_Woolf2021!$E$9:$E$93)/10))),Fperm_SI_Woolf2021!$D$9:$D$93))</f>
        <v>0.28816734910284769</v>
      </c>
      <c r="BC122" s="51" cm="1">
        <f t="array" ref="BC122">MIN(1,SLOPE(Fperm_SI_Woolf2021!$F$9:$F$93*EXP(-Fperm_SI_Woolf2021!$I$9:$I$93*$C122*IF(BC$58=Fperm_SI_Woolf2021!$E$9:$E$93,1,EXP(LN((1.1*(Fperm_SI_Woolf2021!$E$9:$E$93-BC$58)-63.1579*EXP(-0.19*Fperm_SI_Woolf2021!$E$9:$E$93)+63.1579*EXP(-0.19*BC$58))/(Fperm_SI_Woolf2021!$E$9:$E$93-BC$58))*(BC$58-Fperm_SI_Woolf2021!$E$9:$E$93)/10))) + Fperm_SI_Woolf2021!$G$9:$G$93*EXP(-Fperm_SI_Woolf2021!$J$9:$J$93*$C122*IF(BC$58=Fperm_SI_Woolf2021!$E$9:$E$93,1,EXP(LN((1.1*(Fperm_SI_Woolf2021!$E$9:$E$93-BC$58)-63.1579*EXP(-0.19*Fperm_SI_Woolf2021!$E$9:$E$93)+63.1579*EXP(-0.19*BC$58))/(Fperm_SI_Woolf2021!$E$9:$E$93-BC$58))*(BC$58-Fperm_SI_Woolf2021!$E$9:$E$93)/10))) + Fperm_SI_Woolf2021!$H$9:$H$93*EXP(-Fperm_SI_Woolf2021!$K$9:$K$93*$C122*IF(BC$58=Fperm_SI_Woolf2021!$E$9:$E$93,1,EXP(LN((1.1*(Fperm_SI_Woolf2021!$E$9:$E$93-BC$58)-63.1579*EXP(-0.19*Fperm_SI_Woolf2021!$E$9:$E$93)+63.1579*EXP(-0.19*BC$58))/(Fperm_SI_Woolf2021!$E$9:$E$93-BC$58))*(BC$58-Fperm_SI_Woolf2021!$E$9:$E$93)/10))),Fperm_SI_Woolf2021!$D$9:$D$93)*BC$57+INTERCEPT(Fperm_SI_Woolf2021!$F$9:$F$93*EXP(-Fperm_SI_Woolf2021!$I$9:$I$93*$C122*IF(BC$58=Fperm_SI_Woolf2021!$E$9:$E$93,1,EXP(LN((1.1*(Fperm_SI_Woolf2021!$E$9:$E$93-BC$58)-63.1579*EXP(-0.19*Fperm_SI_Woolf2021!$E$9:$E$93)+63.1579*EXP(-0.19*BC$58))/(Fperm_SI_Woolf2021!$E$9:$E$93-BC$58))*(BC$58-Fperm_SI_Woolf2021!$E$9:$E$93)/10))) + Fperm_SI_Woolf2021!$G$9:$G$93*EXP(-Fperm_SI_Woolf2021!$J$9:$J$93*$C122*IF(BC$58=Fperm_SI_Woolf2021!$E$9:$E$93,1,EXP(LN((1.1*(Fperm_SI_Woolf2021!$E$9:$E$93-BC$58)-63.1579*EXP(-0.19*Fperm_SI_Woolf2021!$E$9:$E$93)+63.1579*EXP(-0.19*BC$58))/(Fperm_SI_Woolf2021!$E$9:$E$93-BC$58))*(BC$58-Fperm_SI_Woolf2021!$E$9:$E$93)/10))) + Fperm_SI_Woolf2021!$H$9:$H$93*EXP(-Fperm_SI_Woolf2021!$K$9:$K$93*$C122*IF(BC$58=Fperm_SI_Woolf2021!$E$9:$E$93,1,EXP(LN((1.1*(Fperm_SI_Woolf2021!$E$9:$E$93-BC$58)-63.1579*EXP(-0.19*Fperm_SI_Woolf2021!$E$9:$E$93)+63.1579*EXP(-0.19*BC$58))/(Fperm_SI_Woolf2021!$E$9:$E$93-BC$58))*(BC$58-Fperm_SI_Woolf2021!$E$9:$E$93)/10))),Fperm_SI_Woolf2021!$D$9:$D$93))</f>
        <v>0.2703575073225159</v>
      </c>
      <c r="BD122" s="51" cm="1">
        <f t="array" ref="BD122">MIN(1,SLOPE(Fperm_SI_Woolf2021!$F$9:$F$93*EXP(-Fperm_SI_Woolf2021!$I$9:$I$93*$C122*IF(BD$58=Fperm_SI_Woolf2021!$E$9:$E$93,1,EXP(LN((1.1*(Fperm_SI_Woolf2021!$E$9:$E$93-BD$58)-63.1579*EXP(-0.19*Fperm_SI_Woolf2021!$E$9:$E$93)+63.1579*EXP(-0.19*BD$58))/(Fperm_SI_Woolf2021!$E$9:$E$93-BD$58))*(BD$58-Fperm_SI_Woolf2021!$E$9:$E$93)/10))) + Fperm_SI_Woolf2021!$G$9:$G$93*EXP(-Fperm_SI_Woolf2021!$J$9:$J$93*$C122*IF(BD$58=Fperm_SI_Woolf2021!$E$9:$E$93,1,EXP(LN((1.1*(Fperm_SI_Woolf2021!$E$9:$E$93-BD$58)-63.1579*EXP(-0.19*Fperm_SI_Woolf2021!$E$9:$E$93)+63.1579*EXP(-0.19*BD$58))/(Fperm_SI_Woolf2021!$E$9:$E$93-BD$58))*(BD$58-Fperm_SI_Woolf2021!$E$9:$E$93)/10))) + Fperm_SI_Woolf2021!$H$9:$H$93*EXP(-Fperm_SI_Woolf2021!$K$9:$K$93*$C122*IF(BD$58=Fperm_SI_Woolf2021!$E$9:$E$93,1,EXP(LN((1.1*(Fperm_SI_Woolf2021!$E$9:$E$93-BD$58)-63.1579*EXP(-0.19*Fperm_SI_Woolf2021!$E$9:$E$93)+63.1579*EXP(-0.19*BD$58))/(Fperm_SI_Woolf2021!$E$9:$E$93-BD$58))*(BD$58-Fperm_SI_Woolf2021!$E$9:$E$93)/10))),Fperm_SI_Woolf2021!$D$9:$D$93)*BD$57+INTERCEPT(Fperm_SI_Woolf2021!$F$9:$F$93*EXP(-Fperm_SI_Woolf2021!$I$9:$I$93*$C122*IF(BD$58=Fperm_SI_Woolf2021!$E$9:$E$93,1,EXP(LN((1.1*(Fperm_SI_Woolf2021!$E$9:$E$93-BD$58)-63.1579*EXP(-0.19*Fperm_SI_Woolf2021!$E$9:$E$93)+63.1579*EXP(-0.19*BD$58))/(Fperm_SI_Woolf2021!$E$9:$E$93-BD$58))*(BD$58-Fperm_SI_Woolf2021!$E$9:$E$93)/10))) + Fperm_SI_Woolf2021!$G$9:$G$93*EXP(-Fperm_SI_Woolf2021!$J$9:$J$93*$C122*IF(BD$58=Fperm_SI_Woolf2021!$E$9:$E$93,1,EXP(LN((1.1*(Fperm_SI_Woolf2021!$E$9:$E$93-BD$58)-63.1579*EXP(-0.19*Fperm_SI_Woolf2021!$E$9:$E$93)+63.1579*EXP(-0.19*BD$58))/(Fperm_SI_Woolf2021!$E$9:$E$93-BD$58))*(BD$58-Fperm_SI_Woolf2021!$E$9:$E$93)/10))) + Fperm_SI_Woolf2021!$H$9:$H$93*EXP(-Fperm_SI_Woolf2021!$K$9:$K$93*$C122*IF(BD$58=Fperm_SI_Woolf2021!$E$9:$E$93,1,EXP(LN((1.1*(Fperm_SI_Woolf2021!$E$9:$E$93-BD$58)-63.1579*EXP(-0.19*Fperm_SI_Woolf2021!$E$9:$E$93)+63.1579*EXP(-0.19*BD$58))/(Fperm_SI_Woolf2021!$E$9:$E$93-BD$58))*(BD$58-Fperm_SI_Woolf2021!$E$9:$E$93)/10))),Fperm_SI_Woolf2021!$D$9:$D$93))</f>
        <v>0.25254766554218411</v>
      </c>
      <c r="BE122" s="51" cm="1">
        <f t="array" ref="BE122">MIN(1,SLOPE(Fperm_SI_Woolf2021!$F$9:$F$93*EXP(-Fperm_SI_Woolf2021!$I$9:$I$93*$C122*IF(BE$58=Fperm_SI_Woolf2021!$E$9:$E$93,1,EXP(LN((1.1*(Fperm_SI_Woolf2021!$E$9:$E$93-BE$58)-63.1579*EXP(-0.19*Fperm_SI_Woolf2021!$E$9:$E$93)+63.1579*EXP(-0.19*BE$58))/(Fperm_SI_Woolf2021!$E$9:$E$93-BE$58))*(BE$58-Fperm_SI_Woolf2021!$E$9:$E$93)/10))) + Fperm_SI_Woolf2021!$G$9:$G$93*EXP(-Fperm_SI_Woolf2021!$J$9:$J$93*$C122*IF(BE$58=Fperm_SI_Woolf2021!$E$9:$E$93,1,EXP(LN((1.1*(Fperm_SI_Woolf2021!$E$9:$E$93-BE$58)-63.1579*EXP(-0.19*Fperm_SI_Woolf2021!$E$9:$E$93)+63.1579*EXP(-0.19*BE$58))/(Fperm_SI_Woolf2021!$E$9:$E$93-BE$58))*(BE$58-Fperm_SI_Woolf2021!$E$9:$E$93)/10))) + Fperm_SI_Woolf2021!$H$9:$H$93*EXP(-Fperm_SI_Woolf2021!$K$9:$K$93*$C122*IF(BE$58=Fperm_SI_Woolf2021!$E$9:$E$93,1,EXP(LN((1.1*(Fperm_SI_Woolf2021!$E$9:$E$93-BE$58)-63.1579*EXP(-0.19*Fperm_SI_Woolf2021!$E$9:$E$93)+63.1579*EXP(-0.19*BE$58))/(Fperm_SI_Woolf2021!$E$9:$E$93-BE$58))*(BE$58-Fperm_SI_Woolf2021!$E$9:$E$93)/10))),Fperm_SI_Woolf2021!$D$9:$D$93)*BE$57+INTERCEPT(Fperm_SI_Woolf2021!$F$9:$F$93*EXP(-Fperm_SI_Woolf2021!$I$9:$I$93*$C122*IF(BE$58=Fperm_SI_Woolf2021!$E$9:$E$93,1,EXP(LN((1.1*(Fperm_SI_Woolf2021!$E$9:$E$93-BE$58)-63.1579*EXP(-0.19*Fperm_SI_Woolf2021!$E$9:$E$93)+63.1579*EXP(-0.19*BE$58))/(Fperm_SI_Woolf2021!$E$9:$E$93-BE$58))*(BE$58-Fperm_SI_Woolf2021!$E$9:$E$93)/10))) + Fperm_SI_Woolf2021!$G$9:$G$93*EXP(-Fperm_SI_Woolf2021!$J$9:$J$93*$C122*IF(BE$58=Fperm_SI_Woolf2021!$E$9:$E$93,1,EXP(LN((1.1*(Fperm_SI_Woolf2021!$E$9:$E$93-BE$58)-63.1579*EXP(-0.19*Fperm_SI_Woolf2021!$E$9:$E$93)+63.1579*EXP(-0.19*BE$58))/(Fperm_SI_Woolf2021!$E$9:$E$93-BE$58))*(BE$58-Fperm_SI_Woolf2021!$E$9:$E$93)/10))) + Fperm_SI_Woolf2021!$H$9:$H$93*EXP(-Fperm_SI_Woolf2021!$K$9:$K$93*$C122*IF(BE$58=Fperm_SI_Woolf2021!$E$9:$E$93,1,EXP(LN((1.1*(Fperm_SI_Woolf2021!$E$9:$E$93-BE$58)-63.1579*EXP(-0.19*Fperm_SI_Woolf2021!$E$9:$E$93)+63.1579*EXP(-0.19*BE$58))/(Fperm_SI_Woolf2021!$E$9:$E$93-BE$58))*(BE$58-Fperm_SI_Woolf2021!$E$9:$E$93)/10))),Fperm_SI_Woolf2021!$D$9:$D$93))</f>
        <v>0.23473782376185229</v>
      </c>
      <c r="BF122" s="51" cm="1">
        <f t="array" ref="BF122">MIN(1,SLOPE(Fperm_SI_Woolf2021!$F$9:$F$93*EXP(-Fperm_SI_Woolf2021!$I$9:$I$93*$C122*IF(BF$58=Fperm_SI_Woolf2021!$E$9:$E$93,1,EXP(LN((1.1*(Fperm_SI_Woolf2021!$E$9:$E$93-BF$58)-63.1579*EXP(-0.19*Fperm_SI_Woolf2021!$E$9:$E$93)+63.1579*EXP(-0.19*BF$58))/(Fperm_SI_Woolf2021!$E$9:$E$93-BF$58))*(BF$58-Fperm_SI_Woolf2021!$E$9:$E$93)/10))) + Fperm_SI_Woolf2021!$G$9:$G$93*EXP(-Fperm_SI_Woolf2021!$J$9:$J$93*$C122*IF(BF$58=Fperm_SI_Woolf2021!$E$9:$E$93,1,EXP(LN((1.1*(Fperm_SI_Woolf2021!$E$9:$E$93-BF$58)-63.1579*EXP(-0.19*Fperm_SI_Woolf2021!$E$9:$E$93)+63.1579*EXP(-0.19*BF$58))/(Fperm_SI_Woolf2021!$E$9:$E$93-BF$58))*(BF$58-Fperm_SI_Woolf2021!$E$9:$E$93)/10))) + Fperm_SI_Woolf2021!$H$9:$H$93*EXP(-Fperm_SI_Woolf2021!$K$9:$K$93*$C122*IF(BF$58=Fperm_SI_Woolf2021!$E$9:$E$93,1,EXP(LN((1.1*(Fperm_SI_Woolf2021!$E$9:$E$93-BF$58)-63.1579*EXP(-0.19*Fperm_SI_Woolf2021!$E$9:$E$93)+63.1579*EXP(-0.19*BF$58))/(Fperm_SI_Woolf2021!$E$9:$E$93-BF$58))*(BF$58-Fperm_SI_Woolf2021!$E$9:$E$93)/10))),Fperm_SI_Woolf2021!$D$9:$D$93)*BF$57+INTERCEPT(Fperm_SI_Woolf2021!$F$9:$F$93*EXP(-Fperm_SI_Woolf2021!$I$9:$I$93*$C122*IF(BF$58=Fperm_SI_Woolf2021!$E$9:$E$93,1,EXP(LN((1.1*(Fperm_SI_Woolf2021!$E$9:$E$93-BF$58)-63.1579*EXP(-0.19*Fperm_SI_Woolf2021!$E$9:$E$93)+63.1579*EXP(-0.19*BF$58))/(Fperm_SI_Woolf2021!$E$9:$E$93-BF$58))*(BF$58-Fperm_SI_Woolf2021!$E$9:$E$93)/10))) + Fperm_SI_Woolf2021!$G$9:$G$93*EXP(-Fperm_SI_Woolf2021!$J$9:$J$93*$C122*IF(BF$58=Fperm_SI_Woolf2021!$E$9:$E$93,1,EXP(LN((1.1*(Fperm_SI_Woolf2021!$E$9:$E$93-BF$58)-63.1579*EXP(-0.19*Fperm_SI_Woolf2021!$E$9:$E$93)+63.1579*EXP(-0.19*BF$58))/(Fperm_SI_Woolf2021!$E$9:$E$93-BF$58))*(BF$58-Fperm_SI_Woolf2021!$E$9:$E$93)/10))) + Fperm_SI_Woolf2021!$H$9:$H$93*EXP(-Fperm_SI_Woolf2021!$K$9:$K$93*$C122*IF(BF$58=Fperm_SI_Woolf2021!$E$9:$E$93,1,EXP(LN((1.1*(Fperm_SI_Woolf2021!$E$9:$E$93-BF$58)-63.1579*EXP(-0.19*Fperm_SI_Woolf2021!$E$9:$E$93)+63.1579*EXP(-0.19*BF$58))/(Fperm_SI_Woolf2021!$E$9:$E$93-BF$58))*(BF$58-Fperm_SI_Woolf2021!$E$9:$E$93)/10))),Fperm_SI_Woolf2021!$D$9:$D$93))</f>
        <v>0.2169279819815205</v>
      </c>
      <c r="BG122" s="51" cm="1">
        <f t="array" ref="BG122">MIN(1,SLOPE(Fperm_SI_Woolf2021!$F$9:$F$93*EXP(-Fperm_SI_Woolf2021!$I$9:$I$93*$C122*IF(BG$58=Fperm_SI_Woolf2021!$E$9:$E$93,1,EXP(LN((1.1*(Fperm_SI_Woolf2021!$E$9:$E$93-BG$58)-63.1579*EXP(-0.19*Fperm_SI_Woolf2021!$E$9:$E$93)+63.1579*EXP(-0.19*BG$58))/(Fperm_SI_Woolf2021!$E$9:$E$93-BG$58))*(BG$58-Fperm_SI_Woolf2021!$E$9:$E$93)/10))) + Fperm_SI_Woolf2021!$G$9:$G$93*EXP(-Fperm_SI_Woolf2021!$J$9:$J$93*$C122*IF(BG$58=Fperm_SI_Woolf2021!$E$9:$E$93,1,EXP(LN((1.1*(Fperm_SI_Woolf2021!$E$9:$E$93-BG$58)-63.1579*EXP(-0.19*Fperm_SI_Woolf2021!$E$9:$E$93)+63.1579*EXP(-0.19*BG$58))/(Fperm_SI_Woolf2021!$E$9:$E$93-BG$58))*(BG$58-Fperm_SI_Woolf2021!$E$9:$E$93)/10))) + Fperm_SI_Woolf2021!$H$9:$H$93*EXP(-Fperm_SI_Woolf2021!$K$9:$K$93*$C122*IF(BG$58=Fperm_SI_Woolf2021!$E$9:$E$93,1,EXP(LN((1.1*(Fperm_SI_Woolf2021!$E$9:$E$93-BG$58)-63.1579*EXP(-0.19*Fperm_SI_Woolf2021!$E$9:$E$93)+63.1579*EXP(-0.19*BG$58))/(Fperm_SI_Woolf2021!$E$9:$E$93-BG$58))*(BG$58-Fperm_SI_Woolf2021!$E$9:$E$93)/10))),Fperm_SI_Woolf2021!$D$9:$D$93)*BG$57+INTERCEPT(Fperm_SI_Woolf2021!$F$9:$F$93*EXP(-Fperm_SI_Woolf2021!$I$9:$I$93*$C122*IF(BG$58=Fperm_SI_Woolf2021!$E$9:$E$93,1,EXP(LN((1.1*(Fperm_SI_Woolf2021!$E$9:$E$93-BG$58)-63.1579*EXP(-0.19*Fperm_SI_Woolf2021!$E$9:$E$93)+63.1579*EXP(-0.19*BG$58))/(Fperm_SI_Woolf2021!$E$9:$E$93-BG$58))*(BG$58-Fperm_SI_Woolf2021!$E$9:$E$93)/10))) + Fperm_SI_Woolf2021!$G$9:$G$93*EXP(-Fperm_SI_Woolf2021!$J$9:$J$93*$C122*IF(BG$58=Fperm_SI_Woolf2021!$E$9:$E$93,1,EXP(LN((1.1*(Fperm_SI_Woolf2021!$E$9:$E$93-BG$58)-63.1579*EXP(-0.19*Fperm_SI_Woolf2021!$E$9:$E$93)+63.1579*EXP(-0.19*BG$58))/(Fperm_SI_Woolf2021!$E$9:$E$93-BG$58))*(BG$58-Fperm_SI_Woolf2021!$E$9:$E$93)/10))) + Fperm_SI_Woolf2021!$H$9:$H$93*EXP(-Fperm_SI_Woolf2021!$K$9:$K$93*$C122*IF(BG$58=Fperm_SI_Woolf2021!$E$9:$E$93,1,EXP(LN((1.1*(Fperm_SI_Woolf2021!$E$9:$E$93-BG$58)-63.1579*EXP(-0.19*Fperm_SI_Woolf2021!$E$9:$E$93)+63.1579*EXP(-0.19*BG$58))/(Fperm_SI_Woolf2021!$E$9:$E$93-BG$58))*(BG$58-Fperm_SI_Woolf2021!$E$9:$E$93)/10))),Fperm_SI_Woolf2021!$D$9:$D$93))</f>
        <v>0.19911814020118868</v>
      </c>
      <c r="BH122" s="51" cm="1">
        <f t="array" ref="BH122">MIN(1,SLOPE(Fperm_SI_Woolf2021!$F$9:$F$93*EXP(-Fperm_SI_Woolf2021!$I$9:$I$93*$C122*IF(BH$58=Fperm_SI_Woolf2021!$E$9:$E$93,1,EXP(LN((1.1*(Fperm_SI_Woolf2021!$E$9:$E$93-BH$58)-63.1579*EXP(-0.19*Fperm_SI_Woolf2021!$E$9:$E$93)+63.1579*EXP(-0.19*BH$58))/(Fperm_SI_Woolf2021!$E$9:$E$93-BH$58))*(BH$58-Fperm_SI_Woolf2021!$E$9:$E$93)/10))) + Fperm_SI_Woolf2021!$G$9:$G$93*EXP(-Fperm_SI_Woolf2021!$J$9:$J$93*$C122*IF(BH$58=Fperm_SI_Woolf2021!$E$9:$E$93,1,EXP(LN((1.1*(Fperm_SI_Woolf2021!$E$9:$E$93-BH$58)-63.1579*EXP(-0.19*Fperm_SI_Woolf2021!$E$9:$E$93)+63.1579*EXP(-0.19*BH$58))/(Fperm_SI_Woolf2021!$E$9:$E$93-BH$58))*(BH$58-Fperm_SI_Woolf2021!$E$9:$E$93)/10))) + Fperm_SI_Woolf2021!$H$9:$H$93*EXP(-Fperm_SI_Woolf2021!$K$9:$K$93*$C122*IF(BH$58=Fperm_SI_Woolf2021!$E$9:$E$93,1,EXP(LN((1.1*(Fperm_SI_Woolf2021!$E$9:$E$93-BH$58)-63.1579*EXP(-0.19*Fperm_SI_Woolf2021!$E$9:$E$93)+63.1579*EXP(-0.19*BH$58))/(Fperm_SI_Woolf2021!$E$9:$E$93-BH$58))*(BH$58-Fperm_SI_Woolf2021!$E$9:$E$93)/10))),Fperm_SI_Woolf2021!$D$9:$D$93)*BH$57+INTERCEPT(Fperm_SI_Woolf2021!$F$9:$F$93*EXP(-Fperm_SI_Woolf2021!$I$9:$I$93*$C122*IF(BH$58=Fperm_SI_Woolf2021!$E$9:$E$93,1,EXP(LN((1.1*(Fperm_SI_Woolf2021!$E$9:$E$93-BH$58)-63.1579*EXP(-0.19*Fperm_SI_Woolf2021!$E$9:$E$93)+63.1579*EXP(-0.19*BH$58))/(Fperm_SI_Woolf2021!$E$9:$E$93-BH$58))*(BH$58-Fperm_SI_Woolf2021!$E$9:$E$93)/10))) + Fperm_SI_Woolf2021!$G$9:$G$93*EXP(-Fperm_SI_Woolf2021!$J$9:$J$93*$C122*IF(BH$58=Fperm_SI_Woolf2021!$E$9:$E$93,1,EXP(LN((1.1*(Fperm_SI_Woolf2021!$E$9:$E$93-BH$58)-63.1579*EXP(-0.19*Fperm_SI_Woolf2021!$E$9:$E$93)+63.1579*EXP(-0.19*BH$58))/(Fperm_SI_Woolf2021!$E$9:$E$93-BH$58))*(BH$58-Fperm_SI_Woolf2021!$E$9:$E$93)/10))) + Fperm_SI_Woolf2021!$H$9:$H$93*EXP(-Fperm_SI_Woolf2021!$K$9:$K$93*$C122*IF(BH$58=Fperm_SI_Woolf2021!$E$9:$E$93,1,EXP(LN((1.1*(Fperm_SI_Woolf2021!$E$9:$E$93-BH$58)-63.1579*EXP(-0.19*Fperm_SI_Woolf2021!$E$9:$E$93)+63.1579*EXP(-0.19*BH$58))/(Fperm_SI_Woolf2021!$E$9:$E$93-BH$58))*(BH$58-Fperm_SI_Woolf2021!$E$9:$E$93)/10))),Fperm_SI_Woolf2021!$D$9:$D$93))</f>
        <v>0.18130829842085686</v>
      </c>
      <c r="BI122" s="51" cm="1">
        <f t="array" ref="BI122">MIN(1,SLOPE(Fperm_SI_Woolf2021!$F$9:$F$93*EXP(-Fperm_SI_Woolf2021!$I$9:$I$93*$C122*IF(BI$58=Fperm_SI_Woolf2021!$E$9:$E$93,1,EXP(LN((1.1*(Fperm_SI_Woolf2021!$E$9:$E$93-BI$58)-63.1579*EXP(-0.19*Fperm_SI_Woolf2021!$E$9:$E$93)+63.1579*EXP(-0.19*BI$58))/(Fperm_SI_Woolf2021!$E$9:$E$93-BI$58))*(BI$58-Fperm_SI_Woolf2021!$E$9:$E$93)/10))) + Fperm_SI_Woolf2021!$G$9:$G$93*EXP(-Fperm_SI_Woolf2021!$J$9:$J$93*$C122*IF(BI$58=Fperm_SI_Woolf2021!$E$9:$E$93,1,EXP(LN((1.1*(Fperm_SI_Woolf2021!$E$9:$E$93-BI$58)-63.1579*EXP(-0.19*Fperm_SI_Woolf2021!$E$9:$E$93)+63.1579*EXP(-0.19*BI$58))/(Fperm_SI_Woolf2021!$E$9:$E$93-BI$58))*(BI$58-Fperm_SI_Woolf2021!$E$9:$E$93)/10))) + Fperm_SI_Woolf2021!$H$9:$H$93*EXP(-Fperm_SI_Woolf2021!$K$9:$K$93*$C122*IF(BI$58=Fperm_SI_Woolf2021!$E$9:$E$93,1,EXP(LN((1.1*(Fperm_SI_Woolf2021!$E$9:$E$93-BI$58)-63.1579*EXP(-0.19*Fperm_SI_Woolf2021!$E$9:$E$93)+63.1579*EXP(-0.19*BI$58))/(Fperm_SI_Woolf2021!$E$9:$E$93-BI$58))*(BI$58-Fperm_SI_Woolf2021!$E$9:$E$93)/10))),Fperm_SI_Woolf2021!$D$9:$D$93)*BI$57+INTERCEPT(Fperm_SI_Woolf2021!$F$9:$F$93*EXP(-Fperm_SI_Woolf2021!$I$9:$I$93*$C122*IF(BI$58=Fperm_SI_Woolf2021!$E$9:$E$93,1,EXP(LN((1.1*(Fperm_SI_Woolf2021!$E$9:$E$93-BI$58)-63.1579*EXP(-0.19*Fperm_SI_Woolf2021!$E$9:$E$93)+63.1579*EXP(-0.19*BI$58))/(Fperm_SI_Woolf2021!$E$9:$E$93-BI$58))*(BI$58-Fperm_SI_Woolf2021!$E$9:$E$93)/10))) + Fperm_SI_Woolf2021!$G$9:$G$93*EXP(-Fperm_SI_Woolf2021!$J$9:$J$93*$C122*IF(BI$58=Fperm_SI_Woolf2021!$E$9:$E$93,1,EXP(LN((1.1*(Fperm_SI_Woolf2021!$E$9:$E$93-BI$58)-63.1579*EXP(-0.19*Fperm_SI_Woolf2021!$E$9:$E$93)+63.1579*EXP(-0.19*BI$58))/(Fperm_SI_Woolf2021!$E$9:$E$93-BI$58))*(BI$58-Fperm_SI_Woolf2021!$E$9:$E$93)/10))) + Fperm_SI_Woolf2021!$H$9:$H$93*EXP(-Fperm_SI_Woolf2021!$K$9:$K$93*$C122*IF(BI$58=Fperm_SI_Woolf2021!$E$9:$E$93,1,EXP(LN((1.1*(Fperm_SI_Woolf2021!$E$9:$E$93-BI$58)-63.1579*EXP(-0.19*Fperm_SI_Woolf2021!$E$9:$E$93)+63.1579*EXP(-0.19*BI$58))/(Fperm_SI_Woolf2021!$E$9:$E$93-BI$58))*(BI$58-Fperm_SI_Woolf2021!$E$9:$E$93)/10))),Fperm_SI_Woolf2021!$D$9:$D$93))</f>
        <v>0.16349845664052504</v>
      </c>
      <c r="BJ122" s="51" cm="1">
        <f t="array" ref="BJ122">MIN(1,SLOPE(Fperm_SI_Woolf2021!$F$9:$F$93*EXP(-Fperm_SI_Woolf2021!$I$9:$I$93*$C122*IF(BJ$58=Fperm_SI_Woolf2021!$E$9:$E$93,1,EXP(LN((1.1*(Fperm_SI_Woolf2021!$E$9:$E$93-BJ$58)-63.1579*EXP(-0.19*Fperm_SI_Woolf2021!$E$9:$E$93)+63.1579*EXP(-0.19*BJ$58))/(Fperm_SI_Woolf2021!$E$9:$E$93-BJ$58))*(BJ$58-Fperm_SI_Woolf2021!$E$9:$E$93)/10))) + Fperm_SI_Woolf2021!$G$9:$G$93*EXP(-Fperm_SI_Woolf2021!$J$9:$J$93*$C122*IF(BJ$58=Fperm_SI_Woolf2021!$E$9:$E$93,1,EXP(LN((1.1*(Fperm_SI_Woolf2021!$E$9:$E$93-BJ$58)-63.1579*EXP(-0.19*Fperm_SI_Woolf2021!$E$9:$E$93)+63.1579*EXP(-0.19*BJ$58))/(Fperm_SI_Woolf2021!$E$9:$E$93-BJ$58))*(BJ$58-Fperm_SI_Woolf2021!$E$9:$E$93)/10))) + Fperm_SI_Woolf2021!$H$9:$H$93*EXP(-Fperm_SI_Woolf2021!$K$9:$K$93*$C122*IF(BJ$58=Fperm_SI_Woolf2021!$E$9:$E$93,1,EXP(LN((1.1*(Fperm_SI_Woolf2021!$E$9:$E$93-BJ$58)-63.1579*EXP(-0.19*Fperm_SI_Woolf2021!$E$9:$E$93)+63.1579*EXP(-0.19*BJ$58))/(Fperm_SI_Woolf2021!$E$9:$E$93-BJ$58))*(BJ$58-Fperm_SI_Woolf2021!$E$9:$E$93)/10))),Fperm_SI_Woolf2021!$D$9:$D$93)*BJ$57+INTERCEPT(Fperm_SI_Woolf2021!$F$9:$F$93*EXP(-Fperm_SI_Woolf2021!$I$9:$I$93*$C122*IF(BJ$58=Fperm_SI_Woolf2021!$E$9:$E$93,1,EXP(LN((1.1*(Fperm_SI_Woolf2021!$E$9:$E$93-BJ$58)-63.1579*EXP(-0.19*Fperm_SI_Woolf2021!$E$9:$E$93)+63.1579*EXP(-0.19*BJ$58))/(Fperm_SI_Woolf2021!$E$9:$E$93-BJ$58))*(BJ$58-Fperm_SI_Woolf2021!$E$9:$E$93)/10))) + Fperm_SI_Woolf2021!$G$9:$G$93*EXP(-Fperm_SI_Woolf2021!$J$9:$J$93*$C122*IF(BJ$58=Fperm_SI_Woolf2021!$E$9:$E$93,1,EXP(LN((1.1*(Fperm_SI_Woolf2021!$E$9:$E$93-BJ$58)-63.1579*EXP(-0.19*Fperm_SI_Woolf2021!$E$9:$E$93)+63.1579*EXP(-0.19*BJ$58))/(Fperm_SI_Woolf2021!$E$9:$E$93-BJ$58))*(BJ$58-Fperm_SI_Woolf2021!$E$9:$E$93)/10))) + Fperm_SI_Woolf2021!$H$9:$H$93*EXP(-Fperm_SI_Woolf2021!$K$9:$K$93*$C122*IF(BJ$58=Fperm_SI_Woolf2021!$E$9:$E$93,1,EXP(LN((1.1*(Fperm_SI_Woolf2021!$E$9:$E$93-BJ$58)-63.1579*EXP(-0.19*Fperm_SI_Woolf2021!$E$9:$E$93)+63.1579*EXP(-0.19*BJ$58))/(Fperm_SI_Woolf2021!$E$9:$E$93-BJ$58))*(BJ$58-Fperm_SI_Woolf2021!$E$9:$E$93)/10))),Fperm_SI_Woolf2021!$D$9:$D$93))</f>
        <v>0.14568861486019322</v>
      </c>
      <c r="BK122" s="51" cm="1">
        <f t="array" ref="BK122">MIN(1,SLOPE(Fperm_SI_Woolf2021!$F$9:$F$93*EXP(-Fperm_SI_Woolf2021!$I$9:$I$93*$C122*IF(BK$58=Fperm_SI_Woolf2021!$E$9:$E$93,1,EXP(LN((1.1*(Fperm_SI_Woolf2021!$E$9:$E$93-BK$58)-63.1579*EXP(-0.19*Fperm_SI_Woolf2021!$E$9:$E$93)+63.1579*EXP(-0.19*BK$58))/(Fperm_SI_Woolf2021!$E$9:$E$93-BK$58))*(BK$58-Fperm_SI_Woolf2021!$E$9:$E$93)/10))) + Fperm_SI_Woolf2021!$G$9:$G$93*EXP(-Fperm_SI_Woolf2021!$J$9:$J$93*$C122*IF(BK$58=Fperm_SI_Woolf2021!$E$9:$E$93,1,EXP(LN((1.1*(Fperm_SI_Woolf2021!$E$9:$E$93-BK$58)-63.1579*EXP(-0.19*Fperm_SI_Woolf2021!$E$9:$E$93)+63.1579*EXP(-0.19*BK$58))/(Fperm_SI_Woolf2021!$E$9:$E$93-BK$58))*(BK$58-Fperm_SI_Woolf2021!$E$9:$E$93)/10))) + Fperm_SI_Woolf2021!$H$9:$H$93*EXP(-Fperm_SI_Woolf2021!$K$9:$K$93*$C122*IF(BK$58=Fperm_SI_Woolf2021!$E$9:$E$93,1,EXP(LN((1.1*(Fperm_SI_Woolf2021!$E$9:$E$93-BK$58)-63.1579*EXP(-0.19*Fperm_SI_Woolf2021!$E$9:$E$93)+63.1579*EXP(-0.19*BK$58))/(Fperm_SI_Woolf2021!$E$9:$E$93-BK$58))*(BK$58-Fperm_SI_Woolf2021!$E$9:$E$93)/10))),Fperm_SI_Woolf2021!$D$9:$D$93)*BK$57+INTERCEPT(Fperm_SI_Woolf2021!$F$9:$F$93*EXP(-Fperm_SI_Woolf2021!$I$9:$I$93*$C122*IF(BK$58=Fperm_SI_Woolf2021!$E$9:$E$93,1,EXP(LN((1.1*(Fperm_SI_Woolf2021!$E$9:$E$93-BK$58)-63.1579*EXP(-0.19*Fperm_SI_Woolf2021!$E$9:$E$93)+63.1579*EXP(-0.19*BK$58))/(Fperm_SI_Woolf2021!$E$9:$E$93-BK$58))*(BK$58-Fperm_SI_Woolf2021!$E$9:$E$93)/10))) + Fperm_SI_Woolf2021!$G$9:$G$93*EXP(-Fperm_SI_Woolf2021!$J$9:$J$93*$C122*IF(BK$58=Fperm_SI_Woolf2021!$E$9:$E$93,1,EXP(LN((1.1*(Fperm_SI_Woolf2021!$E$9:$E$93-BK$58)-63.1579*EXP(-0.19*Fperm_SI_Woolf2021!$E$9:$E$93)+63.1579*EXP(-0.19*BK$58))/(Fperm_SI_Woolf2021!$E$9:$E$93-BK$58))*(BK$58-Fperm_SI_Woolf2021!$E$9:$E$93)/10))) + Fperm_SI_Woolf2021!$H$9:$H$93*EXP(-Fperm_SI_Woolf2021!$K$9:$K$93*$C122*IF(BK$58=Fperm_SI_Woolf2021!$E$9:$E$93,1,EXP(LN((1.1*(Fperm_SI_Woolf2021!$E$9:$E$93-BK$58)-63.1579*EXP(-0.19*Fperm_SI_Woolf2021!$E$9:$E$93)+63.1579*EXP(-0.19*BK$58))/(Fperm_SI_Woolf2021!$E$9:$E$93-BK$58))*(BK$58-Fperm_SI_Woolf2021!$E$9:$E$93)/10))),Fperm_SI_Woolf2021!$D$9:$D$93))</f>
        <v>0.1278787730798614</v>
      </c>
      <c r="BL122" s="51" cm="1">
        <f t="array" ref="BL122">MIN(1,SLOPE(Fperm_SI_Woolf2021!$F$9:$F$93*EXP(-Fperm_SI_Woolf2021!$I$9:$I$93*$C122*IF(BL$58=Fperm_SI_Woolf2021!$E$9:$E$93,1,EXP(LN((1.1*(Fperm_SI_Woolf2021!$E$9:$E$93-BL$58)-63.1579*EXP(-0.19*Fperm_SI_Woolf2021!$E$9:$E$93)+63.1579*EXP(-0.19*BL$58))/(Fperm_SI_Woolf2021!$E$9:$E$93-BL$58))*(BL$58-Fperm_SI_Woolf2021!$E$9:$E$93)/10))) + Fperm_SI_Woolf2021!$G$9:$G$93*EXP(-Fperm_SI_Woolf2021!$J$9:$J$93*$C122*IF(BL$58=Fperm_SI_Woolf2021!$E$9:$E$93,1,EXP(LN((1.1*(Fperm_SI_Woolf2021!$E$9:$E$93-BL$58)-63.1579*EXP(-0.19*Fperm_SI_Woolf2021!$E$9:$E$93)+63.1579*EXP(-0.19*BL$58))/(Fperm_SI_Woolf2021!$E$9:$E$93-BL$58))*(BL$58-Fperm_SI_Woolf2021!$E$9:$E$93)/10))) + Fperm_SI_Woolf2021!$H$9:$H$93*EXP(-Fperm_SI_Woolf2021!$K$9:$K$93*$C122*IF(BL$58=Fperm_SI_Woolf2021!$E$9:$E$93,1,EXP(LN((1.1*(Fperm_SI_Woolf2021!$E$9:$E$93-BL$58)-63.1579*EXP(-0.19*Fperm_SI_Woolf2021!$E$9:$E$93)+63.1579*EXP(-0.19*BL$58))/(Fperm_SI_Woolf2021!$E$9:$E$93-BL$58))*(BL$58-Fperm_SI_Woolf2021!$E$9:$E$93)/10))),Fperm_SI_Woolf2021!$D$9:$D$93)*BL$57+INTERCEPT(Fperm_SI_Woolf2021!$F$9:$F$93*EXP(-Fperm_SI_Woolf2021!$I$9:$I$93*$C122*IF(BL$58=Fperm_SI_Woolf2021!$E$9:$E$93,1,EXP(LN((1.1*(Fperm_SI_Woolf2021!$E$9:$E$93-BL$58)-63.1579*EXP(-0.19*Fperm_SI_Woolf2021!$E$9:$E$93)+63.1579*EXP(-0.19*BL$58))/(Fperm_SI_Woolf2021!$E$9:$E$93-BL$58))*(BL$58-Fperm_SI_Woolf2021!$E$9:$E$93)/10))) + Fperm_SI_Woolf2021!$G$9:$G$93*EXP(-Fperm_SI_Woolf2021!$J$9:$J$93*$C122*IF(BL$58=Fperm_SI_Woolf2021!$E$9:$E$93,1,EXP(LN((1.1*(Fperm_SI_Woolf2021!$E$9:$E$93-BL$58)-63.1579*EXP(-0.19*Fperm_SI_Woolf2021!$E$9:$E$93)+63.1579*EXP(-0.19*BL$58))/(Fperm_SI_Woolf2021!$E$9:$E$93-BL$58))*(BL$58-Fperm_SI_Woolf2021!$E$9:$E$93)/10))) + Fperm_SI_Woolf2021!$H$9:$H$93*EXP(-Fperm_SI_Woolf2021!$K$9:$K$93*$C122*IF(BL$58=Fperm_SI_Woolf2021!$E$9:$E$93,1,EXP(LN((1.1*(Fperm_SI_Woolf2021!$E$9:$E$93-BL$58)-63.1579*EXP(-0.19*Fperm_SI_Woolf2021!$E$9:$E$93)+63.1579*EXP(-0.19*BL$58))/(Fperm_SI_Woolf2021!$E$9:$E$93-BL$58))*(BL$58-Fperm_SI_Woolf2021!$E$9:$E$93)/10))),Fperm_SI_Woolf2021!$D$9:$D$93))</f>
        <v>0.33375718960845863</v>
      </c>
      <c r="BM122" s="51" cm="1">
        <f t="array" ref="BM122">MIN(1,SLOPE(Fperm_SI_Woolf2021!$F$9:$F$93*EXP(-Fperm_SI_Woolf2021!$I$9:$I$93*$C122*IF(BM$58=Fperm_SI_Woolf2021!$E$9:$E$93,1,EXP(LN((1.1*(Fperm_SI_Woolf2021!$E$9:$E$93-BM$58)-63.1579*EXP(-0.19*Fperm_SI_Woolf2021!$E$9:$E$93)+63.1579*EXP(-0.19*BM$58))/(Fperm_SI_Woolf2021!$E$9:$E$93-BM$58))*(BM$58-Fperm_SI_Woolf2021!$E$9:$E$93)/10))) + Fperm_SI_Woolf2021!$G$9:$G$93*EXP(-Fperm_SI_Woolf2021!$J$9:$J$93*$C122*IF(BM$58=Fperm_SI_Woolf2021!$E$9:$E$93,1,EXP(LN((1.1*(Fperm_SI_Woolf2021!$E$9:$E$93-BM$58)-63.1579*EXP(-0.19*Fperm_SI_Woolf2021!$E$9:$E$93)+63.1579*EXP(-0.19*BM$58))/(Fperm_SI_Woolf2021!$E$9:$E$93-BM$58))*(BM$58-Fperm_SI_Woolf2021!$E$9:$E$93)/10))) + Fperm_SI_Woolf2021!$H$9:$H$93*EXP(-Fperm_SI_Woolf2021!$K$9:$K$93*$C122*IF(BM$58=Fperm_SI_Woolf2021!$E$9:$E$93,1,EXP(LN((1.1*(Fperm_SI_Woolf2021!$E$9:$E$93-BM$58)-63.1579*EXP(-0.19*Fperm_SI_Woolf2021!$E$9:$E$93)+63.1579*EXP(-0.19*BM$58))/(Fperm_SI_Woolf2021!$E$9:$E$93-BM$58))*(BM$58-Fperm_SI_Woolf2021!$E$9:$E$93)/10))),Fperm_SI_Woolf2021!$D$9:$D$93)*BM$57+INTERCEPT(Fperm_SI_Woolf2021!$F$9:$F$93*EXP(-Fperm_SI_Woolf2021!$I$9:$I$93*$C122*IF(BM$58=Fperm_SI_Woolf2021!$E$9:$E$93,1,EXP(LN((1.1*(Fperm_SI_Woolf2021!$E$9:$E$93-BM$58)-63.1579*EXP(-0.19*Fperm_SI_Woolf2021!$E$9:$E$93)+63.1579*EXP(-0.19*BM$58))/(Fperm_SI_Woolf2021!$E$9:$E$93-BM$58))*(BM$58-Fperm_SI_Woolf2021!$E$9:$E$93)/10))) + Fperm_SI_Woolf2021!$G$9:$G$93*EXP(-Fperm_SI_Woolf2021!$J$9:$J$93*$C122*IF(BM$58=Fperm_SI_Woolf2021!$E$9:$E$93,1,EXP(LN((1.1*(Fperm_SI_Woolf2021!$E$9:$E$93-BM$58)-63.1579*EXP(-0.19*Fperm_SI_Woolf2021!$E$9:$E$93)+63.1579*EXP(-0.19*BM$58))/(Fperm_SI_Woolf2021!$E$9:$E$93-BM$58))*(BM$58-Fperm_SI_Woolf2021!$E$9:$E$93)/10))) + Fperm_SI_Woolf2021!$H$9:$H$93*EXP(-Fperm_SI_Woolf2021!$K$9:$K$93*$C122*IF(BM$58=Fperm_SI_Woolf2021!$E$9:$E$93,1,EXP(LN((1.1*(Fperm_SI_Woolf2021!$E$9:$E$93-BM$58)-63.1579*EXP(-0.19*Fperm_SI_Woolf2021!$E$9:$E$93)+63.1579*EXP(-0.19*BM$58))/(Fperm_SI_Woolf2021!$E$9:$E$93-BM$58))*(BM$58-Fperm_SI_Woolf2021!$E$9:$E$93)/10))),Fperm_SI_Woolf2021!$D$9:$D$93))</f>
        <v>0.31792190972729467</v>
      </c>
      <c r="BN122" s="51" cm="1">
        <f t="array" ref="BN122">MIN(1,SLOPE(Fperm_SI_Woolf2021!$F$9:$F$93*EXP(-Fperm_SI_Woolf2021!$I$9:$I$93*$C122*IF(BN$58=Fperm_SI_Woolf2021!$E$9:$E$93,1,EXP(LN((1.1*(Fperm_SI_Woolf2021!$E$9:$E$93-BN$58)-63.1579*EXP(-0.19*Fperm_SI_Woolf2021!$E$9:$E$93)+63.1579*EXP(-0.19*BN$58))/(Fperm_SI_Woolf2021!$E$9:$E$93-BN$58))*(BN$58-Fperm_SI_Woolf2021!$E$9:$E$93)/10))) + Fperm_SI_Woolf2021!$G$9:$G$93*EXP(-Fperm_SI_Woolf2021!$J$9:$J$93*$C122*IF(BN$58=Fperm_SI_Woolf2021!$E$9:$E$93,1,EXP(LN((1.1*(Fperm_SI_Woolf2021!$E$9:$E$93-BN$58)-63.1579*EXP(-0.19*Fperm_SI_Woolf2021!$E$9:$E$93)+63.1579*EXP(-0.19*BN$58))/(Fperm_SI_Woolf2021!$E$9:$E$93-BN$58))*(BN$58-Fperm_SI_Woolf2021!$E$9:$E$93)/10))) + Fperm_SI_Woolf2021!$H$9:$H$93*EXP(-Fperm_SI_Woolf2021!$K$9:$K$93*$C122*IF(BN$58=Fperm_SI_Woolf2021!$E$9:$E$93,1,EXP(LN((1.1*(Fperm_SI_Woolf2021!$E$9:$E$93-BN$58)-63.1579*EXP(-0.19*Fperm_SI_Woolf2021!$E$9:$E$93)+63.1579*EXP(-0.19*BN$58))/(Fperm_SI_Woolf2021!$E$9:$E$93-BN$58))*(BN$58-Fperm_SI_Woolf2021!$E$9:$E$93)/10))),Fperm_SI_Woolf2021!$D$9:$D$93)*BN$57+INTERCEPT(Fperm_SI_Woolf2021!$F$9:$F$93*EXP(-Fperm_SI_Woolf2021!$I$9:$I$93*$C122*IF(BN$58=Fperm_SI_Woolf2021!$E$9:$E$93,1,EXP(LN((1.1*(Fperm_SI_Woolf2021!$E$9:$E$93-BN$58)-63.1579*EXP(-0.19*Fperm_SI_Woolf2021!$E$9:$E$93)+63.1579*EXP(-0.19*BN$58))/(Fperm_SI_Woolf2021!$E$9:$E$93-BN$58))*(BN$58-Fperm_SI_Woolf2021!$E$9:$E$93)/10))) + Fperm_SI_Woolf2021!$G$9:$G$93*EXP(-Fperm_SI_Woolf2021!$J$9:$J$93*$C122*IF(BN$58=Fperm_SI_Woolf2021!$E$9:$E$93,1,EXP(LN((1.1*(Fperm_SI_Woolf2021!$E$9:$E$93-BN$58)-63.1579*EXP(-0.19*Fperm_SI_Woolf2021!$E$9:$E$93)+63.1579*EXP(-0.19*BN$58))/(Fperm_SI_Woolf2021!$E$9:$E$93-BN$58))*(BN$58-Fperm_SI_Woolf2021!$E$9:$E$93)/10))) + Fperm_SI_Woolf2021!$H$9:$H$93*EXP(-Fperm_SI_Woolf2021!$K$9:$K$93*$C122*IF(BN$58=Fperm_SI_Woolf2021!$E$9:$E$93,1,EXP(LN((1.1*(Fperm_SI_Woolf2021!$E$9:$E$93-BN$58)-63.1579*EXP(-0.19*Fperm_SI_Woolf2021!$E$9:$E$93)+63.1579*EXP(-0.19*BN$58))/(Fperm_SI_Woolf2021!$E$9:$E$93-BN$58))*(BN$58-Fperm_SI_Woolf2021!$E$9:$E$93)/10))),Fperm_SI_Woolf2021!$D$9:$D$93))</f>
        <v>0.30208662984613066</v>
      </c>
      <c r="BO122" s="51" cm="1">
        <f t="array" ref="BO122">MIN(1,SLOPE(Fperm_SI_Woolf2021!$F$9:$F$93*EXP(-Fperm_SI_Woolf2021!$I$9:$I$93*$C122*IF(BO$58=Fperm_SI_Woolf2021!$E$9:$E$93,1,EXP(LN((1.1*(Fperm_SI_Woolf2021!$E$9:$E$93-BO$58)-63.1579*EXP(-0.19*Fperm_SI_Woolf2021!$E$9:$E$93)+63.1579*EXP(-0.19*BO$58))/(Fperm_SI_Woolf2021!$E$9:$E$93-BO$58))*(BO$58-Fperm_SI_Woolf2021!$E$9:$E$93)/10))) + Fperm_SI_Woolf2021!$G$9:$G$93*EXP(-Fperm_SI_Woolf2021!$J$9:$J$93*$C122*IF(BO$58=Fperm_SI_Woolf2021!$E$9:$E$93,1,EXP(LN((1.1*(Fperm_SI_Woolf2021!$E$9:$E$93-BO$58)-63.1579*EXP(-0.19*Fperm_SI_Woolf2021!$E$9:$E$93)+63.1579*EXP(-0.19*BO$58))/(Fperm_SI_Woolf2021!$E$9:$E$93-BO$58))*(BO$58-Fperm_SI_Woolf2021!$E$9:$E$93)/10))) + Fperm_SI_Woolf2021!$H$9:$H$93*EXP(-Fperm_SI_Woolf2021!$K$9:$K$93*$C122*IF(BO$58=Fperm_SI_Woolf2021!$E$9:$E$93,1,EXP(LN((1.1*(Fperm_SI_Woolf2021!$E$9:$E$93-BO$58)-63.1579*EXP(-0.19*Fperm_SI_Woolf2021!$E$9:$E$93)+63.1579*EXP(-0.19*BO$58))/(Fperm_SI_Woolf2021!$E$9:$E$93-BO$58))*(BO$58-Fperm_SI_Woolf2021!$E$9:$E$93)/10))),Fperm_SI_Woolf2021!$D$9:$D$93)*BO$57+INTERCEPT(Fperm_SI_Woolf2021!$F$9:$F$93*EXP(-Fperm_SI_Woolf2021!$I$9:$I$93*$C122*IF(BO$58=Fperm_SI_Woolf2021!$E$9:$E$93,1,EXP(LN((1.1*(Fperm_SI_Woolf2021!$E$9:$E$93-BO$58)-63.1579*EXP(-0.19*Fperm_SI_Woolf2021!$E$9:$E$93)+63.1579*EXP(-0.19*BO$58))/(Fperm_SI_Woolf2021!$E$9:$E$93-BO$58))*(BO$58-Fperm_SI_Woolf2021!$E$9:$E$93)/10))) + Fperm_SI_Woolf2021!$G$9:$G$93*EXP(-Fperm_SI_Woolf2021!$J$9:$J$93*$C122*IF(BO$58=Fperm_SI_Woolf2021!$E$9:$E$93,1,EXP(LN((1.1*(Fperm_SI_Woolf2021!$E$9:$E$93-BO$58)-63.1579*EXP(-0.19*Fperm_SI_Woolf2021!$E$9:$E$93)+63.1579*EXP(-0.19*BO$58))/(Fperm_SI_Woolf2021!$E$9:$E$93-BO$58))*(BO$58-Fperm_SI_Woolf2021!$E$9:$E$93)/10))) + Fperm_SI_Woolf2021!$H$9:$H$93*EXP(-Fperm_SI_Woolf2021!$K$9:$K$93*$C122*IF(BO$58=Fperm_SI_Woolf2021!$E$9:$E$93,1,EXP(LN((1.1*(Fperm_SI_Woolf2021!$E$9:$E$93-BO$58)-63.1579*EXP(-0.19*Fperm_SI_Woolf2021!$E$9:$E$93)+63.1579*EXP(-0.19*BO$58))/(Fperm_SI_Woolf2021!$E$9:$E$93-BO$58))*(BO$58-Fperm_SI_Woolf2021!$E$9:$E$93)/10))),Fperm_SI_Woolf2021!$D$9:$D$93))</f>
        <v>0.28625134996496665</v>
      </c>
      <c r="BP122" s="51" cm="1">
        <f t="array" ref="BP122">MIN(1,SLOPE(Fperm_SI_Woolf2021!$F$9:$F$93*EXP(-Fperm_SI_Woolf2021!$I$9:$I$93*$C122*IF(BP$58=Fperm_SI_Woolf2021!$E$9:$E$93,1,EXP(LN((1.1*(Fperm_SI_Woolf2021!$E$9:$E$93-BP$58)-63.1579*EXP(-0.19*Fperm_SI_Woolf2021!$E$9:$E$93)+63.1579*EXP(-0.19*BP$58))/(Fperm_SI_Woolf2021!$E$9:$E$93-BP$58))*(BP$58-Fperm_SI_Woolf2021!$E$9:$E$93)/10))) + Fperm_SI_Woolf2021!$G$9:$G$93*EXP(-Fperm_SI_Woolf2021!$J$9:$J$93*$C122*IF(BP$58=Fperm_SI_Woolf2021!$E$9:$E$93,1,EXP(LN((1.1*(Fperm_SI_Woolf2021!$E$9:$E$93-BP$58)-63.1579*EXP(-0.19*Fperm_SI_Woolf2021!$E$9:$E$93)+63.1579*EXP(-0.19*BP$58))/(Fperm_SI_Woolf2021!$E$9:$E$93-BP$58))*(BP$58-Fperm_SI_Woolf2021!$E$9:$E$93)/10))) + Fperm_SI_Woolf2021!$H$9:$H$93*EXP(-Fperm_SI_Woolf2021!$K$9:$K$93*$C122*IF(BP$58=Fperm_SI_Woolf2021!$E$9:$E$93,1,EXP(LN((1.1*(Fperm_SI_Woolf2021!$E$9:$E$93-BP$58)-63.1579*EXP(-0.19*Fperm_SI_Woolf2021!$E$9:$E$93)+63.1579*EXP(-0.19*BP$58))/(Fperm_SI_Woolf2021!$E$9:$E$93-BP$58))*(BP$58-Fperm_SI_Woolf2021!$E$9:$E$93)/10))),Fperm_SI_Woolf2021!$D$9:$D$93)*BP$57+INTERCEPT(Fperm_SI_Woolf2021!$F$9:$F$93*EXP(-Fperm_SI_Woolf2021!$I$9:$I$93*$C122*IF(BP$58=Fperm_SI_Woolf2021!$E$9:$E$93,1,EXP(LN((1.1*(Fperm_SI_Woolf2021!$E$9:$E$93-BP$58)-63.1579*EXP(-0.19*Fperm_SI_Woolf2021!$E$9:$E$93)+63.1579*EXP(-0.19*BP$58))/(Fperm_SI_Woolf2021!$E$9:$E$93-BP$58))*(BP$58-Fperm_SI_Woolf2021!$E$9:$E$93)/10))) + Fperm_SI_Woolf2021!$G$9:$G$93*EXP(-Fperm_SI_Woolf2021!$J$9:$J$93*$C122*IF(BP$58=Fperm_SI_Woolf2021!$E$9:$E$93,1,EXP(LN((1.1*(Fperm_SI_Woolf2021!$E$9:$E$93-BP$58)-63.1579*EXP(-0.19*Fperm_SI_Woolf2021!$E$9:$E$93)+63.1579*EXP(-0.19*BP$58))/(Fperm_SI_Woolf2021!$E$9:$E$93-BP$58))*(BP$58-Fperm_SI_Woolf2021!$E$9:$E$93)/10))) + Fperm_SI_Woolf2021!$H$9:$H$93*EXP(-Fperm_SI_Woolf2021!$K$9:$K$93*$C122*IF(BP$58=Fperm_SI_Woolf2021!$E$9:$E$93,1,EXP(LN((1.1*(Fperm_SI_Woolf2021!$E$9:$E$93-BP$58)-63.1579*EXP(-0.19*Fperm_SI_Woolf2021!$E$9:$E$93)+63.1579*EXP(-0.19*BP$58))/(Fperm_SI_Woolf2021!$E$9:$E$93-BP$58))*(BP$58-Fperm_SI_Woolf2021!$E$9:$E$93)/10))),Fperm_SI_Woolf2021!$D$9:$D$93))</f>
        <v>0.2704160700838027</v>
      </c>
      <c r="BQ122" s="51" cm="1">
        <f t="array" ref="BQ122">MIN(1,SLOPE(Fperm_SI_Woolf2021!$F$9:$F$93*EXP(-Fperm_SI_Woolf2021!$I$9:$I$93*$C122*IF(BQ$58=Fperm_SI_Woolf2021!$E$9:$E$93,1,EXP(LN((1.1*(Fperm_SI_Woolf2021!$E$9:$E$93-BQ$58)-63.1579*EXP(-0.19*Fperm_SI_Woolf2021!$E$9:$E$93)+63.1579*EXP(-0.19*BQ$58))/(Fperm_SI_Woolf2021!$E$9:$E$93-BQ$58))*(BQ$58-Fperm_SI_Woolf2021!$E$9:$E$93)/10))) + Fperm_SI_Woolf2021!$G$9:$G$93*EXP(-Fperm_SI_Woolf2021!$J$9:$J$93*$C122*IF(BQ$58=Fperm_SI_Woolf2021!$E$9:$E$93,1,EXP(LN((1.1*(Fperm_SI_Woolf2021!$E$9:$E$93-BQ$58)-63.1579*EXP(-0.19*Fperm_SI_Woolf2021!$E$9:$E$93)+63.1579*EXP(-0.19*BQ$58))/(Fperm_SI_Woolf2021!$E$9:$E$93-BQ$58))*(BQ$58-Fperm_SI_Woolf2021!$E$9:$E$93)/10))) + Fperm_SI_Woolf2021!$H$9:$H$93*EXP(-Fperm_SI_Woolf2021!$K$9:$K$93*$C122*IF(BQ$58=Fperm_SI_Woolf2021!$E$9:$E$93,1,EXP(LN((1.1*(Fperm_SI_Woolf2021!$E$9:$E$93-BQ$58)-63.1579*EXP(-0.19*Fperm_SI_Woolf2021!$E$9:$E$93)+63.1579*EXP(-0.19*BQ$58))/(Fperm_SI_Woolf2021!$E$9:$E$93-BQ$58))*(BQ$58-Fperm_SI_Woolf2021!$E$9:$E$93)/10))),Fperm_SI_Woolf2021!$D$9:$D$93)*BQ$57+INTERCEPT(Fperm_SI_Woolf2021!$F$9:$F$93*EXP(-Fperm_SI_Woolf2021!$I$9:$I$93*$C122*IF(BQ$58=Fperm_SI_Woolf2021!$E$9:$E$93,1,EXP(LN((1.1*(Fperm_SI_Woolf2021!$E$9:$E$93-BQ$58)-63.1579*EXP(-0.19*Fperm_SI_Woolf2021!$E$9:$E$93)+63.1579*EXP(-0.19*BQ$58))/(Fperm_SI_Woolf2021!$E$9:$E$93-BQ$58))*(BQ$58-Fperm_SI_Woolf2021!$E$9:$E$93)/10))) + Fperm_SI_Woolf2021!$G$9:$G$93*EXP(-Fperm_SI_Woolf2021!$J$9:$J$93*$C122*IF(BQ$58=Fperm_SI_Woolf2021!$E$9:$E$93,1,EXP(LN((1.1*(Fperm_SI_Woolf2021!$E$9:$E$93-BQ$58)-63.1579*EXP(-0.19*Fperm_SI_Woolf2021!$E$9:$E$93)+63.1579*EXP(-0.19*BQ$58))/(Fperm_SI_Woolf2021!$E$9:$E$93-BQ$58))*(BQ$58-Fperm_SI_Woolf2021!$E$9:$E$93)/10))) + Fperm_SI_Woolf2021!$H$9:$H$93*EXP(-Fperm_SI_Woolf2021!$K$9:$K$93*$C122*IF(BQ$58=Fperm_SI_Woolf2021!$E$9:$E$93,1,EXP(LN((1.1*(Fperm_SI_Woolf2021!$E$9:$E$93-BQ$58)-63.1579*EXP(-0.19*Fperm_SI_Woolf2021!$E$9:$E$93)+63.1579*EXP(-0.19*BQ$58))/(Fperm_SI_Woolf2021!$E$9:$E$93-BQ$58))*(BQ$58-Fperm_SI_Woolf2021!$E$9:$E$93)/10))),Fperm_SI_Woolf2021!$D$9:$D$93))</f>
        <v>0.25458079020263868</v>
      </c>
      <c r="BR122" s="51" cm="1">
        <f t="array" ref="BR122">MIN(1,SLOPE(Fperm_SI_Woolf2021!$F$9:$F$93*EXP(-Fperm_SI_Woolf2021!$I$9:$I$93*$C122*IF(BR$58=Fperm_SI_Woolf2021!$E$9:$E$93,1,EXP(LN((1.1*(Fperm_SI_Woolf2021!$E$9:$E$93-BR$58)-63.1579*EXP(-0.19*Fperm_SI_Woolf2021!$E$9:$E$93)+63.1579*EXP(-0.19*BR$58))/(Fperm_SI_Woolf2021!$E$9:$E$93-BR$58))*(BR$58-Fperm_SI_Woolf2021!$E$9:$E$93)/10))) + Fperm_SI_Woolf2021!$G$9:$G$93*EXP(-Fperm_SI_Woolf2021!$J$9:$J$93*$C122*IF(BR$58=Fperm_SI_Woolf2021!$E$9:$E$93,1,EXP(LN((1.1*(Fperm_SI_Woolf2021!$E$9:$E$93-BR$58)-63.1579*EXP(-0.19*Fperm_SI_Woolf2021!$E$9:$E$93)+63.1579*EXP(-0.19*BR$58))/(Fperm_SI_Woolf2021!$E$9:$E$93-BR$58))*(BR$58-Fperm_SI_Woolf2021!$E$9:$E$93)/10))) + Fperm_SI_Woolf2021!$H$9:$H$93*EXP(-Fperm_SI_Woolf2021!$K$9:$K$93*$C122*IF(BR$58=Fperm_SI_Woolf2021!$E$9:$E$93,1,EXP(LN((1.1*(Fperm_SI_Woolf2021!$E$9:$E$93-BR$58)-63.1579*EXP(-0.19*Fperm_SI_Woolf2021!$E$9:$E$93)+63.1579*EXP(-0.19*BR$58))/(Fperm_SI_Woolf2021!$E$9:$E$93-BR$58))*(BR$58-Fperm_SI_Woolf2021!$E$9:$E$93)/10))),Fperm_SI_Woolf2021!$D$9:$D$93)*BR$57+INTERCEPT(Fperm_SI_Woolf2021!$F$9:$F$93*EXP(-Fperm_SI_Woolf2021!$I$9:$I$93*$C122*IF(BR$58=Fperm_SI_Woolf2021!$E$9:$E$93,1,EXP(LN((1.1*(Fperm_SI_Woolf2021!$E$9:$E$93-BR$58)-63.1579*EXP(-0.19*Fperm_SI_Woolf2021!$E$9:$E$93)+63.1579*EXP(-0.19*BR$58))/(Fperm_SI_Woolf2021!$E$9:$E$93-BR$58))*(BR$58-Fperm_SI_Woolf2021!$E$9:$E$93)/10))) + Fperm_SI_Woolf2021!$G$9:$G$93*EXP(-Fperm_SI_Woolf2021!$J$9:$J$93*$C122*IF(BR$58=Fperm_SI_Woolf2021!$E$9:$E$93,1,EXP(LN((1.1*(Fperm_SI_Woolf2021!$E$9:$E$93-BR$58)-63.1579*EXP(-0.19*Fperm_SI_Woolf2021!$E$9:$E$93)+63.1579*EXP(-0.19*BR$58))/(Fperm_SI_Woolf2021!$E$9:$E$93-BR$58))*(BR$58-Fperm_SI_Woolf2021!$E$9:$E$93)/10))) + Fperm_SI_Woolf2021!$H$9:$H$93*EXP(-Fperm_SI_Woolf2021!$K$9:$K$93*$C122*IF(BR$58=Fperm_SI_Woolf2021!$E$9:$E$93,1,EXP(LN((1.1*(Fperm_SI_Woolf2021!$E$9:$E$93-BR$58)-63.1579*EXP(-0.19*Fperm_SI_Woolf2021!$E$9:$E$93)+63.1579*EXP(-0.19*BR$58))/(Fperm_SI_Woolf2021!$E$9:$E$93-BR$58))*(BR$58-Fperm_SI_Woolf2021!$E$9:$E$93)/10))),Fperm_SI_Woolf2021!$D$9:$D$93))</f>
        <v>0.2387455103214747</v>
      </c>
      <c r="BS122" s="51" cm="1">
        <f t="array" ref="BS122">MIN(1,SLOPE(Fperm_SI_Woolf2021!$F$9:$F$93*EXP(-Fperm_SI_Woolf2021!$I$9:$I$93*$C122*IF(BS$58=Fperm_SI_Woolf2021!$E$9:$E$93,1,EXP(LN((1.1*(Fperm_SI_Woolf2021!$E$9:$E$93-BS$58)-63.1579*EXP(-0.19*Fperm_SI_Woolf2021!$E$9:$E$93)+63.1579*EXP(-0.19*BS$58))/(Fperm_SI_Woolf2021!$E$9:$E$93-BS$58))*(BS$58-Fperm_SI_Woolf2021!$E$9:$E$93)/10))) + Fperm_SI_Woolf2021!$G$9:$G$93*EXP(-Fperm_SI_Woolf2021!$J$9:$J$93*$C122*IF(BS$58=Fperm_SI_Woolf2021!$E$9:$E$93,1,EXP(LN((1.1*(Fperm_SI_Woolf2021!$E$9:$E$93-BS$58)-63.1579*EXP(-0.19*Fperm_SI_Woolf2021!$E$9:$E$93)+63.1579*EXP(-0.19*BS$58))/(Fperm_SI_Woolf2021!$E$9:$E$93-BS$58))*(BS$58-Fperm_SI_Woolf2021!$E$9:$E$93)/10))) + Fperm_SI_Woolf2021!$H$9:$H$93*EXP(-Fperm_SI_Woolf2021!$K$9:$K$93*$C122*IF(BS$58=Fperm_SI_Woolf2021!$E$9:$E$93,1,EXP(LN((1.1*(Fperm_SI_Woolf2021!$E$9:$E$93-BS$58)-63.1579*EXP(-0.19*Fperm_SI_Woolf2021!$E$9:$E$93)+63.1579*EXP(-0.19*BS$58))/(Fperm_SI_Woolf2021!$E$9:$E$93-BS$58))*(BS$58-Fperm_SI_Woolf2021!$E$9:$E$93)/10))),Fperm_SI_Woolf2021!$D$9:$D$93)*BS$57+INTERCEPT(Fperm_SI_Woolf2021!$F$9:$F$93*EXP(-Fperm_SI_Woolf2021!$I$9:$I$93*$C122*IF(BS$58=Fperm_SI_Woolf2021!$E$9:$E$93,1,EXP(LN((1.1*(Fperm_SI_Woolf2021!$E$9:$E$93-BS$58)-63.1579*EXP(-0.19*Fperm_SI_Woolf2021!$E$9:$E$93)+63.1579*EXP(-0.19*BS$58))/(Fperm_SI_Woolf2021!$E$9:$E$93-BS$58))*(BS$58-Fperm_SI_Woolf2021!$E$9:$E$93)/10))) + Fperm_SI_Woolf2021!$G$9:$G$93*EXP(-Fperm_SI_Woolf2021!$J$9:$J$93*$C122*IF(BS$58=Fperm_SI_Woolf2021!$E$9:$E$93,1,EXP(LN((1.1*(Fperm_SI_Woolf2021!$E$9:$E$93-BS$58)-63.1579*EXP(-0.19*Fperm_SI_Woolf2021!$E$9:$E$93)+63.1579*EXP(-0.19*BS$58))/(Fperm_SI_Woolf2021!$E$9:$E$93-BS$58))*(BS$58-Fperm_SI_Woolf2021!$E$9:$E$93)/10))) + Fperm_SI_Woolf2021!$H$9:$H$93*EXP(-Fperm_SI_Woolf2021!$K$9:$K$93*$C122*IF(BS$58=Fperm_SI_Woolf2021!$E$9:$E$93,1,EXP(LN((1.1*(Fperm_SI_Woolf2021!$E$9:$E$93-BS$58)-63.1579*EXP(-0.19*Fperm_SI_Woolf2021!$E$9:$E$93)+63.1579*EXP(-0.19*BS$58))/(Fperm_SI_Woolf2021!$E$9:$E$93-BS$58))*(BS$58-Fperm_SI_Woolf2021!$E$9:$E$93)/10))),Fperm_SI_Woolf2021!$D$9:$D$93))</f>
        <v>0.22291023044031072</v>
      </c>
      <c r="BT122" s="51" cm="1">
        <f t="array" ref="BT122">MIN(1,SLOPE(Fperm_SI_Woolf2021!$F$9:$F$93*EXP(-Fperm_SI_Woolf2021!$I$9:$I$93*$C122*IF(BT$58=Fperm_SI_Woolf2021!$E$9:$E$93,1,EXP(LN((1.1*(Fperm_SI_Woolf2021!$E$9:$E$93-BT$58)-63.1579*EXP(-0.19*Fperm_SI_Woolf2021!$E$9:$E$93)+63.1579*EXP(-0.19*BT$58))/(Fperm_SI_Woolf2021!$E$9:$E$93-BT$58))*(BT$58-Fperm_SI_Woolf2021!$E$9:$E$93)/10))) + Fperm_SI_Woolf2021!$G$9:$G$93*EXP(-Fperm_SI_Woolf2021!$J$9:$J$93*$C122*IF(BT$58=Fperm_SI_Woolf2021!$E$9:$E$93,1,EXP(LN((1.1*(Fperm_SI_Woolf2021!$E$9:$E$93-BT$58)-63.1579*EXP(-0.19*Fperm_SI_Woolf2021!$E$9:$E$93)+63.1579*EXP(-0.19*BT$58))/(Fperm_SI_Woolf2021!$E$9:$E$93-BT$58))*(BT$58-Fperm_SI_Woolf2021!$E$9:$E$93)/10))) + Fperm_SI_Woolf2021!$H$9:$H$93*EXP(-Fperm_SI_Woolf2021!$K$9:$K$93*$C122*IF(BT$58=Fperm_SI_Woolf2021!$E$9:$E$93,1,EXP(LN((1.1*(Fperm_SI_Woolf2021!$E$9:$E$93-BT$58)-63.1579*EXP(-0.19*Fperm_SI_Woolf2021!$E$9:$E$93)+63.1579*EXP(-0.19*BT$58))/(Fperm_SI_Woolf2021!$E$9:$E$93-BT$58))*(BT$58-Fperm_SI_Woolf2021!$E$9:$E$93)/10))),Fperm_SI_Woolf2021!$D$9:$D$93)*BT$57+INTERCEPT(Fperm_SI_Woolf2021!$F$9:$F$93*EXP(-Fperm_SI_Woolf2021!$I$9:$I$93*$C122*IF(BT$58=Fperm_SI_Woolf2021!$E$9:$E$93,1,EXP(LN((1.1*(Fperm_SI_Woolf2021!$E$9:$E$93-BT$58)-63.1579*EXP(-0.19*Fperm_SI_Woolf2021!$E$9:$E$93)+63.1579*EXP(-0.19*BT$58))/(Fperm_SI_Woolf2021!$E$9:$E$93-BT$58))*(BT$58-Fperm_SI_Woolf2021!$E$9:$E$93)/10))) + Fperm_SI_Woolf2021!$G$9:$G$93*EXP(-Fperm_SI_Woolf2021!$J$9:$J$93*$C122*IF(BT$58=Fperm_SI_Woolf2021!$E$9:$E$93,1,EXP(LN((1.1*(Fperm_SI_Woolf2021!$E$9:$E$93-BT$58)-63.1579*EXP(-0.19*Fperm_SI_Woolf2021!$E$9:$E$93)+63.1579*EXP(-0.19*BT$58))/(Fperm_SI_Woolf2021!$E$9:$E$93-BT$58))*(BT$58-Fperm_SI_Woolf2021!$E$9:$E$93)/10))) + Fperm_SI_Woolf2021!$H$9:$H$93*EXP(-Fperm_SI_Woolf2021!$K$9:$K$93*$C122*IF(BT$58=Fperm_SI_Woolf2021!$E$9:$E$93,1,EXP(LN((1.1*(Fperm_SI_Woolf2021!$E$9:$E$93-BT$58)-63.1579*EXP(-0.19*Fperm_SI_Woolf2021!$E$9:$E$93)+63.1579*EXP(-0.19*BT$58))/(Fperm_SI_Woolf2021!$E$9:$E$93-BT$58))*(BT$58-Fperm_SI_Woolf2021!$E$9:$E$93)/10))),Fperm_SI_Woolf2021!$D$9:$D$93))</f>
        <v>0.20707495055914674</v>
      </c>
      <c r="BU122" s="51" cm="1">
        <f t="array" ref="BU122">MIN(1,SLOPE(Fperm_SI_Woolf2021!$F$9:$F$93*EXP(-Fperm_SI_Woolf2021!$I$9:$I$93*$C122*IF(BU$58=Fperm_SI_Woolf2021!$E$9:$E$93,1,EXP(LN((1.1*(Fperm_SI_Woolf2021!$E$9:$E$93-BU$58)-63.1579*EXP(-0.19*Fperm_SI_Woolf2021!$E$9:$E$93)+63.1579*EXP(-0.19*BU$58))/(Fperm_SI_Woolf2021!$E$9:$E$93-BU$58))*(BU$58-Fperm_SI_Woolf2021!$E$9:$E$93)/10))) + Fperm_SI_Woolf2021!$G$9:$G$93*EXP(-Fperm_SI_Woolf2021!$J$9:$J$93*$C122*IF(BU$58=Fperm_SI_Woolf2021!$E$9:$E$93,1,EXP(LN((1.1*(Fperm_SI_Woolf2021!$E$9:$E$93-BU$58)-63.1579*EXP(-0.19*Fperm_SI_Woolf2021!$E$9:$E$93)+63.1579*EXP(-0.19*BU$58))/(Fperm_SI_Woolf2021!$E$9:$E$93-BU$58))*(BU$58-Fperm_SI_Woolf2021!$E$9:$E$93)/10))) + Fperm_SI_Woolf2021!$H$9:$H$93*EXP(-Fperm_SI_Woolf2021!$K$9:$K$93*$C122*IF(BU$58=Fperm_SI_Woolf2021!$E$9:$E$93,1,EXP(LN((1.1*(Fperm_SI_Woolf2021!$E$9:$E$93-BU$58)-63.1579*EXP(-0.19*Fperm_SI_Woolf2021!$E$9:$E$93)+63.1579*EXP(-0.19*BU$58))/(Fperm_SI_Woolf2021!$E$9:$E$93-BU$58))*(BU$58-Fperm_SI_Woolf2021!$E$9:$E$93)/10))),Fperm_SI_Woolf2021!$D$9:$D$93)*BU$57+INTERCEPT(Fperm_SI_Woolf2021!$F$9:$F$93*EXP(-Fperm_SI_Woolf2021!$I$9:$I$93*$C122*IF(BU$58=Fperm_SI_Woolf2021!$E$9:$E$93,1,EXP(LN((1.1*(Fperm_SI_Woolf2021!$E$9:$E$93-BU$58)-63.1579*EXP(-0.19*Fperm_SI_Woolf2021!$E$9:$E$93)+63.1579*EXP(-0.19*BU$58))/(Fperm_SI_Woolf2021!$E$9:$E$93-BU$58))*(BU$58-Fperm_SI_Woolf2021!$E$9:$E$93)/10))) + Fperm_SI_Woolf2021!$G$9:$G$93*EXP(-Fperm_SI_Woolf2021!$J$9:$J$93*$C122*IF(BU$58=Fperm_SI_Woolf2021!$E$9:$E$93,1,EXP(LN((1.1*(Fperm_SI_Woolf2021!$E$9:$E$93-BU$58)-63.1579*EXP(-0.19*Fperm_SI_Woolf2021!$E$9:$E$93)+63.1579*EXP(-0.19*BU$58))/(Fperm_SI_Woolf2021!$E$9:$E$93-BU$58))*(BU$58-Fperm_SI_Woolf2021!$E$9:$E$93)/10))) + Fperm_SI_Woolf2021!$H$9:$H$93*EXP(-Fperm_SI_Woolf2021!$K$9:$K$93*$C122*IF(BU$58=Fperm_SI_Woolf2021!$E$9:$E$93,1,EXP(LN((1.1*(Fperm_SI_Woolf2021!$E$9:$E$93-BU$58)-63.1579*EXP(-0.19*Fperm_SI_Woolf2021!$E$9:$E$93)+63.1579*EXP(-0.19*BU$58))/(Fperm_SI_Woolf2021!$E$9:$E$93-BU$58))*(BU$58-Fperm_SI_Woolf2021!$E$9:$E$93)/10))),Fperm_SI_Woolf2021!$D$9:$D$93))</f>
        <v>0.19123967067798275</v>
      </c>
      <c r="BV122" s="51" cm="1">
        <f t="array" ref="BV122">MIN(1,SLOPE(Fperm_SI_Woolf2021!$F$9:$F$93*EXP(-Fperm_SI_Woolf2021!$I$9:$I$93*$C122*IF(BV$58=Fperm_SI_Woolf2021!$E$9:$E$93,1,EXP(LN((1.1*(Fperm_SI_Woolf2021!$E$9:$E$93-BV$58)-63.1579*EXP(-0.19*Fperm_SI_Woolf2021!$E$9:$E$93)+63.1579*EXP(-0.19*BV$58))/(Fperm_SI_Woolf2021!$E$9:$E$93-BV$58))*(BV$58-Fperm_SI_Woolf2021!$E$9:$E$93)/10))) + Fperm_SI_Woolf2021!$G$9:$G$93*EXP(-Fperm_SI_Woolf2021!$J$9:$J$93*$C122*IF(BV$58=Fperm_SI_Woolf2021!$E$9:$E$93,1,EXP(LN((1.1*(Fperm_SI_Woolf2021!$E$9:$E$93-BV$58)-63.1579*EXP(-0.19*Fperm_SI_Woolf2021!$E$9:$E$93)+63.1579*EXP(-0.19*BV$58))/(Fperm_SI_Woolf2021!$E$9:$E$93-BV$58))*(BV$58-Fperm_SI_Woolf2021!$E$9:$E$93)/10))) + Fperm_SI_Woolf2021!$H$9:$H$93*EXP(-Fperm_SI_Woolf2021!$K$9:$K$93*$C122*IF(BV$58=Fperm_SI_Woolf2021!$E$9:$E$93,1,EXP(LN((1.1*(Fperm_SI_Woolf2021!$E$9:$E$93-BV$58)-63.1579*EXP(-0.19*Fperm_SI_Woolf2021!$E$9:$E$93)+63.1579*EXP(-0.19*BV$58))/(Fperm_SI_Woolf2021!$E$9:$E$93-BV$58))*(BV$58-Fperm_SI_Woolf2021!$E$9:$E$93)/10))),Fperm_SI_Woolf2021!$D$9:$D$93)*BV$57+INTERCEPT(Fperm_SI_Woolf2021!$F$9:$F$93*EXP(-Fperm_SI_Woolf2021!$I$9:$I$93*$C122*IF(BV$58=Fperm_SI_Woolf2021!$E$9:$E$93,1,EXP(LN((1.1*(Fperm_SI_Woolf2021!$E$9:$E$93-BV$58)-63.1579*EXP(-0.19*Fperm_SI_Woolf2021!$E$9:$E$93)+63.1579*EXP(-0.19*BV$58))/(Fperm_SI_Woolf2021!$E$9:$E$93-BV$58))*(BV$58-Fperm_SI_Woolf2021!$E$9:$E$93)/10))) + Fperm_SI_Woolf2021!$G$9:$G$93*EXP(-Fperm_SI_Woolf2021!$J$9:$J$93*$C122*IF(BV$58=Fperm_SI_Woolf2021!$E$9:$E$93,1,EXP(LN((1.1*(Fperm_SI_Woolf2021!$E$9:$E$93-BV$58)-63.1579*EXP(-0.19*Fperm_SI_Woolf2021!$E$9:$E$93)+63.1579*EXP(-0.19*BV$58))/(Fperm_SI_Woolf2021!$E$9:$E$93-BV$58))*(BV$58-Fperm_SI_Woolf2021!$E$9:$E$93)/10))) + Fperm_SI_Woolf2021!$H$9:$H$93*EXP(-Fperm_SI_Woolf2021!$K$9:$K$93*$C122*IF(BV$58=Fperm_SI_Woolf2021!$E$9:$E$93,1,EXP(LN((1.1*(Fperm_SI_Woolf2021!$E$9:$E$93-BV$58)-63.1579*EXP(-0.19*Fperm_SI_Woolf2021!$E$9:$E$93)+63.1579*EXP(-0.19*BV$58))/(Fperm_SI_Woolf2021!$E$9:$E$93-BV$58))*(BV$58-Fperm_SI_Woolf2021!$E$9:$E$93)/10))),Fperm_SI_Woolf2021!$D$9:$D$93))</f>
        <v>0.17540439079681874</v>
      </c>
      <c r="BW122" s="51" cm="1">
        <f t="array" ref="BW122">MIN(1,SLOPE(Fperm_SI_Woolf2021!$F$9:$F$93*EXP(-Fperm_SI_Woolf2021!$I$9:$I$93*$C122*IF(BW$58=Fperm_SI_Woolf2021!$E$9:$E$93,1,EXP(LN((1.1*(Fperm_SI_Woolf2021!$E$9:$E$93-BW$58)-63.1579*EXP(-0.19*Fperm_SI_Woolf2021!$E$9:$E$93)+63.1579*EXP(-0.19*BW$58))/(Fperm_SI_Woolf2021!$E$9:$E$93-BW$58))*(BW$58-Fperm_SI_Woolf2021!$E$9:$E$93)/10))) + Fperm_SI_Woolf2021!$G$9:$G$93*EXP(-Fperm_SI_Woolf2021!$J$9:$J$93*$C122*IF(BW$58=Fperm_SI_Woolf2021!$E$9:$E$93,1,EXP(LN((1.1*(Fperm_SI_Woolf2021!$E$9:$E$93-BW$58)-63.1579*EXP(-0.19*Fperm_SI_Woolf2021!$E$9:$E$93)+63.1579*EXP(-0.19*BW$58))/(Fperm_SI_Woolf2021!$E$9:$E$93-BW$58))*(BW$58-Fperm_SI_Woolf2021!$E$9:$E$93)/10))) + Fperm_SI_Woolf2021!$H$9:$H$93*EXP(-Fperm_SI_Woolf2021!$K$9:$K$93*$C122*IF(BW$58=Fperm_SI_Woolf2021!$E$9:$E$93,1,EXP(LN((1.1*(Fperm_SI_Woolf2021!$E$9:$E$93-BW$58)-63.1579*EXP(-0.19*Fperm_SI_Woolf2021!$E$9:$E$93)+63.1579*EXP(-0.19*BW$58))/(Fperm_SI_Woolf2021!$E$9:$E$93-BW$58))*(BW$58-Fperm_SI_Woolf2021!$E$9:$E$93)/10))),Fperm_SI_Woolf2021!$D$9:$D$93)*BW$57+INTERCEPT(Fperm_SI_Woolf2021!$F$9:$F$93*EXP(-Fperm_SI_Woolf2021!$I$9:$I$93*$C122*IF(BW$58=Fperm_SI_Woolf2021!$E$9:$E$93,1,EXP(LN((1.1*(Fperm_SI_Woolf2021!$E$9:$E$93-BW$58)-63.1579*EXP(-0.19*Fperm_SI_Woolf2021!$E$9:$E$93)+63.1579*EXP(-0.19*BW$58))/(Fperm_SI_Woolf2021!$E$9:$E$93-BW$58))*(BW$58-Fperm_SI_Woolf2021!$E$9:$E$93)/10))) + Fperm_SI_Woolf2021!$G$9:$G$93*EXP(-Fperm_SI_Woolf2021!$J$9:$J$93*$C122*IF(BW$58=Fperm_SI_Woolf2021!$E$9:$E$93,1,EXP(LN((1.1*(Fperm_SI_Woolf2021!$E$9:$E$93-BW$58)-63.1579*EXP(-0.19*Fperm_SI_Woolf2021!$E$9:$E$93)+63.1579*EXP(-0.19*BW$58))/(Fperm_SI_Woolf2021!$E$9:$E$93-BW$58))*(BW$58-Fperm_SI_Woolf2021!$E$9:$E$93)/10))) + Fperm_SI_Woolf2021!$H$9:$H$93*EXP(-Fperm_SI_Woolf2021!$K$9:$K$93*$C122*IF(BW$58=Fperm_SI_Woolf2021!$E$9:$E$93,1,EXP(LN((1.1*(Fperm_SI_Woolf2021!$E$9:$E$93-BW$58)-63.1579*EXP(-0.19*Fperm_SI_Woolf2021!$E$9:$E$93)+63.1579*EXP(-0.19*BW$58))/(Fperm_SI_Woolf2021!$E$9:$E$93-BW$58))*(BW$58-Fperm_SI_Woolf2021!$E$9:$E$93)/10))),Fperm_SI_Woolf2021!$D$9:$D$93))</f>
        <v>0.15956911091565476</v>
      </c>
      <c r="BX122" s="51" cm="1">
        <f t="array" ref="BX122">MIN(1,SLOPE(Fperm_SI_Woolf2021!$F$9:$F$93*EXP(-Fperm_SI_Woolf2021!$I$9:$I$93*$C122*IF(BX$58=Fperm_SI_Woolf2021!$E$9:$E$93,1,EXP(LN((1.1*(Fperm_SI_Woolf2021!$E$9:$E$93-BX$58)-63.1579*EXP(-0.19*Fperm_SI_Woolf2021!$E$9:$E$93)+63.1579*EXP(-0.19*BX$58))/(Fperm_SI_Woolf2021!$E$9:$E$93-BX$58))*(BX$58-Fperm_SI_Woolf2021!$E$9:$E$93)/10))) + Fperm_SI_Woolf2021!$G$9:$G$93*EXP(-Fperm_SI_Woolf2021!$J$9:$J$93*$C122*IF(BX$58=Fperm_SI_Woolf2021!$E$9:$E$93,1,EXP(LN((1.1*(Fperm_SI_Woolf2021!$E$9:$E$93-BX$58)-63.1579*EXP(-0.19*Fperm_SI_Woolf2021!$E$9:$E$93)+63.1579*EXP(-0.19*BX$58))/(Fperm_SI_Woolf2021!$E$9:$E$93-BX$58))*(BX$58-Fperm_SI_Woolf2021!$E$9:$E$93)/10))) + Fperm_SI_Woolf2021!$H$9:$H$93*EXP(-Fperm_SI_Woolf2021!$K$9:$K$93*$C122*IF(BX$58=Fperm_SI_Woolf2021!$E$9:$E$93,1,EXP(LN((1.1*(Fperm_SI_Woolf2021!$E$9:$E$93-BX$58)-63.1579*EXP(-0.19*Fperm_SI_Woolf2021!$E$9:$E$93)+63.1579*EXP(-0.19*BX$58))/(Fperm_SI_Woolf2021!$E$9:$E$93-BX$58))*(BX$58-Fperm_SI_Woolf2021!$E$9:$E$93)/10))),Fperm_SI_Woolf2021!$D$9:$D$93)*BX$57+INTERCEPT(Fperm_SI_Woolf2021!$F$9:$F$93*EXP(-Fperm_SI_Woolf2021!$I$9:$I$93*$C122*IF(BX$58=Fperm_SI_Woolf2021!$E$9:$E$93,1,EXP(LN((1.1*(Fperm_SI_Woolf2021!$E$9:$E$93-BX$58)-63.1579*EXP(-0.19*Fperm_SI_Woolf2021!$E$9:$E$93)+63.1579*EXP(-0.19*BX$58))/(Fperm_SI_Woolf2021!$E$9:$E$93-BX$58))*(BX$58-Fperm_SI_Woolf2021!$E$9:$E$93)/10))) + Fperm_SI_Woolf2021!$G$9:$G$93*EXP(-Fperm_SI_Woolf2021!$J$9:$J$93*$C122*IF(BX$58=Fperm_SI_Woolf2021!$E$9:$E$93,1,EXP(LN((1.1*(Fperm_SI_Woolf2021!$E$9:$E$93-BX$58)-63.1579*EXP(-0.19*Fperm_SI_Woolf2021!$E$9:$E$93)+63.1579*EXP(-0.19*BX$58))/(Fperm_SI_Woolf2021!$E$9:$E$93-BX$58))*(BX$58-Fperm_SI_Woolf2021!$E$9:$E$93)/10))) + Fperm_SI_Woolf2021!$H$9:$H$93*EXP(-Fperm_SI_Woolf2021!$K$9:$K$93*$C122*IF(BX$58=Fperm_SI_Woolf2021!$E$9:$E$93,1,EXP(LN((1.1*(Fperm_SI_Woolf2021!$E$9:$E$93-BX$58)-63.1579*EXP(-0.19*Fperm_SI_Woolf2021!$E$9:$E$93)+63.1579*EXP(-0.19*BX$58))/(Fperm_SI_Woolf2021!$E$9:$E$93-BX$58))*(BX$58-Fperm_SI_Woolf2021!$E$9:$E$93)/10))),Fperm_SI_Woolf2021!$D$9:$D$93))</f>
        <v>0.14373383103449075</v>
      </c>
      <c r="BY122" s="51" cm="1">
        <f t="array" ref="BY122">MIN(1,SLOPE(Fperm_SI_Woolf2021!$F$9:$F$93*EXP(-Fperm_SI_Woolf2021!$I$9:$I$93*$C122*IF(BY$58=Fperm_SI_Woolf2021!$E$9:$E$93,1,EXP(LN((1.1*(Fperm_SI_Woolf2021!$E$9:$E$93-BY$58)-63.1579*EXP(-0.19*Fperm_SI_Woolf2021!$E$9:$E$93)+63.1579*EXP(-0.19*BY$58))/(Fperm_SI_Woolf2021!$E$9:$E$93-BY$58))*(BY$58-Fperm_SI_Woolf2021!$E$9:$E$93)/10))) + Fperm_SI_Woolf2021!$G$9:$G$93*EXP(-Fperm_SI_Woolf2021!$J$9:$J$93*$C122*IF(BY$58=Fperm_SI_Woolf2021!$E$9:$E$93,1,EXP(LN((1.1*(Fperm_SI_Woolf2021!$E$9:$E$93-BY$58)-63.1579*EXP(-0.19*Fperm_SI_Woolf2021!$E$9:$E$93)+63.1579*EXP(-0.19*BY$58))/(Fperm_SI_Woolf2021!$E$9:$E$93-BY$58))*(BY$58-Fperm_SI_Woolf2021!$E$9:$E$93)/10))) + Fperm_SI_Woolf2021!$H$9:$H$93*EXP(-Fperm_SI_Woolf2021!$K$9:$K$93*$C122*IF(BY$58=Fperm_SI_Woolf2021!$E$9:$E$93,1,EXP(LN((1.1*(Fperm_SI_Woolf2021!$E$9:$E$93-BY$58)-63.1579*EXP(-0.19*Fperm_SI_Woolf2021!$E$9:$E$93)+63.1579*EXP(-0.19*BY$58))/(Fperm_SI_Woolf2021!$E$9:$E$93-BY$58))*(BY$58-Fperm_SI_Woolf2021!$E$9:$E$93)/10))),Fperm_SI_Woolf2021!$D$9:$D$93)*BY$57+INTERCEPT(Fperm_SI_Woolf2021!$F$9:$F$93*EXP(-Fperm_SI_Woolf2021!$I$9:$I$93*$C122*IF(BY$58=Fperm_SI_Woolf2021!$E$9:$E$93,1,EXP(LN((1.1*(Fperm_SI_Woolf2021!$E$9:$E$93-BY$58)-63.1579*EXP(-0.19*Fperm_SI_Woolf2021!$E$9:$E$93)+63.1579*EXP(-0.19*BY$58))/(Fperm_SI_Woolf2021!$E$9:$E$93-BY$58))*(BY$58-Fperm_SI_Woolf2021!$E$9:$E$93)/10))) + Fperm_SI_Woolf2021!$G$9:$G$93*EXP(-Fperm_SI_Woolf2021!$J$9:$J$93*$C122*IF(BY$58=Fperm_SI_Woolf2021!$E$9:$E$93,1,EXP(LN((1.1*(Fperm_SI_Woolf2021!$E$9:$E$93-BY$58)-63.1579*EXP(-0.19*Fperm_SI_Woolf2021!$E$9:$E$93)+63.1579*EXP(-0.19*BY$58))/(Fperm_SI_Woolf2021!$E$9:$E$93-BY$58))*(BY$58-Fperm_SI_Woolf2021!$E$9:$E$93)/10))) + Fperm_SI_Woolf2021!$H$9:$H$93*EXP(-Fperm_SI_Woolf2021!$K$9:$K$93*$C122*IF(BY$58=Fperm_SI_Woolf2021!$E$9:$E$93,1,EXP(LN((1.1*(Fperm_SI_Woolf2021!$E$9:$E$93-BY$58)-63.1579*EXP(-0.19*Fperm_SI_Woolf2021!$E$9:$E$93)+63.1579*EXP(-0.19*BY$58))/(Fperm_SI_Woolf2021!$E$9:$E$93-BY$58))*(BY$58-Fperm_SI_Woolf2021!$E$9:$E$93)/10))),Fperm_SI_Woolf2021!$D$9:$D$93))</f>
        <v>0.12789855115332674</v>
      </c>
      <c r="BZ122" s="51" cm="1">
        <f t="array" ref="BZ122">MIN(1,SLOPE(Fperm_SI_Woolf2021!$F$9:$F$93*EXP(-Fperm_SI_Woolf2021!$I$9:$I$93*$C122*IF(BZ$58=Fperm_SI_Woolf2021!$E$9:$E$93,1,EXP(LN((1.1*(Fperm_SI_Woolf2021!$E$9:$E$93-BZ$58)-63.1579*EXP(-0.19*Fperm_SI_Woolf2021!$E$9:$E$93)+63.1579*EXP(-0.19*BZ$58))/(Fperm_SI_Woolf2021!$E$9:$E$93-BZ$58))*(BZ$58-Fperm_SI_Woolf2021!$E$9:$E$93)/10))) + Fperm_SI_Woolf2021!$G$9:$G$93*EXP(-Fperm_SI_Woolf2021!$J$9:$J$93*$C122*IF(BZ$58=Fperm_SI_Woolf2021!$E$9:$E$93,1,EXP(LN((1.1*(Fperm_SI_Woolf2021!$E$9:$E$93-BZ$58)-63.1579*EXP(-0.19*Fperm_SI_Woolf2021!$E$9:$E$93)+63.1579*EXP(-0.19*BZ$58))/(Fperm_SI_Woolf2021!$E$9:$E$93-BZ$58))*(BZ$58-Fperm_SI_Woolf2021!$E$9:$E$93)/10))) + Fperm_SI_Woolf2021!$H$9:$H$93*EXP(-Fperm_SI_Woolf2021!$K$9:$K$93*$C122*IF(BZ$58=Fperm_SI_Woolf2021!$E$9:$E$93,1,EXP(LN((1.1*(Fperm_SI_Woolf2021!$E$9:$E$93-BZ$58)-63.1579*EXP(-0.19*Fperm_SI_Woolf2021!$E$9:$E$93)+63.1579*EXP(-0.19*BZ$58))/(Fperm_SI_Woolf2021!$E$9:$E$93-BZ$58))*(BZ$58-Fperm_SI_Woolf2021!$E$9:$E$93)/10))),Fperm_SI_Woolf2021!$D$9:$D$93)*BZ$57+INTERCEPT(Fperm_SI_Woolf2021!$F$9:$F$93*EXP(-Fperm_SI_Woolf2021!$I$9:$I$93*$C122*IF(BZ$58=Fperm_SI_Woolf2021!$E$9:$E$93,1,EXP(LN((1.1*(Fperm_SI_Woolf2021!$E$9:$E$93-BZ$58)-63.1579*EXP(-0.19*Fperm_SI_Woolf2021!$E$9:$E$93)+63.1579*EXP(-0.19*BZ$58))/(Fperm_SI_Woolf2021!$E$9:$E$93-BZ$58))*(BZ$58-Fperm_SI_Woolf2021!$E$9:$E$93)/10))) + Fperm_SI_Woolf2021!$G$9:$G$93*EXP(-Fperm_SI_Woolf2021!$J$9:$J$93*$C122*IF(BZ$58=Fperm_SI_Woolf2021!$E$9:$E$93,1,EXP(LN((1.1*(Fperm_SI_Woolf2021!$E$9:$E$93-BZ$58)-63.1579*EXP(-0.19*Fperm_SI_Woolf2021!$E$9:$E$93)+63.1579*EXP(-0.19*BZ$58))/(Fperm_SI_Woolf2021!$E$9:$E$93-BZ$58))*(BZ$58-Fperm_SI_Woolf2021!$E$9:$E$93)/10))) + Fperm_SI_Woolf2021!$H$9:$H$93*EXP(-Fperm_SI_Woolf2021!$K$9:$K$93*$C122*IF(BZ$58=Fperm_SI_Woolf2021!$E$9:$E$93,1,EXP(LN((1.1*(Fperm_SI_Woolf2021!$E$9:$E$93-BZ$58)-63.1579*EXP(-0.19*Fperm_SI_Woolf2021!$E$9:$E$93)+63.1579*EXP(-0.19*BZ$58))/(Fperm_SI_Woolf2021!$E$9:$E$93-BZ$58))*(BZ$58-Fperm_SI_Woolf2021!$E$9:$E$93)/10))),Fperm_SI_Woolf2021!$D$9:$D$93))</f>
        <v>0.11206327127216273</v>
      </c>
    </row>
    <row r="123" spans="3:78" x14ac:dyDescent="0.2">
      <c r="C123" s="48">
        <v>630</v>
      </c>
      <c r="D123" s="51" cm="1">
        <f t="array" ref="D123">MIN(1,SLOPE(Fperm_SI_Woolf2021!$F$9:$F$93*EXP(-Fperm_SI_Woolf2021!$I$9:$I$93*$C123*IF(D$58=Fperm_SI_Woolf2021!$E$9:$E$93,1,EXP(LN((1.1*(Fperm_SI_Woolf2021!$E$9:$E$93-D$58)-63.1579*EXP(-0.19*Fperm_SI_Woolf2021!$E$9:$E$93)+63.1579*EXP(-0.19*D$58))/(Fperm_SI_Woolf2021!$E$9:$E$93-D$58))*(D$58-Fperm_SI_Woolf2021!$E$9:$E$93)/10))) + Fperm_SI_Woolf2021!$G$9:$G$93*EXP(-Fperm_SI_Woolf2021!$J$9:$J$93*$C123*IF(D$58=Fperm_SI_Woolf2021!$E$9:$E$93,1,EXP(LN((1.1*(Fperm_SI_Woolf2021!$E$9:$E$93-D$58)-63.1579*EXP(-0.19*Fperm_SI_Woolf2021!$E$9:$E$93)+63.1579*EXP(-0.19*D$58))/(Fperm_SI_Woolf2021!$E$9:$E$93-D$58))*(D$58-Fperm_SI_Woolf2021!$E$9:$E$93)/10))) + Fperm_SI_Woolf2021!$H$9:$H$93*EXP(-Fperm_SI_Woolf2021!$K$9:$K$93*$C123*IF(D$58=Fperm_SI_Woolf2021!$E$9:$E$93,1,EXP(LN((1.1*(Fperm_SI_Woolf2021!$E$9:$E$93-D$58)-63.1579*EXP(-0.19*Fperm_SI_Woolf2021!$E$9:$E$93)+63.1579*EXP(-0.19*D$58))/(Fperm_SI_Woolf2021!$E$9:$E$93-D$58))*(D$58-Fperm_SI_Woolf2021!$E$9:$E$93)/10))),Fperm_SI_Woolf2021!$D$9:$D$93)*D$57+INTERCEPT(Fperm_SI_Woolf2021!$F$9:$F$93*EXP(-Fperm_SI_Woolf2021!$I$9:$I$93*$C123*IF(D$58=Fperm_SI_Woolf2021!$E$9:$E$93,1,EXP(LN((1.1*(Fperm_SI_Woolf2021!$E$9:$E$93-D$58)-63.1579*EXP(-0.19*Fperm_SI_Woolf2021!$E$9:$E$93)+63.1579*EXP(-0.19*D$58))/(Fperm_SI_Woolf2021!$E$9:$E$93-D$58))*(D$58-Fperm_SI_Woolf2021!$E$9:$E$93)/10))) + Fperm_SI_Woolf2021!$G$9:$G$93*EXP(-Fperm_SI_Woolf2021!$J$9:$J$93*$C123*IF(D$58=Fperm_SI_Woolf2021!$E$9:$E$93,1,EXP(LN((1.1*(Fperm_SI_Woolf2021!$E$9:$E$93-D$58)-63.1579*EXP(-0.19*Fperm_SI_Woolf2021!$E$9:$E$93)+63.1579*EXP(-0.19*D$58))/(Fperm_SI_Woolf2021!$E$9:$E$93-D$58))*(D$58-Fperm_SI_Woolf2021!$E$9:$E$93)/10))) + Fperm_SI_Woolf2021!$H$9:$H$93*EXP(-Fperm_SI_Woolf2021!$K$9:$K$93*$C123*IF(D$58=Fperm_SI_Woolf2021!$E$9:$E$93,1,EXP(LN((1.1*(Fperm_SI_Woolf2021!$E$9:$E$93-D$58)-63.1579*EXP(-0.19*Fperm_SI_Woolf2021!$E$9:$E$93)+63.1579*EXP(-0.19*D$58))/(Fperm_SI_Woolf2021!$E$9:$E$93-D$58))*(D$58-Fperm_SI_Woolf2021!$E$9:$E$93)/10))),Fperm_SI_Woolf2021!$D$9:$D$93))</f>
        <v>0.90572534779076175</v>
      </c>
      <c r="E123" s="51" cm="1">
        <f t="array" ref="E123">MIN(1,SLOPE(Fperm_SI_Woolf2021!$F$9:$F$93*EXP(-Fperm_SI_Woolf2021!$I$9:$I$93*$C123*IF(E$58=Fperm_SI_Woolf2021!$E$9:$E$93,1,EXP(LN((1.1*(Fperm_SI_Woolf2021!$E$9:$E$93-E$58)-63.1579*EXP(-0.19*Fperm_SI_Woolf2021!$E$9:$E$93)+63.1579*EXP(-0.19*E$58))/(Fperm_SI_Woolf2021!$E$9:$E$93-E$58))*(E$58-Fperm_SI_Woolf2021!$E$9:$E$93)/10))) + Fperm_SI_Woolf2021!$G$9:$G$93*EXP(-Fperm_SI_Woolf2021!$J$9:$J$93*$C123*IF(E$58=Fperm_SI_Woolf2021!$E$9:$E$93,1,EXP(LN((1.1*(Fperm_SI_Woolf2021!$E$9:$E$93-E$58)-63.1579*EXP(-0.19*Fperm_SI_Woolf2021!$E$9:$E$93)+63.1579*EXP(-0.19*E$58))/(Fperm_SI_Woolf2021!$E$9:$E$93-E$58))*(E$58-Fperm_SI_Woolf2021!$E$9:$E$93)/10))) + Fperm_SI_Woolf2021!$H$9:$H$93*EXP(-Fperm_SI_Woolf2021!$K$9:$K$93*$C123*IF(E$58=Fperm_SI_Woolf2021!$E$9:$E$93,1,EXP(LN((1.1*(Fperm_SI_Woolf2021!$E$9:$E$93-E$58)-63.1579*EXP(-0.19*Fperm_SI_Woolf2021!$E$9:$E$93)+63.1579*EXP(-0.19*E$58))/(Fperm_SI_Woolf2021!$E$9:$E$93-E$58))*(E$58-Fperm_SI_Woolf2021!$E$9:$E$93)/10))),Fperm_SI_Woolf2021!$D$9:$D$93)*E$57+INTERCEPT(Fperm_SI_Woolf2021!$F$9:$F$93*EXP(-Fperm_SI_Woolf2021!$I$9:$I$93*$C123*IF(E$58=Fperm_SI_Woolf2021!$E$9:$E$93,1,EXP(LN((1.1*(Fperm_SI_Woolf2021!$E$9:$E$93-E$58)-63.1579*EXP(-0.19*Fperm_SI_Woolf2021!$E$9:$E$93)+63.1579*EXP(-0.19*E$58))/(Fperm_SI_Woolf2021!$E$9:$E$93-E$58))*(E$58-Fperm_SI_Woolf2021!$E$9:$E$93)/10))) + Fperm_SI_Woolf2021!$G$9:$G$93*EXP(-Fperm_SI_Woolf2021!$J$9:$J$93*$C123*IF(E$58=Fperm_SI_Woolf2021!$E$9:$E$93,1,EXP(LN((1.1*(Fperm_SI_Woolf2021!$E$9:$E$93-E$58)-63.1579*EXP(-0.19*Fperm_SI_Woolf2021!$E$9:$E$93)+63.1579*EXP(-0.19*E$58))/(Fperm_SI_Woolf2021!$E$9:$E$93-E$58))*(E$58-Fperm_SI_Woolf2021!$E$9:$E$93)/10))) + Fperm_SI_Woolf2021!$H$9:$H$93*EXP(-Fperm_SI_Woolf2021!$K$9:$K$93*$C123*IF(E$58=Fperm_SI_Woolf2021!$E$9:$E$93,1,EXP(LN((1.1*(Fperm_SI_Woolf2021!$E$9:$E$93-E$58)-63.1579*EXP(-0.19*Fperm_SI_Woolf2021!$E$9:$E$93)+63.1579*EXP(-0.19*E$58))/(Fperm_SI_Woolf2021!$E$9:$E$93-E$58))*(E$58-Fperm_SI_Woolf2021!$E$9:$E$93)/10))),Fperm_SI_Woolf2021!$D$9:$D$93))</f>
        <v>0.87322073536618017</v>
      </c>
      <c r="F123" s="51" cm="1">
        <f t="array" ref="F123">MIN(1,SLOPE(Fperm_SI_Woolf2021!$F$9:$F$93*EXP(-Fperm_SI_Woolf2021!$I$9:$I$93*$C123*IF(F$58=Fperm_SI_Woolf2021!$E$9:$E$93,1,EXP(LN((1.1*(Fperm_SI_Woolf2021!$E$9:$E$93-F$58)-63.1579*EXP(-0.19*Fperm_SI_Woolf2021!$E$9:$E$93)+63.1579*EXP(-0.19*F$58))/(Fperm_SI_Woolf2021!$E$9:$E$93-F$58))*(F$58-Fperm_SI_Woolf2021!$E$9:$E$93)/10))) + Fperm_SI_Woolf2021!$G$9:$G$93*EXP(-Fperm_SI_Woolf2021!$J$9:$J$93*$C123*IF(F$58=Fperm_SI_Woolf2021!$E$9:$E$93,1,EXP(LN((1.1*(Fperm_SI_Woolf2021!$E$9:$E$93-F$58)-63.1579*EXP(-0.19*Fperm_SI_Woolf2021!$E$9:$E$93)+63.1579*EXP(-0.19*F$58))/(Fperm_SI_Woolf2021!$E$9:$E$93-F$58))*(F$58-Fperm_SI_Woolf2021!$E$9:$E$93)/10))) + Fperm_SI_Woolf2021!$H$9:$H$93*EXP(-Fperm_SI_Woolf2021!$K$9:$K$93*$C123*IF(F$58=Fperm_SI_Woolf2021!$E$9:$E$93,1,EXP(LN((1.1*(Fperm_SI_Woolf2021!$E$9:$E$93-F$58)-63.1579*EXP(-0.19*Fperm_SI_Woolf2021!$E$9:$E$93)+63.1579*EXP(-0.19*F$58))/(Fperm_SI_Woolf2021!$E$9:$E$93-F$58))*(F$58-Fperm_SI_Woolf2021!$E$9:$E$93)/10))),Fperm_SI_Woolf2021!$D$9:$D$93)*F$57+INTERCEPT(Fperm_SI_Woolf2021!$F$9:$F$93*EXP(-Fperm_SI_Woolf2021!$I$9:$I$93*$C123*IF(F$58=Fperm_SI_Woolf2021!$E$9:$E$93,1,EXP(LN((1.1*(Fperm_SI_Woolf2021!$E$9:$E$93-F$58)-63.1579*EXP(-0.19*Fperm_SI_Woolf2021!$E$9:$E$93)+63.1579*EXP(-0.19*F$58))/(Fperm_SI_Woolf2021!$E$9:$E$93-F$58))*(F$58-Fperm_SI_Woolf2021!$E$9:$E$93)/10))) + Fperm_SI_Woolf2021!$G$9:$G$93*EXP(-Fperm_SI_Woolf2021!$J$9:$J$93*$C123*IF(F$58=Fperm_SI_Woolf2021!$E$9:$E$93,1,EXP(LN((1.1*(Fperm_SI_Woolf2021!$E$9:$E$93-F$58)-63.1579*EXP(-0.19*Fperm_SI_Woolf2021!$E$9:$E$93)+63.1579*EXP(-0.19*F$58))/(Fperm_SI_Woolf2021!$E$9:$E$93-F$58))*(F$58-Fperm_SI_Woolf2021!$E$9:$E$93)/10))) + Fperm_SI_Woolf2021!$H$9:$H$93*EXP(-Fperm_SI_Woolf2021!$K$9:$K$93*$C123*IF(F$58=Fperm_SI_Woolf2021!$E$9:$E$93,1,EXP(LN((1.1*(Fperm_SI_Woolf2021!$E$9:$E$93-F$58)-63.1579*EXP(-0.19*Fperm_SI_Woolf2021!$E$9:$E$93)+63.1579*EXP(-0.19*F$58))/(Fperm_SI_Woolf2021!$E$9:$E$93-F$58))*(F$58-Fperm_SI_Woolf2021!$E$9:$E$93)/10))),Fperm_SI_Woolf2021!$D$9:$D$93))</f>
        <v>0.84071612294159859</v>
      </c>
      <c r="G123" s="51" cm="1">
        <f t="array" ref="G123">MIN(1,SLOPE(Fperm_SI_Woolf2021!$F$9:$F$93*EXP(-Fperm_SI_Woolf2021!$I$9:$I$93*$C123*IF(G$58=Fperm_SI_Woolf2021!$E$9:$E$93,1,EXP(LN((1.1*(Fperm_SI_Woolf2021!$E$9:$E$93-G$58)-63.1579*EXP(-0.19*Fperm_SI_Woolf2021!$E$9:$E$93)+63.1579*EXP(-0.19*G$58))/(Fperm_SI_Woolf2021!$E$9:$E$93-G$58))*(G$58-Fperm_SI_Woolf2021!$E$9:$E$93)/10))) + Fperm_SI_Woolf2021!$G$9:$G$93*EXP(-Fperm_SI_Woolf2021!$J$9:$J$93*$C123*IF(G$58=Fperm_SI_Woolf2021!$E$9:$E$93,1,EXP(LN((1.1*(Fperm_SI_Woolf2021!$E$9:$E$93-G$58)-63.1579*EXP(-0.19*Fperm_SI_Woolf2021!$E$9:$E$93)+63.1579*EXP(-0.19*G$58))/(Fperm_SI_Woolf2021!$E$9:$E$93-G$58))*(G$58-Fperm_SI_Woolf2021!$E$9:$E$93)/10))) + Fperm_SI_Woolf2021!$H$9:$H$93*EXP(-Fperm_SI_Woolf2021!$K$9:$K$93*$C123*IF(G$58=Fperm_SI_Woolf2021!$E$9:$E$93,1,EXP(LN((1.1*(Fperm_SI_Woolf2021!$E$9:$E$93-G$58)-63.1579*EXP(-0.19*Fperm_SI_Woolf2021!$E$9:$E$93)+63.1579*EXP(-0.19*G$58))/(Fperm_SI_Woolf2021!$E$9:$E$93-G$58))*(G$58-Fperm_SI_Woolf2021!$E$9:$E$93)/10))),Fperm_SI_Woolf2021!$D$9:$D$93)*G$57+INTERCEPT(Fperm_SI_Woolf2021!$F$9:$F$93*EXP(-Fperm_SI_Woolf2021!$I$9:$I$93*$C123*IF(G$58=Fperm_SI_Woolf2021!$E$9:$E$93,1,EXP(LN((1.1*(Fperm_SI_Woolf2021!$E$9:$E$93-G$58)-63.1579*EXP(-0.19*Fperm_SI_Woolf2021!$E$9:$E$93)+63.1579*EXP(-0.19*G$58))/(Fperm_SI_Woolf2021!$E$9:$E$93-G$58))*(G$58-Fperm_SI_Woolf2021!$E$9:$E$93)/10))) + Fperm_SI_Woolf2021!$G$9:$G$93*EXP(-Fperm_SI_Woolf2021!$J$9:$J$93*$C123*IF(G$58=Fperm_SI_Woolf2021!$E$9:$E$93,1,EXP(LN((1.1*(Fperm_SI_Woolf2021!$E$9:$E$93-G$58)-63.1579*EXP(-0.19*Fperm_SI_Woolf2021!$E$9:$E$93)+63.1579*EXP(-0.19*G$58))/(Fperm_SI_Woolf2021!$E$9:$E$93-G$58))*(G$58-Fperm_SI_Woolf2021!$E$9:$E$93)/10))) + Fperm_SI_Woolf2021!$H$9:$H$93*EXP(-Fperm_SI_Woolf2021!$K$9:$K$93*$C123*IF(G$58=Fperm_SI_Woolf2021!$E$9:$E$93,1,EXP(LN((1.1*(Fperm_SI_Woolf2021!$E$9:$E$93-G$58)-63.1579*EXP(-0.19*Fperm_SI_Woolf2021!$E$9:$E$93)+63.1579*EXP(-0.19*G$58))/(Fperm_SI_Woolf2021!$E$9:$E$93-G$58))*(G$58-Fperm_SI_Woolf2021!$E$9:$E$93)/10))),Fperm_SI_Woolf2021!$D$9:$D$93))</f>
        <v>0.80821151051701701</v>
      </c>
      <c r="H123" s="51" cm="1">
        <f t="array" ref="H123">MIN(1,SLOPE(Fperm_SI_Woolf2021!$F$9:$F$93*EXP(-Fperm_SI_Woolf2021!$I$9:$I$93*$C123*IF(H$58=Fperm_SI_Woolf2021!$E$9:$E$93,1,EXP(LN((1.1*(Fperm_SI_Woolf2021!$E$9:$E$93-H$58)-63.1579*EXP(-0.19*Fperm_SI_Woolf2021!$E$9:$E$93)+63.1579*EXP(-0.19*H$58))/(Fperm_SI_Woolf2021!$E$9:$E$93-H$58))*(H$58-Fperm_SI_Woolf2021!$E$9:$E$93)/10))) + Fperm_SI_Woolf2021!$G$9:$G$93*EXP(-Fperm_SI_Woolf2021!$J$9:$J$93*$C123*IF(H$58=Fperm_SI_Woolf2021!$E$9:$E$93,1,EXP(LN((1.1*(Fperm_SI_Woolf2021!$E$9:$E$93-H$58)-63.1579*EXP(-0.19*Fperm_SI_Woolf2021!$E$9:$E$93)+63.1579*EXP(-0.19*H$58))/(Fperm_SI_Woolf2021!$E$9:$E$93-H$58))*(H$58-Fperm_SI_Woolf2021!$E$9:$E$93)/10))) + Fperm_SI_Woolf2021!$H$9:$H$93*EXP(-Fperm_SI_Woolf2021!$K$9:$K$93*$C123*IF(H$58=Fperm_SI_Woolf2021!$E$9:$E$93,1,EXP(LN((1.1*(Fperm_SI_Woolf2021!$E$9:$E$93-H$58)-63.1579*EXP(-0.19*Fperm_SI_Woolf2021!$E$9:$E$93)+63.1579*EXP(-0.19*H$58))/(Fperm_SI_Woolf2021!$E$9:$E$93-H$58))*(H$58-Fperm_SI_Woolf2021!$E$9:$E$93)/10))),Fperm_SI_Woolf2021!$D$9:$D$93)*H$57+INTERCEPT(Fperm_SI_Woolf2021!$F$9:$F$93*EXP(-Fperm_SI_Woolf2021!$I$9:$I$93*$C123*IF(H$58=Fperm_SI_Woolf2021!$E$9:$E$93,1,EXP(LN((1.1*(Fperm_SI_Woolf2021!$E$9:$E$93-H$58)-63.1579*EXP(-0.19*Fperm_SI_Woolf2021!$E$9:$E$93)+63.1579*EXP(-0.19*H$58))/(Fperm_SI_Woolf2021!$E$9:$E$93-H$58))*(H$58-Fperm_SI_Woolf2021!$E$9:$E$93)/10))) + Fperm_SI_Woolf2021!$G$9:$G$93*EXP(-Fperm_SI_Woolf2021!$J$9:$J$93*$C123*IF(H$58=Fperm_SI_Woolf2021!$E$9:$E$93,1,EXP(LN((1.1*(Fperm_SI_Woolf2021!$E$9:$E$93-H$58)-63.1579*EXP(-0.19*Fperm_SI_Woolf2021!$E$9:$E$93)+63.1579*EXP(-0.19*H$58))/(Fperm_SI_Woolf2021!$E$9:$E$93-H$58))*(H$58-Fperm_SI_Woolf2021!$E$9:$E$93)/10))) + Fperm_SI_Woolf2021!$H$9:$H$93*EXP(-Fperm_SI_Woolf2021!$K$9:$K$93*$C123*IF(H$58=Fperm_SI_Woolf2021!$E$9:$E$93,1,EXP(LN((1.1*(Fperm_SI_Woolf2021!$E$9:$E$93-H$58)-63.1579*EXP(-0.19*Fperm_SI_Woolf2021!$E$9:$E$93)+63.1579*EXP(-0.19*H$58))/(Fperm_SI_Woolf2021!$E$9:$E$93-H$58))*(H$58-Fperm_SI_Woolf2021!$E$9:$E$93)/10))),Fperm_SI_Woolf2021!$D$9:$D$93))</f>
        <v>0.77570689809243543</v>
      </c>
      <c r="I123" s="51" cm="1">
        <f t="array" ref="I123">MIN(1,SLOPE(Fperm_SI_Woolf2021!$F$9:$F$93*EXP(-Fperm_SI_Woolf2021!$I$9:$I$93*$C123*IF(I$58=Fperm_SI_Woolf2021!$E$9:$E$93,1,EXP(LN((1.1*(Fperm_SI_Woolf2021!$E$9:$E$93-I$58)-63.1579*EXP(-0.19*Fperm_SI_Woolf2021!$E$9:$E$93)+63.1579*EXP(-0.19*I$58))/(Fperm_SI_Woolf2021!$E$9:$E$93-I$58))*(I$58-Fperm_SI_Woolf2021!$E$9:$E$93)/10))) + Fperm_SI_Woolf2021!$G$9:$G$93*EXP(-Fperm_SI_Woolf2021!$J$9:$J$93*$C123*IF(I$58=Fperm_SI_Woolf2021!$E$9:$E$93,1,EXP(LN((1.1*(Fperm_SI_Woolf2021!$E$9:$E$93-I$58)-63.1579*EXP(-0.19*Fperm_SI_Woolf2021!$E$9:$E$93)+63.1579*EXP(-0.19*I$58))/(Fperm_SI_Woolf2021!$E$9:$E$93-I$58))*(I$58-Fperm_SI_Woolf2021!$E$9:$E$93)/10))) + Fperm_SI_Woolf2021!$H$9:$H$93*EXP(-Fperm_SI_Woolf2021!$K$9:$K$93*$C123*IF(I$58=Fperm_SI_Woolf2021!$E$9:$E$93,1,EXP(LN((1.1*(Fperm_SI_Woolf2021!$E$9:$E$93-I$58)-63.1579*EXP(-0.19*Fperm_SI_Woolf2021!$E$9:$E$93)+63.1579*EXP(-0.19*I$58))/(Fperm_SI_Woolf2021!$E$9:$E$93-I$58))*(I$58-Fperm_SI_Woolf2021!$E$9:$E$93)/10))),Fperm_SI_Woolf2021!$D$9:$D$93)*I$57+INTERCEPT(Fperm_SI_Woolf2021!$F$9:$F$93*EXP(-Fperm_SI_Woolf2021!$I$9:$I$93*$C123*IF(I$58=Fperm_SI_Woolf2021!$E$9:$E$93,1,EXP(LN((1.1*(Fperm_SI_Woolf2021!$E$9:$E$93-I$58)-63.1579*EXP(-0.19*Fperm_SI_Woolf2021!$E$9:$E$93)+63.1579*EXP(-0.19*I$58))/(Fperm_SI_Woolf2021!$E$9:$E$93-I$58))*(I$58-Fperm_SI_Woolf2021!$E$9:$E$93)/10))) + Fperm_SI_Woolf2021!$G$9:$G$93*EXP(-Fperm_SI_Woolf2021!$J$9:$J$93*$C123*IF(I$58=Fperm_SI_Woolf2021!$E$9:$E$93,1,EXP(LN((1.1*(Fperm_SI_Woolf2021!$E$9:$E$93-I$58)-63.1579*EXP(-0.19*Fperm_SI_Woolf2021!$E$9:$E$93)+63.1579*EXP(-0.19*I$58))/(Fperm_SI_Woolf2021!$E$9:$E$93-I$58))*(I$58-Fperm_SI_Woolf2021!$E$9:$E$93)/10))) + Fperm_SI_Woolf2021!$H$9:$H$93*EXP(-Fperm_SI_Woolf2021!$K$9:$K$93*$C123*IF(I$58=Fperm_SI_Woolf2021!$E$9:$E$93,1,EXP(LN((1.1*(Fperm_SI_Woolf2021!$E$9:$E$93-I$58)-63.1579*EXP(-0.19*Fperm_SI_Woolf2021!$E$9:$E$93)+63.1579*EXP(-0.19*I$58))/(Fperm_SI_Woolf2021!$E$9:$E$93-I$58))*(I$58-Fperm_SI_Woolf2021!$E$9:$E$93)/10))),Fperm_SI_Woolf2021!$D$9:$D$93))</f>
        <v>0.74320228566785385</v>
      </c>
      <c r="J123" s="51" cm="1">
        <f t="array" ref="J123">MIN(1,SLOPE(Fperm_SI_Woolf2021!$F$9:$F$93*EXP(-Fperm_SI_Woolf2021!$I$9:$I$93*$C123*IF(J$58=Fperm_SI_Woolf2021!$E$9:$E$93,1,EXP(LN((1.1*(Fperm_SI_Woolf2021!$E$9:$E$93-J$58)-63.1579*EXP(-0.19*Fperm_SI_Woolf2021!$E$9:$E$93)+63.1579*EXP(-0.19*J$58))/(Fperm_SI_Woolf2021!$E$9:$E$93-J$58))*(J$58-Fperm_SI_Woolf2021!$E$9:$E$93)/10))) + Fperm_SI_Woolf2021!$G$9:$G$93*EXP(-Fperm_SI_Woolf2021!$J$9:$J$93*$C123*IF(J$58=Fperm_SI_Woolf2021!$E$9:$E$93,1,EXP(LN((1.1*(Fperm_SI_Woolf2021!$E$9:$E$93-J$58)-63.1579*EXP(-0.19*Fperm_SI_Woolf2021!$E$9:$E$93)+63.1579*EXP(-0.19*J$58))/(Fperm_SI_Woolf2021!$E$9:$E$93-J$58))*(J$58-Fperm_SI_Woolf2021!$E$9:$E$93)/10))) + Fperm_SI_Woolf2021!$H$9:$H$93*EXP(-Fperm_SI_Woolf2021!$K$9:$K$93*$C123*IF(J$58=Fperm_SI_Woolf2021!$E$9:$E$93,1,EXP(LN((1.1*(Fperm_SI_Woolf2021!$E$9:$E$93-J$58)-63.1579*EXP(-0.19*Fperm_SI_Woolf2021!$E$9:$E$93)+63.1579*EXP(-0.19*J$58))/(Fperm_SI_Woolf2021!$E$9:$E$93-J$58))*(J$58-Fperm_SI_Woolf2021!$E$9:$E$93)/10))),Fperm_SI_Woolf2021!$D$9:$D$93)*J$57+INTERCEPT(Fperm_SI_Woolf2021!$F$9:$F$93*EXP(-Fperm_SI_Woolf2021!$I$9:$I$93*$C123*IF(J$58=Fperm_SI_Woolf2021!$E$9:$E$93,1,EXP(LN((1.1*(Fperm_SI_Woolf2021!$E$9:$E$93-J$58)-63.1579*EXP(-0.19*Fperm_SI_Woolf2021!$E$9:$E$93)+63.1579*EXP(-0.19*J$58))/(Fperm_SI_Woolf2021!$E$9:$E$93-J$58))*(J$58-Fperm_SI_Woolf2021!$E$9:$E$93)/10))) + Fperm_SI_Woolf2021!$G$9:$G$93*EXP(-Fperm_SI_Woolf2021!$J$9:$J$93*$C123*IF(J$58=Fperm_SI_Woolf2021!$E$9:$E$93,1,EXP(LN((1.1*(Fperm_SI_Woolf2021!$E$9:$E$93-J$58)-63.1579*EXP(-0.19*Fperm_SI_Woolf2021!$E$9:$E$93)+63.1579*EXP(-0.19*J$58))/(Fperm_SI_Woolf2021!$E$9:$E$93-J$58))*(J$58-Fperm_SI_Woolf2021!$E$9:$E$93)/10))) + Fperm_SI_Woolf2021!$H$9:$H$93*EXP(-Fperm_SI_Woolf2021!$K$9:$K$93*$C123*IF(J$58=Fperm_SI_Woolf2021!$E$9:$E$93,1,EXP(LN((1.1*(Fperm_SI_Woolf2021!$E$9:$E$93-J$58)-63.1579*EXP(-0.19*Fperm_SI_Woolf2021!$E$9:$E$93)+63.1579*EXP(-0.19*J$58))/(Fperm_SI_Woolf2021!$E$9:$E$93-J$58))*(J$58-Fperm_SI_Woolf2021!$E$9:$E$93)/10))),Fperm_SI_Woolf2021!$D$9:$D$93))</f>
        <v>0.71069767324327238</v>
      </c>
      <c r="K123" s="51" cm="1">
        <f t="array" ref="K123">MIN(1,SLOPE(Fperm_SI_Woolf2021!$F$9:$F$93*EXP(-Fperm_SI_Woolf2021!$I$9:$I$93*$C123*IF(K$58=Fperm_SI_Woolf2021!$E$9:$E$93,1,EXP(LN((1.1*(Fperm_SI_Woolf2021!$E$9:$E$93-K$58)-63.1579*EXP(-0.19*Fperm_SI_Woolf2021!$E$9:$E$93)+63.1579*EXP(-0.19*K$58))/(Fperm_SI_Woolf2021!$E$9:$E$93-K$58))*(K$58-Fperm_SI_Woolf2021!$E$9:$E$93)/10))) + Fperm_SI_Woolf2021!$G$9:$G$93*EXP(-Fperm_SI_Woolf2021!$J$9:$J$93*$C123*IF(K$58=Fperm_SI_Woolf2021!$E$9:$E$93,1,EXP(LN((1.1*(Fperm_SI_Woolf2021!$E$9:$E$93-K$58)-63.1579*EXP(-0.19*Fperm_SI_Woolf2021!$E$9:$E$93)+63.1579*EXP(-0.19*K$58))/(Fperm_SI_Woolf2021!$E$9:$E$93-K$58))*(K$58-Fperm_SI_Woolf2021!$E$9:$E$93)/10))) + Fperm_SI_Woolf2021!$H$9:$H$93*EXP(-Fperm_SI_Woolf2021!$K$9:$K$93*$C123*IF(K$58=Fperm_SI_Woolf2021!$E$9:$E$93,1,EXP(LN((1.1*(Fperm_SI_Woolf2021!$E$9:$E$93-K$58)-63.1579*EXP(-0.19*Fperm_SI_Woolf2021!$E$9:$E$93)+63.1579*EXP(-0.19*K$58))/(Fperm_SI_Woolf2021!$E$9:$E$93-K$58))*(K$58-Fperm_SI_Woolf2021!$E$9:$E$93)/10))),Fperm_SI_Woolf2021!$D$9:$D$93)*K$57+INTERCEPT(Fperm_SI_Woolf2021!$F$9:$F$93*EXP(-Fperm_SI_Woolf2021!$I$9:$I$93*$C123*IF(K$58=Fperm_SI_Woolf2021!$E$9:$E$93,1,EXP(LN((1.1*(Fperm_SI_Woolf2021!$E$9:$E$93-K$58)-63.1579*EXP(-0.19*Fperm_SI_Woolf2021!$E$9:$E$93)+63.1579*EXP(-0.19*K$58))/(Fperm_SI_Woolf2021!$E$9:$E$93-K$58))*(K$58-Fperm_SI_Woolf2021!$E$9:$E$93)/10))) + Fperm_SI_Woolf2021!$G$9:$G$93*EXP(-Fperm_SI_Woolf2021!$J$9:$J$93*$C123*IF(K$58=Fperm_SI_Woolf2021!$E$9:$E$93,1,EXP(LN((1.1*(Fperm_SI_Woolf2021!$E$9:$E$93-K$58)-63.1579*EXP(-0.19*Fperm_SI_Woolf2021!$E$9:$E$93)+63.1579*EXP(-0.19*K$58))/(Fperm_SI_Woolf2021!$E$9:$E$93-K$58))*(K$58-Fperm_SI_Woolf2021!$E$9:$E$93)/10))) + Fperm_SI_Woolf2021!$H$9:$H$93*EXP(-Fperm_SI_Woolf2021!$K$9:$K$93*$C123*IF(K$58=Fperm_SI_Woolf2021!$E$9:$E$93,1,EXP(LN((1.1*(Fperm_SI_Woolf2021!$E$9:$E$93-K$58)-63.1579*EXP(-0.19*Fperm_SI_Woolf2021!$E$9:$E$93)+63.1579*EXP(-0.19*K$58))/(Fperm_SI_Woolf2021!$E$9:$E$93-K$58))*(K$58-Fperm_SI_Woolf2021!$E$9:$E$93)/10))),Fperm_SI_Woolf2021!$D$9:$D$93))</f>
        <v>0.6781930608186908</v>
      </c>
      <c r="L123" s="51" cm="1">
        <f t="array" ref="L123">MIN(1,SLOPE(Fperm_SI_Woolf2021!$F$9:$F$93*EXP(-Fperm_SI_Woolf2021!$I$9:$I$93*$C123*IF(L$58=Fperm_SI_Woolf2021!$E$9:$E$93,1,EXP(LN((1.1*(Fperm_SI_Woolf2021!$E$9:$E$93-L$58)-63.1579*EXP(-0.19*Fperm_SI_Woolf2021!$E$9:$E$93)+63.1579*EXP(-0.19*L$58))/(Fperm_SI_Woolf2021!$E$9:$E$93-L$58))*(L$58-Fperm_SI_Woolf2021!$E$9:$E$93)/10))) + Fperm_SI_Woolf2021!$G$9:$G$93*EXP(-Fperm_SI_Woolf2021!$J$9:$J$93*$C123*IF(L$58=Fperm_SI_Woolf2021!$E$9:$E$93,1,EXP(LN((1.1*(Fperm_SI_Woolf2021!$E$9:$E$93-L$58)-63.1579*EXP(-0.19*Fperm_SI_Woolf2021!$E$9:$E$93)+63.1579*EXP(-0.19*L$58))/(Fperm_SI_Woolf2021!$E$9:$E$93-L$58))*(L$58-Fperm_SI_Woolf2021!$E$9:$E$93)/10))) + Fperm_SI_Woolf2021!$H$9:$H$93*EXP(-Fperm_SI_Woolf2021!$K$9:$K$93*$C123*IF(L$58=Fperm_SI_Woolf2021!$E$9:$E$93,1,EXP(LN((1.1*(Fperm_SI_Woolf2021!$E$9:$E$93-L$58)-63.1579*EXP(-0.19*Fperm_SI_Woolf2021!$E$9:$E$93)+63.1579*EXP(-0.19*L$58))/(Fperm_SI_Woolf2021!$E$9:$E$93-L$58))*(L$58-Fperm_SI_Woolf2021!$E$9:$E$93)/10))),Fperm_SI_Woolf2021!$D$9:$D$93)*L$57+INTERCEPT(Fperm_SI_Woolf2021!$F$9:$F$93*EXP(-Fperm_SI_Woolf2021!$I$9:$I$93*$C123*IF(L$58=Fperm_SI_Woolf2021!$E$9:$E$93,1,EXP(LN((1.1*(Fperm_SI_Woolf2021!$E$9:$E$93-L$58)-63.1579*EXP(-0.19*Fperm_SI_Woolf2021!$E$9:$E$93)+63.1579*EXP(-0.19*L$58))/(Fperm_SI_Woolf2021!$E$9:$E$93-L$58))*(L$58-Fperm_SI_Woolf2021!$E$9:$E$93)/10))) + Fperm_SI_Woolf2021!$G$9:$G$93*EXP(-Fperm_SI_Woolf2021!$J$9:$J$93*$C123*IF(L$58=Fperm_SI_Woolf2021!$E$9:$E$93,1,EXP(LN((1.1*(Fperm_SI_Woolf2021!$E$9:$E$93-L$58)-63.1579*EXP(-0.19*Fperm_SI_Woolf2021!$E$9:$E$93)+63.1579*EXP(-0.19*L$58))/(Fperm_SI_Woolf2021!$E$9:$E$93-L$58))*(L$58-Fperm_SI_Woolf2021!$E$9:$E$93)/10))) + Fperm_SI_Woolf2021!$H$9:$H$93*EXP(-Fperm_SI_Woolf2021!$K$9:$K$93*$C123*IF(L$58=Fperm_SI_Woolf2021!$E$9:$E$93,1,EXP(LN((1.1*(Fperm_SI_Woolf2021!$E$9:$E$93-L$58)-63.1579*EXP(-0.19*Fperm_SI_Woolf2021!$E$9:$E$93)+63.1579*EXP(-0.19*L$58))/(Fperm_SI_Woolf2021!$E$9:$E$93-L$58))*(L$58-Fperm_SI_Woolf2021!$E$9:$E$93)/10))),Fperm_SI_Woolf2021!$D$9:$D$93))</f>
        <v>0.64568844839410922</v>
      </c>
      <c r="M123" s="51" cm="1">
        <f t="array" ref="M123">MIN(1,SLOPE(Fperm_SI_Woolf2021!$F$9:$F$93*EXP(-Fperm_SI_Woolf2021!$I$9:$I$93*$C123*IF(M$58=Fperm_SI_Woolf2021!$E$9:$E$93,1,EXP(LN((1.1*(Fperm_SI_Woolf2021!$E$9:$E$93-M$58)-63.1579*EXP(-0.19*Fperm_SI_Woolf2021!$E$9:$E$93)+63.1579*EXP(-0.19*M$58))/(Fperm_SI_Woolf2021!$E$9:$E$93-M$58))*(M$58-Fperm_SI_Woolf2021!$E$9:$E$93)/10))) + Fperm_SI_Woolf2021!$G$9:$G$93*EXP(-Fperm_SI_Woolf2021!$J$9:$J$93*$C123*IF(M$58=Fperm_SI_Woolf2021!$E$9:$E$93,1,EXP(LN((1.1*(Fperm_SI_Woolf2021!$E$9:$E$93-M$58)-63.1579*EXP(-0.19*Fperm_SI_Woolf2021!$E$9:$E$93)+63.1579*EXP(-0.19*M$58))/(Fperm_SI_Woolf2021!$E$9:$E$93-M$58))*(M$58-Fperm_SI_Woolf2021!$E$9:$E$93)/10))) + Fperm_SI_Woolf2021!$H$9:$H$93*EXP(-Fperm_SI_Woolf2021!$K$9:$K$93*$C123*IF(M$58=Fperm_SI_Woolf2021!$E$9:$E$93,1,EXP(LN((1.1*(Fperm_SI_Woolf2021!$E$9:$E$93-M$58)-63.1579*EXP(-0.19*Fperm_SI_Woolf2021!$E$9:$E$93)+63.1579*EXP(-0.19*M$58))/(Fperm_SI_Woolf2021!$E$9:$E$93-M$58))*(M$58-Fperm_SI_Woolf2021!$E$9:$E$93)/10))),Fperm_SI_Woolf2021!$D$9:$D$93)*M$57+INTERCEPT(Fperm_SI_Woolf2021!$F$9:$F$93*EXP(-Fperm_SI_Woolf2021!$I$9:$I$93*$C123*IF(M$58=Fperm_SI_Woolf2021!$E$9:$E$93,1,EXP(LN((1.1*(Fperm_SI_Woolf2021!$E$9:$E$93-M$58)-63.1579*EXP(-0.19*Fperm_SI_Woolf2021!$E$9:$E$93)+63.1579*EXP(-0.19*M$58))/(Fperm_SI_Woolf2021!$E$9:$E$93-M$58))*(M$58-Fperm_SI_Woolf2021!$E$9:$E$93)/10))) + Fperm_SI_Woolf2021!$G$9:$G$93*EXP(-Fperm_SI_Woolf2021!$J$9:$J$93*$C123*IF(M$58=Fperm_SI_Woolf2021!$E$9:$E$93,1,EXP(LN((1.1*(Fperm_SI_Woolf2021!$E$9:$E$93-M$58)-63.1579*EXP(-0.19*Fperm_SI_Woolf2021!$E$9:$E$93)+63.1579*EXP(-0.19*M$58))/(Fperm_SI_Woolf2021!$E$9:$E$93-M$58))*(M$58-Fperm_SI_Woolf2021!$E$9:$E$93)/10))) + Fperm_SI_Woolf2021!$H$9:$H$93*EXP(-Fperm_SI_Woolf2021!$K$9:$K$93*$C123*IF(M$58=Fperm_SI_Woolf2021!$E$9:$E$93,1,EXP(LN((1.1*(Fperm_SI_Woolf2021!$E$9:$E$93-M$58)-63.1579*EXP(-0.19*Fperm_SI_Woolf2021!$E$9:$E$93)+63.1579*EXP(-0.19*M$58))/(Fperm_SI_Woolf2021!$E$9:$E$93-M$58))*(M$58-Fperm_SI_Woolf2021!$E$9:$E$93)/10))),Fperm_SI_Woolf2021!$D$9:$D$93))</f>
        <v>0.61318383596952764</v>
      </c>
      <c r="N123" s="51" cm="1">
        <f t="array" ref="N123">MIN(1,SLOPE(Fperm_SI_Woolf2021!$F$9:$F$93*EXP(-Fperm_SI_Woolf2021!$I$9:$I$93*$C123*IF(N$58=Fperm_SI_Woolf2021!$E$9:$E$93,1,EXP(LN((1.1*(Fperm_SI_Woolf2021!$E$9:$E$93-N$58)-63.1579*EXP(-0.19*Fperm_SI_Woolf2021!$E$9:$E$93)+63.1579*EXP(-0.19*N$58))/(Fperm_SI_Woolf2021!$E$9:$E$93-N$58))*(N$58-Fperm_SI_Woolf2021!$E$9:$E$93)/10))) + Fperm_SI_Woolf2021!$G$9:$G$93*EXP(-Fperm_SI_Woolf2021!$J$9:$J$93*$C123*IF(N$58=Fperm_SI_Woolf2021!$E$9:$E$93,1,EXP(LN((1.1*(Fperm_SI_Woolf2021!$E$9:$E$93-N$58)-63.1579*EXP(-0.19*Fperm_SI_Woolf2021!$E$9:$E$93)+63.1579*EXP(-0.19*N$58))/(Fperm_SI_Woolf2021!$E$9:$E$93-N$58))*(N$58-Fperm_SI_Woolf2021!$E$9:$E$93)/10))) + Fperm_SI_Woolf2021!$H$9:$H$93*EXP(-Fperm_SI_Woolf2021!$K$9:$K$93*$C123*IF(N$58=Fperm_SI_Woolf2021!$E$9:$E$93,1,EXP(LN((1.1*(Fperm_SI_Woolf2021!$E$9:$E$93-N$58)-63.1579*EXP(-0.19*Fperm_SI_Woolf2021!$E$9:$E$93)+63.1579*EXP(-0.19*N$58))/(Fperm_SI_Woolf2021!$E$9:$E$93-N$58))*(N$58-Fperm_SI_Woolf2021!$E$9:$E$93)/10))),Fperm_SI_Woolf2021!$D$9:$D$93)*N$57+INTERCEPT(Fperm_SI_Woolf2021!$F$9:$F$93*EXP(-Fperm_SI_Woolf2021!$I$9:$I$93*$C123*IF(N$58=Fperm_SI_Woolf2021!$E$9:$E$93,1,EXP(LN((1.1*(Fperm_SI_Woolf2021!$E$9:$E$93-N$58)-63.1579*EXP(-0.19*Fperm_SI_Woolf2021!$E$9:$E$93)+63.1579*EXP(-0.19*N$58))/(Fperm_SI_Woolf2021!$E$9:$E$93-N$58))*(N$58-Fperm_SI_Woolf2021!$E$9:$E$93)/10))) + Fperm_SI_Woolf2021!$G$9:$G$93*EXP(-Fperm_SI_Woolf2021!$J$9:$J$93*$C123*IF(N$58=Fperm_SI_Woolf2021!$E$9:$E$93,1,EXP(LN((1.1*(Fperm_SI_Woolf2021!$E$9:$E$93-N$58)-63.1579*EXP(-0.19*Fperm_SI_Woolf2021!$E$9:$E$93)+63.1579*EXP(-0.19*N$58))/(Fperm_SI_Woolf2021!$E$9:$E$93-N$58))*(N$58-Fperm_SI_Woolf2021!$E$9:$E$93)/10))) + Fperm_SI_Woolf2021!$H$9:$H$93*EXP(-Fperm_SI_Woolf2021!$K$9:$K$93*$C123*IF(N$58=Fperm_SI_Woolf2021!$E$9:$E$93,1,EXP(LN((1.1*(Fperm_SI_Woolf2021!$E$9:$E$93-N$58)-63.1579*EXP(-0.19*Fperm_SI_Woolf2021!$E$9:$E$93)+63.1579*EXP(-0.19*N$58))/(Fperm_SI_Woolf2021!$E$9:$E$93-N$58))*(N$58-Fperm_SI_Woolf2021!$E$9:$E$93)/10))),Fperm_SI_Woolf2021!$D$9:$D$93))</f>
        <v>0.58067922354494605</v>
      </c>
      <c r="O123" s="51" cm="1">
        <f t="array" ref="O123">MIN(1,SLOPE(Fperm_SI_Woolf2021!$F$9:$F$93*EXP(-Fperm_SI_Woolf2021!$I$9:$I$93*$C123*IF(O$58=Fperm_SI_Woolf2021!$E$9:$E$93,1,EXP(LN((1.1*(Fperm_SI_Woolf2021!$E$9:$E$93-O$58)-63.1579*EXP(-0.19*Fperm_SI_Woolf2021!$E$9:$E$93)+63.1579*EXP(-0.19*O$58))/(Fperm_SI_Woolf2021!$E$9:$E$93-O$58))*(O$58-Fperm_SI_Woolf2021!$E$9:$E$93)/10))) + Fperm_SI_Woolf2021!$G$9:$G$93*EXP(-Fperm_SI_Woolf2021!$J$9:$J$93*$C123*IF(O$58=Fperm_SI_Woolf2021!$E$9:$E$93,1,EXP(LN((1.1*(Fperm_SI_Woolf2021!$E$9:$E$93-O$58)-63.1579*EXP(-0.19*Fperm_SI_Woolf2021!$E$9:$E$93)+63.1579*EXP(-0.19*O$58))/(Fperm_SI_Woolf2021!$E$9:$E$93-O$58))*(O$58-Fperm_SI_Woolf2021!$E$9:$E$93)/10))) + Fperm_SI_Woolf2021!$H$9:$H$93*EXP(-Fperm_SI_Woolf2021!$K$9:$K$93*$C123*IF(O$58=Fperm_SI_Woolf2021!$E$9:$E$93,1,EXP(LN((1.1*(Fperm_SI_Woolf2021!$E$9:$E$93-O$58)-63.1579*EXP(-0.19*Fperm_SI_Woolf2021!$E$9:$E$93)+63.1579*EXP(-0.19*O$58))/(Fperm_SI_Woolf2021!$E$9:$E$93-O$58))*(O$58-Fperm_SI_Woolf2021!$E$9:$E$93)/10))),Fperm_SI_Woolf2021!$D$9:$D$93)*O$57+INTERCEPT(Fperm_SI_Woolf2021!$F$9:$F$93*EXP(-Fperm_SI_Woolf2021!$I$9:$I$93*$C123*IF(O$58=Fperm_SI_Woolf2021!$E$9:$E$93,1,EXP(LN((1.1*(Fperm_SI_Woolf2021!$E$9:$E$93-O$58)-63.1579*EXP(-0.19*Fperm_SI_Woolf2021!$E$9:$E$93)+63.1579*EXP(-0.19*O$58))/(Fperm_SI_Woolf2021!$E$9:$E$93-O$58))*(O$58-Fperm_SI_Woolf2021!$E$9:$E$93)/10))) + Fperm_SI_Woolf2021!$G$9:$G$93*EXP(-Fperm_SI_Woolf2021!$J$9:$J$93*$C123*IF(O$58=Fperm_SI_Woolf2021!$E$9:$E$93,1,EXP(LN((1.1*(Fperm_SI_Woolf2021!$E$9:$E$93-O$58)-63.1579*EXP(-0.19*Fperm_SI_Woolf2021!$E$9:$E$93)+63.1579*EXP(-0.19*O$58))/(Fperm_SI_Woolf2021!$E$9:$E$93-O$58))*(O$58-Fperm_SI_Woolf2021!$E$9:$E$93)/10))) + Fperm_SI_Woolf2021!$H$9:$H$93*EXP(-Fperm_SI_Woolf2021!$K$9:$K$93*$C123*IF(O$58=Fperm_SI_Woolf2021!$E$9:$E$93,1,EXP(LN((1.1*(Fperm_SI_Woolf2021!$E$9:$E$93-O$58)-63.1579*EXP(-0.19*Fperm_SI_Woolf2021!$E$9:$E$93)+63.1579*EXP(-0.19*O$58))/(Fperm_SI_Woolf2021!$E$9:$E$93-O$58))*(O$58-Fperm_SI_Woolf2021!$E$9:$E$93)/10))),Fperm_SI_Woolf2021!$D$9:$D$93))</f>
        <v>0.54817461112036447</v>
      </c>
      <c r="P123" s="51" cm="1">
        <f t="array" ref="P123">MIN(1,SLOPE(Fperm_SI_Woolf2021!$F$9:$F$93*EXP(-Fperm_SI_Woolf2021!$I$9:$I$93*$C123*IF(P$58=Fperm_SI_Woolf2021!$E$9:$E$93,1,EXP(LN((1.1*(Fperm_SI_Woolf2021!$E$9:$E$93-P$58)-63.1579*EXP(-0.19*Fperm_SI_Woolf2021!$E$9:$E$93)+63.1579*EXP(-0.19*P$58))/(Fperm_SI_Woolf2021!$E$9:$E$93-P$58))*(P$58-Fperm_SI_Woolf2021!$E$9:$E$93)/10))) + Fperm_SI_Woolf2021!$G$9:$G$93*EXP(-Fperm_SI_Woolf2021!$J$9:$J$93*$C123*IF(P$58=Fperm_SI_Woolf2021!$E$9:$E$93,1,EXP(LN((1.1*(Fperm_SI_Woolf2021!$E$9:$E$93-P$58)-63.1579*EXP(-0.19*Fperm_SI_Woolf2021!$E$9:$E$93)+63.1579*EXP(-0.19*P$58))/(Fperm_SI_Woolf2021!$E$9:$E$93-P$58))*(P$58-Fperm_SI_Woolf2021!$E$9:$E$93)/10))) + Fperm_SI_Woolf2021!$H$9:$H$93*EXP(-Fperm_SI_Woolf2021!$K$9:$K$93*$C123*IF(P$58=Fperm_SI_Woolf2021!$E$9:$E$93,1,EXP(LN((1.1*(Fperm_SI_Woolf2021!$E$9:$E$93-P$58)-63.1579*EXP(-0.19*Fperm_SI_Woolf2021!$E$9:$E$93)+63.1579*EXP(-0.19*P$58))/(Fperm_SI_Woolf2021!$E$9:$E$93-P$58))*(P$58-Fperm_SI_Woolf2021!$E$9:$E$93)/10))),Fperm_SI_Woolf2021!$D$9:$D$93)*P$57+INTERCEPT(Fperm_SI_Woolf2021!$F$9:$F$93*EXP(-Fperm_SI_Woolf2021!$I$9:$I$93*$C123*IF(P$58=Fperm_SI_Woolf2021!$E$9:$E$93,1,EXP(LN((1.1*(Fperm_SI_Woolf2021!$E$9:$E$93-P$58)-63.1579*EXP(-0.19*Fperm_SI_Woolf2021!$E$9:$E$93)+63.1579*EXP(-0.19*P$58))/(Fperm_SI_Woolf2021!$E$9:$E$93-P$58))*(P$58-Fperm_SI_Woolf2021!$E$9:$E$93)/10))) + Fperm_SI_Woolf2021!$G$9:$G$93*EXP(-Fperm_SI_Woolf2021!$J$9:$J$93*$C123*IF(P$58=Fperm_SI_Woolf2021!$E$9:$E$93,1,EXP(LN((1.1*(Fperm_SI_Woolf2021!$E$9:$E$93-P$58)-63.1579*EXP(-0.19*Fperm_SI_Woolf2021!$E$9:$E$93)+63.1579*EXP(-0.19*P$58))/(Fperm_SI_Woolf2021!$E$9:$E$93-P$58))*(P$58-Fperm_SI_Woolf2021!$E$9:$E$93)/10))) + Fperm_SI_Woolf2021!$H$9:$H$93*EXP(-Fperm_SI_Woolf2021!$K$9:$K$93*$C123*IF(P$58=Fperm_SI_Woolf2021!$E$9:$E$93,1,EXP(LN((1.1*(Fperm_SI_Woolf2021!$E$9:$E$93-P$58)-63.1579*EXP(-0.19*Fperm_SI_Woolf2021!$E$9:$E$93)+63.1579*EXP(-0.19*P$58))/(Fperm_SI_Woolf2021!$E$9:$E$93-P$58))*(P$58-Fperm_SI_Woolf2021!$E$9:$E$93)/10))),Fperm_SI_Woolf2021!$D$9:$D$93))</f>
        <v>0.51566999869578289</v>
      </c>
      <c r="Q123" s="51" cm="1">
        <f t="array" ref="Q123">MIN(1,SLOPE(Fperm_SI_Woolf2021!$F$9:$F$93*EXP(-Fperm_SI_Woolf2021!$I$9:$I$93*$C123*IF(Q$58=Fperm_SI_Woolf2021!$E$9:$E$93,1,EXP(LN((1.1*(Fperm_SI_Woolf2021!$E$9:$E$93-Q$58)-63.1579*EXP(-0.19*Fperm_SI_Woolf2021!$E$9:$E$93)+63.1579*EXP(-0.19*Q$58))/(Fperm_SI_Woolf2021!$E$9:$E$93-Q$58))*(Q$58-Fperm_SI_Woolf2021!$E$9:$E$93)/10))) + Fperm_SI_Woolf2021!$G$9:$G$93*EXP(-Fperm_SI_Woolf2021!$J$9:$J$93*$C123*IF(Q$58=Fperm_SI_Woolf2021!$E$9:$E$93,1,EXP(LN((1.1*(Fperm_SI_Woolf2021!$E$9:$E$93-Q$58)-63.1579*EXP(-0.19*Fperm_SI_Woolf2021!$E$9:$E$93)+63.1579*EXP(-0.19*Q$58))/(Fperm_SI_Woolf2021!$E$9:$E$93-Q$58))*(Q$58-Fperm_SI_Woolf2021!$E$9:$E$93)/10))) + Fperm_SI_Woolf2021!$H$9:$H$93*EXP(-Fperm_SI_Woolf2021!$K$9:$K$93*$C123*IF(Q$58=Fperm_SI_Woolf2021!$E$9:$E$93,1,EXP(LN((1.1*(Fperm_SI_Woolf2021!$E$9:$E$93-Q$58)-63.1579*EXP(-0.19*Fperm_SI_Woolf2021!$E$9:$E$93)+63.1579*EXP(-0.19*Q$58))/(Fperm_SI_Woolf2021!$E$9:$E$93-Q$58))*(Q$58-Fperm_SI_Woolf2021!$E$9:$E$93)/10))),Fperm_SI_Woolf2021!$D$9:$D$93)*Q$57+INTERCEPT(Fperm_SI_Woolf2021!$F$9:$F$93*EXP(-Fperm_SI_Woolf2021!$I$9:$I$93*$C123*IF(Q$58=Fperm_SI_Woolf2021!$E$9:$E$93,1,EXP(LN((1.1*(Fperm_SI_Woolf2021!$E$9:$E$93-Q$58)-63.1579*EXP(-0.19*Fperm_SI_Woolf2021!$E$9:$E$93)+63.1579*EXP(-0.19*Q$58))/(Fperm_SI_Woolf2021!$E$9:$E$93-Q$58))*(Q$58-Fperm_SI_Woolf2021!$E$9:$E$93)/10))) + Fperm_SI_Woolf2021!$G$9:$G$93*EXP(-Fperm_SI_Woolf2021!$J$9:$J$93*$C123*IF(Q$58=Fperm_SI_Woolf2021!$E$9:$E$93,1,EXP(LN((1.1*(Fperm_SI_Woolf2021!$E$9:$E$93-Q$58)-63.1579*EXP(-0.19*Fperm_SI_Woolf2021!$E$9:$E$93)+63.1579*EXP(-0.19*Q$58))/(Fperm_SI_Woolf2021!$E$9:$E$93-Q$58))*(Q$58-Fperm_SI_Woolf2021!$E$9:$E$93)/10))) + Fperm_SI_Woolf2021!$H$9:$H$93*EXP(-Fperm_SI_Woolf2021!$K$9:$K$93*$C123*IF(Q$58=Fperm_SI_Woolf2021!$E$9:$E$93,1,EXP(LN((1.1*(Fperm_SI_Woolf2021!$E$9:$E$93-Q$58)-63.1579*EXP(-0.19*Fperm_SI_Woolf2021!$E$9:$E$93)+63.1579*EXP(-0.19*Q$58))/(Fperm_SI_Woolf2021!$E$9:$E$93-Q$58))*(Q$58-Fperm_SI_Woolf2021!$E$9:$E$93)/10))),Fperm_SI_Woolf2021!$D$9:$D$93))</f>
        <v>0.48316538627120126</v>
      </c>
      <c r="R123" s="51" cm="1">
        <f t="array" ref="R123">MIN(1,SLOPE(Fperm_SI_Woolf2021!$F$9:$F$93*EXP(-Fperm_SI_Woolf2021!$I$9:$I$93*$C123*IF(R$58=Fperm_SI_Woolf2021!$E$9:$E$93,1,EXP(LN((1.1*(Fperm_SI_Woolf2021!$E$9:$E$93-R$58)-63.1579*EXP(-0.19*Fperm_SI_Woolf2021!$E$9:$E$93)+63.1579*EXP(-0.19*R$58))/(Fperm_SI_Woolf2021!$E$9:$E$93-R$58))*(R$58-Fperm_SI_Woolf2021!$E$9:$E$93)/10))) + Fperm_SI_Woolf2021!$G$9:$G$93*EXP(-Fperm_SI_Woolf2021!$J$9:$J$93*$C123*IF(R$58=Fperm_SI_Woolf2021!$E$9:$E$93,1,EXP(LN((1.1*(Fperm_SI_Woolf2021!$E$9:$E$93-R$58)-63.1579*EXP(-0.19*Fperm_SI_Woolf2021!$E$9:$E$93)+63.1579*EXP(-0.19*R$58))/(Fperm_SI_Woolf2021!$E$9:$E$93-R$58))*(R$58-Fperm_SI_Woolf2021!$E$9:$E$93)/10))) + Fperm_SI_Woolf2021!$H$9:$H$93*EXP(-Fperm_SI_Woolf2021!$K$9:$K$93*$C123*IF(R$58=Fperm_SI_Woolf2021!$E$9:$E$93,1,EXP(LN((1.1*(Fperm_SI_Woolf2021!$E$9:$E$93-R$58)-63.1579*EXP(-0.19*Fperm_SI_Woolf2021!$E$9:$E$93)+63.1579*EXP(-0.19*R$58))/(Fperm_SI_Woolf2021!$E$9:$E$93-R$58))*(R$58-Fperm_SI_Woolf2021!$E$9:$E$93)/10))),Fperm_SI_Woolf2021!$D$9:$D$93)*R$57+INTERCEPT(Fperm_SI_Woolf2021!$F$9:$F$93*EXP(-Fperm_SI_Woolf2021!$I$9:$I$93*$C123*IF(R$58=Fperm_SI_Woolf2021!$E$9:$E$93,1,EXP(LN((1.1*(Fperm_SI_Woolf2021!$E$9:$E$93-R$58)-63.1579*EXP(-0.19*Fperm_SI_Woolf2021!$E$9:$E$93)+63.1579*EXP(-0.19*R$58))/(Fperm_SI_Woolf2021!$E$9:$E$93-R$58))*(R$58-Fperm_SI_Woolf2021!$E$9:$E$93)/10))) + Fperm_SI_Woolf2021!$G$9:$G$93*EXP(-Fperm_SI_Woolf2021!$J$9:$J$93*$C123*IF(R$58=Fperm_SI_Woolf2021!$E$9:$E$93,1,EXP(LN((1.1*(Fperm_SI_Woolf2021!$E$9:$E$93-R$58)-63.1579*EXP(-0.19*Fperm_SI_Woolf2021!$E$9:$E$93)+63.1579*EXP(-0.19*R$58))/(Fperm_SI_Woolf2021!$E$9:$E$93-R$58))*(R$58-Fperm_SI_Woolf2021!$E$9:$E$93)/10))) + Fperm_SI_Woolf2021!$H$9:$H$93*EXP(-Fperm_SI_Woolf2021!$K$9:$K$93*$C123*IF(R$58=Fperm_SI_Woolf2021!$E$9:$E$93,1,EXP(LN((1.1*(Fperm_SI_Woolf2021!$E$9:$E$93-R$58)-63.1579*EXP(-0.19*Fperm_SI_Woolf2021!$E$9:$E$93)+63.1579*EXP(-0.19*R$58))/(Fperm_SI_Woolf2021!$E$9:$E$93-R$58))*(R$58-Fperm_SI_Woolf2021!$E$9:$E$93)/10))),Fperm_SI_Woolf2021!$D$9:$D$93))</f>
        <v>0.45066077384661962</v>
      </c>
      <c r="S123" s="51" cm="1">
        <f t="array" ref="S123">MIN(1,SLOPE(Fperm_SI_Woolf2021!$F$9:$F$93*EXP(-Fperm_SI_Woolf2021!$I$9:$I$93*$C123*IF(S$58=Fperm_SI_Woolf2021!$E$9:$E$93,1,EXP(LN((1.1*(Fperm_SI_Woolf2021!$E$9:$E$93-S$58)-63.1579*EXP(-0.19*Fperm_SI_Woolf2021!$E$9:$E$93)+63.1579*EXP(-0.19*S$58))/(Fperm_SI_Woolf2021!$E$9:$E$93-S$58))*(S$58-Fperm_SI_Woolf2021!$E$9:$E$93)/10))) + Fperm_SI_Woolf2021!$G$9:$G$93*EXP(-Fperm_SI_Woolf2021!$J$9:$J$93*$C123*IF(S$58=Fperm_SI_Woolf2021!$E$9:$E$93,1,EXP(LN((1.1*(Fperm_SI_Woolf2021!$E$9:$E$93-S$58)-63.1579*EXP(-0.19*Fperm_SI_Woolf2021!$E$9:$E$93)+63.1579*EXP(-0.19*S$58))/(Fperm_SI_Woolf2021!$E$9:$E$93-S$58))*(S$58-Fperm_SI_Woolf2021!$E$9:$E$93)/10))) + Fperm_SI_Woolf2021!$H$9:$H$93*EXP(-Fperm_SI_Woolf2021!$K$9:$K$93*$C123*IF(S$58=Fperm_SI_Woolf2021!$E$9:$E$93,1,EXP(LN((1.1*(Fperm_SI_Woolf2021!$E$9:$E$93-S$58)-63.1579*EXP(-0.19*Fperm_SI_Woolf2021!$E$9:$E$93)+63.1579*EXP(-0.19*S$58))/(Fperm_SI_Woolf2021!$E$9:$E$93-S$58))*(S$58-Fperm_SI_Woolf2021!$E$9:$E$93)/10))),Fperm_SI_Woolf2021!$D$9:$D$93)*S$57+INTERCEPT(Fperm_SI_Woolf2021!$F$9:$F$93*EXP(-Fperm_SI_Woolf2021!$I$9:$I$93*$C123*IF(S$58=Fperm_SI_Woolf2021!$E$9:$E$93,1,EXP(LN((1.1*(Fperm_SI_Woolf2021!$E$9:$E$93-S$58)-63.1579*EXP(-0.19*Fperm_SI_Woolf2021!$E$9:$E$93)+63.1579*EXP(-0.19*S$58))/(Fperm_SI_Woolf2021!$E$9:$E$93-S$58))*(S$58-Fperm_SI_Woolf2021!$E$9:$E$93)/10))) + Fperm_SI_Woolf2021!$G$9:$G$93*EXP(-Fperm_SI_Woolf2021!$J$9:$J$93*$C123*IF(S$58=Fperm_SI_Woolf2021!$E$9:$E$93,1,EXP(LN((1.1*(Fperm_SI_Woolf2021!$E$9:$E$93-S$58)-63.1579*EXP(-0.19*Fperm_SI_Woolf2021!$E$9:$E$93)+63.1579*EXP(-0.19*S$58))/(Fperm_SI_Woolf2021!$E$9:$E$93-S$58))*(S$58-Fperm_SI_Woolf2021!$E$9:$E$93)/10))) + Fperm_SI_Woolf2021!$H$9:$H$93*EXP(-Fperm_SI_Woolf2021!$K$9:$K$93*$C123*IF(S$58=Fperm_SI_Woolf2021!$E$9:$E$93,1,EXP(LN((1.1*(Fperm_SI_Woolf2021!$E$9:$E$93-S$58)-63.1579*EXP(-0.19*Fperm_SI_Woolf2021!$E$9:$E$93)+63.1579*EXP(-0.19*S$58))/(Fperm_SI_Woolf2021!$E$9:$E$93-S$58))*(S$58-Fperm_SI_Woolf2021!$E$9:$E$93)/10))),Fperm_SI_Woolf2021!$D$9:$D$93))</f>
        <v>0.62867417652616997</v>
      </c>
      <c r="T123" s="51" cm="1">
        <f t="array" ref="T123">MIN(1,SLOPE(Fperm_SI_Woolf2021!$F$9:$F$93*EXP(-Fperm_SI_Woolf2021!$I$9:$I$93*$C123*IF(T$58=Fperm_SI_Woolf2021!$E$9:$E$93,1,EXP(LN((1.1*(Fperm_SI_Woolf2021!$E$9:$E$93-T$58)-63.1579*EXP(-0.19*Fperm_SI_Woolf2021!$E$9:$E$93)+63.1579*EXP(-0.19*T$58))/(Fperm_SI_Woolf2021!$E$9:$E$93-T$58))*(T$58-Fperm_SI_Woolf2021!$E$9:$E$93)/10))) + Fperm_SI_Woolf2021!$G$9:$G$93*EXP(-Fperm_SI_Woolf2021!$J$9:$J$93*$C123*IF(T$58=Fperm_SI_Woolf2021!$E$9:$E$93,1,EXP(LN((1.1*(Fperm_SI_Woolf2021!$E$9:$E$93-T$58)-63.1579*EXP(-0.19*Fperm_SI_Woolf2021!$E$9:$E$93)+63.1579*EXP(-0.19*T$58))/(Fperm_SI_Woolf2021!$E$9:$E$93-T$58))*(T$58-Fperm_SI_Woolf2021!$E$9:$E$93)/10))) + Fperm_SI_Woolf2021!$H$9:$H$93*EXP(-Fperm_SI_Woolf2021!$K$9:$K$93*$C123*IF(T$58=Fperm_SI_Woolf2021!$E$9:$E$93,1,EXP(LN((1.1*(Fperm_SI_Woolf2021!$E$9:$E$93-T$58)-63.1579*EXP(-0.19*Fperm_SI_Woolf2021!$E$9:$E$93)+63.1579*EXP(-0.19*T$58))/(Fperm_SI_Woolf2021!$E$9:$E$93-T$58))*(T$58-Fperm_SI_Woolf2021!$E$9:$E$93)/10))),Fperm_SI_Woolf2021!$D$9:$D$93)*T$57+INTERCEPT(Fperm_SI_Woolf2021!$F$9:$F$93*EXP(-Fperm_SI_Woolf2021!$I$9:$I$93*$C123*IF(T$58=Fperm_SI_Woolf2021!$E$9:$E$93,1,EXP(LN((1.1*(Fperm_SI_Woolf2021!$E$9:$E$93-T$58)-63.1579*EXP(-0.19*Fperm_SI_Woolf2021!$E$9:$E$93)+63.1579*EXP(-0.19*T$58))/(Fperm_SI_Woolf2021!$E$9:$E$93-T$58))*(T$58-Fperm_SI_Woolf2021!$E$9:$E$93)/10))) + Fperm_SI_Woolf2021!$G$9:$G$93*EXP(-Fperm_SI_Woolf2021!$J$9:$J$93*$C123*IF(T$58=Fperm_SI_Woolf2021!$E$9:$E$93,1,EXP(LN((1.1*(Fperm_SI_Woolf2021!$E$9:$E$93-T$58)-63.1579*EXP(-0.19*Fperm_SI_Woolf2021!$E$9:$E$93)+63.1579*EXP(-0.19*T$58))/(Fperm_SI_Woolf2021!$E$9:$E$93-T$58))*(T$58-Fperm_SI_Woolf2021!$E$9:$E$93)/10))) + Fperm_SI_Woolf2021!$H$9:$H$93*EXP(-Fperm_SI_Woolf2021!$K$9:$K$93*$C123*IF(T$58=Fperm_SI_Woolf2021!$E$9:$E$93,1,EXP(LN((1.1*(Fperm_SI_Woolf2021!$E$9:$E$93-T$58)-63.1579*EXP(-0.19*Fperm_SI_Woolf2021!$E$9:$E$93)+63.1579*EXP(-0.19*T$58))/(Fperm_SI_Woolf2021!$E$9:$E$93-T$58))*(T$58-Fperm_SI_Woolf2021!$E$9:$E$93)/10))),Fperm_SI_Woolf2021!$D$9:$D$93))</f>
        <v>0.60116878660155371</v>
      </c>
      <c r="U123" s="51" cm="1">
        <f t="array" ref="U123">MIN(1,SLOPE(Fperm_SI_Woolf2021!$F$9:$F$93*EXP(-Fperm_SI_Woolf2021!$I$9:$I$93*$C123*IF(U$58=Fperm_SI_Woolf2021!$E$9:$E$93,1,EXP(LN((1.1*(Fperm_SI_Woolf2021!$E$9:$E$93-U$58)-63.1579*EXP(-0.19*Fperm_SI_Woolf2021!$E$9:$E$93)+63.1579*EXP(-0.19*U$58))/(Fperm_SI_Woolf2021!$E$9:$E$93-U$58))*(U$58-Fperm_SI_Woolf2021!$E$9:$E$93)/10))) + Fperm_SI_Woolf2021!$G$9:$G$93*EXP(-Fperm_SI_Woolf2021!$J$9:$J$93*$C123*IF(U$58=Fperm_SI_Woolf2021!$E$9:$E$93,1,EXP(LN((1.1*(Fperm_SI_Woolf2021!$E$9:$E$93-U$58)-63.1579*EXP(-0.19*Fperm_SI_Woolf2021!$E$9:$E$93)+63.1579*EXP(-0.19*U$58))/(Fperm_SI_Woolf2021!$E$9:$E$93-U$58))*(U$58-Fperm_SI_Woolf2021!$E$9:$E$93)/10))) + Fperm_SI_Woolf2021!$H$9:$H$93*EXP(-Fperm_SI_Woolf2021!$K$9:$K$93*$C123*IF(U$58=Fperm_SI_Woolf2021!$E$9:$E$93,1,EXP(LN((1.1*(Fperm_SI_Woolf2021!$E$9:$E$93-U$58)-63.1579*EXP(-0.19*Fperm_SI_Woolf2021!$E$9:$E$93)+63.1579*EXP(-0.19*U$58))/(Fperm_SI_Woolf2021!$E$9:$E$93-U$58))*(U$58-Fperm_SI_Woolf2021!$E$9:$E$93)/10))),Fperm_SI_Woolf2021!$D$9:$D$93)*U$57+INTERCEPT(Fperm_SI_Woolf2021!$F$9:$F$93*EXP(-Fperm_SI_Woolf2021!$I$9:$I$93*$C123*IF(U$58=Fperm_SI_Woolf2021!$E$9:$E$93,1,EXP(LN((1.1*(Fperm_SI_Woolf2021!$E$9:$E$93-U$58)-63.1579*EXP(-0.19*Fperm_SI_Woolf2021!$E$9:$E$93)+63.1579*EXP(-0.19*U$58))/(Fperm_SI_Woolf2021!$E$9:$E$93-U$58))*(U$58-Fperm_SI_Woolf2021!$E$9:$E$93)/10))) + Fperm_SI_Woolf2021!$G$9:$G$93*EXP(-Fperm_SI_Woolf2021!$J$9:$J$93*$C123*IF(U$58=Fperm_SI_Woolf2021!$E$9:$E$93,1,EXP(LN((1.1*(Fperm_SI_Woolf2021!$E$9:$E$93-U$58)-63.1579*EXP(-0.19*Fperm_SI_Woolf2021!$E$9:$E$93)+63.1579*EXP(-0.19*U$58))/(Fperm_SI_Woolf2021!$E$9:$E$93-U$58))*(U$58-Fperm_SI_Woolf2021!$E$9:$E$93)/10))) + Fperm_SI_Woolf2021!$H$9:$H$93*EXP(-Fperm_SI_Woolf2021!$K$9:$K$93*$C123*IF(U$58=Fperm_SI_Woolf2021!$E$9:$E$93,1,EXP(LN((1.1*(Fperm_SI_Woolf2021!$E$9:$E$93-U$58)-63.1579*EXP(-0.19*Fperm_SI_Woolf2021!$E$9:$E$93)+63.1579*EXP(-0.19*U$58))/(Fperm_SI_Woolf2021!$E$9:$E$93-U$58))*(U$58-Fperm_SI_Woolf2021!$E$9:$E$93)/10))),Fperm_SI_Woolf2021!$D$9:$D$93))</f>
        <v>0.57366339667693733</v>
      </c>
      <c r="V123" s="51" cm="1">
        <f t="array" ref="V123">MIN(1,SLOPE(Fperm_SI_Woolf2021!$F$9:$F$93*EXP(-Fperm_SI_Woolf2021!$I$9:$I$93*$C123*IF(V$58=Fperm_SI_Woolf2021!$E$9:$E$93,1,EXP(LN((1.1*(Fperm_SI_Woolf2021!$E$9:$E$93-V$58)-63.1579*EXP(-0.19*Fperm_SI_Woolf2021!$E$9:$E$93)+63.1579*EXP(-0.19*V$58))/(Fperm_SI_Woolf2021!$E$9:$E$93-V$58))*(V$58-Fperm_SI_Woolf2021!$E$9:$E$93)/10))) + Fperm_SI_Woolf2021!$G$9:$G$93*EXP(-Fperm_SI_Woolf2021!$J$9:$J$93*$C123*IF(V$58=Fperm_SI_Woolf2021!$E$9:$E$93,1,EXP(LN((1.1*(Fperm_SI_Woolf2021!$E$9:$E$93-V$58)-63.1579*EXP(-0.19*Fperm_SI_Woolf2021!$E$9:$E$93)+63.1579*EXP(-0.19*V$58))/(Fperm_SI_Woolf2021!$E$9:$E$93-V$58))*(V$58-Fperm_SI_Woolf2021!$E$9:$E$93)/10))) + Fperm_SI_Woolf2021!$H$9:$H$93*EXP(-Fperm_SI_Woolf2021!$K$9:$K$93*$C123*IF(V$58=Fperm_SI_Woolf2021!$E$9:$E$93,1,EXP(LN((1.1*(Fperm_SI_Woolf2021!$E$9:$E$93-V$58)-63.1579*EXP(-0.19*Fperm_SI_Woolf2021!$E$9:$E$93)+63.1579*EXP(-0.19*V$58))/(Fperm_SI_Woolf2021!$E$9:$E$93-V$58))*(V$58-Fperm_SI_Woolf2021!$E$9:$E$93)/10))),Fperm_SI_Woolf2021!$D$9:$D$93)*V$57+INTERCEPT(Fperm_SI_Woolf2021!$F$9:$F$93*EXP(-Fperm_SI_Woolf2021!$I$9:$I$93*$C123*IF(V$58=Fperm_SI_Woolf2021!$E$9:$E$93,1,EXP(LN((1.1*(Fperm_SI_Woolf2021!$E$9:$E$93-V$58)-63.1579*EXP(-0.19*Fperm_SI_Woolf2021!$E$9:$E$93)+63.1579*EXP(-0.19*V$58))/(Fperm_SI_Woolf2021!$E$9:$E$93-V$58))*(V$58-Fperm_SI_Woolf2021!$E$9:$E$93)/10))) + Fperm_SI_Woolf2021!$G$9:$G$93*EXP(-Fperm_SI_Woolf2021!$J$9:$J$93*$C123*IF(V$58=Fperm_SI_Woolf2021!$E$9:$E$93,1,EXP(LN((1.1*(Fperm_SI_Woolf2021!$E$9:$E$93-V$58)-63.1579*EXP(-0.19*Fperm_SI_Woolf2021!$E$9:$E$93)+63.1579*EXP(-0.19*V$58))/(Fperm_SI_Woolf2021!$E$9:$E$93-V$58))*(V$58-Fperm_SI_Woolf2021!$E$9:$E$93)/10))) + Fperm_SI_Woolf2021!$H$9:$H$93*EXP(-Fperm_SI_Woolf2021!$K$9:$K$93*$C123*IF(V$58=Fperm_SI_Woolf2021!$E$9:$E$93,1,EXP(LN((1.1*(Fperm_SI_Woolf2021!$E$9:$E$93-V$58)-63.1579*EXP(-0.19*Fperm_SI_Woolf2021!$E$9:$E$93)+63.1579*EXP(-0.19*V$58))/(Fperm_SI_Woolf2021!$E$9:$E$93-V$58))*(V$58-Fperm_SI_Woolf2021!$E$9:$E$93)/10))),Fperm_SI_Woolf2021!$D$9:$D$93))</f>
        <v>0.54615800675232096</v>
      </c>
      <c r="W123" s="51" cm="1">
        <f t="array" ref="W123">MIN(1,SLOPE(Fperm_SI_Woolf2021!$F$9:$F$93*EXP(-Fperm_SI_Woolf2021!$I$9:$I$93*$C123*IF(W$58=Fperm_SI_Woolf2021!$E$9:$E$93,1,EXP(LN((1.1*(Fperm_SI_Woolf2021!$E$9:$E$93-W$58)-63.1579*EXP(-0.19*Fperm_SI_Woolf2021!$E$9:$E$93)+63.1579*EXP(-0.19*W$58))/(Fperm_SI_Woolf2021!$E$9:$E$93-W$58))*(W$58-Fperm_SI_Woolf2021!$E$9:$E$93)/10))) + Fperm_SI_Woolf2021!$G$9:$G$93*EXP(-Fperm_SI_Woolf2021!$J$9:$J$93*$C123*IF(W$58=Fperm_SI_Woolf2021!$E$9:$E$93,1,EXP(LN((1.1*(Fperm_SI_Woolf2021!$E$9:$E$93-W$58)-63.1579*EXP(-0.19*Fperm_SI_Woolf2021!$E$9:$E$93)+63.1579*EXP(-0.19*W$58))/(Fperm_SI_Woolf2021!$E$9:$E$93-W$58))*(W$58-Fperm_SI_Woolf2021!$E$9:$E$93)/10))) + Fperm_SI_Woolf2021!$H$9:$H$93*EXP(-Fperm_SI_Woolf2021!$K$9:$K$93*$C123*IF(W$58=Fperm_SI_Woolf2021!$E$9:$E$93,1,EXP(LN((1.1*(Fperm_SI_Woolf2021!$E$9:$E$93-W$58)-63.1579*EXP(-0.19*Fperm_SI_Woolf2021!$E$9:$E$93)+63.1579*EXP(-0.19*W$58))/(Fperm_SI_Woolf2021!$E$9:$E$93-W$58))*(W$58-Fperm_SI_Woolf2021!$E$9:$E$93)/10))),Fperm_SI_Woolf2021!$D$9:$D$93)*W$57+INTERCEPT(Fperm_SI_Woolf2021!$F$9:$F$93*EXP(-Fperm_SI_Woolf2021!$I$9:$I$93*$C123*IF(W$58=Fperm_SI_Woolf2021!$E$9:$E$93,1,EXP(LN((1.1*(Fperm_SI_Woolf2021!$E$9:$E$93-W$58)-63.1579*EXP(-0.19*Fperm_SI_Woolf2021!$E$9:$E$93)+63.1579*EXP(-0.19*W$58))/(Fperm_SI_Woolf2021!$E$9:$E$93-W$58))*(W$58-Fperm_SI_Woolf2021!$E$9:$E$93)/10))) + Fperm_SI_Woolf2021!$G$9:$G$93*EXP(-Fperm_SI_Woolf2021!$J$9:$J$93*$C123*IF(W$58=Fperm_SI_Woolf2021!$E$9:$E$93,1,EXP(LN((1.1*(Fperm_SI_Woolf2021!$E$9:$E$93-W$58)-63.1579*EXP(-0.19*Fperm_SI_Woolf2021!$E$9:$E$93)+63.1579*EXP(-0.19*W$58))/(Fperm_SI_Woolf2021!$E$9:$E$93-W$58))*(W$58-Fperm_SI_Woolf2021!$E$9:$E$93)/10))) + Fperm_SI_Woolf2021!$H$9:$H$93*EXP(-Fperm_SI_Woolf2021!$K$9:$K$93*$C123*IF(W$58=Fperm_SI_Woolf2021!$E$9:$E$93,1,EXP(LN((1.1*(Fperm_SI_Woolf2021!$E$9:$E$93-W$58)-63.1579*EXP(-0.19*Fperm_SI_Woolf2021!$E$9:$E$93)+63.1579*EXP(-0.19*W$58))/(Fperm_SI_Woolf2021!$E$9:$E$93-W$58))*(W$58-Fperm_SI_Woolf2021!$E$9:$E$93)/10))),Fperm_SI_Woolf2021!$D$9:$D$93))</f>
        <v>0.51865261682770469</v>
      </c>
      <c r="X123" s="51" cm="1">
        <f t="array" ref="X123">MIN(1,SLOPE(Fperm_SI_Woolf2021!$F$9:$F$93*EXP(-Fperm_SI_Woolf2021!$I$9:$I$93*$C123*IF(X$58=Fperm_SI_Woolf2021!$E$9:$E$93,1,EXP(LN((1.1*(Fperm_SI_Woolf2021!$E$9:$E$93-X$58)-63.1579*EXP(-0.19*Fperm_SI_Woolf2021!$E$9:$E$93)+63.1579*EXP(-0.19*X$58))/(Fperm_SI_Woolf2021!$E$9:$E$93-X$58))*(X$58-Fperm_SI_Woolf2021!$E$9:$E$93)/10))) + Fperm_SI_Woolf2021!$G$9:$G$93*EXP(-Fperm_SI_Woolf2021!$J$9:$J$93*$C123*IF(X$58=Fperm_SI_Woolf2021!$E$9:$E$93,1,EXP(LN((1.1*(Fperm_SI_Woolf2021!$E$9:$E$93-X$58)-63.1579*EXP(-0.19*Fperm_SI_Woolf2021!$E$9:$E$93)+63.1579*EXP(-0.19*X$58))/(Fperm_SI_Woolf2021!$E$9:$E$93-X$58))*(X$58-Fperm_SI_Woolf2021!$E$9:$E$93)/10))) + Fperm_SI_Woolf2021!$H$9:$H$93*EXP(-Fperm_SI_Woolf2021!$K$9:$K$93*$C123*IF(X$58=Fperm_SI_Woolf2021!$E$9:$E$93,1,EXP(LN((1.1*(Fperm_SI_Woolf2021!$E$9:$E$93-X$58)-63.1579*EXP(-0.19*Fperm_SI_Woolf2021!$E$9:$E$93)+63.1579*EXP(-0.19*X$58))/(Fperm_SI_Woolf2021!$E$9:$E$93-X$58))*(X$58-Fperm_SI_Woolf2021!$E$9:$E$93)/10))),Fperm_SI_Woolf2021!$D$9:$D$93)*X$57+INTERCEPT(Fperm_SI_Woolf2021!$F$9:$F$93*EXP(-Fperm_SI_Woolf2021!$I$9:$I$93*$C123*IF(X$58=Fperm_SI_Woolf2021!$E$9:$E$93,1,EXP(LN((1.1*(Fperm_SI_Woolf2021!$E$9:$E$93-X$58)-63.1579*EXP(-0.19*Fperm_SI_Woolf2021!$E$9:$E$93)+63.1579*EXP(-0.19*X$58))/(Fperm_SI_Woolf2021!$E$9:$E$93-X$58))*(X$58-Fperm_SI_Woolf2021!$E$9:$E$93)/10))) + Fperm_SI_Woolf2021!$G$9:$G$93*EXP(-Fperm_SI_Woolf2021!$J$9:$J$93*$C123*IF(X$58=Fperm_SI_Woolf2021!$E$9:$E$93,1,EXP(LN((1.1*(Fperm_SI_Woolf2021!$E$9:$E$93-X$58)-63.1579*EXP(-0.19*Fperm_SI_Woolf2021!$E$9:$E$93)+63.1579*EXP(-0.19*X$58))/(Fperm_SI_Woolf2021!$E$9:$E$93-X$58))*(X$58-Fperm_SI_Woolf2021!$E$9:$E$93)/10))) + Fperm_SI_Woolf2021!$H$9:$H$93*EXP(-Fperm_SI_Woolf2021!$K$9:$K$93*$C123*IF(X$58=Fperm_SI_Woolf2021!$E$9:$E$93,1,EXP(LN((1.1*(Fperm_SI_Woolf2021!$E$9:$E$93-X$58)-63.1579*EXP(-0.19*Fperm_SI_Woolf2021!$E$9:$E$93)+63.1579*EXP(-0.19*X$58))/(Fperm_SI_Woolf2021!$E$9:$E$93-X$58))*(X$58-Fperm_SI_Woolf2021!$E$9:$E$93)/10))),Fperm_SI_Woolf2021!$D$9:$D$93))</f>
        <v>0.49114722690308832</v>
      </c>
      <c r="Y123" s="51" cm="1">
        <f t="array" ref="Y123">MIN(1,SLOPE(Fperm_SI_Woolf2021!$F$9:$F$93*EXP(-Fperm_SI_Woolf2021!$I$9:$I$93*$C123*IF(Y$58=Fperm_SI_Woolf2021!$E$9:$E$93,1,EXP(LN((1.1*(Fperm_SI_Woolf2021!$E$9:$E$93-Y$58)-63.1579*EXP(-0.19*Fperm_SI_Woolf2021!$E$9:$E$93)+63.1579*EXP(-0.19*Y$58))/(Fperm_SI_Woolf2021!$E$9:$E$93-Y$58))*(Y$58-Fperm_SI_Woolf2021!$E$9:$E$93)/10))) + Fperm_SI_Woolf2021!$G$9:$G$93*EXP(-Fperm_SI_Woolf2021!$J$9:$J$93*$C123*IF(Y$58=Fperm_SI_Woolf2021!$E$9:$E$93,1,EXP(LN((1.1*(Fperm_SI_Woolf2021!$E$9:$E$93-Y$58)-63.1579*EXP(-0.19*Fperm_SI_Woolf2021!$E$9:$E$93)+63.1579*EXP(-0.19*Y$58))/(Fperm_SI_Woolf2021!$E$9:$E$93-Y$58))*(Y$58-Fperm_SI_Woolf2021!$E$9:$E$93)/10))) + Fperm_SI_Woolf2021!$H$9:$H$93*EXP(-Fperm_SI_Woolf2021!$K$9:$K$93*$C123*IF(Y$58=Fperm_SI_Woolf2021!$E$9:$E$93,1,EXP(LN((1.1*(Fperm_SI_Woolf2021!$E$9:$E$93-Y$58)-63.1579*EXP(-0.19*Fperm_SI_Woolf2021!$E$9:$E$93)+63.1579*EXP(-0.19*Y$58))/(Fperm_SI_Woolf2021!$E$9:$E$93-Y$58))*(Y$58-Fperm_SI_Woolf2021!$E$9:$E$93)/10))),Fperm_SI_Woolf2021!$D$9:$D$93)*Y$57+INTERCEPT(Fperm_SI_Woolf2021!$F$9:$F$93*EXP(-Fperm_SI_Woolf2021!$I$9:$I$93*$C123*IF(Y$58=Fperm_SI_Woolf2021!$E$9:$E$93,1,EXP(LN((1.1*(Fperm_SI_Woolf2021!$E$9:$E$93-Y$58)-63.1579*EXP(-0.19*Fperm_SI_Woolf2021!$E$9:$E$93)+63.1579*EXP(-0.19*Y$58))/(Fperm_SI_Woolf2021!$E$9:$E$93-Y$58))*(Y$58-Fperm_SI_Woolf2021!$E$9:$E$93)/10))) + Fperm_SI_Woolf2021!$G$9:$G$93*EXP(-Fperm_SI_Woolf2021!$J$9:$J$93*$C123*IF(Y$58=Fperm_SI_Woolf2021!$E$9:$E$93,1,EXP(LN((1.1*(Fperm_SI_Woolf2021!$E$9:$E$93-Y$58)-63.1579*EXP(-0.19*Fperm_SI_Woolf2021!$E$9:$E$93)+63.1579*EXP(-0.19*Y$58))/(Fperm_SI_Woolf2021!$E$9:$E$93-Y$58))*(Y$58-Fperm_SI_Woolf2021!$E$9:$E$93)/10))) + Fperm_SI_Woolf2021!$H$9:$H$93*EXP(-Fperm_SI_Woolf2021!$K$9:$K$93*$C123*IF(Y$58=Fperm_SI_Woolf2021!$E$9:$E$93,1,EXP(LN((1.1*(Fperm_SI_Woolf2021!$E$9:$E$93-Y$58)-63.1579*EXP(-0.19*Fperm_SI_Woolf2021!$E$9:$E$93)+63.1579*EXP(-0.19*Y$58))/(Fperm_SI_Woolf2021!$E$9:$E$93-Y$58))*(Y$58-Fperm_SI_Woolf2021!$E$9:$E$93)/10))),Fperm_SI_Woolf2021!$D$9:$D$93))</f>
        <v>0.463641836978472</v>
      </c>
      <c r="Z123" s="51" cm="1">
        <f t="array" ref="Z123">MIN(1,SLOPE(Fperm_SI_Woolf2021!$F$9:$F$93*EXP(-Fperm_SI_Woolf2021!$I$9:$I$93*$C123*IF(Z$58=Fperm_SI_Woolf2021!$E$9:$E$93,1,EXP(LN((1.1*(Fperm_SI_Woolf2021!$E$9:$E$93-Z$58)-63.1579*EXP(-0.19*Fperm_SI_Woolf2021!$E$9:$E$93)+63.1579*EXP(-0.19*Z$58))/(Fperm_SI_Woolf2021!$E$9:$E$93-Z$58))*(Z$58-Fperm_SI_Woolf2021!$E$9:$E$93)/10))) + Fperm_SI_Woolf2021!$G$9:$G$93*EXP(-Fperm_SI_Woolf2021!$J$9:$J$93*$C123*IF(Z$58=Fperm_SI_Woolf2021!$E$9:$E$93,1,EXP(LN((1.1*(Fperm_SI_Woolf2021!$E$9:$E$93-Z$58)-63.1579*EXP(-0.19*Fperm_SI_Woolf2021!$E$9:$E$93)+63.1579*EXP(-0.19*Z$58))/(Fperm_SI_Woolf2021!$E$9:$E$93-Z$58))*(Z$58-Fperm_SI_Woolf2021!$E$9:$E$93)/10))) + Fperm_SI_Woolf2021!$H$9:$H$93*EXP(-Fperm_SI_Woolf2021!$K$9:$K$93*$C123*IF(Z$58=Fperm_SI_Woolf2021!$E$9:$E$93,1,EXP(LN((1.1*(Fperm_SI_Woolf2021!$E$9:$E$93-Z$58)-63.1579*EXP(-0.19*Fperm_SI_Woolf2021!$E$9:$E$93)+63.1579*EXP(-0.19*Z$58))/(Fperm_SI_Woolf2021!$E$9:$E$93-Z$58))*(Z$58-Fperm_SI_Woolf2021!$E$9:$E$93)/10))),Fperm_SI_Woolf2021!$D$9:$D$93)*Z$57+INTERCEPT(Fperm_SI_Woolf2021!$F$9:$F$93*EXP(-Fperm_SI_Woolf2021!$I$9:$I$93*$C123*IF(Z$58=Fperm_SI_Woolf2021!$E$9:$E$93,1,EXP(LN((1.1*(Fperm_SI_Woolf2021!$E$9:$E$93-Z$58)-63.1579*EXP(-0.19*Fperm_SI_Woolf2021!$E$9:$E$93)+63.1579*EXP(-0.19*Z$58))/(Fperm_SI_Woolf2021!$E$9:$E$93-Z$58))*(Z$58-Fperm_SI_Woolf2021!$E$9:$E$93)/10))) + Fperm_SI_Woolf2021!$G$9:$G$93*EXP(-Fperm_SI_Woolf2021!$J$9:$J$93*$C123*IF(Z$58=Fperm_SI_Woolf2021!$E$9:$E$93,1,EXP(LN((1.1*(Fperm_SI_Woolf2021!$E$9:$E$93-Z$58)-63.1579*EXP(-0.19*Fperm_SI_Woolf2021!$E$9:$E$93)+63.1579*EXP(-0.19*Z$58))/(Fperm_SI_Woolf2021!$E$9:$E$93-Z$58))*(Z$58-Fperm_SI_Woolf2021!$E$9:$E$93)/10))) + Fperm_SI_Woolf2021!$H$9:$H$93*EXP(-Fperm_SI_Woolf2021!$K$9:$K$93*$C123*IF(Z$58=Fperm_SI_Woolf2021!$E$9:$E$93,1,EXP(LN((1.1*(Fperm_SI_Woolf2021!$E$9:$E$93-Z$58)-63.1579*EXP(-0.19*Fperm_SI_Woolf2021!$E$9:$E$93)+63.1579*EXP(-0.19*Z$58))/(Fperm_SI_Woolf2021!$E$9:$E$93-Z$58))*(Z$58-Fperm_SI_Woolf2021!$E$9:$E$93)/10))),Fperm_SI_Woolf2021!$D$9:$D$93))</f>
        <v>0.43613644705385568</v>
      </c>
      <c r="AA123" s="51" cm="1">
        <f t="array" ref="AA123">MIN(1,SLOPE(Fperm_SI_Woolf2021!$F$9:$F$93*EXP(-Fperm_SI_Woolf2021!$I$9:$I$93*$C123*IF(AA$58=Fperm_SI_Woolf2021!$E$9:$E$93,1,EXP(LN((1.1*(Fperm_SI_Woolf2021!$E$9:$E$93-AA$58)-63.1579*EXP(-0.19*Fperm_SI_Woolf2021!$E$9:$E$93)+63.1579*EXP(-0.19*AA$58))/(Fperm_SI_Woolf2021!$E$9:$E$93-AA$58))*(AA$58-Fperm_SI_Woolf2021!$E$9:$E$93)/10))) + Fperm_SI_Woolf2021!$G$9:$G$93*EXP(-Fperm_SI_Woolf2021!$J$9:$J$93*$C123*IF(AA$58=Fperm_SI_Woolf2021!$E$9:$E$93,1,EXP(LN((1.1*(Fperm_SI_Woolf2021!$E$9:$E$93-AA$58)-63.1579*EXP(-0.19*Fperm_SI_Woolf2021!$E$9:$E$93)+63.1579*EXP(-0.19*AA$58))/(Fperm_SI_Woolf2021!$E$9:$E$93-AA$58))*(AA$58-Fperm_SI_Woolf2021!$E$9:$E$93)/10))) + Fperm_SI_Woolf2021!$H$9:$H$93*EXP(-Fperm_SI_Woolf2021!$K$9:$K$93*$C123*IF(AA$58=Fperm_SI_Woolf2021!$E$9:$E$93,1,EXP(LN((1.1*(Fperm_SI_Woolf2021!$E$9:$E$93-AA$58)-63.1579*EXP(-0.19*Fperm_SI_Woolf2021!$E$9:$E$93)+63.1579*EXP(-0.19*AA$58))/(Fperm_SI_Woolf2021!$E$9:$E$93-AA$58))*(AA$58-Fperm_SI_Woolf2021!$E$9:$E$93)/10))),Fperm_SI_Woolf2021!$D$9:$D$93)*AA$57+INTERCEPT(Fperm_SI_Woolf2021!$F$9:$F$93*EXP(-Fperm_SI_Woolf2021!$I$9:$I$93*$C123*IF(AA$58=Fperm_SI_Woolf2021!$E$9:$E$93,1,EXP(LN((1.1*(Fperm_SI_Woolf2021!$E$9:$E$93-AA$58)-63.1579*EXP(-0.19*Fperm_SI_Woolf2021!$E$9:$E$93)+63.1579*EXP(-0.19*AA$58))/(Fperm_SI_Woolf2021!$E$9:$E$93-AA$58))*(AA$58-Fperm_SI_Woolf2021!$E$9:$E$93)/10))) + Fperm_SI_Woolf2021!$G$9:$G$93*EXP(-Fperm_SI_Woolf2021!$J$9:$J$93*$C123*IF(AA$58=Fperm_SI_Woolf2021!$E$9:$E$93,1,EXP(LN((1.1*(Fperm_SI_Woolf2021!$E$9:$E$93-AA$58)-63.1579*EXP(-0.19*Fperm_SI_Woolf2021!$E$9:$E$93)+63.1579*EXP(-0.19*AA$58))/(Fperm_SI_Woolf2021!$E$9:$E$93-AA$58))*(AA$58-Fperm_SI_Woolf2021!$E$9:$E$93)/10))) + Fperm_SI_Woolf2021!$H$9:$H$93*EXP(-Fperm_SI_Woolf2021!$K$9:$K$93*$C123*IF(AA$58=Fperm_SI_Woolf2021!$E$9:$E$93,1,EXP(LN((1.1*(Fperm_SI_Woolf2021!$E$9:$E$93-AA$58)-63.1579*EXP(-0.19*Fperm_SI_Woolf2021!$E$9:$E$93)+63.1579*EXP(-0.19*AA$58))/(Fperm_SI_Woolf2021!$E$9:$E$93-AA$58))*(AA$58-Fperm_SI_Woolf2021!$E$9:$E$93)/10))),Fperm_SI_Woolf2021!$D$9:$D$93))</f>
        <v>0.40863105712923931</v>
      </c>
      <c r="AB123" s="51" cm="1">
        <f t="array" ref="AB123">MIN(1,SLOPE(Fperm_SI_Woolf2021!$F$9:$F$93*EXP(-Fperm_SI_Woolf2021!$I$9:$I$93*$C123*IF(AB$58=Fperm_SI_Woolf2021!$E$9:$E$93,1,EXP(LN((1.1*(Fperm_SI_Woolf2021!$E$9:$E$93-AB$58)-63.1579*EXP(-0.19*Fperm_SI_Woolf2021!$E$9:$E$93)+63.1579*EXP(-0.19*AB$58))/(Fperm_SI_Woolf2021!$E$9:$E$93-AB$58))*(AB$58-Fperm_SI_Woolf2021!$E$9:$E$93)/10))) + Fperm_SI_Woolf2021!$G$9:$G$93*EXP(-Fperm_SI_Woolf2021!$J$9:$J$93*$C123*IF(AB$58=Fperm_SI_Woolf2021!$E$9:$E$93,1,EXP(LN((1.1*(Fperm_SI_Woolf2021!$E$9:$E$93-AB$58)-63.1579*EXP(-0.19*Fperm_SI_Woolf2021!$E$9:$E$93)+63.1579*EXP(-0.19*AB$58))/(Fperm_SI_Woolf2021!$E$9:$E$93-AB$58))*(AB$58-Fperm_SI_Woolf2021!$E$9:$E$93)/10))) + Fperm_SI_Woolf2021!$H$9:$H$93*EXP(-Fperm_SI_Woolf2021!$K$9:$K$93*$C123*IF(AB$58=Fperm_SI_Woolf2021!$E$9:$E$93,1,EXP(LN((1.1*(Fperm_SI_Woolf2021!$E$9:$E$93-AB$58)-63.1579*EXP(-0.19*Fperm_SI_Woolf2021!$E$9:$E$93)+63.1579*EXP(-0.19*AB$58))/(Fperm_SI_Woolf2021!$E$9:$E$93-AB$58))*(AB$58-Fperm_SI_Woolf2021!$E$9:$E$93)/10))),Fperm_SI_Woolf2021!$D$9:$D$93)*AB$57+INTERCEPT(Fperm_SI_Woolf2021!$F$9:$F$93*EXP(-Fperm_SI_Woolf2021!$I$9:$I$93*$C123*IF(AB$58=Fperm_SI_Woolf2021!$E$9:$E$93,1,EXP(LN((1.1*(Fperm_SI_Woolf2021!$E$9:$E$93-AB$58)-63.1579*EXP(-0.19*Fperm_SI_Woolf2021!$E$9:$E$93)+63.1579*EXP(-0.19*AB$58))/(Fperm_SI_Woolf2021!$E$9:$E$93-AB$58))*(AB$58-Fperm_SI_Woolf2021!$E$9:$E$93)/10))) + Fperm_SI_Woolf2021!$G$9:$G$93*EXP(-Fperm_SI_Woolf2021!$J$9:$J$93*$C123*IF(AB$58=Fperm_SI_Woolf2021!$E$9:$E$93,1,EXP(LN((1.1*(Fperm_SI_Woolf2021!$E$9:$E$93-AB$58)-63.1579*EXP(-0.19*Fperm_SI_Woolf2021!$E$9:$E$93)+63.1579*EXP(-0.19*AB$58))/(Fperm_SI_Woolf2021!$E$9:$E$93-AB$58))*(AB$58-Fperm_SI_Woolf2021!$E$9:$E$93)/10))) + Fperm_SI_Woolf2021!$H$9:$H$93*EXP(-Fperm_SI_Woolf2021!$K$9:$K$93*$C123*IF(AB$58=Fperm_SI_Woolf2021!$E$9:$E$93,1,EXP(LN((1.1*(Fperm_SI_Woolf2021!$E$9:$E$93-AB$58)-63.1579*EXP(-0.19*Fperm_SI_Woolf2021!$E$9:$E$93)+63.1579*EXP(-0.19*AB$58))/(Fperm_SI_Woolf2021!$E$9:$E$93-AB$58))*(AB$58-Fperm_SI_Woolf2021!$E$9:$E$93)/10))),Fperm_SI_Woolf2021!$D$9:$D$93))</f>
        <v>0.38112566720462304</v>
      </c>
      <c r="AC123" s="51" cm="1">
        <f t="array" ref="AC123">MIN(1,SLOPE(Fperm_SI_Woolf2021!$F$9:$F$93*EXP(-Fperm_SI_Woolf2021!$I$9:$I$93*$C123*IF(AC$58=Fperm_SI_Woolf2021!$E$9:$E$93,1,EXP(LN((1.1*(Fperm_SI_Woolf2021!$E$9:$E$93-AC$58)-63.1579*EXP(-0.19*Fperm_SI_Woolf2021!$E$9:$E$93)+63.1579*EXP(-0.19*AC$58))/(Fperm_SI_Woolf2021!$E$9:$E$93-AC$58))*(AC$58-Fperm_SI_Woolf2021!$E$9:$E$93)/10))) + Fperm_SI_Woolf2021!$G$9:$G$93*EXP(-Fperm_SI_Woolf2021!$J$9:$J$93*$C123*IF(AC$58=Fperm_SI_Woolf2021!$E$9:$E$93,1,EXP(LN((1.1*(Fperm_SI_Woolf2021!$E$9:$E$93-AC$58)-63.1579*EXP(-0.19*Fperm_SI_Woolf2021!$E$9:$E$93)+63.1579*EXP(-0.19*AC$58))/(Fperm_SI_Woolf2021!$E$9:$E$93-AC$58))*(AC$58-Fperm_SI_Woolf2021!$E$9:$E$93)/10))) + Fperm_SI_Woolf2021!$H$9:$H$93*EXP(-Fperm_SI_Woolf2021!$K$9:$K$93*$C123*IF(AC$58=Fperm_SI_Woolf2021!$E$9:$E$93,1,EXP(LN((1.1*(Fperm_SI_Woolf2021!$E$9:$E$93-AC$58)-63.1579*EXP(-0.19*Fperm_SI_Woolf2021!$E$9:$E$93)+63.1579*EXP(-0.19*AC$58))/(Fperm_SI_Woolf2021!$E$9:$E$93-AC$58))*(AC$58-Fperm_SI_Woolf2021!$E$9:$E$93)/10))),Fperm_SI_Woolf2021!$D$9:$D$93)*AC$57+INTERCEPT(Fperm_SI_Woolf2021!$F$9:$F$93*EXP(-Fperm_SI_Woolf2021!$I$9:$I$93*$C123*IF(AC$58=Fperm_SI_Woolf2021!$E$9:$E$93,1,EXP(LN((1.1*(Fperm_SI_Woolf2021!$E$9:$E$93-AC$58)-63.1579*EXP(-0.19*Fperm_SI_Woolf2021!$E$9:$E$93)+63.1579*EXP(-0.19*AC$58))/(Fperm_SI_Woolf2021!$E$9:$E$93-AC$58))*(AC$58-Fperm_SI_Woolf2021!$E$9:$E$93)/10))) + Fperm_SI_Woolf2021!$G$9:$G$93*EXP(-Fperm_SI_Woolf2021!$J$9:$J$93*$C123*IF(AC$58=Fperm_SI_Woolf2021!$E$9:$E$93,1,EXP(LN((1.1*(Fperm_SI_Woolf2021!$E$9:$E$93-AC$58)-63.1579*EXP(-0.19*Fperm_SI_Woolf2021!$E$9:$E$93)+63.1579*EXP(-0.19*AC$58))/(Fperm_SI_Woolf2021!$E$9:$E$93-AC$58))*(AC$58-Fperm_SI_Woolf2021!$E$9:$E$93)/10))) + Fperm_SI_Woolf2021!$H$9:$H$93*EXP(-Fperm_SI_Woolf2021!$K$9:$K$93*$C123*IF(AC$58=Fperm_SI_Woolf2021!$E$9:$E$93,1,EXP(LN((1.1*(Fperm_SI_Woolf2021!$E$9:$E$93-AC$58)-63.1579*EXP(-0.19*Fperm_SI_Woolf2021!$E$9:$E$93)+63.1579*EXP(-0.19*AC$58))/(Fperm_SI_Woolf2021!$E$9:$E$93-AC$58))*(AC$58-Fperm_SI_Woolf2021!$E$9:$E$93)/10))),Fperm_SI_Woolf2021!$D$9:$D$93))</f>
        <v>0.35362027728000667</v>
      </c>
      <c r="AD123" s="51" cm="1">
        <f t="array" ref="AD123">MIN(1,SLOPE(Fperm_SI_Woolf2021!$F$9:$F$93*EXP(-Fperm_SI_Woolf2021!$I$9:$I$93*$C123*IF(AD$58=Fperm_SI_Woolf2021!$E$9:$E$93,1,EXP(LN((1.1*(Fperm_SI_Woolf2021!$E$9:$E$93-AD$58)-63.1579*EXP(-0.19*Fperm_SI_Woolf2021!$E$9:$E$93)+63.1579*EXP(-0.19*AD$58))/(Fperm_SI_Woolf2021!$E$9:$E$93-AD$58))*(AD$58-Fperm_SI_Woolf2021!$E$9:$E$93)/10))) + Fperm_SI_Woolf2021!$G$9:$G$93*EXP(-Fperm_SI_Woolf2021!$J$9:$J$93*$C123*IF(AD$58=Fperm_SI_Woolf2021!$E$9:$E$93,1,EXP(LN((1.1*(Fperm_SI_Woolf2021!$E$9:$E$93-AD$58)-63.1579*EXP(-0.19*Fperm_SI_Woolf2021!$E$9:$E$93)+63.1579*EXP(-0.19*AD$58))/(Fperm_SI_Woolf2021!$E$9:$E$93-AD$58))*(AD$58-Fperm_SI_Woolf2021!$E$9:$E$93)/10))) + Fperm_SI_Woolf2021!$H$9:$H$93*EXP(-Fperm_SI_Woolf2021!$K$9:$K$93*$C123*IF(AD$58=Fperm_SI_Woolf2021!$E$9:$E$93,1,EXP(LN((1.1*(Fperm_SI_Woolf2021!$E$9:$E$93-AD$58)-63.1579*EXP(-0.19*Fperm_SI_Woolf2021!$E$9:$E$93)+63.1579*EXP(-0.19*AD$58))/(Fperm_SI_Woolf2021!$E$9:$E$93-AD$58))*(AD$58-Fperm_SI_Woolf2021!$E$9:$E$93)/10))),Fperm_SI_Woolf2021!$D$9:$D$93)*AD$57+INTERCEPT(Fperm_SI_Woolf2021!$F$9:$F$93*EXP(-Fperm_SI_Woolf2021!$I$9:$I$93*$C123*IF(AD$58=Fperm_SI_Woolf2021!$E$9:$E$93,1,EXP(LN((1.1*(Fperm_SI_Woolf2021!$E$9:$E$93-AD$58)-63.1579*EXP(-0.19*Fperm_SI_Woolf2021!$E$9:$E$93)+63.1579*EXP(-0.19*AD$58))/(Fperm_SI_Woolf2021!$E$9:$E$93-AD$58))*(AD$58-Fperm_SI_Woolf2021!$E$9:$E$93)/10))) + Fperm_SI_Woolf2021!$G$9:$G$93*EXP(-Fperm_SI_Woolf2021!$J$9:$J$93*$C123*IF(AD$58=Fperm_SI_Woolf2021!$E$9:$E$93,1,EXP(LN((1.1*(Fperm_SI_Woolf2021!$E$9:$E$93-AD$58)-63.1579*EXP(-0.19*Fperm_SI_Woolf2021!$E$9:$E$93)+63.1579*EXP(-0.19*AD$58))/(Fperm_SI_Woolf2021!$E$9:$E$93-AD$58))*(AD$58-Fperm_SI_Woolf2021!$E$9:$E$93)/10))) + Fperm_SI_Woolf2021!$H$9:$H$93*EXP(-Fperm_SI_Woolf2021!$K$9:$K$93*$C123*IF(AD$58=Fperm_SI_Woolf2021!$E$9:$E$93,1,EXP(LN((1.1*(Fperm_SI_Woolf2021!$E$9:$E$93-AD$58)-63.1579*EXP(-0.19*Fperm_SI_Woolf2021!$E$9:$E$93)+63.1579*EXP(-0.19*AD$58))/(Fperm_SI_Woolf2021!$E$9:$E$93-AD$58))*(AD$58-Fperm_SI_Woolf2021!$E$9:$E$93)/10))),Fperm_SI_Woolf2021!$D$9:$D$93))</f>
        <v>0.32611488735539035</v>
      </c>
      <c r="AE123" s="51" cm="1">
        <f t="array" ref="AE123">MIN(1,SLOPE(Fperm_SI_Woolf2021!$F$9:$F$93*EXP(-Fperm_SI_Woolf2021!$I$9:$I$93*$C123*IF(AE$58=Fperm_SI_Woolf2021!$E$9:$E$93,1,EXP(LN((1.1*(Fperm_SI_Woolf2021!$E$9:$E$93-AE$58)-63.1579*EXP(-0.19*Fperm_SI_Woolf2021!$E$9:$E$93)+63.1579*EXP(-0.19*AE$58))/(Fperm_SI_Woolf2021!$E$9:$E$93-AE$58))*(AE$58-Fperm_SI_Woolf2021!$E$9:$E$93)/10))) + Fperm_SI_Woolf2021!$G$9:$G$93*EXP(-Fperm_SI_Woolf2021!$J$9:$J$93*$C123*IF(AE$58=Fperm_SI_Woolf2021!$E$9:$E$93,1,EXP(LN((1.1*(Fperm_SI_Woolf2021!$E$9:$E$93-AE$58)-63.1579*EXP(-0.19*Fperm_SI_Woolf2021!$E$9:$E$93)+63.1579*EXP(-0.19*AE$58))/(Fperm_SI_Woolf2021!$E$9:$E$93-AE$58))*(AE$58-Fperm_SI_Woolf2021!$E$9:$E$93)/10))) + Fperm_SI_Woolf2021!$H$9:$H$93*EXP(-Fperm_SI_Woolf2021!$K$9:$K$93*$C123*IF(AE$58=Fperm_SI_Woolf2021!$E$9:$E$93,1,EXP(LN((1.1*(Fperm_SI_Woolf2021!$E$9:$E$93-AE$58)-63.1579*EXP(-0.19*Fperm_SI_Woolf2021!$E$9:$E$93)+63.1579*EXP(-0.19*AE$58))/(Fperm_SI_Woolf2021!$E$9:$E$93-AE$58))*(AE$58-Fperm_SI_Woolf2021!$E$9:$E$93)/10))),Fperm_SI_Woolf2021!$D$9:$D$93)*AE$57+INTERCEPT(Fperm_SI_Woolf2021!$F$9:$F$93*EXP(-Fperm_SI_Woolf2021!$I$9:$I$93*$C123*IF(AE$58=Fperm_SI_Woolf2021!$E$9:$E$93,1,EXP(LN((1.1*(Fperm_SI_Woolf2021!$E$9:$E$93-AE$58)-63.1579*EXP(-0.19*Fperm_SI_Woolf2021!$E$9:$E$93)+63.1579*EXP(-0.19*AE$58))/(Fperm_SI_Woolf2021!$E$9:$E$93-AE$58))*(AE$58-Fperm_SI_Woolf2021!$E$9:$E$93)/10))) + Fperm_SI_Woolf2021!$G$9:$G$93*EXP(-Fperm_SI_Woolf2021!$J$9:$J$93*$C123*IF(AE$58=Fperm_SI_Woolf2021!$E$9:$E$93,1,EXP(LN((1.1*(Fperm_SI_Woolf2021!$E$9:$E$93-AE$58)-63.1579*EXP(-0.19*Fperm_SI_Woolf2021!$E$9:$E$93)+63.1579*EXP(-0.19*AE$58))/(Fperm_SI_Woolf2021!$E$9:$E$93-AE$58))*(AE$58-Fperm_SI_Woolf2021!$E$9:$E$93)/10))) + Fperm_SI_Woolf2021!$H$9:$H$93*EXP(-Fperm_SI_Woolf2021!$K$9:$K$93*$C123*IF(AE$58=Fperm_SI_Woolf2021!$E$9:$E$93,1,EXP(LN((1.1*(Fperm_SI_Woolf2021!$E$9:$E$93-AE$58)-63.1579*EXP(-0.19*Fperm_SI_Woolf2021!$E$9:$E$93)+63.1579*EXP(-0.19*AE$58))/(Fperm_SI_Woolf2021!$E$9:$E$93-AE$58))*(AE$58-Fperm_SI_Woolf2021!$E$9:$E$93)/10))),Fperm_SI_Woolf2021!$D$9:$D$93))</f>
        <v>0.29860949743077397</v>
      </c>
      <c r="AF123" s="51" cm="1">
        <f t="array" ref="AF123">MIN(1,SLOPE(Fperm_SI_Woolf2021!$F$9:$F$93*EXP(-Fperm_SI_Woolf2021!$I$9:$I$93*$C123*IF(AF$58=Fperm_SI_Woolf2021!$E$9:$E$93,1,EXP(LN((1.1*(Fperm_SI_Woolf2021!$E$9:$E$93-AF$58)-63.1579*EXP(-0.19*Fperm_SI_Woolf2021!$E$9:$E$93)+63.1579*EXP(-0.19*AF$58))/(Fperm_SI_Woolf2021!$E$9:$E$93-AF$58))*(AF$58-Fperm_SI_Woolf2021!$E$9:$E$93)/10))) + Fperm_SI_Woolf2021!$G$9:$G$93*EXP(-Fperm_SI_Woolf2021!$J$9:$J$93*$C123*IF(AF$58=Fperm_SI_Woolf2021!$E$9:$E$93,1,EXP(LN((1.1*(Fperm_SI_Woolf2021!$E$9:$E$93-AF$58)-63.1579*EXP(-0.19*Fperm_SI_Woolf2021!$E$9:$E$93)+63.1579*EXP(-0.19*AF$58))/(Fperm_SI_Woolf2021!$E$9:$E$93-AF$58))*(AF$58-Fperm_SI_Woolf2021!$E$9:$E$93)/10))) + Fperm_SI_Woolf2021!$H$9:$H$93*EXP(-Fperm_SI_Woolf2021!$K$9:$K$93*$C123*IF(AF$58=Fperm_SI_Woolf2021!$E$9:$E$93,1,EXP(LN((1.1*(Fperm_SI_Woolf2021!$E$9:$E$93-AF$58)-63.1579*EXP(-0.19*Fperm_SI_Woolf2021!$E$9:$E$93)+63.1579*EXP(-0.19*AF$58))/(Fperm_SI_Woolf2021!$E$9:$E$93-AF$58))*(AF$58-Fperm_SI_Woolf2021!$E$9:$E$93)/10))),Fperm_SI_Woolf2021!$D$9:$D$93)*AF$57+INTERCEPT(Fperm_SI_Woolf2021!$F$9:$F$93*EXP(-Fperm_SI_Woolf2021!$I$9:$I$93*$C123*IF(AF$58=Fperm_SI_Woolf2021!$E$9:$E$93,1,EXP(LN((1.1*(Fperm_SI_Woolf2021!$E$9:$E$93-AF$58)-63.1579*EXP(-0.19*Fperm_SI_Woolf2021!$E$9:$E$93)+63.1579*EXP(-0.19*AF$58))/(Fperm_SI_Woolf2021!$E$9:$E$93-AF$58))*(AF$58-Fperm_SI_Woolf2021!$E$9:$E$93)/10))) + Fperm_SI_Woolf2021!$G$9:$G$93*EXP(-Fperm_SI_Woolf2021!$J$9:$J$93*$C123*IF(AF$58=Fperm_SI_Woolf2021!$E$9:$E$93,1,EXP(LN((1.1*(Fperm_SI_Woolf2021!$E$9:$E$93-AF$58)-63.1579*EXP(-0.19*Fperm_SI_Woolf2021!$E$9:$E$93)+63.1579*EXP(-0.19*AF$58))/(Fperm_SI_Woolf2021!$E$9:$E$93-AF$58))*(AF$58-Fperm_SI_Woolf2021!$E$9:$E$93)/10))) + Fperm_SI_Woolf2021!$H$9:$H$93*EXP(-Fperm_SI_Woolf2021!$K$9:$K$93*$C123*IF(AF$58=Fperm_SI_Woolf2021!$E$9:$E$93,1,EXP(LN((1.1*(Fperm_SI_Woolf2021!$E$9:$E$93-AF$58)-63.1579*EXP(-0.19*Fperm_SI_Woolf2021!$E$9:$E$93)+63.1579*EXP(-0.19*AF$58))/(Fperm_SI_Woolf2021!$E$9:$E$93-AF$58))*(AF$58-Fperm_SI_Woolf2021!$E$9:$E$93)/10))),Fperm_SI_Woolf2021!$D$9:$D$93))</f>
        <v>0.2711041075061576</v>
      </c>
      <c r="AG123" s="51" cm="1">
        <f t="array" ref="AG123">MIN(1,SLOPE(Fperm_SI_Woolf2021!$F$9:$F$93*EXP(-Fperm_SI_Woolf2021!$I$9:$I$93*$C123*IF(AG$58=Fperm_SI_Woolf2021!$E$9:$E$93,1,EXP(LN((1.1*(Fperm_SI_Woolf2021!$E$9:$E$93-AG$58)-63.1579*EXP(-0.19*Fperm_SI_Woolf2021!$E$9:$E$93)+63.1579*EXP(-0.19*AG$58))/(Fperm_SI_Woolf2021!$E$9:$E$93-AG$58))*(AG$58-Fperm_SI_Woolf2021!$E$9:$E$93)/10))) + Fperm_SI_Woolf2021!$G$9:$G$93*EXP(-Fperm_SI_Woolf2021!$J$9:$J$93*$C123*IF(AG$58=Fperm_SI_Woolf2021!$E$9:$E$93,1,EXP(LN((1.1*(Fperm_SI_Woolf2021!$E$9:$E$93-AG$58)-63.1579*EXP(-0.19*Fperm_SI_Woolf2021!$E$9:$E$93)+63.1579*EXP(-0.19*AG$58))/(Fperm_SI_Woolf2021!$E$9:$E$93-AG$58))*(AG$58-Fperm_SI_Woolf2021!$E$9:$E$93)/10))) + Fperm_SI_Woolf2021!$H$9:$H$93*EXP(-Fperm_SI_Woolf2021!$K$9:$K$93*$C123*IF(AG$58=Fperm_SI_Woolf2021!$E$9:$E$93,1,EXP(LN((1.1*(Fperm_SI_Woolf2021!$E$9:$E$93-AG$58)-63.1579*EXP(-0.19*Fperm_SI_Woolf2021!$E$9:$E$93)+63.1579*EXP(-0.19*AG$58))/(Fperm_SI_Woolf2021!$E$9:$E$93-AG$58))*(AG$58-Fperm_SI_Woolf2021!$E$9:$E$93)/10))),Fperm_SI_Woolf2021!$D$9:$D$93)*AG$57+INTERCEPT(Fperm_SI_Woolf2021!$F$9:$F$93*EXP(-Fperm_SI_Woolf2021!$I$9:$I$93*$C123*IF(AG$58=Fperm_SI_Woolf2021!$E$9:$E$93,1,EXP(LN((1.1*(Fperm_SI_Woolf2021!$E$9:$E$93-AG$58)-63.1579*EXP(-0.19*Fperm_SI_Woolf2021!$E$9:$E$93)+63.1579*EXP(-0.19*AG$58))/(Fperm_SI_Woolf2021!$E$9:$E$93-AG$58))*(AG$58-Fperm_SI_Woolf2021!$E$9:$E$93)/10))) + Fperm_SI_Woolf2021!$G$9:$G$93*EXP(-Fperm_SI_Woolf2021!$J$9:$J$93*$C123*IF(AG$58=Fperm_SI_Woolf2021!$E$9:$E$93,1,EXP(LN((1.1*(Fperm_SI_Woolf2021!$E$9:$E$93-AG$58)-63.1579*EXP(-0.19*Fperm_SI_Woolf2021!$E$9:$E$93)+63.1579*EXP(-0.19*AG$58))/(Fperm_SI_Woolf2021!$E$9:$E$93-AG$58))*(AG$58-Fperm_SI_Woolf2021!$E$9:$E$93)/10))) + Fperm_SI_Woolf2021!$H$9:$H$93*EXP(-Fperm_SI_Woolf2021!$K$9:$K$93*$C123*IF(AG$58=Fperm_SI_Woolf2021!$E$9:$E$93,1,EXP(LN((1.1*(Fperm_SI_Woolf2021!$E$9:$E$93-AG$58)-63.1579*EXP(-0.19*Fperm_SI_Woolf2021!$E$9:$E$93)+63.1579*EXP(-0.19*AG$58))/(Fperm_SI_Woolf2021!$E$9:$E$93-AG$58))*(AG$58-Fperm_SI_Woolf2021!$E$9:$E$93)/10))),Fperm_SI_Woolf2021!$D$9:$D$93))</f>
        <v>0.24359871758154122</v>
      </c>
      <c r="AH123" s="51" cm="1">
        <f t="array" ref="AH123">MIN(1,SLOPE(Fperm_SI_Woolf2021!$F$9:$F$93*EXP(-Fperm_SI_Woolf2021!$I$9:$I$93*$C123*IF(AH$58=Fperm_SI_Woolf2021!$E$9:$E$93,1,EXP(LN((1.1*(Fperm_SI_Woolf2021!$E$9:$E$93-AH$58)-63.1579*EXP(-0.19*Fperm_SI_Woolf2021!$E$9:$E$93)+63.1579*EXP(-0.19*AH$58))/(Fperm_SI_Woolf2021!$E$9:$E$93-AH$58))*(AH$58-Fperm_SI_Woolf2021!$E$9:$E$93)/10))) + Fperm_SI_Woolf2021!$G$9:$G$93*EXP(-Fperm_SI_Woolf2021!$J$9:$J$93*$C123*IF(AH$58=Fperm_SI_Woolf2021!$E$9:$E$93,1,EXP(LN((1.1*(Fperm_SI_Woolf2021!$E$9:$E$93-AH$58)-63.1579*EXP(-0.19*Fperm_SI_Woolf2021!$E$9:$E$93)+63.1579*EXP(-0.19*AH$58))/(Fperm_SI_Woolf2021!$E$9:$E$93-AH$58))*(AH$58-Fperm_SI_Woolf2021!$E$9:$E$93)/10))) + Fperm_SI_Woolf2021!$H$9:$H$93*EXP(-Fperm_SI_Woolf2021!$K$9:$K$93*$C123*IF(AH$58=Fperm_SI_Woolf2021!$E$9:$E$93,1,EXP(LN((1.1*(Fperm_SI_Woolf2021!$E$9:$E$93-AH$58)-63.1579*EXP(-0.19*Fperm_SI_Woolf2021!$E$9:$E$93)+63.1579*EXP(-0.19*AH$58))/(Fperm_SI_Woolf2021!$E$9:$E$93-AH$58))*(AH$58-Fperm_SI_Woolf2021!$E$9:$E$93)/10))),Fperm_SI_Woolf2021!$D$9:$D$93)*AH$57+INTERCEPT(Fperm_SI_Woolf2021!$F$9:$F$93*EXP(-Fperm_SI_Woolf2021!$I$9:$I$93*$C123*IF(AH$58=Fperm_SI_Woolf2021!$E$9:$E$93,1,EXP(LN((1.1*(Fperm_SI_Woolf2021!$E$9:$E$93-AH$58)-63.1579*EXP(-0.19*Fperm_SI_Woolf2021!$E$9:$E$93)+63.1579*EXP(-0.19*AH$58))/(Fperm_SI_Woolf2021!$E$9:$E$93-AH$58))*(AH$58-Fperm_SI_Woolf2021!$E$9:$E$93)/10))) + Fperm_SI_Woolf2021!$G$9:$G$93*EXP(-Fperm_SI_Woolf2021!$J$9:$J$93*$C123*IF(AH$58=Fperm_SI_Woolf2021!$E$9:$E$93,1,EXP(LN((1.1*(Fperm_SI_Woolf2021!$E$9:$E$93-AH$58)-63.1579*EXP(-0.19*Fperm_SI_Woolf2021!$E$9:$E$93)+63.1579*EXP(-0.19*AH$58))/(Fperm_SI_Woolf2021!$E$9:$E$93-AH$58))*(AH$58-Fperm_SI_Woolf2021!$E$9:$E$93)/10))) + Fperm_SI_Woolf2021!$H$9:$H$93*EXP(-Fperm_SI_Woolf2021!$K$9:$K$93*$C123*IF(AH$58=Fperm_SI_Woolf2021!$E$9:$E$93,1,EXP(LN((1.1*(Fperm_SI_Woolf2021!$E$9:$E$93-AH$58)-63.1579*EXP(-0.19*Fperm_SI_Woolf2021!$E$9:$E$93)+63.1579*EXP(-0.19*AH$58))/(Fperm_SI_Woolf2021!$E$9:$E$93-AH$58))*(AH$58-Fperm_SI_Woolf2021!$E$9:$E$93)/10))),Fperm_SI_Woolf2021!$D$9:$D$93))</f>
        <v>0.45554913731705265</v>
      </c>
      <c r="AI123" s="51" cm="1">
        <f t="array" ref="AI123">MIN(1,SLOPE(Fperm_SI_Woolf2021!$F$9:$F$93*EXP(-Fperm_SI_Woolf2021!$I$9:$I$93*$C123*IF(AI$58=Fperm_SI_Woolf2021!$E$9:$E$93,1,EXP(LN((1.1*(Fperm_SI_Woolf2021!$E$9:$E$93-AI$58)-63.1579*EXP(-0.19*Fperm_SI_Woolf2021!$E$9:$E$93)+63.1579*EXP(-0.19*AI$58))/(Fperm_SI_Woolf2021!$E$9:$E$93-AI$58))*(AI$58-Fperm_SI_Woolf2021!$E$9:$E$93)/10))) + Fperm_SI_Woolf2021!$G$9:$G$93*EXP(-Fperm_SI_Woolf2021!$J$9:$J$93*$C123*IF(AI$58=Fperm_SI_Woolf2021!$E$9:$E$93,1,EXP(LN((1.1*(Fperm_SI_Woolf2021!$E$9:$E$93-AI$58)-63.1579*EXP(-0.19*Fperm_SI_Woolf2021!$E$9:$E$93)+63.1579*EXP(-0.19*AI$58))/(Fperm_SI_Woolf2021!$E$9:$E$93-AI$58))*(AI$58-Fperm_SI_Woolf2021!$E$9:$E$93)/10))) + Fperm_SI_Woolf2021!$H$9:$H$93*EXP(-Fperm_SI_Woolf2021!$K$9:$K$93*$C123*IF(AI$58=Fperm_SI_Woolf2021!$E$9:$E$93,1,EXP(LN((1.1*(Fperm_SI_Woolf2021!$E$9:$E$93-AI$58)-63.1579*EXP(-0.19*Fperm_SI_Woolf2021!$E$9:$E$93)+63.1579*EXP(-0.19*AI$58))/(Fperm_SI_Woolf2021!$E$9:$E$93-AI$58))*(AI$58-Fperm_SI_Woolf2021!$E$9:$E$93)/10))),Fperm_SI_Woolf2021!$D$9:$D$93)*AI$57+INTERCEPT(Fperm_SI_Woolf2021!$F$9:$F$93*EXP(-Fperm_SI_Woolf2021!$I$9:$I$93*$C123*IF(AI$58=Fperm_SI_Woolf2021!$E$9:$E$93,1,EXP(LN((1.1*(Fperm_SI_Woolf2021!$E$9:$E$93-AI$58)-63.1579*EXP(-0.19*Fperm_SI_Woolf2021!$E$9:$E$93)+63.1579*EXP(-0.19*AI$58))/(Fperm_SI_Woolf2021!$E$9:$E$93-AI$58))*(AI$58-Fperm_SI_Woolf2021!$E$9:$E$93)/10))) + Fperm_SI_Woolf2021!$G$9:$G$93*EXP(-Fperm_SI_Woolf2021!$J$9:$J$93*$C123*IF(AI$58=Fperm_SI_Woolf2021!$E$9:$E$93,1,EXP(LN((1.1*(Fperm_SI_Woolf2021!$E$9:$E$93-AI$58)-63.1579*EXP(-0.19*Fperm_SI_Woolf2021!$E$9:$E$93)+63.1579*EXP(-0.19*AI$58))/(Fperm_SI_Woolf2021!$E$9:$E$93-AI$58))*(AI$58-Fperm_SI_Woolf2021!$E$9:$E$93)/10))) + Fperm_SI_Woolf2021!$H$9:$H$93*EXP(-Fperm_SI_Woolf2021!$K$9:$K$93*$C123*IF(AI$58=Fperm_SI_Woolf2021!$E$9:$E$93,1,EXP(LN((1.1*(Fperm_SI_Woolf2021!$E$9:$E$93-AI$58)-63.1579*EXP(-0.19*Fperm_SI_Woolf2021!$E$9:$E$93)+63.1579*EXP(-0.19*AI$58))/(Fperm_SI_Woolf2021!$E$9:$E$93-AI$58))*(AI$58-Fperm_SI_Woolf2021!$E$9:$E$93)/10))),Fperm_SI_Woolf2021!$D$9:$D$93))</f>
        <v>0.43437503973121583</v>
      </c>
      <c r="AJ123" s="51" cm="1">
        <f t="array" ref="AJ123">MIN(1,SLOPE(Fperm_SI_Woolf2021!$F$9:$F$93*EXP(-Fperm_SI_Woolf2021!$I$9:$I$93*$C123*IF(AJ$58=Fperm_SI_Woolf2021!$E$9:$E$93,1,EXP(LN((1.1*(Fperm_SI_Woolf2021!$E$9:$E$93-AJ$58)-63.1579*EXP(-0.19*Fperm_SI_Woolf2021!$E$9:$E$93)+63.1579*EXP(-0.19*AJ$58))/(Fperm_SI_Woolf2021!$E$9:$E$93-AJ$58))*(AJ$58-Fperm_SI_Woolf2021!$E$9:$E$93)/10))) + Fperm_SI_Woolf2021!$G$9:$G$93*EXP(-Fperm_SI_Woolf2021!$J$9:$J$93*$C123*IF(AJ$58=Fperm_SI_Woolf2021!$E$9:$E$93,1,EXP(LN((1.1*(Fperm_SI_Woolf2021!$E$9:$E$93-AJ$58)-63.1579*EXP(-0.19*Fperm_SI_Woolf2021!$E$9:$E$93)+63.1579*EXP(-0.19*AJ$58))/(Fperm_SI_Woolf2021!$E$9:$E$93-AJ$58))*(AJ$58-Fperm_SI_Woolf2021!$E$9:$E$93)/10))) + Fperm_SI_Woolf2021!$H$9:$H$93*EXP(-Fperm_SI_Woolf2021!$K$9:$K$93*$C123*IF(AJ$58=Fperm_SI_Woolf2021!$E$9:$E$93,1,EXP(LN((1.1*(Fperm_SI_Woolf2021!$E$9:$E$93-AJ$58)-63.1579*EXP(-0.19*Fperm_SI_Woolf2021!$E$9:$E$93)+63.1579*EXP(-0.19*AJ$58))/(Fperm_SI_Woolf2021!$E$9:$E$93-AJ$58))*(AJ$58-Fperm_SI_Woolf2021!$E$9:$E$93)/10))),Fperm_SI_Woolf2021!$D$9:$D$93)*AJ$57+INTERCEPT(Fperm_SI_Woolf2021!$F$9:$F$93*EXP(-Fperm_SI_Woolf2021!$I$9:$I$93*$C123*IF(AJ$58=Fperm_SI_Woolf2021!$E$9:$E$93,1,EXP(LN((1.1*(Fperm_SI_Woolf2021!$E$9:$E$93-AJ$58)-63.1579*EXP(-0.19*Fperm_SI_Woolf2021!$E$9:$E$93)+63.1579*EXP(-0.19*AJ$58))/(Fperm_SI_Woolf2021!$E$9:$E$93-AJ$58))*(AJ$58-Fperm_SI_Woolf2021!$E$9:$E$93)/10))) + Fperm_SI_Woolf2021!$G$9:$G$93*EXP(-Fperm_SI_Woolf2021!$J$9:$J$93*$C123*IF(AJ$58=Fperm_SI_Woolf2021!$E$9:$E$93,1,EXP(LN((1.1*(Fperm_SI_Woolf2021!$E$9:$E$93-AJ$58)-63.1579*EXP(-0.19*Fperm_SI_Woolf2021!$E$9:$E$93)+63.1579*EXP(-0.19*AJ$58))/(Fperm_SI_Woolf2021!$E$9:$E$93-AJ$58))*(AJ$58-Fperm_SI_Woolf2021!$E$9:$E$93)/10))) + Fperm_SI_Woolf2021!$H$9:$H$93*EXP(-Fperm_SI_Woolf2021!$K$9:$K$93*$C123*IF(AJ$58=Fperm_SI_Woolf2021!$E$9:$E$93,1,EXP(LN((1.1*(Fperm_SI_Woolf2021!$E$9:$E$93-AJ$58)-63.1579*EXP(-0.19*Fperm_SI_Woolf2021!$E$9:$E$93)+63.1579*EXP(-0.19*AJ$58))/(Fperm_SI_Woolf2021!$E$9:$E$93-AJ$58))*(AJ$58-Fperm_SI_Woolf2021!$E$9:$E$93)/10))),Fperm_SI_Woolf2021!$D$9:$D$93))</f>
        <v>0.41320094214537906</v>
      </c>
      <c r="AK123" s="51" cm="1">
        <f t="array" ref="AK123">MIN(1,SLOPE(Fperm_SI_Woolf2021!$F$9:$F$93*EXP(-Fperm_SI_Woolf2021!$I$9:$I$93*$C123*IF(AK$58=Fperm_SI_Woolf2021!$E$9:$E$93,1,EXP(LN((1.1*(Fperm_SI_Woolf2021!$E$9:$E$93-AK$58)-63.1579*EXP(-0.19*Fperm_SI_Woolf2021!$E$9:$E$93)+63.1579*EXP(-0.19*AK$58))/(Fperm_SI_Woolf2021!$E$9:$E$93-AK$58))*(AK$58-Fperm_SI_Woolf2021!$E$9:$E$93)/10))) + Fperm_SI_Woolf2021!$G$9:$G$93*EXP(-Fperm_SI_Woolf2021!$J$9:$J$93*$C123*IF(AK$58=Fperm_SI_Woolf2021!$E$9:$E$93,1,EXP(LN((1.1*(Fperm_SI_Woolf2021!$E$9:$E$93-AK$58)-63.1579*EXP(-0.19*Fperm_SI_Woolf2021!$E$9:$E$93)+63.1579*EXP(-0.19*AK$58))/(Fperm_SI_Woolf2021!$E$9:$E$93-AK$58))*(AK$58-Fperm_SI_Woolf2021!$E$9:$E$93)/10))) + Fperm_SI_Woolf2021!$H$9:$H$93*EXP(-Fperm_SI_Woolf2021!$K$9:$K$93*$C123*IF(AK$58=Fperm_SI_Woolf2021!$E$9:$E$93,1,EXP(LN((1.1*(Fperm_SI_Woolf2021!$E$9:$E$93-AK$58)-63.1579*EXP(-0.19*Fperm_SI_Woolf2021!$E$9:$E$93)+63.1579*EXP(-0.19*AK$58))/(Fperm_SI_Woolf2021!$E$9:$E$93-AK$58))*(AK$58-Fperm_SI_Woolf2021!$E$9:$E$93)/10))),Fperm_SI_Woolf2021!$D$9:$D$93)*AK$57+INTERCEPT(Fperm_SI_Woolf2021!$F$9:$F$93*EXP(-Fperm_SI_Woolf2021!$I$9:$I$93*$C123*IF(AK$58=Fperm_SI_Woolf2021!$E$9:$E$93,1,EXP(LN((1.1*(Fperm_SI_Woolf2021!$E$9:$E$93-AK$58)-63.1579*EXP(-0.19*Fperm_SI_Woolf2021!$E$9:$E$93)+63.1579*EXP(-0.19*AK$58))/(Fperm_SI_Woolf2021!$E$9:$E$93-AK$58))*(AK$58-Fperm_SI_Woolf2021!$E$9:$E$93)/10))) + Fperm_SI_Woolf2021!$G$9:$G$93*EXP(-Fperm_SI_Woolf2021!$J$9:$J$93*$C123*IF(AK$58=Fperm_SI_Woolf2021!$E$9:$E$93,1,EXP(LN((1.1*(Fperm_SI_Woolf2021!$E$9:$E$93-AK$58)-63.1579*EXP(-0.19*Fperm_SI_Woolf2021!$E$9:$E$93)+63.1579*EXP(-0.19*AK$58))/(Fperm_SI_Woolf2021!$E$9:$E$93-AK$58))*(AK$58-Fperm_SI_Woolf2021!$E$9:$E$93)/10))) + Fperm_SI_Woolf2021!$H$9:$H$93*EXP(-Fperm_SI_Woolf2021!$K$9:$K$93*$C123*IF(AK$58=Fperm_SI_Woolf2021!$E$9:$E$93,1,EXP(LN((1.1*(Fperm_SI_Woolf2021!$E$9:$E$93-AK$58)-63.1579*EXP(-0.19*Fperm_SI_Woolf2021!$E$9:$E$93)+63.1579*EXP(-0.19*AK$58))/(Fperm_SI_Woolf2021!$E$9:$E$93-AK$58))*(AK$58-Fperm_SI_Woolf2021!$E$9:$E$93)/10))),Fperm_SI_Woolf2021!$D$9:$D$93))</f>
        <v>0.39202684455954223</v>
      </c>
      <c r="AL123" s="51" cm="1">
        <f t="array" ref="AL123">MIN(1,SLOPE(Fperm_SI_Woolf2021!$F$9:$F$93*EXP(-Fperm_SI_Woolf2021!$I$9:$I$93*$C123*IF(AL$58=Fperm_SI_Woolf2021!$E$9:$E$93,1,EXP(LN((1.1*(Fperm_SI_Woolf2021!$E$9:$E$93-AL$58)-63.1579*EXP(-0.19*Fperm_SI_Woolf2021!$E$9:$E$93)+63.1579*EXP(-0.19*AL$58))/(Fperm_SI_Woolf2021!$E$9:$E$93-AL$58))*(AL$58-Fperm_SI_Woolf2021!$E$9:$E$93)/10))) + Fperm_SI_Woolf2021!$G$9:$G$93*EXP(-Fperm_SI_Woolf2021!$J$9:$J$93*$C123*IF(AL$58=Fperm_SI_Woolf2021!$E$9:$E$93,1,EXP(LN((1.1*(Fperm_SI_Woolf2021!$E$9:$E$93-AL$58)-63.1579*EXP(-0.19*Fperm_SI_Woolf2021!$E$9:$E$93)+63.1579*EXP(-0.19*AL$58))/(Fperm_SI_Woolf2021!$E$9:$E$93-AL$58))*(AL$58-Fperm_SI_Woolf2021!$E$9:$E$93)/10))) + Fperm_SI_Woolf2021!$H$9:$H$93*EXP(-Fperm_SI_Woolf2021!$K$9:$K$93*$C123*IF(AL$58=Fperm_SI_Woolf2021!$E$9:$E$93,1,EXP(LN((1.1*(Fperm_SI_Woolf2021!$E$9:$E$93-AL$58)-63.1579*EXP(-0.19*Fperm_SI_Woolf2021!$E$9:$E$93)+63.1579*EXP(-0.19*AL$58))/(Fperm_SI_Woolf2021!$E$9:$E$93-AL$58))*(AL$58-Fperm_SI_Woolf2021!$E$9:$E$93)/10))),Fperm_SI_Woolf2021!$D$9:$D$93)*AL$57+INTERCEPT(Fperm_SI_Woolf2021!$F$9:$F$93*EXP(-Fperm_SI_Woolf2021!$I$9:$I$93*$C123*IF(AL$58=Fperm_SI_Woolf2021!$E$9:$E$93,1,EXP(LN((1.1*(Fperm_SI_Woolf2021!$E$9:$E$93-AL$58)-63.1579*EXP(-0.19*Fperm_SI_Woolf2021!$E$9:$E$93)+63.1579*EXP(-0.19*AL$58))/(Fperm_SI_Woolf2021!$E$9:$E$93-AL$58))*(AL$58-Fperm_SI_Woolf2021!$E$9:$E$93)/10))) + Fperm_SI_Woolf2021!$G$9:$G$93*EXP(-Fperm_SI_Woolf2021!$J$9:$J$93*$C123*IF(AL$58=Fperm_SI_Woolf2021!$E$9:$E$93,1,EXP(LN((1.1*(Fperm_SI_Woolf2021!$E$9:$E$93-AL$58)-63.1579*EXP(-0.19*Fperm_SI_Woolf2021!$E$9:$E$93)+63.1579*EXP(-0.19*AL$58))/(Fperm_SI_Woolf2021!$E$9:$E$93-AL$58))*(AL$58-Fperm_SI_Woolf2021!$E$9:$E$93)/10))) + Fperm_SI_Woolf2021!$H$9:$H$93*EXP(-Fperm_SI_Woolf2021!$K$9:$K$93*$C123*IF(AL$58=Fperm_SI_Woolf2021!$E$9:$E$93,1,EXP(LN((1.1*(Fperm_SI_Woolf2021!$E$9:$E$93-AL$58)-63.1579*EXP(-0.19*Fperm_SI_Woolf2021!$E$9:$E$93)+63.1579*EXP(-0.19*AL$58))/(Fperm_SI_Woolf2021!$E$9:$E$93-AL$58))*(AL$58-Fperm_SI_Woolf2021!$E$9:$E$93)/10))),Fperm_SI_Woolf2021!$D$9:$D$93))</f>
        <v>0.3708527469737054</v>
      </c>
      <c r="AM123" s="51" cm="1">
        <f t="array" ref="AM123">MIN(1,SLOPE(Fperm_SI_Woolf2021!$F$9:$F$93*EXP(-Fperm_SI_Woolf2021!$I$9:$I$93*$C123*IF(AM$58=Fperm_SI_Woolf2021!$E$9:$E$93,1,EXP(LN((1.1*(Fperm_SI_Woolf2021!$E$9:$E$93-AM$58)-63.1579*EXP(-0.19*Fperm_SI_Woolf2021!$E$9:$E$93)+63.1579*EXP(-0.19*AM$58))/(Fperm_SI_Woolf2021!$E$9:$E$93-AM$58))*(AM$58-Fperm_SI_Woolf2021!$E$9:$E$93)/10))) + Fperm_SI_Woolf2021!$G$9:$G$93*EXP(-Fperm_SI_Woolf2021!$J$9:$J$93*$C123*IF(AM$58=Fperm_SI_Woolf2021!$E$9:$E$93,1,EXP(LN((1.1*(Fperm_SI_Woolf2021!$E$9:$E$93-AM$58)-63.1579*EXP(-0.19*Fperm_SI_Woolf2021!$E$9:$E$93)+63.1579*EXP(-0.19*AM$58))/(Fperm_SI_Woolf2021!$E$9:$E$93-AM$58))*(AM$58-Fperm_SI_Woolf2021!$E$9:$E$93)/10))) + Fperm_SI_Woolf2021!$H$9:$H$93*EXP(-Fperm_SI_Woolf2021!$K$9:$K$93*$C123*IF(AM$58=Fperm_SI_Woolf2021!$E$9:$E$93,1,EXP(LN((1.1*(Fperm_SI_Woolf2021!$E$9:$E$93-AM$58)-63.1579*EXP(-0.19*Fperm_SI_Woolf2021!$E$9:$E$93)+63.1579*EXP(-0.19*AM$58))/(Fperm_SI_Woolf2021!$E$9:$E$93-AM$58))*(AM$58-Fperm_SI_Woolf2021!$E$9:$E$93)/10))),Fperm_SI_Woolf2021!$D$9:$D$93)*AM$57+INTERCEPT(Fperm_SI_Woolf2021!$F$9:$F$93*EXP(-Fperm_SI_Woolf2021!$I$9:$I$93*$C123*IF(AM$58=Fperm_SI_Woolf2021!$E$9:$E$93,1,EXP(LN((1.1*(Fperm_SI_Woolf2021!$E$9:$E$93-AM$58)-63.1579*EXP(-0.19*Fperm_SI_Woolf2021!$E$9:$E$93)+63.1579*EXP(-0.19*AM$58))/(Fperm_SI_Woolf2021!$E$9:$E$93-AM$58))*(AM$58-Fperm_SI_Woolf2021!$E$9:$E$93)/10))) + Fperm_SI_Woolf2021!$G$9:$G$93*EXP(-Fperm_SI_Woolf2021!$J$9:$J$93*$C123*IF(AM$58=Fperm_SI_Woolf2021!$E$9:$E$93,1,EXP(LN((1.1*(Fperm_SI_Woolf2021!$E$9:$E$93-AM$58)-63.1579*EXP(-0.19*Fperm_SI_Woolf2021!$E$9:$E$93)+63.1579*EXP(-0.19*AM$58))/(Fperm_SI_Woolf2021!$E$9:$E$93-AM$58))*(AM$58-Fperm_SI_Woolf2021!$E$9:$E$93)/10))) + Fperm_SI_Woolf2021!$H$9:$H$93*EXP(-Fperm_SI_Woolf2021!$K$9:$K$93*$C123*IF(AM$58=Fperm_SI_Woolf2021!$E$9:$E$93,1,EXP(LN((1.1*(Fperm_SI_Woolf2021!$E$9:$E$93-AM$58)-63.1579*EXP(-0.19*Fperm_SI_Woolf2021!$E$9:$E$93)+63.1579*EXP(-0.19*AM$58))/(Fperm_SI_Woolf2021!$E$9:$E$93-AM$58))*(AM$58-Fperm_SI_Woolf2021!$E$9:$E$93)/10))),Fperm_SI_Woolf2021!$D$9:$D$93))</f>
        <v>0.34967864938786863</v>
      </c>
      <c r="AN123" s="51" cm="1">
        <f t="array" ref="AN123">MIN(1,SLOPE(Fperm_SI_Woolf2021!$F$9:$F$93*EXP(-Fperm_SI_Woolf2021!$I$9:$I$93*$C123*IF(AN$58=Fperm_SI_Woolf2021!$E$9:$E$93,1,EXP(LN((1.1*(Fperm_SI_Woolf2021!$E$9:$E$93-AN$58)-63.1579*EXP(-0.19*Fperm_SI_Woolf2021!$E$9:$E$93)+63.1579*EXP(-0.19*AN$58))/(Fperm_SI_Woolf2021!$E$9:$E$93-AN$58))*(AN$58-Fperm_SI_Woolf2021!$E$9:$E$93)/10))) + Fperm_SI_Woolf2021!$G$9:$G$93*EXP(-Fperm_SI_Woolf2021!$J$9:$J$93*$C123*IF(AN$58=Fperm_SI_Woolf2021!$E$9:$E$93,1,EXP(LN((1.1*(Fperm_SI_Woolf2021!$E$9:$E$93-AN$58)-63.1579*EXP(-0.19*Fperm_SI_Woolf2021!$E$9:$E$93)+63.1579*EXP(-0.19*AN$58))/(Fperm_SI_Woolf2021!$E$9:$E$93-AN$58))*(AN$58-Fperm_SI_Woolf2021!$E$9:$E$93)/10))) + Fperm_SI_Woolf2021!$H$9:$H$93*EXP(-Fperm_SI_Woolf2021!$K$9:$K$93*$C123*IF(AN$58=Fperm_SI_Woolf2021!$E$9:$E$93,1,EXP(LN((1.1*(Fperm_SI_Woolf2021!$E$9:$E$93-AN$58)-63.1579*EXP(-0.19*Fperm_SI_Woolf2021!$E$9:$E$93)+63.1579*EXP(-0.19*AN$58))/(Fperm_SI_Woolf2021!$E$9:$E$93-AN$58))*(AN$58-Fperm_SI_Woolf2021!$E$9:$E$93)/10))),Fperm_SI_Woolf2021!$D$9:$D$93)*AN$57+INTERCEPT(Fperm_SI_Woolf2021!$F$9:$F$93*EXP(-Fperm_SI_Woolf2021!$I$9:$I$93*$C123*IF(AN$58=Fperm_SI_Woolf2021!$E$9:$E$93,1,EXP(LN((1.1*(Fperm_SI_Woolf2021!$E$9:$E$93-AN$58)-63.1579*EXP(-0.19*Fperm_SI_Woolf2021!$E$9:$E$93)+63.1579*EXP(-0.19*AN$58))/(Fperm_SI_Woolf2021!$E$9:$E$93-AN$58))*(AN$58-Fperm_SI_Woolf2021!$E$9:$E$93)/10))) + Fperm_SI_Woolf2021!$G$9:$G$93*EXP(-Fperm_SI_Woolf2021!$J$9:$J$93*$C123*IF(AN$58=Fperm_SI_Woolf2021!$E$9:$E$93,1,EXP(LN((1.1*(Fperm_SI_Woolf2021!$E$9:$E$93-AN$58)-63.1579*EXP(-0.19*Fperm_SI_Woolf2021!$E$9:$E$93)+63.1579*EXP(-0.19*AN$58))/(Fperm_SI_Woolf2021!$E$9:$E$93-AN$58))*(AN$58-Fperm_SI_Woolf2021!$E$9:$E$93)/10))) + Fperm_SI_Woolf2021!$H$9:$H$93*EXP(-Fperm_SI_Woolf2021!$K$9:$K$93*$C123*IF(AN$58=Fperm_SI_Woolf2021!$E$9:$E$93,1,EXP(LN((1.1*(Fperm_SI_Woolf2021!$E$9:$E$93-AN$58)-63.1579*EXP(-0.19*Fperm_SI_Woolf2021!$E$9:$E$93)+63.1579*EXP(-0.19*AN$58))/(Fperm_SI_Woolf2021!$E$9:$E$93-AN$58))*(AN$58-Fperm_SI_Woolf2021!$E$9:$E$93)/10))),Fperm_SI_Woolf2021!$D$9:$D$93))</f>
        <v>0.32850455180203186</v>
      </c>
      <c r="AO123" s="51" cm="1">
        <f t="array" ref="AO123">MIN(1,SLOPE(Fperm_SI_Woolf2021!$F$9:$F$93*EXP(-Fperm_SI_Woolf2021!$I$9:$I$93*$C123*IF(AO$58=Fperm_SI_Woolf2021!$E$9:$E$93,1,EXP(LN((1.1*(Fperm_SI_Woolf2021!$E$9:$E$93-AO$58)-63.1579*EXP(-0.19*Fperm_SI_Woolf2021!$E$9:$E$93)+63.1579*EXP(-0.19*AO$58))/(Fperm_SI_Woolf2021!$E$9:$E$93-AO$58))*(AO$58-Fperm_SI_Woolf2021!$E$9:$E$93)/10))) + Fperm_SI_Woolf2021!$G$9:$G$93*EXP(-Fperm_SI_Woolf2021!$J$9:$J$93*$C123*IF(AO$58=Fperm_SI_Woolf2021!$E$9:$E$93,1,EXP(LN((1.1*(Fperm_SI_Woolf2021!$E$9:$E$93-AO$58)-63.1579*EXP(-0.19*Fperm_SI_Woolf2021!$E$9:$E$93)+63.1579*EXP(-0.19*AO$58))/(Fperm_SI_Woolf2021!$E$9:$E$93-AO$58))*(AO$58-Fperm_SI_Woolf2021!$E$9:$E$93)/10))) + Fperm_SI_Woolf2021!$H$9:$H$93*EXP(-Fperm_SI_Woolf2021!$K$9:$K$93*$C123*IF(AO$58=Fperm_SI_Woolf2021!$E$9:$E$93,1,EXP(LN((1.1*(Fperm_SI_Woolf2021!$E$9:$E$93-AO$58)-63.1579*EXP(-0.19*Fperm_SI_Woolf2021!$E$9:$E$93)+63.1579*EXP(-0.19*AO$58))/(Fperm_SI_Woolf2021!$E$9:$E$93-AO$58))*(AO$58-Fperm_SI_Woolf2021!$E$9:$E$93)/10))),Fperm_SI_Woolf2021!$D$9:$D$93)*AO$57+INTERCEPT(Fperm_SI_Woolf2021!$F$9:$F$93*EXP(-Fperm_SI_Woolf2021!$I$9:$I$93*$C123*IF(AO$58=Fperm_SI_Woolf2021!$E$9:$E$93,1,EXP(LN((1.1*(Fperm_SI_Woolf2021!$E$9:$E$93-AO$58)-63.1579*EXP(-0.19*Fperm_SI_Woolf2021!$E$9:$E$93)+63.1579*EXP(-0.19*AO$58))/(Fperm_SI_Woolf2021!$E$9:$E$93-AO$58))*(AO$58-Fperm_SI_Woolf2021!$E$9:$E$93)/10))) + Fperm_SI_Woolf2021!$G$9:$G$93*EXP(-Fperm_SI_Woolf2021!$J$9:$J$93*$C123*IF(AO$58=Fperm_SI_Woolf2021!$E$9:$E$93,1,EXP(LN((1.1*(Fperm_SI_Woolf2021!$E$9:$E$93-AO$58)-63.1579*EXP(-0.19*Fperm_SI_Woolf2021!$E$9:$E$93)+63.1579*EXP(-0.19*AO$58))/(Fperm_SI_Woolf2021!$E$9:$E$93-AO$58))*(AO$58-Fperm_SI_Woolf2021!$E$9:$E$93)/10))) + Fperm_SI_Woolf2021!$H$9:$H$93*EXP(-Fperm_SI_Woolf2021!$K$9:$K$93*$C123*IF(AO$58=Fperm_SI_Woolf2021!$E$9:$E$93,1,EXP(LN((1.1*(Fperm_SI_Woolf2021!$E$9:$E$93-AO$58)-63.1579*EXP(-0.19*Fperm_SI_Woolf2021!$E$9:$E$93)+63.1579*EXP(-0.19*AO$58))/(Fperm_SI_Woolf2021!$E$9:$E$93-AO$58))*(AO$58-Fperm_SI_Woolf2021!$E$9:$E$93)/10))),Fperm_SI_Woolf2021!$D$9:$D$93))</f>
        <v>0.30733045421619498</v>
      </c>
      <c r="AP123" s="51" cm="1">
        <f t="array" ref="AP123">MIN(1,SLOPE(Fperm_SI_Woolf2021!$F$9:$F$93*EXP(-Fperm_SI_Woolf2021!$I$9:$I$93*$C123*IF(AP$58=Fperm_SI_Woolf2021!$E$9:$E$93,1,EXP(LN((1.1*(Fperm_SI_Woolf2021!$E$9:$E$93-AP$58)-63.1579*EXP(-0.19*Fperm_SI_Woolf2021!$E$9:$E$93)+63.1579*EXP(-0.19*AP$58))/(Fperm_SI_Woolf2021!$E$9:$E$93-AP$58))*(AP$58-Fperm_SI_Woolf2021!$E$9:$E$93)/10))) + Fperm_SI_Woolf2021!$G$9:$G$93*EXP(-Fperm_SI_Woolf2021!$J$9:$J$93*$C123*IF(AP$58=Fperm_SI_Woolf2021!$E$9:$E$93,1,EXP(LN((1.1*(Fperm_SI_Woolf2021!$E$9:$E$93-AP$58)-63.1579*EXP(-0.19*Fperm_SI_Woolf2021!$E$9:$E$93)+63.1579*EXP(-0.19*AP$58))/(Fperm_SI_Woolf2021!$E$9:$E$93-AP$58))*(AP$58-Fperm_SI_Woolf2021!$E$9:$E$93)/10))) + Fperm_SI_Woolf2021!$H$9:$H$93*EXP(-Fperm_SI_Woolf2021!$K$9:$K$93*$C123*IF(AP$58=Fperm_SI_Woolf2021!$E$9:$E$93,1,EXP(LN((1.1*(Fperm_SI_Woolf2021!$E$9:$E$93-AP$58)-63.1579*EXP(-0.19*Fperm_SI_Woolf2021!$E$9:$E$93)+63.1579*EXP(-0.19*AP$58))/(Fperm_SI_Woolf2021!$E$9:$E$93-AP$58))*(AP$58-Fperm_SI_Woolf2021!$E$9:$E$93)/10))),Fperm_SI_Woolf2021!$D$9:$D$93)*AP$57+INTERCEPT(Fperm_SI_Woolf2021!$F$9:$F$93*EXP(-Fperm_SI_Woolf2021!$I$9:$I$93*$C123*IF(AP$58=Fperm_SI_Woolf2021!$E$9:$E$93,1,EXP(LN((1.1*(Fperm_SI_Woolf2021!$E$9:$E$93-AP$58)-63.1579*EXP(-0.19*Fperm_SI_Woolf2021!$E$9:$E$93)+63.1579*EXP(-0.19*AP$58))/(Fperm_SI_Woolf2021!$E$9:$E$93-AP$58))*(AP$58-Fperm_SI_Woolf2021!$E$9:$E$93)/10))) + Fperm_SI_Woolf2021!$G$9:$G$93*EXP(-Fperm_SI_Woolf2021!$J$9:$J$93*$C123*IF(AP$58=Fperm_SI_Woolf2021!$E$9:$E$93,1,EXP(LN((1.1*(Fperm_SI_Woolf2021!$E$9:$E$93-AP$58)-63.1579*EXP(-0.19*Fperm_SI_Woolf2021!$E$9:$E$93)+63.1579*EXP(-0.19*AP$58))/(Fperm_SI_Woolf2021!$E$9:$E$93-AP$58))*(AP$58-Fperm_SI_Woolf2021!$E$9:$E$93)/10))) + Fperm_SI_Woolf2021!$H$9:$H$93*EXP(-Fperm_SI_Woolf2021!$K$9:$K$93*$C123*IF(AP$58=Fperm_SI_Woolf2021!$E$9:$E$93,1,EXP(LN((1.1*(Fperm_SI_Woolf2021!$E$9:$E$93-AP$58)-63.1579*EXP(-0.19*Fperm_SI_Woolf2021!$E$9:$E$93)+63.1579*EXP(-0.19*AP$58))/(Fperm_SI_Woolf2021!$E$9:$E$93-AP$58))*(AP$58-Fperm_SI_Woolf2021!$E$9:$E$93)/10))),Fperm_SI_Woolf2021!$D$9:$D$93))</f>
        <v>0.28615635663035821</v>
      </c>
      <c r="AQ123" s="51" cm="1">
        <f t="array" ref="AQ123">MIN(1,SLOPE(Fperm_SI_Woolf2021!$F$9:$F$93*EXP(-Fperm_SI_Woolf2021!$I$9:$I$93*$C123*IF(AQ$58=Fperm_SI_Woolf2021!$E$9:$E$93,1,EXP(LN((1.1*(Fperm_SI_Woolf2021!$E$9:$E$93-AQ$58)-63.1579*EXP(-0.19*Fperm_SI_Woolf2021!$E$9:$E$93)+63.1579*EXP(-0.19*AQ$58))/(Fperm_SI_Woolf2021!$E$9:$E$93-AQ$58))*(AQ$58-Fperm_SI_Woolf2021!$E$9:$E$93)/10))) + Fperm_SI_Woolf2021!$G$9:$G$93*EXP(-Fperm_SI_Woolf2021!$J$9:$J$93*$C123*IF(AQ$58=Fperm_SI_Woolf2021!$E$9:$E$93,1,EXP(LN((1.1*(Fperm_SI_Woolf2021!$E$9:$E$93-AQ$58)-63.1579*EXP(-0.19*Fperm_SI_Woolf2021!$E$9:$E$93)+63.1579*EXP(-0.19*AQ$58))/(Fperm_SI_Woolf2021!$E$9:$E$93-AQ$58))*(AQ$58-Fperm_SI_Woolf2021!$E$9:$E$93)/10))) + Fperm_SI_Woolf2021!$H$9:$H$93*EXP(-Fperm_SI_Woolf2021!$K$9:$K$93*$C123*IF(AQ$58=Fperm_SI_Woolf2021!$E$9:$E$93,1,EXP(LN((1.1*(Fperm_SI_Woolf2021!$E$9:$E$93-AQ$58)-63.1579*EXP(-0.19*Fperm_SI_Woolf2021!$E$9:$E$93)+63.1579*EXP(-0.19*AQ$58))/(Fperm_SI_Woolf2021!$E$9:$E$93-AQ$58))*(AQ$58-Fperm_SI_Woolf2021!$E$9:$E$93)/10))),Fperm_SI_Woolf2021!$D$9:$D$93)*AQ$57+INTERCEPT(Fperm_SI_Woolf2021!$F$9:$F$93*EXP(-Fperm_SI_Woolf2021!$I$9:$I$93*$C123*IF(AQ$58=Fperm_SI_Woolf2021!$E$9:$E$93,1,EXP(LN((1.1*(Fperm_SI_Woolf2021!$E$9:$E$93-AQ$58)-63.1579*EXP(-0.19*Fperm_SI_Woolf2021!$E$9:$E$93)+63.1579*EXP(-0.19*AQ$58))/(Fperm_SI_Woolf2021!$E$9:$E$93-AQ$58))*(AQ$58-Fperm_SI_Woolf2021!$E$9:$E$93)/10))) + Fperm_SI_Woolf2021!$G$9:$G$93*EXP(-Fperm_SI_Woolf2021!$J$9:$J$93*$C123*IF(AQ$58=Fperm_SI_Woolf2021!$E$9:$E$93,1,EXP(LN((1.1*(Fperm_SI_Woolf2021!$E$9:$E$93-AQ$58)-63.1579*EXP(-0.19*Fperm_SI_Woolf2021!$E$9:$E$93)+63.1579*EXP(-0.19*AQ$58))/(Fperm_SI_Woolf2021!$E$9:$E$93-AQ$58))*(AQ$58-Fperm_SI_Woolf2021!$E$9:$E$93)/10))) + Fperm_SI_Woolf2021!$H$9:$H$93*EXP(-Fperm_SI_Woolf2021!$K$9:$K$93*$C123*IF(AQ$58=Fperm_SI_Woolf2021!$E$9:$E$93,1,EXP(LN((1.1*(Fperm_SI_Woolf2021!$E$9:$E$93-AQ$58)-63.1579*EXP(-0.19*Fperm_SI_Woolf2021!$E$9:$E$93)+63.1579*EXP(-0.19*AQ$58))/(Fperm_SI_Woolf2021!$E$9:$E$93-AQ$58))*(AQ$58-Fperm_SI_Woolf2021!$E$9:$E$93)/10))),Fperm_SI_Woolf2021!$D$9:$D$93))</f>
        <v>0.26498225904452144</v>
      </c>
      <c r="AR123" s="51" cm="1">
        <f t="array" ref="AR123">MIN(1,SLOPE(Fperm_SI_Woolf2021!$F$9:$F$93*EXP(-Fperm_SI_Woolf2021!$I$9:$I$93*$C123*IF(AR$58=Fperm_SI_Woolf2021!$E$9:$E$93,1,EXP(LN((1.1*(Fperm_SI_Woolf2021!$E$9:$E$93-AR$58)-63.1579*EXP(-0.19*Fperm_SI_Woolf2021!$E$9:$E$93)+63.1579*EXP(-0.19*AR$58))/(Fperm_SI_Woolf2021!$E$9:$E$93-AR$58))*(AR$58-Fperm_SI_Woolf2021!$E$9:$E$93)/10))) + Fperm_SI_Woolf2021!$G$9:$G$93*EXP(-Fperm_SI_Woolf2021!$J$9:$J$93*$C123*IF(AR$58=Fperm_SI_Woolf2021!$E$9:$E$93,1,EXP(LN((1.1*(Fperm_SI_Woolf2021!$E$9:$E$93-AR$58)-63.1579*EXP(-0.19*Fperm_SI_Woolf2021!$E$9:$E$93)+63.1579*EXP(-0.19*AR$58))/(Fperm_SI_Woolf2021!$E$9:$E$93-AR$58))*(AR$58-Fperm_SI_Woolf2021!$E$9:$E$93)/10))) + Fperm_SI_Woolf2021!$H$9:$H$93*EXP(-Fperm_SI_Woolf2021!$K$9:$K$93*$C123*IF(AR$58=Fperm_SI_Woolf2021!$E$9:$E$93,1,EXP(LN((1.1*(Fperm_SI_Woolf2021!$E$9:$E$93-AR$58)-63.1579*EXP(-0.19*Fperm_SI_Woolf2021!$E$9:$E$93)+63.1579*EXP(-0.19*AR$58))/(Fperm_SI_Woolf2021!$E$9:$E$93-AR$58))*(AR$58-Fperm_SI_Woolf2021!$E$9:$E$93)/10))),Fperm_SI_Woolf2021!$D$9:$D$93)*AR$57+INTERCEPT(Fperm_SI_Woolf2021!$F$9:$F$93*EXP(-Fperm_SI_Woolf2021!$I$9:$I$93*$C123*IF(AR$58=Fperm_SI_Woolf2021!$E$9:$E$93,1,EXP(LN((1.1*(Fperm_SI_Woolf2021!$E$9:$E$93-AR$58)-63.1579*EXP(-0.19*Fperm_SI_Woolf2021!$E$9:$E$93)+63.1579*EXP(-0.19*AR$58))/(Fperm_SI_Woolf2021!$E$9:$E$93-AR$58))*(AR$58-Fperm_SI_Woolf2021!$E$9:$E$93)/10))) + Fperm_SI_Woolf2021!$G$9:$G$93*EXP(-Fperm_SI_Woolf2021!$J$9:$J$93*$C123*IF(AR$58=Fperm_SI_Woolf2021!$E$9:$E$93,1,EXP(LN((1.1*(Fperm_SI_Woolf2021!$E$9:$E$93-AR$58)-63.1579*EXP(-0.19*Fperm_SI_Woolf2021!$E$9:$E$93)+63.1579*EXP(-0.19*AR$58))/(Fperm_SI_Woolf2021!$E$9:$E$93-AR$58))*(AR$58-Fperm_SI_Woolf2021!$E$9:$E$93)/10))) + Fperm_SI_Woolf2021!$H$9:$H$93*EXP(-Fperm_SI_Woolf2021!$K$9:$K$93*$C123*IF(AR$58=Fperm_SI_Woolf2021!$E$9:$E$93,1,EXP(LN((1.1*(Fperm_SI_Woolf2021!$E$9:$E$93-AR$58)-63.1579*EXP(-0.19*Fperm_SI_Woolf2021!$E$9:$E$93)+63.1579*EXP(-0.19*AR$58))/(Fperm_SI_Woolf2021!$E$9:$E$93-AR$58))*(AR$58-Fperm_SI_Woolf2021!$E$9:$E$93)/10))),Fperm_SI_Woolf2021!$D$9:$D$93))</f>
        <v>0.24380816145868461</v>
      </c>
      <c r="AS123" s="51" cm="1">
        <f t="array" ref="AS123">MIN(1,SLOPE(Fperm_SI_Woolf2021!$F$9:$F$93*EXP(-Fperm_SI_Woolf2021!$I$9:$I$93*$C123*IF(AS$58=Fperm_SI_Woolf2021!$E$9:$E$93,1,EXP(LN((1.1*(Fperm_SI_Woolf2021!$E$9:$E$93-AS$58)-63.1579*EXP(-0.19*Fperm_SI_Woolf2021!$E$9:$E$93)+63.1579*EXP(-0.19*AS$58))/(Fperm_SI_Woolf2021!$E$9:$E$93-AS$58))*(AS$58-Fperm_SI_Woolf2021!$E$9:$E$93)/10))) + Fperm_SI_Woolf2021!$G$9:$G$93*EXP(-Fperm_SI_Woolf2021!$J$9:$J$93*$C123*IF(AS$58=Fperm_SI_Woolf2021!$E$9:$E$93,1,EXP(LN((1.1*(Fperm_SI_Woolf2021!$E$9:$E$93-AS$58)-63.1579*EXP(-0.19*Fperm_SI_Woolf2021!$E$9:$E$93)+63.1579*EXP(-0.19*AS$58))/(Fperm_SI_Woolf2021!$E$9:$E$93-AS$58))*(AS$58-Fperm_SI_Woolf2021!$E$9:$E$93)/10))) + Fperm_SI_Woolf2021!$H$9:$H$93*EXP(-Fperm_SI_Woolf2021!$K$9:$K$93*$C123*IF(AS$58=Fperm_SI_Woolf2021!$E$9:$E$93,1,EXP(LN((1.1*(Fperm_SI_Woolf2021!$E$9:$E$93-AS$58)-63.1579*EXP(-0.19*Fperm_SI_Woolf2021!$E$9:$E$93)+63.1579*EXP(-0.19*AS$58))/(Fperm_SI_Woolf2021!$E$9:$E$93-AS$58))*(AS$58-Fperm_SI_Woolf2021!$E$9:$E$93)/10))),Fperm_SI_Woolf2021!$D$9:$D$93)*AS$57+INTERCEPT(Fperm_SI_Woolf2021!$F$9:$F$93*EXP(-Fperm_SI_Woolf2021!$I$9:$I$93*$C123*IF(AS$58=Fperm_SI_Woolf2021!$E$9:$E$93,1,EXP(LN((1.1*(Fperm_SI_Woolf2021!$E$9:$E$93-AS$58)-63.1579*EXP(-0.19*Fperm_SI_Woolf2021!$E$9:$E$93)+63.1579*EXP(-0.19*AS$58))/(Fperm_SI_Woolf2021!$E$9:$E$93-AS$58))*(AS$58-Fperm_SI_Woolf2021!$E$9:$E$93)/10))) + Fperm_SI_Woolf2021!$G$9:$G$93*EXP(-Fperm_SI_Woolf2021!$J$9:$J$93*$C123*IF(AS$58=Fperm_SI_Woolf2021!$E$9:$E$93,1,EXP(LN((1.1*(Fperm_SI_Woolf2021!$E$9:$E$93-AS$58)-63.1579*EXP(-0.19*Fperm_SI_Woolf2021!$E$9:$E$93)+63.1579*EXP(-0.19*AS$58))/(Fperm_SI_Woolf2021!$E$9:$E$93-AS$58))*(AS$58-Fperm_SI_Woolf2021!$E$9:$E$93)/10))) + Fperm_SI_Woolf2021!$H$9:$H$93*EXP(-Fperm_SI_Woolf2021!$K$9:$K$93*$C123*IF(AS$58=Fperm_SI_Woolf2021!$E$9:$E$93,1,EXP(LN((1.1*(Fperm_SI_Woolf2021!$E$9:$E$93-AS$58)-63.1579*EXP(-0.19*Fperm_SI_Woolf2021!$E$9:$E$93)+63.1579*EXP(-0.19*AS$58))/(Fperm_SI_Woolf2021!$E$9:$E$93-AS$58))*(AS$58-Fperm_SI_Woolf2021!$E$9:$E$93)/10))),Fperm_SI_Woolf2021!$D$9:$D$93))</f>
        <v>0.22263406387284779</v>
      </c>
      <c r="AT123" s="51" cm="1">
        <f t="array" ref="AT123">MIN(1,SLOPE(Fperm_SI_Woolf2021!$F$9:$F$93*EXP(-Fperm_SI_Woolf2021!$I$9:$I$93*$C123*IF(AT$58=Fperm_SI_Woolf2021!$E$9:$E$93,1,EXP(LN((1.1*(Fperm_SI_Woolf2021!$E$9:$E$93-AT$58)-63.1579*EXP(-0.19*Fperm_SI_Woolf2021!$E$9:$E$93)+63.1579*EXP(-0.19*AT$58))/(Fperm_SI_Woolf2021!$E$9:$E$93-AT$58))*(AT$58-Fperm_SI_Woolf2021!$E$9:$E$93)/10))) + Fperm_SI_Woolf2021!$G$9:$G$93*EXP(-Fperm_SI_Woolf2021!$J$9:$J$93*$C123*IF(AT$58=Fperm_SI_Woolf2021!$E$9:$E$93,1,EXP(LN((1.1*(Fperm_SI_Woolf2021!$E$9:$E$93-AT$58)-63.1579*EXP(-0.19*Fperm_SI_Woolf2021!$E$9:$E$93)+63.1579*EXP(-0.19*AT$58))/(Fperm_SI_Woolf2021!$E$9:$E$93-AT$58))*(AT$58-Fperm_SI_Woolf2021!$E$9:$E$93)/10))) + Fperm_SI_Woolf2021!$H$9:$H$93*EXP(-Fperm_SI_Woolf2021!$K$9:$K$93*$C123*IF(AT$58=Fperm_SI_Woolf2021!$E$9:$E$93,1,EXP(LN((1.1*(Fperm_SI_Woolf2021!$E$9:$E$93-AT$58)-63.1579*EXP(-0.19*Fperm_SI_Woolf2021!$E$9:$E$93)+63.1579*EXP(-0.19*AT$58))/(Fperm_SI_Woolf2021!$E$9:$E$93-AT$58))*(AT$58-Fperm_SI_Woolf2021!$E$9:$E$93)/10))),Fperm_SI_Woolf2021!$D$9:$D$93)*AT$57+INTERCEPT(Fperm_SI_Woolf2021!$F$9:$F$93*EXP(-Fperm_SI_Woolf2021!$I$9:$I$93*$C123*IF(AT$58=Fperm_SI_Woolf2021!$E$9:$E$93,1,EXP(LN((1.1*(Fperm_SI_Woolf2021!$E$9:$E$93-AT$58)-63.1579*EXP(-0.19*Fperm_SI_Woolf2021!$E$9:$E$93)+63.1579*EXP(-0.19*AT$58))/(Fperm_SI_Woolf2021!$E$9:$E$93-AT$58))*(AT$58-Fperm_SI_Woolf2021!$E$9:$E$93)/10))) + Fperm_SI_Woolf2021!$G$9:$G$93*EXP(-Fperm_SI_Woolf2021!$J$9:$J$93*$C123*IF(AT$58=Fperm_SI_Woolf2021!$E$9:$E$93,1,EXP(LN((1.1*(Fperm_SI_Woolf2021!$E$9:$E$93-AT$58)-63.1579*EXP(-0.19*Fperm_SI_Woolf2021!$E$9:$E$93)+63.1579*EXP(-0.19*AT$58))/(Fperm_SI_Woolf2021!$E$9:$E$93-AT$58))*(AT$58-Fperm_SI_Woolf2021!$E$9:$E$93)/10))) + Fperm_SI_Woolf2021!$H$9:$H$93*EXP(-Fperm_SI_Woolf2021!$K$9:$K$93*$C123*IF(AT$58=Fperm_SI_Woolf2021!$E$9:$E$93,1,EXP(LN((1.1*(Fperm_SI_Woolf2021!$E$9:$E$93-AT$58)-63.1579*EXP(-0.19*Fperm_SI_Woolf2021!$E$9:$E$93)+63.1579*EXP(-0.19*AT$58))/(Fperm_SI_Woolf2021!$E$9:$E$93-AT$58))*(AT$58-Fperm_SI_Woolf2021!$E$9:$E$93)/10))),Fperm_SI_Woolf2021!$D$9:$D$93))</f>
        <v>0.20145996628701096</v>
      </c>
      <c r="AU123" s="51" cm="1">
        <f t="array" ref="AU123">MIN(1,SLOPE(Fperm_SI_Woolf2021!$F$9:$F$93*EXP(-Fperm_SI_Woolf2021!$I$9:$I$93*$C123*IF(AU$58=Fperm_SI_Woolf2021!$E$9:$E$93,1,EXP(LN((1.1*(Fperm_SI_Woolf2021!$E$9:$E$93-AU$58)-63.1579*EXP(-0.19*Fperm_SI_Woolf2021!$E$9:$E$93)+63.1579*EXP(-0.19*AU$58))/(Fperm_SI_Woolf2021!$E$9:$E$93-AU$58))*(AU$58-Fperm_SI_Woolf2021!$E$9:$E$93)/10))) + Fperm_SI_Woolf2021!$G$9:$G$93*EXP(-Fperm_SI_Woolf2021!$J$9:$J$93*$C123*IF(AU$58=Fperm_SI_Woolf2021!$E$9:$E$93,1,EXP(LN((1.1*(Fperm_SI_Woolf2021!$E$9:$E$93-AU$58)-63.1579*EXP(-0.19*Fperm_SI_Woolf2021!$E$9:$E$93)+63.1579*EXP(-0.19*AU$58))/(Fperm_SI_Woolf2021!$E$9:$E$93-AU$58))*(AU$58-Fperm_SI_Woolf2021!$E$9:$E$93)/10))) + Fperm_SI_Woolf2021!$H$9:$H$93*EXP(-Fperm_SI_Woolf2021!$K$9:$K$93*$C123*IF(AU$58=Fperm_SI_Woolf2021!$E$9:$E$93,1,EXP(LN((1.1*(Fperm_SI_Woolf2021!$E$9:$E$93-AU$58)-63.1579*EXP(-0.19*Fperm_SI_Woolf2021!$E$9:$E$93)+63.1579*EXP(-0.19*AU$58))/(Fperm_SI_Woolf2021!$E$9:$E$93-AU$58))*(AU$58-Fperm_SI_Woolf2021!$E$9:$E$93)/10))),Fperm_SI_Woolf2021!$D$9:$D$93)*AU$57+INTERCEPT(Fperm_SI_Woolf2021!$F$9:$F$93*EXP(-Fperm_SI_Woolf2021!$I$9:$I$93*$C123*IF(AU$58=Fperm_SI_Woolf2021!$E$9:$E$93,1,EXP(LN((1.1*(Fperm_SI_Woolf2021!$E$9:$E$93-AU$58)-63.1579*EXP(-0.19*Fperm_SI_Woolf2021!$E$9:$E$93)+63.1579*EXP(-0.19*AU$58))/(Fperm_SI_Woolf2021!$E$9:$E$93-AU$58))*(AU$58-Fperm_SI_Woolf2021!$E$9:$E$93)/10))) + Fperm_SI_Woolf2021!$G$9:$G$93*EXP(-Fperm_SI_Woolf2021!$J$9:$J$93*$C123*IF(AU$58=Fperm_SI_Woolf2021!$E$9:$E$93,1,EXP(LN((1.1*(Fperm_SI_Woolf2021!$E$9:$E$93-AU$58)-63.1579*EXP(-0.19*Fperm_SI_Woolf2021!$E$9:$E$93)+63.1579*EXP(-0.19*AU$58))/(Fperm_SI_Woolf2021!$E$9:$E$93-AU$58))*(AU$58-Fperm_SI_Woolf2021!$E$9:$E$93)/10))) + Fperm_SI_Woolf2021!$H$9:$H$93*EXP(-Fperm_SI_Woolf2021!$K$9:$K$93*$C123*IF(AU$58=Fperm_SI_Woolf2021!$E$9:$E$93,1,EXP(LN((1.1*(Fperm_SI_Woolf2021!$E$9:$E$93-AU$58)-63.1579*EXP(-0.19*Fperm_SI_Woolf2021!$E$9:$E$93)+63.1579*EXP(-0.19*AU$58))/(Fperm_SI_Woolf2021!$E$9:$E$93-AU$58))*(AU$58-Fperm_SI_Woolf2021!$E$9:$E$93)/10))),Fperm_SI_Woolf2021!$D$9:$D$93))</f>
        <v>0.18028586870117413</v>
      </c>
      <c r="AV123" s="51" cm="1">
        <f t="array" ref="AV123">MIN(1,SLOPE(Fperm_SI_Woolf2021!$F$9:$F$93*EXP(-Fperm_SI_Woolf2021!$I$9:$I$93*$C123*IF(AV$58=Fperm_SI_Woolf2021!$E$9:$E$93,1,EXP(LN((1.1*(Fperm_SI_Woolf2021!$E$9:$E$93-AV$58)-63.1579*EXP(-0.19*Fperm_SI_Woolf2021!$E$9:$E$93)+63.1579*EXP(-0.19*AV$58))/(Fperm_SI_Woolf2021!$E$9:$E$93-AV$58))*(AV$58-Fperm_SI_Woolf2021!$E$9:$E$93)/10))) + Fperm_SI_Woolf2021!$G$9:$G$93*EXP(-Fperm_SI_Woolf2021!$J$9:$J$93*$C123*IF(AV$58=Fperm_SI_Woolf2021!$E$9:$E$93,1,EXP(LN((1.1*(Fperm_SI_Woolf2021!$E$9:$E$93-AV$58)-63.1579*EXP(-0.19*Fperm_SI_Woolf2021!$E$9:$E$93)+63.1579*EXP(-0.19*AV$58))/(Fperm_SI_Woolf2021!$E$9:$E$93-AV$58))*(AV$58-Fperm_SI_Woolf2021!$E$9:$E$93)/10))) + Fperm_SI_Woolf2021!$H$9:$H$93*EXP(-Fperm_SI_Woolf2021!$K$9:$K$93*$C123*IF(AV$58=Fperm_SI_Woolf2021!$E$9:$E$93,1,EXP(LN((1.1*(Fperm_SI_Woolf2021!$E$9:$E$93-AV$58)-63.1579*EXP(-0.19*Fperm_SI_Woolf2021!$E$9:$E$93)+63.1579*EXP(-0.19*AV$58))/(Fperm_SI_Woolf2021!$E$9:$E$93-AV$58))*(AV$58-Fperm_SI_Woolf2021!$E$9:$E$93)/10))),Fperm_SI_Woolf2021!$D$9:$D$93)*AV$57+INTERCEPT(Fperm_SI_Woolf2021!$F$9:$F$93*EXP(-Fperm_SI_Woolf2021!$I$9:$I$93*$C123*IF(AV$58=Fperm_SI_Woolf2021!$E$9:$E$93,1,EXP(LN((1.1*(Fperm_SI_Woolf2021!$E$9:$E$93-AV$58)-63.1579*EXP(-0.19*Fperm_SI_Woolf2021!$E$9:$E$93)+63.1579*EXP(-0.19*AV$58))/(Fperm_SI_Woolf2021!$E$9:$E$93-AV$58))*(AV$58-Fperm_SI_Woolf2021!$E$9:$E$93)/10))) + Fperm_SI_Woolf2021!$G$9:$G$93*EXP(-Fperm_SI_Woolf2021!$J$9:$J$93*$C123*IF(AV$58=Fperm_SI_Woolf2021!$E$9:$E$93,1,EXP(LN((1.1*(Fperm_SI_Woolf2021!$E$9:$E$93-AV$58)-63.1579*EXP(-0.19*Fperm_SI_Woolf2021!$E$9:$E$93)+63.1579*EXP(-0.19*AV$58))/(Fperm_SI_Woolf2021!$E$9:$E$93-AV$58))*(AV$58-Fperm_SI_Woolf2021!$E$9:$E$93)/10))) + Fperm_SI_Woolf2021!$H$9:$H$93*EXP(-Fperm_SI_Woolf2021!$K$9:$K$93*$C123*IF(AV$58=Fperm_SI_Woolf2021!$E$9:$E$93,1,EXP(LN((1.1*(Fperm_SI_Woolf2021!$E$9:$E$93-AV$58)-63.1579*EXP(-0.19*Fperm_SI_Woolf2021!$E$9:$E$93)+63.1579*EXP(-0.19*AV$58))/(Fperm_SI_Woolf2021!$E$9:$E$93-AV$58))*(AV$58-Fperm_SI_Woolf2021!$E$9:$E$93)/10))),Fperm_SI_Woolf2021!$D$9:$D$93))</f>
        <v>0.15911177111533731</v>
      </c>
      <c r="AW123" s="51" cm="1">
        <f t="array" ref="AW123">MIN(1,SLOPE(Fperm_SI_Woolf2021!$F$9:$F$93*EXP(-Fperm_SI_Woolf2021!$I$9:$I$93*$C123*IF(AW$58=Fperm_SI_Woolf2021!$E$9:$E$93,1,EXP(LN((1.1*(Fperm_SI_Woolf2021!$E$9:$E$93-AW$58)-63.1579*EXP(-0.19*Fperm_SI_Woolf2021!$E$9:$E$93)+63.1579*EXP(-0.19*AW$58))/(Fperm_SI_Woolf2021!$E$9:$E$93-AW$58))*(AW$58-Fperm_SI_Woolf2021!$E$9:$E$93)/10))) + Fperm_SI_Woolf2021!$G$9:$G$93*EXP(-Fperm_SI_Woolf2021!$J$9:$J$93*$C123*IF(AW$58=Fperm_SI_Woolf2021!$E$9:$E$93,1,EXP(LN((1.1*(Fperm_SI_Woolf2021!$E$9:$E$93-AW$58)-63.1579*EXP(-0.19*Fperm_SI_Woolf2021!$E$9:$E$93)+63.1579*EXP(-0.19*AW$58))/(Fperm_SI_Woolf2021!$E$9:$E$93-AW$58))*(AW$58-Fperm_SI_Woolf2021!$E$9:$E$93)/10))) + Fperm_SI_Woolf2021!$H$9:$H$93*EXP(-Fperm_SI_Woolf2021!$K$9:$K$93*$C123*IF(AW$58=Fperm_SI_Woolf2021!$E$9:$E$93,1,EXP(LN((1.1*(Fperm_SI_Woolf2021!$E$9:$E$93-AW$58)-63.1579*EXP(-0.19*Fperm_SI_Woolf2021!$E$9:$E$93)+63.1579*EXP(-0.19*AW$58))/(Fperm_SI_Woolf2021!$E$9:$E$93-AW$58))*(AW$58-Fperm_SI_Woolf2021!$E$9:$E$93)/10))),Fperm_SI_Woolf2021!$D$9:$D$93)*AW$57+INTERCEPT(Fperm_SI_Woolf2021!$F$9:$F$93*EXP(-Fperm_SI_Woolf2021!$I$9:$I$93*$C123*IF(AW$58=Fperm_SI_Woolf2021!$E$9:$E$93,1,EXP(LN((1.1*(Fperm_SI_Woolf2021!$E$9:$E$93-AW$58)-63.1579*EXP(-0.19*Fperm_SI_Woolf2021!$E$9:$E$93)+63.1579*EXP(-0.19*AW$58))/(Fperm_SI_Woolf2021!$E$9:$E$93-AW$58))*(AW$58-Fperm_SI_Woolf2021!$E$9:$E$93)/10))) + Fperm_SI_Woolf2021!$G$9:$G$93*EXP(-Fperm_SI_Woolf2021!$J$9:$J$93*$C123*IF(AW$58=Fperm_SI_Woolf2021!$E$9:$E$93,1,EXP(LN((1.1*(Fperm_SI_Woolf2021!$E$9:$E$93-AW$58)-63.1579*EXP(-0.19*Fperm_SI_Woolf2021!$E$9:$E$93)+63.1579*EXP(-0.19*AW$58))/(Fperm_SI_Woolf2021!$E$9:$E$93-AW$58))*(AW$58-Fperm_SI_Woolf2021!$E$9:$E$93)/10))) + Fperm_SI_Woolf2021!$H$9:$H$93*EXP(-Fperm_SI_Woolf2021!$K$9:$K$93*$C123*IF(AW$58=Fperm_SI_Woolf2021!$E$9:$E$93,1,EXP(LN((1.1*(Fperm_SI_Woolf2021!$E$9:$E$93-AW$58)-63.1579*EXP(-0.19*Fperm_SI_Woolf2021!$E$9:$E$93)+63.1579*EXP(-0.19*AW$58))/(Fperm_SI_Woolf2021!$E$9:$E$93-AW$58))*(AW$58-Fperm_SI_Woolf2021!$E$9:$E$93)/10))),Fperm_SI_Woolf2021!$D$9:$D$93))</f>
        <v>0.37136207623240375</v>
      </c>
      <c r="AX123" s="51" cm="1">
        <f t="array" ref="AX123">MIN(1,SLOPE(Fperm_SI_Woolf2021!$F$9:$F$93*EXP(-Fperm_SI_Woolf2021!$I$9:$I$93*$C123*IF(AX$58=Fperm_SI_Woolf2021!$E$9:$E$93,1,EXP(LN((1.1*(Fperm_SI_Woolf2021!$E$9:$E$93-AX$58)-63.1579*EXP(-0.19*Fperm_SI_Woolf2021!$E$9:$E$93)+63.1579*EXP(-0.19*AX$58))/(Fperm_SI_Woolf2021!$E$9:$E$93-AX$58))*(AX$58-Fperm_SI_Woolf2021!$E$9:$E$93)/10))) + Fperm_SI_Woolf2021!$G$9:$G$93*EXP(-Fperm_SI_Woolf2021!$J$9:$J$93*$C123*IF(AX$58=Fperm_SI_Woolf2021!$E$9:$E$93,1,EXP(LN((1.1*(Fperm_SI_Woolf2021!$E$9:$E$93-AX$58)-63.1579*EXP(-0.19*Fperm_SI_Woolf2021!$E$9:$E$93)+63.1579*EXP(-0.19*AX$58))/(Fperm_SI_Woolf2021!$E$9:$E$93-AX$58))*(AX$58-Fperm_SI_Woolf2021!$E$9:$E$93)/10))) + Fperm_SI_Woolf2021!$H$9:$H$93*EXP(-Fperm_SI_Woolf2021!$K$9:$K$93*$C123*IF(AX$58=Fperm_SI_Woolf2021!$E$9:$E$93,1,EXP(LN((1.1*(Fperm_SI_Woolf2021!$E$9:$E$93-AX$58)-63.1579*EXP(-0.19*Fperm_SI_Woolf2021!$E$9:$E$93)+63.1579*EXP(-0.19*AX$58))/(Fperm_SI_Woolf2021!$E$9:$E$93-AX$58))*(AX$58-Fperm_SI_Woolf2021!$E$9:$E$93)/10))),Fperm_SI_Woolf2021!$D$9:$D$93)*AX$57+INTERCEPT(Fperm_SI_Woolf2021!$F$9:$F$93*EXP(-Fperm_SI_Woolf2021!$I$9:$I$93*$C123*IF(AX$58=Fperm_SI_Woolf2021!$E$9:$E$93,1,EXP(LN((1.1*(Fperm_SI_Woolf2021!$E$9:$E$93-AX$58)-63.1579*EXP(-0.19*Fperm_SI_Woolf2021!$E$9:$E$93)+63.1579*EXP(-0.19*AX$58))/(Fperm_SI_Woolf2021!$E$9:$E$93-AX$58))*(AX$58-Fperm_SI_Woolf2021!$E$9:$E$93)/10))) + Fperm_SI_Woolf2021!$G$9:$G$93*EXP(-Fperm_SI_Woolf2021!$J$9:$J$93*$C123*IF(AX$58=Fperm_SI_Woolf2021!$E$9:$E$93,1,EXP(LN((1.1*(Fperm_SI_Woolf2021!$E$9:$E$93-AX$58)-63.1579*EXP(-0.19*Fperm_SI_Woolf2021!$E$9:$E$93)+63.1579*EXP(-0.19*AX$58))/(Fperm_SI_Woolf2021!$E$9:$E$93-AX$58))*(AX$58-Fperm_SI_Woolf2021!$E$9:$E$93)/10))) + Fperm_SI_Woolf2021!$H$9:$H$93*EXP(-Fperm_SI_Woolf2021!$K$9:$K$93*$C123*IF(AX$58=Fperm_SI_Woolf2021!$E$9:$E$93,1,EXP(LN((1.1*(Fperm_SI_Woolf2021!$E$9:$E$93-AX$58)-63.1579*EXP(-0.19*Fperm_SI_Woolf2021!$E$9:$E$93)+63.1579*EXP(-0.19*AX$58))/(Fperm_SI_Woolf2021!$E$9:$E$93-AX$58))*(AX$58-Fperm_SI_Woolf2021!$E$9:$E$93)/10))),Fperm_SI_Woolf2021!$D$9:$D$93))</f>
        <v>0.3538140396856797</v>
      </c>
      <c r="AY123" s="51" cm="1">
        <f t="array" ref="AY123">MIN(1,SLOPE(Fperm_SI_Woolf2021!$F$9:$F$93*EXP(-Fperm_SI_Woolf2021!$I$9:$I$93*$C123*IF(AY$58=Fperm_SI_Woolf2021!$E$9:$E$93,1,EXP(LN((1.1*(Fperm_SI_Woolf2021!$E$9:$E$93-AY$58)-63.1579*EXP(-0.19*Fperm_SI_Woolf2021!$E$9:$E$93)+63.1579*EXP(-0.19*AY$58))/(Fperm_SI_Woolf2021!$E$9:$E$93-AY$58))*(AY$58-Fperm_SI_Woolf2021!$E$9:$E$93)/10))) + Fperm_SI_Woolf2021!$G$9:$G$93*EXP(-Fperm_SI_Woolf2021!$J$9:$J$93*$C123*IF(AY$58=Fperm_SI_Woolf2021!$E$9:$E$93,1,EXP(LN((1.1*(Fperm_SI_Woolf2021!$E$9:$E$93-AY$58)-63.1579*EXP(-0.19*Fperm_SI_Woolf2021!$E$9:$E$93)+63.1579*EXP(-0.19*AY$58))/(Fperm_SI_Woolf2021!$E$9:$E$93-AY$58))*(AY$58-Fperm_SI_Woolf2021!$E$9:$E$93)/10))) + Fperm_SI_Woolf2021!$H$9:$H$93*EXP(-Fperm_SI_Woolf2021!$K$9:$K$93*$C123*IF(AY$58=Fperm_SI_Woolf2021!$E$9:$E$93,1,EXP(LN((1.1*(Fperm_SI_Woolf2021!$E$9:$E$93-AY$58)-63.1579*EXP(-0.19*Fperm_SI_Woolf2021!$E$9:$E$93)+63.1579*EXP(-0.19*AY$58))/(Fperm_SI_Woolf2021!$E$9:$E$93-AY$58))*(AY$58-Fperm_SI_Woolf2021!$E$9:$E$93)/10))),Fperm_SI_Woolf2021!$D$9:$D$93)*AY$57+INTERCEPT(Fperm_SI_Woolf2021!$F$9:$F$93*EXP(-Fperm_SI_Woolf2021!$I$9:$I$93*$C123*IF(AY$58=Fperm_SI_Woolf2021!$E$9:$E$93,1,EXP(LN((1.1*(Fperm_SI_Woolf2021!$E$9:$E$93-AY$58)-63.1579*EXP(-0.19*Fperm_SI_Woolf2021!$E$9:$E$93)+63.1579*EXP(-0.19*AY$58))/(Fperm_SI_Woolf2021!$E$9:$E$93-AY$58))*(AY$58-Fperm_SI_Woolf2021!$E$9:$E$93)/10))) + Fperm_SI_Woolf2021!$G$9:$G$93*EXP(-Fperm_SI_Woolf2021!$J$9:$J$93*$C123*IF(AY$58=Fperm_SI_Woolf2021!$E$9:$E$93,1,EXP(LN((1.1*(Fperm_SI_Woolf2021!$E$9:$E$93-AY$58)-63.1579*EXP(-0.19*Fperm_SI_Woolf2021!$E$9:$E$93)+63.1579*EXP(-0.19*AY$58))/(Fperm_SI_Woolf2021!$E$9:$E$93-AY$58))*(AY$58-Fperm_SI_Woolf2021!$E$9:$E$93)/10))) + Fperm_SI_Woolf2021!$H$9:$H$93*EXP(-Fperm_SI_Woolf2021!$K$9:$K$93*$C123*IF(AY$58=Fperm_SI_Woolf2021!$E$9:$E$93,1,EXP(LN((1.1*(Fperm_SI_Woolf2021!$E$9:$E$93-AY$58)-63.1579*EXP(-0.19*Fperm_SI_Woolf2021!$E$9:$E$93)+63.1579*EXP(-0.19*AY$58))/(Fperm_SI_Woolf2021!$E$9:$E$93-AY$58))*(AY$58-Fperm_SI_Woolf2021!$E$9:$E$93)/10))),Fperm_SI_Woolf2021!$D$9:$D$93))</f>
        <v>0.33626600313895566</v>
      </c>
      <c r="AZ123" s="51" cm="1">
        <f t="array" ref="AZ123">MIN(1,SLOPE(Fperm_SI_Woolf2021!$F$9:$F$93*EXP(-Fperm_SI_Woolf2021!$I$9:$I$93*$C123*IF(AZ$58=Fperm_SI_Woolf2021!$E$9:$E$93,1,EXP(LN((1.1*(Fperm_SI_Woolf2021!$E$9:$E$93-AZ$58)-63.1579*EXP(-0.19*Fperm_SI_Woolf2021!$E$9:$E$93)+63.1579*EXP(-0.19*AZ$58))/(Fperm_SI_Woolf2021!$E$9:$E$93-AZ$58))*(AZ$58-Fperm_SI_Woolf2021!$E$9:$E$93)/10))) + Fperm_SI_Woolf2021!$G$9:$G$93*EXP(-Fperm_SI_Woolf2021!$J$9:$J$93*$C123*IF(AZ$58=Fperm_SI_Woolf2021!$E$9:$E$93,1,EXP(LN((1.1*(Fperm_SI_Woolf2021!$E$9:$E$93-AZ$58)-63.1579*EXP(-0.19*Fperm_SI_Woolf2021!$E$9:$E$93)+63.1579*EXP(-0.19*AZ$58))/(Fperm_SI_Woolf2021!$E$9:$E$93-AZ$58))*(AZ$58-Fperm_SI_Woolf2021!$E$9:$E$93)/10))) + Fperm_SI_Woolf2021!$H$9:$H$93*EXP(-Fperm_SI_Woolf2021!$K$9:$K$93*$C123*IF(AZ$58=Fperm_SI_Woolf2021!$E$9:$E$93,1,EXP(LN((1.1*(Fperm_SI_Woolf2021!$E$9:$E$93-AZ$58)-63.1579*EXP(-0.19*Fperm_SI_Woolf2021!$E$9:$E$93)+63.1579*EXP(-0.19*AZ$58))/(Fperm_SI_Woolf2021!$E$9:$E$93-AZ$58))*(AZ$58-Fperm_SI_Woolf2021!$E$9:$E$93)/10))),Fperm_SI_Woolf2021!$D$9:$D$93)*AZ$57+INTERCEPT(Fperm_SI_Woolf2021!$F$9:$F$93*EXP(-Fperm_SI_Woolf2021!$I$9:$I$93*$C123*IF(AZ$58=Fperm_SI_Woolf2021!$E$9:$E$93,1,EXP(LN((1.1*(Fperm_SI_Woolf2021!$E$9:$E$93-AZ$58)-63.1579*EXP(-0.19*Fperm_SI_Woolf2021!$E$9:$E$93)+63.1579*EXP(-0.19*AZ$58))/(Fperm_SI_Woolf2021!$E$9:$E$93-AZ$58))*(AZ$58-Fperm_SI_Woolf2021!$E$9:$E$93)/10))) + Fperm_SI_Woolf2021!$G$9:$G$93*EXP(-Fperm_SI_Woolf2021!$J$9:$J$93*$C123*IF(AZ$58=Fperm_SI_Woolf2021!$E$9:$E$93,1,EXP(LN((1.1*(Fperm_SI_Woolf2021!$E$9:$E$93-AZ$58)-63.1579*EXP(-0.19*Fperm_SI_Woolf2021!$E$9:$E$93)+63.1579*EXP(-0.19*AZ$58))/(Fperm_SI_Woolf2021!$E$9:$E$93-AZ$58))*(AZ$58-Fperm_SI_Woolf2021!$E$9:$E$93)/10))) + Fperm_SI_Woolf2021!$H$9:$H$93*EXP(-Fperm_SI_Woolf2021!$K$9:$K$93*$C123*IF(AZ$58=Fperm_SI_Woolf2021!$E$9:$E$93,1,EXP(LN((1.1*(Fperm_SI_Woolf2021!$E$9:$E$93-AZ$58)-63.1579*EXP(-0.19*Fperm_SI_Woolf2021!$E$9:$E$93)+63.1579*EXP(-0.19*AZ$58))/(Fperm_SI_Woolf2021!$E$9:$E$93-AZ$58))*(AZ$58-Fperm_SI_Woolf2021!$E$9:$E$93)/10))),Fperm_SI_Woolf2021!$D$9:$D$93))</f>
        <v>0.31871796659223162</v>
      </c>
      <c r="BA123" s="51" cm="1">
        <f t="array" ref="BA123">MIN(1,SLOPE(Fperm_SI_Woolf2021!$F$9:$F$93*EXP(-Fperm_SI_Woolf2021!$I$9:$I$93*$C123*IF(BA$58=Fperm_SI_Woolf2021!$E$9:$E$93,1,EXP(LN((1.1*(Fperm_SI_Woolf2021!$E$9:$E$93-BA$58)-63.1579*EXP(-0.19*Fperm_SI_Woolf2021!$E$9:$E$93)+63.1579*EXP(-0.19*BA$58))/(Fperm_SI_Woolf2021!$E$9:$E$93-BA$58))*(BA$58-Fperm_SI_Woolf2021!$E$9:$E$93)/10))) + Fperm_SI_Woolf2021!$G$9:$G$93*EXP(-Fperm_SI_Woolf2021!$J$9:$J$93*$C123*IF(BA$58=Fperm_SI_Woolf2021!$E$9:$E$93,1,EXP(LN((1.1*(Fperm_SI_Woolf2021!$E$9:$E$93-BA$58)-63.1579*EXP(-0.19*Fperm_SI_Woolf2021!$E$9:$E$93)+63.1579*EXP(-0.19*BA$58))/(Fperm_SI_Woolf2021!$E$9:$E$93-BA$58))*(BA$58-Fperm_SI_Woolf2021!$E$9:$E$93)/10))) + Fperm_SI_Woolf2021!$H$9:$H$93*EXP(-Fperm_SI_Woolf2021!$K$9:$K$93*$C123*IF(BA$58=Fperm_SI_Woolf2021!$E$9:$E$93,1,EXP(LN((1.1*(Fperm_SI_Woolf2021!$E$9:$E$93-BA$58)-63.1579*EXP(-0.19*Fperm_SI_Woolf2021!$E$9:$E$93)+63.1579*EXP(-0.19*BA$58))/(Fperm_SI_Woolf2021!$E$9:$E$93-BA$58))*(BA$58-Fperm_SI_Woolf2021!$E$9:$E$93)/10))),Fperm_SI_Woolf2021!$D$9:$D$93)*BA$57+INTERCEPT(Fperm_SI_Woolf2021!$F$9:$F$93*EXP(-Fperm_SI_Woolf2021!$I$9:$I$93*$C123*IF(BA$58=Fperm_SI_Woolf2021!$E$9:$E$93,1,EXP(LN((1.1*(Fperm_SI_Woolf2021!$E$9:$E$93-BA$58)-63.1579*EXP(-0.19*Fperm_SI_Woolf2021!$E$9:$E$93)+63.1579*EXP(-0.19*BA$58))/(Fperm_SI_Woolf2021!$E$9:$E$93-BA$58))*(BA$58-Fperm_SI_Woolf2021!$E$9:$E$93)/10))) + Fperm_SI_Woolf2021!$G$9:$G$93*EXP(-Fperm_SI_Woolf2021!$J$9:$J$93*$C123*IF(BA$58=Fperm_SI_Woolf2021!$E$9:$E$93,1,EXP(LN((1.1*(Fperm_SI_Woolf2021!$E$9:$E$93-BA$58)-63.1579*EXP(-0.19*Fperm_SI_Woolf2021!$E$9:$E$93)+63.1579*EXP(-0.19*BA$58))/(Fperm_SI_Woolf2021!$E$9:$E$93-BA$58))*(BA$58-Fperm_SI_Woolf2021!$E$9:$E$93)/10))) + Fperm_SI_Woolf2021!$H$9:$H$93*EXP(-Fperm_SI_Woolf2021!$K$9:$K$93*$C123*IF(BA$58=Fperm_SI_Woolf2021!$E$9:$E$93,1,EXP(LN((1.1*(Fperm_SI_Woolf2021!$E$9:$E$93-BA$58)-63.1579*EXP(-0.19*Fperm_SI_Woolf2021!$E$9:$E$93)+63.1579*EXP(-0.19*BA$58))/(Fperm_SI_Woolf2021!$E$9:$E$93-BA$58))*(BA$58-Fperm_SI_Woolf2021!$E$9:$E$93)/10))),Fperm_SI_Woolf2021!$D$9:$D$93))</f>
        <v>0.30116993004550757</v>
      </c>
      <c r="BB123" s="51" cm="1">
        <f t="array" ref="BB123">MIN(1,SLOPE(Fperm_SI_Woolf2021!$F$9:$F$93*EXP(-Fperm_SI_Woolf2021!$I$9:$I$93*$C123*IF(BB$58=Fperm_SI_Woolf2021!$E$9:$E$93,1,EXP(LN((1.1*(Fperm_SI_Woolf2021!$E$9:$E$93-BB$58)-63.1579*EXP(-0.19*Fperm_SI_Woolf2021!$E$9:$E$93)+63.1579*EXP(-0.19*BB$58))/(Fperm_SI_Woolf2021!$E$9:$E$93-BB$58))*(BB$58-Fperm_SI_Woolf2021!$E$9:$E$93)/10))) + Fperm_SI_Woolf2021!$G$9:$G$93*EXP(-Fperm_SI_Woolf2021!$J$9:$J$93*$C123*IF(BB$58=Fperm_SI_Woolf2021!$E$9:$E$93,1,EXP(LN((1.1*(Fperm_SI_Woolf2021!$E$9:$E$93-BB$58)-63.1579*EXP(-0.19*Fperm_SI_Woolf2021!$E$9:$E$93)+63.1579*EXP(-0.19*BB$58))/(Fperm_SI_Woolf2021!$E$9:$E$93-BB$58))*(BB$58-Fperm_SI_Woolf2021!$E$9:$E$93)/10))) + Fperm_SI_Woolf2021!$H$9:$H$93*EXP(-Fperm_SI_Woolf2021!$K$9:$K$93*$C123*IF(BB$58=Fperm_SI_Woolf2021!$E$9:$E$93,1,EXP(LN((1.1*(Fperm_SI_Woolf2021!$E$9:$E$93-BB$58)-63.1579*EXP(-0.19*Fperm_SI_Woolf2021!$E$9:$E$93)+63.1579*EXP(-0.19*BB$58))/(Fperm_SI_Woolf2021!$E$9:$E$93-BB$58))*(BB$58-Fperm_SI_Woolf2021!$E$9:$E$93)/10))),Fperm_SI_Woolf2021!$D$9:$D$93)*BB$57+INTERCEPT(Fperm_SI_Woolf2021!$F$9:$F$93*EXP(-Fperm_SI_Woolf2021!$I$9:$I$93*$C123*IF(BB$58=Fperm_SI_Woolf2021!$E$9:$E$93,1,EXP(LN((1.1*(Fperm_SI_Woolf2021!$E$9:$E$93-BB$58)-63.1579*EXP(-0.19*Fperm_SI_Woolf2021!$E$9:$E$93)+63.1579*EXP(-0.19*BB$58))/(Fperm_SI_Woolf2021!$E$9:$E$93-BB$58))*(BB$58-Fperm_SI_Woolf2021!$E$9:$E$93)/10))) + Fperm_SI_Woolf2021!$G$9:$G$93*EXP(-Fperm_SI_Woolf2021!$J$9:$J$93*$C123*IF(BB$58=Fperm_SI_Woolf2021!$E$9:$E$93,1,EXP(LN((1.1*(Fperm_SI_Woolf2021!$E$9:$E$93-BB$58)-63.1579*EXP(-0.19*Fperm_SI_Woolf2021!$E$9:$E$93)+63.1579*EXP(-0.19*BB$58))/(Fperm_SI_Woolf2021!$E$9:$E$93-BB$58))*(BB$58-Fperm_SI_Woolf2021!$E$9:$E$93)/10))) + Fperm_SI_Woolf2021!$H$9:$H$93*EXP(-Fperm_SI_Woolf2021!$K$9:$K$93*$C123*IF(BB$58=Fperm_SI_Woolf2021!$E$9:$E$93,1,EXP(LN((1.1*(Fperm_SI_Woolf2021!$E$9:$E$93-BB$58)-63.1579*EXP(-0.19*Fperm_SI_Woolf2021!$E$9:$E$93)+63.1579*EXP(-0.19*BB$58))/(Fperm_SI_Woolf2021!$E$9:$E$93-BB$58))*(BB$58-Fperm_SI_Woolf2021!$E$9:$E$93)/10))),Fperm_SI_Woolf2021!$D$9:$D$93))</f>
        <v>0.28362189349878353</v>
      </c>
      <c r="BC123" s="51" cm="1">
        <f t="array" ref="BC123">MIN(1,SLOPE(Fperm_SI_Woolf2021!$F$9:$F$93*EXP(-Fperm_SI_Woolf2021!$I$9:$I$93*$C123*IF(BC$58=Fperm_SI_Woolf2021!$E$9:$E$93,1,EXP(LN((1.1*(Fperm_SI_Woolf2021!$E$9:$E$93-BC$58)-63.1579*EXP(-0.19*Fperm_SI_Woolf2021!$E$9:$E$93)+63.1579*EXP(-0.19*BC$58))/(Fperm_SI_Woolf2021!$E$9:$E$93-BC$58))*(BC$58-Fperm_SI_Woolf2021!$E$9:$E$93)/10))) + Fperm_SI_Woolf2021!$G$9:$G$93*EXP(-Fperm_SI_Woolf2021!$J$9:$J$93*$C123*IF(BC$58=Fperm_SI_Woolf2021!$E$9:$E$93,1,EXP(LN((1.1*(Fperm_SI_Woolf2021!$E$9:$E$93-BC$58)-63.1579*EXP(-0.19*Fperm_SI_Woolf2021!$E$9:$E$93)+63.1579*EXP(-0.19*BC$58))/(Fperm_SI_Woolf2021!$E$9:$E$93-BC$58))*(BC$58-Fperm_SI_Woolf2021!$E$9:$E$93)/10))) + Fperm_SI_Woolf2021!$H$9:$H$93*EXP(-Fperm_SI_Woolf2021!$K$9:$K$93*$C123*IF(BC$58=Fperm_SI_Woolf2021!$E$9:$E$93,1,EXP(LN((1.1*(Fperm_SI_Woolf2021!$E$9:$E$93-BC$58)-63.1579*EXP(-0.19*Fperm_SI_Woolf2021!$E$9:$E$93)+63.1579*EXP(-0.19*BC$58))/(Fperm_SI_Woolf2021!$E$9:$E$93-BC$58))*(BC$58-Fperm_SI_Woolf2021!$E$9:$E$93)/10))),Fperm_SI_Woolf2021!$D$9:$D$93)*BC$57+INTERCEPT(Fperm_SI_Woolf2021!$F$9:$F$93*EXP(-Fperm_SI_Woolf2021!$I$9:$I$93*$C123*IF(BC$58=Fperm_SI_Woolf2021!$E$9:$E$93,1,EXP(LN((1.1*(Fperm_SI_Woolf2021!$E$9:$E$93-BC$58)-63.1579*EXP(-0.19*Fperm_SI_Woolf2021!$E$9:$E$93)+63.1579*EXP(-0.19*BC$58))/(Fperm_SI_Woolf2021!$E$9:$E$93-BC$58))*(BC$58-Fperm_SI_Woolf2021!$E$9:$E$93)/10))) + Fperm_SI_Woolf2021!$G$9:$G$93*EXP(-Fperm_SI_Woolf2021!$J$9:$J$93*$C123*IF(BC$58=Fperm_SI_Woolf2021!$E$9:$E$93,1,EXP(LN((1.1*(Fperm_SI_Woolf2021!$E$9:$E$93-BC$58)-63.1579*EXP(-0.19*Fperm_SI_Woolf2021!$E$9:$E$93)+63.1579*EXP(-0.19*BC$58))/(Fperm_SI_Woolf2021!$E$9:$E$93-BC$58))*(BC$58-Fperm_SI_Woolf2021!$E$9:$E$93)/10))) + Fperm_SI_Woolf2021!$H$9:$H$93*EXP(-Fperm_SI_Woolf2021!$K$9:$K$93*$C123*IF(BC$58=Fperm_SI_Woolf2021!$E$9:$E$93,1,EXP(LN((1.1*(Fperm_SI_Woolf2021!$E$9:$E$93-BC$58)-63.1579*EXP(-0.19*Fperm_SI_Woolf2021!$E$9:$E$93)+63.1579*EXP(-0.19*BC$58))/(Fperm_SI_Woolf2021!$E$9:$E$93-BC$58))*(BC$58-Fperm_SI_Woolf2021!$E$9:$E$93)/10))),Fperm_SI_Woolf2021!$D$9:$D$93))</f>
        <v>0.26607385695205948</v>
      </c>
      <c r="BD123" s="51" cm="1">
        <f t="array" ref="BD123">MIN(1,SLOPE(Fperm_SI_Woolf2021!$F$9:$F$93*EXP(-Fperm_SI_Woolf2021!$I$9:$I$93*$C123*IF(BD$58=Fperm_SI_Woolf2021!$E$9:$E$93,1,EXP(LN((1.1*(Fperm_SI_Woolf2021!$E$9:$E$93-BD$58)-63.1579*EXP(-0.19*Fperm_SI_Woolf2021!$E$9:$E$93)+63.1579*EXP(-0.19*BD$58))/(Fperm_SI_Woolf2021!$E$9:$E$93-BD$58))*(BD$58-Fperm_SI_Woolf2021!$E$9:$E$93)/10))) + Fperm_SI_Woolf2021!$G$9:$G$93*EXP(-Fperm_SI_Woolf2021!$J$9:$J$93*$C123*IF(BD$58=Fperm_SI_Woolf2021!$E$9:$E$93,1,EXP(LN((1.1*(Fperm_SI_Woolf2021!$E$9:$E$93-BD$58)-63.1579*EXP(-0.19*Fperm_SI_Woolf2021!$E$9:$E$93)+63.1579*EXP(-0.19*BD$58))/(Fperm_SI_Woolf2021!$E$9:$E$93-BD$58))*(BD$58-Fperm_SI_Woolf2021!$E$9:$E$93)/10))) + Fperm_SI_Woolf2021!$H$9:$H$93*EXP(-Fperm_SI_Woolf2021!$K$9:$K$93*$C123*IF(BD$58=Fperm_SI_Woolf2021!$E$9:$E$93,1,EXP(LN((1.1*(Fperm_SI_Woolf2021!$E$9:$E$93-BD$58)-63.1579*EXP(-0.19*Fperm_SI_Woolf2021!$E$9:$E$93)+63.1579*EXP(-0.19*BD$58))/(Fperm_SI_Woolf2021!$E$9:$E$93-BD$58))*(BD$58-Fperm_SI_Woolf2021!$E$9:$E$93)/10))),Fperm_SI_Woolf2021!$D$9:$D$93)*BD$57+INTERCEPT(Fperm_SI_Woolf2021!$F$9:$F$93*EXP(-Fperm_SI_Woolf2021!$I$9:$I$93*$C123*IF(BD$58=Fperm_SI_Woolf2021!$E$9:$E$93,1,EXP(LN((1.1*(Fperm_SI_Woolf2021!$E$9:$E$93-BD$58)-63.1579*EXP(-0.19*Fperm_SI_Woolf2021!$E$9:$E$93)+63.1579*EXP(-0.19*BD$58))/(Fperm_SI_Woolf2021!$E$9:$E$93-BD$58))*(BD$58-Fperm_SI_Woolf2021!$E$9:$E$93)/10))) + Fperm_SI_Woolf2021!$G$9:$G$93*EXP(-Fperm_SI_Woolf2021!$J$9:$J$93*$C123*IF(BD$58=Fperm_SI_Woolf2021!$E$9:$E$93,1,EXP(LN((1.1*(Fperm_SI_Woolf2021!$E$9:$E$93-BD$58)-63.1579*EXP(-0.19*Fperm_SI_Woolf2021!$E$9:$E$93)+63.1579*EXP(-0.19*BD$58))/(Fperm_SI_Woolf2021!$E$9:$E$93-BD$58))*(BD$58-Fperm_SI_Woolf2021!$E$9:$E$93)/10))) + Fperm_SI_Woolf2021!$H$9:$H$93*EXP(-Fperm_SI_Woolf2021!$K$9:$K$93*$C123*IF(BD$58=Fperm_SI_Woolf2021!$E$9:$E$93,1,EXP(LN((1.1*(Fperm_SI_Woolf2021!$E$9:$E$93-BD$58)-63.1579*EXP(-0.19*Fperm_SI_Woolf2021!$E$9:$E$93)+63.1579*EXP(-0.19*BD$58))/(Fperm_SI_Woolf2021!$E$9:$E$93-BD$58))*(BD$58-Fperm_SI_Woolf2021!$E$9:$E$93)/10))),Fperm_SI_Woolf2021!$D$9:$D$93))</f>
        <v>0.24852582040533544</v>
      </c>
      <c r="BE123" s="51" cm="1">
        <f t="array" ref="BE123">MIN(1,SLOPE(Fperm_SI_Woolf2021!$F$9:$F$93*EXP(-Fperm_SI_Woolf2021!$I$9:$I$93*$C123*IF(BE$58=Fperm_SI_Woolf2021!$E$9:$E$93,1,EXP(LN((1.1*(Fperm_SI_Woolf2021!$E$9:$E$93-BE$58)-63.1579*EXP(-0.19*Fperm_SI_Woolf2021!$E$9:$E$93)+63.1579*EXP(-0.19*BE$58))/(Fperm_SI_Woolf2021!$E$9:$E$93-BE$58))*(BE$58-Fperm_SI_Woolf2021!$E$9:$E$93)/10))) + Fperm_SI_Woolf2021!$G$9:$G$93*EXP(-Fperm_SI_Woolf2021!$J$9:$J$93*$C123*IF(BE$58=Fperm_SI_Woolf2021!$E$9:$E$93,1,EXP(LN((1.1*(Fperm_SI_Woolf2021!$E$9:$E$93-BE$58)-63.1579*EXP(-0.19*Fperm_SI_Woolf2021!$E$9:$E$93)+63.1579*EXP(-0.19*BE$58))/(Fperm_SI_Woolf2021!$E$9:$E$93-BE$58))*(BE$58-Fperm_SI_Woolf2021!$E$9:$E$93)/10))) + Fperm_SI_Woolf2021!$H$9:$H$93*EXP(-Fperm_SI_Woolf2021!$K$9:$K$93*$C123*IF(BE$58=Fperm_SI_Woolf2021!$E$9:$E$93,1,EXP(LN((1.1*(Fperm_SI_Woolf2021!$E$9:$E$93-BE$58)-63.1579*EXP(-0.19*Fperm_SI_Woolf2021!$E$9:$E$93)+63.1579*EXP(-0.19*BE$58))/(Fperm_SI_Woolf2021!$E$9:$E$93-BE$58))*(BE$58-Fperm_SI_Woolf2021!$E$9:$E$93)/10))),Fperm_SI_Woolf2021!$D$9:$D$93)*BE$57+INTERCEPT(Fperm_SI_Woolf2021!$F$9:$F$93*EXP(-Fperm_SI_Woolf2021!$I$9:$I$93*$C123*IF(BE$58=Fperm_SI_Woolf2021!$E$9:$E$93,1,EXP(LN((1.1*(Fperm_SI_Woolf2021!$E$9:$E$93-BE$58)-63.1579*EXP(-0.19*Fperm_SI_Woolf2021!$E$9:$E$93)+63.1579*EXP(-0.19*BE$58))/(Fperm_SI_Woolf2021!$E$9:$E$93-BE$58))*(BE$58-Fperm_SI_Woolf2021!$E$9:$E$93)/10))) + Fperm_SI_Woolf2021!$G$9:$G$93*EXP(-Fperm_SI_Woolf2021!$J$9:$J$93*$C123*IF(BE$58=Fperm_SI_Woolf2021!$E$9:$E$93,1,EXP(LN((1.1*(Fperm_SI_Woolf2021!$E$9:$E$93-BE$58)-63.1579*EXP(-0.19*Fperm_SI_Woolf2021!$E$9:$E$93)+63.1579*EXP(-0.19*BE$58))/(Fperm_SI_Woolf2021!$E$9:$E$93-BE$58))*(BE$58-Fperm_SI_Woolf2021!$E$9:$E$93)/10))) + Fperm_SI_Woolf2021!$H$9:$H$93*EXP(-Fperm_SI_Woolf2021!$K$9:$K$93*$C123*IF(BE$58=Fperm_SI_Woolf2021!$E$9:$E$93,1,EXP(LN((1.1*(Fperm_SI_Woolf2021!$E$9:$E$93-BE$58)-63.1579*EXP(-0.19*Fperm_SI_Woolf2021!$E$9:$E$93)+63.1579*EXP(-0.19*BE$58))/(Fperm_SI_Woolf2021!$E$9:$E$93-BE$58))*(BE$58-Fperm_SI_Woolf2021!$E$9:$E$93)/10))),Fperm_SI_Woolf2021!$D$9:$D$93))</f>
        <v>0.23097778385861142</v>
      </c>
      <c r="BF123" s="51" cm="1">
        <f t="array" ref="BF123">MIN(1,SLOPE(Fperm_SI_Woolf2021!$F$9:$F$93*EXP(-Fperm_SI_Woolf2021!$I$9:$I$93*$C123*IF(BF$58=Fperm_SI_Woolf2021!$E$9:$E$93,1,EXP(LN((1.1*(Fperm_SI_Woolf2021!$E$9:$E$93-BF$58)-63.1579*EXP(-0.19*Fperm_SI_Woolf2021!$E$9:$E$93)+63.1579*EXP(-0.19*BF$58))/(Fperm_SI_Woolf2021!$E$9:$E$93-BF$58))*(BF$58-Fperm_SI_Woolf2021!$E$9:$E$93)/10))) + Fperm_SI_Woolf2021!$G$9:$G$93*EXP(-Fperm_SI_Woolf2021!$J$9:$J$93*$C123*IF(BF$58=Fperm_SI_Woolf2021!$E$9:$E$93,1,EXP(LN((1.1*(Fperm_SI_Woolf2021!$E$9:$E$93-BF$58)-63.1579*EXP(-0.19*Fperm_SI_Woolf2021!$E$9:$E$93)+63.1579*EXP(-0.19*BF$58))/(Fperm_SI_Woolf2021!$E$9:$E$93-BF$58))*(BF$58-Fperm_SI_Woolf2021!$E$9:$E$93)/10))) + Fperm_SI_Woolf2021!$H$9:$H$93*EXP(-Fperm_SI_Woolf2021!$K$9:$K$93*$C123*IF(BF$58=Fperm_SI_Woolf2021!$E$9:$E$93,1,EXP(LN((1.1*(Fperm_SI_Woolf2021!$E$9:$E$93-BF$58)-63.1579*EXP(-0.19*Fperm_SI_Woolf2021!$E$9:$E$93)+63.1579*EXP(-0.19*BF$58))/(Fperm_SI_Woolf2021!$E$9:$E$93-BF$58))*(BF$58-Fperm_SI_Woolf2021!$E$9:$E$93)/10))),Fperm_SI_Woolf2021!$D$9:$D$93)*BF$57+INTERCEPT(Fperm_SI_Woolf2021!$F$9:$F$93*EXP(-Fperm_SI_Woolf2021!$I$9:$I$93*$C123*IF(BF$58=Fperm_SI_Woolf2021!$E$9:$E$93,1,EXP(LN((1.1*(Fperm_SI_Woolf2021!$E$9:$E$93-BF$58)-63.1579*EXP(-0.19*Fperm_SI_Woolf2021!$E$9:$E$93)+63.1579*EXP(-0.19*BF$58))/(Fperm_SI_Woolf2021!$E$9:$E$93-BF$58))*(BF$58-Fperm_SI_Woolf2021!$E$9:$E$93)/10))) + Fperm_SI_Woolf2021!$G$9:$G$93*EXP(-Fperm_SI_Woolf2021!$J$9:$J$93*$C123*IF(BF$58=Fperm_SI_Woolf2021!$E$9:$E$93,1,EXP(LN((1.1*(Fperm_SI_Woolf2021!$E$9:$E$93-BF$58)-63.1579*EXP(-0.19*Fperm_SI_Woolf2021!$E$9:$E$93)+63.1579*EXP(-0.19*BF$58))/(Fperm_SI_Woolf2021!$E$9:$E$93-BF$58))*(BF$58-Fperm_SI_Woolf2021!$E$9:$E$93)/10))) + Fperm_SI_Woolf2021!$H$9:$H$93*EXP(-Fperm_SI_Woolf2021!$K$9:$K$93*$C123*IF(BF$58=Fperm_SI_Woolf2021!$E$9:$E$93,1,EXP(LN((1.1*(Fperm_SI_Woolf2021!$E$9:$E$93-BF$58)-63.1579*EXP(-0.19*Fperm_SI_Woolf2021!$E$9:$E$93)+63.1579*EXP(-0.19*BF$58))/(Fperm_SI_Woolf2021!$E$9:$E$93-BF$58))*(BF$58-Fperm_SI_Woolf2021!$E$9:$E$93)/10))),Fperm_SI_Woolf2021!$D$9:$D$93))</f>
        <v>0.21342974731188738</v>
      </c>
      <c r="BG123" s="51" cm="1">
        <f t="array" ref="BG123">MIN(1,SLOPE(Fperm_SI_Woolf2021!$F$9:$F$93*EXP(-Fperm_SI_Woolf2021!$I$9:$I$93*$C123*IF(BG$58=Fperm_SI_Woolf2021!$E$9:$E$93,1,EXP(LN((1.1*(Fperm_SI_Woolf2021!$E$9:$E$93-BG$58)-63.1579*EXP(-0.19*Fperm_SI_Woolf2021!$E$9:$E$93)+63.1579*EXP(-0.19*BG$58))/(Fperm_SI_Woolf2021!$E$9:$E$93-BG$58))*(BG$58-Fperm_SI_Woolf2021!$E$9:$E$93)/10))) + Fperm_SI_Woolf2021!$G$9:$G$93*EXP(-Fperm_SI_Woolf2021!$J$9:$J$93*$C123*IF(BG$58=Fperm_SI_Woolf2021!$E$9:$E$93,1,EXP(LN((1.1*(Fperm_SI_Woolf2021!$E$9:$E$93-BG$58)-63.1579*EXP(-0.19*Fperm_SI_Woolf2021!$E$9:$E$93)+63.1579*EXP(-0.19*BG$58))/(Fperm_SI_Woolf2021!$E$9:$E$93-BG$58))*(BG$58-Fperm_SI_Woolf2021!$E$9:$E$93)/10))) + Fperm_SI_Woolf2021!$H$9:$H$93*EXP(-Fperm_SI_Woolf2021!$K$9:$K$93*$C123*IF(BG$58=Fperm_SI_Woolf2021!$E$9:$E$93,1,EXP(LN((1.1*(Fperm_SI_Woolf2021!$E$9:$E$93-BG$58)-63.1579*EXP(-0.19*Fperm_SI_Woolf2021!$E$9:$E$93)+63.1579*EXP(-0.19*BG$58))/(Fperm_SI_Woolf2021!$E$9:$E$93-BG$58))*(BG$58-Fperm_SI_Woolf2021!$E$9:$E$93)/10))),Fperm_SI_Woolf2021!$D$9:$D$93)*BG$57+INTERCEPT(Fperm_SI_Woolf2021!$F$9:$F$93*EXP(-Fperm_SI_Woolf2021!$I$9:$I$93*$C123*IF(BG$58=Fperm_SI_Woolf2021!$E$9:$E$93,1,EXP(LN((1.1*(Fperm_SI_Woolf2021!$E$9:$E$93-BG$58)-63.1579*EXP(-0.19*Fperm_SI_Woolf2021!$E$9:$E$93)+63.1579*EXP(-0.19*BG$58))/(Fperm_SI_Woolf2021!$E$9:$E$93-BG$58))*(BG$58-Fperm_SI_Woolf2021!$E$9:$E$93)/10))) + Fperm_SI_Woolf2021!$G$9:$G$93*EXP(-Fperm_SI_Woolf2021!$J$9:$J$93*$C123*IF(BG$58=Fperm_SI_Woolf2021!$E$9:$E$93,1,EXP(LN((1.1*(Fperm_SI_Woolf2021!$E$9:$E$93-BG$58)-63.1579*EXP(-0.19*Fperm_SI_Woolf2021!$E$9:$E$93)+63.1579*EXP(-0.19*BG$58))/(Fperm_SI_Woolf2021!$E$9:$E$93-BG$58))*(BG$58-Fperm_SI_Woolf2021!$E$9:$E$93)/10))) + Fperm_SI_Woolf2021!$H$9:$H$93*EXP(-Fperm_SI_Woolf2021!$K$9:$K$93*$C123*IF(BG$58=Fperm_SI_Woolf2021!$E$9:$E$93,1,EXP(LN((1.1*(Fperm_SI_Woolf2021!$E$9:$E$93-BG$58)-63.1579*EXP(-0.19*Fperm_SI_Woolf2021!$E$9:$E$93)+63.1579*EXP(-0.19*BG$58))/(Fperm_SI_Woolf2021!$E$9:$E$93-BG$58))*(BG$58-Fperm_SI_Woolf2021!$E$9:$E$93)/10))),Fperm_SI_Woolf2021!$D$9:$D$93))</f>
        <v>0.19588171076516334</v>
      </c>
      <c r="BH123" s="51" cm="1">
        <f t="array" ref="BH123">MIN(1,SLOPE(Fperm_SI_Woolf2021!$F$9:$F$93*EXP(-Fperm_SI_Woolf2021!$I$9:$I$93*$C123*IF(BH$58=Fperm_SI_Woolf2021!$E$9:$E$93,1,EXP(LN((1.1*(Fperm_SI_Woolf2021!$E$9:$E$93-BH$58)-63.1579*EXP(-0.19*Fperm_SI_Woolf2021!$E$9:$E$93)+63.1579*EXP(-0.19*BH$58))/(Fperm_SI_Woolf2021!$E$9:$E$93-BH$58))*(BH$58-Fperm_SI_Woolf2021!$E$9:$E$93)/10))) + Fperm_SI_Woolf2021!$G$9:$G$93*EXP(-Fperm_SI_Woolf2021!$J$9:$J$93*$C123*IF(BH$58=Fperm_SI_Woolf2021!$E$9:$E$93,1,EXP(LN((1.1*(Fperm_SI_Woolf2021!$E$9:$E$93-BH$58)-63.1579*EXP(-0.19*Fperm_SI_Woolf2021!$E$9:$E$93)+63.1579*EXP(-0.19*BH$58))/(Fperm_SI_Woolf2021!$E$9:$E$93-BH$58))*(BH$58-Fperm_SI_Woolf2021!$E$9:$E$93)/10))) + Fperm_SI_Woolf2021!$H$9:$H$93*EXP(-Fperm_SI_Woolf2021!$K$9:$K$93*$C123*IF(BH$58=Fperm_SI_Woolf2021!$E$9:$E$93,1,EXP(LN((1.1*(Fperm_SI_Woolf2021!$E$9:$E$93-BH$58)-63.1579*EXP(-0.19*Fperm_SI_Woolf2021!$E$9:$E$93)+63.1579*EXP(-0.19*BH$58))/(Fperm_SI_Woolf2021!$E$9:$E$93-BH$58))*(BH$58-Fperm_SI_Woolf2021!$E$9:$E$93)/10))),Fperm_SI_Woolf2021!$D$9:$D$93)*BH$57+INTERCEPT(Fperm_SI_Woolf2021!$F$9:$F$93*EXP(-Fperm_SI_Woolf2021!$I$9:$I$93*$C123*IF(BH$58=Fperm_SI_Woolf2021!$E$9:$E$93,1,EXP(LN((1.1*(Fperm_SI_Woolf2021!$E$9:$E$93-BH$58)-63.1579*EXP(-0.19*Fperm_SI_Woolf2021!$E$9:$E$93)+63.1579*EXP(-0.19*BH$58))/(Fperm_SI_Woolf2021!$E$9:$E$93-BH$58))*(BH$58-Fperm_SI_Woolf2021!$E$9:$E$93)/10))) + Fperm_SI_Woolf2021!$G$9:$G$93*EXP(-Fperm_SI_Woolf2021!$J$9:$J$93*$C123*IF(BH$58=Fperm_SI_Woolf2021!$E$9:$E$93,1,EXP(LN((1.1*(Fperm_SI_Woolf2021!$E$9:$E$93-BH$58)-63.1579*EXP(-0.19*Fperm_SI_Woolf2021!$E$9:$E$93)+63.1579*EXP(-0.19*BH$58))/(Fperm_SI_Woolf2021!$E$9:$E$93-BH$58))*(BH$58-Fperm_SI_Woolf2021!$E$9:$E$93)/10))) + Fperm_SI_Woolf2021!$H$9:$H$93*EXP(-Fperm_SI_Woolf2021!$K$9:$K$93*$C123*IF(BH$58=Fperm_SI_Woolf2021!$E$9:$E$93,1,EXP(LN((1.1*(Fperm_SI_Woolf2021!$E$9:$E$93-BH$58)-63.1579*EXP(-0.19*Fperm_SI_Woolf2021!$E$9:$E$93)+63.1579*EXP(-0.19*BH$58))/(Fperm_SI_Woolf2021!$E$9:$E$93-BH$58))*(BH$58-Fperm_SI_Woolf2021!$E$9:$E$93)/10))),Fperm_SI_Woolf2021!$D$9:$D$93))</f>
        <v>0.17833367421843926</v>
      </c>
      <c r="BI123" s="51" cm="1">
        <f t="array" ref="BI123">MIN(1,SLOPE(Fperm_SI_Woolf2021!$F$9:$F$93*EXP(-Fperm_SI_Woolf2021!$I$9:$I$93*$C123*IF(BI$58=Fperm_SI_Woolf2021!$E$9:$E$93,1,EXP(LN((1.1*(Fperm_SI_Woolf2021!$E$9:$E$93-BI$58)-63.1579*EXP(-0.19*Fperm_SI_Woolf2021!$E$9:$E$93)+63.1579*EXP(-0.19*BI$58))/(Fperm_SI_Woolf2021!$E$9:$E$93-BI$58))*(BI$58-Fperm_SI_Woolf2021!$E$9:$E$93)/10))) + Fperm_SI_Woolf2021!$G$9:$G$93*EXP(-Fperm_SI_Woolf2021!$J$9:$J$93*$C123*IF(BI$58=Fperm_SI_Woolf2021!$E$9:$E$93,1,EXP(LN((1.1*(Fperm_SI_Woolf2021!$E$9:$E$93-BI$58)-63.1579*EXP(-0.19*Fperm_SI_Woolf2021!$E$9:$E$93)+63.1579*EXP(-0.19*BI$58))/(Fperm_SI_Woolf2021!$E$9:$E$93-BI$58))*(BI$58-Fperm_SI_Woolf2021!$E$9:$E$93)/10))) + Fperm_SI_Woolf2021!$H$9:$H$93*EXP(-Fperm_SI_Woolf2021!$K$9:$K$93*$C123*IF(BI$58=Fperm_SI_Woolf2021!$E$9:$E$93,1,EXP(LN((1.1*(Fperm_SI_Woolf2021!$E$9:$E$93-BI$58)-63.1579*EXP(-0.19*Fperm_SI_Woolf2021!$E$9:$E$93)+63.1579*EXP(-0.19*BI$58))/(Fperm_SI_Woolf2021!$E$9:$E$93-BI$58))*(BI$58-Fperm_SI_Woolf2021!$E$9:$E$93)/10))),Fperm_SI_Woolf2021!$D$9:$D$93)*BI$57+INTERCEPT(Fperm_SI_Woolf2021!$F$9:$F$93*EXP(-Fperm_SI_Woolf2021!$I$9:$I$93*$C123*IF(BI$58=Fperm_SI_Woolf2021!$E$9:$E$93,1,EXP(LN((1.1*(Fperm_SI_Woolf2021!$E$9:$E$93-BI$58)-63.1579*EXP(-0.19*Fperm_SI_Woolf2021!$E$9:$E$93)+63.1579*EXP(-0.19*BI$58))/(Fperm_SI_Woolf2021!$E$9:$E$93-BI$58))*(BI$58-Fperm_SI_Woolf2021!$E$9:$E$93)/10))) + Fperm_SI_Woolf2021!$G$9:$G$93*EXP(-Fperm_SI_Woolf2021!$J$9:$J$93*$C123*IF(BI$58=Fperm_SI_Woolf2021!$E$9:$E$93,1,EXP(LN((1.1*(Fperm_SI_Woolf2021!$E$9:$E$93-BI$58)-63.1579*EXP(-0.19*Fperm_SI_Woolf2021!$E$9:$E$93)+63.1579*EXP(-0.19*BI$58))/(Fperm_SI_Woolf2021!$E$9:$E$93-BI$58))*(BI$58-Fperm_SI_Woolf2021!$E$9:$E$93)/10))) + Fperm_SI_Woolf2021!$H$9:$H$93*EXP(-Fperm_SI_Woolf2021!$K$9:$K$93*$C123*IF(BI$58=Fperm_SI_Woolf2021!$E$9:$E$93,1,EXP(LN((1.1*(Fperm_SI_Woolf2021!$E$9:$E$93-BI$58)-63.1579*EXP(-0.19*Fperm_SI_Woolf2021!$E$9:$E$93)+63.1579*EXP(-0.19*BI$58))/(Fperm_SI_Woolf2021!$E$9:$E$93-BI$58))*(BI$58-Fperm_SI_Woolf2021!$E$9:$E$93)/10))),Fperm_SI_Woolf2021!$D$9:$D$93))</f>
        <v>0.16078563767171522</v>
      </c>
      <c r="BJ123" s="51" cm="1">
        <f t="array" ref="BJ123">MIN(1,SLOPE(Fperm_SI_Woolf2021!$F$9:$F$93*EXP(-Fperm_SI_Woolf2021!$I$9:$I$93*$C123*IF(BJ$58=Fperm_SI_Woolf2021!$E$9:$E$93,1,EXP(LN((1.1*(Fperm_SI_Woolf2021!$E$9:$E$93-BJ$58)-63.1579*EXP(-0.19*Fperm_SI_Woolf2021!$E$9:$E$93)+63.1579*EXP(-0.19*BJ$58))/(Fperm_SI_Woolf2021!$E$9:$E$93-BJ$58))*(BJ$58-Fperm_SI_Woolf2021!$E$9:$E$93)/10))) + Fperm_SI_Woolf2021!$G$9:$G$93*EXP(-Fperm_SI_Woolf2021!$J$9:$J$93*$C123*IF(BJ$58=Fperm_SI_Woolf2021!$E$9:$E$93,1,EXP(LN((1.1*(Fperm_SI_Woolf2021!$E$9:$E$93-BJ$58)-63.1579*EXP(-0.19*Fperm_SI_Woolf2021!$E$9:$E$93)+63.1579*EXP(-0.19*BJ$58))/(Fperm_SI_Woolf2021!$E$9:$E$93-BJ$58))*(BJ$58-Fperm_SI_Woolf2021!$E$9:$E$93)/10))) + Fperm_SI_Woolf2021!$H$9:$H$93*EXP(-Fperm_SI_Woolf2021!$K$9:$K$93*$C123*IF(BJ$58=Fperm_SI_Woolf2021!$E$9:$E$93,1,EXP(LN((1.1*(Fperm_SI_Woolf2021!$E$9:$E$93-BJ$58)-63.1579*EXP(-0.19*Fperm_SI_Woolf2021!$E$9:$E$93)+63.1579*EXP(-0.19*BJ$58))/(Fperm_SI_Woolf2021!$E$9:$E$93-BJ$58))*(BJ$58-Fperm_SI_Woolf2021!$E$9:$E$93)/10))),Fperm_SI_Woolf2021!$D$9:$D$93)*BJ$57+INTERCEPT(Fperm_SI_Woolf2021!$F$9:$F$93*EXP(-Fperm_SI_Woolf2021!$I$9:$I$93*$C123*IF(BJ$58=Fperm_SI_Woolf2021!$E$9:$E$93,1,EXP(LN((1.1*(Fperm_SI_Woolf2021!$E$9:$E$93-BJ$58)-63.1579*EXP(-0.19*Fperm_SI_Woolf2021!$E$9:$E$93)+63.1579*EXP(-0.19*BJ$58))/(Fperm_SI_Woolf2021!$E$9:$E$93-BJ$58))*(BJ$58-Fperm_SI_Woolf2021!$E$9:$E$93)/10))) + Fperm_SI_Woolf2021!$G$9:$G$93*EXP(-Fperm_SI_Woolf2021!$J$9:$J$93*$C123*IF(BJ$58=Fperm_SI_Woolf2021!$E$9:$E$93,1,EXP(LN((1.1*(Fperm_SI_Woolf2021!$E$9:$E$93-BJ$58)-63.1579*EXP(-0.19*Fperm_SI_Woolf2021!$E$9:$E$93)+63.1579*EXP(-0.19*BJ$58))/(Fperm_SI_Woolf2021!$E$9:$E$93-BJ$58))*(BJ$58-Fperm_SI_Woolf2021!$E$9:$E$93)/10))) + Fperm_SI_Woolf2021!$H$9:$H$93*EXP(-Fperm_SI_Woolf2021!$K$9:$K$93*$C123*IF(BJ$58=Fperm_SI_Woolf2021!$E$9:$E$93,1,EXP(LN((1.1*(Fperm_SI_Woolf2021!$E$9:$E$93-BJ$58)-63.1579*EXP(-0.19*Fperm_SI_Woolf2021!$E$9:$E$93)+63.1579*EXP(-0.19*BJ$58))/(Fperm_SI_Woolf2021!$E$9:$E$93-BJ$58))*(BJ$58-Fperm_SI_Woolf2021!$E$9:$E$93)/10))),Fperm_SI_Woolf2021!$D$9:$D$93))</f>
        <v>0.14323760112499115</v>
      </c>
      <c r="BK123" s="51" cm="1">
        <f t="array" ref="BK123">MIN(1,SLOPE(Fperm_SI_Woolf2021!$F$9:$F$93*EXP(-Fperm_SI_Woolf2021!$I$9:$I$93*$C123*IF(BK$58=Fperm_SI_Woolf2021!$E$9:$E$93,1,EXP(LN((1.1*(Fperm_SI_Woolf2021!$E$9:$E$93-BK$58)-63.1579*EXP(-0.19*Fperm_SI_Woolf2021!$E$9:$E$93)+63.1579*EXP(-0.19*BK$58))/(Fperm_SI_Woolf2021!$E$9:$E$93-BK$58))*(BK$58-Fperm_SI_Woolf2021!$E$9:$E$93)/10))) + Fperm_SI_Woolf2021!$G$9:$G$93*EXP(-Fperm_SI_Woolf2021!$J$9:$J$93*$C123*IF(BK$58=Fperm_SI_Woolf2021!$E$9:$E$93,1,EXP(LN((1.1*(Fperm_SI_Woolf2021!$E$9:$E$93-BK$58)-63.1579*EXP(-0.19*Fperm_SI_Woolf2021!$E$9:$E$93)+63.1579*EXP(-0.19*BK$58))/(Fperm_SI_Woolf2021!$E$9:$E$93-BK$58))*(BK$58-Fperm_SI_Woolf2021!$E$9:$E$93)/10))) + Fperm_SI_Woolf2021!$H$9:$H$93*EXP(-Fperm_SI_Woolf2021!$K$9:$K$93*$C123*IF(BK$58=Fperm_SI_Woolf2021!$E$9:$E$93,1,EXP(LN((1.1*(Fperm_SI_Woolf2021!$E$9:$E$93-BK$58)-63.1579*EXP(-0.19*Fperm_SI_Woolf2021!$E$9:$E$93)+63.1579*EXP(-0.19*BK$58))/(Fperm_SI_Woolf2021!$E$9:$E$93-BK$58))*(BK$58-Fperm_SI_Woolf2021!$E$9:$E$93)/10))),Fperm_SI_Woolf2021!$D$9:$D$93)*BK$57+INTERCEPT(Fperm_SI_Woolf2021!$F$9:$F$93*EXP(-Fperm_SI_Woolf2021!$I$9:$I$93*$C123*IF(BK$58=Fperm_SI_Woolf2021!$E$9:$E$93,1,EXP(LN((1.1*(Fperm_SI_Woolf2021!$E$9:$E$93-BK$58)-63.1579*EXP(-0.19*Fperm_SI_Woolf2021!$E$9:$E$93)+63.1579*EXP(-0.19*BK$58))/(Fperm_SI_Woolf2021!$E$9:$E$93-BK$58))*(BK$58-Fperm_SI_Woolf2021!$E$9:$E$93)/10))) + Fperm_SI_Woolf2021!$G$9:$G$93*EXP(-Fperm_SI_Woolf2021!$J$9:$J$93*$C123*IF(BK$58=Fperm_SI_Woolf2021!$E$9:$E$93,1,EXP(LN((1.1*(Fperm_SI_Woolf2021!$E$9:$E$93-BK$58)-63.1579*EXP(-0.19*Fperm_SI_Woolf2021!$E$9:$E$93)+63.1579*EXP(-0.19*BK$58))/(Fperm_SI_Woolf2021!$E$9:$E$93-BK$58))*(BK$58-Fperm_SI_Woolf2021!$E$9:$E$93)/10))) + Fperm_SI_Woolf2021!$H$9:$H$93*EXP(-Fperm_SI_Woolf2021!$K$9:$K$93*$C123*IF(BK$58=Fperm_SI_Woolf2021!$E$9:$E$93,1,EXP(LN((1.1*(Fperm_SI_Woolf2021!$E$9:$E$93-BK$58)-63.1579*EXP(-0.19*Fperm_SI_Woolf2021!$E$9:$E$93)+63.1579*EXP(-0.19*BK$58))/(Fperm_SI_Woolf2021!$E$9:$E$93-BK$58))*(BK$58-Fperm_SI_Woolf2021!$E$9:$E$93)/10))),Fperm_SI_Woolf2021!$D$9:$D$93))</f>
        <v>0.12568956457826708</v>
      </c>
      <c r="BL123" s="51" cm="1">
        <f t="array" ref="BL123">MIN(1,SLOPE(Fperm_SI_Woolf2021!$F$9:$F$93*EXP(-Fperm_SI_Woolf2021!$I$9:$I$93*$C123*IF(BL$58=Fperm_SI_Woolf2021!$E$9:$E$93,1,EXP(LN((1.1*(Fperm_SI_Woolf2021!$E$9:$E$93-BL$58)-63.1579*EXP(-0.19*Fperm_SI_Woolf2021!$E$9:$E$93)+63.1579*EXP(-0.19*BL$58))/(Fperm_SI_Woolf2021!$E$9:$E$93-BL$58))*(BL$58-Fperm_SI_Woolf2021!$E$9:$E$93)/10))) + Fperm_SI_Woolf2021!$G$9:$G$93*EXP(-Fperm_SI_Woolf2021!$J$9:$J$93*$C123*IF(BL$58=Fperm_SI_Woolf2021!$E$9:$E$93,1,EXP(LN((1.1*(Fperm_SI_Woolf2021!$E$9:$E$93-BL$58)-63.1579*EXP(-0.19*Fperm_SI_Woolf2021!$E$9:$E$93)+63.1579*EXP(-0.19*BL$58))/(Fperm_SI_Woolf2021!$E$9:$E$93-BL$58))*(BL$58-Fperm_SI_Woolf2021!$E$9:$E$93)/10))) + Fperm_SI_Woolf2021!$H$9:$H$93*EXP(-Fperm_SI_Woolf2021!$K$9:$K$93*$C123*IF(BL$58=Fperm_SI_Woolf2021!$E$9:$E$93,1,EXP(LN((1.1*(Fperm_SI_Woolf2021!$E$9:$E$93-BL$58)-63.1579*EXP(-0.19*Fperm_SI_Woolf2021!$E$9:$E$93)+63.1579*EXP(-0.19*BL$58))/(Fperm_SI_Woolf2021!$E$9:$E$93-BL$58))*(BL$58-Fperm_SI_Woolf2021!$E$9:$E$93)/10))),Fperm_SI_Woolf2021!$D$9:$D$93)*BL$57+INTERCEPT(Fperm_SI_Woolf2021!$F$9:$F$93*EXP(-Fperm_SI_Woolf2021!$I$9:$I$93*$C123*IF(BL$58=Fperm_SI_Woolf2021!$E$9:$E$93,1,EXP(LN((1.1*(Fperm_SI_Woolf2021!$E$9:$E$93-BL$58)-63.1579*EXP(-0.19*Fperm_SI_Woolf2021!$E$9:$E$93)+63.1579*EXP(-0.19*BL$58))/(Fperm_SI_Woolf2021!$E$9:$E$93-BL$58))*(BL$58-Fperm_SI_Woolf2021!$E$9:$E$93)/10))) + Fperm_SI_Woolf2021!$G$9:$G$93*EXP(-Fperm_SI_Woolf2021!$J$9:$J$93*$C123*IF(BL$58=Fperm_SI_Woolf2021!$E$9:$E$93,1,EXP(LN((1.1*(Fperm_SI_Woolf2021!$E$9:$E$93-BL$58)-63.1579*EXP(-0.19*Fperm_SI_Woolf2021!$E$9:$E$93)+63.1579*EXP(-0.19*BL$58))/(Fperm_SI_Woolf2021!$E$9:$E$93-BL$58))*(BL$58-Fperm_SI_Woolf2021!$E$9:$E$93)/10))) + Fperm_SI_Woolf2021!$H$9:$H$93*EXP(-Fperm_SI_Woolf2021!$K$9:$K$93*$C123*IF(BL$58=Fperm_SI_Woolf2021!$E$9:$E$93,1,EXP(LN((1.1*(Fperm_SI_Woolf2021!$E$9:$E$93-BL$58)-63.1579*EXP(-0.19*Fperm_SI_Woolf2021!$E$9:$E$93)+63.1579*EXP(-0.19*BL$58))/(Fperm_SI_Woolf2021!$E$9:$E$93-BL$58))*(BL$58-Fperm_SI_Woolf2021!$E$9:$E$93)/10))),Fperm_SI_Woolf2021!$D$9:$D$93))</f>
        <v>0.32818395859612076</v>
      </c>
      <c r="BM123" s="51" cm="1">
        <f t="array" ref="BM123">MIN(1,SLOPE(Fperm_SI_Woolf2021!$F$9:$F$93*EXP(-Fperm_SI_Woolf2021!$I$9:$I$93*$C123*IF(BM$58=Fperm_SI_Woolf2021!$E$9:$E$93,1,EXP(LN((1.1*(Fperm_SI_Woolf2021!$E$9:$E$93-BM$58)-63.1579*EXP(-0.19*Fperm_SI_Woolf2021!$E$9:$E$93)+63.1579*EXP(-0.19*BM$58))/(Fperm_SI_Woolf2021!$E$9:$E$93-BM$58))*(BM$58-Fperm_SI_Woolf2021!$E$9:$E$93)/10))) + Fperm_SI_Woolf2021!$G$9:$G$93*EXP(-Fperm_SI_Woolf2021!$J$9:$J$93*$C123*IF(BM$58=Fperm_SI_Woolf2021!$E$9:$E$93,1,EXP(LN((1.1*(Fperm_SI_Woolf2021!$E$9:$E$93-BM$58)-63.1579*EXP(-0.19*Fperm_SI_Woolf2021!$E$9:$E$93)+63.1579*EXP(-0.19*BM$58))/(Fperm_SI_Woolf2021!$E$9:$E$93-BM$58))*(BM$58-Fperm_SI_Woolf2021!$E$9:$E$93)/10))) + Fperm_SI_Woolf2021!$H$9:$H$93*EXP(-Fperm_SI_Woolf2021!$K$9:$K$93*$C123*IF(BM$58=Fperm_SI_Woolf2021!$E$9:$E$93,1,EXP(LN((1.1*(Fperm_SI_Woolf2021!$E$9:$E$93-BM$58)-63.1579*EXP(-0.19*Fperm_SI_Woolf2021!$E$9:$E$93)+63.1579*EXP(-0.19*BM$58))/(Fperm_SI_Woolf2021!$E$9:$E$93-BM$58))*(BM$58-Fperm_SI_Woolf2021!$E$9:$E$93)/10))),Fperm_SI_Woolf2021!$D$9:$D$93)*BM$57+INTERCEPT(Fperm_SI_Woolf2021!$F$9:$F$93*EXP(-Fperm_SI_Woolf2021!$I$9:$I$93*$C123*IF(BM$58=Fperm_SI_Woolf2021!$E$9:$E$93,1,EXP(LN((1.1*(Fperm_SI_Woolf2021!$E$9:$E$93-BM$58)-63.1579*EXP(-0.19*Fperm_SI_Woolf2021!$E$9:$E$93)+63.1579*EXP(-0.19*BM$58))/(Fperm_SI_Woolf2021!$E$9:$E$93-BM$58))*(BM$58-Fperm_SI_Woolf2021!$E$9:$E$93)/10))) + Fperm_SI_Woolf2021!$G$9:$G$93*EXP(-Fperm_SI_Woolf2021!$J$9:$J$93*$C123*IF(BM$58=Fperm_SI_Woolf2021!$E$9:$E$93,1,EXP(LN((1.1*(Fperm_SI_Woolf2021!$E$9:$E$93-BM$58)-63.1579*EXP(-0.19*Fperm_SI_Woolf2021!$E$9:$E$93)+63.1579*EXP(-0.19*BM$58))/(Fperm_SI_Woolf2021!$E$9:$E$93-BM$58))*(BM$58-Fperm_SI_Woolf2021!$E$9:$E$93)/10))) + Fperm_SI_Woolf2021!$H$9:$H$93*EXP(-Fperm_SI_Woolf2021!$K$9:$K$93*$C123*IF(BM$58=Fperm_SI_Woolf2021!$E$9:$E$93,1,EXP(LN((1.1*(Fperm_SI_Woolf2021!$E$9:$E$93-BM$58)-63.1579*EXP(-0.19*Fperm_SI_Woolf2021!$E$9:$E$93)+63.1579*EXP(-0.19*BM$58))/(Fperm_SI_Woolf2021!$E$9:$E$93-BM$58))*(BM$58-Fperm_SI_Woolf2021!$E$9:$E$93)/10))),Fperm_SI_Woolf2021!$D$9:$D$93))</f>
        <v>0.31260724682338642</v>
      </c>
      <c r="BN123" s="51" cm="1">
        <f t="array" ref="BN123">MIN(1,SLOPE(Fperm_SI_Woolf2021!$F$9:$F$93*EXP(-Fperm_SI_Woolf2021!$I$9:$I$93*$C123*IF(BN$58=Fperm_SI_Woolf2021!$E$9:$E$93,1,EXP(LN((1.1*(Fperm_SI_Woolf2021!$E$9:$E$93-BN$58)-63.1579*EXP(-0.19*Fperm_SI_Woolf2021!$E$9:$E$93)+63.1579*EXP(-0.19*BN$58))/(Fperm_SI_Woolf2021!$E$9:$E$93-BN$58))*(BN$58-Fperm_SI_Woolf2021!$E$9:$E$93)/10))) + Fperm_SI_Woolf2021!$G$9:$G$93*EXP(-Fperm_SI_Woolf2021!$J$9:$J$93*$C123*IF(BN$58=Fperm_SI_Woolf2021!$E$9:$E$93,1,EXP(LN((1.1*(Fperm_SI_Woolf2021!$E$9:$E$93-BN$58)-63.1579*EXP(-0.19*Fperm_SI_Woolf2021!$E$9:$E$93)+63.1579*EXP(-0.19*BN$58))/(Fperm_SI_Woolf2021!$E$9:$E$93-BN$58))*(BN$58-Fperm_SI_Woolf2021!$E$9:$E$93)/10))) + Fperm_SI_Woolf2021!$H$9:$H$93*EXP(-Fperm_SI_Woolf2021!$K$9:$K$93*$C123*IF(BN$58=Fperm_SI_Woolf2021!$E$9:$E$93,1,EXP(LN((1.1*(Fperm_SI_Woolf2021!$E$9:$E$93-BN$58)-63.1579*EXP(-0.19*Fperm_SI_Woolf2021!$E$9:$E$93)+63.1579*EXP(-0.19*BN$58))/(Fperm_SI_Woolf2021!$E$9:$E$93-BN$58))*(BN$58-Fperm_SI_Woolf2021!$E$9:$E$93)/10))),Fperm_SI_Woolf2021!$D$9:$D$93)*BN$57+INTERCEPT(Fperm_SI_Woolf2021!$F$9:$F$93*EXP(-Fperm_SI_Woolf2021!$I$9:$I$93*$C123*IF(BN$58=Fperm_SI_Woolf2021!$E$9:$E$93,1,EXP(LN((1.1*(Fperm_SI_Woolf2021!$E$9:$E$93-BN$58)-63.1579*EXP(-0.19*Fperm_SI_Woolf2021!$E$9:$E$93)+63.1579*EXP(-0.19*BN$58))/(Fperm_SI_Woolf2021!$E$9:$E$93-BN$58))*(BN$58-Fperm_SI_Woolf2021!$E$9:$E$93)/10))) + Fperm_SI_Woolf2021!$G$9:$G$93*EXP(-Fperm_SI_Woolf2021!$J$9:$J$93*$C123*IF(BN$58=Fperm_SI_Woolf2021!$E$9:$E$93,1,EXP(LN((1.1*(Fperm_SI_Woolf2021!$E$9:$E$93-BN$58)-63.1579*EXP(-0.19*Fperm_SI_Woolf2021!$E$9:$E$93)+63.1579*EXP(-0.19*BN$58))/(Fperm_SI_Woolf2021!$E$9:$E$93-BN$58))*(BN$58-Fperm_SI_Woolf2021!$E$9:$E$93)/10))) + Fperm_SI_Woolf2021!$H$9:$H$93*EXP(-Fperm_SI_Woolf2021!$K$9:$K$93*$C123*IF(BN$58=Fperm_SI_Woolf2021!$E$9:$E$93,1,EXP(LN((1.1*(Fperm_SI_Woolf2021!$E$9:$E$93-BN$58)-63.1579*EXP(-0.19*Fperm_SI_Woolf2021!$E$9:$E$93)+63.1579*EXP(-0.19*BN$58))/(Fperm_SI_Woolf2021!$E$9:$E$93-BN$58))*(BN$58-Fperm_SI_Woolf2021!$E$9:$E$93)/10))),Fperm_SI_Woolf2021!$D$9:$D$93))</f>
        <v>0.29703053505065213</v>
      </c>
      <c r="BO123" s="51" cm="1">
        <f t="array" ref="BO123">MIN(1,SLOPE(Fperm_SI_Woolf2021!$F$9:$F$93*EXP(-Fperm_SI_Woolf2021!$I$9:$I$93*$C123*IF(BO$58=Fperm_SI_Woolf2021!$E$9:$E$93,1,EXP(LN((1.1*(Fperm_SI_Woolf2021!$E$9:$E$93-BO$58)-63.1579*EXP(-0.19*Fperm_SI_Woolf2021!$E$9:$E$93)+63.1579*EXP(-0.19*BO$58))/(Fperm_SI_Woolf2021!$E$9:$E$93-BO$58))*(BO$58-Fperm_SI_Woolf2021!$E$9:$E$93)/10))) + Fperm_SI_Woolf2021!$G$9:$G$93*EXP(-Fperm_SI_Woolf2021!$J$9:$J$93*$C123*IF(BO$58=Fperm_SI_Woolf2021!$E$9:$E$93,1,EXP(LN((1.1*(Fperm_SI_Woolf2021!$E$9:$E$93-BO$58)-63.1579*EXP(-0.19*Fperm_SI_Woolf2021!$E$9:$E$93)+63.1579*EXP(-0.19*BO$58))/(Fperm_SI_Woolf2021!$E$9:$E$93-BO$58))*(BO$58-Fperm_SI_Woolf2021!$E$9:$E$93)/10))) + Fperm_SI_Woolf2021!$H$9:$H$93*EXP(-Fperm_SI_Woolf2021!$K$9:$K$93*$C123*IF(BO$58=Fperm_SI_Woolf2021!$E$9:$E$93,1,EXP(LN((1.1*(Fperm_SI_Woolf2021!$E$9:$E$93-BO$58)-63.1579*EXP(-0.19*Fperm_SI_Woolf2021!$E$9:$E$93)+63.1579*EXP(-0.19*BO$58))/(Fperm_SI_Woolf2021!$E$9:$E$93-BO$58))*(BO$58-Fperm_SI_Woolf2021!$E$9:$E$93)/10))),Fperm_SI_Woolf2021!$D$9:$D$93)*BO$57+INTERCEPT(Fperm_SI_Woolf2021!$F$9:$F$93*EXP(-Fperm_SI_Woolf2021!$I$9:$I$93*$C123*IF(BO$58=Fperm_SI_Woolf2021!$E$9:$E$93,1,EXP(LN((1.1*(Fperm_SI_Woolf2021!$E$9:$E$93-BO$58)-63.1579*EXP(-0.19*Fperm_SI_Woolf2021!$E$9:$E$93)+63.1579*EXP(-0.19*BO$58))/(Fperm_SI_Woolf2021!$E$9:$E$93-BO$58))*(BO$58-Fperm_SI_Woolf2021!$E$9:$E$93)/10))) + Fperm_SI_Woolf2021!$G$9:$G$93*EXP(-Fperm_SI_Woolf2021!$J$9:$J$93*$C123*IF(BO$58=Fperm_SI_Woolf2021!$E$9:$E$93,1,EXP(LN((1.1*(Fperm_SI_Woolf2021!$E$9:$E$93-BO$58)-63.1579*EXP(-0.19*Fperm_SI_Woolf2021!$E$9:$E$93)+63.1579*EXP(-0.19*BO$58))/(Fperm_SI_Woolf2021!$E$9:$E$93-BO$58))*(BO$58-Fperm_SI_Woolf2021!$E$9:$E$93)/10))) + Fperm_SI_Woolf2021!$H$9:$H$93*EXP(-Fperm_SI_Woolf2021!$K$9:$K$93*$C123*IF(BO$58=Fperm_SI_Woolf2021!$E$9:$E$93,1,EXP(LN((1.1*(Fperm_SI_Woolf2021!$E$9:$E$93-BO$58)-63.1579*EXP(-0.19*Fperm_SI_Woolf2021!$E$9:$E$93)+63.1579*EXP(-0.19*BO$58))/(Fperm_SI_Woolf2021!$E$9:$E$93-BO$58))*(BO$58-Fperm_SI_Woolf2021!$E$9:$E$93)/10))),Fperm_SI_Woolf2021!$D$9:$D$93))</f>
        <v>0.28145382327791779</v>
      </c>
      <c r="BP123" s="51" cm="1">
        <f t="array" ref="BP123">MIN(1,SLOPE(Fperm_SI_Woolf2021!$F$9:$F$93*EXP(-Fperm_SI_Woolf2021!$I$9:$I$93*$C123*IF(BP$58=Fperm_SI_Woolf2021!$E$9:$E$93,1,EXP(LN((1.1*(Fperm_SI_Woolf2021!$E$9:$E$93-BP$58)-63.1579*EXP(-0.19*Fperm_SI_Woolf2021!$E$9:$E$93)+63.1579*EXP(-0.19*BP$58))/(Fperm_SI_Woolf2021!$E$9:$E$93-BP$58))*(BP$58-Fperm_SI_Woolf2021!$E$9:$E$93)/10))) + Fperm_SI_Woolf2021!$G$9:$G$93*EXP(-Fperm_SI_Woolf2021!$J$9:$J$93*$C123*IF(BP$58=Fperm_SI_Woolf2021!$E$9:$E$93,1,EXP(LN((1.1*(Fperm_SI_Woolf2021!$E$9:$E$93-BP$58)-63.1579*EXP(-0.19*Fperm_SI_Woolf2021!$E$9:$E$93)+63.1579*EXP(-0.19*BP$58))/(Fperm_SI_Woolf2021!$E$9:$E$93-BP$58))*(BP$58-Fperm_SI_Woolf2021!$E$9:$E$93)/10))) + Fperm_SI_Woolf2021!$H$9:$H$93*EXP(-Fperm_SI_Woolf2021!$K$9:$K$93*$C123*IF(BP$58=Fperm_SI_Woolf2021!$E$9:$E$93,1,EXP(LN((1.1*(Fperm_SI_Woolf2021!$E$9:$E$93-BP$58)-63.1579*EXP(-0.19*Fperm_SI_Woolf2021!$E$9:$E$93)+63.1579*EXP(-0.19*BP$58))/(Fperm_SI_Woolf2021!$E$9:$E$93-BP$58))*(BP$58-Fperm_SI_Woolf2021!$E$9:$E$93)/10))),Fperm_SI_Woolf2021!$D$9:$D$93)*BP$57+INTERCEPT(Fperm_SI_Woolf2021!$F$9:$F$93*EXP(-Fperm_SI_Woolf2021!$I$9:$I$93*$C123*IF(BP$58=Fperm_SI_Woolf2021!$E$9:$E$93,1,EXP(LN((1.1*(Fperm_SI_Woolf2021!$E$9:$E$93-BP$58)-63.1579*EXP(-0.19*Fperm_SI_Woolf2021!$E$9:$E$93)+63.1579*EXP(-0.19*BP$58))/(Fperm_SI_Woolf2021!$E$9:$E$93-BP$58))*(BP$58-Fperm_SI_Woolf2021!$E$9:$E$93)/10))) + Fperm_SI_Woolf2021!$G$9:$G$93*EXP(-Fperm_SI_Woolf2021!$J$9:$J$93*$C123*IF(BP$58=Fperm_SI_Woolf2021!$E$9:$E$93,1,EXP(LN((1.1*(Fperm_SI_Woolf2021!$E$9:$E$93-BP$58)-63.1579*EXP(-0.19*Fperm_SI_Woolf2021!$E$9:$E$93)+63.1579*EXP(-0.19*BP$58))/(Fperm_SI_Woolf2021!$E$9:$E$93-BP$58))*(BP$58-Fperm_SI_Woolf2021!$E$9:$E$93)/10))) + Fperm_SI_Woolf2021!$H$9:$H$93*EXP(-Fperm_SI_Woolf2021!$K$9:$K$93*$C123*IF(BP$58=Fperm_SI_Woolf2021!$E$9:$E$93,1,EXP(LN((1.1*(Fperm_SI_Woolf2021!$E$9:$E$93-BP$58)-63.1579*EXP(-0.19*Fperm_SI_Woolf2021!$E$9:$E$93)+63.1579*EXP(-0.19*BP$58))/(Fperm_SI_Woolf2021!$E$9:$E$93-BP$58))*(BP$58-Fperm_SI_Woolf2021!$E$9:$E$93)/10))),Fperm_SI_Woolf2021!$D$9:$D$93))</f>
        <v>0.26587711150518351</v>
      </c>
      <c r="BQ123" s="51" cm="1">
        <f t="array" ref="BQ123">MIN(1,SLOPE(Fperm_SI_Woolf2021!$F$9:$F$93*EXP(-Fperm_SI_Woolf2021!$I$9:$I$93*$C123*IF(BQ$58=Fperm_SI_Woolf2021!$E$9:$E$93,1,EXP(LN((1.1*(Fperm_SI_Woolf2021!$E$9:$E$93-BQ$58)-63.1579*EXP(-0.19*Fperm_SI_Woolf2021!$E$9:$E$93)+63.1579*EXP(-0.19*BQ$58))/(Fperm_SI_Woolf2021!$E$9:$E$93-BQ$58))*(BQ$58-Fperm_SI_Woolf2021!$E$9:$E$93)/10))) + Fperm_SI_Woolf2021!$G$9:$G$93*EXP(-Fperm_SI_Woolf2021!$J$9:$J$93*$C123*IF(BQ$58=Fperm_SI_Woolf2021!$E$9:$E$93,1,EXP(LN((1.1*(Fperm_SI_Woolf2021!$E$9:$E$93-BQ$58)-63.1579*EXP(-0.19*Fperm_SI_Woolf2021!$E$9:$E$93)+63.1579*EXP(-0.19*BQ$58))/(Fperm_SI_Woolf2021!$E$9:$E$93-BQ$58))*(BQ$58-Fperm_SI_Woolf2021!$E$9:$E$93)/10))) + Fperm_SI_Woolf2021!$H$9:$H$93*EXP(-Fperm_SI_Woolf2021!$K$9:$K$93*$C123*IF(BQ$58=Fperm_SI_Woolf2021!$E$9:$E$93,1,EXP(LN((1.1*(Fperm_SI_Woolf2021!$E$9:$E$93-BQ$58)-63.1579*EXP(-0.19*Fperm_SI_Woolf2021!$E$9:$E$93)+63.1579*EXP(-0.19*BQ$58))/(Fperm_SI_Woolf2021!$E$9:$E$93-BQ$58))*(BQ$58-Fperm_SI_Woolf2021!$E$9:$E$93)/10))),Fperm_SI_Woolf2021!$D$9:$D$93)*BQ$57+INTERCEPT(Fperm_SI_Woolf2021!$F$9:$F$93*EXP(-Fperm_SI_Woolf2021!$I$9:$I$93*$C123*IF(BQ$58=Fperm_SI_Woolf2021!$E$9:$E$93,1,EXP(LN((1.1*(Fperm_SI_Woolf2021!$E$9:$E$93-BQ$58)-63.1579*EXP(-0.19*Fperm_SI_Woolf2021!$E$9:$E$93)+63.1579*EXP(-0.19*BQ$58))/(Fperm_SI_Woolf2021!$E$9:$E$93-BQ$58))*(BQ$58-Fperm_SI_Woolf2021!$E$9:$E$93)/10))) + Fperm_SI_Woolf2021!$G$9:$G$93*EXP(-Fperm_SI_Woolf2021!$J$9:$J$93*$C123*IF(BQ$58=Fperm_SI_Woolf2021!$E$9:$E$93,1,EXP(LN((1.1*(Fperm_SI_Woolf2021!$E$9:$E$93-BQ$58)-63.1579*EXP(-0.19*Fperm_SI_Woolf2021!$E$9:$E$93)+63.1579*EXP(-0.19*BQ$58))/(Fperm_SI_Woolf2021!$E$9:$E$93-BQ$58))*(BQ$58-Fperm_SI_Woolf2021!$E$9:$E$93)/10))) + Fperm_SI_Woolf2021!$H$9:$H$93*EXP(-Fperm_SI_Woolf2021!$K$9:$K$93*$C123*IF(BQ$58=Fperm_SI_Woolf2021!$E$9:$E$93,1,EXP(LN((1.1*(Fperm_SI_Woolf2021!$E$9:$E$93-BQ$58)-63.1579*EXP(-0.19*Fperm_SI_Woolf2021!$E$9:$E$93)+63.1579*EXP(-0.19*BQ$58))/(Fperm_SI_Woolf2021!$E$9:$E$93-BQ$58))*(BQ$58-Fperm_SI_Woolf2021!$E$9:$E$93)/10))),Fperm_SI_Woolf2021!$D$9:$D$93))</f>
        <v>0.25030039973244922</v>
      </c>
      <c r="BR123" s="51" cm="1">
        <f t="array" ref="BR123">MIN(1,SLOPE(Fperm_SI_Woolf2021!$F$9:$F$93*EXP(-Fperm_SI_Woolf2021!$I$9:$I$93*$C123*IF(BR$58=Fperm_SI_Woolf2021!$E$9:$E$93,1,EXP(LN((1.1*(Fperm_SI_Woolf2021!$E$9:$E$93-BR$58)-63.1579*EXP(-0.19*Fperm_SI_Woolf2021!$E$9:$E$93)+63.1579*EXP(-0.19*BR$58))/(Fperm_SI_Woolf2021!$E$9:$E$93-BR$58))*(BR$58-Fperm_SI_Woolf2021!$E$9:$E$93)/10))) + Fperm_SI_Woolf2021!$G$9:$G$93*EXP(-Fperm_SI_Woolf2021!$J$9:$J$93*$C123*IF(BR$58=Fperm_SI_Woolf2021!$E$9:$E$93,1,EXP(LN((1.1*(Fperm_SI_Woolf2021!$E$9:$E$93-BR$58)-63.1579*EXP(-0.19*Fperm_SI_Woolf2021!$E$9:$E$93)+63.1579*EXP(-0.19*BR$58))/(Fperm_SI_Woolf2021!$E$9:$E$93-BR$58))*(BR$58-Fperm_SI_Woolf2021!$E$9:$E$93)/10))) + Fperm_SI_Woolf2021!$H$9:$H$93*EXP(-Fperm_SI_Woolf2021!$K$9:$K$93*$C123*IF(BR$58=Fperm_SI_Woolf2021!$E$9:$E$93,1,EXP(LN((1.1*(Fperm_SI_Woolf2021!$E$9:$E$93-BR$58)-63.1579*EXP(-0.19*Fperm_SI_Woolf2021!$E$9:$E$93)+63.1579*EXP(-0.19*BR$58))/(Fperm_SI_Woolf2021!$E$9:$E$93-BR$58))*(BR$58-Fperm_SI_Woolf2021!$E$9:$E$93)/10))),Fperm_SI_Woolf2021!$D$9:$D$93)*BR$57+INTERCEPT(Fperm_SI_Woolf2021!$F$9:$F$93*EXP(-Fperm_SI_Woolf2021!$I$9:$I$93*$C123*IF(BR$58=Fperm_SI_Woolf2021!$E$9:$E$93,1,EXP(LN((1.1*(Fperm_SI_Woolf2021!$E$9:$E$93-BR$58)-63.1579*EXP(-0.19*Fperm_SI_Woolf2021!$E$9:$E$93)+63.1579*EXP(-0.19*BR$58))/(Fperm_SI_Woolf2021!$E$9:$E$93-BR$58))*(BR$58-Fperm_SI_Woolf2021!$E$9:$E$93)/10))) + Fperm_SI_Woolf2021!$G$9:$G$93*EXP(-Fperm_SI_Woolf2021!$J$9:$J$93*$C123*IF(BR$58=Fperm_SI_Woolf2021!$E$9:$E$93,1,EXP(LN((1.1*(Fperm_SI_Woolf2021!$E$9:$E$93-BR$58)-63.1579*EXP(-0.19*Fperm_SI_Woolf2021!$E$9:$E$93)+63.1579*EXP(-0.19*BR$58))/(Fperm_SI_Woolf2021!$E$9:$E$93-BR$58))*(BR$58-Fperm_SI_Woolf2021!$E$9:$E$93)/10))) + Fperm_SI_Woolf2021!$H$9:$H$93*EXP(-Fperm_SI_Woolf2021!$K$9:$K$93*$C123*IF(BR$58=Fperm_SI_Woolf2021!$E$9:$E$93,1,EXP(LN((1.1*(Fperm_SI_Woolf2021!$E$9:$E$93-BR$58)-63.1579*EXP(-0.19*Fperm_SI_Woolf2021!$E$9:$E$93)+63.1579*EXP(-0.19*BR$58))/(Fperm_SI_Woolf2021!$E$9:$E$93-BR$58))*(BR$58-Fperm_SI_Woolf2021!$E$9:$E$93)/10))),Fperm_SI_Woolf2021!$D$9:$D$93))</f>
        <v>0.23472368795971493</v>
      </c>
      <c r="BS123" s="51" cm="1">
        <f t="array" ref="BS123">MIN(1,SLOPE(Fperm_SI_Woolf2021!$F$9:$F$93*EXP(-Fperm_SI_Woolf2021!$I$9:$I$93*$C123*IF(BS$58=Fperm_SI_Woolf2021!$E$9:$E$93,1,EXP(LN((1.1*(Fperm_SI_Woolf2021!$E$9:$E$93-BS$58)-63.1579*EXP(-0.19*Fperm_SI_Woolf2021!$E$9:$E$93)+63.1579*EXP(-0.19*BS$58))/(Fperm_SI_Woolf2021!$E$9:$E$93-BS$58))*(BS$58-Fperm_SI_Woolf2021!$E$9:$E$93)/10))) + Fperm_SI_Woolf2021!$G$9:$G$93*EXP(-Fperm_SI_Woolf2021!$J$9:$J$93*$C123*IF(BS$58=Fperm_SI_Woolf2021!$E$9:$E$93,1,EXP(LN((1.1*(Fperm_SI_Woolf2021!$E$9:$E$93-BS$58)-63.1579*EXP(-0.19*Fperm_SI_Woolf2021!$E$9:$E$93)+63.1579*EXP(-0.19*BS$58))/(Fperm_SI_Woolf2021!$E$9:$E$93-BS$58))*(BS$58-Fperm_SI_Woolf2021!$E$9:$E$93)/10))) + Fperm_SI_Woolf2021!$H$9:$H$93*EXP(-Fperm_SI_Woolf2021!$K$9:$K$93*$C123*IF(BS$58=Fperm_SI_Woolf2021!$E$9:$E$93,1,EXP(LN((1.1*(Fperm_SI_Woolf2021!$E$9:$E$93-BS$58)-63.1579*EXP(-0.19*Fperm_SI_Woolf2021!$E$9:$E$93)+63.1579*EXP(-0.19*BS$58))/(Fperm_SI_Woolf2021!$E$9:$E$93-BS$58))*(BS$58-Fperm_SI_Woolf2021!$E$9:$E$93)/10))),Fperm_SI_Woolf2021!$D$9:$D$93)*BS$57+INTERCEPT(Fperm_SI_Woolf2021!$F$9:$F$93*EXP(-Fperm_SI_Woolf2021!$I$9:$I$93*$C123*IF(BS$58=Fperm_SI_Woolf2021!$E$9:$E$93,1,EXP(LN((1.1*(Fperm_SI_Woolf2021!$E$9:$E$93-BS$58)-63.1579*EXP(-0.19*Fperm_SI_Woolf2021!$E$9:$E$93)+63.1579*EXP(-0.19*BS$58))/(Fperm_SI_Woolf2021!$E$9:$E$93-BS$58))*(BS$58-Fperm_SI_Woolf2021!$E$9:$E$93)/10))) + Fperm_SI_Woolf2021!$G$9:$G$93*EXP(-Fperm_SI_Woolf2021!$J$9:$J$93*$C123*IF(BS$58=Fperm_SI_Woolf2021!$E$9:$E$93,1,EXP(LN((1.1*(Fperm_SI_Woolf2021!$E$9:$E$93-BS$58)-63.1579*EXP(-0.19*Fperm_SI_Woolf2021!$E$9:$E$93)+63.1579*EXP(-0.19*BS$58))/(Fperm_SI_Woolf2021!$E$9:$E$93-BS$58))*(BS$58-Fperm_SI_Woolf2021!$E$9:$E$93)/10))) + Fperm_SI_Woolf2021!$H$9:$H$93*EXP(-Fperm_SI_Woolf2021!$K$9:$K$93*$C123*IF(BS$58=Fperm_SI_Woolf2021!$E$9:$E$93,1,EXP(LN((1.1*(Fperm_SI_Woolf2021!$E$9:$E$93-BS$58)-63.1579*EXP(-0.19*Fperm_SI_Woolf2021!$E$9:$E$93)+63.1579*EXP(-0.19*BS$58))/(Fperm_SI_Woolf2021!$E$9:$E$93-BS$58))*(BS$58-Fperm_SI_Woolf2021!$E$9:$E$93)/10))),Fperm_SI_Woolf2021!$D$9:$D$93))</f>
        <v>0.21914697618698062</v>
      </c>
      <c r="BT123" s="51" cm="1">
        <f t="array" ref="BT123">MIN(1,SLOPE(Fperm_SI_Woolf2021!$F$9:$F$93*EXP(-Fperm_SI_Woolf2021!$I$9:$I$93*$C123*IF(BT$58=Fperm_SI_Woolf2021!$E$9:$E$93,1,EXP(LN((1.1*(Fperm_SI_Woolf2021!$E$9:$E$93-BT$58)-63.1579*EXP(-0.19*Fperm_SI_Woolf2021!$E$9:$E$93)+63.1579*EXP(-0.19*BT$58))/(Fperm_SI_Woolf2021!$E$9:$E$93-BT$58))*(BT$58-Fperm_SI_Woolf2021!$E$9:$E$93)/10))) + Fperm_SI_Woolf2021!$G$9:$G$93*EXP(-Fperm_SI_Woolf2021!$J$9:$J$93*$C123*IF(BT$58=Fperm_SI_Woolf2021!$E$9:$E$93,1,EXP(LN((1.1*(Fperm_SI_Woolf2021!$E$9:$E$93-BT$58)-63.1579*EXP(-0.19*Fperm_SI_Woolf2021!$E$9:$E$93)+63.1579*EXP(-0.19*BT$58))/(Fperm_SI_Woolf2021!$E$9:$E$93-BT$58))*(BT$58-Fperm_SI_Woolf2021!$E$9:$E$93)/10))) + Fperm_SI_Woolf2021!$H$9:$H$93*EXP(-Fperm_SI_Woolf2021!$K$9:$K$93*$C123*IF(BT$58=Fperm_SI_Woolf2021!$E$9:$E$93,1,EXP(LN((1.1*(Fperm_SI_Woolf2021!$E$9:$E$93-BT$58)-63.1579*EXP(-0.19*Fperm_SI_Woolf2021!$E$9:$E$93)+63.1579*EXP(-0.19*BT$58))/(Fperm_SI_Woolf2021!$E$9:$E$93-BT$58))*(BT$58-Fperm_SI_Woolf2021!$E$9:$E$93)/10))),Fperm_SI_Woolf2021!$D$9:$D$93)*BT$57+INTERCEPT(Fperm_SI_Woolf2021!$F$9:$F$93*EXP(-Fperm_SI_Woolf2021!$I$9:$I$93*$C123*IF(BT$58=Fperm_SI_Woolf2021!$E$9:$E$93,1,EXP(LN((1.1*(Fperm_SI_Woolf2021!$E$9:$E$93-BT$58)-63.1579*EXP(-0.19*Fperm_SI_Woolf2021!$E$9:$E$93)+63.1579*EXP(-0.19*BT$58))/(Fperm_SI_Woolf2021!$E$9:$E$93-BT$58))*(BT$58-Fperm_SI_Woolf2021!$E$9:$E$93)/10))) + Fperm_SI_Woolf2021!$G$9:$G$93*EXP(-Fperm_SI_Woolf2021!$J$9:$J$93*$C123*IF(BT$58=Fperm_SI_Woolf2021!$E$9:$E$93,1,EXP(LN((1.1*(Fperm_SI_Woolf2021!$E$9:$E$93-BT$58)-63.1579*EXP(-0.19*Fperm_SI_Woolf2021!$E$9:$E$93)+63.1579*EXP(-0.19*BT$58))/(Fperm_SI_Woolf2021!$E$9:$E$93-BT$58))*(BT$58-Fperm_SI_Woolf2021!$E$9:$E$93)/10))) + Fperm_SI_Woolf2021!$H$9:$H$93*EXP(-Fperm_SI_Woolf2021!$K$9:$K$93*$C123*IF(BT$58=Fperm_SI_Woolf2021!$E$9:$E$93,1,EXP(LN((1.1*(Fperm_SI_Woolf2021!$E$9:$E$93-BT$58)-63.1579*EXP(-0.19*Fperm_SI_Woolf2021!$E$9:$E$93)+63.1579*EXP(-0.19*BT$58))/(Fperm_SI_Woolf2021!$E$9:$E$93-BT$58))*(BT$58-Fperm_SI_Woolf2021!$E$9:$E$93)/10))),Fperm_SI_Woolf2021!$D$9:$D$93))</f>
        <v>0.2035702644142463</v>
      </c>
      <c r="BU123" s="51" cm="1">
        <f t="array" ref="BU123">MIN(1,SLOPE(Fperm_SI_Woolf2021!$F$9:$F$93*EXP(-Fperm_SI_Woolf2021!$I$9:$I$93*$C123*IF(BU$58=Fperm_SI_Woolf2021!$E$9:$E$93,1,EXP(LN((1.1*(Fperm_SI_Woolf2021!$E$9:$E$93-BU$58)-63.1579*EXP(-0.19*Fperm_SI_Woolf2021!$E$9:$E$93)+63.1579*EXP(-0.19*BU$58))/(Fperm_SI_Woolf2021!$E$9:$E$93-BU$58))*(BU$58-Fperm_SI_Woolf2021!$E$9:$E$93)/10))) + Fperm_SI_Woolf2021!$G$9:$G$93*EXP(-Fperm_SI_Woolf2021!$J$9:$J$93*$C123*IF(BU$58=Fperm_SI_Woolf2021!$E$9:$E$93,1,EXP(LN((1.1*(Fperm_SI_Woolf2021!$E$9:$E$93-BU$58)-63.1579*EXP(-0.19*Fperm_SI_Woolf2021!$E$9:$E$93)+63.1579*EXP(-0.19*BU$58))/(Fperm_SI_Woolf2021!$E$9:$E$93-BU$58))*(BU$58-Fperm_SI_Woolf2021!$E$9:$E$93)/10))) + Fperm_SI_Woolf2021!$H$9:$H$93*EXP(-Fperm_SI_Woolf2021!$K$9:$K$93*$C123*IF(BU$58=Fperm_SI_Woolf2021!$E$9:$E$93,1,EXP(LN((1.1*(Fperm_SI_Woolf2021!$E$9:$E$93-BU$58)-63.1579*EXP(-0.19*Fperm_SI_Woolf2021!$E$9:$E$93)+63.1579*EXP(-0.19*BU$58))/(Fperm_SI_Woolf2021!$E$9:$E$93-BU$58))*(BU$58-Fperm_SI_Woolf2021!$E$9:$E$93)/10))),Fperm_SI_Woolf2021!$D$9:$D$93)*BU$57+INTERCEPT(Fperm_SI_Woolf2021!$F$9:$F$93*EXP(-Fperm_SI_Woolf2021!$I$9:$I$93*$C123*IF(BU$58=Fperm_SI_Woolf2021!$E$9:$E$93,1,EXP(LN((1.1*(Fperm_SI_Woolf2021!$E$9:$E$93-BU$58)-63.1579*EXP(-0.19*Fperm_SI_Woolf2021!$E$9:$E$93)+63.1579*EXP(-0.19*BU$58))/(Fperm_SI_Woolf2021!$E$9:$E$93-BU$58))*(BU$58-Fperm_SI_Woolf2021!$E$9:$E$93)/10))) + Fperm_SI_Woolf2021!$G$9:$G$93*EXP(-Fperm_SI_Woolf2021!$J$9:$J$93*$C123*IF(BU$58=Fperm_SI_Woolf2021!$E$9:$E$93,1,EXP(LN((1.1*(Fperm_SI_Woolf2021!$E$9:$E$93-BU$58)-63.1579*EXP(-0.19*Fperm_SI_Woolf2021!$E$9:$E$93)+63.1579*EXP(-0.19*BU$58))/(Fperm_SI_Woolf2021!$E$9:$E$93-BU$58))*(BU$58-Fperm_SI_Woolf2021!$E$9:$E$93)/10))) + Fperm_SI_Woolf2021!$H$9:$H$93*EXP(-Fperm_SI_Woolf2021!$K$9:$K$93*$C123*IF(BU$58=Fperm_SI_Woolf2021!$E$9:$E$93,1,EXP(LN((1.1*(Fperm_SI_Woolf2021!$E$9:$E$93-BU$58)-63.1579*EXP(-0.19*Fperm_SI_Woolf2021!$E$9:$E$93)+63.1579*EXP(-0.19*BU$58))/(Fperm_SI_Woolf2021!$E$9:$E$93-BU$58))*(BU$58-Fperm_SI_Woolf2021!$E$9:$E$93)/10))),Fperm_SI_Woolf2021!$D$9:$D$93))</f>
        <v>0.18799355264151202</v>
      </c>
      <c r="BV123" s="51" cm="1">
        <f t="array" ref="BV123">MIN(1,SLOPE(Fperm_SI_Woolf2021!$F$9:$F$93*EXP(-Fperm_SI_Woolf2021!$I$9:$I$93*$C123*IF(BV$58=Fperm_SI_Woolf2021!$E$9:$E$93,1,EXP(LN((1.1*(Fperm_SI_Woolf2021!$E$9:$E$93-BV$58)-63.1579*EXP(-0.19*Fperm_SI_Woolf2021!$E$9:$E$93)+63.1579*EXP(-0.19*BV$58))/(Fperm_SI_Woolf2021!$E$9:$E$93-BV$58))*(BV$58-Fperm_SI_Woolf2021!$E$9:$E$93)/10))) + Fperm_SI_Woolf2021!$G$9:$G$93*EXP(-Fperm_SI_Woolf2021!$J$9:$J$93*$C123*IF(BV$58=Fperm_SI_Woolf2021!$E$9:$E$93,1,EXP(LN((1.1*(Fperm_SI_Woolf2021!$E$9:$E$93-BV$58)-63.1579*EXP(-0.19*Fperm_SI_Woolf2021!$E$9:$E$93)+63.1579*EXP(-0.19*BV$58))/(Fperm_SI_Woolf2021!$E$9:$E$93-BV$58))*(BV$58-Fperm_SI_Woolf2021!$E$9:$E$93)/10))) + Fperm_SI_Woolf2021!$H$9:$H$93*EXP(-Fperm_SI_Woolf2021!$K$9:$K$93*$C123*IF(BV$58=Fperm_SI_Woolf2021!$E$9:$E$93,1,EXP(LN((1.1*(Fperm_SI_Woolf2021!$E$9:$E$93-BV$58)-63.1579*EXP(-0.19*Fperm_SI_Woolf2021!$E$9:$E$93)+63.1579*EXP(-0.19*BV$58))/(Fperm_SI_Woolf2021!$E$9:$E$93-BV$58))*(BV$58-Fperm_SI_Woolf2021!$E$9:$E$93)/10))),Fperm_SI_Woolf2021!$D$9:$D$93)*BV$57+INTERCEPT(Fperm_SI_Woolf2021!$F$9:$F$93*EXP(-Fperm_SI_Woolf2021!$I$9:$I$93*$C123*IF(BV$58=Fperm_SI_Woolf2021!$E$9:$E$93,1,EXP(LN((1.1*(Fperm_SI_Woolf2021!$E$9:$E$93-BV$58)-63.1579*EXP(-0.19*Fperm_SI_Woolf2021!$E$9:$E$93)+63.1579*EXP(-0.19*BV$58))/(Fperm_SI_Woolf2021!$E$9:$E$93-BV$58))*(BV$58-Fperm_SI_Woolf2021!$E$9:$E$93)/10))) + Fperm_SI_Woolf2021!$G$9:$G$93*EXP(-Fperm_SI_Woolf2021!$J$9:$J$93*$C123*IF(BV$58=Fperm_SI_Woolf2021!$E$9:$E$93,1,EXP(LN((1.1*(Fperm_SI_Woolf2021!$E$9:$E$93-BV$58)-63.1579*EXP(-0.19*Fperm_SI_Woolf2021!$E$9:$E$93)+63.1579*EXP(-0.19*BV$58))/(Fperm_SI_Woolf2021!$E$9:$E$93-BV$58))*(BV$58-Fperm_SI_Woolf2021!$E$9:$E$93)/10))) + Fperm_SI_Woolf2021!$H$9:$H$93*EXP(-Fperm_SI_Woolf2021!$K$9:$K$93*$C123*IF(BV$58=Fperm_SI_Woolf2021!$E$9:$E$93,1,EXP(LN((1.1*(Fperm_SI_Woolf2021!$E$9:$E$93-BV$58)-63.1579*EXP(-0.19*Fperm_SI_Woolf2021!$E$9:$E$93)+63.1579*EXP(-0.19*BV$58))/(Fperm_SI_Woolf2021!$E$9:$E$93-BV$58))*(BV$58-Fperm_SI_Woolf2021!$E$9:$E$93)/10))),Fperm_SI_Woolf2021!$D$9:$D$93))</f>
        <v>0.1724168408687777</v>
      </c>
      <c r="BW123" s="51" cm="1">
        <f t="array" ref="BW123">MIN(1,SLOPE(Fperm_SI_Woolf2021!$F$9:$F$93*EXP(-Fperm_SI_Woolf2021!$I$9:$I$93*$C123*IF(BW$58=Fperm_SI_Woolf2021!$E$9:$E$93,1,EXP(LN((1.1*(Fperm_SI_Woolf2021!$E$9:$E$93-BW$58)-63.1579*EXP(-0.19*Fperm_SI_Woolf2021!$E$9:$E$93)+63.1579*EXP(-0.19*BW$58))/(Fperm_SI_Woolf2021!$E$9:$E$93-BW$58))*(BW$58-Fperm_SI_Woolf2021!$E$9:$E$93)/10))) + Fperm_SI_Woolf2021!$G$9:$G$93*EXP(-Fperm_SI_Woolf2021!$J$9:$J$93*$C123*IF(BW$58=Fperm_SI_Woolf2021!$E$9:$E$93,1,EXP(LN((1.1*(Fperm_SI_Woolf2021!$E$9:$E$93-BW$58)-63.1579*EXP(-0.19*Fperm_SI_Woolf2021!$E$9:$E$93)+63.1579*EXP(-0.19*BW$58))/(Fperm_SI_Woolf2021!$E$9:$E$93-BW$58))*(BW$58-Fperm_SI_Woolf2021!$E$9:$E$93)/10))) + Fperm_SI_Woolf2021!$H$9:$H$93*EXP(-Fperm_SI_Woolf2021!$K$9:$K$93*$C123*IF(BW$58=Fperm_SI_Woolf2021!$E$9:$E$93,1,EXP(LN((1.1*(Fperm_SI_Woolf2021!$E$9:$E$93-BW$58)-63.1579*EXP(-0.19*Fperm_SI_Woolf2021!$E$9:$E$93)+63.1579*EXP(-0.19*BW$58))/(Fperm_SI_Woolf2021!$E$9:$E$93-BW$58))*(BW$58-Fperm_SI_Woolf2021!$E$9:$E$93)/10))),Fperm_SI_Woolf2021!$D$9:$D$93)*BW$57+INTERCEPT(Fperm_SI_Woolf2021!$F$9:$F$93*EXP(-Fperm_SI_Woolf2021!$I$9:$I$93*$C123*IF(BW$58=Fperm_SI_Woolf2021!$E$9:$E$93,1,EXP(LN((1.1*(Fperm_SI_Woolf2021!$E$9:$E$93-BW$58)-63.1579*EXP(-0.19*Fperm_SI_Woolf2021!$E$9:$E$93)+63.1579*EXP(-0.19*BW$58))/(Fperm_SI_Woolf2021!$E$9:$E$93-BW$58))*(BW$58-Fperm_SI_Woolf2021!$E$9:$E$93)/10))) + Fperm_SI_Woolf2021!$G$9:$G$93*EXP(-Fperm_SI_Woolf2021!$J$9:$J$93*$C123*IF(BW$58=Fperm_SI_Woolf2021!$E$9:$E$93,1,EXP(LN((1.1*(Fperm_SI_Woolf2021!$E$9:$E$93-BW$58)-63.1579*EXP(-0.19*Fperm_SI_Woolf2021!$E$9:$E$93)+63.1579*EXP(-0.19*BW$58))/(Fperm_SI_Woolf2021!$E$9:$E$93-BW$58))*(BW$58-Fperm_SI_Woolf2021!$E$9:$E$93)/10))) + Fperm_SI_Woolf2021!$H$9:$H$93*EXP(-Fperm_SI_Woolf2021!$K$9:$K$93*$C123*IF(BW$58=Fperm_SI_Woolf2021!$E$9:$E$93,1,EXP(LN((1.1*(Fperm_SI_Woolf2021!$E$9:$E$93-BW$58)-63.1579*EXP(-0.19*Fperm_SI_Woolf2021!$E$9:$E$93)+63.1579*EXP(-0.19*BW$58))/(Fperm_SI_Woolf2021!$E$9:$E$93-BW$58))*(BW$58-Fperm_SI_Woolf2021!$E$9:$E$93)/10))),Fperm_SI_Woolf2021!$D$9:$D$93))</f>
        <v>0.15684012909604339</v>
      </c>
      <c r="BX123" s="51" cm="1">
        <f t="array" ref="BX123">MIN(1,SLOPE(Fperm_SI_Woolf2021!$F$9:$F$93*EXP(-Fperm_SI_Woolf2021!$I$9:$I$93*$C123*IF(BX$58=Fperm_SI_Woolf2021!$E$9:$E$93,1,EXP(LN((1.1*(Fperm_SI_Woolf2021!$E$9:$E$93-BX$58)-63.1579*EXP(-0.19*Fperm_SI_Woolf2021!$E$9:$E$93)+63.1579*EXP(-0.19*BX$58))/(Fperm_SI_Woolf2021!$E$9:$E$93-BX$58))*(BX$58-Fperm_SI_Woolf2021!$E$9:$E$93)/10))) + Fperm_SI_Woolf2021!$G$9:$G$93*EXP(-Fperm_SI_Woolf2021!$J$9:$J$93*$C123*IF(BX$58=Fperm_SI_Woolf2021!$E$9:$E$93,1,EXP(LN((1.1*(Fperm_SI_Woolf2021!$E$9:$E$93-BX$58)-63.1579*EXP(-0.19*Fperm_SI_Woolf2021!$E$9:$E$93)+63.1579*EXP(-0.19*BX$58))/(Fperm_SI_Woolf2021!$E$9:$E$93-BX$58))*(BX$58-Fperm_SI_Woolf2021!$E$9:$E$93)/10))) + Fperm_SI_Woolf2021!$H$9:$H$93*EXP(-Fperm_SI_Woolf2021!$K$9:$K$93*$C123*IF(BX$58=Fperm_SI_Woolf2021!$E$9:$E$93,1,EXP(LN((1.1*(Fperm_SI_Woolf2021!$E$9:$E$93-BX$58)-63.1579*EXP(-0.19*Fperm_SI_Woolf2021!$E$9:$E$93)+63.1579*EXP(-0.19*BX$58))/(Fperm_SI_Woolf2021!$E$9:$E$93-BX$58))*(BX$58-Fperm_SI_Woolf2021!$E$9:$E$93)/10))),Fperm_SI_Woolf2021!$D$9:$D$93)*BX$57+INTERCEPT(Fperm_SI_Woolf2021!$F$9:$F$93*EXP(-Fperm_SI_Woolf2021!$I$9:$I$93*$C123*IF(BX$58=Fperm_SI_Woolf2021!$E$9:$E$93,1,EXP(LN((1.1*(Fperm_SI_Woolf2021!$E$9:$E$93-BX$58)-63.1579*EXP(-0.19*Fperm_SI_Woolf2021!$E$9:$E$93)+63.1579*EXP(-0.19*BX$58))/(Fperm_SI_Woolf2021!$E$9:$E$93-BX$58))*(BX$58-Fperm_SI_Woolf2021!$E$9:$E$93)/10))) + Fperm_SI_Woolf2021!$G$9:$G$93*EXP(-Fperm_SI_Woolf2021!$J$9:$J$93*$C123*IF(BX$58=Fperm_SI_Woolf2021!$E$9:$E$93,1,EXP(LN((1.1*(Fperm_SI_Woolf2021!$E$9:$E$93-BX$58)-63.1579*EXP(-0.19*Fperm_SI_Woolf2021!$E$9:$E$93)+63.1579*EXP(-0.19*BX$58))/(Fperm_SI_Woolf2021!$E$9:$E$93-BX$58))*(BX$58-Fperm_SI_Woolf2021!$E$9:$E$93)/10))) + Fperm_SI_Woolf2021!$H$9:$H$93*EXP(-Fperm_SI_Woolf2021!$K$9:$K$93*$C123*IF(BX$58=Fperm_SI_Woolf2021!$E$9:$E$93,1,EXP(LN((1.1*(Fperm_SI_Woolf2021!$E$9:$E$93-BX$58)-63.1579*EXP(-0.19*Fperm_SI_Woolf2021!$E$9:$E$93)+63.1579*EXP(-0.19*BX$58))/(Fperm_SI_Woolf2021!$E$9:$E$93-BX$58))*(BX$58-Fperm_SI_Woolf2021!$E$9:$E$93)/10))),Fperm_SI_Woolf2021!$D$9:$D$93))</f>
        <v>0.14126341732330908</v>
      </c>
      <c r="BY123" s="51" cm="1">
        <f t="array" ref="BY123">MIN(1,SLOPE(Fperm_SI_Woolf2021!$F$9:$F$93*EXP(-Fperm_SI_Woolf2021!$I$9:$I$93*$C123*IF(BY$58=Fperm_SI_Woolf2021!$E$9:$E$93,1,EXP(LN((1.1*(Fperm_SI_Woolf2021!$E$9:$E$93-BY$58)-63.1579*EXP(-0.19*Fperm_SI_Woolf2021!$E$9:$E$93)+63.1579*EXP(-0.19*BY$58))/(Fperm_SI_Woolf2021!$E$9:$E$93-BY$58))*(BY$58-Fperm_SI_Woolf2021!$E$9:$E$93)/10))) + Fperm_SI_Woolf2021!$G$9:$G$93*EXP(-Fperm_SI_Woolf2021!$J$9:$J$93*$C123*IF(BY$58=Fperm_SI_Woolf2021!$E$9:$E$93,1,EXP(LN((1.1*(Fperm_SI_Woolf2021!$E$9:$E$93-BY$58)-63.1579*EXP(-0.19*Fperm_SI_Woolf2021!$E$9:$E$93)+63.1579*EXP(-0.19*BY$58))/(Fperm_SI_Woolf2021!$E$9:$E$93-BY$58))*(BY$58-Fperm_SI_Woolf2021!$E$9:$E$93)/10))) + Fperm_SI_Woolf2021!$H$9:$H$93*EXP(-Fperm_SI_Woolf2021!$K$9:$K$93*$C123*IF(BY$58=Fperm_SI_Woolf2021!$E$9:$E$93,1,EXP(LN((1.1*(Fperm_SI_Woolf2021!$E$9:$E$93-BY$58)-63.1579*EXP(-0.19*Fperm_SI_Woolf2021!$E$9:$E$93)+63.1579*EXP(-0.19*BY$58))/(Fperm_SI_Woolf2021!$E$9:$E$93-BY$58))*(BY$58-Fperm_SI_Woolf2021!$E$9:$E$93)/10))),Fperm_SI_Woolf2021!$D$9:$D$93)*BY$57+INTERCEPT(Fperm_SI_Woolf2021!$F$9:$F$93*EXP(-Fperm_SI_Woolf2021!$I$9:$I$93*$C123*IF(BY$58=Fperm_SI_Woolf2021!$E$9:$E$93,1,EXP(LN((1.1*(Fperm_SI_Woolf2021!$E$9:$E$93-BY$58)-63.1579*EXP(-0.19*Fperm_SI_Woolf2021!$E$9:$E$93)+63.1579*EXP(-0.19*BY$58))/(Fperm_SI_Woolf2021!$E$9:$E$93-BY$58))*(BY$58-Fperm_SI_Woolf2021!$E$9:$E$93)/10))) + Fperm_SI_Woolf2021!$G$9:$G$93*EXP(-Fperm_SI_Woolf2021!$J$9:$J$93*$C123*IF(BY$58=Fperm_SI_Woolf2021!$E$9:$E$93,1,EXP(LN((1.1*(Fperm_SI_Woolf2021!$E$9:$E$93-BY$58)-63.1579*EXP(-0.19*Fperm_SI_Woolf2021!$E$9:$E$93)+63.1579*EXP(-0.19*BY$58))/(Fperm_SI_Woolf2021!$E$9:$E$93-BY$58))*(BY$58-Fperm_SI_Woolf2021!$E$9:$E$93)/10))) + Fperm_SI_Woolf2021!$H$9:$H$93*EXP(-Fperm_SI_Woolf2021!$K$9:$K$93*$C123*IF(BY$58=Fperm_SI_Woolf2021!$E$9:$E$93,1,EXP(LN((1.1*(Fperm_SI_Woolf2021!$E$9:$E$93-BY$58)-63.1579*EXP(-0.19*Fperm_SI_Woolf2021!$E$9:$E$93)+63.1579*EXP(-0.19*BY$58))/(Fperm_SI_Woolf2021!$E$9:$E$93-BY$58))*(BY$58-Fperm_SI_Woolf2021!$E$9:$E$93)/10))),Fperm_SI_Woolf2021!$D$9:$D$93))</f>
        <v>0.12568670555057473</v>
      </c>
      <c r="BZ123" s="51" cm="1">
        <f t="array" ref="BZ123">MIN(1,SLOPE(Fperm_SI_Woolf2021!$F$9:$F$93*EXP(-Fperm_SI_Woolf2021!$I$9:$I$93*$C123*IF(BZ$58=Fperm_SI_Woolf2021!$E$9:$E$93,1,EXP(LN((1.1*(Fperm_SI_Woolf2021!$E$9:$E$93-BZ$58)-63.1579*EXP(-0.19*Fperm_SI_Woolf2021!$E$9:$E$93)+63.1579*EXP(-0.19*BZ$58))/(Fperm_SI_Woolf2021!$E$9:$E$93-BZ$58))*(BZ$58-Fperm_SI_Woolf2021!$E$9:$E$93)/10))) + Fperm_SI_Woolf2021!$G$9:$G$93*EXP(-Fperm_SI_Woolf2021!$J$9:$J$93*$C123*IF(BZ$58=Fperm_SI_Woolf2021!$E$9:$E$93,1,EXP(LN((1.1*(Fperm_SI_Woolf2021!$E$9:$E$93-BZ$58)-63.1579*EXP(-0.19*Fperm_SI_Woolf2021!$E$9:$E$93)+63.1579*EXP(-0.19*BZ$58))/(Fperm_SI_Woolf2021!$E$9:$E$93-BZ$58))*(BZ$58-Fperm_SI_Woolf2021!$E$9:$E$93)/10))) + Fperm_SI_Woolf2021!$H$9:$H$93*EXP(-Fperm_SI_Woolf2021!$K$9:$K$93*$C123*IF(BZ$58=Fperm_SI_Woolf2021!$E$9:$E$93,1,EXP(LN((1.1*(Fperm_SI_Woolf2021!$E$9:$E$93-BZ$58)-63.1579*EXP(-0.19*Fperm_SI_Woolf2021!$E$9:$E$93)+63.1579*EXP(-0.19*BZ$58))/(Fperm_SI_Woolf2021!$E$9:$E$93-BZ$58))*(BZ$58-Fperm_SI_Woolf2021!$E$9:$E$93)/10))),Fperm_SI_Woolf2021!$D$9:$D$93)*BZ$57+INTERCEPT(Fperm_SI_Woolf2021!$F$9:$F$93*EXP(-Fperm_SI_Woolf2021!$I$9:$I$93*$C123*IF(BZ$58=Fperm_SI_Woolf2021!$E$9:$E$93,1,EXP(LN((1.1*(Fperm_SI_Woolf2021!$E$9:$E$93-BZ$58)-63.1579*EXP(-0.19*Fperm_SI_Woolf2021!$E$9:$E$93)+63.1579*EXP(-0.19*BZ$58))/(Fperm_SI_Woolf2021!$E$9:$E$93-BZ$58))*(BZ$58-Fperm_SI_Woolf2021!$E$9:$E$93)/10))) + Fperm_SI_Woolf2021!$G$9:$G$93*EXP(-Fperm_SI_Woolf2021!$J$9:$J$93*$C123*IF(BZ$58=Fperm_SI_Woolf2021!$E$9:$E$93,1,EXP(LN((1.1*(Fperm_SI_Woolf2021!$E$9:$E$93-BZ$58)-63.1579*EXP(-0.19*Fperm_SI_Woolf2021!$E$9:$E$93)+63.1579*EXP(-0.19*BZ$58))/(Fperm_SI_Woolf2021!$E$9:$E$93-BZ$58))*(BZ$58-Fperm_SI_Woolf2021!$E$9:$E$93)/10))) + Fperm_SI_Woolf2021!$H$9:$H$93*EXP(-Fperm_SI_Woolf2021!$K$9:$K$93*$C123*IF(BZ$58=Fperm_SI_Woolf2021!$E$9:$E$93,1,EXP(LN((1.1*(Fperm_SI_Woolf2021!$E$9:$E$93-BZ$58)-63.1579*EXP(-0.19*Fperm_SI_Woolf2021!$E$9:$E$93)+63.1579*EXP(-0.19*BZ$58))/(Fperm_SI_Woolf2021!$E$9:$E$93-BZ$58))*(BZ$58-Fperm_SI_Woolf2021!$E$9:$E$93)/10))),Fperm_SI_Woolf2021!$D$9:$D$93))</f>
        <v>0.11010999377784042</v>
      </c>
    </row>
    <row r="124" spans="3:78" x14ac:dyDescent="0.2">
      <c r="C124" s="48">
        <v>640</v>
      </c>
      <c r="D124" s="51" cm="1">
        <f t="array" ref="D124">MIN(1,SLOPE(Fperm_SI_Woolf2021!$F$9:$F$93*EXP(-Fperm_SI_Woolf2021!$I$9:$I$93*$C124*IF(D$58=Fperm_SI_Woolf2021!$E$9:$E$93,1,EXP(LN((1.1*(Fperm_SI_Woolf2021!$E$9:$E$93-D$58)-63.1579*EXP(-0.19*Fperm_SI_Woolf2021!$E$9:$E$93)+63.1579*EXP(-0.19*D$58))/(Fperm_SI_Woolf2021!$E$9:$E$93-D$58))*(D$58-Fperm_SI_Woolf2021!$E$9:$E$93)/10))) + Fperm_SI_Woolf2021!$G$9:$G$93*EXP(-Fperm_SI_Woolf2021!$J$9:$J$93*$C124*IF(D$58=Fperm_SI_Woolf2021!$E$9:$E$93,1,EXP(LN((1.1*(Fperm_SI_Woolf2021!$E$9:$E$93-D$58)-63.1579*EXP(-0.19*Fperm_SI_Woolf2021!$E$9:$E$93)+63.1579*EXP(-0.19*D$58))/(Fperm_SI_Woolf2021!$E$9:$E$93-D$58))*(D$58-Fperm_SI_Woolf2021!$E$9:$E$93)/10))) + Fperm_SI_Woolf2021!$H$9:$H$93*EXP(-Fperm_SI_Woolf2021!$K$9:$K$93*$C124*IF(D$58=Fperm_SI_Woolf2021!$E$9:$E$93,1,EXP(LN((1.1*(Fperm_SI_Woolf2021!$E$9:$E$93-D$58)-63.1579*EXP(-0.19*Fperm_SI_Woolf2021!$E$9:$E$93)+63.1579*EXP(-0.19*D$58))/(Fperm_SI_Woolf2021!$E$9:$E$93-D$58))*(D$58-Fperm_SI_Woolf2021!$E$9:$E$93)/10))),Fperm_SI_Woolf2021!$D$9:$D$93)*D$57+INTERCEPT(Fperm_SI_Woolf2021!$F$9:$F$93*EXP(-Fperm_SI_Woolf2021!$I$9:$I$93*$C124*IF(D$58=Fperm_SI_Woolf2021!$E$9:$E$93,1,EXP(LN((1.1*(Fperm_SI_Woolf2021!$E$9:$E$93-D$58)-63.1579*EXP(-0.19*Fperm_SI_Woolf2021!$E$9:$E$93)+63.1579*EXP(-0.19*D$58))/(Fperm_SI_Woolf2021!$E$9:$E$93-D$58))*(D$58-Fperm_SI_Woolf2021!$E$9:$E$93)/10))) + Fperm_SI_Woolf2021!$G$9:$G$93*EXP(-Fperm_SI_Woolf2021!$J$9:$J$93*$C124*IF(D$58=Fperm_SI_Woolf2021!$E$9:$E$93,1,EXP(LN((1.1*(Fperm_SI_Woolf2021!$E$9:$E$93-D$58)-63.1579*EXP(-0.19*Fperm_SI_Woolf2021!$E$9:$E$93)+63.1579*EXP(-0.19*D$58))/(Fperm_SI_Woolf2021!$E$9:$E$93-D$58))*(D$58-Fperm_SI_Woolf2021!$E$9:$E$93)/10))) + Fperm_SI_Woolf2021!$H$9:$H$93*EXP(-Fperm_SI_Woolf2021!$K$9:$K$93*$C124*IF(D$58=Fperm_SI_Woolf2021!$E$9:$E$93,1,EXP(LN((1.1*(Fperm_SI_Woolf2021!$E$9:$E$93-D$58)-63.1579*EXP(-0.19*Fperm_SI_Woolf2021!$E$9:$E$93)+63.1579*EXP(-0.19*D$58))/(Fperm_SI_Woolf2021!$E$9:$E$93-D$58))*(D$58-Fperm_SI_Woolf2021!$E$9:$E$93)/10))),Fperm_SI_Woolf2021!$D$9:$D$93))</f>
        <v>0.90183417453682357</v>
      </c>
      <c r="E124" s="51" cm="1">
        <f t="array" ref="E124">MIN(1,SLOPE(Fperm_SI_Woolf2021!$F$9:$F$93*EXP(-Fperm_SI_Woolf2021!$I$9:$I$93*$C124*IF(E$58=Fperm_SI_Woolf2021!$E$9:$E$93,1,EXP(LN((1.1*(Fperm_SI_Woolf2021!$E$9:$E$93-E$58)-63.1579*EXP(-0.19*Fperm_SI_Woolf2021!$E$9:$E$93)+63.1579*EXP(-0.19*E$58))/(Fperm_SI_Woolf2021!$E$9:$E$93-E$58))*(E$58-Fperm_SI_Woolf2021!$E$9:$E$93)/10))) + Fperm_SI_Woolf2021!$G$9:$G$93*EXP(-Fperm_SI_Woolf2021!$J$9:$J$93*$C124*IF(E$58=Fperm_SI_Woolf2021!$E$9:$E$93,1,EXP(LN((1.1*(Fperm_SI_Woolf2021!$E$9:$E$93-E$58)-63.1579*EXP(-0.19*Fperm_SI_Woolf2021!$E$9:$E$93)+63.1579*EXP(-0.19*E$58))/(Fperm_SI_Woolf2021!$E$9:$E$93-E$58))*(E$58-Fperm_SI_Woolf2021!$E$9:$E$93)/10))) + Fperm_SI_Woolf2021!$H$9:$H$93*EXP(-Fperm_SI_Woolf2021!$K$9:$K$93*$C124*IF(E$58=Fperm_SI_Woolf2021!$E$9:$E$93,1,EXP(LN((1.1*(Fperm_SI_Woolf2021!$E$9:$E$93-E$58)-63.1579*EXP(-0.19*Fperm_SI_Woolf2021!$E$9:$E$93)+63.1579*EXP(-0.19*E$58))/(Fperm_SI_Woolf2021!$E$9:$E$93-E$58))*(E$58-Fperm_SI_Woolf2021!$E$9:$E$93)/10))),Fperm_SI_Woolf2021!$D$9:$D$93)*E$57+INTERCEPT(Fperm_SI_Woolf2021!$F$9:$F$93*EXP(-Fperm_SI_Woolf2021!$I$9:$I$93*$C124*IF(E$58=Fperm_SI_Woolf2021!$E$9:$E$93,1,EXP(LN((1.1*(Fperm_SI_Woolf2021!$E$9:$E$93-E$58)-63.1579*EXP(-0.19*Fperm_SI_Woolf2021!$E$9:$E$93)+63.1579*EXP(-0.19*E$58))/(Fperm_SI_Woolf2021!$E$9:$E$93-E$58))*(E$58-Fperm_SI_Woolf2021!$E$9:$E$93)/10))) + Fperm_SI_Woolf2021!$G$9:$G$93*EXP(-Fperm_SI_Woolf2021!$J$9:$J$93*$C124*IF(E$58=Fperm_SI_Woolf2021!$E$9:$E$93,1,EXP(LN((1.1*(Fperm_SI_Woolf2021!$E$9:$E$93-E$58)-63.1579*EXP(-0.19*Fperm_SI_Woolf2021!$E$9:$E$93)+63.1579*EXP(-0.19*E$58))/(Fperm_SI_Woolf2021!$E$9:$E$93-E$58))*(E$58-Fperm_SI_Woolf2021!$E$9:$E$93)/10))) + Fperm_SI_Woolf2021!$H$9:$H$93*EXP(-Fperm_SI_Woolf2021!$K$9:$K$93*$C124*IF(E$58=Fperm_SI_Woolf2021!$E$9:$E$93,1,EXP(LN((1.1*(Fperm_SI_Woolf2021!$E$9:$E$93-E$58)-63.1579*EXP(-0.19*Fperm_SI_Woolf2021!$E$9:$E$93)+63.1579*EXP(-0.19*E$58))/(Fperm_SI_Woolf2021!$E$9:$E$93-E$58))*(E$58-Fperm_SI_Woolf2021!$E$9:$E$93)/10))),Fperm_SI_Woolf2021!$D$9:$D$93))</f>
        <v>0.86933895039295561</v>
      </c>
      <c r="F124" s="51" cm="1">
        <f t="array" ref="F124">MIN(1,SLOPE(Fperm_SI_Woolf2021!$F$9:$F$93*EXP(-Fperm_SI_Woolf2021!$I$9:$I$93*$C124*IF(F$58=Fperm_SI_Woolf2021!$E$9:$E$93,1,EXP(LN((1.1*(Fperm_SI_Woolf2021!$E$9:$E$93-F$58)-63.1579*EXP(-0.19*Fperm_SI_Woolf2021!$E$9:$E$93)+63.1579*EXP(-0.19*F$58))/(Fperm_SI_Woolf2021!$E$9:$E$93-F$58))*(F$58-Fperm_SI_Woolf2021!$E$9:$E$93)/10))) + Fperm_SI_Woolf2021!$G$9:$G$93*EXP(-Fperm_SI_Woolf2021!$J$9:$J$93*$C124*IF(F$58=Fperm_SI_Woolf2021!$E$9:$E$93,1,EXP(LN((1.1*(Fperm_SI_Woolf2021!$E$9:$E$93-F$58)-63.1579*EXP(-0.19*Fperm_SI_Woolf2021!$E$9:$E$93)+63.1579*EXP(-0.19*F$58))/(Fperm_SI_Woolf2021!$E$9:$E$93-F$58))*(F$58-Fperm_SI_Woolf2021!$E$9:$E$93)/10))) + Fperm_SI_Woolf2021!$H$9:$H$93*EXP(-Fperm_SI_Woolf2021!$K$9:$K$93*$C124*IF(F$58=Fperm_SI_Woolf2021!$E$9:$E$93,1,EXP(LN((1.1*(Fperm_SI_Woolf2021!$E$9:$E$93-F$58)-63.1579*EXP(-0.19*Fperm_SI_Woolf2021!$E$9:$E$93)+63.1579*EXP(-0.19*F$58))/(Fperm_SI_Woolf2021!$E$9:$E$93-F$58))*(F$58-Fperm_SI_Woolf2021!$E$9:$E$93)/10))),Fperm_SI_Woolf2021!$D$9:$D$93)*F$57+INTERCEPT(Fperm_SI_Woolf2021!$F$9:$F$93*EXP(-Fperm_SI_Woolf2021!$I$9:$I$93*$C124*IF(F$58=Fperm_SI_Woolf2021!$E$9:$E$93,1,EXP(LN((1.1*(Fperm_SI_Woolf2021!$E$9:$E$93-F$58)-63.1579*EXP(-0.19*Fperm_SI_Woolf2021!$E$9:$E$93)+63.1579*EXP(-0.19*F$58))/(Fperm_SI_Woolf2021!$E$9:$E$93-F$58))*(F$58-Fperm_SI_Woolf2021!$E$9:$E$93)/10))) + Fperm_SI_Woolf2021!$G$9:$G$93*EXP(-Fperm_SI_Woolf2021!$J$9:$J$93*$C124*IF(F$58=Fperm_SI_Woolf2021!$E$9:$E$93,1,EXP(LN((1.1*(Fperm_SI_Woolf2021!$E$9:$E$93-F$58)-63.1579*EXP(-0.19*Fperm_SI_Woolf2021!$E$9:$E$93)+63.1579*EXP(-0.19*F$58))/(Fperm_SI_Woolf2021!$E$9:$E$93-F$58))*(F$58-Fperm_SI_Woolf2021!$E$9:$E$93)/10))) + Fperm_SI_Woolf2021!$H$9:$H$93*EXP(-Fperm_SI_Woolf2021!$K$9:$K$93*$C124*IF(F$58=Fperm_SI_Woolf2021!$E$9:$E$93,1,EXP(LN((1.1*(Fperm_SI_Woolf2021!$E$9:$E$93-F$58)-63.1579*EXP(-0.19*Fperm_SI_Woolf2021!$E$9:$E$93)+63.1579*EXP(-0.19*F$58))/(Fperm_SI_Woolf2021!$E$9:$E$93-F$58))*(F$58-Fperm_SI_Woolf2021!$E$9:$E$93)/10))),Fperm_SI_Woolf2021!$D$9:$D$93))</f>
        <v>0.83684372624908754</v>
      </c>
      <c r="G124" s="51" cm="1">
        <f t="array" ref="G124">MIN(1,SLOPE(Fperm_SI_Woolf2021!$F$9:$F$93*EXP(-Fperm_SI_Woolf2021!$I$9:$I$93*$C124*IF(G$58=Fperm_SI_Woolf2021!$E$9:$E$93,1,EXP(LN((1.1*(Fperm_SI_Woolf2021!$E$9:$E$93-G$58)-63.1579*EXP(-0.19*Fperm_SI_Woolf2021!$E$9:$E$93)+63.1579*EXP(-0.19*G$58))/(Fperm_SI_Woolf2021!$E$9:$E$93-G$58))*(G$58-Fperm_SI_Woolf2021!$E$9:$E$93)/10))) + Fperm_SI_Woolf2021!$G$9:$G$93*EXP(-Fperm_SI_Woolf2021!$J$9:$J$93*$C124*IF(G$58=Fperm_SI_Woolf2021!$E$9:$E$93,1,EXP(LN((1.1*(Fperm_SI_Woolf2021!$E$9:$E$93-G$58)-63.1579*EXP(-0.19*Fperm_SI_Woolf2021!$E$9:$E$93)+63.1579*EXP(-0.19*G$58))/(Fperm_SI_Woolf2021!$E$9:$E$93-G$58))*(G$58-Fperm_SI_Woolf2021!$E$9:$E$93)/10))) + Fperm_SI_Woolf2021!$H$9:$H$93*EXP(-Fperm_SI_Woolf2021!$K$9:$K$93*$C124*IF(G$58=Fperm_SI_Woolf2021!$E$9:$E$93,1,EXP(LN((1.1*(Fperm_SI_Woolf2021!$E$9:$E$93-G$58)-63.1579*EXP(-0.19*Fperm_SI_Woolf2021!$E$9:$E$93)+63.1579*EXP(-0.19*G$58))/(Fperm_SI_Woolf2021!$E$9:$E$93-G$58))*(G$58-Fperm_SI_Woolf2021!$E$9:$E$93)/10))),Fperm_SI_Woolf2021!$D$9:$D$93)*G$57+INTERCEPT(Fperm_SI_Woolf2021!$F$9:$F$93*EXP(-Fperm_SI_Woolf2021!$I$9:$I$93*$C124*IF(G$58=Fperm_SI_Woolf2021!$E$9:$E$93,1,EXP(LN((1.1*(Fperm_SI_Woolf2021!$E$9:$E$93-G$58)-63.1579*EXP(-0.19*Fperm_SI_Woolf2021!$E$9:$E$93)+63.1579*EXP(-0.19*G$58))/(Fperm_SI_Woolf2021!$E$9:$E$93-G$58))*(G$58-Fperm_SI_Woolf2021!$E$9:$E$93)/10))) + Fperm_SI_Woolf2021!$G$9:$G$93*EXP(-Fperm_SI_Woolf2021!$J$9:$J$93*$C124*IF(G$58=Fperm_SI_Woolf2021!$E$9:$E$93,1,EXP(LN((1.1*(Fperm_SI_Woolf2021!$E$9:$E$93-G$58)-63.1579*EXP(-0.19*Fperm_SI_Woolf2021!$E$9:$E$93)+63.1579*EXP(-0.19*G$58))/(Fperm_SI_Woolf2021!$E$9:$E$93-G$58))*(G$58-Fperm_SI_Woolf2021!$E$9:$E$93)/10))) + Fperm_SI_Woolf2021!$H$9:$H$93*EXP(-Fperm_SI_Woolf2021!$K$9:$K$93*$C124*IF(G$58=Fperm_SI_Woolf2021!$E$9:$E$93,1,EXP(LN((1.1*(Fperm_SI_Woolf2021!$E$9:$E$93-G$58)-63.1579*EXP(-0.19*Fperm_SI_Woolf2021!$E$9:$E$93)+63.1579*EXP(-0.19*G$58))/(Fperm_SI_Woolf2021!$E$9:$E$93-G$58))*(G$58-Fperm_SI_Woolf2021!$E$9:$E$93)/10))),Fperm_SI_Woolf2021!$D$9:$D$93))</f>
        <v>0.80434850210521958</v>
      </c>
      <c r="H124" s="51" cm="1">
        <f t="array" ref="H124">MIN(1,SLOPE(Fperm_SI_Woolf2021!$F$9:$F$93*EXP(-Fperm_SI_Woolf2021!$I$9:$I$93*$C124*IF(H$58=Fperm_SI_Woolf2021!$E$9:$E$93,1,EXP(LN((1.1*(Fperm_SI_Woolf2021!$E$9:$E$93-H$58)-63.1579*EXP(-0.19*Fperm_SI_Woolf2021!$E$9:$E$93)+63.1579*EXP(-0.19*H$58))/(Fperm_SI_Woolf2021!$E$9:$E$93-H$58))*(H$58-Fperm_SI_Woolf2021!$E$9:$E$93)/10))) + Fperm_SI_Woolf2021!$G$9:$G$93*EXP(-Fperm_SI_Woolf2021!$J$9:$J$93*$C124*IF(H$58=Fperm_SI_Woolf2021!$E$9:$E$93,1,EXP(LN((1.1*(Fperm_SI_Woolf2021!$E$9:$E$93-H$58)-63.1579*EXP(-0.19*Fperm_SI_Woolf2021!$E$9:$E$93)+63.1579*EXP(-0.19*H$58))/(Fperm_SI_Woolf2021!$E$9:$E$93-H$58))*(H$58-Fperm_SI_Woolf2021!$E$9:$E$93)/10))) + Fperm_SI_Woolf2021!$H$9:$H$93*EXP(-Fperm_SI_Woolf2021!$K$9:$K$93*$C124*IF(H$58=Fperm_SI_Woolf2021!$E$9:$E$93,1,EXP(LN((1.1*(Fperm_SI_Woolf2021!$E$9:$E$93-H$58)-63.1579*EXP(-0.19*Fperm_SI_Woolf2021!$E$9:$E$93)+63.1579*EXP(-0.19*H$58))/(Fperm_SI_Woolf2021!$E$9:$E$93-H$58))*(H$58-Fperm_SI_Woolf2021!$E$9:$E$93)/10))),Fperm_SI_Woolf2021!$D$9:$D$93)*H$57+INTERCEPT(Fperm_SI_Woolf2021!$F$9:$F$93*EXP(-Fperm_SI_Woolf2021!$I$9:$I$93*$C124*IF(H$58=Fperm_SI_Woolf2021!$E$9:$E$93,1,EXP(LN((1.1*(Fperm_SI_Woolf2021!$E$9:$E$93-H$58)-63.1579*EXP(-0.19*Fperm_SI_Woolf2021!$E$9:$E$93)+63.1579*EXP(-0.19*H$58))/(Fperm_SI_Woolf2021!$E$9:$E$93-H$58))*(H$58-Fperm_SI_Woolf2021!$E$9:$E$93)/10))) + Fperm_SI_Woolf2021!$G$9:$G$93*EXP(-Fperm_SI_Woolf2021!$J$9:$J$93*$C124*IF(H$58=Fperm_SI_Woolf2021!$E$9:$E$93,1,EXP(LN((1.1*(Fperm_SI_Woolf2021!$E$9:$E$93-H$58)-63.1579*EXP(-0.19*Fperm_SI_Woolf2021!$E$9:$E$93)+63.1579*EXP(-0.19*H$58))/(Fperm_SI_Woolf2021!$E$9:$E$93-H$58))*(H$58-Fperm_SI_Woolf2021!$E$9:$E$93)/10))) + Fperm_SI_Woolf2021!$H$9:$H$93*EXP(-Fperm_SI_Woolf2021!$K$9:$K$93*$C124*IF(H$58=Fperm_SI_Woolf2021!$E$9:$E$93,1,EXP(LN((1.1*(Fperm_SI_Woolf2021!$E$9:$E$93-H$58)-63.1579*EXP(-0.19*Fperm_SI_Woolf2021!$E$9:$E$93)+63.1579*EXP(-0.19*H$58))/(Fperm_SI_Woolf2021!$E$9:$E$93-H$58))*(H$58-Fperm_SI_Woolf2021!$E$9:$E$93)/10))),Fperm_SI_Woolf2021!$D$9:$D$93))</f>
        <v>0.77185327796135161</v>
      </c>
      <c r="I124" s="51" cm="1">
        <f t="array" ref="I124">MIN(1,SLOPE(Fperm_SI_Woolf2021!$F$9:$F$93*EXP(-Fperm_SI_Woolf2021!$I$9:$I$93*$C124*IF(I$58=Fperm_SI_Woolf2021!$E$9:$E$93,1,EXP(LN((1.1*(Fperm_SI_Woolf2021!$E$9:$E$93-I$58)-63.1579*EXP(-0.19*Fperm_SI_Woolf2021!$E$9:$E$93)+63.1579*EXP(-0.19*I$58))/(Fperm_SI_Woolf2021!$E$9:$E$93-I$58))*(I$58-Fperm_SI_Woolf2021!$E$9:$E$93)/10))) + Fperm_SI_Woolf2021!$G$9:$G$93*EXP(-Fperm_SI_Woolf2021!$J$9:$J$93*$C124*IF(I$58=Fperm_SI_Woolf2021!$E$9:$E$93,1,EXP(LN((1.1*(Fperm_SI_Woolf2021!$E$9:$E$93-I$58)-63.1579*EXP(-0.19*Fperm_SI_Woolf2021!$E$9:$E$93)+63.1579*EXP(-0.19*I$58))/(Fperm_SI_Woolf2021!$E$9:$E$93-I$58))*(I$58-Fperm_SI_Woolf2021!$E$9:$E$93)/10))) + Fperm_SI_Woolf2021!$H$9:$H$93*EXP(-Fperm_SI_Woolf2021!$K$9:$K$93*$C124*IF(I$58=Fperm_SI_Woolf2021!$E$9:$E$93,1,EXP(LN((1.1*(Fperm_SI_Woolf2021!$E$9:$E$93-I$58)-63.1579*EXP(-0.19*Fperm_SI_Woolf2021!$E$9:$E$93)+63.1579*EXP(-0.19*I$58))/(Fperm_SI_Woolf2021!$E$9:$E$93-I$58))*(I$58-Fperm_SI_Woolf2021!$E$9:$E$93)/10))),Fperm_SI_Woolf2021!$D$9:$D$93)*I$57+INTERCEPT(Fperm_SI_Woolf2021!$F$9:$F$93*EXP(-Fperm_SI_Woolf2021!$I$9:$I$93*$C124*IF(I$58=Fperm_SI_Woolf2021!$E$9:$E$93,1,EXP(LN((1.1*(Fperm_SI_Woolf2021!$E$9:$E$93-I$58)-63.1579*EXP(-0.19*Fperm_SI_Woolf2021!$E$9:$E$93)+63.1579*EXP(-0.19*I$58))/(Fperm_SI_Woolf2021!$E$9:$E$93-I$58))*(I$58-Fperm_SI_Woolf2021!$E$9:$E$93)/10))) + Fperm_SI_Woolf2021!$G$9:$G$93*EXP(-Fperm_SI_Woolf2021!$J$9:$J$93*$C124*IF(I$58=Fperm_SI_Woolf2021!$E$9:$E$93,1,EXP(LN((1.1*(Fperm_SI_Woolf2021!$E$9:$E$93-I$58)-63.1579*EXP(-0.19*Fperm_SI_Woolf2021!$E$9:$E$93)+63.1579*EXP(-0.19*I$58))/(Fperm_SI_Woolf2021!$E$9:$E$93-I$58))*(I$58-Fperm_SI_Woolf2021!$E$9:$E$93)/10))) + Fperm_SI_Woolf2021!$H$9:$H$93*EXP(-Fperm_SI_Woolf2021!$K$9:$K$93*$C124*IF(I$58=Fperm_SI_Woolf2021!$E$9:$E$93,1,EXP(LN((1.1*(Fperm_SI_Woolf2021!$E$9:$E$93-I$58)-63.1579*EXP(-0.19*Fperm_SI_Woolf2021!$E$9:$E$93)+63.1579*EXP(-0.19*I$58))/(Fperm_SI_Woolf2021!$E$9:$E$93-I$58))*(I$58-Fperm_SI_Woolf2021!$E$9:$E$93)/10))),Fperm_SI_Woolf2021!$D$9:$D$93))</f>
        <v>0.73935805381748354</v>
      </c>
      <c r="J124" s="51" cm="1">
        <f t="array" ref="J124">MIN(1,SLOPE(Fperm_SI_Woolf2021!$F$9:$F$93*EXP(-Fperm_SI_Woolf2021!$I$9:$I$93*$C124*IF(J$58=Fperm_SI_Woolf2021!$E$9:$E$93,1,EXP(LN((1.1*(Fperm_SI_Woolf2021!$E$9:$E$93-J$58)-63.1579*EXP(-0.19*Fperm_SI_Woolf2021!$E$9:$E$93)+63.1579*EXP(-0.19*J$58))/(Fperm_SI_Woolf2021!$E$9:$E$93-J$58))*(J$58-Fperm_SI_Woolf2021!$E$9:$E$93)/10))) + Fperm_SI_Woolf2021!$G$9:$G$93*EXP(-Fperm_SI_Woolf2021!$J$9:$J$93*$C124*IF(J$58=Fperm_SI_Woolf2021!$E$9:$E$93,1,EXP(LN((1.1*(Fperm_SI_Woolf2021!$E$9:$E$93-J$58)-63.1579*EXP(-0.19*Fperm_SI_Woolf2021!$E$9:$E$93)+63.1579*EXP(-0.19*J$58))/(Fperm_SI_Woolf2021!$E$9:$E$93-J$58))*(J$58-Fperm_SI_Woolf2021!$E$9:$E$93)/10))) + Fperm_SI_Woolf2021!$H$9:$H$93*EXP(-Fperm_SI_Woolf2021!$K$9:$K$93*$C124*IF(J$58=Fperm_SI_Woolf2021!$E$9:$E$93,1,EXP(LN((1.1*(Fperm_SI_Woolf2021!$E$9:$E$93-J$58)-63.1579*EXP(-0.19*Fperm_SI_Woolf2021!$E$9:$E$93)+63.1579*EXP(-0.19*J$58))/(Fperm_SI_Woolf2021!$E$9:$E$93-J$58))*(J$58-Fperm_SI_Woolf2021!$E$9:$E$93)/10))),Fperm_SI_Woolf2021!$D$9:$D$93)*J$57+INTERCEPT(Fperm_SI_Woolf2021!$F$9:$F$93*EXP(-Fperm_SI_Woolf2021!$I$9:$I$93*$C124*IF(J$58=Fperm_SI_Woolf2021!$E$9:$E$93,1,EXP(LN((1.1*(Fperm_SI_Woolf2021!$E$9:$E$93-J$58)-63.1579*EXP(-0.19*Fperm_SI_Woolf2021!$E$9:$E$93)+63.1579*EXP(-0.19*J$58))/(Fperm_SI_Woolf2021!$E$9:$E$93-J$58))*(J$58-Fperm_SI_Woolf2021!$E$9:$E$93)/10))) + Fperm_SI_Woolf2021!$G$9:$G$93*EXP(-Fperm_SI_Woolf2021!$J$9:$J$93*$C124*IF(J$58=Fperm_SI_Woolf2021!$E$9:$E$93,1,EXP(LN((1.1*(Fperm_SI_Woolf2021!$E$9:$E$93-J$58)-63.1579*EXP(-0.19*Fperm_SI_Woolf2021!$E$9:$E$93)+63.1579*EXP(-0.19*J$58))/(Fperm_SI_Woolf2021!$E$9:$E$93-J$58))*(J$58-Fperm_SI_Woolf2021!$E$9:$E$93)/10))) + Fperm_SI_Woolf2021!$H$9:$H$93*EXP(-Fperm_SI_Woolf2021!$K$9:$K$93*$C124*IF(J$58=Fperm_SI_Woolf2021!$E$9:$E$93,1,EXP(LN((1.1*(Fperm_SI_Woolf2021!$E$9:$E$93-J$58)-63.1579*EXP(-0.19*Fperm_SI_Woolf2021!$E$9:$E$93)+63.1579*EXP(-0.19*J$58))/(Fperm_SI_Woolf2021!$E$9:$E$93-J$58))*(J$58-Fperm_SI_Woolf2021!$E$9:$E$93)/10))),Fperm_SI_Woolf2021!$D$9:$D$93))</f>
        <v>0.70686282967361569</v>
      </c>
      <c r="K124" s="51" cm="1">
        <f t="array" ref="K124">MIN(1,SLOPE(Fperm_SI_Woolf2021!$F$9:$F$93*EXP(-Fperm_SI_Woolf2021!$I$9:$I$93*$C124*IF(K$58=Fperm_SI_Woolf2021!$E$9:$E$93,1,EXP(LN((1.1*(Fperm_SI_Woolf2021!$E$9:$E$93-K$58)-63.1579*EXP(-0.19*Fperm_SI_Woolf2021!$E$9:$E$93)+63.1579*EXP(-0.19*K$58))/(Fperm_SI_Woolf2021!$E$9:$E$93-K$58))*(K$58-Fperm_SI_Woolf2021!$E$9:$E$93)/10))) + Fperm_SI_Woolf2021!$G$9:$G$93*EXP(-Fperm_SI_Woolf2021!$J$9:$J$93*$C124*IF(K$58=Fperm_SI_Woolf2021!$E$9:$E$93,1,EXP(LN((1.1*(Fperm_SI_Woolf2021!$E$9:$E$93-K$58)-63.1579*EXP(-0.19*Fperm_SI_Woolf2021!$E$9:$E$93)+63.1579*EXP(-0.19*K$58))/(Fperm_SI_Woolf2021!$E$9:$E$93-K$58))*(K$58-Fperm_SI_Woolf2021!$E$9:$E$93)/10))) + Fperm_SI_Woolf2021!$H$9:$H$93*EXP(-Fperm_SI_Woolf2021!$K$9:$K$93*$C124*IF(K$58=Fperm_SI_Woolf2021!$E$9:$E$93,1,EXP(LN((1.1*(Fperm_SI_Woolf2021!$E$9:$E$93-K$58)-63.1579*EXP(-0.19*Fperm_SI_Woolf2021!$E$9:$E$93)+63.1579*EXP(-0.19*K$58))/(Fperm_SI_Woolf2021!$E$9:$E$93-K$58))*(K$58-Fperm_SI_Woolf2021!$E$9:$E$93)/10))),Fperm_SI_Woolf2021!$D$9:$D$93)*K$57+INTERCEPT(Fperm_SI_Woolf2021!$F$9:$F$93*EXP(-Fperm_SI_Woolf2021!$I$9:$I$93*$C124*IF(K$58=Fperm_SI_Woolf2021!$E$9:$E$93,1,EXP(LN((1.1*(Fperm_SI_Woolf2021!$E$9:$E$93-K$58)-63.1579*EXP(-0.19*Fperm_SI_Woolf2021!$E$9:$E$93)+63.1579*EXP(-0.19*K$58))/(Fperm_SI_Woolf2021!$E$9:$E$93-K$58))*(K$58-Fperm_SI_Woolf2021!$E$9:$E$93)/10))) + Fperm_SI_Woolf2021!$G$9:$G$93*EXP(-Fperm_SI_Woolf2021!$J$9:$J$93*$C124*IF(K$58=Fperm_SI_Woolf2021!$E$9:$E$93,1,EXP(LN((1.1*(Fperm_SI_Woolf2021!$E$9:$E$93-K$58)-63.1579*EXP(-0.19*Fperm_SI_Woolf2021!$E$9:$E$93)+63.1579*EXP(-0.19*K$58))/(Fperm_SI_Woolf2021!$E$9:$E$93-K$58))*(K$58-Fperm_SI_Woolf2021!$E$9:$E$93)/10))) + Fperm_SI_Woolf2021!$H$9:$H$93*EXP(-Fperm_SI_Woolf2021!$K$9:$K$93*$C124*IF(K$58=Fperm_SI_Woolf2021!$E$9:$E$93,1,EXP(LN((1.1*(Fperm_SI_Woolf2021!$E$9:$E$93-K$58)-63.1579*EXP(-0.19*Fperm_SI_Woolf2021!$E$9:$E$93)+63.1579*EXP(-0.19*K$58))/(Fperm_SI_Woolf2021!$E$9:$E$93-K$58))*(K$58-Fperm_SI_Woolf2021!$E$9:$E$93)/10))),Fperm_SI_Woolf2021!$D$9:$D$93))</f>
        <v>0.67436760552974762</v>
      </c>
      <c r="L124" s="51" cm="1">
        <f t="array" ref="L124">MIN(1,SLOPE(Fperm_SI_Woolf2021!$F$9:$F$93*EXP(-Fperm_SI_Woolf2021!$I$9:$I$93*$C124*IF(L$58=Fperm_SI_Woolf2021!$E$9:$E$93,1,EXP(LN((1.1*(Fperm_SI_Woolf2021!$E$9:$E$93-L$58)-63.1579*EXP(-0.19*Fperm_SI_Woolf2021!$E$9:$E$93)+63.1579*EXP(-0.19*L$58))/(Fperm_SI_Woolf2021!$E$9:$E$93-L$58))*(L$58-Fperm_SI_Woolf2021!$E$9:$E$93)/10))) + Fperm_SI_Woolf2021!$G$9:$G$93*EXP(-Fperm_SI_Woolf2021!$J$9:$J$93*$C124*IF(L$58=Fperm_SI_Woolf2021!$E$9:$E$93,1,EXP(LN((1.1*(Fperm_SI_Woolf2021!$E$9:$E$93-L$58)-63.1579*EXP(-0.19*Fperm_SI_Woolf2021!$E$9:$E$93)+63.1579*EXP(-0.19*L$58))/(Fperm_SI_Woolf2021!$E$9:$E$93-L$58))*(L$58-Fperm_SI_Woolf2021!$E$9:$E$93)/10))) + Fperm_SI_Woolf2021!$H$9:$H$93*EXP(-Fperm_SI_Woolf2021!$K$9:$K$93*$C124*IF(L$58=Fperm_SI_Woolf2021!$E$9:$E$93,1,EXP(LN((1.1*(Fperm_SI_Woolf2021!$E$9:$E$93-L$58)-63.1579*EXP(-0.19*Fperm_SI_Woolf2021!$E$9:$E$93)+63.1579*EXP(-0.19*L$58))/(Fperm_SI_Woolf2021!$E$9:$E$93-L$58))*(L$58-Fperm_SI_Woolf2021!$E$9:$E$93)/10))),Fperm_SI_Woolf2021!$D$9:$D$93)*L$57+INTERCEPT(Fperm_SI_Woolf2021!$F$9:$F$93*EXP(-Fperm_SI_Woolf2021!$I$9:$I$93*$C124*IF(L$58=Fperm_SI_Woolf2021!$E$9:$E$93,1,EXP(LN((1.1*(Fperm_SI_Woolf2021!$E$9:$E$93-L$58)-63.1579*EXP(-0.19*Fperm_SI_Woolf2021!$E$9:$E$93)+63.1579*EXP(-0.19*L$58))/(Fperm_SI_Woolf2021!$E$9:$E$93-L$58))*(L$58-Fperm_SI_Woolf2021!$E$9:$E$93)/10))) + Fperm_SI_Woolf2021!$G$9:$G$93*EXP(-Fperm_SI_Woolf2021!$J$9:$J$93*$C124*IF(L$58=Fperm_SI_Woolf2021!$E$9:$E$93,1,EXP(LN((1.1*(Fperm_SI_Woolf2021!$E$9:$E$93-L$58)-63.1579*EXP(-0.19*Fperm_SI_Woolf2021!$E$9:$E$93)+63.1579*EXP(-0.19*L$58))/(Fperm_SI_Woolf2021!$E$9:$E$93-L$58))*(L$58-Fperm_SI_Woolf2021!$E$9:$E$93)/10))) + Fperm_SI_Woolf2021!$H$9:$H$93*EXP(-Fperm_SI_Woolf2021!$K$9:$K$93*$C124*IF(L$58=Fperm_SI_Woolf2021!$E$9:$E$93,1,EXP(LN((1.1*(Fperm_SI_Woolf2021!$E$9:$E$93-L$58)-63.1579*EXP(-0.19*Fperm_SI_Woolf2021!$E$9:$E$93)+63.1579*EXP(-0.19*L$58))/(Fperm_SI_Woolf2021!$E$9:$E$93-L$58))*(L$58-Fperm_SI_Woolf2021!$E$9:$E$93)/10))),Fperm_SI_Woolf2021!$D$9:$D$93))</f>
        <v>0.64187238138587965</v>
      </c>
      <c r="M124" s="51" cm="1">
        <f t="array" ref="M124">MIN(1,SLOPE(Fperm_SI_Woolf2021!$F$9:$F$93*EXP(-Fperm_SI_Woolf2021!$I$9:$I$93*$C124*IF(M$58=Fperm_SI_Woolf2021!$E$9:$E$93,1,EXP(LN((1.1*(Fperm_SI_Woolf2021!$E$9:$E$93-M$58)-63.1579*EXP(-0.19*Fperm_SI_Woolf2021!$E$9:$E$93)+63.1579*EXP(-0.19*M$58))/(Fperm_SI_Woolf2021!$E$9:$E$93-M$58))*(M$58-Fperm_SI_Woolf2021!$E$9:$E$93)/10))) + Fperm_SI_Woolf2021!$G$9:$G$93*EXP(-Fperm_SI_Woolf2021!$J$9:$J$93*$C124*IF(M$58=Fperm_SI_Woolf2021!$E$9:$E$93,1,EXP(LN((1.1*(Fperm_SI_Woolf2021!$E$9:$E$93-M$58)-63.1579*EXP(-0.19*Fperm_SI_Woolf2021!$E$9:$E$93)+63.1579*EXP(-0.19*M$58))/(Fperm_SI_Woolf2021!$E$9:$E$93-M$58))*(M$58-Fperm_SI_Woolf2021!$E$9:$E$93)/10))) + Fperm_SI_Woolf2021!$H$9:$H$93*EXP(-Fperm_SI_Woolf2021!$K$9:$K$93*$C124*IF(M$58=Fperm_SI_Woolf2021!$E$9:$E$93,1,EXP(LN((1.1*(Fperm_SI_Woolf2021!$E$9:$E$93-M$58)-63.1579*EXP(-0.19*Fperm_SI_Woolf2021!$E$9:$E$93)+63.1579*EXP(-0.19*M$58))/(Fperm_SI_Woolf2021!$E$9:$E$93-M$58))*(M$58-Fperm_SI_Woolf2021!$E$9:$E$93)/10))),Fperm_SI_Woolf2021!$D$9:$D$93)*M$57+INTERCEPT(Fperm_SI_Woolf2021!$F$9:$F$93*EXP(-Fperm_SI_Woolf2021!$I$9:$I$93*$C124*IF(M$58=Fperm_SI_Woolf2021!$E$9:$E$93,1,EXP(LN((1.1*(Fperm_SI_Woolf2021!$E$9:$E$93-M$58)-63.1579*EXP(-0.19*Fperm_SI_Woolf2021!$E$9:$E$93)+63.1579*EXP(-0.19*M$58))/(Fperm_SI_Woolf2021!$E$9:$E$93-M$58))*(M$58-Fperm_SI_Woolf2021!$E$9:$E$93)/10))) + Fperm_SI_Woolf2021!$G$9:$G$93*EXP(-Fperm_SI_Woolf2021!$J$9:$J$93*$C124*IF(M$58=Fperm_SI_Woolf2021!$E$9:$E$93,1,EXP(LN((1.1*(Fperm_SI_Woolf2021!$E$9:$E$93-M$58)-63.1579*EXP(-0.19*Fperm_SI_Woolf2021!$E$9:$E$93)+63.1579*EXP(-0.19*M$58))/(Fperm_SI_Woolf2021!$E$9:$E$93-M$58))*(M$58-Fperm_SI_Woolf2021!$E$9:$E$93)/10))) + Fperm_SI_Woolf2021!$H$9:$H$93*EXP(-Fperm_SI_Woolf2021!$K$9:$K$93*$C124*IF(M$58=Fperm_SI_Woolf2021!$E$9:$E$93,1,EXP(LN((1.1*(Fperm_SI_Woolf2021!$E$9:$E$93-M$58)-63.1579*EXP(-0.19*Fperm_SI_Woolf2021!$E$9:$E$93)+63.1579*EXP(-0.19*M$58))/(Fperm_SI_Woolf2021!$E$9:$E$93-M$58))*(M$58-Fperm_SI_Woolf2021!$E$9:$E$93)/10))),Fperm_SI_Woolf2021!$D$9:$D$93))</f>
        <v>0.60937715724201169</v>
      </c>
      <c r="N124" s="51" cm="1">
        <f t="array" ref="N124">MIN(1,SLOPE(Fperm_SI_Woolf2021!$F$9:$F$93*EXP(-Fperm_SI_Woolf2021!$I$9:$I$93*$C124*IF(N$58=Fperm_SI_Woolf2021!$E$9:$E$93,1,EXP(LN((1.1*(Fperm_SI_Woolf2021!$E$9:$E$93-N$58)-63.1579*EXP(-0.19*Fperm_SI_Woolf2021!$E$9:$E$93)+63.1579*EXP(-0.19*N$58))/(Fperm_SI_Woolf2021!$E$9:$E$93-N$58))*(N$58-Fperm_SI_Woolf2021!$E$9:$E$93)/10))) + Fperm_SI_Woolf2021!$G$9:$G$93*EXP(-Fperm_SI_Woolf2021!$J$9:$J$93*$C124*IF(N$58=Fperm_SI_Woolf2021!$E$9:$E$93,1,EXP(LN((1.1*(Fperm_SI_Woolf2021!$E$9:$E$93-N$58)-63.1579*EXP(-0.19*Fperm_SI_Woolf2021!$E$9:$E$93)+63.1579*EXP(-0.19*N$58))/(Fperm_SI_Woolf2021!$E$9:$E$93-N$58))*(N$58-Fperm_SI_Woolf2021!$E$9:$E$93)/10))) + Fperm_SI_Woolf2021!$H$9:$H$93*EXP(-Fperm_SI_Woolf2021!$K$9:$K$93*$C124*IF(N$58=Fperm_SI_Woolf2021!$E$9:$E$93,1,EXP(LN((1.1*(Fperm_SI_Woolf2021!$E$9:$E$93-N$58)-63.1579*EXP(-0.19*Fperm_SI_Woolf2021!$E$9:$E$93)+63.1579*EXP(-0.19*N$58))/(Fperm_SI_Woolf2021!$E$9:$E$93-N$58))*(N$58-Fperm_SI_Woolf2021!$E$9:$E$93)/10))),Fperm_SI_Woolf2021!$D$9:$D$93)*N$57+INTERCEPT(Fperm_SI_Woolf2021!$F$9:$F$93*EXP(-Fperm_SI_Woolf2021!$I$9:$I$93*$C124*IF(N$58=Fperm_SI_Woolf2021!$E$9:$E$93,1,EXP(LN((1.1*(Fperm_SI_Woolf2021!$E$9:$E$93-N$58)-63.1579*EXP(-0.19*Fperm_SI_Woolf2021!$E$9:$E$93)+63.1579*EXP(-0.19*N$58))/(Fperm_SI_Woolf2021!$E$9:$E$93-N$58))*(N$58-Fperm_SI_Woolf2021!$E$9:$E$93)/10))) + Fperm_SI_Woolf2021!$G$9:$G$93*EXP(-Fperm_SI_Woolf2021!$J$9:$J$93*$C124*IF(N$58=Fperm_SI_Woolf2021!$E$9:$E$93,1,EXP(LN((1.1*(Fperm_SI_Woolf2021!$E$9:$E$93-N$58)-63.1579*EXP(-0.19*Fperm_SI_Woolf2021!$E$9:$E$93)+63.1579*EXP(-0.19*N$58))/(Fperm_SI_Woolf2021!$E$9:$E$93-N$58))*(N$58-Fperm_SI_Woolf2021!$E$9:$E$93)/10))) + Fperm_SI_Woolf2021!$H$9:$H$93*EXP(-Fperm_SI_Woolf2021!$K$9:$K$93*$C124*IF(N$58=Fperm_SI_Woolf2021!$E$9:$E$93,1,EXP(LN((1.1*(Fperm_SI_Woolf2021!$E$9:$E$93-N$58)-63.1579*EXP(-0.19*Fperm_SI_Woolf2021!$E$9:$E$93)+63.1579*EXP(-0.19*N$58))/(Fperm_SI_Woolf2021!$E$9:$E$93-N$58))*(N$58-Fperm_SI_Woolf2021!$E$9:$E$93)/10))),Fperm_SI_Woolf2021!$D$9:$D$93))</f>
        <v>0.57688193309814362</v>
      </c>
      <c r="O124" s="51" cm="1">
        <f t="array" ref="O124">MIN(1,SLOPE(Fperm_SI_Woolf2021!$F$9:$F$93*EXP(-Fperm_SI_Woolf2021!$I$9:$I$93*$C124*IF(O$58=Fperm_SI_Woolf2021!$E$9:$E$93,1,EXP(LN((1.1*(Fperm_SI_Woolf2021!$E$9:$E$93-O$58)-63.1579*EXP(-0.19*Fperm_SI_Woolf2021!$E$9:$E$93)+63.1579*EXP(-0.19*O$58))/(Fperm_SI_Woolf2021!$E$9:$E$93-O$58))*(O$58-Fperm_SI_Woolf2021!$E$9:$E$93)/10))) + Fperm_SI_Woolf2021!$G$9:$G$93*EXP(-Fperm_SI_Woolf2021!$J$9:$J$93*$C124*IF(O$58=Fperm_SI_Woolf2021!$E$9:$E$93,1,EXP(LN((1.1*(Fperm_SI_Woolf2021!$E$9:$E$93-O$58)-63.1579*EXP(-0.19*Fperm_SI_Woolf2021!$E$9:$E$93)+63.1579*EXP(-0.19*O$58))/(Fperm_SI_Woolf2021!$E$9:$E$93-O$58))*(O$58-Fperm_SI_Woolf2021!$E$9:$E$93)/10))) + Fperm_SI_Woolf2021!$H$9:$H$93*EXP(-Fperm_SI_Woolf2021!$K$9:$K$93*$C124*IF(O$58=Fperm_SI_Woolf2021!$E$9:$E$93,1,EXP(LN((1.1*(Fperm_SI_Woolf2021!$E$9:$E$93-O$58)-63.1579*EXP(-0.19*Fperm_SI_Woolf2021!$E$9:$E$93)+63.1579*EXP(-0.19*O$58))/(Fperm_SI_Woolf2021!$E$9:$E$93-O$58))*(O$58-Fperm_SI_Woolf2021!$E$9:$E$93)/10))),Fperm_SI_Woolf2021!$D$9:$D$93)*O$57+INTERCEPT(Fperm_SI_Woolf2021!$F$9:$F$93*EXP(-Fperm_SI_Woolf2021!$I$9:$I$93*$C124*IF(O$58=Fperm_SI_Woolf2021!$E$9:$E$93,1,EXP(LN((1.1*(Fperm_SI_Woolf2021!$E$9:$E$93-O$58)-63.1579*EXP(-0.19*Fperm_SI_Woolf2021!$E$9:$E$93)+63.1579*EXP(-0.19*O$58))/(Fperm_SI_Woolf2021!$E$9:$E$93-O$58))*(O$58-Fperm_SI_Woolf2021!$E$9:$E$93)/10))) + Fperm_SI_Woolf2021!$G$9:$G$93*EXP(-Fperm_SI_Woolf2021!$J$9:$J$93*$C124*IF(O$58=Fperm_SI_Woolf2021!$E$9:$E$93,1,EXP(LN((1.1*(Fperm_SI_Woolf2021!$E$9:$E$93-O$58)-63.1579*EXP(-0.19*Fperm_SI_Woolf2021!$E$9:$E$93)+63.1579*EXP(-0.19*O$58))/(Fperm_SI_Woolf2021!$E$9:$E$93-O$58))*(O$58-Fperm_SI_Woolf2021!$E$9:$E$93)/10))) + Fperm_SI_Woolf2021!$H$9:$H$93*EXP(-Fperm_SI_Woolf2021!$K$9:$K$93*$C124*IF(O$58=Fperm_SI_Woolf2021!$E$9:$E$93,1,EXP(LN((1.1*(Fperm_SI_Woolf2021!$E$9:$E$93-O$58)-63.1579*EXP(-0.19*Fperm_SI_Woolf2021!$E$9:$E$93)+63.1579*EXP(-0.19*O$58))/(Fperm_SI_Woolf2021!$E$9:$E$93-O$58))*(O$58-Fperm_SI_Woolf2021!$E$9:$E$93)/10))),Fperm_SI_Woolf2021!$D$9:$D$93))</f>
        <v>0.54438670895427566</v>
      </c>
      <c r="P124" s="51" cm="1">
        <f t="array" ref="P124">MIN(1,SLOPE(Fperm_SI_Woolf2021!$F$9:$F$93*EXP(-Fperm_SI_Woolf2021!$I$9:$I$93*$C124*IF(P$58=Fperm_SI_Woolf2021!$E$9:$E$93,1,EXP(LN((1.1*(Fperm_SI_Woolf2021!$E$9:$E$93-P$58)-63.1579*EXP(-0.19*Fperm_SI_Woolf2021!$E$9:$E$93)+63.1579*EXP(-0.19*P$58))/(Fperm_SI_Woolf2021!$E$9:$E$93-P$58))*(P$58-Fperm_SI_Woolf2021!$E$9:$E$93)/10))) + Fperm_SI_Woolf2021!$G$9:$G$93*EXP(-Fperm_SI_Woolf2021!$J$9:$J$93*$C124*IF(P$58=Fperm_SI_Woolf2021!$E$9:$E$93,1,EXP(LN((1.1*(Fperm_SI_Woolf2021!$E$9:$E$93-P$58)-63.1579*EXP(-0.19*Fperm_SI_Woolf2021!$E$9:$E$93)+63.1579*EXP(-0.19*P$58))/(Fperm_SI_Woolf2021!$E$9:$E$93-P$58))*(P$58-Fperm_SI_Woolf2021!$E$9:$E$93)/10))) + Fperm_SI_Woolf2021!$H$9:$H$93*EXP(-Fperm_SI_Woolf2021!$K$9:$K$93*$C124*IF(P$58=Fperm_SI_Woolf2021!$E$9:$E$93,1,EXP(LN((1.1*(Fperm_SI_Woolf2021!$E$9:$E$93-P$58)-63.1579*EXP(-0.19*Fperm_SI_Woolf2021!$E$9:$E$93)+63.1579*EXP(-0.19*P$58))/(Fperm_SI_Woolf2021!$E$9:$E$93-P$58))*(P$58-Fperm_SI_Woolf2021!$E$9:$E$93)/10))),Fperm_SI_Woolf2021!$D$9:$D$93)*P$57+INTERCEPT(Fperm_SI_Woolf2021!$F$9:$F$93*EXP(-Fperm_SI_Woolf2021!$I$9:$I$93*$C124*IF(P$58=Fperm_SI_Woolf2021!$E$9:$E$93,1,EXP(LN((1.1*(Fperm_SI_Woolf2021!$E$9:$E$93-P$58)-63.1579*EXP(-0.19*Fperm_SI_Woolf2021!$E$9:$E$93)+63.1579*EXP(-0.19*P$58))/(Fperm_SI_Woolf2021!$E$9:$E$93-P$58))*(P$58-Fperm_SI_Woolf2021!$E$9:$E$93)/10))) + Fperm_SI_Woolf2021!$G$9:$G$93*EXP(-Fperm_SI_Woolf2021!$J$9:$J$93*$C124*IF(P$58=Fperm_SI_Woolf2021!$E$9:$E$93,1,EXP(LN((1.1*(Fperm_SI_Woolf2021!$E$9:$E$93-P$58)-63.1579*EXP(-0.19*Fperm_SI_Woolf2021!$E$9:$E$93)+63.1579*EXP(-0.19*P$58))/(Fperm_SI_Woolf2021!$E$9:$E$93-P$58))*(P$58-Fperm_SI_Woolf2021!$E$9:$E$93)/10))) + Fperm_SI_Woolf2021!$H$9:$H$93*EXP(-Fperm_SI_Woolf2021!$K$9:$K$93*$C124*IF(P$58=Fperm_SI_Woolf2021!$E$9:$E$93,1,EXP(LN((1.1*(Fperm_SI_Woolf2021!$E$9:$E$93-P$58)-63.1579*EXP(-0.19*Fperm_SI_Woolf2021!$E$9:$E$93)+63.1579*EXP(-0.19*P$58))/(Fperm_SI_Woolf2021!$E$9:$E$93-P$58))*(P$58-Fperm_SI_Woolf2021!$E$9:$E$93)/10))),Fperm_SI_Woolf2021!$D$9:$D$93))</f>
        <v>0.51189148481040769</v>
      </c>
      <c r="Q124" s="51" cm="1">
        <f t="array" ref="Q124">MIN(1,SLOPE(Fperm_SI_Woolf2021!$F$9:$F$93*EXP(-Fperm_SI_Woolf2021!$I$9:$I$93*$C124*IF(Q$58=Fperm_SI_Woolf2021!$E$9:$E$93,1,EXP(LN((1.1*(Fperm_SI_Woolf2021!$E$9:$E$93-Q$58)-63.1579*EXP(-0.19*Fperm_SI_Woolf2021!$E$9:$E$93)+63.1579*EXP(-0.19*Q$58))/(Fperm_SI_Woolf2021!$E$9:$E$93-Q$58))*(Q$58-Fperm_SI_Woolf2021!$E$9:$E$93)/10))) + Fperm_SI_Woolf2021!$G$9:$G$93*EXP(-Fperm_SI_Woolf2021!$J$9:$J$93*$C124*IF(Q$58=Fperm_SI_Woolf2021!$E$9:$E$93,1,EXP(LN((1.1*(Fperm_SI_Woolf2021!$E$9:$E$93-Q$58)-63.1579*EXP(-0.19*Fperm_SI_Woolf2021!$E$9:$E$93)+63.1579*EXP(-0.19*Q$58))/(Fperm_SI_Woolf2021!$E$9:$E$93-Q$58))*(Q$58-Fperm_SI_Woolf2021!$E$9:$E$93)/10))) + Fperm_SI_Woolf2021!$H$9:$H$93*EXP(-Fperm_SI_Woolf2021!$K$9:$K$93*$C124*IF(Q$58=Fperm_SI_Woolf2021!$E$9:$E$93,1,EXP(LN((1.1*(Fperm_SI_Woolf2021!$E$9:$E$93-Q$58)-63.1579*EXP(-0.19*Fperm_SI_Woolf2021!$E$9:$E$93)+63.1579*EXP(-0.19*Q$58))/(Fperm_SI_Woolf2021!$E$9:$E$93-Q$58))*(Q$58-Fperm_SI_Woolf2021!$E$9:$E$93)/10))),Fperm_SI_Woolf2021!$D$9:$D$93)*Q$57+INTERCEPT(Fperm_SI_Woolf2021!$F$9:$F$93*EXP(-Fperm_SI_Woolf2021!$I$9:$I$93*$C124*IF(Q$58=Fperm_SI_Woolf2021!$E$9:$E$93,1,EXP(LN((1.1*(Fperm_SI_Woolf2021!$E$9:$E$93-Q$58)-63.1579*EXP(-0.19*Fperm_SI_Woolf2021!$E$9:$E$93)+63.1579*EXP(-0.19*Q$58))/(Fperm_SI_Woolf2021!$E$9:$E$93-Q$58))*(Q$58-Fperm_SI_Woolf2021!$E$9:$E$93)/10))) + Fperm_SI_Woolf2021!$G$9:$G$93*EXP(-Fperm_SI_Woolf2021!$J$9:$J$93*$C124*IF(Q$58=Fperm_SI_Woolf2021!$E$9:$E$93,1,EXP(LN((1.1*(Fperm_SI_Woolf2021!$E$9:$E$93-Q$58)-63.1579*EXP(-0.19*Fperm_SI_Woolf2021!$E$9:$E$93)+63.1579*EXP(-0.19*Q$58))/(Fperm_SI_Woolf2021!$E$9:$E$93-Q$58))*(Q$58-Fperm_SI_Woolf2021!$E$9:$E$93)/10))) + Fperm_SI_Woolf2021!$H$9:$H$93*EXP(-Fperm_SI_Woolf2021!$K$9:$K$93*$C124*IF(Q$58=Fperm_SI_Woolf2021!$E$9:$E$93,1,EXP(LN((1.1*(Fperm_SI_Woolf2021!$E$9:$E$93-Q$58)-63.1579*EXP(-0.19*Fperm_SI_Woolf2021!$E$9:$E$93)+63.1579*EXP(-0.19*Q$58))/(Fperm_SI_Woolf2021!$E$9:$E$93-Q$58))*(Q$58-Fperm_SI_Woolf2021!$E$9:$E$93)/10))),Fperm_SI_Woolf2021!$D$9:$D$93))</f>
        <v>0.47939626066653962</v>
      </c>
      <c r="R124" s="51" cm="1">
        <f t="array" ref="R124">MIN(1,SLOPE(Fperm_SI_Woolf2021!$F$9:$F$93*EXP(-Fperm_SI_Woolf2021!$I$9:$I$93*$C124*IF(R$58=Fperm_SI_Woolf2021!$E$9:$E$93,1,EXP(LN((1.1*(Fperm_SI_Woolf2021!$E$9:$E$93-R$58)-63.1579*EXP(-0.19*Fperm_SI_Woolf2021!$E$9:$E$93)+63.1579*EXP(-0.19*R$58))/(Fperm_SI_Woolf2021!$E$9:$E$93-R$58))*(R$58-Fperm_SI_Woolf2021!$E$9:$E$93)/10))) + Fperm_SI_Woolf2021!$G$9:$G$93*EXP(-Fperm_SI_Woolf2021!$J$9:$J$93*$C124*IF(R$58=Fperm_SI_Woolf2021!$E$9:$E$93,1,EXP(LN((1.1*(Fperm_SI_Woolf2021!$E$9:$E$93-R$58)-63.1579*EXP(-0.19*Fperm_SI_Woolf2021!$E$9:$E$93)+63.1579*EXP(-0.19*R$58))/(Fperm_SI_Woolf2021!$E$9:$E$93-R$58))*(R$58-Fperm_SI_Woolf2021!$E$9:$E$93)/10))) + Fperm_SI_Woolf2021!$H$9:$H$93*EXP(-Fperm_SI_Woolf2021!$K$9:$K$93*$C124*IF(R$58=Fperm_SI_Woolf2021!$E$9:$E$93,1,EXP(LN((1.1*(Fperm_SI_Woolf2021!$E$9:$E$93-R$58)-63.1579*EXP(-0.19*Fperm_SI_Woolf2021!$E$9:$E$93)+63.1579*EXP(-0.19*R$58))/(Fperm_SI_Woolf2021!$E$9:$E$93-R$58))*(R$58-Fperm_SI_Woolf2021!$E$9:$E$93)/10))),Fperm_SI_Woolf2021!$D$9:$D$93)*R$57+INTERCEPT(Fperm_SI_Woolf2021!$F$9:$F$93*EXP(-Fperm_SI_Woolf2021!$I$9:$I$93*$C124*IF(R$58=Fperm_SI_Woolf2021!$E$9:$E$93,1,EXP(LN((1.1*(Fperm_SI_Woolf2021!$E$9:$E$93-R$58)-63.1579*EXP(-0.19*Fperm_SI_Woolf2021!$E$9:$E$93)+63.1579*EXP(-0.19*R$58))/(Fperm_SI_Woolf2021!$E$9:$E$93-R$58))*(R$58-Fperm_SI_Woolf2021!$E$9:$E$93)/10))) + Fperm_SI_Woolf2021!$G$9:$G$93*EXP(-Fperm_SI_Woolf2021!$J$9:$J$93*$C124*IF(R$58=Fperm_SI_Woolf2021!$E$9:$E$93,1,EXP(LN((1.1*(Fperm_SI_Woolf2021!$E$9:$E$93-R$58)-63.1579*EXP(-0.19*Fperm_SI_Woolf2021!$E$9:$E$93)+63.1579*EXP(-0.19*R$58))/(Fperm_SI_Woolf2021!$E$9:$E$93-R$58))*(R$58-Fperm_SI_Woolf2021!$E$9:$E$93)/10))) + Fperm_SI_Woolf2021!$H$9:$H$93*EXP(-Fperm_SI_Woolf2021!$K$9:$K$93*$C124*IF(R$58=Fperm_SI_Woolf2021!$E$9:$E$93,1,EXP(LN((1.1*(Fperm_SI_Woolf2021!$E$9:$E$93-R$58)-63.1579*EXP(-0.19*Fperm_SI_Woolf2021!$E$9:$E$93)+63.1579*EXP(-0.19*R$58))/(Fperm_SI_Woolf2021!$E$9:$E$93-R$58))*(R$58-Fperm_SI_Woolf2021!$E$9:$E$93)/10))),Fperm_SI_Woolf2021!$D$9:$D$93))</f>
        <v>0.4469010365226716</v>
      </c>
      <c r="S124" s="51" cm="1">
        <f t="array" ref="S124">MIN(1,SLOPE(Fperm_SI_Woolf2021!$F$9:$F$93*EXP(-Fperm_SI_Woolf2021!$I$9:$I$93*$C124*IF(S$58=Fperm_SI_Woolf2021!$E$9:$E$93,1,EXP(LN((1.1*(Fperm_SI_Woolf2021!$E$9:$E$93-S$58)-63.1579*EXP(-0.19*Fperm_SI_Woolf2021!$E$9:$E$93)+63.1579*EXP(-0.19*S$58))/(Fperm_SI_Woolf2021!$E$9:$E$93-S$58))*(S$58-Fperm_SI_Woolf2021!$E$9:$E$93)/10))) + Fperm_SI_Woolf2021!$G$9:$G$93*EXP(-Fperm_SI_Woolf2021!$J$9:$J$93*$C124*IF(S$58=Fperm_SI_Woolf2021!$E$9:$E$93,1,EXP(LN((1.1*(Fperm_SI_Woolf2021!$E$9:$E$93-S$58)-63.1579*EXP(-0.19*Fperm_SI_Woolf2021!$E$9:$E$93)+63.1579*EXP(-0.19*S$58))/(Fperm_SI_Woolf2021!$E$9:$E$93-S$58))*(S$58-Fperm_SI_Woolf2021!$E$9:$E$93)/10))) + Fperm_SI_Woolf2021!$H$9:$H$93*EXP(-Fperm_SI_Woolf2021!$K$9:$K$93*$C124*IF(S$58=Fperm_SI_Woolf2021!$E$9:$E$93,1,EXP(LN((1.1*(Fperm_SI_Woolf2021!$E$9:$E$93-S$58)-63.1579*EXP(-0.19*Fperm_SI_Woolf2021!$E$9:$E$93)+63.1579*EXP(-0.19*S$58))/(Fperm_SI_Woolf2021!$E$9:$E$93-S$58))*(S$58-Fperm_SI_Woolf2021!$E$9:$E$93)/10))),Fperm_SI_Woolf2021!$D$9:$D$93)*S$57+INTERCEPT(Fperm_SI_Woolf2021!$F$9:$F$93*EXP(-Fperm_SI_Woolf2021!$I$9:$I$93*$C124*IF(S$58=Fperm_SI_Woolf2021!$E$9:$E$93,1,EXP(LN((1.1*(Fperm_SI_Woolf2021!$E$9:$E$93-S$58)-63.1579*EXP(-0.19*Fperm_SI_Woolf2021!$E$9:$E$93)+63.1579*EXP(-0.19*S$58))/(Fperm_SI_Woolf2021!$E$9:$E$93-S$58))*(S$58-Fperm_SI_Woolf2021!$E$9:$E$93)/10))) + Fperm_SI_Woolf2021!$G$9:$G$93*EXP(-Fperm_SI_Woolf2021!$J$9:$J$93*$C124*IF(S$58=Fperm_SI_Woolf2021!$E$9:$E$93,1,EXP(LN((1.1*(Fperm_SI_Woolf2021!$E$9:$E$93-S$58)-63.1579*EXP(-0.19*Fperm_SI_Woolf2021!$E$9:$E$93)+63.1579*EXP(-0.19*S$58))/(Fperm_SI_Woolf2021!$E$9:$E$93-S$58))*(S$58-Fperm_SI_Woolf2021!$E$9:$E$93)/10))) + Fperm_SI_Woolf2021!$H$9:$H$93*EXP(-Fperm_SI_Woolf2021!$K$9:$K$93*$C124*IF(S$58=Fperm_SI_Woolf2021!$E$9:$E$93,1,EXP(LN((1.1*(Fperm_SI_Woolf2021!$E$9:$E$93-S$58)-63.1579*EXP(-0.19*Fperm_SI_Woolf2021!$E$9:$E$93)+63.1579*EXP(-0.19*S$58))/(Fperm_SI_Woolf2021!$E$9:$E$93-S$58))*(S$58-Fperm_SI_Woolf2021!$E$9:$E$93)/10))),Fperm_SI_Woolf2021!$D$9:$D$93))</f>
        <v>0.62266551293812611</v>
      </c>
      <c r="T124" s="51" cm="1">
        <f t="array" ref="T124">MIN(1,SLOPE(Fperm_SI_Woolf2021!$F$9:$F$93*EXP(-Fperm_SI_Woolf2021!$I$9:$I$93*$C124*IF(T$58=Fperm_SI_Woolf2021!$E$9:$E$93,1,EXP(LN((1.1*(Fperm_SI_Woolf2021!$E$9:$E$93-T$58)-63.1579*EXP(-0.19*Fperm_SI_Woolf2021!$E$9:$E$93)+63.1579*EXP(-0.19*T$58))/(Fperm_SI_Woolf2021!$E$9:$E$93-T$58))*(T$58-Fperm_SI_Woolf2021!$E$9:$E$93)/10))) + Fperm_SI_Woolf2021!$G$9:$G$93*EXP(-Fperm_SI_Woolf2021!$J$9:$J$93*$C124*IF(T$58=Fperm_SI_Woolf2021!$E$9:$E$93,1,EXP(LN((1.1*(Fperm_SI_Woolf2021!$E$9:$E$93-T$58)-63.1579*EXP(-0.19*Fperm_SI_Woolf2021!$E$9:$E$93)+63.1579*EXP(-0.19*T$58))/(Fperm_SI_Woolf2021!$E$9:$E$93-T$58))*(T$58-Fperm_SI_Woolf2021!$E$9:$E$93)/10))) + Fperm_SI_Woolf2021!$H$9:$H$93*EXP(-Fperm_SI_Woolf2021!$K$9:$K$93*$C124*IF(T$58=Fperm_SI_Woolf2021!$E$9:$E$93,1,EXP(LN((1.1*(Fperm_SI_Woolf2021!$E$9:$E$93-T$58)-63.1579*EXP(-0.19*Fperm_SI_Woolf2021!$E$9:$E$93)+63.1579*EXP(-0.19*T$58))/(Fperm_SI_Woolf2021!$E$9:$E$93-T$58))*(T$58-Fperm_SI_Woolf2021!$E$9:$E$93)/10))),Fperm_SI_Woolf2021!$D$9:$D$93)*T$57+INTERCEPT(Fperm_SI_Woolf2021!$F$9:$F$93*EXP(-Fperm_SI_Woolf2021!$I$9:$I$93*$C124*IF(T$58=Fperm_SI_Woolf2021!$E$9:$E$93,1,EXP(LN((1.1*(Fperm_SI_Woolf2021!$E$9:$E$93-T$58)-63.1579*EXP(-0.19*Fperm_SI_Woolf2021!$E$9:$E$93)+63.1579*EXP(-0.19*T$58))/(Fperm_SI_Woolf2021!$E$9:$E$93-T$58))*(T$58-Fperm_SI_Woolf2021!$E$9:$E$93)/10))) + Fperm_SI_Woolf2021!$G$9:$G$93*EXP(-Fperm_SI_Woolf2021!$J$9:$J$93*$C124*IF(T$58=Fperm_SI_Woolf2021!$E$9:$E$93,1,EXP(LN((1.1*(Fperm_SI_Woolf2021!$E$9:$E$93-T$58)-63.1579*EXP(-0.19*Fperm_SI_Woolf2021!$E$9:$E$93)+63.1579*EXP(-0.19*T$58))/(Fperm_SI_Woolf2021!$E$9:$E$93-T$58))*(T$58-Fperm_SI_Woolf2021!$E$9:$E$93)/10))) + Fperm_SI_Woolf2021!$H$9:$H$93*EXP(-Fperm_SI_Woolf2021!$K$9:$K$93*$C124*IF(T$58=Fperm_SI_Woolf2021!$E$9:$E$93,1,EXP(LN((1.1*(Fperm_SI_Woolf2021!$E$9:$E$93-T$58)-63.1579*EXP(-0.19*Fperm_SI_Woolf2021!$E$9:$E$93)+63.1579*EXP(-0.19*T$58))/(Fperm_SI_Woolf2021!$E$9:$E$93-T$58))*(T$58-Fperm_SI_Woolf2021!$E$9:$E$93)/10))),Fperm_SI_Woolf2021!$D$9:$D$93))</f>
        <v>0.59535113246182281</v>
      </c>
      <c r="U124" s="51" cm="1">
        <f t="array" ref="U124">MIN(1,SLOPE(Fperm_SI_Woolf2021!$F$9:$F$93*EXP(-Fperm_SI_Woolf2021!$I$9:$I$93*$C124*IF(U$58=Fperm_SI_Woolf2021!$E$9:$E$93,1,EXP(LN((1.1*(Fperm_SI_Woolf2021!$E$9:$E$93-U$58)-63.1579*EXP(-0.19*Fperm_SI_Woolf2021!$E$9:$E$93)+63.1579*EXP(-0.19*U$58))/(Fperm_SI_Woolf2021!$E$9:$E$93-U$58))*(U$58-Fperm_SI_Woolf2021!$E$9:$E$93)/10))) + Fperm_SI_Woolf2021!$G$9:$G$93*EXP(-Fperm_SI_Woolf2021!$J$9:$J$93*$C124*IF(U$58=Fperm_SI_Woolf2021!$E$9:$E$93,1,EXP(LN((1.1*(Fperm_SI_Woolf2021!$E$9:$E$93-U$58)-63.1579*EXP(-0.19*Fperm_SI_Woolf2021!$E$9:$E$93)+63.1579*EXP(-0.19*U$58))/(Fperm_SI_Woolf2021!$E$9:$E$93-U$58))*(U$58-Fperm_SI_Woolf2021!$E$9:$E$93)/10))) + Fperm_SI_Woolf2021!$H$9:$H$93*EXP(-Fperm_SI_Woolf2021!$K$9:$K$93*$C124*IF(U$58=Fperm_SI_Woolf2021!$E$9:$E$93,1,EXP(LN((1.1*(Fperm_SI_Woolf2021!$E$9:$E$93-U$58)-63.1579*EXP(-0.19*Fperm_SI_Woolf2021!$E$9:$E$93)+63.1579*EXP(-0.19*U$58))/(Fperm_SI_Woolf2021!$E$9:$E$93-U$58))*(U$58-Fperm_SI_Woolf2021!$E$9:$E$93)/10))),Fperm_SI_Woolf2021!$D$9:$D$93)*U$57+INTERCEPT(Fperm_SI_Woolf2021!$F$9:$F$93*EXP(-Fperm_SI_Woolf2021!$I$9:$I$93*$C124*IF(U$58=Fperm_SI_Woolf2021!$E$9:$E$93,1,EXP(LN((1.1*(Fperm_SI_Woolf2021!$E$9:$E$93-U$58)-63.1579*EXP(-0.19*Fperm_SI_Woolf2021!$E$9:$E$93)+63.1579*EXP(-0.19*U$58))/(Fperm_SI_Woolf2021!$E$9:$E$93-U$58))*(U$58-Fperm_SI_Woolf2021!$E$9:$E$93)/10))) + Fperm_SI_Woolf2021!$G$9:$G$93*EXP(-Fperm_SI_Woolf2021!$J$9:$J$93*$C124*IF(U$58=Fperm_SI_Woolf2021!$E$9:$E$93,1,EXP(LN((1.1*(Fperm_SI_Woolf2021!$E$9:$E$93-U$58)-63.1579*EXP(-0.19*Fperm_SI_Woolf2021!$E$9:$E$93)+63.1579*EXP(-0.19*U$58))/(Fperm_SI_Woolf2021!$E$9:$E$93-U$58))*(U$58-Fperm_SI_Woolf2021!$E$9:$E$93)/10))) + Fperm_SI_Woolf2021!$H$9:$H$93*EXP(-Fperm_SI_Woolf2021!$K$9:$K$93*$C124*IF(U$58=Fperm_SI_Woolf2021!$E$9:$E$93,1,EXP(LN((1.1*(Fperm_SI_Woolf2021!$E$9:$E$93-U$58)-63.1579*EXP(-0.19*Fperm_SI_Woolf2021!$E$9:$E$93)+63.1579*EXP(-0.19*U$58))/(Fperm_SI_Woolf2021!$E$9:$E$93-U$58))*(U$58-Fperm_SI_Woolf2021!$E$9:$E$93)/10))),Fperm_SI_Woolf2021!$D$9:$D$93))</f>
        <v>0.56803675198551951</v>
      </c>
      <c r="V124" s="51" cm="1">
        <f t="array" ref="V124">MIN(1,SLOPE(Fperm_SI_Woolf2021!$F$9:$F$93*EXP(-Fperm_SI_Woolf2021!$I$9:$I$93*$C124*IF(V$58=Fperm_SI_Woolf2021!$E$9:$E$93,1,EXP(LN((1.1*(Fperm_SI_Woolf2021!$E$9:$E$93-V$58)-63.1579*EXP(-0.19*Fperm_SI_Woolf2021!$E$9:$E$93)+63.1579*EXP(-0.19*V$58))/(Fperm_SI_Woolf2021!$E$9:$E$93-V$58))*(V$58-Fperm_SI_Woolf2021!$E$9:$E$93)/10))) + Fperm_SI_Woolf2021!$G$9:$G$93*EXP(-Fperm_SI_Woolf2021!$J$9:$J$93*$C124*IF(V$58=Fperm_SI_Woolf2021!$E$9:$E$93,1,EXP(LN((1.1*(Fperm_SI_Woolf2021!$E$9:$E$93-V$58)-63.1579*EXP(-0.19*Fperm_SI_Woolf2021!$E$9:$E$93)+63.1579*EXP(-0.19*V$58))/(Fperm_SI_Woolf2021!$E$9:$E$93-V$58))*(V$58-Fperm_SI_Woolf2021!$E$9:$E$93)/10))) + Fperm_SI_Woolf2021!$H$9:$H$93*EXP(-Fperm_SI_Woolf2021!$K$9:$K$93*$C124*IF(V$58=Fperm_SI_Woolf2021!$E$9:$E$93,1,EXP(LN((1.1*(Fperm_SI_Woolf2021!$E$9:$E$93-V$58)-63.1579*EXP(-0.19*Fperm_SI_Woolf2021!$E$9:$E$93)+63.1579*EXP(-0.19*V$58))/(Fperm_SI_Woolf2021!$E$9:$E$93-V$58))*(V$58-Fperm_SI_Woolf2021!$E$9:$E$93)/10))),Fperm_SI_Woolf2021!$D$9:$D$93)*V$57+INTERCEPT(Fperm_SI_Woolf2021!$F$9:$F$93*EXP(-Fperm_SI_Woolf2021!$I$9:$I$93*$C124*IF(V$58=Fperm_SI_Woolf2021!$E$9:$E$93,1,EXP(LN((1.1*(Fperm_SI_Woolf2021!$E$9:$E$93-V$58)-63.1579*EXP(-0.19*Fperm_SI_Woolf2021!$E$9:$E$93)+63.1579*EXP(-0.19*V$58))/(Fperm_SI_Woolf2021!$E$9:$E$93-V$58))*(V$58-Fperm_SI_Woolf2021!$E$9:$E$93)/10))) + Fperm_SI_Woolf2021!$G$9:$G$93*EXP(-Fperm_SI_Woolf2021!$J$9:$J$93*$C124*IF(V$58=Fperm_SI_Woolf2021!$E$9:$E$93,1,EXP(LN((1.1*(Fperm_SI_Woolf2021!$E$9:$E$93-V$58)-63.1579*EXP(-0.19*Fperm_SI_Woolf2021!$E$9:$E$93)+63.1579*EXP(-0.19*V$58))/(Fperm_SI_Woolf2021!$E$9:$E$93-V$58))*(V$58-Fperm_SI_Woolf2021!$E$9:$E$93)/10))) + Fperm_SI_Woolf2021!$H$9:$H$93*EXP(-Fperm_SI_Woolf2021!$K$9:$K$93*$C124*IF(V$58=Fperm_SI_Woolf2021!$E$9:$E$93,1,EXP(LN((1.1*(Fperm_SI_Woolf2021!$E$9:$E$93-V$58)-63.1579*EXP(-0.19*Fperm_SI_Woolf2021!$E$9:$E$93)+63.1579*EXP(-0.19*V$58))/(Fperm_SI_Woolf2021!$E$9:$E$93-V$58))*(V$58-Fperm_SI_Woolf2021!$E$9:$E$93)/10))),Fperm_SI_Woolf2021!$D$9:$D$93))</f>
        <v>0.5407223715092162</v>
      </c>
      <c r="W124" s="51" cm="1">
        <f t="array" ref="W124">MIN(1,SLOPE(Fperm_SI_Woolf2021!$F$9:$F$93*EXP(-Fperm_SI_Woolf2021!$I$9:$I$93*$C124*IF(W$58=Fperm_SI_Woolf2021!$E$9:$E$93,1,EXP(LN((1.1*(Fperm_SI_Woolf2021!$E$9:$E$93-W$58)-63.1579*EXP(-0.19*Fperm_SI_Woolf2021!$E$9:$E$93)+63.1579*EXP(-0.19*W$58))/(Fperm_SI_Woolf2021!$E$9:$E$93-W$58))*(W$58-Fperm_SI_Woolf2021!$E$9:$E$93)/10))) + Fperm_SI_Woolf2021!$G$9:$G$93*EXP(-Fperm_SI_Woolf2021!$J$9:$J$93*$C124*IF(W$58=Fperm_SI_Woolf2021!$E$9:$E$93,1,EXP(LN((1.1*(Fperm_SI_Woolf2021!$E$9:$E$93-W$58)-63.1579*EXP(-0.19*Fperm_SI_Woolf2021!$E$9:$E$93)+63.1579*EXP(-0.19*W$58))/(Fperm_SI_Woolf2021!$E$9:$E$93-W$58))*(W$58-Fperm_SI_Woolf2021!$E$9:$E$93)/10))) + Fperm_SI_Woolf2021!$H$9:$H$93*EXP(-Fperm_SI_Woolf2021!$K$9:$K$93*$C124*IF(W$58=Fperm_SI_Woolf2021!$E$9:$E$93,1,EXP(LN((1.1*(Fperm_SI_Woolf2021!$E$9:$E$93-W$58)-63.1579*EXP(-0.19*Fperm_SI_Woolf2021!$E$9:$E$93)+63.1579*EXP(-0.19*W$58))/(Fperm_SI_Woolf2021!$E$9:$E$93-W$58))*(W$58-Fperm_SI_Woolf2021!$E$9:$E$93)/10))),Fperm_SI_Woolf2021!$D$9:$D$93)*W$57+INTERCEPT(Fperm_SI_Woolf2021!$F$9:$F$93*EXP(-Fperm_SI_Woolf2021!$I$9:$I$93*$C124*IF(W$58=Fperm_SI_Woolf2021!$E$9:$E$93,1,EXP(LN((1.1*(Fperm_SI_Woolf2021!$E$9:$E$93-W$58)-63.1579*EXP(-0.19*Fperm_SI_Woolf2021!$E$9:$E$93)+63.1579*EXP(-0.19*W$58))/(Fperm_SI_Woolf2021!$E$9:$E$93-W$58))*(W$58-Fperm_SI_Woolf2021!$E$9:$E$93)/10))) + Fperm_SI_Woolf2021!$G$9:$G$93*EXP(-Fperm_SI_Woolf2021!$J$9:$J$93*$C124*IF(W$58=Fperm_SI_Woolf2021!$E$9:$E$93,1,EXP(LN((1.1*(Fperm_SI_Woolf2021!$E$9:$E$93-W$58)-63.1579*EXP(-0.19*Fperm_SI_Woolf2021!$E$9:$E$93)+63.1579*EXP(-0.19*W$58))/(Fperm_SI_Woolf2021!$E$9:$E$93-W$58))*(W$58-Fperm_SI_Woolf2021!$E$9:$E$93)/10))) + Fperm_SI_Woolf2021!$H$9:$H$93*EXP(-Fperm_SI_Woolf2021!$K$9:$K$93*$C124*IF(W$58=Fperm_SI_Woolf2021!$E$9:$E$93,1,EXP(LN((1.1*(Fperm_SI_Woolf2021!$E$9:$E$93-W$58)-63.1579*EXP(-0.19*Fperm_SI_Woolf2021!$E$9:$E$93)+63.1579*EXP(-0.19*W$58))/(Fperm_SI_Woolf2021!$E$9:$E$93-W$58))*(W$58-Fperm_SI_Woolf2021!$E$9:$E$93)/10))),Fperm_SI_Woolf2021!$D$9:$D$93))</f>
        <v>0.5134079910329129</v>
      </c>
      <c r="X124" s="51" cm="1">
        <f t="array" ref="X124">MIN(1,SLOPE(Fperm_SI_Woolf2021!$F$9:$F$93*EXP(-Fperm_SI_Woolf2021!$I$9:$I$93*$C124*IF(X$58=Fperm_SI_Woolf2021!$E$9:$E$93,1,EXP(LN((1.1*(Fperm_SI_Woolf2021!$E$9:$E$93-X$58)-63.1579*EXP(-0.19*Fperm_SI_Woolf2021!$E$9:$E$93)+63.1579*EXP(-0.19*X$58))/(Fperm_SI_Woolf2021!$E$9:$E$93-X$58))*(X$58-Fperm_SI_Woolf2021!$E$9:$E$93)/10))) + Fperm_SI_Woolf2021!$G$9:$G$93*EXP(-Fperm_SI_Woolf2021!$J$9:$J$93*$C124*IF(X$58=Fperm_SI_Woolf2021!$E$9:$E$93,1,EXP(LN((1.1*(Fperm_SI_Woolf2021!$E$9:$E$93-X$58)-63.1579*EXP(-0.19*Fperm_SI_Woolf2021!$E$9:$E$93)+63.1579*EXP(-0.19*X$58))/(Fperm_SI_Woolf2021!$E$9:$E$93-X$58))*(X$58-Fperm_SI_Woolf2021!$E$9:$E$93)/10))) + Fperm_SI_Woolf2021!$H$9:$H$93*EXP(-Fperm_SI_Woolf2021!$K$9:$K$93*$C124*IF(X$58=Fperm_SI_Woolf2021!$E$9:$E$93,1,EXP(LN((1.1*(Fperm_SI_Woolf2021!$E$9:$E$93-X$58)-63.1579*EXP(-0.19*Fperm_SI_Woolf2021!$E$9:$E$93)+63.1579*EXP(-0.19*X$58))/(Fperm_SI_Woolf2021!$E$9:$E$93-X$58))*(X$58-Fperm_SI_Woolf2021!$E$9:$E$93)/10))),Fperm_SI_Woolf2021!$D$9:$D$93)*X$57+INTERCEPT(Fperm_SI_Woolf2021!$F$9:$F$93*EXP(-Fperm_SI_Woolf2021!$I$9:$I$93*$C124*IF(X$58=Fperm_SI_Woolf2021!$E$9:$E$93,1,EXP(LN((1.1*(Fperm_SI_Woolf2021!$E$9:$E$93-X$58)-63.1579*EXP(-0.19*Fperm_SI_Woolf2021!$E$9:$E$93)+63.1579*EXP(-0.19*X$58))/(Fperm_SI_Woolf2021!$E$9:$E$93-X$58))*(X$58-Fperm_SI_Woolf2021!$E$9:$E$93)/10))) + Fperm_SI_Woolf2021!$G$9:$G$93*EXP(-Fperm_SI_Woolf2021!$J$9:$J$93*$C124*IF(X$58=Fperm_SI_Woolf2021!$E$9:$E$93,1,EXP(LN((1.1*(Fperm_SI_Woolf2021!$E$9:$E$93-X$58)-63.1579*EXP(-0.19*Fperm_SI_Woolf2021!$E$9:$E$93)+63.1579*EXP(-0.19*X$58))/(Fperm_SI_Woolf2021!$E$9:$E$93-X$58))*(X$58-Fperm_SI_Woolf2021!$E$9:$E$93)/10))) + Fperm_SI_Woolf2021!$H$9:$H$93*EXP(-Fperm_SI_Woolf2021!$K$9:$K$93*$C124*IF(X$58=Fperm_SI_Woolf2021!$E$9:$E$93,1,EXP(LN((1.1*(Fperm_SI_Woolf2021!$E$9:$E$93-X$58)-63.1579*EXP(-0.19*Fperm_SI_Woolf2021!$E$9:$E$93)+63.1579*EXP(-0.19*X$58))/(Fperm_SI_Woolf2021!$E$9:$E$93-X$58))*(X$58-Fperm_SI_Woolf2021!$E$9:$E$93)/10))),Fperm_SI_Woolf2021!$D$9:$D$93))</f>
        <v>0.4860936105566096</v>
      </c>
      <c r="Y124" s="51" cm="1">
        <f t="array" ref="Y124">MIN(1,SLOPE(Fperm_SI_Woolf2021!$F$9:$F$93*EXP(-Fperm_SI_Woolf2021!$I$9:$I$93*$C124*IF(Y$58=Fperm_SI_Woolf2021!$E$9:$E$93,1,EXP(LN((1.1*(Fperm_SI_Woolf2021!$E$9:$E$93-Y$58)-63.1579*EXP(-0.19*Fperm_SI_Woolf2021!$E$9:$E$93)+63.1579*EXP(-0.19*Y$58))/(Fperm_SI_Woolf2021!$E$9:$E$93-Y$58))*(Y$58-Fperm_SI_Woolf2021!$E$9:$E$93)/10))) + Fperm_SI_Woolf2021!$G$9:$G$93*EXP(-Fperm_SI_Woolf2021!$J$9:$J$93*$C124*IF(Y$58=Fperm_SI_Woolf2021!$E$9:$E$93,1,EXP(LN((1.1*(Fperm_SI_Woolf2021!$E$9:$E$93-Y$58)-63.1579*EXP(-0.19*Fperm_SI_Woolf2021!$E$9:$E$93)+63.1579*EXP(-0.19*Y$58))/(Fperm_SI_Woolf2021!$E$9:$E$93-Y$58))*(Y$58-Fperm_SI_Woolf2021!$E$9:$E$93)/10))) + Fperm_SI_Woolf2021!$H$9:$H$93*EXP(-Fperm_SI_Woolf2021!$K$9:$K$93*$C124*IF(Y$58=Fperm_SI_Woolf2021!$E$9:$E$93,1,EXP(LN((1.1*(Fperm_SI_Woolf2021!$E$9:$E$93-Y$58)-63.1579*EXP(-0.19*Fperm_SI_Woolf2021!$E$9:$E$93)+63.1579*EXP(-0.19*Y$58))/(Fperm_SI_Woolf2021!$E$9:$E$93-Y$58))*(Y$58-Fperm_SI_Woolf2021!$E$9:$E$93)/10))),Fperm_SI_Woolf2021!$D$9:$D$93)*Y$57+INTERCEPT(Fperm_SI_Woolf2021!$F$9:$F$93*EXP(-Fperm_SI_Woolf2021!$I$9:$I$93*$C124*IF(Y$58=Fperm_SI_Woolf2021!$E$9:$E$93,1,EXP(LN((1.1*(Fperm_SI_Woolf2021!$E$9:$E$93-Y$58)-63.1579*EXP(-0.19*Fperm_SI_Woolf2021!$E$9:$E$93)+63.1579*EXP(-0.19*Y$58))/(Fperm_SI_Woolf2021!$E$9:$E$93-Y$58))*(Y$58-Fperm_SI_Woolf2021!$E$9:$E$93)/10))) + Fperm_SI_Woolf2021!$G$9:$G$93*EXP(-Fperm_SI_Woolf2021!$J$9:$J$93*$C124*IF(Y$58=Fperm_SI_Woolf2021!$E$9:$E$93,1,EXP(LN((1.1*(Fperm_SI_Woolf2021!$E$9:$E$93-Y$58)-63.1579*EXP(-0.19*Fperm_SI_Woolf2021!$E$9:$E$93)+63.1579*EXP(-0.19*Y$58))/(Fperm_SI_Woolf2021!$E$9:$E$93-Y$58))*(Y$58-Fperm_SI_Woolf2021!$E$9:$E$93)/10))) + Fperm_SI_Woolf2021!$H$9:$H$93*EXP(-Fperm_SI_Woolf2021!$K$9:$K$93*$C124*IF(Y$58=Fperm_SI_Woolf2021!$E$9:$E$93,1,EXP(LN((1.1*(Fperm_SI_Woolf2021!$E$9:$E$93-Y$58)-63.1579*EXP(-0.19*Fperm_SI_Woolf2021!$E$9:$E$93)+63.1579*EXP(-0.19*Y$58))/(Fperm_SI_Woolf2021!$E$9:$E$93-Y$58))*(Y$58-Fperm_SI_Woolf2021!$E$9:$E$93)/10))),Fperm_SI_Woolf2021!$D$9:$D$93))</f>
        <v>0.4587792300803063</v>
      </c>
      <c r="Z124" s="51" cm="1">
        <f t="array" ref="Z124">MIN(1,SLOPE(Fperm_SI_Woolf2021!$F$9:$F$93*EXP(-Fperm_SI_Woolf2021!$I$9:$I$93*$C124*IF(Z$58=Fperm_SI_Woolf2021!$E$9:$E$93,1,EXP(LN((1.1*(Fperm_SI_Woolf2021!$E$9:$E$93-Z$58)-63.1579*EXP(-0.19*Fperm_SI_Woolf2021!$E$9:$E$93)+63.1579*EXP(-0.19*Z$58))/(Fperm_SI_Woolf2021!$E$9:$E$93-Z$58))*(Z$58-Fperm_SI_Woolf2021!$E$9:$E$93)/10))) + Fperm_SI_Woolf2021!$G$9:$G$93*EXP(-Fperm_SI_Woolf2021!$J$9:$J$93*$C124*IF(Z$58=Fperm_SI_Woolf2021!$E$9:$E$93,1,EXP(LN((1.1*(Fperm_SI_Woolf2021!$E$9:$E$93-Z$58)-63.1579*EXP(-0.19*Fperm_SI_Woolf2021!$E$9:$E$93)+63.1579*EXP(-0.19*Z$58))/(Fperm_SI_Woolf2021!$E$9:$E$93-Z$58))*(Z$58-Fperm_SI_Woolf2021!$E$9:$E$93)/10))) + Fperm_SI_Woolf2021!$H$9:$H$93*EXP(-Fperm_SI_Woolf2021!$K$9:$K$93*$C124*IF(Z$58=Fperm_SI_Woolf2021!$E$9:$E$93,1,EXP(LN((1.1*(Fperm_SI_Woolf2021!$E$9:$E$93-Z$58)-63.1579*EXP(-0.19*Fperm_SI_Woolf2021!$E$9:$E$93)+63.1579*EXP(-0.19*Z$58))/(Fperm_SI_Woolf2021!$E$9:$E$93-Z$58))*(Z$58-Fperm_SI_Woolf2021!$E$9:$E$93)/10))),Fperm_SI_Woolf2021!$D$9:$D$93)*Z$57+INTERCEPT(Fperm_SI_Woolf2021!$F$9:$F$93*EXP(-Fperm_SI_Woolf2021!$I$9:$I$93*$C124*IF(Z$58=Fperm_SI_Woolf2021!$E$9:$E$93,1,EXP(LN((1.1*(Fperm_SI_Woolf2021!$E$9:$E$93-Z$58)-63.1579*EXP(-0.19*Fperm_SI_Woolf2021!$E$9:$E$93)+63.1579*EXP(-0.19*Z$58))/(Fperm_SI_Woolf2021!$E$9:$E$93-Z$58))*(Z$58-Fperm_SI_Woolf2021!$E$9:$E$93)/10))) + Fperm_SI_Woolf2021!$G$9:$G$93*EXP(-Fperm_SI_Woolf2021!$J$9:$J$93*$C124*IF(Z$58=Fperm_SI_Woolf2021!$E$9:$E$93,1,EXP(LN((1.1*(Fperm_SI_Woolf2021!$E$9:$E$93-Z$58)-63.1579*EXP(-0.19*Fperm_SI_Woolf2021!$E$9:$E$93)+63.1579*EXP(-0.19*Z$58))/(Fperm_SI_Woolf2021!$E$9:$E$93-Z$58))*(Z$58-Fperm_SI_Woolf2021!$E$9:$E$93)/10))) + Fperm_SI_Woolf2021!$H$9:$H$93*EXP(-Fperm_SI_Woolf2021!$K$9:$K$93*$C124*IF(Z$58=Fperm_SI_Woolf2021!$E$9:$E$93,1,EXP(LN((1.1*(Fperm_SI_Woolf2021!$E$9:$E$93-Z$58)-63.1579*EXP(-0.19*Fperm_SI_Woolf2021!$E$9:$E$93)+63.1579*EXP(-0.19*Z$58))/(Fperm_SI_Woolf2021!$E$9:$E$93-Z$58))*(Z$58-Fperm_SI_Woolf2021!$E$9:$E$93)/10))),Fperm_SI_Woolf2021!$D$9:$D$93))</f>
        <v>0.431464849604003</v>
      </c>
      <c r="AA124" s="51" cm="1">
        <f t="array" ref="AA124">MIN(1,SLOPE(Fperm_SI_Woolf2021!$F$9:$F$93*EXP(-Fperm_SI_Woolf2021!$I$9:$I$93*$C124*IF(AA$58=Fperm_SI_Woolf2021!$E$9:$E$93,1,EXP(LN((1.1*(Fperm_SI_Woolf2021!$E$9:$E$93-AA$58)-63.1579*EXP(-0.19*Fperm_SI_Woolf2021!$E$9:$E$93)+63.1579*EXP(-0.19*AA$58))/(Fperm_SI_Woolf2021!$E$9:$E$93-AA$58))*(AA$58-Fperm_SI_Woolf2021!$E$9:$E$93)/10))) + Fperm_SI_Woolf2021!$G$9:$G$93*EXP(-Fperm_SI_Woolf2021!$J$9:$J$93*$C124*IF(AA$58=Fperm_SI_Woolf2021!$E$9:$E$93,1,EXP(LN((1.1*(Fperm_SI_Woolf2021!$E$9:$E$93-AA$58)-63.1579*EXP(-0.19*Fperm_SI_Woolf2021!$E$9:$E$93)+63.1579*EXP(-0.19*AA$58))/(Fperm_SI_Woolf2021!$E$9:$E$93-AA$58))*(AA$58-Fperm_SI_Woolf2021!$E$9:$E$93)/10))) + Fperm_SI_Woolf2021!$H$9:$H$93*EXP(-Fperm_SI_Woolf2021!$K$9:$K$93*$C124*IF(AA$58=Fperm_SI_Woolf2021!$E$9:$E$93,1,EXP(LN((1.1*(Fperm_SI_Woolf2021!$E$9:$E$93-AA$58)-63.1579*EXP(-0.19*Fperm_SI_Woolf2021!$E$9:$E$93)+63.1579*EXP(-0.19*AA$58))/(Fperm_SI_Woolf2021!$E$9:$E$93-AA$58))*(AA$58-Fperm_SI_Woolf2021!$E$9:$E$93)/10))),Fperm_SI_Woolf2021!$D$9:$D$93)*AA$57+INTERCEPT(Fperm_SI_Woolf2021!$F$9:$F$93*EXP(-Fperm_SI_Woolf2021!$I$9:$I$93*$C124*IF(AA$58=Fperm_SI_Woolf2021!$E$9:$E$93,1,EXP(LN((1.1*(Fperm_SI_Woolf2021!$E$9:$E$93-AA$58)-63.1579*EXP(-0.19*Fperm_SI_Woolf2021!$E$9:$E$93)+63.1579*EXP(-0.19*AA$58))/(Fperm_SI_Woolf2021!$E$9:$E$93-AA$58))*(AA$58-Fperm_SI_Woolf2021!$E$9:$E$93)/10))) + Fperm_SI_Woolf2021!$G$9:$G$93*EXP(-Fperm_SI_Woolf2021!$J$9:$J$93*$C124*IF(AA$58=Fperm_SI_Woolf2021!$E$9:$E$93,1,EXP(LN((1.1*(Fperm_SI_Woolf2021!$E$9:$E$93-AA$58)-63.1579*EXP(-0.19*Fperm_SI_Woolf2021!$E$9:$E$93)+63.1579*EXP(-0.19*AA$58))/(Fperm_SI_Woolf2021!$E$9:$E$93-AA$58))*(AA$58-Fperm_SI_Woolf2021!$E$9:$E$93)/10))) + Fperm_SI_Woolf2021!$H$9:$H$93*EXP(-Fperm_SI_Woolf2021!$K$9:$K$93*$C124*IF(AA$58=Fperm_SI_Woolf2021!$E$9:$E$93,1,EXP(LN((1.1*(Fperm_SI_Woolf2021!$E$9:$E$93-AA$58)-63.1579*EXP(-0.19*Fperm_SI_Woolf2021!$E$9:$E$93)+63.1579*EXP(-0.19*AA$58))/(Fperm_SI_Woolf2021!$E$9:$E$93-AA$58))*(AA$58-Fperm_SI_Woolf2021!$E$9:$E$93)/10))),Fperm_SI_Woolf2021!$D$9:$D$93))</f>
        <v>0.4041504691276997</v>
      </c>
      <c r="AB124" s="51" cm="1">
        <f t="array" ref="AB124">MIN(1,SLOPE(Fperm_SI_Woolf2021!$F$9:$F$93*EXP(-Fperm_SI_Woolf2021!$I$9:$I$93*$C124*IF(AB$58=Fperm_SI_Woolf2021!$E$9:$E$93,1,EXP(LN((1.1*(Fperm_SI_Woolf2021!$E$9:$E$93-AB$58)-63.1579*EXP(-0.19*Fperm_SI_Woolf2021!$E$9:$E$93)+63.1579*EXP(-0.19*AB$58))/(Fperm_SI_Woolf2021!$E$9:$E$93-AB$58))*(AB$58-Fperm_SI_Woolf2021!$E$9:$E$93)/10))) + Fperm_SI_Woolf2021!$G$9:$G$93*EXP(-Fperm_SI_Woolf2021!$J$9:$J$93*$C124*IF(AB$58=Fperm_SI_Woolf2021!$E$9:$E$93,1,EXP(LN((1.1*(Fperm_SI_Woolf2021!$E$9:$E$93-AB$58)-63.1579*EXP(-0.19*Fperm_SI_Woolf2021!$E$9:$E$93)+63.1579*EXP(-0.19*AB$58))/(Fperm_SI_Woolf2021!$E$9:$E$93-AB$58))*(AB$58-Fperm_SI_Woolf2021!$E$9:$E$93)/10))) + Fperm_SI_Woolf2021!$H$9:$H$93*EXP(-Fperm_SI_Woolf2021!$K$9:$K$93*$C124*IF(AB$58=Fperm_SI_Woolf2021!$E$9:$E$93,1,EXP(LN((1.1*(Fperm_SI_Woolf2021!$E$9:$E$93-AB$58)-63.1579*EXP(-0.19*Fperm_SI_Woolf2021!$E$9:$E$93)+63.1579*EXP(-0.19*AB$58))/(Fperm_SI_Woolf2021!$E$9:$E$93-AB$58))*(AB$58-Fperm_SI_Woolf2021!$E$9:$E$93)/10))),Fperm_SI_Woolf2021!$D$9:$D$93)*AB$57+INTERCEPT(Fperm_SI_Woolf2021!$F$9:$F$93*EXP(-Fperm_SI_Woolf2021!$I$9:$I$93*$C124*IF(AB$58=Fperm_SI_Woolf2021!$E$9:$E$93,1,EXP(LN((1.1*(Fperm_SI_Woolf2021!$E$9:$E$93-AB$58)-63.1579*EXP(-0.19*Fperm_SI_Woolf2021!$E$9:$E$93)+63.1579*EXP(-0.19*AB$58))/(Fperm_SI_Woolf2021!$E$9:$E$93-AB$58))*(AB$58-Fperm_SI_Woolf2021!$E$9:$E$93)/10))) + Fperm_SI_Woolf2021!$G$9:$G$93*EXP(-Fperm_SI_Woolf2021!$J$9:$J$93*$C124*IF(AB$58=Fperm_SI_Woolf2021!$E$9:$E$93,1,EXP(LN((1.1*(Fperm_SI_Woolf2021!$E$9:$E$93-AB$58)-63.1579*EXP(-0.19*Fperm_SI_Woolf2021!$E$9:$E$93)+63.1579*EXP(-0.19*AB$58))/(Fperm_SI_Woolf2021!$E$9:$E$93-AB$58))*(AB$58-Fperm_SI_Woolf2021!$E$9:$E$93)/10))) + Fperm_SI_Woolf2021!$H$9:$H$93*EXP(-Fperm_SI_Woolf2021!$K$9:$K$93*$C124*IF(AB$58=Fperm_SI_Woolf2021!$E$9:$E$93,1,EXP(LN((1.1*(Fperm_SI_Woolf2021!$E$9:$E$93-AB$58)-63.1579*EXP(-0.19*Fperm_SI_Woolf2021!$E$9:$E$93)+63.1579*EXP(-0.19*AB$58))/(Fperm_SI_Woolf2021!$E$9:$E$93-AB$58))*(AB$58-Fperm_SI_Woolf2021!$E$9:$E$93)/10))),Fperm_SI_Woolf2021!$D$9:$D$93))</f>
        <v>0.37683608865139645</v>
      </c>
      <c r="AC124" s="51" cm="1">
        <f t="array" ref="AC124">MIN(1,SLOPE(Fperm_SI_Woolf2021!$F$9:$F$93*EXP(-Fperm_SI_Woolf2021!$I$9:$I$93*$C124*IF(AC$58=Fperm_SI_Woolf2021!$E$9:$E$93,1,EXP(LN((1.1*(Fperm_SI_Woolf2021!$E$9:$E$93-AC$58)-63.1579*EXP(-0.19*Fperm_SI_Woolf2021!$E$9:$E$93)+63.1579*EXP(-0.19*AC$58))/(Fperm_SI_Woolf2021!$E$9:$E$93-AC$58))*(AC$58-Fperm_SI_Woolf2021!$E$9:$E$93)/10))) + Fperm_SI_Woolf2021!$G$9:$G$93*EXP(-Fperm_SI_Woolf2021!$J$9:$J$93*$C124*IF(AC$58=Fperm_SI_Woolf2021!$E$9:$E$93,1,EXP(LN((1.1*(Fperm_SI_Woolf2021!$E$9:$E$93-AC$58)-63.1579*EXP(-0.19*Fperm_SI_Woolf2021!$E$9:$E$93)+63.1579*EXP(-0.19*AC$58))/(Fperm_SI_Woolf2021!$E$9:$E$93-AC$58))*(AC$58-Fperm_SI_Woolf2021!$E$9:$E$93)/10))) + Fperm_SI_Woolf2021!$H$9:$H$93*EXP(-Fperm_SI_Woolf2021!$K$9:$K$93*$C124*IF(AC$58=Fperm_SI_Woolf2021!$E$9:$E$93,1,EXP(LN((1.1*(Fperm_SI_Woolf2021!$E$9:$E$93-AC$58)-63.1579*EXP(-0.19*Fperm_SI_Woolf2021!$E$9:$E$93)+63.1579*EXP(-0.19*AC$58))/(Fperm_SI_Woolf2021!$E$9:$E$93-AC$58))*(AC$58-Fperm_SI_Woolf2021!$E$9:$E$93)/10))),Fperm_SI_Woolf2021!$D$9:$D$93)*AC$57+INTERCEPT(Fperm_SI_Woolf2021!$F$9:$F$93*EXP(-Fperm_SI_Woolf2021!$I$9:$I$93*$C124*IF(AC$58=Fperm_SI_Woolf2021!$E$9:$E$93,1,EXP(LN((1.1*(Fperm_SI_Woolf2021!$E$9:$E$93-AC$58)-63.1579*EXP(-0.19*Fperm_SI_Woolf2021!$E$9:$E$93)+63.1579*EXP(-0.19*AC$58))/(Fperm_SI_Woolf2021!$E$9:$E$93-AC$58))*(AC$58-Fperm_SI_Woolf2021!$E$9:$E$93)/10))) + Fperm_SI_Woolf2021!$G$9:$G$93*EXP(-Fperm_SI_Woolf2021!$J$9:$J$93*$C124*IF(AC$58=Fperm_SI_Woolf2021!$E$9:$E$93,1,EXP(LN((1.1*(Fperm_SI_Woolf2021!$E$9:$E$93-AC$58)-63.1579*EXP(-0.19*Fperm_SI_Woolf2021!$E$9:$E$93)+63.1579*EXP(-0.19*AC$58))/(Fperm_SI_Woolf2021!$E$9:$E$93-AC$58))*(AC$58-Fperm_SI_Woolf2021!$E$9:$E$93)/10))) + Fperm_SI_Woolf2021!$H$9:$H$93*EXP(-Fperm_SI_Woolf2021!$K$9:$K$93*$C124*IF(AC$58=Fperm_SI_Woolf2021!$E$9:$E$93,1,EXP(LN((1.1*(Fperm_SI_Woolf2021!$E$9:$E$93-AC$58)-63.1579*EXP(-0.19*Fperm_SI_Woolf2021!$E$9:$E$93)+63.1579*EXP(-0.19*AC$58))/(Fperm_SI_Woolf2021!$E$9:$E$93-AC$58))*(AC$58-Fperm_SI_Woolf2021!$E$9:$E$93)/10))),Fperm_SI_Woolf2021!$D$9:$D$93))</f>
        <v>0.34952170817509315</v>
      </c>
      <c r="AD124" s="51" cm="1">
        <f t="array" ref="AD124">MIN(1,SLOPE(Fperm_SI_Woolf2021!$F$9:$F$93*EXP(-Fperm_SI_Woolf2021!$I$9:$I$93*$C124*IF(AD$58=Fperm_SI_Woolf2021!$E$9:$E$93,1,EXP(LN((1.1*(Fperm_SI_Woolf2021!$E$9:$E$93-AD$58)-63.1579*EXP(-0.19*Fperm_SI_Woolf2021!$E$9:$E$93)+63.1579*EXP(-0.19*AD$58))/(Fperm_SI_Woolf2021!$E$9:$E$93-AD$58))*(AD$58-Fperm_SI_Woolf2021!$E$9:$E$93)/10))) + Fperm_SI_Woolf2021!$G$9:$G$93*EXP(-Fperm_SI_Woolf2021!$J$9:$J$93*$C124*IF(AD$58=Fperm_SI_Woolf2021!$E$9:$E$93,1,EXP(LN((1.1*(Fperm_SI_Woolf2021!$E$9:$E$93-AD$58)-63.1579*EXP(-0.19*Fperm_SI_Woolf2021!$E$9:$E$93)+63.1579*EXP(-0.19*AD$58))/(Fperm_SI_Woolf2021!$E$9:$E$93-AD$58))*(AD$58-Fperm_SI_Woolf2021!$E$9:$E$93)/10))) + Fperm_SI_Woolf2021!$H$9:$H$93*EXP(-Fperm_SI_Woolf2021!$K$9:$K$93*$C124*IF(AD$58=Fperm_SI_Woolf2021!$E$9:$E$93,1,EXP(LN((1.1*(Fperm_SI_Woolf2021!$E$9:$E$93-AD$58)-63.1579*EXP(-0.19*Fperm_SI_Woolf2021!$E$9:$E$93)+63.1579*EXP(-0.19*AD$58))/(Fperm_SI_Woolf2021!$E$9:$E$93-AD$58))*(AD$58-Fperm_SI_Woolf2021!$E$9:$E$93)/10))),Fperm_SI_Woolf2021!$D$9:$D$93)*AD$57+INTERCEPT(Fperm_SI_Woolf2021!$F$9:$F$93*EXP(-Fperm_SI_Woolf2021!$I$9:$I$93*$C124*IF(AD$58=Fperm_SI_Woolf2021!$E$9:$E$93,1,EXP(LN((1.1*(Fperm_SI_Woolf2021!$E$9:$E$93-AD$58)-63.1579*EXP(-0.19*Fperm_SI_Woolf2021!$E$9:$E$93)+63.1579*EXP(-0.19*AD$58))/(Fperm_SI_Woolf2021!$E$9:$E$93-AD$58))*(AD$58-Fperm_SI_Woolf2021!$E$9:$E$93)/10))) + Fperm_SI_Woolf2021!$G$9:$G$93*EXP(-Fperm_SI_Woolf2021!$J$9:$J$93*$C124*IF(AD$58=Fperm_SI_Woolf2021!$E$9:$E$93,1,EXP(LN((1.1*(Fperm_SI_Woolf2021!$E$9:$E$93-AD$58)-63.1579*EXP(-0.19*Fperm_SI_Woolf2021!$E$9:$E$93)+63.1579*EXP(-0.19*AD$58))/(Fperm_SI_Woolf2021!$E$9:$E$93-AD$58))*(AD$58-Fperm_SI_Woolf2021!$E$9:$E$93)/10))) + Fperm_SI_Woolf2021!$H$9:$H$93*EXP(-Fperm_SI_Woolf2021!$K$9:$K$93*$C124*IF(AD$58=Fperm_SI_Woolf2021!$E$9:$E$93,1,EXP(LN((1.1*(Fperm_SI_Woolf2021!$E$9:$E$93-AD$58)-63.1579*EXP(-0.19*Fperm_SI_Woolf2021!$E$9:$E$93)+63.1579*EXP(-0.19*AD$58))/(Fperm_SI_Woolf2021!$E$9:$E$93-AD$58))*(AD$58-Fperm_SI_Woolf2021!$E$9:$E$93)/10))),Fperm_SI_Woolf2021!$D$9:$D$93))</f>
        <v>0.32220732769878979</v>
      </c>
      <c r="AE124" s="51" cm="1">
        <f t="array" ref="AE124">MIN(1,SLOPE(Fperm_SI_Woolf2021!$F$9:$F$93*EXP(-Fperm_SI_Woolf2021!$I$9:$I$93*$C124*IF(AE$58=Fperm_SI_Woolf2021!$E$9:$E$93,1,EXP(LN((1.1*(Fperm_SI_Woolf2021!$E$9:$E$93-AE$58)-63.1579*EXP(-0.19*Fperm_SI_Woolf2021!$E$9:$E$93)+63.1579*EXP(-0.19*AE$58))/(Fperm_SI_Woolf2021!$E$9:$E$93-AE$58))*(AE$58-Fperm_SI_Woolf2021!$E$9:$E$93)/10))) + Fperm_SI_Woolf2021!$G$9:$G$93*EXP(-Fperm_SI_Woolf2021!$J$9:$J$93*$C124*IF(AE$58=Fperm_SI_Woolf2021!$E$9:$E$93,1,EXP(LN((1.1*(Fperm_SI_Woolf2021!$E$9:$E$93-AE$58)-63.1579*EXP(-0.19*Fperm_SI_Woolf2021!$E$9:$E$93)+63.1579*EXP(-0.19*AE$58))/(Fperm_SI_Woolf2021!$E$9:$E$93-AE$58))*(AE$58-Fperm_SI_Woolf2021!$E$9:$E$93)/10))) + Fperm_SI_Woolf2021!$H$9:$H$93*EXP(-Fperm_SI_Woolf2021!$K$9:$K$93*$C124*IF(AE$58=Fperm_SI_Woolf2021!$E$9:$E$93,1,EXP(LN((1.1*(Fperm_SI_Woolf2021!$E$9:$E$93-AE$58)-63.1579*EXP(-0.19*Fperm_SI_Woolf2021!$E$9:$E$93)+63.1579*EXP(-0.19*AE$58))/(Fperm_SI_Woolf2021!$E$9:$E$93-AE$58))*(AE$58-Fperm_SI_Woolf2021!$E$9:$E$93)/10))),Fperm_SI_Woolf2021!$D$9:$D$93)*AE$57+INTERCEPT(Fperm_SI_Woolf2021!$F$9:$F$93*EXP(-Fperm_SI_Woolf2021!$I$9:$I$93*$C124*IF(AE$58=Fperm_SI_Woolf2021!$E$9:$E$93,1,EXP(LN((1.1*(Fperm_SI_Woolf2021!$E$9:$E$93-AE$58)-63.1579*EXP(-0.19*Fperm_SI_Woolf2021!$E$9:$E$93)+63.1579*EXP(-0.19*AE$58))/(Fperm_SI_Woolf2021!$E$9:$E$93-AE$58))*(AE$58-Fperm_SI_Woolf2021!$E$9:$E$93)/10))) + Fperm_SI_Woolf2021!$G$9:$G$93*EXP(-Fperm_SI_Woolf2021!$J$9:$J$93*$C124*IF(AE$58=Fperm_SI_Woolf2021!$E$9:$E$93,1,EXP(LN((1.1*(Fperm_SI_Woolf2021!$E$9:$E$93-AE$58)-63.1579*EXP(-0.19*Fperm_SI_Woolf2021!$E$9:$E$93)+63.1579*EXP(-0.19*AE$58))/(Fperm_SI_Woolf2021!$E$9:$E$93-AE$58))*(AE$58-Fperm_SI_Woolf2021!$E$9:$E$93)/10))) + Fperm_SI_Woolf2021!$H$9:$H$93*EXP(-Fperm_SI_Woolf2021!$K$9:$K$93*$C124*IF(AE$58=Fperm_SI_Woolf2021!$E$9:$E$93,1,EXP(LN((1.1*(Fperm_SI_Woolf2021!$E$9:$E$93-AE$58)-63.1579*EXP(-0.19*Fperm_SI_Woolf2021!$E$9:$E$93)+63.1579*EXP(-0.19*AE$58))/(Fperm_SI_Woolf2021!$E$9:$E$93-AE$58))*(AE$58-Fperm_SI_Woolf2021!$E$9:$E$93)/10))),Fperm_SI_Woolf2021!$D$9:$D$93))</f>
        <v>0.29489294722248649</v>
      </c>
      <c r="AF124" s="51" cm="1">
        <f t="array" ref="AF124">MIN(1,SLOPE(Fperm_SI_Woolf2021!$F$9:$F$93*EXP(-Fperm_SI_Woolf2021!$I$9:$I$93*$C124*IF(AF$58=Fperm_SI_Woolf2021!$E$9:$E$93,1,EXP(LN((1.1*(Fperm_SI_Woolf2021!$E$9:$E$93-AF$58)-63.1579*EXP(-0.19*Fperm_SI_Woolf2021!$E$9:$E$93)+63.1579*EXP(-0.19*AF$58))/(Fperm_SI_Woolf2021!$E$9:$E$93-AF$58))*(AF$58-Fperm_SI_Woolf2021!$E$9:$E$93)/10))) + Fperm_SI_Woolf2021!$G$9:$G$93*EXP(-Fperm_SI_Woolf2021!$J$9:$J$93*$C124*IF(AF$58=Fperm_SI_Woolf2021!$E$9:$E$93,1,EXP(LN((1.1*(Fperm_SI_Woolf2021!$E$9:$E$93-AF$58)-63.1579*EXP(-0.19*Fperm_SI_Woolf2021!$E$9:$E$93)+63.1579*EXP(-0.19*AF$58))/(Fperm_SI_Woolf2021!$E$9:$E$93-AF$58))*(AF$58-Fperm_SI_Woolf2021!$E$9:$E$93)/10))) + Fperm_SI_Woolf2021!$H$9:$H$93*EXP(-Fperm_SI_Woolf2021!$K$9:$K$93*$C124*IF(AF$58=Fperm_SI_Woolf2021!$E$9:$E$93,1,EXP(LN((1.1*(Fperm_SI_Woolf2021!$E$9:$E$93-AF$58)-63.1579*EXP(-0.19*Fperm_SI_Woolf2021!$E$9:$E$93)+63.1579*EXP(-0.19*AF$58))/(Fperm_SI_Woolf2021!$E$9:$E$93-AF$58))*(AF$58-Fperm_SI_Woolf2021!$E$9:$E$93)/10))),Fperm_SI_Woolf2021!$D$9:$D$93)*AF$57+INTERCEPT(Fperm_SI_Woolf2021!$F$9:$F$93*EXP(-Fperm_SI_Woolf2021!$I$9:$I$93*$C124*IF(AF$58=Fperm_SI_Woolf2021!$E$9:$E$93,1,EXP(LN((1.1*(Fperm_SI_Woolf2021!$E$9:$E$93-AF$58)-63.1579*EXP(-0.19*Fperm_SI_Woolf2021!$E$9:$E$93)+63.1579*EXP(-0.19*AF$58))/(Fperm_SI_Woolf2021!$E$9:$E$93-AF$58))*(AF$58-Fperm_SI_Woolf2021!$E$9:$E$93)/10))) + Fperm_SI_Woolf2021!$G$9:$G$93*EXP(-Fperm_SI_Woolf2021!$J$9:$J$93*$C124*IF(AF$58=Fperm_SI_Woolf2021!$E$9:$E$93,1,EXP(LN((1.1*(Fperm_SI_Woolf2021!$E$9:$E$93-AF$58)-63.1579*EXP(-0.19*Fperm_SI_Woolf2021!$E$9:$E$93)+63.1579*EXP(-0.19*AF$58))/(Fperm_SI_Woolf2021!$E$9:$E$93-AF$58))*(AF$58-Fperm_SI_Woolf2021!$E$9:$E$93)/10))) + Fperm_SI_Woolf2021!$H$9:$H$93*EXP(-Fperm_SI_Woolf2021!$K$9:$K$93*$C124*IF(AF$58=Fperm_SI_Woolf2021!$E$9:$E$93,1,EXP(LN((1.1*(Fperm_SI_Woolf2021!$E$9:$E$93-AF$58)-63.1579*EXP(-0.19*Fperm_SI_Woolf2021!$E$9:$E$93)+63.1579*EXP(-0.19*AF$58))/(Fperm_SI_Woolf2021!$E$9:$E$93-AF$58))*(AF$58-Fperm_SI_Woolf2021!$E$9:$E$93)/10))),Fperm_SI_Woolf2021!$D$9:$D$93))</f>
        <v>0.26757856674618313</v>
      </c>
      <c r="AG124" s="51" cm="1">
        <f t="array" ref="AG124">MIN(1,SLOPE(Fperm_SI_Woolf2021!$F$9:$F$93*EXP(-Fperm_SI_Woolf2021!$I$9:$I$93*$C124*IF(AG$58=Fperm_SI_Woolf2021!$E$9:$E$93,1,EXP(LN((1.1*(Fperm_SI_Woolf2021!$E$9:$E$93-AG$58)-63.1579*EXP(-0.19*Fperm_SI_Woolf2021!$E$9:$E$93)+63.1579*EXP(-0.19*AG$58))/(Fperm_SI_Woolf2021!$E$9:$E$93-AG$58))*(AG$58-Fperm_SI_Woolf2021!$E$9:$E$93)/10))) + Fperm_SI_Woolf2021!$G$9:$G$93*EXP(-Fperm_SI_Woolf2021!$J$9:$J$93*$C124*IF(AG$58=Fperm_SI_Woolf2021!$E$9:$E$93,1,EXP(LN((1.1*(Fperm_SI_Woolf2021!$E$9:$E$93-AG$58)-63.1579*EXP(-0.19*Fperm_SI_Woolf2021!$E$9:$E$93)+63.1579*EXP(-0.19*AG$58))/(Fperm_SI_Woolf2021!$E$9:$E$93-AG$58))*(AG$58-Fperm_SI_Woolf2021!$E$9:$E$93)/10))) + Fperm_SI_Woolf2021!$H$9:$H$93*EXP(-Fperm_SI_Woolf2021!$K$9:$K$93*$C124*IF(AG$58=Fperm_SI_Woolf2021!$E$9:$E$93,1,EXP(LN((1.1*(Fperm_SI_Woolf2021!$E$9:$E$93-AG$58)-63.1579*EXP(-0.19*Fperm_SI_Woolf2021!$E$9:$E$93)+63.1579*EXP(-0.19*AG$58))/(Fperm_SI_Woolf2021!$E$9:$E$93-AG$58))*(AG$58-Fperm_SI_Woolf2021!$E$9:$E$93)/10))),Fperm_SI_Woolf2021!$D$9:$D$93)*AG$57+INTERCEPT(Fperm_SI_Woolf2021!$F$9:$F$93*EXP(-Fperm_SI_Woolf2021!$I$9:$I$93*$C124*IF(AG$58=Fperm_SI_Woolf2021!$E$9:$E$93,1,EXP(LN((1.1*(Fperm_SI_Woolf2021!$E$9:$E$93-AG$58)-63.1579*EXP(-0.19*Fperm_SI_Woolf2021!$E$9:$E$93)+63.1579*EXP(-0.19*AG$58))/(Fperm_SI_Woolf2021!$E$9:$E$93-AG$58))*(AG$58-Fperm_SI_Woolf2021!$E$9:$E$93)/10))) + Fperm_SI_Woolf2021!$G$9:$G$93*EXP(-Fperm_SI_Woolf2021!$J$9:$J$93*$C124*IF(AG$58=Fperm_SI_Woolf2021!$E$9:$E$93,1,EXP(LN((1.1*(Fperm_SI_Woolf2021!$E$9:$E$93-AG$58)-63.1579*EXP(-0.19*Fperm_SI_Woolf2021!$E$9:$E$93)+63.1579*EXP(-0.19*AG$58))/(Fperm_SI_Woolf2021!$E$9:$E$93-AG$58))*(AG$58-Fperm_SI_Woolf2021!$E$9:$E$93)/10))) + Fperm_SI_Woolf2021!$H$9:$H$93*EXP(-Fperm_SI_Woolf2021!$K$9:$K$93*$C124*IF(AG$58=Fperm_SI_Woolf2021!$E$9:$E$93,1,EXP(LN((1.1*(Fperm_SI_Woolf2021!$E$9:$E$93-AG$58)-63.1579*EXP(-0.19*Fperm_SI_Woolf2021!$E$9:$E$93)+63.1579*EXP(-0.19*AG$58))/(Fperm_SI_Woolf2021!$E$9:$E$93-AG$58))*(AG$58-Fperm_SI_Woolf2021!$E$9:$E$93)/10))),Fperm_SI_Woolf2021!$D$9:$D$93))</f>
        <v>0.24026418626987983</v>
      </c>
      <c r="AH124" s="51" cm="1">
        <f t="array" ref="AH124">MIN(1,SLOPE(Fperm_SI_Woolf2021!$F$9:$F$93*EXP(-Fperm_SI_Woolf2021!$I$9:$I$93*$C124*IF(AH$58=Fperm_SI_Woolf2021!$E$9:$E$93,1,EXP(LN((1.1*(Fperm_SI_Woolf2021!$E$9:$E$93-AH$58)-63.1579*EXP(-0.19*Fperm_SI_Woolf2021!$E$9:$E$93)+63.1579*EXP(-0.19*AH$58))/(Fperm_SI_Woolf2021!$E$9:$E$93-AH$58))*(AH$58-Fperm_SI_Woolf2021!$E$9:$E$93)/10))) + Fperm_SI_Woolf2021!$G$9:$G$93*EXP(-Fperm_SI_Woolf2021!$J$9:$J$93*$C124*IF(AH$58=Fperm_SI_Woolf2021!$E$9:$E$93,1,EXP(LN((1.1*(Fperm_SI_Woolf2021!$E$9:$E$93-AH$58)-63.1579*EXP(-0.19*Fperm_SI_Woolf2021!$E$9:$E$93)+63.1579*EXP(-0.19*AH$58))/(Fperm_SI_Woolf2021!$E$9:$E$93-AH$58))*(AH$58-Fperm_SI_Woolf2021!$E$9:$E$93)/10))) + Fperm_SI_Woolf2021!$H$9:$H$93*EXP(-Fperm_SI_Woolf2021!$K$9:$K$93*$C124*IF(AH$58=Fperm_SI_Woolf2021!$E$9:$E$93,1,EXP(LN((1.1*(Fperm_SI_Woolf2021!$E$9:$E$93-AH$58)-63.1579*EXP(-0.19*Fperm_SI_Woolf2021!$E$9:$E$93)+63.1579*EXP(-0.19*AH$58))/(Fperm_SI_Woolf2021!$E$9:$E$93-AH$58))*(AH$58-Fperm_SI_Woolf2021!$E$9:$E$93)/10))),Fperm_SI_Woolf2021!$D$9:$D$93)*AH$57+INTERCEPT(Fperm_SI_Woolf2021!$F$9:$F$93*EXP(-Fperm_SI_Woolf2021!$I$9:$I$93*$C124*IF(AH$58=Fperm_SI_Woolf2021!$E$9:$E$93,1,EXP(LN((1.1*(Fperm_SI_Woolf2021!$E$9:$E$93-AH$58)-63.1579*EXP(-0.19*Fperm_SI_Woolf2021!$E$9:$E$93)+63.1579*EXP(-0.19*AH$58))/(Fperm_SI_Woolf2021!$E$9:$E$93-AH$58))*(AH$58-Fperm_SI_Woolf2021!$E$9:$E$93)/10))) + Fperm_SI_Woolf2021!$G$9:$G$93*EXP(-Fperm_SI_Woolf2021!$J$9:$J$93*$C124*IF(AH$58=Fperm_SI_Woolf2021!$E$9:$E$93,1,EXP(LN((1.1*(Fperm_SI_Woolf2021!$E$9:$E$93-AH$58)-63.1579*EXP(-0.19*Fperm_SI_Woolf2021!$E$9:$E$93)+63.1579*EXP(-0.19*AH$58))/(Fperm_SI_Woolf2021!$E$9:$E$93-AH$58))*(AH$58-Fperm_SI_Woolf2021!$E$9:$E$93)/10))) + Fperm_SI_Woolf2021!$H$9:$H$93*EXP(-Fperm_SI_Woolf2021!$K$9:$K$93*$C124*IF(AH$58=Fperm_SI_Woolf2021!$E$9:$E$93,1,EXP(LN((1.1*(Fperm_SI_Woolf2021!$E$9:$E$93-AH$58)-63.1579*EXP(-0.19*Fperm_SI_Woolf2021!$E$9:$E$93)+63.1579*EXP(-0.19*AH$58))/(Fperm_SI_Woolf2021!$E$9:$E$93-AH$58))*(AH$58-Fperm_SI_Woolf2021!$E$9:$E$93)/10))),Fperm_SI_Woolf2021!$D$9:$D$93))</f>
        <v>0.44946601619236876</v>
      </c>
      <c r="AI124" s="51" cm="1">
        <f t="array" ref="AI124">MIN(1,SLOPE(Fperm_SI_Woolf2021!$F$9:$F$93*EXP(-Fperm_SI_Woolf2021!$I$9:$I$93*$C124*IF(AI$58=Fperm_SI_Woolf2021!$E$9:$E$93,1,EXP(LN((1.1*(Fperm_SI_Woolf2021!$E$9:$E$93-AI$58)-63.1579*EXP(-0.19*Fperm_SI_Woolf2021!$E$9:$E$93)+63.1579*EXP(-0.19*AI$58))/(Fperm_SI_Woolf2021!$E$9:$E$93-AI$58))*(AI$58-Fperm_SI_Woolf2021!$E$9:$E$93)/10))) + Fperm_SI_Woolf2021!$G$9:$G$93*EXP(-Fperm_SI_Woolf2021!$J$9:$J$93*$C124*IF(AI$58=Fperm_SI_Woolf2021!$E$9:$E$93,1,EXP(LN((1.1*(Fperm_SI_Woolf2021!$E$9:$E$93-AI$58)-63.1579*EXP(-0.19*Fperm_SI_Woolf2021!$E$9:$E$93)+63.1579*EXP(-0.19*AI$58))/(Fperm_SI_Woolf2021!$E$9:$E$93-AI$58))*(AI$58-Fperm_SI_Woolf2021!$E$9:$E$93)/10))) + Fperm_SI_Woolf2021!$H$9:$H$93*EXP(-Fperm_SI_Woolf2021!$K$9:$K$93*$C124*IF(AI$58=Fperm_SI_Woolf2021!$E$9:$E$93,1,EXP(LN((1.1*(Fperm_SI_Woolf2021!$E$9:$E$93-AI$58)-63.1579*EXP(-0.19*Fperm_SI_Woolf2021!$E$9:$E$93)+63.1579*EXP(-0.19*AI$58))/(Fperm_SI_Woolf2021!$E$9:$E$93-AI$58))*(AI$58-Fperm_SI_Woolf2021!$E$9:$E$93)/10))),Fperm_SI_Woolf2021!$D$9:$D$93)*AI$57+INTERCEPT(Fperm_SI_Woolf2021!$F$9:$F$93*EXP(-Fperm_SI_Woolf2021!$I$9:$I$93*$C124*IF(AI$58=Fperm_SI_Woolf2021!$E$9:$E$93,1,EXP(LN((1.1*(Fperm_SI_Woolf2021!$E$9:$E$93-AI$58)-63.1579*EXP(-0.19*Fperm_SI_Woolf2021!$E$9:$E$93)+63.1579*EXP(-0.19*AI$58))/(Fperm_SI_Woolf2021!$E$9:$E$93-AI$58))*(AI$58-Fperm_SI_Woolf2021!$E$9:$E$93)/10))) + Fperm_SI_Woolf2021!$G$9:$G$93*EXP(-Fperm_SI_Woolf2021!$J$9:$J$93*$C124*IF(AI$58=Fperm_SI_Woolf2021!$E$9:$E$93,1,EXP(LN((1.1*(Fperm_SI_Woolf2021!$E$9:$E$93-AI$58)-63.1579*EXP(-0.19*Fperm_SI_Woolf2021!$E$9:$E$93)+63.1579*EXP(-0.19*AI$58))/(Fperm_SI_Woolf2021!$E$9:$E$93-AI$58))*(AI$58-Fperm_SI_Woolf2021!$E$9:$E$93)/10))) + Fperm_SI_Woolf2021!$H$9:$H$93*EXP(-Fperm_SI_Woolf2021!$K$9:$K$93*$C124*IF(AI$58=Fperm_SI_Woolf2021!$E$9:$E$93,1,EXP(LN((1.1*(Fperm_SI_Woolf2021!$E$9:$E$93-AI$58)-63.1579*EXP(-0.19*Fperm_SI_Woolf2021!$E$9:$E$93)+63.1579*EXP(-0.19*AI$58))/(Fperm_SI_Woolf2021!$E$9:$E$93-AI$58))*(AI$58-Fperm_SI_Woolf2021!$E$9:$E$93)/10))),Fperm_SI_Woolf2021!$D$9:$D$93))</f>
        <v>0.42854384441430887</v>
      </c>
      <c r="AJ124" s="51" cm="1">
        <f t="array" ref="AJ124">MIN(1,SLOPE(Fperm_SI_Woolf2021!$F$9:$F$93*EXP(-Fperm_SI_Woolf2021!$I$9:$I$93*$C124*IF(AJ$58=Fperm_SI_Woolf2021!$E$9:$E$93,1,EXP(LN((1.1*(Fperm_SI_Woolf2021!$E$9:$E$93-AJ$58)-63.1579*EXP(-0.19*Fperm_SI_Woolf2021!$E$9:$E$93)+63.1579*EXP(-0.19*AJ$58))/(Fperm_SI_Woolf2021!$E$9:$E$93-AJ$58))*(AJ$58-Fperm_SI_Woolf2021!$E$9:$E$93)/10))) + Fperm_SI_Woolf2021!$G$9:$G$93*EXP(-Fperm_SI_Woolf2021!$J$9:$J$93*$C124*IF(AJ$58=Fperm_SI_Woolf2021!$E$9:$E$93,1,EXP(LN((1.1*(Fperm_SI_Woolf2021!$E$9:$E$93-AJ$58)-63.1579*EXP(-0.19*Fperm_SI_Woolf2021!$E$9:$E$93)+63.1579*EXP(-0.19*AJ$58))/(Fperm_SI_Woolf2021!$E$9:$E$93-AJ$58))*(AJ$58-Fperm_SI_Woolf2021!$E$9:$E$93)/10))) + Fperm_SI_Woolf2021!$H$9:$H$93*EXP(-Fperm_SI_Woolf2021!$K$9:$K$93*$C124*IF(AJ$58=Fperm_SI_Woolf2021!$E$9:$E$93,1,EXP(LN((1.1*(Fperm_SI_Woolf2021!$E$9:$E$93-AJ$58)-63.1579*EXP(-0.19*Fperm_SI_Woolf2021!$E$9:$E$93)+63.1579*EXP(-0.19*AJ$58))/(Fperm_SI_Woolf2021!$E$9:$E$93-AJ$58))*(AJ$58-Fperm_SI_Woolf2021!$E$9:$E$93)/10))),Fperm_SI_Woolf2021!$D$9:$D$93)*AJ$57+INTERCEPT(Fperm_SI_Woolf2021!$F$9:$F$93*EXP(-Fperm_SI_Woolf2021!$I$9:$I$93*$C124*IF(AJ$58=Fperm_SI_Woolf2021!$E$9:$E$93,1,EXP(LN((1.1*(Fperm_SI_Woolf2021!$E$9:$E$93-AJ$58)-63.1579*EXP(-0.19*Fperm_SI_Woolf2021!$E$9:$E$93)+63.1579*EXP(-0.19*AJ$58))/(Fperm_SI_Woolf2021!$E$9:$E$93-AJ$58))*(AJ$58-Fperm_SI_Woolf2021!$E$9:$E$93)/10))) + Fperm_SI_Woolf2021!$G$9:$G$93*EXP(-Fperm_SI_Woolf2021!$J$9:$J$93*$C124*IF(AJ$58=Fperm_SI_Woolf2021!$E$9:$E$93,1,EXP(LN((1.1*(Fperm_SI_Woolf2021!$E$9:$E$93-AJ$58)-63.1579*EXP(-0.19*Fperm_SI_Woolf2021!$E$9:$E$93)+63.1579*EXP(-0.19*AJ$58))/(Fperm_SI_Woolf2021!$E$9:$E$93-AJ$58))*(AJ$58-Fperm_SI_Woolf2021!$E$9:$E$93)/10))) + Fperm_SI_Woolf2021!$H$9:$H$93*EXP(-Fperm_SI_Woolf2021!$K$9:$K$93*$C124*IF(AJ$58=Fperm_SI_Woolf2021!$E$9:$E$93,1,EXP(LN((1.1*(Fperm_SI_Woolf2021!$E$9:$E$93-AJ$58)-63.1579*EXP(-0.19*Fperm_SI_Woolf2021!$E$9:$E$93)+63.1579*EXP(-0.19*AJ$58))/(Fperm_SI_Woolf2021!$E$9:$E$93-AJ$58))*(AJ$58-Fperm_SI_Woolf2021!$E$9:$E$93)/10))),Fperm_SI_Woolf2021!$D$9:$D$93))</f>
        <v>0.40762167263624893</v>
      </c>
      <c r="AK124" s="51" cm="1">
        <f t="array" ref="AK124">MIN(1,SLOPE(Fperm_SI_Woolf2021!$F$9:$F$93*EXP(-Fperm_SI_Woolf2021!$I$9:$I$93*$C124*IF(AK$58=Fperm_SI_Woolf2021!$E$9:$E$93,1,EXP(LN((1.1*(Fperm_SI_Woolf2021!$E$9:$E$93-AK$58)-63.1579*EXP(-0.19*Fperm_SI_Woolf2021!$E$9:$E$93)+63.1579*EXP(-0.19*AK$58))/(Fperm_SI_Woolf2021!$E$9:$E$93-AK$58))*(AK$58-Fperm_SI_Woolf2021!$E$9:$E$93)/10))) + Fperm_SI_Woolf2021!$G$9:$G$93*EXP(-Fperm_SI_Woolf2021!$J$9:$J$93*$C124*IF(AK$58=Fperm_SI_Woolf2021!$E$9:$E$93,1,EXP(LN((1.1*(Fperm_SI_Woolf2021!$E$9:$E$93-AK$58)-63.1579*EXP(-0.19*Fperm_SI_Woolf2021!$E$9:$E$93)+63.1579*EXP(-0.19*AK$58))/(Fperm_SI_Woolf2021!$E$9:$E$93-AK$58))*(AK$58-Fperm_SI_Woolf2021!$E$9:$E$93)/10))) + Fperm_SI_Woolf2021!$H$9:$H$93*EXP(-Fperm_SI_Woolf2021!$K$9:$K$93*$C124*IF(AK$58=Fperm_SI_Woolf2021!$E$9:$E$93,1,EXP(LN((1.1*(Fperm_SI_Woolf2021!$E$9:$E$93-AK$58)-63.1579*EXP(-0.19*Fperm_SI_Woolf2021!$E$9:$E$93)+63.1579*EXP(-0.19*AK$58))/(Fperm_SI_Woolf2021!$E$9:$E$93-AK$58))*(AK$58-Fperm_SI_Woolf2021!$E$9:$E$93)/10))),Fperm_SI_Woolf2021!$D$9:$D$93)*AK$57+INTERCEPT(Fperm_SI_Woolf2021!$F$9:$F$93*EXP(-Fperm_SI_Woolf2021!$I$9:$I$93*$C124*IF(AK$58=Fperm_SI_Woolf2021!$E$9:$E$93,1,EXP(LN((1.1*(Fperm_SI_Woolf2021!$E$9:$E$93-AK$58)-63.1579*EXP(-0.19*Fperm_SI_Woolf2021!$E$9:$E$93)+63.1579*EXP(-0.19*AK$58))/(Fperm_SI_Woolf2021!$E$9:$E$93-AK$58))*(AK$58-Fperm_SI_Woolf2021!$E$9:$E$93)/10))) + Fperm_SI_Woolf2021!$G$9:$G$93*EXP(-Fperm_SI_Woolf2021!$J$9:$J$93*$C124*IF(AK$58=Fperm_SI_Woolf2021!$E$9:$E$93,1,EXP(LN((1.1*(Fperm_SI_Woolf2021!$E$9:$E$93-AK$58)-63.1579*EXP(-0.19*Fperm_SI_Woolf2021!$E$9:$E$93)+63.1579*EXP(-0.19*AK$58))/(Fperm_SI_Woolf2021!$E$9:$E$93-AK$58))*(AK$58-Fperm_SI_Woolf2021!$E$9:$E$93)/10))) + Fperm_SI_Woolf2021!$H$9:$H$93*EXP(-Fperm_SI_Woolf2021!$K$9:$K$93*$C124*IF(AK$58=Fperm_SI_Woolf2021!$E$9:$E$93,1,EXP(LN((1.1*(Fperm_SI_Woolf2021!$E$9:$E$93-AK$58)-63.1579*EXP(-0.19*Fperm_SI_Woolf2021!$E$9:$E$93)+63.1579*EXP(-0.19*AK$58))/(Fperm_SI_Woolf2021!$E$9:$E$93-AK$58))*(AK$58-Fperm_SI_Woolf2021!$E$9:$E$93)/10))),Fperm_SI_Woolf2021!$D$9:$D$93))</f>
        <v>0.38669950085818905</v>
      </c>
      <c r="AL124" s="51" cm="1">
        <f t="array" ref="AL124">MIN(1,SLOPE(Fperm_SI_Woolf2021!$F$9:$F$93*EXP(-Fperm_SI_Woolf2021!$I$9:$I$93*$C124*IF(AL$58=Fperm_SI_Woolf2021!$E$9:$E$93,1,EXP(LN((1.1*(Fperm_SI_Woolf2021!$E$9:$E$93-AL$58)-63.1579*EXP(-0.19*Fperm_SI_Woolf2021!$E$9:$E$93)+63.1579*EXP(-0.19*AL$58))/(Fperm_SI_Woolf2021!$E$9:$E$93-AL$58))*(AL$58-Fperm_SI_Woolf2021!$E$9:$E$93)/10))) + Fperm_SI_Woolf2021!$G$9:$G$93*EXP(-Fperm_SI_Woolf2021!$J$9:$J$93*$C124*IF(AL$58=Fperm_SI_Woolf2021!$E$9:$E$93,1,EXP(LN((1.1*(Fperm_SI_Woolf2021!$E$9:$E$93-AL$58)-63.1579*EXP(-0.19*Fperm_SI_Woolf2021!$E$9:$E$93)+63.1579*EXP(-0.19*AL$58))/(Fperm_SI_Woolf2021!$E$9:$E$93-AL$58))*(AL$58-Fperm_SI_Woolf2021!$E$9:$E$93)/10))) + Fperm_SI_Woolf2021!$H$9:$H$93*EXP(-Fperm_SI_Woolf2021!$K$9:$K$93*$C124*IF(AL$58=Fperm_SI_Woolf2021!$E$9:$E$93,1,EXP(LN((1.1*(Fperm_SI_Woolf2021!$E$9:$E$93-AL$58)-63.1579*EXP(-0.19*Fperm_SI_Woolf2021!$E$9:$E$93)+63.1579*EXP(-0.19*AL$58))/(Fperm_SI_Woolf2021!$E$9:$E$93-AL$58))*(AL$58-Fperm_SI_Woolf2021!$E$9:$E$93)/10))),Fperm_SI_Woolf2021!$D$9:$D$93)*AL$57+INTERCEPT(Fperm_SI_Woolf2021!$F$9:$F$93*EXP(-Fperm_SI_Woolf2021!$I$9:$I$93*$C124*IF(AL$58=Fperm_SI_Woolf2021!$E$9:$E$93,1,EXP(LN((1.1*(Fperm_SI_Woolf2021!$E$9:$E$93-AL$58)-63.1579*EXP(-0.19*Fperm_SI_Woolf2021!$E$9:$E$93)+63.1579*EXP(-0.19*AL$58))/(Fperm_SI_Woolf2021!$E$9:$E$93-AL$58))*(AL$58-Fperm_SI_Woolf2021!$E$9:$E$93)/10))) + Fperm_SI_Woolf2021!$G$9:$G$93*EXP(-Fperm_SI_Woolf2021!$J$9:$J$93*$C124*IF(AL$58=Fperm_SI_Woolf2021!$E$9:$E$93,1,EXP(LN((1.1*(Fperm_SI_Woolf2021!$E$9:$E$93-AL$58)-63.1579*EXP(-0.19*Fperm_SI_Woolf2021!$E$9:$E$93)+63.1579*EXP(-0.19*AL$58))/(Fperm_SI_Woolf2021!$E$9:$E$93-AL$58))*(AL$58-Fperm_SI_Woolf2021!$E$9:$E$93)/10))) + Fperm_SI_Woolf2021!$H$9:$H$93*EXP(-Fperm_SI_Woolf2021!$K$9:$K$93*$C124*IF(AL$58=Fperm_SI_Woolf2021!$E$9:$E$93,1,EXP(LN((1.1*(Fperm_SI_Woolf2021!$E$9:$E$93-AL$58)-63.1579*EXP(-0.19*Fperm_SI_Woolf2021!$E$9:$E$93)+63.1579*EXP(-0.19*AL$58))/(Fperm_SI_Woolf2021!$E$9:$E$93-AL$58))*(AL$58-Fperm_SI_Woolf2021!$E$9:$E$93)/10))),Fperm_SI_Woolf2021!$D$9:$D$93))</f>
        <v>0.36577732908012917</v>
      </c>
      <c r="AM124" s="51" cm="1">
        <f t="array" ref="AM124">MIN(1,SLOPE(Fperm_SI_Woolf2021!$F$9:$F$93*EXP(-Fperm_SI_Woolf2021!$I$9:$I$93*$C124*IF(AM$58=Fperm_SI_Woolf2021!$E$9:$E$93,1,EXP(LN((1.1*(Fperm_SI_Woolf2021!$E$9:$E$93-AM$58)-63.1579*EXP(-0.19*Fperm_SI_Woolf2021!$E$9:$E$93)+63.1579*EXP(-0.19*AM$58))/(Fperm_SI_Woolf2021!$E$9:$E$93-AM$58))*(AM$58-Fperm_SI_Woolf2021!$E$9:$E$93)/10))) + Fperm_SI_Woolf2021!$G$9:$G$93*EXP(-Fperm_SI_Woolf2021!$J$9:$J$93*$C124*IF(AM$58=Fperm_SI_Woolf2021!$E$9:$E$93,1,EXP(LN((1.1*(Fperm_SI_Woolf2021!$E$9:$E$93-AM$58)-63.1579*EXP(-0.19*Fperm_SI_Woolf2021!$E$9:$E$93)+63.1579*EXP(-0.19*AM$58))/(Fperm_SI_Woolf2021!$E$9:$E$93-AM$58))*(AM$58-Fperm_SI_Woolf2021!$E$9:$E$93)/10))) + Fperm_SI_Woolf2021!$H$9:$H$93*EXP(-Fperm_SI_Woolf2021!$K$9:$K$93*$C124*IF(AM$58=Fperm_SI_Woolf2021!$E$9:$E$93,1,EXP(LN((1.1*(Fperm_SI_Woolf2021!$E$9:$E$93-AM$58)-63.1579*EXP(-0.19*Fperm_SI_Woolf2021!$E$9:$E$93)+63.1579*EXP(-0.19*AM$58))/(Fperm_SI_Woolf2021!$E$9:$E$93-AM$58))*(AM$58-Fperm_SI_Woolf2021!$E$9:$E$93)/10))),Fperm_SI_Woolf2021!$D$9:$D$93)*AM$57+INTERCEPT(Fperm_SI_Woolf2021!$F$9:$F$93*EXP(-Fperm_SI_Woolf2021!$I$9:$I$93*$C124*IF(AM$58=Fperm_SI_Woolf2021!$E$9:$E$93,1,EXP(LN((1.1*(Fperm_SI_Woolf2021!$E$9:$E$93-AM$58)-63.1579*EXP(-0.19*Fperm_SI_Woolf2021!$E$9:$E$93)+63.1579*EXP(-0.19*AM$58))/(Fperm_SI_Woolf2021!$E$9:$E$93-AM$58))*(AM$58-Fperm_SI_Woolf2021!$E$9:$E$93)/10))) + Fperm_SI_Woolf2021!$G$9:$G$93*EXP(-Fperm_SI_Woolf2021!$J$9:$J$93*$C124*IF(AM$58=Fperm_SI_Woolf2021!$E$9:$E$93,1,EXP(LN((1.1*(Fperm_SI_Woolf2021!$E$9:$E$93-AM$58)-63.1579*EXP(-0.19*Fperm_SI_Woolf2021!$E$9:$E$93)+63.1579*EXP(-0.19*AM$58))/(Fperm_SI_Woolf2021!$E$9:$E$93-AM$58))*(AM$58-Fperm_SI_Woolf2021!$E$9:$E$93)/10))) + Fperm_SI_Woolf2021!$H$9:$H$93*EXP(-Fperm_SI_Woolf2021!$K$9:$K$93*$C124*IF(AM$58=Fperm_SI_Woolf2021!$E$9:$E$93,1,EXP(LN((1.1*(Fperm_SI_Woolf2021!$E$9:$E$93-AM$58)-63.1579*EXP(-0.19*Fperm_SI_Woolf2021!$E$9:$E$93)+63.1579*EXP(-0.19*AM$58))/(Fperm_SI_Woolf2021!$E$9:$E$93-AM$58))*(AM$58-Fperm_SI_Woolf2021!$E$9:$E$93)/10))),Fperm_SI_Woolf2021!$D$9:$D$93))</f>
        <v>0.34485515730206928</v>
      </c>
      <c r="AN124" s="51" cm="1">
        <f t="array" ref="AN124">MIN(1,SLOPE(Fperm_SI_Woolf2021!$F$9:$F$93*EXP(-Fperm_SI_Woolf2021!$I$9:$I$93*$C124*IF(AN$58=Fperm_SI_Woolf2021!$E$9:$E$93,1,EXP(LN((1.1*(Fperm_SI_Woolf2021!$E$9:$E$93-AN$58)-63.1579*EXP(-0.19*Fperm_SI_Woolf2021!$E$9:$E$93)+63.1579*EXP(-0.19*AN$58))/(Fperm_SI_Woolf2021!$E$9:$E$93-AN$58))*(AN$58-Fperm_SI_Woolf2021!$E$9:$E$93)/10))) + Fperm_SI_Woolf2021!$G$9:$G$93*EXP(-Fperm_SI_Woolf2021!$J$9:$J$93*$C124*IF(AN$58=Fperm_SI_Woolf2021!$E$9:$E$93,1,EXP(LN((1.1*(Fperm_SI_Woolf2021!$E$9:$E$93-AN$58)-63.1579*EXP(-0.19*Fperm_SI_Woolf2021!$E$9:$E$93)+63.1579*EXP(-0.19*AN$58))/(Fperm_SI_Woolf2021!$E$9:$E$93-AN$58))*(AN$58-Fperm_SI_Woolf2021!$E$9:$E$93)/10))) + Fperm_SI_Woolf2021!$H$9:$H$93*EXP(-Fperm_SI_Woolf2021!$K$9:$K$93*$C124*IF(AN$58=Fperm_SI_Woolf2021!$E$9:$E$93,1,EXP(LN((1.1*(Fperm_SI_Woolf2021!$E$9:$E$93-AN$58)-63.1579*EXP(-0.19*Fperm_SI_Woolf2021!$E$9:$E$93)+63.1579*EXP(-0.19*AN$58))/(Fperm_SI_Woolf2021!$E$9:$E$93-AN$58))*(AN$58-Fperm_SI_Woolf2021!$E$9:$E$93)/10))),Fperm_SI_Woolf2021!$D$9:$D$93)*AN$57+INTERCEPT(Fperm_SI_Woolf2021!$F$9:$F$93*EXP(-Fperm_SI_Woolf2021!$I$9:$I$93*$C124*IF(AN$58=Fperm_SI_Woolf2021!$E$9:$E$93,1,EXP(LN((1.1*(Fperm_SI_Woolf2021!$E$9:$E$93-AN$58)-63.1579*EXP(-0.19*Fperm_SI_Woolf2021!$E$9:$E$93)+63.1579*EXP(-0.19*AN$58))/(Fperm_SI_Woolf2021!$E$9:$E$93-AN$58))*(AN$58-Fperm_SI_Woolf2021!$E$9:$E$93)/10))) + Fperm_SI_Woolf2021!$G$9:$G$93*EXP(-Fperm_SI_Woolf2021!$J$9:$J$93*$C124*IF(AN$58=Fperm_SI_Woolf2021!$E$9:$E$93,1,EXP(LN((1.1*(Fperm_SI_Woolf2021!$E$9:$E$93-AN$58)-63.1579*EXP(-0.19*Fperm_SI_Woolf2021!$E$9:$E$93)+63.1579*EXP(-0.19*AN$58))/(Fperm_SI_Woolf2021!$E$9:$E$93-AN$58))*(AN$58-Fperm_SI_Woolf2021!$E$9:$E$93)/10))) + Fperm_SI_Woolf2021!$H$9:$H$93*EXP(-Fperm_SI_Woolf2021!$K$9:$K$93*$C124*IF(AN$58=Fperm_SI_Woolf2021!$E$9:$E$93,1,EXP(LN((1.1*(Fperm_SI_Woolf2021!$E$9:$E$93-AN$58)-63.1579*EXP(-0.19*Fperm_SI_Woolf2021!$E$9:$E$93)+63.1579*EXP(-0.19*AN$58))/(Fperm_SI_Woolf2021!$E$9:$E$93-AN$58))*(AN$58-Fperm_SI_Woolf2021!$E$9:$E$93)/10))),Fperm_SI_Woolf2021!$D$9:$D$93))</f>
        <v>0.3239329855240094</v>
      </c>
      <c r="AO124" s="51" cm="1">
        <f t="array" ref="AO124">MIN(1,SLOPE(Fperm_SI_Woolf2021!$F$9:$F$93*EXP(-Fperm_SI_Woolf2021!$I$9:$I$93*$C124*IF(AO$58=Fperm_SI_Woolf2021!$E$9:$E$93,1,EXP(LN((1.1*(Fperm_SI_Woolf2021!$E$9:$E$93-AO$58)-63.1579*EXP(-0.19*Fperm_SI_Woolf2021!$E$9:$E$93)+63.1579*EXP(-0.19*AO$58))/(Fperm_SI_Woolf2021!$E$9:$E$93-AO$58))*(AO$58-Fperm_SI_Woolf2021!$E$9:$E$93)/10))) + Fperm_SI_Woolf2021!$G$9:$G$93*EXP(-Fperm_SI_Woolf2021!$J$9:$J$93*$C124*IF(AO$58=Fperm_SI_Woolf2021!$E$9:$E$93,1,EXP(LN((1.1*(Fperm_SI_Woolf2021!$E$9:$E$93-AO$58)-63.1579*EXP(-0.19*Fperm_SI_Woolf2021!$E$9:$E$93)+63.1579*EXP(-0.19*AO$58))/(Fperm_SI_Woolf2021!$E$9:$E$93-AO$58))*(AO$58-Fperm_SI_Woolf2021!$E$9:$E$93)/10))) + Fperm_SI_Woolf2021!$H$9:$H$93*EXP(-Fperm_SI_Woolf2021!$K$9:$K$93*$C124*IF(AO$58=Fperm_SI_Woolf2021!$E$9:$E$93,1,EXP(LN((1.1*(Fperm_SI_Woolf2021!$E$9:$E$93-AO$58)-63.1579*EXP(-0.19*Fperm_SI_Woolf2021!$E$9:$E$93)+63.1579*EXP(-0.19*AO$58))/(Fperm_SI_Woolf2021!$E$9:$E$93-AO$58))*(AO$58-Fperm_SI_Woolf2021!$E$9:$E$93)/10))),Fperm_SI_Woolf2021!$D$9:$D$93)*AO$57+INTERCEPT(Fperm_SI_Woolf2021!$F$9:$F$93*EXP(-Fperm_SI_Woolf2021!$I$9:$I$93*$C124*IF(AO$58=Fperm_SI_Woolf2021!$E$9:$E$93,1,EXP(LN((1.1*(Fperm_SI_Woolf2021!$E$9:$E$93-AO$58)-63.1579*EXP(-0.19*Fperm_SI_Woolf2021!$E$9:$E$93)+63.1579*EXP(-0.19*AO$58))/(Fperm_SI_Woolf2021!$E$9:$E$93-AO$58))*(AO$58-Fperm_SI_Woolf2021!$E$9:$E$93)/10))) + Fperm_SI_Woolf2021!$G$9:$G$93*EXP(-Fperm_SI_Woolf2021!$J$9:$J$93*$C124*IF(AO$58=Fperm_SI_Woolf2021!$E$9:$E$93,1,EXP(LN((1.1*(Fperm_SI_Woolf2021!$E$9:$E$93-AO$58)-63.1579*EXP(-0.19*Fperm_SI_Woolf2021!$E$9:$E$93)+63.1579*EXP(-0.19*AO$58))/(Fperm_SI_Woolf2021!$E$9:$E$93-AO$58))*(AO$58-Fperm_SI_Woolf2021!$E$9:$E$93)/10))) + Fperm_SI_Woolf2021!$H$9:$H$93*EXP(-Fperm_SI_Woolf2021!$K$9:$K$93*$C124*IF(AO$58=Fperm_SI_Woolf2021!$E$9:$E$93,1,EXP(LN((1.1*(Fperm_SI_Woolf2021!$E$9:$E$93-AO$58)-63.1579*EXP(-0.19*Fperm_SI_Woolf2021!$E$9:$E$93)+63.1579*EXP(-0.19*AO$58))/(Fperm_SI_Woolf2021!$E$9:$E$93-AO$58))*(AO$58-Fperm_SI_Woolf2021!$E$9:$E$93)/10))),Fperm_SI_Woolf2021!$D$9:$D$93))</f>
        <v>0.30301081374594951</v>
      </c>
      <c r="AP124" s="51" cm="1">
        <f t="array" ref="AP124">MIN(1,SLOPE(Fperm_SI_Woolf2021!$F$9:$F$93*EXP(-Fperm_SI_Woolf2021!$I$9:$I$93*$C124*IF(AP$58=Fperm_SI_Woolf2021!$E$9:$E$93,1,EXP(LN((1.1*(Fperm_SI_Woolf2021!$E$9:$E$93-AP$58)-63.1579*EXP(-0.19*Fperm_SI_Woolf2021!$E$9:$E$93)+63.1579*EXP(-0.19*AP$58))/(Fperm_SI_Woolf2021!$E$9:$E$93-AP$58))*(AP$58-Fperm_SI_Woolf2021!$E$9:$E$93)/10))) + Fperm_SI_Woolf2021!$G$9:$G$93*EXP(-Fperm_SI_Woolf2021!$J$9:$J$93*$C124*IF(AP$58=Fperm_SI_Woolf2021!$E$9:$E$93,1,EXP(LN((1.1*(Fperm_SI_Woolf2021!$E$9:$E$93-AP$58)-63.1579*EXP(-0.19*Fperm_SI_Woolf2021!$E$9:$E$93)+63.1579*EXP(-0.19*AP$58))/(Fperm_SI_Woolf2021!$E$9:$E$93-AP$58))*(AP$58-Fperm_SI_Woolf2021!$E$9:$E$93)/10))) + Fperm_SI_Woolf2021!$H$9:$H$93*EXP(-Fperm_SI_Woolf2021!$K$9:$K$93*$C124*IF(AP$58=Fperm_SI_Woolf2021!$E$9:$E$93,1,EXP(LN((1.1*(Fperm_SI_Woolf2021!$E$9:$E$93-AP$58)-63.1579*EXP(-0.19*Fperm_SI_Woolf2021!$E$9:$E$93)+63.1579*EXP(-0.19*AP$58))/(Fperm_SI_Woolf2021!$E$9:$E$93-AP$58))*(AP$58-Fperm_SI_Woolf2021!$E$9:$E$93)/10))),Fperm_SI_Woolf2021!$D$9:$D$93)*AP$57+INTERCEPT(Fperm_SI_Woolf2021!$F$9:$F$93*EXP(-Fperm_SI_Woolf2021!$I$9:$I$93*$C124*IF(AP$58=Fperm_SI_Woolf2021!$E$9:$E$93,1,EXP(LN((1.1*(Fperm_SI_Woolf2021!$E$9:$E$93-AP$58)-63.1579*EXP(-0.19*Fperm_SI_Woolf2021!$E$9:$E$93)+63.1579*EXP(-0.19*AP$58))/(Fperm_SI_Woolf2021!$E$9:$E$93-AP$58))*(AP$58-Fperm_SI_Woolf2021!$E$9:$E$93)/10))) + Fperm_SI_Woolf2021!$G$9:$G$93*EXP(-Fperm_SI_Woolf2021!$J$9:$J$93*$C124*IF(AP$58=Fperm_SI_Woolf2021!$E$9:$E$93,1,EXP(LN((1.1*(Fperm_SI_Woolf2021!$E$9:$E$93-AP$58)-63.1579*EXP(-0.19*Fperm_SI_Woolf2021!$E$9:$E$93)+63.1579*EXP(-0.19*AP$58))/(Fperm_SI_Woolf2021!$E$9:$E$93-AP$58))*(AP$58-Fperm_SI_Woolf2021!$E$9:$E$93)/10))) + Fperm_SI_Woolf2021!$H$9:$H$93*EXP(-Fperm_SI_Woolf2021!$K$9:$K$93*$C124*IF(AP$58=Fperm_SI_Woolf2021!$E$9:$E$93,1,EXP(LN((1.1*(Fperm_SI_Woolf2021!$E$9:$E$93-AP$58)-63.1579*EXP(-0.19*Fperm_SI_Woolf2021!$E$9:$E$93)+63.1579*EXP(-0.19*AP$58))/(Fperm_SI_Woolf2021!$E$9:$E$93-AP$58))*(AP$58-Fperm_SI_Woolf2021!$E$9:$E$93)/10))),Fperm_SI_Woolf2021!$D$9:$D$93))</f>
        <v>0.28208864196788963</v>
      </c>
      <c r="AQ124" s="51" cm="1">
        <f t="array" ref="AQ124">MIN(1,SLOPE(Fperm_SI_Woolf2021!$F$9:$F$93*EXP(-Fperm_SI_Woolf2021!$I$9:$I$93*$C124*IF(AQ$58=Fperm_SI_Woolf2021!$E$9:$E$93,1,EXP(LN((1.1*(Fperm_SI_Woolf2021!$E$9:$E$93-AQ$58)-63.1579*EXP(-0.19*Fperm_SI_Woolf2021!$E$9:$E$93)+63.1579*EXP(-0.19*AQ$58))/(Fperm_SI_Woolf2021!$E$9:$E$93-AQ$58))*(AQ$58-Fperm_SI_Woolf2021!$E$9:$E$93)/10))) + Fperm_SI_Woolf2021!$G$9:$G$93*EXP(-Fperm_SI_Woolf2021!$J$9:$J$93*$C124*IF(AQ$58=Fperm_SI_Woolf2021!$E$9:$E$93,1,EXP(LN((1.1*(Fperm_SI_Woolf2021!$E$9:$E$93-AQ$58)-63.1579*EXP(-0.19*Fperm_SI_Woolf2021!$E$9:$E$93)+63.1579*EXP(-0.19*AQ$58))/(Fperm_SI_Woolf2021!$E$9:$E$93-AQ$58))*(AQ$58-Fperm_SI_Woolf2021!$E$9:$E$93)/10))) + Fperm_SI_Woolf2021!$H$9:$H$93*EXP(-Fperm_SI_Woolf2021!$K$9:$K$93*$C124*IF(AQ$58=Fperm_SI_Woolf2021!$E$9:$E$93,1,EXP(LN((1.1*(Fperm_SI_Woolf2021!$E$9:$E$93-AQ$58)-63.1579*EXP(-0.19*Fperm_SI_Woolf2021!$E$9:$E$93)+63.1579*EXP(-0.19*AQ$58))/(Fperm_SI_Woolf2021!$E$9:$E$93-AQ$58))*(AQ$58-Fperm_SI_Woolf2021!$E$9:$E$93)/10))),Fperm_SI_Woolf2021!$D$9:$D$93)*AQ$57+INTERCEPT(Fperm_SI_Woolf2021!$F$9:$F$93*EXP(-Fperm_SI_Woolf2021!$I$9:$I$93*$C124*IF(AQ$58=Fperm_SI_Woolf2021!$E$9:$E$93,1,EXP(LN((1.1*(Fperm_SI_Woolf2021!$E$9:$E$93-AQ$58)-63.1579*EXP(-0.19*Fperm_SI_Woolf2021!$E$9:$E$93)+63.1579*EXP(-0.19*AQ$58))/(Fperm_SI_Woolf2021!$E$9:$E$93-AQ$58))*(AQ$58-Fperm_SI_Woolf2021!$E$9:$E$93)/10))) + Fperm_SI_Woolf2021!$G$9:$G$93*EXP(-Fperm_SI_Woolf2021!$J$9:$J$93*$C124*IF(AQ$58=Fperm_SI_Woolf2021!$E$9:$E$93,1,EXP(LN((1.1*(Fperm_SI_Woolf2021!$E$9:$E$93-AQ$58)-63.1579*EXP(-0.19*Fperm_SI_Woolf2021!$E$9:$E$93)+63.1579*EXP(-0.19*AQ$58))/(Fperm_SI_Woolf2021!$E$9:$E$93-AQ$58))*(AQ$58-Fperm_SI_Woolf2021!$E$9:$E$93)/10))) + Fperm_SI_Woolf2021!$H$9:$H$93*EXP(-Fperm_SI_Woolf2021!$K$9:$K$93*$C124*IF(AQ$58=Fperm_SI_Woolf2021!$E$9:$E$93,1,EXP(LN((1.1*(Fperm_SI_Woolf2021!$E$9:$E$93-AQ$58)-63.1579*EXP(-0.19*Fperm_SI_Woolf2021!$E$9:$E$93)+63.1579*EXP(-0.19*AQ$58))/(Fperm_SI_Woolf2021!$E$9:$E$93-AQ$58))*(AQ$58-Fperm_SI_Woolf2021!$E$9:$E$93)/10))),Fperm_SI_Woolf2021!$D$9:$D$93))</f>
        <v>0.26116647018982975</v>
      </c>
      <c r="AR124" s="51" cm="1">
        <f t="array" ref="AR124">MIN(1,SLOPE(Fperm_SI_Woolf2021!$F$9:$F$93*EXP(-Fperm_SI_Woolf2021!$I$9:$I$93*$C124*IF(AR$58=Fperm_SI_Woolf2021!$E$9:$E$93,1,EXP(LN((1.1*(Fperm_SI_Woolf2021!$E$9:$E$93-AR$58)-63.1579*EXP(-0.19*Fperm_SI_Woolf2021!$E$9:$E$93)+63.1579*EXP(-0.19*AR$58))/(Fperm_SI_Woolf2021!$E$9:$E$93-AR$58))*(AR$58-Fperm_SI_Woolf2021!$E$9:$E$93)/10))) + Fperm_SI_Woolf2021!$G$9:$G$93*EXP(-Fperm_SI_Woolf2021!$J$9:$J$93*$C124*IF(AR$58=Fperm_SI_Woolf2021!$E$9:$E$93,1,EXP(LN((1.1*(Fperm_SI_Woolf2021!$E$9:$E$93-AR$58)-63.1579*EXP(-0.19*Fperm_SI_Woolf2021!$E$9:$E$93)+63.1579*EXP(-0.19*AR$58))/(Fperm_SI_Woolf2021!$E$9:$E$93-AR$58))*(AR$58-Fperm_SI_Woolf2021!$E$9:$E$93)/10))) + Fperm_SI_Woolf2021!$H$9:$H$93*EXP(-Fperm_SI_Woolf2021!$K$9:$K$93*$C124*IF(AR$58=Fperm_SI_Woolf2021!$E$9:$E$93,1,EXP(LN((1.1*(Fperm_SI_Woolf2021!$E$9:$E$93-AR$58)-63.1579*EXP(-0.19*Fperm_SI_Woolf2021!$E$9:$E$93)+63.1579*EXP(-0.19*AR$58))/(Fperm_SI_Woolf2021!$E$9:$E$93-AR$58))*(AR$58-Fperm_SI_Woolf2021!$E$9:$E$93)/10))),Fperm_SI_Woolf2021!$D$9:$D$93)*AR$57+INTERCEPT(Fperm_SI_Woolf2021!$F$9:$F$93*EXP(-Fperm_SI_Woolf2021!$I$9:$I$93*$C124*IF(AR$58=Fperm_SI_Woolf2021!$E$9:$E$93,1,EXP(LN((1.1*(Fperm_SI_Woolf2021!$E$9:$E$93-AR$58)-63.1579*EXP(-0.19*Fperm_SI_Woolf2021!$E$9:$E$93)+63.1579*EXP(-0.19*AR$58))/(Fperm_SI_Woolf2021!$E$9:$E$93-AR$58))*(AR$58-Fperm_SI_Woolf2021!$E$9:$E$93)/10))) + Fperm_SI_Woolf2021!$G$9:$G$93*EXP(-Fperm_SI_Woolf2021!$J$9:$J$93*$C124*IF(AR$58=Fperm_SI_Woolf2021!$E$9:$E$93,1,EXP(LN((1.1*(Fperm_SI_Woolf2021!$E$9:$E$93-AR$58)-63.1579*EXP(-0.19*Fperm_SI_Woolf2021!$E$9:$E$93)+63.1579*EXP(-0.19*AR$58))/(Fperm_SI_Woolf2021!$E$9:$E$93-AR$58))*(AR$58-Fperm_SI_Woolf2021!$E$9:$E$93)/10))) + Fperm_SI_Woolf2021!$H$9:$H$93*EXP(-Fperm_SI_Woolf2021!$K$9:$K$93*$C124*IF(AR$58=Fperm_SI_Woolf2021!$E$9:$E$93,1,EXP(LN((1.1*(Fperm_SI_Woolf2021!$E$9:$E$93-AR$58)-63.1579*EXP(-0.19*Fperm_SI_Woolf2021!$E$9:$E$93)+63.1579*EXP(-0.19*AR$58))/(Fperm_SI_Woolf2021!$E$9:$E$93-AR$58))*(AR$58-Fperm_SI_Woolf2021!$E$9:$E$93)/10))),Fperm_SI_Woolf2021!$D$9:$D$93))</f>
        <v>0.24024429841176989</v>
      </c>
      <c r="AS124" s="51" cm="1">
        <f t="array" ref="AS124">MIN(1,SLOPE(Fperm_SI_Woolf2021!$F$9:$F$93*EXP(-Fperm_SI_Woolf2021!$I$9:$I$93*$C124*IF(AS$58=Fperm_SI_Woolf2021!$E$9:$E$93,1,EXP(LN((1.1*(Fperm_SI_Woolf2021!$E$9:$E$93-AS$58)-63.1579*EXP(-0.19*Fperm_SI_Woolf2021!$E$9:$E$93)+63.1579*EXP(-0.19*AS$58))/(Fperm_SI_Woolf2021!$E$9:$E$93-AS$58))*(AS$58-Fperm_SI_Woolf2021!$E$9:$E$93)/10))) + Fperm_SI_Woolf2021!$G$9:$G$93*EXP(-Fperm_SI_Woolf2021!$J$9:$J$93*$C124*IF(AS$58=Fperm_SI_Woolf2021!$E$9:$E$93,1,EXP(LN((1.1*(Fperm_SI_Woolf2021!$E$9:$E$93-AS$58)-63.1579*EXP(-0.19*Fperm_SI_Woolf2021!$E$9:$E$93)+63.1579*EXP(-0.19*AS$58))/(Fperm_SI_Woolf2021!$E$9:$E$93-AS$58))*(AS$58-Fperm_SI_Woolf2021!$E$9:$E$93)/10))) + Fperm_SI_Woolf2021!$H$9:$H$93*EXP(-Fperm_SI_Woolf2021!$K$9:$K$93*$C124*IF(AS$58=Fperm_SI_Woolf2021!$E$9:$E$93,1,EXP(LN((1.1*(Fperm_SI_Woolf2021!$E$9:$E$93-AS$58)-63.1579*EXP(-0.19*Fperm_SI_Woolf2021!$E$9:$E$93)+63.1579*EXP(-0.19*AS$58))/(Fperm_SI_Woolf2021!$E$9:$E$93-AS$58))*(AS$58-Fperm_SI_Woolf2021!$E$9:$E$93)/10))),Fperm_SI_Woolf2021!$D$9:$D$93)*AS$57+INTERCEPT(Fperm_SI_Woolf2021!$F$9:$F$93*EXP(-Fperm_SI_Woolf2021!$I$9:$I$93*$C124*IF(AS$58=Fperm_SI_Woolf2021!$E$9:$E$93,1,EXP(LN((1.1*(Fperm_SI_Woolf2021!$E$9:$E$93-AS$58)-63.1579*EXP(-0.19*Fperm_SI_Woolf2021!$E$9:$E$93)+63.1579*EXP(-0.19*AS$58))/(Fperm_SI_Woolf2021!$E$9:$E$93-AS$58))*(AS$58-Fperm_SI_Woolf2021!$E$9:$E$93)/10))) + Fperm_SI_Woolf2021!$G$9:$G$93*EXP(-Fperm_SI_Woolf2021!$J$9:$J$93*$C124*IF(AS$58=Fperm_SI_Woolf2021!$E$9:$E$93,1,EXP(LN((1.1*(Fperm_SI_Woolf2021!$E$9:$E$93-AS$58)-63.1579*EXP(-0.19*Fperm_SI_Woolf2021!$E$9:$E$93)+63.1579*EXP(-0.19*AS$58))/(Fperm_SI_Woolf2021!$E$9:$E$93-AS$58))*(AS$58-Fperm_SI_Woolf2021!$E$9:$E$93)/10))) + Fperm_SI_Woolf2021!$H$9:$H$93*EXP(-Fperm_SI_Woolf2021!$K$9:$K$93*$C124*IF(AS$58=Fperm_SI_Woolf2021!$E$9:$E$93,1,EXP(LN((1.1*(Fperm_SI_Woolf2021!$E$9:$E$93-AS$58)-63.1579*EXP(-0.19*Fperm_SI_Woolf2021!$E$9:$E$93)+63.1579*EXP(-0.19*AS$58))/(Fperm_SI_Woolf2021!$E$9:$E$93-AS$58))*(AS$58-Fperm_SI_Woolf2021!$E$9:$E$93)/10))),Fperm_SI_Woolf2021!$D$9:$D$93))</f>
        <v>0.21932212663370998</v>
      </c>
      <c r="AT124" s="51" cm="1">
        <f t="array" ref="AT124">MIN(1,SLOPE(Fperm_SI_Woolf2021!$F$9:$F$93*EXP(-Fperm_SI_Woolf2021!$I$9:$I$93*$C124*IF(AT$58=Fperm_SI_Woolf2021!$E$9:$E$93,1,EXP(LN((1.1*(Fperm_SI_Woolf2021!$E$9:$E$93-AT$58)-63.1579*EXP(-0.19*Fperm_SI_Woolf2021!$E$9:$E$93)+63.1579*EXP(-0.19*AT$58))/(Fperm_SI_Woolf2021!$E$9:$E$93-AT$58))*(AT$58-Fperm_SI_Woolf2021!$E$9:$E$93)/10))) + Fperm_SI_Woolf2021!$G$9:$G$93*EXP(-Fperm_SI_Woolf2021!$J$9:$J$93*$C124*IF(AT$58=Fperm_SI_Woolf2021!$E$9:$E$93,1,EXP(LN((1.1*(Fperm_SI_Woolf2021!$E$9:$E$93-AT$58)-63.1579*EXP(-0.19*Fperm_SI_Woolf2021!$E$9:$E$93)+63.1579*EXP(-0.19*AT$58))/(Fperm_SI_Woolf2021!$E$9:$E$93-AT$58))*(AT$58-Fperm_SI_Woolf2021!$E$9:$E$93)/10))) + Fperm_SI_Woolf2021!$H$9:$H$93*EXP(-Fperm_SI_Woolf2021!$K$9:$K$93*$C124*IF(AT$58=Fperm_SI_Woolf2021!$E$9:$E$93,1,EXP(LN((1.1*(Fperm_SI_Woolf2021!$E$9:$E$93-AT$58)-63.1579*EXP(-0.19*Fperm_SI_Woolf2021!$E$9:$E$93)+63.1579*EXP(-0.19*AT$58))/(Fperm_SI_Woolf2021!$E$9:$E$93-AT$58))*(AT$58-Fperm_SI_Woolf2021!$E$9:$E$93)/10))),Fperm_SI_Woolf2021!$D$9:$D$93)*AT$57+INTERCEPT(Fperm_SI_Woolf2021!$F$9:$F$93*EXP(-Fperm_SI_Woolf2021!$I$9:$I$93*$C124*IF(AT$58=Fperm_SI_Woolf2021!$E$9:$E$93,1,EXP(LN((1.1*(Fperm_SI_Woolf2021!$E$9:$E$93-AT$58)-63.1579*EXP(-0.19*Fperm_SI_Woolf2021!$E$9:$E$93)+63.1579*EXP(-0.19*AT$58))/(Fperm_SI_Woolf2021!$E$9:$E$93-AT$58))*(AT$58-Fperm_SI_Woolf2021!$E$9:$E$93)/10))) + Fperm_SI_Woolf2021!$G$9:$G$93*EXP(-Fperm_SI_Woolf2021!$J$9:$J$93*$C124*IF(AT$58=Fperm_SI_Woolf2021!$E$9:$E$93,1,EXP(LN((1.1*(Fperm_SI_Woolf2021!$E$9:$E$93-AT$58)-63.1579*EXP(-0.19*Fperm_SI_Woolf2021!$E$9:$E$93)+63.1579*EXP(-0.19*AT$58))/(Fperm_SI_Woolf2021!$E$9:$E$93-AT$58))*(AT$58-Fperm_SI_Woolf2021!$E$9:$E$93)/10))) + Fperm_SI_Woolf2021!$H$9:$H$93*EXP(-Fperm_SI_Woolf2021!$K$9:$K$93*$C124*IF(AT$58=Fperm_SI_Woolf2021!$E$9:$E$93,1,EXP(LN((1.1*(Fperm_SI_Woolf2021!$E$9:$E$93-AT$58)-63.1579*EXP(-0.19*Fperm_SI_Woolf2021!$E$9:$E$93)+63.1579*EXP(-0.19*AT$58))/(Fperm_SI_Woolf2021!$E$9:$E$93-AT$58))*(AT$58-Fperm_SI_Woolf2021!$E$9:$E$93)/10))),Fperm_SI_Woolf2021!$D$9:$D$93))</f>
        <v>0.1983999548556501</v>
      </c>
      <c r="AU124" s="51" cm="1">
        <f t="array" ref="AU124">MIN(1,SLOPE(Fperm_SI_Woolf2021!$F$9:$F$93*EXP(-Fperm_SI_Woolf2021!$I$9:$I$93*$C124*IF(AU$58=Fperm_SI_Woolf2021!$E$9:$E$93,1,EXP(LN((1.1*(Fperm_SI_Woolf2021!$E$9:$E$93-AU$58)-63.1579*EXP(-0.19*Fperm_SI_Woolf2021!$E$9:$E$93)+63.1579*EXP(-0.19*AU$58))/(Fperm_SI_Woolf2021!$E$9:$E$93-AU$58))*(AU$58-Fperm_SI_Woolf2021!$E$9:$E$93)/10))) + Fperm_SI_Woolf2021!$G$9:$G$93*EXP(-Fperm_SI_Woolf2021!$J$9:$J$93*$C124*IF(AU$58=Fperm_SI_Woolf2021!$E$9:$E$93,1,EXP(LN((1.1*(Fperm_SI_Woolf2021!$E$9:$E$93-AU$58)-63.1579*EXP(-0.19*Fperm_SI_Woolf2021!$E$9:$E$93)+63.1579*EXP(-0.19*AU$58))/(Fperm_SI_Woolf2021!$E$9:$E$93-AU$58))*(AU$58-Fperm_SI_Woolf2021!$E$9:$E$93)/10))) + Fperm_SI_Woolf2021!$H$9:$H$93*EXP(-Fperm_SI_Woolf2021!$K$9:$K$93*$C124*IF(AU$58=Fperm_SI_Woolf2021!$E$9:$E$93,1,EXP(LN((1.1*(Fperm_SI_Woolf2021!$E$9:$E$93-AU$58)-63.1579*EXP(-0.19*Fperm_SI_Woolf2021!$E$9:$E$93)+63.1579*EXP(-0.19*AU$58))/(Fperm_SI_Woolf2021!$E$9:$E$93-AU$58))*(AU$58-Fperm_SI_Woolf2021!$E$9:$E$93)/10))),Fperm_SI_Woolf2021!$D$9:$D$93)*AU$57+INTERCEPT(Fperm_SI_Woolf2021!$F$9:$F$93*EXP(-Fperm_SI_Woolf2021!$I$9:$I$93*$C124*IF(AU$58=Fperm_SI_Woolf2021!$E$9:$E$93,1,EXP(LN((1.1*(Fperm_SI_Woolf2021!$E$9:$E$93-AU$58)-63.1579*EXP(-0.19*Fperm_SI_Woolf2021!$E$9:$E$93)+63.1579*EXP(-0.19*AU$58))/(Fperm_SI_Woolf2021!$E$9:$E$93-AU$58))*(AU$58-Fperm_SI_Woolf2021!$E$9:$E$93)/10))) + Fperm_SI_Woolf2021!$G$9:$G$93*EXP(-Fperm_SI_Woolf2021!$J$9:$J$93*$C124*IF(AU$58=Fperm_SI_Woolf2021!$E$9:$E$93,1,EXP(LN((1.1*(Fperm_SI_Woolf2021!$E$9:$E$93-AU$58)-63.1579*EXP(-0.19*Fperm_SI_Woolf2021!$E$9:$E$93)+63.1579*EXP(-0.19*AU$58))/(Fperm_SI_Woolf2021!$E$9:$E$93-AU$58))*(AU$58-Fperm_SI_Woolf2021!$E$9:$E$93)/10))) + Fperm_SI_Woolf2021!$H$9:$H$93*EXP(-Fperm_SI_Woolf2021!$K$9:$K$93*$C124*IF(AU$58=Fperm_SI_Woolf2021!$E$9:$E$93,1,EXP(LN((1.1*(Fperm_SI_Woolf2021!$E$9:$E$93-AU$58)-63.1579*EXP(-0.19*Fperm_SI_Woolf2021!$E$9:$E$93)+63.1579*EXP(-0.19*AU$58))/(Fperm_SI_Woolf2021!$E$9:$E$93-AU$58))*(AU$58-Fperm_SI_Woolf2021!$E$9:$E$93)/10))),Fperm_SI_Woolf2021!$D$9:$D$93))</f>
        <v>0.17747778307759016</v>
      </c>
      <c r="AV124" s="51" cm="1">
        <f t="array" ref="AV124">MIN(1,SLOPE(Fperm_SI_Woolf2021!$F$9:$F$93*EXP(-Fperm_SI_Woolf2021!$I$9:$I$93*$C124*IF(AV$58=Fperm_SI_Woolf2021!$E$9:$E$93,1,EXP(LN((1.1*(Fperm_SI_Woolf2021!$E$9:$E$93-AV$58)-63.1579*EXP(-0.19*Fperm_SI_Woolf2021!$E$9:$E$93)+63.1579*EXP(-0.19*AV$58))/(Fperm_SI_Woolf2021!$E$9:$E$93-AV$58))*(AV$58-Fperm_SI_Woolf2021!$E$9:$E$93)/10))) + Fperm_SI_Woolf2021!$G$9:$G$93*EXP(-Fperm_SI_Woolf2021!$J$9:$J$93*$C124*IF(AV$58=Fperm_SI_Woolf2021!$E$9:$E$93,1,EXP(LN((1.1*(Fperm_SI_Woolf2021!$E$9:$E$93-AV$58)-63.1579*EXP(-0.19*Fperm_SI_Woolf2021!$E$9:$E$93)+63.1579*EXP(-0.19*AV$58))/(Fperm_SI_Woolf2021!$E$9:$E$93-AV$58))*(AV$58-Fperm_SI_Woolf2021!$E$9:$E$93)/10))) + Fperm_SI_Woolf2021!$H$9:$H$93*EXP(-Fperm_SI_Woolf2021!$K$9:$K$93*$C124*IF(AV$58=Fperm_SI_Woolf2021!$E$9:$E$93,1,EXP(LN((1.1*(Fperm_SI_Woolf2021!$E$9:$E$93-AV$58)-63.1579*EXP(-0.19*Fperm_SI_Woolf2021!$E$9:$E$93)+63.1579*EXP(-0.19*AV$58))/(Fperm_SI_Woolf2021!$E$9:$E$93-AV$58))*(AV$58-Fperm_SI_Woolf2021!$E$9:$E$93)/10))),Fperm_SI_Woolf2021!$D$9:$D$93)*AV$57+INTERCEPT(Fperm_SI_Woolf2021!$F$9:$F$93*EXP(-Fperm_SI_Woolf2021!$I$9:$I$93*$C124*IF(AV$58=Fperm_SI_Woolf2021!$E$9:$E$93,1,EXP(LN((1.1*(Fperm_SI_Woolf2021!$E$9:$E$93-AV$58)-63.1579*EXP(-0.19*Fperm_SI_Woolf2021!$E$9:$E$93)+63.1579*EXP(-0.19*AV$58))/(Fperm_SI_Woolf2021!$E$9:$E$93-AV$58))*(AV$58-Fperm_SI_Woolf2021!$E$9:$E$93)/10))) + Fperm_SI_Woolf2021!$G$9:$G$93*EXP(-Fperm_SI_Woolf2021!$J$9:$J$93*$C124*IF(AV$58=Fperm_SI_Woolf2021!$E$9:$E$93,1,EXP(LN((1.1*(Fperm_SI_Woolf2021!$E$9:$E$93-AV$58)-63.1579*EXP(-0.19*Fperm_SI_Woolf2021!$E$9:$E$93)+63.1579*EXP(-0.19*AV$58))/(Fperm_SI_Woolf2021!$E$9:$E$93-AV$58))*(AV$58-Fperm_SI_Woolf2021!$E$9:$E$93)/10))) + Fperm_SI_Woolf2021!$H$9:$H$93*EXP(-Fperm_SI_Woolf2021!$K$9:$K$93*$C124*IF(AV$58=Fperm_SI_Woolf2021!$E$9:$E$93,1,EXP(LN((1.1*(Fperm_SI_Woolf2021!$E$9:$E$93-AV$58)-63.1579*EXP(-0.19*Fperm_SI_Woolf2021!$E$9:$E$93)+63.1579*EXP(-0.19*AV$58))/(Fperm_SI_Woolf2021!$E$9:$E$93-AV$58))*(AV$58-Fperm_SI_Woolf2021!$E$9:$E$93)/10))),Fperm_SI_Woolf2021!$D$9:$D$93))</f>
        <v>0.15655561129953027</v>
      </c>
      <c r="AW124" s="51" cm="1">
        <f t="array" ref="AW124">MIN(1,SLOPE(Fperm_SI_Woolf2021!$F$9:$F$93*EXP(-Fperm_SI_Woolf2021!$I$9:$I$93*$C124*IF(AW$58=Fperm_SI_Woolf2021!$E$9:$E$93,1,EXP(LN((1.1*(Fperm_SI_Woolf2021!$E$9:$E$93-AW$58)-63.1579*EXP(-0.19*Fperm_SI_Woolf2021!$E$9:$E$93)+63.1579*EXP(-0.19*AW$58))/(Fperm_SI_Woolf2021!$E$9:$E$93-AW$58))*(AW$58-Fperm_SI_Woolf2021!$E$9:$E$93)/10))) + Fperm_SI_Woolf2021!$G$9:$G$93*EXP(-Fperm_SI_Woolf2021!$J$9:$J$93*$C124*IF(AW$58=Fperm_SI_Woolf2021!$E$9:$E$93,1,EXP(LN((1.1*(Fperm_SI_Woolf2021!$E$9:$E$93-AW$58)-63.1579*EXP(-0.19*Fperm_SI_Woolf2021!$E$9:$E$93)+63.1579*EXP(-0.19*AW$58))/(Fperm_SI_Woolf2021!$E$9:$E$93-AW$58))*(AW$58-Fperm_SI_Woolf2021!$E$9:$E$93)/10))) + Fperm_SI_Woolf2021!$H$9:$H$93*EXP(-Fperm_SI_Woolf2021!$K$9:$K$93*$C124*IF(AW$58=Fperm_SI_Woolf2021!$E$9:$E$93,1,EXP(LN((1.1*(Fperm_SI_Woolf2021!$E$9:$E$93-AW$58)-63.1579*EXP(-0.19*Fperm_SI_Woolf2021!$E$9:$E$93)+63.1579*EXP(-0.19*AW$58))/(Fperm_SI_Woolf2021!$E$9:$E$93-AW$58))*(AW$58-Fperm_SI_Woolf2021!$E$9:$E$93)/10))),Fperm_SI_Woolf2021!$D$9:$D$93)*AW$57+INTERCEPT(Fperm_SI_Woolf2021!$F$9:$F$93*EXP(-Fperm_SI_Woolf2021!$I$9:$I$93*$C124*IF(AW$58=Fperm_SI_Woolf2021!$E$9:$E$93,1,EXP(LN((1.1*(Fperm_SI_Woolf2021!$E$9:$E$93-AW$58)-63.1579*EXP(-0.19*Fperm_SI_Woolf2021!$E$9:$E$93)+63.1579*EXP(-0.19*AW$58))/(Fperm_SI_Woolf2021!$E$9:$E$93-AW$58))*(AW$58-Fperm_SI_Woolf2021!$E$9:$E$93)/10))) + Fperm_SI_Woolf2021!$G$9:$G$93*EXP(-Fperm_SI_Woolf2021!$J$9:$J$93*$C124*IF(AW$58=Fperm_SI_Woolf2021!$E$9:$E$93,1,EXP(LN((1.1*(Fperm_SI_Woolf2021!$E$9:$E$93-AW$58)-63.1579*EXP(-0.19*Fperm_SI_Woolf2021!$E$9:$E$93)+63.1579*EXP(-0.19*AW$58))/(Fperm_SI_Woolf2021!$E$9:$E$93-AW$58))*(AW$58-Fperm_SI_Woolf2021!$E$9:$E$93)/10))) + Fperm_SI_Woolf2021!$H$9:$H$93*EXP(-Fperm_SI_Woolf2021!$K$9:$K$93*$C124*IF(AW$58=Fperm_SI_Woolf2021!$E$9:$E$93,1,EXP(LN((1.1*(Fperm_SI_Woolf2021!$E$9:$E$93-AW$58)-63.1579*EXP(-0.19*Fperm_SI_Woolf2021!$E$9:$E$93)+63.1579*EXP(-0.19*AW$58))/(Fperm_SI_Woolf2021!$E$9:$E$93-AW$58))*(AW$58-Fperm_SI_Woolf2021!$E$9:$E$93)/10))),Fperm_SI_Woolf2021!$D$9:$D$93))</f>
        <v>0.36563259631244455</v>
      </c>
      <c r="AX124" s="51" cm="1">
        <f t="array" ref="AX124">MIN(1,SLOPE(Fperm_SI_Woolf2021!$F$9:$F$93*EXP(-Fperm_SI_Woolf2021!$I$9:$I$93*$C124*IF(AX$58=Fperm_SI_Woolf2021!$E$9:$E$93,1,EXP(LN((1.1*(Fperm_SI_Woolf2021!$E$9:$E$93-AX$58)-63.1579*EXP(-0.19*Fperm_SI_Woolf2021!$E$9:$E$93)+63.1579*EXP(-0.19*AX$58))/(Fperm_SI_Woolf2021!$E$9:$E$93-AX$58))*(AX$58-Fperm_SI_Woolf2021!$E$9:$E$93)/10))) + Fperm_SI_Woolf2021!$G$9:$G$93*EXP(-Fperm_SI_Woolf2021!$J$9:$J$93*$C124*IF(AX$58=Fperm_SI_Woolf2021!$E$9:$E$93,1,EXP(LN((1.1*(Fperm_SI_Woolf2021!$E$9:$E$93-AX$58)-63.1579*EXP(-0.19*Fperm_SI_Woolf2021!$E$9:$E$93)+63.1579*EXP(-0.19*AX$58))/(Fperm_SI_Woolf2021!$E$9:$E$93-AX$58))*(AX$58-Fperm_SI_Woolf2021!$E$9:$E$93)/10))) + Fperm_SI_Woolf2021!$H$9:$H$93*EXP(-Fperm_SI_Woolf2021!$K$9:$K$93*$C124*IF(AX$58=Fperm_SI_Woolf2021!$E$9:$E$93,1,EXP(LN((1.1*(Fperm_SI_Woolf2021!$E$9:$E$93-AX$58)-63.1579*EXP(-0.19*Fperm_SI_Woolf2021!$E$9:$E$93)+63.1579*EXP(-0.19*AX$58))/(Fperm_SI_Woolf2021!$E$9:$E$93-AX$58))*(AX$58-Fperm_SI_Woolf2021!$E$9:$E$93)/10))),Fperm_SI_Woolf2021!$D$9:$D$93)*AX$57+INTERCEPT(Fperm_SI_Woolf2021!$F$9:$F$93*EXP(-Fperm_SI_Woolf2021!$I$9:$I$93*$C124*IF(AX$58=Fperm_SI_Woolf2021!$E$9:$E$93,1,EXP(LN((1.1*(Fperm_SI_Woolf2021!$E$9:$E$93-AX$58)-63.1579*EXP(-0.19*Fperm_SI_Woolf2021!$E$9:$E$93)+63.1579*EXP(-0.19*AX$58))/(Fperm_SI_Woolf2021!$E$9:$E$93-AX$58))*(AX$58-Fperm_SI_Woolf2021!$E$9:$E$93)/10))) + Fperm_SI_Woolf2021!$G$9:$G$93*EXP(-Fperm_SI_Woolf2021!$J$9:$J$93*$C124*IF(AX$58=Fperm_SI_Woolf2021!$E$9:$E$93,1,EXP(LN((1.1*(Fperm_SI_Woolf2021!$E$9:$E$93-AX$58)-63.1579*EXP(-0.19*Fperm_SI_Woolf2021!$E$9:$E$93)+63.1579*EXP(-0.19*AX$58))/(Fperm_SI_Woolf2021!$E$9:$E$93-AX$58))*(AX$58-Fperm_SI_Woolf2021!$E$9:$E$93)/10))) + Fperm_SI_Woolf2021!$H$9:$H$93*EXP(-Fperm_SI_Woolf2021!$K$9:$K$93*$C124*IF(AX$58=Fperm_SI_Woolf2021!$E$9:$E$93,1,EXP(LN((1.1*(Fperm_SI_Woolf2021!$E$9:$E$93-AX$58)-63.1579*EXP(-0.19*Fperm_SI_Woolf2021!$E$9:$E$93)+63.1579*EXP(-0.19*AX$58))/(Fperm_SI_Woolf2021!$E$9:$E$93-AX$58))*(AX$58-Fperm_SI_Woolf2021!$E$9:$E$93)/10))),Fperm_SI_Woolf2021!$D$9:$D$93))</f>
        <v>0.34834208014897505</v>
      </c>
      <c r="AY124" s="51" cm="1">
        <f t="array" ref="AY124">MIN(1,SLOPE(Fperm_SI_Woolf2021!$F$9:$F$93*EXP(-Fperm_SI_Woolf2021!$I$9:$I$93*$C124*IF(AY$58=Fperm_SI_Woolf2021!$E$9:$E$93,1,EXP(LN((1.1*(Fperm_SI_Woolf2021!$E$9:$E$93-AY$58)-63.1579*EXP(-0.19*Fperm_SI_Woolf2021!$E$9:$E$93)+63.1579*EXP(-0.19*AY$58))/(Fperm_SI_Woolf2021!$E$9:$E$93-AY$58))*(AY$58-Fperm_SI_Woolf2021!$E$9:$E$93)/10))) + Fperm_SI_Woolf2021!$G$9:$G$93*EXP(-Fperm_SI_Woolf2021!$J$9:$J$93*$C124*IF(AY$58=Fperm_SI_Woolf2021!$E$9:$E$93,1,EXP(LN((1.1*(Fperm_SI_Woolf2021!$E$9:$E$93-AY$58)-63.1579*EXP(-0.19*Fperm_SI_Woolf2021!$E$9:$E$93)+63.1579*EXP(-0.19*AY$58))/(Fperm_SI_Woolf2021!$E$9:$E$93-AY$58))*(AY$58-Fperm_SI_Woolf2021!$E$9:$E$93)/10))) + Fperm_SI_Woolf2021!$H$9:$H$93*EXP(-Fperm_SI_Woolf2021!$K$9:$K$93*$C124*IF(AY$58=Fperm_SI_Woolf2021!$E$9:$E$93,1,EXP(LN((1.1*(Fperm_SI_Woolf2021!$E$9:$E$93-AY$58)-63.1579*EXP(-0.19*Fperm_SI_Woolf2021!$E$9:$E$93)+63.1579*EXP(-0.19*AY$58))/(Fperm_SI_Woolf2021!$E$9:$E$93-AY$58))*(AY$58-Fperm_SI_Woolf2021!$E$9:$E$93)/10))),Fperm_SI_Woolf2021!$D$9:$D$93)*AY$57+INTERCEPT(Fperm_SI_Woolf2021!$F$9:$F$93*EXP(-Fperm_SI_Woolf2021!$I$9:$I$93*$C124*IF(AY$58=Fperm_SI_Woolf2021!$E$9:$E$93,1,EXP(LN((1.1*(Fperm_SI_Woolf2021!$E$9:$E$93-AY$58)-63.1579*EXP(-0.19*Fperm_SI_Woolf2021!$E$9:$E$93)+63.1579*EXP(-0.19*AY$58))/(Fperm_SI_Woolf2021!$E$9:$E$93-AY$58))*(AY$58-Fperm_SI_Woolf2021!$E$9:$E$93)/10))) + Fperm_SI_Woolf2021!$G$9:$G$93*EXP(-Fperm_SI_Woolf2021!$J$9:$J$93*$C124*IF(AY$58=Fperm_SI_Woolf2021!$E$9:$E$93,1,EXP(LN((1.1*(Fperm_SI_Woolf2021!$E$9:$E$93-AY$58)-63.1579*EXP(-0.19*Fperm_SI_Woolf2021!$E$9:$E$93)+63.1579*EXP(-0.19*AY$58))/(Fperm_SI_Woolf2021!$E$9:$E$93-AY$58))*(AY$58-Fperm_SI_Woolf2021!$E$9:$E$93)/10))) + Fperm_SI_Woolf2021!$H$9:$H$93*EXP(-Fperm_SI_Woolf2021!$K$9:$K$93*$C124*IF(AY$58=Fperm_SI_Woolf2021!$E$9:$E$93,1,EXP(LN((1.1*(Fperm_SI_Woolf2021!$E$9:$E$93-AY$58)-63.1579*EXP(-0.19*Fperm_SI_Woolf2021!$E$9:$E$93)+63.1579*EXP(-0.19*AY$58))/(Fperm_SI_Woolf2021!$E$9:$E$93-AY$58))*(AY$58-Fperm_SI_Woolf2021!$E$9:$E$93)/10))),Fperm_SI_Woolf2021!$D$9:$D$93))</f>
        <v>0.3310515639855055</v>
      </c>
      <c r="AZ124" s="51" cm="1">
        <f t="array" ref="AZ124">MIN(1,SLOPE(Fperm_SI_Woolf2021!$F$9:$F$93*EXP(-Fperm_SI_Woolf2021!$I$9:$I$93*$C124*IF(AZ$58=Fperm_SI_Woolf2021!$E$9:$E$93,1,EXP(LN((1.1*(Fperm_SI_Woolf2021!$E$9:$E$93-AZ$58)-63.1579*EXP(-0.19*Fperm_SI_Woolf2021!$E$9:$E$93)+63.1579*EXP(-0.19*AZ$58))/(Fperm_SI_Woolf2021!$E$9:$E$93-AZ$58))*(AZ$58-Fperm_SI_Woolf2021!$E$9:$E$93)/10))) + Fperm_SI_Woolf2021!$G$9:$G$93*EXP(-Fperm_SI_Woolf2021!$J$9:$J$93*$C124*IF(AZ$58=Fperm_SI_Woolf2021!$E$9:$E$93,1,EXP(LN((1.1*(Fperm_SI_Woolf2021!$E$9:$E$93-AZ$58)-63.1579*EXP(-0.19*Fperm_SI_Woolf2021!$E$9:$E$93)+63.1579*EXP(-0.19*AZ$58))/(Fperm_SI_Woolf2021!$E$9:$E$93-AZ$58))*(AZ$58-Fperm_SI_Woolf2021!$E$9:$E$93)/10))) + Fperm_SI_Woolf2021!$H$9:$H$93*EXP(-Fperm_SI_Woolf2021!$K$9:$K$93*$C124*IF(AZ$58=Fperm_SI_Woolf2021!$E$9:$E$93,1,EXP(LN((1.1*(Fperm_SI_Woolf2021!$E$9:$E$93-AZ$58)-63.1579*EXP(-0.19*Fperm_SI_Woolf2021!$E$9:$E$93)+63.1579*EXP(-0.19*AZ$58))/(Fperm_SI_Woolf2021!$E$9:$E$93-AZ$58))*(AZ$58-Fperm_SI_Woolf2021!$E$9:$E$93)/10))),Fperm_SI_Woolf2021!$D$9:$D$93)*AZ$57+INTERCEPT(Fperm_SI_Woolf2021!$F$9:$F$93*EXP(-Fperm_SI_Woolf2021!$I$9:$I$93*$C124*IF(AZ$58=Fperm_SI_Woolf2021!$E$9:$E$93,1,EXP(LN((1.1*(Fperm_SI_Woolf2021!$E$9:$E$93-AZ$58)-63.1579*EXP(-0.19*Fperm_SI_Woolf2021!$E$9:$E$93)+63.1579*EXP(-0.19*AZ$58))/(Fperm_SI_Woolf2021!$E$9:$E$93-AZ$58))*(AZ$58-Fperm_SI_Woolf2021!$E$9:$E$93)/10))) + Fperm_SI_Woolf2021!$G$9:$G$93*EXP(-Fperm_SI_Woolf2021!$J$9:$J$93*$C124*IF(AZ$58=Fperm_SI_Woolf2021!$E$9:$E$93,1,EXP(LN((1.1*(Fperm_SI_Woolf2021!$E$9:$E$93-AZ$58)-63.1579*EXP(-0.19*Fperm_SI_Woolf2021!$E$9:$E$93)+63.1579*EXP(-0.19*AZ$58))/(Fperm_SI_Woolf2021!$E$9:$E$93-AZ$58))*(AZ$58-Fperm_SI_Woolf2021!$E$9:$E$93)/10))) + Fperm_SI_Woolf2021!$H$9:$H$93*EXP(-Fperm_SI_Woolf2021!$K$9:$K$93*$C124*IF(AZ$58=Fperm_SI_Woolf2021!$E$9:$E$93,1,EXP(LN((1.1*(Fperm_SI_Woolf2021!$E$9:$E$93-AZ$58)-63.1579*EXP(-0.19*Fperm_SI_Woolf2021!$E$9:$E$93)+63.1579*EXP(-0.19*AZ$58))/(Fperm_SI_Woolf2021!$E$9:$E$93-AZ$58))*(AZ$58-Fperm_SI_Woolf2021!$E$9:$E$93)/10))),Fperm_SI_Woolf2021!$D$9:$D$93))</f>
        <v>0.31376104782203601</v>
      </c>
      <c r="BA124" s="51" cm="1">
        <f t="array" ref="BA124">MIN(1,SLOPE(Fperm_SI_Woolf2021!$F$9:$F$93*EXP(-Fperm_SI_Woolf2021!$I$9:$I$93*$C124*IF(BA$58=Fperm_SI_Woolf2021!$E$9:$E$93,1,EXP(LN((1.1*(Fperm_SI_Woolf2021!$E$9:$E$93-BA$58)-63.1579*EXP(-0.19*Fperm_SI_Woolf2021!$E$9:$E$93)+63.1579*EXP(-0.19*BA$58))/(Fperm_SI_Woolf2021!$E$9:$E$93-BA$58))*(BA$58-Fperm_SI_Woolf2021!$E$9:$E$93)/10))) + Fperm_SI_Woolf2021!$G$9:$G$93*EXP(-Fperm_SI_Woolf2021!$J$9:$J$93*$C124*IF(BA$58=Fperm_SI_Woolf2021!$E$9:$E$93,1,EXP(LN((1.1*(Fperm_SI_Woolf2021!$E$9:$E$93-BA$58)-63.1579*EXP(-0.19*Fperm_SI_Woolf2021!$E$9:$E$93)+63.1579*EXP(-0.19*BA$58))/(Fperm_SI_Woolf2021!$E$9:$E$93-BA$58))*(BA$58-Fperm_SI_Woolf2021!$E$9:$E$93)/10))) + Fperm_SI_Woolf2021!$H$9:$H$93*EXP(-Fperm_SI_Woolf2021!$K$9:$K$93*$C124*IF(BA$58=Fperm_SI_Woolf2021!$E$9:$E$93,1,EXP(LN((1.1*(Fperm_SI_Woolf2021!$E$9:$E$93-BA$58)-63.1579*EXP(-0.19*Fperm_SI_Woolf2021!$E$9:$E$93)+63.1579*EXP(-0.19*BA$58))/(Fperm_SI_Woolf2021!$E$9:$E$93-BA$58))*(BA$58-Fperm_SI_Woolf2021!$E$9:$E$93)/10))),Fperm_SI_Woolf2021!$D$9:$D$93)*BA$57+INTERCEPT(Fperm_SI_Woolf2021!$F$9:$F$93*EXP(-Fperm_SI_Woolf2021!$I$9:$I$93*$C124*IF(BA$58=Fperm_SI_Woolf2021!$E$9:$E$93,1,EXP(LN((1.1*(Fperm_SI_Woolf2021!$E$9:$E$93-BA$58)-63.1579*EXP(-0.19*Fperm_SI_Woolf2021!$E$9:$E$93)+63.1579*EXP(-0.19*BA$58))/(Fperm_SI_Woolf2021!$E$9:$E$93-BA$58))*(BA$58-Fperm_SI_Woolf2021!$E$9:$E$93)/10))) + Fperm_SI_Woolf2021!$G$9:$G$93*EXP(-Fperm_SI_Woolf2021!$J$9:$J$93*$C124*IF(BA$58=Fperm_SI_Woolf2021!$E$9:$E$93,1,EXP(LN((1.1*(Fperm_SI_Woolf2021!$E$9:$E$93-BA$58)-63.1579*EXP(-0.19*Fperm_SI_Woolf2021!$E$9:$E$93)+63.1579*EXP(-0.19*BA$58))/(Fperm_SI_Woolf2021!$E$9:$E$93-BA$58))*(BA$58-Fperm_SI_Woolf2021!$E$9:$E$93)/10))) + Fperm_SI_Woolf2021!$H$9:$H$93*EXP(-Fperm_SI_Woolf2021!$K$9:$K$93*$C124*IF(BA$58=Fperm_SI_Woolf2021!$E$9:$E$93,1,EXP(LN((1.1*(Fperm_SI_Woolf2021!$E$9:$E$93-BA$58)-63.1579*EXP(-0.19*Fperm_SI_Woolf2021!$E$9:$E$93)+63.1579*EXP(-0.19*BA$58))/(Fperm_SI_Woolf2021!$E$9:$E$93-BA$58))*(BA$58-Fperm_SI_Woolf2021!$E$9:$E$93)/10))),Fperm_SI_Woolf2021!$D$9:$D$93))</f>
        <v>0.29647053165856652</v>
      </c>
      <c r="BB124" s="51" cm="1">
        <f t="array" ref="BB124">MIN(1,SLOPE(Fperm_SI_Woolf2021!$F$9:$F$93*EXP(-Fperm_SI_Woolf2021!$I$9:$I$93*$C124*IF(BB$58=Fperm_SI_Woolf2021!$E$9:$E$93,1,EXP(LN((1.1*(Fperm_SI_Woolf2021!$E$9:$E$93-BB$58)-63.1579*EXP(-0.19*Fperm_SI_Woolf2021!$E$9:$E$93)+63.1579*EXP(-0.19*BB$58))/(Fperm_SI_Woolf2021!$E$9:$E$93-BB$58))*(BB$58-Fperm_SI_Woolf2021!$E$9:$E$93)/10))) + Fperm_SI_Woolf2021!$G$9:$G$93*EXP(-Fperm_SI_Woolf2021!$J$9:$J$93*$C124*IF(BB$58=Fperm_SI_Woolf2021!$E$9:$E$93,1,EXP(LN((1.1*(Fperm_SI_Woolf2021!$E$9:$E$93-BB$58)-63.1579*EXP(-0.19*Fperm_SI_Woolf2021!$E$9:$E$93)+63.1579*EXP(-0.19*BB$58))/(Fperm_SI_Woolf2021!$E$9:$E$93-BB$58))*(BB$58-Fperm_SI_Woolf2021!$E$9:$E$93)/10))) + Fperm_SI_Woolf2021!$H$9:$H$93*EXP(-Fperm_SI_Woolf2021!$K$9:$K$93*$C124*IF(BB$58=Fperm_SI_Woolf2021!$E$9:$E$93,1,EXP(LN((1.1*(Fperm_SI_Woolf2021!$E$9:$E$93-BB$58)-63.1579*EXP(-0.19*Fperm_SI_Woolf2021!$E$9:$E$93)+63.1579*EXP(-0.19*BB$58))/(Fperm_SI_Woolf2021!$E$9:$E$93-BB$58))*(BB$58-Fperm_SI_Woolf2021!$E$9:$E$93)/10))),Fperm_SI_Woolf2021!$D$9:$D$93)*BB$57+INTERCEPT(Fperm_SI_Woolf2021!$F$9:$F$93*EXP(-Fperm_SI_Woolf2021!$I$9:$I$93*$C124*IF(BB$58=Fperm_SI_Woolf2021!$E$9:$E$93,1,EXP(LN((1.1*(Fperm_SI_Woolf2021!$E$9:$E$93-BB$58)-63.1579*EXP(-0.19*Fperm_SI_Woolf2021!$E$9:$E$93)+63.1579*EXP(-0.19*BB$58))/(Fperm_SI_Woolf2021!$E$9:$E$93-BB$58))*(BB$58-Fperm_SI_Woolf2021!$E$9:$E$93)/10))) + Fperm_SI_Woolf2021!$G$9:$G$93*EXP(-Fperm_SI_Woolf2021!$J$9:$J$93*$C124*IF(BB$58=Fperm_SI_Woolf2021!$E$9:$E$93,1,EXP(LN((1.1*(Fperm_SI_Woolf2021!$E$9:$E$93-BB$58)-63.1579*EXP(-0.19*Fperm_SI_Woolf2021!$E$9:$E$93)+63.1579*EXP(-0.19*BB$58))/(Fperm_SI_Woolf2021!$E$9:$E$93-BB$58))*(BB$58-Fperm_SI_Woolf2021!$E$9:$E$93)/10))) + Fperm_SI_Woolf2021!$H$9:$H$93*EXP(-Fperm_SI_Woolf2021!$K$9:$K$93*$C124*IF(BB$58=Fperm_SI_Woolf2021!$E$9:$E$93,1,EXP(LN((1.1*(Fperm_SI_Woolf2021!$E$9:$E$93-BB$58)-63.1579*EXP(-0.19*Fperm_SI_Woolf2021!$E$9:$E$93)+63.1579*EXP(-0.19*BB$58))/(Fperm_SI_Woolf2021!$E$9:$E$93-BB$58))*(BB$58-Fperm_SI_Woolf2021!$E$9:$E$93)/10))),Fperm_SI_Woolf2021!$D$9:$D$93))</f>
        <v>0.27918001549509702</v>
      </c>
      <c r="BC124" s="51" cm="1">
        <f t="array" ref="BC124">MIN(1,SLOPE(Fperm_SI_Woolf2021!$F$9:$F$93*EXP(-Fperm_SI_Woolf2021!$I$9:$I$93*$C124*IF(BC$58=Fperm_SI_Woolf2021!$E$9:$E$93,1,EXP(LN((1.1*(Fperm_SI_Woolf2021!$E$9:$E$93-BC$58)-63.1579*EXP(-0.19*Fperm_SI_Woolf2021!$E$9:$E$93)+63.1579*EXP(-0.19*BC$58))/(Fperm_SI_Woolf2021!$E$9:$E$93-BC$58))*(BC$58-Fperm_SI_Woolf2021!$E$9:$E$93)/10))) + Fperm_SI_Woolf2021!$G$9:$G$93*EXP(-Fperm_SI_Woolf2021!$J$9:$J$93*$C124*IF(BC$58=Fperm_SI_Woolf2021!$E$9:$E$93,1,EXP(LN((1.1*(Fperm_SI_Woolf2021!$E$9:$E$93-BC$58)-63.1579*EXP(-0.19*Fperm_SI_Woolf2021!$E$9:$E$93)+63.1579*EXP(-0.19*BC$58))/(Fperm_SI_Woolf2021!$E$9:$E$93-BC$58))*(BC$58-Fperm_SI_Woolf2021!$E$9:$E$93)/10))) + Fperm_SI_Woolf2021!$H$9:$H$93*EXP(-Fperm_SI_Woolf2021!$K$9:$K$93*$C124*IF(BC$58=Fperm_SI_Woolf2021!$E$9:$E$93,1,EXP(LN((1.1*(Fperm_SI_Woolf2021!$E$9:$E$93-BC$58)-63.1579*EXP(-0.19*Fperm_SI_Woolf2021!$E$9:$E$93)+63.1579*EXP(-0.19*BC$58))/(Fperm_SI_Woolf2021!$E$9:$E$93-BC$58))*(BC$58-Fperm_SI_Woolf2021!$E$9:$E$93)/10))),Fperm_SI_Woolf2021!$D$9:$D$93)*BC$57+INTERCEPT(Fperm_SI_Woolf2021!$F$9:$F$93*EXP(-Fperm_SI_Woolf2021!$I$9:$I$93*$C124*IF(BC$58=Fperm_SI_Woolf2021!$E$9:$E$93,1,EXP(LN((1.1*(Fperm_SI_Woolf2021!$E$9:$E$93-BC$58)-63.1579*EXP(-0.19*Fperm_SI_Woolf2021!$E$9:$E$93)+63.1579*EXP(-0.19*BC$58))/(Fperm_SI_Woolf2021!$E$9:$E$93-BC$58))*(BC$58-Fperm_SI_Woolf2021!$E$9:$E$93)/10))) + Fperm_SI_Woolf2021!$G$9:$G$93*EXP(-Fperm_SI_Woolf2021!$J$9:$J$93*$C124*IF(BC$58=Fperm_SI_Woolf2021!$E$9:$E$93,1,EXP(LN((1.1*(Fperm_SI_Woolf2021!$E$9:$E$93-BC$58)-63.1579*EXP(-0.19*Fperm_SI_Woolf2021!$E$9:$E$93)+63.1579*EXP(-0.19*BC$58))/(Fperm_SI_Woolf2021!$E$9:$E$93-BC$58))*(BC$58-Fperm_SI_Woolf2021!$E$9:$E$93)/10))) + Fperm_SI_Woolf2021!$H$9:$H$93*EXP(-Fperm_SI_Woolf2021!$K$9:$K$93*$C124*IF(BC$58=Fperm_SI_Woolf2021!$E$9:$E$93,1,EXP(LN((1.1*(Fperm_SI_Woolf2021!$E$9:$E$93-BC$58)-63.1579*EXP(-0.19*Fperm_SI_Woolf2021!$E$9:$E$93)+63.1579*EXP(-0.19*BC$58))/(Fperm_SI_Woolf2021!$E$9:$E$93-BC$58))*(BC$58-Fperm_SI_Woolf2021!$E$9:$E$93)/10))),Fperm_SI_Woolf2021!$D$9:$D$93))</f>
        <v>0.26188949933162753</v>
      </c>
      <c r="BD124" s="51" cm="1">
        <f t="array" ref="BD124">MIN(1,SLOPE(Fperm_SI_Woolf2021!$F$9:$F$93*EXP(-Fperm_SI_Woolf2021!$I$9:$I$93*$C124*IF(BD$58=Fperm_SI_Woolf2021!$E$9:$E$93,1,EXP(LN((1.1*(Fperm_SI_Woolf2021!$E$9:$E$93-BD$58)-63.1579*EXP(-0.19*Fperm_SI_Woolf2021!$E$9:$E$93)+63.1579*EXP(-0.19*BD$58))/(Fperm_SI_Woolf2021!$E$9:$E$93-BD$58))*(BD$58-Fperm_SI_Woolf2021!$E$9:$E$93)/10))) + Fperm_SI_Woolf2021!$G$9:$G$93*EXP(-Fperm_SI_Woolf2021!$J$9:$J$93*$C124*IF(BD$58=Fperm_SI_Woolf2021!$E$9:$E$93,1,EXP(LN((1.1*(Fperm_SI_Woolf2021!$E$9:$E$93-BD$58)-63.1579*EXP(-0.19*Fperm_SI_Woolf2021!$E$9:$E$93)+63.1579*EXP(-0.19*BD$58))/(Fperm_SI_Woolf2021!$E$9:$E$93-BD$58))*(BD$58-Fperm_SI_Woolf2021!$E$9:$E$93)/10))) + Fperm_SI_Woolf2021!$H$9:$H$93*EXP(-Fperm_SI_Woolf2021!$K$9:$K$93*$C124*IF(BD$58=Fperm_SI_Woolf2021!$E$9:$E$93,1,EXP(LN((1.1*(Fperm_SI_Woolf2021!$E$9:$E$93-BD$58)-63.1579*EXP(-0.19*Fperm_SI_Woolf2021!$E$9:$E$93)+63.1579*EXP(-0.19*BD$58))/(Fperm_SI_Woolf2021!$E$9:$E$93-BD$58))*(BD$58-Fperm_SI_Woolf2021!$E$9:$E$93)/10))),Fperm_SI_Woolf2021!$D$9:$D$93)*BD$57+INTERCEPT(Fperm_SI_Woolf2021!$F$9:$F$93*EXP(-Fperm_SI_Woolf2021!$I$9:$I$93*$C124*IF(BD$58=Fperm_SI_Woolf2021!$E$9:$E$93,1,EXP(LN((1.1*(Fperm_SI_Woolf2021!$E$9:$E$93-BD$58)-63.1579*EXP(-0.19*Fperm_SI_Woolf2021!$E$9:$E$93)+63.1579*EXP(-0.19*BD$58))/(Fperm_SI_Woolf2021!$E$9:$E$93-BD$58))*(BD$58-Fperm_SI_Woolf2021!$E$9:$E$93)/10))) + Fperm_SI_Woolf2021!$G$9:$G$93*EXP(-Fperm_SI_Woolf2021!$J$9:$J$93*$C124*IF(BD$58=Fperm_SI_Woolf2021!$E$9:$E$93,1,EXP(LN((1.1*(Fperm_SI_Woolf2021!$E$9:$E$93-BD$58)-63.1579*EXP(-0.19*Fperm_SI_Woolf2021!$E$9:$E$93)+63.1579*EXP(-0.19*BD$58))/(Fperm_SI_Woolf2021!$E$9:$E$93-BD$58))*(BD$58-Fperm_SI_Woolf2021!$E$9:$E$93)/10))) + Fperm_SI_Woolf2021!$H$9:$H$93*EXP(-Fperm_SI_Woolf2021!$K$9:$K$93*$C124*IF(BD$58=Fperm_SI_Woolf2021!$E$9:$E$93,1,EXP(LN((1.1*(Fperm_SI_Woolf2021!$E$9:$E$93-BD$58)-63.1579*EXP(-0.19*Fperm_SI_Woolf2021!$E$9:$E$93)+63.1579*EXP(-0.19*BD$58))/(Fperm_SI_Woolf2021!$E$9:$E$93-BD$58))*(BD$58-Fperm_SI_Woolf2021!$E$9:$E$93)/10))),Fperm_SI_Woolf2021!$D$9:$D$93))</f>
        <v>0.24459898316815801</v>
      </c>
      <c r="BE124" s="51" cm="1">
        <f t="array" ref="BE124">MIN(1,SLOPE(Fperm_SI_Woolf2021!$F$9:$F$93*EXP(-Fperm_SI_Woolf2021!$I$9:$I$93*$C124*IF(BE$58=Fperm_SI_Woolf2021!$E$9:$E$93,1,EXP(LN((1.1*(Fperm_SI_Woolf2021!$E$9:$E$93-BE$58)-63.1579*EXP(-0.19*Fperm_SI_Woolf2021!$E$9:$E$93)+63.1579*EXP(-0.19*BE$58))/(Fperm_SI_Woolf2021!$E$9:$E$93-BE$58))*(BE$58-Fperm_SI_Woolf2021!$E$9:$E$93)/10))) + Fperm_SI_Woolf2021!$G$9:$G$93*EXP(-Fperm_SI_Woolf2021!$J$9:$J$93*$C124*IF(BE$58=Fperm_SI_Woolf2021!$E$9:$E$93,1,EXP(LN((1.1*(Fperm_SI_Woolf2021!$E$9:$E$93-BE$58)-63.1579*EXP(-0.19*Fperm_SI_Woolf2021!$E$9:$E$93)+63.1579*EXP(-0.19*BE$58))/(Fperm_SI_Woolf2021!$E$9:$E$93-BE$58))*(BE$58-Fperm_SI_Woolf2021!$E$9:$E$93)/10))) + Fperm_SI_Woolf2021!$H$9:$H$93*EXP(-Fperm_SI_Woolf2021!$K$9:$K$93*$C124*IF(BE$58=Fperm_SI_Woolf2021!$E$9:$E$93,1,EXP(LN((1.1*(Fperm_SI_Woolf2021!$E$9:$E$93-BE$58)-63.1579*EXP(-0.19*Fperm_SI_Woolf2021!$E$9:$E$93)+63.1579*EXP(-0.19*BE$58))/(Fperm_SI_Woolf2021!$E$9:$E$93-BE$58))*(BE$58-Fperm_SI_Woolf2021!$E$9:$E$93)/10))),Fperm_SI_Woolf2021!$D$9:$D$93)*BE$57+INTERCEPT(Fperm_SI_Woolf2021!$F$9:$F$93*EXP(-Fperm_SI_Woolf2021!$I$9:$I$93*$C124*IF(BE$58=Fperm_SI_Woolf2021!$E$9:$E$93,1,EXP(LN((1.1*(Fperm_SI_Woolf2021!$E$9:$E$93-BE$58)-63.1579*EXP(-0.19*Fperm_SI_Woolf2021!$E$9:$E$93)+63.1579*EXP(-0.19*BE$58))/(Fperm_SI_Woolf2021!$E$9:$E$93-BE$58))*(BE$58-Fperm_SI_Woolf2021!$E$9:$E$93)/10))) + Fperm_SI_Woolf2021!$G$9:$G$93*EXP(-Fperm_SI_Woolf2021!$J$9:$J$93*$C124*IF(BE$58=Fperm_SI_Woolf2021!$E$9:$E$93,1,EXP(LN((1.1*(Fperm_SI_Woolf2021!$E$9:$E$93-BE$58)-63.1579*EXP(-0.19*Fperm_SI_Woolf2021!$E$9:$E$93)+63.1579*EXP(-0.19*BE$58))/(Fperm_SI_Woolf2021!$E$9:$E$93-BE$58))*(BE$58-Fperm_SI_Woolf2021!$E$9:$E$93)/10))) + Fperm_SI_Woolf2021!$H$9:$H$93*EXP(-Fperm_SI_Woolf2021!$K$9:$K$93*$C124*IF(BE$58=Fperm_SI_Woolf2021!$E$9:$E$93,1,EXP(LN((1.1*(Fperm_SI_Woolf2021!$E$9:$E$93-BE$58)-63.1579*EXP(-0.19*Fperm_SI_Woolf2021!$E$9:$E$93)+63.1579*EXP(-0.19*BE$58))/(Fperm_SI_Woolf2021!$E$9:$E$93-BE$58))*(BE$58-Fperm_SI_Woolf2021!$E$9:$E$93)/10))),Fperm_SI_Woolf2021!$D$9:$D$93))</f>
        <v>0.22730846700468851</v>
      </c>
      <c r="BF124" s="51" cm="1">
        <f t="array" ref="BF124">MIN(1,SLOPE(Fperm_SI_Woolf2021!$F$9:$F$93*EXP(-Fperm_SI_Woolf2021!$I$9:$I$93*$C124*IF(BF$58=Fperm_SI_Woolf2021!$E$9:$E$93,1,EXP(LN((1.1*(Fperm_SI_Woolf2021!$E$9:$E$93-BF$58)-63.1579*EXP(-0.19*Fperm_SI_Woolf2021!$E$9:$E$93)+63.1579*EXP(-0.19*BF$58))/(Fperm_SI_Woolf2021!$E$9:$E$93-BF$58))*(BF$58-Fperm_SI_Woolf2021!$E$9:$E$93)/10))) + Fperm_SI_Woolf2021!$G$9:$G$93*EXP(-Fperm_SI_Woolf2021!$J$9:$J$93*$C124*IF(BF$58=Fperm_SI_Woolf2021!$E$9:$E$93,1,EXP(LN((1.1*(Fperm_SI_Woolf2021!$E$9:$E$93-BF$58)-63.1579*EXP(-0.19*Fperm_SI_Woolf2021!$E$9:$E$93)+63.1579*EXP(-0.19*BF$58))/(Fperm_SI_Woolf2021!$E$9:$E$93-BF$58))*(BF$58-Fperm_SI_Woolf2021!$E$9:$E$93)/10))) + Fperm_SI_Woolf2021!$H$9:$H$93*EXP(-Fperm_SI_Woolf2021!$K$9:$K$93*$C124*IF(BF$58=Fperm_SI_Woolf2021!$E$9:$E$93,1,EXP(LN((1.1*(Fperm_SI_Woolf2021!$E$9:$E$93-BF$58)-63.1579*EXP(-0.19*Fperm_SI_Woolf2021!$E$9:$E$93)+63.1579*EXP(-0.19*BF$58))/(Fperm_SI_Woolf2021!$E$9:$E$93-BF$58))*(BF$58-Fperm_SI_Woolf2021!$E$9:$E$93)/10))),Fperm_SI_Woolf2021!$D$9:$D$93)*BF$57+INTERCEPT(Fperm_SI_Woolf2021!$F$9:$F$93*EXP(-Fperm_SI_Woolf2021!$I$9:$I$93*$C124*IF(BF$58=Fperm_SI_Woolf2021!$E$9:$E$93,1,EXP(LN((1.1*(Fperm_SI_Woolf2021!$E$9:$E$93-BF$58)-63.1579*EXP(-0.19*Fperm_SI_Woolf2021!$E$9:$E$93)+63.1579*EXP(-0.19*BF$58))/(Fperm_SI_Woolf2021!$E$9:$E$93-BF$58))*(BF$58-Fperm_SI_Woolf2021!$E$9:$E$93)/10))) + Fperm_SI_Woolf2021!$G$9:$G$93*EXP(-Fperm_SI_Woolf2021!$J$9:$J$93*$C124*IF(BF$58=Fperm_SI_Woolf2021!$E$9:$E$93,1,EXP(LN((1.1*(Fperm_SI_Woolf2021!$E$9:$E$93-BF$58)-63.1579*EXP(-0.19*Fperm_SI_Woolf2021!$E$9:$E$93)+63.1579*EXP(-0.19*BF$58))/(Fperm_SI_Woolf2021!$E$9:$E$93-BF$58))*(BF$58-Fperm_SI_Woolf2021!$E$9:$E$93)/10))) + Fperm_SI_Woolf2021!$H$9:$H$93*EXP(-Fperm_SI_Woolf2021!$K$9:$K$93*$C124*IF(BF$58=Fperm_SI_Woolf2021!$E$9:$E$93,1,EXP(LN((1.1*(Fperm_SI_Woolf2021!$E$9:$E$93-BF$58)-63.1579*EXP(-0.19*Fperm_SI_Woolf2021!$E$9:$E$93)+63.1579*EXP(-0.19*BF$58))/(Fperm_SI_Woolf2021!$E$9:$E$93-BF$58))*(BF$58-Fperm_SI_Woolf2021!$E$9:$E$93)/10))),Fperm_SI_Woolf2021!$D$9:$D$93))</f>
        <v>0.21001795084121902</v>
      </c>
      <c r="BG124" s="51" cm="1">
        <f t="array" ref="BG124">MIN(1,SLOPE(Fperm_SI_Woolf2021!$F$9:$F$93*EXP(-Fperm_SI_Woolf2021!$I$9:$I$93*$C124*IF(BG$58=Fperm_SI_Woolf2021!$E$9:$E$93,1,EXP(LN((1.1*(Fperm_SI_Woolf2021!$E$9:$E$93-BG$58)-63.1579*EXP(-0.19*Fperm_SI_Woolf2021!$E$9:$E$93)+63.1579*EXP(-0.19*BG$58))/(Fperm_SI_Woolf2021!$E$9:$E$93-BG$58))*(BG$58-Fperm_SI_Woolf2021!$E$9:$E$93)/10))) + Fperm_SI_Woolf2021!$G$9:$G$93*EXP(-Fperm_SI_Woolf2021!$J$9:$J$93*$C124*IF(BG$58=Fperm_SI_Woolf2021!$E$9:$E$93,1,EXP(LN((1.1*(Fperm_SI_Woolf2021!$E$9:$E$93-BG$58)-63.1579*EXP(-0.19*Fperm_SI_Woolf2021!$E$9:$E$93)+63.1579*EXP(-0.19*BG$58))/(Fperm_SI_Woolf2021!$E$9:$E$93-BG$58))*(BG$58-Fperm_SI_Woolf2021!$E$9:$E$93)/10))) + Fperm_SI_Woolf2021!$H$9:$H$93*EXP(-Fperm_SI_Woolf2021!$K$9:$K$93*$C124*IF(BG$58=Fperm_SI_Woolf2021!$E$9:$E$93,1,EXP(LN((1.1*(Fperm_SI_Woolf2021!$E$9:$E$93-BG$58)-63.1579*EXP(-0.19*Fperm_SI_Woolf2021!$E$9:$E$93)+63.1579*EXP(-0.19*BG$58))/(Fperm_SI_Woolf2021!$E$9:$E$93-BG$58))*(BG$58-Fperm_SI_Woolf2021!$E$9:$E$93)/10))),Fperm_SI_Woolf2021!$D$9:$D$93)*BG$57+INTERCEPT(Fperm_SI_Woolf2021!$F$9:$F$93*EXP(-Fperm_SI_Woolf2021!$I$9:$I$93*$C124*IF(BG$58=Fperm_SI_Woolf2021!$E$9:$E$93,1,EXP(LN((1.1*(Fperm_SI_Woolf2021!$E$9:$E$93-BG$58)-63.1579*EXP(-0.19*Fperm_SI_Woolf2021!$E$9:$E$93)+63.1579*EXP(-0.19*BG$58))/(Fperm_SI_Woolf2021!$E$9:$E$93-BG$58))*(BG$58-Fperm_SI_Woolf2021!$E$9:$E$93)/10))) + Fperm_SI_Woolf2021!$G$9:$G$93*EXP(-Fperm_SI_Woolf2021!$J$9:$J$93*$C124*IF(BG$58=Fperm_SI_Woolf2021!$E$9:$E$93,1,EXP(LN((1.1*(Fperm_SI_Woolf2021!$E$9:$E$93-BG$58)-63.1579*EXP(-0.19*Fperm_SI_Woolf2021!$E$9:$E$93)+63.1579*EXP(-0.19*BG$58))/(Fperm_SI_Woolf2021!$E$9:$E$93-BG$58))*(BG$58-Fperm_SI_Woolf2021!$E$9:$E$93)/10))) + Fperm_SI_Woolf2021!$H$9:$H$93*EXP(-Fperm_SI_Woolf2021!$K$9:$K$93*$C124*IF(BG$58=Fperm_SI_Woolf2021!$E$9:$E$93,1,EXP(LN((1.1*(Fperm_SI_Woolf2021!$E$9:$E$93-BG$58)-63.1579*EXP(-0.19*Fperm_SI_Woolf2021!$E$9:$E$93)+63.1579*EXP(-0.19*BG$58))/(Fperm_SI_Woolf2021!$E$9:$E$93-BG$58))*(BG$58-Fperm_SI_Woolf2021!$E$9:$E$93)/10))),Fperm_SI_Woolf2021!$D$9:$D$93))</f>
        <v>0.1927274346777495</v>
      </c>
      <c r="BH124" s="51" cm="1">
        <f t="array" ref="BH124">MIN(1,SLOPE(Fperm_SI_Woolf2021!$F$9:$F$93*EXP(-Fperm_SI_Woolf2021!$I$9:$I$93*$C124*IF(BH$58=Fperm_SI_Woolf2021!$E$9:$E$93,1,EXP(LN((1.1*(Fperm_SI_Woolf2021!$E$9:$E$93-BH$58)-63.1579*EXP(-0.19*Fperm_SI_Woolf2021!$E$9:$E$93)+63.1579*EXP(-0.19*BH$58))/(Fperm_SI_Woolf2021!$E$9:$E$93-BH$58))*(BH$58-Fperm_SI_Woolf2021!$E$9:$E$93)/10))) + Fperm_SI_Woolf2021!$G$9:$G$93*EXP(-Fperm_SI_Woolf2021!$J$9:$J$93*$C124*IF(BH$58=Fperm_SI_Woolf2021!$E$9:$E$93,1,EXP(LN((1.1*(Fperm_SI_Woolf2021!$E$9:$E$93-BH$58)-63.1579*EXP(-0.19*Fperm_SI_Woolf2021!$E$9:$E$93)+63.1579*EXP(-0.19*BH$58))/(Fperm_SI_Woolf2021!$E$9:$E$93-BH$58))*(BH$58-Fperm_SI_Woolf2021!$E$9:$E$93)/10))) + Fperm_SI_Woolf2021!$H$9:$H$93*EXP(-Fperm_SI_Woolf2021!$K$9:$K$93*$C124*IF(BH$58=Fperm_SI_Woolf2021!$E$9:$E$93,1,EXP(LN((1.1*(Fperm_SI_Woolf2021!$E$9:$E$93-BH$58)-63.1579*EXP(-0.19*Fperm_SI_Woolf2021!$E$9:$E$93)+63.1579*EXP(-0.19*BH$58))/(Fperm_SI_Woolf2021!$E$9:$E$93-BH$58))*(BH$58-Fperm_SI_Woolf2021!$E$9:$E$93)/10))),Fperm_SI_Woolf2021!$D$9:$D$93)*BH$57+INTERCEPT(Fperm_SI_Woolf2021!$F$9:$F$93*EXP(-Fperm_SI_Woolf2021!$I$9:$I$93*$C124*IF(BH$58=Fperm_SI_Woolf2021!$E$9:$E$93,1,EXP(LN((1.1*(Fperm_SI_Woolf2021!$E$9:$E$93-BH$58)-63.1579*EXP(-0.19*Fperm_SI_Woolf2021!$E$9:$E$93)+63.1579*EXP(-0.19*BH$58))/(Fperm_SI_Woolf2021!$E$9:$E$93-BH$58))*(BH$58-Fperm_SI_Woolf2021!$E$9:$E$93)/10))) + Fperm_SI_Woolf2021!$G$9:$G$93*EXP(-Fperm_SI_Woolf2021!$J$9:$J$93*$C124*IF(BH$58=Fperm_SI_Woolf2021!$E$9:$E$93,1,EXP(LN((1.1*(Fperm_SI_Woolf2021!$E$9:$E$93-BH$58)-63.1579*EXP(-0.19*Fperm_SI_Woolf2021!$E$9:$E$93)+63.1579*EXP(-0.19*BH$58))/(Fperm_SI_Woolf2021!$E$9:$E$93-BH$58))*(BH$58-Fperm_SI_Woolf2021!$E$9:$E$93)/10))) + Fperm_SI_Woolf2021!$H$9:$H$93*EXP(-Fperm_SI_Woolf2021!$K$9:$K$93*$C124*IF(BH$58=Fperm_SI_Woolf2021!$E$9:$E$93,1,EXP(LN((1.1*(Fperm_SI_Woolf2021!$E$9:$E$93-BH$58)-63.1579*EXP(-0.19*Fperm_SI_Woolf2021!$E$9:$E$93)+63.1579*EXP(-0.19*BH$58))/(Fperm_SI_Woolf2021!$E$9:$E$93-BH$58))*(BH$58-Fperm_SI_Woolf2021!$E$9:$E$93)/10))),Fperm_SI_Woolf2021!$D$9:$D$93))</f>
        <v>0.17543691851427998</v>
      </c>
      <c r="BI124" s="51" cm="1">
        <f t="array" ref="BI124">MIN(1,SLOPE(Fperm_SI_Woolf2021!$F$9:$F$93*EXP(-Fperm_SI_Woolf2021!$I$9:$I$93*$C124*IF(BI$58=Fperm_SI_Woolf2021!$E$9:$E$93,1,EXP(LN((1.1*(Fperm_SI_Woolf2021!$E$9:$E$93-BI$58)-63.1579*EXP(-0.19*Fperm_SI_Woolf2021!$E$9:$E$93)+63.1579*EXP(-0.19*BI$58))/(Fperm_SI_Woolf2021!$E$9:$E$93-BI$58))*(BI$58-Fperm_SI_Woolf2021!$E$9:$E$93)/10))) + Fperm_SI_Woolf2021!$G$9:$G$93*EXP(-Fperm_SI_Woolf2021!$J$9:$J$93*$C124*IF(BI$58=Fperm_SI_Woolf2021!$E$9:$E$93,1,EXP(LN((1.1*(Fperm_SI_Woolf2021!$E$9:$E$93-BI$58)-63.1579*EXP(-0.19*Fperm_SI_Woolf2021!$E$9:$E$93)+63.1579*EXP(-0.19*BI$58))/(Fperm_SI_Woolf2021!$E$9:$E$93-BI$58))*(BI$58-Fperm_SI_Woolf2021!$E$9:$E$93)/10))) + Fperm_SI_Woolf2021!$H$9:$H$93*EXP(-Fperm_SI_Woolf2021!$K$9:$K$93*$C124*IF(BI$58=Fperm_SI_Woolf2021!$E$9:$E$93,1,EXP(LN((1.1*(Fperm_SI_Woolf2021!$E$9:$E$93-BI$58)-63.1579*EXP(-0.19*Fperm_SI_Woolf2021!$E$9:$E$93)+63.1579*EXP(-0.19*BI$58))/(Fperm_SI_Woolf2021!$E$9:$E$93-BI$58))*(BI$58-Fperm_SI_Woolf2021!$E$9:$E$93)/10))),Fperm_SI_Woolf2021!$D$9:$D$93)*BI$57+INTERCEPT(Fperm_SI_Woolf2021!$F$9:$F$93*EXP(-Fperm_SI_Woolf2021!$I$9:$I$93*$C124*IF(BI$58=Fperm_SI_Woolf2021!$E$9:$E$93,1,EXP(LN((1.1*(Fperm_SI_Woolf2021!$E$9:$E$93-BI$58)-63.1579*EXP(-0.19*Fperm_SI_Woolf2021!$E$9:$E$93)+63.1579*EXP(-0.19*BI$58))/(Fperm_SI_Woolf2021!$E$9:$E$93-BI$58))*(BI$58-Fperm_SI_Woolf2021!$E$9:$E$93)/10))) + Fperm_SI_Woolf2021!$G$9:$G$93*EXP(-Fperm_SI_Woolf2021!$J$9:$J$93*$C124*IF(BI$58=Fperm_SI_Woolf2021!$E$9:$E$93,1,EXP(LN((1.1*(Fperm_SI_Woolf2021!$E$9:$E$93-BI$58)-63.1579*EXP(-0.19*Fperm_SI_Woolf2021!$E$9:$E$93)+63.1579*EXP(-0.19*BI$58))/(Fperm_SI_Woolf2021!$E$9:$E$93-BI$58))*(BI$58-Fperm_SI_Woolf2021!$E$9:$E$93)/10))) + Fperm_SI_Woolf2021!$H$9:$H$93*EXP(-Fperm_SI_Woolf2021!$K$9:$K$93*$C124*IF(BI$58=Fperm_SI_Woolf2021!$E$9:$E$93,1,EXP(LN((1.1*(Fperm_SI_Woolf2021!$E$9:$E$93-BI$58)-63.1579*EXP(-0.19*Fperm_SI_Woolf2021!$E$9:$E$93)+63.1579*EXP(-0.19*BI$58))/(Fperm_SI_Woolf2021!$E$9:$E$93-BI$58))*(BI$58-Fperm_SI_Woolf2021!$E$9:$E$93)/10))),Fperm_SI_Woolf2021!$D$9:$D$93))</f>
        <v>0.15814640235081048</v>
      </c>
      <c r="BJ124" s="51" cm="1">
        <f t="array" ref="BJ124">MIN(1,SLOPE(Fperm_SI_Woolf2021!$F$9:$F$93*EXP(-Fperm_SI_Woolf2021!$I$9:$I$93*$C124*IF(BJ$58=Fperm_SI_Woolf2021!$E$9:$E$93,1,EXP(LN((1.1*(Fperm_SI_Woolf2021!$E$9:$E$93-BJ$58)-63.1579*EXP(-0.19*Fperm_SI_Woolf2021!$E$9:$E$93)+63.1579*EXP(-0.19*BJ$58))/(Fperm_SI_Woolf2021!$E$9:$E$93-BJ$58))*(BJ$58-Fperm_SI_Woolf2021!$E$9:$E$93)/10))) + Fperm_SI_Woolf2021!$G$9:$G$93*EXP(-Fperm_SI_Woolf2021!$J$9:$J$93*$C124*IF(BJ$58=Fperm_SI_Woolf2021!$E$9:$E$93,1,EXP(LN((1.1*(Fperm_SI_Woolf2021!$E$9:$E$93-BJ$58)-63.1579*EXP(-0.19*Fperm_SI_Woolf2021!$E$9:$E$93)+63.1579*EXP(-0.19*BJ$58))/(Fperm_SI_Woolf2021!$E$9:$E$93-BJ$58))*(BJ$58-Fperm_SI_Woolf2021!$E$9:$E$93)/10))) + Fperm_SI_Woolf2021!$H$9:$H$93*EXP(-Fperm_SI_Woolf2021!$K$9:$K$93*$C124*IF(BJ$58=Fperm_SI_Woolf2021!$E$9:$E$93,1,EXP(LN((1.1*(Fperm_SI_Woolf2021!$E$9:$E$93-BJ$58)-63.1579*EXP(-0.19*Fperm_SI_Woolf2021!$E$9:$E$93)+63.1579*EXP(-0.19*BJ$58))/(Fperm_SI_Woolf2021!$E$9:$E$93-BJ$58))*(BJ$58-Fperm_SI_Woolf2021!$E$9:$E$93)/10))),Fperm_SI_Woolf2021!$D$9:$D$93)*BJ$57+INTERCEPT(Fperm_SI_Woolf2021!$F$9:$F$93*EXP(-Fperm_SI_Woolf2021!$I$9:$I$93*$C124*IF(BJ$58=Fperm_SI_Woolf2021!$E$9:$E$93,1,EXP(LN((1.1*(Fperm_SI_Woolf2021!$E$9:$E$93-BJ$58)-63.1579*EXP(-0.19*Fperm_SI_Woolf2021!$E$9:$E$93)+63.1579*EXP(-0.19*BJ$58))/(Fperm_SI_Woolf2021!$E$9:$E$93-BJ$58))*(BJ$58-Fperm_SI_Woolf2021!$E$9:$E$93)/10))) + Fperm_SI_Woolf2021!$G$9:$G$93*EXP(-Fperm_SI_Woolf2021!$J$9:$J$93*$C124*IF(BJ$58=Fperm_SI_Woolf2021!$E$9:$E$93,1,EXP(LN((1.1*(Fperm_SI_Woolf2021!$E$9:$E$93-BJ$58)-63.1579*EXP(-0.19*Fperm_SI_Woolf2021!$E$9:$E$93)+63.1579*EXP(-0.19*BJ$58))/(Fperm_SI_Woolf2021!$E$9:$E$93-BJ$58))*(BJ$58-Fperm_SI_Woolf2021!$E$9:$E$93)/10))) + Fperm_SI_Woolf2021!$H$9:$H$93*EXP(-Fperm_SI_Woolf2021!$K$9:$K$93*$C124*IF(BJ$58=Fperm_SI_Woolf2021!$E$9:$E$93,1,EXP(LN((1.1*(Fperm_SI_Woolf2021!$E$9:$E$93-BJ$58)-63.1579*EXP(-0.19*Fperm_SI_Woolf2021!$E$9:$E$93)+63.1579*EXP(-0.19*BJ$58))/(Fperm_SI_Woolf2021!$E$9:$E$93-BJ$58))*(BJ$58-Fperm_SI_Woolf2021!$E$9:$E$93)/10))),Fperm_SI_Woolf2021!$D$9:$D$93))</f>
        <v>0.14085588618734096</v>
      </c>
      <c r="BK124" s="51" cm="1">
        <f t="array" ref="BK124">MIN(1,SLOPE(Fperm_SI_Woolf2021!$F$9:$F$93*EXP(-Fperm_SI_Woolf2021!$I$9:$I$93*$C124*IF(BK$58=Fperm_SI_Woolf2021!$E$9:$E$93,1,EXP(LN((1.1*(Fperm_SI_Woolf2021!$E$9:$E$93-BK$58)-63.1579*EXP(-0.19*Fperm_SI_Woolf2021!$E$9:$E$93)+63.1579*EXP(-0.19*BK$58))/(Fperm_SI_Woolf2021!$E$9:$E$93-BK$58))*(BK$58-Fperm_SI_Woolf2021!$E$9:$E$93)/10))) + Fperm_SI_Woolf2021!$G$9:$G$93*EXP(-Fperm_SI_Woolf2021!$J$9:$J$93*$C124*IF(BK$58=Fperm_SI_Woolf2021!$E$9:$E$93,1,EXP(LN((1.1*(Fperm_SI_Woolf2021!$E$9:$E$93-BK$58)-63.1579*EXP(-0.19*Fperm_SI_Woolf2021!$E$9:$E$93)+63.1579*EXP(-0.19*BK$58))/(Fperm_SI_Woolf2021!$E$9:$E$93-BK$58))*(BK$58-Fperm_SI_Woolf2021!$E$9:$E$93)/10))) + Fperm_SI_Woolf2021!$H$9:$H$93*EXP(-Fperm_SI_Woolf2021!$K$9:$K$93*$C124*IF(BK$58=Fperm_SI_Woolf2021!$E$9:$E$93,1,EXP(LN((1.1*(Fperm_SI_Woolf2021!$E$9:$E$93-BK$58)-63.1579*EXP(-0.19*Fperm_SI_Woolf2021!$E$9:$E$93)+63.1579*EXP(-0.19*BK$58))/(Fperm_SI_Woolf2021!$E$9:$E$93-BK$58))*(BK$58-Fperm_SI_Woolf2021!$E$9:$E$93)/10))),Fperm_SI_Woolf2021!$D$9:$D$93)*BK$57+INTERCEPT(Fperm_SI_Woolf2021!$F$9:$F$93*EXP(-Fperm_SI_Woolf2021!$I$9:$I$93*$C124*IF(BK$58=Fperm_SI_Woolf2021!$E$9:$E$93,1,EXP(LN((1.1*(Fperm_SI_Woolf2021!$E$9:$E$93-BK$58)-63.1579*EXP(-0.19*Fperm_SI_Woolf2021!$E$9:$E$93)+63.1579*EXP(-0.19*BK$58))/(Fperm_SI_Woolf2021!$E$9:$E$93-BK$58))*(BK$58-Fperm_SI_Woolf2021!$E$9:$E$93)/10))) + Fperm_SI_Woolf2021!$G$9:$G$93*EXP(-Fperm_SI_Woolf2021!$J$9:$J$93*$C124*IF(BK$58=Fperm_SI_Woolf2021!$E$9:$E$93,1,EXP(LN((1.1*(Fperm_SI_Woolf2021!$E$9:$E$93-BK$58)-63.1579*EXP(-0.19*Fperm_SI_Woolf2021!$E$9:$E$93)+63.1579*EXP(-0.19*BK$58))/(Fperm_SI_Woolf2021!$E$9:$E$93-BK$58))*(BK$58-Fperm_SI_Woolf2021!$E$9:$E$93)/10))) + Fperm_SI_Woolf2021!$H$9:$H$93*EXP(-Fperm_SI_Woolf2021!$K$9:$K$93*$C124*IF(BK$58=Fperm_SI_Woolf2021!$E$9:$E$93,1,EXP(LN((1.1*(Fperm_SI_Woolf2021!$E$9:$E$93-BK$58)-63.1579*EXP(-0.19*Fperm_SI_Woolf2021!$E$9:$E$93)+63.1579*EXP(-0.19*BK$58))/(Fperm_SI_Woolf2021!$E$9:$E$93-BK$58))*(BK$58-Fperm_SI_Woolf2021!$E$9:$E$93)/10))),Fperm_SI_Woolf2021!$D$9:$D$93))</f>
        <v>0.12356537002387141</v>
      </c>
      <c r="BL124" s="51" cm="1">
        <f t="array" ref="BL124">MIN(1,SLOPE(Fperm_SI_Woolf2021!$F$9:$F$93*EXP(-Fperm_SI_Woolf2021!$I$9:$I$93*$C124*IF(BL$58=Fperm_SI_Woolf2021!$E$9:$E$93,1,EXP(LN((1.1*(Fperm_SI_Woolf2021!$E$9:$E$93-BL$58)-63.1579*EXP(-0.19*Fperm_SI_Woolf2021!$E$9:$E$93)+63.1579*EXP(-0.19*BL$58))/(Fperm_SI_Woolf2021!$E$9:$E$93-BL$58))*(BL$58-Fperm_SI_Woolf2021!$E$9:$E$93)/10))) + Fperm_SI_Woolf2021!$G$9:$G$93*EXP(-Fperm_SI_Woolf2021!$J$9:$J$93*$C124*IF(BL$58=Fperm_SI_Woolf2021!$E$9:$E$93,1,EXP(LN((1.1*(Fperm_SI_Woolf2021!$E$9:$E$93-BL$58)-63.1579*EXP(-0.19*Fperm_SI_Woolf2021!$E$9:$E$93)+63.1579*EXP(-0.19*BL$58))/(Fperm_SI_Woolf2021!$E$9:$E$93-BL$58))*(BL$58-Fperm_SI_Woolf2021!$E$9:$E$93)/10))) + Fperm_SI_Woolf2021!$H$9:$H$93*EXP(-Fperm_SI_Woolf2021!$K$9:$K$93*$C124*IF(BL$58=Fperm_SI_Woolf2021!$E$9:$E$93,1,EXP(LN((1.1*(Fperm_SI_Woolf2021!$E$9:$E$93-BL$58)-63.1579*EXP(-0.19*Fperm_SI_Woolf2021!$E$9:$E$93)+63.1579*EXP(-0.19*BL$58))/(Fperm_SI_Woolf2021!$E$9:$E$93-BL$58))*(BL$58-Fperm_SI_Woolf2021!$E$9:$E$93)/10))),Fperm_SI_Woolf2021!$D$9:$D$93)*BL$57+INTERCEPT(Fperm_SI_Woolf2021!$F$9:$F$93*EXP(-Fperm_SI_Woolf2021!$I$9:$I$93*$C124*IF(BL$58=Fperm_SI_Woolf2021!$E$9:$E$93,1,EXP(LN((1.1*(Fperm_SI_Woolf2021!$E$9:$E$93-BL$58)-63.1579*EXP(-0.19*Fperm_SI_Woolf2021!$E$9:$E$93)+63.1579*EXP(-0.19*BL$58))/(Fperm_SI_Woolf2021!$E$9:$E$93-BL$58))*(BL$58-Fperm_SI_Woolf2021!$E$9:$E$93)/10))) + Fperm_SI_Woolf2021!$G$9:$G$93*EXP(-Fperm_SI_Woolf2021!$J$9:$J$93*$C124*IF(BL$58=Fperm_SI_Woolf2021!$E$9:$E$93,1,EXP(LN((1.1*(Fperm_SI_Woolf2021!$E$9:$E$93-BL$58)-63.1579*EXP(-0.19*Fperm_SI_Woolf2021!$E$9:$E$93)+63.1579*EXP(-0.19*BL$58))/(Fperm_SI_Woolf2021!$E$9:$E$93-BL$58))*(BL$58-Fperm_SI_Woolf2021!$E$9:$E$93)/10))) + Fperm_SI_Woolf2021!$H$9:$H$93*EXP(-Fperm_SI_Woolf2021!$K$9:$K$93*$C124*IF(BL$58=Fperm_SI_Woolf2021!$E$9:$E$93,1,EXP(LN((1.1*(Fperm_SI_Woolf2021!$E$9:$E$93-BL$58)-63.1579*EXP(-0.19*Fperm_SI_Woolf2021!$E$9:$E$93)+63.1579*EXP(-0.19*BL$58))/(Fperm_SI_Woolf2021!$E$9:$E$93-BL$58))*(BL$58-Fperm_SI_Woolf2021!$E$9:$E$93)/10))),Fperm_SI_Woolf2021!$D$9:$D$93))</f>
        <v>0.32273874587901868</v>
      </c>
      <c r="BM124" s="51" cm="1">
        <f t="array" ref="BM124">MIN(1,SLOPE(Fperm_SI_Woolf2021!$F$9:$F$93*EXP(-Fperm_SI_Woolf2021!$I$9:$I$93*$C124*IF(BM$58=Fperm_SI_Woolf2021!$E$9:$E$93,1,EXP(LN((1.1*(Fperm_SI_Woolf2021!$E$9:$E$93-BM$58)-63.1579*EXP(-0.19*Fperm_SI_Woolf2021!$E$9:$E$93)+63.1579*EXP(-0.19*BM$58))/(Fperm_SI_Woolf2021!$E$9:$E$93-BM$58))*(BM$58-Fperm_SI_Woolf2021!$E$9:$E$93)/10))) + Fperm_SI_Woolf2021!$G$9:$G$93*EXP(-Fperm_SI_Woolf2021!$J$9:$J$93*$C124*IF(BM$58=Fperm_SI_Woolf2021!$E$9:$E$93,1,EXP(LN((1.1*(Fperm_SI_Woolf2021!$E$9:$E$93-BM$58)-63.1579*EXP(-0.19*Fperm_SI_Woolf2021!$E$9:$E$93)+63.1579*EXP(-0.19*BM$58))/(Fperm_SI_Woolf2021!$E$9:$E$93-BM$58))*(BM$58-Fperm_SI_Woolf2021!$E$9:$E$93)/10))) + Fperm_SI_Woolf2021!$H$9:$H$93*EXP(-Fperm_SI_Woolf2021!$K$9:$K$93*$C124*IF(BM$58=Fperm_SI_Woolf2021!$E$9:$E$93,1,EXP(LN((1.1*(Fperm_SI_Woolf2021!$E$9:$E$93-BM$58)-63.1579*EXP(-0.19*Fperm_SI_Woolf2021!$E$9:$E$93)+63.1579*EXP(-0.19*BM$58))/(Fperm_SI_Woolf2021!$E$9:$E$93-BM$58))*(BM$58-Fperm_SI_Woolf2021!$E$9:$E$93)/10))),Fperm_SI_Woolf2021!$D$9:$D$93)*BM$57+INTERCEPT(Fperm_SI_Woolf2021!$F$9:$F$93*EXP(-Fperm_SI_Woolf2021!$I$9:$I$93*$C124*IF(BM$58=Fperm_SI_Woolf2021!$E$9:$E$93,1,EXP(LN((1.1*(Fperm_SI_Woolf2021!$E$9:$E$93-BM$58)-63.1579*EXP(-0.19*Fperm_SI_Woolf2021!$E$9:$E$93)+63.1579*EXP(-0.19*BM$58))/(Fperm_SI_Woolf2021!$E$9:$E$93-BM$58))*(BM$58-Fperm_SI_Woolf2021!$E$9:$E$93)/10))) + Fperm_SI_Woolf2021!$G$9:$G$93*EXP(-Fperm_SI_Woolf2021!$J$9:$J$93*$C124*IF(BM$58=Fperm_SI_Woolf2021!$E$9:$E$93,1,EXP(LN((1.1*(Fperm_SI_Woolf2021!$E$9:$E$93-BM$58)-63.1579*EXP(-0.19*Fperm_SI_Woolf2021!$E$9:$E$93)+63.1579*EXP(-0.19*BM$58))/(Fperm_SI_Woolf2021!$E$9:$E$93-BM$58))*(BM$58-Fperm_SI_Woolf2021!$E$9:$E$93)/10))) + Fperm_SI_Woolf2021!$H$9:$H$93*EXP(-Fperm_SI_Woolf2021!$K$9:$K$93*$C124*IF(BM$58=Fperm_SI_Woolf2021!$E$9:$E$93,1,EXP(LN((1.1*(Fperm_SI_Woolf2021!$E$9:$E$93-BM$58)-63.1579*EXP(-0.19*Fperm_SI_Woolf2021!$E$9:$E$93)+63.1579*EXP(-0.19*BM$58))/(Fperm_SI_Woolf2021!$E$9:$E$93-BM$58))*(BM$58-Fperm_SI_Woolf2021!$E$9:$E$93)/10))),Fperm_SI_Woolf2021!$D$9:$D$93))</f>
        <v>0.30741579854783657</v>
      </c>
      <c r="BN124" s="51" cm="1">
        <f t="array" ref="BN124">MIN(1,SLOPE(Fperm_SI_Woolf2021!$F$9:$F$93*EXP(-Fperm_SI_Woolf2021!$I$9:$I$93*$C124*IF(BN$58=Fperm_SI_Woolf2021!$E$9:$E$93,1,EXP(LN((1.1*(Fperm_SI_Woolf2021!$E$9:$E$93-BN$58)-63.1579*EXP(-0.19*Fperm_SI_Woolf2021!$E$9:$E$93)+63.1579*EXP(-0.19*BN$58))/(Fperm_SI_Woolf2021!$E$9:$E$93-BN$58))*(BN$58-Fperm_SI_Woolf2021!$E$9:$E$93)/10))) + Fperm_SI_Woolf2021!$G$9:$G$93*EXP(-Fperm_SI_Woolf2021!$J$9:$J$93*$C124*IF(BN$58=Fperm_SI_Woolf2021!$E$9:$E$93,1,EXP(LN((1.1*(Fperm_SI_Woolf2021!$E$9:$E$93-BN$58)-63.1579*EXP(-0.19*Fperm_SI_Woolf2021!$E$9:$E$93)+63.1579*EXP(-0.19*BN$58))/(Fperm_SI_Woolf2021!$E$9:$E$93-BN$58))*(BN$58-Fperm_SI_Woolf2021!$E$9:$E$93)/10))) + Fperm_SI_Woolf2021!$H$9:$H$93*EXP(-Fperm_SI_Woolf2021!$K$9:$K$93*$C124*IF(BN$58=Fperm_SI_Woolf2021!$E$9:$E$93,1,EXP(LN((1.1*(Fperm_SI_Woolf2021!$E$9:$E$93-BN$58)-63.1579*EXP(-0.19*Fperm_SI_Woolf2021!$E$9:$E$93)+63.1579*EXP(-0.19*BN$58))/(Fperm_SI_Woolf2021!$E$9:$E$93-BN$58))*(BN$58-Fperm_SI_Woolf2021!$E$9:$E$93)/10))),Fperm_SI_Woolf2021!$D$9:$D$93)*BN$57+INTERCEPT(Fperm_SI_Woolf2021!$F$9:$F$93*EXP(-Fperm_SI_Woolf2021!$I$9:$I$93*$C124*IF(BN$58=Fperm_SI_Woolf2021!$E$9:$E$93,1,EXP(LN((1.1*(Fperm_SI_Woolf2021!$E$9:$E$93-BN$58)-63.1579*EXP(-0.19*Fperm_SI_Woolf2021!$E$9:$E$93)+63.1579*EXP(-0.19*BN$58))/(Fperm_SI_Woolf2021!$E$9:$E$93-BN$58))*(BN$58-Fperm_SI_Woolf2021!$E$9:$E$93)/10))) + Fperm_SI_Woolf2021!$G$9:$G$93*EXP(-Fperm_SI_Woolf2021!$J$9:$J$93*$C124*IF(BN$58=Fperm_SI_Woolf2021!$E$9:$E$93,1,EXP(LN((1.1*(Fperm_SI_Woolf2021!$E$9:$E$93-BN$58)-63.1579*EXP(-0.19*Fperm_SI_Woolf2021!$E$9:$E$93)+63.1579*EXP(-0.19*BN$58))/(Fperm_SI_Woolf2021!$E$9:$E$93-BN$58))*(BN$58-Fperm_SI_Woolf2021!$E$9:$E$93)/10))) + Fperm_SI_Woolf2021!$H$9:$H$93*EXP(-Fperm_SI_Woolf2021!$K$9:$K$93*$C124*IF(BN$58=Fperm_SI_Woolf2021!$E$9:$E$93,1,EXP(LN((1.1*(Fperm_SI_Woolf2021!$E$9:$E$93-BN$58)-63.1579*EXP(-0.19*Fperm_SI_Woolf2021!$E$9:$E$93)+63.1579*EXP(-0.19*BN$58))/(Fperm_SI_Woolf2021!$E$9:$E$93-BN$58))*(BN$58-Fperm_SI_Woolf2021!$E$9:$E$93)/10))),Fperm_SI_Woolf2021!$D$9:$D$93))</f>
        <v>0.2920928512166544</v>
      </c>
      <c r="BO124" s="51" cm="1">
        <f t="array" ref="BO124">MIN(1,SLOPE(Fperm_SI_Woolf2021!$F$9:$F$93*EXP(-Fperm_SI_Woolf2021!$I$9:$I$93*$C124*IF(BO$58=Fperm_SI_Woolf2021!$E$9:$E$93,1,EXP(LN((1.1*(Fperm_SI_Woolf2021!$E$9:$E$93-BO$58)-63.1579*EXP(-0.19*Fperm_SI_Woolf2021!$E$9:$E$93)+63.1579*EXP(-0.19*BO$58))/(Fperm_SI_Woolf2021!$E$9:$E$93-BO$58))*(BO$58-Fperm_SI_Woolf2021!$E$9:$E$93)/10))) + Fperm_SI_Woolf2021!$G$9:$G$93*EXP(-Fperm_SI_Woolf2021!$J$9:$J$93*$C124*IF(BO$58=Fperm_SI_Woolf2021!$E$9:$E$93,1,EXP(LN((1.1*(Fperm_SI_Woolf2021!$E$9:$E$93-BO$58)-63.1579*EXP(-0.19*Fperm_SI_Woolf2021!$E$9:$E$93)+63.1579*EXP(-0.19*BO$58))/(Fperm_SI_Woolf2021!$E$9:$E$93-BO$58))*(BO$58-Fperm_SI_Woolf2021!$E$9:$E$93)/10))) + Fperm_SI_Woolf2021!$H$9:$H$93*EXP(-Fperm_SI_Woolf2021!$K$9:$K$93*$C124*IF(BO$58=Fperm_SI_Woolf2021!$E$9:$E$93,1,EXP(LN((1.1*(Fperm_SI_Woolf2021!$E$9:$E$93-BO$58)-63.1579*EXP(-0.19*Fperm_SI_Woolf2021!$E$9:$E$93)+63.1579*EXP(-0.19*BO$58))/(Fperm_SI_Woolf2021!$E$9:$E$93-BO$58))*(BO$58-Fperm_SI_Woolf2021!$E$9:$E$93)/10))),Fperm_SI_Woolf2021!$D$9:$D$93)*BO$57+INTERCEPT(Fperm_SI_Woolf2021!$F$9:$F$93*EXP(-Fperm_SI_Woolf2021!$I$9:$I$93*$C124*IF(BO$58=Fperm_SI_Woolf2021!$E$9:$E$93,1,EXP(LN((1.1*(Fperm_SI_Woolf2021!$E$9:$E$93-BO$58)-63.1579*EXP(-0.19*Fperm_SI_Woolf2021!$E$9:$E$93)+63.1579*EXP(-0.19*BO$58))/(Fperm_SI_Woolf2021!$E$9:$E$93-BO$58))*(BO$58-Fperm_SI_Woolf2021!$E$9:$E$93)/10))) + Fperm_SI_Woolf2021!$G$9:$G$93*EXP(-Fperm_SI_Woolf2021!$J$9:$J$93*$C124*IF(BO$58=Fperm_SI_Woolf2021!$E$9:$E$93,1,EXP(LN((1.1*(Fperm_SI_Woolf2021!$E$9:$E$93-BO$58)-63.1579*EXP(-0.19*Fperm_SI_Woolf2021!$E$9:$E$93)+63.1579*EXP(-0.19*BO$58))/(Fperm_SI_Woolf2021!$E$9:$E$93-BO$58))*(BO$58-Fperm_SI_Woolf2021!$E$9:$E$93)/10))) + Fperm_SI_Woolf2021!$H$9:$H$93*EXP(-Fperm_SI_Woolf2021!$K$9:$K$93*$C124*IF(BO$58=Fperm_SI_Woolf2021!$E$9:$E$93,1,EXP(LN((1.1*(Fperm_SI_Woolf2021!$E$9:$E$93-BO$58)-63.1579*EXP(-0.19*Fperm_SI_Woolf2021!$E$9:$E$93)+63.1579*EXP(-0.19*BO$58))/(Fperm_SI_Woolf2021!$E$9:$E$93-BO$58))*(BO$58-Fperm_SI_Woolf2021!$E$9:$E$93)/10))),Fperm_SI_Woolf2021!$D$9:$D$93))</f>
        <v>0.27676990388547229</v>
      </c>
      <c r="BP124" s="51" cm="1">
        <f t="array" ref="BP124">MIN(1,SLOPE(Fperm_SI_Woolf2021!$F$9:$F$93*EXP(-Fperm_SI_Woolf2021!$I$9:$I$93*$C124*IF(BP$58=Fperm_SI_Woolf2021!$E$9:$E$93,1,EXP(LN((1.1*(Fperm_SI_Woolf2021!$E$9:$E$93-BP$58)-63.1579*EXP(-0.19*Fperm_SI_Woolf2021!$E$9:$E$93)+63.1579*EXP(-0.19*BP$58))/(Fperm_SI_Woolf2021!$E$9:$E$93-BP$58))*(BP$58-Fperm_SI_Woolf2021!$E$9:$E$93)/10))) + Fperm_SI_Woolf2021!$G$9:$G$93*EXP(-Fperm_SI_Woolf2021!$J$9:$J$93*$C124*IF(BP$58=Fperm_SI_Woolf2021!$E$9:$E$93,1,EXP(LN((1.1*(Fperm_SI_Woolf2021!$E$9:$E$93-BP$58)-63.1579*EXP(-0.19*Fperm_SI_Woolf2021!$E$9:$E$93)+63.1579*EXP(-0.19*BP$58))/(Fperm_SI_Woolf2021!$E$9:$E$93-BP$58))*(BP$58-Fperm_SI_Woolf2021!$E$9:$E$93)/10))) + Fperm_SI_Woolf2021!$H$9:$H$93*EXP(-Fperm_SI_Woolf2021!$K$9:$K$93*$C124*IF(BP$58=Fperm_SI_Woolf2021!$E$9:$E$93,1,EXP(LN((1.1*(Fperm_SI_Woolf2021!$E$9:$E$93-BP$58)-63.1579*EXP(-0.19*Fperm_SI_Woolf2021!$E$9:$E$93)+63.1579*EXP(-0.19*BP$58))/(Fperm_SI_Woolf2021!$E$9:$E$93-BP$58))*(BP$58-Fperm_SI_Woolf2021!$E$9:$E$93)/10))),Fperm_SI_Woolf2021!$D$9:$D$93)*BP$57+INTERCEPT(Fperm_SI_Woolf2021!$F$9:$F$93*EXP(-Fperm_SI_Woolf2021!$I$9:$I$93*$C124*IF(BP$58=Fperm_SI_Woolf2021!$E$9:$E$93,1,EXP(LN((1.1*(Fperm_SI_Woolf2021!$E$9:$E$93-BP$58)-63.1579*EXP(-0.19*Fperm_SI_Woolf2021!$E$9:$E$93)+63.1579*EXP(-0.19*BP$58))/(Fperm_SI_Woolf2021!$E$9:$E$93-BP$58))*(BP$58-Fperm_SI_Woolf2021!$E$9:$E$93)/10))) + Fperm_SI_Woolf2021!$G$9:$G$93*EXP(-Fperm_SI_Woolf2021!$J$9:$J$93*$C124*IF(BP$58=Fperm_SI_Woolf2021!$E$9:$E$93,1,EXP(LN((1.1*(Fperm_SI_Woolf2021!$E$9:$E$93-BP$58)-63.1579*EXP(-0.19*Fperm_SI_Woolf2021!$E$9:$E$93)+63.1579*EXP(-0.19*BP$58))/(Fperm_SI_Woolf2021!$E$9:$E$93-BP$58))*(BP$58-Fperm_SI_Woolf2021!$E$9:$E$93)/10))) + Fperm_SI_Woolf2021!$H$9:$H$93*EXP(-Fperm_SI_Woolf2021!$K$9:$K$93*$C124*IF(BP$58=Fperm_SI_Woolf2021!$E$9:$E$93,1,EXP(LN((1.1*(Fperm_SI_Woolf2021!$E$9:$E$93-BP$58)-63.1579*EXP(-0.19*Fperm_SI_Woolf2021!$E$9:$E$93)+63.1579*EXP(-0.19*BP$58))/(Fperm_SI_Woolf2021!$E$9:$E$93-BP$58))*(BP$58-Fperm_SI_Woolf2021!$E$9:$E$93)/10))),Fperm_SI_Woolf2021!$D$9:$D$93))</f>
        <v>0.26144695655429012</v>
      </c>
      <c r="BQ124" s="51" cm="1">
        <f t="array" ref="BQ124">MIN(1,SLOPE(Fperm_SI_Woolf2021!$F$9:$F$93*EXP(-Fperm_SI_Woolf2021!$I$9:$I$93*$C124*IF(BQ$58=Fperm_SI_Woolf2021!$E$9:$E$93,1,EXP(LN((1.1*(Fperm_SI_Woolf2021!$E$9:$E$93-BQ$58)-63.1579*EXP(-0.19*Fperm_SI_Woolf2021!$E$9:$E$93)+63.1579*EXP(-0.19*BQ$58))/(Fperm_SI_Woolf2021!$E$9:$E$93-BQ$58))*(BQ$58-Fperm_SI_Woolf2021!$E$9:$E$93)/10))) + Fperm_SI_Woolf2021!$G$9:$G$93*EXP(-Fperm_SI_Woolf2021!$J$9:$J$93*$C124*IF(BQ$58=Fperm_SI_Woolf2021!$E$9:$E$93,1,EXP(LN((1.1*(Fperm_SI_Woolf2021!$E$9:$E$93-BQ$58)-63.1579*EXP(-0.19*Fperm_SI_Woolf2021!$E$9:$E$93)+63.1579*EXP(-0.19*BQ$58))/(Fperm_SI_Woolf2021!$E$9:$E$93-BQ$58))*(BQ$58-Fperm_SI_Woolf2021!$E$9:$E$93)/10))) + Fperm_SI_Woolf2021!$H$9:$H$93*EXP(-Fperm_SI_Woolf2021!$K$9:$K$93*$C124*IF(BQ$58=Fperm_SI_Woolf2021!$E$9:$E$93,1,EXP(LN((1.1*(Fperm_SI_Woolf2021!$E$9:$E$93-BQ$58)-63.1579*EXP(-0.19*Fperm_SI_Woolf2021!$E$9:$E$93)+63.1579*EXP(-0.19*BQ$58))/(Fperm_SI_Woolf2021!$E$9:$E$93-BQ$58))*(BQ$58-Fperm_SI_Woolf2021!$E$9:$E$93)/10))),Fperm_SI_Woolf2021!$D$9:$D$93)*BQ$57+INTERCEPT(Fperm_SI_Woolf2021!$F$9:$F$93*EXP(-Fperm_SI_Woolf2021!$I$9:$I$93*$C124*IF(BQ$58=Fperm_SI_Woolf2021!$E$9:$E$93,1,EXP(LN((1.1*(Fperm_SI_Woolf2021!$E$9:$E$93-BQ$58)-63.1579*EXP(-0.19*Fperm_SI_Woolf2021!$E$9:$E$93)+63.1579*EXP(-0.19*BQ$58))/(Fperm_SI_Woolf2021!$E$9:$E$93-BQ$58))*(BQ$58-Fperm_SI_Woolf2021!$E$9:$E$93)/10))) + Fperm_SI_Woolf2021!$G$9:$G$93*EXP(-Fperm_SI_Woolf2021!$J$9:$J$93*$C124*IF(BQ$58=Fperm_SI_Woolf2021!$E$9:$E$93,1,EXP(LN((1.1*(Fperm_SI_Woolf2021!$E$9:$E$93-BQ$58)-63.1579*EXP(-0.19*Fperm_SI_Woolf2021!$E$9:$E$93)+63.1579*EXP(-0.19*BQ$58))/(Fperm_SI_Woolf2021!$E$9:$E$93-BQ$58))*(BQ$58-Fperm_SI_Woolf2021!$E$9:$E$93)/10))) + Fperm_SI_Woolf2021!$H$9:$H$93*EXP(-Fperm_SI_Woolf2021!$K$9:$K$93*$C124*IF(BQ$58=Fperm_SI_Woolf2021!$E$9:$E$93,1,EXP(LN((1.1*(Fperm_SI_Woolf2021!$E$9:$E$93-BQ$58)-63.1579*EXP(-0.19*Fperm_SI_Woolf2021!$E$9:$E$93)+63.1579*EXP(-0.19*BQ$58))/(Fperm_SI_Woolf2021!$E$9:$E$93-BQ$58))*(BQ$58-Fperm_SI_Woolf2021!$E$9:$E$93)/10))),Fperm_SI_Woolf2021!$D$9:$D$93))</f>
        <v>0.24612400922310801</v>
      </c>
      <c r="BR124" s="51" cm="1">
        <f t="array" ref="BR124">MIN(1,SLOPE(Fperm_SI_Woolf2021!$F$9:$F$93*EXP(-Fperm_SI_Woolf2021!$I$9:$I$93*$C124*IF(BR$58=Fperm_SI_Woolf2021!$E$9:$E$93,1,EXP(LN((1.1*(Fperm_SI_Woolf2021!$E$9:$E$93-BR$58)-63.1579*EXP(-0.19*Fperm_SI_Woolf2021!$E$9:$E$93)+63.1579*EXP(-0.19*BR$58))/(Fperm_SI_Woolf2021!$E$9:$E$93-BR$58))*(BR$58-Fperm_SI_Woolf2021!$E$9:$E$93)/10))) + Fperm_SI_Woolf2021!$G$9:$G$93*EXP(-Fperm_SI_Woolf2021!$J$9:$J$93*$C124*IF(BR$58=Fperm_SI_Woolf2021!$E$9:$E$93,1,EXP(LN((1.1*(Fperm_SI_Woolf2021!$E$9:$E$93-BR$58)-63.1579*EXP(-0.19*Fperm_SI_Woolf2021!$E$9:$E$93)+63.1579*EXP(-0.19*BR$58))/(Fperm_SI_Woolf2021!$E$9:$E$93-BR$58))*(BR$58-Fperm_SI_Woolf2021!$E$9:$E$93)/10))) + Fperm_SI_Woolf2021!$H$9:$H$93*EXP(-Fperm_SI_Woolf2021!$K$9:$K$93*$C124*IF(BR$58=Fperm_SI_Woolf2021!$E$9:$E$93,1,EXP(LN((1.1*(Fperm_SI_Woolf2021!$E$9:$E$93-BR$58)-63.1579*EXP(-0.19*Fperm_SI_Woolf2021!$E$9:$E$93)+63.1579*EXP(-0.19*BR$58))/(Fperm_SI_Woolf2021!$E$9:$E$93-BR$58))*(BR$58-Fperm_SI_Woolf2021!$E$9:$E$93)/10))),Fperm_SI_Woolf2021!$D$9:$D$93)*BR$57+INTERCEPT(Fperm_SI_Woolf2021!$F$9:$F$93*EXP(-Fperm_SI_Woolf2021!$I$9:$I$93*$C124*IF(BR$58=Fperm_SI_Woolf2021!$E$9:$E$93,1,EXP(LN((1.1*(Fperm_SI_Woolf2021!$E$9:$E$93-BR$58)-63.1579*EXP(-0.19*Fperm_SI_Woolf2021!$E$9:$E$93)+63.1579*EXP(-0.19*BR$58))/(Fperm_SI_Woolf2021!$E$9:$E$93-BR$58))*(BR$58-Fperm_SI_Woolf2021!$E$9:$E$93)/10))) + Fperm_SI_Woolf2021!$G$9:$G$93*EXP(-Fperm_SI_Woolf2021!$J$9:$J$93*$C124*IF(BR$58=Fperm_SI_Woolf2021!$E$9:$E$93,1,EXP(LN((1.1*(Fperm_SI_Woolf2021!$E$9:$E$93-BR$58)-63.1579*EXP(-0.19*Fperm_SI_Woolf2021!$E$9:$E$93)+63.1579*EXP(-0.19*BR$58))/(Fperm_SI_Woolf2021!$E$9:$E$93-BR$58))*(BR$58-Fperm_SI_Woolf2021!$E$9:$E$93)/10))) + Fperm_SI_Woolf2021!$H$9:$H$93*EXP(-Fperm_SI_Woolf2021!$K$9:$K$93*$C124*IF(BR$58=Fperm_SI_Woolf2021!$E$9:$E$93,1,EXP(LN((1.1*(Fperm_SI_Woolf2021!$E$9:$E$93-BR$58)-63.1579*EXP(-0.19*Fperm_SI_Woolf2021!$E$9:$E$93)+63.1579*EXP(-0.19*BR$58))/(Fperm_SI_Woolf2021!$E$9:$E$93-BR$58))*(BR$58-Fperm_SI_Woolf2021!$E$9:$E$93)/10))),Fperm_SI_Woolf2021!$D$9:$D$93))</f>
        <v>0.23080106189192584</v>
      </c>
      <c r="BS124" s="51" cm="1">
        <f t="array" ref="BS124">MIN(1,SLOPE(Fperm_SI_Woolf2021!$F$9:$F$93*EXP(-Fperm_SI_Woolf2021!$I$9:$I$93*$C124*IF(BS$58=Fperm_SI_Woolf2021!$E$9:$E$93,1,EXP(LN((1.1*(Fperm_SI_Woolf2021!$E$9:$E$93-BS$58)-63.1579*EXP(-0.19*Fperm_SI_Woolf2021!$E$9:$E$93)+63.1579*EXP(-0.19*BS$58))/(Fperm_SI_Woolf2021!$E$9:$E$93-BS$58))*(BS$58-Fperm_SI_Woolf2021!$E$9:$E$93)/10))) + Fperm_SI_Woolf2021!$G$9:$G$93*EXP(-Fperm_SI_Woolf2021!$J$9:$J$93*$C124*IF(BS$58=Fperm_SI_Woolf2021!$E$9:$E$93,1,EXP(LN((1.1*(Fperm_SI_Woolf2021!$E$9:$E$93-BS$58)-63.1579*EXP(-0.19*Fperm_SI_Woolf2021!$E$9:$E$93)+63.1579*EXP(-0.19*BS$58))/(Fperm_SI_Woolf2021!$E$9:$E$93-BS$58))*(BS$58-Fperm_SI_Woolf2021!$E$9:$E$93)/10))) + Fperm_SI_Woolf2021!$H$9:$H$93*EXP(-Fperm_SI_Woolf2021!$K$9:$K$93*$C124*IF(BS$58=Fperm_SI_Woolf2021!$E$9:$E$93,1,EXP(LN((1.1*(Fperm_SI_Woolf2021!$E$9:$E$93-BS$58)-63.1579*EXP(-0.19*Fperm_SI_Woolf2021!$E$9:$E$93)+63.1579*EXP(-0.19*BS$58))/(Fperm_SI_Woolf2021!$E$9:$E$93-BS$58))*(BS$58-Fperm_SI_Woolf2021!$E$9:$E$93)/10))),Fperm_SI_Woolf2021!$D$9:$D$93)*BS$57+INTERCEPT(Fperm_SI_Woolf2021!$F$9:$F$93*EXP(-Fperm_SI_Woolf2021!$I$9:$I$93*$C124*IF(BS$58=Fperm_SI_Woolf2021!$E$9:$E$93,1,EXP(LN((1.1*(Fperm_SI_Woolf2021!$E$9:$E$93-BS$58)-63.1579*EXP(-0.19*Fperm_SI_Woolf2021!$E$9:$E$93)+63.1579*EXP(-0.19*BS$58))/(Fperm_SI_Woolf2021!$E$9:$E$93-BS$58))*(BS$58-Fperm_SI_Woolf2021!$E$9:$E$93)/10))) + Fperm_SI_Woolf2021!$G$9:$G$93*EXP(-Fperm_SI_Woolf2021!$J$9:$J$93*$C124*IF(BS$58=Fperm_SI_Woolf2021!$E$9:$E$93,1,EXP(LN((1.1*(Fperm_SI_Woolf2021!$E$9:$E$93-BS$58)-63.1579*EXP(-0.19*Fperm_SI_Woolf2021!$E$9:$E$93)+63.1579*EXP(-0.19*BS$58))/(Fperm_SI_Woolf2021!$E$9:$E$93-BS$58))*(BS$58-Fperm_SI_Woolf2021!$E$9:$E$93)/10))) + Fperm_SI_Woolf2021!$H$9:$H$93*EXP(-Fperm_SI_Woolf2021!$K$9:$K$93*$C124*IF(BS$58=Fperm_SI_Woolf2021!$E$9:$E$93,1,EXP(LN((1.1*(Fperm_SI_Woolf2021!$E$9:$E$93-BS$58)-63.1579*EXP(-0.19*Fperm_SI_Woolf2021!$E$9:$E$93)+63.1579*EXP(-0.19*BS$58))/(Fperm_SI_Woolf2021!$E$9:$E$93-BS$58))*(BS$58-Fperm_SI_Woolf2021!$E$9:$E$93)/10))),Fperm_SI_Woolf2021!$D$9:$D$93))</f>
        <v>0.21547811456074373</v>
      </c>
      <c r="BT124" s="51" cm="1">
        <f t="array" ref="BT124">MIN(1,SLOPE(Fperm_SI_Woolf2021!$F$9:$F$93*EXP(-Fperm_SI_Woolf2021!$I$9:$I$93*$C124*IF(BT$58=Fperm_SI_Woolf2021!$E$9:$E$93,1,EXP(LN((1.1*(Fperm_SI_Woolf2021!$E$9:$E$93-BT$58)-63.1579*EXP(-0.19*Fperm_SI_Woolf2021!$E$9:$E$93)+63.1579*EXP(-0.19*BT$58))/(Fperm_SI_Woolf2021!$E$9:$E$93-BT$58))*(BT$58-Fperm_SI_Woolf2021!$E$9:$E$93)/10))) + Fperm_SI_Woolf2021!$G$9:$G$93*EXP(-Fperm_SI_Woolf2021!$J$9:$J$93*$C124*IF(BT$58=Fperm_SI_Woolf2021!$E$9:$E$93,1,EXP(LN((1.1*(Fperm_SI_Woolf2021!$E$9:$E$93-BT$58)-63.1579*EXP(-0.19*Fperm_SI_Woolf2021!$E$9:$E$93)+63.1579*EXP(-0.19*BT$58))/(Fperm_SI_Woolf2021!$E$9:$E$93-BT$58))*(BT$58-Fperm_SI_Woolf2021!$E$9:$E$93)/10))) + Fperm_SI_Woolf2021!$H$9:$H$93*EXP(-Fperm_SI_Woolf2021!$K$9:$K$93*$C124*IF(BT$58=Fperm_SI_Woolf2021!$E$9:$E$93,1,EXP(LN((1.1*(Fperm_SI_Woolf2021!$E$9:$E$93-BT$58)-63.1579*EXP(-0.19*Fperm_SI_Woolf2021!$E$9:$E$93)+63.1579*EXP(-0.19*BT$58))/(Fperm_SI_Woolf2021!$E$9:$E$93-BT$58))*(BT$58-Fperm_SI_Woolf2021!$E$9:$E$93)/10))),Fperm_SI_Woolf2021!$D$9:$D$93)*BT$57+INTERCEPT(Fperm_SI_Woolf2021!$F$9:$F$93*EXP(-Fperm_SI_Woolf2021!$I$9:$I$93*$C124*IF(BT$58=Fperm_SI_Woolf2021!$E$9:$E$93,1,EXP(LN((1.1*(Fperm_SI_Woolf2021!$E$9:$E$93-BT$58)-63.1579*EXP(-0.19*Fperm_SI_Woolf2021!$E$9:$E$93)+63.1579*EXP(-0.19*BT$58))/(Fperm_SI_Woolf2021!$E$9:$E$93-BT$58))*(BT$58-Fperm_SI_Woolf2021!$E$9:$E$93)/10))) + Fperm_SI_Woolf2021!$G$9:$G$93*EXP(-Fperm_SI_Woolf2021!$J$9:$J$93*$C124*IF(BT$58=Fperm_SI_Woolf2021!$E$9:$E$93,1,EXP(LN((1.1*(Fperm_SI_Woolf2021!$E$9:$E$93-BT$58)-63.1579*EXP(-0.19*Fperm_SI_Woolf2021!$E$9:$E$93)+63.1579*EXP(-0.19*BT$58))/(Fperm_SI_Woolf2021!$E$9:$E$93-BT$58))*(BT$58-Fperm_SI_Woolf2021!$E$9:$E$93)/10))) + Fperm_SI_Woolf2021!$H$9:$H$93*EXP(-Fperm_SI_Woolf2021!$K$9:$K$93*$C124*IF(BT$58=Fperm_SI_Woolf2021!$E$9:$E$93,1,EXP(LN((1.1*(Fperm_SI_Woolf2021!$E$9:$E$93-BT$58)-63.1579*EXP(-0.19*Fperm_SI_Woolf2021!$E$9:$E$93)+63.1579*EXP(-0.19*BT$58))/(Fperm_SI_Woolf2021!$E$9:$E$93-BT$58))*(BT$58-Fperm_SI_Woolf2021!$E$9:$E$93)/10))),Fperm_SI_Woolf2021!$D$9:$D$93))</f>
        <v>0.20015516722956159</v>
      </c>
      <c r="BU124" s="51" cm="1">
        <f t="array" ref="BU124">MIN(1,SLOPE(Fperm_SI_Woolf2021!$F$9:$F$93*EXP(-Fperm_SI_Woolf2021!$I$9:$I$93*$C124*IF(BU$58=Fperm_SI_Woolf2021!$E$9:$E$93,1,EXP(LN((1.1*(Fperm_SI_Woolf2021!$E$9:$E$93-BU$58)-63.1579*EXP(-0.19*Fperm_SI_Woolf2021!$E$9:$E$93)+63.1579*EXP(-0.19*BU$58))/(Fperm_SI_Woolf2021!$E$9:$E$93-BU$58))*(BU$58-Fperm_SI_Woolf2021!$E$9:$E$93)/10))) + Fperm_SI_Woolf2021!$G$9:$G$93*EXP(-Fperm_SI_Woolf2021!$J$9:$J$93*$C124*IF(BU$58=Fperm_SI_Woolf2021!$E$9:$E$93,1,EXP(LN((1.1*(Fperm_SI_Woolf2021!$E$9:$E$93-BU$58)-63.1579*EXP(-0.19*Fperm_SI_Woolf2021!$E$9:$E$93)+63.1579*EXP(-0.19*BU$58))/(Fperm_SI_Woolf2021!$E$9:$E$93-BU$58))*(BU$58-Fperm_SI_Woolf2021!$E$9:$E$93)/10))) + Fperm_SI_Woolf2021!$H$9:$H$93*EXP(-Fperm_SI_Woolf2021!$K$9:$K$93*$C124*IF(BU$58=Fperm_SI_Woolf2021!$E$9:$E$93,1,EXP(LN((1.1*(Fperm_SI_Woolf2021!$E$9:$E$93-BU$58)-63.1579*EXP(-0.19*Fperm_SI_Woolf2021!$E$9:$E$93)+63.1579*EXP(-0.19*BU$58))/(Fperm_SI_Woolf2021!$E$9:$E$93-BU$58))*(BU$58-Fperm_SI_Woolf2021!$E$9:$E$93)/10))),Fperm_SI_Woolf2021!$D$9:$D$93)*BU$57+INTERCEPT(Fperm_SI_Woolf2021!$F$9:$F$93*EXP(-Fperm_SI_Woolf2021!$I$9:$I$93*$C124*IF(BU$58=Fperm_SI_Woolf2021!$E$9:$E$93,1,EXP(LN((1.1*(Fperm_SI_Woolf2021!$E$9:$E$93-BU$58)-63.1579*EXP(-0.19*Fperm_SI_Woolf2021!$E$9:$E$93)+63.1579*EXP(-0.19*BU$58))/(Fperm_SI_Woolf2021!$E$9:$E$93-BU$58))*(BU$58-Fperm_SI_Woolf2021!$E$9:$E$93)/10))) + Fperm_SI_Woolf2021!$G$9:$G$93*EXP(-Fperm_SI_Woolf2021!$J$9:$J$93*$C124*IF(BU$58=Fperm_SI_Woolf2021!$E$9:$E$93,1,EXP(LN((1.1*(Fperm_SI_Woolf2021!$E$9:$E$93-BU$58)-63.1579*EXP(-0.19*Fperm_SI_Woolf2021!$E$9:$E$93)+63.1579*EXP(-0.19*BU$58))/(Fperm_SI_Woolf2021!$E$9:$E$93-BU$58))*(BU$58-Fperm_SI_Woolf2021!$E$9:$E$93)/10))) + Fperm_SI_Woolf2021!$H$9:$H$93*EXP(-Fperm_SI_Woolf2021!$K$9:$K$93*$C124*IF(BU$58=Fperm_SI_Woolf2021!$E$9:$E$93,1,EXP(LN((1.1*(Fperm_SI_Woolf2021!$E$9:$E$93-BU$58)-63.1579*EXP(-0.19*Fperm_SI_Woolf2021!$E$9:$E$93)+63.1579*EXP(-0.19*BU$58))/(Fperm_SI_Woolf2021!$E$9:$E$93-BU$58))*(BU$58-Fperm_SI_Woolf2021!$E$9:$E$93)/10))),Fperm_SI_Woolf2021!$D$9:$D$93))</f>
        <v>0.18483221989837945</v>
      </c>
      <c r="BV124" s="51" cm="1">
        <f t="array" ref="BV124">MIN(1,SLOPE(Fperm_SI_Woolf2021!$F$9:$F$93*EXP(-Fperm_SI_Woolf2021!$I$9:$I$93*$C124*IF(BV$58=Fperm_SI_Woolf2021!$E$9:$E$93,1,EXP(LN((1.1*(Fperm_SI_Woolf2021!$E$9:$E$93-BV$58)-63.1579*EXP(-0.19*Fperm_SI_Woolf2021!$E$9:$E$93)+63.1579*EXP(-0.19*BV$58))/(Fperm_SI_Woolf2021!$E$9:$E$93-BV$58))*(BV$58-Fperm_SI_Woolf2021!$E$9:$E$93)/10))) + Fperm_SI_Woolf2021!$G$9:$G$93*EXP(-Fperm_SI_Woolf2021!$J$9:$J$93*$C124*IF(BV$58=Fperm_SI_Woolf2021!$E$9:$E$93,1,EXP(LN((1.1*(Fperm_SI_Woolf2021!$E$9:$E$93-BV$58)-63.1579*EXP(-0.19*Fperm_SI_Woolf2021!$E$9:$E$93)+63.1579*EXP(-0.19*BV$58))/(Fperm_SI_Woolf2021!$E$9:$E$93-BV$58))*(BV$58-Fperm_SI_Woolf2021!$E$9:$E$93)/10))) + Fperm_SI_Woolf2021!$H$9:$H$93*EXP(-Fperm_SI_Woolf2021!$K$9:$K$93*$C124*IF(BV$58=Fperm_SI_Woolf2021!$E$9:$E$93,1,EXP(LN((1.1*(Fperm_SI_Woolf2021!$E$9:$E$93-BV$58)-63.1579*EXP(-0.19*Fperm_SI_Woolf2021!$E$9:$E$93)+63.1579*EXP(-0.19*BV$58))/(Fperm_SI_Woolf2021!$E$9:$E$93-BV$58))*(BV$58-Fperm_SI_Woolf2021!$E$9:$E$93)/10))),Fperm_SI_Woolf2021!$D$9:$D$93)*BV$57+INTERCEPT(Fperm_SI_Woolf2021!$F$9:$F$93*EXP(-Fperm_SI_Woolf2021!$I$9:$I$93*$C124*IF(BV$58=Fperm_SI_Woolf2021!$E$9:$E$93,1,EXP(LN((1.1*(Fperm_SI_Woolf2021!$E$9:$E$93-BV$58)-63.1579*EXP(-0.19*Fperm_SI_Woolf2021!$E$9:$E$93)+63.1579*EXP(-0.19*BV$58))/(Fperm_SI_Woolf2021!$E$9:$E$93-BV$58))*(BV$58-Fperm_SI_Woolf2021!$E$9:$E$93)/10))) + Fperm_SI_Woolf2021!$G$9:$G$93*EXP(-Fperm_SI_Woolf2021!$J$9:$J$93*$C124*IF(BV$58=Fperm_SI_Woolf2021!$E$9:$E$93,1,EXP(LN((1.1*(Fperm_SI_Woolf2021!$E$9:$E$93-BV$58)-63.1579*EXP(-0.19*Fperm_SI_Woolf2021!$E$9:$E$93)+63.1579*EXP(-0.19*BV$58))/(Fperm_SI_Woolf2021!$E$9:$E$93-BV$58))*(BV$58-Fperm_SI_Woolf2021!$E$9:$E$93)/10))) + Fperm_SI_Woolf2021!$H$9:$H$93*EXP(-Fperm_SI_Woolf2021!$K$9:$K$93*$C124*IF(BV$58=Fperm_SI_Woolf2021!$E$9:$E$93,1,EXP(LN((1.1*(Fperm_SI_Woolf2021!$E$9:$E$93-BV$58)-63.1579*EXP(-0.19*Fperm_SI_Woolf2021!$E$9:$E$93)+63.1579*EXP(-0.19*BV$58))/(Fperm_SI_Woolf2021!$E$9:$E$93-BV$58))*(BV$58-Fperm_SI_Woolf2021!$E$9:$E$93)/10))),Fperm_SI_Woolf2021!$D$9:$D$93))</f>
        <v>0.16950927256719731</v>
      </c>
      <c r="BW124" s="51" cm="1">
        <f t="array" ref="BW124">MIN(1,SLOPE(Fperm_SI_Woolf2021!$F$9:$F$93*EXP(-Fperm_SI_Woolf2021!$I$9:$I$93*$C124*IF(BW$58=Fperm_SI_Woolf2021!$E$9:$E$93,1,EXP(LN((1.1*(Fperm_SI_Woolf2021!$E$9:$E$93-BW$58)-63.1579*EXP(-0.19*Fperm_SI_Woolf2021!$E$9:$E$93)+63.1579*EXP(-0.19*BW$58))/(Fperm_SI_Woolf2021!$E$9:$E$93-BW$58))*(BW$58-Fperm_SI_Woolf2021!$E$9:$E$93)/10))) + Fperm_SI_Woolf2021!$G$9:$G$93*EXP(-Fperm_SI_Woolf2021!$J$9:$J$93*$C124*IF(BW$58=Fperm_SI_Woolf2021!$E$9:$E$93,1,EXP(LN((1.1*(Fperm_SI_Woolf2021!$E$9:$E$93-BW$58)-63.1579*EXP(-0.19*Fperm_SI_Woolf2021!$E$9:$E$93)+63.1579*EXP(-0.19*BW$58))/(Fperm_SI_Woolf2021!$E$9:$E$93-BW$58))*(BW$58-Fperm_SI_Woolf2021!$E$9:$E$93)/10))) + Fperm_SI_Woolf2021!$H$9:$H$93*EXP(-Fperm_SI_Woolf2021!$K$9:$K$93*$C124*IF(BW$58=Fperm_SI_Woolf2021!$E$9:$E$93,1,EXP(LN((1.1*(Fperm_SI_Woolf2021!$E$9:$E$93-BW$58)-63.1579*EXP(-0.19*Fperm_SI_Woolf2021!$E$9:$E$93)+63.1579*EXP(-0.19*BW$58))/(Fperm_SI_Woolf2021!$E$9:$E$93-BW$58))*(BW$58-Fperm_SI_Woolf2021!$E$9:$E$93)/10))),Fperm_SI_Woolf2021!$D$9:$D$93)*BW$57+INTERCEPT(Fperm_SI_Woolf2021!$F$9:$F$93*EXP(-Fperm_SI_Woolf2021!$I$9:$I$93*$C124*IF(BW$58=Fperm_SI_Woolf2021!$E$9:$E$93,1,EXP(LN((1.1*(Fperm_SI_Woolf2021!$E$9:$E$93-BW$58)-63.1579*EXP(-0.19*Fperm_SI_Woolf2021!$E$9:$E$93)+63.1579*EXP(-0.19*BW$58))/(Fperm_SI_Woolf2021!$E$9:$E$93-BW$58))*(BW$58-Fperm_SI_Woolf2021!$E$9:$E$93)/10))) + Fperm_SI_Woolf2021!$G$9:$G$93*EXP(-Fperm_SI_Woolf2021!$J$9:$J$93*$C124*IF(BW$58=Fperm_SI_Woolf2021!$E$9:$E$93,1,EXP(LN((1.1*(Fperm_SI_Woolf2021!$E$9:$E$93-BW$58)-63.1579*EXP(-0.19*Fperm_SI_Woolf2021!$E$9:$E$93)+63.1579*EXP(-0.19*BW$58))/(Fperm_SI_Woolf2021!$E$9:$E$93-BW$58))*(BW$58-Fperm_SI_Woolf2021!$E$9:$E$93)/10))) + Fperm_SI_Woolf2021!$H$9:$H$93*EXP(-Fperm_SI_Woolf2021!$K$9:$K$93*$C124*IF(BW$58=Fperm_SI_Woolf2021!$E$9:$E$93,1,EXP(LN((1.1*(Fperm_SI_Woolf2021!$E$9:$E$93-BW$58)-63.1579*EXP(-0.19*Fperm_SI_Woolf2021!$E$9:$E$93)+63.1579*EXP(-0.19*BW$58))/(Fperm_SI_Woolf2021!$E$9:$E$93-BW$58))*(BW$58-Fperm_SI_Woolf2021!$E$9:$E$93)/10))),Fperm_SI_Woolf2021!$D$9:$D$93))</f>
        <v>0.15418632523601514</v>
      </c>
      <c r="BX124" s="51" cm="1">
        <f t="array" ref="BX124">MIN(1,SLOPE(Fperm_SI_Woolf2021!$F$9:$F$93*EXP(-Fperm_SI_Woolf2021!$I$9:$I$93*$C124*IF(BX$58=Fperm_SI_Woolf2021!$E$9:$E$93,1,EXP(LN((1.1*(Fperm_SI_Woolf2021!$E$9:$E$93-BX$58)-63.1579*EXP(-0.19*Fperm_SI_Woolf2021!$E$9:$E$93)+63.1579*EXP(-0.19*BX$58))/(Fperm_SI_Woolf2021!$E$9:$E$93-BX$58))*(BX$58-Fperm_SI_Woolf2021!$E$9:$E$93)/10))) + Fperm_SI_Woolf2021!$G$9:$G$93*EXP(-Fperm_SI_Woolf2021!$J$9:$J$93*$C124*IF(BX$58=Fperm_SI_Woolf2021!$E$9:$E$93,1,EXP(LN((1.1*(Fperm_SI_Woolf2021!$E$9:$E$93-BX$58)-63.1579*EXP(-0.19*Fperm_SI_Woolf2021!$E$9:$E$93)+63.1579*EXP(-0.19*BX$58))/(Fperm_SI_Woolf2021!$E$9:$E$93-BX$58))*(BX$58-Fperm_SI_Woolf2021!$E$9:$E$93)/10))) + Fperm_SI_Woolf2021!$H$9:$H$93*EXP(-Fperm_SI_Woolf2021!$K$9:$K$93*$C124*IF(BX$58=Fperm_SI_Woolf2021!$E$9:$E$93,1,EXP(LN((1.1*(Fperm_SI_Woolf2021!$E$9:$E$93-BX$58)-63.1579*EXP(-0.19*Fperm_SI_Woolf2021!$E$9:$E$93)+63.1579*EXP(-0.19*BX$58))/(Fperm_SI_Woolf2021!$E$9:$E$93-BX$58))*(BX$58-Fperm_SI_Woolf2021!$E$9:$E$93)/10))),Fperm_SI_Woolf2021!$D$9:$D$93)*BX$57+INTERCEPT(Fperm_SI_Woolf2021!$F$9:$F$93*EXP(-Fperm_SI_Woolf2021!$I$9:$I$93*$C124*IF(BX$58=Fperm_SI_Woolf2021!$E$9:$E$93,1,EXP(LN((1.1*(Fperm_SI_Woolf2021!$E$9:$E$93-BX$58)-63.1579*EXP(-0.19*Fperm_SI_Woolf2021!$E$9:$E$93)+63.1579*EXP(-0.19*BX$58))/(Fperm_SI_Woolf2021!$E$9:$E$93-BX$58))*(BX$58-Fperm_SI_Woolf2021!$E$9:$E$93)/10))) + Fperm_SI_Woolf2021!$G$9:$G$93*EXP(-Fperm_SI_Woolf2021!$J$9:$J$93*$C124*IF(BX$58=Fperm_SI_Woolf2021!$E$9:$E$93,1,EXP(LN((1.1*(Fperm_SI_Woolf2021!$E$9:$E$93-BX$58)-63.1579*EXP(-0.19*Fperm_SI_Woolf2021!$E$9:$E$93)+63.1579*EXP(-0.19*BX$58))/(Fperm_SI_Woolf2021!$E$9:$E$93-BX$58))*(BX$58-Fperm_SI_Woolf2021!$E$9:$E$93)/10))) + Fperm_SI_Woolf2021!$H$9:$H$93*EXP(-Fperm_SI_Woolf2021!$K$9:$K$93*$C124*IF(BX$58=Fperm_SI_Woolf2021!$E$9:$E$93,1,EXP(LN((1.1*(Fperm_SI_Woolf2021!$E$9:$E$93-BX$58)-63.1579*EXP(-0.19*Fperm_SI_Woolf2021!$E$9:$E$93)+63.1579*EXP(-0.19*BX$58))/(Fperm_SI_Woolf2021!$E$9:$E$93-BX$58))*(BX$58-Fperm_SI_Woolf2021!$E$9:$E$93)/10))),Fperm_SI_Woolf2021!$D$9:$D$93))</f>
        <v>0.13886337790483297</v>
      </c>
      <c r="BY124" s="51" cm="1">
        <f t="array" ref="BY124">MIN(1,SLOPE(Fperm_SI_Woolf2021!$F$9:$F$93*EXP(-Fperm_SI_Woolf2021!$I$9:$I$93*$C124*IF(BY$58=Fperm_SI_Woolf2021!$E$9:$E$93,1,EXP(LN((1.1*(Fperm_SI_Woolf2021!$E$9:$E$93-BY$58)-63.1579*EXP(-0.19*Fperm_SI_Woolf2021!$E$9:$E$93)+63.1579*EXP(-0.19*BY$58))/(Fperm_SI_Woolf2021!$E$9:$E$93-BY$58))*(BY$58-Fperm_SI_Woolf2021!$E$9:$E$93)/10))) + Fperm_SI_Woolf2021!$G$9:$G$93*EXP(-Fperm_SI_Woolf2021!$J$9:$J$93*$C124*IF(BY$58=Fperm_SI_Woolf2021!$E$9:$E$93,1,EXP(LN((1.1*(Fperm_SI_Woolf2021!$E$9:$E$93-BY$58)-63.1579*EXP(-0.19*Fperm_SI_Woolf2021!$E$9:$E$93)+63.1579*EXP(-0.19*BY$58))/(Fperm_SI_Woolf2021!$E$9:$E$93-BY$58))*(BY$58-Fperm_SI_Woolf2021!$E$9:$E$93)/10))) + Fperm_SI_Woolf2021!$H$9:$H$93*EXP(-Fperm_SI_Woolf2021!$K$9:$K$93*$C124*IF(BY$58=Fperm_SI_Woolf2021!$E$9:$E$93,1,EXP(LN((1.1*(Fperm_SI_Woolf2021!$E$9:$E$93-BY$58)-63.1579*EXP(-0.19*Fperm_SI_Woolf2021!$E$9:$E$93)+63.1579*EXP(-0.19*BY$58))/(Fperm_SI_Woolf2021!$E$9:$E$93-BY$58))*(BY$58-Fperm_SI_Woolf2021!$E$9:$E$93)/10))),Fperm_SI_Woolf2021!$D$9:$D$93)*BY$57+INTERCEPT(Fperm_SI_Woolf2021!$F$9:$F$93*EXP(-Fperm_SI_Woolf2021!$I$9:$I$93*$C124*IF(BY$58=Fperm_SI_Woolf2021!$E$9:$E$93,1,EXP(LN((1.1*(Fperm_SI_Woolf2021!$E$9:$E$93-BY$58)-63.1579*EXP(-0.19*Fperm_SI_Woolf2021!$E$9:$E$93)+63.1579*EXP(-0.19*BY$58))/(Fperm_SI_Woolf2021!$E$9:$E$93-BY$58))*(BY$58-Fperm_SI_Woolf2021!$E$9:$E$93)/10))) + Fperm_SI_Woolf2021!$G$9:$G$93*EXP(-Fperm_SI_Woolf2021!$J$9:$J$93*$C124*IF(BY$58=Fperm_SI_Woolf2021!$E$9:$E$93,1,EXP(LN((1.1*(Fperm_SI_Woolf2021!$E$9:$E$93-BY$58)-63.1579*EXP(-0.19*Fperm_SI_Woolf2021!$E$9:$E$93)+63.1579*EXP(-0.19*BY$58))/(Fperm_SI_Woolf2021!$E$9:$E$93-BY$58))*(BY$58-Fperm_SI_Woolf2021!$E$9:$E$93)/10))) + Fperm_SI_Woolf2021!$H$9:$H$93*EXP(-Fperm_SI_Woolf2021!$K$9:$K$93*$C124*IF(BY$58=Fperm_SI_Woolf2021!$E$9:$E$93,1,EXP(LN((1.1*(Fperm_SI_Woolf2021!$E$9:$E$93-BY$58)-63.1579*EXP(-0.19*Fperm_SI_Woolf2021!$E$9:$E$93)+63.1579*EXP(-0.19*BY$58))/(Fperm_SI_Woolf2021!$E$9:$E$93-BY$58))*(BY$58-Fperm_SI_Woolf2021!$E$9:$E$93)/10))),Fperm_SI_Woolf2021!$D$9:$D$93))</f>
        <v>0.12354043057365083</v>
      </c>
      <c r="BZ124" s="51" cm="1">
        <f t="array" ref="BZ124">MIN(1,SLOPE(Fperm_SI_Woolf2021!$F$9:$F$93*EXP(-Fperm_SI_Woolf2021!$I$9:$I$93*$C124*IF(BZ$58=Fperm_SI_Woolf2021!$E$9:$E$93,1,EXP(LN((1.1*(Fperm_SI_Woolf2021!$E$9:$E$93-BZ$58)-63.1579*EXP(-0.19*Fperm_SI_Woolf2021!$E$9:$E$93)+63.1579*EXP(-0.19*BZ$58))/(Fperm_SI_Woolf2021!$E$9:$E$93-BZ$58))*(BZ$58-Fperm_SI_Woolf2021!$E$9:$E$93)/10))) + Fperm_SI_Woolf2021!$G$9:$G$93*EXP(-Fperm_SI_Woolf2021!$J$9:$J$93*$C124*IF(BZ$58=Fperm_SI_Woolf2021!$E$9:$E$93,1,EXP(LN((1.1*(Fperm_SI_Woolf2021!$E$9:$E$93-BZ$58)-63.1579*EXP(-0.19*Fperm_SI_Woolf2021!$E$9:$E$93)+63.1579*EXP(-0.19*BZ$58))/(Fperm_SI_Woolf2021!$E$9:$E$93-BZ$58))*(BZ$58-Fperm_SI_Woolf2021!$E$9:$E$93)/10))) + Fperm_SI_Woolf2021!$H$9:$H$93*EXP(-Fperm_SI_Woolf2021!$K$9:$K$93*$C124*IF(BZ$58=Fperm_SI_Woolf2021!$E$9:$E$93,1,EXP(LN((1.1*(Fperm_SI_Woolf2021!$E$9:$E$93-BZ$58)-63.1579*EXP(-0.19*Fperm_SI_Woolf2021!$E$9:$E$93)+63.1579*EXP(-0.19*BZ$58))/(Fperm_SI_Woolf2021!$E$9:$E$93-BZ$58))*(BZ$58-Fperm_SI_Woolf2021!$E$9:$E$93)/10))),Fperm_SI_Woolf2021!$D$9:$D$93)*BZ$57+INTERCEPT(Fperm_SI_Woolf2021!$F$9:$F$93*EXP(-Fperm_SI_Woolf2021!$I$9:$I$93*$C124*IF(BZ$58=Fperm_SI_Woolf2021!$E$9:$E$93,1,EXP(LN((1.1*(Fperm_SI_Woolf2021!$E$9:$E$93-BZ$58)-63.1579*EXP(-0.19*Fperm_SI_Woolf2021!$E$9:$E$93)+63.1579*EXP(-0.19*BZ$58))/(Fperm_SI_Woolf2021!$E$9:$E$93-BZ$58))*(BZ$58-Fperm_SI_Woolf2021!$E$9:$E$93)/10))) + Fperm_SI_Woolf2021!$G$9:$G$93*EXP(-Fperm_SI_Woolf2021!$J$9:$J$93*$C124*IF(BZ$58=Fperm_SI_Woolf2021!$E$9:$E$93,1,EXP(LN((1.1*(Fperm_SI_Woolf2021!$E$9:$E$93-BZ$58)-63.1579*EXP(-0.19*Fperm_SI_Woolf2021!$E$9:$E$93)+63.1579*EXP(-0.19*BZ$58))/(Fperm_SI_Woolf2021!$E$9:$E$93-BZ$58))*(BZ$58-Fperm_SI_Woolf2021!$E$9:$E$93)/10))) + Fperm_SI_Woolf2021!$H$9:$H$93*EXP(-Fperm_SI_Woolf2021!$K$9:$K$93*$C124*IF(BZ$58=Fperm_SI_Woolf2021!$E$9:$E$93,1,EXP(LN((1.1*(Fperm_SI_Woolf2021!$E$9:$E$93-BZ$58)-63.1579*EXP(-0.19*Fperm_SI_Woolf2021!$E$9:$E$93)+63.1579*EXP(-0.19*BZ$58))/(Fperm_SI_Woolf2021!$E$9:$E$93-BZ$58))*(BZ$58-Fperm_SI_Woolf2021!$E$9:$E$93)/10))),Fperm_SI_Woolf2021!$D$9:$D$93))</f>
        <v>0.10821748324246866</v>
      </c>
    </row>
    <row r="125" spans="3:78" x14ac:dyDescent="0.2">
      <c r="C125" s="48">
        <v>650</v>
      </c>
      <c r="D125" s="51" cm="1">
        <f t="array" ref="D125">MIN(1,SLOPE(Fperm_SI_Woolf2021!$F$9:$F$93*EXP(-Fperm_SI_Woolf2021!$I$9:$I$93*$C125*IF(D$58=Fperm_SI_Woolf2021!$E$9:$E$93,1,EXP(LN((1.1*(Fperm_SI_Woolf2021!$E$9:$E$93-D$58)-63.1579*EXP(-0.19*Fperm_SI_Woolf2021!$E$9:$E$93)+63.1579*EXP(-0.19*D$58))/(Fperm_SI_Woolf2021!$E$9:$E$93-D$58))*(D$58-Fperm_SI_Woolf2021!$E$9:$E$93)/10))) + Fperm_SI_Woolf2021!$G$9:$G$93*EXP(-Fperm_SI_Woolf2021!$J$9:$J$93*$C125*IF(D$58=Fperm_SI_Woolf2021!$E$9:$E$93,1,EXP(LN((1.1*(Fperm_SI_Woolf2021!$E$9:$E$93-D$58)-63.1579*EXP(-0.19*Fperm_SI_Woolf2021!$E$9:$E$93)+63.1579*EXP(-0.19*D$58))/(Fperm_SI_Woolf2021!$E$9:$E$93-D$58))*(D$58-Fperm_SI_Woolf2021!$E$9:$E$93)/10))) + Fperm_SI_Woolf2021!$H$9:$H$93*EXP(-Fperm_SI_Woolf2021!$K$9:$K$93*$C125*IF(D$58=Fperm_SI_Woolf2021!$E$9:$E$93,1,EXP(LN((1.1*(Fperm_SI_Woolf2021!$E$9:$E$93-D$58)-63.1579*EXP(-0.19*Fperm_SI_Woolf2021!$E$9:$E$93)+63.1579*EXP(-0.19*D$58))/(Fperm_SI_Woolf2021!$E$9:$E$93-D$58))*(D$58-Fperm_SI_Woolf2021!$E$9:$E$93)/10))),Fperm_SI_Woolf2021!$D$9:$D$93)*D$57+INTERCEPT(Fperm_SI_Woolf2021!$F$9:$F$93*EXP(-Fperm_SI_Woolf2021!$I$9:$I$93*$C125*IF(D$58=Fperm_SI_Woolf2021!$E$9:$E$93,1,EXP(LN((1.1*(Fperm_SI_Woolf2021!$E$9:$E$93-D$58)-63.1579*EXP(-0.19*Fperm_SI_Woolf2021!$E$9:$E$93)+63.1579*EXP(-0.19*D$58))/(Fperm_SI_Woolf2021!$E$9:$E$93-D$58))*(D$58-Fperm_SI_Woolf2021!$E$9:$E$93)/10))) + Fperm_SI_Woolf2021!$G$9:$G$93*EXP(-Fperm_SI_Woolf2021!$J$9:$J$93*$C125*IF(D$58=Fperm_SI_Woolf2021!$E$9:$E$93,1,EXP(LN((1.1*(Fperm_SI_Woolf2021!$E$9:$E$93-D$58)-63.1579*EXP(-0.19*Fperm_SI_Woolf2021!$E$9:$E$93)+63.1579*EXP(-0.19*D$58))/(Fperm_SI_Woolf2021!$E$9:$E$93-D$58))*(D$58-Fperm_SI_Woolf2021!$E$9:$E$93)/10))) + Fperm_SI_Woolf2021!$H$9:$H$93*EXP(-Fperm_SI_Woolf2021!$K$9:$K$93*$C125*IF(D$58=Fperm_SI_Woolf2021!$E$9:$E$93,1,EXP(LN((1.1*(Fperm_SI_Woolf2021!$E$9:$E$93-D$58)-63.1579*EXP(-0.19*Fperm_SI_Woolf2021!$E$9:$E$93)+63.1579*EXP(-0.19*D$58))/(Fperm_SI_Woolf2021!$E$9:$E$93-D$58))*(D$58-Fperm_SI_Woolf2021!$E$9:$E$93)/10))),Fperm_SI_Woolf2021!$D$9:$D$93))</f>
        <v>0.89795966458221033</v>
      </c>
      <c r="E125" s="51" cm="1">
        <f t="array" ref="E125">MIN(1,SLOPE(Fperm_SI_Woolf2021!$F$9:$F$93*EXP(-Fperm_SI_Woolf2021!$I$9:$I$93*$C125*IF(E$58=Fperm_SI_Woolf2021!$E$9:$E$93,1,EXP(LN((1.1*(Fperm_SI_Woolf2021!$E$9:$E$93-E$58)-63.1579*EXP(-0.19*Fperm_SI_Woolf2021!$E$9:$E$93)+63.1579*EXP(-0.19*E$58))/(Fperm_SI_Woolf2021!$E$9:$E$93-E$58))*(E$58-Fperm_SI_Woolf2021!$E$9:$E$93)/10))) + Fperm_SI_Woolf2021!$G$9:$G$93*EXP(-Fperm_SI_Woolf2021!$J$9:$J$93*$C125*IF(E$58=Fperm_SI_Woolf2021!$E$9:$E$93,1,EXP(LN((1.1*(Fperm_SI_Woolf2021!$E$9:$E$93-E$58)-63.1579*EXP(-0.19*Fperm_SI_Woolf2021!$E$9:$E$93)+63.1579*EXP(-0.19*E$58))/(Fperm_SI_Woolf2021!$E$9:$E$93-E$58))*(E$58-Fperm_SI_Woolf2021!$E$9:$E$93)/10))) + Fperm_SI_Woolf2021!$H$9:$H$93*EXP(-Fperm_SI_Woolf2021!$K$9:$K$93*$C125*IF(E$58=Fperm_SI_Woolf2021!$E$9:$E$93,1,EXP(LN((1.1*(Fperm_SI_Woolf2021!$E$9:$E$93-E$58)-63.1579*EXP(-0.19*Fperm_SI_Woolf2021!$E$9:$E$93)+63.1579*EXP(-0.19*E$58))/(Fperm_SI_Woolf2021!$E$9:$E$93-E$58))*(E$58-Fperm_SI_Woolf2021!$E$9:$E$93)/10))),Fperm_SI_Woolf2021!$D$9:$D$93)*E$57+INTERCEPT(Fperm_SI_Woolf2021!$F$9:$F$93*EXP(-Fperm_SI_Woolf2021!$I$9:$I$93*$C125*IF(E$58=Fperm_SI_Woolf2021!$E$9:$E$93,1,EXP(LN((1.1*(Fperm_SI_Woolf2021!$E$9:$E$93-E$58)-63.1579*EXP(-0.19*Fperm_SI_Woolf2021!$E$9:$E$93)+63.1579*EXP(-0.19*E$58))/(Fperm_SI_Woolf2021!$E$9:$E$93-E$58))*(E$58-Fperm_SI_Woolf2021!$E$9:$E$93)/10))) + Fperm_SI_Woolf2021!$G$9:$G$93*EXP(-Fperm_SI_Woolf2021!$J$9:$J$93*$C125*IF(E$58=Fperm_SI_Woolf2021!$E$9:$E$93,1,EXP(LN((1.1*(Fperm_SI_Woolf2021!$E$9:$E$93-E$58)-63.1579*EXP(-0.19*Fperm_SI_Woolf2021!$E$9:$E$93)+63.1579*EXP(-0.19*E$58))/(Fperm_SI_Woolf2021!$E$9:$E$93-E$58))*(E$58-Fperm_SI_Woolf2021!$E$9:$E$93)/10))) + Fperm_SI_Woolf2021!$H$9:$H$93*EXP(-Fperm_SI_Woolf2021!$K$9:$K$93*$C125*IF(E$58=Fperm_SI_Woolf2021!$E$9:$E$93,1,EXP(LN((1.1*(Fperm_SI_Woolf2021!$E$9:$E$93-E$58)-63.1579*EXP(-0.19*Fperm_SI_Woolf2021!$E$9:$E$93)+63.1579*EXP(-0.19*E$58))/(Fperm_SI_Woolf2021!$E$9:$E$93-E$58))*(E$58-Fperm_SI_Woolf2021!$E$9:$E$93)/10))),Fperm_SI_Woolf2021!$D$9:$D$93))</f>
        <v>0.86547625254253757</v>
      </c>
      <c r="F125" s="51" cm="1">
        <f t="array" ref="F125">MIN(1,SLOPE(Fperm_SI_Woolf2021!$F$9:$F$93*EXP(-Fperm_SI_Woolf2021!$I$9:$I$93*$C125*IF(F$58=Fperm_SI_Woolf2021!$E$9:$E$93,1,EXP(LN((1.1*(Fperm_SI_Woolf2021!$E$9:$E$93-F$58)-63.1579*EXP(-0.19*Fperm_SI_Woolf2021!$E$9:$E$93)+63.1579*EXP(-0.19*F$58))/(Fperm_SI_Woolf2021!$E$9:$E$93-F$58))*(F$58-Fperm_SI_Woolf2021!$E$9:$E$93)/10))) + Fperm_SI_Woolf2021!$G$9:$G$93*EXP(-Fperm_SI_Woolf2021!$J$9:$J$93*$C125*IF(F$58=Fperm_SI_Woolf2021!$E$9:$E$93,1,EXP(LN((1.1*(Fperm_SI_Woolf2021!$E$9:$E$93-F$58)-63.1579*EXP(-0.19*Fperm_SI_Woolf2021!$E$9:$E$93)+63.1579*EXP(-0.19*F$58))/(Fperm_SI_Woolf2021!$E$9:$E$93-F$58))*(F$58-Fperm_SI_Woolf2021!$E$9:$E$93)/10))) + Fperm_SI_Woolf2021!$H$9:$H$93*EXP(-Fperm_SI_Woolf2021!$K$9:$K$93*$C125*IF(F$58=Fperm_SI_Woolf2021!$E$9:$E$93,1,EXP(LN((1.1*(Fperm_SI_Woolf2021!$E$9:$E$93-F$58)-63.1579*EXP(-0.19*Fperm_SI_Woolf2021!$E$9:$E$93)+63.1579*EXP(-0.19*F$58))/(Fperm_SI_Woolf2021!$E$9:$E$93-F$58))*(F$58-Fperm_SI_Woolf2021!$E$9:$E$93)/10))),Fperm_SI_Woolf2021!$D$9:$D$93)*F$57+INTERCEPT(Fperm_SI_Woolf2021!$F$9:$F$93*EXP(-Fperm_SI_Woolf2021!$I$9:$I$93*$C125*IF(F$58=Fperm_SI_Woolf2021!$E$9:$E$93,1,EXP(LN((1.1*(Fperm_SI_Woolf2021!$E$9:$E$93-F$58)-63.1579*EXP(-0.19*Fperm_SI_Woolf2021!$E$9:$E$93)+63.1579*EXP(-0.19*F$58))/(Fperm_SI_Woolf2021!$E$9:$E$93-F$58))*(F$58-Fperm_SI_Woolf2021!$E$9:$E$93)/10))) + Fperm_SI_Woolf2021!$G$9:$G$93*EXP(-Fperm_SI_Woolf2021!$J$9:$J$93*$C125*IF(F$58=Fperm_SI_Woolf2021!$E$9:$E$93,1,EXP(LN((1.1*(Fperm_SI_Woolf2021!$E$9:$E$93-F$58)-63.1579*EXP(-0.19*Fperm_SI_Woolf2021!$E$9:$E$93)+63.1579*EXP(-0.19*F$58))/(Fperm_SI_Woolf2021!$E$9:$E$93-F$58))*(F$58-Fperm_SI_Woolf2021!$E$9:$E$93)/10))) + Fperm_SI_Woolf2021!$H$9:$H$93*EXP(-Fperm_SI_Woolf2021!$K$9:$K$93*$C125*IF(F$58=Fperm_SI_Woolf2021!$E$9:$E$93,1,EXP(LN((1.1*(Fperm_SI_Woolf2021!$E$9:$E$93-F$58)-63.1579*EXP(-0.19*Fperm_SI_Woolf2021!$E$9:$E$93)+63.1579*EXP(-0.19*F$58))/(Fperm_SI_Woolf2021!$E$9:$E$93-F$58))*(F$58-Fperm_SI_Woolf2021!$E$9:$E$93)/10))),Fperm_SI_Woolf2021!$D$9:$D$93))</f>
        <v>0.83299284050286493</v>
      </c>
      <c r="G125" s="51" cm="1">
        <f t="array" ref="G125">MIN(1,SLOPE(Fperm_SI_Woolf2021!$F$9:$F$93*EXP(-Fperm_SI_Woolf2021!$I$9:$I$93*$C125*IF(G$58=Fperm_SI_Woolf2021!$E$9:$E$93,1,EXP(LN((1.1*(Fperm_SI_Woolf2021!$E$9:$E$93-G$58)-63.1579*EXP(-0.19*Fperm_SI_Woolf2021!$E$9:$E$93)+63.1579*EXP(-0.19*G$58))/(Fperm_SI_Woolf2021!$E$9:$E$93-G$58))*(G$58-Fperm_SI_Woolf2021!$E$9:$E$93)/10))) + Fperm_SI_Woolf2021!$G$9:$G$93*EXP(-Fperm_SI_Woolf2021!$J$9:$J$93*$C125*IF(G$58=Fperm_SI_Woolf2021!$E$9:$E$93,1,EXP(LN((1.1*(Fperm_SI_Woolf2021!$E$9:$E$93-G$58)-63.1579*EXP(-0.19*Fperm_SI_Woolf2021!$E$9:$E$93)+63.1579*EXP(-0.19*G$58))/(Fperm_SI_Woolf2021!$E$9:$E$93-G$58))*(G$58-Fperm_SI_Woolf2021!$E$9:$E$93)/10))) + Fperm_SI_Woolf2021!$H$9:$H$93*EXP(-Fperm_SI_Woolf2021!$K$9:$K$93*$C125*IF(G$58=Fperm_SI_Woolf2021!$E$9:$E$93,1,EXP(LN((1.1*(Fperm_SI_Woolf2021!$E$9:$E$93-G$58)-63.1579*EXP(-0.19*Fperm_SI_Woolf2021!$E$9:$E$93)+63.1579*EXP(-0.19*G$58))/(Fperm_SI_Woolf2021!$E$9:$E$93-G$58))*(G$58-Fperm_SI_Woolf2021!$E$9:$E$93)/10))),Fperm_SI_Woolf2021!$D$9:$D$93)*G$57+INTERCEPT(Fperm_SI_Woolf2021!$F$9:$F$93*EXP(-Fperm_SI_Woolf2021!$I$9:$I$93*$C125*IF(G$58=Fperm_SI_Woolf2021!$E$9:$E$93,1,EXP(LN((1.1*(Fperm_SI_Woolf2021!$E$9:$E$93-G$58)-63.1579*EXP(-0.19*Fperm_SI_Woolf2021!$E$9:$E$93)+63.1579*EXP(-0.19*G$58))/(Fperm_SI_Woolf2021!$E$9:$E$93-G$58))*(G$58-Fperm_SI_Woolf2021!$E$9:$E$93)/10))) + Fperm_SI_Woolf2021!$G$9:$G$93*EXP(-Fperm_SI_Woolf2021!$J$9:$J$93*$C125*IF(G$58=Fperm_SI_Woolf2021!$E$9:$E$93,1,EXP(LN((1.1*(Fperm_SI_Woolf2021!$E$9:$E$93-G$58)-63.1579*EXP(-0.19*Fperm_SI_Woolf2021!$E$9:$E$93)+63.1579*EXP(-0.19*G$58))/(Fperm_SI_Woolf2021!$E$9:$E$93-G$58))*(G$58-Fperm_SI_Woolf2021!$E$9:$E$93)/10))) + Fperm_SI_Woolf2021!$H$9:$H$93*EXP(-Fperm_SI_Woolf2021!$K$9:$K$93*$C125*IF(G$58=Fperm_SI_Woolf2021!$E$9:$E$93,1,EXP(LN((1.1*(Fperm_SI_Woolf2021!$E$9:$E$93-G$58)-63.1579*EXP(-0.19*Fperm_SI_Woolf2021!$E$9:$E$93)+63.1579*EXP(-0.19*G$58))/(Fperm_SI_Woolf2021!$E$9:$E$93-G$58))*(G$58-Fperm_SI_Woolf2021!$E$9:$E$93)/10))),Fperm_SI_Woolf2021!$D$9:$D$93))</f>
        <v>0.80050942846319217</v>
      </c>
      <c r="H125" s="51" cm="1">
        <f t="array" ref="H125">MIN(1,SLOPE(Fperm_SI_Woolf2021!$F$9:$F$93*EXP(-Fperm_SI_Woolf2021!$I$9:$I$93*$C125*IF(H$58=Fperm_SI_Woolf2021!$E$9:$E$93,1,EXP(LN((1.1*(Fperm_SI_Woolf2021!$E$9:$E$93-H$58)-63.1579*EXP(-0.19*Fperm_SI_Woolf2021!$E$9:$E$93)+63.1579*EXP(-0.19*H$58))/(Fperm_SI_Woolf2021!$E$9:$E$93-H$58))*(H$58-Fperm_SI_Woolf2021!$E$9:$E$93)/10))) + Fperm_SI_Woolf2021!$G$9:$G$93*EXP(-Fperm_SI_Woolf2021!$J$9:$J$93*$C125*IF(H$58=Fperm_SI_Woolf2021!$E$9:$E$93,1,EXP(LN((1.1*(Fperm_SI_Woolf2021!$E$9:$E$93-H$58)-63.1579*EXP(-0.19*Fperm_SI_Woolf2021!$E$9:$E$93)+63.1579*EXP(-0.19*H$58))/(Fperm_SI_Woolf2021!$E$9:$E$93-H$58))*(H$58-Fperm_SI_Woolf2021!$E$9:$E$93)/10))) + Fperm_SI_Woolf2021!$H$9:$H$93*EXP(-Fperm_SI_Woolf2021!$K$9:$K$93*$C125*IF(H$58=Fperm_SI_Woolf2021!$E$9:$E$93,1,EXP(LN((1.1*(Fperm_SI_Woolf2021!$E$9:$E$93-H$58)-63.1579*EXP(-0.19*Fperm_SI_Woolf2021!$E$9:$E$93)+63.1579*EXP(-0.19*H$58))/(Fperm_SI_Woolf2021!$E$9:$E$93-H$58))*(H$58-Fperm_SI_Woolf2021!$E$9:$E$93)/10))),Fperm_SI_Woolf2021!$D$9:$D$93)*H$57+INTERCEPT(Fperm_SI_Woolf2021!$F$9:$F$93*EXP(-Fperm_SI_Woolf2021!$I$9:$I$93*$C125*IF(H$58=Fperm_SI_Woolf2021!$E$9:$E$93,1,EXP(LN((1.1*(Fperm_SI_Woolf2021!$E$9:$E$93-H$58)-63.1579*EXP(-0.19*Fperm_SI_Woolf2021!$E$9:$E$93)+63.1579*EXP(-0.19*H$58))/(Fperm_SI_Woolf2021!$E$9:$E$93-H$58))*(H$58-Fperm_SI_Woolf2021!$E$9:$E$93)/10))) + Fperm_SI_Woolf2021!$G$9:$G$93*EXP(-Fperm_SI_Woolf2021!$J$9:$J$93*$C125*IF(H$58=Fperm_SI_Woolf2021!$E$9:$E$93,1,EXP(LN((1.1*(Fperm_SI_Woolf2021!$E$9:$E$93-H$58)-63.1579*EXP(-0.19*Fperm_SI_Woolf2021!$E$9:$E$93)+63.1579*EXP(-0.19*H$58))/(Fperm_SI_Woolf2021!$E$9:$E$93-H$58))*(H$58-Fperm_SI_Woolf2021!$E$9:$E$93)/10))) + Fperm_SI_Woolf2021!$H$9:$H$93*EXP(-Fperm_SI_Woolf2021!$K$9:$K$93*$C125*IF(H$58=Fperm_SI_Woolf2021!$E$9:$E$93,1,EXP(LN((1.1*(Fperm_SI_Woolf2021!$E$9:$E$93-H$58)-63.1579*EXP(-0.19*Fperm_SI_Woolf2021!$E$9:$E$93)+63.1579*EXP(-0.19*H$58))/(Fperm_SI_Woolf2021!$E$9:$E$93-H$58))*(H$58-Fperm_SI_Woolf2021!$E$9:$E$93)/10))),Fperm_SI_Woolf2021!$D$9:$D$93))</f>
        <v>0.76802601642351953</v>
      </c>
      <c r="I125" s="51" cm="1">
        <f t="array" ref="I125">MIN(1,SLOPE(Fperm_SI_Woolf2021!$F$9:$F$93*EXP(-Fperm_SI_Woolf2021!$I$9:$I$93*$C125*IF(I$58=Fperm_SI_Woolf2021!$E$9:$E$93,1,EXP(LN((1.1*(Fperm_SI_Woolf2021!$E$9:$E$93-I$58)-63.1579*EXP(-0.19*Fperm_SI_Woolf2021!$E$9:$E$93)+63.1579*EXP(-0.19*I$58))/(Fperm_SI_Woolf2021!$E$9:$E$93-I$58))*(I$58-Fperm_SI_Woolf2021!$E$9:$E$93)/10))) + Fperm_SI_Woolf2021!$G$9:$G$93*EXP(-Fperm_SI_Woolf2021!$J$9:$J$93*$C125*IF(I$58=Fperm_SI_Woolf2021!$E$9:$E$93,1,EXP(LN((1.1*(Fperm_SI_Woolf2021!$E$9:$E$93-I$58)-63.1579*EXP(-0.19*Fperm_SI_Woolf2021!$E$9:$E$93)+63.1579*EXP(-0.19*I$58))/(Fperm_SI_Woolf2021!$E$9:$E$93-I$58))*(I$58-Fperm_SI_Woolf2021!$E$9:$E$93)/10))) + Fperm_SI_Woolf2021!$H$9:$H$93*EXP(-Fperm_SI_Woolf2021!$K$9:$K$93*$C125*IF(I$58=Fperm_SI_Woolf2021!$E$9:$E$93,1,EXP(LN((1.1*(Fperm_SI_Woolf2021!$E$9:$E$93-I$58)-63.1579*EXP(-0.19*Fperm_SI_Woolf2021!$E$9:$E$93)+63.1579*EXP(-0.19*I$58))/(Fperm_SI_Woolf2021!$E$9:$E$93-I$58))*(I$58-Fperm_SI_Woolf2021!$E$9:$E$93)/10))),Fperm_SI_Woolf2021!$D$9:$D$93)*I$57+INTERCEPT(Fperm_SI_Woolf2021!$F$9:$F$93*EXP(-Fperm_SI_Woolf2021!$I$9:$I$93*$C125*IF(I$58=Fperm_SI_Woolf2021!$E$9:$E$93,1,EXP(LN((1.1*(Fperm_SI_Woolf2021!$E$9:$E$93-I$58)-63.1579*EXP(-0.19*Fperm_SI_Woolf2021!$E$9:$E$93)+63.1579*EXP(-0.19*I$58))/(Fperm_SI_Woolf2021!$E$9:$E$93-I$58))*(I$58-Fperm_SI_Woolf2021!$E$9:$E$93)/10))) + Fperm_SI_Woolf2021!$G$9:$G$93*EXP(-Fperm_SI_Woolf2021!$J$9:$J$93*$C125*IF(I$58=Fperm_SI_Woolf2021!$E$9:$E$93,1,EXP(LN((1.1*(Fperm_SI_Woolf2021!$E$9:$E$93-I$58)-63.1579*EXP(-0.19*Fperm_SI_Woolf2021!$E$9:$E$93)+63.1579*EXP(-0.19*I$58))/(Fperm_SI_Woolf2021!$E$9:$E$93-I$58))*(I$58-Fperm_SI_Woolf2021!$E$9:$E$93)/10))) + Fperm_SI_Woolf2021!$H$9:$H$93*EXP(-Fperm_SI_Woolf2021!$K$9:$K$93*$C125*IF(I$58=Fperm_SI_Woolf2021!$E$9:$E$93,1,EXP(LN((1.1*(Fperm_SI_Woolf2021!$E$9:$E$93-I$58)-63.1579*EXP(-0.19*Fperm_SI_Woolf2021!$E$9:$E$93)+63.1579*EXP(-0.19*I$58))/(Fperm_SI_Woolf2021!$E$9:$E$93-I$58))*(I$58-Fperm_SI_Woolf2021!$E$9:$E$93)/10))),Fperm_SI_Woolf2021!$D$9:$D$93))</f>
        <v>0.73554260438384689</v>
      </c>
      <c r="J125" s="51" cm="1">
        <f t="array" ref="J125">MIN(1,SLOPE(Fperm_SI_Woolf2021!$F$9:$F$93*EXP(-Fperm_SI_Woolf2021!$I$9:$I$93*$C125*IF(J$58=Fperm_SI_Woolf2021!$E$9:$E$93,1,EXP(LN((1.1*(Fperm_SI_Woolf2021!$E$9:$E$93-J$58)-63.1579*EXP(-0.19*Fperm_SI_Woolf2021!$E$9:$E$93)+63.1579*EXP(-0.19*J$58))/(Fperm_SI_Woolf2021!$E$9:$E$93-J$58))*(J$58-Fperm_SI_Woolf2021!$E$9:$E$93)/10))) + Fperm_SI_Woolf2021!$G$9:$G$93*EXP(-Fperm_SI_Woolf2021!$J$9:$J$93*$C125*IF(J$58=Fperm_SI_Woolf2021!$E$9:$E$93,1,EXP(LN((1.1*(Fperm_SI_Woolf2021!$E$9:$E$93-J$58)-63.1579*EXP(-0.19*Fperm_SI_Woolf2021!$E$9:$E$93)+63.1579*EXP(-0.19*J$58))/(Fperm_SI_Woolf2021!$E$9:$E$93-J$58))*(J$58-Fperm_SI_Woolf2021!$E$9:$E$93)/10))) + Fperm_SI_Woolf2021!$H$9:$H$93*EXP(-Fperm_SI_Woolf2021!$K$9:$K$93*$C125*IF(J$58=Fperm_SI_Woolf2021!$E$9:$E$93,1,EXP(LN((1.1*(Fperm_SI_Woolf2021!$E$9:$E$93-J$58)-63.1579*EXP(-0.19*Fperm_SI_Woolf2021!$E$9:$E$93)+63.1579*EXP(-0.19*J$58))/(Fperm_SI_Woolf2021!$E$9:$E$93-J$58))*(J$58-Fperm_SI_Woolf2021!$E$9:$E$93)/10))),Fperm_SI_Woolf2021!$D$9:$D$93)*J$57+INTERCEPT(Fperm_SI_Woolf2021!$F$9:$F$93*EXP(-Fperm_SI_Woolf2021!$I$9:$I$93*$C125*IF(J$58=Fperm_SI_Woolf2021!$E$9:$E$93,1,EXP(LN((1.1*(Fperm_SI_Woolf2021!$E$9:$E$93-J$58)-63.1579*EXP(-0.19*Fperm_SI_Woolf2021!$E$9:$E$93)+63.1579*EXP(-0.19*J$58))/(Fperm_SI_Woolf2021!$E$9:$E$93-J$58))*(J$58-Fperm_SI_Woolf2021!$E$9:$E$93)/10))) + Fperm_SI_Woolf2021!$G$9:$G$93*EXP(-Fperm_SI_Woolf2021!$J$9:$J$93*$C125*IF(J$58=Fperm_SI_Woolf2021!$E$9:$E$93,1,EXP(LN((1.1*(Fperm_SI_Woolf2021!$E$9:$E$93-J$58)-63.1579*EXP(-0.19*Fperm_SI_Woolf2021!$E$9:$E$93)+63.1579*EXP(-0.19*J$58))/(Fperm_SI_Woolf2021!$E$9:$E$93-J$58))*(J$58-Fperm_SI_Woolf2021!$E$9:$E$93)/10))) + Fperm_SI_Woolf2021!$H$9:$H$93*EXP(-Fperm_SI_Woolf2021!$K$9:$K$93*$C125*IF(J$58=Fperm_SI_Woolf2021!$E$9:$E$93,1,EXP(LN((1.1*(Fperm_SI_Woolf2021!$E$9:$E$93-J$58)-63.1579*EXP(-0.19*Fperm_SI_Woolf2021!$E$9:$E$93)+63.1579*EXP(-0.19*J$58))/(Fperm_SI_Woolf2021!$E$9:$E$93-J$58))*(J$58-Fperm_SI_Woolf2021!$E$9:$E$93)/10))),Fperm_SI_Woolf2021!$D$9:$D$93))</f>
        <v>0.70305919234417424</v>
      </c>
      <c r="K125" s="51" cm="1">
        <f t="array" ref="K125">MIN(1,SLOPE(Fperm_SI_Woolf2021!$F$9:$F$93*EXP(-Fperm_SI_Woolf2021!$I$9:$I$93*$C125*IF(K$58=Fperm_SI_Woolf2021!$E$9:$E$93,1,EXP(LN((1.1*(Fperm_SI_Woolf2021!$E$9:$E$93-K$58)-63.1579*EXP(-0.19*Fperm_SI_Woolf2021!$E$9:$E$93)+63.1579*EXP(-0.19*K$58))/(Fperm_SI_Woolf2021!$E$9:$E$93-K$58))*(K$58-Fperm_SI_Woolf2021!$E$9:$E$93)/10))) + Fperm_SI_Woolf2021!$G$9:$G$93*EXP(-Fperm_SI_Woolf2021!$J$9:$J$93*$C125*IF(K$58=Fperm_SI_Woolf2021!$E$9:$E$93,1,EXP(LN((1.1*(Fperm_SI_Woolf2021!$E$9:$E$93-K$58)-63.1579*EXP(-0.19*Fperm_SI_Woolf2021!$E$9:$E$93)+63.1579*EXP(-0.19*K$58))/(Fperm_SI_Woolf2021!$E$9:$E$93-K$58))*(K$58-Fperm_SI_Woolf2021!$E$9:$E$93)/10))) + Fperm_SI_Woolf2021!$H$9:$H$93*EXP(-Fperm_SI_Woolf2021!$K$9:$K$93*$C125*IF(K$58=Fperm_SI_Woolf2021!$E$9:$E$93,1,EXP(LN((1.1*(Fperm_SI_Woolf2021!$E$9:$E$93-K$58)-63.1579*EXP(-0.19*Fperm_SI_Woolf2021!$E$9:$E$93)+63.1579*EXP(-0.19*K$58))/(Fperm_SI_Woolf2021!$E$9:$E$93-K$58))*(K$58-Fperm_SI_Woolf2021!$E$9:$E$93)/10))),Fperm_SI_Woolf2021!$D$9:$D$93)*K$57+INTERCEPT(Fperm_SI_Woolf2021!$F$9:$F$93*EXP(-Fperm_SI_Woolf2021!$I$9:$I$93*$C125*IF(K$58=Fperm_SI_Woolf2021!$E$9:$E$93,1,EXP(LN((1.1*(Fperm_SI_Woolf2021!$E$9:$E$93-K$58)-63.1579*EXP(-0.19*Fperm_SI_Woolf2021!$E$9:$E$93)+63.1579*EXP(-0.19*K$58))/(Fperm_SI_Woolf2021!$E$9:$E$93-K$58))*(K$58-Fperm_SI_Woolf2021!$E$9:$E$93)/10))) + Fperm_SI_Woolf2021!$G$9:$G$93*EXP(-Fperm_SI_Woolf2021!$J$9:$J$93*$C125*IF(K$58=Fperm_SI_Woolf2021!$E$9:$E$93,1,EXP(LN((1.1*(Fperm_SI_Woolf2021!$E$9:$E$93-K$58)-63.1579*EXP(-0.19*Fperm_SI_Woolf2021!$E$9:$E$93)+63.1579*EXP(-0.19*K$58))/(Fperm_SI_Woolf2021!$E$9:$E$93-K$58))*(K$58-Fperm_SI_Woolf2021!$E$9:$E$93)/10))) + Fperm_SI_Woolf2021!$H$9:$H$93*EXP(-Fperm_SI_Woolf2021!$K$9:$K$93*$C125*IF(K$58=Fperm_SI_Woolf2021!$E$9:$E$93,1,EXP(LN((1.1*(Fperm_SI_Woolf2021!$E$9:$E$93-K$58)-63.1579*EXP(-0.19*Fperm_SI_Woolf2021!$E$9:$E$93)+63.1579*EXP(-0.19*K$58))/(Fperm_SI_Woolf2021!$E$9:$E$93-K$58))*(K$58-Fperm_SI_Woolf2021!$E$9:$E$93)/10))),Fperm_SI_Woolf2021!$D$9:$D$93))</f>
        <v>0.6705757803045016</v>
      </c>
      <c r="L125" s="51" cm="1">
        <f t="array" ref="L125">MIN(1,SLOPE(Fperm_SI_Woolf2021!$F$9:$F$93*EXP(-Fperm_SI_Woolf2021!$I$9:$I$93*$C125*IF(L$58=Fperm_SI_Woolf2021!$E$9:$E$93,1,EXP(LN((1.1*(Fperm_SI_Woolf2021!$E$9:$E$93-L$58)-63.1579*EXP(-0.19*Fperm_SI_Woolf2021!$E$9:$E$93)+63.1579*EXP(-0.19*L$58))/(Fperm_SI_Woolf2021!$E$9:$E$93-L$58))*(L$58-Fperm_SI_Woolf2021!$E$9:$E$93)/10))) + Fperm_SI_Woolf2021!$G$9:$G$93*EXP(-Fperm_SI_Woolf2021!$J$9:$J$93*$C125*IF(L$58=Fperm_SI_Woolf2021!$E$9:$E$93,1,EXP(LN((1.1*(Fperm_SI_Woolf2021!$E$9:$E$93-L$58)-63.1579*EXP(-0.19*Fperm_SI_Woolf2021!$E$9:$E$93)+63.1579*EXP(-0.19*L$58))/(Fperm_SI_Woolf2021!$E$9:$E$93-L$58))*(L$58-Fperm_SI_Woolf2021!$E$9:$E$93)/10))) + Fperm_SI_Woolf2021!$H$9:$H$93*EXP(-Fperm_SI_Woolf2021!$K$9:$K$93*$C125*IF(L$58=Fperm_SI_Woolf2021!$E$9:$E$93,1,EXP(LN((1.1*(Fperm_SI_Woolf2021!$E$9:$E$93-L$58)-63.1579*EXP(-0.19*Fperm_SI_Woolf2021!$E$9:$E$93)+63.1579*EXP(-0.19*L$58))/(Fperm_SI_Woolf2021!$E$9:$E$93-L$58))*(L$58-Fperm_SI_Woolf2021!$E$9:$E$93)/10))),Fperm_SI_Woolf2021!$D$9:$D$93)*L$57+INTERCEPT(Fperm_SI_Woolf2021!$F$9:$F$93*EXP(-Fperm_SI_Woolf2021!$I$9:$I$93*$C125*IF(L$58=Fperm_SI_Woolf2021!$E$9:$E$93,1,EXP(LN((1.1*(Fperm_SI_Woolf2021!$E$9:$E$93-L$58)-63.1579*EXP(-0.19*Fperm_SI_Woolf2021!$E$9:$E$93)+63.1579*EXP(-0.19*L$58))/(Fperm_SI_Woolf2021!$E$9:$E$93-L$58))*(L$58-Fperm_SI_Woolf2021!$E$9:$E$93)/10))) + Fperm_SI_Woolf2021!$G$9:$G$93*EXP(-Fperm_SI_Woolf2021!$J$9:$J$93*$C125*IF(L$58=Fperm_SI_Woolf2021!$E$9:$E$93,1,EXP(LN((1.1*(Fperm_SI_Woolf2021!$E$9:$E$93-L$58)-63.1579*EXP(-0.19*Fperm_SI_Woolf2021!$E$9:$E$93)+63.1579*EXP(-0.19*L$58))/(Fperm_SI_Woolf2021!$E$9:$E$93-L$58))*(L$58-Fperm_SI_Woolf2021!$E$9:$E$93)/10))) + Fperm_SI_Woolf2021!$H$9:$H$93*EXP(-Fperm_SI_Woolf2021!$K$9:$K$93*$C125*IF(L$58=Fperm_SI_Woolf2021!$E$9:$E$93,1,EXP(LN((1.1*(Fperm_SI_Woolf2021!$E$9:$E$93-L$58)-63.1579*EXP(-0.19*Fperm_SI_Woolf2021!$E$9:$E$93)+63.1579*EXP(-0.19*L$58))/(Fperm_SI_Woolf2021!$E$9:$E$93-L$58))*(L$58-Fperm_SI_Woolf2021!$E$9:$E$93)/10))),Fperm_SI_Woolf2021!$D$9:$D$93))</f>
        <v>0.63809236826482885</v>
      </c>
      <c r="M125" s="51" cm="1">
        <f t="array" ref="M125">MIN(1,SLOPE(Fperm_SI_Woolf2021!$F$9:$F$93*EXP(-Fperm_SI_Woolf2021!$I$9:$I$93*$C125*IF(M$58=Fperm_SI_Woolf2021!$E$9:$E$93,1,EXP(LN((1.1*(Fperm_SI_Woolf2021!$E$9:$E$93-M$58)-63.1579*EXP(-0.19*Fperm_SI_Woolf2021!$E$9:$E$93)+63.1579*EXP(-0.19*M$58))/(Fperm_SI_Woolf2021!$E$9:$E$93-M$58))*(M$58-Fperm_SI_Woolf2021!$E$9:$E$93)/10))) + Fperm_SI_Woolf2021!$G$9:$G$93*EXP(-Fperm_SI_Woolf2021!$J$9:$J$93*$C125*IF(M$58=Fperm_SI_Woolf2021!$E$9:$E$93,1,EXP(LN((1.1*(Fperm_SI_Woolf2021!$E$9:$E$93-M$58)-63.1579*EXP(-0.19*Fperm_SI_Woolf2021!$E$9:$E$93)+63.1579*EXP(-0.19*M$58))/(Fperm_SI_Woolf2021!$E$9:$E$93-M$58))*(M$58-Fperm_SI_Woolf2021!$E$9:$E$93)/10))) + Fperm_SI_Woolf2021!$H$9:$H$93*EXP(-Fperm_SI_Woolf2021!$K$9:$K$93*$C125*IF(M$58=Fperm_SI_Woolf2021!$E$9:$E$93,1,EXP(LN((1.1*(Fperm_SI_Woolf2021!$E$9:$E$93-M$58)-63.1579*EXP(-0.19*Fperm_SI_Woolf2021!$E$9:$E$93)+63.1579*EXP(-0.19*M$58))/(Fperm_SI_Woolf2021!$E$9:$E$93-M$58))*(M$58-Fperm_SI_Woolf2021!$E$9:$E$93)/10))),Fperm_SI_Woolf2021!$D$9:$D$93)*M$57+INTERCEPT(Fperm_SI_Woolf2021!$F$9:$F$93*EXP(-Fperm_SI_Woolf2021!$I$9:$I$93*$C125*IF(M$58=Fperm_SI_Woolf2021!$E$9:$E$93,1,EXP(LN((1.1*(Fperm_SI_Woolf2021!$E$9:$E$93-M$58)-63.1579*EXP(-0.19*Fperm_SI_Woolf2021!$E$9:$E$93)+63.1579*EXP(-0.19*M$58))/(Fperm_SI_Woolf2021!$E$9:$E$93-M$58))*(M$58-Fperm_SI_Woolf2021!$E$9:$E$93)/10))) + Fperm_SI_Woolf2021!$G$9:$G$93*EXP(-Fperm_SI_Woolf2021!$J$9:$J$93*$C125*IF(M$58=Fperm_SI_Woolf2021!$E$9:$E$93,1,EXP(LN((1.1*(Fperm_SI_Woolf2021!$E$9:$E$93-M$58)-63.1579*EXP(-0.19*Fperm_SI_Woolf2021!$E$9:$E$93)+63.1579*EXP(-0.19*M$58))/(Fperm_SI_Woolf2021!$E$9:$E$93-M$58))*(M$58-Fperm_SI_Woolf2021!$E$9:$E$93)/10))) + Fperm_SI_Woolf2021!$H$9:$H$93*EXP(-Fperm_SI_Woolf2021!$K$9:$K$93*$C125*IF(M$58=Fperm_SI_Woolf2021!$E$9:$E$93,1,EXP(LN((1.1*(Fperm_SI_Woolf2021!$E$9:$E$93-M$58)-63.1579*EXP(-0.19*Fperm_SI_Woolf2021!$E$9:$E$93)+63.1579*EXP(-0.19*M$58))/(Fperm_SI_Woolf2021!$E$9:$E$93-M$58))*(M$58-Fperm_SI_Woolf2021!$E$9:$E$93)/10))),Fperm_SI_Woolf2021!$D$9:$D$93))</f>
        <v>0.6056089562251562</v>
      </c>
      <c r="N125" s="51" cm="1">
        <f t="array" ref="N125">MIN(1,SLOPE(Fperm_SI_Woolf2021!$F$9:$F$93*EXP(-Fperm_SI_Woolf2021!$I$9:$I$93*$C125*IF(N$58=Fperm_SI_Woolf2021!$E$9:$E$93,1,EXP(LN((1.1*(Fperm_SI_Woolf2021!$E$9:$E$93-N$58)-63.1579*EXP(-0.19*Fperm_SI_Woolf2021!$E$9:$E$93)+63.1579*EXP(-0.19*N$58))/(Fperm_SI_Woolf2021!$E$9:$E$93-N$58))*(N$58-Fperm_SI_Woolf2021!$E$9:$E$93)/10))) + Fperm_SI_Woolf2021!$G$9:$G$93*EXP(-Fperm_SI_Woolf2021!$J$9:$J$93*$C125*IF(N$58=Fperm_SI_Woolf2021!$E$9:$E$93,1,EXP(LN((1.1*(Fperm_SI_Woolf2021!$E$9:$E$93-N$58)-63.1579*EXP(-0.19*Fperm_SI_Woolf2021!$E$9:$E$93)+63.1579*EXP(-0.19*N$58))/(Fperm_SI_Woolf2021!$E$9:$E$93-N$58))*(N$58-Fperm_SI_Woolf2021!$E$9:$E$93)/10))) + Fperm_SI_Woolf2021!$H$9:$H$93*EXP(-Fperm_SI_Woolf2021!$K$9:$K$93*$C125*IF(N$58=Fperm_SI_Woolf2021!$E$9:$E$93,1,EXP(LN((1.1*(Fperm_SI_Woolf2021!$E$9:$E$93-N$58)-63.1579*EXP(-0.19*Fperm_SI_Woolf2021!$E$9:$E$93)+63.1579*EXP(-0.19*N$58))/(Fperm_SI_Woolf2021!$E$9:$E$93-N$58))*(N$58-Fperm_SI_Woolf2021!$E$9:$E$93)/10))),Fperm_SI_Woolf2021!$D$9:$D$93)*N$57+INTERCEPT(Fperm_SI_Woolf2021!$F$9:$F$93*EXP(-Fperm_SI_Woolf2021!$I$9:$I$93*$C125*IF(N$58=Fperm_SI_Woolf2021!$E$9:$E$93,1,EXP(LN((1.1*(Fperm_SI_Woolf2021!$E$9:$E$93-N$58)-63.1579*EXP(-0.19*Fperm_SI_Woolf2021!$E$9:$E$93)+63.1579*EXP(-0.19*N$58))/(Fperm_SI_Woolf2021!$E$9:$E$93-N$58))*(N$58-Fperm_SI_Woolf2021!$E$9:$E$93)/10))) + Fperm_SI_Woolf2021!$G$9:$G$93*EXP(-Fperm_SI_Woolf2021!$J$9:$J$93*$C125*IF(N$58=Fperm_SI_Woolf2021!$E$9:$E$93,1,EXP(LN((1.1*(Fperm_SI_Woolf2021!$E$9:$E$93-N$58)-63.1579*EXP(-0.19*Fperm_SI_Woolf2021!$E$9:$E$93)+63.1579*EXP(-0.19*N$58))/(Fperm_SI_Woolf2021!$E$9:$E$93-N$58))*(N$58-Fperm_SI_Woolf2021!$E$9:$E$93)/10))) + Fperm_SI_Woolf2021!$H$9:$H$93*EXP(-Fperm_SI_Woolf2021!$K$9:$K$93*$C125*IF(N$58=Fperm_SI_Woolf2021!$E$9:$E$93,1,EXP(LN((1.1*(Fperm_SI_Woolf2021!$E$9:$E$93-N$58)-63.1579*EXP(-0.19*Fperm_SI_Woolf2021!$E$9:$E$93)+63.1579*EXP(-0.19*N$58))/(Fperm_SI_Woolf2021!$E$9:$E$93-N$58))*(N$58-Fperm_SI_Woolf2021!$E$9:$E$93)/10))),Fperm_SI_Woolf2021!$D$9:$D$93))</f>
        <v>0.57312554418548345</v>
      </c>
      <c r="O125" s="51" cm="1">
        <f t="array" ref="O125">MIN(1,SLOPE(Fperm_SI_Woolf2021!$F$9:$F$93*EXP(-Fperm_SI_Woolf2021!$I$9:$I$93*$C125*IF(O$58=Fperm_SI_Woolf2021!$E$9:$E$93,1,EXP(LN((1.1*(Fperm_SI_Woolf2021!$E$9:$E$93-O$58)-63.1579*EXP(-0.19*Fperm_SI_Woolf2021!$E$9:$E$93)+63.1579*EXP(-0.19*O$58))/(Fperm_SI_Woolf2021!$E$9:$E$93-O$58))*(O$58-Fperm_SI_Woolf2021!$E$9:$E$93)/10))) + Fperm_SI_Woolf2021!$G$9:$G$93*EXP(-Fperm_SI_Woolf2021!$J$9:$J$93*$C125*IF(O$58=Fperm_SI_Woolf2021!$E$9:$E$93,1,EXP(LN((1.1*(Fperm_SI_Woolf2021!$E$9:$E$93-O$58)-63.1579*EXP(-0.19*Fperm_SI_Woolf2021!$E$9:$E$93)+63.1579*EXP(-0.19*O$58))/(Fperm_SI_Woolf2021!$E$9:$E$93-O$58))*(O$58-Fperm_SI_Woolf2021!$E$9:$E$93)/10))) + Fperm_SI_Woolf2021!$H$9:$H$93*EXP(-Fperm_SI_Woolf2021!$K$9:$K$93*$C125*IF(O$58=Fperm_SI_Woolf2021!$E$9:$E$93,1,EXP(LN((1.1*(Fperm_SI_Woolf2021!$E$9:$E$93-O$58)-63.1579*EXP(-0.19*Fperm_SI_Woolf2021!$E$9:$E$93)+63.1579*EXP(-0.19*O$58))/(Fperm_SI_Woolf2021!$E$9:$E$93-O$58))*(O$58-Fperm_SI_Woolf2021!$E$9:$E$93)/10))),Fperm_SI_Woolf2021!$D$9:$D$93)*O$57+INTERCEPT(Fperm_SI_Woolf2021!$F$9:$F$93*EXP(-Fperm_SI_Woolf2021!$I$9:$I$93*$C125*IF(O$58=Fperm_SI_Woolf2021!$E$9:$E$93,1,EXP(LN((1.1*(Fperm_SI_Woolf2021!$E$9:$E$93-O$58)-63.1579*EXP(-0.19*Fperm_SI_Woolf2021!$E$9:$E$93)+63.1579*EXP(-0.19*O$58))/(Fperm_SI_Woolf2021!$E$9:$E$93-O$58))*(O$58-Fperm_SI_Woolf2021!$E$9:$E$93)/10))) + Fperm_SI_Woolf2021!$G$9:$G$93*EXP(-Fperm_SI_Woolf2021!$J$9:$J$93*$C125*IF(O$58=Fperm_SI_Woolf2021!$E$9:$E$93,1,EXP(LN((1.1*(Fperm_SI_Woolf2021!$E$9:$E$93-O$58)-63.1579*EXP(-0.19*Fperm_SI_Woolf2021!$E$9:$E$93)+63.1579*EXP(-0.19*O$58))/(Fperm_SI_Woolf2021!$E$9:$E$93-O$58))*(O$58-Fperm_SI_Woolf2021!$E$9:$E$93)/10))) + Fperm_SI_Woolf2021!$H$9:$H$93*EXP(-Fperm_SI_Woolf2021!$K$9:$K$93*$C125*IF(O$58=Fperm_SI_Woolf2021!$E$9:$E$93,1,EXP(LN((1.1*(Fperm_SI_Woolf2021!$E$9:$E$93-O$58)-63.1579*EXP(-0.19*Fperm_SI_Woolf2021!$E$9:$E$93)+63.1579*EXP(-0.19*O$58))/(Fperm_SI_Woolf2021!$E$9:$E$93-O$58))*(O$58-Fperm_SI_Woolf2021!$E$9:$E$93)/10))),Fperm_SI_Woolf2021!$D$9:$D$93))</f>
        <v>0.54064213214581081</v>
      </c>
      <c r="P125" s="51" cm="1">
        <f t="array" ref="P125">MIN(1,SLOPE(Fperm_SI_Woolf2021!$F$9:$F$93*EXP(-Fperm_SI_Woolf2021!$I$9:$I$93*$C125*IF(P$58=Fperm_SI_Woolf2021!$E$9:$E$93,1,EXP(LN((1.1*(Fperm_SI_Woolf2021!$E$9:$E$93-P$58)-63.1579*EXP(-0.19*Fperm_SI_Woolf2021!$E$9:$E$93)+63.1579*EXP(-0.19*P$58))/(Fperm_SI_Woolf2021!$E$9:$E$93-P$58))*(P$58-Fperm_SI_Woolf2021!$E$9:$E$93)/10))) + Fperm_SI_Woolf2021!$G$9:$G$93*EXP(-Fperm_SI_Woolf2021!$J$9:$J$93*$C125*IF(P$58=Fperm_SI_Woolf2021!$E$9:$E$93,1,EXP(LN((1.1*(Fperm_SI_Woolf2021!$E$9:$E$93-P$58)-63.1579*EXP(-0.19*Fperm_SI_Woolf2021!$E$9:$E$93)+63.1579*EXP(-0.19*P$58))/(Fperm_SI_Woolf2021!$E$9:$E$93-P$58))*(P$58-Fperm_SI_Woolf2021!$E$9:$E$93)/10))) + Fperm_SI_Woolf2021!$H$9:$H$93*EXP(-Fperm_SI_Woolf2021!$K$9:$K$93*$C125*IF(P$58=Fperm_SI_Woolf2021!$E$9:$E$93,1,EXP(LN((1.1*(Fperm_SI_Woolf2021!$E$9:$E$93-P$58)-63.1579*EXP(-0.19*Fperm_SI_Woolf2021!$E$9:$E$93)+63.1579*EXP(-0.19*P$58))/(Fperm_SI_Woolf2021!$E$9:$E$93-P$58))*(P$58-Fperm_SI_Woolf2021!$E$9:$E$93)/10))),Fperm_SI_Woolf2021!$D$9:$D$93)*P$57+INTERCEPT(Fperm_SI_Woolf2021!$F$9:$F$93*EXP(-Fperm_SI_Woolf2021!$I$9:$I$93*$C125*IF(P$58=Fperm_SI_Woolf2021!$E$9:$E$93,1,EXP(LN((1.1*(Fperm_SI_Woolf2021!$E$9:$E$93-P$58)-63.1579*EXP(-0.19*Fperm_SI_Woolf2021!$E$9:$E$93)+63.1579*EXP(-0.19*P$58))/(Fperm_SI_Woolf2021!$E$9:$E$93-P$58))*(P$58-Fperm_SI_Woolf2021!$E$9:$E$93)/10))) + Fperm_SI_Woolf2021!$G$9:$G$93*EXP(-Fperm_SI_Woolf2021!$J$9:$J$93*$C125*IF(P$58=Fperm_SI_Woolf2021!$E$9:$E$93,1,EXP(LN((1.1*(Fperm_SI_Woolf2021!$E$9:$E$93-P$58)-63.1579*EXP(-0.19*Fperm_SI_Woolf2021!$E$9:$E$93)+63.1579*EXP(-0.19*P$58))/(Fperm_SI_Woolf2021!$E$9:$E$93-P$58))*(P$58-Fperm_SI_Woolf2021!$E$9:$E$93)/10))) + Fperm_SI_Woolf2021!$H$9:$H$93*EXP(-Fperm_SI_Woolf2021!$K$9:$K$93*$C125*IF(P$58=Fperm_SI_Woolf2021!$E$9:$E$93,1,EXP(LN((1.1*(Fperm_SI_Woolf2021!$E$9:$E$93-P$58)-63.1579*EXP(-0.19*Fperm_SI_Woolf2021!$E$9:$E$93)+63.1579*EXP(-0.19*P$58))/(Fperm_SI_Woolf2021!$E$9:$E$93-P$58))*(P$58-Fperm_SI_Woolf2021!$E$9:$E$93)/10))),Fperm_SI_Woolf2021!$D$9:$D$93))</f>
        <v>0.50815872010613816</v>
      </c>
      <c r="Q125" s="51" cm="1">
        <f t="array" ref="Q125">MIN(1,SLOPE(Fperm_SI_Woolf2021!$F$9:$F$93*EXP(-Fperm_SI_Woolf2021!$I$9:$I$93*$C125*IF(Q$58=Fperm_SI_Woolf2021!$E$9:$E$93,1,EXP(LN((1.1*(Fperm_SI_Woolf2021!$E$9:$E$93-Q$58)-63.1579*EXP(-0.19*Fperm_SI_Woolf2021!$E$9:$E$93)+63.1579*EXP(-0.19*Q$58))/(Fperm_SI_Woolf2021!$E$9:$E$93-Q$58))*(Q$58-Fperm_SI_Woolf2021!$E$9:$E$93)/10))) + Fperm_SI_Woolf2021!$G$9:$G$93*EXP(-Fperm_SI_Woolf2021!$J$9:$J$93*$C125*IF(Q$58=Fperm_SI_Woolf2021!$E$9:$E$93,1,EXP(LN((1.1*(Fperm_SI_Woolf2021!$E$9:$E$93-Q$58)-63.1579*EXP(-0.19*Fperm_SI_Woolf2021!$E$9:$E$93)+63.1579*EXP(-0.19*Q$58))/(Fperm_SI_Woolf2021!$E$9:$E$93-Q$58))*(Q$58-Fperm_SI_Woolf2021!$E$9:$E$93)/10))) + Fperm_SI_Woolf2021!$H$9:$H$93*EXP(-Fperm_SI_Woolf2021!$K$9:$K$93*$C125*IF(Q$58=Fperm_SI_Woolf2021!$E$9:$E$93,1,EXP(LN((1.1*(Fperm_SI_Woolf2021!$E$9:$E$93-Q$58)-63.1579*EXP(-0.19*Fperm_SI_Woolf2021!$E$9:$E$93)+63.1579*EXP(-0.19*Q$58))/(Fperm_SI_Woolf2021!$E$9:$E$93-Q$58))*(Q$58-Fperm_SI_Woolf2021!$E$9:$E$93)/10))),Fperm_SI_Woolf2021!$D$9:$D$93)*Q$57+INTERCEPT(Fperm_SI_Woolf2021!$F$9:$F$93*EXP(-Fperm_SI_Woolf2021!$I$9:$I$93*$C125*IF(Q$58=Fperm_SI_Woolf2021!$E$9:$E$93,1,EXP(LN((1.1*(Fperm_SI_Woolf2021!$E$9:$E$93-Q$58)-63.1579*EXP(-0.19*Fperm_SI_Woolf2021!$E$9:$E$93)+63.1579*EXP(-0.19*Q$58))/(Fperm_SI_Woolf2021!$E$9:$E$93-Q$58))*(Q$58-Fperm_SI_Woolf2021!$E$9:$E$93)/10))) + Fperm_SI_Woolf2021!$G$9:$G$93*EXP(-Fperm_SI_Woolf2021!$J$9:$J$93*$C125*IF(Q$58=Fperm_SI_Woolf2021!$E$9:$E$93,1,EXP(LN((1.1*(Fperm_SI_Woolf2021!$E$9:$E$93-Q$58)-63.1579*EXP(-0.19*Fperm_SI_Woolf2021!$E$9:$E$93)+63.1579*EXP(-0.19*Q$58))/(Fperm_SI_Woolf2021!$E$9:$E$93-Q$58))*(Q$58-Fperm_SI_Woolf2021!$E$9:$E$93)/10))) + Fperm_SI_Woolf2021!$H$9:$H$93*EXP(-Fperm_SI_Woolf2021!$K$9:$K$93*$C125*IF(Q$58=Fperm_SI_Woolf2021!$E$9:$E$93,1,EXP(LN((1.1*(Fperm_SI_Woolf2021!$E$9:$E$93-Q$58)-63.1579*EXP(-0.19*Fperm_SI_Woolf2021!$E$9:$E$93)+63.1579*EXP(-0.19*Q$58))/(Fperm_SI_Woolf2021!$E$9:$E$93-Q$58))*(Q$58-Fperm_SI_Woolf2021!$E$9:$E$93)/10))),Fperm_SI_Woolf2021!$D$9:$D$93))</f>
        <v>0.47567530806646535</v>
      </c>
      <c r="R125" s="51" cm="1">
        <f t="array" ref="R125">MIN(1,SLOPE(Fperm_SI_Woolf2021!$F$9:$F$93*EXP(-Fperm_SI_Woolf2021!$I$9:$I$93*$C125*IF(R$58=Fperm_SI_Woolf2021!$E$9:$E$93,1,EXP(LN((1.1*(Fperm_SI_Woolf2021!$E$9:$E$93-R$58)-63.1579*EXP(-0.19*Fperm_SI_Woolf2021!$E$9:$E$93)+63.1579*EXP(-0.19*R$58))/(Fperm_SI_Woolf2021!$E$9:$E$93-R$58))*(R$58-Fperm_SI_Woolf2021!$E$9:$E$93)/10))) + Fperm_SI_Woolf2021!$G$9:$G$93*EXP(-Fperm_SI_Woolf2021!$J$9:$J$93*$C125*IF(R$58=Fperm_SI_Woolf2021!$E$9:$E$93,1,EXP(LN((1.1*(Fperm_SI_Woolf2021!$E$9:$E$93-R$58)-63.1579*EXP(-0.19*Fperm_SI_Woolf2021!$E$9:$E$93)+63.1579*EXP(-0.19*R$58))/(Fperm_SI_Woolf2021!$E$9:$E$93-R$58))*(R$58-Fperm_SI_Woolf2021!$E$9:$E$93)/10))) + Fperm_SI_Woolf2021!$H$9:$H$93*EXP(-Fperm_SI_Woolf2021!$K$9:$K$93*$C125*IF(R$58=Fperm_SI_Woolf2021!$E$9:$E$93,1,EXP(LN((1.1*(Fperm_SI_Woolf2021!$E$9:$E$93-R$58)-63.1579*EXP(-0.19*Fperm_SI_Woolf2021!$E$9:$E$93)+63.1579*EXP(-0.19*R$58))/(Fperm_SI_Woolf2021!$E$9:$E$93-R$58))*(R$58-Fperm_SI_Woolf2021!$E$9:$E$93)/10))),Fperm_SI_Woolf2021!$D$9:$D$93)*R$57+INTERCEPT(Fperm_SI_Woolf2021!$F$9:$F$93*EXP(-Fperm_SI_Woolf2021!$I$9:$I$93*$C125*IF(R$58=Fperm_SI_Woolf2021!$E$9:$E$93,1,EXP(LN((1.1*(Fperm_SI_Woolf2021!$E$9:$E$93-R$58)-63.1579*EXP(-0.19*Fperm_SI_Woolf2021!$E$9:$E$93)+63.1579*EXP(-0.19*R$58))/(Fperm_SI_Woolf2021!$E$9:$E$93-R$58))*(R$58-Fperm_SI_Woolf2021!$E$9:$E$93)/10))) + Fperm_SI_Woolf2021!$G$9:$G$93*EXP(-Fperm_SI_Woolf2021!$J$9:$J$93*$C125*IF(R$58=Fperm_SI_Woolf2021!$E$9:$E$93,1,EXP(LN((1.1*(Fperm_SI_Woolf2021!$E$9:$E$93-R$58)-63.1579*EXP(-0.19*Fperm_SI_Woolf2021!$E$9:$E$93)+63.1579*EXP(-0.19*R$58))/(Fperm_SI_Woolf2021!$E$9:$E$93-R$58))*(R$58-Fperm_SI_Woolf2021!$E$9:$E$93)/10))) + Fperm_SI_Woolf2021!$H$9:$H$93*EXP(-Fperm_SI_Woolf2021!$K$9:$K$93*$C125*IF(R$58=Fperm_SI_Woolf2021!$E$9:$E$93,1,EXP(LN((1.1*(Fperm_SI_Woolf2021!$E$9:$E$93-R$58)-63.1579*EXP(-0.19*Fperm_SI_Woolf2021!$E$9:$E$93)+63.1579*EXP(-0.19*R$58))/(Fperm_SI_Woolf2021!$E$9:$E$93-R$58))*(R$58-Fperm_SI_Woolf2021!$E$9:$E$93)/10))),Fperm_SI_Woolf2021!$D$9:$D$93))</f>
        <v>0.44319189602679265</v>
      </c>
      <c r="S125" s="51" cm="1">
        <f t="array" ref="S125">MIN(1,SLOPE(Fperm_SI_Woolf2021!$F$9:$F$93*EXP(-Fperm_SI_Woolf2021!$I$9:$I$93*$C125*IF(S$58=Fperm_SI_Woolf2021!$E$9:$E$93,1,EXP(LN((1.1*(Fperm_SI_Woolf2021!$E$9:$E$93-S$58)-63.1579*EXP(-0.19*Fperm_SI_Woolf2021!$E$9:$E$93)+63.1579*EXP(-0.19*S$58))/(Fperm_SI_Woolf2021!$E$9:$E$93-S$58))*(S$58-Fperm_SI_Woolf2021!$E$9:$E$93)/10))) + Fperm_SI_Woolf2021!$G$9:$G$93*EXP(-Fperm_SI_Woolf2021!$J$9:$J$93*$C125*IF(S$58=Fperm_SI_Woolf2021!$E$9:$E$93,1,EXP(LN((1.1*(Fperm_SI_Woolf2021!$E$9:$E$93-S$58)-63.1579*EXP(-0.19*Fperm_SI_Woolf2021!$E$9:$E$93)+63.1579*EXP(-0.19*S$58))/(Fperm_SI_Woolf2021!$E$9:$E$93-S$58))*(S$58-Fperm_SI_Woolf2021!$E$9:$E$93)/10))) + Fperm_SI_Woolf2021!$H$9:$H$93*EXP(-Fperm_SI_Woolf2021!$K$9:$K$93*$C125*IF(S$58=Fperm_SI_Woolf2021!$E$9:$E$93,1,EXP(LN((1.1*(Fperm_SI_Woolf2021!$E$9:$E$93-S$58)-63.1579*EXP(-0.19*Fperm_SI_Woolf2021!$E$9:$E$93)+63.1579*EXP(-0.19*S$58))/(Fperm_SI_Woolf2021!$E$9:$E$93-S$58))*(S$58-Fperm_SI_Woolf2021!$E$9:$E$93)/10))),Fperm_SI_Woolf2021!$D$9:$D$93)*S$57+INTERCEPT(Fperm_SI_Woolf2021!$F$9:$F$93*EXP(-Fperm_SI_Woolf2021!$I$9:$I$93*$C125*IF(S$58=Fperm_SI_Woolf2021!$E$9:$E$93,1,EXP(LN((1.1*(Fperm_SI_Woolf2021!$E$9:$E$93-S$58)-63.1579*EXP(-0.19*Fperm_SI_Woolf2021!$E$9:$E$93)+63.1579*EXP(-0.19*S$58))/(Fperm_SI_Woolf2021!$E$9:$E$93-S$58))*(S$58-Fperm_SI_Woolf2021!$E$9:$E$93)/10))) + Fperm_SI_Woolf2021!$G$9:$G$93*EXP(-Fperm_SI_Woolf2021!$J$9:$J$93*$C125*IF(S$58=Fperm_SI_Woolf2021!$E$9:$E$93,1,EXP(LN((1.1*(Fperm_SI_Woolf2021!$E$9:$E$93-S$58)-63.1579*EXP(-0.19*Fperm_SI_Woolf2021!$E$9:$E$93)+63.1579*EXP(-0.19*S$58))/(Fperm_SI_Woolf2021!$E$9:$E$93-S$58))*(S$58-Fperm_SI_Woolf2021!$E$9:$E$93)/10))) + Fperm_SI_Woolf2021!$H$9:$H$93*EXP(-Fperm_SI_Woolf2021!$K$9:$K$93*$C125*IF(S$58=Fperm_SI_Woolf2021!$E$9:$E$93,1,EXP(LN((1.1*(Fperm_SI_Woolf2021!$E$9:$E$93-S$58)-63.1579*EXP(-0.19*Fperm_SI_Woolf2021!$E$9:$E$93)+63.1579*EXP(-0.19*S$58))/(Fperm_SI_Woolf2021!$E$9:$E$93-S$58))*(S$58-Fperm_SI_Woolf2021!$E$9:$E$93)/10))),Fperm_SI_Woolf2021!$D$9:$D$93))</f>
        <v>0.61673075549754408</v>
      </c>
      <c r="T125" s="51" cm="1">
        <f t="array" ref="T125">MIN(1,SLOPE(Fperm_SI_Woolf2021!$F$9:$F$93*EXP(-Fperm_SI_Woolf2021!$I$9:$I$93*$C125*IF(T$58=Fperm_SI_Woolf2021!$E$9:$E$93,1,EXP(LN((1.1*(Fperm_SI_Woolf2021!$E$9:$E$93-T$58)-63.1579*EXP(-0.19*Fperm_SI_Woolf2021!$E$9:$E$93)+63.1579*EXP(-0.19*T$58))/(Fperm_SI_Woolf2021!$E$9:$E$93-T$58))*(T$58-Fperm_SI_Woolf2021!$E$9:$E$93)/10))) + Fperm_SI_Woolf2021!$G$9:$G$93*EXP(-Fperm_SI_Woolf2021!$J$9:$J$93*$C125*IF(T$58=Fperm_SI_Woolf2021!$E$9:$E$93,1,EXP(LN((1.1*(Fperm_SI_Woolf2021!$E$9:$E$93-T$58)-63.1579*EXP(-0.19*Fperm_SI_Woolf2021!$E$9:$E$93)+63.1579*EXP(-0.19*T$58))/(Fperm_SI_Woolf2021!$E$9:$E$93-T$58))*(T$58-Fperm_SI_Woolf2021!$E$9:$E$93)/10))) + Fperm_SI_Woolf2021!$H$9:$H$93*EXP(-Fperm_SI_Woolf2021!$K$9:$K$93*$C125*IF(T$58=Fperm_SI_Woolf2021!$E$9:$E$93,1,EXP(LN((1.1*(Fperm_SI_Woolf2021!$E$9:$E$93-T$58)-63.1579*EXP(-0.19*Fperm_SI_Woolf2021!$E$9:$E$93)+63.1579*EXP(-0.19*T$58))/(Fperm_SI_Woolf2021!$E$9:$E$93-T$58))*(T$58-Fperm_SI_Woolf2021!$E$9:$E$93)/10))),Fperm_SI_Woolf2021!$D$9:$D$93)*T$57+INTERCEPT(Fperm_SI_Woolf2021!$F$9:$F$93*EXP(-Fperm_SI_Woolf2021!$I$9:$I$93*$C125*IF(T$58=Fperm_SI_Woolf2021!$E$9:$E$93,1,EXP(LN((1.1*(Fperm_SI_Woolf2021!$E$9:$E$93-T$58)-63.1579*EXP(-0.19*Fperm_SI_Woolf2021!$E$9:$E$93)+63.1579*EXP(-0.19*T$58))/(Fperm_SI_Woolf2021!$E$9:$E$93-T$58))*(T$58-Fperm_SI_Woolf2021!$E$9:$E$93)/10))) + Fperm_SI_Woolf2021!$G$9:$G$93*EXP(-Fperm_SI_Woolf2021!$J$9:$J$93*$C125*IF(T$58=Fperm_SI_Woolf2021!$E$9:$E$93,1,EXP(LN((1.1*(Fperm_SI_Woolf2021!$E$9:$E$93-T$58)-63.1579*EXP(-0.19*Fperm_SI_Woolf2021!$E$9:$E$93)+63.1579*EXP(-0.19*T$58))/(Fperm_SI_Woolf2021!$E$9:$E$93-T$58))*(T$58-Fperm_SI_Woolf2021!$E$9:$E$93)/10))) + Fperm_SI_Woolf2021!$H$9:$H$93*EXP(-Fperm_SI_Woolf2021!$K$9:$K$93*$C125*IF(T$58=Fperm_SI_Woolf2021!$E$9:$E$93,1,EXP(LN((1.1*(Fperm_SI_Woolf2021!$E$9:$E$93-T$58)-63.1579*EXP(-0.19*Fperm_SI_Woolf2021!$E$9:$E$93)+63.1579*EXP(-0.19*T$58))/(Fperm_SI_Woolf2021!$E$9:$E$93-T$58))*(T$58-Fperm_SI_Woolf2021!$E$9:$E$93)/10))),Fperm_SI_Woolf2021!$D$9:$D$93))</f>
        <v>0.58960738873699803</v>
      </c>
      <c r="U125" s="51" cm="1">
        <f t="array" ref="U125">MIN(1,SLOPE(Fperm_SI_Woolf2021!$F$9:$F$93*EXP(-Fperm_SI_Woolf2021!$I$9:$I$93*$C125*IF(U$58=Fperm_SI_Woolf2021!$E$9:$E$93,1,EXP(LN((1.1*(Fperm_SI_Woolf2021!$E$9:$E$93-U$58)-63.1579*EXP(-0.19*Fperm_SI_Woolf2021!$E$9:$E$93)+63.1579*EXP(-0.19*U$58))/(Fperm_SI_Woolf2021!$E$9:$E$93-U$58))*(U$58-Fperm_SI_Woolf2021!$E$9:$E$93)/10))) + Fperm_SI_Woolf2021!$G$9:$G$93*EXP(-Fperm_SI_Woolf2021!$J$9:$J$93*$C125*IF(U$58=Fperm_SI_Woolf2021!$E$9:$E$93,1,EXP(LN((1.1*(Fperm_SI_Woolf2021!$E$9:$E$93-U$58)-63.1579*EXP(-0.19*Fperm_SI_Woolf2021!$E$9:$E$93)+63.1579*EXP(-0.19*U$58))/(Fperm_SI_Woolf2021!$E$9:$E$93-U$58))*(U$58-Fperm_SI_Woolf2021!$E$9:$E$93)/10))) + Fperm_SI_Woolf2021!$H$9:$H$93*EXP(-Fperm_SI_Woolf2021!$K$9:$K$93*$C125*IF(U$58=Fperm_SI_Woolf2021!$E$9:$E$93,1,EXP(LN((1.1*(Fperm_SI_Woolf2021!$E$9:$E$93-U$58)-63.1579*EXP(-0.19*Fperm_SI_Woolf2021!$E$9:$E$93)+63.1579*EXP(-0.19*U$58))/(Fperm_SI_Woolf2021!$E$9:$E$93-U$58))*(U$58-Fperm_SI_Woolf2021!$E$9:$E$93)/10))),Fperm_SI_Woolf2021!$D$9:$D$93)*U$57+INTERCEPT(Fperm_SI_Woolf2021!$F$9:$F$93*EXP(-Fperm_SI_Woolf2021!$I$9:$I$93*$C125*IF(U$58=Fperm_SI_Woolf2021!$E$9:$E$93,1,EXP(LN((1.1*(Fperm_SI_Woolf2021!$E$9:$E$93-U$58)-63.1579*EXP(-0.19*Fperm_SI_Woolf2021!$E$9:$E$93)+63.1579*EXP(-0.19*U$58))/(Fperm_SI_Woolf2021!$E$9:$E$93-U$58))*(U$58-Fperm_SI_Woolf2021!$E$9:$E$93)/10))) + Fperm_SI_Woolf2021!$G$9:$G$93*EXP(-Fperm_SI_Woolf2021!$J$9:$J$93*$C125*IF(U$58=Fperm_SI_Woolf2021!$E$9:$E$93,1,EXP(LN((1.1*(Fperm_SI_Woolf2021!$E$9:$E$93-U$58)-63.1579*EXP(-0.19*Fperm_SI_Woolf2021!$E$9:$E$93)+63.1579*EXP(-0.19*U$58))/(Fperm_SI_Woolf2021!$E$9:$E$93-U$58))*(U$58-Fperm_SI_Woolf2021!$E$9:$E$93)/10))) + Fperm_SI_Woolf2021!$H$9:$H$93*EXP(-Fperm_SI_Woolf2021!$K$9:$K$93*$C125*IF(U$58=Fperm_SI_Woolf2021!$E$9:$E$93,1,EXP(LN((1.1*(Fperm_SI_Woolf2021!$E$9:$E$93-U$58)-63.1579*EXP(-0.19*Fperm_SI_Woolf2021!$E$9:$E$93)+63.1579*EXP(-0.19*U$58))/(Fperm_SI_Woolf2021!$E$9:$E$93-U$58))*(U$58-Fperm_SI_Woolf2021!$E$9:$E$93)/10))),Fperm_SI_Woolf2021!$D$9:$D$93))</f>
        <v>0.56248402197645209</v>
      </c>
      <c r="V125" s="51" cm="1">
        <f t="array" ref="V125">MIN(1,SLOPE(Fperm_SI_Woolf2021!$F$9:$F$93*EXP(-Fperm_SI_Woolf2021!$I$9:$I$93*$C125*IF(V$58=Fperm_SI_Woolf2021!$E$9:$E$93,1,EXP(LN((1.1*(Fperm_SI_Woolf2021!$E$9:$E$93-V$58)-63.1579*EXP(-0.19*Fperm_SI_Woolf2021!$E$9:$E$93)+63.1579*EXP(-0.19*V$58))/(Fperm_SI_Woolf2021!$E$9:$E$93-V$58))*(V$58-Fperm_SI_Woolf2021!$E$9:$E$93)/10))) + Fperm_SI_Woolf2021!$G$9:$G$93*EXP(-Fperm_SI_Woolf2021!$J$9:$J$93*$C125*IF(V$58=Fperm_SI_Woolf2021!$E$9:$E$93,1,EXP(LN((1.1*(Fperm_SI_Woolf2021!$E$9:$E$93-V$58)-63.1579*EXP(-0.19*Fperm_SI_Woolf2021!$E$9:$E$93)+63.1579*EXP(-0.19*V$58))/(Fperm_SI_Woolf2021!$E$9:$E$93-V$58))*(V$58-Fperm_SI_Woolf2021!$E$9:$E$93)/10))) + Fperm_SI_Woolf2021!$H$9:$H$93*EXP(-Fperm_SI_Woolf2021!$K$9:$K$93*$C125*IF(V$58=Fperm_SI_Woolf2021!$E$9:$E$93,1,EXP(LN((1.1*(Fperm_SI_Woolf2021!$E$9:$E$93-V$58)-63.1579*EXP(-0.19*Fperm_SI_Woolf2021!$E$9:$E$93)+63.1579*EXP(-0.19*V$58))/(Fperm_SI_Woolf2021!$E$9:$E$93-V$58))*(V$58-Fperm_SI_Woolf2021!$E$9:$E$93)/10))),Fperm_SI_Woolf2021!$D$9:$D$93)*V$57+INTERCEPT(Fperm_SI_Woolf2021!$F$9:$F$93*EXP(-Fperm_SI_Woolf2021!$I$9:$I$93*$C125*IF(V$58=Fperm_SI_Woolf2021!$E$9:$E$93,1,EXP(LN((1.1*(Fperm_SI_Woolf2021!$E$9:$E$93-V$58)-63.1579*EXP(-0.19*Fperm_SI_Woolf2021!$E$9:$E$93)+63.1579*EXP(-0.19*V$58))/(Fperm_SI_Woolf2021!$E$9:$E$93-V$58))*(V$58-Fperm_SI_Woolf2021!$E$9:$E$93)/10))) + Fperm_SI_Woolf2021!$G$9:$G$93*EXP(-Fperm_SI_Woolf2021!$J$9:$J$93*$C125*IF(V$58=Fperm_SI_Woolf2021!$E$9:$E$93,1,EXP(LN((1.1*(Fperm_SI_Woolf2021!$E$9:$E$93-V$58)-63.1579*EXP(-0.19*Fperm_SI_Woolf2021!$E$9:$E$93)+63.1579*EXP(-0.19*V$58))/(Fperm_SI_Woolf2021!$E$9:$E$93-V$58))*(V$58-Fperm_SI_Woolf2021!$E$9:$E$93)/10))) + Fperm_SI_Woolf2021!$H$9:$H$93*EXP(-Fperm_SI_Woolf2021!$K$9:$K$93*$C125*IF(V$58=Fperm_SI_Woolf2021!$E$9:$E$93,1,EXP(LN((1.1*(Fperm_SI_Woolf2021!$E$9:$E$93-V$58)-63.1579*EXP(-0.19*Fperm_SI_Woolf2021!$E$9:$E$93)+63.1579*EXP(-0.19*V$58))/(Fperm_SI_Woolf2021!$E$9:$E$93-V$58))*(V$58-Fperm_SI_Woolf2021!$E$9:$E$93)/10))),Fperm_SI_Woolf2021!$D$9:$D$93))</f>
        <v>0.53536065521590603</v>
      </c>
      <c r="W125" s="51" cm="1">
        <f t="array" ref="W125">MIN(1,SLOPE(Fperm_SI_Woolf2021!$F$9:$F$93*EXP(-Fperm_SI_Woolf2021!$I$9:$I$93*$C125*IF(W$58=Fperm_SI_Woolf2021!$E$9:$E$93,1,EXP(LN((1.1*(Fperm_SI_Woolf2021!$E$9:$E$93-W$58)-63.1579*EXP(-0.19*Fperm_SI_Woolf2021!$E$9:$E$93)+63.1579*EXP(-0.19*W$58))/(Fperm_SI_Woolf2021!$E$9:$E$93-W$58))*(W$58-Fperm_SI_Woolf2021!$E$9:$E$93)/10))) + Fperm_SI_Woolf2021!$G$9:$G$93*EXP(-Fperm_SI_Woolf2021!$J$9:$J$93*$C125*IF(W$58=Fperm_SI_Woolf2021!$E$9:$E$93,1,EXP(LN((1.1*(Fperm_SI_Woolf2021!$E$9:$E$93-W$58)-63.1579*EXP(-0.19*Fperm_SI_Woolf2021!$E$9:$E$93)+63.1579*EXP(-0.19*W$58))/(Fperm_SI_Woolf2021!$E$9:$E$93-W$58))*(W$58-Fperm_SI_Woolf2021!$E$9:$E$93)/10))) + Fperm_SI_Woolf2021!$H$9:$H$93*EXP(-Fperm_SI_Woolf2021!$K$9:$K$93*$C125*IF(W$58=Fperm_SI_Woolf2021!$E$9:$E$93,1,EXP(LN((1.1*(Fperm_SI_Woolf2021!$E$9:$E$93-W$58)-63.1579*EXP(-0.19*Fperm_SI_Woolf2021!$E$9:$E$93)+63.1579*EXP(-0.19*W$58))/(Fperm_SI_Woolf2021!$E$9:$E$93-W$58))*(W$58-Fperm_SI_Woolf2021!$E$9:$E$93)/10))),Fperm_SI_Woolf2021!$D$9:$D$93)*W$57+INTERCEPT(Fperm_SI_Woolf2021!$F$9:$F$93*EXP(-Fperm_SI_Woolf2021!$I$9:$I$93*$C125*IF(W$58=Fperm_SI_Woolf2021!$E$9:$E$93,1,EXP(LN((1.1*(Fperm_SI_Woolf2021!$E$9:$E$93-W$58)-63.1579*EXP(-0.19*Fperm_SI_Woolf2021!$E$9:$E$93)+63.1579*EXP(-0.19*W$58))/(Fperm_SI_Woolf2021!$E$9:$E$93-W$58))*(W$58-Fperm_SI_Woolf2021!$E$9:$E$93)/10))) + Fperm_SI_Woolf2021!$G$9:$G$93*EXP(-Fperm_SI_Woolf2021!$J$9:$J$93*$C125*IF(W$58=Fperm_SI_Woolf2021!$E$9:$E$93,1,EXP(LN((1.1*(Fperm_SI_Woolf2021!$E$9:$E$93-W$58)-63.1579*EXP(-0.19*Fperm_SI_Woolf2021!$E$9:$E$93)+63.1579*EXP(-0.19*W$58))/(Fperm_SI_Woolf2021!$E$9:$E$93-W$58))*(W$58-Fperm_SI_Woolf2021!$E$9:$E$93)/10))) + Fperm_SI_Woolf2021!$H$9:$H$93*EXP(-Fperm_SI_Woolf2021!$K$9:$K$93*$C125*IF(W$58=Fperm_SI_Woolf2021!$E$9:$E$93,1,EXP(LN((1.1*(Fperm_SI_Woolf2021!$E$9:$E$93-W$58)-63.1579*EXP(-0.19*Fperm_SI_Woolf2021!$E$9:$E$93)+63.1579*EXP(-0.19*W$58))/(Fperm_SI_Woolf2021!$E$9:$E$93-W$58))*(W$58-Fperm_SI_Woolf2021!$E$9:$E$93)/10))),Fperm_SI_Woolf2021!$D$9:$D$93))</f>
        <v>0.50823728845536009</v>
      </c>
      <c r="X125" s="51" cm="1">
        <f t="array" ref="X125">MIN(1,SLOPE(Fperm_SI_Woolf2021!$F$9:$F$93*EXP(-Fperm_SI_Woolf2021!$I$9:$I$93*$C125*IF(X$58=Fperm_SI_Woolf2021!$E$9:$E$93,1,EXP(LN((1.1*(Fperm_SI_Woolf2021!$E$9:$E$93-X$58)-63.1579*EXP(-0.19*Fperm_SI_Woolf2021!$E$9:$E$93)+63.1579*EXP(-0.19*X$58))/(Fperm_SI_Woolf2021!$E$9:$E$93-X$58))*(X$58-Fperm_SI_Woolf2021!$E$9:$E$93)/10))) + Fperm_SI_Woolf2021!$G$9:$G$93*EXP(-Fperm_SI_Woolf2021!$J$9:$J$93*$C125*IF(X$58=Fperm_SI_Woolf2021!$E$9:$E$93,1,EXP(LN((1.1*(Fperm_SI_Woolf2021!$E$9:$E$93-X$58)-63.1579*EXP(-0.19*Fperm_SI_Woolf2021!$E$9:$E$93)+63.1579*EXP(-0.19*X$58))/(Fperm_SI_Woolf2021!$E$9:$E$93-X$58))*(X$58-Fperm_SI_Woolf2021!$E$9:$E$93)/10))) + Fperm_SI_Woolf2021!$H$9:$H$93*EXP(-Fperm_SI_Woolf2021!$K$9:$K$93*$C125*IF(X$58=Fperm_SI_Woolf2021!$E$9:$E$93,1,EXP(LN((1.1*(Fperm_SI_Woolf2021!$E$9:$E$93-X$58)-63.1579*EXP(-0.19*Fperm_SI_Woolf2021!$E$9:$E$93)+63.1579*EXP(-0.19*X$58))/(Fperm_SI_Woolf2021!$E$9:$E$93-X$58))*(X$58-Fperm_SI_Woolf2021!$E$9:$E$93)/10))),Fperm_SI_Woolf2021!$D$9:$D$93)*X$57+INTERCEPT(Fperm_SI_Woolf2021!$F$9:$F$93*EXP(-Fperm_SI_Woolf2021!$I$9:$I$93*$C125*IF(X$58=Fperm_SI_Woolf2021!$E$9:$E$93,1,EXP(LN((1.1*(Fperm_SI_Woolf2021!$E$9:$E$93-X$58)-63.1579*EXP(-0.19*Fperm_SI_Woolf2021!$E$9:$E$93)+63.1579*EXP(-0.19*X$58))/(Fperm_SI_Woolf2021!$E$9:$E$93-X$58))*(X$58-Fperm_SI_Woolf2021!$E$9:$E$93)/10))) + Fperm_SI_Woolf2021!$G$9:$G$93*EXP(-Fperm_SI_Woolf2021!$J$9:$J$93*$C125*IF(X$58=Fperm_SI_Woolf2021!$E$9:$E$93,1,EXP(LN((1.1*(Fperm_SI_Woolf2021!$E$9:$E$93-X$58)-63.1579*EXP(-0.19*Fperm_SI_Woolf2021!$E$9:$E$93)+63.1579*EXP(-0.19*X$58))/(Fperm_SI_Woolf2021!$E$9:$E$93-X$58))*(X$58-Fperm_SI_Woolf2021!$E$9:$E$93)/10))) + Fperm_SI_Woolf2021!$H$9:$H$93*EXP(-Fperm_SI_Woolf2021!$K$9:$K$93*$C125*IF(X$58=Fperm_SI_Woolf2021!$E$9:$E$93,1,EXP(LN((1.1*(Fperm_SI_Woolf2021!$E$9:$E$93-X$58)-63.1579*EXP(-0.19*Fperm_SI_Woolf2021!$E$9:$E$93)+63.1579*EXP(-0.19*X$58))/(Fperm_SI_Woolf2021!$E$9:$E$93-X$58))*(X$58-Fperm_SI_Woolf2021!$E$9:$E$93)/10))),Fperm_SI_Woolf2021!$D$9:$D$93))</f>
        <v>0.48111392169481415</v>
      </c>
      <c r="Y125" s="51" cm="1">
        <f t="array" ref="Y125">MIN(1,SLOPE(Fperm_SI_Woolf2021!$F$9:$F$93*EXP(-Fperm_SI_Woolf2021!$I$9:$I$93*$C125*IF(Y$58=Fperm_SI_Woolf2021!$E$9:$E$93,1,EXP(LN((1.1*(Fperm_SI_Woolf2021!$E$9:$E$93-Y$58)-63.1579*EXP(-0.19*Fperm_SI_Woolf2021!$E$9:$E$93)+63.1579*EXP(-0.19*Y$58))/(Fperm_SI_Woolf2021!$E$9:$E$93-Y$58))*(Y$58-Fperm_SI_Woolf2021!$E$9:$E$93)/10))) + Fperm_SI_Woolf2021!$G$9:$G$93*EXP(-Fperm_SI_Woolf2021!$J$9:$J$93*$C125*IF(Y$58=Fperm_SI_Woolf2021!$E$9:$E$93,1,EXP(LN((1.1*(Fperm_SI_Woolf2021!$E$9:$E$93-Y$58)-63.1579*EXP(-0.19*Fperm_SI_Woolf2021!$E$9:$E$93)+63.1579*EXP(-0.19*Y$58))/(Fperm_SI_Woolf2021!$E$9:$E$93-Y$58))*(Y$58-Fperm_SI_Woolf2021!$E$9:$E$93)/10))) + Fperm_SI_Woolf2021!$H$9:$H$93*EXP(-Fperm_SI_Woolf2021!$K$9:$K$93*$C125*IF(Y$58=Fperm_SI_Woolf2021!$E$9:$E$93,1,EXP(LN((1.1*(Fperm_SI_Woolf2021!$E$9:$E$93-Y$58)-63.1579*EXP(-0.19*Fperm_SI_Woolf2021!$E$9:$E$93)+63.1579*EXP(-0.19*Y$58))/(Fperm_SI_Woolf2021!$E$9:$E$93-Y$58))*(Y$58-Fperm_SI_Woolf2021!$E$9:$E$93)/10))),Fperm_SI_Woolf2021!$D$9:$D$93)*Y$57+INTERCEPT(Fperm_SI_Woolf2021!$F$9:$F$93*EXP(-Fperm_SI_Woolf2021!$I$9:$I$93*$C125*IF(Y$58=Fperm_SI_Woolf2021!$E$9:$E$93,1,EXP(LN((1.1*(Fperm_SI_Woolf2021!$E$9:$E$93-Y$58)-63.1579*EXP(-0.19*Fperm_SI_Woolf2021!$E$9:$E$93)+63.1579*EXP(-0.19*Y$58))/(Fperm_SI_Woolf2021!$E$9:$E$93-Y$58))*(Y$58-Fperm_SI_Woolf2021!$E$9:$E$93)/10))) + Fperm_SI_Woolf2021!$G$9:$G$93*EXP(-Fperm_SI_Woolf2021!$J$9:$J$93*$C125*IF(Y$58=Fperm_SI_Woolf2021!$E$9:$E$93,1,EXP(LN((1.1*(Fperm_SI_Woolf2021!$E$9:$E$93-Y$58)-63.1579*EXP(-0.19*Fperm_SI_Woolf2021!$E$9:$E$93)+63.1579*EXP(-0.19*Y$58))/(Fperm_SI_Woolf2021!$E$9:$E$93-Y$58))*(Y$58-Fperm_SI_Woolf2021!$E$9:$E$93)/10))) + Fperm_SI_Woolf2021!$H$9:$H$93*EXP(-Fperm_SI_Woolf2021!$K$9:$K$93*$C125*IF(Y$58=Fperm_SI_Woolf2021!$E$9:$E$93,1,EXP(LN((1.1*(Fperm_SI_Woolf2021!$E$9:$E$93-Y$58)-63.1579*EXP(-0.19*Fperm_SI_Woolf2021!$E$9:$E$93)+63.1579*EXP(-0.19*Y$58))/(Fperm_SI_Woolf2021!$E$9:$E$93-Y$58))*(Y$58-Fperm_SI_Woolf2021!$E$9:$E$93)/10))),Fperm_SI_Woolf2021!$D$9:$D$93))</f>
        <v>0.4539905549342681</v>
      </c>
      <c r="Z125" s="51" cm="1">
        <f t="array" ref="Z125">MIN(1,SLOPE(Fperm_SI_Woolf2021!$F$9:$F$93*EXP(-Fperm_SI_Woolf2021!$I$9:$I$93*$C125*IF(Z$58=Fperm_SI_Woolf2021!$E$9:$E$93,1,EXP(LN((1.1*(Fperm_SI_Woolf2021!$E$9:$E$93-Z$58)-63.1579*EXP(-0.19*Fperm_SI_Woolf2021!$E$9:$E$93)+63.1579*EXP(-0.19*Z$58))/(Fperm_SI_Woolf2021!$E$9:$E$93-Z$58))*(Z$58-Fperm_SI_Woolf2021!$E$9:$E$93)/10))) + Fperm_SI_Woolf2021!$G$9:$G$93*EXP(-Fperm_SI_Woolf2021!$J$9:$J$93*$C125*IF(Z$58=Fperm_SI_Woolf2021!$E$9:$E$93,1,EXP(LN((1.1*(Fperm_SI_Woolf2021!$E$9:$E$93-Z$58)-63.1579*EXP(-0.19*Fperm_SI_Woolf2021!$E$9:$E$93)+63.1579*EXP(-0.19*Z$58))/(Fperm_SI_Woolf2021!$E$9:$E$93-Z$58))*(Z$58-Fperm_SI_Woolf2021!$E$9:$E$93)/10))) + Fperm_SI_Woolf2021!$H$9:$H$93*EXP(-Fperm_SI_Woolf2021!$K$9:$K$93*$C125*IF(Z$58=Fperm_SI_Woolf2021!$E$9:$E$93,1,EXP(LN((1.1*(Fperm_SI_Woolf2021!$E$9:$E$93-Z$58)-63.1579*EXP(-0.19*Fperm_SI_Woolf2021!$E$9:$E$93)+63.1579*EXP(-0.19*Z$58))/(Fperm_SI_Woolf2021!$E$9:$E$93-Z$58))*(Z$58-Fperm_SI_Woolf2021!$E$9:$E$93)/10))),Fperm_SI_Woolf2021!$D$9:$D$93)*Z$57+INTERCEPT(Fperm_SI_Woolf2021!$F$9:$F$93*EXP(-Fperm_SI_Woolf2021!$I$9:$I$93*$C125*IF(Z$58=Fperm_SI_Woolf2021!$E$9:$E$93,1,EXP(LN((1.1*(Fperm_SI_Woolf2021!$E$9:$E$93-Z$58)-63.1579*EXP(-0.19*Fperm_SI_Woolf2021!$E$9:$E$93)+63.1579*EXP(-0.19*Z$58))/(Fperm_SI_Woolf2021!$E$9:$E$93-Z$58))*(Z$58-Fperm_SI_Woolf2021!$E$9:$E$93)/10))) + Fperm_SI_Woolf2021!$G$9:$G$93*EXP(-Fperm_SI_Woolf2021!$J$9:$J$93*$C125*IF(Z$58=Fperm_SI_Woolf2021!$E$9:$E$93,1,EXP(LN((1.1*(Fperm_SI_Woolf2021!$E$9:$E$93-Z$58)-63.1579*EXP(-0.19*Fperm_SI_Woolf2021!$E$9:$E$93)+63.1579*EXP(-0.19*Z$58))/(Fperm_SI_Woolf2021!$E$9:$E$93-Z$58))*(Z$58-Fperm_SI_Woolf2021!$E$9:$E$93)/10))) + Fperm_SI_Woolf2021!$H$9:$H$93*EXP(-Fperm_SI_Woolf2021!$K$9:$K$93*$C125*IF(Z$58=Fperm_SI_Woolf2021!$E$9:$E$93,1,EXP(LN((1.1*(Fperm_SI_Woolf2021!$E$9:$E$93-Z$58)-63.1579*EXP(-0.19*Fperm_SI_Woolf2021!$E$9:$E$93)+63.1579*EXP(-0.19*Z$58))/(Fperm_SI_Woolf2021!$E$9:$E$93-Z$58))*(Z$58-Fperm_SI_Woolf2021!$E$9:$E$93)/10))),Fperm_SI_Woolf2021!$D$9:$D$93))</f>
        <v>0.42686718817372216</v>
      </c>
      <c r="AA125" s="51" cm="1">
        <f t="array" ref="AA125">MIN(1,SLOPE(Fperm_SI_Woolf2021!$F$9:$F$93*EXP(-Fperm_SI_Woolf2021!$I$9:$I$93*$C125*IF(AA$58=Fperm_SI_Woolf2021!$E$9:$E$93,1,EXP(LN((1.1*(Fperm_SI_Woolf2021!$E$9:$E$93-AA$58)-63.1579*EXP(-0.19*Fperm_SI_Woolf2021!$E$9:$E$93)+63.1579*EXP(-0.19*AA$58))/(Fperm_SI_Woolf2021!$E$9:$E$93-AA$58))*(AA$58-Fperm_SI_Woolf2021!$E$9:$E$93)/10))) + Fperm_SI_Woolf2021!$G$9:$G$93*EXP(-Fperm_SI_Woolf2021!$J$9:$J$93*$C125*IF(AA$58=Fperm_SI_Woolf2021!$E$9:$E$93,1,EXP(LN((1.1*(Fperm_SI_Woolf2021!$E$9:$E$93-AA$58)-63.1579*EXP(-0.19*Fperm_SI_Woolf2021!$E$9:$E$93)+63.1579*EXP(-0.19*AA$58))/(Fperm_SI_Woolf2021!$E$9:$E$93-AA$58))*(AA$58-Fperm_SI_Woolf2021!$E$9:$E$93)/10))) + Fperm_SI_Woolf2021!$H$9:$H$93*EXP(-Fperm_SI_Woolf2021!$K$9:$K$93*$C125*IF(AA$58=Fperm_SI_Woolf2021!$E$9:$E$93,1,EXP(LN((1.1*(Fperm_SI_Woolf2021!$E$9:$E$93-AA$58)-63.1579*EXP(-0.19*Fperm_SI_Woolf2021!$E$9:$E$93)+63.1579*EXP(-0.19*AA$58))/(Fperm_SI_Woolf2021!$E$9:$E$93-AA$58))*(AA$58-Fperm_SI_Woolf2021!$E$9:$E$93)/10))),Fperm_SI_Woolf2021!$D$9:$D$93)*AA$57+INTERCEPT(Fperm_SI_Woolf2021!$F$9:$F$93*EXP(-Fperm_SI_Woolf2021!$I$9:$I$93*$C125*IF(AA$58=Fperm_SI_Woolf2021!$E$9:$E$93,1,EXP(LN((1.1*(Fperm_SI_Woolf2021!$E$9:$E$93-AA$58)-63.1579*EXP(-0.19*Fperm_SI_Woolf2021!$E$9:$E$93)+63.1579*EXP(-0.19*AA$58))/(Fperm_SI_Woolf2021!$E$9:$E$93-AA$58))*(AA$58-Fperm_SI_Woolf2021!$E$9:$E$93)/10))) + Fperm_SI_Woolf2021!$G$9:$G$93*EXP(-Fperm_SI_Woolf2021!$J$9:$J$93*$C125*IF(AA$58=Fperm_SI_Woolf2021!$E$9:$E$93,1,EXP(LN((1.1*(Fperm_SI_Woolf2021!$E$9:$E$93-AA$58)-63.1579*EXP(-0.19*Fperm_SI_Woolf2021!$E$9:$E$93)+63.1579*EXP(-0.19*AA$58))/(Fperm_SI_Woolf2021!$E$9:$E$93-AA$58))*(AA$58-Fperm_SI_Woolf2021!$E$9:$E$93)/10))) + Fperm_SI_Woolf2021!$H$9:$H$93*EXP(-Fperm_SI_Woolf2021!$K$9:$K$93*$C125*IF(AA$58=Fperm_SI_Woolf2021!$E$9:$E$93,1,EXP(LN((1.1*(Fperm_SI_Woolf2021!$E$9:$E$93-AA$58)-63.1579*EXP(-0.19*Fperm_SI_Woolf2021!$E$9:$E$93)+63.1579*EXP(-0.19*AA$58))/(Fperm_SI_Woolf2021!$E$9:$E$93-AA$58))*(AA$58-Fperm_SI_Woolf2021!$E$9:$E$93)/10))),Fperm_SI_Woolf2021!$D$9:$D$93))</f>
        <v>0.39974382141317616</v>
      </c>
      <c r="AB125" s="51" cm="1">
        <f t="array" ref="AB125">MIN(1,SLOPE(Fperm_SI_Woolf2021!$F$9:$F$93*EXP(-Fperm_SI_Woolf2021!$I$9:$I$93*$C125*IF(AB$58=Fperm_SI_Woolf2021!$E$9:$E$93,1,EXP(LN((1.1*(Fperm_SI_Woolf2021!$E$9:$E$93-AB$58)-63.1579*EXP(-0.19*Fperm_SI_Woolf2021!$E$9:$E$93)+63.1579*EXP(-0.19*AB$58))/(Fperm_SI_Woolf2021!$E$9:$E$93-AB$58))*(AB$58-Fperm_SI_Woolf2021!$E$9:$E$93)/10))) + Fperm_SI_Woolf2021!$G$9:$G$93*EXP(-Fperm_SI_Woolf2021!$J$9:$J$93*$C125*IF(AB$58=Fperm_SI_Woolf2021!$E$9:$E$93,1,EXP(LN((1.1*(Fperm_SI_Woolf2021!$E$9:$E$93-AB$58)-63.1579*EXP(-0.19*Fperm_SI_Woolf2021!$E$9:$E$93)+63.1579*EXP(-0.19*AB$58))/(Fperm_SI_Woolf2021!$E$9:$E$93-AB$58))*(AB$58-Fperm_SI_Woolf2021!$E$9:$E$93)/10))) + Fperm_SI_Woolf2021!$H$9:$H$93*EXP(-Fperm_SI_Woolf2021!$K$9:$K$93*$C125*IF(AB$58=Fperm_SI_Woolf2021!$E$9:$E$93,1,EXP(LN((1.1*(Fperm_SI_Woolf2021!$E$9:$E$93-AB$58)-63.1579*EXP(-0.19*Fperm_SI_Woolf2021!$E$9:$E$93)+63.1579*EXP(-0.19*AB$58))/(Fperm_SI_Woolf2021!$E$9:$E$93-AB$58))*(AB$58-Fperm_SI_Woolf2021!$E$9:$E$93)/10))),Fperm_SI_Woolf2021!$D$9:$D$93)*AB$57+INTERCEPT(Fperm_SI_Woolf2021!$F$9:$F$93*EXP(-Fperm_SI_Woolf2021!$I$9:$I$93*$C125*IF(AB$58=Fperm_SI_Woolf2021!$E$9:$E$93,1,EXP(LN((1.1*(Fperm_SI_Woolf2021!$E$9:$E$93-AB$58)-63.1579*EXP(-0.19*Fperm_SI_Woolf2021!$E$9:$E$93)+63.1579*EXP(-0.19*AB$58))/(Fperm_SI_Woolf2021!$E$9:$E$93-AB$58))*(AB$58-Fperm_SI_Woolf2021!$E$9:$E$93)/10))) + Fperm_SI_Woolf2021!$G$9:$G$93*EXP(-Fperm_SI_Woolf2021!$J$9:$J$93*$C125*IF(AB$58=Fperm_SI_Woolf2021!$E$9:$E$93,1,EXP(LN((1.1*(Fperm_SI_Woolf2021!$E$9:$E$93-AB$58)-63.1579*EXP(-0.19*Fperm_SI_Woolf2021!$E$9:$E$93)+63.1579*EXP(-0.19*AB$58))/(Fperm_SI_Woolf2021!$E$9:$E$93-AB$58))*(AB$58-Fperm_SI_Woolf2021!$E$9:$E$93)/10))) + Fperm_SI_Woolf2021!$H$9:$H$93*EXP(-Fperm_SI_Woolf2021!$K$9:$K$93*$C125*IF(AB$58=Fperm_SI_Woolf2021!$E$9:$E$93,1,EXP(LN((1.1*(Fperm_SI_Woolf2021!$E$9:$E$93-AB$58)-63.1579*EXP(-0.19*Fperm_SI_Woolf2021!$E$9:$E$93)+63.1579*EXP(-0.19*AB$58))/(Fperm_SI_Woolf2021!$E$9:$E$93-AB$58))*(AB$58-Fperm_SI_Woolf2021!$E$9:$E$93)/10))),Fperm_SI_Woolf2021!$D$9:$D$93))</f>
        <v>0.37262045465263022</v>
      </c>
      <c r="AC125" s="51" cm="1">
        <f t="array" ref="AC125">MIN(1,SLOPE(Fperm_SI_Woolf2021!$F$9:$F$93*EXP(-Fperm_SI_Woolf2021!$I$9:$I$93*$C125*IF(AC$58=Fperm_SI_Woolf2021!$E$9:$E$93,1,EXP(LN((1.1*(Fperm_SI_Woolf2021!$E$9:$E$93-AC$58)-63.1579*EXP(-0.19*Fperm_SI_Woolf2021!$E$9:$E$93)+63.1579*EXP(-0.19*AC$58))/(Fperm_SI_Woolf2021!$E$9:$E$93-AC$58))*(AC$58-Fperm_SI_Woolf2021!$E$9:$E$93)/10))) + Fperm_SI_Woolf2021!$G$9:$G$93*EXP(-Fperm_SI_Woolf2021!$J$9:$J$93*$C125*IF(AC$58=Fperm_SI_Woolf2021!$E$9:$E$93,1,EXP(LN((1.1*(Fperm_SI_Woolf2021!$E$9:$E$93-AC$58)-63.1579*EXP(-0.19*Fperm_SI_Woolf2021!$E$9:$E$93)+63.1579*EXP(-0.19*AC$58))/(Fperm_SI_Woolf2021!$E$9:$E$93-AC$58))*(AC$58-Fperm_SI_Woolf2021!$E$9:$E$93)/10))) + Fperm_SI_Woolf2021!$H$9:$H$93*EXP(-Fperm_SI_Woolf2021!$K$9:$K$93*$C125*IF(AC$58=Fperm_SI_Woolf2021!$E$9:$E$93,1,EXP(LN((1.1*(Fperm_SI_Woolf2021!$E$9:$E$93-AC$58)-63.1579*EXP(-0.19*Fperm_SI_Woolf2021!$E$9:$E$93)+63.1579*EXP(-0.19*AC$58))/(Fperm_SI_Woolf2021!$E$9:$E$93-AC$58))*(AC$58-Fperm_SI_Woolf2021!$E$9:$E$93)/10))),Fperm_SI_Woolf2021!$D$9:$D$93)*AC$57+INTERCEPT(Fperm_SI_Woolf2021!$F$9:$F$93*EXP(-Fperm_SI_Woolf2021!$I$9:$I$93*$C125*IF(AC$58=Fperm_SI_Woolf2021!$E$9:$E$93,1,EXP(LN((1.1*(Fperm_SI_Woolf2021!$E$9:$E$93-AC$58)-63.1579*EXP(-0.19*Fperm_SI_Woolf2021!$E$9:$E$93)+63.1579*EXP(-0.19*AC$58))/(Fperm_SI_Woolf2021!$E$9:$E$93-AC$58))*(AC$58-Fperm_SI_Woolf2021!$E$9:$E$93)/10))) + Fperm_SI_Woolf2021!$G$9:$G$93*EXP(-Fperm_SI_Woolf2021!$J$9:$J$93*$C125*IF(AC$58=Fperm_SI_Woolf2021!$E$9:$E$93,1,EXP(LN((1.1*(Fperm_SI_Woolf2021!$E$9:$E$93-AC$58)-63.1579*EXP(-0.19*Fperm_SI_Woolf2021!$E$9:$E$93)+63.1579*EXP(-0.19*AC$58))/(Fperm_SI_Woolf2021!$E$9:$E$93-AC$58))*(AC$58-Fperm_SI_Woolf2021!$E$9:$E$93)/10))) + Fperm_SI_Woolf2021!$H$9:$H$93*EXP(-Fperm_SI_Woolf2021!$K$9:$K$93*$C125*IF(AC$58=Fperm_SI_Woolf2021!$E$9:$E$93,1,EXP(LN((1.1*(Fperm_SI_Woolf2021!$E$9:$E$93-AC$58)-63.1579*EXP(-0.19*Fperm_SI_Woolf2021!$E$9:$E$93)+63.1579*EXP(-0.19*AC$58))/(Fperm_SI_Woolf2021!$E$9:$E$93-AC$58))*(AC$58-Fperm_SI_Woolf2021!$E$9:$E$93)/10))),Fperm_SI_Woolf2021!$D$9:$D$93))</f>
        <v>0.34549708789208422</v>
      </c>
      <c r="AD125" s="51" cm="1">
        <f t="array" ref="AD125">MIN(1,SLOPE(Fperm_SI_Woolf2021!$F$9:$F$93*EXP(-Fperm_SI_Woolf2021!$I$9:$I$93*$C125*IF(AD$58=Fperm_SI_Woolf2021!$E$9:$E$93,1,EXP(LN((1.1*(Fperm_SI_Woolf2021!$E$9:$E$93-AD$58)-63.1579*EXP(-0.19*Fperm_SI_Woolf2021!$E$9:$E$93)+63.1579*EXP(-0.19*AD$58))/(Fperm_SI_Woolf2021!$E$9:$E$93-AD$58))*(AD$58-Fperm_SI_Woolf2021!$E$9:$E$93)/10))) + Fperm_SI_Woolf2021!$G$9:$G$93*EXP(-Fperm_SI_Woolf2021!$J$9:$J$93*$C125*IF(AD$58=Fperm_SI_Woolf2021!$E$9:$E$93,1,EXP(LN((1.1*(Fperm_SI_Woolf2021!$E$9:$E$93-AD$58)-63.1579*EXP(-0.19*Fperm_SI_Woolf2021!$E$9:$E$93)+63.1579*EXP(-0.19*AD$58))/(Fperm_SI_Woolf2021!$E$9:$E$93-AD$58))*(AD$58-Fperm_SI_Woolf2021!$E$9:$E$93)/10))) + Fperm_SI_Woolf2021!$H$9:$H$93*EXP(-Fperm_SI_Woolf2021!$K$9:$K$93*$C125*IF(AD$58=Fperm_SI_Woolf2021!$E$9:$E$93,1,EXP(LN((1.1*(Fperm_SI_Woolf2021!$E$9:$E$93-AD$58)-63.1579*EXP(-0.19*Fperm_SI_Woolf2021!$E$9:$E$93)+63.1579*EXP(-0.19*AD$58))/(Fperm_SI_Woolf2021!$E$9:$E$93-AD$58))*(AD$58-Fperm_SI_Woolf2021!$E$9:$E$93)/10))),Fperm_SI_Woolf2021!$D$9:$D$93)*AD$57+INTERCEPT(Fperm_SI_Woolf2021!$F$9:$F$93*EXP(-Fperm_SI_Woolf2021!$I$9:$I$93*$C125*IF(AD$58=Fperm_SI_Woolf2021!$E$9:$E$93,1,EXP(LN((1.1*(Fperm_SI_Woolf2021!$E$9:$E$93-AD$58)-63.1579*EXP(-0.19*Fperm_SI_Woolf2021!$E$9:$E$93)+63.1579*EXP(-0.19*AD$58))/(Fperm_SI_Woolf2021!$E$9:$E$93-AD$58))*(AD$58-Fperm_SI_Woolf2021!$E$9:$E$93)/10))) + Fperm_SI_Woolf2021!$G$9:$G$93*EXP(-Fperm_SI_Woolf2021!$J$9:$J$93*$C125*IF(AD$58=Fperm_SI_Woolf2021!$E$9:$E$93,1,EXP(LN((1.1*(Fperm_SI_Woolf2021!$E$9:$E$93-AD$58)-63.1579*EXP(-0.19*Fperm_SI_Woolf2021!$E$9:$E$93)+63.1579*EXP(-0.19*AD$58))/(Fperm_SI_Woolf2021!$E$9:$E$93-AD$58))*(AD$58-Fperm_SI_Woolf2021!$E$9:$E$93)/10))) + Fperm_SI_Woolf2021!$H$9:$H$93*EXP(-Fperm_SI_Woolf2021!$K$9:$K$93*$C125*IF(AD$58=Fperm_SI_Woolf2021!$E$9:$E$93,1,EXP(LN((1.1*(Fperm_SI_Woolf2021!$E$9:$E$93-AD$58)-63.1579*EXP(-0.19*Fperm_SI_Woolf2021!$E$9:$E$93)+63.1579*EXP(-0.19*AD$58))/(Fperm_SI_Woolf2021!$E$9:$E$93-AD$58))*(AD$58-Fperm_SI_Woolf2021!$E$9:$E$93)/10))),Fperm_SI_Woolf2021!$D$9:$D$93))</f>
        <v>0.31837372113153822</v>
      </c>
      <c r="AE125" s="51" cm="1">
        <f t="array" ref="AE125">MIN(1,SLOPE(Fperm_SI_Woolf2021!$F$9:$F$93*EXP(-Fperm_SI_Woolf2021!$I$9:$I$93*$C125*IF(AE$58=Fperm_SI_Woolf2021!$E$9:$E$93,1,EXP(LN((1.1*(Fperm_SI_Woolf2021!$E$9:$E$93-AE$58)-63.1579*EXP(-0.19*Fperm_SI_Woolf2021!$E$9:$E$93)+63.1579*EXP(-0.19*AE$58))/(Fperm_SI_Woolf2021!$E$9:$E$93-AE$58))*(AE$58-Fperm_SI_Woolf2021!$E$9:$E$93)/10))) + Fperm_SI_Woolf2021!$G$9:$G$93*EXP(-Fperm_SI_Woolf2021!$J$9:$J$93*$C125*IF(AE$58=Fperm_SI_Woolf2021!$E$9:$E$93,1,EXP(LN((1.1*(Fperm_SI_Woolf2021!$E$9:$E$93-AE$58)-63.1579*EXP(-0.19*Fperm_SI_Woolf2021!$E$9:$E$93)+63.1579*EXP(-0.19*AE$58))/(Fperm_SI_Woolf2021!$E$9:$E$93-AE$58))*(AE$58-Fperm_SI_Woolf2021!$E$9:$E$93)/10))) + Fperm_SI_Woolf2021!$H$9:$H$93*EXP(-Fperm_SI_Woolf2021!$K$9:$K$93*$C125*IF(AE$58=Fperm_SI_Woolf2021!$E$9:$E$93,1,EXP(LN((1.1*(Fperm_SI_Woolf2021!$E$9:$E$93-AE$58)-63.1579*EXP(-0.19*Fperm_SI_Woolf2021!$E$9:$E$93)+63.1579*EXP(-0.19*AE$58))/(Fperm_SI_Woolf2021!$E$9:$E$93-AE$58))*(AE$58-Fperm_SI_Woolf2021!$E$9:$E$93)/10))),Fperm_SI_Woolf2021!$D$9:$D$93)*AE$57+INTERCEPT(Fperm_SI_Woolf2021!$F$9:$F$93*EXP(-Fperm_SI_Woolf2021!$I$9:$I$93*$C125*IF(AE$58=Fperm_SI_Woolf2021!$E$9:$E$93,1,EXP(LN((1.1*(Fperm_SI_Woolf2021!$E$9:$E$93-AE$58)-63.1579*EXP(-0.19*Fperm_SI_Woolf2021!$E$9:$E$93)+63.1579*EXP(-0.19*AE$58))/(Fperm_SI_Woolf2021!$E$9:$E$93-AE$58))*(AE$58-Fperm_SI_Woolf2021!$E$9:$E$93)/10))) + Fperm_SI_Woolf2021!$G$9:$G$93*EXP(-Fperm_SI_Woolf2021!$J$9:$J$93*$C125*IF(AE$58=Fperm_SI_Woolf2021!$E$9:$E$93,1,EXP(LN((1.1*(Fperm_SI_Woolf2021!$E$9:$E$93-AE$58)-63.1579*EXP(-0.19*Fperm_SI_Woolf2021!$E$9:$E$93)+63.1579*EXP(-0.19*AE$58))/(Fperm_SI_Woolf2021!$E$9:$E$93-AE$58))*(AE$58-Fperm_SI_Woolf2021!$E$9:$E$93)/10))) + Fperm_SI_Woolf2021!$H$9:$H$93*EXP(-Fperm_SI_Woolf2021!$K$9:$K$93*$C125*IF(AE$58=Fperm_SI_Woolf2021!$E$9:$E$93,1,EXP(LN((1.1*(Fperm_SI_Woolf2021!$E$9:$E$93-AE$58)-63.1579*EXP(-0.19*Fperm_SI_Woolf2021!$E$9:$E$93)+63.1579*EXP(-0.19*AE$58))/(Fperm_SI_Woolf2021!$E$9:$E$93-AE$58))*(AE$58-Fperm_SI_Woolf2021!$E$9:$E$93)/10))),Fperm_SI_Woolf2021!$D$9:$D$93))</f>
        <v>0.29125035437099217</v>
      </c>
      <c r="AF125" s="51" cm="1">
        <f t="array" ref="AF125">MIN(1,SLOPE(Fperm_SI_Woolf2021!$F$9:$F$93*EXP(-Fperm_SI_Woolf2021!$I$9:$I$93*$C125*IF(AF$58=Fperm_SI_Woolf2021!$E$9:$E$93,1,EXP(LN((1.1*(Fperm_SI_Woolf2021!$E$9:$E$93-AF$58)-63.1579*EXP(-0.19*Fperm_SI_Woolf2021!$E$9:$E$93)+63.1579*EXP(-0.19*AF$58))/(Fperm_SI_Woolf2021!$E$9:$E$93-AF$58))*(AF$58-Fperm_SI_Woolf2021!$E$9:$E$93)/10))) + Fperm_SI_Woolf2021!$G$9:$G$93*EXP(-Fperm_SI_Woolf2021!$J$9:$J$93*$C125*IF(AF$58=Fperm_SI_Woolf2021!$E$9:$E$93,1,EXP(LN((1.1*(Fperm_SI_Woolf2021!$E$9:$E$93-AF$58)-63.1579*EXP(-0.19*Fperm_SI_Woolf2021!$E$9:$E$93)+63.1579*EXP(-0.19*AF$58))/(Fperm_SI_Woolf2021!$E$9:$E$93-AF$58))*(AF$58-Fperm_SI_Woolf2021!$E$9:$E$93)/10))) + Fperm_SI_Woolf2021!$H$9:$H$93*EXP(-Fperm_SI_Woolf2021!$K$9:$K$93*$C125*IF(AF$58=Fperm_SI_Woolf2021!$E$9:$E$93,1,EXP(LN((1.1*(Fperm_SI_Woolf2021!$E$9:$E$93-AF$58)-63.1579*EXP(-0.19*Fperm_SI_Woolf2021!$E$9:$E$93)+63.1579*EXP(-0.19*AF$58))/(Fperm_SI_Woolf2021!$E$9:$E$93-AF$58))*(AF$58-Fperm_SI_Woolf2021!$E$9:$E$93)/10))),Fperm_SI_Woolf2021!$D$9:$D$93)*AF$57+INTERCEPT(Fperm_SI_Woolf2021!$F$9:$F$93*EXP(-Fperm_SI_Woolf2021!$I$9:$I$93*$C125*IF(AF$58=Fperm_SI_Woolf2021!$E$9:$E$93,1,EXP(LN((1.1*(Fperm_SI_Woolf2021!$E$9:$E$93-AF$58)-63.1579*EXP(-0.19*Fperm_SI_Woolf2021!$E$9:$E$93)+63.1579*EXP(-0.19*AF$58))/(Fperm_SI_Woolf2021!$E$9:$E$93-AF$58))*(AF$58-Fperm_SI_Woolf2021!$E$9:$E$93)/10))) + Fperm_SI_Woolf2021!$G$9:$G$93*EXP(-Fperm_SI_Woolf2021!$J$9:$J$93*$C125*IF(AF$58=Fperm_SI_Woolf2021!$E$9:$E$93,1,EXP(LN((1.1*(Fperm_SI_Woolf2021!$E$9:$E$93-AF$58)-63.1579*EXP(-0.19*Fperm_SI_Woolf2021!$E$9:$E$93)+63.1579*EXP(-0.19*AF$58))/(Fperm_SI_Woolf2021!$E$9:$E$93-AF$58))*(AF$58-Fperm_SI_Woolf2021!$E$9:$E$93)/10))) + Fperm_SI_Woolf2021!$H$9:$H$93*EXP(-Fperm_SI_Woolf2021!$K$9:$K$93*$C125*IF(AF$58=Fperm_SI_Woolf2021!$E$9:$E$93,1,EXP(LN((1.1*(Fperm_SI_Woolf2021!$E$9:$E$93-AF$58)-63.1579*EXP(-0.19*Fperm_SI_Woolf2021!$E$9:$E$93)+63.1579*EXP(-0.19*AF$58))/(Fperm_SI_Woolf2021!$E$9:$E$93-AF$58))*(AF$58-Fperm_SI_Woolf2021!$E$9:$E$93)/10))),Fperm_SI_Woolf2021!$D$9:$D$93))</f>
        <v>0.26412698761044617</v>
      </c>
      <c r="AG125" s="51" cm="1">
        <f t="array" ref="AG125">MIN(1,SLOPE(Fperm_SI_Woolf2021!$F$9:$F$93*EXP(-Fperm_SI_Woolf2021!$I$9:$I$93*$C125*IF(AG$58=Fperm_SI_Woolf2021!$E$9:$E$93,1,EXP(LN((1.1*(Fperm_SI_Woolf2021!$E$9:$E$93-AG$58)-63.1579*EXP(-0.19*Fperm_SI_Woolf2021!$E$9:$E$93)+63.1579*EXP(-0.19*AG$58))/(Fperm_SI_Woolf2021!$E$9:$E$93-AG$58))*(AG$58-Fperm_SI_Woolf2021!$E$9:$E$93)/10))) + Fperm_SI_Woolf2021!$G$9:$G$93*EXP(-Fperm_SI_Woolf2021!$J$9:$J$93*$C125*IF(AG$58=Fperm_SI_Woolf2021!$E$9:$E$93,1,EXP(LN((1.1*(Fperm_SI_Woolf2021!$E$9:$E$93-AG$58)-63.1579*EXP(-0.19*Fperm_SI_Woolf2021!$E$9:$E$93)+63.1579*EXP(-0.19*AG$58))/(Fperm_SI_Woolf2021!$E$9:$E$93-AG$58))*(AG$58-Fperm_SI_Woolf2021!$E$9:$E$93)/10))) + Fperm_SI_Woolf2021!$H$9:$H$93*EXP(-Fperm_SI_Woolf2021!$K$9:$K$93*$C125*IF(AG$58=Fperm_SI_Woolf2021!$E$9:$E$93,1,EXP(LN((1.1*(Fperm_SI_Woolf2021!$E$9:$E$93-AG$58)-63.1579*EXP(-0.19*Fperm_SI_Woolf2021!$E$9:$E$93)+63.1579*EXP(-0.19*AG$58))/(Fperm_SI_Woolf2021!$E$9:$E$93-AG$58))*(AG$58-Fperm_SI_Woolf2021!$E$9:$E$93)/10))),Fperm_SI_Woolf2021!$D$9:$D$93)*AG$57+INTERCEPT(Fperm_SI_Woolf2021!$F$9:$F$93*EXP(-Fperm_SI_Woolf2021!$I$9:$I$93*$C125*IF(AG$58=Fperm_SI_Woolf2021!$E$9:$E$93,1,EXP(LN((1.1*(Fperm_SI_Woolf2021!$E$9:$E$93-AG$58)-63.1579*EXP(-0.19*Fperm_SI_Woolf2021!$E$9:$E$93)+63.1579*EXP(-0.19*AG$58))/(Fperm_SI_Woolf2021!$E$9:$E$93-AG$58))*(AG$58-Fperm_SI_Woolf2021!$E$9:$E$93)/10))) + Fperm_SI_Woolf2021!$G$9:$G$93*EXP(-Fperm_SI_Woolf2021!$J$9:$J$93*$C125*IF(AG$58=Fperm_SI_Woolf2021!$E$9:$E$93,1,EXP(LN((1.1*(Fperm_SI_Woolf2021!$E$9:$E$93-AG$58)-63.1579*EXP(-0.19*Fperm_SI_Woolf2021!$E$9:$E$93)+63.1579*EXP(-0.19*AG$58))/(Fperm_SI_Woolf2021!$E$9:$E$93-AG$58))*(AG$58-Fperm_SI_Woolf2021!$E$9:$E$93)/10))) + Fperm_SI_Woolf2021!$H$9:$H$93*EXP(-Fperm_SI_Woolf2021!$K$9:$K$93*$C125*IF(AG$58=Fperm_SI_Woolf2021!$E$9:$E$93,1,EXP(LN((1.1*(Fperm_SI_Woolf2021!$E$9:$E$93-AG$58)-63.1579*EXP(-0.19*Fperm_SI_Woolf2021!$E$9:$E$93)+63.1579*EXP(-0.19*AG$58))/(Fperm_SI_Woolf2021!$E$9:$E$93-AG$58))*(AG$58-Fperm_SI_Woolf2021!$E$9:$E$93)/10))),Fperm_SI_Woolf2021!$D$9:$D$93))</f>
        <v>0.23700362084990018</v>
      </c>
      <c r="AH125" s="51" cm="1">
        <f t="array" ref="AH125">MIN(1,SLOPE(Fperm_SI_Woolf2021!$F$9:$F$93*EXP(-Fperm_SI_Woolf2021!$I$9:$I$93*$C125*IF(AH$58=Fperm_SI_Woolf2021!$E$9:$E$93,1,EXP(LN((1.1*(Fperm_SI_Woolf2021!$E$9:$E$93-AH$58)-63.1579*EXP(-0.19*Fperm_SI_Woolf2021!$E$9:$E$93)+63.1579*EXP(-0.19*AH$58))/(Fperm_SI_Woolf2021!$E$9:$E$93-AH$58))*(AH$58-Fperm_SI_Woolf2021!$E$9:$E$93)/10))) + Fperm_SI_Woolf2021!$G$9:$G$93*EXP(-Fperm_SI_Woolf2021!$J$9:$J$93*$C125*IF(AH$58=Fperm_SI_Woolf2021!$E$9:$E$93,1,EXP(LN((1.1*(Fperm_SI_Woolf2021!$E$9:$E$93-AH$58)-63.1579*EXP(-0.19*Fperm_SI_Woolf2021!$E$9:$E$93)+63.1579*EXP(-0.19*AH$58))/(Fperm_SI_Woolf2021!$E$9:$E$93-AH$58))*(AH$58-Fperm_SI_Woolf2021!$E$9:$E$93)/10))) + Fperm_SI_Woolf2021!$H$9:$H$93*EXP(-Fperm_SI_Woolf2021!$K$9:$K$93*$C125*IF(AH$58=Fperm_SI_Woolf2021!$E$9:$E$93,1,EXP(LN((1.1*(Fperm_SI_Woolf2021!$E$9:$E$93-AH$58)-63.1579*EXP(-0.19*Fperm_SI_Woolf2021!$E$9:$E$93)+63.1579*EXP(-0.19*AH$58))/(Fperm_SI_Woolf2021!$E$9:$E$93-AH$58))*(AH$58-Fperm_SI_Woolf2021!$E$9:$E$93)/10))),Fperm_SI_Woolf2021!$D$9:$D$93)*AH$57+INTERCEPT(Fperm_SI_Woolf2021!$F$9:$F$93*EXP(-Fperm_SI_Woolf2021!$I$9:$I$93*$C125*IF(AH$58=Fperm_SI_Woolf2021!$E$9:$E$93,1,EXP(LN((1.1*(Fperm_SI_Woolf2021!$E$9:$E$93-AH$58)-63.1579*EXP(-0.19*Fperm_SI_Woolf2021!$E$9:$E$93)+63.1579*EXP(-0.19*AH$58))/(Fperm_SI_Woolf2021!$E$9:$E$93-AH$58))*(AH$58-Fperm_SI_Woolf2021!$E$9:$E$93)/10))) + Fperm_SI_Woolf2021!$G$9:$G$93*EXP(-Fperm_SI_Woolf2021!$J$9:$J$93*$C125*IF(AH$58=Fperm_SI_Woolf2021!$E$9:$E$93,1,EXP(LN((1.1*(Fperm_SI_Woolf2021!$E$9:$E$93-AH$58)-63.1579*EXP(-0.19*Fperm_SI_Woolf2021!$E$9:$E$93)+63.1579*EXP(-0.19*AH$58))/(Fperm_SI_Woolf2021!$E$9:$E$93-AH$58))*(AH$58-Fperm_SI_Woolf2021!$E$9:$E$93)/10))) + Fperm_SI_Woolf2021!$H$9:$H$93*EXP(-Fperm_SI_Woolf2021!$K$9:$K$93*$C125*IF(AH$58=Fperm_SI_Woolf2021!$E$9:$E$93,1,EXP(LN((1.1*(Fperm_SI_Woolf2021!$E$9:$E$93-AH$58)-63.1579*EXP(-0.19*Fperm_SI_Woolf2021!$E$9:$E$93)+63.1579*EXP(-0.19*AH$58))/(Fperm_SI_Woolf2021!$E$9:$E$93-AH$58))*(AH$58-Fperm_SI_Woolf2021!$E$9:$E$93)/10))),Fperm_SI_Woolf2021!$D$9:$D$93))</f>
        <v>0.44349359880833533</v>
      </c>
      <c r="AI125" s="51" cm="1">
        <f t="array" ref="AI125">MIN(1,SLOPE(Fperm_SI_Woolf2021!$F$9:$F$93*EXP(-Fperm_SI_Woolf2021!$I$9:$I$93*$C125*IF(AI$58=Fperm_SI_Woolf2021!$E$9:$E$93,1,EXP(LN((1.1*(Fperm_SI_Woolf2021!$E$9:$E$93-AI$58)-63.1579*EXP(-0.19*Fperm_SI_Woolf2021!$E$9:$E$93)+63.1579*EXP(-0.19*AI$58))/(Fperm_SI_Woolf2021!$E$9:$E$93-AI$58))*(AI$58-Fperm_SI_Woolf2021!$E$9:$E$93)/10))) + Fperm_SI_Woolf2021!$G$9:$G$93*EXP(-Fperm_SI_Woolf2021!$J$9:$J$93*$C125*IF(AI$58=Fperm_SI_Woolf2021!$E$9:$E$93,1,EXP(LN((1.1*(Fperm_SI_Woolf2021!$E$9:$E$93-AI$58)-63.1579*EXP(-0.19*Fperm_SI_Woolf2021!$E$9:$E$93)+63.1579*EXP(-0.19*AI$58))/(Fperm_SI_Woolf2021!$E$9:$E$93-AI$58))*(AI$58-Fperm_SI_Woolf2021!$E$9:$E$93)/10))) + Fperm_SI_Woolf2021!$H$9:$H$93*EXP(-Fperm_SI_Woolf2021!$K$9:$K$93*$C125*IF(AI$58=Fperm_SI_Woolf2021!$E$9:$E$93,1,EXP(LN((1.1*(Fperm_SI_Woolf2021!$E$9:$E$93-AI$58)-63.1579*EXP(-0.19*Fperm_SI_Woolf2021!$E$9:$E$93)+63.1579*EXP(-0.19*AI$58))/(Fperm_SI_Woolf2021!$E$9:$E$93-AI$58))*(AI$58-Fperm_SI_Woolf2021!$E$9:$E$93)/10))),Fperm_SI_Woolf2021!$D$9:$D$93)*AI$57+INTERCEPT(Fperm_SI_Woolf2021!$F$9:$F$93*EXP(-Fperm_SI_Woolf2021!$I$9:$I$93*$C125*IF(AI$58=Fperm_SI_Woolf2021!$E$9:$E$93,1,EXP(LN((1.1*(Fperm_SI_Woolf2021!$E$9:$E$93-AI$58)-63.1579*EXP(-0.19*Fperm_SI_Woolf2021!$E$9:$E$93)+63.1579*EXP(-0.19*AI$58))/(Fperm_SI_Woolf2021!$E$9:$E$93-AI$58))*(AI$58-Fperm_SI_Woolf2021!$E$9:$E$93)/10))) + Fperm_SI_Woolf2021!$G$9:$G$93*EXP(-Fperm_SI_Woolf2021!$J$9:$J$93*$C125*IF(AI$58=Fperm_SI_Woolf2021!$E$9:$E$93,1,EXP(LN((1.1*(Fperm_SI_Woolf2021!$E$9:$E$93-AI$58)-63.1579*EXP(-0.19*Fperm_SI_Woolf2021!$E$9:$E$93)+63.1579*EXP(-0.19*AI$58))/(Fperm_SI_Woolf2021!$E$9:$E$93-AI$58))*(AI$58-Fperm_SI_Woolf2021!$E$9:$E$93)/10))) + Fperm_SI_Woolf2021!$H$9:$H$93*EXP(-Fperm_SI_Woolf2021!$K$9:$K$93*$C125*IF(AI$58=Fperm_SI_Woolf2021!$E$9:$E$93,1,EXP(LN((1.1*(Fperm_SI_Woolf2021!$E$9:$E$93-AI$58)-63.1579*EXP(-0.19*Fperm_SI_Woolf2021!$E$9:$E$93)+63.1579*EXP(-0.19*AI$58))/(Fperm_SI_Woolf2021!$E$9:$E$93-AI$58))*(AI$58-Fperm_SI_Woolf2021!$E$9:$E$93)/10))),Fperm_SI_Woolf2021!$D$9:$D$93))</f>
        <v>0.42282036327092015</v>
      </c>
      <c r="AJ125" s="51" cm="1">
        <f t="array" ref="AJ125">MIN(1,SLOPE(Fperm_SI_Woolf2021!$F$9:$F$93*EXP(-Fperm_SI_Woolf2021!$I$9:$I$93*$C125*IF(AJ$58=Fperm_SI_Woolf2021!$E$9:$E$93,1,EXP(LN((1.1*(Fperm_SI_Woolf2021!$E$9:$E$93-AJ$58)-63.1579*EXP(-0.19*Fperm_SI_Woolf2021!$E$9:$E$93)+63.1579*EXP(-0.19*AJ$58))/(Fperm_SI_Woolf2021!$E$9:$E$93-AJ$58))*(AJ$58-Fperm_SI_Woolf2021!$E$9:$E$93)/10))) + Fperm_SI_Woolf2021!$G$9:$G$93*EXP(-Fperm_SI_Woolf2021!$J$9:$J$93*$C125*IF(AJ$58=Fperm_SI_Woolf2021!$E$9:$E$93,1,EXP(LN((1.1*(Fperm_SI_Woolf2021!$E$9:$E$93-AJ$58)-63.1579*EXP(-0.19*Fperm_SI_Woolf2021!$E$9:$E$93)+63.1579*EXP(-0.19*AJ$58))/(Fperm_SI_Woolf2021!$E$9:$E$93-AJ$58))*(AJ$58-Fperm_SI_Woolf2021!$E$9:$E$93)/10))) + Fperm_SI_Woolf2021!$H$9:$H$93*EXP(-Fperm_SI_Woolf2021!$K$9:$K$93*$C125*IF(AJ$58=Fperm_SI_Woolf2021!$E$9:$E$93,1,EXP(LN((1.1*(Fperm_SI_Woolf2021!$E$9:$E$93-AJ$58)-63.1579*EXP(-0.19*Fperm_SI_Woolf2021!$E$9:$E$93)+63.1579*EXP(-0.19*AJ$58))/(Fperm_SI_Woolf2021!$E$9:$E$93-AJ$58))*(AJ$58-Fperm_SI_Woolf2021!$E$9:$E$93)/10))),Fperm_SI_Woolf2021!$D$9:$D$93)*AJ$57+INTERCEPT(Fperm_SI_Woolf2021!$F$9:$F$93*EXP(-Fperm_SI_Woolf2021!$I$9:$I$93*$C125*IF(AJ$58=Fperm_SI_Woolf2021!$E$9:$E$93,1,EXP(LN((1.1*(Fperm_SI_Woolf2021!$E$9:$E$93-AJ$58)-63.1579*EXP(-0.19*Fperm_SI_Woolf2021!$E$9:$E$93)+63.1579*EXP(-0.19*AJ$58))/(Fperm_SI_Woolf2021!$E$9:$E$93-AJ$58))*(AJ$58-Fperm_SI_Woolf2021!$E$9:$E$93)/10))) + Fperm_SI_Woolf2021!$G$9:$G$93*EXP(-Fperm_SI_Woolf2021!$J$9:$J$93*$C125*IF(AJ$58=Fperm_SI_Woolf2021!$E$9:$E$93,1,EXP(LN((1.1*(Fperm_SI_Woolf2021!$E$9:$E$93-AJ$58)-63.1579*EXP(-0.19*Fperm_SI_Woolf2021!$E$9:$E$93)+63.1579*EXP(-0.19*AJ$58))/(Fperm_SI_Woolf2021!$E$9:$E$93-AJ$58))*(AJ$58-Fperm_SI_Woolf2021!$E$9:$E$93)/10))) + Fperm_SI_Woolf2021!$H$9:$H$93*EXP(-Fperm_SI_Woolf2021!$K$9:$K$93*$C125*IF(AJ$58=Fperm_SI_Woolf2021!$E$9:$E$93,1,EXP(LN((1.1*(Fperm_SI_Woolf2021!$E$9:$E$93-AJ$58)-63.1579*EXP(-0.19*Fperm_SI_Woolf2021!$E$9:$E$93)+63.1579*EXP(-0.19*AJ$58))/(Fperm_SI_Woolf2021!$E$9:$E$93-AJ$58))*(AJ$58-Fperm_SI_Woolf2021!$E$9:$E$93)/10))),Fperm_SI_Woolf2021!$D$9:$D$93))</f>
        <v>0.40214712773350497</v>
      </c>
      <c r="AK125" s="51" cm="1">
        <f t="array" ref="AK125">MIN(1,SLOPE(Fperm_SI_Woolf2021!$F$9:$F$93*EXP(-Fperm_SI_Woolf2021!$I$9:$I$93*$C125*IF(AK$58=Fperm_SI_Woolf2021!$E$9:$E$93,1,EXP(LN((1.1*(Fperm_SI_Woolf2021!$E$9:$E$93-AK$58)-63.1579*EXP(-0.19*Fperm_SI_Woolf2021!$E$9:$E$93)+63.1579*EXP(-0.19*AK$58))/(Fperm_SI_Woolf2021!$E$9:$E$93-AK$58))*(AK$58-Fperm_SI_Woolf2021!$E$9:$E$93)/10))) + Fperm_SI_Woolf2021!$G$9:$G$93*EXP(-Fperm_SI_Woolf2021!$J$9:$J$93*$C125*IF(AK$58=Fperm_SI_Woolf2021!$E$9:$E$93,1,EXP(LN((1.1*(Fperm_SI_Woolf2021!$E$9:$E$93-AK$58)-63.1579*EXP(-0.19*Fperm_SI_Woolf2021!$E$9:$E$93)+63.1579*EXP(-0.19*AK$58))/(Fperm_SI_Woolf2021!$E$9:$E$93-AK$58))*(AK$58-Fperm_SI_Woolf2021!$E$9:$E$93)/10))) + Fperm_SI_Woolf2021!$H$9:$H$93*EXP(-Fperm_SI_Woolf2021!$K$9:$K$93*$C125*IF(AK$58=Fperm_SI_Woolf2021!$E$9:$E$93,1,EXP(LN((1.1*(Fperm_SI_Woolf2021!$E$9:$E$93-AK$58)-63.1579*EXP(-0.19*Fperm_SI_Woolf2021!$E$9:$E$93)+63.1579*EXP(-0.19*AK$58))/(Fperm_SI_Woolf2021!$E$9:$E$93-AK$58))*(AK$58-Fperm_SI_Woolf2021!$E$9:$E$93)/10))),Fperm_SI_Woolf2021!$D$9:$D$93)*AK$57+INTERCEPT(Fperm_SI_Woolf2021!$F$9:$F$93*EXP(-Fperm_SI_Woolf2021!$I$9:$I$93*$C125*IF(AK$58=Fperm_SI_Woolf2021!$E$9:$E$93,1,EXP(LN((1.1*(Fperm_SI_Woolf2021!$E$9:$E$93-AK$58)-63.1579*EXP(-0.19*Fperm_SI_Woolf2021!$E$9:$E$93)+63.1579*EXP(-0.19*AK$58))/(Fperm_SI_Woolf2021!$E$9:$E$93-AK$58))*(AK$58-Fperm_SI_Woolf2021!$E$9:$E$93)/10))) + Fperm_SI_Woolf2021!$G$9:$G$93*EXP(-Fperm_SI_Woolf2021!$J$9:$J$93*$C125*IF(AK$58=Fperm_SI_Woolf2021!$E$9:$E$93,1,EXP(LN((1.1*(Fperm_SI_Woolf2021!$E$9:$E$93-AK$58)-63.1579*EXP(-0.19*Fperm_SI_Woolf2021!$E$9:$E$93)+63.1579*EXP(-0.19*AK$58))/(Fperm_SI_Woolf2021!$E$9:$E$93-AK$58))*(AK$58-Fperm_SI_Woolf2021!$E$9:$E$93)/10))) + Fperm_SI_Woolf2021!$H$9:$H$93*EXP(-Fperm_SI_Woolf2021!$K$9:$K$93*$C125*IF(AK$58=Fperm_SI_Woolf2021!$E$9:$E$93,1,EXP(LN((1.1*(Fperm_SI_Woolf2021!$E$9:$E$93-AK$58)-63.1579*EXP(-0.19*Fperm_SI_Woolf2021!$E$9:$E$93)+63.1579*EXP(-0.19*AK$58))/(Fperm_SI_Woolf2021!$E$9:$E$93-AK$58))*(AK$58-Fperm_SI_Woolf2021!$E$9:$E$93)/10))),Fperm_SI_Woolf2021!$D$9:$D$93))</f>
        <v>0.38147389219608979</v>
      </c>
      <c r="AL125" s="51" cm="1">
        <f t="array" ref="AL125">MIN(1,SLOPE(Fperm_SI_Woolf2021!$F$9:$F$93*EXP(-Fperm_SI_Woolf2021!$I$9:$I$93*$C125*IF(AL$58=Fperm_SI_Woolf2021!$E$9:$E$93,1,EXP(LN((1.1*(Fperm_SI_Woolf2021!$E$9:$E$93-AL$58)-63.1579*EXP(-0.19*Fperm_SI_Woolf2021!$E$9:$E$93)+63.1579*EXP(-0.19*AL$58))/(Fperm_SI_Woolf2021!$E$9:$E$93-AL$58))*(AL$58-Fperm_SI_Woolf2021!$E$9:$E$93)/10))) + Fperm_SI_Woolf2021!$G$9:$G$93*EXP(-Fperm_SI_Woolf2021!$J$9:$J$93*$C125*IF(AL$58=Fperm_SI_Woolf2021!$E$9:$E$93,1,EXP(LN((1.1*(Fperm_SI_Woolf2021!$E$9:$E$93-AL$58)-63.1579*EXP(-0.19*Fperm_SI_Woolf2021!$E$9:$E$93)+63.1579*EXP(-0.19*AL$58))/(Fperm_SI_Woolf2021!$E$9:$E$93-AL$58))*(AL$58-Fperm_SI_Woolf2021!$E$9:$E$93)/10))) + Fperm_SI_Woolf2021!$H$9:$H$93*EXP(-Fperm_SI_Woolf2021!$K$9:$K$93*$C125*IF(AL$58=Fperm_SI_Woolf2021!$E$9:$E$93,1,EXP(LN((1.1*(Fperm_SI_Woolf2021!$E$9:$E$93-AL$58)-63.1579*EXP(-0.19*Fperm_SI_Woolf2021!$E$9:$E$93)+63.1579*EXP(-0.19*AL$58))/(Fperm_SI_Woolf2021!$E$9:$E$93-AL$58))*(AL$58-Fperm_SI_Woolf2021!$E$9:$E$93)/10))),Fperm_SI_Woolf2021!$D$9:$D$93)*AL$57+INTERCEPT(Fperm_SI_Woolf2021!$F$9:$F$93*EXP(-Fperm_SI_Woolf2021!$I$9:$I$93*$C125*IF(AL$58=Fperm_SI_Woolf2021!$E$9:$E$93,1,EXP(LN((1.1*(Fperm_SI_Woolf2021!$E$9:$E$93-AL$58)-63.1579*EXP(-0.19*Fperm_SI_Woolf2021!$E$9:$E$93)+63.1579*EXP(-0.19*AL$58))/(Fperm_SI_Woolf2021!$E$9:$E$93-AL$58))*(AL$58-Fperm_SI_Woolf2021!$E$9:$E$93)/10))) + Fperm_SI_Woolf2021!$G$9:$G$93*EXP(-Fperm_SI_Woolf2021!$J$9:$J$93*$C125*IF(AL$58=Fperm_SI_Woolf2021!$E$9:$E$93,1,EXP(LN((1.1*(Fperm_SI_Woolf2021!$E$9:$E$93-AL$58)-63.1579*EXP(-0.19*Fperm_SI_Woolf2021!$E$9:$E$93)+63.1579*EXP(-0.19*AL$58))/(Fperm_SI_Woolf2021!$E$9:$E$93-AL$58))*(AL$58-Fperm_SI_Woolf2021!$E$9:$E$93)/10))) + Fperm_SI_Woolf2021!$H$9:$H$93*EXP(-Fperm_SI_Woolf2021!$K$9:$K$93*$C125*IF(AL$58=Fperm_SI_Woolf2021!$E$9:$E$93,1,EXP(LN((1.1*(Fperm_SI_Woolf2021!$E$9:$E$93-AL$58)-63.1579*EXP(-0.19*Fperm_SI_Woolf2021!$E$9:$E$93)+63.1579*EXP(-0.19*AL$58))/(Fperm_SI_Woolf2021!$E$9:$E$93-AL$58))*(AL$58-Fperm_SI_Woolf2021!$E$9:$E$93)/10))),Fperm_SI_Woolf2021!$D$9:$D$93))</f>
        <v>0.36080065665867467</v>
      </c>
      <c r="AM125" s="51" cm="1">
        <f t="array" ref="AM125">MIN(1,SLOPE(Fperm_SI_Woolf2021!$F$9:$F$93*EXP(-Fperm_SI_Woolf2021!$I$9:$I$93*$C125*IF(AM$58=Fperm_SI_Woolf2021!$E$9:$E$93,1,EXP(LN((1.1*(Fperm_SI_Woolf2021!$E$9:$E$93-AM$58)-63.1579*EXP(-0.19*Fperm_SI_Woolf2021!$E$9:$E$93)+63.1579*EXP(-0.19*AM$58))/(Fperm_SI_Woolf2021!$E$9:$E$93-AM$58))*(AM$58-Fperm_SI_Woolf2021!$E$9:$E$93)/10))) + Fperm_SI_Woolf2021!$G$9:$G$93*EXP(-Fperm_SI_Woolf2021!$J$9:$J$93*$C125*IF(AM$58=Fperm_SI_Woolf2021!$E$9:$E$93,1,EXP(LN((1.1*(Fperm_SI_Woolf2021!$E$9:$E$93-AM$58)-63.1579*EXP(-0.19*Fperm_SI_Woolf2021!$E$9:$E$93)+63.1579*EXP(-0.19*AM$58))/(Fperm_SI_Woolf2021!$E$9:$E$93-AM$58))*(AM$58-Fperm_SI_Woolf2021!$E$9:$E$93)/10))) + Fperm_SI_Woolf2021!$H$9:$H$93*EXP(-Fperm_SI_Woolf2021!$K$9:$K$93*$C125*IF(AM$58=Fperm_SI_Woolf2021!$E$9:$E$93,1,EXP(LN((1.1*(Fperm_SI_Woolf2021!$E$9:$E$93-AM$58)-63.1579*EXP(-0.19*Fperm_SI_Woolf2021!$E$9:$E$93)+63.1579*EXP(-0.19*AM$58))/(Fperm_SI_Woolf2021!$E$9:$E$93-AM$58))*(AM$58-Fperm_SI_Woolf2021!$E$9:$E$93)/10))),Fperm_SI_Woolf2021!$D$9:$D$93)*AM$57+INTERCEPT(Fperm_SI_Woolf2021!$F$9:$F$93*EXP(-Fperm_SI_Woolf2021!$I$9:$I$93*$C125*IF(AM$58=Fperm_SI_Woolf2021!$E$9:$E$93,1,EXP(LN((1.1*(Fperm_SI_Woolf2021!$E$9:$E$93-AM$58)-63.1579*EXP(-0.19*Fperm_SI_Woolf2021!$E$9:$E$93)+63.1579*EXP(-0.19*AM$58))/(Fperm_SI_Woolf2021!$E$9:$E$93-AM$58))*(AM$58-Fperm_SI_Woolf2021!$E$9:$E$93)/10))) + Fperm_SI_Woolf2021!$G$9:$G$93*EXP(-Fperm_SI_Woolf2021!$J$9:$J$93*$C125*IF(AM$58=Fperm_SI_Woolf2021!$E$9:$E$93,1,EXP(LN((1.1*(Fperm_SI_Woolf2021!$E$9:$E$93-AM$58)-63.1579*EXP(-0.19*Fperm_SI_Woolf2021!$E$9:$E$93)+63.1579*EXP(-0.19*AM$58))/(Fperm_SI_Woolf2021!$E$9:$E$93-AM$58))*(AM$58-Fperm_SI_Woolf2021!$E$9:$E$93)/10))) + Fperm_SI_Woolf2021!$H$9:$H$93*EXP(-Fperm_SI_Woolf2021!$K$9:$K$93*$C125*IF(AM$58=Fperm_SI_Woolf2021!$E$9:$E$93,1,EXP(LN((1.1*(Fperm_SI_Woolf2021!$E$9:$E$93-AM$58)-63.1579*EXP(-0.19*Fperm_SI_Woolf2021!$E$9:$E$93)+63.1579*EXP(-0.19*AM$58))/(Fperm_SI_Woolf2021!$E$9:$E$93-AM$58))*(AM$58-Fperm_SI_Woolf2021!$E$9:$E$93)/10))),Fperm_SI_Woolf2021!$D$9:$D$93))</f>
        <v>0.34012742112125949</v>
      </c>
      <c r="AN125" s="51" cm="1">
        <f t="array" ref="AN125">MIN(1,SLOPE(Fperm_SI_Woolf2021!$F$9:$F$93*EXP(-Fperm_SI_Woolf2021!$I$9:$I$93*$C125*IF(AN$58=Fperm_SI_Woolf2021!$E$9:$E$93,1,EXP(LN((1.1*(Fperm_SI_Woolf2021!$E$9:$E$93-AN$58)-63.1579*EXP(-0.19*Fperm_SI_Woolf2021!$E$9:$E$93)+63.1579*EXP(-0.19*AN$58))/(Fperm_SI_Woolf2021!$E$9:$E$93-AN$58))*(AN$58-Fperm_SI_Woolf2021!$E$9:$E$93)/10))) + Fperm_SI_Woolf2021!$G$9:$G$93*EXP(-Fperm_SI_Woolf2021!$J$9:$J$93*$C125*IF(AN$58=Fperm_SI_Woolf2021!$E$9:$E$93,1,EXP(LN((1.1*(Fperm_SI_Woolf2021!$E$9:$E$93-AN$58)-63.1579*EXP(-0.19*Fperm_SI_Woolf2021!$E$9:$E$93)+63.1579*EXP(-0.19*AN$58))/(Fperm_SI_Woolf2021!$E$9:$E$93-AN$58))*(AN$58-Fperm_SI_Woolf2021!$E$9:$E$93)/10))) + Fperm_SI_Woolf2021!$H$9:$H$93*EXP(-Fperm_SI_Woolf2021!$K$9:$K$93*$C125*IF(AN$58=Fperm_SI_Woolf2021!$E$9:$E$93,1,EXP(LN((1.1*(Fperm_SI_Woolf2021!$E$9:$E$93-AN$58)-63.1579*EXP(-0.19*Fperm_SI_Woolf2021!$E$9:$E$93)+63.1579*EXP(-0.19*AN$58))/(Fperm_SI_Woolf2021!$E$9:$E$93-AN$58))*(AN$58-Fperm_SI_Woolf2021!$E$9:$E$93)/10))),Fperm_SI_Woolf2021!$D$9:$D$93)*AN$57+INTERCEPT(Fperm_SI_Woolf2021!$F$9:$F$93*EXP(-Fperm_SI_Woolf2021!$I$9:$I$93*$C125*IF(AN$58=Fperm_SI_Woolf2021!$E$9:$E$93,1,EXP(LN((1.1*(Fperm_SI_Woolf2021!$E$9:$E$93-AN$58)-63.1579*EXP(-0.19*Fperm_SI_Woolf2021!$E$9:$E$93)+63.1579*EXP(-0.19*AN$58))/(Fperm_SI_Woolf2021!$E$9:$E$93-AN$58))*(AN$58-Fperm_SI_Woolf2021!$E$9:$E$93)/10))) + Fperm_SI_Woolf2021!$G$9:$G$93*EXP(-Fperm_SI_Woolf2021!$J$9:$J$93*$C125*IF(AN$58=Fperm_SI_Woolf2021!$E$9:$E$93,1,EXP(LN((1.1*(Fperm_SI_Woolf2021!$E$9:$E$93-AN$58)-63.1579*EXP(-0.19*Fperm_SI_Woolf2021!$E$9:$E$93)+63.1579*EXP(-0.19*AN$58))/(Fperm_SI_Woolf2021!$E$9:$E$93-AN$58))*(AN$58-Fperm_SI_Woolf2021!$E$9:$E$93)/10))) + Fperm_SI_Woolf2021!$H$9:$H$93*EXP(-Fperm_SI_Woolf2021!$K$9:$K$93*$C125*IF(AN$58=Fperm_SI_Woolf2021!$E$9:$E$93,1,EXP(LN((1.1*(Fperm_SI_Woolf2021!$E$9:$E$93-AN$58)-63.1579*EXP(-0.19*Fperm_SI_Woolf2021!$E$9:$E$93)+63.1579*EXP(-0.19*AN$58))/(Fperm_SI_Woolf2021!$E$9:$E$93-AN$58))*(AN$58-Fperm_SI_Woolf2021!$E$9:$E$93)/10))),Fperm_SI_Woolf2021!$D$9:$D$93))</f>
        <v>0.31945418558384431</v>
      </c>
      <c r="AO125" s="51" cm="1">
        <f t="array" ref="AO125">MIN(1,SLOPE(Fperm_SI_Woolf2021!$F$9:$F$93*EXP(-Fperm_SI_Woolf2021!$I$9:$I$93*$C125*IF(AO$58=Fperm_SI_Woolf2021!$E$9:$E$93,1,EXP(LN((1.1*(Fperm_SI_Woolf2021!$E$9:$E$93-AO$58)-63.1579*EXP(-0.19*Fperm_SI_Woolf2021!$E$9:$E$93)+63.1579*EXP(-0.19*AO$58))/(Fperm_SI_Woolf2021!$E$9:$E$93-AO$58))*(AO$58-Fperm_SI_Woolf2021!$E$9:$E$93)/10))) + Fperm_SI_Woolf2021!$G$9:$G$93*EXP(-Fperm_SI_Woolf2021!$J$9:$J$93*$C125*IF(AO$58=Fperm_SI_Woolf2021!$E$9:$E$93,1,EXP(LN((1.1*(Fperm_SI_Woolf2021!$E$9:$E$93-AO$58)-63.1579*EXP(-0.19*Fperm_SI_Woolf2021!$E$9:$E$93)+63.1579*EXP(-0.19*AO$58))/(Fperm_SI_Woolf2021!$E$9:$E$93-AO$58))*(AO$58-Fperm_SI_Woolf2021!$E$9:$E$93)/10))) + Fperm_SI_Woolf2021!$H$9:$H$93*EXP(-Fperm_SI_Woolf2021!$K$9:$K$93*$C125*IF(AO$58=Fperm_SI_Woolf2021!$E$9:$E$93,1,EXP(LN((1.1*(Fperm_SI_Woolf2021!$E$9:$E$93-AO$58)-63.1579*EXP(-0.19*Fperm_SI_Woolf2021!$E$9:$E$93)+63.1579*EXP(-0.19*AO$58))/(Fperm_SI_Woolf2021!$E$9:$E$93-AO$58))*(AO$58-Fperm_SI_Woolf2021!$E$9:$E$93)/10))),Fperm_SI_Woolf2021!$D$9:$D$93)*AO$57+INTERCEPT(Fperm_SI_Woolf2021!$F$9:$F$93*EXP(-Fperm_SI_Woolf2021!$I$9:$I$93*$C125*IF(AO$58=Fperm_SI_Woolf2021!$E$9:$E$93,1,EXP(LN((1.1*(Fperm_SI_Woolf2021!$E$9:$E$93-AO$58)-63.1579*EXP(-0.19*Fperm_SI_Woolf2021!$E$9:$E$93)+63.1579*EXP(-0.19*AO$58))/(Fperm_SI_Woolf2021!$E$9:$E$93-AO$58))*(AO$58-Fperm_SI_Woolf2021!$E$9:$E$93)/10))) + Fperm_SI_Woolf2021!$G$9:$G$93*EXP(-Fperm_SI_Woolf2021!$J$9:$J$93*$C125*IF(AO$58=Fperm_SI_Woolf2021!$E$9:$E$93,1,EXP(LN((1.1*(Fperm_SI_Woolf2021!$E$9:$E$93-AO$58)-63.1579*EXP(-0.19*Fperm_SI_Woolf2021!$E$9:$E$93)+63.1579*EXP(-0.19*AO$58))/(Fperm_SI_Woolf2021!$E$9:$E$93-AO$58))*(AO$58-Fperm_SI_Woolf2021!$E$9:$E$93)/10))) + Fperm_SI_Woolf2021!$H$9:$H$93*EXP(-Fperm_SI_Woolf2021!$K$9:$K$93*$C125*IF(AO$58=Fperm_SI_Woolf2021!$E$9:$E$93,1,EXP(LN((1.1*(Fperm_SI_Woolf2021!$E$9:$E$93-AO$58)-63.1579*EXP(-0.19*Fperm_SI_Woolf2021!$E$9:$E$93)+63.1579*EXP(-0.19*AO$58))/(Fperm_SI_Woolf2021!$E$9:$E$93-AO$58))*(AO$58-Fperm_SI_Woolf2021!$E$9:$E$93)/10))),Fperm_SI_Woolf2021!$D$9:$D$93))</f>
        <v>0.29878095004642913</v>
      </c>
      <c r="AP125" s="51" cm="1">
        <f t="array" ref="AP125">MIN(1,SLOPE(Fperm_SI_Woolf2021!$F$9:$F$93*EXP(-Fperm_SI_Woolf2021!$I$9:$I$93*$C125*IF(AP$58=Fperm_SI_Woolf2021!$E$9:$E$93,1,EXP(LN((1.1*(Fperm_SI_Woolf2021!$E$9:$E$93-AP$58)-63.1579*EXP(-0.19*Fperm_SI_Woolf2021!$E$9:$E$93)+63.1579*EXP(-0.19*AP$58))/(Fperm_SI_Woolf2021!$E$9:$E$93-AP$58))*(AP$58-Fperm_SI_Woolf2021!$E$9:$E$93)/10))) + Fperm_SI_Woolf2021!$G$9:$G$93*EXP(-Fperm_SI_Woolf2021!$J$9:$J$93*$C125*IF(AP$58=Fperm_SI_Woolf2021!$E$9:$E$93,1,EXP(LN((1.1*(Fperm_SI_Woolf2021!$E$9:$E$93-AP$58)-63.1579*EXP(-0.19*Fperm_SI_Woolf2021!$E$9:$E$93)+63.1579*EXP(-0.19*AP$58))/(Fperm_SI_Woolf2021!$E$9:$E$93-AP$58))*(AP$58-Fperm_SI_Woolf2021!$E$9:$E$93)/10))) + Fperm_SI_Woolf2021!$H$9:$H$93*EXP(-Fperm_SI_Woolf2021!$K$9:$K$93*$C125*IF(AP$58=Fperm_SI_Woolf2021!$E$9:$E$93,1,EXP(LN((1.1*(Fperm_SI_Woolf2021!$E$9:$E$93-AP$58)-63.1579*EXP(-0.19*Fperm_SI_Woolf2021!$E$9:$E$93)+63.1579*EXP(-0.19*AP$58))/(Fperm_SI_Woolf2021!$E$9:$E$93-AP$58))*(AP$58-Fperm_SI_Woolf2021!$E$9:$E$93)/10))),Fperm_SI_Woolf2021!$D$9:$D$93)*AP$57+INTERCEPT(Fperm_SI_Woolf2021!$F$9:$F$93*EXP(-Fperm_SI_Woolf2021!$I$9:$I$93*$C125*IF(AP$58=Fperm_SI_Woolf2021!$E$9:$E$93,1,EXP(LN((1.1*(Fperm_SI_Woolf2021!$E$9:$E$93-AP$58)-63.1579*EXP(-0.19*Fperm_SI_Woolf2021!$E$9:$E$93)+63.1579*EXP(-0.19*AP$58))/(Fperm_SI_Woolf2021!$E$9:$E$93-AP$58))*(AP$58-Fperm_SI_Woolf2021!$E$9:$E$93)/10))) + Fperm_SI_Woolf2021!$G$9:$G$93*EXP(-Fperm_SI_Woolf2021!$J$9:$J$93*$C125*IF(AP$58=Fperm_SI_Woolf2021!$E$9:$E$93,1,EXP(LN((1.1*(Fperm_SI_Woolf2021!$E$9:$E$93-AP$58)-63.1579*EXP(-0.19*Fperm_SI_Woolf2021!$E$9:$E$93)+63.1579*EXP(-0.19*AP$58))/(Fperm_SI_Woolf2021!$E$9:$E$93-AP$58))*(AP$58-Fperm_SI_Woolf2021!$E$9:$E$93)/10))) + Fperm_SI_Woolf2021!$H$9:$H$93*EXP(-Fperm_SI_Woolf2021!$K$9:$K$93*$C125*IF(AP$58=Fperm_SI_Woolf2021!$E$9:$E$93,1,EXP(LN((1.1*(Fperm_SI_Woolf2021!$E$9:$E$93-AP$58)-63.1579*EXP(-0.19*Fperm_SI_Woolf2021!$E$9:$E$93)+63.1579*EXP(-0.19*AP$58))/(Fperm_SI_Woolf2021!$E$9:$E$93-AP$58))*(AP$58-Fperm_SI_Woolf2021!$E$9:$E$93)/10))),Fperm_SI_Woolf2021!$D$9:$D$93))</f>
        <v>0.27810771450901395</v>
      </c>
      <c r="AQ125" s="51" cm="1">
        <f t="array" ref="AQ125">MIN(1,SLOPE(Fperm_SI_Woolf2021!$F$9:$F$93*EXP(-Fperm_SI_Woolf2021!$I$9:$I$93*$C125*IF(AQ$58=Fperm_SI_Woolf2021!$E$9:$E$93,1,EXP(LN((1.1*(Fperm_SI_Woolf2021!$E$9:$E$93-AQ$58)-63.1579*EXP(-0.19*Fperm_SI_Woolf2021!$E$9:$E$93)+63.1579*EXP(-0.19*AQ$58))/(Fperm_SI_Woolf2021!$E$9:$E$93-AQ$58))*(AQ$58-Fperm_SI_Woolf2021!$E$9:$E$93)/10))) + Fperm_SI_Woolf2021!$G$9:$G$93*EXP(-Fperm_SI_Woolf2021!$J$9:$J$93*$C125*IF(AQ$58=Fperm_SI_Woolf2021!$E$9:$E$93,1,EXP(LN((1.1*(Fperm_SI_Woolf2021!$E$9:$E$93-AQ$58)-63.1579*EXP(-0.19*Fperm_SI_Woolf2021!$E$9:$E$93)+63.1579*EXP(-0.19*AQ$58))/(Fperm_SI_Woolf2021!$E$9:$E$93-AQ$58))*(AQ$58-Fperm_SI_Woolf2021!$E$9:$E$93)/10))) + Fperm_SI_Woolf2021!$H$9:$H$93*EXP(-Fperm_SI_Woolf2021!$K$9:$K$93*$C125*IF(AQ$58=Fperm_SI_Woolf2021!$E$9:$E$93,1,EXP(LN((1.1*(Fperm_SI_Woolf2021!$E$9:$E$93-AQ$58)-63.1579*EXP(-0.19*Fperm_SI_Woolf2021!$E$9:$E$93)+63.1579*EXP(-0.19*AQ$58))/(Fperm_SI_Woolf2021!$E$9:$E$93-AQ$58))*(AQ$58-Fperm_SI_Woolf2021!$E$9:$E$93)/10))),Fperm_SI_Woolf2021!$D$9:$D$93)*AQ$57+INTERCEPT(Fperm_SI_Woolf2021!$F$9:$F$93*EXP(-Fperm_SI_Woolf2021!$I$9:$I$93*$C125*IF(AQ$58=Fperm_SI_Woolf2021!$E$9:$E$93,1,EXP(LN((1.1*(Fperm_SI_Woolf2021!$E$9:$E$93-AQ$58)-63.1579*EXP(-0.19*Fperm_SI_Woolf2021!$E$9:$E$93)+63.1579*EXP(-0.19*AQ$58))/(Fperm_SI_Woolf2021!$E$9:$E$93-AQ$58))*(AQ$58-Fperm_SI_Woolf2021!$E$9:$E$93)/10))) + Fperm_SI_Woolf2021!$G$9:$G$93*EXP(-Fperm_SI_Woolf2021!$J$9:$J$93*$C125*IF(AQ$58=Fperm_SI_Woolf2021!$E$9:$E$93,1,EXP(LN((1.1*(Fperm_SI_Woolf2021!$E$9:$E$93-AQ$58)-63.1579*EXP(-0.19*Fperm_SI_Woolf2021!$E$9:$E$93)+63.1579*EXP(-0.19*AQ$58))/(Fperm_SI_Woolf2021!$E$9:$E$93-AQ$58))*(AQ$58-Fperm_SI_Woolf2021!$E$9:$E$93)/10))) + Fperm_SI_Woolf2021!$H$9:$H$93*EXP(-Fperm_SI_Woolf2021!$K$9:$K$93*$C125*IF(AQ$58=Fperm_SI_Woolf2021!$E$9:$E$93,1,EXP(LN((1.1*(Fperm_SI_Woolf2021!$E$9:$E$93-AQ$58)-63.1579*EXP(-0.19*Fperm_SI_Woolf2021!$E$9:$E$93)+63.1579*EXP(-0.19*AQ$58))/(Fperm_SI_Woolf2021!$E$9:$E$93-AQ$58))*(AQ$58-Fperm_SI_Woolf2021!$E$9:$E$93)/10))),Fperm_SI_Woolf2021!$D$9:$D$93))</f>
        <v>0.25743447897159877</v>
      </c>
      <c r="AR125" s="51" cm="1">
        <f t="array" ref="AR125">MIN(1,SLOPE(Fperm_SI_Woolf2021!$F$9:$F$93*EXP(-Fperm_SI_Woolf2021!$I$9:$I$93*$C125*IF(AR$58=Fperm_SI_Woolf2021!$E$9:$E$93,1,EXP(LN((1.1*(Fperm_SI_Woolf2021!$E$9:$E$93-AR$58)-63.1579*EXP(-0.19*Fperm_SI_Woolf2021!$E$9:$E$93)+63.1579*EXP(-0.19*AR$58))/(Fperm_SI_Woolf2021!$E$9:$E$93-AR$58))*(AR$58-Fperm_SI_Woolf2021!$E$9:$E$93)/10))) + Fperm_SI_Woolf2021!$G$9:$G$93*EXP(-Fperm_SI_Woolf2021!$J$9:$J$93*$C125*IF(AR$58=Fperm_SI_Woolf2021!$E$9:$E$93,1,EXP(LN((1.1*(Fperm_SI_Woolf2021!$E$9:$E$93-AR$58)-63.1579*EXP(-0.19*Fperm_SI_Woolf2021!$E$9:$E$93)+63.1579*EXP(-0.19*AR$58))/(Fperm_SI_Woolf2021!$E$9:$E$93-AR$58))*(AR$58-Fperm_SI_Woolf2021!$E$9:$E$93)/10))) + Fperm_SI_Woolf2021!$H$9:$H$93*EXP(-Fperm_SI_Woolf2021!$K$9:$K$93*$C125*IF(AR$58=Fperm_SI_Woolf2021!$E$9:$E$93,1,EXP(LN((1.1*(Fperm_SI_Woolf2021!$E$9:$E$93-AR$58)-63.1579*EXP(-0.19*Fperm_SI_Woolf2021!$E$9:$E$93)+63.1579*EXP(-0.19*AR$58))/(Fperm_SI_Woolf2021!$E$9:$E$93-AR$58))*(AR$58-Fperm_SI_Woolf2021!$E$9:$E$93)/10))),Fperm_SI_Woolf2021!$D$9:$D$93)*AR$57+INTERCEPT(Fperm_SI_Woolf2021!$F$9:$F$93*EXP(-Fperm_SI_Woolf2021!$I$9:$I$93*$C125*IF(AR$58=Fperm_SI_Woolf2021!$E$9:$E$93,1,EXP(LN((1.1*(Fperm_SI_Woolf2021!$E$9:$E$93-AR$58)-63.1579*EXP(-0.19*Fperm_SI_Woolf2021!$E$9:$E$93)+63.1579*EXP(-0.19*AR$58))/(Fperm_SI_Woolf2021!$E$9:$E$93-AR$58))*(AR$58-Fperm_SI_Woolf2021!$E$9:$E$93)/10))) + Fperm_SI_Woolf2021!$G$9:$G$93*EXP(-Fperm_SI_Woolf2021!$J$9:$J$93*$C125*IF(AR$58=Fperm_SI_Woolf2021!$E$9:$E$93,1,EXP(LN((1.1*(Fperm_SI_Woolf2021!$E$9:$E$93-AR$58)-63.1579*EXP(-0.19*Fperm_SI_Woolf2021!$E$9:$E$93)+63.1579*EXP(-0.19*AR$58))/(Fperm_SI_Woolf2021!$E$9:$E$93-AR$58))*(AR$58-Fperm_SI_Woolf2021!$E$9:$E$93)/10))) + Fperm_SI_Woolf2021!$H$9:$H$93*EXP(-Fperm_SI_Woolf2021!$K$9:$K$93*$C125*IF(AR$58=Fperm_SI_Woolf2021!$E$9:$E$93,1,EXP(LN((1.1*(Fperm_SI_Woolf2021!$E$9:$E$93-AR$58)-63.1579*EXP(-0.19*Fperm_SI_Woolf2021!$E$9:$E$93)+63.1579*EXP(-0.19*AR$58))/(Fperm_SI_Woolf2021!$E$9:$E$93-AR$58))*(AR$58-Fperm_SI_Woolf2021!$E$9:$E$93)/10))),Fperm_SI_Woolf2021!$D$9:$D$93))</f>
        <v>0.23676124343418362</v>
      </c>
      <c r="AS125" s="51" cm="1">
        <f t="array" ref="AS125">MIN(1,SLOPE(Fperm_SI_Woolf2021!$F$9:$F$93*EXP(-Fperm_SI_Woolf2021!$I$9:$I$93*$C125*IF(AS$58=Fperm_SI_Woolf2021!$E$9:$E$93,1,EXP(LN((1.1*(Fperm_SI_Woolf2021!$E$9:$E$93-AS$58)-63.1579*EXP(-0.19*Fperm_SI_Woolf2021!$E$9:$E$93)+63.1579*EXP(-0.19*AS$58))/(Fperm_SI_Woolf2021!$E$9:$E$93-AS$58))*(AS$58-Fperm_SI_Woolf2021!$E$9:$E$93)/10))) + Fperm_SI_Woolf2021!$G$9:$G$93*EXP(-Fperm_SI_Woolf2021!$J$9:$J$93*$C125*IF(AS$58=Fperm_SI_Woolf2021!$E$9:$E$93,1,EXP(LN((1.1*(Fperm_SI_Woolf2021!$E$9:$E$93-AS$58)-63.1579*EXP(-0.19*Fperm_SI_Woolf2021!$E$9:$E$93)+63.1579*EXP(-0.19*AS$58))/(Fperm_SI_Woolf2021!$E$9:$E$93-AS$58))*(AS$58-Fperm_SI_Woolf2021!$E$9:$E$93)/10))) + Fperm_SI_Woolf2021!$H$9:$H$93*EXP(-Fperm_SI_Woolf2021!$K$9:$K$93*$C125*IF(AS$58=Fperm_SI_Woolf2021!$E$9:$E$93,1,EXP(LN((1.1*(Fperm_SI_Woolf2021!$E$9:$E$93-AS$58)-63.1579*EXP(-0.19*Fperm_SI_Woolf2021!$E$9:$E$93)+63.1579*EXP(-0.19*AS$58))/(Fperm_SI_Woolf2021!$E$9:$E$93-AS$58))*(AS$58-Fperm_SI_Woolf2021!$E$9:$E$93)/10))),Fperm_SI_Woolf2021!$D$9:$D$93)*AS$57+INTERCEPT(Fperm_SI_Woolf2021!$F$9:$F$93*EXP(-Fperm_SI_Woolf2021!$I$9:$I$93*$C125*IF(AS$58=Fperm_SI_Woolf2021!$E$9:$E$93,1,EXP(LN((1.1*(Fperm_SI_Woolf2021!$E$9:$E$93-AS$58)-63.1579*EXP(-0.19*Fperm_SI_Woolf2021!$E$9:$E$93)+63.1579*EXP(-0.19*AS$58))/(Fperm_SI_Woolf2021!$E$9:$E$93-AS$58))*(AS$58-Fperm_SI_Woolf2021!$E$9:$E$93)/10))) + Fperm_SI_Woolf2021!$G$9:$G$93*EXP(-Fperm_SI_Woolf2021!$J$9:$J$93*$C125*IF(AS$58=Fperm_SI_Woolf2021!$E$9:$E$93,1,EXP(LN((1.1*(Fperm_SI_Woolf2021!$E$9:$E$93-AS$58)-63.1579*EXP(-0.19*Fperm_SI_Woolf2021!$E$9:$E$93)+63.1579*EXP(-0.19*AS$58))/(Fperm_SI_Woolf2021!$E$9:$E$93-AS$58))*(AS$58-Fperm_SI_Woolf2021!$E$9:$E$93)/10))) + Fperm_SI_Woolf2021!$H$9:$H$93*EXP(-Fperm_SI_Woolf2021!$K$9:$K$93*$C125*IF(AS$58=Fperm_SI_Woolf2021!$E$9:$E$93,1,EXP(LN((1.1*(Fperm_SI_Woolf2021!$E$9:$E$93-AS$58)-63.1579*EXP(-0.19*Fperm_SI_Woolf2021!$E$9:$E$93)+63.1579*EXP(-0.19*AS$58))/(Fperm_SI_Woolf2021!$E$9:$E$93-AS$58))*(AS$58-Fperm_SI_Woolf2021!$E$9:$E$93)/10))),Fperm_SI_Woolf2021!$D$9:$D$93))</f>
        <v>0.21608800789676844</v>
      </c>
      <c r="AT125" s="51" cm="1">
        <f t="array" ref="AT125">MIN(1,SLOPE(Fperm_SI_Woolf2021!$F$9:$F$93*EXP(-Fperm_SI_Woolf2021!$I$9:$I$93*$C125*IF(AT$58=Fperm_SI_Woolf2021!$E$9:$E$93,1,EXP(LN((1.1*(Fperm_SI_Woolf2021!$E$9:$E$93-AT$58)-63.1579*EXP(-0.19*Fperm_SI_Woolf2021!$E$9:$E$93)+63.1579*EXP(-0.19*AT$58))/(Fperm_SI_Woolf2021!$E$9:$E$93-AT$58))*(AT$58-Fperm_SI_Woolf2021!$E$9:$E$93)/10))) + Fperm_SI_Woolf2021!$G$9:$G$93*EXP(-Fperm_SI_Woolf2021!$J$9:$J$93*$C125*IF(AT$58=Fperm_SI_Woolf2021!$E$9:$E$93,1,EXP(LN((1.1*(Fperm_SI_Woolf2021!$E$9:$E$93-AT$58)-63.1579*EXP(-0.19*Fperm_SI_Woolf2021!$E$9:$E$93)+63.1579*EXP(-0.19*AT$58))/(Fperm_SI_Woolf2021!$E$9:$E$93-AT$58))*(AT$58-Fperm_SI_Woolf2021!$E$9:$E$93)/10))) + Fperm_SI_Woolf2021!$H$9:$H$93*EXP(-Fperm_SI_Woolf2021!$K$9:$K$93*$C125*IF(AT$58=Fperm_SI_Woolf2021!$E$9:$E$93,1,EXP(LN((1.1*(Fperm_SI_Woolf2021!$E$9:$E$93-AT$58)-63.1579*EXP(-0.19*Fperm_SI_Woolf2021!$E$9:$E$93)+63.1579*EXP(-0.19*AT$58))/(Fperm_SI_Woolf2021!$E$9:$E$93-AT$58))*(AT$58-Fperm_SI_Woolf2021!$E$9:$E$93)/10))),Fperm_SI_Woolf2021!$D$9:$D$93)*AT$57+INTERCEPT(Fperm_SI_Woolf2021!$F$9:$F$93*EXP(-Fperm_SI_Woolf2021!$I$9:$I$93*$C125*IF(AT$58=Fperm_SI_Woolf2021!$E$9:$E$93,1,EXP(LN((1.1*(Fperm_SI_Woolf2021!$E$9:$E$93-AT$58)-63.1579*EXP(-0.19*Fperm_SI_Woolf2021!$E$9:$E$93)+63.1579*EXP(-0.19*AT$58))/(Fperm_SI_Woolf2021!$E$9:$E$93-AT$58))*(AT$58-Fperm_SI_Woolf2021!$E$9:$E$93)/10))) + Fperm_SI_Woolf2021!$G$9:$G$93*EXP(-Fperm_SI_Woolf2021!$J$9:$J$93*$C125*IF(AT$58=Fperm_SI_Woolf2021!$E$9:$E$93,1,EXP(LN((1.1*(Fperm_SI_Woolf2021!$E$9:$E$93-AT$58)-63.1579*EXP(-0.19*Fperm_SI_Woolf2021!$E$9:$E$93)+63.1579*EXP(-0.19*AT$58))/(Fperm_SI_Woolf2021!$E$9:$E$93-AT$58))*(AT$58-Fperm_SI_Woolf2021!$E$9:$E$93)/10))) + Fperm_SI_Woolf2021!$H$9:$H$93*EXP(-Fperm_SI_Woolf2021!$K$9:$K$93*$C125*IF(AT$58=Fperm_SI_Woolf2021!$E$9:$E$93,1,EXP(LN((1.1*(Fperm_SI_Woolf2021!$E$9:$E$93-AT$58)-63.1579*EXP(-0.19*Fperm_SI_Woolf2021!$E$9:$E$93)+63.1579*EXP(-0.19*AT$58))/(Fperm_SI_Woolf2021!$E$9:$E$93-AT$58))*(AT$58-Fperm_SI_Woolf2021!$E$9:$E$93)/10))),Fperm_SI_Woolf2021!$D$9:$D$93))</f>
        <v>0.19541477235935323</v>
      </c>
      <c r="AU125" s="51" cm="1">
        <f t="array" ref="AU125">MIN(1,SLOPE(Fperm_SI_Woolf2021!$F$9:$F$93*EXP(-Fperm_SI_Woolf2021!$I$9:$I$93*$C125*IF(AU$58=Fperm_SI_Woolf2021!$E$9:$E$93,1,EXP(LN((1.1*(Fperm_SI_Woolf2021!$E$9:$E$93-AU$58)-63.1579*EXP(-0.19*Fperm_SI_Woolf2021!$E$9:$E$93)+63.1579*EXP(-0.19*AU$58))/(Fperm_SI_Woolf2021!$E$9:$E$93-AU$58))*(AU$58-Fperm_SI_Woolf2021!$E$9:$E$93)/10))) + Fperm_SI_Woolf2021!$G$9:$G$93*EXP(-Fperm_SI_Woolf2021!$J$9:$J$93*$C125*IF(AU$58=Fperm_SI_Woolf2021!$E$9:$E$93,1,EXP(LN((1.1*(Fperm_SI_Woolf2021!$E$9:$E$93-AU$58)-63.1579*EXP(-0.19*Fperm_SI_Woolf2021!$E$9:$E$93)+63.1579*EXP(-0.19*AU$58))/(Fperm_SI_Woolf2021!$E$9:$E$93-AU$58))*(AU$58-Fperm_SI_Woolf2021!$E$9:$E$93)/10))) + Fperm_SI_Woolf2021!$H$9:$H$93*EXP(-Fperm_SI_Woolf2021!$K$9:$K$93*$C125*IF(AU$58=Fperm_SI_Woolf2021!$E$9:$E$93,1,EXP(LN((1.1*(Fperm_SI_Woolf2021!$E$9:$E$93-AU$58)-63.1579*EXP(-0.19*Fperm_SI_Woolf2021!$E$9:$E$93)+63.1579*EXP(-0.19*AU$58))/(Fperm_SI_Woolf2021!$E$9:$E$93-AU$58))*(AU$58-Fperm_SI_Woolf2021!$E$9:$E$93)/10))),Fperm_SI_Woolf2021!$D$9:$D$93)*AU$57+INTERCEPT(Fperm_SI_Woolf2021!$F$9:$F$93*EXP(-Fperm_SI_Woolf2021!$I$9:$I$93*$C125*IF(AU$58=Fperm_SI_Woolf2021!$E$9:$E$93,1,EXP(LN((1.1*(Fperm_SI_Woolf2021!$E$9:$E$93-AU$58)-63.1579*EXP(-0.19*Fperm_SI_Woolf2021!$E$9:$E$93)+63.1579*EXP(-0.19*AU$58))/(Fperm_SI_Woolf2021!$E$9:$E$93-AU$58))*(AU$58-Fperm_SI_Woolf2021!$E$9:$E$93)/10))) + Fperm_SI_Woolf2021!$G$9:$G$93*EXP(-Fperm_SI_Woolf2021!$J$9:$J$93*$C125*IF(AU$58=Fperm_SI_Woolf2021!$E$9:$E$93,1,EXP(LN((1.1*(Fperm_SI_Woolf2021!$E$9:$E$93-AU$58)-63.1579*EXP(-0.19*Fperm_SI_Woolf2021!$E$9:$E$93)+63.1579*EXP(-0.19*AU$58))/(Fperm_SI_Woolf2021!$E$9:$E$93-AU$58))*(AU$58-Fperm_SI_Woolf2021!$E$9:$E$93)/10))) + Fperm_SI_Woolf2021!$H$9:$H$93*EXP(-Fperm_SI_Woolf2021!$K$9:$K$93*$C125*IF(AU$58=Fperm_SI_Woolf2021!$E$9:$E$93,1,EXP(LN((1.1*(Fperm_SI_Woolf2021!$E$9:$E$93-AU$58)-63.1579*EXP(-0.19*Fperm_SI_Woolf2021!$E$9:$E$93)+63.1579*EXP(-0.19*AU$58))/(Fperm_SI_Woolf2021!$E$9:$E$93-AU$58))*(AU$58-Fperm_SI_Woolf2021!$E$9:$E$93)/10))),Fperm_SI_Woolf2021!$D$9:$D$93))</f>
        <v>0.17474153682193805</v>
      </c>
      <c r="AV125" s="51" cm="1">
        <f t="array" ref="AV125">MIN(1,SLOPE(Fperm_SI_Woolf2021!$F$9:$F$93*EXP(-Fperm_SI_Woolf2021!$I$9:$I$93*$C125*IF(AV$58=Fperm_SI_Woolf2021!$E$9:$E$93,1,EXP(LN((1.1*(Fperm_SI_Woolf2021!$E$9:$E$93-AV$58)-63.1579*EXP(-0.19*Fperm_SI_Woolf2021!$E$9:$E$93)+63.1579*EXP(-0.19*AV$58))/(Fperm_SI_Woolf2021!$E$9:$E$93-AV$58))*(AV$58-Fperm_SI_Woolf2021!$E$9:$E$93)/10))) + Fperm_SI_Woolf2021!$G$9:$G$93*EXP(-Fperm_SI_Woolf2021!$J$9:$J$93*$C125*IF(AV$58=Fperm_SI_Woolf2021!$E$9:$E$93,1,EXP(LN((1.1*(Fperm_SI_Woolf2021!$E$9:$E$93-AV$58)-63.1579*EXP(-0.19*Fperm_SI_Woolf2021!$E$9:$E$93)+63.1579*EXP(-0.19*AV$58))/(Fperm_SI_Woolf2021!$E$9:$E$93-AV$58))*(AV$58-Fperm_SI_Woolf2021!$E$9:$E$93)/10))) + Fperm_SI_Woolf2021!$H$9:$H$93*EXP(-Fperm_SI_Woolf2021!$K$9:$K$93*$C125*IF(AV$58=Fperm_SI_Woolf2021!$E$9:$E$93,1,EXP(LN((1.1*(Fperm_SI_Woolf2021!$E$9:$E$93-AV$58)-63.1579*EXP(-0.19*Fperm_SI_Woolf2021!$E$9:$E$93)+63.1579*EXP(-0.19*AV$58))/(Fperm_SI_Woolf2021!$E$9:$E$93-AV$58))*(AV$58-Fperm_SI_Woolf2021!$E$9:$E$93)/10))),Fperm_SI_Woolf2021!$D$9:$D$93)*AV$57+INTERCEPT(Fperm_SI_Woolf2021!$F$9:$F$93*EXP(-Fperm_SI_Woolf2021!$I$9:$I$93*$C125*IF(AV$58=Fperm_SI_Woolf2021!$E$9:$E$93,1,EXP(LN((1.1*(Fperm_SI_Woolf2021!$E$9:$E$93-AV$58)-63.1579*EXP(-0.19*Fperm_SI_Woolf2021!$E$9:$E$93)+63.1579*EXP(-0.19*AV$58))/(Fperm_SI_Woolf2021!$E$9:$E$93-AV$58))*(AV$58-Fperm_SI_Woolf2021!$E$9:$E$93)/10))) + Fperm_SI_Woolf2021!$G$9:$G$93*EXP(-Fperm_SI_Woolf2021!$J$9:$J$93*$C125*IF(AV$58=Fperm_SI_Woolf2021!$E$9:$E$93,1,EXP(LN((1.1*(Fperm_SI_Woolf2021!$E$9:$E$93-AV$58)-63.1579*EXP(-0.19*Fperm_SI_Woolf2021!$E$9:$E$93)+63.1579*EXP(-0.19*AV$58))/(Fperm_SI_Woolf2021!$E$9:$E$93-AV$58))*(AV$58-Fperm_SI_Woolf2021!$E$9:$E$93)/10))) + Fperm_SI_Woolf2021!$H$9:$H$93*EXP(-Fperm_SI_Woolf2021!$K$9:$K$93*$C125*IF(AV$58=Fperm_SI_Woolf2021!$E$9:$E$93,1,EXP(LN((1.1*(Fperm_SI_Woolf2021!$E$9:$E$93-AV$58)-63.1579*EXP(-0.19*Fperm_SI_Woolf2021!$E$9:$E$93)+63.1579*EXP(-0.19*AV$58))/(Fperm_SI_Woolf2021!$E$9:$E$93-AV$58))*(AV$58-Fperm_SI_Woolf2021!$E$9:$E$93)/10))),Fperm_SI_Woolf2021!$D$9:$D$93))</f>
        <v>0.15406830128452287</v>
      </c>
      <c r="AW125" s="51" cm="1">
        <f t="array" ref="AW125">MIN(1,SLOPE(Fperm_SI_Woolf2021!$F$9:$F$93*EXP(-Fperm_SI_Woolf2021!$I$9:$I$93*$C125*IF(AW$58=Fperm_SI_Woolf2021!$E$9:$E$93,1,EXP(LN((1.1*(Fperm_SI_Woolf2021!$E$9:$E$93-AW$58)-63.1579*EXP(-0.19*Fperm_SI_Woolf2021!$E$9:$E$93)+63.1579*EXP(-0.19*AW$58))/(Fperm_SI_Woolf2021!$E$9:$E$93-AW$58))*(AW$58-Fperm_SI_Woolf2021!$E$9:$E$93)/10))) + Fperm_SI_Woolf2021!$G$9:$G$93*EXP(-Fperm_SI_Woolf2021!$J$9:$J$93*$C125*IF(AW$58=Fperm_SI_Woolf2021!$E$9:$E$93,1,EXP(LN((1.1*(Fperm_SI_Woolf2021!$E$9:$E$93-AW$58)-63.1579*EXP(-0.19*Fperm_SI_Woolf2021!$E$9:$E$93)+63.1579*EXP(-0.19*AW$58))/(Fperm_SI_Woolf2021!$E$9:$E$93-AW$58))*(AW$58-Fperm_SI_Woolf2021!$E$9:$E$93)/10))) + Fperm_SI_Woolf2021!$H$9:$H$93*EXP(-Fperm_SI_Woolf2021!$K$9:$K$93*$C125*IF(AW$58=Fperm_SI_Woolf2021!$E$9:$E$93,1,EXP(LN((1.1*(Fperm_SI_Woolf2021!$E$9:$E$93-AW$58)-63.1579*EXP(-0.19*Fperm_SI_Woolf2021!$E$9:$E$93)+63.1579*EXP(-0.19*AW$58))/(Fperm_SI_Woolf2021!$E$9:$E$93-AW$58))*(AW$58-Fperm_SI_Woolf2021!$E$9:$E$93)/10))),Fperm_SI_Woolf2021!$D$9:$D$93)*AW$57+INTERCEPT(Fperm_SI_Woolf2021!$F$9:$F$93*EXP(-Fperm_SI_Woolf2021!$I$9:$I$93*$C125*IF(AW$58=Fperm_SI_Woolf2021!$E$9:$E$93,1,EXP(LN((1.1*(Fperm_SI_Woolf2021!$E$9:$E$93-AW$58)-63.1579*EXP(-0.19*Fperm_SI_Woolf2021!$E$9:$E$93)+63.1579*EXP(-0.19*AW$58))/(Fperm_SI_Woolf2021!$E$9:$E$93-AW$58))*(AW$58-Fperm_SI_Woolf2021!$E$9:$E$93)/10))) + Fperm_SI_Woolf2021!$G$9:$G$93*EXP(-Fperm_SI_Woolf2021!$J$9:$J$93*$C125*IF(AW$58=Fperm_SI_Woolf2021!$E$9:$E$93,1,EXP(LN((1.1*(Fperm_SI_Woolf2021!$E$9:$E$93-AW$58)-63.1579*EXP(-0.19*Fperm_SI_Woolf2021!$E$9:$E$93)+63.1579*EXP(-0.19*AW$58))/(Fperm_SI_Woolf2021!$E$9:$E$93-AW$58))*(AW$58-Fperm_SI_Woolf2021!$E$9:$E$93)/10))) + Fperm_SI_Woolf2021!$H$9:$H$93*EXP(-Fperm_SI_Woolf2021!$K$9:$K$93*$C125*IF(AW$58=Fperm_SI_Woolf2021!$E$9:$E$93,1,EXP(LN((1.1*(Fperm_SI_Woolf2021!$E$9:$E$93-AW$58)-63.1579*EXP(-0.19*Fperm_SI_Woolf2021!$E$9:$E$93)+63.1579*EXP(-0.19*AW$58))/(Fperm_SI_Woolf2021!$E$9:$E$93-AW$58))*(AW$58-Fperm_SI_Woolf2021!$E$9:$E$93)/10))),Fperm_SI_Woolf2021!$D$9:$D$93))</f>
        <v>0.360024761324508</v>
      </c>
      <c r="AX125" s="51" cm="1">
        <f t="array" ref="AX125">MIN(1,SLOPE(Fperm_SI_Woolf2021!$F$9:$F$93*EXP(-Fperm_SI_Woolf2021!$I$9:$I$93*$C125*IF(AX$58=Fperm_SI_Woolf2021!$E$9:$E$93,1,EXP(LN((1.1*(Fperm_SI_Woolf2021!$E$9:$E$93-AX$58)-63.1579*EXP(-0.19*Fperm_SI_Woolf2021!$E$9:$E$93)+63.1579*EXP(-0.19*AX$58))/(Fperm_SI_Woolf2021!$E$9:$E$93-AX$58))*(AX$58-Fperm_SI_Woolf2021!$E$9:$E$93)/10))) + Fperm_SI_Woolf2021!$G$9:$G$93*EXP(-Fperm_SI_Woolf2021!$J$9:$J$93*$C125*IF(AX$58=Fperm_SI_Woolf2021!$E$9:$E$93,1,EXP(LN((1.1*(Fperm_SI_Woolf2021!$E$9:$E$93-AX$58)-63.1579*EXP(-0.19*Fperm_SI_Woolf2021!$E$9:$E$93)+63.1579*EXP(-0.19*AX$58))/(Fperm_SI_Woolf2021!$E$9:$E$93-AX$58))*(AX$58-Fperm_SI_Woolf2021!$E$9:$E$93)/10))) + Fperm_SI_Woolf2021!$H$9:$H$93*EXP(-Fperm_SI_Woolf2021!$K$9:$K$93*$C125*IF(AX$58=Fperm_SI_Woolf2021!$E$9:$E$93,1,EXP(LN((1.1*(Fperm_SI_Woolf2021!$E$9:$E$93-AX$58)-63.1579*EXP(-0.19*Fperm_SI_Woolf2021!$E$9:$E$93)+63.1579*EXP(-0.19*AX$58))/(Fperm_SI_Woolf2021!$E$9:$E$93-AX$58))*(AX$58-Fperm_SI_Woolf2021!$E$9:$E$93)/10))),Fperm_SI_Woolf2021!$D$9:$D$93)*AX$57+INTERCEPT(Fperm_SI_Woolf2021!$F$9:$F$93*EXP(-Fperm_SI_Woolf2021!$I$9:$I$93*$C125*IF(AX$58=Fperm_SI_Woolf2021!$E$9:$E$93,1,EXP(LN((1.1*(Fperm_SI_Woolf2021!$E$9:$E$93-AX$58)-63.1579*EXP(-0.19*Fperm_SI_Woolf2021!$E$9:$E$93)+63.1579*EXP(-0.19*AX$58))/(Fperm_SI_Woolf2021!$E$9:$E$93-AX$58))*(AX$58-Fperm_SI_Woolf2021!$E$9:$E$93)/10))) + Fperm_SI_Woolf2021!$G$9:$G$93*EXP(-Fperm_SI_Woolf2021!$J$9:$J$93*$C125*IF(AX$58=Fperm_SI_Woolf2021!$E$9:$E$93,1,EXP(LN((1.1*(Fperm_SI_Woolf2021!$E$9:$E$93-AX$58)-63.1579*EXP(-0.19*Fperm_SI_Woolf2021!$E$9:$E$93)+63.1579*EXP(-0.19*AX$58))/(Fperm_SI_Woolf2021!$E$9:$E$93-AX$58))*(AX$58-Fperm_SI_Woolf2021!$E$9:$E$93)/10))) + Fperm_SI_Woolf2021!$H$9:$H$93*EXP(-Fperm_SI_Woolf2021!$K$9:$K$93*$C125*IF(AX$58=Fperm_SI_Woolf2021!$E$9:$E$93,1,EXP(LN((1.1*(Fperm_SI_Woolf2021!$E$9:$E$93-AX$58)-63.1579*EXP(-0.19*Fperm_SI_Woolf2021!$E$9:$E$93)+63.1579*EXP(-0.19*AX$58))/(Fperm_SI_Woolf2021!$E$9:$E$93-AX$58))*(AX$58-Fperm_SI_Woolf2021!$E$9:$E$93)/10))),Fperm_SI_Woolf2021!$D$9:$D$93))</f>
        <v>0.34298754054393638</v>
      </c>
      <c r="AY125" s="51" cm="1">
        <f t="array" ref="AY125">MIN(1,SLOPE(Fperm_SI_Woolf2021!$F$9:$F$93*EXP(-Fperm_SI_Woolf2021!$I$9:$I$93*$C125*IF(AY$58=Fperm_SI_Woolf2021!$E$9:$E$93,1,EXP(LN((1.1*(Fperm_SI_Woolf2021!$E$9:$E$93-AY$58)-63.1579*EXP(-0.19*Fperm_SI_Woolf2021!$E$9:$E$93)+63.1579*EXP(-0.19*AY$58))/(Fperm_SI_Woolf2021!$E$9:$E$93-AY$58))*(AY$58-Fperm_SI_Woolf2021!$E$9:$E$93)/10))) + Fperm_SI_Woolf2021!$G$9:$G$93*EXP(-Fperm_SI_Woolf2021!$J$9:$J$93*$C125*IF(AY$58=Fperm_SI_Woolf2021!$E$9:$E$93,1,EXP(LN((1.1*(Fperm_SI_Woolf2021!$E$9:$E$93-AY$58)-63.1579*EXP(-0.19*Fperm_SI_Woolf2021!$E$9:$E$93)+63.1579*EXP(-0.19*AY$58))/(Fperm_SI_Woolf2021!$E$9:$E$93-AY$58))*(AY$58-Fperm_SI_Woolf2021!$E$9:$E$93)/10))) + Fperm_SI_Woolf2021!$H$9:$H$93*EXP(-Fperm_SI_Woolf2021!$K$9:$K$93*$C125*IF(AY$58=Fperm_SI_Woolf2021!$E$9:$E$93,1,EXP(LN((1.1*(Fperm_SI_Woolf2021!$E$9:$E$93-AY$58)-63.1579*EXP(-0.19*Fperm_SI_Woolf2021!$E$9:$E$93)+63.1579*EXP(-0.19*AY$58))/(Fperm_SI_Woolf2021!$E$9:$E$93-AY$58))*(AY$58-Fperm_SI_Woolf2021!$E$9:$E$93)/10))),Fperm_SI_Woolf2021!$D$9:$D$93)*AY$57+INTERCEPT(Fperm_SI_Woolf2021!$F$9:$F$93*EXP(-Fperm_SI_Woolf2021!$I$9:$I$93*$C125*IF(AY$58=Fperm_SI_Woolf2021!$E$9:$E$93,1,EXP(LN((1.1*(Fperm_SI_Woolf2021!$E$9:$E$93-AY$58)-63.1579*EXP(-0.19*Fperm_SI_Woolf2021!$E$9:$E$93)+63.1579*EXP(-0.19*AY$58))/(Fperm_SI_Woolf2021!$E$9:$E$93-AY$58))*(AY$58-Fperm_SI_Woolf2021!$E$9:$E$93)/10))) + Fperm_SI_Woolf2021!$G$9:$G$93*EXP(-Fperm_SI_Woolf2021!$J$9:$J$93*$C125*IF(AY$58=Fperm_SI_Woolf2021!$E$9:$E$93,1,EXP(LN((1.1*(Fperm_SI_Woolf2021!$E$9:$E$93-AY$58)-63.1579*EXP(-0.19*Fperm_SI_Woolf2021!$E$9:$E$93)+63.1579*EXP(-0.19*AY$58))/(Fperm_SI_Woolf2021!$E$9:$E$93-AY$58))*(AY$58-Fperm_SI_Woolf2021!$E$9:$E$93)/10))) + Fperm_SI_Woolf2021!$H$9:$H$93*EXP(-Fperm_SI_Woolf2021!$K$9:$K$93*$C125*IF(AY$58=Fperm_SI_Woolf2021!$E$9:$E$93,1,EXP(LN((1.1*(Fperm_SI_Woolf2021!$E$9:$E$93-AY$58)-63.1579*EXP(-0.19*Fperm_SI_Woolf2021!$E$9:$E$93)+63.1579*EXP(-0.19*AY$58))/(Fperm_SI_Woolf2021!$E$9:$E$93-AY$58))*(AY$58-Fperm_SI_Woolf2021!$E$9:$E$93)/10))),Fperm_SI_Woolf2021!$D$9:$D$93))</f>
        <v>0.32595031976336475</v>
      </c>
      <c r="AZ125" s="51" cm="1">
        <f t="array" ref="AZ125">MIN(1,SLOPE(Fperm_SI_Woolf2021!$F$9:$F$93*EXP(-Fperm_SI_Woolf2021!$I$9:$I$93*$C125*IF(AZ$58=Fperm_SI_Woolf2021!$E$9:$E$93,1,EXP(LN((1.1*(Fperm_SI_Woolf2021!$E$9:$E$93-AZ$58)-63.1579*EXP(-0.19*Fperm_SI_Woolf2021!$E$9:$E$93)+63.1579*EXP(-0.19*AZ$58))/(Fperm_SI_Woolf2021!$E$9:$E$93-AZ$58))*(AZ$58-Fperm_SI_Woolf2021!$E$9:$E$93)/10))) + Fperm_SI_Woolf2021!$G$9:$G$93*EXP(-Fperm_SI_Woolf2021!$J$9:$J$93*$C125*IF(AZ$58=Fperm_SI_Woolf2021!$E$9:$E$93,1,EXP(LN((1.1*(Fperm_SI_Woolf2021!$E$9:$E$93-AZ$58)-63.1579*EXP(-0.19*Fperm_SI_Woolf2021!$E$9:$E$93)+63.1579*EXP(-0.19*AZ$58))/(Fperm_SI_Woolf2021!$E$9:$E$93-AZ$58))*(AZ$58-Fperm_SI_Woolf2021!$E$9:$E$93)/10))) + Fperm_SI_Woolf2021!$H$9:$H$93*EXP(-Fperm_SI_Woolf2021!$K$9:$K$93*$C125*IF(AZ$58=Fperm_SI_Woolf2021!$E$9:$E$93,1,EXP(LN((1.1*(Fperm_SI_Woolf2021!$E$9:$E$93-AZ$58)-63.1579*EXP(-0.19*Fperm_SI_Woolf2021!$E$9:$E$93)+63.1579*EXP(-0.19*AZ$58))/(Fperm_SI_Woolf2021!$E$9:$E$93-AZ$58))*(AZ$58-Fperm_SI_Woolf2021!$E$9:$E$93)/10))),Fperm_SI_Woolf2021!$D$9:$D$93)*AZ$57+INTERCEPT(Fperm_SI_Woolf2021!$F$9:$F$93*EXP(-Fperm_SI_Woolf2021!$I$9:$I$93*$C125*IF(AZ$58=Fperm_SI_Woolf2021!$E$9:$E$93,1,EXP(LN((1.1*(Fperm_SI_Woolf2021!$E$9:$E$93-AZ$58)-63.1579*EXP(-0.19*Fperm_SI_Woolf2021!$E$9:$E$93)+63.1579*EXP(-0.19*AZ$58))/(Fperm_SI_Woolf2021!$E$9:$E$93-AZ$58))*(AZ$58-Fperm_SI_Woolf2021!$E$9:$E$93)/10))) + Fperm_SI_Woolf2021!$G$9:$G$93*EXP(-Fperm_SI_Woolf2021!$J$9:$J$93*$C125*IF(AZ$58=Fperm_SI_Woolf2021!$E$9:$E$93,1,EXP(LN((1.1*(Fperm_SI_Woolf2021!$E$9:$E$93-AZ$58)-63.1579*EXP(-0.19*Fperm_SI_Woolf2021!$E$9:$E$93)+63.1579*EXP(-0.19*AZ$58))/(Fperm_SI_Woolf2021!$E$9:$E$93-AZ$58))*(AZ$58-Fperm_SI_Woolf2021!$E$9:$E$93)/10))) + Fperm_SI_Woolf2021!$H$9:$H$93*EXP(-Fperm_SI_Woolf2021!$K$9:$K$93*$C125*IF(AZ$58=Fperm_SI_Woolf2021!$E$9:$E$93,1,EXP(LN((1.1*(Fperm_SI_Woolf2021!$E$9:$E$93-AZ$58)-63.1579*EXP(-0.19*Fperm_SI_Woolf2021!$E$9:$E$93)+63.1579*EXP(-0.19*AZ$58))/(Fperm_SI_Woolf2021!$E$9:$E$93-AZ$58))*(AZ$58-Fperm_SI_Woolf2021!$E$9:$E$93)/10))),Fperm_SI_Woolf2021!$D$9:$D$93))</f>
        <v>0.30891309898279307</v>
      </c>
      <c r="BA125" s="51" cm="1">
        <f t="array" ref="BA125">MIN(1,SLOPE(Fperm_SI_Woolf2021!$F$9:$F$93*EXP(-Fperm_SI_Woolf2021!$I$9:$I$93*$C125*IF(BA$58=Fperm_SI_Woolf2021!$E$9:$E$93,1,EXP(LN((1.1*(Fperm_SI_Woolf2021!$E$9:$E$93-BA$58)-63.1579*EXP(-0.19*Fperm_SI_Woolf2021!$E$9:$E$93)+63.1579*EXP(-0.19*BA$58))/(Fperm_SI_Woolf2021!$E$9:$E$93-BA$58))*(BA$58-Fperm_SI_Woolf2021!$E$9:$E$93)/10))) + Fperm_SI_Woolf2021!$G$9:$G$93*EXP(-Fperm_SI_Woolf2021!$J$9:$J$93*$C125*IF(BA$58=Fperm_SI_Woolf2021!$E$9:$E$93,1,EXP(LN((1.1*(Fperm_SI_Woolf2021!$E$9:$E$93-BA$58)-63.1579*EXP(-0.19*Fperm_SI_Woolf2021!$E$9:$E$93)+63.1579*EXP(-0.19*BA$58))/(Fperm_SI_Woolf2021!$E$9:$E$93-BA$58))*(BA$58-Fperm_SI_Woolf2021!$E$9:$E$93)/10))) + Fperm_SI_Woolf2021!$H$9:$H$93*EXP(-Fperm_SI_Woolf2021!$K$9:$K$93*$C125*IF(BA$58=Fperm_SI_Woolf2021!$E$9:$E$93,1,EXP(LN((1.1*(Fperm_SI_Woolf2021!$E$9:$E$93-BA$58)-63.1579*EXP(-0.19*Fperm_SI_Woolf2021!$E$9:$E$93)+63.1579*EXP(-0.19*BA$58))/(Fperm_SI_Woolf2021!$E$9:$E$93-BA$58))*(BA$58-Fperm_SI_Woolf2021!$E$9:$E$93)/10))),Fperm_SI_Woolf2021!$D$9:$D$93)*BA$57+INTERCEPT(Fperm_SI_Woolf2021!$F$9:$F$93*EXP(-Fperm_SI_Woolf2021!$I$9:$I$93*$C125*IF(BA$58=Fperm_SI_Woolf2021!$E$9:$E$93,1,EXP(LN((1.1*(Fperm_SI_Woolf2021!$E$9:$E$93-BA$58)-63.1579*EXP(-0.19*Fperm_SI_Woolf2021!$E$9:$E$93)+63.1579*EXP(-0.19*BA$58))/(Fperm_SI_Woolf2021!$E$9:$E$93-BA$58))*(BA$58-Fperm_SI_Woolf2021!$E$9:$E$93)/10))) + Fperm_SI_Woolf2021!$G$9:$G$93*EXP(-Fperm_SI_Woolf2021!$J$9:$J$93*$C125*IF(BA$58=Fperm_SI_Woolf2021!$E$9:$E$93,1,EXP(LN((1.1*(Fperm_SI_Woolf2021!$E$9:$E$93-BA$58)-63.1579*EXP(-0.19*Fperm_SI_Woolf2021!$E$9:$E$93)+63.1579*EXP(-0.19*BA$58))/(Fperm_SI_Woolf2021!$E$9:$E$93-BA$58))*(BA$58-Fperm_SI_Woolf2021!$E$9:$E$93)/10))) + Fperm_SI_Woolf2021!$H$9:$H$93*EXP(-Fperm_SI_Woolf2021!$K$9:$K$93*$C125*IF(BA$58=Fperm_SI_Woolf2021!$E$9:$E$93,1,EXP(LN((1.1*(Fperm_SI_Woolf2021!$E$9:$E$93-BA$58)-63.1579*EXP(-0.19*Fperm_SI_Woolf2021!$E$9:$E$93)+63.1579*EXP(-0.19*BA$58))/(Fperm_SI_Woolf2021!$E$9:$E$93-BA$58))*(BA$58-Fperm_SI_Woolf2021!$E$9:$E$93)/10))),Fperm_SI_Woolf2021!$D$9:$D$93))</f>
        <v>0.29187587820222149</v>
      </c>
      <c r="BB125" s="51" cm="1">
        <f t="array" ref="BB125">MIN(1,SLOPE(Fperm_SI_Woolf2021!$F$9:$F$93*EXP(-Fperm_SI_Woolf2021!$I$9:$I$93*$C125*IF(BB$58=Fperm_SI_Woolf2021!$E$9:$E$93,1,EXP(LN((1.1*(Fperm_SI_Woolf2021!$E$9:$E$93-BB$58)-63.1579*EXP(-0.19*Fperm_SI_Woolf2021!$E$9:$E$93)+63.1579*EXP(-0.19*BB$58))/(Fperm_SI_Woolf2021!$E$9:$E$93-BB$58))*(BB$58-Fperm_SI_Woolf2021!$E$9:$E$93)/10))) + Fperm_SI_Woolf2021!$G$9:$G$93*EXP(-Fperm_SI_Woolf2021!$J$9:$J$93*$C125*IF(BB$58=Fperm_SI_Woolf2021!$E$9:$E$93,1,EXP(LN((1.1*(Fperm_SI_Woolf2021!$E$9:$E$93-BB$58)-63.1579*EXP(-0.19*Fperm_SI_Woolf2021!$E$9:$E$93)+63.1579*EXP(-0.19*BB$58))/(Fperm_SI_Woolf2021!$E$9:$E$93-BB$58))*(BB$58-Fperm_SI_Woolf2021!$E$9:$E$93)/10))) + Fperm_SI_Woolf2021!$H$9:$H$93*EXP(-Fperm_SI_Woolf2021!$K$9:$K$93*$C125*IF(BB$58=Fperm_SI_Woolf2021!$E$9:$E$93,1,EXP(LN((1.1*(Fperm_SI_Woolf2021!$E$9:$E$93-BB$58)-63.1579*EXP(-0.19*Fperm_SI_Woolf2021!$E$9:$E$93)+63.1579*EXP(-0.19*BB$58))/(Fperm_SI_Woolf2021!$E$9:$E$93-BB$58))*(BB$58-Fperm_SI_Woolf2021!$E$9:$E$93)/10))),Fperm_SI_Woolf2021!$D$9:$D$93)*BB$57+INTERCEPT(Fperm_SI_Woolf2021!$F$9:$F$93*EXP(-Fperm_SI_Woolf2021!$I$9:$I$93*$C125*IF(BB$58=Fperm_SI_Woolf2021!$E$9:$E$93,1,EXP(LN((1.1*(Fperm_SI_Woolf2021!$E$9:$E$93-BB$58)-63.1579*EXP(-0.19*Fperm_SI_Woolf2021!$E$9:$E$93)+63.1579*EXP(-0.19*BB$58))/(Fperm_SI_Woolf2021!$E$9:$E$93-BB$58))*(BB$58-Fperm_SI_Woolf2021!$E$9:$E$93)/10))) + Fperm_SI_Woolf2021!$G$9:$G$93*EXP(-Fperm_SI_Woolf2021!$J$9:$J$93*$C125*IF(BB$58=Fperm_SI_Woolf2021!$E$9:$E$93,1,EXP(LN((1.1*(Fperm_SI_Woolf2021!$E$9:$E$93-BB$58)-63.1579*EXP(-0.19*Fperm_SI_Woolf2021!$E$9:$E$93)+63.1579*EXP(-0.19*BB$58))/(Fperm_SI_Woolf2021!$E$9:$E$93-BB$58))*(BB$58-Fperm_SI_Woolf2021!$E$9:$E$93)/10))) + Fperm_SI_Woolf2021!$H$9:$H$93*EXP(-Fperm_SI_Woolf2021!$K$9:$K$93*$C125*IF(BB$58=Fperm_SI_Woolf2021!$E$9:$E$93,1,EXP(LN((1.1*(Fperm_SI_Woolf2021!$E$9:$E$93-BB$58)-63.1579*EXP(-0.19*Fperm_SI_Woolf2021!$E$9:$E$93)+63.1579*EXP(-0.19*BB$58))/(Fperm_SI_Woolf2021!$E$9:$E$93-BB$58))*(BB$58-Fperm_SI_Woolf2021!$E$9:$E$93)/10))),Fperm_SI_Woolf2021!$D$9:$D$93))</f>
        <v>0.27483865742164981</v>
      </c>
      <c r="BC125" s="51" cm="1">
        <f t="array" ref="BC125">MIN(1,SLOPE(Fperm_SI_Woolf2021!$F$9:$F$93*EXP(-Fperm_SI_Woolf2021!$I$9:$I$93*$C125*IF(BC$58=Fperm_SI_Woolf2021!$E$9:$E$93,1,EXP(LN((1.1*(Fperm_SI_Woolf2021!$E$9:$E$93-BC$58)-63.1579*EXP(-0.19*Fperm_SI_Woolf2021!$E$9:$E$93)+63.1579*EXP(-0.19*BC$58))/(Fperm_SI_Woolf2021!$E$9:$E$93-BC$58))*(BC$58-Fperm_SI_Woolf2021!$E$9:$E$93)/10))) + Fperm_SI_Woolf2021!$G$9:$G$93*EXP(-Fperm_SI_Woolf2021!$J$9:$J$93*$C125*IF(BC$58=Fperm_SI_Woolf2021!$E$9:$E$93,1,EXP(LN((1.1*(Fperm_SI_Woolf2021!$E$9:$E$93-BC$58)-63.1579*EXP(-0.19*Fperm_SI_Woolf2021!$E$9:$E$93)+63.1579*EXP(-0.19*BC$58))/(Fperm_SI_Woolf2021!$E$9:$E$93-BC$58))*(BC$58-Fperm_SI_Woolf2021!$E$9:$E$93)/10))) + Fperm_SI_Woolf2021!$H$9:$H$93*EXP(-Fperm_SI_Woolf2021!$K$9:$K$93*$C125*IF(BC$58=Fperm_SI_Woolf2021!$E$9:$E$93,1,EXP(LN((1.1*(Fperm_SI_Woolf2021!$E$9:$E$93-BC$58)-63.1579*EXP(-0.19*Fperm_SI_Woolf2021!$E$9:$E$93)+63.1579*EXP(-0.19*BC$58))/(Fperm_SI_Woolf2021!$E$9:$E$93-BC$58))*(BC$58-Fperm_SI_Woolf2021!$E$9:$E$93)/10))),Fperm_SI_Woolf2021!$D$9:$D$93)*BC$57+INTERCEPT(Fperm_SI_Woolf2021!$F$9:$F$93*EXP(-Fperm_SI_Woolf2021!$I$9:$I$93*$C125*IF(BC$58=Fperm_SI_Woolf2021!$E$9:$E$93,1,EXP(LN((1.1*(Fperm_SI_Woolf2021!$E$9:$E$93-BC$58)-63.1579*EXP(-0.19*Fperm_SI_Woolf2021!$E$9:$E$93)+63.1579*EXP(-0.19*BC$58))/(Fperm_SI_Woolf2021!$E$9:$E$93-BC$58))*(BC$58-Fperm_SI_Woolf2021!$E$9:$E$93)/10))) + Fperm_SI_Woolf2021!$G$9:$G$93*EXP(-Fperm_SI_Woolf2021!$J$9:$J$93*$C125*IF(BC$58=Fperm_SI_Woolf2021!$E$9:$E$93,1,EXP(LN((1.1*(Fperm_SI_Woolf2021!$E$9:$E$93-BC$58)-63.1579*EXP(-0.19*Fperm_SI_Woolf2021!$E$9:$E$93)+63.1579*EXP(-0.19*BC$58))/(Fperm_SI_Woolf2021!$E$9:$E$93-BC$58))*(BC$58-Fperm_SI_Woolf2021!$E$9:$E$93)/10))) + Fperm_SI_Woolf2021!$H$9:$H$93*EXP(-Fperm_SI_Woolf2021!$K$9:$K$93*$C125*IF(BC$58=Fperm_SI_Woolf2021!$E$9:$E$93,1,EXP(LN((1.1*(Fperm_SI_Woolf2021!$E$9:$E$93-BC$58)-63.1579*EXP(-0.19*Fperm_SI_Woolf2021!$E$9:$E$93)+63.1579*EXP(-0.19*BC$58))/(Fperm_SI_Woolf2021!$E$9:$E$93-BC$58))*(BC$58-Fperm_SI_Woolf2021!$E$9:$E$93)/10))),Fperm_SI_Woolf2021!$D$9:$D$93))</f>
        <v>0.25780143664107824</v>
      </c>
      <c r="BD125" s="51" cm="1">
        <f t="array" ref="BD125">MIN(1,SLOPE(Fperm_SI_Woolf2021!$F$9:$F$93*EXP(-Fperm_SI_Woolf2021!$I$9:$I$93*$C125*IF(BD$58=Fperm_SI_Woolf2021!$E$9:$E$93,1,EXP(LN((1.1*(Fperm_SI_Woolf2021!$E$9:$E$93-BD$58)-63.1579*EXP(-0.19*Fperm_SI_Woolf2021!$E$9:$E$93)+63.1579*EXP(-0.19*BD$58))/(Fperm_SI_Woolf2021!$E$9:$E$93-BD$58))*(BD$58-Fperm_SI_Woolf2021!$E$9:$E$93)/10))) + Fperm_SI_Woolf2021!$G$9:$G$93*EXP(-Fperm_SI_Woolf2021!$J$9:$J$93*$C125*IF(BD$58=Fperm_SI_Woolf2021!$E$9:$E$93,1,EXP(LN((1.1*(Fperm_SI_Woolf2021!$E$9:$E$93-BD$58)-63.1579*EXP(-0.19*Fperm_SI_Woolf2021!$E$9:$E$93)+63.1579*EXP(-0.19*BD$58))/(Fperm_SI_Woolf2021!$E$9:$E$93-BD$58))*(BD$58-Fperm_SI_Woolf2021!$E$9:$E$93)/10))) + Fperm_SI_Woolf2021!$H$9:$H$93*EXP(-Fperm_SI_Woolf2021!$K$9:$K$93*$C125*IF(BD$58=Fperm_SI_Woolf2021!$E$9:$E$93,1,EXP(LN((1.1*(Fperm_SI_Woolf2021!$E$9:$E$93-BD$58)-63.1579*EXP(-0.19*Fperm_SI_Woolf2021!$E$9:$E$93)+63.1579*EXP(-0.19*BD$58))/(Fperm_SI_Woolf2021!$E$9:$E$93-BD$58))*(BD$58-Fperm_SI_Woolf2021!$E$9:$E$93)/10))),Fperm_SI_Woolf2021!$D$9:$D$93)*BD$57+INTERCEPT(Fperm_SI_Woolf2021!$F$9:$F$93*EXP(-Fperm_SI_Woolf2021!$I$9:$I$93*$C125*IF(BD$58=Fperm_SI_Woolf2021!$E$9:$E$93,1,EXP(LN((1.1*(Fperm_SI_Woolf2021!$E$9:$E$93-BD$58)-63.1579*EXP(-0.19*Fperm_SI_Woolf2021!$E$9:$E$93)+63.1579*EXP(-0.19*BD$58))/(Fperm_SI_Woolf2021!$E$9:$E$93-BD$58))*(BD$58-Fperm_SI_Woolf2021!$E$9:$E$93)/10))) + Fperm_SI_Woolf2021!$G$9:$G$93*EXP(-Fperm_SI_Woolf2021!$J$9:$J$93*$C125*IF(BD$58=Fperm_SI_Woolf2021!$E$9:$E$93,1,EXP(LN((1.1*(Fperm_SI_Woolf2021!$E$9:$E$93-BD$58)-63.1579*EXP(-0.19*Fperm_SI_Woolf2021!$E$9:$E$93)+63.1579*EXP(-0.19*BD$58))/(Fperm_SI_Woolf2021!$E$9:$E$93-BD$58))*(BD$58-Fperm_SI_Woolf2021!$E$9:$E$93)/10))) + Fperm_SI_Woolf2021!$H$9:$H$93*EXP(-Fperm_SI_Woolf2021!$K$9:$K$93*$C125*IF(BD$58=Fperm_SI_Woolf2021!$E$9:$E$93,1,EXP(LN((1.1*(Fperm_SI_Woolf2021!$E$9:$E$93-BD$58)-63.1579*EXP(-0.19*Fperm_SI_Woolf2021!$E$9:$E$93)+63.1579*EXP(-0.19*BD$58))/(Fperm_SI_Woolf2021!$E$9:$E$93-BD$58))*(BD$58-Fperm_SI_Woolf2021!$E$9:$E$93)/10))),Fperm_SI_Woolf2021!$D$9:$D$93))</f>
        <v>0.24076421586050659</v>
      </c>
      <c r="BE125" s="51" cm="1">
        <f t="array" ref="BE125">MIN(1,SLOPE(Fperm_SI_Woolf2021!$F$9:$F$93*EXP(-Fperm_SI_Woolf2021!$I$9:$I$93*$C125*IF(BE$58=Fperm_SI_Woolf2021!$E$9:$E$93,1,EXP(LN((1.1*(Fperm_SI_Woolf2021!$E$9:$E$93-BE$58)-63.1579*EXP(-0.19*Fperm_SI_Woolf2021!$E$9:$E$93)+63.1579*EXP(-0.19*BE$58))/(Fperm_SI_Woolf2021!$E$9:$E$93-BE$58))*(BE$58-Fperm_SI_Woolf2021!$E$9:$E$93)/10))) + Fperm_SI_Woolf2021!$G$9:$G$93*EXP(-Fperm_SI_Woolf2021!$J$9:$J$93*$C125*IF(BE$58=Fperm_SI_Woolf2021!$E$9:$E$93,1,EXP(LN((1.1*(Fperm_SI_Woolf2021!$E$9:$E$93-BE$58)-63.1579*EXP(-0.19*Fperm_SI_Woolf2021!$E$9:$E$93)+63.1579*EXP(-0.19*BE$58))/(Fperm_SI_Woolf2021!$E$9:$E$93-BE$58))*(BE$58-Fperm_SI_Woolf2021!$E$9:$E$93)/10))) + Fperm_SI_Woolf2021!$H$9:$H$93*EXP(-Fperm_SI_Woolf2021!$K$9:$K$93*$C125*IF(BE$58=Fperm_SI_Woolf2021!$E$9:$E$93,1,EXP(LN((1.1*(Fperm_SI_Woolf2021!$E$9:$E$93-BE$58)-63.1579*EXP(-0.19*Fperm_SI_Woolf2021!$E$9:$E$93)+63.1579*EXP(-0.19*BE$58))/(Fperm_SI_Woolf2021!$E$9:$E$93-BE$58))*(BE$58-Fperm_SI_Woolf2021!$E$9:$E$93)/10))),Fperm_SI_Woolf2021!$D$9:$D$93)*BE$57+INTERCEPT(Fperm_SI_Woolf2021!$F$9:$F$93*EXP(-Fperm_SI_Woolf2021!$I$9:$I$93*$C125*IF(BE$58=Fperm_SI_Woolf2021!$E$9:$E$93,1,EXP(LN((1.1*(Fperm_SI_Woolf2021!$E$9:$E$93-BE$58)-63.1579*EXP(-0.19*Fperm_SI_Woolf2021!$E$9:$E$93)+63.1579*EXP(-0.19*BE$58))/(Fperm_SI_Woolf2021!$E$9:$E$93-BE$58))*(BE$58-Fperm_SI_Woolf2021!$E$9:$E$93)/10))) + Fperm_SI_Woolf2021!$G$9:$G$93*EXP(-Fperm_SI_Woolf2021!$J$9:$J$93*$C125*IF(BE$58=Fperm_SI_Woolf2021!$E$9:$E$93,1,EXP(LN((1.1*(Fperm_SI_Woolf2021!$E$9:$E$93-BE$58)-63.1579*EXP(-0.19*Fperm_SI_Woolf2021!$E$9:$E$93)+63.1579*EXP(-0.19*BE$58))/(Fperm_SI_Woolf2021!$E$9:$E$93-BE$58))*(BE$58-Fperm_SI_Woolf2021!$E$9:$E$93)/10))) + Fperm_SI_Woolf2021!$H$9:$H$93*EXP(-Fperm_SI_Woolf2021!$K$9:$K$93*$C125*IF(BE$58=Fperm_SI_Woolf2021!$E$9:$E$93,1,EXP(LN((1.1*(Fperm_SI_Woolf2021!$E$9:$E$93-BE$58)-63.1579*EXP(-0.19*Fperm_SI_Woolf2021!$E$9:$E$93)+63.1579*EXP(-0.19*BE$58))/(Fperm_SI_Woolf2021!$E$9:$E$93-BE$58))*(BE$58-Fperm_SI_Woolf2021!$E$9:$E$93)/10))),Fperm_SI_Woolf2021!$D$9:$D$93))</f>
        <v>0.22372699507993496</v>
      </c>
      <c r="BF125" s="51" cm="1">
        <f t="array" ref="BF125">MIN(1,SLOPE(Fperm_SI_Woolf2021!$F$9:$F$93*EXP(-Fperm_SI_Woolf2021!$I$9:$I$93*$C125*IF(BF$58=Fperm_SI_Woolf2021!$E$9:$E$93,1,EXP(LN((1.1*(Fperm_SI_Woolf2021!$E$9:$E$93-BF$58)-63.1579*EXP(-0.19*Fperm_SI_Woolf2021!$E$9:$E$93)+63.1579*EXP(-0.19*BF$58))/(Fperm_SI_Woolf2021!$E$9:$E$93-BF$58))*(BF$58-Fperm_SI_Woolf2021!$E$9:$E$93)/10))) + Fperm_SI_Woolf2021!$G$9:$G$93*EXP(-Fperm_SI_Woolf2021!$J$9:$J$93*$C125*IF(BF$58=Fperm_SI_Woolf2021!$E$9:$E$93,1,EXP(LN((1.1*(Fperm_SI_Woolf2021!$E$9:$E$93-BF$58)-63.1579*EXP(-0.19*Fperm_SI_Woolf2021!$E$9:$E$93)+63.1579*EXP(-0.19*BF$58))/(Fperm_SI_Woolf2021!$E$9:$E$93-BF$58))*(BF$58-Fperm_SI_Woolf2021!$E$9:$E$93)/10))) + Fperm_SI_Woolf2021!$H$9:$H$93*EXP(-Fperm_SI_Woolf2021!$K$9:$K$93*$C125*IF(BF$58=Fperm_SI_Woolf2021!$E$9:$E$93,1,EXP(LN((1.1*(Fperm_SI_Woolf2021!$E$9:$E$93-BF$58)-63.1579*EXP(-0.19*Fperm_SI_Woolf2021!$E$9:$E$93)+63.1579*EXP(-0.19*BF$58))/(Fperm_SI_Woolf2021!$E$9:$E$93-BF$58))*(BF$58-Fperm_SI_Woolf2021!$E$9:$E$93)/10))),Fperm_SI_Woolf2021!$D$9:$D$93)*BF$57+INTERCEPT(Fperm_SI_Woolf2021!$F$9:$F$93*EXP(-Fperm_SI_Woolf2021!$I$9:$I$93*$C125*IF(BF$58=Fperm_SI_Woolf2021!$E$9:$E$93,1,EXP(LN((1.1*(Fperm_SI_Woolf2021!$E$9:$E$93-BF$58)-63.1579*EXP(-0.19*Fperm_SI_Woolf2021!$E$9:$E$93)+63.1579*EXP(-0.19*BF$58))/(Fperm_SI_Woolf2021!$E$9:$E$93-BF$58))*(BF$58-Fperm_SI_Woolf2021!$E$9:$E$93)/10))) + Fperm_SI_Woolf2021!$G$9:$G$93*EXP(-Fperm_SI_Woolf2021!$J$9:$J$93*$C125*IF(BF$58=Fperm_SI_Woolf2021!$E$9:$E$93,1,EXP(LN((1.1*(Fperm_SI_Woolf2021!$E$9:$E$93-BF$58)-63.1579*EXP(-0.19*Fperm_SI_Woolf2021!$E$9:$E$93)+63.1579*EXP(-0.19*BF$58))/(Fperm_SI_Woolf2021!$E$9:$E$93-BF$58))*(BF$58-Fperm_SI_Woolf2021!$E$9:$E$93)/10))) + Fperm_SI_Woolf2021!$H$9:$H$93*EXP(-Fperm_SI_Woolf2021!$K$9:$K$93*$C125*IF(BF$58=Fperm_SI_Woolf2021!$E$9:$E$93,1,EXP(LN((1.1*(Fperm_SI_Woolf2021!$E$9:$E$93-BF$58)-63.1579*EXP(-0.19*Fperm_SI_Woolf2021!$E$9:$E$93)+63.1579*EXP(-0.19*BF$58))/(Fperm_SI_Woolf2021!$E$9:$E$93-BF$58))*(BF$58-Fperm_SI_Woolf2021!$E$9:$E$93)/10))),Fperm_SI_Woolf2021!$D$9:$D$93))</f>
        <v>0.20668977429936333</v>
      </c>
      <c r="BG125" s="51" cm="1">
        <f t="array" ref="BG125">MIN(1,SLOPE(Fperm_SI_Woolf2021!$F$9:$F$93*EXP(-Fperm_SI_Woolf2021!$I$9:$I$93*$C125*IF(BG$58=Fperm_SI_Woolf2021!$E$9:$E$93,1,EXP(LN((1.1*(Fperm_SI_Woolf2021!$E$9:$E$93-BG$58)-63.1579*EXP(-0.19*Fperm_SI_Woolf2021!$E$9:$E$93)+63.1579*EXP(-0.19*BG$58))/(Fperm_SI_Woolf2021!$E$9:$E$93-BG$58))*(BG$58-Fperm_SI_Woolf2021!$E$9:$E$93)/10))) + Fperm_SI_Woolf2021!$G$9:$G$93*EXP(-Fperm_SI_Woolf2021!$J$9:$J$93*$C125*IF(BG$58=Fperm_SI_Woolf2021!$E$9:$E$93,1,EXP(LN((1.1*(Fperm_SI_Woolf2021!$E$9:$E$93-BG$58)-63.1579*EXP(-0.19*Fperm_SI_Woolf2021!$E$9:$E$93)+63.1579*EXP(-0.19*BG$58))/(Fperm_SI_Woolf2021!$E$9:$E$93-BG$58))*(BG$58-Fperm_SI_Woolf2021!$E$9:$E$93)/10))) + Fperm_SI_Woolf2021!$H$9:$H$93*EXP(-Fperm_SI_Woolf2021!$K$9:$K$93*$C125*IF(BG$58=Fperm_SI_Woolf2021!$E$9:$E$93,1,EXP(LN((1.1*(Fperm_SI_Woolf2021!$E$9:$E$93-BG$58)-63.1579*EXP(-0.19*Fperm_SI_Woolf2021!$E$9:$E$93)+63.1579*EXP(-0.19*BG$58))/(Fperm_SI_Woolf2021!$E$9:$E$93-BG$58))*(BG$58-Fperm_SI_Woolf2021!$E$9:$E$93)/10))),Fperm_SI_Woolf2021!$D$9:$D$93)*BG$57+INTERCEPT(Fperm_SI_Woolf2021!$F$9:$F$93*EXP(-Fperm_SI_Woolf2021!$I$9:$I$93*$C125*IF(BG$58=Fperm_SI_Woolf2021!$E$9:$E$93,1,EXP(LN((1.1*(Fperm_SI_Woolf2021!$E$9:$E$93-BG$58)-63.1579*EXP(-0.19*Fperm_SI_Woolf2021!$E$9:$E$93)+63.1579*EXP(-0.19*BG$58))/(Fperm_SI_Woolf2021!$E$9:$E$93-BG$58))*(BG$58-Fperm_SI_Woolf2021!$E$9:$E$93)/10))) + Fperm_SI_Woolf2021!$G$9:$G$93*EXP(-Fperm_SI_Woolf2021!$J$9:$J$93*$C125*IF(BG$58=Fperm_SI_Woolf2021!$E$9:$E$93,1,EXP(LN((1.1*(Fperm_SI_Woolf2021!$E$9:$E$93-BG$58)-63.1579*EXP(-0.19*Fperm_SI_Woolf2021!$E$9:$E$93)+63.1579*EXP(-0.19*BG$58))/(Fperm_SI_Woolf2021!$E$9:$E$93-BG$58))*(BG$58-Fperm_SI_Woolf2021!$E$9:$E$93)/10))) + Fperm_SI_Woolf2021!$H$9:$H$93*EXP(-Fperm_SI_Woolf2021!$K$9:$K$93*$C125*IF(BG$58=Fperm_SI_Woolf2021!$E$9:$E$93,1,EXP(LN((1.1*(Fperm_SI_Woolf2021!$E$9:$E$93-BG$58)-63.1579*EXP(-0.19*Fperm_SI_Woolf2021!$E$9:$E$93)+63.1579*EXP(-0.19*BG$58))/(Fperm_SI_Woolf2021!$E$9:$E$93-BG$58))*(BG$58-Fperm_SI_Woolf2021!$E$9:$E$93)/10))),Fperm_SI_Woolf2021!$D$9:$D$93))</f>
        <v>0.18965255351879171</v>
      </c>
      <c r="BH125" s="51" cm="1">
        <f t="array" ref="BH125">MIN(1,SLOPE(Fperm_SI_Woolf2021!$F$9:$F$93*EXP(-Fperm_SI_Woolf2021!$I$9:$I$93*$C125*IF(BH$58=Fperm_SI_Woolf2021!$E$9:$E$93,1,EXP(LN((1.1*(Fperm_SI_Woolf2021!$E$9:$E$93-BH$58)-63.1579*EXP(-0.19*Fperm_SI_Woolf2021!$E$9:$E$93)+63.1579*EXP(-0.19*BH$58))/(Fperm_SI_Woolf2021!$E$9:$E$93-BH$58))*(BH$58-Fperm_SI_Woolf2021!$E$9:$E$93)/10))) + Fperm_SI_Woolf2021!$G$9:$G$93*EXP(-Fperm_SI_Woolf2021!$J$9:$J$93*$C125*IF(BH$58=Fperm_SI_Woolf2021!$E$9:$E$93,1,EXP(LN((1.1*(Fperm_SI_Woolf2021!$E$9:$E$93-BH$58)-63.1579*EXP(-0.19*Fperm_SI_Woolf2021!$E$9:$E$93)+63.1579*EXP(-0.19*BH$58))/(Fperm_SI_Woolf2021!$E$9:$E$93-BH$58))*(BH$58-Fperm_SI_Woolf2021!$E$9:$E$93)/10))) + Fperm_SI_Woolf2021!$H$9:$H$93*EXP(-Fperm_SI_Woolf2021!$K$9:$K$93*$C125*IF(BH$58=Fperm_SI_Woolf2021!$E$9:$E$93,1,EXP(LN((1.1*(Fperm_SI_Woolf2021!$E$9:$E$93-BH$58)-63.1579*EXP(-0.19*Fperm_SI_Woolf2021!$E$9:$E$93)+63.1579*EXP(-0.19*BH$58))/(Fperm_SI_Woolf2021!$E$9:$E$93-BH$58))*(BH$58-Fperm_SI_Woolf2021!$E$9:$E$93)/10))),Fperm_SI_Woolf2021!$D$9:$D$93)*BH$57+INTERCEPT(Fperm_SI_Woolf2021!$F$9:$F$93*EXP(-Fperm_SI_Woolf2021!$I$9:$I$93*$C125*IF(BH$58=Fperm_SI_Woolf2021!$E$9:$E$93,1,EXP(LN((1.1*(Fperm_SI_Woolf2021!$E$9:$E$93-BH$58)-63.1579*EXP(-0.19*Fperm_SI_Woolf2021!$E$9:$E$93)+63.1579*EXP(-0.19*BH$58))/(Fperm_SI_Woolf2021!$E$9:$E$93-BH$58))*(BH$58-Fperm_SI_Woolf2021!$E$9:$E$93)/10))) + Fperm_SI_Woolf2021!$G$9:$G$93*EXP(-Fperm_SI_Woolf2021!$J$9:$J$93*$C125*IF(BH$58=Fperm_SI_Woolf2021!$E$9:$E$93,1,EXP(LN((1.1*(Fperm_SI_Woolf2021!$E$9:$E$93-BH$58)-63.1579*EXP(-0.19*Fperm_SI_Woolf2021!$E$9:$E$93)+63.1579*EXP(-0.19*BH$58))/(Fperm_SI_Woolf2021!$E$9:$E$93-BH$58))*(BH$58-Fperm_SI_Woolf2021!$E$9:$E$93)/10))) + Fperm_SI_Woolf2021!$H$9:$H$93*EXP(-Fperm_SI_Woolf2021!$K$9:$K$93*$C125*IF(BH$58=Fperm_SI_Woolf2021!$E$9:$E$93,1,EXP(LN((1.1*(Fperm_SI_Woolf2021!$E$9:$E$93-BH$58)-63.1579*EXP(-0.19*Fperm_SI_Woolf2021!$E$9:$E$93)+63.1579*EXP(-0.19*BH$58))/(Fperm_SI_Woolf2021!$E$9:$E$93-BH$58))*(BH$58-Fperm_SI_Woolf2021!$E$9:$E$93)/10))),Fperm_SI_Woolf2021!$D$9:$D$93))</f>
        <v>0.17261533273822005</v>
      </c>
      <c r="BI125" s="51" cm="1">
        <f t="array" ref="BI125">MIN(1,SLOPE(Fperm_SI_Woolf2021!$F$9:$F$93*EXP(-Fperm_SI_Woolf2021!$I$9:$I$93*$C125*IF(BI$58=Fperm_SI_Woolf2021!$E$9:$E$93,1,EXP(LN((1.1*(Fperm_SI_Woolf2021!$E$9:$E$93-BI$58)-63.1579*EXP(-0.19*Fperm_SI_Woolf2021!$E$9:$E$93)+63.1579*EXP(-0.19*BI$58))/(Fperm_SI_Woolf2021!$E$9:$E$93-BI$58))*(BI$58-Fperm_SI_Woolf2021!$E$9:$E$93)/10))) + Fperm_SI_Woolf2021!$G$9:$G$93*EXP(-Fperm_SI_Woolf2021!$J$9:$J$93*$C125*IF(BI$58=Fperm_SI_Woolf2021!$E$9:$E$93,1,EXP(LN((1.1*(Fperm_SI_Woolf2021!$E$9:$E$93-BI$58)-63.1579*EXP(-0.19*Fperm_SI_Woolf2021!$E$9:$E$93)+63.1579*EXP(-0.19*BI$58))/(Fperm_SI_Woolf2021!$E$9:$E$93-BI$58))*(BI$58-Fperm_SI_Woolf2021!$E$9:$E$93)/10))) + Fperm_SI_Woolf2021!$H$9:$H$93*EXP(-Fperm_SI_Woolf2021!$K$9:$K$93*$C125*IF(BI$58=Fperm_SI_Woolf2021!$E$9:$E$93,1,EXP(LN((1.1*(Fperm_SI_Woolf2021!$E$9:$E$93-BI$58)-63.1579*EXP(-0.19*Fperm_SI_Woolf2021!$E$9:$E$93)+63.1579*EXP(-0.19*BI$58))/(Fperm_SI_Woolf2021!$E$9:$E$93-BI$58))*(BI$58-Fperm_SI_Woolf2021!$E$9:$E$93)/10))),Fperm_SI_Woolf2021!$D$9:$D$93)*BI$57+INTERCEPT(Fperm_SI_Woolf2021!$F$9:$F$93*EXP(-Fperm_SI_Woolf2021!$I$9:$I$93*$C125*IF(BI$58=Fperm_SI_Woolf2021!$E$9:$E$93,1,EXP(LN((1.1*(Fperm_SI_Woolf2021!$E$9:$E$93-BI$58)-63.1579*EXP(-0.19*Fperm_SI_Woolf2021!$E$9:$E$93)+63.1579*EXP(-0.19*BI$58))/(Fperm_SI_Woolf2021!$E$9:$E$93-BI$58))*(BI$58-Fperm_SI_Woolf2021!$E$9:$E$93)/10))) + Fperm_SI_Woolf2021!$G$9:$G$93*EXP(-Fperm_SI_Woolf2021!$J$9:$J$93*$C125*IF(BI$58=Fperm_SI_Woolf2021!$E$9:$E$93,1,EXP(LN((1.1*(Fperm_SI_Woolf2021!$E$9:$E$93-BI$58)-63.1579*EXP(-0.19*Fperm_SI_Woolf2021!$E$9:$E$93)+63.1579*EXP(-0.19*BI$58))/(Fperm_SI_Woolf2021!$E$9:$E$93-BI$58))*(BI$58-Fperm_SI_Woolf2021!$E$9:$E$93)/10))) + Fperm_SI_Woolf2021!$H$9:$H$93*EXP(-Fperm_SI_Woolf2021!$K$9:$K$93*$C125*IF(BI$58=Fperm_SI_Woolf2021!$E$9:$E$93,1,EXP(LN((1.1*(Fperm_SI_Woolf2021!$E$9:$E$93-BI$58)-63.1579*EXP(-0.19*Fperm_SI_Woolf2021!$E$9:$E$93)+63.1579*EXP(-0.19*BI$58))/(Fperm_SI_Woolf2021!$E$9:$E$93-BI$58))*(BI$58-Fperm_SI_Woolf2021!$E$9:$E$93)/10))),Fperm_SI_Woolf2021!$D$9:$D$93))</f>
        <v>0.1555781119576484</v>
      </c>
      <c r="BJ125" s="51" cm="1">
        <f t="array" ref="BJ125">MIN(1,SLOPE(Fperm_SI_Woolf2021!$F$9:$F$93*EXP(-Fperm_SI_Woolf2021!$I$9:$I$93*$C125*IF(BJ$58=Fperm_SI_Woolf2021!$E$9:$E$93,1,EXP(LN((1.1*(Fperm_SI_Woolf2021!$E$9:$E$93-BJ$58)-63.1579*EXP(-0.19*Fperm_SI_Woolf2021!$E$9:$E$93)+63.1579*EXP(-0.19*BJ$58))/(Fperm_SI_Woolf2021!$E$9:$E$93-BJ$58))*(BJ$58-Fperm_SI_Woolf2021!$E$9:$E$93)/10))) + Fperm_SI_Woolf2021!$G$9:$G$93*EXP(-Fperm_SI_Woolf2021!$J$9:$J$93*$C125*IF(BJ$58=Fperm_SI_Woolf2021!$E$9:$E$93,1,EXP(LN((1.1*(Fperm_SI_Woolf2021!$E$9:$E$93-BJ$58)-63.1579*EXP(-0.19*Fperm_SI_Woolf2021!$E$9:$E$93)+63.1579*EXP(-0.19*BJ$58))/(Fperm_SI_Woolf2021!$E$9:$E$93-BJ$58))*(BJ$58-Fperm_SI_Woolf2021!$E$9:$E$93)/10))) + Fperm_SI_Woolf2021!$H$9:$H$93*EXP(-Fperm_SI_Woolf2021!$K$9:$K$93*$C125*IF(BJ$58=Fperm_SI_Woolf2021!$E$9:$E$93,1,EXP(LN((1.1*(Fperm_SI_Woolf2021!$E$9:$E$93-BJ$58)-63.1579*EXP(-0.19*Fperm_SI_Woolf2021!$E$9:$E$93)+63.1579*EXP(-0.19*BJ$58))/(Fperm_SI_Woolf2021!$E$9:$E$93-BJ$58))*(BJ$58-Fperm_SI_Woolf2021!$E$9:$E$93)/10))),Fperm_SI_Woolf2021!$D$9:$D$93)*BJ$57+INTERCEPT(Fperm_SI_Woolf2021!$F$9:$F$93*EXP(-Fperm_SI_Woolf2021!$I$9:$I$93*$C125*IF(BJ$58=Fperm_SI_Woolf2021!$E$9:$E$93,1,EXP(LN((1.1*(Fperm_SI_Woolf2021!$E$9:$E$93-BJ$58)-63.1579*EXP(-0.19*Fperm_SI_Woolf2021!$E$9:$E$93)+63.1579*EXP(-0.19*BJ$58))/(Fperm_SI_Woolf2021!$E$9:$E$93-BJ$58))*(BJ$58-Fperm_SI_Woolf2021!$E$9:$E$93)/10))) + Fperm_SI_Woolf2021!$G$9:$G$93*EXP(-Fperm_SI_Woolf2021!$J$9:$J$93*$C125*IF(BJ$58=Fperm_SI_Woolf2021!$E$9:$E$93,1,EXP(LN((1.1*(Fperm_SI_Woolf2021!$E$9:$E$93-BJ$58)-63.1579*EXP(-0.19*Fperm_SI_Woolf2021!$E$9:$E$93)+63.1579*EXP(-0.19*BJ$58))/(Fperm_SI_Woolf2021!$E$9:$E$93-BJ$58))*(BJ$58-Fperm_SI_Woolf2021!$E$9:$E$93)/10))) + Fperm_SI_Woolf2021!$H$9:$H$93*EXP(-Fperm_SI_Woolf2021!$K$9:$K$93*$C125*IF(BJ$58=Fperm_SI_Woolf2021!$E$9:$E$93,1,EXP(LN((1.1*(Fperm_SI_Woolf2021!$E$9:$E$93-BJ$58)-63.1579*EXP(-0.19*Fperm_SI_Woolf2021!$E$9:$E$93)+63.1579*EXP(-0.19*BJ$58))/(Fperm_SI_Woolf2021!$E$9:$E$93-BJ$58))*(BJ$58-Fperm_SI_Woolf2021!$E$9:$E$93)/10))),Fperm_SI_Woolf2021!$D$9:$D$93))</f>
        <v>0.13854089117707674</v>
      </c>
      <c r="BK125" s="51" cm="1">
        <f t="array" ref="BK125">MIN(1,SLOPE(Fperm_SI_Woolf2021!$F$9:$F$93*EXP(-Fperm_SI_Woolf2021!$I$9:$I$93*$C125*IF(BK$58=Fperm_SI_Woolf2021!$E$9:$E$93,1,EXP(LN((1.1*(Fperm_SI_Woolf2021!$E$9:$E$93-BK$58)-63.1579*EXP(-0.19*Fperm_SI_Woolf2021!$E$9:$E$93)+63.1579*EXP(-0.19*BK$58))/(Fperm_SI_Woolf2021!$E$9:$E$93-BK$58))*(BK$58-Fperm_SI_Woolf2021!$E$9:$E$93)/10))) + Fperm_SI_Woolf2021!$G$9:$G$93*EXP(-Fperm_SI_Woolf2021!$J$9:$J$93*$C125*IF(BK$58=Fperm_SI_Woolf2021!$E$9:$E$93,1,EXP(LN((1.1*(Fperm_SI_Woolf2021!$E$9:$E$93-BK$58)-63.1579*EXP(-0.19*Fperm_SI_Woolf2021!$E$9:$E$93)+63.1579*EXP(-0.19*BK$58))/(Fperm_SI_Woolf2021!$E$9:$E$93-BK$58))*(BK$58-Fperm_SI_Woolf2021!$E$9:$E$93)/10))) + Fperm_SI_Woolf2021!$H$9:$H$93*EXP(-Fperm_SI_Woolf2021!$K$9:$K$93*$C125*IF(BK$58=Fperm_SI_Woolf2021!$E$9:$E$93,1,EXP(LN((1.1*(Fperm_SI_Woolf2021!$E$9:$E$93-BK$58)-63.1579*EXP(-0.19*Fperm_SI_Woolf2021!$E$9:$E$93)+63.1579*EXP(-0.19*BK$58))/(Fperm_SI_Woolf2021!$E$9:$E$93-BK$58))*(BK$58-Fperm_SI_Woolf2021!$E$9:$E$93)/10))),Fperm_SI_Woolf2021!$D$9:$D$93)*BK$57+INTERCEPT(Fperm_SI_Woolf2021!$F$9:$F$93*EXP(-Fperm_SI_Woolf2021!$I$9:$I$93*$C125*IF(BK$58=Fperm_SI_Woolf2021!$E$9:$E$93,1,EXP(LN((1.1*(Fperm_SI_Woolf2021!$E$9:$E$93-BK$58)-63.1579*EXP(-0.19*Fperm_SI_Woolf2021!$E$9:$E$93)+63.1579*EXP(-0.19*BK$58))/(Fperm_SI_Woolf2021!$E$9:$E$93-BK$58))*(BK$58-Fperm_SI_Woolf2021!$E$9:$E$93)/10))) + Fperm_SI_Woolf2021!$G$9:$G$93*EXP(-Fperm_SI_Woolf2021!$J$9:$J$93*$C125*IF(BK$58=Fperm_SI_Woolf2021!$E$9:$E$93,1,EXP(LN((1.1*(Fperm_SI_Woolf2021!$E$9:$E$93-BK$58)-63.1579*EXP(-0.19*Fperm_SI_Woolf2021!$E$9:$E$93)+63.1579*EXP(-0.19*BK$58))/(Fperm_SI_Woolf2021!$E$9:$E$93-BK$58))*(BK$58-Fperm_SI_Woolf2021!$E$9:$E$93)/10))) + Fperm_SI_Woolf2021!$H$9:$H$93*EXP(-Fperm_SI_Woolf2021!$K$9:$K$93*$C125*IF(BK$58=Fperm_SI_Woolf2021!$E$9:$E$93,1,EXP(LN((1.1*(Fperm_SI_Woolf2021!$E$9:$E$93-BK$58)-63.1579*EXP(-0.19*Fperm_SI_Woolf2021!$E$9:$E$93)+63.1579*EXP(-0.19*BK$58))/(Fperm_SI_Woolf2021!$E$9:$E$93-BK$58))*(BK$58-Fperm_SI_Woolf2021!$E$9:$E$93)/10))),Fperm_SI_Woolf2021!$D$9:$D$93))</f>
        <v>0.12150367039650511</v>
      </c>
      <c r="BL125" s="51" cm="1">
        <f t="array" ref="BL125">MIN(1,SLOPE(Fperm_SI_Woolf2021!$F$9:$F$93*EXP(-Fperm_SI_Woolf2021!$I$9:$I$93*$C125*IF(BL$58=Fperm_SI_Woolf2021!$E$9:$E$93,1,EXP(LN((1.1*(Fperm_SI_Woolf2021!$E$9:$E$93-BL$58)-63.1579*EXP(-0.19*Fperm_SI_Woolf2021!$E$9:$E$93)+63.1579*EXP(-0.19*BL$58))/(Fperm_SI_Woolf2021!$E$9:$E$93-BL$58))*(BL$58-Fperm_SI_Woolf2021!$E$9:$E$93)/10))) + Fperm_SI_Woolf2021!$G$9:$G$93*EXP(-Fperm_SI_Woolf2021!$J$9:$J$93*$C125*IF(BL$58=Fperm_SI_Woolf2021!$E$9:$E$93,1,EXP(LN((1.1*(Fperm_SI_Woolf2021!$E$9:$E$93-BL$58)-63.1579*EXP(-0.19*Fperm_SI_Woolf2021!$E$9:$E$93)+63.1579*EXP(-0.19*BL$58))/(Fperm_SI_Woolf2021!$E$9:$E$93-BL$58))*(BL$58-Fperm_SI_Woolf2021!$E$9:$E$93)/10))) + Fperm_SI_Woolf2021!$H$9:$H$93*EXP(-Fperm_SI_Woolf2021!$K$9:$K$93*$C125*IF(BL$58=Fperm_SI_Woolf2021!$E$9:$E$93,1,EXP(LN((1.1*(Fperm_SI_Woolf2021!$E$9:$E$93-BL$58)-63.1579*EXP(-0.19*Fperm_SI_Woolf2021!$E$9:$E$93)+63.1579*EXP(-0.19*BL$58))/(Fperm_SI_Woolf2021!$E$9:$E$93-BL$58))*(BL$58-Fperm_SI_Woolf2021!$E$9:$E$93)/10))),Fperm_SI_Woolf2021!$D$9:$D$93)*BL$57+INTERCEPT(Fperm_SI_Woolf2021!$F$9:$F$93*EXP(-Fperm_SI_Woolf2021!$I$9:$I$93*$C125*IF(BL$58=Fperm_SI_Woolf2021!$E$9:$E$93,1,EXP(LN((1.1*(Fperm_SI_Woolf2021!$E$9:$E$93-BL$58)-63.1579*EXP(-0.19*Fperm_SI_Woolf2021!$E$9:$E$93)+63.1579*EXP(-0.19*BL$58))/(Fperm_SI_Woolf2021!$E$9:$E$93-BL$58))*(BL$58-Fperm_SI_Woolf2021!$E$9:$E$93)/10))) + Fperm_SI_Woolf2021!$G$9:$G$93*EXP(-Fperm_SI_Woolf2021!$J$9:$J$93*$C125*IF(BL$58=Fperm_SI_Woolf2021!$E$9:$E$93,1,EXP(LN((1.1*(Fperm_SI_Woolf2021!$E$9:$E$93-BL$58)-63.1579*EXP(-0.19*Fperm_SI_Woolf2021!$E$9:$E$93)+63.1579*EXP(-0.19*BL$58))/(Fperm_SI_Woolf2021!$E$9:$E$93-BL$58))*(BL$58-Fperm_SI_Woolf2021!$E$9:$E$93)/10))) + Fperm_SI_Woolf2021!$H$9:$H$93*EXP(-Fperm_SI_Woolf2021!$K$9:$K$93*$C125*IF(BL$58=Fperm_SI_Woolf2021!$E$9:$E$93,1,EXP(LN((1.1*(Fperm_SI_Woolf2021!$E$9:$E$93-BL$58)-63.1579*EXP(-0.19*Fperm_SI_Woolf2021!$E$9:$E$93)+63.1579*EXP(-0.19*BL$58))/(Fperm_SI_Woolf2021!$E$9:$E$93-BL$58))*(BL$58-Fperm_SI_Woolf2021!$E$9:$E$93)/10))),Fperm_SI_Woolf2021!$D$9:$D$93))</f>
        <v>0.31741778413092986</v>
      </c>
      <c r="BM125" s="51" cm="1">
        <f t="array" ref="BM125">MIN(1,SLOPE(Fperm_SI_Woolf2021!$F$9:$F$93*EXP(-Fperm_SI_Woolf2021!$I$9:$I$93*$C125*IF(BM$58=Fperm_SI_Woolf2021!$E$9:$E$93,1,EXP(LN((1.1*(Fperm_SI_Woolf2021!$E$9:$E$93-BM$58)-63.1579*EXP(-0.19*Fperm_SI_Woolf2021!$E$9:$E$93)+63.1579*EXP(-0.19*BM$58))/(Fperm_SI_Woolf2021!$E$9:$E$93-BM$58))*(BM$58-Fperm_SI_Woolf2021!$E$9:$E$93)/10))) + Fperm_SI_Woolf2021!$G$9:$G$93*EXP(-Fperm_SI_Woolf2021!$J$9:$J$93*$C125*IF(BM$58=Fperm_SI_Woolf2021!$E$9:$E$93,1,EXP(LN((1.1*(Fperm_SI_Woolf2021!$E$9:$E$93-BM$58)-63.1579*EXP(-0.19*Fperm_SI_Woolf2021!$E$9:$E$93)+63.1579*EXP(-0.19*BM$58))/(Fperm_SI_Woolf2021!$E$9:$E$93-BM$58))*(BM$58-Fperm_SI_Woolf2021!$E$9:$E$93)/10))) + Fperm_SI_Woolf2021!$H$9:$H$93*EXP(-Fperm_SI_Woolf2021!$K$9:$K$93*$C125*IF(BM$58=Fperm_SI_Woolf2021!$E$9:$E$93,1,EXP(LN((1.1*(Fperm_SI_Woolf2021!$E$9:$E$93-BM$58)-63.1579*EXP(-0.19*Fperm_SI_Woolf2021!$E$9:$E$93)+63.1579*EXP(-0.19*BM$58))/(Fperm_SI_Woolf2021!$E$9:$E$93-BM$58))*(BM$58-Fperm_SI_Woolf2021!$E$9:$E$93)/10))),Fperm_SI_Woolf2021!$D$9:$D$93)*BM$57+INTERCEPT(Fperm_SI_Woolf2021!$F$9:$F$93*EXP(-Fperm_SI_Woolf2021!$I$9:$I$93*$C125*IF(BM$58=Fperm_SI_Woolf2021!$E$9:$E$93,1,EXP(LN((1.1*(Fperm_SI_Woolf2021!$E$9:$E$93-BM$58)-63.1579*EXP(-0.19*Fperm_SI_Woolf2021!$E$9:$E$93)+63.1579*EXP(-0.19*BM$58))/(Fperm_SI_Woolf2021!$E$9:$E$93-BM$58))*(BM$58-Fperm_SI_Woolf2021!$E$9:$E$93)/10))) + Fperm_SI_Woolf2021!$G$9:$G$93*EXP(-Fperm_SI_Woolf2021!$J$9:$J$93*$C125*IF(BM$58=Fperm_SI_Woolf2021!$E$9:$E$93,1,EXP(LN((1.1*(Fperm_SI_Woolf2021!$E$9:$E$93-BM$58)-63.1579*EXP(-0.19*Fperm_SI_Woolf2021!$E$9:$E$93)+63.1579*EXP(-0.19*BM$58))/(Fperm_SI_Woolf2021!$E$9:$E$93-BM$58))*(BM$58-Fperm_SI_Woolf2021!$E$9:$E$93)/10))) + Fperm_SI_Woolf2021!$H$9:$H$93*EXP(-Fperm_SI_Woolf2021!$K$9:$K$93*$C125*IF(BM$58=Fperm_SI_Woolf2021!$E$9:$E$93,1,EXP(LN((1.1*(Fperm_SI_Woolf2021!$E$9:$E$93-BM$58)-63.1579*EXP(-0.19*Fperm_SI_Woolf2021!$E$9:$E$93)+63.1579*EXP(-0.19*BM$58))/(Fperm_SI_Woolf2021!$E$9:$E$93-BM$58))*(BM$58-Fperm_SI_Woolf2021!$E$9:$E$93)/10))),Fperm_SI_Woolf2021!$D$9:$D$93))</f>
        <v>0.30234389149226415</v>
      </c>
      <c r="BN125" s="51" cm="1">
        <f t="array" ref="BN125">MIN(1,SLOPE(Fperm_SI_Woolf2021!$F$9:$F$93*EXP(-Fperm_SI_Woolf2021!$I$9:$I$93*$C125*IF(BN$58=Fperm_SI_Woolf2021!$E$9:$E$93,1,EXP(LN((1.1*(Fperm_SI_Woolf2021!$E$9:$E$93-BN$58)-63.1579*EXP(-0.19*Fperm_SI_Woolf2021!$E$9:$E$93)+63.1579*EXP(-0.19*BN$58))/(Fperm_SI_Woolf2021!$E$9:$E$93-BN$58))*(BN$58-Fperm_SI_Woolf2021!$E$9:$E$93)/10))) + Fperm_SI_Woolf2021!$G$9:$G$93*EXP(-Fperm_SI_Woolf2021!$J$9:$J$93*$C125*IF(BN$58=Fperm_SI_Woolf2021!$E$9:$E$93,1,EXP(LN((1.1*(Fperm_SI_Woolf2021!$E$9:$E$93-BN$58)-63.1579*EXP(-0.19*Fperm_SI_Woolf2021!$E$9:$E$93)+63.1579*EXP(-0.19*BN$58))/(Fperm_SI_Woolf2021!$E$9:$E$93-BN$58))*(BN$58-Fperm_SI_Woolf2021!$E$9:$E$93)/10))) + Fperm_SI_Woolf2021!$H$9:$H$93*EXP(-Fperm_SI_Woolf2021!$K$9:$K$93*$C125*IF(BN$58=Fperm_SI_Woolf2021!$E$9:$E$93,1,EXP(LN((1.1*(Fperm_SI_Woolf2021!$E$9:$E$93-BN$58)-63.1579*EXP(-0.19*Fperm_SI_Woolf2021!$E$9:$E$93)+63.1579*EXP(-0.19*BN$58))/(Fperm_SI_Woolf2021!$E$9:$E$93-BN$58))*(BN$58-Fperm_SI_Woolf2021!$E$9:$E$93)/10))),Fperm_SI_Woolf2021!$D$9:$D$93)*BN$57+INTERCEPT(Fperm_SI_Woolf2021!$F$9:$F$93*EXP(-Fperm_SI_Woolf2021!$I$9:$I$93*$C125*IF(BN$58=Fperm_SI_Woolf2021!$E$9:$E$93,1,EXP(LN((1.1*(Fperm_SI_Woolf2021!$E$9:$E$93-BN$58)-63.1579*EXP(-0.19*Fperm_SI_Woolf2021!$E$9:$E$93)+63.1579*EXP(-0.19*BN$58))/(Fperm_SI_Woolf2021!$E$9:$E$93-BN$58))*(BN$58-Fperm_SI_Woolf2021!$E$9:$E$93)/10))) + Fperm_SI_Woolf2021!$G$9:$G$93*EXP(-Fperm_SI_Woolf2021!$J$9:$J$93*$C125*IF(BN$58=Fperm_SI_Woolf2021!$E$9:$E$93,1,EXP(LN((1.1*(Fperm_SI_Woolf2021!$E$9:$E$93-BN$58)-63.1579*EXP(-0.19*Fperm_SI_Woolf2021!$E$9:$E$93)+63.1579*EXP(-0.19*BN$58))/(Fperm_SI_Woolf2021!$E$9:$E$93-BN$58))*(BN$58-Fperm_SI_Woolf2021!$E$9:$E$93)/10))) + Fperm_SI_Woolf2021!$H$9:$H$93*EXP(-Fperm_SI_Woolf2021!$K$9:$K$93*$C125*IF(BN$58=Fperm_SI_Woolf2021!$E$9:$E$93,1,EXP(LN((1.1*(Fperm_SI_Woolf2021!$E$9:$E$93-BN$58)-63.1579*EXP(-0.19*Fperm_SI_Woolf2021!$E$9:$E$93)+63.1579*EXP(-0.19*BN$58))/(Fperm_SI_Woolf2021!$E$9:$E$93-BN$58))*(BN$58-Fperm_SI_Woolf2021!$E$9:$E$93)/10))),Fperm_SI_Woolf2021!$D$9:$D$93))</f>
        <v>0.28726999885359839</v>
      </c>
      <c r="BO125" s="51" cm="1">
        <f t="array" ref="BO125">MIN(1,SLOPE(Fperm_SI_Woolf2021!$F$9:$F$93*EXP(-Fperm_SI_Woolf2021!$I$9:$I$93*$C125*IF(BO$58=Fperm_SI_Woolf2021!$E$9:$E$93,1,EXP(LN((1.1*(Fperm_SI_Woolf2021!$E$9:$E$93-BO$58)-63.1579*EXP(-0.19*Fperm_SI_Woolf2021!$E$9:$E$93)+63.1579*EXP(-0.19*BO$58))/(Fperm_SI_Woolf2021!$E$9:$E$93-BO$58))*(BO$58-Fperm_SI_Woolf2021!$E$9:$E$93)/10))) + Fperm_SI_Woolf2021!$G$9:$G$93*EXP(-Fperm_SI_Woolf2021!$J$9:$J$93*$C125*IF(BO$58=Fperm_SI_Woolf2021!$E$9:$E$93,1,EXP(LN((1.1*(Fperm_SI_Woolf2021!$E$9:$E$93-BO$58)-63.1579*EXP(-0.19*Fperm_SI_Woolf2021!$E$9:$E$93)+63.1579*EXP(-0.19*BO$58))/(Fperm_SI_Woolf2021!$E$9:$E$93-BO$58))*(BO$58-Fperm_SI_Woolf2021!$E$9:$E$93)/10))) + Fperm_SI_Woolf2021!$H$9:$H$93*EXP(-Fperm_SI_Woolf2021!$K$9:$K$93*$C125*IF(BO$58=Fperm_SI_Woolf2021!$E$9:$E$93,1,EXP(LN((1.1*(Fperm_SI_Woolf2021!$E$9:$E$93-BO$58)-63.1579*EXP(-0.19*Fperm_SI_Woolf2021!$E$9:$E$93)+63.1579*EXP(-0.19*BO$58))/(Fperm_SI_Woolf2021!$E$9:$E$93-BO$58))*(BO$58-Fperm_SI_Woolf2021!$E$9:$E$93)/10))),Fperm_SI_Woolf2021!$D$9:$D$93)*BO$57+INTERCEPT(Fperm_SI_Woolf2021!$F$9:$F$93*EXP(-Fperm_SI_Woolf2021!$I$9:$I$93*$C125*IF(BO$58=Fperm_SI_Woolf2021!$E$9:$E$93,1,EXP(LN((1.1*(Fperm_SI_Woolf2021!$E$9:$E$93-BO$58)-63.1579*EXP(-0.19*Fperm_SI_Woolf2021!$E$9:$E$93)+63.1579*EXP(-0.19*BO$58))/(Fperm_SI_Woolf2021!$E$9:$E$93-BO$58))*(BO$58-Fperm_SI_Woolf2021!$E$9:$E$93)/10))) + Fperm_SI_Woolf2021!$G$9:$G$93*EXP(-Fperm_SI_Woolf2021!$J$9:$J$93*$C125*IF(BO$58=Fperm_SI_Woolf2021!$E$9:$E$93,1,EXP(LN((1.1*(Fperm_SI_Woolf2021!$E$9:$E$93-BO$58)-63.1579*EXP(-0.19*Fperm_SI_Woolf2021!$E$9:$E$93)+63.1579*EXP(-0.19*BO$58))/(Fperm_SI_Woolf2021!$E$9:$E$93-BO$58))*(BO$58-Fperm_SI_Woolf2021!$E$9:$E$93)/10))) + Fperm_SI_Woolf2021!$H$9:$H$93*EXP(-Fperm_SI_Woolf2021!$K$9:$K$93*$C125*IF(BO$58=Fperm_SI_Woolf2021!$E$9:$E$93,1,EXP(LN((1.1*(Fperm_SI_Woolf2021!$E$9:$E$93-BO$58)-63.1579*EXP(-0.19*Fperm_SI_Woolf2021!$E$9:$E$93)+63.1579*EXP(-0.19*BO$58))/(Fperm_SI_Woolf2021!$E$9:$E$93-BO$58))*(BO$58-Fperm_SI_Woolf2021!$E$9:$E$93)/10))),Fperm_SI_Woolf2021!$D$9:$D$93))</f>
        <v>0.27219610621493262</v>
      </c>
      <c r="BP125" s="51" cm="1">
        <f t="array" ref="BP125">MIN(1,SLOPE(Fperm_SI_Woolf2021!$F$9:$F$93*EXP(-Fperm_SI_Woolf2021!$I$9:$I$93*$C125*IF(BP$58=Fperm_SI_Woolf2021!$E$9:$E$93,1,EXP(LN((1.1*(Fperm_SI_Woolf2021!$E$9:$E$93-BP$58)-63.1579*EXP(-0.19*Fperm_SI_Woolf2021!$E$9:$E$93)+63.1579*EXP(-0.19*BP$58))/(Fperm_SI_Woolf2021!$E$9:$E$93-BP$58))*(BP$58-Fperm_SI_Woolf2021!$E$9:$E$93)/10))) + Fperm_SI_Woolf2021!$G$9:$G$93*EXP(-Fperm_SI_Woolf2021!$J$9:$J$93*$C125*IF(BP$58=Fperm_SI_Woolf2021!$E$9:$E$93,1,EXP(LN((1.1*(Fperm_SI_Woolf2021!$E$9:$E$93-BP$58)-63.1579*EXP(-0.19*Fperm_SI_Woolf2021!$E$9:$E$93)+63.1579*EXP(-0.19*BP$58))/(Fperm_SI_Woolf2021!$E$9:$E$93-BP$58))*(BP$58-Fperm_SI_Woolf2021!$E$9:$E$93)/10))) + Fperm_SI_Woolf2021!$H$9:$H$93*EXP(-Fperm_SI_Woolf2021!$K$9:$K$93*$C125*IF(BP$58=Fperm_SI_Woolf2021!$E$9:$E$93,1,EXP(LN((1.1*(Fperm_SI_Woolf2021!$E$9:$E$93-BP$58)-63.1579*EXP(-0.19*Fperm_SI_Woolf2021!$E$9:$E$93)+63.1579*EXP(-0.19*BP$58))/(Fperm_SI_Woolf2021!$E$9:$E$93-BP$58))*(BP$58-Fperm_SI_Woolf2021!$E$9:$E$93)/10))),Fperm_SI_Woolf2021!$D$9:$D$93)*BP$57+INTERCEPT(Fperm_SI_Woolf2021!$F$9:$F$93*EXP(-Fperm_SI_Woolf2021!$I$9:$I$93*$C125*IF(BP$58=Fperm_SI_Woolf2021!$E$9:$E$93,1,EXP(LN((1.1*(Fperm_SI_Woolf2021!$E$9:$E$93-BP$58)-63.1579*EXP(-0.19*Fperm_SI_Woolf2021!$E$9:$E$93)+63.1579*EXP(-0.19*BP$58))/(Fperm_SI_Woolf2021!$E$9:$E$93-BP$58))*(BP$58-Fperm_SI_Woolf2021!$E$9:$E$93)/10))) + Fperm_SI_Woolf2021!$G$9:$G$93*EXP(-Fperm_SI_Woolf2021!$J$9:$J$93*$C125*IF(BP$58=Fperm_SI_Woolf2021!$E$9:$E$93,1,EXP(LN((1.1*(Fperm_SI_Woolf2021!$E$9:$E$93-BP$58)-63.1579*EXP(-0.19*Fperm_SI_Woolf2021!$E$9:$E$93)+63.1579*EXP(-0.19*BP$58))/(Fperm_SI_Woolf2021!$E$9:$E$93-BP$58))*(BP$58-Fperm_SI_Woolf2021!$E$9:$E$93)/10))) + Fperm_SI_Woolf2021!$H$9:$H$93*EXP(-Fperm_SI_Woolf2021!$K$9:$K$93*$C125*IF(BP$58=Fperm_SI_Woolf2021!$E$9:$E$93,1,EXP(LN((1.1*(Fperm_SI_Woolf2021!$E$9:$E$93-BP$58)-63.1579*EXP(-0.19*Fperm_SI_Woolf2021!$E$9:$E$93)+63.1579*EXP(-0.19*BP$58))/(Fperm_SI_Woolf2021!$E$9:$E$93-BP$58))*(BP$58-Fperm_SI_Woolf2021!$E$9:$E$93)/10))),Fperm_SI_Woolf2021!$D$9:$D$93))</f>
        <v>0.25712221357626691</v>
      </c>
      <c r="BQ125" s="51" cm="1">
        <f t="array" ref="BQ125">MIN(1,SLOPE(Fperm_SI_Woolf2021!$F$9:$F$93*EXP(-Fperm_SI_Woolf2021!$I$9:$I$93*$C125*IF(BQ$58=Fperm_SI_Woolf2021!$E$9:$E$93,1,EXP(LN((1.1*(Fperm_SI_Woolf2021!$E$9:$E$93-BQ$58)-63.1579*EXP(-0.19*Fperm_SI_Woolf2021!$E$9:$E$93)+63.1579*EXP(-0.19*BQ$58))/(Fperm_SI_Woolf2021!$E$9:$E$93-BQ$58))*(BQ$58-Fperm_SI_Woolf2021!$E$9:$E$93)/10))) + Fperm_SI_Woolf2021!$G$9:$G$93*EXP(-Fperm_SI_Woolf2021!$J$9:$J$93*$C125*IF(BQ$58=Fperm_SI_Woolf2021!$E$9:$E$93,1,EXP(LN((1.1*(Fperm_SI_Woolf2021!$E$9:$E$93-BQ$58)-63.1579*EXP(-0.19*Fperm_SI_Woolf2021!$E$9:$E$93)+63.1579*EXP(-0.19*BQ$58))/(Fperm_SI_Woolf2021!$E$9:$E$93-BQ$58))*(BQ$58-Fperm_SI_Woolf2021!$E$9:$E$93)/10))) + Fperm_SI_Woolf2021!$H$9:$H$93*EXP(-Fperm_SI_Woolf2021!$K$9:$K$93*$C125*IF(BQ$58=Fperm_SI_Woolf2021!$E$9:$E$93,1,EXP(LN((1.1*(Fperm_SI_Woolf2021!$E$9:$E$93-BQ$58)-63.1579*EXP(-0.19*Fperm_SI_Woolf2021!$E$9:$E$93)+63.1579*EXP(-0.19*BQ$58))/(Fperm_SI_Woolf2021!$E$9:$E$93-BQ$58))*(BQ$58-Fperm_SI_Woolf2021!$E$9:$E$93)/10))),Fperm_SI_Woolf2021!$D$9:$D$93)*BQ$57+INTERCEPT(Fperm_SI_Woolf2021!$F$9:$F$93*EXP(-Fperm_SI_Woolf2021!$I$9:$I$93*$C125*IF(BQ$58=Fperm_SI_Woolf2021!$E$9:$E$93,1,EXP(LN((1.1*(Fperm_SI_Woolf2021!$E$9:$E$93-BQ$58)-63.1579*EXP(-0.19*Fperm_SI_Woolf2021!$E$9:$E$93)+63.1579*EXP(-0.19*BQ$58))/(Fperm_SI_Woolf2021!$E$9:$E$93-BQ$58))*(BQ$58-Fperm_SI_Woolf2021!$E$9:$E$93)/10))) + Fperm_SI_Woolf2021!$G$9:$G$93*EXP(-Fperm_SI_Woolf2021!$J$9:$J$93*$C125*IF(BQ$58=Fperm_SI_Woolf2021!$E$9:$E$93,1,EXP(LN((1.1*(Fperm_SI_Woolf2021!$E$9:$E$93-BQ$58)-63.1579*EXP(-0.19*Fperm_SI_Woolf2021!$E$9:$E$93)+63.1579*EXP(-0.19*BQ$58))/(Fperm_SI_Woolf2021!$E$9:$E$93-BQ$58))*(BQ$58-Fperm_SI_Woolf2021!$E$9:$E$93)/10))) + Fperm_SI_Woolf2021!$H$9:$H$93*EXP(-Fperm_SI_Woolf2021!$K$9:$K$93*$C125*IF(BQ$58=Fperm_SI_Woolf2021!$E$9:$E$93,1,EXP(LN((1.1*(Fperm_SI_Woolf2021!$E$9:$E$93-BQ$58)-63.1579*EXP(-0.19*Fperm_SI_Woolf2021!$E$9:$E$93)+63.1579*EXP(-0.19*BQ$58))/(Fperm_SI_Woolf2021!$E$9:$E$93-BQ$58))*(BQ$58-Fperm_SI_Woolf2021!$E$9:$E$93)/10))),Fperm_SI_Woolf2021!$D$9:$D$93))</f>
        <v>0.24204832093760115</v>
      </c>
      <c r="BR125" s="51" cm="1">
        <f t="array" ref="BR125">MIN(1,SLOPE(Fperm_SI_Woolf2021!$F$9:$F$93*EXP(-Fperm_SI_Woolf2021!$I$9:$I$93*$C125*IF(BR$58=Fperm_SI_Woolf2021!$E$9:$E$93,1,EXP(LN((1.1*(Fperm_SI_Woolf2021!$E$9:$E$93-BR$58)-63.1579*EXP(-0.19*Fperm_SI_Woolf2021!$E$9:$E$93)+63.1579*EXP(-0.19*BR$58))/(Fperm_SI_Woolf2021!$E$9:$E$93-BR$58))*(BR$58-Fperm_SI_Woolf2021!$E$9:$E$93)/10))) + Fperm_SI_Woolf2021!$G$9:$G$93*EXP(-Fperm_SI_Woolf2021!$J$9:$J$93*$C125*IF(BR$58=Fperm_SI_Woolf2021!$E$9:$E$93,1,EXP(LN((1.1*(Fperm_SI_Woolf2021!$E$9:$E$93-BR$58)-63.1579*EXP(-0.19*Fperm_SI_Woolf2021!$E$9:$E$93)+63.1579*EXP(-0.19*BR$58))/(Fperm_SI_Woolf2021!$E$9:$E$93-BR$58))*(BR$58-Fperm_SI_Woolf2021!$E$9:$E$93)/10))) + Fperm_SI_Woolf2021!$H$9:$H$93*EXP(-Fperm_SI_Woolf2021!$K$9:$K$93*$C125*IF(BR$58=Fperm_SI_Woolf2021!$E$9:$E$93,1,EXP(LN((1.1*(Fperm_SI_Woolf2021!$E$9:$E$93-BR$58)-63.1579*EXP(-0.19*Fperm_SI_Woolf2021!$E$9:$E$93)+63.1579*EXP(-0.19*BR$58))/(Fperm_SI_Woolf2021!$E$9:$E$93-BR$58))*(BR$58-Fperm_SI_Woolf2021!$E$9:$E$93)/10))),Fperm_SI_Woolf2021!$D$9:$D$93)*BR$57+INTERCEPT(Fperm_SI_Woolf2021!$F$9:$F$93*EXP(-Fperm_SI_Woolf2021!$I$9:$I$93*$C125*IF(BR$58=Fperm_SI_Woolf2021!$E$9:$E$93,1,EXP(LN((1.1*(Fperm_SI_Woolf2021!$E$9:$E$93-BR$58)-63.1579*EXP(-0.19*Fperm_SI_Woolf2021!$E$9:$E$93)+63.1579*EXP(-0.19*BR$58))/(Fperm_SI_Woolf2021!$E$9:$E$93-BR$58))*(BR$58-Fperm_SI_Woolf2021!$E$9:$E$93)/10))) + Fperm_SI_Woolf2021!$G$9:$G$93*EXP(-Fperm_SI_Woolf2021!$J$9:$J$93*$C125*IF(BR$58=Fperm_SI_Woolf2021!$E$9:$E$93,1,EXP(LN((1.1*(Fperm_SI_Woolf2021!$E$9:$E$93-BR$58)-63.1579*EXP(-0.19*Fperm_SI_Woolf2021!$E$9:$E$93)+63.1579*EXP(-0.19*BR$58))/(Fperm_SI_Woolf2021!$E$9:$E$93-BR$58))*(BR$58-Fperm_SI_Woolf2021!$E$9:$E$93)/10))) + Fperm_SI_Woolf2021!$H$9:$H$93*EXP(-Fperm_SI_Woolf2021!$K$9:$K$93*$C125*IF(BR$58=Fperm_SI_Woolf2021!$E$9:$E$93,1,EXP(LN((1.1*(Fperm_SI_Woolf2021!$E$9:$E$93-BR$58)-63.1579*EXP(-0.19*Fperm_SI_Woolf2021!$E$9:$E$93)+63.1579*EXP(-0.19*BR$58))/(Fperm_SI_Woolf2021!$E$9:$E$93-BR$58))*(BR$58-Fperm_SI_Woolf2021!$E$9:$E$93)/10))),Fperm_SI_Woolf2021!$D$9:$D$93))</f>
        <v>0.22697442829893541</v>
      </c>
      <c r="BS125" s="51" cm="1">
        <f t="array" ref="BS125">MIN(1,SLOPE(Fperm_SI_Woolf2021!$F$9:$F$93*EXP(-Fperm_SI_Woolf2021!$I$9:$I$93*$C125*IF(BS$58=Fperm_SI_Woolf2021!$E$9:$E$93,1,EXP(LN((1.1*(Fperm_SI_Woolf2021!$E$9:$E$93-BS$58)-63.1579*EXP(-0.19*Fperm_SI_Woolf2021!$E$9:$E$93)+63.1579*EXP(-0.19*BS$58))/(Fperm_SI_Woolf2021!$E$9:$E$93-BS$58))*(BS$58-Fperm_SI_Woolf2021!$E$9:$E$93)/10))) + Fperm_SI_Woolf2021!$G$9:$G$93*EXP(-Fperm_SI_Woolf2021!$J$9:$J$93*$C125*IF(BS$58=Fperm_SI_Woolf2021!$E$9:$E$93,1,EXP(LN((1.1*(Fperm_SI_Woolf2021!$E$9:$E$93-BS$58)-63.1579*EXP(-0.19*Fperm_SI_Woolf2021!$E$9:$E$93)+63.1579*EXP(-0.19*BS$58))/(Fperm_SI_Woolf2021!$E$9:$E$93-BS$58))*(BS$58-Fperm_SI_Woolf2021!$E$9:$E$93)/10))) + Fperm_SI_Woolf2021!$H$9:$H$93*EXP(-Fperm_SI_Woolf2021!$K$9:$K$93*$C125*IF(BS$58=Fperm_SI_Woolf2021!$E$9:$E$93,1,EXP(LN((1.1*(Fperm_SI_Woolf2021!$E$9:$E$93-BS$58)-63.1579*EXP(-0.19*Fperm_SI_Woolf2021!$E$9:$E$93)+63.1579*EXP(-0.19*BS$58))/(Fperm_SI_Woolf2021!$E$9:$E$93-BS$58))*(BS$58-Fperm_SI_Woolf2021!$E$9:$E$93)/10))),Fperm_SI_Woolf2021!$D$9:$D$93)*BS$57+INTERCEPT(Fperm_SI_Woolf2021!$F$9:$F$93*EXP(-Fperm_SI_Woolf2021!$I$9:$I$93*$C125*IF(BS$58=Fperm_SI_Woolf2021!$E$9:$E$93,1,EXP(LN((1.1*(Fperm_SI_Woolf2021!$E$9:$E$93-BS$58)-63.1579*EXP(-0.19*Fperm_SI_Woolf2021!$E$9:$E$93)+63.1579*EXP(-0.19*BS$58))/(Fperm_SI_Woolf2021!$E$9:$E$93-BS$58))*(BS$58-Fperm_SI_Woolf2021!$E$9:$E$93)/10))) + Fperm_SI_Woolf2021!$G$9:$G$93*EXP(-Fperm_SI_Woolf2021!$J$9:$J$93*$C125*IF(BS$58=Fperm_SI_Woolf2021!$E$9:$E$93,1,EXP(LN((1.1*(Fperm_SI_Woolf2021!$E$9:$E$93-BS$58)-63.1579*EXP(-0.19*Fperm_SI_Woolf2021!$E$9:$E$93)+63.1579*EXP(-0.19*BS$58))/(Fperm_SI_Woolf2021!$E$9:$E$93-BS$58))*(BS$58-Fperm_SI_Woolf2021!$E$9:$E$93)/10))) + Fperm_SI_Woolf2021!$H$9:$H$93*EXP(-Fperm_SI_Woolf2021!$K$9:$K$93*$C125*IF(BS$58=Fperm_SI_Woolf2021!$E$9:$E$93,1,EXP(LN((1.1*(Fperm_SI_Woolf2021!$E$9:$E$93-BS$58)-63.1579*EXP(-0.19*Fperm_SI_Woolf2021!$E$9:$E$93)+63.1579*EXP(-0.19*BS$58))/(Fperm_SI_Woolf2021!$E$9:$E$93-BS$58))*(BS$58-Fperm_SI_Woolf2021!$E$9:$E$93)/10))),Fperm_SI_Woolf2021!$D$9:$D$93))</f>
        <v>0.21190053566026967</v>
      </c>
      <c r="BT125" s="51" cm="1">
        <f t="array" ref="BT125">MIN(1,SLOPE(Fperm_SI_Woolf2021!$F$9:$F$93*EXP(-Fperm_SI_Woolf2021!$I$9:$I$93*$C125*IF(BT$58=Fperm_SI_Woolf2021!$E$9:$E$93,1,EXP(LN((1.1*(Fperm_SI_Woolf2021!$E$9:$E$93-BT$58)-63.1579*EXP(-0.19*Fperm_SI_Woolf2021!$E$9:$E$93)+63.1579*EXP(-0.19*BT$58))/(Fperm_SI_Woolf2021!$E$9:$E$93-BT$58))*(BT$58-Fperm_SI_Woolf2021!$E$9:$E$93)/10))) + Fperm_SI_Woolf2021!$G$9:$G$93*EXP(-Fperm_SI_Woolf2021!$J$9:$J$93*$C125*IF(BT$58=Fperm_SI_Woolf2021!$E$9:$E$93,1,EXP(LN((1.1*(Fperm_SI_Woolf2021!$E$9:$E$93-BT$58)-63.1579*EXP(-0.19*Fperm_SI_Woolf2021!$E$9:$E$93)+63.1579*EXP(-0.19*BT$58))/(Fperm_SI_Woolf2021!$E$9:$E$93-BT$58))*(BT$58-Fperm_SI_Woolf2021!$E$9:$E$93)/10))) + Fperm_SI_Woolf2021!$H$9:$H$93*EXP(-Fperm_SI_Woolf2021!$K$9:$K$93*$C125*IF(BT$58=Fperm_SI_Woolf2021!$E$9:$E$93,1,EXP(LN((1.1*(Fperm_SI_Woolf2021!$E$9:$E$93-BT$58)-63.1579*EXP(-0.19*Fperm_SI_Woolf2021!$E$9:$E$93)+63.1579*EXP(-0.19*BT$58))/(Fperm_SI_Woolf2021!$E$9:$E$93-BT$58))*(BT$58-Fperm_SI_Woolf2021!$E$9:$E$93)/10))),Fperm_SI_Woolf2021!$D$9:$D$93)*BT$57+INTERCEPT(Fperm_SI_Woolf2021!$F$9:$F$93*EXP(-Fperm_SI_Woolf2021!$I$9:$I$93*$C125*IF(BT$58=Fperm_SI_Woolf2021!$E$9:$E$93,1,EXP(LN((1.1*(Fperm_SI_Woolf2021!$E$9:$E$93-BT$58)-63.1579*EXP(-0.19*Fperm_SI_Woolf2021!$E$9:$E$93)+63.1579*EXP(-0.19*BT$58))/(Fperm_SI_Woolf2021!$E$9:$E$93-BT$58))*(BT$58-Fperm_SI_Woolf2021!$E$9:$E$93)/10))) + Fperm_SI_Woolf2021!$G$9:$G$93*EXP(-Fperm_SI_Woolf2021!$J$9:$J$93*$C125*IF(BT$58=Fperm_SI_Woolf2021!$E$9:$E$93,1,EXP(LN((1.1*(Fperm_SI_Woolf2021!$E$9:$E$93-BT$58)-63.1579*EXP(-0.19*Fperm_SI_Woolf2021!$E$9:$E$93)+63.1579*EXP(-0.19*BT$58))/(Fperm_SI_Woolf2021!$E$9:$E$93-BT$58))*(BT$58-Fperm_SI_Woolf2021!$E$9:$E$93)/10))) + Fperm_SI_Woolf2021!$H$9:$H$93*EXP(-Fperm_SI_Woolf2021!$K$9:$K$93*$C125*IF(BT$58=Fperm_SI_Woolf2021!$E$9:$E$93,1,EXP(LN((1.1*(Fperm_SI_Woolf2021!$E$9:$E$93-BT$58)-63.1579*EXP(-0.19*Fperm_SI_Woolf2021!$E$9:$E$93)+63.1579*EXP(-0.19*BT$58))/(Fperm_SI_Woolf2021!$E$9:$E$93-BT$58))*(BT$58-Fperm_SI_Woolf2021!$E$9:$E$93)/10))),Fperm_SI_Woolf2021!$D$9:$D$93))</f>
        <v>0.19682664302160394</v>
      </c>
      <c r="BU125" s="51" cm="1">
        <f t="array" ref="BU125">MIN(1,SLOPE(Fperm_SI_Woolf2021!$F$9:$F$93*EXP(-Fperm_SI_Woolf2021!$I$9:$I$93*$C125*IF(BU$58=Fperm_SI_Woolf2021!$E$9:$E$93,1,EXP(LN((1.1*(Fperm_SI_Woolf2021!$E$9:$E$93-BU$58)-63.1579*EXP(-0.19*Fperm_SI_Woolf2021!$E$9:$E$93)+63.1579*EXP(-0.19*BU$58))/(Fperm_SI_Woolf2021!$E$9:$E$93-BU$58))*(BU$58-Fperm_SI_Woolf2021!$E$9:$E$93)/10))) + Fperm_SI_Woolf2021!$G$9:$G$93*EXP(-Fperm_SI_Woolf2021!$J$9:$J$93*$C125*IF(BU$58=Fperm_SI_Woolf2021!$E$9:$E$93,1,EXP(LN((1.1*(Fperm_SI_Woolf2021!$E$9:$E$93-BU$58)-63.1579*EXP(-0.19*Fperm_SI_Woolf2021!$E$9:$E$93)+63.1579*EXP(-0.19*BU$58))/(Fperm_SI_Woolf2021!$E$9:$E$93-BU$58))*(BU$58-Fperm_SI_Woolf2021!$E$9:$E$93)/10))) + Fperm_SI_Woolf2021!$H$9:$H$93*EXP(-Fperm_SI_Woolf2021!$K$9:$K$93*$C125*IF(BU$58=Fperm_SI_Woolf2021!$E$9:$E$93,1,EXP(LN((1.1*(Fperm_SI_Woolf2021!$E$9:$E$93-BU$58)-63.1579*EXP(-0.19*Fperm_SI_Woolf2021!$E$9:$E$93)+63.1579*EXP(-0.19*BU$58))/(Fperm_SI_Woolf2021!$E$9:$E$93-BU$58))*(BU$58-Fperm_SI_Woolf2021!$E$9:$E$93)/10))),Fperm_SI_Woolf2021!$D$9:$D$93)*BU$57+INTERCEPT(Fperm_SI_Woolf2021!$F$9:$F$93*EXP(-Fperm_SI_Woolf2021!$I$9:$I$93*$C125*IF(BU$58=Fperm_SI_Woolf2021!$E$9:$E$93,1,EXP(LN((1.1*(Fperm_SI_Woolf2021!$E$9:$E$93-BU$58)-63.1579*EXP(-0.19*Fperm_SI_Woolf2021!$E$9:$E$93)+63.1579*EXP(-0.19*BU$58))/(Fperm_SI_Woolf2021!$E$9:$E$93-BU$58))*(BU$58-Fperm_SI_Woolf2021!$E$9:$E$93)/10))) + Fperm_SI_Woolf2021!$G$9:$G$93*EXP(-Fperm_SI_Woolf2021!$J$9:$J$93*$C125*IF(BU$58=Fperm_SI_Woolf2021!$E$9:$E$93,1,EXP(LN((1.1*(Fperm_SI_Woolf2021!$E$9:$E$93-BU$58)-63.1579*EXP(-0.19*Fperm_SI_Woolf2021!$E$9:$E$93)+63.1579*EXP(-0.19*BU$58))/(Fperm_SI_Woolf2021!$E$9:$E$93-BU$58))*(BU$58-Fperm_SI_Woolf2021!$E$9:$E$93)/10))) + Fperm_SI_Woolf2021!$H$9:$H$93*EXP(-Fperm_SI_Woolf2021!$K$9:$K$93*$C125*IF(BU$58=Fperm_SI_Woolf2021!$E$9:$E$93,1,EXP(LN((1.1*(Fperm_SI_Woolf2021!$E$9:$E$93-BU$58)-63.1579*EXP(-0.19*Fperm_SI_Woolf2021!$E$9:$E$93)+63.1579*EXP(-0.19*BU$58))/(Fperm_SI_Woolf2021!$E$9:$E$93-BU$58))*(BU$58-Fperm_SI_Woolf2021!$E$9:$E$93)/10))),Fperm_SI_Woolf2021!$D$9:$D$93))</f>
        <v>0.1817527503829382</v>
      </c>
      <c r="BV125" s="51" cm="1">
        <f t="array" ref="BV125">MIN(1,SLOPE(Fperm_SI_Woolf2021!$F$9:$F$93*EXP(-Fperm_SI_Woolf2021!$I$9:$I$93*$C125*IF(BV$58=Fperm_SI_Woolf2021!$E$9:$E$93,1,EXP(LN((1.1*(Fperm_SI_Woolf2021!$E$9:$E$93-BV$58)-63.1579*EXP(-0.19*Fperm_SI_Woolf2021!$E$9:$E$93)+63.1579*EXP(-0.19*BV$58))/(Fperm_SI_Woolf2021!$E$9:$E$93-BV$58))*(BV$58-Fperm_SI_Woolf2021!$E$9:$E$93)/10))) + Fperm_SI_Woolf2021!$G$9:$G$93*EXP(-Fperm_SI_Woolf2021!$J$9:$J$93*$C125*IF(BV$58=Fperm_SI_Woolf2021!$E$9:$E$93,1,EXP(LN((1.1*(Fperm_SI_Woolf2021!$E$9:$E$93-BV$58)-63.1579*EXP(-0.19*Fperm_SI_Woolf2021!$E$9:$E$93)+63.1579*EXP(-0.19*BV$58))/(Fperm_SI_Woolf2021!$E$9:$E$93-BV$58))*(BV$58-Fperm_SI_Woolf2021!$E$9:$E$93)/10))) + Fperm_SI_Woolf2021!$H$9:$H$93*EXP(-Fperm_SI_Woolf2021!$K$9:$K$93*$C125*IF(BV$58=Fperm_SI_Woolf2021!$E$9:$E$93,1,EXP(LN((1.1*(Fperm_SI_Woolf2021!$E$9:$E$93-BV$58)-63.1579*EXP(-0.19*Fperm_SI_Woolf2021!$E$9:$E$93)+63.1579*EXP(-0.19*BV$58))/(Fperm_SI_Woolf2021!$E$9:$E$93-BV$58))*(BV$58-Fperm_SI_Woolf2021!$E$9:$E$93)/10))),Fperm_SI_Woolf2021!$D$9:$D$93)*BV$57+INTERCEPT(Fperm_SI_Woolf2021!$F$9:$F$93*EXP(-Fperm_SI_Woolf2021!$I$9:$I$93*$C125*IF(BV$58=Fperm_SI_Woolf2021!$E$9:$E$93,1,EXP(LN((1.1*(Fperm_SI_Woolf2021!$E$9:$E$93-BV$58)-63.1579*EXP(-0.19*Fperm_SI_Woolf2021!$E$9:$E$93)+63.1579*EXP(-0.19*BV$58))/(Fperm_SI_Woolf2021!$E$9:$E$93-BV$58))*(BV$58-Fperm_SI_Woolf2021!$E$9:$E$93)/10))) + Fperm_SI_Woolf2021!$G$9:$G$93*EXP(-Fperm_SI_Woolf2021!$J$9:$J$93*$C125*IF(BV$58=Fperm_SI_Woolf2021!$E$9:$E$93,1,EXP(LN((1.1*(Fperm_SI_Woolf2021!$E$9:$E$93-BV$58)-63.1579*EXP(-0.19*Fperm_SI_Woolf2021!$E$9:$E$93)+63.1579*EXP(-0.19*BV$58))/(Fperm_SI_Woolf2021!$E$9:$E$93-BV$58))*(BV$58-Fperm_SI_Woolf2021!$E$9:$E$93)/10))) + Fperm_SI_Woolf2021!$H$9:$H$93*EXP(-Fperm_SI_Woolf2021!$K$9:$K$93*$C125*IF(BV$58=Fperm_SI_Woolf2021!$E$9:$E$93,1,EXP(LN((1.1*(Fperm_SI_Woolf2021!$E$9:$E$93-BV$58)-63.1579*EXP(-0.19*Fperm_SI_Woolf2021!$E$9:$E$93)+63.1579*EXP(-0.19*BV$58))/(Fperm_SI_Woolf2021!$E$9:$E$93-BV$58))*(BV$58-Fperm_SI_Woolf2021!$E$9:$E$93)/10))),Fperm_SI_Woolf2021!$D$9:$D$93))</f>
        <v>0.16667885774427244</v>
      </c>
      <c r="BW125" s="51" cm="1">
        <f t="array" ref="BW125">MIN(1,SLOPE(Fperm_SI_Woolf2021!$F$9:$F$93*EXP(-Fperm_SI_Woolf2021!$I$9:$I$93*$C125*IF(BW$58=Fperm_SI_Woolf2021!$E$9:$E$93,1,EXP(LN((1.1*(Fperm_SI_Woolf2021!$E$9:$E$93-BW$58)-63.1579*EXP(-0.19*Fperm_SI_Woolf2021!$E$9:$E$93)+63.1579*EXP(-0.19*BW$58))/(Fperm_SI_Woolf2021!$E$9:$E$93-BW$58))*(BW$58-Fperm_SI_Woolf2021!$E$9:$E$93)/10))) + Fperm_SI_Woolf2021!$G$9:$G$93*EXP(-Fperm_SI_Woolf2021!$J$9:$J$93*$C125*IF(BW$58=Fperm_SI_Woolf2021!$E$9:$E$93,1,EXP(LN((1.1*(Fperm_SI_Woolf2021!$E$9:$E$93-BW$58)-63.1579*EXP(-0.19*Fperm_SI_Woolf2021!$E$9:$E$93)+63.1579*EXP(-0.19*BW$58))/(Fperm_SI_Woolf2021!$E$9:$E$93-BW$58))*(BW$58-Fperm_SI_Woolf2021!$E$9:$E$93)/10))) + Fperm_SI_Woolf2021!$H$9:$H$93*EXP(-Fperm_SI_Woolf2021!$K$9:$K$93*$C125*IF(BW$58=Fperm_SI_Woolf2021!$E$9:$E$93,1,EXP(LN((1.1*(Fperm_SI_Woolf2021!$E$9:$E$93-BW$58)-63.1579*EXP(-0.19*Fperm_SI_Woolf2021!$E$9:$E$93)+63.1579*EXP(-0.19*BW$58))/(Fperm_SI_Woolf2021!$E$9:$E$93-BW$58))*(BW$58-Fperm_SI_Woolf2021!$E$9:$E$93)/10))),Fperm_SI_Woolf2021!$D$9:$D$93)*BW$57+INTERCEPT(Fperm_SI_Woolf2021!$F$9:$F$93*EXP(-Fperm_SI_Woolf2021!$I$9:$I$93*$C125*IF(BW$58=Fperm_SI_Woolf2021!$E$9:$E$93,1,EXP(LN((1.1*(Fperm_SI_Woolf2021!$E$9:$E$93-BW$58)-63.1579*EXP(-0.19*Fperm_SI_Woolf2021!$E$9:$E$93)+63.1579*EXP(-0.19*BW$58))/(Fperm_SI_Woolf2021!$E$9:$E$93-BW$58))*(BW$58-Fperm_SI_Woolf2021!$E$9:$E$93)/10))) + Fperm_SI_Woolf2021!$G$9:$G$93*EXP(-Fperm_SI_Woolf2021!$J$9:$J$93*$C125*IF(BW$58=Fperm_SI_Woolf2021!$E$9:$E$93,1,EXP(LN((1.1*(Fperm_SI_Woolf2021!$E$9:$E$93-BW$58)-63.1579*EXP(-0.19*Fperm_SI_Woolf2021!$E$9:$E$93)+63.1579*EXP(-0.19*BW$58))/(Fperm_SI_Woolf2021!$E$9:$E$93-BW$58))*(BW$58-Fperm_SI_Woolf2021!$E$9:$E$93)/10))) + Fperm_SI_Woolf2021!$H$9:$H$93*EXP(-Fperm_SI_Woolf2021!$K$9:$K$93*$C125*IF(BW$58=Fperm_SI_Woolf2021!$E$9:$E$93,1,EXP(LN((1.1*(Fperm_SI_Woolf2021!$E$9:$E$93-BW$58)-63.1579*EXP(-0.19*Fperm_SI_Woolf2021!$E$9:$E$93)+63.1579*EXP(-0.19*BW$58))/(Fperm_SI_Woolf2021!$E$9:$E$93-BW$58))*(BW$58-Fperm_SI_Woolf2021!$E$9:$E$93)/10))),Fperm_SI_Woolf2021!$D$9:$D$93))</f>
        <v>0.1516049651056067</v>
      </c>
      <c r="BX125" s="51" cm="1">
        <f t="array" ref="BX125">MIN(1,SLOPE(Fperm_SI_Woolf2021!$F$9:$F$93*EXP(-Fperm_SI_Woolf2021!$I$9:$I$93*$C125*IF(BX$58=Fperm_SI_Woolf2021!$E$9:$E$93,1,EXP(LN((1.1*(Fperm_SI_Woolf2021!$E$9:$E$93-BX$58)-63.1579*EXP(-0.19*Fperm_SI_Woolf2021!$E$9:$E$93)+63.1579*EXP(-0.19*BX$58))/(Fperm_SI_Woolf2021!$E$9:$E$93-BX$58))*(BX$58-Fperm_SI_Woolf2021!$E$9:$E$93)/10))) + Fperm_SI_Woolf2021!$G$9:$G$93*EXP(-Fperm_SI_Woolf2021!$J$9:$J$93*$C125*IF(BX$58=Fperm_SI_Woolf2021!$E$9:$E$93,1,EXP(LN((1.1*(Fperm_SI_Woolf2021!$E$9:$E$93-BX$58)-63.1579*EXP(-0.19*Fperm_SI_Woolf2021!$E$9:$E$93)+63.1579*EXP(-0.19*BX$58))/(Fperm_SI_Woolf2021!$E$9:$E$93-BX$58))*(BX$58-Fperm_SI_Woolf2021!$E$9:$E$93)/10))) + Fperm_SI_Woolf2021!$H$9:$H$93*EXP(-Fperm_SI_Woolf2021!$K$9:$K$93*$C125*IF(BX$58=Fperm_SI_Woolf2021!$E$9:$E$93,1,EXP(LN((1.1*(Fperm_SI_Woolf2021!$E$9:$E$93-BX$58)-63.1579*EXP(-0.19*Fperm_SI_Woolf2021!$E$9:$E$93)+63.1579*EXP(-0.19*BX$58))/(Fperm_SI_Woolf2021!$E$9:$E$93-BX$58))*(BX$58-Fperm_SI_Woolf2021!$E$9:$E$93)/10))),Fperm_SI_Woolf2021!$D$9:$D$93)*BX$57+INTERCEPT(Fperm_SI_Woolf2021!$F$9:$F$93*EXP(-Fperm_SI_Woolf2021!$I$9:$I$93*$C125*IF(BX$58=Fperm_SI_Woolf2021!$E$9:$E$93,1,EXP(LN((1.1*(Fperm_SI_Woolf2021!$E$9:$E$93-BX$58)-63.1579*EXP(-0.19*Fperm_SI_Woolf2021!$E$9:$E$93)+63.1579*EXP(-0.19*BX$58))/(Fperm_SI_Woolf2021!$E$9:$E$93-BX$58))*(BX$58-Fperm_SI_Woolf2021!$E$9:$E$93)/10))) + Fperm_SI_Woolf2021!$G$9:$G$93*EXP(-Fperm_SI_Woolf2021!$J$9:$J$93*$C125*IF(BX$58=Fperm_SI_Woolf2021!$E$9:$E$93,1,EXP(LN((1.1*(Fperm_SI_Woolf2021!$E$9:$E$93-BX$58)-63.1579*EXP(-0.19*Fperm_SI_Woolf2021!$E$9:$E$93)+63.1579*EXP(-0.19*BX$58))/(Fperm_SI_Woolf2021!$E$9:$E$93-BX$58))*(BX$58-Fperm_SI_Woolf2021!$E$9:$E$93)/10))) + Fperm_SI_Woolf2021!$H$9:$H$93*EXP(-Fperm_SI_Woolf2021!$K$9:$K$93*$C125*IF(BX$58=Fperm_SI_Woolf2021!$E$9:$E$93,1,EXP(LN((1.1*(Fperm_SI_Woolf2021!$E$9:$E$93-BX$58)-63.1579*EXP(-0.19*Fperm_SI_Woolf2021!$E$9:$E$93)+63.1579*EXP(-0.19*BX$58))/(Fperm_SI_Woolf2021!$E$9:$E$93-BX$58))*(BX$58-Fperm_SI_Woolf2021!$E$9:$E$93)/10))),Fperm_SI_Woolf2021!$D$9:$D$93))</f>
        <v>0.13653107246694093</v>
      </c>
      <c r="BY125" s="51" cm="1">
        <f t="array" ref="BY125">MIN(1,SLOPE(Fperm_SI_Woolf2021!$F$9:$F$93*EXP(-Fperm_SI_Woolf2021!$I$9:$I$93*$C125*IF(BY$58=Fperm_SI_Woolf2021!$E$9:$E$93,1,EXP(LN((1.1*(Fperm_SI_Woolf2021!$E$9:$E$93-BY$58)-63.1579*EXP(-0.19*Fperm_SI_Woolf2021!$E$9:$E$93)+63.1579*EXP(-0.19*BY$58))/(Fperm_SI_Woolf2021!$E$9:$E$93-BY$58))*(BY$58-Fperm_SI_Woolf2021!$E$9:$E$93)/10))) + Fperm_SI_Woolf2021!$G$9:$G$93*EXP(-Fperm_SI_Woolf2021!$J$9:$J$93*$C125*IF(BY$58=Fperm_SI_Woolf2021!$E$9:$E$93,1,EXP(LN((1.1*(Fperm_SI_Woolf2021!$E$9:$E$93-BY$58)-63.1579*EXP(-0.19*Fperm_SI_Woolf2021!$E$9:$E$93)+63.1579*EXP(-0.19*BY$58))/(Fperm_SI_Woolf2021!$E$9:$E$93-BY$58))*(BY$58-Fperm_SI_Woolf2021!$E$9:$E$93)/10))) + Fperm_SI_Woolf2021!$H$9:$H$93*EXP(-Fperm_SI_Woolf2021!$K$9:$K$93*$C125*IF(BY$58=Fperm_SI_Woolf2021!$E$9:$E$93,1,EXP(LN((1.1*(Fperm_SI_Woolf2021!$E$9:$E$93-BY$58)-63.1579*EXP(-0.19*Fperm_SI_Woolf2021!$E$9:$E$93)+63.1579*EXP(-0.19*BY$58))/(Fperm_SI_Woolf2021!$E$9:$E$93-BY$58))*(BY$58-Fperm_SI_Woolf2021!$E$9:$E$93)/10))),Fperm_SI_Woolf2021!$D$9:$D$93)*BY$57+INTERCEPT(Fperm_SI_Woolf2021!$F$9:$F$93*EXP(-Fperm_SI_Woolf2021!$I$9:$I$93*$C125*IF(BY$58=Fperm_SI_Woolf2021!$E$9:$E$93,1,EXP(LN((1.1*(Fperm_SI_Woolf2021!$E$9:$E$93-BY$58)-63.1579*EXP(-0.19*Fperm_SI_Woolf2021!$E$9:$E$93)+63.1579*EXP(-0.19*BY$58))/(Fperm_SI_Woolf2021!$E$9:$E$93-BY$58))*(BY$58-Fperm_SI_Woolf2021!$E$9:$E$93)/10))) + Fperm_SI_Woolf2021!$G$9:$G$93*EXP(-Fperm_SI_Woolf2021!$J$9:$J$93*$C125*IF(BY$58=Fperm_SI_Woolf2021!$E$9:$E$93,1,EXP(LN((1.1*(Fperm_SI_Woolf2021!$E$9:$E$93-BY$58)-63.1579*EXP(-0.19*Fperm_SI_Woolf2021!$E$9:$E$93)+63.1579*EXP(-0.19*BY$58))/(Fperm_SI_Woolf2021!$E$9:$E$93-BY$58))*(BY$58-Fperm_SI_Woolf2021!$E$9:$E$93)/10))) + Fperm_SI_Woolf2021!$H$9:$H$93*EXP(-Fperm_SI_Woolf2021!$K$9:$K$93*$C125*IF(BY$58=Fperm_SI_Woolf2021!$E$9:$E$93,1,EXP(LN((1.1*(Fperm_SI_Woolf2021!$E$9:$E$93-BY$58)-63.1579*EXP(-0.19*Fperm_SI_Woolf2021!$E$9:$E$93)+63.1579*EXP(-0.19*BY$58))/(Fperm_SI_Woolf2021!$E$9:$E$93-BY$58))*(BY$58-Fperm_SI_Woolf2021!$E$9:$E$93)/10))),Fperm_SI_Woolf2021!$D$9:$D$93))</f>
        <v>0.12145717982827517</v>
      </c>
      <c r="BZ125" s="51" cm="1">
        <f t="array" ref="BZ125">MIN(1,SLOPE(Fperm_SI_Woolf2021!$F$9:$F$93*EXP(-Fperm_SI_Woolf2021!$I$9:$I$93*$C125*IF(BZ$58=Fperm_SI_Woolf2021!$E$9:$E$93,1,EXP(LN((1.1*(Fperm_SI_Woolf2021!$E$9:$E$93-BZ$58)-63.1579*EXP(-0.19*Fperm_SI_Woolf2021!$E$9:$E$93)+63.1579*EXP(-0.19*BZ$58))/(Fperm_SI_Woolf2021!$E$9:$E$93-BZ$58))*(BZ$58-Fperm_SI_Woolf2021!$E$9:$E$93)/10))) + Fperm_SI_Woolf2021!$G$9:$G$93*EXP(-Fperm_SI_Woolf2021!$J$9:$J$93*$C125*IF(BZ$58=Fperm_SI_Woolf2021!$E$9:$E$93,1,EXP(LN((1.1*(Fperm_SI_Woolf2021!$E$9:$E$93-BZ$58)-63.1579*EXP(-0.19*Fperm_SI_Woolf2021!$E$9:$E$93)+63.1579*EXP(-0.19*BZ$58))/(Fperm_SI_Woolf2021!$E$9:$E$93-BZ$58))*(BZ$58-Fperm_SI_Woolf2021!$E$9:$E$93)/10))) + Fperm_SI_Woolf2021!$H$9:$H$93*EXP(-Fperm_SI_Woolf2021!$K$9:$K$93*$C125*IF(BZ$58=Fperm_SI_Woolf2021!$E$9:$E$93,1,EXP(LN((1.1*(Fperm_SI_Woolf2021!$E$9:$E$93-BZ$58)-63.1579*EXP(-0.19*Fperm_SI_Woolf2021!$E$9:$E$93)+63.1579*EXP(-0.19*BZ$58))/(Fperm_SI_Woolf2021!$E$9:$E$93-BZ$58))*(BZ$58-Fperm_SI_Woolf2021!$E$9:$E$93)/10))),Fperm_SI_Woolf2021!$D$9:$D$93)*BZ$57+INTERCEPT(Fperm_SI_Woolf2021!$F$9:$F$93*EXP(-Fperm_SI_Woolf2021!$I$9:$I$93*$C125*IF(BZ$58=Fperm_SI_Woolf2021!$E$9:$E$93,1,EXP(LN((1.1*(Fperm_SI_Woolf2021!$E$9:$E$93-BZ$58)-63.1579*EXP(-0.19*Fperm_SI_Woolf2021!$E$9:$E$93)+63.1579*EXP(-0.19*BZ$58))/(Fperm_SI_Woolf2021!$E$9:$E$93-BZ$58))*(BZ$58-Fperm_SI_Woolf2021!$E$9:$E$93)/10))) + Fperm_SI_Woolf2021!$G$9:$G$93*EXP(-Fperm_SI_Woolf2021!$J$9:$J$93*$C125*IF(BZ$58=Fperm_SI_Woolf2021!$E$9:$E$93,1,EXP(LN((1.1*(Fperm_SI_Woolf2021!$E$9:$E$93-BZ$58)-63.1579*EXP(-0.19*Fperm_SI_Woolf2021!$E$9:$E$93)+63.1579*EXP(-0.19*BZ$58))/(Fperm_SI_Woolf2021!$E$9:$E$93-BZ$58))*(BZ$58-Fperm_SI_Woolf2021!$E$9:$E$93)/10))) + Fperm_SI_Woolf2021!$H$9:$H$93*EXP(-Fperm_SI_Woolf2021!$K$9:$K$93*$C125*IF(BZ$58=Fperm_SI_Woolf2021!$E$9:$E$93,1,EXP(LN((1.1*(Fperm_SI_Woolf2021!$E$9:$E$93-BZ$58)-63.1579*EXP(-0.19*Fperm_SI_Woolf2021!$E$9:$E$93)+63.1579*EXP(-0.19*BZ$58))/(Fperm_SI_Woolf2021!$E$9:$E$93-BZ$58))*(BZ$58-Fperm_SI_Woolf2021!$E$9:$E$93)/10))),Fperm_SI_Woolf2021!$D$9:$D$93))</f>
        <v>0.1063832871896094</v>
      </c>
    </row>
    <row r="126" spans="3:78" x14ac:dyDescent="0.2">
      <c r="C126" s="48">
        <v>660</v>
      </c>
      <c r="D126" s="51" cm="1">
        <f t="array" ref="D126">MIN(1,SLOPE(Fperm_SI_Woolf2021!$F$9:$F$93*EXP(-Fperm_SI_Woolf2021!$I$9:$I$93*$C126*IF(D$58=Fperm_SI_Woolf2021!$E$9:$E$93,1,EXP(LN((1.1*(Fperm_SI_Woolf2021!$E$9:$E$93-D$58)-63.1579*EXP(-0.19*Fperm_SI_Woolf2021!$E$9:$E$93)+63.1579*EXP(-0.19*D$58))/(Fperm_SI_Woolf2021!$E$9:$E$93-D$58))*(D$58-Fperm_SI_Woolf2021!$E$9:$E$93)/10))) + Fperm_SI_Woolf2021!$G$9:$G$93*EXP(-Fperm_SI_Woolf2021!$J$9:$J$93*$C126*IF(D$58=Fperm_SI_Woolf2021!$E$9:$E$93,1,EXP(LN((1.1*(Fperm_SI_Woolf2021!$E$9:$E$93-D$58)-63.1579*EXP(-0.19*Fperm_SI_Woolf2021!$E$9:$E$93)+63.1579*EXP(-0.19*D$58))/(Fperm_SI_Woolf2021!$E$9:$E$93-D$58))*(D$58-Fperm_SI_Woolf2021!$E$9:$E$93)/10))) + Fperm_SI_Woolf2021!$H$9:$H$93*EXP(-Fperm_SI_Woolf2021!$K$9:$K$93*$C126*IF(D$58=Fperm_SI_Woolf2021!$E$9:$E$93,1,EXP(LN((1.1*(Fperm_SI_Woolf2021!$E$9:$E$93-D$58)-63.1579*EXP(-0.19*Fperm_SI_Woolf2021!$E$9:$E$93)+63.1579*EXP(-0.19*D$58))/(Fperm_SI_Woolf2021!$E$9:$E$93-D$58))*(D$58-Fperm_SI_Woolf2021!$E$9:$E$93)/10))),Fperm_SI_Woolf2021!$D$9:$D$93)*D$57+INTERCEPT(Fperm_SI_Woolf2021!$F$9:$F$93*EXP(-Fperm_SI_Woolf2021!$I$9:$I$93*$C126*IF(D$58=Fperm_SI_Woolf2021!$E$9:$E$93,1,EXP(LN((1.1*(Fperm_SI_Woolf2021!$E$9:$E$93-D$58)-63.1579*EXP(-0.19*Fperm_SI_Woolf2021!$E$9:$E$93)+63.1579*EXP(-0.19*D$58))/(Fperm_SI_Woolf2021!$E$9:$E$93-D$58))*(D$58-Fperm_SI_Woolf2021!$E$9:$E$93)/10))) + Fperm_SI_Woolf2021!$G$9:$G$93*EXP(-Fperm_SI_Woolf2021!$J$9:$J$93*$C126*IF(D$58=Fperm_SI_Woolf2021!$E$9:$E$93,1,EXP(LN((1.1*(Fperm_SI_Woolf2021!$E$9:$E$93-D$58)-63.1579*EXP(-0.19*Fperm_SI_Woolf2021!$E$9:$E$93)+63.1579*EXP(-0.19*D$58))/(Fperm_SI_Woolf2021!$E$9:$E$93-D$58))*(D$58-Fperm_SI_Woolf2021!$E$9:$E$93)/10))) + Fperm_SI_Woolf2021!$H$9:$H$93*EXP(-Fperm_SI_Woolf2021!$K$9:$K$93*$C126*IF(D$58=Fperm_SI_Woolf2021!$E$9:$E$93,1,EXP(LN((1.1*(Fperm_SI_Woolf2021!$E$9:$E$93-D$58)-63.1579*EXP(-0.19*Fperm_SI_Woolf2021!$E$9:$E$93)+63.1579*EXP(-0.19*D$58))/(Fperm_SI_Woolf2021!$E$9:$E$93-D$58))*(D$58-Fperm_SI_Woolf2021!$E$9:$E$93)/10))),Fperm_SI_Woolf2021!$D$9:$D$93))</f>
        <v>0.89410191766173397</v>
      </c>
      <c r="E126" s="51" cm="1">
        <f t="array" ref="E126">MIN(1,SLOPE(Fperm_SI_Woolf2021!$F$9:$F$93*EXP(-Fperm_SI_Woolf2021!$I$9:$I$93*$C126*IF(E$58=Fperm_SI_Woolf2021!$E$9:$E$93,1,EXP(LN((1.1*(Fperm_SI_Woolf2021!$E$9:$E$93-E$58)-63.1579*EXP(-0.19*Fperm_SI_Woolf2021!$E$9:$E$93)+63.1579*EXP(-0.19*E$58))/(Fperm_SI_Woolf2021!$E$9:$E$93-E$58))*(E$58-Fperm_SI_Woolf2021!$E$9:$E$93)/10))) + Fperm_SI_Woolf2021!$G$9:$G$93*EXP(-Fperm_SI_Woolf2021!$J$9:$J$93*$C126*IF(E$58=Fperm_SI_Woolf2021!$E$9:$E$93,1,EXP(LN((1.1*(Fperm_SI_Woolf2021!$E$9:$E$93-E$58)-63.1579*EXP(-0.19*Fperm_SI_Woolf2021!$E$9:$E$93)+63.1579*EXP(-0.19*E$58))/(Fperm_SI_Woolf2021!$E$9:$E$93-E$58))*(E$58-Fperm_SI_Woolf2021!$E$9:$E$93)/10))) + Fperm_SI_Woolf2021!$H$9:$H$93*EXP(-Fperm_SI_Woolf2021!$K$9:$K$93*$C126*IF(E$58=Fperm_SI_Woolf2021!$E$9:$E$93,1,EXP(LN((1.1*(Fperm_SI_Woolf2021!$E$9:$E$93-E$58)-63.1579*EXP(-0.19*Fperm_SI_Woolf2021!$E$9:$E$93)+63.1579*EXP(-0.19*E$58))/(Fperm_SI_Woolf2021!$E$9:$E$93-E$58))*(E$58-Fperm_SI_Woolf2021!$E$9:$E$93)/10))),Fperm_SI_Woolf2021!$D$9:$D$93)*E$57+INTERCEPT(Fperm_SI_Woolf2021!$F$9:$F$93*EXP(-Fperm_SI_Woolf2021!$I$9:$I$93*$C126*IF(E$58=Fperm_SI_Woolf2021!$E$9:$E$93,1,EXP(LN((1.1*(Fperm_SI_Woolf2021!$E$9:$E$93-E$58)-63.1579*EXP(-0.19*Fperm_SI_Woolf2021!$E$9:$E$93)+63.1579*EXP(-0.19*E$58))/(Fperm_SI_Woolf2021!$E$9:$E$93-E$58))*(E$58-Fperm_SI_Woolf2021!$E$9:$E$93)/10))) + Fperm_SI_Woolf2021!$G$9:$G$93*EXP(-Fperm_SI_Woolf2021!$J$9:$J$93*$C126*IF(E$58=Fperm_SI_Woolf2021!$E$9:$E$93,1,EXP(LN((1.1*(Fperm_SI_Woolf2021!$E$9:$E$93-E$58)-63.1579*EXP(-0.19*Fperm_SI_Woolf2021!$E$9:$E$93)+63.1579*EXP(-0.19*E$58))/(Fperm_SI_Woolf2021!$E$9:$E$93-E$58))*(E$58-Fperm_SI_Woolf2021!$E$9:$E$93)/10))) + Fperm_SI_Woolf2021!$H$9:$H$93*EXP(-Fperm_SI_Woolf2021!$K$9:$K$93*$C126*IF(E$58=Fperm_SI_Woolf2021!$E$9:$E$93,1,EXP(LN((1.1*(Fperm_SI_Woolf2021!$E$9:$E$93-E$58)-63.1579*EXP(-0.19*Fperm_SI_Woolf2021!$E$9:$E$93)+63.1579*EXP(-0.19*E$58))/(Fperm_SI_Woolf2021!$E$9:$E$93-E$58))*(E$58-Fperm_SI_Woolf2021!$E$9:$E$93)/10))),Fperm_SI_Woolf2021!$D$9:$D$93))</f>
        <v>0.86163266391142868</v>
      </c>
      <c r="F126" s="51" cm="1">
        <f t="array" ref="F126">MIN(1,SLOPE(Fperm_SI_Woolf2021!$F$9:$F$93*EXP(-Fperm_SI_Woolf2021!$I$9:$I$93*$C126*IF(F$58=Fperm_SI_Woolf2021!$E$9:$E$93,1,EXP(LN((1.1*(Fperm_SI_Woolf2021!$E$9:$E$93-F$58)-63.1579*EXP(-0.19*Fperm_SI_Woolf2021!$E$9:$E$93)+63.1579*EXP(-0.19*F$58))/(Fperm_SI_Woolf2021!$E$9:$E$93-F$58))*(F$58-Fperm_SI_Woolf2021!$E$9:$E$93)/10))) + Fperm_SI_Woolf2021!$G$9:$G$93*EXP(-Fperm_SI_Woolf2021!$J$9:$J$93*$C126*IF(F$58=Fperm_SI_Woolf2021!$E$9:$E$93,1,EXP(LN((1.1*(Fperm_SI_Woolf2021!$E$9:$E$93-F$58)-63.1579*EXP(-0.19*Fperm_SI_Woolf2021!$E$9:$E$93)+63.1579*EXP(-0.19*F$58))/(Fperm_SI_Woolf2021!$E$9:$E$93-F$58))*(F$58-Fperm_SI_Woolf2021!$E$9:$E$93)/10))) + Fperm_SI_Woolf2021!$H$9:$H$93*EXP(-Fperm_SI_Woolf2021!$K$9:$K$93*$C126*IF(F$58=Fperm_SI_Woolf2021!$E$9:$E$93,1,EXP(LN((1.1*(Fperm_SI_Woolf2021!$E$9:$E$93-F$58)-63.1579*EXP(-0.19*Fperm_SI_Woolf2021!$E$9:$E$93)+63.1579*EXP(-0.19*F$58))/(Fperm_SI_Woolf2021!$E$9:$E$93-F$58))*(F$58-Fperm_SI_Woolf2021!$E$9:$E$93)/10))),Fperm_SI_Woolf2021!$D$9:$D$93)*F$57+INTERCEPT(Fperm_SI_Woolf2021!$F$9:$F$93*EXP(-Fperm_SI_Woolf2021!$I$9:$I$93*$C126*IF(F$58=Fperm_SI_Woolf2021!$E$9:$E$93,1,EXP(LN((1.1*(Fperm_SI_Woolf2021!$E$9:$E$93-F$58)-63.1579*EXP(-0.19*Fperm_SI_Woolf2021!$E$9:$E$93)+63.1579*EXP(-0.19*F$58))/(Fperm_SI_Woolf2021!$E$9:$E$93-F$58))*(F$58-Fperm_SI_Woolf2021!$E$9:$E$93)/10))) + Fperm_SI_Woolf2021!$G$9:$G$93*EXP(-Fperm_SI_Woolf2021!$J$9:$J$93*$C126*IF(F$58=Fperm_SI_Woolf2021!$E$9:$E$93,1,EXP(LN((1.1*(Fperm_SI_Woolf2021!$E$9:$E$93-F$58)-63.1579*EXP(-0.19*Fperm_SI_Woolf2021!$E$9:$E$93)+63.1579*EXP(-0.19*F$58))/(Fperm_SI_Woolf2021!$E$9:$E$93-F$58))*(F$58-Fperm_SI_Woolf2021!$E$9:$E$93)/10))) + Fperm_SI_Woolf2021!$H$9:$H$93*EXP(-Fperm_SI_Woolf2021!$K$9:$K$93*$C126*IF(F$58=Fperm_SI_Woolf2021!$E$9:$E$93,1,EXP(LN((1.1*(Fperm_SI_Woolf2021!$E$9:$E$93-F$58)-63.1579*EXP(-0.19*Fperm_SI_Woolf2021!$E$9:$E$93)+63.1579*EXP(-0.19*F$58))/(Fperm_SI_Woolf2021!$E$9:$E$93-F$58))*(F$58-Fperm_SI_Woolf2021!$E$9:$E$93)/10))),Fperm_SI_Woolf2021!$D$9:$D$93))</f>
        <v>0.82916341016112327</v>
      </c>
      <c r="G126" s="51" cm="1">
        <f t="array" ref="G126">MIN(1,SLOPE(Fperm_SI_Woolf2021!$F$9:$F$93*EXP(-Fperm_SI_Woolf2021!$I$9:$I$93*$C126*IF(G$58=Fperm_SI_Woolf2021!$E$9:$E$93,1,EXP(LN((1.1*(Fperm_SI_Woolf2021!$E$9:$E$93-G$58)-63.1579*EXP(-0.19*Fperm_SI_Woolf2021!$E$9:$E$93)+63.1579*EXP(-0.19*G$58))/(Fperm_SI_Woolf2021!$E$9:$E$93-G$58))*(G$58-Fperm_SI_Woolf2021!$E$9:$E$93)/10))) + Fperm_SI_Woolf2021!$G$9:$G$93*EXP(-Fperm_SI_Woolf2021!$J$9:$J$93*$C126*IF(G$58=Fperm_SI_Woolf2021!$E$9:$E$93,1,EXP(LN((1.1*(Fperm_SI_Woolf2021!$E$9:$E$93-G$58)-63.1579*EXP(-0.19*Fperm_SI_Woolf2021!$E$9:$E$93)+63.1579*EXP(-0.19*G$58))/(Fperm_SI_Woolf2021!$E$9:$E$93-G$58))*(G$58-Fperm_SI_Woolf2021!$E$9:$E$93)/10))) + Fperm_SI_Woolf2021!$H$9:$H$93*EXP(-Fperm_SI_Woolf2021!$K$9:$K$93*$C126*IF(G$58=Fperm_SI_Woolf2021!$E$9:$E$93,1,EXP(LN((1.1*(Fperm_SI_Woolf2021!$E$9:$E$93-G$58)-63.1579*EXP(-0.19*Fperm_SI_Woolf2021!$E$9:$E$93)+63.1579*EXP(-0.19*G$58))/(Fperm_SI_Woolf2021!$E$9:$E$93-G$58))*(G$58-Fperm_SI_Woolf2021!$E$9:$E$93)/10))),Fperm_SI_Woolf2021!$D$9:$D$93)*G$57+INTERCEPT(Fperm_SI_Woolf2021!$F$9:$F$93*EXP(-Fperm_SI_Woolf2021!$I$9:$I$93*$C126*IF(G$58=Fperm_SI_Woolf2021!$E$9:$E$93,1,EXP(LN((1.1*(Fperm_SI_Woolf2021!$E$9:$E$93-G$58)-63.1579*EXP(-0.19*Fperm_SI_Woolf2021!$E$9:$E$93)+63.1579*EXP(-0.19*G$58))/(Fperm_SI_Woolf2021!$E$9:$E$93-G$58))*(G$58-Fperm_SI_Woolf2021!$E$9:$E$93)/10))) + Fperm_SI_Woolf2021!$G$9:$G$93*EXP(-Fperm_SI_Woolf2021!$J$9:$J$93*$C126*IF(G$58=Fperm_SI_Woolf2021!$E$9:$E$93,1,EXP(LN((1.1*(Fperm_SI_Woolf2021!$E$9:$E$93-G$58)-63.1579*EXP(-0.19*Fperm_SI_Woolf2021!$E$9:$E$93)+63.1579*EXP(-0.19*G$58))/(Fperm_SI_Woolf2021!$E$9:$E$93-G$58))*(G$58-Fperm_SI_Woolf2021!$E$9:$E$93)/10))) + Fperm_SI_Woolf2021!$H$9:$H$93*EXP(-Fperm_SI_Woolf2021!$K$9:$K$93*$C126*IF(G$58=Fperm_SI_Woolf2021!$E$9:$E$93,1,EXP(LN((1.1*(Fperm_SI_Woolf2021!$E$9:$E$93-G$58)-63.1579*EXP(-0.19*Fperm_SI_Woolf2021!$E$9:$E$93)+63.1579*EXP(-0.19*G$58))/(Fperm_SI_Woolf2021!$E$9:$E$93-G$58))*(G$58-Fperm_SI_Woolf2021!$E$9:$E$93)/10))),Fperm_SI_Woolf2021!$D$9:$D$93))</f>
        <v>0.79669415641081787</v>
      </c>
      <c r="H126" s="51" cm="1">
        <f t="array" ref="H126">MIN(1,SLOPE(Fperm_SI_Woolf2021!$F$9:$F$93*EXP(-Fperm_SI_Woolf2021!$I$9:$I$93*$C126*IF(H$58=Fperm_SI_Woolf2021!$E$9:$E$93,1,EXP(LN((1.1*(Fperm_SI_Woolf2021!$E$9:$E$93-H$58)-63.1579*EXP(-0.19*Fperm_SI_Woolf2021!$E$9:$E$93)+63.1579*EXP(-0.19*H$58))/(Fperm_SI_Woolf2021!$E$9:$E$93-H$58))*(H$58-Fperm_SI_Woolf2021!$E$9:$E$93)/10))) + Fperm_SI_Woolf2021!$G$9:$G$93*EXP(-Fperm_SI_Woolf2021!$J$9:$J$93*$C126*IF(H$58=Fperm_SI_Woolf2021!$E$9:$E$93,1,EXP(LN((1.1*(Fperm_SI_Woolf2021!$E$9:$E$93-H$58)-63.1579*EXP(-0.19*Fperm_SI_Woolf2021!$E$9:$E$93)+63.1579*EXP(-0.19*H$58))/(Fperm_SI_Woolf2021!$E$9:$E$93-H$58))*(H$58-Fperm_SI_Woolf2021!$E$9:$E$93)/10))) + Fperm_SI_Woolf2021!$H$9:$H$93*EXP(-Fperm_SI_Woolf2021!$K$9:$K$93*$C126*IF(H$58=Fperm_SI_Woolf2021!$E$9:$E$93,1,EXP(LN((1.1*(Fperm_SI_Woolf2021!$E$9:$E$93-H$58)-63.1579*EXP(-0.19*Fperm_SI_Woolf2021!$E$9:$E$93)+63.1579*EXP(-0.19*H$58))/(Fperm_SI_Woolf2021!$E$9:$E$93-H$58))*(H$58-Fperm_SI_Woolf2021!$E$9:$E$93)/10))),Fperm_SI_Woolf2021!$D$9:$D$93)*H$57+INTERCEPT(Fperm_SI_Woolf2021!$F$9:$F$93*EXP(-Fperm_SI_Woolf2021!$I$9:$I$93*$C126*IF(H$58=Fperm_SI_Woolf2021!$E$9:$E$93,1,EXP(LN((1.1*(Fperm_SI_Woolf2021!$E$9:$E$93-H$58)-63.1579*EXP(-0.19*Fperm_SI_Woolf2021!$E$9:$E$93)+63.1579*EXP(-0.19*H$58))/(Fperm_SI_Woolf2021!$E$9:$E$93-H$58))*(H$58-Fperm_SI_Woolf2021!$E$9:$E$93)/10))) + Fperm_SI_Woolf2021!$G$9:$G$93*EXP(-Fperm_SI_Woolf2021!$J$9:$J$93*$C126*IF(H$58=Fperm_SI_Woolf2021!$E$9:$E$93,1,EXP(LN((1.1*(Fperm_SI_Woolf2021!$E$9:$E$93-H$58)-63.1579*EXP(-0.19*Fperm_SI_Woolf2021!$E$9:$E$93)+63.1579*EXP(-0.19*H$58))/(Fperm_SI_Woolf2021!$E$9:$E$93-H$58))*(H$58-Fperm_SI_Woolf2021!$E$9:$E$93)/10))) + Fperm_SI_Woolf2021!$H$9:$H$93*EXP(-Fperm_SI_Woolf2021!$K$9:$K$93*$C126*IF(H$58=Fperm_SI_Woolf2021!$E$9:$E$93,1,EXP(LN((1.1*(Fperm_SI_Woolf2021!$E$9:$E$93-H$58)-63.1579*EXP(-0.19*Fperm_SI_Woolf2021!$E$9:$E$93)+63.1579*EXP(-0.19*H$58))/(Fperm_SI_Woolf2021!$E$9:$E$93-H$58))*(H$58-Fperm_SI_Woolf2021!$E$9:$E$93)/10))),Fperm_SI_Woolf2021!$D$9:$D$93))</f>
        <v>0.76422490266051257</v>
      </c>
      <c r="I126" s="51" cm="1">
        <f t="array" ref="I126">MIN(1,SLOPE(Fperm_SI_Woolf2021!$F$9:$F$93*EXP(-Fperm_SI_Woolf2021!$I$9:$I$93*$C126*IF(I$58=Fperm_SI_Woolf2021!$E$9:$E$93,1,EXP(LN((1.1*(Fperm_SI_Woolf2021!$E$9:$E$93-I$58)-63.1579*EXP(-0.19*Fperm_SI_Woolf2021!$E$9:$E$93)+63.1579*EXP(-0.19*I$58))/(Fperm_SI_Woolf2021!$E$9:$E$93-I$58))*(I$58-Fperm_SI_Woolf2021!$E$9:$E$93)/10))) + Fperm_SI_Woolf2021!$G$9:$G$93*EXP(-Fperm_SI_Woolf2021!$J$9:$J$93*$C126*IF(I$58=Fperm_SI_Woolf2021!$E$9:$E$93,1,EXP(LN((1.1*(Fperm_SI_Woolf2021!$E$9:$E$93-I$58)-63.1579*EXP(-0.19*Fperm_SI_Woolf2021!$E$9:$E$93)+63.1579*EXP(-0.19*I$58))/(Fperm_SI_Woolf2021!$E$9:$E$93-I$58))*(I$58-Fperm_SI_Woolf2021!$E$9:$E$93)/10))) + Fperm_SI_Woolf2021!$H$9:$H$93*EXP(-Fperm_SI_Woolf2021!$K$9:$K$93*$C126*IF(I$58=Fperm_SI_Woolf2021!$E$9:$E$93,1,EXP(LN((1.1*(Fperm_SI_Woolf2021!$E$9:$E$93-I$58)-63.1579*EXP(-0.19*Fperm_SI_Woolf2021!$E$9:$E$93)+63.1579*EXP(-0.19*I$58))/(Fperm_SI_Woolf2021!$E$9:$E$93-I$58))*(I$58-Fperm_SI_Woolf2021!$E$9:$E$93)/10))),Fperm_SI_Woolf2021!$D$9:$D$93)*I$57+INTERCEPT(Fperm_SI_Woolf2021!$F$9:$F$93*EXP(-Fperm_SI_Woolf2021!$I$9:$I$93*$C126*IF(I$58=Fperm_SI_Woolf2021!$E$9:$E$93,1,EXP(LN((1.1*(Fperm_SI_Woolf2021!$E$9:$E$93-I$58)-63.1579*EXP(-0.19*Fperm_SI_Woolf2021!$E$9:$E$93)+63.1579*EXP(-0.19*I$58))/(Fperm_SI_Woolf2021!$E$9:$E$93-I$58))*(I$58-Fperm_SI_Woolf2021!$E$9:$E$93)/10))) + Fperm_SI_Woolf2021!$G$9:$G$93*EXP(-Fperm_SI_Woolf2021!$J$9:$J$93*$C126*IF(I$58=Fperm_SI_Woolf2021!$E$9:$E$93,1,EXP(LN((1.1*(Fperm_SI_Woolf2021!$E$9:$E$93-I$58)-63.1579*EXP(-0.19*Fperm_SI_Woolf2021!$E$9:$E$93)+63.1579*EXP(-0.19*I$58))/(Fperm_SI_Woolf2021!$E$9:$E$93-I$58))*(I$58-Fperm_SI_Woolf2021!$E$9:$E$93)/10))) + Fperm_SI_Woolf2021!$H$9:$H$93*EXP(-Fperm_SI_Woolf2021!$K$9:$K$93*$C126*IF(I$58=Fperm_SI_Woolf2021!$E$9:$E$93,1,EXP(LN((1.1*(Fperm_SI_Woolf2021!$E$9:$E$93-I$58)-63.1579*EXP(-0.19*Fperm_SI_Woolf2021!$E$9:$E$93)+63.1579*EXP(-0.19*I$58))/(Fperm_SI_Woolf2021!$E$9:$E$93-I$58))*(I$58-Fperm_SI_Woolf2021!$E$9:$E$93)/10))),Fperm_SI_Woolf2021!$D$9:$D$93))</f>
        <v>0.73175564891020728</v>
      </c>
      <c r="J126" s="51" cm="1">
        <f t="array" ref="J126">MIN(1,SLOPE(Fperm_SI_Woolf2021!$F$9:$F$93*EXP(-Fperm_SI_Woolf2021!$I$9:$I$93*$C126*IF(J$58=Fperm_SI_Woolf2021!$E$9:$E$93,1,EXP(LN((1.1*(Fperm_SI_Woolf2021!$E$9:$E$93-J$58)-63.1579*EXP(-0.19*Fperm_SI_Woolf2021!$E$9:$E$93)+63.1579*EXP(-0.19*J$58))/(Fperm_SI_Woolf2021!$E$9:$E$93-J$58))*(J$58-Fperm_SI_Woolf2021!$E$9:$E$93)/10))) + Fperm_SI_Woolf2021!$G$9:$G$93*EXP(-Fperm_SI_Woolf2021!$J$9:$J$93*$C126*IF(J$58=Fperm_SI_Woolf2021!$E$9:$E$93,1,EXP(LN((1.1*(Fperm_SI_Woolf2021!$E$9:$E$93-J$58)-63.1579*EXP(-0.19*Fperm_SI_Woolf2021!$E$9:$E$93)+63.1579*EXP(-0.19*J$58))/(Fperm_SI_Woolf2021!$E$9:$E$93-J$58))*(J$58-Fperm_SI_Woolf2021!$E$9:$E$93)/10))) + Fperm_SI_Woolf2021!$H$9:$H$93*EXP(-Fperm_SI_Woolf2021!$K$9:$K$93*$C126*IF(J$58=Fperm_SI_Woolf2021!$E$9:$E$93,1,EXP(LN((1.1*(Fperm_SI_Woolf2021!$E$9:$E$93-J$58)-63.1579*EXP(-0.19*Fperm_SI_Woolf2021!$E$9:$E$93)+63.1579*EXP(-0.19*J$58))/(Fperm_SI_Woolf2021!$E$9:$E$93-J$58))*(J$58-Fperm_SI_Woolf2021!$E$9:$E$93)/10))),Fperm_SI_Woolf2021!$D$9:$D$93)*J$57+INTERCEPT(Fperm_SI_Woolf2021!$F$9:$F$93*EXP(-Fperm_SI_Woolf2021!$I$9:$I$93*$C126*IF(J$58=Fperm_SI_Woolf2021!$E$9:$E$93,1,EXP(LN((1.1*(Fperm_SI_Woolf2021!$E$9:$E$93-J$58)-63.1579*EXP(-0.19*Fperm_SI_Woolf2021!$E$9:$E$93)+63.1579*EXP(-0.19*J$58))/(Fperm_SI_Woolf2021!$E$9:$E$93-J$58))*(J$58-Fperm_SI_Woolf2021!$E$9:$E$93)/10))) + Fperm_SI_Woolf2021!$G$9:$G$93*EXP(-Fperm_SI_Woolf2021!$J$9:$J$93*$C126*IF(J$58=Fperm_SI_Woolf2021!$E$9:$E$93,1,EXP(LN((1.1*(Fperm_SI_Woolf2021!$E$9:$E$93-J$58)-63.1579*EXP(-0.19*Fperm_SI_Woolf2021!$E$9:$E$93)+63.1579*EXP(-0.19*J$58))/(Fperm_SI_Woolf2021!$E$9:$E$93-J$58))*(J$58-Fperm_SI_Woolf2021!$E$9:$E$93)/10))) + Fperm_SI_Woolf2021!$H$9:$H$93*EXP(-Fperm_SI_Woolf2021!$K$9:$K$93*$C126*IF(J$58=Fperm_SI_Woolf2021!$E$9:$E$93,1,EXP(LN((1.1*(Fperm_SI_Woolf2021!$E$9:$E$93-J$58)-63.1579*EXP(-0.19*Fperm_SI_Woolf2021!$E$9:$E$93)+63.1579*EXP(-0.19*J$58))/(Fperm_SI_Woolf2021!$E$9:$E$93-J$58))*(J$58-Fperm_SI_Woolf2021!$E$9:$E$93)/10))),Fperm_SI_Woolf2021!$D$9:$D$93))</f>
        <v>0.69928639515990187</v>
      </c>
      <c r="K126" s="51" cm="1">
        <f t="array" ref="K126">MIN(1,SLOPE(Fperm_SI_Woolf2021!$F$9:$F$93*EXP(-Fperm_SI_Woolf2021!$I$9:$I$93*$C126*IF(K$58=Fperm_SI_Woolf2021!$E$9:$E$93,1,EXP(LN((1.1*(Fperm_SI_Woolf2021!$E$9:$E$93-K$58)-63.1579*EXP(-0.19*Fperm_SI_Woolf2021!$E$9:$E$93)+63.1579*EXP(-0.19*K$58))/(Fperm_SI_Woolf2021!$E$9:$E$93-K$58))*(K$58-Fperm_SI_Woolf2021!$E$9:$E$93)/10))) + Fperm_SI_Woolf2021!$G$9:$G$93*EXP(-Fperm_SI_Woolf2021!$J$9:$J$93*$C126*IF(K$58=Fperm_SI_Woolf2021!$E$9:$E$93,1,EXP(LN((1.1*(Fperm_SI_Woolf2021!$E$9:$E$93-K$58)-63.1579*EXP(-0.19*Fperm_SI_Woolf2021!$E$9:$E$93)+63.1579*EXP(-0.19*K$58))/(Fperm_SI_Woolf2021!$E$9:$E$93-K$58))*(K$58-Fperm_SI_Woolf2021!$E$9:$E$93)/10))) + Fperm_SI_Woolf2021!$H$9:$H$93*EXP(-Fperm_SI_Woolf2021!$K$9:$K$93*$C126*IF(K$58=Fperm_SI_Woolf2021!$E$9:$E$93,1,EXP(LN((1.1*(Fperm_SI_Woolf2021!$E$9:$E$93-K$58)-63.1579*EXP(-0.19*Fperm_SI_Woolf2021!$E$9:$E$93)+63.1579*EXP(-0.19*K$58))/(Fperm_SI_Woolf2021!$E$9:$E$93-K$58))*(K$58-Fperm_SI_Woolf2021!$E$9:$E$93)/10))),Fperm_SI_Woolf2021!$D$9:$D$93)*K$57+INTERCEPT(Fperm_SI_Woolf2021!$F$9:$F$93*EXP(-Fperm_SI_Woolf2021!$I$9:$I$93*$C126*IF(K$58=Fperm_SI_Woolf2021!$E$9:$E$93,1,EXP(LN((1.1*(Fperm_SI_Woolf2021!$E$9:$E$93-K$58)-63.1579*EXP(-0.19*Fperm_SI_Woolf2021!$E$9:$E$93)+63.1579*EXP(-0.19*K$58))/(Fperm_SI_Woolf2021!$E$9:$E$93-K$58))*(K$58-Fperm_SI_Woolf2021!$E$9:$E$93)/10))) + Fperm_SI_Woolf2021!$G$9:$G$93*EXP(-Fperm_SI_Woolf2021!$J$9:$J$93*$C126*IF(K$58=Fperm_SI_Woolf2021!$E$9:$E$93,1,EXP(LN((1.1*(Fperm_SI_Woolf2021!$E$9:$E$93-K$58)-63.1579*EXP(-0.19*Fperm_SI_Woolf2021!$E$9:$E$93)+63.1579*EXP(-0.19*K$58))/(Fperm_SI_Woolf2021!$E$9:$E$93-K$58))*(K$58-Fperm_SI_Woolf2021!$E$9:$E$93)/10))) + Fperm_SI_Woolf2021!$H$9:$H$93*EXP(-Fperm_SI_Woolf2021!$K$9:$K$93*$C126*IF(K$58=Fperm_SI_Woolf2021!$E$9:$E$93,1,EXP(LN((1.1*(Fperm_SI_Woolf2021!$E$9:$E$93-K$58)-63.1579*EXP(-0.19*Fperm_SI_Woolf2021!$E$9:$E$93)+63.1579*EXP(-0.19*K$58))/(Fperm_SI_Woolf2021!$E$9:$E$93-K$58))*(K$58-Fperm_SI_Woolf2021!$E$9:$E$93)/10))),Fperm_SI_Woolf2021!$D$9:$D$93))</f>
        <v>0.66681714140959647</v>
      </c>
      <c r="L126" s="51" cm="1">
        <f t="array" ref="L126">MIN(1,SLOPE(Fperm_SI_Woolf2021!$F$9:$F$93*EXP(-Fperm_SI_Woolf2021!$I$9:$I$93*$C126*IF(L$58=Fperm_SI_Woolf2021!$E$9:$E$93,1,EXP(LN((1.1*(Fperm_SI_Woolf2021!$E$9:$E$93-L$58)-63.1579*EXP(-0.19*Fperm_SI_Woolf2021!$E$9:$E$93)+63.1579*EXP(-0.19*L$58))/(Fperm_SI_Woolf2021!$E$9:$E$93-L$58))*(L$58-Fperm_SI_Woolf2021!$E$9:$E$93)/10))) + Fperm_SI_Woolf2021!$G$9:$G$93*EXP(-Fperm_SI_Woolf2021!$J$9:$J$93*$C126*IF(L$58=Fperm_SI_Woolf2021!$E$9:$E$93,1,EXP(LN((1.1*(Fperm_SI_Woolf2021!$E$9:$E$93-L$58)-63.1579*EXP(-0.19*Fperm_SI_Woolf2021!$E$9:$E$93)+63.1579*EXP(-0.19*L$58))/(Fperm_SI_Woolf2021!$E$9:$E$93-L$58))*(L$58-Fperm_SI_Woolf2021!$E$9:$E$93)/10))) + Fperm_SI_Woolf2021!$H$9:$H$93*EXP(-Fperm_SI_Woolf2021!$K$9:$K$93*$C126*IF(L$58=Fperm_SI_Woolf2021!$E$9:$E$93,1,EXP(LN((1.1*(Fperm_SI_Woolf2021!$E$9:$E$93-L$58)-63.1579*EXP(-0.19*Fperm_SI_Woolf2021!$E$9:$E$93)+63.1579*EXP(-0.19*L$58))/(Fperm_SI_Woolf2021!$E$9:$E$93-L$58))*(L$58-Fperm_SI_Woolf2021!$E$9:$E$93)/10))),Fperm_SI_Woolf2021!$D$9:$D$93)*L$57+INTERCEPT(Fperm_SI_Woolf2021!$F$9:$F$93*EXP(-Fperm_SI_Woolf2021!$I$9:$I$93*$C126*IF(L$58=Fperm_SI_Woolf2021!$E$9:$E$93,1,EXP(LN((1.1*(Fperm_SI_Woolf2021!$E$9:$E$93-L$58)-63.1579*EXP(-0.19*Fperm_SI_Woolf2021!$E$9:$E$93)+63.1579*EXP(-0.19*L$58))/(Fperm_SI_Woolf2021!$E$9:$E$93-L$58))*(L$58-Fperm_SI_Woolf2021!$E$9:$E$93)/10))) + Fperm_SI_Woolf2021!$G$9:$G$93*EXP(-Fperm_SI_Woolf2021!$J$9:$J$93*$C126*IF(L$58=Fperm_SI_Woolf2021!$E$9:$E$93,1,EXP(LN((1.1*(Fperm_SI_Woolf2021!$E$9:$E$93-L$58)-63.1579*EXP(-0.19*Fperm_SI_Woolf2021!$E$9:$E$93)+63.1579*EXP(-0.19*L$58))/(Fperm_SI_Woolf2021!$E$9:$E$93-L$58))*(L$58-Fperm_SI_Woolf2021!$E$9:$E$93)/10))) + Fperm_SI_Woolf2021!$H$9:$H$93*EXP(-Fperm_SI_Woolf2021!$K$9:$K$93*$C126*IF(L$58=Fperm_SI_Woolf2021!$E$9:$E$93,1,EXP(LN((1.1*(Fperm_SI_Woolf2021!$E$9:$E$93-L$58)-63.1579*EXP(-0.19*Fperm_SI_Woolf2021!$E$9:$E$93)+63.1579*EXP(-0.19*L$58))/(Fperm_SI_Woolf2021!$E$9:$E$93-L$58))*(L$58-Fperm_SI_Woolf2021!$E$9:$E$93)/10))),Fperm_SI_Woolf2021!$D$9:$D$93))</f>
        <v>0.63434788765929118</v>
      </c>
      <c r="M126" s="51" cm="1">
        <f t="array" ref="M126">MIN(1,SLOPE(Fperm_SI_Woolf2021!$F$9:$F$93*EXP(-Fperm_SI_Woolf2021!$I$9:$I$93*$C126*IF(M$58=Fperm_SI_Woolf2021!$E$9:$E$93,1,EXP(LN((1.1*(Fperm_SI_Woolf2021!$E$9:$E$93-M$58)-63.1579*EXP(-0.19*Fperm_SI_Woolf2021!$E$9:$E$93)+63.1579*EXP(-0.19*M$58))/(Fperm_SI_Woolf2021!$E$9:$E$93-M$58))*(M$58-Fperm_SI_Woolf2021!$E$9:$E$93)/10))) + Fperm_SI_Woolf2021!$G$9:$G$93*EXP(-Fperm_SI_Woolf2021!$J$9:$J$93*$C126*IF(M$58=Fperm_SI_Woolf2021!$E$9:$E$93,1,EXP(LN((1.1*(Fperm_SI_Woolf2021!$E$9:$E$93-M$58)-63.1579*EXP(-0.19*Fperm_SI_Woolf2021!$E$9:$E$93)+63.1579*EXP(-0.19*M$58))/(Fperm_SI_Woolf2021!$E$9:$E$93-M$58))*(M$58-Fperm_SI_Woolf2021!$E$9:$E$93)/10))) + Fperm_SI_Woolf2021!$H$9:$H$93*EXP(-Fperm_SI_Woolf2021!$K$9:$K$93*$C126*IF(M$58=Fperm_SI_Woolf2021!$E$9:$E$93,1,EXP(LN((1.1*(Fperm_SI_Woolf2021!$E$9:$E$93-M$58)-63.1579*EXP(-0.19*Fperm_SI_Woolf2021!$E$9:$E$93)+63.1579*EXP(-0.19*M$58))/(Fperm_SI_Woolf2021!$E$9:$E$93-M$58))*(M$58-Fperm_SI_Woolf2021!$E$9:$E$93)/10))),Fperm_SI_Woolf2021!$D$9:$D$93)*M$57+INTERCEPT(Fperm_SI_Woolf2021!$F$9:$F$93*EXP(-Fperm_SI_Woolf2021!$I$9:$I$93*$C126*IF(M$58=Fperm_SI_Woolf2021!$E$9:$E$93,1,EXP(LN((1.1*(Fperm_SI_Woolf2021!$E$9:$E$93-M$58)-63.1579*EXP(-0.19*Fperm_SI_Woolf2021!$E$9:$E$93)+63.1579*EXP(-0.19*M$58))/(Fperm_SI_Woolf2021!$E$9:$E$93-M$58))*(M$58-Fperm_SI_Woolf2021!$E$9:$E$93)/10))) + Fperm_SI_Woolf2021!$G$9:$G$93*EXP(-Fperm_SI_Woolf2021!$J$9:$J$93*$C126*IF(M$58=Fperm_SI_Woolf2021!$E$9:$E$93,1,EXP(LN((1.1*(Fperm_SI_Woolf2021!$E$9:$E$93-M$58)-63.1579*EXP(-0.19*Fperm_SI_Woolf2021!$E$9:$E$93)+63.1579*EXP(-0.19*M$58))/(Fperm_SI_Woolf2021!$E$9:$E$93-M$58))*(M$58-Fperm_SI_Woolf2021!$E$9:$E$93)/10))) + Fperm_SI_Woolf2021!$H$9:$H$93*EXP(-Fperm_SI_Woolf2021!$K$9:$K$93*$C126*IF(M$58=Fperm_SI_Woolf2021!$E$9:$E$93,1,EXP(LN((1.1*(Fperm_SI_Woolf2021!$E$9:$E$93-M$58)-63.1579*EXP(-0.19*Fperm_SI_Woolf2021!$E$9:$E$93)+63.1579*EXP(-0.19*M$58))/(Fperm_SI_Woolf2021!$E$9:$E$93-M$58))*(M$58-Fperm_SI_Woolf2021!$E$9:$E$93)/10))),Fperm_SI_Woolf2021!$D$9:$D$93))</f>
        <v>0.60187863390898588</v>
      </c>
      <c r="N126" s="51" cm="1">
        <f t="array" ref="N126">MIN(1,SLOPE(Fperm_SI_Woolf2021!$F$9:$F$93*EXP(-Fperm_SI_Woolf2021!$I$9:$I$93*$C126*IF(N$58=Fperm_SI_Woolf2021!$E$9:$E$93,1,EXP(LN((1.1*(Fperm_SI_Woolf2021!$E$9:$E$93-N$58)-63.1579*EXP(-0.19*Fperm_SI_Woolf2021!$E$9:$E$93)+63.1579*EXP(-0.19*N$58))/(Fperm_SI_Woolf2021!$E$9:$E$93-N$58))*(N$58-Fperm_SI_Woolf2021!$E$9:$E$93)/10))) + Fperm_SI_Woolf2021!$G$9:$G$93*EXP(-Fperm_SI_Woolf2021!$J$9:$J$93*$C126*IF(N$58=Fperm_SI_Woolf2021!$E$9:$E$93,1,EXP(LN((1.1*(Fperm_SI_Woolf2021!$E$9:$E$93-N$58)-63.1579*EXP(-0.19*Fperm_SI_Woolf2021!$E$9:$E$93)+63.1579*EXP(-0.19*N$58))/(Fperm_SI_Woolf2021!$E$9:$E$93-N$58))*(N$58-Fperm_SI_Woolf2021!$E$9:$E$93)/10))) + Fperm_SI_Woolf2021!$H$9:$H$93*EXP(-Fperm_SI_Woolf2021!$K$9:$K$93*$C126*IF(N$58=Fperm_SI_Woolf2021!$E$9:$E$93,1,EXP(LN((1.1*(Fperm_SI_Woolf2021!$E$9:$E$93-N$58)-63.1579*EXP(-0.19*Fperm_SI_Woolf2021!$E$9:$E$93)+63.1579*EXP(-0.19*N$58))/(Fperm_SI_Woolf2021!$E$9:$E$93-N$58))*(N$58-Fperm_SI_Woolf2021!$E$9:$E$93)/10))),Fperm_SI_Woolf2021!$D$9:$D$93)*N$57+INTERCEPT(Fperm_SI_Woolf2021!$F$9:$F$93*EXP(-Fperm_SI_Woolf2021!$I$9:$I$93*$C126*IF(N$58=Fperm_SI_Woolf2021!$E$9:$E$93,1,EXP(LN((1.1*(Fperm_SI_Woolf2021!$E$9:$E$93-N$58)-63.1579*EXP(-0.19*Fperm_SI_Woolf2021!$E$9:$E$93)+63.1579*EXP(-0.19*N$58))/(Fperm_SI_Woolf2021!$E$9:$E$93-N$58))*(N$58-Fperm_SI_Woolf2021!$E$9:$E$93)/10))) + Fperm_SI_Woolf2021!$G$9:$G$93*EXP(-Fperm_SI_Woolf2021!$J$9:$J$93*$C126*IF(N$58=Fperm_SI_Woolf2021!$E$9:$E$93,1,EXP(LN((1.1*(Fperm_SI_Woolf2021!$E$9:$E$93-N$58)-63.1579*EXP(-0.19*Fperm_SI_Woolf2021!$E$9:$E$93)+63.1579*EXP(-0.19*N$58))/(Fperm_SI_Woolf2021!$E$9:$E$93-N$58))*(N$58-Fperm_SI_Woolf2021!$E$9:$E$93)/10))) + Fperm_SI_Woolf2021!$H$9:$H$93*EXP(-Fperm_SI_Woolf2021!$K$9:$K$93*$C126*IF(N$58=Fperm_SI_Woolf2021!$E$9:$E$93,1,EXP(LN((1.1*(Fperm_SI_Woolf2021!$E$9:$E$93-N$58)-63.1579*EXP(-0.19*Fperm_SI_Woolf2021!$E$9:$E$93)+63.1579*EXP(-0.19*N$58))/(Fperm_SI_Woolf2021!$E$9:$E$93-N$58))*(N$58-Fperm_SI_Woolf2021!$E$9:$E$93)/10))),Fperm_SI_Woolf2021!$D$9:$D$93))</f>
        <v>0.56940938015868048</v>
      </c>
      <c r="O126" s="51" cm="1">
        <f t="array" ref="O126">MIN(1,SLOPE(Fperm_SI_Woolf2021!$F$9:$F$93*EXP(-Fperm_SI_Woolf2021!$I$9:$I$93*$C126*IF(O$58=Fperm_SI_Woolf2021!$E$9:$E$93,1,EXP(LN((1.1*(Fperm_SI_Woolf2021!$E$9:$E$93-O$58)-63.1579*EXP(-0.19*Fperm_SI_Woolf2021!$E$9:$E$93)+63.1579*EXP(-0.19*O$58))/(Fperm_SI_Woolf2021!$E$9:$E$93-O$58))*(O$58-Fperm_SI_Woolf2021!$E$9:$E$93)/10))) + Fperm_SI_Woolf2021!$G$9:$G$93*EXP(-Fperm_SI_Woolf2021!$J$9:$J$93*$C126*IF(O$58=Fperm_SI_Woolf2021!$E$9:$E$93,1,EXP(LN((1.1*(Fperm_SI_Woolf2021!$E$9:$E$93-O$58)-63.1579*EXP(-0.19*Fperm_SI_Woolf2021!$E$9:$E$93)+63.1579*EXP(-0.19*O$58))/(Fperm_SI_Woolf2021!$E$9:$E$93-O$58))*(O$58-Fperm_SI_Woolf2021!$E$9:$E$93)/10))) + Fperm_SI_Woolf2021!$H$9:$H$93*EXP(-Fperm_SI_Woolf2021!$K$9:$K$93*$C126*IF(O$58=Fperm_SI_Woolf2021!$E$9:$E$93,1,EXP(LN((1.1*(Fperm_SI_Woolf2021!$E$9:$E$93-O$58)-63.1579*EXP(-0.19*Fperm_SI_Woolf2021!$E$9:$E$93)+63.1579*EXP(-0.19*O$58))/(Fperm_SI_Woolf2021!$E$9:$E$93-O$58))*(O$58-Fperm_SI_Woolf2021!$E$9:$E$93)/10))),Fperm_SI_Woolf2021!$D$9:$D$93)*O$57+INTERCEPT(Fperm_SI_Woolf2021!$F$9:$F$93*EXP(-Fperm_SI_Woolf2021!$I$9:$I$93*$C126*IF(O$58=Fperm_SI_Woolf2021!$E$9:$E$93,1,EXP(LN((1.1*(Fperm_SI_Woolf2021!$E$9:$E$93-O$58)-63.1579*EXP(-0.19*Fperm_SI_Woolf2021!$E$9:$E$93)+63.1579*EXP(-0.19*O$58))/(Fperm_SI_Woolf2021!$E$9:$E$93-O$58))*(O$58-Fperm_SI_Woolf2021!$E$9:$E$93)/10))) + Fperm_SI_Woolf2021!$G$9:$G$93*EXP(-Fperm_SI_Woolf2021!$J$9:$J$93*$C126*IF(O$58=Fperm_SI_Woolf2021!$E$9:$E$93,1,EXP(LN((1.1*(Fperm_SI_Woolf2021!$E$9:$E$93-O$58)-63.1579*EXP(-0.19*Fperm_SI_Woolf2021!$E$9:$E$93)+63.1579*EXP(-0.19*O$58))/(Fperm_SI_Woolf2021!$E$9:$E$93-O$58))*(O$58-Fperm_SI_Woolf2021!$E$9:$E$93)/10))) + Fperm_SI_Woolf2021!$H$9:$H$93*EXP(-Fperm_SI_Woolf2021!$K$9:$K$93*$C126*IF(O$58=Fperm_SI_Woolf2021!$E$9:$E$93,1,EXP(LN((1.1*(Fperm_SI_Woolf2021!$E$9:$E$93-O$58)-63.1579*EXP(-0.19*Fperm_SI_Woolf2021!$E$9:$E$93)+63.1579*EXP(-0.19*O$58))/(Fperm_SI_Woolf2021!$E$9:$E$93-O$58))*(O$58-Fperm_SI_Woolf2021!$E$9:$E$93)/10))),Fperm_SI_Woolf2021!$D$9:$D$93))</f>
        <v>0.53694012640837507</v>
      </c>
      <c r="P126" s="51" cm="1">
        <f t="array" ref="P126">MIN(1,SLOPE(Fperm_SI_Woolf2021!$F$9:$F$93*EXP(-Fperm_SI_Woolf2021!$I$9:$I$93*$C126*IF(P$58=Fperm_SI_Woolf2021!$E$9:$E$93,1,EXP(LN((1.1*(Fperm_SI_Woolf2021!$E$9:$E$93-P$58)-63.1579*EXP(-0.19*Fperm_SI_Woolf2021!$E$9:$E$93)+63.1579*EXP(-0.19*P$58))/(Fperm_SI_Woolf2021!$E$9:$E$93-P$58))*(P$58-Fperm_SI_Woolf2021!$E$9:$E$93)/10))) + Fperm_SI_Woolf2021!$G$9:$G$93*EXP(-Fperm_SI_Woolf2021!$J$9:$J$93*$C126*IF(P$58=Fperm_SI_Woolf2021!$E$9:$E$93,1,EXP(LN((1.1*(Fperm_SI_Woolf2021!$E$9:$E$93-P$58)-63.1579*EXP(-0.19*Fperm_SI_Woolf2021!$E$9:$E$93)+63.1579*EXP(-0.19*P$58))/(Fperm_SI_Woolf2021!$E$9:$E$93-P$58))*(P$58-Fperm_SI_Woolf2021!$E$9:$E$93)/10))) + Fperm_SI_Woolf2021!$H$9:$H$93*EXP(-Fperm_SI_Woolf2021!$K$9:$K$93*$C126*IF(P$58=Fperm_SI_Woolf2021!$E$9:$E$93,1,EXP(LN((1.1*(Fperm_SI_Woolf2021!$E$9:$E$93-P$58)-63.1579*EXP(-0.19*Fperm_SI_Woolf2021!$E$9:$E$93)+63.1579*EXP(-0.19*P$58))/(Fperm_SI_Woolf2021!$E$9:$E$93-P$58))*(P$58-Fperm_SI_Woolf2021!$E$9:$E$93)/10))),Fperm_SI_Woolf2021!$D$9:$D$93)*P$57+INTERCEPT(Fperm_SI_Woolf2021!$F$9:$F$93*EXP(-Fperm_SI_Woolf2021!$I$9:$I$93*$C126*IF(P$58=Fperm_SI_Woolf2021!$E$9:$E$93,1,EXP(LN((1.1*(Fperm_SI_Woolf2021!$E$9:$E$93-P$58)-63.1579*EXP(-0.19*Fperm_SI_Woolf2021!$E$9:$E$93)+63.1579*EXP(-0.19*P$58))/(Fperm_SI_Woolf2021!$E$9:$E$93-P$58))*(P$58-Fperm_SI_Woolf2021!$E$9:$E$93)/10))) + Fperm_SI_Woolf2021!$G$9:$G$93*EXP(-Fperm_SI_Woolf2021!$J$9:$J$93*$C126*IF(P$58=Fperm_SI_Woolf2021!$E$9:$E$93,1,EXP(LN((1.1*(Fperm_SI_Woolf2021!$E$9:$E$93-P$58)-63.1579*EXP(-0.19*Fperm_SI_Woolf2021!$E$9:$E$93)+63.1579*EXP(-0.19*P$58))/(Fperm_SI_Woolf2021!$E$9:$E$93-P$58))*(P$58-Fperm_SI_Woolf2021!$E$9:$E$93)/10))) + Fperm_SI_Woolf2021!$H$9:$H$93*EXP(-Fperm_SI_Woolf2021!$K$9:$K$93*$C126*IF(P$58=Fperm_SI_Woolf2021!$E$9:$E$93,1,EXP(LN((1.1*(Fperm_SI_Woolf2021!$E$9:$E$93-P$58)-63.1579*EXP(-0.19*Fperm_SI_Woolf2021!$E$9:$E$93)+63.1579*EXP(-0.19*P$58))/(Fperm_SI_Woolf2021!$E$9:$E$93-P$58))*(P$58-Fperm_SI_Woolf2021!$E$9:$E$93)/10))),Fperm_SI_Woolf2021!$D$9:$D$93))</f>
        <v>0.50447087265806967</v>
      </c>
      <c r="Q126" s="51" cm="1">
        <f t="array" ref="Q126">MIN(1,SLOPE(Fperm_SI_Woolf2021!$F$9:$F$93*EXP(-Fperm_SI_Woolf2021!$I$9:$I$93*$C126*IF(Q$58=Fperm_SI_Woolf2021!$E$9:$E$93,1,EXP(LN((1.1*(Fperm_SI_Woolf2021!$E$9:$E$93-Q$58)-63.1579*EXP(-0.19*Fperm_SI_Woolf2021!$E$9:$E$93)+63.1579*EXP(-0.19*Q$58))/(Fperm_SI_Woolf2021!$E$9:$E$93-Q$58))*(Q$58-Fperm_SI_Woolf2021!$E$9:$E$93)/10))) + Fperm_SI_Woolf2021!$G$9:$G$93*EXP(-Fperm_SI_Woolf2021!$J$9:$J$93*$C126*IF(Q$58=Fperm_SI_Woolf2021!$E$9:$E$93,1,EXP(LN((1.1*(Fperm_SI_Woolf2021!$E$9:$E$93-Q$58)-63.1579*EXP(-0.19*Fperm_SI_Woolf2021!$E$9:$E$93)+63.1579*EXP(-0.19*Q$58))/(Fperm_SI_Woolf2021!$E$9:$E$93-Q$58))*(Q$58-Fperm_SI_Woolf2021!$E$9:$E$93)/10))) + Fperm_SI_Woolf2021!$H$9:$H$93*EXP(-Fperm_SI_Woolf2021!$K$9:$K$93*$C126*IF(Q$58=Fperm_SI_Woolf2021!$E$9:$E$93,1,EXP(LN((1.1*(Fperm_SI_Woolf2021!$E$9:$E$93-Q$58)-63.1579*EXP(-0.19*Fperm_SI_Woolf2021!$E$9:$E$93)+63.1579*EXP(-0.19*Q$58))/(Fperm_SI_Woolf2021!$E$9:$E$93-Q$58))*(Q$58-Fperm_SI_Woolf2021!$E$9:$E$93)/10))),Fperm_SI_Woolf2021!$D$9:$D$93)*Q$57+INTERCEPT(Fperm_SI_Woolf2021!$F$9:$F$93*EXP(-Fperm_SI_Woolf2021!$I$9:$I$93*$C126*IF(Q$58=Fperm_SI_Woolf2021!$E$9:$E$93,1,EXP(LN((1.1*(Fperm_SI_Woolf2021!$E$9:$E$93-Q$58)-63.1579*EXP(-0.19*Fperm_SI_Woolf2021!$E$9:$E$93)+63.1579*EXP(-0.19*Q$58))/(Fperm_SI_Woolf2021!$E$9:$E$93-Q$58))*(Q$58-Fperm_SI_Woolf2021!$E$9:$E$93)/10))) + Fperm_SI_Woolf2021!$G$9:$G$93*EXP(-Fperm_SI_Woolf2021!$J$9:$J$93*$C126*IF(Q$58=Fperm_SI_Woolf2021!$E$9:$E$93,1,EXP(LN((1.1*(Fperm_SI_Woolf2021!$E$9:$E$93-Q$58)-63.1579*EXP(-0.19*Fperm_SI_Woolf2021!$E$9:$E$93)+63.1579*EXP(-0.19*Q$58))/(Fperm_SI_Woolf2021!$E$9:$E$93-Q$58))*(Q$58-Fperm_SI_Woolf2021!$E$9:$E$93)/10))) + Fperm_SI_Woolf2021!$H$9:$H$93*EXP(-Fperm_SI_Woolf2021!$K$9:$K$93*$C126*IF(Q$58=Fperm_SI_Woolf2021!$E$9:$E$93,1,EXP(LN((1.1*(Fperm_SI_Woolf2021!$E$9:$E$93-Q$58)-63.1579*EXP(-0.19*Fperm_SI_Woolf2021!$E$9:$E$93)+63.1579*EXP(-0.19*Q$58))/(Fperm_SI_Woolf2021!$E$9:$E$93-Q$58))*(Q$58-Fperm_SI_Woolf2021!$E$9:$E$93)/10))),Fperm_SI_Woolf2021!$D$9:$D$93))</f>
        <v>0.47200161890776426</v>
      </c>
      <c r="R126" s="51" cm="1">
        <f t="array" ref="R126">MIN(1,SLOPE(Fperm_SI_Woolf2021!$F$9:$F$93*EXP(-Fperm_SI_Woolf2021!$I$9:$I$93*$C126*IF(R$58=Fperm_SI_Woolf2021!$E$9:$E$93,1,EXP(LN((1.1*(Fperm_SI_Woolf2021!$E$9:$E$93-R$58)-63.1579*EXP(-0.19*Fperm_SI_Woolf2021!$E$9:$E$93)+63.1579*EXP(-0.19*R$58))/(Fperm_SI_Woolf2021!$E$9:$E$93-R$58))*(R$58-Fperm_SI_Woolf2021!$E$9:$E$93)/10))) + Fperm_SI_Woolf2021!$G$9:$G$93*EXP(-Fperm_SI_Woolf2021!$J$9:$J$93*$C126*IF(R$58=Fperm_SI_Woolf2021!$E$9:$E$93,1,EXP(LN((1.1*(Fperm_SI_Woolf2021!$E$9:$E$93-R$58)-63.1579*EXP(-0.19*Fperm_SI_Woolf2021!$E$9:$E$93)+63.1579*EXP(-0.19*R$58))/(Fperm_SI_Woolf2021!$E$9:$E$93-R$58))*(R$58-Fperm_SI_Woolf2021!$E$9:$E$93)/10))) + Fperm_SI_Woolf2021!$H$9:$H$93*EXP(-Fperm_SI_Woolf2021!$K$9:$K$93*$C126*IF(R$58=Fperm_SI_Woolf2021!$E$9:$E$93,1,EXP(LN((1.1*(Fperm_SI_Woolf2021!$E$9:$E$93-R$58)-63.1579*EXP(-0.19*Fperm_SI_Woolf2021!$E$9:$E$93)+63.1579*EXP(-0.19*R$58))/(Fperm_SI_Woolf2021!$E$9:$E$93-R$58))*(R$58-Fperm_SI_Woolf2021!$E$9:$E$93)/10))),Fperm_SI_Woolf2021!$D$9:$D$93)*R$57+INTERCEPT(Fperm_SI_Woolf2021!$F$9:$F$93*EXP(-Fperm_SI_Woolf2021!$I$9:$I$93*$C126*IF(R$58=Fperm_SI_Woolf2021!$E$9:$E$93,1,EXP(LN((1.1*(Fperm_SI_Woolf2021!$E$9:$E$93-R$58)-63.1579*EXP(-0.19*Fperm_SI_Woolf2021!$E$9:$E$93)+63.1579*EXP(-0.19*R$58))/(Fperm_SI_Woolf2021!$E$9:$E$93-R$58))*(R$58-Fperm_SI_Woolf2021!$E$9:$E$93)/10))) + Fperm_SI_Woolf2021!$G$9:$G$93*EXP(-Fperm_SI_Woolf2021!$J$9:$J$93*$C126*IF(R$58=Fperm_SI_Woolf2021!$E$9:$E$93,1,EXP(LN((1.1*(Fperm_SI_Woolf2021!$E$9:$E$93-R$58)-63.1579*EXP(-0.19*Fperm_SI_Woolf2021!$E$9:$E$93)+63.1579*EXP(-0.19*R$58))/(Fperm_SI_Woolf2021!$E$9:$E$93-R$58))*(R$58-Fperm_SI_Woolf2021!$E$9:$E$93)/10))) + Fperm_SI_Woolf2021!$H$9:$H$93*EXP(-Fperm_SI_Woolf2021!$K$9:$K$93*$C126*IF(R$58=Fperm_SI_Woolf2021!$E$9:$E$93,1,EXP(LN((1.1*(Fperm_SI_Woolf2021!$E$9:$E$93-R$58)-63.1579*EXP(-0.19*Fperm_SI_Woolf2021!$E$9:$E$93)+63.1579*EXP(-0.19*R$58))/(Fperm_SI_Woolf2021!$E$9:$E$93-R$58))*(R$58-Fperm_SI_Woolf2021!$E$9:$E$93)/10))),Fperm_SI_Woolf2021!$D$9:$D$93))</f>
        <v>0.43953236515745892</v>
      </c>
      <c r="S126" s="51" cm="1">
        <f t="array" ref="S126">MIN(1,SLOPE(Fperm_SI_Woolf2021!$F$9:$F$93*EXP(-Fperm_SI_Woolf2021!$I$9:$I$93*$C126*IF(S$58=Fperm_SI_Woolf2021!$E$9:$E$93,1,EXP(LN((1.1*(Fperm_SI_Woolf2021!$E$9:$E$93-S$58)-63.1579*EXP(-0.19*Fperm_SI_Woolf2021!$E$9:$E$93)+63.1579*EXP(-0.19*S$58))/(Fperm_SI_Woolf2021!$E$9:$E$93-S$58))*(S$58-Fperm_SI_Woolf2021!$E$9:$E$93)/10))) + Fperm_SI_Woolf2021!$G$9:$G$93*EXP(-Fperm_SI_Woolf2021!$J$9:$J$93*$C126*IF(S$58=Fperm_SI_Woolf2021!$E$9:$E$93,1,EXP(LN((1.1*(Fperm_SI_Woolf2021!$E$9:$E$93-S$58)-63.1579*EXP(-0.19*Fperm_SI_Woolf2021!$E$9:$E$93)+63.1579*EXP(-0.19*S$58))/(Fperm_SI_Woolf2021!$E$9:$E$93-S$58))*(S$58-Fperm_SI_Woolf2021!$E$9:$E$93)/10))) + Fperm_SI_Woolf2021!$H$9:$H$93*EXP(-Fperm_SI_Woolf2021!$K$9:$K$93*$C126*IF(S$58=Fperm_SI_Woolf2021!$E$9:$E$93,1,EXP(LN((1.1*(Fperm_SI_Woolf2021!$E$9:$E$93-S$58)-63.1579*EXP(-0.19*Fperm_SI_Woolf2021!$E$9:$E$93)+63.1579*EXP(-0.19*S$58))/(Fperm_SI_Woolf2021!$E$9:$E$93-S$58))*(S$58-Fperm_SI_Woolf2021!$E$9:$E$93)/10))),Fperm_SI_Woolf2021!$D$9:$D$93)*S$57+INTERCEPT(Fperm_SI_Woolf2021!$F$9:$F$93*EXP(-Fperm_SI_Woolf2021!$I$9:$I$93*$C126*IF(S$58=Fperm_SI_Woolf2021!$E$9:$E$93,1,EXP(LN((1.1*(Fperm_SI_Woolf2021!$E$9:$E$93-S$58)-63.1579*EXP(-0.19*Fperm_SI_Woolf2021!$E$9:$E$93)+63.1579*EXP(-0.19*S$58))/(Fperm_SI_Woolf2021!$E$9:$E$93-S$58))*(S$58-Fperm_SI_Woolf2021!$E$9:$E$93)/10))) + Fperm_SI_Woolf2021!$G$9:$G$93*EXP(-Fperm_SI_Woolf2021!$J$9:$J$93*$C126*IF(S$58=Fperm_SI_Woolf2021!$E$9:$E$93,1,EXP(LN((1.1*(Fperm_SI_Woolf2021!$E$9:$E$93-S$58)-63.1579*EXP(-0.19*Fperm_SI_Woolf2021!$E$9:$E$93)+63.1579*EXP(-0.19*S$58))/(Fperm_SI_Woolf2021!$E$9:$E$93-S$58))*(S$58-Fperm_SI_Woolf2021!$E$9:$E$93)/10))) + Fperm_SI_Woolf2021!$H$9:$H$93*EXP(-Fperm_SI_Woolf2021!$K$9:$K$93*$C126*IF(S$58=Fperm_SI_Woolf2021!$E$9:$E$93,1,EXP(LN((1.1*(Fperm_SI_Woolf2021!$E$9:$E$93-S$58)-63.1579*EXP(-0.19*Fperm_SI_Woolf2021!$E$9:$E$93)+63.1579*EXP(-0.19*S$58))/(Fperm_SI_Woolf2021!$E$9:$E$93-S$58))*(S$58-Fperm_SI_Woolf2021!$E$9:$E$93)/10))),Fperm_SI_Woolf2021!$D$9:$D$93))</f>
        <v>0.61086899641755765</v>
      </c>
      <c r="T126" s="51" cm="1">
        <f t="array" ref="T126">MIN(1,SLOPE(Fperm_SI_Woolf2021!$F$9:$F$93*EXP(-Fperm_SI_Woolf2021!$I$9:$I$93*$C126*IF(T$58=Fperm_SI_Woolf2021!$E$9:$E$93,1,EXP(LN((1.1*(Fperm_SI_Woolf2021!$E$9:$E$93-T$58)-63.1579*EXP(-0.19*Fperm_SI_Woolf2021!$E$9:$E$93)+63.1579*EXP(-0.19*T$58))/(Fperm_SI_Woolf2021!$E$9:$E$93-T$58))*(T$58-Fperm_SI_Woolf2021!$E$9:$E$93)/10))) + Fperm_SI_Woolf2021!$G$9:$G$93*EXP(-Fperm_SI_Woolf2021!$J$9:$J$93*$C126*IF(T$58=Fperm_SI_Woolf2021!$E$9:$E$93,1,EXP(LN((1.1*(Fperm_SI_Woolf2021!$E$9:$E$93-T$58)-63.1579*EXP(-0.19*Fperm_SI_Woolf2021!$E$9:$E$93)+63.1579*EXP(-0.19*T$58))/(Fperm_SI_Woolf2021!$E$9:$E$93-T$58))*(T$58-Fperm_SI_Woolf2021!$E$9:$E$93)/10))) + Fperm_SI_Woolf2021!$H$9:$H$93*EXP(-Fperm_SI_Woolf2021!$K$9:$K$93*$C126*IF(T$58=Fperm_SI_Woolf2021!$E$9:$E$93,1,EXP(LN((1.1*(Fperm_SI_Woolf2021!$E$9:$E$93-T$58)-63.1579*EXP(-0.19*Fperm_SI_Woolf2021!$E$9:$E$93)+63.1579*EXP(-0.19*T$58))/(Fperm_SI_Woolf2021!$E$9:$E$93-T$58))*(T$58-Fperm_SI_Woolf2021!$E$9:$E$93)/10))),Fperm_SI_Woolf2021!$D$9:$D$93)*T$57+INTERCEPT(Fperm_SI_Woolf2021!$F$9:$F$93*EXP(-Fperm_SI_Woolf2021!$I$9:$I$93*$C126*IF(T$58=Fperm_SI_Woolf2021!$E$9:$E$93,1,EXP(LN((1.1*(Fperm_SI_Woolf2021!$E$9:$E$93-T$58)-63.1579*EXP(-0.19*Fperm_SI_Woolf2021!$E$9:$E$93)+63.1579*EXP(-0.19*T$58))/(Fperm_SI_Woolf2021!$E$9:$E$93-T$58))*(T$58-Fperm_SI_Woolf2021!$E$9:$E$93)/10))) + Fperm_SI_Woolf2021!$G$9:$G$93*EXP(-Fperm_SI_Woolf2021!$J$9:$J$93*$C126*IF(T$58=Fperm_SI_Woolf2021!$E$9:$E$93,1,EXP(LN((1.1*(Fperm_SI_Woolf2021!$E$9:$E$93-T$58)-63.1579*EXP(-0.19*Fperm_SI_Woolf2021!$E$9:$E$93)+63.1579*EXP(-0.19*T$58))/(Fperm_SI_Woolf2021!$E$9:$E$93-T$58))*(T$58-Fperm_SI_Woolf2021!$E$9:$E$93)/10))) + Fperm_SI_Woolf2021!$H$9:$H$93*EXP(-Fperm_SI_Woolf2021!$K$9:$K$93*$C126*IF(T$58=Fperm_SI_Woolf2021!$E$9:$E$93,1,EXP(LN((1.1*(Fperm_SI_Woolf2021!$E$9:$E$93-T$58)-63.1579*EXP(-0.19*Fperm_SI_Woolf2021!$E$9:$E$93)+63.1579*EXP(-0.19*T$58))/(Fperm_SI_Woolf2021!$E$9:$E$93-T$58))*(T$58-Fperm_SI_Woolf2021!$E$9:$E$93)/10))),Fperm_SI_Woolf2021!$D$9:$D$93))</f>
        <v>0.5839365536923482</v>
      </c>
      <c r="U126" s="51" cm="1">
        <f t="array" ref="U126">MIN(1,SLOPE(Fperm_SI_Woolf2021!$F$9:$F$93*EXP(-Fperm_SI_Woolf2021!$I$9:$I$93*$C126*IF(U$58=Fperm_SI_Woolf2021!$E$9:$E$93,1,EXP(LN((1.1*(Fperm_SI_Woolf2021!$E$9:$E$93-U$58)-63.1579*EXP(-0.19*Fperm_SI_Woolf2021!$E$9:$E$93)+63.1579*EXP(-0.19*U$58))/(Fperm_SI_Woolf2021!$E$9:$E$93-U$58))*(U$58-Fperm_SI_Woolf2021!$E$9:$E$93)/10))) + Fperm_SI_Woolf2021!$G$9:$G$93*EXP(-Fperm_SI_Woolf2021!$J$9:$J$93*$C126*IF(U$58=Fperm_SI_Woolf2021!$E$9:$E$93,1,EXP(LN((1.1*(Fperm_SI_Woolf2021!$E$9:$E$93-U$58)-63.1579*EXP(-0.19*Fperm_SI_Woolf2021!$E$9:$E$93)+63.1579*EXP(-0.19*U$58))/(Fperm_SI_Woolf2021!$E$9:$E$93-U$58))*(U$58-Fperm_SI_Woolf2021!$E$9:$E$93)/10))) + Fperm_SI_Woolf2021!$H$9:$H$93*EXP(-Fperm_SI_Woolf2021!$K$9:$K$93*$C126*IF(U$58=Fperm_SI_Woolf2021!$E$9:$E$93,1,EXP(LN((1.1*(Fperm_SI_Woolf2021!$E$9:$E$93-U$58)-63.1579*EXP(-0.19*Fperm_SI_Woolf2021!$E$9:$E$93)+63.1579*EXP(-0.19*U$58))/(Fperm_SI_Woolf2021!$E$9:$E$93-U$58))*(U$58-Fperm_SI_Woolf2021!$E$9:$E$93)/10))),Fperm_SI_Woolf2021!$D$9:$D$93)*U$57+INTERCEPT(Fperm_SI_Woolf2021!$F$9:$F$93*EXP(-Fperm_SI_Woolf2021!$I$9:$I$93*$C126*IF(U$58=Fperm_SI_Woolf2021!$E$9:$E$93,1,EXP(LN((1.1*(Fperm_SI_Woolf2021!$E$9:$E$93-U$58)-63.1579*EXP(-0.19*Fperm_SI_Woolf2021!$E$9:$E$93)+63.1579*EXP(-0.19*U$58))/(Fperm_SI_Woolf2021!$E$9:$E$93-U$58))*(U$58-Fperm_SI_Woolf2021!$E$9:$E$93)/10))) + Fperm_SI_Woolf2021!$G$9:$G$93*EXP(-Fperm_SI_Woolf2021!$J$9:$J$93*$C126*IF(U$58=Fperm_SI_Woolf2021!$E$9:$E$93,1,EXP(LN((1.1*(Fperm_SI_Woolf2021!$E$9:$E$93-U$58)-63.1579*EXP(-0.19*Fperm_SI_Woolf2021!$E$9:$E$93)+63.1579*EXP(-0.19*U$58))/(Fperm_SI_Woolf2021!$E$9:$E$93-U$58))*(U$58-Fperm_SI_Woolf2021!$E$9:$E$93)/10))) + Fperm_SI_Woolf2021!$H$9:$H$93*EXP(-Fperm_SI_Woolf2021!$K$9:$K$93*$C126*IF(U$58=Fperm_SI_Woolf2021!$E$9:$E$93,1,EXP(LN((1.1*(Fperm_SI_Woolf2021!$E$9:$E$93-U$58)-63.1579*EXP(-0.19*Fperm_SI_Woolf2021!$E$9:$E$93)+63.1579*EXP(-0.19*U$58))/(Fperm_SI_Woolf2021!$E$9:$E$93-U$58))*(U$58-Fperm_SI_Woolf2021!$E$9:$E$93)/10))),Fperm_SI_Woolf2021!$D$9:$D$93))</f>
        <v>0.55700411096713864</v>
      </c>
      <c r="V126" s="51" cm="1">
        <f t="array" ref="V126">MIN(1,SLOPE(Fperm_SI_Woolf2021!$F$9:$F$93*EXP(-Fperm_SI_Woolf2021!$I$9:$I$93*$C126*IF(V$58=Fperm_SI_Woolf2021!$E$9:$E$93,1,EXP(LN((1.1*(Fperm_SI_Woolf2021!$E$9:$E$93-V$58)-63.1579*EXP(-0.19*Fperm_SI_Woolf2021!$E$9:$E$93)+63.1579*EXP(-0.19*V$58))/(Fperm_SI_Woolf2021!$E$9:$E$93-V$58))*(V$58-Fperm_SI_Woolf2021!$E$9:$E$93)/10))) + Fperm_SI_Woolf2021!$G$9:$G$93*EXP(-Fperm_SI_Woolf2021!$J$9:$J$93*$C126*IF(V$58=Fperm_SI_Woolf2021!$E$9:$E$93,1,EXP(LN((1.1*(Fperm_SI_Woolf2021!$E$9:$E$93-V$58)-63.1579*EXP(-0.19*Fperm_SI_Woolf2021!$E$9:$E$93)+63.1579*EXP(-0.19*V$58))/(Fperm_SI_Woolf2021!$E$9:$E$93-V$58))*(V$58-Fperm_SI_Woolf2021!$E$9:$E$93)/10))) + Fperm_SI_Woolf2021!$H$9:$H$93*EXP(-Fperm_SI_Woolf2021!$K$9:$K$93*$C126*IF(V$58=Fperm_SI_Woolf2021!$E$9:$E$93,1,EXP(LN((1.1*(Fperm_SI_Woolf2021!$E$9:$E$93-V$58)-63.1579*EXP(-0.19*Fperm_SI_Woolf2021!$E$9:$E$93)+63.1579*EXP(-0.19*V$58))/(Fperm_SI_Woolf2021!$E$9:$E$93-V$58))*(V$58-Fperm_SI_Woolf2021!$E$9:$E$93)/10))),Fperm_SI_Woolf2021!$D$9:$D$93)*V$57+INTERCEPT(Fperm_SI_Woolf2021!$F$9:$F$93*EXP(-Fperm_SI_Woolf2021!$I$9:$I$93*$C126*IF(V$58=Fperm_SI_Woolf2021!$E$9:$E$93,1,EXP(LN((1.1*(Fperm_SI_Woolf2021!$E$9:$E$93-V$58)-63.1579*EXP(-0.19*Fperm_SI_Woolf2021!$E$9:$E$93)+63.1579*EXP(-0.19*V$58))/(Fperm_SI_Woolf2021!$E$9:$E$93-V$58))*(V$58-Fperm_SI_Woolf2021!$E$9:$E$93)/10))) + Fperm_SI_Woolf2021!$G$9:$G$93*EXP(-Fperm_SI_Woolf2021!$J$9:$J$93*$C126*IF(V$58=Fperm_SI_Woolf2021!$E$9:$E$93,1,EXP(LN((1.1*(Fperm_SI_Woolf2021!$E$9:$E$93-V$58)-63.1579*EXP(-0.19*Fperm_SI_Woolf2021!$E$9:$E$93)+63.1579*EXP(-0.19*V$58))/(Fperm_SI_Woolf2021!$E$9:$E$93-V$58))*(V$58-Fperm_SI_Woolf2021!$E$9:$E$93)/10))) + Fperm_SI_Woolf2021!$H$9:$H$93*EXP(-Fperm_SI_Woolf2021!$K$9:$K$93*$C126*IF(V$58=Fperm_SI_Woolf2021!$E$9:$E$93,1,EXP(LN((1.1*(Fperm_SI_Woolf2021!$E$9:$E$93-V$58)-63.1579*EXP(-0.19*Fperm_SI_Woolf2021!$E$9:$E$93)+63.1579*EXP(-0.19*V$58))/(Fperm_SI_Woolf2021!$E$9:$E$93-V$58))*(V$58-Fperm_SI_Woolf2021!$E$9:$E$93)/10))),Fperm_SI_Woolf2021!$D$9:$D$93))</f>
        <v>0.53007166824192908</v>
      </c>
      <c r="W126" s="51" cm="1">
        <f t="array" ref="W126">MIN(1,SLOPE(Fperm_SI_Woolf2021!$F$9:$F$93*EXP(-Fperm_SI_Woolf2021!$I$9:$I$93*$C126*IF(W$58=Fperm_SI_Woolf2021!$E$9:$E$93,1,EXP(LN((1.1*(Fperm_SI_Woolf2021!$E$9:$E$93-W$58)-63.1579*EXP(-0.19*Fperm_SI_Woolf2021!$E$9:$E$93)+63.1579*EXP(-0.19*W$58))/(Fperm_SI_Woolf2021!$E$9:$E$93-W$58))*(W$58-Fperm_SI_Woolf2021!$E$9:$E$93)/10))) + Fperm_SI_Woolf2021!$G$9:$G$93*EXP(-Fperm_SI_Woolf2021!$J$9:$J$93*$C126*IF(W$58=Fperm_SI_Woolf2021!$E$9:$E$93,1,EXP(LN((1.1*(Fperm_SI_Woolf2021!$E$9:$E$93-W$58)-63.1579*EXP(-0.19*Fperm_SI_Woolf2021!$E$9:$E$93)+63.1579*EXP(-0.19*W$58))/(Fperm_SI_Woolf2021!$E$9:$E$93-W$58))*(W$58-Fperm_SI_Woolf2021!$E$9:$E$93)/10))) + Fperm_SI_Woolf2021!$H$9:$H$93*EXP(-Fperm_SI_Woolf2021!$K$9:$K$93*$C126*IF(W$58=Fperm_SI_Woolf2021!$E$9:$E$93,1,EXP(LN((1.1*(Fperm_SI_Woolf2021!$E$9:$E$93-W$58)-63.1579*EXP(-0.19*Fperm_SI_Woolf2021!$E$9:$E$93)+63.1579*EXP(-0.19*W$58))/(Fperm_SI_Woolf2021!$E$9:$E$93-W$58))*(W$58-Fperm_SI_Woolf2021!$E$9:$E$93)/10))),Fperm_SI_Woolf2021!$D$9:$D$93)*W$57+INTERCEPT(Fperm_SI_Woolf2021!$F$9:$F$93*EXP(-Fperm_SI_Woolf2021!$I$9:$I$93*$C126*IF(W$58=Fperm_SI_Woolf2021!$E$9:$E$93,1,EXP(LN((1.1*(Fperm_SI_Woolf2021!$E$9:$E$93-W$58)-63.1579*EXP(-0.19*Fperm_SI_Woolf2021!$E$9:$E$93)+63.1579*EXP(-0.19*W$58))/(Fperm_SI_Woolf2021!$E$9:$E$93-W$58))*(W$58-Fperm_SI_Woolf2021!$E$9:$E$93)/10))) + Fperm_SI_Woolf2021!$G$9:$G$93*EXP(-Fperm_SI_Woolf2021!$J$9:$J$93*$C126*IF(W$58=Fperm_SI_Woolf2021!$E$9:$E$93,1,EXP(LN((1.1*(Fperm_SI_Woolf2021!$E$9:$E$93-W$58)-63.1579*EXP(-0.19*Fperm_SI_Woolf2021!$E$9:$E$93)+63.1579*EXP(-0.19*W$58))/(Fperm_SI_Woolf2021!$E$9:$E$93-W$58))*(W$58-Fperm_SI_Woolf2021!$E$9:$E$93)/10))) + Fperm_SI_Woolf2021!$H$9:$H$93*EXP(-Fperm_SI_Woolf2021!$K$9:$K$93*$C126*IF(W$58=Fperm_SI_Woolf2021!$E$9:$E$93,1,EXP(LN((1.1*(Fperm_SI_Woolf2021!$E$9:$E$93-W$58)-63.1579*EXP(-0.19*Fperm_SI_Woolf2021!$E$9:$E$93)+63.1579*EXP(-0.19*W$58))/(Fperm_SI_Woolf2021!$E$9:$E$93-W$58))*(W$58-Fperm_SI_Woolf2021!$E$9:$E$93)/10))),Fperm_SI_Woolf2021!$D$9:$D$93))</f>
        <v>0.50313922551671963</v>
      </c>
      <c r="X126" s="51" cm="1">
        <f t="array" ref="X126">MIN(1,SLOPE(Fperm_SI_Woolf2021!$F$9:$F$93*EXP(-Fperm_SI_Woolf2021!$I$9:$I$93*$C126*IF(X$58=Fperm_SI_Woolf2021!$E$9:$E$93,1,EXP(LN((1.1*(Fperm_SI_Woolf2021!$E$9:$E$93-X$58)-63.1579*EXP(-0.19*Fperm_SI_Woolf2021!$E$9:$E$93)+63.1579*EXP(-0.19*X$58))/(Fperm_SI_Woolf2021!$E$9:$E$93-X$58))*(X$58-Fperm_SI_Woolf2021!$E$9:$E$93)/10))) + Fperm_SI_Woolf2021!$G$9:$G$93*EXP(-Fperm_SI_Woolf2021!$J$9:$J$93*$C126*IF(X$58=Fperm_SI_Woolf2021!$E$9:$E$93,1,EXP(LN((1.1*(Fperm_SI_Woolf2021!$E$9:$E$93-X$58)-63.1579*EXP(-0.19*Fperm_SI_Woolf2021!$E$9:$E$93)+63.1579*EXP(-0.19*X$58))/(Fperm_SI_Woolf2021!$E$9:$E$93-X$58))*(X$58-Fperm_SI_Woolf2021!$E$9:$E$93)/10))) + Fperm_SI_Woolf2021!$H$9:$H$93*EXP(-Fperm_SI_Woolf2021!$K$9:$K$93*$C126*IF(X$58=Fperm_SI_Woolf2021!$E$9:$E$93,1,EXP(LN((1.1*(Fperm_SI_Woolf2021!$E$9:$E$93-X$58)-63.1579*EXP(-0.19*Fperm_SI_Woolf2021!$E$9:$E$93)+63.1579*EXP(-0.19*X$58))/(Fperm_SI_Woolf2021!$E$9:$E$93-X$58))*(X$58-Fperm_SI_Woolf2021!$E$9:$E$93)/10))),Fperm_SI_Woolf2021!$D$9:$D$93)*X$57+INTERCEPT(Fperm_SI_Woolf2021!$F$9:$F$93*EXP(-Fperm_SI_Woolf2021!$I$9:$I$93*$C126*IF(X$58=Fperm_SI_Woolf2021!$E$9:$E$93,1,EXP(LN((1.1*(Fperm_SI_Woolf2021!$E$9:$E$93-X$58)-63.1579*EXP(-0.19*Fperm_SI_Woolf2021!$E$9:$E$93)+63.1579*EXP(-0.19*X$58))/(Fperm_SI_Woolf2021!$E$9:$E$93-X$58))*(X$58-Fperm_SI_Woolf2021!$E$9:$E$93)/10))) + Fperm_SI_Woolf2021!$G$9:$G$93*EXP(-Fperm_SI_Woolf2021!$J$9:$J$93*$C126*IF(X$58=Fperm_SI_Woolf2021!$E$9:$E$93,1,EXP(LN((1.1*(Fperm_SI_Woolf2021!$E$9:$E$93-X$58)-63.1579*EXP(-0.19*Fperm_SI_Woolf2021!$E$9:$E$93)+63.1579*EXP(-0.19*X$58))/(Fperm_SI_Woolf2021!$E$9:$E$93-X$58))*(X$58-Fperm_SI_Woolf2021!$E$9:$E$93)/10))) + Fperm_SI_Woolf2021!$H$9:$H$93*EXP(-Fperm_SI_Woolf2021!$K$9:$K$93*$C126*IF(X$58=Fperm_SI_Woolf2021!$E$9:$E$93,1,EXP(LN((1.1*(Fperm_SI_Woolf2021!$E$9:$E$93-X$58)-63.1579*EXP(-0.19*Fperm_SI_Woolf2021!$E$9:$E$93)+63.1579*EXP(-0.19*X$58))/(Fperm_SI_Woolf2021!$E$9:$E$93-X$58))*(X$58-Fperm_SI_Woolf2021!$E$9:$E$93)/10))),Fperm_SI_Woolf2021!$D$9:$D$93))</f>
        <v>0.47620678279151007</v>
      </c>
      <c r="Y126" s="51" cm="1">
        <f t="array" ref="Y126">MIN(1,SLOPE(Fperm_SI_Woolf2021!$F$9:$F$93*EXP(-Fperm_SI_Woolf2021!$I$9:$I$93*$C126*IF(Y$58=Fperm_SI_Woolf2021!$E$9:$E$93,1,EXP(LN((1.1*(Fperm_SI_Woolf2021!$E$9:$E$93-Y$58)-63.1579*EXP(-0.19*Fperm_SI_Woolf2021!$E$9:$E$93)+63.1579*EXP(-0.19*Y$58))/(Fperm_SI_Woolf2021!$E$9:$E$93-Y$58))*(Y$58-Fperm_SI_Woolf2021!$E$9:$E$93)/10))) + Fperm_SI_Woolf2021!$G$9:$G$93*EXP(-Fperm_SI_Woolf2021!$J$9:$J$93*$C126*IF(Y$58=Fperm_SI_Woolf2021!$E$9:$E$93,1,EXP(LN((1.1*(Fperm_SI_Woolf2021!$E$9:$E$93-Y$58)-63.1579*EXP(-0.19*Fperm_SI_Woolf2021!$E$9:$E$93)+63.1579*EXP(-0.19*Y$58))/(Fperm_SI_Woolf2021!$E$9:$E$93-Y$58))*(Y$58-Fperm_SI_Woolf2021!$E$9:$E$93)/10))) + Fperm_SI_Woolf2021!$H$9:$H$93*EXP(-Fperm_SI_Woolf2021!$K$9:$K$93*$C126*IF(Y$58=Fperm_SI_Woolf2021!$E$9:$E$93,1,EXP(LN((1.1*(Fperm_SI_Woolf2021!$E$9:$E$93-Y$58)-63.1579*EXP(-0.19*Fperm_SI_Woolf2021!$E$9:$E$93)+63.1579*EXP(-0.19*Y$58))/(Fperm_SI_Woolf2021!$E$9:$E$93-Y$58))*(Y$58-Fperm_SI_Woolf2021!$E$9:$E$93)/10))),Fperm_SI_Woolf2021!$D$9:$D$93)*Y$57+INTERCEPT(Fperm_SI_Woolf2021!$F$9:$F$93*EXP(-Fperm_SI_Woolf2021!$I$9:$I$93*$C126*IF(Y$58=Fperm_SI_Woolf2021!$E$9:$E$93,1,EXP(LN((1.1*(Fperm_SI_Woolf2021!$E$9:$E$93-Y$58)-63.1579*EXP(-0.19*Fperm_SI_Woolf2021!$E$9:$E$93)+63.1579*EXP(-0.19*Y$58))/(Fperm_SI_Woolf2021!$E$9:$E$93-Y$58))*(Y$58-Fperm_SI_Woolf2021!$E$9:$E$93)/10))) + Fperm_SI_Woolf2021!$G$9:$G$93*EXP(-Fperm_SI_Woolf2021!$J$9:$J$93*$C126*IF(Y$58=Fperm_SI_Woolf2021!$E$9:$E$93,1,EXP(LN((1.1*(Fperm_SI_Woolf2021!$E$9:$E$93-Y$58)-63.1579*EXP(-0.19*Fperm_SI_Woolf2021!$E$9:$E$93)+63.1579*EXP(-0.19*Y$58))/(Fperm_SI_Woolf2021!$E$9:$E$93-Y$58))*(Y$58-Fperm_SI_Woolf2021!$E$9:$E$93)/10))) + Fperm_SI_Woolf2021!$H$9:$H$93*EXP(-Fperm_SI_Woolf2021!$K$9:$K$93*$C126*IF(Y$58=Fperm_SI_Woolf2021!$E$9:$E$93,1,EXP(LN((1.1*(Fperm_SI_Woolf2021!$E$9:$E$93-Y$58)-63.1579*EXP(-0.19*Fperm_SI_Woolf2021!$E$9:$E$93)+63.1579*EXP(-0.19*Y$58))/(Fperm_SI_Woolf2021!$E$9:$E$93-Y$58))*(Y$58-Fperm_SI_Woolf2021!$E$9:$E$93)/10))),Fperm_SI_Woolf2021!$D$9:$D$93))</f>
        <v>0.44927434006630057</v>
      </c>
      <c r="Z126" s="51" cm="1">
        <f t="array" ref="Z126">MIN(1,SLOPE(Fperm_SI_Woolf2021!$F$9:$F$93*EXP(-Fperm_SI_Woolf2021!$I$9:$I$93*$C126*IF(Z$58=Fperm_SI_Woolf2021!$E$9:$E$93,1,EXP(LN((1.1*(Fperm_SI_Woolf2021!$E$9:$E$93-Z$58)-63.1579*EXP(-0.19*Fperm_SI_Woolf2021!$E$9:$E$93)+63.1579*EXP(-0.19*Z$58))/(Fperm_SI_Woolf2021!$E$9:$E$93-Z$58))*(Z$58-Fperm_SI_Woolf2021!$E$9:$E$93)/10))) + Fperm_SI_Woolf2021!$G$9:$G$93*EXP(-Fperm_SI_Woolf2021!$J$9:$J$93*$C126*IF(Z$58=Fperm_SI_Woolf2021!$E$9:$E$93,1,EXP(LN((1.1*(Fperm_SI_Woolf2021!$E$9:$E$93-Z$58)-63.1579*EXP(-0.19*Fperm_SI_Woolf2021!$E$9:$E$93)+63.1579*EXP(-0.19*Z$58))/(Fperm_SI_Woolf2021!$E$9:$E$93-Z$58))*(Z$58-Fperm_SI_Woolf2021!$E$9:$E$93)/10))) + Fperm_SI_Woolf2021!$H$9:$H$93*EXP(-Fperm_SI_Woolf2021!$K$9:$K$93*$C126*IF(Z$58=Fperm_SI_Woolf2021!$E$9:$E$93,1,EXP(LN((1.1*(Fperm_SI_Woolf2021!$E$9:$E$93-Z$58)-63.1579*EXP(-0.19*Fperm_SI_Woolf2021!$E$9:$E$93)+63.1579*EXP(-0.19*Z$58))/(Fperm_SI_Woolf2021!$E$9:$E$93-Z$58))*(Z$58-Fperm_SI_Woolf2021!$E$9:$E$93)/10))),Fperm_SI_Woolf2021!$D$9:$D$93)*Z$57+INTERCEPT(Fperm_SI_Woolf2021!$F$9:$F$93*EXP(-Fperm_SI_Woolf2021!$I$9:$I$93*$C126*IF(Z$58=Fperm_SI_Woolf2021!$E$9:$E$93,1,EXP(LN((1.1*(Fperm_SI_Woolf2021!$E$9:$E$93-Z$58)-63.1579*EXP(-0.19*Fperm_SI_Woolf2021!$E$9:$E$93)+63.1579*EXP(-0.19*Z$58))/(Fperm_SI_Woolf2021!$E$9:$E$93-Z$58))*(Z$58-Fperm_SI_Woolf2021!$E$9:$E$93)/10))) + Fperm_SI_Woolf2021!$G$9:$G$93*EXP(-Fperm_SI_Woolf2021!$J$9:$J$93*$C126*IF(Z$58=Fperm_SI_Woolf2021!$E$9:$E$93,1,EXP(LN((1.1*(Fperm_SI_Woolf2021!$E$9:$E$93-Z$58)-63.1579*EXP(-0.19*Fperm_SI_Woolf2021!$E$9:$E$93)+63.1579*EXP(-0.19*Z$58))/(Fperm_SI_Woolf2021!$E$9:$E$93-Z$58))*(Z$58-Fperm_SI_Woolf2021!$E$9:$E$93)/10))) + Fperm_SI_Woolf2021!$H$9:$H$93*EXP(-Fperm_SI_Woolf2021!$K$9:$K$93*$C126*IF(Z$58=Fperm_SI_Woolf2021!$E$9:$E$93,1,EXP(LN((1.1*(Fperm_SI_Woolf2021!$E$9:$E$93-Z$58)-63.1579*EXP(-0.19*Fperm_SI_Woolf2021!$E$9:$E$93)+63.1579*EXP(-0.19*Z$58))/(Fperm_SI_Woolf2021!$E$9:$E$93-Z$58))*(Z$58-Fperm_SI_Woolf2021!$E$9:$E$93)/10))),Fperm_SI_Woolf2021!$D$9:$D$93))</f>
        <v>0.42234189734109107</v>
      </c>
      <c r="AA126" s="51" cm="1">
        <f t="array" ref="AA126">MIN(1,SLOPE(Fperm_SI_Woolf2021!$F$9:$F$93*EXP(-Fperm_SI_Woolf2021!$I$9:$I$93*$C126*IF(AA$58=Fperm_SI_Woolf2021!$E$9:$E$93,1,EXP(LN((1.1*(Fperm_SI_Woolf2021!$E$9:$E$93-AA$58)-63.1579*EXP(-0.19*Fperm_SI_Woolf2021!$E$9:$E$93)+63.1579*EXP(-0.19*AA$58))/(Fperm_SI_Woolf2021!$E$9:$E$93-AA$58))*(AA$58-Fperm_SI_Woolf2021!$E$9:$E$93)/10))) + Fperm_SI_Woolf2021!$G$9:$G$93*EXP(-Fperm_SI_Woolf2021!$J$9:$J$93*$C126*IF(AA$58=Fperm_SI_Woolf2021!$E$9:$E$93,1,EXP(LN((1.1*(Fperm_SI_Woolf2021!$E$9:$E$93-AA$58)-63.1579*EXP(-0.19*Fperm_SI_Woolf2021!$E$9:$E$93)+63.1579*EXP(-0.19*AA$58))/(Fperm_SI_Woolf2021!$E$9:$E$93-AA$58))*(AA$58-Fperm_SI_Woolf2021!$E$9:$E$93)/10))) + Fperm_SI_Woolf2021!$H$9:$H$93*EXP(-Fperm_SI_Woolf2021!$K$9:$K$93*$C126*IF(AA$58=Fperm_SI_Woolf2021!$E$9:$E$93,1,EXP(LN((1.1*(Fperm_SI_Woolf2021!$E$9:$E$93-AA$58)-63.1579*EXP(-0.19*Fperm_SI_Woolf2021!$E$9:$E$93)+63.1579*EXP(-0.19*AA$58))/(Fperm_SI_Woolf2021!$E$9:$E$93-AA$58))*(AA$58-Fperm_SI_Woolf2021!$E$9:$E$93)/10))),Fperm_SI_Woolf2021!$D$9:$D$93)*AA$57+INTERCEPT(Fperm_SI_Woolf2021!$F$9:$F$93*EXP(-Fperm_SI_Woolf2021!$I$9:$I$93*$C126*IF(AA$58=Fperm_SI_Woolf2021!$E$9:$E$93,1,EXP(LN((1.1*(Fperm_SI_Woolf2021!$E$9:$E$93-AA$58)-63.1579*EXP(-0.19*Fperm_SI_Woolf2021!$E$9:$E$93)+63.1579*EXP(-0.19*AA$58))/(Fperm_SI_Woolf2021!$E$9:$E$93-AA$58))*(AA$58-Fperm_SI_Woolf2021!$E$9:$E$93)/10))) + Fperm_SI_Woolf2021!$G$9:$G$93*EXP(-Fperm_SI_Woolf2021!$J$9:$J$93*$C126*IF(AA$58=Fperm_SI_Woolf2021!$E$9:$E$93,1,EXP(LN((1.1*(Fperm_SI_Woolf2021!$E$9:$E$93-AA$58)-63.1579*EXP(-0.19*Fperm_SI_Woolf2021!$E$9:$E$93)+63.1579*EXP(-0.19*AA$58))/(Fperm_SI_Woolf2021!$E$9:$E$93-AA$58))*(AA$58-Fperm_SI_Woolf2021!$E$9:$E$93)/10))) + Fperm_SI_Woolf2021!$H$9:$H$93*EXP(-Fperm_SI_Woolf2021!$K$9:$K$93*$C126*IF(AA$58=Fperm_SI_Woolf2021!$E$9:$E$93,1,EXP(LN((1.1*(Fperm_SI_Woolf2021!$E$9:$E$93-AA$58)-63.1579*EXP(-0.19*Fperm_SI_Woolf2021!$E$9:$E$93)+63.1579*EXP(-0.19*AA$58))/(Fperm_SI_Woolf2021!$E$9:$E$93-AA$58))*(AA$58-Fperm_SI_Woolf2021!$E$9:$E$93)/10))),Fperm_SI_Woolf2021!$D$9:$D$93))</f>
        <v>0.39540945461588151</v>
      </c>
      <c r="AB126" s="51" cm="1">
        <f t="array" ref="AB126">MIN(1,SLOPE(Fperm_SI_Woolf2021!$F$9:$F$93*EXP(-Fperm_SI_Woolf2021!$I$9:$I$93*$C126*IF(AB$58=Fperm_SI_Woolf2021!$E$9:$E$93,1,EXP(LN((1.1*(Fperm_SI_Woolf2021!$E$9:$E$93-AB$58)-63.1579*EXP(-0.19*Fperm_SI_Woolf2021!$E$9:$E$93)+63.1579*EXP(-0.19*AB$58))/(Fperm_SI_Woolf2021!$E$9:$E$93-AB$58))*(AB$58-Fperm_SI_Woolf2021!$E$9:$E$93)/10))) + Fperm_SI_Woolf2021!$G$9:$G$93*EXP(-Fperm_SI_Woolf2021!$J$9:$J$93*$C126*IF(AB$58=Fperm_SI_Woolf2021!$E$9:$E$93,1,EXP(LN((1.1*(Fperm_SI_Woolf2021!$E$9:$E$93-AB$58)-63.1579*EXP(-0.19*Fperm_SI_Woolf2021!$E$9:$E$93)+63.1579*EXP(-0.19*AB$58))/(Fperm_SI_Woolf2021!$E$9:$E$93-AB$58))*(AB$58-Fperm_SI_Woolf2021!$E$9:$E$93)/10))) + Fperm_SI_Woolf2021!$H$9:$H$93*EXP(-Fperm_SI_Woolf2021!$K$9:$K$93*$C126*IF(AB$58=Fperm_SI_Woolf2021!$E$9:$E$93,1,EXP(LN((1.1*(Fperm_SI_Woolf2021!$E$9:$E$93-AB$58)-63.1579*EXP(-0.19*Fperm_SI_Woolf2021!$E$9:$E$93)+63.1579*EXP(-0.19*AB$58))/(Fperm_SI_Woolf2021!$E$9:$E$93-AB$58))*(AB$58-Fperm_SI_Woolf2021!$E$9:$E$93)/10))),Fperm_SI_Woolf2021!$D$9:$D$93)*AB$57+INTERCEPT(Fperm_SI_Woolf2021!$F$9:$F$93*EXP(-Fperm_SI_Woolf2021!$I$9:$I$93*$C126*IF(AB$58=Fperm_SI_Woolf2021!$E$9:$E$93,1,EXP(LN((1.1*(Fperm_SI_Woolf2021!$E$9:$E$93-AB$58)-63.1579*EXP(-0.19*Fperm_SI_Woolf2021!$E$9:$E$93)+63.1579*EXP(-0.19*AB$58))/(Fperm_SI_Woolf2021!$E$9:$E$93-AB$58))*(AB$58-Fperm_SI_Woolf2021!$E$9:$E$93)/10))) + Fperm_SI_Woolf2021!$G$9:$G$93*EXP(-Fperm_SI_Woolf2021!$J$9:$J$93*$C126*IF(AB$58=Fperm_SI_Woolf2021!$E$9:$E$93,1,EXP(LN((1.1*(Fperm_SI_Woolf2021!$E$9:$E$93-AB$58)-63.1579*EXP(-0.19*Fperm_SI_Woolf2021!$E$9:$E$93)+63.1579*EXP(-0.19*AB$58))/(Fperm_SI_Woolf2021!$E$9:$E$93-AB$58))*(AB$58-Fperm_SI_Woolf2021!$E$9:$E$93)/10))) + Fperm_SI_Woolf2021!$H$9:$H$93*EXP(-Fperm_SI_Woolf2021!$K$9:$K$93*$C126*IF(AB$58=Fperm_SI_Woolf2021!$E$9:$E$93,1,EXP(LN((1.1*(Fperm_SI_Woolf2021!$E$9:$E$93-AB$58)-63.1579*EXP(-0.19*Fperm_SI_Woolf2021!$E$9:$E$93)+63.1579*EXP(-0.19*AB$58))/(Fperm_SI_Woolf2021!$E$9:$E$93-AB$58))*(AB$58-Fperm_SI_Woolf2021!$E$9:$E$93)/10))),Fperm_SI_Woolf2021!$D$9:$D$93))</f>
        <v>0.36847701189067206</v>
      </c>
      <c r="AC126" s="51" cm="1">
        <f t="array" ref="AC126">MIN(1,SLOPE(Fperm_SI_Woolf2021!$F$9:$F$93*EXP(-Fperm_SI_Woolf2021!$I$9:$I$93*$C126*IF(AC$58=Fperm_SI_Woolf2021!$E$9:$E$93,1,EXP(LN((1.1*(Fperm_SI_Woolf2021!$E$9:$E$93-AC$58)-63.1579*EXP(-0.19*Fperm_SI_Woolf2021!$E$9:$E$93)+63.1579*EXP(-0.19*AC$58))/(Fperm_SI_Woolf2021!$E$9:$E$93-AC$58))*(AC$58-Fperm_SI_Woolf2021!$E$9:$E$93)/10))) + Fperm_SI_Woolf2021!$G$9:$G$93*EXP(-Fperm_SI_Woolf2021!$J$9:$J$93*$C126*IF(AC$58=Fperm_SI_Woolf2021!$E$9:$E$93,1,EXP(LN((1.1*(Fperm_SI_Woolf2021!$E$9:$E$93-AC$58)-63.1579*EXP(-0.19*Fperm_SI_Woolf2021!$E$9:$E$93)+63.1579*EXP(-0.19*AC$58))/(Fperm_SI_Woolf2021!$E$9:$E$93-AC$58))*(AC$58-Fperm_SI_Woolf2021!$E$9:$E$93)/10))) + Fperm_SI_Woolf2021!$H$9:$H$93*EXP(-Fperm_SI_Woolf2021!$K$9:$K$93*$C126*IF(AC$58=Fperm_SI_Woolf2021!$E$9:$E$93,1,EXP(LN((1.1*(Fperm_SI_Woolf2021!$E$9:$E$93-AC$58)-63.1579*EXP(-0.19*Fperm_SI_Woolf2021!$E$9:$E$93)+63.1579*EXP(-0.19*AC$58))/(Fperm_SI_Woolf2021!$E$9:$E$93-AC$58))*(AC$58-Fperm_SI_Woolf2021!$E$9:$E$93)/10))),Fperm_SI_Woolf2021!$D$9:$D$93)*AC$57+INTERCEPT(Fperm_SI_Woolf2021!$F$9:$F$93*EXP(-Fperm_SI_Woolf2021!$I$9:$I$93*$C126*IF(AC$58=Fperm_SI_Woolf2021!$E$9:$E$93,1,EXP(LN((1.1*(Fperm_SI_Woolf2021!$E$9:$E$93-AC$58)-63.1579*EXP(-0.19*Fperm_SI_Woolf2021!$E$9:$E$93)+63.1579*EXP(-0.19*AC$58))/(Fperm_SI_Woolf2021!$E$9:$E$93-AC$58))*(AC$58-Fperm_SI_Woolf2021!$E$9:$E$93)/10))) + Fperm_SI_Woolf2021!$G$9:$G$93*EXP(-Fperm_SI_Woolf2021!$J$9:$J$93*$C126*IF(AC$58=Fperm_SI_Woolf2021!$E$9:$E$93,1,EXP(LN((1.1*(Fperm_SI_Woolf2021!$E$9:$E$93-AC$58)-63.1579*EXP(-0.19*Fperm_SI_Woolf2021!$E$9:$E$93)+63.1579*EXP(-0.19*AC$58))/(Fperm_SI_Woolf2021!$E$9:$E$93-AC$58))*(AC$58-Fperm_SI_Woolf2021!$E$9:$E$93)/10))) + Fperm_SI_Woolf2021!$H$9:$H$93*EXP(-Fperm_SI_Woolf2021!$K$9:$K$93*$C126*IF(AC$58=Fperm_SI_Woolf2021!$E$9:$E$93,1,EXP(LN((1.1*(Fperm_SI_Woolf2021!$E$9:$E$93-AC$58)-63.1579*EXP(-0.19*Fperm_SI_Woolf2021!$E$9:$E$93)+63.1579*EXP(-0.19*AC$58))/(Fperm_SI_Woolf2021!$E$9:$E$93-AC$58))*(AC$58-Fperm_SI_Woolf2021!$E$9:$E$93)/10))),Fperm_SI_Woolf2021!$D$9:$D$93))</f>
        <v>0.3415445691654625</v>
      </c>
      <c r="AD126" s="51" cm="1">
        <f t="array" ref="AD126">MIN(1,SLOPE(Fperm_SI_Woolf2021!$F$9:$F$93*EXP(-Fperm_SI_Woolf2021!$I$9:$I$93*$C126*IF(AD$58=Fperm_SI_Woolf2021!$E$9:$E$93,1,EXP(LN((1.1*(Fperm_SI_Woolf2021!$E$9:$E$93-AD$58)-63.1579*EXP(-0.19*Fperm_SI_Woolf2021!$E$9:$E$93)+63.1579*EXP(-0.19*AD$58))/(Fperm_SI_Woolf2021!$E$9:$E$93-AD$58))*(AD$58-Fperm_SI_Woolf2021!$E$9:$E$93)/10))) + Fperm_SI_Woolf2021!$G$9:$G$93*EXP(-Fperm_SI_Woolf2021!$J$9:$J$93*$C126*IF(AD$58=Fperm_SI_Woolf2021!$E$9:$E$93,1,EXP(LN((1.1*(Fperm_SI_Woolf2021!$E$9:$E$93-AD$58)-63.1579*EXP(-0.19*Fperm_SI_Woolf2021!$E$9:$E$93)+63.1579*EXP(-0.19*AD$58))/(Fperm_SI_Woolf2021!$E$9:$E$93-AD$58))*(AD$58-Fperm_SI_Woolf2021!$E$9:$E$93)/10))) + Fperm_SI_Woolf2021!$H$9:$H$93*EXP(-Fperm_SI_Woolf2021!$K$9:$K$93*$C126*IF(AD$58=Fperm_SI_Woolf2021!$E$9:$E$93,1,EXP(LN((1.1*(Fperm_SI_Woolf2021!$E$9:$E$93-AD$58)-63.1579*EXP(-0.19*Fperm_SI_Woolf2021!$E$9:$E$93)+63.1579*EXP(-0.19*AD$58))/(Fperm_SI_Woolf2021!$E$9:$E$93-AD$58))*(AD$58-Fperm_SI_Woolf2021!$E$9:$E$93)/10))),Fperm_SI_Woolf2021!$D$9:$D$93)*AD$57+INTERCEPT(Fperm_SI_Woolf2021!$F$9:$F$93*EXP(-Fperm_SI_Woolf2021!$I$9:$I$93*$C126*IF(AD$58=Fperm_SI_Woolf2021!$E$9:$E$93,1,EXP(LN((1.1*(Fperm_SI_Woolf2021!$E$9:$E$93-AD$58)-63.1579*EXP(-0.19*Fperm_SI_Woolf2021!$E$9:$E$93)+63.1579*EXP(-0.19*AD$58))/(Fperm_SI_Woolf2021!$E$9:$E$93-AD$58))*(AD$58-Fperm_SI_Woolf2021!$E$9:$E$93)/10))) + Fperm_SI_Woolf2021!$G$9:$G$93*EXP(-Fperm_SI_Woolf2021!$J$9:$J$93*$C126*IF(AD$58=Fperm_SI_Woolf2021!$E$9:$E$93,1,EXP(LN((1.1*(Fperm_SI_Woolf2021!$E$9:$E$93-AD$58)-63.1579*EXP(-0.19*Fperm_SI_Woolf2021!$E$9:$E$93)+63.1579*EXP(-0.19*AD$58))/(Fperm_SI_Woolf2021!$E$9:$E$93-AD$58))*(AD$58-Fperm_SI_Woolf2021!$E$9:$E$93)/10))) + Fperm_SI_Woolf2021!$H$9:$H$93*EXP(-Fperm_SI_Woolf2021!$K$9:$K$93*$C126*IF(AD$58=Fperm_SI_Woolf2021!$E$9:$E$93,1,EXP(LN((1.1*(Fperm_SI_Woolf2021!$E$9:$E$93-AD$58)-63.1579*EXP(-0.19*Fperm_SI_Woolf2021!$E$9:$E$93)+63.1579*EXP(-0.19*AD$58))/(Fperm_SI_Woolf2021!$E$9:$E$93-AD$58))*(AD$58-Fperm_SI_Woolf2021!$E$9:$E$93)/10))),Fperm_SI_Woolf2021!$D$9:$D$93))</f>
        <v>0.31461212644025299</v>
      </c>
      <c r="AE126" s="51" cm="1">
        <f t="array" ref="AE126">MIN(1,SLOPE(Fperm_SI_Woolf2021!$F$9:$F$93*EXP(-Fperm_SI_Woolf2021!$I$9:$I$93*$C126*IF(AE$58=Fperm_SI_Woolf2021!$E$9:$E$93,1,EXP(LN((1.1*(Fperm_SI_Woolf2021!$E$9:$E$93-AE$58)-63.1579*EXP(-0.19*Fperm_SI_Woolf2021!$E$9:$E$93)+63.1579*EXP(-0.19*AE$58))/(Fperm_SI_Woolf2021!$E$9:$E$93-AE$58))*(AE$58-Fperm_SI_Woolf2021!$E$9:$E$93)/10))) + Fperm_SI_Woolf2021!$G$9:$G$93*EXP(-Fperm_SI_Woolf2021!$J$9:$J$93*$C126*IF(AE$58=Fperm_SI_Woolf2021!$E$9:$E$93,1,EXP(LN((1.1*(Fperm_SI_Woolf2021!$E$9:$E$93-AE$58)-63.1579*EXP(-0.19*Fperm_SI_Woolf2021!$E$9:$E$93)+63.1579*EXP(-0.19*AE$58))/(Fperm_SI_Woolf2021!$E$9:$E$93-AE$58))*(AE$58-Fperm_SI_Woolf2021!$E$9:$E$93)/10))) + Fperm_SI_Woolf2021!$H$9:$H$93*EXP(-Fperm_SI_Woolf2021!$K$9:$K$93*$C126*IF(AE$58=Fperm_SI_Woolf2021!$E$9:$E$93,1,EXP(LN((1.1*(Fperm_SI_Woolf2021!$E$9:$E$93-AE$58)-63.1579*EXP(-0.19*Fperm_SI_Woolf2021!$E$9:$E$93)+63.1579*EXP(-0.19*AE$58))/(Fperm_SI_Woolf2021!$E$9:$E$93-AE$58))*(AE$58-Fperm_SI_Woolf2021!$E$9:$E$93)/10))),Fperm_SI_Woolf2021!$D$9:$D$93)*AE$57+INTERCEPT(Fperm_SI_Woolf2021!$F$9:$F$93*EXP(-Fperm_SI_Woolf2021!$I$9:$I$93*$C126*IF(AE$58=Fperm_SI_Woolf2021!$E$9:$E$93,1,EXP(LN((1.1*(Fperm_SI_Woolf2021!$E$9:$E$93-AE$58)-63.1579*EXP(-0.19*Fperm_SI_Woolf2021!$E$9:$E$93)+63.1579*EXP(-0.19*AE$58))/(Fperm_SI_Woolf2021!$E$9:$E$93-AE$58))*(AE$58-Fperm_SI_Woolf2021!$E$9:$E$93)/10))) + Fperm_SI_Woolf2021!$G$9:$G$93*EXP(-Fperm_SI_Woolf2021!$J$9:$J$93*$C126*IF(AE$58=Fperm_SI_Woolf2021!$E$9:$E$93,1,EXP(LN((1.1*(Fperm_SI_Woolf2021!$E$9:$E$93-AE$58)-63.1579*EXP(-0.19*Fperm_SI_Woolf2021!$E$9:$E$93)+63.1579*EXP(-0.19*AE$58))/(Fperm_SI_Woolf2021!$E$9:$E$93-AE$58))*(AE$58-Fperm_SI_Woolf2021!$E$9:$E$93)/10))) + Fperm_SI_Woolf2021!$H$9:$H$93*EXP(-Fperm_SI_Woolf2021!$K$9:$K$93*$C126*IF(AE$58=Fperm_SI_Woolf2021!$E$9:$E$93,1,EXP(LN((1.1*(Fperm_SI_Woolf2021!$E$9:$E$93-AE$58)-63.1579*EXP(-0.19*Fperm_SI_Woolf2021!$E$9:$E$93)+63.1579*EXP(-0.19*AE$58))/(Fperm_SI_Woolf2021!$E$9:$E$93-AE$58))*(AE$58-Fperm_SI_Woolf2021!$E$9:$E$93)/10))),Fperm_SI_Woolf2021!$D$9:$D$93))</f>
        <v>0.28767968371504343</v>
      </c>
      <c r="AF126" s="51" cm="1">
        <f t="array" ref="AF126">MIN(1,SLOPE(Fperm_SI_Woolf2021!$F$9:$F$93*EXP(-Fperm_SI_Woolf2021!$I$9:$I$93*$C126*IF(AF$58=Fperm_SI_Woolf2021!$E$9:$E$93,1,EXP(LN((1.1*(Fperm_SI_Woolf2021!$E$9:$E$93-AF$58)-63.1579*EXP(-0.19*Fperm_SI_Woolf2021!$E$9:$E$93)+63.1579*EXP(-0.19*AF$58))/(Fperm_SI_Woolf2021!$E$9:$E$93-AF$58))*(AF$58-Fperm_SI_Woolf2021!$E$9:$E$93)/10))) + Fperm_SI_Woolf2021!$G$9:$G$93*EXP(-Fperm_SI_Woolf2021!$J$9:$J$93*$C126*IF(AF$58=Fperm_SI_Woolf2021!$E$9:$E$93,1,EXP(LN((1.1*(Fperm_SI_Woolf2021!$E$9:$E$93-AF$58)-63.1579*EXP(-0.19*Fperm_SI_Woolf2021!$E$9:$E$93)+63.1579*EXP(-0.19*AF$58))/(Fperm_SI_Woolf2021!$E$9:$E$93-AF$58))*(AF$58-Fperm_SI_Woolf2021!$E$9:$E$93)/10))) + Fperm_SI_Woolf2021!$H$9:$H$93*EXP(-Fperm_SI_Woolf2021!$K$9:$K$93*$C126*IF(AF$58=Fperm_SI_Woolf2021!$E$9:$E$93,1,EXP(LN((1.1*(Fperm_SI_Woolf2021!$E$9:$E$93-AF$58)-63.1579*EXP(-0.19*Fperm_SI_Woolf2021!$E$9:$E$93)+63.1579*EXP(-0.19*AF$58))/(Fperm_SI_Woolf2021!$E$9:$E$93-AF$58))*(AF$58-Fperm_SI_Woolf2021!$E$9:$E$93)/10))),Fperm_SI_Woolf2021!$D$9:$D$93)*AF$57+INTERCEPT(Fperm_SI_Woolf2021!$F$9:$F$93*EXP(-Fperm_SI_Woolf2021!$I$9:$I$93*$C126*IF(AF$58=Fperm_SI_Woolf2021!$E$9:$E$93,1,EXP(LN((1.1*(Fperm_SI_Woolf2021!$E$9:$E$93-AF$58)-63.1579*EXP(-0.19*Fperm_SI_Woolf2021!$E$9:$E$93)+63.1579*EXP(-0.19*AF$58))/(Fperm_SI_Woolf2021!$E$9:$E$93-AF$58))*(AF$58-Fperm_SI_Woolf2021!$E$9:$E$93)/10))) + Fperm_SI_Woolf2021!$G$9:$G$93*EXP(-Fperm_SI_Woolf2021!$J$9:$J$93*$C126*IF(AF$58=Fperm_SI_Woolf2021!$E$9:$E$93,1,EXP(LN((1.1*(Fperm_SI_Woolf2021!$E$9:$E$93-AF$58)-63.1579*EXP(-0.19*Fperm_SI_Woolf2021!$E$9:$E$93)+63.1579*EXP(-0.19*AF$58))/(Fperm_SI_Woolf2021!$E$9:$E$93-AF$58))*(AF$58-Fperm_SI_Woolf2021!$E$9:$E$93)/10))) + Fperm_SI_Woolf2021!$H$9:$H$93*EXP(-Fperm_SI_Woolf2021!$K$9:$K$93*$C126*IF(AF$58=Fperm_SI_Woolf2021!$E$9:$E$93,1,EXP(LN((1.1*(Fperm_SI_Woolf2021!$E$9:$E$93-AF$58)-63.1579*EXP(-0.19*Fperm_SI_Woolf2021!$E$9:$E$93)+63.1579*EXP(-0.19*AF$58))/(Fperm_SI_Woolf2021!$E$9:$E$93-AF$58))*(AF$58-Fperm_SI_Woolf2021!$E$9:$E$93)/10))),Fperm_SI_Woolf2021!$D$9:$D$93))</f>
        <v>0.26074724098983387</v>
      </c>
      <c r="AG126" s="51" cm="1">
        <f t="array" ref="AG126">MIN(1,SLOPE(Fperm_SI_Woolf2021!$F$9:$F$93*EXP(-Fperm_SI_Woolf2021!$I$9:$I$93*$C126*IF(AG$58=Fperm_SI_Woolf2021!$E$9:$E$93,1,EXP(LN((1.1*(Fperm_SI_Woolf2021!$E$9:$E$93-AG$58)-63.1579*EXP(-0.19*Fperm_SI_Woolf2021!$E$9:$E$93)+63.1579*EXP(-0.19*AG$58))/(Fperm_SI_Woolf2021!$E$9:$E$93-AG$58))*(AG$58-Fperm_SI_Woolf2021!$E$9:$E$93)/10))) + Fperm_SI_Woolf2021!$G$9:$G$93*EXP(-Fperm_SI_Woolf2021!$J$9:$J$93*$C126*IF(AG$58=Fperm_SI_Woolf2021!$E$9:$E$93,1,EXP(LN((1.1*(Fperm_SI_Woolf2021!$E$9:$E$93-AG$58)-63.1579*EXP(-0.19*Fperm_SI_Woolf2021!$E$9:$E$93)+63.1579*EXP(-0.19*AG$58))/(Fperm_SI_Woolf2021!$E$9:$E$93-AG$58))*(AG$58-Fperm_SI_Woolf2021!$E$9:$E$93)/10))) + Fperm_SI_Woolf2021!$H$9:$H$93*EXP(-Fperm_SI_Woolf2021!$K$9:$K$93*$C126*IF(AG$58=Fperm_SI_Woolf2021!$E$9:$E$93,1,EXP(LN((1.1*(Fperm_SI_Woolf2021!$E$9:$E$93-AG$58)-63.1579*EXP(-0.19*Fperm_SI_Woolf2021!$E$9:$E$93)+63.1579*EXP(-0.19*AG$58))/(Fperm_SI_Woolf2021!$E$9:$E$93-AG$58))*(AG$58-Fperm_SI_Woolf2021!$E$9:$E$93)/10))),Fperm_SI_Woolf2021!$D$9:$D$93)*AG$57+INTERCEPT(Fperm_SI_Woolf2021!$F$9:$F$93*EXP(-Fperm_SI_Woolf2021!$I$9:$I$93*$C126*IF(AG$58=Fperm_SI_Woolf2021!$E$9:$E$93,1,EXP(LN((1.1*(Fperm_SI_Woolf2021!$E$9:$E$93-AG$58)-63.1579*EXP(-0.19*Fperm_SI_Woolf2021!$E$9:$E$93)+63.1579*EXP(-0.19*AG$58))/(Fperm_SI_Woolf2021!$E$9:$E$93-AG$58))*(AG$58-Fperm_SI_Woolf2021!$E$9:$E$93)/10))) + Fperm_SI_Woolf2021!$G$9:$G$93*EXP(-Fperm_SI_Woolf2021!$J$9:$J$93*$C126*IF(AG$58=Fperm_SI_Woolf2021!$E$9:$E$93,1,EXP(LN((1.1*(Fperm_SI_Woolf2021!$E$9:$E$93-AG$58)-63.1579*EXP(-0.19*Fperm_SI_Woolf2021!$E$9:$E$93)+63.1579*EXP(-0.19*AG$58))/(Fperm_SI_Woolf2021!$E$9:$E$93-AG$58))*(AG$58-Fperm_SI_Woolf2021!$E$9:$E$93)/10))) + Fperm_SI_Woolf2021!$H$9:$H$93*EXP(-Fperm_SI_Woolf2021!$K$9:$K$93*$C126*IF(AG$58=Fperm_SI_Woolf2021!$E$9:$E$93,1,EXP(LN((1.1*(Fperm_SI_Woolf2021!$E$9:$E$93-AG$58)-63.1579*EXP(-0.19*Fperm_SI_Woolf2021!$E$9:$E$93)+63.1579*EXP(-0.19*AG$58))/(Fperm_SI_Woolf2021!$E$9:$E$93-AG$58))*(AG$58-Fperm_SI_Woolf2021!$E$9:$E$93)/10))),Fperm_SI_Woolf2021!$D$9:$D$93))</f>
        <v>0.23381479826462431</v>
      </c>
      <c r="AH126" s="51" cm="1">
        <f t="array" ref="AH126">MIN(1,SLOPE(Fperm_SI_Woolf2021!$F$9:$F$93*EXP(-Fperm_SI_Woolf2021!$I$9:$I$93*$C126*IF(AH$58=Fperm_SI_Woolf2021!$E$9:$E$93,1,EXP(LN((1.1*(Fperm_SI_Woolf2021!$E$9:$E$93-AH$58)-63.1579*EXP(-0.19*Fperm_SI_Woolf2021!$E$9:$E$93)+63.1579*EXP(-0.19*AH$58))/(Fperm_SI_Woolf2021!$E$9:$E$93-AH$58))*(AH$58-Fperm_SI_Woolf2021!$E$9:$E$93)/10))) + Fperm_SI_Woolf2021!$G$9:$G$93*EXP(-Fperm_SI_Woolf2021!$J$9:$J$93*$C126*IF(AH$58=Fperm_SI_Woolf2021!$E$9:$E$93,1,EXP(LN((1.1*(Fperm_SI_Woolf2021!$E$9:$E$93-AH$58)-63.1579*EXP(-0.19*Fperm_SI_Woolf2021!$E$9:$E$93)+63.1579*EXP(-0.19*AH$58))/(Fperm_SI_Woolf2021!$E$9:$E$93-AH$58))*(AH$58-Fperm_SI_Woolf2021!$E$9:$E$93)/10))) + Fperm_SI_Woolf2021!$H$9:$H$93*EXP(-Fperm_SI_Woolf2021!$K$9:$K$93*$C126*IF(AH$58=Fperm_SI_Woolf2021!$E$9:$E$93,1,EXP(LN((1.1*(Fperm_SI_Woolf2021!$E$9:$E$93-AH$58)-63.1579*EXP(-0.19*Fperm_SI_Woolf2021!$E$9:$E$93)+63.1579*EXP(-0.19*AH$58))/(Fperm_SI_Woolf2021!$E$9:$E$93-AH$58))*(AH$58-Fperm_SI_Woolf2021!$E$9:$E$93)/10))),Fperm_SI_Woolf2021!$D$9:$D$93)*AH$57+INTERCEPT(Fperm_SI_Woolf2021!$F$9:$F$93*EXP(-Fperm_SI_Woolf2021!$I$9:$I$93*$C126*IF(AH$58=Fperm_SI_Woolf2021!$E$9:$E$93,1,EXP(LN((1.1*(Fperm_SI_Woolf2021!$E$9:$E$93-AH$58)-63.1579*EXP(-0.19*Fperm_SI_Woolf2021!$E$9:$E$93)+63.1579*EXP(-0.19*AH$58))/(Fperm_SI_Woolf2021!$E$9:$E$93-AH$58))*(AH$58-Fperm_SI_Woolf2021!$E$9:$E$93)/10))) + Fperm_SI_Woolf2021!$G$9:$G$93*EXP(-Fperm_SI_Woolf2021!$J$9:$J$93*$C126*IF(AH$58=Fperm_SI_Woolf2021!$E$9:$E$93,1,EXP(LN((1.1*(Fperm_SI_Woolf2021!$E$9:$E$93-AH$58)-63.1579*EXP(-0.19*Fperm_SI_Woolf2021!$E$9:$E$93)+63.1579*EXP(-0.19*AH$58))/(Fperm_SI_Woolf2021!$E$9:$E$93-AH$58))*(AH$58-Fperm_SI_Woolf2021!$E$9:$E$93)/10))) + Fperm_SI_Woolf2021!$H$9:$H$93*EXP(-Fperm_SI_Woolf2021!$K$9:$K$93*$C126*IF(AH$58=Fperm_SI_Woolf2021!$E$9:$E$93,1,EXP(LN((1.1*(Fperm_SI_Woolf2021!$E$9:$E$93-AH$58)-63.1579*EXP(-0.19*Fperm_SI_Woolf2021!$E$9:$E$93)+63.1579*EXP(-0.19*AH$58))/(Fperm_SI_Woolf2021!$E$9:$E$93-AH$58))*(AH$58-Fperm_SI_Woolf2021!$E$9:$E$93)/10))),Fperm_SI_Woolf2021!$D$9:$D$93))</f>
        <v>0.43762946465893088</v>
      </c>
      <c r="AI126" s="51" cm="1">
        <f t="array" ref="AI126">MIN(1,SLOPE(Fperm_SI_Woolf2021!$F$9:$F$93*EXP(-Fperm_SI_Woolf2021!$I$9:$I$93*$C126*IF(AI$58=Fperm_SI_Woolf2021!$E$9:$E$93,1,EXP(LN((1.1*(Fperm_SI_Woolf2021!$E$9:$E$93-AI$58)-63.1579*EXP(-0.19*Fperm_SI_Woolf2021!$E$9:$E$93)+63.1579*EXP(-0.19*AI$58))/(Fperm_SI_Woolf2021!$E$9:$E$93-AI$58))*(AI$58-Fperm_SI_Woolf2021!$E$9:$E$93)/10))) + Fperm_SI_Woolf2021!$G$9:$G$93*EXP(-Fperm_SI_Woolf2021!$J$9:$J$93*$C126*IF(AI$58=Fperm_SI_Woolf2021!$E$9:$E$93,1,EXP(LN((1.1*(Fperm_SI_Woolf2021!$E$9:$E$93-AI$58)-63.1579*EXP(-0.19*Fperm_SI_Woolf2021!$E$9:$E$93)+63.1579*EXP(-0.19*AI$58))/(Fperm_SI_Woolf2021!$E$9:$E$93-AI$58))*(AI$58-Fperm_SI_Woolf2021!$E$9:$E$93)/10))) + Fperm_SI_Woolf2021!$H$9:$H$93*EXP(-Fperm_SI_Woolf2021!$K$9:$K$93*$C126*IF(AI$58=Fperm_SI_Woolf2021!$E$9:$E$93,1,EXP(LN((1.1*(Fperm_SI_Woolf2021!$E$9:$E$93-AI$58)-63.1579*EXP(-0.19*Fperm_SI_Woolf2021!$E$9:$E$93)+63.1579*EXP(-0.19*AI$58))/(Fperm_SI_Woolf2021!$E$9:$E$93-AI$58))*(AI$58-Fperm_SI_Woolf2021!$E$9:$E$93)/10))),Fperm_SI_Woolf2021!$D$9:$D$93)*AI$57+INTERCEPT(Fperm_SI_Woolf2021!$F$9:$F$93*EXP(-Fperm_SI_Woolf2021!$I$9:$I$93*$C126*IF(AI$58=Fperm_SI_Woolf2021!$E$9:$E$93,1,EXP(LN((1.1*(Fperm_SI_Woolf2021!$E$9:$E$93-AI$58)-63.1579*EXP(-0.19*Fperm_SI_Woolf2021!$E$9:$E$93)+63.1579*EXP(-0.19*AI$58))/(Fperm_SI_Woolf2021!$E$9:$E$93-AI$58))*(AI$58-Fperm_SI_Woolf2021!$E$9:$E$93)/10))) + Fperm_SI_Woolf2021!$G$9:$G$93*EXP(-Fperm_SI_Woolf2021!$J$9:$J$93*$C126*IF(AI$58=Fperm_SI_Woolf2021!$E$9:$E$93,1,EXP(LN((1.1*(Fperm_SI_Woolf2021!$E$9:$E$93-AI$58)-63.1579*EXP(-0.19*Fperm_SI_Woolf2021!$E$9:$E$93)+63.1579*EXP(-0.19*AI$58))/(Fperm_SI_Woolf2021!$E$9:$E$93-AI$58))*(AI$58-Fperm_SI_Woolf2021!$E$9:$E$93)/10))) + Fperm_SI_Woolf2021!$H$9:$H$93*EXP(-Fperm_SI_Woolf2021!$K$9:$K$93*$C126*IF(AI$58=Fperm_SI_Woolf2021!$E$9:$E$93,1,EXP(LN((1.1*(Fperm_SI_Woolf2021!$E$9:$E$93-AI$58)-63.1579*EXP(-0.19*Fperm_SI_Woolf2021!$E$9:$E$93)+63.1579*EXP(-0.19*AI$58))/(Fperm_SI_Woolf2021!$E$9:$E$93-AI$58))*(AI$58-Fperm_SI_Woolf2021!$E$9:$E$93)/10))),Fperm_SI_Woolf2021!$D$9:$D$93))</f>
        <v>0.41720217333271459</v>
      </c>
      <c r="AJ126" s="51" cm="1">
        <f t="array" ref="AJ126">MIN(1,SLOPE(Fperm_SI_Woolf2021!$F$9:$F$93*EXP(-Fperm_SI_Woolf2021!$I$9:$I$93*$C126*IF(AJ$58=Fperm_SI_Woolf2021!$E$9:$E$93,1,EXP(LN((1.1*(Fperm_SI_Woolf2021!$E$9:$E$93-AJ$58)-63.1579*EXP(-0.19*Fperm_SI_Woolf2021!$E$9:$E$93)+63.1579*EXP(-0.19*AJ$58))/(Fperm_SI_Woolf2021!$E$9:$E$93-AJ$58))*(AJ$58-Fperm_SI_Woolf2021!$E$9:$E$93)/10))) + Fperm_SI_Woolf2021!$G$9:$G$93*EXP(-Fperm_SI_Woolf2021!$J$9:$J$93*$C126*IF(AJ$58=Fperm_SI_Woolf2021!$E$9:$E$93,1,EXP(LN((1.1*(Fperm_SI_Woolf2021!$E$9:$E$93-AJ$58)-63.1579*EXP(-0.19*Fperm_SI_Woolf2021!$E$9:$E$93)+63.1579*EXP(-0.19*AJ$58))/(Fperm_SI_Woolf2021!$E$9:$E$93-AJ$58))*(AJ$58-Fperm_SI_Woolf2021!$E$9:$E$93)/10))) + Fperm_SI_Woolf2021!$H$9:$H$93*EXP(-Fperm_SI_Woolf2021!$K$9:$K$93*$C126*IF(AJ$58=Fperm_SI_Woolf2021!$E$9:$E$93,1,EXP(LN((1.1*(Fperm_SI_Woolf2021!$E$9:$E$93-AJ$58)-63.1579*EXP(-0.19*Fperm_SI_Woolf2021!$E$9:$E$93)+63.1579*EXP(-0.19*AJ$58))/(Fperm_SI_Woolf2021!$E$9:$E$93-AJ$58))*(AJ$58-Fperm_SI_Woolf2021!$E$9:$E$93)/10))),Fperm_SI_Woolf2021!$D$9:$D$93)*AJ$57+INTERCEPT(Fperm_SI_Woolf2021!$F$9:$F$93*EXP(-Fperm_SI_Woolf2021!$I$9:$I$93*$C126*IF(AJ$58=Fperm_SI_Woolf2021!$E$9:$E$93,1,EXP(LN((1.1*(Fperm_SI_Woolf2021!$E$9:$E$93-AJ$58)-63.1579*EXP(-0.19*Fperm_SI_Woolf2021!$E$9:$E$93)+63.1579*EXP(-0.19*AJ$58))/(Fperm_SI_Woolf2021!$E$9:$E$93-AJ$58))*(AJ$58-Fperm_SI_Woolf2021!$E$9:$E$93)/10))) + Fperm_SI_Woolf2021!$G$9:$G$93*EXP(-Fperm_SI_Woolf2021!$J$9:$J$93*$C126*IF(AJ$58=Fperm_SI_Woolf2021!$E$9:$E$93,1,EXP(LN((1.1*(Fperm_SI_Woolf2021!$E$9:$E$93-AJ$58)-63.1579*EXP(-0.19*Fperm_SI_Woolf2021!$E$9:$E$93)+63.1579*EXP(-0.19*AJ$58))/(Fperm_SI_Woolf2021!$E$9:$E$93-AJ$58))*(AJ$58-Fperm_SI_Woolf2021!$E$9:$E$93)/10))) + Fperm_SI_Woolf2021!$H$9:$H$93*EXP(-Fperm_SI_Woolf2021!$K$9:$K$93*$C126*IF(AJ$58=Fperm_SI_Woolf2021!$E$9:$E$93,1,EXP(LN((1.1*(Fperm_SI_Woolf2021!$E$9:$E$93-AJ$58)-63.1579*EXP(-0.19*Fperm_SI_Woolf2021!$E$9:$E$93)+63.1579*EXP(-0.19*AJ$58))/(Fperm_SI_Woolf2021!$E$9:$E$93-AJ$58))*(AJ$58-Fperm_SI_Woolf2021!$E$9:$E$93)/10))),Fperm_SI_Woolf2021!$D$9:$D$93))</f>
        <v>0.39677488200649835</v>
      </c>
      <c r="AK126" s="51" cm="1">
        <f t="array" ref="AK126">MIN(1,SLOPE(Fperm_SI_Woolf2021!$F$9:$F$93*EXP(-Fperm_SI_Woolf2021!$I$9:$I$93*$C126*IF(AK$58=Fperm_SI_Woolf2021!$E$9:$E$93,1,EXP(LN((1.1*(Fperm_SI_Woolf2021!$E$9:$E$93-AK$58)-63.1579*EXP(-0.19*Fperm_SI_Woolf2021!$E$9:$E$93)+63.1579*EXP(-0.19*AK$58))/(Fperm_SI_Woolf2021!$E$9:$E$93-AK$58))*(AK$58-Fperm_SI_Woolf2021!$E$9:$E$93)/10))) + Fperm_SI_Woolf2021!$G$9:$G$93*EXP(-Fperm_SI_Woolf2021!$J$9:$J$93*$C126*IF(AK$58=Fperm_SI_Woolf2021!$E$9:$E$93,1,EXP(LN((1.1*(Fperm_SI_Woolf2021!$E$9:$E$93-AK$58)-63.1579*EXP(-0.19*Fperm_SI_Woolf2021!$E$9:$E$93)+63.1579*EXP(-0.19*AK$58))/(Fperm_SI_Woolf2021!$E$9:$E$93-AK$58))*(AK$58-Fperm_SI_Woolf2021!$E$9:$E$93)/10))) + Fperm_SI_Woolf2021!$H$9:$H$93*EXP(-Fperm_SI_Woolf2021!$K$9:$K$93*$C126*IF(AK$58=Fperm_SI_Woolf2021!$E$9:$E$93,1,EXP(LN((1.1*(Fperm_SI_Woolf2021!$E$9:$E$93-AK$58)-63.1579*EXP(-0.19*Fperm_SI_Woolf2021!$E$9:$E$93)+63.1579*EXP(-0.19*AK$58))/(Fperm_SI_Woolf2021!$E$9:$E$93-AK$58))*(AK$58-Fperm_SI_Woolf2021!$E$9:$E$93)/10))),Fperm_SI_Woolf2021!$D$9:$D$93)*AK$57+INTERCEPT(Fperm_SI_Woolf2021!$F$9:$F$93*EXP(-Fperm_SI_Woolf2021!$I$9:$I$93*$C126*IF(AK$58=Fperm_SI_Woolf2021!$E$9:$E$93,1,EXP(LN((1.1*(Fperm_SI_Woolf2021!$E$9:$E$93-AK$58)-63.1579*EXP(-0.19*Fperm_SI_Woolf2021!$E$9:$E$93)+63.1579*EXP(-0.19*AK$58))/(Fperm_SI_Woolf2021!$E$9:$E$93-AK$58))*(AK$58-Fperm_SI_Woolf2021!$E$9:$E$93)/10))) + Fperm_SI_Woolf2021!$G$9:$G$93*EXP(-Fperm_SI_Woolf2021!$J$9:$J$93*$C126*IF(AK$58=Fperm_SI_Woolf2021!$E$9:$E$93,1,EXP(LN((1.1*(Fperm_SI_Woolf2021!$E$9:$E$93-AK$58)-63.1579*EXP(-0.19*Fperm_SI_Woolf2021!$E$9:$E$93)+63.1579*EXP(-0.19*AK$58))/(Fperm_SI_Woolf2021!$E$9:$E$93-AK$58))*(AK$58-Fperm_SI_Woolf2021!$E$9:$E$93)/10))) + Fperm_SI_Woolf2021!$H$9:$H$93*EXP(-Fperm_SI_Woolf2021!$K$9:$K$93*$C126*IF(AK$58=Fperm_SI_Woolf2021!$E$9:$E$93,1,EXP(LN((1.1*(Fperm_SI_Woolf2021!$E$9:$E$93-AK$58)-63.1579*EXP(-0.19*Fperm_SI_Woolf2021!$E$9:$E$93)+63.1579*EXP(-0.19*AK$58))/(Fperm_SI_Woolf2021!$E$9:$E$93-AK$58))*(AK$58-Fperm_SI_Woolf2021!$E$9:$E$93)/10))),Fperm_SI_Woolf2021!$D$9:$D$93))</f>
        <v>0.37634759068028206</v>
      </c>
      <c r="AL126" s="51" cm="1">
        <f t="array" ref="AL126">MIN(1,SLOPE(Fperm_SI_Woolf2021!$F$9:$F$93*EXP(-Fperm_SI_Woolf2021!$I$9:$I$93*$C126*IF(AL$58=Fperm_SI_Woolf2021!$E$9:$E$93,1,EXP(LN((1.1*(Fperm_SI_Woolf2021!$E$9:$E$93-AL$58)-63.1579*EXP(-0.19*Fperm_SI_Woolf2021!$E$9:$E$93)+63.1579*EXP(-0.19*AL$58))/(Fperm_SI_Woolf2021!$E$9:$E$93-AL$58))*(AL$58-Fperm_SI_Woolf2021!$E$9:$E$93)/10))) + Fperm_SI_Woolf2021!$G$9:$G$93*EXP(-Fperm_SI_Woolf2021!$J$9:$J$93*$C126*IF(AL$58=Fperm_SI_Woolf2021!$E$9:$E$93,1,EXP(LN((1.1*(Fperm_SI_Woolf2021!$E$9:$E$93-AL$58)-63.1579*EXP(-0.19*Fperm_SI_Woolf2021!$E$9:$E$93)+63.1579*EXP(-0.19*AL$58))/(Fperm_SI_Woolf2021!$E$9:$E$93-AL$58))*(AL$58-Fperm_SI_Woolf2021!$E$9:$E$93)/10))) + Fperm_SI_Woolf2021!$H$9:$H$93*EXP(-Fperm_SI_Woolf2021!$K$9:$K$93*$C126*IF(AL$58=Fperm_SI_Woolf2021!$E$9:$E$93,1,EXP(LN((1.1*(Fperm_SI_Woolf2021!$E$9:$E$93-AL$58)-63.1579*EXP(-0.19*Fperm_SI_Woolf2021!$E$9:$E$93)+63.1579*EXP(-0.19*AL$58))/(Fperm_SI_Woolf2021!$E$9:$E$93-AL$58))*(AL$58-Fperm_SI_Woolf2021!$E$9:$E$93)/10))),Fperm_SI_Woolf2021!$D$9:$D$93)*AL$57+INTERCEPT(Fperm_SI_Woolf2021!$F$9:$F$93*EXP(-Fperm_SI_Woolf2021!$I$9:$I$93*$C126*IF(AL$58=Fperm_SI_Woolf2021!$E$9:$E$93,1,EXP(LN((1.1*(Fperm_SI_Woolf2021!$E$9:$E$93-AL$58)-63.1579*EXP(-0.19*Fperm_SI_Woolf2021!$E$9:$E$93)+63.1579*EXP(-0.19*AL$58))/(Fperm_SI_Woolf2021!$E$9:$E$93-AL$58))*(AL$58-Fperm_SI_Woolf2021!$E$9:$E$93)/10))) + Fperm_SI_Woolf2021!$G$9:$G$93*EXP(-Fperm_SI_Woolf2021!$J$9:$J$93*$C126*IF(AL$58=Fperm_SI_Woolf2021!$E$9:$E$93,1,EXP(LN((1.1*(Fperm_SI_Woolf2021!$E$9:$E$93-AL$58)-63.1579*EXP(-0.19*Fperm_SI_Woolf2021!$E$9:$E$93)+63.1579*EXP(-0.19*AL$58))/(Fperm_SI_Woolf2021!$E$9:$E$93-AL$58))*(AL$58-Fperm_SI_Woolf2021!$E$9:$E$93)/10))) + Fperm_SI_Woolf2021!$H$9:$H$93*EXP(-Fperm_SI_Woolf2021!$K$9:$K$93*$C126*IF(AL$58=Fperm_SI_Woolf2021!$E$9:$E$93,1,EXP(LN((1.1*(Fperm_SI_Woolf2021!$E$9:$E$93-AL$58)-63.1579*EXP(-0.19*Fperm_SI_Woolf2021!$E$9:$E$93)+63.1579*EXP(-0.19*AL$58))/(Fperm_SI_Woolf2021!$E$9:$E$93-AL$58))*(AL$58-Fperm_SI_Woolf2021!$E$9:$E$93)/10))),Fperm_SI_Woolf2021!$D$9:$D$93))</f>
        <v>0.35592029935406577</v>
      </c>
      <c r="AM126" s="51" cm="1">
        <f t="array" ref="AM126">MIN(1,SLOPE(Fperm_SI_Woolf2021!$F$9:$F$93*EXP(-Fperm_SI_Woolf2021!$I$9:$I$93*$C126*IF(AM$58=Fperm_SI_Woolf2021!$E$9:$E$93,1,EXP(LN((1.1*(Fperm_SI_Woolf2021!$E$9:$E$93-AM$58)-63.1579*EXP(-0.19*Fperm_SI_Woolf2021!$E$9:$E$93)+63.1579*EXP(-0.19*AM$58))/(Fperm_SI_Woolf2021!$E$9:$E$93-AM$58))*(AM$58-Fperm_SI_Woolf2021!$E$9:$E$93)/10))) + Fperm_SI_Woolf2021!$G$9:$G$93*EXP(-Fperm_SI_Woolf2021!$J$9:$J$93*$C126*IF(AM$58=Fperm_SI_Woolf2021!$E$9:$E$93,1,EXP(LN((1.1*(Fperm_SI_Woolf2021!$E$9:$E$93-AM$58)-63.1579*EXP(-0.19*Fperm_SI_Woolf2021!$E$9:$E$93)+63.1579*EXP(-0.19*AM$58))/(Fperm_SI_Woolf2021!$E$9:$E$93-AM$58))*(AM$58-Fperm_SI_Woolf2021!$E$9:$E$93)/10))) + Fperm_SI_Woolf2021!$H$9:$H$93*EXP(-Fperm_SI_Woolf2021!$K$9:$K$93*$C126*IF(AM$58=Fperm_SI_Woolf2021!$E$9:$E$93,1,EXP(LN((1.1*(Fperm_SI_Woolf2021!$E$9:$E$93-AM$58)-63.1579*EXP(-0.19*Fperm_SI_Woolf2021!$E$9:$E$93)+63.1579*EXP(-0.19*AM$58))/(Fperm_SI_Woolf2021!$E$9:$E$93-AM$58))*(AM$58-Fperm_SI_Woolf2021!$E$9:$E$93)/10))),Fperm_SI_Woolf2021!$D$9:$D$93)*AM$57+INTERCEPT(Fperm_SI_Woolf2021!$F$9:$F$93*EXP(-Fperm_SI_Woolf2021!$I$9:$I$93*$C126*IF(AM$58=Fperm_SI_Woolf2021!$E$9:$E$93,1,EXP(LN((1.1*(Fperm_SI_Woolf2021!$E$9:$E$93-AM$58)-63.1579*EXP(-0.19*Fperm_SI_Woolf2021!$E$9:$E$93)+63.1579*EXP(-0.19*AM$58))/(Fperm_SI_Woolf2021!$E$9:$E$93-AM$58))*(AM$58-Fperm_SI_Woolf2021!$E$9:$E$93)/10))) + Fperm_SI_Woolf2021!$G$9:$G$93*EXP(-Fperm_SI_Woolf2021!$J$9:$J$93*$C126*IF(AM$58=Fperm_SI_Woolf2021!$E$9:$E$93,1,EXP(LN((1.1*(Fperm_SI_Woolf2021!$E$9:$E$93-AM$58)-63.1579*EXP(-0.19*Fperm_SI_Woolf2021!$E$9:$E$93)+63.1579*EXP(-0.19*AM$58))/(Fperm_SI_Woolf2021!$E$9:$E$93-AM$58))*(AM$58-Fperm_SI_Woolf2021!$E$9:$E$93)/10))) + Fperm_SI_Woolf2021!$H$9:$H$93*EXP(-Fperm_SI_Woolf2021!$K$9:$K$93*$C126*IF(AM$58=Fperm_SI_Woolf2021!$E$9:$E$93,1,EXP(LN((1.1*(Fperm_SI_Woolf2021!$E$9:$E$93-AM$58)-63.1579*EXP(-0.19*Fperm_SI_Woolf2021!$E$9:$E$93)+63.1579*EXP(-0.19*AM$58))/(Fperm_SI_Woolf2021!$E$9:$E$93-AM$58))*(AM$58-Fperm_SI_Woolf2021!$E$9:$E$93)/10))),Fperm_SI_Woolf2021!$D$9:$D$93))</f>
        <v>0.33549300802784954</v>
      </c>
      <c r="AN126" s="51" cm="1">
        <f t="array" ref="AN126">MIN(1,SLOPE(Fperm_SI_Woolf2021!$F$9:$F$93*EXP(-Fperm_SI_Woolf2021!$I$9:$I$93*$C126*IF(AN$58=Fperm_SI_Woolf2021!$E$9:$E$93,1,EXP(LN((1.1*(Fperm_SI_Woolf2021!$E$9:$E$93-AN$58)-63.1579*EXP(-0.19*Fperm_SI_Woolf2021!$E$9:$E$93)+63.1579*EXP(-0.19*AN$58))/(Fperm_SI_Woolf2021!$E$9:$E$93-AN$58))*(AN$58-Fperm_SI_Woolf2021!$E$9:$E$93)/10))) + Fperm_SI_Woolf2021!$G$9:$G$93*EXP(-Fperm_SI_Woolf2021!$J$9:$J$93*$C126*IF(AN$58=Fperm_SI_Woolf2021!$E$9:$E$93,1,EXP(LN((1.1*(Fperm_SI_Woolf2021!$E$9:$E$93-AN$58)-63.1579*EXP(-0.19*Fperm_SI_Woolf2021!$E$9:$E$93)+63.1579*EXP(-0.19*AN$58))/(Fperm_SI_Woolf2021!$E$9:$E$93-AN$58))*(AN$58-Fperm_SI_Woolf2021!$E$9:$E$93)/10))) + Fperm_SI_Woolf2021!$H$9:$H$93*EXP(-Fperm_SI_Woolf2021!$K$9:$K$93*$C126*IF(AN$58=Fperm_SI_Woolf2021!$E$9:$E$93,1,EXP(LN((1.1*(Fperm_SI_Woolf2021!$E$9:$E$93-AN$58)-63.1579*EXP(-0.19*Fperm_SI_Woolf2021!$E$9:$E$93)+63.1579*EXP(-0.19*AN$58))/(Fperm_SI_Woolf2021!$E$9:$E$93-AN$58))*(AN$58-Fperm_SI_Woolf2021!$E$9:$E$93)/10))),Fperm_SI_Woolf2021!$D$9:$D$93)*AN$57+INTERCEPT(Fperm_SI_Woolf2021!$F$9:$F$93*EXP(-Fperm_SI_Woolf2021!$I$9:$I$93*$C126*IF(AN$58=Fperm_SI_Woolf2021!$E$9:$E$93,1,EXP(LN((1.1*(Fperm_SI_Woolf2021!$E$9:$E$93-AN$58)-63.1579*EXP(-0.19*Fperm_SI_Woolf2021!$E$9:$E$93)+63.1579*EXP(-0.19*AN$58))/(Fperm_SI_Woolf2021!$E$9:$E$93-AN$58))*(AN$58-Fperm_SI_Woolf2021!$E$9:$E$93)/10))) + Fperm_SI_Woolf2021!$G$9:$G$93*EXP(-Fperm_SI_Woolf2021!$J$9:$J$93*$C126*IF(AN$58=Fperm_SI_Woolf2021!$E$9:$E$93,1,EXP(LN((1.1*(Fperm_SI_Woolf2021!$E$9:$E$93-AN$58)-63.1579*EXP(-0.19*Fperm_SI_Woolf2021!$E$9:$E$93)+63.1579*EXP(-0.19*AN$58))/(Fperm_SI_Woolf2021!$E$9:$E$93-AN$58))*(AN$58-Fperm_SI_Woolf2021!$E$9:$E$93)/10))) + Fperm_SI_Woolf2021!$H$9:$H$93*EXP(-Fperm_SI_Woolf2021!$K$9:$K$93*$C126*IF(AN$58=Fperm_SI_Woolf2021!$E$9:$E$93,1,EXP(LN((1.1*(Fperm_SI_Woolf2021!$E$9:$E$93-AN$58)-63.1579*EXP(-0.19*Fperm_SI_Woolf2021!$E$9:$E$93)+63.1579*EXP(-0.19*AN$58))/(Fperm_SI_Woolf2021!$E$9:$E$93-AN$58))*(AN$58-Fperm_SI_Woolf2021!$E$9:$E$93)/10))),Fperm_SI_Woolf2021!$D$9:$D$93))</f>
        <v>0.3150657167016333</v>
      </c>
      <c r="AO126" s="51" cm="1">
        <f t="array" ref="AO126">MIN(1,SLOPE(Fperm_SI_Woolf2021!$F$9:$F$93*EXP(-Fperm_SI_Woolf2021!$I$9:$I$93*$C126*IF(AO$58=Fperm_SI_Woolf2021!$E$9:$E$93,1,EXP(LN((1.1*(Fperm_SI_Woolf2021!$E$9:$E$93-AO$58)-63.1579*EXP(-0.19*Fperm_SI_Woolf2021!$E$9:$E$93)+63.1579*EXP(-0.19*AO$58))/(Fperm_SI_Woolf2021!$E$9:$E$93-AO$58))*(AO$58-Fperm_SI_Woolf2021!$E$9:$E$93)/10))) + Fperm_SI_Woolf2021!$G$9:$G$93*EXP(-Fperm_SI_Woolf2021!$J$9:$J$93*$C126*IF(AO$58=Fperm_SI_Woolf2021!$E$9:$E$93,1,EXP(LN((1.1*(Fperm_SI_Woolf2021!$E$9:$E$93-AO$58)-63.1579*EXP(-0.19*Fperm_SI_Woolf2021!$E$9:$E$93)+63.1579*EXP(-0.19*AO$58))/(Fperm_SI_Woolf2021!$E$9:$E$93-AO$58))*(AO$58-Fperm_SI_Woolf2021!$E$9:$E$93)/10))) + Fperm_SI_Woolf2021!$H$9:$H$93*EXP(-Fperm_SI_Woolf2021!$K$9:$K$93*$C126*IF(AO$58=Fperm_SI_Woolf2021!$E$9:$E$93,1,EXP(LN((1.1*(Fperm_SI_Woolf2021!$E$9:$E$93-AO$58)-63.1579*EXP(-0.19*Fperm_SI_Woolf2021!$E$9:$E$93)+63.1579*EXP(-0.19*AO$58))/(Fperm_SI_Woolf2021!$E$9:$E$93-AO$58))*(AO$58-Fperm_SI_Woolf2021!$E$9:$E$93)/10))),Fperm_SI_Woolf2021!$D$9:$D$93)*AO$57+INTERCEPT(Fperm_SI_Woolf2021!$F$9:$F$93*EXP(-Fperm_SI_Woolf2021!$I$9:$I$93*$C126*IF(AO$58=Fperm_SI_Woolf2021!$E$9:$E$93,1,EXP(LN((1.1*(Fperm_SI_Woolf2021!$E$9:$E$93-AO$58)-63.1579*EXP(-0.19*Fperm_SI_Woolf2021!$E$9:$E$93)+63.1579*EXP(-0.19*AO$58))/(Fperm_SI_Woolf2021!$E$9:$E$93-AO$58))*(AO$58-Fperm_SI_Woolf2021!$E$9:$E$93)/10))) + Fperm_SI_Woolf2021!$G$9:$G$93*EXP(-Fperm_SI_Woolf2021!$J$9:$J$93*$C126*IF(AO$58=Fperm_SI_Woolf2021!$E$9:$E$93,1,EXP(LN((1.1*(Fperm_SI_Woolf2021!$E$9:$E$93-AO$58)-63.1579*EXP(-0.19*Fperm_SI_Woolf2021!$E$9:$E$93)+63.1579*EXP(-0.19*AO$58))/(Fperm_SI_Woolf2021!$E$9:$E$93-AO$58))*(AO$58-Fperm_SI_Woolf2021!$E$9:$E$93)/10))) + Fperm_SI_Woolf2021!$H$9:$H$93*EXP(-Fperm_SI_Woolf2021!$K$9:$K$93*$C126*IF(AO$58=Fperm_SI_Woolf2021!$E$9:$E$93,1,EXP(LN((1.1*(Fperm_SI_Woolf2021!$E$9:$E$93-AO$58)-63.1579*EXP(-0.19*Fperm_SI_Woolf2021!$E$9:$E$93)+63.1579*EXP(-0.19*AO$58))/(Fperm_SI_Woolf2021!$E$9:$E$93-AO$58))*(AO$58-Fperm_SI_Woolf2021!$E$9:$E$93)/10))),Fperm_SI_Woolf2021!$D$9:$D$93))</f>
        <v>0.29463842537541696</v>
      </c>
      <c r="AP126" s="51" cm="1">
        <f t="array" ref="AP126">MIN(1,SLOPE(Fperm_SI_Woolf2021!$F$9:$F$93*EXP(-Fperm_SI_Woolf2021!$I$9:$I$93*$C126*IF(AP$58=Fperm_SI_Woolf2021!$E$9:$E$93,1,EXP(LN((1.1*(Fperm_SI_Woolf2021!$E$9:$E$93-AP$58)-63.1579*EXP(-0.19*Fperm_SI_Woolf2021!$E$9:$E$93)+63.1579*EXP(-0.19*AP$58))/(Fperm_SI_Woolf2021!$E$9:$E$93-AP$58))*(AP$58-Fperm_SI_Woolf2021!$E$9:$E$93)/10))) + Fperm_SI_Woolf2021!$G$9:$G$93*EXP(-Fperm_SI_Woolf2021!$J$9:$J$93*$C126*IF(AP$58=Fperm_SI_Woolf2021!$E$9:$E$93,1,EXP(LN((1.1*(Fperm_SI_Woolf2021!$E$9:$E$93-AP$58)-63.1579*EXP(-0.19*Fperm_SI_Woolf2021!$E$9:$E$93)+63.1579*EXP(-0.19*AP$58))/(Fperm_SI_Woolf2021!$E$9:$E$93-AP$58))*(AP$58-Fperm_SI_Woolf2021!$E$9:$E$93)/10))) + Fperm_SI_Woolf2021!$H$9:$H$93*EXP(-Fperm_SI_Woolf2021!$K$9:$K$93*$C126*IF(AP$58=Fperm_SI_Woolf2021!$E$9:$E$93,1,EXP(LN((1.1*(Fperm_SI_Woolf2021!$E$9:$E$93-AP$58)-63.1579*EXP(-0.19*Fperm_SI_Woolf2021!$E$9:$E$93)+63.1579*EXP(-0.19*AP$58))/(Fperm_SI_Woolf2021!$E$9:$E$93-AP$58))*(AP$58-Fperm_SI_Woolf2021!$E$9:$E$93)/10))),Fperm_SI_Woolf2021!$D$9:$D$93)*AP$57+INTERCEPT(Fperm_SI_Woolf2021!$F$9:$F$93*EXP(-Fperm_SI_Woolf2021!$I$9:$I$93*$C126*IF(AP$58=Fperm_SI_Woolf2021!$E$9:$E$93,1,EXP(LN((1.1*(Fperm_SI_Woolf2021!$E$9:$E$93-AP$58)-63.1579*EXP(-0.19*Fperm_SI_Woolf2021!$E$9:$E$93)+63.1579*EXP(-0.19*AP$58))/(Fperm_SI_Woolf2021!$E$9:$E$93-AP$58))*(AP$58-Fperm_SI_Woolf2021!$E$9:$E$93)/10))) + Fperm_SI_Woolf2021!$G$9:$G$93*EXP(-Fperm_SI_Woolf2021!$J$9:$J$93*$C126*IF(AP$58=Fperm_SI_Woolf2021!$E$9:$E$93,1,EXP(LN((1.1*(Fperm_SI_Woolf2021!$E$9:$E$93-AP$58)-63.1579*EXP(-0.19*Fperm_SI_Woolf2021!$E$9:$E$93)+63.1579*EXP(-0.19*AP$58))/(Fperm_SI_Woolf2021!$E$9:$E$93-AP$58))*(AP$58-Fperm_SI_Woolf2021!$E$9:$E$93)/10))) + Fperm_SI_Woolf2021!$H$9:$H$93*EXP(-Fperm_SI_Woolf2021!$K$9:$K$93*$C126*IF(AP$58=Fperm_SI_Woolf2021!$E$9:$E$93,1,EXP(LN((1.1*(Fperm_SI_Woolf2021!$E$9:$E$93-AP$58)-63.1579*EXP(-0.19*Fperm_SI_Woolf2021!$E$9:$E$93)+63.1579*EXP(-0.19*AP$58))/(Fperm_SI_Woolf2021!$E$9:$E$93-AP$58))*(AP$58-Fperm_SI_Woolf2021!$E$9:$E$93)/10))),Fperm_SI_Woolf2021!$D$9:$D$93))</f>
        <v>0.27421113404920072</v>
      </c>
      <c r="AQ126" s="51" cm="1">
        <f t="array" ref="AQ126">MIN(1,SLOPE(Fperm_SI_Woolf2021!$F$9:$F$93*EXP(-Fperm_SI_Woolf2021!$I$9:$I$93*$C126*IF(AQ$58=Fperm_SI_Woolf2021!$E$9:$E$93,1,EXP(LN((1.1*(Fperm_SI_Woolf2021!$E$9:$E$93-AQ$58)-63.1579*EXP(-0.19*Fperm_SI_Woolf2021!$E$9:$E$93)+63.1579*EXP(-0.19*AQ$58))/(Fperm_SI_Woolf2021!$E$9:$E$93-AQ$58))*(AQ$58-Fperm_SI_Woolf2021!$E$9:$E$93)/10))) + Fperm_SI_Woolf2021!$G$9:$G$93*EXP(-Fperm_SI_Woolf2021!$J$9:$J$93*$C126*IF(AQ$58=Fperm_SI_Woolf2021!$E$9:$E$93,1,EXP(LN((1.1*(Fperm_SI_Woolf2021!$E$9:$E$93-AQ$58)-63.1579*EXP(-0.19*Fperm_SI_Woolf2021!$E$9:$E$93)+63.1579*EXP(-0.19*AQ$58))/(Fperm_SI_Woolf2021!$E$9:$E$93-AQ$58))*(AQ$58-Fperm_SI_Woolf2021!$E$9:$E$93)/10))) + Fperm_SI_Woolf2021!$H$9:$H$93*EXP(-Fperm_SI_Woolf2021!$K$9:$K$93*$C126*IF(AQ$58=Fperm_SI_Woolf2021!$E$9:$E$93,1,EXP(LN((1.1*(Fperm_SI_Woolf2021!$E$9:$E$93-AQ$58)-63.1579*EXP(-0.19*Fperm_SI_Woolf2021!$E$9:$E$93)+63.1579*EXP(-0.19*AQ$58))/(Fperm_SI_Woolf2021!$E$9:$E$93-AQ$58))*(AQ$58-Fperm_SI_Woolf2021!$E$9:$E$93)/10))),Fperm_SI_Woolf2021!$D$9:$D$93)*AQ$57+INTERCEPT(Fperm_SI_Woolf2021!$F$9:$F$93*EXP(-Fperm_SI_Woolf2021!$I$9:$I$93*$C126*IF(AQ$58=Fperm_SI_Woolf2021!$E$9:$E$93,1,EXP(LN((1.1*(Fperm_SI_Woolf2021!$E$9:$E$93-AQ$58)-63.1579*EXP(-0.19*Fperm_SI_Woolf2021!$E$9:$E$93)+63.1579*EXP(-0.19*AQ$58))/(Fperm_SI_Woolf2021!$E$9:$E$93-AQ$58))*(AQ$58-Fperm_SI_Woolf2021!$E$9:$E$93)/10))) + Fperm_SI_Woolf2021!$G$9:$G$93*EXP(-Fperm_SI_Woolf2021!$J$9:$J$93*$C126*IF(AQ$58=Fperm_SI_Woolf2021!$E$9:$E$93,1,EXP(LN((1.1*(Fperm_SI_Woolf2021!$E$9:$E$93-AQ$58)-63.1579*EXP(-0.19*Fperm_SI_Woolf2021!$E$9:$E$93)+63.1579*EXP(-0.19*AQ$58))/(Fperm_SI_Woolf2021!$E$9:$E$93-AQ$58))*(AQ$58-Fperm_SI_Woolf2021!$E$9:$E$93)/10))) + Fperm_SI_Woolf2021!$H$9:$H$93*EXP(-Fperm_SI_Woolf2021!$K$9:$K$93*$C126*IF(AQ$58=Fperm_SI_Woolf2021!$E$9:$E$93,1,EXP(LN((1.1*(Fperm_SI_Woolf2021!$E$9:$E$93-AQ$58)-63.1579*EXP(-0.19*Fperm_SI_Woolf2021!$E$9:$E$93)+63.1579*EXP(-0.19*AQ$58))/(Fperm_SI_Woolf2021!$E$9:$E$93-AQ$58))*(AQ$58-Fperm_SI_Woolf2021!$E$9:$E$93)/10))),Fperm_SI_Woolf2021!$D$9:$D$93))</f>
        <v>0.25378384272298449</v>
      </c>
      <c r="AR126" s="51" cm="1">
        <f t="array" ref="AR126">MIN(1,SLOPE(Fperm_SI_Woolf2021!$F$9:$F$93*EXP(-Fperm_SI_Woolf2021!$I$9:$I$93*$C126*IF(AR$58=Fperm_SI_Woolf2021!$E$9:$E$93,1,EXP(LN((1.1*(Fperm_SI_Woolf2021!$E$9:$E$93-AR$58)-63.1579*EXP(-0.19*Fperm_SI_Woolf2021!$E$9:$E$93)+63.1579*EXP(-0.19*AR$58))/(Fperm_SI_Woolf2021!$E$9:$E$93-AR$58))*(AR$58-Fperm_SI_Woolf2021!$E$9:$E$93)/10))) + Fperm_SI_Woolf2021!$G$9:$G$93*EXP(-Fperm_SI_Woolf2021!$J$9:$J$93*$C126*IF(AR$58=Fperm_SI_Woolf2021!$E$9:$E$93,1,EXP(LN((1.1*(Fperm_SI_Woolf2021!$E$9:$E$93-AR$58)-63.1579*EXP(-0.19*Fperm_SI_Woolf2021!$E$9:$E$93)+63.1579*EXP(-0.19*AR$58))/(Fperm_SI_Woolf2021!$E$9:$E$93-AR$58))*(AR$58-Fperm_SI_Woolf2021!$E$9:$E$93)/10))) + Fperm_SI_Woolf2021!$H$9:$H$93*EXP(-Fperm_SI_Woolf2021!$K$9:$K$93*$C126*IF(AR$58=Fperm_SI_Woolf2021!$E$9:$E$93,1,EXP(LN((1.1*(Fperm_SI_Woolf2021!$E$9:$E$93-AR$58)-63.1579*EXP(-0.19*Fperm_SI_Woolf2021!$E$9:$E$93)+63.1579*EXP(-0.19*AR$58))/(Fperm_SI_Woolf2021!$E$9:$E$93-AR$58))*(AR$58-Fperm_SI_Woolf2021!$E$9:$E$93)/10))),Fperm_SI_Woolf2021!$D$9:$D$93)*AR$57+INTERCEPT(Fperm_SI_Woolf2021!$F$9:$F$93*EXP(-Fperm_SI_Woolf2021!$I$9:$I$93*$C126*IF(AR$58=Fperm_SI_Woolf2021!$E$9:$E$93,1,EXP(LN((1.1*(Fperm_SI_Woolf2021!$E$9:$E$93-AR$58)-63.1579*EXP(-0.19*Fperm_SI_Woolf2021!$E$9:$E$93)+63.1579*EXP(-0.19*AR$58))/(Fperm_SI_Woolf2021!$E$9:$E$93-AR$58))*(AR$58-Fperm_SI_Woolf2021!$E$9:$E$93)/10))) + Fperm_SI_Woolf2021!$G$9:$G$93*EXP(-Fperm_SI_Woolf2021!$J$9:$J$93*$C126*IF(AR$58=Fperm_SI_Woolf2021!$E$9:$E$93,1,EXP(LN((1.1*(Fperm_SI_Woolf2021!$E$9:$E$93-AR$58)-63.1579*EXP(-0.19*Fperm_SI_Woolf2021!$E$9:$E$93)+63.1579*EXP(-0.19*AR$58))/(Fperm_SI_Woolf2021!$E$9:$E$93-AR$58))*(AR$58-Fperm_SI_Woolf2021!$E$9:$E$93)/10))) + Fperm_SI_Woolf2021!$H$9:$H$93*EXP(-Fperm_SI_Woolf2021!$K$9:$K$93*$C126*IF(AR$58=Fperm_SI_Woolf2021!$E$9:$E$93,1,EXP(LN((1.1*(Fperm_SI_Woolf2021!$E$9:$E$93-AR$58)-63.1579*EXP(-0.19*Fperm_SI_Woolf2021!$E$9:$E$93)+63.1579*EXP(-0.19*AR$58))/(Fperm_SI_Woolf2021!$E$9:$E$93-AR$58))*(AR$58-Fperm_SI_Woolf2021!$E$9:$E$93)/10))),Fperm_SI_Woolf2021!$D$9:$D$93))</f>
        <v>0.2333565513967682</v>
      </c>
      <c r="AS126" s="51" cm="1">
        <f t="array" ref="AS126">MIN(1,SLOPE(Fperm_SI_Woolf2021!$F$9:$F$93*EXP(-Fperm_SI_Woolf2021!$I$9:$I$93*$C126*IF(AS$58=Fperm_SI_Woolf2021!$E$9:$E$93,1,EXP(LN((1.1*(Fperm_SI_Woolf2021!$E$9:$E$93-AS$58)-63.1579*EXP(-0.19*Fperm_SI_Woolf2021!$E$9:$E$93)+63.1579*EXP(-0.19*AS$58))/(Fperm_SI_Woolf2021!$E$9:$E$93-AS$58))*(AS$58-Fperm_SI_Woolf2021!$E$9:$E$93)/10))) + Fperm_SI_Woolf2021!$G$9:$G$93*EXP(-Fperm_SI_Woolf2021!$J$9:$J$93*$C126*IF(AS$58=Fperm_SI_Woolf2021!$E$9:$E$93,1,EXP(LN((1.1*(Fperm_SI_Woolf2021!$E$9:$E$93-AS$58)-63.1579*EXP(-0.19*Fperm_SI_Woolf2021!$E$9:$E$93)+63.1579*EXP(-0.19*AS$58))/(Fperm_SI_Woolf2021!$E$9:$E$93-AS$58))*(AS$58-Fperm_SI_Woolf2021!$E$9:$E$93)/10))) + Fperm_SI_Woolf2021!$H$9:$H$93*EXP(-Fperm_SI_Woolf2021!$K$9:$K$93*$C126*IF(AS$58=Fperm_SI_Woolf2021!$E$9:$E$93,1,EXP(LN((1.1*(Fperm_SI_Woolf2021!$E$9:$E$93-AS$58)-63.1579*EXP(-0.19*Fperm_SI_Woolf2021!$E$9:$E$93)+63.1579*EXP(-0.19*AS$58))/(Fperm_SI_Woolf2021!$E$9:$E$93-AS$58))*(AS$58-Fperm_SI_Woolf2021!$E$9:$E$93)/10))),Fperm_SI_Woolf2021!$D$9:$D$93)*AS$57+INTERCEPT(Fperm_SI_Woolf2021!$F$9:$F$93*EXP(-Fperm_SI_Woolf2021!$I$9:$I$93*$C126*IF(AS$58=Fperm_SI_Woolf2021!$E$9:$E$93,1,EXP(LN((1.1*(Fperm_SI_Woolf2021!$E$9:$E$93-AS$58)-63.1579*EXP(-0.19*Fperm_SI_Woolf2021!$E$9:$E$93)+63.1579*EXP(-0.19*AS$58))/(Fperm_SI_Woolf2021!$E$9:$E$93-AS$58))*(AS$58-Fperm_SI_Woolf2021!$E$9:$E$93)/10))) + Fperm_SI_Woolf2021!$G$9:$G$93*EXP(-Fperm_SI_Woolf2021!$J$9:$J$93*$C126*IF(AS$58=Fperm_SI_Woolf2021!$E$9:$E$93,1,EXP(LN((1.1*(Fperm_SI_Woolf2021!$E$9:$E$93-AS$58)-63.1579*EXP(-0.19*Fperm_SI_Woolf2021!$E$9:$E$93)+63.1579*EXP(-0.19*AS$58))/(Fperm_SI_Woolf2021!$E$9:$E$93-AS$58))*(AS$58-Fperm_SI_Woolf2021!$E$9:$E$93)/10))) + Fperm_SI_Woolf2021!$H$9:$H$93*EXP(-Fperm_SI_Woolf2021!$K$9:$K$93*$C126*IF(AS$58=Fperm_SI_Woolf2021!$E$9:$E$93,1,EXP(LN((1.1*(Fperm_SI_Woolf2021!$E$9:$E$93-AS$58)-63.1579*EXP(-0.19*Fperm_SI_Woolf2021!$E$9:$E$93)+63.1579*EXP(-0.19*AS$58))/(Fperm_SI_Woolf2021!$E$9:$E$93-AS$58))*(AS$58-Fperm_SI_Woolf2021!$E$9:$E$93)/10))),Fperm_SI_Woolf2021!$D$9:$D$93))</f>
        <v>0.21292926007055191</v>
      </c>
      <c r="AT126" s="51" cm="1">
        <f t="array" ref="AT126">MIN(1,SLOPE(Fperm_SI_Woolf2021!$F$9:$F$93*EXP(-Fperm_SI_Woolf2021!$I$9:$I$93*$C126*IF(AT$58=Fperm_SI_Woolf2021!$E$9:$E$93,1,EXP(LN((1.1*(Fperm_SI_Woolf2021!$E$9:$E$93-AT$58)-63.1579*EXP(-0.19*Fperm_SI_Woolf2021!$E$9:$E$93)+63.1579*EXP(-0.19*AT$58))/(Fperm_SI_Woolf2021!$E$9:$E$93-AT$58))*(AT$58-Fperm_SI_Woolf2021!$E$9:$E$93)/10))) + Fperm_SI_Woolf2021!$G$9:$G$93*EXP(-Fperm_SI_Woolf2021!$J$9:$J$93*$C126*IF(AT$58=Fperm_SI_Woolf2021!$E$9:$E$93,1,EXP(LN((1.1*(Fperm_SI_Woolf2021!$E$9:$E$93-AT$58)-63.1579*EXP(-0.19*Fperm_SI_Woolf2021!$E$9:$E$93)+63.1579*EXP(-0.19*AT$58))/(Fperm_SI_Woolf2021!$E$9:$E$93-AT$58))*(AT$58-Fperm_SI_Woolf2021!$E$9:$E$93)/10))) + Fperm_SI_Woolf2021!$H$9:$H$93*EXP(-Fperm_SI_Woolf2021!$K$9:$K$93*$C126*IF(AT$58=Fperm_SI_Woolf2021!$E$9:$E$93,1,EXP(LN((1.1*(Fperm_SI_Woolf2021!$E$9:$E$93-AT$58)-63.1579*EXP(-0.19*Fperm_SI_Woolf2021!$E$9:$E$93)+63.1579*EXP(-0.19*AT$58))/(Fperm_SI_Woolf2021!$E$9:$E$93-AT$58))*(AT$58-Fperm_SI_Woolf2021!$E$9:$E$93)/10))),Fperm_SI_Woolf2021!$D$9:$D$93)*AT$57+INTERCEPT(Fperm_SI_Woolf2021!$F$9:$F$93*EXP(-Fperm_SI_Woolf2021!$I$9:$I$93*$C126*IF(AT$58=Fperm_SI_Woolf2021!$E$9:$E$93,1,EXP(LN((1.1*(Fperm_SI_Woolf2021!$E$9:$E$93-AT$58)-63.1579*EXP(-0.19*Fperm_SI_Woolf2021!$E$9:$E$93)+63.1579*EXP(-0.19*AT$58))/(Fperm_SI_Woolf2021!$E$9:$E$93-AT$58))*(AT$58-Fperm_SI_Woolf2021!$E$9:$E$93)/10))) + Fperm_SI_Woolf2021!$G$9:$G$93*EXP(-Fperm_SI_Woolf2021!$J$9:$J$93*$C126*IF(AT$58=Fperm_SI_Woolf2021!$E$9:$E$93,1,EXP(LN((1.1*(Fperm_SI_Woolf2021!$E$9:$E$93-AT$58)-63.1579*EXP(-0.19*Fperm_SI_Woolf2021!$E$9:$E$93)+63.1579*EXP(-0.19*AT$58))/(Fperm_SI_Woolf2021!$E$9:$E$93-AT$58))*(AT$58-Fperm_SI_Woolf2021!$E$9:$E$93)/10))) + Fperm_SI_Woolf2021!$H$9:$H$93*EXP(-Fperm_SI_Woolf2021!$K$9:$K$93*$C126*IF(AT$58=Fperm_SI_Woolf2021!$E$9:$E$93,1,EXP(LN((1.1*(Fperm_SI_Woolf2021!$E$9:$E$93-AT$58)-63.1579*EXP(-0.19*Fperm_SI_Woolf2021!$E$9:$E$93)+63.1579*EXP(-0.19*AT$58))/(Fperm_SI_Woolf2021!$E$9:$E$93-AT$58))*(AT$58-Fperm_SI_Woolf2021!$E$9:$E$93)/10))),Fperm_SI_Woolf2021!$D$9:$D$93))</f>
        <v>0.19250196874433562</v>
      </c>
      <c r="AU126" s="51" cm="1">
        <f t="array" ref="AU126">MIN(1,SLOPE(Fperm_SI_Woolf2021!$F$9:$F$93*EXP(-Fperm_SI_Woolf2021!$I$9:$I$93*$C126*IF(AU$58=Fperm_SI_Woolf2021!$E$9:$E$93,1,EXP(LN((1.1*(Fperm_SI_Woolf2021!$E$9:$E$93-AU$58)-63.1579*EXP(-0.19*Fperm_SI_Woolf2021!$E$9:$E$93)+63.1579*EXP(-0.19*AU$58))/(Fperm_SI_Woolf2021!$E$9:$E$93-AU$58))*(AU$58-Fperm_SI_Woolf2021!$E$9:$E$93)/10))) + Fperm_SI_Woolf2021!$G$9:$G$93*EXP(-Fperm_SI_Woolf2021!$J$9:$J$93*$C126*IF(AU$58=Fperm_SI_Woolf2021!$E$9:$E$93,1,EXP(LN((1.1*(Fperm_SI_Woolf2021!$E$9:$E$93-AU$58)-63.1579*EXP(-0.19*Fperm_SI_Woolf2021!$E$9:$E$93)+63.1579*EXP(-0.19*AU$58))/(Fperm_SI_Woolf2021!$E$9:$E$93-AU$58))*(AU$58-Fperm_SI_Woolf2021!$E$9:$E$93)/10))) + Fperm_SI_Woolf2021!$H$9:$H$93*EXP(-Fperm_SI_Woolf2021!$K$9:$K$93*$C126*IF(AU$58=Fperm_SI_Woolf2021!$E$9:$E$93,1,EXP(LN((1.1*(Fperm_SI_Woolf2021!$E$9:$E$93-AU$58)-63.1579*EXP(-0.19*Fperm_SI_Woolf2021!$E$9:$E$93)+63.1579*EXP(-0.19*AU$58))/(Fperm_SI_Woolf2021!$E$9:$E$93-AU$58))*(AU$58-Fperm_SI_Woolf2021!$E$9:$E$93)/10))),Fperm_SI_Woolf2021!$D$9:$D$93)*AU$57+INTERCEPT(Fperm_SI_Woolf2021!$F$9:$F$93*EXP(-Fperm_SI_Woolf2021!$I$9:$I$93*$C126*IF(AU$58=Fperm_SI_Woolf2021!$E$9:$E$93,1,EXP(LN((1.1*(Fperm_SI_Woolf2021!$E$9:$E$93-AU$58)-63.1579*EXP(-0.19*Fperm_SI_Woolf2021!$E$9:$E$93)+63.1579*EXP(-0.19*AU$58))/(Fperm_SI_Woolf2021!$E$9:$E$93-AU$58))*(AU$58-Fperm_SI_Woolf2021!$E$9:$E$93)/10))) + Fperm_SI_Woolf2021!$G$9:$G$93*EXP(-Fperm_SI_Woolf2021!$J$9:$J$93*$C126*IF(AU$58=Fperm_SI_Woolf2021!$E$9:$E$93,1,EXP(LN((1.1*(Fperm_SI_Woolf2021!$E$9:$E$93-AU$58)-63.1579*EXP(-0.19*Fperm_SI_Woolf2021!$E$9:$E$93)+63.1579*EXP(-0.19*AU$58))/(Fperm_SI_Woolf2021!$E$9:$E$93-AU$58))*(AU$58-Fperm_SI_Woolf2021!$E$9:$E$93)/10))) + Fperm_SI_Woolf2021!$H$9:$H$93*EXP(-Fperm_SI_Woolf2021!$K$9:$K$93*$C126*IF(AU$58=Fperm_SI_Woolf2021!$E$9:$E$93,1,EXP(LN((1.1*(Fperm_SI_Woolf2021!$E$9:$E$93-AU$58)-63.1579*EXP(-0.19*Fperm_SI_Woolf2021!$E$9:$E$93)+63.1579*EXP(-0.19*AU$58))/(Fperm_SI_Woolf2021!$E$9:$E$93-AU$58))*(AU$58-Fperm_SI_Woolf2021!$E$9:$E$93)/10))),Fperm_SI_Woolf2021!$D$9:$D$93))</f>
        <v>0.17207467741811933</v>
      </c>
      <c r="AV126" s="51" cm="1">
        <f t="array" ref="AV126">MIN(1,SLOPE(Fperm_SI_Woolf2021!$F$9:$F$93*EXP(-Fperm_SI_Woolf2021!$I$9:$I$93*$C126*IF(AV$58=Fperm_SI_Woolf2021!$E$9:$E$93,1,EXP(LN((1.1*(Fperm_SI_Woolf2021!$E$9:$E$93-AV$58)-63.1579*EXP(-0.19*Fperm_SI_Woolf2021!$E$9:$E$93)+63.1579*EXP(-0.19*AV$58))/(Fperm_SI_Woolf2021!$E$9:$E$93-AV$58))*(AV$58-Fperm_SI_Woolf2021!$E$9:$E$93)/10))) + Fperm_SI_Woolf2021!$G$9:$G$93*EXP(-Fperm_SI_Woolf2021!$J$9:$J$93*$C126*IF(AV$58=Fperm_SI_Woolf2021!$E$9:$E$93,1,EXP(LN((1.1*(Fperm_SI_Woolf2021!$E$9:$E$93-AV$58)-63.1579*EXP(-0.19*Fperm_SI_Woolf2021!$E$9:$E$93)+63.1579*EXP(-0.19*AV$58))/(Fperm_SI_Woolf2021!$E$9:$E$93-AV$58))*(AV$58-Fperm_SI_Woolf2021!$E$9:$E$93)/10))) + Fperm_SI_Woolf2021!$H$9:$H$93*EXP(-Fperm_SI_Woolf2021!$K$9:$K$93*$C126*IF(AV$58=Fperm_SI_Woolf2021!$E$9:$E$93,1,EXP(LN((1.1*(Fperm_SI_Woolf2021!$E$9:$E$93-AV$58)-63.1579*EXP(-0.19*Fperm_SI_Woolf2021!$E$9:$E$93)+63.1579*EXP(-0.19*AV$58))/(Fperm_SI_Woolf2021!$E$9:$E$93-AV$58))*(AV$58-Fperm_SI_Woolf2021!$E$9:$E$93)/10))),Fperm_SI_Woolf2021!$D$9:$D$93)*AV$57+INTERCEPT(Fperm_SI_Woolf2021!$F$9:$F$93*EXP(-Fperm_SI_Woolf2021!$I$9:$I$93*$C126*IF(AV$58=Fperm_SI_Woolf2021!$E$9:$E$93,1,EXP(LN((1.1*(Fperm_SI_Woolf2021!$E$9:$E$93-AV$58)-63.1579*EXP(-0.19*Fperm_SI_Woolf2021!$E$9:$E$93)+63.1579*EXP(-0.19*AV$58))/(Fperm_SI_Woolf2021!$E$9:$E$93-AV$58))*(AV$58-Fperm_SI_Woolf2021!$E$9:$E$93)/10))) + Fperm_SI_Woolf2021!$G$9:$G$93*EXP(-Fperm_SI_Woolf2021!$J$9:$J$93*$C126*IF(AV$58=Fperm_SI_Woolf2021!$E$9:$E$93,1,EXP(LN((1.1*(Fperm_SI_Woolf2021!$E$9:$E$93-AV$58)-63.1579*EXP(-0.19*Fperm_SI_Woolf2021!$E$9:$E$93)+63.1579*EXP(-0.19*AV$58))/(Fperm_SI_Woolf2021!$E$9:$E$93-AV$58))*(AV$58-Fperm_SI_Woolf2021!$E$9:$E$93)/10))) + Fperm_SI_Woolf2021!$H$9:$H$93*EXP(-Fperm_SI_Woolf2021!$K$9:$K$93*$C126*IF(AV$58=Fperm_SI_Woolf2021!$E$9:$E$93,1,EXP(LN((1.1*(Fperm_SI_Woolf2021!$E$9:$E$93-AV$58)-63.1579*EXP(-0.19*Fperm_SI_Woolf2021!$E$9:$E$93)+63.1579*EXP(-0.19*AV$58))/(Fperm_SI_Woolf2021!$E$9:$E$93-AV$58))*(AV$58-Fperm_SI_Woolf2021!$E$9:$E$93)/10))),Fperm_SI_Woolf2021!$D$9:$D$93))</f>
        <v>0.15164738609190304</v>
      </c>
      <c r="AW126" s="51" cm="1">
        <f t="array" ref="AW126">MIN(1,SLOPE(Fperm_SI_Woolf2021!$F$9:$F$93*EXP(-Fperm_SI_Woolf2021!$I$9:$I$93*$C126*IF(AW$58=Fperm_SI_Woolf2021!$E$9:$E$93,1,EXP(LN((1.1*(Fperm_SI_Woolf2021!$E$9:$E$93-AW$58)-63.1579*EXP(-0.19*Fperm_SI_Woolf2021!$E$9:$E$93)+63.1579*EXP(-0.19*AW$58))/(Fperm_SI_Woolf2021!$E$9:$E$93-AW$58))*(AW$58-Fperm_SI_Woolf2021!$E$9:$E$93)/10))) + Fperm_SI_Woolf2021!$G$9:$G$93*EXP(-Fperm_SI_Woolf2021!$J$9:$J$93*$C126*IF(AW$58=Fperm_SI_Woolf2021!$E$9:$E$93,1,EXP(LN((1.1*(Fperm_SI_Woolf2021!$E$9:$E$93-AW$58)-63.1579*EXP(-0.19*Fperm_SI_Woolf2021!$E$9:$E$93)+63.1579*EXP(-0.19*AW$58))/(Fperm_SI_Woolf2021!$E$9:$E$93-AW$58))*(AW$58-Fperm_SI_Woolf2021!$E$9:$E$93)/10))) + Fperm_SI_Woolf2021!$H$9:$H$93*EXP(-Fperm_SI_Woolf2021!$K$9:$K$93*$C126*IF(AW$58=Fperm_SI_Woolf2021!$E$9:$E$93,1,EXP(LN((1.1*(Fperm_SI_Woolf2021!$E$9:$E$93-AW$58)-63.1579*EXP(-0.19*Fperm_SI_Woolf2021!$E$9:$E$93)+63.1579*EXP(-0.19*AW$58))/(Fperm_SI_Woolf2021!$E$9:$E$93-AW$58))*(AW$58-Fperm_SI_Woolf2021!$E$9:$E$93)/10))),Fperm_SI_Woolf2021!$D$9:$D$93)*AW$57+INTERCEPT(Fperm_SI_Woolf2021!$F$9:$F$93*EXP(-Fperm_SI_Woolf2021!$I$9:$I$93*$C126*IF(AW$58=Fperm_SI_Woolf2021!$E$9:$E$93,1,EXP(LN((1.1*(Fperm_SI_Woolf2021!$E$9:$E$93-AW$58)-63.1579*EXP(-0.19*Fperm_SI_Woolf2021!$E$9:$E$93)+63.1579*EXP(-0.19*AW$58))/(Fperm_SI_Woolf2021!$E$9:$E$93-AW$58))*(AW$58-Fperm_SI_Woolf2021!$E$9:$E$93)/10))) + Fperm_SI_Woolf2021!$G$9:$G$93*EXP(-Fperm_SI_Woolf2021!$J$9:$J$93*$C126*IF(AW$58=Fperm_SI_Woolf2021!$E$9:$E$93,1,EXP(LN((1.1*(Fperm_SI_Woolf2021!$E$9:$E$93-AW$58)-63.1579*EXP(-0.19*Fperm_SI_Woolf2021!$E$9:$E$93)+63.1579*EXP(-0.19*AW$58))/(Fperm_SI_Woolf2021!$E$9:$E$93-AW$58))*(AW$58-Fperm_SI_Woolf2021!$E$9:$E$93)/10))) + Fperm_SI_Woolf2021!$H$9:$H$93*EXP(-Fperm_SI_Woolf2021!$K$9:$K$93*$C126*IF(AW$58=Fperm_SI_Woolf2021!$E$9:$E$93,1,EXP(LN((1.1*(Fperm_SI_Woolf2021!$E$9:$E$93-AW$58)-63.1579*EXP(-0.19*Fperm_SI_Woolf2021!$E$9:$E$93)+63.1579*EXP(-0.19*AW$58))/(Fperm_SI_Woolf2021!$E$9:$E$93-AW$58))*(AW$58-Fperm_SI_Woolf2021!$E$9:$E$93)/10))),Fperm_SI_Woolf2021!$D$9:$D$93))</f>
        <v>0.35453531382573045</v>
      </c>
      <c r="AX126" s="51" cm="1">
        <f t="array" ref="AX126">MIN(1,SLOPE(Fperm_SI_Woolf2021!$F$9:$F$93*EXP(-Fperm_SI_Woolf2021!$I$9:$I$93*$C126*IF(AX$58=Fperm_SI_Woolf2021!$E$9:$E$93,1,EXP(LN((1.1*(Fperm_SI_Woolf2021!$E$9:$E$93-AX$58)-63.1579*EXP(-0.19*Fperm_SI_Woolf2021!$E$9:$E$93)+63.1579*EXP(-0.19*AX$58))/(Fperm_SI_Woolf2021!$E$9:$E$93-AX$58))*(AX$58-Fperm_SI_Woolf2021!$E$9:$E$93)/10))) + Fperm_SI_Woolf2021!$G$9:$G$93*EXP(-Fperm_SI_Woolf2021!$J$9:$J$93*$C126*IF(AX$58=Fperm_SI_Woolf2021!$E$9:$E$93,1,EXP(LN((1.1*(Fperm_SI_Woolf2021!$E$9:$E$93-AX$58)-63.1579*EXP(-0.19*Fperm_SI_Woolf2021!$E$9:$E$93)+63.1579*EXP(-0.19*AX$58))/(Fperm_SI_Woolf2021!$E$9:$E$93-AX$58))*(AX$58-Fperm_SI_Woolf2021!$E$9:$E$93)/10))) + Fperm_SI_Woolf2021!$H$9:$H$93*EXP(-Fperm_SI_Woolf2021!$K$9:$K$93*$C126*IF(AX$58=Fperm_SI_Woolf2021!$E$9:$E$93,1,EXP(LN((1.1*(Fperm_SI_Woolf2021!$E$9:$E$93-AX$58)-63.1579*EXP(-0.19*Fperm_SI_Woolf2021!$E$9:$E$93)+63.1579*EXP(-0.19*AX$58))/(Fperm_SI_Woolf2021!$E$9:$E$93-AX$58))*(AX$58-Fperm_SI_Woolf2021!$E$9:$E$93)/10))),Fperm_SI_Woolf2021!$D$9:$D$93)*AX$57+INTERCEPT(Fperm_SI_Woolf2021!$F$9:$F$93*EXP(-Fperm_SI_Woolf2021!$I$9:$I$93*$C126*IF(AX$58=Fperm_SI_Woolf2021!$E$9:$E$93,1,EXP(LN((1.1*(Fperm_SI_Woolf2021!$E$9:$E$93-AX$58)-63.1579*EXP(-0.19*Fperm_SI_Woolf2021!$E$9:$E$93)+63.1579*EXP(-0.19*AX$58))/(Fperm_SI_Woolf2021!$E$9:$E$93-AX$58))*(AX$58-Fperm_SI_Woolf2021!$E$9:$E$93)/10))) + Fperm_SI_Woolf2021!$G$9:$G$93*EXP(-Fperm_SI_Woolf2021!$J$9:$J$93*$C126*IF(AX$58=Fperm_SI_Woolf2021!$E$9:$E$93,1,EXP(LN((1.1*(Fperm_SI_Woolf2021!$E$9:$E$93-AX$58)-63.1579*EXP(-0.19*Fperm_SI_Woolf2021!$E$9:$E$93)+63.1579*EXP(-0.19*AX$58))/(Fperm_SI_Woolf2021!$E$9:$E$93-AX$58))*(AX$58-Fperm_SI_Woolf2021!$E$9:$E$93)/10))) + Fperm_SI_Woolf2021!$H$9:$H$93*EXP(-Fperm_SI_Woolf2021!$K$9:$K$93*$C126*IF(AX$58=Fperm_SI_Woolf2021!$E$9:$E$93,1,EXP(LN((1.1*(Fperm_SI_Woolf2021!$E$9:$E$93-AX$58)-63.1579*EXP(-0.19*Fperm_SI_Woolf2021!$E$9:$E$93)+63.1579*EXP(-0.19*AX$58))/(Fperm_SI_Woolf2021!$E$9:$E$93-AX$58))*(AX$58-Fperm_SI_Woolf2021!$E$9:$E$93)/10))),Fperm_SI_Woolf2021!$D$9:$D$93))</f>
        <v>0.3377472248971724</v>
      </c>
      <c r="AY126" s="51" cm="1">
        <f t="array" ref="AY126">MIN(1,SLOPE(Fperm_SI_Woolf2021!$F$9:$F$93*EXP(-Fperm_SI_Woolf2021!$I$9:$I$93*$C126*IF(AY$58=Fperm_SI_Woolf2021!$E$9:$E$93,1,EXP(LN((1.1*(Fperm_SI_Woolf2021!$E$9:$E$93-AY$58)-63.1579*EXP(-0.19*Fperm_SI_Woolf2021!$E$9:$E$93)+63.1579*EXP(-0.19*AY$58))/(Fperm_SI_Woolf2021!$E$9:$E$93-AY$58))*(AY$58-Fperm_SI_Woolf2021!$E$9:$E$93)/10))) + Fperm_SI_Woolf2021!$G$9:$G$93*EXP(-Fperm_SI_Woolf2021!$J$9:$J$93*$C126*IF(AY$58=Fperm_SI_Woolf2021!$E$9:$E$93,1,EXP(LN((1.1*(Fperm_SI_Woolf2021!$E$9:$E$93-AY$58)-63.1579*EXP(-0.19*Fperm_SI_Woolf2021!$E$9:$E$93)+63.1579*EXP(-0.19*AY$58))/(Fperm_SI_Woolf2021!$E$9:$E$93-AY$58))*(AY$58-Fperm_SI_Woolf2021!$E$9:$E$93)/10))) + Fperm_SI_Woolf2021!$H$9:$H$93*EXP(-Fperm_SI_Woolf2021!$K$9:$K$93*$C126*IF(AY$58=Fperm_SI_Woolf2021!$E$9:$E$93,1,EXP(LN((1.1*(Fperm_SI_Woolf2021!$E$9:$E$93-AY$58)-63.1579*EXP(-0.19*Fperm_SI_Woolf2021!$E$9:$E$93)+63.1579*EXP(-0.19*AY$58))/(Fperm_SI_Woolf2021!$E$9:$E$93-AY$58))*(AY$58-Fperm_SI_Woolf2021!$E$9:$E$93)/10))),Fperm_SI_Woolf2021!$D$9:$D$93)*AY$57+INTERCEPT(Fperm_SI_Woolf2021!$F$9:$F$93*EXP(-Fperm_SI_Woolf2021!$I$9:$I$93*$C126*IF(AY$58=Fperm_SI_Woolf2021!$E$9:$E$93,1,EXP(LN((1.1*(Fperm_SI_Woolf2021!$E$9:$E$93-AY$58)-63.1579*EXP(-0.19*Fperm_SI_Woolf2021!$E$9:$E$93)+63.1579*EXP(-0.19*AY$58))/(Fperm_SI_Woolf2021!$E$9:$E$93-AY$58))*(AY$58-Fperm_SI_Woolf2021!$E$9:$E$93)/10))) + Fperm_SI_Woolf2021!$G$9:$G$93*EXP(-Fperm_SI_Woolf2021!$J$9:$J$93*$C126*IF(AY$58=Fperm_SI_Woolf2021!$E$9:$E$93,1,EXP(LN((1.1*(Fperm_SI_Woolf2021!$E$9:$E$93-AY$58)-63.1579*EXP(-0.19*Fperm_SI_Woolf2021!$E$9:$E$93)+63.1579*EXP(-0.19*AY$58))/(Fperm_SI_Woolf2021!$E$9:$E$93-AY$58))*(AY$58-Fperm_SI_Woolf2021!$E$9:$E$93)/10))) + Fperm_SI_Woolf2021!$H$9:$H$93*EXP(-Fperm_SI_Woolf2021!$K$9:$K$93*$C126*IF(AY$58=Fperm_SI_Woolf2021!$E$9:$E$93,1,EXP(LN((1.1*(Fperm_SI_Woolf2021!$E$9:$E$93-AY$58)-63.1579*EXP(-0.19*Fperm_SI_Woolf2021!$E$9:$E$93)+63.1579*EXP(-0.19*AY$58))/(Fperm_SI_Woolf2021!$E$9:$E$93-AY$58))*(AY$58-Fperm_SI_Woolf2021!$E$9:$E$93)/10))),Fperm_SI_Woolf2021!$D$9:$D$93))</f>
        <v>0.32095913596861442</v>
      </c>
      <c r="AZ126" s="51" cm="1">
        <f t="array" ref="AZ126">MIN(1,SLOPE(Fperm_SI_Woolf2021!$F$9:$F$93*EXP(-Fperm_SI_Woolf2021!$I$9:$I$93*$C126*IF(AZ$58=Fperm_SI_Woolf2021!$E$9:$E$93,1,EXP(LN((1.1*(Fperm_SI_Woolf2021!$E$9:$E$93-AZ$58)-63.1579*EXP(-0.19*Fperm_SI_Woolf2021!$E$9:$E$93)+63.1579*EXP(-0.19*AZ$58))/(Fperm_SI_Woolf2021!$E$9:$E$93-AZ$58))*(AZ$58-Fperm_SI_Woolf2021!$E$9:$E$93)/10))) + Fperm_SI_Woolf2021!$G$9:$G$93*EXP(-Fperm_SI_Woolf2021!$J$9:$J$93*$C126*IF(AZ$58=Fperm_SI_Woolf2021!$E$9:$E$93,1,EXP(LN((1.1*(Fperm_SI_Woolf2021!$E$9:$E$93-AZ$58)-63.1579*EXP(-0.19*Fperm_SI_Woolf2021!$E$9:$E$93)+63.1579*EXP(-0.19*AZ$58))/(Fperm_SI_Woolf2021!$E$9:$E$93-AZ$58))*(AZ$58-Fperm_SI_Woolf2021!$E$9:$E$93)/10))) + Fperm_SI_Woolf2021!$H$9:$H$93*EXP(-Fperm_SI_Woolf2021!$K$9:$K$93*$C126*IF(AZ$58=Fperm_SI_Woolf2021!$E$9:$E$93,1,EXP(LN((1.1*(Fperm_SI_Woolf2021!$E$9:$E$93-AZ$58)-63.1579*EXP(-0.19*Fperm_SI_Woolf2021!$E$9:$E$93)+63.1579*EXP(-0.19*AZ$58))/(Fperm_SI_Woolf2021!$E$9:$E$93-AZ$58))*(AZ$58-Fperm_SI_Woolf2021!$E$9:$E$93)/10))),Fperm_SI_Woolf2021!$D$9:$D$93)*AZ$57+INTERCEPT(Fperm_SI_Woolf2021!$F$9:$F$93*EXP(-Fperm_SI_Woolf2021!$I$9:$I$93*$C126*IF(AZ$58=Fperm_SI_Woolf2021!$E$9:$E$93,1,EXP(LN((1.1*(Fperm_SI_Woolf2021!$E$9:$E$93-AZ$58)-63.1579*EXP(-0.19*Fperm_SI_Woolf2021!$E$9:$E$93)+63.1579*EXP(-0.19*AZ$58))/(Fperm_SI_Woolf2021!$E$9:$E$93-AZ$58))*(AZ$58-Fperm_SI_Woolf2021!$E$9:$E$93)/10))) + Fperm_SI_Woolf2021!$G$9:$G$93*EXP(-Fperm_SI_Woolf2021!$J$9:$J$93*$C126*IF(AZ$58=Fperm_SI_Woolf2021!$E$9:$E$93,1,EXP(LN((1.1*(Fperm_SI_Woolf2021!$E$9:$E$93-AZ$58)-63.1579*EXP(-0.19*Fperm_SI_Woolf2021!$E$9:$E$93)+63.1579*EXP(-0.19*AZ$58))/(Fperm_SI_Woolf2021!$E$9:$E$93-AZ$58))*(AZ$58-Fperm_SI_Woolf2021!$E$9:$E$93)/10))) + Fperm_SI_Woolf2021!$H$9:$H$93*EXP(-Fperm_SI_Woolf2021!$K$9:$K$93*$C126*IF(AZ$58=Fperm_SI_Woolf2021!$E$9:$E$93,1,EXP(LN((1.1*(Fperm_SI_Woolf2021!$E$9:$E$93-AZ$58)-63.1579*EXP(-0.19*Fperm_SI_Woolf2021!$E$9:$E$93)+63.1579*EXP(-0.19*AZ$58))/(Fperm_SI_Woolf2021!$E$9:$E$93-AZ$58))*(AZ$58-Fperm_SI_Woolf2021!$E$9:$E$93)/10))),Fperm_SI_Woolf2021!$D$9:$D$93))</f>
        <v>0.30417104704005637</v>
      </c>
      <c r="BA126" s="51" cm="1">
        <f t="array" ref="BA126">MIN(1,SLOPE(Fperm_SI_Woolf2021!$F$9:$F$93*EXP(-Fperm_SI_Woolf2021!$I$9:$I$93*$C126*IF(BA$58=Fperm_SI_Woolf2021!$E$9:$E$93,1,EXP(LN((1.1*(Fperm_SI_Woolf2021!$E$9:$E$93-BA$58)-63.1579*EXP(-0.19*Fperm_SI_Woolf2021!$E$9:$E$93)+63.1579*EXP(-0.19*BA$58))/(Fperm_SI_Woolf2021!$E$9:$E$93-BA$58))*(BA$58-Fperm_SI_Woolf2021!$E$9:$E$93)/10))) + Fperm_SI_Woolf2021!$G$9:$G$93*EXP(-Fperm_SI_Woolf2021!$J$9:$J$93*$C126*IF(BA$58=Fperm_SI_Woolf2021!$E$9:$E$93,1,EXP(LN((1.1*(Fperm_SI_Woolf2021!$E$9:$E$93-BA$58)-63.1579*EXP(-0.19*Fperm_SI_Woolf2021!$E$9:$E$93)+63.1579*EXP(-0.19*BA$58))/(Fperm_SI_Woolf2021!$E$9:$E$93-BA$58))*(BA$58-Fperm_SI_Woolf2021!$E$9:$E$93)/10))) + Fperm_SI_Woolf2021!$H$9:$H$93*EXP(-Fperm_SI_Woolf2021!$K$9:$K$93*$C126*IF(BA$58=Fperm_SI_Woolf2021!$E$9:$E$93,1,EXP(LN((1.1*(Fperm_SI_Woolf2021!$E$9:$E$93-BA$58)-63.1579*EXP(-0.19*Fperm_SI_Woolf2021!$E$9:$E$93)+63.1579*EXP(-0.19*BA$58))/(Fperm_SI_Woolf2021!$E$9:$E$93-BA$58))*(BA$58-Fperm_SI_Woolf2021!$E$9:$E$93)/10))),Fperm_SI_Woolf2021!$D$9:$D$93)*BA$57+INTERCEPT(Fperm_SI_Woolf2021!$F$9:$F$93*EXP(-Fperm_SI_Woolf2021!$I$9:$I$93*$C126*IF(BA$58=Fperm_SI_Woolf2021!$E$9:$E$93,1,EXP(LN((1.1*(Fperm_SI_Woolf2021!$E$9:$E$93-BA$58)-63.1579*EXP(-0.19*Fperm_SI_Woolf2021!$E$9:$E$93)+63.1579*EXP(-0.19*BA$58))/(Fperm_SI_Woolf2021!$E$9:$E$93-BA$58))*(BA$58-Fperm_SI_Woolf2021!$E$9:$E$93)/10))) + Fperm_SI_Woolf2021!$G$9:$G$93*EXP(-Fperm_SI_Woolf2021!$J$9:$J$93*$C126*IF(BA$58=Fperm_SI_Woolf2021!$E$9:$E$93,1,EXP(LN((1.1*(Fperm_SI_Woolf2021!$E$9:$E$93-BA$58)-63.1579*EXP(-0.19*Fperm_SI_Woolf2021!$E$9:$E$93)+63.1579*EXP(-0.19*BA$58))/(Fperm_SI_Woolf2021!$E$9:$E$93-BA$58))*(BA$58-Fperm_SI_Woolf2021!$E$9:$E$93)/10))) + Fperm_SI_Woolf2021!$H$9:$H$93*EXP(-Fperm_SI_Woolf2021!$K$9:$K$93*$C126*IF(BA$58=Fperm_SI_Woolf2021!$E$9:$E$93,1,EXP(LN((1.1*(Fperm_SI_Woolf2021!$E$9:$E$93-BA$58)-63.1579*EXP(-0.19*Fperm_SI_Woolf2021!$E$9:$E$93)+63.1579*EXP(-0.19*BA$58))/(Fperm_SI_Woolf2021!$E$9:$E$93-BA$58))*(BA$58-Fperm_SI_Woolf2021!$E$9:$E$93)/10))),Fperm_SI_Woolf2021!$D$9:$D$93))</f>
        <v>0.28738295811149839</v>
      </c>
      <c r="BB126" s="51" cm="1">
        <f t="array" ref="BB126">MIN(1,SLOPE(Fperm_SI_Woolf2021!$F$9:$F$93*EXP(-Fperm_SI_Woolf2021!$I$9:$I$93*$C126*IF(BB$58=Fperm_SI_Woolf2021!$E$9:$E$93,1,EXP(LN((1.1*(Fperm_SI_Woolf2021!$E$9:$E$93-BB$58)-63.1579*EXP(-0.19*Fperm_SI_Woolf2021!$E$9:$E$93)+63.1579*EXP(-0.19*BB$58))/(Fperm_SI_Woolf2021!$E$9:$E$93-BB$58))*(BB$58-Fperm_SI_Woolf2021!$E$9:$E$93)/10))) + Fperm_SI_Woolf2021!$G$9:$G$93*EXP(-Fperm_SI_Woolf2021!$J$9:$J$93*$C126*IF(BB$58=Fperm_SI_Woolf2021!$E$9:$E$93,1,EXP(LN((1.1*(Fperm_SI_Woolf2021!$E$9:$E$93-BB$58)-63.1579*EXP(-0.19*Fperm_SI_Woolf2021!$E$9:$E$93)+63.1579*EXP(-0.19*BB$58))/(Fperm_SI_Woolf2021!$E$9:$E$93-BB$58))*(BB$58-Fperm_SI_Woolf2021!$E$9:$E$93)/10))) + Fperm_SI_Woolf2021!$H$9:$H$93*EXP(-Fperm_SI_Woolf2021!$K$9:$K$93*$C126*IF(BB$58=Fperm_SI_Woolf2021!$E$9:$E$93,1,EXP(LN((1.1*(Fperm_SI_Woolf2021!$E$9:$E$93-BB$58)-63.1579*EXP(-0.19*Fperm_SI_Woolf2021!$E$9:$E$93)+63.1579*EXP(-0.19*BB$58))/(Fperm_SI_Woolf2021!$E$9:$E$93-BB$58))*(BB$58-Fperm_SI_Woolf2021!$E$9:$E$93)/10))),Fperm_SI_Woolf2021!$D$9:$D$93)*BB$57+INTERCEPT(Fperm_SI_Woolf2021!$F$9:$F$93*EXP(-Fperm_SI_Woolf2021!$I$9:$I$93*$C126*IF(BB$58=Fperm_SI_Woolf2021!$E$9:$E$93,1,EXP(LN((1.1*(Fperm_SI_Woolf2021!$E$9:$E$93-BB$58)-63.1579*EXP(-0.19*Fperm_SI_Woolf2021!$E$9:$E$93)+63.1579*EXP(-0.19*BB$58))/(Fperm_SI_Woolf2021!$E$9:$E$93-BB$58))*(BB$58-Fperm_SI_Woolf2021!$E$9:$E$93)/10))) + Fperm_SI_Woolf2021!$G$9:$G$93*EXP(-Fperm_SI_Woolf2021!$J$9:$J$93*$C126*IF(BB$58=Fperm_SI_Woolf2021!$E$9:$E$93,1,EXP(LN((1.1*(Fperm_SI_Woolf2021!$E$9:$E$93-BB$58)-63.1579*EXP(-0.19*Fperm_SI_Woolf2021!$E$9:$E$93)+63.1579*EXP(-0.19*BB$58))/(Fperm_SI_Woolf2021!$E$9:$E$93-BB$58))*(BB$58-Fperm_SI_Woolf2021!$E$9:$E$93)/10))) + Fperm_SI_Woolf2021!$H$9:$H$93*EXP(-Fperm_SI_Woolf2021!$K$9:$K$93*$C126*IF(BB$58=Fperm_SI_Woolf2021!$E$9:$E$93,1,EXP(LN((1.1*(Fperm_SI_Woolf2021!$E$9:$E$93-BB$58)-63.1579*EXP(-0.19*Fperm_SI_Woolf2021!$E$9:$E$93)+63.1579*EXP(-0.19*BB$58))/(Fperm_SI_Woolf2021!$E$9:$E$93-BB$58))*(BB$58-Fperm_SI_Woolf2021!$E$9:$E$93)/10))),Fperm_SI_Woolf2021!$D$9:$D$93))</f>
        <v>0.2705948691829404</v>
      </c>
      <c r="BC126" s="51" cm="1">
        <f t="array" ref="BC126">MIN(1,SLOPE(Fperm_SI_Woolf2021!$F$9:$F$93*EXP(-Fperm_SI_Woolf2021!$I$9:$I$93*$C126*IF(BC$58=Fperm_SI_Woolf2021!$E$9:$E$93,1,EXP(LN((1.1*(Fperm_SI_Woolf2021!$E$9:$E$93-BC$58)-63.1579*EXP(-0.19*Fperm_SI_Woolf2021!$E$9:$E$93)+63.1579*EXP(-0.19*BC$58))/(Fperm_SI_Woolf2021!$E$9:$E$93-BC$58))*(BC$58-Fperm_SI_Woolf2021!$E$9:$E$93)/10))) + Fperm_SI_Woolf2021!$G$9:$G$93*EXP(-Fperm_SI_Woolf2021!$J$9:$J$93*$C126*IF(BC$58=Fperm_SI_Woolf2021!$E$9:$E$93,1,EXP(LN((1.1*(Fperm_SI_Woolf2021!$E$9:$E$93-BC$58)-63.1579*EXP(-0.19*Fperm_SI_Woolf2021!$E$9:$E$93)+63.1579*EXP(-0.19*BC$58))/(Fperm_SI_Woolf2021!$E$9:$E$93-BC$58))*(BC$58-Fperm_SI_Woolf2021!$E$9:$E$93)/10))) + Fperm_SI_Woolf2021!$H$9:$H$93*EXP(-Fperm_SI_Woolf2021!$K$9:$K$93*$C126*IF(BC$58=Fperm_SI_Woolf2021!$E$9:$E$93,1,EXP(LN((1.1*(Fperm_SI_Woolf2021!$E$9:$E$93-BC$58)-63.1579*EXP(-0.19*Fperm_SI_Woolf2021!$E$9:$E$93)+63.1579*EXP(-0.19*BC$58))/(Fperm_SI_Woolf2021!$E$9:$E$93-BC$58))*(BC$58-Fperm_SI_Woolf2021!$E$9:$E$93)/10))),Fperm_SI_Woolf2021!$D$9:$D$93)*BC$57+INTERCEPT(Fperm_SI_Woolf2021!$F$9:$F$93*EXP(-Fperm_SI_Woolf2021!$I$9:$I$93*$C126*IF(BC$58=Fperm_SI_Woolf2021!$E$9:$E$93,1,EXP(LN((1.1*(Fperm_SI_Woolf2021!$E$9:$E$93-BC$58)-63.1579*EXP(-0.19*Fperm_SI_Woolf2021!$E$9:$E$93)+63.1579*EXP(-0.19*BC$58))/(Fperm_SI_Woolf2021!$E$9:$E$93-BC$58))*(BC$58-Fperm_SI_Woolf2021!$E$9:$E$93)/10))) + Fperm_SI_Woolf2021!$G$9:$G$93*EXP(-Fperm_SI_Woolf2021!$J$9:$J$93*$C126*IF(BC$58=Fperm_SI_Woolf2021!$E$9:$E$93,1,EXP(LN((1.1*(Fperm_SI_Woolf2021!$E$9:$E$93-BC$58)-63.1579*EXP(-0.19*Fperm_SI_Woolf2021!$E$9:$E$93)+63.1579*EXP(-0.19*BC$58))/(Fperm_SI_Woolf2021!$E$9:$E$93-BC$58))*(BC$58-Fperm_SI_Woolf2021!$E$9:$E$93)/10))) + Fperm_SI_Woolf2021!$H$9:$H$93*EXP(-Fperm_SI_Woolf2021!$K$9:$K$93*$C126*IF(BC$58=Fperm_SI_Woolf2021!$E$9:$E$93,1,EXP(LN((1.1*(Fperm_SI_Woolf2021!$E$9:$E$93-BC$58)-63.1579*EXP(-0.19*Fperm_SI_Woolf2021!$E$9:$E$93)+63.1579*EXP(-0.19*BC$58))/(Fperm_SI_Woolf2021!$E$9:$E$93-BC$58))*(BC$58-Fperm_SI_Woolf2021!$E$9:$E$93)/10))),Fperm_SI_Woolf2021!$D$9:$D$93))</f>
        <v>0.25380678025438236</v>
      </c>
      <c r="BD126" s="51" cm="1">
        <f t="array" ref="BD126">MIN(1,SLOPE(Fperm_SI_Woolf2021!$F$9:$F$93*EXP(-Fperm_SI_Woolf2021!$I$9:$I$93*$C126*IF(BD$58=Fperm_SI_Woolf2021!$E$9:$E$93,1,EXP(LN((1.1*(Fperm_SI_Woolf2021!$E$9:$E$93-BD$58)-63.1579*EXP(-0.19*Fperm_SI_Woolf2021!$E$9:$E$93)+63.1579*EXP(-0.19*BD$58))/(Fperm_SI_Woolf2021!$E$9:$E$93-BD$58))*(BD$58-Fperm_SI_Woolf2021!$E$9:$E$93)/10))) + Fperm_SI_Woolf2021!$G$9:$G$93*EXP(-Fperm_SI_Woolf2021!$J$9:$J$93*$C126*IF(BD$58=Fperm_SI_Woolf2021!$E$9:$E$93,1,EXP(LN((1.1*(Fperm_SI_Woolf2021!$E$9:$E$93-BD$58)-63.1579*EXP(-0.19*Fperm_SI_Woolf2021!$E$9:$E$93)+63.1579*EXP(-0.19*BD$58))/(Fperm_SI_Woolf2021!$E$9:$E$93-BD$58))*(BD$58-Fperm_SI_Woolf2021!$E$9:$E$93)/10))) + Fperm_SI_Woolf2021!$H$9:$H$93*EXP(-Fperm_SI_Woolf2021!$K$9:$K$93*$C126*IF(BD$58=Fperm_SI_Woolf2021!$E$9:$E$93,1,EXP(LN((1.1*(Fperm_SI_Woolf2021!$E$9:$E$93-BD$58)-63.1579*EXP(-0.19*Fperm_SI_Woolf2021!$E$9:$E$93)+63.1579*EXP(-0.19*BD$58))/(Fperm_SI_Woolf2021!$E$9:$E$93-BD$58))*(BD$58-Fperm_SI_Woolf2021!$E$9:$E$93)/10))),Fperm_SI_Woolf2021!$D$9:$D$93)*BD$57+INTERCEPT(Fperm_SI_Woolf2021!$F$9:$F$93*EXP(-Fperm_SI_Woolf2021!$I$9:$I$93*$C126*IF(BD$58=Fperm_SI_Woolf2021!$E$9:$E$93,1,EXP(LN((1.1*(Fperm_SI_Woolf2021!$E$9:$E$93-BD$58)-63.1579*EXP(-0.19*Fperm_SI_Woolf2021!$E$9:$E$93)+63.1579*EXP(-0.19*BD$58))/(Fperm_SI_Woolf2021!$E$9:$E$93-BD$58))*(BD$58-Fperm_SI_Woolf2021!$E$9:$E$93)/10))) + Fperm_SI_Woolf2021!$G$9:$G$93*EXP(-Fperm_SI_Woolf2021!$J$9:$J$93*$C126*IF(BD$58=Fperm_SI_Woolf2021!$E$9:$E$93,1,EXP(LN((1.1*(Fperm_SI_Woolf2021!$E$9:$E$93-BD$58)-63.1579*EXP(-0.19*Fperm_SI_Woolf2021!$E$9:$E$93)+63.1579*EXP(-0.19*BD$58))/(Fperm_SI_Woolf2021!$E$9:$E$93-BD$58))*(BD$58-Fperm_SI_Woolf2021!$E$9:$E$93)/10))) + Fperm_SI_Woolf2021!$H$9:$H$93*EXP(-Fperm_SI_Woolf2021!$K$9:$K$93*$C126*IF(BD$58=Fperm_SI_Woolf2021!$E$9:$E$93,1,EXP(LN((1.1*(Fperm_SI_Woolf2021!$E$9:$E$93-BD$58)-63.1579*EXP(-0.19*Fperm_SI_Woolf2021!$E$9:$E$93)+63.1579*EXP(-0.19*BD$58))/(Fperm_SI_Woolf2021!$E$9:$E$93-BD$58))*(BD$58-Fperm_SI_Woolf2021!$E$9:$E$93)/10))),Fperm_SI_Woolf2021!$D$9:$D$93))</f>
        <v>0.23701869132582437</v>
      </c>
      <c r="BE126" s="51" cm="1">
        <f t="array" ref="BE126">MIN(1,SLOPE(Fperm_SI_Woolf2021!$F$9:$F$93*EXP(-Fperm_SI_Woolf2021!$I$9:$I$93*$C126*IF(BE$58=Fperm_SI_Woolf2021!$E$9:$E$93,1,EXP(LN((1.1*(Fperm_SI_Woolf2021!$E$9:$E$93-BE$58)-63.1579*EXP(-0.19*Fperm_SI_Woolf2021!$E$9:$E$93)+63.1579*EXP(-0.19*BE$58))/(Fperm_SI_Woolf2021!$E$9:$E$93-BE$58))*(BE$58-Fperm_SI_Woolf2021!$E$9:$E$93)/10))) + Fperm_SI_Woolf2021!$G$9:$G$93*EXP(-Fperm_SI_Woolf2021!$J$9:$J$93*$C126*IF(BE$58=Fperm_SI_Woolf2021!$E$9:$E$93,1,EXP(LN((1.1*(Fperm_SI_Woolf2021!$E$9:$E$93-BE$58)-63.1579*EXP(-0.19*Fperm_SI_Woolf2021!$E$9:$E$93)+63.1579*EXP(-0.19*BE$58))/(Fperm_SI_Woolf2021!$E$9:$E$93-BE$58))*(BE$58-Fperm_SI_Woolf2021!$E$9:$E$93)/10))) + Fperm_SI_Woolf2021!$H$9:$H$93*EXP(-Fperm_SI_Woolf2021!$K$9:$K$93*$C126*IF(BE$58=Fperm_SI_Woolf2021!$E$9:$E$93,1,EXP(LN((1.1*(Fperm_SI_Woolf2021!$E$9:$E$93-BE$58)-63.1579*EXP(-0.19*Fperm_SI_Woolf2021!$E$9:$E$93)+63.1579*EXP(-0.19*BE$58))/(Fperm_SI_Woolf2021!$E$9:$E$93-BE$58))*(BE$58-Fperm_SI_Woolf2021!$E$9:$E$93)/10))),Fperm_SI_Woolf2021!$D$9:$D$93)*BE$57+INTERCEPT(Fperm_SI_Woolf2021!$F$9:$F$93*EXP(-Fperm_SI_Woolf2021!$I$9:$I$93*$C126*IF(BE$58=Fperm_SI_Woolf2021!$E$9:$E$93,1,EXP(LN((1.1*(Fperm_SI_Woolf2021!$E$9:$E$93-BE$58)-63.1579*EXP(-0.19*Fperm_SI_Woolf2021!$E$9:$E$93)+63.1579*EXP(-0.19*BE$58))/(Fperm_SI_Woolf2021!$E$9:$E$93-BE$58))*(BE$58-Fperm_SI_Woolf2021!$E$9:$E$93)/10))) + Fperm_SI_Woolf2021!$G$9:$G$93*EXP(-Fperm_SI_Woolf2021!$J$9:$J$93*$C126*IF(BE$58=Fperm_SI_Woolf2021!$E$9:$E$93,1,EXP(LN((1.1*(Fperm_SI_Woolf2021!$E$9:$E$93-BE$58)-63.1579*EXP(-0.19*Fperm_SI_Woolf2021!$E$9:$E$93)+63.1579*EXP(-0.19*BE$58))/(Fperm_SI_Woolf2021!$E$9:$E$93-BE$58))*(BE$58-Fperm_SI_Woolf2021!$E$9:$E$93)/10))) + Fperm_SI_Woolf2021!$H$9:$H$93*EXP(-Fperm_SI_Woolf2021!$K$9:$K$93*$C126*IF(BE$58=Fperm_SI_Woolf2021!$E$9:$E$93,1,EXP(LN((1.1*(Fperm_SI_Woolf2021!$E$9:$E$93-BE$58)-63.1579*EXP(-0.19*Fperm_SI_Woolf2021!$E$9:$E$93)+63.1579*EXP(-0.19*BE$58))/(Fperm_SI_Woolf2021!$E$9:$E$93-BE$58))*(BE$58-Fperm_SI_Woolf2021!$E$9:$E$93)/10))),Fperm_SI_Woolf2021!$D$9:$D$93))</f>
        <v>0.22023060239726636</v>
      </c>
      <c r="BF126" s="51" cm="1">
        <f t="array" ref="BF126">MIN(1,SLOPE(Fperm_SI_Woolf2021!$F$9:$F$93*EXP(-Fperm_SI_Woolf2021!$I$9:$I$93*$C126*IF(BF$58=Fperm_SI_Woolf2021!$E$9:$E$93,1,EXP(LN((1.1*(Fperm_SI_Woolf2021!$E$9:$E$93-BF$58)-63.1579*EXP(-0.19*Fperm_SI_Woolf2021!$E$9:$E$93)+63.1579*EXP(-0.19*BF$58))/(Fperm_SI_Woolf2021!$E$9:$E$93-BF$58))*(BF$58-Fperm_SI_Woolf2021!$E$9:$E$93)/10))) + Fperm_SI_Woolf2021!$G$9:$G$93*EXP(-Fperm_SI_Woolf2021!$J$9:$J$93*$C126*IF(BF$58=Fperm_SI_Woolf2021!$E$9:$E$93,1,EXP(LN((1.1*(Fperm_SI_Woolf2021!$E$9:$E$93-BF$58)-63.1579*EXP(-0.19*Fperm_SI_Woolf2021!$E$9:$E$93)+63.1579*EXP(-0.19*BF$58))/(Fperm_SI_Woolf2021!$E$9:$E$93-BF$58))*(BF$58-Fperm_SI_Woolf2021!$E$9:$E$93)/10))) + Fperm_SI_Woolf2021!$H$9:$H$93*EXP(-Fperm_SI_Woolf2021!$K$9:$K$93*$C126*IF(BF$58=Fperm_SI_Woolf2021!$E$9:$E$93,1,EXP(LN((1.1*(Fperm_SI_Woolf2021!$E$9:$E$93-BF$58)-63.1579*EXP(-0.19*Fperm_SI_Woolf2021!$E$9:$E$93)+63.1579*EXP(-0.19*BF$58))/(Fperm_SI_Woolf2021!$E$9:$E$93-BF$58))*(BF$58-Fperm_SI_Woolf2021!$E$9:$E$93)/10))),Fperm_SI_Woolf2021!$D$9:$D$93)*BF$57+INTERCEPT(Fperm_SI_Woolf2021!$F$9:$F$93*EXP(-Fperm_SI_Woolf2021!$I$9:$I$93*$C126*IF(BF$58=Fperm_SI_Woolf2021!$E$9:$E$93,1,EXP(LN((1.1*(Fperm_SI_Woolf2021!$E$9:$E$93-BF$58)-63.1579*EXP(-0.19*Fperm_SI_Woolf2021!$E$9:$E$93)+63.1579*EXP(-0.19*BF$58))/(Fperm_SI_Woolf2021!$E$9:$E$93-BF$58))*(BF$58-Fperm_SI_Woolf2021!$E$9:$E$93)/10))) + Fperm_SI_Woolf2021!$G$9:$G$93*EXP(-Fperm_SI_Woolf2021!$J$9:$J$93*$C126*IF(BF$58=Fperm_SI_Woolf2021!$E$9:$E$93,1,EXP(LN((1.1*(Fperm_SI_Woolf2021!$E$9:$E$93-BF$58)-63.1579*EXP(-0.19*Fperm_SI_Woolf2021!$E$9:$E$93)+63.1579*EXP(-0.19*BF$58))/(Fperm_SI_Woolf2021!$E$9:$E$93-BF$58))*(BF$58-Fperm_SI_Woolf2021!$E$9:$E$93)/10))) + Fperm_SI_Woolf2021!$H$9:$H$93*EXP(-Fperm_SI_Woolf2021!$K$9:$K$93*$C126*IF(BF$58=Fperm_SI_Woolf2021!$E$9:$E$93,1,EXP(LN((1.1*(Fperm_SI_Woolf2021!$E$9:$E$93-BF$58)-63.1579*EXP(-0.19*Fperm_SI_Woolf2021!$E$9:$E$93)+63.1579*EXP(-0.19*BF$58))/(Fperm_SI_Woolf2021!$E$9:$E$93-BF$58))*(BF$58-Fperm_SI_Woolf2021!$E$9:$E$93)/10))),Fperm_SI_Woolf2021!$D$9:$D$93))</f>
        <v>0.20344251346870837</v>
      </c>
      <c r="BG126" s="51" cm="1">
        <f t="array" ref="BG126">MIN(1,SLOPE(Fperm_SI_Woolf2021!$F$9:$F$93*EXP(-Fperm_SI_Woolf2021!$I$9:$I$93*$C126*IF(BG$58=Fperm_SI_Woolf2021!$E$9:$E$93,1,EXP(LN((1.1*(Fperm_SI_Woolf2021!$E$9:$E$93-BG$58)-63.1579*EXP(-0.19*Fperm_SI_Woolf2021!$E$9:$E$93)+63.1579*EXP(-0.19*BG$58))/(Fperm_SI_Woolf2021!$E$9:$E$93-BG$58))*(BG$58-Fperm_SI_Woolf2021!$E$9:$E$93)/10))) + Fperm_SI_Woolf2021!$G$9:$G$93*EXP(-Fperm_SI_Woolf2021!$J$9:$J$93*$C126*IF(BG$58=Fperm_SI_Woolf2021!$E$9:$E$93,1,EXP(LN((1.1*(Fperm_SI_Woolf2021!$E$9:$E$93-BG$58)-63.1579*EXP(-0.19*Fperm_SI_Woolf2021!$E$9:$E$93)+63.1579*EXP(-0.19*BG$58))/(Fperm_SI_Woolf2021!$E$9:$E$93-BG$58))*(BG$58-Fperm_SI_Woolf2021!$E$9:$E$93)/10))) + Fperm_SI_Woolf2021!$H$9:$H$93*EXP(-Fperm_SI_Woolf2021!$K$9:$K$93*$C126*IF(BG$58=Fperm_SI_Woolf2021!$E$9:$E$93,1,EXP(LN((1.1*(Fperm_SI_Woolf2021!$E$9:$E$93-BG$58)-63.1579*EXP(-0.19*Fperm_SI_Woolf2021!$E$9:$E$93)+63.1579*EXP(-0.19*BG$58))/(Fperm_SI_Woolf2021!$E$9:$E$93-BG$58))*(BG$58-Fperm_SI_Woolf2021!$E$9:$E$93)/10))),Fperm_SI_Woolf2021!$D$9:$D$93)*BG$57+INTERCEPT(Fperm_SI_Woolf2021!$F$9:$F$93*EXP(-Fperm_SI_Woolf2021!$I$9:$I$93*$C126*IF(BG$58=Fperm_SI_Woolf2021!$E$9:$E$93,1,EXP(LN((1.1*(Fperm_SI_Woolf2021!$E$9:$E$93-BG$58)-63.1579*EXP(-0.19*Fperm_SI_Woolf2021!$E$9:$E$93)+63.1579*EXP(-0.19*BG$58))/(Fperm_SI_Woolf2021!$E$9:$E$93-BG$58))*(BG$58-Fperm_SI_Woolf2021!$E$9:$E$93)/10))) + Fperm_SI_Woolf2021!$G$9:$G$93*EXP(-Fperm_SI_Woolf2021!$J$9:$J$93*$C126*IF(BG$58=Fperm_SI_Woolf2021!$E$9:$E$93,1,EXP(LN((1.1*(Fperm_SI_Woolf2021!$E$9:$E$93-BG$58)-63.1579*EXP(-0.19*Fperm_SI_Woolf2021!$E$9:$E$93)+63.1579*EXP(-0.19*BG$58))/(Fperm_SI_Woolf2021!$E$9:$E$93-BG$58))*(BG$58-Fperm_SI_Woolf2021!$E$9:$E$93)/10))) + Fperm_SI_Woolf2021!$H$9:$H$93*EXP(-Fperm_SI_Woolf2021!$K$9:$K$93*$C126*IF(BG$58=Fperm_SI_Woolf2021!$E$9:$E$93,1,EXP(LN((1.1*(Fperm_SI_Woolf2021!$E$9:$E$93-BG$58)-63.1579*EXP(-0.19*Fperm_SI_Woolf2021!$E$9:$E$93)+63.1579*EXP(-0.19*BG$58))/(Fperm_SI_Woolf2021!$E$9:$E$93-BG$58))*(BG$58-Fperm_SI_Woolf2021!$E$9:$E$93)/10))),Fperm_SI_Woolf2021!$D$9:$D$93))</f>
        <v>0.18665442454015035</v>
      </c>
      <c r="BH126" s="51" cm="1">
        <f t="array" ref="BH126">MIN(1,SLOPE(Fperm_SI_Woolf2021!$F$9:$F$93*EXP(-Fperm_SI_Woolf2021!$I$9:$I$93*$C126*IF(BH$58=Fperm_SI_Woolf2021!$E$9:$E$93,1,EXP(LN((1.1*(Fperm_SI_Woolf2021!$E$9:$E$93-BH$58)-63.1579*EXP(-0.19*Fperm_SI_Woolf2021!$E$9:$E$93)+63.1579*EXP(-0.19*BH$58))/(Fperm_SI_Woolf2021!$E$9:$E$93-BH$58))*(BH$58-Fperm_SI_Woolf2021!$E$9:$E$93)/10))) + Fperm_SI_Woolf2021!$G$9:$G$93*EXP(-Fperm_SI_Woolf2021!$J$9:$J$93*$C126*IF(BH$58=Fperm_SI_Woolf2021!$E$9:$E$93,1,EXP(LN((1.1*(Fperm_SI_Woolf2021!$E$9:$E$93-BH$58)-63.1579*EXP(-0.19*Fperm_SI_Woolf2021!$E$9:$E$93)+63.1579*EXP(-0.19*BH$58))/(Fperm_SI_Woolf2021!$E$9:$E$93-BH$58))*(BH$58-Fperm_SI_Woolf2021!$E$9:$E$93)/10))) + Fperm_SI_Woolf2021!$H$9:$H$93*EXP(-Fperm_SI_Woolf2021!$K$9:$K$93*$C126*IF(BH$58=Fperm_SI_Woolf2021!$E$9:$E$93,1,EXP(LN((1.1*(Fperm_SI_Woolf2021!$E$9:$E$93-BH$58)-63.1579*EXP(-0.19*Fperm_SI_Woolf2021!$E$9:$E$93)+63.1579*EXP(-0.19*BH$58))/(Fperm_SI_Woolf2021!$E$9:$E$93-BH$58))*(BH$58-Fperm_SI_Woolf2021!$E$9:$E$93)/10))),Fperm_SI_Woolf2021!$D$9:$D$93)*BH$57+INTERCEPT(Fperm_SI_Woolf2021!$F$9:$F$93*EXP(-Fperm_SI_Woolf2021!$I$9:$I$93*$C126*IF(BH$58=Fperm_SI_Woolf2021!$E$9:$E$93,1,EXP(LN((1.1*(Fperm_SI_Woolf2021!$E$9:$E$93-BH$58)-63.1579*EXP(-0.19*Fperm_SI_Woolf2021!$E$9:$E$93)+63.1579*EXP(-0.19*BH$58))/(Fperm_SI_Woolf2021!$E$9:$E$93-BH$58))*(BH$58-Fperm_SI_Woolf2021!$E$9:$E$93)/10))) + Fperm_SI_Woolf2021!$G$9:$G$93*EXP(-Fperm_SI_Woolf2021!$J$9:$J$93*$C126*IF(BH$58=Fperm_SI_Woolf2021!$E$9:$E$93,1,EXP(LN((1.1*(Fperm_SI_Woolf2021!$E$9:$E$93-BH$58)-63.1579*EXP(-0.19*Fperm_SI_Woolf2021!$E$9:$E$93)+63.1579*EXP(-0.19*BH$58))/(Fperm_SI_Woolf2021!$E$9:$E$93-BH$58))*(BH$58-Fperm_SI_Woolf2021!$E$9:$E$93)/10))) + Fperm_SI_Woolf2021!$H$9:$H$93*EXP(-Fperm_SI_Woolf2021!$K$9:$K$93*$C126*IF(BH$58=Fperm_SI_Woolf2021!$E$9:$E$93,1,EXP(LN((1.1*(Fperm_SI_Woolf2021!$E$9:$E$93-BH$58)-63.1579*EXP(-0.19*Fperm_SI_Woolf2021!$E$9:$E$93)+63.1579*EXP(-0.19*BH$58))/(Fperm_SI_Woolf2021!$E$9:$E$93-BH$58))*(BH$58-Fperm_SI_Woolf2021!$E$9:$E$93)/10))),Fperm_SI_Woolf2021!$D$9:$D$93))</f>
        <v>0.16986633561159234</v>
      </c>
      <c r="BI126" s="51" cm="1">
        <f t="array" ref="BI126">MIN(1,SLOPE(Fperm_SI_Woolf2021!$F$9:$F$93*EXP(-Fperm_SI_Woolf2021!$I$9:$I$93*$C126*IF(BI$58=Fperm_SI_Woolf2021!$E$9:$E$93,1,EXP(LN((1.1*(Fperm_SI_Woolf2021!$E$9:$E$93-BI$58)-63.1579*EXP(-0.19*Fperm_SI_Woolf2021!$E$9:$E$93)+63.1579*EXP(-0.19*BI$58))/(Fperm_SI_Woolf2021!$E$9:$E$93-BI$58))*(BI$58-Fperm_SI_Woolf2021!$E$9:$E$93)/10))) + Fperm_SI_Woolf2021!$G$9:$G$93*EXP(-Fperm_SI_Woolf2021!$J$9:$J$93*$C126*IF(BI$58=Fperm_SI_Woolf2021!$E$9:$E$93,1,EXP(LN((1.1*(Fperm_SI_Woolf2021!$E$9:$E$93-BI$58)-63.1579*EXP(-0.19*Fperm_SI_Woolf2021!$E$9:$E$93)+63.1579*EXP(-0.19*BI$58))/(Fperm_SI_Woolf2021!$E$9:$E$93-BI$58))*(BI$58-Fperm_SI_Woolf2021!$E$9:$E$93)/10))) + Fperm_SI_Woolf2021!$H$9:$H$93*EXP(-Fperm_SI_Woolf2021!$K$9:$K$93*$C126*IF(BI$58=Fperm_SI_Woolf2021!$E$9:$E$93,1,EXP(LN((1.1*(Fperm_SI_Woolf2021!$E$9:$E$93-BI$58)-63.1579*EXP(-0.19*Fperm_SI_Woolf2021!$E$9:$E$93)+63.1579*EXP(-0.19*BI$58))/(Fperm_SI_Woolf2021!$E$9:$E$93-BI$58))*(BI$58-Fperm_SI_Woolf2021!$E$9:$E$93)/10))),Fperm_SI_Woolf2021!$D$9:$D$93)*BI$57+INTERCEPT(Fperm_SI_Woolf2021!$F$9:$F$93*EXP(-Fperm_SI_Woolf2021!$I$9:$I$93*$C126*IF(BI$58=Fperm_SI_Woolf2021!$E$9:$E$93,1,EXP(LN((1.1*(Fperm_SI_Woolf2021!$E$9:$E$93-BI$58)-63.1579*EXP(-0.19*Fperm_SI_Woolf2021!$E$9:$E$93)+63.1579*EXP(-0.19*BI$58))/(Fperm_SI_Woolf2021!$E$9:$E$93-BI$58))*(BI$58-Fperm_SI_Woolf2021!$E$9:$E$93)/10))) + Fperm_SI_Woolf2021!$G$9:$G$93*EXP(-Fperm_SI_Woolf2021!$J$9:$J$93*$C126*IF(BI$58=Fperm_SI_Woolf2021!$E$9:$E$93,1,EXP(LN((1.1*(Fperm_SI_Woolf2021!$E$9:$E$93-BI$58)-63.1579*EXP(-0.19*Fperm_SI_Woolf2021!$E$9:$E$93)+63.1579*EXP(-0.19*BI$58))/(Fperm_SI_Woolf2021!$E$9:$E$93-BI$58))*(BI$58-Fperm_SI_Woolf2021!$E$9:$E$93)/10))) + Fperm_SI_Woolf2021!$H$9:$H$93*EXP(-Fperm_SI_Woolf2021!$K$9:$K$93*$C126*IF(BI$58=Fperm_SI_Woolf2021!$E$9:$E$93,1,EXP(LN((1.1*(Fperm_SI_Woolf2021!$E$9:$E$93-BI$58)-63.1579*EXP(-0.19*Fperm_SI_Woolf2021!$E$9:$E$93)+63.1579*EXP(-0.19*BI$58))/(Fperm_SI_Woolf2021!$E$9:$E$93-BI$58))*(BI$58-Fperm_SI_Woolf2021!$E$9:$E$93)/10))),Fperm_SI_Woolf2021!$D$9:$D$93))</f>
        <v>0.1530782466830343</v>
      </c>
      <c r="BJ126" s="51" cm="1">
        <f t="array" ref="BJ126">MIN(1,SLOPE(Fperm_SI_Woolf2021!$F$9:$F$93*EXP(-Fperm_SI_Woolf2021!$I$9:$I$93*$C126*IF(BJ$58=Fperm_SI_Woolf2021!$E$9:$E$93,1,EXP(LN((1.1*(Fperm_SI_Woolf2021!$E$9:$E$93-BJ$58)-63.1579*EXP(-0.19*Fperm_SI_Woolf2021!$E$9:$E$93)+63.1579*EXP(-0.19*BJ$58))/(Fperm_SI_Woolf2021!$E$9:$E$93-BJ$58))*(BJ$58-Fperm_SI_Woolf2021!$E$9:$E$93)/10))) + Fperm_SI_Woolf2021!$G$9:$G$93*EXP(-Fperm_SI_Woolf2021!$J$9:$J$93*$C126*IF(BJ$58=Fperm_SI_Woolf2021!$E$9:$E$93,1,EXP(LN((1.1*(Fperm_SI_Woolf2021!$E$9:$E$93-BJ$58)-63.1579*EXP(-0.19*Fperm_SI_Woolf2021!$E$9:$E$93)+63.1579*EXP(-0.19*BJ$58))/(Fperm_SI_Woolf2021!$E$9:$E$93-BJ$58))*(BJ$58-Fperm_SI_Woolf2021!$E$9:$E$93)/10))) + Fperm_SI_Woolf2021!$H$9:$H$93*EXP(-Fperm_SI_Woolf2021!$K$9:$K$93*$C126*IF(BJ$58=Fperm_SI_Woolf2021!$E$9:$E$93,1,EXP(LN((1.1*(Fperm_SI_Woolf2021!$E$9:$E$93-BJ$58)-63.1579*EXP(-0.19*Fperm_SI_Woolf2021!$E$9:$E$93)+63.1579*EXP(-0.19*BJ$58))/(Fperm_SI_Woolf2021!$E$9:$E$93-BJ$58))*(BJ$58-Fperm_SI_Woolf2021!$E$9:$E$93)/10))),Fperm_SI_Woolf2021!$D$9:$D$93)*BJ$57+INTERCEPT(Fperm_SI_Woolf2021!$F$9:$F$93*EXP(-Fperm_SI_Woolf2021!$I$9:$I$93*$C126*IF(BJ$58=Fperm_SI_Woolf2021!$E$9:$E$93,1,EXP(LN((1.1*(Fperm_SI_Woolf2021!$E$9:$E$93-BJ$58)-63.1579*EXP(-0.19*Fperm_SI_Woolf2021!$E$9:$E$93)+63.1579*EXP(-0.19*BJ$58))/(Fperm_SI_Woolf2021!$E$9:$E$93-BJ$58))*(BJ$58-Fperm_SI_Woolf2021!$E$9:$E$93)/10))) + Fperm_SI_Woolf2021!$G$9:$G$93*EXP(-Fperm_SI_Woolf2021!$J$9:$J$93*$C126*IF(BJ$58=Fperm_SI_Woolf2021!$E$9:$E$93,1,EXP(LN((1.1*(Fperm_SI_Woolf2021!$E$9:$E$93-BJ$58)-63.1579*EXP(-0.19*Fperm_SI_Woolf2021!$E$9:$E$93)+63.1579*EXP(-0.19*BJ$58))/(Fperm_SI_Woolf2021!$E$9:$E$93-BJ$58))*(BJ$58-Fperm_SI_Woolf2021!$E$9:$E$93)/10))) + Fperm_SI_Woolf2021!$H$9:$H$93*EXP(-Fperm_SI_Woolf2021!$K$9:$K$93*$C126*IF(BJ$58=Fperm_SI_Woolf2021!$E$9:$E$93,1,EXP(LN((1.1*(Fperm_SI_Woolf2021!$E$9:$E$93-BJ$58)-63.1579*EXP(-0.19*Fperm_SI_Woolf2021!$E$9:$E$93)+63.1579*EXP(-0.19*BJ$58))/(Fperm_SI_Woolf2021!$E$9:$E$93-BJ$58))*(BJ$58-Fperm_SI_Woolf2021!$E$9:$E$93)/10))),Fperm_SI_Woolf2021!$D$9:$D$93))</f>
        <v>0.13629015775447628</v>
      </c>
      <c r="BK126" s="51" cm="1">
        <f t="array" ref="BK126">MIN(1,SLOPE(Fperm_SI_Woolf2021!$F$9:$F$93*EXP(-Fperm_SI_Woolf2021!$I$9:$I$93*$C126*IF(BK$58=Fperm_SI_Woolf2021!$E$9:$E$93,1,EXP(LN((1.1*(Fperm_SI_Woolf2021!$E$9:$E$93-BK$58)-63.1579*EXP(-0.19*Fperm_SI_Woolf2021!$E$9:$E$93)+63.1579*EXP(-0.19*BK$58))/(Fperm_SI_Woolf2021!$E$9:$E$93-BK$58))*(BK$58-Fperm_SI_Woolf2021!$E$9:$E$93)/10))) + Fperm_SI_Woolf2021!$G$9:$G$93*EXP(-Fperm_SI_Woolf2021!$J$9:$J$93*$C126*IF(BK$58=Fperm_SI_Woolf2021!$E$9:$E$93,1,EXP(LN((1.1*(Fperm_SI_Woolf2021!$E$9:$E$93-BK$58)-63.1579*EXP(-0.19*Fperm_SI_Woolf2021!$E$9:$E$93)+63.1579*EXP(-0.19*BK$58))/(Fperm_SI_Woolf2021!$E$9:$E$93-BK$58))*(BK$58-Fperm_SI_Woolf2021!$E$9:$E$93)/10))) + Fperm_SI_Woolf2021!$H$9:$H$93*EXP(-Fperm_SI_Woolf2021!$K$9:$K$93*$C126*IF(BK$58=Fperm_SI_Woolf2021!$E$9:$E$93,1,EXP(LN((1.1*(Fperm_SI_Woolf2021!$E$9:$E$93-BK$58)-63.1579*EXP(-0.19*Fperm_SI_Woolf2021!$E$9:$E$93)+63.1579*EXP(-0.19*BK$58))/(Fperm_SI_Woolf2021!$E$9:$E$93-BK$58))*(BK$58-Fperm_SI_Woolf2021!$E$9:$E$93)/10))),Fperm_SI_Woolf2021!$D$9:$D$93)*BK$57+INTERCEPT(Fperm_SI_Woolf2021!$F$9:$F$93*EXP(-Fperm_SI_Woolf2021!$I$9:$I$93*$C126*IF(BK$58=Fperm_SI_Woolf2021!$E$9:$E$93,1,EXP(LN((1.1*(Fperm_SI_Woolf2021!$E$9:$E$93-BK$58)-63.1579*EXP(-0.19*Fperm_SI_Woolf2021!$E$9:$E$93)+63.1579*EXP(-0.19*BK$58))/(Fperm_SI_Woolf2021!$E$9:$E$93-BK$58))*(BK$58-Fperm_SI_Woolf2021!$E$9:$E$93)/10))) + Fperm_SI_Woolf2021!$G$9:$G$93*EXP(-Fperm_SI_Woolf2021!$J$9:$J$93*$C126*IF(BK$58=Fperm_SI_Woolf2021!$E$9:$E$93,1,EXP(LN((1.1*(Fperm_SI_Woolf2021!$E$9:$E$93-BK$58)-63.1579*EXP(-0.19*Fperm_SI_Woolf2021!$E$9:$E$93)+63.1579*EXP(-0.19*BK$58))/(Fperm_SI_Woolf2021!$E$9:$E$93-BK$58))*(BK$58-Fperm_SI_Woolf2021!$E$9:$E$93)/10))) + Fperm_SI_Woolf2021!$H$9:$H$93*EXP(-Fperm_SI_Woolf2021!$K$9:$K$93*$C126*IF(BK$58=Fperm_SI_Woolf2021!$E$9:$E$93,1,EXP(LN((1.1*(Fperm_SI_Woolf2021!$E$9:$E$93-BK$58)-63.1579*EXP(-0.19*Fperm_SI_Woolf2021!$E$9:$E$93)+63.1579*EXP(-0.19*BK$58))/(Fperm_SI_Woolf2021!$E$9:$E$93-BK$58))*(BK$58-Fperm_SI_Woolf2021!$E$9:$E$93)/10))),Fperm_SI_Woolf2021!$D$9:$D$93))</f>
        <v>0.11950206882591824</v>
      </c>
      <c r="BL126" s="51" cm="1">
        <f t="array" ref="BL126">MIN(1,SLOPE(Fperm_SI_Woolf2021!$F$9:$F$93*EXP(-Fperm_SI_Woolf2021!$I$9:$I$93*$C126*IF(BL$58=Fperm_SI_Woolf2021!$E$9:$E$93,1,EXP(LN((1.1*(Fperm_SI_Woolf2021!$E$9:$E$93-BL$58)-63.1579*EXP(-0.19*Fperm_SI_Woolf2021!$E$9:$E$93)+63.1579*EXP(-0.19*BL$58))/(Fperm_SI_Woolf2021!$E$9:$E$93-BL$58))*(BL$58-Fperm_SI_Woolf2021!$E$9:$E$93)/10))) + Fperm_SI_Woolf2021!$G$9:$G$93*EXP(-Fperm_SI_Woolf2021!$J$9:$J$93*$C126*IF(BL$58=Fperm_SI_Woolf2021!$E$9:$E$93,1,EXP(LN((1.1*(Fperm_SI_Woolf2021!$E$9:$E$93-BL$58)-63.1579*EXP(-0.19*Fperm_SI_Woolf2021!$E$9:$E$93)+63.1579*EXP(-0.19*BL$58))/(Fperm_SI_Woolf2021!$E$9:$E$93-BL$58))*(BL$58-Fperm_SI_Woolf2021!$E$9:$E$93)/10))) + Fperm_SI_Woolf2021!$H$9:$H$93*EXP(-Fperm_SI_Woolf2021!$K$9:$K$93*$C126*IF(BL$58=Fperm_SI_Woolf2021!$E$9:$E$93,1,EXP(LN((1.1*(Fperm_SI_Woolf2021!$E$9:$E$93-BL$58)-63.1579*EXP(-0.19*Fperm_SI_Woolf2021!$E$9:$E$93)+63.1579*EXP(-0.19*BL$58))/(Fperm_SI_Woolf2021!$E$9:$E$93-BL$58))*(BL$58-Fperm_SI_Woolf2021!$E$9:$E$93)/10))),Fperm_SI_Woolf2021!$D$9:$D$93)*BL$57+INTERCEPT(Fperm_SI_Woolf2021!$F$9:$F$93*EXP(-Fperm_SI_Woolf2021!$I$9:$I$93*$C126*IF(BL$58=Fperm_SI_Woolf2021!$E$9:$E$93,1,EXP(LN((1.1*(Fperm_SI_Woolf2021!$E$9:$E$93-BL$58)-63.1579*EXP(-0.19*Fperm_SI_Woolf2021!$E$9:$E$93)+63.1579*EXP(-0.19*BL$58))/(Fperm_SI_Woolf2021!$E$9:$E$93-BL$58))*(BL$58-Fperm_SI_Woolf2021!$E$9:$E$93)/10))) + Fperm_SI_Woolf2021!$G$9:$G$93*EXP(-Fperm_SI_Woolf2021!$J$9:$J$93*$C126*IF(BL$58=Fperm_SI_Woolf2021!$E$9:$E$93,1,EXP(LN((1.1*(Fperm_SI_Woolf2021!$E$9:$E$93-BL$58)-63.1579*EXP(-0.19*Fperm_SI_Woolf2021!$E$9:$E$93)+63.1579*EXP(-0.19*BL$58))/(Fperm_SI_Woolf2021!$E$9:$E$93-BL$58))*(BL$58-Fperm_SI_Woolf2021!$E$9:$E$93)/10))) + Fperm_SI_Woolf2021!$H$9:$H$93*EXP(-Fperm_SI_Woolf2021!$K$9:$K$93*$C126*IF(BL$58=Fperm_SI_Woolf2021!$E$9:$E$93,1,EXP(LN((1.1*(Fperm_SI_Woolf2021!$E$9:$E$93-BL$58)-63.1579*EXP(-0.19*Fperm_SI_Woolf2021!$E$9:$E$93)+63.1579*EXP(-0.19*BL$58))/(Fperm_SI_Woolf2021!$E$9:$E$93-BL$58))*(BL$58-Fperm_SI_Woolf2021!$E$9:$E$93)/10))),Fperm_SI_Woolf2021!$D$9:$D$93))</f>
        <v>0.31221743353168896</v>
      </c>
      <c r="BM126" s="51" cm="1">
        <f t="array" ref="BM126">MIN(1,SLOPE(Fperm_SI_Woolf2021!$F$9:$F$93*EXP(-Fperm_SI_Woolf2021!$I$9:$I$93*$C126*IF(BM$58=Fperm_SI_Woolf2021!$E$9:$E$93,1,EXP(LN((1.1*(Fperm_SI_Woolf2021!$E$9:$E$93-BM$58)-63.1579*EXP(-0.19*Fperm_SI_Woolf2021!$E$9:$E$93)+63.1579*EXP(-0.19*BM$58))/(Fperm_SI_Woolf2021!$E$9:$E$93-BM$58))*(BM$58-Fperm_SI_Woolf2021!$E$9:$E$93)/10))) + Fperm_SI_Woolf2021!$G$9:$G$93*EXP(-Fperm_SI_Woolf2021!$J$9:$J$93*$C126*IF(BM$58=Fperm_SI_Woolf2021!$E$9:$E$93,1,EXP(LN((1.1*(Fperm_SI_Woolf2021!$E$9:$E$93-BM$58)-63.1579*EXP(-0.19*Fperm_SI_Woolf2021!$E$9:$E$93)+63.1579*EXP(-0.19*BM$58))/(Fperm_SI_Woolf2021!$E$9:$E$93-BM$58))*(BM$58-Fperm_SI_Woolf2021!$E$9:$E$93)/10))) + Fperm_SI_Woolf2021!$H$9:$H$93*EXP(-Fperm_SI_Woolf2021!$K$9:$K$93*$C126*IF(BM$58=Fperm_SI_Woolf2021!$E$9:$E$93,1,EXP(LN((1.1*(Fperm_SI_Woolf2021!$E$9:$E$93-BM$58)-63.1579*EXP(-0.19*Fperm_SI_Woolf2021!$E$9:$E$93)+63.1579*EXP(-0.19*BM$58))/(Fperm_SI_Woolf2021!$E$9:$E$93-BM$58))*(BM$58-Fperm_SI_Woolf2021!$E$9:$E$93)/10))),Fperm_SI_Woolf2021!$D$9:$D$93)*BM$57+INTERCEPT(Fperm_SI_Woolf2021!$F$9:$F$93*EXP(-Fperm_SI_Woolf2021!$I$9:$I$93*$C126*IF(BM$58=Fperm_SI_Woolf2021!$E$9:$E$93,1,EXP(LN((1.1*(Fperm_SI_Woolf2021!$E$9:$E$93-BM$58)-63.1579*EXP(-0.19*Fperm_SI_Woolf2021!$E$9:$E$93)+63.1579*EXP(-0.19*BM$58))/(Fperm_SI_Woolf2021!$E$9:$E$93-BM$58))*(BM$58-Fperm_SI_Woolf2021!$E$9:$E$93)/10))) + Fperm_SI_Woolf2021!$G$9:$G$93*EXP(-Fperm_SI_Woolf2021!$J$9:$J$93*$C126*IF(BM$58=Fperm_SI_Woolf2021!$E$9:$E$93,1,EXP(LN((1.1*(Fperm_SI_Woolf2021!$E$9:$E$93-BM$58)-63.1579*EXP(-0.19*Fperm_SI_Woolf2021!$E$9:$E$93)+63.1579*EXP(-0.19*BM$58))/(Fperm_SI_Woolf2021!$E$9:$E$93-BM$58))*(BM$58-Fperm_SI_Woolf2021!$E$9:$E$93)/10))) + Fperm_SI_Woolf2021!$H$9:$H$93*EXP(-Fperm_SI_Woolf2021!$K$9:$K$93*$C126*IF(BM$58=Fperm_SI_Woolf2021!$E$9:$E$93,1,EXP(LN((1.1*(Fperm_SI_Woolf2021!$E$9:$E$93-BM$58)-63.1579*EXP(-0.19*Fperm_SI_Woolf2021!$E$9:$E$93)+63.1579*EXP(-0.19*BM$58))/(Fperm_SI_Woolf2021!$E$9:$E$93-BM$58))*(BM$58-Fperm_SI_Woolf2021!$E$9:$E$93)/10))),Fperm_SI_Woolf2021!$D$9:$D$93))</f>
        <v>0.29738797937042594</v>
      </c>
      <c r="BN126" s="51" cm="1">
        <f t="array" ref="BN126">MIN(1,SLOPE(Fperm_SI_Woolf2021!$F$9:$F$93*EXP(-Fperm_SI_Woolf2021!$I$9:$I$93*$C126*IF(BN$58=Fperm_SI_Woolf2021!$E$9:$E$93,1,EXP(LN((1.1*(Fperm_SI_Woolf2021!$E$9:$E$93-BN$58)-63.1579*EXP(-0.19*Fperm_SI_Woolf2021!$E$9:$E$93)+63.1579*EXP(-0.19*BN$58))/(Fperm_SI_Woolf2021!$E$9:$E$93-BN$58))*(BN$58-Fperm_SI_Woolf2021!$E$9:$E$93)/10))) + Fperm_SI_Woolf2021!$G$9:$G$93*EXP(-Fperm_SI_Woolf2021!$J$9:$J$93*$C126*IF(BN$58=Fperm_SI_Woolf2021!$E$9:$E$93,1,EXP(LN((1.1*(Fperm_SI_Woolf2021!$E$9:$E$93-BN$58)-63.1579*EXP(-0.19*Fperm_SI_Woolf2021!$E$9:$E$93)+63.1579*EXP(-0.19*BN$58))/(Fperm_SI_Woolf2021!$E$9:$E$93-BN$58))*(BN$58-Fperm_SI_Woolf2021!$E$9:$E$93)/10))) + Fperm_SI_Woolf2021!$H$9:$H$93*EXP(-Fperm_SI_Woolf2021!$K$9:$K$93*$C126*IF(BN$58=Fperm_SI_Woolf2021!$E$9:$E$93,1,EXP(LN((1.1*(Fperm_SI_Woolf2021!$E$9:$E$93-BN$58)-63.1579*EXP(-0.19*Fperm_SI_Woolf2021!$E$9:$E$93)+63.1579*EXP(-0.19*BN$58))/(Fperm_SI_Woolf2021!$E$9:$E$93-BN$58))*(BN$58-Fperm_SI_Woolf2021!$E$9:$E$93)/10))),Fperm_SI_Woolf2021!$D$9:$D$93)*BN$57+INTERCEPT(Fperm_SI_Woolf2021!$F$9:$F$93*EXP(-Fperm_SI_Woolf2021!$I$9:$I$93*$C126*IF(BN$58=Fperm_SI_Woolf2021!$E$9:$E$93,1,EXP(LN((1.1*(Fperm_SI_Woolf2021!$E$9:$E$93-BN$58)-63.1579*EXP(-0.19*Fperm_SI_Woolf2021!$E$9:$E$93)+63.1579*EXP(-0.19*BN$58))/(Fperm_SI_Woolf2021!$E$9:$E$93-BN$58))*(BN$58-Fperm_SI_Woolf2021!$E$9:$E$93)/10))) + Fperm_SI_Woolf2021!$G$9:$G$93*EXP(-Fperm_SI_Woolf2021!$J$9:$J$93*$C126*IF(BN$58=Fperm_SI_Woolf2021!$E$9:$E$93,1,EXP(LN((1.1*(Fperm_SI_Woolf2021!$E$9:$E$93-BN$58)-63.1579*EXP(-0.19*Fperm_SI_Woolf2021!$E$9:$E$93)+63.1579*EXP(-0.19*BN$58))/(Fperm_SI_Woolf2021!$E$9:$E$93-BN$58))*(BN$58-Fperm_SI_Woolf2021!$E$9:$E$93)/10))) + Fperm_SI_Woolf2021!$H$9:$H$93*EXP(-Fperm_SI_Woolf2021!$K$9:$K$93*$C126*IF(BN$58=Fperm_SI_Woolf2021!$E$9:$E$93,1,EXP(LN((1.1*(Fperm_SI_Woolf2021!$E$9:$E$93-BN$58)-63.1579*EXP(-0.19*Fperm_SI_Woolf2021!$E$9:$E$93)+63.1579*EXP(-0.19*BN$58))/(Fperm_SI_Woolf2021!$E$9:$E$93-BN$58))*(BN$58-Fperm_SI_Woolf2021!$E$9:$E$93)/10))),Fperm_SI_Woolf2021!$D$9:$D$93))</f>
        <v>0.28255852520916291</v>
      </c>
      <c r="BO126" s="51" cm="1">
        <f t="array" ref="BO126">MIN(1,SLOPE(Fperm_SI_Woolf2021!$F$9:$F$93*EXP(-Fperm_SI_Woolf2021!$I$9:$I$93*$C126*IF(BO$58=Fperm_SI_Woolf2021!$E$9:$E$93,1,EXP(LN((1.1*(Fperm_SI_Woolf2021!$E$9:$E$93-BO$58)-63.1579*EXP(-0.19*Fperm_SI_Woolf2021!$E$9:$E$93)+63.1579*EXP(-0.19*BO$58))/(Fperm_SI_Woolf2021!$E$9:$E$93-BO$58))*(BO$58-Fperm_SI_Woolf2021!$E$9:$E$93)/10))) + Fperm_SI_Woolf2021!$G$9:$G$93*EXP(-Fperm_SI_Woolf2021!$J$9:$J$93*$C126*IF(BO$58=Fperm_SI_Woolf2021!$E$9:$E$93,1,EXP(LN((1.1*(Fperm_SI_Woolf2021!$E$9:$E$93-BO$58)-63.1579*EXP(-0.19*Fperm_SI_Woolf2021!$E$9:$E$93)+63.1579*EXP(-0.19*BO$58))/(Fperm_SI_Woolf2021!$E$9:$E$93-BO$58))*(BO$58-Fperm_SI_Woolf2021!$E$9:$E$93)/10))) + Fperm_SI_Woolf2021!$H$9:$H$93*EXP(-Fperm_SI_Woolf2021!$K$9:$K$93*$C126*IF(BO$58=Fperm_SI_Woolf2021!$E$9:$E$93,1,EXP(LN((1.1*(Fperm_SI_Woolf2021!$E$9:$E$93-BO$58)-63.1579*EXP(-0.19*Fperm_SI_Woolf2021!$E$9:$E$93)+63.1579*EXP(-0.19*BO$58))/(Fperm_SI_Woolf2021!$E$9:$E$93-BO$58))*(BO$58-Fperm_SI_Woolf2021!$E$9:$E$93)/10))),Fperm_SI_Woolf2021!$D$9:$D$93)*BO$57+INTERCEPT(Fperm_SI_Woolf2021!$F$9:$F$93*EXP(-Fperm_SI_Woolf2021!$I$9:$I$93*$C126*IF(BO$58=Fperm_SI_Woolf2021!$E$9:$E$93,1,EXP(LN((1.1*(Fperm_SI_Woolf2021!$E$9:$E$93-BO$58)-63.1579*EXP(-0.19*Fperm_SI_Woolf2021!$E$9:$E$93)+63.1579*EXP(-0.19*BO$58))/(Fperm_SI_Woolf2021!$E$9:$E$93-BO$58))*(BO$58-Fperm_SI_Woolf2021!$E$9:$E$93)/10))) + Fperm_SI_Woolf2021!$G$9:$G$93*EXP(-Fperm_SI_Woolf2021!$J$9:$J$93*$C126*IF(BO$58=Fperm_SI_Woolf2021!$E$9:$E$93,1,EXP(LN((1.1*(Fperm_SI_Woolf2021!$E$9:$E$93-BO$58)-63.1579*EXP(-0.19*Fperm_SI_Woolf2021!$E$9:$E$93)+63.1579*EXP(-0.19*BO$58))/(Fperm_SI_Woolf2021!$E$9:$E$93-BO$58))*(BO$58-Fperm_SI_Woolf2021!$E$9:$E$93)/10))) + Fperm_SI_Woolf2021!$H$9:$H$93*EXP(-Fperm_SI_Woolf2021!$K$9:$K$93*$C126*IF(BO$58=Fperm_SI_Woolf2021!$E$9:$E$93,1,EXP(LN((1.1*(Fperm_SI_Woolf2021!$E$9:$E$93-BO$58)-63.1579*EXP(-0.19*Fperm_SI_Woolf2021!$E$9:$E$93)+63.1579*EXP(-0.19*BO$58))/(Fperm_SI_Woolf2021!$E$9:$E$93-BO$58))*(BO$58-Fperm_SI_Woolf2021!$E$9:$E$93)/10))),Fperm_SI_Woolf2021!$D$9:$D$93))</f>
        <v>0.26772907104789995</v>
      </c>
      <c r="BP126" s="51" cm="1">
        <f t="array" ref="BP126">MIN(1,SLOPE(Fperm_SI_Woolf2021!$F$9:$F$93*EXP(-Fperm_SI_Woolf2021!$I$9:$I$93*$C126*IF(BP$58=Fperm_SI_Woolf2021!$E$9:$E$93,1,EXP(LN((1.1*(Fperm_SI_Woolf2021!$E$9:$E$93-BP$58)-63.1579*EXP(-0.19*Fperm_SI_Woolf2021!$E$9:$E$93)+63.1579*EXP(-0.19*BP$58))/(Fperm_SI_Woolf2021!$E$9:$E$93-BP$58))*(BP$58-Fperm_SI_Woolf2021!$E$9:$E$93)/10))) + Fperm_SI_Woolf2021!$G$9:$G$93*EXP(-Fperm_SI_Woolf2021!$J$9:$J$93*$C126*IF(BP$58=Fperm_SI_Woolf2021!$E$9:$E$93,1,EXP(LN((1.1*(Fperm_SI_Woolf2021!$E$9:$E$93-BP$58)-63.1579*EXP(-0.19*Fperm_SI_Woolf2021!$E$9:$E$93)+63.1579*EXP(-0.19*BP$58))/(Fperm_SI_Woolf2021!$E$9:$E$93-BP$58))*(BP$58-Fperm_SI_Woolf2021!$E$9:$E$93)/10))) + Fperm_SI_Woolf2021!$H$9:$H$93*EXP(-Fperm_SI_Woolf2021!$K$9:$K$93*$C126*IF(BP$58=Fperm_SI_Woolf2021!$E$9:$E$93,1,EXP(LN((1.1*(Fperm_SI_Woolf2021!$E$9:$E$93-BP$58)-63.1579*EXP(-0.19*Fperm_SI_Woolf2021!$E$9:$E$93)+63.1579*EXP(-0.19*BP$58))/(Fperm_SI_Woolf2021!$E$9:$E$93-BP$58))*(BP$58-Fperm_SI_Woolf2021!$E$9:$E$93)/10))),Fperm_SI_Woolf2021!$D$9:$D$93)*BP$57+INTERCEPT(Fperm_SI_Woolf2021!$F$9:$F$93*EXP(-Fperm_SI_Woolf2021!$I$9:$I$93*$C126*IF(BP$58=Fperm_SI_Woolf2021!$E$9:$E$93,1,EXP(LN((1.1*(Fperm_SI_Woolf2021!$E$9:$E$93-BP$58)-63.1579*EXP(-0.19*Fperm_SI_Woolf2021!$E$9:$E$93)+63.1579*EXP(-0.19*BP$58))/(Fperm_SI_Woolf2021!$E$9:$E$93-BP$58))*(BP$58-Fperm_SI_Woolf2021!$E$9:$E$93)/10))) + Fperm_SI_Woolf2021!$G$9:$G$93*EXP(-Fperm_SI_Woolf2021!$J$9:$J$93*$C126*IF(BP$58=Fperm_SI_Woolf2021!$E$9:$E$93,1,EXP(LN((1.1*(Fperm_SI_Woolf2021!$E$9:$E$93-BP$58)-63.1579*EXP(-0.19*Fperm_SI_Woolf2021!$E$9:$E$93)+63.1579*EXP(-0.19*BP$58))/(Fperm_SI_Woolf2021!$E$9:$E$93-BP$58))*(BP$58-Fperm_SI_Woolf2021!$E$9:$E$93)/10))) + Fperm_SI_Woolf2021!$H$9:$H$93*EXP(-Fperm_SI_Woolf2021!$K$9:$K$93*$C126*IF(BP$58=Fperm_SI_Woolf2021!$E$9:$E$93,1,EXP(LN((1.1*(Fperm_SI_Woolf2021!$E$9:$E$93-BP$58)-63.1579*EXP(-0.19*Fperm_SI_Woolf2021!$E$9:$E$93)+63.1579*EXP(-0.19*BP$58))/(Fperm_SI_Woolf2021!$E$9:$E$93-BP$58))*(BP$58-Fperm_SI_Woolf2021!$E$9:$E$93)/10))),Fperm_SI_Woolf2021!$D$9:$D$93))</f>
        <v>0.25289961688663692</v>
      </c>
      <c r="BQ126" s="51" cm="1">
        <f t="array" ref="BQ126">MIN(1,SLOPE(Fperm_SI_Woolf2021!$F$9:$F$93*EXP(-Fperm_SI_Woolf2021!$I$9:$I$93*$C126*IF(BQ$58=Fperm_SI_Woolf2021!$E$9:$E$93,1,EXP(LN((1.1*(Fperm_SI_Woolf2021!$E$9:$E$93-BQ$58)-63.1579*EXP(-0.19*Fperm_SI_Woolf2021!$E$9:$E$93)+63.1579*EXP(-0.19*BQ$58))/(Fperm_SI_Woolf2021!$E$9:$E$93-BQ$58))*(BQ$58-Fperm_SI_Woolf2021!$E$9:$E$93)/10))) + Fperm_SI_Woolf2021!$G$9:$G$93*EXP(-Fperm_SI_Woolf2021!$J$9:$J$93*$C126*IF(BQ$58=Fperm_SI_Woolf2021!$E$9:$E$93,1,EXP(LN((1.1*(Fperm_SI_Woolf2021!$E$9:$E$93-BQ$58)-63.1579*EXP(-0.19*Fperm_SI_Woolf2021!$E$9:$E$93)+63.1579*EXP(-0.19*BQ$58))/(Fperm_SI_Woolf2021!$E$9:$E$93-BQ$58))*(BQ$58-Fperm_SI_Woolf2021!$E$9:$E$93)/10))) + Fperm_SI_Woolf2021!$H$9:$H$93*EXP(-Fperm_SI_Woolf2021!$K$9:$K$93*$C126*IF(BQ$58=Fperm_SI_Woolf2021!$E$9:$E$93,1,EXP(LN((1.1*(Fperm_SI_Woolf2021!$E$9:$E$93-BQ$58)-63.1579*EXP(-0.19*Fperm_SI_Woolf2021!$E$9:$E$93)+63.1579*EXP(-0.19*BQ$58))/(Fperm_SI_Woolf2021!$E$9:$E$93-BQ$58))*(BQ$58-Fperm_SI_Woolf2021!$E$9:$E$93)/10))),Fperm_SI_Woolf2021!$D$9:$D$93)*BQ$57+INTERCEPT(Fperm_SI_Woolf2021!$F$9:$F$93*EXP(-Fperm_SI_Woolf2021!$I$9:$I$93*$C126*IF(BQ$58=Fperm_SI_Woolf2021!$E$9:$E$93,1,EXP(LN((1.1*(Fperm_SI_Woolf2021!$E$9:$E$93-BQ$58)-63.1579*EXP(-0.19*Fperm_SI_Woolf2021!$E$9:$E$93)+63.1579*EXP(-0.19*BQ$58))/(Fperm_SI_Woolf2021!$E$9:$E$93-BQ$58))*(BQ$58-Fperm_SI_Woolf2021!$E$9:$E$93)/10))) + Fperm_SI_Woolf2021!$G$9:$G$93*EXP(-Fperm_SI_Woolf2021!$J$9:$J$93*$C126*IF(BQ$58=Fperm_SI_Woolf2021!$E$9:$E$93,1,EXP(LN((1.1*(Fperm_SI_Woolf2021!$E$9:$E$93-BQ$58)-63.1579*EXP(-0.19*Fperm_SI_Woolf2021!$E$9:$E$93)+63.1579*EXP(-0.19*BQ$58))/(Fperm_SI_Woolf2021!$E$9:$E$93-BQ$58))*(BQ$58-Fperm_SI_Woolf2021!$E$9:$E$93)/10))) + Fperm_SI_Woolf2021!$H$9:$H$93*EXP(-Fperm_SI_Woolf2021!$K$9:$K$93*$C126*IF(BQ$58=Fperm_SI_Woolf2021!$E$9:$E$93,1,EXP(LN((1.1*(Fperm_SI_Woolf2021!$E$9:$E$93-BQ$58)-63.1579*EXP(-0.19*Fperm_SI_Woolf2021!$E$9:$E$93)+63.1579*EXP(-0.19*BQ$58))/(Fperm_SI_Woolf2021!$E$9:$E$93-BQ$58))*(BQ$58-Fperm_SI_Woolf2021!$E$9:$E$93)/10))),Fperm_SI_Woolf2021!$D$9:$D$93))</f>
        <v>0.2380701627253739</v>
      </c>
      <c r="BR126" s="51" cm="1">
        <f t="array" ref="BR126">MIN(1,SLOPE(Fperm_SI_Woolf2021!$F$9:$F$93*EXP(-Fperm_SI_Woolf2021!$I$9:$I$93*$C126*IF(BR$58=Fperm_SI_Woolf2021!$E$9:$E$93,1,EXP(LN((1.1*(Fperm_SI_Woolf2021!$E$9:$E$93-BR$58)-63.1579*EXP(-0.19*Fperm_SI_Woolf2021!$E$9:$E$93)+63.1579*EXP(-0.19*BR$58))/(Fperm_SI_Woolf2021!$E$9:$E$93-BR$58))*(BR$58-Fperm_SI_Woolf2021!$E$9:$E$93)/10))) + Fperm_SI_Woolf2021!$G$9:$G$93*EXP(-Fperm_SI_Woolf2021!$J$9:$J$93*$C126*IF(BR$58=Fperm_SI_Woolf2021!$E$9:$E$93,1,EXP(LN((1.1*(Fperm_SI_Woolf2021!$E$9:$E$93-BR$58)-63.1579*EXP(-0.19*Fperm_SI_Woolf2021!$E$9:$E$93)+63.1579*EXP(-0.19*BR$58))/(Fperm_SI_Woolf2021!$E$9:$E$93-BR$58))*(BR$58-Fperm_SI_Woolf2021!$E$9:$E$93)/10))) + Fperm_SI_Woolf2021!$H$9:$H$93*EXP(-Fperm_SI_Woolf2021!$K$9:$K$93*$C126*IF(BR$58=Fperm_SI_Woolf2021!$E$9:$E$93,1,EXP(LN((1.1*(Fperm_SI_Woolf2021!$E$9:$E$93-BR$58)-63.1579*EXP(-0.19*Fperm_SI_Woolf2021!$E$9:$E$93)+63.1579*EXP(-0.19*BR$58))/(Fperm_SI_Woolf2021!$E$9:$E$93-BR$58))*(BR$58-Fperm_SI_Woolf2021!$E$9:$E$93)/10))),Fperm_SI_Woolf2021!$D$9:$D$93)*BR$57+INTERCEPT(Fperm_SI_Woolf2021!$F$9:$F$93*EXP(-Fperm_SI_Woolf2021!$I$9:$I$93*$C126*IF(BR$58=Fperm_SI_Woolf2021!$E$9:$E$93,1,EXP(LN((1.1*(Fperm_SI_Woolf2021!$E$9:$E$93-BR$58)-63.1579*EXP(-0.19*Fperm_SI_Woolf2021!$E$9:$E$93)+63.1579*EXP(-0.19*BR$58))/(Fperm_SI_Woolf2021!$E$9:$E$93-BR$58))*(BR$58-Fperm_SI_Woolf2021!$E$9:$E$93)/10))) + Fperm_SI_Woolf2021!$G$9:$G$93*EXP(-Fperm_SI_Woolf2021!$J$9:$J$93*$C126*IF(BR$58=Fperm_SI_Woolf2021!$E$9:$E$93,1,EXP(LN((1.1*(Fperm_SI_Woolf2021!$E$9:$E$93-BR$58)-63.1579*EXP(-0.19*Fperm_SI_Woolf2021!$E$9:$E$93)+63.1579*EXP(-0.19*BR$58))/(Fperm_SI_Woolf2021!$E$9:$E$93-BR$58))*(BR$58-Fperm_SI_Woolf2021!$E$9:$E$93)/10))) + Fperm_SI_Woolf2021!$H$9:$H$93*EXP(-Fperm_SI_Woolf2021!$K$9:$K$93*$C126*IF(BR$58=Fperm_SI_Woolf2021!$E$9:$E$93,1,EXP(LN((1.1*(Fperm_SI_Woolf2021!$E$9:$E$93-BR$58)-63.1579*EXP(-0.19*Fperm_SI_Woolf2021!$E$9:$E$93)+63.1579*EXP(-0.19*BR$58))/(Fperm_SI_Woolf2021!$E$9:$E$93-BR$58))*(BR$58-Fperm_SI_Woolf2021!$E$9:$E$93)/10))),Fperm_SI_Woolf2021!$D$9:$D$93))</f>
        <v>0.22324070856411091</v>
      </c>
      <c r="BS126" s="51" cm="1">
        <f t="array" ref="BS126">MIN(1,SLOPE(Fperm_SI_Woolf2021!$F$9:$F$93*EXP(-Fperm_SI_Woolf2021!$I$9:$I$93*$C126*IF(BS$58=Fperm_SI_Woolf2021!$E$9:$E$93,1,EXP(LN((1.1*(Fperm_SI_Woolf2021!$E$9:$E$93-BS$58)-63.1579*EXP(-0.19*Fperm_SI_Woolf2021!$E$9:$E$93)+63.1579*EXP(-0.19*BS$58))/(Fperm_SI_Woolf2021!$E$9:$E$93-BS$58))*(BS$58-Fperm_SI_Woolf2021!$E$9:$E$93)/10))) + Fperm_SI_Woolf2021!$G$9:$G$93*EXP(-Fperm_SI_Woolf2021!$J$9:$J$93*$C126*IF(BS$58=Fperm_SI_Woolf2021!$E$9:$E$93,1,EXP(LN((1.1*(Fperm_SI_Woolf2021!$E$9:$E$93-BS$58)-63.1579*EXP(-0.19*Fperm_SI_Woolf2021!$E$9:$E$93)+63.1579*EXP(-0.19*BS$58))/(Fperm_SI_Woolf2021!$E$9:$E$93-BS$58))*(BS$58-Fperm_SI_Woolf2021!$E$9:$E$93)/10))) + Fperm_SI_Woolf2021!$H$9:$H$93*EXP(-Fperm_SI_Woolf2021!$K$9:$K$93*$C126*IF(BS$58=Fperm_SI_Woolf2021!$E$9:$E$93,1,EXP(LN((1.1*(Fperm_SI_Woolf2021!$E$9:$E$93-BS$58)-63.1579*EXP(-0.19*Fperm_SI_Woolf2021!$E$9:$E$93)+63.1579*EXP(-0.19*BS$58))/(Fperm_SI_Woolf2021!$E$9:$E$93-BS$58))*(BS$58-Fperm_SI_Woolf2021!$E$9:$E$93)/10))),Fperm_SI_Woolf2021!$D$9:$D$93)*BS$57+INTERCEPT(Fperm_SI_Woolf2021!$F$9:$F$93*EXP(-Fperm_SI_Woolf2021!$I$9:$I$93*$C126*IF(BS$58=Fperm_SI_Woolf2021!$E$9:$E$93,1,EXP(LN((1.1*(Fperm_SI_Woolf2021!$E$9:$E$93-BS$58)-63.1579*EXP(-0.19*Fperm_SI_Woolf2021!$E$9:$E$93)+63.1579*EXP(-0.19*BS$58))/(Fperm_SI_Woolf2021!$E$9:$E$93-BS$58))*(BS$58-Fperm_SI_Woolf2021!$E$9:$E$93)/10))) + Fperm_SI_Woolf2021!$G$9:$G$93*EXP(-Fperm_SI_Woolf2021!$J$9:$J$93*$C126*IF(BS$58=Fperm_SI_Woolf2021!$E$9:$E$93,1,EXP(LN((1.1*(Fperm_SI_Woolf2021!$E$9:$E$93-BS$58)-63.1579*EXP(-0.19*Fperm_SI_Woolf2021!$E$9:$E$93)+63.1579*EXP(-0.19*BS$58))/(Fperm_SI_Woolf2021!$E$9:$E$93-BS$58))*(BS$58-Fperm_SI_Woolf2021!$E$9:$E$93)/10))) + Fperm_SI_Woolf2021!$H$9:$H$93*EXP(-Fperm_SI_Woolf2021!$K$9:$K$93*$C126*IF(BS$58=Fperm_SI_Woolf2021!$E$9:$E$93,1,EXP(LN((1.1*(Fperm_SI_Woolf2021!$E$9:$E$93-BS$58)-63.1579*EXP(-0.19*Fperm_SI_Woolf2021!$E$9:$E$93)+63.1579*EXP(-0.19*BS$58))/(Fperm_SI_Woolf2021!$E$9:$E$93-BS$58))*(BS$58-Fperm_SI_Woolf2021!$E$9:$E$93)/10))),Fperm_SI_Woolf2021!$D$9:$D$93))</f>
        <v>0.20841125440284791</v>
      </c>
      <c r="BT126" s="51" cm="1">
        <f t="array" ref="BT126">MIN(1,SLOPE(Fperm_SI_Woolf2021!$F$9:$F$93*EXP(-Fperm_SI_Woolf2021!$I$9:$I$93*$C126*IF(BT$58=Fperm_SI_Woolf2021!$E$9:$E$93,1,EXP(LN((1.1*(Fperm_SI_Woolf2021!$E$9:$E$93-BT$58)-63.1579*EXP(-0.19*Fperm_SI_Woolf2021!$E$9:$E$93)+63.1579*EXP(-0.19*BT$58))/(Fperm_SI_Woolf2021!$E$9:$E$93-BT$58))*(BT$58-Fperm_SI_Woolf2021!$E$9:$E$93)/10))) + Fperm_SI_Woolf2021!$G$9:$G$93*EXP(-Fperm_SI_Woolf2021!$J$9:$J$93*$C126*IF(BT$58=Fperm_SI_Woolf2021!$E$9:$E$93,1,EXP(LN((1.1*(Fperm_SI_Woolf2021!$E$9:$E$93-BT$58)-63.1579*EXP(-0.19*Fperm_SI_Woolf2021!$E$9:$E$93)+63.1579*EXP(-0.19*BT$58))/(Fperm_SI_Woolf2021!$E$9:$E$93-BT$58))*(BT$58-Fperm_SI_Woolf2021!$E$9:$E$93)/10))) + Fperm_SI_Woolf2021!$H$9:$H$93*EXP(-Fperm_SI_Woolf2021!$K$9:$K$93*$C126*IF(BT$58=Fperm_SI_Woolf2021!$E$9:$E$93,1,EXP(LN((1.1*(Fperm_SI_Woolf2021!$E$9:$E$93-BT$58)-63.1579*EXP(-0.19*Fperm_SI_Woolf2021!$E$9:$E$93)+63.1579*EXP(-0.19*BT$58))/(Fperm_SI_Woolf2021!$E$9:$E$93-BT$58))*(BT$58-Fperm_SI_Woolf2021!$E$9:$E$93)/10))),Fperm_SI_Woolf2021!$D$9:$D$93)*BT$57+INTERCEPT(Fperm_SI_Woolf2021!$F$9:$F$93*EXP(-Fperm_SI_Woolf2021!$I$9:$I$93*$C126*IF(BT$58=Fperm_SI_Woolf2021!$E$9:$E$93,1,EXP(LN((1.1*(Fperm_SI_Woolf2021!$E$9:$E$93-BT$58)-63.1579*EXP(-0.19*Fperm_SI_Woolf2021!$E$9:$E$93)+63.1579*EXP(-0.19*BT$58))/(Fperm_SI_Woolf2021!$E$9:$E$93-BT$58))*(BT$58-Fperm_SI_Woolf2021!$E$9:$E$93)/10))) + Fperm_SI_Woolf2021!$G$9:$G$93*EXP(-Fperm_SI_Woolf2021!$J$9:$J$93*$C126*IF(BT$58=Fperm_SI_Woolf2021!$E$9:$E$93,1,EXP(LN((1.1*(Fperm_SI_Woolf2021!$E$9:$E$93-BT$58)-63.1579*EXP(-0.19*Fperm_SI_Woolf2021!$E$9:$E$93)+63.1579*EXP(-0.19*BT$58))/(Fperm_SI_Woolf2021!$E$9:$E$93-BT$58))*(BT$58-Fperm_SI_Woolf2021!$E$9:$E$93)/10))) + Fperm_SI_Woolf2021!$H$9:$H$93*EXP(-Fperm_SI_Woolf2021!$K$9:$K$93*$C126*IF(BT$58=Fperm_SI_Woolf2021!$E$9:$E$93,1,EXP(LN((1.1*(Fperm_SI_Woolf2021!$E$9:$E$93-BT$58)-63.1579*EXP(-0.19*Fperm_SI_Woolf2021!$E$9:$E$93)+63.1579*EXP(-0.19*BT$58))/(Fperm_SI_Woolf2021!$E$9:$E$93-BT$58))*(BT$58-Fperm_SI_Woolf2021!$E$9:$E$93)/10))),Fperm_SI_Woolf2021!$D$9:$D$93))</f>
        <v>0.19358180024158489</v>
      </c>
      <c r="BU126" s="51" cm="1">
        <f t="array" ref="BU126">MIN(1,SLOPE(Fperm_SI_Woolf2021!$F$9:$F$93*EXP(-Fperm_SI_Woolf2021!$I$9:$I$93*$C126*IF(BU$58=Fperm_SI_Woolf2021!$E$9:$E$93,1,EXP(LN((1.1*(Fperm_SI_Woolf2021!$E$9:$E$93-BU$58)-63.1579*EXP(-0.19*Fperm_SI_Woolf2021!$E$9:$E$93)+63.1579*EXP(-0.19*BU$58))/(Fperm_SI_Woolf2021!$E$9:$E$93-BU$58))*(BU$58-Fperm_SI_Woolf2021!$E$9:$E$93)/10))) + Fperm_SI_Woolf2021!$G$9:$G$93*EXP(-Fperm_SI_Woolf2021!$J$9:$J$93*$C126*IF(BU$58=Fperm_SI_Woolf2021!$E$9:$E$93,1,EXP(LN((1.1*(Fperm_SI_Woolf2021!$E$9:$E$93-BU$58)-63.1579*EXP(-0.19*Fperm_SI_Woolf2021!$E$9:$E$93)+63.1579*EXP(-0.19*BU$58))/(Fperm_SI_Woolf2021!$E$9:$E$93-BU$58))*(BU$58-Fperm_SI_Woolf2021!$E$9:$E$93)/10))) + Fperm_SI_Woolf2021!$H$9:$H$93*EXP(-Fperm_SI_Woolf2021!$K$9:$K$93*$C126*IF(BU$58=Fperm_SI_Woolf2021!$E$9:$E$93,1,EXP(LN((1.1*(Fperm_SI_Woolf2021!$E$9:$E$93-BU$58)-63.1579*EXP(-0.19*Fperm_SI_Woolf2021!$E$9:$E$93)+63.1579*EXP(-0.19*BU$58))/(Fperm_SI_Woolf2021!$E$9:$E$93-BU$58))*(BU$58-Fperm_SI_Woolf2021!$E$9:$E$93)/10))),Fperm_SI_Woolf2021!$D$9:$D$93)*BU$57+INTERCEPT(Fperm_SI_Woolf2021!$F$9:$F$93*EXP(-Fperm_SI_Woolf2021!$I$9:$I$93*$C126*IF(BU$58=Fperm_SI_Woolf2021!$E$9:$E$93,1,EXP(LN((1.1*(Fperm_SI_Woolf2021!$E$9:$E$93-BU$58)-63.1579*EXP(-0.19*Fperm_SI_Woolf2021!$E$9:$E$93)+63.1579*EXP(-0.19*BU$58))/(Fperm_SI_Woolf2021!$E$9:$E$93-BU$58))*(BU$58-Fperm_SI_Woolf2021!$E$9:$E$93)/10))) + Fperm_SI_Woolf2021!$G$9:$G$93*EXP(-Fperm_SI_Woolf2021!$J$9:$J$93*$C126*IF(BU$58=Fperm_SI_Woolf2021!$E$9:$E$93,1,EXP(LN((1.1*(Fperm_SI_Woolf2021!$E$9:$E$93-BU$58)-63.1579*EXP(-0.19*Fperm_SI_Woolf2021!$E$9:$E$93)+63.1579*EXP(-0.19*BU$58))/(Fperm_SI_Woolf2021!$E$9:$E$93-BU$58))*(BU$58-Fperm_SI_Woolf2021!$E$9:$E$93)/10))) + Fperm_SI_Woolf2021!$H$9:$H$93*EXP(-Fperm_SI_Woolf2021!$K$9:$K$93*$C126*IF(BU$58=Fperm_SI_Woolf2021!$E$9:$E$93,1,EXP(LN((1.1*(Fperm_SI_Woolf2021!$E$9:$E$93-BU$58)-63.1579*EXP(-0.19*Fperm_SI_Woolf2021!$E$9:$E$93)+63.1579*EXP(-0.19*BU$58))/(Fperm_SI_Woolf2021!$E$9:$E$93-BU$58))*(BU$58-Fperm_SI_Woolf2021!$E$9:$E$93)/10))),Fperm_SI_Woolf2021!$D$9:$D$93))</f>
        <v>0.17875234608032189</v>
      </c>
      <c r="BV126" s="51" cm="1">
        <f t="array" ref="BV126">MIN(1,SLOPE(Fperm_SI_Woolf2021!$F$9:$F$93*EXP(-Fperm_SI_Woolf2021!$I$9:$I$93*$C126*IF(BV$58=Fperm_SI_Woolf2021!$E$9:$E$93,1,EXP(LN((1.1*(Fperm_SI_Woolf2021!$E$9:$E$93-BV$58)-63.1579*EXP(-0.19*Fperm_SI_Woolf2021!$E$9:$E$93)+63.1579*EXP(-0.19*BV$58))/(Fperm_SI_Woolf2021!$E$9:$E$93-BV$58))*(BV$58-Fperm_SI_Woolf2021!$E$9:$E$93)/10))) + Fperm_SI_Woolf2021!$G$9:$G$93*EXP(-Fperm_SI_Woolf2021!$J$9:$J$93*$C126*IF(BV$58=Fperm_SI_Woolf2021!$E$9:$E$93,1,EXP(LN((1.1*(Fperm_SI_Woolf2021!$E$9:$E$93-BV$58)-63.1579*EXP(-0.19*Fperm_SI_Woolf2021!$E$9:$E$93)+63.1579*EXP(-0.19*BV$58))/(Fperm_SI_Woolf2021!$E$9:$E$93-BV$58))*(BV$58-Fperm_SI_Woolf2021!$E$9:$E$93)/10))) + Fperm_SI_Woolf2021!$H$9:$H$93*EXP(-Fperm_SI_Woolf2021!$K$9:$K$93*$C126*IF(BV$58=Fperm_SI_Woolf2021!$E$9:$E$93,1,EXP(LN((1.1*(Fperm_SI_Woolf2021!$E$9:$E$93-BV$58)-63.1579*EXP(-0.19*Fperm_SI_Woolf2021!$E$9:$E$93)+63.1579*EXP(-0.19*BV$58))/(Fperm_SI_Woolf2021!$E$9:$E$93-BV$58))*(BV$58-Fperm_SI_Woolf2021!$E$9:$E$93)/10))),Fperm_SI_Woolf2021!$D$9:$D$93)*BV$57+INTERCEPT(Fperm_SI_Woolf2021!$F$9:$F$93*EXP(-Fperm_SI_Woolf2021!$I$9:$I$93*$C126*IF(BV$58=Fperm_SI_Woolf2021!$E$9:$E$93,1,EXP(LN((1.1*(Fperm_SI_Woolf2021!$E$9:$E$93-BV$58)-63.1579*EXP(-0.19*Fperm_SI_Woolf2021!$E$9:$E$93)+63.1579*EXP(-0.19*BV$58))/(Fperm_SI_Woolf2021!$E$9:$E$93-BV$58))*(BV$58-Fperm_SI_Woolf2021!$E$9:$E$93)/10))) + Fperm_SI_Woolf2021!$G$9:$G$93*EXP(-Fperm_SI_Woolf2021!$J$9:$J$93*$C126*IF(BV$58=Fperm_SI_Woolf2021!$E$9:$E$93,1,EXP(LN((1.1*(Fperm_SI_Woolf2021!$E$9:$E$93-BV$58)-63.1579*EXP(-0.19*Fperm_SI_Woolf2021!$E$9:$E$93)+63.1579*EXP(-0.19*BV$58))/(Fperm_SI_Woolf2021!$E$9:$E$93-BV$58))*(BV$58-Fperm_SI_Woolf2021!$E$9:$E$93)/10))) + Fperm_SI_Woolf2021!$H$9:$H$93*EXP(-Fperm_SI_Woolf2021!$K$9:$K$93*$C126*IF(BV$58=Fperm_SI_Woolf2021!$E$9:$E$93,1,EXP(LN((1.1*(Fperm_SI_Woolf2021!$E$9:$E$93-BV$58)-63.1579*EXP(-0.19*Fperm_SI_Woolf2021!$E$9:$E$93)+63.1579*EXP(-0.19*BV$58))/(Fperm_SI_Woolf2021!$E$9:$E$93-BV$58))*(BV$58-Fperm_SI_Woolf2021!$E$9:$E$93)/10))),Fperm_SI_Woolf2021!$D$9:$D$93))</f>
        <v>0.16392289191905887</v>
      </c>
      <c r="BW126" s="51" cm="1">
        <f t="array" ref="BW126">MIN(1,SLOPE(Fperm_SI_Woolf2021!$F$9:$F$93*EXP(-Fperm_SI_Woolf2021!$I$9:$I$93*$C126*IF(BW$58=Fperm_SI_Woolf2021!$E$9:$E$93,1,EXP(LN((1.1*(Fperm_SI_Woolf2021!$E$9:$E$93-BW$58)-63.1579*EXP(-0.19*Fperm_SI_Woolf2021!$E$9:$E$93)+63.1579*EXP(-0.19*BW$58))/(Fperm_SI_Woolf2021!$E$9:$E$93-BW$58))*(BW$58-Fperm_SI_Woolf2021!$E$9:$E$93)/10))) + Fperm_SI_Woolf2021!$G$9:$G$93*EXP(-Fperm_SI_Woolf2021!$J$9:$J$93*$C126*IF(BW$58=Fperm_SI_Woolf2021!$E$9:$E$93,1,EXP(LN((1.1*(Fperm_SI_Woolf2021!$E$9:$E$93-BW$58)-63.1579*EXP(-0.19*Fperm_SI_Woolf2021!$E$9:$E$93)+63.1579*EXP(-0.19*BW$58))/(Fperm_SI_Woolf2021!$E$9:$E$93-BW$58))*(BW$58-Fperm_SI_Woolf2021!$E$9:$E$93)/10))) + Fperm_SI_Woolf2021!$H$9:$H$93*EXP(-Fperm_SI_Woolf2021!$K$9:$K$93*$C126*IF(BW$58=Fperm_SI_Woolf2021!$E$9:$E$93,1,EXP(LN((1.1*(Fperm_SI_Woolf2021!$E$9:$E$93-BW$58)-63.1579*EXP(-0.19*Fperm_SI_Woolf2021!$E$9:$E$93)+63.1579*EXP(-0.19*BW$58))/(Fperm_SI_Woolf2021!$E$9:$E$93-BW$58))*(BW$58-Fperm_SI_Woolf2021!$E$9:$E$93)/10))),Fperm_SI_Woolf2021!$D$9:$D$93)*BW$57+INTERCEPT(Fperm_SI_Woolf2021!$F$9:$F$93*EXP(-Fperm_SI_Woolf2021!$I$9:$I$93*$C126*IF(BW$58=Fperm_SI_Woolf2021!$E$9:$E$93,1,EXP(LN((1.1*(Fperm_SI_Woolf2021!$E$9:$E$93-BW$58)-63.1579*EXP(-0.19*Fperm_SI_Woolf2021!$E$9:$E$93)+63.1579*EXP(-0.19*BW$58))/(Fperm_SI_Woolf2021!$E$9:$E$93-BW$58))*(BW$58-Fperm_SI_Woolf2021!$E$9:$E$93)/10))) + Fperm_SI_Woolf2021!$G$9:$G$93*EXP(-Fperm_SI_Woolf2021!$J$9:$J$93*$C126*IF(BW$58=Fperm_SI_Woolf2021!$E$9:$E$93,1,EXP(LN((1.1*(Fperm_SI_Woolf2021!$E$9:$E$93-BW$58)-63.1579*EXP(-0.19*Fperm_SI_Woolf2021!$E$9:$E$93)+63.1579*EXP(-0.19*BW$58))/(Fperm_SI_Woolf2021!$E$9:$E$93-BW$58))*(BW$58-Fperm_SI_Woolf2021!$E$9:$E$93)/10))) + Fperm_SI_Woolf2021!$H$9:$H$93*EXP(-Fperm_SI_Woolf2021!$K$9:$K$93*$C126*IF(BW$58=Fperm_SI_Woolf2021!$E$9:$E$93,1,EXP(LN((1.1*(Fperm_SI_Woolf2021!$E$9:$E$93-BW$58)-63.1579*EXP(-0.19*Fperm_SI_Woolf2021!$E$9:$E$93)+63.1579*EXP(-0.19*BW$58))/(Fperm_SI_Woolf2021!$E$9:$E$93-BW$58))*(BW$58-Fperm_SI_Woolf2021!$E$9:$E$93)/10))),Fperm_SI_Woolf2021!$D$9:$D$93))</f>
        <v>0.14909343775779585</v>
      </c>
      <c r="BX126" s="51" cm="1">
        <f t="array" ref="BX126">MIN(1,SLOPE(Fperm_SI_Woolf2021!$F$9:$F$93*EXP(-Fperm_SI_Woolf2021!$I$9:$I$93*$C126*IF(BX$58=Fperm_SI_Woolf2021!$E$9:$E$93,1,EXP(LN((1.1*(Fperm_SI_Woolf2021!$E$9:$E$93-BX$58)-63.1579*EXP(-0.19*Fperm_SI_Woolf2021!$E$9:$E$93)+63.1579*EXP(-0.19*BX$58))/(Fperm_SI_Woolf2021!$E$9:$E$93-BX$58))*(BX$58-Fperm_SI_Woolf2021!$E$9:$E$93)/10))) + Fperm_SI_Woolf2021!$G$9:$G$93*EXP(-Fperm_SI_Woolf2021!$J$9:$J$93*$C126*IF(BX$58=Fperm_SI_Woolf2021!$E$9:$E$93,1,EXP(LN((1.1*(Fperm_SI_Woolf2021!$E$9:$E$93-BX$58)-63.1579*EXP(-0.19*Fperm_SI_Woolf2021!$E$9:$E$93)+63.1579*EXP(-0.19*BX$58))/(Fperm_SI_Woolf2021!$E$9:$E$93-BX$58))*(BX$58-Fperm_SI_Woolf2021!$E$9:$E$93)/10))) + Fperm_SI_Woolf2021!$H$9:$H$93*EXP(-Fperm_SI_Woolf2021!$K$9:$K$93*$C126*IF(BX$58=Fperm_SI_Woolf2021!$E$9:$E$93,1,EXP(LN((1.1*(Fperm_SI_Woolf2021!$E$9:$E$93-BX$58)-63.1579*EXP(-0.19*Fperm_SI_Woolf2021!$E$9:$E$93)+63.1579*EXP(-0.19*BX$58))/(Fperm_SI_Woolf2021!$E$9:$E$93-BX$58))*(BX$58-Fperm_SI_Woolf2021!$E$9:$E$93)/10))),Fperm_SI_Woolf2021!$D$9:$D$93)*BX$57+INTERCEPT(Fperm_SI_Woolf2021!$F$9:$F$93*EXP(-Fperm_SI_Woolf2021!$I$9:$I$93*$C126*IF(BX$58=Fperm_SI_Woolf2021!$E$9:$E$93,1,EXP(LN((1.1*(Fperm_SI_Woolf2021!$E$9:$E$93-BX$58)-63.1579*EXP(-0.19*Fperm_SI_Woolf2021!$E$9:$E$93)+63.1579*EXP(-0.19*BX$58))/(Fperm_SI_Woolf2021!$E$9:$E$93-BX$58))*(BX$58-Fperm_SI_Woolf2021!$E$9:$E$93)/10))) + Fperm_SI_Woolf2021!$G$9:$G$93*EXP(-Fperm_SI_Woolf2021!$J$9:$J$93*$C126*IF(BX$58=Fperm_SI_Woolf2021!$E$9:$E$93,1,EXP(LN((1.1*(Fperm_SI_Woolf2021!$E$9:$E$93-BX$58)-63.1579*EXP(-0.19*Fperm_SI_Woolf2021!$E$9:$E$93)+63.1579*EXP(-0.19*BX$58))/(Fperm_SI_Woolf2021!$E$9:$E$93-BX$58))*(BX$58-Fperm_SI_Woolf2021!$E$9:$E$93)/10))) + Fperm_SI_Woolf2021!$H$9:$H$93*EXP(-Fperm_SI_Woolf2021!$K$9:$K$93*$C126*IF(BX$58=Fperm_SI_Woolf2021!$E$9:$E$93,1,EXP(LN((1.1*(Fperm_SI_Woolf2021!$E$9:$E$93-BX$58)-63.1579*EXP(-0.19*Fperm_SI_Woolf2021!$E$9:$E$93)+63.1579*EXP(-0.19*BX$58))/(Fperm_SI_Woolf2021!$E$9:$E$93-BX$58))*(BX$58-Fperm_SI_Woolf2021!$E$9:$E$93)/10))),Fperm_SI_Woolf2021!$D$9:$D$93))</f>
        <v>0.13426398359653283</v>
      </c>
      <c r="BY126" s="51" cm="1">
        <f t="array" ref="BY126">MIN(1,SLOPE(Fperm_SI_Woolf2021!$F$9:$F$93*EXP(-Fperm_SI_Woolf2021!$I$9:$I$93*$C126*IF(BY$58=Fperm_SI_Woolf2021!$E$9:$E$93,1,EXP(LN((1.1*(Fperm_SI_Woolf2021!$E$9:$E$93-BY$58)-63.1579*EXP(-0.19*Fperm_SI_Woolf2021!$E$9:$E$93)+63.1579*EXP(-0.19*BY$58))/(Fperm_SI_Woolf2021!$E$9:$E$93-BY$58))*(BY$58-Fperm_SI_Woolf2021!$E$9:$E$93)/10))) + Fperm_SI_Woolf2021!$G$9:$G$93*EXP(-Fperm_SI_Woolf2021!$J$9:$J$93*$C126*IF(BY$58=Fperm_SI_Woolf2021!$E$9:$E$93,1,EXP(LN((1.1*(Fperm_SI_Woolf2021!$E$9:$E$93-BY$58)-63.1579*EXP(-0.19*Fperm_SI_Woolf2021!$E$9:$E$93)+63.1579*EXP(-0.19*BY$58))/(Fperm_SI_Woolf2021!$E$9:$E$93-BY$58))*(BY$58-Fperm_SI_Woolf2021!$E$9:$E$93)/10))) + Fperm_SI_Woolf2021!$H$9:$H$93*EXP(-Fperm_SI_Woolf2021!$K$9:$K$93*$C126*IF(BY$58=Fperm_SI_Woolf2021!$E$9:$E$93,1,EXP(LN((1.1*(Fperm_SI_Woolf2021!$E$9:$E$93-BY$58)-63.1579*EXP(-0.19*Fperm_SI_Woolf2021!$E$9:$E$93)+63.1579*EXP(-0.19*BY$58))/(Fperm_SI_Woolf2021!$E$9:$E$93-BY$58))*(BY$58-Fperm_SI_Woolf2021!$E$9:$E$93)/10))),Fperm_SI_Woolf2021!$D$9:$D$93)*BY$57+INTERCEPT(Fperm_SI_Woolf2021!$F$9:$F$93*EXP(-Fperm_SI_Woolf2021!$I$9:$I$93*$C126*IF(BY$58=Fperm_SI_Woolf2021!$E$9:$E$93,1,EXP(LN((1.1*(Fperm_SI_Woolf2021!$E$9:$E$93-BY$58)-63.1579*EXP(-0.19*Fperm_SI_Woolf2021!$E$9:$E$93)+63.1579*EXP(-0.19*BY$58))/(Fperm_SI_Woolf2021!$E$9:$E$93-BY$58))*(BY$58-Fperm_SI_Woolf2021!$E$9:$E$93)/10))) + Fperm_SI_Woolf2021!$G$9:$G$93*EXP(-Fperm_SI_Woolf2021!$J$9:$J$93*$C126*IF(BY$58=Fperm_SI_Woolf2021!$E$9:$E$93,1,EXP(LN((1.1*(Fperm_SI_Woolf2021!$E$9:$E$93-BY$58)-63.1579*EXP(-0.19*Fperm_SI_Woolf2021!$E$9:$E$93)+63.1579*EXP(-0.19*BY$58))/(Fperm_SI_Woolf2021!$E$9:$E$93-BY$58))*(BY$58-Fperm_SI_Woolf2021!$E$9:$E$93)/10))) + Fperm_SI_Woolf2021!$H$9:$H$93*EXP(-Fperm_SI_Woolf2021!$K$9:$K$93*$C126*IF(BY$58=Fperm_SI_Woolf2021!$E$9:$E$93,1,EXP(LN((1.1*(Fperm_SI_Woolf2021!$E$9:$E$93-BY$58)-63.1579*EXP(-0.19*Fperm_SI_Woolf2021!$E$9:$E$93)+63.1579*EXP(-0.19*BY$58))/(Fperm_SI_Woolf2021!$E$9:$E$93-BY$58))*(BY$58-Fperm_SI_Woolf2021!$E$9:$E$93)/10))),Fperm_SI_Woolf2021!$D$9:$D$93))</f>
        <v>0.1194345294352698</v>
      </c>
      <c r="BZ126" s="51" cm="1">
        <f t="array" ref="BZ126">MIN(1,SLOPE(Fperm_SI_Woolf2021!$F$9:$F$93*EXP(-Fperm_SI_Woolf2021!$I$9:$I$93*$C126*IF(BZ$58=Fperm_SI_Woolf2021!$E$9:$E$93,1,EXP(LN((1.1*(Fperm_SI_Woolf2021!$E$9:$E$93-BZ$58)-63.1579*EXP(-0.19*Fperm_SI_Woolf2021!$E$9:$E$93)+63.1579*EXP(-0.19*BZ$58))/(Fperm_SI_Woolf2021!$E$9:$E$93-BZ$58))*(BZ$58-Fperm_SI_Woolf2021!$E$9:$E$93)/10))) + Fperm_SI_Woolf2021!$G$9:$G$93*EXP(-Fperm_SI_Woolf2021!$J$9:$J$93*$C126*IF(BZ$58=Fperm_SI_Woolf2021!$E$9:$E$93,1,EXP(LN((1.1*(Fperm_SI_Woolf2021!$E$9:$E$93-BZ$58)-63.1579*EXP(-0.19*Fperm_SI_Woolf2021!$E$9:$E$93)+63.1579*EXP(-0.19*BZ$58))/(Fperm_SI_Woolf2021!$E$9:$E$93-BZ$58))*(BZ$58-Fperm_SI_Woolf2021!$E$9:$E$93)/10))) + Fperm_SI_Woolf2021!$H$9:$H$93*EXP(-Fperm_SI_Woolf2021!$K$9:$K$93*$C126*IF(BZ$58=Fperm_SI_Woolf2021!$E$9:$E$93,1,EXP(LN((1.1*(Fperm_SI_Woolf2021!$E$9:$E$93-BZ$58)-63.1579*EXP(-0.19*Fperm_SI_Woolf2021!$E$9:$E$93)+63.1579*EXP(-0.19*BZ$58))/(Fperm_SI_Woolf2021!$E$9:$E$93-BZ$58))*(BZ$58-Fperm_SI_Woolf2021!$E$9:$E$93)/10))),Fperm_SI_Woolf2021!$D$9:$D$93)*BZ$57+INTERCEPT(Fperm_SI_Woolf2021!$F$9:$F$93*EXP(-Fperm_SI_Woolf2021!$I$9:$I$93*$C126*IF(BZ$58=Fperm_SI_Woolf2021!$E$9:$E$93,1,EXP(LN((1.1*(Fperm_SI_Woolf2021!$E$9:$E$93-BZ$58)-63.1579*EXP(-0.19*Fperm_SI_Woolf2021!$E$9:$E$93)+63.1579*EXP(-0.19*BZ$58))/(Fperm_SI_Woolf2021!$E$9:$E$93-BZ$58))*(BZ$58-Fperm_SI_Woolf2021!$E$9:$E$93)/10))) + Fperm_SI_Woolf2021!$G$9:$G$93*EXP(-Fperm_SI_Woolf2021!$J$9:$J$93*$C126*IF(BZ$58=Fperm_SI_Woolf2021!$E$9:$E$93,1,EXP(LN((1.1*(Fperm_SI_Woolf2021!$E$9:$E$93-BZ$58)-63.1579*EXP(-0.19*Fperm_SI_Woolf2021!$E$9:$E$93)+63.1579*EXP(-0.19*BZ$58))/(Fperm_SI_Woolf2021!$E$9:$E$93-BZ$58))*(BZ$58-Fperm_SI_Woolf2021!$E$9:$E$93)/10))) + Fperm_SI_Woolf2021!$H$9:$H$93*EXP(-Fperm_SI_Woolf2021!$K$9:$K$93*$C126*IF(BZ$58=Fperm_SI_Woolf2021!$E$9:$E$93,1,EXP(LN((1.1*(Fperm_SI_Woolf2021!$E$9:$E$93-BZ$58)-63.1579*EXP(-0.19*Fperm_SI_Woolf2021!$E$9:$E$93)+63.1579*EXP(-0.19*BZ$58))/(Fperm_SI_Woolf2021!$E$9:$E$93-BZ$58))*(BZ$58-Fperm_SI_Woolf2021!$E$9:$E$93)/10))),Fperm_SI_Woolf2021!$D$9:$D$93))</f>
        <v>0.10460507527400678</v>
      </c>
    </row>
    <row r="127" spans="3:78" x14ac:dyDescent="0.2">
      <c r="C127" s="48">
        <v>670</v>
      </c>
      <c r="D127" s="51" cm="1">
        <f t="array" ref="D127">MIN(1,SLOPE(Fperm_SI_Woolf2021!$F$9:$F$93*EXP(-Fperm_SI_Woolf2021!$I$9:$I$93*$C127*IF(D$58=Fperm_SI_Woolf2021!$E$9:$E$93,1,EXP(LN((1.1*(Fperm_SI_Woolf2021!$E$9:$E$93-D$58)-63.1579*EXP(-0.19*Fperm_SI_Woolf2021!$E$9:$E$93)+63.1579*EXP(-0.19*D$58))/(Fperm_SI_Woolf2021!$E$9:$E$93-D$58))*(D$58-Fperm_SI_Woolf2021!$E$9:$E$93)/10))) + Fperm_SI_Woolf2021!$G$9:$G$93*EXP(-Fperm_SI_Woolf2021!$J$9:$J$93*$C127*IF(D$58=Fperm_SI_Woolf2021!$E$9:$E$93,1,EXP(LN((1.1*(Fperm_SI_Woolf2021!$E$9:$E$93-D$58)-63.1579*EXP(-0.19*Fperm_SI_Woolf2021!$E$9:$E$93)+63.1579*EXP(-0.19*D$58))/(Fperm_SI_Woolf2021!$E$9:$E$93-D$58))*(D$58-Fperm_SI_Woolf2021!$E$9:$E$93)/10))) + Fperm_SI_Woolf2021!$H$9:$H$93*EXP(-Fperm_SI_Woolf2021!$K$9:$K$93*$C127*IF(D$58=Fperm_SI_Woolf2021!$E$9:$E$93,1,EXP(LN((1.1*(Fperm_SI_Woolf2021!$E$9:$E$93-D$58)-63.1579*EXP(-0.19*Fperm_SI_Woolf2021!$E$9:$E$93)+63.1579*EXP(-0.19*D$58))/(Fperm_SI_Woolf2021!$E$9:$E$93-D$58))*(D$58-Fperm_SI_Woolf2021!$E$9:$E$93)/10))),Fperm_SI_Woolf2021!$D$9:$D$93)*D$57+INTERCEPT(Fperm_SI_Woolf2021!$F$9:$F$93*EXP(-Fperm_SI_Woolf2021!$I$9:$I$93*$C127*IF(D$58=Fperm_SI_Woolf2021!$E$9:$E$93,1,EXP(LN((1.1*(Fperm_SI_Woolf2021!$E$9:$E$93-D$58)-63.1579*EXP(-0.19*Fperm_SI_Woolf2021!$E$9:$E$93)+63.1579*EXP(-0.19*D$58))/(Fperm_SI_Woolf2021!$E$9:$E$93-D$58))*(D$58-Fperm_SI_Woolf2021!$E$9:$E$93)/10))) + Fperm_SI_Woolf2021!$G$9:$G$93*EXP(-Fperm_SI_Woolf2021!$J$9:$J$93*$C127*IF(D$58=Fperm_SI_Woolf2021!$E$9:$E$93,1,EXP(LN((1.1*(Fperm_SI_Woolf2021!$E$9:$E$93-D$58)-63.1579*EXP(-0.19*Fperm_SI_Woolf2021!$E$9:$E$93)+63.1579*EXP(-0.19*D$58))/(Fperm_SI_Woolf2021!$E$9:$E$93-D$58))*(D$58-Fperm_SI_Woolf2021!$E$9:$E$93)/10))) + Fperm_SI_Woolf2021!$H$9:$H$93*EXP(-Fperm_SI_Woolf2021!$K$9:$K$93*$C127*IF(D$58=Fperm_SI_Woolf2021!$E$9:$E$93,1,EXP(LN((1.1*(Fperm_SI_Woolf2021!$E$9:$E$93-D$58)-63.1579*EXP(-0.19*Fperm_SI_Woolf2021!$E$9:$E$93)+63.1579*EXP(-0.19*D$58))/(Fperm_SI_Woolf2021!$E$9:$E$93-D$58))*(D$58-Fperm_SI_Woolf2021!$E$9:$E$93)/10))),Fperm_SI_Woolf2021!$D$9:$D$93))</f>
        <v>0.89026102035305921</v>
      </c>
      <c r="E127" s="51" cm="1">
        <f t="array" ref="E127">MIN(1,SLOPE(Fperm_SI_Woolf2021!$F$9:$F$93*EXP(-Fperm_SI_Woolf2021!$I$9:$I$93*$C127*IF(E$58=Fperm_SI_Woolf2021!$E$9:$E$93,1,EXP(LN((1.1*(Fperm_SI_Woolf2021!$E$9:$E$93-E$58)-63.1579*EXP(-0.19*Fperm_SI_Woolf2021!$E$9:$E$93)+63.1579*EXP(-0.19*E$58))/(Fperm_SI_Woolf2021!$E$9:$E$93-E$58))*(E$58-Fperm_SI_Woolf2021!$E$9:$E$93)/10))) + Fperm_SI_Woolf2021!$G$9:$G$93*EXP(-Fperm_SI_Woolf2021!$J$9:$J$93*$C127*IF(E$58=Fperm_SI_Woolf2021!$E$9:$E$93,1,EXP(LN((1.1*(Fperm_SI_Woolf2021!$E$9:$E$93-E$58)-63.1579*EXP(-0.19*Fperm_SI_Woolf2021!$E$9:$E$93)+63.1579*EXP(-0.19*E$58))/(Fperm_SI_Woolf2021!$E$9:$E$93-E$58))*(E$58-Fperm_SI_Woolf2021!$E$9:$E$93)/10))) + Fperm_SI_Woolf2021!$H$9:$H$93*EXP(-Fperm_SI_Woolf2021!$K$9:$K$93*$C127*IF(E$58=Fperm_SI_Woolf2021!$E$9:$E$93,1,EXP(LN((1.1*(Fperm_SI_Woolf2021!$E$9:$E$93-E$58)-63.1579*EXP(-0.19*Fperm_SI_Woolf2021!$E$9:$E$93)+63.1579*EXP(-0.19*E$58))/(Fperm_SI_Woolf2021!$E$9:$E$93-E$58))*(E$58-Fperm_SI_Woolf2021!$E$9:$E$93)/10))),Fperm_SI_Woolf2021!$D$9:$D$93)*E$57+INTERCEPT(Fperm_SI_Woolf2021!$F$9:$F$93*EXP(-Fperm_SI_Woolf2021!$I$9:$I$93*$C127*IF(E$58=Fperm_SI_Woolf2021!$E$9:$E$93,1,EXP(LN((1.1*(Fperm_SI_Woolf2021!$E$9:$E$93-E$58)-63.1579*EXP(-0.19*Fperm_SI_Woolf2021!$E$9:$E$93)+63.1579*EXP(-0.19*E$58))/(Fperm_SI_Woolf2021!$E$9:$E$93-E$58))*(E$58-Fperm_SI_Woolf2021!$E$9:$E$93)/10))) + Fperm_SI_Woolf2021!$G$9:$G$93*EXP(-Fperm_SI_Woolf2021!$J$9:$J$93*$C127*IF(E$58=Fperm_SI_Woolf2021!$E$9:$E$93,1,EXP(LN((1.1*(Fperm_SI_Woolf2021!$E$9:$E$93-E$58)-63.1579*EXP(-0.19*Fperm_SI_Woolf2021!$E$9:$E$93)+63.1579*EXP(-0.19*E$58))/(Fperm_SI_Woolf2021!$E$9:$E$93-E$58))*(E$58-Fperm_SI_Woolf2021!$E$9:$E$93)/10))) + Fperm_SI_Woolf2021!$H$9:$H$93*EXP(-Fperm_SI_Woolf2021!$K$9:$K$93*$C127*IF(E$58=Fperm_SI_Woolf2021!$E$9:$E$93,1,EXP(LN((1.1*(Fperm_SI_Woolf2021!$E$9:$E$93-E$58)-63.1579*EXP(-0.19*Fperm_SI_Woolf2021!$E$9:$E$93)+63.1579*EXP(-0.19*E$58))/(Fperm_SI_Woolf2021!$E$9:$E$93-E$58))*(E$58-Fperm_SI_Woolf2021!$E$9:$E$93)/10))),Fperm_SI_Woolf2021!$D$9:$D$93))</f>
        <v>0.85780819645876549</v>
      </c>
      <c r="F127" s="51" cm="1">
        <f t="array" ref="F127">MIN(1,SLOPE(Fperm_SI_Woolf2021!$F$9:$F$93*EXP(-Fperm_SI_Woolf2021!$I$9:$I$93*$C127*IF(F$58=Fperm_SI_Woolf2021!$E$9:$E$93,1,EXP(LN((1.1*(Fperm_SI_Woolf2021!$E$9:$E$93-F$58)-63.1579*EXP(-0.19*Fperm_SI_Woolf2021!$E$9:$E$93)+63.1579*EXP(-0.19*F$58))/(Fperm_SI_Woolf2021!$E$9:$E$93-F$58))*(F$58-Fperm_SI_Woolf2021!$E$9:$E$93)/10))) + Fperm_SI_Woolf2021!$G$9:$G$93*EXP(-Fperm_SI_Woolf2021!$J$9:$J$93*$C127*IF(F$58=Fperm_SI_Woolf2021!$E$9:$E$93,1,EXP(LN((1.1*(Fperm_SI_Woolf2021!$E$9:$E$93-F$58)-63.1579*EXP(-0.19*Fperm_SI_Woolf2021!$E$9:$E$93)+63.1579*EXP(-0.19*F$58))/(Fperm_SI_Woolf2021!$E$9:$E$93-F$58))*(F$58-Fperm_SI_Woolf2021!$E$9:$E$93)/10))) + Fperm_SI_Woolf2021!$H$9:$H$93*EXP(-Fperm_SI_Woolf2021!$K$9:$K$93*$C127*IF(F$58=Fperm_SI_Woolf2021!$E$9:$E$93,1,EXP(LN((1.1*(Fperm_SI_Woolf2021!$E$9:$E$93-F$58)-63.1579*EXP(-0.19*Fperm_SI_Woolf2021!$E$9:$E$93)+63.1579*EXP(-0.19*F$58))/(Fperm_SI_Woolf2021!$E$9:$E$93-F$58))*(F$58-Fperm_SI_Woolf2021!$E$9:$E$93)/10))),Fperm_SI_Woolf2021!$D$9:$D$93)*F$57+INTERCEPT(Fperm_SI_Woolf2021!$F$9:$F$93*EXP(-Fperm_SI_Woolf2021!$I$9:$I$93*$C127*IF(F$58=Fperm_SI_Woolf2021!$E$9:$E$93,1,EXP(LN((1.1*(Fperm_SI_Woolf2021!$E$9:$E$93-F$58)-63.1579*EXP(-0.19*Fperm_SI_Woolf2021!$E$9:$E$93)+63.1579*EXP(-0.19*F$58))/(Fperm_SI_Woolf2021!$E$9:$E$93-F$58))*(F$58-Fperm_SI_Woolf2021!$E$9:$E$93)/10))) + Fperm_SI_Woolf2021!$G$9:$G$93*EXP(-Fperm_SI_Woolf2021!$J$9:$J$93*$C127*IF(F$58=Fperm_SI_Woolf2021!$E$9:$E$93,1,EXP(LN((1.1*(Fperm_SI_Woolf2021!$E$9:$E$93-F$58)-63.1579*EXP(-0.19*Fperm_SI_Woolf2021!$E$9:$E$93)+63.1579*EXP(-0.19*F$58))/(Fperm_SI_Woolf2021!$E$9:$E$93-F$58))*(F$58-Fperm_SI_Woolf2021!$E$9:$E$93)/10))) + Fperm_SI_Woolf2021!$H$9:$H$93*EXP(-Fperm_SI_Woolf2021!$K$9:$K$93*$C127*IF(F$58=Fperm_SI_Woolf2021!$E$9:$E$93,1,EXP(LN((1.1*(Fperm_SI_Woolf2021!$E$9:$E$93-F$58)-63.1579*EXP(-0.19*Fperm_SI_Woolf2021!$E$9:$E$93)+63.1579*EXP(-0.19*F$58))/(Fperm_SI_Woolf2021!$E$9:$E$93-F$58))*(F$58-Fperm_SI_Woolf2021!$E$9:$E$93)/10))),Fperm_SI_Woolf2021!$D$9:$D$93))</f>
        <v>0.82535537256447167</v>
      </c>
      <c r="G127" s="51" cm="1">
        <f t="array" ref="G127">MIN(1,SLOPE(Fperm_SI_Woolf2021!$F$9:$F$93*EXP(-Fperm_SI_Woolf2021!$I$9:$I$93*$C127*IF(G$58=Fperm_SI_Woolf2021!$E$9:$E$93,1,EXP(LN((1.1*(Fperm_SI_Woolf2021!$E$9:$E$93-G$58)-63.1579*EXP(-0.19*Fperm_SI_Woolf2021!$E$9:$E$93)+63.1579*EXP(-0.19*G$58))/(Fperm_SI_Woolf2021!$E$9:$E$93-G$58))*(G$58-Fperm_SI_Woolf2021!$E$9:$E$93)/10))) + Fperm_SI_Woolf2021!$G$9:$G$93*EXP(-Fperm_SI_Woolf2021!$J$9:$J$93*$C127*IF(G$58=Fperm_SI_Woolf2021!$E$9:$E$93,1,EXP(LN((1.1*(Fperm_SI_Woolf2021!$E$9:$E$93-G$58)-63.1579*EXP(-0.19*Fperm_SI_Woolf2021!$E$9:$E$93)+63.1579*EXP(-0.19*G$58))/(Fperm_SI_Woolf2021!$E$9:$E$93-G$58))*(G$58-Fperm_SI_Woolf2021!$E$9:$E$93)/10))) + Fperm_SI_Woolf2021!$H$9:$H$93*EXP(-Fperm_SI_Woolf2021!$K$9:$K$93*$C127*IF(G$58=Fperm_SI_Woolf2021!$E$9:$E$93,1,EXP(LN((1.1*(Fperm_SI_Woolf2021!$E$9:$E$93-G$58)-63.1579*EXP(-0.19*Fperm_SI_Woolf2021!$E$9:$E$93)+63.1579*EXP(-0.19*G$58))/(Fperm_SI_Woolf2021!$E$9:$E$93-G$58))*(G$58-Fperm_SI_Woolf2021!$E$9:$E$93)/10))),Fperm_SI_Woolf2021!$D$9:$D$93)*G$57+INTERCEPT(Fperm_SI_Woolf2021!$F$9:$F$93*EXP(-Fperm_SI_Woolf2021!$I$9:$I$93*$C127*IF(G$58=Fperm_SI_Woolf2021!$E$9:$E$93,1,EXP(LN((1.1*(Fperm_SI_Woolf2021!$E$9:$E$93-G$58)-63.1579*EXP(-0.19*Fperm_SI_Woolf2021!$E$9:$E$93)+63.1579*EXP(-0.19*G$58))/(Fperm_SI_Woolf2021!$E$9:$E$93-G$58))*(G$58-Fperm_SI_Woolf2021!$E$9:$E$93)/10))) + Fperm_SI_Woolf2021!$G$9:$G$93*EXP(-Fperm_SI_Woolf2021!$J$9:$J$93*$C127*IF(G$58=Fperm_SI_Woolf2021!$E$9:$E$93,1,EXP(LN((1.1*(Fperm_SI_Woolf2021!$E$9:$E$93-G$58)-63.1579*EXP(-0.19*Fperm_SI_Woolf2021!$E$9:$E$93)+63.1579*EXP(-0.19*G$58))/(Fperm_SI_Woolf2021!$E$9:$E$93-G$58))*(G$58-Fperm_SI_Woolf2021!$E$9:$E$93)/10))) + Fperm_SI_Woolf2021!$H$9:$H$93*EXP(-Fperm_SI_Woolf2021!$K$9:$K$93*$C127*IF(G$58=Fperm_SI_Woolf2021!$E$9:$E$93,1,EXP(LN((1.1*(Fperm_SI_Woolf2021!$E$9:$E$93-G$58)-63.1579*EXP(-0.19*Fperm_SI_Woolf2021!$E$9:$E$93)+63.1579*EXP(-0.19*G$58))/(Fperm_SI_Woolf2021!$E$9:$E$93-G$58))*(G$58-Fperm_SI_Woolf2021!$E$9:$E$93)/10))),Fperm_SI_Woolf2021!$D$9:$D$93))</f>
        <v>0.79290254867017795</v>
      </c>
      <c r="H127" s="51" cm="1">
        <f t="array" ref="H127">MIN(1,SLOPE(Fperm_SI_Woolf2021!$F$9:$F$93*EXP(-Fperm_SI_Woolf2021!$I$9:$I$93*$C127*IF(H$58=Fperm_SI_Woolf2021!$E$9:$E$93,1,EXP(LN((1.1*(Fperm_SI_Woolf2021!$E$9:$E$93-H$58)-63.1579*EXP(-0.19*Fperm_SI_Woolf2021!$E$9:$E$93)+63.1579*EXP(-0.19*H$58))/(Fperm_SI_Woolf2021!$E$9:$E$93-H$58))*(H$58-Fperm_SI_Woolf2021!$E$9:$E$93)/10))) + Fperm_SI_Woolf2021!$G$9:$G$93*EXP(-Fperm_SI_Woolf2021!$J$9:$J$93*$C127*IF(H$58=Fperm_SI_Woolf2021!$E$9:$E$93,1,EXP(LN((1.1*(Fperm_SI_Woolf2021!$E$9:$E$93-H$58)-63.1579*EXP(-0.19*Fperm_SI_Woolf2021!$E$9:$E$93)+63.1579*EXP(-0.19*H$58))/(Fperm_SI_Woolf2021!$E$9:$E$93-H$58))*(H$58-Fperm_SI_Woolf2021!$E$9:$E$93)/10))) + Fperm_SI_Woolf2021!$H$9:$H$93*EXP(-Fperm_SI_Woolf2021!$K$9:$K$93*$C127*IF(H$58=Fperm_SI_Woolf2021!$E$9:$E$93,1,EXP(LN((1.1*(Fperm_SI_Woolf2021!$E$9:$E$93-H$58)-63.1579*EXP(-0.19*Fperm_SI_Woolf2021!$E$9:$E$93)+63.1579*EXP(-0.19*H$58))/(Fperm_SI_Woolf2021!$E$9:$E$93-H$58))*(H$58-Fperm_SI_Woolf2021!$E$9:$E$93)/10))),Fperm_SI_Woolf2021!$D$9:$D$93)*H$57+INTERCEPT(Fperm_SI_Woolf2021!$F$9:$F$93*EXP(-Fperm_SI_Woolf2021!$I$9:$I$93*$C127*IF(H$58=Fperm_SI_Woolf2021!$E$9:$E$93,1,EXP(LN((1.1*(Fperm_SI_Woolf2021!$E$9:$E$93-H$58)-63.1579*EXP(-0.19*Fperm_SI_Woolf2021!$E$9:$E$93)+63.1579*EXP(-0.19*H$58))/(Fperm_SI_Woolf2021!$E$9:$E$93-H$58))*(H$58-Fperm_SI_Woolf2021!$E$9:$E$93)/10))) + Fperm_SI_Woolf2021!$G$9:$G$93*EXP(-Fperm_SI_Woolf2021!$J$9:$J$93*$C127*IF(H$58=Fperm_SI_Woolf2021!$E$9:$E$93,1,EXP(LN((1.1*(Fperm_SI_Woolf2021!$E$9:$E$93-H$58)-63.1579*EXP(-0.19*Fperm_SI_Woolf2021!$E$9:$E$93)+63.1579*EXP(-0.19*H$58))/(Fperm_SI_Woolf2021!$E$9:$E$93-H$58))*(H$58-Fperm_SI_Woolf2021!$E$9:$E$93)/10))) + Fperm_SI_Woolf2021!$H$9:$H$93*EXP(-Fperm_SI_Woolf2021!$K$9:$K$93*$C127*IF(H$58=Fperm_SI_Woolf2021!$E$9:$E$93,1,EXP(LN((1.1*(Fperm_SI_Woolf2021!$E$9:$E$93-H$58)-63.1579*EXP(-0.19*Fperm_SI_Woolf2021!$E$9:$E$93)+63.1579*EXP(-0.19*H$58))/(Fperm_SI_Woolf2021!$E$9:$E$93-H$58))*(H$58-Fperm_SI_Woolf2021!$E$9:$E$93)/10))),Fperm_SI_Woolf2021!$D$9:$D$93))</f>
        <v>0.76044972477588413</v>
      </c>
      <c r="I127" s="51" cm="1">
        <f t="array" ref="I127">MIN(1,SLOPE(Fperm_SI_Woolf2021!$F$9:$F$93*EXP(-Fperm_SI_Woolf2021!$I$9:$I$93*$C127*IF(I$58=Fperm_SI_Woolf2021!$E$9:$E$93,1,EXP(LN((1.1*(Fperm_SI_Woolf2021!$E$9:$E$93-I$58)-63.1579*EXP(-0.19*Fperm_SI_Woolf2021!$E$9:$E$93)+63.1579*EXP(-0.19*I$58))/(Fperm_SI_Woolf2021!$E$9:$E$93-I$58))*(I$58-Fperm_SI_Woolf2021!$E$9:$E$93)/10))) + Fperm_SI_Woolf2021!$G$9:$G$93*EXP(-Fperm_SI_Woolf2021!$J$9:$J$93*$C127*IF(I$58=Fperm_SI_Woolf2021!$E$9:$E$93,1,EXP(LN((1.1*(Fperm_SI_Woolf2021!$E$9:$E$93-I$58)-63.1579*EXP(-0.19*Fperm_SI_Woolf2021!$E$9:$E$93)+63.1579*EXP(-0.19*I$58))/(Fperm_SI_Woolf2021!$E$9:$E$93-I$58))*(I$58-Fperm_SI_Woolf2021!$E$9:$E$93)/10))) + Fperm_SI_Woolf2021!$H$9:$H$93*EXP(-Fperm_SI_Woolf2021!$K$9:$K$93*$C127*IF(I$58=Fperm_SI_Woolf2021!$E$9:$E$93,1,EXP(LN((1.1*(Fperm_SI_Woolf2021!$E$9:$E$93-I$58)-63.1579*EXP(-0.19*Fperm_SI_Woolf2021!$E$9:$E$93)+63.1579*EXP(-0.19*I$58))/(Fperm_SI_Woolf2021!$E$9:$E$93-I$58))*(I$58-Fperm_SI_Woolf2021!$E$9:$E$93)/10))),Fperm_SI_Woolf2021!$D$9:$D$93)*I$57+INTERCEPT(Fperm_SI_Woolf2021!$F$9:$F$93*EXP(-Fperm_SI_Woolf2021!$I$9:$I$93*$C127*IF(I$58=Fperm_SI_Woolf2021!$E$9:$E$93,1,EXP(LN((1.1*(Fperm_SI_Woolf2021!$E$9:$E$93-I$58)-63.1579*EXP(-0.19*Fperm_SI_Woolf2021!$E$9:$E$93)+63.1579*EXP(-0.19*I$58))/(Fperm_SI_Woolf2021!$E$9:$E$93-I$58))*(I$58-Fperm_SI_Woolf2021!$E$9:$E$93)/10))) + Fperm_SI_Woolf2021!$G$9:$G$93*EXP(-Fperm_SI_Woolf2021!$J$9:$J$93*$C127*IF(I$58=Fperm_SI_Woolf2021!$E$9:$E$93,1,EXP(LN((1.1*(Fperm_SI_Woolf2021!$E$9:$E$93-I$58)-63.1579*EXP(-0.19*Fperm_SI_Woolf2021!$E$9:$E$93)+63.1579*EXP(-0.19*I$58))/(Fperm_SI_Woolf2021!$E$9:$E$93-I$58))*(I$58-Fperm_SI_Woolf2021!$E$9:$E$93)/10))) + Fperm_SI_Woolf2021!$H$9:$H$93*EXP(-Fperm_SI_Woolf2021!$K$9:$K$93*$C127*IF(I$58=Fperm_SI_Woolf2021!$E$9:$E$93,1,EXP(LN((1.1*(Fperm_SI_Woolf2021!$E$9:$E$93-I$58)-63.1579*EXP(-0.19*Fperm_SI_Woolf2021!$E$9:$E$93)+63.1579*EXP(-0.19*I$58))/(Fperm_SI_Woolf2021!$E$9:$E$93-I$58))*(I$58-Fperm_SI_Woolf2021!$E$9:$E$93)/10))),Fperm_SI_Woolf2021!$D$9:$D$93))</f>
        <v>0.7279969008815903</v>
      </c>
      <c r="J127" s="51" cm="1">
        <f t="array" ref="J127">MIN(1,SLOPE(Fperm_SI_Woolf2021!$F$9:$F$93*EXP(-Fperm_SI_Woolf2021!$I$9:$I$93*$C127*IF(J$58=Fperm_SI_Woolf2021!$E$9:$E$93,1,EXP(LN((1.1*(Fperm_SI_Woolf2021!$E$9:$E$93-J$58)-63.1579*EXP(-0.19*Fperm_SI_Woolf2021!$E$9:$E$93)+63.1579*EXP(-0.19*J$58))/(Fperm_SI_Woolf2021!$E$9:$E$93-J$58))*(J$58-Fperm_SI_Woolf2021!$E$9:$E$93)/10))) + Fperm_SI_Woolf2021!$G$9:$G$93*EXP(-Fperm_SI_Woolf2021!$J$9:$J$93*$C127*IF(J$58=Fperm_SI_Woolf2021!$E$9:$E$93,1,EXP(LN((1.1*(Fperm_SI_Woolf2021!$E$9:$E$93-J$58)-63.1579*EXP(-0.19*Fperm_SI_Woolf2021!$E$9:$E$93)+63.1579*EXP(-0.19*J$58))/(Fperm_SI_Woolf2021!$E$9:$E$93-J$58))*(J$58-Fperm_SI_Woolf2021!$E$9:$E$93)/10))) + Fperm_SI_Woolf2021!$H$9:$H$93*EXP(-Fperm_SI_Woolf2021!$K$9:$K$93*$C127*IF(J$58=Fperm_SI_Woolf2021!$E$9:$E$93,1,EXP(LN((1.1*(Fperm_SI_Woolf2021!$E$9:$E$93-J$58)-63.1579*EXP(-0.19*Fperm_SI_Woolf2021!$E$9:$E$93)+63.1579*EXP(-0.19*J$58))/(Fperm_SI_Woolf2021!$E$9:$E$93-J$58))*(J$58-Fperm_SI_Woolf2021!$E$9:$E$93)/10))),Fperm_SI_Woolf2021!$D$9:$D$93)*J$57+INTERCEPT(Fperm_SI_Woolf2021!$F$9:$F$93*EXP(-Fperm_SI_Woolf2021!$I$9:$I$93*$C127*IF(J$58=Fperm_SI_Woolf2021!$E$9:$E$93,1,EXP(LN((1.1*(Fperm_SI_Woolf2021!$E$9:$E$93-J$58)-63.1579*EXP(-0.19*Fperm_SI_Woolf2021!$E$9:$E$93)+63.1579*EXP(-0.19*J$58))/(Fperm_SI_Woolf2021!$E$9:$E$93-J$58))*(J$58-Fperm_SI_Woolf2021!$E$9:$E$93)/10))) + Fperm_SI_Woolf2021!$G$9:$G$93*EXP(-Fperm_SI_Woolf2021!$J$9:$J$93*$C127*IF(J$58=Fperm_SI_Woolf2021!$E$9:$E$93,1,EXP(LN((1.1*(Fperm_SI_Woolf2021!$E$9:$E$93-J$58)-63.1579*EXP(-0.19*Fperm_SI_Woolf2021!$E$9:$E$93)+63.1579*EXP(-0.19*J$58))/(Fperm_SI_Woolf2021!$E$9:$E$93-J$58))*(J$58-Fperm_SI_Woolf2021!$E$9:$E$93)/10))) + Fperm_SI_Woolf2021!$H$9:$H$93*EXP(-Fperm_SI_Woolf2021!$K$9:$K$93*$C127*IF(J$58=Fperm_SI_Woolf2021!$E$9:$E$93,1,EXP(LN((1.1*(Fperm_SI_Woolf2021!$E$9:$E$93-J$58)-63.1579*EXP(-0.19*Fperm_SI_Woolf2021!$E$9:$E$93)+63.1579*EXP(-0.19*J$58))/(Fperm_SI_Woolf2021!$E$9:$E$93-J$58))*(J$58-Fperm_SI_Woolf2021!$E$9:$E$93)/10))),Fperm_SI_Woolf2021!$D$9:$D$93))</f>
        <v>0.69554407698729659</v>
      </c>
      <c r="K127" s="51" cm="1">
        <f t="array" ref="K127">MIN(1,SLOPE(Fperm_SI_Woolf2021!$F$9:$F$93*EXP(-Fperm_SI_Woolf2021!$I$9:$I$93*$C127*IF(K$58=Fperm_SI_Woolf2021!$E$9:$E$93,1,EXP(LN((1.1*(Fperm_SI_Woolf2021!$E$9:$E$93-K$58)-63.1579*EXP(-0.19*Fperm_SI_Woolf2021!$E$9:$E$93)+63.1579*EXP(-0.19*K$58))/(Fperm_SI_Woolf2021!$E$9:$E$93-K$58))*(K$58-Fperm_SI_Woolf2021!$E$9:$E$93)/10))) + Fperm_SI_Woolf2021!$G$9:$G$93*EXP(-Fperm_SI_Woolf2021!$J$9:$J$93*$C127*IF(K$58=Fperm_SI_Woolf2021!$E$9:$E$93,1,EXP(LN((1.1*(Fperm_SI_Woolf2021!$E$9:$E$93-K$58)-63.1579*EXP(-0.19*Fperm_SI_Woolf2021!$E$9:$E$93)+63.1579*EXP(-0.19*K$58))/(Fperm_SI_Woolf2021!$E$9:$E$93-K$58))*(K$58-Fperm_SI_Woolf2021!$E$9:$E$93)/10))) + Fperm_SI_Woolf2021!$H$9:$H$93*EXP(-Fperm_SI_Woolf2021!$K$9:$K$93*$C127*IF(K$58=Fperm_SI_Woolf2021!$E$9:$E$93,1,EXP(LN((1.1*(Fperm_SI_Woolf2021!$E$9:$E$93-K$58)-63.1579*EXP(-0.19*Fperm_SI_Woolf2021!$E$9:$E$93)+63.1579*EXP(-0.19*K$58))/(Fperm_SI_Woolf2021!$E$9:$E$93-K$58))*(K$58-Fperm_SI_Woolf2021!$E$9:$E$93)/10))),Fperm_SI_Woolf2021!$D$9:$D$93)*K$57+INTERCEPT(Fperm_SI_Woolf2021!$F$9:$F$93*EXP(-Fperm_SI_Woolf2021!$I$9:$I$93*$C127*IF(K$58=Fperm_SI_Woolf2021!$E$9:$E$93,1,EXP(LN((1.1*(Fperm_SI_Woolf2021!$E$9:$E$93-K$58)-63.1579*EXP(-0.19*Fperm_SI_Woolf2021!$E$9:$E$93)+63.1579*EXP(-0.19*K$58))/(Fperm_SI_Woolf2021!$E$9:$E$93-K$58))*(K$58-Fperm_SI_Woolf2021!$E$9:$E$93)/10))) + Fperm_SI_Woolf2021!$G$9:$G$93*EXP(-Fperm_SI_Woolf2021!$J$9:$J$93*$C127*IF(K$58=Fperm_SI_Woolf2021!$E$9:$E$93,1,EXP(LN((1.1*(Fperm_SI_Woolf2021!$E$9:$E$93-K$58)-63.1579*EXP(-0.19*Fperm_SI_Woolf2021!$E$9:$E$93)+63.1579*EXP(-0.19*K$58))/(Fperm_SI_Woolf2021!$E$9:$E$93-K$58))*(K$58-Fperm_SI_Woolf2021!$E$9:$E$93)/10))) + Fperm_SI_Woolf2021!$H$9:$H$93*EXP(-Fperm_SI_Woolf2021!$K$9:$K$93*$C127*IF(K$58=Fperm_SI_Woolf2021!$E$9:$E$93,1,EXP(LN((1.1*(Fperm_SI_Woolf2021!$E$9:$E$93-K$58)-63.1579*EXP(-0.19*Fperm_SI_Woolf2021!$E$9:$E$93)+63.1579*EXP(-0.19*K$58))/(Fperm_SI_Woolf2021!$E$9:$E$93-K$58))*(K$58-Fperm_SI_Woolf2021!$E$9:$E$93)/10))),Fperm_SI_Woolf2021!$D$9:$D$93))</f>
        <v>0.66309125309300287</v>
      </c>
      <c r="L127" s="51" cm="1">
        <f t="array" ref="L127">MIN(1,SLOPE(Fperm_SI_Woolf2021!$F$9:$F$93*EXP(-Fperm_SI_Woolf2021!$I$9:$I$93*$C127*IF(L$58=Fperm_SI_Woolf2021!$E$9:$E$93,1,EXP(LN((1.1*(Fperm_SI_Woolf2021!$E$9:$E$93-L$58)-63.1579*EXP(-0.19*Fperm_SI_Woolf2021!$E$9:$E$93)+63.1579*EXP(-0.19*L$58))/(Fperm_SI_Woolf2021!$E$9:$E$93-L$58))*(L$58-Fperm_SI_Woolf2021!$E$9:$E$93)/10))) + Fperm_SI_Woolf2021!$G$9:$G$93*EXP(-Fperm_SI_Woolf2021!$J$9:$J$93*$C127*IF(L$58=Fperm_SI_Woolf2021!$E$9:$E$93,1,EXP(LN((1.1*(Fperm_SI_Woolf2021!$E$9:$E$93-L$58)-63.1579*EXP(-0.19*Fperm_SI_Woolf2021!$E$9:$E$93)+63.1579*EXP(-0.19*L$58))/(Fperm_SI_Woolf2021!$E$9:$E$93-L$58))*(L$58-Fperm_SI_Woolf2021!$E$9:$E$93)/10))) + Fperm_SI_Woolf2021!$H$9:$H$93*EXP(-Fperm_SI_Woolf2021!$K$9:$K$93*$C127*IF(L$58=Fperm_SI_Woolf2021!$E$9:$E$93,1,EXP(LN((1.1*(Fperm_SI_Woolf2021!$E$9:$E$93-L$58)-63.1579*EXP(-0.19*Fperm_SI_Woolf2021!$E$9:$E$93)+63.1579*EXP(-0.19*L$58))/(Fperm_SI_Woolf2021!$E$9:$E$93-L$58))*(L$58-Fperm_SI_Woolf2021!$E$9:$E$93)/10))),Fperm_SI_Woolf2021!$D$9:$D$93)*L$57+INTERCEPT(Fperm_SI_Woolf2021!$F$9:$F$93*EXP(-Fperm_SI_Woolf2021!$I$9:$I$93*$C127*IF(L$58=Fperm_SI_Woolf2021!$E$9:$E$93,1,EXP(LN((1.1*(Fperm_SI_Woolf2021!$E$9:$E$93-L$58)-63.1579*EXP(-0.19*Fperm_SI_Woolf2021!$E$9:$E$93)+63.1579*EXP(-0.19*L$58))/(Fperm_SI_Woolf2021!$E$9:$E$93-L$58))*(L$58-Fperm_SI_Woolf2021!$E$9:$E$93)/10))) + Fperm_SI_Woolf2021!$G$9:$G$93*EXP(-Fperm_SI_Woolf2021!$J$9:$J$93*$C127*IF(L$58=Fperm_SI_Woolf2021!$E$9:$E$93,1,EXP(LN((1.1*(Fperm_SI_Woolf2021!$E$9:$E$93-L$58)-63.1579*EXP(-0.19*Fperm_SI_Woolf2021!$E$9:$E$93)+63.1579*EXP(-0.19*L$58))/(Fperm_SI_Woolf2021!$E$9:$E$93-L$58))*(L$58-Fperm_SI_Woolf2021!$E$9:$E$93)/10))) + Fperm_SI_Woolf2021!$H$9:$H$93*EXP(-Fperm_SI_Woolf2021!$K$9:$K$93*$C127*IF(L$58=Fperm_SI_Woolf2021!$E$9:$E$93,1,EXP(LN((1.1*(Fperm_SI_Woolf2021!$E$9:$E$93-L$58)-63.1579*EXP(-0.19*Fperm_SI_Woolf2021!$E$9:$E$93)+63.1579*EXP(-0.19*L$58))/(Fperm_SI_Woolf2021!$E$9:$E$93-L$58))*(L$58-Fperm_SI_Woolf2021!$E$9:$E$93)/10))),Fperm_SI_Woolf2021!$D$9:$D$93))</f>
        <v>0.63063842919870905</v>
      </c>
      <c r="M127" s="51" cm="1">
        <f t="array" ref="M127">MIN(1,SLOPE(Fperm_SI_Woolf2021!$F$9:$F$93*EXP(-Fperm_SI_Woolf2021!$I$9:$I$93*$C127*IF(M$58=Fperm_SI_Woolf2021!$E$9:$E$93,1,EXP(LN((1.1*(Fperm_SI_Woolf2021!$E$9:$E$93-M$58)-63.1579*EXP(-0.19*Fperm_SI_Woolf2021!$E$9:$E$93)+63.1579*EXP(-0.19*M$58))/(Fperm_SI_Woolf2021!$E$9:$E$93-M$58))*(M$58-Fperm_SI_Woolf2021!$E$9:$E$93)/10))) + Fperm_SI_Woolf2021!$G$9:$G$93*EXP(-Fperm_SI_Woolf2021!$J$9:$J$93*$C127*IF(M$58=Fperm_SI_Woolf2021!$E$9:$E$93,1,EXP(LN((1.1*(Fperm_SI_Woolf2021!$E$9:$E$93-M$58)-63.1579*EXP(-0.19*Fperm_SI_Woolf2021!$E$9:$E$93)+63.1579*EXP(-0.19*M$58))/(Fperm_SI_Woolf2021!$E$9:$E$93-M$58))*(M$58-Fperm_SI_Woolf2021!$E$9:$E$93)/10))) + Fperm_SI_Woolf2021!$H$9:$H$93*EXP(-Fperm_SI_Woolf2021!$K$9:$K$93*$C127*IF(M$58=Fperm_SI_Woolf2021!$E$9:$E$93,1,EXP(LN((1.1*(Fperm_SI_Woolf2021!$E$9:$E$93-M$58)-63.1579*EXP(-0.19*Fperm_SI_Woolf2021!$E$9:$E$93)+63.1579*EXP(-0.19*M$58))/(Fperm_SI_Woolf2021!$E$9:$E$93-M$58))*(M$58-Fperm_SI_Woolf2021!$E$9:$E$93)/10))),Fperm_SI_Woolf2021!$D$9:$D$93)*M$57+INTERCEPT(Fperm_SI_Woolf2021!$F$9:$F$93*EXP(-Fperm_SI_Woolf2021!$I$9:$I$93*$C127*IF(M$58=Fperm_SI_Woolf2021!$E$9:$E$93,1,EXP(LN((1.1*(Fperm_SI_Woolf2021!$E$9:$E$93-M$58)-63.1579*EXP(-0.19*Fperm_SI_Woolf2021!$E$9:$E$93)+63.1579*EXP(-0.19*M$58))/(Fperm_SI_Woolf2021!$E$9:$E$93-M$58))*(M$58-Fperm_SI_Woolf2021!$E$9:$E$93)/10))) + Fperm_SI_Woolf2021!$G$9:$G$93*EXP(-Fperm_SI_Woolf2021!$J$9:$J$93*$C127*IF(M$58=Fperm_SI_Woolf2021!$E$9:$E$93,1,EXP(LN((1.1*(Fperm_SI_Woolf2021!$E$9:$E$93-M$58)-63.1579*EXP(-0.19*Fperm_SI_Woolf2021!$E$9:$E$93)+63.1579*EXP(-0.19*M$58))/(Fperm_SI_Woolf2021!$E$9:$E$93-M$58))*(M$58-Fperm_SI_Woolf2021!$E$9:$E$93)/10))) + Fperm_SI_Woolf2021!$H$9:$H$93*EXP(-Fperm_SI_Woolf2021!$K$9:$K$93*$C127*IF(M$58=Fperm_SI_Woolf2021!$E$9:$E$93,1,EXP(LN((1.1*(Fperm_SI_Woolf2021!$E$9:$E$93-M$58)-63.1579*EXP(-0.19*Fperm_SI_Woolf2021!$E$9:$E$93)+63.1579*EXP(-0.19*M$58))/(Fperm_SI_Woolf2021!$E$9:$E$93-M$58))*(M$58-Fperm_SI_Woolf2021!$E$9:$E$93)/10))),Fperm_SI_Woolf2021!$D$9:$D$93))</f>
        <v>0.59818560530441522</v>
      </c>
      <c r="N127" s="51" cm="1">
        <f t="array" ref="N127">MIN(1,SLOPE(Fperm_SI_Woolf2021!$F$9:$F$93*EXP(-Fperm_SI_Woolf2021!$I$9:$I$93*$C127*IF(N$58=Fperm_SI_Woolf2021!$E$9:$E$93,1,EXP(LN((1.1*(Fperm_SI_Woolf2021!$E$9:$E$93-N$58)-63.1579*EXP(-0.19*Fperm_SI_Woolf2021!$E$9:$E$93)+63.1579*EXP(-0.19*N$58))/(Fperm_SI_Woolf2021!$E$9:$E$93-N$58))*(N$58-Fperm_SI_Woolf2021!$E$9:$E$93)/10))) + Fperm_SI_Woolf2021!$G$9:$G$93*EXP(-Fperm_SI_Woolf2021!$J$9:$J$93*$C127*IF(N$58=Fperm_SI_Woolf2021!$E$9:$E$93,1,EXP(LN((1.1*(Fperm_SI_Woolf2021!$E$9:$E$93-N$58)-63.1579*EXP(-0.19*Fperm_SI_Woolf2021!$E$9:$E$93)+63.1579*EXP(-0.19*N$58))/(Fperm_SI_Woolf2021!$E$9:$E$93-N$58))*(N$58-Fperm_SI_Woolf2021!$E$9:$E$93)/10))) + Fperm_SI_Woolf2021!$H$9:$H$93*EXP(-Fperm_SI_Woolf2021!$K$9:$K$93*$C127*IF(N$58=Fperm_SI_Woolf2021!$E$9:$E$93,1,EXP(LN((1.1*(Fperm_SI_Woolf2021!$E$9:$E$93-N$58)-63.1579*EXP(-0.19*Fperm_SI_Woolf2021!$E$9:$E$93)+63.1579*EXP(-0.19*N$58))/(Fperm_SI_Woolf2021!$E$9:$E$93-N$58))*(N$58-Fperm_SI_Woolf2021!$E$9:$E$93)/10))),Fperm_SI_Woolf2021!$D$9:$D$93)*N$57+INTERCEPT(Fperm_SI_Woolf2021!$F$9:$F$93*EXP(-Fperm_SI_Woolf2021!$I$9:$I$93*$C127*IF(N$58=Fperm_SI_Woolf2021!$E$9:$E$93,1,EXP(LN((1.1*(Fperm_SI_Woolf2021!$E$9:$E$93-N$58)-63.1579*EXP(-0.19*Fperm_SI_Woolf2021!$E$9:$E$93)+63.1579*EXP(-0.19*N$58))/(Fperm_SI_Woolf2021!$E$9:$E$93-N$58))*(N$58-Fperm_SI_Woolf2021!$E$9:$E$93)/10))) + Fperm_SI_Woolf2021!$G$9:$G$93*EXP(-Fperm_SI_Woolf2021!$J$9:$J$93*$C127*IF(N$58=Fperm_SI_Woolf2021!$E$9:$E$93,1,EXP(LN((1.1*(Fperm_SI_Woolf2021!$E$9:$E$93-N$58)-63.1579*EXP(-0.19*Fperm_SI_Woolf2021!$E$9:$E$93)+63.1579*EXP(-0.19*N$58))/(Fperm_SI_Woolf2021!$E$9:$E$93-N$58))*(N$58-Fperm_SI_Woolf2021!$E$9:$E$93)/10))) + Fperm_SI_Woolf2021!$H$9:$H$93*EXP(-Fperm_SI_Woolf2021!$K$9:$K$93*$C127*IF(N$58=Fperm_SI_Woolf2021!$E$9:$E$93,1,EXP(LN((1.1*(Fperm_SI_Woolf2021!$E$9:$E$93-N$58)-63.1579*EXP(-0.19*Fperm_SI_Woolf2021!$E$9:$E$93)+63.1579*EXP(-0.19*N$58))/(Fperm_SI_Woolf2021!$E$9:$E$93-N$58))*(N$58-Fperm_SI_Woolf2021!$E$9:$E$93)/10))),Fperm_SI_Woolf2021!$D$9:$D$93))</f>
        <v>0.56573278141012151</v>
      </c>
      <c r="O127" s="51" cm="1">
        <f t="array" ref="O127">MIN(1,SLOPE(Fperm_SI_Woolf2021!$F$9:$F$93*EXP(-Fperm_SI_Woolf2021!$I$9:$I$93*$C127*IF(O$58=Fperm_SI_Woolf2021!$E$9:$E$93,1,EXP(LN((1.1*(Fperm_SI_Woolf2021!$E$9:$E$93-O$58)-63.1579*EXP(-0.19*Fperm_SI_Woolf2021!$E$9:$E$93)+63.1579*EXP(-0.19*O$58))/(Fperm_SI_Woolf2021!$E$9:$E$93-O$58))*(O$58-Fperm_SI_Woolf2021!$E$9:$E$93)/10))) + Fperm_SI_Woolf2021!$G$9:$G$93*EXP(-Fperm_SI_Woolf2021!$J$9:$J$93*$C127*IF(O$58=Fperm_SI_Woolf2021!$E$9:$E$93,1,EXP(LN((1.1*(Fperm_SI_Woolf2021!$E$9:$E$93-O$58)-63.1579*EXP(-0.19*Fperm_SI_Woolf2021!$E$9:$E$93)+63.1579*EXP(-0.19*O$58))/(Fperm_SI_Woolf2021!$E$9:$E$93-O$58))*(O$58-Fperm_SI_Woolf2021!$E$9:$E$93)/10))) + Fperm_SI_Woolf2021!$H$9:$H$93*EXP(-Fperm_SI_Woolf2021!$K$9:$K$93*$C127*IF(O$58=Fperm_SI_Woolf2021!$E$9:$E$93,1,EXP(LN((1.1*(Fperm_SI_Woolf2021!$E$9:$E$93-O$58)-63.1579*EXP(-0.19*Fperm_SI_Woolf2021!$E$9:$E$93)+63.1579*EXP(-0.19*O$58))/(Fperm_SI_Woolf2021!$E$9:$E$93-O$58))*(O$58-Fperm_SI_Woolf2021!$E$9:$E$93)/10))),Fperm_SI_Woolf2021!$D$9:$D$93)*O$57+INTERCEPT(Fperm_SI_Woolf2021!$F$9:$F$93*EXP(-Fperm_SI_Woolf2021!$I$9:$I$93*$C127*IF(O$58=Fperm_SI_Woolf2021!$E$9:$E$93,1,EXP(LN((1.1*(Fperm_SI_Woolf2021!$E$9:$E$93-O$58)-63.1579*EXP(-0.19*Fperm_SI_Woolf2021!$E$9:$E$93)+63.1579*EXP(-0.19*O$58))/(Fperm_SI_Woolf2021!$E$9:$E$93-O$58))*(O$58-Fperm_SI_Woolf2021!$E$9:$E$93)/10))) + Fperm_SI_Woolf2021!$G$9:$G$93*EXP(-Fperm_SI_Woolf2021!$J$9:$J$93*$C127*IF(O$58=Fperm_SI_Woolf2021!$E$9:$E$93,1,EXP(LN((1.1*(Fperm_SI_Woolf2021!$E$9:$E$93-O$58)-63.1579*EXP(-0.19*Fperm_SI_Woolf2021!$E$9:$E$93)+63.1579*EXP(-0.19*O$58))/(Fperm_SI_Woolf2021!$E$9:$E$93-O$58))*(O$58-Fperm_SI_Woolf2021!$E$9:$E$93)/10))) + Fperm_SI_Woolf2021!$H$9:$H$93*EXP(-Fperm_SI_Woolf2021!$K$9:$K$93*$C127*IF(O$58=Fperm_SI_Woolf2021!$E$9:$E$93,1,EXP(LN((1.1*(Fperm_SI_Woolf2021!$E$9:$E$93-O$58)-63.1579*EXP(-0.19*Fperm_SI_Woolf2021!$E$9:$E$93)+63.1579*EXP(-0.19*O$58))/(Fperm_SI_Woolf2021!$E$9:$E$93-O$58))*(O$58-Fperm_SI_Woolf2021!$E$9:$E$93)/10))),Fperm_SI_Woolf2021!$D$9:$D$93))</f>
        <v>0.53327995751582769</v>
      </c>
      <c r="P127" s="51" cm="1">
        <f t="array" ref="P127">MIN(1,SLOPE(Fperm_SI_Woolf2021!$F$9:$F$93*EXP(-Fperm_SI_Woolf2021!$I$9:$I$93*$C127*IF(P$58=Fperm_SI_Woolf2021!$E$9:$E$93,1,EXP(LN((1.1*(Fperm_SI_Woolf2021!$E$9:$E$93-P$58)-63.1579*EXP(-0.19*Fperm_SI_Woolf2021!$E$9:$E$93)+63.1579*EXP(-0.19*P$58))/(Fperm_SI_Woolf2021!$E$9:$E$93-P$58))*(P$58-Fperm_SI_Woolf2021!$E$9:$E$93)/10))) + Fperm_SI_Woolf2021!$G$9:$G$93*EXP(-Fperm_SI_Woolf2021!$J$9:$J$93*$C127*IF(P$58=Fperm_SI_Woolf2021!$E$9:$E$93,1,EXP(LN((1.1*(Fperm_SI_Woolf2021!$E$9:$E$93-P$58)-63.1579*EXP(-0.19*Fperm_SI_Woolf2021!$E$9:$E$93)+63.1579*EXP(-0.19*P$58))/(Fperm_SI_Woolf2021!$E$9:$E$93-P$58))*(P$58-Fperm_SI_Woolf2021!$E$9:$E$93)/10))) + Fperm_SI_Woolf2021!$H$9:$H$93*EXP(-Fperm_SI_Woolf2021!$K$9:$K$93*$C127*IF(P$58=Fperm_SI_Woolf2021!$E$9:$E$93,1,EXP(LN((1.1*(Fperm_SI_Woolf2021!$E$9:$E$93-P$58)-63.1579*EXP(-0.19*Fperm_SI_Woolf2021!$E$9:$E$93)+63.1579*EXP(-0.19*P$58))/(Fperm_SI_Woolf2021!$E$9:$E$93-P$58))*(P$58-Fperm_SI_Woolf2021!$E$9:$E$93)/10))),Fperm_SI_Woolf2021!$D$9:$D$93)*P$57+INTERCEPT(Fperm_SI_Woolf2021!$F$9:$F$93*EXP(-Fperm_SI_Woolf2021!$I$9:$I$93*$C127*IF(P$58=Fperm_SI_Woolf2021!$E$9:$E$93,1,EXP(LN((1.1*(Fperm_SI_Woolf2021!$E$9:$E$93-P$58)-63.1579*EXP(-0.19*Fperm_SI_Woolf2021!$E$9:$E$93)+63.1579*EXP(-0.19*P$58))/(Fperm_SI_Woolf2021!$E$9:$E$93-P$58))*(P$58-Fperm_SI_Woolf2021!$E$9:$E$93)/10))) + Fperm_SI_Woolf2021!$G$9:$G$93*EXP(-Fperm_SI_Woolf2021!$J$9:$J$93*$C127*IF(P$58=Fperm_SI_Woolf2021!$E$9:$E$93,1,EXP(LN((1.1*(Fperm_SI_Woolf2021!$E$9:$E$93-P$58)-63.1579*EXP(-0.19*Fperm_SI_Woolf2021!$E$9:$E$93)+63.1579*EXP(-0.19*P$58))/(Fperm_SI_Woolf2021!$E$9:$E$93-P$58))*(P$58-Fperm_SI_Woolf2021!$E$9:$E$93)/10))) + Fperm_SI_Woolf2021!$H$9:$H$93*EXP(-Fperm_SI_Woolf2021!$K$9:$K$93*$C127*IF(P$58=Fperm_SI_Woolf2021!$E$9:$E$93,1,EXP(LN((1.1*(Fperm_SI_Woolf2021!$E$9:$E$93-P$58)-63.1579*EXP(-0.19*Fperm_SI_Woolf2021!$E$9:$E$93)+63.1579*EXP(-0.19*P$58))/(Fperm_SI_Woolf2021!$E$9:$E$93-P$58))*(P$58-Fperm_SI_Woolf2021!$E$9:$E$93)/10))),Fperm_SI_Woolf2021!$D$9:$D$93))</f>
        <v>0.50082713362153386</v>
      </c>
      <c r="Q127" s="51" cm="1">
        <f t="array" ref="Q127">MIN(1,SLOPE(Fperm_SI_Woolf2021!$F$9:$F$93*EXP(-Fperm_SI_Woolf2021!$I$9:$I$93*$C127*IF(Q$58=Fperm_SI_Woolf2021!$E$9:$E$93,1,EXP(LN((1.1*(Fperm_SI_Woolf2021!$E$9:$E$93-Q$58)-63.1579*EXP(-0.19*Fperm_SI_Woolf2021!$E$9:$E$93)+63.1579*EXP(-0.19*Q$58))/(Fperm_SI_Woolf2021!$E$9:$E$93-Q$58))*(Q$58-Fperm_SI_Woolf2021!$E$9:$E$93)/10))) + Fperm_SI_Woolf2021!$G$9:$G$93*EXP(-Fperm_SI_Woolf2021!$J$9:$J$93*$C127*IF(Q$58=Fperm_SI_Woolf2021!$E$9:$E$93,1,EXP(LN((1.1*(Fperm_SI_Woolf2021!$E$9:$E$93-Q$58)-63.1579*EXP(-0.19*Fperm_SI_Woolf2021!$E$9:$E$93)+63.1579*EXP(-0.19*Q$58))/(Fperm_SI_Woolf2021!$E$9:$E$93-Q$58))*(Q$58-Fperm_SI_Woolf2021!$E$9:$E$93)/10))) + Fperm_SI_Woolf2021!$H$9:$H$93*EXP(-Fperm_SI_Woolf2021!$K$9:$K$93*$C127*IF(Q$58=Fperm_SI_Woolf2021!$E$9:$E$93,1,EXP(LN((1.1*(Fperm_SI_Woolf2021!$E$9:$E$93-Q$58)-63.1579*EXP(-0.19*Fperm_SI_Woolf2021!$E$9:$E$93)+63.1579*EXP(-0.19*Q$58))/(Fperm_SI_Woolf2021!$E$9:$E$93-Q$58))*(Q$58-Fperm_SI_Woolf2021!$E$9:$E$93)/10))),Fperm_SI_Woolf2021!$D$9:$D$93)*Q$57+INTERCEPT(Fperm_SI_Woolf2021!$F$9:$F$93*EXP(-Fperm_SI_Woolf2021!$I$9:$I$93*$C127*IF(Q$58=Fperm_SI_Woolf2021!$E$9:$E$93,1,EXP(LN((1.1*(Fperm_SI_Woolf2021!$E$9:$E$93-Q$58)-63.1579*EXP(-0.19*Fperm_SI_Woolf2021!$E$9:$E$93)+63.1579*EXP(-0.19*Q$58))/(Fperm_SI_Woolf2021!$E$9:$E$93-Q$58))*(Q$58-Fperm_SI_Woolf2021!$E$9:$E$93)/10))) + Fperm_SI_Woolf2021!$G$9:$G$93*EXP(-Fperm_SI_Woolf2021!$J$9:$J$93*$C127*IF(Q$58=Fperm_SI_Woolf2021!$E$9:$E$93,1,EXP(LN((1.1*(Fperm_SI_Woolf2021!$E$9:$E$93-Q$58)-63.1579*EXP(-0.19*Fperm_SI_Woolf2021!$E$9:$E$93)+63.1579*EXP(-0.19*Q$58))/(Fperm_SI_Woolf2021!$E$9:$E$93-Q$58))*(Q$58-Fperm_SI_Woolf2021!$E$9:$E$93)/10))) + Fperm_SI_Woolf2021!$H$9:$H$93*EXP(-Fperm_SI_Woolf2021!$K$9:$K$93*$C127*IF(Q$58=Fperm_SI_Woolf2021!$E$9:$E$93,1,EXP(LN((1.1*(Fperm_SI_Woolf2021!$E$9:$E$93-Q$58)-63.1579*EXP(-0.19*Fperm_SI_Woolf2021!$E$9:$E$93)+63.1579*EXP(-0.19*Q$58))/(Fperm_SI_Woolf2021!$E$9:$E$93-Q$58))*(Q$58-Fperm_SI_Woolf2021!$E$9:$E$93)/10))),Fperm_SI_Woolf2021!$D$9:$D$93))</f>
        <v>0.46837430972724003</v>
      </c>
      <c r="R127" s="51" cm="1">
        <f t="array" ref="R127">MIN(1,SLOPE(Fperm_SI_Woolf2021!$F$9:$F$93*EXP(-Fperm_SI_Woolf2021!$I$9:$I$93*$C127*IF(R$58=Fperm_SI_Woolf2021!$E$9:$E$93,1,EXP(LN((1.1*(Fperm_SI_Woolf2021!$E$9:$E$93-R$58)-63.1579*EXP(-0.19*Fperm_SI_Woolf2021!$E$9:$E$93)+63.1579*EXP(-0.19*R$58))/(Fperm_SI_Woolf2021!$E$9:$E$93-R$58))*(R$58-Fperm_SI_Woolf2021!$E$9:$E$93)/10))) + Fperm_SI_Woolf2021!$G$9:$G$93*EXP(-Fperm_SI_Woolf2021!$J$9:$J$93*$C127*IF(R$58=Fperm_SI_Woolf2021!$E$9:$E$93,1,EXP(LN((1.1*(Fperm_SI_Woolf2021!$E$9:$E$93-R$58)-63.1579*EXP(-0.19*Fperm_SI_Woolf2021!$E$9:$E$93)+63.1579*EXP(-0.19*R$58))/(Fperm_SI_Woolf2021!$E$9:$E$93-R$58))*(R$58-Fperm_SI_Woolf2021!$E$9:$E$93)/10))) + Fperm_SI_Woolf2021!$H$9:$H$93*EXP(-Fperm_SI_Woolf2021!$K$9:$K$93*$C127*IF(R$58=Fperm_SI_Woolf2021!$E$9:$E$93,1,EXP(LN((1.1*(Fperm_SI_Woolf2021!$E$9:$E$93-R$58)-63.1579*EXP(-0.19*Fperm_SI_Woolf2021!$E$9:$E$93)+63.1579*EXP(-0.19*R$58))/(Fperm_SI_Woolf2021!$E$9:$E$93-R$58))*(R$58-Fperm_SI_Woolf2021!$E$9:$E$93)/10))),Fperm_SI_Woolf2021!$D$9:$D$93)*R$57+INTERCEPT(Fperm_SI_Woolf2021!$F$9:$F$93*EXP(-Fperm_SI_Woolf2021!$I$9:$I$93*$C127*IF(R$58=Fperm_SI_Woolf2021!$E$9:$E$93,1,EXP(LN((1.1*(Fperm_SI_Woolf2021!$E$9:$E$93-R$58)-63.1579*EXP(-0.19*Fperm_SI_Woolf2021!$E$9:$E$93)+63.1579*EXP(-0.19*R$58))/(Fperm_SI_Woolf2021!$E$9:$E$93-R$58))*(R$58-Fperm_SI_Woolf2021!$E$9:$E$93)/10))) + Fperm_SI_Woolf2021!$G$9:$G$93*EXP(-Fperm_SI_Woolf2021!$J$9:$J$93*$C127*IF(R$58=Fperm_SI_Woolf2021!$E$9:$E$93,1,EXP(LN((1.1*(Fperm_SI_Woolf2021!$E$9:$E$93-R$58)-63.1579*EXP(-0.19*Fperm_SI_Woolf2021!$E$9:$E$93)+63.1579*EXP(-0.19*R$58))/(Fperm_SI_Woolf2021!$E$9:$E$93-R$58))*(R$58-Fperm_SI_Woolf2021!$E$9:$E$93)/10))) + Fperm_SI_Woolf2021!$H$9:$H$93*EXP(-Fperm_SI_Woolf2021!$K$9:$K$93*$C127*IF(R$58=Fperm_SI_Woolf2021!$E$9:$E$93,1,EXP(LN((1.1*(Fperm_SI_Woolf2021!$E$9:$E$93-R$58)-63.1579*EXP(-0.19*Fperm_SI_Woolf2021!$E$9:$E$93)+63.1579*EXP(-0.19*R$58))/(Fperm_SI_Woolf2021!$E$9:$E$93-R$58))*(R$58-Fperm_SI_Woolf2021!$E$9:$E$93)/10))),Fperm_SI_Woolf2021!$D$9:$D$93))</f>
        <v>0.43592148583294626</v>
      </c>
      <c r="S127" s="51" cm="1">
        <f t="array" ref="S127">MIN(1,SLOPE(Fperm_SI_Woolf2021!$F$9:$F$93*EXP(-Fperm_SI_Woolf2021!$I$9:$I$93*$C127*IF(S$58=Fperm_SI_Woolf2021!$E$9:$E$93,1,EXP(LN((1.1*(Fperm_SI_Woolf2021!$E$9:$E$93-S$58)-63.1579*EXP(-0.19*Fperm_SI_Woolf2021!$E$9:$E$93)+63.1579*EXP(-0.19*S$58))/(Fperm_SI_Woolf2021!$E$9:$E$93-S$58))*(S$58-Fperm_SI_Woolf2021!$E$9:$E$93)/10))) + Fperm_SI_Woolf2021!$G$9:$G$93*EXP(-Fperm_SI_Woolf2021!$J$9:$J$93*$C127*IF(S$58=Fperm_SI_Woolf2021!$E$9:$E$93,1,EXP(LN((1.1*(Fperm_SI_Woolf2021!$E$9:$E$93-S$58)-63.1579*EXP(-0.19*Fperm_SI_Woolf2021!$E$9:$E$93)+63.1579*EXP(-0.19*S$58))/(Fperm_SI_Woolf2021!$E$9:$E$93-S$58))*(S$58-Fperm_SI_Woolf2021!$E$9:$E$93)/10))) + Fperm_SI_Woolf2021!$H$9:$H$93*EXP(-Fperm_SI_Woolf2021!$K$9:$K$93*$C127*IF(S$58=Fperm_SI_Woolf2021!$E$9:$E$93,1,EXP(LN((1.1*(Fperm_SI_Woolf2021!$E$9:$E$93-S$58)-63.1579*EXP(-0.19*Fperm_SI_Woolf2021!$E$9:$E$93)+63.1579*EXP(-0.19*S$58))/(Fperm_SI_Woolf2021!$E$9:$E$93-S$58))*(S$58-Fperm_SI_Woolf2021!$E$9:$E$93)/10))),Fperm_SI_Woolf2021!$D$9:$D$93)*S$57+INTERCEPT(Fperm_SI_Woolf2021!$F$9:$F$93*EXP(-Fperm_SI_Woolf2021!$I$9:$I$93*$C127*IF(S$58=Fperm_SI_Woolf2021!$E$9:$E$93,1,EXP(LN((1.1*(Fperm_SI_Woolf2021!$E$9:$E$93-S$58)-63.1579*EXP(-0.19*Fperm_SI_Woolf2021!$E$9:$E$93)+63.1579*EXP(-0.19*S$58))/(Fperm_SI_Woolf2021!$E$9:$E$93-S$58))*(S$58-Fperm_SI_Woolf2021!$E$9:$E$93)/10))) + Fperm_SI_Woolf2021!$G$9:$G$93*EXP(-Fperm_SI_Woolf2021!$J$9:$J$93*$C127*IF(S$58=Fperm_SI_Woolf2021!$E$9:$E$93,1,EXP(LN((1.1*(Fperm_SI_Woolf2021!$E$9:$E$93-S$58)-63.1579*EXP(-0.19*Fperm_SI_Woolf2021!$E$9:$E$93)+63.1579*EXP(-0.19*S$58))/(Fperm_SI_Woolf2021!$E$9:$E$93-S$58))*(S$58-Fperm_SI_Woolf2021!$E$9:$E$93)/10))) + Fperm_SI_Woolf2021!$H$9:$H$93*EXP(-Fperm_SI_Woolf2021!$K$9:$K$93*$C127*IF(S$58=Fperm_SI_Woolf2021!$E$9:$E$93,1,EXP(LN((1.1*(Fperm_SI_Woolf2021!$E$9:$E$93-S$58)-63.1579*EXP(-0.19*Fperm_SI_Woolf2021!$E$9:$E$93)+63.1579*EXP(-0.19*S$58))/(Fperm_SI_Woolf2021!$E$9:$E$93-S$58))*(S$58-Fperm_SI_Woolf2021!$E$9:$E$93)/10))),Fperm_SI_Woolf2021!$D$9:$D$93))</f>
        <v>0.60507933056359908</v>
      </c>
      <c r="T127" s="51" cm="1">
        <f t="array" ref="T127">MIN(1,SLOPE(Fperm_SI_Woolf2021!$F$9:$F$93*EXP(-Fperm_SI_Woolf2021!$I$9:$I$93*$C127*IF(T$58=Fperm_SI_Woolf2021!$E$9:$E$93,1,EXP(LN((1.1*(Fperm_SI_Woolf2021!$E$9:$E$93-T$58)-63.1579*EXP(-0.19*Fperm_SI_Woolf2021!$E$9:$E$93)+63.1579*EXP(-0.19*T$58))/(Fperm_SI_Woolf2021!$E$9:$E$93-T$58))*(T$58-Fperm_SI_Woolf2021!$E$9:$E$93)/10))) + Fperm_SI_Woolf2021!$G$9:$G$93*EXP(-Fperm_SI_Woolf2021!$J$9:$J$93*$C127*IF(T$58=Fperm_SI_Woolf2021!$E$9:$E$93,1,EXP(LN((1.1*(Fperm_SI_Woolf2021!$E$9:$E$93-T$58)-63.1579*EXP(-0.19*Fperm_SI_Woolf2021!$E$9:$E$93)+63.1579*EXP(-0.19*T$58))/(Fperm_SI_Woolf2021!$E$9:$E$93-T$58))*(T$58-Fperm_SI_Woolf2021!$E$9:$E$93)/10))) + Fperm_SI_Woolf2021!$H$9:$H$93*EXP(-Fperm_SI_Woolf2021!$K$9:$K$93*$C127*IF(T$58=Fperm_SI_Woolf2021!$E$9:$E$93,1,EXP(LN((1.1*(Fperm_SI_Woolf2021!$E$9:$E$93-T$58)-63.1579*EXP(-0.19*Fperm_SI_Woolf2021!$E$9:$E$93)+63.1579*EXP(-0.19*T$58))/(Fperm_SI_Woolf2021!$E$9:$E$93-T$58))*(T$58-Fperm_SI_Woolf2021!$E$9:$E$93)/10))),Fperm_SI_Woolf2021!$D$9:$D$93)*T$57+INTERCEPT(Fperm_SI_Woolf2021!$F$9:$F$93*EXP(-Fperm_SI_Woolf2021!$I$9:$I$93*$C127*IF(T$58=Fperm_SI_Woolf2021!$E$9:$E$93,1,EXP(LN((1.1*(Fperm_SI_Woolf2021!$E$9:$E$93-T$58)-63.1579*EXP(-0.19*Fperm_SI_Woolf2021!$E$9:$E$93)+63.1579*EXP(-0.19*T$58))/(Fperm_SI_Woolf2021!$E$9:$E$93-T$58))*(T$58-Fperm_SI_Woolf2021!$E$9:$E$93)/10))) + Fperm_SI_Woolf2021!$G$9:$G$93*EXP(-Fperm_SI_Woolf2021!$J$9:$J$93*$C127*IF(T$58=Fperm_SI_Woolf2021!$E$9:$E$93,1,EXP(LN((1.1*(Fperm_SI_Woolf2021!$E$9:$E$93-T$58)-63.1579*EXP(-0.19*Fperm_SI_Woolf2021!$E$9:$E$93)+63.1579*EXP(-0.19*T$58))/(Fperm_SI_Woolf2021!$E$9:$E$93-T$58))*(T$58-Fperm_SI_Woolf2021!$E$9:$E$93)/10))) + Fperm_SI_Woolf2021!$H$9:$H$93*EXP(-Fperm_SI_Woolf2021!$K$9:$K$93*$C127*IF(T$58=Fperm_SI_Woolf2021!$E$9:$E$93,1,EXP(LN((1.1*(Fperm_SI_Woolf2021!$E$9:$E$93-T$58)-63.1579*EXP(-0.19*Fperm_SI_Woolf2021!$E$9:$E$93)+63.1579*EXP(-0.19*T$58))/(Fperm_SI_Woolf2021!$E$9:$E$93-T$58))*(T$58-Fperm_SI_Woolf2021!$E$9:$E$93)/10))),Fperm_SI_Woolf2021!$D$9:$D$93))</f>
        <v>0.5783376341348565</v>
      </c>
      <c r="U127" s="51" cm="1">
        <f t="array" ref="U127">MIN(1,SLOPE(Fperm_SI_Woolf2021!$F$9:$F$93*EXP(-Fperm_SI_Woolf2021!$I$9:$I$93*$C127*IF(U$58=Fperm_SI_Woolf2021!$E$9:$E$93,1,EXP(LN((1.1*(Fperm_SI_Woolf2021!$E$9:$E$93-U$58)-63.1579*EXP(-0.19*Fperm_SI_Woolf2021!$E$9:$E$93)+63.1579*EXP(-0.19*U$58))/(Fperm_SI_Woolf2021!$E$9:$E$93-U$58))*(U$58-Fperm_SI_Woolf2021!$E$9:$E$93)/10))) + Fperm_SI_Woolf2021!$G$9:$G$93*EXP(-Fperm_SI_Woolf2021!$J$9:$J$93*$C127*IF(U$58=Fperm_SI_Woolf2021!$E$9:$E$93,1,EXP(LN((1.1*(Fperm_SI_Woolf2021!$E$9:$E$93-U$58)-63.1579*EXP(-0.19*Fperm_SI_Woolf2021!$E$9:$E$93)+63.1579*EXP(-0.19*U$58))/(Fperm_SI_Woolf2021!$E$9:$E$93-U$58))*(U$58-Fperm_SI_Woolf2021!$E$9:$E$93)/10))) + Fperm_SI_Woolf2021!$H$9:$H$93*EXP(-Fperm_SI_Woolf2021!$K$9:$K$93*$C127*IF(U$58=Fperm_SI_Woolf2021!$E$9:$E$93,1,EXP(LN((1.1*(Fperm_SI_Woolf2021!$E$9:$E$93-U$58)-63.1579*EXP(-0.19*Fperm_SI_Woolf2021!$E$9:$E$93)+63.1579*EXP(-0.19*U$58))/(Fperm_SI_Woolf2021!$E$9:$E$93-U$58))*(U$58-Fperm_SI_Woolf2021!$E$9:$E$93)/10))),Fperm_SI_Woolf2021!$D$9:$D$93)*U$57+INTERCEPT(Fperm_SI_Woolf2021!$F$9:$F$93*EXP(-Fperm_SI_Woolf2021!$I$9:$I$93*$C127*IF(U$58=Fperm_SI_Woolf2021!$E$9:$E$93,1,EXP(LN((1.1*(Fperm_SI_Woolf2021!$E$9:$E$93-U$58)-63.1579*EXP(-0.19*Fperm_SI_Woolf2021!$E$9:$E$93)+63.1579*EXP(-0.19*U$58))/(Fperm_SI_Woolf2021!$E$9:$E$93-U$58))*(U$58-Fperm_SI_Woolf2021!$E$9:$E$93)/10))) + Fperm_SI_Woolf2021!$G$9:$G$93*EXP(-Fperm_SI_Woolf2021!$J$9:$J$93*$C127*IF(U$58=Fperm_SI_Woolf2021!$E$9:$E$93,1,EXP(LN((1.1*(Fperm_SI_Woolf2021!$E$9:$E$93-U$58)-63.1579*EXP(-0.19*Fperm_SI_Woolf2021!$E$9:$E$93)+63.1579*EXP(-0.19*U$58))/(Fperm_SI_Woolf2021!$E$9:$E$93-U$58))*(U$58-Fperm_SI_Woolf2021!$E$9:$E$93)/10))) + Fperm_SI_Woolf2021!$H$9:$H$93*EXP(-Fperm_SI_Woolf2021!$K$9:$K$93*$C127*IF(U$58=Fperm_SI_Woolf2021!$E$9:$E$93,1,EXP(LN((1.1*(Fperm_SI_Woolf2021!$E$9:$E$93-U$58)-63.1579*EXP(-0.19*Fperm_SI_Woolf2021!$E$9:$E$93)+63.1579*EXP(-0.19*U$58))/(Fperm_SI_Woolf2021!$E$9:$E$93-U$58))*(U$58-Fperm_SI_Woolf2021!$E$9:$E$93)/10))),Fperm_SI_Woolf2021!$D$9:$D$93))</f>
        <v>0.55159593770611381</v>
      </c>
      <c r="V127" s="51" cm="1">
        <f t="array" ref="V127">MIN(1,SLOPE(Fperm_SI_Woolf2021!$F$9:$F$93*EXP(-Fperm_SI_Woolf2021!$I$9:$I$93*$C127*IF(V$58=Fperm_SI_Woolf2021!$E$9:$E$93,1,EXP(LN((1.1*(Fperm_SI_Woolf2021!$E$9:$E$93-V$58)-63.1579*EXP(-0.19*Fperm_SI_Woolf2021!$E$9:$E$93)+63.1579*EXP(-0.19*V$58))/(Fperm_SI_Woolf2021!$E$9:$E$93-V$58))*(V$58-Fperm_SI_Woolf2021!$E$9:$E$93)/10))) + Fperm_SI_Woolf2021!$G$9:$G$93*EXP(-Fperm_SI_Woolf2021!$J$9:$J$93*$C127*IF(V$58=Fperm_SI_Woolf2021!$E$9:$E$93,1,EXP(LN((1.1*(Fperm_SI_Woolf2021!$E$9:$E$93-V$58)-63.1579*EXP(-0.19*Fperm_SI_Woolf2021!$E$9:$E$93)+63.1579*EXP(-0.19*V$58))/(Fperm_SI_Woolf2021!$E$9:$E$93-V$58))*(V$58-Fperm_SI_Woolf2021!$E$9:$E$93)/10))) + Fperm_SI_Woolf2021!$H$9:$H$93*EXP(-Fperm_SI_Woolf2021!$K$9:$K$93*$C127*IF(V$58=Fperm_SI_Woolf2021!$E$9:$E$93,1,EXP(LN((1.1*(Fperm_SI_Woolf2021!$E$9:$E$93-V$58)-63.1579*EXP(-0.19*Fperm_SI_Woolf2021!$E$9:$E$93)+63.1579*EXP(-0.19*V$58))/(Fperm_SI_Woolf2021!$E$9:$E$93-V$58))*(V$58-Fperm_SI_Woolf2021!$E$9:$E$93)/10))),Fperm_SI_Woolf2021!$D$9:$D$93)*V$57+INTERCEPT(Fperm_SI_Woolf2021!$F$9:$F$93*EXP(-Fperm_SI_Woolf2021!$I$9:$I$93*$C127*IF(V$58=Fperm_SI_Woolf2021!$E$9:$E$93,1,EXP(LN((1.1*(Fperm_SI_Woolf2021!$E$9:$E$93-V$58)-63.1579*EXP(-0.19*Fperm_SI_Woolf2021!$E$9:$E$93)+63.1579*EXP(-0.19*V$58))/(Fperm_SI_Woolf2021!$E$9:$E$93-V$58))*(V$58-Fperm_SI_Woolf2021!$E$9:$E$93)/10))) + Fperm_SI_Woolf2021!$G$9:$G$93*EXP(-Fperm_SI_Woolf2021!$J$9:$J$93*$C127*IF(V$58=Fperm_SI_Woolf2021!$E$9:$E$93,1,EXP(LN((1.1*(Fperm_SI_Woolf2021!$E$9:$E$93-V$58)-63.1579*EXP(-0.19*Fperm_SI_Woolf2021!$E$9:$E$93)+63.1579*EXP(-0.19*V$58))/(Fperm_SI_Woolf2021!$E$9:$E$93-V$58))*(V$58-Fperm_SI_Woolf2021!$E$9:$E$93)/10))) + Fperm_SI_Woolf2021!$H$9:$H$93*EXP(-Fperm_SI_Woolf2021!$K$9:$K$93*$C127*IF(V$58=Fperm_SI_Woolf2021!$E$9:$E$93,1,EXP(LN((1.1*(Fperm_SI_Woolf2021!$E$9:$E$93-V$58)-63.1579*EXP(-0.19*Fperm_SI_Woolf2021!$E$9:$E$93)+63.1579*EXP(-0.19*V$58))/(Fperm_SI_Woolf2021!$E$9:$E$93-V$58))*(V$58-Fperm_SI_Woolf2021!$E$9:$E$93)/10))),Fperm_SI_Woolf2021!$D$9:$D$93))</f>
        <v>0.52485424127737124</v>
      </c>
      <c r="W127" s="51" cm="1">
        <f t="array" ref="W127">MIN(1,SLOPE(Fperm_SI_Woolf2021!$F$9:$F$93*EXP(-Fperm_SI_Woolf2021!$I$9:$I$93*$C127*IF(W$58=Fperm_SI_Woolf2021!$E$9:$E$93,1,EXP(LN((1.1*(Fperm_SI_Woolf2021!$E$9:$E$93-W$58)-63.1579*EXP(-0.19*Fperm_SI_Woolf2021!$E$9:$E$93)+63.1579*EXP(-0.19*W$58))/(Fperm_SI_Woolf2021!$E$9:$E$93-W$58))*(W$58-Fperm_SI_Woolf2021!$E$9:$E$93)/10))) + Fperm_SI_Woolf2021!$G$9:$G$93*EXP(-Fperm_SI_Woolf2021!$J$9:$J$93*$C127*IF(W$58=Fperm_SI_Woolf2021!$E$9:$E$93,1,EXP(LN((1.1*(Fperm_SI_Woolf2021!$E$9:$E$93-W$58)-63.1579*EXP(-0.19*Fperm_SI_Woolf2021!$E$9:$E$93)+63.1579*EXP(-0.19*W$58))/(Fperm_SI_Woolf2021!$E$9:$E$93-W$58))*(W$58-Fperm_SI_Woolf2021!$E$9:$E$93)/10))) + Fperm_SI_Woolf2021!$H$9:$H$93*EXP(-Fperm_SI_Woolf2021!$K$9:$K$93*$C127*IF(W$58=Fperm_SI_Woolf2021!$E$9:$E$93,1,EXP(LN((1.1*(Fperm_SI_Woolf2021!$E$9:$E$93-W$58)-63.1579*EXP(-0.19*Fperm_SI_Woolf2021!$E$9:$E$93)+63.1579*EXP(-0.19*W$58))/(Fperm_SI_Woolf2021!$E$9:$E$93-W$58))*(W$58-Fperm_SI_Woolf2021!$E$9:$E$93)/10))),Fperm_SI_Woolf2021!$D$9:$D$93)*W$57+INTERCEPT(Fperm_SI_Woolf2021!$F$9:$F$93*EXP(-Fperm_SI_Woolf2021!$I$9:$I$93*$C127*IF(W$58=Fperm_SI_Woolf2021!$E$9:$E$93,1,EXP(LN((1.1*(Fperm_SI_Woolf2021!$E$9:$E$93-W$58)-63.1579*EXP(-0.19*Fperm_SI_Woolf2021!$E$9:$E$93)+63.1579*EXP(-0.19*W$58))/(Fperm_SI_Woolf2021!$E$9:$E$93-W$58))*(W$58-Fperm_SI_Woolf2021!$E$9:$E$93)/10))) + Fperm_SI_Woolf2021!$G$9:$G$93*EXP(-Fperm_SI_Woolf2021!$J$9:$J$93*$C127*IF(W$58=Fperm_SI_Woolf2021!$E$9:$E$93,1,EXP(LN((1.1*(Fperm_SI_Woolf2021!$E$9:$E$93-W$58)-63.1579*EXP(-0.19*Fperm_SI_Woolf2021!$E$9:$E$93)+63.1579*EXP(-0.19*W$58))/(Fperm_SI_Woolf2021!$E$9:$E$93-W$58))*(W$58-Fperm_SI_Woolf2021!$E$9:$E$93)/10))) + Fperm_SI_Woolf2021!$H$9:$H$93*EXP(-Fperm_SI_Woolf2021!$K$9:$K$93*$C127*IF(W$58=Fperm_SI_Woolf2021!$E$9:$E$93,1,EXP(LN((1.1*(Fperm_SI_Woolf2021!$E$9:$E$93-W$58)-63.1579*EXP(-0.19*Fperm_SI_Woolf2021!$E$9:$E$93)+63.1579*EXP(-0.19*W$58))/(Fperm_SI_Woolf2021!$E$9:$E$93-W$58))*(W$58-Fperm_SI_Woolf2021!$E$9:$E$93)/10))),Fperm_SI_Woolf2021!$D$9:$D$93))</f>
        <v>0.49811254484862866</v>
      </c>
      <c r="X127" s="51" cm="1">
        <f t="array" ref="X127">MIN(1,SLOPE(Fperm_SI_Woolf2021!$F$9:$F$93*EXP(-Fperm_SI_Woolf2021!$I$9:$I$93*$C127*IF(X$58=Fperm_SI_Woolf2021!$E$9:$E$93,1,EXP(LN((1.1*(Fperm_SI_Woolf2021!$E$9:$E$93-X$58)-63.1579*EXP(-0.19*Fperm_SI_Woolf2021!$E$9:$E$93)+63.1579*EXP(-0.19*X$58))/(Fperm_SI_Woolf2021!$E$9:$E$93-X$58))*(X$58-Fperm_SI_Woolf2021!$E$9:$E$93)/10))) + Fperm_SI_Woolf2021!$G$9:$G$93*EXP(-Fperm_SI_Woolf2021!$J$9:$J$93*$C127*IF(X$58=Fperm_SI_Woolf2021!$E$9:$E$93,1,EXP(LN((1.1*(Fperm_SI_Woolf2021!$E$9:$E$93-X$58)-63.1579*EXP(-0.19*Fperm_SI_Woolf2021!$E$9:$E$93)+63.1579*EXP(-0.19*X$58))/(Fperm_SI_Woolf2021!$E$9:$E$93-X$58))*(X$58-Fperm_SI_Woolf2021!$E$9:$E$93)/10))) + Fperm_SI_Woolf2021!$H$9:$H$93*EXP(-Fperm_SI_Woolf2021!$K$9:$K$93*$C127*IF(X$58=Fperm_SI_Woolf2021!$E$9:$E$93,1,EXP(LN((1.1*(Fperm_SI_Woolf2021!$E$9:$E$93-X$58)-63.1579*EXP(-0.19*Fperm_SI_Woolf2021!$E$9:$E$93)+63.1579*EXP(-0.19*X$58))/(Fperm_SI_Woolf2021!$E$9:$E$93-X$58))*(X$58-Fperm_SI_Woolf2021!$E$9:$E$93)/10))),Fperm_SI_Woolf2021!$D$9:$D$93)*X$57+INTERCEPT(Fperm_SI_Woolf2021!$F$9:$F$93*EXP(-Fperm_SI_Woolf2021!$I$9:$I$93*$C127*IF(X$58=Fperm_SI_Woolf2021!$E$9:$E$93,1,EXP(LN((1.1*(Fperm_SI_Woolf2021!$E$9:$E$93-X$58)-63.1579*EXP(-0.19*Fperm_SI_Woolf2021!$E$9:$E$93)+63.1579*EXP(-0.19*X$58))/(Fperm_SI_Woolf2021!$E$9:$E$93-X$58))*(X$58-Fperm_SI_Woolf2021!$E$9:$E$93)/10))) + Fperm_SI_Woolf2021!$G$9:$G$93*EXP(-Fperm_SI_Woolf2021!$J$9:$J$93*$C127*IF(X$58=Fperm_SI_Woolf2021!$E$9:$E$93,1,EXP(LN((1.1*(Fperm_SI_Woolf2021!$E$9:$E$93-X$58)-63.1579*EXP(-0.19*Fperm_SI_Woolf2021!$E$9:$E$93)+63.1579*EXP(-0.19*X$58))/(Fperm_SI_Woolf2021!$E$9:$E$93-X$58))*(X$58-Fperm_SI_Woolf2021!$E$9:$E$93)/10))) + Fperm_SI_Woolf2021!$H$9:$H$93*EXP(-Fperm_SI_Woolf2021!$K$9:$K$93*$C127*IF(X$58=Fperm_SI_Woolf2021!$E$9:$E$93,1,EXP(LN((1.1*(Fperm_SI_Woolf2021!$E$9:$E$93-X$58)-63.1579*EXP(-0.19*Fperm_SI_Woolf2021!$E$9:$E$93)+63.1579*EXP(-0.19*X$58))/(Fperm_SI_Woolf2021!$E$9:$E$93-X$58))*(X$58-Fperm_SI_Woolf2021!$E$9:$E$93)/10))),Fperm_SI_Woolf2021!$D$9:$D$93))</f>
        <v>0.47137084841988608</v>
      </c>
      <c r="Y127" s="51" cm="1">
        <f t="array" ref="Y127">MIN(1,SLOPE(Fperm_SI_Woolf2021!$F$9:$F$93*EXP(-Fperm_SI_Woolf2021!$I$9:$I$93*$C127*IF(Y$58=Fperm_SI_Woolf2021!$E$9:$E$93,1,EXP(LN((1.1*(Fperm_SI_Woolf2021!$E$9:$E$93-Y$58)-63.1579*EXP(-0.19*Fperm_SI_Woolf2021!$E$9:$E$93)+63.1579*EXP(-0.19*Y$58))/(Fperm_SI_Woolf2021!$E$9:$E$93-Y$58))*(Y$58-Fperm_SI_Woolf2021!$E$9:$E$93)/10))) + Fperm_SI_Woolf2021!$G$9:$G$93*EXP(-Fperm_SI_Woolf2021!$J$9:$J$93*$C127*IF(Y$58=Fperm_SI_Woolf2021!$E$9:$E$93,1,EXP(LN((1.1*(Fperm_SI_Woolf2021!$E$9:$E$93-Y$58)-63.1579*EXP(-0.19*Fperm_SI_Woolf2021!$E$9:$E$93)+63.1579*EXP(-0.19*Y$58))/(Fperm_SI_Woolf2021!$E$9:$E$93-Y$58))*(Y$58-Fperm_SI_Woolf2021!$E$9:$E$93)/10))) + Fperm_SI_Woolf2021!$H$9:$H$93*EXP(-Fperm_SI_Woolf2021!$K$9:$K$93*$C127*IF(Y$58=Fperm_SI_Woolf2021!$E$9:$E$93,1,EXP(LN((1.1*(Fperm_SI_Woolf2021!$E$9:$E$93-Y$58)-63.1579*EXP(-0.19*Fperm_SI_Woolf2021!$E$9:$E$93)+63.1579*EXP(-0.19*Y$58))/(Fperm_SI_Woolf2021!$E$9:$E$93-Y$58))*(Y$58-Fperm_SI_Woolf2021!$E$9:$E$93)/10))),Fperm_SI_Woolf2021!$D$9:$D$93)*Y$57+INTERCEPT(Fperm_SI_Woolf2021!$F$9:$F$93*EXP(-Fperm_SI_Woolf2021!$I$9:$I$93*$C127*IF(Y$58=Fperm_SI_Woolf2021!$E$9:$E$93,1,EXP(LN((1.1*(Fperm_SI_Woolf2021!$E$9:$E$93-Y$58)-63.1579*EXP(-0.19*Fperm_SI_Woolf2021!$E$9:$E$93)+63.1579*EXP(-0.19*Y$58))/(Fperm_SI_Woolf2021!$E$9:$E$93-Y$58))*(Y$58-Fperm_SI_Woolf2021!$E$9:$E$93)/10))) + Fperm_SI_Woolf2021!$G$9:$G$93*EXP(-Fperm_SI_Woolf2021!$J$9:$J$93*$C127*IF(Y$58=Fperm_SI_Woolf2021!$E$9:$E$93,1,EXP(LN((1.1*(Fperm_SI_Woolf2021!$E$9:$E$93-Y$58)-63.1579*EXP(-0.19*Fperm_SI_Woolf2021!$E$9:$E$93)+63.1579*EXP(-0.19*Y$58))/(Fperm_SI_Woolf2021!$E$9:$E$93-Y$58))*(Y$58-Fperm_SI_Woolf2021!$E$9:$E$93)/10))) + Fperm_SI_Woolf2021!$H$9:$H$93*EXP(-Fperm_SI_Woolf2021!$K$9:$K$93*$C127*IF(Y$58=Fperm_SI_Woolf2021!$E$9:$E$93,1,EXP(LN((1.1*(Fperm_SI_Woolf2021!$E$9:$E$93-Y$58)-63.1579*EXP(-0.19*Fperm_SI_Woolf2021!$E$9:$E$93)+63.1579*EXP(-0.19*Y$58))/(Fperm_SI_Woolf2021!$E$9:$E$93-Y$58))*(Y$58-Fperm_SI_Woolf2021!$E$9:$E$93)/10))),Fperm_SI_Woolf2021!$D$9:$D$93))</f>
        <v>0.4446291519911435</v>
      </c>
      <c r="Z127" s="51" cm="1">
        <f t="array" ref="Z127">MIN(1,SLOPE(Fperm_SI_Woolf2021!$F$9:$F$93*EXP(-Fperm_SI_Woolf2021!$I$9:$I$93*$C127*IF(Z$58=Fperm_SI_Woolf2021!$E$9:$E$93,1,EXP(LN((1.1*(Fperm_SI_Woolf2021!$E$9:$E$93-Z$58)-63.1579*EXP(-0.19*Fperm_SI_Woolf2021!$E$9:$E$93)+63.1579*EXP(-0.19*Z$58))/(Fperm_SI_Woolf2021!$E$9:$E$93-Z$58))*(Z$58-Fperm_SI_Woolf2021!$E$9:$E$93)/10))) + Fperm_SI_Woolf2021!$G$9:$G$93*EXP(-Fperm_SI_Woolf2021!$J$9:$J$93*$C127*IF(Z$58=Fperm_SI_Woolf2021!$E$9:$E$93,1,EXP(LN((1.1*(Fperm_SI_Woolf2021!$E$9:$E$93-Z$58)-63.1579*EXP(-0.19*Fperm_SI_Woolf2021!$E$9:$E$93)+63.1579*EXP(-0.19*Z$58))/(Fperm_SI_Woolf2021!$E$9:$E$93-Z$58))*(Z$58-Fperm_SI_Woolf2021!$E$9:$E$93)/10))) + Fperm_SI_Woolf2021!$H$9:$H$93*EXP(-Fperm_SI_Woolf2021!$K$9:$K$93*$C127*IF(Z$58=Fperm_SI_Woolf2021!$E$9:$E$93,1,EXP(LN((1.1*(Fperm_SI_Woolf2021!$E$9:$E$93-Z$58)-63.1579*EXP(-0.19*Fperm_SI_Woolf2021!$E$9:$E$93)+63.1579*EXP(-0.19*Z$58))/(Fperm_SI_Woolf2021!$E$9:$E$93-Z$58))*(Z$58-Fperm_SI_Woolf2021!$E$9:$E$93)/10))),Fperm_SI_Woolf2021!$D$9:$D$93)*Z$57+INTERCEPT(Fperm_SI_Woolf2021!$F$9:$F$93*EXP(-Fperm_SI_Woolf2021!$I$9:$I$93*$C127*IF(Z$58=Fperm_SI_Woolf2021!$E$9:$E$93,1,EXP(LN((1.1*(Fperm_SI_Woolf2021!$E$9:$E$93-Z$58)-63.1579*EXP(-0.19*Fperm_SI_Woolf2021!$E$9:$E$93)+63.1579*EXP(-0.19*Z$58))/(Fperm_SI_Woolf2021!$E$9:$E$93-Z$58))*(Z$58-Fperm_SI_Woolf2021!$E$9:$E$93)/10))) + Fperm_SI_Woolf2021!$G$9:$G$93*EXP(-Fperm_SI_Woolf2021!$J$9:$J$93*$C127*IF(Z$58=Fperm_SI_Woolf2021!$E$9:$E$93,1,EXP(LN((1.1*(Fperm_SI_Woolf2021!$E$9:$E$93-Z$58)-63.1579*EXP(-0.19*Fperm_SI_Woolf2021!$E$9:$E$93)+63.1579*EXP(-0.19*Z$58))/(Fperm_SI_Woolf2021!$E$9:$E$93-Z$58))*(Z$58-Fperm_SI_Woolf2021!$E$9:$E$93)/10))) + Fperm_SI_Woolf2021!$H$9:$H$93*EXP(-Fperm_SI_Woolf2021!$K$9:$K$93*$C127*IF(Z$58=Fperm_SI_Woolf2021!$E$9:$E$93,1,EXP(LN((1.1*(Fperm_SI_Woolf2021!$E$9:$E$93-Z$58)-63.1579*EXP(-0.19*Fperm_SI_Woolf2021!$E$9:$E$93)+63.1579*EXP(-0.19*Z$58))/(Fperm_SI_Woolf2021!$E$9:$E$93-Z$58))*(Z$58-Fperm_SI_Woolf2021!$E$9:$E$93)/10))),Fperm_SI_Woolf2021!$D$9:$D$93))</f>
        <v>0.41788745556240087</v>
      </c>
      <c r="AA127" s="51" cm="1">
        <f t="array" ref="AA127">MIN(1,SLOPE(Fperm_SI_Woolf2021!$F$9:$F$93*EXP(-Fperm_SI_Woolf2021!$I$9:$I$93*$C127*IF(AA$58=Fperm_SI_Woolf2021!$E$9:$E$93,1,EXP(LN((1.1*(Fperm_SI_Woolf2021!$E$9:$E$93-AA$58)-63.1579*EXP(-0.19*Fperm_SI_Woolf2021!$E$9:$E$93)+63.1579*EXP(-0.19*AA$58))/(Fperm_SI_Woolf2021!$E$9:$E$93-AA$58))*(AA$58-Fperm_SI_Woolf2021!$E$9:$E$93)/10))) + Fperm_SI_Woolf2021!$G$9:$G$93*EXP(-Fperm_SI_Woolf2021!$J$9:$J$93*$C127*IF(AA$58=Fperm_SI_Woolf2021!$E$9:$E$93,1,EXP(LN((1.1*(Fperm_SI_Woolf2021!$E$9:$E$93-AA$58)-63.1579*EXP(-0.19*Fperm_SI_Woolf2021!$E$9:$E$93)+63.1579*EXP(-0.19*AA$58))/(Fperm_SI_Woolf2021!$E$9:$E$93-AA$58))*(AA$58-Fperm_SI_Woolf2021!$E$9:$E$93)/10))) + Fperm_SI_Woolf2021!$H$9:$H$93*EXP(-Fperm_SI_Woolf2021!$K$9:$K$93*$C127*IF(AA$58=Fperm_SI_Woolf2021!$E$9:$E$93,1,EXP(LN((1.1*(Fperm_SI_Woolf2021!$E$9:$E$93-AA$58)-63.1579*EXP(-0.19*Fperm_SI_Woolf2021!$E$9:$E$93)+63.1579*EXP(-0.19*AA$58))/(Fperm_SI_Woolf2021!$E$9:$E$93-AA$58))*(AA$58-Fperm_SI_Woolf2021!$E$9:$E$93)/10))),Fperm_SI_Woolf2021!$D$9:$D$93)*AA$57+INTERCEPT(Fperm_SI_Woolf2021!$F$9:$F$93*EXP(-Fperm_SI_Woolf2021!$I$9:$I$93*$C127*IF(AA$58=Fperm_SI_Woolf2021!$E$9:$E$93,1,EXP(LN((1.1*(Fperm_SI_Woolf2021!$E$9:$E$93-AA$58)-63.1579*EXP(-0.19*Fperm_SI_Woolf2021!$E$9:$E$93)+63.1579*EXP(-0.19*AA$58))/(Fperm_SI_Woolf2021!$E$9:$E$93-AA$58))*(AA$58-Fperm_SI_Woolf2021!$E$9:$E$93)/10))) + Fperm_SI_Woolf2021!$G$9:$G$93*EXP(-Fperm_SI_Woolf2021!$J$9:$J$93*$C127*IF(AA$58=Fperm_SI_Woolf2021!$E$9:$E$93,1,EXP(LN((1.1*(Fperm_SI_Woolf2021!$E$9:$E$93-AA$58)-63.1579*EXP(-0.19*Fperm_SI_Woolf2021!$E$9:$E$93)+63.1579*EXP(-0.19*AA$58))/(Fperm_SI_Woolf2021!$E$9:$E$93-AA$58))*(AA$58-Fperm_SI_Woolf2021!$E$9:$E$93)/10))) + Fperm_SI_Woolf2021!$H$9:$H$93*EXP(-Fperm_SI_Woolf2021!$K$9:$K$93*$C127*IF(AA$58=Fperm_SI_Woolf2021!$E$9:$E$93,1,EXP(LN((1.1*(Fperm_SI_Woolf2021!$E$9:$E$93-AA$58)-63.1579*EXP(-0.19*Fperm_SI_Woolf2021!$E$9:$E$93)+63.1579*EXP(-0.19*AA$58))/(Fperm_SI_Woolf2021!$E$9:$E$93-AA$58))*(AA$58-Fperm_SI_Woolf2021!$E$9:$E$93)/10))),Fperm_SI_Woolf2021!$D$9:$D$93))</f>
        <v>0.39114575913365829</v>
      </c>
      <c r="AB127" s="51" cm="1">
        <f t="array" ref="AB127">MIN(1,SLOPE(Fperm_SI_Woolf2021!$F$9:$F$93*EXP(-Fperm_SI_Woolf2021!$I$9:$I$93*$C127*IF(AB$58=Fperm_SI_Woolf2021!$E$9:$E$93,1,EXP(LN((1.1*(Fperm_SI_Woolf2021!$E$9:$E$93-AB$58)-63.1579*EXP(-0.19*Fperm_SI_Woolf2021!$E$9:$E$93)+63.1579*EXP(-0.19*AB$58))/(Fperm_SI_Woolf2021!$E$9:$E$93-AB$58))*(AB$58-Fperm_SI_Woolf2021!$E$9:$E$93)/10))) + Fperm_SI_Woolf2021!$G$9:$G$93*EXP(-Fperm_SI_Woolf2021!$J$9:$J$93*$C127*IF(AB$58=Fperm_SI_Woolf2021!$E$9:$E$93,1,EXP(LN((1.1*(Fperm_SI_Woolf2021!$E$9:$E$93-AB$58)-63.1579*EXP(-0.19*Fperm_SI_Woolf2021!$E$9:$E$93)+63.1579*EXP(-0.19*AB$58))/(Fperm_SI_Woolf2021!$E$9:$E$93-AB$58))*(AB$58-Fperm_SI_Woolf2021!$E$9:$E$93)/10))) + Fperm_SI_Woolf2021!$H$9:$H$93*EXP(-Fperm_SI_Woolf2021!$K$9:$K$93*$C127*IF(AB$58=Fperm_SI_Woolf2021!$E$9:$E$93,1,EXP(LN((1.1*(Fperm_SI_Woolf2021!$E$9:$E$93-AB$58)-63.1579*EXP(-0.19*Fperm_SI_Woolf2021!$E$9:$E$93)+63.1579*EXP(-0.19*AB$58))/(Fperm_SI_Woolf2021!$E$9:$E$93-AB$58))*(AB$58-Fperm_SI_Woolf2021!$E$9:$E$93)/10))),Fperm_SI_Woolf2021!$D$9:$D$93)*AB$57+INTERCEPT(Fperm_SI_Woolf2021!$F$9:$F$93*EXP(-Fperm_SI_Woolf2021!$I$9:$I$93*$C127*IF(AB$58=Fperm_SI_Woolf2021!$E$9:$E$93,1,EXP(LN((1.1*(Fperm_SI_Woolf2021!$E$9:$E$93-AB$58)-63.1579*EXP(-0.19*Fperm_SI_Woolf2021!$E$9:$E$93)+63.1579*EXP(-0.19*AB$58))/(Fperm_SI_Woolf2021!$E$9:$E$93-AB$58))*(AB$58-Fperm_SI_Woolf2021!$E$9:$E$93)/10))) + Fperm_SI_Woolf2021!$G$9:$G$93*EXP(-Fperm_SI_Woolf2021!$J$9:$J$93*$C127*IF(AB$58=Fperm_SI_Woolf2021!$E$9:$E$93,1,EXP(LN((1.1*(Fperm_SI_Woolf2021!$E$9:$E$93-AB$58)-63.1579*EXP(-0.19*Fperm_SI_Woolf2021!$E$9:$E$93)+63.1579*EXP(-0.19*AB$58))/(Fperm_SI_Woolf2021!$E$9:$E$93-AB$58))*(AB$58-Fperm_SI_Woolf2021!$E$9:$E$93)/10))) + Fperm_SI_Woolf2021!$H$9:$H$93*EXP(-Fperm_SI_Woolf2021!$K$9:$K$93*$C127*IF(AB$58=Fperm_SI_Woolf2021!$E$9:$E$93,1,EXP(LN((1.1*(Fperm_SI_Woolf2021!$E$9:$E$93-AB$58)-63.1579*EXP(-0.19*Fperm_SI_Woolf2021!$E$9:$E$93)+63.1579*EXP(-0.19*AB$58))/(Fperm_SI_Woolf2021!$E$9:$E$93-AB$58))*(AB$58-Fperm_SI_Woolf2021!$E$9:$E$93)/10))),Fperm_SI_Woolf2021!$D$9:$D$93))</f>
        <v>0.36440406270491571</v>
      </c>
      <c r="AC127" s="51" cm="1">
        <f t="array" ref="AC127">MIN(1,SLOPE(Fperm_SI_Woolf2021!$F$9:$F$93*EXP(-Fperm_SI_Woolf2021!$I$9:$I$93*$C127*IF(AC$58=Fperm_SI_Woolf2021!$E$9:$E$93,1,EXP(LN((1.1*(Fperm_SI_Woolf2021!$E$9:$E$93-AC$58)-63.1579*EXP(-0.19*Fperm_SI_Woolf2021!$E$9:$E$93)+63.1579*EXP(-0.19*AC$58))/(Fperm_SI_Woolf2021!$E$9:$E$93-AC$58))*(AC$58-Fperm_SI_Woolf2021!$E$9:$E$93)/10))) + Fperm_SI_Woolf2021!$G$9:$G$93*EXP(-Fperm_SI_Woolf2021!$J$9:$J$93*$C127*IF(AC$58=Fperm_SI_Woolf2021!$E$9:$E$93,1,EXP(LN((1.1*(Fperm_SI_Woolf2021!$E$9:$E$93-AC$58)-63.1579*EXP(-0.19*Fperm_SI_Woolf2021!$E$9:$E$93)+63.1579*EXP(-0.19*AC$58))/(Fperm_SI_Woolf2021!$E$9:$E$93-AC$58))*(AC$58-Fperm_SI_Woolf2021!$E$9:$E$93)/10))) + Fperm_SI_Woolf2021!$H$9:$H$93*EXP(-Fperm_SI_Woolf2021!$K$9:$K$93*$C127*IF(AC$58=Fperm_SI_Woolf2021!$E$9:$E$93,1,EXP(LN((1.1*(Fperm_SI_Woolf2021!$E$9:$E$93-AC$58)-63.1579*EXP(-0.19*Fperm_SI_Woolf2021!$E$9:$E$93)+63.1579*EXP(-0.19*AC$58))/(Fperm_SI_Woolf2021!$E$9:$E$93-AC$58))*(AC$58-Fperm_SI_Woolf2021!$E$9:$E$93)/10))),Fperm_SI_Woolf2021!$D$9:$D$93)*AC$57+INTERCEPT(Fperm_SI_Woolf2021!$F$9:$F$93*EXP(-Fperm_SI_Woolf2021!$I$9:$I$93*$C127*IF(AC$58=Fperm_SI_Woolf2021!$E$9:$E$93,1,EXP(LN((1.1*(Fperm_SI_Woolf2021!$E$9:$E$93-AC$58)-63.1579*EXP(-0.19*Fperm_SI_Woolf2021!$E$9:$E$93)+63.1579*EXP(-0.19*AC$58))/(Fperm_SI_Woolf2021!$E$9:$E$93-AC$58))*(AC$58-Fperm_SI_Woolf2021!$E$9:$E$93)/10))) + Fperm_SI_Woolf2021!$G$9:$G$93*EXP(-Fperm_SI_Woolf2021!$J$9:$J$93*$C127*IF(AC$58=Fperm_SI_Woolf2021!$E$9:$E$93,1,EXP(LN((1.1*(Fperm_SI_Woolf2021!$E$9:$E$93-AC$58)-63.1579*EXP(-0.19*Fperm_SI_Woolf2021!$E$9:$E$93)+63.1579*EXP(-0.19*AC$58))/(Fperm_SI_Woolf2021!$E$9:$E$93-AC$58))*(AC$58-Fperm_SI_Woolf2021!$E$9:$E$93)/10))) + Fperm_SI_Woolf2021!$H$9:$H$93*EXP(-Fperm_SI_Woolf2021!$K$9:$K$93*$C127*IF(AC$58=Fperm_SI_Woolf2021!$E$9:$E$93,1,EXP(LN((1.1*(Fperm_SI_Woolf2021!$E$9:$E$93-AC$58)-63.1579*EXP(-0.19*Fperm_SI_Woolf2021!$E$9:$E$93)+63.1579*EXP(-0.19*AC$58))/(Fperm_SI_Woolf2021!$E$9:$E$93-AC$58))*(AC$58-Fperm_SI_Woolf2021!$E$9:$E$93)/10))),Fperm_SI_Woolf2021!$D$9:$D$93))</f>
        <v>0.33766236627617308</v>
      </c>
      <c r="AD127" s="51" cm="1">
        <f t="array" ref="AD127">MIN(1,SLOPE(Fperm_SI_Woolf2021!$F$9:$F$93*EXP(-Fperm_SI_Woolf2021!$I$9:$I$93*$C127*IF(AD$58=Fperm_SI_Woolf2021!$E$9:$E$93,1,EXP(LN((1.1*(Fperm_SI_Woolf2021!$E$9:$E$93-AD$58)-63.1579*EXP(-0.19*Fperm_SI_Woolf2021!$E$9:$E$93)+63.1579*EXP(-0.19*AD$58))/(Fperm_SI_Woolf2021!$E$9:$E$93-AD$58))*(AD$58-Fperm_SI_Woolf2021!$E$9:$E$93)/10))) + Fperm_SI_Woolf2021!$G$9:$G$93*EXP(-Fperm_SI_Woolf2021!$J$9:$J$93*$C127*IF(AD$58=Fperm_SI_Woolf2021!$E$9:$E$93,1,EXP(LN((1.1*(Fperm_SI_Woolf2021!$E$9:$E$93-AD$58)-63.1579*EXP(-0.19*Fperm_SI_Woolf2021!$E$9:$E$93)+63.1579*EXP(-0.19*AD$58))/(Fperm_SI_Woolf2021!$E$9:$E$93-AD$58))*(AD$58-Fperm_SI_Woolf2021!$E$9:$E$93)/10))) + Fperm_SI_Woolf2021!$H$9:$H$93*EXP(-Fperm_SI_Woolf2021!$K$9:$K$93*$C127*IF(AD$58=Fperm_SI_Woolf2021!$E$9:$E$93,1,EXP(LN((1.1*(Fperm_SI_Woolf2021!$E$9:$E$93-AD$58)-63.1579*EXP(-0.19*Fperm_SI_Woolf2021!$E$9:$E$93)+63.1579*EXP(-0.19*AD$58))/(Fperm_SI_Woolf2021!$E$9:$E$93-AD$58))*(AD$58-Fperm_SI_Woolf2021!$E$9:$E$93)/10))),Fperm_SI_Woolf2021!$D$9:$D$93)*AD$57+INTERCEPT(Fperm_SI_Woolf2021!$F$9:$F$93*EXP(-Fperm_SI_Woolf2021!$I$9:$I$93*$C127*IF(AD$58=Fperm_SI_Woolf2021!$E$9:$E$93,1,EXP(LN((1.1*(Fperm_SI_Woolf2021!$E$9:$E$93-AD$58)-63.1579*EXP(-0.19*Fperm_SI_Woolf2021!$E$9:$E$93)+63.1579*EXP(-0.19*AD$58))/(Fperm_SI_Woolf2021!$E$9:$E$93-AD$58))*(AD$58-Fperm_SI_Woolf2021!$E$9:$E$93)/10))) + Fperm_SI_Woolf2021!$G$9:$G$93*EXP(-Fperm_SI_Woolf2021!$J$9:$J$93*$C127*IF(AD$58=Fperm_SI_Woolf2021!$E$9:$E$93,1,EXP(LN((1.1*(Fperm_SI_Woolf2021!$E$9:$E$93-AD$58)-63.1579*EXP(-0.19*Fperm_SI_Woolf2021!$E$9:$E$93)+63.1579*EXP(-0.19*AD$58))/(Fperm_SI_Woolf2021!$E$9:$E$93-AD$58))*(AD$58-Fperm_SI_Woolf2021!$E$9:$E$93)/10))) + Fperm_SI_Woolf2021!$H$9:$H$93*EXP(-Fperm_SI_Woolf2021!$K$9:$K$93*$C127*IF(AD$58=Fperm_SI_Woolf2021!$E$9:$E$93,1,EXP(LN((1.1*(Fperm_SI_Woolf2021!$E$9:$E$93-AD$58)-63.1579*EXP(-0.19*Fperm_SI_Woolf2021!$E$9:$E$93)+63.1579*EXP(-0.19*AD$58))/(Fperm_SI_Woolf2021!$E$9:$E$93-AD$58))*(AD$58-Fperm_SI_Woolf2021!$E$9:$E$93)/10))),Fperm_SI_Woolf2021!$D$9:$D$93))</f>
        <v>0.31092066984743044</v>
      </c>
      <c r="AE127" s="51" cm="1">
        <f t="array" ref="AE127">MIN(1,SLOPE(Fperm_SI_Woolf2021!$F$9:$F$93*EXP(-Fperm_SI_Woolf2021!$I$9:$I$93*$C127*IF(AE$58=Fperm_SI_Woolf2021!$E$9:$E$93,1,EXP(LN((1.1*(Fperm_SI_Woolf2021!$E$9:$E$93-AE$58)-63.1579*EXP(-0.19*Fperm_SI_Woolf2021!$E$9:$E$93)+63.1579*EXP(-0.19*AE$58))/(Fperm_SI_Woolf2021!$E$9:$E$93-AE$58))*(AE$58-Fperm_SI_Woolf2021!$E$9:$E$93)/10))) + Fperm_SI_Woolf2021!$G$9:$G$93*EXP(-Fperm_SI_Woolf2021!$J$9:$J$93*$C127*IF(AE$58=Fperm_SI_Woolf2021!$E$9:$E$93,1,EXP(LN((1.1*(Fperm_SI_Woolf2021!$E$9:$E$93-AE$58)-63.1579*EXP(-0.19*Fperm_SI_Woolf2021!$E$9:$E$93)+63.1579*EXP(-0.19*AE$58))/(Fperm_SI_Woolf2021!$E$9:$E$93-AE$58))*(AE$58-Fperm_SI_Woolf2021!$E$9:$E$93)/10))) + Fperm_SI_Woolf2021!$H$9:$H$93*EXP(-Fperm_SI_Woolf2021!$K$9:$K$93*$C127*IF(AE$58=Fperm_SI_Woolf2021!$E$9:$E$93,1,EXP(LN((1.1*(Fperm_SI_Woolf2021!$E$9:$E$93-AE$58)-63.1579*EXP(-0.19*Fperm_SI_Woolf2021!$E$9:$E$93)+63.1579*EXP(-0.19*AE$58))/(Fperm_SI_Woolf2021!$E$9:$E$93-AE$58))*(AE$58-Fperm_SI_Woolf2021!$E$9:$E$93)/10))),Fperm_SI_Woolf2021!$D$9:$D$93)*AE$57+INTERCEPT(Fperm_SI_Woolf2021!$F$9:$F$93*EXP(-Fperm_SI_Woolf2021!$I$9:$I$93*$C127*IF(AE$58=Fperm_SI_Woolf2021!$E$9:$E$93,1,EXP(LN((1.1*(Fperm_SI_Woolf2021!$E$9:$E$93-AE$58)-63.1579*EXP(-0.19*Fperm_SI_Woolf2021!$E$9:$E$93)+63.1579*EXP(-0.19*AE$58))/(Fperm_SI_Woolf2021!$E$9:$E$93-AE$58))*(AE$58-Fperm_SI_Woolf2021!$E$9:$E$93)/10))) + Fperm_SI_Woolf2021!$G$9:$G$93*EXP(-Fperm_SI_Woolf2021!$J$9:$J$93*$C127*IF(AE$58=Fperm_SI_Woolf2021!$E$9:$E$93,1,EXP(LN((1.1*(Fperm_SI_Woolf2021!$E$9:$E$93-AE$58)-63.1579*EXP(-0.19*Fperm_SI_Woolf2021!$E$9:$E$93)+63.1579*EXP(-0.19*AE$58))/(Fperm_SI_Woolf2021!$E$9:$E$93-AE$58))*(AE$58-Fperm_SI_Woolf2021!$E$9:$E$93)/10))) + Fperm_SI_Woolf2021!$H$9:$H$93*EXP(-Fperm_SI_Woolf2021!$K$9:$K$93*$C127*IF(AE$58=Fperm_SI_Woolf2021!$E$9:$E$93,1,EXP(LN((1.1*(Fperm_SI_Woolf2021!$E$9:$E$93-AE$58)-63.1579*EXP(-0.19*Fperm_SI_Woolf2021!$E$9:$E$93)+63.1579*EXP(-0.19*AE$58))/(Fperm_SI_Woolf2021!$E$9:$E$93-AE$58))*(AE$58-Fperm_SI_Woolf2021!$E$9:$E$93)/10))),Fperm_SI_Woolf2021!$D$9:$D$93))</f>
        <v>0.28417897341868786</v>
      </c>
      <c r="AF127" s="51" cm="1">
        <f t="array" ref="AF127">MIN(1,SLOPE(Fperm_SI_Woolf2021!$F$9:$F$93*EXP(-Fperm_SI_Woolf2021!$I$9:$I$93*$C127*IF(AF$58=Fperm_SI_Woolf2021!$E$9:$E$93,1,EXP(LN((1.1*(Fperm_SI_Woolf2021!$E$9:$E$93-AF$58)-63.1579*EXP(-0.19*Fperm_SI_Woolf2021!$E$9:$E$93)+63.1579*EXP(-0.19*AF$58))/(Fperm_SI_Woolf2021!$E$9:$E$93-AF$58))*(AF$58-Fperm_SI_Woolf2021!$E$9:$E$93)/10))) + Fperm_SI_Woolf2021!$G$9:$G$93*EXP(-Fperm_SI_Woolf2021!$J$9:$J$93*$C127*IF(AF$58=Fperm_SI_Woolf2021!$E$9:$E$93,1,EXP(LN((1.1*(Fperm_SI_Woolf2021!$E$9:$E$93-AF$58)-63.1579*EXP(-0.19*Fperm_SI_Woolf2021!$E$9:$E$93)+63.1579*EXP(-0.19*AF$58))/(Fperm_SI_Woolf2021!$E$9:$E$93-AF$58))*(AF$58-Fperm_SI_Woolf2021!$E$9:$E$93)/10))) + Fperm_SI_Woolf2021!$H$9:$H$93*EXP(-Fperm_SI_Woolf2021!$K$9:$K$93*$C127*IF(AF$58=Fperm_SI_Woolf2021!$E$9:$E$93,1,EXP(LN((1.1*(Fperm_SI_Woolf2021!$E$9:$E$93-AF$58)-63.1579*EXP(-0.19*Fperm_SI_Woolf2021!$E$9:$E$93)+63.1579*EXP(-0.19*AF$58))/(Fperm_SI_Woolf2021!$E$9:$E$93-AF$58))*(AF$58-Fperm_SI_Woolf2021!$E$9:$E$93)/10))),Fperm_SI_Woolf2021!$D$9:$D$93)*AF$57+INTERCEPT(Fperm_SI_Woolf2021!$F$9:$F$93*EXP(-Fperm_SI_Woolf2021!$I$9:$I$93*$C127*IF(AF$58=Fperm_SI_Woolf2021!$E$9:$E$93,1,EXP(LN((1.1*(Fperm_SI_Woolf2021!$E$9:$E$93-AF$58)-63.1579*EXP(-0.19*Fperm_SI_Woolf2021!$E$9:$E$93)+63.1579*EXP(-0.19*AF$58))/(Fperm_SI_Woolf2021!$E$9:$E$93-AF$58))*(AF$58-Fperm_SI_Woolf2021!$E$9:$E$93)/10))) + Fperm_SI_Woolf2021!$G$9:$G$93*EXP(-Fperm_SI_Woolf2021!$J$9:$J$93*$C127*IF(AF$58=Fperm_SI_Woolf2021!$E$9:$E$93,1,EXP(LN((1.1*(Fperm_SI_Woolf2021!$E$9:$E$93-AF$58)-63.1579*EXP(-0.19*Fperm_SI_Woolf2021!$E$9:$E$93)+63.1579*EXP(-0.19*AF$58))/(Fperm_SI_Woolf2021!$E$9:$E$93-AF$58))*(AF$58-Fperm_SI_Woolf2021!$E$9:$E$93)/10))) + Fperm_SI_Woolf2021!$H$9:$H$93*EXP(-Fperm_SI_Woolf2021!$K$9:$K$93*$C127*IF(AF$58=Fperm_SI_Woolf2021!$E$9:$E$93,1,EXP(LN((1.1*(Fperm_SI_Woolf2021!$E$9:$E$93-AF$58)-63.1579*EXP(-0.19*Fperm_SI_Woolf2021!$E$9:$E$93)+63.1579*EXP(-0.19*AF$58))/(Fperm_SI_Woolf2021!$E$9:$E$93-AF$58))*(AF$58-Fperm_SI_Woolf2021!$E$9:$E$93)/10))),Fperm_SI_Woolf2021!$D$9:$D$93))</f>
        <v>0.25743727698994523</v>
      </c>
      <c r="AG127" s="51" cm="1">
        <f t="array" ref="AG127">MIN(1,SLOPE(Fperm_SI_Woolf2021!$F$9:$F$93*EXP(-Fperm_SI_Woolf2021!$I$9:$I$93*$C127*IF(AG$58=Fperm_SI_Woolf2021!$E$9:$E$93,1,EXP(LN((1.1*(Fperm_SI_Woolf2021!$E$9:$E$93-AG$58)-63.1579*EXP(-0.19*Fperm_SI_Woolf2021!$E$9:$E$93)+63.1579*EXP(-0.19*AG$58))/(Fperm_SI_Woolf2021!$E$9:$E$93-AG$58))*(AG$58-Fperm_SI_Woolf2021!$E$9:$E$93)/10))) + Fperm_SI_Woolf2021!$G$9:$G$93*EXP(-Fperm_SI_Woolf2021!$J$9:$J$93*$C127*IF(AG$58=Fperm_SI_Woolf2021!$E$9:$E$93,1,EXP(LN((1.1*(Fperm_SI_Woolf2021!$E$9:$E$93-AG$58)-63.1579*EXP(-0.19*Fperm_SI_Woolf2021!$E$9:$E$93)+63.1579*EXP(-0.19*AG$58))/(Fperm_SI_Woolf2021!$E$9:$E$93-AG$58))*(AG$58-Fperm_SI_Woolf2021!$E$9:$E$93)/10))) + Fperm_SI_Woolf2021!$H$9:$H$93*EXP(-Fperm_SI_Woolf2021!$K$9:$K$93*$C127*IF(AG$58=Fperm_SI_Woolf2021!$E$9:$E$93,1,EXP(LN((1.1*(Fperm_SI_Woolf2021!$E$9:$E$93-AG$58)-63.1579*EXP(-0.19*Fperm_SI_Woolf2021!$E$9:$E$93)+63.1579*EXP(-0.19*AG$58))/(Fperm_SI_Woolf2021!$E$9:$E$93-AG$58))*(AG$58-Fperm_SI_Woolf2021!$E$9:$E$93)/10))),Fperm_SI_Woolf2021!$D$9:$D$93)*AG$57+INTERCEPT(Fperm_SI_Woolf2021!$F$9:$F$93*EXP(-Fperm_SI_Woolf2021!$I$9:$I$93*$C127*IF(AG$58=Fperm_SI_Woolf2021!$E$9:$E$93,1,EXP(LN((1.1*(Fperm_SI_Woolf2021!$E$9:$E$93-AG$58)-63.1579*EXP(-0.19*Fperm_SI_Woolf2021!$E$9:$E$93)+63.1579*EXP(-0.19*AG$58))/(Fperm_SI_Woolf2021!$E$9:$E$93-AG$58))*(AG$58-Fperm_SI_Woolf2021!$E$9:$E$93)/10))) + Fperm_SI_Woolf2021!$G$9:$G$93*EXP(-Fperm_SI_Woolf2021!$J$9:$J$93*$C127*IF(AG$58=Fperm_SI_Woolf2021!$E$9:$E$93,1,EXP(LN((1.1*(Fperm_SI_Woolf2021!$E$9:$E$93-AG$58)-63.1579*EXP(-0.19*Fperm_SI_Woolf2021!$E$9:$E$93)+63.1579*EXP(-0.19*AG$58))/(Fperm_SI_Woolf2021!$E$9:$E$93-AG$58))*(AG$58-Fperm_SI_Woolf2021!$E$9:$E$93)/10))) + Fperm_SI_Woolf2021!$H$9:$H$93*EXP(-Fperm_SI_Woolf2021!$K$9:$K$93*$C127*IF(AG$58=Fperm_SI_Woolf2021!$E$9:$E$93,1,EXP(LN((1.1*(Fperm_SI_Woolf2021!$E$9:$E$93-AG$58)-63.1579*EXP(-0.19*Fperm_SI_Woolf2021!$E$9:$E$93)+63.1579*EXP(-0.19*AG$58))/(Fperm_SI_Woolf2021!$E$9:$E$93-AG$58))*(AG$58-Fperm_SI_Woolf2021!$E$9:$E$93)/10))),Fperm_SI_Woolf2021!$D$9:$D$93))</f>
        <v>0.2306955805612026</v>
      </c>
      <c r="AH127" s="51" cm="1">
        <f t="array" ref="AH127">MIN(1,SLOPE(Fperm_SI_Woolf2021!$F$9:$F$93*EXP(-Fperm_SI_Woolf2021!$I$9:$I$93*$C127*IF(AH$58=Fperm_SI_Woolf2021!$E$9:$E$93,1,EXP(LN((1.1*(Fperm_SI_Woolf2021!$E$9:$E$93-AH$58)-63.1579*EXP(-0.19*Fperm_SI_Woolf2021!$E$9:$E$93)+63.1579*EXP(-0.19*AH$58))/(Fperm_SI_Woolf2021!$E$9:$E$93-AH$58))*(AH$58-Fperm_SI_Woolf2021!$E$9:$E$93)/10))) + Fperm_SI_Woolf2021!$G$9:$G$93*EXP(-Fperm_SI_Woolf2021!$J$9:$J$93*$C127*IF(AH$58=Fperm_SI_Woolf2021!$E$9:$E$93,1,EXP(LN((1.1*(Fperm_SI_Woolf2021!$E$9:$E$93-AH$58)-63.1579*EXP(-0.19*Fperm_SI_Woolf2021!$E$9:$E$93)+63.1579*EXP(-0.19*AH$58))/(Fperm_SI_Woolf2021!$E$9:$E$93-AH$58))*(AH$58-Fperm_SI_Woolf2021!$E$9:$E$93)/10))) + Fperm_SI_Woolf2021!$H$9:$H$93*EXP(-Fperm_SI_Woolf2021!$K$9:$K$93*$C127*IF(AH$58=Fperm_SI_Woolf2021!$E$9:$E$93,1,EXP(LN((1.1*(Fperm_SI_Woolf2021!$E$9:$E$93-AH$58)-63.1579*EXP(-0.19*Fperm_SI_Woolf2021!$E$9:$E$93)+63.1579*EXP(-0.19*AH$58))/(Fperm_SI_Woolf2021!$E$9:$E$93-AH$58))*(AH$58-Fperm_SI_Woolf2021!$E$9:$E$93)/10))),Fperm_SI_Woolf2021!$D$9:$D$93)*AH$57+INTERCEPT(Fperm_SI_Woolf2021!$F$9:$F$93*EXP(-Fperm_SI_Woolf2021!$I$9:$I$93*$C127*IF(AH$58=Fperm_SI_Woolf2021!$E$9:$E$93,1,EXP(LN((1.1*(Fperm_SI_Woolf2021!$E$9:$E$93-AH$58)-63.1579*EXP(-0.19*Fperm_SI_Woolf2021!$E$9:$E$93)+63.1579*EXP(-0.19*AH$58))/(Fperm_SI_Woolf2021!$E$9:$E$93-AH$58))*(AH$58-Fperm_SI_Woolf2021!$E$9:$E$93)/10))) + Fperm_SI_Woolf2021!$G$9:$G$93*EXP(-Fperm_SI_Woolf2021!$J$9:$J$93*$C127*IF(AH$58=Fperm_SI_Woolf2021!$E$9:$E$93,1,EXP(LN((1.1*(Fperm_SI_Woolf2021!$E$9:$E$93-AH$58)-63.1579*EXP(-0.19*Fperm_SI_Woolf2021!$E$9:$E$93)+63.1579*EXP(-0.19*AH$58))/(Fperm_SI_Woolf2021!$E$9:$E$93-AH$58))*(AH$58-Fperm_SI_Woolf2021!$E$9:$E$93)/10))) + Fperm_SI_Woolf2021!$H$9:$H$93*EXP(-Fperm_SI_Woolf2021!$K$9:$K$93*$C127*IF(AH$58=Fperm_SI_Woolf2021!$E$9:$E$93,1,EXP(LN((1.1*(Fperm_SI_Woolf2021!$E$9:$E$93-AH$58)-63.1579*EXP(-0.19*Fperm_SI_Woolf2021!$E$9:$E$93)+63.1579*EXP(-0.19*AH$58))/(Fperm_SI_Woolf2021!$E$9:$E$93-AH$58))*(AH$58-Fperm_SI_Woolf2021!$E$9:$E$93)/10))),Fperm_SI_Woolf2021!$D$9:$D$93))</f>
        <v>0.43187124520596365</v>
      </c>
      <c r="AI127" s="51" cm="1">
        <f t="array" ref="AI127">MIN(1,SLOPE(Fperm_SI_Woolf2021!$F$9:$F$93*EXP(-Fperm_SI_Woolf2021!$I$9:$I$93*$C127*IF(AI$58=Fperm_SI_Woolf2021!$E$9:$E$93,1,EXP(LN((1.1*(Fperm_SI_Woolf2021!$E$9:$E$93-AI$58)-63.1579*EXP(-0.19*Fperm_SI_Woolf2021!$E$9:$E$93)+63.1579*EXP(-0.19*AI$58))/(Fperm_SI_Woolf2021!$E$9:$E$93-AI$58))*(AI$58-Fperm_SI_Woolf2021!$E$9:$E$93)/10))) + Fperm_SI_Woolf2021!$G$9:$G$93*EXP(-Fperm_SI_Woolf2021!$J$9:$J$93*$C127*IF(AI$58=Fperm_SI_Woolf2021!$E$9:$E$93,1,EXP(LN((1.1*(Fperm_SI_Woolf2021!$E$9:$E$93-AI$58)-63.1579*EXP(-0.19*Fperm_SI_Woolf2021!$E$9:$E$93)+63.1579*EXP(-0.19*AI$58))/(Fperm_SI_Woolf2021!$E$9:$E$93-AI$58))*(AI$58-Fperm_SI_Woolf2021!$E$9:$E$93)/10))) + Fperm_SI_Woolf2021!$H$9:$H$93*EXP(-Fperm_SI_Woolf2021!$K$9:$K$93*$C127*IF(AI$58=Fperm_SI_Woolf2021!$E$9:$E$93,1,EXP(LN((1.1*(Fperm_SI_Woolf2021!$E$9:$E$93-AI$58)-63.1579*EXP(-0.19*Fperm_SI_Woolf2021!$E$9:$E$93)+63.1579*EXP(-0.19*AI$58))/(Fperm_SI_Woolf2021!$E$9:$E$93-AI$58))*(AI$58-Fperm_SI_Woolf2021!$E$9:$E$93)/10))),Fperm_SI_Woolf2021!$D$9:$D$93)*AI$57+INTERCEPT(Fperm_SI_Woolf2021!$F$9:$F$93*EXP(-Fperm_SI_Woolf2021!$I$9:$I$93*$C127*IF(AI$58=Fperm_SI_Woolf2021!$E$9:$E$93,1,EXP(LN((1.1*(Fperm_SI_Woolf2021!$E$9:$E$93-AI$58)-63.1579*EXP(-0.19*Fperm_SI_Woolf2021!$E$9:$E$93)+63.1579*EXP(-0.19*AI$58))/(Fperm_SI_Woolf2021!$E$9:$E$93-AI$58))*(AI$58-Fperm_SI_Woolf2021!$E$9:$E$93)/10))) + Fperm_SI_Woolf2021!$G$9:$G$93*EXP(-Fperm_SI_Woolf2021!$J$9:$J$93*$C127*IF(AI$58=Fperm_SI_Woolf2021!$E$9:$E$93,1,EXP(LN((1.1*(Fperm_SI_Woolf2021!$E$9:$E$93-AI$58)-63.1579*EXP(-0.19*Fperm_SI_Woolf2021!$E$9:$E$93)+63.1579*EXP(-0.19*AI$58))/(Fperm_SI_Woolf2021!$E$9:$E$93-AI$58))*(AI$58-Fperm_SI_Woolf2021!$E$9:$E$93)/10))) + Fperm_SI_Woolf2021!$H$9:$H$93*EXP(-Fperm_SI_Woolf2021!$K$9:$K$93*$C127*IF(AI$58=Fperm_SI_Woolf2021!$E$9:$E$93,1,EXP(LN((1.1*(Fperm_SI_Woolf2021!$E$9:$E$93-AI$58)-63.1579*EXP(-0.19*Fperm_SI_Woolf2021!$E$9:$E$93)+63.1579*EXP(-0.19*AI$58))/(Fperm_SI_Woolf2021!$E$9:$E$93-AI$58))*(AI$58-Fperm_SI_Woolf2021!$E$9:$E$93)/10))),Fperm_SI_Woolf2021!$D$9:$D$93))</f>
        <v>0.41168690784556816</v>
      </c>
      <c r="AJ127" s="51" cm="1">
        <f t="array" ref="AJ127">MIN(1,SLOPE(Fperm_SI_Woolf2021!$F$9:$F$93*EXP(-Fperm_SI_Woolf2021!$I$9:$I$93*$C127*IF(AJ$58=Fperm_SI_Woolf2021!$E$9:$E$93,1,EXP(LN((1.1*(Fperm_SI_Woolf2021!$E$9:$E$93-AJ$58)-63.1579*EXP(-0.19*Fperm_SI_Woolf2021!$E$9:$E$93)+63.1579*EXP(-0.19*AJ$58))/(Fperm_SI_Woolf2021!$E$9:$E$93-AJ$58))*(AJ$58-Fperm_SI_Woolf2021!$E$9:$E$93)/10))) + Fperm_SI_Woolf2021!$G$9:$G$93*EXP(-Fperm_SI_Woolf2021!$J$9:$J$93*$C127*IF(AJ$58=Fperm_SI_Woolf2021!$E$9:$E$93,1,EXP(LN((1.1*(Fperm_SI_Woolf2021!$E$9:$E$93-AJ$58)-63.1579*EXP(-0.19*Fperm_SI_Woolf2021!$E$9:$E$93)+63.1579*EXP(-0.19*AJ$58))/(Fperm_SI_Woolf2021!$E$9:$E$93-AJ$58))*(AJ$58-Fperm_SI_Woolf2021!$E$9:$E$93)/10))) + Fperm_SI_Woolf2021!$H$9:$H$93*EXP(-Fperm_SI_Woolf2021!$K$9:$K$93*$C127*IF(AJ$58=Fperm_SI_Woolf2021!$E$9:$E$93,1,EXP(LN((1.1*(Fperm_SI_Woolf2021!$E$9:$E$93-AJ$58)-63.1579*EXP(-0.19*Fperm_SI_Woolf2021!$E$9:$E$93)+63.1579*EXP(-0.19*AJ$58))/(Fperm_SI_Woolf2021!$E$9:$E$93-AJ$58))*(AJ$58-Fperm_SI_Woolf2021!$E$9:$E$93)/10))),Fperm_SI_Woolf2021!$D$9:$D$93)*AJ$57+INTERCEPT(Fperm_SI_Woolf2021!$F$9:$F$93*EXP(-Fperm_SI_Woolf2021!$I$9:$I$93*$C127*IF(AJ$58=Fperm_SI_Woolf2021!$E$9:$E$93,1,EXP(LN((1.1*(Fperm_SI_Woolf2021!$E$9:$E$93-AJ$58)-63.1579*EXP(-0.19*Fperm_SI_Woolf2021!$E$9:$E$93)+63.1579*EXP(-0.19*AJ$58))/(Fperm_SI_Woolf2021!$E$9:$E$93-AJ$58))*(AJ$58-Fperm_SI_Woolf2021!$E$9:$E$93)/10))) + Fperm_SI_Woolf2021!$G$9:$G$93*EXP(-Fperm_SI_Woolf2021!$J$9:$J$93*$C127*IF(AJ$58=Fperm_SI_Woolf2021!$E$9:$E$93,1,EXP(LN((1.1*(Fperm_SI_Woolf2021!$E$9:$E$93-AJ$58)-63.1579*EXP(-0.19*Fperm_SI_Woolf2021!$E$9:$E$93)+63.1579*EXP(-0.19*AJ$58))/(Fperm_SI_Woolf2021!$E$9:$E$93-AJ$58))*(AJ$58-Fperm_SI_Woolf2021!$E$9:$E$93)/10))) + Fperm_SI_Woolf2021!$H$9:$H$93*EXP(-Fperm_SI_Woolf2021!$K$9:$K$93*$C127*IF(AJ$58=Fperm_SI_Woolf2021!$E$9:$E$93,1,EXP(LN((1.1*(Fperm_SI_Woolf2021!$E$9:$E$93-AJ$58)-63.1579*EXP(-0.19*Fperm_SI_Woolf2021!$E$9:$E$93)+63.1579*EXP(-0.19*AJ$58))/(Fperm_SI_Woolf2021!$E$9:$E$93-AJ$58))*(AJ$58-Fperm_SI_Woolf2021!$E$9:$E$93)/10))),Fperm_SI_Woolf2021!$D$9:$D$93))</f>
        <v>0.39150257048517262</v>
      </c>
      <c r="AK127" s="51" cm="1">
        <f t="array" ref="AK127">MIN(1,SLOPE(Fperm_SI_Woolf2021!$F$9:$F$93*EXP(-Fperm_SI_Woolf2021!$I$9:$I$93*$C127*IF(AK$58=Fperm_SI_Woolf2021!$E$9:$E$93,1,EXP(LN((1.1*(Fperm_SI_Woolf2021!$E$9:$E$93-AK$58)-63.1579*EXP(-0.19*Fperm_SI_Woolf2021!$E$9:$E$93)+63.1579*EXP(-0.19*AK$58))/(Fperm_SI_Woolf2021!$E$9:$E$93-AK$58))*(AK$58-Fperm_SI_Woolf2021!$E$9:$E$93)/10))) + Fperm_SI_Woolf2021!$G$9:$G$93*EXP(-Fperm_SI_Woolf2021!$J$9:$J$93*$C127*IF(AK$58=Fperm_SI_Woolf2021!$E$9:$E$93,1,EXP(LN((1.1*(Fperm_SI_Woolf2021!$E$9:$E$93-AK$58)-63.1579*EXP(-0.19*Fperm_SI_Woolf2021!$E$9:$E$93)+63.1579*EXP(-0.19*AK$58))/(Fperm_SI_Woolf2021!$E$9:$E$93-AK$58))*(AK$58-Fperm_SI_Woolf2021!$E$9:$E$93)/10))) + Fperm_SI_Woolf2021!$H$9:$H$93*EXP(-Fperm_SI_Woolf2021!$K$9:$K$93*$C127*IF(AK$58=Fperm_SI_Woolf2021!$E$9:$E$93,1,EXP(LN((1.1*(Fperm_SI_Woolf2021!$E$9:$E$93-AK$58)-63.1579*EXP(-0.19*Fperm_SI_Woolf2021!$E$9:$E$93)+63.1579*EXP(-0.19*AK$58))/(Fperm_SI_Woolf2021!$E$9:$E$93-AK$58))*(AK$58-Fperm_SI_Woolf2021!$E$9:$E$93)/10))),Fperm_SI_Woolf2021!$D$9:$D$93)*AK$57+INTERCEPT(Fperm_SI_Woolf2021!$F$9:$F$93*EXP(-Fperm_SI_Woolf2021!$I$9:$I$93*$C127*IF(AK$58=Fperm_SI_Woolf2021!$E$9:$E$93,1,EXP(LN((1.1*(Fperm_SI_Woolf2021!$E$9:$E$93-AK$58)-63.1579*EXP(-0.19*Fperm_SI_Woolf2021!$E$9:$E$93)+63.1579*EXP(-0.19*AK$58))/(Fperm_SI_Woolf2021!$E$9:$E$93-AK$58))*(AK$58-Fperm_SI_Woolf2021!$E$9:$E$93)/10))) + Fperm_SI_Woolf2021!$G$9:$G$93*EXP(-Fperm_SI_Woolf2021!$J$9:$J$93*$C127*IF(AK$58=Fperm_SI_Woolf2021!$E$9:$E$93,1,EXP(LN((1.1*(Fperm_SI_Woolf2021!$E$9:$E$93-AK$58)-63.1579*EXP(-0.19*Fperm_SI_Woolf2021!$E$9:$E$93)+63.1579*EXP(-0.19*AK$58))/(Fperm_SI_Woolf2021!$E$9:$E$93-AK$58))*(AK$58-Fperm_SI_Woolf2021!$E$9:$E$93)/10))) + Fperm_SI_Woolf2021!$H$9:$H$93*EXP(-Fperm_SI_Woolf2021!$K$9:$K$93*$C127*IF(AK$58=Fperm_SI_Woolf2021!$E$9:$E$93,1,EXP(LN((1.1*(Fperm_SI_Woolf2021!$E$9:$E$93-AK$58)-63.1579*EXP(-0.19*Fperm_SI_Woolf2021!$E$9:$E$93)+63.1579*EXP(-0.19*AK$58))/(Fperm_SI_Woolf2021!$E$9:$E$93-AK$58))*(AK$58-Fperm_SI_Woolf2021!$E$9:$E$93)/10))),Fperm_SI_Woolf2021!$D$9:$D$93))</f>
        <v>0.37131823312477713</v>
      </c>
      <c r="AL127" s="51" cm="1">
        <f t="array" ref="AL127">MIN(1,SLOPE(Fperm_SI_Woolf2021!$F$9:$F$93*EXP(-Fperm_SI_Woolf2021!$I$9:$I$93*$C127*IF(AL$58=Fperm_SI_Woolf2021!$E$9:$E$93,1,EXP(LN((1.1*(Fperm_SI_Woolf2021!$E$9:$E$93-AL$58)-63.1579*EXP(-0.19*Fperm_SI_Woolf2021!$E$9:$E$93)+63.1579*EXP(-0.19*AL$58))/(Fperm_SI_Woolf2021!$E$9:$E$93-AL$58))*(AL$58-Fperm_SI_Woolf2021!$E$9:$E$93)/10))) + Fperm_SI_Woolf2021!$G$9:$G$93*EXP(-Fperm_SI_Woolf2021!$J$9:$J$93*$C127*IF(AL$58=Fperm_SI_Woolf2021!$E$9:$E$93,1,EXP(LN((1.1*(Fperm_SI_Woolf2021!$E$9:$E$93-AL$58)-63.1579*EXP(-0.19*Fperm_SI_Woolf2021!$E$9:$E$93)+63.1579*EXP(-0.19*AL$58))/(Fperm_SI_Woolf2021!$E$9:$E$93-AL$58))*(AL$58-Fperm_SI_Woolf2021!$E$9:$E$93)/10))) + Fperm_SI_Woolf2021!$H$9:$H$93*EXP(-Fperm_SI_Woolf2021!$K$9:$K$93*$C127*IF(AL$58=Fperm_SI_Woolf2021!$E$9:$E$93,1,EXP(LN((1.1*(Fperm_SI_Woolf2021!$E$9:$E$93-AL$58)-63.1579*EXP(-0.19*Fperm_SI_Woolf2021!$E$9:$E$93)+63.1579*EXP(-0.19*AL$58))/(Fperm_SI_Woolf2021!$E$9:$E$93-AL$58))*(AL$58-Fperm_SI_Woolf2021!$E$9:$E$93)/10))),Fperm_SI_Woolf2021!$D$9:$D$93)*AL$57+INTERCEPT(Fperm_SI_Woolf2021!$F$9:$F$93*EXP(-Fperm_SI_Woolf2021!$I$9:$I$93*$C127*IF(AL$58=Fperm_SI_Woolf2021!$E$9:$E$93,1,EXP(LN((1.1*(Fperm_SI_Woolf2021!$E$9:$E$93-AL$58)-63.1579*EXP(-0.19*Fperm_SI_Woolf2021!$E$9:$E$93)+63.1579*EXP(-0.19*AL$58))/(Fperm_SI_Woolf2021!$E$9:$E$93-AL$58))*(AL$58-Fperm_SI_Woolf2021!$E$9:$E$93)/10))) + Fperm_SI_Woolf2021!$G$9:$G$93*EXP(-Fperm_SI_Woolf2021!$J$9:$J$93*$C127*IF(AL$58=Fperm_SI_Woolf2021!$E$9:$E$93,1,EXP(LN((1.1*(Fperm_SI_Woolf2021!$E$9:$E$93-AL$58)-63.1579*EXP(-0.19*Fperm_SI_Woolf2021!$E$9:$E$93)+63.1579*EXP(-0.19*AL$58))/(Fperm_SI_Woolf2021!$E$9:$E$93-AL$58))*(AL$58-Fperm_SI_Woolf2021!$E$9:$E$93)/10))) + Fperm_SI_Woolf2021!$H$9:$H$93*EXP(-Fperm_SI_Woolf2021!$K$9:$K$93*$C127*IF(AL$58=Fperm_SI_Woolf2021!$E$9:$E$93,1,EXP(LN((1.1*(Fperm_SI_Woolf2021!$E$9:$E$93-AL$58)-63.1579*EXP(-0.19*Fperm_SI_Woolf2021!$E$9:$E$93)+63.1579*EXP(-0.19*AL$58))/(Fperm_SI_Woolf2021!$E$9:$E$93-AL$58))*(AL$58-Fperm_SI_Woolf2021!$E$9:$E$93)/10))),Fperm_SI_Woolf2021!$D$9:$D$93))</f>
        <v>0.35113389576438164</v>
      </c>
      <c r="AM127" s="51" cm="1">
        <f t="array" ref="AM127">MIN(1,SLOPE(Fperm_SI_Woolf2021!$F$9:$F$93*EXP(-Fperm_SI_Woolf2021!$I$9:$I$93*$C127*IF(AM$58=Fperm_SI_Woolf2021!$E$9:$E$93,1,EXP(LN((1.1*(Fperm_SI_Woolf2021!$E$9:$E$93-AM$58)-63.1579*EXP(-0.19*Fperm_SI_Woolf2021!$E$9:$E$93)+63.1579*EXP(-0.19*AM$58))/(Fperm_SI_Woolf2021!$E$9:$E$93-AM$58))*(AM$58-Fperm_SI_Woolf2021!$E$9:$E$93)/10))) + Fperm_SI_Woolf2021!$G$9:$G$93*EXP(-Fperm_SI_Woolf2021!$J$9:$J$93*$C127*IF(AM$58=Fperm_SI_Woolf2021!$E$9:$E$93,1,EXP(LN((1.1*(Fperm_SI_Woolf2021!$E$9:$E$93-AM$58)-63.1579*EXP(-0.19*Fperm_SI_Woolf2021!$E$9:$E$93)+63.1579*EXP(-0.19*AM$58))/(Fperm_SI_Woolf2021!$E$9:$E$93-AM$58))*(AM$58-Fperm_SI_Woolf2021!$E$9:$E$93)/10))) + Fperm_SI_Woolf2021!$H$9:$H$93*EXP(-Fperm_SI_Woolf2021!$K$9:$K$93*$C127*IF(AM$58=Fperm_SI_Woolf2021!$E$9:$E$93,1,EXP(LN((1.1*(Fperm_SI_Woolf2021!$E$9:$E$93-AM$58)-63.1579*EXP(-0.19*Fperm_SI_Woolf2021!$E$9:$E$93)+63.1579*EXP(-0.19*AM$58))/(Fperm_SI_Woolf2021!$E$9:$E$93-AM$58))*(AM$58-Fperm_SI_Woolf2021!$E$9:$E$93)/10))),Fperm_SI_Woolf2021!$D$9:$D$93)*AM$57+INTERCEPT(Fperm_SI_Woolf2021!$F$9:$F$93*EXP(-Fperm_SI_Woolf2021!$I$9:$I$93*$C127*IF(AM$58=Fperm_SI_Woolf2021!$E$9:$E$93,1,EXP(LN((1.1*(Fperm_SI_Woolf2021!$E$9:$E$93-AM$58)-63.1579*EXP(-0.19*Fperm_SI_Woolf2021!$E$9:$E$93)+63.1579*EXP(-0.19*AM$58))/(Fperm_SI_Woolf2021!$E$9:$E$93-AM$58))*(AM$58-Fperm_SI_Woolf2021!$E$9:$E$93)/10))) + Fperm_SI_Woolf2021!$G$9:$G$93*EXP(-Fperm_SI_Woolf2021!$J$9:$J$93*$C127*IF(AM$58=Fperm_SI_Woolf2021!$E$9:$E$93,1,EXP(LN((1.1*(Fperm_SI_Woolf2021!$E$9:$E$93-AM$58)-63.1579*EXP(-0.19*Fperm_SI_Woolf2021!$E$9:$E$93)+63.1579*EXP(-0.19*AM$58))/(Fperm_SI_Woolf2021!$E$9:$E$93-AM$58))*(AM$58-Fperm_SI_Woolf2021!$E$9:$E$93)/10))) + Fperm_SI_Woolf2021!$H$9:$H$93*EXP(-Fperm_SI_Woolf2021!$K$9:$K$93*$C127*IF(AM$58=Fperm_SI_Woolf2021!$E$9:$E$93,1,EXP(LN((1.1*(Fperm_SI_Woolf2021!$E$9:$E$93-AM$58)-63.1579*EXP(-0.19*Fperm_SI_Woolf2021!$E$9:$E$93)+63.1579*EXP(-0.19*AM$58))/(Fperm_SI_Woolf2021!$E$9:$E$93-AM$58))*(AM$58-Fperm_SI_Woolf2021!$E$9:$E$93)/10))),Fperm_SI_Woolf2021!$D$9:$D$93))</f>
        <v>0.33094955840398615</v>
      </c>
      <c r="AN127" s="51" cm="1">
        <f t="array" ref="AN127">MIN(1,SLOPE(Fperm_SI_Woolf2021!$F$9:$F$93*EXP(-Fperm_SI_Woolf2021!$I$9:$I$93*$C127*IF(AN$58=Fperm_SI_Woolf2021!$E$9:$E$93,1,EXP(LN((1.1*(Fperm_SI_Woolf2021!$E$9:$E$93-AN$58)-63.1579*EXP(-0.19*Fperm_SI_Woolf2021!$E$9:$E$93)+63.1579*EXP(-0.19*AN$58))/(Fperm_SI_Woolf2021!$E$9:$E$93-AN$58))*(AN$58-Fperm_SI_Woolf2021!$E$9:$E$93)/10))) + Fperm_SI_Woolf2021!$G$9:$G$93*EXP(-Fperm_SI_Woolf2021!$J$9:$J$93*$C127*IF(AN$58=Fperm_SI_Woolf2021!$E$9:$E$93,1,EXP(LN((1.1*(Fperm_SI_Woolf2021!$E$9:$E$93-AN$58)-63.1579*EXP(-0.19*Fperm_SI_Woolf2021!$E$9:$E$93)+63.1579*EXP(-0.19*AN$58))/(Fperm_SI_Woolf2021!$E$9:$E$93-AN$58))*(AN$58-Fperm_SI_Woolf2021!$E$9:$E$93)/10))) + Fperm_SI_Woolf2021!$H$9:$H$93*EXP(-Fperm_SI_Woolf2021!$K$9:$K$93*$C127*IF(AN$58=Fperm_SI_Woolf2021!$E$9:$E$93,1,EXP(LN((1.1*(Fperm_SI_Woolf2021!$E$9:$E$93-AN$58)-63.1579*EXP(-0.19*Fperm_SI_Woolf2021!$E$9:$E$93)+63.1579*EXP(-0.19*AN$58))/(Fperm_SI_Woolf2021!$E$9:$E$93-AN$58))*(AN$58-Fperm_SI_Woolf2021!$E$9:$E$93)/10))),Fperm_SI_Woolf2021!$D$9:$D$93)*AN$57+INTERCEPT(Fperm_SI_Woolf2021!$F$9:$F$93*EXP(-Fperm_SI_Woolf2021!$I$9:$I$93*$C127*IF(AN$58=Fperm_SI_Woolf2021!$E$9:$E$93,1,EXP(LN((1.1*(Fperm_SI_Woolf2021!$E$9:$E$93-AN$58)-63.1579*EXP(-0.19*Fperm_SI_Woolf2021!$E$9:$E$93)+63.1579*EXP(-0.19*AN$58))/(Fperm_SI_Woolf2021!$E$9:$E$93-AN$58))*(AN$58-Fperm_SI_Woolf2021!$E$9:$E$93)/10))) + Fperm_SI_Woolf2021!$G$9:$G$93*EXP(-Fperm_SI_Woolf2021!$J$9:$J$93*$C127*IF(AN$58=Fperm_SI_Woolf2021!$E$9:$E$93,1,EXP(LN((1.1*(Fperm_SI_Woolf2021!$E$9:$E$93-AN$58)-63.1579*EXP(-0.19*Fperm_SI_Woolf2021!$E$9:$E$93)+63.1579*EXP(-0.19*AN$58))/(Fperm_SI_Woolf2021!$E$9:$E$93-AN$58))*(AN$58-Fperm_SI_Woolf2021!$E$9:$E$93)/10))) + Fperm_SI_Woolf2021!$H$9:$H$93*EXP(-Fperm_SI_Woolf2021!$K$9:$K$93*$C127*IF(AN$58=Fperm_SI_Woolf2021!$E$9:$E$93,1,EXP(LN((1.1*(Fperm_SI_Woolf2021!$E$9:$E$93-AN$58)-63.1579*EXP(-0.19*Fperm_SI_Woolf2021!$E$9:$E$93)+63.1579*EXP(-0.19*AN$58))/(Fperm_SI_Woolf2021!$E$9:$E$93-AN$58))*(AN$58-Fperm_SI_Woolf2021!$E$9:$E$93)/10))),Fperm_SI_Woolf2021!$D$9:$D$93))</f>
        <v>0.31076522104359067</v>
      </c>
      <c r="AO127" s="51" cm="1">
        <f t="array" ref="AO127">MIN(1,SLOPE(Fperm_SI_Woolf2021!$F$9:$F$93*EXP(-Fperm_SI_Woolf2021!$I$9:$I$93*$C127*IF(AO$58=Fperm_SI_Woolf2021!$E$9:$E$93,1,EXP(LN((1.1*(Fperm_SI_Woolf2021!$E$9:$E$93-AO$58)-63.1579*EXP(-0.19*Fperm_SI_Woolf2021!$E$9:$E$93)+63.1579*EXP(-0.19*AO$58))/(Fperm_SI_Woolf2021!$E$9:$E$93-AO$58))*(AO$58-Fperm_SI_Woolf2021!$E$9:$E$93)/10))) + Fperm_SI_Woolf2021!$G$9:$G$93*EXP(-Fperm_SI_Woolf2021!$J$9:$J$93*$C127*IF(AO$58=Fperm_SI_Woolf2021!$E$9:$E$93,1,EXP(LN((1.1*(Fperm_SI_Woolf2021!$E$9:$E$93-AO$58)-63.1579*EXP(-0.19*Fperm_SI_Woolf2021!$E$9:$E$93)+63.1579*EXP(-0.19*AO$58))/(Fperm_SI_Woolf2021!$E$9:$E$93-AO$58))*(AO$58-Fperm_SI_Woolf2021!$E$9:$E$93)/10))) + Fperm_SI_Woolf2021!$H$9:$H$93*EXP(-Fperm_SI_Woolf2021!$K$9:$K$93*$C127*IF(AO$58=Fperm_SI_Woolf2021!$E$9:$E$93,1,EXP(LN((1.1*(Fperm_SI_Woolf2021!$E$9:$E$93-AO$58)-63.1579*EXP(-0.19*Fperm_SI_Woolf2021!$E$9:$E$93)+63.1579*EXP(-0.19*AO$58))/(Fperm_SI_Woolf2021!$E$9:$E$93-AO$58))*(AO$58-Fperm_SI_Woolf2021!$E$9:$E$93)/10))),Fperm_SI_Woolf2021!$D$9:$D$93)*AO$57+INTERCEPT(Fperm_SI_Woolf2021!$F$9:$F$93*EXP(-Fperm_SI_Woolf2021!$I$9:$I$93*$C127*IF(AO$58=Fperm_SI_Woolf2021!$E$9:$E$93,1,EXP(LN((1.1*(Fperm_SI_Woolf2021!$E$9:$E$93-AO$58)-63.1579*EXP(-0.19*Fperm_SI_Woolf2021!$E$9:$E$93)+63.1579*EXP(-0.19*AO$58))/(Fperm_SI_Woolf2021!$E$9:$E$93-AO$58))*(AO$58-Fperm_SI_Woolf2021!$E$9:$E$93)/10))) + Fperm_SI_Woolf2021!$G$9:$G$93*EXP(-Fperm_SI_Woolf2021!$J$9:$J$93*$C127*IF(AO$58=Fperm_SI_Woolf2021!$E$9:$E$93,1,EXP(LN((1.1*(Fperm_SI_Woolf2021!$E$9:$E$93-AO$58)-63.1579*EXP(-0.19*Fperm_SI_Woolf2021!$E$9:$E$93)+63.1579*EXP(-0.19*AO$58))/(Fperm_SI_Woolf2021!$E$9:$E$93-AO$58))*(AO$58-Fperm_SI_Woolf2021!$E$9:$E$93)/10))) + Fperm_SI_Woolf2021!$H$9:$H$93*EXP(-Fperm_SI_Woolf2021!$K$9:$K$93*$C127*IF(AO$58=Fperm_SI_Woolf2021!$E$9:$E$93,1,EXP(LN((1.1*(Fperm_SI_Woolf2021!$E$9:$E$93-AO$58)-63.1579*EXP(-0.19*Fperm_SI_Woolf2021!$E$9:$E$93)+63.1579*EXP(-0.19*AO$58))/(Fperm_SI_Woolf2021!$E$9:$E$93-AO$58))*(AO$58-Fperm_SI_Woolf2021!$E$9:$E$93)/10))),Fperm_SI_Woolf2021!$D$9:$D$93))</f>
        <v>0.29058088368319512</v>
      </c>
      <c r="AP127" s="51" cm="1">
        <f t="array" ref="AP127">MIN(1,SLOPE(Fperm_SI_Woolf2021!$F$9:$F$93*EXP(-Fperm_SI_Woolf2021!$I$9:$I$93*$C127*IF(AP$58=Fperm_SI_Woolf2021!$E$9:$E$93,1,EXP(LN((1.1*(Fperm_SI_Woolf2021!$E$9:$E$93-AP$58)-63.1579*EXP(-0.19*Fperm_SI_Woolf2021!$E$9:$E$93)+63.1579*EXP(-0.19*AP$58))/(Fperm_SI_Woolf2021!$E$9:$E$93-AP$58))*(AP$58-Fperm_SI_Woolf2021!$E$9:$E$93)/10))) + Fperm_SI_Woolf2021!$G$9:$G$93*EXP(-Fperm_SI_Woolf2021!$J$9:$J$93*$C127*IF(AP$58=Fperm_SI_Woolf2021!$E$9:$E$93,1,EXP(LN((1.1*(Fperm_SI_Woolf2021!$E$9:$E$93-AP$58)-63.1579*EXP(-0.19*Fperm_SI_Woolf2021!$E$9:$E$93)+63.1579*EXP(-0.19*AP$58))/(Fperm_SI_Woolf2021!$E$9:$E$93-AP$58))*(AP$58-Fperm_SI_Woolf2021!$E$9:$E$93)/10))) + Fperm_SI_Woolf2021!$H$9:$H$93*EXP(-Fperm_SI_Woolf2021!$K$9:$K$93*$C127*IF(AP$58=Fperm_SI_Woolf2021!$E$9:$E$93,1,EXP(LN((1.1*(Fperm_SI_Woolf2021!$E$9:$E$93-AP$58)-63.1579*EXP(-0.19*Fperm_SI_Woolf2021!$E$9:$E$93)+63.1579*EXP(-0.19*AP$58))/(Fperm_SI_Woolf2021!$E$9:$E$93-AP$58))*(AP$58-Fperm_SI_Woolf2021!$E$9:$E$93)/10))),Fperm_SI_Woolf2021!$D$9:$D$93)*AP$57+INTERCEPT(Fperm_SI_Woolf2021!$F$9:$F$93*EXP(-Fperm_SI_Woolf2021!$I$9:$I$93*$C127*IF(AP$58=Fperm_SI_Woolf2021!$E$9:$E$93,1,EXP(LN((1.1*(Fperm_SI_Woolf2021!$E$9:$E$93-AP$58)-63.1579*EXP(-0.19*Fperm_SI_Woolf2021!$E$9:$E$93)+63.1579*EXP(-0.19*AP$58))/(Fperm_SI_Woolf2021!$E$9:$E$93-AP$58))*(AP$58-Fperm_SI_Woolf2021!$E$9:$E$93)/10))) + Fperm_SI_Woolf2021!$G$9:$G$93*EXP(-Fperm_SI_Woolf2021!$J$9:$J$93*$C127*IF(AP$58=Fperm_SI_Woolf2021!$E$9:$E$93,1,EXP(LN((1.1*(Fperm_SI_Woolf2021!$E$9:$E$93-AP$58)-63.1579*EXP(-0.19*Fperm_SI_Woolf2021!$E$9:$E$93)+63.1579*EXP(-0.19*AP$58))/(Fperm_SI_Woolf2021!$E$9:$E$93-AP$58))*(AP$58-Fperm_SI_Woolf2021!$E$9:$E$93)/10))) + Fperm_SI_Woolf2021!$H$9:$H$93*EXP(-Fperm_SI_Woolf2021!$K$9:$K$93*$C127*IF(AP$58=Fperm_SI_Woolf2021!$E$9:$E$93,1,EXP(LN((1.1*(Fperm_SI_Woolf2021!$E$9:$E$93-AP$58)-63.1579*EXP(-0.19*Fperm_SI_Woolf2021!$E$9:$E$93)+63.1579*EXP(-0.19*AP$58))/(Fperm_SI_Woolf2021!$E$9:$E$93-AP$58))*(AP$58-Fperm_SI_Woolf2021!$E$9:$E$93)/10))),Fperm_SI_Woolf2021!$D$9:$D$93))</f>
        <v>0.27039654632279964</v>
      </c>
      <c r="AQ127" s="51" cm="1">
        <f t="array" ref="AQ127">MIN(1,SLOPE(Fperm_SI_Woolf2021!$F$9:$F$93*EXP(-Fperm_SI_Woolf2021!$I$9:$I$93*$C127*IF(AQ$58=Fperm_SI_Woolf2021!$E$9:$E$93,1,EXP(LN((1.1*(Fperm_SI_Woolf2021!$E$9:$E$93-AQ$58)-63.1579*EXP(-0.19*Fperm_SI_Woolf2021!$E$9:$E$93)+63.1579*EXP(-0.19*AQ$58))/(Fperm_SI_Woolf2021!$E$9:$E$93-AQ$58))*(AQ$58-Fperm_SI_Woolf2021!$E$9:$E$93)/10))) + Fperm_SI_Woolf2021!$G$9:$G$93*EXP(-Fperm_SI_Woolf2021!$J$9:$J$93*$C127*IF(AQ$58=Fperm_SI_Woolf2021!$E$9:$E$93,1,EXP(LN((1.1*(Fperm_SI_Woolf2021!$E$9:$E$93-AQ$58)-63.1579*EXP(-0.19*Fperm_SI_Woolf2021!$E$9:$E$93)+63.1579*EXP(-0.19*AQ$58))/(Fperm_SI_Woolf2021!$E$9:$E$93-AQ$58))*(AQ$58-Fperm_SI_Woolf2021!$E$9:$E$93)/10))) + Fperm_SI_Woolf2021!$H$9:$H$93*EXP(-Fperm_SI_Woolf2021!$K$9:$K$93*$C127*IF(AQ$58=Fperm_SI_Woolf2021!$E$9:$E$93,1,EXP(LN((1.1*(Fperm_SI_Woolf2021!$E$9:$E$93-AQ$58)-63.1579*EXP(-0.19*Fperm_SI_Woolf2021!$E$9:$E$93)+63.1579*EXP(-0.19*AQ$58))/(Fperm_SI_Woolf2021!$E$9:$E$93-AQ$58))*(AQ$58-Fperm_SI_Woolf2021!$E$9:$E$93)/10))),Fperm_SI_Woolf2021!$D$9:$D$93)*AQ$57+INTERCEPT(Fperm_SI_Woolf2021!$F$9:$F$93*EXP(-Fperm_SI_Woolf2021!$I$9:$I$93*$C127*IF(AQ$58=Fperm_SI_Woolf2021!$E$9:$E$93,1,EXP(LN((1.1*(Fperm_SI_Woolf2021!$E$9:$E$93-AQ$58)-63.1579*EXP(-0.19*Fperm_SI_Woolf2021!$E$9:$E$93)+63.1579*EXP(-0.19*AQ$58))/(Fperm_SI_Woolf2021!$E$9:$E$93-AQ$58))*(AQ$58-Fperm_SI_Woolf2021!$E$9:$E$93)/10))) + Fperm_SI_Woolf2021!$G$9:$G$93*EXP(-Fperm_SI_Woolf2021!$J$9:$J$93*$C127*IF(AQ$58=Fperm_SI_Woolf2021!$E$9:$E$93,1,EXP(LN((1.1*(Fperm_SI_Woolf2021!$E$9:$E$93-AQ$58)-63.1579*EXP(-0.19*Fperm_SI_Woolf2021!$E$9:$E$93)+63.1579*EXP(-0.19*AQ$58))/(Fperm_SI_Woolf2021!$E$9:$E$93-AQ$58))*(AQ$58-Fperm_SI_Woolf2021!$E$9:$E$93)/10))) + Fperm_SI_Woolf2021!$H$9:$H$93*EXP(-Fperm_SI_Woolf2021!$K$9:$K$93*$C127*IF(AQ$58=Fperm_SI_Woolf2021!$E$9:$E$93,1,EXP(LN((1.1*(Fperm_SI_Woolf2021!$E$9:$E$93-AQ$58)-63.1579*EXP(-0.19*Fperm_SI_Woolf2021!$E$9:$E$93)+63.1579*EXP(-0.19*AQ$58))/(Fperm_SI_Woolf2021!$E$9:$E$93-AQ$58))*(AQ$58-Fperm_SI_Woolf2021!$E$9:$E$93)/10))),Fperm_SI_Woolf2021!$D$9:$D$93))</f>
        <v>0.25021220896240415</v>
      </c>
      <c r="AR127" s="51" cm="1">
        <f t="array" ref="AR127">MIN(1,SLOPE(Fperm_SI_Woolf2021!$F$9:$F$93*EXP(-Fperm_SI_Woolf2021!$I$9:$I$93*$C127*IF(AR$58=Fperm_SI_Woolf2021!$E$9:$E$93,1,EXP(LN((1.1*(Fperm_SI_Woolf2021!$E$9:$E$93-AR$58)-63.1579*EXP(-0.19*Fperm_SI_Woolf2021!$E$9:$E$93)+63.1579*EXP(-0.19*AR$58))/(Fperm_SI_Woolf2021!$E$9:$E$93-AR$58))*(AR$58-Fperm_SI_Woolf2021!$E$9:$E$93)/10))) + Fperm_SI_Woolf2021!$G$9:$G$93*EXP(-Fperm_SI_Woolf2021!$J$9:$J$93*$C127*IF(AR$58=Fperm_SI_Woolf2021!$E$9:$E$93,1,EXP(LN((1.1*(Fperm_SI_Woolf2021!$E$9:$E$93-AR$58)-63.1579*EXP(-0.19*Fperm_SI_Woolf2021!$E$9:$E$93)+63.1579*EXP(-0.19*AR$58))/(Fperm_SI_Woolf2021!$E$9:$E$93-AR$58))*(AR$58-Fperm_SI_Woolf2021!$E$9:$E$93)/10))) + Fperm_SI_Woolf2021!$H$9:$H$93*EXP(-Fperm_SI_Woolf2021!$K$9:$K$93*$C127*IF(AR$58=Fperm_SI_Woolf2021!$E$9:$E$93,1,EXP(LN((1.1*(Fperm_SI_Woolf2021!$E$9:$E$93-AR$58)-63.1579*EXP(-0.19*Fperm_SI_Woolf2021!$E$9:$E$93)+63.1579*EXP(-0.19*AR$58))/(Fperm_SI_Woolf2021!$E$9:$E$93-AR$58))*(AR$58-Fperm_SI_Woolf2021!$E$9:$E$93)/10))),Fperm_SI_Woolf2021!$D$9:$D$93)*AR$57+INTERCEPT(Fperm_SI_Woolf2021!$F$9:$F$93*EXP(-Fperm_SI_Woolf2021!$I$9:$I$93*$C127*IF(AR$58=Fperm_SI_Woolf2021!$E$9:$E$93,1,EXP(LN((1.1*(Fperm_SI_Woolf2021!$E$9:$E$93-AR$58)-63.1579*EXP(-0.19*Fperm_SI_Woolf2021!$E$9:$E$93)+63.1579*EXP(-0.19*AR$58))/(Fperm_SI_Woolf2021!$E$9:$E$93-AR$58))*(AR$58-Fperm_SI_Woolf2021!$E$9:$E$93)/10))) + Fperm_SI_Woolf2021!$G$9:$G$93*EXP(-Fperm_SI_Woolf2021!$J$9:$J$93*$C127*IF(AR$58=Fperm_SI_Woolf2021!$E$9:$E$93,1,EXP(LN((1.1*(Fperm_SI_Woolf2021!$E$9:$E$93-AR$58)-63.1579*EXP(-0.19*Fperm_SI_Woolf2021!$E$9:$E$93)+63.1579*EXP(-0.19*AR$58))/(Fperm_SI_Woolf2021!$E$9:$E$93-AR$58))*(AR$58-Fperm_SI_Woolf2021!$E$9:$E$93)/10))) + Fperm_SI_Woolf2021!$H$9:$H$93*EXP(-Fperm_SI_Woolf2021!$K$9:$K$93*$C127*IF(AR$58=Fperm_SI_Woolf2021!$E$9:$E$93,1,EXP(LN((1.1*(Fperm_SI_Woolf2021!$E$9:$E$93-AR$58)-63.1579*EXP(-0.19*Fperm_SI_Woolf2021!$E$9:$E$93)+63.1579*EXP(-0.19*AR$58))/(Fperm_SI_Woolf2021!$E$9:$E$93-AR$58))*(AR$58-Fperm_SI_Woolf2021!$E$9:$E$93)/10))),Fperm_SI_Woolf2021!$D$9:$D$93))</f>
        <v>0.23002787160200869</v>
      </c>
      <c r="AS127" s="51" cm="1">
        <f t="array" ref="AS127">MIN(1,SLOPE(Fperm_SI_Woolf2021!$F$9:$F$93*EXP(-Fperm_SI_Woolf2021!$I$9:$I$93*$C127*IF(AS$58=Fperm_SI_Woolf2021!$E$9:$E$93,1,EXP(LN((1.1*(Fperm_SI_Woolf2021!$E$9:$E$93-AS$58)-63.1579*EXP(-0.19*Fperm_SI_Woolf2021!$E$9:$E$93)+63.1579*EXP(-0.19*AS$58))/(Fperm_SI_Woolf2021!$E$9:$E$93-AS$58))*(AS$58-Fperm_SI_Woolf2021!$E$9:$E$93)/10))) + Fperm_SI_Woolf2021!$G$9:$G$93*EXP(-Fperm_SI_Woolf2021!$J$9:$J$93*$C127*IF(AS$58=Fperm_SI_Woolf2021!$E$9:$E$93,1,EXP(LN((1.1*(Fperm_SI_Woolf2021!$E$9:$E$93-AS$58)-63.1579*EXP(-0.19*Fperm_SI_Woolf2021!$E$9:$E$93)+63.1579*EXP(-0.19*AS$58))/(Fperm_SI_Woolf2021!$E$9:$E$93-AS$58))*(AS$58-Fperm_SI_Woolf2021!$E$9:$E$93)/10))) + Fperm_SI_Woolf2021!$H$9:$H$93*EXP(-Fperm_SI_Woolf2021!$K$9:$K$93*$C127*IF(AS$58=Fperm_SI_Woolf2021!$E$9:$E$93,1,EXP(LN((1.1*(Fperm_SI_Woolf2021!$E$9:$E$93-AS$58)-63.1579*EXP(-0.19*Fperm_SI_Woolf2021!$E$9:$E$93)+63.1579*EXP(-0.19*AS$58))/(Fperm_SI_Woolf2021!$E$9:$E$93-AS$58))*(AS$58-Fperm_SI_Woolf2021!$E$9:$E$93)/10))),Fperm_SI_Woolf2021!$D$9:$D$93)*AS$57+INTERCEPT(Fperm_SI_Woolf2021!$F$9:$F$93*EXP(-Fperm_SI_Woolf2021!$I$9:$I$93*$C127*IF(AS$58=Fperm_SI_Woolf2021!$E$9:$E$93,1,EXP(LN((1.1*(Fperm_SI_Woolf2021!$E$9:$E$93-AS$58)-63.1579*EXP(-0.19*Fperm_SI_Woolf2021!$E$9:$E$93)+63.1579*EXP(-0.19*AS$58))/(Fperm_SI_Woolf2021!$E$9:$E$93-AS$58))*(AS$58-Fperm_SI_Woolf2021!$E$9:$E$93)/10))) + Fperm_SI_Woolf2021!$G$9:$G$93*EXP(-Fperm_SI_Woolf2021!$J$9:$J$93*$C127*IF(AS$58=Fperm_SI_Woolf2021!$E$9:$E$93,1,EXP(LN((1.1*(Fperm_SI_Woolf2021!$E$9:$E$93-AS$58)-63.1579*EXP(-0.19*Fperm_SI_Woolf2021!$E$9:$E$93)+63.1579*EXP(-0.19*AS$58))/(Fperm_SI_Woolf2021!$E$9:$E$93-AS$58))*(AS$58-Fperm_SI_Woolf2021!$E$9:$E$93)/10))) + Fperm_SI_Woolf2021!$H$9:$H$93*EXP(-Fperm_SI_Woolf2021!$K$9:$K$93*$C127*IF(AS$58=Fperm_SI_Woolf2021!$E$9:$E$93,1,EXP(LN((1.1*(Fperm_SI_Woolf2021!$E$9:$E$93-AS$58)-63.1579*EXP(-0.19*Fperm_SI_Woolf2021!$E$9:$E$93)+63.1579*EXP(-0.19*AS$58))/(Fperm_SI_Woolf2021!$E$9:$E$93-AS$58))*(AS$58-Fperm_SI_Woolf2021!$E$9:$E$93)/10))),Fperm_SI_Woolf2021!$D$9:$D$93))</f>
        <v>0.20984353424161317</v>
      </c>
      <c r="AT127" s="51" cm="1">
        <f t="array" ref="AT127">MIN(1,SLOPE(Fperm_SI_Woolf2021!$F$9:$F$93*EXP(-Fperm_SI_Woolf2021!$I$9:$I$93*$C127*IF(AT$58=Fperm_SI_Woolf2021!$E$9:$E$93,1,EXP(LN((1.1*(Fperm_SI_Woolf2021!$E$9:$E$93-AT$58)-63.1579*EXP(-0.19*Fperm_SI_Woolf2021!$E$9:$E$93)+63.1579*EXP(-0.19*AT$58))/(Fperm_SI_Woolf2021!$E$9:$E$93-AT$58))*(AT$58-Fperm_SI_Woolf2021!$E$9:$E$93)/10))) + Fperm_SI_Woolf2021!$G$9:$G$93*EXP(-Fperm_SI_Woolf2021!$J$9:$J$93*$C127*IF(AT$58=Fperm_SI_Woolf2021!$E$9:$E$93,1,EXP(LN((1.1*(Fperm_SI_Woolf2021!$E$9:$E$93-AT$58)-63.1579*EXP(-0.19*Fperm_SI_Woolf2021!$E$9:$E$93)+63.1579*EXP(-0.19*AT$58))/(Fperm_SI_Woolf2021!$E$9:$E$93-AT$58))*(AT$58-Fperm_SI_Woolf2021!$E$9:$E$93)/10))) + Fperm_SI_Woolf2021!$H$9:$H$93*EXP(-Fperm_SI_Woolf2021!$K$9:$K$93*$C127*IF(AT$58=Fperm_SI_Woolf2021!$E$9:$E$93,1,EXP(LN((1.1*(Fperm_SI_Woolf2021!$E$9:$E$93-AT$58)-63.1579*EXP(-0.19*Fperm_SI_Woolf2021!$E$9:$E$93)+63.1579*EXP(-0.19*AT$58))/(Fperm_SI_Woolf2021!$E$9:$E$93-AT$58))*(AT$58-Fperm_SI_Woolf2021!$E$9:$E$93)/10))),Fperm_SI_Woolf2021!$D$9:$D$93)*AT$57+INTERCEPT(Fperm_SI_Woolf2021!$F$9:$F$93*EXP(-Fperm_SI_Woolf2021!$I$9:$I$93*$C127*IF(AT$58=Fperm_SI_Woolf2021!$E$9:$E$93,1,EXP(LN((1.1*(Fperm_SI_Woolf2021!$E$9:$E$93-AT$58)-63.1579*EXP(-0.19*Fperm_SI_Woolf2021!$E$9:$E$93)+63.1579*EXP(-0.19*AT$58))/(Fperm_SI_Woolf2021!$E$9:$E$93-AT$58))*(AT$58-Fperm_SI_Woolf2021!$E$9:$E$93)/10))) + Fperm_SI_Woolf2021!$G$9:$G$93*EXP(-Fperm_SI_Woolf2021!$J$9:$J$93*$C127*IF(AT$58=Fperm_SI_Woolf2021!$E$9:$E$93,1,EXP(LN((1.1*(Fperm_SI_Woolf2021!$E$9:$E$93-AT$58)-63.1579*EXP(-0.19*Fperm_SI_Woolf2021!$E$9:$E$93)+63.1579*EXP(-0.19*AT$58))/(Fperm_SI_Woolf2021!$E$9:$E$93-AT$58))*(AT$58-Fperm_SI_Woolf2021!$E$9:$E$93)/10))) + Fperm_SI_Woolf2021!$H$9:$H$93*EXP(-Fperm_SI_Woolf2021!$K$9:$K$93*$C127*IF(AT$58=Fperm_SI_Woolf2021!$E$9:$E$93,1,EXP(LN((1.1*(Fperm_SI_Woolf2021!$E$9:$E$93-AT$58)-63.1579*EXP(-0.19*Fperm_SI_Woolf2021!$E$9:$E$93)+63.1579*EXP(-0.19*AT$58))/(Fperm_SI_Woolf2021!$E$9:$E$93-AT$58))*(AT$58-Fperm_SI_Woolf2021!$E$9:$E$93)/10))),Fperm_SI_Woolf2021!$D$9:$D$93))</f>
        <v>0.18965919688121763</v>
      </c>
      <c r="AU127" s="51" cm="1">
        <f t="array" ref="AU127">MIN(1,SLOPE(Fperm_SI_Woolf2021!$F$9:$F$93*EXP(-Fperm_SI_Woolf2021!$I$9:$I$93*$C127*IF(AU$58=Fperm_SI_Woolf2021!$E$9:$E$93,1,EXP(LN((1.1*(Fperm_SI_Woolf2021!$E$9:$E$93-AU$58)-63.1579*EXP(-0.19*Fperm_SI_Woolf2021!$E$9:$E$93)+63.1579*EXP(-0.19*AU$58))/(Fperm_SI_Woolf2021!$E$9:$E$93-AU$58))*(AU$58-Fperm_SI_Woolf2021!$E$9:$E$93)/10))) + Fperm_SI_Woolf2021!$G$9:$G$93*EXP(-Fperm_SI_Woolf2021!$J$9:$J$93*$C127*IF(AU$58=Fperm_SI_Woolf2021!$E$9:$E$93,1,EXP(LN((1.1*(Fperm_SI_Woolf2021!$E$9:$E$93-AU$58)-63.1579*EXP(-0.19*Fperm_SI_Woolf2021!$E$9:$E$93)+63.1579*EXP(-0.19*AU$58))/(Fperm_SI_Woolf2021!$E$9:$E$93-AU$58))*(AU$58-Fperm_SI_Woolf2021!$E$9:$E$93)/10))) + Fperm_SI_Woolf2021!$H$9:$H$93*EXP(-Fperm_SI_Woolf2021!$K$9:$K$93*$C127*IF(AU$58=Fperm_SI_Woolf2021!$E$9:$E$93,1,EXP(LN((1.1*(Fperm_SI_Woolf2021!$E$9:$E$93-AU$58)-63.1579*EXP(-0.19*Fperm_SI_Woolf2021!$E$9:$E$93)+63.1579*EXP(-0.19*AU$58))/(Fperm_SI_Woolf2021!$E$9:$E$93-AU$58))*(AU$58-Fperm_SI_Woolf2021!$E$9:$E$93)/10))),Fperm_SI_Woolf2021!$D$9:$D$93)*AU$57+INTERCEPT(Fperm_SI_Woolf2021!$F$9:$F$93*EXP(-Fperm_SI_Woolf2021!$I$9:$I$93*$C127*IF(AU$58=Fperm_SI_Woolf2021!$E$9:$E$93,1,EXP(LN((1.1*(Fperm_SI_Woolf2021!$E$9:$E$93-AU$58)-63.1579*EXP(-0.19*Fperm_SI_Woolf2021!$E$9:$E$93)+63.1579*EXP(-0.19*AU$58))/(Fperm_SI_Woolf2021!$E$9:$E$93-AU$58))*(AU$58-Fperm_SI_Woolf2021!$E$9:$E$93)/10))) + Fperm_SI_Woolf2021!$G$9:$G$93*EXP(-Fperm_SI_Woolf2021!$J$9:$J$93*$C127*IF(AU$58=Fperm_SI_Woolf2021!$E$9:$E$93,1,EXP(LN((1.1*(Fperm_SI_Woolf2021!$E$9:$E$93-AU$58)-63.1579*EXP(-0.19*Fperm_SI_Woolf2021!$E$9:$E$93)+63.1579*EXP(-0.19*AU$58))/(Fperm_SI_Woolf2021!$E$9:$E$93-AU$58))*(AU$58-Fperm_SI_Woolf2021!$E$9:$E$93)/10))) + Fperm_SI_Woolf2021!$H$9:$H$93*EXP(-Fperm_SI_Woolf2021!$K$9:$K$93*$C127*IF(AU$58=Fperm_SI_Woolf2021!$E$9:$E$93,1,EXP(LN((1.1*(Fperm_SI_Woolf2021!$E$9:$E$93-AU$58)-63.1579*EXP(-0.19*Fperm_SI_Woolf2021!$E$9:$E$93)+63.1579*EXP(-0.19*AU$58))/(Fperm_SI_Woolf2021!$E$9:$E$93-AU$58))*(AU$58-Fperm_SI_Woolf2021!$E$9:$E$93)/10))),Fperm_SI_Woolf2021!$D$9:$D$93))</f>
        <v>0.16947485952082214</v>
      </c>
      <c r="AV127" s="51" cm="1">
        <f t="array" ref="AV127">MIN(1,SLOPE(Fperm_SI_Woolf2021!$F$9:$F$93*EXP(-Fperm_SI_Woolf2021!$I$9:$I$93*$C127*IF(AV$58=Fperm_SI_Woolf2021!$E$9:$E$93,1,EXP(LN((1.1*(Fperm_SI_Woolf2021!$E$9:$E$93-AV$58)-63.1579*EXP(-0.19*Fperm_SI_Woolf2021!$E$9:$E$93)+63.1579*EXP(-0.19*AV$58))/(Fperm_SI_Woolf2021!$E$9:$E$93-AV$58))*(AV$58-Fperm_SI_Woolf2021!$E$9:$E$93)/10))) + Fperm_SI_Woolf2021!$G$9:$G$93*EXP(-Fperm_SI_Woolf2021!$J$9:$J$93*$C127*IF(AV$58=Fperm_SI_Woolf2021!$E$9:$E$93,1,EXP(LN((1.1*(Fperm_SI_Woolf2021!$E$9:$E$93-AV$58)-63.1579*EXP(-0.19*Fperm_SI_Woolf2021!$E$9:$E$93)+63.1579*EXP(-0.19*AV$58))/(Fperm_SI_Woolf2021!$E$9:$E$93-AV$58))*(AV$58-Fperm_SI_Woolf2021!$E$9:$E$93)/10))) + Fperm_SI_Woolf2021!$H$9:$H$93*EXP(-Fperm_SI_Woolf2021!$K$9:$K$93*$C127*IF(AV$58=Fperm_SI_Woolf2021!$E$9:$E$93,1,EXP(LN((1.1*(Fperm_SI_Woolf2021!$E$9:$E$93-AV$58)-63.1579*EXP(-0.19*Fperm_SI_Woolf2021!$E$9:$E$93)+63.1579*EXP(-0.19*AV$58))/(Fperm_SI_Woolf2021!$E$9:$E$93-AV$58))*(AV$58-Fperm_SI_Woolf2021!$E$9:$E$93)/10))),Fperm_SI_Woolf2021!$D$9:$D$93)*AV$57+INTERCEPT(Fperm_SI_Woolf2021!$F$9:$F$93*EXP(-Fperm_SI_Woolf2021!$I$9:$I$93*$C127*IF(AV$58=Fperm_SI_Woolf2021!$E$9:$E$93,1,EXP(LN((1.1*(Fperm_SI_Woolf2021!$E$9:$E$93-AV$58)-63.1579*EXP(-0.19*Fperm_SI_Woolf2021!$E$9:$E$93)+63.1579*EXP(-0.19*AV$58))/(Fperm_SI_Woolf2021!$E$9:$E$93-AV$58))*(AV$58-Fperm_SI_Woolf2021!$E$9:$E$93)/10))) + Fperm_SI_Woolf2021!$G$9:$G$93*EXP(-Fperm_SI_Woolf2021!$J$9:$J$93*$C127*IF(AV$58=Fperm_SI_Woolf2021!$E$9:$E$93,1,EXP(LN((1.1*(Fperm_SI_Woolf2021!$E$9:$E$93-AV$58)-63.1579*EXP(-0.19*Fperm_SI_Woolf2021!$E$9:$E$93)+63.1579*EXP(-0.19*AV$58))/(Fperm_SI_Woolf2021!$E$9:$E$93-AV$58))*(AV$58-Fperm_SI_Woolf2021!$E$9:$E$93)/10))) + Fperm_SI_Woolf2021!$H$9:$H$93*EXP(-Fperm_SI_Woolf2021!$K$9:$K$93*$C127*IF(AV$58=Fperm_SI_Woolf2021!$E$9:$E$93,1,EXP(LN((1.1*(Fperm_SI_Woolf2021!$E$9:$E$93-AV$58)-63.1579*EXP(-0.19*Fperm_SI_Woolf2021!$E$9:$E$93)+63.1579*EXP(-0.19*AV$58))/(Fperm_SI_Woolf2021!$E$9:$E$93-AV$58))*(AV$58-Fperm_SI_Woolf2021!$E$9:$E$93)/10))),Fperm_SI_Woolf2021!$D$9:$D$93))</f>
        <v>0.1492905221604266</v>
      </c>
      <c r="AW127" s="51" cm="1">
        <f t="array" ref="AW127">MIN(1,SLOPE(Fperm_SI_Woolf2021!$F$9:$F$93*EXP(-Fperm_SI_Woolf2021!$I$9:$I$93*$C127*IF(AW$58=Fperm_SI_Woolf2021!$E$9:$E$93,1,EXP(LN((1.1*(Fperm_SI_Woolf2021!$E$9:$E$93-AW$58)-63.1579*EXP(-0.19*Fperm_SI_Woolf2021!$E$9:$E$93)+63.1579*EXP(-0.19*AW$58))/(Fperm_SI_Woolf2021!$E$9:$E$93-AW$58))*(AW$58-Fperm_SI_Woolf2021!$E$9:$E$93)/10))) + Fperm_SI_Woolf2021!$G$9:$G$93*EXP(-Fperm_SI_Woolf2021!$J$9:$J$93*$C127*IF(AW$58=Fperm_SI_Woolf2021!$E$9:$E$93,1,EXP(LN((1.1*(Fperm_SI_Woolf2021!$E$9:$E$93-AW$58)-63.1579*EXP(-0.19*Fperm_SI_Woolf2021!$E$9:$E$93)+63.1579*EXP(-0.19*AW$58))/(Fperm_SI_Woolf2021!$E$9:$E$93-AW$58))*(AW$58-Fperm_SI_Woolf2021!$E$9:$E$93)/10))) + Fperm_SI_Woolf2021!$H$9:$H$93*EXP(-Fperm_SI_Woolf2021!$K$9:$K$93*$C127*IF(AW$58=Fperm_SI_Woolf2021!$E$9:$E$93,1,EXP(LN((1.1*(Fperm_SI_Woolf2021!$E$9:$E$93-AW$58)-63.1579*EXP(-0.19*Fperm_SI_Woolf2021!$E$9:$E$93)+63.1579*EXP(-0.19*AW$58))/(Fperm_SI_Woolf2021!$E$9:$E$93-AW$58))*(AW$58-Fperm_SI_Woolf2021!$E$9:$E$93)/10))),Fperm_SI_Woolf2021!$D$9:$D$93)*AW$57+INTERCEPT(Fperm_SI_Woolf2021!$F$9:$F$93*EXP(-Fperm_SI_Woolf2021!$I$9:$I$93*$C127*IF(AW$58=Fperm_SI_Woolf2021!$E$9:$E$93,1,EXP(LN((1.1*(Fperm_SI_Woolf2021!$E$9:$E$93-AW$58)-63.1579*EXP(-0.19*Fperm_SI_Woolf2021!$E$9:$E$93)+63.1579*EXP(-0.19*AW$58))/(Fperm_SI_Woolf2021!$E$9:$E$93-AW$58))*(AW$58-Fperm_SI_Woolf2021!$E$9:$E$93)/10))) + Fperm_SI_Woolf2021!$G$9:$G$93*EXP(-Fperm_SI_Woolf2021!$J$9:$J$93*$C127*IF(AW$58=Fperm_SI_Woolf2021!$E$9:$E$93,1,EXP(LN((1.1*(Fperm_SI_Woolf2021!$E$9:$E$93-AW$58)-63.1579*EXP(-0.19*Fperm_SI_Woolf2021!$E$9:$E$93)+63.1579*EXP(-0.19*AW$58))/(Fperm_SI_Woolf2021!$E$9:$E$93-AW$58))*(AW$58-Fperm_SI_Woolf2021!$E$9:$E$93)/10))) + Fperm_SI_Woolf2021!$H$9:$H$93*EXP(-Fperm_SI_Woolf2021!$K$9:$K$93*$C127*IF(AW$58=Fperm_SI_Woolf2021!$E$9:$E$93,1,EXP(LN((1.1*(Fperm_SI_Woolf2021!$E$9:$E$93-AW$58)-63.1579*EXP(-0.19*Fperm_SI_Woolf2021!$E$9:$E$93)+63.1579*EXP(-0.19*AW$58))/(Fperm_SI_Woolf2021!$E$9:$E$93-AW$58))*(AW$58-Fperm_SI_Woolf2021!$E$9:$E$93)/10))),Fperm_SI_Woolf2021!$D$9:$D$93))</f>
        <v>0.34916109322138689</v>
      </c>
      <c r="AX127" s="51" cm="1">
        <f t="array" ref="AX127">MIN(1,SLOPE(Fperm_SI_Woolf2021!$F$9:$F$93*EXP(-Fperm_SI_Woolf2021!$I$9:$I$93*$C127*IF(AX$58=Fperm_SI_Woolf2021!$E$9:$E$93,1,EXP(LN((1.1*(Fperm_SI_Woolf2021!$E$9:$E$93-AX$58)-63.1579*EXP(-0.19*Fperm_SI_Woolf2021!$E$9:$E$93)+63.1579*EXP(-0.19*AX$58))/(Fperm_SI_Woolf2021!$E$9:$E$93-AX$58))*(AX$58-Fperm_SI_Woolf2021!$E$9:$E$93)/10))) + Fperm_SI_Woolf2021!$G$9:$G$93*EXP(-Fperm_SI_Woolf2021!$J$9:$J$93*$C127*IF(AX$58=Fperm_SI_Woolf2021!$E$9:$E$93,1,EXP(LN((1.1*(Fperm_SI_Woolf2021!$E$9:$E$93-AX$58)-63.1579*EXP(-0.19*Fperm_SI_Woolf2021!$E$9:$E$93)+63.1579*EXP(-0.19*AX$58))/(Fperm_SI_Woolf2021!$E$9:$E$93-AX$58))*(AX$58-Fperm_SI_Woolf2021!$E$9:$E$93)/10))) + Fperm_SI_Woolf2021!$H$9:$H$93*EXP(-Fperm_SI_Woolf2021!$K$9:$K$93*$C127*IF(AX$58=Fperm_SI_Woolf2021!$E$9:$E$93,1,EXP(LN((1.1*(Fperm_SI_Woolf2021!$E$9:$E$93-AX$58)-63.1579*EXP(-0.19*Fperm_SI_Woolf2021!$E$9:$E$93)+63.1579*EXP(-0.19*AX$58))/(Fperm_SI_Woolf2021!$E$9:$E$93-AX$58))*(AX$58-Fperm_SI_Woolf2021!$E$9:$E$93)/10))),Fperm_SI_Woolf2021!$D$9:$D$93)*AX$57+INTERCEPT(Fperm_SI_Woolf2021!$F$9:$F$93*EXP(-Fperm_SI_Woolf2021!$I$9:$I$93*$C127*IF(AX$58=Fperm_SI_Woolf2021!$E$9:$E$93,1,EXP(LN((1.1*(Fperm_SI_Woolf2021!$E$9:$E$93-AX$58)-63.1579*EXP(-0.19*Fperm_SI_Woolf2021!$E$9:$E$93)+63.1579*EXP(-0.19*AX$58))/(Fperm_SI_Woolf2021!$E$9:$E$93-AX$58))*(AX$58-Fperm_SI_Woolf2021!$E$9:$E$93)/10))) + Fperm_SI_Woolf2021!$G$9:$G$93*EXP(-Fperm_SI_Woolf2021!$J$9:$J$93*$C127*IF(AX$58=Fperm_SI_Woolf2021!$E$9:$E$93,1,EXP(LN((1.1*(Fperm_SI_Woolf2021!$E$9:$E$93-AX$58)-63.1579*EXP(-0.19*Fperm_SI_Woolf2021!$E$9:$E$93)+63.1579*EXP(-0.19*AX$58))/(Fperm_SI_Woolf2021!$E$9:$E$93-AX$58))*(AX$58-Fperm_SI_Woolf2021!$E$9:$E$93)/10))) + Fperm_SI_Woolf2021!$H$9:$H$93*EXP(-Fperm_SI_Woolf2021!$K$9:$K$93*$C127*IF(AX$58=Fperm_SI_Woolf2021!$E$9:$E$93,1,EXP(LN((1.1*(Fperm_SI_Woolf2021!$E$9:$E$93-AX$58)-63.1579*EXP(-0.19*Fperm_SI_Woolf2021!$E$9:$E$93)+63.1579*EXP(-0.19*AX$58))/(Fperm_SI_Woolf2021!$E$9:$E$93-AX$58))*(AX$58-Fperm_SI_Woolf2021!$E$9:$E$93)/10))),Fperm_SI_Woolf2021!$D$9:$D$93))</f>
        <v>0.33261803537043255</v>
      </c>
      <c r="AY127" s="51" cm="1">
        <f t="array" ref="AY127">MIN(1,SLOPE(Fperm_SI_Woolf2021!$F$9:$F$93*EXP(-Fperm_SI_Woolf2021!$I$9:$I$93*$C127*IF(AY$58=Fperm_SI_Woolf2021!$E$9:$E$93,1,EXP(LN((1.1*(Fperm_SI_Woolf2021!$E$9:$E$93-AY$58)-63.1579*EXP(-0.19*Fperm_SI_Woolf2021!$E$9:$E$93)+63.1579*EXP(-0.19*AY$58))/(Fperm_SI_Woolf2021!$E$9:$E$93-AY$58))*(AY$58-Fperm_SI_Woolf2021!$E$9:$E$93)/10))) + Fperm_SI_Woolf2021!$G$9:$G$93*EXP(-Fperm_SI_Woolf2021!$J$9:$J$93*$C127*IF(AY$58=Fperm_SI_Woolf2021!$E$9:$E$93,1,EXP(LN((1.1*(Fperm_SI_Woolf2021!$E$9:$E$93-AY$58)-63.1579*EXP(-0.19*Fperm_SI_Woolf2021!$E$9:$E$93)+63.1579*EXP(-0.19*AY$58))/(Fperm_SI_Woolf2021!$E$9:$E$93-AY$58))*(AY$58-Fperm_SI_Woolf2021!$E$9:$E$93)/10))) + Fperm_SI_Woolf2021!$H$9:$H$93*EXP(-Fperm_SI_Woolf2021!$K$9:$K$93*$C127*IF(AY$58=Fperm_SI_Woolf2021!$E$9:$E$93,1,EXP(LN((1.1*(Fperm_SI_Woolf2021!$E$9:$E$93-AY$58)-63.1579*EXP(-0.19*Fperm_SI_Woolf2021!$E$9:$E$93)+63.1579*EXP(-0.19*AY$58))/(Fperm_SI_Woolf2021!$E$9:$E$93-AY$58))*(AY$58-Fperm_SI_Woolf2021!$E$9:$E$93)/10))),Fperm_SI_Woolf2021!$D$9:$D$93)*AY$57+INTERCEPT(Fperm_SI_Woolf2021!$F$9:$F$93*EXP(-Fperm_SI_Woolf2021!$I$9:$I$93*$C127*IF(AY$58=Fperm_SI_Woolf2021!$E$9:$E$93,1,EXP(LN((1.1*(Fperm_SI_Woolf2021!$E$9:$E$93-AY$58)-63.1579*EXP(-0.19*Fperm_SI_Woolf2021!$E$9:$E$93)+63.1579*EXP(-0.19*AY$58))/(Fperm_SI_Woolf2021!$E$9:$E$93-AY$58))*(AY$58-Fperm_SI_Woolf2021!$E$9:$E$93)/10))) + Fperm_SI_Woolf2021!$G$9:$G$93*EXP(-Fperm_SI_Woolf2021!$J$9:$J$93*$C127*IF(AY$58=Fperm_SI_Woolf2021!$E$9:$E$93,1,EXP(LN((1.1*(Fperm_SI_Woolf2021!$E$9:$E$93-AY$58)-63.1579*EXP(-0.19*Fperm_SI_Woolf2021!$E$9:$E$93)+63.1579*EXP(-0.19*AY$58))/(Fperm_SI_Woolf2021!$E$9:$E$93-AY$58))*(AY$58-Fperm_SI_Woolf2021!$E$9:$E$93)/10))) + Fperm_SI_Woolf2021!$H$9:$H$93*EXP(-Fperm_SI_Woolf2021!$K$9:$K$93*$C127*IF(AY$58=Fperm_SI_Woolf2021!$E$9:$E$93,1,EXP(LN((1.1*(Fperm_SI_Woolf2021!$E$9:$E$93-AY$58)-63.1579*EXP(-0.19*Fperm_SI_Woolf2021!$E$9:$E$93)+63.1579*EXP(-0.19*AY$58))/(Fperm_SI_Woolf2021!$E$9:$E$93-AY$58))*(AY$58-Fperm_SI_Woolf2021!$E$9:$E$93)/10))),Fperm_SI_Woolf2021!$D$9:$D$93))</f>
        <v>0.31607497751947822</v>
      </c>
      <c r="AZ127" s="51" cm="1">
        <f t="array" ref="AZ127">MIN(1,SLOPE(Fperm_SI_Woolf2021!$F$9:$F$93*EXP(-Fperm_SI_Woolf2021!$I$9:$I$93*$C127*IF(AZ$58=Fperm_SI_Woolf2021!$E$9:$E$93,1,EXP(LN((1.1*(Fperm_SI_Woolf2021!$E$9:$E$93-AZ$58)-63.1579*EXP(-0.19*Fperm_SI_Woolf2021!$E$9:$E$93)+63.1579*EXP(-0.19*AZ$58))/(Fperm_SI_Woolf2021!$E$9:$E$93-AZ$58))*(AZ$58-Fperm_SI_Woolf2021!$E$9:$E$93)/10))) + Fperm_SI_Woolf2021!$G$9:$G$93*EXP(-Fperm_SI_Woolf2021!$J$9:$J$93*$C127*IF(AZ$58=Fperm_SI_Woolf2021!$E$9:$E$93,1,EXP(LN((1.1*(Fperm_SI_Woolf2021!$E$9:$E$93-AZ$58)-63.1579*EXP(-0.19*Fperm_SI_Woolf2021!$E$9:$E$93)+63.1579*EXP(-0.19*AZ$58))/(Fperm_SI_Woolf2021!$E$9:$E$93-AZ$58))*(AZ$58-Fperm_SI_Woolf2021!$E$9:$E$93)/10))) + Fperm_SI_Woolf2021!$H$9:$H$93*EXP(-Fperm_SI_Woolf2021!$K$9:$K$93*$C127*IF(AZ$58=Fperm_SI_Woolf2021!$E$9:$E$93,1,EXP(LN((1.1*(Fperm_SI_Woolf2021!$E$9:$E$93-AZ$58)-63.1579*EXP(-0.19*Fperm_SI_Woolf2021!$E$9:$E$93)+63.1579*EXP(-0.19*AZ$58))/(Fperm_SI_Woolf2021!$E$9:$E$93-AZ$58))*(AZ$58-Fperm_SI_Woolf2021!$E$9:$E$93)/10))),Fperm_SI_Woolf2021!$D$9:$D$93)*AZ$57+INTERCEPT(Fperm_SI_Woolf2021!$F$9:$F$93*EXP(-Fperm_SI_Woolf2021!$I$9:$I$93*$C127*IF(AZ$58=Fperm_SI_Woolf2021!$E$9:$E$93,1,EXP(LN((1.1*(Fperm_SI_Woolf2021!$E$9:$E$93-AZ$58)-63.1579*EXP(-0.19*Fperm_SI_Woolf2021!$E$9:$E$93)+63.1579*EXP(-0.19*AZ$58))/(Fperm_SI_Woolf2021!$E$9:$E$93-AZ$58))*(AZ$58-Fperm_SI_Woolf2021!$E$9:$E$93)/10))) + Fperm_SI_Woolf2021!$G$9:$G$93*EXP(-Fperm_SI_Woolf2021!$J$9:$J$93*$C127*IF(AZ$58=Fperm_SI_Woolf2021!$E$9:$E$93,1,EXP(LN((1.1*(Fperm_SI_Woolf2021!$E$9:$E$93-AZ$58)-63.1579*EXP(-0.19*Fperm_SI_Woolf2021!$E$9:$E$93)+63.1579*EXP(-0.19*AZ$58))/(Fperm_SI_Woolf2021!$E$9:$E$93-AZ$58))*(AZ$58-Fperm_SI_Woolf2021!$E$9:$E$93)/10))) + Fperm_SI_Woolf2021!$H$9:$H$93*EXP(-Fperm_SI_Woolf2021!$K$9:$K$93*$C127*IF(AZ$58=Fperm_SI_Woolf2021!$E$9:$E$93,1,EXP(LN((1.1*(Fperm_SI_Woolf2021!$E$9:$E$93-AZ$58)-63.1579*EXP(-0.19*Fperm_SI_Woolf2021!$E$9:$E$93)+63.1579*EXP(-0.19*AZ$58))/(Fperm_SI_Woolf2021!$E$9:$E$93-AZ$58))*(AZ$58-Fperm_SI_Woolf2021!$E$9:$E$93)/10))),Fperm_SI_Woolf2021!$D$9:$D$93))</f>
        <v>0.29953191966852388</v>
      </c>
      <c r="BA127" s="51" cm="1">
        <f t="array" ref="BA127">MIN(1,SLOPE(Fperm_SI_Woolf2021!$F$9:$F$93*EXP(-Fperm_SI_Woolf2021!$I$9:$I$93*$C127*IF(BA$58=Fperm_SI_Woolf2021!$E$9:$E$93,1,EXP(LN((1.1*(Fperm_SI_Woolf2021!$E$9:$E$93-BA$58)-63.1579*EXP(-0.19*Fperm_SI_Woolf2021!$E$9:$E$93)+63.1579*EXP(-0.19*BA$58))/(Fperm_SI_Woolf2021!$E$9:$E$93-BA$58))*(BA$58-Fperm_SI_Woolf2021!$E$9:$E$93)/10))) + Fperm_SI_Woolf2021!$G$9:$G$93*EXP(-Fperm_SI_Woolf2021!$J$9:$J$93*$C127*IF(BA$58=Fperm_SI_Woolf2021!$E$9:$E$93,1,EXP(LN((1.1*(Fperm_SI_Woolf2021!$E$9:$E$93-BA$58)-63.1579*EXP(-0.19*Fperm_SI_Woolf2021!$E$9:$E$93)+63.1579*EXP(-0.19*BA$58))/(Fperm_SI_Woolf2021!$E$9:$E$93-BA$58))*(BA$58-Fperm_SI_Woolf2021!$E$9:$E$93)/10))) + Fperm_SI_Woolf2021!$H$9:$H$93*EXP(-Fperm_SI_Woolf2021!$K$9:$K$93*$C127*IF(BA$58=Fperm_SI_Woolf2021!$E$9:$E$93,1,EXP(LN((1.1*(Fperm_SI_Woolf2021!$E$9:$E$93-BA$58)-63.1579*EXP(-0.19*Fperm_SI_Woolf2021!$E$9:$E$93)+63.1579*EXP(-0.19*BA$58))/(Fperm_SI_Woolf2021!$E$9:$E$93-BA$58))*(BA$58-Fperm_SI_Woolf2021!$E$9:$E$93)/10))),Fperm_SI_Woolf2021!$D$9:$D$93)*BA$57+INTERCEPT(Fperm_SI_Woolf2021!$F$9:$F$93*EXP(-Fperm_SI_Woolf2021!$I$9:$I$93*$C127*IF(BA$58=Fperm_SI_Woolf2021!$E$9:$E$93,1,EXP(LN((1.1*(Fperm_SI_Woolf2021!$E$9:$E$93-BA$58)-63.1579*EXP(-0.19*Fperm_SI_Woolf2021!$E$9:$E$93)+63.1579*EXP(-0.19*BA$58))/(Fperm_SI_Woolf2021!$E$9:$E$93-BA$58))*(BA$58-Fperm_SI_Woolf2021!$E$9:$E$93)/10))) + Fperm_SI_Woolf2021!$G$9:$G$93*EXP(-Fperm_SI_Woolf2021!$J$9:$J$93*$C127*IF(BA$58=Fperm_SI_Woolf2021!$E$9:$E$93,1,EXP(LN((1.1*(Fperm_SI_Woolf2021!$E$9:$E$93-BA$58)-63.1579*EXP(-0.19*Fperm_SI_Woolf2021!$E$9:$E$93)+63.1579*EXP(-0.19*BA$58))/(Fperm_SI_Woolf2021!$E$9:$E$93-BA$58))*(BA$58-Fperm_SI_Woolf2021!$E$9:$E$93)/10))) + Fperm_SI_Woolf2021!$H$9:$H$93*EXP(-Fperm_SI_Woolf2021!$K$9:$K$93*$C127*IF(BA$58=Fperm_SI_Woolf2021!$E$9:$E$93,1,EXP(LN((1.1*(Fperm_SI_Woolf2021!$E$9:$E$93-BA$58)-63.1579*EXP(-0.19*Fperm_SI_Woolf2021!$E$9:$E$93)+63.1579*EXP(-0.19*BA$58))/(Fperm_SI_Woolf2021!$E$9:$E$93-BA$58))*(BA$58-Fperm_SI_Woolf2021!$E$9:$E$93)/10))),Fperm_SI_Woolf2021!$D$9:$D$93))</f>
        <v>0.28298886181756955</v>
      </c>
      <c r="BB127" s="51" cm="1">
        <f t="array" ref="BB127">MIN(1,SLOPE(Fperm_SI_Woolf2021!$F$9:$F$93*EXP(-Fperm_SI_Woolf2021!$I$9:$I$93*$C127*IF(BB$58=Fperm_SI_Woolf2021!$E$9:$E$93,1,EXP(LN((1.1*(Fperm_SI_Woolf2021!$E$9:$E$93-BB$58)-63.1579*EXP(-0.19*Fperm_SI_Woolf2021!$E$9:$E$93)+63.1579*EXP(-0.19*BB$58))/(Fperm_SI_Woolf2021!$E$9:$E$93-BB$58))*(BB$58-Fperm_SI_Woolf2021!$E$9:$E$93)/10))) + Fperm_SI_Woolf2021!$G$9:$G$93*EXP(-Fperm_SI_Woolf2021!$J$9:$J$93*$C127*IF(BB$58=Fperm_SI_Woolf2021!$E$9:$E$93,1,EXP(LN((1.1*(Fperm_SI_Woolf2021!$E$9:$E$93-BB$58)-63.1579*EXP(-0.19*Fperm_SI_Woolf2021!$E$9:$E$93)+63.1579*EXP(-0.19*BB$58))/(Fperm_SI_Woolf2021!$E$9:$E$93-BB$58))*(BB$58-Fperm_SI_Woolf2021!$E$9:$E$93)/10))) + Fperm_SI_Woolf2021!$H$9:$H$93*EXP(-Fperm_SI_Woolf2021!$K$9:$K$93*$C127*IF(BB$58=Fperm_SI_Woolf2021!$E$9:$E$93,1,EXP(LN((1.1*(Fperm_SI_Woolf2021!$E$9:$E$93-BB$58)-63.1579*EXP(-0.19*Fperm_SI_Woolf2021!$E$9:$E$93)+63.1579*EXP(-0.19*BB$58))/(Fperm_SI_Woolf2021!$E$9:$E$93-BB$58))*(BB$58-Fperm_SI_Woolf2021!$E$9:$E$93)/10))),Fperm_SI_Woolf2021!$D$9:$D$93)*BB$57+INTERCEPT(Fperm_SI_Woolf2021!$F$9:$F$93*EXP(-Fperm_SI_Woolf2021!$I$9:$I$93*$C127*IF(BB$58=Fperm_SI_Woolf2021!$E$9:$E$93,1,EXP(LN((1.1*(Fperm_SI_Woolf2021!$E$9:$E$93-BB$58)-63.1579*EXP(-0.19*Fperm_SI_Woolf2021!$E$9:$E$93)+63.1579*EXP(-0.19*BB$58))/(Fperm_SI_Woolf2021!$E$9:$E$93-BB$58))*(BB$58-Fperm_SI_Woolf2021!$E$9:$E$93)/10))) + Fperm_SI_Woolf2021!$G$9:$G$93*EXP(-Fperm_SI_Woolf2021!$J$9:$J$93*$C127*IF(BB$58=Fperm_SI_Woolf2021!$E$9:$E$93,1,EXP(LN((1.1*(Fperm_SI_Woolf2021!$E$9:$E$93-BB$58)-63.1579*EXP(-0.19*Fperm_SI_Woolf2021!$E$9:$E$93)+63.1579*EXP(-0.19*BB$58))/(Fperm_SI_Woolf2021!$E$9:$E$93-BB$58))*(BB$58-Fperm_SI_Woolf2021!$E$9:$E$93)/10))) + Fperm_SI_Woolf2021!$H$9:$H$93*EXP(-Fperm_SI_Woolf2021!$K$9:$K$93*$C127*IF(BB$58=Fperm_SI_Woolf2021!$E$9:$E$93,1,EXP(LN((1.1*(Fperm_SI_Woolf2021!$E$9:$E$93-BB$58)-63.1579*EXP(-0.19*Fperm_SI_Woolf2021!$E$9:$E$93)+63.1579*EXP(-0.19*BB$58))/(Fperm_SI_Woolf2021!$E$9:$E$93-BB$58))*(BB$58-Fperm_SI_Woolf2021!$E$9:$E$93)/10))),Fperm_SI_Woolf2021!$D$9:$D$93))</f>
        <v>0.26644580396661521</v>
      </c>
      <c r="BC127" s="51" cm="1">
        <f t="array" ref="BC127">MIN(1,SLOPE(Fperm_SI_Woolf2021!$F$9:$F$93*EXP(-Fperm_SI_Woolf2021!$I$9:$I$93*$C127*IF(BC$58=Fperm_SI_Woolf2021!$E$9:$E$93,1,EXP(LN((1.1*(Fperm_SI_Woolf2021!$E$9:$E$93-BC$58)-63.1579*EXP(-0.19*Fperm_SI_Woolf2021!$E$9:$E$93)+63.1579*EXP(-0.19*BC$58))/(Fperm_SI_Woolf2021!$E$9:$E$93-BC$58))*(BC$58-Fperm_SI_Woolf2021!$E$9:$E$93)/10))) + Fperm_SI_Woolf2021!$G$9:$G$93*EXP(-Fperm_SI_Woolf2021!$J$9:$J$93*$C127*IF(BC$58=Fperm_SI_Woolf2021!$E$9:$E$93,1,EXP(LN((1.1*(Fperm_SI_Woolf2021!$E$9:$E$93-BC$58)-63.1579*EXP(-0.19*Fperm_SI_Woolf2021!$E$9:$E$93)+63.1579*EXP(-0.19*BC$58))/(Fperm_SI_Woolf2021!$E$9:$E$93-BC$58))*(BC$58-Fperm_SI_Woolf2021!$E$9:$E$93)/10))) + Fperm_SI_Woolf2021!$H$9:$H$93*EXP(-Fperm_SI_Woolf2021!$K$9:$K$93*$C127*IF(BC$58=Fperm_SI_Woolf2021!$E$9:$E$93,1,EXP(LN((1.1*(Fperm_SI_Woolf2021!$E$9:$E$93-BC$58)-63.1579*EXP(-0.19*Fperm_SI_Woolf2021!$E$9:$E$93)+63.1579*EXP(-0.19*BC$58))/(Fperm_SI_Woolf2021!$E$9:$E$93-BC$58))*(BC$58-Fperm_SI_Woolf2021!$E$9:$E$93)/10))),Fperm_SI_Woolf2021!$D$9:$D$93)*BC$57+INTERCEPT(Fperm_SI_Woolf2021!$F$9:$F$93*EXP(-Fperm_SI_Woolf2021!$I$9:$I$93*$C127*IF(BC$58=Fperm_SI_Woolf2021!$E$9:$E$93,1,EXP(LN((1.1*(Fperm_SI_Woolf2021!$E$9:$E$93-BC$58)-63.1579*EXP(-0.19*Fperm_SI_Woolf2021!$E$9:$E$93)+63.1579*EXP(-0.19*BC$58))/(Fperm_SI_Woolf2021!$E$9:$E$93-BC$58))*(BC$58-Fperm_SI_Woolf2021!$E$9:$E$93)/10))) + Fperm_SI_Woolf2021!$G$9:$G$93*EXP(-Fperm_SI_Woolf2021!$J$9:$J$93*$C127*IF(BC$58=Fperm_SI_Woolf2021!$E$9:$E$93,1,EXP(LN((1.1*(Fperm_SI_Woolf2021!$E$9:$E$93-BC$58)-63.1579*EXP(-0.19*Fperm_SI_Woolf2021!$E$9:$E$93)+63.1579*EXP(-0.19*BC$58))/(Fperm_SI_Woolf2021!$E$9:$E$93-BC$58))*(BC$58-Fperm_SI_Woolf2021!$E$9:$E$93)/10))) + Fperm_SI_Woolf2021!$H$9:$H$93*EXP(-Fperm_SI_Woolf2021!$K$9:$K$93*$C127*IF(BC$58=Fperm_SI_Woolf2021!$E$9:$E$93,1,EXP(LN((1.1*(Fperm_SI_Woolf2021!$E$9:$E$93-BC$58)-63.1579*EXP(-0.19*Fperm_SI_Woolf2021!$E$9:$E$93)+63.1579*EXP(-0.19*BC$58))/(Fperm_SI_Woolf2021!$E$9:$E$93-BC$58))*(BC$58-Fperm_SI_Woolf2021!$E$9:$E$93)/10))),Fperm_SI_Woolf2021!$D$9:$D$93))</f>
        <v>0.24990274611566091</v>
      </c>
      <c r="BD127" s="51" cm="1">
        <f t="array" ref="BD127">MIN(1,SLOPE(Fperm_SI_Woolf2021!$F$9:$F$93*EXP(-Fperm_SI_Woolf2021!$I$9:$I$93*$C127*IF(BD$58=Fperm_SI_Woolf2021!$E$9:$E$93,1,EXP(LN((1.1*(Fperm_SI_Woolf2021!$E$9:$E$93-BD$58)-63.1579*EXP(-0.19*Fperm_SI_Woolf2021!$E$9:$E$93)+63.1579*EXP(-0.19*BD$58))/(Fperm_SI_Woolf2021!$E$9:$E$93-BD$58))*(BD$58-Fperm_SI_Woolf2021!$E$9:$E$93)/10))) + Fperm_SI_Woolf2021!$G$9:$G$93*EXP(-Fperm_SI_Woolf2021!$J$9:$J$93*$C127*IF(BD$58=Fperm_SI_Woolf2021!$E$9:$E$93,1,EXP(LN((1.1*(Fperm_SI_Woolf2021!$E$9:$E$93-BD$58)-63.1579*EXP(-0.19*Fperm_SI_Woolf2021!$E$9:$E$93)+63.1579*EXP(-0.19*BD$58))/(Fperm_SI_Woolf2021!$E$9:$E$93-BD$58))*(BD$58-Fperm_SI_Woolf2021!$E$9:$E$93)/10))) + Fperm_SI_Woolf2021!$H$9:$H$93*EXP(-Fperm_SI_Woolf2021!$K$9:$K$93*$C127*IF(BD$58=Fperm_SI_Woolf2021!$E$9:$E$93,1,EXP(LN((1.1*(Fperm_SI_Woolf2021!$E$9:$E$93-BD$58)-63.1579*EXP(-0.19*Fperm_SI_Woolf2021!$E$9:$E$93)+63.1579*EXP(-0.19*BD$58))/(Fperm_SI_Woolf2021!$E$9:$E$93-BD$58))*(BD$58-Fperm_SI_Woolf2021!$E$9:$E$93)/10))),Fperm_SI_Woolf2021!$D$9:$D$93)*BD$57+INTERCEPT(Fperm_SI_Woolf2021!$F$9:$F$93*EXP(-Fperm_SI_Woolf2021!$I$9:$I$93*$C127*IF(BD$58=Fperm_SI_Woolf2021!$E$9:$E$93,1,EXP(LN((1.1*(Fperm_SI_Woolf2021!$E$9:$E$93-BD$58)-63.1579*EXP(-0.19*Fperm_SI_Woolf2021!$E$9:$E$93)+63.1579*EXP(-0.19*BD$58))/(Fperm_SI_Woolf2021!$E$9:$E$93-BD$58))*(BD$58-Fperm_SI_Woolf2021!$E$9:$E$93)/10))) + Fperm_SI_Woolf2021!$G$9:$G$93*EXP(-Fperm_SI_Woolf2021!$J$9:$J$93*$C127*IF(BD$58=Fperm_SI_Woolf2021!$E$9:$E$93,1,EXP(LN((1.1*(Fperm_SI_Woolf2021!$E$9:$E$93-BD$58)-63.1579*EXP(-0.19*Fperm_SI_Woolf2021!$E$9:$E$93)+63.1579*EXP(-0.19*BD$58))/(Fperm_SI_Woolf2021!$E$9:$E$93-BD$58))*(BD$58-Fperm_SI_Woolf2021!$E$9:$E$93)/10))) + Fperm_SI_Woolf2021!$H$9:$H$93*EXP(-Fperm_SI_Woolf2021!$K$9:$K$93*$C127*IF(BD$58=Fperm_SI_Woolf2021!$E$9:$E$93,1,EXP(LN((1.1*(Fperm_SI_Woolf2021!$E$9:$E$93-BD$58)-63.1579*EXP(-0.19*Fperm_SI_Woolf2021!$E$9:$E$93)+63.1579*EXP(-0.19*BD$58))/(Fperm_SI_Woolf2021!$E$9:$E$93-BD$58))*(BD$58-Fperm_SI_Woolf2021!$E$9:$E$93)/10))),Fperm_SI_Woolf2021!$D$9:$D$93))</f>
        <v>0.23335968826470657</v>
      </c>
      <c r="BE127" s="51" cm="1">
        <f t="array" ref="BE127">MIN(1,SLOPE(Fperm_SI_Woolf2021!$F$9:$F$93*EXP(-Fperm_SI_Woolf2021!$I$9:$I$93*$C127*IF(BE$58=Fperm_SI_Woolf2021!$E$9:$E$93,1,EXP(LN((1.1*(Fperm_SI_Woolf2021!$E$9:$E$93-BE$58)-63.1579*EXP(-0.19*Fperm_SI_Woolf2021!$E$9:$E$93)+63.1579*EXP(-0.19*BE$58))/(Fperm_SI_Woolf2021!$E$9:$E$93-BE$58))*(BE$58-Fperm_SI_Woolf2021!$E$9:$E$93)/10))) + Fperm_SI_Woolf2021!$G$9:$G$93*EXP(-Fperm_SI_Woolf2021!$J$9:$J$93*$C127*IF(BE$58=Fperm_SI_Woolf2021!$E$9:$E$93,1,EXP(LN((1.1*(Fperm_SI_Woolf2021!$E$9:$E$93-BE$58)-63.1579*EXP(-0.19*Fperm_SI_Woolf2021!$E$9:$E$93)+63.1579*EXP(-0.19*BE$58))/(Fperm_SI_Woolf2021!$E$9:$E$93-BE$58))*(BE$58-Fperm_SI_Woolf2021!$E$9:$E$93)/10))) + Fperm_SI_Woolf2021!$H$9:$H$93*EXP(-Fperm_SI_Woolf2021!$K$9:$K$93*$C127*IF(BE$58=Fperm_SI_Woolf2021!$E$9:$E$93,1,EXP(LN((1.1*(Fperm_SI_Woolf2021!$E$9:$E$93-BE$58)-63.1579*EXP(-0.19*Fperm_SI_Woolf2021!$E$9:$E$93)+63.1579*EXP(-0.19*BE$58))/(Fperm_SI_Woolf2021!$E$9:$E$93-BE$58))*(BE$58-Fperm_SI_Woolf2021!$E$9:$E$93)/10))),Fperm_SI_Woolf2021!$D$9:$D$93)*BE$57+INTERCEPT(Fperm_SI_Woolf2021!$F$9:$F$93*EXP(-Fperm_SI_Woolf2021!$I$9:$I$93*$C127*IF(BE$58=Fperm_SI_Woolf2021!$E$9:$E$93,1,EXP(LN((1.1*(Fperm_SI_Woolf2021!$E$9:$E$93-BE$58)-63.1579*EXP(-0.19*Fperm_SI_Woolf2021!$E$9:$E$93)+63.1579*EXP(-0.19*BE$58))/(Fperm_SI_Woolf2021!$E$9:$E$93-BE$58))*(BE$58-Fperm_SI_Woolf2021!$E$9:$E$93)/10))) + Fperm_SI_Woolf2021!$G$9:$G$93*EXP(-Fperm_SI_Woolf2021!$J$9:$J$93*$C127*IF(BE$58=Fperm_SI_Woolf2021!$E$9:$E$93,1,EXP(LN((1.1*(Fperm_SI_Woolf2021!$E$9:$E$93-BE$58)-63.1579*EXP(-0.19*Fperm_SI_Woolf2021!$E$9:$E$93)+63.1579*EXP(-0.19*BE$58))/(Fperm_SI_Woolf2021!$E$9:$E$93-BE$58))*(BE$58-Fperm_SI_Woolf2021!$E$9:$E$93)/10))) + Fperm_SI_Woolf2021!$H$9:$H$93*EXP(-Fperm_SI_Woolf2021!$K$9:$K$93*$C127*IF(BE$58=Fperm_SI_Woolf2021!$E$9:$E$93,1,EXP(LN((1.1*(Fperm_SI_Woolf2021!$E$9:$E$93-BE$58)-63.1579*EXP(-0.19*Fperm_SI_Woolf2021!$E$9:$E$93)+63.1579*EXP(-0.19*BE$58))/(Fperm_SI_Woolf2021!$E$9:$E$93-BE$58))*(BE$58-Fperm_SI_Woolf2021!$E$9:$E$93)/10))),Fperm_SI_Woolf2021!$D$9:$D$93))</f>
        <v>0.21681663041375224</v>
      </c>
      <c r="BF127" s="51" cm="1">
        <f t="array" ref="BF127">MIN(1,SLOPE(Fperm_SI_Woolf2021!$F$9:$F$93*EXP(-Fperm_SI_Woolf2021!$I$9:$I$93*$C127*IF(BF$58=Fperm_SI_Woolf2021!$E$9:$E$93,1,EXP(LN((1.1*(Fperm_SI_Woolf2021!$E$9:$E$93-BF$58)-63.1579*EXP(-0.19*Fperm_SI_Woolf2021!$E$9:$E$93)+63.1579*EXP(-0.19*BF$58))/(Fperm_SI_Woolf2021!$E$9:$E$93-BF$58))*(BF$58-Fperm_SI_Woolf2021!$E$9:$E$93)/10))) + Fperm_SI_Woolf2021!$G$9:$G$93*EXP(-Fperm_SI_Woolf2021!$J$9:$J$93*$C127*IF(BF$58=Fperm_SI_Woolf2021!$E$9:$E$93,1,EXP(LN((1.1*(Fperm_SI_Woolf2021!$E$9:$E$93-BF$58)-63.1579*EXP(-0.19*Fperm_SI_Woolf2021!$E$9:$E$93)+63.1579*EXP(-0.19*BF$58))/(Fperm_SI_Woolf2021!$E$9:$E$93-BF$58))*(BF$58-Fperm_SI_Woolf2021!$E$9:$E$93)/10))) + Fperm_SI_Woolf2021!$H$9:$H$93*EXP(-Fperm_SI_Woolf2021!$K$9:$K$93*$C127*IF(BF$58=Fperm_SI_Woolf2021!$E$9:$E$93,1,EXP(LN((1.1*(Fperm_SI_Woolf2021!$E$9:$E$93-BF$58)-63.1579*EXP(-0.19*Fperm_SI_Woolf2021!$E$9:$E$93)+63.1579*EXP(-0.19*BF$58))/(Fperm_SI_Woolf2021!$E$9:$E$93-BF$58))*(BF$58-Fperm_SI_Woolf2021!$E$9:$E$93)/10))),Fperm_SI_Woolf2021!$D$9:$D$93)*BF$57+INTERCEPT(Fperm_SI_Woolf2021!$F$9:$F$93*EXP(-Fperm_SI_Woolf2021!$I$9:$I$93*$C127*IF(BF$58=Fperm_SI_Woolf2021!$E$9:$E$93,1,EXP(LN((1.1*(Fperm_SI_Woolf2021!$E$9:$E$93-BF$58)-63.1579*EXP(-0.19*Fperm_SI_Woolf2021!$E$9:$E$93)+63.1579*EXP(-0.19*BF$58))/(Fperm_SI_Woolf2021!$E$9:$E$93-BF$58))*(BF$58-Fperm_SI_Woolf2021!$E$9:$E$93)/10))) + Fperm_SI_Woolf2021!$G$9:$G$93*EXP(-Fperm_SI_Woolf2021!$J$9:$J$93*$C127*IF(BF$58=Fperm_SI_Woolf2021!$E$9:$E$93,1,EXP(LN((1.1*(Fperm_SI_Woolf2021!$E$9:$E$93-BF$58)-63.1579*EXP(-0.19*Fperm_SI_Woolf2021!$E$9:$E$93)+63.1579*EXP(-0.19*BF$58))/(Fperm_SI_Woolf2021!$E$9:$E$93-BF$58))*(BF$58-Fperm_SI_Woolf2021!$E$9:$E$93)/10))) + Fperm_SI_Woolf2021!$H$9:$H$93*EXP(-Fperm_SI_Woolf2021!$K$9:$K$93*$C127*IF(BF$58=Fperm_SI_Woolf2021!$E$9:$E$93,1,EXP(LN((1.1*(Fperm_SI_Woolf2021!$E$9:$E$93-BF$58)-63.1579*EXP(-0.19*Fperm_SI_Woolf2021!$E$9:$E$93)+63.1579*EXP(-0.19*BF$58))/(Fperm_SI_Woolf2021!$E$9:$E$93-BF$58))*(BF$58-Fperm_SI_Woolf2021!$E$9:$E$93)/10))),Fperm_SI_Woolf2021!$D$9:$D$93))</f>
        <v>0.20027357256279793</v>
      </c>
      <c r="BG127" s="51" cm="1">
        <f t="array" ref="BG127">MIN(1,SLOPE(Fperm_SI_Woolf2021!$F$9:$F$93*EXP(-Fperm_SI_Woolf2021!$I$9:$I$93*$C127*IF(BG$58=Fperm_SI_Woolf2021!$E$9:$E$93,1,EXP(LN((1.1*(Fperm_SI_Woolf2021!$E$9:$E$93-BG$58)-63.1579*EXP(-0.19*Fperm_SI_Woolf2021!$E$9:$E$93)+63.1579*EXP(-0.19*BG$58))/(Fperm_SI_Woolf2021!$E$9:$E$93-BG$58))*(BG$58-Fperm_SI_Woolf2021!$E$9:$E$93)/10))) + Fperm_SI_Woolf2021!$G$9:$G$93*EXP(-Fperm_SI_Woolf2021!$J$9:$J$93*$C127*IF(BG$58=Fperm_SI_Woolf2021!$E$9:$E$93,1,EXP(LN((1.1*(Fperm_SI_Woolf2021!$E$9:$E$93-BG$58)-63.1579*EXP(-0.19*Fperm_SI_Woolf2021!$E$9:$E$93)+63.1579*EXP(-0.19*BG$58))/(Fperm_SI_Woolf2021!$E$9:$E$93-BG$58))*(BG$58-Fperm_SI_Woolf2021!$E$9:$E$93)/10))) + Fperm_SI_Woolf2021!$H$9:$H$93*EXP(-Fperm_SI_Woolf2021!$K$9:$K$93*$C127*IF(BG$58=Fperm_SI_Woolf2021!$E$9:$E$93,1,EXP(LN((1.1*(Fperm_SI_Woolf2021!$E$9:$E$93-BG$58)-63.1579*EXP(-0.19*Fperm_SI_Woolf2021!$E$9:$E$93)+63.1579*EXP(-0.19*BG$58))/(Fperm_SI_Woolf2021!$E$9:$E$93-BG$58))*(BG$58-Fperm_SI_Woolf2021!$E$9:$E$93)/10))),Fperm_SI_Woolf2021!$D$9:$D$93)*BG$57+INTERCEPT(Fperm_SI_Woolf2021!$F$9:$F$93*EXP(-Fperm_SI_Woolf2021!$I$9:$I$93*$C127*IF(BG$58=Fperm_SI_Woolf2021!$E$9:$E$93,1,EXP(LN((1.1*(Fperm_SI_Woolf2021!$E$9:$E$93-BG$58)-63.1579*EXP(-0.19*Fperm_SI_Woolf2021!$E$9:$E$93)+63.1579*EXP(-0.19*BG$58))/(Fperm_SI_Woolf2021!$E$9:$E$93-BG$58))*(BG$58-Fperm_SI_Woolf2021!$E$9:$E$93)/10))) + Fperm_SI_Woolf2021!$G$9:$G$93*EXP(-Fperm_SI_Woolf2021!$J$9:$J$93*$C127*IF(BG$58=Fperm_SI_Woolf2021!$E$9:$E$93,1,EXP(LN((1.1*(Fperm_SI_Woolf2021!$E$9:$E$93-BG$58)-63.1579*EXP(-0.19*Fperm_SI_Woolf2021!$E$9:$E$93)+63.1579*EXP(-0.19*BG$58))/(Fperm_SI_Woolf2021!$E$9:$E$93-BG$58))*(BG$58-Fperm_SI_Woolf2021!$E$9:$E$93)/10))) + Fperm_SI_Woolf2021!$H$9:$H$93*EXP(-Fperm_SI_Woolf2021!$K$9:$K$93*$C127*IF(BG$58=Fperm_SI_Woolf2021!$E$9:$E$93,1,EXP(LN((1.1*(Fperm_SI_Woolf2021!$E$9:$E$93-BG$58)-63.1579*EXP(-0.19*Fperm_SI_Woolf2021!$E$9:$E$93)+63.1579*EXP(-0.19*BG$58))/(Fperm_SI_Woolf2021!$E$9:$E$93-BG$58))*(BG$58-Fperm_SI_Woolf2021!$E$9:$E$93)/10))),Fperm_SI_Woolf2021!$D$9:$D$93))</f>
        <v>0.1837305147118436</v>
      </c>
      <c r="BH127" s="51" cm="1">
        <f t="array" ref="BH127">MIN(1,SLOPE(Fperm_SI_Woolf2021!$F$9:$F$93*EXP(-Fperm_SI_Woolf2021!$I$9:$I$93*$C127*IF(BH$58=Fperm_SI_Woolf2021!$E$9:$E$93,1,EXP(LN((1.1*(Fperm_SI_Woolf2021!$E$9:$E$93-BH$58)-63.1579*EXP(-0.19*Fperm_SI_Woolf2021!$E$9:$E$93)+63.1579*EXP(-0.19*BH$58))/(Fperm_SI_Woolf2021!$E$9:$E$93-BH$58))*(BH$58-Fperm_SI_Woolf2021!$E$9:$E$93)/10))) + Fperm_SI_Woolf2021!$G$9:$G$93*EXP(-Fperm_SI_Woolf2021!$J$9:$J$93*$C127*IF(BH$58=Fperm_SI_Woolf2021!$E$9:$E$93,1,EXP(LN((1.1*(Fperm_SI_Woolf2021!$E$9:$E$93-BH$58)-63.1579*EXP(-0.19*Fperm_SI_Woolf2021!$E$9:$E$93)+63.1579*EXP(-0.19*BH$58))/(Fperm_SI_Woolf2021!$E$9:$E$93-BH$58))*(BH$58-Fperm_SI_Woolf2021!$E$9:$E$93)/10))) + Fperm_SI_Woolf2021!$H$9:$H$93*EXP(-Fperm_SI_Woolf2021!$K$9:$K$93*$C127*IF(BH$58=Fperm_SI_Woolf2021!$E$9:$E$93,1,EXP(LN((1.1*(Fperm_SI_Woolf2021!$E$9:$E$93-BH$58)-63.1579*EXP(-0.19*Fperm_SI_Woolf2021!$E$9:$E$93)+63.1579*EXP(-0.19*BH$58))/(Fperm_SI_Woolf2021!$E$9:$E$93-BH$58))*(BH$58-Fperm_SI_Woolf2021!$E$9:$E$93)/10))),Fperm_SI_Woolf2021!$D$9:$D$93)*BH$57+INTERCEPT(Fperm_SI_Woolf2021!$F$9:$F$93*EXP(-Fperm_SI_Woolf2021!$I$9:$I$93*$C127*IF(BH$58=Fperm_SI_Woolf2021!$E$9:$E$93,1,EXP(LN((1.1*(Fperm_SI_Woolf2021!$E$9:$E$93-BH$58)-63.1579*EXP(-0.19*Fperm_SI_Woolf2021!$E$9:$E$93)+63.1579*EXP(-0.19*BH$58))/(Fperm_SI_Woolf2021!$E$9:$E$93-BH$58))*(BH$58-Fperm_SI_Woolf2021!$E$9:$E$93)/10))) + Fperm_SI_Woolf2021!$G$9:$G$93*EXP(-Fperm_SI_Woolf2021!$J$9:$J$93*$C127*IF(BH$58=Fperm_SI_Woolf2021!$E$9:$E$93,1,EXP(LN((1.1*(Fperm_SI_Woolf2021!$E$9:$E$93-BH$58)-63.1579*EXP(-0.19*Fperm_SI_Woolf2021!$E$9:$E$93)+63.1579*EXP(-0.19*BH$58))/(Fperm_SI_Woolf2021!$E$9:$E$93-BH$58))*(BH$58-Fperm_SI_Woolf2021!$E$9:$E$93)/10))) + Fperm_SI_Woolf2021!$H$9:$H$93*EXP(-Fperm_SI_Woolf2021!$K$9:$K$93*$C127*IF(BH$58=Fperm_SI_Woolf2021!$E$9:$E$93,1,EXP(LN((1.1*(Fperm_SI_Woolf2021!$E$9:$E$93-BH$58)-63.1579*EXP(-0.19*Fperm_SI_Woolf2021!$E$9:$E$93)+63.1579*EXP(-0.19*BH$58))/(Fperm_SI_Woolf2021!$E$9:$E$93-BH$58))*(BH$58-Fperm_SI_Woolf2021!$E$9:$E$93)/10))),Fperm_SI_Woolf2021!$D$9:$D$93))</f>
        <v>0.16718745686088923</v>
      </c>
      <c r="BI127" s="51" cm="1">
        <f t="array" ref="BI127">MIN(1,SLOPE(Fperm_SI_Woolf2021!$F$9:$F$93*EXP(-Fperm_SI_Woolf2021!$I$9:$I$93*$C127*IF(BI$58=Fperm_SI_Woolf2021!$E$9:$E$93,1,EXP(LN((1.1*(Fperm_SI_Woolf2021!$E$9:$E$93-BI$58)-63.1579*EXP(-0.19*Fperm_SI_Woolf2021!$E$9:$E$93)+63.1579*EXP(-0.19*BI$58))/(Fperm_SI_Woolf2021!$E$9:$E$93-BI$58))*(BI$58-Fperm_SI_Woolf2021!$E$9:$E$93)/10))) + Fperm_SI_Woolf2021!$G$9:$G$93*EXP(-Fperm_SI_Woolf2021!$J$9:$J$93*$C127*IF(BI$58=Fperm_SI_Woolf2021!$E$9:$E$93,1,EXP(LN((1.1*(Fperm_SI_Woolf2021!$E$9:$E$93-BI$58)-63.1579*EXP(-0.19*Fperm_SI_Woolf2021!$E$9:$E$93)+63.1579*EXP(-0.19*BI$58))/(Fperm_SI_Woolf2021!$E$9:$E$93-BI$58))*(BI$58-Fperm_SI_Woolf2021!$E$9:$E$93)/10))) + Fperm_SI_Woolf2021!$H$9:$H$93*EXP(-Fperm_SI_Woolf2021!$K$9:$K$93*$C127*IF(BI$58=Fperm_SI_Woolf2021!$E$9:$E$93,1,EXP(LN((1.1*(Fperm_SI_Woolf2021!$E$9:$E$93-BI$58)-63.1579*EXP(-0.19*Fperm_SI_Woolf2021!$E$9:$E$93)+63.1579*EXP(-0.19*BI$58))/(Fperm_SI_Woolf2021!$E$9:$E$93-BI$58))*(BI$58-Fperm_SI_Woolf2021!$E$9:$E$93)/10))),Fperm_SI_Woolf2021!$D$9:$D$93)*BI$57+INTERCEPT(Fperm_SI_Woolf2021!$F$9:$F$93*EXP(-Fperm_SI_Woolf2021!$I$9:$I$93*$C127*IF(BI$58=Fperm_SI_Woolf2021!$E$9:$E$93,1,EXP(LN((1.1*(Fperm_SI_Woolf2021!$E$9:$E$93-BI$58)-63.1579*EXP(-0.19*Fperm_SI_Woolf2021!$E$9:$E$93)+63.1579*EXP(-0.19*BI$58))/(Fperm_SI_Woolf2021!$E$9:$E$93-BI$58))*(BI$58-Fperm_SI_Woolf2021!$E$9:$E$93)/10))) + Fperm_SI_Woolf2021!$G$9:$G$93*EXP(-Fperm_SI_Woolf2021!$J$9:$J$93*$C127*IF(BI$58=Fperm_SI_Woolf2021!$E$9:$E$93,1,EXP(LN((1.1*(Fperm_SI_Woolf2021!$E$9:$E$93-BI$58)-63.1579*EXP(-0.19*Fperm_SI_Woolf2021!$E$9:$E$93)+63.1579*EXP(-0.19*BI$58))/(Fperm_SI_Woolf2021!$E$9:$E$93-BI$58))*(BI$58-Fperm_SI_Woolf2021!$E$9:$E$93)/10))) + Fperm_SI_Woolf2021!$H$9:$H$93*EXP(-Fperm_SI_Woolf2021!$K$9:$K$93*$C127*IF(BI$58=Fperm_SI_Woolf2021!$E$9:$E$93,1,EXP(LN((1.1*(Fperm_SI_Woolf2021!$E$9:$E$93-BI$58)-63.1579*EXP(-0.19*Fperm_SI_Woolf2021!$E$9:$E$93)+63.1579*EXP(-0.19*BI$58))/(Fperm_SI_Woolf2021!$E$9:$E$93-BI$58))*(BI$58-Fperm_SI_Woolf2021!$E$9:$E$93)/10))),Fperm_SI_Woolf2021!$D$9:$D$93))</f>
        <v>0.1506443990099349</v>
      </c>
      <c r="BJ127" s="51" cm="1">
        <f t="array" ref="BJ127">MIN(1,SLOPE(Fperm_SI_Woolf2021!$F$9:$F$93*EXP(-Fperm_SI_Woolf2021!$I$9:$I$93*$C127*IF(BJ$58=Fperm_SI_Woolf2021!$E$9:$E$93,1,EXP(LN((1.1*(Fperm_SI_Woolf2021!$E$9:$E$93-BJ$58)-63.1579*EXP(-0.19*Fperm_SI_Woolf2021!$E$9:$E$93)+63.1579*EXP(-0.19*BJ$58))/(Fperm_SI_Woolf2021!$E$9:$E$93-BJ$58))*(BJ$58-Fperm_SI_Woolf2021!$E$9:$E$93)/10))) + Fperm_SI_Woolf2021!$G$9:$G$93*EXP(-Fperm_SI_Woolf2021!$J$9:$J$93*$C127*IF(BJ$58=Fperm_SI_Woolf2021!$E$9:$E$93,1,EXP(LN((1.1*(Fperm_SI_Woolf2021!$E$9:$E$93-BJ$58)-63.1579*EXP(-0.19*Fperm_SI_Woolf2021!$E$9:$E$93)+63.1579*EXP(-0.19*BJ$58))/(Fperm_SI_Woolf2021!$E$9:$E$93-BJ$58))*(BJ$58-Fperm_SI_Woolf2021!$E$9:$E$93)/10))) + Fperm_SI_Woolf2021!$H$9:$H$93*EXP(-Fperm_SI_Woolf2021!$K$9:$K$93*$C127*IF(BJ$58=Fperm_SI_Woolf2021!$E$9:$E$93,1,EXP(LN((1.1*(Fperm_SI_Woolf2021!$E$9:$E$93-BJ$58)-63.1579*EXP(-0.19*Fperm_SI_Woolf2021!$E$9:$E$93)+63.1579*EXP(-0.19*BJ$58))/(Fperm_SI_Woolf2021!$E$9:$E$93-BJ$58))*(BJ$58-Fperm_SI_Woolf2021!$E$9:$E$93)/10))),Fperm_SI_Woolf2021!$D$9:$D$93)*BJ$57+INTERCEPT(Fperm_SI_Woolf2021!$F$9:$F$93*EXP(-Fperm_SI_Woolf2021!$I$9:$I$93*$C127*IF(BJ$58=Fperm_SI_Woolf2021!$E$9:$E$93,1,EXP(LN((1.1*(Fperm_SI_Woolf2021!$E$9:$E$93-BJ$58)-63.1579*EXP(-0.19*Fperm_SI_Woolf2021!$E$9:$E$93)+63.1579*EXP(-0.19*BJ$58))/(Fperm_SI_Woolf2021!$E$9:$E$93-BJ$58))*(BJ$58-Fperm_SI_Woolf2021!$E$9:$E$93)/10))) + Fperm_SI_Woolf2021!$G$9:$G$93*EXP(-Fperm_SI_Woolf2021!$J$9:$J$93*$C127*IF(BJ$58=Fperm_SI_Woolf2021!$E$9:$E$93,1,EXP(LN((1.1*(Fperm_SI_Woolf2021!$E$9:$E$93-BJ$58)-63.1579*EXP(-0.19*Fperm_SI_Woolf2021!$E$9:$E$93)+63.1579*EXP(-0.19*BJ$58))/(Fperm_SI_Woolf2021!$E$9:$E$93-BJ$58))*(BJ$58-Fperm_SI_Woolf2021!$E$9:$E$93)/10))) + Fperm_SI_Woolf2021!$H$9:$H$93*EXP(-Fperm_SI_Woolf2021!$K$9:$K$93*$C127*IF(BJ$58=Fperm_SI_Woolf2021!$E$9:$E$93,1,EXP(LN((1.1*(Fperm_SI_Woolf2021!$E$9:$E$93-BJ$58)-63.1579*EXP(-0.19*Fperm_SI_Woolf2021!$E$9:$E$93)+63.1579*EXP(-0.19*BJ$58))/(Fperm_SI_Woolf2021!$E$9:$E$93-BJ$58))*(BJ$58-Fperm_SI_Woolf2021!$E$9:$E$93)/10))),Fperm_SI_Woolf2021!$D$9:$D$93))</f>
        <v>0.13410134115898056</v>
      </c>
      <c r="BK127" s="51" cm="1">
        <f t="array" ref="BK127">MIN(1,SLOPE(Fperm_SI_Woolf2021!$F$9:$F$93*EXP(-Fperm_SI_Woolf2021!$I$9:$I$93*$C127*IF(BK$58=Fperm_SI_Woolf2021!$E$9:$E$93,1,EXP(LN((1.1*(Fperm_SI_Woolf2021!$E$9:$E$93-BK$58)-63.1579*EXP(-0.19*Fperm_SI_Woolf2021!$E$9:$E$93)+63.1579*EXP(-0.19*BK$58))/(Fperm_SI_Woolf2021!$E$9:$E$93-BK$58))*(BK$58-Fperm_SI_Woolf2021!$E$9:$E$93)/10))) + Fperm_SI_Woolf2021!$G$9:$G$93*EXP(-Fperm_SI_Woolf2021!$J$9:$J$93*$C127*IF(BK$58=Fperm_SI_Woolf2021!$E$9:$E$93,1,EXP(LN((1.1*(Fperm_SI_Woolf2021!$E$9:$E$93-BK$58)-63.1579*EXP(-0.19*Fperm_SI_Woolf2021!$E$9:$E$93)+63.1579*EXP(-0.19*BK$58))/(Fperm_SI_Woolf2021!$E$9:$E$93-BK$58))*(BK$58-Fperm_SI_Woolf2021!$E$9:$E$93)/10))) + Fperm_SI_Woolf2021!$H$9:$H$93*EXP(-Fperm_SI_Woolf2021!$K$9:$K$93*$C127*IF(BK$58=Fperm_SI_Woolf2021!$E$9:$E$93,1,EXP(LN((1.1*(Fperm_SI_Woolf2021!$E$9:$E$93-BK$58)-63.1579*EXP(-0.19*Fperm_SI_Woolf2021!$E$9:$E$93)+63.1579*EXP(-0.19*BK$58))/(Fperm_SI_Woolf2021!$E$9:$E$93-BK$58))*(BK$58-Fperm_SI_Woolf2021!$E$9:$E$93)/10))),Fperm_SI_Woolf2021!$D$9:$D$93)*BK$57+INTERCEPT(Fperm_SI_Woolf2021!$F$9:$F$93*EXP(-Fperm_SI_Woolf2021!$I$9:$I$93*$C127*IF(BK$58=Fperm_SI_Woolf2021!$E$9:$E$93,1,EXP(LN((1.1*(Fperm_SI_Woolf2021!$E$9:$E$93-BK$58)-63.1579*EXP(-0.19*Fperm_SI_Woolf2021!$E$9:$E$93)+63.1579*EXP(-0.19*BK$58))/(Fperm_SI_Woolf2021!$E$9:$E$93-BK$58))*(BK$58-Fperm_SI_Woolf2021!$E$9:$E$93)/10))) + Fperm_SI_Woolf2021!$G$9:$G$93*EXP(-Fperm_SI_Woolf2021!$J$9:$J$93*$C127*IF(BK$58=Fperm_SI_Woolf2021!$E$9:$E$93,1,EXP(LN((1.1*(Fperm_SI_Woolf2021!$E$9:$E$93-BK$58)-63.1579*EXP(-0.19*Fperm_SI_Woolf2021!$E$9:$E$93)+63.1579*EXP(-0.19*BK$58))/(Fperm_SI_Woolf2021!$E$9:$E$93-BK$58))*(BK$58-Fperm_SI_Woolf2021!$E$9:$E$93)/10))) + Fperm_SI_Woolf2021!$H$9:$H$93*EXP(-Fperm_SI_Woolf2021!$K$9:$K$93*$C127*IF(BK$58=Fperm_SI_Woolf2021!$E$9:$E$93,1,EXP(LN((1.1*(Fperm_SI_Woolf2021!$E$9:$E$93-BK$58)-63.1579*EXP(-0.19*Fperm_SI_Woolf2021!$E$9:$E$93)+63.1579*EXP(-0.19*BK$58))/(Fperm_SI_Woolf2021!$E$9:$E$93-BK$58))*(BK$58-Fperm_SI_Woolf2021!$E$9:$E$93)/10))),Fperm_SI_Woolf2021!$D$9:$D$93))</f>
        <v>0.1175582833080262</v>
      </c>
      <c r="BL127" s="51" cm="1">
        <f t="array" ref="BL127">MIN(1,SLOPE(Fperm_SI_Woolf2021!$F$9:$F$93*EXP(-Fperm_SI_Woolf2021!$I$9:$I$93*$C127*IF(BL$58=Fperm_SI_Woolf2021!$E$9:$E$93,1,EXP(LN((1.1*(Fperm_SI_Woolf2021!$E$9:$E$93-BL$58)-63.1579*EXP(-0.19*Fperm_SI_Woolf2021!$E$9:$E$93)+63.1579*EXP(-0.19*BL$58))/(Fperm_SI_Woolf2021!$E$9:$E$93-BL$58))*(BL$58-Fperm_SI_Woolf2021!$E$9:$E$93)/10))) + Fperm_SI_Woolf2021!$G$9:$G$93*EXP(-Fperm_SI_Woolf2021!$J$9:$J$93*$C127*IF(BL$58=Fperm_SI_Woolf2021!$E$9:$E$93,1,EXP(LN((1.1*(Fperm_SI_Woolf2021!$E$9:$E$93-BL$58)-63.1579*EXP(-0.19*Fperm_SI_Woolf2021!$E$9:$E$93)+63.1579*EXP(-0.19*BL$58))/(Fperm_SI_Woolf2021!$E$9:$E$93-BL$58))*(BL$58-Fperm_SI_Woolf2021!$E$9:$E$93)/10))) + Fperm_SI_Woolf2021!$H$9:$H$93*EXP(-Fperm_SI_Woolf2021!$K$9:$K$93*$C127*IF(BL$58=Fperm_SI_Woolf2021!$E$9:$E$93,1,EXP(LN((1.1*(Fperm_SI_Woolf2021!$E$9:$E$93-BL$58)-63.1579*EXP(-0.19*Fperm_SI_Woolf2021!$E$9:$E$93)+63.1579*EXP(-0.19*BL$58))/(Fperm_SI_Woolf2021!$E$9:$E$93-BL$58))*(BL$58-Fperm_SI_Woolf2021!$E$9:$E$93)/10))),Fperm_SI_Woolf2021!$D$9:$D$93)*BL$57+INTERCEPT(Fperm_SI_Woolf2021!$F$9:$F$93*EXP(-Fperm_SI_Woolf2021!$I$9:$I$93*$C127*IF(BL$58=Fperm_SI_Woolf2021!$E$9:$E$93,1,EXP(LN((1.1*(Fperm_SI_Woolf2021!$E$9:$E$93-BL$58)-63.1579*EXP(-0.19*Fperm_SI_Woolf2021!$E$9:$E$93)+63.1579*EXP(-0.19*BL$58))/(Fperm_SI_Woolf2021!$E$9:$E$93-BL$58))*(BL$58-Fperm_SI_Woolf2021!$E$9:$E$93)/10))) + Fperm_SI_Woolf2021!$G$9:$G$93*EXP(-Fperm_SI_Woolf2021!$J$9:$J$93*$C127*IF(BL$58=Fperm_SI_Woolf2021!$E$9:$E$93,1,EXP(LN((1.1*(Fperm_SI_Woolf2021!$E$9:$E$93-BL$58)-63.1579*EXP(-0.19*Fperm_SI_Woolf2021!$E$9:$E$93)+63.1579*EXP(-0.19*BL$58))/(Fperm_SI_Woolf2021!$E$9:$E$93-BL$58))*(BL$58-Fperm_SI_Woolf2021!$E$9:$E$93)/10))) + Fperm_SI_Woolf2021!$H$9:$H$93*EXP(-Fperm_SI_Woolf2021!$K$9:$K$93*$C127*IF(BL$58=Fperm_SI_Woolf2021!$E$9:$E$93,1,EXP(LN((1.1*(Fperm_SI_Woolf2021!$E$9:$E$93-BL$58)-63.1579*EXP(-0.19*Fperm_SI_Woolf2021!$E$9:$E$93)+63.1579*EXP(-0.19*BL$58))/(Fperm_SI_Woolf2021!$E$9:$E$93-BL$58))*(BL$58-Fperm_SI_Woolf2021!$E$9:$E$93)/10))),Fperm_SI_Woolf2021!$D$9:$D$93))</f>
        <v>0.30713417743831573</v>
      </c>
      <c r="BM127" s="51" cm="1">
        <f t="array" ref="BM127">MIN(1,SLOPE(Fperm_SI_Woolf2021!$F$9:$F$93*EXP(-Fperm_SI_Woolf2021!$I$9:$I$93*$C127*IF(BM$58=Fperm_SI_Woolf2021!$E$9:$E$93,1,EXP(LN((1.1*(Fperm_SI_Woolf2021!$E$9:$E$93-BM$58)-63.1579*EXP(-0.19*Fperm_SI_Woolf2021!$E$9:$E$93)+63.1579*EXP(-0.19*BM$58))/(Fperm_SI_Woolf2021!$E$9:$E$93-BM$58))*(BM$58-Fperm_SI_Woolf2021!$E$9:$E$93)/10))) + Fperm_SI_Woolf2021!$G$9:$G$93*EXP(-Fperm_SI_Woolf2021!$J$9:$J$93*$C127*IF(BM$58=Fperm_SI_Woolf2021!$E$9:$E$93,1,EXP(LN((1.1*(Fperm_SI_Woolf2021!$E$9:$E$93-BM$58)-63.1579*EXP(-0.19*Fperm_SI_Woolf2021!$E$9:$E$93)+63.1579*EXP(-0.19*BM$58))/(Fperm_SI_Woolf2021!$E$9:$E$93-BM$58))*(BM$58-Fperm_SI_Woolf2021!$E$9:$E$93)/10))) + Fperm_SI_Woolf2021!$H$9:$H$93*EXP(-Fperm_SI_Woolf2021!$K$9:$K$93*$C127*IF(BM$58=Fperm_SI_Woolf2021!$E$9:$E$93,1,EXP(LN((1.1*(Fperm_SI_Woolf2021!$E$9:$E$93-BM$58)-63.1579*EXP(-0.19*Fperm_SI_Woolf2021!$E$9:$E$93)+63.1579*EXP(-0.19*BM$58))/(Fperm_SI_Woolf2021!$E$9:$E$93-BM$58))*(BM$58-Fperm_SI_Woolf2021!$E$9:$E$93)/10))),Fperm_SI_Woolf2021!$D$9:$D$93)*BM$57+INTERCEPT(Fperm_SI_Woolf2021!$F$9:$F$93*EXP(-Fperm_SI_Woolf2021!$I$9:$I$93*$C127*IF(BM$58=Fperm_SI_Woolf2021!$E$9:$E$93,1,EXP(LN((1.1*(Fperm_SI_Woolf2021!$E$9:$E$93-BM$58)-63.1579*EXP(-0.19*Fperm_SI_Woolf2021!$E$9:$E$93)+63.1579*EXP(-0.19*BM$58))/(Fperm_SI_Woolf2021!$E$9:$E$93-BM$58))*(BM$58-Fperm_SI_Woolf2021!$E$9:$E$93)/10))) + Fperm_SI_Woolf2021!$G$9:$G$93*EXP(-Fperm_SI_Woolf2021!$J$9:$J$93*$C127*IF(BM$58=Fperm_SI_Woolf2021!$E$9:$E$93,1,EXP(LN((1.1*(Fperm_SI_Woolf2021!$E$9:$E$93-BM$58)-63.1579*EXP(-0.19*Fperm_SI_Woolf2021!$E$9:$E$93)+63.1579*EXP(-0.19*BM$58))/(Fperm_SI_Woolf2021!$E$9:$E$93-BM$58))*(BM$58-Fperm_SI_Woolf2021!$E$9:$E$93)/10))) + Fperm_SI_Woolf2021!$H$9:$H$93*EXP(-Fperm_SI_Woolf2021!$K$9:$K$93*$C127*IF(BM$58=Fperm_SI_Woolf2021!$E$9:$E$93,1,EXP(LN((1.1*(Fperm_SI_Woolf2021!$E$9:$E$93-BM$58)-63.1579*EXP(-0.19*Fperm_SI_Woolf2021!$E$9:$E$93)+63.1579*EXP(-0.19*BM$58))/(Fperm_SI_Woolf2021!$E$9:$E$93-BM$58))*(BM$58-Fperm_SI_Woolf2021!$E$9:$E$93)/10))),Fperm_SI_Woolf2021!$D$9:$D$93))</f>
        <v>0.29254463846825213</v>
      </c>
      <c r="BN127" s="51" cm="1">
        <f t="array" ref="BN127">MIN(1,SLOPE(Fperm_SI_Woolf2021!$F$9:$F$93*EXP(-Fperm_SI_Woolf2021!$I$9:$I$93*$C127*IF(BN$58=Fperm_SI_Woolf2021!$E$9:$E$93,1,EXP(LN((1.1*(Fperm_SI_Woolf2021!$E$9:$E$93-BN$58)-63.1579*EXP(-0.19*Fperm_SI_Woolf2021!$E$9:$E$93)+63.1579*EXP(-0.19*BN$58))/(Fperm_SI_Woolf2021!$E$9:$E$93-BN$58))*(BN$58-Fperm_SI_Woolf2021!$E$9:$E$93)/10))) + Fperm_SI_Woolf2021!$G$9:$G$93*EXP(-Fperm_SI_Woolf2021!$J$9:$J$93*$C127*IF(BN$58=Fperm_SI_Woolf2021!$E$9:$E$93,1,EXP(LN((1.1*(Fperm_SI_Woolf2021!$E$9:$E$93-BN$58)-63.1579*EXP(-0.19*Fperm_SI_Woolf2021!$E$9:$E$93)+63.1579*EXP(-0.19*BN$58))/(Fperm_SI_Woolf2021!$E$9:$E$93-BN$58))*(BN$58-Fperm_SI_Woolf2021!$E$9:$E$93)/10))) + Fperm_SI_Woolf2021!$H$9:$H$93*EXP(-Fperm_SI_Woolf2021!$K$9:$K$93*$C127*IF(BN$58=Fperm_SI_Woolf2021!$E$9:$E$93,1,EXP(LN((1.1*(Fperm_SI_Woolf2021!$E$9:$E$93-BN$58)-63.1579*EXP(-0.19*Fperm_SI_Woolf2021!$E$9:$E$93)+63.1579*EXP(-0.19*BN$58))/(Fperm_SI_Woolf2021!$E$9:$E$93-BN$58))*(BN$58-Fperm_SI_Woolf2021!$E$9:$E$93)/10))),Fperm_SI_Woolf2021!$D$9:$D$93)*BN$57+INTERCEPT(Fperm_SI_Woolf2021!$F$9:$F$93*EXP(-Fperm_SI_Woolf2021!$I$9:$I$93*$C127*IF(BN$58=Fperm_SI_Woolf2021!$E$9:$E$93,1,EXP(LN((1.1*(Fperm_SI_Woolf2021!$E$9:$E$93-BN$58)-63.1579*EXP(-0.19*Fperm_SI_Woolf2021!$E$9:$E$93)+63.1579*EXP(-0.19*BN$58))/(Fperm_SI_Woolf2021!$E$9:$E$93-BN$58))*(BN$58-Fperm_SI_Woolf2021!$E$9:$E$93)/10))) + Fperm_SI_Woolf2021!$G$9:$G$93*EXP(-Fperm_SI_Woolf2021!$J$9:$J$93*$C127*IF(BN$58=Fperm_SI_Woolf2021!$E$9:$E$93,1,EXP(LN((1.1*(Fperm_SI_Woolf2021!$E$9:$E$93-BN$58)-63.1579*EXP(-0.19*Fperm_SI_Woolf2021!$E$9:$E$93)+63.1579*EXP(-0.19*BN$58))/(Fperm_SI_Woolf2021!$E$9:$E$93-BN$58))*(BN$58-Fperm_SI_Woolf2021!$E$9:$E$93)/10))) + Fperm_SI_Woolf2021!$H$9:$H$93*EXP(-Fperm_SI_Woolf2021!$K$9:$K$93*$C127*IF(BN$58=Fperm_SI_Woolf2021!$E$9:$E$93,1,EXP(LN((1.1*(Fperm_SI_Woolf2021!$E$9:$E$93-BN$58)-63.1579*EXP(-0.19*Fperm_SI_Woolf2021!$E$9:$E$93)+63.1579*EXP(-0.19*BN$58))/(Fperm_SI_Woolf2021!$E$9:$E$93-BN$58))*(BN$58-Fperm_SI_Woolf2021!$E$9:$E$93)/10))),Fperm_SI_Woolf2021!$D$9:$D$93))</f>
        <v>0.27795509949818853</v>
      </c>
      <c r="BO127" s="51" cm="1">
        <f t="array" ref="BO127">MIN(1,SLOPE(Fperm_SI_Woolf2021!$F$9:$F$93*EXP(-Fperm_SI_Woolf2021!$I$9:$I$93*$C127*IF(BO$58=Fperm_SI_Woolf2021!$E$9:$E$93,1,EXP(LN((1.1*(Fperm_SI_Woolf2021!$E$9:$E$93-BO$58)-63.1579*EXP(-0.19*Fperm_SI_Woolf2021!$E$9:$E$93)+63.1579*EXP(-0.19*BO$58))/(Fperm_SI_Woolf2021!$E$9:$E$93-BO$58))*(BO$58-Fperm_SI_Woolf2021!$E$9:$E$93)/10))) + Fperm_SI_Woolf2021!$G$9:$G$93*EXP(-Fperm_SI_Woolf2021!$J$9:$J$93*$C127*IF(BO$58=Fperm_SI_Woolf2021!$E$9:$E$93,1,EXP(LN((1.1*(Fperm_SI_Woolf2021!$E$9:$E$93-BO$58)-63.1579*EXP(-0.19*Fperm_SI_Woolf2021!$E$9:$E$93)+63.1579*EXP(-0.19*BO$58))/(Fperm_SI_Woolf2021!$E$9:$E$93-BO$58))*(BO$58-Fperm_SI_Woolf2021!$E$9:$E$93)/10))) + Fperm_SI_Woolf2021!$H$9:$H$93*EXP(-Fperm_SI_Woolf2021!$K$9:$K$93*$C127*IF(BO$58=Fperm_SI_Woolf2021!$E$9:$E$93,1,EXP(LN((1.1*(Fperm_SI_Woolf2021!$E$9:$E$93-BO$58)-63.1579*EXP(-0.19*Fperm_SI_Woolf2021!$E$9:$E$93)+63.1579*EXP(-0.19*BO$58))/(Fperm_SI_Woolf2021!$E$9:$E$93-BO$58))*(BO$58-Fperm_SI_Woolf2021!$E$9:$E$93)/10))),Fperm_SI_Woolf2021!$D$9:$D$93)*BO$57+INTERCEPT(Fperm_SI_Woolf2021!$F$9:$F$93*EXP(-Fperm_SI_Woolf2021!$I$9:$I$93*$C127*IF(BO$58=Fperm_SI_Woolf2021!$E$9:$E$93,1,EXP(LN((1.1*(Fperm_SI_Woolf2021!$E$9:$E$93-BO$58)-63.1579*EXP(-0.19*Fperm_SI_Woolf2021!$E$9:$E$93)+63.1579*EXP(-0.19*BO$58))/(Fperm_SI_Woolf2021!$E$9:$E$93-BO$58))*(BO$58-Fperm_SI_Woolf2021!$E$9:$E$93)/10))) + Fperm_SI_Woolf2021!$G$9:$G$93*EXP(-Fperm_SI_Woolf2021!$J$9:$J$93*$C127*IF(BO$58=Fperm_SI_Woolf2021!$E$9:$E$93,1,EXP(LN((1.1*(Fperm_SI_Woolf2021!$E$9:$E$93-BO$58)-63.1579*EXP(-0.19*Fperm_SI_Woolf2021!$E$9:$E$93)+63.1579*EXP(-0.19*BO$58))/(Fperm_SI_Woolf2021!$E$9:$E$93-BO$58))*(BO$58-Fperm_SI_Woolf2021!$E$9:$E$93)/10))) + Fperm_SI_Woolf2021!$H$9:$H$93*EXP(-Fperm_SI_Woolf2021!$K$9:$K$93*$C127*IF(BO$58=Fperm_SI_Woolf2021!$E$9:$E$93,1,EXP(LN((1.1*(Fperm_SI_Woolf2021!$E$9:$E$93-BO$58)-63.1579*EXP(-0.19*Fperm_SI_Woolf2021!$E$9:$E$93)+63.1579*EXP(-0.19*BO$58))/(Fperm_SI_Woolf2021!$E$9:$E$93-BO$58))*(BO$58-Fperm_SI_Woolf2021!$E$9:$E$93)/10))),Fperm_SI_Woolf2021!$D$9:$D$93))</f>
        <v>0.26336556052812493</v>
      </c>
      <c r="BP127" s="51" cm="1">
        <f t="array" ref="BP127">MIN(1,SLOPE(Fperm_SI_Woolf2021!$F$9:$F$93*EXP(-Fperm_SI_Woolf2021!$I$9:$I$93*$C127*IF(BP$58=Fperm_SI_Woolf2021!$E$9:$E$93,1,EXP(LN((1.1*(Fperm_SI_Woolf2021!$E$9:$E$93-BP$58)-63.1579*EXP(-0.19*Fperm_SI_Woolf2021!$E$9:$E$93)+63.1579*EXP(-0.19*BP$58))/(Fperm_SI_Woolf2021!$E$9:$E$93-BP$58))*(BP$58-Fperm_SI_Woolf2021!$E$9:$E$93)/10))) + Fperm_SI_Woolf2021!$G$9:$G$93*EXP(-Fperm_SI_Woolf2021!$J$9:$J$93*$C127*IF(BP$58=Fperm_SI_Woolf2021!$E$9:$E$93,1,EXP(LN((1.1*(Fperm_SI_Woolf2021!$E$9:$E$93-BP$58)-63.1579*EXP(-0.19*Fperm_SI_Woolf2021!$E$9:$E$93)+63.1579*EXP(-0.19*BP$58))/(Fperm_SI_Woolf2021!$E$9:$E$93-BP$58))*(BP$58-Fperm_SI_Woolf2021!$E$9:$E$93)/10))) + Fperm_SI_Woolf2021!$H$9:$H$93*EXP(-Fperm_SI_Woolf2021!$K$9:$K$93*$C127*IF(BP$58=Fperm_SI_Woolf2021!$E$9:$E$93,1,EXP(LN((1.1*(Fperm_SI_Woolf2021!$E$9:$E$93-BP$58)-63.1579*EXP(-0.19*Fperm_SI_Woolf2021!$E$9:$E$93)+63.1579*EXP(-0.19*BP$58))/(Fperm_SI_Woolf2021!$E$9:$E$93-BP$58))*(BP$58-Fperm_SI_Woolf2021!$E$9:$E$93)/10))),Fperm_SI_Woolf2021!$D$9:$D$93)*BP$57+INTERCEPT(Fperm_SI_Woolf2021!$F$9:$F$93*EXP(-Fperm_SI_Woolf2021!$I$9:$I$93*$C127*IF(BP$58=Fperm_SI_Woolf2021!$E$9:$E$93,1,EXP(LN((1.1*(Fperm_SI_Woolf2021!$E$9:$E$93-BP$58)-63.1579*EXP(-0.19*Fperm_SI_Woolf2021!$E$9:$E$93)+63.1579*EXP(-0.19*BP$58))/(Fperm_SI_Woolf2021!$E$9:$E$93-BP$58))*(BP$58-Fperm_SI_Woolf2021!$E$9:$E$93)/10))) + Fperm_SI_Woolf2021!$G$9:$G$93*EXP(-Fperm_SI_Woolf2021!$J$9:$J$93*$C127*IF(BP$58=Fperm_SI_Woolf2021!$E$9:$E$93,1,EXP(LN((1.1*(Fperm_SI_Woolf2021!$E$9:$E$93-BP$58)-63.1579*EXP(-0.19*Fperm_SI_Woolf2021!$E$9:$E$93)+63.1579*EXP(-0.19*BP$58))/(Fperm_SI_Woolf2021!$E$9:$E$93-BP$58))*(BP$58-Fperm_SI_Woolf2021!$E$9:$E$93)/10))) + Fperm_SI_Woolf2021!$H$9:$H$93*EXP(-Fperm_SI_Woolf2021!$K$9:$K$93*$C127*IF(BP$58=Fperm_SI_Woolf2021!$E$9:$E$93,1,EXP(LN((1.1*(Fperm_SI_Woolf2021!$E$9:$E$93-BP$58)-63.1579*EXP(-0.19*Fperm_SI_Woolf2021!$E$9:$E$93)+63.1579*EXP(-0.19*BP$58))/(Fperm_SI_Woolf2021!$E$9:$E$93-BP$58))*(BP$58-Fperm_SI_Woolf2021!$E$9:$E$93)/10))),Fperm_SI_Woolf2021!$D$9:$D$93))</f>
        <v>0.24877602155806133</v>
      </c>
      <c r="BQ127" s="51" cm="1">
        <f t="array" ref="BQ127">MIN(1,SLOPE(Fperm_SI_Woolf2021!$F$9:$F$93*EXP(-Fperm_SI_Woolf2021!$I$9:$I$93*$C127*IF(BQ$58=Fperm_SI_Woolf2021!$E$9:$E$93,1,EXP(LN((1.1*(Fperm_SI_Woolf2021!$E$9:$E$93-BQ$58)-63.1579*EXP(-0.19*Fperm_SI_Woolf2021!$E$9:$E$93)+63.1579*EXP(-0.19*BQ$58))/(Fperm_SI_Woolf2021!$E$9:$E$93-BQ$58))*(BQ$58-Fperm_SI_Woolf2021!$E$9:$E$93)/10))) + Fperm_SI_Woolf2021!$G$9:$G$93*EXP(-Fperm_SI_Woolf2021!$J$9:$J$93*$C127*IF(BQ$58=Fperm_SI_Woolf2021!$E$9:$E$93,1,EXP(LN((1.1*(Fperm_SI_Woolf2021!$E$9:$E$93-BQ$58)-63.1579*EXP(-0.19*Fperm_SI_Woolf2021!$E$9:$E$93)+63.1579*EXP(-0.19*BQ$58))/(Fperm_SI_Woolf2021!$E$9:$E$93-BQ$58))*(BQ$58-Fperm_SI_Woolf2021!$E$9:$E$93)/10))) + Fperm_SI_Woolf2021!$H$9:$H$93*EXP(-Fperm_SI_Woolf2021!$K$9:$K$93*$C127*IF(BQ$58=Fperm_SI_Woolf2021!$E$9:$E$93,1,EXP(LN((1.1*(Fperm_SI_Woolf2021!$E$9:$E$93-BQ$58)-63.1579*EXP(-0.19*Fperm_SI_Woolf2021!$E$9:$E$93)+63.1579*EXP(-0.19*BQ$58))/(Fperm_SI_Woolf2021!$E$9:$E$93-BQ$58))*(BQ$58-Fperm_SI_Woolf2021!$E$9:$E$93)/10))),Fperm_SI_Woolf2021!$D$9:$D$93)*BQ$57+INTERCEPT(Fperm_SI_Woolf2021!$F$9:$F$93*EXP(-Fperm_SI_Woolf2021!$I$9:$I$93*$C127*IF(BQ$58=Fperm_SI_Woolf2021!$E$9:$E$93,1,EXP(LN((1.1*(Fperm_SI_Woolf2021!$E$9:$E$93-BQ$58)-63.1579*EXP(-0.19*Fperm_SI_Woolf2021!$E$9:$E$93)+63.1579*EXP(-0.19*BQ$58))/(Fperm_SI_Woolf2021!$E$9:$E$93-BQ$58))*(BQ$58-Fperm_SI_Woolf2021!$E$9:$E$93)/10))) + Fperm_SI_Woolf2021!$G$9:$G$93*EXP(-Fperm_SI_Woolf2021!$J$9:$J$93*$C127*IF(BQ$58=Fperm_SI_Woolf2021!$E$9:$E$93,1,EXP(LN((1.1*(Fperm_SI_Woolf2021!$E$9:$E$93-BQ$58)-63.1579*EXP(-0.19*Fperm_SI_Woolf2021!$E$9:$E$93)+63.1579*EXP(-0.19*BQ$58))/(Fperm_SI_Woolf2021!$E$9:$E$93-BQ$58))*(BQ$58-Fperm_SI_Woolf2021!$E$9:$E$93)/10))) + Fperm_SI_Woolf2021!$H$9:$H$93*EXP(-Fperm_SI_Woolf2021!$K$9:$K$93*$C127*IF(BQ$58=Fperm_SI_Woolf2021!$E$9:$E$93,1,EXP(LN((1.1*(Fperm_SI_Woolf2021!$E$9:$E$93-BQ$58)-63.1579*EXP(-0.19*Fperm_SI_Woolf2021!$E$9:$E$93)+63.1579*EXP(-0.19*BQ$58))/(Fperm_SI_Woolf2021!$E$9:$E$93-BQ$58))*(BQ$58-Fperm_SI_Woolf2021!$E$9:$E$93)/10))),Fperm_SI_Woolf2021!$D$9:$D$93))</f>
        <v>0.23418648258799774</v>
      </c>
      <c r="BR127" s="51" cm="1">
        <f t="array" ref="BR127">MIN(1,SLOPE(Fperm_SI_Woolf2021!$F$9:$F$93*EXP(-Fperm_SI_Woolf2021!$I$9:$I$93*$C127*IF(BR$58=Fperm_SI_Woolf2021!$E$9:$E$93,1,EXP(LN((1.1*(Fperm_SI_Woolf2021!$E$9:$E$93-BR$58)-63.1579*EXP(-0.19*Fperm_SI_Woolf2021!$E$9:$E$93)+63.1579*EXP(-0.19*BR$58))/(Fperm_SI_Woolf2021!$E$9:$E$93-BR$58))*(BR$58-Fperm_SI_Woolf2021!$E$9:$E$93)/10))) + Fperm_SI_Woolf2021!$G$9:$G$93*EXP(-Fperm_SI_Woolf2021!$J$9:$J$93*$C127*IF(BR$58=Fperm_SI_Woolf2021!$E$9:$E$93,1,EXP(LN((1.1*(Fperm_SI_Woolf2021!$E$9:$E$93-BR$58)-63.1579*EXP(-0.19*Fperm_SI_Woolf2021!$E$9:$E$93)+63.1579*EXP(-0.19*BR$58))/(Fperm_SI_Woolf2021!$E$9:$E$93-BR$58))*(BR$58-Fperm_SI_Woolf2021!$E$9:$E$93)/10))) + Fperm_SI_Woolf2021!$H$9:$H$93*EXP(-Fperm_SI_Woolf2021!$K$9:$K$93*$C127*IF(BR$58=Fperm_SI_Woolf2021!$E$9:$E$93,1,EXP(LN((1.1*(Fperm_SI_Woolf2021!$E$9:$E$93-BR$58)-63.1579*EXP(-0.19*Fperm_SI_Woolf2021!$E$9:$E$93)+63.1579*EXP(-0.19*BR$58))/(Fperm_SI_Woolf2021!$E$9:$E$93-BR$58))*(BR$58-Fperm_SI_Woolf2021!$E$9:$E$93)/10))),Fperm_SI_Woolf2021!$D$9:$D$93)*BR$57+INTERCEPT(Fperm_SI_Woolf2021!$F$9:$F$93*EXP(-Fperm_SI_Woolf2021!$I$9:$I$93*$C127*IF(BR$58=Fperm_SI_Woolf2021!$E$9:$E$93,1,EXP(LN((1.1*(Fperm_SI_Woolf2021!$E$9:$E$93-BR$58)-63.1579*EXP(-0.19*Fperm_SI_Woolf2021!$E$9:$E$93)+63.1579*EXP(-0.19*BR$58))/(Fperm_SI_Woolf2021!$E$9:$E$93-BR$58))*(BR$58-Fperm_SI_Woolf2021!$E$9:$E$93)/10))) + Fperm_SI_Woolf2021!$G$9:$G$93*EXP(-Fperm_SI_Woolf2021!$J$9:$J$93*$C127*IF(BR$58=Fperm_SI_Woolf2021!$E$9:$E$93,1,EXP(LN((1.1*(Fperm_SI_Woolf2021!$E$9:$E$93-BR$58)-63.1579*EXP(-0.19*Fperm_SI_Woolf2021!$E$9:$E$93)+63.1579*EXP(-0.19*BR$58))/(Fperm_SI_Woolf2021!$E$9:$E$93-BR$58))*(BR$58-Fperm_SI_Woolf2021!$E$9:$E$93)/10))) + Fperm_SI_Woolf2021!$H$9:$H$93*EXP(-Fperm_SI_Woolf2021!$K$9:$K$93*$C127*IF(BR$58=Fperm_SI_Woolf2021!$E$9:$E$93,1,EXP(LN((1.1*(Fperm_SI_Woolf2021!$E$9:$E$93-BR$58)-63.1579*EXP(-0.19*Fperm_SI_Woolf2021!$E$9:$E$93)+63.1579*EXP(-0.19*BR$58))/(Fperm_SI_Woolf2021!$E$9:$E$93-BR$58))*(BR$58-Fperm_SI_Woolf2021!$E$9:$E$93)/10))),Fperm_SI_Woolf2021!$D$9:$D$93))</f>
        <v>0.21959694361793416</v>
      </c>
      <c r="BS127" s="51" cm="1">
        <f t="array" ref="BS127">MIN(1,SLOPE(Fperm_SI_Woolf2021!$F$9:$F$93*EXP(-Fperm_SI_Woolf2021!$I$9:$I$93*$C127*IF(BS$58=Fperm_SI_Woolf2021!$E$9:$E$93,1,EXP(LN((1.1*(Fperm_SI_Woolf2021!$E$9:$E$93-BS$58)-63.1579*EXP(-0.19*Fperm_SI_Woolf2021!$E$9:$E$93)+63.1579*EXP(-0.19*BS$58))/(Fperm_SI_Woolf2021!$E$9:$E$93-BS$58))*(BS$58-Fperm_SI_Woolf2021!$E$9:$E$93)/10))) + Fperm_SI_Woolf2021!$G$9:$G$93*EXP(-Fperm_SI_Woolf2021!$J$9:$J$93*$C127*IF(BS$58=Fperm_SI_Woolf2021!$E$9:$E$93,1,EXP(LN((1.1*(Fperm_SI_Woolf2021!$E$9:$E$93-BS$58)-63.1579*EXP(-0.19*Fperm_SI_Woolf2021!$E$9:$E$93)+63.1579*EXP(-0.19*BS$58))/(Fperm_SI_Woolf2021!$E$9:$E$93-BS$58))*(BS$58-Fperm_SI_Woolf2021!$E$9:$E$93)/10))) + Fperm_SI_Woolf2021!$H$9:$H$93*EXP(-Fperm_SI_Woolf2021!$K$9:$K$93*$C127*IF(BS$58=Fperm_SI_Woolf2021!$E$9:$E$93,1,EXP(LN((1.1*(Fperm_SI_Woolf2021!$E$9:$E$93-BS$58)-63.1579*EXP(-0.19*Fperm_SI_Woolf2021!$E$9:$E$93)+63.1579*EXP(-0.19*BS$58))/(Fperm_SI_Woolf2021!$E$9:$E$93-BS$58))*(BS$58-Fperm_SI_Woolf2021!$E$9:$E$93)/10))),Fperm_SI_Woolf2021!$D$9:$D$93)*BS$57+INTERCEPT(Fperm_SI_Woolf2021!$F$9:$F$93*EXP(-Fperm_SI_Woolf2021!$I$9:$I$93*$C127*IF(BS$58=Fperm_SI_Woolf2021!$E$9:$E$93,1,EXP(LN((1.1*(Fperm_SI_Woolf2021!$E$9:$E$93-BS$58)-63.1579*EXP(-0.19*Fperm_SI_Woolf2021!$E$9:$E$93)+63.1579*EXP(-0.19*BS$58))/(Fperm_SI_Woolf2021!$E$9:$E$93-BS$58))*(BS$58-Fperm_SI_Woolf2021!$E$9:$E$93)/10))) + Fperm_SI_Woolf2021!$G$9:$G$93*EXP(-Fperm_SI_Woolf2021!$J$9:$J$93*$C127*IF(BS$58=Fperm_SI_Woolf2021!$E$9:$E$93,1,EXP(LN((1.1*(Fperm_SI_Woolf2021!$E$9:$E$93-BS$58)-63.1579*EXP(-0.19*Fperm_SI_Woolf2021!$E$9:$E$93)+63.1579*EXP(-0.19*BS$58))/(Fperm_SI_Woolf2021!$E$9:$E$93-BS$58))*(BS$58-Fperm_SI_Woolf2021!$E$9:$E$93)/10))) + Fperm_SI_Woolf2021!$H$9:$H$93*EXP(-Fperm_SI_Woolf2021!$K$9:$K$93*$C127*IF(BS$58=Fperm_SI_Woolf2021!$E$9:$E$93,1,EXP(LN((1.1*(Fperm_SI_Woolf2021!$E$9:$E$93-BS$58)-63.1579*EXP(-0.19*Fperm_SI_Woolf2021!$E$9:$E$93)+63.1579*EXP(-0.19*BS$58))/(Fperm_SI_Woolf2021!$E$9:$E$93-BS$58))*(BS$58-Fperm_SI_Woolf2021!$E$9:$E$93)/10))),Fperm_SI_Woolf2021!$D$9:$D$93))</f>
        <v>0.20500740464787057</v>
      </c>
      <c r="BT127" s="51" cm="1">
        <f t="array" ref="BT127">MIN(1,SLOPE(Fperm_SI_Woolf2021!$F$9:$F$93*EXP(-Fperm_SI_Woolf2021!$I$9:$I$93*$C127*IF(BT$58=Fperm_SI_Woolf2021!$E$9:$E$93,1,EXP(LN((1.1*(Fperm_SI_Woolf2021!$E$9:$E$93-BT$58)-63.1579*EXP(-0.19*Fperm_SI_Woolf2021!$E$9:$E$93)+63.1579*EXP(-0.19*BT$58))/(Fperm_SI_Woolf2021!$E$9:$E$93-BT$58))*(BT$58-Fperm_SI_Woolf2021!$E$9:$E$93)/10))) + Fperm_SI_Woolf2021!$G$9:$G$93*EXP(-Fperm_SI_Woolf2021!$J$9:$J$93*$C127*IF(BT$58=Fperm_SI_Woolf2021!$E$9:$E$93,1,EXP(LN((1.1*(Fperm_SI_Woolf2021!$E$9:$E$93-BT$58)-63.1579*EXP(-0.19*Fperm_SI_Woolf2021!$E$9:$E$93)+63.1579*EXP(-0.19*BT$58))/(Fperm_SI_Woolf2021!$E$9:$E$93-BT$58))*(BT$58-Fperm_SI_Woolf2021!$E$9:$E$93)/10))) + Fperm_SI_Woolf2021!$H$9:$H$93*EXP(-Fperm_SI_Woolf2021!$K$9:$K$93*$C127*IF(BT$58=Fperm_SI_Woolf2021!$E$9:$E$93,1,EXP(LN((1.1*(Fperm_SI_Woolf2021!$E$9:$E$93-BT$58)-63.1579*EXP(-0.19*Fperm_SI_Woolf2021!$E$9:$E$93)+63.1579*EXP(-0.19*BT$58))/(Fperm_SI_Woolf2021!$E$9:$E$93-BT$58))*(BT$58-Fperm_SI_Woolf2021!$E$9:$E$93)/10))),Fperm_SI_Woolf2021!$D$9:$D$93)*BT$57+INTERCEPT(Fperm_SI_Woolf2021!$F$9:$F$93*EXP(-Fperm_SI_Woolf2021!$I$9:$I$93*$C127*IF(BT$58=Fperm_SI_Woolf2021!$E$9:$E$93,1,EXP(LN((1.1*(Fperm_SI_Woolf2021!$E$9:$E$93-BT$58)-63.1579*EXP(-0.19*Fperm_SI_Woolf2021!$E$9:$E$93)+63.1579*EXP(-0.19*BT$58))/(Fperm_SI_Woolf2021!$E$9:$E$93-BT$58))*(BT$58-Fperm_SI_Woolf2021!$E$9:$E$93)/10))) + Fperm_SI_Woolf2021!$G$9:$G$93*EXP(-Fperm_SI_Woolf2021!$J$9:$J$93*$C127*IF(BT$58=Fperm_SI_Woolf2021!$E$9:$E$93,1,EXP(LN((1.1*(Fperm_SI_Woolf2021!$E$9:$E$93-BT$58)-63.1579*EXP(-0.19*Fperm_SI_Woolf2021!$E$9:$E$93)+63.1579*EXP(-0.19*BT$58))/(Fperm_SI_Woolf2021!$E$9:$E$93-BT$58))*(BT$58-Fperm_SI_Woolf2021!$E$9:$E$93)/10))) + Fperm_SI_Woolf2021!$H$9:$H$93*EXP(-Fperm_SI_Woolf2021!$K$9:$K$93*$C127*IF(BT$58=Fperm_SI_Woolf2021!$E$9:$E$93,1,EXP(LN((1.1*(Fperm_SI_Woolf2021!$E$9:$E$93-BT$58)-63.1579*EXP(-0.19*Fperm_SI_Woolf2021!$E$9:$E$93)+63.1579*EXP(-0.19*BT$58))/(Fperm_SI_Woolf2021!$E$9:$E$93-BT$58))*(BT$58-Fperm_SI_Woolf2021!$E$9:$E$93)/10))),Fperm_SI_Woolf2021!$D$9:$D$93))</f>
        <v>0.19041786567780697</v>
      </c>
      <c r="BU127" s="51" cm="1">
        <f t="array" ref="BU127">MIN(1,SLOPE(Fperm_SI_Woolf2021!$F$9:$F$93*EXP(-Fperm_SI_Woolf2021!$I$9:$I$93*$C127*IF(BU$58=Fperm_SI_Woolf2021!$E$9:$E$93,1,EXP(LN((1.1*(Fperm_SI_Woolf2021!$E$9:$E$93-BU$58)-63.1579*EXP(-0.19*Fperm_SI_Woolf2021!$E$9:$E$93)+63.1579*EXP(-0.19*BU$58))/(Fperm_SI_Woolf2021!$E$9:$E$93-BU$58))*(BU$58-Fperm_SI_Woolf2021!$E$9:$E$93)/10))) + Fperm_SI_Woolf2021!$G$9:$G$93*EXP(-Fperm_SI_Woolf2021!$J$9:$J$93*$C127*IF(BU$58=Fperm_SI_Woolf2021!$E$9:$E$93,1,EXP(LN((1.1*(Fperm_SI_Woolf2021!$E$9:$E$93-BU$58)-63.1579*EXP(-0.19*Fperm_SI_Woolf2021!$E$9:$E$93)+63.1579*EXP(-0.19*BU$58))/(Fperm_SI_Woolf2021!$E$9:$E$93-BU$58))*(BU$58-Fperm_SI_Woolf2021!$E$9:$E$93)/10))) + Fperm_SI_Woolf2021!$H$9:$H$93*EXP(-Fperm_SI_Woolf2021!$K$9:$K$93*$C127*IF(BU$58=Fperm_SI_Woolf2021!$E$9:$E$93,1,EXP(LN((1.1*(Fperm_SI_Woolf2021!$E$9:$E$93-BU$58)-63.1579*EXP(-0.19*Fperm_SI_Woolf2021!$E$9:$E$93)+63.1579*EXP(-0.19*BU$58))/(Fperm_SI_Woolf2021!$E$9:$E$93-BU$58))*(BU$58-Fperm_SI_Woolf2021!$E$9:$E$93)/10))),Fperm_SI_Woolf2021!$D$9:$D$93)*BU$57+INTERCEPT(Fperm_SI_Woolf2021!$F$9:$F$93*EXP(-Fperm_SI_Woolf2021!$I$9:$I$93*$C127*IF(BU$58=Fperm_SI_Woolf2021!$E$9:$E$93,1,EXP(LN((1.1*(Fperm_SI_Woolf2021!$E$9:$E$93-BU$58)-63.1579*EXP(-0.19*Fperm_SI_Woolf2021!$E$9:$E$93)+63.1579*EXP(-0.19*BU$58))/(Fperm_SI_Woolf2021!$E$9:$E$93-BU$58))*(BU$58-Fperm_SI_Woolf2021!$E$9:$E$93)/10))) + Fperm_SI_Woolf2021!$G$9:$G$93*EXP(-Fperm_SI_Woolf2021!$J$9:$J$93*$C127*IF(BU$58=Fperm_SI_Woolf2021!$E$9:$E$93,1,EXP(LN((1.1*(Fperm_SI_Woolf2021!$E$9:$E$93-BU$58)-63.1579*EXP(-0.19*Fperm_SI_Woolf2021!$E$9:$E$93)+63.1579*EXP(-0.19*BU$58))/(Fperm_SI_Woolf2021!$E$9:$E$93-BU$58))*(BU$58-Fperm_SI_Woolf2021!$E$9:$E$93)/10))) + Fperm_SI_Woolf2021!$H$9:$H$93*EXP(-Fperm_SI_Woolf2021!$K$9:$K$93*$C127*IF(BU$58=Fperm_SI_Woolf2021!$E$9:$E$93,1,EXP(LN((1.1*(Fperm_SI_Woolf2021!$E$9:$E$93-BU$58)-63.1579*EXP(-0.19*Fperm_SI_Woolf2021!$E$9:$E$93)+63.1579*EXP(-0.19*BU$58))/(Fperm_SI_Woolf2021!$E$9:$E$93-BU$58))*(BU$58-Fperm_SI_Woolf2021!$E$9:$E$93)/10))),Fperm_SI_Woolf2021!$D$9:$D$93))</f>
        <v>0.1758283267077434</v>
      </c>
      <c r="BV127" s="51" cm="1">
        <f t="array" ref="BV127">MIN(1,SLOPE(Fperm_SI_Woolf2021!$F$9:$F$93*EXP(-Fperm_SI_Woolf2021!$I$9:$I$93*$C127*IF(BV$58=Fperm_SI_Woolf2021!$E$9:$E$93,1,EXP(LN((1.1*(Fperm_SI_Woolf2021!$E$9:$E$93-BV$58)-63.1579*EXP(-0.19*Fperm_SI_Woolf2021!$E$9:$E$93)+63.1579*EXP(-0.19*BV$58))/(Fperm_SI_Woolf2021!$E$9:$E$93-BV$58))*(BV$58-Fperm_SI_Woolf2021!$E$9:$E$93)/10))) + Fperm_SI_Woolf2021!$G$9:$G$93*EXP(-Fperm_SI_Woolf2021!$J$9:$J$93*$C127*IF(BV$58=Fperm_SI_Woolf2021!$E$9:$E$93,1,EXP(LN((1.1*(Fperm_SI_Woolf2021!$E$9:$E$93-BV$58)-63.1579*EXP(-0.19*Fperm_SI_Woolf2021!$E$9:$E$93)+63.1579*EXP(-0.19*BV$58))/(Fperm_SI_Woolf2021!$E$9:$E$93-BV$58))*(BV$58-Fperm_SI_Woolf2021!$E$9:$E$93)/10))) + Fperm_SI_Woolf2021!$H$9:$H$93*EXP(-Fperm_SI_Woolf2021!$K$9:$K$93*$C127*IF(BV$58=Fperm_SI_Woolf2021!$E$9:$E$93,1,EXP(LN((1.1*(Fperm_SI_Woolf2021!$E$9:$E$93-BV$58)-63.1579*EXP(-0.19*Fperm_SI_Woolf2021!$E$9:$E$93)+63.1579*EXP(-0.19*BV$58))/(Fperm_SI_Woolf2021!$E$9:$E$93-BV$58))*(BV$58-Fperm_SI_Woolf2021!$E$9:$E$93)/10))),Fperm_SI_Woolf2021!$D$9:$D$93)*BV$57+INTERCEPT(Fperm_SI_Woolf2021!$F$9:$F$93*EXP(-Fperm_SI_Woolf2021!$I$9:$I$93*$C127*IF(BV$58=Fperm_SI_Woolf2021!$E$9:$E$93,1,EXP(LN((1.1*(Fperm_SI_Woolf2021!$E$9:$E$93-BV$58)-63.1579*EXP(-0.19*Fperm_SI_Woolf2021!$E$9:$E$93)+63.1579*EXP(-0.19*BV$58))/(Fperm_SI_Woolf2021!$E$9:$E$93-BV$58))*(BV$58-Fperm_SI_Woolf2021!$E$9:$E$93)/10))) + Fperm_SI_Woolf2021!$G$9:$G$93*EXP(-Fperm_SI_Woolf2021!$J$9:$J$93*$C127*IF(BV$58=Fperm_SI_Woolf2021!$E$9:$E$93,1,EXP(LN((1.1*(Fperm_SI_Woolf2021!$E$9:$E$93-BV$58)-63.1579*EXP(-0.19*Fperm_SI_Woolf2021!$E$9:$E$93)+63.1579*EXP(-0.19*BV$58))/(Fperm_SI_Woolf2021!$E$9:$E$93-BV$58))*(BV$58-Fperm_SI_Woolf2021!$E$9:$E$93)/10))) + Fperm_SI_Woolf2021!$H$9:$H$93*EXP(-Fperm_SI_Woolf2021!$K$9:$K$93*$C127*IF(BV$58=Fperm_SI_Woolf2021!$E$9:$E$93,1,EXP(LN((1.1*(Fperm_SI_Woolf2021!$E$9:$E$93-BV$58)-63.1579*EXP(-0.19*Fperm_SI_Woolf2021!$E$9:$E$93)+63.1579*EXP(-0.19*BV$58))/(Fperm_SI_Woolf2021!$E$9:$E$93-BV$58))*(BV$58-Fperm_SI_Woolf2021!$E$9:$E$93)/10))),Fperm_SI_Woolf2021!$D$9:$D$93))</f>
        <v>0.1612387877376798</v>
      </c>
      <c r="BW127" s="51" cm="1">
        <f t="array" ref="BW127">MIN(1,SLOPE(Fperm_SI_Woolf2021!$F$9:$F$93*EXP(-Fperm_SI_Woolf2021!$I$9:$I$93*$C127*IF(BW$58=Fperm_SI_Woolf2021!$E$9:$E$93,1,EXP(LN((1.1*(Fperm_SI_Woolf2021!$E$9:$E$93-BW$58)-63.1579*EXP(-0.19*Fperm_SI_Woolf2021!$E$9:$E$93)+63.1579*EXP(-0.19*BW$58))/(Fperm_SI_Woolf2021!$E$9:$E$93-BW$58))*(BW$58-Fperm_SI_Woolf2021!$E$9:$E$93)/10))) + Fperm_SI_Woolf2021!$G$9:$G$93*EXP(-Fperm_SI_Woolf2021!$J$9:$J$93*$C127*IF(BW$58=Fperm_SI_Woolf2021!$E$9:$E$93,1,EXP(LN((1.1*(Fperm_SI_Woolf2021!$E$9:$E$93-BW$58)-63.1579*EXP(-0.19*Fperm_SI_Woolf2021!$E$9:$E$93)+63.1579*EXP(-0.19*BW$58))/(Fperm_SI_Woolf2021!$E$9:$E$93-BW$58))*(BW$58-Fperm_SI_Woolf2021!$E$9:$E$93)/10))) + Fperm_SI_Woolf2021!$H$9:$H$93*EXP(-Fperm_SI_Woolf2021!$K$9:$K$93*$C127*IF(BW$58=Fperm_SI_Woolf2021!$E$9:$E$93,1,EXP(LN((1.1*(Fperm_SI_Woolf2021!$E$9:$E$93-BW$58)-63.1579*EXP(-0.19*Fperm_SI_Woolf2021!$E$9:$E$93)+63.1579*EXP(-0.19*BW$58))/(Fperm_SI_Woolf2021!$E$9:$E$93-BW$58))*(BW$58-Fperm_SI_Woolf2021!$E$9:$E$93)/10))),Fperm_SI_Woolf2021!$D$9:$D$93)*BW$57+INTERCEPT(Fperm_SI_Woolf2021!$F$9:$F$93*EXP(-Fperm_SI_Woolf2021!$I$9:$I$93*$C127*IF(BW$58=Fperm_SI_Woolf2021!$E$9:$E$93,1,EXP(LN((1.1*(Fperm_SI_Woolf2021!$E$9:$E$93-BW$58)-63.1579*EXP(-0.19*Fperm_SI_Woolf2021!$E$9:$E$93)+63.1579*EXP(-0.19*BW$58))/(Fperm_SI_Woolf2021!$E$9:$E$93-BW$58))*(BW$58-Fperm_SI_Woolf2021!$E$9:$E$93)/10))) + Fperm_SI_Woolf2021!$G$9:$G$93*EXP(-Fperm_SI_Woolf2021!$J$9:$J$93*$C127*IF(BW$58=Fperm_SI_Woolf2021!$E$9:$E$93,1,EXP(LN((1.1*(Fperm_SI_Woolf2021!$E$9:$E$93-BW$58)-63.1579*EXP(-0.19*Fperm_SI_Woolf2021!$E$9:$E$93)+63.1579*EXP(-0.19*BW$58))/(Fperm_SI_Woolf2021!$E$9:$E$93-BW$58))*(BW$58-Fperm_SI_Woolf2021!$E$9:$E$93)/10))) + Fperm_SI_Woolf2021!$H$9:$H$93*EXP(-Fperm_SI_Woolf2021!$K$9:$K$93*$C127*IF(BW$58=Fperm_SI_Woolf2021!$E$9:$E$93,1,EXP(LN((1.1*(Fperm_SI_Woolf2021!$E$9:$E$93-BW$58)-63.1579*EXP(-0.19*Fperm_SI_Woolf2021!$E$9:$E$93)+63.1579*EXP(-0.19*BW$58))/(Fperm_SI_Woolf2021!$E$9:$E$93-BW$58))*(BW$58-Fperm_SI_Woolf2021!$E$9:$E$93)/10))),Fperm_SI_Woolf2021!$D$9:$D$93))</f>
        <v>0.14664924876761617</v>
      </c>
      <c r="BX127" s="51" cm="1">
        <f t="array" ref="BX127">MIN(1,SLOPE(Fperm_SI_Woolf2021!$F$9:$F$93*EXP(-Fperm_SI_Woolf2021!$I$9:$I$93*$C127*IF(BX$58=Fperm_SI_Woolf2021!$E$9:$E$93,1,EXP(LN((1.1*(Fperm_SI_Woolf2021!$E$9:$E$93-BX$58)-63.1579*EXP(-0.19*Fperm_SI_Woolf2021!$E$9:$E$93)+63.1579*EXP(-0.19*BX$58))/(Fperm_SI_Woolf2021!$E$9:$E$93-BX$58))*(BX$58-Fperm_SI_Woolf2021!$E$9:$E$93)/10))) + Fperm_SI_Woolf2021!$G$9:$G$93*EXP(-Fperm_SI_Woolf2021!$J$9:$J$93*$C127*IF(BX$58=Fperm_SI_Woolf2021!$E$9:$E$93,1,EXP(LN((1.1*(Fperm_SI_Woolf2021!$E$9:$E$93-BX$58)-63.1579*EXP(-0.19*Fperm_SI_Woolf2021!$E$9:$E$93)+63.1579*EXP(-0.19*BX$58))/(Fperm_SI_Woolf2021!$E$9:$E$93-BX$58))*(BX$58-Fperm_SI_Woolf2021!$E$9:$E$93)/10))) + Fperm_SI_Woolf2021!$H$9:$H$93*EXP(-Fperm_SI_Woolf2021!$K$9:$K$93*$C127*IF(BX$58=Fperm_SI_Woolf2021!$E$9:$E$93,1,EXP(LN((1.1*(Fperm_SI_Woolf2021!$E$9:$E$93-BX$58)-63.1579*EXP(-0.19*Fperm_SI_Woolf2021!$E$9:$E$93)+63.1579*EXP(-0.19*BX$58))/(Fperm_SI_Woolf2021!$E$9:$E$93-BX$58))*(BX$58-Fperm_SI_Woolf2021!$E$9:$E$93)/10))),Fperm_SI_Woolf2021!$D$9:$D$93)*BX$57+INTERCEPT(Fperm_SI_Woolf2021!$F$9:$F$93*EXP(-Fperm_SI_Woolf2021!$I$9:$I$93*$C127*IF(BX$58=Fperm_SI_Woolf2021!$E$9:$E$93,1,EXP(LN((1.1*(Fperm_SI_Woolf2021!$E$9:$E$93-BX$58)-63.1579*EXP(-0.19*Fperm_SI_Woolf2021!$E$9:$E$93)+63.1579*EXP(-0.19*BX$58))/(Fperm_SI_Woolf2021!$E$9:$E$93-BX$58))*(BX$58-Fperm_SI_Woolf2021!$E$9:$E$93)/10))) + Fperm_SI_Woolf2021!$G$9:$G$93*EXP(-Fperm_SI_Woolf2021!$J$9:$J$93*$C127*IF(BX$58=Fperm_SI_Woolf2021!$E$9:$E$93,1,EXP(LN((1.1*(Fperm_SI_Woolf2021!$E$9:$E$93-BX$58)-63.1579*EXP(-0.19*Fperm_SI_Woolf2021!$E$9:$E$93)+63.1579*EXP(-0.19*BX$58))/(Fperm_SI_Woolf2021!$E$9:$E$93-BX$58))*(BX$58-Fperm_SI_Woolf2021!$E$9:$E$93)/10))) + Fperm_SI_Woolf2021!$H$9:$H$93*EXP(-Fperm_SI_Woolf2021!$K$9:$K$93*$C127*IF(BX$58=Fperm_SI_Woolf2021!$E$9:$E$93,1,EXP(LN((1.1*(Fperm_SI_Woolf2021!$E$9:$E$93-BX$58)-63.1579*EXP(-0.19*Fperm_SI_Woolf2021!$E$9:$E$93)+63.1579*EXP(-0.19*BX$58))/(Fperm_SI_Woolf2021!$E$9:$E$93-BX$58))*(BX$58-Fperm_SI_Woolf2021!$E$9:$E$93)/10))),Fperm_SI_Woolf2021!$D$9:$D$93))</f>
        <v>0.13205970979755258</v>
      </c>
      <c r="BY127" s="51" cm="1">
        <f t="array" ref="BY127">MIN(1,SLOPE(Fperm_SI_Woolf2021!$F$9:$F$93*EXP(-Fperm_SI_Woolf2021!$I$9:$I$93*$C127*IF(BY$58=Fperm_SI_Woolf2021!$E$9:$E$93,1,EXP(LN((1.1*(Fperm_SI_Woolf2021!$E$9:$E$93-BY$58)-63.1579*EXP(-0.19*Fperm_SI_Woolf2021!$E$9:$E$93)+63.1579*EXP(-0.19*BY$58))/(Fperm_SI_Woolf2021!$E$9:$E$93-BY$58))*(BY$58-Fperm_SI_Woolf2021!$E$9:$E$93)/10))) + Fperm_SI_Woolf2021!$G$9:$G$93*EXP(-Fperm_SI_Woolf2021!$J$9:$J$93*$C127*IF(BY$58=Fperm_SI_Woolf2021!$E$9:$E$93,1,EXP(LN((1.1*(Fperm_SI_Woolf2021!$E$9:$E$93-BY$58)-63.1579*EXP(-0.19*Fperm_SI_Woolf2021!$E$9:$E$93)+63.1579*EXP(-0.19*BY$58))/(Fperm_SI_Woolf2021!$E$9:$E$93-BY$58))*(BY$58-Fperm_SI_Woolf2021!$E$9:$E$93)/10))) + Fperm_SI_Woolf2021!$H$9:$H$93*EXP(-Fperm_SI_Woolf2021!$K$9:$K$93*$C127*IF(BY$58=Fperm_SI_Woolf2021!$E$9:$E$93,1,EXP(LN((1.1*(Fperm_SI_Woolf2021!$E$9:$E$93-BY$58)-63.1579*EXP(-0.19*Fperm_SI_Woolf2021!$E$9:$E$93)+63.1579*EXP(-0.19*BY$58))/(Fperm_SI_Woolf2021!$E$9:$E$93-BY$58))*(BY$58-Fperm_SI_Woolf2021!$E$9:$E$93)/10))),Fperm_SI_Woolf2021!$D$9:$D$93)*BY$57+INTERCEPT(Fperm_SI_Woolf2021!$F$9:$F$93*EXP(-Fperm_SI_Woolf2021!$I$9:$I$93*$C127*IF(BY$58=Fperm_SI_Woolf2021!$E$9:$E$93,1,EXP(LN((1.1*(Fperm_SI_Woolf2021!$E$9:$E$93-BY$58)-63.1579*EXP(-0.19*Fperm_SI_Woolf2021!$E$9:$E$93)+63.1579*EXP(-0.19*BY$58))/(Fperm_SI_Woolf2021!$E$9:$E$93-BY$58))*(BY$58-Fperm_SI_Woolf2021!$E$9:$E$93)/10))) + Fperm_SI_Woolf2021!$G$9:$G$93*EXP(-Fperm_SI_Woolf2021!$J$9:$J$93*$C127*IF(BY$58=Fperm_SI_Woolf2021!$E$9:$E$93,1,EXP(LN((1.1*(Fperm_SI_Woolf2021!$E$9:$E$93-BY$58)-63.1579*EXP(-0.19*Fperm_SI_Woolf2021!$E$9:$E$93)+63.1579*EXP(-0.19*BY$58))/(Fperm_SI_Woolf2021!$E$9:$E$93-BY$58))*(BY$58-Fperm_SI_Woolf2021!$E$9:$E$93)/10))) + Fperm_SI_Woolf2021!$H$9:$H$93*EXP(-Fperm_SI_Woolf2021!$K$9:$K$93*$C127*IF(BY$58=Fperm_SI_Woolf2021!$E$9:$E$93,1,EXP(LN((1.1*(Fperm_SI_Woolf2021!$E$9:$E$93-BY$58)-63.1579*EXP(-0.19*Fperm_SI_Woolf2021!$E$9:$E$93)+63.1579*EXP(-0.19*BY$58))/(Fperm_SI_Woolf2021!$E$9:$E$93-BY$58))*(BY$58-Fperm_SI_Woolf2021!$E$9:$E$93)/10))),Fperm_SI_Woolf2021!$D$9:$D$93))</f>
        <v>0.11747017082748898</v>
      </c>
      <c r="BZ127" s="51" cm="1">
        <f t="array" ref="BZ127">MIN(1,SLOPE(Fperm_SI_Woolf2021!$F$9:$F$93*EXP(-Fperm_SI_Woolf2021!$I$9:$I$93*$C127*IF(BZ$58=Fperm_SI_Woolf2021!$E$9:$E$93,1,EXP(LN((1.1*(Fperm_SI_Woolf2021!$E$9:$E$93-BZ$58)-63.1579*EXP(-0.19*Fperm_SI_Woolf2021!$E$9:$E$93)+63.1579*EXP(-0.19*BZ$58))/(Fperm_SI_Woolf2021!$E$9:$E$93-BZ$58))*(BZ$58-Fperm_SI_Woolf2021!$E$9:$E$93)/10))) + Fperm_SI_Woolf2021!$G$9:$G$93*EXP(-Fperm_SI_Woolf2021!$J$9:$J$93*$C127*IF(BZ$58=Fperm_SI_Woolf2021!$E$9:$E$93,1,EXP(LN((1.1*(Fperm_SI_Woolf2021!$E$9:$E$93-BZ$58)-63.1579*EXP(-0.19*Fperm_SI_Woolf2021!$E$9:$E$93)+63.1579*EXP(-0.19*BZ$58))/(Fperm_SI_Woolf2021!$E$9:$E$93-BZ$58))*(BZ$58-Fperm_SI_Woolf2021!$E$9:$E$93)/10))) + Fperm_SI_Woolf2021!$H$9:$H$93*EXP(-Fperm_SI_Woolf2021!$K$9:$K$93*$C127*IF(BZ$58=Fperm_SI_Woolf2021!$E$9:$E$93,1,EXP(LN((1.1*(Fperm_SI_Woolf2021!$E$9:$E$93-BZ$58)-63.1579*EXP(-0.19*Fperm_SI_Woolf2021!$E$9:$E$93)+63.1579*EXP(-0.19*BZ$58))/(Fperm_SI_Woolf2021!$E$9:$E$93-BZ$58))*(BZ$58-Fperm_SI_Woolf2021!$E$9:$E$93)/10))),Fperm_SI_Woolf2021!$D$9:$D$93)*BZ$57+INTERCEPT(Fperm_SI_Woolf2021!$F$9:$F$93*EXP(-Fperm_SI_Woolf2021!$I$9:$I$93*$C127*IF(BZ$58=Fperm_SI_Woolf2021!$E$9:$E$93,1,EXP(LN((1.1*(Fperm_SI_Woolf2021!$E$9:$E$93-BZ$58)-63.1579*EXP(-0.19*Fperm_SI_Woolf2021!$E$9:$E$93)+63.1579*EXP(-0.19*BZ$58))/(Fperm_SI_Woolf2021!$E$9:$E$93-BZ$58))*(BZ$58-Fperm_SI_Woolf2021!$E$9:$E$93)/10))) + Fperm_SI_Woolf2021!$G$9:$G$93*EXP(-Fperm_SI_Woolf2021!$J$9:$J$93*$C127*IF(BZ$58=Fperm_SI_Woolf2021!$E$9:$E$93,1,EXP(LN((1.1*(Fperm_SI_Woolf2021!$E$9:$E$93-BZ$58)-63.1579*EXP(-0.19*Fperm_SI_Woolf2021!$E$9:$E$93)+63.1579*EXP(-0.19*BZ$58))/(Fperm_SI_Woolf2021!$E$9:$E$93-BZ$58))*(BZ$58-Fperm_SI_Woolf2021!$E$9:$E$93)/10))) + Fperm_SI_Woolf2021!$H$9:$H$93*EXP(-Fperm_SI_Woolf2021!$K$9:$K$93*$C127*IF(BZ$58=Fperm_SI_Woolf2021!$E$9:$E$93,1,EXP(LN((1.1*(Fperm_SI_Woolf2021!$E$9:$E$93-BZ$58)-63.1579*EXP(-0.19*Fperm_SI_Woolf2021!$E$9:$E$93)+63.1579*EXP(-0.19*BZ$58))/(Fperm_SI_Woolf2021!$E$9:$E$93-BZ$58))*(BZ$58-Fperm_SI_Woolf2021!$E$9:$E$93)/10))),Fperm_SI_Woolf2021!$D$9:$D$93))</f>
        <v>0.10288063185742535</v>
      </c>
    </row>
    <row r="128" spans="3:78" x14ac:dyDescent="0.2">
      <c r="C128" s="48">
        <v>680</v>
      </c>
      <c r="D128" s="51" cm="1">
        <f t="array" ref="D128">MIN(1,SLOPE(Fperm_SI_Woolf2021!$F$9:$F$93*EXP(-Fperm_SI_Woolf2021!$I$9:$I$93*$C128*IF(D$58=Fperm_SI_Woolf2021!$E$9:$E$93,1,EXP(LN((1.1*(Fperm_SI_Woolf2021!$E$9:$E$93-D$58)-63.1579*EXP(-0.19*Fperm_SI_Woolf2021!$E$9:$E$93)+63.1579*EXP(-0.19*D$58))/(Fperm_SI_Woolf2021!$E$9:$E$93-D$58))*(D$58-Fperm_SI_Woolf2021!$E$9:$E$93)/10))) + Fperm_SI_Woolf2021!$G$9:$G$93*EXP(-Fperm_SI_Woolf2021!$J$9:$J$93*$C128*IF(D$58=Fperm_SI_Woolf2021!$E$9:$E$93,1,EXP(LN((1.1*(Fperm_SI_Woolf2021!$E$9:$E$93-D$58)-63.1579*EXP(-0.19*Fperm_SI_Woolf2021!$E$9:$E$93)+63.1579*EXP(-0.19*D$58))/(Fperm_SI_Woolf2021!$E$9:$E$93-D$58))*(D$58-Fperm_SI_Woolf2021!$E$9:$E$93)/10))) + Fperm_SI_Woolf2021!$H$9:$H$93*EXP(-Fperm_SI_Woolf2021!$K$9:$K$93*$C128*IF(D$58=Fperm_SI_Woolf2021!$E$9:$E$93,1,EXP(LN((1.1*(Fperm_SI_Woolf2021!$E$9:$E$93-D$58)-63.1579*EXP(-0.19*Fperm_SI_Woolf2021!$E$9:$E$93)+63.1579*EXP(-0.19*D$58))/(Fperm_SI_Woolf2021!$E$9:$E$93-D$58))*(D$58-Fperm_SI_Woolf2021!$E$9:$E$93)/10))),Fperm_SI_Woolf2021!$D$9:$D$93)*D$57+INTERCEPT(Fperm_SI_Woolf2021!$F$9:$F$93*EXP(-Fperm_SI_Woolf2021!$I$9:$I$93*$C128*IF(D$58=Fperm_SI_Woolf2021!$E$9:$E$93,1,EXP(LN((1.1*(Fperm_SI_Woolf2021!$E$9:$E$93-D$58)-63.1579*EXP(-0.19*Fperm_SI_Woolf2021!$E$9:$E$93)+63.1579*EXP(-0.19*D$58))/(Fperm_SI_Woolf2021!$E$9:$E$93-D$58))*(D$58-Fperm_SI_Woolf2021!$E$9:$E$93)/10))) + Fperm_SI_Woolf2021!$G$9:$G$93*EXP(-Fperm_SI_Woolf2021!$J$9:$J$93*$C128*IF(D$58=Fperm_SI_Woolf2021!$E$9:$E$93,1,EXP(LN((1.1*(Fperm_SI_Woolf2021!$E$9:$E$93-D$58)-63.1579*EXP(-0.19*Fperm_SI_Woolf2021!$E$9:$E$93)+63.1579*EXP(-0.19*D$58))/(Fperm_SI_Woolf2021!$E$9:$E$93-D$58))*(D$58-Fperm_SI_Woolf2021!$E$9:$E$93)/10))) + Fperm_SI_Woolf2021!$H$9:$H$93*EXP(-Fperm_SI_Woolf2021!$K$9:$K$93*$C128*IF(D$58=Fperm_SI_Woolf2021!$E$9:$E$93,1,EXP(LN((1.1*(Fperm_SI_Woolf2021!$E$9:$E$93-D$58)-63.1579*EXP(-0.19*Fperm_SI_Woolf2021!$E$9:$E$93)+63.1579*EXP(-0.19*D$58))/(Fperm_SI_Woolf2021!$E$9:$E$93-D$58))*(D$58-Fperm_SI_Woolf2021!$E$9:$E$93)/10))),Fperm_SI_Woolf2021!$D$9:$D$93))</f>
        <v>0.88643704726938133</v>
      </c>
      <c r="E128" s="51" cm="1">
        <f t="array" ref="E128">MIN(1,SLOPE(Fperm_SI_Woolf2021!$F$9:$F$93*EXP(-Fperm_SI_Woolf2021!$I$9:$I$93*$C128*IF(E$58=Fperm_SI_Woolf2021!$E$9:$E$93,1,EXP(LN((1.1*(Fperm_SI_Woolf2021!$E$9:$E$93-E$58)-63.1579*EXP(-0.19*Fperm_SI_Woolf2021!$E$9:$E$93)+63.1579*EXP(-0.19*E$58))/(Fperm_SI_Woolf2021!$E$9:$E$93-E$58))*(E$58-Fperm_SI_Woolf2021!$E$9:$E$93)/10))) + Fperm_SI_Woolf2021!$G$9:$G$93*EXP(-Fperm_SI_Woolf2021!$J$9:$J$93*$C128*IF(E$58=Fperm_SI_Woolf2021!$E$9:$E$93,1,EXP(LN((1.1*(Fperm_SI_Woolf2021!$E$9:$E$93-E$58)-63.1579*EXP(-0.19*Fperm_SI_Woolf2021!$E$9:$E$93)+63.1579*EXP(-0.19*E$58))/(Fperm_SI_Woolf2021!$E$9:$E$93-E$58))*(E$58-Fperm_SI_Woolf2021!$E$9:$E$93)/10))) + Fperm_SI_Woolf2021!$H$9:$H$93*EXP(-Fperm_SI_Woolf2021!$K$9:$K$93*$C128*IF(E$58=Fperm_SI_Woolf2021!$E$9:$E$93,1,EXP(LN((1.1*(Fperm_SI_Woolf2021!$E$9:$E$93-E$58)-63.1579*EXP(-0.19*Fperm_SI_Woolf2021!$E$9:$E$93)+63.1579*EXP(-0.19*E$58))/(Fperm_SI_Woolf2021!$E$9:$E$93-E$58))*(E$58-Fperm_SI_Woolf2021!$E$9:$E$93)/10))),Fperm_SI_Woolf2021!$D$9:$D$93)*E$57+INTERCEPT(Fperm_SI_Woolf2021!$F$9:$F$93*EXP(-Fperm_SI_Woolf2021!$I$9:$I$93*$C128*IF(E$58=Fperm_SI_Woolf2021!$E$9:$E$93,1,EXP(LN((1.1*(Fperm_SI_Woolf2021!$E$9:$E$93-E$58)-63.1579*EXP(-0.19*Fperm_SI_Woolf2021!$E$9:$E$93)+63.1579*EXP(-0.19*E$58))/(Fperm_SI_Woolf2021!$E$9:$E$93-E$58))*(E$58-Fperm_SI_Woolf2021!$E$9:$E$93)/10))) + Fperm_SI_Woolf2021!$G$9:$G$93*EXP(-Fperm_SI_Woolf2021!$J$9:$J$93*$C128*IF(E$58=Fperm_SI_Woolf2021!$E$9:$E$93,1,EXP(LN((1.1*(Fperm_SI_Woolf2021!$E$9:$E$93-E$58)-63.1579*EXP(-0.19*Fperm_SI_Woolf2021!$E$9:$E$93)+63.1579*EXP(-0.19*E$58))/(Fperm_SI_Woolf2021!$E$9:$E$93-E$58))*(E$58-Fperm_SI_Woolf2021!$E$9:$E$93)/10))) + Fperm_SI_Woolf2021!$H$9:$H$93*EXP(-Fperm_SI_Woolf2021!$K$9:$K$93*$C128*IF(E$58=Fperm_SI_Woolf2021!$E$9:$E$93,1,EXP(LN((1.1*(Fperm_SI_Woolf2021!$E$9:$E$93-E$58)-63.1579*EXP(-0.19*Fperm_SI_Woolf2021!$E$9:$E$93)+63.1579*EXP(-0.19*E$58))/(Fperm_SI_Woolf2021!$E$9:$E$93-E$58))*(E$58-Fperm_SI_Woolf2021!$E$9:$E$93)/10))),Fperm_SI_Woolf2021!$D$9:$D$93))</f>
        <v>0.8540028530128011</v>
      </c>
      <c r="F128" s="51" cm="1">
        <f t="array" ref="F128">MIN(1,SLOPE(Fperm_SI_Woolf2021!$F$9:$F$93*EXP(-Fperm_SI_Woolf2021!$I$9:$I$93*$C128*IF(F$58=Fperm_SI_Woolf2021!$E$9:$E$93,1,EXP(LN((1.1*(Fperm_SI_Woolf2021!$E$9:$E$93-F$58)-63.1579*EXP(-0.19*Fperm_SI_Woolf2021!$E$9:$E$93)+63.1579*EXP(-0.19*F$58))/(Fperm_SI_Woolf2021!$E$9:$E$93-F$58))*(F$58-Fperm_SI_Woolf2021!$E$9:$E$93)/10))) + Fperm_SI_Woolf2021!$G$9:$G$93*EXP(-Fperm_SI_Woolf2021!$J$9:$J$93*$C128*IF(F$58=Fperm_SI_Woolf2021!$E$9:$E$93,1,EXP(LN((1.1*(Fperm_SI_Woolf2021!$E$9:$E$93-F$58)-63.1579*EXP(-0.19*Fperm_SI_Woolf2021!$E$9:$E$93)+63.1579*EXP(-0.19*F$58))/(Fperm_SI_Woolf2021!$E$9:$E$93-F$58))*(F$58-Fperm_SI_Woolf2021!$E$9:$E$93)/10))) + Fperm_SI_Woolf2021!$H$9:$H$93*EXP(-Fperm_SI_Woolf2021!$K$9:$K$93*$C128*IF(F$58=Fperm_SI_Woolf2021!$E$9:$E$93,1,EXP(LN((1.1*(Fperm_SI_Woolf2021!$E$9:$E$93-F$58)-63.1579*EXP(-0.19*Fperm_SI_Woolf2021!$E$9:$E$93)+63.1579*EXP(-0.19*F$58))/(Fperm_SI_Woolf2021!$E$9:$E$93-F$58))*(F$58-Fperm_SI_Woolf2021!$E$9:$E$93)/10))),Fperm_SI_Woolf2021!$D$9:$D$93)*F$57+INTERCEPT(Fperm_SI_Woolf2021!$F$9:$F$93*EXP(-Fperm_SI_Woolf2021!$I$9:$I$93*$C128*IF(F$58=Fperm_SI_Woolf2021!$E$9:$E$93,1,EXP(LN((1.1*(Fperm_SI_Woolf2021!$E$9:$E$93-F$58)-63.1579*EXP(-0.19*Fperm_SI_Woolf2021!$E$9:$E$93)+63.1579*EXP(-0.19*F$58))/(Fperm_SI_Woolf2021!$E$9:$E$93-F$58))*(F$58-Fperm_SI_Woolf2021!$E$9:$E$93)/10))) + Fperm_SI_Woolf2021!$G$9:$G$93*EXP(-Fperm_SI_Woolf2021!$J$9:$J$93*$C128*IF(F$58=Fperm_SI_Woolf2021!$E$9:$E$93,1,EXP(LN((1.1*(Fperm_SI_Woolf2021!$E$9:$E$93-F$58)-63.1579*EXP(-0.19*Fperm_SI_Woolf2021!$E$9:$E$93)+63.1579*EXP(-0.19*F$58))/(Fperm_SI_Woolf2021!$E$9:$E$93-F$58))*(F$58-Fperm_SI_Woolf2021!$E$9:$E$93)/10))) + Fperm_SI_Woolf2021!$H$9:$H$93*EXP(-Fperm_SI_Woolf2021!$K$9:$K$93*$C128*IF(F$58=Fperm_SI_Woolf2021!$E$9:$E$93,1,EXP(LN((1.1*(Fperm_SI_Woolf2021!$E$9:$E$93-F$58)-63.1579*EXP(-0.19*Fperm_SI_Woolf2021!$E$9:$E$93)+63.1579*EXP(-0.19*F$58))/(Fperm_SI_Woolf2021!$E$9:$E$93-F$58))*(F$58-Fperm_SI_Woolf2021!$E$9:$E$93)/10))),Fperm_SI_Woolf2021!$D$9:$D$93))</f>
        <v>0.82156865875622087</v>
      </c>
      <c r="G128" s="51" cm="1">
        <f t="array" ref="G128">MIN(1,SLOPE(Fperm_SI_Woolf2021!$F$9:$F$93*EXP(-Fperm_SI_Woolf2021!$I$9:$I$93*$C128*IF(G$58=Fperm_SI_Woolf2021!$E$9:$E$93,1,EXP(LN((1.1*(Fperm_SI_Woolf2021!$E$9:$E$93-G$58)-63.1579*EXP(-0.19*Fperm_SI_Woolf2021!$E$9:$E$93)+63.1579*EXP(-0.19*G$58))/(Fperm_SI_Woolf2021!$E$9:$E$93-G$58))*(G$58-Fperm_SI_Woolf2021!$E$9:$E$93)/10))) + Fperm_SI_Woolf2021!$G$9:$G$93*EXP(-Fperm_SI_Woolf2021!$J$9:$J$93*$C128*IF(G$58=Fperm_SI_Woolf2021!$E$9:$E$93,1,EXP(LN((1.1*(Fperm_SI_Woolf2021!$E$9:$E$93-G$58)-63.1579*EXP(-0.19*Fperm_SI_Woolf2021!$E$9:$E$93)+63.1579*EXP(-0.19*G$58))/(Fperm_SI_Woolf2021!$E$9:$E$93-G$58))*(G$58-Fperm_SI_Woolf2021!$E$9:$E$93)/10))) + Fperm_SI_Woolf2021!$H$9:$H$93*EXP(-Fperm_SI_Woolf2021!$K$9:$K$93*$C128*IF(G$58=Fperm_SI_Woolf2021!$E$9:$E$93,1,EXP(LN((1.1*(Fperm_SI_Woolf2021!$E$9:$E$93-G$58)-63.1579*EXP(-0.19*Fperm_SI_Woolf2021!$E$9:$E$93)+63.1579*EXP(-0.19*G$58))/(Fperm_SI_Woolf2021!$E$9:$E$93-G$58))*(G$58-Fperm_SI_Woolf2021!$E$9:$E$93)/10))),Fperm_SI_Woolf2021!$D$9:$D$93)*G$57+INTERCEPT(Fperm_SI_Woolf2021!$F$9:$F$93*EXP(-Fperm_SI_Woolf2021!$I$9:$I$93*$C128*IF(G$58=Fperm_SI_Woolf2021!$E$9:$E$93,1,EXP(LN((1.1*(Fperm_SI_Woolf2021!$E$9:$E$93-G$58)-63.1579*EXP(-0.19*Fperm_SI_Woolf2021!$E$9:$E$93)+63.1579*EXP(-0.19*G$58))/(Fperm_SI_Woolf2021!$E$9:$E$93-G$58))*(G$58-Fperm_SI_Woolf2021!$E$9:$E$93)/10))) + Fperm_SI_Woolf2021!$G$9:$G$93*EXP(-Fperm_SI_Woolf2021!$J$9:$J$93*$C128*IF(G$58=Fperm_SI_Woolf2021!$E$9:$E$93,1,EXP(LN((1.1*(Fperm_SI_Woolf2021!$E$9:$E$93-G$58)-63.1579*EXP(-0.19*Fperm_SI_Woolf2021!$E$9:$E$93)+63.1579*EXP(-0.19*G$58))/(Fperm_SI_Woolf2021!$E$9:$E$93-G$58))*(G$58-Fperm_SI_Woolf2021!$E$9:$E$93)/10))) + Fperm_SI_Woolf2021!$H$9:$H$93*EXP(-Fperm_SI_Woolf2021!$K$9:$K$93*$C128*IF(G$58=Fperm_SI_Woolf2021!$E$9:$E$93,1,EXP(LN((1.1*(Fperm_SI_Woolf2021!$E$9:$E$93-G$58)-63.1579*EXP(-0.19*Fperm_SI_Woolf2021!$E$9:$E$93)+63.1579*EXP(-0.19*G$58))/(Fperm_SI_Woolf2021!$E$9:$E$93-G$58))*(G$58-Fperm_SI_Woolf2021!$E$9:$E$93)/10))),Fperm_SI_Woolf2021!$D$9:$D$93))</f>
        <v>0.78913446449964064</v>
      </c>
      <c r="H128" s="51" cm="1">
        <f t="array" ref="H128">MIN(1,SLOPE(Fperm_SI_Woolf2021!$F$9:$F$93*EXP(-Fperm_SI_Woolf2021!$I$9:$I$93*$C128*IF(H$58=Fperm_SI_Woolf2021!$E$9:$E$93,1,EXP(LN((1.1*(Fperm_SI_Woolf2021!$E$9:$E$93-H$58)-63.1579*EXP(-0.19*Fperm_SI_Woolf2021!$E$9:$E$93)+63.1579*EXP(-0.19*H$58))/(Fperm_SI_Woolf2021!$E$9:$E$93-H$58))*(H$58-Fperm_SI_Woolf2021!$E$9:$E$93)/10))) + Fperm_SI_Woolf2021!$G$9:$G$93*EXP(-Fperm_SI_Woolf2021!$J$9:$J$93*$C128*IF(H$58=Fperm_SI_Woolf2021!$E$9:$E$93,1,EXP(LN((1.1*(Fperm_SI_Woolf2021!$E$9:$E$93-H$58)-63.1579*EXP(-0.19*Fperm_SI_Woolf2021!$E$9:$E$93)+63.1579*EXP(-0.19*H$58))/(Fperm_SI_Woolf2021!$E$9:$E$93-H$58))*(H$58-Fperm_SI_Woolf2021!$E$9:$E$93)/10))) + Fperm_SI_Woolf2021!$H$9:$H$93*EXP(-Fperm_SI_Woolf2021!$K$9:$K$93*$C128*IF(H$58=Fperm_SI_Woolf2021!$E$9:$E$93,1,EXP(LN((1.1*(Fperm_SI_Woolf2021!$E$9:$E$93-H$58)-63.1579*EXP(-0.19*Fperm_SI_Woolf2021!$E$9:$E$93)+63.1579*EXP(-0.19*H$58))/(Fperm_SI_Woolf2021!$E$9:$E$93-H$58))*(H$58-Fperm_SI_Woolf2021!$E$9:$E$93)/10))),Fperm_SI_Woolf2021!$D$9:$D$93)*H$57+INTERCEPT(Fperm_SI_Woolf2021!$F$9:$F$93*EXP(-Fperm_SI_Woolf2021!$I$9:$I$93*$C128*IF(H$58=Fperm_SI_Woolf2021!$E$9:$E$93,1,EXP(LN((1.1*(Fperm_SI_Woolf2021!$E$9:$E$93-H$58)-63.1579*EXP(-0.19*Fperm_SI_Woolf2021!$E$9:$E$93)+63.1579*EXP(-0.19*H$58))/(Fperm_SI_Woolf2021!$E$9:$E$93-H$58))*(H$58-Fperm_SI_Woolf2021!$E$9:$E$93)/10))) + Fperm_SI_Woolf2021!$G$9:$G$93*EXP(-Fperm_SI_Woolf2021!$J$9:$J$93*$C128*IF(H$58=Fperm_SI_Woolf2021!$E$9:$E$93,1,EXP(LN((1.1*(Fperm_SI_Woolf2021!$E$9:$E$93-H$58)-63.1579*EXP(-0.19*Fperm_SI_Woolf2021!$E$9:$E$93)+63.1579*EXP(-0.19*H$58))/(Fperm_SI_Woolf2021!$E$9:$E$93-H$58))*(H$58-Fperm_SI_Woolf2021!$E$9:$E$93)/10))) + Fperm_SI_Woolf2021!$H$9:$H$93*EXP(-Fperm_SI_Woolf2021!$K$9:$K$93*$C128*IF(H$58=Fperm_SI_Woolf2021!$E$9:$E$93,1,EXP(LN((1.1*(Fperm_SI_Woolf2021!$E$9:$E$93-H$58)-63.1579*EXP(-0.19*Fperm_SI_Woolf2021!$E$9:$E$93)+63.1579*EXP(-0.19*H$58))/(Fperm_SI_Woolf2021!$E$9:$E$93-H$58))*(H$58-Fperm_SI_Woolf2021!$E$9:$E$93)/10))),Fperm_SI_Woolf2021!$D$9:$D$93))</f>
        <v>0.75670027024306041</v>
      </c>
      <c r="I128" s="51" cm="1">
        <f t="array" ref="I128">MIN(1,SLOPE(Fperm_SI_Woolf2021!$F$9:$F$93*EXP(-Fperm_SI_Woolf2021!$I$9:$I$93*$C128*IF(I$58=Fperm_SI_Woolf2021!$E$9:$E$93,1,EXP(LN((1.1*(Fperm_SI_Woolf2021!$E$9:$E$93-I$58)-63.1579*EXP(-0.19*Fperm_SI_Woolf2021!$E$9:$E$93)+63.1579*EXP(-0.19*I$58))/(Fperm_SI_Woolf2021!$E$9:$E$93-I$58))*(I$58-Fperm_SI_Woolf2021!$E$9:$E$93)/10))) + Fperm_SI_Woolf2021!$G$9:$G$93*EXP(-Fperm_SI_Woolf2021!$J$9:$J$93*$C128*IF(I$58=Fperm_SI_Woolf2021!$E$9:$E$93,1,EXP(LN((1.1*(Fperm_SI_Woolf2021!$E$9:$E$93-I$58)-63.1579*EXP(-0.19*Fperm_SI_Woolf2021!$E$9:$E$93)+63.1579*EXP(-0.19*I$58))/(Fperm_SI_Woolf2021!$E$9:$E$93-I$58))*(I$58-Fperm_SI_Woolf2021!$E$9:$E$93)/10))) + Fperm_SI_Woolf2021!$H$9:$H$93*EXP(-Fperm_SI_Woolf2021!$K$9:$K$93*$C128*IF(I$58=Fperm_SI_Woolf2021!$E$9:$E$93,1,EXP(LN((1.1*(Fperm_SI_Woolf2021!$E$9:$E$93-I$58)-63.1579*EXP(-0.19*Fperm_SI_Woolf2021!$E$9:$E$93)+63.1579*EXP(-0.19*I$58))/(Fperm_SI_Woolf2021!$E$9:$E$93-I$58))*(I$58-Fperm_SI_Woolf2021!$E$9:$E$93)/10))),Fperm_SI_Woolf2021!$D$9:$D$93)*I$57+INTERCEPT(Fperm_SI_Woolf2021!$F$9:$F$93*EXP(-Fperm_SI_Woolf2021!$I$9:$I$93*$C128*IF(I$58=Fperm_SI_Woolf2021!$E$9:$E$93,1,EXP(LN((1.1*(Fperm_SI_Woolf2021!$E$9:$E$93-I$58)-63.1579*EXP(-0.19*Fperm_SI_Woolf2021!$E$9:$E$93)+63.1579*EXP(-0.19*I$58))/(Fperm_SI_Woolf2021!$E$9:$E$93-I$58))*(I$58-Fperm_SI_Woolf2021!$E$9:$E$93)/10))) + Fperm_SI_Woolf2021!$G$9:$G$93*EXP(-Fperm_SI_Woolf2021!$J$9:$J$93*$C128*IF(I$58=Fperm_SI_Woolf2021!$E$9:$E$93,1,EXP(LN((1.1*(Fperm_SI_Woolf2021!$E$9:$E$93-I$58)-63.1579*EXP(-0.19*Fperm_SI_Woolf2021!$E$9:$E$93)+63.1579*EXP(-0.19*I$58))/(Fperm_SI_Woolf2021!$E$9:$E$93-I$58))*(I$58-Fperm_SI_Woolf2021!$E$9:$E$93)/10))) + Fperm_SI_Woolf2021!$H$9:$H$93*EXP(-Fperm_SI_Woolf2021!$K$9:$K$93*$C128*IF(I$58=Fperm_SI_Woolf2021!$E$9:$E$93,1,EXP(LN((1.1*(Fperm_SI_Woolf2021!$E$9:$E$93-I$58)-63.1579*EXP(-0.19*Fperm_SI_Woolf2021!$E$9:$E$93)+63.1579*EXP(-0.19*I$58))/(Fperm_SI_Woolf2021!$E$9:$E$93-I$58))*(I$58-Fperm_SI_Woolf2021!$E$9:$E$93)/10))),Fperm_SI_Woolf2021!$D$9:$D$93))</f>
        <v>0.72426607598648018</v>
      </c>
      <c r="J128" s="51" cm="1">
        <f t="array" ref="J128">MIN(1,SLOPE(Fperm_SI_Woolf2021!$F$9:$F$93*EXP(-Fperm_SI_Woolf2021!$I$9:$I$93*$C128*IF(J$58=Fperm_SI_Woolf2021!$E$9:$E$93,1,EXP(LN((1.1*(Fperm_SI_Woolf2021!$E$9:$E$93-J$58)-63.1579*EXP(-0.19*Fperm_SI_Woolf2021!$E$9:$E$93)+63.1579*EXP(-0.19*J$58))/(Fperm_SI_Woolf2021!$E$9:$E$93-J$58))*(J$58-Fperm_SI_Woolf2021!$E$9:$E$93)/10))) + Fperm_SI_Woolf2021!$G$9:$G$93*EXP(-Fperm_SI_Woolf2021!$J$9:$J$93*$C128*IF(J$58=Fperm_SI_Woolf2021!$E$9:$E$93,1,EXP(LN((1.1*(Fperm_SI_Woolf2021!$E$9:$E$93-J$58)-63.1579*EXP(-0.19*Fperm_SI_Woolf2021!$E$9:$E$93)+63.1579*EXP(-0.19*J$58))/(Fperm_SI_Woolf2021!$E$9:$E$93-J$58))*(J$58-Fperm_SI_Woolf2021!$E$9:$E$93)/10))) + Fperm_SI_Woolf2021!$H$9:$H$93*EXP(-Fperm_SI_Woolf2021!$K$9:$K$93*$C128*IF(J$58=Fperm_SI_Woolf2021!$E$9:$E$93,1,EXP(LN((1.1*(Fperm_SI_Woolf2021!$E$9:$E$93-J$58)-63.1579*EXP(-0.19*Fperm_SI_Woolf2021!$E$9:$E$93)+63.1579*EXP(-0.19*J$58))/(Fperm_SI_Woolf2021!$E$9:$E$93-J$58))*(J$58-Fperm_SI_Woolf2021!$E$9:$E$93)/10))),Fperm_SI_Woolf2021!$D$9:$D$93)*J$57+INTERCEPT(Fperm_SI_Woolf2021!$F$9:$F$93*EXP(-Fperm_SI_Woolf2021!$I$9:$I$93*$C128*IF(J$58=Fperm_SI_Woolf2021!$E$9:$E$93,1,EXP(LN((1.1*(Fperm_SI_Woolf2021!$E$9:$E$93-J$58)-63.1579*EXP(-0.19*Fperm_SI_Woolf2021!$E$9:$E$93)+63.1579*EXP(-0.19*J$58))/(Fperm_SI_Woolf2021!$E$9:$E$93-J$58))*(J$58-Fperm_SI_Woolf2021!$E$9:$E$93)/10))) + Fperm_SI_Woolf2021!$G$9:$G$93*EXP(-Fperm_SI_Woolf2021!$J$9:$J$93*$C128*IF(J$58=Fperm_SI_Woolf2021!$E$9:$E$93,1,EXP(LN((1.1*(Fperm_SI_Woolf2021!$E$9:$E$93-J$58)-63.1579*EXP(-0.19*Fperm_SI_Woolf2021!$E$9:$E$93)+63.1579*EXP(-0.19*J$58))/(Fperm_SI_Woolf2021!$E$9:$E$93-J$58))*(J$58-Fperm_SI_Woolf2021!$E$9:$E$93)/10))) + Fperm_SI_Woolf2021!$H$9:$H$93*EXP(-Fperm_SI_Woolf2021!$K$9:$K$93*$C128*IF(J$58=Fperm_SI_Woolf2021!$E$9:$E$93,1,EXP(LN((1.1*(Fperm_SI_Woolf2021!$E$9:$E$93-J$58)-63.1579*EXP(-0.19*Fperm_SI_Woolf2021!$E$9:$E$93)+63.1579*EXP(-0.19*J$58))/(Fperm_SI_Woolf2021!$E$9:$E$93-J$58))*(J$58-Fperm_SI_Woolf2021!$E$9:$E$93)/10))),Fperm_SI_Woolf2021!$D$9:$D$93))</f>
        <v>0.69183188172989996</v>
      </c>
      <c r="K128" s="51" cm="1">
        <f t="array" ref="K128">MIN(1,SLOPE(Fperm_SI_Woolf2021!$F$9:$F$93*EXP(-Fperm_SI_Woolf2021!$I$9:$I$93*$C128*IF(K$58=Fperm_SI_Woolf2021!$E$9:$E$93,1,EXP(LN((1.1*(Fperm_SI_Woolf2021!$E$9:$E$93-K$58)-63.1579*EXP(-0.19*Fperm_SI_Woolf2021!$E$9:$E$93)+63.1579*EXP(-0.19*K$58))/(Fperm_SI_Woolf2021!$E$9:$E$93-K$58))*(K$58-Fperm_SI_Woolf2021!$E$9:$E$93)/10))) + Fperm_SI_Woolf2021!$G$9:$G$93*EXP(-Fperm_SI_Woolf2021!$J$9:$J$93*$C128*IF(K$58=Fperm_SI_Woolf2021!$E$9:$E$93,1,EXP(LN((1.1*(Fperm_SI_Woolf2021!$E$9:$E$93-K$58)-63.1579*EXP(-0.19*Fperm_SI_Woolf2021!$E$9:$E$93)+63.1579*EXP(-0.19*K$58))/(Fperm_SI_Woolf2021!$E$9:$E$93-K$58))*(K$58-Fperm_SI_Woolf2021!$E$9:$E$93)/10))) + Fperm_SI_Woolf2021!$H$9:$H$93*EXP(-Fperm_SI_Woolf2021!$K$9:$K$93*$C128*IF(K$58=Fperm_SI_Woolf2021!$E$9:$E$93,1,EXP(LN((1.1*(Fperm_SI_Woolf2021!$E$9:$E$93-K$58)-63.1579*EXP(-0.19*Fperm_SI_Woolf2021!$E$9:$E$93)+63.1579*EXP(-0.19*K$58))/(Fperm_SI_Woolf2021!$E$9:$E$93-K$58))*(K$58-Fperm_SI_Woolf2021!$E$9:$E$93)/10))),Fperm_SI_Woolf2021!$D$9:$D$93)*K$57+INTERCEPT(Fperm_SI_Woolf2021!$F$9:$F$93*EXP(-Fperm_SI_Woolf2021!$I$9:$I$93*$C128*IF(K$58=Fperm_SI_Woolf2021!$E$9:$E$93,1,EXP(LN((1.1*(Fperm_SI_Woolf2021!$E$9:$E$93-K$58)-63.1579*EXP(-0.19*Fperm_SI_Woolf2021!$E$9:$E$93)+63.1579*EXP(-0.19*K$58))/(Fperm_SI_Woolf2021!$E$9:$E$93-K$58))*(K$58-Fperm_SI_Woolf2021!$E$9:$E$93)/10))) + Fperm_SI_Woolf2021!$G$9:$G$93*EXP(-Fperm_SI_Woolf2021!$J$9:$J$93*$C128*IF(K$58=Fperm_SI_Woolf2021!$E$9:$E$93,1,EXP(LN((1.1*(Fperm_SI_Woolf2021!$E$9:$E$93-K$58)-63.1579*EXP(-0.19*Fperm_SI_Woolf2021!$E$9:$E$93)+63.1579*EXP(-0.19*K$58))/(Fperm_SI_Woolf2021!$E$9:$E$93-K$58))*(K$58-Fperm_SI_Woolf2021!$E$9:$E$93)/10))) + Fperm_SI_Woolf2021!$H$9:$H$93*EXP(-Fperm_SI_Woolf2021!$K$9:$K$93*$C128*IF(K$58=Fperm_SI_Woolf2021!$E$9:$E$93,1,EXP(LN((1.1*(Fperm_SI_Woolf2021!$E$9:$E$93-K$58)-63.1579*EXP(-0.19*Fperm_SI_Woolf2021!$E$9:$E$93)+63.1579*EXP(-0.19*K$58))/(Fperm_SI_Woolf2021!$E$9:$E$93-K$58))*(K$58-Fperm_SI_Woolf2021!$E$9:$E$93)/10))),Fperm_SI_Woolf2021!$D$9:$D$93))</f>
        <v>0.65939768747331973</v>
      </c>
      <c r="L128" s="51" cm="1">
        <f t="array" ref="L128">MIN(1,SLOPE(Fperm_SI_Woolf2021!$F$9:$F$93*EXP(-Fperm_SI_Woolf2021!$I$9:$I$93*$C128*IF(L$58=Fperm_SI_Woolf2021!$E$9:$E$93,1,EXP(LN((1.1*(Fperm_SI_Woolf2021!$E$9:$E$93-L$58)-63.1579*EXP(-0.19*Fperm_SI_Woolf2021!$E$9:$E$93)+63.1579*EXP(-0.19*L$58))/(Fperm_SI_Woolf2021!$E$9:$E$93-L$58))*(L$58-Fperm_SI_Woolf2021!$E$9:$E$93)/10))) + Fperm_SI_Woolf2021!$G$9:$G$93*EXP(-Fperm_SI_Woolf2021!$J$9:$J$93*$C128*IF(L$58=Fperm_SI_Woolf2021!$E$9:$E$93,1,EXP(LN((1.1*(Fperm_SI_Woolf2021!$E$9:$E$93-L$58)-63.1579*EXP(-0.19*Fperm_SI_Woolf2021!$E$9:$E$93)+63.1579*EXP(-0.19*L$58))/(Fperm_SI_Woolf2021!$E$9:$E$93-L$58))*(L$58-Fperm_SI_Woolf2021!$E$9:$E$93)/10))) + Fperm_SI_Woolf2021!$H$9:$H$93*EXP(-Fperm_SI_Woolf2021!$K$9:$K$93*$C128*IF(L$58=Fperm_SI_Woolf2021!$E$9:$E$93,1,EXP(LN((1.1*(Fperm_SI_Woolf2021!$E$9:$E$93-L$58)-63.1579*EXP(-0.19*Fperm_SI_Woolf2021!$E$9:$E$93)+63.1579*EXP(-0.19*L$58))/(Fperm_SI_Woolf2021!$E$9:$E$93-L$58))*(L$58-Fperm_SI_Woolf2021!$E$9:$E$93)/10))),Fperm_SI_Woolf2021!$D$9:$D$93)*L$57+INTERCEPT(Fperm_SI_Woolf2021!$F$9:$F$93*EXP(-Fperm_SI_Woolf2021!$I$9:$I$93*$C128*IF(L$58=Fperm_SI_Woolf2021!$E$9:$E$93,1,EXP(LN((1.1*(Fperm_SI_Woolf2021!$E$9:$E$93-L$58)-63.1579*EXP(-0.19*Fperm_SI_Woolf2021!$E$9:$E$93)+63.1579*EXP(-0.19*L$58))/(Fperm_SI_Woolf2021!$E$9:$E$93-L$58))*(L$58-Fperm_SI_Woolf2021!$E$9:$E$93)/10))) + Fperm_SI_Woolf2021!$G$9:$G$93*EXP(-Fperm_SI_Woolf2021!$J$9:$J$93*$C128*IF(L$58=Fperm_SI_Woolf2021!$E$9:$E$93,1,EXP(LN((1.1*(Fperm_SI_Woolf2021!$E$9:$E$93-L$58)-63.1579*EXP(-0.19*Fperm_SI_Woolf2021!$E$9:$E$93)+63.1579*EXP(-0.19*L$58))/(Fperm_SI_Woolf2021!$E$9:$E$93-L$58))*(L$58-Fperm_SI_Woolf2021!$E$9:$E$93)/10))) + Fperm_SI_Woolf2021!$H$9:$H$93*EXP(-Fperm_SI_Woolf2021!$K$9:$K$93*$C128*IF(L$58=Fperm_SI_Woolf2021!$E$9:$E$93,1,EXP(LN((1.1*(Fperm_SI_Woolf2021!$E$9:$E$93-L$58)-63.1579*EXP(-0.19*Fperm_SI_Woolf2021!$E$9:$E$93)+63.1579*EXP(-0.19*L$58))/(Fperm_SI_Woolf2021!$E$9:$E$93-L$58))*(L$58-Fperm_SI_Woolf2021!$E$9:$E$93)/10))),Fperm_SI_Woolf2021!$D$9:$D$93))</f>
        <v>0.6269634932167395</v>
      </c>
      <c r="M128" s="51" cm="1">
        <f t="array" ref="M128">MIN(1,SLOPE(Fperm_SI_Woolf2021!$F$9:$F$93*EXP(-Fperm_SI_Woolf2021!$I$9:$I$93*$C128*IF(M$58=Fperm_SI_Woolf2021!$E$9:$E$93,1,EXP(LN((1.1*(Fperm_SI_Woolf2021!$E$9:$E$93-M$58)-63.1579*EXP(-0.19*Fperm_SI_Woolf2021!$E$9:$E$93)+63.1579*EXP(-0.19*M$58))/(Fperm_SI_Woolf2021!$E$9:$E$93-M$58))*(M$58-Fperm_SI_Woolf2021!$E$9:$E$93)/10))) + Fperm_SI_Woolf2021!$G$9:$G$93*EXP(-Fperm_SI_Woolf2021!$J$9:$J$93*$C128*IF(M$58=Fperm_SI_Woolf2021!$E$9:$E$93,1,EXP(LN((1.1*(Fperm_SI_Woolf2021!$E$9:$E$93-M$58)-63.1579*EXP(-0.19*Fperm_SI_Woolf2021!$E$9:$E$93)+63.1579*EXP(-0.19*M$58))/(Fperm_SI_Woolf2021!$E$9:$E$93-M$58))*(M$58-Fperm_SI_Woolf2021!$E$9:$E$93)/10))) + Fperm_SI_Woolf2021!$H$9:$H$93*EXP(-Fperm_SI_Woolf2021!$K$9:$K$93*$C128*IF(M$58=Fperm_SI_Woolf2021!$E$9:$E$93,1,EXP(LN((1.1*(Fperm_SI_Woolf2021!$E$9:$E$93-M$58)-63.1579*EXP(-0.19*Fperm_SI_Woolf2021!$E$9:$E$93)+63.1579*EXP(-0.19*M$58))/(Fperm_SI_Woolf2021!$E$9:$E$93-M$58))*(M$58-Fperm_SI_Woolf2021!$E$9:$E$93)/10))),Fperm_SI_Woolf2021!$D$9:$D$93)*M$57+INTERCEPT(Fperm_SI_Woolf2021!$F$9:$F$93*EXP(-Fperm_SI_Woolf2021!$I$9:$I$93*$C128*IF(M$58=Fperm_SI_Woolf2021!$E$9:$E$93,1,EXP(LN((1.1*(Fperm_SI_Woolf2021!$E$9:$E$93-M$58)-63.1579*EXP(-0.19*Fperm_SI_Woolf2021!$E$9:$E$93)+63.1579*EXP(-0.19*M$58))/(Fperm_SI_Woolf2021!$E$9:$E$93-M$58))*(M$58-Fperm_SI_Woolf2021!$E$9:$E$93)/10))) + Fperm_SI_Woolf2021!$G$9:$G$93*EXP(-Fperm_SI_Woolf2021!$J$9:$J$93*$C128*IF(M$58=Fperm_SI_Woolf2021!$E$9:$E$93,1,EXP(LN((1.1*(Fperm_SI_Woolf2021!$E$9:$E$93-M$58)-63.1579*EXP(-0.19*Fperm_SI_Woolf2021!$E$9:$E$93)+63.1579*EXP(-0.19*M$58))/(Fperm_SI_Woolf2021!$E$9:$E$93-M$58))*(M$58-Fperm_SI_Woolf2021!$E$9:$E$93)/10))) + Fperm_SI_Woolf2021!$H$9:$H$93*EXP(-Fperm_SI_Woolf2021!$K$9:$K$93*$C128*IF(M$58=Fperm_SI_Woolf2021!$E$9:$E$93,1,EXP(LN((1.1*(Fperm_SI_Woolf2021!$E$9:$E$93-M$58)-63.1579*EXP(-0.19*Fperm_SI_Woolf2021!$E$9:$E$93)+63.1579*EXP(-0.19*M$58))/(Fperm_SI_Woolf2021!$E$9:$E$93-M$58))*(M$58-Fperm_SI_Woolf2021!$E$9:$E$93)/10))),Fperm_SI_Woolf2021!$D$9:$D$93))</f>
        <v>0.59452929896015927</v>
      </c>
      <c r="N128" s="51" cm="1">
        <f t="array" ref="N128">MIN(1,SLOPE(Fperm_SI_Woolf2021!$F$9:$F$93*EXP(-Fperm_SI_Woolf2021!$I$9:$I$93*$C128*IF(N$58=Fperm_SI_Woolf2021!$E$9:$E$93,1,EXP(LN((1.1*(Fperm_SI_Woolf2021!$E$9:$E$93-N$58)-63.1579*EXP(-0.19*Fperm_SI_Woolf2021!$E$9:$E$93)+63.1579*EXP(-0.19*N$58))/(Fperm_SI_Woolf2021!$E$9:$E$93-N$58))*(N$58-Fperm_SI_Woolf2021!$E$9:$E$93)/10))) + Fperm_SI_Woolf2021!$G$9:$G$93*EXP(-Fperm_SI_Woolf2021!$J$9:$J$93*$C128*IF(N$58=Fperm_SI_Woolf2021!$E$9:$E$93,1,EXP(LN((1.1*(Fperm_SI_Woolf2021!$E$9:$E$93-N$58)-63.1579*EXP(-0.19*Fperm_SI_Woolf2021!$E$9:$E$93)+63.1579*EXP(-0.19*N$58))/(Fperm_SI_Woolf2021!$E$9:$E$93-N$58))*(N$58-Fperm_SI_Woolf2021!$E$9:$E$93)/10))) + Fperm_SI_Woolf2021!$H$9:$H$93*EXP(-Fperm_SI_Woolf2021!$K$9:$K$93*$C128*IF(N$58=Fperm_SI_Woolf2021!$E$9:$E$93,1,EXP(LN((1.1*(Fperm_SI_Woolf2021!$E$9:$E$93-N$58)-63.1579*EXP(-0.19*Fperm_SI_Woolf2021!$E$9:$E$93)+63.1579*EXP(-0.19*N$58))/(Fperm_SI_Woolf2021!$E$9:$E$93-N$58))*(N$58-Fperm_SI_Woolf2021!$E$9:$E$93)/10))),Fperm_SI_Woolf2021!$D$9:$D$93)*N$57+INTERCEPT(Fperm_SI_Woolf2021!$F$9:$F$93*EXP(-Fperm_SI_Woolf2021!$I$9:$I$93*$C128*IF(N$58=Fperm_SI_Woolf2021!$E$9:$E$93,1,EXP(LN((1.1*(Fperm_SI_Woolf2021!$E$9:$E$93-N$58)-63.1579*EXP(-0.19*Fperm_SI_Woolf2021!$E$9:$E$93)+63.1579*EXP(-0.19*N$58))/(Fperm_SI_Woolf2021!$E$9:$E$93-N$58))*(N$58-Fperm_SI_Woolf2021!$E$9:$E$93)/10))) + Fperm_SI_Woolf2021!$G$9:$G$93*EXP(-Fperm_SI_Woolf2021!$J$9:$J$93*$C128*IF(N$58=Fperm_SI_Woolf2021!$E$9:$E$93,1,EXP(LN((1.1*(Fperm_SI_Woolf2021!$E$9:$E$93-N$58)-63.1579*EXP(-0.19*Fperm_SI_Woolf2021!$E$9:$E$93)+63.1579*EXP(-0.19*N$58))/(Fperm_SI_Woolf2021!$E$9:$E$93-N$58))*(N$58-Fperm_SI_Woolf2021!$E$9:$E$93)/10))) + Fperm_SI_Woolf2021!$H$9:$H$93*EXP(-Fperm_SI_Woolf2021!$K$9:$K$93*$C128*IF(N$58=Fperm_SI_Woolf2021!$E$9:$E$93,1,EXP(LN((1.1*(Fperm_SI_Woolf2021!$E$9:$E$93-N$58)-63.1579*EXP(-0.19*Fperm_SI_Woolf2021!$E$9:$E$93)+63.1579*EXP(-0.19*N$58))/(Fperm_SI_Woolf2021!$E$9:$E$93-N$58))*(N$58-Fperm_SI_Woolf2021!$E$9:$E$93)/10))),Fperm_SI_Woolf2021!$D$9:$D$93))</f>
        <v>0.56209510470357904</v>
      </c>
      <c r="O128" s="51" cm="1">
        <f t="array" ref="O128">MIN(1,SLOPE(Fperm_SI_Woolf2021!$F$9:$F$93*EXP(-Fperm_SI_Woolf2021!$I$9:$I$93*$C128*IF(O$58=Fperm_SI_Woolf2021!$E$9:$E$93,1,EXP(LN((1.1*(Fperm_SI_Woolf2021!$E$9:$E$93-O$58)-63.1579*EXP(-0.19*Fperm_SI_Woolf2021!$E$9:$E$93)+63.1579*EXP(-0.19*O$58))/(Fperm_SI_Woolf2021!$E$9:$E$93-O$58))*(O$58-Fperm_SI_Woolf2021!$E$9:$E$93)/10))) + Fperm_SI_Woolf2021!$G$9:$G$93*EXP(-Fperm_SI_Woolf2021!$J$9:$J$93*$C128*IF(O$58=Fperm_SI_Woolf2021!$E$9:$E$93,1,EXP(LN((1.1*(Fperm_SI_Woolf2021!$E$9:$E$93-O$58)-63.1579*EXP(-0.19*Fperm_SI_Woolf2021!$E$9:$E$93)+63.1579*EXP(-0.19*O$58))/(Fperm_SI_Woolf2021!$E$9:$E$93-O$58))*(O$58-Fperm_SI_Woolf2021!$E$9:$E$93)/10))) + Fperm_SI_Woolf2021!$H$9:$H$93*EXP(-Fperm_SI_Woolf2021!$K$9:$K$93*$C128*IF(O$58=Fperm_SI_Woolf2021!$E$9:$E$93,1,EXP(LN((1.1*(Fperm_SI_Woolf2021!$E$9:$E$93-O$58)-63.1579*EXP(-0.19*Fperm_SI_Woolf2021!$E$9:$E$93)+63.1579*EXP(-0.19*O$58))/(Fperm_SI_Woolf2021!$E$9:$E$93-O$58))*(O$58-Fperm_SI_Woolf2021!$E$9:$E$93)/10))),Fperm_SI_Woolf2021!$D$9:$D$93)*O$57+INTERCEPT(Fperm_SI_Woolf2021!$F$9:$F$93*EXP(-Fperm_SI_Woolf2021!$I$9:$I$93*$C128*IF(O$58=Fperm_SI_Woolf2021!$E$9:$E$93,1,EXP(LN((1.1*(Fperm_SI_Woolf2021!$E$9:$E$93-O$58)-63.1579*EXP(-0.19*Fperm_SI_Woolf2021!$E$9:$E$93)+63.1579*EXP(-0.19*O$58))/(Fperm_SI_Woolf2021!$E$9:$E$93-O$58))*(O$58-Fperm_SI_Woolf2021!$E$9:$E$93)/10))) + Fperm_SI_Woolf2021!$G$9:$G$93*EXP(-Fperm_SI_Woolf2021!$J$9:$J$93*$C128*IF(O$58=Fperm_SI_Woolf2021!$E$9:$E$93,1,EXP(LN((1.1*(Fperm_SI_Woolf2021!$E$9:$E$93-O$58)-63.1579*EXP(-0.19*Fperm_SI_Woolf2021!$E$9:$E$93)+63.1579*EXP(-0.19*O$58))/(Fperm_SI_Woolf2021!$E$9:$E$93-O$58))*(O$58-Fperm_SI_Woolf2021!$E$9:$E$93)/10))) + Fperm_SI_Woolf2021!$H$9:$H$93*EXP(-Fperm_SI_Woolf2021!$K$9:$K$93*$C128*IF(O$58=Fperm_SI_Woolf2021!$E$9:$E$93,1,EXP(LN((1.1*(Fperm_SI_Woolf2021!$E$9:$E$93-O$58)-63.1579*EXP(-0.19*Fperm_SI_Woolf2021!$E$9:$E$93)+63.1579*EXP(-0.19*O$58))/(Fperm_SI_Woolf2021!$E$9:$E$93-O$58))*(O$58-Fperm_SI_Woolf2021!$E$9:$E$93)/10))),Fperm_SI_Woolf2021!$D$9:$D$93))</f>
        <v>0.5296609104469987</v>
      </c>
      <c r="P128" s="51" cm="1">
        <f t="array" ref="P128">MIN(1,SLOPE(Fperm_SI_Woolf2021!$F$9:$F$93*EXP(-Fperm_SI_Woolf2021!$I$9:$I$93*$C128*IF(P$58=Fperm_SI_Woolf2021!$E$9:$E$93,1,EXP(LN((1.1*(Fperm_SI_Woolf2021!$E$9:$E$93-P$58)-63.1579*EXP(-0.19*Fperm_SI_Woolf2021!$E$9:$E$93)+63.1579*EXP(-0.19*P$58))/(Fperm_SI_Woolf2021!$E$9:$E$93-P$58))*(P$58-Fperm_SI_Woolf2021!$E$9:$E$93)/10))) + Fperm_SI_Woolf2021!$G$9:$G$93*EXP(-Fperm_SI_Woolf2021!$J$9:$J$93*$C128*IF(P$58=Fperm_SI_Woolf2021!$E$9:$E$93,1,EXP(LN((1.1*(Fperm_SI_Woolf2021!$E$9:$E$93-P$58)-63.1579*EXP(-0.19*Fperm_SI_Woolf2021!$E$9:$E$93)+63.1579*EXP(-0.19*P$58))/(Fperm_SI_Woolf2021!$E$9:$E$93-P$58))*(P$58-Fperm_SI_Woolf2021!$E$9:$E$93)/10))) + Fperm_SI_Woolf2021!$H$9:$H$93*EXP(-Fperm_SI_Woolf2021!$K$9:$K$93*$C128*IF(P$58=Fperm_SI_Woolf2021!$E$9:$E$93,1,EXP(LN((1.1*(Fperm_SI_Woolf2021!$E$9:$E$93-P$58)-63.1579*EXP(-0.19*Fperm_SI_Woolf2021!$E$9:$E$93)+63.1579*EXP(-0.19*P$58))/(Fperm_SI_Woolf2021!$E$9:$E$93-P$58))*(P$58-Fperm_SI_Woolf2021!$E$9:$E$93)/10))),Fperm_SI_Woolf2021!$D$9:$D$93)*P$57+INTERCEPT(Fperm_SI_Woolf2021!$F$9:$F$93*EXP(-Fperm_SI_Woolf2021!$I$9:$I$93*$C128*IF(P$58=Fperm_SI_Woolf2021!$E$9:$E$93,1,EXP(LN((1.1*(Fperm_SI_Woolf2021!$E$9:$E$93-P$58)-63.1579*EXP(-0.19*Fperm_SI_Woolf2021!$E$9:$E$93)+63.1579*EXP(-0.19*P$58))/(Fperm_SI_Woolf2021!$E$9:$E$93-P$58))*(P$58-Fperm_SI_Woolf2021!$E$9:$E$93)/10))) + Fperm_SI_Woolf2021!$G$9:$G$93*EXP(-Fperm_SI_Woolf2021!$J$9:$J$93*$C128*IF(P$58=Fperm_SI_Woolf2021!$E$9:$E$93,1,EXP(LN((1.1*(Fperm_SI_Woolf2021!$E$9:$E$93-P$58)-63.1579*EXP(-0.19*Fperm_SI_Woolf2021!$E$9:$E$93)+63.1579*EXP(-0.19*P$58))/(Fperm_SI_Woolf2021!$E$9:$E$93-P$58))*(P$58-Fperm_SI_Woolf2021!$E$9:$E$93)/10))) + Fperm_SI_Woolf2021!$H$9:$H$93*EXP(-Fperm_SI_Woolf2021!$K$9:$K$93*$C128*IF(P$58=Fperm_SI_Woolf2021!$E$9:$E$93,1,EXP(LN((1.1*(Fperm_SI_Woolf2021!$E$9:$E$93-P$58)-63.1579*EXP(-0.19*Fperm_SI_Woolf2021!$E$9:$E$93)+63.1579*EXP(-0.19*P$58))/(Fperm_SI_Woolf2021!$E$9:$E$93-P$58))*(P$58-Fperm_SI_Woolf2021!$E$9:$E$93)/10))),Fperm_SI_Woolf2021!$D$9:$D$93))</f>
        <v>0.49722671619041847</v>
      </c>
      <c r="Q128" s="51" cm="1">
        <f t="array" ref="Q128">MIN(1,SLOPE(Fperm_SI_Woolf2021!$F$9:$F$93*EXP(-Fperm_SI_Woolf2021!$I$9:$I$93*$C128*IF(Q$58=Fperm_SI_Woolf2021!$E$9:$E$93,1,EXP(LN((1.1*(Fperm_SI_Woolf2021!$E$9:$E$93-Q$58)-63.1579*EXP(-0.19*Fperm_SI_Woolf2021!$E$9:$E$93)+63.1579*EXP(-0.19*Q$58))/(Fperm_SI_Woolf2021!$E$9:$E$93-Q$58))*(Q$58-Fperm_SI_Woolf2021!$E$9:$E$93)/10))) + Fperm_SI_Woolf2021!$G$9:$G$93*EXP(-Fperm_SI_Woolf2021!$J$9:$J$93*$C128*IF(Q$58=Fperm_SI_Woolf2021!$E$9:$E$93,1,EXP(LN((1.1*(Fperm_SI_Woolf2021!$E$9:$E$93-Q$58)-63.1579*EXP(-0.19*Fperm_SI_Woolf2021!$E$9:$E$93)+63.1579*EXP(-0.19*Q$58))/(Fperm_SI_Woolf2021!$E$9:$E$93-Q$58))*(Q$58-Fperm_SI_Woolf2021!$E$9:$E$93)/10))) + Fperm_SI_Woolf2021!$H$9:$H$93*EXP(-Fperm_SI_Woolf2021!$K$9:$K$93*$C128*IF(Q$58=Fperm_SI_Woolf2021!$E$9:$E$93,1,EXP(LN((1.1*(Fperm_SI_Woolf2021!$E$9:$E$93-Q$58)-63.1579*EXP(-0.19*Fperm_SI_Woolf2021!$E$9:$E$93)+63.1579*EXP(-0.19*Q$58))/(Fperm_SI_Woolf2021!$E$9:$E$93-Q$58))*(Q$58-Fperm_SI_Woolf2021!$E$9:$E$93)/10))),Fperm_SI_Woolf2021!$D$9:$D$93)*Q$57+INTERCEPT(Fperm_SI_Woolf2021!$F$9:$F$93*EXP(-Fperm_SI_Woolf2021!$I$9:$I$93*$C128*IF(Q$58=Fperm_SI_Woolf2021!$E$9:$E$93,1,EXP(LN((1.1*(Fperm_SI_Woolf2021!$E$9:$E$93-Q$58)-63.1579*EXP(-0.19*Fperm_SI_Woolf2021!$E$9:$E$93)+63.1579*EXP(-0.19*Q$58))/(Fperm_SI_Woolf2021!$E$9:$E$93-Q$58))*(Q$58-Fperm_SI_Woolf2021!$E$9:$E$93)/10))) + Fperm_SI_Woolf2021!$G$9:$G$93*EXP(-Fperm_SI_Woolf2021!$J$9:$J$93*$C128*IF(Q$58=Fperm_SI_Woolf2021!$E$9:$E$93,1,EXP(LN((1.1*(Fperm_SI_Woolf2021!$E$9:$E$93-Q$58)-63.1579*EXP(-0.19*Fperm_SI_Woolf2021!$E$9:$E$93)+63.1579*EXP(-0.19*Q$58))/(Fperm_SI_Woolf2021!$E$9:$E$93-Q$58))*(Q$58-Fperm_SI_Woolf2021!$E$9:$E$93)/10))) + Fperm_SI_Woolf2021!$H$9:$H$93*EXP(-Fperm_SI_Woolf2021!$K$9:$K$93*$C128*IF(Q$58=Fperm_SI_Woolf2021!$E$9:$E$93,1,EXP(LN((1.1*(Fperm_SI_Woolf2021!$E$9:$E$93-Q$58)-63.1579*EXP(-0.19*Fperm_SI_Woolf2021!$E$9:$E$93)+63.1579*EXP(-0.19*Q$58))/(Fperm_SI_Woolf2021!$E$9:$E$93-Q$58))*(Q$58-Fperm_SI_Woolf2021!$E$9:$E$93)/10))),Fperm_SI_Woolf2021!$D$9:$D$93))</f>
        <v>0.46479252193383824</v>
      </c>
      <c r="R128" s="51" cm="1">
        <f t="array" ref="R128">MIN(1,SLOPE(Fperm_SI_Woolf2021!$F$9:$F$93*EXP(-Fperm_SI_Woolf2021!$I$9:$I$93*$C128*IF(R$58=Fperm_SI_Woolf2021!$E$9:$E$93,1,EXP(LN((1.1*(Fperm_SI_Woolf2021!$E$9:$E$93-R$58)-63.1579*EXP(-0.19*Fperm_SI_Woolf2021!$E$9:$E$93)+63.1579*EXP(-0.19*R$58))/(Fperm_SI_Woolf2021!$E$9:$E$93-R$58))*(R$58-Fperm_SI_Woolf2021!$E$9:$E$93)/10))) + Fperm_SI_Woolf2021!$G$9:$G$93*EXP(-Fperm_SI_Woolf2021!$J$9:$J$93*$C128*IF(R$58=Fperm_SI_Woolf2021!$E$9:$E$93,1,EXP(LN((1.1*(Fperm_SI_Woolf2021!$E$9:$E$93-R$58)-63.1579*EXP(-0.19*Fperm_SI_Woolf2021!$E$9:$E$93)+63.1579*EXP(-0.19*R$58))/(Fperm_SI_Woolf2021!$E$9:$E$93-R$58))*(R$58-Fperm_SI_Woolf2021!$E$9:$E$93)/10))) + Fperm_SI_Woolf2021!$H$9:$H$93*EXP(-Fperm_SI_Woolf2021!$K$9:$K$93*$C128*IF(R$58=Fperm_SI_Woolf2021!$E$9:$E$93,1,EXP(LN((1.1*(Fperm_SI_Woolf2021!$E$9:$E$93-R$58)-63.1579*EXP(-0.19*Fperm_SI_Woolf2021!$E$9:$E$93)+63.1579*EXP(-0.19*R$58))/(Fperm_SI_Woolf2021!$E$9:$E$93-R$58))*(R$58-Fperm_SI_Woolf2021!$E$9:$E$93)/10))),Fperm_SI_Woolf2021!$D$9:$D$93)*R$57+INTERCEPT(Fperm_SI_Woolf2021!$F$9:$F$93*EXP(-Fperm_SI_Woolf2021!$I$9:$I$93*$C128*IF(R$58=Fperm_SI_Woolf2021!$E$9:$E$93,1,EXP(LN((1.1*(Fperm_SI_Woolf2021!$E$9:$E$93-R$58)-63.1579*EXP(-0.19*Fperm_SI_Woolf2021!$E$9:$E$93)+63.1579*EXP(-0.19*R$58))/(Fperm_SI_Woolf2021!$E$9:$E$93-R$58))*(R$58-Fperm_SI_Woolf2021!$E$9:$E$93)/10))) + Fperm_SI_Woolf2021!$G$9:$G$93*EXP(-Fperm_SI_Woolf2021!$J$9:$J$93*$C128*IF(R$58=Fperm_SI_Woolf2021!$E$9:$E$93,1,EXP(LN((1.1*(Fperm_SI_Woolf2021!$E$9:$E$93-R$58)-63.1579*EXP(-0.19*Fperm_SI_Woolf2021!$E$9:$E$93)+63.1579*EXP(-0.19*R$58))/(Fperm_SI_Woolf2021!$E$9:$E$93-R$58))*(R$58-Fperm_SI_Woolf2021!$E$9:$E$93)/10))) + Fperm_SI_Woolf2021!$H$9:$H$93*EXP(-Fperm_SI_Woolf2021!$K$9:$K$93*$C128*IF(R$58=Fperm_SI_Woolf2021!$E$9:$E$93,1,EXP(LN((1.1*(Fperm_SI_Woolf2021!$E$9:$E$93-R$58)-63.1579*EXP(-0.19*Fperm_SI_Woolf2021!$E$9:$E$93)+63.1579*EXP(-0.19*R$58))/(Fperm_SI_Woolf2021!$E$9:$E$93-R$58))*(R$58-Fperm_SI_Woolf2021!$E$9:$E$93)/10))),Fperm_SI_Woolf2021!$D$9:$D$93))</f>
        <v>0.43235832767725796</v>
      </c>
      <c r="S128" s="51" cm="1">
        <f t="array" ref="S128">MIN(1,SLOPE(Fperm_SI_Woolf2021!$F$9:$F$93*EXP(-Fperm_SI_Woolf2021!$I$9:$I$93*$C128*IF(S$58=Fperm_SI_Woolf2021!$E$9:$E$93,1,EXP(LN((1.1*(Fperm_SI_Woolf2021!$E$9:$E$93-S$58)-63.1579*EXP(-0.19*Fperm_SI_Woolf2021!$E$9:$E$93)+63.1579*EXP(-0.19*S$58))/(Fperm_SI_Woolf2021!$E$9:$E$93-S$58))*(S$58-Fperm_SI_Woolf2021!$E$9:$E$93)/10))) + Fperm_SI_Woolf2021!$G$9:$G$93*EXP(-Fperm_SI_Woolf2021!$J$9:$J$93*$C128*IF(S$58=Fperm_SI_Woolf2021!$E$9:$E$93,1,EXP(LN((1.1*(Fperm_SI_Woolf2021!$E$9:$E$93-S$58)-63.1579*EXP(-0.19*Fperm_SI_Woolf2021!$E$9:$E$93)+63.1579*EXP(-0.19*S$58))/(Fperm_SI_Woolf2021!$E$9:$E$93-S$58))*(S$58-Fperm_SI_Woolf2021!$E$9:$E$93)/10))) + Fperm_SI_Woolf2021!$H$9:$H$93*EXP(-Fperm_SI_Woolf2021!$K$9:$K$93*$C128*IF(S$58=Fperm_SI_Woolf2021!$E$9:$E$93,1,EXP(LN((1.1*(Fperm_SI_Woolf2021!$E$9:$E$93-S$58)-63.1579*EXP(-0.19*Fperm_SI_Woolf2021!$E$9:$E$93)+63.1579*EXP(-0.19*S$58))/(Fperm_SI_Woolf2021!$E$9:$E$93-S$58))*(S$58-Fperm_SI_Woolf2021!$E$9:$E$93)/10))),Fperm_SI_Woolf2021!$D$9:$D$93)*S$57+INTERCEPT(Fperm_SI_Woolf2021!$F$9:$F$93*EXP(-Fperm_SI_Woolf2021!$I$9:$I$93*$C128*IF(S$58=Fperm_SI_Woolf2021!$E$9:$E$93,1,EXP(LN((1.1*(Fperm_SI_Woolf2021!$E$9:$E$93-S$58)-63.1579*EXP(-0.19*Fperm_SI_Woolf2021!$E$9:$E$93)+63.1579*EXP(-0.19*S$58))/(Fperm_SI_Woolf2021!$E$9:$E$93-S$58))*(S$58-Fperm_SI_Woolf2021!$E$9:$E$93)/10))) + Fperm_SI_Woolf2021!$G$9:$G$93*EXP(-Fperm_SI_Woolf2021!$J$9:$J$93*$C128*IF(S$58=Fperm_SI_Woolf2021!$E$9:$E$93,1,EXP(LN((1.1*(Fperm_SI_Woolf2021!$E$9:$E$93-S$58)-63.1579*EXP(-0.19*Fperm_SI_Woolf2021!$E$9:$E$93)+63.1579*EXP(-0.19*S$58))/(Fperm_SI_Woolf2021!$E$9:$E$93-S$58))*(S$58-Fperm_SI_Woolf2021!$E$9:$E$93)/10))) + Fperm_SI_Woolf2021!$H$9:$H$93*EXP(-Fperm_SI_Woolf2021!$K$9:$K$93*$C128*IF(S$58=Fperm_SI_Woolf2021!$E$9:$E$93,1,EXP(LN((1.1*(Fperm_SI_Woolf2021!$E$9:$E$93-S$58)-63.1579*EXP(-0.19*Fperm_SI_Woolf2021!$E$9:$E$93)+63.1579*EXP(-0.19*S$58))/(Fperm_SI_Woolf2021!$E$9:$E$93-S$58))*(S$58-Fperm_SI_Woolf2021!$E$9:$E$93)/10))),Fperm_SI_Woolf2021!$D$9:$D$93))</f>
        <v>0.59936085603857125</v>
      </c>
      <c r="T128" s="51" cm="1">
        <f t="array" ref="T128">MIN(1,SLOPE(Fperm_SI_Woolf2021!$F$9:$F$93*EXP(-Fperm_SI_Woolf2021!$I$9:$I$93*$C128*IF(T$58=Fperm_SI_Woolf2021!$E$9:$E$93,1,EXP(LN((1.1*(Fperm_SI_Woolf2021!$E$9:$E$93-T$58)-63.1579*EXP(-0.19*Fperm_SI_Woolf2021!$E$9:$E$93)+63.1579*EXP(-0.19*T$58))/(Fperm_SI_Woolf2021!$E$9:$E$93-T$58))*(T$58-Fperm_SI_Woolf2021!$E$9:$E$93)/10))) + Fperm_SI_Woolf2021!$G$9:$G$93*EXP(-Fperm_SI_Woolf2021!$J$9:$J$93*$C128*IF(T$58=Fperm_SI_Woolf2021!$E$9:$E$93,1,EXP(LN((1.1*(Fperm_SI_Woolf2021!$E$9:$E$93-T$58)-63.1579*EXP(-0.19*Fperm_SI_Woolf2021!$E$9:$E$93)+63.1579*EXP(-0.19*T$58))/(Fperm_SI_Woolf2021!$E$9:$E$93-T$58))*(T$58-Fperm_SI_Woolf2021!$E$9:$E$93)/10))) + Fperm_SI_Woolf2021!$H$9:$H$93*EXP(-Fperm_SI_Woolf2021!$K$9:$K$93*$C128*IF(T$58=Fperm_SI_Woolf2021!$E$9:$E$93,1,EXP(LN((1.1*(Fperm_SI_Woolf2021!$E$9:$E$93-T$58)-63.1579*EXP(-0.19*Fperm_SI_Woolf2021!$E$9:$E$93)+63.1579*EXP(-0.19*T$58))/(Fperm_SI_Woolf2021!$E$9:$E$93-T$58))*(T$58-Fperm_SI_Woolf2021!$E$9:$E$93)/10))),Fperm_SI_Woolf2021!$D$9:$D$93)*T$57+INTERCEPT(Fperm_SI_Woolf2021!$F$9:$F$93*EXP(-Fperm_SI_Woolf2021!$I$9:$I$93*$C128*IF(T$58=Fperm_SI_Woolf2021!$E$9:$E$93,1,EXP(LN((1.1*(Fperm_SI_Woolf2021!$E$9:$E$93-T$58)-63.1579*EXP(-0.19*Fperm_SI_Woolf2021!$E$9:$E$93)+63.1579*EXP(-0.19*T$58))/(Fperm_SI_Woolf2021!$E$9:$E$93-T$58))*(T$58-Fperm_SI_Woolf2021!$E$9:$E$93)/10))) + Fperm_SI_Woolf2021!$G$9:$G$93*EXP(-Fperm_SI_Woolf2021!$J$9:$J$93*$C128*IF(T$58=Fperm_SI_Woolf2021!$E$9:$E$93,1,EXP(LN((1.1*(Fperm_SI_Woolf2021!$E$9:$E$93-T$58)-63.1579*EXP(-0.19*Fperm_SI_Woolf2021!$E$9:$E$93)+63.1579*EXP(-0.19*T$58))/(Fperm_SI_Woolf2021!$E$9:$E$93-T$58))*(T$58-Fperm_SI_Woolf2021!$E$9:$E$93)/10))) + Fperm_SI_Woolf2021!$H$9:$H$93*EXP(-Fperm_SI_Woolf2021!$K$9:$K$93*$C128*IF(T$58=Fperm_SI_Woolf2021!$E$9:$E$93,1,EXP(LN((1.1*(Fperm_SI_Woolf2021!$E$9:$E$93-T$58)-63.1579*EXP(-0.19*Fperm_SI_Woolf2021!$E$9:$E$93)+63.1579*EXP(-0.19*T$58))/(Fperm_SI_Woolf2021!$E$9:$E$93-T$58))*(T$58-Fperm_SI_Woolf2021!$E$9:$E$93)/10))),Fperm_SI_Woolf2021!$D$9:$D$93))</f>
        <v>0.57280964567786197</v>
      </c>
      <c r="U128" s="51" cm="1">
        <f t="array" ref="U128">MIN(1,SLOPE(Fperm_SI_Woolf2021!$F$9:$F$93*EXP(-Fperm_SI_Woolf2021!$I$9:$I$93*$C128*IF(U$58=Fperm_SI_Woolf2021!$E$9:$E$93,1,EXP(LN((1.1*(Fperm_SI_Woolf2021!$E$9:$E$93-U$58)-63.1579*EXP(-0.19*Fperm_SI_Woolf2021!$E$9:$E$93)+63.1579*EXP(-0.19*U$58))/(Fperm_SI_Woolf2021!$E$9:$E$93-U$58))*(U$58-Fperm_SI_Woolf2021!$E$9:$E$93)/10))) + Fperm_SI_Woolf2021!$G$9:$G$93*EXP(-Fperm_SI_Woolf2021!$J$9:$J$93*$C128*IF(U$58=Fperm_SI_Woolf2021!$E$9:$E$93,1,EXP(LN((1.1*(Fperm_SI_Woolf2021!$E$9:$E$93-U$58)-63.1579*EXP(-0.19*Fperm_SI_Woolf2021!$E$9:$E$93)+63.1579*EXP(-0.19*U$58))/(Fperm_SI_Woolf2021!$E$9:$E$93-U$58))*(U$58-Fperm_SI_Woolf2021!$E$9:$E$93)/10))) + Fperm_SI_Woolf2021!$H$9:$H$93*EXP(-Fperm_SI_Woolf2021!$K$9:$K$93*$C128*IF(U$58=Fperm_SI_Woolf2021!$E$9:$E$93,1,EXP(LN((1.1*(Fperm_SI_Woolf2021!$E$9:$E$93-U$58)-63.1579*EXP(-0.19*Fperm_SI_Woolf2021!$E$9:$E$93)+63.1579*EXP(-0.19*U$58))/(Fperm_SI_Woolf2021!$E$9:$E$93-U$58))*(U$58-Fperm_SI_Woolf2021!$E$9:$E$93)/10))),Fperm_SI_Woolf2021!$D$9:$D$93)*U$57+INTERCEPT(Fperm_SI_Woolf2021!$F$9:$F$93*EXP(-Fperm_SI_Woolf2021!$I$9:$I$93*$C128*IF(U$58=Fperm_SI_Woolf2021!$E$9:$E$93,1,EXP(LN((1.1*(Fperm_SI_Woolf2021!$E$9:$E$93-U$58)-63.1579*EXP(-0.19*Fperm_SI_Woolf2021!$E$9:$E$93)+63.1579*EXP(-0.19*U$58))/(Fperm_SI_Woolf2021!$E$9:$E$93-U$58))*(U$58-Fperm_SI_Woolf2021!$E$9:$E$93)/10))) + Fperm_SI_Woolf2021!$G$9:$G$93*EXP(-Fperm_SI_Woolf2021!$J$9:$J$93*$C128*IF(U$58=Fperm_SI_Woolf2021!$E$9:$E$93,1,EXP(LN((1.1*(Fperm_SI_Woolf2021!$E$9:$E$93-U$58)-63.1579*EXP(-0.19*Fperm_SI_Woolf2021!$E$9:$E$93)+63.1579*EXP(-0.19*U$58))/(Fperm_SI_Woolf2021!$E$9:$E$93-U$58))*(U$58-Fperm_SI_Woolf2021!$E$9:$E$93)/10))) + Fperm_SI_Woolf2021!$H$9:$H$93*EXP(-Fperm_SI_Woolf2021!$K$9:$K$93*$C128*IF(U$58=Fperm_SI_Woolf2021!$E$9:$E$93,1,EXP(LN((1.1*(Fperm_SI_Woolf2021!$E$9:$E$93-U$58)-63.1579*EXP(-0.19*Fperm_SI_Woolf2021!$E$9:$E$93)+63.1579*EXP(-0.19*U$58))/(Fperm_SI_Woolf2021!$E$9:$E$93-U$58))*(U$58-Fperm_SI_Woolf2021!$E$9:$E$93)/10))),Fperm_SI_Woolf2021!$D$9:$D$93))</f>
        <v>0.54625843531715268</v>
      </c>
      <c r="V128" s="51" cm="1">
        <f t="array" ref="V128">MIN(1,SLOPE(Fperm_SI_Woolf2021!$F$9:$F$93*EXP(-Fperm_SI_Woolf2021!$I$9:$I$93*$C128*IF(V$58=Fperm_SI_Woolf2021!$E$9:$E$93,1,EXP(LN((1.1*(Fperm_SI_Woolf2021!$E$9:$E$93-V$58)-63.1579*EXP(-0.19*Fperm_SI_Woolf2021!$E$9:$E$93)+63.1579*EXP(-0.19*V$58))/(Fperm_SI_Woolf2021!$E$9:$E$93-V$58))*(V$58-Fperm_SI_Woolf2021!$E$9:$E$93)/10))) + Fperm_SI_Woolf2021!$G$9:$G$93*EXP(-Fperm_SI_Woolf2021!$J$9:$J$93*$C128*IF(V$58=Fperm_SI_Woolf2021!$E$9:$E$93,1,EXP(LN((1.1*(Fperm_SI_Woolf2021!$E$9:$E$93-V$58)-63.1579*EXP(-0.19*Fperm_SI_Woolf2021!$E$9:$E$93)+63.1579*EXP(-0.19*V$58))/(Fperm_SI_Woolf2021!$E$9:$E$93-V$58))*(V$58-Fperm_SI_Woolf2021!$E$9:$E$93)/10))) + Fperm_SI_Woolf2021!$H$9:$H$93*EXP(-Fperm_SI_Woolf2021!$K$9:$K$93*$C128*IF(V$58=Fperm_SI_Woolf2021!$E$9:$E$93,1,EXP(LN((1.1*(Fperm_SI_Woolf2021!$E$9:$E$93-V$58)-63.1579*EXP(-0.19*Fperm_SI_Woolf2021!$E$9:$E$93)+63.1579*EXP(-0.19*V$58))/(Fperm_SI_Woolf2021!$E$9:$E$93-V$58))*(V$58-Fperm_SI_Woolf2021!$E$9:$E$93)/10))),Fperm_SI_Woolf2021!$D$9:$D$93)*V$57+INTERCEPT(Fperm_SI_Woolf2021!$F$9:$F$93*EXP(-Fperm_SI_Woolf2021!$I$9:$I$93*$C128*IF(V$58=Fperm_SI_Woolf2021!$E$9:$E$93,1,EXP(LN((1.1*(Fperm_SI_Woolf2021!$E$9:$E$93-V$58)-63.1579*EXP(-0.19*Fperm_SI_Woolf2021!$E$9:$E$93)+63.1579*EXP(-0.19*V$58))/(Fperm_SI_Woolf2021!$E$9:$E$93-V$58))*(V$58-Fperm_SI_Woolf2021!$E$9:$E$93)/10))) + Fperm_SI_Woolf2021!$G$9:$G$93*EXP(-Fperm_SI_Woolf2021!$J$9:$J$93*$C128*IF(V$58=Fperm_SI_Woolf2021!$E$9:$E$93,1,EXP(LN((1.1*(Fperm_SI_Woolf2021!$E$9:$E$93-V$58)-63.1579*EXP(-0.19*Fperm_SI_Woolf2021!$E$9:$E$93)+63.1579*EXP(-0.19*V$58))/(Fperm_SI_Woolf2021!$E$9:$E$93-V$58))*(V$58-Fperm_SI_Woolf2021!$E$9:$E$93)/10))) + Fperm_SI_Woolf2021!$H$9:$H$93*EXP(-Fperm_SI_Woolf2021!$K$9:$K$93*$C128*IF(V$58=Fperm_SI_Woolf2021!$E$9:$E$93,1,EXP(LN((1.1*(Fperm_SI_Woolf2021!$E$9:$E$93-V$58)-63.1579*EXP(-0.19*Fperm_SI_Woolf2021!$E$9:$E$93)+63.1579*EXP(-0.19*V$58))/(Fperm_SI_Woolf2021!$E$9:$E$93-V$58))*(V$58-Fperm_SI_Woolf2021!$E$9:$E$93)/10))),Fperm_SI_Woolf2021!$D$9:$D$93))</f>
        <v>0.51970722495644328</v>
      </c>
      <c r="W128" s="51" cm="1">
        <f t="array" ref="W128">MIN(1,SLOPE(Fperm_SI_Woolf2021!$F$9:$F$93*EXP(-Fperm_SI_Woolf2021!$I$9:$I$93*$C128*IF(W$58=Fperm_SI_Woolf2021!$E$9:$E$93,1,EXP(LN((1.1*(Fperm_SI_Woolf2021!$E$9:$E$93-W$58)-63.1579*EXP(-0.19*Fperm_SI_Woolf2021!$E$9:$E$93)+63.1579*EXP(-0.19*W$58))/(Fperm_SI_Woolf2021!$E$9:$E$93-W$58))*(W$58-Fperm_SI_Woolf2021!$E$9:$E$93)/10))) + Fperm_SI_Woolf2021!$G$9:$G$93*EXP(-Fperm_SI_Woolf2021!$J$9:$J$93*$C128*IF(W$58=Fperm_SI_Woolf2021!$E$9:$E$93,1,EXP(LN((1.1*(Fperm_SI_Woolf2021!$E$9:$E$93-W$58)-63.1579*EXP(-0.19*Fperm_SI_Woolf2021!$E$9:$E$93)+63.1579*EXP(-0.19*W$58))/(Fperm_SI_Woolf2021!$E$9:$E$93-W$58))*(W$58-Fperm_SI_Woolf2021!$E$9:$E$93)/10))) + Fperm_SI_Woolf2021!$H$9:$H$93*EXP(-Fperm_SI_Woolf2021!$K$9:$K$93*$C128*IF(W$58=Fperm_SI_Woolf2021!$E$9:$E$93,1,EXP(LN((1.1*(Fperm_SI_Woolf2021!$E$9:$E$93-W$58)-63.1579*EXP(-0.19*Fperm_SI_Woolf2021!$E$9:$E$93)+63.1579*EXP(-0.19*W$58))/(Fperm_SI_Woolf2021!$E$9:$E$93-W$58))*(W$58-Fperm_SI_Woolf2021!$E$9:$E$93)/10))),Fperm_SI_Woolf2021!$D$9:$D$93)*W$57+INTERCEPT(Fperm_SI_Woolf2021!$F$9:$F$93*EXP(-Fperm_SI_Woolf2021!$I$9:$I$93*$C128*IF(W$58=Fperm_SI_Woolf2021!$E$9:$E$93,1,EXP(LN((1.1*(Fperm_SI_Woolf2021!$E$9:$E$93-W$58)-63.1579*EXP(-0.19*Fperm_SI_Woolf2021!$E$9:$E$93)+63.1579*EXP(-0.19*W$58))/(Fperm_SI_Woolf2021!$E$9:$E$93-W$58))*(W$58-Fperm_SI_Woolf2021!$E$9:$E$93)/10))) + Fperm_SI_Woolf2021!$G$9:$G$93*EXP(-Fperm_SI_Woolf2021!$J$9:$J$93*$C128*IF(W$58=Fperm_SI_Woolf2021!$E$9:$E$93,1,EXP(LN((1.1*(Fperm_SI_Woolf2021!$E$9:$E$93-W$58)-63.1579*EXP(-0.19*Fperm_SI_Woolf2021!$E$9:$E$93)+63.1579*EXP(-0.19*W$58))/(Fperm_SI_Woolf2021!$E$9:$E$93-W$58))*(W$58-Fperm_SI_Woolf2021!$E$9:$E$93)/10))) + Fperm_SI_Woolf2021!$H$9:$H$93*EXP(-Fperm_SI_Woolf2021!$K$9:$K$93*$C128*IF(W$58=Fperm_SI_Woolf2021!$E$9:$E$93,1,EXP(LN((1.1*(Fperm_SI_Woolf2021!$E$9:$E$93-W$58)-63.1579*EXP(-0.19*Fperm_SI_Woolf2021!$E$9:$E$93)+63.1579*EXP(-0.19*W$58))/(Fperm_SI_Woolf2021!$E$9:$E$93-W$58))*(W$58-Fperm_SI_Woolf2021!$E$9:$E$93)/10))),Fperm_SI_Woolf2021!$D$9:$D$93))</f>
        <v>0.49315601459573399</v>
      </c>
      <c r="X128" s="51" cm="1">
        <f t="array" ref="X128">MIN(1,SLOPE(Fperm_SI_Woolf2021!$F$9:$F$93*EXP(-Fperm_SI_Woolf2021!$I$9:$I$93*$C128*IF(X$58=Fperm_SI_Woolf2021!$E$9:$E$93,1,EXP(LN((1.1*(Fperm_SI_Woolf2021!$E$9:$E$93-X$58)-63.1579*EXP(-0.19*Fperm_SI_Woolf2021!$E$9:$E$93)+63.1579*EXP(-0.19*X$58))/(Fperm_SI_Woolf2021!$E$9:$E$93-X$58))*(X$58-Fperm_SI_Woolf2021!$E$9:$E$93)/10))) + Fperm_SI_Woolf2021!$G$9:$G$93*EXP(-Fperm_SI_Woolf2021!$J$9:$J$93*$C128*IF(X$58=Fperm_SI_Woolf2021!$E$9:$E$93,1,EXP(LN((1.1*(Fperm_SI_Woolf2021!$E$9:$E$93-X$58)-63.1579*EXP(-0.19*Fperm_SI_Woolf2021!$E$9:$E$93)+63.1579*EXP(-0.19*X$58))/(Fperm_SI_Woolf2021!$E$9:$E$93-X$58))*(X$58-Fperm_SI_Woolf2021!$E$9:$E$93)/10))) + Fperm_SI_Woolf2021!$H$9:$H$93*EXP(-Fperm_SI_Woolf2021!$K$9:$K$93*$C128*IF(X$58=Fperm_SI_Woolf2021!$E$9:$E$93,1,EXP(LN((1.1*(Fperm_SI_Woolf2021!$E$9:$E$93-X$58)-63.1579*EXP(-0.19*Fperm_SI_Woolf2021!$E$9:$E$93)+63.1579*EXP(-0.19*X$58))/(Fperm_SI_Woolf2021!$E$9:$E$93-X$58))*(X$58-Fperm_SI_Woolf2021!$E$9:$E$93)/10))),Fperm_SI_Woolf2021!$D$9:$D$93)*X$57+INTERCEPT(Fperm_SI_Woolf2021!$F$9:$F$93*EXP(-Fperm_SI_Woolf2021!$I$9:$I$93*$C128*IF(X$58=Fperm_SI_Woolf2021!$E$9:$E$93,1,EXP(LN((1.1*(Fperm_SI_Woolf2021!$E$9:$E$93-X$58)-63.1579*EXP(-0.19*Fperm_SI_Woolf2021!$E$9:$E$93)+63.1579*EXP(-0.19*X$58))/(Fperm_SI_Woolf2021!$E$9:$E$93-X$58))*(X$58-Fperm_SI_Woolf2021!$E$9:$E$93)/10))) + Fperm_SI_Woolf2021!$G$9:$G$93*EXP(-Fperm_SI_Woolf2021!$J$9:$J$93*$C128*IF(X$58=Fperm_SI_Woolf2021!$E$9:$E$93,1,EXP(LN((1.1*(Fperm_SI_Woolf2021!$E$9:$E$93-X$58)-63.1579*EXP(-0.19*Fperm_SI_Woolf2021!$E$9:$E$93)+63.1579*EXP(-0.19*X$58))/(Fperm_SI_Woolf2021!$E$9:$E$93-X$58))*(X$58-Fperm_SI_Woolf2021!$E$9:$E$93)/10))) + Fperm_SI_Woolf2021!$H$9:$H$93*EXP(-Fperm_SI_Woolf2021!$K$9:$K$93*$C128*IF(X$58=Fperm_SI_Woolf2021!$E$9:$E$93,1,EXP(LN((1.1*(Fperm_SI_Woolf2021!$E$9:$E$93-X$58)-63.1579*EXP(-0.19*Fperm_SI_Woolf2021!$E$9:$E$93)+63.1579*EXP(-0.19*X$58))/(Fperm_SI_Woolf2021!$E$9:$E$93-X$58))*(X$58-Fperm_SI_Woolf2021!$E$9:$E$93)/10))),Fperm_SI_Woolf2021!$D$9:$D$93))</f>
        <v>0.46660480423502471</v>
      </c>
      <c r="Y128" s="51" cm="1">
        <f t="array" ref="Y128">MIN(1,SLOPE(Fperm_SI_Woolf2021!$F$9:$F$93*EXP(-Fperm_SI_Woolf2021!$I$9:$I$93*$C128*IF(Y$58=Fperm_SI_Woolf2021!$E$9:$E$93,1,EXP(LN((1.1*(Fperm_SI_Woolf2021!$E$9:$E$93-Y$58)-63.1579*EXP(-0.19*Fperm_SI_Woolf2021!$E$9:$E$93)+63.1579*EXP(-0.19*Y$58))/(Fperm_SI_Woolf2021!$E$9:$E$93-Y$58))*(Y$58-Fperm_SI_Woolf2021!$E$9:$E$93)/10))) + Fperm_SI_Woolf2021!$G$9:$G$93*EXP(-Fperm_SI_Woolf2021!$J$9:$J$93*$C128*IF(Y$58=Fperm_SI_Woolf2021!$E$9:$E$93,1,EXP(LN((1.1*(Fperm_SI_Woolf2021!$E$9:$E$93-Y$58)-63.1579*EXP(-0.19*Fperm_SI_Woolf2021!$E$9:$E$93)+63.1579*EXP(-0.19*Y$58))/(Fperm_SI_Woolf2021!$E$9:$E$93-Y$58))*(Y$58-Fperm_SI_Woolf2021!$E$9:$E$93)/10))) + Fperm_SI_Woolf2021!$H$9:$H$93*EXP(-Fperm_SI_Woolf2021!$K$9:$K$93*$C128*IF(Y$58=Fperm_SI_Woolf2021!$E$9:$E$93,1,EXP(LN((1.1*(Fperm_SI_Woolf2021!$E$9:$E$93-Y$58)-63.1579*EXP(-0.19*Fperm_SI_Woolf2021!$E$9:$E$93)+63.1579*EXP(-0.19*Y$58))/(Fperm_SI_Woolf2021!$E$9:$E$93-Y$58))*(Y$58-Fperm_SI_Woolf2021!$E$9:$E$93)/10))),Fperm_SI_Woolf2021!$D$9:$D$93)*Y$57+INTERCEPT(Fperm_SI_Woolf2021!$F$9:$F$93*EXP(-Fperm_SI_Woolf2021!$I$9:$I$93*$C128*IF(Y$58=Fperm_SI_Woolf2021!$E$9:$E$93,1,EXP(LN((1.1*(Fperm_SI_Woolf2021!$E$9:$E$93-Y$58)-63.1579*EXP(-0.19*Fperm_SI_Woolf2021!$E$9:$E$93)+63.1579*EXP(-0.19*Y$58))/(Fperm_SI_Woolf2021!$E$9:$E$93-Y$58))*(Y$58-Fperm_SI_Woolf2021!$E$9:$E$93)/10))) + Fperm_SI_Woolf2021!$G$9:$G$93*EXP(-Fperm_SI_Woolf2021!$J$9:$J$93*$C128*IF(Y$58=Fperm_SI_Woolf2021!$E$9:$E$93,1,EXP(LN((1.1*(Fperm_SI_Woolf2021!$E$9:$E$93-Y$58)-63.1579*EXP(-0.19*Fperm_SI_Woolf2021!$E$9:$E$93)+63.1579*EXP(-0.19*Y$58))/(Fperm_SI_Woolf2021!$E$9:$E$93-Y$58))*(Y$58-Fperm_SI_Woolf2021!$E$9:$E$93)/10))) + Fperm_SI_Woolf2021!$H$9:$H$93*EXP(-Fperm_SI_Woolf2021!$K$9:$K$93*$C128*IF(Y$58=Fperm_SI_Woolf2021!$E$9:$E$93,1,EXP(LN((1.1*(Fperm_SI_Woolf2021!$E$9:$E$93-Y$58)-63.1579*EXP(-0.19*Fperm_SI_Woolf2021!$E$9:$E$93)+63.1579*EXP(-0.19*Y$58))/(Fperm_SI_Woolf2021!$E$9:$E$93-Y$58))*(Y$58-Fperm_SI_Woolf2021!$E$9:$E$93)/10))),Fperm_SI_Woolf2021!$D$9:$D$93))</f>
        <v>0.44005359387431542</v>
      </c>
      <c r="Z128" s="51" cm="1">
        <f t="array" ref="Z128">MIN(1,SLOPE(Fperm_SI_Woolf2021!$F$9:$F$93*EXP(-Fperm_SI_Woolf2021!$I$9:$I$93*$C128*IF(Z$58=Fperm_SI_Woolf2021!$E$9:$E$93,1,EXP(LN((1.1*(Fperm_SI_Woolf2021!$E$9:$E$93-Z$58)-63.1579*EXP(-0.19*Fperm_SI_Woolf2021!$E$9:$E$93)+63.1579*EXP(-0.19*Z$58))/(Fperm_SI_Woolf2021!$E$9:$E$93-Z$58))*(Z$58-Fperm_SI_Woolf2021!$E$9:$E$93)/10))) + Fperm_SI_Woolf2021!$G$9:$G$93*EXP(-Fperm_SI_Woolf2021!$J$9:$J$93*$C128*IF(Z$58=Fperm_SI_Woolf2021!$E$9:$E$93,1,EXP(LN((1.1*(Fperm_SI_Woolf2021!$E$9:$E$93-Z$58)-63.1579*EXP(-0.19*Fperm_SI_Woolf2021!$E$9:$E$93)+63.1579*EXP(-0.19*Z$58))/(Fperm_SI_Woolf2021!$E$9:$E$93-Z$58))*(Z$58-Fperm_SI_Woolf2021!$E$9:$E$93)/10))) + Fperm_SI_Woolf2021!$H$9:$H$93*EXP(-Fperm_SI_Woolf2021!$K$9:$K$93*$C128*IF(Z$58=Fperm_SI_Woolf2021!$E$9:$E$93,1,EXP(LN((1.1*(Fperm_SI_Woolf2021!$E$9:$E$93-Z$58)-63.1579*EXP(-0.19*Fperm_SI_Woolf2021!$E$9:$E$93)+63.1579*EXP(-0.19*Z$58))/(Fperm_SI_Woolf2021!$E$9:$E$93-Z$58))*(Z$58-Fperm_SI_Woolf2021!$E$9:$E$93)/10))),Fperm_SI_Woolf2021!$D$9:$D$93)*Z$57+INTERCEPT(Fperm_SI_Woolf2021!$F$9:$F$93*EXP(-Fperm_SI_Woolf2021!$I$9:$I$93*$C128*IF(Z$58=Fperm_SI_Woolf2021!$E$9:$E$93,1,EXP(LN((1.1*(Fperm_SI_Woolf2021!$E$9:$E$93-Z$58)-63.1579*EXP(-0.19*Fperm_SI_Woolf2021!$E$9:$E$93)+63.1579*EXP(-0.19*Z$58))/(Fperm_SI_Woolf2021!$E$9:$E$93-Z$58))*(Z$58-Fperm_SI_Woolf2021!$E$9:$E$93)/10))) + Fperm_SI_Woolf2021!$G$9:$G$93*EXP(-Fperm_SI_Woolf2021!$J$9:$J$93*$C128*IF(Z$58=Fperm_SI_Woolf2021!$E$9:$E$93,1,EXP(LN((1.1*(Fperm_SI_Woolf2021!$E$9:$E$93-Z$58)-63.1579*EXP(-0.19*Fperm_SI_Woolf2021!$E$9:$E$93)+63.1579*EXP(-0.19*Z$58))/(Fperm_SI_Woolf2021!$E$9:$E$93-Z$58))*(Z$58-Fperm_SI_Woolf2021!$E$9:$E$93)/10))) + Fperm_SI_Woolf2021!$H$9:$H$93*EXP(-Fperm_SI_Woolf2021!$K$9:$K$93*$C128*IF(Z$58=Fperm_SI_Woolf2021!$E$9:$E$93,1,EXP(LN((1.1*(Fperm_SI_Woolf2021!$E$9:$E$93-Z$58)-63.1579*EXP(-0.19*Fperm_SI_Woolf2021!$E$9:$E$93)+63.1579*EXP(-0.19*Z$58))/(Fperm_SI_Woolf2021!$E$9:$E$93-Z$58))*(Z$58-Fperm_SI_Woolf2021!$E$9:$E$93)/10))),Fperm_SI_Woolf2021!$D$9:$D$93))</f>
        <v>0.41350238351360613</v>
      </c>
      <c r="AA128" s="51" cm="1">
        <f t="array" ref="AA128">MIN(1,SLOPE(Fperm_SI_Woolf2021!$F$9:$F$93*EXP(-Fperm_SI_Woolf2021!$I$9:$I$93*$C128*IF(AA$58=Fperm_SI_Woolf2021!$E$9:$E$93,1,EXP(LN((1.1*(Fperm_SI_Woolf2021!$E$9:$E$93-AA$58)-63.1579*EXP(-0.19*Fperm_SI_Woolf2021!$E$9:$E$93)+63.1579*EXP(-0.19*AA$58))/(Fperm_SI_Woolf2021!$E$9:$E$93-AA$58))*(AA$58-Fperm_SI_Woolf2021!$E$9:$E$93)/10))) + Fperm_SI_Woolf2021!$G$9:$G$93*EXP(-Fperm_SI_Woolf2021!$J$9:$J$93*$C128*IF(AA$58=Fperm_SI_Woolf2021!$E$9:$E$93,1,EXP(LN((1.1*(Fperm_SI_Woolf2021!$E$9:$E$93-AA$58)-63.1579*EXP(-0.19*Fperm_SI_Woolf2021!$E$9:$E$93)+63.1579*EXP(-0.19*AA$58))/(Fperm_SI_Woolf2021!$E$9:$E$93-AA$58))*(AA$58-Fperm_SI_Woolf2021!$E$9:$E$93)/10))) + Fperm_SI_Woolf2021!$H$9:$H$93*EXP(-Fperm_SI_Woolf2021!$K$9:$K$93*$C128*IF(AA$58=Fperm_SI_Woolf2021!$E$9:$E$93,1,EXP(LN((1.1*(Fperm_SI_Woolf2021!$E$9:$E$93-AA$58)-63.1579*EXP(-0.19*Fperm_SI_Woolf2021!$E$9:$E$93)+63.1579*EXP(-0.19*AA$58))/(Fperm_SI_Woolf2021!$E$9:$E$93-AA$58))*(AA$58-Fperm_SI_Woolf2021!$E$9:$E$93)/10))),Fperm_SI_Woolf2021!$D$9:$D$93)*AA$57+INTERCEPT(Fperm_SI_Woolf2021!$F$9:$F$93*EXP(-Fperm_SI_Woolf2021!$I$9:$I$93*$C128*IF(AA$58=Fperm_SI_Woolf2021!$E$9:$E$93,1,EXP(LN((1.1*(Fperm_SI_Woolf2021!$E$9:$E$93-AA$58)-63.1579*EXP(-0.19*Fperm_SI_Woolf2021!$E$9:$E$93)+63.1579*EXP(-0.19*AA$58))/(Fperm_SI_Woolf2021!$E$9:$E$93-AA$58))*(AA$58-Fperm_SI_Woolf2021!$E$9:$E$93)/10))) + Fperm_SI_Woolf2021!$G$9:$G$93*EXP(-Fperm_SI_Woolf2021!$J$9:$J$93*$C128*IF(AA$58=Fperm_SI_Woolf2021!$E$9:$E$93,1,EXP(LN((1.1*(Fperm_SI_Woolf2021!$E$9:$E$93-AA$58)-63.1579*EXP(-0.19*Fperm_SI_Woolf2021!$E$9:$E$93)+63.1579*EXP(-0.19*AA$58))/(Fperm_SI_Woolf2021!$E$9:$E$93-AA$58))*(AA$58-Fperm_SI_Woolf2021!$E$9:$E$93)/10))) + Fperm_SI_Woolf2021!$H$9:$H$93*EXP(-Fperm_SI_Woolf2021!$K$9:$K$93*$C128*IF(AA$58=Fperm_SI_Woolf2021!$E$9:$E$93,1,EXP(LN((1.1*(Fperm_SI_Woolf2021!$E$9:$E$93-AA$58)-63.1579*EXP(-0.19*Fperm_SI_Woolf2021!$E$9:$E$93)+63.1579*EXP(-0.19*AA$58))/(Fperm_SI_Woolf2021!$E$9:$E$93-AA$58))*(AA$58-Fperm_SI_Woolf2021!$E$9:$E$93)/10))),Fperm_SI_Woolf2021!$D$9:$D$93))</f>
        <v>0.38695117315289684</v>
      </c>
      <c r="AB128" s="51" cm="1">
        <f t="array" ref="AB128">MIN(1,SLOPE(Fperm_SI_Woolf2021!$F$9:$F$93*EXP(-Fperm_SI_Woolf2021!$I$9:$I$93*$C128*IF(AB$58=Fperm_SI_Woolf2021!$E$9:$E$93,1,EXP(LN((1.1*(Fperm_SI_Woolf2021!$E$9:$E$93-AB$58)-63.1579*EXP(-0.19*Fperm_SI_Woolf2021!$E$9:$E$93)+63.1579*EXP(-0.19*AB$58))/(Fperm_SI_Woolf2021!$E$9:$E$93-AB$58))*(AB$58-Fperm_SI_Woolf2021!$E$9:$E$93)/10))) + Fperm_SI_Woolf2021!$G$9:$G$93*EXP(-Fperm_SI_Woolf2021!$J$9:$J$93*$C128*IF(AB$58=Fperm_SI_Woolf2021!$E$9:$E$93,1,EXP(LN((1.1*(Fperm_SI_Woolf2021!$E$9:$E$93-AB$58)-63.1579*EXP(-0.19*Fperm_SI_Woolf2021!$E$9:$E$93)+63.1579*EXP(-0.19*AB$58))/(Fperm_SI_Woolf2021!$E$9:$E$93-AB$58))*(AB$58-Fperm_SI_Woolf2021!$E$9:$E$93)/10))) + Fperm_SI_Woolf2021!$H$9:$H$93*EXP(-Fperm_SI_Woolf2021!$K$9:$K$93*$C128*IF(AB$58=Fperm_SI_Woolf2021!$E$9:$E$93,1,EXP(LN((1.1*(Fperm_SI_Woolf2021!$E$9:$E$93-AB$58)-63.1579*EXP(-0.19*Fperm_SI_Woolf2021!$E$9:$E$93)+63.1579*EXP(-0.19*AB$58))/(Fperm_SI_Woolf2021!$E$9:$E$93-AB$58))*(AB$58-Fperm_SI_Woolf2021!$E$9:$E$93)/10))),Fperm_SI_Woolf2021!$D$9:$D$93)*AB$57+INTERCEPT(Fperm_SI_Woolf2021!$F$9:$F$93*EXP(-Fperm_SI_Woolf2021!$I$9:$I$93*$C128*IF(AB$58=Fperm_SI_Woolf2021!$E$9:$E$93,1,EXP(LN((1.1*(Fperm_SI_Woolf2021!$E$9:$E$93-AB$58)-63.1579*EXP(-0.19*Fperm_SI_Woolf2021!$E$9:$E$93)+63.1579*EXP(-0.19*AB$58))/(Fperm_SI_Woolf2021!$E$9:$E$93-AB$58))*(AB$58-Fperm_SI_Woolf2021!$E$9:$E$93)/10))) + Fperm_SI_Woolf2021!$G$9:$G$93*EXP(-Fperm_SI_Woolf2021!$J$9:$J$93*$C128*IF(AB$58=Fperm_SI_Woolf2021!$E$9:$E$93,1,EXP(LN((1.1*(Fperm_SI_Woolf2021!$E$9:$E$93-AB$58)-63.1579*EXP(-0.19*Fperm_SI_Woolf2021!$E$9:$E$93)+63.1579*EXP(-0.19*AB$58))/(Fperm_SI_Woolf2021!$E$9:$E$93-AB$58))*(AB$58-Fperm_SI_Woolf2021!$E$9:$E$93)/10))) + Fperm_SI_Woolf2021!$H$9:$H$93*EXP(-Fperm_SI_Woolf2021!$K$9:$K$93*$C128*IF(AB$58=Fperm_SI_Woolf2021!$E$9:$E$93,1,EXP(LN((1.1*(Fperm_SI_Woolf2021!$E$9:$E$93-AB$58)-63.1579*EXP(-0.19*Fperm_SI_Woolf2021!$E$9:$E$93)+63.1579*EXP(-0.19*AB$58))/(Fperm_SI_Woolf2021!$E$9:$E$93-AB$58))*(AB$58-Fperm_SI_Woolf2021!$E$9:$E$93)/10))),Fperm_SI_Woolf2021!$D$9:$D$93))</f>
        <v>0.36039996279218756</v>
      </c>
      <c r="AC128" s="51" cm="1">
        <f t="array" ref="AC128">MIN(1,SLOPE(Fperm_SI_Woolf2021!$F$9:$F$93*EXP(-Fperm_SI_Woolf2021!$I$9:$I$93*$C128*IF(AC$58=Fperm_SI_Woolf2021!$E$9:$E$93,1,EXP(LN((1.1*(Fperm_SI_Woolf2021!$E$9:$E$93-AC$58)-63.1579*EXP(-0.19*Fperm_SI_Woolf2021!$E$9:$E$93)+63.1579*EXP(-0.19*AC$58))/(Fperm_SI_Woolf2021!$E$9:$E$93-AC$58))*(AC$58-Fperm_SI_Woolf2021!$E$9:$E$93)/10))) + Fperm_SI_Woolf2021!$G$9:$G$93*EXP(-Fperm_SI_Woolf2021!$J$9:$J$93*$C128*IF(AC$58=Fperm_SI_Woolf2021!$E$9:$E$93,1,EXP(LN((1.1*(Fperm_SI_Woolf2021!$E$9:$E$93-AC$58)-63.1579*EXP(-0.19*Fperm_SI_Woolf2021!$E$9:$E$93)+63.1579*EXP(-0.19*AC$58))/(Fperm_SI_Woolf2021!$E$9:$E$93-AC$58))*(AC$58-Fperm_SI_Woolf2021!$E$9:$E$93)/10))) + Fperm_SI_Woolf2021!$H$9:$H$93*EXP(-Fperm_SI_Woolf2021!$K$9:$K$93*$C128*IF(AC$58=Fperm_SI_Woolf2021!$E$9:$E$93,1,EXP(LN((1.1*(Fperm_SI_Woolf2021!$E$9:$E$93-AC$58)-63.1579*EXP(-0.19*Fperm_SI_Woolf2021!$E$9:$E$93)+63.1579*EXP(-0.19*AC$58))/(Fperm_SI_Woolf2021!$E$9:$E$93-AC$58))*(AC$58-Fperm_SI_Woolf2021!$E$9:$E$93)/10))),Fperm_SI_Woolf2021!$D$9:$D$93)*AC$57+INTERCEPT(Fperm_SI_Woolf2021!$F$9:$F$93*EXP(-Fperm_SI_Woolf2021!$I$9:$I$93*$C128*IF(AC$58=Fperm_SI_Woolf2021!$E$9:$E$93,1,EXP(LN((1.1*(Fperm_SI_Woolf2021!$E$9:$E$93-AC$58)-63.1579*EXP(-0.19*Fperm_SI_Woolf2021!$E$9:$E$93)+63.1579*EXP(-0.19*AC$58))/(Fperm_SI_Woolf2021!$E$9:$E$93-AC$58))*(AC$58-Fperm_SI_Woolf2021!$E$9:$E$93)/10))) + Fperm_SI_Woolf2021!$G$9:$G$93*EXP(-Fperm_SI_Woolf2021!$J$9:$J$93*$C128*IF(AC$58=Fperm_SI_Woolf2021!$E$9:$E$93,1,EXP(LN((1.1*(Fperm_SI_Woolf2021!$E$9:$E$93-AC$58)-63.1579*EXP(-0.19*Fperm_SI_Woolf2021!$E$9:$E$93)+63.1579*EXP(-0.19*AC$58))/(Fperm_SI_Woolf2021!$E$9:$E$93-AC$58))*(AC$58-Fperm_SI_Woolf2021!$E$9:$E$93)/10))) + Fperm_SI_Woolf2021!$H$9:$H$93*EXP(-Fperm_SI_Woolf2021!$K$9:$K$93*$C128*IF(AC$58=Fperm_SI_Woolf2021!$E$9:$E$93,1,EXP(LN((1.1*(Fperm_SI_Woolf2021!$E$9:$E$93-AC$58)-63.1579*EXP(-0.19*Fperm_SI_Woolf2021!$E$9:$E$93)+63.1579*EXP(-0.19*AC$58))/(Fperm_SI_Woolf2021!$E$9:$E$93-AC$58))*(AC$58-Fperm_SI_Woolf2021!$E$9:$E$93)/10))),Fperm_SI_Woolf2021!$D$9:$D$93))</f>
        <v>0.33384875243147821</v>
      </c>
      <c r="AD128" s="51" cm="1">
        <f t="array" ref="AD128">MIN(1,SLOPE(Fperm_SI_Woolf2021!$F$9:$F$93*EXP(-Fperm_SI_Woolf2021!$I$9:$I$93*$C128*IF(AD$58=Fperm_SI_Woolf2021!$E$9:$E$93,1,EXP(LN((1.1*(Fperm_SI_Woolf2021!$E$9:$E$93-AD$58)-63.1579*EXP(-0.19*Fperm_SI_Woolf2021!$E$9:$E$93)+63.1579*EXP(-0.19*AD$58))/(Fperm_SI_Woolf2021!$E$9:$E$93-AD$58))*(AD$58-Fperm_SI_Woolf2021!$E$9:$E$93)/10))) + Fperm_SI_Woolf2021!$G$9:$G$93*EXP(-Fperm_SI_Woolf2021!$J$9:$J$93*$C128*IF(AD$58=Fperm_SI_Woolf2021!$E$9:$E$93,1,EXP(LN((1.1*(Fperm_SI_Woolf2021!$E$9:$E$93-AD$58)-63.1579*EXP(-0.19*Fperm_SI_Woolf2021!$E$9:$E$93)+63.1579*EXP(-0.19*AD$58))/(Fperm_SI_Woolf2021!$E$9:$E$93-AD$58))*(AD$58-Fperm_SI_Woolf2021!$E$9:$E$93)/10))) + Fperm_SI_Woolf2021!$H$9:$H$93*EXP(-Fperm_SI_Woolf2021!$K$9:$K$93*$C128*IF(AD$58=Fperm_SI_Woolf2021!$E$9:$E$93,1,EXP(LN((1.1*(Fperm_SI_Woolf2021!$E$9:$E$93-AD$58)-63.1579*EXP(-0.19*Fperm_SI_Woolf2021!$E$9:$E$93)+63.1579*EXP(-0.19*AD$58))/(Fperm_SI_Woolf2021!$E$9:$E$93-AD$58))*(AD$58-Fperm_SI_Woolf2021!$E$9:$E$93)/10))),Fperm_SI_Woolf2021!$D$9:$D$93)*AD$57+INTERCEPT(Fperm_SI_Woolf2021!$F$9:$F$93*EXP(-Fperm_SI_Woolf2021!$I$9:$I$93*$C128*IF(AD$58=Fperm_SI_Woolf2021!$E$9:$E$93,1,EXP(LN((1.1*(Fperm_SI_Woolf2021!$E$9:$E$93-AD$58)-63.1579*EXP(-0.19*Fperm_SI_Woolf2021!$E$9:$E$93)+63.1579*EXP(-0.19*AD$58))/(Fperm_SI_Woolf2021!$E$9:$E$93-AD$58))*(AD$58-Fperm_SI_Woolf2021!$E$9:$E$93)/10))) + Fperm_SI_Woolf2021!$G$9:$G$93*EXP(-Fperm_SI_Woolf2021!$J$9:$J$93*$C128*IF(AD$58=Fperm_SI_Woolf2021!$E$9:$E$93,1,EXP(LN((1.1*(Fperm_SI_Woolf2021!$E$9:$E$93-AD$58)-63.1579*EXP(-0.19*Fperm_SI_Woolf2021!$E$9:$E$93)+63.1579*EXP(-0.19*AD$58))/(Fperm_SI_Woolf2021!$E$9:$E$93-AD$58))*(AD$58-Fperm_SI_Woolf2021!$E$9:$E$93)/10))) + Fperm_SI_Woolf2021!$H$9:$H$93*EXP(-Fperm_SI_Woolf2021!$K$9:$K$93*$C128*IF(AD$58=Fperm_SI_Woolf2021!$E$9:$E$93,1,EXP(LN((1.1*(Fperm_SI_Woolf2021!$E$9:$E$93-AD$58)-63.1579*EXP(-0.19*Fperm_SI_Woolf2021!$E$9:$E$93)+63.1579*EXP(-0.19*AD$58))/(Fperm_SI_Woolf2021!$E$9:$E$93-AD$58))*(AD$58-Fperm_SI_Woolf2021!$E$9:$E$93)/10))),Fperm_SI_Woolf2021!$D$9:$D$93))</f>
        <v>0.30729754207076893</v>
      </c>
      <c r="AE128" s="51" cm="1">
        <f t="array" ref="AE128">MIN(1,SLOPE(Fperm_SI_Woolf2021!$F$9:$F$93*EXP(-Fperm_SI_Woolf2021!$I$9:$I$93*$C128*IF(AE$58=Fperm_SI_Woolf2021!$E$9:$E$93,1,EXP(LN((1.1*(Fperm_SI_Woolf2021!$E$9:$E$93-AE$58)-63.1579*EXP(-0.19*Fperm_SI_Woolf2021!$E$9:$E$93)+63.1579*EXP(-0.19*AE$58))/(Fperm_SI_Woolf2021!$E$9:$E$93-AE$58))*(AE$58-Fperm_SI_Woolf2021!$E$9:$E$93)/10))) + Fperm_SI_Woolf2021!$G$9:$G$93*EXP(-Fperm_SI_Woolf2021!$J$9:$J$93*$C128*IF(AE$58=Fperm_SI_Woolf2021!$E$9:$E$93,1,EXP(LN((1.1*(Fperm_SI_Woolf2021!$E$9:$E$93-AE$58)-63.1579*EXP(-0.19*Fperm_SI_Woolf2021!$E$9:$E$93)+63.1579*EXP(-0.19*AE$58))/(Fperm_SI_Woolf2021!$E$9:$E$93-AE$58))*(AE$58-Fperm_SI_Woolf2021!$E$9:$E$93)/10))) + Fperm_SI_Woolf2021!$H$9:$H$93*EXP(-Fperm_SI_Woolf2021!$K$9:$K$93*$C128*IF(AE$58=Fperm_SI_Woolf2021!$E$9:$E$93,1,EXP(LN((1.1*(Fperm_SI_Woolf2021!$E$9:$E$93-AE$58)-63.1579*EXP(-0.19*Fperm_SI_Woolf2021!$E$9:$E$93)+63.1579*EXP(-0.19*AE$58))/(Fperm_SI_Woolf2021!$E$9:$E$93-AE$58))*(AE$58-Fperm_SI_Woolf2021!$E$9:$E$93)/10))),Fperm_SI_Woolf2021!$D$9:$D$93)*AE$57+INTERCEPT(Fperm_SI_Woolf2021!$F$9:$F$93*EXP(-Fperm_SI_Woolf2021!$I$9:$I$93*$C128*IF(AE$58=Fperm_SI_Woolf2021!$E$9:$E$93,1,EXP(LN((1.1*(Fperm_SI_Woolf2021!$E$9:$E$93-AE$58)-63.1579*EXP(-0.19*Fperm_SI_Woolf2021!$E$9:$E$93)+63.1579*EXP(-0.19*AE$58))/(Fperm_SI_Woolf2021!$E$9:$E$93-AE$58))*(AE$58-Fperm_SI_Woolf2021!$E$9:$E$93)/10))) + Fperm_SI_Woolf2021!$G$9:$G$93*EXP(-Fperm_SI_Woolf2021!$J$9:$J$93*$C128*IF(AE$58=Fperm_SI_Woolf2021!$E$9:$E$93,1,EXP(LN((1.1*(Fperm_SI_Woolf2021!$E$9:$E$93-AE$58)-63.1579*EXP(-0.19*Fperm_SI_Woolf2021!$E$9:$E$93)+63.1579*EXP(-0.19*AE$58))/(Fperm_SI_Woolf2021!$E$9:$E$93-AE$58))*(AE$58-Fperm_SI_Woolf2021!$E$9:$E$93)/10))) + Fperm_SI_Woolf2021!$H$9:$H$93*EXP(-Fperm_SI_Woolf2021!$K$9:$K$93*$C128*IF(AE$58=Fperm_SI_Woolf2021!$E$9:$E$93,1,EXP(LN((1.1*(Fperm_SI_Woolf2021!$E$9:$E$93-AE$58)-63.1579*EXP(-0.19*Fperm_SI_Woolf2021!$E$9:$E$93)+63.1579*EXP(-0.19*AE$58))/(Fperm_SI_Woolf2021!$E$9:$E$93-AE$58))*(AE$58-Fperm_SI_Woolf2021!$E$9:$E$93)/10))),Fperm_SI_Woolf2021!$D$9:$D$93))</f>
        <v>0.28074633171005958</v>
      </c>
      <c r="AF128" s="51" cm="1">
        <f t="array" ref="AF128">MIN(1,SLOPE(Fperm_SI_Woolf2021!$F$9:$F$93*EXP(-Fperm_SI_Woolf2021!$I$9:$I$93*$C128*IF(AF$58=Fperm_SI_Woolf2021!$E$9:$E$93,1,EXP(LN((1.1*(Fperm_SI_Woolf2021!$E$9:$E$93-AF$58)-63.1579*EXP(-0.19*Fperm_SI_Woolf2021!$E$9:$E$93)+63.1579*EXP(-0.19*AF$58))/(Fperm_SI_Woolf2021!$E$9:$E$93-AF$58))*(AF$58-Fperm_SI_Woolf2021!$E$9:$E$93)/10))) + Fperm_SI_Woolf2021!$G$9:$G$93*EXP(-Fperm_SI_Woolf2021!$J$9:$J$93*$C128*IF(AF$58=Fperm_SI_Woolf2021!$E$9:$E$93,1,EXP(LN((1.1*(Fperm_SI_Woolf2021!$E$9:$E$93-AF$58)-63.1579*EXP(-0.19*Fperm_SI_Woolf2021!$E$9:$E$93)+63.1579*EXP(-0.19*AF$58))/(Fperm_SI_Woolf2021!$E$9:$E$93-AF$58))*(AF$58-Fperm_SI_Woolf2021!$E$9:$E$93)/10))) + Fperm_SI_Woolf2021!$H$9:$H$93*EXP(-Fperm_SI_Woolf2021!$K$9:$K$93*$C128*IF(AF$58=Fperm_SI_Woolf2021!$E$9:$E$93,1,EXP(LN((1.1*(Fperm_SI_Woolf2021!$E$9:$E$93-AF$58)-63.1579*EXP(-0.19*Fperm_SI_Woolf2021!$E$9:$E$93)+63.1579*EXP(-0.19*AF$58))/(Fperm_SI_Woolf2021!$E$9:$E$93-AF$58))*(AF$58-Fperm_SI_Woolf2021!$E$9:$E$93)/10))),Fperm_SI_Woolf2021!$D$9:$D$93)*AF$57+INTERCEPT(Fperm_SI_Woolf2021!$F$9:$F$93*EXP(-Fperm_SI_Woolf2021!$I$9:$I$93*$C128*IF(AF$58=Fperm_SI_Woolf2021!$E$9:$E$93,1,EXP(LN((1.1*(Fperm_SI_Woolf2021!$E$9:$E$93-AF$58)-63.1579*EXP(-0.19*Fperm_SI_Woolf2021!$E$9:$E$93)+63.1579*EXP(-0.19*AF$58))/(Fperm_SI_Woolf2021!$E$9:$E$93-AF$58))*(AF$58-Fperm_SI_Woolf2021!$E$9:$E$93)/10))) + Fperm_SI_Woolf2021!$G$9:$G$93*EXP(-Fperm_SI_Woolf2021!$J$9:$J$93*$C128*IF(AF$58=Fperm_SI_Woolf2021!$E$9:$E$93,1,EXP(LN((1.1*(Fperm_SI_Woolf2021!$E$9:$E$93-AF$58)-63.1579*EXP(-0.19*Fperm_SI_Woolf2021!$E$9:$E$93)+63.1579*EXP(-0.19*AF$58))/(Fperm_SI_Woolf2021!$E$9:$E$93-AF$58))*(AF$58-Fperm_SI_Woolf2021!$E$9:$E$93)/10))) + Fperm_SI_Woolf2021!$H$9:$H$93*EXP(-Fperm_SI_Woolf2021!$K$9:$K$93*$C128*IF(AF$58=Fperm_SI_Woolf2021!$E$9:$E$93,1,EXP(LN((1.1*(Fperm_SI_Woolf2021!$E$9:$E$93-AF$58)-63.1579*EXP(-0.19*Fperm_SI_Woolf2021!$E$9:$E$93)+63.1579*EXP(-0.19*AF$58))/(Fperm_SI_Woolf2021!$E$9:$E$93-AF$58))*(AF$58-Fperm_SI_Woolf2021!$E$9:$E$93)/10))),Fperm_SI_Woolf2021!$D$9:$D$93))</f>
        <v>0.25419512134935024</v>
      </c>
      <c r="AG128" s="51" cm="1">
        <f t="array" ref="AG128">MIN(1,SLOPE(Fperm_SI_Woolf2021!$F$9:$F$93*EXP(-Fperm_SI_Woolf2021!$I$9:$I$93*$C128*IF(AG$58=Fperm_SI_Woolf2021!$E$9:$E$93,1,EXP(LN((1.1*(Fperm_SI_Woolf2021!$E$9:$E$93-AG$58)-63.1579*EXP(-0.19*Fperm_SI_Woolf2021!$E$9:$E$93)+63.1579*EXP(-0.19*AG$58))/(Fperm_SI_Woolf2021!$E$9:$E$93-AG$58))*(AG$58-Fperm_SI_Woolf2021!$E$9:$E$93)/10))) + Fperm_SI_Woolf2021!$G$9:$G$93*EXP(-Fperm_SI_Woolf2021!$J$9:$J$93*$C128*IF(AG$58=Fperm_SI_Woolf2021!$E$9:$E$93,1,EXP(LN((1.1*(Fperm_SI_Woolf2021!$E$9:$E$93-AG$58)-63.1579*EXP(-0.19*Fperm_SI_Woolf2021!$E$9:$E$93)+63.1579*EXP(-0.19*AG$58))/(Fperm_SI_Woolf2021!$E$9:$E$93-AG$58))*(AG$58-Fperm_SI_Woolf2021!$E$9:$E$93)/10))) + Fperm_SI_Woolf2021!$H$9:$H$93*EXP(-Fperm_SI_Woolf2021!$K$9:$K$93*$C128*IF(AG$58=Fperm_SI_Woolf2021!$E$9:$E$93,1,EXP(LN((1.1*(Fperm_SI_Woolf2021!$E$9:$E$93-AG$58)-63.1579*EXP(-0.19*Fperm_SI_Woolf2021!$E$9:$E$93)+63.1579*EXP(-0.19*AG$58))/(Fperm_SI_Woolf2021!$E$9:$E$93-AG$58))*(AG$58-Fperm_SI_Woolf2021!$E$9:$E$93)/10))),Fperm_SI_Woolf2021!$D$9:$D$93)*AG$57+INTERCEPT(Fperm_SI_Woolf2021!$F$9:$F$93*EXP(-Fperm_SI_Woolf2021!$I$9:$I$93*$C128*IF(AG$58=Fperm_SI_Woolf2021!$E$9:$E$93,1,EXP(LN((1.1*(Fperm_SI_Woolf2021!$E$9:$E$93-AG$58)-63.1579*EXP(-0.19*Fperm_SI_Woolf2021!$E$9:$E$93)+63.1579*EXP(-0.19*AG$58))/(Fperm_SI_Woolf2021!$E$9:$E$93-AG$58))*(AG$58-Fperm_SI_Woolf2021!$E$9:$E$93)/10))) + Fperm_SI_Woolf2021!$G$9:$G$93*EXP(-Fperm_SI_Woolf2021!$J$9:$J$93*$C128*IF(AG$58=Fperm_SI_Woolf2021!$E$9:$E$93,1,EXP(LN((1.1*(Fperm_SI_Woolf2021!$E$9:$E$93-AG$58)-63.1579*EXP(-0.19*Fperm_SI_Woolf2021!$E$9:$E$93)+63.1579*EXP(-0.19*AG$58))/(Fperm_SI_Woolf2021!$E$9:$E$93-AG$58))*(AG$58-Fperm_SI_Woolf2021!$E$9:$E$93)/10))) + Fperm_SI_Woolf2021!$H$9:$H$93*EXP(-Fperm_SI_Woolf2021!$K$9:$K$93*$C128*IF(AG$58=Fperm_SI_Woolf2021!$E$9:$E$93,1,EXP(LN((1.1*(Fperm_SI_Woolf2021!$E$9:$E$93-AG$58)-63.1579*EXP(-0.19*Fperm_SI_Woolf2021!$E$9:$E$93)+63.1579*EXP(-0.19*AG$58))/(Fperm_SI_Woolf2021!$E$9:$E$93-AG$58))*(AG$58-Fperm_SI_Woolf2021!$E$9:$E$93)/10))),Fperm_SI_Woolf2021!$D$9:$D$93))</f>
        <v>0.2276439109886409</v>
      </c>
      <c r="AH128" s="51" cm="1">
        <f t="array" ref="AH128">MIN(1,SLOPE(Fperm_SI_Woolf2021!$F$9:$F$93*EXP(-Fperm_SI_Woolf2021!$I$9:$I$93*$C128*IF(AH$58=Fperm_SI_Woolf2021!$E$9:$E$93,1,EXP(LN((1.1*(Fperm_SI_Woolf2021!$E$9:$E$93-AH$58)-63.1579*EXP(-0.19*Fperm_SI_Woolf2021!$E$9:$E$93)+63.1579*EXP(-0.19*AH$58))/(Fperm_SI_Woolf2021!$E$9:$E$93-AH$58))*(AH$58-Fperm_SI_Woolf2021!$E$9:$E$93)/10))) + Fperm_SI_Woolf2021!$G$9:$G$93*EXP(-Fperm_SI_Woolf2021!$J$9:$J$93*$C128*IF(AH$58=Fperm_SI_Woolf2021!$E$9:$E$93,1,EXP(LN((1.1*(Fperm_SI_Woolf2021!$E$9:$E$93-AH$58)-63.1579*EXP(-0.19*Fperm_SI_Woolf2021!$E$9:$E$93)+63.1579*EXP(-0.19*AH$58))/(Fperm_SI_Woolf2021!$E$9:$E$93-AH$58))*(AH$58-Fperm_SI_Woolf2021!$E$9:$E$93)/10))) + Fperm_SI_Woolf2021!$H$9:$H$93*EXP(-Fperm_SI_Woolf2021!$K$9:$K$93*$C128*IF(AH$58=Fperm_SI_Woolf2021!$E$9:$E$93,1,EXP(LN((1.1*(Fperm_SI_Woolf2021!$E$9:$E$93-AH$58)-63.1579*EXP(-0.19*Fperm_SI_Woolf2021!$E$9:$E$93)+63.1579*EXP(-0.19*AH$58))/(Fperm_SI_Woolf2021!$E$9:$E$93-AH$58))*(AH$58-Fperm_SI_Woolf2021!$E$9:$E$93)/10))),Fperm_SI_Woolf2021!$D$9:$D$93)*AH$57+INTERCEPT(Fperm_SI_Woolf2021!$F$9:$F$93*EXP(-Fperm_SI_Woolf2021!$I$9:$I$93*$C128*IF(AH$58=Fperm_SI_Woolf2021!$E$9:$E$93,1,EXP(LN((1.1*(Fperm_SI_Woolf2021!$E$9:$E$93-AH$58)-63.1579*EXP(-0.19*Fperm_SI_Woolf2021!$E$9:$E$93)+63.1579*EXP(-0.19*AH$58))/(Fperm_SI_Woolf2021!$E$9:$E$93-AH$58))*(AH$58-Fperm_SI_Woolf2021!$E$9:$E$93)/10))) + Fperm_SI_Woolf2021!$G$9:$G$93*EXP(-Fperm_SI_Woolf2021!$J$9:$J$93*$C128*IF(AH$58=Fperm_SI_Woolf2021!$E$9:$E$93,1,EXP(LN((1.1*(Fperm_SI_Woolf2021!$E$9:$E$93-AH$58)-63.1579*EXP(-0.19*Fperm_SI_Woolf2021!$E$9:$E$93)+63.1579*EXP(-0.19*AH$58))/(Fperm_SI_Woolf2021!$E$9:$E$93-AH$58))*(AH$58-Fperm_SI_Woolf2021!$E$9:$E$93)/10))) + Fperm_SI_Woolf2021!$H$9:$H$93*EXP(-Fperm_SI_Woolf2021!$K$9:$K$93*$C128*IF(AH$58=Fperm_SI_Woolf2021!$E$9:$E$93,1,EXP(LN((1.1*(Fperm_SI_Woolf2021!$E$9:$E$93-AH$58)-63.1579*EXP(-0.19*Fperm_SI_Woolf2021!$E$9:$E$93)+63.1579*EXP(-0.19*AH$58))/(Fperm_SI_Woolf2021!$E$9:$E$93-AH$58))*(AH$58-Fperm_SI_Woolf2021!$E$9:$E$93)/10))),Fperm_SI_Woolf2021!$D$9:$D$93))</f>
        <v>0.42621662337642896</v>
      </c>
      <c r="AI128" s="51" cm="1">
        <f t="array" ref="AI128">MIN(1,SLOPE(Fperm_SI_Woolf2021!$F$9:$F$93*EXP(-Fperm_SI_Woolf2021!$I$9:$I$93*$C128*IF(AI$58=Fperm_SI_Woolf2021!$E$9:$E$93,1,EXP(LN((1.1*(Fperm_SI_Woolf2021!$E$9:$E$93-AI$58)-63.1579*EXP(-0.19*Fperm_SI_Woolf2021!$E$9:$E$93)+63.1579*EXP(-0.19*AI$58))/(Fperm_SI_Woolf2021!$E$9:$E$93-AI$58))*(AI$58-Fperm_SI_Woolf2021!$E$9:$E$93)/10))) + Fperm_SI_Woolf2021!$G$9:$G$93*EXP(-Fperm_SI_Woolf2021!$J$9:$J$93*$C128*IF(AI$58=Fperm_SI_Woolf2021!$E$9:$E$93,1,EXP(LN((1.1*(Fperm_SI_Woolf2021!$E$9:$E$93-AI$58)-63.1579*EXP(-0.19*Fperm_SI_Woolf2021!$E$9:$E$93)+63.1579*EXP(-0.19*AI$58))/(Fperm_SI_Woolf2021!$E$9:$E$93-AI$58))*(AI$58-Fperm_SI_Woolf2021!$E$9:$E$93)/10))) + Fperm_SI_Woolf2021!$H$9:$H$93*EXP(-Fperm_SI_Woolf2021!$K$9:$K$93*$C128*IF(AI$58=Fperm_SI_Woolf2021!$E$9:$E$93,1,EXP(LN((1.1*(Fperm_SI_Woolf2021!$E$9:$E$93-AI$58)-63.1579*EXP(-0.19*Fperm_SI_Woolf2021!$E$9:$E$93)+63.1579*EXP(-0.19*AI$58))/(Fperm_SI_Woolf2021!$E$9:$E$93-AI$58))*(AI$58-Fperm_SI_Woolf2021!$E$9:$E$93)/10))),Fperm_SI_Woolf2021!$D$9:$D$93)*AI$57+INTERCEPT(Fperm_SI_Woolf2021!$F$9:$F$93*EXP(-Fperm_SI_Woolf2021!$I$9:$I$93*$C128*IF(AI$58=Fperm_SI_Woolf2021!$E$9:$E$93,1,EXP(LN((1.1*(Fperm_SI_Woolf2021!$E$9:$E$93-AI$58)-63.1579*EXP(-0.19*Fperm_SI_Woolf2021!$E$9:$E$93)+63.1579*EXP(-0.19*AI$58))/(Fperm_SI_Woolf2021!$E$9:$E$93-AI$58))*(AI$58-Fperm_SI_Woolf2021!$E$9:$E$93)/10))) + Fperm_SI_Woolf2021!$G$9:$G$93*EXP(-Fperm_SI_Woolf2021!$J$9:$J$93*$C128*IF(AI$58=Fperm_SI_Woolf2021!$E$9:$E$93,1,EXP(LN((1.1*(Fperm_SI_Woolf2021!$E$9:$E$93-AI$58)-63.1579*EXP(-0.19*Fperm_SI_Woolf2021!$E$9:$E$93)+63.1579*EXP(-0.19*AI$58))/(Fperm_SI_Woolf2021!$E$9:$E$93-AI$58))*(AI$58-Fperm_SI_Woolf2021!$E$9:$E$93)/10))) + Fperm_SI_Woolf2021!$H$9:$H$93*EXP(-Fperm_SI_Woolf2021!$K$9:$K$93*$C128*IF(AI$58=Fperm_SI_Woolf2021!$E$9:$E$93,1,EXP(LN((1.1*(Fperm_SI_Woolf2021!$E$9:$E$93-AI$58)-63.1579*EXP(-0.19*Fperm_SI_Woolf2021!$E$9:$E$93)+63.1579*EXP(-0.19*AI$58))/(Fperm_SI_Woolf2021!$E$9:$E$93-AI$58))*(AI$58-Fperm_SI_Woolf2021!$E$9:$E$93)/10))),Fperm_SI_Woolf2021!$D$9:$D$93))</f>
        <v>0.40627225535939981</v>
      </c>
      <c r="AJ128" s="51" cm="1">
        <f t="array" ref="AJ128">MIN(1,SLOPE(Fperm_SI_Woolf2021!$F$9:$F$93*EXP(-Fperm_SI_Woolf2021!$I$9:$I$93*$C128*IF(AJ$58=Fperm_SI_Woolf2021!$E$9:$E$93,1,EXP(LN((1.1*(Fperm_SI_Woolf2021!$E$9:$E$93-AJ$58)-63.1579*EXP(-0.19*Fperm_SI_Woolf2021!$E$9:$E$93)+63.1579*EXP(-0.19*AJ$58))/(Fperm_SI_Woolf2021!$E$9:$E$93-AJ$58))*(AJ$58-Fperm_SI_Woolf2021!$E$9:$E$93)/10))) + Fperm_SI_Woolf2021!$G$9:$G$93*EXP(-Fperm_SI_Woolf2021!$J$9:$J$93*$C128*IF(AJ$58=Fperm_SI_Woolf2021!$E$9:$E$93,1,EXP(LN((1.1*(Fperm_SI_Woolf2021!$E$9:$E$93-AJ$58)-63.1579*EXP(-0.19*Fperm_SI_Woolf2021!$E$9:$E$93)+63.1579*EXP(-0.19*AJ$58))/(Fperm_SI_Woolf2021!$E$9:$E$93-AJ$58))*(AJ$58-Fperm_SI_Woolf2021!$E$9:$E$93)/10))) + Fperm_SI_Woolf2021!$H$9:$H$93*EXP(-Fperm_SI_Woolf2021!$K$9:$K$93*$C128*IF(AJ$58=Fperm_SI_Woolf2021!$E$9:$E$93,1,EXP(LN((1.1*(Fperm_SI_Woolf2021!$E$9:$E$93-AJ$58)-63.1579*EXP(-0.19*Fperm_SI_Woolf2021!$E$9:$E$93)+63.1579*EXP(-0.19*AJ$58))/(Fperm_SI_Woolf2021!$E$9:$E$93-AJ$58))*(AJ$58-Fperm_SI_Woolf2021!$E$9:$E$93)/10))),Fperm_SI_Woolf2021!$D$9:$D$93)*AJ$57+INTERCEPT(Fperm_SI_Woolf2021!$F$9:$F$93*EXP(-Fperm_SI_Woolf2021!$I$9:$I$93*$C128*IF(AJ$58=Fperm_SI_Woolf2021!$E$9:$E$93,1,EXP(LN((1.1*(Fperm_SI_Woolf2021!$E$9:$E$93-AJ$58)-63.1579*EXP(-0.19*Fperm_SI_Woolf2021!$E$9:$E$93)+63.1579*EXP(-0.19*AJ$58))/(Fperm_SI_Woolf2021!$E$9:$E$93-AJ$58))*(AJ$58-Fperm_SI_Woolf2021!$E$9:$E$93)/10))) + Fperm_SI_Woolf2021!$G$9:$G$93*EXP(-Fperm_SI_Woolf2021!$J$9:$J$93*$C128*IF(AJ$58=Fperm_SI_Woolf2021!$E$9:$E$93,1,EXP(LN((1.1*(Fperm_SI_Woolf2021!$E$9:$E$93-AJ$58)-63.1579*EXP(-0.19*Fperm_SI_Woolf2021!$E$9:$E$93)+63.1579*EXP(-0.19*AJ$58))/(Fperm_SI_Woolf2021!$E$9:$E$93-AJ$58))*(AJ$58-Fperm_SI_Woolf2021!$E$9:$E$93)/10))) + Fperm_SI_Woolf2021!$H$9:$H$93*EXP(-Fperm_SI_Woolf2021!$K$9:$K$93*$C128*IF(AJ$58=Fperm_SI_Woolf2021!$E$9:$E$93,1,EXP(LN((1.1*(Fperm_SI_Woolf2021!$E$9:$E$93-AJ$58)-63.1579*EXP(-0.19*Fperm_SI_Woolf2021!$E$9:$E$93)+63.1579*EXP(-0.19*AJ$58))/(Fperm_SI_Woolf2021!$E$9:$E$93-AJ$58))*(AJ$58-Fperm_SI_Woolf2021!$E$9:$E$93)/10))),Fperm_SI_Woolf2021!$D$9:$D$93))</f>
        <v>0.38632788734237067</v>
      </c>
      <c r="AK128" s="51" cm="1">
        <f t="array" ref="AK128">MIN(1,SLOPE(Fperm_SI_Woolf2021!$F$9:$F$93*EXP(-Fperm_SI_Woolf2021!$I$9:$I$93*$C128*IF(AK$58=Fperm_SI_Woolf2021!$E$9:$E$93,1,EXP(LN((1.1*(Fperm_SI_Woolf2021!$E$9:$E$93-AK$58)-63.1579*EXP(-0.19*Fperm_SI_Woolf2021!$E$9:$E$93)+63.1579*EXP(-0.19*AK$58))/(Fperm_SI_Woolf2021!$E$9:$E$93-AK$58))*(AK$58-Fperm_SI_Woolf2021!$E$9:$E$93)/10))) + Fperm_SI_Woolf2021!$G$9:$G$93*EXP(-Fperm_SI_Woolf2021!$J$9:$J$93*$C128*IF(AK$58=Fperm_SI_Woolf2021!$E$9:$E$93,1,EXP(LN((1.1*(Fperm_SI_Woolf2021!$E$9:$E$93-AK$58)-63.1579*EXP(-0.19*Fperm_SI_Woolf2021!$E$9:$E$93)+63.1579*EXP(-0.19*AK$58))/(Fperm_SI_Woolf2021!$E$9:$E$93-AK$58))*(AK$58-Fperm_SI_Woolf2021!$E$9:$E$93)/10))) + Fperm_SI_Woolf2021!$H$9:$H$93*EXP(-Fperm_SI_Woolf2021!$K$9:$K$93*$C128*IF(AK$58=Fperm_SI_Woolf2021!$E$9:$E$93,1,EXP(LN((1.1*(Fperm_SI_Woolf2021!$E$9:$E$93-AK$58)-63.1579*EXP(-0.19*Fperm_SI_Woolf2021!$E$9:$E$93)+63.1579*EXP(-0.19*AK$58))/(Fperm_SI_Woolf2021!$E$9:$E$93-AK$58))*(AK$58-Fperm_SI_Woolf2021!$E$9:$E$93)/10))),Fperm_SI_Woolf2021!$D$9:$D$93)*AK$57+INTERCEPT(Fperm_SI_Woolf2021!$F$9:$F$93*EXP(-Fperm_SI_Woolf2021!$I$9:$I$93*$C128*IF(AK$58=Fperm_SI_Woolf2021!$E$9:$E$93,1,EXP(LN((1.1*(Fperm_SI_Woolf2021!$E$9:$E$93-AK$58)-63.1579*EXP(-0.19*Fperm_SI_Woolf2021!$E$9:$E$93)+63.1579*EXP(-0.19*AK$58))/(Fperm_SI_Woolf2021!$E$9:$E$93-AK$58))*(AK$58-Fperm_SI_Woolf2021!$E$9:$E$93)/10))) + Fperm_SI_Woolf2021!$G$9:$G$93*EXP(-Fperm_SI_Woolf2021!$J$9:$J$93*$C128*IF(AK$58=Fperm_SI_Woolf2021!$E$9:$E$93,1,EXP(LN((1.1*(Fperm_SI_Woolf2021!$E$9:$E$93-AK$58)-63.1579*EXP(-0.19*Fperm_SI_Woolf2021!$E$9:$E$93)+63.1579*EXP(-0.19*AK$58))/(Fperm_SI_Woolf2021!$E$9:$E$93-AK$58))*(AK$58-Fperm_SI_Woolf2021!$E$9:$E$93)/10))) + Fperm_SI_Woolf2021!$H$9:$H$93*EXP(-Fperm_SI_Woolf2021!$K$9:$K$93*$C128*IF(AK$58=Fperm_SI_Woolf2021!$E$9:$E$93,1,EXP(LN((1.1*(Fperm_SI_Woolf2021!$E$9:$E$93-AK$58)-63.1579*EXP(-0.19*Fperm_SI_Woolf2021!$E$9:$E$93)+63.1579*EXP(-0.19*AK$58))/(Fperm_SI_Woolf2021!$E$9:$E$93-AK$58))*(AK$58-Fperm_SI_Woolf2021!$E$9:$E$93)/10))),Fperm_SI_Woolf2021!$D$9:$D$93))</f>
        <v>0.36638351932534152</v>
      </c>
      <c r="AL128" s="51" cm="1">
        <f t="array" ref="AL128">MIN(1,SLOPE(Fperm_SI_Woolf2021!$F$9:$F$93*EXP(-Fperm_SI_Woolf2021!$I$9:$I$93*$C128*IF(AL$58=Fperm_SI_Woolf2021!$E$9:$E$93,1,EXP(LN((1.1*(Fperm_SI_Woolf2021!$E$9:$E$93-AL$58)-63.1579*EXP(-0.19*Fperm_SI_Woolf2021!$E$9:$E$93)+63.1579*EXP(-0.19*AL$58))/(Fperm_SI_Woolf2021!$E$9:$E$93-AL$58))*(AL$58-Fperm_SI_Woolf2021!$E$9:$E$93)/10))) + Fperm_SI_Woolf2021!$G$9:$G$93*EXP(-Fperm_SI_Woolf2021!$J$9:$J$93*$C128*IF(AL$58=Fperm_SI_Woolf2021!$E$9:$E$93,1,EXP(LN((1.1*(Fperm_SI_Woolf2021!$E$9:$E$93-AL$58)-63.1579*EXP(-0.19*Fperm_SI_Woolf2021!$E$9:$E$93)+63.1579*EXP(-0.19*AL$58))/(Fperm_SI_Woolf2021!$E$9:$E$93-AL$58))*(AL$58-Fperm_SI_Woolf2021!$E$9:$E$93)/10))) + Fperm_SI_Woolf2021!$H$9:$H$93*EXP(-Fperm_SI_Woolf2021!$K$9:$K$93*$C128*IF(AL$58=Fperm_SI_Woolf2021!$E$9:$E$93,1,EXP(LN((1.1*(Fperm_SI_Woolf2021!$E$9:$E$93-AL$58)-63.1579*EXP(-0.19*Fperm_SI_Woolf2021!$E$9:$E$93)+63.1579*EXP(-0.19*AL$58))/(Fperm_SI_Woolf2021!$E$9:$E$93-AL$58))*(AL$58-Fperm_SI_Woolf2021!$E$9:$E$93)/10))),Fperm_SI_Woolf2021!$D$9:$D$93)*AL$57+INTERCEPT(Fperm_SI_Woolf2021!$F$9:$F$93*EXP(-Fperm_SI_Woolf2021!$I$9:$I$93*$C128*IF(AL$58=Fperm_SI_Woolf2021!$E$9:$E$93,1,EXP(LN((1.1*(Fperm_SI_Woolf2021!$E$9:$E$93-AL$58)-63.1579*EXP(-0.19*Fperm_SI_Woolf2021!$E$9:$E$93)+63.1579*EXP(-0.19*AL$58))/(Fperm_SI_Woolf2021!$E$9:$E$93-AL$58))*(AL$58-Fperm_SI_Woolf2021!$E$9:$E$93)/10))) + Fperm_SI_Woolf2021!$G$9:$G$93*EXP(-Fperm_SI_Woolf2021!$J$9:$J$93*$C128*IF(AL$58=Fperm_SI_Woolf2021!$E$9:$E$93,1,EXP(LN((1.1*(Fperm_SI_Woolf2021!$E$9:$E$93-AL$58)-63.1579*EXP(-0.19*Fperm_SI_Woolf2021!$E$9:$E$93)+63.1579*EXP(-0.19*AL$58))/(Fperm_SI_Woolf2021!$E$9:$E$93-AL$58))*(AL$58-Fperm_SI_Woolf2021!$E$9:$E$93)/10))) + Fperm_SI_Woolf2021!$H$9:$H$93*EXP(-Fperm_SI_Woolf2021!$K$9:$K$93*$C128*IF(AL$58=Fperm_SI_Woolf2021!$E$9:$E$93,1,EXP(LN((1.1*(Fperm_SI_Woolf2021!$E$9:$E$93-AL$58)-63.1579*EXP(-0.19*Fperm_SI_Woolf2021!$E$9:$E$93)+63.1579*EXP(-0.19*AL$58))/(Fperm_SI_Woolf2021!$E$9:$E$93-AL$58))*(AL$58-Fperm_SI_Woolf2021!$E$9:$E$93)/10))),Fperm_SI_Woolf2021!$D$9:$D$93))</f>
        <v>0.34643915130831238</v>
      </c>
      <c r="AM128" s="51" cm="1">
        <f t="array" ref="AM128">MIN(1,SLOPE(Fperm_SI_Woolf2021!$F$9:$F$93*EXP(-Fperm_SI_Woolf2021!$I$9:$I$93*$C128*IF(AM$58=Fperm_SI_Woolf2021!$E$9:$E$93,1,EXP(LN((1.1*(Fperm_SI_Woolf2021!$E$9:$E$93-AM$58)-63.1579*EXP(-0.19*Fperm_SI_Woolf2021!$E$9:$E$93)+63.1579*EXP(-0.19*AM$58))/(Fperm_SI_Woolf2021!$E$9:$E$93-AM$58))*(AM$58-Fperm_SI_Woolf2021!$E$9:$E$93)/10))) + Fperm_SI_Woolf2021!$G$9:$G$93*EXP(-Fperm_SI_Woolf2021!$J$9:$J$93*$C128*IF(AM$58=Fperm_SI_Woolf2021!$E$9:$E$93,1,EXP(LN((1.1*(Fperm_SI_Woolf2021!$E$9:$E$93-AM$58)-63.1579*EXP(-0.19*Fperm_SI_Woolf2021!$E$9:$E$93)+63.1579*EXP(-0.19*AM$58))/(Fperm_SI_Woolf2021!$E$9:$E$93-AM$58))*(AM$58-Fperm_SI_Woolf2021!$E$9:$E$93)/10))) + Fperm_SI_Woolf2021!$H$9:$H$93*EXP(-Fperm_SI_Woolf2021!$K$9:$K$93*$C128*IF(AM$58=Fperm_SI_Woolf2021!$E$9:$E$93,1,EXP(LN((1.1*(Fperm_SI_Woolf2021!$E$9:$E$93-AM$58)-63.1579*EXP(-0.19*Fperm_SI_Woolf2021!$E$9:$E$93)+63.1579*EXP(-0.19*AM$58))/(Fperm_SI_Woolf2021!$E$9:$E$93-AM$58))*(AM$58-Fperm_SI_Woolf2021!$E$9:$E$93)/10))),Fperm_SI_Woolf2021!$D$9:$D$93)*AM$57+INTERCEPT(Fperm_SI_Woolf2021!$F$9:$F$93*EXP(-Fperm_SI_Woolf2021!$I$9:$I$93*$C128*IF(AM$58=Fperm_SI_Woolf2021!$E$9:$E$93,1,EXP(LN((1.1*(Fperm_SI_Woolf2021!$E$9:$E$93-AM$58)-63.1579*EXP(-0.19*Fperm_SI_Woolf2021!$E$9:$E$93)+63.1579*EXP(-0.19*AM$58))/(Fperm_SI_Woolf2021!$E$9:$E$93-AM$58))*(AM$58-Fperm_SI_Woolf2021!$E$9:$E$93)/10))) + Fperm_SI_Woolf2021!$G$9:$G$93*EXP(-Fperm_SI_Woolf2021!$J$9:$J$93*$C128*IF(AM$58=Fperm_SI_Woolf2021!$E$9:$E$93,1,EXP(LN((1.1*(Fperm_SI_Woolf2021!$E$9:$E$93-AM$58)-63.1579*EXP(-0.19*Fperm_SI_Woolf2021!$E$9:$E$93)+63.1579*EXP(-0.19*AM$58))/(Fperm_SI_Woolf2021!$E$9:$E$93-AM$58))*(AM$58-Fperm_SI_Woolf2021!$E$9:$E$93)/10))) + Fperm_SI_Woolf2021!$H$9:$H$93*EXP(-Fperm_SI_Woolf2021!$K$9:$K$93*$C128*IF(AM$58=Fperm_SI_Woolf2021!$E$9:$E$93,1,EXP(LN((1.1*(Fperm_SI_Woolf2021!$E$9:$E$93-AM$58)-63.1579*EXP(-0.19*Fperm_SI_Woolf2021!$E$9:$E$93)+63.1579*EXP(-0.19*AM$58))/(Fperm_SI_Woolf2021!$E$9:$E$93-AM$58))*(AM$58-Fperm_SI_Woolf2021!$E$9:$E$93)/10))),Fperm_SI_Woolf2021!$D$9:$D$93))</f>
        <v>0.32649478329128323</v>
      </c>
      <c r="AN128" s="51" cm="1">
        <f t="array" ref="AN128">MIN(1,SLOPE(Fperm_SI_Woolf2021!$F$9:$F$93*EXP(-Fperm_SI_Woolf2021!$I$9:$I$93*$C128*IF(AN$58=Fperm_SI_Woolf2021!$E$9:$E$93,1,EXP(LN((1.1*(Fperm_SI_Woolf2021!$E$9:$E$93-AN$58)-63.1579*EXP(-0.19*Fperm_SI_Woolf2021!$E$9:$E$93)+63.1579*EXP(-0.19*AN$58))/(Fperm_SI_Woolf2021!$E$9:$E$93-AN$58))*(AN$58-Fperm_SI_Woolf2021!$E$9:$E$93)/10))) + Fperm_SI_Woolf2021!$G$9:$G$93*EXP(-Fperm_SI_Woolf2021!$J$9:$J$93*$C128*IF(AN$58=Fperm_SI_Woolf2021!$E$9:$E$93,1,EXP(LN((1.1*(Fperm_SI_Woolf2021!$E$9:$E$93-AN$58)-63.1579*EXP(-0.19*Fperm_SI_Woolf2021!$E$9:$E$93)+63.1579*EXP(-0.19*AN$58))/(Fperm_SI_Woolf2021!$E$9:$E$93-AN$58))*(AN$58-Fperm_SI_Woolf2021!$E$9:$E$93)/10))) + Fperm_SI_Woolf2021!$H$9:$H$93*EXP(-Fperm_SI_Woolf2021!$K$9:$K$93*$C128*IF(AN$58=Fperm_SI_Woolf2021!$E$9:$E$93,1,EXP(LN((1.1*(Fperm_SI_Woolf2021!$E$9:$E$93-AN$58)-63.1579*EXP(-0.19*Fperm_SI_Woolf2021!$E$9:$E$93)+63.1579*EXP(-0.19*AN$58))/(Fperm_SI_Woolf2021!$E$9:$E$93-AN$58))*(AN$58-Fperm_SI_Woolf2021!$E$9:$E$93)/10))),Fperm_SI_Woolf2021!$D$9:$D$93)*AN$57+INTERCEPT(Fperm_SI_Woolf2021!$F$9:$F$93*EXP(-Fperm_SI_Woolf2021!$I$9:$I$93*$C128*IF(AN$58=Fperm_SI_Woolf2021!$E$9:$E$93,1,EXP(LN((1.1*(Fperm_SI_Woolf2021!$E$9:$E$93-AN$58)-63.1579*EXP(-0.19*Fperm_SI_Woolf2021!$E$9:$E$93)+63.1579*EXP(-0.19*AN$58))/(Fperm_SI_Woolf2021!$E$9:$E$93-AN$58))*(AN$58-Fperm_SI_Woolf2021!$E$9:$E$93)/10))) + Fperm_SI_Woolf2021!$G$9:$G$93*EXP(-Fperm_SI_Woolf2021!$J$9:$J$93*$C128*IF(AN$58=Fperm_SI_Woolf2021!$E$9:$E$93,1,EXP(LN((1.1*(Fperm_SI_Woolf2021!$E$9:$E$93-AN$58)-63.1579*EXP(-0.19*Fperm_SI_Woolf2021!$E$9:$E$93)+63.1579*EXP(-0.19*AN$58))/(Fperm_SI_Woolf2021!$E$9:$E$93-AN$58))*(AN$58-Fperm_SI_Woolf2021!$E$9:$E$93)/10))) + Fperm_SI_Woolf2021!$H$9:$H$93*EXP(-Fperm_SI_Woolf2021!$K$9:$K$93*$C128*IF(AN$58=Fperm_SI_Woolf2021!$E$9:$E$93,1,EXP(LN((1.1*(Fperm_SI_Woolf2021!$E$9:$E$93-AN$58)-63.1579*EXP(-0.19*Fperm_SI_Woolf2021!$E$9:$E$93)+63.1579*EXP(-0.19*AN$58))/(Fperm_SI_Woolf2021!$E$9:$E$93-AN$58))*(AN$58-Fperm_SI_Woolf2021!$E$9:$E$93)/10))),Fperm_SI_Woolf2021!$D$9:$D$93))</f>
        <v>0.30655041527425408</v>
      </c>
      <c r="AO128" s="51" cm="1">
        <f t="array" ref="AO128">MIN(1,SLOPE(Fperm_SI_Woolf2021!$F$9:$F$93*EXP(-Fperm_SI_Woolf2021!$I$9:$I$93*$C128*IF(AO$58=Fperm_SI_Woolf2021!$E$9:$E$93,1,EXP(LN((1.1*(Fperm_SI_Woolf2021!$E$9:$E$93-AO$58)-63.1579*EXP(-0.19*Fperm_SI_Woolf2021!$E$9:$E$93)+63.1579*EXP(-0.19*AO$58))/(Fperm_SI_Woolf2021!$E$9:$E$93-AO$58))*(AO$58-Fperm_SI_Woolf2021!$E$9:$E$93)/10))) + Fperm_SI_Woolf2021!$G$9:$G$93*EXP(-Fperm_SI_Woolf2021!$J$9:$J$93*$C128*IF(AO$58=Fperm_SI_Woolf2021!$E$9:$E$93,1,EXP(LN((1.1*(Fperm_SI_Woolf2021!$E$9:$E$93-AO$58)-63.1579*EXP(-0.19*Fperm_SI_Woolf2021!$E$9:$E$93)+63.1579*EXP(-0.19*AO$58))/(Fperm_SI_Woolf2021!$E$9:$E$93-AO$58))*(AO$58-Fperm_SI_Woolf2021!$E$9:$E$93)/10))) + Fperm_SI_Woolf2021!$H$9:$H$93*EXP(-Fperm_SI_Woolf2021!$K$9:$K$93*$C128*IF(AO$58=Fperm_SI_Woolf2021!$E$9:$E$93,1,EXP(LN((1.1*(Fperm_SI_Woolf2021!$E$9:$E$93-AO$58)-63.1579*EXP(-0.19*Fperm_SI_Woolf2021!$E$9:$E$93)+63.1579*EXP(-0.19*AO$58))/(Fperm_SI_Woolf2021!$E$9:$E$93-AO$58))*(AO$58-Fperm_SI_Woolf2021!$E$9:$E$93)/10))),Fperm_SI_Woolf2021!$D$9:$D$93)*AO$57+INTERCEPT(Fperm_SI_Woolf2021!$F$9:$F$93*EXP(-Fperm_SI_Woolf2021!$I$9:$I$93*$C128*IF(AO$58=Fperm_SI_Woolf2021!$E$9:$E$93,1,EXP(LN((1.1*(Fperm_SI_Woolf2021!$E$9:$E$93-AO$58)-63.1579*EXP(-0.19*Fperm_SI_Woolf2021!$E$9:$E$93)+63.1579*EXP(-0.19*AO$58))/(Fperm_SI_Woolf2021!$E$9:$E$93-AO$58))*(AO$58-Fperm_SI_Woolf2021!$E$9:$E$93)/10))) + Fperm_SI_Woolf2021!$G$9:$G$93*EXP(-Fperm_SI_Woolf2021!$J$9:$J$93*$C128*IF(AO$58=Fperm_SI_Woolf2021!$E$9:$E$93,1,EXP(LN((1.1*(Fperm_SI_Woolf2021!$E$9:$E$93-AO$58)-63.1579*EXP(-0.19*Fperm_SI_Woolf2021!$E$9:$E$93)+63.1579*EXP(-0.19*AO$58))/(Fperm_SI_Woolf2021!$E$9:$E$93-AO$58))*(AO$58-Fperm_SI_Woolf2021!$E$9:$E$93)/10))) + Fperm_SI_Woolf2021!$H$9:$H$93*EXP(-Fperm_SI_Woolf2021!$K$9:$K$93*$C128*IF(AO$58=Fperm_SI_Woolf2021!$E$9:$E$93,1,EXP(LN((1.1*(Fperm_SI_Woolf2021!$E$9:$E$93-AO$58)-63.1579*EXP(-0.19*Fperm_SI_Woolf2021!$E$9:$E$93)+63.1579*EXP(-0.19*AO$58))/(Fperm_SI_Woolf2021!$E$9:$E$93-AO$58))*(AO$58-Fperm_SI_Woolf2021!$E$9:$E$93)/10))),Fperm_SI_Woolf2021!$D$9:$D$93))</f>
        <v>0.28660604725722494</v>
      </c>
      <c r="AP128" s="51" cm="1">
        <f t="array" ref="AP128">MIN(1,SLOPE(Fperm_SI_Woolf2021!$F$9:$F$93*EXP(-Fperm_SI_Woolf2021!$I$9:$I$93*$C128*IF(AP$58=Fperm_SI_Woolf2021!$E$9:$E$93,1,EXP(LN((1.1*(Fperm_SI_Woolf2021!$E$9:$E$93-AP$58)-63.1579*EXP(-0.19*Fperm_SI_Woolf2021!$E$9:$E$93)+63.1579*EXP(-0.19*AP$58))/(Fperm_SI_Woolf2021!$E$9:$E$93-AP$58))*(AP$58-Fperm_SI_Woolf2021!$E$9:$E$93)/10))) + Fperm_SI_Woolf2021!$G$9:$G$93*EXP(-Fperm_SI_Woolf2021!$J$9:$J$93*$C128*IF(AP$58=Fperm_SI_Woolf2021!$E$9:$E$93,1,EXP(LN((1.1*(Fperm_SI_Woolf2021!$E$9:$E$93-AP$58)-63.1579*EXP(-0.19*Fperm_SI_Woolf2021!$E$9:$E$93)+63.1579*EXP(-0.19*AP$58))/(Fperm_SI_Woolf2021!$E$9:$E$93-AP$58))*(AP$58-Fperm_SI_Woolf2021!$E$9:$E$93)/10))) + Fperm_SI_Woolf2021!$H$9:$H$93*EXP(-Fperm_SI_Woolf2021!$K$9:$K$93*$C128*IF(AP$58=Fperm_SI_Woolf2021!$E$9:$E$93,1,EXP(LN((1.1*(Fperm_SI_Woolf2021!$E$9:$E$93-AP$58)-63.1579*EXP(-0.19*Fperm_SI_Woolf2021!$E$9:$E$93)+63.1579*EXP(-0.19*AP$58))/(Fperm_SI_Woolf2021!$E$9:$E$93-AP$58))*(AP$58-Fperm_SI_Woolf2021!$E$9:$E$93)/10))),Fperm_SI_Woolf2021!$D$9:$D$93)*AP$57+INTERCEPT(Fperm_SI_Woolf2021!$F$9:$F$93*EXP(-Fperm_SI_Woolf2021!$I$9:$I$93*$C128*IF(AP$58=Fperm_SI_Woolf2021!$E$9:$E$93,1,EXP(LN((1.1*(Fperm_SI_Woolf2021!$E$9:$E$93-AP$58)-63.1579*EXP(-0.19*Fperm_SI_Woolf2021!$E$9:$E$93)+63.1579*EXP(-0.19*AP$58))/(Fperm_SI_Woolf2021!$E$9:$E$93-AP$58))*(AP$58-Fperm_SI_Woolf2021!$E$9:$E$93)/10))) + Fperm_SI_Woolf2021!$G$9:$G$93*EXP(-Fperm_SI_Woolf2021!$J$9:$J$93*$C128*IF(AP$58=Fperm_SI_Woolf2021!$E$9:$E$93,1,EXP(LN((1.1*(Fperm_SI_Woolf2021!$E$9:$E$93-AP$58)-63.1579*EXP(-0.19*Fperm_SI_Woolf2021!$E$9:$E$93)+63.1579*EXP(-0.19*AP$58))/(Fperm_SI_Woolf2021!$E$9:$E$93-AP$58))*(AP$58-Fperm_SI_Woolf2021!$E$9:$E$93)/10))) + Fperm_SI_Woolf2021!$H$9:$H$93*EXP(-Fperm_SI_Woolf2021!$K$9:$K$93*$C128*IF(AP$58=Fperm_SI_Woolf2021!$E$9:$E$93,1,EXP(LN((1.1*(Fperm_SI_Woolf2021!$E$9:$E$93-AP$58)-63.1579*EXP(-0.19*Fperm_SI_Woolf2021!$E$9:$E$93)+63.1579*EXP(-0.19*AP$58))/(Fperm_SI_Woolf2021!$E$9:$E$93-AP$58))*(AP$58-Fperm_SI_Woolf2021!$E$9:$E$93)/10))),Fperm_SI_Woolf2021!$D$9:$D$93))</f>
        <v>0.26666167924019579</v>
      </c>
      <c r="AQ128" s="51" cm="1">
        <f t="array" ref="AQ128">MIN(1,SLOPE(Fperm_SI_Woolf2021!$F$9:$F$93*EXP(-Fperm_SI_Woolf2021!$I$9:$I$93*$C128*IF(AQ$58=Fperm_SI_Woolf2021!$E$9:$E$93,1,EXP(LN((1.1*(Fperm_SI_Woolf2021!$E$9:$E$93-AQ$58)-63.1579*EXP(-0.19*Fperm_SI_Woolf2021!$E$9:$E$93)+63.1579*EXP(-0.19*AQ$58))/(Fperm_SI_Woolf2021!$E$9:$E$93-AQ$58))*(AQ$58-Fperm_SI_Woolf2021!$E$9:$E$93)/10))) + Fperm_SI_Woolf2021!$G$9:$G$93*EXP(-Fperm_SI_Woolf2021!$J$9:$J$93*$C128*IF(AQ$58=Fperm_SI_Woolf2021!$E$9:$E$93,1,EXP(LN((1.1*(Fperm_SI_Woolf2021!$E$9:$E$93-AQ$58)-63.1579*EXP(-0.19*Fperm_SI_Woolf2021!$E$9:$E$93)+63.1579*EXP(-0.19*AQ$58))/(Fperm_SI_Woolf2021!$E$9:$E$93-AQ$58))*(AQ$58-Fperm_SI_Woolf2021!$E$9:$E$93)/10))) + Fperm_SI_Woolf2021!$H$9:$H$93*EXP(-Fperm_SI_Woolf2021!$K$9:$K$93*$C128*IF(AQ$58=Fperm_SI_Woolf2021!$E$9:$E$93,1,EXP(LN((1.1*(Fperm_SI_Woolf2021!$E$9:$E$93-AQ$58)-63.1579*EXP(-0.19*Fperm_SI_Woolf2021!$E$9:$E$93)+63.1579*EXP(-0.19*AQ$58))/(Fperm_SI_Woolf2021!$E$9:$E$93-AQ$58))*(AQ$58-Fperm_SI_Woolf2021!$E$9:$E$93)/10))),Fperm_SI_Woolf2021!$D$9:$D$93)*AQ$57+INTERCEPT(Fperm_SI_Woolf2021!$F$9:$F$93*EXP(-Fperm_SI_Woolf2021!$I$9:$I$93*$C128*IF(AQ$58=Fperm_SI_Woolf2021!$E$9:$E$93,1,EXP(LN((1.1*(Fperm_SI_Woolf2021!$E$9:$E$93-AQ$58)-63.1579*EXP(-0.19*Fperm_SI_Woolf2021!$E$9:$E$93)+63.1579*EXP(-0.19*AQ$58))/(Fperm_SI_Woolf2021!$E$9:$E$93-AQ$58))*(AQ$58-Fperm_SI_Woolf2021!$E$9:$E$93)/10))) + Fperm_SI_Woolf2021!$G$9:$G$93*EXP(-Fperm_SI_Woolf2021!$J$9:$J$93*$C128*IF(AQ$58=Fperm_SI_Woolf2021!$E$9:$E$93,1,EXP(LN((1.1*(Fperm_SI_Woolf2021!$E$9:$E$93-AQ$58)-63.1579*EXP(-0.19*Fperm_SI_Woolf2021!$E$9:$E$93)+63.1579*EXP(-0.19*AQ$58))/(Fperm_SI_Woolf2021!$E$9:$E$93-AQ$58))*(AQ$58-Fperm_SI_Woolf2021!$E$9:$E$93)/10))) + Fperm_SI_Woolf2021!$H$9:$H$93*EXP(-Fperm_SI_Woolf2021!$K$9:$K$93*$C128*IF(AQ$58=Fperm_SI_Woolf2021!$E$9:$E$93,1,EXP(LN((1.1*(Fperm_SI_Woolf2021!$E$9:$E$93-AQ$58)-63.1579*EXP(-0.19*Fperm_SI_Woolf2021!$E$9:$E$93)+63.1579*EXP(-0.19*AQ$58))/(Fperm_SI_Woolf2021!$E$9:$E$93-AQ$58))*(AQ$58-Fperm_SI_Woolf2021!$E$9:$E$93)/10))),Fperm_SI_Woolf2021!$D$9:$D$93))</f>
        <v>0.24671731122316662</v>
      </c>
      <c r="AR128" s="51" cm="1">
        <f t="array" ref="AR128">MIN(1,SLOPE(Fperm_SI_Woolf2021!$F$9:$F$93*EXP(-Fperm_SI_Woolf2021!$I$9:$I$93*$C128*IF(AR$58=Fperm_SI_Woolf2021!$E$9:$E$93,1,EXP(LN((1.1*(Fperm_SI_Woolf2021!$E$9:$E$93-AR$58)-63.1579*EXP(-0.19*Fperm_SI_Woolf2021!$E$9:$E$93)+63.1579*EXP(-0.19*AR$58))/(Fperm_SI_Woolf2021!$E$9:$E$93-AR$58))*(AR$58-Fperm_SI_Woolf2021!$E$9:$E$93)/10))) + Fperm_SI_Woolf2021!$G$9:$G$93*EXP(-Fperm_SI_Woolf2021!$J$9:$J$93*$C128*IF(AR$58=Fperm_SI_Woolf2021!$E$9:$E$93,1,EXP(LN((1.1*(Fperm_SI_Woolf2021!$E$9:$E$93-AR$58)-63.1579*EXP(-0.19*Fperm_SI_Woolf2021!$E$9:$E$93)+63.1579*EXP(-0.19*AR$58))/(Fperm_SI_Woolf2021!$E$9:$E$93-AR$58))*(AR$58-Fperm_SI_Woolf2021!$E$9:$E$93)/10))) + Fperm_SI_Woolf2021!$H$9:$H$93*EXP(-Fperm_SI_Woolf2021!$K$9:$K$93*$C128*IF(AR$58=Fperm_SI_Woolf2021!$E$9:$E$93,1,EXP(LN((1.1*(Fperm_SI_Woolf2021!$E$9:$E$93-AR$58)-63.1579*EXP(-0.19*Fperm_SI_Woolf2021!$E$9:$E$93)+63.1579*EXP(-0.19*AR$58))/(Fperm_SI_Woolf2021!$E$9:$E$93-AR$58))*(AR$58-Fperm_SI_Woolf2021!$E$9:$E$93)/10))),Fperm_SI_Woolf2021!$D$9:$D$93)*AR$57+INTERCEPT(Fperm_SI_Woolf2021!$F$9:$F$93*EXP(-Fperm_SI_Woolf2021!$I$9:$I$93*$C128*IF(AR$58=Fperm_SI_Woolf2021!$E$9:$E$93,1,EXP(LN((1.1*(Fperm_SI_Woolf2021!$E$9:$E$93-AR$58)-63.1579*EXP(-0.19*Fperm_SI_Woolf2021!$E$9:$E$93)+63.1579*EXP(-0.19*AR$58))/(Fperm_SI_Woolf2021!$E$9:$E$93-AR$58))*(AR$58-Fperm_SI_Woolf2021!$E$9:$E$93)/10))) + Fperm_SI_Woolf2021!$G$9:$G$93*EXP(-Fperm_SI_Woolf2021!$J$9:$J$93*$C128*IF(AR$58=Fperm_SI_Woolf2021!$E$9:$E$93,1,EXP(LN((1.1*(Fperm_SI_Woolf2021!$E$9:$E$93-AR$58)-63.1579*EXP(-0.19*Fperm_SI_Woolf2021!$E$9:$E$93)+63.1579*EXP(-0.19*AR$58))/(Fperm_SI_Woolf2021!$E$9:$E$93-AR$58))*(AR$58-Fperm_SI_Woolf2021!$E$9:$E$93)/10))) + Fperm_SI_Woolf2021!$H$9:$H$93*EXP(-Fperm_SI_Woolf2021!$K$9:$K$93*$C128*IF(AR$58=Fperm_SI_Woolf2021!$E$9:$E$93,1,EXP(LN((1.1*(Fperm_SI_Woolf2021!$E$9:$E$93-AR$58)-63.1579*EXP(-0.19*Fperm_SI_Woolf2021!$E$9:$E$93)+63.1579*EXP(-0.19*AR$58))/(Fperm_SI_Woolf2021!$E$9:$E$93-AR$58))*(AR$58-Fperm_SI_Woolf2021!$E$9:$E$93)/10))),Fperm_SI_Woolf2021!$D$9:$D$93))</f>
        <v>0.22677294320613747</v>
      </c>
      <c r="AS128" s="51" cm="1">
        <f t="array" ref="AS128">MIN(1,SLOPE(Fperm_SI_Woolf2021!$F$9:$F$93*EXP(-Fperm_SI_Woolf2021!$I$9:$I$93*$C128*IF(AS$58=Fperm_SI_Woolf2021!$E$9:$E$93,1,EXP(LN((1.1*(Fperm_SI_Woolf2021!$E$9:$E$93-AS$58)-63.1579*EXP(-0.19*Fperm_SI_Woolf2021!$E$9:$E$93)+63.1579*EXP(-0.19*AS$58))/(Fperm_SI_Woolf2021!$E$9:$E$93-AS$58))*(AS$58-Fperm_SI_Woolf2021!$E$9:$E$93)/10))) + Fperm_SI_Woolf2021!$G$9:$G$93*EXP(-Fperm_SI_Woolf2021!$J$9:$J$93*$C128*IF(AS$58=Fperm_SI_Woolf2021!$E$9:$E$93,1,EXP(LN((1.1*(Fperm_SI_Woolf2021!$E$9:$E$93-AS$58)-63.1579*EXP(-0.19*Fperm_SI_Woolf2021!$E$9:$E$93)+63.1579*EXP(-0.19*AS$58))/(Fperm_SI_Woolf2021!$E$9:$E$93-AS$58))*(AS$58-Fperm_SI_Woolf2021!$E$9:$E$93)/10))) + Fperm_SI_Woolf2021!$H$9:$H$93*EXP(-Fperm_SI_Woolf2021!$K$9:$K$93*$C128*IF(AS$58=Fperm_SI_Woolf2021!$E$9:$E$93,1,EXP(LN((1.1*(Fperm_SI_Woolf2021!$E$9:$E$93-AS$58)-63.1579*EXP(-0.19*Fperm_SI_Woolf2021!$E$9:$E$93)+63.1579*EXP(-0.19*AS$58))/(Fperm_SI_Woolf2021!$E$9:$E$93-AS$58))*(AS$58-Fperm_SI_Woolf2021!$E$9:$E$93)/10))),Fperm_SI_Woolf2021!$D$9:$D$93)*AS$57+INTERCEPT(Fperm_SI_Woolf2021!$F$9:$F$93*EXP(-Fperm_SI_Woolf2021!$I$9:$I$93*$C128*IF(AS$58=Fperm_SI_Woolf2021!$E$9:$E$93,1,EXP(LN((1.1*(Fperm_SI_Woolf2021!$E$9:$E$93-AS$58)-63.1579*EXP(-0.19*Fperm_SI_Woolf2021!$E$9:$E$93)+63.1579*EXP(-0.19*AS$58))/(Fperm_SI_Woolf2021!$E$9:$E$93-AS$58))*(AS$58-Fperm_SI_Woolf2021!$E$9:$E$93)/10))) + Fperm_SI_Woolf2021!$G$9:$G$93*EXP(-Fperm_SI_Woolf2021!$J$9:$J$93*$C128*IF(AS$58=Fperm_SI_Woolf2021!$E$9:$E$93,1,EXP(LN((1.1*(Fperm_SI_Woolf2021!$E$9:$E$93-AS$58)-63.1579*EXP(-0.19*Fperm_SI_Woolf2021!$E$9:$E$93)+63.1579*EXP(-0.19*AS$58))/(Fperm_SI_Woolf2021!$E$9:$E$93-AS$58))*(AS$58-Fperm_SI_Woolf2021!$E$9:$E$93)/10))) + Fperm_SI_Woolf2021!$H$9:$H$93*EXP(-Fperm_SI_Woolf2021!$K$9:$K$93*$C128*IF(AS$58=Fperm_SI_Woolf2021!$E$9:$E$93,1,EXP(LN((1.1*(Fperm_SI_Woolf2021!$E$9:$E$93-AS$58)-63.1579*EXP(-0.19*Fperm_SI_Woolf2021!$E$9:$E$93)+63.1579*EXP(-0.19*AS$58))/(Fperm_SI_Woolf2021!$E$9:$E$93-AS$58))*(AS$58-Fperm_SI_Woolf2021!$E$9:$E$93)/10))),Fperm_SI_Woolf2021!$D$9:$D$93))</f>
        <v>0.2068285751891083</v>
      </c>
      <c r="AT128" s="51" cm="1">
        <f t="array" ref="AT128">MIN(1,SLOPE(Fperm_SI_Woolf2021!$F$9:$F$93*EXP(-Fperm_SI_Woolf2021!$I$9:$I$93*$C128*IF(AT$58=Fperm_SI_Woolf2021!$E$9:$E$93,1,EXP(LN((1.1*(Fperm_SI_Woolf2021!$E$9:$E$93-AT$58)-63.1579*EXP(-0.19*Fperm_SI_Woolf2021!$E$9:$E$93)+63.1579*EXP(-0.19*AT$58))/(Fperm_SI_Woolf2021!$E$9:$E$93-AT$58))*(AT$58-Fperm_SI_Woolf2021!$E$9:$E$93)/10))) + Fperm_SI_Woolf2021!$G$9:$G$93*EXP(-Fperm_SI_Woolf2021!$J$9:$J$93*$C128*IF(AT$58=Fperm_SI_Woolf2021!$E$9:$E$93,1,EXP(LN((1.1*(Fperm_SI_Woolf2021!$E$9:$E$93-AT$58)-63.1579*EXP(-0.19*Fperm_SI_Woolf2021!$E$9:$E$93)+63.1579*EXP(-0.19*AT$58))/(Fperm_SI_Woolf2021!$E$9:$E$93-AT$58))*(AT$58-Fperm_SI_Woolf2021!$E$9:$E$93)/10))) + Fperm_SI_Woolf2021!$H$9:$H$93*EXP(-Fperm_SI_Woolf2021!$K$9:$K$93*$C128*IF(AT$58=Fperm_SI_Woolf2021!$E$9:$E$93,1,EXP(LN((1.1*(Fperm_SI_Woolf2021!$E$9:$E$93-AT$58)-63.1579*EXP(-0.19*Fperm_SI_Woolf2021!$E$9:$E$93)+63.1579*EXP(-0.19*AT$58))/(Fperm_SI_Woolf2021!$E$9:$E$93-AT$58))*(AT$58-Fperm_SI_Woolf2021!$E$9:$E$93)/10))),Fperm_SI_Woolf2021!$D$9:$D$93)*AT$57+INTERCEPT(Fperm_SI_Woolf2021!$F$9:$F$93*EXP(-Fperm_SI_Woolf2021!$I$9:$I$93*$C128*IF(AT$58=Fperm_SI_Woolf2021!$E$9:$E$93,1,EXP(LN((1.1*(Fperm_SI_Woolf2021!$E$9:$E$93-AT$58)-63.1579*EXP(-0.19*Fperm_SI_Woolf2021!$E$9:$E$93)+63.1579*EXP(-0.19*AT$58))/(Fperm_SI_Woolf2021!$E$9:$E$93-AT$58))*(AT$58-Fperm_SI_Woolf2021!$E$9:$E$93)/10))) + Fperm_SI_Woolf2021!$G$9:$G$93*EXP(-Fperm_SI_Woolf2021!$J$9:$J$93*$C128*IF(AT$58=Fperm_SI_Woolf2021!$E$9:$E$93,1,EXP(LN((1.1*(Fperm_SI_Woolf2021!$E$9:$E$93-AT$58)-63.1579*EXP(-0.19*Fperm_SI_Woolf2021!$E$9:$E$93)+63.1579*EXP(-0.19*AT$58))/(Fperm_SI_Woolf2021!$E$9:$E$93-AT$58))*(AT$58-Fperm_SI_Woolf2021!$E$9:$E$93)/10))) + Fperm_SI_Woolf2021!$H$9:$H$93*EXP(-Fperm_SI_Woolf2021!$K$9:$K$93*$C128*IF(AT$58=Fperm_SI_Woolf2021!$E$9:$E$93,1,EXP(LN((1.1*(Fperm_SI_Woolf2021!$E$9:$E$93-AT$58)-63.1579*EXP(-0.19*Fperm_SI_Woolf2021!$E$9:$E$93)+63.1579*EXP(-0.19*AT$58))/(Fperm_SI_Woolf2021!$E$9:$E$93-AT$58))*(AT$58-Fperm_SI_Woolf2021!$E$9:$E$93)/10))),Fperm_SI_Woolf2021!$D$9:$D$93))</f>
        <v>0.18688420717207915</v>
      </c>
      <c r="AU128" s="51" cm="1">
        <f t="array" ref="AU128">MIN(1,SLOPE(Fperm_SI_Woolf2021!$F$9:$F$93*EXP(-Fperm_SI_Woolf2021!$I$9:$I$93*$C128*IF(AU$58=Fperm_SI_Woolf2021!$E$9:$E$93,1,EXP(LN((1.1*(Fperm_SI_Woolf2021!$E$9:$E$93-AU$58)-63.1579*EXP(-0.19*Fperm_SI_Woolf2021!$E$9:$E$93)+63.1579*EXP(-0.19*AU$58))/(Fperm_SI_Woolf2021!$E$9:$E$93-AU$58))*(AU$58-Fperm_SI_Woolf2021!$E$9:$E$93)/10))) + Fperm_SI_Woolf2021!$G$9:$G$93*EXP(-Fperm_SI_Woolf2021!$J$9:$J$93*$C128*IF(AU$58=Fperm_SI_Woolf2021!$E$9:$E$93,1,EXP(LN((1.1*(Fperm_SI_Woolf2021!$E$9:$E$93-AU$58)-63.1579*EXP(-0.19*Fperm_SI_Woolf2021!$E$9:$E$93)+63.1579*EXP(-0.19*AU$58))/(Fperm_SI_Woolf2021!$E$9:$E$93-AU$58))*(AU$58-Fperm_SI_Woolf2021!$E$9:$E$93)/10))) + Fperm_SI_Woolf2021!$H$9:$H$93*EXP(-Fperm_SI_Woolf2021!$K$9:$K$93*$C128*IF(AU$58=Fperm_SI_Woolf2021!$E$9:$E$93,1,EXP(LN((1.1*(Fperm_SI_Woolf2021!$E$9:$E$93-AU$58)-63.1579*EXP(-0.19*Fperm_SI_Woolf2021!$E$9:$E$93)+63.1579*EXP(-0.19*AU$58))/(Fperm_SI_Woolf2021!$E$9:$E$93-AU$58))*(AU$58-Fperm_SI_Woolf2021!$E$9:$E$93)/10))),Fperm_SI_Woolf2021!$D$9:$D$93)*AU$57+INTERCEPT(Fperm_SI_Woolf2021!$F$9:$F$93*EXP(-Fperm_SI_Woolf2021!$I$9:$I$93*$C128*IF(AU$58=Fperm_SI_Woolf2021!$E$9:$E$93,1,EXP(LN((1.1*(Fperm_SI_Woolf2021!$E$9:$E$93-AU$58)-63.1579*EXP(-0.19*Fperm_SI_Woolf2021!$E$9:$E$93)+63.1579*EXP(-0.19*AU$58))/(Fperm_SI_Woolf2021!$E$9:$E$93-AU$58))*(AU$58-Fperm_SI_Woolf2021!$E$9:$E$93)/10))) + Fperm_SI_Woolf2021!$G$9:$G$93*EXP(-Fperm_SI_Woolf2021!$J$9:$J$93*$C128*IF(AU$58=Fperm_SI_Woolf2021!$E$9:$E$93,1,EXP(LN((1.1*(Fperm_SI_Woolf2021!$E$9:$E$93-AU$58)-63.1579*EXP(-0.19*Fperm_SI_Woolf2021!$E$9:$E$93)+63.1579*EXP(-0.19*AU$58))/(Fperm_SI_Woolf2021!$E$9:$E$93-AU$58))*(AU$58-Fperm_SI_Woolf2021!$E$9:$E$93)/10))) + Fperm_SI_Woolf2021!$H$9:$H$93*EXP(-Fperm_SI_Woolf2021!$K$9:$K$93*$C128*IF(AU$58=Fperm_SI_Woolf2021!$E$9:$E$93,1,EXP(LN((1.1*(Fperm_SI_Woolf2021!$E$9:$E$93-AU$58)-63.1579*EXP(-0.19*Fperm_SI_Woolf2021!$E$9:$E$93)+63.1579*EXP(-0.19*AU$58))/(Fperm_SI_Woolf2021!$E$9:$E$93-AU$58))*(AU$58-Fperm_SI_Woolf2021!$E$9:$E$93)/10))),Fperm_SI_Woolf2021!$D$9:$D$93))</f>
        <v>0.16693983915504995</v>
      </c>
      <c r="AV128" s="51" cm="1">
        <f t="array" ref="AV128">MIN(1,SLOPE(Fperm_SI_Woolf2021!$F$9:$F$93*EXP(-Fperm_SI_Woolf2021!$I$9:$I$93*$C128*IF(AV$58=Fperm_SI_Woolf2021!$E$9:$E$93,1,EXP(LN((1.1*(Fperm_SI_Woolf2021!$E$9:$E$93-AV$58)-63.1579*EXP(-0.19*Fperm_SI_Woolf2021!$E$9:$E$93)+63.1579*EXP(-0.19*AV$58))/(Fperm_SI_Woolf2021!$E$9:$E$93-AV$58))*(AV$58-Fperm_SI_Woolf2021!$E$9:$E$93)/10))) + Fperm_SI_Woolf2021!$G$9:$G$93*EXP(-Fperm_SI_Woolf2021!$J$9:$J$93*$C128*IF(AV$58=Fperm_SI_Woolf2021!$E$9:$E$93,1,EXP(LN((1.1*(Fperm_SI_Woolf2021!$E$9:$E$93-AV$58)-63.1579*EXP(-0.19*Fperm_SI_Woolf2021!$E$9:$E$93)+63.1579*EXP(-0.19*AV$58))/(Fperm_SI_Woolf2021!$E$9:$E$93-AV$58))*(AV$58-Fperm_SI_Woolf2021!$E$9:$E$93)/10))) + Fperm_SI_Woolf2021!$H$9:$H$93*EXP(-Fperm_SI_Woolf2021!$K$9:$K$93*$C128*IF(AV$58=Fperm_SI_Woolf2021!$E$9:$E$93,1,EXP(LN((1.1*(Fperm_SI_Woolf2021!$E$9:$E$93-AV$58)-63.1579*EXP(-0.19*Fperm_SI_Woolf2021!$E$9:$E$93)+63.1579*EXP(-0.19*AV$58))/(Fperm_SI_Woolf2021!$E$9:$E$93-AV$58))*(AV$58-Fperm_SI_Woolf2021!$E$9:$E$93)/10))),Fperm_SI_Woolf2021!$D$9:$D$93)*AV$57+INTERCEPT(Fperm_SI_Woolf2021!$F$9:$F$93*EXP(-Fperm_SI_Woolf2021!$I$9:$I$93*$C128*IF(AV$58=Fperm_SI_Woolf2021!$E$9:$E$93,1,EXP(LN((1.1*(Fperm_SI_Woolf2021!$E$9:$E$93-AV$58)-63.1579*EXP(-0.19*Fperm_SI_Woolf2021!$E$9:$E$93)+63.1579*EXP(-0.19*AV$58))/(Fperm_SI_Woolf2021!$E$9:$E$93-AV$58))*(AV$58-Fperm_SI_Woolf2021!$E$9:$E$93)/10))) + Fperm_SI_Woolf2021!$G$9:$G$93*EXP(-Fperm_SI_Woolf2021!$J$9:$J$93*$C128*IF(AV$58=Fperm_SI_Woolf2021!$E$9:$E$93,1,EXP(LN((1.1*(Fperm_SI_Woolf2021!$E$9:$E$93-AV$58)-63.1579*EXP(-0.19*Fperm_SI_Woolf2021!$E$9:$E$93)+63.1579*EXP(-0.19*AV$58))/(Fperm_SI_Woolf2021!$E$9:$E$93-AV$58))*(AV$58-Fperm_SI_Woolf2021!$E$9:$E$93)/10))) + Fperm_SI_Woolf2021!$H$9:$H$93*EXP(-Fperm_SI_Woolf2021!$K$9:$K$93*$C128*IF(AV$58=Fperm_SI_Woolf2021!$E$9:$E$93,1,EXP(LN((1.1*(Fperm_SI_Woolf2021!$E$9:$E$93-AV$58)-63.1579*EXP(-0.19*Fperm_SI_Woolf2021!$E$9:$E$93)+63.1579*EXP(-0.19*AV$58))/(Fperm_SI_Woolf2021!$E$9:$E$93-AV$58))*(AV$58-Fperm_SI_Woolf2021!$E$9:$E$93)/10))),Fperm_SI_Woolf2021!$D$9:$D$93))</f>
        <v>0.14699547113802081</v>
      </c>
      <c r="AW128" s="51" cm="1">
        <f t="array" ref="AW128">MIN(1,SLOPE(Fperm_SI_Woolf2021!$F$9:$F$93*EXP(-Fperm_SI_Woolf2021!$I$9:$I$93*$C128*IF(AW$58=Fperm_SI_Woolf2021!$E$9:$E$93,1,EXP(LN((1.1*(Fperm_SI_Woolf2021!$E$9:$E$93-AW$58)-63.1579*EXP(-0.19*Fperm_SI_Woolf2021!$E$9:$E$93)+63.1579*EXP(-0.19*AW$58))/(Fperm_SI_Woolf2021!$E$9:$E$93-AW$58))*(AW$58-Fperm_SI_Woolf2021!$E$9:$E$93)/10))) + Fperm_SI_Woolf2021!$G$9:$G$93*EXP(-Fperm_SI_Woolf2021!$J$9:$J$93*$C128*IF(AW$58=Fperm_SI_Woolf2021!$E$9:$E$93,1,EXP(LN((1.1*(Fperm_SI_Woolf2021!$E$9:$E$93-AW$58)-63.1579*EXP(-0.19*Fperm_SI_Woolf2021!$E$9:$E$93)+63.1579*EXP(-0.19*AW$58))/(Fperm_SI_Woolf2021!$E$9:$E$93-AW$58))*(AW$58-Fperm_SI_Woolf2021!$E$9:$E$93)/10))) + Fperm_SI_Woolf2021!$H$9:$H$93*EXP(-Fperm_SI_Woolf2021!$K$9:$K$93*$C128*IF(AW$58=Fperm_SI_Woolf2021!$E$9:$E$93,1,EXP(LN((1.1*(Fperm_SI_Woolf2021!$E$9:$E$93-AW$58)-63.1579*EXP(-0.19*Fperm_SI_Woolf2021!$E$9:$E$93)+63.1579*EXP(-0.19*AW$58))/(Fperm_SI_Woolf2021!$E$9:$E$93-AW$58))*(AW$58-Fperm_SI_Woolf2021!$E$9:$E$93)/10))),Fperm_SI_Woolf2021!$D$9:$D$93)*AW$57+INTERCEPT(Fperm_SI_Woolf2021!$F$9:$F$93*EXP(-Fperm_SI_Woolf2021!$I$9:$I$93*$C128*IF(AW$58=Fperm_SI_Woolf2021!$E$9:$E$93,1,EXP(LN((1.1*(Fperm_SI_Woolf2021!$E$9:$E$93-AW$58)-63.1579*EXP(-0.19*Fperm_SI_Woolf2021!$E$9:$E$93)+63.1579*EXP(-0.19*AW$58))/(Fperm_SI_Woolf2021!$E$9:$E$93-AW$58))*(AW$58-Fperm_SI_Woolf2021!$E$9:$E$93)/10))) + Fperm_SI_Woolf2021!$G$9:$G$93*EXP(-Fperm_SI_Woolf2021!$J$9:$J$93*$C128*IF(AW$58=Fperm_SI_Woolf2021!$E$9:$E$93,1,EXP(LN((1.1*(Fperm_SI_Woolf2021!$E$9:$E$93-AW$58)-63.1579*EXP(-0.19*Fperm_SI_Woolf2021!$E$9:$E$93)+63.1579*EXP(-0.19*AW$58))/(Fperm_SI_Woolf2021!$E$9:$E$93-AW$58))*(AW$58-Fperm_SI_Woolf2021!$E$9:$E$93)/10))) + Fperm_SI_Woolf2021!$H$9:$H$93*EXP(-Fperm_SI_Woolf2021!$K$9:$K$93*$C128*IF(AW$58=Fperm_SI_Woolf2021!$E$9:$E$93,1,EXP(LN((1.1*(Fperm_SI_Woolf2021!$E$9:$E$93-AW$58)-63.1579*EXP(-0.19*Fperm_SI_Woolf2021!$E$9:$E$93)+63.1579*EXP(-0.19*AW$58))/(Fperm_SI_Woolf2021!$E$9:$E$93-AW$58))*(AW$58-Fperm_SI_Woolf2021!$E$9:$E$93)/10))),Fperm_SI_Woolf2021!$D$9:$D$93))</f>
        <v>0.34389903314631637</v>
      </c>
      <c r="AX128" s="51" cm="1">
        <f t="array" ref="AX128">MIN(1,SLOPE(Fperm_SI_Woolf2021!$F$9:$F$93*EXP(-Fperm_SI_Woolf2021!$I$9:$I$93*$C128*IF(AX$58=Fperm_SI_Woolf2021!$E$9:$E$93,1,EXP(LN((1.1*(Fperm_SI_Woolf2021!$E$9:$E$93-AX$58)-63.1579*EXP(-0.19*Fperm_SI_Woolf2021!$E$9:$E$93)+63.1579*EXP(-0.19*AX$58))/(Fperm_SI_Woolf2021!$E$9:$E$93-AX$58))*(AX$58-Fperm_SI_Woolf2021!$E$9:$E$93)/10))) + Fperm_SI_Woolf2021!$G$9:$G$93*EXP(-Fperm_SI_Woolf2021!$J$9:$J$93*$C128*IF(AX$58=Fperm_SI_Woolf2021!$E$9:$E$93,1,EXP(LN((1.1*(Fperm_SI_Woolf2021!$E$9:$E$93-AX$58)-63.1579*EXP(-0.19*Fperm_SI_Woolf2021!$E$9:$E$93)+63.1579*EXP(-0.19*AX$58))/(Fperm_SI_Woolf2021!$E$9:$E$93-AX$58))*(AX$58-Fperm_SI_Woolf2021!$E$9:$E$93)/10))) + Fperm_SI_Woolf2021!$H$9:$H$93*EXP(-Fperm_SI_Woolf2021!$K$9:$K$93*$C128*IF(AX$58=Fperm_SI_Woolf2021!$E$9:$E$93,1,EXP(LN((1.1*(Fperm_SI_Woolf2021!$E$9:$E$93-AX$58)-63.1579*EXP(-0.19*Fperm_SI_Woolf2021!$E$9:$E$93)+63.1579*EXP(-0.19*AX$58))/(Fperm_SI_Woolf2021!$E$9:$E$93-AX$58))*(AX$58-Fperm_SI_Woolf2021!$E$9:$E$93)/10))),Fperm_SI_Woolf2021!$D$9:$D$93)*AX$57+INTERCEPT(Fperm_SI_Woolf2021!$F$9:$F$93*EXP(-Fperm_SI_Woolf2021!$I$9:$I$93*$C128*IF(AX$58=Fperm_SI_Woolf2021!$E$9:$E$93,1,EXP(LN((1.1*(Fperm_SI_Woolf2021!$E$9:$E$93-AX$58)-63.1579*EXP(-0.19*Fperm_SI_Woolf2021!$E$9:$E$93)+63.1579*EXP(-0.19*AX$58))/(Fperm_SI_Woolf2021!$E$9:$E$93-AX$58))*(AX$58-Fperm_SI_Woolf2021!$E$9:$E$93)/10))) + Fperm_SI_Woolf2021!$G$9:$G$93*EXP(-Fperm_SI_Woolf2021!$J$9:$J$93*$C128*IF(AX$58=Fperm_SI_Woolf2021!$E$9:$E$93,1,EXP(LN((1.1*(Fperm_SI_Woolf2021!$E$9:$E$93-AX$58)-63.1579*EXP(-0.19*Fperm_SI_Woolf2021!$E$9:$E$93)+63.1579*EXP(-0.19*AX$58))/(Fperm_SI_Woolf2021!$E$9:$E$93-AX$58))*(AX$58-Fperm_SI_Woolf2021!$E$9:$E$93)/10))) + Fperm_SI_Woolf2021!$H$9:$H$93*EXP(-Fperm_SI_Woolf2021!$K$9:$K$93*$C128*IF(AX$58=Fperm_SI_Woolf2021!$E$9:$E$93,1,EXP(LN((1.1*(Fperm_SI_Woolf2021!$E$9:$E$93-AX$58)-63.1579*EXP(-0.19*Fperm_SI_Woolf2021!$E$9:$E$93)+63.1579*EXP(-0.19*AX$58))/(Fperm_SI_Woolf2021!$E$9:$E$93-AX$58))*(AX$58-Fperm_SI_Woolf2021!$E$9:$E$93)/10))),Fperm_SI_Woolf2021!$D$9:$D$93))</f>
        <v>0.32759696934574728</v>
      </c>
      <c r="AY128" s="51" cm="1">
        <f t="array" ref="AY128">MIN(1,SLOPE(Fperm_SI_Woolf2021!$F$9:$F$93*EXP(-Fperm_SI_Woolf2021!$I$9:$I$93*$C128*IF(AY$58=Fperm_SI_Woolf2021!$E$9:$E$93,1,EXP(LN((1.1*(Fperm_SI_Woolf2021!$E$9:$E$93-AY$58)-63.1579*EXP(-0.19*Fperm_SI_Woolf2021!$E$9:$E$93)+63.1579*EXP(-0.19*AY$58))/(Fperm_SI_Woolf2021!$E$9:$E$93-AY$58))*(AY$58-Fperm_SI_Woolf2021!$E$9:$E$93)/10))) + Fperm_SI_Woolf2021!$G$9:$G$93*EXP(-Fperm_SI_Woolf2021!$J$9:$J$93*$C128*IF(AY$58=Fperm_SI_Woolf2021!$E$9:$E$93,1,EXP(LN((1.1*(Fperm_SI_Woolf2021!$E$9:$E$93-AY$58)-63.1579*EXP(-0.19*Fperm_SI_Woolf2021!$E$9:$E$93)+63.1579*EXP(-0.19*AY$58))/(Fperm_SI_Woolf2021!$E$9:$E$93-AY$58))*(AY$58-Fperm_SI_Woolf2021!$E$9:$E$93)/10))) + Fperm_SI_Woolf2021!$H$9:$H$93*EXP(-Fperm_SI_Woolf2021!$K$9:$K$93*$C128*IF(AY$58=Fperm_SI_Woolf2021!$E$9:$E$93,1,EXP(LN((1.1*(Fperm_SI_Woolf2021!$E$9:$E$93-AY$58)-63.1579*EXP(-0.19*Fperm_SI_Woolf2021!$E$9:$E$93)+63.1579*EXP(-0.19*AY$58))/(Fperm_SI_Woolf2021!$E$9:$E$93-AY$58))*(AY$58-Fperm_SI_Woolf2021!$E$9:$E$93)/10))),Fperm_SI_Woolf2021!$D$9:$D$93)*AY$57+INTERCEPT(Fperm_SI_Woolf2021!$F$9:$F$93*EXP(-Fperm_SI_Woolf2021!$I$9:$I$93*$C128*IF(AY$58=Fperm_SI_Woolf2021!$E$9:$E$93,1,EXP(LN((1.1*(Fperm_SI_Woolf2021!$E$9:$E$93-AY$58)-63.1579*EXP(-0.19*Fperm_SI_Woolf2021!$E$9:$E$93)+63.1579*EXP(-0.19*AY$58))/(Fperm_SI_Woolf2021!$E$9:$E$93-AY$58))*(AY$58-Fperm_SI_Woolf2021!$E$9:$E$93)/10))) + Fperm_SI_Woolf2021!$G$9:$G$93*EXP(-Fperm_SI_Woolf2021!$J$9:$J$93*$C128*IF(AY$58=Fperm_SI_Woolf2021!$E$9:$E$93,1,EXP(LN((1.1*(Fperm_SI_Woolf2021!$E$9:$E$93-AY$58)-63.1579*EXP(-0.19*Fperm_SI_Woolf2021!$E$9:$E$93)+63.1579*EXP(-0.19*AY$58))/(Fperm_SI_Woolf2021!$E$9:$E$93-AY$58))*(AY$58-Fperm_SI_Woolf2021!$E$9:$E$93)/10))) + Fperm_SI_Woolf2021!$H$9:$H$93*EXP(-Fperm_SI_Woolf2021!$K$9:$K$93*$C128*IF(AY$58=Fperm_SI_Woolf2021!$E$9:$E$93,1,EXP(LN((1.1*(Fperm_SI_Woolf2021!$E$9:$E$93-AY$58)-63.1579*EXP(-0.19*Fperm_SI_Woolf2021!$E$9:$E$93)+63.1579*EXP(-0.19*AY$58))/(Fperm_SI_Woolf2021!$E$9:$E$93-AY$58))*(AY$58-Fperm_SI_Woolf2021!$E$9:$E$93)/10))),Fperm_SI_Woolf2021!$D$9:$D$93))</f>
        <v>0.31129490554517825</v>
      </c>
      <c r="AZ128" s="51" cm="1">
        <f t="array" ref="AZ128">MIN(1,SLOPE(Fperm_SI_Woolf2021!$F$9:$F$93*EXP(-Fperm_SI_Woolf2021!$I$9:$I$93*$C128*IF(AZ$58=Fperm_SI_Woolf2021!$E$9:$E$93,1,EXP(LN((1.1*(Fperm_SI_Woolf2021!$E$9:$E$93-AZ$58)-63.1579*EXP(-0.19*Fperm_SI_Woolf2021!$E$9:$E$93)+63.1579*EXP(-0.19*AZ$58))/(Fperm_SI_Woolf2021!$E$9:$E$93-AZ$58))*(AZ$58-Fperm_SI_Woolf2021!$E$9:$E$93)/10))) + Fperm_SI_Woolf2021!$G$9:$G$93*EXP(-Fperm_SI_Woolf2021!$J$9:$J$93*$C128*IF(AZ$58=Fperm_SI_Woolf2021!$E$9:$E$93,1,EXP(LN((1.1*(Fperm_SI_Woolf2021!$E$9:$E$93-AZ$58)-63.1579*EXP(-0.19*Fperm_SI_Woolf2021!$E$9:$E$93)+63.1579*EXP(-0.19*AZ$58))/(Fperm_SI_Woolf2021!$E$9:$E$93-AZ$58))*(AZ$58-Fperm_SI_Woolf2021!$E$9:$E$93)/10))) + Fperm_SI_Woolf2021!$H$9:$H$93*EXP(-Fperm_SI_Woolf2021!$K$9:$K$93*$C128*IF(AZ$58=Fperm_SI_Woolf2021!$E$9:$E$93,1,EXP(LN((1.1*(Fperm_SI_Woolf2021!$E$9:$E$93-AZ$58)-63.1579*EXP(-0.19*Fperm_SI_Woolf2021!$E$9:$E$93)+63.1579*EXP(-0.19*AZ$58))/(Fperm_SI_Woolf2021!$E$9:$E$93-AZ$58))*(AZ$58-Fperm_SI_Woolf2021!$E$9:$E$93)/10))),Fperm_SI_Woolf2021!$D$9:$D$93)*AZ$57+INTERCEPT(Fperm_SI_Woolf2021!$F$9:$F$93*EXP(-Fperm_SI_Woolf2021!$I$9:$I$93*$C128*IF(AZ$58=Fperm_SI_Woolf2021!$E$9:$E$93,1,EXP(LN((1.1*(Fperm_SI_Woolf2021!$E$9:$E$93-AZ$58)-63.1579*EXP(-0.19*Fperm_SI_Woolf2021!$E$9:$E$93)+63.1579*EXP(-0.19*AZ$58))/(Fperm_SI_Woolf2021!$E$9:$E$93-AZ$58))*(AZ$58-Fperm_SI_Woolf2021!$E$9:$E$93)/10))) + Fperm_SI_Woolf2021!$G$9:$G$93*EXP(-Fperm_SI_Woolf2021!$J$9:$J$93*$C128*IF(AZ$58=Fperm_SI_Woolf2021!$E$9:$E$93,1,EXP(LN((1.1*(Fperm_SI_Woolf2021!$E$9:$E$93-AZ$58)-63.1579*EXP(-0.19*Fperm_SI_Woolf2021!$E$9:$E$93)+63.1579*EXP(-0.19*AZ$58))/(Fperm_SI_Woolf2021!$E$9:$E$93-AZ$58))*(AZ$58-Fperm_SI_Woolf2021!$E$9:$E$93)/10))) + Fperm_SI_Woolf2021!$H$9:$H$93*EXP(-Fperm_SI_Woolf2021!$K$9:$K$93*$C128*IF(AZ$58=Fperm_SI_Woolf2021!$E$9:$E$93,1,EXP(LN((1.1*(Fperm_SI_Woolf2021!$E$9:$E$93-AZ$58)-63.1579*EXP(-0.19*Fperm_SI_Woolf2021!$E$9:$E$93)+63.1579*EXP(-0.19*AZ$58))/(Fperm_SI_Woolf2021!$E$9:$E$93-AZ$58))*(AZ$58-Fperm_SI_Woolf2021!$E$9:$E$93)/10))),Fperm_SI_Woolf2021!$D$9:$D$93))</f>
        <v>0.29499284174460916</v>
      </c>
      <c r="BA128" s="51" cm="1">
        <f t="array" ref="BA128">MIN(1,SLOPE(Fperm_SI_Woolf2021!$F$9:$F$93*EXP(-Fperm_SI_Woolf2021!$I$9:$I$93*$C128*IF(BA$58=Fperm_SI_Woolf2021!$E$9:$E$93,1,EXP(LN((1.1*(Fperm_SI_Woolf2021!$E$9:$E$93-BA$58)-63.1579*EXP(-0.19*Fperm_SI_Woolf2021!$E$9:$E$93)+63.1579*EXP(-0.19*BA$58))/(Fperm_SI_Woolf2021!$E$9:$E$93-BA$58))*(BA$58-Fperm_SI_Woolf2021!$E$9:$E$93)/10))) + Fperm_SI_Woolf2021!$G$9:$G$93*EXP(-Fperm_SI_Woolf2021!$J$9:$J$93*$C128*IF(BA$58=Fperm_SI_Woolf2021!$E$9:$E$93,1,EXP(LN((1.1*(Fperm_SI_Woolf2021!$E$9:$E$93-BA$58)-63.1579*EXP(-0.19*Fperm_SI_Woolf2021!$E$9:$E$93)+63.1579*EXP(-0.19*BA$58))/(Fperm_SI_Woolf2021!$E$9:$E$93-BA$58))*(BA$58-Fperm_SI_Woolf2021!$E$9:$E$93)/10))) + Fperm_SI_Woolf2021!$H$9:$H$93*EXP(-Fperm_SI_Woolf2021!$K$9:$K$93*$C128*IF(BA$58=Fperm_SI_Woolf2021!$E$9:$E$93,1,EXP(LN((1.1*(Fperm_SI_Woolf2021!$E$9:$E$93-BA$58)-63.1579*EXP(-0.19*Fperm_SI_Woolf2021!$E$9:$E$93)+63.1579*EXP(-0.19*BA$58))/(Fperm_SI_Woolf2021!$E$9:$E$93-BA$58))*(BA$58-Fperm_SI_Woolf2021!$E$9:$E$93)/10))),Fperm_SI_Woolf2021!$D$9:$D$93)*BA$57+INTERCEPT(Fperm_SI_Woolf2021!$F$9:$F$93*EXP(-Fperm_SI_Woolf2021!$I$9:$I$93*$C128*IF(BA$58=Fperm_SI_Woolf2021!$E$9:$E$93,1,EXP(LN((1.1*(Fperm_SI_Woolf2021!$E$9:$E$93-BA$58)-63.1579*EXP(-0.19*Fperm_SI_Woolf2021!$E$9:$E$93)+63.1579*EXP(-0.19*BA$58))/(Fperm_SI_Woolf2021!$E$9:$E$93-BA$58))*(BA$58-Fperm_SI_Woolf2021!$E$9:$E$93)/10))) + Fperm_SI_Woolf2021!$G$9:$G$93*EXP(-Fperm_SI_Woolf2021!$J$9:$J$93*$C128*IF(BA$58=Fperm_SI_Woolf2021!$E$9:$E$93,1,EXP(LN((1.1*(Fperm_SI_Woolf2021!$E$9:$E$93-BA$58)-63.1579*EXP(-0.19*Fperm_SI_Woolf2021!$E$9:$E$93)+63.1579*EXP(-0.19*BA$58))/(Fperm_SI_Woolf2021!$E$9:$E$93-BA$58))*(BA$58-Fperm_SI_Woolf2021!$E$9:$E$93)/10))) + Fperm_SI_Woolf2021!$H$9:$H$93*EXP(-Fperm_SI_Woolf2021!$K$9:$K$93*$C128*IF(BA$58=Fperm_SI_Woolf2021!$E$9:$E$93,1,EXP(LN((1.1*(Fperm_SI_Woolf2021!$E$9:$E$93-BA$58)-63.1579*EXP(-0.19*Fperm_SI_Woolf2021!$E$9:$E$93)+63.1579*EXP(-0.19*BA$58))/(Fperm_SI_Woolf2021!$E$9:$E$93-BA$58))*(BA$58-Fperm_SI_Woolf2021!$E$9:$E$93)/10))),Fperm_SI_Woolf2021!$D$9:$D$93))</f>
        <v>0.27869077794404012</v>
      </c>
      <c r="BB128" s="51" cm="1">
        <f t="array" ref="BB128">MIN(1,SLOPE(Fperm_SI_Woolf2021!$F$9:$F$93*EXP(-Fperm_SI_Woolf2021!$I$9:$I$93*$C128*IF(BB$58=Fperm_SI_Woolf2021!$E$9:$E$93,1,EXP(LN((1.1*(Fperm_SI_Woolf2021!$E$9:$E$93-BB$58)-63.1579*EXP(-0.19*Fperm_SI_Woolf2021!$E$9:$E$93)+63.1579*EXP(-0.19*BB$58))/(Fperm_SI_Woolf2021!$E$9:$E$93-BB$58))*(BB$58-Fperm_SI_Woolf2021!$E$9:$E$93)/10))) + Fperm_SI_Woolf2021!$G$9:$G$93*EXP(-Fperm_SI_Woolf2021!$J$9:$J$93*$C128*IF(BB$58=Fperm_SI_Woolf2021!$E$9:$E$93,1,EXP(LN((1.1*(Fperm_SI_Woolf2021!$E$9:$E$93-BB$58)-63.1579*EXP(-0.19*Fperm_SI_Woolf2021!$E$9:$E$93)+63.1579*EXP(-0.19*BB$58))/(Fperm_SI_Woolf2021!$E$9:$E$93-BB$58))*(BB$58-Fperm_SI_Woolf2021!$E$9:$E$93)/10))) + Fperm_SI_Woolf2021!$H$9:$H$93*EXP(-Fperm_SI_Woolf2021!$K$9:$K$93*$C128*IF(BB$58=Fperm_SI_Woolf2021!$E$9:$E$93,1,EXP(LN((1.1*(Fperm_SI_Woolf2021!$E$9:$E$93-BB$58)-63.1579*EXP(-0.19*Fperm_SI_Woolf2021!$E$9:$E$93)+63.1579*EXP(-0.19*BB$58))/(Fperm_SI_Woolf2021!$E$9:$E$93-BB$58))*(BB$58-Fperm_SI_Woolf2021!$E$9:$E$93)/10))),Fperm_SI_Woolf2021!$D$9:$D$93)*BB$57+INTERCEPT(Fperm_SI_Woolf2021!$F$9:$F$93*EXP(-Fperm_SI_Woolf2021!$I$9:$I$93*$C128*IF(BB$58=Fperm_SI_Woolf2021!$E$9:$E$93,1,EXP(LN((1.1*(Fperm_SI_Woolf2021!$E$9:$E$93-BB$58)-63.1579*EXP(-0.19*Fperm_SI_Woolf2021!$E$9:$E$93)+63.1579*EXP(-0.19*BB$58))/(Fperm_SI_Woolf2021!$E$9:$E$93-BB$58))*(BB$58-Fperm_SI_Woolf2021!$E$9:$E$93)/10))) + Fperm_SI_Woolf2021!$G$9:$G$93*EXP(-Fperm_SI_Woolf2021!$J$9:$J$93*$C128*IF(BB$58=Fperm_SI_Woolf2021!$E$9:$E$93,1,EXP(LN((1.1*(Fperm_SI_Woolf2021!$E$9:$E$93-BB$58)-63.1579*EXP(-0.19*Fperm_SI_Woolf2021!$E$9:$E$93)+63.1579*EXP(-0.19*BB$58))/(Fperm_SI_Woolf2021!$E$9:$E$93-BB$58))*(BB$58-Fperm_SI_Woolf2021!$E$9:$E$93)/10))) + Fperm_SI_Woolf2021!$H$9:$H$93*EXP(-Fperm_SI_Woolf2021!$K$9:$K$93*$C128*IF(BB$58=Fperm_SI_Woolf2021!$E$9:$E$93,1,EXP(LN((1.1*(Fperm_SI_Woolf2021!$E$9:$E$93-BB$58)-63.1579*EXP(-0.19*Fperm_SI_Woolf2021!$E$9:$E$93)+63.1579*EXP(-0.19*BB$58))/(Fperm_SI_Woolf2021!$E$9:$E$93-BB$58))*(BB$58-Fperm_SI_Woolf2021!$E$9:$E$93)/10))),Fperm_SI_Woolf2021!$D$9:$D$93))</f>
        <v>0.26238871414347109</v>
      </c>
      <c r="BC128" s="51" cm="1">
        <f t="array" ref="BC128">MIN(1,SLOPE(Fperm_SI_Woolf2021!$F$9:$F$93*EXP(-Fperm_SI_Woolf2021!$I$9:$I$93*$C128*IF(BC$58=Fperm_SI_Woolf2021!$E$9:$E$93,1,EXP(LN((1.1*(Fperm_SI_Woolf2021!$E$9:$E$93-BC$58)-63.1579*EXP(-0.19*Fperm_SI_Woolf2021!$E$9:$E$93)+63.1579*EXP(-0.19*BC$58))/(Fperm_SI_Woolf2021!$E$9:$E$93-BC$58))*(BC$58-Fperm_SI_Woolf2021!$E$9:$E$93)/10))) + Fperm_SI_Woolf2021!$G$9:$G$93*EXP(-Fperm_SI_Woolf2021!$J$9:$J$93*$C128*IF(BC$58=Fperm_SI_Woolf2021!$E$9:$E$93,1,EXP(LN((1.1*(Fperm_SI_Woolf2021!$E$9:$E$93-BC$58)-63.1579*EXP(-0.19*Fperm_SI_Woolf2021!$E$9:$E$93)+63.1579*EXP(-0.19*BC$58))/(Fperm_SI_Woolf2021!$E$9:$E$93-BC$58))*(BC$58-Fperm_SI_Woolf2021!$E$9:$E$93)/10))) + Fperm_SI_Woolf2021!$H$9:$H$93*EXP(-Fperm_SI_Woolf2021!$K$9:$K$93*$C128*IF(BC$58=Fperm_SI_Woolf2021!$E$9:$E$93,1,EXP(LN((1.1*(Fperm_SI_Woolf2021!$E$9:$E$93-BC$58)-63.1579*EXP(-0.19*Fperm_SI_Woolf2021!$E$9:$E$93)+63.1579*EXP(-0.19*BC$58))/(Fperm_SI_Woolf2021!$E$9:$E$93-BC$58))*(BC$58-Fperm_SI_Woolf2021!$E$9:$E$93)/10))),Fperm_SI_Woolf2021!$D$9:$D$93)*BC$57+INTERCEPT(Fperm_SI_Woolf2021!$F$9:$F$93*EXP(-Fperm_SI_Woolf2021!$I$9:$I$93*$C128*IF(BC$58=Fperm_SI_Woolf2021!$E$9:$E$93,1,EXP(LN((1.1*(Fperm_SI_Woolf2021!$E$9:$E$93-BC$58)-63.1579*EXP(-0.19*Fperm_SI_Woolf2021!$E$9:$E$93)+63.1579*EXP(-0.19*BC$58))/(Fperm_SI_Woolf2021!$E$9:$E$93-BC$58))*(BC$58-Fperm_SI_Woolf2021!$E$9:$E$93)/10))) + Fperm_SI_Woolf2021!$G$9:$G$93*EXP(-Fperm_SI_Woolf2021!$J$9:$J$93*$C128*IF(BC$58=Fperm_SI_Woolf2021!$E$9:$E$93,1,EXP(LN((1.1*(Fperm_SI_Woolf2021!$E$9:$E$93-BC$58)-63.1579*EXP(-0.19*Fperm_SI_Woolf2021!$E$9:$E$93)+63.1579*EXP(-0.19*BC$58))/(Fperm_SI_Woolf2021!$E$9:$E$93-BC$58))*(BC$58-Fperm_SI_Woolf2021!$E$9:$E$93)/10))) + Fperm_SI_Woolf2021!$H$9:$H$93*EXP(-Fperm_SI_Woolf2021!$K$9:$K$93*$C128*IF(BC$58=Fperm_SI_Woolf2021!$E$9:$E$93,1,EXP(LN((1.1*(Fperm_SI_Woolf2021!$E$9:$E$93-BC$58)-63.1579*EXP(-0.19*Fperm_SI_Woolf2021!$E$9:$E$93)+63.1579*EXP(-0.19*BC$58))/(Fperm_SI_Woolf2021!$E$9:$E$93-BC$58))*(BC$58-Fperm_SI_Woolf2021!$E$9:$E$93)/10))),Fperm_SI_Woolf2021!$D$9:$D$93))</f>
        <v>0.24608665034290206</v>
      </c>
      <c r="BD128" s="51" cm="1">
        <f t="array" ref="BD128">MIN(1,SLOPE(Fperm_SI_Woolf2021!$F$9:$F$93*EXP(-Fperm_SI_Woolf2021!$I$9:$I$93*$C128*IF(BD$58=Fperm_SI_Woolf2021!$E$9:$E$93,1,EXP(LN((1.1*(Fperm_SI_Woolf2021!$E$9:$E$93-BD$58)-63.1579*EXP(-0.19*Fperm_SI_Woolf2021!$E$9:$E$93)+63.1579*EXP(-0.19*BD$58))/(Fperm_SI_Woolf2021!$E$9:$E$93-BD$58))*(BD$58-Fperm_SI_Woolf2021!$E$9:$E$93)/10))) + Fperm_SI_Woolf2021!$G$9:$G$93*EXP(-Fperm_SI_Woolf2021!$J$9:$J$93*$C128*IF(BD$58=Fperm_SI_Woolf2021!$E$9:$E$93,1,EXP(LN((1.1*(Fperm_SI_Woolf2021!$E$9:$E$93-BD$58)-63.1579*EXP(-0.19*Fperm_SI_Woolf2021!$E$9:$E$93)+63.1579*EXP(-0.19*BD$58))/(Fperm_SI_Woolf2021!$E$9:$E$93-BD$58))*(BD$58-Fperm_SI_Woolf2021!$E$9:$E$93)/10))) + Fperm_SI_Woolf2021!$H$9:$H$93*EXP(-Fperm_SI_Woolf2021!$K$9:$K$93*$C128*IF(BD$58=Fperm_SI_Woolf2021!$E$9:$E$93,1,EXP(LN((1.1*(Fperm_SI_Woolf2021!$E$9:$E$93-BD$58)-63.1579*EXP(-0.19*Fperm_SI_Woolf2021!$E$9:$E$93)+63.1579*EXP(-0.19*BD$58))/(Fperm_SI_Woolf2021!$E$9:$E$93-BD$58))*(BD$58-Fperm_SI_Woolf2021!$E$9:$E$93)/10))),Fperm_SI_Woolf2021!$D$9:$D$93)*BD$57+INTERCEPT(Fperm_SI_Woolf2021!$F$9:$F$93*EXP(-Fperm_SI_Woolf2021!$I$9:$I$93*$C128*IF(BD$58=Fperm_SI_Woolf2021!$E$9:$E$93,1,EXP(LN((1.1*(Fperm_SI_Woolf2021!$E$9:$E$93-BD$58)-63.1579*EXP(-0.19*Fperm_SI_Woolf2021!$E$9:$E$93)+63.1579*EXP(-0.19*BD$58))/(Fperm_SI_Woolf2021!$E$9:$E$93-BD$58))*(BD$58-Fperm_SI_Woolf2021!$E$9:$E$93)/10))) + Fperm_SI_Woolf2021!$G$9:$G$93*EXP(-Fperm_SI_Woolf2021!$J$9:$J$93*$C128*IF(BD$58=Fperm_SI_Woolf2021!$E$9:$E$93,1,EXP(LN((1.1*(Fperm_SI_Woolf2021!$E$9:$E$93-BD$58)-63.1579*EXP(-0.19*Fperm_SI_Woolf2021!$E$9:$E$93)+63.1579*EXP(-0.19*BD$58))/(Fperm_SI_Woolf2021!$E$9:$E$93-BD$58))*(BD$58-Fperm_SI_Woolf2021!$E$9:$E$93)/10))) + Fperm_SI_Woolf2021!$H$9:$H$93*EXP(-Fperm_SI_Woolf2021!$K$9:$K$93*$C128*IF(BD$58=Fperm_SI_Woolf2021!$E$9:$E$93,1,EXP(LN((1.1*(Fperm_SI_Woolf2021!$E$9:$E$93-BD$58)-63.1579*EXP(-0.19*Fperm_SI_Woolf2021!$E$9:$E$93)+63.1579*EXP(-0.19*BD$58))/(Fperm_SI_Woolf2021!$E$9:$E$93-BD$58))*(BD$58-Fperm_SI_Woolf2021!$E$9:$E$93)/10))),Fperm_SI_Woolf2021!$D$9:$D$93))</f>
        <v>0.229784586542333</v>
      </c>
      <c r="BE128" s="51" cm="1">
        <f t="array" ref="BE128">MIN(1,SLOPE(Fperm_SI_Woolf2021!$F$9:$F$93*EXP(-Fperm_SI_Woolf2021!$I$9:$I$93*$C128*IF(BE$58=Fperm_SI_Woolf2021!$E$9:$E$93,1,EXP(LN((1.1*(Fperm_SI_Woolf2021!$E$9:$E$93-BE$58)-63.1579*EXP(-0.19*Fperm_SI_Woolf2021!$E$9:$E$93)+63.1579*EXP(-0.19*BE$58))/(Fperm_SI_Woolf2021!$E$9:$E$93-BE$58))*(BE$58-Fperm_SI_Woolf2021!$E$9:$E$93)/10))) + Fperm_SI_Woolf2021!$G$9:$G$93*EXP(-Fperm_SI_Woolf2021!$J$9:$J$93*$C128*IF(BE$58=Fperm_SI_Woolf2021!$E$9:$E$93,1,EXP(LN((1.1*(Fperm_SI_Woolf2021!$E$9:$E$93-BE$58)-63.1579*EXP(-0.19*Fperm_SI_Woolf2021!$E$9:$E$93)+63.1579*EXP(-0.19*BE$58))/(Fperm_SI_Woolf2021!$E$9:$E$93-BE$58))*(BE$58-Fperm_SI_Woolf2021!$E$9:$E$93)/10))) + Fperm_SI_Woolf2021!$H$9:$H$93*EXP(-Fperm_SI_Woolf2021!$K$9:$K$93*$C128*IF(BE$58=Fperm_SI_Woolf2021!$E$9:$E$93,1,EXP(LN((1.1*(Fperm_SI_Woolf2021!$E$9:$E$93-BE$58)-63.1579*EXP(-0.19*Fperm_SI_Woolf2021!$E$9:$E$93)+63.1579*EXP(-0.19*BE$58))/(Fperm_SI_Woolf2021!$E$9:$E$93-BE$58))*(BE$58-Fperm_SI_Woolf2021!$E$9:$E$93)/10))),Fperm_SI_Woolf2021!$D$9:$D$93)*BE$57+INTERCEPT(Fperm_SI_Woolf2021!$F$9:$F$93*EXP(-Fperm_SI_Woolf2021!$I$9:$I$93*$C128*IF(BE$58=Fperm_SI_Woolf2021!$E$9:$E$93,1,EXP(LN((1.1*(Fperm_SI_Woolf2021!$E$9:$E$93-BE$58)-63.1579*EXP(-0.19*Fperm_SI_Woolf2021!$E$9:$E$93)+63.1579*EXP(-0.19*BE$58))/(Fperm_SI_Woolf2021!$E$9:$E$93-BE$58))*(BE$58-Fperm_SI_Woolf2021!$E$9:$E$93)/10))) + Fperm_SI_Woolf2021!$G$9:$G$93*EXP(-Fperm_SI_Woolf2021!$J$9:$J$93*$C128*IF(BE$58=Fperm_SI_Woolf2021!$E$9:$E$93,1,EXP(LN((1.1*(Fperm_SI_Woolf2021!$E$9:$E$93-BE$58)-63.1579*EXP(-0.19*Fperm_SI_Woolf2021!$E$9:$E$93)+63.1579*EXP(-0.19*BE$58))/(Fperm_SI_Woolf2021!$E$9:$E$93-BE$58))*(BE$58-Fperm_SI_Woolf2021!$E$9:$E$93)/10))) + Fperm_SI_Woolf2021!$H$9:$H$93*EXP(-Fperm_SI_Woolf2021!$K$9:$K$93*$C128*IF(BE$58=Fperm_SI_Woolf2021!$E$9:$E$93,1,EXP(LN((1.1*(Fperm_SI_Woolf2021!$E$9:$E$93-BE$58)-63.1579*EXP(-0.19*Fperm_SI_Woolf2021!$E$9:$E$93)+63.1579*EXP(-0.19*BE$58))/(Fperm_SI_Woolf2021!$E$9:$E$93-BE$58))*(BE$58-Fperm_SI_Woolf2021!$E$9:$E$93)/10))),Fperm_SI_Woolf2021!$D$9:$D$93))</f>
        <v>0.21348252274176394</v>
      </c>
      <c r="BF128" s="51" cm="1">
        <f t="array" ref="BF128">MIN(1,SLOPE(Fperm_SI_Woolf2021!$F$9:$F$93*EXP(-Fperm_SI_Woolf2021!$I$9:$I$93*$C128*IF(BF$58=Fperm_SI_Woolf2021!$E$9:$E$93,1,EXP(LN((1.1*(Fperm_SI_Woolf2021!$E$9:$E$93-BF$58)-63.1579*EXP(-0.19*Fperm_SI_Woolf2021!$E$9:$E$93)+63.1579*EXP(-0.19*BF$58))/(Fperm_SI_Woolf2021!$E$9:$E$93-BF$58))*(BF$58-Fperm_SI_Woolf2021!$E$9:$E$93)/10))) + Fperm_SI_Woolf2021!$G$9:$G$93*EXP(-Fperm_SI_Woolf2021!$J$9:$J$93*$C128*IF(BF$58=Fperm_SI_Woolf2021!$E$9:$E$93,1,EXP(LN((1.1*(Fperm_SI_Woolf2021!$E$9:$E$93-BF$58)-63.1579*EXP(-0.19*Fperm_SI_Woolf2021!$E$9:$E$93)+63.1579*EXP(-0.19*BF$58))/(Fperm_SI_Woolf2021!$E$9:$E$93-BF$58))*(BF$58-Fperm_SI_Woolf2021!$E$9:$E$93)/10))) + Fperm_SI_Woolf2021!$H$9:$H$93*EXP(-Fperm_SI_Woolf2021!$K$9:$K$93*$C128*IF(BF$58=Fperm_SI_Woolf2021!$E$9:$E$93,1,EXP(LN((1.1*(Fperm_SI_Woolf2021!$E$9:$E$93-BF$58)-63.1579*EXP(-0.19*Fperm_SI_Woolf2021!$E$9:$E$93)+63.1579*EXP(-0.19*BF$58))/(Fperm_SI_Woolf2021!$E$9:$E$93-BF$58))*(BF$58-Fperm_SI_Woolf2021!$E$9:$E$93)/10))),Fperm_SI_Woolf2021!$D$9:$D$93)*BF$57+INTERCEPT(Fperm_SI_Woolf2021!$F$9:$F$93*EXP(-Fperm_SI_Woolf2021!$I$9:$I$93*$C128*IF(BF$58=Fperm_SI_Woolf2021!$E$9:$E$93,1,EXP(LN((1.1*(Fperm_SI_Woolf2021!$E$9:$E$93-BF$58)-63.1579*EXP(-0.19*Fperm_SI_Woolf2021!$E$9:$E$93)+63.1579*EXP(-0.19*BF$58))/(Fperm_SI_Woolf2021!$E$9:$E$93-BF$58))*(BF$58-Fperm_SI_Woolf2021!$E$9:$E$93)/10))) + Fperm_SI_Woolf2021!$G$9:$G$93*EXP(-Fperm_SI_Woolf2021!$J$9:$J$93*$C128*IF(BF$58=Fperm_SI_Woolf2021!$E$9:$E$93,1,EXP(LN((1.1*(Fperm_SI_Woolf2021!$E$9:$E$93-BF$58)-63.1579*EXP(-0.19*Fperm_SI_Woolf2021!$E$9:$E$93)+63.1579*EXP(-0.19*BF$58))/(Fperm_SI_Woolf2021!$E$9:$E$93-BF$58))*(BF$58-Fperm_SI_Woolf2021!$E$9:$E$93)/10))) + Fperm_SI_Woolf2021!$H$9:$H$93*EXP(-Fperm_SI_Woolf2021!$K$9:$K$93*$C128*IF(BF$58=Fperm_SI_Woolf2021!$E$9:$E$93,1,EXP(LN((1.1*(Fperm_SI_Woolf2021!$E$9:$E$93-BF$58)-63.1579*EXP(-0.19*Fperm_SI_Woolf2021!$E$9:$E$93)+63.1579*EXP(-0.19*BF$58))/(Fperm_SI_Woolf2021!$E$9:$E$93-BF$58))*(BF$58-Fperm_SI_Woolf2021!$E$9:$E$93)/10))),Fperm_SI_Woolf2021!$D$9:$D$93))</f>
        <v>0.1971804589411949</v>
      </c>
      <c r="BG128" s="51" cm="1">
        <f t="array" ref="BG128">MIN(1,SLOPE(Fperm_SI_Woolf2021!$F$9:$F$93*EXP(-Fperm_SI_Woolf2021!$I$9:$I$93*$C128*IF(BG$58=Fperm_SI_Woolf2021!$E$9:$E$93,1,EXP(LN((1.1*(Fperm_SI_Woolf2021!$E$9:$E$93-BG$58)-63.1579*EXP(-0.19*Fperm_SI_Woolf2021!$E$9:$E$93)+63.1579*EXP(-0.19*BG$58))/(Fperm_SI_Woolf2021!$E$9:$E$93-BG$58))*(BG$58-Fperm_SI_Woolf2021!$E$9:$E$93)/10))) + Fperm_SI_Woolf2021!$G$9:$G$93*EXP(-Fperm_SI_Woolf2021!$J$9:$J$93*$C128*IF(BG$58=Fperm_SI_Woolf2021!$E$9:$E$93,1,EXP(LN((1.1*(Fperm_SI_Woolf2021!$E$9:$E$93-BG$58)-63.1579*EXP(-0.19*Fperm_SI_Woolf2021!$E$9:$E$93)+63.1579*EXP(-0.19*BG$58))/(Fperm_SI_Woolf2021!$E$9:$E$93-BG$58))*(BG$58-Fperm_SI_Woolf2021!$E$9:$E$93)/10))) + Fperm_SI_Woolf2021!$H$9:$H$93*EXP(-Fperm_SI_Woolf2021!$K$9:$K$93*$C128*IF(BG$58=Fperm_SI_Woolf2021!$E$9:$E$93,1,EXP(LN((1.1*(Fperm_SI_Woolf2021!$E$9:$E$93-BG$58)-63.1579*EXP(-0.19*Fperm_SI_Woolf2021!$E$9:$E$93)+63.1579*EXP(-0.19*BG$58))/(Fperm_SI_Woolf2021!$E$9:$E$93-BG$58))*(BG$58-Fperm_SI_Woolf2021!$E$9:$E$93)/10))),Fperm_SI_Woolf2021!$D$9:$D$93)*BG$57+INTERCEPT(Fperm_SI_Woolf2021!$F$9:$F$93*EXP(-Fperm_SI_Woolf2021!$I$9:$I$93*$C128*IF(BG$58=Fperm_SI_Woolf2021!$E$9:$E$93,1,EXP(LN((1.1*(Fperm_SI_Woolf2021!$E$9:$E$93-BG$58)-63.1579*EXP(-0.19*Fperm_SI_Woolf2021!$E$9:$E$93)+63.1579*EXP(-0.19*BG$58))/(Fperm_SI_Woolf2021!$E$9:$E$93-BG$58))*(BG$58-Fperm_SI_Woolf2021!$E$9:$E$93)/10))) + Fperm_SI_Woolf2021!$G$9:$G$93*EXP(-Fperm_SI_Woolf2021!$J$9:$J$93*$C128*IF(BG$58=Fperm_SI_Woolf2021!$E$9:$E$93,1,EXP(LN((1.1*(Fperm_SI_Woolf2021!$E$9:$E$93-BG$58)-63.1579*EXP(-0.19*Fperm_SI_Woolf2021!$E$9:$E$93)+63.1579*EXP(-0.19*BG$58))/(Fperm_SI_Woolf2021!$E$9:$E$93-BG$58))*(BG$58-Fperm_SI_Woolf2021!$E$9:$E$93)/10))) + Fperm_SI_Woolf2021!$H$9:$H$93*EXP(-Fperm_SI_Woolf2021!$K$9:$K$93*$C128*IF(BG$58=Fperm_SI_Woolf2021!$E$9:$E$93,1,EXP(LN((1.1*(Fperm_SI_Woolf2021!$E$9:$E$93-BG$58)-63.1579*EXP(-0.19*Fperm_SI_Woolf2021!$E$9:$E$93)+63.1579*EXP(-0.19*BG$58))/(Fperm_SI_Woolf2021!$E$9:$E$93-BG$58))*(BG$58-Fperm_SI_Woolf2021!$E$9:$E$93)/10))),Fperm_SI_Woolf2021!$D$9:$D$93))</f>
        <v>0.18087839514062584</v>
      </c>
      <c r="BH128" s="51" cm="1">
        <f t="array" ref="BH128">MIN(1,SLOPE(Fperm_SI_Woolf2021!$F$9:$F$93*EXP(-Fperm_SI_Woolf2021!$I$9:$I$93*$C128*IF(BH$58=Fperm_SI_Woolf2021!$E$9:$E$93,1,EXP(LN((1.1*(Fperm_SI_Woolf2021!$E$9:$E$93-BH$58)-63.1579*EXP(-0.19*Fperm_SI_Woolf2021!$E$9:$E$93)+63.1579*EXP(-0.19*BH$58))/(Fperm_SI_Woolf2021!$E$9:$E$93-BH$58))*(BH$58-Fperm_SI_Woolf2021!$E$9:$E$93)/10))) + Fperm_SI_Woolf2021!$G$9:$G$93*EXP(-Fperm_SI_Woolf2021!$J$9:$J$93*$C128*IF(BH$58=Fperm_SI_Woolf2021!$E$9:$E$93,1,EXP(LN((1.1*(Fperm_SI_Woolf2021!$E$9:$E$93-BH$58)-63.1579*EXP(-0.19*Fperm_SI_Woolf2021!$E$9:$E$93)+63.1579*EXP(-0.19*BH$58))/(Fperm_SI_Woolf2021!$E$9:$E$93-BH$58))*(BH$58-Fperm_SI_Woolf2021!$E$9:$E$93)/10))) + Fperm_SI_Woolf2021!$H$9:$H$93*EXP(-Fperm_SI_Woolf2021!$K$9:$K$93*$C128*IF(BH$58=Fperm_SI_Woolf2021!$E$9:$E$93,1,EXP(LN((1.1*(Fperm_SI_Woolf2021!$E$9:$E$93-BH$58)-63.1579*EXP(-0.19*Fperm_SI_Woolf2021!$E$9:$E$93)+63.1579*EXP(-0.19*BH$58))/(Fperm_SI_Woolf2021!$E$9:$E$93-BH$58))*(BH$58-Fperm_SI_Woolf2021!$E$9:$E$93)/10))),Fperm_SI_Woolf2021!$D$9:$D$93)*BH$57+INTERCEPT(Fperm_SI_Woolf2021!$F$9:$F$93*EXP(-Fperm_SI_Woolf2021!$I$9:$I$93*$C128*IF(BH$58=Fperm_SI_Woolf2021!$E$9:$E$93,1,EXP(LN((1.1*(Fperm_SI_Woolf2021!$E$9:$E$93-BH$58)-63.1579*EXP(-0.19*Fperm_SI_Woolf2021!$E$9:$E$93)+63.1579*EXP(-0.19*BH$58))/(Fperm_SI_Woolf2021!$E$9:$E$93-BH$58))*(BH$58-Fperm_SI_Woolf2021!$E$9:$E$93)/10))) + Fperm_SI_Woolf2021!$G$9:$G$93*EXP(-Fperm_SI_Woolf2021!$J$9:$J$93*$C128*IF(BH$58=Fperm_SI_Woolf2021!$E$9:$E$93,1,EXP(LN((1.1*(Fperm_SI_Woolf2021!$E$9:$E$93-BH$58)-63.1579*EXP(-0.19*Fperm_SI_Woolf2021!$E$9:$E$93)+63.1579*EXP(-0.19*BH$58))/(Fperm_SI_Woolf2021!$E$9:$E$93-BH$58))*(BH$58-Fperm_SI_Woolf2021!$E$9:$E$93)/10))) + Fperm_SI_Woolf2021!$H$9:$H$93*EXP(-Fperm_SI_Woolf2021!$K$9:$K$93*$C128*IF(BH$58=Fperm_SI_Woolf2021!$E$9:$E$93,1,EXP(LN((1.1*(Fperm_SI_Woolf2021!$E$9:$E$93-BH$58)-63.1579*EXP(-0.19*Fperm_SI_Woolf2021!$E$9:$E$93)+63.1579*EXP(-0.19*BH$58))/(Fperm_SI_Woolf2021!$E$9:$E$93-BH$58))*(BH$58-Fperm_SI_Woolf2021!$E$9:$E$93)/10))),Fperm_SI_Woolf2021!$D$9:$D$93))</f>
        <v>0.16457633134005678</v>
      </c>
      <c r="BI128" s="51" cm="1">
        <f t="array" ref="BI128">MIN(1,SLOPE(Fperm_SI_Woolf2021!$F$9:$F$93*EXP(-Fperm_SI_Woolf2021!$I$9:$I$93*$C128*IF(BI$58=Fperm_SI_Woolf2021!$E$9:$E$93,1,EXP(LN((1.1*(Fperm_SI_Woolf2021!$E$9:$E$93-BI$58)-63.1579*EXP(-0.19*Fperm_SI_Woolf2021!$E$9:$E$93)+63.1579*EXP(-0.19*BI$58))/(Fperm_SI_Woolf2021!$E$9:$E$93-BI$58))*(BI$58-Fperm_SI_Woolf2021!$E$9:$E$93)/10))) + Fperm_SI_Woolf2021!$G$9:$G$93*EXP(-Fperm_SI_Woolf2021!$J$9:$J$93*$C128*IF(BI$58=Fperm_SI_Woolf2021!$E$9:$E$93,1,EXP(LN((1.1*(Fperm_SI_Woolf2021!$E$9:$E$93-BI$58)-63.1579*EXP(-0.19*Fperm_SI_Woolf2021!$E$9:$E$93)+63.1579*EXP(-0.19*BI$58))/(Fperm_SI_Woolf2021!$E$9:$E$93-BI$58))*(BI$58-Fperm_SI_Woolf2021!$E$9:$E$93)/10))) + Fperm_SI_Woolf2021!$H$9:$H$93*EXP(-Fperm_SI_Woolf2021!$K$9:$K$93*$C128*IF(BI$58=Fperm_SI_Woolf2021!$E$9:$E$93,1,EXP(LN((1.1*(Fperm_SI_Woolf2021!$E$9:$E$93-BI$58)-63.1579*EXP(-0.19*Fperm_SI_Woolf2021!$E$9:$E$93)+63.1579*EXP(-0.19*BI$58))/(Fperm_SI_Woolf2021!$E$9:$E$93-BI$58))*(BI$58-Fperm_SI_Woolf2021!$E$9:$E$93)/10))),Fperm_SI_Woolf2021!$D$9:$D$93)*BI$57+INTERCEPT(Fperm_SI_Woolf2021!$F$9:$F$93*EXP(-Fperm_SI_Woolf2021!$I$9:$I$93*$C128*IF(BI$58=Fperm_SI_Woolf2021!$E$9:$E$93,1,EXP(LN((1.1*(Fperm_SI_Woolf2021!$E$9:$E$93-BI$58)-63.1579*EXP(-0.19*Fperm_SI_Woolf2021!$E$9:$E$93)+63.1579*EXP(-0.19*BI$58))/(Fperm_SI_Woolf2021!$E$9:$E$93-BI$58))*(BI$58-Fperm_SI_Woolf2021!$E$9:$E$93)/10))) + Fperm_SI_Woolf2021!$G$9:$G$93*EXP(-Fperm_SI_Woolf2021!$J$9:$J$93*$C128*IF(BI$58=Fperm_SI_Woolf2021!$E$9:$E$93,1,EXP(LN((1.1*(Fperm_SI_Woolf2021!$E$9:$E$93-BI$58)-63.1579*EXP(-0.19*Fperm_SI_Woolf2021!$E$9:$E$93)+63.1579*EXP(-0.19*BI$58))/(Fperm_SI_Woolf2021!$E$9:$E$93-BI$58))*(BI$58-Fperm_SI_Woolf2021!$E$9:$E$93)/10))) + Fperm_SI_Woolf2021!$H$9:$H$93*EXP(-Fperm_SI_Woolf2021!$K$9:$K$93*$C128*IF(BI$58=Fperm_SI_Woolf2021!$E$9:$E$93,1,EXP(LN((1.1*(Fperm_SI_Woolf2021!$E$9:$E$93-BI$58)-63.1579*EXP(-0.19*Fperm_SI_Woolf2021!$E$9:$E$93)+63.1579*EXP(-0.19*BI$58))/(Fperm_SI_Woolf2021!$E$9:$E$93-BI$58))*(BI$58-Fperm_SI_Woolf2021!$E$9:$E$93)/10))),Fperm_SI_Woolf2021!$D$9:$D$93))</f>
        <v>0.14827426753948772</v>
      </c>
      <c r="BJ128" s="51" cm="1">
        <f t="array" ref="BJ128">MIN(1,SLOPE(Fperm_SI_Woolf2021!$F$9:$F$93*EXP(-Fperm_SI_Woolf2021!$I$9:$I$93*$C128*IF(BJ$58=Fperm_SI_Woolf2021!$E$9:$E$93,1,EXP(LN((1.1*(Fperm_SI_Woolf2021!$E$9:$E$93-BJ$58)-63.1579*EXP(-0.19*Fperm_SI_Woolf2021!$E$9:$E$93)+63.1579*EXP(-0.19*BJ$58))/(Fperm_SI_Woolf2021!$E$9:$E$93-BJ$58))*(BJ$58-Fperm_SI_Woolf2021!$E$9:$E$93)/10))) + Fperm_SI_Woolf2021!$G$9:$G$93*EXP(-Fperm_SI_Woolf2021!$J$9:$J$93*$C128*IF(BJ$58=Fperm_SI_Woolf2021!$E$9:$E$93,1,EXP(LN((1.1*(Fperm_SI_Woolf2021!$E$9:$E$93-BJ$58)-63.1579*EXP(-0.19*Fperm_SI_Woolf2021!$E$9:$E$93)+63.1579*EXP(-0.19*BJ$58))/(Fperm_SI_Woolf2021!$E$9:$E$93-BJ$58))*(BJ$58-Fperm_SI_Woolf2021!$E$9:$E$93)/10))) + Fperm_SI_Woolf2021!$H$9:$H$93*EXP(-Fperm_SI_Woolf2021!$K$9:$K$93*$C128*IF(BJ$58=Fperm_SI_Woolf2021!$E$9:$E$93,1,EXP(LN((1.1*(Fperm_SI_Woolf2021!$E$9:$E$93-BJ$58)-63.1579*EXP(-0.19*Fperm_SI_Woolf2021!$E$9:$E$93)+63.1579*EXP(-0.19*BJ$58))/(Fperm_SI_Woolf2021!$E$9:$E$93-BJ$58))*(BJ$58-Fperm_SI_Woolf2021!$E$9:$E$93)/10))),Fperm_SI_Woolf2021!$D$9:$D$93)*BJ$57+INTERCEPT(Fperm_SI_Woolf2021!$F$9:$F$93*EXP(-Fperm_SI_Woolf2021!$I$9:$I$93*$C128*IF(BJ$58=Fperm_SI_Woolf2021!$E$9:$E$93,1,EXP(LN((1.1*(Fperm_SI_Woolf2021!$E$9:$E$93-BJ$58)-63.1579*EXP(-0.19*Fperm_SI_Woolf2021!$E$9:$E$93)+63.1579*EXP(-0.19*BJ$58))/(Fperm_SI_Woolf2021!$E$9:$E$93-BJ$58))*(BJ$58-Fperm_SI_Woolf2021!$E$9:$E$93)/10))) + Fperm_SI_Woolf2021!$G$9:$G$93*EXP(-Fperm_SI_Woolf2021!$J$9:$J$93*$C128*IF(BJ$58=Fperm_SI_Woolf2021!$E$9:$E$93,1,EXP(LN((1.1*(Fperm_SI_Woolf2021!$E$9:$E$93-BJ$58)-63.1579*EXP(-0.19*Fperm_SI_Woolf2021!$E$9:$E$93)+63.1579*EXP(-0.19*BJ$58))/(Fperm_SI_Woolf2021!$E$9:$E$93-BJ$58))*(BJ$58-Fperm_SI_Woolf2021!$E$9:$E$93)/10))) + Fperm_SI_Woolf2021!$H$9:$H$93*EXP(-Fperm_SI_Woolf2021!$K$9:$K$93*$C128*IF(BJ$58=Fperm_SI_Woolf2021!$E$9:$E$93,1,EXP(LN((1.1*(Fperm_SI_Woolf2021!$E$9:$E$93-BJ$58)-63.1579*EXP(-0.19*Fperm_SI_Woolf2021!$E$9:$E$93)+63.1579*EXP(-0.19*BJ$58))/(Fperm_SI_Woolf2021!$E$9:$E$93-BJ$58))*(BJ$58-Fperm_SI_Woolf2021!$E$9:$E$93)/10))),Fperm_SI_Woolf2021!$D$9:$D$93))</f>
        <v>0.13197220373891863</v>
      </c>
      <c r="BK128" s="51" cm="1">
        <f t="array" ref="BK128">MIN(1,SLOPE(Fperm_SI_Woolf2021!$F$9:$F$93*EXP(-Fperm_SI_Woolf2021!$I$9:$I$93*$C128*IF(BK$58=Fperm_SI_Woolf2021!$E$9:$E$93,1,EXP(LN((1.1*(Fperm_SI_Woolf2021!$E$9:$E$93-BK$58)-63.1579*EXP(-0.19*Fperm_SI_Woolf2021!$E$9:$E$93)+63.1579*EXP(-0.19*BK$58))/(Fperm_SI_Woolf2021!$E$9:$E$93-BK$58))*(BK$58-Fperm_SI_Woolf2021!$E$9:$E$93)/10))) + Fperm_SI_Woolf2021!$G$9:$G$93*EXP(-Fperm_SI_Woolf2021!$J$9:$J$93*$C128*IF(BK$58=Fperm_SI_Woolf2021!$E$9:$E$93,1,EXP(LN((1.1*(Fperm_SI_Woolf2021!$E$9:$E$93-BK$58)-63.1579*EXP(-0.19*Fperm_SI_Woolf2021!$E$9:$E$93)+63.1579*EXP(-0.19*BK$58))/(Fperm_SI_Woolf2021!$E$9:$E$93-BK$58))*(BK$58-Fperm_SI_Woolf2021!$E$9:$E$93)/10))) + Fperm_SI_Woolf2021!$H$9:$H$93*EXP(-Fperm_SI_Woolf2021!$K$9:$K$93*$C128*IF(BK$58=Fperm_SI_Woolf2021!$E$9:$E$93,1,EXP(LN((1.1*(Fperm_SI_Woolf2021!$E$9:$E$93-BK$58)-63.1579*EXP(-0.19*Fperm_SI_Woolf2021!$E$9:$E$93)+63.1579*EXP(-0.19*BK$58))/(Fperm_SI_Woolf2021!$E$9:$E$93-BK$58))*(BK$58-Fperm_SI_Woolf2021!$E$9:$E$93)/10))),Fperm_SI_Woolf2021!$D$9:$D$93)*BK$57+INTERCEPT(Fperm_SI_Woolf2021!$F$9:$F$93*EXP(-Fperm_SI_Woolf2021!$I$9:$I$93*$C128*IF(BK$58=Fperm_SI_Woolf2021!$E$9:$E$93,1,EXP(LN((1.1*(Fperm_SI_Woolf2021!$E$9:$E$93-BK$58)-63.1579*EXP(-0.19*Fperm_SI_Woolf2021!$E$9:$E$93)+63.1579*EXP(-0.19*BK$58))/(Fperm_SI_Woolf2021!$E$9:$E$93-BK$58))*(BK$58-Fperm_SI_Woolf2021!$E$9:$E$93)/10))) + Fperm_SI_Woolf2021!$G$9:$G$93*EXP(-Fperm_SI_Woolf2021!$J$9:$J$93*$C128*IF(BK$58=Fperm_SI_Woolf2021!$E$9:$E$93,1,EXP(LN((1.1*(Fperm_SI_Woolf2021!$E$9:$E$93-BK$58)-63.1579*EXP(-0.19*Fperm_SI_Woolf2021!$E$9:$E$93)+63.1579*EXP(-0.19*BK$58))/(Fperm_SI_Woolf2021!$E$9:$E$93-BK$58))*(BK$58-Fperm_SI_Woolf2021!$E$9:$E$93)/10))) + Fperm_SI_Woolf2021!$H$9:$H$93*EXP(-Fperm_SI_Woolf2021!$K$9:$K$93*$C128*IF(BK$58=Fperm_SI_Woolf2021!$E$9:$E$93,1,EXP(LN((1.1*(Fperm_SI_Woolf2021!$E$9:$E$93-BK$58)-63.1579*EXP(-0.19*Fperm_SI_Woolf2021!$E$9:$E$93)+63.1579*EXP(-0.19*BK$58))/(Fperm_SI_Woolf2021!$E$9:$E$93-BK$58))*(BK$58-Fperm_SI_Woolf2021!$E$9:$E$93)/10))),Fperm_SI_Woolf2021!$D$9:$D$93))</f>
        <v>0.11567013993834957</v>
      </c>
      <c r="BL128" s="51" cm="1">
        <f t="array" ref="BL128">MIN(1,SLOPE(Fperm_SI_Woolf2021!$F$9:$F$93*EXP(-Fperm_SI_Woolf2021!$I$9:$I$93*$C128*IF(BL$58=Fperm_SI_Woolf2021!$E$9:$E$93,1,EXP(LN((1.1*(Fperm_SI_Woolf2021!$E$9:$E$93-BL$58)-63.1579*EXP(-0.19*Fperm_SI_Woolf2021!$E$9:$E$93)+63.1579*EXP(-0.19*BL$58))/(Fperm_SI_Woolf2021!$E$9:$E$93-BL$58))*(BL$58-Fperm_SI_Woolf2021!$E$9:$E$93)/10))) + Fperm_SI_Woolf2021!$G$9:$G$93*EXP(-Fperm_SI_Woolf2021!$J$9:$J$93*$C128*IF(BL$58=Fperm_SI_Woolf2021!$E$9:$E$93,1,EXP(LN((1.1*(Fperm_SI_Woolf2021!$E$9:$E$93-BL$58)-63.1579*EXP(-0.19*Fperm_SI_Woolf2021!$E$9:$E$93)+63.1579*EXP(-0.19*BL$58))/(Fperm_SI_Woolf2021!$E$9:$E$93-BL$58))*(BL$58-Fperm_SI_Woolf2021!$E$9:$E$93)/10))) + Fperm_SI_Woolf2021!$H$9:$H$93*EXP(-Fperm_SI_Woolf2021!$K$9:$K$93*$C128*IF(BL$58=Fperm_SI_Woolf2021!$E$9:$E$93,1,EXP(LN((1.1*(Fperm_SI_Woolf2021!$E$9:$E$93-BL$58)-63.1579*EXP(-0.19*Fperm_SI_Woolf2021!$E$9:$E$93)+63.1579*EXP(-0.19*BL$58))/(Fperm_SI_Woolf2021!$E$9:$E$93-BL$58))*(BL$58-Fperm_SI_Woolf2021!$E$9:$E$93)/10))),Fperm_SI_Woolf2021!$D$9:$D$93)*BL$57+INTERCEPT(Fperm_SI_Woolf2021!$F$9:$F$93*EXP(-Fperm_SI_Woolf2021!$I$9:$I$93*$C128*IF(BL$58=Fperm_SI_Woolf2021!$E$9:$E$93,1,EXP(LN((1.1*(Fperm_SI_Woolf2021!$E$9:$E$93-BL$58)-63.1579*EXP(-0.19*Fperm_SI_Woolf2021!$E$9:$E$93)+63.1579*EXP(-0.19*BL$58))/(Fperm_SI_Woolf2021!$E$9:$E$93-BL$58))*(BL$58-Fperm_SI_Woolf2021!$E$9:$E$93)/10))) + Fperm_SI_Woolf2021!$G$9:$G$93*EXP(-Fperm_SI_Woolf2021!$J$9:$J$93*$C128*IF(BL$58=Fperm_SI_Woolf2021!$E$9:$E$93,1,EXP(LN((1.1*(Fperm_SI_Woolf2021!$E$9:$E$93-BL$58)-63.1579*EXP(-0.19*Fperm_SI_Woolf2021!$E$9:$E$93)+63.1579*EXP(-0.19*BL$58))/(Fperm_SI_Woolf2021!$E$9:$E$93-BL$58))*(BL$58-Fperm_SI_Woolf2021!$E$9:$E$93)/10))) + Fperm_SI_Woolf2021!$H$9:$H$93*EXP(-Fperm_SI_Woolf2021!$K$9:$K$93*$C128*IF(BL$58=Fperm_SI_Woolf2021!$E$9:$E$93,1,EXP(LN((1.1*(Fperm_SI_Woolf2021!$E$9:$E$93-BL$58)-63.1579*EXP(-0.19*Fperm_SI_Woolf2021!$E$9:$E$93)+63.1579*EXP(-0.19*BL$58))/(Fperm_SI_Woolf2021!$E$9:$E$93-BL$58))*(BL$58-Fperm_SI_Woolf2021!$E$9:$E$93)/10))),Fperm_SI_Woolf2021!$D$9:$D$93))</f>
        <v>0.30216461815938378</v>
      </c>
      <c r="BM128" s="51" cm="1">
        <f t="array" ref="BM128">MIN(1,SLOPE(Fperm_SI_Woolf2021!$F$9:$F$93*EXP(-Fperm_SI_Woolf2021!$I$9:$I$93*$C128*IF(BM$58=Fperm_SI_Woolf2021!$E$9:$E$93,1,EXP(LN((1.1*(Fperm_SI_Woolf2021!$E$9:$E$93-BM$58)-63.1579*EXP(-0.19*Fperm_SI_Woolf2021!$E$9:$E$93)+63.1579*EXP(-0.19*BM$58))/(Fperm_SI_Woolf2021!$E$9:$E$93-BM$58))*(BM$58-Fperm_SI_Woolf2021!$E$9:$E$93)/10))) + Fperm_SI_Woolf2021!$G$9:$G$93*EXP(-Fperm_SI_Woolf2021!$J$9:$J$93*$C128*IF(BM$58=Fperm_SI_Woolf2021!$E$9:$E$93,1,EXP(LN((1.1*(Fperm_SI_Woolf2021!$E$9:$E$93-BM$58)-63.1579*EXP(-0.19*Fperm_SI_Woolf2021!$E$9:$E$93)+63.1579*EXP(-0.19*BM$58))/(Fperm_SI_Woolf2021!$E$9:$E$93-BM$58))*(BM$58-Fperm_SI_Woolf2021!$E$9:$E$93)/10))) + Fperm_SI_Woolf2021!$H$9:$H$93*EXP(-Fperm_SI_Woolf2021!$K$9:$K$93*$C128*IF(BM$58=Fperm_SI_Woolf2021!$E$9:$E$93,1,EXP(LN((1.1*(Fperm_SI_Woolf2021!$E$9:$E$93-BM$58)-63.1579*EXP(-0.19*Fperm_SI_Woolf2021!$E$9:$E$93)+63.1579*EXP(-0.19*BM$58))/(Fperm_SI_Woolf2021!$E$9:$E$93-BM$58))*(BM$58-Fperm_SI_Woolf2021!$E$9:$E$93)/10))),Fperm_SI_Woolf2021!$D$9:$D$93)*BM$57+INTERCEPT(Fperm_SI_Woolf2021!$F$9:$F$93*EXP(-Fperm_SI_Woolf2021!$I$9:$I$93*$C128*IF(BM$58=Fperm_SI_Woolf2021!$E$9:$E$93,1,EXP(LN((1.1*(Fperm_SI_Woolf2021!$E$9:$E$93-BM$58)-63.1579*EXP(-0.19*Fperm_SI_Woolf2021!$E$9:$E$93)+63.1579*EXP(-0.19*BM$58))/(Fperm_SI_Woolf2021!$E$9:$E$93-BM$58))*(BM$58-Fperm_SI_Woolf2021!$E$9:$E$93)/10))) + Fperm_SI_Woolf2021!$G$9:$G$93*EXP(-Fperm_SI_Woolf2021!$J$9:$J$93*$C128*IF(BM$58=Fperm_SI_Woolf2021!$E$9:$E$93,1,EXP(LN((1.1*(Fperm_SI_Woolf2021!$E$9:$E$93-BM$58)-63.1579*EXP(-0.19*Fperm_SI_Woolf2021!$E$9:$E$93)+63.1579*EXP(-0.19*BM$58))/(Fperm_SI_Woolf2021!$E$9:$E$93-BM$58))*(BM$58-Fperm_SI_Woolf2021!$E$9:$E$93)/10))) + Fperm_SI_Woolf2021!$H$9:$H$93*EXP(-Fperm_SI_Woolf2021!$K$9:$K$93*$C128*IF(BM$58=Fperm_SI_Woolf2021!$E$9:$E$93,1,EXP(LN((1.1*(Fperm_SI_Woolf2021!$E$9:$E$93-BM$58)-63.1579*EXP(-0.19*Fperm_SI_Woolf2021!$E$9:$E$93)+63.1579*EXP(-0.19*BM$58))/(Fperm_SI_Woolf2021!$E$9:$E$93-BM$58))*(BM$58-Fperm_SI_Woolf2021!$E$9:$E$93)/10))),Fperm_SI_Woolf2021!$D$9:$D$93))</f>
        <v>0.28781056322835208</v>
      </c>
      <c r="BN128" s="51" cm="1">
        <f t="array" ref="BN128">MIN(1,SLOPE(Fperm_SI_Woolf2021!$F$9:$F$93*EXP(-Fperm_SI_Woolf2021!$I$9:$I$93*$C128*IF(BN$58=Fperm_SI_Woolf2021!$E$9:$E$93,1,EXP(LN((1.1*(Fperm_SI_Woolf2021!$E$9:$E$93-BN$58)-63.1579*EXP(-0.19*Fperm_SI_Woolf2021!$E$9:$E$93)+63.1579*EXP(-0.19*BN$58))/(Fperm_SI_Woolf2021!$E$9:$E$93-BN$58))*(BN$58-Fperm_SI_Woolf2021!$E$9:$E$93)/10))) + Fperm_SI_Woolf2021!$G$9:$G$93*EXP(-Fperm_SI_Woolf2021!$J$9:$J$93*$C128*IF(BN$58=Fperm_SI_Woolf2021!$E$9:$E$93,1,EXP(LN((1.1*(Fperm_SI_Woolf2021!$E$9:$E$93-BN$58)-63.1579*EXP(-0.19*Fperm_SI_Woolf2021!$E$9:$E$93)+63.1579*EXP(-0.19*BN$58))/(Fperm_SI_Woolf2021!$E$9:$E$93-BN$58))*(BN$58-Fperm_SI_Woolf2021!$E$9:$E$93)/10))) + Fperm_SI_Woolf2021!$H$9:$H$93*EXP(-Fperm_SI_Woolf2021!$K$9:$K$93*$C128*IF(BN$58=Fperm_SI_Woolf2021!$E$9:$E$93,1,EXP(LN((1.1*(Fperm_SI_Woolf2021!$E$9:$E$93-BN$58)-63.1579*EXP(-0.19*Fperm_SI_Woolf2021!$E$9:$E$93)+63.1579*EXP(-0.19*BN$58))/(Fperm_SI_Woolf2021!$E$9:$E$93-BN$58))*(BN$58-Fperm_SI_Woolf2021!$E$9:$E$93)/10))),Fperm_SI_Woolf2021!$D$9:$D$93)*BN$57+INTERCEPT(Fperm_SI_Woolf2021!$F$9:$F$93*EXP(-Fperm_SI_Woolf2021!$I$9:$I$93*$C128*IF(BN$58=Fperm_SI_Woolf2021!$E$9:$E$93,1,EXP(LN((1.1*(Fperm_SI_Woolf2021!$E$9:$E$93-BN$58)-63.1579*EXP(-0.19*Fperm_SI_Woolf2021!$E$9:$E$93)+63.1579*EXP(-0.19*BN$58))/(Fperm_SI_Woolf2021!$E$9:$E$93-BN$58))*(BN$58-Fperm_SI_Woolf2021!$E$9:$E$93)/10))) + Fperm_SI_Woolf2021!$G$9:$G$93*EXP(-Fperm_SI_Woolf2021!$J$9:$J$93*$C128*IF(BN$58=Fperm_SI_Woolf2021!$E$9:$E$93,1,EXP(LN((1.1*(Fperm_SI_Woolf2021!$E$9:$E$93-BN$58)-63.1579*EXP(-0.19*Fperm_SI_Woolf2021!$E$9:$E$93)+63.1579*EXP(-0.19*BN$58))/(Fperm_SI_Woolf2021!$E$9:$E$93-BN$58))*(BN$58-Fperm_SI_Woolf2021!$E$9:$E$93)/10))) + Fperm_SI_Woolf2021!$H$9:$H$93*EXP(-Fperm_SI_Woolf2021!$K$9:$K$93*$C128*IF(BN$58=Fperm_SI_Woolf2021!$E$9:$E$93,1,EXP(LN((1.1*(Fperm_SI_Woolf2021!$E$9:$E$93-BN$58)-63.1579*EXP(-0.19*Fperm_SI_Woolf2021!$E$9:$E$93)+63.1579*EXP(-0.19*BN$58))/(Fperm_SI_Woolf2021!$E$9:$E$93-BN$58))*(BN$58-Fperm_SI_Woolf2021!$E$9:$E$93)/10))),Fperm_SI_Woolf2021!$D$9:$D$93))</f>
        <v>0.27345650829732043</v>
      </c>
      <c r="BO128" s="51" cm="1">
        <f t="array" ref="BO128">MIN(1,SLOPE(Fperm_SI_Woolf2021!$F$9:$F$93*EXP(-Fperm_SI_Woolf2021!$I$9:$I$93*$C128*IF(BO$58=Fperm_SI_Woolf2021!$E$9:$E$93,1,EXP(LN((1.1*(Fperm_SI_Woolf2021!$E$9:$E$93-BO$58)-63.1579*EXP(-0.19*Fperm_SI_Woolf2021!$E$9:$E$93)+63.1579*EXP(-0.19*BO$58))/(Fperm_SI_Woolf2021!$E$9:$E$93-BO$58))*(BO$58-Fperm_SI_Woolf2021!$E$9:$E$93)/10))) + Fperm_SI_Woolf2021!$G$9:$G$93*EXP(-Fperm_SI_Woolf2021!$J$9:$J$93*$C128*IF(BO$58=Fperm_SI_Woolf2021!$E$9:$E$93,1,EXP(LN((1.1*(Fperm_SI_Woolf2021!$E$9:$E$93-BO$58)-63.1579*EXP(-0.19*Fperm_SI_Woolf2021!$E$9:$E$93)+63.1579*EXP(-0.19*BO$58))/(Fperm_SI_Woolf2021!$E$9:$E$93-BO$58))*(BO$58-Fperm_SI_Woolf2021!$E$9:$E$93)/10))) + Fperm_SI_Woolf2021!$H$9:$H$93*EXP(-Fperm_SI_Woolf2021!$K$9:$K$93*$C128*IF(BO$58=Fperm_SI_Woolf2021!$E$9:$E$93,1,EXP(LN((1.1*(Fperm_SI_Woolf2021!$E$9:$E$93-BO$58)-63.1579*EXP(-0.19*Fperm_SI_Woolf2021!$E$9:$E$93)+63.1579*EXP(-0.19*BO$58))/(Fperm_SI_Woolf2021!$E$9:$E$93-BO$58))*(BO$58-Fperm_SI_Woolf2021!$E$9:$E$93)/10))),Fperm_SI_Woolf2021!$D$9:$D$93)*BO$57+INTERCEPT(Fperm_SI_Woolf2021!$F$9:$F$93*EXP(-Fperm_SI_Woolf2021!$I$9:$I$93*$C128*IF(BO$58=Fperm_SI_Woolf2021!$E$9:$E$93,1,EXP(LN((1.1*(Fperm_SI_Woolf2021!$E$9:$E$93-BO$58)-63.1579*EXP(-0.19*Fperm_SI_Woolf2021!$E$9:$E$93)+63.1579*EXP(-0.19*BO$58))/(Fperm_SI_Woolf2021!$E$9:$E$93-BO$58))*(BO$58-Fperm_SI_Woolf2021!$E$9:$E$93)/10))) + Fperm_SI_Woolf2021!$G$9:$G$93*EXP(-Fperm_SI_Woolf2021!$J$9:$J$93*$C128*IF(BO$58=Fperm_SI_Woolf2021!$E$9:$E$93,1,EXP(LN((1.1*(Fperm_SI_Woolf2021!$E$9:$E$93-BO$58)-63.1579*EXP(-0.19*Fperm_SI_Woolf2021!$E$9:$E$93)+63.1579*EXP(-0.19*BO$58))/(Fperm_SI_Woolf2021!$E$9:$E$93-BO$58))*(BO$58-Fperm_SI_Woolf2021!$E$9:$E$93)/10))) + Fperm_SI_Woolf2021!$H$9:$H$93*EXP(-Fperm_SI_Woolf2021!$K$9:$K$93*$C128*IF(BO$58=Fperm_SI_Woolf2021!$E$9:$E$93,1,EXP(LN((1.1*(Fperm_SI_Woolf2021!$E$9:$E$93-BO$58)-63.1579*EXP(-0.19*Fperm_SI_Woolf2021!$E$9:$E$93)+63.1579*EXP(-0.19*BO$58))/(Fperm_SI_Woolf2021!$E$9:$E$93-BO$58))*(BO$58-Fperm_SI_Woolf2021!$E$9:$E$93)/10))),Fperm_SI_Woolf2021!$D$9:$D$93))</f>
        <v>0.25910245336628873</v>
      </c>
      <c r="BP128" s="51" cm="1">
        <f t="array" ref="BP128">MIN(1,SLOPE(Fperm_SI_Woolf2021!$F$9:$F$93*EXP(-Fperm_SI_Woolf2021!$I$9:$I$93*$C128*IF(BP$58=Fperm_SI_Woolf2021!$E$9:$E$93,1,EXP(LN((1.1*(Fperm_SI_Woolf2021!$E$9:$E$93-BP$58)-63.1579*EXP(-0.19*Fperm_SI_Woolf2021!$E$9:$E$93)+63.1579*EXP(-0.19*BP$58))/(Fperm_SI_Woolf2021!$E$9:$E$93-BP$58))*(BP$58-Fperm_SI_Woolf2021!$E$9:$E$93)/10))) + Fperm_SI_Woolf2021!$G$9:$G$93*EXP(-Fperm_SI_Woolf2021!$J$9:$J$93*$C128*IF(BP$58=Fperm_SI_Woolf2021!$E$9:$E$93,1,EXP(LN((1.1*(Fperm_SI_Woolf2021!$E$9:$E$93-BP$58)-63.1579*EXP(-0.19*Fperm_SI_Woolf2021!$E$9:$E$93)+63.1579*EXP(-0.19*BP$58))/(Fperm_SI_Woolf2021!$E$9:$E$93-BP$58))*(BP$58-Fperm_SI_Woolf2021!$E$9:$E$93)/10))) + Fperm_SI_Woolf2021!$H$9:$H$93*EXP(-Fperm_SI_Woolf2021!$K$9:$K$93*$C128*IF(BP$58=Fperm_SI_Woolf2021!$E$9:$E$93,1,EXP(LN((1.1*(Fperm_SI_Woolf2021!$E$9:$E$93-BP$58)-63.1579*EXP(-0.19*Fperm_SI_Woolf2021!$E$9:$E$93)+63.1579*EXP(-0.19*BP$58))/(Fperm_SI_Woolf2021!$E$9:$E$93-BP$58))*(BP$58-Fperm_SI_Woolf2021!$E$9:$E$93)/10))),Fperm_SI_Woolf2021!$D$9:$D$93)*BP$57+INTERCEPT(Fperm_SI_Woolf2021!$F$9:$F$93*EXP(-Fperm_SI_Woolf2021!$I$9:$I$93*$C128*IF(BP$58=Fperm_SI_Woolf2021!$E$9:$E$93,1,EXP(LN((1.1*(Fperm_SI_Woolf2021!$E$9:$E$93-BP$58)-63.1579*EXP(-0.19*Fperm_SI_Woolf2021!$E$9:$E$93)+63.1579*EXP(-0.19*BP$58))/(Fperm_SI_Woolf2021!$E$9:$E$93-BP$58))*(BP$58-Fperm_SI_Woolf2021!$E$9:$E$93)/10))) + Fperm_SI_Woolf2021!$G$9:$G$93*EXP(-Fperm_SI_Woolf2021!$J$9:$J$93*$C128*IF(BP$58=Fperm_SI_Woolf2021!$E$9:$E$93,1,EXP(LN((1.1*(Fperm_SI_Woolf2021!$E$9:$E$93-BP$58)-63.1579*EXP(-0.19*Fperm_SI_Woolf2021!$E$9:$E$93)+63.1579*EXP(-0.19*BP$58))/(Fperm_SI_Woolf2021!$E$9:$E$93-BP$58))*(BP$58-Fperm_SI_Woolf2021!$E$9:$E$93)/10))) + Fperm_SI_Woolf2021!$H$9:$H$93*EXP(-Fperm_SI_Woolf2021!$K$9:$K$93*$C128*IF(BP$58=Fperm_SI_Woolf2021!$E$9:$E$93,1,EXP(LN((1.1*(Fperm_SI_Woolf2021!$E$9:$E$93-BP$58)-63.1579*EXP(-0.19*Fperm_SI_Woolf2021!$E$9:$E$93)+63.1579*EXP(-0.19*BP$58))/(Fperm_SI_Woolf2021!$E$9:$E$93-BP$58))*(BP$58-Fperm_SI_Woolf2021!$E$9:$E$93)/10))),Fperm_SI_Woolf2021!$D$9:$D$93))</f>
        <v>0.24474839843525703</v>
      </c>
      <c r="BQ128" s="51" cm="1">
        <f t="array" ref="BQ128">MIN(1,SLOPE(Fperm_SI_Woolf2021!$F$9:$F$93*EXP(-Fperm_SI_Woolf2021!$I$9:$I$93*$C128*IF(BQ$58=Fperm_SI_Woolf2021!$E$9:$E$93,1,EXP(LN((1.1*(Fperm_SI_Woolf2021!$E$9:$E$93-BQ$58)-63.1579*EXP(-0.19*Fperm_SI_Woolf2021!$E$9:$E$93)+63.1579*EXP(-0.19*BQ$58))/(Fperm_SI_Woolf2021!$E$9:$E$93-BQ$58))*(BQ$58-Fperm_SI_Woolf2021!$E$9:$E$93)/10))) + Fperm_SI_Woolf2021!$G$9:$G$93*EXP(-Fperm_SI_Woolf2021!$J$9:$J$93*$C128*IF(BQ$58=Fperm_SI_Woolf2021!$E$9:$E$93,1,EXP(LN((1.1*(Fperm_SI_Woolf2021!$E$9:$E$93-BQ$58)-63.1579*EXP(-0.19*Fperm_SI_Woolf2021!$E$9:$E$93)+63.1579*EXP(-0.19*BQ$58))/(Fperm_SI_Woolf2021!$E$9:$E$93-BQ$58))*(BQ$58-Fperm_SI_Woolf2021!$E$9:$E$93)/10))) + Fperm_SI_Woolf2021!$H$9:$H$93*EXP(-Fperm_SI_Woolf2021!$K$9:$K$93*$C128*IF(BQ$58=Fperm_SI_Woolf2021!$E$9:$E$93,1,EXP(LN((1.1*(Fperm_SI_Woolf2021!$E$9:$E$93-BQ$58)-63.1579*EXP(-0.19*Fperm_SI_Woolf2021!$E$9:$E$93)+63.1579*EXP(-0.19*BQ$58))/(Fperm_SI_Woolf2021!$E$9:$E$93-BQ$58))*(BQ$58-Fperm_SI_Woolf2021!$E$9:$E$93)/10))),Fperm_SI_Woolf2021!$D$9:$D$93)*BQ$57+INTERCEPT(Fperm_SI_Woolf2021!$F$9:$F$93*EXP(-Fperm_SI_Woolf2021!$I$9:$I$93*$C128*IF(BQ$58=Fperm_SI_Woolf2021!$E$9:$E$93,1,EXP(LN((1.1*(Fperm_SI_Woolf2021!$E$9:$E$93-BQ$58)-63.1579*EXP(-0.19*Fperm_SI_Woolf2021!$E$9:$E$93)+63.1579*EXP(-0.19*BQ$58))/(Fperm_SI_Woolf2021!$E$9:$E$93-BQ$58))*(BQ$58-Fperm_SI_Woolf2021!$E$9:$E$93)/10))) + Fperm_SI_Woolf2021!$G$9:$G$93*EXP(-Fperm_SI_Woolf2021!$J$9:$J$93*$C128*IF(BQ$58=Fperm_SI_Woolf2021!$E$9:$E$93,1,EXP(LN((1.1*(Fperm_SI_Woolf2021!$E$9:$E$93-BQ$58)-63.1579*EXP(-0.19*Fperm_SI_Woolf2021!$E$9:$E$93)+63.1579*EXP(-0.19*BQ$58))/(Fperm_SI_Woolf2021!$E$9:$E$93-BQ$58))*(BQ$58-Fperm_SI_Woolf2021!$E$9:$E$93)/10))) + Fperm_SI_Woolf2021!$H$9:$H$93*EXP(-Fperm_SI_Woolf2021!$K$9:$K$93*$C128*IF(BQ$58=Fperm_SI_Woolf2021!$E$9:$E$93,1,EXP(LN((1.1*(Fperm_SI_Woolf2021!$E$9:$E$93-BQ$58)-63.1579*EXP(-0.19*Fperm_SI_Woolf2021!$E$9:$E$93)+63.1579*EXP(-0.19*BQ$58))/(Fperm_SI_Woolf2021!$E$9:$E$93-BQ$58))*(BQ$58-Fperm_SI_Woolf2021!$E$9:$E$93)/10))),Fperm_SI_Woolf2021!$D$9:$D$93))</f>
        <v>0.23039434350422536</v>
      </c>
      <c r="BR128" s="51" cm="1">
        <f t="array" ref="BR128">MIN(1,SLOPE(Fperm_SI_Woolf2021!$F$9:$F$93*EXP(-Fperm_SI_Woolf2021!$I$9:$I$93*$C128*IF(BR$58=Fperm_SI_Woolf2021!$E$9:$E$93,1,EXP(LN((1.1*(Fperm_SI_Woolf2021!$E$9:$E$93-BR$58)-63.1579*EXP(-0.19*Fperm_SI_Woolf2021!$E$9:$E$93)+63.1579*EXP(-0.19*BR$58))/(Fperm_SI_Woolf2021!$E$9:$E$93-BR$58))*(BR$58-Fperm_SI_Woolf2021!$E$9:$E$93)/10))) + Fperm_SI_Woolf2021!$G$9:$G$93*EXP(-Fperm_SI_Woolf2021!$J$9:$J$93*$C128*IF(BR$58=Fperm_SI_Woolf2021!$E$9:$E$93,1,EXP(LN((1.1*(Fperm_SI_Woolf2021!$E$9:$E$93-BR$58)-63.1579*EXP(-0.19*Fperm_SI_Woolf2021!$E$9:$E$93)+63.1579*EXP(-0.19*BR$58))/(Fperm_SI_Woolf2021!$E$9:$E$93-BR$58))*(BR$58-Fperm_SI_Woolf2021!$E$9:$E$93)/10))) + Fperm_SI_Woolf2021!$H$9:$H$93*EXP(-Fperm_SI_Woolf2021!$K$9:$K$93*$C128*IF(BR$58=Fperm_SI_Woolf2021!$E$9:$E$93,1,EXP(LN((1.1*(Fperm_SI_Woolf2021!$E$9:$E$93-BR$58)-63.1579*EXP(-0.19*Fperm_SI_Woolf2021!$E$9:$E$93)+63.1579*EXP(-0.19*BR$58))/(Fperm_SI_Woolf2021!$E$9:$E$93-BR$58))*(BR$58-Fperm_SI_Woolf2021!$E$9:$E$93)/10))),Fperm_SI_Woolf2021!$D$9:$D$93)*BR$57+INTERCEPT(Fperm_SI_Woolf2021!$F$9:$F$93*EXP(-Fperm_SI_Woolf2021!$I$9:$I$93*$C128*IF(BR$58=Fperm_SI_Woolf2021!$E$9:$E$93,1,EXP(LN((1.1*(Fperm_SI_Woolf2021!$E$9:$E$93-BR$58)-63.1579*EXP(-0.19*Fperm_SI_Woolf2021!$E$9:$E$93)+63.1579*EXP(-0.19*BR$58))/(Fperm_SI_Woolf2021!$E$9:$E$93-BR$58))*(BR$58-Fperm_SI_Woolf2021!$E$9:$E$93)/10))) + Fperm_SI_Woolf2021!$G$9:$G$93*EXP(-Fperm_SI_Woolf2021!$J$9:$J$93*$C128*IF(BR$58=Fperm_SI_Woolf2021!$E$9:$E$93,1,EXP(LN((1.1*(Fperm_SI_Woolf2021!$E$9:$E$93-BR$58)-63.1579*EXP(-0.19*Fperm_SI_Woolf2021!$E$9:$E$93)+63.1579*EXP(-0.19*BR$58))/(Fperm_SI_Woolf2021!$E$9:$E$93-BR$58))*(BR$58-Fperm_SI_Woolf2021!$E$9:$E$93)/10))) + Fperm_SI_Woolf2021!$H$9:$H$93*EXP(-Fperm_SI_Woolf2021!$K$9:$K$93*$C128*IF(BR$58=Fperm_SI_Woolf2021!$E$9:$E$93,1,EXP(LN((1.1*(Fperm_SI_Woolf2021!$E$9:$E$93-BR$58)-63.1579*EXP(-0.19*Fperm_SI_Woolf2021!$E$9:$E$93)+63.1579*EXP(-0.19*BR$58))/(Fperm_SI_Woolf2021!$E$9:$E$93-BR$58))*(BR$58-Fperm_SI_Woolf2021!$E$9:$E$93)/10))),Fperm_SI_Woolf2021!$D$9:$D$93))</f>
        <v>0.21604028857319368</v>
      </c>
      <c r="BS128" s="51" cm="1">
        <f t="array" ref="BS128">MIN(1,SLOPE(Fperm_SI_Woolf2021!$F$9:$F$93*EXP(-Fperm_SI_Woolf2021!$I$9:$I$93*$C128*IF(BS$58=Fperm_SI_Woolf2021!$E$9:$E$93,1,EXP(LN((1.1*(Fperm_SI_Woolf2021!$E$9:$E$93-BS$58)-63.1579*EXP(-0.19*Fperm_SI_Woolf2021!$E$9:$E$93)+63.1579*EXP(-0.19*BS$58))/(Fperm_SI_Woolf2021!$E$9:$E$93-BS$58))*(BS$58-Fperm_SI_Woolf2021!$E$9:$E$93)/10))) + Fperm_SI_Woolf2021!$G$9:$G$93*EXP(-Fperm_SI_Woolf2021!$J$9:$J$93*$C128*IF(BS$58=Fperm_SI_Woolf2021!$E$9:$E$93,1,EXP(LN((1.1*(Fperm_SI_Woolf2021!$E$9:$E$93-BS$58)-63.1579*EXP(-0.19*Fperm_SI_Woolf2021!$E$9:$E$93)+63.1579*EXP(-0.19*BS$58))/(Fperm_SI_Woolf2021!$E$9:$E$93-BS$58))*(BS$58-Fperm_SI_Woolf2021!$E$9:$E$93)/10))) + Fperm_SI_Woolf2021!$H$9:$H$93*EXP(-Fperm_SI_Woolf2021!$K$9:$K$93*$C128*IF(BS$58=Fperm_SI_Woolf2021!$E$9:$E$93,1,EXP(LN((1.1*(Fperm_SI_Woolf2021!$E$9:$E$93-BS$58)-63.1579*EXP(-0.19*Fperm_SI_Woolf2021!$E$9:$E$93)+63.1579*EXP(-0.19*BS$58))/(Fperm_SI_Woolf2021!$E$9:$E$93-BS$58))*(BS$58-Fperm_SI_Woolf2021!$E$9:$E$93)/10))),Fperm_SI_Woolf2021!$D$9:$D$93)*BS$57+INTERCEPT(Fperm_SI_Woolf2021!$F$9:$F$93*EXP(-Fperm_SI_Woolf2021!$I$9:$I$93*$C128*IF(BS$58=Fperm_SI_Woolf2021!$E$9:$E$93,1,EXP(LN((1.1*(Fperm_SI_Woolf2021!$E$9:$E$93-BS$58)-63.1579*EXP(-0.19*Fperm_SI_Woolf2021!$E$9:$E$93)+63.1579*EXP(-0.19*BS$58))/(Fperm_SI_Woolf2021!$E$9:$E$93-BS$58))*(BS$58-Fperm_SI_Woolf2021!$E$9:$E$93)/10))) + Fperm_SI_Woolf2021!$G$9:$G$93*EXP(-Fperm_SI_Woolf2021!$J$9:$J$93*$C128*IF(BS$58=Fperm_SI_Woolf2021!$E$9:$E$93,1,EXP(LN((1.1*(Fperm_SI_Woolf2021!$E$9:$E$93-BS$58)-63.1579*EXP(-0.19*Fperm_SI_Woolf2021!$E$9:$E$93)+63.1579*EXP(-0.19*BS$58))/(Fperm_SI_Woolf2021!$E$9:$E$93-BS$58))*(BS$58-Fperm_SI_Woolf2021!$E$9:$E$93)/10))) + Fperm_SI_Woolf2021!$H$9:$H$93*EXP(-Fperm_SI_Woolf2021!$K$9:$K$93*$C128*IF(BS$58=Fperm_SI_Woolf2021!$E$9:$E$93,1,EXP(LN((1.1*(Fperm_SI_Woolf2021!$E$9:$E$93-BS$58)-63.1579*EXP(-0.19*Fperm_SI_Woolf2021!$E$9:$E$93)+63.1579*EXP(-0.19*BS$58))/(Fperm_SI_Woolf2021!$E$9:$E$93-BS$58))*(BS$58-Fperm_SI_Woolf2021!$E$9:$E$93)/10))),Fperm_SI_Woolf2021!$D$9:$D$93))</f>
        <v>0.20168623364216198</v>
      </c>
      <c r="BT128" s="51" cm="1">
        <f t="array" ref="BT128">MIN(1,SLOPE(Fperm_SI_Woolf2021!$F$9:$F$93*EXP(-Fperm_SI_Woolf2021!$I$9:$I$93*$C128*IF(BT$58=Fperm_SI_Woolf2021!$E$9:$E$93,1,EXP(LN((1.1*(Fperm_SI_Woolf2021!$E$9:$E$93-BT$58)-63.1579*EXP(-0.19*Fperm_SI_Woolf2021!$E$9:$E$93)+63.1579*EXP(-0.19*BT$58))/(Fperm_SI_Woolf2021!$E$9:$E$93-BT$58))*(BT$58-Fperm_SI_Woolf2021!$E$9:$E$93)/10))) + Fperm_SI_Woolf2021!$G$9:$G$93*EXP(-Fperm_SI_Woolf2021!$J$9:$J$93*$C128*IF(BT$58=Fperm_SI_Woolf2021!$E$9:$E$93,1,EXP(LN((1.1*(Fperm_SI_Woolf2021!$E$9:$E$93-BT$58)-63.1579*EXP(-0.19*Fperm_SI_Woolf2021!$E$9:$E$93)+63.1579*EXP(-0.19*BT$58))/(Fperm_SI_Woolf2021!$E$9:$E$93-BT$58))*(BT$58-Fperm_SI_Woolf2021!$E$9:$E$93)/10))) + Fperm_SI_Woolf2021!$H$9:$H$93*EXP(-Fperm_SI_Woolf2021!$K$9:$K$93*$C128*IF(BT$58=Fperm_SI_Woolf2021!$E$9:$E$93,1,EXP(LN((1.1*(Fperm_SI_Woolf2021!$E$9:$E$93-BT$58)-63.1579*EXP(-0.19*Fperm_SI_Woolf2021!$E$9:$E$93)+63.1579*EXP(-0.19*BT$58))/(Fperm_SI_Woolf2021!$E$9:$E$93-BT$58))*(BT$58-Fperm_SI_Woolf2021!$E$9:$E$93)/10))),Fperm_SI_Woolf2021!$D$9:$D$93)*BT$57+INTERCEPT(Fperm_SI_Woolf2021!$F$9:$F$93*EXP(-Fperm_SI_Woolf2021!$I$9:$I$93*$C128*IF(BT$58=Fperm_SI_Woolf2021!$E$9:$E$93,1,EXP(LN((1.1*(Fperm_SI_Woolf2021!$E$9:$E$93-BT$58)-63.1579*EXP(-0.19*Fperm_SI_Woolf2021!$E$9:$E$93)+63.1579*EXP(-0.19*BT$58))/(Fperm_SI_Woolf2021!$E$9:$E$93-BT$58))*(BT$58-Fperm_SI_Woolf2021!$E$9:$E$93)/10))) + Fperm_SI_Woolf2021!$G$9:$G$93*EXP(-Fperm_SI_Woolf2021!$J$9:$J$93*$C128*IF(BT$58=Fperm_SI_Woolf2021!$E$9:$E$93,1,EXP(LN((1.1*(Fperm_SI_Woolf2021!$E$9:$E$93-BT$58)-63.1579*EXP(-0.19*Fperm_SI_Woolf2021!$E$9:$E$93)+63.1579*EXP(-0.19*BT$58))/(Fperm_SI_Woolf2021!$E$9:$E$93-BT$58))*(BT$58-Fperm_SI_Woolf2021!$E$9:$E$93)/10))) + Fperm_SI_Woolf2021!$H$9:$H$93*EXP(-Fperm_SI_Woolf2021!$K$9:$K$93*$C128*IF(BT$58=Fperm_SI_Woolf2021!$E$9:$E$93,1,EXP(LN((1.1*(Fperm_SI_Woolf2021!$E$9:$E$93-BT$58)-63.1579*EXP(-0.19*Fperm_SI_Woolf2021!$E$9:$E$93)+63.1579*EXP(-0.19*BT$58))/(Fperm_SI_Woolf2021!$E$9:$E$93-BT$58))*(BT$58-Fperm_SI_Woolf2021!$E$9:$E$93)/10))),Fperm_SI_Woolf2021!$D$9:$D$93))</f>
        <v>0.18733217871113031</v>
      </c>
      <c r="BU128" s="51" cm="1">
        <f t="array" ref="BU128">MIN(1,SLOPE(Fperm_SI_Woolf2021!$F$9:$F$93*EXP(-Fperm_SI_Woolf2021!$I$9:$I$93*$C128*IF(BU$58=Fperm_SI_Woolf2021!$E$9:$E$93,1,EXP(LN((1.1*(Fperm_SI_Woolf2021!$E$9:$E$93-BU$58)-63.1579*EXP(-0.19*Fperm_SI_Woolf2021!$E$9:$E$93)+63.1579*EXP(-0.19*BU$58))/(Fperm_SI_Woolf2021!$E$9:$E$93-BU$58))*(BU$58-Fperm_SI_Woolf2021!$E$9:$E$93)/10))) + Fperm_SI_Woolf2021!$G$9:$G$93*EXP(-Fperm_SI_Woolf2021!$J$9:$J$93*$C128*IF(BU$58=Fperm_SI_Woolf2021!$E$9:$E$93,1,EXP(LN((1.1*(Fperm_SI_Woolf2021!$E$9:$E$93-BU$58)-63.1579*EXP(-0.19*Fperm_SI_Woolf2021!$E$9:$E$93)+63.1579*EXP(-0.19*BU$58))/(Fperm_SI_Woolf2021!$E$9:$E$93-BU$58))*(BU$58-Fperm_SI_Woolf2021!$E$9:$E$93)/10))) + Fperm_SI_Woolf2021!$H$9:$H$93*EXP(-Fperm_SI_Woolf2021!$K$9:$K$93*$C128*IF(BU$58=Fperm_SI_Woolf2021!$E$9:$E$93,1,EXP(LN((1.1*(Fperm_SI_Woolf2021!$E$9:$E$93-BU$58)-63.1579*EXP(-0.19*Fperm_SI_Woolf2021!$E$9:$E$93)+63.1579*EXP(-0.19*BU$58))/(Fperm_SI_Woolf2021!$E$9:$E$93-BU$58))*(BU$58-Fperm_SI_Woolf2021!$E$9:$E$93)/10))),Fperm_SI_Woolf2021!$D$9:$D$93)*BU$57+INTERCEPT(Fperm_SI_Woolf2021!$F$9:$F$93*EXP(-Fperm_SI_Woolf2021!$I$9:$I$93*$C128*IF(BU$58=Fperm_SI_Woolf2021!$E$9:$E$93,1,EXP(LN((1.1*(Fperm_SI_Woolf2021!$E$9:$E$93-BU$58)-63.1579*EXP(-0.19*Fperm_SI_Woolf2021!$E$9:$E$93)+63.1579*EXP(-0.19*BU$58))/(Fperm_SI_Woolf2021!$E$9:$E$93-BU$58))*(BU$58-Fperm_SI_Woolf2021!$E$9:$E$93)/10))) + Fperm_SI_Woolf2021!$G$9:$G$93*EXP(-Fperm_SI_Woolf2021!$J$9:$J$93*$C128*IF(BU$58=Fperm_SI_Woolf2021!$E$9:$E$93,1,EXP(LN((1.1*(Fperm_SI_Woolf2021!$E$9:$E$93-BU$58)-63.1579*EXP(-0.19*Fperm_SI_Woolf2021!$E$9:$E$93)+63.1579*EXP(-0.19*BU$58))/(Fperm_SI_Woolf2021!$E$9:$E$93-BU$58))*(BU$58-Fperm_SI_Woolf2021!$E$9:$E$93)/10))) + Fperm_SI_Woolf2021!$H$9:$H$93*EXP(-Fperm_SI_Woolf2021!$K$9:$K$93*$C128*IF(BU$58=Fperm_SI_Woolf2021!$E$9:$E$93,1,EXP(LN((1.1*(Fperm_SI_Woolf2021!$E$9:$E$93-BU$58)-63.1579*EXP(-0.19*Fperm_SI_Woolf2021!$E$9:$E$93)+63.1579*EXP(-0.19*BU$58))/(Fperm_SI_Woolf2021!$E$9:$E$93-BU$58))*(BU$58-Fperm_SI_Woolf2021!$E$9:$E$93)/10))),Fperm_SI_Woolf2021!$D$9:$D$93))</f>
        <v>0.17297812378009864</v>
      </c>
      <c r="BV128" s="51" cm="1">
        <f t="array" ref="BV128">MIN(1,SLOPE(Fperm_SI_Woolf2021!$F$9:$F$93*EXP(-Fperm_SI_Woolf2021!$I$9:$I$93*$C128*IF(BV$58=Fperm_SI_Woolf2021!$E$9:$E$93,1,EXP(LN((1.1*(Fperm_SI_Woolf2021!$E$9:$E$93-BV$58)-63.1579*EXP(-0.19*Fperm_SI_Woolf2021!$E$9:$E$93)+63.1579*EXP(-0.19*BV$58))/(Fperm_SI_Woolf2021!$E$9:$E$93-BV$58))*(BV$58-Fperm_SI_Woolf2021!$E$9:$E$93)/10))) + Fperm_SI_Woolf2021!$G$9:$G$93*EXP(-Fperm_SI_Woolf2021!$J$9:$J$93*$C128*IF(BV$58=Fperm_SI_Woolf2021!$E$9:$E$93,1,EXP(LN((1.1*(Fperm_SI_Woolf2021!$E$9:$E$93-BV$58)-63.1579*EXP(-0.19*Fperm_SI_Woolf2021!$E$9:$E$93)+63.1579*EXP(-0.19*BV$58))/(Fperm_SI_Woolf2021!$E$9:$E$93-BV$58))*(BV$58-Fperm_SI_Woolf2021!$E$9:$E$93)/10))) + Fperm_SI_Woolf2021!$H$9:$H$93*EXP(-Fperm_SI_Woolf2021!$K$9:$K$93*$C128*IF(BV$58=Fperm_SI_Woolf2021!$E$9:$E$93,1,EXP(LN((1.1*(Fperm_SI_Woolf2021!$E$9:$E$93-BV$58)-63.1579*EXP(-0.19*Fperm_SI_Woolf2021!$E$9:$E$93)+63.1579*EXP(-0.19*BV$58))/(Fperm_SI_Woolf2021!$E$9:$E$93-BV$58))*(BV$58-Fperm_SI_Woolf2021!$E$9:$E$93)/10))),Fperm_SI_Woolf2021!$D$9:$D$93)*BV$57+INTERCEPT(Fperm_SI_Woolf2021!$F$9:$F$93*EXP(-Fperm_SI_Woolf2021!$I$9:$I$93*$C128*IF(BV$58=Fperm_SI_Woolf2021!$E$9:$E$93,1,EXP(LN((1.1*(Fperm_SI_Woolf2021!$E$9:$E$93-BV$58)-63.1579*EXP(-0.19*Fperm_SI_Woolf2021!$E$9:$E$93)+63.1579*EXP(-0.19*BV$58))/(Fperm_SI_Woolf2021!$E$9:$E$93-BV$58))*(BV$58-Fperm_SI_Woolf2021!$E$9:$E$93)/10))) + Fperm_SI_Woolf2021!$G$9:$G$93*EXP(-Fperm_SI_Woolf2021!$J$9:$J$93*$C128*IF(BV$58=Fperm_SI_Woolf2021!$E$9:$E$93,1,EXP(LN((1.1*(Fperm_SI_Woolf2021!$E$9:$E$93-BV$58)-63.1579*EXP(-0.19*Fperm_SI_Woolf2021!$E$9:$E$93)+63.1579*EXP(-0.19*BV$58))/(Fperm_SI_Woolf2021!$E$9:$E$93-BV$58))*(BV$58-Fperm_SI_Woolf2021!$E$9:$E$93)/10))) + Fperm_SI_Woolf2021!$H$9:$H$93*EXP(-Fperm_SI_Woolf2021!$K$9:$K$93*$C128*IF(BV$58=Fperm_SI_Woolf2021!$E$9:$E$93,1,EXP(LN((1.1*(Fperm_SI_Woolf2021!$E$9:$E$93-BV$58)-63.1579*EXP(-0.19*Fperm_SI_Woolf2021!$E$9:$E$93)+63.1579*EXP(-0.19*BV$58))/(Fperm_SI_Woolf2021!$E$9:$E$93-BV$58))*(BV$58-Fperm_SI_Woolf2021!$E$9:$E$93)/10))),Fperm_SI_Woolf2021!$D$9:$D$93))</f>
        <v>0.15862406884906693</v>
      </c>
      <c r="BW128" s="51" cm="1">
        <f t="array" ref="BW128">MIN(1,SLOPE(Fperm_SI_Woolf2021!$F$9:$F$93*EXP(-Fperm_SI_Woolf2021!$I$9:$I$93*$C128*IF(BW$58=Fperm_SI_Woolf2021!$E$9:$E$93,1,EXP(LN((1.1*(Fperm_SI_Woolf2021!$E$9:$E$93-BW$58)-63.1579*EXP(-0.19*Fperm_SI_Woolf2021!$E$9:$E$93)+63.1579*EXP(-0.19*BW$58))/(Fperm_SI_Woolf2021!$E$9:$E$93-BW$58))*(BW$58-Fperm_SI_Woolf2021!$E$9:$E$93)/10))) + Fperm_SI_Woolf2021!$G$9:$G$93*EXP(-Fperm_SI_Woolf2021!$J$9:$J$93*$C128*IF(BW$58=Fperm_SI_Woolf2021!$E$9:$E$93,1,EXP(LN((1.1*(Fperm_SI_Woolf2021!$E$9:$E$93-BW$58)-63.1579*EXP(-0.19*Fperm_SI_Woolf2021!$E$9:$E$93)+63.1579*EXP(-0.19*BW$58))/(Fperm_SI_Woolf2021!$E$9:$E$93-BW$58))*(BW$58-Fperm_SI_Woolf2021!$E$9:$E$93)/10))) + Fperm_SI_Woolf2021!$H$9:$H$93*EXP(-Fperm_SI_Woolf2021!$K$9:$K$93*$C128*IF(BW$58=Fperm_SI_Woolf2021!$E$9:$E$93,1,EXP(LN((1.1*(Fperm_SI_Woolf2021!$E$9:$E$93-BW$58)-63.1579*EXP(-0.19*Fperm_SI_Woolf2021!$E$9:$E$93)+63.1579*EXP(-0.19*BW$58))/(Fperm_SI_Woolf2021!$E$9:$E$93-BW$58))*(BW$58-Fperm_SI_Woolf2021!$E$9:$E$93)/10))),Fperm_SI_Woolf2021!$D$9:$D$93)*BW$57+INTERCEPT(Fperm_SI_Woolf2021!$F$9:$F$93*EXP(-Fperm_SI_Woolf2021!$I$9:$I$93*$C128*IF(BW$58=Fperm_SI_Woolf2021!$E$9:$E$93,1,EXP(LN((1.1*(Fperm_SI_Woolf2021!$E$9:$E$93-BW$58)-63.1579*EXP(-0.19*Fperm_SI_Woolf2021!$E$9:$E$93)+63.1579*EXP(-0.19*BW$58))/(Fperm_SI_Woolf2021!$E$9:$E$93-BW$58))*(BW$58-Fperm_SI_Woolf2021!$E$9:$E$93)/10))) + Fperm_SI_Woolf2021!$G$9:$G$93*EXP(-Fperm_SI_Woolf2021!$J$9:$J$93*$C128*IF(BW$58=Fperm_SI_Woolf2021!$E$9:$E$93,1,EXP(LN((1.1*(Fperm_SI_Woolf2021!$E$9:$E$93-BW$58)-63.1579*EXP(-0.19*Fperm_SI_Woolf2021!$E$9:$E$93)+63.1579*EXP(-0.19*BW$58))/(Fperm_SI_Woolf2021!$E$9:$E$93-BW$58))*(BW$58-Fperm_SI_Woolf2021!$E$9:$E$93)/10))) + Fperm_SI_Woolf2021!$H$9:$H$93*EXP(-Fperm_SI_Woolf2021!$K$9:$K$93*$C128*IF(BW$58=Fperm_SI_Woolf2021!$E$9:$E$93,1,EXP(LN((1.1*(Fperm_SI_Woolf2021!$E$9:$E$93-BW$58)-63.1579*EXP(-0.19*Fperm_SI_Woolf2021!$E$9:$E$93)+63.1579*EXP(-0.19*BW$58))/(Fperm_SI_Woolf2021!$E$9:$E$93-BW$58))*(BW$58-Fperm_SI_Woolf2021!$E$9:$E$93)/10))),Fperm_SI_Woolf2021!$D$9:$D$93))</f>
        <v>0.14427001391803523</v>
      </c>
      <c r="BX128" s="51" cm="1">
        <f t="array" ref="BX128">MIN(1,SLOPE(Fperm_SI_Woolf2021!$F$9:$F$93*EXP(-Fperm_SI_Woolf2021!$I$9:$I$93*$C128*IF(BX$58=Fperm_SI_Woolf2021!$E$9:$E$93,1,EXP(LN((1.1*(Fperm_SI_Woolf2021!$E$9:$E$93-BX$58)-63.1579*EXP(-0.19*Fperm_SI_Woolf2021!$E$9:$E$93)+63.1579*EXP(-0.19*BX$58))/(Fperm_SI_Woolf2021!$E$9:$E$93-BX$58))*(BX$58-Fperm_SI_Woolf2021!$E$9:$E$93)/10))) + Fperm_SI_Woolf2021!$G$9:$G$93*EXP(-Fperm_SI_Woolf2021!$J$9:$J$93*$C128*IF(BX$58=Fperm_SI_Woolf2021!$E$9:$E$93,1,EXP(LN((1.1*(Fperm_SI_Woolf2021!$E$9:$E$93-BX$58)-63.1579*EXP(-0.19*Fperm_SI_Woolf2021!$E$9:$E$93)+63.1579*EXP(-0.19*BX$58))/(Fperm_SI_Woolf2021!$E$9:$E$93-BX$58))*(BX$58-Fperm_SI_Woolf2021!$E$9:$E$93)/10))) + Fperm_SI_Woolf2021!$H$9:$H$93*EXP(-Fperm_SI_Woolf2021!$K$9:$K$93*$C128*IF(BX$58=Fperm_SI_Woolf2021!$E$9:$E$93,1,EXP(LN((1.1*(Fperm_SI_Woolf2021!$E$9:$E$93-BX$58)-63.1579*EXP(-0.19*Fperm_SI_Woolf2021!$E$9:$E$93)+63.1579*EXP(-0.19*BX$58))/(Fperm_SI_Woolf2021!$E$9:$E$93-BX$58))*(BX$58-Fperm_SI_Woolf2021!$E$9:$E$93)/10))),Fperm_SI_Woolf2021!$D$9:$D$93)*BX$57+INTERCEPT(Fperm_SI_Woolf2021!$F$9:$F$93*EXP(-Fperm_SI_Woolf2021!$I$9:$I$93*$C128*IF(BX$58=Fperm_SI_Woolf2021!$E$9:$E$93,1,EXP(LN((1.1*(Fperm_SI_Woolf2021!$E$9:$E$93-BX$58)-63.1579*EXP(-0.19*Fperm_SI_Woolf2021!$E$9:$E$93)+63.1579*EXP(-0.19*BX$58))/(Fperm_SI_Woolf2021!$E$9:$E$93-BX$58))*(BX$58-Fperm_SI_Woolf2021!$E$9:$E$93)/10))) + Fperm_SI_Woolf2021!$G$9:$G$93*EXP(-Fperm_SI_Woolf2021!$J$9:$J$93*$C128*IF(BX$58=Fperm_SI_Woolf2021!$E$9:$E$93,1,EXP(LN((1.1*(Fperm_SI_Woolf2021!$E$9:$E$93-BX$58)-63.1579*EXP(-0.19*Fperm_SI_Woolf2021!$E$9:$E$93)+63.1579*EXP(-0.19*BX$58))/(Fperm_SI_Woolf2021!$E$9:$E$93-BX$58))*(BX$58-Fperm_SI_Woolf2021!$E$9:$E$93)/10))) + Fperm_SI_Woolf2021!$H$9:$H$93*EXP(-Fperm_SI_Woolf2021!$K$9:$K$93*$C128*IF(BX$58=Fperm_SI_Woolf2021!$E$9:$E$93,1,EXP(LN((1.1*(Fperm_SI_Woolf2021!$E$9:$E$93-BX$58)-63.1579*EXP(-0.19*Fperm_SI_Woolf2021!$E$9:$E$93)+63.1579*EXP(-0.19*BX$58))/(Fperm_SI_Woolf2021!$E$9:$E$93-BX$58))*(BX$58-Fperm_SI_Woolf2021!$E$9:$E$93)/10))),Fperm_SI_Woolf2021!$D$9:$D$93))</f>
        <v>0.12991595898700353</v>
      </c>
      <c r="BY128" s="51" cm="1">
        <f t="array" ref="BY128">MIN(1,SLOPE(Fperm_SI_Woolf2021!$F$9:$F$93*EXP(-Fperm_SI_Woolf2021!$I$9:$I$93*$C128*IF(BY$58=Fperm_SI_Woolf2021!$E$9:$E$93,1,EXP(LN((1.1*(Fperm_SI_Woolf2021!$E$9:$E$93-BY$58)-63.1579*EXP(-0.19*Fperm_SI_Woolf2021!$E$9:$E$93)+63.1579*EXP(-0.19*BY$58))/(Fperm_SI_Woolf2021!$E$9:$E$93-BY$58))*(BY$58-Fperm_SI_Woolf2021!$E$9:$E$93)/10))) + Fperm_SI_Woolf2021!$G$9:$G$93*EXP(-Fperm_SI_Woolf2021!$J$9:$J$93*$C128*IF(BY$58=Fperm_SI_Woolf2021!$E$9:$E$93,1,EXP(LN((1.1*(Fperm_SI_Woolf2021!$E$9:$E$93-BY$58)-63.1579*EXP(-0.19*Fperm_SI_Woolf2021!$E$9:$E$93)+63.1579*EXP(-0.19*BY$58))/(Fperm_SI_Woolf2021!$E$9:$E$93-BY$58))*(BY$58-Fperm_SI_Woolf2021!$E$9:$E$93)/10))) + Fperm_SI_Woolf2021!$H$9:$H$93*EXP(-Fperm_SI_Woolf2021!$K$9:$K$93*$C128*IF(BY$58=Fperm_SI_Woolf2021!$E$9:$E$93,1,EXP(LN((1.1*(Fperm_SI_Woolf2021!$E$9:$E$93-BY$58)-63.1579*EXP(-0.19*Fperm_SI_Woolf2021!$E$9:$E$93)+63.1579*EXP(-0.19*BY$58))/(Fperm_SI_Woolf2021!$E$9:$E$93-BY$58))*(BY$58-Fperm_SI_Woolf2021!$E$9:$E$93)/10))),Fperm_SI_Woolf2021!$D$9:$D$93)*BY$57+INTERCEPT(Fperm_SI_Woolf2021!$F$9:$F$93*EXP(-Fperm_SI_Woolf2021!$I$9:$I$93*$C128*IF(BY$58=Fperm_SI_Woolf2021!$E$9:$E$93,1,EXP(LN((1.1*(Fperm_SI_Woolf2021!$E$9:$E$93-BY$58)-63.1579*EXP(-0.19*Fperm_SI_Woolf2021!$E$9:$E$93)+63.1579*EXP(-0.19*BY$58))/(Fperm_SI_Woolf2021!$E$9:$E$93-BY$58))*(BY$58-Fperm_SI_Woolf2021!$E$9:$E$93)/10))) + Fperm_SI_Woolf2021!$G$9:$G$93*EXP(-Fperm_SI_Woolf2021!$J$9:$J$93*$C128*IF(BY$58=Fperm_SI_Woolf2021!$E$9:$E$93,1,EXP(LN((1.1*(Fperm_SI_Woolf2021!$E$9:$E$93-BY$58)-63.1579*EXP(-0.19*Fperm_SI_Woolf2021!$E$9:$E$93)+63.1579*EXP(-0.19*BY$58))/(Fperm_SI_Woolf2021!$E$9:$E$93-BY$58))*(BY$58-Fperm_SI_Woolf2021!$E$9:$E$93)/10))) + Fperm_SI_Woolf2021!$H$9:$H$93*EXP(-Fperm_SI_Woolf2021!$K$9:$K$93*$C128*IF(BY$58=Fperm_SI_Woolf2021!$E$9:$E$93,1,EXP(LN((1.1*(Fperm_SI_Woolf2021!$E$9:$E$93-BY$58)-63.1579*EXP(-0.19*Fperm_SI_Woolf2021!$E$9:$E$93)+63.1579*EXP(-0.19*BY$58))/(Fperm_SI_Woolf2021!$E$9:$E$93-BY$58))*(BY$58-Fperm_SI_Woolf2021!$E$9:$E$93)/10))),Fperm_SI_Woolf2021!$D$9:$D$93))</f>
        <v>0.11556190405597183</v>
      </c>
      <c r="BZ128" s="51" cm="1">
        <f t="array" ref="BZ128">MIN(1,SLOPE(Fperm_SI_Woolf2021!$F$9:$F$93*EXP(-Fperm_SI_Woolf2021!$I$9:$I$93*$C128*IF(BZ$58=Fperm_SI_Woolf2021!$E$9:$E$93,1,EXP(LN((1.1*(Fperm_SI_Woolf2021!$E$9:$E$93-BZ$58)-63.1579*EXP(-0.19*Fperm_SI_Woolf2021!$E$9:$E$93)+63.1579*EXP(-0.19*BZ$58))/(Fperm_SI_Woolf2021!$E$9:$E$93-BZ$58))*(BZ$58-Fperm_SI_Woolf2021!$E$9:$E$93)/10))) + Fperm_SI_Woolf2021!$G$9:$G$93*EXP(-Fperm_SI_Woolf2021!$J$9:$J$93*$C128*IF(BZ$58=Fperm_SI_Woolf2021!$E$9:$E$93,1,EXP(LN((1.1*(Fperm_SI_Woolf2021!$E$9:$E$93-BZ$58)-63.1579*EXP(-0.19*Fperm_SI_Woolf2021!$E$9:$E$93)+63.1579*EXP(-0.19*BZ$58))/(Fperm_SI_Woolf2021!$E$9:$E$93-BZ$58))*(BZ$58-Fperm_SI_Woolf2021!$E$9:$E$93)/10))) + Fperm_SI_Woolf2021!$H$9:$H$93*EXP(-Fperm_SI_Woolf2021!$K$9:$K$93*$C128*IF(BZ$58=Fperm_SI_Woolf2021!$E$9:$E$93,1,EXP(LN((1.1*(Fperm_SI_Woolf2021!$E$9:$E$93-BZ$58)-63.1579*EXP(-0.19*Fperm_SI_Woolf2021!$E$9:$E$93)+63.1579*EXP(-0.19*BZ$58))/(Fperm_SI_Woolf2021!$E$9:$E$93-BZ$58))*(BZ$58-Fperm_SI_Woolf2021!$E$9:$E$93)/10))),Fperm_SI_Woolf2021!$D$9:$D$93)*BZ$57+INTERCEPT(Fperm_SI_Woolf2021!$F$9:$F$93*EXP(-Fperm_SI_Woolf2021!$I$9:$I$93*$C128*IF(BZ$58=Fperm_SI_Woolf2021!$E$9:$E$93,1,EXP(LN((1.1*(Fperm_SI_Woolf2021!$E$9:$E$93-BZ$58)-63.1579*EXP(-0.19*Fperm_SI_Woolf2021!$E$9:$E$93)+63.1579*EXP(-0.19*BZ$58))/(Fperm_SI_Woolf2021!$E$9:$E$93-BZ$58))*(BZ$58-Fperm_SI_Woolf2021!$E$9:$E$93)/10))) + Fperm_SI_Woolf2021!$G$9:$G$93*EXP(-Fperm_SI_Woolf2021!$J$9:$J$93*$C128*IF(BZ$58=Fperm_SI_Woolf2021!$E$9:$E$93,1,EXP(LN((1.1*(Fperm_SI_Woolf2021!$E$9:$E$93-BZ$58)-63.1579*EXP(-0.19*Fperm_SI_Woolf2021!$E$9:$E$93)+63.1579*EXP(-0.19*BZ$58))/(Fperm_SI_Woolf2021!$E$9:$E$93-BZ$58))*(BZ$58-Fperm_SI_Woolf2021!$E$9:$E$93)/10))) + Fperm_SI_Woolf2021!$H$9:$H$93*EXP(-Fperm_SI_Woolf2021!$K$9:$K$93*$C128*IF(BZ$58=Fperm_SI_Woolf2021!$E$9:$E$93,1,EXP(LN((1.1*(Fperm_SI_Woolf2021!$E$9:$E$93-BZ$58)-63.1579*EXP(-0.19*Fperm_SI_Woolf2021!$E$9:$E$93)+63.1579*EXP(-0.19*BZ$58))/(Fperm_SI_Woolf2021!$E$9:$E$93-BZ$58))*(BZ$58-Fperm_SI_Woolf2021!$E$9:$E$93)/10))),Fperm_SI_Woolf2021!$D$9:$D$93))</f>
        <v>0.10120784912494013</v>
      </c>
    </row>
    <row r="129" spans="3:78" x14ac:dyDescent="0.2">
      <c r="C129" s="48">
        <v>690</v>
      </c>
      <c r="D129" s="51" cm="1">
        <f t="array" ref="D129">MIN(1,SLOPE(Fperm_SI_Woolf2021!$F$9:$F$93*EXP(-Fperm_SI_Woolf2021!$I$9:$I$93*$C129*IF(D$58=Fperm_SI_Woolf2021!$E$9:$E$93,1,EXP(LN((1.1*(Fperm_SI_Woolf2021!$E$9:$E$93-D$58)-63.1579*EXP(-0.19*Fperm_SI_Woolf2021!$E$9:$E$93)+63.1579*EXP(-0.19*D$58))/(Fperm_SI_Woolf2021!$E$9:$E$93-D$58))*(D$58-Fperm_SI_Woolf2021!$E$9:$E$93)/10))) + Fperm_SI_Woolf2021!$G$9:$G$93*EXP(-Fperm_SI_Woolf2021!$J$9:$J$93*$C129*IF(D$58=Fperm_SI_Woolf2021!$E$9:$E$93,1,EXP(LN((1.1*(Fperm_SI_Woolf2021!$E$9:$E$93-D$58)-63.1579*EXP(-0.19*Fperm_SI_Woolf2021!$E$9:$E$93)+63.1579*EXP(-0.19*D$58))/(Fperm_SI_Woolf2021!$E$9:$E$93-D$58))*(D$58-Fperm_SI_Woolf2021!$E$9:$E$93)/10))) + Fperm_SI_Woolf2021!$H$9:$H$93*EXP(-Fperm_SI_Woolf2021!$K$9:$K$93*$C129*IF(D$58=Fperm_SI_Woolf2021!$E$9:$E$93,1,EXP(LN((1.1*(Fperm_SI_Woolf2021!$E$9:$E$93-D$58)-63.1579*EXP(-0.19*Fperm_SI_Woolf2021!$E$9:$E$93)+63.1579*EXP(-0.19*D$58))/(Fperm_SI_Woolf2021!$E$9:$E$93-D$58))*(D$58-Fperm_SI_Woolf2021!$E$9:$E$93)/10))),Fperm_SI_Woolf2021!$D$9:$D$93)*D$57+INTERCEPT(Fperm_SI_Woolf2021!$F$9:$F$93*EXP(-Fperm_SI_Woolf2021!$I$9:$I$93*$C129*IF(D$58=Fperm_SI_Woolf2021!$E$9:$E$93,1,EXP(LN((1.1*(Fperm_SI_Woolf2021!$E$9:$E$93-D$58)-63.1579*EXP(-0.19*Fperm_SI_Woolf2021!$E$9:$E$93)+63.1579*EXP(-0.19*D$58))/(Fperm_SI_Woolf2021!$E$9:$E$93-D$58))*(D$58-Fperm_SI_Woolf2021!$E$9:$E$93)/10))) + Fperm_SI_Woolf2021!$G$9:$G$93*EXP(-Fperm_SI_Woolf2021!$J$9:$J$93*$C129*IF(D$58=Fperm_SI_Woolf2021!$E$9:$E$93,1,EXP(LN((1.1*(Fperm_SI_Woolf2021!$E$9:$E$93-D$58)-63.1579*EXP(-0.19*Fperm_SI_Woolf2021!$E$9:$E$93)+63.1579*EXP(-0.19*D$58))/(Fperm_SI_Woolf2021!$E$9:$E$93-D$58))*(D$58-Fperm_SI_Woolf2021!$E$9:$E$93)/10))) + Fperm_SI_Woolf2021!$H$9:$H$93*EXP(-Fperm_SI_Woolf2021!$K$9:$K$93*$C129*IF(D$58=Fperm_SI_Woolf2021!$E$9:$E$93,1,EXP(LN((1.1*(Fperm_SI_Woolf2021!$E$9:$E$93-D$58)-63.1579*EXP(-0.19*Fperm_SI_Woolf2021!$E$9:$E$93)+63.1579*EXP(-0.19*D$58))/(Fperm_SI_Woolf2021!$E$9:$E$93-D$58))*(D$58-Fperm_SI_Woolf2021!$E$9:$E$93)/10))),Fperm_SI_Woolf2021!$D$9:$D$93))</f>
        <v>0.8826300621337444</v>
      </c>
      <c r="E129" s="51" cm="1">
        <f t="array" ref="E129">MIN(1,SLOPE(Fperm_SI_Woolf2021!$F$9:$F$93*EXP(-Fperm_SI_Woolf2021!$I$9:$I$93*$C129*IF(E$58=Fperm_SI_Woolf2021!$E$9:$E$93,1,EXP(LN((1.1*(Fperm_SI_Woolf2021!$E$9:$E$93-E$58)-63.1579*EXP(-0.19*Fperm_SI_Woolf2021!$E$9:$E$93)+63.1579*EXP(-0.19*E$58))/(Fperm_SI_Woolf2021!$E$9:$E$93-E$58))*(E$58-Fperm_SI_Woolf2021!$E$9:$E$93)/10))) + Fperm_SI_Woolf2021!$G$9:$G$93*EXP(-Fperm_SI_Woolf2021!$J$9:$J$93*$C129*IF(E$58=Fperm_SI_Woolf2021!$E$9:$E$93,1,EXP(LN((1.1*(Fperm_SI_Woolf2021!$E$9:$E$93-E$58)-63.1579*EXP(-0.19*Fperm_SI_Woolf2021!$E$9:$E$93)+63.1579*EXP(-0.19*E$58))/(Fperm_SI_Woolf2021!$E$9:$E$93-E$58))*(E$58-Fperm_SI_Woolf2021!$E$9:$E$93)/10))) + Fperm_SI_Woolf2021!$H$9:$H$93*EXP(-Fperm_SI_Woolf2021!$K$9:$K$93*$C129*IF(E$58=Fperm_SI_Woolf2021!$E$9:$E$93,1,EXP(LN((1.1*(Fperm_SI_Woolf2021!$E$9:$E$93-E$58)-63.1579*EXP(-0.19*Fperm_SI_Woolf2021!$E$9:$E$93)+63.1579*EXP(-0.19*E$58))/(Fperm_SI_Woolf2021!$E$9:$E$93-E$58))*(E$58-Fperm_SI_Woolf2021!$E$9:$E$93)/10))),Fperm_SI_Woolf2021!$D$9:$D$93)*E$57+INTERCEPT(Fperm_SI_Woolf2021!$F$9:$F$93*EXP(-Fperm_SI_Woolf2021!$I$9:$I$93*$C129*IF(E$58=Fperm_SI_Woolf2021!$E$9:$E$93,1,EXP(LN((1.1*(Fperm_SI_Woolf2021!$E$9:$E$93-E$58)-63.1579*EXP(-0.19*Fperm_SI_Woolf2021!$E$9:$E$93)+63.1579*EXP(-0.19*E$58))/(Fperm_SI_Woolf2021!$E$9:$E$93-E$58))*(E$58-Fperm_SI_Woolf2021!$E$9:$E$93)/10))) + Fperm_SI_Woolf2021!$G$9:$G$93*EXP(-Fperm_SI_Woolf2021!$J$9:$J$93*$C129*IF(E$58=Fperm_SI_Woolf2021!$E$9:$E$93,1,EXP(LN((1.1*(Fperm_SI_Woolf2021!$E$9:$E$93-E$58)-63.1579*EXP(-0.19*Fperm_SI_Woolf2021!$E$9:$E$93)+63.1579*EXP(-0.19*E$58))/(Fperm_SI_Woolf2021!$E$9:$E$93-E$58))*(E$58-Fperm_SI_Woolf2021!$E$9:$E$93)/10))) + Fperm_SI_Woolf2021!$H$9:$H$93*EXP(-Fperm_SI_Woolf2021!$K$9:$K$93*$C129*IF(E$58=Fperm_SI_Woolf2021!$E$9:$E$93,1,EXP(LN((1.1*(Fperm_SI_Woolf2021!$E$9:$E$93-E$58)-63.1579*EXP(-0.19*Fperm_SI_Woolf2021!$E$9:$E$93)+63.1579*EXP(-0.19*E$58))/(Fperm_SI_Woolf2021!$E$9:$E$93-E$58))*(E$58-Fperm_SI_Woolf2021!$E$9:$E$93)/10))),Fperm_SI_Woolf2021!$D$9:$D$93))</f>
        <v>0.85021662817488663</v>
      </c>
      <c r="F129" s="51" cm="1">
        <f t="array" ref="F129">MIN(1,SLOPE(Fperm_SI_Woolf2021!$F$9:$F$93*EXP(-Fperm_SI_Woolf2021!$I$9:$I$93*$C129*IF(F$58=Fperm_SI_Woolf2021!$E$9:$E$93,1,EXP(LN((1.1*(Fperm_SI_Woolf2021!$E$9:$E$93-F$58)-63.1579*EXP(-0.19*Fperm_SI_Woolf2021!$E$9:$E$93)+63.1579*EXP(-0.19*F$58))/(Fperm_SI_Woolf2021!$E$9:$E$93-F$58))*(F$58-Fperm_SI_Woolf2021!$E$9:$E$93)/10))) + Fperm_SI_Woolf2021!$G$9:$G$93*EXP(-Fperm_SI_Woolf2021!$J$9:$J$93*$C129*IF(F$58=Fperm_SI_Woolf2021!$E$9:$E$93,1,EXP(LN((1.1*(Fperm_SI_Woolf2021!$E$9:$E$93-F$58)-63.1579*EXP(-0.19*Fperm_SI_Woolf2021!$E$9:$E$93)+63.1579*EXP(-0.19*F$58))/(Fperm_SI_Woolf2021!$E$9:$E$93-F$58))*(F$58-Fperm_SI_Woolf2021!$E$9:$E$93)/10))) + Fperm_SI_Woolf2021!$H$9:$H$93*EXP(-Fperm_SI_Woolf2021!$K$9:$K$93*$C129*IF(F$58=Fperm_SI_Woolf2021!$E$9:$E$93,1,EXP(LN((1.1*(Fperm_SI_Woolf2021!$E$9:$E$93-F$58)-63.1579*EXP(-0.19*Fperm_SI_Woolf2021!$E$9:$E$93)+63.1579*EXP(-0.19*F$58))/(Fperm_SI_Woolf2021!$E$9:$E$93-F$58))*(F$58-Fperm_SI_Woolf2021!$E$9:$E$93)/10))),Fperm_SI_Woolf2021!$D$9:$D$93)*F$57+INTERCEPT(Fperm_SI_Woolf2021!$F$9:$F$93*EXP(-Fperm_SI_Woolf2021!$I$9:$I$93*$C129*IF(F$58=Fperm_SI_Woolf2021!$E$9:$E$93,1,EXP(LN((1.1*(Fperm_SI_Woolf2021!$E$9:$E$93-F$58)-63.1579*EXP(-0.19*Fperm_SI_Woolf2021!$E$9:$E$93)+63.1579*EXP(-0.19*F$58))/(Fperm_SI_Woolf2021!$E$9:$E$93-F$58))*(F$58-Fperm_SI_Woolf2021!$E$9:$E$93)/10))) + Fperm_SI_Woolf2021!$G$9:$G$93*EXP(-Fperm_SI_Woolf2021!$J$9:$J$93*$C129*IF(F$58=Fperm_SI_Woolf2021!$E$9:$E$93,1,EXP(LN((1.1*(Fperm_SI_Woolf2021!$E$9:$E$93-F$58)-63.1579*EXP(-0.19*Fperm_SI_Woolf2021!$E$9:$E$93)+63.1579*EXP(-0.19*F$58))/(Fperm_SI_Woolf2021!$E$9:$E$93-F$58))*(F$58-Fperm_SI_Woolf2021!$E$9:$E$93)/10))) + Fperm_SI_Woolf2021!$H$9:$H$93*EXP(-Fperm_SI_Woolf2021!$K$9:$K$93*$C129*IF(F$58=Fperm_SI_Woolf2021!$E$9:$E$93,1,EXP(LN((1.1*(Fperm_SI_Woolf2021!$E$9:$E$93-F$58)-63.1579*EXP(-0.19*Fperm_SI_Woolf2021!$E$9:$E$93)+63.1579*EXP(-0.19*F$58))/(Fperm_SI_Woolf2021!$E$9:$E$93-F$58))*(F$58-Fperm_SI_Woolf2021!$E$9:$E$93)/10))),Fperm_SI_Woolf2021!$D$9:$D$93))</f>
        <v>0.81780319421602887</v>
      </c>
      <c r="G129" s="51" cm="1">
        <f t="array" ref="G129">MIN(1,SLOPE(Fperm_SI_Woolf2021!$F$9:$F$93*EXP(-Fperm_SI_Woolf2021!$I$9:$I$93*$C129*IF(G$58=Fperm_SI_Woolf2021!$E$9:$E$93,1,EXP(LN((1.1*(Fperm_SI_Woolf2021!$E$9:$E$93-G$58)-63.1579*EXP(-0.19*Fperm_SI_Woolf2021!$E$9:$E$93)+63.1579*EXP(-0.19*G$58))/(Fperm_SI_Woolf2021!$E$9:$E$93-G$58))*(G$58-Fperm_SI_Woolf2021!$E$9:$E$93)/10))) + Fperm_SI_Woolf2021!$G$9:$G$93*EXP(-Fperm_SI_Woolf2021!$J$9:$J$93*$C129*IF(G$58=Fperm_SI_Woolf2021!$E$9:$E$93,1,EXP(LN((1.1*(Fperm_SI_Woolf2021!$E$9:$E$93-G$58)-63.1579*EXP(-0.19*Fperm_SI_Woolf2021!$E$9:$E$93)+63.1579*EXP(-0.19*G$58))/(Fperm_SI_Woolf2021!$E$9:$E$93-G$58))*(G$58-Fperm_SI_Woolf2021!$E$9:$E$93)/10))) + Fperm_SI_Woolf2021!$H$9:$H$93*EXP(-Fperm_SI_Woolf2021!$K$9:$K$93*$C129*IF(G$58=Fperm_SI_Woolf2021!$E$9:$E$93,1,EXP(LN((1.1*(Fperm_SI_Woolf2021!$E$9:$E$93-G$58)-63.1579*EXP(-0.19*Fperm_SI_Woolf2021!$E$9:$E$93)+63.1579*EXP(-0.19*G$58))/(Fperm_SI_Woolf2021!$E$9:$E$93-G$58))*(G$58-Fperm_SI_Woolf2021!$E$9:$E$93)/10))),Fperm_SI_Woolf2021!$D$9:$D$93)*G$57+INTERCEPT(Fperm_SI_Woolf2021!$F$9:$F$93*EXP(-Fperm_SI_Woolf2021!$I$9:$I$93*$C129*IF(G$58=Fperm_SI_Woolf2021!$E$9:$E$93,1,EXP(LN((1.1*(Fperm_SI_Woolf2021!$E$9:$E$93-G$58)-63.1579*EXP(-0.19*Fperm_SI_Woolf2021!$E$9:$E$93)+63.1579*EXP(-0.19*G$58))/(Fperm_SI_Woolf2021!$E$9:$E$93-G$58))*(G$58-Fperm_SI_Woolf2021!$E$9:$E$93)/10))) + Fperm_SI_Woolf2021!$G$9:$G$93*EXP(-Fperm_SI_Woolf2021!$J$9:$J$93*$C129*IF(G$58=Fperm_SI_Woolf2021!$E$9:$E$93,1,EXP(LN((1.1*(Fperm_SI_Woolf2021!$E$9:$E$93-G$58)-63.1579*EXP(-0.19*Fperm_SI_Woolf2021!$E$9:$E$93)+63.1579*EXP(-0.19*G$58))/(Fperm_SI_Woolf2021!$E$9:$E$93-G$58))*(G$58-Fperm_SI_Woolf2021!$E$9:$E$93)/10))) + Fperm_SI_Woolf2021!$H$9:$H$93*EXP(-Fperm_SI_Woolf2021!$K$9:$K$93*$C129*IF(G$58=Fperm_SI_Woolf2021!$E$9:$E$93,1,EXP(LN((1.1*(Fperm_SI_Woolf2021!$E$9:$E$93-G$58)-63.1579*EXP(-0.19*Fperm_SI_Woolf2021!$E$9:$E$93)+63.1579*EXP(-0.19*G$58))/(Fperm_SI_Woolf2021!$E$9:$E$93-G$58))*(G$58-Fperm_SI_Woolf2021!$E$9:$E$93)/10))),Fperm_SI_Woolf2021!$D$9:$D$93))</f>
        <v>0.78538976025717122</v>
      </c>
      <c r="H129" s="51" cm="1">
        <f t="array" ref="H129">MIN(1,SLOPE(Fperm_SI_Woolf2021!$F$9:$F$93*EXP(-Fperm_SI_Woolf2021!$I$9:$I$93*$C129*IF(H$58=Fperm_SI_Woolf2021!$E$9:$E$93,1,EXP(LN((1.1*(Fperm_SI_Woolf2021!$E$9:$E$93-H$58)-63.1579*EXP(-0.19*Fperm_SI_Woolf2021!$E$9:$E$93)+63.1579*EXP(-0.19*H$58))/(Fperm_SI_Woolf2021!$E$9:$E$93-H$58))*(H$58-Fperm_SI_Woolf2021!$E$9:$E$93)/10))) + Fperm_SI_Woolf2021!$G$9:$G$93*EXP(-Fperm_SI_Woolf2021!$J$9:$J$93*$C129*IF(H$58=Fperm_SI_Woolf2021!$E$9:$E$93,1,EXP(LN((1.1*(Fperm_SI_Woolf2021!$E$9:$E$93-H$58)-63.1579*EXP(-0.19*Fperm_SI_Woolf2021!$E$9:$E$93)+63.1579*EXP(-0.19*H$58))/(Fperm_SI_Woolf2021!$E$9:$E$93-H$58))*(H$58-Fperm_SI_Woolf2021!$E$9:$E$93)/10))) + Fperm_SI_Woolf2021!$H$9:$H$93*EXP(-Fperm_SI_Woolf2021!$K$9:$K$93*$C129*IF(H$58=Fperm_SI_Woolf2021!$E$9:$E$93,1,EXP(LN((1.1*(Fperm_SI_Woolf2021!$E$9:$E$93-H$58)-63.1579*EXP(-0.19*Fperm_SI_Woolf2021!$E$9:$E$93)+63.1579*EXP(-0.19*H$58))/(Fperm_SI_Woolf2021!$E$9:$E$93-H$58))*(H$58-Fperm_SI_Woolf2021!$E$9:$E$93)/10))),Fperm_SI_Woolf2021!$D$9:$D$93)*H$57+INTERCEPT(Fperm_SI_Woolf2021!$F$9:$F$93*EXP(-Fperm_SI_Woolf2021!$I$9:$I$93*$C129*IF(H$58=Fperm_SI_Woolf2021!$E$9:$E$93,1,EXP(LN((1.1*(Fperm_SI_Woolf2021!$E$9:$E$93-H$58)-63.1579*EXP(-0.19*Fperm_SI_Woolf2021!$E$9:$E$93)+63.1579*EXP(-0.19*H$58))/(Fperm_SI_Woolf2021!$E$9:$E$93-H$58))*(H$58-Fperm_SI_Woolf2021!$E$9:$E$93)/10))) + Fperm_SI_Woolf2021!$G$9:$G$93*EXP(-Fperm_SI_Woolf2021!$J$9:$J$93*$C129*IF(H$58=Fperm_SI_Woolf2021!$E$9:$E$93,1,EXP(LN((1.1*(Fperm_SI_Woolf2021!$E$9:$E$93-H$58)-63.1579*EXP(-0.19*Fperm_SI_Woolf2021!$E$9:$E$93)+63.1579*EXP(-0.19*H$58))/(Fperm_SI_Woolf2021!$E$9:$E$93-H$58))*(H$58-Fperm_SI_Woolf2021!$E$9:$E$93)/10))) + Fperm_SI_Woolf2021!$H$9:$H$93*EXP(-Fperm_SI_Woolf2021!$K$9:$K$93*$C129*IF(H$58=Fperm_SI_Woolf2021!$E$9:$E$93,1,EXP(LN((1.1*(Fperm_SI_Woolf2021!$E$9:$E$93-H$58)-63.1579*EXP(-0.19*Fperm_SI_Woolf2021!$E$9:$E$93)+63.1579*EXP(-0.19*H$58))/(Fperm_SI_Woolf2021!$E$9:$E$93-H$58))*(H$58-Fperm_SI_Woolf2021!$E$9:$E$93)/10))),Fperm_SI_Woolf2021!$D$9:$D$93))</f>
        <v>0.75297632629831357</v>
      </c>
      <c r="I129" s="51" cm="1">
        <f t="array" ref="I129">MIN(1,SLOPE(Fperm_SI_Woolf2021!$F$9:$F$93*EXP(-Fperm_SI_Woolf2021!$I$9:$I$93*$C129*IF(I$58=Fperm_SI_Woolf2021!$E$9:$E$93,1,EXP(LN((1.1*(Fperm_SI_Woolf2021!$E$9:$E$93-I$58)-63.1579*EXP(-0.19*Fperm_SI_Woolf2021!$E$9:$E$93)+63.1579*EXP(-0.19*I$58))/(Fperm_SI_Woolf2021!$E$9:$E$93-I$58))*(I$58-Fperm_SI_Woolf2021!$E$9:$E$93)/10))) + Fperm_SI_Woolf2021!$G$9:$G$93*EXP(-Fperm_SI_Woolf2021!$J$9:$J$93*$C129*IF(I$58=Fperm_SI_Woolf2021!$E$9:$E$93,1,EXP(LN((1.1*(Fperm_SI_Woolf2021!$E$9:$E$93-I$58)-63.1579*EXP(-0.19*Fperm_SI_Woolf2021!$E$9:$E$93)+63.1579*EXP(-0.19*I$58))/(Fperm_SI_Woolf2021!$E$9:$E$93-I$58))*(I$58-Fperm_SI_Woolf2021!$E$9:$E$93)/10))) + Fperm_SI_Woolf2021!$H$9:$H$93*EXP(-Fperm_SI_Woolf2021!$K$9:$K$93*$C129*IF(I$58=Fperm_SI_Woolf2021!$E$9:$E$93,1,EXP(LN((1.1*(Fperm_SI_Woolf2021!$E$9:$E$93-I$58)-63.1579*EXP(-0.19*Fperm_SI_Woolf2021!$E$9:$E$93)+63.1579*EXP(-0.19*I$58))/(Fperm_SI_Woolf2021!$E$9:$E$93-I$58))*(I$58-Fperm_SI_Woolf2021!$E$9:$E$93)/10))),Fperm_SI_Woolf2021!$D$9:$D$93)*I$57+INTERCEPT(Fperm_SI_Woolf2021!$F$9:$F$93*EXP(-Fperm_SI_Woolf2021!$I$9:$I$93*$C129*IF(I$58=Fperm_SI_Woolf2021!$E$9:$E$93,1,EXP(LN((1.1*(Fperm_SI_Woolf2021!$E$9:$E$93-I$58)-63.1579*EXP(-0.19*Fperm_SI_Woolf2021!$E$9:$E$93)+63.1579*EXP(-0.19*I$58))/(Fperm_SI_Woolf2021!$E$9:$E$93-I$58))*(I$58-Fperm_SI_Woolf2021!$E$9:$E$93)/10))) + Fperm_SI_Woolf2021!$G$9:$G$93*EXP(-Fperm_SI_Woolf2021!$J$9:$J$93*$C129*IF(I$58=Fperm_SI_Woolf2021!$E$9:$E$93,1,EXP(LN((1.1*(Fperm_SI_Woolf2021!$E$9:$E$93-I$58)-63.1579*EXP(-0.19*Fperm_SI_Woolf2021!$E$9:$E$93)+63.1579*EXP(-0.19*I$58))/(Fperm_SI_Woolf2021!$E$9:$E$93-I$58))*(I$58-Fperm_SI_Woolf2021!$E$9:$E$93)/10))) + Fperm_SI_Woolf2021!$H$9:$H$93*EXP(-Fperm_SI_Woolf2021!$K$9:$K$93*$C129*IF(I$58=Fperm_SI_Woolf2021!$E$9:$E$93,1,EXP(LN((1.1*(Fperm_SI_Woolf2021!$E$9:$E$93-I$58)-63.1579*EXP(-0.19*Fperm_SI_Woolf2021!$E$9:$E$93)+63.1579*EXP(-0.19*I$58))/(Fperm_SI_Woolf2021!$E$9:$E$93-I$58))*(I$58-Fperm_SI_Woolf2021!$E$9:$E$93)/10))),Fperm_SI_Woolf2021!$D$9:$D$93))</f>
        <v>0.72056289233945581</v>
      </c>
      <c r="J129" s="51" cm="1">
        <f t="array" ref="J129">MIN(1,SLOPE(Fperm_SI_Woolf2021!$F$9:$F$93*EXP(-Fperm_SI_Woolf2021!$I$9:$I$93*$C129*IF(J$58=Fperm_SI_Woolf2021!$E$9:$E$93,1,EXP(LN((1.1*(Fperm_SI_Woolf2021!$E$9:$E$93-J$58)-63.1579*EXP(-0.19*Fperm_SI_Woolf2021!$E$9:$E$93)+63.1579*EXP(-0.19*J$58))/(Fperm_SI_Woolf2021!$E$9:$E$93-J$58))*(J$58-Fperm_SI_Woolf2021!$E$9:$E$93)/10))) + Fperm_SI_Woolf2021!$G$9:$G$93*EXP(-Fperm_SI_Woolf2021!$J$9:$J$93*$C129*IF(J$58=Fperm_SI_Woolf2021!$E$9:$E$93,1,EXP(LN((1.1*(Fperm_SI_Woolf2021!$E$9:$E$93-J$58)-63.1579*EXP(-0.19*Fperm_SI_Woolf2021!$E$9:$E$93)+63.1579*EXP(-0.19*J$58))/(Fperm_SI_Woolf2021!$E$9:$E$93-J$58))*(J$58-Fperm_SI_Woolf2021!$E$9:$E$93)/10))) + Fperm_SI_Woolf2021!$H$9:$H$93*EXP(-Fperm_SI_Woolf2021!$K$9:$K$93*$C129*IF(J$58=Fperm_SI_Woolf2021!$E$9:$E$93,1,EXP(LN((1.1*(Fperm_SI_Woolf2021!$E$9:$E$93-J$58)-63.1579*EXP(-0.19*Fperm_SI_Woolf2021!$E$9:$E$93)+63.1579*EXP(-0.19*J$58))/(Fperm_SI_Woolf2021!$E$9:$E$93-J$58))*(J$58-Fperm_SI_Woolf2021!$E$9:$E$93)/10))),Fperm_SI_Woolf2021!$D$9:$D$93)*J$57+INTERCEPT(Fperm_SI_Woolf2021!$F$9:$F$93*EXP(-Fperm_SI_Woolf2021!$I$9:$I$93*$C129*IF(J$58=Fperm_SI_Woolf2021!$E$9:$E$93,1,EXP(LN((1.1*(Fperm_SI_Woolf2021!$E$9:$E$93-J$58)-63.1579*EXP(-0.19*Fperm_SI_Woolf2021!$E$9:$E$93)+63.1579*EXP(-0.19*J$58))/(Fperm_SI_Woolf2021!$E$9:$E$93-J$58))*(J$58-Fperm_SI_Woolf2021!$E$9:$E$93)/10))) + Fperm_SI_Woolf2021!$G$9:$G$93*EXP(-Fperm_SI_Woolf2021!$J$9:$J$93*$C129*IF(J$58=Fperm_SI_Woolf2021!$E$9:$E$93,1,EXP(LN((1.1*(Fperm_SI_Woolf2021!$E$9:$E$93-J$58)-63.1579*EXP(-0.19*Fperm_SI_Woolf2021!$E$9:$E$93)+63.1579*EXP(-0.19*J$58))/(Fperm_SI_Woolf2021!$E$9:$E$93-J$58))*(J$58-Fperm_SI_Woolf2021!$E$9:$E$93)/10))) + Fperm_SI_Woolf2021!$H$9:$H$93*EXP(-Fperm_SI_Woolf2021!$K$9:$K$93*$C129*IF(J$58=Fperm_SI_Woolf2021!$E$9:$E$93,1,EXP(LN((1.1*(Fperm_SI_Woolf2021!$E$9:$E$93-J$58)-63.1579*EXP(-0.19*Fperm_SI_Woolf2021!$E$9:$E$93)+63.1579*EXP(-0.19*J$58))/(Fperm_SI_Woolf2021!$E$9:$E$93-J$58))*(J$58-Fperm_SI_Woolf2021!$E$9:$E$93)/10))),Fperm_SI_Woolf2021!$D$9:$D$93))</f>
        <v>0.68814945838059816</v>
      </c>
      <c r="K129" s="51" cm="1">
        <f t="array" ref="K129">MIN(1,SLOPE(Fperm_SI_Woolf2021!$F$9:$F$93*EXP(-Fperm_SI_Woolf2021!$I$9:$I$93*$C129*IF(K$58=Fperm_SI_Woolf2021!$E$9:$E$93,1,EXP(LN((1.1*(Fperm_SI_Woolf2021!$E$9:$E$93-K$58)-63.1579*EXP(-0.19*Fperm_SI_Woolf2021!$E$9:$E$93)+63.1579*EXP(-0.19*K$58))/(Fperm_SI_Woolf2021!$E$9:$E$93-K$58))*(K$58-Fperm_SI_Woolf2021!$E$9:$E$93)/10))) + Fperm_SI_Woolf2021!$G$9:$G$93*EXP(-Fperm_SI_Woolf2021!$J$9:$J$93*$C129*IF(K$58=Fperm_SI_Woolf2021!$E$9:$E$93,1,EXP(LN((1.1*(Fperm_SI_Woolf2021!$E$9:$E$93-K$58)-63.1579*EXP(-0.19*Fperm_SI_Woolf2021!$E$9:$E$93)+63.1579*EXP(-0.19*K$58))/(Fperm_SI_Woolf2021!$E$9:$E$93-K$58))*(K$58-Fperm_SI_Woolf2021!$E$9:$E$93)/10))) + Fperm_SI_Woolf2021!$H$9:$H$93*EXP(-Fperm_SI_Woolf2021!$K$9:$K$93*$C129*IF(K$58=Fperm_SI_Woolf2021!$E$9:$E$93,1,EXP(LN((1.1*(Fperm_SI_Woolf2021!$E$9:$E$93-K$58)-63.1579*EXP(-0.19*Fperm_SI_Woolf2021!$E$9:$E$93)+63.1579*EXP(-0.19*K$58))/(Fperm_SI_Woolf2021!$E$9:$E$93-K$58))*(K$58-Fperm_SI_Woolf2021!$E$9:$E$93)/10))),Fperm_SI_Woolf2021!$D$9:$D$93)*K$57+INTERCEPT(Fperm_SI_Woolf2021!$F$9:$F$93*EXP(-Fperm_SI_Woolf2021!$I$9:$I$93*$C129*IF(K$58=Fperm_SI_Woolf2021!$E$9:$E$93,1,EXP(LN((1.1*(Fperm_SI_Woolf2021!$E$9:$E$93-K$58)-63.1579*EXP(-0.19*Fperm_SI_Woolf2021!$E$9:$E$93)+63.1579*EXP(-0.19*K$58))/(Fperm_SI_Woolf2021!$E$9:$E$93-K$58))*(K$58-Fperm_SI_Woolf2021!$E$9:$E$93)/10))) + Fperm_SI_Woolf2021!$G$9:$G$93*EXP(-Fperm_SI_Woolf2021!$J$9:$J$93*$C129*IF(K$58=Fperm_SI_Woolf2021!$E$9:$E$93,1,EXP(LN((1.1*(Fperm_SI_Woolf2021!$E$9:$E$93-K$58)-63.1579*EXP(-0.19*Fperm_SI_Woolf2021!$E$9:$E$93)+63.1579*EXP(-0.19*K$58))/(Fperm_SI_Woolf2021!$E$9:$E$93-K$58))*(K$58-Fperm_SI_Woolf2021!$E$9:$E$93)/10))) + Fperm_SI_Woolf2021!$H$9:$H$93*EXP(-Fperm_SI_Woolf2021!$K$9:$K$93*$C129*IF(K$58=Fperm_SI_Woolf2021!$E$9:$E$93,1,EXP(LN((1.1*(Fperm_SI_Woolf2021!$E$9:$E$93-K$58)-63.1579*EXP(-0.19*Fperm_SI_Woolf2021!$E$9:$E$93)+63.1579*EXP(-0.19*K$58))/(Fperm_SI_Woolf2021!$E$9:$E$93-K$58))*(K$58-Fperm_SI_Woolf2021!$E$9:$E$93)/10))),Fperm_SI_Woolf2021!$D$9:$D$93))</f>
        <v>0.6557360244217405</v>
      </c>
      <c r="L129" s="51" cm="1">
        <f t="array" ref="L129">MIN(1,SLOPE(Fperm_SI_Woolf2021!$F$9:$F$93*EXP(-Fperm_SI_Woolf2021!$I$9:$I$93*$C129*IF(L$58=Fperm_SI_Woolf2021!$E$9:$E$93,1,EXP(LN((1.1*(Fperm_SI_Woolf2021!$E$9:$E$93-L$58)-63.1579*EXP(-0.19*Fperm_SI_Woolf2021!$E$9:$E$93)+63.1579*EXP(-0.19*L$58))/(Fperm_SI_Woolf2021!$E$9:$E$93-L$58))*(L$58-Fperm_SI_Woolf2021!$E$9:$E$93)/10))) + Fperm_SI_Woolf2021!$G$9:$G$93*EXP(-Fperm_SI_Woolf2021!$J$9:$J$93*$C129*IF(L$58=Fperm_SI_Woolf2021!$E$9:$E$93,1,EXP(LN((1.1*(Fperm_SI_Woolf2021!$E$9:$E$93-L$58)-63.1579*EXP(-0.19*Fperm_SI_Woolf2021!$E$9:$E$93)+63.1579*EXP(-0.19*L$58))/(Fperm_SI_Woolf2021!$E$9:$E$93-L$58))*(L$58-Fperm_SI_Woolf2021!$E$9:$E$93)/10))) + Fperm_SI_Woolf2021!$H$9:$H$93*EXP(-Fperm_SI_Woolf2021!$K$9:$K$93*$C129*IF(L$58=Fperm_SI_Woolf2021!$E$9:$E$93,1,EXP(LN((1.1*(Fperm_SI_Woolf2021!$E$9:$E$93-L$58)-63.1579*EXP(-0.19*Fperm_SI_Woolf2021!$E$9:$E$93)+63.1579*EXP(-0.19*L$58))/(Fperm_SI_Woolf2021!$E$9:$E$93-L$58))*(L$58-Fperm_SI_Woolf2021!$E$9:$E$93)/10))),Fperm_SI_Woolf2021!$D$9:$D$93)*L$57+INTERCEPT(Fperm_SI_Woolf2021!$F$9:$F$93*EXP(-Fperm_SI_Woolf2021!$I$9:$I$93*$C129*IF(L$58=Fperm_SI_Woolf2021!$E$9:$E$93,1,EXP(LN((1.1*(Fperm_SI_Woolf2021!$E$9:$E$93-L$58)-63.1579*EXP(-0.19*Fperm_SI_Woolf2021!$E$9:$E$93)+63.1579*EXP(-0.19*L$58))/(Fperm_SI_Woolf2021!$E$9:$E$93-L$58))*(L$58-Fperm_SI_Woolf2021!$E$9:$E$93)/10))) + Fperm_SI_Woolf2021!$G$9:$G$93*EXP(-Fperm_SI_Woolf2021!$J$9:$J$93*$C129*IF(L$58=Fperm_SI_Woolf2021!$E$9:$E$93,1,EXP(LN((1.1*(Fperm_SI_Woolf2021!$E$9:$E$93-L$58)-63.1579*EXP(-0.19*Fperm_SI_Woolf2021!$E$9:$E$93)+63.1579*EXP(-0.19*L$58))/(Fperm_SI_Woolf2021!$E$9:$E$93-L$58))*(L$58-Fperm_SI_Woolf2021!$E$9:$E$93)/10))) + Fperm_SI_Woolf2021!$H$9:$H$93*EXP(-Fperm_SI_Woolf2021!$K$9:$K$93*$C129*IF(L$58=Fperm_SI_Woolf2021!$E$9:$E$93,1,EXP(LN((1.1*(Fperm_SI_Woolf2021!$E$9:$E$93-L$58)-63.1579*EXP(-0.19*Fperm_SI_Woolf2021!$E$9:$E$93)+63.1579*EXP(-0.19*L$58))/(Fperm_SI_Woolf2021!$E$9:$E$93-L$58))*(L$58-Fperm_SI_Woolf2021!$E$9:$E$93)/10))),Fperm_SI_Woolf2021!$D$9:$D$93))</f>
        <v>0.62332259046288274</v>
      </c>
      <c r="M129" s="51" cm="1">
        <f t="array" ref="M129">MIN(1,SLOPE(Fperm_SI_Woolf2021!$F$9:$F$93*EXP(-Fperm_SI_Woolf2021!$I$9:$I$93*$C129*IF(M$58=Fperm_SI_Woolf2021!$E$9:$E$93,1,EXP(LN((1.1*(Fperm_SI_Woolf2021!$E$9:$E$93-M$58)-63.1579*EXP(-0.19*Fperm_SI_Woolf2021!$E$9:$E$93)+63.1579*EXP(-0.19*M$58))/(Fperm_SI_Woolf2021!$E$9:$E$93-M$58))*(M$58-Fperm_SI_Woolf2021!$E$9:$E$93)/10))) + Fperm_SI_Woolf2021!$G$9:$G$93*EXP(-Fperm_SI_Woolf2021!$J$9:$J$93*$C129*IF(M$58=Fperm_SI_Woolf2021!$E$9:$E$93,1,EXP(LN((1.1*(Fperm_SI_Woolf2021!$E$9:$E$93-M$58)-63.1579*EXP(-0.19*Fperm_SI_Woolf2021!$E$9:$E$93)+63.1579*EXP(-0.19*M$58))/(Fperm_SI_Woolf2021!$E$9:$E$93-M$58))*(M$58-Fperm_SI_Woolf2021!$E$9:$E$93)/10))) + Fperm_SI_Woolf2021!$H$9:$H$93*EXP(-Fperm_SI_Woolf2021!$K$9:$K$93*$C129*IF(M$58=Fperm_SI_Woolf2021!$E$9:$E$93,1,EXP(LN((1.1*(Fperm_SI_Woolf2021!$E$9:$E$93-M$58)-63.1579*EXP(-0.19*Fperm_SI_Woolf2021!$E$9:$E$93)+63.1579*EXP(-0.19*M$58))/(Fperm_SI_Woolf2021!$E$9:$E$93-M$58))*(M$58-Fperm_SI_Woolf2021!$E$9:$E$93)/10))),Fperm_SI_Woolf2021!$D$9:$D$93)*M$57+INTERCEPT(Fperm_SI_Woolf2021!$F$9:$F$93*EXP(-Fperm_SI_Woolf2021!$I$9:$I$93*$C129*IF(M$58=Fperm_SI_Woolf2021!$E$9:$E$93,1,EXP(LN((1.1*(Fperm_SI_Woolf2021!$E$9:$E$93-M$58)-63.1579*EXP(-0.19*Fperm_SI_Woolf2021!$E$9:$E$93)+63.1579*EXP(-0.19*M$58))/(Fperm_SI_Woolf2021!$E$9:$E$93-M$58))*(M$58-Fperm_SI_Woolf2021!$E$9:$E$93)/10))) + Fperm_SI_Woolf2021!$G$9:$G$93*EXP(-Fperm_SI_Woolf2021!$J$9:$J$93*$C129*IF(M$58=Fperm_SI_Woolf2021!$E$9:$E$93,1,EXP(LN((1.1*(Fperm_SI_Woolf2021!$E$9:$E$93-M$58)-63.1579*EXP(-0.19*Fperm_SI_Woolf2021!$E$9:$E$93)+63.1579*EXP(-0.19*M$58))/(Fperm_SI_Woolf2021!$E$9:$E$93-M$58))*(M$58-Fperm_SI_Woolf2021!$E$9:$E$93)/10))) + Fperm_SI_Woolf2021!$H$9:$H$93*EXP(-Fperm_SI_Woolf2021!$K$9:$K$93*$C129*IF(M$58=Fperm_SI_Woolf2021!$E$9:$E$93,1,EXP(LN((1.1*(Fperm_SI_Woolf2021!$E$9:$E$93-M$58)-63.1579*EXP(-0.19*Fperm_SI_Woolf2021!$E$9:$E$93)+63.1579*EXP(-0.19*M$58))/(Fperm_SI_Woolf2021!$E$9:$E$93-M$58))*(M$58-Fperm_SI_Woolf2021!$E$9:$E$93)/10))),Fperm_SI_Woolf2021!$D$9:$D$93))</f>
        <v>0.59090915650402509</v>
      </c>
      <c r="N129" s="51" cm="1">
        <f t="array" ref="N129">MIN(1,SLOPE(Fperm_SI_Woolf2021!$F$9:$F$93*EXP(-Fperm_SI_Woolf2021!$I$9:$I$93*$C129*IF(N$58=Fperm_SI_Woolf2021!$E$9:$E$93,1,EXP(LN((1.1*(Fperm_SI_Woolf2021!$E$9:$E$93-N$58)-63.1579*EXP(-0.19*Fperm_SI_Woolf2021!$E$9:$E$93)+63.1579*EXP(-0.19*N$58))/(Fperm_SI_Woolf2021!$E$9:$E$93-N$58))*(N$58-Fperm_SI_Woolf2021!$E$9:$E$93)/10))) + Fperm_SI_Woolf2021!$G$9:$G$93*EXP(-Fperm_SI_Woolf2021!$J$9:$J$93*$C129*IF(N$58=Fperm_SI_Woolf2021!$E$9:$E$93,1,EXP(LN((1.1*(Fperm_SI_Woolf2021!$E$9:$E$93-N$58)-63.1579*EXP(-0.19*Fperm_SI_Woolf2021!$E$9:$E$93)+63.1579*EXP(-0.19*N$58))/(Fperm_SI_Woolf2021!$E$9:$E$93-N$58))*(N$58-Fperm_SI_Woolf2021!$E$9:$E$93)/10))) + Fperm_SI_Woolf2021!$H$9:$H$93*EXP(-Fperm_SI_Woolf2021!$K$9:$K$93*$C129*IF(N$58=Fperm_SI_Woolf2021!$E$9:$E$93,1,EXP(LN((1.1*(Fperm_SI_Woolf2021!$E$9:$E$93-N$58)-63.1579*EXP(-0.19*Fperm_SI_Woolf2021!$E$9:$E$93)+63.1579*EXP(-0.19*N$58))/(Fperm_SI_Woolf2021!$E$9:$E$93-N$58))*(N$58-Fperm_SI_Woolf2021!$E$9:$E$93)/10))),Fperm_SI_Woolf2021!$D$9:$D$93)*N$57+INTERCEPT(Fperm_SI_Woolf2021!$F$9:$F$93*EXP(-Fperm_SI_Woolf2021!$I$9:$I$93*$C129*IF(N$58=Fperm_SI_Woolf2021!$E$9:$E$93,1,EXP(LN((1.1*(Fperm_SI_Woolf2021!$E$9:$E$93-N$58)-63.1579*EXP(-0.19*Fperm_SI_Woolf2021!$E$9:$E$93)+63.1579*EXP(-0.19*N$58))/(Fperm_SI_Woolf2021!$E$9:$E$93-N$58))*(N$58-Fperm_SI_Woolf2021!$E$9:$E$93)/10))) + Fperm_SI_Woolf2021!$G$9:$G$93*EXP(-Fperm_SI_Woolf2021!$J$9:$J$93*$C129*IF(N$58=Fperm_SI_Woolf2021!$E$9:$E$93,1,EXP(LN((1.1*(Fperm_SI_Woolf2021!$E$9:$E$93-N$58)-63.1579*EXP(-0.19*Fperm_SI_Woolf2021!$E$9:$E$93)+63.1579*EXP(-0.19*N$58))/(Fperm_SI_Woolf2021!$E$9:$E$93-N$58))*(N$58-Fperm_SI_Woolf2021!$E$9:$E$93)/10))) + Fperm_SI_Woolf2021!$H$9:$H$93*EXP(-Fperm_SI_Woolf2021!$K$9:$K$93*$C129*IF(N$58=Fperm_SI_Woolf2021!$E$9:$E$93,1,EXP(LN((1.1*(Fperm_SI_Woolf2021!$E$9:$E$93-N$58)-63.1579*EXP(-0.19*Fperm_SI_Woolf2021!$E$9:$E$93)+63.1579*EXP(-0.19*N$58))/(Fperm_SI_Woolf2021!$E$9:$E$93-N$58))*(N$58-Fperm_SI_Woolf2021!$E$9:$E$93)/10))),Fperm_SI_Woolf2021!$D$9:$D$93))</f>
        <v>0.55849572254516744</v>
      </c>
      <c r="O129" s="51" cm="1">
        <f t="array" ref="O129">MIN(1,SLOPE(Fperm_SI_Woolf2021!$F$9:$F$93*EXP(-Fperm_SI_Woolf2021!$I$9:$I$93*$C129*IF(O$58=Fperm_SI_Woolf2021!$E$9:$E$93,1,EXP(LN((1.1*(Fperm_SI_Woolf2021!$E$9:$E$93-O$58)-63.1579*EXP(-0.19*Fperm_SI_Woolf2021!$E$9:$E$93)+63.1579*EXP(-0.19*O$58))/(Fperm_SI_Woolf2021!$E$9:$E$93-O$58))*(O$58-Fperm_SI_Woolf2021!$E$9:$E$93)/10))) + Fperm_SI_Woolf2021!$G$9:$G$93*EXP(-Fperm_SI_Woolf2021!$J$9:$J$93*$C129*IF(O$58=Fperm_SI_Woolf2021!$E$9:$E$93,1,EXP(LN((1.1*(Fperm_SI_Woolf2021!$E$9:$E$93-O$58)-63.1579*EXP(-0.19*Fperm_SI_Woolf2021!$E$9:$E$93)+63.1579*EXP(-0.19*O$58))/(Fperm_SI_Woolf2021!$E$9:$E$93-O$58))*(O$58-Fperm_SI_Woolf2021!$E$9:$E$93)/10))) + Fperm_SI_Woolf2021!$H$9:$H$93*EXP(-Fperm_SI_Woolf2021!$K$9:$K$93*$C129*IF(O$58=Fperm_SI_Woolf2021!$E$9:$E$93,1,EXP(LN((1.1*(Fperm_SI_Woolf2021!$E$9:$E$93-O$58)-63.1579*EXP(-0.19*Fperm_SI_Woolf2021!$E$9:$E$93)+63.1579*EXP(-0.19*O$58))/(Fperm_SI_Woolf2021!$E$9:$E$93-O$58))*(O$58-Fperm_SI_Woolf2021!$E$9:$E$93)/10))),Fperm_SI_Woolf2021!$D$9:$D$93)*O$57+INTERCEPT(Fperm_SI_Woolf2021!$F$9:$F$93*EXP(-Fperm_SI_Woolf2021!$I$9:$I$93*$C129*IF(O$58=Fperm_SI_Woolf2021!$E$9:$E$93,1,EXP(LN((1.1*(Fperm_SI_Woolf2021!$E$9:$E$93-O$58)-63.1579*EXP(-0.19*Fperm_SI_Woolf2021!$E$9:$E$93)+63.1579*EXP(-0.19*O$58))/(Fperm_SI_Woolf2021!$E$9:$E$93-O$58))*(O$58-Fperm_SI_Woolf2021!$E$9:$E$93)/10))) + Fperm_SI_Woolf2021!$G$9:$G$93*EXP(-Fperm_SI_Woolf2021!$J$9:$J$93*$C129*IF(O$58=Fperm_SI_Woolf2021!$E$9:$E$93,1,EXP(LN((1.1*(Fperm_SI_Woolf2021!$E$9:$E$93-O$58)-63.1579*EXP(-0.19*Fperm_SI_Woolf2021!$E$9:$E$93)+63.1579*EXP(-0.19*O$58))/(Fperm_SI_Woolf2021!$E$9:$E$93-O$58))*(O$58-Fperm_SI_Woolf2021!$E$9:$E$93)/10))) + Fperm_SI_Woolf2021!$H$9:$H$93*EXP(-Fperm_SI_Woolf2021!$K$9:$K$93*$C129*IF(O$58=Fperm_SI_Woolf2021!$E$9:$E$93,1,EXP(LN((1.1*(Fperm_SI_Woolf2021!$E$9:$E$93-O$58)-63.1579*EXP(-0.19*Fperm_SI_Woolf2021!$E$9:$E$93)+63.1579*EXP(-0.19*O$58))/(Fperm_SI_Woolf2021!$E$9:$E$93-O$58))*(O$58-Fperm_SI_Woolf2021!$E$9:$E$93)/10))),Fperm_SI_Woolf2021!$D$9:$D$93))</f>
        <v>0.52608228858630968</v>
      </c>
      <c r="P129" s="51" cm="1">
        <f t="array" ref="P129">MIN(1,SLOPE(Fperm_SI_Woolf2021!$F$9:$F$93*EXP(-Fperm_SI_Woolf2021!$I$9:$I$93*$C129*IF(P$58=Fperm_SI_Woolf2021!$E$9:$E$93,1,EXP(LN((1.1*(Fperm_SI_Woolf2021!$E$9:$E$93-P$58)-63.1579*EXP(-0.19*Fperm_SI_Woolf2021!$E$9:$E$93)+63.1579*EXP(-0.19*P$58))/(Fperm_SI_Woolf2021!$E$9:$E$93-P$58))*(P$58-Fperm_SI_Woolf2021!$E$9:$E$93)/10))) + Fperm_SI_Woolf2021!$G$9:$G$93*EXP(-Fperm_SI_Woolf2021!$J$9:$J$93*$C129*IF(P$58=Fperm_SI_Woolf2021!$E$9:$E$93,1,EXP(LN((1.1*(Fperm_SI_Woolf2021!$E$9:$E$93-P$58)-63.1579*EXP(-0.19*Fperm_SI_Woolf2021!$E$9:$E$93)+63.1579*EXP(-0.19*P$58))/(Fperm_SI_Woolf2021!$E$9:$E$93-P$58))*(P$58-Fperm_SI_Woolf2021!$E$9:$E$93)/10))) + Fperm_SI_Woolf2021!$H$9:$H$93*EXP(-Fperm_SI_Woolf2021!$K$9:$K$93*$C129*IF(P$58=Fperm_SI_Woolf2021!$E$9:$E$93,1,EXP(LN((1.1*(Fperm_SI_Woolf2021!$E$9:$E$93-P$58)-63.1579*EXP(-0.19*Fperm_SI_Woolf2021!$E$9:$E$93)+63.1579*EXP(-0.19*P$58))/(Fperm_SI_Woolf2021!$E$9:$E$93-P$58))*(P$58-Fperm_SI_Woolf2021!$E$9:$E$93)/10))),Fperm_SI_Woolf2021!$D$9:$D$93)*P$57+INTERCEPT(Fperm_SI_Woolf2021!$F$9:$F$93*EXP(-Fperm_SI_Woolf2021!$I$9:$I$93*$C129*IF(P$58=Fperm_SI_Woolf2021!$E$9:$E$93,1,EXP(LN((1.1*(Fperm_SI_Woolf2021!$E$9:$E$93-P$58)-63.1579*EXP(-0.19*Fperm_SI_Woolf2021!$E$9:$E$93)+63.1579*EXP(-0.19*P$58))/(Fperm_SI_Woolf2021!$E$9:$E$93-P$58))*(P$58-Fperm_SI_Woolf2021!$E$9:$E$93)/10))) + Fperm_SI_Woolf2021!$G$9:$G$93*EXP(-Fperm_SI_Woolf2021!$J$9:$J$93*$C129*IF(P$58=Fperm_SI_Woolf2021!$E$9:$E$93,1,EXP(LN((1.1*(Fperm_SI_Woolf2021!$E$9:$E$93-P$58)-63.1579*EXP(-0.19*Fperm_SI_Woolf2021!$E$9:$E$93)+63.1579*EXP(-0.19*P$58))/(Fperm_SI_Woolf2021!$E$9:$E$93-P$58))*(P$58-Fperm_SI_Woolf2021!$E$9:$E$93)/10))) + Fperm_SI_Woolf2021!$H$9:$H$93*EXP(-Fperm_SI_Woolf2021!$K$9:$K$93*$C129*IF(P$58=Fperm_SI_Woolf2021!$E$9:$E$93,1,EXP(LN((1.1*(Fperm_SI_Woolf2021!$E$9:$E$93-P$58)-63.1579*EXP(-0.19*Fperm_SI_Woolf2021!$E$9:$E$93)+63.1579*EXP(-0.19*P$58))/(Fperm_SI_Woolf2021!$E$9:$E$93-P$58))*(P$58-Fperm_SI_Woolf2021!$E$9:$E$93)/10))),Fperm_SI_Woolf2021!$D$9:$D$93))</f>
        <v>0.49366885462745191</v>
      </c>
      <c r="Q129" s="51" cm="1">
        <f t="array" ref="Q129">MIN(1,SLOPE(Fperm_SI_Woolf2021!$F$9:$F$93*EXP(-Fperm_SI_Woolf2021!$I$9:$I$93*$C129*IF(Q$58=Fperm_SI_Woolf2021!$E$9:$E$93,1,EXP(LN((1.1*(Fperm_SI_Woolf2021!$E$9:$E$93-Q$58)-63.1579*EXP(-0.19*Fperm_SI_Woolf2021!$E$9:$E$93)+63.1579*EXP(-0.19*Q$58))/(Fperm_SI_Woolf2021!$E$9:$E$93-Q$58))*(Q$58-Fperm_SI_Woolf2021!$E$9:$E$93)/10))) + Fperm_SI_Woolf2021!$G$9:$G$93*EXP(-Fperm_SI_Woolf2021!$J$9:$J$93*$C129*IF(Q$58=Fperm_SI_Woolf2021!$E$9:$E$93,1,EXP(LN((1.1*(Fperm_SI_Woolf2021!$E$9:$E$93-Q$58)-63.1579*EXP(-0.19*Fperm_SI_Woolf2021!$E$9:$E$93)+63.1579*EXP(-0.19*Q$58))/(Fperm_SI_Woolf2021!$E$9:$E$93-Q$58))*(Q$58-Fperm_SI_Woolf2021!$E$9:$E$93)/10))) + Fperm_SI_Woolf2021!$H$9:$H$93*EXP(-Fperm_SI_Woolf2021!$K$9:$K$93*$C129*IF(Q$58=Fperm_SI_Woolf2021!$E$9:$E$93,1,EXP(LN((1.1*(Fperm_SI_Woolf2021!$E$9:$E$93-Q$58)-63.1579*EXP(-0.19*Fperm_SI_Woolf2021!$E$9:$E$93)+63.1579*EXP(-0.19*Q$58))/(Fperm_SI_Woolf2021!$E$9:$E$93-Q$58))*(Q$58-Fperm_SI_Woolf2021!$E$9:$E$93)/10))),Fperm_SI_Woolf2021!$D$9:$D$93)*Q$57+INTERCEPT(Fperm_SI_Woolf2021!$F$9:$F$93*EXP(-Fperm_SI_Woolf2021!$I$9:$I$93*$C129*IF(Q$58=Fperm_SI_Woolf2021!$E$9:$E$93,1,EXP(LN((1.1*(Fperm_SI_Woolf2021!$E$9:$E$93-Q$58)-63.1579*EXP(-0.19*Fperm_SI_Woolf2021!$E$9:$E$93)+63.1579*EXP(-0.19*Q$58))/(Fperm_SI_Woolf2021!$E$9:$E$93-Q$58))*(Q$58-Fperm_SI_Woolf2021!$E$9:$E$93)/10))) + Fperm_SI_Woolf2021!$G$9:$G$93*EXP(-Fperm_SI_Woolf2021!$J$9:$J$93*$C129*IF(Q$58=Fperm_SI_Woolf2021!$E$9:$E$93,1,EXP(LN((1.1*(Fperm_SI_Woolf2021!$E$9:$E$93-Q$58)-63.1579*EXP(-0.19*Fperm_SI_Woolf2021!$E$9:$E$93)+63.1579*EXP(-0.19*Q$58))/(Fperm_SI_Woolf2021!$E$9:$E$93-Q$58))*(Q$58-Fperm_SI_Woolf2021!$E$9:$E$93)/10))) + Fperm_SI_Woolf2021!$H$9:$H$93*EXP(-Fperm_SI_Woolf2021!$K$9:$K$93*$C129*IF(Q$58=Fperm_SI_Woolf2021!$E$9:$E$93,1,EXP(LN((1.1*(Fperm_SI_Woolf2021!$E$9:$E$93-Q$58)-63.1579*EXP(-0.19*Fperm_SI_Woolf2021!$E$9:$E$93)+63.1579*EXP(-0.19*Q$58))/(Fperm_SI_Woolf2021!$E$9:$E$93-Q$58))*(Q$58-Fperm_SI_Woolf2021!$E$9:$E$93)/10))),Fperm_SI_Woolf2021!$D$9:$D$93))</f>
        <v>0.46125542066859421</v>
      </c>
      <c r="R129" s="51" cm="1">
        <f t="array" ref="R129">MIN(1,SLOPE(Fperm_SI_Woolf2021!$F$9:$F$93*EXP(-Fperm_SI_Woolf2021!$I$9:$I$93*$C129*IF(R$58=Fperm_SI_Woolf2021!$E$9:$E$93,1,EXP(LN((1.1*(Fperm_SI_Woolf2021!$E$9:$E$93-R$58)-63.1579*EXP(-0.19*Fperm_SI_Woolf2021!$E$9:$E$93)+63.1579*EXP(-0.19*R$58))/(Fperm_SI_Woolf2021!$E$9:$E$93-R$58))*(R$58-Fperm_SI_Woolf2021!$E$9:$E$93)/10))) + Fperm_SI_Woolf2021!$G$9:$G$93*EXP(-Fperm_SI_Woolf2021!$J$9:$J$93*$C129*IF(R$58=Fperm_SI_Woolf2021!$E$9:$E$93,1,EXP(LN((1.1*(Fperm_SI_Woolf2021!$E$9:$E$93-R$58)-63.1579*EXP(-0.19*Fperm_SI_Woolf2021!$E$9:$E$93)+63.1579*EXP(-0.19*R$58))/(Fperm_SI_Woolf2021!$E$9:$E$93-R$58))*(R$58-Fperm_SI_Woolf2021!$E$9:$E$93)/10))) + Fperm_SI_Woolf2021!$H$9:$H$93*EXP(-Fperm_SI_Woolf2021!$K$9:$K$93*$C129*IF(R$58=Fperm_SI_Woolf2021!$E$9:$E$93,1,EXP(LN((1.1*(Fperm_SI_Woolf2021!$E$9:$E$93-R$58)-63.1579*EXP(-0.19*Fperm_SI_Woolf2021!$E$9:$E$93)+63.1579*EXP(-0.19*R$58))/(Fperm_SI_Woolf2021!$E$9:$E$93-R$58))*(R$58-Fperm_SI_Woolf2021!$E$9:$E$93)/10))),Fperm_SI_Woolf2021!$D$9:$D$93)*R$57+INTERCEPT(Fperm_SI_Woolf2021!$F$9:$F$93*EXP(-Fperm_SI_Woolf2021!$I$9:$I$93*$C129*IF(R$58=Fperm_SI_Woolf2021!$E$9:$E$93,1,EXP(LN((1.1*(Fperm_SI_Woolf2021!$E$9:$E$93-R$58)-63.1579*EXP(-0.19*Fperm_SI_Woolf2021!$E$9:$E$93)+63.1579*EXP(-0.19*R$58))/(Fperm_SI_Woolf2021!$E$9:$E$93-R$58))*(R$58-Fperm_SI_Woolf2021!$E$9:$E$93)/10))) + Fperm_SI_Woolf2021!$G$9:$G$93*EXP(-Fperm_SI_Woolf2021!$J$9:$J$93*$C129*IF(R$58=Fperm_SI_Woolf2021!$E$9:$E$93,1,EXP(LN((1.1*(Fperm_SI_Woolf2021!$E$9:$E$93-R$58)-63.1579*EXP(-0.19*Fperm_SI_Woolf2021!$E$9:$E$93)+63.1579*EXP(-0.19*R$58))/(Fperm_SI_Woolf2021!$E$9:$E$93-R$58))*(R$58-Fperm_SI_Woolf2021!$E$9:$E$93)/10))) + Fperm_SI_Woolf2021!$H$9:$H$93*EXP(-Fperm_SI_Woolf2021!$K$9:$K$93*$C129*IF(R$58=Fperm_SI_Woolf2021!$E$9:$E$93,1,EXP(LN((1.1*(Fperm_SI_Woolf2021!$E$9:$E$93-R$58)-63.1579*EXP(-0.19*Fperm_SI_Woolf2021!$E$9:$E$93)+63.1579*EXP(-0.19*R$58))/(Fperm_SI_Woolf2021!$E$9:$E$93-R$58))*(R$58-Fperm_SI_Woolf2021!$E$9:$E$93)/10))),Fperm_SI_Woolf2021!$D$9:$D$93))</f>
        <v>0.42884198670973644</v>
      </c>
      <c r="S129" s="51" cm="1">
        <f t="array" ref="S129">MIN(1,SLOPE(Fperm_SI_Woolf2021!$F$9:$F$93*EXP(-Fperm_SI_Woolf2021!$I$9:$I$93*$C129*IF(S$58=Fperm_SI_Woolf2021!$E$9:$E$93,1,EXP(LN((1.1*(Fperm_SI_Woolf2021!$E$9:$E$93-S$58)-63.1579*EXP(-0.19*Fperm_SI_Woolf2021!$E$9:$E$93)+63.1579*EXP(-0.19*S$58))/(Fperm_SI_Woolf2021!$E$9:$E$93-S$58))*(S$58-Fperm_SI_Woolf2021!$E$9:$E$93)/10))) + Fperm_SI_Woolf2021!$G$9:$G$93*EXP(-Fperm_SI_Woolf2021!$J$9:$J$93*$C129*IF(S$58=Fperm_SI_Woolf2021!$E$9:$E$93,1,EXP(LN((1.1*(Fperm_SI_Woolf2021!$E$9:$E$93-S$58)-63.1579*EXP(-0.19*Fperm_SI_Woolf2021!$E$9:$E$93)+63.1579*EXP(-0.19*S$58))/(Fperm_SI_Woolf2021!$E$9:$E$93-S$58))*(S$58-Fperm_SI_Woolf2021!$E$9:$E$93)/10))) + Fperm_SI_Woolf2021!$H$9:$H$93*EXP(-Fperm_SI_Woolf2021!$K$9:$K$93*$C129*IF(S$58=Fperm_SI_Woolf2021!$E$9:$E$93,1,EXP(LN((1.1*(Fperm_SI_Woolf2021!$E$9:$E$93-S$58)-63.1579*EXP(-0.19*Fperm_SI_Woolf2021!$E$9:$E$93)+63.1579*EXP(-0.19*S$58))/(Fperm_SI_Woolf2021!$E$9:$E$93-S$58))*(S$58-Fperm_SI_Woolf2021!$E$9:$E$93)/10))),Fperm_SI_Woolf2021!$D$9:$D$93)*S$57+INTERCEPT(Fperm_SI_Woolf2021!$F$9:$F$93*EXP(-Fperm_SI_Woolf2021!$I$9:$I$93*$C129*IF(S$58=Fperm_SI_Woolf2021!$E$9:$E$93,1,EXP(LN((1.1*(Fperm_SI_Woolf2021!$E$9:$E$93-S$58)-63.1579*EXP(-0.19*Fperm_SI_Woolf2021!$E$9:$E$93)+63.1579*EXP(-0.19*S$58))/(Fperm_SI_Woolf2021!$E$9:$E$93-S$58))*(S$58-Fperm_SI_Woolf2021!$E$9:$E$93)/10))) + Fperm_SI_Woolf2021!$G$9:$G$93*EXP(-Fperm_SI_Woolf2021!$J$9:$J$93*$C129*IF(S$58=Fperm_SI_Woolf2021!$E$9:$E$93,1,EXP(LN((1.1*(Fperm_SI_Woolf2021!$E$9:$E$93-S$58)-63.1579*EXP(-0.19*Fperm_SI_Woolf2021!$E$9:$E$93)+63.1579*EXP(-0.19*S$58))/(Fperm_SI_Woolf2021!$E$9:$E$93-S$58))*(S$58-Fperm_SI_Woolf2021!$E$9:$E$93)/10))) + Fperm_SI_Woolf2021!$H$9:$H$93*EXP(-Fperm_SI_Woolf2021!$K$9:$K$93*$C129*IF(S$58=Fperm_SI_Woolf2021!$E$9:$E$93,1,EXP(LN((1.1*(Fperm_SI_Woolf2021!$E$9:$E$93-S$58)-63.1579*EXP(-0.19*Fperm_SI_Woolf2021!$E$9:$E$93)+63.1579*EXP(-0.19*S$58))/(Fperm_SI_Woolf2021!$E$9:$E$93-S$58))*(S$58-Fperm_SI_Woolf2021!$E$9:$E$93)/10))),Fperm_SI_Woolf2021!$D$9:$D$93))</f>
        <v>0.59371267472824141</v>
      </c>
      <c r="T129" s="51" cm="1">
        <f t="array" ref="T129">MIN(1,SLOPE(Fperm_SI_Woolf2021!$F$9:$F$93*EXP(-Fperm_SI_Woolf2021!$I$9:$I$93*$C129*IF(T$58=Fperm_SI_Woolf2021!$E$9:$E$93,1,EXP(LN((1.1*(Fperm_SI_Woolf2021!$E$9:$E$93-T$58)-63.1579*EXP(-0.19*Fperm_SI_Woolf2021!$E$9:$E$93)+63.1579*EXP(-0.19*T$58))/(Fperm_SI_Woolf2021!$E$9:$E$93-T$58))*(T$58-Fperm_SI_Woolf2021!$E$9:$E$93)/10))) + Fperm_SI_Woolf2021!$G$9:$G$93*EXP(-Fperm_SI_Woolf2021!$J$9:$J$93*$C129*IF(T$58=Fperm_SI_Woolf2021!$E$9:$E$93,1,EXP(LN((1.1*(Fperm_SI_Woolf2021!$E$9:$E$93-T$58)-63.1579*EXP(-0.19*Fperm_SI_Woolf2021!$E$9:$E$93)+63.1579*EXP(-0.19*T$58))/(Fperm_SI_Woolf2021!$E$9:$E$93-T$58))*(T$58-Fperm_SI_Woolf2021!$E$9:$E$93)/10))) + Fperm_SI_Woolf2021!$H$9:$H$93*EXP(-Fperm_SI_Woolf2021!$K$9:$K$93*$C129*IF(T$58=Fperm_SI_Woolf2021!$E$9:$E$93,1,EXP(LN((1.1*(Fperm_SI_Woolf2021!$E$9:$E$93-T$58)-63.1579*EXP(-0.19*Fperm_SI_Woolf2021!$E$9:$E$93)+63.1579*EXP(-0.19*T$58))/(Fperm_SI_Woolf2021!$E$9:$E$93-T$58))*(T$58-Fperm_SI_Woolf2021!$E$9:$E$93)/10))),Fperm_SI_Woolf2021!$D$9:$D$93)*T$57+INTERCEPT(Fperm_SI_Woolf2021!$F$9:$F$93*EXP(-Fperm_SI_Woolf2021!$I$9:$I$93*$C129*IF(T$58=Fperm_SI_Woolf2021!$E$9:$E$93,1,EXP(LN((1.1*(Fperm_SI_Woolf2021!$E$9:$E$93-T$58)-63.1579*EXP(-0.19*Fperm_SI_Woolf2021!$E$9:$E$93)+63.1579*EXP(-0.19*T$58))/(Fperm_SI_Woolf2021!$E$9:$E$93-T$58))*(T$58-Fperm_SI_Woolf2021!$E$9:$E$93)/10))) + Fperm_SI_Woolf2021!$G$9:$G$93*EXP(-Fperm_SI_Woolf2021!$J$9:$J$93*$C129*IF(T$58=Fperm_SI_Woolf2021!$E$9:$E$93,1,EXP(LN((1.1*(Fperm_SI_Woolf2021!$E$9:$E$93-T$58)-63.1579*EXP(-0.19*Fperm_SI_Woolf2021!$E$9:$E$93)+63.1579*EXP(-0.19*T$58))/(Fperm_SI_Woolf2021!$E$9:$E$93-T$58))*(T$58-Fperm_SI_Woolf2021!$E$9:$E$93)/10))) + Fperm_SI_Woolf2021!$H$9:$H$93*EXP(-Fperm_SI_Woolf2021!$K$9:$K$93*$C129*IF(T$58=Fperm_SI_Woolf2021!$E$9:$E$93,1,EXP(LN((1.1*(Fperm_SI_Woolf2021!$E$9:$E$93-T$58)-63.1579*EXP(-0.19*Fperm_SI_Woolf2021!$E$9:$E$93)+63.1579*EXP(-0.19*T$58))/(Fperm_SI_Woolf2021!$E$9:$E$93-T$58))*(T$58-Fperm_SI_Woolf2021!$E$9:$E$93)/10))),Fperm_SI_Woolf2021!$D$9:$D$93))</f>
        <v>0.56735161298341952</v>
      </c>
      <c r="U129" s="51" cm="1">
        <f t="array" ref="U129">MIN(1,SLOPE(Fperm_SI_Woolf2021!$F$9:$F$93*EXP(-Fperm_SI_Woolf2021!$I$9:$I$93*$C129*IF(U$58=Fperm_SI_Woolf2021!$E$9:$E$93,1,EXP(LN((1.1*(Fperm_SI_Woolf2021!$E$9:$E$93-U$58)-63.1579*EXP(-0.19*Fperm_SI_Woolf2021!$E$9:$E$93)+63.1579*EXP(-0.19*U$58))/(Fperm_SI_Woolf2021!$E$9:$E$93-U$58))*(U$58-Fperm_SI_Woolf2021!$E$9:$E$93)/10))) + Fperm_SI_Woolf2021!$G$9:$G$93*EXP(-Fperm_SI_Woolf2021!$J$9:$J$93*$C129*IF(U$58=Fperm_SI_Woolf2021!$E$9:$E$93,1,EXP(LN((1.1*(Fperm_SI_Woolf2021!$E$9:$E$93-U$58)-63.1579*EXP(-0.19*Fperm_SI_Woolf2021!$E$9:$E$93)+63.1579*EXP(-0.19*U$58))/(Fperm_SI_Woolf2021!$E$9:$E$93-U$58))*(U$58-Fperm_SI_Woolf2021!$E$9:$E$93)/10))) + Fperm_SI_Woolf2021!$H$9:$H$93*EXP(-Fperm_SI_Woolf2021!$K$9:$K$93*$C129*IF(U$58=Fperm_SI_Woolf2021!$E$9:$E$93,1,EXP(LN((1.1*(Fperm_SI_Woolf2021!$E$9:$E$93-U$58)-63.1579*EXP(-0.19*Fperm_SI_Woolf2021!$E$9:$E$93)+63.1579*EXP(-0.19*U$58))/(Fperm_SI_Woolf2021!$E$9:$E$93-U$58))*(U$58-Fperm_SI_Woolf2021!$E$9:$E$93)/10))),Fperm_SI_Woolf2021!$D$9:$D$93)*U$57+INTERCEPT(Fperm_SI_Woolf2021!$F$9:$F$93*EXP(-Fperm_SI_Woolf2021!$I$9:$I$93*$C129*IF(U$58=Fperm_SI_Woolf2021!$E$9:$E$93,1,EXP(LN((1.1*(Fperm_SI_Woolf2021!$E$9:$E$93-U$58)-63.1579*EXP(-0.19*Fperm_SI_Woolf2021!$E$9:$E$93)+63.1579*EXP(-0.19*U$58))/(Fperm_SI_Woolf2021!$E$9:$E$93-U$58))*(U$58-Fperm_SI_Woolf2021!$E$9:$E$93)/10))) + Fperm_SI_Woolf2021!$G$9:$G$93*EXP(-Fperm_SI_Woolf2021!$J$9:$J$93*$C129*IF(U$58=Fperm_SI_Woolf2021!$E$9:$E$93,1,EXP(LN((1.1*(Fperm_SI_Woolf2021!$E$9:$E$93-U$58)-63.1579*EXP(-0.19*Fperm_SI_Woolf2021!$E$9:$E$93)+63.1579*EXP(-0.19*U$58))/(Fperm_SI_Woolf2021!$E$9:$E$93-U$58))*(U$58-Fperm_SI_Woolf2021!$E$9:$E$93)/10))) + Fperm_SI_Woolf2021!$H$9:$H$93*EXP(-Fperm_SI_Woolf2021!$K$9:$K$93*$C129*IF(U$58=Fperm_SI_Woolf2021!$E$9:$E$93,1,EXP(LN((1.1*(Fperm_SI_Woolf2021!$E$9:$E$93-U$58)-63.1579*EXP(-0.19*Fperm_SI_Woolf2021!$E$9:$E$93)+63.1579*EXP(-0.19*U$58))/(Fperm_SI_Woolf2021!$E$9:$E$93-U$58))*(U$58-Fperm_SI_Woolf2021!$E$9:$E$93)/10))),Fperm_SI_Woolf2021!$D$9:$D$93))</f>
        <v>0.54099055123859763</v>
      </c>
      <c r="V129" s="51" cm="1">
        <f t="array" ref="V129">MIN(1,SLOPE(Fperm_SI_Woolf2021!$F$9:$F$93*EXP(-Fperm_SI_Woolf2021!$I$9:$I$93*$C129*IF(V$58=Fperm_SI_Woolf2021!$E$9:$E$93,1,EXP(LN((1.1*(Fperm_SI_Woolf2021!$E$9:$E$93-V$58)-63.1579*EXP(-0.19*Fperm_SI_Woolf2021!$E$9:$E$93)+63.1579*EXP(-0.19*V$58))/(Fperm_SI_Woolf2021!$E$9:$E$93-V$58))*(V$58-Fperm_SI_Woolf2021!$E$9:$E$93)/10))) + Fperm_SI_Woolf2021!$G$9:$G$93*EXP(-Fperm_SI_Woolf2021!$J$9:$J$93*$C129*IF(V$58=Fperm_SI_Woolf2021!$E$9:$E$93,1,EXP(LN((1.1*(Fperm_SI_Woolf2021!$E$9:$E$93-V$58)-63.1579*EXP(-0.19*Fperm_SI_Woolf2021!$E$9:$E$93)+63.1579*EXP(-0.19*V$58))/(Fperm_SI_Woolf2021!$E$9:$E$93-V$58))*(V$58-Fperm_SI_Woolf2021!$E$9:$E$93)/10))) + Fperm_SI_Woolf2021!$H$9:$H$93*EXP(-Fperm_SI_Woolf2021!$K$9:$K$93*$C129*IF(V$58=Fperm_SI_Woolf2021!$E$9:$E$93,1,EXP(LN((1.1*(Fperm_SI_Woolf2021!$E$9:$E$93-V$58)-63.1579*EXP(-0.19*Fperm_SI_Woolf2021!$E$9:$E$93)+63.1579*EXP(-0.19*V$58))/(Fperm_SI_Woolf2021!$E$9:$E$93-V$58))*(V$58-Fperm_SI_Woolf2021!$E$9:$E$93)/10))),Fperm_SI_Woolf2021!$D$9:$D$93)*V$57+INTERCEPT(Fperm_SI_Woolf2021!$F$9:$F$93*EXP(-Fperm_SI_Woolf2021!$I$9:$I$93*$C129*IF(V$58=Fperm_SI_Woolf2021!$E$9:$E$93,1,EXP(LN((1.1*(Fperm_SI_Woolf2021!$E$9:$E$93-V$58)-63.1579*EXP(-0.19*Fperm_SI_Woolf2021!$E$9:$E$93)+63.1579*EXP(-0.19*V$58))/(Fperm_SI_Woolf2021!$E$9:$E$93-V$58))*(V$58-Fperm_SI_Woolf2021!$E$9:$E$93)/10))) + Fperm_SI_Woolf2021!$G$9:$G$93*EXP(-Fperm_SI_Woolf2021!$J$9:$J$93*$C129*IF(V$58=Fperm_SI_Woolf2021!$E$9:$E$93,1,EXP(LN((1.1*(Fperm_SI_Woolf2021!$E$9:$E$93-V$58)-63.1579*EXP(-0.19*Fperm_SI_Woolf2021!$E$9:$E$93)+63.1579*EXP(-0.19*V$58))/(Fperm_SI_Woolf2021!$E$9:$E$93-V$58))*(V$58-Fperm_SI_Woolf2021!$E$9:$E$93)/10))) + Fperm_SI_Woolf2021!$H$9:$H$93*EXP(-Fperm_SI_Woolf2021!$K$9:$K$93*$C129*IF(V$58=Fperm_SI_Woolf2021!$E$9:$E$93,1,EXP(LN((1.1*(Fperm_SI_Woolf2021!$E$9:$E$93-V$58)-63.1579*EXP(-0.19*Fperm_SI_Woolf2021!$E$9:$E$93)+63.1579*EXP(-0.19*V$58))/(Fperm_SI_Woolf2021!$E$9:$E$93-V$58))*(V$58-Fperm_SI_Woolf2021!$E$9:$E$93)/10))),Fperm_SI_Woolf2021!$D$9:$D$93))</f>
        <v>0.51462948949377574</v>
      </c>
      <c r="W129" s="51" cm="1">
        <f t="array" ref="W129">MIN(1,SLOPE(Fperm_SI_Woolf2021!$F$9:$F$93*EXP(-Fperm_SI_Woolf2021!$I$9:$I$93*$C129*IF(W$58=Fperm_SI_Woolf2021!$E$9:$E$93,1,EXP(LN((1.1*(Fperm_SI_Woolf2021!$E$9:$E$93-W$58)-63.1579*EXP(-0.19*Fperm_SI_Woolf2021!$E$9:$E$93)+63.1579*EXP(-0.19*W$58))/(Fperm_SI_Woolf2021!$E$9:$E$93-W$58))*(W$58-Fperm_SI_Woolf2021!$E$9:$E$93)/10))) + Fperm_SI_Woolf2021!$G$9:$G$93*EXP(-Fperm_SI_Woolf2021!$J$9:$J$93*$C129*IF(W$58=Fperm_SI_Woolf2021!$E$9:$E$93,1,EXP(LN((1.1*(Fperm_SI_Woolf2021!$E$9:$E$93-W$58)-63.1579*EXP(-0.19*Fperm_SI_Woolf2021!$E$9:$E$93)+63.1579*EXP(-0.19*W$58))/(Fperm_SI_Woolf2021!$E$9:$E$93-W$58))*(W$58-Fperm_SI_Woolf2021!$E$9:$E$93)/10))) + Fperm_SI_Woolf2021!$H$9:$H$93*EXP(-Fperm_SI_Woolf2021!$K$9:$K$93*$C129*IF(W$58=Fperm_SI_Woolf2021!$E$9:$E$93,1,EXP(LN((1.1*(Fperm_SI_Woolf2021!$E$9:$E$93-W$58)-63.1579*EXP(-0.19*Fperm_SI_Woolf2021!$E$9:$E$93)+63.1579*EXP(-0.19*W$58))/(Fperm_SI_Woolf2021!$E$9:$E$93-W$58))*(W$58-Fperm_SI_Woolf2021!$E$9:$E$93)/10))),Fperm_SI_Woolf2021!$D$9:$D$93)*W$57+INTERCEPT(Fperm_SI_Woolf2021!$F$9:$F$93*EXP(-Fperm_SI_Woolf2021!$I$9:$I$93*$C129*IF(W$58=Fperm_SI_Woolf2021!$E$9:$E$93,1,EXP(LN((1.1*(Fperm_SI_Woolf2021!$E$9:$E$93-W$58)-63.1579*EXP(-0.19*Fperm_SI_Woolf2021!$E$9:$E$93)+63.1579*EXP(-0.19*W$58))/(Fperm_SI_Woolf2021!$E$9:$E$93-W$58))*(W$58-Fperm_SI_Woolf2021!$E$9:$E$93)/10))) + Fperm_SI_Woolf2021!$G$9:$G$93*EXP(-Fperm_SI_Woolf2021!$J$9:$J$93*$C129*IF(W$58=Fperm_SI_Woolf2021!$E$9:$E$93,1,EXP(LN((1.1*(Fperm_SI_Woolf2021!$E$9:$E$93-W$58)-63.1579*EXP(-0.19*Fperm_SI_Woolf2021!$E$9:$E$93)+63.1579*EXP(-0.19*W$58))/(Fperm_SI_Woolf2021!$E$9:$E$93-W$58))*(W$58-Fperm_SI_Woolf2021!$E$9:$E$93)/10))) + Fperm_SI_Woolf2021!$H$9:$H$93*EXP(-Fperm_SI_Woolf2021!$K$9:$K$93*$C129*IF(W$58=Fperm_SI_Woolf2021!$E$9:$E$93,1,EXP(LN((1.1*(Fperm_SI_Woolf2021!$E$9:$E$93-W$58)-63.1579*EXP(-0.19*Fperm_SI_Woolf2021!$E$9:$E$93)+63.1579*EXP(-0.19*W$58))/(Fperm_SI_Woolf2021!$E$9:$E$93-W$58))*(W$58-Fperm_SI_Woolf2021!$E$9:$E$93)/10))),Fperm_SI_Woolf2021!$D$9:$D$93))</f>
        <v>0.48826842774895385</v>
      </c>
      <c r="X129" s="51" cm="1">
        <f t="array" ref="X129">MIN(1,SLOPE(Fperm_SI_Woolf2021!$F$9:$F$93*EXP(-Fperm_SI_Woolf2021!$I$9:$I$93*$C129*IF(X$58=Fperm_SI_Woolf2021!$E$9:$E$93,1,EXP(LN((1.1*(Fperm_SI_Woolf2021!$E$9:$E$93-X$58)-63.1579*EXP(-0.19*Fperm_SI_Woolf2021!$E$9:$E$93)+63.1579*EXP(-0.19*X$58))/(Fperm_SI_Woolf2021!$E$9:$E$93-X$58))*(X$58-Fperm_SI_Woolf2021!$E$9:$E$93)/10))) + Fperm_SI_Woolf2021!$G$9:$G$93*EXP(-Fperm_SI_Woolf2021!$J$9:$J$93*$C129*IF(X$58=Fperm_SI_Woolf2021!$E$9:$E$93,1,EXP(LN((1.1*(Fperm_SI_Woolf2021!$E$9:$E$93-X$58)-63.1579*EXP(-0.19*Fperm_SI_Woolf2021!$E$9:$E$93)+63.1579*EXP(-0.19*X$58))/(Fperm_SI_Woolf2021!$E$9:$E$93-X$58))*(X$58-Fperm_SI_Woolf2021!$E$9:$E$93)/10))) + Fperm_SI_Woolf2021!$H$9:$H$93*EXP(-Fperm_SI_Woolf2021!$K$9:$K$93*$C129*IF(X$58=Fperm_SI_Woolf2021!$E$9:$E$93,1,EXP(LN((1.1*(Fperm_SI_Woolf2021!$E$9:$E$93-X$58)-63.1579*EXP(-0.19*Fperm_SI_Woolf2021!$E$9:$E$93)+63.1579*EXP(-0.19*X$58))/(Fperm_SI_Woolf2021!$E$9:$E$93-X$58))*(X$58-Fperm_SI_Woolf2021!$E$9:$E$93)/10))),Fperm_SI_Woolf2021!$D$9:$D$93)*X$57+INTERCEPT(Fperm_SI_Woolf2021!$F$9:$F$93*EXP(-Fperm_SI_Woolf2021!$I$9:$I$93*$C129*IF(X$58=Fperm_SI_Woolf2021!$E$9:$E$93,1,EXP(LN((1.1*(Fperm_SI_Woolf2021!$E$9:$E$93-X$58)-63.1579*EXP(-0.19*Fperm_SI_Woolf2021!$E$9:$E$93)+63.1579*EXP(-0.19*X$58))/(Fperm_SI_Woolf2021!$E$9:$E$93-X$58))*(X$58-Fperm_SI_Woolf2021!$E$9:$E$93)/10))) + Fperm_SI_Woolf2021!$G$9:$G$93*EXP(-Fperm_SI_Woolf2021!$J$9:$J$93*$C129*IF(X$58=Fperm_SI_Woolf2021!$E$9:$E$93,1,EXP(LN((1.1*(Fperm_SI_Woolf2021!$E$9:$E$93-X$58)-63.1579*EXP(-0.19*Fperm_SI_Woolf2021!$E$9:$E$93)+63.1579*EXP(-0.19*X$58))/(Fperm_SI_Woolf2021!$E$9:$E$93-X$58))*(X$58-Fperm_SI_Woolf2021!$E$9:$E$93)/10))) + Fperm_SI_Woolf2021!$H$9:$H$93*EXP(-Fperm_SI_Woolf2021!$K$9:$K$93*$C129*IF(X$58=Fperm_SI_Woolf2021!$E$9:$E$93,1,EXP(LN((1.1*(Fperm_SI_Woolf2021!$E$9:$E$93-X$58)-63.1579*EXP(-0.19*Fperm_SI_Woolf2021!$E$9:$E$93)+63.1579*EXP(-0.19*X$58))/(Fperm_SI_Woolf2021!$E$9:$E$93-X$58))*(X$58-Fperm_SI_Woolf2021!$E$9:$E$93)/10))),Fperm_SI_Woolf2021!$D$9:$D$93))</f>
        <v>0.46190736600413196</v>
      </c>
      <c r="Y129" s="51" cm="1">
        <f t="array" ref="Y129">MIN(1,SLOPE(Fperm_SI_Woolf2021!$F$9:$F$93*EXP(-Fperm_SI_Woolf2021!$I$9:$I$93*$C129*IF(Y$58=Fperm_SI_Woolf2021!$E$9:$E$93,1,EXP(LN((1.1*(Fperm_SI_Woolf2021!$E$9:$E$93-Y$58)-63.1579*EXP(-0.19*Fperm_SI_Woolf2021!$E$9:$E$93)+63.1579*EXP(-0.19*Y$58))/(Fperm_SI_Woolf2021!$E$9:$E$93-Y$58))*(Y$58-Fperm_SI_Woolf2021!$E$9:$E$93)/10))) + Fperm_SI_Woolf2021!$G$9:$G$93*EXP(-Fperm_SI_Woolf2021!$J$9:$J$93*$C129*IF(Y$58=Fperm_SI_Woolf2021!$E$9:$E$93,1,EXP(LN((1.1*(Fperm_SI_Woolf2021!$E$9:$E$93-Y$58)-63.1579*EXP(-0.19*Fperm_SI_Woolf2021!$E$9:$E$93)+63.1579*EXP(-0.19*Y$58))/(Fperm_SI_Woolf2021!$E$9:$E$93-Y$58))*(Y$58-Fperm_SI_Woolf2021!$E$9:$E$93)/10))) + Fperm_SI_Woolf2021!$H$9:$H$93*EXP(-Fperm_SI_Woolf2021!$K$9:$K$93*$C129*IF(Y$58=Fperm_SI_Woolf2021!$E$9:$E$93,1,EXP(LN((1.1*(Fperm_SI_Woolf2021!$E$9:$E$93-Y$58)-63.1579*EXP(-0.19*Fperm_SI_Woolf2021!$E$9:$E$93)+63.1579*EXP(-0.19*Y$58))/(Fperm_SI_Woolf2021!$E$9:$E$93-Y$58))*(Y$58-Fperm_SI_Woolf2021!$E$9:$E$93)/10))),Fperm_SI_Woolf2021!$D$9:$D$93)*Y$57+INTERCEPT(Fperm_SI_Woolf2021!$F$9:$F$93*EXP(-Fperm_SI_Woolf2021!$I$9:$I$93*$C129*IF(Y$58=Fperm_SI_Woolf2021!$E$9:$E$93,1,EXP(LN((1.1*(Fperm_SI_Woolf2021!$E$9:$E$93-Y$58)-63.1579*EXP(-0.19*Fperm_SI_Woolf2021!$E$9:$E$93)+63.1579*EXP(-0.19*Y$58))/(Fperm_SI_Woolf2021!$E$9:$E$93-Y$58))*(Y$58-Fperm_SI_Woolf2021!$E$9:$E$93)/10))) + Fperm_SI_Woolf2021!$G$9:$G$93*EXP(-Fperm_SI_Woolf2021!$J$9:$J$93*$C129*IF(Y$58=Fperm_SI_Woolf2021!$E$9:$E$93,1,EXP(LN((1.1*(Fperm_SI_Woolf2021!$E$9:$E$93-Y$58)-63.1579*EXP(-0.19*Fperm_SI_Woolf2021!$E$9:$E$93)+63.1579*EXP(-0.19*Y$58))/(Fperm_SI_Woolf2021!$E$9:$E$93-Y$58))*(Y$58-Fperm_SI_Woolf2021!$E$9:$E$93)/10))) + Fperm_SI_Woolf2021!$H$9:$H$93*EXP(-Fperm_SI_Woolf2021!$K$9:$K$93*$C129*IF(Y$58=Fperm_SI_Woolf2021!$E$9:$E$93,1,EXP(LN((1.1*(Fperm_SI_Woolf2021!$E$9:$E$93-Y$58)-63.1579*EXP(-0.19*Fperm_SI_Woolf2021!$E$9:$E$93)+63.1579*EXP(-0.19*Y$58))/(Fperm_SI_Woolf2021!$E$9:$E$93-Y$58))*(Y$58-Fperm_SI_Woolf2021!$E$9:$E$93)/10))),Fperm_SI_Woolf2021!$D$9:$D$93))</f>
        <v>0.43554630425931007</v>
      </c>
      <c r="Z129" s="51" cm="1">
        <f t="array" ref="Z129">MIN(1,SLOPE(Fperm_SI_Woolf2021!$F$9:$F$93*EXP(-Fperm_SI_Woolf2021!$I$9:$I$93*$C129*IF(Z$58=Fperm_SI_Woolf2021!$E$9:$E$93,1,EXP(LN((1.1*(Fperm_SI_Woolf2021!$E$9:$E$93-Z$58)-63.1579*EXP(-0.19*Fperm_SI_Woolf2021!$E$9:$E$93)+63.1579*EXP(-0.19*Z$58))/(Fperm_SI_Woolf2021!$E$9:$E$93-Z$58))*(Z$58-Fperm_SI_Woolf2021!$E$9:$E$93)/10))) + Fperm_SI_Woolf2021!$G$9:$G$93*EXP(-Fperm_SI_Woolf2021!$J$9:$J$93*$C129*IF(Z$58=Fperm_SI_Woolf2021!$E$9:$E$93,1,EXP(LN((1.1*(Fperm_SI_Woolf2021!$E$9:$E$93-Z$58)-63.1579*EXP(-0.19*Fperm_SI_Woolf2021!$E$9:$E$93)+63.1579*EXP(-0.19*Z$58))/(Fperm_SI_Woolf2021!$E$9:$E$93-Z$58))*(Z$58-Fperm_SI_Woolf2021!$E$9:$E$93)/10))) + Fperm_SI_Woolf2021!$H$9:$H$93*EXP(-Fperm_SI_Woolf2021!$K$9:$K$93*$C129*IF(Z$58=Fperm_SI_Woolf2021!$E$9:$E$93,1,EXP(LN((1.1*(Fperm_SI_Woolf2021!$E$9:$E$93-Z$58)-63.1579*EXP(-0.19*Fperm_SI_Woolf2021!$E$9:$E$93)+63.1579*EXP(-0.19*Z$58))/(Fperm_SI_Woolf2021!$E$9:$E$93-Z$58))*(Z$58-Fperm_SI_Woolf2021!$E$9:$E$93)/10))),Fperm_SI_Woolf2021!$D$9:$D$93)*Z$57+INTERCEPT(Fperm_SI_Woolf2021!$F$9:$F$93*EXP(-Fperm_SI_Woolf2021!$I$9:$I$93*$C129*IF(Z$58=Fperm_SI_Woolf2021!$E$9:$E$93,1,EXP(LN((1.1*(Fperm_SI_Woolf2021!$E$9:$E$93-Z$58)-63.1579*EXP(-0.19*Fperm_SI_Woolf2021!$E$9:$E$93)+63.1579*EXP(-0.19*Z$58))/(Fperm_SI_Woolf2021!$E$9:$E$93-Z$58))*(Z$58-Fperm_SI_Woolf2021!$E$9:$E$93)/10))) + Fperm_SI_Woolf2021!$G$9:$G$93*EXP(-Fperm_SI_Woolf2021!$J$9:$J$93*$C129*IF(Z$58=Fperm_SI_Woolf2021!$E$9:$E$93,1,EXP(LN((1.1*(Fperm_SI_Woolf2021!$E$9:$E$93-Z$58)-63.1579*EXP(-0.19*Fperm_SI_Woolf2021!$E$9:$E$93)+63.1579*EXP(-0.19*Z$58))/(Fperm_SI_Woolf2021!$E$9:$E$93-Z$58))*(Z$58-Fperm_SI_Woolf2021!$E$9:$E$93)/10))) + Fperm_SI_Woolf2021!$H$9:$H$93*EXP(-Fperm_SI_Woolf2021!$K$9:$K$93*$C129*IF(Z$58=Fperm_SI_Woolf2021!$E$9:$E$93,1,EXP(LN((1.1*(Fperm_SI_Woolf2021!$E$9:$E$93-Z$58)-63.1579*EXP(-0.19*Fperm_SI_Woolf2021!$E$9:$E$93)+63.1579*EXP(-0.19*Z$58))/(Fperm_SI_Woolf2021!$E$9:$E$93-Z$58))*(Z$58-Fperm_SI_Woolf2021!$E$9:$E$93)/10))),Fperm_SI_Woolf2021!$D$9:$D$93))</f>
        <v>0.40918524251448818</v>
      </c>
      <c r="AA129" s="51" cm="1">
        <f t="array" ref="AA129">MIN(1,SLOPE(Fperm_SI_Woolf2021!$F$9:$F$93*EXP(-Fperm_SI_Woolf2021!$I$9:$I$93*$C129*IF(AA$58=Fperm_SI_Woolf2021!$E$9:$E$93,1,EXP(LN((1.1*(Fperm_SI_Woolf2021!$E$9:$E$93-AA$58)-63.1579*EXP(-0.19*Fperm_SI_Woolf2021!$E$9:$E$93)+63.1579*EXP(-0.19*AA$58))/(Fperm_SI_Woolf2021!$E$9:$E$93-AA$58))*(AA$58-Fperm_SI_Woolf2021!$E$9:$E$93)/10))) + Fperm_SI_Woolf2021!$G$9:$G$93*EXP(-Fperm_SI_Woolf2021!$J$9:$J$93*$C129*IF(AA$58=Fperm_SI_Woolf2021!$E$9:$E$93,1,EXP(LN((1.1*(Fperm_SI_Woolf2021!$E$9:$E$93-AA$58)-63.1579*EXP(-0.19*Fperm_SI_Woolf2021!$E$9:$E$93)+63.1579*EXP(-0.19*AA$58))/(Fperm_SI_Woolf2021!$E$9:$E$93-AA$58))*(AA$58-Fperm_SI_Woolf2021!$E$9:$E$93)/10))) + Fperm_SI_Woolf2021!$H$9:$H$93*EXP(-Fperm_SI_Woolf2021!$K$9:$K$93*$C129*IF(AA$58=Fperm_SI_Woolf2021!$E$9:$E$93,1,EXP(LN((1.1*(Fperm_SI_Woolf2021!$E$9:$E$93-AA$58)-63.1579*EXP(-0.19*Fperm_SI_Woolf2021!$E$9:$E$93)+63.1579*EXP(-0.19*AA$58))/(Fperm_SI_Woolf2021!$E$9:$E$93-AA$58))*(AA$58-Fperm_SI_Woolf2021!$E$9:$E$93)/10))),Fperm_SI_Woolf2021!$D$9:$D$93)*AA$57+INTERCEPT(Fperm_SI_Woolf2021!$F$9:$F$93*EXP(-Fperm_SI_Woolf2021!$I$9:$I$93*$C129*IF(AA$58=Fperm_SI_Woolf2021!$E$9:$E$93,1,EXP(LN((1.1*(Fperm_SI_Woolf2021!$E$9:$E$93-AA$58)-63.1579*EXP(-0.19*Fperm_SI_Woolf2021!$E$9:$E$93)+63.1579*EXP(-0.19*AA$58))/(Fperm_SI_Woolf2021!$E$9:$E$93-AA$58))*(AA$58-Fperm_SI_Woolf2021!$E$9:$E$93)/10))) + Fperm_SI_Woolf2021!$G$9:$G$93*EXP(-Fperm_SI_Woolf2021!$J$9:$J$93*$C129*IF(AA$58=Fperm_SI_Woolf2021!$E$9:$E$93,1,EXP(LN((1.1*(Fperm_SI_Woolf2021!$E$9:$E$93-AA$58)-63.1579*EXP(-0.19*Fperm_SI_Woolf2021!$E$9:$E$93)+63.1579*EXP(-0.19*AA$58))/(Fperm_SI_Woolf2021!$E$9:$E$93-AA$58))*(AA$58-Fperm_SI_Woolf2021!$E$9:$E$93)/10))) + Fperm_SI_Woolf2021!$H$9:$H$93*EXP(-Fperm_SI_Woolf2021!$K$9:$K$93*$C129*IF(AA$58=Fperm_SI_Woolf2021!$E$9:$E$93,1,EXP(LN((1.1*(Fperm_SI_Woolf2021!$E$9:$E$93-AA$58)-63.1579*EXP(-0.19*Fperm_SI_Woolf2021!$E$9:$E$93)+63.1579*EXP(-0.19*AA$58))/(Fperm_SI_Woolf2021!$E$9:$E$93-AA$58))*(AA$58-Fperm_SI_Woolf2021!$E$9:$E$93)/10))),Fperm_SI_Woolf2021!$D$9:$D$93))</f>
        <v>0.38282418076966629</v>
      </c>
      <c r="AB129" s="51" cm="1">
        <f t="array" ref="AB129">MIN(1,SLOPE(Fperm_SI_Woolf2021!$F$9:$F$93*EXP(-Fperm_SI_Woolf2021!$I$9:$I$93*$C129*IF(AB$58=Fperm_SI_Woolf2021!$E$9:$E$93,1,EXP(LN((1.1*(Fperm_SI_Woolf2021!$E$9:$E$93-AB$58)-63.1579*EXP(-0.19*Fperm_SI_Woolf2021!$E$9:$E$93)+63.1579*EXP(-0.19*AB$58))/(Fperm_SI_Woolf2021!$E$9:$E$93-AB$58))*(AB$58-Fperm_SI_Woolf2021!$E$9:$E$93)/10))) + Fperm_SI_Woolf2021!$G$9:$G$93*EXP(-Fperm_SI_Woolf2021!$J$9:$J$93*$C129*IF(AB$58=Fperm_SI_Woolf2021!$E$9:$E$93,1,EXP(LN((1.1*(Fperm_SI_Woolf2021!$E$9:$E$93-AB$58)-63.1579*EXP(-0.19*Fperm_SI_Woolf2021!$E$9:$E$93)+63.1579*EXP(-0.19*AB$58))/(Fperm_SI_Woolf2021!$E$9:$E$93-AB$58))*(AB$58-Fperm_SI_Woolf2021!$E$9:$E$93)/10))) + Fperm_SI_Woolf2021!$H$9:$H$93*EXP(-Fperm_SI_Woolf2021!$K$9:$K$93*$C129*IF(AB$58=Fperm_SI_Woolf2021!$E$9:$E$93,1,EXP(LN((1.1*(Fperm_SI_Woolf2021!$E$9:$E$93-AB$58)-63.1579*EXP(-0.19*Fperm_SI_Woolf2021!$E$9:$E$93)+63.1579*EXP(-0.19*AB$58))/(Fperm_SI_Woolf2021!$E$9:$E$93-AB$58))*(AB$58-Fperm_SI_Woolf2021!$E$9:$E$93)/10))),Fperm_SI_Woolf2021!$D$9:$D$93)*AB$57+INTERCEPT(Fperm_SI_Woolf2021!$F$9:$F$93*EXP(-Fperm_SI_Woolf2021!$I$9:$I$93*$C129*IF(AB$58=Fperm_SI_Woolf2021!$E$9:$E$93,1,EXP(LN((1.1*(Fperm_SI_Woolf2021!$E$9:$E$93-AB$58)-63.1579*EXP(-0.19*Fperm_SI_Woolf2021!$E$9:$E$93)+63.1579*EXP(-0.19*AB$58))/(Fperm_SI_Woolf2021!$E$9:$E$93-AB$58))*(AB$58-Fperm_SI_Woolf2021!$E$9:$E$93)/10))) + Fperm_SI_Woolf2021!$G$9:$G$93*EXP(-Fperm_SI_Woolf2021!$J$9:$J$93*$C129*IF(AB$58=Fperm_SI_Woolf2021!$E$9:$E$93,1,EXP(LN((1.1*(Fperm_SI_Woolf2021!$E$9:$E$93-AB$58)-63.1579*EXP(-0.19*Fperm_SI_Woolf2021!$E$9:$E$93)+63.1579*EXP(-0.19*AB$58))/(Fperm_SI_Woolf2021!$E$9:$E$93-AB$58))*(AB$58-Fperm_SI_Woolf2021!$E$9:$E$93)/10))) + Fperm_SI_Woolf2021!$H$9:$H$93*EXP(-Fperm_SI_Woolf2021!$K$9:$K$93*$C129*IF(AB$58=Fperm_SI_Woolf2021!$E$9:$E$93,1,EXP(LN((1.1*(Fperm_SI_Woolf2021!$E$9:$E$93-AB$58)-63.1579*EXP(-0.19*Fperm_SI_Woolf2021!$E$9:$E$93)+63.1579*EXP(-0.19*AB$58))/(Fperm_SI_Woolf2021!$E$9:$E$93-AB$58))*(AB$58-Fperm_SI_Woolf2021!$E$9:$E$93)/10))),Fperm_SI_Woolf2021!$D$9:$D$93))</f>
        <v>0.35646311902484445</v>
      </c>
      <c r="AC129" s="51" cm="1">
        <f t="array" ref="AC129">MIN(1,SLOPE(Fperm_SI_Woolf2021!$F$9:$F$93*EXP(-Fperm_SI_Woolf2021!$I$9:$I$93*$C129*IF(AC$58=Fperm_SI_Woolf2021!$E$9:$E$93,1,EXP(LN((1.1*(Fperm_SI_Woolf2021!$E$9:$E$93-AC$58)-63.1579*EXP(-0.19*Fperm_SI_Woolf2021!$E$9:$E$93)+63.1579*EXP(-0.19*AC$58))/(Fperm_SI_Woolf2021!$E$9:$E$93-AC$58))*(AC$58-Fperm_SI_Woolf2021!$E$9:$E$93)/10))) + Fperm_SI_Woolf2021!$G$9:$G$93*EXP(-Fperm_SI_Woolf2021!$J$9:$J$93*$C129*IF(AC$58=Fperm_SI_Woolf2021!$E$9:$E$93,1,EXP(LN((1.1*(Fperm_SI_Woolf2021!$E$9:$E$93-AC$58)-63.1579*EXP(-0.19*Fperm_SI_Woolf2021!$E$9:$E$93)+63.1579*EXP(-0.19*AC$58))/(Fperm_SI_Woolf2021!$E$9:$E$93-AC$58))*(AC$58-Fperm_SI_Woolf2021!$E$9:$E$93)/10))) + Fperm_SI_Woolf2021!$H$9:$H$93*EXP(-Fperm_SI_Woolf2021!$K$9:$K$93*$C129*IF(AC$58=Fperm_SI_Woolf2021!$E$9:$E$93,1,EXP(LN((1.1*(Fperm_SI_Woolf2021!$E$9:$E$93-AC$58)-63.1579*EXP(-0.19*Fperm_SI_Woolf2021!$E$9:$E$93)+63.1579*EXP(-0.19*AC$58))/(Fperm_SI_Woolf2021!$E$9:$E$93-AC$58))*(AC$58-Fperm_SI_Woolf2021!$E$9:$E$93)/10))),Fperm_SI_Woolf2021!$D$9:$D$93)*AC$57+INTERCEPT(Fperm_SI_Woolf2021!$F$9:$F$93*EXP(-Fperm_SI_Woolf2021!$I$9:$I$93*$C129*IF(AC$58=Fperm_SI_Woolf2021!$E$9:$E$93,1,EXP(LN((1.1*(Fperm_SI_Woolf2021!$E$9:$E$93-AC$58)-63.1579*EXP(-0.19*Fperm_SI_Woolf2021!$E$9:$E$93)+63.1579*EXP(-0.19*AC$58))/(Fperm_SI_Woolf2021!$E$9:$E$93-AC$58))*(AC$58-Fperm_SI_Woolf2021!$E$9:$E$93)/10))) + Fperm_SI_Woolf2021!$G$9:$G$93*EXP(-Fperm_SI_Woolf2021!$J$9:$J$93*$C129*IF(AC$58=Fperm_SI_Woolf2021!$E$9:$E$93,1,EXP(LN((1.1*(Fperm_SI_Woolf2021!$E$9:$E$93-AC$58)-63.1579*EXP(-0.19*Fperm_SI_Woolf2021!$E$9:$E$93)+63.1579*EXP(-0.19*AC$58))/(Fperm_SI_Woolf2021!$E$9:$E$93-AC$58))*(AC$58-Fperm_SI_Woolf2021!$E$9:$E$93)/10))) + Fperm_SI_Woolf2021!$H$9:$H$93*EXP(-Fperm_SI_Woolf2021!$K$9:$K$93*$C129*IF(AC$58=Fperm_SI_Woolf2021!$E$9:$E$93,1,EXP(LN((1.1*(Fperm_SI_Woolf2021!$E$9:$E$93-AC$58)-63.1579*EXP(-0.19*Fperm_SI_Woolf2021!$E$9:$E$93)+63.1579*EXP(-0.19*AC$58))/(Fperm_SI_Woolf2021!$E$9:$E$93-AC$58))*(AC$58-Fperm_SI_Woolf2021!$E$9:$E$93)/10))),Fperm_SI_Woolf2021!$D$9:$D$93))</f>
        <v>0.33010205728002256</v>
      </c>
      <c r="AD129" s="51" cm="1">
        <f t="array" ref="AD129">MIN(1,SLOPE(Fperm_SI_Woolf2021!$F$9:$F$93*EXP(-Fperm_SI_Woolf2021!$I$9:$I$93*$C129*IF(AD$58=Fperm_SI_Woolf2021!$E$9:$E$93,1,EXP(LN((1.1*(Fperm_SI_Woolf2021!$E$9:$E$93-AD$58)-63.1579*EXP(-0.19*Fperm_SI_Woolf2021!$E$9:$E$93)+63.1579*EXP(-0.19*AD$58))/(Fperm_SI_Woolf2021!$E$9:$E$93-AD$58))*(AD$58-Fperm_SI_Woolf2021!$E$9:$E$93)/10))) + Fperm_SI_Woolf2021!$G$9:$G$93*EXP(-Fperm_SI_Woolf2021!$J$9:$J$93*$C129*IF(AD$58=Fperm_SI_Woolf2021!$E$9:$E$93,1,EXP(LN((1.1*(Fperm_SI_Woolf2021!$E$9:$E$93-AD$58)-63.1579*EXP(-0.19*Fperm_SI_Woolf2021!$E$9:$E$93)+63.1579*EXP(-0.19*AD$58))/(Fperm_SI_Woolf2021!$E$9:$E$93-AD$58))*(AD$58-Fperm_SI_Woolf2021!$E$9:$E$93)/10))) + Fperm_SI_Woolf2021!$H$9:$H$93*EXP(-Fperm_SI_Woolf2021!$K$9:$K$93*$C129*IF(AD$58=Fperm_SI_Woolf2021!$E$9:$E$93,1,EXP(LN((1.1*(Fperm_SI_Woolf2021!$E$9:$E$93-AD$58)-63.1579*EXP(-0.19*Fperm_SI_Woolf2021!$E$9:$E$93)+63.1579*EXP(-0.19*AD$58))/(Fperm_SI_Woolf2021!$E$9:$E$93-AD$58))*(AD$58-Fperm_SI_Woolf2021!$E$9:$E$93)/10))),Fperm_SI_Woolf2021!$D$9:$D$93)*AD$57+INTERCEPT(Fperm_SI_Woolf2021!$F$9:$F$93*EXP(-Fperm_SI_Woolf2021!$I$9:$I$93*$C129*IF(AD$58=Fperm_SI_Woolf2021!$E$9:$E$93,1,EXP(LN((1.1*(Fperm_SI_Woolf2021!$E$9:$E$93-AD$58)-63.1579*EXP(-0.19*Fperm_SI_Woolf2021!$E$9:$E$93)+63.1579*EXP(-0.19*AD$58))/(Fperm_SI_Woolf2021!$E$9:$E$93-AD$58))*(AD$58-Fperm_SI_Woolf2021!$E$9:$E$93)/10))) + Fperm_SI_Woolf2021!$G$9:$G$93*EXP(-Fperm_SI_Woolf2021!$J$9:$J$93*$C129*IF(AD$58=Fperm_SI_Woolf2021!$E$9:$E$93,1,EXP(LN((1.1*(Fperm_SI_Woolf2021!$E$9:$E$93-AD$58)-63.1579*EXP(-0.19*Fperm_SI_Woolf2021!$E$9:$E$93)+63.1579*EXP(-0.19*AD$58))/(Fperm_SI_Woolf2021!$E$9:$E$93-AD$58))*(AD$58-Fperm_SI_Woolf2021!$E$9:$E$93)/10))) + Fperm_SI_Woolf2021!$H$9:$H$93*EXP(-Fperm_SI_Woolf2021!$K$9:$K$93*$C129*IF(AD$58=Fperm_SI_Woolf2021!$E$9:$E$93,1,EXP(LN((1.1*(Fperm_SI_Woolf2021!$E$9:$E$93-AD$58)-63.1579*EXP(-0.19*Fperm_SI_Woolf2021!$E$9:$E$93)+63.1579*EXP(-0.19*AD$58))/(Fperm_SI_Woolf2021!$E$9:$E$93-AD$58))*(AD$58-Fperm_SI_Woolf2021!$E$9:$E$93)/10))),Fperm_SI_Woolf2021!$D$9:$D$93))</f>
        <v>0.30374099553520062</v>
      </c>
      <c r="AE129" s="51" cm="1">
        <f t="array" ref="AE129">MIN(1,SLOPE(Fperm_SI_Woolf2021!$F$9:$F$93*EXP(-Fperm_SI_Woolf2021!$I$9:$I$93*$C129*IF(AE$58=Fperm_SI_Woolf2021!$E$9:$E$93,1,EXP(LN((1.1*(Fperm_SI_Woolf2021!$E$9:$E$93-AE$58)-63.1579*EXP(-0.19*Fperm_SI_Woolf2021!$E$9:$E$93)+63.1579*EXP(-0.19*AE$58))/(Fperm_SI_Woolf2021!$E$9:$E$93-AE$58))*(AE$58-Fperm_SI_Woolf2021!$E$9:$E$93)/10))) + Fperm_SI_Woolf2021!$G$9:$G$93*EXP(-Fperm_SI_Woolf2021!$J$9:$J$93*$C129*IF(AE$58=Fperm_SI_Woolf2021!$E$9:$E$93,1,EXP(LN((1.1*(Fperm_SI_Woolf2021!$E$9:$E$93-AE$58)-63.1579*EXP(-0.19*Fperm_SI_Woolf2021!$E$9:$E$93)+63.1579*EXP(-0.19*AE$58))/(Fperm_SI_Woolf2021!$E$9:$E$93-AE$58))*(AE$58-Fperm_SI_Woolf2021!$E$9:$E$93)/10))) + Fperm_SI_Woolf2021!$H$9:$H$93*EXP(-Fperm_SI_Woolf2021!$K$9:$K$93*$C129*IF(AE$58=Fperm_SI_Woolf2021!$E$9:$E$93,1,EXP(LN((1.1*(Fperm_SI_Woolf2021!$E$9:$E$93-AE$58)-63.1579*EXP(-0.19*Fperm_SI_Woolf2021!$E$9:$E$93)+63.1579*EXP(-0.19*AE$58))/(Fperm_SI_Woolf2021!$E$9:$E$93-AE$58))*(AE$58-Fperm_SI_Woolf2021!$E$9:$E$93)/10))),Fperm_SI_Woolf2021!$D$9:$D$93)*AE$57+INTERCEPT(Fperm_SI_Woolf2021!$F$9:$F$93*EXP(-Fperm_SI_Woolf2021!$I$9:$I$93*$C129*IF(AE$58=Fperm_SI_Woolf2021!$E$9:$E$93,1,EXP(LN((1.1*(Fperm_SI_Woolf2021!$E$9:$E$93-AE$58)-63.1579*EXP(-0.19*Fperm_SI_Woolf2021!$E$9:$E$93)+63.1579*EXP(-0.19*AE$58))/(Fperm_SI_Woolf2021!$E$9:$E$93-AE$58))*(AE$58-Fperm_SI_Woolf2021!$E$9:$E$93)/10))) + Fperm_SI_Woolf2021!$G$9:$G$93*EXP(-Fperm_SI_Woolf2021!$J$9:$J$93*$C129*IF(AE$58=Fperm_SI_Woolf2021!$E$9:$E$93,1,EXP(LN((1.1*(Fperm_SI_Woolf2021!$E$9:$E$93-AE$58)-63.1579*EXP(-0.19*Fperm_SI_Woolf2021!$E$9:$E$93)+63.1579*EXP(-0.19*AE$58))/(Fperm_SI_Woolf2021!$E$9:$E$93-AE$58))*(AE$58-Fperm_SI_Woolf2021!$E$9:$E$93)/10))) + Fperm_SI_Woolf2021!$H$9:$H$93*EXP(-Fperm_SI_Woolf2021!$K$9:$K$93*$C129*IF(AE$58=Fperm_SI_Woolf2021!$E$9:$E$93,1,EXP(LN((1.1*(Fperm_SI_Woolf2021!$E$9:$E$93-AE$58)-63.1579*EXP(-0.19*Fperm_SI_Woolf2021!$E$9:$E$93)+63.1579*EXP(-0.19*AE$58))/(Fperm_SI_Woolf2021!$E$9:$E$93-AE$58))*(AE$58-Fperm_SI_Woolf2021!$E$9:$E$93)/10))),Fperm_SI_Woolf2021!$D$9:$D$93))</f>
        <v>0.27737993379037873</v>
      </c>
      <c r="AF129" s="51" cm="1">
        <f t="array" ref="AF129">MIN(1,SLOPE(Fperm_SI_Woolf2021!$F$9:$F$93*EXP(-Fperm_SI_Woolf2021!$I$9:$I$93*$C129*IF(AF$58=Fperm_SI_Woolf2021!$E$9:$E$93,1,EXP(LN((1.1*(Fperm_SI_Woolf2021!$E$9:$E$93-AF$58)-63.1579*EXP(-0.19*Fperm_SI_Woolf2021!$E$9:$E$93)+63.1579*EXP(-0.19*AF$58))/(Fperm_SI_Woolf2021!$E$9:$E$93-AF$58))*(AF$58-Fperm_SI_Woolf2021!$E$9:$E$93)/10))) + Fperm_SI_Woolf2021!$G$9:$G$93*EXP(-Fperm_SI_Woolf2021!$J$9:$J$93*$C129*IF(AF$58=Fperm_SI_Woolf2021!$E$9:$E$93,1,EXP(LN((1.1*(Fperm_SI_Woolf2021!$E$9:$E$93-AF$58)-63.1579*EXP(-0.19*Fperm_SI_Woolf2021!$E$9:$E$93)+63.1579*EXP(-0.19*AF$58))/(Fperm_SI_Woolf2021!$E$9:$E$93-AF$58))*(AF$58-Fperm_SI_Woolf2021!$E$9:$E$93)/10))) + Fperm_SI_Woolf2021!$H$9:$H$93*EXP(-Fperm_SI_Woolf2021!$K$9:$K$93*$C129*IF(AF$58=Fperm_SI_Woolf2021!$E$9:$E$93,1,EXP(LN((1.1*(Fperm_SI_Woolf2021!$E$9:$E$93-AF$58)-63.1579*EXP(-0.19*Fperm_SI_Woolf2021!$E$9:$E$93)+63.1579*EXP(-0.19*AF$58))/(Fperm_SI_Woolf2021!$E$9:$E$93-AF$58))*(AF$58-Fperm_SI_Woolf2021!$E$9:$E$93)/10))),Fperm_SI_Woolf2021!$D$9:$D$93)*AF$57+INTERCEPT(Fperm_SI_Woolf2021!$F$9:$F$93*EXP(-Fperm_SI_Woolf2021!$I$9:$I$93*$C129*IF(AF$58=Fperm_SI_Woolf2021!$E$9:$E$93,1,EXP(LN((1.1*(Fperm_SI_Woolf2021!$E$9:$E$93-AF$58)-63.1579*EXP(-0.19*Fperm_SI_Woolf2021!$E$9:$E$93)+63.1579*EXP(-0.19*AF$58))/(Fperm_SI_Woolf2021!$E$9:$E$93-AF$58))*(AF$58-Fperm_SI_Woolf2021!$E$9:$E$93)/10))) + Fperm_SI_Woolf2021!$G$9:$G$93*EXP(-Fperm_SI_Woolf2021!$J$9:$J$93*$C129*IF(AF$58=Fperm_SI_Woolf2021!$E$9:$E$93,1,EXP(LN((1.1*(Fperm_SI_Woolf2021!$E$9:$E$93-AF$58)-63.1579*EXP(-0.19*Fperm_SI_Woolf2021!$E$9:$E$93)+63.1579*EXP(-0.19*AF$58))/(Fperm_SI_Woolf2021!$E$9:$E$93-AF$58))*(AF$58-Fperm_SI_Woolf2021!$E$9:$E$93)/10))) + Fperm_SI_Woolf2021!$H$9:$H$93*EXP(-Fperm_SI_Woolf2021!$K$9:$K$93*$C129*IF(AF$58=Fperm_SI_Woolf2021!$E$9:$E$93,1,EXP(LN((1.1*(Fperm_SI_Woolf2021!$E$9:$E$93-AF$58)-63.1579*EXP(-0.19*Fperm_SI_Woolf2021!$E$9:$E$93)+63.1579*EXP(-0.19*AF$58))/(Fperm_SI_Woolf2021!$E$9:$E$93-AF$58))*(AF$58-Fperm_SI_Woolf2021!$E$9:$E$93)/10))),Fperm_SI_Woolf2021!$D$9:$D$93))</f>
        <v>0.25101887204555678</v>
      </c>
      <c r="AG129" s="51" cm="1">
        <f t="array" ref="AG129">MIN(1,SLOPE(Fperm_SI_Woolf2021!$F$9:$F$93*EXP(-Fperm_SI_Woolf2021!$I$9:$I$93*$C129*IF(AG$58=Fperm_SI_Woolf2021!$E$9:$E$93,1,EXP(LN((1.1*(Fperm_SI_Woolf2021!$E$9:$E$93-AG$58)-63.1579*EXP(-0.19*Fperm_SI_Woolf2021!$E$9:$E$93)+63.1579*EXP(-0.19*AG$58))/(Fperm_SI_Woolf2021!$E$9:$E$93-AG$58))*(AG$58-Fperm_SI_Woolf2021!$E$9:$E$93)/10))) + Fperm_SI_Woolf2021!$G$9:$G$93*EXP(-Fperm_SI_Woolf2021!$J$9:$J$93*$C129*IF(AG$58=Fperm_SI_Woolf2021!$E$9:$E$93,1,EXP(LN((1.1*(Fperm_SI_Woolf2021!$E$9:$E$93-AG$58)-63.1579*EXP(-0.19*Fperm_SI_Woolf2021!$E$9:$E$93)+63.1579*EXP(-0.19*AG$58))/(Fperm_SI_Woolf2021!$E$9:$E$93-AG$58))*(AG$58-Fperm_SI_Woolf2021!$E$9:$E$93)/10))) + Fperm_SI_Woolf2021!$H$9:$H$93*EXP(-Fperm_SI_Woolf2021!$K$9:$K$93*$C129*IF(AG$58=Fperm_SI_Woolf2021!$E$9:$E$93,1,EXP(LN((1.1*(Fperm_SI_Woolf2021!$E$9:$E$93-AG$58)-63.1579*EXP(-0.19*Fperm_SI_Woolf2021!$E$9:$E$93)+63.1579*EXP(-0.19*AG$58))/(Fperm_SI_Woolf2021!$E$9:$E$93-AG$58))*(AG$58-Fperm_SI_Woolf2021!$E$9:$E$93)/10))),Fperm_SI_Woolf2021!$D$9:$D$93)*AG$57+INTERCEPT(Fperm_SI_Woolf2021!$F$9:$F$93*EXP(-Fperm_SI_Woolf2021!$I$9:$I$93*$C129*IF(AG$58=Fperm_SI_Woolf2021!$E$9:$E$93,1,EXP(LN((1.1*(Fperm_SI_Woolf2021!$E$9:$E$93-AG$58)-63.1579*EXP(-0.19*Fperm_SI_Woolf2021!$E$9:$E$93)+63.1579*EXP(-0.19*AG$58))/(Fperm_SI_Woolf2021!$E$9:$E$93-AG$58))*(AG$58-Fperm_SI_Woolf2021!$E$9:$E$93)/10))) + Fperm_SI_Woolf2021!$G$9:$G$93*EXP(-Fperm_SI_Woolf2021!$J$9:$J$93*$C129*IF(AG$58=Fperm_SI_Woolf2021!$E$9:$E$93,1,EXP(LN((1.1*(Fperm_SI_Woolf2021!$E$9:$E$93-AG$58)-63.1579*EXP(-0.19*Fperm_SI_Woolf2021!$E$9:$E$93)+63.1579*EXP(-0.19*AG$58))/(Fperm_SI_Woolf2021!$E$9:$E$93-AG$58))*(AG$58-Fperm_SI_Woolf2021!$E$9:$E$93)/10))) + Fperm_SI_Woolf2021!$H$9:$H$93*EXP(-Fperm_SI_Woolf2021!$K$9:$K$93*$C129*IF(AG$58=Fperm_SI_Woolf2021!$E$9:$E$93,1,EXP(LN((1.1*(Fperm_SI_Woolf2021!$E$9:$E$93-AG$58)-63.1579*EXP(-0.19*Fperm_SI_Woolf2021!$E$9:$E$93)+63.1579*EXP(-0.19*AG$58))/(Fperm_SI_Woolf2021!$E$9:$E$93-AG$58))*(AG$58-Fperm_SI_Woolf2021!$E$9:$E$93)/10))),Fperm_SI_Woolf2021!$D$9:$D$93))</f>
        <v>0.22465781030073489</v>
      </c>
      <c r="AH129" s="51" cm="1">
        <f t="array" ref="AH129">MIN(1,SLOPE(Fperm_SI_Woolf2021!$F$9:$F$93*EXP(-Fperm_SI_Woolf2021!$I$9:$I$93*$C129*IF(AH$58=Fperm_SI_Woolf2021!$E$9:$E$93,1,EXP(LN((1.1*(Fperm_SI_Woolf2021!$E$9:$E$93-AH$58)-63.1579*EXP(-0.19*Fperm_SI_Woolf2021!$E$9:$E$93)+63.1579*EXP(-0.19*AH$58))/(Fperm_SI_Woolf2021!$E$9:$E$93-AH$58))*(AH$58-Fperm_SI_Woolf2021!$E$9:$E$93)/10))) + Fperm_SI_Woolf2021!$G$9:$G$93*EXP(-Fperm_SI_Woolf2021!$J$9:$J$93*$C129*IF(AH$58=Fperm_SI_Woolf2021!$E$9:$E$93,1,EXP(LN((1.1*(Fperm_SI_Woolf2021!$E$9:$E$93-AH$58)-63.1579*EXP(-0.19*Fperm_SI_Woolf2021!$E$9:$E$93)+63.1579*EXP(-0.19*AH$58))/(Fperm_SI_Woolf2021!$E$9:$E$93-AH$58))*(AH$58-Fperm_SI_Woolf2021!$E$9:$E$93)/10))) + Fperm_SI_Woolf2021!$H$9:$H$93*EXP(-Fperm_SI_Woolf2021!$K$9:$K$93*$C129*IF(AH$58=Fperm_SI_Woolf2021!$E$9:$E$93,1,EXP(LN((1.1*(Fperm_SI_Woolf2021!$E$9:$E$93-AH$58)-63.1579*EXP(-0.19*Fperm_SI_Woolf2021!$E$9:$E$93)+63.1579*EXP(-0.19*AH$58))/(Fperm_SI_Woolf2021!$E$9:$E$93-AH$58))*(AH$58-Fperm_SI_Woolf2021!$E$9:$E$93)/10))),Fperm_SI_Woolf2021!$D$9:$D$93)*AH$57+INTERCEPT(Fperm_SI_Woolf2021!$F$9:$F$93*EXP(-Fperm_SI_Woolf2021!$I$9:$I$93*$C129*IF(AH$58=Fperm_SI_Woolf2021!$E$9:$E$93,1,EXP(LN((1.1*(Fperm_SI_Woolf2021!$E$9:$E$93-AH$58)-63.1579*EXP(-0.19*Fperm_SI_Woolf2021!$E$9:$E$93)+63.1579*EXP(-0.19*AH$58))/(Fperm_SI_Woolf2021!$E$9:$E$93-AH$58))*(AH$58-Fperm_SI_Woolf2021!$E$9:$E$93)/10))) + Fperm_SI_Woolf2021!$G$9:$G$93*EXP(-Fperm_SI_Woolf2021!$J$9:$J$93*$C129*IF(AH$58=Fperm_SI_Woolf2021!$E$9:$E$93,1,EXP(LN((1.1*(Fperm_SI_Woolf2021!$E$9:$E$93-AH$58)-63.1579*EXP(-0.19*Fperm_SI_Woolf2021!$E$9:$E$93)+63.1579*EXP(-0.19*AH$58))/(Fperm_SI_Woolf2021!$E$9:$E$93-AH$58))*(AH$58-Fperm_SI_Woolf2021!$E$9:$E$93)/10))) + Fperm_SI_Woolf2021!$H$9:$H$93*EXP(-Fperm_SI_Woolf2021!$K$9:$K$93*$C129*IF(AH$58=Fperm_SI_Woolf2021!$E$9:$E$93,1,EXP(LN((1.1*(Fperm_SI_Woolf2021!$E$9:$E$93-AH$58)-63.1579*EXP(-0.19*Fperm_SI_Woolf2021!$E$9:$E$93)+63.1579*EXP(-0.19*AH$58))/(Fperm_SI_Woolf2021!$E$9:$E$93-AH$58))*(AH$58-Fperm_SI_Woolf2021!$E$9:$E$93)/10))),Fperm_SI_Woolf2021!$D$9:$D$93))</f>
        <v>0.4206633329994276</v>
      </c>
      <c r="AI129" s="51" cm="1">
        <f t="array" ref="AI129">MIN(1,SLOPE(Fperm_SI_Woolf2021!$F$9:$F$93*EXP(-Fperm_SI_Woolf2021!$I$9:$I$93*$C129*IF(AI$58=Fperm_SI_Woolf2021!$E$9:$E$93,1,EXP(LN((1.1*(Fperm_SI_Woolf2021!$E$9:$E$93-AI$58)-63.1579*EXP(-0.19*Fperm_SI_Woolf2021!$E$9:$E$93)+63.1579*EXP(-0.19*AI$58))/(Fperm_SI_Woolf2021!$E$9:$E$93-AI$58))*(AI$58-Fperm_SI_Woolf2021!$E$9:$E$93)/10))) + Fperm_SI_Woolf2021!$G$9:$G$93*EXP(-Fperm_SI_Woolf2021!$J$9:$J$93*$C129*IF(AI$58=Fperm_SI_Woolf2021!$E$9:$E$93,1,EXP(LN((1.1*(Fperm_SI_Woolf2021!$E$9:$E$93-AI$58)-63.1579*EXP(-0.19*Fperm_SI_Woolf2021!$E$9:$E$93)+63.1579*EXP(-0.19*AI$58))/(Fperm_SI_Woolf2021!$E$9:$E$93-AI$58))*(AI$58-Fperm_SI_Woolf2021!$E$9:$E$93)/10))) + Fperm_SI_Woolf2021!$H$9:$H$93*EXP(-Fperm_SI_Woolf2021!$K$9:$K$93*$C129*IF(AI$58=Fperm_SI_Woolf2021!$E$9:$E$93,1,EXP(LN((1.1*(Fperm_SI_Woolf2021!$E$9:$E$93-AI$58)-63.1579*EXP(-0.19*Fperm_SI_Woolf2021!$E$9:$E$93)+63.1579*EXP(-0.19*AI$58))/(Fperm_SI_Woolf2021!$E$9:$E$93-AI$58))*(AI$58-Fperm_SI_Woolf2021!$E$9:$E$93)/10))),Fperm_SI_Woolf2021!$D$9:$D$93)*AI$57+INTERCEPT(Fperm_SI_Woolf2021!$F$9:$F$93*EXP(-Fperm_SI_Woolf2021!$I$9:$I$93*$C129*IF(AI$58=Fperm_SI_Woolf2021!$E$9:$E$93,1,EXP(LN((1.1*(Fperm_SI_Woolf2021!$E$9:$E$93-AI$58)-63.1579*EXP(-0.19*Fperm_SI_Woolf2021!$E$9:$E$93)+63.1579*EXP(-0.19*AI$58))/(Fperm_SI_Woolf2021!$E$9:$E$93-AI$58))*(AI$58-Fperm_SI_Woolf2021!$E$9:$E$93)/10))) + Fperm_SI_Woolf2021!$G$9:$G$93*EXP(-Fperm_SI_Woolf2021!$J$9:$J$93*$C129*IF(AI$58=Fperm_SI_Woolf2021!$E$9:$E$93,1,EXP(LN((1.1*(Fperm_SI_Woolf2021!$E$9:$E$93-AI$58)-63.1579*EXP(-0.19*Fperm_SI_Woolf2021!$E$9:$E$93)+63.1579*EXP(-0.19*AI$58))/(Fperm_SI_Woolf2021!$E$9:$E$93-AI$58))*(AI$58-Fperm_SI_Woolf2021!$E$9:$E$93)/10))) + Fperm_SI_Woolf2021!$H$9:$H$93*EXP(-Fperm_SI_Woolf2021!$K$9:$K$93*$C129*IF(AI$58=Fperm_SI_Woolf2021!$E$9:$E$93,1,EXP(LN((1.1*(Fperm_SI_Woolf2021!$E$9:$E$93-AI$58)-63.1579*EXP(-0.19*Fperm_SI_Woolf2021!$E$9:$E$93)+63.1579*EXP(-0.19*AI$58))/(Fperm_SI_Woolf2021!$E$9:$E$93-AI$58))*(AI$58-Fperm_SI_Woolf2021!$E$9:$E$93)/10))),Fperm_SI_Woolf2021!$D$9:$D$93))</f>
        <v>0.40095595879079127</v>
      </c>
      <c r="AJ129" s="51" cm="1">
        <f t="array" ref="AJ129">MIN(1,SLOPE(Fperm_SI_Woolf2021!$F$9:$F$93*EXP(-Fperm_SI_Woolf2021!$I$9:$I$93*$C129*IF(AJ$58=Fperm_SI_Woolf2021!$E$9:$E$93,1,EXP(LN((1.1*(Fperm_SI_Woolf2021!$E$9:$E$93-AJ$58)-63.1579*EXP(-0.19*Fperm_SI_Woolf2021!$E$9:$E$93)+63.1579*EXP(-0.19*AJ$58))/(Fperm_SI_Woolf2021!$E$9:$E$93-AJ$58))*(AJ$58-Fperm_SI_Woolf2021!$E$9:$E$93)/10))) + Fperm_SI_Woolf2021!$G$9:$G$93*EXP(-Fperm_SI_Woolf2021!$J$9:$J$93*$C129*IF(AJ$58=Fperm_SI_Woolf2021!$E$9:$E$93,1,EXP(LN((1.1*(Fperm_SI_Woolf2021!$E$9:$E$93-AJ$58)-63.1579*EXP(-0.19*Fperm_SI_Woolf2021!$E$9:$E$93)+63.1579*EXP(-0.19*AJ$58))/(Fperm_SI_Woolf2021!$E$9:$E$93-AJ$58))*(AJ$58-Fperm_SI_Woolf2021!$E$9:$E$93)/10))) + Fperm_SI_Woolf2021!$H$9:$H$93*EXP(-Fperm_SI_Woolf2021!$K$9:$K$93*$C129*IF(AJ$58=Fperm_SI_Woolf2021!$E$9:$E$93,1,EXP(LN((1.1*(Fperm_SI_Woolf2021!$E$9:$E$93-AJ$58)-63.1579*EXP(-0.19*Fperm_SI_Woolf2021!$E$9:$E$93)+63.1579*EXP(-0.19*AJ$58))/(Fperm_SI_Woolf2021!$E$9:$E$93-AJ$58))*(AJ$58-Fperm_SI_Woolf2021!$E$9:$E$93)/10))),Fperm_SI_Woolf2021!$D$9:$D$93)*AJ$57+INTERCEPT(Fperm_SI_Woolf2021!$F$9:$F$93*EXP(-Fperm_SI_Woolf2021!$I$9:$I$93*$C129*IF(AJ$58=Fperm_SI_Woolf2021!$E$9:$E$93,1,EXP(LN((1.1*(Fperm_SI_Woolf2021!$E$9:$E$93-AJ$58)-63.1579*EXP(-0.19*Fperm_SI_Woolf2021!$E$9:$E$93)+63.1579*EXP(-0.19*AJ$58))/(Fperm_SI_Woolf2021!$E$9:$E$93-AJ$58))*(AJ$58-Fperm_SI_Woolf2021!$E$9:$E$93)/10))) + Fperm_SI_Woolf2021!$G$9:$G$93*EXP(-Fperm_SI_Woolf2021!$J$9:$J$93*$C129*IF(AJ$58=Fperm_SI_Woolf2021!$E$9:$E$93,1,EXP(LN((1.1*(Fperm_SI_Woolf2021!$E$9:$E$93-AJ$58)-63.1579*EXP(-0.19*Fperm_SI_Woolf2021!$E$9:$E$93)+63.1579*EXP(-0.19*AJ$58))/(Fperm_SI_Woolf2021!$E$9:$E$93-AJ$58))*(AJ$58-Fperm_SI_Woolf2021!$E$9:$E$93)/10))) + Fperm_SI_Woolf2021!$H$9:$H$93*EXP(-Fperm_SI_Woolf2021!$K$9:$K$93*$C129*IF(AJ$58=Fperm_SI_Woolf2021!$E$9:$E$93,1,EXP(LN((1.1*(Fperm_SI_Woolf2021!$E$9:$E$93-AJ$58)-63.1579*EXP(-0.19*Fperm_SI_Woolf2021!$E$9:$E$93)+63.1579*EXP(-0.19*AJ$58))/(Fperm_SI_Woolf2021!$E$9:$E$93-AJ$58))*(AJ$58-Fperm_SI_Woolf2021!$E$9:$E$93)/10))),Fperm_SI_Woolf2021!$D$9:$D$93))</f>
        <v>0.38124858458215488</v>
      </c>
      <c r="AK129" s="51" cm="1">
        <f t="array" ref="AK129">MIN(1,SLOPE(Fperm_SI_Woolf2021!$F$9:$F$93*EXP(-Fperm_SI_Woolf2021!$I$9:$I$93*$C129*IF(AK$58=Fperm_SI_Woolf2021!$E$9:$E$93,1,EXP(LN((1.1*(Fperm_SI_Woolf2021!$E$9:$E$93-AK$58)-63.1579*EXP(-0.19*Fperm_SI_Woolf2021!$E$9:$E$93)+63.1579*EXP(-0.19*AK$58))/(Fperm_SI_Woolf2021!$E$9:$E$93-AK$58))*(AK$58-Fperm_SI_Woolf2021!$E$9:$E$93)/10))) + Fperm_SI_Woolf2021!$G$9:$G$93*EXP(-Fperm_SI_Woolf2021!$J$9:$J$93*$C129*IF(AK$58=Fperm_SI_Woolf2021!$E$9:$E$93,1,EXP(LN((1.1*(Fperm_SI_Woolf2021!$E$9:$E$93-AK$58)-63.1579*EXP(-0.19*Fperm_SI_Woolf2021!$E$9:$E$93)+63.1579*EXP(-0.19*AK$58))/(Fperm_SI_Woolf2021!$E$9:$E$93-AK$58))*(AK$58-Fperm_SI_Woolf2021!$E$9:$E$93)/10))) + Fperm_SI_Woolf2021!$H$9:$H$93*EXP(-Fperm_SI_Woolf2021!$K$9:$K$93*$C129*IF(AK$58=Fperm_SI_Woolf2021!$E$9:$E$93,1,EXP(LN((1.1*(Fperm_SI_Woolf2021!$E$9:$E$93-AK$58)-63.1579*EXP(-0.19*Fperm_SI_Woolf2021!$E$9:$E$93)+63.1579*EXP(-0.19*AK$58))/(Fperm_SI_Woolf2021!$E$9:$E$93-AK$58))*(AK$58-Fperm_SI_Woolf2021!$E$9:$E$93)/10))),Fperm_SI_Woolf2021!$D$9:$D$93)*AK$57+INTERCEPT(Fperm_SI_Woolf2021!$F$9:$F$93*EXP(-Fperm_SI_Woolf2021!$I$9:$I$93*$C129*IF(AK$58=Fperm_SI_Woolf2021!$E$9:$E$93,1,EXP(LN((1.1*(Fperm_SI_Woolf2021!$E$9:$E$93-AK$58)-63.1579*EXP(-0.19*Fperm_SI_Woolf2021!$E$9:$E$93)+63.1579*EXP(-0.19*AK$58))/(Fperm_SI_Woolf2021!$E$9:$E$93-AK$58))*(AK$58-Fperm_SI_Woolf2021!$E$9:$E$93)/10))) + Fperm_SI_Woolf2021!$G$9:$G$93*EXP(-Fperm_SI_Woolf2021!$J$9:$J$93*$C129*IF(AK$58=Fperm_SI_Woolf2021!$E$9:$E$93,1,EXP(LN((1.1*(Fperm_SI_Woolf2021!$E$9:$E$93-AK$58)-63.1579*EXP(-0.19*Fperm_SI_Woolf2021!$E$9:$E$93)+63.1579*EXP(-0.19*AK$58))/(Fperm_SI_Woolf2021!$E$9:$E$93-AK$58))*(AK$58-Fperm_SI_Woolf2021!$E$9:$E$93)/10))) + Fperm_SI_Woolf2021!$H$9:$H$93*EXP(-Fperm_SI_Woolf2021!$K$9:$K$93*$C129*IF(AK$58=Fperm_SI_Woolf2021!$E$9:$E$93,1,EXP(LN((1.1*(Fperm_SI_Woolf2021!$E$9:$E$93-AK$58)-63.1579*EXP(-0.19*Fperm_SI_Woolf2021!$E$9:$E$93)+63.1579*EXP(-0.19*AK$58))/(Fperm_SI_Woolf2021!$E$9:$E$93-AK$58))*(AK$58-Fperm_SI_Woolf2021!$E$9:$E$93)/10))),Fperm_SI_Woolf2021!$D$9:$D$93))</f>
        <v>0.36154121037351855</v>
      </c>
      <c r="AL129" s="51" cm="1">
        <f t="array" ref="AL129">MIN(1,SLOPE(Fperm_SI_Woolf2021!$F$9:$F$93*EXP(-Fperm_SI_Woolf2021!$I$9:$I$93*$C129*IF(AL$58=Fperm_SI_Woolf2021!$E$9:$E$93,1,EXP(LN((1.1*(Fperm_SI_Woolf2021!$E$9:$E$93-AL$58)-63.1579*EXP(-0.19*Fperm_SI_Woolf2021!$E$9:$E$93)+63.1579*EXP(-0.19*AL$58))/(Fperm_SI_Woolf2021!$E$9:$E$93-AL$58))*(AL$58-Fperm_SI_Woolf2021!$E$9:$E$93)/10))) + Fperm_SI_Woolf2021!$G$9:$G$93*EXP(-Fperm_SI_Woolf2021!$J$9:$J$93*$C129*IF(AL$58=Fperm_SI_Woolf2021!$E$9:$E$93,1,EXP(LN((1.1*(Fperm_SI_Woolf2021!$E$9:$E$93-AL$58)-63.1579*EXP(-0.19*Fperm_SI_Woolf2021!$E$9:$E$93)+63.1579*EXP(-0.19*AL$58))/(Fperm_SI_Woolf2021!$E$9:$E$93-AL$58))*(AL$58-Fperm_SI_Woolf2021!$E$9:$E$93)/10))) + Fperm_SI_Woolf2021!$H$9:$H$93*EXP(-Fperm_SI_Woolf2021!$K$9:$K$93*$C129*IF(AL$58=Fperm_SI_Woolf2021!$E$9:$E$93,1,EXP(LN((1.1*(Fperm_SI_Woolf2021!$E$9:$E$93-AL$58)-63.1579*EXP(-0.19*Fperm_SI_Woolf2021!$E$9:$E$93)+63.1579*EXP(-0.19*AL$58))/(Fperm_SI_Woolf2021!$E$9:$E$93-AL$58))*(AL$58-Fperm_SI_Woolf2021!$E$9:$E$93)/10))),Fperm_SI_Woolf2021!$D$9:$D$93)*AL$57+INTERCEPT(Fperm_SI_Woolf2021!$F$9:$F$93*EXP(-Fperm_SI_Woolf2021!$I$9:$I$93*$C129*IF(AL$58=Fperm_SI_Woolf2021!$E$9:$E$93,1,EXP(LN((1.1*(Fperm_SI_Woolf2021!$E$9:$E$93-AL$58)-63.1579*EXP(-0.19*Fperm_SI_Woolf2021!$E$9:$E$93)+63.1579*EXP(-0.19*AL$58))/(Fperm_SI_Woolf2021!$E$9:$E$93-AL$58))*(AL$58-Fperm_SI_Woolf2021!$E$9:$E$93)/10))) + Fperm_SI_Woolf2021!$G$9:$G$93*EXP(-Fperm_SI_Woolf2021!$J$9:$J$93*$C129*IF(AL$58=Fperm_SI_Woolf2021!$E$9:$E$93,1,EXP(LN((1.1*(Fperm_SI_Woolf2021!$E$9:$E$93-AL$58)-63.1579*EXP(-0.19*Fperm_SI_Woolf2021!$E$9:$E$93)+63.1579*EXP(-0.19*AL$58))/(Fperm_SI_Woolf2021!$E$9:$E$93-AL$58))*(AL$58-Fperm_SI_Woolf2021!$E$9:$E$93)/10))) + Fperm_SI_Woolf2021!$H$9:$H$93*EXP(-Fperm_SI_Woolf2021!$K$9:$K$93*$C129*IF(AL$58=Fperm_SI_Woolf2021!$E$9:$E$93,1,EXP(LN((1.1*(Fperm_SI_Woolf2021!$E$9:$E$93-AL$58)-63.1579*EXP(-0.19*Fperm_SI_Woolf2021!$E$9:$E$93)+63.1579*EXP(-0.19*AL$58))/(Fperm_SI_Woolf2021!$E$9:$E$93-AL$58))*(AL$58-Fperm_SI_Woolf2021!$E$9:$E$93)/10))),Fperm_SI_Woolf2021!$D$9:$D$93))</f>
        <v>0.34183383616488217</v>
      </c>
      <c r="AM129" s="51" cm="1">
        <f t="array" ref="AM129">MIN(1,SLOPE(Fperm_SI_Woolf2021!$F$9:$F$93*EXP(-Fperm_SI_Woolf2021!$I$9:$I$93*$C129*IF(AM$58=Fperm_SI_Woolf2021!$E$9:$E$93,1,EXP(LN((1.1*(Fperm_SI_Woolf2021!$E$9:$E$93-AM$58)-63.1579*EXP(-0.19*Fperm_SI_Woolf2021!$E$9:$E$93)+63.1579*EXP(-0.19*AM$58))/(Fperm_SI_Woolf2021!$E$9:$E$93-AM$58))*(AM$58-Fperm_SI_Woolf2021!$E$9:$E$93)/10))) + Fperm_SI_Woolf2021!$G$9:$G$93*EXP(-Fperm_SI_Woolf2021!$J$9:$J$93*$C129*IF(AM$58=Fperm_SI_Woolf2021!$E$9:$E$93,1,EXP(LN((1.1*(Fperm_SI_Woolf2021!$E$9:$E$93-AM$58)-63.1579*EXP(-0.19*Fperm_SI_Woolf2021!$E$9:$E$93)+63.1579*EXP(-0.19*AM$58))/(Fperm_SI_Woolf2021!$E$9:$E$93-AM$58))*(AM$58-Fperm_SI_Woolf2021!$E$9:$E$93)/10))) + Fperm_SI_Woolf2021!$H$9:$H$93*EXP(-Fperm_SI_Woolf2021!$K$9:$K$93*$C129*IF(AM$58=Fperm_SI_Woolf2021!$E$9:$E$93,1,EXP(LN((1.1*(Fperm_SI_Woolf2021!$E$9:$E$93-AM$58)-63.1579*EXP(-0.19*Fperm_SI_Woolf2021!$E$9:$E$93)+63.1579*EXP(-0.19*AM$58))/(Fperm_SI_Woolf2021!$E$9:$E$93-AM$58))*(AM$58-Fperm_SI_Woolf2021!$E$9:$E$93)/10))),Fperm_SI_Woolf2021!$D$9:$D$93)*AM$57+INTERCEPT(Fperm_SI_Woolf2021!$F$9:$F$93*EXP(-Fperm_SI_Woolf2021!$I$9:$I$93*$C129*IF(AM$58=Fperm_SI_Woolf2021!$E$9:$E$93,1,EXP(LN((1.1*(Fperm_SI_Woolf2021!$E$9:$E$93-AM$58)-63.1579*EXP(-0.19*Fperm_SI_Woolf2021!$E$9:$E$93)+63.1579*EXP(-0.19*AM$58))/(Fperm_SI_Woolf2021!$E$9:$E$93-AM$58))*(AM$58-Fperm_SI_Woolf2021!$E$9:$E$93)/10))) + Fperm_SI_Woolf2021!$G$9:$G$93*EXP(-Fperm_SI_Woolf2021!$J$9:$J$93*$C129*IF(AM$58=Fperm_SI_Woolf2021!$E$9:$E$93,1,EXP(LN((1.1*(Fperm_SI_Woolf2021!$E$9:$E$93-AM$58)-63.1579*EXP(-0.19*Fperm_SI_Woolf2021!$E$9:$E$93)+63.1579*EXP(-0.19*AM$58))/(Fperm_SI_Woolf2021!$E$9:$E$93-AM$58))*(AM$58-Fperm_SI_Woolf2021!$E$9:$E$93)/10))) + Fperm_SI_Woolf2021!$H$9:$H$93*EXP(-Fperm_SI_Woolf2021!$K$9:$K$93*$C129*IF(AM$58=Fperm_SI_Woolf2021!$E$9:$E$93,1,EXP(LN((1.1*(Fperm_SI_Woolf2021!$E$9:$E$93-AM$58)-63.1579*EXP(-0.19*Fperm_SI_Woolf2021!$E$9:$E$93)+63.1579*EXP(-0.19*AM$58))/(Fperm_SI_Woolf2021!$E$9:$E$93-AM$58))*(AM$58-Fperm_SI_Woolf2021!$E$9:$E$93)/10))),Fperm_SI_Woolf2021!$D$9:$D$93))</f>
        <v>0.32212646195624584</v>
      </c>
      <c r="AN129" s="51" cm="1">
        <f t="array" ref="AN129">MIN(1,SLOPE(Fperm_SI_Woolf2021!$F$9:$F$93*EXP(-Fperm_SI_Woolf2021!$I$9:$I$93*$C129*IF(AN$58=Fperm_SI_Woolf2021!$E$9:$E$93,1,EXP(LN((1.1*(Fperm_SI_Woolf2021!$E$9:$E$93-AN$58)-63.1579*EXP(-0.19*Fperm_SI_Woolf2021!$E$9:$E$93)+63.1579*EXP(-0.19*AN$58))/(Fperm_SI_Woolf2021!$E$9:$E$93-AN$58))*(AN$58-Fperm_SI_Woolf2021!$E$9:$E$93)/10))) + Fperm_SI_Woolf2021!$G$9:$G$93*EXP(-Fperm_SI_Woolf2021!$J$9:$J$93*$C129*IF(AN$58=Fperm_SI_Woolf2021!$E$9:$E$93,1,EXP(LN((1.1*(Fperm_SI_Woolf2021!$E$9:$E$93-AN$58)-63.1579*EXP(-0.19*Fperm_SI_Woolf2021!$E$9:$E$93)+63.1579*EXP(-0.19*AN$58))/(Fperm_SI_Woolf2021!$E$9:$E$93-AN$58))*(AN$58-Fperm_SI_Woolf2021!$E$9:$E$93)/10))) + Fperm_SI_Woolf2021!$H$9:$H$93*EXP(-Fperm_SI_Woolf2021!$K$9:$K$93*$C129*IF(AN$58=Fperm_SI_Woolf2021!$E$9:$E$93,1,EXP(LN((1.1*(Fperm_SI_Woolf2021!$E$9:$E$93-AN$58)-63.1579*EXP(-0.19*Fperm_SI_Woolf2021!$E$9:$E$93)+63.1579*EXP(-0.19*AN$58))/(Fperm_SI_Woolf2021!$E$9:$E$93-AN$58))*(AN$58-Fperm_SI_Woolf2021!$E$9:$E$93)/10))),Fperm_SI_Woolf2021!$D$9:$D$93)*AN$57+INTERCEPT(Fperm_SI_Woolf2021!$F$9:$F$93*EXP(-Fperm_SI_Woolf2021!$I$9:$I$93*$C129*IF(AN$58=Fperm_SI_Woolf2021!$E$9:$E$93,1,EXP(LN((1.1*(Fperm_SI_Woolf2021!$E$9:$E$93-AN$58)-63.1579*EXP(-0.19*Fperm_SI_Woolf2021!$E$9:$E$93)+63.1579*EXP(-0.19*AN$58))/(Fperm_SI_Woolf2021!$E$9:$E$93-AN$58))*(AN$58-Fperm_SI_Woolf2021!$E$9:$E$93)/10))) + Fperm_SI_Woolf2021!$G$9:$G$93*EXP(-Fperm_SI_Woolf2021!$J$9:$J$93*$C129*IF(AN$58=Fperm_SI_Woolf2021!$E$9:$E$93,1,EXP(LN((1.1*(Fperm_SI_Woolf2021!$E$9:$E$93-AN$58)-63.1579*EXP(-0.19*Fperm_SI_Woolf2021!$E$9:$E$93)+63.1579*EXP(-0.19*AN$58))/(Fperm_SI_Woolf2021!$E$9:$E$93-AN$58))*(AN$58-Fperm_SI_Woolf2021!$E$9:$E$93)/10))) + Fperm_SI_Woolf2021!$H$9:$H$93*EXP(-Fperm_SI_Woolf2021!$K$9:$K$93*$C129*IF(AN$58=Fperm_SI_Woolf2021!$E$9:$E$93,1,EXP(LN((1.1*(Fperm_SI_Woolf2021!$E$9:$E$93-AN$58)-63.1579*EXP(-0.19*Fperm_SI_Woolf2021!$E$9:$E$93)+63.1579*EXP(-0.19*AN$58))/(Fperm_SI_Woolf2021!$E$9:$E$93-AN$58))*(AN$58-Fperm_SI_Woolf2021!$E$9:$E$93)/10))),Fperm_SI_Woolf2021!$D$9:$D$93))</f>
        <v>0.30241908774760951</v>
      </c>
      <c r="AO129" s="51" cm="1">
        <f t="array" ref="AO129">MIN(1,SLOPE(Fperm_SI_Woolf2021!$F$9:$F$93*EXP(-Fperm_SI_Woolf2021!$I$9:$I$93*$C129*IF(AO$58=Fperm_SI_Woolf2021!$E$9:$E$93,1,EXP(LN((1.1*(Fperm_SI_Woolf2021!$E$9:$E$93-AO$58)-63.1579*EXP(-0.19*Fperm_SI_Woolf2021!$E$9:$E$93)+63.1579*EXP(-0.19*AO$58))/(Fperm_SI_Woolf2021!$E$9:$E$93-AO$58))*(AO$58-Fperm_SI_Woolf2021!$E$9:$E$93)/10))) + Fperm_SI_Woolf2021!$G$9:$G$93*EXP(-Fperm_SI_Woolf2021!$J$9:$J$93*$C129*IF(AO$58=Fperm_SI_Woolf2021!$E$9:$E$93,1,EXP(LN((1.1*(Fperm_SI_Woolf2021!$E$9:$E$93-AO$58)-63.1579*EXP(-0.19*Fperm_SI_Woolf2021!$E$9:$E$93)+63.1579*EXP(-0.19*AO$58))/(Fperm_SI_Woolf2021!$E$9:$E$93-AO$58))*(AO$58-Fperm_SI_Woolf2021!$E$9:$E$93)/10))) + Fperm_SI_Woolf2021!$H$9:$H$93*EXP(-Fperm_SI_Woolf2021!$K$9:$K$93*$C129*IF(AO$58=Fperm_SI_Woolf2021!$E$9:$E$93,1,EXP(LN((1.1*(Fperm_SI_Woolf2021!$E$9:$E$93-AO$58)-63.1579*EXP(-0.19*Fperm_SI_Woolf2021!$E$9:$E$93)+63.1579*EXP(-0.19*AO$58))/(Fperm_SI_Woolf2021!$E$9:$E$93-AO$58))*(AO$58-Fperm_SI_Woolf2021!$E$9:$E$93)/10))),Fperm_SI_Woolf2021!$D$9:$D$93)*AO$57+INTERCEPT(Fperm_SI_Woolf2021!$F$9:$F$93*EXP(-Fperm_SI_Woolf2021!$I$9:$I$93*$C129*IF(AO$58=Fperm_SI_Woolf2021!$E$9:$E$93,1,EXP(LN((1.1*(Fperm_SI_Woolf2021!$E$9:$E$93-AO$58)-63.1579*EXP(-0.19*Fperm_SI_Woolf2021!$E$9:$E$93)+63.1579*EXP(-0.19*AO$58))/(Fperm_SI_Woolf2021!$E$9:$E$93-AO$58))*(AO$58-Fperm_SI_Woolf2021!$E$9:$E$93)/10))) + Fperm_SI_Woolf2021!$G$9:$G$93*EXP(-Fperm_SI_Woolf2021!$J$9:$J$93*$C129*IF(AO$58=Fperm_SI_Woolf2021!$E$9:$E$93,1,EXP(LN((1.1*(Fperm_SI_Woolf2021!$E$9:$E$93-AO$58)-63.1579*EXP(-0.19*Fperm_SI_Woolf2021!$E$9:$E$93)+63.1579*EXP(-0.19*AO$58))/(Fperm_SI_Woolf2021!$E$9:$E$93-AO$58))*(AO$58-Fperm_SI_Woolf2021!$E$9:$E$93)/10))) + Fperm_SI_Woolf2021!$H$9:$H$93*EXP(-Fperm_SI_Woolf2021!$K$9:$K$93*$C129*IF(AO$58=Fperm_SI_Woolf2021!$E$9:$E$93,1,EXP(LN((1.1*(Fperm_SI_Woolf2021!$E$9:$E$93-AO$58)-63.1579*EXP(-0.19*Fperm_SI_Woolf2021!$E$9:$E$93)+63.1579*EXP(-0.19*AO$58))/(Fperm_SI_Woolf2021!$E$9:$E$93-AO$58))*(AO$58-Fperm_SI_Woolf2021!$E$9:$E$93)/10))),Fperm_SI_Woolf2021!$D$9:$D$93))</f>
        <v>0.28271171353897312</v>
      </c>
      <c r="AP129" s="51" cm="1">
        <f t="array" ref="AP129">MIN(1,SLOPE(Fperm_SI_Woolf2021!$F$9:$F$93*EXP(-Fperm_SI_Woolf2021!$I$9:$I$93*$C129*IF(AP$58=Fperm_SI_Woolf2021!$E$9:$E$93,1,EXP(LN((1.1*(Fperm_SI_Woolf2021!$E$9:$E$93-AP$58)-63.1579*EXP(-0.19*Fperm_SI_Woolf2021!$E$9:$E$93)+63.1579*EXP(-0.19*AP$58))/(Fperm_SI_Woolf2021!$E$9:$E$93-AP$58))*(AP$58-Fperm_SI_Woolf2021!$E$9:$E$93)/10))) + Fperm_SI_Woolf2021!$G$9:$G$93*EXP(-Fperm_SI_Woolf2021!$J$9:$J$93*$C129*IF(AP$58=Fperm_SI_Woolf2021!$E$9:$E$93,1,EXP(LN((1.1*(Fperm_SI_Woolf2021!$E$9:$E$93-AP$58)-63.1579*EXP(-0.19*Fperm_SI_Woolf2021!$E$9:$E$93)+63.1579*EXP(-0.19*AP$58))/(Fperm_SI_Woolf2021!$E$9:$E$93-AP$58))*(AP$58-Fperm_SI_Woolf2021!$E$9:$E$93)/10))) + Fperm_SI_Woolf2021!$H$9:$H$93*EXP(-Fperm_SI_Woolf2021!$K$9:$K$93*$C129*IF(AP$58=Fperm_SI_Woolf2021!$E$9:$E$93,1,EXP(LN((1.1*(Fperm_SI_Woolf2021!$E$9:$E$93-AP$58)-63.1579*EXP(-0.19*Fperm_SI_Woolf2021!$E$9:$E$93)+63.1579*EXP(-0.19*AP$58))/(Fperm_SI_Woolf2021!$E$9:$E$93-AP$58))*(AP$58-Fperm_SI_Woolf2021!$E$9:$E$93)/10))),Fperm_SI_Woolf2021!$D$9:$D$93)*AP$57+INTERCEPT(Fperm_SI_Woolf2021!$F$9:$F$93*EXP(-Fperm_SI_Woolf2021!$I$9:$I$93*$C129*IF(AP$58=Fperm_SI_Woolf2021!$E$9:$E$93,1,EXP(LN((1.1*(Fperm_SI_Woolf2021!$E$9:$E$93-AP$58)-63.1579*EXP(-0.19*Fperm_SI_Woolf2021!$E$9:$E$93)+63.1579*EXP(-0.19*AP$58))/(Fperm_SI_Woolf2021!$E$9:$E$93-AP$58))*(AP$58-Fperm_SI_Woolf2021!$E$9:$E$93)/10))) + Fperm_SI_Woolf2021!$G$9:$G$93*EXP(-Fperm_SI_Woolf2021!$J$9:$J$93*$C129*IF(AP$58=Fperm_SI_Woolf2021!$E$9:$E$93,1,EXP(LN((1.1*(Fperm_SI_Woolf2021!$E$9:$E$93-AP$58)-63.1579*EXP(-0.19*Fperm_SI_Woolf2021!$E$9:$E$93)+63.1579*EXP(-0.19*AP$58))/(Fperm_SI_Woolf2021!$E$9:$E$93-AP$58))*(AP$58-Fperm_SI_Woolf2021!$E$9:$E$93)/10))) + Fperm_SI_Woolf2021!$H$9:$H$93*EXP(-Fperm_SI_Woolf2021!$K$9:$K$93*$C129*IF(AP$58=Fperm_SI_Woolf2021!$E$9:$E$93,1,EXP(LN((1.1*(Fperm_SI_Woolf2021!$E$9:$E$93-AP$58)-63.1579*EXP(-0.19*Fperm_SI_Woolf2021!$E$9:$E$93)+63.1579*EXP(-0.19*AP$58))/(Fperm_SI_Woolf2021!$E$9:$E$93-AP$58))*(AP$58-Fperm_SI_Woolf2021!$E$9:$E$93)/10))),Fperm_SI_Woolf2021!$D$9:$D$93))</f>
        <v>0.26300433933033679</v>
      </c>
      <c r="AQ129" s="51" cm="1">
        <f t="array" ref="AQ129">MIN(1,SLOPE(Fperm_SI_Woolf2021!$F$9:$F$93*EXP(-Fperm_SI_Woolf2021!$I$9:$I$93*$C129*IF(AQ$58=Fperm_SI_Woolf2021!$E$9:$E$93,1,EXP(LN((1.1*(Fperm_SI_Woolf2021!$E$9:$E$93-AQ$58)-63.1579*EXP(-0.19*Fperm_SI_Woolf2021!$E$9:$E$93)+63.1579*EXP(-0.19*AQ$58))/(Fperm_SI_Woolf2021!$E$9:$E$93-AQ$58))*(AQ$58-Fperm_SI_Woolf2021!$E$9:$E$93)/10))) + Fperm_SI_Woolf2021!$G$9:$G$93*EXP(-Fperm_SI_Woolf2021!$J$9:$J$93*$C129*IF(AQ$58=Fperm_SI_Woolf2021!$E$9:$E$93,1,EXP(LN((1.1*(Fperm_SI_Woolf2021!$E$9:$E$93-AQ$58)-63.1579*EXP(-0.19*Fperm_SI_Woolf2021!$E$9:$E$93)+63.1579*EXP(-0.19*AQ$58))/(Fperm_SI_Woolf2021!$E$9:$E$93-AQ$58))*(AQ$58-Fperm_SI_Woolf2021!$E$9:$E$93)/10))) + Fperm_SI_Woolf2021!$H$9:$H$93*EXP(-Fperm_SI_Woolf2021!$K$9:$K$93*$C129*IF(AQ$58=Fperm_SI_Woolf2021!$E$9:$E$93,1,EXP(LN((1.1*(Fperm_SI_Woolf2021!$E$9:$E$93-AQ$58)-63.1579*EXP(-0.19*Fperm_SI_Woolf2021!$E$9:$E$93)+63.1579*EXP(-0.19*AQ$58))/(Fperm_SI_Woolf2021!$E$9:$E$93-AQ$58))*(AQ$58-Fperm_SI_Woolf2021!$E$9:$E$93)/10))),Fperm_SI_Woolf2021!$D$9:$D$93)*AQ$57+INTERCEPT(Fperm_SI_Woolf2021!$F$9:$F$93*EXP(-Fperm_SI_Woolf2021!$I$9:$I$93*$C129*IF(AQ$58=Fperm_SI_Woolf2021!$E$9:$E$93,1,EXP(LN((1.1*(Fperm_SI_Woolf2021!$E$9:$E$93-AQ$58)-63.1579*EXP(-0.19*Fperm_SI_Woolf2021!$E$9:$E$93)+63.1579*EXP(-0.19*AQ$58))/(Fperm_SI_Woolf2021!$E$9:$E$93-AQ$58))*(AQ$58-Fperm_SI_Woolf2021!$E$9:$E$93)/10))) + Fperm_SI_Woolf2021!$G$9:$G$93*EXP(-Fperm_SI_Woolf2021!$J$9:$J$93*$C129*IF(AQ$58=Fperm_SI_Woolf2021!$E$9:$E$93,1,EXP(LN((1.1*(Fperm_SI_Woolf2021!$E$9:$E$93-AQ$58)-63.1579*EXP(-0.19*Fperm_SI_Woolf2021!$E$9:$E$93)+63.1579*EXP(-0.19*AQ$58))/(Fperm_SI_Woolf2021!$E$9:$E$93-AQ$58))*(AQ$58-Fperm_SI_Woolf2021!$E$9:$E$93)/10))) + Fperm_SI_Woolf2021!$H$9:$H$93*EXP(-Fperm_SI_Woolf2021!$K$9:$K$93*$C129*IF(AQ$58=Fperm_SI_Woolf2021!$E$9:$E$93,1,EXP(LN((1.1*(Fperm_SI_Woolf2021!$E$9:$E$93-AQ$58)-63.1579*EXP(-0.19*Fperm_SI_Woolf2021!$E$9:$E$93)+63.1579*EXP(-0.19*AQ$58))/(Fperm_SI_Woolf2021!$E$9:$E$93-AQ$58))*(AQ$58-Fperm_SI_Woolf2021!$E$9:$E$93)/10))),Fperm_SI_Woolf2021!$D$9:$D$93))</f>
        <v>0.24329696512170043</v>
      </c>
      <c r="AR129" s="51" cm="1">
        <f t="array" ref="AR129">MIN(1,SLOPE(Fperm_SI_Woolf2021!$F$9:$F$93*EXP(-Fperm_SI_Woolf2021!$I$9:$I$93*$C129*IF(AR$58=Fperm_SI_Woolf2021!$E$9:$E$93,1,EXP(LN((1.1*(Fperm_SI_Woolf2021!$E$9:$E$93-AR$58)-63.1579*EXP(-0.19*Fperm_SI_Woolf2021!$E$9:$E$93)+63.1579*EXP(-0.19*AR$58))/(Fperm_SI_Woolf2021!$E$9:$E$93-AR$58))*(AR$58-Fperm_SI_Woolf2021!$E$9:$E$93)/10))) + Fperm_SI_Woolf2021!$G$9:$G$93*EXP(-Fperm_SI_Woolf2021!$J$9:$J$93*$C129*IF(AR$58=Fperm_SI_Woolf2021!$E$9:$E$93,1,EXP(LN((1.1*(Fperm_SI_Woolf2021!$E$9:$E$93-AR$58)-63.1579*EXP(-0.19*Fperm_SI_Woolf2021!$E$9:$E$93)+63.1579*EXP(-0.19*AR$58))/(Fperm_SI_Woolf2021!$E$9:$E$93-AR$58))*(AR$58-Fperm_SI_Woolf2021!$E$9:$E$93)/10))) + Fperm_SI_Woolf2021!$H$9:$H$93*EXP(-Fperm_SI_Woolf2021!$K$9:$K$93*$C129*IF(AR$58=Fperm_SI_Woolf2021!$E$9:$E$93,1,EXP(LN((1.1*(Fperm_SI_Woolf2021!$E$9:$E$93-AR$58)-63.1579*EXP(-0.19*Fperm_SI_Woolf2021!$E$9:$E$93)+63.1579*EXP(-0.19*AR$58))/(Fperm_SI_Woolf2021!$E$9:$E$93-AR$58))*(AR$58-Fperm_SI_Woolf2021!$E$9:$E$93)/10))),Fperm_SI_Woolf2021!$D$9:$D$93)*AR$57+INTERCEPT(Fperm_SI_Woolf2021!$F$9:$F$93*EXP(-Fperm_SI_Woolf2021!$I$9:$I$93*$C129*IF(AR$58=Fperm_SI_Woolf2021!$E$9:$E$93,1,EXP(LN((1.1*(Fperm_SI_Woolf2021!$E$9:$E$93-AR$58)-63.1579*EXP(-0.19*Fperm_SI_Woolf2021!$E$9:$E$93)+63.1579*EXP(-0.19*AR$58))/(Fperm_SI_Woolf2021!$E$9:$E$93-AR$58))*(AR$58-Fperm_SI_Woolf2021!$E$9:$E$93)/10))) + Fperm_SI_Woolf2021!$G$9:$G$93*EXP(-Fperm_SI_Woolf2021!$J$9:$J$93*$C129*IF(AR$58=Fperm_SI_Woolf2021!$E$9:$E$93,1,EXP(LN((1.1*(Fperm_SI_Woolf2021!$E$9:$E$93-AR$58)-63.1579*EXP(-0.19*Fperm_SI_Woolf2021!$E$9:$E$93)+63.1579*EXP(-0.19*AR$58))/(Fperm_SI_Woolf2021!$E$9:$E$93-AR$58))*(AR$58-Fperm_SI_Woolf2021!$E$9:$E$93)/10))) + Fperm_SI_Woolf2021!$H$9:$H$93*EXP(-Fperm_SI_Woolf2021!$K$9:$K$93*$C129*IF(AR$58=Fperm_SI_Woolf2021!$E$9:$E$93,1,EXP(LN((1.1*(Fperm_SI_Woolf2021!$E$9:$E$93-AR$58)-63.1579*EXP(-0.19*Fperm_SI_Woolf2021!$E$9:$E$93)+63.1579*EXP(-0.19*AR$58))/(Fperm_SI_Woolf2021!$E$9:$E$93-AR$58))*(AR$58-Fperm_SI_Woolf2021!$E$9:$E$93)/10))),Fperm_SI_Woolf2021!$D$9:$D$93))</f>
        <v>0.22358959091306407</v>
      </c>
      <c r="AS129" s="51" cm="1">
        <f t="array" ref="AS129">MIN(1,SLOPE(Fperm_SI_Woolf2021!$F$9:$F$93*EXP(-Fperm_SI_Woolf2021!$I$9:$I$93*$C129*IF(AS$58=Fperm_SI_Woolf2021!$E$9:$E$93,1,EXP(LN((1.1*(Fperm_SI_Woolf2021!$E$9:$E$93-AS$58)-63.1579*EXP(-0.19*Fperm_SI_Woolf2021!$E$9:$E$93)+63.1579*EXP(-0.19*AS$58))/(Fperm_SI_Woolf2021!$E$9:$E$93-AS$58))*(AS$58-Fperm_SI_Woolf2021!$E$9:$E$93)/10))) + Fperm_SI_Woolf2021!$G$9:$G$93*EXP(-Fperm_SI_Woolf2021!$J$9:$J$93*$C129*IF(AS$58=Fperm_SI_Woolf2021!$E$9:$E$93,1,EXP(LN((1.1*(Fperm_SI_Woolf2021!$E$9:$E$93-AS$58)-63.1579*EXP(-0.19*Fperm_SI_Woolf2021!$E$9:$E$93)+63.1579*EXP(-0.19*AS$58))/(Fperm_SI_Woolf2021!$E$9:$E$93-AS$58))*(AS$58-Fperm_SI_Woolf2021!$E$9:$E$93)/10))) + Fperm_SI_Woolf2021!$H$9:$H$93*EXP(-Fperm_SI_Woolf2021!$K$9:$K$93*$C129*IF(AS$58=Fperm_SI_Woolf2021!$E$9:$E$93,1,EXP(LN((1.1*(Fperm_SI_Woolf2021!$E$9:$E$93-AS$58)-63.1579*EXP(-0.19*Fperm_SI_Woolf2021!$E$9:$E$93)+63.1579*EXP(-0.19*AS$58))/(Fperm_SI_Woolf2021!$E$9:$E$93-AS$58))*(AS$58-Fperm_SI_Woolf2021!$E$9:$E$93)/10))),Fperm_SI_Woolf2021!$D$9:$D$93)*AS$57+INTERCEPT(Fperm_SI_Woolf2021!$F$9:$F$93*EXP(-Fperm_SI_Woolf2021!$I$9:$I$93*$C129*IF(AS$58=Fperm_SI_Woolf2021!$E$9:$E$93,1,EXP(LN((1.1*(Fperm_SI_Woolf2021!$E$9:$E$93-AS$58)-63.1579*EXP(-0.19*Fperm_SI_Woolf2021!$E$9:$E$93)+63.1579*EXP(-0.19*AS$58))/(Fperm_SI_Woolf2021!$E$9:$E$93-AS$58))*(AS$58-Fperm_SI_Woolf2021!$E$9:$E$93)/10))) + Fperm_SI_Woolf2021!$G$9:$G$93*EXP(-Fperm_SI_Woolf2021!$J$9:$J$93*$C129*IF(AS$58=Fperm_SI_Woolf2021!$E$9:$E$93,1,EXP(LN((1.1*(Fperm_SI_Woolf2021!$E$9:$E$93-AS$58)-63.1579*EXP(-0.19*Fperm_SI_Woolf2021!$E$9:$E$93)+63.1579*EXP(-0.19*AS$58))/(Fperm_SI_Woolf2021!$E$9:$E$93-AS$58))*(AS$58-Fperm_SI_Woolf2021!$E$9:$E$93)/10))) + Fperm_SI_Woolf2021!$H$9:$H$93*EXP(-Fperm_SI_Woolf2021!$K$9:$K$93*$C129*IF(AS$58=Fperm_SI_Woolf2021!$E$9:$E$93,1,EXP(LN((1.1*(Fperm_SI_Woolf2021!$E$9:$E$93-AS$58)-63.1579*EXP(-0.19*Fperm_SI_Woolf2021!$E$9:$E$93)+63.1579*EXP(-0.19*AS$58))/(Fperm_SI_Woolf2021!$E$9:$E$93-AS$58))*(AS$58-Fperm_SI_Woolf2021!$E$9:$E$93)/10))),Fperm_SI_Woolf2021!$D$9:$D$93))</f>
        <v>0.20388221670442769</v>
      </c>
      <c r="AT129" s="51" cm="1">
        <f t="array" ref="AT129">MIN(1,SLOPE(Fperm_SI_Woolf2021!$F$9:$F$93*EXP(-Fperm_SI_Woolf2021!$I$9:$I$93*$C129*IF(AT$58=Fperm_SI_Woolf2021!$E$9:$E$93,1,EXP(LN((1.1*(Fperm_SI_Woolf2021!$E$9:$E$93-AT$58)-63.1579*EXP(-0.19*Fperm_SI_Woolf2021!$E$9:$E$93)+63.1579*EXP(-0.19*AT$58))/(Fperm_SI_Woolf2021!$E$9:$E$93-AT$58))*(AT$58-Fperm_SI_Woolf2021!$E$9:$E$93)/10))) + Fperm_SI_Woolf2021!$G$9:$G$93*EXP(-Fperm_SI_Woolf2021!$J$9:$J$93*$C129*IF(AT$58=Fperm_SI_Woolf2021!$E$9:$E$93,1,EXP(LN((1.1*(Fperm_SI_Woolf2021!$E$9:$E$93-AT$58)-63.1579*EXP(-0.19*Fperm_SI_Woolf2021!$E$9:$E$93)+63.1579*EXP(-0.19*AT$58))/(Fperm_SI_Woolf2021!$E$9:$E$93-AT$58))*(AT$58-Fperm_SI_Woolf2021!$E$9:$E$93)/10))) + Fperm_SI_Woolf2021!$H$9:$H$93*EXP(-Fperm_SI_Woolf2021!$K$9:$K$93*$C129*IF(AT$58=Fperm_SI_Woolf2021!$E$9:$E$93,1,EXP(LN((1.1*(Fperm_SI_Woolf2021!$E$9:$E$93-AT$58)-63.1579*EXP(-0.19*Fperm_SI_Woolf2021!$E$9:$E$93)+63.1579*EXP(-0.19*AT$58))/(Fperm_SI_Woolf2021!$E$9:$E$93-AT$58))*(AT$58-Fperm_SI_Woolf2021!$E$9:$E$93)/10))),Fperm_SI_Woolf2021!$D$9:$D$93)*AT$57+INTERCEPT(Fperm_SI_Woolf2021!$F$9:$F$93*EXP(-Fperm_SI_Woolf2021!$I$9:$I$93*$C129*IF(AT$58=Fperm_SI_Woolf2021!$E$9:$E$93,1,EXP(LN((1.1*(Fperm_SI_Woolf2021!$E$9:$E$93-AT$58)-63.1579*EXP(-0.19*Fperm_SI_Woolf2021!$E$9:$E$93)+63.1579*EXP(-0.19*AT$58))/(Fperm_SI_Woolf2021!$E$9:$E$93-AT$58))*(AT$58-Fperm_SI_Woolf2021!$E$9:$E$93)/10))) + Fperm_SI_Woolf2021!$G$9:$G$93*EXP(-Fperm_SI_Woolf2021!$J$9:$J$93*$C129*IF(AT$58=Fperm_SI_Woolf2021!$E$9:$E$93,1,EXP(LN((1.1*(Fperm_SI_Woolf2021!$E$9:$E$93-AT$58)-63.1579*EXP(-0.19*Fperm_SI_Woolf2021!$E$9:$E$93)+63.1579*EXP(-0.19*AT$58))/(Fperm_SI_Woolf2021!$E$9:$E$93-AT$58))*(AT$58-Fperm_SI_Woolf2021!$E$9:$E$93)/10))) + Fperm_SI_Woolf2021!$H$9:$H$93*EXP(-Fperm_SI_Woolf2021!$K$9:$K$93*$C129*IF(AT$58=Fperm_SI_Woolf2021!$E$9:$E$93,1,EXP(LN((1.1*(Fperm_SI_Woolf2021!$E$9:$E$93-AT$58)-63.1579*EXP(-0.19*Fperm_SI_Woolf2021!$E$9:$E$93)+63.1579*EXP(-0.19*AT$58))/(Fperm_SI_Woolf2021!$E$9:$E$93-AT$58))*(AT$58-Fperm_SI_Woolf2021!$E$9:$E$93)/10))),Fperm_SI_Woolf2021!$D$9:$D$93))</f>
        <v>0.1841748424957913</v>
      </c>
      <c r="AU129" s="51" cm="1">
        <f t="array" ref="AU129">MIN(1,SLOPE(Fperm_SI_Woolf2021!$F$9:$F$93*EXP(-Fperm_SI_Woolf2021!$I$9:$I$93*$C129*IF(AU$58=Fperm_SI_Woolf2021!$E$9:$E$93,1,EXP(LN((1.1*(Fperm_SI_Woolf2021!$E$9:$E$93-AU$58)-63.1579*EXP(-0.19*Fperm_SI_Woolf2021!$E$9:$E$93)+63.1579*EXP(-0.19*AU$58))/(Fperm_SI_Woolf2021!$E$9:$E$93-AU$58))*(AU$58-Fperm_SI_Woolf2021!$E$9:$E$93)/10))) + Fperm_SI_Woolf2021!$G$9:$G$93*EXP(-Fperm_SI_Woolf2021!$J$9:$J$93*$C129*IF(AU$58=Fperm_SI_Woolf2021!$E$9:$E$93,1,EXP(LN((1.1*(Fperm_SI_Woolf2021!$E$9:$E$93-AU$58)-63.1579*EXP(-0.19*Fperm_SI_Woolf2021!$E$9:$E$93)+63.1579*EXP(-0.19*AU$58))/(Fperm_SI_Woolf2021!$E$9:$E$93-AU$58))*(AU$58-Fperm_SI_Woolf2021!$E$9:$E$93)/10))) + Fperm_SI_Woolf2021!$H$9:$H$93*EXP(-Fperm_SI_Woolf2021!$K$9:$K$93*$C129*IF(AU$58=Fperm_SI_Woolf2021!$E$9:$E$93,1,EXP(LN((1.1*(Fperm_SI_Woolf2021!$E$9:$E$93-AU$58)-63.1579*EXP(-0.19*Fperm_SI_Woolf2021!$E$9:$E$93)+63.1579*EXP(-0.19*AU$58))/(Fperm_SI_Woolf2021!$E$9:$E$93-AU$58))*(AU$58-Fperm_SI_Woolf2021!$E$9:$E$93)/10))),Fperm_SI_Woolf2021!$D$9:$D$93)*AU$57+INTERCEPT(Fperm_SI_Woolf2021!$F$9:$F$93*EXP(-Fperm_SI_Woolf2021!$I$9:$I$93*$C129*IF(AU$58=Fperm_SI_Woolf2021!$E$9:$E$93,1,EXP(LN((1.1*(Fperm_SI_Woolf2021!$E$9:$E$93-AU$58)-63.1579*EXP(-0.19*Fperm_SI_Woolf2021!$E$9:$E$93)+63.1579*EXP(-0.19*AU$58))/(Fperm_SI_Woolf2021!$E$9:$E$93-AU$58))*(AU$58-Fperm_SI_Woolf2021!$E$9:$E$93)/10))) + Fperm_SI_Woolf2021!$G$9:$G$93*EXP(-Fperm_SI_Woolf2021!$J$9:$J$93*$C129*IF(AU$58=Fperm_SI_Woolf2021!$E$9:$E$93,1,EXP(LN((1.1*(Fperm_SI_Woolf2021!$E$9:$E$93-AU$58)-63.1579*EXP(-0.19*Fperm_SI_Woolf2021!$E$9:$E$93)+63.1579*EXP(-0.19*AU$58))/(Fperm_SI_Woolf2021!$E$9:$E$93-AU$58))*(AU$58-Fperm_SI_Woolf2021!$E$9:$E$93)/10))) + Fperm_SI_Woolf2021!$H$9:$H$93*EXP(-Fperm_SI_Woolf2021!$K$9:$K$93*$C129*IF(AU$58=Fperm_SI_Woolf2021!$E$9:$E$93,1,EXP(LN((1.1*(Fperm_SI_Woolf2021!$E$9:$E$93-AU$58)-63.1579*EXP(-0.19*Fperm_SI_Woolf2021!$E$9:$E$93)+63.1579*EXP(-0.19*AU$58))/(Fperm_SI_Woolf2021!$E$9:$E$93-AU$58))*(AU$58-Fperm_SI_Woolf2021!$E$9:$E$93)/10))),Fperm_SI_Woolf2021!$D$9:$D$93))</f>
        <v>0.16446746828715497</v>
      </c>
      <c r="AV129" s="51" cm="1">
        <f t="array" ref="AV129">MIN(1,SLOPE(Fperm_SI_Woolf2021!$F$9:$F$93*EXP(-Fperm_SI_Woolf2021!$I$9:$I$93*$C129*IF(AV$58=Fperm_SI_Woolf2021!$E$9:$E$93,1,EXP(LN((1.1*(Fperm_SI_Woolf2021!$E$9:$E$93-AV$58)-63.1579*EXP(-0.19*Fperm_SI_Woolf2021!$E$9:$E$93)+63.1579*EXP(-0.19*AV$58))/(Fperm_SI_Woolf2021!$E$9:$E$93-AV$58))*(AV$58-Fperm_SI_Woolf2021!$E$9:$E$93)/10))) + Fperm_SI_Woolf2021!$G$9:$G$93*EXP(-Fperm_SI_Woolf2021!$J$9:$J$93*$C129*IF(AV$58=Fperm_SI_Woolf2021!$E$9:$E$93,1,EXP(LN((1.1*(Fperm_SI_Woolf2021!$E$9:$E$93-AV$58)-63.1579*EXP(-0.19*Fperm_SI_Woolf2021!$E$9:$E$93)+63.1579*EXP(-0.19*AV$58))/(Fperm_SI_Woolf2021!$E$9:$E$93-AV$58))*(AV$58-Fperm_SI_Woolf2021!$E$9:$E$93)/10))) + Fperm_SI_Woolf2021!$H$9:$H$93*EXP(-Fperm_SI_Woolf2021!$K$9:$K$93*$C129*IF(AV$58=Fperm_SI_Woolf2021!$E$9:$E$93,1,EXP(LN((1.1*(Fperm_SI_Woolf2021!$E$9:$E$93-AV$58)-63.1579*EXP(-0.19*Fperm_SI_Woolf2021!$E$9:$E$93)+63.1579*EXP(-0.19*AV$58))/(Fperm_SI_Woolf2021!$E$9:$E$93-AV$58))*(AV$58-Fperm_SI_Woolf2021!$E$9:$E$93)/10))),Fperm_SI_Woolf2021!$D$9:$D$93)*AV$57+INTERCEPT(Fperm_SI_Woolf2021!$F$9:$F$93*EXP(-Fperm_SI_Woolf2021!$I$9:$I$93*$C129*IF(AV$58=Fperm_SI_Woolf2021!$E$9:$E$93,1,EXP(LN((1.1*(Fperm_SI_Woolf2021!$E$9:$E$93-AV$58)-63.1579*EXP(-0.19*Fperm_SI_Woolf2021!$E$9:$E$93)+63.1579*EXP(-0.19*AV$58))/(Fperm_SI_Woolf2021!$E$9:$E$93-AV$58))*(AV$58-Fperm_SI_Woolf2021!$E$9:$E$93)/10))) + Fperm_SI_Woolf2021!$G$9:$G$93*EXP(-Fperm_SI_Woolf2021!$J$9:$J$93*$C129*IF(AV$58=Fperm_SI_Woolf2021!$E$9:$E$93,1,EXP(LN((1.1*(Fperm_SI_Woolf2021!$E$9:$E$93-AV$58)-63.1579*EXP(-0.19*Fperm_SI_Woolf2021!$E$9:$E$93)+63.1579*EXP(-0.19*AV$58))/(Fperm_SI_Woolf2021!$E$9:$E$93-AV$58))*(AV$58-Fperm_SI_Woolf2021!$E$9:$E$93)/10))) + Fperm_SI_Woolf2021!$H$9:$H$93*EXP(-Fperm_SI_Woolf2021!$K$9:$K$93*$C129*IF(AV$58=Fperm_SI_Woolf2021!$E$9:$E$93,1,EXP(LN((1.1*(Fperm_SI_Woolf2021!$E$9:$E$93-AV$58)-63.1579*EXP(-0.19*Fperm_SI_Woolf2021!$E$9:$E$93)+63.1579*EXP(-0.19*AV$58))/(Fperm_SI_Woolf2021!$E$9:$E$93-AV$58))*(AV$58-Fperm_SI_Woolf2021!$E$9:$E$93)/10))),Fperm_SI_Woolf2021!$D$9:$D$93))</f>
        <v>0.14476009407851859</v>
      </c>
      <c r="AW129" s="51" cm="1">
        <f t="array" ref="AW129">MIN(1,SLOPE(Fperm_SI_Woolf2021!$F$9:$F$93*EXP(-Fperm_SI_Woolf2021!$I$9:$I$93*$C129*IF(AW$58=Fperm_SI_Woolf2021!$E$9:$E$93,1,EXP(LN((1.1*(Fperm_SI_Woolf2021!$E$9:$E$93-AW$58)-63.1579*EXP(-0.19*Fperm_SI_Woolf2021!$E$9:$E$93)+63.1579*EXP(-0.19*AW$58))/(Fperm_SI_Woolf2021!$E$9:$E$93-AW$58))*(AW$58-Fperm_SI_Woolf2021!$E$9:$E$93)/10))) + Fperm_SI_Woolf2021!$G$9:$G$93*EXP(-Fperm_SI_Woolf2021!$J$9:$J$93*$C129*IF(AW$58=Fperm_SI_Woolf2021!$E$9:$E$93,1,EXP(LN((1.1*(Fperm_SI_Woolf2021!$E$9:$E$93-AW$58)-63.1579*EXP(-0.19*Fperm_SI_Woolf2021!$E$9:$E$93)+63.1579*EXP(-0.19*AW$58))/(Fperm_SI_Woolf2021!$E$9:$E$93-AW$58))*(AW$58-Fperm_SI_Woolf2021!$E$9:$E$93)/10))) + Fperm_SI_Woolf2021!$H$9:$H$93*EXP(-Fperm_SI_Woolf2021!$K$9:$K$93*$C129*IF(AW$58=Fperm_SI_Woolf2021!$E$9:$E$93,1,EXP(LN((1.1*(Fperm_SI_Woolf2021!$E$9:$E$93-AW$58)-63.1579*EXP(-0.19*Fperm_SI_Woolf2021!$E$9:$E$93)+63.1579*EXP(-0.19*AW$58))/(Fperm_SI_Woolf2021!$E$9:$E$93-AW$58))*(AW$58-Fperm_SI_Woolf2021!$E$9:$E$93)/10))),Fperm_SI_Woolf2021!$D$9:$D$93)*AW$57+INTERCEPT(Fperm_SI_Woolf2021!$F$9:$F$93*EXP(-Fperm_SI_Woolf2021!$I$9:$I$93*$C129*IF(AW$58=Fperm_SI_Woolf2021!$E$9:$E$93,1,EXP(LN((1.1*(Fperm_SI_Woolf2021!$E$9:$E$93-AW$58)-63.1579*EXP(-0.19*Fperm_SI_Woolf2021!$E$9:$E$93)+63.1579*EXP(-0.19*AW$58))/(Fperm_SI_Woolf2021!$E$9:$E$93-AW$58))*(AW$58-Fperm_SI_Woolf2021!$E$9:$E$93)/10))) + Fperm_SI_Woolf2021!$G$9:$G$93*EXP(-Fperm_SI_Woolf2021!$J$9:$J$93*$C129*IF(AW$58=Fperm_SI_Woolf2021!$E$9:$E$93,1,EXP(LN((1.1*(Fperm_SI_Woolf2021!$E$9:$E$93-AW$58)-63.1579*EXP(-0.19*Fperm_SI_Woolf2021!$E$9:$E$93)+63.1579*EXP(-0.19*AW$58))/(Fperm_SI_Woolf2021!$E$9:$E$93-AW$58))*(AW$58-Fperm_SI_Woolf2021!$E$9:$E$93)/10))) + Fperm_SI_Woolf2021!$H$9:$H$93*EXP(-Fperm_SI_Woolf2021!$K$9:$K$93*$C129*IF(AW$58=Fperm_SI_Woolf2021!$E$9:$E$93,1,EXP(LN((1.1*(Fperm_SI_Woolf2021!$E$9:$E$93-AW$58)-63.1579*EXP(-0.19*Fperm_SI_Woolf2021!$E$9:$E$93)+63.1579*EXP(-0.19*AW$58))/(Fperm_SI_Woolf2021!$E$9:$E$93-AW$58))*(AW$58-Fperm_SI_Woolf2021!$E$9:$E$93)/10))),Fperm_SI_Woolf2021!$D$9:$D$93))</f>
        <v>0.338746158864766</v>
      </c>
      <c r="AX129" s="51" cm="1">
        <f t="array" ref="AX129">MIN(1,SLOPE(Fperm_SI_Woolf2021!$F$9:$F$93*EXP(-Fperm_SI_Woolf2021!$I$9:$I$93*$C129*IF(AX$58=Fperm_SI_Woolf2021!$E$9:$E$93,1,EXP(LN((1.1*(Fperm_SI_Woolf2021!$E$9:$E$93-AX$58)-63.1579*EXP(-0.19*Fperm_SI_Woolf2021!$E$9:$E$93)+63.1579*EXP(-0.19*AX$58))/(Fperm_SI_Woolf2021!$E$9:$E$93-AX$58))*(AX$58-Fperm_SI_Woolf2021!$E$9:$E$93)/10))) + Fperm_SI_Woolf2021!$G$9:$G$93*EXP(-Fperm_SI_Woolf2021!$J$9:$J$93*$C129*IF(AX$58=Fperm_SI_Woolf2021!$E$9:$E$93,1,EXP(LN((1.1*(Fperm_SI_Woolf2021!$E$9:$E$93-AX$58)-63.1579*EXP(-0.19*Fperm_SI_Woolf2021!$E$9:$E$93)+63.1579*EXP(-0.19*AX$58))/(Fperm_SI_Woolf2021!$E$9:$E$93-AX$58))*(AX$58-Fperm_SI_Woolf2021!$E$9:$E$93)/10))) + Fperm_SI_Woolf2021!$H$9:$H$93*EXP(-Fperm_SI_Woolf2021!$K$9:$K$93*$C129*IF(AX$58=Fperm_SI_Woolf2021!$E$9:$E$93,1,EXP(LN((1.1*(Fperm_SI_Woolf2021!$E$9:$E$93-AX$58)-63.1579*EXP(-0.19*Fperm_SI_Woolf2021!$E$9:$E$93)+63.1579*EXP(-0.19*AX$58))/(Fperm_SI_Woolf2021!$E$9:$E$93-AX$58))*(AX$58-Fperm_SI_Woolf2021!$E$9:$E$93)/10))),Fperm_SI_Woolf2021!$D$9:$D$93)*AX$57+INTERCEPT(Fperm_SI_Woolf2021!$F$9:$F$93*EXP(-Fperm_SI_Woolf2021!$I$9:$I$93*$C129*IF(AX$58=Fperm_SI_Woolf2021!$E$9:$E$93,1,EXP(LN((1.1*(Fperm_SI_Woolf2021!$E$9:$E$93-AX$58)-63.1579*EXP(-0.19*Fperm_SI_Woolf2021!$E$9:$E$93)+63.1579*EXP(-0.19*AX$58))/(Fperm_SI_Woolf2021!$E$9:$E$93-AX$58))*(AX$58-Fperm_SI_Woolf2021!$E$9:$E$93)/10))) + Fperm_SI_Woolf2021!$G$9:$G$93*EXP(-Fperm_SI_Woolf2021!$J$9:$J$93*$C129*IF(AX$58=Fperm_SI_Woolf2021!$E$9:$E$93,1,EXP(LN((1.1*(Fperm_SI_Woolf2021!$E$9:$E$93-AX$58)-63.1579*EXP(-0.19*Fperm_SI_Woolf2021!$E$9:$E$93)+63.1579*EXP(-0.19*AX$58))/(Fperm_SI_Woolf2021!$E$9:$E$93-AX$58))*(AX$58-Fperm_SI_Woolf2021!$E$9:$E$93)/10))) + Fperm_SI_Woolf2021!$H$9:$H$93*EXP(-Fperm_SI_Woolf2021!$K$9:$K$93*$C129*IF(AX$58=Fperm_SI_Woolf2021!$E$9:$E$93,1,EXP(LN((1.1*(Fperm_SI_Woolf2021!$E$9:$E$93-AX$58)-63.1579*EXP(-0.19*Fperm_SI_Woolf2021!$E$9:$E$93)+63.1579*EXP(-0.19*AX$58))/(Fperm_SI_Woolf2021!$E$9:$E$93-AX$58))*(AX$58-Fperm_SI_Woolf2021!$E$9:$E$93)/10))),Fperm_SI_Woolf2021!$D$9:$D$93))</f>
        <v>0.32268111656161819</v>
      </c>
      <c r="AY129" s="51" cm="1">
        <f t="array" ref="AY129">MIN(1,SLOPE(Fperm_SI_Woolf2021!$F$9:$F$93*EXP(-Fperm_SI_Woolf2021!$I$9:$I$93*$C129*IF(AY$58=Fperm_SI_Woolf2021!$E$9:$E$93,1,EXP(LN((1.1*(Fperm_SI_Woolf2021!$E$9:$E$93-AY$58)-63.1579*EXP(-0.19*Fperm_SI_Woolf2021!$E$9:$E$93)+63.1579*EXP(-0.19*AY$58))/(Fperm_SI_Woolf2021!$E$9:$E$93-AY$58))*(AY$58-Fperm_SI_Woolf2021!$E$9:$E$93)/10))) + Fperm_SI_Woolf2021!$G$9:$G$93*EXP(-Fperm_SI_Woolf2021!$J$9:$J$93*$C129*IF(AY$58=Fperm_SI_Woolf2021!$E$9:$E$93,1,EXP(LN((1.1*(Fperm_SI_Woolf2021!$E$9:$E$93-AY$58)-63.1579*EXP(-0.19*Fperm_SI_Woolf2021!$E$9:$E$93)+63.1579*EXP(-0.19*AY$58))/(Fperm_SI_Woolf2021!$E$9:$E$93-AY$58))*(AY$58-Fperm_SI_Woolf2021!$E$9:$E$93)/10))) + Fperm_SI_Woolf2021!$H$9:$H$93*EXP(-Fperm_SI_Woolf2021!$K$9:$K$93*$C129*IF(AY$58=Fperm_SI_Woolf2021!$E$9:$E$93,1,EXP(LN((1.1*(Fperm_SI_Woolf2021!$E$9:$E$93-AY$58)-63.1579*EXP(-0.19*Fperm_SI_Woolf2021!$E$9:$E$93)+63.1579*EXP(-0.19*AY$58))/(Fperm_SI_Woolf2021!$E$9:$E$93-AY$58))*(AY$58-Fperm_SI_Woolf2021!$E$9:$E$93)/10))),Fperm_SI_Woolf2021!$D$9:$D$93)*AY$57+INTERCEPT(Fperm_SI_Woolf2021!$F$9:$F$93*EXP(-Fperm_SI_Woolf2021!$I$9:$I$93*$C129*IF(AY$58=Fperm_SI_Woolf2021!$E$9:$E$93,1,EXP(LN((1.1*(Fperm_SI_Woolf2021!$E$9:$E$93-AY$58)-63.1579*EXP(-0.19*Fperm_SI_Woolf2021!$E$9:$E$93)+63.1579*EXP(-0.19*AY$58))/(Fperm_SI_Woolf2021!$E$9:$E$93-AY$58))*(AY$58-Fperm_SI_Woolf2021!$E$9:$E$93)/10))) + Fperm_SI_Woolf2021!$G$9:$G$93*EXP(-Fperm_SI_Woolf2021!$J$9:$J$93*$C129*IF(AY$58=Fperm_SI_Woolf2021!$E$9:$E$93,1,EXP(LN((1.1*(Fperm_SI_Woolf2021!$E$9:$E$93-AY$58)-63.1579*EXP(-0.19*Fperm_SI_Woolf2021!$E$9:$E$93)+63.1579*EXP(-0.19*AY$58))/(Fperm_SI_Woolf2021!$E$9:$E$93-AY$58))*(AY$58-Fperm_SI_Woolf2021!$E$9:$E$93)/10))) + Fperm_SI_Woolf2021!$H$9:$H$93*EXP(-Fperm_SI_Woolf2021!$K$9:$K$93*$C129*IF(AY$58=Fperm_SI_Woolf2021!$E$9:$E$93,1,EXP(LN((1.1*(Fperm_SI_Woolf2021!$E$9:$E$93-AY$58)-63.1579*EXP(-0.19*Fperm_SI_Woolf2021!$E$9:$E$93)+63.1579*EXP(-0.19*AY$58))/(Fperm_SI_Woolf2021!$E$9:$E$93-AY$58))*(AY$58-Fperm_SI_Woolf2021!$E$9:$E$93)/10))),Fperm_SI_Woolf2021!$D$9:$D$93))</f>
        <v>0.30661607425847043</v>
      </c>
      <c r="AZ129" s="51" cm="1">
        <f t="array" ref="AZ129">MIN(1,SLOPE(Fperm_SI_Woolf2021!$F$9:$F$93*EXP(-Fperm_SI_Woolf2021!$I$9:$I$93*$C129*IF(AZ$58=Fperm_SI_Woolf2021!$E$9:$E$93,1,EXP(LN((1.1*(Fperm_SI_Woolf2021!$E$9:$E$93-AZ$58)-63.1579*EXP(-0.19*Fperm_SI_Woolf2021!$E$9:$E$93)+63.1579*EXP(-0.19*AZ$58))/(Fperm_SI_Woolf2021!$E$9:$E$93-AZ$58))*(AZ$58-Fperm_SI_Woolf2021!$E$9:$E$93)/10))) + Fperm_SI_Woolf2021!$G$9:$G$93*EXP(-Fperm_SI_Woolf2021!$J$9:$J$93*$C129*IF(AZ$58=Fperm_SI_Woolf2021!$E$9:$E$93,1,EXP(LN((1.1*(Fperm_SI_Woolf2021!$E$9:$E$93-AZ$58)-63.1579*EXP(-0.19*Fperm_SI_Woolf2021!$E$9:$E$93)+63.1579*EXP(-0.19*AZ$58))/(Fperm_SI_Woolf2021!$E$9:$E$93-AZ$58))*(AZ$58-Fperm_SI_Woolf2021!$E$9:$E$93)/10))) + Fperm_SI_Woolf2021!$H$9:$H$93*EXP(-Fperm_SI_Woolf2021!$K$9:$K$93*$C129*IF(AZ$58=Fperm_SI_Woolf2021!$E$9:$E$93,1,EXP(LN((1.1*(Fperm_SI_Woolf2021!$E$9:$E$93-AZ$58)-63.1579*EXP(-0.19*Fperm_SI_Woolf2021!$E$9:$E$93)+63.1579*EXP(-0.19*AZ$58))/(Fperm_SI_Woolf2021!$E$9:$E$93-AZ$58))*(AZ$58-Fperm_SI_Woolf2021!$E$9:$E$93)/10))),Fperm_SI_Woolf2021!$D$9:$D$93)*AZ$57+INTERCEPT(Fperm_SI_Woolf2021!$F$9:$F$93*EXP(-Fperm_SI_Woolf2021!$I$9:$I$93*$C129*IF(AZ$58=Fperm_SI_Woolf2021!$E$9:$E$93,1,EXP(LN((1.1*(Fperm_SI_Woolf2021!$E$9:$E$93-AZ$58)-63.1579*EXP(-0.19*Fperm_SI_Woolf2021!$E$9:$E$93)+63.1579*EXP(-0.19*AZ$58))/(Fperm_SI_Woolf2021!$E$9:$E$93-AZ$58))*(AZ$58-Fperm_SI_Woolf2021!$E$9:$E$93)/10))) + Fperm_SI_Woolf2021!$G$9:$G$93*EXP(-Fperm_SI_Woolf2021!$J$9:$J$93*$C129*IF(AZ$58=Fperm_SI_Woolf2021!$E$9:$E$93,1,EXP(LN((1.1*(Fperm_SI_Woolf2021!$E$9:$E$93-AZ$58)-63.1579*EXP(-0.19*Fperm_SI_Woolf2021!$E$9:$E$93)+63.1579*EXP(-0.19*AZ$58))/(Fperm_SI_Woolf2021!$E$9:$E$93-AZ$58))*(AZ$58-Fperm_SI_Woolf2021!$E$9:$E$93)/10))) + Fperm_SI_Woolf2021!$H$9:$H$93*EXP(-Fperm_SI_Woolf2021!$K$9:$K$93*$C129*IF(AZ$58=Fperm_SI_Woolf2021!$E$9:$E$93,1,EXP(LN((1.1*(Fperm_SI_Woolf2021!$E$9:$E$93-AZ$58)-63.1579*EXP(-0.19*Fperm_SI_Woolf2021!$E$9:$E$93)+63.1579*EXP(-0.19*AZ$58))/(Fperm_SI_Woolf2021!$E$9:$E$93-AZ$58))*(AZ$58-Fperm_SI_Woolf2021!$E$9:$E$93)/10))),Fperm_SI_Woolf2021!$D$9:$D$93))</f>
        <v>0.29055103195532261</v>
      </c>
      <c r="BA129" s="51" cm="1">
        <f t="array" ref="BA129">MIN(1,SLOPE(Fperm_SI_Woolf2021!$F$9:$F$93*EXP(-Fperm_SI_Woolf2021!$I$9:$I$93*$C129*IF(BA$58=Fperm_SI_Woolf2021!$E$9:$E$93,1,EXP(LN((1.1*(Fperm_SI_Woolf2021!$E$9:$E$93-BA$58)-63.1579*EXP(-0.19*Fperm_SI_Woolf2021!$E$9:$E$93)+63.1579*EXP(-0.19*BA$58))/(Fperm_SI_Woolf2021!$E$9:$E$93-BA$58))*(BA$58-Fperm_SI_Woolf2021!$E$9:$E$93)/10))) + Fperm_SI_Woolf2021!$G$9:$G$93*EXP(-Fperm_SI_Woolf2021!$J$9:$J$93*$C129*IF(BA$58=Fperm_SI_Woolf2021!$E$9:$E$93,1,EXP(LN((1.1*(Fperm_SI_Woolf2021!$E$9:$E$93-BA$58)-63.1579*EXP(-0.19*Fperm_SI_Woolf2021!$E$9:$E$93)+63.1579*EXP(-0.19*BA$58))/(Fperm_SI_Woolf2021!$E$9:$E$93-BA$58))*(BA$58-Fperm_SI_Woolf2021!$E$9:$E$93)/10))) + Fperm_SI_Woolf2021!$H$9:$H$93*EXP(-Fperm_SI_Woolf2021!$K$9:$K$93*$C129*IF(BA$58=Fperm_SI_Woolf2021!$E$9:$E$93,1,EXP(LN((1.1*(Fperm_SI_Woolf2021!$E$9:$E$93-BA$58)-63.1579*EXP(-0.19*Fperm_SI_Woolf2021!$E$9:$E$93)+63.1579*EXP(-0.19*BA$58))/(Fperm_SI_Woolf2021!$E$9:$E$93-BA$58))*(BA$58-Fperm_SI_Woolf2021!$E$9:$E$93)/10))),Fperm_SI_Woolf2021!$D$9:$D$93)*BA$57+INTERCEPT(Fperm_SI_Woolf2021!$F$9:$F$93*EXP(-Fperm_SI_Woolf2021!$I$9:$I$93*$C129*IF(BA$58=Fperm_SI_Woolf2021!$E$9:$E$93,1,EXP(LN((1.1*(Fperm_SI_Woolf2021!$E$9:$E$93-BA$58)-63.1579*EXP(-0.19*Fperm_SI_Woolf2021!$E$9:$E$93)+63.1579*EXP(-0.19*BA$58))/(Fperm_SI_Woolf2021!$E$9:$E$93-BA$58))*(BA$58-Fperm_SI_Woolf2021!$E$9:$E$93)/10))) + Fperm_SI_Woolf2021!$G$9:$G$93*EXP(-Fperm_SI_Woolf2021!$J$9:$J$93*$C129*IF(BA$58=Fperm_SI_Woolf2021!$E$9:$E$93,1,EXP(LN((1.1*(Fperm_SI_Woolf2021!$E$9:$E$93-BA$58)-63.1579*EXP(-0.19*Fperm_SI_Woolf2021!$E$9:$E$93)+63.1579*EXP(-0.19*BA$58))/(Fperm_SI_Woolf2021!$E$9:$E$93-BA$58))*(BA$58-Fperm_SI_Woolf2021!$E$9:$E$93)/10))) + Fperm_SI_Woolf2021!$H$9:$H$93*EXP(-Fperm_SI_Woolf2021!$K$9:$K$93*$C129*IF(BA$58=Fperm_SI_Woolf2021!$E$9:$E$93,1,EXP(LN((1.1*(Fperm_SI_Woolf2021!$E$9:$E$93-BA$58)-63.1579*EXP(-0.19*Fperm_SI_Woolf2021!$E$9:$E$93)+63.1579*EXP(-0.19*BA$58))/(Fperm_SI_Woolf2021!$E$9:$E$93-BA$58))*(BA$58-Fperm_SI_Woolf2021!$E$9:$E$93)/10))),Fperm_SI_Woolf2021!$D$9:$D$93))</f>
        <v>0.27448598965217486</v>
      </c>
      <c r="BB129" s="51" cm="1">
        <f t="array" ref="BB129">MIN(1,SLOPE(Fperm_SI_Woolf2021!$F$9:$F$93*EXP(-Fperm_SI_Woolf2021!$I$9:$I$93*$C129*IF(BB$58=Fperm_SI_Woolf2021!$E$9:$E$93,1,EXP(LN((1.1*(Fperm_SI_Woolf2021!$E$9:$E$93-BB$58)-63.1579*EXP(-0.19*Fperm_SI_Woolf2021!$E$9:$E$93)+63.1579*EXP(-0.19*BB$58))/(Fperm_SI_Woolf2021!$E$9:$E$93-BB$58))*(BB$58-Fperm_SI_Woolf2021!$E$9:$E$93)/10))) + Fperm_SI_Woolf2021!$G$9:$G$93*EXP(-Fperm_SI_Woolf2021!$J$9:$J$93*$C129*IF(BB$58=Fperm_SI_Woolf2021!$E$9:$E$93,1,EXP(LN((1.1*(Fperm_SI_Woolf2021!$E$9:$E$93-BB$58)-63.1579*EXP(-0.19*Fperm_SI_Woolf2021!$E$9:$E$93)+63.1579*EXP(-0.19*BB$58))/(Fperm_SI_Woolf2021!$E$9:$E$93-BB$58))*(BB$58-Fperm_SI_Woolf2021!$E$9:$E$93)/10))) + Fperm_SI_Woolf2021!$H$9:$H$93*EXP(-Fperm_SI_Woolf2021!$K$9:$K$93*$C129*IF(BB$58=Fperm_SI_Woolf2021!$E$9:$E$93,1,EXP(LN((1.1*(Fperm_SI_Woolf2021!$E$9:$E$93-BB$58)-63.1579*EXP(-0.19*Fperm_SI_Woolf2021!$E$9:$E$93)+63.1579*EXP(-0.19*BB$58))/(Fperm_SI_Woolf2021!$E$9:$E$93-BB$58))*(BB$58-Fperm_SI_Woolf2021!$E$9:$E$93)/10))),Fperm_SI_Woolf2021!$D$9:$D$93)*BB$57+INTERCEPT(Fperm_SI_Woolf2021!$F$9:$F$93*EXP(-Fperm_SI_Woolf2021!$I$9:$I$93*$C129*IF(BB$58=Fperm_SI_Woolf2021!$E$9:$E$93,1,EXP(LN((1.1*(Fperm_SI_Woolf2021!$E$9:$E$93-BB$58)-63.1579*EXP(-0.19*Fperm_SI_Woolf2021!$E$9:$E$93)+63.1579*EXP(-0.19*BB$58))/(Fperm_SI_Woolf2021!$E$9:$E$93-BB$58))*(BB$58-Fperm_SI_Woolf2021!$E$9:$E$93)/10))) + Fperm_SI_Woolf2021!$G$9:$G$93*EXP(-Fperm_SI_Woolf2021!$J$9:$J$93*$C129*IF(BB$58=Fperm_SI_Woolf2021!$E$9:$E$93,1,EXP(LN((1.1*(Fperm_SI_Woolf2021!$E$9:$E$93-BB$58)-63.1579*EXP(-0.19*Fperm_SI_Woolf2021!$E$9:$E$93)+63.1579*EXP(-0.19*BB$58))/(Fperm_SI_Woolf2021!$E$9:$E$93-BB$58))*(BB$58-Fperm_SI_Woolf2021!$E$9:$E$93)/10))) + Fperm_SI_Woolf2021!$H$9:$H$93*EXP(-Fperm_SI_Woolf2021!$K$9:$K$93*$C129*IF(BB$58=Fperm_SI_Woolf2021!$E$9:$E$93,1,EXP(LN((1.1*(Fperm_SI_Woolf2021!$E$9:$E$93-BB$58)-63.1579*EXP(-0.19*Fperm_SI_Woolf2021!$E$9:$E$93)+63.1579*EXP(-0.19*BB$58))/(Fperm_SI_Woolf2021!$E$9:$E$93-BB$58))*(BB$58-Fperm_SI_Woolf2021!$E$9:$E$93)/10))),Fperm_SI_Woolf2021!$D$9:$D$93))</f>
        <v>0.2584209473490271</v>
      </c>
      <c r="BC129" s="51" cm="1">
        <f t="array" ref="BC129">MIN(1,SLOPE(Fperm_SI_Woolf2021!$F$9:$F$93*EXP(-Fperm_SI_Woolf2021!$I$9:$I$93*$C129*IF(BC$58=Fperm_SI_Woolf2021!$E$9:$E$93,1,EXP(LN((1.1*(Fperm_SI_Woolf2021!$E$9:$E$93-BC$58)-63.1579*EXP(-0.19*Fperm_SI_Woolf2021!$E$9:$E$93)+63.1579*EXP(-0.19*BC$58))/(Fperm_SI_Woolf2021!$E$9:$E$93-BC$58))*(BC$58-Fperm_SI_Woolf2021!$E$9:$E$93)/10))) + Fperm_SI_Woolf2021!$G$9:$G$93*EXP(-Fperm_SI_Woolf2021!$J$9:$J$93*$C129*IF(BC$58=Fperm_SI_Woolf2021!$E$9:$E$93,1,EXP(LN((1.1*(Fperm_SI_Woolf2021!$E$9:$E$93-BC$58)-63.1579*EXP(-0.19*Fperm_SI_Woolf2021!$E$9:$E$93)+63.1579*EXP(-0.19*BC$58))/(Fperm_SI_Woolf2021!$E$9:$E$93-BC$58))*(BC$58-Fperm_SI_Woolf2021!$E$9:$E$93)/10))) + Fperm_SI_Woolf2021!$H$9:$H$93*EXP(-Fperm_SI_Woolf2021!$K$9:$K$93*$C129*IF(BC$58=Fperm_SI_Woolf2021!$E$9:$E$93,1,EXP(LN((1.1*(Fperm_SI_Woolf2021!$E$9:$E$93-BC$58)-63.1579*EXP(-0.19*Fperm_SI_Woolf2021!$E$9:$E$93)+63.1579*EXP(-0.19*BC$58))/(Fperm_SI_Woolf2021!$E$9:$E$93-BC$58))*(BC$58-Fperm_SI_Woolf2021!$E$9:$E$93)/10))),Fperm_SI_Woolf2021!$D$9:$D$93)*BC$57+INTERCEPT(Fperm_SI_Woolf2021!$F$9:$F$93*EXP(-Fperm_SI_Woolf2021!$I$9:$I$93*$C129*IF(BC$58=Fperm_SI_Woolf2021!$E$9:$E$93,1,EXP(LN((1.1*(Fperm_SI_Woolf2021!$E$9:$E$93-BC$58)-63.1579*EXP(-0.19*Fperm_SI_Woolf2021!$E$9:$E$93)+63.1579*EXP(-0.19*BC$58))/(Fperm_SI_Woolf2021!$E$9:$E$93-BC$58))*(BC$58-Fperm_SI_Woolf2021!$E$9:$E$93)/10))) + Fperm_SI_Woolf2021!$G$9:$G$93*EXP(-Fperm_SI_Woolf2021!$J$9:$J$93*$C129*IF(BC$58=Fperm_SI_Woolf2021!$E$9:$E$93,1,EXP(LN((1.1*(Fperm_SI_Woolf2021!$E$9:$E$93-BC$58)-63.1579*EXP(-0.19*Fperm_SI_Woolf2021!$E$9:$E$93)+63.1579*EXP(-0.19*BC$58))/(Fperm_SI_Woolf2021!$E$9:$E$93-BC$58))*(BC$58-Fperm_SI_Woolf2021!$E$9:$E$93)/10))) + Fperm_SI_Woolf2021!$H$9:$H$93*EXP(-Fperm_SI_Woolf2021!$K$9:$K$93*$C129*IF(BC$58=Fperm_SI_Woolf2021!$E$9:$E$93,1,EXP(LN((1.1*(Fperm_SI_Woolf2021!$E$9:$E$93-BC$58)-63.1579*EXP(-0.19*Fperm_SI_Woolf2021!$E$9:$E$93)+63.1579*EXP(-0.19*BC$58))/(Fperm_SI_Woolf2021!$E$9:$E$93-BC$58))*(BC$58-Fperm_SI_Woolf2021!$E$9:$E$93)/10))),Fperm_SI_Woolf2021!$D$9:$D$93))</f>
        <v>0.24235590504587928</v>
      </c>
      <c r="BD129" s="51" cm="1">
        <f t="array" ref="BD129">MIN(1,SLOPE(Fperm_SI_Woolf2021!$F$9:$F$93*EXP(-Fperm_SI_Woolf2021!$I$9:$I$93*$C129*IF(BD$58=Fperm_SI_Woolf2021!$E$9:$E$93,1,EXP(LN((1.1*(Fperm_SI_Woolf2021!$E$9:$E$93-BD$58)-63.1579*EXP(-0.19*Fperm_SI_Woolf2021!$E$9:$E$93)+63.1579*EXP(-0.19*BD$58))/(Fperm_SI_Woolf2021!$E$9:$E$93-BD$58))*(BD$58-Fperm_SI_Woolf2021!$E$9:$E$93)/10))) + Fperm_SI_Woolf2021!$G$9:$G$93*EXP(-Fperm_SI_Woolf2021!$J$9:$J$93*$C129*IF(BD$58=Fperm_SI_Woolf2021!$E$9:$E$93,1,EXP(LN((1.1*(Fperm_SI_Woolf2021!$E$9:$E$93-BD$58)-63.1579*EXP(-0.19*Fperm_SI_Woolf2021!$E$9:$E$93)+63.1579*EXP(-0.19*BD$58))/(Fperm_SI_Woolf2021!$E$9:$E$93-BD$58))*(BD$58-Fperm_SI_Woolf2021!$E$9:$E$93)/10))) + Fperm_SI_Woolf2021!$H$9:$H$93*EXP(-Fperm_SI_Woolf2021!$K$9:$K$93*$C129*IF(BD$58=Fperm_SI_Woolf2021!$E$9:$E$93,1,EXP(LN((1.1*(Fperm_SI_Woolf2021!$E$9:$E$93-BD$58)-63.1579*EXP(-0.19*Fperm_SI_Woolf2021!$E$9:$E$93)+63.1579*EXP(-0.19*BD$58))/(Fperm_SI_Woolf2021!$E$9:$E$93-BD$58))*(BD$58-Fperm_SI_Woolf2021!$E$9:$E$93)/10))),Fperm_SI_Woolf2021!$D$9:$D$93)*BD$57+INTERCEPT(Fperm_SI_Woolf2021!$F$9:$F$93*EXP(-Fperm_SI_Woolf2021!$I$9:$I$93*$C129*IF(BD$58=Fperm_SI_Woolf2021!$E$9:$E$93,1,EXP(LN((1.1*(Fperm_SI_Woolf2021!$E$9:$E$93-BD$58)-63.1579*EXP(-0.19*Fperm_SI_Woolf2021!$E$9:$E$93)+63.1579*EXP(-0.19*BD$58))/(Fperm_SI_Woolf2021!$E$9:$E$93-BD$58))*(BD$58-Fperm_SI_Woolf2021!$E$9:$E$93)/10))) + Fperm_SI_Woolf2021!$G$9:$G$93*EXP(-Fperm_SI_Woolf2021!$J$9:$J$93*$C129*IF(BD$58=Fperm_SI_Woolf2021!$E$9:$E$93,1,EXP(LN((1.1*(Fperm_SI_Woolf2021!$E$9:$E$93-BD$58)-63.1579*EXP(-0.19*Fperm_SI_Woolf2021!$E$9:$E$93)+63.1579*EXP(-0.19*BD$58))/(Fperm_SI_Woolf2021!$E$9:$E$93-BD$58))*(BD$58-Fperm_SI_Woolf2021!$E$9:$E$93)/10))) + Fperm_SI_Woolf2021!$H$9:$H$93*EXP(-Fperm_SI_Woolf2021!$K$9:$K$93*$C129*IF(BD$58=Fperm_SI_Woolf2021!$E$9:$E$93,1,EXP(LN((1.1*(Fperm_SI_Woolf2021!$E$9:$E$93-BD$58)-63.1579*EXP(-0.19*Fperm_SI_Woolf2021!$E$9:$E$93)+63.1579*EXP(-0.19*BD$58))/(Fperm_SI_Woolf2021!$E$9:$E$93-BD$58))*(BD$58-Fperm_SI_Woolf2021!$E$9:$E$93)/10))),Fperm_SI_Woolf2021!$D$9:$D$93))</f>
        <v>0.22629086274273152</v>
      </c>
      <c r="BE129" s="51" cm="1">
        <f t="array" ref="BE129">MIN(1,SLOPE(Fperm_SI_Woolf2021!$F$9:$F$93*EXP(-Fperm_SI_Woolf2021!$I$9:$I$93*$C129*IF(BE$58=Fperm_SI_Woolf2021!$E$9:$E$93,1,EXP(LN((1.1*(Fperm_SI_Woolf2021!$E$9:$E$93-BE$58)-63.1579*EXP(-0.19*Fperm_SI_Woolf2021!$E$9:$E$93)+63.1579*EXP(-0.19*BE$58))/(Fperm_SI_Woolf2021!$E$9:$E$93-BE$58))*(BE$58-Fperm_SI_Woolf2021!$E$9:$E$93)/10))) + Fperm_SI_Woolf2021!$G$9:$G$93*EXP(-Fperm_SI_Woolf2021!$J$9:$J$93*$C129*IF(BE$58=Fperm_SI_Woolf2021!$E$9:$E$93,1,EXP(LN((1.1*(Fperm_SI_Woolf2021!$E$9:$E$93-BE$58)-63.1579*EXP(-0.19*Fperm_SI_Woolf2021!$E$9:$E$93)+63.1579*EXP(-0.19*BE$58))/(Fperm_SI_Woolf2021!$E$9:$E$93-BE$58))*(BE$58-Fperm_SI_Woolf2021!$E$9:$E$93)/10))) + Fperm_SI_Woolf2021!$H$9:$H$93*EXP(-Fperm_SI_Woolf2021!$K$9:$K$93*$C129*IF(BE$58=Fperm_SI_Woolf2021!$E$9:$E$93,1,EXP(LN((1.1*(Fperm_SI_Woolf2021!$E$9:$E$93-BE$58)-63.1579*EXP(-0.19*Fperm_SI_Woolf2021!$E$9:$E$93)+63.1579*EXP(-0.19*BE$58))/(Fperm_SI_Woolf2021!$E$9:$E$93-BE$58))*(BE$58-Fperm_SI_Woolf2021!$E$9:$E$93)/10))),Fperm_SI_Woolf2021!$D$9:$D$93)*BE$57+INTERCEPT(Fperm_SI_Woolf2021!$F$9:$F$93*EXP(-Fperm_SI_Woolf2021!$I$9:$I$93*$C129*IF(BE$58=Fperm_SI_Woolf2021!$E$9:$E$93,1,EXP(LN((1.1*(Fperm_SI_Woolf2021!$E$9:$E$93-BE$58)-63.1579*EXP(-0.19*Fperm_SI_Woolf2021!$E$9:$E$93)+63.1579*EXP(-0.19*BE$58))/(Fperm_SI_Woolf2021!$E$9:$E$93-BE$58))*(BE$58-Fperm_SI_Woolf2021!$E$9:$E$93)/10))) + Fperm_SI_Woolf2021!$G$9:$G$93*EXP(-Fperm_SI_Woolf2021!$J$9:$J$93*$C129*IF(BE$58=Fperm_SI_Woolf2021!$E$9:$E$93,1,EXP(LN((1.1*(Fperm_SI_Woolf2021!$E$9:$E$93-BE$58)-63.1579*EXP(-0.19*Fperm_SI_Woolf2021!$E$9:$E$93)+63.1579*EXP(-0.19*BE$58))/(Fperm_SI_Woolf2021!$E$9:$E$93-BE$58))*(BE$58-Fperm_SI_Woolf2021!$E$9:$E$93)/10))) + Fperm_SI_Woolf2021!$H$9:$H$93*EXP(-Fperm_SI_Woolf2021!$K$9:$K$93*$C129*IF(BE$58=Fperm_SI_Woolf2021!$E$9:$E$93,1,EXP(LN((1.1*(Fperm_SI_Woolf2021!$E$9:$E$93-BE$58)-63.1579*EXP(-0.19*Fperm_SI_Woolf2021!$E$9:$E$93)+63.1579*EXP(-0.19*BE$58))/(Fperm_SI_Woolf2021!$E$9:$E$93-BE$58))*(BE$58-Fperm_SI_Woolf2021!$E$9:$E$93)/10))),Fperm_SI_Woolf2021!$D$9:$D$93))</f>
        <v>0.21022582043958374</v>
      </c>
      <c r="BF129" s="51" cm="1">
        <f t="array" ref="BF129">MIN(1,SLOPE(Fperm_SI_Woolf2021!$F$9:$F$93*EXP(-Fperm_SI_Woolf2021!$I$9:$I$93*$C129*IF(BF$58=Fperm_SI_Woolf2021!$E$9:$E$93,1,EXP(LN((1.1*(Fperm_SI_Woolf2021!$E$9:$E$93-BF$58)-63.1579*EXP(-0.19*Fperm_SI_Woolf2021!$E$9:$E$93)+63.1579*EXP(-0.19*BF$58))/(Fperm_SI_Woolf2021!$E$9:$E$93-BF$58))*(BF$58-Fperm_SI_Woolf2021!$E$9:$E$93)/10))) + Fperm_SI_Woolf2021!$G$9:$G$93*EXP(-Fperm_SI_Woolf2021!$J$9:$J$93*$C129*IF(BF$58=Fperm_SI_Woolf2021!$E$9:$E$93,1,EXP(LN((1.1*(Fperm_SI_Woolf2021!$E$9:$E$93-BF$58)-63.1579*EXP(-0.19*Fperm_SI_Woolf2021!$E$9:$E$93)+63.1579*EXP(-0.19*BF$58))/(Fperm_SI_Woolf2021!$E$9:$E$93-BF$58))*(BF$58-Fperm_SI_Woolf2021!$E$9:$E$93)/10))) + Fperm_SI_Woolf2021!$H$9:$H$93*EXP(-Fperm_SI_Woolf2021!$K$9:$K$93*$C129*IF(BF$58=Fperm_SI_Woolf2021!$E$9:$E$93,1,EXP(LN((1.1*(Fperm_SI_Woolf2021!$E$9:$E$93-BF$58)-63.1579*EXP(-0.19*Fperm_SI_Woolf2021!$E$9:$E$93)+63.1579*EXP(-0.19*BF$58))/(Fperm_SI_Woolf2021!$E$9:$E$93-BF$58))*(BF$58-Fperm_SI_Woolf2021!$E$9:$E$93)/10))),Fperm_SI_Woolf2021!$D$9:$D$93)*BF$57+INTERCEPT(Fperm_SI_Woolf2021!$F$9:$F$93*EXP(-Fperm_SI_Woolf2021!$I$9:$I$93*$C129*IF(BF$58=Fperm_SI_Woolf2021!$E$9:$E$93,1,EXP(LN((1.1*(Fperm_SI_Woolf2021!$E$9:$E$93-BF$58)-63.1579*EXP(-0.19*Fperm_SI_Woolf2021!$E$9:$E$93)+63.1579*EXP(-0.19*BF$58))/(Fperm_SI_Woolf2021!$E$9:$E$93-BF$58))*(BF$58-Fperm_SI_Woolf2021!$E$9:$E$93)/10))) + Fperm_SI_Woolf2021!$G$9:$G$93*EXP(-Fperm_SI_Woolf2021!$J$9:$J$93*$C129*IF(BF$58=Fperm_SI_Woolf2021!$E$9:$E$93,1,EXP(LN((1.1*(Fperm_SI_Woolf2021!$E$9:$E$93-BF$58)-63.1579*EXP(-0.19*Fperm_SI_Woolf2021!$E$9:$E$93)+63.1579*EXP(-0.19*BF$58))/(Fperm_SI_Woolf2021!$E$9:$E$93-BF$58))*(BF$58-Fperm_SI_Woolf2021!$E$9:$E$93)/10))) + Fperm_SI_Woolf2021!$H$9:$H$93*EXP(-Fperm_SI_Woolf2021!$K$9:$K$93*$C129*IF(BF$58=Fperm_SI_Woolf2021!$E$9:$E$93,1,EXP(LN((1.1*(Fperm_SI_Woolf2021!$E$9:$E$93-BF$58)-63.1579*EXP(-0.19*Fperm_SI_Woolf2021!$E$9:$E$93)+63.1579*EXP(-0.19*BF$58))/(Fperm_SI_Woolf2021!$E$9:$E$93-BF$58))*(BF$58-Fperm_SI_Woolf2021!$E$9:$E$93)/10))),Fperm_SI_Woolf2021!$D$9:$D$93))</f>
        <v>0.19416077813643598</v>
      </c>
      <c r="BG129" s="51" cm="1">
        <f t="array" ref="BG129">MIN(1,SLOPE(Fperm_SI_Woolf2021!$F$9:$F$93*EXP(-Fperm_SI_Woolf2021!$I$9:$I$93*$C129*IF(BG$58=Fperm_SI_Woolf2021!$E$9:$E$93,1,EXP(LN((1.1*(Fperm_SI_Woolf2021!$E$9:$E$93-BG$58)-63.1579*EXP(-0.19*Fperm_SI_Woolf2021!$E$9:$E$93)+63.1579*EXP(-0.19*BG$58))/(Fperm_SI_Woolf2021!$E$9:$E$93-BG$58))*(BG$58-Fperm_SI_Woolf2021!$E$9:$E$93)/10))) + Fperm_SI_Woolf2021!$G$9:$G$93*EXP(-Fperm_SI_Woolf2021!$J$9:$J$93*$C129*IF(BG$58=Fperm_SI_Woolf2021!$E$9:$E$93,1,EXP(LN((1.1*(Fperm_SI_Woolf2021!$E$9:$E$93-BG$58)-63.1579*EXP(-0.19*Fperm_SI_Woolf2021!$E$9:$E$93)+63.1579*EXP(-0.19*BG$58))/(Fperm_SI_Woolf2021!$E$9:$E$93-BG$58))*(BG$58-Fperm_SI_Woolf2021!$E$9:$E$93)/10))) + Fperm_SI_Woolf2021!$H$9:$H$93*EXP(-Fperm_SI_Woolf2021!$K$9:$K$93*$C129*IF(BG$58=Fperm_SI_Woolf2021!$E$9:$E$93,1,EXP(LN((1.1*(Fperm_SI_Woolf2021!$E$9:$E$93-BG$58)-63.1579*EXP(-0.19*Fperm_SI_Woolf2021!$E$9:$E$93)+63.1579*EXP(-0.19*BG$58))/(Fperm_SI_Woolf2021!$E$9:$E$93-BG$58))*(BG$58-Fperm_SI_Woolf2021!$E$9:$E$93)/10))),Fperm_SI_Woolf2021!$D$9:$D$93)*BG$57+INTERCEPT(Fperm_SI_Woolf2021!$F$9:$F$93*EXP(-Fperm_SI_Woolf2021!$I$9:$I$93*$C129*IF(BG$58=Fperm_SI_Woolf2021!$E$9:$E$93,1,EXP(LN((1.1*(Fperm_SI_Woolf2021!$E$9:$E$93-BG$58)-63.1579*EXP(-0.19*Fperm_SI_Woolf2021!$E$9:$E$93)+63.1579*EXP(-0.19*BG$58))/(Fperm_SI_Woolf2021!$E$9:$E$93-BG$58))*(BG$58-Fperm_SI_Woolf2021!$E$9:$E$93)/10))) + Fperm_SI_Woolf2021!$G$9:$G$93*EXP(-Fperm_SI_Woolf2021!$J$9:$J$93*$C129*IF(BG$58=Fperm_SI_Woolf2021!$E$9:$E$93,1,EXP(LN((1.1*(Fperm_SI_Woolf2021!$E$9:$E$93-BG$58)-63.1579*EXP(-0.19*Fperm_SI_Woolf2021!$E$9:$E$93)+63.1579*EXP(-0.19*BG$58))/(Fperm_SI_Woolf2021!$E$9:$E$93-BG$58))*(BG$58-Fperm_SI_Woolf2021!$E$9:$E$93)/10))) + Fperm_SI_Woolf2021!$H$9:$H$93*EXP(-Fperm_SI_Woolf2021!$K$9:$K$93*$C129*IF(BG$58=Fperm_SI_Woolf2021!$E$9:$E$93,1,EXP(LN((1.1*(Fperm_SI_Woolf2021!$E$9:$E$93-BG$58)-63.1579*EXP(-0.19*Fperm_SI_Woolf2021!$E$9:$E$93)+63.1579*EXP(-0.19*BG$58))/(Fperm_SI_Woolf2021!$E$9:$E$93-BG$58))*(BG$58-Fperm_SI_Woolf2021!$E$9:$E$93)/10))),Fperm_SI_Woolf2021!$D$9:$D$93))</f>
        <v>0.17809573583328819</v>
      </c>
      <c r="BH129" s="51" cm="1">
        <f t="array" ref="BH129">MIN(1,SLOPE(Fperm_SI_Woolf2021!$F$9:$F$93*EXP(-Fperm_SI_Woolf2021!$I$9:$I$93*$C129*IF(BH$58=Fperm_SI_Woolf2021!$E$9:$E$93,1,EXP(LN((1.1*(Fperm_SI_Woolf2021!$E$9:$E$93-BH$58)-63.1579*EXP(-0.19*Fperm_SI_Woolf2021!$E$9:$E$93)+63.1579*EXP(-0.19*BH$58))/(Fperm_SI_Woolf2021!$E$9:$E$93-BH$58))*(BH$58-Fperm_SI_Woolf2021!$E$9:$E$93)/10))) + Fperm_SI_Woolf2021!$G$9:$G$93*EXP(-Fperm_SI_Woolf2021!$J$9:$J$93*$C129*IF(BH$58=Fperm_SI_Woolf2021!$E$9:$E$93,1,EXP(LN((1.1*(Fperm_SI_Woolf2021!$E$9:$E$93-BH$58)-63.1579*EXP(-0.19*Fperm_SI_Woolf2021!$E$9:$E$93)+63.1579*EXP(-0.19*BH$58))/(Fperm_SI_Woolf2021!$E$9:$E$93-BH$58))*(BH$58-Fperm_SI_Woolf2021!$E$9:$E$93)/10))) + Fperm_SI_Woolf2021!$H$9:$H$93*EXP(-Fperm_SI_Woolf2021!$K$9:$K$93*$C129*IF(BH$58=Fperm_SI_Woolf2021!$E$9:$E$93,1,EXP(LN((1.1*(Fperm_SI_Woolf2021!$E$9:$E$93-BH$58)-63.1579*EXP(-0.19*Fperm_SI_Woolf2021!$E$9:$E$93)+63.1579*EXP(-0.19*BH$58))/(Fperm_SI_Woolf2021!$E$9:$E$93-BH$58))*(BH$58-Fperm_SI_Woolf2021!$E$9:$E$93)/10))),Fperm_SI_Woolf2021!$D$9:$D$93)*BH$57+INTERCEPT(Fperm_SI_Woolf2021!$F$9:$F$93*EXP(-Fperm_SI_Woolf2021!$I$9:$I$93*$C129*IF(BH$58=Fperm_SI_Woolf2021!$E$9:$E$93,1,EXP(LN((1.1*(Fperm_SI_Woolf2021!$E$9:$E$93-BH$58)-63.1579*EXP(-0.19*Fperm_SI_Woolf2021!$E$9:$E$93)+63.1579*EXP(-0.19*BH$58))/(Fperm_SI_Woolf2021!$E$9:$E$93-BH$58))*(BH$58-Fperm_SI_Woolf2021!$E$9:$E$93)/10))) + Fperm_SI_Woolf2021!$G$9:$G$93*EXP(-Fperm_SI_Woolf2021!$J$9:$J$93*$C129*IF(BH$58=Fperm_SI_Woolf2021!$E$9:$E$93,1,EXP(LN((1.1*(Fperm_SI_Woolf2021!$E$9:$E$93-BH$58)-63.1579*EXP(-0.19*Fperm_SI_Woolf2021!$E$9:$E$93)+63.1579*EXP(-0.19*BH$58))/(Fperm_SI_Woolf2021!$E$9:$E$93-BH$58))*(BH$58-Fperm_SI_Woolf2021!$E$9:$E$93)/10))) + Fperm_SI_Woolf2021!$H$9:$H$93*EXP(-Fperm_SI_Woolf2021!$K$9:$K$93*$C129*IF(BH$58=Fperm_SI_Woolf2021!$E$9:$E$93,1,EXP(LN((1.1*(Fperm_SI_Woolf2021!$E$9:$E$93-BH$58)-63.1579*EXP(-0.19*Fperm_SI_Woolf2021!$E$9:$E$93)+63.1579*EXP(-0.19*BH$58))/(Fperm_SI_Woolf2021!$E$9:$E$93-BH$58))*(BH$58-Fperm_SI_Woolf2021!$E$9:$E$93)/10))),Fperm_SI_Woolf2021!$D$9:$D$93))</f>
        <v>0.16203069353014041</v>
      </c>
      <c r="BI129" s="51" cm="1">
        <f t="array" ref="BI129">MIN(1,SLOPE(Fperm_SI_Woolf2021!$F$9:$F$93*EXP(-Fperm_SI_Woolf2021!$I$9:$I$93*$C129*IF(BI$58=Fperm_SI_Woolf2021!$E$9:$E$93,1,EXP(LN((1.1*(Fperm_SI_Woolf2021!$E$9:$E$93-BI$58)-63.1579*EXP(-0.19*Fperm_SI_Woolf2021!$E$9:$E$93)+63.1579*EXP(-0.19*BI$58))/(Fperm_SI_Woolf2021!$E$9:$E$93-BI$58))*(BI$58-Fperm_SI_Woolf2021!$E$9:$E$93)/10))) + Fperm_SI_Woolf2021!$G$9:$G$93*EXP(-Fperm_SI_Woolf2021!$J$9:$J$93*$C129*IF(BI$58=Fperm_SI_Woolf2021!$E$9:$E$93,1,EXP(LN((1.1*(Fperm_SI_Woolf2021!$E$9:$E$93-BI$58)-63.1579*EXP(-0.19*Fperm_SI_Woolf2021!$E$9:$E$93)+63.1579*EXP(-0.19*BI$58))/(Fperm_SI_Woolf2021!$E$9:$E$93-BI$58))*(BI$58-Fperm_SI_Woolf2021!$E$9:$E$93)/10))) + Fperm_SI_Woolf2021!$H$9:$H$93*EXP(-Fperm_SI_Woolf2021!$K$9:$K$93*$C129*IF(BI$58=Fperm_SI_Woolf2021!$E$9:$E$93,1,EXP(LN((1.1*(Fperm_SI_Woolf2021!$E$9:$E$93-BI$58)-63.1579*EXP(-0.19*Fperm_SI_Woolf2021!$E$9:$E$93)+63.1579*EXP(-0.19*BI$58))/(Fperm_SI_Woolf2021!$E$9:$E$93-BI$58))*(BI$58-Fperm_SI_Woolf2021!$E$9:$E$93)/10))),Fperm_SI_Woolf2021!$D$9:$D$93)*BI$57+INTERCEPT(Fperm_SI_Woolf2021!$F$9:$F$93*EXP(-Fperm_SI_Woolf2021!$I$9:$I$93*$C129*IF(BI$58=Fperm_SI_Woolf2021!$E$9:$E$93,1,EXP(LN((1.1*(Fperm_SI_Woolf2021!$E$9:$E$93-BI$58)-63.1579*EXP(-0.19*Fperm_SI_Woolf2021!$E$9:$E$93)+63.1579*EXP(-0.19*BI$58))/(Fperm_SI_Woolf2021!$E$9:$E$93-BI$58))*(BI$58-Fperm_SI_Woolf2021!$E$9:$E$93)/10))) + Fperm_SI_Woolf2021!$G$9:$G$93*EXP(-Fperm_SI_Woolf2021!$J$9:$J$93*$C129*IF(BI$58=Fperm_SI_Woolf2021!$E$9:$E$93,1,EXP(LN((1.1*(Fperm_SI_Woolf2021!$E$9:$E$93-BI$58)-63.1579*EXP(-0.19*Fperm_SI_Woolf2021!$E$9:$E$93)+63.1579*EXP(-0.19*BI$58))/(Fperm_SI_Woolf2021!$E$9:$E$93-BI$58))*(BI$58-Fperm_SI_Woolf2021!$E$9:$E$93)/10))) + Fperm_SI_Woolf2021!$H$9:$H$93*EXP(-Fperm_SI_Woolf2021!$K$9:$K$93*$C129*IF(BI$58=Fperm_SI_Woolf2021!$E$9:$E$93,1,EXP(LN((1.1*(Fperm_SI_Woolf2021!$E$9:$E$93-BI$58)-63.1579*EXP(-0.19*Fperm_SI_Woolf2021!$E$9:$E$93)+63.1579*EXP(-0.19*BI$58))/(Fperm_SI_Woolf2021!$E$9:$E$93-BI$58))*(BI$58-Fperm_SI_Woolf2021!$E$9:$E$93)/10))),Fperm_SI_Woolf2021!$D$9:$D$93))</f>
        <v>0.14596565122699259</v>
      </c>
      <c r="BJ129" s="51" cm="1">
        <f t="array" ref="BJ129">MIN(1,SLOPE(Fperm_SI_Woolf2021!$F$9:$F$93*EXP(-Fperm_SI_Woolf2021!$I$9:$I$93*$C129*IF(BJ$58=Fperm_SI_Woolf2021!$E$9:$E$93,1,EXP(LN((1.1*(Fperm_SI_Woolf2021!$E$9:$E$93-BJ$58)-63.1579*EXP(-0.19*Fperm_SI_Woolf2021!$E$9:$E$93)+63.1579*EXP(-0.19*BJ$58))/(Fperm_SI_Woolf2021!$E$9:$E$93-BJ$58))*(BJ$58-Fperm_SI_Woolf2021!$E$9:$E$93)/10))) + Fperm_SI_Woolf2021!$G$9:$G$93*EXP(-Fperm_SI_Woolf2021!$J$9:$J$93*$C129*IF(BJ$58=Fperm_SI_Woolf2021!$E$9:$E$93,1,EXP(LN((1.1*(Fperm_SI_Woolf2021!$E$9:$E$93-BJ$58)-63.1579*EXP(-0.19*Fperm_SI_Woolf2021!$E$9:$E$93)+63.1579*EXP(-0.19*BJ$58))/(Fperm_SI_Woolf2021!$E$9:$E$93-BJ$58))*(BJ$58-Fperm_SI_Woolf2021!$E$9:$E$93)/10))) + Fperm_SI_Woolf2021!$H$9:$H$93*EXP(-Fperm_SI_Woolf2021!$K$9:$K$93*$C129*IF(BJ$58=Fperm_SI_Woolf2021!$E$9:$E$93,1,EXP(LN((1.1*(Fperm_SI_Woolf2021!$E$9:$E$93-BJ$58)-63.1579*EXP(-0.19*Fperm_SI_Woolf2021!$E$9:$E$93)+63.1579*EXP(-0.19*BJ$58))/(Fperm_SI_Woolf2021!$E$9:$E$93-BJ$58))*(BJ$58-Fperm_SI_Woolf2021!$E$9:$E$93)/10))),Fperm_SI_Woolf2021!$D$9:$D$93)*BJ$57+INTERCEPT(Fperm_SI_Woolf2021!$F$9:$F$93*EXP(-Fperm_SI_Woolf2021!$I$9:$I$93*$C129*IF(BJ$58=Fperm_SI_Woolf2021!$E$9:$E$93,1,EXP(LN((1.1*(Fperm_SI_Woolf2021!$E$9:$E$93-BJ$58)-63.1579*EXP(-0.19*Fperm_SI_Woolf2021!$E$9:$E$93)+63.1579*EXP(-0.19*BJ$58))/(Fperm_SI_Woolf2021!$E$9:$E$93-BJ$58))*(BJ$58-Fperm_SI_Woolf2021!$E$9:$E$93)/10))) + Fperm_SI_Woolf2021!$G$9:$G$93*EXP(-Fperm_SI_Woolf2021!$J$9:$J$93*$C129*IF(BJ$58=Fperm_SI_Woolf2021!$E$9:$E$93,1,EXP(LN((1.1*(Fperm_SI_Woolf2021!$E$9:$E$93-BJ$58)-63.1579*EXP(-0.19*Fperm_SI_Woolf2021!$E$9:$E$93)+63.1579*EXP(-0.19*BJ$58))/(Fperm_SI_Woolf2021!$E$9:$E$93-BJ$58))*(BJ$58-Fperm_SI_Woolf2021!$E$9:$E$93)/10))) + Fperm_SI_Woolf2021!$H$9:$H$93*EXP(-Fperm_SI_Woolf2021!$K$9:$K$93*$C129*IF(BJ$58=Fperm_SI_Woolf2021!$E$9:$E$93,1,EXP(LN((1.1*(Fperm_SI_Woolf2021!$E$9:$E$93-BJ$58)-63.1579*EXP(-0.19*Fperm_SI_Woolf2021!$E$9:$E$93)+63.1579*EXP(-0.19*BJ$58))/(Fperm_SI_Woolf2021!$E$9:$E$93-BJ$58))*(BJ$58-Fperm_SI_Woolf2021!$E$9:$E$93)/10))),Fperm_SI_Woolf2021!$D$9:$D$93))</f>
        <v>0.12990060892384481</v>
      </c>
      <c r="BK129" s="51" cm="1">
        <f t="array" ref="BK129">MIN(1,SLOPE(Fperm_SI_Woolf2021!$F$9:$F$93*EXP(-Fperm_SI_Woolf2021!$I$9:$I$93*$C129*IF(BK$58=Fperm_SI_Woolf2021!$E$9:$E$93,1,EXP(LN((1.1*(Fperm_SI_Woolf2021!$E$9:$E$93-BK$58)-63.1579*EXP(-0.19*Fperm_SI_Woolf2021!$E$9:$E$93)+63.1579*EXP(-0.19*BK$58))/(Fperm_SI_Woolf2021!$E$9:$E$93-BK$58))*(BK$58-Fperm_SI_Woolf2021!$E$9:$E$93)/10))) + Fperm_SI_Woolf2021!$G$9:$G$93*EXP(-Fperm_SI_Woolf2021!$J$9:$J$93*$C129*IF(BK$58=Fperm_SI_Woolf2021!$E$9:$E$93,1,EXP(LN((1.1*(Fperm_SI_Woolf2021!$E$9:$E$93-BK$58)-63.1579*EXP(-0.19*Fperm_SI_Woolf2021!$E$9:$E$93)+63.1579*EXP(-0.19*BK$58))/(Fperm_SI_Woolf2021!$E$9:$E$93-BK$58))*(BK$58-Fperm_SI_Woolf2021!$E$9:$E$93)/10))) + Fperm_SI_Woolf2021!$H$9:$H$93*EXP(-Fperm_SI_Woolf2021!$K$9:$K$93*$C129*IF(BK$58=Fperm_SI_Woolf2021!$E$9:$E$93,1,EXP(LN((1.1*(Fperm_SI_Woolf2021!$E$9:$E$93-BK$58)-63.1579*EXP(-0.19*Fperm_SI_Woolf2021!$E$9:$E$93)+63.1579*EXP(-0.19*BK$58))/(Fperm_SI_Woolf2021!$E$9:$E$93-BK$58))*(BK$58-Fperm_SI_Woolf2021!$E$9:$E$93)/10))),Fperm_SI_Woolf2021!$D$9:$D$93)*BK$57+INTERCEPT(Fperm_SI_Woolf2021!$F$9:$F$93*EXP(-Fperm_SI_Woolf2021!$I$9:$I$93*$C129*IF(BK$58=Fperm_SI_Woolf2021!$E$9:$E$93,1,EXP(LN((1.1*(Fperm_SI_Woolf2021!$E$9:$E$93-BK$58)-63.1579*EXP(-0.19*Fperm_SI_Woolf2021!$E$9:$E$93)+63.1579*EXP(-0.19*BK$58))/(Fperm_SI_Woolf2021!$E$9:$E$93-BK$58))*(BK$58-Fperm_SI_Woolf2021!$E$9:$E$93)/10))) + Fperm_SI_Woolf2021!$G$9:$G$93*EXP(-Fperm_SI_Woolf2021!$J$9:$J$93*$C129*IF(BK$58=Fperm_SI_Woolf2021!$E$9:$E$93,1,EXP(LN((1.1*(Fperm_SI_Woolf2021!$E$9:$E$93-BK$58)-63.1579*EXP(-0.19*Fperm_SI_Woolf2021!$E$9:$E$93)+63.1579*EXP(-0.19*BK$58))/(Fperm_SI_Woolf2021!$E$9:$E$93-BK$58))*(BK$58-Fperm_SI_Woolf2021!$E$9:$E$93)/10))) + Fperm_SI_Woolf2021!$H$9:$H$93*EXP(-Fperm_SI_Woolf2021!$K$9:$K$93*$C129*IF(BK$58=Fperm_SI_Woolf2021!$E$9:$E$93,1,EXP(LN((1.1*(Fperm_SI_Woolf2021!$E$9:$E$93-BK$58)-63.1579*EXP(-0.19*Fperm_SI_Woolf2021!$E$9:$E$93)+63.1579*EXP(-0.19*BK$58))/(Fperm_SI_Woolf2021!$E$9:$E$93-BK$58))*(BK$58-Fperm_SI_Woolf2021!$E$9:$E$93)/10))),Fperm_SI_Woolf2021!$D$9:$D$93))</f>
        <v>0.11383556662069702</v>
      </c>
      <c r="BL129" s="51" cm="1">
        <f t="array" ref="BL129">MIN(1,SLOPE(Fperm_SI_Woolf2021!$F$9:$F$93*EXP(-Fperm_SI_Woolf2021!$I$9:$I$93*$C129*IF(BL$58=Fperm_SI_Woolf2021!$E$9:$E$93,1,EXP(LN((1.1*(Fperm_SI_Woolf2021!$E$9:$E$93-BL$58)-63.1579*EXP(-0.19*Fperm_SI_Woolf2021!$E$9:$E$93)+63.1579*EXP(-0.19*BL$58))/(Fperm_SI_Woolf2021!$E$9:$E$93-BL$58))*(BL$58-Fperm_SI_Woolf2021!$E$9:$E$93)/10))) + Fperm_SI_Woolf2021!$G$9:$G$93*EXP(-Fperm_SI_Woolf2021!$J$9:$J$93*$C129*IF(BL$58=Fperm_SI_Woolf2021!$E$9:$E$93,1,EXP(LN((1.1*(Fperm_SI_Woolf2021!$E$9:$E$93-BL$58)-63.1579*EXP(-0.19*Fperm_SI_Woolf2021!$E$9:$E$93)+63.1579*EXP(-0.19*BL$58))/(Fperm_SI_Woolf2021!$E$9:$E$93-BL$58))*(BL$58-Fperm_SI_Woolf2021!$E$9:$E$93)/10))) + Fperm_SI_Woolf2021!$H$9:$H$93*EXP(-Fperm_SI_Woolf2021!$K$9:$K$93*$C129*IF(BL$58=Fperm_SI_Woolf2021!$E$9:$E$93,1,EXP(LN((1.1*(Fperm_SI_Woolf2021!$E$9:$E$93-BL$58)-63.1579*EXP(-0.19*Fperm_SI_Woolf2021!$E$9:$E$93)+63.1579*EXP(-0.19*BL$58))/(Fperm_SI_Woolf2021!$E$9:$E$93-BL$58))*(BL$58-Fperm_SI_Woolf2021!$E$9:$E$93)/10))),Fperm_SI_Woolf2021!$D$9:$D$93)*BL$57+INTERCEPT(Fperm_SI_Woolf2021!$F$9:$F$93*EXP(-Fperm_SI_Woolf2021!$I$9:$I$93*$C129*IF(BL$58=Fperm_SI_Woolf2021!$E$9:$E$93,1,EXP(LN((1.1*(Fperm_SI_Woolf2021!$E$9:$E$93-BL$58)-63.1579*EXP(-0.19*Fperm_SI_Woolf2021!$E$9:$E$93)+63.1579*EXP(-0.19*BL$58))/(Fperm_SI_Woolf2021!$E$9:$E$93-BL$58))*(BL$58-Fperm_SI_Woolf2021!$E$9:$E$93)/10))) + Fperm_SI_Woolf2021!$G$9:$G$93*EXP(-Fperm_SI_Woolf2021!$J$9:$J$93*$C129*IF(BL$58=Fperm_SI_Woolf2021!$E$9:$E$93,1,EXP(LN((1.1*(Fperm_SI_Woolf2021!$E$9:$E$93-BL$58)-63.1579*EXP(-0.19*Fperm_SI_Woolf2021!$E$9:$E$93)+63.1579*EXP(-0.19*BL$58))/(Fperm_SI_Woolf2021!$E$9:$E$93-BL$58))*(BL$58-Fperm_SI_Woolf2021!$E$9:$E$93)/10))) + Fperm_SI_Woolf2021!$H$9:$H$93*EXP(-Fperm_SI_Woolf2021!$K$9:$K$93*$C129*IF(BL$58=Fperm_SI_Woolf2021!$E$9:$E$93,1,EXP(LN((1.1*(Fperm_SI_Woolf2021!$E$9:$E$93-BL$58)-63.1579*EXP(-0.19*Fperm_SI_Woolf2021!$E$9:$E$93)+63.1579*EXP(-0.19*BL$58))/(Fperm_SI_Woolf2021!$E$9:$E$93-BL$58))*(BL$58-Fperm_SI_Woolf2021!$E$9:$E$93)/10))),Fperm_SI_Woolf2021!$D$9:$D$93))</f>
        <v>0.29730547283662867</v>
      </c>
      <c r="BM129" s="51" cm="1">
        <f t="array" ref="BM129">MIN(1,SLOPE(Fperm_SI_Woolf2021!$F$9:$F$93*EXP(-Fperm_SI_Woolf2021!$I$9:$I$93*$C129*IF(BM$58=Fperm_SI_Woolf2021!$E$9:$E$93,1,EXP(LN((1.1*(Fperm_SI_Woolf2021!$E$9:$E$93-BM$58)-63.1579*EXP(-0.19*Fperm_SI_Woolf2021!$E$9:$E$93)+63.1579*EXP(-0.19*BM$58))/(Fperm_SI_Woolf2021!$E$9:$E$93-BM$58))*(BM$58-Fperm_SI_Woolf2021!$E$9:$E$93)/10))) + Fperm_SI_Woolf2021!$G$9:$G$93*EXP(-Fperm_SI_Woolf2021!$J$9:$J$93*$C129*IF(BM$58=Fperm_SI_Woolf2021!$E$9:$E$93,1,EXP(LN((1.1*(Fperm_SI_Woolf2021!$E$9:$E$93-BM$58)-63.1579*EXP(-0.19*Fperm_SI_Woolf2021!$E$9:$E$93)+63.1579*EXP(-0.19*BM$58))/(Fperm_SI_Woolf2021!$E$9:$E$93-BM$58))*(BM$58-Fperm_SI_Woolf2021!$E$9:$E$93)/10))) + Fperm_SI_Woolf2021!$H$9:$H$93*EXP(-Fperm_SI_Woolf2021!$K$9:$K$93*$C129*IF(BM$58=Fperm_SI_Woolf2021!$E$9:$E$93,1,EXP(LN((1.1*(Fperm_SI_Woolf2021!$E$9:$E$93-BM$58)-63.1579*EXP(-0.19*Fperm_SI_Woolf2021!$E$9:$E$93)+63.1579*EXP(-0.19*BM$58))/(Fperm_SI_Woolf2021!$E$9:$E$93-BM$58))*(BM$58-Fperm_SI_Woolf2021!$E$9:$E$93)/10))),Fperm_SI_Woolf2021!$D$9:$D$93)*BM$57+INTERCEPT(Fperm_SI_Woolf2021!$F$9:$F$93*EXP(-Fperm_SI_Woolf2021!$I$9:$I$93*$C129*IF(BM$58=Fperm_SI_Woolf2021!$E$9:$E$93,1,EXP(LN((1.1*(Fperm_SI_Woolf2021!$E$9:$E$93-BM$58)-63.1579*EXP(-0.19*Fperm_SI_Woolf2021!$E$9:$E$93)+63.1579*EXP(-0.19*BM$58))/(Fperm_SI_Woolf2021!$E$9:$E$93-BM$58))*(BM$58-Fperm_SI_Woolf2021!$E$9:$E$93)/10))) + Fperm_SI_Woolf2021!$G$9:$G$93*EXP(-Fperm_SI_Woolf2021!$J$9:$J$93*$C129*IF(BM$58=Fperm_SI_Woolf2021!$E$9:$E$93,1,EXP(LN((1.1*(Fperm_SI_Woolf2021!$E$9:$E$93-BM$58)-63.1579*EXP(-0.19*Fperm_SI_Woolf2021!$E$9:$E$93)+63.1579*EXP(-0.19*BM$58))/(Fperm_SI_Woolf2021!$E$9:$E$93-BM$58))*(BM$58-Fperm_SI_Woolf2021!$E$9:$E$93)/10))) + Fperm_SI_Woolf2021!$H$9:$H$93*EXP(-Fperm_SI_Woolf2021!$K$9:$K$93*$C129*IF(BM$58=Fperm_SI_Woolf2021!$E$9:$E$93,1,EXP(LN((1.1*(Fperm_SI_Woolf2021!$E$9:$E$93-BM$58)-63.1579*EXP(-0.19*Fperm_SI_Woolf2021!$E$9:$E$93)+63.1579*EXP(-0.19*BM$58))/(Fperm_SI_Woolf2021!$E$9:$E$93-BM$58))*(BM$58-Fperm_SI_Woolf2021!$E$9:$E$93)/10))),Fperm_SI_Woolf2021!$D$9:$D$93))</f>
        <v>0.28318256196945113</v>
      </c>
      <c r="BN129" s="51" cm="1">
        <f t="array" ref="BN129">MIN(1,SLOPE(Fperm_SI_Woolf2021!$F$9:$F$93*EXP(-Fperm_SI_Woolf2021!$I$9:$I$93*$C129*IF(BN$58=Fperm_SI_Woolf2021!$E$9:$E$93,1,EXP(LN((1.1*(Fperm_SI_Woolf2021!$E$9:$E$93-BN$58)-63.1579*EXP(-0.19*Fperm_SI_Woolf2021!$E$9:$E$93)+63.1579*EXP(-0.19*BN$58))/(Fperm_SI_Woolf2021!$E$9:$E$93-BN$58))*(BN$58-Fperm_SI_Woolf2021!$E$9:$E$93)/10))) + Fperm_SI_Woolf2021!$G$9:$G$93*EXP(-Fperm_SI_Woolf2021!$J$9:$J$93*$C129*IF(BN$58=Fperm_SI_Woolf2021!$E$9:$E$93,1,EXP(LN((1.1*(Fperm_SI_Woolf2021!$E$9:$E$93-BN$58)-63.1579*EXP(-0.19*Fperm_SI_Woolf2021!$E$9:$E$93)+63.1579*EXP(-0.19*BN$58))/(Fperm_SI_Woolf2021!$E$9:$E$93-BN$58))*(BN$58-Fperm_SI_Woolf2021!$E$9:$E$93)/10))) + Fperm_SI_Woolf2021!$H$9:$H$93*EXP(-Fperm_SI_Woolf2021!$K$9:$K$93*$C129*IF(BN$58=Fperm_SI_Woolf2021!$E$9:$E$93,1,EXP(LN((1.1*(Fperm_SI_Woolf2021!$E$9:$E$93-BN$58)-63.1579*EXP(-0.19*Fperm_SI_Woolf2021!$E$9:$E$93)+63.1579*EXP(-0.19*BN$58))/(Fperm_SI_Woolf2021!$E$9:$E$93-BN$58))*(BN$58-Fperm_SI_Woolf2021!$E$9:$E$93)/10))),Fperm_SI_Woolf2021!$D$9:$D$93)*BN$57+INTERCEPT(Fperm_SI_Woolf2021!$F$9:$F$93*EXP(-Fperm_SI_Woolf2021!$I$9:$I$93*$C129*IF(BN$58=Fperm_SI_Woolf2021!$E$9:$E$93,1,EXP(LN((1.1*(Fperm_SI_Woolf2021!$E$9:$E$93-BN$58)-63.1579*EXP(-0.19*Fperm_SI_Woolf2021!$E$9:$E$93)+63.1579*EXP(-0.19*BN$58))/(Fperm_SI_Woolf2021!$E$9:$E$93-BN$58))*(BN$58-Fperm_SI_Woolf2021!$E$9:$E$93)/10))) + Fperm_SI_Woolf2021!$G$9:$G$93*EXP(-Fperm_SI_Woolf2021!$J$9:$J$93*$C129*IF(BN$58=Fperm_SI_Woolf2021!$E$9:$E$93,1,EXP(LN((1.1*(Fperm_SI_Woolf2021!$E$9:$E$93-BN$58)-63.1579*EXP(-0.19*Fperm_SI_Woolf2021!$E$9:$E$93)+63.1579*EXP(-0.19*BN$58))/(Fperm_SI_Woolf2021!$E$9:$E$93-BN$58))*(BN$58-Fperm_SI_Woolf2021!$E$9:$E$93)/10))) + Fperm_SI_Woolf2021!$H$9:$H$93*EXP(-Fperm_SI_Woolf2021!$K$9:$K$93*$C129*IF(BN$58=Fperm_SI_Woolf2021!$E$9:$E$93,1,EXP(LN((1.1*(Fperm_SI_Woolf2021!$E$9:$E$93-BN$58)-63.1579*EXP(-0.19*Fperm_SI_Woolf2021!$E$9:$E$93)+63.1579*EXP(-0.19*BN$58))/(Fperm_SI_Woolf2021!$E$9:$E$93-BN$58))*(BN$58-Fperm_SI_Woolf2021!$E$9:$E$93)/10))),Fperm_SI_Woolf2021!$D$9:$D$93))</f>
        <v>0.26905965110227353</v>
      </c>
      <c r="BO129" s="51" cm="1">
        <f t="array" ref="BO129">MIN(1,SLOPE(Fperm_SI_Woolf2021!$F$9:$F$93*EXP(-Fperm_SI_Woolf2021!$I$9:$I$93*$C129*IF(BO$58=Fperm_SI_Woolf2021!$E$9:$E$93,1,EXP(LN((1.1*(Fperm_SI_Woolf2021!$E$9:$E$93-BO$58)-63.1579*EXP(-0.19*Fperm_SI_Woolf2021!$E$9:$E$93)+63.1579*EXP(-0.19*BO$58))/(Fperm_SI_Woolf2021!$E$9:$E$93-BO$58))*(BO$58-Fperm_SI_Woolf2021!$E$9:$E$93)/10))) + Fperm_SI_Woolf2021!$G$9:$G$93*EXP(-Fperm_SI_Woolf2021!$J$9:$J$93*$C129*IF(BO$58=Fperm_SI_Woolf2021!$E$9:$E$93,1,EXP(LN((1.1*(Fperm_SI_Woolf2021!$E$9:$E$93-BO$58)-63.1579*EXP(-0.19*Fperm_SI_Woolf2021!$E$9:$E$93)+63.1579*EXP(-0.19*BO$58))/(Fperm_SI_Woolf2021!$E$9:$E$93-BO$58))*(BO$58-Fperm_SI_Woolf2021!$E$9:$E$93)/10))) + Fperm_SI_Woolf2021!$H$9:$H$93*EXP(-Fperm_SI_Woolf2021!$K$9:$K$93*$C129*IF(BO$58=Fperm_SI_Woolf2021!$E$9:$E$93,1,EXP(LN((1.1*(Fperm_SI_Woolf2021!$E$9:$E$93-BO$58)-63.1579*EXP(-0.19*Fperm_SI_Woolf2021!$E$9:$E$93)+63.1579*EXP(-0.19*BO$58))/(Fperm_SI_Woolf2021!$E$9:$E$93-BO$58))*(BO$58-Fperm_SI_Woolf2021!$E$9:$E$93)/10))),Fperm_SI_Woolf2021!$D$9:$D$93)*BO$57+INTERCEPT(Fperm_SI_Woolf2021!$F$9:$F$93*EXP(-Fperm_SI_Woolf2021!$I$9:$I$93*$C129*IF(BO$58=Fperm_SI_Woolf2021!$E$9:$E$93,1,EXP(LN((1.1*(Fperm_SI_Woolf2021!$E$9:$E$93-BO$58)-63.1579*EXP(-0.19*Fperm_SI_Woolf2021!$E$9:$E$93)+63.1579*EXP(-0.19*BO$58))/(Fperm_SI_Woolf2021!$E$9:$E$93-BO$58))*(BO$58-Fperm_SI_Woolf2021!$E$9:$E$93)/10))) + Fperm_SI_Woolf2021!$G$9:$G$93*EXP(-Fperm_SI_Woolf2021!$J$9:$J$93*$C129*IF(BO$58=Fperm_SI_Woolf2021!$E$9:$E$93,1,EXP(LN((1.1*(Fperm_SI_Woolf2021!$E$9:$E$93-BO$58)-63.1579*EXP(-0.19*Fperm_SI_Woolf2021!$E$9:$E$93)+63.1579*EXP(-0.19*BO$58))/(Fperm_SI_Woolf2021!$E$9:$E$93-BO$58))*(BO$58-Fperm_SI_Woolf2021!$E$9:$E$93)/10))) + Fperm_SI_Woolf2021!$H$9:$H$93*EXP(-Fperm_SI_Woolf2021!$K$9:$K$93*$C129*IF(BO$58=Fperm_SI_Woolf2021!$E$9:$E$93,1,EXP(LN((1.1*(Fperm_SI_Woolf2021!$E$9:$E$93-BO$58)-63.1579*EXP(-0.19*Fperm_SI_Woolf2021!$E$9:$E$93)+63.1579*EXP(-0.19*BO$58))/(Fperm_SI_Woolf2021!$E$9:$E$93-BO$58))*(BO$58-Fperm_SI_Woolf2021!$E$9:$E$93)/10))),Fperm_SI_Woolf2021!$D$9:$D$93))</f>
        <v>0.25493674023509599</v>
      </c>
      <c r="BP129" s="51" cm="1">
        <f t="array" ref="BP129">MIN(1,SLOPE(Fperm_SI_Woolf2021!$F$9:$F$93*EXP(-Fperm_SI_Woolf2021!$I$9:$I$93*$C129*IF(BP$58=Fperm_SI_Woolf2021!$E$9:$E$93,1,EXP(LN((1.1*(Fperm_SI_Woolf2021!$E$9:$E$93-BP$58)-63.1579*EXP(-0.19*Fperm_SI_Woolf2021!$E$9:$E$93)+63.1579*EXP(-0.19*BP$58))/(Fperm_SI_Woolf2021!$E$9:$E$93-BP$58))*(BP$58-Fperm_SI_Woolf2021!$E$9:$E$93)/10))) + Fperm_SI_Woolf2021!$G$9:$G$93*EXP(-Fperm_SI_Woolf2021!$J$9:$J$93*$C129*IF(BP$58=Fperm_SI_Woolf2021!$E$9:$E$93,1,EXP(LN((1.1*(Fperm_SI_Woolf2021!$E$9:$E$93-BP$58)-63.1579*EXP(-0.19*Fperm_SI_Woolf2021!$E$9:$E$93)+63.1579*EXP(-0.19*BP$58))/(Fperm_SI_Woolf2021!$E$9:$E$93-BP$58))*(BP$58-Fperm_SI_Woolf2021!$E$9:$E$93)/10))) + Fperm_SI_Woolf2021!$H$9:$H$93*EXP(-Fperm_SI_Woolf2021!$K$9:$K$93*$C129*IF(BP$58=Fperm_SI_Woolf2021!$E$9:$E$93,1,EXP(LN((1.1*(Fperm_SI_Woolf2021!$E$9:$E$93-BP$58)-63.1579*EXP(-0.19*Fperm_SI_Woolf2021!$E$9:$E$93)+63.1579*EXP(-0.19*BP$58))/(Fperm_SI_Woolf2021!$E$9:$E$93-BP$58))*(BP$58-Fperm_SI_Woolf2021!$E$9:$E$93)/10))),Fperm_SI_Woolf2021!$D$9:$D$93)*BP$57+INTERCEPT(Fperm_SI_Woolf2021!$F$9:$F$93*EXP(-Fperm_SI_Woolf2021!$I$9:$I$93*$C129*IF(BP$58=Fperm_SI_Woolf2021!$E$9:$E$93,1,EXP(LN((1.1*(Fperm_SI_Woolf2021!$E$9:$E$93-BP$58)-63.1579*EXP(-0.19*Fperm_SI_Woolf2021!$E$9:$E$93)+63.1579*EXP(-0.19*BP$58))/(Fperm_SI_Woolf2021!$E$9:$E$93-BP$58))*(BP$58-Fperm_SI_Woolf2021!$E$9:$E$93)/10))) + Fperm_SI_Woolf2021!$G$9:$G$93*EXP(-Fperm_SI_Woolf2021!$J$9:$J$93*$C129*IF(BP$58=Fperm_SI_Woolf2021!$E$9:$E$93,1,EXP(LN((1.1*(Fperm_SI_Woolf2021!$E$9:$E$93-BP$58)-63.1579*EXP(-0.19*Fperm_SI_Woolf2021!$E$9:$E$93)+63.1579*EXP(-0.19*BP$58))/(Fperm_SI_Woolf2021!$E$9:$E$93-BP$58))*(BP$58-Fperm_SI_Woolf2021!$E$9:$E$93)/10))) + Fperm_SI_Woolf2021!$H$9:$H$93*EXP(-Fperm_SI_Woolf2021!$K$9:$K$93*$C129*IF(BP$58=Fperm_SI_Woolf2021!$E$9:$E$93,1,EXP(LN((1.1*(Fperm_SI_Woolf2021!$E$9:$E$93-BP$58)-63.1579*EXP(-0.19*Fperm_SI_Woolf2021!$E$9:$E$93)+63.1579*EXP(-0.19*BP$58))/(Fperm_SI_Woolf2021!$E$9:$E$93-BP$58))*(BP$58-Fperm_SI_Woolf2021!$E$9:$E$93)/10))),Fperm_SI_Woolf2021!$D$9:$D$93))</f>
        <v>0.2408138293679184</v>
      </c>
      <c r="BQ129" s="51" cm="1">
        <f t="array" ref="BQ129">MIN(1,SLOPE(Fperm_SI_Woolf2021!$F$9:$F$93*EXP(-Fperm_SI_Woolf2021!$I$9:$I$93*$C129*IF(BQ$58=Fperm_SI_Woolf2021!$E$9:$E$93,1,EXP(LN((1.1*(Fperm_SI_Woolf2021!$E$9:$E$93-BQ$58)-63.1579*EXP(-0.19*Fperm_SI_Woolf2021!$E$9:$E$93)+63.1579*EXP(-0.19*BQ$58))/(Fperm_SI_Woolf2021!$E$9:$E$93-BQ$58))*(BQ$58-Fperm_SI_Woolf2021!$E$9:$E$93)/10))) + Fperm_SI_Woolf2021!$G$9:$G$93*EXP(-Fperm_SI_Woolf2021!$J$9:$J$93*$C129*IF(BQ$58=Fperm_SI_Woolf2021!$E$9:$E$93,1,EXP(LN((1.1*(Fperm_SI_Woolf2021!$E$9:$E$93-BQ$58)-63.1579*EXP(-0.19*Fperm_SI_Woolf2021!$E$9:$E$93)+63.1579*EXP(-0.19*BQ$58))/(Fperm_SI_Woolf2021!$E$9:$E$93-BQ$58))*(BQ$58-Fperm_SI_Woolf2021!$E$9:$E$93)/10))) + Fperm_SI_Woolf2021!$H$9:$H$93*EXP(-Fperm_SI_Woolf2021!$K$9:$K$93*$C129*IF(BQ$58=Fperm_SI_Woolf2021!$E$9:$E$93,1,EXP(LN((1.1*(Fperm_SI_Woolf2021!$E$9:$E$93-BQ$58)-63.1579*EXP(-0.19*Fperm_SI_Woolf2021!$E$9:$E$93)+63.1579*EXP(-0.19*BQ$58))/(Fperm_SI_Woolf2021!$E$9:$E$93-BQ$58))*(BQ$58-Fperm_SI_Woolf2021!$E$9:$E$93)/10))),Fperm_SI_Woolf2021!$D$9:$D$93)*BQ$57+INTERCEPT(Fperm_SI_Woolf2021!$F$9:$F$93*EXP(-Fperm_SI_Woolf2021!$I$9:$I$93*$C129*IF(BQ$58=Fperm_SI_Woolf2021!$E$9:$E$93,1,EXP(LN((1.1*(Fperm_SI_Woolf2021!$E$9:$E$93-BQ$58)-63.1579*EXP(-0.19*Fperm_SI_Woolf2021!$E$9:$E$93)+63.1579*EXP(-0.19*BQ$58))/(Fperm_SI_Woolf2021!$E$9:$E$93-BQ$58))*(BQ$58-Fperm_SI_Woolf2021!$E$9:$E$93)/10))) + Fperm_SI_Woolf2021!$G$9:$G$93*EXP(-Fperm_SI_Woolf2021!$J$9:$J$93*$C129*IF(BQ$58=Fperm_SI_Woolf2021!$E$9:$E$93,1,EXP(LN((1.1*(Fperm_SI_Woolf2021!$E$9:$E$93-BQ$58)-63.1579*EXP(-0.19*Fperm_SI_Woolf2021!$E$9:$E$93)+63.1579*EXP(-0.19*BQ$58))/(Fperm_SI_Woolf2021!$E$9:$E$93-BQ$58))*(BQ$58-Fperm_SI_Woolf2021!$E$9:$E$93)/10))) + Fperm_SI_Woolf2021!$H$9:$H$93*EXP(-Fperm_SI_Woolf2021!$K$9:$K$93*$C129*IF(BQ$58=Fperm_SI_Woolf2021!$E$9:$E$93,1,EXP(LN((1.1*(Fperm_SI_Woolf2021!$E$9:$E$93-BQ$58)-63.1579*EXP(-0.19*Fperm_SI_Woolf2021!$E$9:$E$93)+63.1579*EXP(-0.19*BQ$58))/(Fperm_SI_Woolf2021!$E$9:$E$93-BQ$58))*(BQ$58-Fperm_SI_Woolf2021!$E$9:$E$93)/10))),Fperm_SI_Woolf2021!$D$9:$D$93))</f>
        <v>0.22669091850074086</v>
      </c>
      <c r="BR129" s="51" cm="1">
        <f t="array" ref="BR129">MIN(1,SLOPE(Fperm_SI_Woolf2021!$F$9:$F$93*EXP(-Fperm_SI_Woolf2021!$I$9:$I$93*$C129*IF(BR$58=Fperm_SI_Woolf2021!$E$9:$E$93,1,EXP(LN((1.1*(Fperm_SI_Woolf2021!$E$9:$E$93-BR$58)-63.1579*EXP(-0.19*Fperm_SI_Woolf2021!$E$9:$E$93)+63.1579*EXP(-0.19*BR$58))/(Fperm_SI_Woolf2021!$E$9:$E$93-BR$58))*(BR$58-Fperm_SI_Woolf2021!$E$9:$E$93)/10))) + Fperm_SI_Woolf2021!$G$9:$G$93*EXP(-Fperm_SI_Woolf2021!$J$9:$J$93*$C129*IF(BR$58=Fperm_SI_Woolf2021!$E$9:$E$93,1,EXP(LN((1.1*(Fperm_SI_Woolf2021!$E$9:$E$93-BR$58)-63.1579*EXP(-0.19*Fperm_SI_Woolf2021!$E$9:$E$93)+63.1579*EXP(-0.19*BR$58))/(Fperm_SI_Woolf2021!$E$9:$E$93-BR$58))*(BR$58-Fperm_SI_Woolf2021!$E$9:$E$93)/10))) + Fperm_SI_Woolf2021!$H$9:$H$93*EXP(-Fperm_SI_Woolf2021!$K$9:$K$93*$C129*IF(BR$58=Fperm_SI_Woolf2021!$E$9:$E$93,1,EXP(LN((1.1*(Fperm_SI_Woolf2021!$E$9:$E$93-BR$58)-63.1579*EXP(-0.19*Fperm_SI_Woolf2021!$E$9:$E$93)+63.1579*EXP(-0.19*BR$58))/(Fperm_SI_Woolf2021!$E$9:$E$93-BR$58))*(BR$58-Fperm_SI_Woolf2021!$E$9:$E$93)/10))),Fperm_SI_Woolf2021!$D$9:$D$93)*BR$57+INTERCEPT(Fperm_SI_Woolf2021!$F$9:$F$93*EXP(-Fperm_SI_Woolf2021!$I$9:$I$93*$C129*IF(BR$58=Fperm_SI_Woolf2021!$E$9:$E$93,1,EXP(LN((1.1*(Fperm_SI_Woolf2021!$E$9:$E$93-BR$58)-63.1579*EXP(-0.19*Fperm_SI_Woolf2021!$E$9:$E$93)+63.1579*EXP(-0.19*BR$58))/(Fperm_SI_Woolf2021!$E$9:$E$93-BR$58))*(BR$58-Fperm_SI_Woolf2021!$E$9:$E$93)/10))) + Fperm_SI_Woolf2021!$G$9:$G$93*EXP(-Fperm_SI_Woolf2021!$J$9:$J$93*$C129*IF(BR$58=Fperm_SI_Woolf2021!$E$9:$E$93,1,EXP(LN((1.1*(Fperm_SI_Woolf2021!$E$9:$E$93-BR$58)-63.1579*EXP(-0.19*Fperm_SI_Woolf2021!$E$9:$E$93)+63.1579*EXP(-0.19*BR$58))/(Fperm_SI_Woolf2021!$E$9:$E$93-BR$58))*(BR$58-Fperm_SI_Woolf2021!$E$9:$E$93)/10))) + Fperm_SI_Woolf2021!$H$9:$H$93*EXP(-Fperm_SI_Woolf2021!$K$9:$K$93*$C129*IF(BR$58=Fperm_SI_Woolf2021!$E$9:$E$93,1,EXP(LN((1.1*(Fperm_SI_Woolf2021!$E$9:$E$93-BR$58)-63.1579*EXP(-0.19*Fperm_SI_Woolf2021!$E$9:$E$93)+63.1579*EXP(-0.19*BR$58))/(Fperm_SI_Woolf2021!$E$9:$E$93-BR$58))*(BR$58-Fperm_SI_Woolf2021!$E$9:$E$93)/10))),Fperm_SI_Woolf2021!$D$9:$D$93))</f>
        <v>0.21256800763356326</v>
      </c>
      <c r="BS129" s="51" cm="1">
        <f t="array" ref="BS129">MIN(1,SLOPE(Fperm_SI_Woolf2021!$F$9:$F$93*EXP(-Fperm_SI_Woolf2021!$I$9:$I$93*$C129*IF(BS$58=Fperm_SI_Woolf2021!$E$9:$E$93,1,EXP(LN((1.1*(Fperm_SI_Woolf2021!$E$9:$E$93-BS$58)-63.1579*EXP(-0.19*Fperm_SI_Woolf2021!$E$9:$E$93)+63.1579*EXP(-0.19*BS$58))/(Fperm_SI_Woolf2021!$E$9:$E$93-BS$58))*(BS$58-Fperm_SI_Woolf2021!$E$9:$E$93)/10))) + Fperm_SI_Woolf2021!$G$9:$G$93*EXP(-Fperm_SI_Woolf2021!$J$9:$J$93*$C129*IF(BS$58=Fperm_SI_Woolf2021!$E$9:$E$93,1,EXP(LN((1.1*(Fperm_SI_Woolf2021!$E$9:$E$93-BS$58)-63.1579*EXP(-0.19*Fperm_SI_Woolf2021!$E$9:$E$93)+63.1579*EXP(-0.19*BS$58))/(Fperm_SI_Woolf2021!$E$9:$E$93-BS$58))*(BS$58-Fperm_SI_Woolf2021!$E$9:$E$93)/10))) + Fperm_SI_Woolf2021!$H$9:$H$93*EXP(-Fperm_SI_Woolf2021!$K$9:$K$93*$C129*IF(BS$58=Fperm_SI_Woolf2021!$E$9:$E$93,1,EXP(LN((1.1*(Fperm_SI_Woolf2021!$E$9:$E$93-BS$58)-63.1579*EXP(-0.19*Fperm_SI_Woolf2021!$E$9:$E$93)+63.1579*EXP(-0.19*BS$58))/(Fperm_SI_Woolf2021!$E$9:$E$93-BS$58))*(BS$58-Fperm_SI_Woolf2021!$E$9:$E$93)/10))),Fperm_SI_Woolf2021!$D$9:$D$93)*BS$57+INTERCEPT(Fperm_SI_Woolf2021!$F$9:$F$93*EXP(-Fperm_SI_Woolf2021!$I$9:$I$93*$C129*IF(BS$58=Fperm_SI_Woolf2021!$E$9:$E$93,1,EXP(LN((1.1*(Fperm_SI_Woolf2021!$E$9:$E$93-BS$58)-63.1579*EXP(-0.19*Fperm_SI_Woolf2021!$E$9:$E$93)+63.1579*EXP(-0.19*BS$58))/(Fperm_SI_Woolf2021!$E$9:$E$93-BS$58))*(BS$58-Fperm_SI_Woolf2021!$E$9:$E$93)/10))) + Fperm_SI_Woolf2021!$G$9:$G$93*EXP(-Fperm_SI_Woolf2021!$J$9:$J$93*$C129*IF(BS$58=Fperm_SI_Woolf2021!$E$9:$E$93,1,EXP(LN((1.1*(Fperm_SI_Woolf2021!$E$9:$E$93-BS$58)-63.1579*EXP(-0.19*Fperm_SI_Woolf2021!$E$9:$E$93)+63.1579*EXP(-0.19*BS$58))/(Fperm_SI_Woolf2021!$E$9:$E$93-BS$58))*(BS$58-Fperm_SI_Woolf2021!$E$9:$E$93)/10))) + Fperm_SI_Woolf2021!$H$9:$H$93*EXP(-Fperm_SI_Woolf2021!$K$9:$K$93*$C129*IF(BS$58=Fperm_SI_Woolf2021!$E$9:$E$93,1,EXP(LN((1.1*(Fperm_SI_Woolf2021!$E$9:$E$93-BS$58)-63.1579*EXP(-0.19*Fperm_SI_Woolf2021!$E$9:$E$93)+63.1579*EXP(-0.19*BS$58))/(Fperm_SI_Woolf2021!$E$9:$E$93-BS$58))*(BS$58-Fperm_SI_Woolf2021!$E$9:$E$93)/10))),Fperm_SI_Woolf2021!$D$9:$D$93))</f>
        <v>0.19844509676638572</v>
      </c>
      <c r="BT129" s="51" cm="1">
        <f t="array" ref="BT129">MIN(1,SLOPE(Fperm_SI_Woolf2021!$F$9:$F$93*EXP(-Fperm_SI_Woolf2021!$I$9:$I$93*$C129*IF(BT$58=Fperm_SI_Woolf2021!$E$9:$E$93,1,EXP(LN((1.1*(Fperm_SI_Woolf2021!$E$9:$E$93-BT$58)-63.1579*EXP(-0.19*Fperm_SI_Woolf2021!$E$9:$E$93)+63.1579*EXP(-0.19*BT$58))/(Fperm_SI_Woolf2021!$E$9:$E$93-BT$58))*(BT$58-Fperm_SI_Woolf2021!$E$9:$E$93)/10))) + Fperm_SI_Woolf2021!$G$9:$G$93*EXP(-Fperm_SI_Woolf2021!$J$9:$J$93*$C129*IF(BT$58=Fperm_SI_Woolf2021!$E$9:$E$93,1,EXP(LN((1.1*(Fperm_SI_Woolf2021!$E$9:$E$93-BT$58)-63.1579*EXP(-0.19*Fperm_SI_Woolf2021!$E$9:$E$93)+63.1579*EXP(-0.19*BT$58))/(Fperm_SI_Woolf2021!$E$9:$E$93-BT$58))*(BT$58-Fperm_SI_Woolf2021!$E$9:$E$93)/10))) + Fperm_SI_Woolf2021!$H$9:$H$93*EXP(-Fperm_SI_Woolf2021!$K$9:$K$93*$C129*IF(BT$58=Fperm_SI_Woolf2021!$E$9:$E$93,1,EXP(LN((1.1*(Fperm_SI_Woolf2021!$E$9:$E$93-BT$58)-63.1579*EXP(-0.19*Fperm_SI_Woolf2021!$E$9:$E$93)+63.1579*EXP(-0.19*BT$58))/(Fperm_SI_Woolf2021!$E$9:$E$93-BT$58))*(BT$58-Fperm_SI_Woolf2021!$E$9:$E$93)/10))),Fperm_SI_Woolf2021!$D$9:$D$93)*BT$57+INTERCEPT(Fperm_SI_Woolf2021!$F$9:$F$93*EXP(-Fperm_SI_Woolf2021!$I$9:$I$93*$C129*IF(BT$58=Fperm_SI_Woolf2021!$E$9:$E$93,1,EXP(LN((1.1*(Fperm_SI_Woolf2021!$E$9:$E$93-BT$58)-63.1579*EXP(-0.19*Fperm_SI_Woolf2021!$E$9:$E$93)+63.1579*EXP(-0.19*BT$58))/(Fperm_SI_Woolf2021!$E$9:$E$93-BT$58))*(BT$58-Fperm_SI_Woolf2021!$E$9:$E$93)/10))) + Fperm_SI_Woolf2021!$G$9:$G$93*EXP(-Fperm_SI_Woolf2021!$J$9:$J$93*$C129*IF(BT$58=Fperm_SI_Woolf2021!$E$9:$E$93,1,EXP(LN((1.1*(Fperm_SI_Woolf2021!$E$9:$E$93-BT$58)-63.1579*EXP(-0.19*Fperm_SI_Woolf2021!$E$9:$E$93)+63.1579*EXP(-0.19*BT$58))/(Fperm_SI_Woolf2021!$E$9:$E$93-BT$58))*(BT$58-Fperm_SI_Woolf2021!$E$9:$E$93)/10))) + Fperm_SI_Woolf2021!$H$9:$H$93*EXP(-Fperm_SI_Woolf2021!$K$9:$K$93*$C129*IF(BT$58=Fperm_SI_Woolf2021!$E$9:$E$93,1,EXP(LN((1.1*(Fperm_SI_Woolf2021!$E$9:$E$93-BT$58)-63.1579*EXP(-0.19*Fperm_SI_Woolf2021!$E$9:$E$93)+63.1579*EXP(-0.19*BT$58))/(Fperm_SI_Woolf2021!$E$9:$E$93-BT$58))*(BT$58-Fperm_SI_Woolf2021!$E$9:$E$93)/10))),Fperm_SI_Woolf2021!$D$9:$D$93))</f>
        <v>0.18432218589920815</v>
      </c>
      <c r="BU129" s="51" cm="1">
        <f t="array" ref="BU129">MIN(1,SLOPE(Fperm_SI_Woolf2021!$F$9:$F$93*EXP(-Fperm_SI_Woolf2021!$I$9:$I$93*$C129*IF(BU$58=Fperm_SI_Woolf2021!$E$9:$E$93,1,EXP(LN((1.1*(Fperm_SI_Woolf2021!$E$9:$E$93-BU$58)-63.1579*EXP(-0.19*Fperm_SI_Woolf2021!$E$9:$E$93)+63.1579*EXP(-0.19*BU$58))/(Fperm_SI_Woolf2021!$E$9:$E$93-BU$58))*(BU$58-Fperm_SI_Woolf2021!$E$9:$E$93)/10))) + Fperm_SI_Woolf2021!$G$9:$G$93*EXP(-Fperm_SI_Woolf2021!$J$9:$J$93*$C129*IF(BU$58=Fperm_SI_Woolf2021!$E$9:$E$93,1,EXP(LN((1.1*(Fperm_SI_Woolf2021!$E$9:$E$93-BU$58)-63.1579*EXP(-0.19*Fperm_SI_Woolf2021!$E$9:$E$93)+63.1579*EXP(-0.19*BU$58))/(Fperm_SI_Woolf2021!$E$9:$E$93-BU$58))*(BU$58-Fperm_SI_Woolf2021!$E$9:$E$93)/10))) + Fperm_SI_Woolf2021!$H$9:$H$93*EXP(-Fperm_SI_Woolf2021!$K$9:$K$93*$C129*IF(BU$58=Fperm_SI_Woolf2021!$E$9:$E$93,1,EXP(LN((1.1*(Fperm_SI_Woolf2021!$E$9:$E$93-BU$58)-63.1579*EXP(-0.19*Fperm_SI_Woolf2021!$E$9:$E$93)+63.1579*EXP(-0.19*BU$58))/(Fperm_SI_Woolf2021!$E$9:$E$93-BU$58))*(BU$58-Fperm_SI_Woolf2021!$E$9:$E$93)/10))),Fperm_SI_Woolf2021!$D$9:$D$93)*BU$57+INTERCEPT(Fperm_SI_Woolf2021!$F$9:$F$93*EXP(-Fperm_SI_Woolf2021!$I$9:$I$93*$C129*IF(BU$58=Fperm_SI_Woolf2021!$E$9:$E$93,1,EXP(LN((1.1*(Fperm_SI_Woolf2021!$E$9:$E$93-BU$58)-63.1579*EXP(-0.19*Fperm_SI_Woolf2021!$E$9:$E$93)+63.1579*EXP(-0.19*BU$58))/(Fperm_SI_Woolf2021!$E$9:$E$93-BU$58))*(BU$58-Fperm_SI_Woolf2021!$E$9:$E$93)/10))) + Fperm_SI_Woolf2021!$G$9:$G$93*EXP(-Fperm_SI_Woolf2021!$J$9:$J$93*$C129*IF(BU$58=Fperm_SI_Woolf2021!$E$9:$E$93,1,EXP(LN((1.1*(Fperm_SI_Woolf2021!$E$9:$E$93-BU$58)-63.1579*EXP(-0.19*Fperm_SI_Woolf2021!$E$9:$E$93)+63.1579*EXP(-0.19*BU$58))/(Fperm_SI_Woolf2021!$E$9:$E$93-BU$58))*(BU$58-Fperm_SI_Woolf2021!$E$9:$E$93)/10))) + Fperm_SI_Woolf2021!$H$9:$H$93*EXP(-Fperm_SI_Woolf2021!$K$9:$K$93*$C129*IF(BU$58=Fperm_SI_Woolf2021!$E$9:$E$93,1,EXP(LN((1.1*(Fperm_SI_Woolf2021!$E$9:$E$93-BU$58)-63.1579*EXP(-0.19*Fperm_SI_Woolf2021!$E$9:$E$93)+63.1579*EXP(-0.19*BU$58))/(Fperm_SI_Woolf2021!$E$9:$E$93-BU$58))*(BU$58-Fperm_SI_Woolf2021!$E$9:$E$93)/10))),Fperm_SI_Woolf2021!$D$9:$D$93))</f>
        <v>0.17019927503203058</v>
      </c>
      <c r="BV129" s="51" cm="1">
        <f t="array" ref="BV129">MIN(1,SLOPE(Fperm_SI_Woolf2021!$F$9:$F$93*EXP(-Fperm_SI_Woolf2021!$I$9:$I$93*$C129*IF(BV$58=Fperm_SI_Woolf2021!$E$9:$E$93,1,EXP(LN((1.1*(Fperm_SI_Woolf2021!$E$9:$E$93-BV$58)-63.1579*EXP(-0.19*Fperm_SI_Woolf2021!$E$9:$E$93)+63.1579*EXP(-0.19*BV$58))/(Fperm_SI_Woolf2021!$E$9:$E$93-BV$58))*(BV$58-Fperm_SI_Woolf2021!$E$9:$E$93)/10))) + Fperm_SI_Woolf2021!$G$9:$G$93*EXP(-Fperm_SI_Woolf2021!$J$9:$J$93*$C129*IF(BV$58=Fperm_SI_Woolf2021!$E$9:$E$93,1,EXP(LN((1.1*(Fperm_SI_Woolf2021!$E$9:$E$93-BV$58)-63.1579*EXP(-0.19*Fperm_SI_Woolf2021!$E$9:$E$93)+63.1579*EXP(-0.19*BV$58))/(Fperm_SI_Woolf2021!$E$9:$E$93-BV$58))*(BV$58-Fperm_SI_Woolf2021!$E$9:$E$93)/10))) + Fperm_SI_Woolf2021!$H$9:$H$93*EXP(-Fperm_SI_Woolf2021!$K$9:$K$93*$C129*IF(BV$58=Fperm_SI_Woolf2021!$E$9:$E$93,1,EXP(LN((1.1*(Fperm_SI_Woolf2021!$E$9:$E$93-BV$58)-63.1579*EXP(-0.19*Fperm_SI_Woolf2021!$E$9:$E$93)+63.1579*EXP(-0.19*BV$58))/(Fperm_SI_Woolf2021!$E$9:$E$93-BV$58))*(BV$58-Fperm_SI_Woolf2021!$E$9:$E$93)/10))),Fperm_SI_Woolf2021!$D$9:$D$93)*BV$57+INTERCEPT(Fperm_SI_Woolf2021!$F$9:$F$93*EXP(-Fperm_SI_Woolf2021!$I$9:$I$93*$C129*IF(BV$58=Fperm_SI_Woolf2021!$E$9:$E$93,1,EXP(LN((1.1*(Fperm_SI_Woolf2021!$E$9:$E$93-BV$58)-63.1579*EXP(-0.19*Fperm_SI_Woolf2021!$E$9:$E$93)+63.1579*EXP(-0.19*BV$58))/(Fperm_SI_Woolf2021!$E$9:$E$93-BV$58))*(BV$58-Fperm_SI_Woolf2021!$E$9:$E$93)/10))) + Fperm_SI_Woolf2021!$G$9:$G$93*EXP(-Fperm_SI_Woolf2021!$J$9:$J$93*$C129*IF(BV$58=Fperm_SI_Woolf2021!$E$9:$E$93,1,EXP(LN((1.1*(Fperm_SI_Woolf2021!$E$9:$E$93-BV$58)-63.1579*EXP(-0.19*Fperm_SI_Woolf2021!$E$9:$E$93)+63.1579*EXP(-0.19*BV$58))/(Fperm_SI_Woolf2021!$E$9:$E$93-BV$58))*(BV$58-Fperm_SI_Woolf2021!$E$9:$E$93)/10))) + Fperm_SI_Woolf2021!$H$9:$H$93*EXP(-Fperm_SI_Woolf2021!$K$9:$K$93*$C129*IF(BV$58=Fperm_SI_Woolf2021!$E$9:$E$93,1,EXP(LN((1.1*(Fperm_SI_Woolf2021!$E$9:$E$93-BV$58)-63.1579*EXP(-0.19*Fperm_SI_Woolf2021!$E$9:$E$93)+63.1579*EXP(-0.19*BV$58))/(Fperm_SI_Woolf2021!$E$9:$E$93-BV$58))*(BV$58-Fperm_SI_Woolf2021!$E$9:$E$93)/10))),Fperm_SI_Woolf2021!$D$9:$D$93))</f>
        <v>0.15607636416485302</v>
      </c>
      <c r="BW129" s="51" cm="1">
        <f t="array" ref="BW129">MIN(1,SLOPE(Fperm_SI_Woolf2021!$F$9:$F$93*EXP(-Fperm_SI_Woolf2021!$I$9:$I$93*$C129*IF(BW$58=Fperm_SI_Woolf2021!$E$9:$E$93,1,EXP(LN((1.1*(Fperm_SI_Woolf2021!$E$9:$E$93-BW$58)-63.1579*EXP(-0.19*Fperm_SI_Woolf2021!$E$9:$E$93)+63.1579*EXP(-0.19*BW$58))/(Fperm_SI_Woolf2021!$E$9:$E$93-BW$58))*(BW$58-Fperm_SI_Woolf2021!$E$9:$E$93)/10))) + Fperm_SI_Woolf2021!$G$9:$G$93*EXP(-Fperm_SI_Woolf2021!$J$9:$J$93*$C129*IF(BW$58=Fperm_SI_Woolf2021!$E$9:$E$93,1,EXP(LN((1.1*(Fperm_SI_Woolf2021!$E$9:$E$93-BW$58)-63.1579*EXP(-0.19*Fperm_SI_Woolf2021!$E$9:$E$93)+63.1579*EXP(-0.19*BW$58))/(Fperm_SI_Woolf2021!$E$9:$E$93-BW$58))*(BW$58-Fperm_SI_Woolf2021!$E$9:$E$93)/10))) + Fperm_SI_Woolf2021!$H$9:$H$93*EXP(-Fperm_SI_Woolf2021!$K$9:$K$93*$C129*IF(BW$58=Fperm_SI_Woolf2021!$E$9:$E$93,1,EXP(LN((1.1*(Fperm_SI_Woolf2021!$E$9:$E$93-BW$58)-63.1579*EXP(-0.19*Fperm_SI_Woolf2021!$E$9:$E$93)+63.1579*EXP(-0.19*BW$58))/(Fperm_SI_Woolf2021!$E$9:$E$93-BW$58))*(BW$58-Fperm_SI_Woolf2021!$E$9:$E$93)/10))),Fperm_SI_Woolf2021!$D$9:$D$93)*BW$57+INTERCEPT(Fperm_SI_Woolf2021!$F$9:$F$93*EXP(-Fperm_SI_Woolf2021!$I$9:$I$93*$C129*IF(BW$58=Fperm_SI_Woolf2021!$E$9:$E$93,1,EXP(LN((1.1*(Fperm_SI_Woolf2021!$E$9:$E$93-BW$58)-63.1579*EXP(-0.19*Fperm_SI_Woolf2021!$E$9:$E$93)+63.1579*EXP(-0.19*BW$58))/(Fperm_SI_Woolf2021!$E$9:$E$93-BW$58))*(BW$58-Fperm_SI_Woolf2021!$E$9:$E$93)/10))) + Fperm_SI_Woolf2021!$G$9:$G$93*EXP(-Fperm_SI_Woolf2021!$J$9:$J$93*$C129*IF(BW$58=Fperm_SI_Woolf2021!$E$9:$E$93,1,EXP(LN((1.1*(Fperm_SI_Woolf2021!$E$9:$E$93-BW$58)-63.1579*EXP(-0.19*Fperm_SI_Woolf2021!$E$9:$E$93)+63.1579*EXP(-0.19*BW$58))/(Fperm_SI_Woolf2021!$E$9:$E$93-BW$58))*(BW$58-Fperm_SI_Woolf2021!$E$9:$E$93)/10))) + Fperm_SI_Woolf2021!$H$9:$H$93*EXP(-Fperm_SI_Woolf2021!$K$9:$K$93*$C129*IF(BW$58=Fperm_SI_Woolf2021!$E$9:$E$93,1,EXP(LN((1.1*(Fperm_SI_Woolf2021!$E$9:$E$93-BW$58)-63.1579*EXP(-0.19*Fperm_SI_Woolf2021!$E$9:$E$93)+63.1579*EXP(-0.19*BW$58))/(Fperm_SI_Woolf2021!$E$9:$E$93-BW$58))*(BW$58-Fperm_SI_Woolf2021!$E$9:$E$93)/10))),Fperm_SI_Woolf2021!$D$9:$D$93))</f>
        <v>0.14195345329767542</v>
      </c>
      <c r="BX129" s="51" cm="1">
        <f t="array" ref="BX129">MIN(1,SLOPE(Fperm_SI_Woolf2021!$F$9:$F$93*EXP(-Fperm_SI_Woolf2021!$I$9:$I$93*$C129*IF(BX$58=Fperm_SI_Woolf2021!$E$9:$E$93,1,EXP(LN((1.1*(Fperm_SI_Woolf2021!$E$9:$E$93-BX$58)-63.1579*EXP(-0.19*Fperm_SI_Woolf2021!$E$9:$E$93)+63.1579*EXP(-0.19*BX$58))/(Fperm_SI_Woolf2021!$E$9:$E$93-BX$58))*(BX$58-Fperm_SI_Woolf2021!$E$9:$E$93)/10))) + Fperm_SI_Woolf2021!$G$9:$G$93*EXP(-Fperm_SI_Woolf2021!$J$9:$J$93*$C129*IF(BX$58=Fperm_SI_Woolf2021!$E$9:$E$93,1,EXP(LN((1.1*(Fperm_SI_Woolf2021!$E$9:$E$93-BX$58)-63.1579*EXP(-0.19*Fperm_SI_Woolf2021!$E$9:$E$93)+63.1579*EXP(-0.19*BX$58))/(Fperm_SI_Woolf2021!$E$9:$E$93-BX$58))*(BX$58-Fperm_SI_Woolf2021!$E$9:$E$93)/10))) + Fperm_SI_Woolf2021!$H$9:$H$93*EXP(-Fperm_SI_Woolf2021!$K$9:$K$93*$C129*IF(BX$58=Fperm_SI_Woolf2021!$E$9:$E$93,1,EXP(LN((1.1*(Fperm_SI_Woolf2021!$E$9:$E$93-BX$58)-63.1579*EXP(-0.19*Fperm_SI_Woolf2021!$E$9:$E$93)+63.1579*EXP(-0.19*BX$58))/(Fperm_SI_Woolf2021!$E$9:$E$93-BX$58))*(BX$58-Fperm_SI_Woolf2021!$E$9:$E$93)/10))),Fperm_SI_Woolf2021!$D$9:$D$93)*BX$57+INTERCEPT(Fperm_SI_Woolf2021!$F$9:$F$93*EXP(-Fperm_SI_Woolf2021!$I$9:$I$93*$C129*IF(BX$58=Fperm_SI_Woolf2021!$E$9:$E$93,1,EXP(LN((1.1*(Fperm_SI_Woolf2021!$E$9:$E$93-BX$58)-63.1579*EXP(-0.19*Fperm_SI_Woolf2021!$E$9:$E$93)+63.1579*EXP(-0.19*BX$58))/(Fperm_SI_Woolf2021!$E$9:$E$93-BX$58))*(BX$58-Fperm_SI_Woolf2021!$E$9:$E$93)/10))) + Fperm_SI_Woolf2021!$G$9:$G$93*EXP(-Fperm_SI_Woolf2021!$J$9:$J$93*$C129*IF(BX$58=Fperm_SI_Woolf2021!$E$9:$E$93,1,EXP(LN((1.1*(Fperm_SI_Woolf2021!$E$9:$E$93-BX$58)-63.1579*EXP(-0.19*Fperm_SI_Woolf2021!$E$9:$E$93)+63.1579*EXP(-0.19*BX$58))/(Fperm_SI_Woolf2021!$E$9:$E$93-BX$58))*(BX$58-Fperm_SI_Woolf2021!$E$9:$E$93)/10))) + Fperm_SI_Woolf2021!$H$9:$H$93*EXP(-Fperm_SI_Woolf2021!$K$9:$K$93*$C129*IF(BX$58=Fperm_SI_Woolf2021!$E$9:$E$93,1,EXP(LN((1.1*(Fperm_SI_Woolf2021!$E$9:$E$93-BX$58)-63.1579*EXP(-0.19*Fperm_SI_Woolf2021!$E$9:$E$93)+63.1579*EXP(-0.19*BX$58))/(Fperm_SI_Woolf2021!$E$9:$E$93-BX$58))*(BX$58-Fperm_SI_Woolf2021!$E$9:$E$93)/10))),Fperm_SI_Woolf2021!$D$9:$D$93))</f>
        <v>0.12783054243049782</v>
      </c>
      <c r="BY129" s="51" cm="1">
        <f t="array" ref="BY129">MIN(1,SLOPE(Fperm_SI_Woolf2021!$F$9:$F$93*EXP(-Fperm_SI_Woolf2021!$I$9:$I$93*$C129*IF(BY$58=Fperm_SI_Woolf2021!$E$9:$E$93,1,EXP(LN((1.1*(Fperm_SI_Woolf2021!$E$9:$E$93-BY$58)-63.1579*EXP(-0.19*Fperm_SI_Woolf2021!$E$9:$E$93)+63.1579*EXP(-0.19*BY$58))/(Fperm_SI_Woolf2021!$E$9:$E$93-BY$58))*(BY$58-Fperm_SI_Woolf2021!$E$9:$E$93)/10))) + Fperm_SI_Woolf2021!$G$9:$G$93*EXP(-Fperm_SI_Woolf2021!$J$9:$J$93*$C129*IF(BY$58=Fperm_SI_Woolf2021!$E$9:$E$93,1,EXP(LN((1.1*(Fperm_SI_Woolf2021!$E$9:$E$93-BY$58)-63.1579*EXP(-0.19*Fperm_SI_Woolf2021!$E$9:$E$93)+63.1579*EXP(-0.19*BY$58))/(Fperm_SI_Woolf2021!$E$9:$E$93-BY$58))*(BY$58-Fperm_SI_Woolf2021!$E$9:$E$93)/10))) + Fperm_SI_Woolf2021!$H$9:$H$93*EXP(-Fperm_SI_Woolf2021!$K$9:$K$93*$C129*IF(BY$58=Fperm_SI_Woolf2021!$E$9:$E$93,1,EXP(LN((1.1*(Fperm_SI_Woolf2021!$E$9:$E$93-BY$58)-63.1579*EXP(-0.19*Fperm_SI_Woolf2021!$E$9:$E$93)+63.1579*EXP(-0.19*BY$58))/(Fperm_SI_Woolf2021!$E$9:$E$93-BY$58))*(BY$58-Fperm_SI_Woolf2021!$E$9:$E$93)/10))),Fperm_SI_Woolf2021!$D$9:$D$93)*BY$57+INTERCEPT(Fperm_SI_Woolf2021!$F$9:$F$93*EXP(-Fperm_SI_Woolf2021!$I$9:$I$93*$C129*IF(BY$58=Fperm_SI_Woolf2021!$E$9:$E$93,1,EXP(LN((1.1*(Fperm_SI_Woolf2021!$E$9:$E$93-BY$58)-63.1579*EXP(-0.19*Fperm_SI_Woolf2021!$E$9:$E$93)+63.1579*EXP(-0.19*BY$58))/(Fperm_SI_Woolf2021!$E$9:$E$93-BY$58))*(BY$58-Fperm_SI_Woolf2021!$E$9:$E$93)/10))) + Fperm_SI_Woolf2021!$G$9:$G$93*EXP(-Fperm_SI_Woolf2021!$J$9:$J$93*$C129*IF(BY$58=Fperm_SI_Woolf2021!$E$9:$E$93,1,EXP(LN((1.1*(Fperm_SI_Woolf2021!$E$9:$E$93-BY$58)-63.1579*EXP(-0.19*Fperm_SI_Woolf2021!$E$9:$E$93)+63.1579*EXP(-0.19*BY$58))/(Fperm_SI_Woolf2021!$E$9:$E$93-BY$58))*(BY$58-Fperm_SI_Woolf2021!$E$9:$E$93)/10))) + Fperm_SI_Woolf2021!$H$9:$H$93*EXP(-Fperm_SI_Woolf2021!$K$9:$K$93*$C129*IF(BY$58=Fperm_SI_Woolf2021!$E$9:$E$93,1,EXP(LN((1.1*(Fperm_SI_Woolf2021!$E$9:$E$93-BY$58)-63.1579*EXP(-0.19*Fperm_SI_Woolf2021!$E$9:$E$93)+63.1579*EXP(-0.19*BY$58))/(Fperm_SI_Woolf2021!$E$9:$E$93-BY$58))*(BY$58-Fperm_SI_Woolf2021!$E$9:$E$93)/10))),Fperm_SI_Woolf2021!$D$9:$D$93))</f>
        <v>0.11370763156332026</v>
      </c>
      <c r="BZ129" s="51" cm="1">
        <f t="array" ref="BZ129">MIN(1,SLOPE(Fperm_SI_Woolf2021!$F$9:$F$93*EXP(-Fperm_SI_Woolf2021!$I$9:$I$93*$C129*IF(BZ$58=Fperm_SI_Woolf2021!$E$9:$E$93,1,EXP(LN((1.1*(Fperm_SI_Woolf2021!$E$9:$E$93-BZ$58)-63.1579*EXP(-0.19*Fperm_SI_Woolf2021!$E$9:$E$93)+63.1579*EXP(-0.19*BZ$58))/(Fperm_SI_Woolf2021!$E$9:$E$93-BZ$58))*(BZ$58-Fperm_SI_Woolf2021!$E$9:$E$93)/10))) + Fperm_SI_Woolf2021!$G$9:$G$93*EXP(-Fperm_SI_Woolf2021!$J$9:$J$93*$C129*IF(BZ$58=Fperm_SI_Woolf2021!$E$9:$E$93,1,EXP(LN((1.1*(Fperm_SI_Woolf2021!$E$9:$E$93-BZ$58)-63.1579*EXP(-0.19*Fperm_SI_Woolf2021!$E$9:$E$93)+63.1579*EXP(-0.19*BZ$58))/(Fperm_SI_Woolf2021!$E$9:$E$93-BZ$58))*(BZ$58-Fperm_SI_Woolf2021!$E$9:$E$93)/10))) + Fperm_SI_Woolf2021!$H$9:$H$93*EXP(-Fperm_SI_Woolf2021!$K$9:$K$93*$C129*IF(BZ$58=Fperm_SI_Woolf2021!$E$9:$E$93,1,EXP(LN((1.1*(Fperm_SI_Woolf2021!$E$9:$E$93-BZ$58)-63.1579*EXP(-0.19*Fperm_SI_Woolf2021!$E$9:$E$93)+63.1579*EXP(-0.19*BZ$58))/(Fperm_SI_Woolf2021!$E$9:$E$93-BZ$58))*(BZ$58-Fperm_SI_Woolf2021!$E$9:$E$93)/10))),Fperm_SI_Woolf2021!$D$9:$D$93)*BZ$57+INTERCEPT(Fperm_SI_Woolf2021!$F$9:$F$93*EXP(-Fperm_SI_Woolf2021!$I$9:$I$93*$C129*IF(BZ$58=Fperm_SI_Woolf2021!$E$9:$E$93,1,EXP(LN((1.1*(Fperm_SI_Woolf2021!$E$9:$E$93-BZ$58)-63.1579*EXP(-0.19*Fperm_SI_Woolf2021!$E$9:$E$93)+63.1579*EXP(-0.19*BZ$58))/(Fperm_SI_Woolf2021!$E$9:$E$93-BZ$58))*(BZ$58-Fperm_SI_Woolf2021!$E$9:$E$93)/10))) + Fperm_SI_Woolf2021!$G$9:$G$93*EXP(-Fperm_SI_Woolf2021!$J$9:$J$93*$C129*IF(BZ$58=Fperm_SI_Woolf2021!$E$9:$E$93,1,EXP(LN((1.1*(Fperm_SI_Woolf2021!$E$9:$E$93-BZ$58)-63.1579*EXP(-0.19*Fperm_SI_Woolf2021!$E$9:$E$93)+63.1579*EXP(-0.19*BZ$58))/(Fperm_SI_Woolf2021!$E$9:$E$93-BZ$58))*(BZ$58-Fperm_SI_Woolf2021!$E$9:$E$93)/10))) + Fperm_SI_Woolf2021!$H$9:$H$93*EXP(-Fperm_SI_Woolf2021!$K$9:$K$93*$C129*IF(BZ$58=Fperm_SI_Woolf2021!$E$9:$E$93,1,EXP(LN((1.1*(Fperm_SI_Woolf2021!$E$9:$E$93-BZ$58)-63.1579*EXP(-0.19*Fperm_SI_Woolf2021!$E$9:$E$93)+63.1579*EXP(-0.19*BZ$58))/(Fperm_SI_Woolf2021!$E$9:$E$93-BZ$58))*(BZ$58-Fperm_SI_Woolf2021!$E$9:$E$93)/10))),Fperm_SI_Woolf2021!$D$9:$D$93))</f>
        <v>9.9584720696142659E-2</v>
      </c>
    </row>
    <row r="130" spans="3:78" x14ac:dyDescent="0.2">
      <c r="C130" s="48">
        <v>700</v>
      </c>
      <c r="D130" s="51" cm="1">
        <f t="array" ref="D130">MIN(1,SLOPE(Fperm_SI_Woolf2021!$F$9:$F$93*EXP(-Fperm_SI_Woolf2021!$I$9:$I$93*$C130*IF(D$58=Fperm_SI_Woolf2021!$E$9:$E$93,1,EXP(LN((1.1*(Fperm_SI_Woolf2021!$E$9:$E$93-D$58)-63.1579*EXP(-0.19*Fperm_SI_Woolf2021!$E$9:$E$93)+63.1579*EXP(-0.19*D$58))/(Fperm_SI_Woolf2021!$E$9:$E$93-D$58))*(D$58-Fperm_SI_Woolf2021!$E$9:$E$93)/10))) + Fperm_SI_Woolf2021!$G$9:$G$93*EXP(-Fperm_SI_Woolf2021!$J$9:$J$93*$C130*IF(D$58=Fperm_SI_Woolf2021!$E$9:$E$93,1,EXP(LN((1.1*(Fperm_SI_Woolf2021!$E$9:$E$93-D$58)-63.1579*EXP(-0.19*Fperm_SI_Woolf2021!$E$9:$E$93)+63.1579*EXP(-0.19*D$58))/(Fperm_SI_Woolf2021!$E$9:$E$93-D$58))*(D$58-Fperm_SI_Woolf2021!$E$9:$E$93)/10))) + Fperm_SI_Woolf2021!$H$9:$H$93*EXP(-Fperm_SI_Woolf2021!$K$9:$K$93*$C130*IF(D$58=Fperm_SI_Woolf2021!$E$9:$E$93,1,EXP(LN((1.1*(Fperm_SI_Woolf2021!$E$9:$E$93-D$58)-63.1579*EXP(-0.19*Fperm_SI_Woolf2021!$E$9:$E$93)+63.1579*EXP(-0.19*D$58))/(Fperm_SI_Woolf2021!$E$9:$E$93-D$58))*(D$58-Fperm_SI_Woolf2021!$E$9:$E$93)/10))),Fperm_SI_Woolf2021!$D$9:$D$93)*D$57+INTERCEPT(Fperm_SI_Woolf2021!$F$9:$F$93*EXP(-Fperm_SI_Woolf2021!$I$9:$I$93*$C130*IF(D$58=Fperm_SI_Woolf2021!$E$9:$E$93,1,EXP(LN((1.1*(Fperm_SI_Woolf2021!$E$9:$E$93-D$58)-63.1579*EXP(-0.19*Fperm_SI_Woolf2021!$E$9:$E$93)+63.1579*EXP(-0.19*D$58))/(Fperm_SI_Woolf2021!$E$9:$E$93-D$58))*(D$58-Fperm_SI_Woolf2021!$E$9:$E$93)/10))) + Fperm_SI_Woolf2021!$G$9:$G$93*EXP(-Fperm_SI_Woolf2021!$J$9:$J$93*$C130*IF(D$58=Fperm_SI_Woolf2021!$E$9:$E$93,1,EXP(LN((1.1*(Fperm_SI_Woolf2021!$E$9:$E$93-D$58)-63.1579*EXP(-0.19*Fperm_SI_Woolf2021!$E$9:$E$93)+63.1579*EXP(-0.19*D$58))/(Fperm_SI_Woolf2021!$E$9:$E$93-D$58))*(D$58-Fperm_SI_Woolf2021!$E$9:$E$93)/10))) + Fperm_SI_Woolf2021!$H$9:$H$93*EXP(-Fperm_SI_Woolf2021!$K$9:$K$93*$C130*IF(D$58=Fperm_SI_Woolf2021!$E$9:$E$93,1,EXP(LN((1.1*(Fperm_SI_Woolf2021!$E$9:$E$93-D$58)-63.1579*EXP(-0.19*Fperm_SI_Woolf2021!$E$9:$E$93)+63.1579*EXP(-0.19*D$58))/(Fperm_SI_Woolf2021!$E$9:$E$93-D$58))*(D$58-Fperm_SI_Woolf2021!$E$9:$E$93)/10))),Fperm_SI_Woolf2021!$D$9:$D$93))</f>
        <v>0.8788401187470618</v>
      </c>
      <c r="E130" s="51" cm="1">
        <f t="array" ref="E130">MIN(1,SLOPE(Fperm_SI_Woolf2021!$F$9:$F$93*EXP(-Fperm_SI_Woolf2021!$I$9:$I$93*$C130*IF(E$58=Fperm_SI_Woolf2021!$E$9:$E$93,1,EXP(LN((1.1*(Fperm_SI_Woolf2021!$E$9:$E$93-E$58)-63.1579*EXP(-0.19*Fperm_SI_Woolf2021!$E$9:$E$93)+63.1579*EXP(-0.19*E$58))/(Fperm_SI_Woolf2021!$E$9:$E$93-E$58))*(E$58-Fperm_SI_Woolf2021!$E$9:$E$93)/10))) + Fperm_SI_Woolf2021!$G$9:$G$93*EXP(-Fperm_SI_Woolf2021!$J$9:$J$93*$C130*IF(E$58=Fperm_SI_Woolf2021!$E$9:$E$93,1,EXP(LN((1.1*(Fperm_SI_Woolf2021!$E$9:$E$93-E$58)-63.1579*EXP(-0.19*Fperm_SI_Woolf2021!$E$9:$E$93)+63.1579*EXP(-0.19*E$58))/(Fperm_SI_Woolf2021!$E$9:$E$93-E$58))*(E$58-Fperm_SI_Woolf2021!$E$9:$E$93)/10))) + Fperm_SI_Woolf2021!$H$9:$H$93*EXP(-Fperm_SI_Woolf2021!$K$9:$K$93*$C130*IF(E$58=Fperm_SI_Woolf2021!$E$9:$E$93,1,EXP(LN((1.1*(Fperm_SI_Woolf2021!$E$9:$E$93-E$58)-63.1579*EXP(-0.19*Fperm_SI_Woolf2021!$E$9:$E$93)+63.1579*EXP(-0.19*E$58))/(Fperm_SI_Woolf2021!$E$9:$E$93-E$58))*(E$58-Fperm_SI_Woolf2021!$E$9:$E$93)/10))),Fperm_SI_Woolf2021!$D$9:$D$93)*E$57+INTERCEPT(Fperm_SI_Woolf2021!$F$9:$F$93*EXP(-Fperm_SI_Woolf2021!$I$9:$I$93*$C130*IF(E$58=Fperm_SI_Woolf2021!$E$9:$E$93,1,EXP(LN((1.1*(Fperm_SI_Woolf2021!$E$9:$E$93-E$58)-63.1579*EXP(-0.19*Fperm_SI_Woolf2021!$E$9:$E$93)+63.1579*EXP(-0.19*E$58))/(Fperm_SI_Woolf2021!$E$9:$E$93-E$58))*(E$58-Fperm_SI_Woolf2021!$E$9:$E$93)/10))) + Fperm_SI_Woolf2021!$G$9:$G$93*EXP(-Fperm_SI_Woolf2021!$J$9:$J$93*$C130*IF(E$58=Fperm_SI_Woolf2021!$E$9:$E$93,1,EXP(LN((1.1*(Fperm_SI_Woolf2021!$E$9:$E$93-E$58)-63.1579*EXP(-0.19*Fperm_SI_Woolf2021!$E$9:$E$93)+63.1579*EXP(-0.19*E$58))/(Fperm_SI_Woolf2021!$E$9:$E$93-E$58))*(E$58-Fperm_SI_Woolf2021!$E$9:$E$93)/10))) + Fperm_SI_Woolf2021!$H$9:$H$93*EXP(-Fperm_SI_Woolf2021!$K$9:$K$93*$C130*IF(E$58=Fperm_SI_Woolf2021!$E$9:$E$93,1,EXP(LN((1.1*(Fperm_SI_Woolf2021!$E$9:$E$93-E$58)-63.1579*EXP(-0.19*Fperm_SI_Woolf2021!$E$9:$E$93)+63.1579*EXP(-0.19*E$58))/(Fperm_SI_Woolf2021!$E$9:$E$93-E$58))*(E$58-Fperm_SI_Woolf2021!$E$9:$E$93)/10))),Fperm_SI_Woolf2021!$D$9:$D$93))</f>
        <v>0.84644950913148254</v>
      </c>
      <c r="F130" s="51" cm="1">
        <f t="array" ref="F130">MIN(1,SLOPE(Fperm_SI_Woolf2021!$F$9:$F$93*EXP(-Fperm_SI_Woolf2021!$I$9:$I$93*$C130*IF(F$58=Fperm_SI_Woolf2021!$E$9:$E$93,1,EXP(LN((1.1*(Fperm_SI_Woolf2021!$E$9:$E$93-F$58)-63.1579*EXP(-0.19*Fperm_SI_Woolf2021!$E$9:$E$93)+63.1579*EXP(-0.19*F$58))/(Fperm_SI_Woolf2021!$E$9:$E$93-F$58))*(F$58-Fperm_SI_Woolf2021!$E$9:$E$93)/10))) + Fperm_SI_Woolf2021!$G$9:$G$93*EXP(-Fperm_SI_Woolf2021!$J$9:$J$93*$C130*IF(F$58=Fperm_SI_Woolf2021!$E$9:$E$93,1,EXP(LN((1.1*(Fperm_SI_Woolf2021!$E$9:$E$93-F$58)-63.1579*EXP(-0.19*Fperm_SI_Woolf2021!$E$9:$E$93)+63.1579*EXP(-0.19*F$58))/(Fperm_SI_Woolf2021!$E$9:$E$93-F$58))*(F$58-Fperm_SI_Woolf2021!$E$9:$E$93)/10))) + Fperm_SI_Woolf2021!$H$9:$H$93*EXP(-Fperm_SI_Woolf2021!$K$9:$K$93*$C130*IF(F$58=Fperm_SI_Woolf2021!$E$9:$E$93,1,EXP(LN((1.1*(Fperm_SI_Woolf2021!$E$9:$E$93-F$58)-63.1579*EXP(-0.19*Fperm_SI_Woolf2021!$E$9:$E$93)+63.1579*EXP(-0.19*F$58))/(Fperm_SI_Woolf2021!$E$9:$E$93-F$58))*(F$58-Fperm_SI_Woolf2021!$E$9:$E$93)/10))),Fperm_SI_Woolf2021!$D$9:$D$93)*F$57+INTERCEPT(Fperm_SI_Woolf2021!$F$9:$F$93*EXP(-Fperm_SI_Woolf2021!$I$9:$I$93*$C130*IF(F$58=Fperm_SI_Woolf2021!$E$9:$E$93,1,EXP(LN((1.1*(Fperm_SI_Woolf2021!$E$9:$E$93-F$58)-63.1579*EXP(-0.19*Fperm_SI_Woolf2021!$E$9:$E$93)+63.1579*EXP(-0.19*F$58))/(Fperm_SI_Woolf2021!$E$9:$E$93-F$58))*(F$58-Fperm_SI_Woolf2021!$E$9:$E$93)/10))) + Fperm_SI_Woolf2021!$G$9:$G$93*EXP(-Fperm_SI_Woolf2021!$J$9:$J$93*$C130*IF(F$58=Fperm_SI_Woolf2021!$E$9:$E$93,1,EXP(LN((1.1*(Fperm_SI_Woolf2021!$E$9:$E$93-F$58)-63.1579*EXP(-0.19*Fperm_SI_Woolf2021!$E$9:$E$93)+63.1579*EXP(-0.19*F$58))/(Fperm_SI_Woolf2021!$E$9:$E$93-F$58))*(F$58-Fperm_SI_Woolf2021!$E$9:$E$93)/10))) + Fperm_SI_Woolf2021!$H$9:$H$93*EXP(-Fperm_SI_Woolf2021!$K$9:$K$93*$C130*IF(F$58=Fperm_SI_Woolf2021!$E$9:$E$93,1,EXP(LN((1.1*(Fperm_SI_Woolf2021!$E$9:$E$93-F$58)-63.1579*EXP(-0.19*Fperm_SI_Woolf2021!$E$9:$E$93)+63.1579*EXP(-0.19*F$58))/(Fperm_SI_Woolf2021!$E$9:$E$93-F$58))*(F$58-Fperm_SI_Woolf2021!$E$9:$E$93)/10))),Fperm_SI_Woolf2021!$D$9:$D$93))</f>
        <v>0.81405889951590316</v>
      </c>
      <c r="G130" s="51" cm="1">
        <f t="array" ref="G130">MIN(1,SLOPE(Fperm_SI_Woolf2021!$F$9:$F$93*EXP(-Fperm_SI_Woolf2021!$I$9:$I$93*$C130*IF(G$58=Fperm_SI_Woolf2021!$E$9:$E$93,1,EXP(LN((1.1*(Fperm_SI_Woolf2021!$E$9:$E$93-G$58)-63.1579*EXP(-0.19*Fperm_SI_Woolf2021!$E$9:$E$93)+63.1579*EXP(-0.19*G$58))/(Fperm_SI_Woolf2021!$E$9:$E$93-G$58))*(G$58-Fperm_SI_Woolf2021!$E$9:$E$93)/10))) + Fperm_SI_Woolf2021!$G$9:$G$93*EXP(-Fperm_SI_Woolf2021!$J$9:$J$93*$C130*IF(G$58=Fperm_SI_Woolf2021!$E$9:$E$93,1,EXP(LN((1.1*(Fperm_SI_Woolf2021!$E$9:$E$93-G$58)-63.1579*EXP(-0.19*Fperm_SI_Woolf2021!$E$9:$E$93)+63.1579*EXP(-0.19*G$58))/(Fperm_SI_Woolf2021!$E$9:$E$93-G$58))*(G$58-Fperm_SI_Woolf2021!$E$9:$E$93)/10))) + Fperm_SI_Woolf2021!$H$9:$H$93*EXP(-Fperm_SI_Woolf2021!$K$9:$K$93*$C130*IF(G$58=Fperm_SI_Woolf2021!$E$9:$E$93,1,EXP(LN((1.1*(Fperm_SI_Woolf2021!$E$9:$E$93-G$58)-63.1579*EXP(-0.19*Fperm_SI_Woolf2021!$E$9:$E$93)+63.1579*EXP(-0.19*G$58))/(Fperm_SI_Woolf2021!$E$9:$E$93-G$58))*(G$58-Fperm_SI_Woolf2021!$E$9:$E$93)/10))),Fperm_SI_Woolf2021!$D$9:$D$93)*G$57+INTERCEPT(Fperm_SI_Woolf2021!$F$9:$F$93*EXP(-Fperm_SI_Woolf2021!$I$9:$I$93*$C130*IF(G$58=Fperm_SI_Woolf2021!$E$9:$E$93,1,EXP(LN((1.1*(Fperm_SI_Woolf2021!$E$9:$E$93-G$58)-63.1579*EXP(-0.19*Fperm_SI_Woolf2021!$E$9:$E$93)+63.1579*EXP(-0.19*G$58))/(Fperm_SI_Woolf2021!$E$9:$E$93-G$58))*(G$58-Fperm_SI_Woolf2021!$E$9:$E$93)/10))) + Fperm_SI_Woolf2021!$G$9:$G$93*EXP(-Fperm_SI_Woolf2021!$J$9:$J$93*$C130*IF(G$58=Fperm_SI_Woolf2021!$E$9:$E$93,1,EXP(LN((1.1*(Fperm_SI_Woolf2021!$E$9:$E$93-G$58)-63.1579*EXP(-0.19*Fperm_SI_Woolf2021!$E$9:$E$93)+63.1579*EXP(-0.19*G$58))/(Fperm_SI_Woolf2021!$E$9:$E$93-G$58))*(G$58-Fperm_SI_Woolf2021!$E$9:$E$93)/10))) + Fperm_SI_Woolf2021!$H$9:$H$93*EXP(-Fperm_SI_Woolf2021!$K$9:$K$93*$C130*IF(G$58=Fperm_SI_Woolf2021!$E$9:$E$93,1,EXP(LN((1.1*(Fperm_SI_Woolf2021!$E$9:$E$93-G$58)-63.1579*EXP(-0.19*Fperm_SI_Woolf2021!$E$9:$E$93)+63.1579*EXP(-0.19*G$58))/(Fperm_SI_Woolf2021!$E$9:$E$93-G$58))*(G$58-Fperm_SI_Woolf2021!$E$9:$E$93)/10))),Fperm_SI_Woolf2021!$D$9:$D$93))</f>
        <v>0.78166828990032389</v>
      </c>
      <c r="H130" s="51" cm="1">
        <f t="array" ref="H130">MIN(1,SLOPE(Fperm_SI_Woolf2021!$F$9:$F$93*EXP(-Fperm_SI_Woolf2021!$I$9:$I$93*$C130*IF(H$58=Fperm_SI_Woolf2021!$E$9:$E$93,1,EXP(LN((1.1*(Fperm_SI_Woolf2021!$E$9:$E$93-H$58)-63.1579*EXP(-0.19*Fperm_SI_Woolf2021!$E$9:$E$93)+63.1579*EXP(-0.19*H$58))/(Fperm_SI_Woolf2021!$E$9:$E$93-H$58))*(H$58-Fperm_SI_Woolf2021!$E$9:$E$93)/10))) + Fperm_SI_Woolf2021!$G$9:$G$93*EXP(-Fperm_SI_Woolf2021!$J$9:$J$93*$C130*IF(H$58=Fperm_SI_Woolf2021!$E$9:$E$93,1,EXP(LN((1.1*(Fperm_SI_Woolf2021!$E$9:$E$93-H$58)-63.1579*EXP(-0.19*Fperm_SI_Woolf2021!$E$9:$E$93)+63.1579*EXP(-0.19*H$58))/(Fperm_SI_Woolf2021!$E$9:$E$93-H$58))*(H$58-Fperm_SI_Woolf2021!$E$9:$E$93)/10))) + Fperm_SI_Woolf2021!$H$9:$H$93*EXP(-Fperm_SI_Woolf2021!$K$9:$K$93*$C130*IF(H$58=Fperm_SI_Woolf2021!$E$9:$E$93,1,EXP(LN((1.1*(Fperm_SI_Woolf2021!$E$9:$E$93-H$58)-63.1579*EXP(-0.19*Fperm_SI_Woolf2021!$E$9:$E$93)+63.1579*EXP(-0.19*H$58))/(Fperm_SI_Woolf2021!$E$9:$E$93-H$58))*(H$58-Fperm_SI_Woolf2021!$E$9:$E$93)/10))),Fperm_SI_Woolf2021!$D$9:$D$93)*H$57+INTERCEPT(Fperm_SI_Woolf2021!$F$9:$F$93*EXP(-Fperm_SI_Woolf2021!$I$9:$I$93*$C130*IF(H$58=Fperm_SI_Woolf2021!$E$9:$E$93,1,EXP(LN((1.1*(Fperm_SI_Woolf2021!$E$9:$E$93-H$58)-63.1579*EXP(-0.19*Fperm_SI_Woolf2021!$E$9:$E$93)+63.1579*EXP(-0.19*H$58))/(Fperm_SI_Woolf2021!$E$9:$E$93-H$58))*(H$58-Fperm_SI_Woolf2021!$E$9:$E$93)/10))) + Fperm_SI_Woolf2021!$G$9:$G$93*EXP(-Fperm_SI_Woolf2021!$J$9:$J$93*$C130*IF(H$58=Fperm_SI_Woolf2021!$E$9:$E$93,1,EXP(LN((1.1*(Fperm_SI_Woolf2021!$E$9:$E$93-H$58)-63.1579*EXP(-0.19*Fperm_SI_Woolf2021!$E$9:$E$93)+63.1579*EXP(-0.19*H$58))/(Fperm_SI_Woolf2021!$E$9:$E$93-H$58))*(H$58-Fperm_SI_Woolf2021!$E$9:$E$93)/10))) + Fperm_SI_Woolf2021!$H$9:$H$93*EXP(-Fperm_SI_Woolf2021!$K$9:$K$93*$C130*IF(H$58=Fperm_SI_Woolf2021!$E$9:$E$93,1,EXP(LN((1.1*(Fperm_SI_Woolf2021!$E$9:$E$93-H$58)-63.1579*EXP(-0.19*Fperm_SI_Woolf2021!$E$9:$E$93)+63.1579*EXP(-0.19*H$58))/(Fperm_SI_Woolf2021!$E$9:$E$93-H$58))*(H$58-Fperm_SI_Woolf2021!$E$9:$E$93)/10))),Fperm_SI_Woolf2021!$D$9:$D$93))</f>
        <v>0.74927768028474462</v>
      </c>
      <c r="I130" s="51" cm="1">
        <f t="array" ref="I130">MIN(1,SLOPE(Fperm_SI_Woolf2021!$F$9:$F$93*EXP(-Fperm_SI_Woolf2021!$I$9:$I$93*$C130*IF(I$58=Fperm_SI_Woolf2021!$E$9:$E$93,1,EXP(LN((1.1*(Fperm_SI_Woolf2021!$E$9:$E$93-I$58)-63.1579*EXP(-0.19*Fperm_SI_Woolf2021!$E$9:$E$93)+63.1579*EXP(-0.19*I$58))/(Fperm_SI_Woolf2021!$E$9:$E$93-I$58))*(I$58-Fperm_SI_Woolf2021!$E$9:$E$93)/10))) + Fperm_SI_Woolf2021!$G$9:$G$93*EXP(-Fperm_SI_Woolf2021!$J$9:$J$93*$C130*IF(I$58=Fperm_SI_Woolf2021!$E$9:$E$93,1,EXP(LN((1.1*(Fperm_SI_Woolf2021!$E$9:$E$93-I$58)-63.1579*EXP(-0.19*Fperm_SI_Woolf2021!$E$9:$E$93)+63.1579*EXP(-0.19*I$58))/(Fperm_SI_Woolf2021!$E$9:$E$93-I$58))*(I$58-Fperm_SI_Woolf2021!$E$9:$E$93)/10))) + Fperm_SI_Woolf2021!$H$9:$H$93*EXP(-Fperm_SI_Woolf2021!$K$9:$K$93*$C130*IF(I$58=Fperm_SI_Woolf2021!$E$9:$E$93,1,EXP(LN((1.1*(Fperm_SI_Woolf2021!$E$9:$E$93-I$58)-63.1579*EXP(-0.19*Fperm_SI_Woolf2021!$E$9:$E$93)+63.1579*EXP(-0.19*I$58))/(Fperm_SI_Woolf2021!$E$9:$E$93-I$58))*(I$58-Fperm_SI_Woolf2021!$E$9:$E$93)/10))),Fperm_SI_Woolf2021!$D$9:$D$93)*I$57+INTERCEPT(Fperm_SI_Woolf2021!$F$9:$F$93*EXP(-Fperm_SI_Woolf2021!$I$9:$I$93*$C130*IF(I$58=Fperm_SI_Woolf2021!$E$9:$E$93,1,EXP(LN((1.1*(Fperm_SI_Woolf2021!$E$9:$E$93-I$58)-63.1579*EXP(-0.19*Fperm_SI_Woolf2021!$E$9:$E$93)+63.1579*EXP(-0.19*I$58))/(Fperm_SI_Woolf2021!$E$9:$E$93-I$58))*(I$58-Fperm_SI_Woolf2021!$E$9:$E$93)/10))) + Fperm_SI_Woolf2021!$G$9:$G$93*EXP(-Fperm_SI_Woolf2021!$J$9:$J$93*$C130*IF(I$58=Fperm_SI_Woolf2021!$E$9:$E$93,1,EXP(LN((1.1*(Fperm_SI_Woolf2021!$E$9:$E$93-I$58)-63.1579*EXP(-0.19*Fperm_SI_Woolf2021!$E$9:$E$93)+63.1579*EXP(-0.19*I$58))/(Fperm_SI_Woolf2021!$E$9:$E$93-I$58))*(I$58-Fperm_SI_Woolf2021!$E$9:$E$93)/10))) + Fperm_SI_Woolf2021!$H$9:$H$93*EXP(-Fperm_SI_Woolf2021!$K$9:$K$93*$C130*IF(I$58=Fperm_SI_Woolf2021!$E$9:$E$93,1,EXP(LN((1.1*(Fperm_SI_Woolf2021!$E$9:$E$93-I$58)-63.1579*EXP(-0.19*Fperm_SI_Woolf2021!$E$9:$E$93)+63.1579*EXP(-0.19*I$58))/(Fperm_SI_Woolf2021!$E$9:$E$93-I$58))*(I$58-Fperm_SI_Woolf2021!$E$9:$E$93)/10))),Fperm_SI_Woolf2021!$D$9:$D$93))</f>
        <v>0.71688707066916535</v>
      </c>
      <c r="J130" s="51" cm="1">
        <f t="array" ref="J130">MIN(1,SLOPE(Fperm_SI_Woolf2021!$F$9:$F$93*EXP(-Fperm_SI_Woolf2021!$I$9:$I$93*$C130*IF(J$58=Fperm_SI_Woolf2021!$E$9:$E$93,1,EXP(LN((1.1*(Fperm_SI_Woolf2021!$E$9:$E$93-J$58)-63.1579*EXP(-0.19*Fperm_SI_Woolf2021!$E$9:$E$93)+63.1579*EXP(-0.19*J$58))/(Fperm_SI_Woolf2021!$E$9:$E$93-J$58))*(J$58-Fperm_SI_Woolf2021!$E$9:$E$93)/10))) + Fperm_SI_Woolf2021!$G$9:$G$93*EXP(-Fperm_SI_Woolf2021!$J$9:$J$93*$C130*IF(J$58=Fperm_SI_Woolf2021!$E$9:$E$93,1,EXP(LN((1.1*(Fperm_SI_Woolf2021!$E$9:$E$93-J$58)-63.1579*EXP(-0.19*Fperm_SI_Woolf2021!$E$9:$E$93)+63.1579*EXP(-0.19*J$58))/(Fperm_SI_Woolf2021!$E$9:$E$93-J$58))*(J$58-Fperm_SI_Woolf2021!$E$9:$E$93)/10))) + Fperm_SI_Woolf2021!$H$9:$H$93*EXP(-Fperm_SI_Woolf2021!$K$9:$K$93*$C130*IF(J$58=Fperm_SI_Woolf2021!$E$9:$E$93,1,EXP(LN((1.1*(Fperm_SI_Woolf2021!$E$9:$E$93-J$58)-63.1579*EXP(-0.19*Fperm_SI_Woolf2021!$E$9:$E$93)+63.1579*EXP(-0.19*J$58))/(Fperm_SI_Woolf2021!$E$9:$E$93-J$58))*(J$58-Fperm_SI_Woolf2021!$E$9:$E$93)/10))),Fperm_SI_Woolf2021!$D$9:$D$93)*J$57+INTERCEPT(Fperm_SI_Woolf2021!$F$9:$F$93*EXP(-Fperm_SI_Woolf2021!$I$9:$I$93*$C130*IF(J$58=Fperm_SI_Woolf2021!$E$9:$E$93,1,EXP(LN((1.1*(Fperm_SI_Woolf2021!$E$9:$E$93-J$58)-63.1579*EXP(-0.19*Fperm_SI_Woolf2021!$E$9:$E$93)+63.1579*EXP(-0.19*J$58))/(Fperm_SI_Woolf2021!$E$9:$E$93-J$58))*(J$58-Fperm_SI_Woolf2021!$E$9:$E$93)/10))) + Fperm_SI_Woolf2021!$G$9:$G$93*EXP(-Fperm_SI_Woolf2021!$J$9:$J$93*$C130*IF(J$58=Fperm_SI_Woolf2021!$E$9:$E$93,1,EXP(LN((1.1*(Fperm_SI_Woolf2021!$E$9:$E$93-J$58)-63.1579*EXP(-0.19*Fperm_SI_Woolf2021!$E$9:$E$93)+63.1579*EXP(-0.19*J$58))/(Fperm_SI_Woolf2021!$E$9:$E$93-J$58))*(J$58-Fperm_SI_Woolf2021!$E$9:$E$93)/10))) + Fperm_SI_Woolf2021!$H$9:$H$93*EXP(-Fperm_SI_Woolf2021!$K$9:$K$93*$C130*IF(J$58=Fperm_SI_Woolf2021!$E$9:$E$93,1,EXP(LN((1.1*(Fperm_SI_Woolf2021!$E$9:$E$93-J$58)-63.1579*EXP(-0.19*Fperm_SI_Woolf2021!$E$9:$E$93)+63.1579*EXP(-0.19*J$58))/(Fperm_SI_Woolf2021!$E$9:$E$93-J$58))*(J$58-Fperm_SI_Woolf2021!$E$9:$E$93)/10))),Fperm_SI_Woolf2021!$D$9:$D$93))</f>
        <v>0.68449646105358608</v>
      </c>
      <c r="K130" s="51" cm="1">
        <f t="array" ref="K130">MIN(1,SLOPE(Fperm_SI_Woolf2021!$F$9:$F$93*EXP(-Fperm_SI_Woolf2021!$I$9:$I$93*$C130*IF(K$58=Fperm_SI_Woolf2021!$E$9:$E$93,1,EXP(LN((1.1*(Fperm_SI_Woolf2021!$E$9:$E$93-K$58)-63.1579*EXP(-0.19*Fperm_SI_Woolf2021!$E$9:$E$93)+63.1579*EXP(-0.19*K$58))/(Fperm_SI_Woolf2021!$E$9:$E$93-K$58))*(K$58-Fperm_SI_Woolf2021!$E$9:$E$93)/10))) + Fperm_SI_Woolf2021!$G$9:$G$93*EXP(-Fperm_SI_Woolf2021!$J$9:$J$93*$C130*IF(K$58=Fperm_SI_Woolf2021!$E$9:$E$93,1,EXP(LN((1.1*(Fperm_SI_Woolf2021!$E$9:$E$93-K$58)-63.1579*EXP(-0.19*Fperm_SI_Woolf2021!$E$9:$E$93)+63.1579*EXP(-0.19*K$58))/(Fperm_SI_Woolf2021!$E$9:$E$93-K$58))*(K$58-Fperm_SI_Woolf2021!$E$9:$E$93)/10))) + Fperm_SI_Woolf2021!$H$9:$H$93*EXP(-Fperm_SI_Woolf2021!$K$9:$K$93*$C130*IF(K$58=Fperm_SI_Woolf2021!$E$9:$E$93,1,EXP(LN((1.1*(Fperm_SI_Woolf2021!$E$9:$E$93-K$58)-63.1579*EXP(-0.19*Fperm_SI_Woolf2021!$E$9:$E$93)+63.1579*EXP(-0.19*K$58))/(Fperm_SI_Woolf2021!$E$9:$E$93-K$58))*(K$58-Fperm_SI_Woolf2021!$E$9:$E$93)/10))),Fperm_SI_Woolf2021!$D$9:$D$93)*K$57+INTERCEPT(Fperm_SI_Woolf2021!$F$9:$F$93*EXP(-Fperm_SI_Woolf2021!$I$9:$I$93*$C130*IF(K$58=Fperm_SI_Woolf2021!$E$9:$E$93,1,EXP(LN((1.1*(Fperm_SI_Woolf2021!$E$9:$E$93-K$58)-63.1579*EXP(-0.19*Fperm_SI_Woolf2021!$E$9:$E$93)+63.1579*EXP(-0.19*K$58))/(Fperm_SI_Woolf2021!$E$9:$E$93-K$58))*(K$58-Fperm_SI_Woolf2021!$E$9:$E$93)/10))) + Fperm_SI_Woolf2021!$G$9:$G$93*EXP(-Fperm_SI_Woolf2021!$J$9:$J$93*$C130*IF(K$58=Fperm_SI_Woolf2021!$E$9:$E$93,1,EXP(LN((1.1*(Fperm_SI_Woolf2021!$E$9:$E$93-K$58)-63.1579*EXP(-0.19*Fperm_SI_Woolf2021!$E$9:$E$93)+63.1579*EXP(-0.19*K$58))/(Fperm_SI_Woolf2021!$E$9:$E$93-K$58))*(K$58-Fperm_SI_Woolf2021!$E$9:$E$93)/10))) + Fperm_SI_Woolf2021!$H$9:$H$93*EXP(-Fperm_SI_Woolf2021!$K$9:$K$93*$C130*IF(K$58=Fperm_SI_Woolf2021!$E$9:$E$93,1,EXP(LN((1.1*(Fperm_SI_Woolf2021!$E$9:$E$93-K$58)-63.1579*EXP(-0.19*Fperm_SI_Woolf2021!$E$9:$E$93)+63.1579*EXP(-0.19*K$58))/(Fperm_SI_Woolf2021!$E$9:$E$93-K$58))*(K$58-Fperm_SI_Woolf2021!$E$9:$E$93)/10))),Fperm_SI_Woolf2021!$D$9:$D$93))</f>
        <v>0.65210585143800681</v>
      </c>
      <c r="L130" s="51" cm="1">
        <f t="array" ref="L130">MIN(1,SLOPE(Fperm_SI_Woolf2021!$F$9:$F$93*EXP(-Fperm_SI_Woolf2021!$I$9:$I$93*$C130*IF(L$58=Fperm_SI_Woolf2021!$E$9:$E$93,1,EXP(LN((1.1*(Fperm_SI_Woolf2021!$E$9:$E$93-L$58)-63.1579*EXP(-0.19*Fperm_SI_Woolf2021!$E$9:$E$93)+63.1579*EXP(-0.19*L$58))/(Fperm_SI_Woolf2021!$E$9:$E$93-L$58))*(L$58-Fperm_SI_Woolf2021!$E$9:$E$93)/10))) + Fperm_SI_Woolf2021!$G$9:$G$93*EXP(-Fperm_SI_Woolf2021!$J$9:$J$93*$C130*IF(L$58=Fperm_SI_Woolf2021!$E$9:$E$93,1,EXP(LN((1.1*(Fperm_SI_Woolf2021!$E$9:$E$93-L$58)-63.1579*EXP(-0.19*Fperm_SI_Woolf2021!$E$9:$E$93)+63.1579*EXP(-0.19*L$58))/(Fperm_SI_Woolf2021!$E$9:$E$93-L$58))*(L$58-Fperm_SI_Woolf2021!$E$9:$E$93)/10))) + Fperm_SI_Woolf2021!$H$9:$H$93*EXP(-Fperm_SI_Woolf2021!$K$9:$K$93*$C130*IF(L$58=Fperm_SI_Woolf2021!$E$9:$E$93,1,EXP(LN((1.1*(Fperm_SI_Woolf2021!$E$9:$E$93-L$58)-63.1579*EXP(-0.19*Fperm_SI_Woolf2021!$E$9:$E$93)+63.1579*EXP(-0.19*L$58))/(Fperm_SI_Woolf2021!$E$9:$E$93-L$58))*(L$58-Fperm_SI_Woolf2021!$E$9:$E$93)/10))),Fperm_SI_Woolf2021!$D$9:$D$93)*L$57+INTERCEPT(Fperm_SI_Woolf2021!$F$9:$F$93*EXP(-Fperm_SI_Woolf2021!$I$9:$I$93*$C130*IF(L$58=Fperm_SI_Woolf2021!$E$9:$E$93,1,EXP(LN((1.1*(Fperm_SI_Woolf2021!$E$9:$E$93-L$58)-63.1579*EXP(-0.19*Fperm_SI_Woolf2021!$E$9:$E$93)+63.1579*EXP(-0.19*L$58))/(Fperm_SI_Woolf2021!$E$9:$E$93-L$58))*(L$58-Fperm_SI_Woolf2021!$E$9:$E$93)/10))) + Fperm_SI_Woolf2021!$G$9:$G$93*EXP(-Fperm_SI_Woolf2021!$J$9:$J$93*$C130*IF(L$58=Fperm_SI_Woolf2021!$E$9:$E$93,1,EXP(LN((1.1*(Fperm_SI_Woolf2021!$E$9:$E$93-L$58)-63.1579*EXP(-0.19*Fperm_SI_Woolf2021!$E$9:$E$93)+63.1579*EXP(-0.19*L$58))/(Fperm_SI_Woolf2021!$E$9:$E$93-L$58))*(L$58-Fperm_SI_Woolf2021!$E$9:$E$93)/10))) + Fperm_SI_Woolf2021!$H$9:$H$93*EXP(-Fperm_SI_Woolf2021!$K$9:$K$93*$C130*IF(L$58=Fperm_SI_Woolf2021!$E$9:$E$93,1,EXP(LN((1.1*(Fperm_SI_Woolf2021!$E$9:$E$93-L$58)-63.1579*EXP(-0.19*Fperm_SI_Woolf2021!$E$9:$E$93)+63.1579*EXP(-0.19*L$58))/(Fperm_SI_Woolf2021!$E$9:$E$93-L$58))*(L$58-Fperm_SI_Woolf2021!$E$9:$E$93)/10))),Fperm_SI_Woolf2021!$D$9:$D$93))</f>
        <v>0.61971524182242754</v>
      </c>
      <c r="M130" s="51" cm="1">
        <f t="array" ref="M130">MIN(1,SLOPE(Fperm_SI_Woolf2021!$F$9:$F$93*EXP(-Fperm_SI_Woolf2021!$I$9:$I$93*$C130*IF(M$58=Fperm_SI_Woolf2021!$E$9:$E$93,1,EXP(LN((1.1*(Fperm_SI_Woolf2021!$E$9:$E$93-M$58)-63.1579*EXP(-0.19*Fperm_SI_Woolf2021!$E$9:$E$93)+63.1579*EXP(-0.19*M$58))/(Fperm_SI_Woolf2021!$E$9:$E$93-M$58))*(M$58-Fperm_SI_Woolf2021!$E$9:$E$93)/10))) + Fperm_SI_Woolf2021!$G$9:$G$93*EXP(-Fperm_SI_Woolf2021!$J$9:$J$93*$C130*IF(M$58=Fperm_SI_Woolf2021!$E$9:$E$93,1,EXP(LN((1.1*(Fperm_SI_Woolf2021!$E$9:$E$93-M$58)-63.1579*EXP(-0.19*Fperm_SI_Woolf2021!$E$9:$E$93)+63.1579*EXP(-0.19*M$58))/(Fperm_SI_Woolf2021!$E$9:$E$93-M$58))*(M$58-Fperm_SI_Woolf2021!$E$9:$E$93)/10))) + Fperm_SI_Woolf2021!$H$9:$H$93*EXP(-Fperm_SI_Woolf2021!$K$9:$K$93*$C130*IF(M$58=Fperm_SI_Woolf2021!$E$9:$E$93,1,EXP(LN((1.1*(Fperm_SI_Woolf2021!$E$9:$E$93-M$58)-63.1579*EXP(-0.19*Fperm_SI_Woolf2021!$E$9:$E$93)+63.1579*EXP(-0.19*M$58))/(Fperm_SI_Woolf2021!$E$9:$E$93-M$58))*(M$58-Fperm_SI_Woolf2021!$E$9:$E$93)/10))),Fperm_SI_Woolf2021!$D$9:$D$93)*M$57+INTERCEPT(Fperm_SI_Woolf2021!$F$9:$F$93*EXP(-Fperm_SI_Woolf2021!$I$9:$I$93*$C130*IF(M$58=Fperm_SI_Woolf2021!$E$9:$E$93,1,EXP(LN((1.1*(Fperm_SI_Woolf2021!$E$9:$E$93-M$58)-63.1579*EXP(-0.19*Fperm_SI_Woolf2021!$E$9:$E$93)+63.1579*EXP(-0.19*M$58))/(Fperm_SI_Woolf2021!$E$9:$E$93-M$58))*(M$58-Fperm_SI_Woolf2021!$E$9:$E$93)/10))) + Fperm_SI_Woolf2021!$G$9:$G$93*EXP(-Fperm_SI_Woolf2021!$J$9:$J$93*$C130*IF(M$58=Fperm_SI_Woolf2021!$E$9:$E$93,1,EXP(LN((1.1*(Fperm_SI_Woolf2021!$E$9:$E$93-M$58)-63.1579*EXP(-0.19*Fperm_SI_Woolf2021!$E$9:$E$93)+63.1579*EXP(-0.19*M$58))/(Fperm_SI_Woolf2021!$E$9:$E$93-M$58))*(M$58-Fperm_SI_Woolf2021!$E$9:$E$93)/10))) + Fperm_SI_Woolf2021!$H$9:$H$93*EXP(-Fperm_SI_Woolf2021!$K$9:$K$93*$C130*IF(M$58=Fperm_SI_Woolf2021!$E$9:$E$93,1,EXP(LN((1.1*(Fperm_SI_Woolf2021!$E$9:$E$93-M$58)-63.1579*EXP(-0.19*Fperm_SI_Woolf2021!$E$9:$E$93)+63.1579*EXP(-0.19*M$58))/(Fperm_SI_Woolf2021!$E$9:$E$93-M$58))*(M$58-Fperm_SI_Woolf2021!$E$9:$E$93)/10))),Fperm_SI_Woolf2021!$D$9:$D$93))</f>
        <v>0.58732463220684827</v>
      </c>
      <c r="N130" s="51" cm="1">
        <f t="array" ref="N130">MIN(1,SLOPE(Fperm_SI_Woolf2021!$F$9:$F$93*EXP(-Fperm_SI_Woolf2021!$I$9:$I$93*$C130*IF(N$58=Fperm_SI_Woolf2021!$E$9:$E$93,1,EXP(LN((1.1*(Fperm_SI_Woolf2021!$E$9:$E$93-N$58)-63.1579*EXP(-0.19*Fperm_SI_Woolf2021!$E$9:$E$93)+63.1579*EXP(-0.19*N$58))/(Fperm_SI_Woolf2021!$E$9:$E$93-N$58))*(N$58-Fperm_SI_Woolf2021!$E$9:$E$93)/10))) + Fperm_SI_Woolf2021!$G$9:$G$93*EXP(-Fperm_SI_Woolf2021!$J$9:$J$93*$C130*IF(N$58=Fperm_SI_Woolf2021!$E$9:$E$93,1,EXP(LN((1.1*(Fperm_SI_Woolf2021!$E$9:$E$93-N$58)-63.1579*EXP(-0.19*Fperm_SI_Woolf2021!$E$9:$E$93)+63.1579*EXP(-0.19*N$58))/(Fperm_SI_Woolf2021!$E$9:$E$93-N$58))*(N$58-Fperm_SI_Woolf2021!$E$9:$E$93)/10))) + Fperm_SI_Woolf2021!$H$9:$H$93*EXP(-Fperm_SI_Woolf2021!$K$9:$K$93*$C130*IF(N$58=Fperm_SI_Woolf2021!$E$9:$E$93,1,EXP(LN((1.1*(Fperm_SI_Woolf2021!$E$9:$E$93-N$58)-63.1579*EXP(-0.19*Fperm_SI_Woolf2021!$E$9:$E$93)+63.1579*EXP(-0.19*N$58))/(Fperm_SI_Woolf2021!$E$9:$E$93-N$58))*(N$58-Fperm_SI_Woolf2021!$E$9:$E$93)/10))),Fperm_SI_Woolf2021!$D$9:$D$93)*N$57+INTERCEPT(Fperm_SI_Woolf2021!$F$9:$F$93*EXP(-Fperm_SI_Woolf2021!$I$9:$I$93*$C130*IF(N$58=Fperm_SI_Woolf2021!$E$9:$E$93,1,EXP(LN((1.1*(Fperm_SI_Woolf2021!$E$9:$E$93-N$58)-63.1579*EXP(-0.19*Fperm_SI_Woolf2021!$E$9:$E$93)+63.1579*EXP(-0.19*N$58))/(Fperm_SI_Woolf2021!$E$9:$E$93-N$58))*(N$58-Fperm_SI_Woolf2021!$E$9:$E$93)/10))) + Fperm_SI_Woolf2021!$G$9:$G$93*EXP(-Fperm_SI_Woolf2021!$J$9:$J$93*$C130*IF(N$58=Fperm_SI_Woolf2021!$E$9:$E$93,1,EXP(LN((1.1*(Fperm_SI_Woolf2021!$E$9:$E$93-N$58)-63.1579*EXP(-0.19*Fperm_SI_Woolf2021!$E$9:$E$93)+63.1579*EXP(-0.19*N$58))/(Fperm_SI_Woolf2021!$E$9:$E$93-N$58))*(N$58-Fperm_SI_Woolf2021!$E$9:$E$93)/10))) + Fperm_SI_Woolf2021!$H$9:$H$93*EXP(-Fperm_SI_Woolf2021!$K$9:$K$93*$C130*IF(N$58=Fperm_SI_Woolf2021!$E$9:$E$93,1,EXP(LN((1.1*(Fperm_SI_Woolf2021!$E$9:$E$93-N$58)-63.1579*EXP(-0.19*Fperm_SI_Woolf2021!$E$9:$E$93)+63.1579*EXP(-0.19*N$58))/(Fperm_SI_Woolf2021!$E$9:$E$93-N$58))*(N$58-Fperm_SI_Woolf2021!$E$9:$E$93)/10))),Fperm_SI_Woolf2021!$D$9:$D$93))</f>
        <v>0.55493402259126889</v>
      </c>
      <c r="O130" s="51" cm="1">
        <f t="array" ref="O130">MIN(1,SLOPE(Fperm_SI_Woolf2021!$F$9:$F$93*EXP(-Fperm_SI_Woolf2021!$I$9:$I$93*$C130*IF(O$58=Fperm_SI_Woolf2021!$E$9:$E$93,1,EXP(LN((1.1*(Fperm_SI_Woolf2021!$E$9:$E$93-O$58)-63.1579*EXP(-0.19*Fperm_SI_Woolf2021!$E$9:$E$93)+63.1579*EXP(-0.19*O$58))/(Fperm_SI_Woolf2021!$E$9:$E$93-O$58))*(O$58-Fperm_SI_Woolf2021!$E$9:$E$93)/10))) + Fperm_SI_Woolf2021!$G$9:$G$93*EXP(-Fperm_SI_Woolf2021!$J$9:$J$93*$C130*IF(O$58=Fperm_SI_Woolf2021!$E$9:$E$93,1,EXP(LN((1.1*(Fperm_SI_Woolf2021!$E$9:$E$93-O$58)-63.1579*EXP(-0.19*Fperm_SI_Woolf2021!$E$9:$E$93)+63.1579*EXP(-0.19*O$58))/(Fperm_SI_Woolf2021!$E$9:$E$93-O$58))*(O$58-Fperm_SI_Woolf2021!$E$9:$E$93)/10))) + Fperm_SI_Woolf2021!$H$9:$H$93*EXP(-Fperm_SI_Woolf2021!$K$9:$K$93*$C130*IF(O$58=Fperm_SI_Woolf2021!$E$9:$E$93,1,EXP(LN((1.1*(Fperm_SI_Woolf2021!$E$9:$E$93-O$58)-63.1579*EXP(-0.19*Fperm_SI_Woolf2021!$E$9:$E$93)+63.1579*EXP(-0.19*O$58))/(Fperm_SI_Woolf2021!$E$9:$E$93-O$58))*(O$58-Fperm_SI_Woolf2021!$E$9:$E$93)/10))),Fperm_SI_Woolf2021!$D$9:$D$93)*O$57+INTERCEPT(Fperm_SI_Woolf2021!$F$9:$F$93*EXP(-Fperm_SI_Woolf2021!$I$9:$I$93*$C130*IF(O$58=Fperm_SI_Woolf2021!$E$9:$E$93,1,EXP(LN((1.1*(Fperm_SI_Woolf2021!$E$9:$E$93-O$58)-63.1579*EXP(-0.19*Fperm_SI_Woolf2021!$E$9:$E$93)+63.1579*EXP(-0.19*O$58))/(Fperm_SI_Woolf2021!$E$9:$E$93-O$58))*(O$58-Fperm_SI_Woolf2021!$E$9:$E$93)/10))) + Fperm_SI_Woolf2021!$G$9:$G$93*EXP(-Fperm_SI_Woolf2021!$J$9:$J$93*$C130*IF(O$58=Fperm_SI_Woolf2021!$E$9:$E$93,1,EXP(LN((1.1*(Fperm_SI_Woolf2021!$E$9:$E$93-O$58)-63.1579*EXP(-0.19*Fperm_SI_Woolf2021!$E$9:$E$93)+63.1579*EXP(-0.19*O$58))/(Fperm_SI_Woolf2021!$E$9:$E$93-O$58))*(O$58-Fperm_SI_Woolf2021!$E$9:$E$93)/10))) + Fperm_SI_Woolf2021!$H$9:$H$93*EXP(-Fperm_SI_Woolf2021!$K$9:$K$93*$C130*IF(O$58=Fperm_SI_Woolf2021!$E$9:$E$93,1,EXP(LN((1.1*(Fperm_SI_Woolf2021!$E$9:$E$93-O$58)-63.1579*EXP(-0.19*Fperm_SI_Woolf2021!$E$9:$E$93)+63.1579*EXP(-0.19*O$58))/(Fperm_SI_Woolf2021!$E$9:$E$93-O$58))*(O$58-Fperm_SI_Woolf2021!$E$9:$E$93)/10))),Fperm_SI_Woolf2021!$D$9:$D$93))</f>
        <v>0.52254341297568963</v>
      </c>
      <c r="P130" s="51" cm="1">
        <f t="array" ref="P130">MIN(1,SLOPE(Fperm_SI_Woolf2021!$F$9:$F$93*EXP(-Fperm_SI_Woolf2021!$I$9:$I$93*$C130*IF(P$58=Fperm_SI_Woolf2021!$E$9:$E$93,1,EXP(LN((1.1*(Fperm_SI_Woolf2021!$E$9:$E$93-P$58)-63.1579*EXP(-0.19*Fperm_SI_Woolf2021!$E$9:$E$93)+63.1579*EXP(-0.19*P$58))/(Fperm_SI_Woolf2021!$E$9:$E$93-P$58))*(P$58-Fperm_SI_Woolf2021!$E$9:$E$93)/10))) + Fperm_SI_Woolf2021!$G$9:$G$93*EXP(-Fperm_SI_Woolf2021!$J$9:$J$93*$C130*IF(P$58=Fperm_SI_Woolf2021!$E$9:$E$93,1,EXP(LN((1.1*(Fperm_SI_Woolf2021!$E$9:$E$93-P$58)-63.1579*EXP(-0.19*Fperm_SI_Woolf2021!$E$9:$E$93)+63.1579*EXP(-0.19*P$58))/(Fperm_SI_Woolf2021!$E$9:$E$93-P$58))*(P$58-Fperm_SI_Woolf2021!$E$9:$E$93)/10))) + Fperm_SI_Woolf2021!$H$9:$H$93*EXP(-Fperm_SI_Woolf2021!$K$9:$K$93*$C130*IF(P$58=Fperm_SI_Woolf2021!$E$9:$E$93,1,EXP(LN((1.1*(Fperm_SI_Woolf2021!$E$9:$E$93-P$58)-63.1579*EXP(-0.19*Fperm_SI_Woolf2021!$E$9:$E$93)+63.1579*EXP(-0.19*P$58))/(Fperm_SI_Woolf2021!$E$9:$E$93-P$58))*(P$58-Fperm_SI_Woolf2021!$E$9:$E$93)/10))),Fperm_SI_Woolf2021!$D$9:$D$93)*P$57+INTERCEPT(Fperm_SI_Woolf2021!$F$9:$F$93*EXP(-Fperm_SI_Woolf2021!$I$9:$I$93*$C130*IF(P$58=Fperm_SI_Woolf2021!$E$9:$E$93,1,EXP(LN((1.1*(Fperm_SI_Woolf2021!$E$9:$E$93-P$58)-63.1579*EXP(-0.19*Fperm_SI_Woolf2021!$E$9:$E$93)+63.1579*EXP(-0.19*P$58))/(Fperm_SI_Woolf2021!$E$9:$E$93-P$58))*(P$58-Fperm_SI_Woolf2021!$E$9:$E$93)/10))) + Fperm_SI_Woolf2021!$G$9:$G$93*EXP(-Fperm_SI_Woolf2021!$J$9:$J$93*$C130*IF(P$58=Fperm_SI_Woolf2021!$E$9:$E$93,1,EXP(LN((1.1*(Fperm_SI_Woolf2021!$E$9:$E$93-P$58)-63.1579*EXP(-0.19*Fperm_SI_Woolf2021!$E$9:$E$93)+63.1579*EXP(-0.19*P$58))/(Fperm_SI_Woolf2021!$E$9:$E$93-P$58))*(P$58-Fperm_SI_Woolf2021!$E$9:$E$93)/10))) + Fperm_SI_Woolf2021!$H$9:$H$93*EXP(-Fperm_SI_Woolf2021!$K$9:$K$93*$C130*IF(P$58=Fperm_SI_Woolf2021!$E$9:$E$93,1,EXP(LN((1.1*(Fperm_SI_Woolf2021!$E$9:$E$93-P$58)-63.1579*EXP(-0.19*Fperm_SI_Woolf2021!$E$9:$E$93)+63.1579*EXP(-0.19*P$58))/(Fperm_SI_Woolf2021!$E$9:$E$93-P$58))*(P$58-Fperm_SI_Woolf2021!$E$9:$E$93)/10))),Fperm_SI_Woolf2021!$D$9:$D$93))</f>
        <v>0.49015280336011036</v>
      </c>
      <c r="Q130" s="51" cm="1">
        <f t="array" ref="Q130">MIN(1,SLOPE(Fperm_SI_Woolf2021!$F$9:$F$93*EXP(-Fperm_SI_Woolf2021!$I$9:$I$93*$C130*IF(Q$58=Fperm_SI_Woolf2021!$E$9:$E$93,1,EXP(LN((1.1*(Fperm_SI_Woolf2021!$E$9:$E$93-Q$58)-63.1579*EXP(-0.19*Fperm_SI_Woolf2021!$E$9:$E$93)+63.1579*EXP(-0.19*Q$58))/(Fperm_SI_Woolf2021!$E$9:$E$93-Q$58))*(Q$58-Fperm_SI_Woolf2021!$E$9:$E$93)/10))) + Fperm_SI_Woolf2021!$G$9:$G$93*EXP(-Fperm_SI_Woolf2021!$J$9:$J$93*$C130*IF(Q$58=Fperm_SI_Woolf2021!$E$9:$E$93,1,EXP(LN((1.1*(Fperm_SI_Woolf2021!$E$9:$E$93-Q$58)-63.1579*EXP(-0.19*Fperm_SI_Woolf2021!$E$9:$E$93)+63.1579*EXP(-0.19*Q$58))/(Fperm_SI_Woolf2021!$E$9:$E$93-Q$58))*(Q$58-Fperm_SI_Woolf2021!$E$9:$E$93)/10))) + Fperm_SI_Woolf2021!$H$9:$H$93*EXP(-Fperm_SI_Woolf2021!$K$9:$K$93*$C130*IF(Q$58=Fperm_SI_Woolf2021!$E$9:$E$93,1,EXP(LN((1.1*(Fperm_SI_Woolf2021!$E$9:$E$93-Q$58)-63.1579*EXP(-0.19*Fperm_SI_Woolf2021!$E$9:$E$93)+63.1579*EXP(-0.19*Q$58))/(Fperm_SI_Woolf2021!$E$9:$E$93-Q$58))*(Q$58-Fperm_SI_Woolf2021!$E$9:$E$93)/10))),Fperm_SI_Woolf2021!$D$9:$D$93)*Q$57+INTERCEPT(Fperm_SI_Woolf2021!$F$9:$F$93*EXP(-Fperm_SI_Woolf2021!$I$9:$I$93*$C130*IF(Q$58=Fperm_SI_Woolf2021!$E$9:$E$93,1,EXP(LN((1.1*(Fperm_SI_Woolf2021!$E$9:$E$93-Q$58)-63.1579*EXP(-0.19*Fperm_SI_Woolf2021!$E$9:$E$93)+63.1579*EXP(-0.19*Q$58))/(Fperm_SI_Woolf2021!$E$9:$E$93-Q$58))*(Q$58-Fperm_SI_Woolf2021!$E$9:$E$93)/10))) + Fperm_SI_Woolf2021!$G$9:$G$93*EXP(-Fperm_SI_Woolf2021!$J$9:$J$93*$C130*IF(Q$58=Fperm_SI_Woolf2021!$E$9:$E$93,1,EXP(LN((1.1*(Fperm_SI_Woolf2021!$E$9:$E$93-Q$58)-63.1579*EXP(-0.19*Fperm_SI_Woolf2021!$E$9:$E$93)+63.1579*EXP(-0.19*Q$58))/(Fperm_SI_Woolf2021!$E$9:$E$93-Q$58))*(Q$58-Fperm_SI_Woolf2021!$E$9:$E$93)/10))) + Fperm_SI_Woolf2021!$H$9:$H$93*EXP(-Fperm_SI_Woolf2021!$K$9:$K$93*$C130*IF(Q$58=Fperm_SI_Woolf2021!$E$9:$E$93,1,EXP(LN((1.1*(Fperm_SI_Woolf2021!$E$9:$E$93-Q$58)-63.1579*EXP(-0.19*Fperm_SI_Woolf2021!$E$9:$E$93)+63.1579*EXP(-0.19*Q$58))/(Fperm_SI_Woolf2021!$E$9:$E$93-Q$58))*(Q$58-Fperm_SI_Woolf2021!$E$9:$E$93)/10))),Fperm_SI_Woolf2021!$D$9:$D$93))</f>
        <v>0.45776219374453103</v>
      </c>
      <c r="R130" s="51" cm="1">
        <f t="array" ref="R130">MIN(1,SLOPE(Fperm_SI_Woolf2021!$F$9:$F$93*EXP(-Fperm_SI_Woolf2021!$I$9:$I$93*$C130*IF(R$58=Fperm_SI_Woolf2021!$E$9:$E$93,1,EXP(LN((1.1*(Fperm_SI_Woolf2021!$E$9:$E$93-R$58)-63.1579*EXP(-0.19*Fperm_SI_Woolf2021!$E$9:$E$93)+63.1579*EXP(-0.19*R$58))/(Fperm_SI_Woolf2021!$E$9:$E$93-R$58))*(R$58-Fperm_SI_Woolf2021!$E$9:$E$93)/10))) + Fperm_SI_Woolf2021!$G$9:$G$93*EXP(-Fperm_SI_Woolf2021!$J$9:$J$93*$C130*IF(R$58=Fperm_SI_Woolf2021!$E$9:$E$93,1,EXP(LN((1.1*(Fperm_SI_Woolf2021!$E$9:$E$93-R$58)-63.1579*EXP(-0.19*Fperm_SI_Woolf2021!$E$9:$E$93)+63.1579*EXP(-0.19*R$58))/(Fperm_SI_Woolf2021!$E$9:$E$93-R$58))*(R$58-Fperm_SI_Woolf2021!$E$9:$E$93)/10))) + Fperm_SI_Woolf2021!$H$9:$H$93*EXP(-Fperm_SI_Woolf2021!$K$9:$K$93*$C130*IF(R$58=Fperm_SI_Woolf2021!$E$9:$E$93,1,EXP(LN((1.1*(Fperm_SI_Woolf2021!$E$9:$E$93-R$58)-63.1579*EXP(-0.19*Fperm_SI_Woolf2021!$E$9:$E$93)+63.1579*EXP(-0.19*R$58))/(Fperm_SI_Woolf2021!$E$9:$E$93-R$58))*(R$58-Fperm_SI_Woolf2021!$E$9:$E$93)/10))),Fperm_SI_Woolf2021!$D$9:$D$93)*R$57+INTERCEPT(Fperm_SI_Woolf2021!$F$9:$F$93*EXP(-Fperm_SI_Woolf2021!$I$9:$I$93*$C130*IF(R$58=Fperm_SI_Woolf2021!$E$9:$E$93,1,EXP(LN((1.1*(Fperm_SI_Woolf2021!$E$9:$E$93-R$58)-63.1579*EXP(-0.19*Fperm_SI_Woolf2021!$E$9:$E$93)+63.1579*EXP(-0.19*R$58))/(Fperm_SI_Woolf2021!$E$9:$E$93-R$58))*(R$58-Fperm_SI_Woolf2021!$E$9:$E$93)/10))) + Fperm_SI_Woolf2021!$G$9:$G$93*EXP(-Fperm_SI_Woolf2021!$J$9:$J$93*$C130*IF(R$58=Fperm_SI_Woolf2021!$E$9:$E$93,1,EXP(LN((1.1*(Fperm_SI_Woolf2021!$E$9:$E$93-R$58)-63.1579*EXP(-0.19*Fperm_SI_Woolf2021!$E$9:$E$93)+63.1579*EXP(-0.19*R$58))/(Fperm_SI_Woolf2021!$E$9:$E$93-R$58))*(R$58-Fperm_SI_Woolf2021!$E$9:$E$93)/10))) + Fperm_SI_Woolf2021!$H$9:$H$93*EXP(-Fperm_SI_Woolf2021!$K$9:$K$93*$C130*IF(R$58=Fperm_SI_Woolf2021!$E$9:$E$93,1,EXP(LN((1.1*(Fperm_SI_Woolf2021!$E$9:$E$93-R$58)-63.1579*EXP(-0.19*Fperm_SI_Woolf2021!$E$9:$E$93)+63.1579*EXP(-0.19*R$58))/(Fperm_SI_Woolf2021!$E$9:$E$93-R$58))*(R$58-Fperm_SI_Woolf2021!$E$9:$E$93)/10))),Fperm_SI_Woolf2021!$D$9:$D$93))</f>
        <v>0.42537158412895171</v>
      </c>
      <c r="S130" s="51" cm="1">
        <f t="array" ref="S130">MIN(1,SLOPE(Fperm_SI_Woolf2021!$F$9:$F$93*EXP(-Fperm_SI_Woolf2021!$I$9:$I$93*$C130*IF(S$58=Fperm_SI_Woolf2021!$E$9:$E$93,1,EXP(LN((1.1*(Fperm_SI_Woolf2021!$E$9:$E$93-S$58)-63.1579*EXP(-0.19*Fperm_SI_Woolf2021!$E$9:$E$93)+63.1579*EXP(-0.19*S$58))/(Fperm_SI_Woolf2021!$E$9:$E$93-S$58))*(S$58-Fperm_SI_Woolf2021!$E$9:$E$93)/10))) + Fperm_SI_Woolf2021!$G$9:$G$93*EXP(-Fperm_SI_Woolf2021!$J$9:$J$93*$C130*IF(S$58=Fperm_SI_Woolf2021!$E$9:$E$93,1,EXP(LN((1.1*(Fperm_SI_Woolf2021!$E$9:$E$93-S$58)-63.1579*EXP(-0.19*Fperm_SI_Woolf2021!$E$9:$E$93)+63.1579*EXP(-0.19*S$58))/(Fperm_SI_Woolf2021!$E$9:$E$93-S$58))*(S$58-Fperm_SI_Woolf2021!$E$9:$E$93)/10))) + Fperm_SI_Woolf2021!$H$9:$H$93*EXP(-Fperm_SI_Woolf2021!$K$9:$K$93*$C130*IF(S$58=Fperm_SI_Woolf2021!$E$9:$E$93,1,EXP(LN((1.1*(Fperm_SI_Woolf2021!$E$9:$E$93-S$58)-63.1579*EXP(-0.19*Fperm_SI_Woolf2021!$E$9:$E$93)+63.1579*EXP(-0.19*S$58))/(Fperm_SI_Woolf2021!$E$9:$E$93-S$58))*(S$58-Fperm_SI_Woolf2021!$E$9:$E$93)/10))),Fperm_SI_Woolf2021!$D$9:$D$93)*S$57+INTERCEPT(Fperm_SI_Woolf2021!$F$9:$F$93*EXP(-Fperm_SI_Woolf2021!$I$9:$I$93*$C130*IF(S$58=Fperm_SI_Woolf2021!$E$9:$E$93,1,EXP(LN((1.1*(Fperm_SI_Woolf2021!$E$9:$E$93-S$58)-63.1579*EXP(-0.19*Fperm_SI_Woolf2021!$E$9:$E$93)+63.1579*EXP(-0.19*S$58))/(Fperm_SI_Woolf2021!$E$9:$E$93-S$58))*(S$58-Fperm_SI_Woolf2021!$E$9:$E$93)/10))) + Fperm_SI_Woolf2021!$G$9:$G$93*EXP(-Fperm_SI_Woolf2021!$J$9:$J$93*$C130*IF(S$58=Fperm_SI_Woolf2021!$E$9:$E$93,1,EXP(LN((1.1*(Fperm_SI_Woolf2021!$E$9:$E$93-S$58)-63.1579*EXP(-0.19*Fperm_SI_Woolf2021!$E$9:$E$93)+63.1579*EXP(-0.19*S$58))/(Fperm_SI_Woolf2021!$E$9:$E$93-S$58))*(S$58-Fperm_SI_Woolf2021!$E$9:$E$93)/10))) + Fperm_SI_Woolf2021!$H$9:$H$93*EXP(-Fperm_SI_Woolf2021!$K$9:$K$93*$C130*IF(S$58=Fperm_SI_Woolf2021!$E$9:$E$93,1,EXP(LN((1.1*(Fperm_SI_Woolf2021!$E$9:$E$93-S$58)-63.1579*EXP(-0.19*Fperm_SI_Woolf2021!$E$9:$E$93)+63.1579*EXP(-0.19*S$58))/(Fperm_SI_Woolf2021!$E$9:$E$93-S$58))*(S$58-Fperm_SI_Woolf2021!$E$9:$E$93)/10))),Fperm_SI_Woolf2021!$D$9:$D$93))</f>
        <v>0.5881338928089006</v>
      </c>
      <c r="T130" s="51" cm="1">
        <f t="array" ref="T130">MIN(1,SLOPE(Fperm_SI_Woolf2021!$F$9:$F$93*EXP(-Fperm_SI_Woolf2021!$I$9:$I$93*$C130*IF(T$58=Fperm_SI_Woolf2021!$E$9:$E$93,1,EXP(LN((1.1*(Fperm_SI_Woolf2021!$E$9:$E$93-T$58)-63.1579*EXP(-0.19*Fperm_SI_Woolf2021!$E$9:$E$93)+63.1579*EXP(-0.19*T$58))/(Fperm_SI_Woolf2021!$E$9:$E$93-T$58))*(T$58-Fperm_SI_Woolf2021!$E$9:$E$93)/10))) + Fperm_SI_Woolf2021!$G$9:$G$93*EXP(-Fperm_SI_Woolf2021!$J$9:$J$93*$C130*IF(T$58=Fperm_SI_Woolf2021!$E$9:$E$93,1,EXP(LN((1.1*(Fperm_SI_Woolf2021!$E$9:$E$93-T$58)-63.1579*EXP(-0.19*Fperm_SI_Woolf2021!$E$9:$E$93)+63.1579*EXP(-0.19*T$58))/(Fperm_SI_Woolf2021!$E$9:$E$93-T$58))*(T$58-Fperm_SI_Woolf2021!$E$9:$E$93)/10))) + Fperm_SI_Woolf2021!$H$9:$H$93*EXP(-Fperm_SI_Woolf2021!$K$9:$K$93*$C130*IF(T$58=Fperm_SI_Woolf2021!$E$9:$E$93,1,EXP(LN((1.1*(Fperm_SI_Woolf2021!$E$9:$E$93-T$58)-63.1579*EXP(-0.19*Fperm_SI_Woolf2021!$E$9:$E$93)+63.1579*EXP(-0.19*T$58))/(Fperm_SI_Woolf2021!$E$9:$E$93-T$58))*(T$58-Fperm_SI_Woolf2021!$E$9:$E$93)/10))),Fperm_SI_Woolf2021!$D$9:$D$93)*T$57+INTERCEPT(Fperm_SI_Woolf2021!$F$9:$F$93*EXP(-Fperm_SI_Woolf2021!$I$9:$I$93*$C130*IF(T$58=Fperm_SI_Woolf2021!$E$9:$E$93,1,EXP(LN((1.1*(Fperm_SI_Woolf2021!$E$9:$E$93-T$58)-63.1579*EXP(-0.19*Fperm_SI_Woolf2021!$E$9:$E$93)+63.1579*EXP(-0.19*T$58))/(Fperm_SI_Woolf2021!$E$9:$E$93-T$58))*(T$58-Fperm_SI_Woolf2021!$E$9:$E$93)/10))) + Fperm_SI_Woolf2021!$G$9:$G$93*EXP(-Fperm_SI_Woolf2021!$J$9:$J$93*$C130*IF(T$58=Fperm_SI_Woolf2021!$E$9:$E$93,1,EXP(LN((1.1*(Fperm_SI_Woolf2021!$E$9:$E$93-T$58)-63.1579*EXP(-0.19*Fperm_SI_Woolf2021!$E$9:$E$93)+63.1579*EXP(-0.19*T$58))/(Fperm_SI_Woolf2021!$E$9:$E$93-T$58))*(T$58-Fperm_SI_Woolf2021!$E$9:$E$93)/10))) + Fperm_SI_Woolf2021!$H$9:$H$93*EXP(-Fperm_SI_Woolf2021!$K$9:$K$93*$C130*IF(T$58=Fperm_SI_Woolf2021!$E$9:$E$93,1,EXP(LN((1.1*(Fperm_SI_Woolf2021!$E$9:$E$93-T$58)-63.1579*EXP(-0.19*Fperm_SI_Woolf2021!$E$9:$E$93)+63.1579*EXP(-0.19*T$58))/(Fperm_SI_Woolf2021!$E$9:$E$93-T$58))*(T$58-Fperm_SI_Woolf2021!$E$9:$E$93)/10))),Fperm_SI_Woolf2021!$D$9:$D$93))</f>
        <v>0.56196256998340544</v>
      </c>
      <c r="U130" s="51" cm="1">
        <f t="array" ref="U130">MIN(1,SLOPE(Fperm_SI_Woolf2021!$F$9:$F$93*EXP(-Fperm_SI_Woolf2021!$I$9:$I$93*$C130*IF(U$58=Fperm_SI_Woolf2021!$E$9:$E$93,1,EXP(LN((1.1*(Fperm_SI_Woolf2021!$E$9:$E$93-U$58)-63.1579*EXP(-0.19*Fperm_SI_Woolf2021!$E$9:$E$93)+63.1579*EXP(-0.19*U$58))/(Fperm_SI_Woolf2021!$E$9:$E$93-U$58))*(U$58-Fperm_SI_Woolf2021!$E$9:$E$93)/10))) + Fperm_SI_Woolf2021!$G$9:$G$93*EXP(-Fperm_SI_Woolf2021!$J$9:$J$93*$C130*IF(U$58=Fperm_SI_Woolf2021!$E$9:$E$93,1,EXP(LN((1.1*(Fperm_SI_Woolf2021!$E$9:$E$93-U$58)-63.1579*EXP(-0.19*Fperm_SI_Woolf2021!$E$9:$E$93)+63.1579*EXP(-0.19*U$58))/(Fperm_SI_Woolf2021!$E$9:$E$93-U$58))*(U$58-Fperm_SI_Woolf2021!$E$9:$E$93)/10))) + Fperm_SI_Woolf2021!$H$9:$H$93*EXP(-Fperm_SI_Woolf2021!$K$9:$K$93*$C130*IF(U$58=Fperm_SI_Woolf2021!$E$9:$E$93,1,EXP(LN((1.1*(Fperm_SI_Woolf2021!$E$9:$E$93-U$58)-63.1579*EXP(-0.19*Fperm_SI_Woolf2021!$E$9:$E$93)+63.1579*EXP(-0.19*U$58))/(Fperm_SI_Woolf2021!$E$9:$E$93-U$58))*(U$58-Fperm_SI_Woolf2021!$E$9:$E$93)/10))),Fperm_SI_Woolf2021!$D$9:$D$93)*U$57+INTERCEPT(Fperm_SI_Woolf2021!$F$9:$F$93*EXP(-Fperm_SI_Woolf2021!$I$9:$I$93*$C130*IF(U$58=Fperm_SI_Woolf2021!$E$9:$E$93,1,EXP(LN((1.1*(Fperm_SI_Woolf2021!$E$9:$E$93-U$58)-63.1579*EXP(-0.19*Fperm_SI_Woolf2021!$E$9:$E$93)+63.1579*EXP(-0.19*U$58))/(Fperm_SI_Woolf2021!$E$9:$E$93-U$58))*(U$58-Fperm_SI_Woolf2021!$E$9:$E$93)/10))) + Fperm_SI_Woolf2021!$G$9:$G$93*EXP(-Fperm_SI_Woolf2021!$J$9:$J$93*$C130*IF(U$58=Fperm_SI_Woolf2021!$E$9:$E$93,1,EXP(LN((1.1*(Fperm_SI_Woolf2021!$E$9:$E$93-U$58)-63.1579*EXP(-0.19*Fperm_SI_Woolf2021!$E$9:$E$93)+63.1579*EXP(-0.19*U$58))/(Fperm_SI_Woolf2021!$E$9:$E$93-U$58))*(U$58-Fperm_SI_Woolf2021!$E$9:$E$93)/10))) + Fperm_SI_Woolf2021!$H$9:$H$93*EXP(-Fperm_SI_Woolf2021!$K$9:$K$93*$C130*IF(U$58=Fperm_SI_Woolf2021!$E$9:$E$93,1,EXP(LN((1.1*(Fperm_SI_Woolf2021!$E$9:$E$93-U$58)-63.1579*EXP(-0.19*Fperm_SI_Woolf2021!$E$9:$E$93)+63.1579*EXP(-0.19*U$58))/(Fperm_SI_Woolf2021!$E$9:$E$93-U$58))*(U$58-Fperm_SI_Woolf2021!$E$9:$E$93)/10))),Fperm_SI_Woolf2021!$D$9:$D$93))</f>
        <v>0.53579124715791027</v>
      </c>
      <c r="V130" s="51" cm="1">
        <f t="array" ref="V130">MIN(1,SLOPE(Fperm_SI_Woolf2021!$F$9:$F$93*EXP(-Fperm_SI_Woolf2021!$I$9:$I$93*$C130*IF(V$58=Fperm_SI_Woolf2021!$E$9:$E$93,1,EXP(LN((1.1*(Fperm_SI_Woolf2021!$E$9:$E$93-V$58)-63.1579*EXP(-0.19*Fperm_SI_Woolf2021!$E$9:$E$93)+63.1579*EXP(-0.19*V$58))/(Fperm_SI_Woolf2021!$E$9:$E$93-V$58))*(V$58-Fperm_SI_Woolf2021!$E$9:$E$93)/10))) + Fperm_SI_Woolf2021!$G$9:$G$93*EXP(-Fperm_SI_Woolf2021!$J$9:$J$93*$C130*IF(V$58=Fperm_SI_Woolf2021!$E$9:$E$93,1,EXP(LN((1.1*(Fperm_SI_Woolf2021!$E$9:$E$93-V$58)-63.1579*EXP(-0.19*Fperm_SI_Woolf2021!$E$9:$E$93)+63.1579*EXP(-0.19*V$58))/(Fperm_SI_Woolf2021!$E$9:$E$93-V$58))*(V$58-Fperm_SI_Woolf2021!$E$9:$E$93)/10))) + Fperm_SI_Woolf2021!$H$9:$H$93*EXP(-Fperm_SI_Woolf2021!$K$9:$K$93*$C130*IF(V$58=Fperm_SI_Woolf2021!$E$9:$E$93,1,EXP(LN((1.1*(Fperm_SI_Woolf2021!$E$9:$E$93-V$58)-63.1579*EXP(-0.19*Fperm_SI_Woolf2021!$E$9:$E$93)+63.1579*EXP(-0.19*V$58))/(Fperm_SI_Woolf2021!$E$9:$E$93-V$58))*(V$58-Fperm_SI_Woolf2021!$E$9:$E$93)/10))),Fperm_SI_Woolf2021!$D$9:$D$93)*V$57+INTERCEPT(Fperm_SI_Woolf2021!$F$9:$F$93*EXP(-Fperm_SI_Woolf2021!$I$9:$I$93*$C130*IF(V$58=Fperm_SI_Woolf2021!$E$9:$E$93,1,EXP(LN((1.1*(Fperm_SI_Woolf2021!$E$9:$E$93-V$58)-63.1579*EXP(-0.19*Fperm_SI_Woolf2021!$E$9:$E$93)+63.1579*EXP(-0.19*V$58))/(Fperm_SI_Woolf2021!$E$9:$E$93-V$58))*(V$58-Fperm_SI_Woolf2021!$E$9:$E$93)/10))) + Fperm_SI_Woolf2021!$G$9:$G$93*EXP(-Fperm_SI_Woolf2021!$J$9:$J$93*$C130*IF(V$58=Fperm_SI_Woolf2021!$E$9:$E$93,1,EXP(LN((1.1*(Fperm_SI_Woolf2021!$E$9:$E$93-V$58)-63.1579*EXP(-0.19*Fperm_SI_Woolf2021!$E$9:$E$93)+63.1579*EXP(-0.19*V$58))/(Fperm_SI_Woolf2021!$E$9:$E$93-V$58))*(V$58-Fperm_SI_Woolf2021!$E$9:$E$93)/10))) + Fperm_SI_Woolf2021!$H$9:$H$93*EXP(-Fperm_SI_Woolf2021!$K$9:$K$93*$C130*IF(V$58=Fperm_SI_Woolf2021!$E$9:$E$93,1,EXP(LN((1.1*(Fperm_SI_Woolf2021!$E$9:$E$93-V$58)-63.1579*EXP(-0.19*Fperm_SI_Woolf2021!$E$9:$E$93)+63.1579*EXP(-0.19*V$58))/(Fperm_SI_Woolf2021!$E$9:$E$93-V$58))*(V$58-Fperm_SI_Woolf2021!$E$9:$E$93)/10))),Fperm_SI_Woolf2021!$D$9:$D$93))</f>
        <v>0.50961992433241521</v>
      </c>
      <c r="W130" s="51" cm="1">
        <f t="array" ref="W130">MIN(1,SLOPE(Fperm_SI_Woolf2021!$F$9:$F$93*EXP(-Fperm_SI_Woolf2021!$I$9:$I$93*$C130*IF(W$58=Fperm_SI_Woolf2021!$E$9:$E$93,1,EXP(LN((1.1*(Fperm_SI_Woolf2021!$E$9:$E$93-W$58)-63.1579*EXP(-0.19*Fperm_SI_Woolf2021!$E$9:$E$93)+63.1579*EXP(-0.19*W$58))/(Fperm_SI_Woolf2021!$E$9:$E$93-W$58))*(W$58-Fperm_SI_Woolf2021!$E$9:$E$93)/10))) + Fperm_SI_Woolf2021!$G$9:$G$93*EXP(-Fperm_SI_Woolf2021!$J$9:$J$93*$C130*IF(W$58=Fperm_SI_Woolf2021!$E$9:$E$93,1,EXP(LN((1.1*(Fperm_SI_Woolf2021!$E$9:$E$93-W$58)-63.1579*EXP(-0.19*Fperm_SI_Woolf2021!$E$9:$E$93)+63.1579*EXP(-0.19*W$58))/(Fperm_SI_Woolf2021!$E$9:$E$93-W$58))*(W$58-Fperm_SI_Woolf2021!$E$9:$E$93)/10))) + Fperm_SI_Woolf2021!$H$9:$H$93*EXP(-Fperm_SI_Woolf2021!$K$9:$K$93*$C130*IF(W$58=Fperm_SI_Woolf2021!$E$9:$E$93,1,EXP(LN((1.1*(Fperm_SI_Woolf2021!$E$9:$E$93-W$58)-63.1579*EXP(-0.19*Fperm_SI_Woolf2021!$E$9:$E$93)+63.1579*EXP(-0.19*W$58))/(Fperm_SI_Woolf2021!$E$9:$E$93-W$58))*(W$58-Fperm_SI_Woolf2021!$E$9:$E$93)/10))),Fperm_SI_Woolf2021!$D$9:$D$93)*W$57+INTERCEPT(Fperm_SI_Woolf2021!$F$9:$F$93*EXP(-Fperm_SI_Woolf2021!$I$9:$I$93*$C130*IF(W$58=Fperm_SI_Woolf2021!$E$9:$E$93,1,EXP(LN((1.1*(Fperm_SI_Woolf2021!$E$9:$E$93-W$58)-63.1579*EXP(-0.19*Fperm_SI_Woolf2021!$E$9:$E$93)+63.1579*EXP(-0.19*W$58))/(Fperm_SI_Woolf2021!$E$9:$E$93-W$58))*(W$58-Fperm_SI_Woolf2021!$E$9:$E$93)/10))) + Fperm_SI_Woolf2021!$G$9:$G$93*EXP(-Fperm_SI_Woolf2021!$J$9:$J$93*$C130*IF(W$58=Fperm_SI_Woolf2021!$E$9:$E$93,1,EXP(LN((1.1*(Fperm_SI_Woolf2021!$E$9:$E$93-W$58)-63.1579*EXP(-0.19*Fperm_SI_Woolf2021!$E$9:$E$93)+63.1579*EXP(-0.19*W$58))/(Fperm_SI_Woolf2021!$E$9:$E$93-W$58))*(W$58-Fperm_SI_Woolf2021!$E$9:$E$93)/10))) + Fperm_SI_Woolf2021!$H$9:$H$93*EXP(-Fperm_SI_Woolf2021!$K$9:$K$93*$C130*IF(W$58=Fperm_SI_Woolf2021!$E$9:$E$93,1,EXP(LN((1.1*(Fperm_SI_Woolf2021!$E$9:$E$93-W$58)-63.1579*EXP(-0.19*Fperm_SI_Woolf2021!$E$9:$E$93)+63.1579*EXP(-0.19*W$58))/(Fperm_SI_Woolf2021!$E$9:$E$93-W$58))*(W$58-Fperm_SI_Woolf2021!$E$9:$E$93)/10))),Fperm_SI_Woolf2021!$D$9:$D$93))</f>
        <v>0.48344860150692004</v>
      </c>
      <c r="X130" s="51" cm="1">
        <f t="array" ref="X130">MIN(1,SLOPE(Fperm_SI_Woolf2021!$F$9:$F$93*EXP(-Fperm_SI_Woolf2021!$I$9:$I$93*$C130*IF(X$58=Fperm_SI_Woolf2021!$E$9:$E$93,1,EXP(LN((1.1*(Fperm_SI_Woolf2021!$E$9:$E$93-X$58)-63.1579*EXP(-0.19*Fperm_SI_Woolf2021!$E$9:$E$93)+63.1579*EXP(-0.19*X$58))/(Fperm_SI_Woolf2021!$E$9:$E$93-X$58))*(X$58-Fperm_SI_Woolf2021!$E$9:$E$93)/10))) + Fperm_SI_Woolf2021!$G$9:$G$93*EXP(-Fperm_SI_Woolf2021!$J$9:$J$93*$C130*IF(X$58=Fperm_SI_Woolf2021!$E$9:$E$93,1,EXP(LN((1.1*(Fperm_SI_Woolf2021!$E$9:$E$93-X$58)-63.1579*EXP(-0.19*Fperm_SI_Woolf2021!$E$9:$E$93)+63.1579*EXP(-0.19*X$58))/(Fperm_SI_Woolf2021!$E$9:$E$93-X$58))*(X$58-Fperm_SI_Woolf2021!$E$9:$E$93)/10))) + Fperm_SI_Woolf2021!$H$9:$H$93*EXP(-Fperm_SI_Woolf2021!$K$9:$K$93*$C130*IF(X$58=Fperm_SI_Woolf2021!$E$9:$E$93,1,EXP(LN((1.1*(Fperm_SI_Woolf2021!$E$9:$E$93-X$58)-63.1579*EXP(-0.19*Fperm_SI_Woolf2021!$E$9:$E$93)+63.1579*EXP(-0.19*X$58))/(Fperm_SI_Woolf2021!$E$9:$E$93-X$58))*(X$58-Fperm_SI_Woolf2021!$E$9:$E$93)/10))),Fperm_SI_Woolf2021!$D$9:$D$93)*X$57+INTERCEPT(Fperm_SI_Woolf2021!$F$9:$F$93*EXP(-Fperm_SI_Woolf2021!$I$9:$I$93*$C130*IF(X$58=Fperm_SI_Woolf2021!$E$9:$E$93,1,EXP(LN((1.1*(Fperm_SI_Woolf2021!$E$9:$E$93-X$58)-63.1579*EXP(-0.19*Fperm_SI_Woolf2021!$E$9:$E$93)+63.1579*EXP(-0.19*X$58))/(Fperm_SI_Woolf2021!$E$9:$E$93-X$58))*(X$58-Fperm_SI_Woolf2021!$E$9:$E$93)/10))) + Fperm_SI_Woolf2021!$G$9:$G$93*EXP(-Fperm_SI_Woolf2021!$J$9:$J$93*$C130*IF(X$58=Fperm_SI_Woolf2021!$E$9:$E$93,1,EXP(LN((1.1*(Fperm_SI_Woolf2021!$E$9:$E$93-X$58)-63.1579*EXP(-0.19*Fperm_SI_Woolf2021!$E$9:$E$93)+63.1579*EXP(-0.19*X$58))/(Fperm_SI_Woolf2021!$E$9:$E$93-X$58))*(X$58-Fperm_SI_Woolf2021!$E$9:$E$93)/10))) + Fperm_SI_Woolf2021!$H$9:$H$93*EXP(-Fperm_SI_Woolf2021!$K$9:$K$93*$C130*IF(X$58=Fperm_SI_Woolf2021!$E$9:$E$93,1,EXP(LN((1.1*(Fperm_SI_Woolf2021!$E$9:$E$93-X$58)-63.1579*EXP(-0.19*Fperm_SI_Woolf2021!$E$9:$E$93)+63.1579*EXP(-0.19*X$58))/(Fperm_SI_Woolf2021!$E$9:$E$93-X$58))*(X$58-Fperm_SI_Woolf2021!$E$9:$E$93)/10))),Fperm_SI_Woolf2021!$D$9:$D$93))</f>
        <v>0.45727727868142487</v>
      </c>
      <c r="Y130" s="51" cm="1">
        <f t="array" ref="Y130">MIN(1,SLOPE(Fperm_SI_Woolf2021!$F$9:$F$93*EXP(-Fperm_SI_Woolf2021!$I$9:$I$93*$C130*IF(Y$58=Fperm_SI_Woolf2021!$E$9:$E$93,1,EXP(LN((1.1*(Fperm_SI_Woolf2021!$E$9:$E$93-Y$58)-63.1579*EXP(-0.19*Fperm_SI_Woolf2021!$E$9:$E$93)+63.1579*EXP(-0.19*Y$58))/(Fperm_SI_Woolf2021!$E$9:$E$93-Y$58))*(Y$58-Fperm_SI_Woolf2021!$E$9:$E$93)/10))) + Fperm_SI_Woolf2021!$G$9:$G$93*EXP(-Fperm_SI_Woolf2021!$J$9:$J$93*$C130*IF(Y$58=Fperm_SI_Woolf2021!$E$9:$E$93,1,EXP(LN((1.1*(Fperm_SI_Woolf2021!$E$9:$E$93-Y$58)-63.1579*EXP(-0.19*Fperm_SI_Woolf2021!$E$9:$E$93)+63.1579*EXP(-0.19*Y$58))/(Fperm_SI_Woolf2021!$E$9:$E$93-Y$58))*(Y$58-Fperm_SI_Woolf2021!$E$9:$E$93)/10))) + Fperm_SI_Woolf2021!$H$9:$H$93*EXP(-Fperm_SI_Woolf2021!$K$9:$K$93*$C130*IF(Y$58=Fperm_SI_Woolf2021!$E$9:$E$93,1,EXP(LN((1.1*(Fperm_SI_Woolf2021!$E$9:$E$93-Y$58)-63.1579*EXP(-0.19*Fperm_SI_Woolf2021!$E$9:$E$93)+63.1579*EXP(-0.19*Y$58))/(Fperm_SI_Woolf2021!$E$9:$E$93-Y$58))*(Y$58-Fperm_SI_Woolf2021!$E$9:$E$93)/10))),Fperm_SI_Woolf2021!$D$9:$D$93)*Y$57+INTERCEPT(Fperm_SI_Woolf2021!$F$9:$F$93*EXP(-Fperm_SI_Woolf2021!$I$9:$I$93*$C130*IF(Y$58=Fperm_SI_Woolf2021!$E$9:$E$93,1,EXP(LN((1.1*(Fperm_SI_Woolf2021!$E$9:$E$93-Y$58)-63.1579*EXP(-0.19*Fperm_SI_Woolf2021!$E$9:$E$93)+63.1579*EXP(-0.19*Y$58))/(Fperm_SI_Woolf2021!$E$9:$E$93-Y$58))*(Y$58-Fperm_SI_Woolf2021!$E$9:$E$93)/10))) + Fperm_SI_Woolf2021!$G$9:$G$93*EXP(-Fperm_SI_Woolf2021!$J$9:$J$93*$C130*IF(Y$58=Fperm_SI_Woolf2021!$E$9:$E$93,1,EXP(LN((1.1*(Fperm_SI_Woolf2021!$E$9:$E$93-Y$58)-63.1579*EXP(-0.19*Fperm_SI_Woolf2021!$E$9:$E$93)+63.1579*EXP(-0.19*Y$58))/(Fperm_SI_Woolf2021!$E$9:$E$93-Y$58))*(Y$58-Fperm_SI_Woolf2021!$E$9:$E$93)/10))) + Fperm_SI_Woolf2021!$H$9:$H$93*EXP(-Fperm_SI_Woolf2021!$K$9:$K$93*$C130*IF(Y$58=Fperm_SI_Woolf2021!$E$9:$E$93,1,EXP(LN((1.1*(Fperm_SI_Woolf2021!$E$9:$E$93-Y$58)-63.1579*EXP(-0.19*Fperm_SI_Woolf2021!$E$9:$E$93)+63.1579*EXP(-0.19*Y$58))/(Fperm_SI_Woolf2021!$E$9:$E$93-Y$58))*(Y$58-Fperm_SI_Woolf2021!$E$9:$E$93)/10))),Fperm_SI_Woolf2021!$D$9:$D$93))</f>
        <v>0.43110595585592976</v>
      </c>
      <c r="Z130" s="51" cm="1">
        <f t="array" ref="Z130">MIN(1,SLOPE(Fperm_SI_Woolf2021!$F$9:$F$93*EXP(-Fperm_SI_Woolf2021!$I$9:$I$93*$C130*IF(Z$58=Fperm_SI_Woolf2021!$E$9:$E$93,1,EXP(LN((1.1*(Fperm_SI_Woolf2021!$E$9:$E$93-Z$58)-63.1579*EXP(-0.19*Fperm_SI_Woolf2021!$E$9:$E$93)+63.1579*EXP(-0.19*Z$58))/(Fperm_SI_Woolf2021!$E$9:$E$93-Z$58))*(Z$58-Fperm_SI_Woolf2021!$E$9:$E$93)/10))) + Fperm_SI_Woolf2021!$G$9:$G$93*EXP(-Fperm_SI_Woolf2021!$J$9:$J$93*$C130*IF(Z$58=Fperm_SI_Woolf2021!$E$9:$E$93,1,EXP(LN((1.1*(Fperm_SI_Woolf2021!$E$9:$E$93-Z$58)-63.1579*EXP(-0.19*Fperm_SI_Woolf2021!$E$9:$E$93)+63.1579*EXP(-0.19*Z$58))/(Fperm_SI_Woolf2021!$E$9:$E$93-Z$58))*(Z$58-Fperm_SI_Woolf2021!$E$9:$E$93)/10))) + Fperm_SI_Woolf2021!$H$9:$H$93*EXP(-Fperm_SI_Woolf2021!$K$9:$K$93*$C130*IF(Z$58=Fperm_SI_Woolf2021!$E$9:$E$93,1,EXP(LN((1.1*(Fperm_SI_Woolf2021!$E$9:$E$93-Z$58)-63.1579*EXP(-0.19*Fperm_SI_Woolf2021!$E$9:$E$93)+63.1579*EXP(-0.19*Z$58))/(Fperm_SI_Woolf2021!$E$9:$E$93-Z$58))*(Z$58-Fperm_SI_Woolf2021!$E$9:$E$93)/10))),Fperm_SI_Woolf2021!$D$9:$D$93)*Z$57+INTERCEPT(Fperm_SI_Woolf2021!$F$9:$F$93*EXP(-Fperm_SI_Woolf2021!$I$9:$I$93*$C130*IF(Z$58=Fperm_SI_Woolf2021!$E$9:$E$93,1,EXP(LN((1.1*(Fperm_SI_Woolf2021!$E$9:$E$93-Z$58)-63.1579*EXP(-0.19*Fperm_SI_Woolf2021!$E$9:$E$93)+63.1579*EXP(-0.19*Z$58))/(Fperm_SI_Woolf2021!$E$9:$E$93-Z$58))*(Z$58-Fperm_SI_Woolf2021!$E$9:$E$93)/10))) + Fperm_SI_Woolf2021!$G$9:$G$93*EXP(-Fperm_SI_Woolf2021!$J$9:$J$93*$C130*IF(Z$58=Fperm_SI_Woolf2021!$E$9:$E$93,1,EXP(LN((1.1*(Fperm_SI_Woolf2021!$E$9:$E$93-Z$58)-63.1579*EXP(-0.19*Fperm_SI_Woolf2021!$E$9:$E$93)+63.1579*EXP(-0.19*Z$58))/(Fperm_SI_Woolf2021!$E$9:$E$93-Z$58))*(Z$58-Fperm_SI_Woolf2021!$E$9:$E$93)/10))) + Fperm_SI_Woolf2021!$H$9:$H$93*EXP(-Fperm_SI_Woolf2021!$K$9:$K$93*$C130*IF(Z$58=Fperm_SI_Woolf2021!$E$9:$E$93,1,EXP(LN((1.1*(Fperm_SI_Woolf2021!$E$9:$E$93-Z$58)-63.1579*EXP(-0.19*Fperm_SI_Woolf2021!$E$9:$E$93)+63.1579*EXP(-0.19*Z$58))/(Fperm_SI_Woolf2021!$E$9:$E$93-Z$58))*(Z$58-Fperm_SI_Woolf2021!$E$9:$E$93)/10))),Fperm_SI_Woolf2021!$D$9:$D$93))</f>
        <v>0.40493463303043464</v>
      </c>
      <c r="AA130" s="51" cm="1">
        <f t="array" ref="AA130">MIN(1,SLOPE(Fperm_SI_Woolf2021!$F$9:$F$93*EXP(-Fperm_SI_Woolf2021!$I$9:$I$93*$C130*IF(AA$58=Fperm_SI_Woolf2021!$E$9:$E$93,1,EXP(LN((1.1*(Fperm_SI_Woolf2021!$E$9:$E$93-AA$58)-63.1579*EXP(-0.19*Fperm_SI_Woolf2021!$E$9:$E$93)+63.1579*EXP(-0.19*AA$58))/(Fperm_SI_Woolf2021!$E$9:$E$93-AA$58))*(AA$58-Fperm_SI_Woolf2021!$E$9:$E$93)/10))) + Fperm_SI_Woolf2021!$G$9:$G$93*EXP(-Fperm_SI_Woolf2021!$J$9:$J$93*$C130*IF(AA$58=Fperm_SI_Woolf2021!$E$9:$E$93,1,EXP(LN((1.1*(Fperm_SI_Woolf2021!$E$9:$E$93-AA$58)-63.1579*EXP(-0.19*Fperm_SI_Woolf2021!$E$9:$E$93)+63.1579*EXP(-0.19*AA$58))/(Fperm_SI_Woolf2021!$E$9:$E$93-AA$58))*(AA$58-Fperm_SI_Woolf2021!$E$9:$E$93)/10))) + Fperm_SI_Woolf2021!$H$9:$H$93*EXP(-Fperm_SI_Woolf2021!$K$9:$K$93*$C130*IF(AA$58=Fperm_SI_Woolf2021!$E$9:$E$93,1,EXP(LN((1.1*(Fperm_SI_Woolf2021!$E$9:$E$93-AA$58)-63.1579*EXP(-0.19*Fperm_SI_Woolf2021!$E$9:$E$93)+63.1579*EXP(-0.19*AA$58))/(Fperm_SI_Woolf2021!$E$9:$E$93-AA$58))*(AA$58-Fperm_SI_Woolf2021!$E$9:$E$93)/10))),Fperm_SI_Woolf2021!$D$9:$D$93)*AA$57+INTERCEPT(Fperm_SI_Woolf2021!$F$9:$F$93*EXP(-Fperm_SI_Woolf2021!$I$9:$I$93*$C130*IF(AA$58=Fperm_SI_Woolf2021!$E$9:$E$93,1,EXP(LN((1.1*(Fperm_SI_Woolf2021!$E$9:$E$93-AA$58)-63.1579*EXP(-0.19*Fperm_SI_Woolf2021!$E$9:$E$93)+63.1579*EXP(-0.19*AA$58))/(Fperm_SI_Woolf2021!$E$9:$E$93-AA$58))*(AA$58-Fperm_SI_Woolf2021!$E$9:$E$93)/10))) + Fperm_SI_Woolf2021!$G$9:$G$93*EXP(-Fperm_SI_Woolf2021!$J$9:$J$93*$C130*IF(AA$58=Fperm_SI_Woolf2021!$E$9:$E$93,1,EXP(LN((1.1*(Fperm_SI_Woolf2021!$E$9:$E$93-AA$58)-63.1579*EXP(-0.19*Fperm_SI_Woolf2021!$E$9:$E$93)+63.1579*EXP(-0.19*AA$58))/(Fperm_SI_Woolf2021!$E$9:$E$93-AA$58))*(AA$58-Fperm_SI_Woolf2021!$E$9:$E$93)/10))) + Fperm_SI_Woolf2021!$H$9:$H$93*EXP(-Fperm_SI_Woolf2021!$K$9:$K$93*$C130*IF(AA$58=Fperm_SI_Woolf2021!$E$9:$E$93,1,EXP(LN((1.1*(Fperm_SI_Woolf2021!$E$9:$E$93-AA$58)-63.1579*EXP(-0.19*Fperm_SI_Woolf2021!$E$9:$E$93)+63.1579*EXP(-0.19*AA$58))/(Fperm_SI_Woolf2021!$E$9:$E$93-AA$58))*(AA$58-Fperm_SI_Woolf2021!$E$9:$E$93)/10))),Fperm_SI_Woolf2021!$D$9:$D$93))</f>
        <v>0.37876331020493947</v>
      </c>
      <c r="AB130" s="51" cm="1">
        <f t="array" ref="AB130">MIN(1,SLOPE(Fperm_SI_Woolf2021!$F$9:$F$93*EXP(-Fperm_SI_Woolf2021!$I$9:$I$93*$C130*IF(AB$58=Fperm_SI_Woolf2021!$E$9:$E$93,1,EXP(LN((1.1*(Fperm_SI_Woolf2021!$E$9:$E$93-AB$58)-63.1579*EXP(-0.19*Fperm_SI_Woolf2021!$E$9:$E$93)+63.1579*EXP(-0.19*AB$58))/(Fperm_SI_Woolf2021!$E$9:$E$93-AB$58))*(AB$58-Fperm_SI_Woolf2021!$E$9:$E$93)/10))) + Fperm_SI_Woolf2021!$G$9:$G$93*EXP(-Fperm_SI_Woolf2021!$J$9:$J$93*$C130*IF(AB$58=Fperm_SI_Woolf2021!$E$9:$E$93,1,EXP(LN((1.1*(Fperm_SI_Woolf2021!$E$9:$E$93-AB$58)-63.1579*EXP(-0.19*Fperm_SI_Woolf2021!$E$9:$E$93)+63.1579*EXP(-0.19*AB$58))/(Fperm_SI_Woolf2021!$E$9:$E$93-AB$58))*(AB$58-Fperm_SI_Woolf2021!$E$9:$E$93)/10))) + Fperm_SI_Woolf2021!$H$9:$H$93*EXP(-Fperm_SI_Woolf2021!$K$9:$K$93*$C130*IF(AB$58=Fperm_SI_Woolf2021!$E$9:$E$93,1,EXP(LN((1.1*(Fperm_SI_Woolf2021!$E$9:$E$93-AB$58)-63.1579*EXP(-0.19*Fperm_SI_Woolf2021!$E$9:$E$93)+63.1579*EXP(-0.19*AB$58))/(Fperm_SI_Woolf2021!$E$9:$E$93-AB$58))*(AB$58-Fperm_SI_Woolf2021!$E$9:$E$93)/10))),Fperm_SI_Woolf2021!$D$9:$D$93)*AB$57+INTERCEPT(Fperm_SI_Woolf2021!$F$9:$F$93*EXP(-Fperm_SI_Woolf2021!$I$9:$I$93*$C130*IF(AB$58=Fperm_SI_Woolf2021!$E$9:$E$93,1,EXP(LN((1.1*(Fperm_SI_Woolf2021!$E$9:$E$93-AB$58)-63.1579*EXP(-0.19*Fperm_SI_Woolf2021!$E$9:$E$93)+63.1579*EXP(-0.19*AB$58))/(Fperm_SI_Woolf2021!$E$9:$E$93-AB$58))*(AB$58-Fperm_SI_Woolf2021!$E$9:$E$93)/10))) + Fperm_SI_Woolf2021!$G$9:$G$93*EXP(-Fperm_SI_Woolf2021!$J$9:$J$93*$C130*IF(AB$58=Fperm_SI_Woolf2021!$E$9:$E$93,1,EXP(LN((1.1*(Fperm_SI_Woolf2021!$E$9:$E$93-AB$58)-63.1579*EXP(-0.19*Fperm_SI_Woolf2021!$E$9:$E$93)+63.1579*EXP(-0.19*AB$58))/(Fperm_SI_Woolf2021!$E$9:$E$93-AB$58))*(AB$58-Fperm_SI_Woolf2021!$E$9:$E$93)/10))) + Fperm_SI_Woolf2021!$H$9:$H$93*EXP(-Fperm_SI_Woolf2021!$K$9:$K$93*$C130*IF(AB$58=Fperm_SI_Woolf2021!$E$9:$E$93,1,EXP(LN((1.1*(Fperm_SI_Woolf2021!$E$9:$E$93-AB$58)-63.1579*EXP(-0.19*Fperm_SI_Woolf2021!$E$9:$E$93)+63.1579*EXP(-0.19*AB$58))/(Fperm_SI_Woolf2021!$E$9:$E$93-AB$58))*(AB$58-Fperm_SI_Woolf2021!$E$9:$E$93)/10))),Fperm_SI_Woolf2021!$D$9:$D$93))</f>
        <v>0.35259198737944436</v>
      </c>
      <c r="AC130" s="51" cm="1">
        <f t="array" ref="AC130">MIN(1,SLOPE(Fperm_SI_Woolf2021!$F$9:$F$93*EXP(-Fperm_SI_Woolf2021!$I$9:$I$93*$C130*IF(AC$58=Fperm_SI_Woolf2021!$E$9:$E$93,1,EXP(LN((1.1*(Fperm_SI_Woolf2021!$E$9:$E$93-AC$58)-63.1579*EXP(-0.19*Fperm_SI_Woolf2021!$E$9:$E$93)+63.1579*EXP(-0.19*AC$58))/(Fperm_SI_Woolf2021!$E$9:$E$93-AC$58))*(AC$58-Fperm_SI_Woolf2021!$E$9:$E$93)/10))) + Fperm_SI_Woolf2021!$G$9:$G$93*EXP(-Fperm_SI_Woolf2021!$J$9:$J$93*$C130*IF(AC$58=Fperm_SI_Woolf2021!$E$9:$E$93,1,EXP(LN((1.1*(Fperm_SI_Woolf2021!$E$9:$E$93-AC$58)-63.1579*EXP(-0.19*Fperm_SI_Woolf2021!$E$9:$E$93)+63.1579*EXP(-0.19*AC$58))/(Fperm_SI_Woolf2021!$E$9:$E$93-AC$58))*(AC$58-Fperm_SI_Woolf2021!$E$9:$E$93)/10))) + Fperm_SI_Woolf2021!$H$9:$H$93*EXP(-Fperm_SI_Woolf2021!$K$9:$K$93*$C130*IF(AC$58=Fperm_SI_Woolf2021!$E$9:$E$93,1,EXP(LN((1.1*(Fperm_SI_Woolf2021!$E$9:$E$93-AC$58)-63.1579*EXP(-0.19*Fperm_SI_Woolf2021!$E$9:$E$93)+63.1579*EXP(-0.19*AC$58))/(Fperm_SI_Woolf2021!$E$9:$E$93-AC$58))*(AC$58-Fperm_SI_Woolf2021!$E$9:$E$93)/10))),Fperm_SI_Woolf2021!$D$9:$D$93)*AC$57+INTERCEPT(Fperm_SI_Woolf2021!$F$9:$F$93*EXP(-Fperm_SI_Woolf2021!$I$9:$I$93*$C130*IF(AC$58=Fperm_SI_Woolf2021!$E$9:$E$93,1,EXP(LN((1.1*(Fperm_SI_Woolf2021!$E$9:$E$93-AC$58)-63.1579*EXP(-0.19*Fperm_SI_Woolf2021!$E$9:$E$93)+63.1579*EXP(-0.19*AC$58))/(Fperm_SI_Woolf2021!$E$9:$E$93-AC$58))*(AC$58-Fperm_SI_Woolf2021!$E$9:$E$93)/10))) + Fperm_SI_Woolf2021!$G$9:$G$93*EXP(-Fperm_SI_Woolf2021!$J$9:$J$93*$C130*IF(AC$58=Fperm_SI_Woolf2021!$E$9:$E$93,1,EXP(LN((1.1*(Fperm_SI_Woolf2021!$E$9:$E$93-AC$58)-63.1579*EXP(-0.19*Fperm_SI_Woolf2021!$E$9:$E$93)+63.1579*EXP(-0.19*AC$58))/(Fperm_SI_Woolf2021!$E$9:$E$93-AC$58))*(AC$58-Fperm_SI_Woolf2021!$E$9:$E$93)/10))) + Fperm_SI_Woolf2021!$H$9:$H$93*EXP(-Fperm_SI_Woolf2021!$K$9:$K$93*$C130*IF(AC$58=Fperm_SI_Woolf2021!$E$9:$E$93,1,EXP(LN((1.1*(Fperm_SI_Woolf2021!$E$9:$E$93-AC$58)-63.1579*EXP(-0.19*Fperm_SI_Woolf2021!$E$9:$E$93)+63.1579*EXP(-0.19*AC$58))/(Fperm_SI_Woolf2021!$E$9:$E$93-AC$58))*(AC$58-Fperm_SI_Woolf2021!$E$9:$E$93)/10))),Fperm_SI_Woolf2021!$D$9:$D$93))</f>
        <v>0.32642066455394919</v>
      </c>
      <c r="AD130" s="51" cm="1">
        <f t="array" ref="AD130">MIN(1,SLOPE(Fperm_SI_Woolf2021!$F$9:$F$93*EXP(-Fperm_SI_Woolf2021!$I$9:$I$93*$C130*IF(AD$58=Fperm_SI_Woolf2021!$E$9:$E$93,1,EXP(LN((1.1*(Fperm_SI_Woolf2021!$E$9:$E$93-AD$58)-63.1579*EXP(-0.19*Fperm_SI_Woolf2021!$E$9:$E$93)+63.1579*EXP(-0.19*AD$58))/(Fperm_SI_Woolf2021!$E$9:$E$93-AD$58))*(AD$58-Fperm_SI_Woolf2021!$E$9:$E$93)/10))) + Fperm_SI_Woolf2021!$G$9:$G$93*EXP(-Fperm_SI_Woolf2021!$J$9:$J$93*$C130*IF(AD$58=Fperm_SI_Woolf2021!$E$9:$E$93,1,EXP(LN((1.1*(Fperm_SI_Woolf2021!$E$9:$E$93-AD$58)-63.1579*EXP(-0.19*Fperm_SI_Woolf2021!$E$9:$E$93)+63.1579*EXP(-0.19*AD$58))/(Fperm_SI_Woolf2021!$E$9:$E$93-AD$58))*(AD$58-Fperm_SI_Woolf2021!$E$9:$E$93)/10))) + Fperm_SI_Woolf2021!$H$9:$H$93*EXP(-Fperm_SI_Woolf2021!$K$9:$K$93*$C130*IF(AD$58=Fperm_SI_Woolf2021!$E$9:$E$93,1,EXP(LN((1.1*(Fperm_SI_Woolf2021!$E$9:$E$93-AD$58)-63.1579*EXP(-0.19*Fperm_SI_Woolf2021!$E$9:$E$93)+63.1579*EXP(-0.19*AD$58))/(Fperm_SI_Woolf2021!$E$9:$E$93-AD$58))*(AD$58-Fperm_SI_Woolf2021!$E$9:$E$93)/10))),Fperm_SI_Woolf2021!$D$9:$D$93)*AD$57+INTERCEPT(Fperm_SI_Woolf2021!$F$9:$F$93*EXP(-Fperm_SI_Woolf2021!$I$9:$I$93*$C130*IF(AD$58=Fperm_SI_Woolf2021!$E$9:$E$93,1,EXP(LN((1.1*(Fperm_SI_Woolf2021!$E$9:$E$93-AD$58)-63.1579*EXP(-0.19*Fperm_SI_Woolf2021!$E$9:$E$93)+63.1579*EXP(-0.19*AD$58))/(Fperm_SI_Woolf2021!$E$9:$E$93-AD$58))*(AD$58-Fperm_SI_Woolf2021!$E$9:$E$93)/10))) + Fperm_SI_Woolf2021!$G$9:$G$93*EXP(-Fperm_SI_Woolf2021!$J$9:$J$93*$C130*IF(AD$58=Fperm_SI_Woolf2021!$E$9:$E$93,1,EXP(LN((1.1*(Fperm_SI_Woolf2021!$E$9:$E$93-AD$58)-63.1579*EXP(-0.19*Fperm_SI_Woolf2021!$E$9:$E$93)+63.1579*EXP(-0.19*AD$58))/(Fperm_SI_Woolf2021!$E$9:$E$93-AD$58))*(AD$58-Fperm_SI_Woolf2021!$E$9:$E$93)/10))) + Fperm_SI_Woolf2021!$H$9:$H$93*EXP(-Fperm_SI_Woolf2021!$K$9:$K$93*$C130*IF(AD$58=Fperm_SI_Woolf2021!$E$9:$E$93,1,EXP(LN((1.1*(Fperm_SI_Woolf2021!$E$9:$E$93-AD$58)-63.1579*EXP(-0.19*Fperm_SI_Woolf2021!$E$9:$E$93)+63.1579*EXP(-0.19*AD$58))/(Fperm_SI_Woolf2021!$E$9:$E$93-AD$58))*(AD$58-Fperm_SI_Woolf2021!$E$9:$E$93)/10))),Fperm_SI_Woolf2021!$D$9:$D$93))</f>
        <v>0.30024934172845402</v>
      </c>
      <c r="AE130" s="51" cm="1">
        <f t="array" ref="AE130">MIN(1,SLOPE(Fperm_SI_Woolf2021!$F$9:$F$93*EXP(-Fperm_SI_Woolf2021!$I$9:$I$93*$C130*IF(AE$58=Fperm_SI_Woolf2021!$E$9:$E$93,1,EXP(LN((1.1*(Fperm_SI_Woolf2021!$E$9:$E$93-AE$58)-63.1579*EXP(-0.19*Fperm_SI_Woolf2021!$E$9:$E$93)+63.1579*EXP(-0.19*AE$58))/(Fperm_SI_Woolf2021!$E$9:$E$93-AE$58))*(AE$58-Fperm_SI_Woolf2021!$E$9:$E$93)/10))) + Fperm_SI_Woolf2021!$G$9:$G$93*EXP(-Fperm_SI_Woolf2021!$J$9:$J$93*$C130*IF(AE$58=Fperm_SI_Woolf2021!$E$9:$E$93,1,EXP(LN((1.1*(Fperm_SI_Woolf2021!$E$9:$E$93-AE$58)-63.1579*EXP(-0.19*Fperm_SI_Woolf2021!$E$9:$E$93)+63.1579*EXP(-0.19*AE$58))/(Fperm_SI_Woolf2021!$E$9:$E$93-AE$58))*(AE$58-Fperm_SI_Woolf2021!$E$9:$E$93)/10))) + Fperm_SI_Woolf2021!$H$9:$H$93*EXP(-Fperm_SI_Woolf2021!$K$9:$K$93*$C130*IF(AE$58=Fperm_SI_Woolf2021!$E$9:$E$93,1,EXP(LN((1.1*(Fperm_SI_Woolf2021!$E$9:$E$93-AE$58)-63.1579*EXP(-0.19*Fperm_SI_Woolf2021!$E$9:$E$93)+63.1579*EXP(-0.19*AE$58))/(Fperm_SI_Woolf2021!$E$9:$E$93-AE$58))*(AE$58-Fperm_SI_Woolf2021!$E$9:$E$93)/10))),Fperm_SI_Woolf2021!$D$9:$D$93)*AE$57+INTERCEPT(Fperm_SI_Woolf2021!$F$9:$F$93*EXP(-Fperm_SI_Woolf2021!$I$9:$I$93*$C130*IF(AE$58=Fperm_SI_Woolf2021!$E$9:$E$93,1,EXP(LN((1.1*(Fperm_SI_Woolf2021!$E$9:$E$93-AE$58)-63.1579*EXP(-0.19*Fperm_SI_Woolf2021!$E$9:$E$93)+63.1579*EXP(-0.19*AE$58))/(Fperm_SI_Woolf2021!$E$9:$E$93-AE$58))*(AE$58-Fperm_SI_Woolf2021!$E$9:$E$93)/10))) + Fperm_SI_Woolf2021!$G$9:$G$93*EXP(-Fperm_SI_Woolf2021!$J$9:$J$93*$C130*IF(AE$58=Fperm_SI_Woolf2021!$E$9:$E$93,1,EXP(LN((1.1*(Fperm_SI_Woolf2021!$E$9:$E$93-AE$58)-63.1579*EXP(-0.19*Fperm_SI_Woolf2021!$E$9:$E$93)+63.1579*EXP(-0.19*AE$58))/(Fperm_SI_Woolf2021!$E$9:$E$93-AE$58))*(AE$58-Fperm_SI_Woolf2021!$E$9:$E$93)/10))) + Fperm_SI_Woolf2021!$H$9:$H$93*EXP(-Fperm_SI_Woolf2021!$K$9:$K$93*$C130*IF(AE$58=Fperm_SI_Woolf2021!$E$9:$E$93,1,EXP(LN((1.1*(Fperm_SI_Woolf2021!$E$9:$E$93-AE$58)-63.1579*EXP(-0.19*Fperm_SI_Woolf2021!$E$9:$E$93)+63.1579*EXP(-0.19*AE$58))/(Fperm_SI_Woolf2021!$E$9:$E$93-AE$58))*(AE$58-Fperm_SI_Woolf2021!$E$9:$E$93)/10))),Fperm_SI_Woolf2021!$D$9:$D$93))</f>
        <v>0.27407801890295885</v>
      </c>
      <c r="AF130" s="51" cm="1">
        <f t="array" ref="AF130">MIN(1,SLOPE(Fperm_SI_Woolf2021!$F$9:$F$93*EXP(-Fperm_SI_Woolf2021!$I$9:$I$93*$C130*IF(AF$58=Fperm_SI_Woolf2021!$E$9:$E$93,1,EXP(LN((1.1*(Fperm_SI_Woolf2021!$E$9:$E$93-AF$58)-63.1579*EXP(-0.19*Fperm_SI_Woolf2021!$E$9:$E$93)+63.1579*EXP(-0.19*AF$58))/(Fperm_SI_Woolf2021!$E$9:$E$93-AF$58))*(AF$58-Fperm_SI_Woolf2021!$E$9:$E$93)/10))) + Fperm_SI_Woolf2021!$G$9:$G$93*EXP(-Fperm_SI_Woolf2021!$J$9:$J$93*$C130*IF(AF$58=Fperm_SI_Woolf2021!$E$9:$E$93,1,EXP(LN((1.1*(Fperm_SI_Woolf2021!$E$9:$E$93-AF$58)-63.1579*EXP(-0.19*Fperm_SI_Woolf2021!$E$9:$E$93)+63.1579*EXP(-0.19*AF$58))/(Fperm_SI_Woolf2021!$E$9:$E$93-AF$58))*(AF$58-Fperm_SI_Woolf2021!$E$9:$E$93)/10))) + Fperm_SI_Woolf2021!$H$9:$H$93*EXP(-Fperm_SI_Woolf2021!$K$9:$K$93*$C130*IF(AF$58=Fperm_SI_Woolf2021!$E$9:$E$93,1,EXP(LN((1.1*(Fperm_SI_Woolf2021!$E$9:$E$93-AF$58)-63.1579*EXP(-0.19*Fperm_SI_Woolf2021!$E$9:$E$93)+63.1579*EXP(-0.19*AF$58))/(Fperm_SI_Woolf2021!$E$9:$E$93-AF$58))*(AF$58-Fperm_SI_Woolf2021!$E$9:$E$93)/10))),Fperm_SI_Woolf2021!$D$9:$D$93)*AF$57+INTERCEPT(Fperm_SI_Woolf2021!$F$9:$F$93*EXP(-Fperm_SI_Woolf2021!$I$9:$I$93*$C130*IF(AF$58=Fperm_SI_Woolf2021!$E$9:$E$93,1,EXP(LN((1.1*(Fperm_SI_Woolf2021!$E$9:$E$93-AF$58)-63.1579*EXP(-0.19*Fperm_SI_Woolf2021!$E$9:$E$93)+63.1579*EXP(-0.19*AF$58))/(Fperm_SI_Woolf2021!$E$9:$E$93-AF$58))*(AF$58-Fperm_SI_Woolf2021!$E$9:$E$93)/10))) + Fperm_SI_Woolf2021!$G$9:$G$93*EXP(-Fperm_SI_Woolf2021!$J$9:$J$93*$C130*IF(AF$58=Fperm_SI_Woolf2021!$E$9:$E$93,1,EXP(LN((1.1*(Fperm_SI_Woolf2021!$E$9:$E$93-AF$58)-63.1579*EXP(-0.19*Fperm_SI_Woolf2021!$E$9:$E$93)+63.1579*EXP(-0.19*AF$58))/(Fperm_SI_Woolf2021!$E$9:$E$93-AF$58))*(AF$58-Fperm_SI_Woolf2021!$E$9:$E$93)/10))) + Fperm_SI_Woolf2021!$H$9:$H$93*EXP(-Fperm_SI_Woolf2021!$K$9:$K$93*$C130*IF(AF$58=Fperm_SI_Woolf2021!$E$9:$E$93,1,EXP(LN((1.1*(Fperm_SI_Woolf2021!$E$9:$E$93-AF$58)-63.1579*EXP(-0.19*Fperm_SI_Woolf2021!$E$9:$E$93)+63.1579*EXP(-0.19*AF$58))/(Fperm_SI_Woolf2021!$E$9:$E$93-AF$58))*(AF$58-Fperm_SI_Woolf2021!$E$9:$E$93)/10))),Fperm_SI_Woolf2021!$D$9:$D$93))</f>
        <v>0.24790669607746368</v>
      </c>
      <c r="AG130" s="51" cm="1">
        <f t="array" ref="AG130">MIN(1,SLOPE(Fperm_SI_Woolf2021!$F$9:$F$93*EXP(-Fperm_SI_Woolf2021!$I$9:$I$93*$C130*IF(AG$58=Fperm_SI_Woolf2021!$E$9:$E$93,1,EXP(LN((1.1*(Fperm_SI_Woolf2021!$E$9:$E$93-AG$58)-63.1579*EXP(-0.19*Fperm_SI_Woolf2021!$E$9:$E$93)+63.1579*EXP(-0.19*AG$58))/(Fperm_SI_Woolf2021!$E$9:$E$93-AG$58))*(AG$58-Fperm_SI_Woolf2021!$E$9:$E$93)/10))) + Fperm_SI_Woolf2021!$G$9:$G$93*EXP(-Fperm_SI_Woolf2021!$J$9:$J$93*$C130*IF(AG$58=Fperm_SI_Woolf2021!$E$9:$E$93,1,EXP(LN((1.1*(Fperm_SI_Woolf2021!$E$9:$E$93-AG$58)-63.1579*EXP(-0.19*Fperm_SI_Woolf2021!$E$9:$E$93)+63.1579*EXP(-0.19*AG$58))/(Fperm_SI_Woolf2021!$E$9:$E$93-AG$58))*(AG$58-Fperm_SI_Woolf2021!$E$9:$E$93)/10))) + Fperm_SI_Woolf2021!$H$9:$H$93*EXP(-Fperm_SI_Woolf2021!$K$9:$K$93*$C130*IF(AG$58=Fperm_SI_Woolf2021!$E$9:$E$93,1,EXP(LN((1.1*(Fperm_SI_Woolf2021!$E$9:$E$93-AG$58)-63.1579*EXP(-0.19*Fperm_SI_Woolf2021!$E$9:$E$93)+63.1579*EXP(-0.19*AG$58))/(Fperm_SI_Woolf2021!$E$9:$E$93-AG$58))*(AG$58-Fperm_SI_Woolf2021!$E$9:$E$93)/10))),Fperm_SI_Woolf2021!$D$9:$D$93)*AG$57+INTERCEPT(Fperm_SI_Woolf2021!$F$9:$F$93*EXP(-Fperm_SI_Woolf2021!$I$9:$I$93*$C130*IF(AG$58=Fperm_SI_Woolf2021!$E$9:$E$93,1,EXP(LN((1.1*(Fperm_SI_Woolf2021!$E$9:$E$93-AG$58)-63.1579*EXP(-0.19*Fperm_SI_Woolf2021!$E$9:$E$93)+63.1579*EXP(-0.19*AG$58))/(Fperm_SI_Woolf2021!$E$9:$E$93-AG$58))*(AG$58-Fperm_SI_Woolf2021!$E$9:$E$93)/10))) + Fperm_SI_Woolf2021!$G$9:$G$93*EXP(-Fperm_SI_Woolf2021!$J$9:$J$93*$C130*IF(AG$58=Fperm_SI_Woolf2021!$E$9:$E$93,1,EXP(LN((1.1*(Fperm_SI_Woolf2021!$E$9:$E$93-AG$58)-63.1579*EXP(-0.19*Fperm_SI_Woolf2021!$E$9:$E$93)+63.1579*EXP(-0.19*AG$58))/(Fperm_SI_Woolf2021!$E$9:$E$93-AG$58))*(AG$58-Fperm_SI_Woolf2021!$E$9:$E$93)/10))) + Fperm_SI_Woolf2021!$H$9:$H$93*EXP(-Fperm_SI_Woolf2021!$K$9:$K$93*$C130*IF(AG$58=Fperm_SI_Woolf2021!$E$9:$E$93,1,EXP(LN((1.1*(Fperm_SI_Woolf2021!$E$9:$E$93-AG$58)-63.1579*EXP(-0.19*Fperm_SI_Woolf2021!$E$9:$E$93)+63.1579*EXP(-0.19*AG$58))/(Fperm_SI_Woolf2021!$E$9:$E$93-AG$58))*(AG$58-Fperm_SI_Woolf2021!$E$9:$E$93)/10))),Fperm_SI_Woolf2021!$D$9:$D$93))</f>
        <v>0.22173537325196851</v>
      </c>
      <c r="AH130" s="51" cm="1">
        <f t="array" ref="AH130">MIN(1,SLOPE(Fperm_SI_Woolf2021!$F$9:$F$93*EXP(-Fperm_SI_Woolf2021!$I$9:$I$93*$C130*IF(AH$58=Fperm_SI_Woolf2021!$E$9:$E$93,1,EXP(LN((1.1*(Fperm_SI_Woolf2021!$E$9:$E$93-AH$58)-63.1579*EXP(-0.19*Fperm_SI_Woolf2021!$E$9:$E$93)+63.1579*EXP(-0.19*AH$58))/(Fperm_SI_Woolf2021!$E$9:$E$93-AH$58))*(AH$58-Fperm_SI_Woolf2021!$E$9:$E$93)/10))) + Fperm_SI_Woolf2021!$G$9:$G$93*EXP(-Fperm_SI_Woolf2021!$J$9:$J$93*$C130*IF(AH$58=Fperm_SI_Woolf2021!$E$9:$E$93,1,EXP(LN((1.1*(Fperm_SI_Woolf2021!$E$9:$E$93-AH$58)-63.1579*EXP(-0.19*Fperm_SI_Woolf2021!$E$9:$E$93)+63.1579*EXP(-0.19*AH$58))/(Fperm_SI_Woolf2021!$E$9:$E$93-AH$58))*(AH$58-Fperm_SI_Woolf2021!$E$9:$E$93)/10))) + Fperm_SI_Woolf2021!$H$9:$H$93*EXP(-Fperm_SI_Woolf2021!$K$9:$K$93*$C130*IF(AH$58=Fperm_SI_Woolf2021!$E$9:$E$93,1,EXP(LN((1.1*(Fperm_SI_Woolf2021!$E$9:$E$93-AH$58)-63.1579*EXP(-0.19*Fperm_SI_Woolf2021!$E$9:$E$93)+63.1579*EXP(-0.19*AH$58))/(Fperm_SI_Woolf2021!$E$9:$E$93-AH$58))*(AH$58-Fperm_SI_Woolf2021!$E$9:$E$93)/10))),Fperm_SI_Woolf2021!$D$9:$D$93)*AH$57+INTERCEPT(Fperm_SI_Woolf2021!$F$9:$F$93*EXP(-Fperm_SI_Woolf2021!$I$9:$I$93*$C130*IF(AH$58=Fperm_SI_Woolf2021!$E$9:$E$93,1,EXP(LN((1.1*(Fperm_SI_Woolf2021!$E$9:$E$93-AH$58)-63.1579*EXP(-0.19*Fperm_SI_Woolf2021!$E$9:$E$93)+63.1579*EXP(-0.19*AH$58))/(Fperm_SI_Woolf2021!$E$9:$E$93-AH$58))*(AH$58-Fperm_SI_Woolf2021!$E$9:$E$93)/10))) + Fperm_SI_Woolf2021!$G$9:$G$93*EXP(-Fperm_SI_Woolf2021!$J$9:$J$93*$C130*IF(AH$58=Fperm_SI_Woolf2021!$E$9:$E$93,1,EXP(LN((1.1*(Fperm_SI_Woolf2021!$E$9:$E$93-AH$58)-63.1579*EXP(-0.19*Fperm_SI_Woolf2021!$E$9:$E$93)+63.1579*EXP(-0.19*AH$58))/(Fperm_SI_Woolf2021!$E$9:$E$93-AH$58))*(AH$58-Fperm_SI_Woolf2021!$E$9:$E$93)/10))) + Fperm_SI_Woolf2021!$H$9:$H$93*EXP(-Fperm_SI_Woolf2021!$K$9:$K$93*$C130*IF(AH$58=Fperm_SI_Woolf2021!$E$9:$E$93,1,EXP(LN((1.1*(Fperm_SI_Woolf2021!$E$9:$E$93-AH$58)-63.1579*EXP(-0.19*Fperm_SI_Woolf2021!$E$9:$E$93)+63.1579*EXP(-0.19*AH$58))/(Fperm_SI_Woolf2021!$E$9:$E$93-AH$58))*(AH$58-Fperm_SI_Woolf2021!$E$9:$E$93)/10))),Fperm_SI_Woolf2021!$D$9:$D$93))</f>
        <v>0.41520915819001558</v>
      </c>
      <c r="AI130" s="51" cm="1">
        <f t="array" ref="AI130">MIN(1,SLOPE(Fperm_SI_Woolf2021!$F$9:$F$93*EXP(-Fperm_SI_Woolf2021!$I$9:$I$93*$C130*IF(AI$58=Fperm_SI_Woolf2021!$E$9:$E$93,1,EXP(LN((1.1*(Fperm_SI_Woolf2021!$E$9:$E$93-AI$58)-63.1579*EXP(-0.19*Fperm_SI_Woolf2021!$E$9:$E$93)+63.1579*EXP(-0.19*AI$58))/(Fperm_SI_Woolf2021!$E$9:$E$93-AI$58))*(AI$58-Fperm_SI_Woolf2021!$E$9:$E$93)/10))) + Fperm_SI_Woolf2021!$G$9:$G$93*EXP(-Fperm_SI_Woolf2021!$J$9:$J$93*$C130*IF(AI$58=Fperm_SI_Woolf2021!$E$9:$E$93,1,EXP(LN((1.1*(Fperm_SI_Woolf2021!$E$9:$E$93-AI$58)-63.1579*EXP(-0.19*Fperm_SI_Woolf2021!$E$9:$E$93)+63.1579*EXP(-0.19*AI$58))/(Fperm_SI_Woolf2021!$E$9:$E$93-AI$58))*(AI$58-Fperm_SI_Woolf2021!$E$9:$E$93)/10))) + Fperm_SI_Woolf2021!$H$9:$H$93*EXP(-Fperm_SI_Woolf2021!$K$9:$K$93*$C130*IF(AI$58=Fperm_SI_Woolf2021!$E$9:$E$93,1,EXP(LN((1.1*(Fperm_SI_Woolf2021!$E$9:$E$93-AI$58)-63.1579*EXP(-0.19*Fperm_SI_Woolf2021!$E$9:$E$93)+63.1579*EXP(-0.19*AI$58))/(Fperm_SI_Woolf2021!$E$9:$E$93-AI$58))*(AI$58-Fperm_SI_Woolf2021!$E$9:$E$93)/10))),Fperm_SI_Woolf2021!$D$9:$D$93)*AI$57+INTERCEPT(Fperm_SI_Woolf2021!$F$9:$F$93*EXP(-Fperm_SI_Woolf2021!$I$9:$I$93*$C130*IF(AI$58=Fperm_SI_Woolf2021!$E$9:$E$93,1,EXP(LN((1.1*(Fperm_SI_Woolf2021!$E$9:$E$93-AI$58)-63.1579*EXP(-0.19*Fperm_SI_Woolf2021!$E$9:$E$93)+63.1579*EXP(-0.19*AI$58))/(Fperm_SI_Woolf2021!$E$9:$E$93-AI$58))*(AI$58-Fperm_SI_Woolf2021!$E$9:$E$93)/10))) + Fperm_SI_Woolf2021!$G$9:$G$93*EXP(-Fperm_SI_Woolf2021!$J$9:$J$93*$C130*IF(AI$58=Fperm_SI_Woolf2021!$E$9:$E$93,1,EXP(LN((1.1*(Fperm_SI_Woolf2021!$E$9:$E$93-AI$58)-63.1579*EXP(-0.19*Fperm_SI_Woolf2021!$E$9:$E$93)+63.1579*EXP(-0.19*AI$58))/(Fperm_SI_Woolf2021!$E$9:$E$93-AI$58))*(AI$58-Fperm_SI_Woolf2021!$E$9:$E$93)/10))) + Fperm_SI_Woolf2021!$H$9:$H$93*EXP(-Fperm_SI_Woolf2021!$K$9:$K$93*$C130*IF(AI$58=Fperm_SI_Woolf2021!$E$9:$E$93,1,EXP(LN((1.1*(Fperm_SI_Woolf2021!$E$9:$E$93-AI$58)-63.1579*EXP(-0.19*Fperm_SI_Woolf2021!$E$9:$E$93)+63.1579*EXP(-0.19*AI$58))/(Fperm_SI_Woolf2021!$E$9:$E$93-AI$58))*(AI$58-Fperm_SI_Woolf2021!$E$9:$E$93)/10))),Fperm_SI_Woolf2021!$D$9:$D$93))</f>
        <v>0.39573581446312456</v>
      </c>
      <c r="AJ130" s="51" cm="1">
        <f t="array" ref="AJ130">MIN(1,SLOPE(Fperm_SI_Woolf2021!$F$9:$F$93*EXP(-Fperm_SI_Woolf2021!$I$9:$I$93*$C130*IF(AJ$58=Fperm_SI_Woolf2021!$E$9:$E$93,1,EXP(LN((1.1*(Fperm_SI_Woolf2021!$E$9:$E$93-AJ$58)-63.1579*EXP(-0.19*Fperm_SI_Woolf2021!$E$9:$E$93)+63.1579*EXP(-0.19*AJ$58))/(Fperm_SI_Woolf2021!$E$9:$E$93-AJ$58))*(AJ$58-Fperm_SI_Woolf2021!$E$9:$E$93)/10))) + Fperm_SI_Woolf2021!$G$9:$G$93*EXP(-Fperm_SI_Woolf2021!$J$9:$J$93*$C130*IF(AJ$58=Fperm_SI_Woolf2021!$E$9:$E$93,1,EXP(LN((1.1*(Fperm_SI_Woolf2021!$E$9:$E$93-AJ$58)-63.1579*EXP(-0.19*Fperm_SI_Woolf2021!$E$9:$E$93)+63.1579*EXP(-0.19*AJ$58))/(Fperm_SI_Woolf2021!$E$9:$E$93-AJ$58))*(AJ$58-Fperm_SI_Woolf2021!$E$9:$E$93)/10))) + Fperm_SI_Woolf2021!$H$9:$H$93*EXP(-Fperm_SI_Woolf2021!$K$9:$K$93*$C130*IF(AJ$58=Fperm_SI_Woolf2021!$E$9:$E$93,1,EXP(LN((1.1*(Fperm_SI_Woolf2021!$E$9:$E$93-AJ$58)-63.1579*EXP(-0.19*Fperm_SI_Woolf2021!$E$9:$E$93)+63.1579*EXP(-0.19*AJ$58))/(Fperm_SI_Woolf2021!$E$9:$E$93-AJ$58))*(AJ$58-Fperm_SI_Woolf2021!$E$9:$E$93)/10))),Fperm_SI_Woolf2021!$D$9:$D$93)*AJ$57+INTERCEPT(Fperm_SI_Woolf2021!$F$9:$F$93*EXP(-Fperm_SI_Woolf2021!$I$9:$I$93*$C130*IF(AJ$58=Fperm_SI_Woolf2021!$E$9:$E$93,1,EXP(LN((1.1*(Fperm_SI_Woolf2021!$E$9:$E$93-AJ$58)-63.1579*EXP(-0.19*Fperm_SI_Woolf2021!$E$9:$E$93)+63.1579*EXP(-0.19*AJ$58))/(Fperm_SI_Woolf2021!$E$9:$E$93-AJ$58))*(AJ$58-Fperm_SI_Woolf2021!$E$9:$E$93)/10))) + Fperm_SI_Woolf2021!$G$9:$G$93*EXP(-Fperm_SI_Woolf2021!$J$9:$J$93*$C130*IF(AJ$58=Fperm_SI_Woolf2021!$E$9:$E$93,1,EXP(LN((1.1*(Fperm_SI_Woolf2021!$E$9:$E$93-AJ$58)-63.1579*EXP(-0.19*Fperm_SI_Woolf2021!$E$9:$E$93)+63.1579*EXP(-0.19*AJ$58))/(Fperm_SI_Woolf2021!$E$9:$E$93-AJ$58))*(AJ$58-Fperm_SI_Woolf2021!$E$9:$E$93)/10))) + Fperm_SI_Woolf2021!$H$9:$H$93*EXP(-Fperm_SI_Woolf2021!$K$9:$K$93*$C130*IF(AJ$58=Fperm_SI_Woolf2021!$E$9:$E$93,1,EXP(LN((1.1*(Fperm_SI_Woolf2021!$E$9:$E$93-AJ$58)-63.1579*EXP(-0.19*Fperm_SI_Woolf2021!$E$9:$E$93)+63.1579*EXP(-0.19*AJ$58))/(Fperm_SI_Woolf2021!$E$9:$E$93-AJ$58))*(AJ$58-Fperm_SI_Woolf2021!$E$9:$E$93)/10))),Fperm_SI_Woolf2021!$D$9:$D$93))</f>
        <v>0.37626247073623348</v>
      </c>
      <c r="AK130" s="51" cm="1">
        <f t="array" ref="AK130">MIN(1,SLOPE(Fperm_SI_Woolf2021!$F$9:$F$93*EXP(-Fperm_SI_Woolf2021!$I$9:$I$93*$C130*IF(AK$58=Fperm_SI_Woolf2021!$E$9:$E$93,1,EXP(LN((1.1*(Fperm_SI_Woolf2021!$E$9:$E$93-AK$58)-63.1579*EXP(-0.19*Fperm_SI_Woolf2021!$E$9:$E$93)+63.1579*EXP(-0.19*AK$58))/(Fperm_SI_Woolf2021!$E$9:$E$93-AK$58))*(AK$58-Fperm_SI_Woolf2021!$E$9:$E$93)/10))) + Fperm_SI_Woolf2021!$G$9:$G$93*EXP(-Fperm_SI_Woolf2021!$J$9:$J$93*$C130*IF(AK$58=Fperm_SI_Woolf2021!$E$9:$E$93,1,EXP(LN((1.1*(Fperm_SI_Woolf2021!$E$9:$E$93-AK$58)-63.1579*EXP(-0.19*Fperm_SI_Woolf2021!$E$9:$E$93)+63.1579*EXP(-0.19*AK$58))/(Fperm_SI_Woolf2021!$E$9:$E$93-AK$58))*(AK$58-Fperm_SI_Woolf2021!$E$9:$E$93)/10))) + Fperm_SI_Woolf2021!$H$9:$H$93*EXP(-Fperm_SI_Woolf2021!$K$9:$K$93*$C130*IF(AK$58=Fperm_SI_Woolf2021!$E$9:$E$93,1,EXP(LN((1.1*(Fperm_SI_Woolf2021!$E$9:$E$93-AK$58)-63.1579*EXP(-0.19*Fperm_SI_Woolf2021!$E$9:$E$93)+63.1579*EXP(-0.19*AK$58))/(Fperm_SI_Woolf2021!$E$9:$E$93-AK$58))*(AK$58-Fperm_SI_Woolf2021!$E$9:$E$93)/10))),Fperm_SI_Woolf2021!$D$9:$D$93)*AK$57+INTERCEPT(Fperm_SI_Woolf2021!$F$9:$F$93*EXP(-Fperm_SI_Woolf2021!$I$9:$I$93*$C130*IF(AK$58=Fperm_SI_Woolf2021!$E$9:$E$93,1,EXP(LN((1.1*(Fperm_SI_Woolf2021!$E$9:$E$93-AK$58)-63.1579*EXP(-0.19*Fperm_SI_Woolf2021!$E$9:$E$93)+63.1579*EXP(-0.19*AK$58))/(Fperm_SI_Woolf2021!$E$9:$E$93-AK$58))*(AK$58-Fperm_SI_Woolf2021!$E$9:$E$93)/10))) + Fperm_SI_Woolf2021!$G$9:$G$93*EXP(-Fperm_SI_Woolf2021!$J$9:$J$93*$C130*IF(AK$58=Fperm_SI_Woolf2021!$E$9:$E$93,1,EXP(LN((1.1*(Fperm_SI_Woolf2021!$E$9:$E$93-AK$58)-63.1579*EXP(-0.19*Fperm_SI_Woolf2021!$E$9:$E$93)+63.1579*EXP(-0.19*AK$58))/(Fperm_SI_Woolf2021!$E$9:$E$93-AK$58))*(AK$58-Fperm_SI_Woolf2021!$E$9:$E$93)/10))) + Fperm_SI_Woolf2021!$H$9:$H$93*EXP(-Fperm_SI_Woolf2021!$K$9:$K$93*$C130*IF(AK$58=Fperm_SI_Woolf2021!$E$9:$E$93,1,EXP(LN((1.1*(Fperm_SI_Woolf2021!$E$9:$E$93-AK$58)-63.1579*EXP(-0.19*Fperm_SI_Woolf2021!$E$9:$E$93)+63.1579*EXP(-0.19*AK$58))/(Fperm_SI_Woolf2021!$E$9:$E$93-AK$58))*(AK$58-Fperm_SI_Woolf2021!$E$9:$E$93)/10))),Fperm_SI_Woolf2021!$D$9:$D$93))</f>
        <v>0.3567891270093424</v>
      </c>
      <c r="AL130" s="51" cm="1">
        <f t="array" ref="AL130">MIN(1,SLOPE(Fperm_SI_Woolf2021!$F$9:$F$93*EXP(-Fperm_SI_Woolf2021!$I$9:$I$93*$C130*IF(AL$58=Fperm_SI_Woolf2021!$E$9:$E$93,1,EXP(LN((1.1*(Fperm_SI_Woolf2021!$E$9:$E$93-AL$58)-63.1579*EXP(-0.19*Fperm_SI_Woolf2021!$E$9:$E$93)+63.1579*EXP(-0.19*AL$58))/(Fperm_SI_Woolf2021!$E$9:$E$93-AL$58))*(AL$58-Fperm_SI_Woolf2021!$E$9:$E$93)/10))) + Fperm_SI_Woolf2021!$G$9:$G$93*EXP(-Fperm_SI_Woolf2021!$J$9:$J$93*$C130*IF(AL$58=Fperm_SI_Woolf2021!$E$9:$E$93,1,EXP(LN((1.1*(Fperm_SI_Woolf2021!$E$9:$E$93-AL$58)-63.1579*EXP(-0.19*Fperm_SI_Woolf2021!$E$9:$E$93)+63.1579*EXP(-0.19*AL$58))/(Fperm_SI_Woolf2021!$E$9:$E$93-AL$58))*(AL$58-Fperm_SI_Woolf2021!$E$9:$E$93)/10))) + Fperm_SI_Woolf2021!$H$9:$H$93*EXP(-Fperm_SI_Woolf2021!$K$9:$K$93*$C130*IF(AL$58=Fperm_SI_Woolf2021!$E$9:$E$93,1,EXP(LN((1.1*(Fperm_SI_Woolf2021!$E$9:$E$93-AL$58)-63.1579*EXP(-0.19*Fperm_SI_Woolf2021!$E$9:$E$93)+63.1579*EXP(-0.19*AL$58))/(Fperm_SI_Woolf2021!$E$9:$E$93-AL$58))*(AL$58-Fperm_SI_Woolf2021!$E$9:$E$93)/10))),Fperm_SI_Woolf2021!$D$9:$D$93)*AL$57+INTERCEPT(Fperm_SI_Woolf2021!$F$9:$F$93*EXP(-Fperm_SI_Woolf2021!$I$9:$I$93*$C130*IF(AL$58=Fperm_SI_Woolf2021!$E$9:$E$93,1,EXP(LN((1.1*(Fperm_SI_Woolf2021!$E$9:$E$93-AL$58)-63.1579*EXP(-0.19*Fperm_SI_Woolf2021!$E$9:$E$93)+63.1579*EXP(-0.19*AL$58))/(Fperm_SI_Woolf2021!$E$9:$E$93-AL$58))*(AL$58-Fperm_SI_Woolf2021!$E$9:$E$93)/10))) + Fperm_SI_Woolf2021!$G$9:$G$93*EXP(-Fperm_SI_Woolf2021!$J$9:$J$93*$C130*IF(AL$58=Fperm_SI_Woolf2021!$E$9:$E$93,1,EXP(LN((1.1*(Fperm_SI_Woolf2021!$E$9:$E$93-AL$58)-63.1579*EXP(-0.19*Fperm_SI_Woolf2021!$E$9:$E$93)+63.1579*EXP(-0.19*AL$58))/(Fperm_SI_Woolf2021!$E$9:$E$93-AL$58))*(AL$58-Fperm_SI_Woolf2021!$E$9:$E$93)/10))) + Fperm_SI_Woolf2021!$H$9:$H$93*EXP(-Fperm_SI_Woolf2021!$K$9:$K$93*$C130*IF(AL$58=Fperm_SI_Woolf2021!$E$9:$E$93,1,EXP(LN((1.1*(Fperm_SI_Woolf2021!$E$9:$E$93-AL$58)-63.1579*EXP(-0.19*Fperm_SI_Woolf2021!$E$9:$E$93)+63.1579*EXP(-0.19*AL$58))/(Fperm_SI_Woolf2021!$E$9:$E$93-AL$58))*(AL$58-Fperm_SI_Woolf2021!$E$9:$E$93)/10))),Fperm_SI_Woolf2021!$D$9:$D$93))</f>
        <v>0.33731578328245138</v>
      </c>
      <c r="AM130" s="51" cm="1">
        <f t="array" ref="AM130">MIN(1,SLOPE(Fperm_SI_Woolf2021!$F$9:$F$93*EXP(-Fperm_SI_Woolf2021!$I$9:$I$93*$C130*IF(AM$58=Fperm_SI_Woolf2021!$E$9:$E$93,1,EXP(LN((1.1*(Fperm_SI_Woolf2021!$E$9:$E$93-AM$58)-63.1579*EXP(-0.19*Fperm_SI_Woolf2021!$E$9:$E$93)+63.1579*EXP(-0.19*AM$58))/(Fperm_SI_Woolf2021!$E$9:$E$93-AM$58))*(AM$58-Fperm_SI_Woolf2021!$E$9:$E$93)/10))) + Fperm_SI_Woolf2021!$G$9:$G$93*EXP(-Fperm_SI_Woolf2021!$J$9:$J$93*$C130*IF(AM$58=Fperm_SI_Woolf2021!$E$9:$E$93,1,EXP(LN((1.1*(Fperm_SI_Woolf2021!$E$9:$E$93-AM$58)-63.1579*EXP(-0.19*Fperm_SI_Woolf2021!$E$9:$E$93)+63.1579*EXP(-0.19*AM$58))/(Fperm_SI_Woolf2021!$E$9:$E$93-AM$58))*(AM$58-Fperm_SI_Woolf2021!$E$9:$E$93)/10))) + Fperm_SI_Woolf2021!$H$9:$H$93*EXP(-Fperm_SI_Woolf2021!$K$9:$K$93*$C130*IF(AM$58=Fperm_SI_Woolf2021!$E$9:$E$93,1,EXP(LN((1.1*(Fperm_SI_Woolf2021!$E$9:$E$93-AM$58)-63.1579*EXP(-0.19*Fperm_SI_Woolf2021!$E$9:$E$93)+63.1579*EXP(-0.19*AM$58))/(Fperm_SI_Woolf2021!$E$9:$E$93-AM$58))*(AM$58-Fperm_SI_Woolf2021!$E$9:$E$93)/10))),Fperm_SI_Woolf2021!$D$9:$D$93)*AM$57+INTERCEPT(Fperm_SI_Woolf2021!$F$9:$F$93*EXP(-Fperm_SI_Woolf2021!$I$9:$I$93*$C130*IF(AM$58=Fperm_SI_Woolf2021!$E$9:$E$93,1,EXP(LN((1.1*(Fperm_SI_Woolf2021!$E$9:$E$93-AM$58)-63.1579*EXP(-0.19*Fperm_SI_Woolf2021!$E$9:$E$93)+63.1579*EXP(-0.19*AM$58))/(Fperm_SI_Woolf2021!$E$9:$E$93-AM$58))*(AM$58-Fperm_SI_Woolf2021!$E$9:$E$93)/10))) + Fperm_SI_Woolf2021!$G$9:$G$93*EXP(-Fperm_SI_Woolf2021!$J$9:$J$93*$C130*IF(AM$58=Fperm_SI_Woolf2021!$E$9:$E$93,1,EXP(LN((1.1*(Fperm_SI_Woolf2021!$E$9:$E$93-AM$58)-63.1579*EXP(-0.19*Fperm_SI_Woolf2021!$E$9:$E$93)+63.1579*EXP(-0.19*AM$58))/(Fperm_SI_Woolf2021!$E$9:$E$93-AM$58))*(AM$58-Fperm_SI_Woolf2021!$E$9:$E$93)/10))) + Fperm_SI_Woolf2021!$H$9:$H$93*EXP(-Fperm_SI_Woolf2021!$K$9:$K$93*$C130*IF(AM$58=Fperm_SI_Woolf2021!$E$9:$E$93,1,EXP(LN((1.1*(Fperm_SI_Woolf2021!$E$9:$E$93-AM$58)-63.1579*EXP(-0.19*Fperm_SI_Woolf2021!$E$9:$E$93)+63.1579*EXP(-0.19*AM$58))/(Fperm_SI_Woolf2021!$E$9:$E$93-AM$58))*(AM$58-Fperm_SI_Woolf2021!$E$9:$E$93)/10))),Fperm_SI_Woolf2021!$D$9:$D$93))</f>
        <v>0.3178424395555603</v>
      </c>
      <c r="AN130" s="51" cm="1">
        <f t="array" ref="AN130">MIN(1,SLOPE(Fperm_SI_Woolf2021!$F$9:$F$93*EXP(-Fperm_SI_Woolf2021!$I$9:$I$93*$C130*IF(AN$58=Fperm_SI_Woolf2021!$E$9:$E$93,1,EXP(LN((1.1*(Fperm_SI_Woolf2021!$E$9:$E$93-AN$58)-63.1579*EXP(-0.19*Fperm_SI_Woolf2021!$E$9:$E$93)+63.1579*EXP(-0.19*AN$58))/(Fperm_SI_Woolf2021!$E$9:$E$93-AN$58))*(AN$58-Fperm_SI_Woolf2021!$E$9:$E$93)/10))) + Fperm_SI_Woolf2021!$G$9:$G$93*EXP(-Fperm_SI_Woolf2021!$J$9:$J$93*$C130*IF(AN$58=Fperm_SI_Woolf2021!$E$9:$E$93,1,EXP(LN((1.1*(Fperm_SI_Woolf2021!$E$9:$E$93-AN$58)-63.1579*EXP(-0.19*Fperm_SI_Woolf2021!$E$9:$E$93)+63.1579*EXP(-0.19*AN$58))/(Fperm_SI_Woolf2021!$E$9:$E$93-AN$58))*(AN$58-Fperm_SI_Woolf2021!$E$9:$E$93)/10))) + Fperm_SI_Woolf2021!$H$9:$H$93*EXP(-Fperm_SI_Woolf2021!$K$9:$K$93*$C130*IF(AN$58=Fperm_SI_Woolf2021!$E$9:$E$93,1,EXP(LN((1.1*(Fperm_SI_Woolf2021!$E$9:$E$93-AN$58)-63.1579*EXP(-0.19*Fperm_SI_Woolf2021!$E$9:$E$93)+63.1579*EXP(-0.19*AN$58))/(Fperm_SI_Woolf2021!$E$9:$E$93-AN$58))*(AN$58-Fperm_SI_Woolf2021!$E$9:$E$93)/10))),Fperm_SI_Woolf2021!$D$9:$D$93)*AN$57+INTERCEPT(Fperm_SI_Woolf2021!$F$9:$F$93*EXP(-Fperm_SI_Woolf2021!$I$9:$I$93*$C130*IF(AN$58=Fperm_SI_Woolf2021!$E$9:$E$93,1,EXP(LN((1.1*(Fperm_SI_Woolf2021!$E$9:$E$93-AN$58)-63.1579*EXP(-0.19*Fperm_SI_Woolf2021!$E$9:$E$93)+63.1579*EXP(-0.19*AN$58))/(Fperm_SI_Woolf2021!$E$9:$E$93-AN$58))*(AN$58-Fperm_SI_Woolf2021!$E$9:$E$93)/10))) + Fperm_SI_Woolf2021!$G$9:$G$93*EXP(-Fperm_SI_Woolf2021!$J$9:$J$93*$C130*IF(AN$58=Fperm_SI_Woolf2021!$E$9:$E$93,1,EXP(LN((1.1*(Fperm_SI_Woolf2021!$E$9:$E$93-AN$58)-63.1579*EXP(-0.19*Fperm_SI_Woolf2021!$E$9:$E$93)+63.1579*EXP(-0.19*AN$58))/(Fperm_SI_Woolf2021!$E$9:$E$93-AN$58))*(AN$58-Fperm_SI_Woolf2021!$E$9:$E$93)/10))) + Fperm_SI_Woolf2021!$H$9:$H$93*EXP(-Fperm_SI_Woolf2021!$K$9:$K$93*$C130*IF(AN$58=Fperm_SI_Woolf2021!$E$9:$E$93,1,EXP(LN((1.1*(Fperm_SI_Woolf2021!$E$9:$E$93-AN$58)-63.1579*EXP(-0.19*Fperm_SI_Woolf2021!$E$9:$E$93)+63.1579*EXP(-0.19*AN$58))/(Fperm_SI_Woolf2021!$E$9:$E$93-AN$58))*(AN$58-Fperm_SI_Woolf2021!$E$9:$E$93)/10))),Fperm_SI_Woolf2021!$D$9:$D$93))</f>
        <v>0.29836909582866922</v>
      </c>
      <c r="AO130" s="51" cm="1">
        <f t="array" ref="AO130">MIN(1,SLOPE(Fperm_SI_Woolf2021!$F$9:$F$93*EXP(-Fperm_SI_Woolf2021!$I$9:$I$93*$C130*IF(AO$58=Fperm_SI_Woolf2021!$E$9:$E$93,1,EXP(LN((1.1*(Fperm_SI_Woolf2021!$E$9:$E$93-AO$58)-63.1579*EXP(-0.19*Fperm_SI_Woolf2021!$E$9:$E$93)+63.1579*EXP(-0.19*AO$58))/(Fperm_SI_Woolf2021!$E$9:$E$93-AO$58))*(AO$58-Fperm_SI_Woolf2021!$E$9:$E$93)/10))) + Fperm_SI_Woolf2021!$G$9:$G$93*EXP(-Fperm_SI_Woolf2021!$J$9:$J$93*$C130*IF(AO$58=Fperm_SI_Woolf2021!$E$9:$E$93,1,EXP(LN((1.1*(Fperm_SI_Woolf2021!$E$9:$E$93-AO$58)-63.1579*EXP(-0.19*Fperm_SI_Woolf2021!$E$9:$E$93)+63.1579*EXP(-0.19*AO$58))/(Fperm_SI_Woolf2021!$E$9:$E$93-AO$58))*(AO$58-Fperm_SI_Woolf2021!$E$9:$E$93)/10))) + Fperm_SI_Woolf2021!$H$9:$H$93*EXP(-Fperm_SI_Woolf2021!$K$9:$K$93*$C130*IF(AO$58=Fperm_SI_Woolf2021!$E$9:$E$93,1,EXP(LN((1.1*(Fperm_SI_Woolf2021!$E$9:$E$93-AO$58)-63.1579*EXP(-0.19*Fperm_SI_Woolf2021!$E$9:$E$93)+63.1579*EXP(-0.19*AO$58))/(Fperm_SI_Woolf2021!$E$9:$E$93-AO$58))*(AO$58-Fperm_SI_Woolf2021!$E$9:$E$93)/10))),Fperm_SI_Woolf2021!$D$9:$D$93)*AO$57+INTERCEPT(Fperm_SI_Woolf2021!$F$9:$F$93*EXP(-Fperm_SI_Woolf2021!$I$9:$I$93*$C130*IF(AO$58=Fperm_SI_Woolf2021!$E$9:$E$93,1,EXP(LN((1.1*(Fperm_SI_Woolf2021!$E$9:$E$93-AO$58)-63.1579*EXP(-0.19*Fperm_SI_Woolf2021!$E$9:$E$93)+63.1579*EXP(-0.19*AO$58))/(Fperm_SI_Woolf2021!$E$9:$E$93-AO$58))*(AO$58-Fperm_SI_Woolf2021!$E$9:$E$93)/10))) + Fperm_SI_Woolf2021!$G$9:$G$93*EXP(-Fperm_SI_Woolf2021!$J$9:$J$93*$C130*IF(AO$58=Fperm_SI_Woolf2021!$E$9:$E$93,1,EXP(LN((1.1*(Fperm_SI_Woolf2021!$E$9:$E$93-AO$58)-63.1579*EXP(-0.19*Fperm_SI_Woolf2021!$E$9:$E$93)+63.1579*EXP(-0.19*AO$58))/(Fperm_SI_Woolf2021!$E$9:$E$93-AO$58))*(AO$58-Fperm_SI_Woolf2021!$E$9:$E$93)/10))) + Fperm_SI_Woolf2021!$H$9:$H$93*EXP(-Fperm_SI_Woolf2021!$K$9:$K$93*$C130*IF(AO$58=Fperm_SI_Woolf2021!$E$9:$E$93,1,EXP(LN((1.1*(Fperm_SI_Woolf2021!$E$9:$E$93-AO$58)-63.1579*EXP(-0.19*Fperm_SI_Woolf2021!$E$9:$E$93)+63.1579*EXP(-0.19*AO$58))/(Fperm_SI_Woolf2021!$E$9:$E$93-AO$58))*(AO$58-Fperm_SI_Woolf2021!$E$9:$E$93)/10))),Fperm_SI_Woolf2021!$D$9:$D$93))</f>
        <v>0.27889575210177819</v>
      </c>
      <c r="AP130" s="51" cm="1">
        <f t="array" ref="AP130">MIN(1,SLOPE(Fperm_SI_Woolf2021!$F$9:$F$93*EXP(-Fperm_SI_Woolf2021!$I$9:$I$93*$C130*IF(AP$58=Fperm_SI_Woolf2021!$E$9:$E$93,1,EXP(LN((1.1*(Fperm_SI_Woolf2021!$E$9:$E$93-AP$58)-63.1579*EXP(-0.19*Fperm_SI_Woolf2021!$E$9:$E$93)+63.1579*EXP(-0.19*AP$58))/(Fperm_SI_Woolf2021!$E$9:$E$93-AP$58))*(AP$58-Fperm_SI_Woolf2021!$E$9:$E$93)/10))) + Fperm_SI_Woolf2021!$G$9:$G$93*EXP(-Fperm_SI_Woolf2021!$J$9:$J$93*$C130*IF(AP$58=Fperm_SI_Woolf2021!$E$9:$E$93,1,EXP(LN((1.1*(Fperm_SI_Woolf2021!$E$9:$E$93-AP$58)-63.1579*EXP(-0.19*Fperm_SI_Woolf2021!$E$9:$E$93)+63.1579*EXP(-0.19*AP$58))/(Fperm_SI_Woolf2021!$E$9:$E$93-AP$58))*(AP$58-Fperm_SI_Woolf2021!$E$9:$E$93)/10))) + Fperm_SI_Woolf2021!$H$9:$H$93*EXP(-Fperm_SI_Woolf2021!$K$9:$K$93*$C130*IF(AP$58=Fperm_SI_Woolf2021!$E$9:$E$93,1,EXP(LN((1.1*(Fperm_SI_Woolf2021!$E$9:$E$93-AP$58)-63.1579*EXP(-0.19*Fperm_SI_Woolf2021!$E$9:$E$93)+63.1579*EXP(-0.19*AP$58))/(Fperm_SI_Woolf2021!$E$9:$E$93-AP$58))*(AP$58-Fperm_SI_Woolf2021!$E$9:$E$93)/10))),Fperm_SI_Woolf2021!$D$9:$D$93)*AP$57+INTERCEPT(Fperm_SI_Woolf2021!$F$9:$F$93*EXP(-Fperm_SI_Woolf2021!$I$9:$I$93*$C130*IF(AP$58=Fperm_SI_Woolf2021!$E$9:$E$93,1,EXP(LN((1.1*(Fperm_SI_Woolf2021!$E$9:$E$93-AP$58)-63.1579*EXP(-0.19*Fperm_SI_Woolf2021!$E$9:$E$93)+63.1579*EXP(-0.19*AP$58))/(Fperm_SI_Woolf2021!$E$9:$E$93-AP$58))*(AP$58-Fperm_SI_Woolf2021!$E$9:$E$93)/10))) + Fperm_SI_Woolf2021!$G$9:$G$93*EXP(-Fperm_SI_Woolf2021!$J$9:$J$93*$C130*IF(AP$58=Fperm_SI_Woolf2021!$E$9:$E$93,1,EXP(LN((1.1*(Fperm_SI_Woolf2021!$E$9:$E$93-AP$58)-63.1579*EXP(-0.19*Fperm_SI_Woolf2021!$E$9:$E$93)+63.1579*EXP(-0.19*AP$58))/(Fperm_SI_Woolf2021!$E$9:$E$93-AP$58))*(AP$58-Fperm_SI_Woolf2021!$E$9:$E$93)/10))) + Fperm_SI_Woolf2021!$H$9:$H$93*EXP(-Fperm_SI_Woolf2021!$K$9:$K$93*$C130*IF(AP$58=Fperm_SI_Woolf2021!$E$9:$E$93,1,EXP(LN((1.1*(Fperm_SI_Woolf2021!$E$9:$E$93-AP$58)-63.1579*EXP(-0.19*Fperm_SI_Woolf2021!$E$9:$E$93)+63.1579*EXP(-0.19*AP$58))/(Fperm_SI_Woolf2021!$E$9:$E$93-AP$58))*(AP$58-Fperm_SI_Woolf2021!$E$9:$E$93)/10))),Fperm_SI_Woolf2021!$D$9:$D$93))</f>
        <v>0.25942240837488711</v>
      </c>
      <c r="AQ130" s="51" cm="1">
        <f t="array" ref="AQ130">MIN(1,SLOPE(Fperm_SI_Woolf2021!$F$9:$F$93*EXP(-Fperm_SI_Woolf2021!$I$9:$I$93*$C130*IF(AQ$58=Fperm_SI_Woolf2021!$E$9:$E$93,1,EXP(LN((1.1*(Fperm_SI_Woolf2021!$E$9:$E$93-AQ$58)-63.1579*EXP(-0.19*Fperm_SI_Woolf2021!$E$9:$E$93)+63.1579*EXP(-0.19*AQ$58))/(Fperm_SI_Woolf2021!$E$9:$E$93-AQ$58))*(AQ$58-Fperm_SI_Woolf2021!$E$9:$E$93)/10))) + Fperm_SI_Woolf2021!$G$9:$G$93*EXP(-Fperm_SI_Woolf2021!$J$9:$J$93*$C130*IF(AQ$58=Fperm_SI_Woolf2021!$E$9:$E$93,1,EXP(LN((1.1*(Fperm_SI_Woolf2021!$E$9:$E$93-AQ$58)-63.1579*EXP(-0.19*Fperm_SI_Woolf2021!$E$9:$E$93)+63.1579*EXP(-0.19*AQ$58))/(Fperm_SI_Woolf2021!$E$9:$E$93-AQ$58))*(AQ$58-Fperm_SI_Woolf2021!$E$9:$E$93)/10))) + Fperm_SI_Woolf2021!$H$9:$H$93*EXP(-Fperm_SI_Woolf2021!$K$9:$K$93*$C130*IF(AQ$58=Fperm_SI_Woolf2021!$E$9:$E$93,1,EXP(LN((1.1*(Fperm_SI_Woolf2021!$E$9:$E$93-AQ$58)-63.1579*EXP(-0.19*Fperm_SI_Woolf2021!$E$9:$E$93)+63.1579*EXP(-0.19*AQ$58))/(Fperm_SI_Woolf2021!$E$9:$E$93-AQ$58))*(AQ$58-Fperm_SI_Woolf2021!$E$9:$E$93)/10))),Fperm_SI_Woolf2021!$D$9:$D$93)*AQ$57+INTERCEPT(Fperm_SI_Woolf2021!$F$9:$F$93*EXP(-Fperm_SI_Woolf2021!$I$9:$I$93*$C130*IF(AQ$58=Fperm_SI_Woolf2021!$E$9:$E$93,1,EXP(LN((1.1*(Fperm_SI_Woolf2021!$E$9:$E$93-AQ$58)-63.1579*EXP(-0.19*Fperm_SI_Woolf2021!$E$9:$E$93)+63.1579*EXP(-0.19*AQ$58))/(Fperm_SI_Woolf2021!$E$9:$E$93-AQ$58))*(AQ$58-Fperm_SI_Woolf2021!$E$9:$E$93)/10))) + Fperm_SI_Woolf2021!$G$9:$G$93*EXP(-Fperm_SI_Woolf2021!$J$9:$J$93*$C130*IF(AQ$58=Fperm_SI_Woolf2021!$E$9:$E$93,1,EXP(LN((1.1*(Fperm_SI_Woolf2021!$E$9:$E$93-AQ$58)-63.1579*EXP(-0.19*Fperm_SI_Woolf2021!$E$9:$E$93)+63.1579*EXP(-0.19*AQ$58))/(Fperm_SI_Woolf2021!$E$9:$E$93-AQ$58))*(AQ$58-Fperm_SI_Woolf2021!$E$9:$E$93)/10))) + Fperm_SI_Woolf2021!$H$9:$H$93*EXP(-Fperm_SI_Woolf2021!$K$9:$K$93*$C130*IF(AQ$58=Fperm_SI_Woolf2021!$E$9:$E$93,1,EXP(LN((1.1*(Fperm_SI_Woolf2021!$E$9:$E$93-AQ$58)-63.1579*EXP(-0.19*Fperm_SI_Woolf2021!$E$9:$E$93)+63.1579*EXP(-0.19*AQ$58))/(Fperm_SI_Woolf2021!$E$9:$E$93-AQ$58))*(AQ$58-Fperm_SI_Woolf2021!$E$9:$E$93)/10))),Fperm_SI_Woolf2021!$D$9:$D$93))</f>
        <v>0.23994906464799606</v>
      </c>
      <c r="AR130" s="51" cm="1">
        <f t="array" ref="AR130">MIN(1,SLOPE(Fperm_SI_Woolf2021!$F$9:$F$93*EXP(-Fperm_SI_Woolf2021!$I$9:$I$93*$C130*IF(AR$58=Fperm_SI_Woolf2021!$E$9:$E$93,1,EXP(LN((1.1*(Fperm_SI_Woolf2021!$E$9:$E$93-AR$58)-63.1579*EXP(-0.19*Fperm_SI_Woolf2021!$E$9:$E$93)+63.1579*EXP(-0.19*AR$58))/(Fperm_SI_Woolf2021!$E$9:$E$93-AR$58))*(AR$58-Fperm_SI_Woolf2021!$E$9:$E$93)/10))) + Fperm_SI_Woolf2021!$G$9:$G$93*EXP(-Fperm_SI_Woolf2021!$J$9:$J$93*$C130*IF(AR$58=Fperm_SI_Woolf2021!$E$9:$E$93,1,EXP(LN((1.1*(Fperm_SI_Woolf2021!$E$9:$E$93-AR$58)-63.1579*EXP(-0.19*Fperm_SI_Woolf2021!$E$9:$E$93)+63.1579*EXP(-0.19*AR$58))/(Fperm_SI_Woolf2021!$E$9:$E$93-AR$58))*(AR$58-Fperm_SI_Woolf2021!$E$9:$E$93)/10))) + Fperm_SI_Woolf2021!$H$9:$H$93*EXP(-Fperm_SI_Woolf2021!$K$9:$K$93*$C130*IF(AR$58=Fperm_SI_Woolf2021!$E$9:$E$93,1,EXP(LN((1.1*(Fperm_SI_Woolf2021!$E$9:$E$93-AR$58)-63.1579*EXP(-0.19*Fperm_SI_Woolf2021!$E$9:$E$93)+63.1579*EXP(-0.19*AR$58))/(Fperm_SI_Woolf2021!$E$9:$E$93-AR$58))*(AR$58-Fperm_SI_Woolf2021!$E$9:$E$93)/10))),Fperm_SI_Woolf2021!$D$9:$D$93)*AR$57+INTERCEPT(Fperm_SI_Woolf2021!$F$9:$F$93*EXP(-Fperm_SI_Woolf2021!$I$9:$I$93*$C130*IF(AR$58=Fperm_SI_Woolf2021!$E$9:$E$93,1,EXP(LN((1.1*(Fperm_SI_Woolf2021!$E$9:$E$93-AR$58)-63.1579*EXP(-0.19*Fperm_SI_Woolf2021!$E$9:$E$93)+63.1579*EXP(-0.19*AR$58))/(Fperm_SI_Woolf2021!$E$9:$E$93-AR$58))*(AR$58-Fperm_SI_Woolf2021!$E$9:$E$93)/10))) + Fperm_SI_Woolf2021!$G$9:$G$93*EXP(-Fperm_SI_Woolf2021!$J$9:$J$93*$C130*IF(AR$58=Fperm_SI_Woolf2021!$E$9:$E$93,1,EXP(LN((1.1*(Fperm_SI_Woolf2021!$E$9:$E$93-AR$58)-63.1579*EXP(-0.19*Fperm_SI_Woolf2021!$E$9:$E$93)+63.1579*EXP(-0.19*AR$58))/(Fperm_SI_Woolf2021!$E$9:$E$93-AR$58))*(AR$58-Fperm_SI_Woolf2021!$E$9:$E$93)/10))) + Fperm_SI_Woolf2021!$H$9:$H$93*EXP(-Fperm_SI_Woolf2021!$K$9:$K$93*$C130*IF(AR$58=Fperm_SI_Woolf2021!$E$9:$E$93,1,EXP(LN((1.1*(Fperm_SI_Woolf2021!$E$9:$E$93-AR$58)-63.1579*EXP(-0.19*Fperm_SI_Woolf2021!$E$9:$E$93)+63.1579*EXP(-0.19*AR$58))/(Fperm_SI_Woolf2021!$E$9:$E$93-AR$58))*(AR$58-Fperm_SI_Woolf2021!$E$9:$E$93)/10))),Fperm_SI_Woolf2021!$D$9:$D$93))</f>
        <v>0.22047572092110501</v>
      </c>
      <c r="AS130" s="51" cm="1">
        <f t="array" ref="AS130">MIN(1,SLOPE(Fperm_SI_Woolf2021!$F$9:$F$93*EXP(-Fperm_SI_Woolf2021!$I$9:$I$93*$C130*IF(AS$58=Fperm_SI_Woolf2021!$E$9:$E$93,1,EXP(LN((1.1*(Fperm_SI_Woolf2021!$E$9:$E$93-AS$58)-63.1579*EXP(-0.19*Fperm_SI_Woolf2021!$E$9:$E$93)+63.1579*EXP(-0.19*AS$58))/(Fperm_SI_Woolf2021!$E$9:$E$93-AS$58))*(AS$58-Fperm_SI_Woolf2021!$E$9:$E$93)/10))) + Fperm_SI_Woolf2021!$G$9:$G$93*EXP(-Fperm_SI_Woolf2021!$J$9:$J$93*$C130*IF(AS$58=Fperm_SI_Woolf2021!$E$9:$E$93,1,EXP(LN((1.1*(Fperm_SI_Woolf2021!$E$9:$E$93-AS$58)-63.1579*EXP(-0.19*Fperm_SI_Woolf2021!$E$9:$E$93)+63.1579*EXP(-0.19*AS$58))/(Fperm_SI_Woolf2021!$E$9:$E$93-AS$58))*(AS$58-Fperm_SI_Woolf2021!$E$9:$E$93)/10))) + Fperm_SI_Woolf2021!$H$9:$H$93*EXP(-Fperm_SI_Woolf2021!$K$9:$K$93*$C130*IF(AS$58=Fperm_SI_Woolf2021!$E$9:$E$93,1,EXP(LN((1.1*(Fperm_SI_Woolf2021!$E$9:$E$93-AS$58)-63.1579*EXP(-0.19*Fperm_SI_Woolf2021!$E$9:$E$93)+63.1579*EXP(-0.19*AS$58))/(Fperm_SI_Woolf2021!$E$9:$E$93-AS$58))*(AS$58-Fperm_SI_Woolf2021!$E$9:$E$93)/10))),Fperm_SI_Woolf2021!$D$9:$D$93)*AS$57+INTERCEPT(Fperm_SI_Woolf2021!$F$9:$F$93*EXP(-Fperm_SI_Woolf2021!$I$9:$I$93*$C130*IF(AS$58=Fperm_SI_Woolf2021!$E$9:$E$93,1,EXP(LN((1.1*(Fperm_SI_Woolf2021!$E$9:$E$93-AS$58)-63.1579*EXP(-0.19*Fperm_SI_Woolf2021!$E$9:$E$93)+63.1579*EXP(-0.19*AS$58))/(Fperm_SI_Woolf2021!$E$9:$E$93-AS$58))*(AS$58-Fperm_SI_Woolf2021!$E$9:$E$93)/10))) + Fperm_SI_Woolf2021!$G$9:$G$93*EXP(-Fperm_SI_Woolf2021!$J$9:$J$93*$C130*IF(AS$58=Fperm_SI_Woolf2021!$E$9:$E$93,1,EXP(LN((1.1*(Fperm_SI_Woolf2021!$E$9:$E$93-AS$58)-63.1579*EXP(-0.19*Fperm_SI_Woolf2021!$E$9:$E$93)+63.1579*EXP(-0.19*AS$58))/(Fperm_SI_Woolf2021!$E$9:$E$93-AS$58))*(AS$58-Fperm_SI_Woolf2021!$E$9:$E$93)/10))) + Fperm_SI_Woolf2021!$H$9:$H$93*EXP(-Fperm_SI_Woolf2021!$K$9:$K$93*$C130*IF(AS$58=Fperm_SI_Woolf2021!$E$9:$E$93,1,EXP(LN((1.1*(Fperm_SI_Woolf2021!$E$9:$E$93-AS$58)-63.1579*EXP(-0.19*Fperm_SI_Woolf2021!$E$9:$E$93)+63.1579*EXP(-0.19*AS$58))/(Fperm_SI_Woolf2021!$E$9:$E$93-AS$58))*(AS$58-Fperm_SI_Woolf2021!$E$9:$E$93)/10))),Fperm_SI_Woolf2021!$D$9:$D$93))</f>
        <v>0.20100237719421393</v>
      </c>
      <c r="AT130" s="51" cm="1">
        <f t="array" ref="AT130">MIN(1,SLOPE(Fperm_SI_Woolf2021!$F$9:$F$93*EXP(-Fperm_SI_Woolf2021!$I$9:$I$93*$C130*IF(AT$58=Fperm_SI_Woolf2021!$E$9:$E$93,1,EXP(LN((1.1*(Fperm_SI_Woolf2021!$E$9:$E$93-AT$58)-63.1579*EXP(-0.19*Fperm_SI_Woolf2021!$E$9:$E$93)+63.1579*EXP(-0.19*AT$58))/(Fperm_SI_Woolf2021!$E$9:$E$93-AT$58))*(AT$58-Fperm_SI_Woolf2021!$E$9:$E$93)/10))) + Fperm_SI_Woolf2021!$G$9:$G$93*EXP(-Fperm_SI_Woolf2021!$J$9:$J$93*$C130*IF(AT$58=Fperm_SI_Woolf2021!$E$9:$E$93,1,EXP(LN((1.1*(Fperm_SI_Woolf2021!$E$9:$E$93-AT$58)-63.1579*EXP(-0.19*Fperm_SI_Woolf2021!$E$9:$E$93)+63.1579*EXP(-0.19*AT$58))/(Fperm_SI_Woolf2021!$E$9:$E$93-AT$58))*(AT$58-Fperm_SI_Woolf2021!$E$9:$E$93)/10))) + Fperm_SI_Woolf2021!$H$9:$H$93*EXP(-Fperm_SI_Woolf2021!$K$9:$K$93*$C130*IF(AT$58=Fperm_SI_Woolf2021!$E$9:$E$93,1,EXP(LN((1.1*(Fperm_SI_Woolf2021!$E$9:$E$93-AT$58)-63.1579*EXP(-0.19*Fperm_SI_Woolf2021!$E$9:$E$93)+63.1579*EXP(-0.19*AT$58))/(Fperm_SI_Woolf2021!$E$9:$E$93-AT$58))*(AT$58-Fperm_SI_Woolf2021!$E$9:$E$93)/10))),Fperm_SI_Woolf2021!$D$9:$D$93)*AT$57+INTERCEPT(Fperm_SI_Woolf2021!$F$9:$F$93*EXP(-Fperm_SI_Woolf2021!$I$9:$I$93*$C130*IF(AT$58=Fperm_SI_Woolf2021!$E$9:$E$93,1,EXP(LN((1.1*(Fperm_SI_Woolf2021!$E$9:$E$93-AT$58)-63.1579*EXP(-0.19*Fperm_SI_Woolf2021!$E$9:$E$93)+63.1579*EXP(-0.19*AT$58))/(Fperm_SI_Woolf2021!$E$9:$E$93-AT$58))*(AT$58-Fperm_SI_Woolf2021!$E$9:$E$93)/10))) + Fperm_SI_Woolf2021!$G$9:$G$93*EXP(-Fperm_SI_Woolf2021!$J$9:$J$93*$C130*IF(AT$58=Fperm_SI_Woolf2021!$E$9:$E$93,1,EXP(LN((1.1*(Fperm_SI_Woolf2021!$E$9:$E$93-AT$58)-63.1579*EXP(-0.19*Fperm_SI_Woolf2021!$E$9:$E$93)+63.1579*EXP(-0.19*AT$58))/(Fperm_SI_Woolf2021!$E$9:$E$93-AT$58))*(AT$58-Fperm_SI_Woolf2021!$E$9:$E$93)/10))) + Fperm_SI_Woolf2021!$H$9:$H$93*EXP(-Fperm_SI_Woolf2021!$K$9:$K$93*$C130*IF(AT$58=Fperm_SI_Woolf2021!$E$9:$E$93,1,EXP(LN((1.1*(Fperm_SI_Woolf2021!$E$9:$E$93-AT$58)-63.1579*EXP(-0.19*Fperm_SI_Woolf2021!$E$9:$E$93)+63.1579*EXP(-0.19*AT$58))/(Fperm_SI_Woolf2021!$E$9:$E$93-AT$58))*(AT$58-Fperm_SI_Woolf2021!$E$9:$E$93)/10))),Fperm_SI_Woolf2021!$D$9:$D$93))</f>
        <v>0.18152903346732285</v>
      </c>
      <c r="AU130" s="51" cm="1">
        <f t="array" ref="AU130">MIN(1,SLOPE(Fperm_SI_Woolf2021!$F$9:$F$93*EXP(-Fperm_SI_Woolf2021!$I$9:$I$93*$C130*IF(AU$58=Fperm_SI_Woolf2021!$E$9:$E$93,1,EXP(LN((1.1*(Fperm_SI_Woolf2021!$E$9:$E$93-AU$58)-63.1579*EXP(-0.19*Fperm_SI_Woolf2021!$E$9:$E$93)+63.1579*EXP(-0.19*AU$58))/(Fperm_SI_Woolf2021!$E$9:$E$93-AU$58))*(AU$58-Fperm_SI_Woolf2021!$E$9:$E$93)/10))) + Fperm_SI_Woolf2021!$G$9:$G$93*EXP(-Fperm_SI_Woolf2021!$J$9:$J$93*$C130*IF(AU$58=Fperm_SI_Woolf2021!$E$9:$E$93,1,EXP(LN((1.1*(Fperm_SI_Woolf2021!$E$9:$E$93-AU$58)-63.1579*EXP(-0.19*Fperm_SI_Woolf2021!$E$9:$E$93)+63.1579*EXP(-0.19*AU$58))/(Fperm_SI_Woolf2021!$E$9:$E$93-AU$58))*(AU$58-Fperm_SI_Woolf2021!$E$9:$E$93)/10))) + Fperm_SI_Woolf2021!$H$9:$H$93*EXP(-Fperm_SI_Woolf2021!$K$9:$K$93*$C130*IF(AU$58=Fperm_SI_Woolf2021!$E$9:$E$93,1,EXP(LN((1.1*(Fperm_SI_Woolf2021!$E$9:$E$93-AU$58)-63.1579*EXP(-0.19*Fperm_SI_Woolf2021!$E$9:$E$93)+63.1579*EXP(-0.19*AU$58))/(Fperm_SI_Woolf2021!$E$9:$E$93-AU$58))*(AU$58-Fperm_SI_Woolf2021!$E$9:$E$93)/10))),Fperm_SI_Woolf2021!$D$9:$D$93)*AU$57+INTERCEPT(Fperm_SI_Woolf2021!$F$9:$F$93*EXP(-Fperm_SI_Woolf2021!$I$9:$I$93*$C130*IF(AU$58=Fperm_SI_Woolf2021!$E$9:$E$93,1,EXP(LN((1.1*(Fperm_SI_Woolf2021!$E$9:$E$93-AU$58)-63.1579*EXP(-0.19*Fperm_SI_Woolf2021!$E$9:$E$93)+63.1579*EXP(-0.19*AU$58))/(Fperm_SI_Woolf2021!$E$9:$E$93-AU$58))*(AU$58-Fperm_SI_Woolf2021!$E$9:$E$93)/10))) + Fperm_SI_Woolf2021!$G$9:$G$93*EXP(-Fperm_SI_Woolf2021!$J$9:$J$93*$C130*IF(AU$58=Fperm_SI_Woolf2021!$E$9:$E$93,1,EXP(LN((1.1*(Fperm_SI_Woolf2021!$E$9:$E$93-AU$58)-63.1579*EXP(-0.19*Fperm_SI_Woolf2021!$E$9:$E$93)+63.1579*EXP(-0.19*AU$58))/(Fperm_SI_Woolf2021!$E$9:$E$93-AU$58))*(AU$58-Fperm_SI_Woolf2021!$E$9:$E$93)/10))) + Fperm_SI_Woolf2021!$H$9:$H$93*EXP(-Fperm_SI_Woolf2021!$K$9:$K$93*$C130*IF(AU$58=Fperm_SI_Woolf2021!$E$9:$E$93,1,EXP(LN((1.1*(Fperm_SI_Woolf2021!$E$9:$E$93-AU$58)-63.1579*EXP(-0.19*Fperm_SI_Woolf2021!$E$9:$E$93)+63.1579*EXP(-0.19*AU$58))/(Fperm_SI_Woolf2021!$E$9:$E$93-AU$58))*(AU$58-Fperm_SI_Woolf2021!$E$9:$E$93)/10))),Fperm_SI_Woolf2021!$D$9:$D$93))</f>
        <v>0.16205568974043177</v>
      </c>
      <c r="AV130" s="51" cm="1">
        <f t="array" ref="AV130">MIN(1,SLOPE(Fperm_SI_Woolf2021!$F$9:$F$93*EXP(-Fperm_SI_Woolf2021!$I$9:$I$93*$C130*IF(AV$58=Fperm_SI_Woolf2021!$E$9:$E$93,1,EXP(LN((1.1*(Fperm_SI_Woolf2021!$E$9:$E$93-AV$58)-63.1579*EXP(-0.19*Fperm_SI_Woolf2021!$E$9:$E$93)+63.1579*EXP(-0.19*AV$58))/(Fperm_SI_Woolf2021!$E$9:$E$93-AV$58))*(AV$58-Fperm_SI_Woolf2021!$E$9:$E$93)/10))) + Fperm_SI_Woolf2021!$G$9:$G$93*EXP(-Fperm_SI_Woolf2021!$J$9:$J$93*$C130*IF(AV$58=Fperm_SI_Woolf2021!$E$9:$E$93,1,EXP(LN((1.1*(Fperm_SI_Woolf2021!$E$9:$E$93-AV$58)-63.1579*EXP(-0.19*Fperm_SI_Woolf2021!$E$9:$E$93)+63.1579*EXP(-0.19*AV$58))/(Fperm_SI_Woolf2021!$E$9:$E$93-AV$58))*(AV$58-Fperm_SI_Woolf2021!$E$9:$E$93)/10))) + Fperm_SI_Woolf2021!$H$9:$H$93*EXP(-Fperm_SI_Woolf2021!$K$9:$K$93*$C130*IF(AV$58=Fperm_SI_Woolf2021!$E$9:$E$93,1,EXP(LN((1.1*(Fperm_SI_Woolf2021!$E$9:$E$93-AV$58)-63.1579*EXP(-0.19*Fperm_SI_Woolf2021!$E$9:$E$93)+63.1579*EXP(-0.19*AV$58))/(Fperm_SI_Woolf2021!$E$9:$E$93-AV$58))*(AV$58-Fperm_SI_Woolf2021!$E$9:$E$93)/10))),Fperm_SI_Woolf2021!$D$9:$D$93)*AV$57+INTERCEPT(Fperm_SI_Woolf2021!$F$9:$F$93*EXP(-Fperm_SI_Woolf2021!$I$9:$I$93*$C130*IF(AV$58=Fperm_SI_Woolf2021!$E$9:$E$93,1,EXP(LN((1.1*(Fperm_SI_Woolf2021!$E$9:$E$93-AV$58)-63.1579*EXP(-0.19*Fperm_SI_Woolf2021!$E$9:$E$93)+63.1579*EXP(-0.19*AV$58))/(Fperm_SI_Woolf2021!$E$9:$E$93-AV$58))*(AV$58-Fperm_SI_Woolf2021!$E$9:$E$93)/10))) + Fperm_SI_Woolf2021!$G$9:$G$93*EXP(-Fperm_SI_Woolf2021!$J$9:$J$93*$C130*IF(AV$58=Fperm_SI_Woolf2021!$E$9:$E$93,1,EXP(LN((1.1*(Fperm_SI_Woolf2021!$E$9:$E$93-AV$58)-63.1579*EXP(-0.19*Fperm_SI_Woolf2021!$E$9:$E$93)+63.1579*EXP(-0.19*AV$58))/(Fperm_SI_Woolf2021!$E$9:$E$93-AV$58))*(AV$58-Fperm_SI_Woolf2021!$E$9:$E$93)/10))) + Fperm_SI_Woolf2021!$H$9:$H$93*EXP(-Fperm_SI_Woolf2021!$K$9:$K$93*$C130*IF(AV$58=Fperm_SI_Woolf2021!$E$9:$E$93,1,EXP(LN((1.1*(Fperm_SI_Woolf2021!$E$9:$E$93-AV$58)-63.1579*EXP(-0.19*Fperm_SI_Woolf2021!$E$9:$E$93)+63.1579*EXP(-0.19*AV$58))/(Fperm_SI_Woolf2021!$E$9:$E$93-AV$58))*(AV$58-Fperm_SI_Woolf2021!$E$9:$E$93)/10))),Fperm_SI_Woolf2021!$D$9:$D$93))</f>
        <v>0.1425823460135407</v>
      </c>
      <c r="AW130" s="51" cm="1">
        <f t="array" ref="AW130">MIN(1,SLOPE(Fperm_SI_Woolf2021!$F$9:$F$93*EXP(-Fperm_SI_Woolf2021!$I$9:$I$93*$C130*IF(AW$58=Fperm_SI_Woolf2021!$E$9:$E$93,1,EXP(LN((1.1*(Fperm_SI_Woolf2021!$E$9:$E$93-AW$58)-63.1579*EXP(-0.19*Fperm_SI_Woolf2021!$E$9:$E$93)+63.1579*EXP(-0.19*AW$58))/(Fperm_SI_Woolf2021!$E$9:$E$93-AW$58))*(AW$58-Fperm_SI_Woolf2021!$E$9:$E$93)/10))) + Fperm_SI_Woolf2021!$G$9:$G$93*EXP(-Fperm_SI_Woolf2021!$J$9:$J$93*$C130*IF(AW$58=Fperm_SI_Woolf2021!$E$9:$E$93,1,EXP(LN((1.1*(Fperm_SI_Woolf2021!$E$9:$E$93-AW$58)-63.1579*EXP(-0.19*Fperm_SI_Woolf2021!$E$9:$E$93)+63.1579*EXP(-0.19*AW$58))/(Fperm_SI_Woolf2021!$E$9:$E$93-AW$58))*(AW$58-Fperm_SI_Woolf2021!$E$9:$E$93)/10))) + Fperm_SI_Woolf2021!$H$9:$H$93*EXP(-Fperm_SI_Woolf2021!$K$9:$K$93*$C130*IF(AW$58=Fperm_SI_Woolf2021!$E$9:$E$93,1,EXP(LN((1.1*(Fperm_SI_Woolf2021!$E$9:$E$93-AW$58)-63.1579*EXP(-0.19*Fperm_SI_Woolf2021!$E$9:$E$93)+63.1579*EXP(-0.19*AW$58))/(Fperm_SI_Woolf2021!$E$9:$E$93-AW$58))*(AW$58-Fperm_SI_Woolf2021!$E$9:$E$93)/10))),Fperm_SI_Woolf2021!$D$9:$D$93)*AW$57+INTERCEPT(Fperm_SI_Woolf2021!$F$9:$F$93*EXP(-Fperm_SI_Woolf2021!$I$9:$I$93*$C130*IF(AW$58=Fperm_SI_Woolf2021!$E$9:$E$93,1,EXP(LN((1.1*(Fperm_SI_Woolf2021!$E$9:$E$93-AW$58)-63.1579*EXP(-0.19*Fperm_SI_Woolf2021!$E$9:$E$93)+63.1579*EXP(-0.19*AW$58))/(Fperm_SI_Woolf2021!$E$9:$E$93-AW$58))*(AW$58-Fperm_SI_Woolf2021!$E$9:$E$93)/10))) + Fperm_SI_Woolf2021!$G$9:$G$93*EXP(-Fperm_SI_Woolf2021!$J$9:$J$93*$C130*IF(AW$58=Fperm_SI_Woolf2021!$E$9:$E$93,1,EXP(LN((1.1*(Fperm_SI_Woolf2021!$E$9:$E$93-AW$58)-63.1579*EXP(-0.19*Fperm_SI_Woolf2021!$E$9:$E$93)+63.1579*EXP(-0.19*AW$58))/(Fperm_SI_Woolf2021!$E$9:$E$93-AW$58))*(AW$58-Fperm_SI_Woolf2021!$E$9:$E$93)/10))) + Fperm_SI_Woolf2021!$H$9:$H$93*EXP(-Fperm_SI_Woolf2021!$K$9:$K$93*$C130*IF(AW$58=Fperm_SI_Woolf2021!$E$9:$E$93,1,EXP(LN((1.1*(Fperm_SI_Woolf2021!$E$9:$E$93-AW$58)-63.1579*EXP(-0.19*Fperm_SI_Woolf2021!$E$9:$E$93)+63.1579*EXP(-0.19*AW$58))/(Fperm_SI_Woolf2021!$E$9:$E$93-AW$58))*(AW$58-Fperm_SI_Woolf2021!$E$9:$E$93)/10))),Fperm_SI_Woolf2021!$D$9:$D$93))</f>
        <v>0.33369958469546762</v>
      </c>
      <c r="AX130" s="51" cm="1">
        <f t="array" ref="AX130">MIN(1,SLOPE(Fperm_SI_Woolf2021!$F$9:$F$93*EXP(-Fperm_SI_Woolf2021!$I$9:$I$93*$C130*IF(AX$58=Fperm_SI_Woolf2021!$E$9:$E$93,1,EXP(LN((1.1*(Fperm_SI_Woolf2021!$E$9:$E$93-AX$58)-63.1579*EXP(-0.19*Fperm_SI_Woolf2021!$E$9:$E$93)+63.1579*EXP(-0.19*AX$58))/(Fperm_SI_Woolf2021!$E$9:$E$93-AX$58))*(AX$58-Fperm_SI_Woolf2021!$E$9:$E$93)/10))) + Fperm_SI_Woolf2021!$G$9:$G$93*EXP(-Fperm_SI_Woolf2021!$J$9:$J$93*$C130*IF(AX$58=Fperm_SI_Woolf2021!$E$9:$E$93,1,EXP(LN((1.1*(Fperm_SI_Woolf2021!$E$9:$E$93-AX$58)-63.1579*EXP(-0.19*Fperm_SI_Woolf2021!$E$9:$E$93)+63.1579*EXP(-0.19*AX$58))/(Fperm_SI_Woolf2021!$E$9:$E$93-AX$58))*(AX$58-Fperm_SI_Woolf2021!$E$9:$E$93)/10))) + Fperm_SI_Woolf2021!$H$9:$H$93*EXP(-Fperm_SI_Woolf2021!$K$9:$K$93*$C130*IF(AX$58=Fperm_SI_Woolf2021!$E$9:$E$93,1,EXP(LN((1.1*(Fperm_SI_Woolf2021!$E$9:$E$93-AX$58)-63.1579*EXP(-0.19*Fperm_SI_Woolf2021!$E$9:$E$93)+63.1579*EXP(-0.19*AX$58))/(Fperm_SI_Woolf2021!$E$9:$E$93-AX$58))*(AX$58-Fperm_SI_Woolf2021!$E$9:$E$93)/10))),Fperm_SI_Woolf2021!$D$9:$D$93)*AX$57+INTERCEPT(Fperm_SI_Woolf2021!$F$9:$F$93*EXP(-Fperm_SI_Woolf2021!$I$9:$I$93*$C130*IF(AX$58=Fperm_SI_Woolf2021!$E$9:$E$93,1,EXP(LN((1.1*(Fperm_SI_Woolf2021!$E$9:$E$93-AX$58)-63.1579*EXP(-0.19*Fperm_SI_Woolf2021!$E$9:$E$93)+63.1579*EXP(-0.19*AX$58))/(Fperm_SI_Woolf2021!$E$9:$E$93-AX$58))*(AX$58-Fperm_SI_Woolf2021!$E$9:$E$93)/10))) + Fperm_SI_Woolf2021!$G$9:$G$93*EXP(-Fperm_SI_Woolf2021!$J$9:$J$93*$C130*IF(AX$58=Fperm_SI_Woolf2021!$E$9:$E$93,1,EXP(LN((1.1*(Fperm_SI_Woolf2021!$E$9:$E$93-AX$58)-63.1579*EXP(-0.19*Fperm_SI_Woolf2021!$E$9:$E$93)+63.1579*EXP(-0.19*AX$58))/(Fperm_SI_Woolf2021!$E$9:$E$93-AX$58))*(AX$58-Fperm_SI_Woolf2021!$E$9:$E$93)/10))) + Fperm_SI_Woolf2021!$H$9:$H$93*EXP(-Fperm_SI_Woolf2021!$K$9:$K$93*$C130*IF(AX$58=Fperm_SI_Woolf2021!$E$9:$E$93,1,EXP(LN((1.1*(Fperm_SI_Woolf2021!$E$9:$E$93-AX$58)-63.1579*EXP(-0.19*Fperm_SI_Woolf2021!$E$9:$E$93)+63.1579*EXP(-0.19*AX$58))/(Fperm_SI_Woolf2021!$E$9:$E$93-AX$58))*(AX$58-Fperm_SI_Woolf2021!$E$9:$E$93)/10))),Fperm_SI_Woolf2021!$D$9:$D$93))</f>
        <v>0.31786765630385438</v>
      </c>
      <c r="AY130" s="51" cm="1">
        <f t="array" ref="AY130">MIN(1,SLOPE(Fperm_SI_Woolf2021!$F$9:$F$93*EXP(-Fperm_SI_Woolf2021!$I$9:$I$93*$C130*IF(AY$58=Fperm_SI_Woolf2021!$E$9:$E$93,1,EXP(LN((1.1*(Fperm_SI_Woolf2021!$E$9:$E$93-AY$58)-63.1579*EXP(-0.19*Fperm_SI_Woolf2021!$E$9:$E$93)+63.1579*EXP(-0.19*AY$58))/(Fperm_SI_Woolf2021!$E$9:$E$93-AY$58))*(AY$58-Fperm_SI_Woolf2021!$E$9:$E$93)/10))) + Fperm_SI_Woolf2021!$G$9:$G$93*EXP(-Fperm_SI_Woolf2021!$J$9:$J$93*$C130*IF(AY$58=Fperm_SI_Woolf2021!$E$9:$E$93,1,EXP(LN((1.1*(Fperm_SI_Woolf2021!$E$9:$E$93-AY$58)-63.1579*EXP(-0.19*Fperm_SI_Woolf2021!$E$9:$E$93)+63.1579*EXP(-0.19*AY$58))/(Fperm_SI_Woolf2021!$E$9:$E$93-AY$58))*(AY$58-Fperm_SI_Woolf2021!$E$9:$E$93)/10))) + Fperm_SI_Woolf2021!$H$9:$H$93*EXP(-Fperm_SI_Woolf2021!$K$9:$K$93*$C130*IF(AY$58=Fperm_SI_Woolf2021!$E$9:$E$93,1,EXP(LN((1.1*(Fperm_SI_Woolf2021!$E$9:$E$93-AY$58)-63.1579*EXP(-0.19*Fperm_SI_Woolf2021!$E$9:$E$93)+63.1579*EXP(-0.19*AY$58))/(Fperm_SI_Woolf2021!$E$9:$E$93-AY$58))*(AY$58-Fperm_SI_Woolf2021!$E$9:$E$93)/10))),Fperm_SI_Woolf2021!$D$9:$D$93)*AY$57+INTERCEPT(Fperm_SI_Woolf2021!$F$9:$F$93*EXP(-Fperm_SI_Woolf2021!$I$9:$I$93*$C130*IF(AY$58=Fperm_SI_Woolf2021!$E$9:$E$93,1,EXP(LN((1.1*(Fperm_SI_Woolf2021!$E$9:$E$93-AY$58)-63.1579*EXP(-0.19*Fperm_SI_Woolf2021!$E$9:$E$93)+63.1579*EXP(-0.19*AY$58))/(Fperm_SI_Woolf2021!$E$9:$E$93-AY$58))*(AY$58-Fperm_SI_Woolf2021!$E$9:$E$93)/10))) + Fperm_SI_Woolf2021!$G$9:$G$93*EXP(-Fperm_SI_Woolf2021!$J$9:$J$93*$C130*IF(AY$58=Fperm_SI_Woolf2021!$E$9:$E$93,1,EXP(LN((1.1*(Fperm_SI_Woolf2021!$E$9:$E$93-AY$58)-63.1579*EXP(-0.19*Fperm_SI_Woolf2021!$E$9:$E$93)+63.1579*EXP(-0.19*AY$58))/(Fperm_SI_Woolf2021!$E$9:$E$93-AY$58))*(AY$58-Fperm_SI_Woolf2021!$E$9:$E$93)/10))) + Fperm_SI_Woolf2021!$H$9:$H$93*EXP(-Fperm_SI_Woolf2021!$K$9:$K$93*$C130*IF(AY$58=Fperm_SI_Woolf2021!$E$9:$E$93,1,EXP(LN((1.1*(Fperm_SI_Woolf2021!$E$9:$E$93-AY$58)-63.1579*EXP(-0.19*Fperm_SI_Woolf2021!$E$9:$E$93)+63.1579*EXP(-0.19*AY$58))/(Fperm_SI_Woolf2021!$E$9:$E$93-AY$58))*(AY$58-Fperm_SI_Woolf2021!$E$9:$E$93)/10))),Fperm_SI_Woolf2021!$D$9:$D$93))</f>
        <v>0.30203572791224115</v>
      </c>
      <c r="AZ130" s="51" cm="1">
        <f t="array" ref="AZ130">MIN(1,SLOPE(Fperm_SI_Woolf2021!$F$9:$F$93*EXP(-Fperm_SI_Woolf2021!$I$9:$I$93*$C130*IF(AZ$58=Fperm_SI_Woolf2021!$E$9:$E$93,1,EXP(LN((1.1*(Fperm_SI_Woolf2021!$E$9:$E$93-AZ$58)-63.1579*EXP(-0.19*Fperm_SI_Woolf2021!$E$9:$E$93)+63.1579*EXP(-0.19*AZ$58))/(Fperm_SI_Woolf2021!$E$9:$E$93-AZ$58))*(AZ$58-Fperm_SI_Woolf2021!$E$9:$E$93)/10))) + Fperm_SI_Woolf2021!$G$9:$G$93*EXP(-Fperm_SI_Woolf2021!$J$9:$J$93*$C130*IF(AZ$58=Fperm_SI_Woolf2021!$E$9:$E$93,1,EXP(LN((1.1*(Fperm_SI_Woolf2021!$E$9:$E$93-AZ$58)-63.1579*EXP(-0.19*Fperm_SI_Woolf2021!$E$9:$E$93)+63.1579*EXP(-0.19*AZ$58))/(Fperm_SI_Woolf2021!$E$9:$E$93-AZ$58))*(AZ$58-Fperm_SI_Woolf2021!$E$9:$E$93)/10))) + Fperm_SI_Woolf2021!$H$9:$H$93*EXP(-Fperm_SI_Woolf2021!$K$9:$K$93*$C130*IF(AZ$58=Fperm_SI_Woolf2021!$E$9:$E$93,1,EXP(LN((1.1*(Fperm_SI_Woolf2021!$E$9:$E$93-AZ$58)-63.1579*EXP(-0.19*Fperm_SI_Woolf2021!$E$9:$E$93)+63.1579*EXP(-0.19*AZ$58))/(Fperm_SI_Woolf2021!$E$9:$E$93-AZ$58))*(AZ$58-Fperm_SI_Woolf2021!$E$9:$E$93)/10))),Fperm_SI_Woolf2021!$D$9:$D$93)*AZ$57+INTERCEPT(Fperm_SI_Woolf2021!$F$9:$F$93*EXP(-Fperm_SI_Woolf2021!$I$9:$I$93*$C130*IF(AZ$58=Fperm_SI_Woolf2021!$E$9:$E$93,1,EXP(LN((1.1*(Fperm_SI_Woolf2021!$E$9:$E$93-AZ$58)-63.1579*EXP(-0.19*Fperm_SI_Woolf2021!$E$9:$E$93)+63.1579*EXP(-0.19*AZ$58))/(Fperm_SI_Woolf2021!$E$9:$E$93-AZ$58))*(AZ$58-Fperm_SI_Woolf2021!$E$9:$E$93)/10))) + Fperm_SI_Woolf2021!$G$9:$G$93*EXP(-Fperm_SI_Woolf2021!$J$9:$J$93*$C130*IF(AZ$58=Fperm_SI_Woolf2021!$E$9:$E$93,1,EXP(LN((1.1*(Fperm_SI_Woolf2021!$E$9:$E$93-AZ$58)-63.1579*EXP(-0.19*Fperm_SI_Woolf2021!$E$9:$E$93)+63.1579*EXP(-0.19*AZ$58))/(Fperm_SI_Woolf2021!$E$9:$E$93-AZ$58))*(AZ$58-Fperm_SI_Woolf2021!$E$9:$E$93)/10))) + Fperm_SI_Woolf2021!$H$9:$H$93*EXP(-Fperm_SI_Woolf2021!$K$9:$K$93*$C130*IF(AZ$58=Fperm_SI_Woolf2021!$E$9:$E$93,1,EXP(LN((1.1*(Fperm_SI_Woolf2021!$E$9:$E$93-AZ$58)-63.1579*EXP(-0.19*Fperm_SI_Woolf2021!$E$9:$E$93)+63.1579*EXP(-0.19*AZ$58))/(Fperm_SI_Woolf2021!$E$9:$E$93-AZ$58))*(AZ$58-Fperm_SI_Woolf2021!$E$9:$E$93)/10))),Fperm_SI_Woolf2021!$D$9:$D$93))</f>
        <v>0.28620379952062791</v>
      </c>
      <c r="BA130" s="51" cm="1">
        <f t="array" ref="BA130">MIN(1,SLOPE(Fperm_SI_Woolf2021!$F$9:$F$93*EXP(-Fperm_SI_Woolf2021!$I$9:$I$93*$C130*IF(BA$58=Fperm_SI_Woolf2021!$E$9:$E$93,1,EXP(LN((1.1*(Fperm_SI_Woolf2021!$E$9:$E$93-BA$58)-63.1579*EXP(-0.19*Fperm_SI_Woolf2021!$E$9:$E$93)+63.1579*EXP(-0.19*BA$58))/(Fperm_SI_Woolf2021!$E$9:$E$93-BA$58))*(BA$58-Fperm_SI_Woolf2021!$E$9:$E$93)/10))) + Fperm_SI_Woolf2021!$G$9:$G$93*EXP(-Fperm_SI_Woolf2021!$J$9:$J$93*$C130*IF(BA$58=Fperm_SI_Woolf2021!$E$9:$E$93,1,EXP(LN((1.1*(Fperm_SI_Woolf2021!$E$9:$E$93-BA$58)-63.1579*EXP(-0.19*Fperm_SI_Woolf2021!$E$9:$E$93)+63.1579*EXP(-0.19*BA$58))/(Fperm_SI_Woolf2021!$E$9:$E$93-BA$58))*(BA$58-Fperm_SI_Woolf2021!$E$9:$E$93)/10))) + Fperm_SI_Woolf2021!$H$9:$H$93*EXP(-Fperm_SI_Woolf2021!$K$9:$K$93*$C130*IF(BA$58=Fperm_SI_Woolf2021!$E$9:$E$93,1,EXP(LN((1.1*(Fperm_SI_Woolf2021!$E$9:$E$93-BA$58)-63.1579*EXP(-0.19*Fperm_SI_Woolf2021!$E$9:$E$93)+63.1579*EXP(-0.19*BA$58))/(Fperm_SI_Woolf2021!$E$9:$E$93-BA$58))*(BA$58-Fperm_SI_Woolf2021!$E$9:$E$93)/10))),Fperm_SI_Woolf2021!$D$9:$D$93)*BA$57+INTERCEPT(Fperm_SI_Woolf2021!$F$9:$F$93*EXP(-Fperm_SI_Woolf2021!$I$9:$I$93*$C130*IF(BA$58=Fperm_SI_Woolf2021!$E$9:$E$93,1,EXP(LN((1.1*(Fperm_SI_Woolf2021!$E$9:$E$93-BA$58)-63.1579*EXP(-0.19*Fperm_SI_Woolf2021!$E$9:$E$93)+63.1579*EXP(-0.19*BA$58))/(Fperm_SI_Woolf2021!$E$9:$E$93-BA$58))*(BA$58-Fperm_SI_Woolf2021!$E$9:$E$93)/10))) + Fperm_SI_Woolf2021!$G$9:$G$93*EXP(-Fperm_SI_Woolf2021!$J$9:$J$93*$C130*IF(BA$58=Fperm_SI_Woolf2021!$E$9:$E$93,1,EXP(LN((1.1*(Fperm_SI_Woolf2021!$E$9:$E$93-BA$58)-63.1579*EXP(-0.19*Fperm_SI_Woolf2021!$E$9:$E$93)+63.1579*EXP(-0.19*BA$58))/(Fperm_SI_Woolf2021!$E$9:$E$93-BA$58))*(BA$58-Fperm_SI_Woolf2021!$E$9:$E$93)/10))) + Fperm_SI_Woolf2021!$H$9:$H$93*EXP(-Fperm_SI_Woolf2021!$K$9:$K$93*$C130*IF(BA$58=Fperm_SI_Woolf2021!$E$9:$E$93,1,EXP(LN((1.1*(Fperm_SI_Woolf2021!$E$9:$E$93-BA$58)-63.1579*EXP(-0.19*Fperm_SI_Woolf2021!$E$9:$E$93)+63.1579*EXP(-0.19*BA$58))/(Fperm_SI_Woolf2021!$E$9:$E$93-BA$58))*(BA$58-Fperm_SI_Woolf2021!$E$9:$E$93)/10))),Fperm_SI_Woolf2021!$D$9:$D$93))</f>
        <v>0.27037187112901462</v>
      </c>
      <c r="BB130" s="51" cm="1">
        <f t="array" ref="BB130">MIN(1,SLOPE(Fperm_SI_Woolf2021!$F$9:$F$93*EXP(-Fperm_SI_Woolf2021!$I$9:$I$93*$C130*IF(BB$58=Fperm_SI_Woolf2021!$E$9:$E$93,1,EXP(LN((1.1*(Fperm_SI_Woolf2021!$E$9:$E$93-BB$58)-63.1579*EXP(-0.19*Fperm_SI_Woolf2021!$E$9:$E$93)+63.1579*EXP(-0.19*BB$58))/(Fperm_SI_Woolf2021!$E$9:$E$93-BB$58))*(BB$58-Fperm_SI_Woolf2021!$E$9:$E$93)/10))) + Fperm_SI_Woolf2021!$G$9:$G$93*EXP(-Fperm_SI_Woolf2021!$J$9:$J$93*$C130*IF(BB$58=Fperm_SI_Woolf2021!$E$9:$E$93,1,EXP(LN((1.1*(Fperm_SI_Woolf2021!$E$9:$E$93-BB$58)-63.1579*EXP(-0.19*Fperm_SI_Woolf2021!$E$9:$E$93)+63.1579*EXP(-0.19*BB$58))/(Fperm_SI_Woolf2021!$E$9:$E$93-BB$58))*(BB$58-Fperm_SI_Woolf2021!$E$9:$E$93)/10))) + Fperm_SI_Woolf2021!$H$9:$H$93*EXP(-Fperm_SI_Woolf2021!$K$9:$K$93*$C130*IF(BB$58=Fperm_SI_Woolf2021!$E$9:$E$93,1,EXP(LN((1.1*(Fperm_SI_Woolf2021!$E$9:$E$93-BB$58)-63.1579*EXP(-0.19*Fperm_SI_Woolf2021!$E$9:$E$93)+63.1579*EXP(-0.19*BB$58))/(Fperm_SI_Woolf2021!$E$9:$E$93-BB$58))*(BB$58-Fperm_SI_Woolf2021!$E$9:$E$93)/10))),Fperm_SI_Woolf2021!$D$9:$D$93)*BB$57+INTERCEPT(Fperm_SI_Woolf2021!$F$9:$F$93*EXP(-Fperm_SI_Woolf2021!$I$9:$I$93*$C130*IF(BB$58=Fperm_SI_Woolf2021!$E$9:$E$93,1,EXP(LN((1.1*(Fperm_SI_Woolf2021!$E$9:$E$93-BB$58)-63.1579*EXP(-0.19*Fperm_SI_Woolf2021!$E$9:$E$93)+63.1579*EXP(-0.19*BB$58))/(Fperm_SI_Woolf2021!$E$9:$E$93-BB$58))*(BB$58-Fperm_SI_Woolf2021!$E$9:$E$93)/10))) + Fperm_SI_Woolf2021!$G$9:$G$93*EXP(-Fperm_SI_Woolf2021!$J$9:$J$93*$C130*IF(BB$58=Fperm_SI_Woolf2021!$E$9:$E$93,1,EXP(LN((1.1*(Fperm_SI_Woolf2021!$E$9:$E$93-BB$58)-63.1579*EXP(-0.19*Fperm_SI_Woolf2021!$E$9:$E$93)+63.1579*EXP(-0.19*BB$58))/(Fperm_SI_Woolf2021!$E$9:$E$93-BB$58))*(BB$58-Fperm_SI_Woolf2021!$E$9:$E$93)/10))) + Fperm_SI_Woolf2021!$H$9:$H$93*EXP(-Fperm_SI_Woolf2021!$K$9:$K$93*$C130*IF(BB$58=Fperm_SI_Woolf2021!$E$9:$E$93,1,EXP(LN((1.1*(Fperm_SI_Woolf2021!$E$9:$E$93-BB$58)-63.1579*EXP(-0.19*Fperm_SI_Woolf2021!$E$9:$E$93)+63.1579*EXP(-0.19*BB$58))/(Fperm_SI_Woolf2021!$E$9:$E$93-BB$58))*(BB$58-Fperm_SI_Woolf2021!$E$9:$E$93)/10))),Fperm_SI_Woolf2021!$D$9:$D$93))</f>
        <v>0.25453994273740144</v>
      </c>
      <c r="BC130" s="51" cm="1">
        <f t="array" ref="BC130">MIN(1,SLOPE(Fperm_SI_Woolf2021!$F$9:$F$93*EXP(-Fperm_SI_Woolf2021!$I$9:$I$93*$C130*IF(BC$58=Fperm_SI_Woolf2021!$E$9:$E$93,1,EXP(LN((1.1*(Fperm_SI_Woolf2021!$E$9:$E$93-BC$58)-63.1579*EXP(-0.19*Fperm_SI_Woolf2021!$E$9:$E$93)+63.1579*EXP(-0.19*BC$58))/(Fperm_SI_Woolf2021!$E$9:$E$93-BC$58))*(BC$58-Fperm_SI_Woolf2021!$E$9:$E$93)/10))) + Fperm_SI_Woolf2021!$G$9:$G$93*EXP(-Fperm_SI_Woolf2021!$J$9:$J$93*$C130*IF(BC$58=Fperm_SI_Woolf2021!$E$9:$E$93,1,EXP(LN((1.1*(Fperm_SI_Woolf2021!$E$9:$E$93-BC$58)-63.1579*EXP(-0.19*Fperm_SI_Woolf2021!$E$9:$E$93)+63.1579*EXP(-0.19*BC$58))/(Fperm_SI_Woolf2021!$E$9:$E$93-BC$58))*(BC$58-Fperm_SI_Woolf2021!$E$9:$E$93)/10))) + Fperm_SI_Woolf2021!$H$9:$H$93*EXP(-Fperm_SI_Woolf2021!$K$9:$K$93*$C130*IF(BC$58=Fperm_SI_Woolf2021!$E$9:$E$93,1,EXP(LN((1.1*(Fperm_SI_Woolf2021!$E$9:$E$93-BC$58)-63.1579*EXP(-0.19*Fperm_SI_Woolf2021!$E$9:$E$93)+63.1579*EXP(-0.19*BC$58))/(Fperm_SI_Woolf2021!$E$9:$E$93-BC$58))*(BC$58-Fperm_SI_Woolf2021!$E$9:$E$93)/10))),Fperm_SI_Woolf2021!$D$9:$D$93)*BC$57+INTERCEPT(Fperm_SI_Woolf2021!$F$9:$F$93*EXP(-Fperm_SI_Woolf2021!$I$9:$I$93*$C130*IF(BC$58=Fperm_SI_Woolf2021!$E$9:$E$93,1,EXP(LN((1.1*(Fperm_SI_Woolf2021!$E$9:$E$93-BC$58)-63.1579*EXP(-0.19*Fperm_SI_Woolf2021!$E$9:$E$93)+63.1579*EXP(-0.19*BC$58))/(Fperm_SI_Woolf2021!$E$9:$E$93-BC$58))*(BC$58-Fperm_SI_Woolf2021!$E$9:$E$93)/10))) + Fperm_SI_Woolf2021!$G$9:$G$93*EXP(-Fperm_SI_Woolf2021!$J$9:$J$93*$C130*IF(BC$58=Fperm_SI_Woolf2021!$E$9:$E$93,1,EXP(LN((1.1*(Fperm_SI_Woolf2021!$E$9:$E$93-BC$58)-63.1579*EXP(-0.19*Fperm_SI_Woolf2021!$E$9:$E$93)+63.1579*EXP(-0.19*BC$58))/(Fperm_SI_Woolf2021!$E$9:$E$93-BC$58))*(BC$58-Fperm_SI_Woolf2021!$E$9:$E$93)/10))) + Fperm_SI_Woolf2021!$H$9:$H$93*EXP(-Fperm_SI_Woolf2021!$K$9:$K$93*$C130*IF(BC$58=Fperm_SI_Woolf2021!$E$9:$E$93,1,EXP(LN((1.1*(Fperm_SI_Woolf2021!$E$9:$E$93-BC$58)-63.1579*EXP(-0.19*Fperm_SI_Woolf2021!$E$9:$E$93)+63.1579*EXP(-0.19*BC$58))/(Fperm_SI_Woolf2021!$E$9:$E$93-BC$58))*(BC$58-Fperm_SI_Woolf2021!$E$9:$E$93)/10))),Fperm_SI_Woolf2021!$D$9:$D$93))</f>
        <v>0.23870801434578817</v>
      </c>
      <c r="BD130" s="51" cm="1">
        <f t="array" ref="BD130">MIN(1,SLOPE(Fperm_SI_Woolf2021!$F$9:$F$93*EXP(-Fperm_SI_Woolf2021!$I$9:$I$93*$C130*IF(BD$58=Fperm_SI_Woolf2021!$E$9:$E$93,1,EXP(LN((1.1*(Fperm_SI_Woolf2021!$E$9:$E$93-BD$58)-63.1579*EXP(-0.19*Fperm_SI_Woolf2021!$E$9:$E$93)+63.1579*EXP(-0.19*BD$58))/(Fperm_SI_Woolf2021!$E$9:$E$93-BD$58))*(BD$58-Fperm_SI_Woolf2021!$E$9:$E$93)/10))) + Fperm_SI_Woolf2021!$G$9:$G$93*EXP(-Fperm_SI_Woolf2021!$J$9:$J$93*$C130*IF(BD$58=Fperm_SI_Woolf2021!$E$9:$E$93,1,EXP(LN((1.1*(Fperm_SI_Woolf2021!$E$9:$E$93-BD$58)-63.1579*EXP(-0.19*Fperm_SI_Woolf2021!$E$9:$E$93)+63.1579*EXP(-0.19*BD$58))/(Fperm_SI_Woolf2021!$E$9:$E$93-BD$58))*(BD$58-Fperm_SI_Woolf2021!$E$9:$E$93)/10))) + Fperm_SI_Woolf2021!$H$9:$H$93*EXP(-Fperm_SI_Woolf2021!$K$9:$K$93*$C130*IF(BD$58=Fperm_SI_Woolf2021!$E$9:$E$93,1,EXP(LN((1.1*(Fperm_SI_Woolf2021!$E$9:$E$93-BD$58)-63.1579*EXP(-0.19*Fperm_SI_Woolf2021!$E$9:$E$93)+63.1579*EXP(-0.19*BD$58))/(Fperm_SI_Woolf2021!$E$9:$E$93-BD$58))*(BD$58-Fperm_SI_Woolf2021!$E$9:$E$93)/10))),Fperm_SI_Woolf2021!$D$9:$D$93)*BD$57+INTERCEPT(Fperm_SI_Woolf2021!$F$9:$F$93*EXP(-Fperm_SI_Woolf2021!$I$9:$I$93*$C130*IF(BD$58=Fperm_SI_Woolf2021!$E$9:$E$93,1,EXP(LN((1.1*(Fperm_SI_Woolf2021!$E$9:$E$93-BD$58)-63.1579*EXP(-0.19*Fperm_SI_Woolf2021!$E$9:$E$93)+63.1579*EXP(-0.19*BD$58))/(Fperm_SI_Woolf2021!$E$9:$E$93-BD$58))*(BD$58-Fperm_SI_Woolf2021!$E$9:$E$93)/10))) + Fperm_SI_Woolf2021!$G$9:$G$93*EXP(-Fperm_SI_Woolf2021!$J$9:$J$93*$C130*IF(BD$58=Fperm_SI_Woolf2021!$E$9:$E$93,1,EXP(LN((1.1*(Fperm_SI_Woolf2021!$E$9:$E$93-BD$58)-63.1579*EXP(-0.19*Fperm_SI_Woolf2021!$E$9:$E$93)+63.1579*EXP(-0.19*BD$58))/(Fperm_SI_Woolf2021!$E$9:$E$93-BD$58))*(BD$58-Fperm_SI_Woolf2021!$E$9:$E$93)/10))) + Fperm_SI_Woolf2021!$H$9:$H$93*EXP(-Fperm_SI_Woolf2021!$K$9:$K$93*$C130*IF(BD$58=Fperm_SI_Woolf2021!$E$9:$E$93,1,EXP(LN((1.1*(Fperm_SI_Woolf2021!$E$9:$E$93-BD$58)-63.1579*EXP(-0.19*Fperm_SI_Woolf2021!$E$9:$E$93)+63.1579*EXP(-0.19*BD$58))/(Fperm_SI_Woolf2021!$E$9:$E$93-BD$58))*(BD$58-Fperm_SI_Woolf2021!$E$9:$E$93)/10))),Fperm_SI_Woolf2021!$D$9:$D$93))</f>
        <v>0.22287608595417494</v>
      </c>
      <c r="BE130" s="51" cm="1">
        <f t="array" ref="BE130">MIN(1,SLOPE(Fperm_SI_Woolf2021!$F$9:$F$93*EXP(-Fperm_SI_Woolf2021!$I$9:$I$93*$C130*IF(BE$58=Fperm_SI_Woolf2021!$E$9:$E$93,1,EXP(LN((1.1*(Fperm_SI_Woolf2021!$E$9:$E$93-BE$58)-63.1579*EXP(-0.19*Fperm_SI_Woolf2021!$E$9:$E$93)+63.1579*EXP(-0.19*BE$58))/(Fperm_SI_Woolf2021!$E$9:$E$93-BE$58))*(BE$58-Fperm_SI_Woolf2021!$E$9:$E$93)/10))) + Fperm_SI_Woolf2021!$G$9:$G$93*EXP(-Fperm_SI_Woolf2021!$J$9:$J$93*$C130*IF(BE$58=Fperm_SI_Woolf2021!$E$9:$E$93,1,EXP(LN((1.1*(Fperm_SI_Woolf2021!$E$9:$E$93-BE$58)-63.1579*EXP(-0.19*Fperm_SI_Woolf2021!$E$9:$E$93)+63.1579*EXP(-0.19*BE$58))/(Fperm_SI_Woolf2021!$E$9:$E$93-BE$58))*(BE$58-Fperm_SI_Woolf2021!$E$9:$E$93)/10))) + Fperm_SI_Woolf2021!$H$9:$H$93*EXP(-Fperm_SI_Woolf2021!$K$9:$K$93*$C130*IF(BE$58=Fperm_SI_Woolf2021!$E$9:$E$93,1,EXP(LN((1.1*(Fperm_SI_Woolf2021!$E$9:$E$93-BE$58)-63.1579*EXP(-0.19*Fperm_SI_Woolf2021!$E$9:$E$93)+63.1579*EXP(-0.19*BE$58))/(Fperm_SI_Woolf2021!$E$9:$E$93-BE$58))*(BE$58-Fperm_SI_Woolf2021!$E$9:$E$93)/10))),Fperm_SI_Woolf2021!$D$9:$D$93)*BE$57+INTERCEPT(Fperm_SI_Woolf2021!$F$9:$F$93*EXP(-Fperm_SI_Woolf2021!$I$9:$I$93*$C130*IF(BE$58=Fperm_SI_Woolf2021!$E$9:$E$93,1,EXP(LN((1.1*(Fperm_SI_Woolf2021!$E$9:$E$93-BE$58)-63.1579*EXP(-0.19*Fperm_SI_Woolf2021!$E$9:$E$93)+63.1579*EXP(-0.19*BE$58))/(Fperm_SI_Woolf2021!$E$9:$E$93-BE$58))*(BE$58-Fperm_SI_Woolf2021!$E$9:$E$93)/10))) + Fperm_SI_Woolf2021!$G$9:$G$93*EXP(-Fperm_SI_Woolf2021!$J$9:$J$93*$C130*IF(BE$58=Fperm_SI_Woolf2021!$E$9:$E$93,1,EXP(LN((1.1*(Fperm_SI_Woolf2021!$E$9:$E$93-BE$58)-63.1579*EXP(-0.19*Fperm_SI_Woolf2021!$E$9:$E$93)+63.1579*EXP(-0.19*BE$58))/(Fperm_SI_Woolf2021!$E$9:$E$93-BE$58))*(BE$58-Fperm_SI_Woolf2021!$E$9:$E$93)/10))) + Fperm_SI_Woolf2021!$H$9:$H$93*EXP(-Fperm_SI_Woolf2021!$K$9:$K$93*$C130*IF(BE$58=Fperm_SI_Woolf2021!$E$9:$E$93,1,EXP(LN((1.1*(Fperm_SI_Woolf2021!$E$9:$E$93-BE$58)-63.1579*EXP(-0.19*Fperm_SI_Woolf2021!$E$9:$E$93)+63.1579*EXP(-0.19*BE$58))/(Fperm_SI_Woolf2021!$E$9:$E$93-BE$58))*(BE$58-Fperm_SI_Woolf2021!$E$9:$E$93)/10))),Fperm_SI_Woolf2021!$D$9:$D$93))</f>
        <v>0.2070441575625617</v>
      </c>
      <c r="BF130" s="51" cm="1">
        <f t="array" ref="BF130">MIN(1,SLOPE(Fperm_SI_Woolf2021!$F$9:$F$93*EXP(-Fperm_SI_Woolf2021!$I$9:$I$93*$C130*IF(BF$58=Fperm_SI_Woolf2021!$E$9:$E$93,1,EXP(LN((1.1*(Fperm_SI_Woolf2021!$E$9:$E$93-BF$58)-63.1579*EXP(-0.19*Fperm_SI_Woolf2021!$E$9:$E$93)+63.1579*EXP(-0.19*BF$58))/(Fperm_SI_Woolf2021!$E$9:$E$93-BF$58))*(BF$58-Fperm_SI_Woolf2021!$E$9:$E$93)/10))) + Fperm_SI_Woolf2021!$G$9:$G$93*EXP(-Fperm_SI_Woolf2021!$J$9:$J$93*$C130*IF(BF$58=Fperm_SI_Woolf2021!$E$9:$E$93,1,EXP(LN((1.1*(Fperm_SI_Woolf2021!$E$9:$E$93-BF$58)-63.1579*EXP(-0.19*Fperm_SI_Woolf2021!$E$9:$E$93)+63.1579*EXP(-0.19*BF$58))/(Fperm_SI_Woolf2021!$E$9:$E$93-BF$58))*(BF$58-Fperm_SI_Woolf2021!$E$9:$E$93)/10))) + Fperm_SI_Woolf2021!$H$9:$H$93*EXP(-Fperm_SI_Woolf2021!$K$9:$K$93*$C130*IF(BF$58=Fperm_SI_Woolf2021!$E$9:$E$93,1,EXP(LN((1.1*(Fperm_SI_Woolf2021!$E$9:$E$93-BF$58)-63.1579*EXP(-0.19*Fperm_SI_Woolf2021!$E$9:$E$93)+63.1579*EXP(-0.19*BF$58))/(Fperm_SI_Woolf2021!$E$9:$E$93-BF$58))*(BF$58-Fperm_SI_Woolf2021!$E$9:$E$93)/10))),Fperm_SI_Woolf2021!$D$9:$D$93)*BF$57+INTERCEPT(Fperm_SI_Woolf2021!$F$9:$F$93*EXP(-Fperm_SI_Woolf2021!$I$9:$I$93*$C130*IF(BF$58=Fperm_SI_Woolf2021!$E$9:$E$93,1,EXP(LN((1.1*(Fperm_SI_Woolf2021!$E$9:$E$93-BF$58)-63.1579*EXP(-0.19*Fperm_SI_Woolf2021!$E$9:$E$93)+63.1579*EXP(-0.19*BF$58))/(Fperm_SI_Woolf2021!$E$9:$E$93-BF$58))*(BF$58-Fperm_SI_Woolf2021!$E$9:$E$93)/10))) + Fperm_SI_Woolf2021!$G$9:$G$93*EXP(-Fperm_SI_Woolf2021!$J$9:$J$93*$C130*IF(BF$58=Fperm_SI_Woolf2021!$E$9:$E$93,1,EXP(LN((1.1*(Fperm_SI_Woolf2021!$E$9:$E$93-BF$58)-63.1579*EXP(-0.19*Fperm_SI_Woolf2021!$E$9:$E$93)+63.1579*EXP(-0.19*BF$58))/(Fperm_SI_Woolf2021!$E$9:$E$93-BF$58))*(BF$58-Fperm_SI_Woolf2021!$E$9:$E$93)/10))) + Fperm_SI_Woolf2021!$H$9:$H$93*EXP(-Fperm_SI_Woolf2021!$K$9:$K$93*$C130*IF(BF$58=Fperm_SI_Woolf2021!$E$9:$E$93,1,EXP(LN((1.1*(Fperm_SI_Woolf2021!$E$9:$E$93-BF$58)-63.1579*EXP(-0.19*Fperm_SI_Woolf2021!$E$9:$E$93)+63.1579*EXP(-0.19*BF$58))/(Fperm_SI_Woolf2021!$E$9:$E$93-BF$58))*(BF$58-Fperm_SI_Woolf2021!$E$9:$E$93)/10))),Fperm_SI_Woolf2021!$D$9:$D$93))</f>
        <v>0.19121222917094846</v>
      </c>
      <c r="BG130" s="51" cm="1">
        <f t="array" ref="BG130">MIN(1,SLOPE(Fperm_SI_Woolf2021!$F$9:$F$93*EXP(-Fperm_SI_Woolf2021!$I$9:$I$93*$C130*IF(BG$58=Fperm_SI_Woolf2021!$E$9:$E$93,1,EXP(LN((1.1*(Fperm_SI_Woolf2021!$E$9:$E$93-BG$58)-63.1579*EXP(-0.19*Fperm_SI_Woolf2021!$E$9:$E$93)+63.1579*EXP(-0.19*BG$58))/(Fperm_SI_Woolf2021!$E$9:$E$93-BG$58))*(BG$58-Fperm_SI_Woolf2021!$E$9:$E$93)/10))) + Fperm_SI_Woolf2021!$G$9:$G$93*EXP(-Fperm_SI_Woolf2021!$J$9:$J$93*$C130*IF(BG$58=Fperm_SI_Woolf2021!$E$9:$E$93,1,EXP(LN((1.1*(Fperm_SI_Woolf2021!$E$9:$E$93-BG$58)-63.1579*EXP(-0.19*Fperm_SI_Woolf2021!$E$9:$E$93)+63.1579*EXP(-0.19*BG$58))/(Fperm_SI_Woolf2021!$E$9:$E$93-BG$58))*(BG$58-Fperm_SI_Woolf2021!$E$9:$E$93)/10))) + Fperm_SI_Woolf2021!$H$9:$H$93*EXP(-Fperm_SI_Woolf2021!$K$9:$K$93*$C130*IF(BG$58=Fperm_SI_Woolf2021!$E$9:$E$93,1,EXP(LN((1.1*(Fperm_SI_Woolf2021!$E$9:$E$93-BG$58)-63.1579*EXP(-0.19*Fperm_SI_Woolf2021!$E$9:$E$93)+63.1579*EXP(-0.19*BG$58))/(Fperm_SI_Woolf2021!$E$9:$E$93-BG$58))*(BG$58-Fperm_SI_Woolf2021!$E$9:$E$93)/10))),Fperm_SI_Woolf2021!$D$9:$D$93)*BG$57+INTERCEPT(Fperm_SI_Woolf2021!$F$9:$F$93*EXP(-Fperm_SI_Woolf2021!$I$9:$I$93*$C130*IF(BG$58=Fperm_SI_Woolf2021!$E$9:$E$93,1,EXP(LN((1.1*(Fperm_SI_Woolf2021!$E$9:$E$93-BG$58)-63.1579*EXP(-0.19*Fperm_SI_Woolf2021!$E$9:$E$93)+63.1579*EXP(-0.19*BG$58))/(Fperm_SI_Woolf2021!$E$9:$E$93-BG$58))*(BG$58-Fperm_SI_Woolf2021!$E$9:$E$93)/10))) + Fperm_SI_Woolf2021!$G$9:$G$93*EXP(-Fperm_SI_Woolf2021!$J$9:$J$93*$C130*IF(BG$58=Fperm_SI_Woolf2021!$E$9:$E$93,1,EXP(LN((1.1*(Fperm_SI_Woolf2021!$E$9:$E$93-BG$58)-63.1579*EXP(-0.19*Fperm_SI_Woolf2021!$E$9:$E$93)+63.1579*EXP(-0.19*BG$58))/(Fperm_SI_Woolf2021!$E$9:$E$93-BG$58))*(BG$58-Fperm_SI_Woolf2021!$E$9:$E$93)/10))) + Fperm_SI_Woolf2021!$H$9:$H$93*EXP(-Fperm_SI_Woolf2021!$K$9:$K$93*$C130*IF(BG$58=Fperm_SI_Woolf2021!$E$9:$E$93,1,EXP(LN((1.1*(Fperm_SI_Woolf2021!$E$9:$E$93-BG$58)-63.1579*EXP(-0.19*Fperm_SI_Woolf2021!$E$9:$E$93)+63.1579*EXP(-0.19*BG$58))/(Fperm_SI_Woolf2021!$E$9:$E$93-BG$58))*(BG$58-Fperm_SI_Woolf2021!$E$9:$E$93)/10))),Fperm_SI_Woolf2021!$D$9:$D$93))</f>
        <v>0.17538030077933522</v>
      </c>
      <c r="BH130" s="51" cm="1">
        <f t="array" ref="BH130">MIN(1,SLOPE(Fperm_SI_Woolf2021!$F$9:$F$93*EXP(-Fperm_SI_Woolf2021!$I$9:$I$93*$C130*IF(BH$58=Fperm_SI_Woolf2021!$E$9:$E$93,1,EXP(LN((1.1*(Fperm_SI_Woolf2021!$E$9:$E$93-BH$58)-63.1579*EXP(-0.19*Fperm_SI_Woolf2021!$E$9:$E$93)+63.1579*EXP(-0.19*BH$58))/(Fperm_SI_Woolf2021!$E$9:$E$93-BH$58))*(BH$58-Fperm_SI_Woolf2021!$E$9:$E$93)/10))) + Fperm_SI_Woolf2021!$G$9:$G$93*EXP(-Fperm_SI_Woolf2021!$J$9:$J$93*$C130*IF(BH$58=Fperm_SI_Woolf2021!$E$9:$E$93,1,EXP(LN((1.1*(Fperm_SI_Woolf2021!$E$9:$E$93-BH$58)-63.1579*EXP(-0.19*Fperm_SI_Woolf2021!$E$9:$E$93)+63.1579*EXP(-0.19*BH$58))/(Fperm_SI_Woolf2021!$E$9:$E$93-BH$58))*(BH$58-Fperm_SI_Woolf2021!$E$9:$E$93)/10))) + Fperm_SI_Woolf2021!$H$9:$H$93*EXP(-Fperm_SI_Woolf2021!$K$9:$K$93*$C130*IF(BH$58=Fperm_SI_Woolf2021!$E$9:$E$93,1,EXP(LN((1.1*(Fperm_SI_Woolf2021!$E$9:$E$93-BH$58)-63.1579*EXP(-0.19*Fperm_SI_Woolf2021!$E$9:$E$93)+63.1579*EXP(-0.19*BH$58))/(Fperm_SI_Woolf2021!$E$9:$E$93-BH$58))*(BH$58-Fperm_SI_Woolf2021!$E$9:$E$93)/10))),Fperm_SI_Woolf2021!$D$9:$D$93)*BH$57+INTERCEPT(Fperm_SI_Woolf2021!$F$9:$F$93*EXP(-Fperm_SI_Woolf2021!$I$9:$I$93*$C130*IF(BH$58=Fperm_SI_Woolf2021!$E$9:$E$93,1,EXP(LN((1.1*(Fperm_SI_Woolf2021!$E$9:$E$93-BH$58)-63.1579*EXP(-0.19*Fperm_SI_Woolf2021!$E$9:$E$93)+63.1579*EXP(-0.19*BH$58))/(Fperm_SI_Woolf2021!$E$9:$E$93-BH$58))*(BH$58-Fperm_SI_Woolf2021!$E$9:$E$93)/10))) + Fperm_SI_Woolf2021!$G$9:$G$93*EXP(-Fperm_SI_Woolf2021!$J$9:$J$93*$C130*IF(BH$58=Fperm_SI_Woolf2021!$E$9:$E$93,1,EXP(LN((1.1*(Fperm_SI_Woolf2021!$E$9:$E$93-BH$58)-63.1579*EXP(-0.19*Fperm_SI_Woolf2021!$E$9:$E$93)+63.1579*EXP(-0.19*BH$58))/(Fperm_SI_Woolf2021!$E$9:$E$93-BH$58))*(BH$58-Fperm_SI_Woolf2021!$E$9:$E$93)/10))) + Fperm_SI_Woolf2021!$H$9:$H$93*EXP(-Fperm_SI_Woolf2021!$K$9:$K$93*$C130*IF(BH$58=Fperm_SI_Woolf2021!$E$9:$E$93,1,EXP(LN((1.1*(Fperm_SI_Woolf2021!$E$9:$E$93-BH$58)-63.1579*EXP(-0.19*Fperm_SI_Woolf2021!$E$9:$E$93)+63.1579*EXP(-0.19*BH$58))/(Fperm_SI_Woolf2021!$E$9:$E$93-BH$58))*(BH$58-Fperm_SI_Woolf2021!$E$9:$E$93)/10))),Fperm_SI_Woolf2021!$D$9:$D$93))</f>
        <v>0.15954837238772196</v>
      </c>
      <c r="BI130" s="51" cm="1">
        <f t="array" ref="BI130">MIN(1,SLOPE(Fperm_SI_Woolf2021!$F$9:$F$93*EXP(-Fperm_SI_Woolf2021!$I$9:$I$93*$C130*IF(BI$58=Fperm_SI_Woolf2021!$E$9:$E$93,1,EXP(LN((1.1*(Fperm_SI_Woolf2021!$E$9:$E$93-BI$58)-63.1579*EXP(-0.19*Fperm_SI_Woolf2021!$E$9:$E$93)+63.1579*EXP(-0.19*BI$58))/(Fperm_SI_Woolf2021!$E$9:$E$93-BI$58))*(BI$58-Fperm_SI_Woolf2021!$E$9:$E$93)/10))) + Fperm_SI_Woolf2021!$G$9:$G$93*EXP(-Fperm_SI_Woolf2021!$J$9:$J$93*$C130*IF(BI$58=Fperm_SI_Woolf2021!$E$9:$E$93,1,EXP(LN((1.1*(Fperm_SI_Woolf2021!$E$9:$E$93-BI$58)-63.1579*EXP(-0.19*Fperm_SI_Woolf2021!$E$9:$E$93)+63.1579*EXP(-0.19*BI$58))/(Fperm_SI_Woolf2021!$E$9:$E$93-BI$58))*(BI$58-Fperm_SI_Woolf2021!$E$9:$E$93)/10))) + Fperm_SI_Woolf2021!$H$9:$H$93*EXP(-Fperm_SI_Woolf2021!$K$9:$K$93*$C130*IF(BI$58=Fperm_SI_Woolf2021!$E$9:$E$93,1,EXP(LN((1.1*(Fperm_SI_Woolf2021!$E$9:$E$93-BI$58)-63.1579*EXP(-0.19*Fperm_SI_Woolf2021!$E$9:$E$93)+63.1579*EXP(-0.19*BI$58))/(Fperm_SI_Woolf2021!$E$9:$E$93-BI$58))*(BI$58-Fperm_SI_Woolf2021!$E$9:$E$93)/10))),Fperm_SI_Woolf2021!$D$9:$D$93)*BI$57+INTERCEPT(Fperm_SI_Woolf2021!$F$9:$F$93*EXP(-Fperm_SI_Woolf2021!$I$9:$I$93*$C130*IF(BI$58=Fperm_SI_Woolf2021!$E$9:$E$93,1,EXP(LN((1.1*(Fperm_SI_Woolf2021!$E$9:$E$93-BI$58)-63.1579*EXP(-0.19*Fperm_SI_Woolf2021!$E$9:$E$93)+63.1579*EXP(-0.19*BI$58))/(Fperm_SI_Woolf2021!$E$9:$E$93-BI$58))*(BI$58-Fperm_SI_Woolf2021!$E$9:$E$93)/10))) + Fperm_SI_Woolf2021!$G$9:$G$93*EXP(-Fperm_SI_Woolf2021!$J$9:$J$93*$C130*IF(BI$58=Fperm_SI_Woolf2021!$E$9:$E$93,1,EXP(LN((1.1*(Fperm_SI_Woolf2021!$E$9:$E$93-BI$58)-63.1579*EXP(-0.19*Fperm_SI_Woolf2021!$E$9:$E$93)+63.1579*EXP(-0.19*BI$58))/(Fperm_SI_Woolf2021!$E$9:$E$93-BI$58))*(BI$58-Fperm_SI_Woolf2021!$E$9:$E$93)/10))) + Fperm_SI_Woolf2021!$H$9:$H$93*EXP(-Fperm_SI_Woolf2021!$K$9:$K$93*$C130*IF(BI$58=Fperm_SI_Woolf2021!$E$9:$E$93,1,EXP(LN((1.1*(Fperm_SI_Woolf2021!$E$9:$E$93-BI$58)-63.1579*EXP(-0.19*Fperm_SI_Woolf2021!$E$9:$E$93)+63.1579*EXP(-0.19*BI$58))/(Fperm_SI_Woolf2021!$E$9:$E$93-BI$58))*(BI$58-Fperm_SI_Woolf2021!$E$9:$E$93)/10))),Fperm_SI_Woolf2021!$D$9:$D$93))</f>
        <v>0.14371644399610869</v>
      </c>
      <c r="BJ130" s="51" cm="1">
        <f t="array" ref="BJ130">MIN(1,SLOPE(Fperm_SI_Woolf2021!$F$9:$F$93*EXP(-Fperm_SI_Woolf2021!$I$9:$I$93*$C130*IF(BJ$58=Fperm_SI_Woolf2021!$E$9:$E$93,1,EXP(LN((1.1*(Fperm_SI_Woolf2021!$E$9:$E$93-BJ$58)-63.1579*EXP(-0.19*Fperm_SI_Woolf2021!$E$9:$E$93)+63.1579*EXP(-0.19*BJ$58))/(Fperm_SI_Woolf2021!$E$9:$E$93-BJ$58))*(BJ$58-Fperm_SI_Woolf2021!$E$9:$E$93)/10))) + Fperm_SI_Woolf2021!$G$9:$G$93*EXP(-Fperm_SI_Woolf2021!$J$9:$J$93*$C130*IF(BJ$58=Fperm_SI_Woolf2021!$E$9:$E$93,1,EXP(LN((1.1*(Fperm_SI_Woolf2021!$E$9:$E$93-BJ$58)-63.1579*EXP(-0.19*Fperm_SI_Woolf2021!$E$9:$E$93)+63.1579*EXP(-0.19*BJ$58))/(Fperm_SI_Woolf2021!$E$9:$E$93-BJ$58))*(BJ$58-Fperm_SI_Woolf2021!$E$9:$E$93)/10))) + Fperm_SI_Woolf2021!$H$9:$H$93*EXP(-Fperm_SI_Woolf2021!$K$9:$K$93*$C130*IF(BJ$58=Fperm_SI_Woolf2021!$E$9:$E$93,1,EXP(LN((1.1*(Fperm_SI_Woolf2021!$E$9:$E$93-BJ$58)-63.1579*EXP(-0.19*Fperm_SI_Woolf2021!$E$9:$E$93)+63.1579*EXP(-0.19*BJ$58))/(Fperm_SI_Woolf2021!$E$9:$E$93-BJ$58))*(BJ$58-Fperm_SI_Woolf2021!$E$9:$E$93)/10))),Fperm_SI_Woolf2021!$D$9:$D$93)*BJ$57+INTERCEPT(Fperm_SI_Woolf2021!$F$9:$F$93*EXP(-Fperm_SI_Woolf2021!$I$9:$I$93*$C130*IF(BJ$58=Fperm_SI_Woolf2021!$E$9:$E$93,1,EXP(LN((1.1*(Fperm_SI_Woolf2021!$E$9:$E$93-BJ$58)-63.1579*EXP(-0.19*Fperm_SI_Woolf2021!$E$9:$E$93)+63.1579*EXP(-0.19*BJ$58))/(Fperm_SI_Woolf2021!$E$9:$E$93-BJ$58))*(BJ$58-Fperm_SI_Woolf2021!$E$9:$E$93)/10))) + Fperm_SI_Woolf2021!$G$9:$G$93*EXP(-Fperm_SI_Woolf2021!$J$9:$J$93*$C130*IF(BJ$58=Fperm_SI_Woolf2021!$E$9:$E$93,1,EXP(LN((1.1*(Fperm_SI_Woolf2021!$E$9:$E$93-BJ$58)-63.1579*EXP(-0.19*Fperm_SI_Woolf2021!$E$9:$E$93)+63.1579*EXP(-0.19*BJ$58))/(Fperm_SI_Woolf2021!$E$9:$E$93-BJ$58))*(BJ$58-Fperm_SI_Woolf2021!$E$9:$E$93)/10))) + Fperm_SI_Woolf2021!$H$9:$H$93*EXP(-Fperm_SI_Woolf2021!$K$9:$K$93*$C130*IF(BJ$58=Fperm_SI_Woolf2021!$E$9:$E$93,1,EXP(LN((1.1*(Fperm_SI_Woolf2021!$E$9:$E$93-BJ$58)-63.1579*EXP(-0.19*Fperm_SI_Woolf2021!$E$9:$E$93)+63.1579*EXP(-0.19*BJ$58))/(Fperm_SI_Woolf2021!$E$9:$E$93-BJ$58))*(BJ$58-Fperm_SI_Woolf2021!$E$9:$E$93)/10))),Fperm_SI_Woolf2021!$D$9:$D$93))</f>
        <v>0.12788451560449543</v>
      </c>
      <c r="BK130" s="51" cm="1">
        <f t="array" ref="BK130">MIN(1,SLOPE(Fperm_SI_Woolf2021!$F$9:$F$93*EXP(-Fperm_SI_Woolf2021!$I$9:$I$93*$C130*IF(BK$58=Fperm_SI_Woolf2021!$E$9:$E$93,1,EXP(LN((1.1*(Fperm_SI_Woolf2021!$E$9:$E$93-BK$58)-63.1579*EXP(-0.19*Fperm_SI_Woolf2021!$E$9:$E$93)+63.1579*EXP(-0.19*BK$58))/(Fperm_SI_Woolf2021!$E$9:$E$93-BK$58))*(BK$58-Fperm_SI_Woolf2021!$E$9:$E$93)/10))) + Fperm_SI_Woolf2021!$G$9:$G$93*EXP(-Fperm_SI_Woolf2021!$J$9:$J$93*$C130*IF(BK$58=Fperm_SI_Woolf2021!$E$9:$E$93,1,EXP(LN((1.1*(Fperm_SI_Woolf2021!$E$9:$E$93-BK$58)-63.1579*EXP(-0.19*Fperm_SI_Woolf2021!$E$9:$E$93)+63.1579*EXP(-0.19*BK$58))/(Fperm_SI_Woolf2021!$E$9:$E$93-BK$58))*(BK$58-Fperm_SI_Woolf2021!$E$9:$E$93)/10))) + Fperm_SI_Woolf2021!$H$9:$H$93*EXP(-Fperm_SI_Woolf2021!$K$9:$K$93*$C130*IF(BK$58=Fperm_SI_Woolf2021!$E$9:$E$93,1,EXP(LN((1.1*(Fperm_SI_Woolf2021!$E$9:$E$93-BK$58)-63.1579*EXP(-0.19*Fperm_SI_Woolf2021!$E$9:$E$93)+63.1579*EXP(-0.19*BK$58))/(Fperm_SI_Woolf2021!$E$9:$E$93-BK$58))*(BK$58-Fperm_SI_Woolf2021!$E$9:$E$93)/10))),Fperm_SI_Woolf2021!$D$9:$D$93)*BK$57+INTERCEPT(Fperm_SI_Woolf2021!$F$9:$F$93*EXP(-Fperm_SI_Woolf2021!$I$9:$I$93*$C130*IF(BK$58=Fperm_SI_Woolf2021!$E$9:$E$93,1,EXP(LN((1.1*(Fperm_SI_Woolf2021!$E$9:$E$93-BK$58)-63.1579*EXP(-0.19*Fperm_SI_Woolf2021!$E$9:$E$93)+63.1579*EXP(-0.19*BK$58))/(Fperm_SI_Woolf2021!$E$9:$E$93-BK$58))*(BK$58-Fperm_SI_Woolf2021!$E$9:$E$93)/10))) + Fperm_SI_Woolf2021!$G$9:$G$93*EXP(-Fperm_SI_Woolf2021!$J$9:$J$93*$C130*IF(BK$58=Fperm_SI_Woolf2021!$E$9:$E$93,1,EXP(LN((1.1*(Fperm_SI_Woolf2021!$E$9:$E$93-BK$58)-63.1579*EXP(-0.19*Fperm_SI_Woolf2021!$E$9:$E$93)+63.1579*EXP(-0.19*BK$58))/(Fperm_SI_Woolf2021!$E$9:$E$93-BK$58))*(BK$58-Fperm_SI_Woolf2021!$E$9:$E$93)/10))) + Fperm_SI_Woolf2021!$H$9:$H$93*EXP(-Fperm_SI_Woolf2021!$K$9:$K$93*$C130*IF(BK$58=Fperm_SI_Woolf2021!$E$9:$E$93,1,EXP(LN((1.1*(Fperm_SI_Woolf2021!$E$9:$E$93-BK$58)-63.1579*EXP(-0.19*Fperm_SI_Woolf2021!$E$9:$E$93)+63.1579*EXP(-0.19*BK$58))/(Fperm_SI_Woolf2021!$E$9:$E$93-BK$58))*(BK$58-Fperm_SI_Woolf2021!$E$9:$E$93)/10))),Fperm_SI_Woolf2021!$D$9:$D$93))</f>
        <v>0.11205258721288219</v>
      </c>
      <c r="BL130" s="51" cm="1">
        <f t="array" ref="BL130">MIN(1,SLOPE(Fperm_SI_Woolf2021!$F$9:$F$93*EXP(-Fperm_SI_Woolf2021!$I$9:$I$93*$C130*IF(BL$58=Fperm_SI_Woolf2021!$E$9:$E$93,1,EXP(LN((1.1*(Fperm_SI_Woolf2021!$E$9:$E$93-BL$58)-63.1579*EXP(-0.19*Fperm_SI_Woolf2021!$E$9:$E$93)+63.1579*EXP(-0.19*BL$58))/(Fperm_SI_Woolf2021!$E$9:$E$93-BL$58))*(BL$58-Fperm_SI_Woolf2021!$E$9:$E$93)/10))) + Fperm_SI_Woolf2021!$G$9:$G$93*EXP(-Fperm_SI_Woolf2021!$J$9:$J$93*$C130*IF(BL$58=Fperm_SI_Woolf2021!$E$9:$E$93,1,EXP(LN((1.1*(Fperm_SI_Woolf2021!$E$9:$E$93-BL$58)-63.1579*EXP(-0.19*Fperm_SI_Woolf2021!$E$9:$E$93)+63.1579*EXP(-0.19*BL$58))/(Fperm_SI_Woolf2021!$E$9:$E$93-BL$58))*(BL$58-Fperm_SI_Woolf2021!$E$9:$E$93)/10))) + Fperm_SI_Woolf2021!$H$9:$H$93*EXP(-Fperm_SI_Woolf2021!$K$9:$K$93*$C130*IF(BL$58=Fperm_SI_Woolf2021!$E$9:$E$93,1,EXP(LN((1.1*(Fperm_SI_Woolf2021!$E$9:$E$93-BL$58)-63.1579*EXP(-0.19*Fperm_SI_Woolf2021!$E$9:$E$93)+63.1579*EXP(-0.19*BL$58))/(Fperm_SI_Woolf2021!$E$9:$E$93-BL$58))*(BL$58-Fperm_SI_Woolf2021!$E$9:$E$93)/10))),Fperm_SI_Woolf2021!$D$9:$D$93)*BL$57+INTERCEPT(Fperm_SI_Woolf2021!$F$9:$F$93*EXP(-Fperm_SI_Woolf2021!$I$9:$I$93*$C130*IF(BL$58=Fperm_SI_Woolf2021!$E$9:$E$93,1,EXP(LN((1.1*(Fperm_SI_Woolf2021!$E$9:$E$93-BL$58)-63.1579*EXP(-0.19*Fperm_SI_Woolf2021!$E$9:$E$93)+63.1579*EXP(-0.19*BL$58))/(Fperm_SI_Woolf2021!$E$9:$E$93-BL$58))*(BL$58-Fperm_SI_Woolf2021!$E$9:$E$93)/10))) + Fperm_SI_Woolf2021!$G$9:$G$93*EXP(-Fperm_SI_Woolf2021!$J$9:$J$93*$C130*IF(BL$58=Fperm_SI_Woolf2021!$E$9:$E$93,1,EXP(LN((1.1*(Fperm_SI_Woolf2021!$E$9:$E$93-BL$58)-63.1579*EXP(-0.19*Fperm_SI_Woolf2021!$E$9:$E$93)+63.1579*EXP(-0.19*BL$58))/(Fperm_SI_Woolf2021!$E$9:$E$93-BL$58))*(BL$58-Fperm_SI_Woolf2021!$E$9:$E$93)/10))) + Fperm_SI_Woolf2021!$H$9:$H$93*EXP(-Fperm_SI_Woolf2021!$K$9:$K$93*$C130*IF(BL$58=Fperm_SI_Woolf2021!$E$9:$E$93,1,EXP(LN((1.1*(Fperm_SI_Woolf2021!$E$9:$E$93-BL$58)-63.1579*EXP(-0.19*Fperm_SI_Woolf2021!$E$9:$E$93)+63.1579*EXP(-0.19*BL$58))/(Fperm_SI_Woolf2021!$E$9:$E$93-BL$58))*(BL$58-Fperm_SI_Woolf2021!$E$9:$E$93)/10))),Fperm_SI_Woolf2021!$D$9:$D$93))</f>
        <v>0.29255356943672378</v>
      </c>
      <c r="BM130" s="51" cm="1">
        <f t="array" ref="BM130">MIN(1,SLOPE(Fperm_SI_Woolf2021!$F$9:$F$93*EXP(-Fperm_SI_Woolf2021!$I$9:$I$93*$C130*IF(BM$58=Fperm_SI_Woolf2021!$E$9:$E$93,1,EXP(LN((1.1*(Fperm_SI_Woolf2021!$E$9:$E$93-BM$58)-63.1579*EXP(-0.19*Fperm_SI_Woolf2021!$E$9:$E$93)+63.1579*EXP(-0.19*BM$58))/(Fperm_SI_Woolf2021!$E$9:$E$93-BM$58))*(BM$58-Fperm_SI_Woolf2021!$E$9:$E$93)/10))) + Fperm_SI_Woolf2021!$G$9:$G$93*EXP(-Fperm_SI_Woolf2021!$J$9:$J$93*$C130*IF(BM$58=Fperm_SI_Woolf2021!$E$9:$E$93,1,EXP(LN((1.1*(Fperm_SI_Woolf2021!$E$9:$E$93-BM$58)-63.1579*EXP(-0.19*Fperm_SI_Woolf2021!$E$9:$E$93)+63.1579*EXP(-0.19*BM$58))/(Fperm_SI_Woolf2021!$E$9:$E$93-BM$58))*(BM$58-Fperm_SI_Woolf2021!$E$9:$E$93)/10))) + Fperm_SI_Woolf2021!$H$9:$H$93*EXP(-Fperm_SI_Woolf2021!$K$9:$K$93*$C130*IF(BM$58=Fperm_SI_Woolf2021!$E$9:$E$93,1,EXP(LN((1.1*(Fperm_SI_Woolf2021!$E$9:$E$93-BM$58)-63.1579*EXP(-0.19*Fperm_SI_Woolf2021!$E$9:$E$93)+63.1579*EXP(-0.19*BM$58))/(Fperm_SI_Woolf2021!$E$9:$E$93-BM$58))*(BM$58-Fperm_SI_Woolf2021!$E$9:$E$93)/10))),Fperm_SI_Woolf2021!$D$9:$D$93)*BM$57+INTERCEPT(Fperm_SI_Woolf2021!$F$9:$F$93*EXP(-Fperm_SI_Woolf2021!$I$9:$I$93*$C130*IF(BM$58=Fperm_SI_Woolf2021!$E$9:$E$93,1,EXP(LN((1.1*(Fperm_SI_Woolf2021!$E$9:$E$93-BM$58)-63.1579*EXP(-0.19*Fperm_SI_Woolf2021!$E$9:$E$93)+63.1579*EXP(-0.19*BM$58))/(Fperm_SI_Woolf2021!$E$9:$E$93-BM$58))*(BM$58-Fperm_SI_Woolf2021!$E$9:$E$93)/10))) + Fperm_SI_Woolf2021!$G$9:$G$93*EXP(-Fperm_SI_Woolf2021!$J$9:$J$93*$C130*IF(BM$58=Fperm_SI_Woolf2021!$E$9:$E$93,1,EXP(LN((1.1*(Fperm_SI_Woolf2021!$E$9:$E$93-BM$58)-63.1579*EXP(-0.19*Fperm_SI_Woolf2021!$E$9:$E$93)+63.1579*EXP(-0.19*BM$58))/(Fperm_SI_Woolf2021!$E$9:$E$93-BM$58))*(BM$58-Fperm_SI_Woolf2021!$E$9:$E$93)/10))) + Fperm_SI_Woolf2021!$H$9:$H$93*EXP(-Fperm_SI_Woolf2021!$K$9:$K$93*$C130*IF(BM$58=Fperm_SI_Woolf2021!$E$9:$E$93,1,EXP(LN((1.1*(Fperm_SI_Woolf2021!$E$9:$E$93-BM$58)-63.1579*EXP(-0.19*Fperm_SI_Woolf2021!$E$9:$E$93)+63.1579*EXP(-0.19*BM$58))/(Fperm_SI_Woolf2021!$E$9:$E$93-BM$58))*(BM$58-Fperm_SI_Woolf2021!$E$9:$E$93)/10))),Fperm_SI_Woolf2021!$D$9:$D$93))</f>
        <v>0.27865755274052995</v>
      </c>
      <c r="BN130" s="51" cm="1">
        <f t="array" ref="BN130">MIN(1,SLOPE(Fperm_SI_Woolf2021!$F$9:$F$93*EXP(-Fperm_SI_Woolf2021!$I$9:$I$93*$C130*IF(BN$58=Fperm_SI_Woolf2021!$E$9:$E$93,1,EXP(LN((1.1*(Fperm_SI_Woolf2021!$E$9:$E$93-BN$58)-63.1579*EXP(-0.19*Fperm_SI_Woolf2021!$E$9:$E$93)+63.1579*EXP(-0.19*BN$58))/(Fperm_SI_Woolf2021!$E$9:$E$93-BN$58))*(BN$58-Fperm_SI_Woolf2021!$E$9:$E$93)/10))) + Fperm_SI_Woolf2021!$G$9:$G$93*EXP(-Fperm_SI_Woolf2021!$J$9:$J$93*$C130*IF(BN$58=Fperm_SI_Woolf2021!$E$9:$E$93,1,EXP(LN((1.1*(Fperm_SI_Woolf2021!$E$9:$E$93-BN$58)-63.1579*EXP(-0.19*Fperm_SI_Woolf2021!$E$9:$E$93)+63.1579*EXP(-0.19*BN$58))/(Fperm_SI_Woolf2021!$E$9:$E$93-BN$58))*(BN$58-Fperm_SI_Woolf2021!$E$9:$E$93)/10))) + Fperm_SI_Woolf2021!$H$9:$H$93*EXP(-Fperm_SI_Woolf2021!$K$9:$K$93*$C130*IF(BN$58=Fperm_SI_Woolf2021!$E$9:$E$93,1,EXP(LN((1.1*(Fperm_SI_Woolf2021!$E$9:$E$93-BN$58)-63.1579*EXP(-0.19*Fperm_SI_Woolf2021!$E$9:$E$93)+63.1579*EXP(-0.19*BN$58))/(Fperm_SI_Woolf2021!$E$9:$E$93-BN$58))*(BN$58-Fperm_SI_Woolf2021!$E$9:$E$93)/10))),Fperm_SI_Woolf2021!$D$9:$D$93)*BN$57+INTERCEPT(Fperm_SI_Woolf2021!$F$9:$F$93*EXP(-Fperm_SI_Woolf2021!$I$9:$I$93*$C130*IF(BN$58=Fperm_SI_Woolf2021!$E$9:$E$93,1,EXP(LN((1.1*(Fperm_SI_Woolf2021!$E$9:$E$93-BN$58)-63.1579*EXP(-0.19*Fperm_SI_Woolf2021!$E$9:$E$93)+63.1579*EXP(-0.19*BN$58))/(Fperm_SI_Woolf2021!$E$9:$E$93-BN$58))*(BN$58-Fperm_SI_Woolf2021!$E$9:$E$93)/10))) + Fperm_SI_Woolf2021!$G$9:$G$93*EXP(-Fperm_SI_Woolf2021!$J$9:$J$93*$C130*IF(BN$58=Fperm_SI_Woolf2021!$E$9:$E$93,1,EXP(LN((1.1*(Fperm_SI_Woolf2021!$E$9:$E$93-BN$58)-63.1579*EXP(-0.19*Fperm_SI_Woolf2021!$E$9:$E$93)+63.1579*EXP(-0.19*BN$58))/(Fperm_SI_Woolf2021!$E$9:$E$93-BN$58))*(BN$58-Fperm_SI_Woolf2021!$E$9:$E$93)/10))) + Fperm_SI_Woolf2021!$H$9:$H$93*EXP(-Fperm_SI_Woolf2021!$K$9:$K$93*$C130*IF(BN$58=Fperm_SI_Woolf2021!$E$9:$E$93,1,EXP(LN((1.1*(Fperm_SI_Woolf2021!$E$9:$E$93-BN$58)-63.1579*EXP(-0.19*Fperm_SI_Woolf2021!$E$9:$E$93)+63.1579*EXP(-0.19*BN$58))/(Fperm_SI_Woolf2021!$E$9:$E$93-BN$58))*(BN$58-Fperm_SI_Woolf2021!$E$9:$E$93)/10))),Fperm_SI_Woolf2021!$D$9:$D$93))</f>
        <v>0.26476153604433617</v>
      </c>
      <c r="BO130" s="51" cm="1">
        <f t="array" ref="BO130">MIN(1,SLOPE(Fperm_SI_Woolf2021!$F$9:$F$93*EXP(-Fperm_SI_Woolf2021!$I$9:$I$93*$C130*IF(BO$58=Fperm_SI_Woolf2021!$E$9:$E$93,1,EXP(LN((1.1*(Fperm_SI_Woolf2021!$E$9:$E$93-BO$58)-63.1579*EXP(-0.19*Fperm_SI_Woolf2021!$E$9:$E$93)+63.1579*EXP(-0.19*BO$58))/(Fperm_SI_Woolf2021!$E$9:$E$93-BO$58))*(BO$58-Fperm_SI_Woolf2021!$E$9:$E$93)/10))) + Fperm_SI_Woolf2021!$G$9:$G$93*EXP(-Fperm_SI_Woolf2021!$J$9:$J$93*$C130*IF(BO$58=Fperm_SI_Woolf2021!$E$9:$E$93,1,EXP(LN((1.1*(Fperm_SI_Woolf2021!$E$9:$E$93-BO$58)-63.1579*EXP(-0.19*Fperm_SI_Woolf2021!$E$9:$E$93)+63.1579*EXP(-0.19*BO$58))/(Fperm_SI_Woolf2021!$E$9:$E$93-BO$58))*(BO$58-Fperm_SI_Woolf2021!$E$9:$E$93)/10))) + Fperm_SI_Woolf2021!$H$9:$H$93*EXP(-Fperm_SI_Woolf2021!$K$9:$K$93*$C130*IF(BO$58=Fperm_SI_Woolf2021!$E$9:$E$93,1,EXP(LN((1.1*(Fperm_SI_Woolf2021!$E$9:$E$93-BO$58)-63.1579*EXP(-0.19*Fperm_SI_Woolf2021!$E$9:$E$93)+63.1579*EXP(-0.19*BO$58))/(Fperm_SI_Woolf2021!$E$9:$E$93-BO$58))*(BO$58-Fperm_SI_Woolf2021!$E$9:$E$93)/10))),Fperm_SI_Woolf2021!$D$9:$D$93)*BO$57+INTERCEPT(Fperm_SI_Woolf2021!$F$9:$F$93*EXP(-Fperm_SI_Woolf2021!$I$9:$I$93*$C130*IF(BO$58=Fperm_SI_Woolf2021!$E$9:$E$93,1,EXP(LN((1.1*(Fperm_SI_Woolf2021!$E$9:$E$93-BO$58)-63.1579*EXP(-0.19*Fperm_SI_Woolf2021!$E$9:$E$93)+63.1579*EXP(-0.19*BO$58))/(Fperm_SI_Woolf2021!$E$9:$E$93-BO$58))*(BO$58-Fperm_SI_Woolf2021!$E$9:$E$93)/10))) + Fperm_SI_Woolf2021!$G$9:$G$93*EXP(-Fperm_SI_Woolf2021!$J$9:$J$93*$C130*IF(BO$58=Fperm_SI_Woolf2021!$E$9:$E$93,1,EXP(LN((1.1*(Fperm_SI_Woolf2021!$E$9:$E$93-BO$58)-63.1579*EXP(-0.19*Fperm_SI_Woolf2021!$E$9:$E$93)+63.1579*EXP(-0.19*BO$58))/(Fperm_SI_Woolf2021!$E$9:$E$93-BO$58))*(BO$58-Fperm_SI_Woolf2021!$E$9:$E$93)/10))) + Fperm_SI_Woolf2021!$H$9:$H$93*EXP(-Fperm_SI_Woolf2021!$K$9:$K$93*$C130*IF(BO$58=Fperm_SI_Woolf2021!$E$9:$E$93,1,EXP(LN((1.1*(Fperm_SI_Woolf2021!$E$9:$E$93-BO$58)-63.1579*EXP(-0.19*Fperm_SI_Woolf2021!$E$9:$E$93)+63.1579*EXP(-0.19*BO$58))/(Fperm_SI_Woolf2021!$E$9:$E$93-BO$58))*(BO$58-Fperm_SI_Woolf2021!$E$9:$E$93)/10))),Fperm_SI_Woolf2021!$D$9:$D$93))</f>
        <v>0.25086551934814233</v>
      </c>
      <c r="BP130" s="51" cm="1">
        <f t="array" ref="BP130">MIN(1,SLOPE(Fperm_SI_Woolf2021!$F$9:$F$93*EXP(-Fperm_SI_Woolf2021!$I$9:$I$93*$C130*IF(BP$58=Fperm_SI_Woolf2021!$E$9:$E$93,1,EXP(LN((1.1*(Fperm_SI_Woolf2021!$E$9:$E$93-BP$58)-63.1579*EXP(-0.19*Fperm_SI_Woolf2021!$E$9:$E$93)+63.1579*EXP(-0.19*BP$58))/(Fperm_SI_Woolf2021!$E$9:$E$93-BP$58))*(BP$58-Fperm_SI_Woolf2021!$E$9:$E$93)/10))) + Fperm_SI_Woolf2021!$G$9:$G$93*EXP(-Fperm_SI_Woolf2021!$J$9:$J$93*$C130*IF(BP$58=Fperm_SI_Woolf2021!$E$9:$E$93,1,EXP(LN((1.1*(Fperm_SI_Woolf2021!$E$9:$E$93-BP$58)-63.1579*EXP(-0.19*Fperm_SI_Woolf2021!$E$9:$E$93)+63.1579*EXP(-0.19*BP$58))/(Fperm_SI_Woolf2021!$E$9:$E$93-BP$58))*(BP$58-Fperm_SI_Woolf2021!$E$9:$E$93)/10))) + Fperm_SI_Woolf2021!$H$9:$H$93*EXP(-Fperm_SI_Woolf2021!$K$9:$K$93*$C130*IF(BP$58=Fperm_SI_Woolf2021!$E$9:$E$93,1,EXP(LN((1.1*(Fperm_SI_Woolf2021!$E$9:$E$93-BP$58)-63.1579*EXP(-0.19*Fperm_SI_Woolf2021!$E$9:$E$93)+63.1579*EXP(-0.19*BP$58))/(Fperm_SI_Woolf2021!$E$9:$E$93-BP$58))*(BP$58-Fperm_SI_Woolf2021!$E$9:$E$93)/10))),Fperm_SI_Woolf2021!$D$9:$D$93)*BP$57+INTERCEPT(Fperm_SI_Woolf2021!$F$9:$F$93*EXP(-Fperm_SI_Woolf2021!$I$9:$I$93*$C130*IF(BP$58=Fperm_SI_Woolf2021!$E$9:$E$93,1,EXP(LN((1.1*(Fperm_SI_Woolf2021!$E$9:$E$93-BP$58)-63.1579*EXP(-0.19*Fperm_SI_Woolf2021!$E$9:$E$93)+63.1579*EXP(-0.19*BP$58))/(Fperm_SI_Woolf2021!$E$9:$E$93-BP$58))*(BP$58-Fperm_SI_Woolf2021!$E$9:$E$93)/10))) + Fperm_SI_Woolf2021!$G$9:$G$93*EXP(-Fperm_SI_Woolf2021!$J$9:$J$93*$C130*IF(BP$58=Fperm_SI_Woolf2021!$E$9:$E$93,1,EXP(LN((1.1*(Fperm_SI_Woolf2021!$E$9:$E$93-BP$58)-63.1579*EXP(-0.19*Fperm_SI_Woolf2021!$E$9:$E$93)+63.1579*EXP(-0.19*BP$58))/(Fperm_SI_Woolf2021!$E$9:$E$93-BP$58))*(BP$58-Fperm_SI_Woolf2021!$E$9:$E$93)/10))) + Fperm_SI_Woolf2021!$H$9:$H$93*EXP(-Fperm_SI_Woolf2021!$K$9:$K$93*$C130*IF(BP$58=Fperm_SI_Woolf2021!$E$9:$E$93,1,EXP(LN((1.1*(Fperm_SI_Woolf2021!$E$9:$E$93-BP$58)-63.1579*EXP(-0.19*Fperm_SI_Woolf2021!$E$9:$E$93)+63.1579*EXP(-0.19*BP$58))/(Fperm_SI_Woolf2021!$E$9:$E$93-BP$58))*(BP$58-Fperm_SI_Woolf2021!$E$9:$E$93)/10))),Fperm_SI_Woolf2021!$D$9:$D$93))</f>
        <v>0.23696950265194849</v>
      </c>
      <c r="BQ130" s="51" cm="1">
        <f t="array" ref="BQ130">MIN(1,SLOPE(Fperm_SI_Woolf2021!$F$9:$F$93*EXP(-Fperm_SI_Woolf2021!$I$9:$I$93*$C130*IF(BQ$58=Fperm_SI_Woolf2021!$E$9:$E$93,1,EXP(LN((1.1*(Fperm_SI_Woolf2021!$E$9:$E$93-BQ$58)-63.1579*EXP(-0.19*Fperm_SI_Woolf2021!$E$9:$E$93)+63.1579*EXP(-0.19*BQ$58))/(Fperm_SI_Woolf2021!$E$9:$E$93-BQ$58))*(BQ$58-Fperm_SI_Woolf2021!$E$9:$E$93)/10))) + Fperm_SI_Woolf2021!$G$9:$G$93*EXP(-Fperm_SI_Woolf2021!$J$9:$J$93*$C130*IF(BQ$58=Fperm_SI_Woolf2021!$E$9:$E$93,1,EXP(LN((1.1*(Fperm_SI_Woolf2021!$E$9:$E$93-BQ$58)-63.1579*EXP(-0.19*Fperm_SI_Woolf2021!$E$9:$E$93)+63.1579*EXP(-0.19*BQ$58))/(Fperm_SI_Woolf2021!$E$9:$E$93-BQ$58))*(BQ$58-Fperm_SI_Woolf2021!$E$9:$E$93)/10))) + Fperm_SI_Woolf2021!$H$9:$H$93*EXP(-Fperm_SI_Woolf2021!$K$9:$K$93*$C130*IF(BQ$58=Fperm_SI_Woolf2021!$E$9:$E$93,1,EXP(LN((1.1*(Fperm_SI_Woolf2021!$E$9:$E$93-BQ$58)-63.1579*EXP(-0.19*Fperm_SI_Woolf2021!$E$9:$E$93)+63.1579*EXP(-0.19*BQ$58))/(Fperm_SI_Woolf2021!$E$9:$E$93-BQ$58))*(BQ$58-Fperm_SI_Woolf2021!$E$9:$E$93)/10))),Fperm_SI_Woolf2021!$D$9:$D$93)*BQ$57+INTERCEPT(Fperm_SI_Woolf2021!$F$9:$F$93*EXP(-Fperm_SI_Woolf2021!$I$9:$I$93*$C130*IF(BQ$58=Fperm_SI_Woolf2021!$E$9:$E$93,1,EXP(LN((1.1*(Fperm_SI_Woolf2021!$E$9:$E$93-BQ$58)-63.1579*EXP(-0.19*Fperm_SI_Woolf2021!$E$9:$E$93)+63.1579*EXP(-0.19*BQ$58))/(Fperm_SI_Woolf2021!$E$9:$E$93-BQ$58))*(BQ$58-Fperm_SI_Woolf2021!$E$9:$E$93)/10))) + Fperm_SI_Woolf2021!$G$9:$G$93*EXP(-Fperm_SI_Woolf2021!$J$9:$J$93*$C130*IF(BQ$58=Fperm_SI_Woolf2021!$E$9:$E$93,1,EXP(LN((1.1*(Fperm_SI_Woolf2021!$E$9:$E$93-BQ$58)-63.1579*EXP(-0.19*Fperm_SI_Woolf2021!$E$9:$E$93)+63.1579*EXP(-0.19*BQ$58))/(Fperm_SI_Woolf2021!$E$9:$E$93-BQ$58))*(BQ$58-Fperm_SI_Woolf2021!$E$9:$E$93)/10))) + Fperm_SI_Woolf2021!$H$9:$H$93*EXP(-Fperm_SI_Woolf2021!$K$9:$K$93*$C130*IF(BQ$58=Fperm_SI_Woolf2021!$E$9:$E$93,1,EXP(LN((1.1*(Fperm_SI_Woolf2021!$E$9:$E$93-BQ$58)-63.1579*EXP(-0.19*Fperm_SI_Woolf2021!$E$9:$E$93)+63.1579*EXP(-0.19*BQ$58))/(Fperm_SI_Woolf2021!$E$9:$E$93-BQ$58))*(BQ$58-Fperm_SI_Woolf2021!$E$9:$E$93)/10))),Fperm_SI_Woolf2021!$D$9:$D$93))</f>
        <v>0.22307348595575469</v>
      </c>
      <c r="BR130" s="51" cm="1">
        <f t="array" ref="BR130">MIN(1,SLOPE(Fperm_SI_Woolf2021!$F$9:$F$93*EXP(-Fperm_SI_Woolf2021!$I$9:$I$93*$C130*IF(BR$58=Fperm_SI_Woolf2021!$E$9:$E$93,1,EXP(LN((1.1*(Fperm_SI_Woolf2021!$E$9:$E$93-BR$58)-63.1579*EXP(-0.19*Fperm_SI_Woolf2021!$E$9:$E$93)+63.1579*EXP(-0.19*BR$58))/(Fperm_SI_Woolf2021!$E$9:$E$93-BR$58))*(BR$58-Fperm_SI_Woolf2021!$E$9:$E$93)/10))) + Fperm_SI_Woolf2021!$G$9:$G$93*EXP(-Fperm_SI_Woolf2021!$J$9:$J$93*$C130*IF(BR$58=Fperm_SI_Woolf2021!$E$9:$E$93,1,EXP(LN((1.1*(Fperm_SI_Woolf2021!$E$9:$E$93-BR$58)-63.1579*EXP(-0.19*Fperm_SI_Woolf2021!$E$9:$E$93)+63.1579*EXP(-0.19*BR$58))/(Fperm_SI_Woolf2021!$E$9:$E$93-BR$58))*(BR$58-Fperm_SI_Woolf2021!$E$9:$E$93)/10))) + Fperm_SI_Woolf2021!$H$9:$H$93*EXP(-Fperm_SI_Woolf2021!$K$9:$K$93*$C130*IF(BR$58=Fperm_SI_Woolf2021!$E$9:$E$93,1,EXP(LN((1.1*(Fperm_SI_Woolf2021!$E$9:$E$93-BR$58)-63.1579*EXP(-0.19*Fperm_SI_Woolf2021!$E$9:$E$93)+63.1579*EXP(-0.19*BR$58))/(Fperm_SI_Woolf2021!$E$9:$E$93-BR$58))*(BR$58-Fperm_SI_Woolf2021!$E$9:$E$93)/10))),Fperm_SI_Woolf2021!$D$9:$D$93)*BR$57+INTERCEPT(Fperm_SI_Woolf2021!$F$9:$F$93*EXP(-Fperm_SI_Woolf2021!$I$9:$I$93*$C130*IF(BR$58=Fperm_SI_Woolf2021!$E$9:$E$93,1,EXP(LN((1.1*(Fperm_SI_Woolf2021!$E$9:$E$93-BR$58)-63.1579*EXP(-0.19*Fperm_SI_Woolf2021!$E$9:$E$93)+63.1579*EXP(-0.19*BR$58))/(Fperm_SI_Woolf2021!$E$9:$E$93-BR$58))*(BR$58-Fperm_SI_Woolf2021!$E$9:$E$93)/10))) + Fperm_SI_Woolf2021!$G$9:$G$93*EXP(-Fperm_SI_Woolf2021!$J$9:$J$93*$C130*IF(BR$58=Fperm_SI_Woolf2021!$E$9:$E$93,1,EXP(LN((1.1*(Fperm_SI_Woolf2021!$E$9:$E$93-BR$58)-63.1579*EXP(-0.19*Fperm_SI_Woolf2021!$E$9:$E$93)+63.1579*EXP(-0.19*BR$58))/(Fperm_SI_Woolf2021!$E$9:$E$93-BR$58))*(BR$58-Fperm_SI_Woolf2021!$E$9:$E$93)/10))) + Fperm_SI_Woolf2021!$H$9:$H$93*EXP(-Fperm_SI_Woolf2021!$K$9:$K$93*$C130*IF(BR$58=Fperm_SI_Woolf2021!$E$9:$E$93,1,EXP(LN((1.1*(Fperm_SI_Woolf2021!$E$9:$E$93-BR$58)-63.1579*EXP(-0.19*Fperm_SI_Woolf2021!$E$9:$E$93)+63.1579*EXP(-0.19*BR$58))/(Fperm_SI_Woolf2021!$E$9:$E$93-BR$58))*(BR$58-Fperm_SI_Woolf2021!$E$9:$E$93)/10))),Fperm_SI_Woolf2021!$D$9:$D$93))</f>
        <v>0.20917746925956088</v>
      </c>
      <c r="BS130" s="51" cm="1">
        <f t="array" ref="BS130">MIN(1,SLOPE(Fperm_SI_Woolf2021!$F$9:$F$93*EXP(-Fperm_SI_Woolf2021!$I$9:$I$93*$C130*IF(BS$58=Fperm_SI_Woolf2021!$E$9:$E$93,1,EXP(LN((1.1*(Fperm_SI_Woolf2021!$E$9:$E$93-BS$58)-63.1579*EXP(-0.19*Fperm_SI_Woolf2021!$E$9:$E$93)+63.1579*EXP(-0.19*BS$58))/(Fperm_SI_Woolf2021!$E$9:$E$93-BS$58))*(BS$58-Fperm_SI_Woolf2021!$E$9:$E$93)/10))) + Fperm_SI_Woolf2021!$G$9:$G$93*EXP(-Fperm_SI_Woolf2021!$J$9:$J$93*$C130*IF(BS$58=Fperm_SI_Woolf2021!$E$9:$E$93,1,EXP(LN((1.1*(Fperm_SI_Woolf2021!$E$9:$E$93-BS$58)-63.1579*EXP(-0.19*Fperm_SI_Woolf2021!$E$9:$E$93)+63.1579*EXP(-0.19*BS$58))/(Fperm_SI_Woolf2021!$E$9:$E$93-BS$58))*(BS$58-Fperm_SI_Woolf2021!$E$9:$E$93)/10))) + Fperm_SI_Woolf2021!$H$9:$H$93*EXP(-Fperm_SI_Woolf2021!$K$9:$K$93*$C130*IF(BS$58=Fperm_SI_Woolf2021!$E$9:$E$93,1,EXP(LN((1.1*(Fperm_SI_Woolf2021!$E$9:$E$93-BS$58)-63.1579*EXP(-0.19*Fperm_SI_Woolf2021!$E$9:$E$93)+63.1579*EXP(-0.19*BS$58))/(Fperm_SI_Woolf2021!$E$9:$E$93-BS$58))*(BS$58-Fperm_SI_Woolf2021!$E$9:$E$93)/10))),Fperm_SI_Woolf2021!$D$9:$D$93)*BS$57+INTERCEPT(Fperm_SI_Woolf2021!$F$9:$F$93*EXP(-Fperm_SI_Woolf2021!$I$9:$I$93*$C130*IF(BS$58=Fperm_SI_Woolf2021!$E$9:$E$93,1,EXP(LN((1.1*(Fperm_SI_Woolf2021!$E$9:$E$93-BS$58)-63.1579*EXP(-0.19*Fperm_SI_Woolf2021!$E$9:$E$93)+63.1579*EXP(-0.19*BS$58))/(Fperm_SI_Woolf2021!$E$9:$E$93-BS$58))*(BS$58-Fperm_SI_Woolf2021!$E$9:$E$93)/10))) + Fperm_SI_Woolf2021!$G$9:$G$93*EXP(-Fperm_SI_Woolf2021!$J$9:$J$93*$C130*IF(BS$58=Fperm_SI_Woolf2021!$E$9:$E$93,1,EXP(LN((1.1*(Fperm_SI_Woolf2021!$E$9:$E$93-BS$58)-63.1579*EXP(-0.19*Fperm_SI_Woolf2021!$E$9:$E$93)+63.1579*EXP(-0.19*BS$58))/(Fperm_SI_Woolf2021!$E$9:$E$93-BS$58))*(BS$58-Fperm_SI_Woolf2021!$E$9:$E$93)/10))) + Fperm_SI_Woolf2021!$H$9:$H$93*EXP(-Fperm_SI_Woolf2021!$K$9:$K$93*$C130*IF(BS$58=Fperm_SI_Woolf2021!$E$9:$E$93,1,EXP(LN((1.1*(Fperm_SI_Woolf2021!$E$9:$E$93-BS$58)-63.1579*EXP(-0.19*Fperm_SI_Woolf2021!$E$9:$E$93)+63.1579*EXP(-0.19*BS$58))/(Fperm_SI_Woolf2021!$E$9:$E$93-BS$58))*(BS$58-Fperm_SI_Woolf2021!$E$9:$E$93)/10))),Fperm_SI_Woolf2021!$D$9:$D$93))</f>
        <v>0.19528145256336704</v>
      </c>
      <c r="BT130" s="51" cm="1">
        <f t="array" ref="BT130">MIN(1,SLOPE(Fperm_SI_Woolf2021!$F$9:$F$93*EXP(-Fperm_SI_Woolf2021!$I$9:$I$93*$C130*IF(BT$58=Fperm_SI_Woolf2021!$E$9:$E$93,1,EXP(LN((1.1*(Fperm_SI_Woolf2021!$E$9:$E$93-BT$58)-63.1579*EXP(-0.19*Fperm_SI_Woolf2021!$E$9:$E$93)+63.1579*EXP(-0.19*BT$58))/(Fperm_SI_Woolf2021!$E$9:$E$93-BT$58))*(BT$58-Fperm_SI_Woolf2021!$E$9:$E$93)/10))) + Fperm_SI_Woolf2021!$G$9:$G$93*EXP(-Fperm_SI_Woolf2021!$J$9:$J$93*$C130*IF(BT$58=Fperm_SI_Woolf2021!$E$9:$E$93,1,EXP(LN((1.1*(Fperm_SI_Woolf2021!$E$9:$E$93-BT$58)-63.1579*EXP(-0.19*Fperm_SI_Woolf2021!$E$9:$E$93)+63.1579*EXP(-0.19*BT$58))/(Fperm_SI_Woolf2021!$E$9:$E$93-BT$58))*(BT$58-Fperm_SI_Woolf2021!$E$9:$E$93)/10))) + Fperm_SI_Woolf2021!$H$9:$H$93*EXP(-Fperm_SI_Woolf2021!$K$9:$K$93*$C130*IF(BT$58=Fperm_SI_Woolf2021!$E$9:$E$93,1,EXP(LN((1.1*(Fperm_SI_Woolf2021!$E$9:$E$93-BT$58)-63.1579*EXP(-0.19*Fperm_SI_Woolf2021!$E$9:$E$93)+63.1579*EXP(-0.19*BT$58))/(Fperm_SI_Woolf2021!$E$9:$E$93-BT$58))*(BT$58-Fperm_SI_Woolf2021!$E$9:$E$93)/10))),Fperm_SI_Woolf2021!$D$9:$D$93)*BT$57+INTERCEPT(Fperm_SI_Woolf2021!$F$9:$F$93*EXP(-Fperm_SI_Woolf2021!$I$9:$I$93*$C130*IF(BT$58=Fperm_SI_Woolf2021!$E$9:$E$93,1,EXP(LN((1.1*(Fperm_SI_Woolf2021!$E$9:$E$93-BT$58)-63.1579*EXP(-0.19*Fperm_SI_Woolf2021!$E$9:$E$93)+63.1579*EXP(-0.19*BT$58))/(Fperm_SI_Woolf2021!$E$9:$E$93-BT$58))*(BT$58-Fperm_SI_Woolf2021!$E$9:$E$93)/10))) + Fperm_SI_Woolf2021!$G$9:$G$93*EXP(-Fperm_SI_Woolf2021!$J$9:$J$93*$C130*IF(BT$58=Fperm_SI_Woolf2021!$E$9:$E$93,1,EXP(LN((1.1*(Fperm_SI_Woolf2021!$E$9:$E$93-BT$58)-63.1579*EXP(-0.19*Fperm_SI_Woolf2021!$E$9:$E$93)+63.1579*EXP(-0.19*BT$58))/(Fperm_SI_Woolf2021!$E$9:$E$93-BT$58))*(BT$58-Fperm_SI_Woolf2021!$E$9:$E$93)/10))) + Fperm_SI_Woolf2021!$H$9:$H$93*EXP(-Fperm_SI_Woolf2021!$K$9:$K$93*$C130*IF(BT$58=Fperm_SI_Woolf2021!$E$9:$E$93,1,EXP(LN((1.1*(Fperm_SI_Woolf2021!$E$9:$E$93-BT$58)-63.1579*EXP(-0.19*Fperm_SI_Woolf2021!$E$9:$E$93)+63.1579*EXP(-0.19*BT$58))/(Fperm_SI_Woolf2021!$E$9:$E$93-BT$58))*(BT$58-Fperm_SI_Woolf2021!$E$9:$E$93)/10))),Fperm_SI_Woolf2021!$D$9:$D$93))</f>
        <v>0.18138543586717323</v>
      </c>
      <c r="BU130" s="51" cm="1">
        <f t="array" ref="BU130">MIN(1,SLOPE(Fperm_SI_Woolf2021!$F$9:$F$93*EXP(-Fperm_SI_Woolf2021!$I$9:$I$93*$C130*IF(BU$58=Fperm_SI_Woolf2021!$E$9:$E$93,1,EXP(LN((1.1*(Fperm_SI_Woolf2021!$E$9:$E$93-BU$58)-63.1579*EXP(-0.19*Fperm_SI_Woolf2021!$E$9:$E$93)+63.1579*EXP(-0.19*BU$58))/(Fperm_SI_Woolf2021!$E$9:$E$93-BU$58))*(BU$58-Fperm_SI_Woolf2021!$E$9:$E$93)/10))) + Fperm_SI_Woolf2021!$G$9:$G$93*EXP(-Fperm_SI_Woolf2021!$J$9:$J$93*$C130*IF(BU$58=Fperm_SI_Woolf2021!$E$9:$E$93,1,EXP(LN((1.1*(Fperm_SI_Woolf2021!$E$9:$E$93-BU$58)-63.1579*EXP(-0.19*Fperm_SI_Woolf2021!$E$9:$E$93)+63.1579*EXP(-0.19*BU$58))/(Fperm_SI_Woolf2021!$E$9:$E$93-BU$58))*(BU$58-Fperm_SI_Woolf2021!$E$9:$E$93)/10))) + Fperm_SI_Woolf2021!$H$9:$H$93*EXP(-Fperm_SI_Woolf2021!$K$9:$K$93*$C130*IF(BU$58=Fperm_SI_Woolf2021!$E$9:$E$93,1,EXP(LN((1.1*(Fperm_SI_Woolf2021!$E$9:$E$93-BU$58)-63.1579*EXP(-0.19*Fperm_SI_Woolf2021!$E$9:$E$93)+63.1579*EXP(-0.19*BU$58))/(Fperm_SI_Woolf2021!$E$9:$E$93-BU$58))*(BU$58-Fperm_SI_Woolf2021!$E$9:$E$93)/10))),Fperm_SI_Woolf2021!$D$9:$D$93)*BU$57+INTERCEPT(Fperm_SI_Woolf2021!$F$9:$F$93*EXP(-Fperm_SI_Woolf2021!$I$9:$I$93*$C130*IF(BU$58=Fperm_SI_Woolf2021!$E$9:$E$93,1,EXP(LN((1.1*(Fperm_SI_Woolf2021!$E$9:$E$93-BU$58)-63.1579*EXP(-0.19*Fperm_SI_Woolf2021!$E$9:$E$93)+63.1579*EXP(-0.19*BU$58))/(Fperm_SI_Woolf2021!$E$9:$E$93-BU$58))*(BU$58-Fperm_SI_Woolf2021!$E$9:$E$93)/10))) + Fperm_SI_Woolf2021!$G$9:$G$93*EXP(-Fperm_SI_Woolf2021!$J$9:$J$93*$C130*IF(BU$58=Fperm_SI_Woolf2021!$E$9:$E$93,1,EXP(LN((1.1*(Fperm_SI_Woolf2021!$E$9:$E$93-BU$58)-63.1579*EXP(-0.19*Fperm_SI_Woolf2021!$E$9:$E$93)+63.1579*EXP(-0.19*BU$58))/(Fperm_SI_Woolf2021!$E$9:$E$93-BU$58))*(BU$58-Fperm_SI_Woolf2021!$E$9:$E$93)/10))) + Fperm_SI_Woolf2021!$H$9:$H$93*EXP(-Fperm_SI_Woolf2021!$K$9:$K$93*$C130*IF(BU$58=Fperm_SI_Woolf2021!$E$9:$E$93,1,EXP(LN((1.1*(Fperm_SI_Woolf2021!$E$9:$E$93-BU$58)-63.1579*EXP(-0.19*Fperm_SI_Woolf2021!$E$9:$E$93)+63.1579*EXP(-0.19*BU$58))/(Fperm_SI_Woolf2021!$E$9:$E$93-BU$58))*(BU$58-Fperm_SI_Woolf2021!$E$9:$E$93)/10))),Fperm_SI_Woolf2021!$D$9:$D$93))</f>
        <v>0.16748941917097943</v>
      </c>
      <c r="BV130" s="51" cm="1">
        <f t="array" ref="BV130">MIN(1,SLOPE(Fperm_SI_Woolf2021!$F$9:$F$93*EXP(-Fperm_SI_Woolf2021!$I$9:$I$93*$C130*IF(BV$58=Fperm_SI_Woolf2021!$E$9:$E$93,1,EXP(LN((1.1*(Fperm_SI_Woolf2021!$E$9:$E$93-BV$58)-63.1579*EXP(-0.19*Fperm_SI_Woolf2021!$E$9:$E$93)+63.1579*EXP(-0.19*BV$58))/(Fperm_SI_Woolf2021!$E$9:$E$93-BV$58))*(BV$58-Fperm_SI_Woolf2021!$E$9:$E$93)/10))) + Fperm_SI_Woolf2021!$G$9:$G$93*EXP(-Fperm_SI_Woolf2021!$J$9:$J$93*$C130*IF(BV$58=Fperm_SI_Woolf2021!$E$9:$E$93,1,EXP(LN((1.1*(Fperm_SI_Woolf2021!$E$9:$E$93-BV$58)-63.1579*EXP(-0.19*Fperm_SI_Woolf2021!$E$9:$E$93)+63.1579*EXP(-0.19*BV$58))/(Fperm_SI_Woolf2021!$E$9:$E$93-BV$58))*(BV$58-Fperm_SI_Woolf2021!$E$9:$E$93)/10))) + Fperm_SI_Woolf2021!$H$9:$H$93*EXP(-Fperm_SI_Woolf2021!$K$9:$K$93*$C130*IF(BV$58=Fperm_SI_Woolf2021!$E$9:$E$93,1,EXP(LN((1.1*(Fperm_SI_Woolf2021!$E$9:$E$93-BV$58)-63.1579*EXP(-0.19*Fperm_SI_Woolf2021!$E$9:$E$93)+63.1579*EXP(-0.19*BV$58))/(Fperm_SI_Woolf2021!$E$9:$E$93-BV$58))*(BV$58-Fperm_SI_Woolf2021!$E$9:$E$93)/10))),Fperm_SI_Woolf2021!$D$9:$D$93)*BV$57+INTERCEPT(Fperm_SI_Woolf2021!$F$9:$F$93*EXP(-Fperm_SI_Woolf2021!$I$9:$I$93*$C130*IF(BV$58=Fperm_SI_Woolf2021!$E$9:$E$93,1,EXP(LN((1.1*(Fperm_SI_Woolf2021!$E$9:$E$93-BV$58)-63.1579*EXP(-0.19*Fperm_SI_Woolf2021!$E$9:$E$93)+63.1579*EXP(-0.19*BV$58))/(Fperm_SI_Woolf2021!$E$9:$E$93-BV$58))*(BV$58-Fperm_SI_Woolf2021!$E$9:$E$93)/10))) + Fperm_SI_Woolf2021!$G$9:$G$93*EXP(-Fperm_SI_Woolf2021!$J$9:$J$93*$C130*IF(BV$58=Fperm_SI_Woolf2021!$E$9:$E$93,1,EXP(LN((1.1*(Fperm_SI_Woolf2021!$E$9:$E$93-BV$58)-63.1579*EXP(-0.19*Fperm_SI_Woolf2021!$E$9:$E$93)+63.1579*EXP(-0.19*BV$58))/(Fperm_SI_Woolf2021!$E$9:$E$93-BV$58))*(BV$58-Fperm_SI_Woolf2021!$E$9:$E$93)/10))) + Fperm_SI_Woolf2021!$H$9:$H$93*EXP(-Fperm_SI_Woolf2021!$K$9:$K$93*$C130*IF(BV$58=Fperm_SI_Woolf2021!$E$9:$E$93,1,EXP(LN((1.1*(Fperm_SI_Woolf2021!$E$9:$E$93-BV$58)-63.1579*EXP(-0.19*Fperm_SI_Woolf2021!$E$9:$E$93)+63.1579*EXP(-0.19*BV$58))/(Fperm_SI_Woolf2021!$E$9:$E$93-BV$58))*(BV$58-Fperm_SI_Woolf2021!$E$9:$E$93)/10))),Fperm_SI_Woolf2021!$D$9:$D$93))</f>
        <v>0.15359340247478559</v>
      </c>
      <c r="BW130" s="51" cm="1">
        <f t="array" ref="BW130">MIN(1,SLOPE(Fperm_SI_Woolf2021!$F$9:$F$93*EXP(-Fperm_SI_Woolf2021!$I$9:$I$93*$C130*IF(BW$58=Fperm_SI_Woolf2021!$E$9:$E$93,1,EXP(LN((1.1*(Fperm_SI_Woolf2021!$E$9:$E$93-BW$58)-63.1579*EXP(-0.19*Fperm_SI_Woolf2021!$E$9:$E$93)+63.1579*EXP(-0.19*BW$58))/(Fperm_SI_Woolf2021!$E$9:$E$93-BW$58))*(BW$58-Fperm_SI_Woolf2021!$E$9:$E$93)/10))) + Fperm_SI_Woolf2021!$G$9:$G$93*EXP(-Fperm_SI_Woolf2021!$J$9:$J$93*$C130*IF(BW$58=Fperm_SI_Woolf2021!$E$9:$E$93,1,EXP(LN((1.1*(Fperm_SI_Woolf2021!$E$9:$E$93-BW$58)-63.1579*EXP(-0.19*Fperm_SI_Woolf2021!$E$9:$E$93)+63.1579*EXP(-0.19*BW$58))/(Fperm_SI_Woolf2021!$E$9:$E$93-BW$58))*(BW$58-Fperm_SI_Woolf2021!$E$9:$E$93)/10))) + Fperm_SI_Woolf2021!$H$9:$H$93*EXP(-Fperm_SI_Woolf2021!$K$9:$K$93*$C130*IF(BW$58=Fperm_SI_Woolf2021!$E$9:$E$93,1,EXP(LN((1.1*(Fperm_SI_Woolf2021!$E$9:$E$93-BW$58)-63.1579*EXP(-0.19*Fperm_SI_Woolf2021!$E$9:$E$93)+63.1579*EXP(-0.19*BW$58))/(Fperm_SI_Woolf2021!$E$9:$E$93-BW$58))*(BW$58-Fperm_SI_Woolf2021!$E$9:$E$93)/10))),Fperm_SI_Woolf2021!$D$9:$D$93)*BW$57+INTERCEPT(Fperm_SI_Woolf2021!$F$9:$F$93*EXP(-Fperm_SI_Woolf2021!$I$9:$I$93*$C130*IF(BW$58=Fperm_SI_Woolf2021!$E$9:$E$93,1,EXP(LN((1.1*(Fperm_SI_Woolf2021!$E$9:$E$93-BW$58)-63.1579*EXP(-0.19*Fperm_SI_Woolf2021!$E$9:$E$93)+63.1579*EXP(-0.19*BW$58))/(Fperm_SI_Woolf2021!$E$9:$E$93-BW$58))*(BW$58-Fperm_SI_Woolf2021!$E$9:$E$93)/10))) + Fperm_SI_Woolf2021!$G$9:$G$93*EXP(-Fperm_SI_Woolf2021!$J$9:$J$93*$C130*IF(BW$58=Fperm_SI_Woolf2021!$E$9:$E$93,1,EXP(LN((1.1*(Fperm_SI_Woolf2021!$E$9:$E$93-BW$58)-63.1579*EXP(-0.19*Fperm_SI_Woolf2021!$E$9:$E$93)+63.1579*EXP(-0.19*BW$58))/(Fperm_SI_Woolf2021!$E$9:$E$93-BW$58))*(BW$58-Fperm_SI_Woolf2021!$E$9:$E$93)/10))) + Fperm_SI_Woolf2021!$H$9:$H$93*EXP(-Fperm_SI_Woolf2021!$K$9:$K$93*$C130*IF(BW$58=Fperm_SI_Woolf2021!$E$9:$E$93,1,EXP(LN((1.1*(Fperm_SI_Woolf2021!$E$9:$E$93-BW$58)-63.1579*EXP(-0.19*Fperm_SI_Woolf2021!$E$9:$E$93)+63.1579*EXP(-0.19*BW$58))/(Fperm_SI_Woolf2021!$E$9:$E$93-BW$58))*(BW$58-Fperm_SI_Woolf2021!$E$9:$E$93)/10))),Fperm_SI_Woolf2021!$D$9:$D$93))</f>
        <v>0.13969738577859175</v>
      </c>
      <c r="BX130" s="51" cm="1">
        <f t="array" ref="BX130">MIN(1,SLOPE(Fperm_SI_Woolf2021!$F$9:$F$93*EXP(-Fperm_SI_Woolf2021!$I$9:$I$93*$C130*IF(BX$58=Fperm_SI_Woolf2021!$E$9:$E$93,1,EXP(LN((1.1*(Fperm_SI_Woolf2021!$E$9:$E$93-BX$58)-63.1579*EXP(-0.19*Fperm_SI_Woolf2021!$E$9:$E$93)+63.1579*EXP(-0.19*BX$58))/(Fperm_SI_Woolf2021!$E$9:$E$93-BX$58))*(BX$58-Fperm_SI_Woolf2021!$E$9:$E$93)/10))) + Fperm_SI_Woolf2021!$G$9:$G$93*EXP(-Fperm_SI_Woolf2021!$J$9:$J$93*$C130*IF(BX$58=Fperm_SI_Woolf2021!$E$9:$E$93,1,EXP(LN((1.1*(Fperm_SI_Woolf2021!$E$9:$E$93-BX$58)-63.1579*EXP(-0.19*Fperm_SI_Woolf2021!$E$9:$E$93)+63.1579*EXP(-0.19*BX$58))/(Fperm_SI_Woolf2021!$E$9:$E$93-BX$58))*(BX$58-Fperm_SI_Woolf2021!$E$9:$E$93)/10))) + Fperm_SI_Woolf2021!$H$9:$H$93*EXP(-Fperm_SI_Woolf2021!$K$9:$K$93*$C130*IF(BX$58=Fperm_SI_Woolf2021!$E$9:$E$93,1,EXP(LN((1.1*(Fperm_SI_Woolf2021!$E$9:$E$93-BX$58)-63.1579*EXP(-0.19*Fperm_SI_Woolf2021!$E$9:$E$93)+63.1579*EXP(-0.19*BX$58))/(Fperm_SI_Woolf2021!$E$9:$E$93-BX$58))*(BX$58-Fperm_SI_Woolf2021!$E$9:$E$93)/10))),Fperm_SI_Woolf2021!$D$9:$D$93)*BX$57+INTERCEPT(Fperm_SI_Woolf2021!$F$9:$F$93*EXP(-Fperm_SI_Woolf2021!$I$9:$I$93*$C130*IF(BX$58=Fperm_SI_Woolf2021!$E$9:$E$93,1,EXP(LN((1.1*(Fperm_SI_Woolf2021!$E$9:$E$93-BX$58)-63.1579*EXP(-0.19*Fperm_SI_Woolf2021!$E$9:$E$93)+63.1579*EXP(-0.19*BX$58))/(Fperm_SI_Woolf2021!$E$9:$E$93-BX$58))*(BX$58-Fperm_SI_Woolf2021!$E$9:$E$93)/10))) + Fperm_SI_Woolf2021!$G$9:$G$93*EXP(-Fperm_SI_Woolf2021!$J$9:$J$93*$C130*IF(BX$58=Fperm_SI_Woolf2021!$E$9:$E$93,1,EXP(LN((1.1*(Fperm_SI_Woolf2021!$E$9:$E$93-BX$58)-63.1579*EXP(-0.19*Fperm_SI_Woolf2021!$E$9:$E$93)+63.1579*EXP(-0.19*BX$58))/(Fperm_SI_Woolf2021!$E$9:$E$93-BX$58))*(BX$58-Fperm_SI_Woolf2021!$E$9:$E$93)/10))) + Fperm_SI_Woolf2021!$H$9:$H$93*EXP(-Fperm_SI_Woolf2021!$K$9:$K$93*$C130*IF(BX$58=Fperm_SI_Woolf2021!$E$9:$E$93,1,EXP(LN((1.1*(Fperm_SI_Woolf2021!$E$9:$E$93-BX$58)-63.1579*EXP(-0.19*Fperm_SI_Woolf2021!$E$9:$E$93)+63.1579*EXP(-0.19*BX$58))/(Fperm_SI_Woolf2021!$E$9:$E$93-BX$58))*(BX$58-Fperm_SI_Woolf2021!$E$9:$E$93)/10))),Fperm_SI_Woolf2021!$D$9:$D$93))</f>
        <v>0.12580136908239792</v>
      </c>
      <c r="BY130" s="51" cm="1">
        <f t="array" ref="BY130">MIN(1,SLOPE(Fperm_SI_Woolf2021!$F$9:$F$93*EXP(-Fperm_SI_Woolf2021!$I$9:$I$93*$C130*IF(BY$58=Fperm_SI_Woolf2021!$E$9:$E$93,1,EXP(LN((1.1*(Fperm_SI_Woolf2021!$E$9:$E$93-BY$58)-63.1579*EXP(-0.19*Fperm_SI_Woolf2021!$E$9:$E$93)+63.1579*EXP(-0.19*BY$58))/(Fperm_SI_Woolf2021!$E$9:$E$93-BY$58))*(BY$58-Fperm_SI_Woolf2021!$E$9:$E$93)/10))) + Fperm_SI_Woolf2021!$G$9:$G$93*EXP(-Fperm_SI_Woolf2021!$J$9:$J$93*$C130*IF(BY$58=Fperm_SI_Woolf2021!$E$9:$E$93,1,EXP(LN((1.1*(Fperm_SI_Woolf2021!$E$9:$E$93-BY$58)-63.1579*EXP(-0.19*Fperm_SI_Woolf2021!$E$9:$E$93)+63.1579*EXP(-0.19*BY$58))/(Fperm_SI_Woolf2021!$E$9:$E$93-BY$58))*(BY$58-Fperm_SI_Woolf2021!$E$9:$E$93)/10))) + Fperm_SI_Woolf2021!$H$9:$H$93*EXP(-Fperm_SI_Woolf2021!$K$9:$K$93*$C130*IF(BY$58=Fperm_SI_Woolf2021!$E$9:$E$93,1,EXP(LN((1.1*(Fperm_SI_Woolf2021!$E$9:$E$93-BY$58)-63.1579*EXP(-0.19*Fperm_SI_Woolf2021!$E$9:$E$93)+63.1579*EXP(-0.19*BY$58))/(Fperm_SI_Woolf2021!$E$9:$E$93-BY$58))*(BY$58-Fperm_SI_Woolf2021!$E$9:$E$93)/10))),Fperm_SI_Woolf2021!$D$9:$D$93)*BY$57+INTERCEPT(Fperm_SI_Woolf2021!$F$9:$F$93*EXP(-Fperm_SI_Woolf2021!$I$9:$I$93*$C130*IF(BY$58=Fperm_SI_Woolf2021!$E$9:$E$93,1,EXP(LN((1.1*(Fperm_SI_Woolf2021!$E$9:$E$93-BY$58)-63.1579*EXP(-0.19*Fperm_SI_Woolf2021!$E$9:$E$93)+63.1579*EXP(-0.19*BY$58))/(Fperm_SI_Woolf2021!$E$9:$E$93-BY$58))*(BY$58-Fperm_SI_Woolf2021!$E$9:$E$93)/10))) + Fperm_SI_Woolf2021!$G$9:$G$93*EXP(-Fperm_SI_Woolf2021!$J$9:$J$93*$C130*IF(BY$58=Fperm_SI_Woolf2021!$E$9:$E$93,1,EXP(LN((1.1*(Fperm_SI_Woolf2021!$E$9:$E$93-BY$58)-63.1579*EXP(-0.19*Fperm_SI_Woolf2021!$E$9:$E$93)+63.1579*EXP(-0.19*BY$58))/(Fperm_SI_Woolf2021!$E$9:$E$93-BY$58))*(BY$58-Fperm_SI_Woolf2021!$E$9:$E$93)/10))) + Fperm_SI_Woolf2021!$H$9:$H$93*EXP(-Fperm_SI_Woolf2021!$K$9:$K$93*$C130*IF(BY$58=Fperm_SI_Woolf2021!$E$9:$E$93,1,EXP(LN((1.1*(Fperm_SI_Woolf2021!$E$9:$E$93-BY$58)-63.1579*EXP(-0.19*Fperm_SI_Woolf2021!$E$9:$E$93)+63.1579*EXP(-0.19*BY$58))/(Fperm_SI_Woolf2021!$E$9:$E$93-BY$58))*(BY$58-Fperm_SI_Woolf2021!$E$9:$E$93)/10))),Fperm_SI_Woolf2021!$D$9:$D$93))</f>
        <v>0.11190535238620408</v>
      </c>
      <c r="BZ130" s="51" cm="1">
        <f t="array" ref="BZ130">MIN(1,SLOPE(Fperm_SI_Woolf2021!$F$9:$F$93*EXP(-Fperm_SI_Woolf2021!$I$9:$I$93*$C130*IF(BZ$58=Fperm_SI_Woolf2021!$E$9:$E$93,1,EXP(LN((1.1*(Fperm_SI_Woolf2021!$E$9:$E$93-BZ$58)-63.1579*EXP(-0.19*Fperm_SI_Woolf2021!$E$9:$E$93)+63.1579*EXP(-0.19*BZ$58))/(Fperm_SI_Woolf2021!$E$9:$E$93-BZ$58))*(BZ$58-Fperm_SI_Woolf2021!$E$9:$E$93)/10))) + Fperm_SI_Woolf2021!$G$9:$G$93*EXP(-Fperm_SI_Woolf2021!$J$9:$J$93*$C130*IF(BZ$58=Fperm_SI_Woolf2021!$E$9:$E$93,1,EXP(LN((1.1*(Fperm_SI_Woolf2021!$E$9:$E$93-BZ$58)-63.1579*EXP(-0.19*Fperm_SI_Woolf2021!$E$9:$E$93)+63.1579*EXP(-0.19*BZ$58))/(Fperm_SI_Woolf2021!$E$9:$E$93-BZ$58))*(BZ$58-Fperm_SI_Woolf2021!$E$9:$E$93)/10))) + Fperm_SI_Woolf2021!$H$9:$H$93*EXP(-Fperm_SI_Woolf2021!$K$9:$K$93*$C130*IF(BZ$58=Fperm_SI_Woolf2021!$E$9:$E$93,1,EXP(LN((1.1*(Fperm_SI_Woolf2021!$E$9:$E$93-BZ$58)-63.1579*EXP(-0.19*Fperm_SI_Woolf2021!$E$9:$E$93)+63.1579*EXP(-0.19*BZ$58))/(Fperm_SI_Woolf2021!$E$9:$E$93-BZ$58))*(BZ$58-Fperm_SI_Woolf2021!$E$9:$E$93)/10))),Fperm_SI_Woolf2021!$D$9:$D$93)*BZ$57+INTERCEPT(Fperm_SI_Woolf2021!$F$9:$F$93*EXP(-Fperm_SI_Woolf2021!$I$9:$I$93*$C130*IF(BZ$58=Fperm_SI_Woolf2021!$E$9:$E$93,1,EXP(LN((1.1*(Fperm_SI_Woolf2021!$E$9:$E$93-BZ$58)-63.1579*EXP(-0.19*Fperm_SI_Woolf2021!$E$9:$E$93)+63.1579*EXP(-0.19*BZ$58))/(Fperm_SI_Woolf2021!$E$9:$E$93-BZ$58))*(BZ$58-Fperm_SI_Woolf2021!$E$9:$E$93)/10))) + Fperm_SI_Woolf2021!$G$9:$G$93*EXP(-Fperm_SI_Woolf2021!$J$9:$J$93*$C130*IF(BZ$58=Fperm_SI_Woolf2021!$E$9:$E$93,1,EXP(LN((1.1*(Fperm_SI_Woolf2021!$E$9:$E$93-BZ$58)-63.1579*EXP(-0.19*Fperm_SI_Woolf2021!$E$9:$E$93)+63.1579*EXP(-0.19*BZ$58))/(Fperm_SI_Woolf2021!$E$9:$E$93-BZ$58))*(BZ$58-Fperm_SI_Woolf2021!$E$9:$E$93)/10))) + Fperm_SI_Woolf2021!$H$9:$H$93*EXP(-Fperm_SI_Woolf2021!$K$9:$K$93*$C130*IF(BZ$58=Fperm_SI_Woolf2021!$E$9:$E$93,1,EXP(LN((1.1*(Fperm_SI_Woolf2021!$E$9:$E$93-BZ$58)-63.1579*EXP(-0.19*Fperm_SI_Woolf2021!$E$9:$E$93)+63.1579*EXP(-0.19*BZ$58))/(Fperm_SI_Woolf2021!$E$9:$E$93-BZ$58))*(BZ$58-Fperm_SI_Woolf2021!$E$9:$E$93)/10))),Fperm_SI_Woolf2021!$D$9:$D$93))</f>
        <v>9.8009335690010246E-2</v>
      </c>
    </row>
    <row r="131" spans="3:78" x14ac:dyDescent="0.2">
      <c r="C131" s="48">
        <v>710</v>
      </c>
      <c r="D131" s="51" cm="1">
        <f t="array" ref="D131">MIN(1,SLOPE(Fperm_SI_Woolf2021!$F$9:$F$93*EXP(-Fperm_SI_Woolf2021!$I$9:$I$93*$C131*IF(D$58=Fperm_SI_Woolf2021!$E$9:$E$93,1,EXP(LN((1.1*(Fperm_SI_Woolf2021!$E$9:$E$93-D$58)-63.1579*EXP(-0.19*Fperm_SI_Woolf2021!$E$9:$E$93)+63.1579*EXP(-0.19*D$58))/(Fperm_SI_Woolf2021!$E$9:$E$93-D$58))*(D$58-Fperm_SI_Woolf2021!$E$9:$E$93)/10))) + Fperm_SI_Woolf2021!$G$9:$G$93*EXP(-Fperm_SI_Woolf2021!$J$9:$J$93*$C131*IF(D$58=Fperm_SI_Woolf2021!$E$9:$E$93,1,EXP(LN((1.1*(Fperm_SI_Woolf2021!$E$9:$E$93-D$58)-63.1579*EXP(-0.19*Fperm_SI_Woolf2021!$E$9:$E$93)+63.1579*EXP(-0.19*D$58))/(Fperm_SI_Woolf2021!$E$9:$E$93-D$58))*(D$58-Fperm_SI_Woolf2021!$E$9:$E$93)/10))) + Fperm_SI_Woolf2021!$H$9:$H$93*EXP(-Fperm_SI_Woolf2021!$K$9:$K$93*$C131*IF(D$58=Fperm_SI_Woolf2021!$E$9:$E$93,1,EXP(LN((1.1*(Fperm_SI_Woolf2021!$E$9:$E$93-D$58)-63.1579*EXP(-0.19*Fperm_SI_Woolf2021!$E$9:$E$93)+63.1579*EXP(-0.19*D$58))/(Fperm_SI_Woolf2021!$E$9:$E$93-D$58))*(D$58-Fperm_SI_Woolf2021!$E$9:$E$93)/10))),Fperm_SI_Woolf2021!$D$9:$D$93)*D$57+INTERCEPT(Fperm_SI_Woolf2021!$F$9:$F$93*EXP(-Fperm_SI_Woolf2021!$I$9:$I$93*$C131*IF(D$58=Fperm_SI_Woolf2021!$E$9:$E$93,1,EXP(LN((1.1*(Fperm_SI_Woolf2021!$E$9:$E$93-D$58)-63.1579*EXP(-0.19*Fperm_SI_Woolf2021!$E$9:$E$93)+63.1579*EXP(-0.19*D$58))/(Fperm_SI_Woolf2021!$E$9:$E$93-D$58))*(D$58-Fperm_SI_Woolf2021!$E$9:$E$93)/10))) + Fperm_SI_Woolf2021!$G$9:$G$93*EXP(-Fperm_SI_Woolf2021!$J$9:$J$93*$C131*IF(D$58=Fperm_SI_Woolf2021!$E$9:$E$93,1,EXP(LN((1.1*(Fperm_SI_Woolf2021!$E$9:$E$93-D$58)-63.1579*EXP(-0.19*Fperm_SI_Woolf2021!$E$9:$E$93)+63.1579*EXP(-0.19*D$58))/(Fperm_SI_Woolf2021!$E$9:$E$93-D$58))*(D$58-Fperm_SI_Woolf2021!$E$9:$E$93)/10))) + Fperm_SI_Woolf2021!$H$9:$H$93*EXP(-Fperm_SI_Woolf2021!$K$9:$K$93*$C131*IF(D$58=Fperm_SI_Woolf2021!$E$9:$E$93,1,EXP(LN((1.1*(Fperm_SI_Woolf2021!$E$9:$E$93-D$58)-63.1579*EXP(-0.19*Fperm_SI_Woolf2021!$E$9:$E$93)+63.1579*EXP(-0.19*D$58))/(Fperm_SI_Woolf2021!$E$9:$E$93-D$58))*(D$58-Fperm_SI_Woolf2021!$E$9:$E$93)/10))),Fperm_SI_Woolf2021!$D$9:$D$93))</f>
        <v>0.87506726186067518</v>
      </c>
      <c r="E131" s="51" cm="1">
        <f t="array" ref="E131">MIN(1,SLOPE(Fperm_SI_Woolf2021!$F$9:$F$93*EXP(-Fperm_SI_Woolf2021!$I$9:$I$93*$C131*IF(E$58=Fperm_SI_Woolf2021!$E$9:$E$93,1,EXP(LN((1.1*(Fperm_SI_Woolf2021!$E$9:$E$93-E$58)-63.1579*EXP(-0.19*Fperm_SI_Woolf2021!$E$9:$E$93)+63.1579*EXP(-0.19*E$58))/(Fperm_SI_Woolf2021!$E$9:$E$93-E$58))*(E$58-Fperm_SI_Woolf2021!$E$9:$E$93)/10))) + Fperm_SI_Woolf2021!$G$9:$G$93*EXP(-Fperm_SI_Woolf2021!$J$9:$J$93*$C131*IF(E$58=Fperm_SI_Woolf2021!$E$9:$E$93,1,EXP(LN((1.1*(Fperm_SI_Woolf2021!$E$9:$E$93-E$58)-63.1579*EXP(-0.19*Fperm_SI_Woolf2021!$E$9:$E$93)+63.1579*EXP(-0.19*E$58))/(Fperm_SI_Woolf2021!$E$9:$E$93-E$58))*(E$58-Fperm_SI_Woolf2021!$E$9:$E$93)/10))) + Fperm_SI_Woolf2021!$H$9:$H$93*EXP(-Fperm_SI_Woolf2021!$K$9:$K$93*$C131*IF(E$58=Fperm_SI_Woolf2021!$E$9:$E$93,1,EXP(LN((1.1*(Fperm_SI_Woolf2021!$E$9:$E$93-E$58)-63.1579*EXP(-0.19*Fperm_SI_Woolf2021!$E$9:$E$93)+63.1579*EXP(-0.19*E$58))/(Fperm_SI_Woolf2021!$E$9:$E$93-E$58))*(E$58-Fperm_SI_Woolf2021!$E$9:$E$93)/10))),Fperm_SI_Woolf2021!$D$9:$D$93)*E$57+INTERCEPT(Fperm_SI_Woolf2021!$F$9:$F$93*EXP(-Fperm_SI_Woolf2021!$I$9:$I$93*$C131*IF(E$58=Fperm_SI_Woolf2021!$E$9:$E$93,1,EXP(LN((1.1*(Fperm_SI_Woolf2021!$E$9:$E$93-E$58)-63.1579*EXP(-0.19*Fperm_SI_Woolf2021!$E$9:$E$93)+63.1579*EXP(-0.19*E$58))/(Fperm_SI_Woolf2021!$E$9:$E$93-E$58))*(E$58-Fperm_SI_Woolf2021!$E$9:$E$93)/10))) + Fperm_SI_Woolf2021!$G$9:$G$93*EXP(-Fperm_SI_Woolf2021!$J$9:$J$93*$C131*IF(E$58=Fperm_SI_Woolf2021!$E$9:$E$93,1,EXP(LN((1.1*(Fperm_SI_Woolf2021!$E$9:$E$93-E$58)-63.1579*EXP(-0.19*Fperm_SI_Woolf2021!$E$9:$E$93)+63.1579*EXP(-0.19*E$58))/(Fperm_SI_Woolf2021!$E$9:$E$93-E$58))*(E$58-Fperm_SI_Woolf2021!$E$9:$E$93)/10))) + Fperm_SI_Woolf2021!$H$9:$H$93*EXP(-Fperm_SI_Woolf2021!$K$9:$K$93*$C131*IF(E$58=Fperm_SI_Woolf2021!$E$9:$E$93,1,EXP(LN((1.1*(Fperm_SI_Woolf2021!$E$9:$E$93-E$58)-63.1579*EXP(-0.19*Fperm_SI_Woolf2021!$E$9:$E$93)+63.1579*EXP(-0.19*E$58))/(Fperm_SI_Woolf2021!$E$9:$E$93-E$58))*(E$58-Fperm_SI_Woolf2021!$E$9:$E$93)/10))),Fperm_SI_Woolf2021!$D$9:$D$93))</f>
        <v>0.84270147638365456</v>
      </c>
      <c r="F131" s="51" cm="1">
        <f t="array" ref="F131">MIN(1,SLOPE(Fperm_SI_Woolf2021!$F$9:$F$93*EXP(-Fperm_SI_Woolf2021!$I$9:$I$93*$C131*IF(F$58=Fperm_SI_Woolf2021!$E$9:$E$93,1,EXP(LN((1.1*(Fperm_SI_Woolf2021!$E$9:$E$93-F$58)-63.1579*EXP(-0.19*Fperm_SI_Woolf2021!$E$9:$E$93)+63.1579*EXP(-0.19*F$58))/(Fperm_SI_Woolf2021!$E$9:$E$93-F$58))*(F$58-Fperm_SI_Woolf2021!$E$9:$E$93)/10))) + Fperm_SI_Woolf2021!$G$9:$G$93*EXP(-Fperm_SI_Woolf2021!$J$9:$J$93*$C131*IF(F$58=Fperm_SI_Woolf2021!$E$9:$E$93,1,EXP(LN((1.1*(Fperm_SI_Woolf2021!$E$9:$E$93-F$58)-63.1579*EXP(-0.19*Fperm_SI_Woolf2021!$E$9:$E$93)+63.1579*EXP(-0.19*F$58))/(Fperm_SI_Woolf2021!$E$9:$E$93-F$58))*(F$58-Fperm_SI_Woolf2021!$E$9:$E$93)/10))) + Fperm_SI_Woolf2021!$H$9:$H$93*EXP(-Fperm_SI_Woolf2021!$K$9:$K$93*$C131*IF(F$58=Fperm_SI_Woolf2021!$E$9:$E$93,1,EXP(LN((1.1*(Fperm_SI_Woolf2021!$E$9:$E$93-F$58)-63.1579*EXP(-0.19*Fperm_SI_Woolf2021!$E$9:$E$93)+63.1579*EXP(-0.19*F$58))/(Fperm_SI_Woolf2021!$E$9:$E$93-F$58))*(F$58-Fperm_SI_Woolf2021!$E$9:$E$93)/10))),Fperm_SI_Woolf2021!$D$9:$D$93)*F$57+INTERCEPT(Fperm_SI_Woolf2021!$F$9:$F$93*EXP(-Fperm_SI_Woolf2021!$I$9:$I$93*$C131*IF(F$58=Fperm_SI_Woolf2021!$E$9:$E$93,1,EXP(LN((1.1*(Fperm_SI_Woolf2021!$E$9:$E$93-F$58)-63.1579*EXP(-0.19*Fperm_SI_Woolf2021!$E$9:$E$93)+63.1579*EXP(-0.19*F$58))/(Fperm_SI_Woolf2021!$E$9:$E$93-F$58))*(F$58-Fperm_SI_Woolf2021!$E$9:$E$93)/10))) + Fperm_SI_Woolf2021!$G$9:$G$93*EXP(-Fperm_SI_Woolf2021!$J$9:$J$93*$C131*IF(F$58=Fperm_SI_Woolf2021!$E$9:$E$93,1,EXP(LN((1.1*(Fperm_SI_Woolf2021!$E$9:$E$93-F$58)-63.1579*EXP(-0.19*Fperm_SI_Woolf2021!$E$9:$E$93)+63.1579*EXP(-0.19*F$58))/(Fperm_SI_Woolf2021!$E$9:$E$93-F$58))*(F$58-Fperm_SI_Woolf2021!$E$9:$E$93)/10))) + Fperm_SI_Woolf2021!$H$9:$H$93*EXP(-Fperm_SI_Woolf2021!$K$9:$K$93*$C131*IF(F$58=Fperm_SI_Woolf2021!$E$9:$E$93,1,EXP(LN((1.1*(Fperm_SI_Woolf2021!$E$9:$E$93-F$58)-63.1579*EXP(-0.19*Fperm_SI_Woolf2021!$E$9:$E$93)+63.1579*EXP(-0.19*F$58))/(Fperm_SI_Woolf2021!$E$9:$E$93-F$58))*(F$58-Fperm_SI_Woolf2021!$E$9:$E$93)/10))),Fperm_SI_Woolf2021!$D$9:$D$93))</f>
        <v>0.81033569090663393</v>
      </c>
      <c r="G131" s="51" cm="1">
        <f t="array" ref="G131">MIN(1,SLOPE(Fperm_SI_Woolf2021!$F$9:$F$93*EXP(-Fperm_SI_Woolf2021!$I$9:$I$93*$C131*IF(G$58=Fperm_SI_Woolf2021!$E$9:$E$93,1,EXP(LN((1.1*(Fperm_SI_Woolf2021!$E$9:$E$93-G$58)-63.1579*EXP(-0.19*Fperm_SI_Woolf2021!$E$9:$E$93)+63.1579*EXP(-0.19*G$58))/(Fperm_SI_Woolf2021!$E$9:$E$93-G$58))*(G$58-Fperm_SI_Woolf2021!$E$9:$E$93)/10))) + Fperm_SI_Woolf2021!$G$9:$G$93*EXP(-Fperm_SI_Woolf2021!$J$9:$J$93*$C131*IF(G$58=Fperm_SI_Woolf2021!$E$9:$E$93,1,EXP(LN((1.1*(Fperm_SI_Woolf2021!$E$9:$E$93-G$58)-63.1579*EXP(-0.19*Fperm_SI_Woolf2021!$E$9:$E$93)+63.1579*EXP(-0.19*G$58))/(Fperm_SI_Woolf2021!$E$9:$E$93-G$58))*(G$58-Fperm_SI_Woolf2021!$E$9:$E$93)/10))) + Fperm_SI_Woolf2021!$H$9:$H$93*EXP(-Fperm_SI_Woolf2021!$K$9:$K$93*$C131*IF(G$58=Fperm_SI_Woolf2021!$E$9:$E$93,1,EXP(LN((1.1*(Fperm_SI_Woolf2021!$E$9:$E$93-G$58)-63.1579*EXP(-0.19*Fperm_SI_Woolf2021!$E$9:$E$93)+63.1579*EXP(-0.19*G$58))/(Fperm_SI_Woolf2021!$E$9:$E$93-G$58))*(G$58-Fperm_SI_Woolf2021!$E$9:$E$93)/10))),Fperm_SI_Woolf2021!$D$9:$D$93)*G$57+INTERCEPT(Fperm_SI_Woolf2021!$F$9:$F$93*EXP(-Fperm_SI_Woolf2021!$I$9:$I$93*$C131*IF(G$58=Fperm_SI_Woolf2021!$E$9:$E$93,1,EXP(LN((1.1*(Fperm_SI_Woolf2021!$E$9:$E$93-G$58)-63.1579*EXP(-0.19*Fperm_SI_Woolf2021!$E$9:$E$93)+63.1579*EXP(-0.19*G$58))/(Fperm_SI_Woolf2021!$E$9:$E$93-G$58))*(G$58-Fperm_SI_Woolf2021!$E$9:$E$93)/10))) + Fperm_SI_Woolf2021!$G$9:$G$93*EXP(-Fperm_SI_Woolf2021!$J$9:$J$93*$C131*IF(G$58=Fperm_SI_Woolf2021!$E$9:$E$93,1,EXP(LN((1.1*(Fperm_SI_Woolf2021!$E$9:$E$93-G$58)-63.1579*EXP(-0.19*Fperm_SI_Woolf2021!$E$9:$E$93)+63.1579*EXP(-0.19*G$58))/(Fperm_SI_Woolf2021!$E$9:$E$93-G$58))*(G$58-Fperm_SI_Woolf2021!$E$9:$E$93)/10))) + Fperm_SI_Woolf2021!$H$9:$H$93*EXP(-Fperm_SI_Woolf2021!$K$9:$K$93*$C131*IF(G$58=Fperm_SI_Woolf2021!$E$9:$E$93,1,EXP(LN((1.1*(Fperm_SI_Woolf2021!$E$9:$E$93-G$58)-63.1579*EXP(-0.19*Fperm_SI_Woolf2021!$E$9:$E$93)+63.1579*EXP(-0.19*G$58))/(Fperm_SI_Woolf2021!$E$9:$E$93-G$58))*(G$58-Fperm_SI_Woolf2021!$E$9:$E$93)/10))),Fperm_SI_Woolf2021!$D$9:$D$93))</f>
        <v>0.77796990542961331</v>
      </c>
      <c r="H131" s="51" cm="1">
        <f t="array" ref="H131">MIN(1,SLOPE(Fperm_SI_Woolf2021!$F$9:$F$93*EXP(-Fperm_SI_Woolf2021!$I$9:$I$93*$C131*IF(H$58=Fperm_SI_Woolf2021!$E$9:$E$93,1,EXP(LN((1.1*(Fperm_SI_Woolf2021!$E$9:$E$93-H$58)-63.1579*EXP(-0.19*Fperm_SI_Woolf2021!$E$9:$E$93)+63.1579*EXP(-0.19*H$58))/(Fperm_SI_Woolf2021!$E$9:$E$93-H$58))*(H$58-Fperm_SI_Woolf2021!$E$9:$E$93)/10))) + Fperm_SI_Woolf2021!$G$9:$G$93*EXP(-Fperm_SI_Woolf2021!$J$9:$J$93*$C131*IF(H$58=Fperm_SI_Woolf2021!$E$9:$E$93,1,EXP(LN((1.1*(Fperm_SI_Woolf2021!$E$9:$E$93-H$58)-63.1579*EXP(-0.19*Fperm_SI_Woolf2021!$E$9:$E$93)+63.1579*EXP(-0.19*H$58))/(Fperm_SI_Woolf2021!$E$9:$E$93-H$58))*(H$58-Fperm_SI_Woolf2021!$E$9:$E$93)/10))) + Fperm_SI_Woolf2021!$H$9:$H$93*EXP(-Fperm_SI_Woolf2021!$K$9:$K$93*$C131*IF(H$58=Fperm_SI_Woolf2021!$E$9:$E$93,1,EXP(LN((1.1*(Fperm_SI_Woolf2021!$E$9:$E$93-H$58)-63.1579*EXP(-0.19*Fperm_SI_Woolf2021!$E$9:$E$93)+63.1579*EXP(-0.19*H$58))/(Fperm_SI_Woolf2021!$E$9:$E$93-H$58))*(H$58-Fperm_SI_Woolf2021!$E$9:$E$93)/10))),Fperm_SI_Woolf2021!$D$9:$D$93)*H$57+INTERCEPT(Fperm_SI_Woolf2021!$F$9:$F$93*EXP(-Fperm_SI_Woolf2021!$I$9:$I$93*$C131*IF(H$58=Fperm_SI_Woolf2021!$E$9:$E$93,1,EXP(LN((1.1*(Fperm_SI_Woolf2021!$E$9:$E$93-H$58)-63.1579*EXP(-0.19*Fperm_SI_Woolf2021!$E$9:$E$93)+63.1579*EXP(-0.19*H$58))/(Fperm_SI_Woolf2021!$E$9:$E$93-H$58))*(H$58-Fperm_SI_Woolf2021!$E$9:$E$93)/10))) + Fperm_SI_Woolf2021!$G$9:$G$93*EXP(-Fperm_SI_Woolf2021!$J$9:$J$93*$C131*IF(H$58=Fperm_SI_Woolf2021!$E$9:$E$93,1,EXP(LN((1.1*(Fperm_SI_Woolf2021!$E$9:$E$93-H$58)-63.1579*EXP(-0.19*Fperm_SI_Woolf2021!$E$9:$E$93)+63.1579*EXP(-0.19*H$58))/(Fperm_SI_Woolf2021!$E$9:$E$93-H$58))*(H$58-Fperm_SI_Woolf2021!$E$9:$E$93)/10))) + Fperm_SI_Woolf2021!$H$9:$H$93*EXP(-Fperm_SI_Woolf2021!$K$9:$K$93*$C131*IF(H$58=Fperm_SI_Woolf2021!$E$9:$E$93,1,EXP(LN((1.1*(Fperm_SI_Woolf2021!$E$9:$E$93-H$58)-63.1579*EXP(-0.19*Fperm_SI_Woolf2021!$E$9:$E$93)+63.1579*EXP(-0.19*H$58))/(Fperm_SI_Woolf2021!$E$9:$E$93-H$58))*(H$58-Fperm_SI_Woolf2021!$E$9:$E$93)/10))),Fperm_SI_Woolf2021!$D$9:$D$93))</f>
        <v>0.74560411995259268</v>
      </c>
      <c r="I131" s="51" cm="1">
        <f t="array" ref="I131">MIN(1,SLOPE(Fperm_SI_Woolf2021!$F$9:$F$93*EXP(-Fperm_SI_Woolf2021!$I$9:$I$93*$C131*IF(I$58=Fperm_SI_Woolf2021!$E$9:$E$93,1,EXP(LN((1.1*(Fperm_SI_Woolf2021!$E$9:$E$93-I$58)-63.1579*EXP(-0.19*Fperm_SI_Woolf2021!$E$9:$E$93)+63.1579*EXP(-0.19*I$58))/(Fperm_SI_Woolf2021!$E$9:$E$93-I$58))*(I$58-Fperm_SI_Woolf2021!$E$9:$E$93)/10))) + Fperm_SI_Woolf2021!$G$9:$G$93*EXP(-Fperm_SI_Woolf2021!$J$9:$J$93*$C131*IF(I$58=Fperm_SI_Woolf2021!$E$9:$E$93,1,EXP(LN((1.1*(Fperm_SI_Woolf2021!$E$9:$E$93-I$58)-63.1579*EXP(-0.19*Fperm_SI_Woolf2021!$E$9:$E$93)+63.1579*EXP(-0.19*I$58))/(Fperm_SI_Woolf2021!$E$9:$E$93-I$58))*(I$58-Fperm_SI_Woolf2021!$E$9:$E$93)/10))) + Fperm_SI_Woolf2021!$H$9:$H$93*EXP(-Fperm_SI_Woolf2021!$K$9:$K$93*$C131*IF(I$58=Fperm_SI_Woolf2021!$E$9:$E$93,1,EXP(LN((1.1*(Fperm_SI_Woolf2021!$E$9:$E$93-I$58)-63.1579*EXP(-0.19*Fperm_SI_Woolf2021!$E$9:$E$93)+63.1579*EXP(-0.19*I$58))/(Fperm_SI_Woolf2021!$E$9:$E$93-I$58))*(I$58-Fperm_SI_Woolf2021!$E$9:$E$93)/10))),Fperm_SI_Woolf2021!$D$9:$D$93)*I$57+INTERCEPT(Fperm_SI_Woolf2021!$F$9:$F$93*EXP(-Fperm_SI_Woolf2021!$I$9:$I$93*$C131*IF(I$58=Fperm_SI_Woolf2021!$E$9:$E$93,1,EXP(LN((1.1*(Fperm_SI_Woolf2021!$E$9:$E$93-I$58)-63.1579*EXP(-0.19*Fperm_SI_Woolf2021!$E$9:$E$93)+63.1579*EXP(-0.19*I$58))/(Fperm_SI_Woolf2021!$E$9:$E$93-I$58))*(I$58-Fperm_SI_Woolf2021!$E$9:$E$93)/10))) + Fperm_SI_Woolf2021!$G$9:$G$93*EXP(-Fperm_SI_Woolf2021!$J$9:$J$93*$C131*IF(I$58=Fperm_SI_Woolf2021!$E$9:$E$93,1,EXP(LN((1.1*(Fperm_SI_Woolf2021!$E$9:$E$93-I$58)-63.1579*EXP(-0.19*Fperm_SI_Woolf2021!$E$9:$E$93)+63.1579*EXP(-0.19*I$58))/(Fperm_SI_Woolf2021!$E$9:$E$93-I$58))*(I$58-Fperm_SI_Woolf2021!$E$9:$E$93)/10))) + Fperm_SI_Woolf2021!$H$9:$H$93*EXP(-Fperm_SI_Woolf2021!$K$9:$K$93*$C131*IF(I$58=Fperm_SI_Woolf2021!$E$9:$E$93,1,EXP(LN((1.1*(Fperm_SI_Woolf2021!$E$9:$E$93-I$58)-63.1579*EXP(-0.19*Fperm_SI_Woolf2021!$E$9:$E$93)+63.1579*EXP(-0.19*I$58))/(Fperm_SI_Woolf2021!$E$9:$E$93-I$58))*(I$58-Fperm_SI_Woolf2021!$E$9:$E$93)/10))),Fperm_SI_Woolf2021!$D$9:$D$93))</f>
        <v>0.71323833447557206</v>
      </c>
      <c r="J131" s="51" cm="1">
        <f t="array" ref="J131">MIN(1,SLOPE(Fperm_SI_Woolf2021!$F$9:$F$93*EXP(-Fperm_SI_Woolf2021!$I$9:$I$93*$C131*IF(J$58=Fperm_SI_Woolf2021!$E$9:$E$93,1,EXP(LN((1.1*(Fperm_SI_Woolf2021!$E$9:$E$93-J$58)-63.1579*EXP(-0.19*Fperm_SI_Woolf2021!$E$9:$E$93)+63.1579*EXP(-0.19*J$58))/(Fperm_SI_Woolf2021!$E$9:$E$93-J$58))*(J$58-Fperm_SI_Woolf2021!$E$9:$E$93)/10))) + Fperm_SI_Woolf2021!$G$9:$G$93*EXP(-Fperm_SI_Woolf2021!$J$9:$J$93*$C131*IF(J$58=Fperm_SI_Woolf2021!$E$9:$E$93,1,EXP(LN((1.1*(Fperm_SI_Woolf2021!$E$9:$E$93-J$58)-63.1579*EXP(-0.19*Fperm_SI_Woolf2021!$E$9:$E$93)+63.1579*EXP(-0.19*J$58))/(Fperm_SI_Woolf2021!$E$9:$E$93-J$58))*(J$58-Fperm_SI_Woolf2021!$E$9:$E$93)/10))) + Fperm_SI_Woolf2021!$H$9:$H$93*EXP(-Fperm_SI_Woolf2021!$K$9:$K$93*$C131*IF(J$58=Fperm_SI_Woolf2021!$E$9:$E$93,1,EXP(LN((1.1*(Fperm_SI_Woolf2021!$E$9:$E$93-J$58)-63.1579*EXP(-0.19*Fperm_SI_Woolf2021!$E$9:$E$93)+63.1579*EXP(-0.19*J$58))/(Fperm_SI_Woolf2021!$E$9:$E$93-J$58))*(J$58-Fperm_SI_Woolf2021!$E$9:$E$93)/10))),Fperm_SI_Woolf2021!$D$9:$D$93)*J$57+INTERCEPT(Fperm_SI_Woolf2021!$F$9:$F$93*EXP(-Fperm_SI_Woolf2021!$I$9:$I$93*$C131*IF(J$58=Fperm_SI_Woolf2021!$E$9:$E$93,1,EXP(LN((1.1*(Fperm_SI_Woolf2021!$E$9:$E$93-J$58)-63.1579*EXP(-0.19*Fperm_SI_Woolf2021!$E$9:$E$93)+63.1579*EXP(-0.19*J$58))/(Fperm_SI_Woolf2021!$E$9:$E$93-J$58))*(J$58-Fperm_SI_Woolf2021!$E$9:$E$93)/10))) + Fperm_SI_Woolf2021!$G$9:$G$93*EXP(-Fperm_SI_Woolf2021!$J$9:$J$93*$C131*IF(J$58=Fperm_SI_Woolf2021!$E$9:$E$93,1,EXP(LN((1.1*(Fperm_SI_Woolf2021!$E$9:$E$93-J$58)-63.1579*EXP(-0.19*Fperm_SI_Woolf2021!$E$9:$E$93)+63.1579*EXP(-0.19*J$58))/(Fperm_SI_Woolf2021!$E$9:$E$93-J$58))*(J$58-Fperm_SI_Woolf2021!$E$9:$E$93)/10))) + Fperm_SI_Woolf2021!$H$9:$H$93*EXP(-Fperm_SI_Woolf2021!$K$9:$K$93*$C131*IF(J$58=Fperm_SI_Woolf2021!$E$9:$E$93,1,EXP(LN((1.1*(Fperm_SI_Woolf2021!$E$9:$E$93-J$58)-63.1579*EXP(-0.19*Fperm_SI_Woolf2021!$E$9:$E$93)+63.1579*EXP(-0.19*J$58))/(Fperm_SI_Woolf2021!$E$9:$E$93-J$58))*(J$58-Fperm_SI_Woolf2021!$E$9:$E$93)/10))),Fperm_SI_Woolf2021!$D$9:$D$93))</f>
        <v>0.68087254899855143</v>
      </c>
      <c r="K131" s="51" cm="1">
        <f t="array" ref="K131">MIN(1,SLOPE(Fperm_SI_Woolf2021!$F$9:$F$93*EXP(-Fperm_SI_Woolf2021!$I$9:$I$93*$C131*IF(K$58=Fperm_SI_Woolf2021!$E$9:$E$93,1,EXP(LN((1.1*(Fperm_SI_Woolf2021!$E$9:$E$93-K$58)-63.1579*EXP(-0.19*Fperm_SI_Woolf2021!$E$9:$E$93)+63.1579*EXP(-0.19*K$58))/(Fperm_SI_Woolf2021!$E$9:$E$93-K$58))*(K$58-Fperm_SI_Woolf2021!$E$9:$E$93)/10))) + Fperm_SI_Woolf2021!$G$9:$G$93*EXP(-Fperm_SI_Woolf2021!$J$9:$J$93*$C131*IF(K$58=Fperm_SI_Woolf2021!$E$9:$E$93,1,EXP(LN((1.1*(Fperm_SI_Woolf2021!$E$9:$E$93-K$58)-63.1579*EXP(-0.19*Fperm_SI_Woolf2021!$E$9:$E$93)+63.1579*EXP(-0.19*K$58))/(Fperm_SI_Woolf2021!$E$9:$E$93-K$58))*(K$58-Fperm_SI_Woolf2021!$E$9:$E$93)/10))) + Fperm_SI_Woolf2021!$H$9:$H$93*EXP(-Fperm_SI_Woolf2021!$K$9:$K$93*$C131*IF(K$58=Fperm_SI_Woolf2021!$E$9:$E$93,1,EXP(LN((1.1*(Fperm_SI_Woolf2021!$E$9:$E$93-K$58)-63.1579*EXP(-0.19*Fperm_SI_Woolf2021!$E$9:$E$93)+63.1579*EXP(-0.19*K$58))/(Fperm_SI_Woolf2021!$E$9:$E$93-K$58))*(K$58-Fperm_SI_Woolf2021!$E$9:$E$93)/10))),Fperm_SI_Woolf2021!$D$9:$D$93)*K$57+INTERCEPT(Fperm_SI_Woolf2021!$F$9:$F$93*EXP(-Fperm_SI_Woolf2021!$I$9:$I$93*$C131*IF(K$58=Fperm_SI_Woolf2021!$E$9:$E$93,1,EXP(LN((1.1*(Fperm_SI_Woolf2021!$E$9:$E$93-K$58)-63.1579*EXP(-0.19*Fperm_SI_Woolf2021!$E$9:$E$93)+63.1579*EXP(-0.19*K$58))/(Fperm_SI_Woolf2021!$E$9:$E$93-K$58))*(K$58-Fperm_SI_Woolf2021!$E$9:$E$93)/10))) + Fperm_SI_Woolf2021!$G$9:$G$93*EXP(-Fperm_SI_Woolf2021!$J$9:$J$93*$C131*IF(K$58=Fperm_SI_Woolf2021!$E$9:$E$93,1,EXP(LN((1.1*(Fperm_SI_Woolf2021!$E$9:$E$93-K$58)-63.1579*EXP(-0.19*Fperm_SI_Woolf2021!$E$9:$E$93)+63.1579*EXP(-0.19*K$58))/(Fperm_SI_Woolf2021!$E$9:$E$93-K$58))*(K$58-Fperm_SI_Woolf2021!$E$9:$E$93)/10))) + Fperm_SI_Woolf2021!$H$9:$H$93*EXP(-Fperm_SI_Woolf2021!$K$9:$K$93*$C131*IF(K$58=Fperm_SI_Woolf2021!$E$9:$E$93,1,EXP(LN((1.1*(Fperm_SI_Woolf2021!$E$9:$E$93-K$58)-63.1579*EXP(-0.19*Fperm_SI_Woolf2021!$E$9:$E$93)+63.1579*EXP(-0.19*K$58))/(Fperm_SI_Woolf2021!$E$9:$E$93-K$58))*(K$58-Fperm_SI_Woolf2021!$E$9:$E$93)/10))),Fperm_SI_Woolf2021!$D$9:$D$93))</f>
        <v>0.64850676352153092</v>
      </c>
      <c r="L131" s="51" cm="1">
        <f t="array" ref="L131">MIN(1,SLOPE(Fperm_SI_Woolf2021!$F$9:$F$93*EXP(-Fperm_SI_Woolf2021!$I$9:$I$93*$C131*IF(L$58=Fperm_SI_Woolf2021!$E$9:$E$93,1,EXP(LN((1.1*(Fperm_SI_Woolf2021!$E$9:$E$93-L$58)-63.1579*EXP(-0.19*Fperm_SI_Woolf2021!$E$9:$E$93)+63.1579*EXP(-0.19*L$58))/(Fperm_SI_Woolf2021!$E$9:$E$93-L$58))*(L$58-Fperm_SI_Woolf2021!$E$9:$E$93)/10))) + Fperm_SI_Woolf2021!$G$9:$G$93*EXP(-Fperm_SI_Woolf2021!$J$9:$J$93*$C131*IF(L$58=Fperm_SI_Woolf2021!$E$9:$E$93,1,EXP(LN((1.1*(Fperm_SI_Woolf2021!$E$9:$E$93-L$58)-63.1579*EXP(-0.19*Fperm_SI_Woolf2021!$E$9:$E$93)+63.1579*EXP(-0.19*L$58))/(Fperm_SI_Woolf2021!$E$9:$E$93-L$58))*(L$58-Fperm_SI_Woolf2021!$E$9:$E$93)/10))) + Fperm_SI_Woolf2021!$H$9:$H$93*EXP(-Fperm_SI_Woolf2021!$K$9:$K$93*$C131*IF(L$58=Fperm_SI_Woolf2021!$E$9:$E$93,1,EXP(LN((1.1*(Fperm_SI_Woolf2021!$E$9:$E$93-L$58)-63.1579*EXP(-0.19*Fperm_SI_Woolf2021!$E$9:$E$93)+63.1579*EXP(-0.19*L$58))/(Fperm_SI_Woolf2021!$E$9:$E$93-L$58))*(L$58-Fperm_SI_Woolf2021!$E$9:$E$93)/10))),Fperm_SI_Woolf2021!$D$9:$D$93)*L$57+INTERCEPT(Fperm_SI_Woolf2021!$F$9:$F$93*EXP(-Fperm_SI_Woolf2021!$I$9:$I$93*$C131*IF(L$58=Fperm_SI_Woolf2021!$E$9:$E$93,1,EXP(LN((1.1*(Fperm_SI_Woolf2021!$E$9:$E$93-L$58)-63.1579*EXP(-0.19*Fperm_SI_Woolf2021!$E$9:$E$93)+63.1579*EXP(-0.19*L$58))/(Fperm_SI_Woolf2021!$E$9:$E$93-L$58))*(L$58-Fperm_SI_Woolf2021!$E$9:$E$93)/10))) + Fperm_SI_Woolf2021!$G$9:$G$93*EXP(-Fperm_SI_Woolf2021!$J$9:$J$93*$C131*IF(L$58=Fperm_SI_Woolf2021!$E$9:$E$93,1,EXP(LN((1.1*(Fperm_SI_Woolf2021!$E$9:$E$93-L$58)-63.1579*EXP(-0.19*Fperm_SI_Woolf2021!$E$9:$E$93)+63.1579*EXP(-0.19*L$58))/(Fperm_SI_Woolf2021!$E$9:$E$93-L$58))*(L$58-Fperm_SI_Woolf2021!$E$9:$E$93)/10))) + Fperm_SI_Woolf2021!$H$9:$H$93*EXP(-Fperm_SI_Woolf2021!$K$9:$K$93*$C131*IF(L$58=Fperm_SI_Woolf2021!$E$9:$E$93,1,EXP(LN((1.1*(Fperm_SI_Woolf2021!$E$9:$E$93-L$58)-63.1579*EXP(-0.19*Fperm_SI_Woolf2021!$E$9:$E$93)+63.1579*EXP(-0.19*L$58))/(Fperm_SI_Woolf2021!$E$9:$E$93-L$58))*(L$58-Fperm_SI_Woolf2021!$E$9:$E$93)/10))),Fperm_SI_Woolf2021!$D$9:$D$93))</f>
        <v>0.61614097804451018</v>
      </c>
      <c r="M131" s="51" cm="1">
        <f t="array" ref="M131">MIN(1,SLOPE(Fperm_SI_Woolf2021!$F$9:$F$93*EXP(-Fperm_SI_Woolf2021!$I$9:$I$93*$C131*IF(M$58=Fperm_SI_Woolf2021!$E$9:$E$93,1,EXP(LN((1.1*(Fperm_SI_Woolf2021!$E$9:$E$93-M$58)-63.1579*EXP(-0.19*Fperm_SI_Woolf2021!$E$9:$E$93)+63.1579*EXP(-0.19*M$58))/(Fperm_SI_Woolf2021!$E$9:$E$93-M$58))*(M$58-Fperm_SI_Woolf2021!$E$9:$E$93)/10))) + Fperm_SI_Woolf2021!$G$9:$G$93*EXP(-Fperm_SI_Woolf2021!$J$9:$J$93*$C131*IF(M$58=Fperm_SI_Woolf2021!$E$9:$E$93,1,EXP(LN((1.1*(Fperm_SI_Woolf2021!$E$9:$E$93-M$58)-63.1579*EXP(-0.19*Fperm_SI_Woolf2021!$E$9:$E$93)+63.1579*EXP(-0.19*M$58))/(Fperm_SI_Woolf2021!$E$9:$E$93-M$58))*(M$58-Fperm_SI_Woolf2021!$E$9:$E$93)/10))) + Fperm_SI_Woolf2021!$H$9:$H$93*EXP(-Fperm_SI_Woolf2021!$K$9:$K$93*$C131*IF(M$58=Fperm_SI_Woolf2021!$E$9:$E$93,1,EXP(LN((1.1*(Fperm_SI_Woolf2021!$E$9:$E$93-M$58)-63.1579*EXP(-0.19*Fperm_SI_Woolf2021!$E$9:$E$93)+63.1579*EXP(-0.19*M$58))/(Fperm_SI_Woolf2021!$E$9:$E$93-M$58))*(M$58-Fperm_SI_Woolf2021!$E$9:$E$93)/10))),Fperm_SI_Woolf2021!$D$9:$D$93)*M$57+INTERCEPT(Fperm_SI_Woolf2021!$F$9:$F$93*EXP(-Fperm_SI_Woolf2021!$I$9:$I$93*$C131*IF(M$58=Fperm_SI_Woolf2021!$E$9:$E$93,1,EXP(LN((1.1*(Fperm_SI_Woolf2021!$E$9:$E$93-M$58)-63.1579*EXP(-0.19*Fperm_SI_Woolf2021!$E$9:$E$93)+63.1579*EXP(-0.19*M$58))/(Fperm_SI_Woolf2021!$E$9:$E$93-M$58))*(M$58-Fperm_SI_Woolf2021!$E$9:$E$93)/10))) + Fperm_SI_Woolf2021!$G$9:$G$93*EXP(-Fperm_SI_Woolf2021!$J$9:$J$93*$C131*IF(M$58=Fperm_SI_Woolf2021!$E$9:$E$93,1,EXP(LN((1.1*(Fperm_SI_Woolf2021!$E$9:$E$93-M$58)-63.1579*EXP(-0.19*Fperm_SI_Woolf2021!$E$9:$E$93)+63.1579*EXP(-0.19*M$58))/(Fperm_SI_Woolf2021!$E$9:$E$93-M$58))*(M$58-Fperm_SI_Woolf2021!$E$9:$E$93)/10))) + Fperm_SI_Woolf2021!$H$9:$H$93*EXP(-Fperm_SI_Woolf2021!$K$9:$K$93*$C131*IF(M$58=Fperm_SI_Woolf2021!$E$9:$E$93,1,EXP(LN((1.1*(Fperm_SI_Woolf2021!$E$9:$E$93-M$58)-63.1579*EXP(-0.19*Fperm_SI_Woolf2021!$E$9:$E$93)+63.1579*EXP(-0.19*M$58))/(Fperm_SI_Woolf2021!$E$9:$E$93-M$58))*(M$58-Fperm_SI_Woolf2021!$E$9:$E$93)/10))),Fperm_SI_Woolf2021!$D$9:$D$93))</f>
        <v>0.58377519256748966</v>
      </c>
      <c r="N131" s="51" cm="1">
        <f t="array" ref="N131">MIN(1,SLOPE(Fperm_SI_Woolf2021!$F$9:$F$93*EXP(-Fperm_SI_Woolf2021!$I$9:$I$93*$C131*IF(N$58=Fperm_SI_Woolf2021!$E$9:$E$93,1,EXP(LN((1.1*(Fperm_SI_Woolf2021!$E$9:$E$93-N$58)-63.1579*EXP(-0.19*Fperm_SI_Woolf2021!$E$9:$E$93)+63.1579*EXP(-0.19*N$58))/(Fperm_SI_Woolf2021!$E$9:$E$93-N$58))*(N$58-Fperm_SI_Woolf2021!$E$9:$E$93)/10))) + Fperm_SI_Woolf2021!$G$9:$G$93*EXP(-Fperm_SI_Woolf2021!$J$9:$J$93*$C131*IF(N$58=Fperm_SI_Woolf2021!$E$9:$E$93,1,EXP(LN((1.1*(Fperm_SI_Woolf2021!$E$9:$E$93-N$58)-63.1579*EXP(-0.19*Fperm_SI_Woolf2021!$E$9:$E$93)+63.1579*EXP(-0.19*N$58))/(Fperm_SI_Woolf2021!$E$9:$E$93-N$58))*(N$58-Fperm_SI_Woolf2021!$E$9:$E$93)/10))) + Fperm_SI_Woolf2021!$H$9:$H$93*EXP(-Fperm_SI_Woolf2021!$K$9:$K$93*$C131*IF(N$58=Fperm_SI_Woolf2021!$E$9:$E$93,1,EXP(LN((1.1*(Fperm_SI_Woolf2021!$E$9:$E$93-N$58)-63.1579*EXP(-0.19*Fperm_SI_Woolf2021!$E$9:$E$93)+63.1579*EXP(-0.19*N$58))/(Fperm_SI_Woolf2021!$E$9:$E$93-N$58))*(N$58-Fperm_SI_Woolf2021!$E$9:$E$93)/10))),Fperm_SI_Woolf2021!$D$9:$D$93)*N$57+INTERCEPT(Fperm_SI_Woolf2021!$F$9:$F$93*EXP(-Fperm_SI_Woolf2021!$I$9:$I$93*$C131*IF(N$58=Fperm_SI_Woolf2021!$E$9:$E$93,1,EXP(LN((1.1*(Fperm_SI_Woolf2021!$E$9:$E$93-N$58)-63.1579*EXP(-0.19*Fperm_SI_Woolf2021!$E$9:$E$93)+63.1579*EXP(-0.19*N$58))/(Fperm_SI_Woolf2021!$E$9:$E$93-N$58))*(N$58-Fperm_SI_Woolf2021!$E$9:$E$93)/10))) + Fperm_SI_Woolf2021!$G$9:$G$93*EXP(-Fperm_SI_Woolf2021!$J$9:$J$93*$C131*IF(N$58=Fperm_SI_Woolf2021!$E$9:$E$93,1,EXP(LN((1.1*(Fperm_SI_Woolf2021!$E$9:$E$93-N$58)-63.1579*EXP(-0.19*Fperm_SI_Woolf2021!$E$9:$E$93)+63.1579*EXP(-0.19*N$58))/(Fperm_SI_Woolf2021!$E$9:$E$93-N$58))*(N$58-Fperm_SI_Woolf2021!$E$9:$E$93)/10))) + Fperm_SI_Woolf2021!$H$9:$H$93*EXP(-Fperm_SI_Woolf2021!$K$9:$K$93*$C131*IF(N$58=Fperm_SI_Woolf2021!$E$9:$E$93,1,EXP(LN((1.1*(Fperm_SI_Woolf2021!$E$9:$E$93-N$58)-63.1579*EXP(-0.19*Fperm_SI_Woolf2021!$E$9:$E$93)+63.1579*EXP(-0.19*N$58))/(Fperm_SI_Woolf2021!$E$9:$E$93-N$58))*(N$58-Fperm_SI_Woolf2021!$E$9:$E$93)/10))),Fperm_SI_Woolf2021!$D$9:$D$93))</f>
        <v>0.55140940709046904</v>
      </c>
      <c r="O131" s="51" cm="1">
        <f t="array" ref="O131">MIN(1,SLOPE(Fperm_SI_Woolf2021!$F$9:$F$93*EXP(-Fperm_SI_Woolf2021!$I$9:$I$93*$C131*IF(O$58=Fperm_SI_Woolf2021!$E$9:$E$93,1,EXP(LN((1.1*(Fperm_SI_Woolf2021!$E$9:$E$93-O$58)-63.1579*EXP(-0.19*Fperm_SI_Woolf2021!$E$9:$E$93)+63.1579*EXP(-0.19*O$58))/(Fperm_SI_Woolf2021!$E$9:$E$93-O$58))*(O$58-Fperm_SI_Woolf2021!$E$9:$E$93)/10))) + Fperm_SI_Woolf2021!$G$9:$G$93*EXP(-Fperm_SI_Woolf2021!$J$9:$J$93*$C131*IF(O$58=Fperm_SI_Woolf2021!$E$9:$E$93,1,EXP(LN((1.1*(Fperm_SI_Woolf2021!$E$9:$E$93-O$58)-63.1579*EXP(-0.19*Fperm_SI_Woolf2021!$E$9:$E$93)+63.1579*EXP(-0.19*O$58))/(Fperm_SI_Woolf2021!$E$9:$E$93-O$58))*(O$58-Fperm_SI_Woolf2021!$E$9:$E$93)/10))) + Fperm_SI_Woolf2021!$H$9:$H$93*EXP(-Fperm_SI_Woolf2021!$K$9:$K$93*$C131*IF(O$58=Fperm_SI_Woolf2021!$E$9:$E$93,1,EXP(LN((1.1*(Fperm_SI_Woolf2021!$E$9:$E$93-O$58)-63.1579*EXP(-0.19*Fperm_SI_Woolf2021!$E$9:$E$93)+63.1579*EXP(-0.19*O$58))/(Fperm_SI_Woolf2021!$E$9:$E$93-O$58))*(O$58-Fperm_SI_Woolf2021!$E$9:$E$93)/10))),Fperm_SI_Woolf2021!$D$9:$D$93)*O$57+INTERCEPT(Fperm_SI_Woolf2021!$F$9:$F$93*EXP(-Fperm_SI_Woolf2021!$I$9:$I$93*$C131*IF(O$58=Fperm_SI_Woolf2021!$E$9:$E$93,1,EXP(LN((1.1*(Fperm_SI_Woolf2021!$E$9:$E$93-O$58)-63.1579*EXP(-0.19*Fperm_SI_Woolf2021!$E$9:$E$93)+63.1579*EXP(-0.19*O$58))/(Fperm_SI_Woolf2021!$E$9:$E$93-O$58))*(O$58-Fperm_SI_Woolf2021!$E$9:$E$93)/10))) + Fperm_SI_Woolf2021!$G$9:$G$93*EXP(-Fperm_SI_Woolf2021!$J$9:$J$93*$C131*IF(O$58=Fperm_SI_Woolf2021!$E$9:$E$93,1,EXP(LN((1.1*(Fperm_SI_Woolf2021!$E$9:$E$93-O$58)-63.1579*EXP(-0.19*Fperm_SI_Woolf2021!$E$9:$E$93)+63.1579*EXP(-0.19*O$58))/(Fperm_SI_Woolf2021!$E$9:$E$93-O$58))*(O$58-Fperm_SI_Woolf2021!$E$9:$E$93)/10))) + Fperm_SI_Woolf2021!$H$9:$H$93*EXP(-Fperm_SI_Woolf2021!$K$9:$K$93*$C131*IF(O$58=Fperm_SI_Woolf2021!$E$9:$E$93,1,EXP(LN((1.1*(Fperm_SI_Woolf2021!$E$9:$E$93-O$58)-63.1579*EXP(-0.19*Fperm_SI_Woolf2021!$E$9:$E$93)+63.1579*EXP(-0.19*O$58))/(Fperm_SI_Woolf2021!$E$9:$E$93-O$58))*(O$58-Fperm_SI_Woolf2021!$E$9:$E$93)/10))),Fperm_SI_Woolf2021!$D$9:$D$93))</f>
        <v>0.51904362161344841</v>
      </c>
      <c r="P131" s="51" cm="1">
        <f t="array" ref="P131">MIN(1,SLOPE(Fperm_SI_Woolf2021!$F$9:$F$93*EXP(-Fperm_SI_Woolf2021!$I$9:$I$93*$C131*IF(P$58=Fperm_SI_Woolf2021!$E$9:$E$93,1,EXP(LN((1.1*(Fperm_SI_Woolf2021!$E$9:$E$93-P$58)-63.1579*EXP(-0.19*Fperm_SI_Woolf2021!$E$9:$E$93)+63.1579*EXP(-0.19*P$58))/(Fperm_SI_Woolf2021!$E$9:$E$93-P$58))*(P$58-Fperm_SI_Woolf2021!$E$9:$E$93)/10))) + Fperm_SI_Woolf2021!$G$9:$G$93*EXP(-Fperm_SI_Woolf2021!$J$9:$J$93*$C131*IF(P$58=Fperm_SI_Woolf2021!$E$9:$E$93,1,EXP(LN((1.1*(Fperm_SI_Woolf2021!$E$9:$E$93-P$58)-63.1579*EXP(-0.19*Fperm_SI_Woolf2021!$E$9:$E$93)+63.1579*EXP(-0.19*P$58))/(Fperm_SI_Woolf2021!$E$9:$E$93-P$58))*(P$58-Fperm_SI_Woolf2021!$E$9:$E$93)/10))) + Fperm_SI_Woolf2021!$H$9:$H$93*EXP(-Fperm_SI_Woolf2021!$K$9:$K$93*$C131*IF(P$58=Fperm_SI_Woolf2021!$E$9:$E$93,1,EXP(LN((1.1*(Fperm_SI_Woolf2021!$E$9:$E$93-P$58)-63.1579*EXP(-0.19*Fperm_SI_Woolf2021!$E$9:$E$93)+63.1579*EXP(-0.19*P$58))/(Fperm_SI_Woolf2021!$E$9:$E$93-P$58))*(P$58-Fperm_SI_Woolf2021!$E$9:$E$93)/10))),Fperm_SI_Woolf2021!$D$9:$D$93)*P$57+INTERCEPT(Fperm_SI_Woolf2021!$F$9:$F$93*EXP(-Fperm_SI_Woolf2021!$I$9:$I$93*$C131*IF(P$58=Fperm_SI_Woolf2021!$E$9:$E$93,1,EXP(LN((1.1*(Fperm_SI_Woolf2021!$E$9:$E$93-P$58)-63.1579*EXP(-0.19*Fperm_SI_Woolf2021!$E$9:$E$93)+63.1579*EXP(-0.19*P$58))/(Fperm_SI_Woolf2021!$E$9:$E$93-P$58))*(P$58-Fperm_SI_Woolf2021!$E$9:$E$93)/10))) + Fperm_SI_Woolf2021!$G$9:$G$93*EXP(-Fperm_SI_Woolf2021!$J$9:$J$93*$C131*IF(P$58=Fperm_SI_Woolf2021!$E$9:$E$93,1,EXP(LN((1.1*(Fperm_SI_Woolf2021!$E$9:$E$93-P$58)-63.1579*EXP(-0.19*Fperm_SI_Woolf2021!$E$9:$E$93)+63.1579*EXP(-0.19*P$58))/(Fperm_SI_Woolf2021!$E$9:$E$93-P$58))*(P$58-Fperm_SI_Woolf2021!$E$9:$E$93)/10))) + Fperm_SI_Woolf2021!$H$9:$H$93*EXP(-Fperm_SI_Woolf2021!$K$9:$K$93*$C131*IF(P$58=Fperm_SI_Woolf2021!$E$9:$E$93,1,EXP(LN((1.1*(Fperm_SI_Woolf2021!$E$9:$E$93-P$58)-63.1579*EXP(-0.19*Fperm_SI_Woolf2021!$E$9:$E$93)+63.1579*EXP(-0.19*P$58))/(Fperm_SI_Woolf2021!$E$9:$E$93-P$58))*(P$58-Fperm_SI_Woolf2021!$E$9:$E$93)/10))),Fperm_SI_Woolf2021!$D$9:$D$93))</f>
        <v>0.48667783613642773</v>
      </c>
      <c r="Q131" s="51" cm="1">
        <f t="array" ref="Q131">MIN(1,SLOPE(Fperm_SI_Woolf2021!$F$9:$F$93*EXP(-Fperm_SI_Woolf2021!$I$9:$I$93*$C131*IF(Q$58=Fperm_SI_Woolf2021!$E$9:$E$93,1,EXP(LN((1.1*(Fperm_SI_Woolf2021!$E$9:$E$93-Q$58)-63.1579*EXP(-0.19*Fperm_SI_Woolf2021!$E$9:$E$93)+63.1579*EXP(-0.19*Q$58))/(Fperm_SI_Woolf2021!$E$9:$E$93-Q$58))*(Q$58-Fperm_SI_Woolf2021!$E$9:$E$93)/10))) + Fperm_SI_Woolf2021!$G$9:$G$93*EXP(-Fperm_SI_Woolf2021!$J$9:$J$93*$C131*IF(Q$58=Fperm_SI_Woolf2021!$E$9:$E$93,1,EXP(LN((1.1*(Fperm_SI_Woolf2021!$E$9:$E$93-Q$58)-63.1579*EXP(-0.19*Fperm_SI_Woolf2021!$E$9:$E$93)+63.1579*EXP(-0.19*Q$58))/(Fperm_SI_Woolf2021!$E$9:$E$93-Q$58))*(Q$58-Fperm_SI_Woolf2021!$E$9:$E$93)/10))) + Fperm_SI_Woolf2021!$H$9:$H$93*EXP(-Fperm_SI_Woolf2021!$K$9:$K$93*$C131*IF(Q$58=Fperm_SI_Woolf2021!$E$9:$E$93,1,EXP(LN((1.1*(Fperm_SI_Woolf2021!$E$9:$E$93-Q$58)-63.1579*EXP(-0.19*Fperm_SI_Woolf2021!$E$9:$E$93)+63.1579*EXP(-0.19*Q$58))/(Fperm_SI_Woolf2021!$E$9:$E$93-Q$58))*(Q$58-Fperm_SI_Woolf2021!$E$9:$E$93)/10))),Fperm_SI_Woolf2021!$D$9:$D$93)*Q$57+INTERCEPT(Fperm_SI_Woolf2021!$F$9:$F$93*EXP(-Fperm_SI_Woolf2021!$I$9:$I$93*$C131*IF(Q$58=Fperm_SI_Woolf2021!$E$9:$E$93,1,EXP(LN((1.1*(Fperm_SI_Woolf2021!$E$9:$E$93-Q$58)-63.1579*EXP(-0.19*Fperm_SI_Woolf2021!$E$9:$E$93)+63.1579*EXP(-0.19*Q$58))/(Fperm_SI_Woolf2021!$E$9:$E$93-Q$58))*(Q$58-Fperm_SI_Woolf2021!$E$9:$E$93)/10))) + Fperm_SI_Woolf2021!$G$9:$G$93*EXP(-Fperm_SI_Woolf2021!$J$9:$J$93*$C131*IF(Q$58=Fperm_SI_Woolf2021!$E$9:$E$93,1,EXP(LN((1.1*(Fperm_SI_Woolf2021!$E$9:$E$93-Q$58)-63.1579*EXP(-0.19*Fperm_SI_Woolf2021!$E$9:$E$93)+63.1579*EXP(-0.19*Q$58))/(Fperm_SI_Woolf2021!$E$9:$E$93-Q$58))*(Q$58-Fperm_SI_Woolf2021!$E$9:$E$93)/10))) + Fperm_SI_Woolf2021!$H$9:$H$93*EXP(-Fperm_SI_Woolf2021!$K$9:$K$93*$C131*IF(Q$58=Fperm_SI_Woolf2021!$E$9:$E$93,1,EXP(LN((1.1*(Fperm_SI_Woolf2021!$E$9:$E$93-Q$58)-63.1579*EXP(-0.19*Fperm_SI_Woolf2021!$E$9:$E$93)+63.1579*EXP(-0.19*Q$58))/(Fperm_SI_Woolf2021!$E$9:$E$93-Q$58))*(Q$58-Fperm_SI_Woolf2021!$E$9:$E$93)/10))),Fperm_SI_Woolf2021!$D$9:$D$93))</f>
        <v>0.45431205065940711</v>
      </c>
      <c r="R131" s="51" cm="1">
        <f t="array" ref="R131">MIN(1,SLOPE(Fperm_SI_Woolf2021!$F$9:$F$93*EXP(-Fperm_SI_Woolf2021!$I$9:$I$93*$C131*IF(R$58=Fperm_SI_Woolf2021!$E$9:$E$93,1,EXP(LN((1.1*(Fperm_SI_Woolf2021!$E$9:$E$93-R$58)-63.1579*EXP(-0.19*Fperm_SI_Woolf2021!$E$9:$E$93)+63.1579*EXP(-0.19*R$58))/(Fperm_SI_Woolf2021!$E$9:$E$93-R$58))*(R$58-Fperm_SI_Woolf2021!$E$9:$E$93)/10))) + Fperm_SI_Woolf2021!$G$9:$G$93*EXP(-Fperm_SI_Woolf2021!$J$9:$J$93*$C131*IF(R$58=Fperm_SI_Woolf2021!$E$9:$E$93,1,EXP(LN((1.1*(Fperm_SI_Woolf2021!$E$9:$E$93-R$58)-63.1579*EXP(-0.19*Fperm_SI_Woolf2021!$E$9:$E$93)+63.1579*EXP(-0.19*R$58))/(Fperm_SI_Woolf2021!$E$9:$E$93-R$58))*(R$58-Fperm_SI_Woolf2021!$E$9:$E$93)/10))) + Fperm_SI_Woolf2021!$H$9:$H$93*EXP(-Fperm_SI_Woolf2021!$K$9:$K$93*$C131*IF(R$58=Fperm_SI_Woolf2021!$E$9:$E$93,1,EXP(LN((1.1*(Fperm_SI_Woolf2021!$E$9:$E$93-R$58)-63.1579*EXP(-0.19*Fperm_SI_Woolf2021!$E$9:$E$93)+63.1579*EXP(-0.19*R$58))/(Fperm_SI_Woolf2021!$E$9:$E$93-R$58))*(R$58-Fperm_SI_Woolf2021!$E$9:$E$93)/10))),Fperm_SI_Woolf2021!$D$9:$D$93)*R$57+INTERCEPT(Fperm_SI_Woolf2021!$F$9:$F$93*EXP(-Fperm_SI_Woolf2021!$I$9:$I$93*$C131*IF(R$58=Fperm_SI_Woolf2021!$E$9:$E$93,1,EXP(LN((1.1*(Fperm_SI_Woolf2021!$E$9:$E$93-R$58)-63.1579*EXP(-0.19*Fperm_SI_Woolf2021!$E$9:$E$93)+63.1579*EXP(-0.19*R$58))/(Fperm_SI_Woolf2021!$E$9:$E$93-R$58))*(R$58-Fperm_SI_Woolf2021!$E$9:$E$93)/10))) + Fperm_SI_Woolf2021!$G$9:$G$93*EXP(-Fperm_SI_Woolf2021!$J$9:$J$93*$C131*IF(R$58=Fperm_SI_Woolf2021!$E$9:$E$93,1,EXP(LN((1.1*(Fperm_SI_Woolf2021!$E$9:$E$93-R$58)-63.1579*EXP(-0.19*Fperm_SI_Woolf2021!$E$9:$E$93)+63.1579*EXP(-0.19*R$58))/(Fperm_SI_Woolf2021!$E$9:$E$93-R$58))*(R$58-Fperm_SI_Woolf2021!$E$9:$E$93)/10))) + Fperm_SI_Woolf2021!$H$9:$H$93*EXP(-Fperm_SI_Woolf2021!$K$9:$K$93*$C131*IF(R$58=Fperm_SI_Woolf2021!$E$9:$E$93,1,EXP(LN((1.1*(Fperm_SI_Woolf2021!$E$9:$E$93-R$58)-63.1579*EXP(-0.19*Fperm_SI_Woolf2021!$E$9:$E$93)+63.1579*EXP(-0.19*R$58))/(Fperm_SI_Woolf2021!$E$9:$E$93-R$58))*(R$58-Fperm_SI_Woolf2021!$E$9:$E$93)/10))),Fperm_SI_Woolf2021!$D$9:$D$93))</f>
        <v>0.42194626518238643</v>
      </c>
      <c r="S131" s="51" cm="1">
        <f t="array" ref="S131">MIN(1,SLOPE(Fperm_SI_Woolf2021!$F$9:$F$93*EXP(-Fperm_SI_Woolf2021!$I$9:$I$93*$C131*IF(S$58=Fperm_SI_Woolf2021!$E$9:$E$93,1,EXP(LN((1.1*(Fperm_SI_Woolf2021!$E$9:$E$93-S$58)-63.1579*EXP(-0.19*Fperm_SI_Woolf2021!$E$9:$E$93)+63.1579*EXP(-0.19*S$58))/(Fperm_SI_Woolf2021!$E$9:$E$93-S$58))*(S$58-Fperm_SI_Woolf2021!$E$9:$E$93)/10))) + Fperm_SI_Woolf2021!$G$9:$G$93*EXP(-Fperm_SI_Woolf2021!$J$9:$J$93*$C131*IF(S$58=Fperm_SI_Woolf2021!$E$9:$E$93,1,EXP(LN((1.1*(Fperm_SI_Woolf2021!$E$9:$E$93-S$58)-63.1579*EXP(-0.19*Fperm_SI_Woolf2021!$E$9:$E$93)+63.1579*EXP(-0.19*S$58))/(Fperm_SI_Woolf2021!$E$9:$E$93-S$58))*(S$58-Fperm_SI_Woolf2021!$E$9:$E$93)/10))) + Fperm_SI_Woolf2021!$H$9:$H$93*EXP(-Fperm_SI_Woolf2021!$K$9:$K$93*$C131*IF(S$58=Fperm_SI_Woolf2021!$E$9:$E$93,1,EXP(LN((1.1*(Fperm_SI_Woolf2021!$E$9:$E$93-S$58)-63.1579*EXP(-0.19*Fperm_SI_Woolf2021!$E$9:$E$93)+63.1579*EXP(-0.19*S$58))/(Fperm_SI_Woolf2021!$E$9:$E$93-S$58))*(S$58-Fperm_SI_Woolf2021!$E$9:$E$93)/10))),Fperm_SI_Woolf2021!$D$9:$D$93)*S$57+INTERCEPT(Fperm_SI_Woolf2021!$F$9:$F$93*EXP(-Fperm_SI_Woolf2021!$I$9:$I$93*$C131*IF(S$58=Fperm_SI_Woolf2021!$E$9:$E$93,1,EXP(LN((1.1*(Fperm_SI_Woolf2021!$E$9:$E$93-S$58)-63.1579*EXP(-0.19*Fperm_SI_Woolf2021!$E$9:$E$93)+63.1579*EXP(-0.19*S$58))/(Fperm_SI_Woolf2021!$E$9:$E$93-S$58))*(S$58-Fperm_SI_Woolf2021!$E$9:$E$93)/10))) + Fperm_SI_Woolf2021!$G$9:$G$93*EXP(-Fperm_SI_Woolf2021!$J$9:$J$93*$C131*IF(S$58=Fperm_SI_Woolf2021!$E$9:$E$93,1,EXP(LN((1.1*(Fperm_SI_Woolf2021!$E$9:$E$93-S$58)-63.1579*EXP(-0.19*Fperm_SI_Woolf2021!$E$9:$E$93)+63.1579*EXP(-0.19*S$58))/(Fperm_SI_Woolf2021!$E$9:$E$93-S$58))*(S$58-Fperm_SI_Woolf2021!$E$9:$E$93)/10))) + Fperm_SI_Woolf2021!$H$9:$H$93*EXP(-Fperm_SI_Woolf2021!$K$9:$K$93*$C131*IF(S$58=Fperm_SI_Woolf2021!$E$9:$E$93,1,EXP(LN((1.1*(Fperm_SI_Woolf2021!$E$9:$E$93-S$58)-63.1579*EXP(-0.19*Fperm_SI_Woolf2021!$E$9:$E$93)+63.1579*EXP(-0.19*S$58))/(Fperm_SI_Woolf2021!$E$9:$E$93-S$58))*(S$58-Fperm_SI_Woolf2021!$E$9:$E$93)/10))),Fperm_SI_Woolf2021!$D$9:$D$93))</f>
        <v>0.5826236212192073</v>
      </c>
      <c r="T131" s="51" cm="1">
        <f t="array" ref="T131">MIN(1,SLOPE(Fperm_SI_Woolf2021!$F$9:$F$93*EXP(-Fperm_SI_Woolf2021!$I$9:$I$93*$C131*IF(T$58=Fperm_SI_Woolf2021!$E$9:$E$93,1,EXP(LN((1.1*(Fperm_SI_Woolf2021!$E$9:$E$93-T$58)-63.1579*EXP(-0.19*Fperm_SI_Woolf2021!$E$9:$E$93)+63.1579*EXP(-0.19*T$58))/(Fperm_SI_Woolf2021!$E$9:$E$93-T$58))*(T$58-Fperm_SI_Woolf2021!$E$9:$E$93)/10))) + Fperm_SI_Woolf2021!$G$9:$G$93*EXP(-Fperm_SI_Woolf2021!$J$9:$J$93*$C131*IF(T$58=Fperm_SI_Woolf2021!$E$9:$E$93,1,EXP(LN((1.1*(Fperm_SI_Woolf2021!$E$9:$E$93-T$58)-63.1579*EXP(-0.19*Fperm_SI_Woolf2021!$E$9:$E$93)+63.1579*EXP(-0.19*T$58))/(Fperm_SI_Woolf2021!$E$9:$E$93-T$58))*(T$58-Fperm_SI_Woolf2021!$E$9:$E$93)/10))) + Fperm_SI_Woolf2021!$H$9:$H$93*EXP(-Fperm_SI_Woolf2021!$K$9:$K$93*$C131*IF(T$58=Fperm_SI_Woolf2021!$E$9:$E$93,1,EXP(LN((1.1*(Fperm_SI_Woolf2021!$E$9:$E$93-T$58)-63.1579*EXP(-0.19*Fperm_SI_Woolf2021!$E$9:$E$93)+63.1579*EXP(-0.19*T$58))/(Fperm_SI_Woolf2021!$E$9:$E$93-T$58))*(T$58-Fperm_SI_Woolf2021!$E$9:$E$93)/10))),Fperm_SI_Woolf2021!$D$9:$D$93)*T$57+INTERCEPT(Fperm_SI_Woolf2021!$F$9:$F$93*EXP(-Fperm_SI_Woolf2021!$I$9:$I$93*$C131*IF(T$58=Fperm_SI_Woolf2021!$E$9:$E$93,1,EXP(LN((1.1*(Fperm_SI_Woolf2021!$E$9:$E$93-T$58)-63.1579*EXP(-0.19*Fperm_SI_Woolf2021!$E$9:$E$93)+63.1579*EXP(-0.19*T$58))/(Fperm_SI_Woolf2021!$E$9:$E$93-T$58))*(T$58-Fperm_SI_Woolf2021!$E$9:$E$93)/10))) + Fperm_SI_Woolf2021!$G$9:$G$93*EXP(-Fperm_SI_Woolf2021!$J$9:$J$93*$C131*IF(T$58=Fperm_SI_Woolf2021!$E$9:$E$93,1,EXP(LN((1.1*(Fperm_SI_Woolf2021!$E$9:$E$93-T$58)-63.1579*EXP(-0.19*Fperm_SI_Woolf2021!$E$9:$E$93)+63.1579*EXP(-0.19*T$58))/(Fperm_SI_Woolf2021!$E$9:$E$93-T$58))*(T$58-Fperm_SI_Woolf2021!$E$9:$E$93)/10))) + Fperm_SI_Woolf2021!$H$9:$H$93*EXP(-Fperm_SI_Woolf2021!$K$9:$K$93*$C131*IF(T$58=Fperm_SI_Woolf2021!$E$9:$E$93,1,EXP(LN((1.1*(Fperm_SI_Woolf2021!$E$9:$E$93-T$58)-63.1579*EXP(-0.19*Fperm_SI_Woolf2021!$E$9:$E$93)+63.1579*EXP(-0.19*T$58))/(Fperm_SI_Woolf2021!$E$9:$E$93-T$58))*(T$58-Fperm_SI_Woolf2021!$E$9:$E$93)/10))),Fperm_SI_Woolf2021!$D$9:$D$93))</f>
        <v>0.55664156008033427</v>
      </c>
      <c r="U131" s="51" cm="1">
        <f t="array" ref="U131">MIN(1,SLOPE(Fperm_SI_Woolf2021!$F$9:$F$93*EXP(-Fperm_SI_Woolf2021!$I$9:$I$93*$C131*IF(U$58=Fperm_SI_Woolf2021!$E$9:$E$93,1,EXP(LN((1.1*(Fperm_SI_Woolf2021!$E$9:$E$93-U$58)-63.1579*EXP(-0.19*Fperm_SI_Woolf2021!$E$9:$E$93)+63.1579*EXP(-0.19*U$58))/(Fperm_SI_Woolf2021!$E$9:$E$93-U$58))*(U$58-Fperm_SI_Woolf2021!$E$9:$E$93)/10))) + Fperm_SI_Woolf2021!$G$9:$G$93*EXP(-Fperm_SI_Woolf2021!$J$9:$J$93*$C131*IF(U$58=Fperm_SI_Woolf2021!$E$9:$E$93,1,EXP(LN((1.1*(Fperm_SI_Woolf2021!$E$9:$E$93-U$58)-63.1579*EXP(-0.19*Fperm_SI_Woolf2021!$E$9:$E$93)+63.1579*EXP(-0.19*U$58))/(Fperm_SI_Woolf2021!$E$9:$E$93-U$58))*(U$58-Fperm_SI_Woolf2021!$E$9:$E$93)/10))) + Fperm_SI_Woolf2021!$H$9:$H$93*EXP(-Fperm_SI_Woolf2021!$K$9:$K$93*$C131*IF(U$58=Fperm_SI_Woolf2021!$E$9:$E$93,1,EXP(LN((1.1*(Fperm_SI_Woolf2021!$E$9:$E$93-U$58)-63.1579*EXP(-0.19*Fperm_SI_Woolf2021!$E$9:$E$93)+63.1579*EXP(-0.19*U$58))/(Fperm_SI_Woolf2021!$E$9:$E$93-U$58))*(U$58-Fperm_SI_Woolf2021!$E$9:$E$93)/10))),Fperm_SI_Woolf2021!$D$9:$D$93)*U$57+INTERCEPT(Fperm_SI_Woolf2021!$F$9:$F$93*EXP(-Fperm_SI_Woolf2021!$I$9:$I$93*$C131*IF(U$58=Fperm_SI_Woolf2021!$E$9:$E$93,1,EXP(LN((1.1*(Fperm_SI_Woolf2021!$E$9:$E$93-U$58)-63.1579*EXP(-0.19*Fperm_SI_Woolf2021!$E$9:$E$93)+63.1579*EXP(-0.19*U$58))/(Fperm_SI_Woolf2021!$E$9:$E$93-U$58))*(U$58-Fperm_SI_Woolf2021!$E$9:$E$93)/10))) + Fperm_SI_Woolf2021!$G$9:$G$93*EXP(-Fperm_SI_Woolf2021!$J$9:$J$93*$C131*IF(U$58=Fperm_SI_Woolf2021!$E$9:$E$93,1,EXP(LN((1.1*(Fperm_SI_Woolf2021!$E$9:$E$93-U$58)-63.1579*EXP(-0.19*Fperm_SI_Woolf2021!$E$9:$E$93)+63.1579*EXP(-0.19*U$58))/(Fperm_SI_Woolf2021!$E$9:$E$93-U$58))*(U$58-Fperm_SI_Woolf2021!$E$9:$E$93)/10))) + Fperm_SI_Woolf2021!$H$9:$H$93*EXP(-Fperm_SI_Woolf2021!$K$9:$K$93*$C131*IF(U$58=Fperm_SI_Woolf2021!$E$9:$E$93,1,EXP(LN((1.1*(Fperm_SI_Woolf2021!$E$9:$E$93-U$58)-63.1579*EXP(-0.19*Fperm_SI_Woolf2021!$E$9:$E$93)+63.1579*EXP(-0.19*U$58))/(Fperm_SI_Woolf2021!$E$9:$E$93-U$58))*(U$58-Fperm_SI_Woolf2021!$E$9:$E$93)/10))),Fperm_SI_Woolf2021!$D$9:$D$93))</f>
        <v>0.53065949894146114</v>
      </c>
      <c r="V131" s="51" cm="1">
        <f t="array" ref="V131">MIN(1,SLOPE(Fperm_SI_Woolf2021!$F$9:$F$93*EXP(-Fperm_SI_Woolf2021!$I$9:$I$93*$C131*IF(V$58=Fperm_SI_Woolf2021!$E$9:$E$93,1,EXP(LN((1.1*(Fperm_SI_Woolf2021!$E$9:$E$93-V$58)-63.1579*EXP(-0.19*Fperm_SI_Woolf2021!$E$9:$E$93)+63.1579*EXP(-0.19*V$58))/(Fperm_SI_Woolf2021!$E$9:$E$93-V$58))*(V$58-Fperm_SI_Woolf2021!$E$9:$E$93)/10))) + Fperm_SI_Woolf2021!$G$9:$G$93*EXP(-Fperm_SI_Woolf2021!$J$9:$J$93*$C131*IF(V$58=Fperm_SI_Woolf2021!$E$9:$E$93,1,EXP(LN((1.1*(Fperm_SI_Woolf2021!$E$9:$E$93-V$58)-63.1579*EXP(-0.19*Fperm_SI_Woolf2021!$E$9:$E$93)+63.1579*EXP(-0.19*V$58))/(Fperm_SI_Woolf2021!$E$9:$E$93-V$58))*(V$58-Fperm_SI_Woolf2021!$E$9:$E$93)/10))) + Fperm_SI_Woolf2021!$H$9:$H$93*EXP(-Fperm_SI_Woolf2021!$K$9:$K$93*$C131*IF(V$58=Fperm_SI_Woolf2021!$E$9:$E$93,1,EXP(LN((1.1*(Fperm_SI_Woolf2021!$E$9:$E$93-V$58)-63.1579*EXP(-0.19*Fperm_SI_Woolf2021!$E$9:$E$93)+63.1579*EXP(-0.19*V$58))/(Fperm_SI_Woolf2021!$E$9:$E$93-V$58))*(V$58-Fperm_SI_Woolf2021!$E$9:$E$93)/10))),Fperm_SI_Woolf2021!$D$9:$D$93)*V$57+INTERCEPT(Fperm_SI_Woolf2021!$F$9:$F$93*EXP(-Fperm_SI_Woolf2021!$I$9:$I$93*$C131*IF(V$58=Fperm_SI_Woolf2021!$E$9:$E$93,1,EXP(LN((1.1*(Fperm_SI_Woolf2021!$E$9:$E$93-V$58)-63.1579*EXP(-0.19*Fperm_SI_Woolf2021!$E$9:$E$93)+63.1579*EXP(-0.19*V$58))/(Fperm_SI_Woolf2021!$E$9:$E$93-V$58))*(V$58-Fperm_SI_Woolf2021!$E$9:$E$93)/10))) + Fperm_SI_Woolf2021!$G$9:$G$93*EXP(-Fperm_SI_Woolf2021!$J$9:$J$93*$C131*IF(V$58=Fperm_SI_Woolf2021!$E$9:$E$93,1,EXP(LN((1.1*(Fperm_SI_Woolf2021!$E$9:$E$93-V$58)-63.1579*EXP(-0.19*Fperm_SI_Woolf2021!$E$9:$E$93)+63.1579*EXP(-0.19*V$58))/(Fperm_SI_Woolf2021!$E$9:$E$93-V$58))*(V$58-Fperm_SI_Woolf2021!$E$9:$E$93)/10))) + Fperm_SI_Woolf2021!$H$9:$H$93*EXP(-Fperm_SI_Woolf2021!$K$9:$K$93*$C131*IF(V$58=Fperm_SI_Woolf2021!$E$9:$E$93,1,EXP(LN((1.1*(Fperm_SI_Woolf2021!$E$9:$E$93-V$58)-63.1579*EXP(-0.19*Fperm_SI_Woolf2021!$E$9:$E$93)+63.1579*EXP(-0.19*V$58))/(Fperm_SI_Woolf2021!$E$9:$E$93-V$58))*(V$58-Fperm_SI_Woolf2021!$E$9:$E$93)/10))),Fperm_SI_Woolf2021!$D$9:$D$93))</f>
        <v>0.504677437802588</v>
      </c>
      <c r="W131" s="51" cm="1">
        <f t="array" ref="W131">MIN(1,SLOPE(Fperm_SI_Woolf2021!$F$9:$F$93*EXP(-Fperm_SI_Woolf2021!$I$9:$I$93*$C131*IF(W$58=Fperm_SI_Woolf2021!$E$9:$E$93,1,EXP(LN((1.1*(Fperm_SI_Woolf2021!$E$9:$E$93-W$58)-63.1579*EXP(-0.19*Fperm_SI_Woolf2021!$E$9:$E$93)+63.1579*EXP(-0.19*W$58))/(Fperm_SI_Woolf2021!$E$9:$E$93-W$58))*(W$58-Fperm_SI_Woolf2021!$E$9:$E$93)/10))) + Fperm_SI_Woolf2021!$G$9:$G$93*EXP(-Fperm_SI_Woolf2021!$J$9:$J$93*$C131*IF(W$58=Fperm_SI_Woolf2021!$E$9:$E$93,1,EXP(LN((1.1*(Fperm_SI_Woolf2021!$E$9:$E$93-W$58)-63.1579*EXP(-0.19*Fperm_SI_Woolf2021!$E$9:$E$93)+63.1579*EXP(-0.19*W$58))/(Fperm_SI_Woolf2021!$E$9:$E$93-W$58))*(W$58-Fperm_SI_Woolf2021!$E$9:$E$93)/10))) + Fperm_SI_Woolf2021!$H$9:$H$93*EXP(-Fperm_SI_Woolf2021!$K$9:$K$93*$C131*IF(W$58=Fperm_SI_Woolf2021!$E$9:$E$93,1,EXP(LN((1.1*(Fperm_SI_Woolf2021!$E$9:$E$93-W$58)-63.1579*EXP(-0.19*Fperm_SI_Woolf2021!$E$9:$E$93)+63.1579*EXP(-0.19*W$58))/(Fperm_SI_Woolf2021!$E$9:$E$93-W$58))*(W$58-Fperm_SI_Woolf2021!$E$9:$E$93)/10))),Fperm_SI_Woolf2021!$D$9:$D$93)*W$57+INTERCEPT(Fperm_SI_Woolf2021!$F$9:$F$93*EXP(-Fperm_SI_Woolf2021!$I$9:$I$93*$C131*IF(W$58=Fperm_SI_Woolf2021!$E$9:$E$93,1,EXP(LN((1.1*(Fperm_SI_Woolf2021!$E$9:$E$93-W$58)-63.1579*EXP(-0.19*Fperm_SI_Woolf2021!$E$9:$E$93)+63.1579*EXP(-0.19*W$58))/(Fperm_SI_Woolf2021!$E$9:$E$93-W$58))*(W$58-Fperm_SI_Woolf2021!$E$9:$E$93)/10))) + Fperm_SI_Woolf2021!$G$9:$G$93*EXP(-Fperm_SI_Woolf2021!$J$9:$J$93*$C131*IF(W$58=Fperm_SI_Woolf2021!$E$9:$E$93,1,EXP(LN((1.1*(Fperm_SI_Woolf2021!$E$9:$E$93-W$58)-63.1579*EXP(-0.19*Fperm_SI_Woolf2021!$E$9:$E$93)+63.1579*EXP(-0.19*W$58))/(Fperm_SI_Woolf2021!$E$9:$E$93-W$58))*(W$58-Fperm_SI_Woolf2021!$E$9:$E$93)/10))) + Fperm_SI_Woolf2021!$H$9:$H$93*EXP(-Fperm_SI_Woolf2021!$K$9:$K$93*$C131*IF(W$58=Fperm_SI_Woolf2021!$E$9:$E$93,1,EXP(LN((1.1*(Fperm_SI_Woolf2021!$E$9:$E$93-W$58)-63.1579*EXP(-0.19*Fperm_SI_Woolf2021!$E$9:$E$93)+63.1579*EXP(-0.19*W$58))/(Fperm_SI_Woolf2021!$E$9:$E$93-W$58))*(W$58-Fperm_SI_Woolf2021!$E$9:$E$93)/10))),Fperm_SI_Woolf2021!$D$9:$D$93))</f>
        <v>0.47869537666371487</v>
      </c>
      <c r="X131" s="51" cm="1">
        <f t="array" ref="X131">MIN(1,SLOPE(Fperm_SI_Woolf2021!$F$9:$F$93*EXP(-Fperm_SI_Woolf2021!$I$9:$I$93*$C131*IF(X$58=Fperm_SI_Woolf2021!$E$9:$E$93,1,EXP(LN((1.1*(Fperm_SI_Woolf2021!$E$9:$E$93-X$58)-63.1579*EXP(-0.19*Fperm_SI_Woolf2021!$E$9:$E$93)+63.1579*EXP(-0.19*X$58))/(Fperm_SI_Woolf2021!$E$9:$E$93-X$58))*(X$58-Fperm_SI_Woolf2021!$E$9:$E$93)/10))) + Fperm_SI_Woolf2021!$G$9:$G$93*EXP(-Fperm_SI_Woolf2021!$J$9:$J$93*$C131*IF(X$58=Fperm_SI_Woolf2021!$E$9:$E$93,1,EXP(LN((1.1*(Fperm_SI_Woolf2021!$E$9:$E$93-X$58)-63.1579*EXP(-0.19*Fperm_SI_Woolf2021!$E$9:$E$93)+63.1579*EXP(-0.19*X$58))/(Fperm_SI_Woolf2021!$E$9:$E$93-X$58))*(X$58-Fperm_SI_Woolf2021!$E$9:$E$93)/10))) + Fperm_SI_Woolf2021!$H$9:$H$93*EXP(-Fperm_SI_Woolf2021!$K$9:$K$93*$C131*IF(X$58=Fperm_SI_Woolf2021!$E$9:$E$93,1,EXP(LN((1.1*(Fperm_SI_Woolf2021!$E$9:$E$93-X$58)-63.1579*EXP(-0.19*Fperm_SI_Woolf2021!$E$9:$E$93)+63.1579*EXP(-0.19*X$58))/(Fperm_SI_Woolf2021!$E$9:$E$93-X$58))*(X$58-Fperm_SI_Woolf2021!$E$9:$E$93)/10))),Fperm_SI_Woolf2021!$D$9:$D$93)*X$57+INTERCEPT(Fperm_SI_Woolf2021!$F$9:$F$93*EXP(-Fperm_SI_Woolf2021!$I$9:$I$93*$C131*IF(X$58=Fperm_SI_Woolf2021!$E$9:$E$93,1,EXP(LN((1.1*(Fperm_SI_Woolf2021!$E$9:$E$93-X$58)-63.1579*EXP(-0.19*Fperm_SI_Woolf2021!$E$9:$E$93)+63.1579*EXP(-0.19*X$58))/(Fperm_SI_Woolf2021!$E$9:$E$93-X$58))*(X$58-Fperm_SI_Woolf2021!$E$9:$E$93)/10))) + Fperm_SI_Woolf2021!$G$9:$G$93*EXP(-Fperm_SI_Woolf2021!$J$9:$J$93*$C131*IF(X$58=Fperm_SI_Woolf2021!$E$9:$E$93,1,EXP(LN((1.1*(Fperm_SI_Woolf2021!$E$9:$E$93-X$58)-63.1579*EXP(-0.19*Fperm_SI_Woolf2021!$E$9:$E$93)+63.1579*EXP(-0.19*X$58))/(Fperm_SI_Woolf2021!$E$9:$E$93-X$58))*(X$58-Fperm_SI_Woolf2021!$E$9:$E$93)/10))) + Fperm_SI_Woolf2021!$H$9:$H$93*EXP(-Fperm_SI_Woolf2021!$K$9:$K$93*$C131*IF(X$58=Fperm_SI_Woolf2021!$E$9:$E$93,1,EXP(LN((1.1*(Fperm_SI_Woolf2021!$E$9:$E$93-X$58)-63.1579*EXP(-0.19*Fperm_SI_Woolf2021!$E$9:$E$93)+63.1579*EXP(-0.19*X$58))/(Fperm_SI_Woolf2021!$E$9:$E$93-X$58))*(X$58-Fperm_SI_Woolf2021!$E$9:$E$93)/10))),Fperm_SI_Woolf2021!$D$9:$D$93))</f>
        <v>0.45271331552484179</v>
      </c>
      <c r="Y131" s="51" cm="1">
        <f t="array" ref="Y131">MIN(1,SLOPE(Fperm_SI_Woolf2021!$F$9:$F$93*EXP(-Fperm_SI_Woolf2021!$I$9:$I$93*$C131*IF(Y$58=Fperm_SI_Woolf2021!$E$9:$E$93,1,EXP(LN((1.1*(Fperm_SI_Woolf2021!$E$9:$E$93-Y$58)-63.1579*EXP(-0.19*Fperm_SI_Woolf2021!$E$9:$E$93)+63.1579*EXP(-0.19*Y$58))/(Fperm_SI_Woolf2021!$E$9:$E$93-Y$58))*(Y$58-Fperm_SI_Woolf2021!$E$9:$E$93)/10))) + Fperm_SI_Woolf2021!$G$9:$G$93*EXP(-Fperm_SI_Woolf2021!$J$9:$J$93*$C131*IF(Y$58=Fperm_SI_Woolf2021!$E$9:$E$93,1,EXP(LN((1.1*(Fperm_SI_Woolf2021!$E$9:$E$93-Y$58)-63.1579*EXP(-0.19*Fperm_SI_Woolf2021!$E$9:$E$93)+63.1579*EXP(-0.19*Y$58))/(Fperm_SI_Woolf2021!$E$9:$E$93-Y$58))*(Y$58-Fperm_SI_Woolf2021!$E$9:$E$93)/10))) + Fperm_SI_Woolf2021!$H$9:$H$93*EXP(-Fperm_SI_Woolf2021!$K$9:$K$93*$C131*IF(Y$58=Fperm_SI_Woolf2021!$E$9:$E$93,1,EXP(LN((1.1*(Fperm_SI_Woolf2021!$E$9:$E$93-Y$58)-63.1579*EXP(-0.19*Fperm_SI_Woolf2021!$E$9:$E$93)+63.1579*EXP(-0.19*Y$58))/(Fperm_SI_Woolf2021!$E$9:$E$93-Y$58))*(Y$58-Fperm_SI_Woolf2021!$E$9:$E$93)/10))),Fperm_SI_Woolf2021!$D$9:$D$93)*Y$57+INTERCEPT(Fperm_SI_Woolf2021!$F$9:$F$93*EXP(-Fperm_SI_Woolf2021!$I$9:$I$93*$C131*IF(Y$58=Fperm_SI_Woolf2021!$E$9:$E$93,1,EXP(LN((1.1*(Fperm_SI_Woolf2021!$E$9:$E$93-Y$58)-63.1579*EXP(-0.19*Fperm_SI_Woolf2021!$E$9:$E$93)+63.1579*EXP(-0.19*Y$58))/(Fperm_SI_Woolf2021!$E$9:$E$93-Y$58))*(Y$58-Fperm_SI_Woolf2021!$E$9:$E$93)/10))) + Fperm_SI_Woolf2021!$G$9:$G$93*EXP(-Fperm_SI_Woolf2021!$J$9:$J$93*$C131*IF(Y$58=Fperm_SI_Woolf2021!$E$9:$E$93,1,EXP(LN((1.1*(Fperm_SI_Woolf2021!$E$9:$E$93-Y$58)-63.1579*EXP(-0.19*Fperm_SI_Woolf2021!$E$9:$E$93)+63.1579*EXP(-0.19*Y$58))/(Fperm_SI_Woolf2021!$E$9:$E$93-Y$58))*(Y$58-Fperm_SI_Woolf2021!$E$9:$E$93)/10))) + Fperm_SI_Woolf2021!$H$9:$H$93*EXP(-Fperm_SI_Woolf2021!$K$9:$K$93*$C131*IF(Y$58=Fperm_SI_Woolf2021!$E$9:$E$93,1,EXP(LN((1.1*(Fperm_SI_Woolf2021!$E$9:$E$93-Y$58)-63.1579*EXP(-0.19*Fperm_SI_Woolf2021!$E$9:$E$93)+63.1579*EXP(-0.19*Y$58))/(Fperm_SI_Woolf2021!$E$9:$E$93-Y$58))*(Y$58-Fperm_SI_Woolf2021!$E$9:$E$93)/10))),Fperm_SI_Woolf2021!$D$9:$D$93))</f>
        <v>0.42673125438596871</v>
      </c>
      <c r="Z131" s="51" cm="1">
        <f t="array" ref="Z131">MIN(1,SLOPE(Fperm_SI_Woolf2021!$F$9:$F$93*EXP(-Fperm_SI_Woolf2021!$I$9:$I$93*$C131*IF(Z$58=Fperm_SI_Woolf2021!$E$9:$E$93,1,EXP(LN((1.1*(Fperm_SI_Woolf2021!$E$9:$E$93-Z$58)-63.1579*EXP(-0.19*Fperm_SI_Woolf2021!$E$9:$E$93)+63.1579*EXP(-0.19*Z$58))/(Fperm_SI_Woolf2021!$E$9:$E$93-Z$58))*(Z$58-Fperm_SI_Woolf2021!$E$9:$E$93)/10))) + Fperm_SI_Woolf2021!$G$9:$G$93*EXP(-Fperm_SI_Woolf2021!$J$9:$J$93*$C131*IF(Z$58=Fperm_SI_Woolf2021!$E$9:$E$93,1,EXP(LN((1.1*(Fperm_SI_Woolf2021!$E$9:$E$93-Z$58)-63.1579*EXP(-0.19*Fperm_SI_Woolf2021!$E$9:$E$93)+63.1579*EXP(-0.19*Z$58))/(Fperm_SI_Woolf2021!$E$9:$E$93-Z$58))*(Z$58-Fperm_SI_Woolf2021!$E$9:$E$93)/10))) + Fperm_SI_Woolf2021!$H$9:$H$93*EXP(-Fperm_SI_Woolf2021!$K$9:$K$93*$C131*IF(Z$58=Fperm_SI_Woolf2021!$E$9:$E$93,1,EXP(LN((1.1*(Fperm_SI_Woolf2021!$E$9:$E$93-Z$58)-63.1579*EXP(-0.19*Fperm_SI_Woolf2021!$E$9:$E$93)+63.1579*EXP(-0.19*Z$58))/(Fperm_SI_Woolf2021!$E$9:$E$93-Z$58))*(Z$58-Fperm_SI_Woolf2021!$E$9:$E$93)/10))),Fperm_SI_Woolf2021!$D$9:$D$93)*Z$57+INTERCEPT(Fperm_SI_Woolf2021!$F$9:$F$93*EXP(-Fperm_SI_Woolf2021!$I$9:$I$93*$C131*IF(Z$58=Fperm_SI_Woolf2021!$E$9:$E$93,1,EXP(LN((1.1*(Fperm_SI_Woolf2021!$E$9:$E$93-Z$58)-63.1579*EXP(-0.19*Fperm_SI_Woolf2021!$E$9:$E$93)+63.1579*EXP(-0.19*Z$58))/(Fperm_SI_Woolf2021!$E$9:$E$93-Z$58))*(Z$58-Fperm_SI_Woolf2021!$E$9:$E$93)/10))) + Fperm_SI_Woolf2021!$G$9:$G$93*EXP(-Fperm_SI_Woolf2021!$J$9:$J$93*$C131*IF(Z$58=Fperm_SI_Woolf2021!$E$9:$E$93,1,EXP(LN((1.1*(Fperm_SI_Woolf2021!$E$9:$E$93-Z$58)-63.1579*EXP(-0.19*Fperm_SI_Woolf2021!$E$9:$E$93)+63.1579*EXP(-0.19*Z$58))/(Fperm_SI_Woolf2021!$E$9:$E$93-Z$58))*(Z$58-Fperm_SI_Woolf2021!$E$9:$E$93)/10))) + Fperm_SI_Woolf2021!$H$9:$H$93*EXP(-Fperm_SI_Woolf2021!$K$9:$K$93*$C131*IF(Z$58=Fperm_SI_Woolf2021!$E$9:$E$93,1,EXP(LN((1.1*(Fperm_SI_Woolf2021!$E$9:$E$93-Z$58)-63.1579*EXP(-0.19*Fperm_SI_Woolf2021!$E$9:$E$93)+63.1579*EXP(-0.19*Z$58))/(Fperm_SI_Woolf2021!$E$9:$E$93-Z$58))*(Z$58-Fperm_SI_Woolf2021!$E$9:$E$93)/10))),Fperm_SI_Woolf2021!$D$9:$D$93))</f>
        <v>0.40074919324709557</v>
      </c>
      <c r="AA131" s="51" cm="1">
        <f t="array" ref="AA131">MIN(1,SLOPE(Fperm_SI_Woolf2021!$F$9:$F$93*EXP(-Fperm_SI_Woolf2021!$I$9:$I$93*$C131*IF(AA$58=Fperm_SI_Woolf2021!$E$9:$E$93,1,EXP(LN((1.1*(Fperm_SI_Woolf2021!$E$9:$E$93-AA$58)-63.1579*EXP(-0.19*Fperm_SI_Woolf2021!$E$9:$E$93)+63.1579*EXP(-0.19*AA$58))/(Fperm_SI_Woolf2021!$E$9:$E$93-AA$58))*(AA$58-Fperm_SI_Woolf2021!$E$9:$E$93)/10))) + Fperm_SI_Woolf2021!$G$9:$G$93*EXP(-Fperm_SI_Woolf2021!$J$9:$J$93*$C131*IF(AA$58=Fperm_SI_Woolf2021!$E$9:$E$93,1,EXP(LN((1.1*(Fperm_SI_Woolf2021!$E$9:$E$93-AA$58)-63.1579*EXP(-0.19*Fperm_SI_Woolf2021!$E$9:$E$93)+63.1579*EXP(-0.19*AA$58))/(Fperm_SI_Woolf2021!$E$9:$E$93-AA$58))*(AA$58-Fperm_SI_Woolf2021!$E$9:$E$93)/10))) + Fperm_SI_Woolf2021!$H$9:$H$93*EXP(-Fperm_SI_Woolf2021!$K$9:$K$93*$C131*IF(AA$58=Fperm_SI_Woolf2021!$E$9:$E$93,1,EXP(LN((1.1*(Fperm_SI_Woolf2021!$E$9:$E$93-AA$58)-63.1579*EXP(-0.19*Fperm_SI_Woolf2021!$E$9:$E$93)+63.1579*EXP(-0.19*AA$58))/(Fperm_SI_Woolf2021!$E$9:$E$93-AA$58))*(AA$58-Fperm_SI_Woolf2021!$E$9:$E$93)/10))),Fperm_SI_Woolf2021!$D$9:$D$93)*AA$57+INTERCEPT(Fperm_SI_Woolf2021!$F$9:$F$93*EXP(-Fperm_SI_Woolf2021!$I$9:$I$93*$C131*IF(AA$58=Fperm_SI_Woolf2021!$E$9:$E$93,1,EXP(LN((1.1*(Fperm_SI_Woolf2021!$E$9:$E$93-AA$58)-63.1579*EXP(-0.19*Fperm_SI_Woolf2021!$E$9:$E$93)+63.1579*EXP(-0.19*AA$58))/(Fperm_SI_Woolf2021!$E$9:$E$93-AA$58))*(AA$58-Fperm_SI_Woolf2021!$E$9:$E$93)/10))) + Fperm_SI_Woolf2021!$G$9:$G$93*EXP(-Fperm_SI_Woolf2021!$J$9:$J$93*$C131*IF(AA$58=Fperm_SI_Woolf2021!$E$9:$E$93,1,EXP(LN((1.1*(Fperm_SI_Woolf2021!$E$9:$E$93-AA$58)-63.1579*EXP(-0.19*Fperm_SI_Woolf2021!$E$9:$E$93)+63.1579*EXP(-0.19*AA$58))/(Fperm_SI_Woolf2021!$E$9:$E$93-AA$58))*(AA$58-Fperm_SI_Woolf2021!$E$9:$E$93)/10))) + Fperm_SI_Woolf2021!$H$9:$H$93*EXP(-Fperm_SI_Woolf2021!$K$9:$K$93*$C131*IF(AA$58=Fperm_SI_Woolf2021!$E$9:$E$93,1,EXP(LN((1.1*(Fperm_SI_Woolf2021!$E$9:$E$93-AA$58)-63.1579*EXP(-0.19*Fperm_SI_Woolf2021!$E$9:$E$93)+63.1579*EXP(-0.19*AA$58))/(Fperm_SI_Woolf2021!$E$9:$E$93-AA$58))*(AA$58-Fperm_SI_Woolf2021!$E$9:$E$93)/10))),Fperm_SI_Woolf2021!$D$9:$D$93))</f>
        <v>0.37476713210822249</v>
      </c>
      <c r="AB131" s="51" cm="1">
        <f t="array" ref="AB131">MIN(1,SLOPE(Fperm_SI_Woolf2021!$F$9:$F$93*EXP(-Fperm_SI_Woolf2021!$I$9:$I$93*$C131*IF(AB$58=Fperm_SI_Woolf2021!$E$9:$E$93,1,EXP(LN((1.1*(Fperm_SI_Woolf2021!$E$9:$E$93-AB$58)-63.1579*EXP(-0.19*Fperm_SI_Woolf2021!$E$9:$E$93)+63.1579*EXP(-0.19*AB$58))/(Fperm_SI_Woolf2021!$E$9:$E$93-AB$58))*(AB$58-Fperm_SI_Woolf2021!$E$9:$E$93)/10))) + Fperm_SI_Woolf2021!$G$9:$G$93*EXP(-Fperm_SI_Woolf2021!$J$9:$J$93*$C131*IF(AB$58=Fperm_SI_Woolf2021!$E$9:$E$93,1,EXP(LN((1.1*(Fperm_SI_Woolf2021!$E$9:$E$93-AB$58)-63.1579*EXP(-0.19*Fperm_SI_Woolf2021!$E$9:$E$93)+63.1579*EXP(-0.19*AB$58))/(Fperm_SI_Woolf2021!$E$9:$E$93-AB$58))*(AB$58-Fperm_SI_Woolf2021!$E$9:$E$93)/10))) + Fperm_SI_Woolf2021!$H$9:$H$93*EXP(-Fperm_SI_Woolf2021!$K$9:$K$93*$C131*IF(AB$58=Fperm_SI_Woolf2021!$E$9:$E$93,1,EXP(LN((1.1*(Fperm_SI_Woolf2021!$E$9:$E$93-AB$58)-63.1579*EXP(-0.19*Fperm_SI_Woolf2021!$E$9:$E$93)+63.1579*EXP(-0.19*AB$58))/(Fperm_SI_Woolf2021!$E$9:$E$93-AB$58))*(AB$58-Fperm_SI_Woolf2021!$E$9:$E$93)/10))),Fperm_SI_Woolf2021!$D$9:$D$93)*AB$57+INTERCEPT(Fperm_SI_Woolf2021!$F$9:$F$93*EXP(-Fperm_SI_Woolf2021!$I$9:$I$93*$C131*IF(AB$58=Fperm_SI_Woolf2021!$E$9:$E$93,1,EXP(LN((1.1*(Fperm_SI_Woolf2021!$E$9:$E$93-AB$58)-63.1579*EXP(-0.19*Fperm_SI_Woolf2021!$E$9:$E$93)+63.1579*EXP(-0.19*AB$58))/(Fperm_SI_Woolf2021!$E$9:$E$93-AB$58))*(AB$58-Fperm_SI_Woolf2021!$E$9:$E$93)/10))) + Fperm_SI_Woolf2021!$G$9:$G$93*EXP(-Fperm_SI_Woolf2021!$J$9:$J$93*$C131*IF(AB$58=Fperm_SI_Woolf2021!$E$9:$E$93,1,EXP(LN((1.1*(Fperm_SI_Woolf2021!$E$9:$E$93-AB$58)-63.1579*EXP(-0.19*Fperm_SI_Woolf2021!$E$9:$E$93)+63.1579*EXP(-0.19*AB$58))/(Fperm_SI_Woolf2021!$E$9:$E$93-AB$58))*(AB$58-Fperm_SI_Woolf2021!$E$9:$E$93)/10))) + Fperm_SI_Woolf2021!$H$9:$H$93*EXP(-Fperm_SI_Woolf2021!$K$9:$K$93*$C131*IF(AB$58=Fperm_SI_Woolf2021!$E$9:$E$93,1,EXP(LN((1.1*(Fperm_SI_Woolf2021!$E$9:$E$93-AB$58)-63.1579*EXP(-0.19*Fperm_SI_Woolf2021!$E$9:$E$93)+63.1579*EXP(-0.19*AB$58))/(Fperm_SI_Woolf2021!$E$9:$E$93-AB$58))*(AB$58-Fperm_SI_Woolf2021!$E$9:$E$93)/10))),Fperm_SI_Woolf2021!$D$9:$D$93))</f>
        <v>0.34878507096934941</v>
      </c>
      <c r="AC131" s="51" cm="1">
        <f t="array" ref="AC131">MIN(1,SLOPE(Fperm_SI_Woolf2021!$F$9:$F$93*EXP(-Fperm_SI_Woolf2021!$I$9:$I$93*$C131*IF(AC$58=Fperm_SI_Woolf2021!$E$9:$E$93,1,EXP(LN((1.1*(Fperm_SI_Woolf2021!$E$9:$E$93-AC$58)-63.1579*EXP(-0.19*Fperm_SI_Woolf2021!$E$9:$E$93)+63.1579*EXP(-0.19*AC$58))/(Fperm_SI_Woolf2021!$E$9:$E$93-AC$58))*(AC$58-Fperm_SI_Woolf2021!$E$9:$E$93)/10))) + Fperm_SI_Woolf2021!$G$9:$G$93*EXP(-Fperm_SI_Woolf2021!$J$9:$J$93*$C131*IF(AC$58=Fperm_SI_Woolf2021!$E$9:$E$93,1,EXP(LN((1.1*(Fperm_SI_Woolf2021!$E$9:$E$93-AC$58)-63.1579*EXP(-0.19*Fperm_SI_Woolf2021!$E$9:$E$93)+63.1579*EXP(-0.19*AC$58))/(Fperm_SI_Woolf2021!$E$9:$E$93-AC$58))*(AC$58-Fperm_SI_Woolf2021!$E$9:$E$93)/10))) + Fperm_SI_Woolf2021!$H$9:$H$93*EXP(-Fperm_SI_Woolf2021!$K$9:$K$93*$C131*IF(AC$58=Fperm_SI_Woolf2021!$E$9:$E$93,1,EXP(LN((1.1*(Fperm_SI_Woolf2021!$E$9:$E$93-AC$58)-63.1579*EXP(-0.19*Fperm_SI_Woolf2021!$E$9:$E$93)+63.1579*EXP(-0.19*AC$58))/(Fperm_SI_Woolf2021!$E$9:$E$93-AC$58))*(AC$58-Fperm_SI_Woolf2021!$E$9:$E$93)/10))),Fperm_SI_Woolf2021!$D$9:$D$93)*AC$57+INTERCEPT(Fperm_SI_Woolf2021!$F$9:$F$93*EXP(-Fperm_SI_Woolf2021!$I$9:$I$93*$C131*IF(AC$58=Fperm_SI_Woolf2021!$E$9:$E$93,1,EXP(LN((1.1*(Fperm_SI_Woolf2021!$E$9:$E$93-AC$58)-63.1579*EXP(-0.19*Fperm_SI_Woolf2021!$E$9:$E$93)+63.1579*EXP(-0.19*AC$58))/(Fperm_SI_Woolf2021!$E$9:$E$93-AC$58))*(AC$58-Fperm_SI_Woolf2021!$E$9:$E$93)/10))) + Fperm_SI_Woolf2021!$G$9:$G$93*EXP(-Fperm_SI_Woolf2021!$J$9:$J$93*$C131*IF(AC$58=Fperm_SI_Woolf2021!$E$9:$E$93,1,EXP(LN((1.1*(Fperm_SI_Woolf2021!$E$9:$E$93-AC$58)-63.1579*EXP(-0.19*Fperm_SI_Woolf2021!$E$9:$E$93)+63.1579*EXP(-0.19*AC$58))/(Fperm_SI_Woolf2021!$E$9:$E$93-AC$58))*(AC$58-Fperm_SI_Woolf2021!$E$9:$E$93)/10))) + Fperm_SI_Woolf2021!$H$9:$H$93*EXP(-Fperm_SI_Woolf2021!$K$9:$K$93*$C131*IF(AC$58=Fperm_SI_Woolf2021!$E$9:$E$93,1,EXP(LN((1.1*(Fperm_SI_Woolf2021!$E$9:$E$93-AC$58)-63.1579*EXP(-0.19*Fperm_SI_Woolf2021!$E$9:$E$93)+63.1579*EXP(-0.19*AC$58))/(Fperm_SI_Woolf2021!$E$9:$E$93-AC$58))*(AC$58-Fperm_SI_Woolf2021!$E$9:$E$93)/10))),Fperm_SI_Woolf2021!$D$9:$D$93))</f>
        <v>0.32280300983047627</v>
      </c>
      <c r="AD131" s="51" cm="1">
        <f t="array" ref="AD131">MIN(1,SLOPE(Fperm_SI_Woolf2021!$F$9:$F$93*EXP(-Fperm_SI_Woolf2021!$I$9:$I$93*$C131*IF(AD$58=Fperm_SI_Woolf2021!$E$9:$E$93,1,EXP(LN((1.1*(Fperm_SI_Woolf2021!$E$9:$E$93-AD$58)-63.1579*EXP(-0.19*Fperm_SI_Woolf2021!$E$9:$E$93)+63.1579*EXP(-0.19*AD$58))/(Fperm_SI_Woolf2021!$E$9:$E$93-AD$58))*(AD$58-Fperm_SI_Woolf2021!$E$9:$E$93)/10))) + Fperm_SI_Woolf2021!$G$9:$G$93*EXP(-Fperm_SI_Woolf2021!$J$9:$J$93*$C131*IF(AD$58=Fperm_SI_Woolf2021!$E$9:$E$93,1,EXP(LN((1.1*(Fperm_SI_Woolf2021!$E$9:$E$93-AD$58)-63.1579*EXP(-0.19*Fperm_SI_Woolf2021!$E$9:$E$93)+63.1579*EXP(-0.19*AD$58))/(Fperm_SI_Woolf2021!$E$9:$E$93-AD$58))*(AD$58-Fperm_SI_Woolf2021!$E$9:$E$93)/10))) + Fperm_SI_Woolf2021!$H$9:$H$93*EXP(-Fperm_SI_Woolf2021!$K$9:$K$93*$C131*IF(AD$58=Fperm_SI_Woolf2021!$E$9:$E$93,1,EXP(LN((1.1*(Fperm_SI_Woolf2021!$E$9:$E$93-AD$58)-63.1579*EXP(-0.19*Fperm_SI_Woolf2021!$E$9:$E$93)+63.1579*EXP(-0.19*AD$58))/(Fperm_SI_Woolf2021!$E$9:$E$93-AD$58))*(AD$58-Fperm_SI_Woolf2021!$E$9:$E$93)/10))),Fperm_SI_Woolf2021!$D$9:$D$93)*AD$57+INTERCEPT(Fperm_SI_Woolf2021!$F$9:$F$93*EXP(-Fperm_SI_Woolf2021!$I$9:$I$93*$C131*IF(AD$58=Fperm_SI_Woolf2021!$E$9:$E$93,1,EXP(LN((1.1*(Fperm_SI_Woolf2021!$E$9:$E$93-AD$58)-63.1579*EXP(-0.19*Fperm_SI_Woolf2021!$E$9:$E$93)+63.1579*EXP(-0.19*AD$58))/(Fperm_SI_Woolf2021!$E$9:$E$93-AD$58))*(AD$58-Fperm_SI_Woolf2021!$E$9:$E$93)/10))) + Fperm_SI_Woolf2021!$G$9:$G$93*EXP(-Fperm_SI_Woolf2021!$J$9:$J$93*$C131*IF(AD$58=Fperm_SI_Woolf2021!$E$9:$E$93,1,EXP(LN((1.1*(Fperm_SI_Woolf2021!$E$9:$E$93-AD$58)-63.1579*EXP(-0.19*Fperm_SI_Woolf2021!$E$9:$E$93)+63.1579*EXP(-0.19*AD$58))/(Fperm_SI_Woolf2021!$E$9:$E$93-AD$58))*(AD$58-Fperm_SI_Woolf2021!$E$9:$E$93)/10))) + Fperm_SI_Woolf2021!$H$9:$H$93*EXP(-Fperm_SI_Woolf2021!$K$9:$K$93*$C131*IF(AD$58=Fperm_SI_Woolf2021!$E$9:$E$93,1,EXP(LN((1.1*(Fperm_SI_Woolf2021!$E$9:$E$93-AD$58)-63.1579*EXP(-0.19*Fperm_SI_Woolf2021!$E$9:$E$93)+63.1579*EXP(-0.19*AD$58))/(Fperm_SI_Woolf2021!$E$9:$E$93-AD$58))*(AD$58-Fperm_SI_Woolf2021!$E$9:$E$93)/10))),Fperm_SI_Woolf2021!$D$9:$D$93))</f>
        <v>0.29682094869160314</v>
      </c>
      <c r="AE131" s="51" cm="1">
        <f t="array" ref="AE131">MIN(1,SLOPE(Fperm_SI_Woolf2021!$F$9:$F$93*EXP(-Fperm_SI_Woolf2021!$I$9:$I$93*$C131*IF(AE$58=Fperm_SI_Woolf2021!$E$9:$E$93,1,EXP(LN((1.1*(Fperm_SI_Woolf2021!$E$9:$E$93-AE$58)-63.1579*EXP(-0.19*Fperm_SI_Woolf2021!$E$9:$E$93)+63.1579*EXP(-0.19*AE$58))/(Fperm_SI_Woolf2021!$E$9:$E$93-AE$58))*(AE$58-Fperm_SI_Woolf2021!$E$9:$E$93)/10))) + Fperm_SI_Woolf2021!$G$9:$G$93*EXP(-Fperm_SI_Woolf2021!$J$9:$J$93*$C131*IF(AE$58=Fperm_SI_Woolf2021!$E$9:$E$93,1,EXP(LN((1.1*(Fperm_SI_Woolf2021!$E$9:$E$93-AE$58)-63.1579*EXP(-0.19*Fperm_SI_Woolf2021!$E$9:$E$93)+63.1579*EXP(-0.19*AE$58))/(Fperm_SI_Woolf2021!$E$9:$E$93-AE$58))*(AE$58-Fperm_SI_Woolf2021!$E$9:$E$93)/10))) + Fperm_SI_Woolf2021!$H$9:$H$93*EXP(-Fperm_SI_Woolf2021!$K$9:$K$93*$C131*IF(AE$58=Fperm_SI_Woolf2021!$E$9:$E$93,1,EXP(LN((1.1*(Fperm_SI_Woolf2021!$E$9:$E$93-AE$58)-63.1579*EXP(-0.19*Fperm_SI_Woolf2021!$E$9:$E$93)+63.1579*EXP(-0.19*AE$58))/(Fperm_SI_Woolf2021!$E$9:$E$93-AE$58))*(AE$58-Fperm_SI_Woolf2021!$E$9:$E$93)/10))),Fperm_SI_Woolf2021!$D$9:$D$93)*AE$57+INTERCEPT(Fperm_SI_Woolf2021!$F$9:$F$93*EXP(-Fperm_SI_Woolf2021!$I$9:$I$93*$C131*IF(AE$58=Fperm_SI_Woolf2021!$E$9:$E$93,1,EXP(LN((1.1*(Fperm_SI_Woolf2021!$E$9:$E$93-AE$58)-63.1579*EXP(-0.19*Fperm_SI_Woolf2021!$E$9:$E$93)+63.1579*EXP(-0.19*AE$58))/(Fperm_SI_Woolf2021!$E$9:$E$93-AE$58))*(AE$58-Fperm_SI_Woolf2021!$E$9:$E$93)/10))) + Fperm_SI_Woolf2021!$G$9:$G$93*EXP(-Fperm_SI_Woolf2021!$J$9:$J$93*$C131*IF(AE$58=Fperm_SI_Woolf2021!$E$9:$E$93,1,EXP(LN((1.1*(Fperm_SI_Woolf2021!$E$9:$E$93-AE$58)-63.1579*EXP(-0.19*Fperm_SI_Woolf2021!$E$9:$E$93)+63.1579*EXP(-0.19*AE$58))/(Fperm_SI_Woolf2021!$E$9:$E$93-AE$58))*(AE$58-Fperm_SI_Woolf2021!$E$9:$E$93)/10))) + Fperm_SI_Woolf2021!$H$9:$H$93*EXP(-Fperm_SI_Woolf2021!$K$9:$K$93*$C131*IF(AE$58=Fperm_SI_Woolf2021!$E$9:$E$93,1,EXP(LN((1.1*(Fperm_SI_Woolf2021!$E$9:$E$93-AE$58)-63.1579*EXP(-0.19*Fperm_SI_Woolf2021!$E$9:$E$93)+63.1579*EXP(-0.19*AE$58))/(Fperm_SI_Woolf2021!$E$9:$E$93-AE$58))*(AE$58-Fperm_SI_Woolf2021!$E$9:$E$93)/10))),Fperm_SI_Woolf2021!$D$9:$D$93))</f>
        <v>0.27083888755273</v>
      </c>
      <c r="AF131" s="51" cm="1">
        <f t="array" ref="AF131">MIN(1,SLOPE(Fperm_SI_Woolf2021!$F$9:$F$93*EXP(-Fperm_SI_Woolf2021!$I$9:$I$93*$C131*IF(AF$58=Fperm_SI_Woolf2021!$E$9:$E$93,1,EXP(LN((1.1*(Fperm_SI_Woolf2021!$E$9:$E$93-AF$58)-63.1579*EXP(-0.19*Fperm_SI_Woolf2021!$E$9:$E$93)+63.1579*EXP(-0.19*AF$58))/(Fperm_SI_Woolf2021!$E$9:$E$93-AF$58))*(AF$58-Fperm_SI_Woolf2021!$E$9:$E$93)/10))) + Fperm_SI_Woolf2021!$G$9:$G$93*EXP(-Fperm_SI_Woolf2021!$J$9:$J$93*$C131*IF(AF$58=Fperm_SI_Woolf2021!$E$9:$E$93,1,EXP(LN((1.1*(Fperm_SI_Woolf2021!$E$9:$E$93-AF$58)-63.1579*EXP(-0.19*Fperm_SI_Woolf2021!$E$9:$E$93)+63.1579*EXP(-0.19*AF$58))/(Fperm_SI_Woolf2021!$E$9:$E$93-AF$58))*(AF$58-Fperm_SI_Woolf2021!$E$9:$E$93)/10))) + Fperm_SI_Woolf2021!$H$9:$H$93*EXP(-Fperm_SI_Woolf2021!$K$9:$K$93*$C131*IF(AF$58=Fperm_SI_Woolf2021!$E$9:$E$93,1,EXP(LN((1.1*(Fperm_SI_Woolf2021!$E$9:$E$93-AF$58)-63.1579*EXP(-0.19*Fperm_SI_Woolf2021!$E$9:$E$93)+63.1579*EXP(-0.19*AF$58))/(Fperm_SI_Woolf2021!$E$9:$E$93-AF$58))*(AF$58-Fperm_SI_Woolf2021!$E$9:$E$93)/10))),Fperm_SI_Woolf2021!$D$9:$D$93)*AF$57+INTERCEPT(Fperm_SI_Woolf2021!$F$9:$F$93*EXP(-Fperm_SI_Woolf2021!$I$9:$I$93*$C131*IF(AF$58=Fperm_SI_Woolf2021!$E$9:$E$93,1,EXP(LN((1.1*(Fperm_SI_Woolf2021!$E$9:$E$93-AF$58)-63.1579*EXP(-0.19*Fperm_SI_Woolf2021!$E$9:$E$93)+63.1579*EXP(-0.19*AF$58))/(Fperm_SI_Woolf2021!$E$9:$E$93-AF$58))*(AF$58-Fperm_SI_Woolf2021!$E$9:$E$93)/10))) + Fperm_SI_Woolf2021!$G$9:$G$93*EXP(-Fperm_SI_Woolf2021!$J$9:$J$93*$C131*IF(AF$58=Fperm_SI_Woolf2021!$E$9:$E$93,1,EXP(LN((1.1*(Fperm_SI_Woolf2021!$E$9:$E$93-AF$58)-63.1579*EXP(-0.19*Fperm_SI_Woolf2021!$E$9:$E$93)+63.1579*EXP(-0.19*AF$58))/(Fperm_SI_Woolf2021!$E$9:$E$93-AF$58))*(AF$58-Fperm_SI_Woolf2021!$E$9:$E$93)/10))) + Fperm_SI_Woolf2021!$H$9:$H$93*EXP(-Fperm_SI_Woolf2021!$K$9:$K$93*$C131*IF(AF$58=Fperm_SI_Woolf2021!$E$9:$E$93,1,EXP(LN((1.1*(Fperm_SI_Woolf2021!$E$9:$E$93-AF$58)-63.1579*EXP(-0.19*Fperm_SI_Woolf2021!$E$9:$E$93)+63.1579*EXP(-0.19*AF$58))/(Fperm_SI_Woolf2021!$E$9:$E$93-AF$58))*(AF$58-Fperm_SI_Woolf2021!$E$9:$E$93)/10))),Fperm_SI_Woolf2021!$D$9:$D$93))</f>
        <v>0.24485682641385687</v>
      </c>
      <c r="AG131" s="51" cm="1">
        <f t="array" ref="AG131">MIN(1,SLOPE(Fperm_SI_Woolf2021!$F$9:$F$93*EXP(-Fperm_SI_Woolf2021!$I$9:$I$93*$C131*IF(AG$58=Fperm_SI_Woolf2021!$E$9:$E$93,1,EXP(LN((1.1*(Fperm_SI_Woolf2021!$E$9:$E$93-AG$58)-63.1579*EXP(-0.19*Fperm_SI_Woolf2021!$E$9:$E$93)+63.1579*EXP(-0.19*AG$58))/(Fperm_SI_Woolf2021!$E$9:$E$93-AG$58))*(AG$58-Fperm_SI_Woolf2021!$E$9:$E$93)/10))) + Fperm_SI_Woolf2021!$G$9:$G$93*EXP(-Fperm_SI_Woolf2021!$J$9:$J$93*$C131*IF(AG$58=Fperm_SI_Woolf2021!$E$9:$E$93,1,EXP(LN((1.1*(Fperm_SI_Woolf2021!$E$9:$E$93-AG$58)-63.1579*EXP(-0.19*Fperm_SI_Woolf2021!$E$9:$E$93)+63.1579*EXP(-0.19*AG$58))/(Fperm_SI_Woolf2021!$E$9:$E$93-AG$58))*(AG$58-Fperm_SI_Woolf2021!$E$9:$E$93)/10))) + Fperm_SI_Woolf2021!$H$9:$H$93*EXP(-Fperm_SI_Woolf2021!$K$9:$K$93*$C131*IF(AG$58=Fperm_SI_Woolf2021!$E$9:$E$93,1,EXP(LN((1.1*(Fperm_SI_Woolf2021!$E$9:$E$93-AG$58)-63.1579*EXP(-0.19*Fperm_SI_Woolf2021!$E$9:$E$93)+63.1579*EXP(-0.19*AG$58))/(Fperm_SI_Woolf2021!$E$9:$E$93-AG$58))*(AG$58-Fperm_SI_Woolf2021!$E$9:$E$93)/10))),Fperm_SI_Woolf2021!$D$9:$D$93)*AG$57+INTERCEPT(Fperm_SI_Woolf2021!$F$9:$F$93*EXP(-Fperm_SI_Woolf2021!$I$9:$I$93*$C131*IF(AG$58=Fperm_SI_Woolf2021!$E$9:$E$93,1,EXP(LN((1.1*(Fperm_SI_Woolf2021!$E$9:$E$93-AG$58)-63.1579*EXP(-0.19*Fperm_SI_Woolf2021!$E$9:$E$93)+63.1579*EXP(-0.19*AG$58))/(Fperm_SI_Woolf2021!$E$9:$E$93-AG$58))*(AG$58-Fperm_SI_Woolf2021!$E$9:$E$93)/10))) + Fperm_SI_Woolf2021!$G$9:$G$93*EXP(-Fperm_SI_Woolf2021!$J$9:$J$93*$C131*IF(AG$58=Fperm_SI_Woolf2021!$E$9:$E$93,1,EXP(LN((1.1*(Fperm_SI_Woolf2021!$E$9:$E$93-AG$58)-63.1579*EXP(-0.19*Fperm_SI_Woolf2021!$E$9:$E$93)+63.1579*EXP(-0.19*AG$58))/(Fperm_SI_Woolf2021!$E$9:$E$93-AG$58))*(AG$58-Fperm_SI_Woolf2021!$E$9:$E$93)/10))) + Fperm_SI_Woolf2021!$H$9:$H$93*EXP(-Fperm_SI_Woolf2021!$K$9:$K$93*$C131*IF(AG$58=Fperm_SI_Woolf2021!$E$9:$E$93,1,EXP(LN((1.1*(Fperm_SI_Woolf2021!$E$9:$E$93-AG$58)-63.1579*EXP(-0.19*Fperm_SI_Woolf2021!$E$9:$E$93)+63.1579*EXP(-0.19*AG$58))/(Fperm_SI_Woolf2021!$E$9:$E$93-AG$58))*(AG$58-Fperm_SI_Woolf2021!$E$9:$E$93)/10))),Fperm_SI_Woolf2021!$D$9:$D$93))</f>
        <v>0.21887476527498373</v>
      </c>
      <c r="AH131" s="51" cm="1">
        <f t="array" ref="AH131">MIN(1,SLOPE(Fperm_SI_Woolf2021!$F$9:$F$93*EXP(-Fperm_SI_Woolf2021!$I$9:$I$93*$C131*IF(AH$58=Fperm_SI_Woolf2021!$E$9:$E$93,1,EXP(LN((1.1*(Fperm_SI_Woolf2021!$E$9:$E$93-AH$58)-63.1579*EXP(-0.19*Fperm_SI_Woolf2021!$E$9:$E$93)+63.1579*EXP(-0.19*AH$58))/(Fperm_SI_Woolf2021!$E$9:$E$93-AH$58))*(AH$58-Fperm_SI_Woolf2021!$E$9:$E$93)/10))) + Fperm_SI_Woolf2021!$G$9:$G$93*EXP(-Fperm_SI_Woolf2021!$J$9:$J$93*$C131*IF(AH$58=Fperm_SI_Woolf2021!$E$9:$E$93,1,EXP(LN((1.1*(Fperm_SI_Woolf2021!$E$9:$E$93-AH$58)-63.1579*EXP(-0.19*Fperm_SI_Woolf2021!$E$9:$E$93)+63.1579*EXP(-0.19*AH$58))/(Fperm_SI_Woolf2021!$E$9:$E$93-AH$58))*(AH$58-Fperm_SI_Woolf2021!$E$9:$E$93)/10))) + Fperm_SI_Woolf2021!$H$9:$H$93*EXP(-Fperm_SI_Woolf2021!$K$9:$K$93*$C131*IF(AH$58=Fperm_SI_Woolf2021!$E$9:$E$93,1,EXP(LN((1.1*(Fperm_SI_Woolf2021!$E$9:$E$93-AH$58)-63.1579*EXP(-0.19*Fperm_SI_Woolf2021!$E$9:$E$93)+63.1579*EXP(-0.19*AH$58))/(Fperm_SI_Woolf2021!$E$9:$E$93-AH$58))*(AH$58-Fperm_SI_Woolf2021!$E$9:$E$93)/10))),Fperm_SI_Woolf2021!$D$9:$D$93)*AH$57+INTERCEPT(Fperm_SI_Woolf2021!$F$9:$F$93*EXP(-Fperm_SI_Woolf2021!$I$9:$I$93*$C131*IF(AH$58=Fperm_SI_Woolf2021!$E$9:$E$93,1,EXP(LN((1.1*(Fperm_SI_Woolf2021!$E$9:$E$93-AH$58)-63.1579*EXP(-0.19*Fperm_SI_Woolf2021!$E$9:$E$93)+63.1579*EXP(-0.19*AH$58))/(Fperm_SI_Woolf2021!$E$9:$E$93-AH$58))*(AH$58-Fperm_SI_Woolf2021!$E$9:$E$93)/10))) + Fperm_SI_Woolf2021!$G$9:$G$93*EXP(-Fperm_SI_Woolf2021!$J$9:$J$93*$C131*IF(AH$58=Fperm_SI_Woolf2021!$E$9:$E$93,1,EXP(LN((1.1*(Fperm_SI_Woolf2021!$E$9:$E$93-AH$58)-63.1579*EXP(-0.19*Fperm_SI_Woolf2021!$E$9:$E$93)+63.1579*EXP(-0.19*AH$58))/(Fperm_SI_Woolf2021!$E$9:$E$93-AH$58))*(AH$58-Fperm_SI_Woolf2021!$E$9:$E$93)/10))) + Fperm_SI_Woolf2021!$H$9:$H$93*EXP(-Fperm_SI_Woolf2021!$K$9:$K$93*$C131*IF(AH$58=Fperm_SI_Woolf2021!$E$9:$E$93,1,EXP(LN((1.1*(Fperm_SI_Woolf2021!$E$9:$E$93-AH$58)-63.1579*EXP(-0.19*Fperm_SI_Woolf2021!$E$9:$E$93)+63.1579*EXP(-0.19*AH$58))/(Fperm_SI_Woolf2021!$E$9:$E$93-AH$58))*(AH$58-Fperm_SI_Woolf2021!$E$9:$E$93)/10))),Fperm_SI_Woolf2021!$D$9:$D$93))</f>
        <v>0.40985193268674913</v>
      </c>
      <c r="AI131" s="51" cm="1">
        <f t="array" ref="AI131">MIN(1,SLOPE(Fperm_SI_Woolf2021!$F$9:$F$93*EXP(-Fperm_SI_Woolf2021!$I$9:$I$93*$C131*IF(AI$58=Fperm_SI_Woolf2021!$E$9:$E$93,1,EXP(LN((1.1*(Fperm_SI_Woolf2021!$E$9:$E$93-AI$58)-63.1579*EXP(-0.19*Fperm_SI_Woolf2021!$E$9:$E$93)+63.1579*EXP(-0.19*AI$58))/(Fperm_SI_Woolf2021!$E$9:$E$93-AI$58))*(AI$58-Fperm_SI_Woolf2021!$E$9:$E$93)/10))) + Fperm_SI_Woolf2021!$G$9:$G$93*EXP(-Fperm_SI_Woolf2021!$J$9:$J$93*$C131*IF(AI$58=Fperm_SI_Woolf2021!$E$9:$E$93,1,EXP(LN((1.1*(Fperm_SI_Woolf2021!$E$9:$E$93-AI$58)-63.1579*EXP(-0.19*Fperm_SI_Woolf2021!$E$9:$E$93)+63.1579*EXP(-0.19*AI$58))/(Fperm_SI_Woolf2021!$E$9:$E$93-AI$58))*(AI$58-Fperm_SI_Woolf2021!$E$9:$E$93)/10))) + Fperm_SI_Woolf2021!$H$9:$H$93*EXP(-Fperm_SI_Woolf2021!$K$9:$K$93*$C131*IF(AI$58=Fperm_SI_Woolf2021!$E$9:$E$93,1,EXP(LN((1.1*(Fperm_SI_Woolf2021!$E$9:$E$93-AI$58)-63.1579*EXP(-0.19*Fperm_SI_Woolf2021!$E$9:$E$93)+63.1579*EXP(-0.19*AI$58))/(Fperm_SI_Woolf2021!$E$9:$E$93-AI$58))*(AI$58-Fperm_SI_Woolf2021!$E$9:$E$93)/10))),Fperm_SI_Woolf2021!$D$9:$D$93)*AI$57+INTERCEPT(Fperm_SI_Woolf2021!$F$9:$F$93*EXP(-Fperm_SI_Woolf2021!$I$9:$I$93*$C131*IF(AI$58=Fperm_SI_Woolf2021!$E$9:$E$93,1,EXP(LN((1.1*(Fperm_SI_Woolf2021!$E$9:$E$93-AI$58)-63.1579*EXP(-0.19*Fperm_SI_Woolf2021!$E$9:$E$93)+63.1579*EXP(-0.19*AI$58))/(Fperm_SI_Woolf2021!$E$9:$E$93-AI$58))*(AI$58-Fperm_SI_Woolf2021!$E$9:$E$93)/10))) + Fperm_SI_Woolf2021!$G$9:$G$93*EXP(-Fperm_SI_Woolf2021!$J$9:$J$93*$C131*IF(AI$58=Fperm_SI_Woolf2021!$E$9:$E$93,1,EXP(LN((1.1*(Fperm_SI_Woolf2021!$E$9:$E$93-AI$58)-63.1579*EXP(-0.19*Fperm_SI_Woolf2021!$E$9:$E$93)+63.1579*EXP(-0.19*AI$58))/(Fperm_SI_Woolf2021!$E$9:$E$93-AI$58))*(AI$58-Fperm_SI_Woolf2021!$E$9:$E$93)/10))) + Fperm_SI_Woolf2021!$H$9:$H$93*EXP(-Fperm_SI_Woolf2021!$K$9:$K$93*$C131*IF(AI$58=Fperm_SI_Woolf2021!$E$9:$E$93,1,EXP(LN((1.1*(Fperm_SI_Woolf2021!$E$9:$E$93-AI$58)-63.1579*EXP(-0.19*Fperm_SI_Woolf2021!$E$9:$E$93)+63.1579*EXP(-0.19*AI$58))/(Fperm_SI_Woolf2021!$E$9:$E$93-AI$58))*(AI$58-Fperm_SI_Woolf2021!$E$9:$E$93)/10))),Fperm_SI_Woolf2021!$D$9:$D$93))</f>
        <v>0.39060967112857498</v>
      </c>
      <c r="AJ131" s="51" cm="1">
        <f t="array" ref="AJ131">MIN(1,SLOPE(Fperm_SI_Woolf2021!$F$9:$F$93*EXP(-Fperm_SI_Woolf2021!$I$9:$I$93*$C131*IF(AJ$58=Fperm_SI_Woolf2021!$E$9:$E$93,1,EXP(LN((1.1*(Fperm_SI_Woolf2021!$E$9:$E$93-AJ$58)-63.1579*EXP(-0.19*Fperm_SI_Woolf2021!$E$9:$E$93)+63.1579*EXP(-0.19*AJ$58))/(Fperm_SI_Woolf2021!$E$9:$E$93-AJ$58))*(AJ$58-Fperm_SI_Woolf2021!$E$9:$E$93)/10))) + Fperm_SI_Woolf2021!$G$9:$G$93*EXP(-Fperm_SI_Woolf2021!$J$9:$J$93*$C131*IF(AJ$58=Fperm_SI_Woolf2021!$E$9:$E$93,1,EXP(LN((1.1*(Fperm_SI_Woolf2021!$E$9:$E$93-AJ$58)-63.1579*EXP(-0.19*Fperm_SI_Woolf2021!$E$9:$E$93)+63.1579*EXP(-0.19*AJ$58))/(Fperm_SI_Woolf2021!$E$9:$E$93-AJ$58))*(AJ$58-Fperm_SI_Woolf2021!$E$9:$E$93)/10))) + Fperm_SI_Woolf2021!$H$9:$H$93*EXP(-Fperm_SI_Woolf2021!$K$9:$K$93*$C131*IF(AJ$58=Fperm_SI_Woolf2021!$E$9:$E$93,1,EXP(LN((1.1*(Fperm_SI_Woolf2021!$E$9:$E$93-AJ$58)-63.1579*EXP(-0.19*Fperm_SI_Woolf2021!$E$9:$E$93)+63.1579*EXP(-0.19*AJ$58))/(Fperm_SI_Woolf2021!$E$9:$E$93-AJ$58))*(AJ$58-Fperm_SI_Woolf2021!$E$9:$E$93)/10))),Fperm_SI_Woolf2021!$D$9:$D$93)*AJ$57+INTERCEPT(Fperm_SI_Woolf2021!$F$9:$F$93*EXP(-Fperm_SI_Woolf2021!$I$9:$I$93*$C131*IF(AJ$58=Fperm_SI_Woolf2021!$E$9:$E$93,1,EXP(LN((1.1*(Fperm_SI_Woolf2021!$E$9:$E$93-AJ$58)-63.1579*EXP(-0.19*Fperm_SI_Woolf2021!$E$9:$E$93)+63.1579*EXP(-0.19*AJ$58))/(Fperm_SI_Woolf2021!$E$9:$E$93-AJ$58))*(AJ$58-Fperm_SI_Woolf2021!$E$9:$E$93)/10))) + Fperm_SI_Woolf2021!$G$9:$G$93*EXP(-Fperm_SI_Woolf2021!$J$9:$J$93*$C131*IF(AJ$58=Fperm_SI_Woolf2021!$E$9:$E$93,1,EXP(LN((1.1*(Fperm_SI_Woolf2021!$E$9:$E$93-AJ$58)-63.1579*EXP(-0.19*Fperm_SI_Woolf2021!$E$9:$E$93)+63.1579*EXP(-0.19*AJ$58))/(Fperm_SI_Woolf2021!$E$9:$E$93-AJ$58))*(AJ$58-Fperm_SI_Woolf2021!$E$9:$E$93)/10))) + Fperm_SI_Woolf2021!$H$9:$H$93*EXP(-Fperm_SI_Woolf2021!$K$9:$K$93*$C131*IF(AJ$58=Fperm_SI_Woolf2021!$E$9:$E$93,1,EXP(LN((1.1*(Fperm_SI_Woolf2021!$E$9:$E$93-AJ$58)-63.1579*EXP(-0.19*Fperm_SI_Woolf2021!$E$9:$E$93)+63.1579*EXP(-0.19*AJ$58))/(Fperm_SI_Woolf2021!$E$9:$E$93-AJ$58))*(AJ$58-Fperm_SI_Woolf2021!$E$9:$E$93)/10))),Fperm_SI_Woolf2021!$D$9:$D$93))</f>
        <v>0.37136740957040082</v>
      </c>
      <c r="AK131" s="51" cm="1">
        <f t="array" ref="AK131">MIN(1,SLOPE(Fperm_SI_Woolf2021!$F$9:$F$93*EXP(-Fperm_SI_Woolf2021!$I$9:$I$93*$C131*IF(AK$58=Fperm_SI_Woolf2021!$E$9:$E$93,1,EXP(LN((1.1*(Fperm_SI_Woolf2021!$E$9:$E$93-AK$58)-63.1579*EXP(-0.19*Fperm_SI_Woolf2021!$E$9:$E$93)+63.1579*EXP(-0.19*AK$58))/(Fperm_SI_Woolf2021!$E$9:$E$93-AK$58))*(AK$58-Fperm_SI_Woolf2021!$E$9:$E$93)/10))) + Fperm_SI_Woolf2021!$G$9:$G$93*EXP(-Fperm_SI_Woolf2021!$J$9:$J$93*$C131*IF(AK$58=Fperm_SI_Woolf2021!$E$9:$E$93,1,EXP(LN((1.1*(Fperm_SI_Woolf2021!$E$9:$E$93-AK$58)-63.1579*EXP(-0.19*Fperm_SI_Woolf2021!$E$9:$E$93)+63.1579*EXP(-0.19*AK$58))/(Fperm_SI_Woolf2021!$E$9:$E$93-AK$58))*(AK$58-Fperm_SI_Woolf2021!$E$9:$E$93)/10))) + Fperm_SI_Woolf2021!$H$9:$H$93*EXP(-Fperm_SI_Woolf2021!$K$9:$K$93*$C131*IF(AK$58=Fperm_SI_Woolf2021!$E$9:$E$93,1,EXP(LN((1.1*(Fperm_SI_Woolf2021!$E$9:$E$93-AK$58)-63.1579*EXP(-0.19*Fperm_SI_Woolf2021!$E$9:$E$93)+63.1579*EXP(-0.19*AK$58))/(Fperm_SI_Woolf2021!$E$9:$E$93-AK$58))*(AK$58-Fperm_SI_Woolf2021!$E$9:$E$93)/10))),Fperm_SI_Woolf2021!$D$9:$D$93)*AK$57+INTERCEPT(Fperm_SI_Woolf2021!$F$9:$F$93*EXP(-Fperm_SI_Woolf2021!$I$9:$I$93*$C131*IF(AK$58=Fperm_SI_Woolf2021!$E$9:$E$93,1,EXP(LN((1.1*(Fperm_SI_Woolf2021!$E$9:$E$93-AK$58)-63.1579*EXP(-0.19*Fperm_SI_Woolf2021!$E$9:$E$93)+63.1579*EXP(-0.19*AK$58))/(Fperm_SI_Woolf2021!$E$9:$E$93-AK$58))*(AK$58-Fperm_SI_Woolf2021!$E$9:$E$93)/10))) + Fperm_SI_Woolf2021!$G$9:$G$93*EXP(-Fperm_SI_Woolf2021!$J$9:$J$93*$C131*IF(AK$58=Fperm_SI_Woolf2021!$E$9:$E$93,1,EXP(LN((1.1*(Fperm_SI_Woolf2021!$E$9:$E$93-AK$58)-63.1579*EXP(-0.19*Fperm_SI_Woolf2021!$E$9:$E$93)+63.1579*EXP(-0.19*AK$58))/(Fperm_SI_Woolf2021!$E$9:$E$93-AK$58))*(AK$58-Fperm_SI_Woolf2021!$E$9:$E$93)/10))) + Fperm_SI_Woolf2021!$H$9:$H$93*EXP(-Fperm_SI_Woolf2021!$K$9:$K$93*$C131*IF(AK$58=Fperm_SI_Woolf2021!$E$9:$E$93,1,EXP(LN((1.1*(Fperm_SI_Woolf2021!$E$9:$E$93-AK$58)-63.1579*EXP(-0.19*Fperm_SI_Woolf2021!$E$9:$E$93)+63.1579*EXP(-0.19*AK$58))/(Fperm_SI_Woolf2021!$E$9:$E$93-AK$58))*(AK$58-Fperm_SI_Woolf2021!$E$9:$E$93)/10))),Fperm_SI_Woolf2021!$D$9:$D$93))</f>
        <v>0.35212514801222666</v>
      </c>
      <c r="AL131" s="51" cm="1">
        <f t="array" ref="AL131">MIN(1,SLOPE(Fperm_SI_Woolf2021!$F$9:$F$93*EXP(-Fperm_SI_Woolf2021!$I$9:$I$93*$C131*IF(AL$58=Fperm_SI_Woolf2021!$E$9:$E$93,1,EXP(LN((1.1*(Fperm_SI_Woolf2021!$E$9:$E$93-AL$58)-63.1579*EXP(-0.19*Fperm_SI_Woolf2021!$E$9:$E$93)+63.1579*EXP(-0.19*AL$58))/(Fperm_SI_Woolf2021!$E$9:$E$93-AL$58))*(AL$58-Fperm_SI_Woolf2021!$E$9:$E$93)/10))) + Fperm_SI_Woolf2021!$G$9:$G$93*EXP(-Fperm_SI_Woolf2021!$J$9:$J$93*$C131*IF(AL$58=Fperm_SI_Woolf2021!$E$9:$E$93,1,EXP(LN((1.1*(Fperm_SI_Woolf2021!$E$9:$E$93-AL$58)-63.1579*EXP(-0.19*Fperm_SI_Woolf2021!$E$9:$E$93)+63.1579*EXP(-0.19*AL$58))/(Fperm_SI_Woolf2021!$E$9:$E$93-AL$58))*(AL$58-Fperm_SI_Woolf2021!$E$9:$E$93)/10))) + Fperm_SI_Woolf2021!$H$9:$H$93*EXP(-Fperm_SI_Woolf2021!$K$9:$K$93*$C131*IF(AL$58=Fperm_SI_Woolf2021!$E$9:$E$93,1,EXP(LN((1.1*(Fperm_SI_Woolf2021!$E$9:$E$93-AL$58)-63.1579*EXP(-0.19*Fperm_SI_Woolf2021!$E$9:$E$93)+63.1579*EXP(-0.19*AL$58))/(Fperm_SI_Woolf2021!$E$9:$E$93-AL$58))*(AL$58-Fperm_SI_Woolf2021!$E$9:$E$93)/10))),Fperm_SI_Woolf2021!$D$9:$D$93)*AL$57+INTERCEPT(Fperm_SI_Woolf2021!$F$9:$F$93*EXP(-Fperm_SI_Woolf2021!$I$9:$I$93*$C131*IF(AL$58=Fperm_SI_Woolf2021!$E$9:$E$93,1,EXP(LN((1.1*(Fperm_SI_Woolf2021!$E$9:$E$93-AL$58)-63.1579*EXP(-0.19*Fperm_SI_Woolf2021!$E$9:$E$93)+63.1579*EXP(-0.19*AL$58))/(Fperm_SI_Woolf2021!$E$9:$E$93-AL$58))*(AL$58-Fperm_SI_Woolf2021!$E$9:$E$93)/10))) + Fperm_SI_Woolf2021!$G$9:$G$93*EXP(-Fperm_SI_Woolf2021!$J$9:$J$93*$C131*IF(AL$58=Fperm_SI_Woolf2021!$E$9:$E$93,1,EXP(LN((1.1*(Fperm_SI_Woolf2021!$E$9:$E$93-AL$58)-63.1579*EXP(-0.19*Fperm_SI_Woolf2021!$E$9:$E$93)+63.1579*EXP(-0.19*AL$58))/(Fperm_SI_Woolf2021!$E$9:$E$93-AL$58))*(AL$58-Fperm_SI_Woolf2021!$E$9:$E$93)/10))) + Fperm_SI_Woolf2021!$H$9:$H$93*EXP(-Fperm_SI_Woolf2021!$K$9:$K$93*$C131*IF(AL$58=Fperm_SI_Woolf2021!$E$9:$E$93,1,EXP(LN((1.1*(Fperm_SI_Woolf2021!$E$9:$E$93-AL$58)-63.1579*EXP(-0.19*Fperm_SI_Woolf2021!$E$9:$E$93)+63.1579*EXP(-0.19*AL$58))/(Fperm_SI_Woolf2021!$E$9:$E$93-AL$58))*(AL$58-Fperm_SI_Woolf2021!$E$9:$E$93)/10))),Fperm_SI_Woolf2021!$D$9:$D$93))</f>
        <v>0.33288288645405251</v>
      </c>
      <c r="AM131" s="51" cm="1">
        <f t="array" ref="AM131">MIN(1,SLOPE(Fperm_SI_Woolf2021!$F$9:$F$93*EXP(-Fperm_SI_Woolf2021!$I$9:$I$93*$C131*IF(AM$58=Fperm_SI_Woolf2021!$E$9:$E$93,1,EXP(LN((1.1*(Fperm_SI_Woolf2021!$E$9:$E$93-AM$58)-63.1579*EXP(-0.19*Fperm_SI_Woolf2021!$E$9:$E$93)+63.1579*EXP(-0.19*AM$58))/(Fperm_SI_Woolf2021!$E$9:$E$93-AM$58))*(AM$58-Fperm_SI_Woolf2021!$E$9:$E$93)/10))) + Fperm_SI_Woolf2021!$G$9:$G$93*EXP(-Fperm_SI_Woolf2021!$J$9:$J$93*$C131*IF(AM$58=Fperm_SI_Woolf2021!$E$9:$E$93,1,EXP(LN((1.1*(Fperm_SI_Woolf2021!$E$9:$E$93-AM$58)-63.1579*EXP(-0.19*Fperm_SI_Woolf2021!$E$9:$E$93)+63.1579*EXP(-0.19*AM$58))/(Fperm_SI_Woolf2021!$E$9:$E$93-AM$58))*(AM$58-Fperm_SI_Woolf2021!$E$9:$E$93)/10))) + Fperm_SI_Woolf2021!$H$9:$H$93*EXP(-Fperm_SI_Woolf2021!$K$9:$K$93*$C131*IF(AM$58=Fperm_SI_Woolf2021!$E$9:$E$93,1,EXP(LN((1.1*(Fperm_SI_Woolf2021!$E$9:$E$93-AM$58)-63.1579*EXP(-0.19*Fperm_SI_Woolf2021!$E$9:$E$93)+63.1579*EXP(-0.19*AM$58))/(Fperm_SI_Woolf2021!$E$9:$E$93-AM$58))*(AM$58-Fperm_SI_Woolf2021!$E$9:$E$93)/10))),Fperm_SI_Woolf2021!$D$9:$D$93)*AM$57+INTERCEPT(Fperm_SI_Woolf2021!$F$9:$F$93*EXP(-Fperm_SI_Woolf2021!$I$9:$I$93*$C131*IF(AM$58=Fperm_SI_Woolf2021!$E$9:$E$93,1,EXP(LN((1.1*(Fperm_SI_Woolf2021!$E$9:$E$93-AM$58)-63.1579*EXP(-0.19*Fperm_SI_Woolf2021!$E$9:$E$93)+63.1579*EXP(-0.19*AM$58))/(Fperm_SI_Woolf2021!$E$9:$E$93-AM$58))*(AM$58-Fperm_SI_Woolf2021!$E$9:$E$93)/10))) + Fperm_SI_Woolf2021!$G$9:$G$93*EXP(-Fperm_SI_Woolf2021!$J$9:$J$93*$C131*IF(AM$58=Fperm_SI_Woolf2021!$E$9:$E$93,1,EXP(LN((1.1*(Fperm_SI_Woolf2021!$E$9:$E$93-AM$58)-63.1579*EXP(-0.19*Fperm_SI_Woolf2021!$E$9:$E$93)+63.1579*EXP(-0.19*AM$58))/(Fperm_SI_Woolf2021!$E$9:$E$93-AM$58))*(AM$58-Fperm_SI_Woolf2021!$E$9:$E$93)/10))) + Fperm_SI_Woolf2021!$H$9:$H$93*EXP(-Fperm_SI_Woolf2021!$K$9:$K$93*$C131*IF(AM$58=Fperm_SI_Woolf2021!$E$9:$E$93,1,EXP(LN((1.1*(Fperm_SI_Woolf2021!$E$9:$E$93-AM$58)-63.1579*EXP(-0.19*Fperm_SI_Woolf2021!$E$9:$E$93)+63.1579*EXP(-0.19*AM$58))/(Fperm_SI_Woolf2021!$E$9:$E$93-AM$58))*(AM$58-Fperm_SI_Woolf2021!$E$9:$E$93)/10))),Fperm_SI_Woolf2021!$D$9:$D$93))</f>
        <v>0.31364062489587841</v>
      </c>
      <c r="AN131" s="51" cm="1">
        <f t="array" ref="AN131">MIN(1,SLOPE(Fperm_SI_Woolf2021!$F$9:$F$93*EXP(-Fperm_SI_Woolf2021!$I$9:$I$93*$C131*IF(AN$58=Fperm_SI_Woolf2021!$E$9:$E$93,1,EXP(LN((1.1*(Fperm_SI_Woolf2021!$E$9:$E$93-AN$58)-63.1579*EXP(-0.19*Fperm_SI_Woolf2021!$E$9:$E$93)+63.1579*EXP(-0.19*AN$58))/(Fperm_SI_Woolf2021!$E$9:$E$93-AN$58))*(AN$58-Fperm_SI_Woolf2021!$E$9:$E$93)/10))) + Fperm_SI_Woolf2021!$G$9:$G$93*EXP(-Fperm_SI_Woolf2021!$J$9:$J$93*$C131*IF(AN$58=Fperm_SI_Woolf2021!$E$9:$E$93,1,EXP(LN((1.1*(Fperm_SI_Woolf2021!$E$9:$E$93-AN$58)-63.1579*EXP(-0.19*Fperm_SI_Woolf2021!$E$9:$E$93)+63.1579*EXP(-0.19*AN$58))/(Fperm_SI_Woolf2021!$E$9:$E$93-AN$58))*(AN$58-Fperm_SI_Woolf2021!$E$9:$E$93)/10))) + Fperm_SI_Woolf2021!$H$9:$H$93*EXP(-Fperm_SI_Woolf2021!$K$9:$K$93*$C131*IF(AN$58=Fperm_SI_Woolf2021!$E$9:$E$93,1,EXP(LN((1.1*(Fperm_SI_Woolf2021!$E$9:$E$93-AN$58)-63.1579*EXP(-0.19*Fperm_SI_Woolf2021!$E$9:$E$93)+63.1579*EXP(-0.19*AN$58))/(Fperm_SI_Woolf2021!$E$9:$E$93-AN$58))*(AN$58-Fperm_SI_Woolf2021!$E$9:$E$93)/10))),Fperm_SI_Woolf2021!$D$9:$D$93)*AN$57+INTERCEPT(Fperm_SI_Woolf2021!$F$9:$F$93*EXP(-Fperm_SI_Woolf2021!$I$9:$I$93*$C131*IF(AN$58=Fperm_SI_Woolf2021!$E$9:$E$93,1,EXP(LN((1.1*(Fperm_SI_Woolf2021!$E$9:$E$93-AN$58)-63.1579*EXP(-0.19*Fperm_SI_Woolf2021!$E$9:$E$93)+63.1579*EXP(-0.19*AN$58))/(Fperm_SI_Woolf2021!$E$9:$E$93-AN$58))*(AN$58-Fperm_SI_Woolf2021!$E$9:$E$93)/10))) + Fperm_SI_Woolf2021!$G$9:$G$93*EXP(-Fperm_SI_Woolf2021!$J$9:$J$93*$C131*IF(AN$58=Fperm_SI_Woolf2021!$E$9:$E$93,1,EXP(LN((1.1*(Fperm_SI_Woolf2021!$E$9:$E$93-AN$58)-63.1579*EXP(-0.19*Fperm_SI_Woolf2021!$E$9:$E$93)+63.1579*EXP(-0.19*AN$58))/(Fperm_SI_Woolf2021!$E$9:$E$93-AN$58))*(AN$58-Fperm_SI_Woolf2021!$E$9:$E$93)/10))) + Fperm_SI_Woolf2021!$H$9:$H$93*EXP(-Fperm_SI_Woolf2021!$K$9:$K$93*$C131*IF(AN$58=Fperm_SI_Woolf2021!$E$9:$E$93,1,EXP(LN((1.1*(Fperm_SI_Woolf2021!$E$9:$E$93-AN$58)-63.1579*EXP(-0.19*Fperm_SI_Woolf2021!$E$9:$E$93)+63.1579*EXP(-0.19*AN$58))/(Fperm_SI_Woolf2021!$E$9:$E$93-AN$58))*(AN$58-Fperm_SI_Woolf2021!$E$9:$E$93)/10))),Fperm_SI_Woolf2021!$D$9:$D$93))</f>
        <v>0.29439836333770425</v>
      </c>
      <c r="AO131" s="51" cm="1">
        <f t="array" ref="AO131">MIN(1,SLOPE(Fperm_SI_Woolf2021!$F$9:$F$93*EXP(-Fperm_SI_Woolf2021!$I$9:$I$93*$C131*IF(AO$58=Fperm_SI_Woolf2021!$E$9:$E$93,1,EXP(LN((1.1*(Fperm_SI_Woolf2021!$E$9:$E$93-AO$58)-63.1579*EXP(-0.19*Fperm_SI_Woolf2021!$E$9:$E$93)+63.1579*EXP(-0.19*AO$58))/(Fperm_SI_Woolf2021!$E$9:$E$93-AO$58))*(AO$58-Fperm_SI_Woolf2021!$E$9:$E$93)/10))) + Fperm_SI_Woolf2021!$G$9:$G$93*EXP(-Fperm_SI_Woolf2021!$J$9:$J$93*$C131*IF(AO$58=Fperm_SI_Woolf2021!$E$9:$E$93,1,EXP(LN((1.1*(Fperm_SI_Woolf2021!$E$9:$E$93-AO$58)-63.1579*EXP(-0.19*Fperm_SI_Woolf2021!$E$9:$E$93)+63.1579*EXP(-0.19*AO$58))/(Fperm_SI_Woolf2021!$E$9:$E$93-AO$58))*(AO$58-Fperm_SI_Woolf2021!$E$9:$E$93)/10))) + Fperm_SI_Woolf2021!$H$9:$H$93*EXP(-Fperm_SI_Woolf2021!$K$9:$K$93*$C131*IF(AO$58=Fperm_SI_Woolf2021!$E$9:$E$93,1,EXP(LN((1.1*(Fperm_SI_Woolf2021!$E$9:$E$93-AO$58)-63.1579*EXP(-0.19*Fperm_SI_Woolf2021!$E$9:$E$93)+63.1579*EXP(-0.19*AO$58))/(Fperm_SI_Woolf2021!$E$9:$E$93-AO$58))*(AO$58-Fperm_SI_Woolf2021!$E$9:$E$93)/10))),Fperm_SI_Woolf2021!$D$9:$D$93)*AO$57+INTERCEPT(Fperm_SI_Woolf2021!$F$9:$F$93*EXP(-Fperm_SI_Woolf2021!$I$9:$I$93*$C131*IF(AO$58=Fperm_SI_Woolf2021!$E$9:$E$93,1,EXP(LN((1.1*(Fperm_SI_Woolf2021!$E$9:$E$93-AO$58)-63.1579*EXP(-0.19*Fperm_SI_Woolf2021!$E$9:$E$93)+63.1579*EXP(-0.19*AO$58))/(Fperm_SI_Woolf2021!$E$9:$E$93-AO$58))*(AO$58-Fperm_SI_Woolf2021!$E$9:$E$93)/10))) + Fperm_SI_Woolf2021!$G$9:$G$93*EXP(-Fperm_SI_Woolf2021!$J$9:$J$93*$C131*IF(AO$58=Fperm_SI_Woolf2021!$E$9:$E$93,1,EXP(LN((1.1*(Fperm_SI_Woolf2021!$E$9:$E$93-AO$58)-63.1579*EXP(-0.19*Fperm_SI_Woolf2021!$E$9:$E$93)+63.1579*EXP(-0.19*AO$58))/(Fperm_SI_Woolf2021!$E$9:$E$93-AO$58))*(AO$58-Fperm_SI_Woolf2021!$E$9:$E$93)/10))) + Fperm_SI_Woolf2021!$H$9:$H$93*EXP(-Fperm_SI_Woolf2021!$K$9:$K$93*$C131*IF(AO$58=Fperm_SI_Woolf2021!$E$9:$E$93,1,EXP(LN((1.1*(Fperm_SI_Woolf2021!$E$9:$E$93-AO$58)-63.1579*EXP(-0.19*Fperm_SI_Woolf2021!$E$9:$E$93)+63.1579*EXP(-0.19*AO$58))/(Fperm_SI_Woolf2021!$E$9:$E$93-AO$58))*(AO$58-Fperm_SI_Woolf2021!$E$9:$E$93)/10))),Fperm_SI_Woolf2021!$D$9:$D$93))</f>
        <v>0.27515610177953009</v>
      </c>
      <c r="AP131" s="51" cm="1">
        <f t="array" ref="AP131">MIN(1,SLOPE(Fperm_SI_Woolf2021!$F$9:$F$93*EXP(-Fperm_SI_Woolf2021!$I$9:$I$93*$C131*IF(AP$58=Fperm_SI_Woolf2021!$E$9:$E$93,1,EXP(LN((1.1*(Fperm_SI_Woolf2021!$E$9:$E$93-AP$58)-63.1579*EXP(-0.19*Fperm_SI_Woolf2021!$E$9:$E$93)+63.1579*EXP(-0.19*AP$58))/(Fperm_SI_Woolf2021!$E$9:$E$93-AP$58))*(AP$58-Fperm_SI_Woolf2021!$E$9:$E$93)/10))) + Fperm_SI_Woolf2021!$G$9:$G$93*EXP(-Fperm_SI_Woolf2021!$J$9:$J$93*$C131*IF(AP$58=Fperm_SI_Woolf2021!$E$9:$E$93,1,EXP(LN((1.1*(Fperm_SI_Woolf2021!$E$9:$E$93-AP$58)-63.1579*EXP(-0.19*Fperm_SI_Woolf2021!$E$9:$E$93)+63.1579*EXP(-0.19*AP$58))/(Fperm_SI_Woolf2021!$E$9:$E$93-AP$58))*(AP$58-Fperm_SI_Woolf2021!$E$9:$E$93)/10))) + Fperm_SI_Woolf2021!$H$9:$H$93*EXP(-Fperm_SI_Woolf2021!$K$9:$K$93*$C131*IF(AP$58=Fperm_SI_Woolf2021!$E$9:$E$93,1,EXP(LN((1.1*(Fperm_SI_Woolf2021!$E$9:$E$93-AP$58)-63.1579*EXP(-0.19*Fperm_SI_Woolf2021!$E$9:$E$93)+63.1579*EXP(-0.19*AP$58))/(Fperm_SI_Woolf2021!$E$9:$E$93-AP$58))*(AP$58-Fperm_SI_Woolf2021!$E$9:$E$93)/10))),Fperm_SI_Woolf2021!$D$9:$D$93)*AP$57+INTERCEPT(Fperm_SI_Woolf2021!$F$9:$F$93*EXP(-Fperm_SI_Woolf2021!$I$9:$I$93*$C131*IF(AP$58=Fperm_SI_Woolf2021!$E$9:$E$93,1,EXP(LN((1.1*(Fperm_SI_Woolf2021!$E$9:$E$93-AP$58)-63.1579*EXP(-0.19*Fperm_SI_Woolf2021!$E$9:$E$93)+63.1579*EXP(-0.19*AP$58))/(Fperm_SI_Woolf2021!$E$9:$E$93-AP$58))*(AP$58-Fperm_SI_Woolf2021!$E$9:$E$93)/10))) + Fperm_SI_Woolf2021!$G$9:$G$93*EXP(-Fperm_SI_Woolf2021!$J$9:$J$93*$C131*IF(AP$58=Fperm_SI_Woolf2021!$E$9:$E$93,1,EXP(LN((1.1*(Fperm_SI_Woolf2021!$E$9:$E$93-AP$58)-63.1579*EXP(-0.19*Fperm_SI_Woolf2021!$E$9:$E$93)+63.1579*EXP(-0.19*AP$58))/(Fperm_SI_Woolf2021!$E$9:$E$93-AP$58))*(AP$58-Fperm_SI_Woolf2021!$E$9:$E$93)/10))) + Fperm_SI_Woolf2021!$H$9:$H$93*EXP(-Fperm_SI_Woolf2021!$K$9:$K$93*$C131*IF(AP$58=Fperm_SI_Woolf2021!$E$9:$E$93,1,EXP(LN((1.1*(Fperm_SI_Woolf2021!$E$9:$E$93-AP$58)-63.1579*EXP(-0.19*Fperm_SI_Woolf2021!$E$9:$E$93)+63.1579*EXP(-0.19*AP$58))/(Fperm_SI_Woolf2021!$E$9:$E$93-AP$58))*(AP$58-Fperm_SI_Woolf2021!$E$9:$E$93)/10))),Fperm_SI_Woolf2021!$D$9:$D$93))</f>
        <v>0.25591384022135594</v>
      </c>
      <c r="AQ131" s="51" cm="1">
        <f t="array" ref="AQ131">MIN(1,SLOPE(Fperm_SI_Woolf2021!$F$9:$F$93*EXP(-Fperm_SI_Woolf2021!$I$9:$I$93*$C131*IF(AQ$58=Fperm_SI_Woolf2021!$E$9:$E$93,1,EXP(LN((1.1*(Fperm_SI_Woolf2021!$E$9:$E$93-AQ$58)-63.1579*EXP(-0.19*Fperm_SI_Woolf2021!$E$9:$E$93)+63.1579*EXP(-0.19*AQ$58))/(Fperm_SI_Woolf2021!$E$9:$E$93-AQ$58))*(AQ$58-Fperm_SI_Woolf2021!$E$9:$E$93)/10))) + Fperm_SI_Woolf2021!$G$9:$G$93*EXP(-Fperm_SI_Woolf2021!$J$9:$J$93*$C131*IF(AQ$58=Fperm_SI_Woolf2021!$E$9:$E$93,1,EXP(LN((1.1*(Fperm_SI_Woolf2021!$E$9:$E$93-AQ$58)-63.1579*EXP(-0.19*Fperm_SI_Woolf2021!$E$9:$E$93)+63.1579*EXP(-0.19*AQ$58))/(Fperm_SI_Woolf2021!$E$9:$E$93-AQ$58))*(AQ$58-Fperm_SI_Woolf2021!$E$9:$E$93)/10))) + Fperm_SI_Woolf2021!$H$9:$H$93*EXP(-Fperm_SI_Woolf2021!$K$9:$K$93*$C131*IF(AQ$58=Fperm_SI_Woolf2021!$E$9:$E$93,1,EXP(LN((1.1*(Fperm_SI_Woolf2021!$E$9:$E$93-AQ$58)-63.1579*EXP(-0.19*Fperm_SI_Woolf2021!$E$9:$E$93)+63.1579*EXP(-0.19*AQ$58))/(Fperm_SI_Woolf2021!$E$9:$E$93-AQ$58))*(AQ$58-Fperm_SI_Woolf2021!$E$9:$E$93)/10))),Fperm_SI_Woolf2021!$D$9:$D$93)*AQ$57+INTERCEPT(Fperm_SI_Woolf2021!$F$9:$F$93*EXP(-Fperm_SI_Woolf2021!$I$9:$I$93*$C131*IF(AQ$58=Fperm_SI_Woolf2021!$E$9:$E$93,1,EXP(LN((1.1*(Fperm_SI_Woolf2021!$E$9:$E$93-AQ$58)-63.1579*EXP(-0.19*Fperm_SI_Woolf2021!$E$9:$E$93)+63.1579*EXP(-0.19*AQ$58))/(Fperm_SI_Woolf2021!$E$9:$E$93-AQ$58))*(AQ$58-Fperm_SI_Woolf2021!$E$9:$E$93)/10))) + Fperm_SI_Woolf2021!$G$9:$G$93*EXP(-Fperm_SI_Woolf2021!$J$9:$J$93*$C131*IF(AQ$58=Fperm_SI_Woolf2021!$E$9:$E$93,1,EXP(LN((1.1*(Fperm_SI_Woolf2021!$E$9:$E$93-AQ$58)-63.1579*EXP(-0.19*Fperm_SI_Woolf2021!$E$9:$E$93)+63.1579*EXP(-0.19*AQ$58))/(Fperm_SI_Woolf2021!$E$9:$E$93-AQ$58))*(AQ$58-Fperm_SI_Woolf2021!$E$9:$E$93)/10))) + Fperm_SI_Woolf2021!$H$9:$H$93*EXP(-Fperm_SI_Woolf2021!$K$9:$K$93*$C131*IF(AQ$58=Fperm_SI_Woolf2021!$E$9:$E$93,1,EXP(LN((1.1*(Fperm_SI_Woolf2021!$E$9:$E$93-AQ$58)-63.1579*EXP(-0.19*Fperm_SI_Woolf2021!$E$9:$E$93)+63.1579*EXP(-0.19*AQ$58))/(Fperm_SI_Woolf2021!$E$9:$E$93-AQ$58))*(AQ$58-Fperm_SI_Woolf2021!$E$9:$E$93)/10))),Fperm_SI_Woolf2021!$D$9:$D$93))</f>
        <v>0.23667157866318181</v>
      </c>
      <c r="AR131" s="51" cm="1">
        <f t="array" ref="AR131">MIN(1,SLOPE(Fperm_SI_Woolf2021!$F$9:$F$93*EXP(-Fperm_SI_Woolf2021!$I$9:$I$93*$C131*IF(AR$58=Fperm_SI_Woolf2021!$E$9:$E$93,1,EXP(LN((1.1*(Fperm_SI_Woolf2021!$E$9:$E$93-AR$58)-63.1579*EXP(-0.19*Fperm_SI_Woolf2021!$E$9:$E$93)+63.1579*EXP(-0.19*AR$58))/(Fperm_SI_Woolf2021!$E$9:$E$93-AR$58))*(AR$58-Fperm_SI_Woolf2021!$E$9:$E$93)/10))) + Fperm_SI_Woolf2021!$G$9:$G$93*EXP(-Fperm_SI_Woolf2021!$J$9:$J$93*$C131*IF(AR$58=Fperm_SI_Woolf2021!$E$9:$E$93,1,EXP(LN((1.1*(Fperm_SI_Woolf2021!$E$9:$E$93-AR$58)-63.1579*EXP(-0.19*Fperm_SI_Woolf2021!$E$9:$E$93)+63.1579*EXP(-0.19*AR$58))/(Fperm_SI_Woolf2021!$E$9:$E$93-AR$58))*(AR$58-Fperm_SI_Woolf2021!$E$9:$E$93)/10))) + Fperm_SI_Woolf2021!$H$9:$H$93*EXP(-Fperm_SI_Woolf2021!$K$9:$K$93*$C131*IF(AR$58=Fperm_SI_Woolf2021!$E$9:$E$93,1,EXP(LN((1.1*(Fperm_SI_Woolf2021!$E$9:$E$93-AR$58)-63.1579*EXP(-0.19*Fperm_SI_Woolf2021!$E$9:$E$93)+63.1579*EXP(-0.19*AR$58))/(Fperm_SI_Woolf2021!$E$9:$E$93-AR$58))*(AR$58-Fperm_SI_Woolf2021!$E$9:$E$93)/10))),Fperm_SI_Woolf2021!$D$9:$D$93)*AR$57+INTERCEPT(Fperm_SI_Woolf2021!$F$9:$F$93*EXP(-Fperm_SI_Woolf2021!$I$9:$I$93*$C131*IF(AR$58=Fperm_SI_Woolf2021!$E$9:$E$93,1,EXP(LN((1.1*(Fperm_SI_Woolf2021!$E$9:$E$93-AR$58)-63.1579*EXP(-0.19*Fperm_SI_Woolf2021!$E$9:$E$93)+63.1579*EXP(-0.19*AR$58))/(Fperm_SI_Woolf2021!$E$9:$E$93-AR$58))*(AR$58-Fperm_SI_Woolf2021!$E$9:$E$93)/10))) + Fperm_SI_Woolf2021!$G$9:$G$93*EXP(-Fperm_SI_Woolf2021!$J$9:$J$93*$C131*IF(AR$58=Fperm_SI_Woolf2021!$E$9:$E$93,1,EXP(LN((1.1*(Fperm_SI_Woolf2021!$E$9:$E$93-AR$58)-63.1579*EXP(-0.19*Fperm_SI_Woolf2021!$E$9:$E$93)+63.1579*EXP(-0.19*AR$58))/(Fperm_SI_Woolf2021!$E$9:$E$93-AR$58))*(AR$58-Fperm_SI_Woolf2021!$E$9:$E$93)/10))) + Fperm_SI_Woolf2021!$H$9:$H$93*EXP(-Fperm_SI_Woolf2021!$K$9:$K$93*$C131*IF(AR$58=Fperm_SI_Woolf2021!$E$9:$E$93,1,EXP(LN((1.1*(Fperm_SI_Woolf2021!$E$9:$E$93-AR$58)-63.1579*EXP(-0.19*Fperm_SI_Woolf2021!$E$9:$E$93)+63.1579*EXP(-0.19*AR$58))/(Fperm_SI_Woolf2021!$E$9:$E$93-AR$58))*(AR$58-Fperm_SI_Woolf2021!$E$9:$E$93)/10))),Fperm_SI_Woolf2021!$D$9:$D$93))</f>
        <v>0.21742931710500765</v>
      </c>
      <c r="AS131" s="51" cm="1">
        <f t="array" ref="AS131">MIN(1,SLOPE(Fperm_SI_Woolf2021!$F$9:$F$93*EXP(-Fperm_SI_Woolf2021!$I$9:$I$93*$C131*IF(AS$58=Fperm_SI_Woolf2021!$E$9:$E$93,1,EXP(LN((1.1*(Fperm_SI_Woolf2021!$E$9:$E$93-AS$58)-63.1579*EXP(-0.19*Fperm_SI_Woolf2021!$E$9:$E$93)+63.1579*EXP(-0.19*AS$58))/(Fperm_SI_Woolf2021!$E$9:$E$93-AS$58))*(AS$58-Fperm_SI_Woolf2021!$E$9:$E$93)/10))) + Fperm_SI_Woolf2021!$G$9:$G$93*EXP(-Fperm_SI_Woolf2021!$J$9:$J$93*$C131*IF(AS$58=Fperm_SI_Woolf2021!$E$9:$E$93,1,EXP(LN((1.1*(Fperm_SI_Woolf2021!$E$9:$E$93-AS$58)-63.1579*EXP(-0.19*Fperm_SI_Woolf2021!$E$9:$E$93)+63.1579*EXP(-0.19*AS$58))/(Fperm_SI_Woolf2021!$E$9:$E$93-AS$58))*(AS$58-Fperm_SI_Woolf2021!$E$9:$E$93)/10))) + Fperm_SI_Woolf2021!$H$9:$H$93*EXP(-Fperm_SI_Woolf2021!$K$9:$K$93*$C131*IF(AS$58=Fperm_SI_Woolf2021!$E$9:$E$93,1,EXP(LN((1.1*(Fperm_SI_Woolf2021!$E$9:$E$93-AS$58)-63.1579*EXP(-0.19*Fperm_SI_Woolf2021!$E$9:$E$93)+63.1579*EXP(-0.19*AS$58))/(Fperm_SI_Woolf2021!$E$9:$E$93-AS$58))*(AS$58-Fperm_SI_Woolf2021!$E$9:$E$93)/10))),Fperm_SI_Woolf2021!$D$9:$D$93)*AS$57+INTERCEPT(Fperm_SI_Woolf2021!$F$9:$F$93*EXP(-Fperm_SI_Woolf2021!$I$9:$I$93*$C131*IF(AS$58=Fperm_SI_Woolf2021!$E$9:$E$93,1,EXP(LN((1.1*(Fperm_SI_Woolf2021!$E$9:$E$93-AS$58)-63.1579*EXP(-0.19*Fperm_SI_Woolf2021!$E$9:$E$93)+63.1579*EXP(-0.19*AS$58))/(Fperm_SI_Woolf2021!$E$9:$E$93-AS$58))*(AS$58-Fperm_SI_Woolf2021!$E$9:$E$93)/10))) + Fperm_SI_Woolf2021!$G$9:$G$93*EXP(-Fperm_SI_Woolf2021!$J$9:$J$93*$C131*IF(AS$58=Fperm_SI_Woolf2021!$E$9:$E$93,1,EXP(LN((1.1*(Fperm_SI_Woolf2021!$E$9:$E$93-AS$58)-63.1579*EXP(-0.19*Fperm_SI_Woolf2021!$E$9:$E$93)+63.1579*EXP(-0.19*AS$58))/(Fperm_SI_Woolf2021!$E$9:$E$93-AS$58))*(AS$58-Fperm_SI_Woolf2021!$E$9:$E$93)/10))) + Fperm_SI_Woolf2021!$H$9:$H$93*EXP(-Fperm_SI_Woolf2021!$K$9:$K$93*$C131*IF(AS$58=Fperm_SI_Woolf2021!$E$9:$E$93,1,EXP(LN((1.1*(Fperm_SI_Woolf2021!$E$9:$E$93-AS$58)-63.1579*EXP(-0.19*Fperm_SI_Woolf2021!$E$9:$E$93)+63.1579*EXP(-0.19*AS$58))/(Fperm_SI_Woolf2021!$E$9:$E$93-AS$58))*(AS$58-Fperm_SI_Woolf2021!$E$9:$E$93)/10))),Fperm_SI_Woolf2021!$D$9:$D$93))</f>
        <v>0.1981870555468335</v>
      </c>
      <c r="AT131" s="51" cm="1">
        <f t="array" ref="AT131">MIN(1,SLOPE(Fperm_SI_Woolf2021!$F$9:$F$93*EXP(-Fperm_SI_Woolf2021!$I$9:$I$93*$C131*IF(AT$58=Fperm_SI_Woolf2021!$E$9:$E$93,1,EXP(LN((1.1*(Fperm_SI_Woolf2021!$E$9:$E$93-AT$58)-63.1579*EXP(-0.19*Fperm_SI_Woolf2021!$E$9:$E$93)+63.1579*EXP(-0.19*AT$58))/(Fperm_SI_Woolf2021!$E$9:$E$93-AT$58))*(AT$58-Fperm_SI_Woolf2021!$E$9:$E$93)/10))) + Fperm_SI_Woolf2021!$G$9:$G$93*EXP(-Fperm_SI_Woolf2021!$J$9:$J$93*$C131*IF(AT$58=Fperm_SI_Woolf2021!$E$9:$E$93,1,EXP(LN((1.1*(Fperm_SI_Woolf2021!$E$9:$E$93-AT$58)-63.1579*EXP(-0.19*Fperm_SI_Woolf2021!$E$9:$E$93)+63.1579*EXP(-0.19*AT$58))/(Fperm_SI_Woolf2021!$E$9:$E$93-AT$58))*(AT$58-Fperm_SI_Woolf2021!$E$9:$E$93)/10))) + Fperm_SI_Woolf2021!$H$9:$H$93*EXP(-Fperm_SI_Woolf2021!$K$9:$K$93*$C131*IF(AT$58=Fperm_SI_Woolf2021!$E$9:$E$93,1,EXP(LN((1.1*(Fperm_SI_Woolf2021!$E$9:$E$93-AT$58)-63.1579*EXP(-0.19*Fperm_SI_Woolf2021!$E$9:$E$93)+63.1579*EXP(-0.19*AT$58))/(Fperm_SI_Woolf2021!$E$9:$E$93-AT$58))*(AT$58-Fperm_SI_Woolf2021!$E$9:$E$93)/10))),Fperm_SI_Woolf2021!$D$9:$D$93)*AT$57+INTERCEPT(Fperm_SI_Woolf2021!$F$9:$F$93*EXP(-Fperm_SI_Woolf2021!$I$9:$I$93*$C131*IF(AT$58=Fperm_SI_Woolf2021!$E$9:$E$93,1,EXP(LN((1.1*(Fperm_SI_Woolf2021!$E$9:$E$93-AT$58)-63.1579*EXP(-0.19*Fperm_SI_Woolf2021!$E$9:$E$93)+63.1579*EXP(-0.19*AT$58))/(Fperm_SI_Woolf2021!$E$9:$E$93-AT$58))*(AT$58-Fperm_SI_Woolf2021!$E$9:$E$93)/10))) + Fperm_SI_Woolf2021!$G$9:$G$93*EXP(-Fperm_SI_Woolf2021!$J$9:$J$93*$C131*IF(AT$58=Fperm_SI_Woolf2021!$E$9:$E$93,1,EXP(LN((1.1*(Fperm_SI_Woolf2021!$E$9:$E$93-AT$58)-63.1579*EXP(-0.19*Fperm_SI_Woolf2021!$E$9:$E$93)+63.1579*EXP(-0.19*AT$58))/(Fperm_SI_Woolf2021!$E$9:$E$93-AT$58))*(AT$58-Fperm_SI_Woolf2021!$E$9:$E$93)/10))) + Fperm_SI_Woolf2021!$H$9:$H$93*EXP(-Fperm_SI_Woolf2021!$K$9:$K$93*$C131*IF(AT$58=Fperm_SI_Woolf2021!$E$9:$E$93,1,EXP(LN((1.1*(Fperm_SI_Woolf2021!$E$9:$E$93-AT$58)-63.1579*EXP(-0.19*Fperm_SI_Woolf2021!$E$9:$E$93)+63.1579*EXP(-0.19*AT$58))/(Fperm_SI_Woolf2021!$E$9:$E$93-AT$58))*(AT$58-Fperm_SI_Woolf2021!$E$9:$E$93)/10))),Fperm_SI_Woolf2021!$D$9:$D$93))</f>
        <v>0.17894479398865931</v>
      </c>
      <c r="AU131" s="51" cm="1">
        <f t="array" ref="AU131">MIN(1,SLOPE(Fperm_SI_Woolf2021!$F$9:$F$93*EXP(-Fperm_SI_Woolf2021!$I$9:$I$93*$C131*IF(AU$58=Fperm_SI_Woolf2021!$E$9:$E$93,1,EXP(LN((1.1*(Fperm_SI_Woolf2021!$E$9:$E$93-AU$58)-63.1579*EXP(-0.19*Fperm_SI_Woolf2021!$E$9:$E$93)+63.1579*EXP(-0.19*AU$58))/(Fperm_SI_Woolf2021!$E$9:$E$93-AU$58))*(AU$58-Fperm_SI_Woolf2021!$E$9:$E$93)/10))) + Fperm_SI_Woolf2021!$G$9:$G$93*EXP(-Fperm_SI_Woolf2021!$J$9:$J$93*$C131*IF(AU$58=Fperm_SI_Woolf2021!$E$9:$E$93,1,EXP(LN((1.1*(Fperm_SI_Woolf2021!$E$9:$E$93-AU$58)-63.1579*EXP(-0.19*Fperm_SI_Woolf2021!$E$9:$E$93)+63.1579*EXP(-0.19*AU$58))/(Fperm_SI_Woolf2021!$E$9:$E$93-AU$58))*(AU$58-Fperm_SI_Woolf2021!$E$9:$E$93)/10))) + Fperm_SI_Woolf2021!$H$9:$H$93*EXP(-Fperm_SI_Woolf2021!$K$9:$K$93*$C131*IF(AU$58=Fperm_SI_Woolf2021!$E$9:$E$93,1,EXP(LN((1.1*(Fperm_SI_Woolf2021!$E$9:$E$93-AU$58)-63.1579*EXP(-0.19*Fperm_SI_Woolf2021!$E$9:$E$93)+63.1579*EXP(-0.19*AU$58))/(Fperm_SI_Woolf2021!$E$9:$E$93-AU$58))*(AU$58-Fperm_SI_Woolf2021!$E$9:$E$93)/10))),Fperm_SI_Woolf2021!$D$9:$D$93)*AU$57+INTERCEPT(Fperm_SI_Woolf2021!$F$9:$F$93*EXP(-Fperm_SI_Woolf2021!$I$9:$I$93*$C131*IF(AU$58=Fperm_SI_Woolf2021!$E$9:$E$93,1,EXP(LN((1.1*(Fperm_SI_Woolf2021!$E$9:$E$93-AU$58)-63.1579*EXP(-0.19*Fperm_SI_Woolf2021!$E$9:$E$93)+63.1579*EXP(-0.19*AU$58))/(Fperm_SI_Woolf2021!$E$9:$E$93-AU$58))*(AU$58-Fperm_SI_Woolf2021!$E$9:$E$93)/10))) + Fperm_SI_Woolf2021!$G$9:$G$93*EXP(-Fperm_SI_Woolf2021!$J$9:$J$93*$C131*IF(AU$58=Fperm_SI_Woolf2021!$E$9:$E$93,1,EXP(LN((1.1*(Fperm_SI_Woolf2021!$E$9:$E$93-AU$58)-63.1579*EXP(-0.19*Fperm_SI_Woolf2021!$E$9:$E$93)+63.1579*EXP(-0.19*AU$58))/(Fperm_SI_Woolf2021!$E$9:$E$93-AU$58))*(AU$58-Fperm_SI_Woolf2021!$E$9:$E$93)/10))) + Fperm_SI_Woolf2021!$H$9:$H$93*EXP(-Fperm_SI_Woolf2021!$K$9:$K$93*$C131*IF(AU$58=Fperm_SI_Woolf2021!$E$9:$E$93,1,EXP(LN((1.1*(Fperm_SI_Woolf2021!$E$9:$E$93-AU$58)-63.1579*EXP(-0.19*Fperm_SI_Woolf2021!$E$9:$E$93)+63.1579*EXP(-0.19*AU$58))/(Fperm_SI_Woolf2021!$E$9:$E$93-AU$58))*(AU$58-Fperm_SI_Woolf2021!$E$9:$E$93)/10))),Fperm_SI_Woolf2021!$D$9:$D$93))</f>
        <v>0.15970253243048516</v>
      </c>
      <c r="AV131" s="51" cm="1">
        <f t="array" ref="AV131">MIN(1,SLOPE(Fperm_SI_Woolf2021!$F$9:$F$93*EXP(-Fperm_SI_Woolf2021!$I$9:$I$93*$C131*IF(AV$58=Fperm_SI_Woolf2021!$E$9:$E$93,1,EXP(LN((1.1*(Fperm_SI_Woolf2021!$E$9:$E$93-AV$58)-63.1579*EXP(-0.19*Fperm_SI_Woolf2021!$E$9:$E$93)+63.1579*EXP(-0.19*AV$58))/(Fperm_SI_Woolf2021!$E$9:$E$93-AV$58))*(AV$58-Fperm_SI_Woolf2021!$E$9:$E$93)/10))) + Fperm_SI_Woolf2021!$G$9:$G$93*EXP(-Fperm_SI_Woolf2021!$J$9:$J$93*$C131*IF(AV$58=Fperm_SI_Woolf2021!$E$9:$E$93,1,EXP(LN((1.1*(Fperm_SI_Woolf2021!$E$9:$E$93-AV$58)-63.1579*EXP(-0.19*Fperm_SI_Woolf2021!$E$9:$E$93)+63.1579*EXP(-0.19*AV$58))/(Fperm_SI_Woolf2021!$E$9:$E$93-AV$58))*(AV$58-Fperm_SI_Woolf2021!$E$9:$E$93)/10))) + Fperm_SI_Woolf2021!$H$9:$H$93*EXP(-Fperm_SI_Woolf2021!$K$9:$K$93*$C131*IF(AV$58=Fperm_SI_Woolf2021!$E$9:$E$93,1,EXP(LN((1.1*(Fperm_SI_Woolf2021!$E$9:$E$93-AV$58)-63.1579*EXP(-0.19*Fperm_SI_Woolf2021!$E$9:$E$93)+63.1579*EXP(-0.19*AV$58))/(Fperm_SI_Woolf2021!$E$9:$E$93-AV$58))*(AV$58-Fperm_SI_Woolf2021!$E$9:$E$93)/10))),Fperm_SI_Woolf2021!$D$9:$D$93)*AV$57+INTERCEPT(Fperm_SI_Woolf2021!$F$9:$F$93*EXP(-Fperm_SI_Woolf2021!$I$9:$I$93*$C131*IF(AV$58=Fperm_SI_Woolf2021!$E$9:$E$93,1,EXP(LN((1.1*(Fperm_SI_Woolf2021!$E$9:$E$93-AV$58)-63.1579*EXP(-0.19*Fperm_SI_Woolf2021!$E$9:$E$93)+63.1579*EXP(-0.19*AV$58))/(Fperm_SI_Woolf2021!$E$9:$E$93-AV$58))*(AV$58-Fperm_SI_Woolf2021!$E$9:$E$93)/10))) + Fperm_SI_Woolf2021!$G$9:$G$93*EXP(-Fperm_SI_Woolf2021!$J$9:$J$93*$C131*IF(AV$58=Fperm_SI_Woolf2021!$E$9:$E$93,1,EXP(LN((1.1*(Fperm_SI_Woolf2021!$E$9:$E$93-AV$58)-63.1579*EXP(-0.19*Fperm_SI_Woolf2021!$E$9:$E$93)+63.1579*EXP(-0.19*AV$58))/(Fperm_SI_Woolf2021!$E$9:$E$93-AV$58))*(AV$58-Fperm_SI_Woolf2021!$E$9:$E$93)/10))) + Fperm_SI_Woolf2021!$H$9:$H$93*EXP(-Fperm_SI_Woolf2021!$K$9:$K$93*$C131*IF(AV$58=Fperm_SI_Woolf2021!$E$9:$E$93,1,EXP(LN((1.1*(Fperm_SI_Woolf2021!$E$9:$E$93-AV$58)-63.1579*EXP(-0.19*Fperm_SI_Woolf2021!$E$9:$E$93)+63.1579*EXP(-0.19*AV$58))/(Fperm_SI_Woolf2021!$E$9:$E$93-AV$58))*(AV$58-Fperm_SI_Woolf2021!$E$9:$E$93)/10))),Fperm_SI_Woolf2021!$D$9:$D$93))</f>
        <v>0.140460270872311</v>
      </c>
      <c r="AW131" s="51" cm="1">
        <f t="array" ref="AW131">MIN(1,SLOPE(Fperm_SI_Woolf2021!$F$9:$F$93*EXP(-Fperm_SI_Woolf2021!$I$9:$I$93*$C131*IF(AW$58=Fperm_SI_Woolf2021!$E$9:$E$93,1,EXP(LN((1.1*(Fperm_SI_Woolf2021!$E$9:$E$93-AW$58)-63.1579*EXP(-0.19*Fperm_SI_Woolf2021!$E$9:$E$93)+63.1579*EXP(-0.19*AW$58))/(Fperm_SI_Woolf2021!$E$9:$E$93-AW$58))*(AW$58-Fperm_SI_Woolf2021!$E$9:$E$93)/10))) + Fperm_SI_Woolf2021!$G$9:$G$93*EXP(-Fperm_SI_Woolf2021!$J$9:$J$93*$C131*IF(AW$58=Fperm_SI_Woolf2021!$E$9:$E$93,1,EXP(LN((1.1*(Fperm_SI_Woolf2021!$E$9:$E$93-AW$58)-63.1579*EXP(-0.19*Fperm_SI_Woolf2021!$E$9:$E$93)+63.1579*EXP(-0.19*AW$58))/(Fperm_SI_Woolf2021!$E$9:$E$93-AW$58))*(AW$58-Fperm_SI_Woolf2021!$E$9:$E$93)/10))) + Fperm_SI_Woolf2021!$H$9:$H$93*EXP(-Fperm_SI_Woolf2021!$K$9:$K$93*$C131*IF(AW$58=Fperm_SI_Woolf2021!$E$9:$E$93,1,EXP(LN((1.1*(Fperm_SI_Woolf2021!$E$9:$E$93-AW$58)-63.1579*EXP(-0.19*Fperm_SI_Woolf2021!$E$9:$E$93)+63.1579*EXP(-0.19*AW$58))/(Fperm_SI_Woolf2021!$E$9:$E$93-AW$58))*(AW$58-Fperm_SI_Woolf2021!$E$9:$E$93)/10))),Fperm_SI_Woolf2021!$D$9:$D$93)*AW$57+INTERCEPT(Fperm_SI_Woolf2021!$F$9:$F$93*EXP(-Fperm_SI_Woolf2021!$I$9:$I$93*$C131*IF(AW$58=Fperm_SI_Woolf2021!$E$9:$E$93,1,EXP(LN((1.1*(Fperm_SI_Woolf2021!$E$9:$E$93-AW$58)-63.1579*EXP(-0.19*Fperm_SI_Woolf2021!$E$9:$E$93)+63.1579*EXP(-0.19*AW$58))/(Fperm_SI_Woolf2021!$E$9:$E$93-AW$58))*(AW$58-Fperm_SI_Woolf2021!$E$9:$E$93)/10))) + Fperm_SI_Woolf2021!$G$9:$G$93*EXP(-Fperm_SI_Woolf2021!$J$9:$J$93*$C131*IF(AW$58=Fperm_SI_Woolf2021!$E$9:$E$93,1,EXP(LN((1.1*(Fperm_SI_Woolf2021!$E$9:$E$93-AW$58)-63.1579*EXP(-0.19*Fperm_SI_Woolf2021!$E$9:$E$93)+63.1579*EXP(-0.19*AW$58))/(Fperm_SI_Woolf2021!$E$9:$E$93-AW$58))*(AW$58-Fperm_SI_Woolf2021!$E$9:$E$93)/10))) + Fperm_SI_Woolf2021!$H$9:$H$93*EXP(-Fperm_SI_Woolf2021!$K$9:$K$93*$C131*IF(AW$58=Fperm_SI_Woolf2021!$E$9:$E$93,1,EXP(LN((1.1*(Fperm_SI_Woolf2021!$E$9:$E$93-AW$58)-63.1579*EXP(-0.19*Fperm_SI_Woolf2021!$E$9:$E$93)+63.1579*EXP(-0.19*AW$58))/(Fperm_SI_Woolf2021!$E$9:$E$93-AW$58))*(AW$58-Fperm_SI_Woolf2021!$E$9:$E$93)/10))),Fperm_SI_Woolf2021!$D$9:$D$93))</f>
        <v>0.32875651146780016</v>
      </c>
      <c r="AX131" s="51" cm="1">
        <f t="array" ref="AX131">MIN(1,SLOPE(Fperm_SI_Woolf2021!$F$9:$F$93*EXP(-Fperm_SI_Woolf2021!$I$9:$I$93*$C131*IF(AX$58=Fperm_SI_Woolf2021!$E$9:$E$93,1,EXP(LN((1.1*(Fperm_SI_Woolf2021!$E$9:$E$93-AX$58)-63.1579*EXP(-0.19*Fperm_SI_Woolf2021!$E$9:$E$93)+63.1579*EXP(-0.19*AX$58))/(Fperm_SI_Woolf2021!$E$9:$E$93-AX$58))*(AX$58-Fperm_SI_Woolf2021!$E$9:$E$93)/10))) + Fperm_SI_Woolf2021!$G$9:$G$93*EXP(-Fperm_SI_Woolf2021!$J$9:$J$93*$C131*IF(AX$58=Fperm_SI_Woolf2021!$E$9:$E$93,1,EXP(LN((1.1*(Fperm_SI_Woolf2021!$E$9:$E$93-AX$58)-63.1579*EXP(-0.19*Fperm_SI_Woolf2021!$E$9:$E$93)+63.1579*EXP(-0.19*AX$58))/(Fperm_SI_Woolf2021!$E$9:$E$93-AX$58))*(AX$58-Fperm_SI_Woolf2021!$E$9:$E$93)/10))) + Fperm_SI_Woolf2021!$H$9:$H$93*EXP(-Fperm_SI_Woolf2021!$K$9:$K$93*$C131*IF(AX$58=Fperm_SI_Woolf2021!$E$9:$E$93,1,EXP(LN((1.1*(Fperm_SI_Woolf2021!$E$9:$E$93-AX$58)-63.1579*EXP(-0.19*Fperm_SI_Woolf2021!$E$9:$E$93)+63.1579*EXP(-0.19*AX$58))/(Fperm_SI_Woolf2021!$E$9:$E$93-AX$58))*(AX$58-Fperm_SI_Woolf2021!$E$9:$E$93)/10))),Fperm_SI_Woolf2021!$D$9:$D$93)*AX$57+INTERCEPT(Fperm_SI_Woolf2021!$F$9:$F$93*EXP(-Fperm_SI_Woolf2021!$I$9:$I$93*$C131*IF(AX$58=Fperm_SI_Woolf2021!$E$9:$E$93,1,EXP(LN((1.1*(Fperm_SI_Woolf2021!$E$9:$E$93-AX$58)-63.1579*EXP(-0.19*Fperm_SI_Woolf2021!$E$9:$E$93)+63.1579*EXP(-0.19*AX$58))/(Fperm_SI_Woolf2021!$E$9:$E$93-AX$58))*(AX$58-Fperm_SI_Woolf2021!$E$9:$E$93)/10))) + Fperm_SI_Woolf2021!$G$9:$G$93*EXP(-Fperm_SI_Woolf2021!$J$9:$J$93*$C131*IF(AX$58=Fperm_SI_Woolf2021!$E$9:$E$93,1,EXP(LN((1.1*(Fperm_SI_Woolf2021!$E$9:$E$93-AX$58)-63.1579*EXP(-0.19*Fperm_SI_Woolf2021!$E$9:$E$93)+63.1579*EXP(-0.19*AX$58))/(Fperm_SI_Woolf2021!$E$9:$E$93-AX$58))*(AX$58-Fperm_SI_Woolf2021!$E$9:$E$93)/10))) + Fperm_SI_Woolf2021!$H$9:$H$93*EXP(-Fperm_SI_Woolf2021!$K$9:$K$93*$C131*IF(AX$58=Fperm_SI_Woolf2021!$E$9:$E$93,1,EXP(LN((1.1*(Fperm_SI_Woolf2021!$E$9:$E$93-AX$58)-63.1579*EXP(-0.19*Fperm_SI_Woolf2021!$E$9:$E$93)+63.1579*EXP(-0.19*AX$58))/(Fperm_SI_Woolf2021!$E$9:$E$93-AX$58))*(AX$58-Fperm_SI_Woolf2021!$E$9:$E$93)/10))),Fperm_SI_Woolf2021!$D$9:$D$93))</f>
        <v>0.3131538546540048</v>
      </c>
      <c r="AY131" s="51" cm="1">
        <f t="array" ref="AY131">MIN(1,SLOPE(Fperm_SI_Woolf2021!$F$9:$F$93*EXP(-Fperm_SI_Woolf2021!$I$9:$I$93*$C131*IF(AY$58=Fperm_SI_Woolf2021!$E$9:$E$93,1,EXP(LN((1.1*(Fperm_SI_Woolf2021!$E$9:$E$93-AY$58)-63.1579*EXP(-0.19*Fperm_SI_Woolf2021!$E$9:$E$93)+63.1579*EXP(-0.19*AY$58))/(Fperm_SI_Woolf2021!$E$9:$E$93-AY$58))*(AY$58-Fperm_SI_Woolf2021!$E$9:$E$93)/10))) + Fperm_SI_Woolf2021!$G$9:$G$93*EXP(-Fperm_SI_Woolf2021!$J$9:$J$93*$C131*IF(AY$58=Fperm_SI_Woolf2021!$E$9:$E$93,1,EXP(LN((1.1*(Fperm_SI_Woolf2021!$E$9:$E$93-AY$58)-63.1579*EXP(-0.19*Fperm_SI_Woolf2021!$E$9:$E$93)+63.1579*EXP(-0.19*AY$58))/(Fperm_SI_Woolf2021!$E$9:$E$93-AY$58))*(AY$58-Fperm_SI_Woolf2021!$E$9:$E$93)/10))) + Fperm_SI_Woolf2021!$H$9:$H$93*EXP(-Fperm_SI_Woolf2021!$K$9:$K$93*$C131*IF(AY$58=Fperm_SI_Woolf2021!$E$9:$E$93,1,EXP(LN((1.1*(Fperm_SI_Woolf2021!$E$9:$E$93-AY$58)-63.1579*EXP(-0.19*Fperm_SI_Woolf2021!$E$9:$E$93)+63.1579*EXP(-0.19*AY$58))/(Fperm_SI_Woolf2021!$E$9:$E$93-AY$58))*(AY$58-Fperm_SI_Woolf2021!$E$9:$E$93)/10))),Fperm_SI_Woolf2021!$D$9:$D$93)*AY$57+INTERCEPT(Fperm_SI_Woolf2021!$F$9:$F$93*EXP(-Fperm_SI_Woolf2021!$I$9:$I$93*$C131*IF(AY$58=Fperm_SI_Woolf2021!$E$9:$E$93,1,EXP(LN((1.1*(Fperm_SI_Woolf2021!$E$9:$E$93-AY$58)-63.1579*EXP(-0.19*Fperm_SI_Woolf2021!$E$9:$E$93)+63.1579*EXP(-0.19*AY$58))/(Fperm_SI_Woolf2021!$E$9:$E$93-AY$58))*(AY$58-Fperm_SI_Woolf2021!$E$9:$E$93)/10))) + Fperm_SI_Woolf2021!$G$9:$G$93*EXP(-Fperm_SI_Woolf2021!$J$9:$J$93*$C131*IF(AY$58=Fperm_SI_Woolf2021!$E$9:$E$93,1,EXP(LN((1.1*(Fperm_SI_Woolf2021!$E$9:$E$93-AY$58)-63.1579*EXP(-0.19*Fperm_SI_Woolf2021!$E$9:$E$93)+63.1579*EXP(-0.19*AY$58))/(Fperm_SI_Woolf2021!$E$9:$E$93-AY$58))*(AY$58-Fperm_SI_Woolf2021!$E$9:$E$93)/10))) + Fperm_SI_Woolf2021!$H$9:$H$93*EXP(-Fperm_SI_Woolf2021!$K$9:$K$93*$C131*IF(AY$58=Fperm_SI_Woolf2021!$E$9:$E$93,1,EXP(LN((1.1*(Fperm_SI_Woolf2021!$E$9:$E$93-AY$58)-63.1579*EXP(-0.19*Fperm_SI_Woolf2021!$E$9:$E$93)+63.1579*EXP(-0.19*AY$58))/(Fperm_SI_Woolf2021!$E$9:$E$93-AY$58))*(AY$58-Fperm_SI_Woolf2021!$E$9:$E$93)/10))),Fperm_SI_Woolf2021!$D$9:$D$93))</f>
        <v>0.29755119784020945</v>
      </c>
      <c r="AZ131" s="51" cm="1">
        <f t="array" ref="AZ131">MIN(1,SLOPE(Fperm_SI_Woolf2021!$F$9:$F$93*EXP(-Fperm_SI_Woolf2021!$I$9:$I$93*$C131*IF(AZ$58=Fperm_SI_Woolf2021!$E$9:$E$93,1,EXP(LN((1.1*(Fperm_SI_Woolf2021!$E$9:$E$93-AZ$58)-63.1579*EXP(-0.19*Fperm_SI_Woolf2021!$E$9:$E$93)+63.1579*EXP(-0.19*AZ$58))/(Fperm_SI_Woolf2021!$E$9:$E$93-AZ$58))*(AZ$58-Fperm_SI_Woolf2021!$E$9:$E$93)/10))) + Fperm_SI_Woolf2021!$G$9:$G$93*EXP(-Fperm_SI_Woolf2021!$J$9:$J$93*$C131*IF(AZ$58=Fperm_SI_Woolf2021!$E$9:$E$93,1,EXP(LN((1.1*(Fperm_SI_Woolf2021!$E$9:$E$93-AZ$58)-63.1579*EXP(-0.19*Fperm_SI_Woolf2021!$E$9:$E$93)+63.1579*EXP(-0.19*AZ$58))/(Fperm_SI_Woolf2021!$E$9:$E$93-AZ$58))*(AZ$58-Fperm_SI_Woolf2021!$E$9:$E$93)/10))) + Fperm_SI_Woolf2021!$H$9:$H$93*EXP(-Fperm_SI_Woolf2021!$K$9:$K$93*$C131*IF(AZ$58=Fperm_SI_Woolf2021!$E$9:$E$93,1,EXP(LN((1.1*(Fperm_SI_Woolf2021!$E$9:$E$93-AZ$58)-63.1579*EXP(-0.19*Fperm_SI_Woolf2021!$E$9:$E$93)+63.1579*EXP(-0.19*AZ$58))/(Fperm_SI_Woolf2021!$E$9:$E$93-AZ$58))*(AZ$58-Fperm_SI_Woolf2021!$E$9:$E$93)/10))),Fperm_SI_Woolf2021!$D$9:$D$93)*AZ$57+INTERCEPT(Fperm_SI_Woolf2021!$F$9:$F$93*EXP(-Fperm_SI_Woolf2021!$I$9:$I$93*$C131*IF(AZ$58=Fperm_SI_Woolf2021!$E$9:$E$93,1,EXP(LN((1.1*(Fperm_SI_Woolf2021!$E$9:$E$93-AZ$58)-63.1579*EXP(-0.19*Fperm_SI_Woolf2021!$E$9:$E$93)+63.1579*EXP(-0.19*AZ$58))/(Fperm_SI_Woolf2021!$E$9:$E$93-AZ$58))*(AZ$58-Fperm_SI_Woolf2021!$E$9:$E$93)/10))) + Fperm_SI_Woolf2021!$G$9:$G$93*EXP(-Fperm_SI_Woolf2021!$J$9:$J$93*$C131*IF(AZ$58=Fperm_SI_Woolf2021!$E$9:$E$93,1,EXP(LN((1.1*(Fperm_SI_Woolf2021!$E$9:$E$93-AZ$58)-63.1579*EXP(-0.19*Fperm_SI_Woolf2021!$E$9:$E$93)+63.1579*EXP(-0.19*AZ$58))/(Fperm_SI_Woolf2021!$E$9:$E$93-AZ$58))*(AZ$58-Fperm_SI_Woolf2021!$E$9:$E$93)/10))) + Fperm_SI_Woolf2021!$H$9:$H$93*EXP(-Fperm_SI_Woolf2021!$K$9:$K$93*$C131*IF(AZ$58=Fperm_SI_Woolf2021!$E$9:$E$93,1,EXP(LN((1.1*(Fperm_SI_Woolf2021!$E$9:$E$93-AZ$58)-63.1579*EXP(-0.19*Fperm_SI_Woolf2021!$E$9:$E$93)+63.1579*EXP(-0.19*AZ$58))/(Fperm_SI_Woolf2021!$E$9:$E$93-AZ$58))*(AZ$58-Fperm_SI_Woolf2021!$E$9:$E$93)/10))),Fperm_SI_Woolf2021!$D$9:$D$93))</f>
        <v>0.28194854102641409</v>
      </c>
      <c r="BA131" s="51" cm="1">
        <f t="array" ref="BA131">MIN(1,SLOPE(Fperm_SI_Woolf2021!$F$9:$F$93*EXP(-Fperm_SI_Woolf2021!$I$9:$I$93*$C131*IF(BA$58=Fperm_SI_Woolf2021!$E$9:$E$93,1,EXP(LN((1.1*(Fperm_SI_Woolf2021!$E$9:$E$93-BA$58)-63.1579*EXP(-0.19*Fperm_SI_Woolf2021!$E$9:$E$93)+63.1579*EXP(-0.19*BA$58))/(Fperm_SI_Woolf2021!$E$9:$E$93-BA$58))*(BA$58-Fperm_SI_Woolf2021!$E$9:$E$93)/10))) + Fperm_SI_Woolf2021!$G$9:$G$93*EXP(-Fperm_SI_Woolf2021!$J$9:$J$93*$C131*IF(BA$58=Fperm_SI_Woolf2021!$E$9:$E$93,1,EXP(LN((1.1*(Fperm_SI_Woolf2021!$E$9:$E$93-BA$58)-63.1579*EXP(-0.19*Fperm_SI_Woolf2021!$E$9:$E$93)+63.1579*EXP(-0.19*BA$58))/(Fperm_SI_Woolf2021!$E$9:$E$93-BA$58))*(BA$58-Fperm_SI_Woolf2021!$E$9:$E$93)/10))) + Fperm_SI_Woolf2021!$H$9:$H$93*EXP(-Fperm_SI_Woolf2021!$K$9:$K$93*$C131*IF(BA$58=Fperm_SI_Woolf2021!$E$9:$E$93,1,EXP(LN((1.1*(Fperm_SI_Woolf2021!$E$9:$E$93-BA$58)-63.1579*EXP(-0.19*Fperm_SI_Woolf2021!$E$9:$E$93)+63.1579*EXP(-0.19*BA$58))/(Fperm_SI_Woolf2021!$E$9:$E$93-BA$58))*(BA$58-Fperm_SI_Woolf2021!$E$9:$E$93)/10))),Fperm_SI_Woolf2021!$D$9:$D$93)*BA$57+INTERCEPT(Fperm_SI_Woolf2021!$F$9:$F$93*EXP(-Fperm_SI_Woolf2021!$I$9:$I$93*$C131*IF(BA$58=Fperm_SI_Woolf2021!$E$9:$E$93,1,EXP(LN((1.1*(Fperm_SI_Woolf2021!$E$9:$E$93-BA$58)-63.1579*EXP(-0.19*Fperm_SI_Woolf2021!$E$9:$E$93)+63.1579*EXP(-0.19*BA$58))/(Fperm_SI_Woolf2021!$E$9:$E$93-BA$58))*(BA$58-Fperm_SI_Woolf2021!$E$9:$E$93)/10))) + Fperm_SI_Woolf2021!$G$9:$G$93*EXP(-Fperm_SI_Woolf2021!$J$9:$J$93*$C131*IF(BA$58=Fperm_SI_Woolf2021!$E$9:$E$93,1,EXP(LN((1.1*(Fperm_SI_Woolf2021!$E$9:$E$93-BA$58)-63.1579*EXP(-0.19*Fperm_SI_Woolf2021!$E$9:$E$93)+63.1579*EXP(-0.19*BA$58))/(Fperm_SI_Woolf2021!$E$9:$E$93-BA$58))*(BA$58-Fperm_SI_Woolf2021!$E$9:$E$93)/10))) + Fperm_SI_Woolf2021!$H$9:$H$93*EXP(-Fperm_SI_Woolf2021!$K$9:$K$93*$C131*IF(BA$58=Fperm_SI_Woolf2021!$E$9:$E$93,1,EXP(LN((1.1*(Fperm_SI_Woolf2021!$E$9:$E$93-BA$58)-63.1579*EXP(-0.19*Fperm_SI_Woolf2021!$E$9:$E$93)+63.1579*EXP(-0.19*BA$58))/(Fperm_SI_Woolf2021!$E$9:$E$93-BA$58))*(BA$58-Fperm_SI_Woolf2021!$E$9:$E$93)/10))),Fperm_SI_Woolf2021!$D$9:$D$93))</f>
        <v>0.26634588421261873</v>
      </c>
      <c r="BB131" s="51" cm="1">
        <f t="array" ref="BB131">MIN(1,SLOPE(Fperm_SI_Woolf2021!$F$9:$F$93*EXP(-Fperm_SI_Woolf2021!$I$9:$I$93*$C131*IF(BB$58=Fperm_SI_Woolf2021!$E$9:$E$93,1,EXP(LN((1.1*(Fperm_SI_Woolf2021!$E$9:$E$93-BB$58)-63.1579*EXP(-0.19*Fperm_SI_Woolf2021!$E$9:$E$93)+63.1579*EXP(-0.19*BB$58))/(Fperm_SI_Woolf2021!$E$9:$E$93-BB$58))*(BB$58-Fperm_SI_Woolf2021!$E$9:$E$93)/10))) + Fperm_SI_Woolf2021!$G$9:$G$93*EXP(-Fperm_SI_Woolf2021!$J$9:$J$93*$C131*IF(BB$58=Fperm_SI_Woolf2021!$E$9:$E$93,1,EXP(LN((1.1*(Fperm_SI_Woolf2021!$E$9:$E$93-BB$58)-63.1579*EXP(-0.19*Fperm_SI_Woolf2021!$E$9:$E$93)+63.1579*EXP(-0.19*BB$58))/(Fperm_SI_Woolf2021!$E$9:$E$93-BB$58))*(BB$58-Fperm_SI_Woolf2021!$E$9:$E$93)/10))) + Fperm_SI_Woolf2021!$H$9:$H$93*EXP(-Fperm_SI_Woolf2021!$K$9:$K$93*$C131*IF(BB$58=Fperm_SI_Woolf2021!$E$9:$E$93,1,EXP(LN((1.1*(Fperm_SI_Woolf2021!$E$9:$E$93-BB$58)-63.1579*EXP(-0.19*Fperm_SI_Woolf2021!$E$9:$E$93)+63.1579*EXP(-0.19*BB$58))/(Fperm_SI_Woolf2021!$E$9:$E$93-BB$58))*(BB$58-Fperm_SI_Woolf2021!$E$9:$E$93)/10))),Fperm_SI_Woolf2021!$D$9:$D$93)*BB$57+INTERCEPT(Fperm_SI_Woolf2021!$F$9:$F$93*EXP(-Fperm_SI_Woolf2021!$I$9:$I$93*$C131*IF(BB$58=Fperm_SI_Woolf2021!$E$9:$E$93,1,EXP(LN((1.1*(Fperm_SI_Woolf2021!$E$9:$E$93-BB$58)-63.1579*EXP(-0.19*Fperm_SI_Woolf2021!$E$9:$E$93)+63.1579*EXP(-0.19*BB$58))/(Fperm_SI_Woolf2021!$E$9:$E$93-BB$58))*(BB$58-Fperm_SI_Woolf2021!$E$9:$E$93)/10))) + Fperm_SI_Woolf2021!$G$9:$G$93*EXP(-Fperm_SI_Woolf2021!$J$9:$J$93*$C131*IF(BB$58=Fperm_SI_Woolf2021!$E$9:$E$93,1,EXP(LN((1.1*(Fperm_SI_Woolf2021!$E$9:$E$93-BB$58)-63.1579*EXP(-0.19*Fperm_SI_Woolf2021!$E$9:$E$93)+63.1579*EXP(-0.19*BB$58))/(Fperm_SI_Woolf2021!$E$9:$E$93-BB$58))*(BB$58-Fperm_SI_Woolf2021!$E$9:$E$93)/10))) + Fperm_SI_Woolf2021!$H$9:$H$93*EXP(-Fperm_SI_Woolf2021!$K$9:$K$93*$C131*IF(BB$58=Fperm_SI_Woolf2021!$E$9:$E$93,1,EXP(LN((1.1*(Fperm_SI_Woolf2021!$E$9:$E$93-BB$58)-63.1579*EXP(-0.19*Fperm_SI_Woolf2021!$E$9:$E$93)+63.1579*EXP(-0.19*BB$58))/(Fperm_SI_Woolf2021!$E$9:$E$93-BB$58))*(BB$58-Fperm_SI_Woolf2021!$E$9:$E$93)/10))),Fperm_SI_Woolf2021!$D$9:$D$93))</f>
        <v>0.25074322739882338</v>
      </c>
      <c r="BC131" s="51" cm="1">
        <f t="array" ref="BC131">MIN(1,SLOPE(Fperm_SI_Woolf2021!$F$9:$F$93*EXP(-Fperm_SI_Woolf2021!$I$9:$I$93*$C131*IF(BC$58=Fperm_SI_Woolf2021!$E$9:$E$93,1,EXP(LN((1.1*(Fperm_SI_Woolf2021!$E$9:$E$93-BC$58)-63.1579*EXP(-0.19*Fperm_SI_Woolf2021!$E$9:$E$93)+63.1579*EXP(-0.19*BC$58))/(Fperm_SI_Woolf2021!$E$9:$E$93-BC$58))*(BC$58-Fperm_SI_Woolf2021!$E$9:$E$93)/10))) + Fperm_SI_Woolf2021!$G$9:$G$93*EXP(-Fperm_SI_Woolf2021!$J$9:$J$93*$C131*IF(BC$58=Fperm_SI_Woolf2021!$E$9:$E$93,1,EXP(LN((1.1*(Fperm_SI_Woolf2021!$E$9:$E$93-BC$58)-63.1579*EXP(-0.19*Fperm_SI_Woolf2021!$E$9:$E$93)+63.1579*EXP(-0.19*BC$58))/(Fperm_SI_Woolf2021!$E$9:$E$93-BC$58))*(BC$58-Fperm_SI_Woolf2021!$E$9:$E$93)/10))) + Fperm_SI_Woolf2021!$H$9:$H$93*EXP(-Fperm_SI_Woolf2021!$K$9:$K$93*$C131*IF(BC$58=Fperm_SI_Woolf2021!$E$9:$E$93,1,EXP(LN((1.1*(Fperm_SI_Woolf2021!$E$9:$E$93-BC$58)-63.1579*EXP(-0.19*Fperm_SI_Woolf2021!$E$9:$E$93)+63.1579*EXP(-0.19*BC$58))/(Fperm_SI_Woolf2021!$E$9:$E$93-BC$58))*(BC$58-Fperm_SI_Woolf2021!$E$9:$E$93)/10))),Fperm_SI_Woolf2021!$D$9:$D$93)*BC$57+INTERCEPT(Fperm_SI_Woolf2021!$F$9:$F$93*EXP(-Fperm_SI_Woolf2021!$I$9:$I$93*$C131*IF(BC$58=Fperm_SI_Woolf2021!$E$9:$E$93,1,EXP(LN((1.1*(Fperm_SI_Woolf2021!$E$9:$E$93-BC$58)-63.1579*EXP(-0.19*Fperm_SI_Woolf2021!$E$9:$E$93)+63.1579*EXP(-0.19*BC$58))/(Fperm_SI_Woolf2021!$E$9:$E$93-BC$58))*(BC$58-Fperm_SI_Woolf2021!$E$9:$E$93)/10))) + Fperm_SI_Woolf2021!$G$9:$G$93*EXP(-Fperm_SI_Woolf2021!$J$9:$J$93*$C131*IF(BC$58=Fperm_SI_Woolf2021!$E$9:$E$93,1,EXP(LN((1.1*(Fperm_SI_Woolf2021!$E$9:$E$93-BC$58)-63.1579*EXP(-0.19*Fperm_SI_Woolf2021!$E$9:$E$93)+63.1579*EXP(-0.19*BC$58))/(Fperm_SI_Woolf2021!$E$9:$E$93-BC$58))*(BC$58-Fperm_SI_Woolf2021!$E$9:$E$93)/10))) + Fperm_SI_Woolf2021!$H$9:$H$93*EXP(-Fperm_SI_Woolf2021!$K$9:$K$93*$C131*IF(BC$58=Fperm_SI_Woolf2021!$E$9:$E$93,1,EXP(LN((1.1*(Fperm_SI_Woolf2021!$E$9:$E$93-BC$58)-63.1579*EXP(-0.19*Fperm_SI_Woolf2021!$E$9:$E$93)+63.1579*EXP(-0.19*BC$58))/(Fperm_SI_Woolf2021!$E$9:$E$93-BC$58))*(BC$58-Fperm_SI_Woolf2021!$E$9:$E$93)/10))),Fperm_SI_Woolf2021!$D$9:$D$93))</f>
        <v>0.23514057058502805</v>
      </c>
      <c r="BD131" s="51" cm="1">
        <f t="array" ref="BD131">MIN(1,SLOPE(Fperm_SI_Woolf2021!$F$9:$F$93*EXP(-Fperm_SI_Woolf2021!$I$9:$I$93*$C131*IF(BD$58=Fperm_SI_Woolf2021!$E$9:$E$93,1,EXP(LN((1.1*(Fperm_SI_Woolf2021!$E$9:$E$93-BD$58)-63.1579*EXP(-0.19*Fperm_SI_Woolf2021!$E$9:$E$93)+63.1579*EXP(-0.19*BD$58))/(Fperm_SI_Woolf2021!$E$9:$E$93-BD$58))*(BD$58-Fperm_SI_Woolf2021!$E$9:$E$93)/10))) + Fperm_SI_Woolf2021!$G$9:$G$93*EXP(-Fperm_SI_Woolf2021!$J$9:$J$93*$C131*IF(BD$58=Fperm_SI_Woolf2021!$E$9:$E$93,1,EXP(LN((1.1*(Fperm_SI_Woolf2021!$E$9:$E$93-BD$58)-63.1579*EXP(-0.19*Fperm_SI_Woolf2021!$E$9:$E$93)+63.1579*EXP(-0.19*BD$58))/(Fperm_SI_Woolf2021!$E$9:$E$93-BD$58))*(BD$58-Fperm_SI_Woolf2021!$E$9:$E$93)/10))) + Fperm_SI_Woolf2021!$H$9:$H$93*EXP(-Fperm_SI_Woolf2021!$K$9:$K$93*$C131*IF(BD$58=Fperm_SI_Woolf2021!$E$9:$E$93,1,EXP(LN((1.1*(Fperm_SI_Woolf2021!$E$9:$E$93-BD$58)-63.1579*EXP(-0.19*Fperm_SI_Woolf2021!$E$9:$E$93)+63.1579*EXP(-0.19*BD$58))/(Fperm_SI_Woolf2021!$E$9:$E$93-BD$58))*(BD$58-Fperm_SI_Woolf2021!$E$9:$E$93)/10))),Fperm_SI_Woolf2021!$D$9:$D$93)*BD$57+INTERCEPT(Fperm_SI_Woolf2021!$F$9:$F$93*EXP(-Fperm_SI_Woolf2021!$I$9:$I$93*$C131*IF(BD$58=Fperm_SI_Woolf2021!$E$9:$E$93,1,EXP(LN((1.1*(Fperm_SI_Woolf2021!$E$9:$E$93-BD$58)-63.1579*EXP(-0.19*Fperm_SI_Woolf2021!$E$9:$E$93)+63.1579*EXP(-0.19*BD$58))/(Fperm_SI_Woolf2021!$E$9:$E$93-BD$58))*(BD$58-Fperm_SI_Woolf2021!$E$9:$E$93)/10))) + Fperm_SI_Woolf2021!$G$9:$G$93*EXP(-Fperm_SI_Woolf2021!$J$9:$J$93*$C131*IF(BD$58=Fperm_SI_Woolf2021!$E$9:$E$93,1,EXP(LN((1.1*(Fperm_SI_Woolf2021!$E$9:$E$93-BD$58)-63.1579*EXP(-0.19*Fperm_SI_Woolf2021!$E$9:$E$93)+63.1579*EXP(-0.19*BD$58))/(Fperm_SI_Woolf2021!$E$9:$E$93-BD$58))*(BD$58-Fperm_SI_Woolf2021!$E$9:$E$93)/10))) + Fperm_SI_Woolf2021!$H$9:$H$93*EXP(-Fperm_SI_Woolf2021!$K$9:$K$93*$C131*IF(BD$58=Fperm_SI_Woolf2021!$E$9:$E$93,1,EXP(LN((1.1*(Fperm_SI_Woolf2021!$E$9:$E$93-BD$58)-63.1579*EXP(-0.19*Fperm_SI_Woolf2021!$E$9:$E$93)+63.1579*EXP(-0.19*BD$58))/(Fperm_SI_Woolf2021!$E$9:$E$93-BD$58))*(BD$58-Fperm_SI_Woolf2021!$E$9:$E$93)/10))),Fperm_SI_Woolf2021!$D$9:$D$93))</f>
        <v>0.21953791377123269</v>
      </c>
      <c r="BE131" s="51" cm="1">
        <f t="array" ref="BE131">MIN(1,SLOPE(Fperm_SI_Woolf2021!$F$9:$F$93*EXP(-Fperm_SI_Woolf2021!$I$9:$I$93*$C131*IF(BE$58=Fperm_SI_Woolf2021!$E$9:$E$93,1,EXP(LN((1.1*(Fperm_SI_Woolf2021!$E$9:$E$93-BE$58)-63.1579*EXP(-0.19*Fperm_SI_Woolf2021!$E$9:$E$93)+63.1579*EXP(-0.19*BE$58))/(Fperm_SI_Woolf2021!$E$9:$E$93-BE$58))*(BE$58-Fperm_SI_Woolf2021!$E$9:$E$93)/10))) + Fperm_SI_Woolf2021!$G$9:$G$93*EXP(-Fperm_SI_Woolf2021!$J$9:$J$93*$C131*IF(BE$58=Fperm_SI_Woolf2021!$E$9:$E$93,1,EXP(LN((1.1*(Fperm_SI_Woolf2021!$E$9:$E$93-BE$58)-63.1579*EXP(-0.19*Fperm_SI_Woolf2021!$E$9:$E$93)+63.1579*EXP(-0.19*BE$58))/(Fperm_SI_Woolf2021!$E$9:$E$93-BE$58))*(BE$58-Fperm_SI_Woolf2021!$E$9:$E$93)/10))) + Fperm_SI_Woolf2021!$H$9:$H$93*EXP(-Fperm_SI_Woolf2021!$K$9:$K$93*$C131*IF(BE$58=Fperm_SI_Woolf2021!$E$9:$E$93,1,EXP(LN((1.1*(Fperm_SI_Woolf2021!$E$9:$E$93-BE$58)-63.1579*EXP(-0.19*Fperm_SI_Woolf2021!$E$9:$E$93)+63.1579*EXP(-0.19*BE$58))/(Fperm_SI_Woolf2021!$E$9:$E$93-BE$58))*(BE$58-Fperm_SI_Woolf2021!$E$9:$E$93)/10))),Fperm_SI_Woolf2021!$D$9:$D$93)*BE$57+INTERCEPT(Fperm_SI_Woolf2021!$F$9:$F$93*EXP(-Fperm_SI_Woolf2021!$I$9:$I$93*$C131*IF(BE$58=Fperm_SI_Woolf2021!$E$9:$E$93,1,EXP(LN((1.1*(Fperm_SI_Woolf2021!$E$9:$E$93-BE$58)-63.1579*EXP(-0.19*Fperm_SI_Woolf2021!$E$9:$E$93)+63.1579*EXP(-0.19*BE$58))/(Fperm_SI_Woolf2021!$E$9:$E$93-BE$58))*(BE$58-Fperm_SI_Woolf2021!$E$9:$E$93)/10))) + Fperm_SI_Woolf2021!$G$9:$G$93*EXP(-Fperm_SI_Woolf2021!$J$9:$J$93*$C131*IF(BE$58=Fperm_SI_Woolf2021!$E$9:$E$93,1,EXP(LN((1.1*(Fperm_SI_Woolf2021!$E$9:$E$93-BE$58)-63.1579*EXP(-0.19*Fperm_SI_Woolf2021!$E$9:$E$93)+63.1579*EXP(-0.19*BE$58))/(Fperm_SI_Woolf2021!$E$9:$E$93-BE$58))*(BE$58-Fperm_SI_Woolf2021!$E$9:$E$93)/10))) + Fperm_SI_Woolf2021!$H$9:$H$93*EXP(-Fperm_SI_Woolf2021!$K$9:$K$93*$C131*IF(BE$58=Fperm_SI_Woolf2021!$E$9:$E$93,1,EXP(LN((1.1*(Fperm_SI_Woolf2021!$E$9:$E$93-BE$58)-63.1579*EXP(-0.19*Fperm_SI_Woolf2021!$E$9:$E$93)+63.1579*EXP(-0.19*BE$58))/(Fperm_SI_Woolf2021!$E$9:$E$93-BE$58))*(BE$58-Fperm_SI_Woolf2021!$E$9:$E$93)/10))),Fperm_SI_Woolf2021!$D$9:$D$93))</f>
        <v>0.20393525695743733</v>
      </c>
      <c r="BF131" s="51" cm="1">
        <f t="array" ref="BF131">MIN(1,SLOPE(Fperm_SI_Woolf2021!$F$9:$F$93*EXP(-Fperm_SI_Woolf2021!$I$9:$I$93*$C131*IF(BF$58=Fperm_SI_Woolf2021!$E$9:$E$93,1,EXP(LN((1.1*(Fperm_SI_Woolf2021!$E$9:$E$93-BF$58)-63.1579*EXP(-0.19*Fperm_SI_Woolf2021!$E$9:$E$93)+63.1579*EXP(-0.19*BF$58))/(Fperm_SI_Woolf2021!$E$9:$E$93-BF$58))*(BF$58-Fperm_SI_Woolf2021!$E$9:$E$93)/10))) + Fperm_SI_Woolf2021!$G$9:$G$93*EXP(-Fperm_SI_Woolf2021!$J$9:$J$93*$C131*IF(BF$58=Fperm_SI_Woolf2021!$E$9:$E$93,1,EXP(LN((1.1*(Fperm_SI_Woolf2021!$E$9:$E$93-BF$58)-63.1579*EXP(-0.19*Fperm_SI_Woolf2021!$E$9:$E$93)+63.1579*EXP(-0.19*BF$58))/(Fperm_SI_Woolf2021!$E$9:$E$93-BF$58))*(BF$58-Fperm_SI_Woolf2021!$E$9:$E$93)/10))) + Fperm_SI_Woolf2021!$H$9:$H$93*EXP(-Fperm_SI_Woolf2021!$K$9:$K$93*$C131*IF(BF$58=Fperm_SI_Woolf2021!$E$9:$E$93,1,EXP(LN((1.1*(Fperm_SI_Woolf2021!$E$9:$E$93-BF$58)-63.1579*EXP(-0.19*Fperm_SI_Woolf2021!$E$9:$E$93)+63.1579*EXP(-0.19*BF$58))/(Fperm_SI_Woolf2021!$E$9:$E$93-BF$58))*(BF$58-Fperm_SI_Woolf2021!$E$9:$E$93)/10))),Fperm_SI_Woolf2021!$D$9:$D$93)*BF$57+INTERCEPT(Fperm_SI_Woolf2021!$F$9:$F$93*EXP(-Fperm_SI_Woolf2021!$I$9:$I$93*$C131*IF(BF$58=Fperm_SI_Woolf2021!$E$9:$E$93,1,EXP(LN((1.1*(Fperm_SI_Woolf2021!$E$9:$E$93-BF$58)-63.1579*EXP(-0.19*Fperm_SI_Woolf2021!$E$9:$E$93)+63.1579*EXP(-0.19*BF$58))/(Fperm_SI_Woolf2021!$E$9:$E$93-BF$58))*(BF$58-Fperm_SI_Woolf2021!$E$9:$E$93)/10))) + Fperm_SI_Woolf2021!$G$9:$G$93*EXP(-Fperm_SI_Woolf2021!$J$9:$J$93*$C131*IF(BF$58=Fperm_SI_Woolf2021!$E$9:$E$93,1,EXP(LN((1.1*(Fperm_SI_Woolf2021!$E$9:$E$93-BF$58)-63.1579*EXP(-0.19*Fperm_SI_Woolf2021!$E$9:$E$93)+63.1579*EXP(-0.19*BF$58))/(Fperm_SI_Woolf2021!$E$9:$E$93-BF$58))*(BF$58-Fperm_SI_Woolf2021!$E$9:$E$93)/10))) + Fperm_SI_Woolf2021!$H$9:$H$93*EXP(-Fperm_SI_Woolf2021!$K$9:$K$93*$C131*IF(BF$58=Fperm_SI_Woolf2021!$E$9:$E$93,1,EXP(LN((1.1*(Fperm_SI_Woolf2021!$E$9:$E$93-BF$58)-63.1579*EXP(-0.19*Fperm_SI_Woolf2021!$E$9:$E$93)+63.1579*EXP(-0.19*BF$58))/(Fperm_SI_Woolf2021!$E$9:$E$93-BF$58))*(BF$58-Fperm_SI_Woolf2021!$E$9:$E$93)/10))),Fperm_SI_Woolf2021!$D$9:$D$93))</f>
        <v>0.188332600143642</v>
      </c>
      <c r="BG131" s="51" cm="1">
        <f t="array" ref="BG131">MIN(1,SLOPE(Fperm_SI_Woolf2021!$F$9:$F$93*EXP(-Fperm_SI_Woolf2021!$I$9:$I$93*$C131*IF(BG$58=Fperm_SI_Woolf2021!$E$9:$E$93,1,EXP(LN((1.1*(Fperm_SI_Woolf2021!$E$9:$E$93-BG$58)-63.1579*EXP(-0.19*Fperm_SI_Woolf2021!$E$9:$E$93)+63.1579*EXP(-0.19*BG$58))/(Fperm_SI_Woolf2021!$E$9:$E$93-BG$58))*(BG$58-Fperm_SI_Woolf2021!$E$9:$E$93)/10))) + Fperm_SI_Woolf2021!$G$9:$G$93*EXP(-Fperm_SI_Woolf2021!$J$9:$J$93*$C131*IF(BG$58=Fperm_SI_Woolf2021!$E$9:$E$93,1,EXP(LN((1.1*(Fperm_SI_Woolf2021!$E$9:$E$93-BG$58)-63.1579*EXP(-0.19*Fperm_SI_Woolf2021!$E$9:$E$93)+63.1579*EXP(-0.19*BG$58))/(Fperm_SI_Woolf2021!$E$9:$E$93-BG$58))*(BG$58-Fperm_SI_Woolf2021!$E$9:$E$93)/10))) + Fperm_SI_Woolf2021!$H$9:$H$93*EXP(-Fperm_SI_Woolf2021!$K$9:$K$93*$C131*IF(BG$58=Fperm_SI_Woolf2021!$E$9:$E$93,1,EXP(LN((1.1*(Fperm_SI_Woolf2021!$E$9:$E$93-BG$58)-63.1579*EXP(-0.19*Fperm_SI_Woolf2021!$E$9:$E$93)+63.1579*EXP(-0.19*BG$58))/(Fperm_SI_Woolf2021!$E$9:$E$93-BG$58))*(BG$58-Fperm_SI_Woolf2021!$E$9:$E$93)/10))),Fperm_SI_Woolf2021!$D$9:$D$93)*BG$57+INTERCEPT(Fperm_SI_Woolf2021!$F$9:$F$93*EXP(-Fperm_SI_Woolf2021!$I$9:$I$93*$C131*IF(BG$58=Fperm_SI_Woolf2021!$E$9:$E$93,1,EXP(LN((1.1*(Fperm_SI_Woolf2021!$E$9:$E$93-BG$58)-63.1579*EXP(-0.19*Fperm_SI_Woolf2021!$E$9:$E$93)+63.1579*EXP(-0.19*BG$58))/(Fperm_SI_Woolf2021!$E$9:$E$93-BG$58))*(BG$58-Fperm_SI_Woolf2021!$E$9:$E$93)/10))) + Fperm_SI_Woolf2021!$G$9:$G$93*EXP(-Fperm_SI_Woolf2021!$J$9:$J$93*$C131*IF(BG$58=Fperm_SI_Woolf2021!$E$9:$E$93,1,EXP(LN((1.1*(Fperm_SI_Woolf2021!$E$9:$E$93-BG$58)-63.1579*EXP(-0.19*Fperm_SI_Woolf2021!$E$9:$E$93)+63.1579*EXP(-0.19*BG$58))/(Fperm_SI_Woolf2021!$E$9:$E$93-BG$58))*(BG$58-Fperm_SI_Woolf2021!$E$9:$E$93)/10))) + Fperm_SI_Woolf2021!$H$9:$H$93*EXP(-Fperm_SI_Woolf2021!$K$9:$K$93*$C131*IF(BG$58=Fperm_SI_Woolf2021!$E$9:$E$93,1,EXP(LN((1.1*(Fperm_SI_Woolf2021!$E$9:$E$93-BG$58)-63.1579*EXP(-0.19*Fperm_SI_Woolf2021!$E$9:$E$93)+63.1579*EXP(-0.19*BG$58))/(Fperm_SI_Woolf2021!$E$9:$E$93-BG$58))*(BG$58-Fperm_SI_Woolf2021!$E$9:$E$93)/10))),Fperm_SI_Woolf2021!$D$9:$D$93))</f>
        <v>0.17272994332984665</v>
      </c>
      <c r="BH131" s="51" cm="1">
        <f t="array" ref="BH131">MIN(1,SLOPE(Fperm_SI_Woolf2021!$F$9:$F$93*EXP(-Fperm_SI_Woolf2021!$I$9:$I$93*$C131*IF(BH$58=Fperm_SI_Woolf2021!$E$9:$E$93,1,EXP(LN((1.1*(Fperm_SI_Woolf2021!$E$9:$E$93-BH$58)-63.1579*EXP(-0.19*Fperm_SI_Woolf2021!$E$9:$E$93)+63.1579*EXP(-0.19*BH$58))/(Fperm_SI_Woolf2021!$E$9:$E$93-BH$58))*(BH$58-Fperm_SI_Woolf2021!$E$9:$E$93)/10))) + Fperm_SI_Woolf2021!$G$9:$G$93*EXP(-Fperm_SI_Woolf2021!$J$9:$J$93*$C131*IF(BH$58=Fperm_SI_Woolf2021!$E$9:$E$93,1,EXP(LN((1.1*(Fperm_SI_Woolf2021!$E$9:$E$93-BH$58)-63.1579*EXP(-0.19*Fperm_SI_Woolf2021!$E$9:$E$93)+63.1579*EXP(-0.19*BH$58))/(Fperm_SI_Woolf2021!$E$9:$E$93-BH$58))*(BH$58-Fperm_SI_Woolf2021!$E$9:$E$93)/10))) + Fperm_SI_Woolf2021!$H$9:$H$93*EXP(-Fperm_SI_Woolf2021!$K$9:$K$93*$C131*IF(BH$58=Fperm_SI_Woolf2021!$E$9:$E$93,1,EXP(LN((1.1*(Fperm_SI_Woolf2021!$E$9:$E$93-BH$58)-63.1579*EXP(-0.19*Fperm_SI_Woolf2021!$E$9:$E$93)+63.1579*EXP(-0.19*BH$58))/(Fperm_SI_Woolf2021!$E$9:$E$93-BH$58))*(BH$58-Fperm_SI_Woolf2021!$E$9:$E$93)/10))),Fperm_SI_Woolf2021!$D$9:$D$93)*BH$57+INTERCEPT(Fperm_SI_Woolf2021!$F$9:$F$93*EXP(-Fperm_SI_Woolf2021!$I$9:$I$93*$C131*IF(BH$58=Fperm_SI_Woolf2021!$E$9:$E$93,1,EXP(LN((1.1*(Fperm_SI_Woolf2021!$E$9:$E$93-BH$58)-63.1579*EXP(-0.19*Fperm_SI_Woolf2021!$E$9:$E$93)+63.1579*EXP(-0.19*BH$58))/(Fperm_SI_Woolf2021!$E$9:$E$93-BH$58))*(BH$58-Fperm_SI_Woolf2021!$E$9:$E$93)/10))) + Fperm_SI_Woolf2021!$G$9:$G$93*EXP(-Fperm_SI_Woolf2021!$J$9:$J$93*$C131*IF(BH$58=Fperm_SI_Woolf2021!$E$9:$E$93,1,EXP(LN((1.1*(Fperm_SI_Woolf2021!$E$9:$E$93-BH$58)-63.1579*EXP(-0.19*Fperm_SI_Woolf2021!$E$9:$E$93)+63.1579*EXP(-0.19*BH$58))/(Fperm_SI_Woolf2021!$E$9:$E$93-BH$58))*(BH$58-Fperm_SI_Woolf2021!$E$9:$E$93)/10))) + Fperm_SI_Woolf2021!$H$9:$H$93*EXP(-Fperm_SI_Woolf2021!$K$9:$K$93*$C131*IF(BH$58=Fperm_SI_Woolf2021!$E$9:$E$93,1,EXP(LN((1.1*(Fperm_SI_Woolf2021!$E$9:$E$93-BH$58)-63.1579*EXP(-0.19*Fperm_SI_Woolf2021!$E$9:$E$93)+63.1579*EXP(-0.19*BH$58))/(Fperm_SI_Woolf2021!$E$9:$E$93-BH$58))*(BH$58-Fperm_SI_Woolf2021!$E$9:$E$93)/10))),Fperm_SI_Woolf2021!$D$9:$D$93))</f>
        <v>0.15712728651605126</v>
      </c>
      <c r="BI131" s="51" cm="1">
        <f t="array" ref="BI131">MIN(1,SLOPE(Fperm_SI_Woolf2021!$F$9:$F$93*EXP(-Fperm_SI_Woolf2021!$I$9:$I$93*$C131*IF(BI$58=Fperm_SI_Woolf2021!$E$9:$E$93,1,EXP(LN((1.1*(Fperm_SI_Woolf2021!$E$9:$E$93-BI$58)-63.1579*EXP(-0.19*Fperm_SI_Woolf2021!$E$9:$E$93)+63.1579*EXP(-0.19*BI$58))/(Fperm_SI_Woolf2021!$E$9:$E$93-BI$58))*(BI$58-Fperm_SI_Woolf2021!$E$9:$E$93)/10))) + Fperm_SI_Woolf2021!$G$9:$G$93*EXP(-Fperm_SI_Woolf2021!$J$9:$J$93*$C131*IF(BI$58=Fperm_SI_Woolf2021!$E$9:$E$93,1,EXP(LN((1.1*(Fperm_SI_Woolf2021!$E$9:$E$93-BI$58)-63.1579*EXP(-0.19*Fperm_SI_Woolf2021!$E$9:$E$93)+63.1579*EXP(-0.19*BI$58))/(Fperm_SI_Woolf2021!$E$9:$E$93-BI$58))*(BI$58-Fperm_SI_Woolf2021!$E$9:$E$93)/10))) + Fperm_SI_Woolf2021!$H$9:$H$93*EXP(-Fperm_SI_Woolf2021!$K$9:$K$93*$C131*IF(BI$58=Fperm_SI_Woolf2021!$E$9:$E$93,1,EXP(LN((1.1*(Fperm_SI_Woolf2021!$E$9:$E$93-BI$58)-63.1579*EXP(-0.19*Fperm_SI_Woolf2021!$E$9:$E$93)+63.1579*EXP(-0.19*BI$58))/(Fperm_SI_Woolf2021!$E$9:$E$93-BI$58))*(BI$58-Fperm_SI_Woolf2021!$E$9:$E$93)/10))),Fperm_SI_Woolf2021!$D$9:$D$93)*BI$57+INTERCEPT(Fperm_SI_Woolf2021!$F$9:$F$93*EXP(-Fperm_SI_Woolf2021!$I$9:$I$93*$C131*IF(BI$58=Fperm_SI_Woolf2021!$E$9:$E$93,1,EXP(LN((1.1*(Fperm_SI_Woolf2021!$E$9:$E$93-BI$58)-63.1579*EXP(-0.19*Fperm_SI_Woolf2021!$E$9:$E$93)+63.1579*EXP(-0.19*BI$58))/(Fperm_SI_Woolf2021!$E$9:$E$93-BI$58))*(BI$58-Fperm_SI_Woolf2021!$E$9:$E$93)/10))) + Fperm_SI_Woolf2021!$G$9:$G$93*EXP(-Fperm_SI_Woolf2021!$J$9:$J$93*$C131*IF(BI$58=Fperm_SI_Woolf2021!$E$9:$E$93,1,EXP(LN((1.1*(Fperm_SI_Woolf2021!$E$9:$E$93-BI$58)-63.1579*EXP(-0.19*Fperm_SI_Woolf2021!$E$9:$E$93)+63.1579*EXP(-0.19*BI$58))/(Fperm_SI_Woolf2021!$E$9:$E$93-BI$58))*(BI$58-Fperm_SI_Woolf2021!$E$9:$E$93)/10))) + Fperm_SI_Woolf2021!$H$9:$H$93*EXP(-Fperm_SI_Woolf2021!$K$9:$K$93*$C131*IF(BI$58=Fperm_SI_Woolf2021!$E$9:$E$93,1,EXP(LN((1.1*(Fperm_SI_Woolf2021!$E$9:$E$93-BI$58)-63.1579*EXP(-0.19*Fperm_SI_Woolf2021!$E$9:$E$93)+63.1579*EXP(-0.19*BI$58))/(Fperm_SI_Woolf2021!$E$9:$E$93-BI$58))*(BI$58-Fperm_SI_Woolf2021!$E$9:$E$93)/10))),Fperm_SI_Woolf2021!$D$9:$D$93))</f>
        <v>0.14152462970225591</v>
      </c>
      <c r="BJ131" s="51" cm="1">
        <f t="array" ref="BJ131">MIN(1,SLOPE(Fperm_SI_Woolf2021!$F$9:$F$93*EXP(-Fperm_SI_Woolf2021!$I$9:$I$93*$C131*IF(BJ$58=Fperm_SI_Woolf2021!$E$9:$E$93,1,EXP(LN((1.1*(Fperm_SI_Woolf2021!$E$9:$E$93-BJ$58)-63.1579*EXP(-0.19*Fperm_SI_Woolf2021!$E$9:$E$93)+63.1579*EXP(-0.19*BJ$58))/(Fperm_SI_Woolf2021!$E$9:$E$93-BJ$58))*(BJ$58-Fperm_SI_Woolf2021!$E$9:$E$93)/10))) + Fperm_SI_Woolf2021!$G$9:$G$93*EXP(-Fperm_SI_Woolf2021!$J$9:$J$93*$C131*IF(BJ$58=Fperm_SI_Woolf2021!$E$9:$E$93,1,EXP(LN((1.1*(Fperm_SI_Woolf2021!$E$9:$E$93-BJ$58)-63.1579*EXP(-0.19*Fperm_SI_Woolf2021!$E$9:$E$93)+63.1579*EXP(-0.19*BJ$58))/(Fperm_SI_Woolf2021!$E$9:$E$93-BJ$58))*(BJ$58-Fperm_SI_Woolf2021!$E$9:$E$93)/10))) + Fperm_SI_Woolf2021!$H$9:$H$93*EXP(-Fperm_SI_Woolf2021!$K$9:$K$93*$C131*IF(BJ$58=Fperm_SI_Woolf2021!$E$9:$E$93,1,EXP(LN((1.1*(Fperm_SI_Woolf2021!$E$9:$E$93-BJ$58)-63.1579*EXP(-0.19*Fperm_SI_Woolf2021!$E$9:$E$93)+63.1579*EXP(-0.19*BJ$58))/(Fperm_SI_Woolf2021!$E$9:$E$93-BJ$58))*(BJ$58-Fperm_SI_Woolf2021!$E$9:$E$93)/10))),Fperm_SI_Woolf2021!$D$9:$D$93)*BJ$57+INTERCEPT(Fperm_SI_Woolf2021!$F$9:$F$93*EXP(-Fperm_SI_Woolf2021!$I$9:$I$93*$C131*IF(BJ$58=Fperm_SI_Woolf2021!$E$9:$E$93,1,EXP(LN((1.1*(Fperm_SI_Woolf2021!$E$9:$E$93-BJ$58)-63.1579*EXP(-0.19*Fperm_SI_Woolf2021!$E$9:$E$93)+63.1579*EXP(-0.19*BJ$58))/(Fperm_SI_Woolf2021!$E$9:$E$93-BJ$58))*(BJ$58-Fperm_SI_Woolf2021!$E$9:$E$93)/10))) + Fperm_SI_Woolf2021!$G$9:$G$93*EXP(-Fperm_SI_Woolf2021!$J$9:$J$93*$C131*IF(BJ$58=Fperm_SI_Woolf2021!$E$9:$E$93,1,EXP(LN((1.1*(Fperm_SI_Woolf2021!$E$9:$E$93-BJ$58)-63.1579*EXP(-0.19*Fperm_SI_Woolf2021!$E$9:$E$93)+63.1579*EXP(-0.19*BJ$58))/(Fperm_SI_Woolf2021!$E$9:$E$93-BJ$58))*(BJ$58-Fperm_SI_Woolf2021!$E$9:$E$93)/10))) + Fperm_SI_Woolf2021!$H$9:$H$93*EXP(-Fperm_SI_Woolf2021!$K$9:$K$93*$C131*IF(BJ$58=Fperm_SI_Woolf2021!$E$9:$E$93,1,EXP(LN((1.1*(Fperm_SI_Woolf2021!$E$9:$E$93-BJ$58)-63.1579*EXP(-0.19*Fperm_SI_Woolf2021!$E$9:$E$93)+63.1579*EXP(-0.19*BJ$58))/(Fperm_SI_Woolf2021!$E$9:$E$93-BJ$58))*(BJ$58-Fperm_SI_Woolf2021!$E$9:$E$93)/10))),Fperm_SI_Woolf2021!$D$9:$D$93))</f>
        <v>0.12592197288846055</v>
      </c>
      <c r="BK131" s="51" cm="1">
        <f t="array" ref="BK131">MIN(1,SLOPE(Fperm_SI_Woolf2021!$F$9:$F$93*EXP(-Fperm_SI_Woolf2021!$I$9:$I$93*$C131*IF(BK$58=Fperm_SI_Woolf2021!$E$9:$E$93,1,EXP(LN((1.1*(Fperm_SI_Woolf2021!$E$9:$E$93-BK$58)-63.1579*EXP(-0.19*Fperm_SI_Woolf2021!$E$9:$E$93)+63.1579*EXP(-0.19*BK$58))/(Fperm_SI_Woolf2021!$E$9:$E$93-BK$58))*(BK$58-Fperm_SI_Woolf2021!$E$9:$E$93)/10))) + Fperm_SI_Woolf2021!$G$9:$G$93*EXP(-Fperm_SI_Woolf2021!$J$9:$J$93*$C131*IF(BK$58=Fperm_SI_Woolf2021!$E$9:$E$93,1,EXP(LN((1.1*(Fperm_SI_Woolf2021!$E$9:$E$93-BK$58)-63.1579*EXP(-0.19*Fperm_SI_Woolf2021!$E$9:$E$93)+63.1579*EXP(-0.19*BK$58))/(Fperm_SI_Woolf2021!$E$9:$E$93-BK$58))*(BK$58-Fperm_SI_Woolf2021!$E$9:$E$93)/10))) + Fperm_SI_Woolf2021!$H$9:$H$93*EXP(-Fperm_SI_Woolf2021!$K$9:$K$93*$C131*IF(BK$58=Fperm_SI_Woolf2021!$E$9:$E$93,1,EXP(LN((1.1*(Fperm_SI_Woolf2021!$E$9:$E$93-BK$58)-63.1579*EXP(-0.19*Fperm_SI_Woolf2021!$E$9:$E$93)+63.1579*EXP(-0.19*BK$58))/(Fperm_SI_Woolf2021!$E$9:$E$93-BK$58))*(BK$58-Fperm_SI_Woolf2021!$E$9:$E$93)/10))),Fperm_SI_Woolf2021!$D$9:$D$93)*BK$57+INTERCEPT(Fperm_SI_Woolf2021!$F$9:$F$93*EXP(-Fperm_SI_Woolf2021!$I$9:$I$93*$C131*IF(BK$58=Fperm_SI_Woolf2021!$E$9:$E$93,1,EXP(LN((1.1*(Fperm_SI_Woolf2021!$E$9:$E$93-BK$58)-63.1579*EXP(-0.19*Fperm_SI_Woolf2021!$E$9:$E$93)+63.1579*EXP(-0.19*BK$58))/(Fperm_SI_Woolf2021!$E$9:$E$93-BK$58))*(BK$58-Fperm_SI_Woolf2021!$E$9:$E$93)/10))) + Fperm_SI_Woolf2021!$G$9:$G$93*EXP(-Fperm_SI_Woolf2021!$J$9:$J$93*$C131*IF(BK$58=Fperm_SI_Woolf2021!$E$9:$E$93,1,EXP(LN((1.1*(Fperm_SI_Woolf2021!$E$9:$E$93-BK$58)-63.1579*EXP(-0.19*Fperm_SI_Woolf2021!$E$9:$E$93)+63.1579*EXP(-0.19*BK$58))/(Fperm_SI_Woolf2021!$E$9:$E$93-BK$58))*(BK$58-Fperm_SI_Woolf2021!$E$9:$E$93)/10))) + Fperm_SI_Woolf2021!$H$9:$H$93*EXP(-Fperm_SI_Woolf2021!$K$9:$K$93*$C131*IF(BK$58=Fperm_SI_Woolf2021!$E$9:$E$93,1,EXP(LN((1.1*(Fperm_SI_Woolf2021!$E$9:$E$93-BK$58)-63.1579*EXP(-0.19*Fperm_SI_Woolf2021!$E$9:$E$93)+63.1579*EXP(-0.19*BK$58))/(Fperm_SI_Woolf2021!$E$9:$E$93-BK$58))*(BK$58-Fperm_SI_Woolf2021!$E$9:$E$93)/10))),Fperm_SI_Woolf2021!$D$9:$D$93))</f>
        <v>0.11031931607466516</v>
      </c>
      <c r="BL131" s="51" cm="1">
        <f t="array" ref="BL131">MIN(1,SLOPE(Fperm_SI_Woolf2021!$F$9:$F$93*EXP(-Fperm_SI_Woolf2021!$I$9:$I$93*$C131*IF(BL$58=Fperm_SI_Woolf2021!$E$9:$E$93,1,EXP(LN((1.1*(Fperm_SI_Woolf2021!$E$9:$E$93-BL$58)-63.1579*EXP(-0.19*Fperm_SI_Woolf2021!$E$9:$E$93)+63.1579*EXP(-0.19*BL$58))/(Fperm_SI_Woolf2021!$E$9:$E$93-BL$58))*(BL$58-Fperm_SI_Woolf2021!$E$9:$E$93)/10))) + Fperm_SI_Woolf2021!$G$9:$G$93*EXP(-Fperm_SI_Woolf2021!$J$9:$J$93*$C131*IF(BL$58=Fperm_SI_Woolf2021!$E$9:$E$93,1,EXP(LN((1.1*(Fperm_SI_Woolf2021!$E$9:$E$93-BL$58)-63.1579*EXP(-0.19*Fperm_SI_Woolf2021!$E$9:$E$93)+63.1579*EXP(-0.19*BL$58))/(Fperm_SI_Woolf2021!$E$9:$E$93-BL$58))*(BL$58-Fperm_SI_Woolf2021!$E$9:$E$93)/10))) + Fperm_SI_Woolf2021!$H$9:$H$93*EXP(-Fperm_SI_Woolf2021!$K$9:$K$93*$C131*IF(BL$58=Fperm_SI_Woolf2021!$E$9:$E$93,1,EXP(LN((1.1*(Fperm_SI_Woolf2021!$E$9:$E$93-BL$58)-63.1579*EXP(-0.19*Fperm_SI_Woolf2021!$E$9:$E$93)+63.1579*EXP(-0.19*BL$58))/(Fperm_SI_Woolf2021!$E$9:$E$93-BL$58))*(BL$58-Fperm_SI_Woolf2021!$E$9:$E$93)/10))),Fperm_SI_Woolf2021!$D$9:$D$93)*BL$57+INTERCEPT(Fperm_SI_Woolf2021!$F$9:$F$93*EXP(-Fperm_SI_Woolf2021!$I$9:$I$93*$C131*IF(BL$58=Fperm_SI_Woolf2021!$E$9:$E$93,1,EXP(LN((1.1*(Fperm_SI_Woolf2021!$E$9:$E$93-BL$58)-63.1579*EXP(-0.19*Fperm_SI_Woolf2021!$E$9:$E$93)+63.1579*EXP(-0.19*BL$58))/(Fperm_SI_Woolf2021!$E$9:$E$93-BL$58))*(BL$58-Fperm_SI_Woolf2021!$E$9:$E$93)/10))) + Fperm_SI_Woolf2021!$G$9:$G$93*EXP(-Fperm_SI_Woolf2021!$J$9:$J$93*$C131*IF(BL$58=Fperm_SI_Woolf2021!$E$9:$E$93,1,EXP(LN((1.1*(Fperm_SI_Woolf2021!$E$9:$E$93-BL$58)-63.1579*EXP(-0.19*Fperm_SI_Woolf2021!$E$9:$E$93)+63.1579*EXP(-0.19*BL$58))/(Fperm_SI_Woolf2021!$E$9:$E$93-BL$58))*(BL$58-Fperm_SI_Woolf2021!$E$9:$E$93)/10))) + Fperm_SI_Woolf2021!$H$9:$H$93*EXP(-Fperm_SI_Woolf2021!$K$9:$K$93*$C131*IF(BL$58=Fperm_SI_Woolf2021!$E$9:$E$93,1,EXP(LN((1.1*(Fperm_SI_Woolf2021!$E$9:$E$93-BL$58)-63.1579*EXP(-0.19*Fperm_SI_Woolf2021!$E$9:$E$93)+63.1579*EXP(-0.19*BL$58))/(Fperm_SI_Woolf2021!$E$9:$E$93-BL$58))*(BL$58-Fperm_SI_Woolf2021!$E$9:$E$93)/10))),Fperm_SI_Woolf2021!$D$9:$D$93))</f>
        <v>0.2879058428552253</v>
      </c>
      <c r="BM131" s="51" cm="1">
        <f t="array" ref="BM131">MIN(1,SLOPE(Fperm_SI_Woolf2021!$F$9:$F$93*EXP(-Fperm_SI_Woolf2021!$I$9:$I$93*$C131*IF(BM$58=Fperm_SI_Woolf2021!$E$9:$E$93,1,EXP(LN((1.1*(Fperm_SI_Woolf2021!$E$9:$E$93-BM$58)-63.1579*EXP(-0.19*Fperm_SI_Woolf2021!$E$9:$E$93)+63.1579*EXP(-0.19*BM$58))/(Fperm_SI_Woolf2021!$E$9:$E$93-BM$58))*(BM$58-Fperm_SI_Woolf2021!$E$9:$E$93)/10))) + Fperm_SI_Woolf2021!$G$9:$G$93*EXP(-Fperm_SI_Woolf2021!$J$9:$J$93*$C131*IF(BM$58=Fperm_SI_Woolf2021!$E$9:$E$93,1,EXP(LN((1.1*(Fperm_SI_Woolf2021!$E$9:$E$93-BM$58)-63.1579*EXP(-0.19*Fperm_SI_Woolf2021!$E$9:$E$93)+63.1579*EXP(-0.19*BM$58))/(Fperm_SI_Woolf2021!$E$9:$E$93-BM$58))*(BM$58-Fperm_SI_Woolf2021!$E$9:$E$93)/10))) + Fperm_SI_Woolf2021!$H$9:$H$93*EXP(-Fperm_SI_Woolf2021!$K$9:$K$93*$C131*IF(BM$58=Fperm_SI_Woolf2021!$E$9:$E$93,1,EXP(LN((1.1*(Fperm_SI_Woolf2021!$E$9:$E$93-BM$58)-63.1579*EXP(-0.19*Fperm_SI_Woolf2021!$E$9:$E$93)+63.1579*EXP(-0.19*BM$58))/(Fperm_SI_Woolf2021!$E$9:$E$93-BM$58))*(BM$58-Fperm_SI_Woolf2021!$E$9:$E$93)/10))),Fperm_SI_Woolf2021!$D$9:$D$93)*BM$57+INTERCEPT(Fperm_SI_Woolf2021!$F$9:$F$93*EXP(-Fperm_SI_Woolf2021!$I$9:$I$93*$C131*IF(BM$58=Fperm_SI_Woolf2021!$E$9:$E$93,1,EXP(LN((1.1*(Fperm_SI_Woolf2021!$E$9:$E$93-BM$58)-63.1579*EXP(-0.19*Fperm_SI_Woolf2021!$E$9:$E$93)+63.1579*EXP(-0.19*BM$58))/(Fperm_SI_Woolf2021!$E$9:$E$93-BM$58))*(BM$58-Fperm_SI_Woolf2021!$E$9:$E$93)/10))) + Fperm_SI_Woolf2021!$G$9:$G$93*EXP(-Fperm_SI_Woolf2021!$J$9:$J$93*$C131*IF(BM$58=Fperm_SI_Woolf2021!$E$9:$E$93,1,EXP(LN((1.1*(Fperm_SI_Woolf2021!$E$9:$E$93-BM$58)-63.1579*EXP(-0.19*Fperm_SI_Woolf2021!$E$9:$E$93)+63.1579*EXP(-0.19*BM$58))/(Fperm_SI_Woolf2021!$E$9:$E$93-BM$58))*(BM$58-Fperm_SI_Woolf2021!$E$9:$E$93)/10))) + Fperm_SI_Woolf2021!$H$9:$H$93*EXP(-Fperm_SI_Woolf2021!$K$9:$K$93*$C131*IF(BM$58=Fperm_SI_Woolf2021!$E$9:$E$93,1,EXP(LN((1.1*(Fperm_SI_Woolf2021!$E$9:$E$93-BM$58)-63.1579*EXP(-0.19*Fperm_SI_Woolf2021!$E$9:$E$93)+63.1579*EXP(-0.19*BM$58))/(Fperm_SI_Woolf2021!$E$9:$E$93-BM$58))*(BM$58-Fperm_SI_Woolf2021!$E$9:$E$93)/10))),Fperm_SI_Woolf2021!$D$9:$D$93))</f>
        <v>0.27423255930885421</v>
      </c>
      <c r="BN131" s="51" cm="1">
        <f t="array" ref="BN131">MIN(1,SLOPE(Fperm_SI_Woolf2021!$F$9:$F$93*EXP(-Fperm_SI_Woolf2021!$I$9:$I$93*$C131*IF(BN$58=Fperm_SI_Woolf2021!$E$9:$E$93,1,EXP(LN((1.1*(Fperm_SI_Woolf2021!$E$9:$E$93-BN$58)-63.1579*EXP(-0.19*Fperm_SI_Woolf2021!$E$9:$E$93)+63.1579*EXP(-0.19*BN$58))/(Fperm_SI_Woolf2021!$E$9:$E$93-BN$58))*(BN$58-Fperm_SI_Woolf2021!$E$9:$E$93)/10))) + Fperm_SI_Woolf2021!$G$9:$G$93*EXP(-Fperm_SI_Woolf2021!$J$9:$J$93*$C131*IF(BN$58=Fperm_SI_Woolf2021!$E$9:$E$93,1,EXP(LN((1.1*(Fperm_SI_Woolf2021!$E$9:$E$93-BN$58)-63.1579*EXP(-0.19*Fperm_SI_Woolf2021!$E$9:$E$93)+63.1579*EXP(-0.19*BN$58))/(Fperm_SI_Woolf2021!$E$9:$E$93-BN$58))*(BN$58-Fperm_SI_Woolf2021!$E$9:$E$93)/10))) + Fperm_SI_Woolf2021!$H$9:$H$93*EXP(-Fperm_SI_Woolf2021!$K$9:$K$93*$C131*IF(BN$58=Fperm_SI_Woolf2021!$E$9:$E$93,1,EXP(LN((1.1*(Fperm_SI_Woolf2021!$E$9:$E$93-BN$58)-63.1579*EXP(-0.19*Fperm_SI_Woolf2021!$E$9:$E$93)+63.1579*EXP(-0.19*BN$58))/(Fperm_SI_Woolf2021!$E$9:$E$93-BN$58))*(BN$58-Fperm_SI_Woolf2021!$E$9:$E$93)/10))),Fperm_SI_Woolf2021!$D$9:$D$93)*BN$57+INTERCEPT(Fperm_SI_Woolf2021!$F$9:$F$93*EXP(-Fperm_SI_Woolf2021!$I$9:$I$93*$C131*IF(BN$58=Fperm_SI_Woolf2021!$E$9:$E$93,1,EXP(LN((1.1*(Fperm_SI_Woolf2021!$E$9:$E$93-BN$58)-63.1579*EXP(-0.19*Fperm_SI_Woolf2021!$E$9:$E$93)+63.1579*EXP(-0.19*BN$58))/(Fperm_SI_Woolf2021!$E$9:$E$93-BN$58))*(BN$58-Fperm_SI_Woolf2021!$E$9:$E$93)/10))) + Fperm_SI_Woolf2021!$G$9:$G$93*EXP(-Fperm_SI_Woolf2021!$J$9:$J$93*$C131*IF(BN$58=Fperm_SI_Woolf2021!$E$9:$E$93,1,EXP(LN((1.1*(Fperm_SI_Woolf2021!$E$9:$E$93-BN$58)-63.1579*EXP(-0.19*Fperm_SI_Woolf2021!$E$9:$E$93)+63.1579*EXP(-0.19*BN$58))/(Fperm_SI_Woolf2021!$E$9:$E$93-BN$58))*(BN$58-Fperm_SI_Woolf2021!$E$9:$E$93)/10))) + Fperm_SI_Woolf2021!$H$9:$H$93*EXP(-Fperm_SI_Woolf2021!$K$9:$K$93*$C131*IF(BN$58=Fperm_SI_Woolf2021!$E$9:$E$93,1,EXP(LN((1.1*(Fperm_SI_Woolf2021!$E$9:$E$93-BN$58)-63.1579*EXP(-0.19*Fperm_SI_Woolf2021!$E$9:$E$93)+63.1579*EXP(-0.19*BN$58))/(Fperm_SI_Woolf2021!$E$9:$E$93-BN$58))*(BN$58-Fperm_SI_Woolf2021!$E$9:$E$93)/10))),Fperm_SI_Woolf2021!$D$9:$D$93))</f>
        <v>0.26055927576248311</v>
      </c>
      <c r="BO131" s="51" cm="1">
        <f t="array" ref="BO131">MIN(1,SLOPE(Fperm_SI_Woolf2021!$F$9:$F$93*EXP(-Fperm_SI_Woolf2021!$I$9:$I$93*$C131*IF(BO$58=Fperm_SI_Woolf2021!$E$9:$E$93,1,EXP(LN((1.1*(Fperm_SI_Woolf2021!$E$9:$E$93-BO$58)-63.1579*EXP(-0.19*Fperm_SI_Woolf2021!$E$9:$E$93)+63.1579*EXP(-0.19*BO$58))/(Fperm_SI_Woolf2021!$E$9:$E$93-BO$58))*(BO$58-Fperm_SI_Woolf2021!$E$9:$E$93)/10))) + Fperm_SI_Woolf2021!$G$9:$G$93*EXP(-Fperm_SI_Woolf2021!$J$9:$J$93*$C131*IF(BO$58=Fperm_SI_Woolf2021!$E$9:$E$93,1,EXP(LN((1.1*(Fperm_SI_Woolf2021!$E$9:$E$93-BO$58)-63.1579*EXP(-0.19*Fperm_SI_Woolf2021!$E$9:$E$93)+63.1579*EXP(-0.19*BO$58))/(Fperm_SI_Woolf2021!$E$9:$E$93-BO$58))*(BO$58-Fperm_SI_Woolf2021!$E$9:$E$93)/10))) + Fperm_SI_Woolf2021!$H$9:$H$93*EXP(-Fperm_SI_Woolf2021!$K$9:$K$93*$C131*IF(BO$58=Fperm_SI_Woolf2021!$E$9:$E$93,1,EXP(LN((1.1*(Fperm_SI_Woolf2021!$E$9:$E$93-BO$58)-63.1579*EXP(-0.19*Fperm_SI_Woolf2021!$E$9:$E$93)+63.1579*EXP(-0.19*BO$58))/(Fperm_SI_Woolf2021!$E$9:$E$93-BO$58))*(BO$58-Fperm_SI_Woolf2021!$E$9:$E$93)/10))),Fperm_SI_Woolf2021!$D$9:$D$93)*BO$57+INTERCEPT(Fperm_SI_Woolf2021!$F$9:$F$93*EXP(-Fperm_SI_Woolf2021!$I$9:$I$93*$C131*IF(BO$58=Fperm_SI_Woolf2021!$E$9:$E$93,1,EXP(LN((1.1*(Fperm_SI_Woolf2021!$E$9:$E$93-BO$58)-63.1579*EXP(-0.19*Fperm_SI_Woolf2021!$E$9:$E$93)+63.1579*EXP(-0.19*BO$58))/(Fperm_SI_Woolf2021!$E$9:$E$93-BO$58))*(BO$58-Fperm_SI_Woolf2021!$E$9:$E$93)/10))) + Fperm_SI_Woolf2021!$G$9:$G$93*EXP(-Fperm_SI_Woolf2021!$J$9:$J$93*$C131*IF(BO$58=Fperm_SI_Woolf2021!$E$9:$E$93,1,EXP(LN((1.1*(Fperm_SI_Woolf2021!$E$9:$E$93-BO$58)-63.1579*EXP(-0.19*Fperm_SI_Woolf2021!$E$9:$E$93)+63.1579*EXP(-0.19*BO$58))/(Fperm_SI_Woolf2021!$E$9:$E$93-BO$58))*(BO$58-Fperm_SI_Woolf2021!$E$9:$E$93)/10))) + Fperm_SI_Woolf2021!$H$9:$H$93*EXP(-Fperm_SI_Woolf2021!$K$9:$K$93*$C131*IF(BO$58=Fperm_SI_Woolf2021!$E$9:$E$93,1,EXP(LN((1.1*(Fperm_SI_Woolf2021!$E$9:$E$93-BO$58)-63.1579*EXP(-0.19*Fperm_SI_Woolf2021!$E$9:$E$93)+63.1579*EXP(-0.19*BO$58))/(Fperm_SI_Woolf2021!$E$9:$E$93-BO$58))*(BO$58-Fperm_SI_Woolf2021!$E$9:$E$93)/10))),Fperm_SI_Woolf2021!$D$9:$D$93))</f>
        <v>0.24688599221611204</v>
      </c>
      <c r="BP131" s="51" cm="1">
        <f t="array" ref="BP131">MIN(1,SLOPE(Fperm_SI_Woolf2021!$F$9:$F$93*EXP(-Fperm_SI_Woolf2021!$I$9:$I$93*$C131*IF(BP$58=Fperm_SI_Woolf2021!$E$9:$E$93,1,EXP(LN((1.1*(Fperm_SI_Woolf2021!$E$9:$E$93-BP$58)-63.1579*EXP(-0.19*Fperm_SI_Woolf2021!$E$9:$E$93)+63.1579*EXP(-0.19*BP$58))/(Fperm_SI_Woolf2021!$E$9:$E$93-BP$58))*(BP$58-Fperm_SI_Woolf2021!$E$9:$E$93)/10))) + Fperm_SI_Woolf2021!$G$9:$G$93*EXP(-Fperm_SI_Woolf2021!$J$9:$J$93*$C131*IF(BP$58=Fperm_SI_Woolf2021!$E$9:$E$93,1,EXP(LN((1.1*(Fperm_SI_Woolf2021!$E$9:$E$93-BP$58)-63.1579*EXP(-0.19*Fperm_SI_Woolf2021!$E$9:$E$93)+63.1579*EXP(-0.19*BP$58))/(Fperm_SI_Woolf2021!$E$9:$E$93-BP$58))*(BP$58-Fperm_SI_Woolf2021!$E$9:$E$93)/10))) + Fperm_SI_Woolf2021!$H$9:$H$93*EXP(-Fperm_SI_Woolf2021!$K$9:$K$93*$C131*IF(BP$58=Fperm_SI_Woolf2021!$E$9:$E$93,1,EXP(LN((1.1*(Fperm_SI_Woolf2021!$E$9:$E$93-BP$58)-63.1579*EXP(-0.19*Fperm_SI_Woolf2021!$E$9:$E$93)+63.1579*EXP(-0.19*BP$58))/(Fperm_SI_Woolf2021!$E$9:$E$93-BP$58))*(BP$58-Fperm_SI_Woolf2021!$E$9:$E$93)/10))),Fperm_SI_Woolf2021!$D$9:$D$93)*BP$57+INTERCEPT(Fperm_SI_Woolf2021!$F$9:$F$93*EXP(-Fperm_SI_Woolf2021!$I$9:$I$93*$C131*IF(BP$58=Fperm_SI_Woolf2021!$E$9:$E$93,1,EXP(LN((1.1*(Fperm_SI_Woolf2021!$E$9:$E$93-BP$58)-63.1579*EXP(-0.19*Fperm_SI_Woolf2021!$E$9:$E$93)+63.1579*EXP(-0.19*BP$58))/(Fperm_SI_Woolf2021!$E$9:$E$93-BP$58))*(BP$58-Fperm_SI_Woolf2021!$E$9:$E$93)/10))) + Fperm_SI_Woolf2021!$G$9:$G$93*EXP(-Fperm_SI_Woolf2021!$J$9:$J$93*$C131*IF(BP$58=Fperm_SI_Woolf2021!$E$9:$E$93,1,EXP(LN((1.1*(Fperm_SI_Woolf2021!$E$9:$E$93-BP$58)-63.1579*EXP(-0.19*Fperm_SI_Woolf2021!$E$9:$E$93)+63.1579*EXP(-0.19*BP$58))/(Fperm_SI_Woolf2021!$E$9:$E$93-BP$58))*(BP$58-Fperm_SI_Woolf2021!$E$9:$E$93)/10))) + Fperm_SI_Woolf2021!$H$9:$H$93*EXP(-Fperm_SI_Woolf2021!$K$9:$K$93*$C131*IF(BP$58=Fperm_SI_Woolf2021!$E$9:$E$93,1,EXP(LN((1.1*(Fperm_SI_Woolf2021!$E$9:$E$93-BP$58)-63.1579*EXP(-0.19*Fperm_SI_Woolf2021!$E$9:$E$93)+63.1579*EXP(-0.19*BP$58))/(Fperm_SI_Woolf2021!$E$9:$E$93-BP$58))*(BP$58-Fperm_SI_Woolf2021!$E$9:$E$93)/10))),Fperm_SI_Woolf2021!$D$9:$D$93))</f>
        <v>0.23321270866974098</v>
      </c>
      <c r="BQ131" s="51" cm="1">
        <f t="array" ref="BQ131">MIN(1,SLOPE(Fperm_SI_Woolf2021!$F$9:$F$93*EXP(-Fperm_SI_Woolf2021!$I$9:$I$93*$C131*IF(BQ$58=Fperm_SI_Woolf2021!$E$9:$E$93,1,EXP(LN((1.1*(Fperm_SI_Woolf2021!$E$9:$E$93-BQ$58)-63.1579*EXP(-0.19*Fperm_SI_Woolf2021!$E$9:$E$93)+63.1579*EXP(-0.19*BQ$58))/(Fperm_SI_Woolf2021!$E$9:$E$93-BQ$58))*(BQ$58-Fperm_SI_Woolf2021!$E$9:$E$93)/10))) + Fperm_SI_Woolf2021!$G$9:$G$93*EXP(-Fperm_SI_Woolf2021!$J$9:$J$93*$C131*IF(BQ$58=Fperm_SI_Woolf2021!$E$9:$E$93,1,EXP(LN((1.1*(Fperm_SI_Woolf2021!$E$9:$E$93-BQ$58)-63.1579*EXP(-0.19*Fperm_SI_Woolf2021!$E$9:$E$93)+63.1579*EXP(-0.19*BQ$58))/(Fperm_SI_Woolf2021!$E$9:$E$93-BQ$58))*(BQ$58-Fperm_SI_Woolf2021!$E$9:$E$93)/10))) + Fperm_SI_Woolf2021!$H$9:$H$93*EXP(-Fperm_SI_Woolf2021!$K$9:$K$93*$C131*IF(BQ$58=Fperm_SI_Woolf2021!$E$9:$E$93,1,EXP(LN((1.1*(Fperm_SI_Woolf2021!$E$9:$E$93-BQ$58)-63.1579*EXP(-0.19*Fperm_SI_Woolf2021!$E$9:$E$93)+63.1579*EXP(-0.19*BQ$58))/(Fperm_SI_Woolf2021!$E$9:$E$93-BQ$58))*(BQ$58-Fperm_SI_Woolf2021!$E$9:$E$93)/10))),Fperm_SI_Woolf2021!$D$9:$D$93)*BQ$57+INTERCEPT(Fperm_SI_Woolf2021!$F$9:$F$93*EXP(-Fperm_SI_Woolf2021!$I$9:$I$93*$C131*IF(BQ$58=Fperm_SI_Woolf2021!$E$9:$E$93,1,EXP(LN((1.1*(Fperm_SI_Woolf2021!$E$9:$E$93-BQ$58)-63.1579*EXP(-0.19*Fperm_SI_Woolf2021!$E$9:$E$93)+63.1579*EXP(-0.19*BQ$58))/(Fperm_SI_Woolf2021!$E$9:$E$93-BQ$58))*(BQ$58-Fperm_SI_Woolf2021!$E$9:$E$93)/10))) + Fperm_SI_Woolf2021!$G$9:$G$93*EXP(-Fperm_SI_Woolf2021!$J$9:$J$93*$C131*IF(BQ$58=Fperm_SI_Woolf2021!$E$9:$E$93,1,EXP(LN((1.1*(Fperm_SI_Woolf2021!$E$9:$E$93-BQ$58)-63.1579*EXP(-0.19*Fperm_SI_Woolf2021!$E$9:$E$93)+63.1579*EXP(-0.19*BQ$58))/(Fperm_SI_Woolf2021!$E$9:$E$93-BQ$58))*(BQ$58-Fperm_SI_Woolf2021!$E$9:$E$93)/10))) + Fperm_SI_Woolf2021!$H$9:$H$93*EXP(-Fperm_SI_Woolf2021!$K$9:$K$93*$C131*IF(BQ$58=Fperm_SI_Woolf2021!$E$9:$E$93,1,EXP(LN((1.1*(Fperm_SI_Woolf2021!$E$9:$E$93-BQ$58)-63.1579*EXP(-0.19*Fperm_SI_Woolf2021!$E$9:$E$93)+63.1579*EXP(-0.19*BQ$58))/(Fperm_SI_Woolf2021!$E$9:$E$93-BQ$58))*(BQ$58-Fperm_SI_Woolf2021!$E$9:$E$93)/10))),Fperm_SI_Woolf2021!$D$9:$D$93))</f>
        <v>0.21953942512336988</v>
      </c>
      <c r="BR131" s="51" cm="1">
        <f t="array" ref="BR131">MIN(1,SLOPE(Fperm_SI_Woolf2021!$F$9:$F$93*EXP(-Fperm_SI_Woolf2021!$I$9:$I$93*$C131*IF(BR$58=Fperm_SI_Woolf2021!$E$9:$E$93,1,EXP(LN((1.1*(Fperm_SI_Woolf2021!$E$9:$E$93-BR$58)-63.1579*EXP(-0.19*Fperm_SI_Woolf2021!$E$9:$E$93)+63.1579*EXP(-0.19*BR$58))/(Fperm_SI_Woolf2021!$E$9:$E$93-BR$58))*(BR$58-Fperm_SI_Woolf2021!$E$9:$E$93)/10))) + Fperm_SI_Woolf2021!$G$9:$G$93*EXP(-Fperm_SI_Woolf2021!$J$9:$J$93*$C131*IF(BR$58=Fperm_SI_Woolf2021!$E$9:$E$93,1,EXP(LN((1.1*(Fperm_SI_Woolf2021!$E$9:$E$93-BR$58)-63.1579*EXP(-0.19*Fperm_SI_Woolf2021!$E$9:$E$93)+63.1579*EXP(-0.19*BR$58))/(Fperm_SI_Woolf2021!$E$9:$E$93-BR$58))*(BR$58-Fperm_SI_Woolf2021!$E$9:$E$93)/10))) + Fperm_SI_Woolf2021!$H$9:$H$93*EXP(-Fperm_SI_Woolf2021!$K$9:$K$93*$C131*IF(BR$58=Fperm_SI_Woolf2021!$E$9:$E$93,1,EXP(LN((1.1*(Fperm_SI_Woolf2021!$E$9:$E$93-BR$58)-63.1579*EXP(-0.19*Fperm_SI_Woolf2021!$E$9:$E$93)+63.1579*EXP(-0.19*BR$58))/(Fperm_SI_Woolf2021!$E$9:$E$93-BR$58))*(BR$58-Fperm_SI_Woolf2021!$E$9:$E$93)/10))),Fperm_SI_Woolf2021!$D$9:$D$93)*BR$57+INTERCEPT(Fperm_SI_Woolf2021!$F$9:$F$93*EXP(-Fperm_SI_Woolf2021!$I$9:$I$93*$C131*IF(BR$58=Fperm_SI_Woolf2021!$E$9:$E$93,1,EXP(LN((1.1*(Fperm_SI_Woolf2021!$E$9:$E$93-BR$58)-63.1579*EXP(-0.19*Fperm_SI_Woolf2021!$E$9:$E$93)+63.1579*EXP(-0.19*BR$58))/(Fperm_SI_Woolf2021!$E$9:$E$93-BR$58))*(BR$58-Fperm_SI_Woolf2021!$E$9:$E$93)/10))) + Fperm_SI_Woolf2021!$G$9:$G$93*EXP(-Fperm_SI_Woolf2021!$J$9:$J$93*$C131*IF(BR$58=Fperm_SI_Woolf2021!$E$9:$E$93,1,EXP(LN((1.1*(Fperm_SI_Woolf2021!$E$9:$E$93-BR$58)-63.1579*EXP(-0.19*Fperm_SI_Woolf2021!$E$9:$E$93)+63.1579*EXP(-0.19*BR$58))/(Fperm_SI_Woolf2021!$E$9:$E$93-BR$58))*(BR$58-Fperm_SI_Woolf2021!$E$9:$E$93)/10))) + Fperm_SI_Woolf2021!$H$9:$H$93*EXP(-Fperm_SI_Woolf2021!$K$9:$K$93*$C131*IF(BR$58=Fperm_SI_Woolf2021!$E$9:$E$93,1,EXP(LN((1.1*(Fperm_SI_Woolf2021!$E$9:$E$93-BR$58)-63.1579*EXP(-0.19*Fperm_SI_Woolf2021!$E$9:$E$93)+63.1579*EXP(-0.19*BR$58))/(Fperm_SI_Woolf2021!$E$9:$E$93-BR$58))*(BR$58-Fperm_SI_Woolf2021!$E$9:$E$93)/10))),Fperm_SI_Woolf2021!$D$9:$D$93))</f>
        <v>0.20586614157699878</v>
      </c>
      <c r="BS131" s="51" cm="1">
        <f t="array" ref="BS131">MIN(1,SLOPE(Fperm_SI_Woolf2021!$F$9:$F$93*EXP(-Fperm_SI_Woolf2021!$I$9:$I$93*$C131*IF(BS$58=Fperm_SI_Woolf2021!$E$9:$E$93,1,EXP(LN((1.1*(Fperm_SI_Woolf2021!$E$9:$E$93-BS$58)-63.1579*EXP(-0.19*Fperm_SI_Woolf2021!$E$9:$E$93)+63.1579*EXP(-0.19*BS$58))/(Fperm_SI_Woolf2021!$E$9:$E$93-BS$58))*(BS$58-Fperm_SI_Woolf2021!$E$9:$E$93)/10))) + Fperm_SI_Woolf2021!$G$9:$G$93*EXP(-Fperm_SI_Woolf2021!$J$9:$J$93*$C131*IF(BS$58=Fperm_SI_Woolf2021!$E$9:$E$93,1,EXP(LN((1.1*(Fperm_SI_Woolf2021!$E$9:$E$93-BS$58)-63.1579*EXP(-0.19*Fperm_SI_Woolf2021!$E$9:$E$93)+63.1579*EXP(-0.19*BS$58))/(Fperm_SI_Woolf2021!$E$9:$E$93-BS$58))*(BS$58-Fperm_SI_Woolf2021!$E$9:$E$93)/10))) + Fperm_SI_Woolf2021!$H$9:$H$93*EXP(-Fperm_SI_Woolf2021!$K$9:$K$93*$C131*IF(BS$58=Fperm_SI_Woolf2021!$E$9:$E$93,1,EXP(LN((1.1*(Fperm_SI_Woolf2021!$E$9:$E$93-BS$58)-63.1579*EXP(-0.19*Fperm_SI_Woolf2021!$E$9:$E$93)+63.1579*EXP(-0.19*BS$58))/(Fperm_SI_Woolf2021!$E$9:$E$93-BS$58))*(BS$58-Fperm_SI_Woolf2021!$E$9:$E$93)/10))),Fperm_SI_Woolf2021!$D$9:$D$93)*BS$57+INTERCEPT(Fperm_SI_Woolf2021!$F$9:$F$93*EXP(-Fperm_SI_Woolf2021!$I$9:$I$93*$C131*IF(BS$58=Fperm_SI_Woolf2021!$E$9:$E$93,1,EXP(LN((1.1*(Fperm_SI_Woolf2021!$E$9:$E$93-BS$58)-63.1579*EXP(-0.19*Fperm_SI_Woolf2021!$E$9:$E$93)+63.1579*EXP(-0.19*BS$58))/(Fperm_SI_Woolf2021!$E$9:$E$93-BS$58))*(BS$58-Fperm_SI_Woolf2021!$E$9:$E$93)/10))) + Fperm_SI_Woolf2021!$G$9:$G$93*EXP(-Fperm_SI_Woolf2021!$J$9:$J$93*$C131*IF(BS$58=Fperm_SI_Woolf2021!$E$9:$E$93,1,EXP(LN((1.1*(Fperm_SI_Woolf2021!$E$9:$E$93-BS$58)-63.1579*EXP(-0.19*Fperm_SI_Woolf2021!$E$9:$E$93)+63.1579*EXP(-0.19*BS$58))/(Fperm_SI_Woolf2021!$E$9:$E$93-BS$58))*(BS$58-Fperm_SI_Woolf2021!$E$9:$E$93)/10))) + Fperm_SI_Woolf2021!$H$9:$H$93*EXP(-Fperm_SI_Woolf2021!$K$9:$K$93*$C131*IF(BS$58=Fperm_SI_Woolf2021!$E$9:$E$93,1,EXP(LN((1.1*(Fperm_SI_Woolf2021!$E$9:$E$93-BS$58)-63.1579*EXP(-0.19*Fperm_SI_Woolf2021!$E$9:$E$93)+63.1579*EXP(-0.19*BS$58))/(Fperm_SI_Woolf2021!$E$9:$E$93-BS$58))*(BS$58-Fperm_SI_Woolf2021!$E$9:$E$93)/10))),Fperm_SI_Woolf2021!$D$9:$D$93))</f>
        <v>0.19219285803062769</v>
      </c>
      <c r="BT131" s="51" cm="1">
        <f t="array" ref="BT131">MIN(1,SLOPE(Fperm_SI_Woolf2021!$F$9:$F$93*EXP(-Fperm_SI_Woolf2021!$I$9:$I$93*$C131*IF(BT$58=Fperm_SI_Woolf2021!$E$9:$E$93,1,EXP(LN((1.1*(Fperm_SI_Woolf2021!$E$9:$E$93-BT$58)-63.1579*EXP(-0.19*Fperm_SI_Woolf2021!$E$9:$E$93)+63.1579*EXP(-0.19*BT$58))/(Fperm_SI_Woolf2021!$E$9:$E$93-BT$58))*(BT$58-Fperm_SI_Woolf2021!$E$9:$E$93)/10))) + Fperm_SI_Woolf2021!$G$9:$G$93*EXP(-Fperm_SI_Woolf2021!$J$9:$J$93*$C131*IF(BT$58=Fperm_SI_Woolf2021!$E$9:$E$93,1,EXP(LN((1.1*(Fperm_SI_Woolf2021!$E$9:$E$93-BT$58)-63.1579*EXP(-0.19*Fperm_SI_Woolf2021!$E$9:$E$93)+63.1579*EXP(-0.19*BT$58))/(Fperm_SI_Woolf2021!$E$9:$E$93-BT$58))*(BT$58-Fperm_SI_Woolf2021!$E$9:$E$93)/10))) + Fperm_SI_Woolf2021!$H$9:$H$93*EXP(-Fperm_SI_Woolf2021!$K$9:$K$93*$C131*IF(BT$58=Fperm_SI_Woolf2021!$E$9:$E$93,1,EXP(LN((1.1*(Fperm_SI_Woolf2021!$E$9:$E$93-BT$58)-63.1579*EXP(-0.19*Fperm_SI_Woolf2021!$E$9:$E$93)+63.1579*EXP(-0.19*BT$58))/(Fperm_SI_Woolf2021!$E$9:$E$93-BT$58))*(BT$58-Fperm_SI_Woolf2021!$E$9:$E$93)/10))),Fperm_SI_Woolf2021!$D$9:$D$93)*BT$57+INTERCEPT(Fperm_SI_Woolf2021!$F$9:$F$93*EXP(-Fperm_SI_Woolf2021!$I$9:$I$93*$C131*IF(BT$58=Fperm_SI_Woolf2021!$E$9:$E$93,1,EXP(LN((1.1*(Fperm_SI_Woolf2021!$E$9:$E$93-BT$58)-63.1579*EXP(-0.19*Fperm_SI_Woolf2021!$E$9:$E$93)+63.1579*EXP(-0.19*BT$58))/(Fperm_SI_Woolf2021!$E$9:$E$93-BT$58))*(BT$58-Fperm_SI_Woolf2021!$E$9:$E$93)/10))) + Fperm_SI_Woolf2021!$G$9:$G$93*EXP(-Fperm_SI_Woolf2021!$J$9:$J$93*$C131*IF(BT$58=Fperm_SI_Woolf2021!$E$9:$E$93,1,EXP(LN((1.1*(Fperm_SI_Woolf2021!$E$9:$E$93-BT$58)-63.1579*EXP(-0.19*Fperm_SI_Woolf2021!$E$9:$E$93)+63.1579*EXP(-0.19*BT$58))/(Fperm_SI_Woolf2021!$E$9:$E$93-BT$58))*(BT$58-Fperm_SI_Woolf2021!$E$9:$E$93)/10))) + Fperm_SI_Woolf2021!$H$9:$H$93*EXP(-Fperm_SI_Woolf2021!$K$9:$K$93*$C131*IF(BT$58=Fperm_SI_Woolf2021!$E$9:$E$93,1,EXP(LN((1.1*(Fperm_SI_Woolf2021!$E$9:$E$93-BT$58)-63.1579*EXP(-0.19*Fperm_SI_Woolf2021!$E$9:$E$93)+63.1579*EXP(-0.19*BT$58))/(Fperm_SI_Woolf2021!$E$9:$E$93-BT$58))*(BT$58-Fperm_SI_Woolf2021!$E$9:$E$93)/10))),Fperm_SI_Woolf2021!$D$9:$D$93))</f>
        <v>0.17851957448425662</v>
      </c>
      <c r="BU131" s="51" cm="1">
        <f t="array" ref="BU131">MIN(1,SLOPE(Fperm_SI_Woolf2021!$F$9:$F$93*EXP(-Fperm_SI_Woolf2021!$I$9:$I$93*$C131*IF(BU$58=Fperm_SI_Woolf2021!$E$9:$E$93,1,EXP(LN((1.1*(Fperm_SI_Woolf2021!$E$9:$E$93-BU$58)-63.1579*EXP(-0.19*Fperm_SI_Woolf2021!$E$9:$E$93)+63.1579*EXP(-0.19*BU$58))/(Fperm_SI_Woolf2021!$E$9:$E$93-BU$58))*(BU$58-Fperm_SI_Woolf2021!$E$9:$E$93)/10))) + Fperm_SI_Woolf2021!$G$9:$G$93*EXP(-Fperm_SI_Woolf2021!$J$9:$J$93*$C131*IF(BU$58=Fperm_SI_Woolf2021!$E$9:$E$93,1,EXP(LN((1.1*(Fperm_SI_Woolf2021!$E$9:$E$93-BU$58)-63.1579*EXP(-0.19*Fperm_SI_Woolf2021!$E$9:$E$93)+63.1579*EXP(-0.19*BU$58))/(Fperm_SI_Woolf2021!$E$9:$E$93-BU$58))*(BU$58-Fperm_SI_Woolf2021!$E$9:$E$93)/10))) + Fperm_SI_Woolf2021!$H$9:$H$93*EXP(-Fperm_SI_Woolf2021!$K$9:$K$93*$C131*IF(BU$58=Fperm_SI_Woolf2021!$E$9:$E$93,1,EXP(LN((1.1*(Fperm_SI_Woolf2021!$E$9:$E$93-BU$58)-63.1579*EXP(-0.19*Fperm_SI_Woolf2021!$E$9:$E$93)+63.1579*EXP(-0.19*BU$58))/(Fperm_SI_Woolf2021!$E$9:$E$93-BU$58))*(BU$58-Fperm_SI_Woolf2021!$E$9:$E$93)/10))),Fperm_SI_Woolf2021!$D$9:$D$93)*BU$57+INTERCEPT(Fperm_SI_Woolf2021!$F$9:$F$93*EXP(-Fperm_SI_Woolf2021!$I$9:$I$93*$C131*IF(BU$58=Fperm_SI_Woolf2021!$E$9:$E$93,1,EXP(LN((1.1*(Fperm_SI_Woolf2021!$E$9:$E$93-BU$58)-63.1579*EXP(-0.19*Fperm_SI_Woolf2021!$E$9:$E$93)+63.1579*EXP(-0.19*BU$58))/(Fperm_SI_Woolf2021!$E$9:$E$93-BU$58))*(BU$58-Fperm_SI_Woolf2021!$E$9:$E$93)/10))) + Fperm_SI_Woolf2021!$G$9:$G$93*EXP(-Fperm_SI_Woolf2021!$J$9:$J$93*$C131*IF(BU$58=Fperm_SI_Woolf2021!$E$9:$E$93,1,EXP(LN((1.1*(Fperm_SI_Woolf2021!$E$9:$E$93-BU$58)-63.1579*EXP(-0.19*Fperm_SI_Woolf2021!$E$9:$E$93)+63.1579*EXP(-0.19*BU$58))/(Fperm_SI_Woolf2021!$E$9:$E$93-BU$58))*(BU$58-Fperm_SI_Woolf2021!$E$9:$E$93)/10))) + Fperm_SI_Woolf2021!$H$9:$H$93*EXP(-Fperm_SI_Woolf2021!$K$9:$K$93*$C131*IF(BU$58=Fperm_SI_Woolf2021!$E$9:$E$93,1,EXP(LN((1.1*(Fperm_SI_Woolf2021!$E$9:$E$93-BU$58)-63.1579*EXP(-0.19*Fperm_SI_Woolf2021!$E$9:$E$93)+63.1579*EXP(-0.19*BU$58))/(Fperm_SI_Woolf2021!$E$9:$E$93-BU$58))*(BU$58-Fperm_SI_Woolf2021!$E$9:$E$93)/10))),Fperm_SI_Woolf2021!$D$9:$D$93))</f>
        <v>0.16484629093788555</v>
      </c>
      <c r="BV131" s="51" cm="1">
        <f t="array" ref="BV131">MIN(1,SLOPE(Fperm_SI_Woolf2021!$F$9:$F$93*EXP(-Fperm_SI_Woolf2021!$I$9:$I$93*$C131*IF(BV$58=Fperm_SI_Woolf2021!$E$9:$E$93,1,EXP(LN((1.1*(Fperm_SI_Woolf2021!$E$9:$E$93-BV$58)-63.1579*EXP(-0.19*Fperm_SI_Woolf2021!$E$9:$E$93)+63.1579*EXP(-0.19*BV$58))/(Fperm_SI_Woolf2021!$E$9:$E$93-BV$58))*(BV$58-Fperm_SI_Woolf2021!$E$9:$E$93)/10))) + Fperm_SI_Woolf2021!$G$9:$G$93*EXP(-Fperm_SI_Woolf2021!$J$9:$J$93*$C131*IF(BV$58=Fperm_SI_Woolf2021!$E$9:$E$93,1,EXP(LN((1.1*(Fperm_SI_Woolf2021!$E$9:$E$93-BV$58)-63.1579*EXP(-0.19*Fperm_SI_Woolf2021!$E$9:$E$93)+63.1579*EXP(-0.19*BV$58))/(Fperm_SI_Woolf2021!$E$9:$E$93-BV$58))*(BV$58-Fperm_SI_Woolf2021!$E$9:$E$93)/10))) + Fperm_SI_Woolf2021!$H$9:$H$93*EXP(-Fperm_SI_Woolf2021!$K$9:$K$93*$C131*IF(BV$58=Fperm_SI_Woolf2021!$E$9:$E$93,1,EXP(LN((1.1*(Fperm_SI_Woolf2021!$E$9:$E$93-BV$58)-63.1579*EXP(-0.19*Fperm_SI_Woolf2021!$E$9:$E$93)+63.1579*EXP(-0.19*BV$58))/(Fperm_SI_Woolf2021!$E$9:$E$93-BV$58))*(BV$58-Fperm_SI_Woolf2021!$E$9:$E$93)/10))),Fperm_SI_Woolf2021!$D$9:$D$93)*BV$57+INTERCEPT(Fperm_SI_Woolf2021!$F$9:$F$93*EXP(-Fperm_SI_Woolf2021!$I$9:$I$93*$C131*IF(BV$58=Fperm_SI_Woolf2021!$E$9:$E$93,1,EXP(LN((1.1*(Fperm_SI_Woolf2021!$E$9:$E$93-BV$58)-63.1579*EXP(-0.19*Fperm_SI_Woolf2021!$E$9:$E$93)+63.1579*EXP(-0.19*BV$58))/(Fperm_SI_Woolf2021!$E$9:$E$93-BV$58))*(BV$58-Fperm_SI_Woolf2021!$E$9:$E$93)/10))) + Fperm_SI_Woolf2021!$G$9:$G$93*EXP(-Fperm_SI_Woolf2021!$J$9:$J$93*$C131*IF(BV$58=Fperm_SI_Woolf2021!$E$9:$E$93,1,EXP(LN((1.1*(Fperm_SI_Woolf2021!$E$9:$E$93-BV$58)-63.1579*EXP(-0.19*Fperm_SI_Woolf2021!$E$9:$E$93)+63.1579*EXP(-0.19*BV$58))/(Fperm_SI_Woolf2021!$E$9:$E$93-BV$58))*(BV$58-Fperm_SI_Woolf2021!$E$9:$E$93)/10))) + Fperm_SI_Woolf2021!$H$9:$H$93*EXP(-Fperm_SI_Woolf2021!$K$9:$K$93*$C131*IF(BV$58=Fperm_SI_Woolf2021!$E$9:$E$93,1,EXP(LN((1.1*(Fperm_SI_Woolf2021!$E$9:$E$93-BV$58)-63.1579*EXP(-0.19*Fperm_SI_Woolf2021!$E$9:$E$93)+63.1579*EXP(-0.19*BV$58))/(Fperm_SI_Woolf2021!$E$9:$E$93-BV$58))*(BV$58-Fperm_SI_Woolf2021!$E$9:$E$93)/10))),Fperm_SI_Woolf2021!$D$9:$D$93))</f>
        <v>0.15117300739151446</v>
      </c>
      <c r="BW131" s="51" cm="1">
        <f t="array" ref="BW131">MIN(1,SLOPE(Fperm_SI_Woolf2021!$F$9:$F$93*EXP(-Fperm_SI_Woolf2021!$I$9:$I$93*$C131*IF(BW$58=Fperm_SI_Woolf2021!$E$9:$E$93,1,EXP(LN((1.1*(Fperm_SI_Woolf2021!$E$9:$E$93-BW$58)-63.1579*EXP(-0.19*Fperm_SI_Woolf2021!$E$9:$E$93)+63.1579*EXP(-0.19*BW$58))/(Fperm_SI_Woolf2021!$E$9:$E$93-BW$58))*(BW$58-Fperm_SI_Woolf2021!$E$9:$E$93)/10))) + Fperm_SI_Woolf2021!$G$9:$G$93*EXP(-Fperm_SI_Woolf2021!$J$9:$J$93*$C131*IF(BW$58=Fperm_SI_Woolf2021!$E$9:$E$93,1,EXP(LN((1.1*(Fperm_SI_Woolf2021!$E$9:$E$93-BW$58)-63.1579*EXP(-0.19*Fperm_SI_Woolf2021!$E$9:$E$93)+63.1579*EXP(-0.19*BW$58))/(Fperm_SI_Woolf2021!$E$9:$E$93-BW$58))*(BW$58-Fperm_SI_Woolf2021!$E$9:$E$93)/10))) + Fperm_SI_Woolf2021!$H$9:$H$93*EXP(-Fperm_SI_Woolf2021!$K$9:$K$93*$C131*IF(BW$58=Fperm_SI_Woolf2021!$E$9:$E$93,1,EXP(LN((1.1*(Fperm_SI_Woolf2021!$E$9:$E$93-BW$58)-63.1579*EXP(-0.19*Fperm_SI_Woolf2021!$E$9:$E$93)+63.1579*EXP(-0.19*BW$58))/(Fperm_SI_Woolf2021!$E$9:$E$93-BW$58))*(BW$58-Fperm_SI_Woolf2021!$E$9:$E$93)/10))),Fperm_SI_Woolf2021!$D$9:$D$93)*BW$57+INTERCEPT(Fperm_SI_Woolf2021!$F$9:$F$93*EXP(-Fperm_SI_Woolf2021!$I$9:$I$93*$C131*IF(BW$58=Fperm_SI_Woolf2021!$E$9:$E$93,1,EXP(LN((1.1*(Fperm_SI_Woolf2021!$E$9:$E$93-BW$58)-63.1579*EXP(-0.19*Fperm_SI_Woolf2021!$E$9:$E$93)+63.1579*EXP(-0.19*BW$58))/(Fperm_SI_Woolf2021!$E$9:$E$93-BW$58))*(BW$58-Fperm_SI_Woolf2021!$E$9:$E$93)/10))) + Fperm_SI_Woolf2021!$G$9:$G$93*EXP(-Fperm_SI_Woolf2021!$J$9:$J$93*$C131*IF(BW$58=Fperm_SI_Woolf2021!$E$9:$E$93,1,EXP(LN((1.1*(Fperm_SI_Woolf2021!$E$9:$E$93-BW$58)-63.1579*EXP(-0.19*Fperm_SI_Woolf2021!$E$9:$E$93)+63.1579*EXP(-0.19*BW$58))/(Fperm_SI_Woolf2021!$E$9:$E$93-BW$58))*(BW$58-Fperm_SI_Woolf2021!$E$9:$E$93)/10))) + Fperm_SI_Woolf2021!$H$9:$H$93*EXP(-Fperm_SI_Woolf2021!$K$9:$K$93*$C131*IF(BW$58=Fperm_SI_Woolf2021!$E$9:$E$93,1,EXP(LN((1.1*(Fperm_SI_Woolf2021!$E$9:$E$93-BW$58)-63.1579*EXP(-0.19*Fperm_SI_Woolf2021!$E$9:$E$93)+63.1579*EXP(-0.19*BW$58))/(Fperm_SI_Woolf2021!$E$9:$E$93-BW$58))*(BW$58-Fperm_SI_Woolf2021!$E$9:$E$93)/10))),Fperm_SI_Woolf2021!$D$9:$D$93))</f>
        <v>0.13749972384514336</v>
      </c>
      <c r="BX131" s="51" cm="1">
        <f t="array" ref="BX131">MIN(1,SLOPE(Fperm_SI_Woolf2021!$F$9:$F$93*EXP(-Fperm_SI_Woolf2021!$I$9:$I$93*$C131*IF(BX$58=Fperm_SI_Woolf2021!$E$9:$E$93,1,EXP(LN((1.1*(Fperm_SI_Woolf2021!$E$9:$E$93-BX$58)-63.1579*EXP(-0.19*Fperm_SI_Woolf2021!$E$9:$E$93)+63.1579*EXP(-0.19*BX$58))/(Fperm_SI_Woolf2021!$E$9:$E$93-BX$58))*(BX$58-Fperm_SI_Woolf2021!$E$9:$E$93)/10))) + Fperm_SI_Woolf2021!$G$9:$G$93*EXP(-Fperm_SI_Woolf2021!$J$9:$J$93*$C131*IF(BX$58=Fperm_SI_Woolf2021!$E$9:$E$93,1,EXP(LN((1.1*(Fperm_SI_Woolf2021!$E$9:$E$93-BX$58)-63.1579*EXP(-0.19*Fperm_SI_Woolf2021!$E$9:$E$93)+63.1579*EXP(-0.19*BX$58))/(Fperm_SI_Woolf2021!$E$9:$E$93-BX$58))*(BX$58-Fperm_SI_Woolf2021!$E$9:$E$93)/10))) + Fperm_SI_Woolf2021!$H$9:$H$93*EXP(-Fperm_SI_Woolf2021!$K$9:$K$93*$C131*IF(BX$58=Fperm_SI_Woolf2021!$E$9:$E$93,1,EXP(LN((1.1*(Fperm_SI_Woolf2021!$E$9:$E$93-BX$58)-63.1579*EXP(-0.19*Fperm_SI_Woolf2021!$E$9:$E$93)+63.1579*EXP(-0.19*BX$58))/(Fperm_SI_Woolf2021!$E$9:$E$93-BX$58))*(BX$58-Fperm_SI_Woolf2021!$E$9:$E$93)/10))),Fperm_SI_Woolf2021!$D$9:$D$93)*BX$57+INTERCEPT(Fperm_SI_Woolf2021!$F$9:$F$93*EXP(-Fperm_SI_Woolf2021!$I$9:$I$93*$C131*IF(BX$58=Fperm_SI_Woolf2021!$E$9:$E$93,1,EXP(LN((1.1*(Fperm_SI_Woolf2021!$E$9:$E$93-BX$58)-63.1579*EXP(-0.19*Fperm_SI_Woolf2021!$E$9:$E$93)+63.1579*EXP(-0.19*BX$58))/(Fperm_SI_Woolf2021!$E$9:$E$93-BX$58))*(BX$58-Fperm_SI_Woolf2021!$E$9:$E$93)/10))) + Fperm_SI_Woolf2021!$G$9:$G$93*EXP(-Fperm_SI_Woolf2021!$J$9:$J$93*$C131*IF(BX$58=Fperm_SI_Woolf2021!$E$9:$E$93,1,EXP(LN((1.1*(Fperm_SI_Woolf2021!$E$9:$E$93-BX$58)-63.1579*EXP(-0.19*Fperm_SI_Woolf2021!$E$9:$E$93)+63.1579*EXP(-0.19*BX$58))/(Fperm_SI_Woolf2021!$E$9:$E$93-BX$58))*(BX$58-Fperm_SI_Woolf2021!$E$9:$E$93)/10))) + Fperm_SI_Woolf2021!$H$9:$H$93*EXP(-Fperm_SI_Woolf2021!$K$9:$K$93*$C131*IF(BX$58=Fperm_SI_Woolf2021!$E$9:$E$93,1,EXP(LN((1.1*(Fperm_SI_Woolf2021!$E$9:$E$93-BX$58)-63.1579*EXP(-0.19*Fperm_SI_Woolf2021!$E$9:$E$93)+63.1579*EXP(-0.19*BX$58))/(Fperm_SI_Woolf2021!$E$9:$E$93-BX$58))*(BX$58-Fperm_SI_Woolf2021!$E$9:$E$93)/10))),Fperm_SI_Woolf2021!$D$9:$D$93))</f>
        <v>0.12382644029877227</v>
      </c>
      <c r="BY131" s="51" cm="1">
        <f t="array" ref="BY131">MIN(1,SLOPE(Fperm_SI_Woolf2021!$F$9:$F$93*EXP(-Fperm_SI_Woolf2021!$I$9:$I$93*$C131*IF(BY$58=Fperm_SI_Woolf2021!$E$9:$E$93,1,EXP(LN((1.1*(Fperm_SI_Woolf2021!$E$9:$E$93-BY$58)-63.1579*EXP(-0.19*Fperm_SI_Woolf2021!$E$9:$E$93)+63.1579*EXP(-0.19*BY$58))/(Fperm_SI_Woolf2021!$E$9:$E$93-BY$58))*(BY$58-Fperm_SI_Woolf2021!$E$9:$E$93)/10))) + Fperm_SI_Woolf2021!$G$9:$G$93*EXP(-Fperm_SI_Woolf2021!$J$9:$J$93*$C131*IF(BY$58=Fperm_SI_Woolf2021!$E$9:$E$93,1,EXP(LN((1.1*(Fperm_SI_Woolf2021!$E$9:$E$93-BY$58)-63.1579*EXP(-0.19*Fperm_SI_Woolf2021!$E$9:$E$93)+63.1579*EXP(-0.19*BY$58))/(Fperm_SI_Woolf2021!$E$9:$E$93-BY$58))*(BY$58-Fperm_SI_Woolf2021!$E$9:$E$93)/10))) + Fperm_SI_Woolf2021!$H$9:$H$93*EXP(-Fperm_SI_Woolf2021!$K$9:$K$93*$C131*IF(BY$58=Fperm_SI_Woolf2021!$E$9:$E$93,1,EXP(LN((1.1*(Fperm_SI_Woolf2021!$E$9:$E$93-BY$58)-63.1579*EXP(-0.19*Fperm_SI_Woolf2021!$E$9:$E$93)+63.1579*EXP(-0.19*BY$58))/(Fperm_SI_Woolf2021!$E$9:$E$93-BY$58))*(BY$58-Fperm_SI_Woolf2021!$E$9:$E$93)/10))),Fperm_SI_Woolf2021!$D$9:$D$93)*BY$57+INTERCEPT(Fperm_SI_Woolf2021!$F$9:$F$93*EXP(-Fperm_SI_Woolf2021!$I$9:$I$93*$C131*IF(BY$58=Fperm_SI_Woolf2021!$E$9:$E$93,1,EXP(LN((1.1*(Fperm_SI_Woolf2021!$E$9:$E$93-BY$58)-63.1579*EXP(-0.19*Fperm_SI_Woolf2021!$E$9:$E$93)+63.1579*EXP(-0.19*BY$58))/(Fperm_SI_Woolf2021!$E$9:$E$93-BY$58))*(BY$58-Fperm_SI_Woolf2021!$E$9:$E$93)/10))) + Fperm_SI_Woolf2021!$G$9:$G$93*EXP(-Fperm_SI_Woolf2021!$J$9:$J$93*$C131*IF(BY$58=Fperm_SI_Woolf2021!$E$9:$E$93,1,EXP(LN((1.1*(Fperm_SI_Woolf2021!$E$9:$E$93-BY$58)-63.1579*EXP(-0.19*Fperm_SI_Woolf2021!$E$9:$E$93)+63.1579*EXP(-0.19*BY$58))/(Fperm_SI_Woolf2021!$E$9:$E$93-BY$58))*(BY$58-Fperm_SI_Woolf2021!$E$9:$E$93)/10))) + Fperm_SI_Woolf2021!$H$9:$H$93*EXP(-Fperm_SI_Woolf2021!$K$9:$K$93*$C131*IF(BY$58=Fperm_SI_Woolf2021!$E$9:$E$93,1,EXP(LN((1.1*(Fperm_SI_Woolf2021!$E$9:$E$93-BY$58)-63.1579*EXP(-0.19*Fperm_SI_Woolf2021!$E$9:$E$93)+63.1579*EXP(-0.19*BY$58))/(Fperm_SI_Woolf2021!$E$9:$E$93-BY$58))*(BY$58-Fperm_SI_Woolf2021!$E$9:$E$93)/10))),Fperm_SI_Woolf2021!$D$9:$D$93))</f>
        <v>0.11015315675240117</v>
      </c>
      <c r="BZ131" s="51" cm="1">
        <f t="array" ref="BZ131">MIN(1,SLOPE(Fperm_SI_Woolf2021!$F$9:$F$93*EXP(-Fperm_SI_Woolf2021!$I$9:$I$93*$C131*IF(BZ$58=Fperm_SI_Woolf2021!$E$9:$E$93,1,EXP(LN((1.1*(Fperm_SI_Woolf2021!$E$9:$E$93-BZ$58)-63.1579*EXP(-0.19*Fperm_SI_Woolf2021!$E$9:$E$93)+63.1579*EXP(-0.19*BZ$58))/(Fperm_SI_Woolf2021!$E$9:$E$93-BZ$58))*(BZ$58-Fperm_SI_Woolf2021!$E$9:$E$93)/10))) + Fperm_SI_Woolf2021!$G$9:$G$93*EXP(-Fperm_SI_Woolf2021!$J$9:$J$93*$C131*IF(BZ$58=Fperm_SI_Woolf2021!$E$9:$E$93,1,EXP(LN((1.1*(Fperm_SI_Woolf2021!$E$9:$E$93-BZ$58)-63.1579*EXP(-0.19*Fperm_SI_Woolf2021!$E$9:$E$93)+63.1579*EXP(-0.19*BZ$58))/(Fperm_SI_Woolf2021!$E$9:$E$93-BZ$58))*(BZ$58-Fperm_SI_Woolf2021!$E$9:$E$93)/10))) + Fperm_SI_Woolf2021!$H$9:$H$93*EXP(-Fperm_SI_Woolf2021!$K$9:$K$93*$C131*IF(BZ$58=Fperm_SI_Woolf2021!$E$9:$E$93,1,EXP(LN((1.1*(Fperm_SI_Woolf2021!$E$9:$E$93-BZ$58)-63.1579*EXP(-0.19*Fperm_SI_Woolf2021!$E$9:$E$93)+63.1579*EXP(-0.19*BZ$58))/(Fperm_SI_Woolf2021!$E$9:$E$93-BZ$58))*(BZ$58-Fperm_SI_Woolf2021!$E$9:$E$93)/10))),Fperm_SI_Woolf2021!$D$9:$D$93)*BZ$57+INTERCEPT(Fperm_SI_Woolf2021!$F$9:$F$93*EXP(-Fperm_SI_Woolf2021!$I$9:$I$93*$C131*IF(BZ$58=Fperm_SI_Woolf2021!$E$9:$E$93,1,EXP(LN((1.1*(Fperm_SI_Woolf2021!$E$9:$E$93-BZ$58)-63.1579*EXP(-0.19*Fperm_SI_Woolf2021!$E$9:$E$93)+63.1579*EXP(-0.19*BZ$58))/(Fperm_SI_Woolf2021!$E$9:$E$93-BZ$58))*(BZ$58-Fperm_SI_Woolf2021!$E$9:$E$93)/10))) + Fperm_SI_Woolf2021!$G$9:$G$93*EXP(-Fperm_SI_Woolf2021!$J$9:$J$93*$C131*IF(BZ$58=Fperm_SI_Woolf2021!$E$9:$E$93,1,EXP(LN((1.1*(Fperm_SI_Woolf2021!$E$9:$E$93-BZ$58)-63.1579*EXP(-0.19*Fperm_SI_Woolf2021!$E$9:$E$93)+63.1579*EXP(-0.19*BZ$58))/(Fperm_SI_Woolf2021!$E$9:$E$93-BZ$58))*(BZ$58-Fperm_SI_Woolf2021!$E$9:$E$93)/10))) + Fperm_SI_Woolf2021!$H$9:$H$93*EXP(-Fperm_SI_Woolf2021!$K$9:$K$93*$C131*IF(BZ$58=Fperm_SI_Woolf2021!$E$9:$E$93,1,EXP(LN((1.1*(Fperm_SI_Woolf2021!$E$9:$E$93-BZ$58)-63.1579*EXP(-0.19*Fperm_SI_Woolf2021!$E$9:$E$93)+63.1579*EXP(-0.19*BZ$58))/(Fperm_SI_Woolf2021!$E$9:$E$93-BZ$58))*(BZ$58-Fperm_SI_Woolf2021!$E$9:$E$93)/10))),Fperm_SI_Woolf2021!$D$9:$D$93))</f>
        <v>9.6479873206030048E-2</v>
      </c>
    </row>
    <row r="132" spans="3:78" x14ac:dyDescent="0.2">
      <c r="C132" s="48">
        <v>720</v>
      </c>
      <c r="D132" s="51" cm="1">
        <f t="array" ref="D132">MIN(1,SLOPE(Fperm_SI_Woolf2021!$F$9:$F$93*EXP(-Fperm_SI_Woolf2021!$I$9:$I$93*$C132*IF(D$58=Fperm_SI_Woolf2021!$E$9:$E$93,1,EXP(LN((1.1*(Fperm_SI_Woolf2021!$E$9:$E$93-D$58)-63.1579*EXP(-0.19*Fperm_SI_Woolf2021!$E$9:$E$93)+63.1579*EXP(-0.19*D$58))/(Fperm_SI_Woolf2021!$E$9:$E$93-D$58))*(D$58-Fperm_SI_Woolf2021!$E$9:$E$93)/10))) + Fperm_SI_Woolf2021!$G$9:$G$93*EXP(-Fperm_SI_Woolf2021!$J$9:$J$93*$C132*IF(D$58=Fperm_SI_Woolf2021!$E$9:$E$93,1,EXP(LN((1.1*(Fperm_SI_Woolf2021!$E$9:$E$93-D$58)-63.1579*EXP(-0.19*Fperm_SI_Woolf2021!$E$9:$E$93)+63.1579*EXP(-0.19*D$58))/(Fperm_SI_Woolf2021!$E$9:$E$93-D$58))*(D$58-Fperm_SI_Woolf2021!$E$9:$E$93)/10))) + Fperm_SI_Woolf2021!$H$9:$H$93*EXP(-Fperm_SI_Woolf2021!$K$9:$K$93*$C132*IF(D$58=Fperm_SI_Woolf2021!$E$9:$E$93,1,EXP(LN((1.1*(Fperm_SI_Woolf2021!$E$9:$E$93-D$58)-63.1579*EXP(-0.19*Fperm_SI_Woolf2021!$E$9:$E$93)+63.1579*EXP(-0.19*D$58))/(Fperm_SI_Woolf2021!$E$9:$E$93-D$58))*(D$58-Fperm_SI_Woolf2021!$E$9:$E$93)/10))),Fperm_SI_Woolf2021!$D$9:$D$93)*D$57+INTERCEPT(Fperm_SI_Woolf2021!$F$9:$F$93*EXP(-Fperm_SI_Woolf2021!$I$9:$I$93*$C132*IF(D$58=Fperm_SI_Woolf2021!$E$9:$E$93,1,EXP(LN((1.1*(Fperm_SI_Woolf2021!$E$9:$E$93-D$58)-63.1579*EXP(-0.19*Fperm_SI_Woolf2021!$E$9:$E$93)+63.1579*EXP(-0.19*D$58))/(Fperm_SI_Woolf2021!$E$9:$E$93-D$58))*(D$58-Fperm_SI_Woolf2021!$E$9:$E$93)/10))) + Fperm_SI_Woolf2021!$G$9:$G$93*EXP(-Fperm_SI_Woolf2021!$J$9:$J$93*$C132*IF(D$58=Fperm_SI_Woolf2021!$E$9:$E$93,1,EXP(LN((1.1*(Fperm_SI_Woolf2021!$E$9:$E$93-D$58)-63.1579*EXP(-0.19*Fperm_SI_Woolf2021!$E$9:$E$93)+63.1579*EXP(-0.19*D$58))/(Fperm_SI_Woolf2021!$E$9:$E$93-D$58))*(D$58-Fperm_SI_Woolf2021!$E$9:$E$93)/10))) + Fperm_SI_Woolf2021!$H$9:$H$93*EXP(-Fperm_SI_Woolf2021!$K$9:$K$93*$C132*IF(D$58=Fperm_SI_Woolf2021!$E$9:$E$93,1,EXP(LN((1.1*(Fperm_SI_Woolf2021!$E$9:$E$93-D$58)-63.1579*EXP(-0.19*Fperm_SI_Woolf2021!$E$9:$E$93)+63.1579*EXP(-0.19*D$58))/(Fperm_SI_Woolf2021!$E$9:$E$93-D$58))*(D$58-Fperm_SI_Woolf2021!$E$9:$E$93)/10))),Fperm_SI_Woolf2021!$D$9:$D$93))</f>
        <v>0.87131152796317357</v>
      </c>
      <c r="E132" s="51" cm="1">
        <f t="array" ref="E132">MIN(1,SLOPE(Fperm_SI_Woolf2021!$F$9:$F$93*EXP(-Fperm_SI_Woolf2021!$I$9:$I$93*$C132*IF(E$58=Fperm_SI_Woolf2021!$E$9:$E$93,1,EXP(LN((1.1*(Fperm_SI_Woolf2021!$E$9:$E$93-E$58)-63.1579*EXP(-0.19*Fperm_SI_Woolf2021!$E$9:$E$93)+63.1579*EXP(-0.19*E$58))/(Fperm_SI_Woolf2021!$E$9:$E$93-E$58))*(E$58-Fperm_SI_Woolf2021!$E$9:$E$93)/10))) + Fperm_SI_Woolf2021!$G$9:$G$93*EXP(-Fperm_SI_Woolf2021!$J$9:$J$93*$C132*IF(E$58=Fperm_SI_Woolf2021!$E$9:$E$93,1,EXP(LN((1.1*(Fperm_SI_Woolf2021!$E$9:$E$93-E$58)-63.1579*EXP(-0.19*Fperm_SI_Woolf2021!$E$9:$E$93)+63.1579*EXP(-0.19*E$58))/(Fperm_SI_Woolf2021!$E$9:$E$93-E$58))*(E$58-Fperm_SI_Woolf2021!$E$9:$E$93)/10))) + Fperm_SI_Woolf2021!$H$9:$H$93*EXP(-Fperm_SI_Woolf2021!$K$9:$K$93*$C132*IF(E$58=Fperm_SI_Woolf2021!$E$9:$E$93,1,EXP(LN((1.1*(Fperm_SI_Woolf2021!$E$9:$E$93-E$58)-63.1579*EXP(-0.19*Fperm_SI_Woolf2021!$E$9:$E$93)+63.1579*EXP(-0.19*E$58))/(Fperm_SI_Woolf2021!$E$9:$E$93-E$58))*(E$58-Fperm_SI_Woolf2021!$E$9:$E$93)/10))),Fperm_SI_Woolf2021!$D$9:$D$93)*E$57+INTERCEPT(Fperm_SI_Woolf2021!$F$9:$F$93*EXP(-Fperm_SI_Woolf2021!$I$9:$I$93*$C132*IF(E$58=Fperm_SI_Woolf2021!$E$9:$E$93,1,EXP(LN((1.1*(Fperm_SI_Woolf2021!$E$9:$E$93-E$58)-63.1579*EXP(-0.19*Fperm_SI_Woolf2021!$E$9:$E$93)+63.1579*EXP(-0.19*E$58))/(Fperm_SI_Woolf2021!$E$9:$E$93-E$58))*(E$58-Fperm_SI_Woolf2021!$E$9:$E$93)/10))) + Fperm_SI_Woolf2021!$G$9:$G$93*EXP(-Fperm_SI_Woolf2021!$J$9:$J$93*$C132*IF(E$58=Fperm_SI_Woolf2021!$E$9:$E$93,1,EXP(LN((1.1*(Fperm_SI_Woolf2021!$E$9:$E$93-E$58)-63.1579*EXP(-0.19*Fperm_SI_Woolf2021!$E$9:$E$93)+63.1579*EXP(-0.19*E$58))/(Fperm_SI_Woolf2021!$E$9:$E$93-E$58))*(E$58-Fperm_SI_Woolf2021!$E$9:$E$93)/10))) + Fperm_SI_Woolf2021!$H$9:$H$93*EXP(-Fperm_SI_Woolf2021!$K$9:$K$93*$C132*IF(E$58=Fperm_SI_Woolf2021!$E$9:$E$93,1,EXP(LN((1.1*(Fperm_SI_Woolf2021!$E$9:$E$93-E$58)-63.1579*EXP(-0.19*Fperm_SI_Woolf2021!$E$9:$E$93)+63.1579*EXP(-0.19*E$58))/(Fperm_SI_Woolf2021!$E$9:$E$93-E$58))*(E$58-Fperm_SI_Woolf2021!$E$9:$E$93)/10))),Fperm_SI_Woolf2021!$D$9:$D$93))</f>
        <v>0.83897250440253879</v>
      </c>
      <c r="F132" s="51" cm="1">
        <f t="array" ref="F132">MIN(1,SLOPE(Fperm_SI_Woolf2021!$F$9:$F$93*EXP(-Fperm_SI_Woolf2021!$I$9:$I$93*$C132*IF(F$58=Fperm_SI_Woolf2021!$E$9:$E$93,1,EXP(LN((1.1*(Fperm_SI_Woolf2021!$E$9:$E$93-F$58)-63.1579*EXP(-0.19*Fperm_SI_Woolf2021!$E$9:$E$93)+63.1579*EXP(-0.19*F$58))/(Fperm_SI_Woolf2021!$E$9:$E$93-F$58))*(F$58-Fperm_SI_Woolf2021!$E$9:$E$93)/10))) + Fperm_SI_Woolf2021!$G$9:$G$93*EXP(-Fperm_SI_Woolf2021!$J$9:$J$93*$C132*IF(F$58=Fperm_SI_Woolf2021!$E$9:$E$93,1,EXP(LN((1.1*(Fperm_SI_Woolf2021!$E$9:$E$93-F$58)-63.1579*EXP(-0.19*Fperm_SI_Woolf2021!$E$9:$E$93)+63.1579*EXP(-0.19*F$58))/(Fperm_SI_Woolf2021!$E$9:$E$93-F$58))*(F$58-Fperm_SI_Woolf2021!$E$9:$E$93)/10))) + Fperm_SI_Woolf2021!$H$9:$H$93*EXP(-Fperm_SI_Woolf2021!$K$9:$K$93*$C132*IF(F$58=Fperm_SI_Woolf2021!$E$9:$E$93,1,EXP(LN((1.1*(Fperm_SI_Woolf2021!$E$9:$E$93-F$58)-63.1579*EXP(-0.19*Fperm_SI_Woolf2021!$E$9:$E$93)+63.1579*EXP(-0.19*F$58))/(Fperm_SI_Woolf2021!$E$9:$E$93-F$58))*(F$58-Fperm_SI_Woolf2021!$E$9:$E$93)/10))),Fperm_SI_Woolf2021!$D$9:$D$93)*F$57+INTERCEPT(Fperm_SI_Woolf2021!$F$9:$F$93*EXP(-Fperm_SI_Woolf2021!$I$9:$I$93*$C132*IF(F$58=Fperm_SI_Woolf2021!$E$9:$E$93,1,EXP(LN((1.1*(Fperm_SI_Woolf2021!$E$9:$E$93-F$58)-63.1579*EXP(-0.19*Fperm_SI_Woolf2021!$E$9:$E$93)+63.1579*EXP(-0.19*F$58))/(Fperm_SI_Woolf2021!$E$9:$E$93-F$58))*(F$58-Fperm_SI_Woolf2021!$E$9:$E$93)/10))) + Fperm_SI_Woolf2021!$G$9:$G$93*EXP(-Fperm_SI_Woolf2021!$J$9:$J$93*$C132*IF(F$58=Fperm_SI_Woolf2021!$E$9:$E$93,1,EXP(LN((1.1*(Fperm_SI_Woolf2021!$E$9:$E$93-F$58)-63.1579*EXP(-0.19*Fperm_SI_Woolf2021!$E$9:$E$93)+63.1579*EXP(-0.19*F$58))/(Fperm_SI_Woolf2021!$E$9:$E$93-F$58))*(F$58-Fperm_SI_Woolf2021!$E$9:$E$93)/10))) + Fperm_SI_Woolf2021!$H$9:$H$93*EXP(-Fperm_SI_Woolf2021!$K$9:$K$93*$C132*IF(F$58=Fperm_SI_Woolf2021!$E$9:$E$93,1,EXP(LN((1.1*(Fperm_SI_Woolf2021!$E$9:$E$93-F$58)-63.1579*EXP(-0.19*Fperm_SI_Woolf2021!$E$9:$E$93)+63.1579*EXP(-0.19*F$58))/(Fperm_SI_Woolf2021!$E$9:$E$93-F$58))*(F$58-Fperm_SI_Woolf2021!$E$9:$E$93)/10))),Fperm_SI_Woolf2021!$D$9:$D$93))</f>
        <v>0.806633480841904</v>
      </c>
      <c r="G132" s="51" cm="1">
        <f t="array" ref="G132">MIN(1,SLOPE(Fperm_SI_Woolf2021!$F$9:$F$93*EXP(-Fperm_SI_Woolf2021!$I$9:$I$93*$C132*IF(G$58=Fperm_SI_Woolf2021!$E$9:$E$93,1,EXP(LN((1.1*(Fperm_SI_Woolf2021!$E$9:$E$93-G$58)-63.1579*EXP(-0.19*Fperm_SI_Woolf2021!$E$9:$E$93)+63.1579*EXP(-0.19*G$58))/(Fperm_SI_Woolf2021!$E$9:$E$93-G$58))*(G$58-Fperm_SI_Woolf2021!$E$9:$E$93)/10))) + Fperm_SI_Woolf2021!$G$9:$G$93*EXP(-Fperm_SI_Woolf2021!$J$9:$J$93*$C132*IF(G$58=Fperm_SI_Woolf2021!$E$9:$E$93,1,EXP(LN((1.1*(Fperm_SI_Woolf2021!$E$9:$E$93-G$58)-63.1579*EXP(-0.19*Fperm_SI_Woolf2021!$E$9:$E$93)+63.1579*EXP(-0.19*G$58))/(Fperm_SI_Woolf2021!$E$9:$E$93-G$58))*(G$58-Fperm_SI_Woolf2021!$E$9:$E$93)/10))) + Fperm_SI_Woolf2021!$H$9:$H$93*EXP(-Fperm_SI_Woolf2021!$K$9:$K$93*$C132*IF(G$58=Fperm_SI_Woolf2021!$E$9:$E$93,1,EXP(LN((1.1*(Fperm_SI_Woolf2021!$E$9:$E$93-G$58)-63.1579*EXP(-0.19*Fperm_SI_Woolf2021!$E$9:$E$93)+63.1579*EXP(-0.19*G$58))/(Fperm_SI_Woolf2021!$E$9:$E$93-G$58))*(G$58-Fperm_SI_Woolf2021!$E$9:$E$93)/10))),Fperm_SI_Woolf2021!$D$9:$D$93)*G$57+INTERCEPT(Fperm_SI_Woolf2021!$F$9:$F$93*EXP(-Fperm_SI_Woolf2021!$I$9:$I$93*$C132*IF(G$58=Fperm_SI_Woolf2021!$E$9:$E$93,1,EXP(LN((1.1*(Fperm_SI_Woolf2021!$E$9:$E$93-G$58)-63.1579*EXP(-0.19*Fperm_SI_Woolf2021!$E$9:$E$93)+63.1579*EXP(-0.19*G$58))/(Fperm_SI_Woolf2021!$E$9:$E$93-G$58))*(G$58-Fperm_SI_Woolf2021!$E$9:$E$93)/10))) + Fperm_SI_Woolf2021!$G$9:$G$93*EXP(-Fperm_SI_Woolf2021!$J$9:$J$93*$C132*IF(G$58=Fperm_SI_Woolf2021!$E$9:$E$93,1,EXP(LN((1.1*(Fperm_SI_Woolf2021!$E$9:$E$93-G$58)-63.1579*EXP(-0.19*Fperm_SI_Woolf2021!$E$9:$E$93)+63.1579*EXP(-0.19*G$58))/(Fperm_SI_Woolf2021!$E$9:$E$93-G$58))*(G$58-Fperm_SI_Woolf2021!$E$9:$E$93)/10))) + Fperm_SI_Woolf2021!$H$9:$H$93*EXP(-Fperm_SI_Woolf2021!$K$9:$K$93*$C132*IF(G$58=Fperm_SI_Woolf2021!$E$9:$E$93,1,EXP(LN((1.1*(Fperm_SI_Woolf2021!$E$9:$E$93-G$58)-63.1579*EXP(-0.19*Fperm_SI_Woolf2021!$E$9:$E$93)+63.1579*EXP(-0.19*G$58))/(Fperm_SI_Woolf2021!$E$9:$E$93-G$58))*(G$58-Fperm_SI_Woolf2021!$E$9:$E$93)/10))),Fperm_SI_Woolf2021!$D$9:$D$93))</f>
        <v>0.77429445728126933</v>
      </c>
      <c r="H132" s="51" cm="1">
        <f t="array" ref="H132">MIN(1,SLOPE(Fperm_SI_Woolf2021!$F$9:$F$93*EXP(-Fperm_SI_Woolf2021!$I$9:$I$93*$C132*IF(H$58=Fperm_SI_Woolf2021!$E$9:$E$93,1,EXP(LN((1.1*(Fperm_SI_Woolf2021!$E$9:$E$93-H$58)-63.1579*EXP(-0.19*Fperm_SI_Woolf2021!$E$9:$E$93)+63.1579*EXP(-0.19*H$58))/(Fperm_SI_Woolf2021!$E$9:$E$93-H$58))*(H$58-Fperm_SI_Woolf2021!$E$9:$E$93)/10))) + Fperm_SI_Woolf2021!$G$9:$G$93*EXP(-Fperm_SI_Woolf2021!$J$9:$J$93*$C132*IF(H$58=Fperm_SI_Woolf2021!$E$9:$E$93,1,EXP(LN((1.1*(Fperm_SI_Woolf2021!$E$9:$E$93-H$58)-63.1579*EXP(-0.19*Fperm_SI_Woolf2021!$E$9:$E$93)+63.1579*EXP(-0.19*H$58))/(Fperm_SI_Woolf2021!$E$9:$E$93-H$58))*(H$58-Fperm_SI_Woolf2021!$E$9:$E$93)/10))) + Fperm_SI_Woolf2021!$H$9:$H$93*EXP(-Fperm_SI_Woolf2021!$K$9:$K$93*$C132*IF(H$58=Fperm_SI_Woolf2021!$E$9:$E$93,1,EXP(LN((1.1*(Fperm_SI_Woolf2021!$E$9:$E$93-H$58)-63.1579*EXP(-0.19*Fperm_SI_Woolf2021!$E$9:$E$93)+63.1579*EXP(-0.19*H$58))/(Fperm_SI_Woolf2021!$E$9:$E$93-H$58))*(H$58-Fperm_SI_Woolf2021!$E$9:$E$93)/10))),Fperm_SI_Woolf2021!$D$9:$D$93)*H$57+INTERCEPT(Fperm_SI_Woolf2021!$F$9:$F$93*EXP(-Fperm_SI_Woolf2021!$I$9:$I$93*$C132*IF(H$58=Fperm_SI_Woolf2021!$E$9:$E$93,1,EXP(LN((1.1*(Fperm_SI_Woolf2021!$E$9:$E$93-H$58)-63.1579*EXP(-0.19*Fperm_SI_Woolf2021!$E$9:$E$93)+63.1579*EXP(-0.19*H$58))/(Fperm_SI_Woolf2021!$E$9:$E$93-H$58))*(H$58-Fperm_SI_Woolf2021!$E$9:$E$93)/10))) + Fperm_SI_Woolf2021!$G$9:$G$93*EXP(-Fperm_SI_Woolf2021!$J$9:$J$93*$C132*IF(H$58=Fperm_SI_Woolf2021!$E$9:$E$93,1,EXP(LN((1.1*(Fperm_SI_Woolf2021!$E$9:$E$93-H$58)-63.1579*EXP(-0.19*Fperm_SI_Woolf2021!$E$9:$E$93)+63.1579*EXP(-0.19*H$58))/(Fperm_SI_Woolf2021!$E$9:$E$93-H$58))*(H$58-Fperm_SI_Woolf2021!$E$9:$E$93)/10))) + Fperm_SI_Woolf2021!$H$9:$H$93*EXP(-Fperm_SI_Woolf2021!$K$9:$K$93*$C132*IF(H$58=Fperm_SI_Woolf2021!$E$9:$E$93,1,EXP(LN((1.1*(Fperm_SI_Woolf2021!$E$9:$E$93-H$58)-63.1579*EXP(-0.19*Fperm_SI_Woolf2021!$E$9:$E$93)+63.1579*EXP(-0.19*H$58))/(Fperm_SI_Woolf2021!$E$9:$E$93-H$58))*(H$58-Fperm_SI_Woolf2021!$E$9:$E$93)/10))),Fperm_SI_Woolf2021!$D$9:$D$93))</f>
        <v>0.74195543372063466</v>
      </c>
      <c r="I132" s="51" cm="1">
        <f t="array" ref="I132">MIN(1,SLOPE(Fperm_SI_Woolf2021!$F$9:$F$93*EXP(-Fperm_SI_Woolf2021!$I$9:$I$93*$C132*IF(I$58=Fperm_SI_Woolf2021!$E$9:$E$93,1,EXP(LN((1.1*(Fperm_SI_Woolf2021!$E$9:$E$93-I$58)-63.1579*EXP(-0.19*Fperm_SI_Woolf2021!$E$9:$E$93)+63.1579*EXP(-0.19*I$58))/(Fperm_SI_Woolf2021!$E$9:$E$93-I$58))*(I$58-Fperm_SI_Woolf2021!$E$9:$E$93)/10))) + Fperm_SI_Woolf2021!$G$9:$G$93*EXP(-Fperm_SI_Woolf2021!$J$9:$J$93*$C132*IF(I$58=Fperm_SI_Woolf2021!$E$9:$E$93,1,EXP(LN((1.1*(Fperm_SI_Woolf2021!$E$9:$E$93-I$58)-63.1579*EXP(-0.19*Fperm_SI_Woolf2021!$E$9:$E$93)+63.1579*EXP(-0.19*I$58))/(Fperm_SI_Woolf2021!$E$9:$E$93-I$58))*(I$58-Fperm_SI_Woolf2021!$E$9:$E$93)/10))) + Fperm_SI_Woolf2021!$H$9:$H$93*EXP(-Fperm_SI_Woolf2021!$K$9:$K$93*$C132*IF(I$58=Fperm_SI_Woolf2021!$E$9:$E$93,1,EXP(LN((1.1*(Fperm_SI_Woolf2021!$E$9:$E$93-I$58)-63.1579*EXP(-0.19*Fperm_SI_Woolf2021!$E$9:$E$93)+63.1579*EXP(-0.19*I$58))/(Fperm_SI_Woolf2021!$E$9:$E$93-I$58))*(I$58-Fperm_SI_Woolf2021!$E$9:$E$93)/10))),Fperm_SI_Woolf2021!$D$9:$D$93)*I$57+INTERCEPT(Fperm_SI_Woolf2021!$F$9:$F$93*EXP(-Fperm_SI_Woolf2021!$I$9:$I$93*$C132*IF(I$58=Fperm_SI_Woolf2021!$E$9:$E$93,1,EXP(LN((1.1*(Fperm_SI_Woolf2021!$E$9:$E$93-I$58)-63.1579*EXP(-0.19*Fperm_SI_Woolf2021!$E$9:$E$93)+63.1579*EXP(-0.19*I$58))/(Fperm_SI_Woolf2021!$E$9:$E$93-I$58))*(I$58-Fperm_SI_Woolf2021!$E$9:$E$93)/10))) + Fperm_SI_Woolf2021!$G$9:$G$93*EXP(-Fperm_SI_Woolf2021!$J$9:$J$93*$C132*IF(I$58=Fperm_SI_Woolf2021!$E$9:$E$93,1,EXP(LN((1.1*(Fperm_SI_Woolf2021!$E$9:$E$93-I$58)-63.1579*EXP(-0.19*Fperm_SI_Woolf2021!$E$9:$E$93)+63.1579*EXP(-0.19*I$58))/(Fperm_SI_Woolf2021!$E$9:$E$93-I$58))*(I$58-Fperm_SI_Woolf2021!$E$9:$E$93)/10))) + Fperm_SI_Woolf2021!$H$9:$H$93*EXP(-Fperm_SI_Woolf2021!$K$9:$K$93*$C132*IF(I$58=Fperm_SI_Woolf2021!$E$9:$E$93,1,EXP(LN((1.1*(Fperm_SI_Woolf2021!$E$9:$E$93-I$58)-63.1579*EXP(-0.19*Fperm_SI_Woolf2021!$E$9:$E$93)+63.1579*EXP(-0.19*I$58))/(Fperm_SI_Woolf2021!$E$9:$E$93-I$58))*(I$58-Fperm_SI_Woolf2021!$E$9:$E$93)/10))),Fperm_SI_Woolf2021!$D$9:$D$93))</f>
        <v>0.70961641015999988</v>
      </c>
      <c r="J132" s="51" cm="1">
        <f t="array" ref="J132">MIN(1,SLOPE(Fperm_SI_Woolf2021!$F$9:$F$93*EXP(-Fperm_SI_Woolf2021!$I$9:$I$93*$C132*IF(J$58=Fperm_SI_Woolf2021!$E$9:$E$93,1,EXP(LN((1.1*(Fperm_SI_Woolf2021!$E$9:$E$93-J$58)-63.1579*EXP(-0.19*Fperm_SI_Woolf2021!$E$9:$E$93)+63.1579*EXP(-0.19*J$58))/(Fperm_SI_Woolf2021!$E$9:$E$93-J$58))*(J$58-Fperm_SI_Woolf2021!$E$9:$E$93)/10))) + Fperm_SI_Woolf2021!$G$9:$G$93*EXP(-Fperm_SI_Woolf2021!$J$9:$J$93*$C132*IF(J$58=Fperm_SI_Woolf2021!$E$9:$E$93,1,EXP(LN((1.1*(Fperm_SI_Woolf2021!$E$9:$E$93-J$58)-63.1579*EXP(-0.19*Fperm_SI_Woolf2021!$E$9:$E$93)+63.1579*EXP(-0.19*J$58))/(Fperm_SI_Woolf2021!$E$9:$E$93-J$58))*(J$58-Fperm_SI_Woolf2021!$E$9:$E$93)/10))) + Fperm_SI_Woolf2021!$H$9:$H$93*EXP(-Fperm_SI_Woolf2021!$K$9:$K$93*$C132*IF(J$58=Fperm_SI_Woolf2021!$E$9:$E$93,1,EXP(LN((1.1*(Fperm_SI_Woolf2021!$E$9:$E$93-J$58)-63.1579*EXP(-0.19*Fperm_SI_Woolf2021!$E$9:$E$93)+63.1579*EXP(-0.19*J$58))/(Fperm_SI_Woolf2021!$E$9:$E$93-J$58))*(J$58-Fperm_SI_Woolf2021!$E$9:$E$93)/10))),Fperm_SI_Woolf2021!$D$9:$D$93)*J$57+INTERCEPT(Fperm_SI_Woolf2021!$F$9:$F$93*EXP(-Fperm_SI_Woolf2021!$I$9:$I$93*$C132*IF(J$58=Fperm_SI_Woolf2021!$E$9:$E$93,1,EXP(LN((1.1*(Fperm_SI_Woolf2021!$E$9:$E$93-J$58)-63.1579*EXP(-0.19*Fperm_SI_Woolf2021!$E$9:$E$93)+63.1579*EXP(-0.19*J$58))/(Fperm_SI_Woolf2021!$E$9:$E$93-J$58))*(J$58-Fperm_SI_Woolf2021!$E$9:$E$93)/10))) + Fperm_SI_Woolf2021!$G$9:$G$93*EXP(-Fperm_SI_Woolf2021!$J$9:$J$93*$C132*IF(J$58=Fperm_SI_Woolf2021!$E$9:$E$93,1,EXP(LN((1.1*(Fperm_SI_Woolf2021!$E$9:$E$93-J$58)-63.1579*EXP(-0.19*Fperm_SI_Woolf2021!$E$9:$E$93)+63.1579*EXP(-0.19*J$58))/(Fperm_SI_Woolf2021!$E$9:$E$93-J$58))*(J$58-Fperm_SI_Woolf2021!$E$9:$E$93)/10))) + Fperm_SI_Woolf2021!$H$9:$H$93*EXP(-Fperm_SI_Woolf2021!$K$9:$K$93*$C132*IF(J$58=Fperm_SI_Woolf2021!$E$9:$E$93,1,EXP(LN((1.1*(Fperm_SI_Woolf2021!$E$9:$E$93-J$58)-63.1579*EXP(-0.19*Fperm_SI_Woolf2021!$E$9:$E$93)+63.1579*EXP(-0.19*J$58))/(Fperm_SI_Woolf2021!$E$9:$E$93-J$58))*(J$58-Fperm_SI_Woolf2021!$E$9:$E$93)/10))),Fperm_SI_Woolf2021!$D$9:$D$93))</f>
        <v>0.67727738659936521</v>
      </c>
      <c r="K132" s="51" cm="1">
        <f t="array" ref="K132">MIN(1,SLOPE(Fperm_SI_Woolf2021!$F$9:$F$93*EXP(-Fperm_SI_Woolf2021!$I$9:$I$93*$C132*IF(K$58=Fperm_SI_Woolf2021!$E$9:$E$93,1,EXP(LN((1.1*(Fperm_SI_Woolf2021!$E$9:$E$93-K$58)-63.1579*EXP(-0.19*Fperm_SI_Woolf2021!$E$9:$E$93)+63.1579*EXP(-0.19*K$58))/(Fperm_SI_Woolf2021!$E$9:$E$93-K$58))*(K$58-Fperm_SI_Woolf2021!$E$9:$E$93)/10))) + Fperm_SI_Woolf2021!$G$9:$G$93*EXP(-Fperm_SI_Woolf2021!$J$9:$J$93*$C132*IF(K$58=Fperm_SI_Woolf2021!$E$9:$E$93,1,EXP(LN((1.1*(Fperm_SI_Woolf2021!$E$9:$E$93-K$58)-63.1579*EXP(-0.19*Fperm_SI_Woolf2021!$E$9:$E$93)+63.1579*EXP(-0.19*K$58))/(Fperm_SI_Woolf2021!$E$9:$E$93-K$58))*(K$58-Fperm_SI_Woolf2021!$E$9:$E$93)/10))) + Fperm_SI_Woolf2021!$H$9:$H$93*EXP(-Fperm_SI_Woolf2021!$K$9:$K$93*$C132*IF(K$58=Fperm_SI_Woolf2021!$E$9:$E$93,1,EXP(LN((1.1*(Fperm_SI_Woolf2021!$E$9:$E$93-K$58)-63.1579*EXP(-0.19*Fperm_SI_Woolf2021!$E$9:$E$93)+63.1579*EXP(-0.19*K$58))/(Fperm_SI_Woolf2021!$E$9:$E$93-K$58))*(K$58-Fperm_SI_Woolf2021!$E$9:$E$93)/10))),Fperm_SI_Woolf2021!$D$9:$D$93)*K$57+INTERCEPT(Fperm_SI_Woolf2021!$F$9:$F$93*EXP(-Fperm_SI_Woolf2021!$I$9:$I$93*$C132*IF(K$58=Fperm_SI_Woolf2021!$E$9:$E$93,1,EXP(LN((1.1*(Fperm_SI_Woolf2021!$E$9:$E$93-K$58)-63.1579*EXP(-0.19*Fperm_SI_Woolf2021!$E$9:$E$93)+63.1579*EXP(-0.19*K$58))/(Fperm_SI_Woolf2021!$E$9:$E$93-K$58))*(K$58-Fperm_SI_Woolf2021!$E$9:$E$93)/10))) + Fperm_SI_Woolf2021!$G$9:$G$93*EXP(-Fperm_SI_Woolf2021!$J$9:$J$93*$C132*IF(K$58=Fperm_SI_Woolf2021!$E$9:$E$93,1,EXP(LN((1.1*(Fperm_SI_Woolf2021!$E$9:$E$93-K$58)-63.1579*EXP(-0.19*Fperm_SI_Woolf2021!$E$9:$E$93)+63.1579*EXP(-0.19*K$58))/(Fperm_SI_Woolf2021!$E$9:$E$93-K$58))*(K$58-Fperm_SI_Woolf2021!$E$9:$E$93)/10))) + Fperm_SI_Woolf2021!$H$9:$H$93*EXP(-Fperm_SI_Woolf2021!$K$9:$K$93*$C132*IF(K$58=Fperm_SI_Woolf2021!$E$9:$E$93,1,EXP(LN((1.1*(Fperm_SI_Woolf2021!$E$9:$E$93-K$58)-63.1579*EXP(-0.19*Fperm_SI_Woolf2021!$E$9:$E$93)+63.1579*EXP(-0.19*K$58))/(Fperm_SI_Woolf2021!$E$9:$E$93-K$58))*(K$58-Fperm_SI_Woolf2021!$E$9:$E$93)/10))),Fperm_SI_Woolf2021!$D$9:$D$93))</f>
        <v>0.64493836303873042</v>
      </c>
      <c r="L132" s="51" cm="1">
        <f t="array" ref="L132">MIN(1,SLOPE(Fperm_SI_Woolf2021!$F$9:$F$93*EXP(-Fperm_SI_Woolf2021!$I$9:$I$93*$C132*IF(L$58=Fperm_SI_Woolf2021!$E$9:$E$93,1,EXP(LN((1.1*(Fperm_SI_Woolf2021!$E$9:$E$93-L$58)-63.1579*EXP(-0.19*Fperm_SI_Woolf2021!$E$9:$E$93)+63.1579*EXP(-0.19*L$58))/(Fperm_SI_Woolf2021!$E$9:$E$93-L$58))*(L$58-Fperm_SI_Woolf2021!$E$9:$E$93)/10))) + Fperm_SI_Woolf2021!$G$9:$G$93*EXP(-Fperm_SI_Woolf2021!$J$9:$J$93*$C132*IF(L$58=Fperm_SI_Woolf2021!$E$9:$E$93,1,EXP(LN((1.1*(Fperm_SI_Woolf2021!$E$9:$E$93-L$58)-63.1579*EXP(-0.19*Fperm_SI_Woolf2021!$E$9:$E$93)+63.1579*EXP(-0.19*L$58))/(Fperm_SI_Woolf2021!$E$9:$E$93-L$58))*(L$58-Fperm_SI_Woolf2021!$E$9:$E$93)/10))) + Fperm_SI_Woolf2021!$H$9:$H$93*EXP(-Fperm_SI_Woolf2021!$K$9:$K$93*$C132*IF(L$58=Fperm_SI_Woolf2021!$E$9:$E$93,1,EXP(LN((1.1*(Fperm_SI_Woolf2021!$E$9:$E$93-L$58)-63.1579*EXP(-0.19*Fperm_SI_Woolf2021!$E$9:$E$93)+63.1579*EXP(-0.19*L$58))/(Fperm_SI_Woolf2021!$E$9:$E$93-L$58))*(L$58-Fperm_SI_Woolf2021!$E$9:$E$93)/10))),Fperm_SI_Woolf2021!$D$9:$D$93)*L$57+INTERCEPT(Fperm_SI_Woolf2021!$F$9:$F$93*EXP(-Fperm_SI_Woolf2021!$I$9:$I$93*$C132*IF(L$58=Fperm_SI_Woolf2021!$E$9:$E$93,1,EXP(LN((1.1*(Fperm_SI_Woolf2021!$E$9:$E$93-L$58)-63.1579*EXP(-0.19*Fperm_SI_Woolf2021!$E$9:$E$93)+63.1579*EXP(-0.19*L$58))/(Fperm_SI_Woolf2021!$E$9:$E$93-L$58))*(L$58-Fperm_SI_Woolf2021!$E$9:$E$93)/10))) + Fperm_SI_Woolf2021!$G$9:$G$93*EXP(-Fperm_SI_Woolf2021!$J$9:$J$93*$C132*IF(L$58=Fperm_SI_Woolf2021!$E$9:$E$93,1,EXP(LN((1.1*(Fperm_SI_Woolf2021!$E$9:$E$93-L$58)-63.1579*EXP(-0.19*Fperm_SI_Woolf2021!$E$9:$E$93)+63.1579*EXP(-0.19*L$58))/(Fperm_SI_Woolf2021!$E$9:$E$93-L$58))*(L$58-Fperm_SI_Woolf2021!$E$9:$E$93)/10))) + Fperm_SI_Woolf2021!$H$9:$H$93*EXP(-Fperm_SI_Woolf2021!$K$9:$K$93*$C132*IF(L$58=Fperm_SI_Woolf2021!$E$9:$E$93,1,EXP(LN((1.1*(Fperm_SI_Woolf2021!$E$9:$E$93-L$58)-63.1579*EXP(-0.19*Fperm_SI_Woolf2021!$E$9:$E$93)+63.1579*EXP(-0.19*L$58))/(Fperm_SI_Woolf2021!$E$9:$E$93-L$58))*(L$58-Fperm_SI_Woolf2021!$E$9:$E$93)/10))),Fperm_SI_Woolf2021!$D$9:$D$93))</f>
        <v>0.61259933947809575</v>
      </c>
      <c r="M132" s="51" cm="1">
        <f t="array" ref="M132">MIN(1,SLOPE(Fperm_SI_Woolf2021!$F$9:$F$93*EXP(-Fperm_SI_Woolf2021!$I$9:$I$93*$C132*IF(M$58=Fperm_SI_Woolf2021!$E$9:$E$93,1,EXP(LN((1.1*(Fperm_SI_Woolf2021!$E$9:$E$93-M$58)-63.1579*EXP(-0.19*Fperm_SI_Woolf2021!$E$9:$E$93)+63.1579*EXP(-0.19*M$58))/(Fperm_SI_Woolf2021!$E$9:$E$93-M$58))*(M$58-Fperm_SI_Woolf2021!$E$9:$E$93)/10))) + Fperm_SI_Woolf2021!$G$9:$G$93*EXP(-Fperm_SI_Woolf2021!$J$9:$J$93*$C132*IF(M$58=Fperm_SI_Woolf2021!$E$9:$E$93,1,EXP(LN((1.1*(Fperm_SI_Woolf2021!$E$9:$E$93-M$58)-63.1579*EXP(-0.19*Fperm_SI_Woolf2021!$E$9:$E$93)+63.1579*EXP(-0.19*M$58))/(Fperm_SI_Woolf2021!$E$9:$E$93-M$58))*(M$58-Fperm_SI_Woolf2021!$E$9:$E$93)/10))) + Fperm_SI_Woolf2021!$H$9:$H$93*EXP(-Fperm_SI_Woolf2021!$K$9:$K$93*$C132*IF(M$58=Fperm_SI_Woolf2021!$E$9:$E$93,1,EXP(LN((1.1*(Fperm_SI_Woolf2021!$E$9:$E$93-M$58)-63.1579*EXP(-0.19*Fperm_SI_Woolf2021!$E$9:$E$93)+63.1579*EXP(-0.19*M$58))/(Fperm_SI_Woolf2021!$E$9:$E$93-M$58))*(M$58-Fperm_SI_Woolf2021!$E$9:$E$93)/10))),Fperm_SI_Woolf2021!$D$9:$D$93)*M$57+INTERCEPT(Fperm_SI_Woolf2021!$F$9:$F$93*EXP(-Fperm_SI_Woolf2021!$I$9:$I$93*$C132*IF(M$58=Fperm_SI_Woolf2021!$E$9:$E$93,1,EXP(LN((1.1*(Fperm_SI_Woolf2021!$E$9:$E$93-M$58)-63.1579*EXP(-0.19*Fperm_SI_Woolf2021!$E$9:$E$93)+63.1579*EXP(-0.19*M$58))/(Fperm_SI_Woolf2021!$E$9:$E$93-M$58))*(M$58-Fperm_SI_Woolf2021!$E$9:$E$93)/10))) + Fperm_SI_Woolf2021!$G$9:$G$93*EXP(-Fperm_SI_Woolf2021!$J$9:$J$93*$C132*IF(M$58=Fperm_SI_Woolf2021!$E$9:$E$93,1,EXP(LN((1.1*(Fperm_SI_Woolf2021!$E$9:$E$93-M$58)-63.1579*EXP(-0.19*Fperm_SI_Woolf2021!$E$9:$E$93)+63.1579*EXP(-0.19*M$58))/(Fperm_SI_Woolf2021!$E$9:$E$93-M$58))*(M$58-Fperm_SI_Woolf2021!$E$9:$E$93)/10))) + Fperm_SI_Woolf2021!$H$9:$H$93*EXP(-Fperm_SI_Woolf2021!$K$9:$K$93*$C132*IF(M$58=Fperm_SI_Woolf2021!$E$9:$E$93,1,EXP(LN((1.1*(Fperm_SI_Woolf2021!$E$9:$E$93-M$58)-63.1579*EXP(-0.19*Fperm_SI_Woolf2021!$E$9:$E$93)+63.1579*EXP(-0.19*M$58))/(Fperm_SI_Woolf2021!$E$9:$E$93-M$58))*(M$58-Fperm_SI_Woolf2021!$E$9:$E$93)/10))),Fperm_SI_Woolf2021!$D$9:$D$93))</f>
        <v>0.58026031591746108</v>
      </c>
      <c r="N132" s="51" cm="1">
        <f t="array" ref="N132">MIN(1,SLOPE(Fperm_SI_Woolf2021!$F$9:$F$93*EXP(-Fperm_SI_Woolf2021!$I$9:$I$93*$C132*IF(N$58=Fperm_SI_Woolf2021!$E$9:$E$93,1,EXP(LN((1.1*(Fperm_SI_Woolf2021!$E$9:$E$93-N$58)-63.1579*EXP(-0.19*Fperm_SI_Woolf2021!$E$9:$E$93)+63.1579*EXP(-0.19*N$58))/(Fperm_SI_Woolf2021!$E$9:$E$93-N$58))*(N$58-Fperm_SI_Woolf2021!$E$9:$E$93)/10))) + Fperm_SI_Woolf2021!$G$9:$G$93*EXP(-Fperm_SI_Woolf2021!$J$9:$J$93*$C132*IF(N$58=Fperm_SI_Woolf2021!$E$9:$E$93,1,EXP(LN((1.1*(Fperm_SI_Woolf2021!$E$9:$E$93-N$58)-63.1579*EXP(-0.19*Fperm_SI_Woolf2021!$E$9:$E$93)+63.1579*EXP(-0.19*N$58))/(Fperm_SI_Woolf2021!$E$9:$E$93-N$58))*(N$58-Fperm_SI_Woolf2021!$E$9:$E$93)/10))) + Fperm_SI_Woolf2021!$H$9:$H$93*EXP(-Fperm_SI_Woolf2021!$K$9:$K$93*$C132*IF(N$58=Fperm_SI_Woolf2021!$E$9:$E$93,1,EXP(LN((1.1*(Fperm_SI_Woolf2021!$E$9:$E$93-N$58)-63.1579*EXP(-0.19*Fperm_SI_Woolf2021!$E$9:$E$93)+63.1579*EXP(-0.19*N$58))/(Fperm_SI_Woolf2021!$E$9:$E$93-N$58))*(N$58-Fperm_SI_Woolf2021!$E$9:$E$93)/10))),Fperm_SI_Woolf2021!$D$9:$D$93)*N$57+INTERCEPT(Fperm_SI_Woolf2021!$F$9:$F$93*EXP(-Fperm_SI_Woolf2021!$I$9:$I$93*$C132*IF(N$58=Fperm_SI_Woolf2021!$E$9:$E$93,1,EXP(LN((1.1*(Fperm_SI_Woolf2021!$E$9:$E$93-N$58)-63.1579*EXP(-0.19*Fperm_SI_Woolf2021!$E$9:$E$93)+63.1579*EXP(-0.19*N$58))/(Fperm_SI_Woolf2021!$E$9:$E$93-N$58))*(N$58-Fperm_SI_Woolf2021!$E$9:$E$93)/10))) + Fperm_SI_Woolf2021!$G$9:$G$93*EXP(-Fperm_SI_Woolf2021!$J$9:$J$93*$C132*IF(N$58=Fperm_SI_Woolf2021!$E$9:$E$93,1,EXP(LN((1.1*(Fperm_SI_Woolf2021!$E$9:$E$93-N$58)-63.1579*EXP(-0.19*Fperm_SI_Woolf2021!$E$9:$E$93)+63.1579*EXP(-0.19*N$58))/(Fperm_SI_Woolf2021!$E$9:$E$93-N$58))*(N$58-Fperm_SI_Woolf2021!$E$9:$E$93)/10))) + Fperm_SI_Woolf2021!$H$9:$H$93*EXP(-Fperm_SI_Woolf2021!$K$9:$K$93*$C132*IF(N$58=Fperm_SI_Woolf2021!$E$9:$E$93,1,EXP(LN((1.1*(Fperm_SI_Woolf2021!$E$9:$E$93-N$58)-63.1579*EXP(-0.19*Fperm_SI_Woolf2021!$E$9:$E$93)+63.1579*EXP(-0.19*N$58))/(Fperm_SI_Woolf2021!$E$9:$E$93-N$58))*(N$58-Fperm_SI_Woolf2021!$E$9:$E$93)/10))),Fperm_SI_Woolf2021!$D$9:$D$93))</f>
        <v>0.54792129235682629</v>
      </c>
      <c r="O132" s="51" cm="1">
        <f t="array" ref="O132">MIN(1,SLOPE(Fperm_SI_Woolf2021!$F$9:$F$93*EXP(-Fperm_SI_Woolf2021!$I$9:$I$93*$C132*IF(O$58=Fperm_SI_Woolf2021!$E$9:$E$93,1,EXP(LN((1.1*(Fperm_SI_Woolf2021!$E$9:$E$93-O$58)-63.1579*EXP(-0.19*Fperm_SI_Woolf2021!$E$9:$E$93)+63.1579*EXP(-0.19*O$58))/(Fperm_SI_Woolf2021!$E$9:$E$93-O$58))*(O$58-Fperm_SI_Woolf2021!$E$9:$E$93)/10))) + Fperm_SI_Woolf2021!$G$9:$G$93*EXP(-Fperm_SI_Woolf2021!$J$9:$J$93*$C132*IF(O$58=Fperm_SI_Woolf2021!$E$9:$E$93,1,EXP(LN((1.1*(Fperm_SI_Woolf2021!$E$9:$E$93-O$58)-63.1579*EXP(-0.19*Fperm_SI_Woolf2021!$E$9:$E$93)+63.1579*EXP(-0.19*O$58))/(Fperm_SI_Woolf2021!$E$9:$E$93-O$58))*(O$58-Fperm_SI_Woolf2021!$E$9:$E$93)/10))) + Fperm_SI_Woolf2021!$H$9:$H$93*EXP(-Fperm_SI_Woolf2021!$K$9:$K$93*$C132*IF(O$58=Fperm_SI_Woolf2021!$E$9:$E$93,1,EXP(LN((1.1*(Fperm_SI_Woolf2021!$E$9:$E$93-O$58)-63.1579*EXP(-0.19*Fperm_SI_Woolf2021!$E$9:$E$93)+63.1579*EXP(-0.19*O$58))/(Fperm_SI_Woolf2021!$E$9:$E$93-O$58))*(O$58-Fperm_SI_Woolf2021!$E$9:$E$93)/10))),Fperm_SI_Woolf2021!$D$9:$D$93)*O$57+INTERCEPT(Fperm_SI_Woolf2021!$F$9:$F$93*EXP(-Fperm_SI_Woolf2021!$I$9:$I$93*$C132*IF(O$58=Fperm_SI_Woolf2021!$E$9:$E$93,1,EXP(LN((1.1*(Fperm_SI_Woolf2021!$E$9:$E$93-O$58)-63.1579*EXP(-0.19*Fperm_SI_Woolf2021!$E$9:$E$93)+63.1579*EXP(-0.19*O$58))/(Fperm_SI_Woolf2021!$E$9:$E$93-O$58))*(O$58-Fperm_SI_Woolf2021!$E$9:$E$93)/10))) + Fperm_SI_Woolf2021!$G$9:$G$93*EXP(-Fperm_SI_Woolf2021!$J$9:$J$93*$C132*IF(O$58=Fperm_SI_Woolf2021!$E$9:$E$93,1,EXP(LN((1.1*(Fperm_SI_Woolf2021!$E$9:$E$93-O$58)-63.1579*EXP(-0.19*Fperm_SI_Woolf2021!$E$9:$E$93)+63.1579*EXP(-0.19*O$58))/(Fperm_SI_Woolf2021!$E$9:$E$93-O$58))*(O$58-Fperm_SI_Woolf2021!$E$9:$E$93)/10))) + Fperm_SI_Woolf2021!$H$9:$H$93*EXP(-Fperm_SI_Woolf2021!$K$9:$K$93*$C132*IF(O$58=Fperm_SI_Woolf2021!$E$9:$E$93,1,EXP(LN((1.1*(Fperm_SI_Woolf2021!$E$9:$E$93-O$58)-63.1579*EXP(-0.19*Fperm_SI_Woolf2021!$E$9:$E$93)+63.1579*EXP(-0.19*O$58))/(Fperm_SI_Woolf2021!$E$9:$E$93-O$58))*(O$58-Fperm_SI_Woolf2021!$E$9:$E$93)/10))),Fperm_SI_Woolf2021!$D$9:$D$93))</f>
        <v>0.51558226879619151</v>
      </c>
      <c r="P132" s="51" cm="1">
        <f t="array" ref="P132">MIN(1,SLOPE(Fperm_SI_Woolf2021!$F$9:$F$93*EXP(-Fperm_SI_Woolf2021!$I$9:$I$93*$C132*IF(P$58=Fperm_SI_Woolf2021!$E$9:$E$93,1,EXP(LN((1.1*(Fperm_SI_Woolf2021!$E$9:$E$93-P$58)-63.1579*EXP(-0.19*Fperm_SI_Woolf2021!$E$9:$E$93)+63.1579*EXP(-0.19*P$58))/(Fperm_SI_Woolf2021!$E$9:$E$93-P$58))*(P$58-Fperm_SI_Woolf2021!$E$9:$E$93)/10))) + Fperm_SI_Woolf2021!$G$9:$G$93*EXP(-Fperm_SI_Woolf2021!$J$9:$J$93*$C132*IF(P$58=Fperm_SI_Woolf2021!$E$9:$E$93,1,EXP(LN((1.1*(Fperm_SI_Woolf2021!$E$9:$E$93-P$58)-63.1579*EXP(-0.19*Fperm_SI_Woolf2021!$E$9:$E$93)+63.1579*EXP(-0.19*P$58))/(Fperm_SI_Woolf2021!$E$9:$E$93-P$58))*(P$58-Fperm_SI_Woolf2021!$E$9:$E$93)/10))) + Fperm_SI_Woolf2021!$H$9:$H$93*EXP(-Fperm_SI_Woolf2021!$K$9:$K$93*$C132*IF(P$58=Fperm_SI_Woolf2021!$E$9:$E$93,1,EXP(LN((1.1*(Fperm_SI_Woolf2021!$E$9:$E$93-P$58)-63.1579*EXP(-0.19*Fperm_SI_Woolf2021!$E$9:$E$93)+63.1579*EXP(-0.19*P$58))/(Fperm_SI_Woolf2021!$E$9:$E$93-P$58))*(P$58-Fperm_SI_Woolf2021!$E$9:$E$93)/10))),Fperm_SI_Woolf2021!$D$9:$D$93)*P$57+INTERCEPT(Fperm_SI_Woolf2021!$F$9:$F$93*EXP(-Fperm_SI_Woolf2021!$I$9:$I$93*$C132*IF(P$58=Fperm_SI_Woolf2021!$E$9:$E$93,1,EXP(LN((1.1*(Fperm_SI_Woolf2021!$E$9:$E$93-P$58)-63.1579*EXP(-0.19*Fperm_SI_Woolf2021!$E$9:$E$93)+63.1579*EXP(-0.19*P$58))/(Fperm_SI_Woolf2021!$E$9:$E$93-P$58))*(P$58-Fperm_SI_Woolf2021!$E$9:$E$93)/10))) + Fperm_SI_Woolf2021!$G$9:$G$93*EXP(-Fperm_SI_Woolf2021!$J$9:$J$93*$C132*IF(P$58=Fperm_SI_Woolf2021!$E$9:$E$93,1,EXP(LN((1.1*(Fperm_SI_Woolf2021!$E$9:$E$93-P$58)-63.1579*EXP(-0.19*Fperm_SI_Woolf2021!$E$9:$E$93)+63.1579*EXP(-0.19*P$58))/(Fperm_SI_Woolf2021!$E$9:$E$93-P$58))*(P$58-Fperm_SI_Woolf2021!$E$9:$E$93)/10))) + Fperm_SI_Woolf2021!$H$9:$H$93*EXP(-Fperm_SI_Woolf2021!$K$9:$K$93*$C132*IF(P$58=Fperm_SI_Woolf2021!$E$9:$E$93,1,EXP(LN((1.1*(Fperm_SI_Woolf2021!$E$9:$E$93-P$58)-63.1579*EXP(-0.19*Fperm_SI_Woolf2021!$E$9:$E$93)+63.1579*EXP(-0.19*P$58))/(Fperm_SI_Woolf2021!$E$9:$E$93-P$58))*(P$58-Fperm_SI_Woolf2021!$E$9:$E$93)/10))),Fperm_SI_Woolf2021!$D$9:$D$93))</f>
        <v>0.48324324523555678</v>
      </c>
      <c r="Q132" s="51" cm="1">
        <f t="array" ref="Q132">MIN(1,SLOPE(Fperm_SI_Woolf2021!$F$9:$F$93*EXP(-Fperm_SI_Woolf2021!$I$9:$I$93*$C132*IF(Q$58=Fperm_SI_Woolf2021!$E$9:$E$93,1,EXP(LN((1.1*(Fperm_SI_Woolf2021!$E$9:$E$93-Q$58)-63.1579*EXP(-0.19*Fperm_SI_Woolf2021!$E$9:$E$93)+63.1579*EXP(-0.19*Q$58))/(Fperm_SI_Woolf2021!$E$9:$E$93-Q$58))*(Q$58-Fperm_SI_Woolf2021!$E$9:$E$93)/10))) + Fperm_SI_Woolf2021!$G$9:$G$93*EXP(-Fperm_SI_Woolf2021!$J$9:$J$93*$C132*IF(Q$58=Fperm_SI_Woolf2021!$E$9:$E$93,1,EXP(LN((1.1*(Fperm_SI_Woolf2021!$E$9:$E$93-Q$58)-63.1579*EXP(-0.19*Fperm_SI_Woolf2021!$E$9:$E$93)+63.1579*EXP(-0.19*Q$58))/(Fperm_SI_Woolf2021!$E$9:$E$93-Q$58))*(Q$58-Fperm_SI_Woolf2021!$E$9:$E$93)/10))) + Fperm_SI_Woolf2021!$H$9:$H$93*EXP(-Fperm_SI_Woolf2021!$K$9:$K$93*$C132*IF(Q$58=Fperm_SI_Woolf2021!$E$9:$E$93,1,EXP(LN((1.1*(Fperm_SI_Woolf2021!$E$9:$E$93-Q$58)-63.1579*EXP(-0.19*Fperm_SI_Woolf2021!$E$9:$E$93)+63.1579*EXP(-0.19*Q$58))/(Fperm_SI_Woolf2021!$E$9:$E$93-Q$58))*(Q$58-Fperm_SI_Woolf2021!$E$9:$E$93)/10))),Fperm_SI_Woolf2021!$D$9:$D$93)*Q$57+INTERCEPT(Fperm_SI_Woolf2021!$F$9:$F$93*EXP(-Fperm_SI_Woolf2021!$I$9:$I$93*$C132*IF(Q$58=Fperm_SI_Woolf2021!$E$9:$E$93,1,EXP(LN((1.1*(Fperm_SI_Woolf2021!$E$9:$E$93-Q$58)-63.1579*EXP(-0.19*Fperm_SI_Woolf2021!$E$9:$E$93)+63.1579*EXP(-0.19*Q$58))/(Fperm_SI_Woolf2021!$E$9:$E$93-Q$58))*(Q$58-Fperm_SI_Woolf2021!$E$9:$E$93)/10))) + Fperm_SI_Woolf2021!$G$9:$G$93*EXP(-Fperm_SI_Woolf2021!$J$9:$J$93*$C132*IF(Q$58=Fperm_SI_Woolf2021!$E$9:$E$93,1,EXP(LN((1.1*(Fperm_SI_Woolf2021!$E$9:$E$93-Q$58)-63.1579*EXP(-0.19*Fperm_SI_Woolf2021!$E$9:$E$93)+63.1579*EXP(-0.19*Q$58))/(Fperm_SI_Woolf2021!$E$9:$E$93-Q$58))*(Q$58-Fperm_SI_Woolf2021!$E$9:$E$93)/10))) + Fperm_SI_Woolf2021!$H$9:$H$93*EXP(-Fperm_SI_Woolf2021!$K$9:$K$93*$C132*IF(Q$58=Fperm_SI_Woolf2021!$E$9:$E$93,1,EXP(LN((1.1*(Fperm_SI_Woolf2021!$E$9:$E$93-Q$58)-63.1579*EXP(-0.19*Fperm_SI_Woolf2021!$E$9:$E$93)+63.1579*EXP(-0.19*Q$58))/(Fperm_SI_Woolf2021!$E$9:$E$93-Q$58))*(Q$58-Fperm_SI_Woolf2021!$E$9:$E$93)/10))),Fperm_SI_Woolf2021!$D$9:$D$93))</f>
        <v>0.450904221674922</v>
      </c>
      <c r="R132" s="51" cm="1">
        <f t="array" ref="R132">MIN(1,SLOPE(Fperm_SI_Woolf2021!$F$9:$F$93*EXP(-Fperm_SI_Woolf2021!$I$9:$I$93*$C132*IF(R$58=Fperm_SI_Woolf2021!$E$9:$E$93,1,EXP(LN((1.1*(Fperm_SI_Woolf2021!$E$9:$E$93-R$58)-63.1579*EXP(-0.19*Fperm_SI_Woolf2021!$E$9:$E$93)+63.1579*EXP(-0.19*R$58))/(Fperm_SI_Woolf2021!$E$9:$E$93-R$58))*(R$58-Fperm_SI_Woolf2021!$E$9:$E$93)/10))) + Fperm_SI_Woolf2021!$G$9:$G$93*EXP(-Fperm_SI_Woolf2021!$J$9:$J$93*$C132*IF(R$58=Fperm_SI_Woolf2021!$E$9:$E$93,1,EXP(LN((1.1*(Fperm_SI_Woolf2021!$E$9:$E$93-R$58)-63.1579*EXP(-0.19*Fperm_SI_Woolf2021!$E$9:$E$93)+63.1579*EXP(-0.19*R$58))/(Fperm_SI_Woolf2021!$E$9:$E$93-R$58))*(R$58-Fperm_SI_Woolf2021!$E$9:$E$93)/10))) + Fperm_SI_Woolf2021!$H$9:$H$93*EXP(-Fperm_SI_Woolf2021!$K$9:$K$93*$C132*IF(R$58=Fperm_SI_Woolf2021!$E$9:$E$93,1,EXP(LN((1.1*(Fperm_SI_Woolf2021!$E$9:$E$93-R$58)-63.1579*EXP(-0.19*Fperm_SI_Woolf2021!$E$9:$E$93)+63.1579*EXP(-0.19*R$58))/(Fperm_SI_Woolf2021!$E$9:$E$93-R$58))*(R$58-Fperm_SI_Woolf2021!$E$9:$E$93)/10))),Fperm_SI_Woolf2021!$D$9:$D$93)*R$57+INTERCEPT(Fperm_SI_Woolf2021!$F$9:$F$93*EXP(-Fperm_SI_Woolf2021!$I$9:$I$93*$C132*IF(R$58=Fperm_SI_Woolf2021!$E$9:$E$93,1,EXP(LN((1.1*(Fperm_SI_Woolf2021!$E$9:$E$93-R$58)-63.1579*EXP(-0.19*Fperm_SI_Woolf2021!$E$9:$E$93)+63.1579*EXP(-0.19*R$58))/(Fperm_SI_Woolf2021!$E$9:$E$93-R$58))*(R$58-Fperm_SI_Woolf2021!$E$9:$E$93)/10))) + Fperm_SI_Woolf2021!$G$9:$G$93*EXP(-Fperm_SI_Woolf2021!$J$9:$J$93*$C132*IF(R$58=Fperm_SI_Woolf2021!$E$9:$E$93,1,EXP(LN((1.1*(Fperm_SI_Woolf2021!$E$9:$E$93-R$58)-63.1579*EXP(-0.19*Fperm_SI_Woolf2021!$E$9:$E$93)+63.1579*EXP(-0.19*R$58))/(Fperm_SI_Woolf2021!$E$9:$E$93-R$58))*(R$58-Fperm_SI_Woolf2021!$E$9:$E$93)/10))) + Fperm_SI_Woolf2021!$H$9:$H$93*EXP(-Fperm_SI_Woolf2021!$K$9:$K$93*$C132*IF(R$58=Fperm_SI_Woolf2021!$E$9:$E$93,1,EXP(LN((1.1*(Fperm_SI_Woolf2021!$E$9:$E$93-R$58)-63.1579*EXP(-0.19*Fperm_SI_Woolf2021!$E$9:$E$93)+63.1579*EXP(-0.19*R$58))/(Fperm_SI_Woolf2021!$E$9:$E$93-R$58))*(R$58-Fperm_SI_Woolf2021!$E$9:$E$93)/10))),Fperm_SI_Woolf2021!$D$9:$D$93))</f>
        <v>0.41856519811428727</v>
      </c>
      <c r="S132" s="51" cm="1">
        <f t="array" ref="S132">MIN(1,SLOPE(Fperm_SI_Woolf2021!$F$9:$F$93*EXP(-Fperm_SI_Woolf2021!$I$9:$I$93*$C132*IF(S$58=Fperm_SI_Woolf2021!$E$9:$E$93,1,EXP(LN((1.1*(Fperm_SI_Woolf2021!$E$9:$E$93-S$58)-63.1579*EXP(-0.19*Fperm_SI_Woolf2021!$E$9:$E$93)+63.1579*EXP(-0.19*S$58))/(Fperm_SI_Woolf2021!$E$9:$E$93-S$58))*(S$58-Fperm_SI_Woolf2021!$E$9:$E$93)/10))) + Fperm_SI_Woolf2021!$G$9:$G$93*EXP(-Fperm_SI_Woolf2021!$J$9:$J$93*$C132*IF(S$58=Fperm_SI_Woolf2021!$E$9:$E$93,1,EXP(LN((1.1*(Fperm_SI_Woolf2021!$E$9:$E$93-S$58)-63.1579*EXP(-0.19*Fperm_SI_Woolf2021!$E$9:$E$93)+63.1579*EXP(-0.19*S$58))/(Fperm_SI_Woolf2021!$E$9:$E$93-S$58))*(S$58-Fperm_SI_Woolf2021!$E$9:$E$93)/10))) + Fperm_SI_Woolf2021!$H$9:$H$93*EXP(-Fperm_SI_Woolf2021!$K$9:$K$93*$C132*IF(S$58=Fperm_SI_Woolf2021!$E$9:$E$93,1,EXP(LN((1.1*(Fperm_SI_Woolf2021!$E$9:$E$93-S$58)-63.1579*EXP(-0.19*Fperm_SI_Woolf2021!$E$9:$E$93)+63.1579*EXP(-0.19*S$58))/(Fperm_SI_Woolf2021!$E$9:$E$93-S$58))*(S$58-Fperm_SI_Woolf2021!$E$9:$E$93)/10))),Fperm_SI_Woolf2021!$D$9:$D$93)*S$57+INTERCEPT(Fperm_SI_Woolf2021!$F$9:$F$93*EXP(-Fperm_SI_Woolf2021!$I$9:$I$93*$C132*IF(S$58=Fperm_SI_Woolf2021!$E$9:$E$93,1,EXP(LN((1.1*(Fperm_SI_Woolf2021!$E$9:$E$93-S$58)-63.1579*EXP(-0.19*Fperm_SI_Woolf2021!$E$9:$E$93)+63.1579*EXP(-0.19*S$58))/(Fperm_SI_Woolf2021!$E$9:$E$93-S$58))*(S$58-Fperm_SI_Woolf2021!$E$9:$E$93)/10))) + Fperm_SI_Woolf2021!$G$9:$G$93*EXP(-Fperm_SI_Woolf2021!$J$9:$J$93*$C132*IF(S$58=Fperm_SI_Woolf2021!$E$9:$E$93,1,EXP(LN((1.1*(Fperm_SI_Woolf2021!$E$9:$E$93-S$58)-63.1579*EXP(-0.19*Fperm_SI_Woolf2021!$E$9:$E$93)+63.1579*EXP(-0.19*S$58))/(Fperm_SI_Woolf2021!$E$9:$E$93-S$58))*(S$58-Fperm_SI_Woolf2021!$E$9:$E$93)/10))) + Fperm_SI_Woolf2021!$H$9:$H$93*EXP(-Fperm_SI_Woolf2021!$K$9:$K$93*$C132*IF(S$58=Fperm_SI_Woolf2021!$E$9:$E$93,1,EXP(LN((1.1*(Fperm_SI_Woolf2021!$E$9:$E$93-S$58)-63.1579*EXP(-0.19*Fperm_SI_Woolf2021!$E$9:$E$93)+63.1579*EXP(-0.19*S$58))/(Fperm_SI_Woolf2021!$E$9:$E$93-S$58))*(S$58-Fperm_SI_Woolf2021!$E$9:$E$93)/10))),Fperm_SI_Woolf2021!$D$9:$D$93))</f>
        <v>0.57718097609803654</v>
      </c>
      <c r="T132" s="51" cm="1">
        <f t="array" ref="T132">MIN(1,SLOPE(Fperm_SI_Woolf2021!$F$9:$F$93*EXP(-Fperm_SI_Woolf2021!$I$9:$I$93*$C132*IF(T$58=Fperm_SI_Woolf2021!$E$9:$E$93,1,EXP(LN((1.1*(Fperm_SI_Woolf2021!$E$9:$E$93-T$58)-63.1579*EXP(-0.19*Fperm_SI_Woolf2021!$E$9:$E$93)+63.1579*EXP(-0.19*T$58))/(Fperm_SI_Woolf2021!$E$9:$E$93-T$58))*(T$58-Fperm_SI_Woolf2021!$E$9:$E$93)/10))) + Fperm_SI_Woolf2021!$G$9:$G$93*EXP(-Fperm_SI_Woolf2021!$J$9:$J$93*$C132*IF(T$58=Fperm_SI_Woolf2021!$E$9:$E$93,1,EXP(LN((1.1*(Fperm_SI_Woolf2021!$E$9:$E$93-T$58)-63.1579*EXP(-0.19*Fperm_SI_Woolf2021!$E$9:$E$93)+63.1579*EXP(-0.19*T$58))/(Fperm_SI_Woolf2021!$E$9:$E$93-T$58))*(T$58-Fperm_SI_Woolf2021!$E$9:$E$93)/10))) + Fperm_SI_Woolf2021!$H$9:$H$93*EXP(-Fperm_SI_Woolf2021!$K$9:$K$93*$C132*IF(T$58=Fperm_SI_Woolf2021!$E$9:$E$93,1,EXP(LN((1.1*(Fperm_SI_Woolf2021!$E$9:$E$93-T$58)-63.1579*EXP(-0.19*Fperm_SI_Woolf2021!$E$9:$E$93)+63.1579*EXP(-0.19*T$58))/(Fperm_SI_Woolf2021!$E$9:$E$93-T$58))*(T$58-Fperm_SI_Woolf2021!$E$9:$E$93)/10))),Fperm_SI_Woolf2021!$D$9:$D$93)*T$57+INTERCEPT(Fperm_SI_Woolf2021!$F$9:$F$93*EXP(-Fperm_SI_Woolf2021!$I$9:$I$93*$C132*IF(T$58=Fperm_SI_Woolf2021!$E$9:$E$93,1,EXP(LN((1.1*(Fperm_SI_Woolf2021!$E$9:$E$93-T$58)-63.1579*EXP(-0.19*Fperm_SI_Woolf2021!$E$9:$E$93)+63.1579*EXP(-0.19*T$58))/(Fperm_SI_Woolf2021!$E$9:$E$93-T$58))*(T$58-Fperm_SI_Woolf2021!$E$9:$E$93)/10))) + Fperm_SI_Woolf2021!$G$9:$G$93*EXP(-Fperm_SI_Woolf2021!$J$9:$J$93*$C132*IF(T$58=Fperm_SI_Woolf2021!$E$9:$E$93,1,EXP(LN((1.1*(Fperm_SI_Woolf2021!$E$9:$E$93-T$58)-63.1579*EXP(-0.19*Fperm_SI_Woolf2021!$E$9:$E$93)+63.1579*EXP(-0.19*T$58))/(Fperm_SI_Woolf2021!$E$9:$E$93-T$58))*(T$58-Fperm_SI_Woolf2021!$E$9:$E$93)/10))) + Fperm_SI_Woolf2021!$H$9:$H$93*EXP(-Fperm_SI_Woolf2021!$K$9:$K$93*$C132*IF(T$58=Fperm_SI_Woolf2021!$E$9:$E$93,1,EXP(LN((1.1*(Fperm_SI_Woolf2021!$E$9:$E$93-T$58)-63.1579*EXP(-0.19*Fperm_SI_Woolf2021!$E$9:$E$93)+63.1579*EXP(-0.19*T$58))/(Fperm_SI_Woolf2021!$E$9:$E$93-T$58))*(T$58-Fperm_SI_Woolf2021!$E$9:$E$93)/10))),Fperm_SI_Woolf2021!$D$9:$D$93))</f>
        <v>0.55138763632881993</v>
      </c>
      <c r="U132" s="51" cm="1">
        <f t="array" ref="U132">MIN(1,SLOPE(Fperm_SI_Woolf2021!$F$9:$F$93*EXP(-Fperm_SI_Woolf2021!$I$9:$I$93*$C132*IF(U$58=Fperm_SI_Woolf2021!$E$9:$E$93,1,EXP(LN((1.1*(Fperm_SI_Woolf2021!$E$9:$E$93-U$58)-63.1579*EXP(-0.19*Fperm_SI_Woolf2021!$E$9:$E$93)+63.1579*EXP(-0.19*U$58))/(Fperm_SI_Woolf2021!$E$9:$E$93-U$58))*(U$58-Fperm_SI_Woolf2021!$E$9:$E$93)/10))) + Fperm_SI_Woolf2021!$G$9:$G$93*EXP(-Fperm_SI_Woolf2021!$J$9:$J$93*$C132*IF(U$58=Fperm_SI_Woolf2021!$E$9:$E$93,1,EXP(LN((1.1*(Fperm_SI_Woolf2021!$E$9:$E$93-U$58)-63.1579*EXP(-0.19*Fperm_SI_Woolf2021!$E$9:$E$93)+63.1579*EXP(-0.19*U$58))/(Fperm_SI_Woolf2021!$E$9:$E$93-U$58))*(U$58-Fperm_SI_Woolf2021!$E$9:$E$93)/10))) + Fperm_SI_Woolf2021!$H$9:$H$93*EXP(-Fperm_SI_Woolf2021!$K$9:$K$93*$C132*IF(U$58=Fperm_SI_Woolf2021!$E$9:$E$93,1,EXP(LN((1.1*(Fperm_SI_Woolf2021!$E$9:$E$93-U$58)-63.1579*EXP(-0.19*Fperm_SI_Woolf2021!$E$9:$E$93)+63.1579*EXP(-0.19*U$58))/(Fperm_SI_Woolf2021!$E$9:$E$93-U$58))*(U$58-Fperm_SI_Woolf2021!$E$9:$E$93)/10))),Fperm_SI_Woolf2021!$D$9:$D$93)*U$57+INTERCEPT(Fperm_SI_Woolf2021!$F$9:$F$93*EXP(-Fperm_SI_Woolf2021!$I$9:$I$93*$C132*IF(U$58=Fperm_SI_Woolf2021!$E$9:$E$93,1,EXP(LN((1.1*(Fperm_SI_Woolf2021!$E$9:$E$93-U$58)-63.1579*EXP(-0.19*Fperm_SI_Woolf2021!$E$9:$E$93)+63.1579*EXP(-0.19*U$58))/(Fperm_SI_Woolf2021!$E$9:$E$93-U$58))*(U$58-Fperm_SI_Woolf2021!$E$9:$E$93)/10))) + Fperm_SI_Woolf2021!$G$9:$G$93*EXP(-Fperm_SI_Woolf2021!$J$9:$J$93*$C132*IF(U$58=Fperm_SI_Woolf2021!$E$9:$E$93,1,EXP(LN((1.1*(Fperm_SI_Woolf2021!$E$9:$E$93-U$58)-63.1579*EXP(-0.19*Fperm_SI_Woolf2021!$E$9:$E$93)+63.1579*EXP(-0.19*U$58))/(Fperm_SI_Woolf2021!$E$9:$E$93-U$58))*(U$58-Fperm_SI_Woolf2021!$E$9:$E$93)/10))) + Fperm_SI_Woolf2021!$H$9:$H$93*EXP(-Fperm_SI_Woolf2021!$K$9:$K$93*$C132*IF(U$58=Fperm_SI_Woolf2021!$E$9:$E$93,1,EXP(LN((1.1*(Fperm_SI_Woolf2021!$E$9:$E$93-U$58)-63.1579*EXP(-0.19*Fperm_SI_Woolf2021!$E$9:$E$93)+63.1579*EXP(-0.19*U$58))/(Fperm_SI_Woolf2021!$E$9:$E$93-U$58))*(U$58-Fperm_SI_Woolf2021!$E$9:$E$93)/10))),Fperm_SI_Woolf2021!$D$9:$D$93))</f>
        <v>0.52559429655960332</v>
      </c>
      <c r="V132" s="51" cm="1">
        <f t="array" ref="V132">MIN(1,SLOPE(Fperm_SI_Woolf2021!$F$9:$F$93*EXP(-Fperm_SI_Woolf2021!$I$9:$I$93*$C132*IF(V$58=Fperm_SI_Woolf2021!$E$9:$E$93,1,EXP(LN((1.1*(Fperm_SI_Woolf2021!$E$9:$E$93-V$58)-63.1579*EXP(-0.19*Fperm_SI_Woolf2021!$E$9:$E$93)+63.1579*EXP(-0.19*V$58))/(Fperm_SI_Woolf2021!$E$9:$E$93-V$58))*(V$58-Fperm_SI_Woolf2021!$E$9:$E$93)/10))) + Fperm_SI_Woolf2021!$G$9:$G$93*EXP(-Fperm_SI_Woolf2021!$J$9:$J$93*$C132*IF(V$58=Fperm_SI_Woolf2021!$E$9:$E$93,1,EXP(LN((1.1*(Fperm_SI_Woolf2021!$E$9:$E$93-V$58)-63.1579*EXP(-0.19*Fperm_SI_Woolf2021!$E$9:$E$93)+63.1579*EXP(-0.19*V$58))/(Fperm_SI_Woolf2021!$E$9:$E$93-V$58))*(V$58-Fperm_SI_Woolf2021!$E$9:$E$93)/10))) + Fperm_SI_Woolf2021!$H$9:$H$93*EXP(-Fperm_SI_Woolf2021!$K$9:$K$93*$C132*IF(V$58=Fperm_SI_Woolf2021!$E$9:$E$93,1,EXP(LN((1.1*(Fperm_SI_Woolf2021!$E$9:$E$93-V$58)-63.1579*EXP(-0.19*Fperm_SI_Woolf2021!$E$9:$E$93)+63.1579*EXP(-0.19*V$58))/(Fperm_SI_Woolf2021!$E$9:$E$93-V$58))*(V$58-Fperm_SI_Woolf2021!$E$9:$E$93)/10))),Fperm_SI_Woolf2021!$D$9:$D$93)*V$57+INTERCEPT(Fperm_SI_Woolf2021!$F$9:$F$93*EXP(-Fperm_SI_Woolf2021!$I$9:$I$93*$C132*IF(V$58=Fperm_SI_Woolf2021!$E$9:$E$93,1,EXP(LN((1.1*(Fperm_SI_Woolf2021!$E$9:$E$93-V$58)-63.1579*EXP(-0.19*Fperm_SI_Woolf2021!$E$9:$E$93)+63.1579*EXP(-0.19*V$58))/(Fperm_SI_Woolf2021!$E$9:$E$93-V$58))*(V$58-Fperm_SI_Woolf2021!$E$9:$E$93)/10))) + Fperm_SI_Woolf2021!$G$9:$G$93*EXP(-Fperm_SI_Woolf2021!$J$9:$J$93*$C132*IF(V$58=Fperm_SI_Woolf2021!$E$9:$E$93,1,EXP(LN((1.1*(Fperm_SI_Woolf2021!$E$9:$E$93-V$58)-63.1579*EXP(-0.19*Fperm_SI_Woolf2021!$E$9:$E$93)+63.1579*EXP(-0.19*V$58))/(Fperm_SI_Woolf2021!$E$9:$E$93-V$58))*(V$58-Fperm_SI_Woolf2021!$E$9:$E$93)/10))) + Fperm_SI_Woolf2021!$H$9:$H$93*EXP(-Fperm_SI_Woolf2021!$K$9:$K$93*$C132*IF(V$58=Fperm_SI_Woolf2021!$E$9:$E$93,1,EXP(LN((1.1*(Fperm_SI_Woolf2021!$E$9:$E$93-V$58)-63.1579*EXP(-0.19*Fperm_SI_Woolf2021!$E$9:$E$93)+63.1579*EXP(-0.19*V$58))/(Fperm_SI_Woolf2021!$E$9:$E$93-V$58))*(V$58-Fperm_SI_Woolf2021!$E$9:$E$93)/10))),Fperm_SI_Woolf2021!$D$9:$D$93))</f>
        <v>0.49980095679038677</v>
      </c>
      <c r="W132" s="51" cm="1">
        <f t="array" ref="W132">MIN(1,SLOPE(Fperm_SI_Woolf2021!$F$9:$F$93*EXP(-Fperm_SI_Woolf2021!$I$9:$I$93*$C132*IF(W$58=Fperm_SI_Woolf2021!$E$9:$E$93,1,EXP(LN((1.1*(Fperm_SI_Woolf2021!$E$9:$E$93-W$58)-63.1579*EXP(-0.19*Fperm_SI_Woolf2021!$E$9:$E$93)+63.1579*EXP(-0.19*W$58))/(Fperm_SI_Woolf2021!$E$9:$E$93-W$58))*(W$58-Fperm_SI_Woolf2021!$E$9:$E$93)/10))) + Fperm_SI_Woolf2021!$G$9:$G$93*EXP(-Fperm_SI_Woolf2021!$J$9:$J$93*$C132*IF(W$58=Fperm_SI_Woolf2021!$E$9:$E$93,1,EXP(LN((1.1*(Fperm_SI_Woolf2021!$E$9:$E$93-W$58)-63.1579*EXP(-0.19*Fperm_SI_Woolf2021!$E$9:$E$93)+63.1579*EXP(-0.19*W$58))/(Fperm_SI_Woolf2021!$E$9:$E$93-W$58))*(W$58-Fperm_SI_Woolf2021!$E$9:$E$93)/10))) + Fperm_SI_Woolf2021!$H$9:$H$93*EXP(-Fperm_SI_Woolf2021!$K$9:$K$93*$C132*IF(W$58=Fperm_SI_Woolf2021!$E$9:$E$93,1,EXP(LN((1.1*(Fperm_SI_Woolf2021!$E$9:$E$93-W$58)-63.1579*EXP(-0.19*Fperm_SI_Woolf2021!$E$9:$E$93)+63.1579*EXP(-0.19*W$58))/(Fperm_SI_Woolf2021!$E$9:$E$93-W$58))*(W$58-Fperm_SI_Woolf2021!$E$9:$E$93)/10))),Fperm_SI_Woolf2021!$D$9:$D$93)*W$57+INTERCEPT(Fperm_SI_Woolf2021!$F$9:$F$93*EXP(-Fperm_SI_Woolf2021!$I$9:$I$93*$C132*IF(W$58=Fperm_SI_Woolf2021!$E$9:$E$93,1,EXP(LN((1.1*(Fperm_SI_Woolf2021!$E$9:$E$93-W$58)-63.1579*EXP(-0.19*Fperm_SI_Woolf2021!$E$9:$E$93)+63.1579*EXP(-0.19*W$58))/(Fperm_SI_Woolf2021!$E$9:$E$93-W$58))*(W$58-Fperm_SI_Woolf2021!$E$9:$E$93)/10))) + Fperm_SI_Woolf2021!$G$9:$G$93*EXP(-Fperm_SI_Woolf2021!$J$9:$J$93*$C132*IF(W$58=Fperm_SI_Woolf2021!$E$9:$E$93,1,EXP(LN((1.1*(Fperm_SI_Woolf2021!$E$9:$E$93-W$58)-63.1579*EXP(-0.19*Fperm_SI_Woolf2021!$E$9:$E$93)+63.1579*EXP(-0.19*W$58))/(Fperm_SI_Woolf2021!$E$9:$E$93-W$58))*(W$58-Fperm_SI_Woolf2021!$E$9:$E$93)/10))) + Fperm_SI_Woolf2021!$H$9:$H$93*EXP(-Fperm_SI_Woolf2021!$K$9:$K$93*$C132*IF(W$58=Fperm_SI_Woolf2021!$E$9:$E$93,1,EXP(LN((1.1*(Fperm_SI_Woolf2021!$E$9:$E$93-W$58)-63.1579*EXP(-0.19*Fperm_SI_Woolf2021!$E$9:$E$93)+63.1579*EXP(-0.19*W$58))/(Fperm_SI_Woolf2021!$E$9:$E$93-W$58))*(W$58-Fperm_SI_Woolf2021!$E$9:$E$93)/10))),Fperm_SI_Woolf2021!$D$9:$D$93))</f>
        <v>0.47400761702117022</v>
      </c>
      <c r="X132" s="51" cm="1">
        <f t="array" ref="X132">MIN(1,SLOPE(Fperm_SI_Woolf2021!$F$9:$F$93*EXP(-Fperm_SI_Woolf2021!$I$9:$I$93*$C132*IF(X$58=Fperm_SI_Woolf2021!$E$9:$E$93,1,EXP(LN((1.1*(Fperm_SI_Woolf2021!$E$9:$E$93-X$58)-63.1579*EXP(-0.19*Fperm_SI_Woolf2021!$E$9:$E$93)+63.1579*EXP(-0.19*X$58))/(Fperm_SI_Woolf2021!$E$9:$E$93-X$58))*(X$58-Fperm_SI_Woolf2021!$E$9:$E$93)/10))) + Fperm_SI_Woolf2021!$G$9:$G$93*EXP(-Fperm_SI_Woolf2021!$J$9:$J$93*$C132*IF(X$58=Fperm_SI_Woolf2021!$E$9:$E$93,1,EXP(LN((1.1*(Fperm_SI_Woolf2021!$E$9:$E$93-X$58)-63.1579*EXP(-0.19*Fperm_SI_Woolf2021!$E$9:$E$93)+63.1579*EXP(-0.19*X$58))/(Fperm_SI_Woolf2021!$E$9:$E$93-X$58))*(X$58-Fperm_SI_Woolf2021!$E$9:$E$93)/10))) + Fperm_SI_Woolf2021!$H$9:$H$93*EXP(-Fperm_SI_Woolf2021!$K$9:$K$93*$C132*IF(X$58=Fperm_SI_Woolf2021!$E$9:$E$93,1,EXP(LN((1.1*(Fperm_SI_Woolf2021!$E$9:$E$93-X$58)-63.1579*EXP(-0.19*Fperm_SI_Woolf2021!$E$9:$E$93)+63.1579*EXP(-0.19*X$58))/(Fperm_SI_Woolf2021!$E$9:$E$93-X$58))*(X$58-Fperm_SI_Woolf2021!$E$9:$E$93)/10))),Fperm_SI_Woolf2021!$D$9:$D$93)*X$57+INTERCEPT(Fperm_SI_Woolf2021!$F$9:$F$93*EXP(-Fperm_SI_Woolf2021!$I$9:$I$93*$C132*IF(X$58=Fperm_SI_Woolf2021!$E$9:$E$93,1,EXP(LN((1.1*(Fperm_SI_Woolf2021!$E$9:$E$93-X$58)-63.1579*EXP(-0.19*Fperm_SI_Woolf2021!$E$9:$E$93)+63.1579*EXP(-0.19*X$58))/(Fperm_SI_Woolf2021!$E$9:$E$93-X$58))*(X$58-Fperm_SI_Woolf2021!$E$9:$E$93)/10))) + Fperm_SI_Woolf2021!$G$9:$G$93*EXP(-Fperm_SI_Woolf2021!$J$9:$J$93*$C132*IF(X$58=Fperm_SI_Woolf2021!$E$9:$E$93,1,EXP(LN((1.1*(Fperm_SI_Woolf2021!$E$9:$E$93-X$58)-63.1579*EXP(-0.19*Fperm_SI_Woolf2021!$E$9:$E$93)+63.1579*EXP(-0.19*X$58))/(Fperm_SI_Woolf2021!$E$9:$E$93-X$58))*(X$58-Fperm_SI_Woolf2021!$E$9:$E$93)/10))) + Fperm_SI_Woolf2021!$H$9:$H$93*EXP(-Fperm_SI_Woolf2021!$K$9:$K$93*$C132*IF(X$58=Fperm_SI_Woolf2021!$E$9:$E$93,1,EXP(LN((1.1*(Fperm_SI_Woolf2021!$E$9:$E$93-X$58)-63.1579*EXP(-0.19*Fperm_SI_Woolf2021!$E$9:$E$93)+63.1579*EXP(-0.19*X$58))/(Fperm_SI_Woolf2021!$E$9:$E$93-X$58))*(X$58-Fperm_SI_Woolf2021!$E$9:$E$93)/10))),Fperm_SI_Woolf2021!$D$9:$D$93))</f>
        <v>0.44821427725195362</v>
      </c>
      <c r="Y132" s="51" cm="1">
        <f t="array" ref="Y132">MIN(1,SLOPE(Fperm_SI_Woolf2021!$F$9:$F$93*EXP(-Fperm_SI_Woolf2021!$I$9:$I$93*$C132*IF(Y$58=Fperm_SI_Woolf2021!$E$9:$E$93,1,EXP(LN((1.1*(Fperm_SI_Woolf2021!$E$9:$E$93-Y$58)-63.1579*EXP(-0.19*Fperm_SI_Woolf2021!$E$9:$E$93)+63.1579*EXP(-0.19*Y$58))/(Fperm_SI_Woolf2021!$E$9:$E$93-Y$58))*(Y$58-Fperm_SI_Woolf2021!$E$9:$E$93)/10))) + Fperm_SI_Woolf2021!$G$9:$G$93*EXP(-Fperm_SI_Woolf2021!$J$9:$J$93*$C132*IF(Y$58=Fperm_SI_Woolf2021!$E$9:$E$93,1,EXP(LN((1.1*(Fperm_SI_Woolf2021!$E$9:$E$93-Y$58)-63.1579*EXP(-0.19*Fperm_SI_Woolf2021!$E$9:$E$93)+63.1579*EXP(-0.19*Y$58))/(Fperm_SI_Woolf2021!$E$9:$E$93-Y$58))*(Y$58-Fperm_SI_Woolf2021!$E$9:$E$93)/10))) + Fperm_SI_Woolf2021!$H$9:$H$93*EXP(-Fperm_SI_Woolf2021!$K$9:$K$93*$C132*IF(Y$58=Fperm_SI_Woolf2021!$E$9:$E$93,1,EXP(LN((1.1*(Fperm_SI_Woolf2021!$E$9:$E$93-Y$58)-63.1579*EXP(-0.19*Fperm_SI_Woolf2021!$E$9:$E$93)+63.1579*EXP(-0.19*Y$58))/(Fperm_SI_Woolf2021!$E$9:$E$93-Y$58))*(Y$58-Fperm_SI_Woolf2021!$E$9:$E$93)/10))),Fperm_SI_Woolf2021!$D$9:$D$93)*Y$57+INTERCEPT(Fperm_SI_Woolf2021!$F$9:$F$93*EXP(-Fperm_SI_Woolf2021!$I$9:$I$93*$C132*IF(Y$58=Fperm_SI_Woolf2021!$E$9:$E$93,1,EXP(LN((1.1*(Fperm_SI_Woolf2021!$E$9:$E$93-Y$58)-63.1579*EXP(-0.19*Fperm_SI_Woolf2021!$E$9:$E$93)+63.1579*EXP(-0.19*Y$58))/(Fperm_SI_Woolf2021!$E$9:$E$93-Y$58))*(Y$58-Fperm_SI_Woolf2021!$E$9:$E$93)/10))) + Fperm_SI_Woolf2021!$G$9:$G$93*EXP(-Fperm_SI_Woolf2021!$J$9:$J$93*$C132*IF(Y$58=Fperm_SI_Woolf2021!$E$9:$E$93,1,EXP(LN((1.1*(Fperm_SI_Woolf2021!$E$9:$E$93-Y$58)-63.1579*EXP(-0.19*Fperm_SI_Woolf2021!$E$9:$E$93)+63.1579*EXP(-0.19*Y$58))/(Fperm_SI_Woolf2021!$E$9:$E$93-Y$58))*(Y$58-Fperm_SI_Woolf2021!$E$9:$E$93)/10))) + Fperm_SI_Woolf2021!$H$9:$H$93*EXP(-Fperm_SI_Woolf2021!$K$9:$K$93*$C132*IF(Y$58=Fperm_SI_Woolf2021!$E$9:$E$93,1,EXP(LN((1.1*(Fperm_SI_Woolf2021!$E$9:$E$93-Y$58)-63.1579*EXP(-0.19*Fperm_SI_Woolf2021!$E$9:$E$93)+63.1579*EXP(-0.19*Y$58))/(Fperm_SI_Woolf2021!$E$9:$E$93-Y$58))*(Y$58-Fperm_SI_Woolf2021!$E$9:$E$93)/10))),Fperm_SI_Woolf2021!$D$9:$D$93))</f>
        <v>0.42242093748273701</v>
      </c>
      <c r="Z132" s="51" cm="1">
        <f t="array" ref="Z132">MIN(1,SLOPE(Fperm_SI_Woolf2021!$F$9:$F$93*EXP(-Fperm_SI_Woolf2021!$I$9:$I$93*$C132*IF(Z$58=Fperm_SI_Woolf2021!$E$9:$E$93,1,EXP(LN((1.1*(Fperm_SI_Woolf2021!$E$9:$E$93-Z$58)-63.1579*EXP(-0.19*Fperm_SI_Woolf2021!$E$9:$E$93)+63.1579*EXP(-0.19*Z$58))/(Fperm_SI_Woolf2021!$E$9:$E$93-Z$58))*(Z$58-Fperm_SI_Woolf2021!$E$9:$E$93)/10))) + Fperm_SI_Woolf2021!$G$9:$G$93*EXP(-Fperm_SI_Woolf2021!$J$9:$J$93*$C132*IF(Z$58=Fperm_SI_Woolf2021!$E$9:$E$93,1,EXP(LN((1.1*(Fperm_SI_Woolf2021!$E$9:$E$93-Z$58)-63.1579*EXP(-0.19*Fperm_SI_Woolf2021!$E$9:$E$93)+63.1579*EXP(-0.19*Z$58))/(Fperm_SI_Woolf2021!$E$9:$E$93-Z$58))*(Z$58-Fperm_SI_Woolf2021!$E$9:$E$93)/10))) + Fperm_SI_Woolf2021!$H$9:$H$93*EXP(-Fperm_SI_Woolf2021!$K$9:$K$93*$C132*IF(Z$58=Fperm_SI_Woolf2021!$E$9:$E$93,1,EXP(LN((1.1*(Fperm_SI_Woolf2021!$E$9:$E$93-Z$58)-63.1579*EXP(-0.19*Fperm_SI_Woolf2021!$E$9:$E$93)+63.1579*EXP(-0.19*Z$58))/(Fperm_SI_Woolf2021!$E$9:$E$93-Z$58))*(Z$58-Fperm_SI_Woolf2021!$E$9:$E$93)/10))),Fperm_SI_Woolf2021!$D$9:$D$93)*Z$57+INTERCEPT(Fperm_SI_Woolf2021!$F$9:$F$93*EXP(-Fperm_SI_Woolf2021!$I$9:$I$93*$C132*IF(Z$58=Fperm_SI_Woolf2021!$E$9:$E$93,1,EXP(LN((1.1*(Fperm_SI_Woolf2021!$E$9:$E$93-Z$58)-63.1579*EXP(-0.19*Fperm_SI_Woolf2021!$E$9:$E$93)+63.1579*EXP(-0.19*Z$58))/(Fperm_SI_Woolf2021!$E$9:$E$93-Z$58))*(Z$58-Fperm_SI_Woolf2021!$E$9:$E$93)/10))) + Fperm_SI_Woolf2021!$G$9:$G$93*EXP(-Fperm_SI_Woolf2021!$J$9:$J$93*$C132*IF(Z$58=Fperm_SI_Woolf2021!$E$9:$E$93,1,EXP(LN((1.1*(Fperm_SI_Woolf2021!$E$9:$E$93-Z$58)-63.1579*EXP(-0.19*Fperm_SI_Woolf2021!$E$9:$E$93)+63.1579*EXP(-0.19*Z$58))/(Fperm_SI_Woolf2021!$E$9:$E$93-Z$58))*(Z$58-Fperm_SI_Woolf2021!$E$9:$E$93)/10))) + Fperm_SI_Woolf2021!$H$9:$H$93*EXP(-Fperm_SI_Woolf2021!$K$9:$K$93*$C132*IF(Z$58=Fperm_SI_Woolf2021!$E$9:$E$93,1,EXP(LN((1.1*(Fperm_SI_Woolf2021!$E$9:$E$93-Z$58)-63.1579*EXP(-0.19*Fperm_SI_Woolf2021!$E$9:$E$93)+63.1579*EXP(-0.19*Z$58))/(Fperm_SI_Woolf2021!$E$9:$E$93-Z$58))*(Z$58-Fperm_SI_Woolf2021!$E$9:$E$93)/10))),Fperm_SI_Woolf2021!$D$9:$D$93))</f>
        <v>0.39662759771352041</v>
      </c>
      <c r="AA132" s="51" cm="1">
        <f t="array" ref="AA132">MIN(1,SLOPE(Fperm_SI_Woolf2021!$F$9:$F$93*EXP(-Fperm_SI_Woolf2021!$I$9:$I$93*$C132*IF(AA$58=Fperm_SI_Woolf2021!$E$9:$E$93,1,EXP(LN((1.1*(Fperm_SI_Woolf2021!$E$9:$E$93-AA$58)-63.1579*EXP(-0.19*Fperm_SI_Woolf2021!$E$9:$E$93)+63.1579*EXP(-0.19*AA$58))/(Fperm_SI_Woolf2021!$E$9:$E$93-AA$58))*(AA$58-Fperm_SI_Woolf2021!$E$9:$E$93)/10))) + Fperm_SI_Woolf2021!$G$9:$G$93*EXP(-Fperm_SI_Woolf2021!$J$9:$J$93*$C132*IF(AA$58=Fperm_SI_Woolf2021!$E$9:$E$93,1,EXP(LN((1.1*(Fperm_SI_Woolf2021!$E$9:$E$93-AA$58)-63.1579*EXP(-0.19*Fperm_SI_Woolf2021!$E$9:$E$93)+63.1579*EXP(-0.19*AA$58))/(Fperm_SI_Woolf2021!$E$9:$E$93-AA$58))*(AA$58-Fperm_SI_Woolf2021!$E$9:$E$93)/10))) + Fperm_SI_Woolf2021!$H$9:$H$93*EXP(-Fperm_SI_Woolf2021!$K$9:$K$93*$C132*IF(AA$58=Fperm_SI_Woolf2021!$E$9:$E$93,1,EXP(LN((1.1*(Fperm_SI_Woolf2021!$E$9:$E$93-AA$58)-63.1579*EXP(-0.19*Fperm_SI_Woolf2021!$E$9:$E$93)+63.1579*EXP(-0.19*AA$58))/(Fperm_SI_Woolf2021!$E$9:$E$93-AA$58))*(AA$58-Fperm_SI_Woolf2021!$E$9:$E$93)/10))),Fperm_SI_Woolf2021!$D$9:$D$93)*AA$57+INTERCEPT(Fperm_SI_Woolf2021!$F$9:$F$93*EXP(-Fperm_SI_Woolf2021!$I$9:$I$93*$C132*IF(AA$58=Fperm_SI_Woolf2021!$E$9:$E$93,1,EXP(LN((1.1*(Fperm_SI_Woolf2021!$E$9:$E$93-AA$58)-63.1579*EXP(-0.19*Fperm_SI_Woolf2021!$E$9:$E$93)+63.1579*EXP(-0.19*AA$58))/(Fperm_SI_Woolf2021!$E$9:$E$93-AA$58))*(AA$58-Fperm_SI_Woolf2021!$E$9:$E$93)/10))) + Fperm_SI_Woolf2021!$G$9:$G$93*EXP(-Fperm_SI_Woolf2021!$J$9:$J$93*$C132*IF(AA$58=Fperm_SI_Woolf2021!$E$9:$E$93,1,EXP(LN((1.1*(Fperm_SI_Woolf2021!$E$9:$E$93-AA$58)-63.1579*EXP(-0.19*Fperm_SI_Woolf2021!$E$9:$E$93)+63.1579*EXP(-0.19*AA$58))/(Fperm_SI_Woolf2021!$E$9:$E$93-AA$58))*(AA$58-Fperm_SI_Woolf2021!$E$9:$E$93)/10))) + Fperm_SI_Woolf2021!$H$9:$H$93*EXP(-Fperm_SI_Woolf2021!$K$9:$K$93*$C132*IF(AA$58=Fperm_SI_Woolf2021!$E$9:$E$93,1,EXP(LN((1.1*(Fperm_SI_Woolf2021!$E$9:$E$93-AA$58)-63.1579*EXP(-0.19*Fperm_SI_Woolf2021!$E$9:$E$93)+63.1579*EXP(-0.19*AA$58))/(Fperm_SI_Woolf2021!$E$9:$E$93-AA$58))*(AA$58-Fperm_SI_Woolf2021!$E$9:$E$93)/10))),Fperm_SI_Woolf2021!$D$9:$D$93))</f>
        <v>0.37083425794430386</v>
      </c>
      <c r="AB132" s="51" cm="1">
        <f t="array" ref="AB132">MIN(1,SLOPE(Fperm_SI_Woolf2021!$F$9:$F$93*EXP(-Fperm_SI_Woolf2021!$I$9:$I$93*$C132*IF(AB$58=Fperm_SI_Woolf2021!$E$9:$E$93,1,EXP(LN((1.1*(Fperm_SI_Woolf2021!$E$9:$E$93-AB$58)-63.1579*EXP(-0.19*Fperm_SI_Woolf2021!$E$9:$E$93)+63.1579*EXP(-0.19*AB$58))/(Fperm_SI_Woolf2021!$E$9:$E$93-AB$58))*(AB$58-Fperm_SI_Woolf2021!$E$9:$E$93)/10))) + Fperm_SI_Woolf2021!$G$9:$G$93*EXP(-Fperm_SI_Woolf2021!$J$9:$J$93*$C132*IF(AB$58=Fperm_SI_Woolf2021!$E$9:$E$93,1,EXP(LN((1.1*(Fperm_SI_Woolf2021!$E$9:$E$93-AB$58)-63.1579*EXP(-0.19*Fperm_SI_Woolf2021!$E$9:$E$93)+63.1579*EXP(-0.19*AB$58))/(Fperm_SI_Woolf2021!$E$9:$E$93-AB$58))*(AB$58-Fperm_SI_Woolf2021!$E$9:$E$93)/10))) + Fperm_SI_Woolf2021!$H$9:$H$93*EXP(-Fperm_SI_Woolf2021!$K$9:$K$93*$C132*IF(AB$58=Fperm_SI_Woolf2021!$E$9:$E$93,1,EXP(LN((1.1*(Fperm_SI_Woolf2021!$E$9:$E$93-AB$58)-63.1579*EXP(-0.19*Fperm_SI_Woolf2021!$E$9:$E$93)+63.1579*EXP(-0.19*AB$58))/(Fperm_SI_Woolf2021!$E$9:$E$93-AB$58))*(AB$58-Fperm_SI_Woolf2021!$E$9:$E$93)/10))),Fperm_SI_Woolf2021!$D$9:$D$93)*AB$57+INTERCEPT(Fperm_SI_Woolf2021!$F$9:$F$93*EXP(-Fperm_SI_Woolf2021!$I$9:$I$93*$C132*IF(AB$58=Fperm_SI_Woolf2021!$E$9:$E$93,1,EXP(LN((1.1*(Fperm_SI_Woolf2021!$E$9:$E$93-AB$58)-63.1579*EXP(-0.19*Fperm_SI_Woolf2021!$E$9:$E$93)+63.1579*EXP(-0.19*AB$58))/(Fperm_SI_Woolf2021!$E$9:$E$93-AB$58))*(AB$58-Fperm_SI_Woolf2021!$E$9:$E$93)/10))) + Fperm_SI_Woolf2021!$G$9:$G$93*EXP(-Fperm_SI_Woolf2021!$J$9:$J$93*$C132*IF(AB$58=Fperm_SI_Woolf2021!$E$9:$E$93,1,EXP(LN((1.1*(Fperm_SI_Woolf2021!$E$9:$E$93-AB$58)-63.1579*EXP(-0.19*Fperm_SI_Woolf2021!$E$9:$E$93)+63.1579*EXP(-0.19*AB$58))/(Fperm_SI_Woolf2021!$E$9:$E$93-AB$58))*(AB$58-Fperm_SI_Woolf2021!$E$9:$E$93)/10))) + Fperm_SI_Woolf2021!$H$9:$H$93*EXP(-Fperm_SI_Woolf2021!$K$9:$K$93*$C132*IF(AB$58=Fperm_SI_Woolf2021!$E$9:$E$93,1,EXP(LN((1.1*(Fperm_SI_Woolf2021!$E$9:$E$93-AB$58)-63.1579*EXP(-0.19*Fperm_SI_Woolf2021!$E$9:$E$93)+63.1579*EXP(-0.19*AB$58))/(Fperm_SI_Woolf2021!$E$9:$E$93-AB$58))*(AB$58-Fperm_SI_Woolf2021!$E$9:$E$93)/10))),Fperm_SI_Woolf2021!$D$9:$D$93))</f>
        <v>0.34504091817508731</v>
      </c>
      <c r="AC132" s="51" cm="1">
        <f t="array" ref="AC132">MIN(1,SLOPE(Fperm_SI_Woolf2021!$F$9:$F$93*EXP(-Fperm_SI_Woolf2021!$I$9:$I$93*$C132*IF(AC$58=Fperm_SI_Woolf2021!$E$9:$E$93,1,EXP(LN((1.1*(Fperm_SI_Woolf2021!$E$9:$E$93-AC$58)-63.1579*EXP(-0.19*Fperm_SI_Woolf2021!$E$9:$E$93)+63.1579*EXP(-0.19*AC$58))/(Fperm_SI_Woolf2021!$E$9:$E$93-AC$58))*(AC$58-Fperm_SI_Woolf2021!$E$9:$E$93)/10))) + Fperm_SI_Woolf2021!$G$9:$G$93*EXP(-Fperm_SI_Woolf2021!$J$9:$J$93*$C132*IF(AC$58=Fperm_SI_Woolf2021!$E$9:$E$93,1,EXP(LN((1.1*(Fperm_SI_Woolf2021!$E$9:$E$93-AC$58)-63.1579*EXP(-0.19*Fperm_SI_Woolf2021!$E$9:$E$93)+63.1579*EXP(-0.19*AC$58))/(Fperm_SI_Woolf2021!$E$9:$E$93-AC$58))*(AC$58-Fperm_SI_Woolf2021!$E$9:$E$93)/10))) + Fperm_SI_Woolf2021!$H$9:$H$93*EXP(-Fperm_SI_Woolf2021!$K$9:$K$93*$C132*IF(AC$58=Fperm_SI_Woolf2021!$E$9:$E$93,1,EXP(LN((1.1*(Fperm_SI_Woolf2021!$E$9:$E$93-AC$58)-63.1579*EXP(-0.19*Fperm_SI_Woolf2021!$E$9:$E$93)+63.1579*EXP(-0.19*AC$58))/(Fperm_SI_Woolf2021!$E$9:$E$93-AC$58))*(AC$58-Fperm_SI_Woolf2021!$E$9:$E$93)/10))),Fperm_SI_Woolf2021!$D$9:$D$93)*AC$57+INTERCEPT(Fperm_SI_Woolf2021!$F$9:$F$93*EXP(-Fperm_SI_Woolf2021!$I$9:$I$93*$C132*IF(AC$58=Fperm_SI_Woolf2021!$E$9:$E$93,1,EXP(LN((1.1*(Fperm_SI_Woolf2021!$E$9:$E$93-AC$58)-63.1579*EXP(-0.19*Fperm_SI_Woolf2021!$E$9:$E$93)+63.1579*EXP(-0.19*AC$58))/(Fperm_SI_Woolf2021!$E$9:$E$93-AC$58))*(AC$58-Fperm_SI_Woolf2021!$E$9:$E$93)/10))) + Fperm_SI_Woolf2021!$G$9:$G$93*EXP(-Fperm_SI_Woolf2021!$J$9:$J$93*$C132*IF(AC$58=Fperm_SI_Woolf2021!$E$9:$E$93,1,EXP(LN((1.1*(Fperm_SI_Woolf2021!$E$9:$E$93-AC$58)-63.1579*EXP(-0.19*Fperm_SI_Woolf2021!$E$9:$E$93)+63.1579*EXP(-0.19*AC$58))/(Fperm_SI_Woolf2021!$E$9:$E$93-AC$58))*(AC$58-Fperm_SI_Woolf2021!$E$9:$E$93)/10))) + Fperm_SI_Woolf2021!$H$9:$H$93*EXP(-Fperm_SI_Woolf2021!$K$9:$K$93*$C132*IF(AC$58=Fperm_SI_Woolf2021!$E$9:$E$93,1,EXP(LN((1.1*(Fperm_SI_Woolf2021!$E$9:$E$93-AC$58)-63.1579*EXP(-0.19*Fperm_SI_Woolf2021!$E$9:$E$93)+63.1579*EXP(-0.19*AC$58))/(Fperm_SI_Woolf2021!$E$9:$E$93-AC$58))*(AC$58-Fperm_SI_Woolf2021!$E$9:$E$93)/10))),Fperm_SI_Woolf2021!$D$9:$D$93))</f>
        <v>0.3192475784058707</v>
      </c>
      <c r="AD132" s="51" cm="1">
        <f t="array" ref="AD132">MIN(1,SLOPE(Fperm_SI_Woolf2021!$F$9:$F$93*EXP(-Fperm_SI_Woolf2021!$I$9:$I$93*$C132*IF(AD$58=Fperm_SI_Woolf2021!$E$9:$E$93,1,EXP(LN((1.1*(Fperm_SI_Woolf2021!$E$9:$E$93-AD$58)-63.1579*EXP(-0.19*Fperm_SI_Woolf2021!$E$9:$E$93)+63.1579*EXP(-0.19*AD$58))/(Fperm_SI_Woolf2021!$E$9:$E$93-AD$58))*(AD$58-Fperm_SI_Woolf2021!$E$9:$E$93)/10))) + Fperm_SI_Woolf2021!$G$9:$G$93*EXP(-Fperm_SI_Woolf2021!$J$9:$J$93*$C132*IF(AD$58=Fperm_SI_Woolf2021!$E$9:$E$93,1,EXP(LN((1.1*(Fperm_SI_Woolf2021!$E$9:$E$93-AD$58)-63.1579*EXP(-0.19*Fperm_SI_Woolf2021!$E$9:$E$93)+63.1579*EXP(-0.19*AD$58))/(Fperm_SI_Woolf2021!$E$9:$E$93-AD$58))*(AD$58-Fperm_SI_Woolf2021!$E$9:$E$93)/10))) + Fperm_SI_Woolf2021!$H$9:$H$93*EXP(-Fperm_SI_Woolf2021!$K$9:$K$93*$C132*IF(AD$58=Fperm_SI_Woolf2021!$E$9:$E$93,1,EXP(LN((1.1*(Fperm_SI_Woolf2021!$E$9:$E$93-AD$58)-63.1579*EXP(-0.19*Fperm_SI_Woolf2021!$E$9:$E$93)+63.1579*EXP(-0.19*AD$58))/(Fperm_SI_Woolf2021!$E$9:$E$93-AD$58))*(AD$58-Fperm_SI_Woolf2021!$E$9:$E$93)/10))),Fperm_SI_Woolf2021!$D$9:$D$93)*AD$57+INTERCEPT(Fperm_SI_Woolf2021!$F$9:$F$93*EXP(-Fperm_SI_Woolf2021!$I$9:$I$93*$C132*IF(AD$58=Fperm_SI_Woolf2021!$E$9:$E$93,1,EXP(LN((1.1*(Fperm_SI_Woolf2021!$E$9:$E$93-AD$58)-63.1579*EXP(-0.19*Fperm_SI_Woolf2021!$E$9:$E$93)+63.1579*EXP(-0.19*AD$58))/(Fperm_SI_Woolf2021!$E$9:$E$93-AD$58))*(AD$58-Fperm_SI_Woolf2021!$E$9:$E$93)/10))) + Fperm_SI_Woolf2021!$G$9:$G$93*EXP(-Fperm_SI_Woolf2021!$J$9:$J$93*$C132*IF(AD$58=Fperm_SI_Woolf2021!$E$9:$E$93,1,EXP(LN((1.1*(Fperm_SI_Woolf2021!$E$9:$E$93-AD$58)-63.1579*EXP(-0.19*Fperm_SI_Woolf2021!$E$9:$E$93)+63.1579*EXP(-0.19*AD$58))/(Fperm_SI_Woolf2021!$E$9:$E$93-AD$58))*(AD$58-Fperm_SI_Woolf2021!$E$9:$E$93)/10))) + Fperm_SI_Woolf2021!$H$9:$H$93*EXP(-Fperm_SI_Woolf2021!$K$9:$K$93*$C132*IF(AD$58=Fperm_SI_Woolf2021!$E$9:$E$93,1,EXP(LN((1.1*(Fperm_SI_Woolf2021!$E$9:$E$93-AD$58)-63.1579*EXP(-0.19*Fperm_SI_Woolf2021!$E$9:$E$93)+63.1579*EXP(-0.19*AD$58))/(Fperm_SI_Woolf2021!$E$9:$E$93-AD$58))*(AD$58-Fperm_SI_Woolf2021!$E$9:$E$93)/10))),Fperm_SI_Woolf2021!$D$9:$D$93))</f>
        <v>0.2934542386366541</v>
      </c>
      <c r="AE132" s="51" cm="1">
        <f t="array" ref="AE132">MIN(1,SLOPE(Fperm_SI_Woolf2021!$F$9:$F$93*EXP(-Fperm_SI_Woolf2021!$I$9:$I$93*$C132*IF(AE$58=Fperm_SI_Woolf2021!$E$9:$E$93,1,EXP(LN((1.1*(Fperm_SI_Woolf2021!$E$9:$E$93-AE$58)-63.1579*EXP(-0.19*Fperm_SI_Woolf2021!$E$9:$E$93)+63.1579*EXP(-0.19*AE$58))/(Fperm_SI_Woolf2021!$E$9:$E$93-AE$58))*(AE$58-Fperm_SI_Woolf2021!$E$9:$E$93)/10))) + Fperm_SI_Woolf2021!$G$9:$G$93*EXP(-Fperm_SI_Woolf2021!$J$9:$J$93*$C132*IF(AE$58=Fperm_SI_Woolf2021!$E$9:$E$93,1,EXP(LN((1.1*(Fperm_SI_Woolf2021!$E$9:$E$93-AE$58)-63.1579*EXP(-0.19*Fperm_SI_Woolf2021!$E$9:$E$93)+63.1579*EXP(-0.19*AE$58))/(Fperm_SI_Woolf2021!$E$9:$E$93-AE$58))*(AE$58-Fperm_SI_Woolf2021!$E$9:$E$93)/10))) + Fperm_SI_Woolf2021!$H$9:$H$93*EXP(-Fperm_SI_Woolf2021!$K$9:$K$93*$C132*IF(AE$58=Fperm_SI_Woolf2021!$E$9:$E$93,1,EXP(LN((1.1*(Fperm_SI_Woolf2021!$E$9:$E$93-AE$58)-63.1579*EXP(-0.19*Fperm_SI_Woolf2021!$E$9:$E$93)+63.1579*EXP(-0.19*AE$58))/(Fperm_SI_Woolf2021!$E$9:$E$93-AE$58))*(AE$58-Fperm_SI_Woolf2021!$E$9:$E$93)/10))),Fperm_SI_Woolf2021!$D$9:$D$93)*AE$57+INTERCEPT(Fperm_SI_Woolf2021!$F$9:$F$93*EXP(-Fperm_SI_Woolf2021!$I$9:$I$93*$C132*IF(AE$58=Fperm_SI_Woolf2021!$E$9:$E$93,1,EXP(LN((1.1*(Fperm_SI_Woolf2021!$E$9:$E$93-AE$58)-63.1579*EXP(-0.19*Fperm_SI_Woolf2021!$E$9:$E$93)+63.1579*EXP(-0.19*AE$58))/(Fperm_SI_Woolf2021!$E$9:$E$93-AE$58))*(AE$58-Fperm_SI_Woolf2021!$E$9:$E$93)/10))) + Fperm_SI_Woolf2021!$G$9:$G$93*EXP(-Fperm_SI_Woolf2021!$J$9:$J$93*$C132*IF(AE$58=Fperm_SI_Woolf2021!$E$9:$E$93,1,EXP(LN((1.1*(Fperm_SI_Woolf2021!$E$9:$E$93-AE$58)-63.1579*EXP(-0.19*Fperm_SI_Woolf2021!$E$9:$E$93)+63.1579*EXP(-0.19*AE$58))/(Fperm_SI_Woolf2021!$E$9:$E$93-AE$58))*(AE$58-Fperm_SI_Woolf2021!$E$9:$E$93)/10))) + Fperm_SI_Woolf2021!$H$9:$H$93*EXP(-Fperm_SI_Woolf2021!$K$9:$K$93*$C132*IF(AE$58=Fperm_SI_Woolf2021!$E$9:$E$93,1,EXP(LN((1.1*(Fperm_SI_Woolf2021!$E$9:$E$93-AE$58)-63.1579*EXP(-0.19*Fperm_SI_Woolf2021!$E$9:$E$93)+63.1579*EXP(-0.19*AE$58))/(Fperm_SI_Woolf2021!$E$9:$E$93-AE$58))*(AE$58-Fperm_SI_Woolf2021!$E$9:$E$93)/10))),Fperm_SI_Woolf2021!$D$9:$D$93))</f>
        <v>0.26766089886743749</v>
      </c>
      <c r="AF132" s="51" cm="1">
        <f t="array" ref="AF132">MIN(1,SLOPE(Fperm_SI_Woolf2021!$F$9:$F$93*EXP(-Fperm_SI_Woolf2021!$I$9:$I$93*$C132*IF(AF$58=Fperm_SI_Woolf2021!$E$9:$E$93,1,EXP(LN((1.1*(Fperm_SI_Woolf2021!$E$9:$E$93-AF$58)-63.1579*EXP(-0.19*Fperm_SI_Woolf2021!$E$9:$E$93)+63.1579*EXP(-0.19*AF$58))/(Fperm_SI_Woolf2021!$E$9:$E$93-AF$58))*(AF$58-Fperm_SI_Woolf2021!$E$9:$E$93)/10))) + Fperm_SI_Woolf2021!$G$9:$G$93*EXP(-Fperm_SI_Woolf2021!$J$9:$J$93*$C132*IF(AF$58=Fperm_SI_Woolf2021!$E$9:$E$93,1,EXP(LN((1.1*(Fperm_SI_Woolf2021!$E$9:$E$93-AF$58)-63.1579*EXP(-0.19*Fperm_SI_Woolf2021!$E$9:$E$93)+63.1579*EXP(-0.19*AF$58))/(Fperm_SI_Woolf2021!$E$9:$E$93-AF$58))*(AF$58-Fperm_SI_Woolf2021!$E$9:$E$93)/10))) + Fperm_SI_Woolf2021!$H$9:$H$93*EXP(-Fperm_SI_Woolf2021!$K$9:$K$93*$C132*IF(AF$58=Fperm_SI_Woolf2021!$E$9:$E$93,1,EXP(LN((1.1*(Fperm_SI_Woolf2021!$E$9:$E$93-AF$58)-63.1579*EXP(-0.19*Fperm_SI_Woolf2021!$E$9:$E$93)+63.1579*EXP(-0.19*AF$58))/(Fperm_SI_Woolf2021!$E$9:$E$93-AF$58))*(AF$58-Fperm_SI_Woolf2021!$E$9:$E$93)/10))),Fperm_SI_Woolf2021!$D$9:$D$93)*AF$57+INTERCEPT(Fperm_SI_Woolf2021!$F$9:$F$93*EXP(-Fperm_SI_Woolf2021!$I$9:$I$93*$C132*IF(AF$58=Fperm_SI_Woolf2021!$E$9:$E$93,1,EXP(LN((1.1*(Fperm_SI_Woolf2021!$E$9:$E$93-AF$58)-63.1579*EXP(-0.19*Fperm_SI_Woolf2021!$E$9:$E$93)+63.1579*EXP(-0.19*AF$58))/(Fperm_SI_Woolf2021!$E$9:$E$93-AF$58))*(AF$58-Fperm_SI_Woolf2021!$E$9:$E$93)/10))) + Fperm_SI_Woolf2021!$G$9:$G$93*EXP(-Fperm_SI_Woolf2021!$J$9:$J$93*$C132*IF(AF$58=Fperm_SI_Woolf2021!$E$9:$E$93,1,EXP(LN((1.1*(Fperm_SI_Woolf2021!$E$9:$E$93-AF$58)-63.1579*EXP(-0.19*Fperm_SI_Woolf2021!$E$9:$E$93)+63.1579*EXP(-0.19*AF$58))/(Fperm_SI_Woolf2021!$E$9:$E$93-AF$58))*(AF$58-Fperm_SI_Woolf2021!$E$9:$E$93)/10))) + Fperm_SI_Woolf2021!$H$9:$H$93*EXP(-Fperm_SI_Woolf2021!$K$9:$K$93*$C132*IF(AF$58=Fperm_SI_Woolf2021!$E$9:$E$93,1,EXP(LN((1.1*(Fperm_SI_Woolf2021!$E$9:$E$93-AF$58)-63.1579*EXP(-0.19*Fperm_SI_Woolf2021!$E$9:$E$93)+63.1579*EXP(-0.19*AF$58))/(Fperm_SI_Woolf2021!$E$9:$E$93-AF$58))*(AF$58-Fperm_SI_Woolf2021!$E$9:$E$93)/10))),Fperm_SI_Woolf2021!$D$9:$D$93))</f>
        <v>0.24186755909822089</v>
      </c>
      <c r="AG132" s="51" cm="1">
        <f t="array" ref="AG132">MIN(1,SLOPE(Fperm_SI_Woolf2021!$F$9:$F$93*EXP(-Fperm_SI_Woolf2021!$I$9:$I$93*$C132*IF(AG$58=Fperm_SI_Woolf2021!$E$9:$E$93,1,EXP(LN((1.1*(Fperm_SI_Woolf2021!$E$9:$E$93-AG$58)-63.1579*EXP(-0.19*Fperm_SI_Woolf2021!$E$9:$E$93)+63.1579*EXP(-0.19*AG$58))/(Fperm_SI_Woolf2021!$E$9:$E$93-AG$58))*(AG$58-Fperm_SI_Woolf2021!$E$9:$E$93)/10))) + Fperm_SI_Woolf2021!$G$9:$G$93*EXP(-Fperm_SI_Woolf2021!$J$9:$J$93*$C132*IF(AG$58=Fperm_SI_Woolf2021!$E$9:$E$93,1,EXP(LN((1.1*(Fperm_SI_Woolf2021!$E$9:$E$93-AG$58)-63.1579*EXP(-0.19*Fperm_SI_Woolf2021!$E$9:$E$93)+63.1579*EXP(-0.19*AG$58))/(Fperm_SI_Woolf2021!$E$9:$E$93-AG$58))*(AG$58-Fperm_SI_Woolf2021!$E$9:$E$93)/10))) + Fperm_SI_Woolf2021!$H$9:$H$93*EXP(-Fperm_SI_Woolf2021!$K$9:$K$93*$C132*IF(AG$58=Fperm_SI_Woolf2021!$E$9:$E$93,1,EXP(LN((1.1*(Fperm_SI_Woolf2021!$E$9:$E$93-AG$58)-63.1579*EXP(-0.19*Fperm_SI_Woolf2021!$E$9:$E$93)+63.1579*EXP(-0.19*AG$58))/(Fperm_SI_Woolf2021!$E$9:$E$93-AG$58))*(AG$58-Fperm_SI_Woolf2021!$E$9:$E$93)/10))),Fperm_SI_Woolf2021!$D$9:$D$93)*AG$57+INTERCEPT(Fperm_SI_Woolf2021!$F$9:$F$93*EXP(-Fperm_SI_Woolf2021!$I$9:$I$93*$C132*IF(AG$58=Fperm_SI_Woolf2021!$E$9:$E$93,1,EXP(LN((1.1*(Fperm_SI_Woolf2021!$E$9:$E$93-AG$58)-63.1579*EXP(-0.19*Fperm_SI_Woolf2021!$E$9:$E$93)+63.1579*EXP(-0.19*AG$58))/(Fperm_SI_Woolf2021!$E$9:$E$93-AG$58))*(AG$58-Fperm_SI_Woolf2021!$E$9:$E$93)/10))) + Fperm_SI_Woolf2021!$G$9:$G$93*EXP(-Fperm_SI_Woolf2021!$J$9:$J$93*$C132*IF(AG$58=Fperm_SI_Woolf2021!$E$9:$E$93,1,EXP(LN((1.1*(Fperm_SI_Woolf2021!$E$9:$E$93-AG$58)-63.1579*EXP(-0.19*Fperm_SI_Woolf2021!$E$9:$E$93)+63.1579*EXP(-0.19*AG$58))/(Fperm_SI_Woolf2021!$E$9:$E$93-AG$58))*(AG$58-Fperm_SI_Woolf2021!$E$9:$E$93)/10))) + Fperm_SI_Woolf2021!$H$9:$H$93*EXP(-Fperm_SI_Woolf2021!$K$9:$K$93*$C132*IF(AG$58=Fperm_SI_Woolf2021!$E$9:$E$93,1,EXP(LN((1.1*(Fperm_SI_Woolf2021!$E$9:$E$93-AG$58)-63.1579*EXP(-0.19*Fperm_SI_Woolf2021!$E$9:$E$93)+63.1579*EXP(-0.19*AG$58))/(Fperm_SI_Woolf2021!$E$9:$E$93-AG$58))*(AG$58-Fperm_SI_Woolf2021!$E$9:$E$93)/10))),Fperm_SI_Woolf2021!$D$9:$D$93))</f>
        <v>0.21607421932900422</v>
      </c>
      <c r="AH132" s="51" cm="1">
        <f t="array" ref="AH132">MIN(1,SLOPE(Fperm_SI_Woolf2021!$F$9:$F$93*EXP(-Fperm_SI_Woolf2021!$I$9:$I$93*$C132*IF(AH$58=Fperm_SI_Woolf2021!$E$9:$E$93,1,EXP(LN((1.1*(Fperm_SI_Woolf2021!$E$9:$E$93-AH$58)-63.1579*EXP(-0.19*Fperm_SI_Woolf2021!$E$9:$E$93)+63.1579*EXP(-0.19*AH$58))/(Fperm_SI_Woolf2021!$E$9:$E$93-AH$58))*(AH$58-Fperm_SI_Woolf2021!$E$9:$E$93)/10))) + Fperm_SI_Woolf2021!$G$9:$G$93*EXP(-Fperm_SI_Woolf2021!$J$9:$J$93*$C132*IF(AH$58=Fperm_SI_Woolf2021!$E$9:$E$93,1,EXP(LN((1.1*(Fperm_SI_Woolf2021!$E$9:$E$93-AH$58)-63.1579*EXP(-0.19*Fperm_SI_Woolf2021!$E$9:$E$93)+63.1579*EXP(-0.19*AH$58))/(Fperm_SI_Woolf2021!$E$9:$E$93-AH$58))*(AH$58-Fperm_SI_Woolf2021!$E$9:$E$93)/10))) + Fperm_SI_Woolf2021!$H$9:$H$93*EXP(-Fperm_SI_Woolf2021!$K$9:$K$93*$C132*IF(AH$58=Fperm_SI_Woolf2021!$E$9:$E$93,1,EXP(LN((1.1*(Fperm_SI_Woolf2021!$E$9:$E$93-AH$58)-63.1579*EXP(-0.19*Fperm_SI_Woolf2021!$E$9:$E$93)+63.1579*EXP(-0.19*AH$58))/(Fperm_SI_Woolf2021!$E$9:$E$93-AH$58))*(AH$58-Fperm_SI_Woolf2021!$E$9:$E$93)/10))),Fperm_SI_Woolf2021!$D$9:$D$93)*AH$57+INTERCEPT(Fperm_SI_Woolf2021!$F$9:$F$93*EXP(-Fperm_SI_Woolf2021!$I$9:$I$93*$C132*IF(AH$58=Fperm_SI_Woolf2021!$E$9:$E$93,1,EXP(LN((1.1*(Fperm_SI_Woolf2021!$E$9:$E$93-AH$58)-63.1579*EXP(-0.19*Fperm_SI_Woolf2021!$E$9:$E$93)+63.1579*EXP(-0.19*AH$58))/(Fperm_SI_Woolf2021!$E$9:$E$93-AH$58))*(AH$58-Fperm_SI_Woolf2021!$E$9:$E$93)/10))) + Fperm_SI_Woolf2021!$G$9:$G$93*EXP(-Fperm_SI_Woolf2021!$J$9:$J$93*$C132*IF(AH$58=Fperm_SI_Woolf2021!$E$9:$E$93,1,EXP(LN((1.1*(Fperm_SI_Woolf2021!$E$9:$E$93-AH$58)-63.1579*EXP(-0.19*Fperm_SI_Woolf2021!$E$9:$E$93)+63.1579*EXP(-0.19*AH$58))/(Fperm_SI_Woolf2021!$E$9:$E$93-AH$58))*(AH$58-Fperm_SI_Woolf2021!$E$9:$E$93)/10))) + Fperm_SI_Woolf2021!$H$9:$H$93*EXP(-Fperm_SI_Woolf2021!$K$9:$K$93*$C132*IF(AH$58=Fperm_SI_Woolf2021!$E$9:$E$93,1,EXP(LN((1.1*(Fperm_SI_Woolf2021!$E$9:$E$93-AH$58)-63.1579*EXP(-0.19*Fperm_SI_Woolf2021!$E$9:$E$93)+63.1579*EXP(-0.19*AH$58))/(Fperm_SI_Woolf2021!$E$9:$E$93-AH$58))*(AH$58-Fperm_SI_Woolf2021!$E$9:$E$93)/10))),Fperm_SI_Woolf2021!$D$9:$D$93))</f>
        <v>0.404589539149116</v>
      </c>
      <c r="AI132" s="51" cm="1">
        <f t="array" ref="AI132">MIN(1,SLOPE(Fperm_SI_Woolf2021!$F$9:$F$93*EXP(-Fperm_SI_Woolf2021!$I$9:$I$93*$C132*IF(AI$58=Fperm_SI_Woolf2021!$E$9:$E$93,1,EXP(LN((1.1*(Fperm_SI_Woolf2021!$E$9:$E$93-AI$58)-63.1579*EXP(-0.19*Fperm_SI_Woolf2021!$E$9:$E$93)+63.1579*EXP(-0.19*AI$58))/(Fperm_SI_Woolf2021!$E$9:$E$93-AI$58))*(AI$58-Fperm_SI_Woolf2021!$E$9:$E$93)/10))) + Fperm_SI_Woolf2021!$G$9:$G$93*EXP(-Fperm_SI_Woolf2021!$J$9:$J$93*$C132*IF(AI$58=Fperm_SI_Woolf2021!$E$9:$E$93,1,EXP(LN((1.1*(Fperm_SI_Woolf2021!$E$9:$E$93-AI$58)-63.1579*EXP(-0.19*Fperm_SI_Woolf2021!$E$9:$E$93)+63.1579*EXP(-0.19*AI$58))/(Fperm_SI_Woolf2021!$E$9:$E$93-AI$58))*(AI$58-Fperm_SI_Woolf2021!$E$9:$E$93)/10))) + Fperm_SI_Woolf2021!$H$9:$H$93*EXP(-Fperm_SI_Woolf2021!$K$9:$K$93*$C132*IF(AI$58=Fperm_SI_Woolf2021!$E$9:$E$93,1,EXP(LN((1.1*(Fperm_SI_Woolf2021!$E$9:$E$93-AI$58)-63.1579*EXP(-0.19*Fperm_SI_Woolf2021!$E$9:$E$93)+63.1579*EXP(-0.19*AI$58))/(Fperm_SI_Woolf2021!$E$9:$E$93-AI$58))*(AI$58-Fperm_SI_Woolf2021!$E$9:$E$93)/10))),Fperm_SI_Woolf2021!$D$9:$D$93)*AI$57+INTERCEPT(Fperm_SI_Woolf2021!$F$9:$F$93*EXP(-Fperm_SI_Woolf2021!$I$9:$I$93*$C132*IF(AI$58=Fperm_SI_Woolf2021!$E$9:$E$93,1,EXP(LN((1.1*(Fperm_SI_Woolf2021!$E$9:$E$93-AI$58)-63.1579*EXP(-0.19*Fperm_SI_Woolf2021!$E$9:$E$93)+63.1579*EXP(-0.19*AI$58))/(Fperm_SI_Woolf2021!$E$9:$E$93-AI$58))*(AI$58-Fperm_SI_Woolf2021!$E$9:$E$93)/10))) + Fperm_SI_Woolf2021!$G$9:$G$93*EXP(-Fperm_SI_Woolf2021!$J$9:$J$93*$C132*IF(AI$58=Fperm_SI_Woolf2021!$E$9:$E$93,1,EXP(LN((1.1*(Fperm_SI_Woolf2021!$E$9:$E$93-AI$58)-63.1579*EXP(-0.19*Fperm_SI_Woolf2021!$E$9:$E$93)+63.1579*EXP(-0.19*AI$58))/(Fperm_SI_Woolf2021!$E$9:$E$93-AI$58))*(AI$58-Fperm_SI_Woolf2021!$E$9:$E$93)/10))) + Fperm_SI_Woolf2021!$H$9:$H$93*EXP(-Fperm_SI_Woolf2021!$K$9:$K$93*$C132*IF(AI$58=Fperm_SI_Woolf2021!$E$9:$E$93,1,EXP(LN((1.1*(Fperm_SI_Woolf2021!$E$9:$E$93-AI$58)-63.1579*EXP(-0.19*Fperm_SI_Woolf2021!$E$9:$E$93)+63.1579*EXP(-0.19*AI$58))/(Fperm_SI_Woolf2021!$E$9:$E$93-AI$58))*(AI$58-Fperm_SI_Woolf2021!$E$9:$E$93)/10))),Fperm_SI_Woolf2021!$D$9:$D$93))</f>
        <v>0.38557542897591768</v>
      </c>
      <c r="AJ132" s="51" cm="1">
        <f t="array" ref="AJ132">MIN(1,SLOPE(Fperm_SI_Woolf2021!$F$9:$F$93*EXP(-Fperm_SI_Woolf2021!$I$9:$I$93*$C132*IF(AJ$58=Fperm_SI_Woolf2021!$E$9:$E$93,1,EXP(LN((1.1*(Fperm_SI_Woolf2021!$E$9:$E$93-AJ$58)-63.1579*EXP(-0.19*Fperm_SI_Woolf2021!$E$9:$E$93)+63.1579*EXP(-0.19*AJ$58))/(Fperm_SI_Woolf2021!$E$9:$E$93-AJ$58))*(AJ$58-Fperm_SI_Woolf2021!$E$9:$E$93)/10))) + Fperm_SI_Woolf2021!$G$9:$G$93*EXP(-Fperm_SI_Woolf2021!$J$9:$J$93*$C132*IF(AJ$58=Fperm_SI_Woolf2021!$E$9:$E$93,1,EXP(LN((1.1*(Fperm_SI_Woolf2021!$E$9:$E$93-AJ$58)-63.1579*EXP(-0.19*Fperm_SI_Woolf2021!$E$9:$E$93)+63.1579*EXP(-0.19*AJ$58))/(Fperm_SI_Woolf2021!$E$9:$E$93-AJ$58))*(AJ$58-Fperm_SI_Woolf2021!$E$9:$E$93)/10))) + Fperm_SI_Woolf2021!$H$9:$H$93*EXP(-Fperm_SI_Woolf2021!$K$9:$K$93*$C132*IF(AJ$58=Fperm_SI_Woolf2021!$E$9:$E$93,1,EXP(LN((1.1*(Fperm_SI_Woolf2021!$E$9:$E$93-AJ$58)-63.1579*EXP(-0.19*Fperm_SI_Woolf2021!$E$9:$E$93)+63.1579*EXP(-0.19*AJ$58))/(Fperm_SI_Woolf2021!$E$9:$E$93-AJ$58))*(AJ$58-Fperm_SI_Woolf2021!$E$9:$E$93)/10))),Fperm_SI_Woolf2021!$D$9:$D$93)*AJ$57+INTERCEPT(Fperm_SI_Woolf2021!$F$9:$F$93*EXP(-Fperm_SI_Woolf2021!$I$9:$I$93*$C132*IF(AJ$58=Fperm_SI_Woolf2021!$E$9:$E$93,1,EXP(LN((1.1*(Fperm_SI_Woolf2021!$E$9:$E$93-AJ$58)-63.1579*EXP(-0.19*Fperm_SI_Woolf2021!$E$9:$E$93)+63.1579*EXP(-0.19*AJ$58))/(Fperm_SI_Woolf2021!$E$9:$E$93-AJ$58))*(AJ$58-Fperm_SI_Woolf2021!$E$9:$E$93)/10))) + Fperm_SI_Woolf2021!$G$9:$G$93*EXP(-Fperm_SI_Woolf2021!$J$9:$J$93*$C132*IF(AJ$58=Fperm_SI_Woolf2021!$E$9:$E$93,1,EXP(LN((1.1*(Fperm_SI_Woolf2021!$E$9:$E$93-AJ$58)-63.1579*EXP(-0.19*Fperm_SI_Woolf2021!$E$9:$E$93)+63.1579*EXP(-0.19*AJ$58))/(Fperm_SI_Woolf2021!$E$9:$E$93-AJ$58))*(AJ$58-Fperm_SI_Woolf2021!$E$9:$E$93)/10))) + Fperm_SI_Woolf2021!$H$9:$H$93*EXP(-Fperm_SI_Woolf2021!$K$9:$K$93*$C132*IF(AJ$58=Fperm_SI_Woolf2021!$E$9:$E$93,1,EXP(LN((1.1*(Fperm_SI_Woolf2021!$E$9:$E$93-AJ$58)-63.1579*EXP(-0.19*Fperm_SI_Woolf2021!$E$9:$E$93)+63.1579*EXP(-0.19*AJ$58))/(Fperm_SI_Woolf2021!$E$9:$E$93-AJ$58))*(AJ$58-Fperm_SI_Woolf2021!$E$9:$E$93)/10))),Fperm_SI_Woolf2021!$D$9:$D$93))</f>
        <v>0.36656131880271936</v>
      </c>
      <c r="AK132" s="51" cm="1">
        <f t="array" ref="AK132">MIN(1,SLOPE(Fperm_SI_Woolf2021!$F$9:$F$93*EXP(-Fperm_SI_Woolf2021!$I$9:$I$93*$C132*IF(AK$58=Fperm_SI_Woolf2021!$E$9:$E$93,1,EXP(LN((1.1*(Fperm_SI_Woolf2021!$E$9:$E$93-AK$58)-63.1579*EXP(-0.19*Fperm_SI_Woolf2021!$E$9:$E$93)+63.1579*EXP(-0.19*AK$58))/(Fperm_SI_Woolf2021!$E$9:$E$93-AK$58))*(AK$58-Fperm_SI_Woolf2021!$E$9:$E$93)/10))) + Fperm_SI_Woolf2021!$G$9:$G$93*EXP(-Fperm_SI_Woolf2021!$J$9:$J$93*$C132*IF(AK$58=Fperm_SI_Woolf2021!$E$9:$E$93,1,EXP(LN((1.1*(Fperm_SI_Woolf2021!$E$9:$E$93-AK$58)-63.1579*EXP(-0.19*Fperm_SI_Woolf2021!$E$9:$E$93)+63.1579*EXP(-0.19*AK$58))/(Fperm_SI_Woolf2021!$E$9:$E$93-AK$58))*(AK$58-Fperm_SI_Woolf2021!$E$9:$E$93)/10))) + Fperm_SI_Woolf2021!$H$9:$H$93*EXP(-Fperm_SI_Woolf2021!$K$9:$K$93*$C132*IF(AK$58=Fperm_SI_Woolf2021!$E$9:$E$93,1,EXP(LN((1.1*(Fperm_SI_Woolf2021!$E$9:$E$93-AK$58)-63.1579*EXP(-0.19*Fperm_SI_Woolf2021!$E$9:$E$93)+63.1579*EXP(-0.19*AK$58))/(Fperm_SI_Woolf2021!$E$9:$E$93-AK$58))*(AK$58-Fperm_SI_Woolf2021!$E$9:$E$93)/10))),Fperm_SI_Woolf2021!$D$9:$D$93)*AK$57+INTERCEPT(Fperm_SI_Woolf2021!$F$9:$F$93*EXP(-Fperm_SI_Woolf2021!$I$9:$I$93*$C132*IF(AK$58=Fperm_SI_Woolf2021!$E$9:$E$93,1,EXP(LN((1.1*(Fperm_SI_Woolf2021!$E$9:$E$93-AK$58)-63.1579*EXP(-0.19*Fperm_SI_Woolf2021!$E$9:$E$93)+63.1579*EXP(-0.19*AK$58))/(Fperm_SI_Woolf2021!$E$9:$E$93-AK$58))*(AK$58-Fperm_SI_Woolf2021!$E$9:$E$93)/10))) + Fperm_SI_Woolf2021!$G$9:$G$93*EXP(-Fperm_SI_Woolf2021!$J$9:$J$93*$C132*IF(AK$58=Fperm_SI_Woolf2021!$E$9:$E$93,1,EXP(LN((1.1*(Fperm_SI_Woolf2021!$E$9:$E$93-AK$58)-63.1579*EXP(-0.19*Fperm_SI_Woolf2021!$E$9:$E$93)+63.1579*EXP(-0.19*AK$58))/(Fperm_SI_Woolf2021!$E$9:$E$93-AK$58))*(AK$58-Fperm_SI_Woolf2021!$E$9:$E$93)/10))) + Fperm_SI_Woolf2021!$H$9:$H$93*EXP(-Fperm_SI_Woolf2021!$K$9:$K$93*$C132*IF(AK$58=Fperm_SI_Woolf2021!$E$9:$E$93,1,EXP(LN((1.1*(Fperm_SI_Woolf2021!$E$9:$E$93-AK$58)-63.1579*EXP(-0.19*Fperm_SI_Woolf2021!$E$9:$E$93)+63.1579*EXP(-0.19*AK$58))/(Fperm_SI_Woolf2021!$E$9:$E$93-AK$58))*(AK$58-Fperm_SI_Woolf2021!$E$9:$E$93)/10))),Fperm_SI_Woolf2021!$D$9:$D$93))</f>
        <v>0.34754720862952104</v>
      </c>
      <c r="AL132" s="51" cm="1">
        <f t="array" ref="AL132">MIN(1,SLOPE(Fperm_SI_Woolf2021!$F$9:$F$93*EXP(-Fperm_SI_Woolf2021!$I$9:$I$93*$C132*IF(AL$58=Fperm_SI_Woolf2021!$E$9:$E$93,1,EXP(LN((1.1*(Fperm_SI_Woolf2021!$E$9:$E$93-AL$58)-63.1579*EXP(-0.19*Fperm_SI_Woolf2021!$E$9:$E$93)+63.1579*EXP(-0.19*AL$58))/(Fperm_SI_Woolf2021!$E$9:$E$93-AL$58))*(AL$58-Fperm_SI_Woolf2021!$E$9:$E$93)/10))) + Fperm_SI_Woolf2021!$G$9:$G$93*EXP(-Fperm_SI_Woolf2021!$J$9:$J$93*$C132*IF(AL$58=Fperm_SI_Woolf2021!$E$9:$E$93,1,EXP(LN((1.1*(Fperm_SI_Woolf2021!$E$9:$E$93-AL$58)-63.1579*EXP(-0.19*Fperm_SI_Woolf2021!$E$9:$E$93)+63.1579*EXP(-0.19*AL$58))/(Fperm_SI_Woolf2021!$E$9:$E$93-AL$58))*(AL$58-Fperm_SI_Woolf2021!$E$9:$E$93)/10))) + Fperm_SI_Woolf2021!$H$9:$H$93*EXP(-Fperm_SI_Woolf2021!$K$9:$K$93*$C132*IF(AL$58=Fperm_SI_Woolf2021!$E$9:$E$93,1,EXP(LN((1.1*(Fperm_SI_Woolf2021!$E$9:$E$93-AL$58)-63.1579*EXP(-0.19*Fperm_SI_Woolf2021!$E$9:$E$93)+63.1579*EXP(-0.19*AL$58))/(Fperm_SI_Woolf2021!$E$9:$E$93-AL$58))*(AL$58-Fperm_SI_Woolf2021!$E$9:$E$93)/10))),Fperm_SI_Woolf2021!$D$9:$D$93)*AL$57+INTERCEPT(Fperm_SI_Woolf2021!$F$9:$F$93*EXP(-Fperm_SI_Woolf2021!$I$9:$I$93*$C132*IF(AL$58=Fperm_SI_Woolf2021!$E$9:$E$93,1,EXP(LN((1.1*(Fperm_SI_Woolf2021!$E$9:$E$93-AL$58)-63.1579*EXP(-0.19*Fperm_SI_Woolf2021!$E$9:$E$93)+63.1579*EXP(-0.19*AL$58))/(Fperm_SI_Woolf2021!$E$9:$E$93-AL$58))*(AL$58-Fperm_SI_Woolf2021!$E$9:$E$93)/10))) + Fperm_SI_Woolf2021!$G$9:$G$93*EXP(-Fperm_SI_Woolf2021!$J$9:$J$93*$C132*IF(AL$58=Fperm_SI_Woolf2021!$E$9:$E$93,1,EXP(LN((1.1*(Fperm_SI_Woolf2021!$E$9:$E$93-AL$58)-63.1579*EXP(-0.19*Fperm_SI_Woolf2021!$E$9:$E$93)+63.1579*EXP(-0.19*AL$58))/(Fperm_SI_Woolf2021!$E$9:$E$93-AL$58))*(AL$58-Fperm_SI_Woolf2021!$E$9:$E$93)/10))) + Fperm_SI_Woolf2021!$H$9:$H$93*EXP(-Fperm_SI_Woolf2021!$K$9:$K$93*$C132*IF(AL$58=Fperm_SI_Woolf2021!$E$9:$E$93,1,EXP(LN((1.1*(Fperm_SI_Woolf2021!$E$9:$E$93-AL$58)-63.1579*EXP(-0.19*Fperm_SI_Woolf2021!$E$9:$E$93)+63.1579*EXP(-0.19*AL$58))/(Fperm_SI_Woolf2021!$E$9:$E$93-AL$58))*(AL$58-Fperm_SI_Woolf2021!$E$9:$E$93)/10))),Fperm_SI_Woolf2021!$D$9:$D$93))</f>
        <v>0.32853309845632273</v>
      </c>
      <c r="AM132" s="51" cm="1">
        <f t="array" ref="AM132">MIN(1,SLOPE(Fperm_SI_Woolf2021!$F$9:$F$93*EXP(-Fperm_SI_Woolf2021!$I$9:$I$93*$C132*IF(AM$58=Fperm_SI_Woolf2021!$E$9:$E$93,1,EXP(LN((1.1*(Fperm_SI_Woolf2021!$E$9:$E$93-AM$58)-63.1579*EXP(-0.19*Fperm_SI_Woolf2021!$E$9:$E$93)+63.1579*EXP(-0.19*AM$58))/(Fperm_SI_Woolf2021!$E$9:$E$93-AM$58))*(AM$58-Fperm_SI_Woolf2021!$E$9:$E$93)/10))) + Fperm_SI_Woolf2021!$G$9:$G$93*EXP(-Fperm_SI_Woolf2021!$J$9:$J$93*$C132*IF(AM$58=Fperm_SI_Woolf2021!$E$9:$E$93,1,EXP(LN((1.1*(Fperm_SI_Woolf2021!$E$9:$E$93-AM$58)-63.1579*EXP(-0.19*Fperm_SI_Woolf2021!$E$9:$E$93)+63.1579*EXP(-0.19*AM$58))/(Fperm_SI_Woolf2021!$E$9:$E$93-AM$58))*(AM$58-Fperm_SI_Woolf2021!$E$9:$E$93)/10))) + Fperm_SI_Woolf2021!$H$9:$H$93*EXP(-Fperm_SI_Woolf2021!$K$9:$K$93*$C132*IF(AM$58=Fperm_SI_Woolf2021!$E$9:$E$93,1,EXP(LN((1.1*(Fperm_SI_Woolf2021!$E$9:$E$93-AM$58)-63.1579*EXP(-0.19*Fperm_SI_Woolf2021!$E$9:$E$93)+63.1579*EXP(-0.19*AM$58))/(Fperm_SI_Woolf2021!$E$9:$E$93-AM$58))*(AM$58-Fperm_SI_Woolf2021!$E$9:$E$93)/10))),Fperm_SI_Woolf2021!$D$9:$D$93)*AM$57+INTERCEPT(Fperm_SI_Woolf2021!$F$9:$F$93*EXP(-Fperm_SI_Woolf2021!$I$9:$I$93*$C132*IF(AM$58=Fperm_SI_Woolf2021!$E$9:$E$93,1,EXP(LN((1.1*(Fperm_SI_Woolf2021!$E$9:$E$93-AM$58)-63.1579*EXP(-0.19*Fperm_SI_Woolf2021!$E$9:$E$93)+63.1579*EXP(-0.19*AM$58))/(Fperm_SI_Woolf2021!$E$9:$E$93-AM$58))*(AM$58-Fperm_SI_Woolf2021!$E$9:$E$93)/10))) + Fperm_SI_Woolf2021!$G$9:$G$93*EXP(-Fperm_SI_Woolf2021!$J$9:$J$93*$C132*IF(AM$58=Fperm_SI_Woolf2021!$E$9:$E$93,1,EXP(LN((1.1*(Fperm_SI_Woolf2021!$E$9:$E$93-AM$58)-63.1579*EXP(-0.19*Fperm_SI_Woolf2021!$E$9:$E$93)+63.1579*EXP(-0.19*AM$58))/(Fperm_SI_Woolf2021!$E$9:$E$93-AM$58))*(AM$58-Fperm_SI_Woolf2021!$E$9:$E$93)/10))) + Fperm_SI_Woolf2021!$H$9:$H$93*EXP(-Fperm_SI_Woolf2021!$K$9:$K$93*$C132*IF(AM$58=Fperm_SI_Woolf2021!$E$9:$E$93,1,EXP(LN((1.1*(Fperm_SI_Woolf2021!$E$9:$E$93-AM$58)-63.1579*EXP(-0.19*Fperm_SI_Woolf2021!$E$9:$E$93)+63.1579*EXP(-0.19*AM$58))/(Fperm_SI_Woolf2021!$E$9:$E$93-AM$58))*(AM$58-Fperm_SI_Woolf2021!$E$9:$E$93)/10))),Fperm_SI_Woolf2021!$D$9:$D$93))</f>
        <v>0.30951898828312441</v>
      </c>
      <c r="AN132" s="51" cm="1">
        <f t="array" ref="AN132">MIN(1,SLOPE(Fperm_SI_Woolf2021!$F$9:$F$93*EXP(-Fperm_SI_Woolf2021!$I$9:$I$93*$C132*IF(AN$58=Fperm_SI_Woolf2021!$E$9:$E$93,1,EXP(LN((1.1*(Fperm_SI_Woolf2021!$E$9:$E$93-AN$58)-63.1579*EXP(-0.19*Fperm_SI_Woolf2021!$E$9:$E$93)+63.1579*EXP(-0.19*AN$58))/(Fperm_SI_Woolf2021!$E$9:$E$93-AN$58))*(AN$58-Fperm_SI_Woolf2021!$E$9:$E$93)/10))) + Fperm_SI_Woolf2021!$G$9:$G$93*EXP(-Fperm_SI_Woolf2021!$J$9:$J$93*$C132*IF(AN$58=Fperm_SI_Woolf2021!$E$9:$E$93,1,EXP(LN((1.1*(Fperm_SI_Woolf2021!$E$9:$E$93-AN$58)-63.1579*EXP(-0.19*Fperm_SI_Woolf2021!$E$9:$E$93)+63.1579*EXP(-0.19*AN$58))/(Fperm_SI_Woolf2021!$E$9:$E$93-AN$58))*(AN$58-Fperm_SI_Woolf2021!$E$9:$E$93)/10))) + Fperm_SI_Woolf2021!$H$9:$H$93*EXP(-Fperm_SI_Woolf2021!$K$9:$K$93*$C132*IF(AN$58=Fperm_SI_Woolf2021!$E$9:$E$93,1,EXP(LN((1.1*(Fperm_SI_Woolf2021!$E$9:$E$93-AN$58)-63.1579*EXP(-0.19*Fperm_SI_Woolf2021!$E$9:$E$93)+63.1579*EXP(-0.19*AN$58))/(Fperm_SI_Woolf2021!$E$9:$E$93-AN$58))*(AN$58-Fperm_SI_Woolf2021!$E$9:$E$93)/10))),Fperm_SI_Woolf2021!$D$9:$D$93)*AN$57+INTERCEPT(Fperm_SI_Woolf2021!$F$9:$F$93*EXP(-Fperm_SI_Woolf2021!$I$9:$I$93*$C132*IF(AN$58=Fperm_SI_Woolf2021!$E$9:$E$93,1,EXP(LN((1.1*(Fperm_SI_Woolf2021!$E$9:$E$93-AN$58)-63.1579*EXP(-0.19*Fperm_SI_Woolf2021!$E$9:$E$93)+63.1579*EXP(-0.19*AN$58))/(Fperm_SI_Woolf2021!$E$9:$E$93-AN$58))*(AN$58-Fperm_SI_Woolf2021!$E$9:$E$93)/10))) + Fperm_SI_Woolf2021!$G$9:$G$93*EXP(-Fperm_SI_Woolf2021!$J$9:$J$93*$C132*IF(AN$58=Fperm_SI_Woolf2021!$E$9:$E$93,1,EXP(LN((1.1*(Fperm_SI_Woolf2021!$E$9:$E$93-AN$58)-63.1579*EXP(-0.19*Fperm_SI_Woolf2021!$E$9:$E$93)+63.1579*EXP(-0.19*AN$58))/(Fperm_SI_Woolf2021!$E$9:$E$93-AN$58))*(AN$58-Fperm_SI_Woolf2021!$E$9:$E$93)/10))) + Fperm_SI_Woolf2021!$H$9:$H$93*EXP(-Fperm_SI_Woolf2021!$K$9:$K$93*$C132*IF(AN$58=Fperm_SI_Woolf2021!$E$9:$E$93,1,EXP(LN((1.1*(Fperm_SI_Woolf2021!$E$9:$E$93-AN$58)-63.1579*EXP(-0.19*Fperm_SI_Woolf2021!$E$9:$E$93)+63.1579*EXP(-0.19*AN$58))/(Fperm_SI_Woolf2021!$E$9:$E$93-AN$58))*(AN$58-Fperm_SI_Woolf2021!$E$9:$E$93)/10))),Fperm_SI_Woolf2021!$D$9:$D$93))</f>
        <v>0.29050487810992609</v>
      </c>
      <c r="AO132" s="51" cm="1">
        <f t="array" ref="AO132">MIN(1,SLOPE(Fperm_SI_Woolf2021!$F$9:$F$93*EXP(-Fperm_SI_Woolf2021!$I$9:$I$93*$C132*IF(AO$58=Fperm_SI_Woolf2021!$E$9:$E$93,1,EXP(LN((1.1*(Fperm_SI_Woolf2021!$E$9:$E$93-AO$58)-63.1579*EXP(-0.19*Fperm_SI_Woolf2021!$E$9:$E$93)+63.1579*EXP(-0.19*AO$58))/(Fperm_SI_Woolf2021!$E$9:$E$93-AO$58))*(AO$58-Fperm_SI_Woolf2021!$E$9:$E$93)/10))) + Fperm_SI_Woolf2021!$G$9:$G$93*EXP(-Fperm_SI_Woolf2021!$J$9:$J$93*$C132*IF(AO$58=Fperm_SI_Woolf2021!$E$9:$E$93,1,EXP(LN((1.1*(Fperm_SI_Woolf2021!$E$9:$E$93-AO$58)-63.1579*EXP(-0.19*Fperm_SI_Woolf2021!$E$9:$E$93)+63.1579*EXP(-0.19*AO$58))/(Fperm_SI_Woolf2021!$E$9:$E$93-AO$58))*(AO$58-Fperm_SI_Woolf2021!$E$9:$E$93)/10))) + Fperm_SI_Woolf2021!$H$9:$H$93*EXP(-Fperm_SI_Woolf2021!$K$9:$K$93*$C132*IF(AO$58=Fperm_SI_Woolf2021!$E$9:$E$93,1,EXP(LN((1.1*(Fperm_SI_Woolf2021!$E$9:$E$93-AO$58)-63.1579*EXP(-0.19*Fperm_SI_Woolf2021!$E$9:$E$93)+63.1579*EXP(-0.19*AO$58))/(Fperm_SI_Woolf2021!$E$9:$E$93-AO$58))*(AO$58-Fperm_SI_Woolf2021!$E$9:$E$93)/10))),Fperm_SI_Woolf2021!$D$9:$D$93)*AO$57+INTERCEPT(Fperm_SI_Woolf2021!$F$9:$F$93*EXP(-Fperm_SI_Woolf2021!$I$9:$I$93*$C132*IF(AO$58=Fperm_SI_Woolf2021!$E$9:$E$93,1,EXP(LN((1.1*(Fperm_SI_Woolf2021!$E$9:$E$93-AO$58)-63.1579*EXP(-0.19*Fperm_SI_Woolf2021!$E$9:$E$93)+63.1579*EXP(-0.19*AO$58))/(Fperm_SI_Woolf2021!$E$9:$E$93-AO$58))*(AO$58-Fperm_SI_Woolf2021!$E$9:$E$93)/10))) + Fperm_SI_Woolf2021!$G$9:$G$93*EXP(-Fperm_SI_Woolf2021!$J$9:$J$93*$C132*IF(AO$58=Fperm_SI_Woolf2021!$E$9:$E$93,1,EXP(LN((1.1*(Fperm_SI_Woolf2021!$E$9:$E$93-AO$58)-63.1579*EXP(-0.19*Fperm_SI_Woolf2021!$E$9:$E$93)+63.1579*EXP(-0.19*AO$58))/(Fperm_SI_Woolf2021!$E$9:$E$93-AO$58))*(AO$58-Fperm_SI_Woolf2021!$E$9:$E$93)/10))) + Fperm_SI_Woolf2021!$H$9:$H$93*EXP(-Fperm_SI_Woolf2021!$K$9:$K$93*$C132*IF(AO$58=Fperm_SI_Woolf2021!$E$9:$E$93,1,EXP(LN((1.1*(Fperm_SI_Woolf2021!$E$9:$E$93-AO$58)-63.1579*EXP(-0.19*Fperm_SI_Woolf2021!$E$9:$E$93)+63.1579*EXP(-0.19*AO$58))/(Fperm_SI_Woolf2021!$E$9:$E$93-AO$58))*(AO$58-Fperm_SI_Woolf2021!$E$9:$E$93)/10))),Fperm_SI_Woolf2021!$D$9:$D$93))</f>
        <v>0.27149076793672777</v>
      </c>
      <c r="AP132" s="51" cm="1">
        <f t="array" ref="AP132">MIN(1,SLOPE(Fperm_SI_Woolf2021!$F$9:$F$93*EXP(-Fperm_SI_Woolf2021!$I$9:$I$93*$C132*IF(AP$58=Fperm_SI_Woolf2021!$E$9:$E$93,1,EXP(LN((1.1*(Fperm_SI_Woolf2021!$E$9:$E$93-AP$58)-63.1579*EXP(-0.19*Fperm_SI_Woolf2021!$E$9:$E$93)+63.1579*EXP(-0.19*AP$58))/(Fperm_SI_Woolf2021!$E$9:$E$93-AP$58))*(AP$58-Fperm_SI_Woolf2021!$E$9:$E$93)/10))) + Fperm_SI_Woolf2021!$G$9:$G$93*EXP(-Fperm_SI_Woolf2021!$J$9:$J$93*$C132*IF(AP$58=Fperm_SI_Woolf2021!$E$9:$E$93,1,EXP(LN((1.1*(Fperm_SI_Woolf2021!$E$9:$E$93-AP$58)-63.1579*EXP(-0.19*Fperm_SI_Woolf2021!$E$9:$E$93)+63.1579*EXP(-0.19*AP$58))/(Fperm_SI_Woolf2021!$E$9:$E$93-AP$58))*(AP$58-Fperm_SI_Woolf2021!$E$9:$E$93)/10))) + Fperm_SI_Woolf2021!$H$9:$H$93*EXP(-Fperm_SI_Woolf2021!$K$9:$K$93*$C132*IF(AP$58=Fperm_SI_Woolf2021!$E$9:$E$93,1,EXP(LN((1.1*(Fperm_SI_Woolf2021!$E$9:$E$93-AP$58)-63.1579*EXP(-0.19*Fperm_SI_Woolf2021!$E$9:$E$93)+63.1579*EXP(-0.19*AP$58))/(Fperm_SI_Woolf2021!$E$9:$E$93-AP$58))*(AP$58-Fperm_SI_Woolf2021!$E$9:$E$93)/10))),Fperm_SI_Woolf2021!$D$9:$D$93)*AP$57+INTERCEPT(Fperm_SI_Woolf2021!$F$9:$F$93*EXP(-Fperm_SI_Woolf2021!$I$9:$I$93*$C132*IF(AP$58=Fperm_SI_Woolf2021!$E$9:$E$93,1,EXP(LN((1.1*(Fperm_SI_Woolf2021!$E$9:$E$93-AP$58)-63.1579*EXP(-0.19*Fperm_SI_Woolf2021!$E$9:$E$93)+63.1579*EXP(-0.19*AP$58))/(Fperm_SI_Woolf2021!$E$9:$E$93-AP$58))*(AP$58-Fperm_SI_Woolf2021!$E$9:$E$93)/10))) + Fperm_SI_Woolf2021!$G$9:$G$93*EXP(-Fperm_SI_Woolf2021!$J$9:$J$93*$C132*IF(AP$58=Fperm_SI_Woolf2021!$E$9:$E$93,1,EXP(LN((1.1*(Fperm_SI_Woolf2021!$E$9:$E$93-AP$58)-63.1579*EXP(-0.19*Fperm_SI_Woolf2021!$E$9:$E$93)+63.1579*EXP(-0.19*AP$58))/(Fperm_SI_Woolf2021!$E$9:$E$93-AP$58))*(AP$58-Fperm_SI_Woolf2021!$E$9:$E$93)/10))) + Fperm_SI_Woolf2021!$H$9:$H$93*EXP(-Fperm_SI_Woolf2021!$K$9:$K$93*$C132*IF(AP$58=Fperm_SI_Woolf2021!$E$9:$E$93,1,EXP(LN((1.1*(Fperm_SI_Woolf2021!$E$9:$E$93-AP$58)-63.1579*EXP(-0.19*Fperm_SI_Woolf2021!$E$9:$E$93)+63.1579*EXP(-0.19*AP$58))/(Fperm_SI_Woolf2021!$E$9:$E$93-AP$58))*(AP$58-Fperm_SI_Woolf2021!$E$9:$E$93)/10))),Fperm_SI_Woolf2021!$D$9:$D$93))</f>
        <v>0.25247665776352951</v>
      </c>
      <c r="AQ132" s="51" cm="1">
        <f t="array" ref="AQ132">MIN(1,SLOPE(Fperm_SI_Woolf2021!$F$9:$F$93*EXP(-Fperm_SI_Woolf2021!$I$9:$I$93*$C132*IF(AQ$58=Fperm_SI_Woolf2021!$E$9:$E$93,1,EXP(LN((1.1*(Fperm_SI_Woolf2021!$E$9:$E$93-AQ$58)-63.1579*EXP(-0.19*Fperm_SI_Woolf2021!$E$9:$E$93)+63.1579*EXP(-0.19*AQ$58))/(Fperm_SI_Woolf2021!$E$9:$E$93-AQ$58))*(AQ$58-Fperm_SI_Woolf2021!$E$9:$E$93)/10))) + Fperm_SI_Woolf2021!$G$9:$G$93*EXP(-Fperm_SI_Woolf2021!$J$9:$J$93*$C132*IF(AQ$58=Fperm_SI_Woolf2021!$E$9:$E$93,1,EXP(LN((1.1*(Fperm_SI_Woolf2021!$E$9:$E$93-AQ$58)-63.1579*EXP(-0.19*Fperm_SI_Woolf2021!$E$9:$E$93)+63.1579*EXP(-0.19*AQ$58))/(Fperm_SI_Woolf2021!$E$9:$E$93-AQ$58))*(AQ$58-Fperm_SI_Woolf2021!$E$9:$E$93)/10))) + Fperm_SI_Woolf2021!$H$9:$H$93*EXP(-Fperm_SI_Woolf2021!$K$9:$K$93*$C132*IF(AQ$58=Fperm_SI_Woolf2021!$E$9:$E$93,1,EXP(LN((1.1*(Fperm_SI_Woolf2021!$E$9:$E$93-AQ$58)-63.1579*EXP(-0.19*Fperm_SI_Woolf2021!$E$9:$E$93)+63.1579*EXP(-0.19*AQ$58))/(Fperm_SI_Woolf2021!$E$9:$E$93-AQ$58))*(AQ$58-Fperm_SI_Woolf2021!$E$9:$E$93)/10))),Fperm_SI_Woolf2021!$D$9:$D$93)*AQ$57+INTERCEPT(Fperm_SI_Woolf2021!$F$9:$F$93*EXP(-Fperm_SI_Woolf2021!$I$9:$I$93*$C132*IF(AQ$58=Fperm_SI_Woolf2021!$E$9:$E$93,1,EXP(LN((1.1*(Fperm_SI_Woolf2021!$E$9:$E$93-AQ$58)-63.1579*EXP(-0.19*Fperm_SI_Woolf2021!$E$9:$E$93)+63.1579*EXP(-0.19*AQ$58))/(Fperm_SI_Woolf2021!$E$9:$E$93-AQ$58))*(AQ$58-Fperm_SI_Woolf2021!$E$9:$E$93)/10))) + Fperm_SI_Woolf2021!$G$9:$G$93*EXP(-Fperm_SI_Woolf2021!$J$9:$J$93*$C132*IF(AQ$58=Fperm_SI_Woolf2021!$E$9:$E$93,1,EXP(LN((1.1*(Fperm_SI_Woolf2021!$E$9:$E$93-AQ$58)-63.1579*EXP(-0.19*Fperm_SI_Woolf2021!$E$9:$E$93)+63.1579*EXP(-0.19*AQ$58))/(Fperm_SI_Woolf2021!$E$9:$E$93-AQ$58))*(AQ$58-Fperm_SI_Woolf2021!$E$9:$E$93)/10))) + Fperm_SI_Woolf2021!$H$9:$H$93*EXP(-Fperm_SI_Woolf2021!$K$9:$K$93*$C132*IF(AQ$58=Fperm_SI_Woolf2021!$E$9:$E$93,1,EXP(LN((1.1*(Fperm_SI_Woolf2021!$E$9:$E$93-AQ$58)-63.1579*EXP(-0.19*Fperm_SI_Woolf2021!$E$9:$E$93)+63.1579*EXP(-0.19*AQ$58))/(Fperm_SI_Woolf2021!$E$9:$E$93-AQ$58))*(AQ$58-Fperm_SI_Woolf2021!$E$9:$E$93)/10))),Fperm_SI_Woolf2021!$D$9:$D$93))</f>
        <v>0.23346254759033119</v>
      </c>
      <c r="AR132" s="51" cm="1">
        <f t="array" ref="AR132">MIN(1,SLOPE(Fperm_SI_Woolf2021!$F$9:$F$93*EXP(-Fperm_SI_Woolf2021!$I$9:$I$93*$C132*IF(AR$58=Fperm_SI_Woolf2021!$E$9:$E$93,1,EXP(LN((1.1*(Fperm_SI_Woolf2021!$E$9:$E$93-AR$58)-63.1579*EXP(-0.19*Fperm_SI_Woolf2021!$E$9:$E$93)+63.1579*EXP(-0.19*AR$58))/(Fperm_SI_Woolf2021!$E$9:$E$93-AR$58))*(AR$58-Fperm_SI_Woolf2021!$E$9:$E$93)/10))) + Fperm_SI_Woolf2021!$G$9:$G$93*EXP(-Fperm_SI_Woolf2021!$J$9:$J$93*$C132*IF(AR$58=Fperm_SI_Woolf2021!$E$9:$E$93,1,EXP(LN((1.1*(Fperm_SI_Woolf2021!$E$9:$E$93-AR$58)-63.1579*EXP(-0.19*Fperm_SI_Woolf2021!$E$9:$E$93)+63.1579*EXP(-0.19*AR$58))/(Fperm_SI_Woolf2021!$E$9:$E$93-AR$58))*(AR$58-Fperm_SI_Woolf2021!$E$9:$E$93)/10))) + Fperm_SI_Woolf2021!$H$9:$H$93*EXP(-Fperm_SI_Woolf2021!$K$9:$K$93*$C132*IF(AR$58=Fperm_SI_Woolf2021!$E$9:$E$93,1,EXP(LN((1.1*(Fperm_SI_Woolf2021!$E$9:$E$93-AR$58)-63.1579*EXP(-0.19*Fperm_SI_Woolf2021!$E$9:$E$93)+63.1579*EXP(-0.19*AR$58))/(Fperm_SI_Woolf2021!$E$9:$E$93-AR$58))*(AR$58-Fperm_SI_Woolf2021!$E$9:$E$93)/10))),Fperm_SI_Woolf2021!$D$9:$D$93)*AR$57+INTERCEPT(Fperm_SI_Woolf2021!$F$9:$F$93*EXP(-Fperm_SI_Woolf2021!$I$9:$I$93*$C132*IF(AR$58=Fperm_SI_Woolf2021!$E$9:$E$93,1,EXP(LN((1.1*(Fperm_SI_Woolf2021!$E$9:$E$93-AR$58)-63.1579*EXP(-0.19*Fperm_SI_Woolf2021!$E$9:$E$93)+63.1579*EXP(-0.19*AR$58))/(Fperm_SI_Woolf2021!$E$9:$E$93-AR$58))*(AR$58-Fperm_SI_Woolf2021!$E$9:$E$93)/10))) + Fperm_SI_Woolf2021!$G$9:$G$93*EXP(-Fperm_SI_Woolf2021!$J$9:$J$93*$C132*IF(AR$58=Fperm_SI_Woolf2021!$E$9:$E$93,1,EXP(LN((1.1*(Fperm_SI_Woolf2021!$E$9:$E$93-AR$58)-63.1579*EXP(-0.19*Fperm_SI_Woolf2021!$E$9:$E$93)+63.1579*EXP(-0.19*AR$58))/(Fperm_SI_Woolf2021!$E$9:$E$93-AR$58))*(AR$58-Fperm_SI_Woolf2021!$E$9:$E$93)/10))) + Fperm_SI_Woolf2021!$H$9:$H$93*EXP(-Fperm_SI_Woolf2021!$K$9:$K$93*$C132*IF(AR$58=Fperm_SI_Woolf2021!$E$9:$E$93,1,EXP(LN((1.1*(Fperm_SI_Woolf2021!$E$9:$E$93-AR$58)-63.1579*EXP(-0.19*Fperm_SI_Woolf2021!$E$9:$E$93)+63.1579*EXP(-0.19*AR$58))/(Fperm_SI_Woolf2021!$E$9:$E$93-AR$58))*(AR$58-Fperm_SI_Woolf2021!$E$9:$E$93)/10))),Fperm_SI_Woolf2021!$D$9:$D$93))</f>
        <v>0.21444843741713288</v>
      </c>
      <c r="AS132" s="51" cm="1">
        <f t="array" ref="AS132">MIN(1,SLOPE(Fperm_SI_Woolf2021!$F$9:$F$93*EXP(-Fperm_SI_Woolf2021!$I$9:$I$93*$C132*IF(AS$58=Fperm_SI_Woolf2021!$E$9:$E$93,1,EXP(LN((1.1*(Fperm_SI_Woolf2021!$E$9:$E$93-AS$58)-63.1579*EXP(-0.19*Fperm_SI_Woolf2021!$E$9:$E$93)+63.1579*EXP(-0.19*AS$58))/(Fperm_SI_Woolf2021!$E$9:$E$93-AS$58))*(AS$58-Fperm_SI_Woolf2021!$E$9:$E$93)/10))) + Fperm_SI_Woolf2021!$G$9:$G$93*EXP(-Fperm_SI_Woolf2021!$J$9:$J$93*$C132*IF(AS$58=Fperm_SI_Woolf2021!$E$9:$E$93,1,EXP(LN((1.1*(Fperm_SI_Woolf2021!$E$9:$E$93-AS$58)-63.1579*EXP(-0.19*Fperm_SI_Woolf2021!$E$9:$E$93)+63.1579*EXP(-0.19*AS$58))/(Fperm_SI_Woolf2021!$E$9:$E$93-AS$58))*(AS$58-Fperm_SI_Woolf2021!$E$9:$E$93)/10))) + Fperm_SI_Woolf2021!$H$9:$H$93*EXP(-Fperm_SI_Woolf2021!$K$9:$K$93*$C132*IF(AS$58=Fperm_SI_Woolf2021!$E$9:$E$93,1,EXP(LN((1.1*(Fperm_SI_Woolf2021!$E$9:$E$93-AS$58)-63.1579*EXP(-0.19*Fperm_SI_Woolf2021!$E$9:$E$93)+63.1579*EXP(-0.19*AS$58))/(Fperm_SI_Woolf2021!$E$9:$E$93-AS$58))*(AS$58-Fperm_SI_Woolf2021!$E$9:$E$93)/10))),Fperm_SI_Woolf2021!$D$9:$D$93)*AS$57+INTERCEPT(Fperm_SI_Woolf2021!$F$9:$F$93*EXP(-Fperm_SI_Woolf2021!$I$9:$I$93*$C132*IF(AS$58=Fperm_SI_Woolf2021!$E$9:$E$93,1,EXP(LN((1.1*(Fperm_SI_Woolf2021!$E$9:$E$93-AS$58)-63.1579*EXP(-0.19*Fperm_SI_Woolf2021!$E$9:$E$93)+63.1579*EXP(-0.19*AS$58))/(Fperm_SI_Woolf2021!$E$9:$E$93-AS$58))*(AS$58-Fperm_SI_Woolf2021!$E$9:$E$93)/10))) + Fperm_SI_Woolf2021!$G$9:$G$93*EXP(-Fperm_SI_Woolf2021!$J$9:$J$93*$C132*IF(AS$58=Fperm_SI_Woolf2021!$E$9:$E$93,1,EXP(LN((1.1*(Fperm_SI_Woolf2021!$E$9:$E$93-AS$58)-63.1579*EXP(-0.19*Fperm_SI_Woolf2021!$E$9:$E$93)+63.1579*EXP(-0.19*AS$58))/(Fperm_SI_Woolf2021!$E$9:$E$93-AS$58))*(AS$58-Fperm_SI_Woolf2021!$E$9:$E$93)/10))) + Fperm_SI_Woolf2021!$H$9:$H$93*EXP(-Fperm_SI_Woolf2021!$K$9:$K$93*$C132*IF(AS$58=Fperm_SI_Woolf2021!$E$9:$E$93,1,EXP(LN((1.1*(Fperm_SI_Woolf2021!$E$9:$E$93-AS$58)-63.1579*EXP(-0.19*Fperm_SI_Woolf2021!$E$9:$E$93)+63.1579*EXP(-0.19*AS$58))/(Fperm_SI_Woolf2021!$E$9:$E$93-AS$58))*(AS$58-Fperm_SI_Woolf2021!$E$9:$E$93)/10))),Fperm_SI_Woolf2021!$D$9:$D$93))</f>
        <v>0.19543432724393456</v>
      </c>
      <c r="AT132" s="51" cm="1">
        <f t="array" ref="AT132">MIN(1,SLOPE(Fperm_SI_Woolf2021!$F$9:$F$93*EXP(-Fperm_SI_Woolf2021!$I$9:$I$93*$C132*IF(AT$58=Fperm_SI_Woolf2021!$E$9:$E$93,1,EXP(LN((1.1*(Fperm_SI_Woolf2021!$E$9:$E$93-AT$58)-63.1579*EXP(-0.19*Fperm_SI_Woolf2021!$E$9:$E$93)+63.1579*EXP(-0.19*AT$58))/(Fperm_SI_Woolf2021!$E$9:$E$93-AT$58))*(AT$58-Fperm_SI_Woolf2021!$E$9:$E$93)/10))) + Fperm_SI_Woolf2021!$G$9:$G$93*EXP(-Fperm_SI_Woolf2021!$J$9:$J$93*$C132*IF(AT$58=Fperm_SI_Woolf2021!$E$9:$E$93,1,EXP(LN((1.1*(Fperm_SI_Woolf2021!$E$9:$E$93-AT$58)-63.1579*EXP(-0.19*Fperm_SI_Woolf2021!$E$9:$E$93)+63.1579*EXP(-0.19*AT$58))/(Fperm_SI_Woolf2021!$E$9:$E$93-AT$58))*(AT$58-Fperm_SI_Woolf2021!$E$9:$E$93)/10))) + Fperm_SI_Woolf2021!$H$9:$H$93*EXP(-Fperm_SI_Woolf2021!$K$9:$K$93*$C132*IF(AT$58=Fperm_SI_Woolf2021!$E$9:$E$93,1,EXP(LN((1.1*(Fperm_SI_Woolf2021!$E$9:$E$93-AT$58)-63.1579*EXP(-0.19*Fperm_SI_Woolf2021!$E$9:$E$93)+63.1579*EXP(-0.19*AT$58))/(Fperm_SI_Woolf2021!$E$9:$E$93-AT$58))*(AT$58-Fperm_SI_Woolf2021!$E$9:$E$93)/10))),Fperm_SI_Woolf2021!$D$9:$D$93)*AT$57+INTERCEPT(Fperm_SI_Woolf2021!$F$9:$F$93*EXP(-Fperm_SI_Woolf2021!$I$9:$I$93*$C132*IF(AT$58=Fperm_SI_Woolf2021!$E$9:$E$93,1,EXP(LN((1.1*(Fperm_SI_Woolf2021!$E$9:$E$93-AT$58)-63.1579*EXP(-0.19*Fperm_SI_Woolf2021!$E$9:$E$93)+63.1579*EXP(-0.19*AT$58))/(Fperm_SI_Woolf2021!$E$9:$E$93-AT$58))*(AT$58-Fperm_SI_Woolf2021!$E$9:$E$93)/10))) + Fperm_SI_Woolf2021!$G$9:$G$93*EXP(-Fperm_SI_Woolf2021!$J$9:$J$93*$C132*IF(AT$58=Fperm_SI_Woolf2021!$E$9:$E$93,1,EXP(LN((1.1*(Fperm_SI_Woolf2021!$E$9:$E$93-AT$58)-63.1579*EXP(-0.19*Fperm_SI_Woolf2021!$E$9:$E$93)+63.1579*EXP(-0.19*AT$58))/(Fperm_SI_Woolf2021!$E$9:$E$93-AT$58))*(AT$58-Fperm_SI_Woolf2021!$E$9:$E$93)/10))) + Fperm_SI_Woolf2021!$H$9:$H$93*EXP(-Fperm_SI_Woolf2021!$K$9:$K$93*$C132*IF(AT$58=Fperm_SI_Woolf2021!$E$9:$E$93,1,EXP(LN((1.1*(Fperm_SI_Woolf2021!$E$9:$E$93-AT$58)-63.1579*EXP(-0.19*Fperm_SI_Woolf2021!$E$9:$E$93)+63.1579*EXP(-0.19*AT$58))/(Fperm_SI_Woolf2021!$E$9:$E$93-AT$58))*(AT$58-Fperm_SI_Woolf2021!$E$9:$E$93)/10))),Fperm_SI_Woolf2021!$D$9:$D$93))</f>
        <v>0.17642021707073621</v>
      </c>
      <c r="AU132" s="51" cm="1">
        <f t="array" ref="AU132">MIN(1,SLOPE(Fperm_SI_Woolf2021!$F$9:$F$93*EXP(-Fperm_SI_Woolf2021!$I$9:$I$93*$C132*IF(AU$58=Fperm_SI_Woolf2021!$E$9:$E$93,1,EXP(LN((1.1*(Fperm_SI_Woolf2021!$E$9:$E$93-AU$58)-63.1579*EXP(-0.19*Fperm_SI_Woolf2021!$E$9:$E$93)+63.1579*EXP(-0.19*AU$58))/(Fperm_SI_Woolf2021!$E$9:$E$93-AU$58))*(AU$58-Fperm_SI_Woolf2021!$E$9:$E$93)/10))) + Fperm_SI_Woolf2021!$G$9:$G$93*EXP(-Fperm_SI_Woolf2021!$J$9:$J$93*$C132*IF(AU$58=Fperm_SI_Woolf2021!$E$9:$E$93,1,EXP(LN((1.1*(Fperm_SI_Woolf2021!$E$9:$E$93-AU$58)-63.1579*EXP(-0.19*Fperm_SI_Woolf2021!$E$9:$E$93)+63.1579*EXP(-0.19*AU$58))/(Fperm_SI_Woolf2021!$E$9:$E$93-AU$58))*(AU$58-Fperm_SI_Woolf2021!$E$9:$E$93)/10))) + Fperm_SI_Woolf2021!$H$9:$H$93*EXP(-Fperm_SI_Woolf2021!$K$9:$K$93*$C132*IF(AU$58=Fperm_SI_Woolf2021!$E$9:$E$93,1,EXP(LN((1.1*(Fperm_SI_Woolf2021!$E$9:$E$93-AU$58)-63.1579*EXP(-0.19*Fperm_SI_Woolf2021!$E$9:$E$93)+63.1579*EXP(-0.19*AU$58))/(Fperm_SI_Woolf2021!$E$9:$E$93-AU$58))*(AU$58-Fperm_SI_Woolf2021!$E$9:$E$93)/10))),Fperm_SI_Woolf2021!$D$9:$D$93)*AU$57+INTERCEPT(Fperm_SI_Woolf2021!$F$9:$F$93*EXP(-Fperm_SI_Woolf2021!$I$9:$I$93*$C132*IF(AU$58=Fperm_SI_Woolf2021!$E$9:$E$93,1,EXP(LN((1.1*(Fperm_SI_Woolf2021!$E$9:$E$93-AU$58)-63.1579*EXP(-0.19*Fperm_SI_Woolf2021!$E$9:$E$93)+63.1579*EXP(-0.19*AU$58))/(Fperm_SI_Woolf2021!$E$9:$E$93-AU$58))*(AU$58-Fperm_SI_Woolf2021!$E$9:$E$93)/10))) + Fperm_SI_Woolf2021!$G$9:$G$93*EXP(-Fperm_SI_Woolf2021!$J$9:$J$93*$C132*IF(AU$58=Fperm_SI_Woolf2021!$E$9:$E$93,1,EXP(LN((1.1*(Fperm_SI_Woolf2021!$E$9:$E$93-AU$58)-63.1579*EXP(-0.19*Fperm_SI_Woolf2021!$E$9:$E$93)+63.1579*EXP(-0.19*AU$58))/(Fperm_SI_Woolf2021!$E$9:$E$93-AU$58))*(AU$58-Fperm_SI_Woolf2021!$E$9:$E$93)/10))) + Fperm_SI_Woolf2021!$H$9:$H$93*EXP(-Fperm_SI_Woolf2021!$K$9:$K$93*$C132*IF(AU$58=Fperm_SI_Woolf2021!$E$9:$E$93,1,EXP(LN((1.1*(Fperm_SI_Woolf2021!$E$9:$E$93-AU$58)-63.1579*EXP(-0.19*Fperm_SI_Woolf2021!$E$9:$E$93)+63.1579*EXP(-0.19*AU$58))/(Fperm_SI_Woolf2021!$E$9:$E$93-AU$58))*(AU$58-Fperm_SI_Woolf2021!$E$9:$E$93)/10))),Fperm_SI_Woolf2021!$D$9:$D$93))</f>
        <v>0.15740610689753787</v>
      </c>
      <c r="AV132" s="51" cm="1">
        <f t="array" ref="AV132">MIN(1,SLOPE(Fperm_SI_Woolf2021!$F$9:$F$93*EXP(-Fperm_SI_Woolf2021!$I$9:$I$93*$C132*IF(AV$58=Fperm_SI_Woolf2021!$E$9:$E$93,1,EXP(LN((1.1*(Fperm_SI_Woolf2021!$E$9:$E$93-AV$58)-63.1579*EXP(-0.19*Fperm_SI_Woolf2021!$E$9:$E$93)+63.1579*EXP(-0.19*AV$58))/(Fperm_SI_Woolf2021!$E$9:$E$93-AV$58))*(AV$58-Fperm_SI_Woolf2021!$E$9:$E$93)/10))) + Fperm_SI_Woolf2021!$G$9:$G$93*EXP(-Fperm_SI_Woolf2021!$J$9:$J$93*$C132*IF(AV$58=Fperm_SI_Woolf2021!$E$9:$E$93,1,EXP(LN((1.1*(Fperm_SI_Woolf2021!$E$9:$E$93-AV$58)-63.1579*EXP(-0.19*Fperm_SI_Woolf2021!$E$9:$E$93)+63.1579*EXP(-0.19*AV$58))/(Fperm_SI_Woolf2021!$E$9:$E$93-AV$58))*(AV$58-Fperm_SI_Woolf2021!$E$9:$E$93)/10))) + Fperm_SI_Woolf2021!$H$9:$H$93*EXP(-Fperm_SI_Woolf2021!$K$9:$K$93*$C132*IF(AV$58=Fperm_SI_Woolf2021!$E$9:$E$93,1,EXP(LN((1.1*(Fperm_SI_Woolf2021!$E$9:$E$93-AV$58)-63.1579*EXP(-0.19*Fperm_SI_Woolf2021!$E$9:$E$93)+63.1579*EXP(-0.19*AV$58))/(Fperm_SI_Woolf2021!$E$9:$E$93-AV$58))*(AV$58-Fperm_SI_Woolf2021!$E$9:$E$93)/10))),Fperm_SI_Woolf2021!$D$9:$D$93)*AV$57+INTERCEPT(Fperm_SI_Woolf2021!$F$9:$F$93*EXP(-Fperm_SI_Woolf2021!$I$9:$I$93*$C132*IF(AV$58=Fperm_SI_Woolf2021!$E$9:$E$93,1,EXP(LN((1.1*(Fperm_SI_Woolf2021!$E$9:$E$93-AV$58)-63.1579*EXP(-0.19*Fperm_SI_Woolf2021!$E$9:$E$93)+63.1579*EXP(-0.19*AV$58))/(Fperm_SI_Woolf2021!$E$9:$E$93-AV$58))*(AV$58-Fperm_SI_Woolf2021!$E$9:$E$93)/10))) + Fperm_SI_Woolf2021!$G$9:$G$93*EXP(-Fperm_SI_Woolf2021!$J$9:$J$93*$C132*IF(AV$58=Fperm_SI_Woolf2021!$E$9:$E$93,1,EXP(LN((1.1*(Fperm_SI_Woolf2021!$E$9:$E$93-AV$58)-63.1579*EXP(-0.19*Fperm_SI_Woolf2021!$E$9:$E$93)+63.1579*EXP(-0.19*AV$58))/(Fperm_SI_Woolf2021!$E$9:$E$93-AV$58))*(AV$58-Fperm_SI_Woolf2021!$E$9:$E$93)/10))) + Fperm_SI_Woolf2021!$H$9:$H$93*EXP(-Fperm_SI_Woolf2021!$K$9:$K$93*$C132*IF(AV$58=Fperm_SI_Woolf2021!$E$9:$E$93,1,EXP(LN((1.1*(Fperm_SI_Woolf2021!$E$9:$E$93-AV$58)-63.1579*EXP(-0.19*Fperm_SI_Woolf2021!$E$9:$E$93)+63.1579*EXP(-0.19*AV$58))/(Fperm_SI_Woolf2021!$E$9:$E$93-AV$58))*(AV$58-Fperm_SI_Woolf2021!$E$9:$E$93)/10))),Fperm_SI_Woolf2021!$D$9:$D$93))</f>
        <v>0.13839199672433955</v>
      </c>
      <c r="AW132" s="51" cm="1">
        <f t="array" ref="AW132">MIN(1,SLOPE(Fperm_SI_Woolf2021!$F$9:$F$93*EXP(-Fperm_SI_Woolf2021!$I$9:$I$93*$C132*IF(AW$58=Fperm_SI_Woolf2021!$E$9:$E$93,1,EXP(LN((1.1*(Fperm_SI_Woolf2021!$E$9:$E$93-AW$58)-63.1579*EXP(-0.19*Fperm_SI_Woolf2021!$E$9:$E$93)+63.1579*EXP(-0.19*AW$58))/(Fperm_SI_Woolf2021!$E$9:$E$93-AW$58))*(AW$58-Fperm_SI_Woolf2021!$E$9:$E$93)/10))) + Fperm_SI_Woolf2021!$G$9:$G$93*EXP(-Fperm_SI_Woolf2021!$J$9:$J$93*$C132*IF(AW$58=Fperm_SI_Woolf2021!$E$9:$E$93,1,EXP(LN((1.1*(Fperm_SI_Woolf2021!$E$9:$E$93-AW$58)-63.1579*EXP(-0.19*Fperm_SI_Woolf2021!$E$9:$E$93)+63.1579*EXP(-0.19*AW$58))/(Fperm_SI_Woolf2021!$E$9:$E$93-AW$58))*(AW$58-Fperm_SI_Woolf2021!$E$9:$E$93)/10))) + Fperm_SI_Woolf2021!$H$9:$H$93*EXP(-Fperm_SI_Woolf2021!$K$9:$K$93*$C132*IF(AW$58=Fperm_SI_Woolf2021!$E$9:$E$93,1,EXP(LN((1.1*(Fperm_SI_Woolf2021!$E$9:$E$93-AW$58)-63.1579*EXP(-0.19*Fperm_SI_Woolf2021!$E$9:$E$93)+63.1579*EXP(-0.19*AW$58))/(Fperm_SI_Woolf2021!$E$9:$E$93-AW$58))*(AW$58-Fperm_SI_Woolf2021!$E$9:$E$93)/10))),Fperm_SI_Woolf2021!$D$9:$D$93)*AW$57+INTERCEPT(Fperm_SI_Woolf2021!$F$9:$F$93*EXP(-Fperm_SI_Woolf2021!$I$9:$I$93*$C132*IF(AW$58=Fperm_SI_Woolf2021!$E$9:$E$93,1,EXP(LN((1.1*(Fperm_SI_Woolf2021!$E$9:$E$93-AW$58)-63.1579*EXP(-0.19*Fperm_SI_Woolf2021!$E$9:$E$93)+63.1579*EXP(-0.19*AW$58))/(Fperm_SI_Woolf2021!$E$9:$E$93-AW$58))*(AW$58-Fperm_SI_Woolf2021!$E$9:$E$93)/10))) + Fperm_SI_Woolf2021!$G$9:$G$93*EXP(-Fperm_SI_Woolf2021!$J$9:$J$93*$C132*IF(AW$58=Fperm_SI_Woolf2021!$E$9:$E$93,1,EXP(LN((1.1*(Fperm_SI_Woolf2021!$E$9:$E$93-AW$58)-63.1579*EXP(-0.19*Fperm_SI_Woolf2021!$E$9:$E$93)+63.1579*EXP(-0.19*AW$58))/(Fperm_SI_Woolf2021!$E$9:$E$93-AW$58))*(AW$58-Fperm_SI_Woolf2021!$E$9:$E$93)/10))) + Fperm_SI_Woolf2021!$H$9:$H$93*EXP(-Fperm_SI_Woolf2021!$K$9:$K$93*$C132*IF(AW$58=Fperm_SI_Woolf2021!$E$9:$E$93,1,EXP(LN((1.1*(Fperm_SI_Woolf2021!$E$9:$E$93-AW$58)-63.1579*EXP(-0.19*Fperm_SI_Woolf2021!$E$9:$E$93)+63.1579*EXP(-0.19*AW$58))/(Fperm_SI_Woolf2021!$E$9:$E$93-AW$58))*(AW$58-Fperm_SI_Woolf2021!$E$9:$E$93)/10))),Fperm_SI_Woolf2021!$D$9:$D$93))</f>
        <v>0.32391422401403563</v>
      </c>
      <c r="AX132" s="51" cm="1">
        <f t="array" ref="AX132">MIN(1,SLOPE(Fperm_SI_Woolf2021!$F$9:$F$93*EXP(-Fperm_SI_Woolf2021!$I$9:$I$93*$C132*IF(AX$58=Fperm_SI_Woolf2021!$E$9:$E$93,1,EXP(LN((1.1*(Fperm_SI_Woolf2021!$E$9:$E$93-AX$58)-63.1579*EXP(-0.19*Fperm_SI_Woolf2021!$E$9:$E$93)+63.1579*EXP(-0.19*AX$58))/(Fperm_SI_Woolf2021!$E$9:$E$93-AX$58))*(AX$58-Fperm_SI_Woolf2021!$E$9:$E$93)/10))) + Fperm_SI_Woolf2021!$G$9:$G$93*EXP(-Fperm_SI_Woolf2021!$J$9:$J$93*$C132*IF(AX$58=Fperm_SI_Woolf2021!$E$9:$E$93,1,EXP(LN((1.1*(Fperm_SI_Woolf2021!$E$9:$E$93-AX$58)-63.1579*EXP(-0.19*Fperm_SI_Woolf2021!$E$9:$E$93)+63.1579*EXP(-0.19*AX$58))/(Fperm_SI_Woolf2021!$E$9:$E$93-AX$58))*(AX$58-Fperm_SI_Woolf2021!$E$9:$E$93)/10))) + Fperm_SI_Woolf2021!$H$9:$H$93*EXP(-Fperm_SI_Woolf2021!$K$9:$K$93*$C132*IF(AX$58=Fperm_SI_Woolf2021!$E$9:$E$93,1,EXP(LN((1.1*(Fperm_SI_Woolf2021!$E$9:$E$93-AX$58)-63.1579*EXP(-0.19*Fperm_SI_Woolf2021!$E$9:$E$93)+63.1579*EXP(-0.19*AX$58))/(Fperm_SI_Woolf2021!$E$9:$E$93-AX$58))*(AX$58-Fperm_SI_Woolf2021!$E$9:$E$93)/10))),Fperm_SI_Woolf2021!$D$9:$D$93)*AX$57+INTERCEPT(Fperm_SI_Woolf2021!$F$9:$F$93*EXP(-Fperm_SI_Woolf2021!$I$9:$I$93*$C132*IF(AX$58=Fperm_SI_Woolf2021!$E$9:$E$93,1,EXP(LN((1.1*(Fperm_SI_Woolf2021!$E$9:$E$93-AX$58)-63.1579*EXP(-0.19*Fperm_SI_Woolf2021!$E$9:$E$93)+63.1579*EXP(-0.19*AX$58))/(Fperm_SI_Woolf2021!$E$9:$E$93-AX$58))*(AX$58-Fperm_SI_Woolf2021!$E$9:$E$93)/10))) + Fperm_SI_Woolf2021!$G$9:$G$93*EXP(-Fperm_SI_Woolf2021!$J$9:$J$93*$C132*IF(AX$58=Fperm_SI_Woolf2021!$E$9:$E$93,1,EXP(LN((1.1*(Fperm_SI_Woolf2021!$E$9:$E$93-AX$58)-63.1579*EXP(-0.19*Fperm_SI_Woolf2021!$E$9:$E$93)+63.1579*EXP(-0.19*AX$58))/(Fperm_SI_Woolf2021!$E$9:$E$93-AX$58))*(AX$58-Fperm_SI_Woolf2021!$E$9:$E$93)/10))) + Fperm_SI_Woolf2021!$H$9:$H$93*EXP(-Fperm_SI_Woolf2021!$K$9:$K$93*$C132*IF(AX$58=Fperm_SI_Woolf2021!$E$9:$E$93,1,EXP(LN((1.1*(Fperm_SI_Woolf2021!$E$9:$E$93-AX$58)-63.1579*EXP(-0.19*Fperm_SI_Woolf2021!$E$9:$E$93)+63.1579*EXP(-0.19*AX$58))/(Fperm_SI_Woolf2021!$E$9:$E$93-AX$58))*(AX$58-Fperm_SI_Woolf2021!$E$9:$E$93)/10))),Fperm_SI_Woolf2021!$D$9:$D$93))</f>
        <v>0.30853706179775969</v>
      </c>
      <c r="AY132" s="51" cm="1">
        <f t="array" ref="AY132">MIN(1,SLOPE(Fperm_SI_Woolf2021!$F$9:$F$93*EXP(-Fperm_SI_Woolf2021!$I$9:$I$93*$C132*IF(AY$58=Fperm_SI_Woolf2021!$E$9:$E$93,1,EXP(LN((1.1*(Fperm_SI_Woolf2021!$E$9:$E$93-AY$58)-63.1579*EXP(-0.19*Fperm_SI_Woolf2021!$E$9:$E$93)+63.1579*EXP(-0.19*AY$58))/(Fperm_SI_Woolf2021!$E$9:$E$93-AY$58))*(AY$58-Fperm_SI_Woolf2021!$E$9:$E$93)/10))) + Fperm_SI_Woolf2021!$G$9:$G$93*EXP(-Fperm_SI_Woolf2021!$J$9:$J$93*$C132*IF(AY$58=Fperm_SI_Woolf2021!$E$9:$E$93,1,EXP(LN((1.1*(Fperm_SI_Woolf2021!$E$9:$E$93-AY$58)-63.1579*EXP(-0.19*Fperm_SI_Woolf2021!$E$9:$E$93)+63.1579*EXP(-0.19*AY$58))/(Fperm_SI_Woolf2021!$E$9:$E$93-AY$58))*(AY$58-Fperm_SI_Woolf2021!$E$9:$E$93)/10))) + Fperm_SI_Woolf2021!$H$9:$H$93*EXP(-Fperm_SI_Woolf2021!$K$9:$K$93*$C132*IF(AY$58=Fperm_SI_Woolf2021!$E$9:$E$93,1,EXP(LN((1.1*(Fperm_SI_Woolf2021!$E$9:$E$93-AY$58)-63.1579*EXP(-0.19*Fperm_SI_Woolf2021!$E$9:$E$93)+63.1579*EXP(-0.19*AY$58))/(Fperm_SI_Woolf2021!$E$9:$E$93-AY$58))*(AY$58-Fperm_SI_Woolf2021!$E$9:$E$93)/10))),Fperm_SI_Woolf2021!$D$9:$D$93)*AY$57+INTERCEPT(Fperm_SI_Woolf2021!$F$9:$F$93*EXP(-Fperm_SI_Woolf2021!$I$9:$I$93*$C132*IF(AY$58=Fperm_SI_Woolf2021!$E$9:$E$93,1,EXP(LN((1.1*(Fperm_SI_Woolf2021!$E$9:$E$93-AY$58)-63.1579*EXP(-0.19*Fperm_SI_Woolf2021!$E$9:$E$93)+63.1579*EXP(-0.19*AY$58))/(Fperm_SI_Woolf2021!$E$9:$E$93-AY$58))*(AY$58-Fperm_SI_Woolf2021!$E$9:$E$93)/10))) + Fperm_SI_Woolf2021!$G$9:$G$93*EXP(-Fperm_SI_Woolf2021!$J$9:$J$93*$C132*IF(AY$58=Fperm_SI_Woolf2021!$E$9:$E$93,1,EXP(LN((1.1*(Fperm_SI_Woolf2021!$E$9:$E$93-AY$58)-63.1579*EXP(-0.19*Fperm_SI_Woolf2021!$E$9:$E$93)+63.1579*EXP(-0.19*AY$58))/(Fperm_SI_Woolf2021!$E$9:$E$93-AY$58))*(AY$58-Fperm_SI_Woolf2021!$E$9:$E$93)/10))) + Fperm_SI_Woolf2021!$H$9:$H$93*EXP(-Fperm_SI_Woolf2021!$K$9:$K$93*$C132*IF(AY$58=Fperm_SI_Woolf2021!$E$9:$E$93,1,EXP(LN((1.1*(Fperm_SI_Woolf2021!$E$9:$E$93-AY$58)-63.1579*EXP(-0.19*Fperm_SI_Woolf2021!$E$9:$E$93)+63.1579*EXP(-0.19*AY$58))/(Fperm_SI_Woolf2021!$E$9:$E$93-AY$58))*(AY$58-Fperm_SI_Woolf2021!$E$9:$E$93)/10))),Fperm_SI_Woolf2021!$D$9:$D$93))</f>
        <v>0.29315989958148381</v>
      </c>
      <c r="AZ132" s="51" cm="1">
        <f t="array" ref="AZ132">MIN(1,SLOPE(Fperm_SI_Woolf2021!$F$9:$F$93*EXP(-Fperm_SI_Woolf2021!$I$9:$I$93*$C132*IF(AZ$58=Fperm_SI_Woolf2021!$E$9:$E$93,1,EXP(LN((1.1*(Fperm_SI_Woolf2021!$E$9:$E$93-AZ$58)-63.1579*EXP(-0.19*Fperm_SI_Woolf2021!$E$9:$E$93)+63.1579*EXP(-0.19*AZ$58))/(Fperm_SI_Woolf2021!$E$9:$E$93-AZ$58))*(AZ$58-Fperm_SI_Woolf2021!$E$9:$E$93)/10))) + Fperm_SI_Woolf2021!$G$9:$G$93*EXP(-Fperm_SI_Woolf2021!$J$9:$J$93*$C132*IF(AZ$58=Fperm_SI_Woolf2021!$E$9:$E$93,1,EXP(LN((1.1*(Fperm_SI_Woolf2021!$E$9:$E$93-AZ$58)-63.1579*EXP(-0.19*Fperm_SI_Woolf2021!$E$9:$E$93)+63.1579*EXP(-0.19*AZ$58))/(Fperm_SI_Woolf2021!$E$9:$E$93-AZ$58))*(AZ$58-Fperm_SI_Woolf2021!$E$9:$E$93)/10))) + Fperm_SI_Woolf2021!$H$9:$H$93*EXP(-Fperm_SI_Woolf2021!$K$9:$K$93*$C132*IF(AZ$58=Fperm_SI_Woolf2021!$E$9:$E$93,1,EXP(LN((1.1*(Fperm_SI_Woolf2021!$E$9:$E$93-AZ$58)-63.1579*EXP(-0.19*Fperm_SI_Woolf2021!$E$9:$E$93)+63.1579*EXP(-0.19*AZ$58))/(Fperm_SI_Woolf2021!$E$9:$E$93-AZ$58))*(AZ$58-Fperm_SI_Woolf2021!$E$9:$E$93)/10))),Fperm_SI_Woolf2021!$D$9:$D$93)*AZ$57+INTERCEPT(Fperm_SI_Woolf2021!$F$9:$F$93*EXP(-Fperm_SI_Woolf2021!$I$9:$I$93*$C132*IF(AZ$58=Fperm_SI_Woolf2021!$E$9:$E$93,1,EXP(LN((1.1*(Fperm_SI_Woolf2021!$E$9:$E$93-AZ$58)-63.1579*EXP(-0.19*Fperm_SI_Woolf2021!$E$9:$E$93)+63.1579*EXP(-0.19*AZ$58))/(Fperm_SI_Woolf2021!$E$9:$E$93-AZ$58))*(AZ$58-Fperm_SI_Woolf2021!$E$9:$E$93)/10))) + Fperm_SI_Woolf2021!$G$9:$G$93*EXP(-Fperm_SI_Woolf2021!$J$9:$J$93*$C132*IF(AZ$58=Fperm_SI_Woolf2021!$E$9:$E$93,1,EXP(LN((1.1*(Fperm_SI_Woolf2021!$E$9:$E$93-AZ$58)-63.1579*EXP(-0.19*Fperm_SI_Woolf2021!$E$9:$E$93)+63.1579*EXP(-0.19*AZ$58))/(Fperm_SI_Woolf2021!$E$9:$E$93-AZ$58))*(AZ$58-Fperm_SI_Woolf2021!$E$9:$E$93)/10))) + Fperm_SI_Woolf2021!$H$9:$H$93*EXP(-Fperm_SI_Woolf2021!$K$9:$K$93*$C132*IF(AZ$58=Fperm_SI_Woolf2021!$E$9:$E$93,1,EXP(LN((1.1*(Fperm_SI_Woolf2021!$E$9:$E$93-AZ$58)-63.1579*EXP(-0.19*Fperm_SI_Woolf2021!$E$9:$E$93)+63.1579*EXP(-0.19*AZ$58))/(Fperm_SI_Woolf2021!$E$9:$E$93-AZ$58))*(AZ$58-Fperm_SI_Woolf2021!$E$9:$E$93)/10))),Fperm_SI_Woolf2021!$D$9:$D$93))</f>
        <v>0.27778273736520792</v>
      </c>
      <c r="BA132" s="51" cm="1">
        <f t="array" ref="BA132">MIN(1,SLOPE(Fperm_SI_Woolf2021!$F$9:$F$93*EXP(-Fperm_SI_Woolf2021!$I$9:$I$93*$C132*IF(BA$58=Fperm_SI_Woolf2021!$E$9:$E$93,1,EXP(LN((1.1*(Fperm_SI_Woolf2021!$E$9:$E$93-BA$58)-63.1579*EXP(-0.19*Fperm_SI_Woolf2021!$E$9:$E$93)+63.1579*EXP(-0.19*BA$58))/(Fperm_SI_Woolf2021!$E$9:$E$93-BA$58))*(BA$58-Fperm_SI_Woolf2021!$E$9:$E$93)/10))) + Fperm_SI_Woolf2021!$G$9:$G$93*EXP(-Fperm_SI_Woolf2021!$J$9:$J$93*$C132*IF(BA$58=Fperm_SI_Woolf2021!$E$9:$E$93,1,EXP(LN((1.1*(Fperm_SI_Woolf2021!$E$9:$E$93-BA$58)-63.1579*EXP(-0.19*Fperm_SI_Woolf2021!$E$9:$E$93)+63.1579*EXP(-0.19*BA$58))/(Fperm_SI_Woolf2021!$E$9:$E$93-BA$58))*(BA$58-Fperm_SI_Woolf2021!$E$9:$E$93)/10))) + Fperm_SI_Woolf2021!$H$9:$H$93*EXP(-Fperm_SI_Woolf2021!$K$9:$K$93*$C132*IF(BA$58=Fperm_SI_Woolf2021!$E$9:$E$93,1,EXP(LN((1.1*(Fperm_SI_Woolf2021!$E$9:$E$93-BA$58)-63.1579*EXP(-0.19*Fperm_SI_Woolf2021!$E$9:$E$93)+63.1579*EXP(-0.19*BA$58))/(Fperm_SI_Woolf2021!$E$9:$E$93-BA$58))*(BA$58-Fperm_SI_Woolf2021!$E$9:$E$93)/10))),Fperm_SI_Woolf2021!$D$9:$D$93)*BA$57+INTERCEPT(Fperm_SI_Woolf2021!$F$9:$F$93*EXP(-Fperm_SI_Woolf2021!$I$9:$I$93*$C132*IF(BA$58=Fperm_SI_Woolf2021!$E$9:$E$93,1,EXP(LN((1.1*(Fperm_SI_Woolf2021!$E$9:$E$93-BA$58)-63.1579*EXP(-0.19*Fperm_SI_Woolf2021!$E$9:$E$93)+63.1579*EXP(-0.19*BA$58))/(Fperm_SI_Woolf2021!$E$9:$E$93-BA$58))*(BA$58-Fperm_SI_Woolf2021!$E$9:$E$93)/10))) + Fperm_SI_Woolf2021!$G$9:$G$93*EXP(-Fperm_SI_Woolf2021!$J$9:$J$93*$C132*IF(BA$58=Fperm_SI_Woolf2021!$E$9:$E$93,1,EXP(LN((1.1*(Fperm_SI_Woolf2021!$E$9:$E$93-BA$58)-63.1579*EXP(-0.19*Fperm_SI_Woolf2021!$E$9:$E$93)+63.1579*EXP(-0.19*BA$58))/(Fperm_SI_Woolf2021!$E$9:$E$93-BA$58))*(BA$58-Fperm_SI_Woolf2021!$E$9:$E$93)/10))) + Fperm_SI_Woolf2021!$H$9:$H$93*EXP(-Fperm_SI_Woolf2021!$K$9:$K$93*$C132*IF(BA$58=Fperm_SI_Woolf2021!$E$9:$E$93,1,EXP(LN((1.1*(Fperm_SI_Woolf2021!$E$9:$E$93-BA$58)-63.1579*EXP(-0.19*Fperm_SI_Woolf2021!$E$9:$E$93)+63.1579*EXP(-0.19*BA$58))/(Fperm_SI_Woolf2021!$E$9:$E$93-BA$58))*(BA$58-Fperm_SI_Woolf2021!$E$9:$E$93)/10))),Fperm_SI_Woolf2021!$D$9:$D$93))</f>
        <v>0.26240557514893204</v>
      </c>
      <c r="BB132" s="51" cm="1">
        <f t="array" ref="BB132">MIN(1,SLOPE(Fperm_SI_Woolf2021!$F$9:$F$93*EXP(-Fperm_SI_Woolf2021!$I$9:$I$93*$C132*IF(BB$58=Fperm_SI_Woolf2021!$E$9:$E$93,1,EXP(LN((1.1*(Fperm_SI_Woolf2021!$E$9:$E$93-BB$58)-63.1579*EXP(-0.19*Fperm_SI_Woolf2021!$E$9:$E$93)+63.1579*EXP(-0.19*BB$58))/(Fperm_SI_Woolf2021!$E$9:$E$93-BB$58))*(BB$58-Fperm_SI_Woolf2021!$E$9:$E$93)/10))) + Fperm_SI_Woolf2021!$G$9:$G$93*EXP(-Fperm_SI_Woolf2021!$J$9:$J$93*$C132*IF(BB$58=Fperm_SI_Woolf2021!$E$9:$E$93,1,EXP(LN((1.1*(Fperm_SI_Woolf2021!$E$9:$E$93-BB$58)-63.1579*EXP(-0.19*Fperm_SI_Woolf2021!$E$9:$E$93)+63.1579*EXP(-0.19*BB$58))/(Fperm_SI_Woolf2021!$E$9:$E$93-BB$58))*(BB$58-Fperm_SI_Woolf2021!$E$9:$E$93)/10))) + Fperm_SI_Woolf2021!$H$9:$H$93*EXP(-Fperm_SI_Woolf2021!$K$9:$K$93*$C132*IF(BB$58=Fperm_SI_Woolf2021!$E$9:$E$93,1,EXP(LN((1.1*(Fperm_SI_Woolf2021!$E$9:$E$93-BB$58)-63.1579*EXP(-0.19*Fperm_SI_Woolf2021!$E$9:$E$93)+63.1579*EXP(-0.19*BB$58))/(Fperm_SI_Woolf2021!$E$9:$E$93-BB$58))*(BB$58-Fperm_SI_Woolf2021!$E$9:$E$93)/10))),Fperm_SI_Woolf2021!$D$9:$D$93)*BB$57+INTERCEPT(Fperm_SI_Woolf2021!$F$9:$F$93*EXP(-Fperm_SI_Woolf2021!$I$9:$I$93*$C132*IF(BB$58=Fperm_SI_Woolf2021!$E$9:$E$93,1,EXP(LN((1.1*(Fperm_SI_Woolf2021!$E$9:$E$93-BB$58)-63.1579*EXP(-0.19*Fperm_SI_Woolf2021!$E$9:$E$93)+63.1579*EXP(-0.19*BB$58))/(Fperm_SI_Woolf2021!$E$9:$E$93-BB$58))*(BB$58-Fperm_SI_Woolf2021!$E$9:$E$93)/10))) + Fperm_SI_Woolf2021!$G$9:$G$93*EXP(-Fperm_SI_Woolf2021!$J$9:$J$93*$C132*IF(BB$58=Fperm_SI_Woolf2021!$E$9:$E$93,1,EXP(LN((1.1*(Fperm_SI_Woolf2021!$E$9:$E$93-BB$58)-63.1579*EXP(-0.19*Fperm_SI_Woolf2021!$E$9:$E$93)+63.1579*EXP(-0.19*BB$58))/(Fperm_SI_Woolf2021!$E$9:$E$93-BB$58))*(BB$58-Fperm_SI_Woolf2021!$E$9:$E$93)/10))) + Fperm_SI_Woolf2021!$H$9:$H$93*EXP(-Fperm_SI_Woolf2021!$K$9:$K$93*$C132*IF(BB$58=Fperm_SI_Woolf2021!$E$9:$E$93,1,EXP(LN((1.1*(Fperm_SI_Woolf2021!$E$9:$E$93-BB$58)-63.1579*EXP(-0.19*Fperm_SI_Woolf2021!$E$9:$E$93)+63.1579*EXP(-0.19*BB$58))/(Fperm_SI_Woolf2021!$E$9:$E$93-BB$58))*(BB$58-Fperm_SI_Woolf2021!$E$9:$E$93)/10))),Fperm_SI_Woolf2021!$D$9:$D$93))</f>
        <v>0.24702841293265609</v>
      </c>
      <c r="BC132" s="51" cm="1">
        <f t="array" ref="BC132">MIN(1,SLOPE(Fperm_SI_Woolf2021!$F$9:$F$93*EXP(-Fperm_SI_Woolf2021!$I$9:$I$93*$C132*IF(BC$58=Fperm_SI_Woolf2021!$E$9:$E$93,1,EXP(LN((1.1*(Fperm_SI_Woolf2021!$E$9:$E$93-BC$58)-63.1579*EXP(-0.19*Fperm_SI_Woolf2021!$E$9:$E$93)+63.1579*EXP(-0.19*BC$58))/(Fperm_SI_Woolf2021!$E$9:$E$93-BC$58))*(BC$58-Fperm_SI_Woolf2021!$E$9:$E$93)/10))) + Fperm_SI_Woolf2021!$G$9:$G$93*EXP(-Fperm_SI_Woolf2021!$J$9:$J$93*$C132*IF(BC$58=Fperm_SI_Woolf2021!$E$9:$E$93,1,EXP(LN((1.1*(Fperm_SI_Woolf2021!$E$9:$E$93-BC$58)-63.1579*EXP(-0.19*Fperm_SI_Woolf2021!$E$9:$E$93)+63.1579*EXP(-0.19*BC$58))/(Fperm_SI_Woolf2021!$E$9:$E$93-BC$58))*(BC$58-Fperm_SI_Woolf2021!$E$9:$E$93)/10))) + Fperm_SI_Woolf2021!$H$9:$H$93*EXP(-Fperm_SI_Woolf2021!$K$9:$K$93*$C132*IF(BC$58=Fperm_SI_Woolf2021!$E$9:$E$93,1,EXP(LN((1.1*(Fperm_SI_Woolf2021!$E$9:$E$93-BC$58)-63.1579*EXP(-0.19*Fperm_SI_Woolf2021!$E$9:$E$93)+63.1579*EXP(-0.19*BC$58))/(Fperm_SI_Woolf2021!$E$9:$E$93-BC$58))*(BC$58-Fperm_SI_Woolf2021!$E$9:$E$93)/10))),Fperm_SI_Woolf2021!$D$9:$D$93)*BC$57+INTERCEPT(Fperm_SI_Woolf2021!$F$9:$F$93*EXP(-Fperm_SI_Woolf2021!$I$9:$I$93*$C132*IF(BC$58=Fperm_SI_Woolf2021!$E$9:$E$93,1,EXP(LN((1.1*(Fperm_SI_Woolf2021!$E$9:$E$93-BC$58)-63.1579*EXP(-0.19*Fperm_SI_Woolf2021!$E$9:$E$93)+63.1579*EXP(-0.19*BC$58))/(Fperm_SI_Woolf2021!$E$9:$E$93-BC$58))*(BC$58-Fperm_SI_Woolf2021!$E$9:$E$93)/10))) + Fperm_SI_Woolf2021!$G$9:$G$93*EXP(-Fperm_SI_Woolf2021!$J$9:$J$93*$C132*IF(BC$58=Fperm_SI_Woolf2021!$E$9:$E$93,1,EXP(LN((1.1*(Fperm_SI_Woolf2021!$E$9:$E$93-BC$58)-63.1579*EXP(-0.19*Fperm_SI_Woolf2021!$E$9:$E$93)+63.1579*EXP(-0.19*BC$58))/(Fperm_SI_Woolf2021!$E$9:$E$93-BC$58))*(BC$58-Fperm_SI_Woolf2021!$E$9:$E$93)/10))) + Fperm_SI_Woolf2021!$H$9:$H$93*EXP(-Fperm_SI_Woolf2021!$K$9:$K$93*$C132*IF(BC$58=Fperm_SI_Woolf2021!$E$9:$E$93,1,EXP(LN((1.1*(Fperm_SI_Woolf2021!$E$9:$E$93-BC$58)-63.1579*EXP(-0.19*Fperm_SI_Woolf2021!$E$9:$E$93)+63.1579*EXP(-0.19*BC$58))/(Fperm_SI_Woolf2021!$E$9:$E$93-BC$58))*(BC$58-Fperm_SI_Woolf2021!$E$9:$E$93)/10))),Fperm_SI_Woolf2021!$D$9:$D$93))</f>
        <v>0.23165125071638021</v>
      </c>
      <c r="BD132" s="51" cm="1">
        <f t="array" ref="BD132">MIN(1,SLOPE(Fperm_SI_Woolf2021!$F$9:$F$93*EXP(-Fperm_SI_Woolf2021!$I$9:$I$93*$C132*IF(BD$58=Fperm_SI_Woolf2021!$E$9:$E$93,1,EXP(LN((1.1*(Fperm_SI_Woolf2021!$E$9:$E$93-BD$58)-63.1579*EXP(-0.19*Fperm_SI_Woolf2021!$E$9:$E$93)+63.1579*EXP(-0.19*BD$58))/(Fperm_SI_Woolf2021!$E$9:$E$93-BD$58))*(BD$58-Fperm_SI_Woolf2021!$E$9:$E$93)/10))) + Fperm_SI_Woolf2021!$G$9:$G$93*EXP(-Fperm_SI_Woolf2021!$J$9:$J$93*$C132*IF(BD$58=Fperm_SI_Woolf2021!$E$9:$E$93,1,EXP(LN((1.1*(Fperm_SI_Woolf2021!$E$9:$E$93-BD$58)-63.1579*EXP(-0.19*Fperm_SI_Woolf2021!$E$9:$E$93)+63.1579*EXP(-0.19*BD$58))/(Fperm_SI_Woolf2021!$E$9:$E$93-BD$58))*(BD$58-Fperm_SI_Woolf2021!$E$9:$E$93)/10))) + Fperm_SI_Woolf2021!$H$9:$H$93*EXP(-Fperm_SI_Woolf2021!$K$9:$K$93*$C132*IF(BD$58=Fperm_SI_Woolf2021!$E$9:$E$93,1,EXP(LN((1.1*(Fperm_SI_Woolf2021!$E$9:$E$93-BD$58)-63.1579*EXP(-0.19*Fperm_SI_Woolf2021!$E$9:$E$93)+63.1579*EXP(-0.19*BD$58))/(Fperm_SI_Woolf2021!$E$9:$E$93-BD$58))*(BD$58-Fperm_SI_Woolf2021!$E$9:$E$93)/10))),Fperm_SI_Woolf2021!$D$9:$D$93)*BD$57+INTERCEPT(Fperm_SI_Woolf2021!$F$9:$F$93*EXP(-Fperm_SI_Woolf2021!$I$9:$I$93*$C132*IF(BD$58=Fperm_SI_Woolf2021!$E$9:$E$93,1,EXP(LN((1.1*(Fperm_SI_Woolf2021!$E$9:$E$93-BD$58)-63.1579*EXP(-0.19*Fperm_SI_Woolf2021!$E$9:$E$93)+63.1579*EXP(-0.19*BD$58))/(Fperm_SI_Woolf2021!$E$9:$E$93-BD$58))*(BD$58-Fperm_SI_Woolf2021!$E$9:$E$93)/10))) + Fperm_SI_Woolf2021!$G$9:$G$93*EXP(-Fperm_SI_Woolf2021!$J$9:$J$93*$C132*IF(BD$58=Fperm_SI_Woolf2021!$E$9:$E$93,1,EXP(LN((1.1*(Fperm_SI_Woolf2021!$E$9:$E$93-BD$58)-63.1579*EXP(-0.19*Fperm_SI_Woolf2021!$E$9:$E$93)+63.1579*EXP(-0.19*BD$58))/(Fperm_SI_Woolf2021!$E$9:$E$93-BD$58))*(BD$58-Fperm_SI_Woolf2021!$E$9:$E$93)/10))) + Fperm_SI_Woolf2021!$H$9:$H$93*EXP(-Fperm_SI_Woolf2021!$K$9:$K$93*$C132*IF(BD$58=Fperm_SI_Woolf2021!$E$9:$E$93,1,EXP(LN((1.1*(Fperm_SI_Woolf2021!$E$9:$E$93-BD$58)-63.1579*EXP(-0.19*Fperm_SI_Woolf2021!$E$9:$E$93)+63.1579*EXP(-0.19*BD$58))/(Fperm_SI_Woolf2021!$E$9:$E$93-BD$58))*(BD$58-Fperm_SI_Woolf2021!$E$9:$E$93)/10))),Fperm_SI_Woolf2021!$D$9:$D$93))</f>
        <v>0.21627408850010432</v>
      </c>
      <c r="BE132" s="51" cm="1">
        <f t="array" ref="BE132">MIN(1,SLOPE(Fperm_SI_Woolf2021!$F$9:$F$93*EXP(-Fperm_SI_Woolf2021!$I$9:$I$93*$C132*IF(BE$58=Fperm_SI_Woolf2021!$E$9:$E$93,1,EXP(LN((1.1*(Fperm_SI_Woolf2021!$E$9:$E$93-BE$58)-63.1579*EXP(-0.19*Fperm_SI_Woolf2021!$E$9:$E$93)+63.1579*EXP(-0.19*BE$58))/(Fperm_SI_Woolf2021!$E$9:$E$93-BE$58))*(BE$58-Fperm_SI_Woolf2021!$E$9:$E$93)/10))) + Fperm_SI_Woolf2021!$G$9:$G$93*EXP(-Fperm_SI_Woolf2021!$J$9:$J$93*$C132*IF(BE$58=Fperm_SI_Woolf2021!$E$9:$E$93,1,EXP(LN((1.1*(Fperm_SI_Woolf2021!$E$9:$E$93-BE$58)-63.1579*EXP(-0.19*Fperm_SI_Woolf2021!$E$9:$E$93)+63.1579*EXP(-0.19*BE$58))/(Fperm_SI_Woolf2021!$E$9:$E$93-BE$58))*(BE$58-Fperm_SI_Woolf2021!$E$9:$E$93)/10))) + Fperm_SI_Woolf2021!$H$9:$H$93*EXP(-Fperm_SI_Woolf2021!$K$9:$K$93*$C132*IF(BE$58=Fperm_SI_Woolf2021!$E$9:$E$93,1,EXP(LN((1.1*(Fperm_SI_Woolf2021!$E$9:$E$93-BE$58)-63.1579*EXP(-0.19*Fperm_SI_Woolf2021!$E$9:$E$93)+63.1579*EXP(-0.19*BE$58))/(Fperm_SI_Woolf2021!$E$9:$E$93-BE$58))*(BE$58-Fperm_SI_Woolf2021!$E$9:$E$93)/10))),Fperm_SI_Woolf2021!$D$9:$D$93)*BE$57+INTERCEPT(Fperm_SI_Woolf2021!$F$9:$F$93*EXP(-Fperm_SI_Woolf2021!$I$9:$I$93*$C132*IF(BE$58=Fperm_SI_Woolf2021!$E$9:$E$93,1,EXP(LN((1.1*(Fperm_SI_Woolf2021!$E$9:$E$93-BE$58)-63.1579*EXP(-0.19*Fperm_SI_Woolf2021!$E$9:$E$93)+63.1579*EXP(-0.19*BE$58))/(Fperm_SI_Woolf2021!$E$9:$E$93-BE$58))*(BE$58-Fperm_SI_Woolf2021!$E$9:$E$93)/10))) + Fperm_SI_Woolf2021!$G$9:$G$93*EXP(-Fperm_SI_Woolf2021!$J$9:$J$93*$C132*IF(BE$58=Fperm_SI_Woolf2021!$E$9:$E$93,1,EXP(LN((1.1*(Fperm_SI_Woolf2021!$E$9:$E$93-BE$58)-63.1579*EXP(-0.19*Fperm_SI_Woolf2021!$E$9:$E$93)+63.1579*EXP(-0.19*BE$58))/(Fperm_SI_Woolf2021!$E$9:$E$93-BE$58))*(BE$58-Fperm_SI_Woolf2021!$E$9:$E$93)/10))) + Fperm_SI_Woolf2021!$H$9:$H$93*EXP(-Fperm_SI_Woolf2021!$K$9:$K$93*$C132*IF(BE$58=Fperm_SI_Woolf2021!$E$9:$E$93,1,EXP(LN((1.1*(Fperm_SI_Woolf2021!$E$9:$E$93-BE$58)-63.1579*EXP(-0.19*Fperm_SI_Woolf2021!$E$9:$E$93)+63.1579*EXP(-0.19*BE$58))/(Fperm_SI_Woolf2021!$E$9:$E$93-BE$58))*(BE$58-Fperm_SI_Woolf2021!$E$9:$E$93)/10))),Fperm_SI_Woolf2021!$D$9:$D$93))</f>
        <v>0.20089692628382841</v>
      </c>
      <c r="BF132" s="51" cm="1">
        <f t="array" ref="BF132">MIN(1,SLOPE(Fperm_SI_Woolf2021!$F$9:$F$93*EXP(-Fperm_SI_Woolf2021!$I$9:$I$93*$C132*IF(BF$58=Fperm_SI_Woolf2021!$E$9:$E$93,1,EXP(LN((1.1*(Fperm_SI_Woolf2021!$E$9:$E$93-BF$58)-63.1579*EXP(-0.19*Fperm_SI_Woolf2021!$E$9:$E$93)+63.1579*EXP(-0.19*BF$58))/(Fperm_SI_Woolf2021!$E$9:$E$93-BF$58))*(BF$58-Fperm_SI_Woolf2021!$E$9:$E$93)/10))) + Fperm_SI_Woolf2021!$G$9:$G$93*EXP(-Fperm_SI_Woolf2021!$J$9:$J$93*$C132*IF(BF$58=Fperm_SI_Woolf2021!$E$9:$E$93,1,EXP(LN((1.1*(Fperm_SI_Woolf2021!$E$9:$E$93-BF$58)-63.1579*EXP(-0.19*Fperm_SI_Woolf2021!$E$9:$E$93)+63.1579*EXP(-0.19*BF$58))/(Fperm_SI_Woolf2021!$E$9:$E$93-BF$58))*(BF$58-Fperm_SI_Woolf2021!$E$9:$E$93)/10))) + Fperm_SI_Woolf2021!$H$9:$H$93*EXP(-Fperm_SI_Woolf2021!$K$9:$K$93*$C132*IF(BF$58=Fperm_SI_Woolf2021!$E$9:$E$93,1,EXP(LN((1.1*(Fperm_SI_Woolf2021!$E$9:$E$93-BF$58)-63.1579*EXP(-0.19*Fperm_SI_Woolf2021!$E$9:$E$93)+63.1579*EXP(-0.19*BF$58))/(Fperm_SI_Woolf2021!$E$9:$E$93-BF$58))*(BF$58-Fperm_SI_Woolf2021!$E$9:$E$93)/10))),Fperm_SI_Woolf2021!$D$9:$D$93)*BF$57+INTERCEPT(Fperm_SI_Woolf2021!$F$9:$F$93*EXP(-Fperm_SI_Woolf2021!$I$9:$I$93*$C132*IF(BF$58=Fperm_SI_Woolf2021!$E$9:$E$93,1,EXP(LN((1.1*(Fperm_SI_Woolf2021!$E$9:$E$93-BF$58)-63.1579*EXP(-0.19*Fperm_SI_Woolf2021!$E$9:$E$93)+63.1579*EXP(-0.19*BF$58))/(Fperm_SI_Woolf2021!$E$9:$E$93-BF$58))*(BF$58-Fperm_SI_Woolf2021!$E$9:$E$93)/10))) + Fperm_SI_Woolf2021!$G$9:$G$93*EXP(-Fperm_SI_Woolf2021!$J$9:$J$93*$C132*IF(BF$58=Fperm_SI_Woolf2021!$E$9:$E$93,1,EXP(LN((1.1*(Fperm_SI_Woolf2021!$E$9:$E$93-BF$58)-63.1579*EXP(-0.19*Fperm_SI_Woolf2021!$E$9:$E$93)+63.1579*EXP(-0.19*BF$58))/(Fperm_SI_Woolf2021!$E$9:$E$93-BF$58))*(BF$58-Fperm_SI_Woolf2021!$E$9:$E$93)/10))) + Fperm_SI_Woolf2021!$H$9:$H$93*EXP(-Fperm_SI_Woolf2021!$K$9:$K$93*$C132*IF(BF$58=Fperm_SI_Woolf2021!$E$9:$E$93,1,EXP(LN((1.1*(Fperm_SI_Woolf2021!$E$9:$E$93-BF$58)-63.1579*EXP(-0.19*Fperm_SI_Woolf2021!$E$9:$E$93)+63.1579*EXP(-0.19*BF$58))/(Fperm_SI_Woolf2021!$E$9:$E$93-BF$58))*(BF$58-Fperm_SI_Woolf2021!$E$9:$E$93)/10))),Fperm_SI_Woolf2021!$D$9:$D$93))</f>
        <v>0.18551976406755252</v>
      </c>
      <c r="BG132" s="51" cm="1">
        <f t="array" ref="BG132">MIN(1,SLOPE(Fperm_SI_Woolf2021!$F$9:$F$93*EXP(-Fperm_SI_Woolf2021!$I$9:$I$93*$C132*IF(BG$58=Fperm_SI_Woolf2021!$E$9:$E$93,1,EXP(LN((1.1*(Fperm_SI_Woolf2021!$E$9:$E$93-BG$58)-63.1579*EXP(-0.19*Fperm_SI_Woolf2021!$E$9:$E$93)+63.1579*EXP(-0.19*BG$58))/(Fperm_SI_Woolf2021!$E$9:$E$93-BG$58))*(BG$58-Fperm_SI_Woolf2021!$E$9:$E$93)/10))) + Fperm_SI_Woolf2021!$G$9:$G$93*EXP(-Fperm_SI_Woolf2021!$J$9:$J$93*$C132*IF(BG$58=Fperm_SI_Woolf2021!$E$9:$E$93,1,EXP(LN((1.1*(Fperm_SI_Woolf2021!$E$9:$E$93-BG$58)-63.1579*EXP(-0.19*Fperm_SI_Woolf2021!$E$9:$E$93)+63.1579*EXP(-0.19*BG$58))/(Fperm_SI_Woolf2021!$E$9:$E$93-BG$58))*(BG$58-Fperm_SI_Woolf2021!$E$9:$E$93)/10))) + Fperm_SI_Woolf2021!$H$9:$H$93*EXP(-Fperm_SI_Woolf2021!$K$9:$K$93*$C132*IF(BG$58=Fperm_SI_Woolf2021!$E$9:$E$93,1,EXP(LN((1.1*(Fperm_SI_Woolf2021!$E$9:$E$93-BG$58)-63.1579*EXP(-0.19*Fperm_SI_Woolf2021!$E$9:$E$93)+63.1579*EXP(-0.19*BG$58))/(Fperm_SI_Woolf2021!$E$9:$E$93-BG$58))*(BG$58-Fperm_SI_Woolf2021!$E$9:$E$93)/10))),Fperm_SI_Woolf2021!$D$9:$D$93)*BG$57+INTERCEPT(Fperm_SI_Woolf2021!$F$9:$F$93*EXP(-Fperm_SI_Woolf2021!$I$9:$I$93*$C132*IF(BG$58=Fperm_SI_Woolf2021!$E$9:$E$93,1,EXP(LN((1.1*(Fperm_SI_Woolf2021!$E$9:$E$93-BG$58)-63.1579*EXP(-0.19*Fperm_SI_Woolf2021!$E$9:$E$93)+63.1579*EXP(-0.19*BG$58))/(Fperm_SI_Woolf2021!$E$9:$E$93-BG$58))*(BG$58-Fperm_SI_Woolf2021!$E$9:$E$93)/10))) + Fperm_SI_Woolf2021!$G$9:$G$93*EXP(-Fperm_SI_Woolf2021!$J$9:$J$93*$C132*IF(BG$58=Fperm_SI_Woolf2021!$E$9:$E$93,1,EXP(LN((1.1*(Fperm_SI_Woolf2021!$E$9:$E$93-BG$58)-63.1579*EXP(-0.19*Fperm_SI_Woolf2021!$E$9:$E$93)+63.1579*EXP(-0.19*BG$58))/(Fperm_SI_Woolf2021!$E$9:$E$93-BG$58))*(BG$58-Fperm_SI_Woolf2021!$E$9:$E$93)/10))) + Fperm_SI_Woolf2021!$H$9:$H$93*EXP(-Fperm_SI_Woolf2021!$K$9:$K$93*$C132*IF(BG$58=Fperm_SI_Woolf2021!$E$9:$E$93,1,EXP(LN((1.1*(Fperm_SI_Woolf2021!$E$9:$E$93-BG$58)-63.1579*EXP(-0.19*Fperm_SI_Woolf2021!$E$9:$E$93)+63.1579*EXP(-0.19*BG$58))/(Fperm_SI_Woolf2021!$E$9:$E$93-BG$58))*(BG$58-Fperm_SI_Woolf2021!$E$9:$E$93)/10))),Fperm_SI_Woolf2021!$D$9:$D$93))</f>
        <v>0.17014260185127661</v>
      </c>
      <c r="BH132" s="51" cm="1">
        <f t="array" ref="BH132">MIN(1,SLOPE(Fperm_SI_Woolf2021!$F$9:$F$93*EXP(-Fperm_SI_Woolf2021!$I$9:$I$93*$C132*IF(BH$58=Fperm_SI_Woolf2021!$E$9:$E$93,1,EXP(LN((1.1*(Fperm_SI_Woolf2021!$E$9:$E$93-BH$58)-63.1579*EXP(-0.19*Fperm_SI_Woolf2021!$E$9:$E$93)+63.1579*EXP(-0.19*BH$58))/(Fperm_SI_Woolf2021!$E$9:$E$93-BH$58))*(BH$58-Fperm_SI_Woolf2021!$E$9:$E$93)/10))) + Fperm_SI_Woolf2021!$G$9:$G$93*EXP(-Fperm_SI_Woolf2021!$J$9:$J$93*$C132*IF(BH$58=Fperm_SI_Woolf2021!$E$9:$E$93,1,EXP(LN((1.1*(Fperm_SI_Woolf2021!$E$9:$E$93-BH$58)-63.1579*EXP(-0.19*Fperm_SI_Woolf2021!$E$9:$E$93)+63.1579*EXP(-0.19*BH$58))/(Fperm_SI_Woolf2021!$E$9:$E$93-BH$58))*(BH$58-Fperm_SI_Woolf2021!$E$9:$E$93)/10))) + Fperm_SI_Woolf2021!$H$9:$H$93*EXP(-Fperm_SI_Woolf2021!$K$9:$K$93*$C132*IF(BH$58=Fperm_SI_Woolf2021!$E$9:$E$93,1,EXP(LN((1.1*(Fperm_SI_Woolf2021!$E$9:$E$93-BH$58)-63.1579*EXP(-0.19*Fperm_SI_Woolf2021!$E$9:$E$93)+63.1579*EXP(-0.19*BH$58))/(Fperm_SI_Woolf2021!$E$9:$E$93-BH$58))*(BH$58-Fperm_SI_Woolf2021!$E$9:$E$93)/10))),Fperm_SI_Woolf2021!$D$9:$D$93)*BH$57+INTERCEPT(Fperm_SI_Woolf2021!$F$9:$F$93*EXP(-Fperm_SI_Woolf2021!$I$9:$I$93*$C132*IF(BH$58=Fperm_SI_Woolf2021!$E$9:$E$93,1,EXP(LN((1.1*(Fperm_SI_Woolf2021!$E$9:$E$93-BH$58)-63.1579*EXP(-0.19*Fperm_SI_Woolf2021!$E$9:$E$93)+63.1579*EXP(-0.19*BH$58))/(Fperm_SI_Woolf2021!$E$9:$E$93-BH$58))*(BH$58-Fperm_SI_Woolf2021!$E$9:$E$93)/10))) + Fperm_SI_Woolf2021!$G$9:$G$93*EXP(-Fperm_SI_Woolf2021!$J$9:$J$93*$C132*IF(BH$58=Fperm_SI_Woolf2021!$E$9:$E$93,1,EXP(LN((1.1*(Fperm_SI_Woolf2021!$E$9:$E$93-BH$58)-63.1579*EXP(-0.19*Fperm_SI_Woolf2021!$E$9:$E$93)+63.1579*EXP(-0.19*BH$58))/(Fperm_SI_Woolf2021!$E$9:$E$93-BH$58))*(BH$58-Fperm_SI_Woolf2021!$E$9:$E$93)/10))) + Fperm_SI_Woolf2021!$H$9:$H$93*EXP(-Fperm_SI_Woolf2021!$K$9:$K$93*$C132*IF(BH$58=Fperm_SI_Woolf2021!$E$9:$E$93,1,EXP(LN((1.1*(Fperm_SI_Woolf2021!$E$9:$E$93-BH$58)-63.1579*EXP(-0.19*Fperm_SI_Woolf2021!$E$9:$E$93)+63.1579*EXP(-0.19*BH$58))/(Fperm_SI_Woolf2021!$E$9:$E$93-BH$58))*(BH$58-Fperm_SI_Woolf2021!$E$9:$E$93)/10))),Fperm_SI_Woolf2021!$D$9:$D$93))</f>
        <v>0.1547654396350007</v>
      </c>
      <c r="BI132" s="51" cm="1">
        <f t="array" ref="BI132">MIN(1,SLOPE(Fperm_SI_Woolf2021!$F$9:$F$93*EXP(-Fperm_SI_Woolf2021!$I$9:$I$93*$C132*IF(BI$58=Fperm_SI_Woolf2021!$E$9:$E$93,1,EXP(LN((1.1*(Fperm_SI_Woolf2021!$E$9:$E$93-BI$58)-63.1579*EXP(-0.19*Fperm_SI_Woolf2021!$E$9:$E$93)+63.1579*EXP(-0.19*BI$58))/(Fperm_SI_Woolf2021!$E$9:$E$93-BI$58))*(BI$58-Fperm_SI_Woolf2021!$E$9:$E$93)/10))) + Fperm_SI_Woolf2021!$G$9:$G$93*EXP(-Fperm_SI_Woolf2021!$J$9:$J$93*$C132*IF(BI$58=Fperm_SI_Woolf2021!$E$9:$E$93,1,EXP(LN((1.1*(Fperm_SI_Woolf2021!$E$9:$E$93-BI$58)-63.1579*EXP(-0.19*Fperm_SI_Woolf2021!$E$9:$E$93)+63.1579*EXP(-0.19*BI$58))/(Fperm_SI_Woolf2021!$E$9:$E$93-BI$58))*(BI$58-Fperm_SI_Woolf2021!$E$9:$E$93)/10))) + Fperm_SI_Woolf2021!$H$9:$H$93*EXP(-Fperm_SI_Woolf2021!$K$9:$K$93*$C132*IF(BI$58=Fperm_SI_Woolf2021!$E$9:$E$93,1,EXP(LN((1.1*(Fperm_SI_Woolf2021!$E$9:$E$93-BI$58)-63.1579*EXP(-0.19*Fperm_SI_Woolf2021!$E$9:$E$93)+63.1579*EXP(-0.19*BI$58))/(Fperm_SI_Woolf2021!$E$9:$E$93-BI$58))*(BI$58-Fperm_SI_Woolf2021!$E$9:$E$93)/10))),Fperm_SI_Woolf2021!$D$9:$D$93)*BI$57+INTERCEPT(Fperm_SI_Woolf2021!$F$9:$F$93*EXP(-Fperm_SI_Woolf2021!$I$9:$I$93*$C132*IF(BI$58=Fperm_SI_Woolf2021!$E$9:$E$93,1,EXP(LN((1.1*(Fperm_SI_Woolf2021!$E$9:$E$93-BI$58)-63.1579*EXP(-0.19*Fperm_SI_Woolf2021!$E$9:$E$93)+63.1579*EXP(-0.19*BI$58))/(Fperm_SI_Woolf2021!$E$9:$E$93-BI$58))*(BI$58-Fperm_SI_Woolf2021!$E$9:$E$93)/10))) + Fperm_SI_Woolf2021!$G$9:$G$93*EXP(-Fperm_SI_Woolf2021!$J$9:$J$93*$C132*IF(BI$58=Fperm_SI_Woolf2021!$E$9:$E$93,1,EXP(LN((1.1*(Fperm_SI_Woolf2021!$E$9:$E$93-BI$58)-63.1579*EXP(-0.19*Fperm_SI_Woolf2021!$E$9:$E$93)+63.1579*EXP(-0.19*BI$58))/(Fperm_SI_Woolf2021!$E$9:$E$93-BI$58))*(BI$58-Fperm_SI_Woolf2021!$E$9:$E$93)/10))) + Fperm_SI_Woolf2021!$H$9:$H$93*EXP(-Fperm_SI_Woolf2021!$K$9:$K$93*$C132*IF(BI$58=Fperm_SI_Woolf2021!$E$9:$E$93,1,EXP(LN((1.1*(Fperm_SI_Woolf2021!$E$9:$E$93-BI$58)-63.1579*EXP(-0.19*Fperm_SI_Woolf2021!$E$9:$E$93)+63.1579*EXP(-0.19*BI$58))/(Fperm_SI_Woolf2021!$E$9:$E$93-BI$58))*(BI$58-Fperm_SI_Woolf2021!$E$9:$E$93)/10))),Fperm_SI_Woolf2021!$D$9:$D$93))</f>
        <v>0.13938827741872478</v>
      </c>
      <c r="BJ132" s="51" cm="1">
        <f t="array" ref="BJ132">MIN(1,SLOPE(Fperm_SI_Woolf2021!$F$9:$F$93*EXP(-Fperm_SI_Woolf2021!$I$9:$I$93*$C132*IF(BJ$58=Fperm_SI_Woolf2021!$E$9:$E$93,1,EXP(LN((1.1*(Fperm_SI_Woolf2021!$E$9:$E$93-BJ$58)-63.1579*EXP(-0.19*Fperm_SI_Woolf2021!$E$9:$E$93)+63.1579*EXP(-0.19*BJ$58))/(Fperm_SI_Woolf2021!$E$9:$E$93-BJ$58))*(BJ$58-Fperm_SI_Woolf2021!$E$9:$E$93)/10))) + Fperm_SI_Woolf2021!$G$9:$G$93*EXP(-Fperm_SI_Woolf2021!$J$9:$J$93*$C132*IF(BJ$58=Fperm_SI_Woolf2021!$E$9:$E$93,1,EXP(LN((1.1*(Fperm_SI_Woolf2021!$E$9:$E$93-BJ$58)-63.1579*EXP(-0.19*Fperm_SI_Woolf2021!$E$9:$E$93)+63.1579*EXP(-0.19*BJ$58))/(Fperm_SI_Woolf2021!$E$9:$E$93-BJ$58))*(BJ$58-Fperm_SI_Woolf2021!$E$9:$E$93)/10))) + Fperm_SI_Woolf2021!$H$9:$H$93*EXP(-Fperm_SI_Woolf2021!$K$9:$K$93*$C132*IF(BJ$58=Fperm_SI_Woolf2021!$E$9:$E$93,1,EXP(LN((1.1*(Fperm_SI_Woolf2021!$E$9:$E$93-BJ$58)-63.1579*EXP(-0.19*Fperm_SI_Woolf2021!$E$9:$E$93)+63.1579*EXP(-0.19*BJ$58))/(Fperm_SI_Woolf2021!$E$9:$E$93-BJ$58))*(BJ$58-Fperm_SI_Woolf2021!$E$9:$E$93)/10))),Fperm_SI_Woolf2021!$D$9:$D$93)*BJ$57+INTERCEPT(Fperm_SI_Woolf2021!$F$9:$F$93*EXP(-Fperm_SI_Woolf2021!$I$9:$I$93*$C132*IF(BJ$58=Fperm_SI_Woolf2021!$E$9:$E$93,1,EXP(LN((1.1*(Fperm_SI_Woolf2021!$E$9:$E$93-BJ$58)-63.1579*EXP(-0.19*Fperm_SI_Woolf2021!$E$9:$E$93)+63.1579*EXP(-0.19*BJ$58))/(Fperm_SI_Woolf2021!$E$9:$E$93-BJ$58))*(BJ$58-Fperm_SI_Woolf2021!$E$9:$E$93)/10))) + Fperm_SI_Woolf2021!$G$9:$G$93*EXP(-Fperm_SI_Woolf2021!$J$9:$J$93*$C132*IF(BJ$58=Fperm_SI_Woolf2021!$E$9:$E$93,1,EXP(LN((1.1*(Fperm_SI_Woolf2021!$E$9:$E$93-BJ$58)-63.1579*EXP(-0.19*Fperm_SI_Woolf2021!$E$9:$E$93)+63.1579*EXP(-0.19*BJ$58))/(Fperm_SI_Woolf2021!$E$9:$E$93-BJ$58))*(BJ$58-Fperm_SI_Woolf2021!$E$9:$E$93)/10))) + Fperm_SI_Woolf2021!$H$9:$H$93*EXP(-Fperm_SI_Woolf2021!$K$9:$K$93*$C132*IF(BJ$58=Fperm_SI_Woolf2021!$E$9:$E$93,1,EXP(LN((1.1*(Fperm_SI_Woolf2021!$E$9:$E$93-BJ$58)-63.1579*EXP(-0.19*Fperm_SI_Woolf2021!$E$9:$E$93)+63.1579*EXP(-0.19*BJ$58))/(Fperm_SI_Woolf2021!$E$9:$E$93-BJ$58))*(BJ$58-Fperm_SI_Woolf2021!$E$9:$E$93)/10))),Fperm_SI_Woolf2021!$D$9:$D$93))</f>
        <v>0.12401111520244887</v>
      </c>
      <c r="BK132" s="51" cm="1">
        <f t="array" ref="BK132">MIN(1,SLOPE(Fperm_SI_Woolf2021!$F$9:$F$93*EXP(-Fperm_SI_Woolf2021!$I$9:$I$93*$C132*IF(BK$58=Fperm_SI_Woolf2021!$E$9:$E$93,1,EXP(LN((1.1*(Fperm_SI_Woolf2021!$E$9:$E$93-BK$58)-63.1579*EXP(-0.19*Fperm_SI_Woolf2021!$E$9:$E$93)+63.1579*EXP(-0.19*BK$58))/(Fperm_SI_Woolf2021!$E$9:$E$93-BK$58))*(BK$58-Fperm_SI_Woolf2021!$E$9:$E$93)/10))) + Fperm_SI_Woolf2021!$G$9:$G$93*EXP(-Fperm_SI_Woolf2021!$J$9:$J$93*$C132*IF(BK$58=Fperm_SI_Woolf2021!$E$9:$E$93,1,EXP(LN((1.1*(Fperm_SI_Woolf2021!$E$9:$E$93-BK$58)-63.1579*EXP(-0.19*Fperm_SI_Woolf2021!$E$9:$E$93)+63.1579*EXP(-0.19*BK$58))/(Fperm_SI_Woolf2021!$E$9:$E$93-BK$58))*(BK$58-Fperm_SI_Woolf2021!$E$9:$E$93)/10))) + Fperm_SI_Woolf2021!$H$9:$H$93*EXP(-Fperm_SI_Woolf2021!$K$9:$K$93*$C132*IF(BK$58=Fperm_SI_Woolf2021!$E$9:$E$93,1,EXP(LN((1.1*(Fperm_SI_Woolf2021!$E$9:$E$93-BK$58)-63.1579*EXP(-0.19*Fperm_SI_Woolf2021!$E$9:$E$93)+63.1579*EXP(-0.19*BK$58))/(Fperm_SI_Woolf2021!$E$9:$E$93-BK$58))*(BK$58-Fperm_SI_Woolf2021!$E$9:$E$93)/10))),Fperm_SI_Woolf2021!$D$9:$D$93)*BK$57+INTERCEPT(Fperm_SI_Woolf2021!$F$9:$F$93*EXP(-Fperm_SI_Woolf2021!$I$9:$I$93*$C132*IF(BK$58=Fperm_SI_Woolf2021!$E$9:$E$93,1,EXP(LN((1.1*(Fperm_SI_Woolf2021!$E$9:$E$93-BK$58)-63.1579*EXP(-0.19*Fperm_SI_Woolf2021!$E$9:$E$93)+63.1579*EXP(-0.19*BK$58))/(Fperm_SI_Woolf2021!$E$9:$E$93-BK$58))*(BK$58-Fperm_SI_Woolf2021!$E$9:$E$93)/10))) + Fperm_SI_Woolf2021!$G$9:$G$93*EXP(-Fperm_SI_Woolf2021!$J$9:$J$93*$C132*IF(BK$58=Fperm_SI_Woolf2021!$E$9:$E$93,1,EXP(LN((1.1*(Fperm_SI_Woolf2021!$E$9:$E$93-BK$58)-63.1579*EXP(-0.19*Fperm_SI_Woolf2021!$E$9:$E$93)+63.1579*EXP(-0.19*BK$58))/(Fperm_SI_Woolf2021!$E$9:$E$93-BK$58))*(BK$58-Fperm_SI_Woolf2021!$E$9:$E$93)/10))) + Fperm_SI_Woolf2021!$H$9:$H$93*EXP(-Fperm_SI_Woolf2021!$K$9:$K$93*$C132*IF(BK$58=Fperm_SI_Woolf2021!$E$9:$E$93,1,EXP(LN((1.1*(Fperm_SI_Woolf2021!$E$9:$E$93-BK$58)-63.1579*EXP(-0.19*Fperm_SI_Woolf2021!$E$9:$E$93)+63.1579*EXP(-0.19*BK$58))/(Fperm_SI_Woolf2021!$E$9:$E$93-BK$58))*(BK$58-Fperm_SI_Woolf2021!$E$9:$E$93)/10))),Fperm_SI_Woolf2021!$D$9:$D$93))</f>
        <v>0.10863395298617295</v>
      </c>
      <c r="BL132" s="51" cm="1">
        <f t="array" ref="BL132">MIN(1,SLOPE(Fperm_SI_Woolf2021!$F$9:$F$93*EXP(-Fperm_SI_Woolf2021!$I$9:$I$93*$C132*IF(BL$58=Fperm_SI_Woolf2021!$E$9:$E$93,1,EXP(LN((1.1*(Fperm_SI_Woolf2021!$E$9:$E$93-BL$58)-63.1579*EXP(-0.19*Fperm_SI_Woolf2021!$E$9:$E$93)+63.1579*EXP(-0.19*BL$58))/(Fperm_SI_Woolf2021!$E$9:$E$93-BL$58))*(BL$58-Fperm_SI_Woolf2021!$E$9:$E$93)/10))) + Fperm_SI_Woolf2021!$G$9:$G$93*EXP(-Fperm_SI_Woolf2021!$J$9:$J$93*$C132*IF(BL$58=Fperm_SI_Woolf2021!$E$9:$E$93,1,EXP(LN((1.1*(Fperm_SI_Woolf2021!$E$9:$E$93-BL$58)-63.1579*EXP(-0.19*Fperm_SI_Woolf2021!$E$9:$E$93)+63.1579*EXP(-0.19*BL$58))/(Fperm_SI_Woolf2021!$E$9:$E$93-BL$58))*(BL$58-Fperm_SI_Woolf2021!$E$9:$E$93)/10))) + Fperm_SI_Woolf2021!$H$9:$H$93*EXP(-Fperm_SI_Woolf2021!$K$9:$K$93*$C132*IF(BL$58=Fperm_SI_Woolf2021!$E$9:$E$93,1,EXP(LN((1.1*(Fperm_SI_Woolf2021!$E$9:$E$93-BL$58)-63.1579*EXP(-0.19*Fperm_SI_Woolf2021!$E$9:$E$93)+63.1579*EXP(-0.19*BL$58))/(Fperm_SI_Woolf2021!$E$9:$E$93-BL$58))*(BL$58-Fperm_SI_Woolf2021!$E$9:$E$93)/10))),Fperm_SI_Woolf2021!$D$9:$D$93)*BL$57+INTERCEPT(Fperm_SI_Woolf2021!$F$9:$F$93*EXP(-Fperm_SI_Woolf2021!$I$9:$I$93*$C132*IF(BL$58=Fperm_SI_Woolf2021!$E$9:$E$93,1,EXP(LN((1.1*(Fperm_SI_Woolf2021!$E$9:$E$93-BL$58)-63.1579*EXP(-0.19*Fperm_SI_Woolf2021!$E$9:$E$93)+63.1579*EXP(-0.19*BL$58))/(Fperm_SI_Woolf2021!$E$9:$E$93-BL$58))*(BL$58-Fperm_SI_Woolf2021!$E$9:$E$93)/10))) + Fperm_SI_Woolf2021!$G$9:$G$93*EXP(-Fperm_SI_Woolf2021!$J$9:$J$93*$C132*IF(BL$58=Fperm_SI_Woolf2021!$E$9:$E$93,1,EXP(LN((1.1*(Fperm_SI_Woolf2021!$E$9:$E$93-BL$58)-63.1579*EXP(-0.19*Fperm_SI_Woolf2021!$E$9:$E$93)+63.1579*EXP(-0.19*BL$58))/(Fperm_SI_Woolf2021!$E$9:$E$93-BL$58))*(BL$58-Fperm_SI_Woolf2021!$E$9:$E$93)/10))) + Fperm_SI_Woolf2021!$H$9:$H$93*EXP(-Fperm_SI_Woolf2021!$K$9:$K$93*$C132*IF(BL$58=Fperm_SI_Woolf2021!$E$9:$E$93,1,EXP(LN((1.1*(Fperm_SI_Woolf2021!$E$9:$E$93-BL$58)-63.1579*EXP(-0.19*Fperm_SI_Woolf2021!$E$9:$E$93)+63.1579*EXP(-0.19*BL$58))/(Fperm_SI_Woolf2021!$E$9:$E$93-BL$58))*(BL$58-Fperm_SI_Woolf2021!$E$9:$E$93)/10))),Fperm_SI_Woolf2021!$D$9:$D$93))</f>
        <v>0.28335933113388023</v>
      </c>
      <c r="BM132" s="51" cm="1">
        <f t="array" ref="BM132">MIN(1,SLOPE(Fperm_SI_Woolf2021!$F$9:$F$93*EXP(-Fperm_SI_Woolf2021!$I$9:$I$93*$C132*IF(BM$58=Fperm_SI_Woolf2021!$E$9:$E$93,1,EXP(LN((1.1*(Fperm_SI_Woolf2021!$E$9:$E$93-BM$58)-63.1579*EXP(-0.19*Fperm_SI_Woolf2021!$E$9:$E$93)+63.1579*EXP(-0.19*BM$58))/(Fperm_SI_Woolf2021!$E$9:$E$93-BM$58))*(BM$58-Fperm_SI_Woolf2021!$E$9:$E$93)/10))) + Fperm_SI_Woolf2021!$G$9:$G$93*EXP(-Fperm_SI_Woolf2021!$J$9:$J$93*$C132*IF(BM$58=Fperm_SI_Woolf2021!$E$9:$E$93,1,EXP(LN((1.1*(Fperm_SI_Woolf2021!$E$9:$E$93-BM$58)-63.1579*EXP(-0.19*Fperm_SI_Woolf2021!$E$9:$E$93)+63.1579*EXP(-0.19*BM$58))/(Fperm_SI_Woolf2021!$E$9:$E$93-BM$58))*(BM$58-Fperm_SI_Woolf2021!$E$9:$E$93)/10))) + Fperm_SI_Woolf2021!$H$9:$H$93*EXP(-Fperm_SI_Woolf2021!$K$9:$K$93*$C132*IF(BM$58=Fperm_SI_Woolf2021!$E$9:$E$93,1,EXP(LN((1.1*(Fperm_SI_Woolf2021!$E$9:$E$93-BM$58)-63.1579*EXP(-0.19*Fperm_SI_Woolf2021!$E$9:$E$93)+63.1579*EXP(-0.19*BM$58))/(Fperm_SI_Woolf2021!$E$9:$E$93-BM$58))*(BM$58-Fperm_SI_Woolf2021!$E$9:$E$93)/10))),Fperm_SI_Woolf2021!$D$9:$D$93)*BM$57+INTERCEPT(Fperm_SI_Woolf2021!$F$9:$F$93*EXP(-Fperm_SI_Woolf2021!$I$9:$I$93*$C132*IF(BM$58=Fperm_SI_Woolf2021!$E$9:$E$93,1,EXP(LN((1.1*(Fperm_SI_Woolf2021!$E$9:$E$93-BM$58)-63.1579*EXP(-0.19*Fperm_SI_Woolf2021!$E$9:$E$93)+63.1579*EXP(-0.19*BM$58))/(Fperm_SI_Woolf2021!$E$9:$E$93-BM$58))*(BM$58-Fperm_SI_Woolf2021!$E$9:$E$93)/10))) + Fperm_SI_Woolf2021!$G$9:$G$93*EXP(-Fperm_SI_Woolf2021!$J$9:$J$93*$C132*IF(BM$58=Fperm_SI_Woolf2021!$E$9:$E$93,1,EXP(LN((1.1*(Fperm_SI_Woolf2021!$E$9:$E$93-BM$58)-63.1579*EXP(-0.19*Fperm_SI_Woolf2021!$E$9:$E$93)+63.1579*EXP(-0.19*BM$58))/(Fperm_SI_Woolf2021!$E$9:$E$93-BM$58))*(BM$58-Fperm_SI_Woolf2021!$E$9:$E$93)/10))) + Fperm_SI_Woolf2021!$H$9:$H$93*EXP(-Fperm_SI_Woolf2021!$K$9:$K$93*$C132*IF(BM$58=Fperm_SI_Woolf2021!$E$9:$E$93,1,EXP(LN((1.1*(Fperm_SI_Woolf2021!$E$9:$E$93-BM$58)-63.1579*EXP(-0.19*Fperm_SI_Woolf2021!$E$9:$E$93)+63.1579*EXP(-0.19*BM$58))/(Fperm_SI_Woolf2021!$E$9:$E$93-BM$58))*(BM$58-Fperm_SI_Woolf2021!$E$9:$E$93)/10))),Fperm_SI_Woolf2021!$D$9:$D$93))</f>
        <v>0.26990470728057603</v>
      </c>
      <c r="BN132" s="51" cm="1">
        <f t="array" ref="BN132">MIN(1,SLOPE(Fperm_SI_Woolf2021!$F$9:$F$93*EXP(-Fperm_SI_Woolf2021!$I$9:$I$93*$C132*IF(BN$58=Fperm_SI_Woolf2021!$E$9:$E$93,1,EXP(LN((1.1*(Fperm_SI_Woolf2021!$E$9:$E$93-BN$58)-63.1579*EXP(-0.19*Fperm_SI_Woolf2021!$E$9:$E$93)+63.1579*EXP(-0.19*BN$58))/(Fperm_SI_Woolf2021!$E$9:$E$93-BN$58))*(BN$58-Fperm_SI_Woolf2021!$E$9:$E$93)/10))) + Fperm_SI_Woolf2021!$G$9:$G$93*EXP(-Fperm_SI_Woolf2021!$J$9:$J$93*$C132*IF(BN$58=Fperm_SI_Woolf2021!$E$9:$E$93,1,EXP(LN((1.1*(Fperm_SI_Woolf2021!$E$9:$E$93-BN$58)-63.1579*EXP(-0.19*Fperm_SI_Woolf2021!$E$9:$E$93)+63.1579*EXP(-0.19*BN$58))/(Fperm_SI_Woolf2021!$E$9:$E$93-BN$58))*(BN$58-Fperm_SI_Woolf2021!$E$9:$E$93)/10))) + Fperm_SI_Woolf2021!$H$9:$H$93*EXP(-Fperm_SI_Woolf2021!$K$9:$K$93*$C132*IF(BN$58=Fperm_SI_Woolf2021!$E$9:$E$93,1,EXP(LN((1.1*(Fperm_SI_Woolf2021!$E$9:$E$93-BN$58)-63.1579*EXP(-0.19*Fperm_SI_Woolf2021!$E$9:$E$93)+63.1579*EXP(-0.19*BN$58))/(Fperm_SI_Woolf2021!$E$9:$E$93-BN$58))*(BN$58-Fperm_SI_Woolf2021!$E$9:$E$93)/10))),Fperm_SI_Woolf2021!$D$9:$D$93)*BN$57+INTERCEPT(Fperm_SI_Woolf2021!$F$9:$F$93*EXP(-Fperm_SI_Woolf2021!$I$9:$I$93*$C132*IF(BN$58=Fperm_SI_Woolf2021!$E$9:$E$93,1,EXP(LN((1.1*(Fperm_SI_Woolf2021!$E$9:$E$93-BN$58)-63.1579*EXP(-0.19*Fperm_SI_Woolf2021!$E$9:$E$93)+63.1579*EXP(-0.19*BN$58))/(Fperm_SI_Woolf2021!$E$9:$E$93-BN$58))*(BN$58-Fperm_SI_Woolf2021!$E$9:$E$93)/10))) + Fperm_SI_Woolf2021!$G$9:$G$93*EXP(-Fperm_SI_Woolf2021!$J$9:$J$93*$C132*IF(BN$58=Fperm_SI_Woolf2021!$E$9:$E$93,1,EXP(LN((1.1*(Fperm_SI_Woolf2021!$E$9:$E$93-BN$58)-63.1579*EXP(-0.19*Fperm_SI_Woolf2021!$E$9:$E$93)+63.1579*EXP(-0.19*BN$58))/(Fperm_SI_Woolf2021!$E$9:$E$93-BN$58))*(BN$58-Fperm_SI_Woolf2021!$E$9:$E$93)/10))) + Fperm_SI_Woolf2021!$H$9:$H$93*EXP(-Fperm_SI_Woolf2021!$K$9:$K$93*$C132*IF(BN$58=Fperm_SI_Woolf2021!$E$9:$E$93,1,EXP(LN((1.1*(Fperm_SI_Woolf2021!$E$9:$E$93-BN$58)-63.1579*EXP(-0.19*Fperm_SI_Woolf2021!$E$9:$E$93)+63.1579*EXP(-0.19*BN$58))/(Fperm_SI_Woolf2021!$E$9:$E$93-BN$58))*(BN$58-Fperm_SI_Woolf2021!$E$9:$E$93)/10))),Fperm_SI_Woolf2021!$D$9:$D$93))</f>
        <v>0.25645008342727182</v>
      </c>
      <c r="BO132" s="51" cm="1">
        <f t="array" ref="BO132">MIN(1,SLOPE(Fperm_SI_Woolf2021!$F$9:$F$93*EXP(-Fperm_SI_Woolf2021!$I$9:$I$93*$C132*IF(BO$58=Fperm_SI_Woolf2021!$E$9:$E$93,1,EXP(LN((1.1*(Fperm_SI_Woolf2021!$E$9:$E$93-BO$58)-63.1579*EXP(-0.19*Fperm_SI_Woolf2021!$E$9:$E$93)+63.1579*EXP(-0.19*BO$58))/(Fperm_SI_Woolf2021!$E$9:$E$93-BO$58))*(BO$58-Fperm_SI_Woolf2021!$E$9:$E$93)/10))) + Fperm_SI_Woolf2021!$G$9:$G$93*EXP(-Fperm_SI_Woolf2021!$J$9:$J$93*$C132*IF(BO$58=Fperm_SI_Woolf2021!$E$9:$E$93,1,EXP(LN((1.1*(Fperm_SI_Woolf2021!$E$9:$E$93-BO$58)-63.1579*EXP(-0.19*Fperm_SI_Woolf2021!$E$9:$E$93)+63.1579*EXP(-0.19*BO$58))/(Fperm_SI_Woolf2021!$E$9:$E$93-BO$58))*(BO$58-Fperm_SI_Woolf2021!$E$9:$E$93)/10))) + Fperm_SI_Woolf2021!$H$9:$H$93*EXP(-Fperm_SI_Woolf2021!$K$9:$K$93*$C132*IF(BO$58=Fperm_SI_Woolf2021!$E$9:$E$93,1,EXP(LN((1.1*(Fperm_SI_Woolf2021!$E$9:$E$93-BO$58)-63.1579*EXP(-0.19*Fperm_SI_Woolf2021!$E$9:$E$93)+63.1579*EXP(-0.19*BO$58))/(Fperm_SI_Woolf2021!$E$9:$E$93-BO$58))*(BO$58-Fperm_SI_Woolf2021!$E$9:$E$93)/10))),Fperm_SI_Woolf2021!$D$9:$D$93)*BO$57+INTERCEPT(Fperm_SI_Woolf2021!$F$9:$F$93*EXP(-Fperm_SI_Woolf2021!$I$9:$I$93*$C132*IF(BO$58=Fperm_SI_Woolf2021!$E$9:$E$93,1,EXP(LN((1.1*(Fperm_SI_Woolf2021!$E$9:$E$93-BO$58)-63.1579*EXP(-0.19*Fperm_SI_Woolf2021!$E$9:$E$93)+63.1579*EXP(-0.19*BO$58))/(Fperm_SI_Woolf2021!$E$9:$E$93-BO$58))*(BO$58-Fperm_SI_Woolf2021!$E$9:$E$93)/10))) + Fperm_SI_Woolf2021!$G$9:$G$93*EXP(-Fperm_SI_Woolf2021!$J$9:$J$93*$C132*IF(BO$58=Fperm_SI_Woolf2021!$E$9:$E$93,1,EXP(LN((1.1*(Fperm_SI_Woolf2021!$E$9:$E$93-BO$58)-63.1579*EXP(-0.19*Fperm_SI_Woolf2021!$E$9:$E$93)+63.1579*EXP(-0.19*BO$58))/(Fperm_SI_Woolf2021!$E$9:$E$93-BO$58))*(BO$58-Fperm_SI_Woolf2021!$E$9:$E$93)/10))) + Fperm_SI_Woolf2021!$H$9:$H$93*EXP(-Fperm_SI_Woolf2021!$K$9:$K$93*$C132*IF(BO$58=Fperm_SI_Woolf2021!$E$9:$E$93,1,EXP(LN((1.1*(Fperm_SI_Woolf2021!$E$9:$E$93-BO$58)-63.1579*EXP(-0.19*Fperm_SI_Woolf2021!$E$9:$E$93)+63.1579*EXP(-0.19*BO$58))/(Fperm_SI_Woolf2021!$E$9:$E$93-BO$58))*(BO$58-Fperm_SI_Woolf2021!$E$9:$E$93)/10))),Fperm_SI_Woolf2021!$D$9:$D$93))</f>
        <v>0.24299545957396768</v>
      </c>
      <c r="BP132" s="51" cm="1">
        <f t="array" ref="BP132">MIN(1,SLOPE(Fperm_SI_Woolf2021!$F$9:$F$93*EXP(-Fperm_SI_Woolf2021!$I$9:$I$93*$C132*IF(BP$58=Fperm_SI_Woolf2021!$E$9:$E$93,1,EXP(LN((1.1*(Fperm_SI_Woolf2021!$E$9:$E$93-BP$58)-63.1579*EXP(-0.19*Fperm_SI_Woolf2021!$E$9:$E$93)+63.1579*EXP(-0.19*BP$58))/(Fperm_SI_Woolf2021!$E$9:$E$93-BP$58))*(BP$58-Fperm_SI_Woolf2021!$E$9:$E$93)/10))) + Fperm_SI_Woolf2021!$G$9:$G$93*EXP(-Fperm_SI_Woolf2021!$J$9:$J$93*$C132*IF(BP$58=Fperm_SI_Woolf2021!$E$9:$E$93,1,EXP(LN((1.1*(Fperm_SI_Woolf2021!$E$9:$E$93-BP$58)-63.1579*EXP(-0.19*Fperm_SI_Woolf2021!$E$9:$E$93)+63.1579*EXP(-0.19*BP$58))/(Fperm_SI_Woolf2021!$E$9:$E$93-BP$58))*(BP$58-Fperm_SI_Woolf2021!$E$9:$E$93)/10))) + Fperm_SI_Woolf2021!$H$9:$H$93*EXP(-Fperm_SI_Woolf2021!$K$9:$K$93*$C132*IF(BP$58=Fperm_SI_Woolf2021!$E$9:$E$93,1,EXP(LN((1.1*(Fperm_SI_Woolf2021!$E$9:$E$93-BP$58)-63.1579*EXP(-0.19*Fperm_SI_Woolf2021!$E$9:$E$93)+63.1579*EXP(-0.19*BP$58))/(Fperm_SI_Woolf2021!$E$9:$E$93-BP$58))*(BP$58-Fperm_SI_Woolf2021!$E$9:$E$93)/10))),Fperm_SI_Woolf2021!$D$9:$D$93)*BP$57+INTERCEPT(Fperm_SI_Woolf2021!$F$9:$F$93*EXP(-Fperm_SI_Woolf2021!$I$9:$I$93*$C132*IF(BP$58=Fperm_SI_Woolf2021!$E$9:$E$93,1,EXP(LN((1.1*(Fperm_SI_Woolf2021!$E$9:$E$93-BP$58)-63.1579*EXP(-0.19*Fperm_SI_Woolf2021!$E$9:$E$93)+63.1579*EXP(-0.19*BP$58))/(Fperm_SI_Woolf2021!$E$9:$E$93-BP$58))*(BP$58-Fperm_SI_Woolf2021!$E$9:$E$93)/10))) + Fperm_SI_Woolf2021!$G$9:$G$93*EXP(-Fperm_SI_Woolf2021!$J$9:$J$93*$C132*IF(BP$58=Fperm_SI_Woolf2021!$E$9:$E$93,1,EXP(LN((1.1*(Fperm_SI_Woolf2021!$E$9:$E$93-BP$58)-63.1579*EXP(-0.19*Fperm_SI_Woolf2021!$E$9:$E$93)+63.1579*EXP(-0.19*BP$58))/(Fperm_SI_Woolf2021!$E$9:$E$93-BP$58))*(BP$58-Fperm_SI_Woolf2021!$E$9:$E$93)/10))) + Fperm_SI_Woolf2021!$H$9:$H$93*EXP(-Fperm_SI_Woolf2021!$K$9:$K$93*$C132*IF(BP$58=Fperm_SI_Woolf2021!$E$9:$E$93,1,EXP(LN((1.1*(Fperm_SI_Woolf2021!$E$9:$E$93-BP$58)-63.1579*EXP(-0.19*Fperm_SI_Woolf2021!$E$9:$E$93)+63.1579*EXP(-0.19*BP$58))/(Fperm_SI_Woolf2021!$E$9:$E$93-BP$58))*(BP$58-Fperm_SI_Woolf2021!$E$9:$E$93)/10))),Fperm_SI_Woolf2021!$D$9:$D$93))</f>
        <v>0.22954083572066353</v>
      </c>
      <c r="BQ132" s="51" cm="1">
        <f t="array" ref="BQ132">MIN(1,SLOPE(Fperm_SI_Woolf2021!$F$9:$F$93*EXP(-Fperm_SI_Woolf2021!$I$9:$I$93*$C132*IF(BQ$58=Fperm_SI_Woolf2021!$E$9:$E$93,1,EXP(LN((1.1*(Fperm_SI_Woolf2021!$E$9:$E$93-BQ$58)-63.1579*EXP(-0.19*Fperm_SI_Woolf2021!$E$9:$E$93)+63.1579*EXP(-0.19*BQ$58))/(Fperm_SI_Woolf2021!$E$9:$E$93-BQ$58))*(BQ$58-Fperm_SI_Woolf2021!$E$9:$E$93)/10))) + Fperm_SI_Woolf2021!$G$9:$G$93*EXP(-Fperm_SI_Woolf2021!$J$9:$J$93*$C132*IF(BQ$58=Fperm_SI_Woolf2021!$E$9:$E$93,1,EXP(LN((1.1*(Fperm_SI_Woolf2021!$E$9:$E$93-BQ$58)-63.1579*EXP(-0.19*Fperm_SI_Woolf2021!$E$9:$E$93)+63.1579*EXP(-0.19*BQ$58))/(Fperm_SI_Woolf2021!$E$9:$E$93-BQ$58))*(BQ$58-Fperm_SI_Woolf2021!$E$9:$E$93)/10))) + Fperm_SI_Woolf2021!$H$9:$H$93*EXP(-Fperm_SI_Woolf2021!$K$9:$K$93*$C132*IF(BQ$58=Fperm_SI_Woolf2021!$E$9:$E$93,1,EXP(LN((1.1*(Fperm_SI_Woolf2021!$E$9:$E$93-BQ$58)-63.1579*EXP(-0.19*Fperm_SI_Woolf2021!$E$9:$E$93)+63.1579*EXP(-0.19*BQ$58))/(Fperm_SI_Woolf2021!$E$9:$E$93-BQ$58))*(BQ$58-Fperm_SI_Woolf2021!$E$9:$E$93)/10))),Fperm_SI_Woolf2021!$D$9:$D$93)*BQ$57+INTERCEPT(Fperm_SI_Woolf2021!$F$9:$F$93*EXP(-Fperm_SI_Woolf2021!$I$9:$I$93*$C132*IF(BQ$58=Fperm_SI_Woolf2021!$E$9:$E$93,1,EXP(LN((1.1*(Fperm_SI_Woolf2021!$E$9:$E$93-BQ$58)-63.1579*EXP(-0.19*Fperm_SI_Woolf2021!$E$9:$E$93)+63.1579*EXP(-0.19*BQ$58))/(Fperm_SI_Woolf2021!$E$9:$E$93-BQ$58))*(BQ$58-Fperm_SI_Woolf2021!$E$9:$E$93)/10))) + Fperm_SI_Woolf2021!$G$9:$G$93*EXP(-Fperm_SI_Woolf2021!$J$9:$J$93*$C132*IF(BQ$58=Fperm_SI_Woolf2021!$E$9:$E$93,1,EXP(LN((1.1*(Fperm_SI_Woolf2021!$E$9:$E$93-BQ$58)-63.1579*EXP(-0.19*Fperm_SI_Woolf2021!$E$9:$E$93)+63.1579*EXP(-0.19*BQ$58))/(Fperm_SI_Woolf2021!$E$9:$E$93-BQ$58))*(BQ$58-Fperm_SI_Woolf2021!$E$9:$E$93)/10))) + Fperm_SI_Woolf2021!$H$9:$H$93*EXP(-Fperm_SI_Woolf2021!$K$9:$K$93*$C132*IF(BQ$58=Fperm_SI_Woolf2021!$E$9:$E$93,1,EXP(LN((1.1*(Fperm_SI_Woolf2021!$E$9:$E$93-BQ$58)-63.1579*EXP(-0.19*Fperm_SI_Woolf2021!$E$9:$E$93)+63.1579*EXP(-0.19*BQ$58))/(Fperm_SI_Woolf2021!$E$9:$E$93-BQ$58))*(BQ$58-Fperm_SI_Woolf2021!$E$9:$E$93)/10))),Fperm_SI_Woolf2021!$D$9:$D$93))</f>
        <v>0.21608621186735932</v>
      </c>
      <c r="BR132" s="51" cm="1">
        <f t="array" ref="BR132">MIN(1,SLOPE(Fperm_SI_Woolf2021!$F$9:$F$93*EXP(-Fperm_SI_Woolf2021!$I$9:$I$93*$C132*IF(BR$58=Fperm_SI_Woolf2021!$E$9:$E$93,1,EXP(LN((1.1*(Fperm_SI_Woolf2021!$E$9:$E$93-BR$58)-63.1579*EXP(-0.19*Fperm_SI_Woolf2021!$E$9:$E$93)+63.1579*EXP(-0.19*BR$58))/(Fperm_SI_Woolf2021!$E$9:$E$93-BR$58))*(BR$58-Fperm_SI_Woolf2021!$E$9:$E$93)/10))) + Fperm_SI_Woolf2021!$G$9:$G$93*EXP(-Fperm_SI_Woolf2021!$J$9:$J$93*$C132*IF(BR$58=Fperm_SI_Woolf2021!$E$9:$E$93,1,EXP(LN((1.1*(Fperm_SI_Woolf2021!$E$9:$E$93-BR$58)-63.1579*EXP(-0.19*Fperm_SI_Woolf2021!$E$9:$E$93)+63.1579*EXP(-0.19*BR$58))/(Fperm_SI_Woolf2021!$E$9:$E$93-BR$58))*(BR$58-Fperm_SI_Woolf2021!$E$9:$E$93)/10))) + Fperm_SI_Woolf2021!$H$9:$H$93*EXP(-Fperm_SI_Woolf2021!$K$9:$K$93*$C132*IF(BR$58=Fperm_SI_Woolf2021!$E$9:$E$93,1,EXP(LN((1.1*(Fperm_SI_Woolf2021!$E$9:$E$93-BR$58)-63.1579*EXP(-0.19*Fperm_SI_Woolf2021!$E$9:$E$93)+63.1579*EXP(-0.19*BR$58))/(Fperm_SI_Woolf2021!$E$9:$E$93-BR$58))*(BR$58-Fperm_SI_Woolf2021!$E$9:$E$93)/10))),Fperm_SI_Woolf2021!$D$9:$D$93)*BR$57+INTERCEPT(Fperm_SI_Woolf2021!$F$9:$F$93*EXP(-Fperm_SI_Woolf2021!$I$9:$I$93*$C132*IF(BR$58=Fperm_SI_Woolf2021!$E$9:$E$93,1,EXP(LN((1.1*(Fperm_SI_Woolf2021!$E$9:$E$93-BR$58)-63.1579*EXP(-0.19*Fperm_SI_Woolf2021!$E$9:$E$93)+63.1579*EXP(-0.19*BR$58))/(Fperm_SI_Woolf2021!$E$9:$E$93-BR$58))*(BR$58-Fperm_SI_Woolf2021!$E$9:$E$93)/10))) + Fperm_SI_Woolf2021!$G$9:$G$93*EXP(-Fperm_SI_Woolf2021!$J$9:$J$93*$C132*IF(BR$58=Fperm_SI_Woolf2021!$E$9:$E$93,1,EXP(LN((1.1*(Fperm_SI_Woolf2021!$E$9:$E$93-BR$58)-63.1579*EXP(-0.19*Fperm_SI_Woolf2021!$E$9:$E$93)+63.1579*EXP(-0.19*BR$58))/(Fperm_SI_Woolf2021!$E$9:$E$93-BR$58))*(BR$58-Fperm_SI_Woolf2021!$E$9:$E$93)/10))) + Fperm_SI_Woolf2021!$H$9:$H$93*EXP(-Fperm_SI_Woolf2021!$K$9:$K$93*$C132*IF(BR$58=Fperm_SI_Woolf2021!$E$9:$E$93,1,EXP(LN((1.1*(Fperm_SI_Woolf2021!$E$9:$E$93-BR$58)-63.1579*EXP(-0.19*Fperm_SI_Woolf2021!$E$9:$E$93)+63.1579*EXP(-0.19*BR$58))/(Fperm_SI_Woolf2021!$E$9:$E$93-BR$58))*(BR$58-Fperm_SI_Woolf2021!$E$9:$E$93)/10))),Fperm_SI_Woolf2021!$D$9:$D$93))</f>
        <v>0.20263158801405518</v>
      </c>
      <c r="BS132" s="51" cm="1">
        <f t="array" ref="BS132">MIN(1,SLOPE(Fperm_SI_Woolf2021!$F$9:$F$93*EXP(-Fperm_SI_Woolf2021!$I$9:$I$93*$C132*IF(BS$58=Fperm_SI_Woolf2021!$E$9:$E$93,1,EXP(LN((1.1*(Fperm_SI_Woolf2021!$E$9:$E$93-BS$58)-63.1579*EXP(-0.19*Fperm_SI_Woolf2021!$E$9:$E$93)+63.1579*EXP(-0.19*BS$58))/(Fperm_SI_Woolf2021!$E$9:$E$93-BS$58))*(BS$58-Fperm_SI_Woolf2021!$E$9:$E$93)/10))) + Fperm_SI_Woolf2021!$G$9:$G$93*EXP(-Fperm_SI_Woolf2021!$J$9:$J$93*$C132*IF(BS$58=Fperm_SI_Woolf2021!$E$9:$E$93,1,EXP(LN((1.1*(Fperm_SI_Woolf2021!$E$9:$E$93-BS$58)-63.1579*EXP(-0.19*Fperm_SI_Woolf2021!$E$9:$E$93)+63.1579*EXP(-0.19*BS$58))/(Fperm_SI_Woolf2021!$E$9:$E$93-BS$58))*(BS$58-Fperm_SI_Woolf2021!$E$9:$E$93)/10))) + Fperm_SI_Woolf2021!$H$9:$H$93*EXP(-Fperm_SI_Woolf2021!$K$9:$K$93*$C132*IF(BS$58=Fperm_SI_Woolf2021!$E$9:$E$93,1,EXP(LN((1.1*(Fperm_SI_Woolf2021!$E$9:$E$93-BS$58)-63.1579*EXP(-0.19*Fperm_SI_Woolf2021!$E$9:$E$93)+63.1579*EXP(-0.19*BS$58))/(Fperm_SI_Woolf2021!$E$9:$E$93-BS$58))*(BS$58-Fperm_SI_Woolf2021!$E$9:$E$93)/10))),Fperm_SI_Woolf2021!$D$9:$D$93)*BS$57+INTERCEPT(Fperm_SI_Woolf2021!$F$9:$F$93*EXP(-Fperm_SI_Woolf2021!$I$9:$I$93*$C132*IF(BS$58=Fperm_SI_Woolf2021!$E$9:$E$93,1,EXP(LN((1.1*(Fperm_SI_Woolf2021!$E$9:$E$93-BS$58)-63.1579*EXP(-0.19*Fperm_SI_Woolf2021!$E$9:$E$93)+63.1579*EXP(-0.19*BS$58))/(Fperm_SI_Woolf2021!$E$9:$E$93-BS$58))*(BS$58-Fperm_SI_Woolf2021!$E$9:$E$93)/10))) + Fperm_SI_Woolf2021!$G$9:$G$93*EXP(-Fperm_SI_Woolf2021!$J$9:$J$93*$C132*IF(BS$58=Fperm_SI_Woolf2021!$E$9:$E$93,1,EXP(LN((1.1*(Fperm_SI_Woolf2021!$E$9:$E$93-BS$58)-63.1579*EXP(-0.19*Fperm_SI_Woolf2021!$E$9:$E$93)+63.1579*EXP(-0.19*BS$58))/(Fperm_SI_Woolf2021!$E$9:$E$93-BS$58))*(BS$58-Fperm_SI_Woolf2021!$E$9:$E$93)/10))) + Fperm_SI_Woolf2021!$H$9:$H$93*EXP(-Fperm_SI_Woolf2021!$K$9:$K$93*$C132*IF(BS$58=Fperm_SI_Woolf2021!$E$9:$E$93,1,EXP(LN((1.1*(Fperm_SI_Woolf2021!$E$9:$E$93-BS$58)-63.1579*EXP(-0.19*Fperm_SI_Woolf2021!$E$9:$E$93)+63.1579*EXP(-0.19*BS$58))/(Fperm_SI_Woolf2021!$E$9:$E$93-BS$58))*(BS$58-Fperm_SI_Woolf2021!$E$9:$E$93)/10))),Fperm_SI_Woolf2021!$D$9:$D$93))</f>
        <v>0.189176964160751</v>
      </c>
      <c r="BT132" s="51" cm="1">
        <f t="array" ref="BT132">MIN(1,SLOPE(Fperm_SI_Woolf2021!$F$9:$F$93*EXP(-Fperm_SI_Woolf2021!$I$9:$I$93*$C132*IF(BT$58=Fperm_SI_Woolf2021!$E$9:$E$93,1,EXP(LN((1.1*(Fperm_SI_Woolf2021!$E$9:$E$93-BT$58)-63.1579*EXP(-0.19*Fperm_SI_Woolf2021!$E$9:$E$93)+63.1579*EXP(-0.19*BT$58))/(Fperm_SI_Woolf2021!$E$9:$E$93-BT$58))*(BT$58-Fperm_SI_Woolf2021!$E$9:$E$93)/10))) + Fperm_SI_Woolf2021!$G$9:$G$93*EXP(-Fperm_SI_Woolf2021!$J$9:$J$93*$C132*IF(BT$58=Fperm_SI_Woolf2021!$E$9:$E$93,1,EXP(LN((1.1*(Fperm_SI_Woolf2021!$E$9:$E$93-BT$58)-63.1579*EXP(-0.19*Fperm_SI_Woolf2021!$E$9:$E$93)+63.1579*EXP(-0.19*BT$58))/(Fperm_SI_Woolf2021!$E$9:$E$93-BT$58))*(BT$58-Fperm_SI_Woolf2021!$E$9:$E$93)/10))) + Fperm_SI_Woolf2021!$H$9:$H$93*EXP(-Fperm_SI_Woolf2021!$K$9:$K$93*$C132*IF(BT$58=Fperm_SI_Woolf2021!$E$9:$E$93,1,EXP(LN((1.1*(Fperm_SI_Woolf2021!$E$9:$E$93-BT$58)-63.1579*EXP(-0.19*Fperm_SI_Woolf2021!$E$9:$E$93)+63.1579*EXP(-0.19*BT$58))/(Fperm_SI_Woolf2021!$E$9:$E$93-BT$58))*(BT$58-Fperm_SI_Woolf2021!$E$9:$E$93)/10))),Fperm_SI_Woolf2021!$D$9:$D$93)*BT$57+INTERCEPT(Fperm_SI_Woolf2021!$F$9:$F$93*EXP(-Fperm_SI_Woolf2021!$I$9:$I$93*$C132*IF(BT$58=Fperm_SI_Woolf2021!$E$9:$E$93,1,EXP(LN((1.1*(Fperm_SI_Woolf2021!$E$9:$E$93-BT$58)-63.1579*EXP(-0.19*Fperm_SI_Woolf2021!$E$9:$E$93)+63.1579*EXP(-0.19*BT$58))/(Fperm_SI_Woolf2021!$E$9:$E$93-BT$58))*(BT$58-Fperm_SI_Woolf2021!$E$9:$E$93)/10))) + Fperm_SI_Woolf2021!$G$9:$G$93*EXP(-Fperm_SI_Woolf2021!$J$9:$J$93*$C132*IF(BT$58=Fperm_SI_Woolf2021!$E$9:$E$93,1,EXP(LN((1.1*(Fperm_SI_Woolf2021!$E$9:$E$93-BT$58)-63.1579*EXP(-0.19*Fperm_SI_Woolf2021!$E$9:$E$93)+63.1579*EXP(-0.19*BT$58))/(Fperm_SI_Woolf2021!$E$9:$E$93-BT$58))*(BT$58-Fperm_SI_Woolf2021!$E$9:$E$93)/10))) + Fperm_SI_Woolf2021!$H$9:$H$93*EXP(-Fperm_SI_Woolf2021!$K$9:$K$93*$C132*IF(BT$58=Fperm_SI_Woolf2021!$E$9:$E$93,1,EXP(LN((1.1*(Fperm_SI_Woolf2021!$E$9:$E$93-BT$58)-63.1579*EXP(-0.19*Fperm_SI_Woolf2021!$E$9:$E$93)+63.1579*EXP(-0.19*BT$58))/(Fperm_SI_Woolf2021!$E$9:$E$93-BT$58))*(BT$58-Fperm_SI_Woolf2021!$E$9:$E$93)/10))),Fperm_SI_Woolf2021!$D$9:$D$93))</f>
        <v>0.17572234030744682</v>
      </c>
      <c r="BU132" s="51" cm="1">
        <f t="array" ref="BU132">MIN(1,SLOPE(Fperm_SI_Woolf2021!$F$9:$F$93*EXP(-Fperm_SI_Woolf2021!$I$9:$I$93*$C132*IF(BU$58=Fperm_SI_Woolf2021!$E$9:$E$93,1,EXP(LN((1.1*(Fperm_SI_Woolf2021!$E$9:$E$93-BU$58)-63.1579*EXP(-0.19*Fperm_SI_Woolf2021!$E$9:$E$93)+63.1579*EXP(-0.19*BU$58))/(Fperm_SI_Woolf2021!$E$9:$E$93-BU$58))*(BU$58-Fperm_SI_Woolf2021!$E$9:$E$93)/10))) + Fperm_SI_Woolf2021!$G$9:$G$93*EXP(-Fperm_SI_Woolf2021!$J$9:$J$93*$C132*IF(BU$58=Fperm_SI_Woolf2021!$E$9:$E$93,1,EXP(LN((1.1*(Fperm_SI_Woolf2021!$E$9:$E$93-BU$58)-63.1579*EXP(-0.19*Fperm_SI_Woolf2021!$E$9:$E$93)+63.1579*EXP(-0.19*BU$58))/(Fperm_SI_Woolf2021!$E$9:$E$93-BU$58))*(BU$58-Fperm_SI_Woolf2021!$E$9:$E$93)/10))) + Fperm_SI_Woolf2021!$H$9:$H$93*EXP(-Fperm_SI_Woolf2021!$K$9:$K$93*$C132*IF(BU$58=Fperm_SI_Woolf2021!$E$9:$E$93,1,EXP(LN((1.1*(Fperm_SI_Woolf2021!$E$9:$E$93-BU$58)-63.1579*EXP(-0.19*Fperm_SI_Woolf2021!$E$9:$E$93)+63.1579*EXP(-0.19*BU$58))/(Fperm_SI_Woolf2021!$E$9:$E$93-BU$58))*(BU$58-Fperm_SI_Woolf2021!$E$9:$E$93)/10))),Fperm_SI_Woolf2021!$D$9:$D$93)*BU$57+INTERCEPT(Fperm_SI_Woolf2021!$F$9:$F$93*EXP(-Fperm_SI_Woolf2021!$I$9:$I$93*$C132*IF(BU$58=Fperm_SI_Woolf2021!$E$9:$E$93,1,EXP(LN((1.1*(Fperm_SI_Woolf2021!$E$9:$E$93-BU$58)-63.1579*EXP(-0.19*Fperm_SI_Woolf2021!$E$9:$E$93)+63.1579*EXP(-0.19*BU$58))/(Fperm_SI_Woolf2021!$E$9:$E$93-BU$58))*(BU$58-Fperm_SI_Woolf2021!$E$9:$E$93)/10))) + Fperm_SI_Woolf2021!$G$9:$G$93*EXP(-Fperm_SI_Woolf2021!$J$9:$J$93*$C132*IF(BU$58=Fperm_SI_Woolf2021!$E$9:$E$93,1,EXP(LN((1.1*(Fperm_SI_Woolf2021!$E$9:$E$93-BU$58)-63.1579*EXP(-0.19*Fperm_SI_Woolf2021!$E$9:$E$93)+63.1579*EXP(-0.19*BU$58))/(Fperm_SI_Woolf2021!$E$9:$E$93-BU$58))*(BU$58-Fperm_SI_Woolf2021!$E$9:$E$93)/10))) + Fperm_SI_Woolf2021!$H$9:$H$93*EXP(-Fperm_SI_Woolf2021!$K$9:$K$93*$C132*IF(BU$58=Fperm_SI_Woolf2021!$E$9:$E$93,1,EXP(LN((1.1*(Fperm_SI_Woolf2021!$E$9:$E$93-BU$58)-63.1579*EXP(-0.19*Fperm_SI_Woolf2021!$E$9:$E$93)+63.1579*EXP(-0.19*BU$58))/(Fperm_SI_Woolf2021!$E$9:$E$93-BU$58))*(BU$58-Fperm_SI_Woolf2021!$E$9:$E$93)/10))),Fperm_SI_Woolf2021!$D$9:$D$93))</f>
        <v>0.16226771645414267</v>
      </c>
      <c r="BV132" s="51" cm="1">
        <f t="array" ref="BV132">MIN(1,SLOPE(Fperm_SI_Woolf2021!$F$9:$F$93*EXP(-Fperm_SI_Woolf2021!$I$9:$I$93*$C132*IF(BV$58=Fperm_SI_Woolf2021!$E$9:$E$93,1,EXP(LN((1.1*(Fperm_SI_Woolf2021!$E$9:$E$93-BV$58)-63.1579*EXP(-0.19*Fperm_SI_Woolf2021!$E$9:$E$93)+63.1579*EXP(-0.19*BV$58))/(Fperm_SI_Woolf2021!$E$9:$E$93-BV$58))*(BV$58-Fperm_SI_Woolf2021!$E$9:$E$93)/10))) + Fperm_SI_Woolf2021!$G$9:$G$93*EXP(-Fperm_SI_Woolf2021!$J$9:$J$93*$C132*IF(BV$58=Fperm_SI_Woolf2021!$E$9:$E$93,1,EXP(LN((1.1*(Fperm_SI_Woolf2021!$E$9:$E$93-BV$58)-63.1579*EXP(-0.19*Fperm_SI_Woolf2021!$E$9:$E$93)+63.1579*EXP(-0.19*BV$58))/(Fperm_SI_Woolf2021!$E$9:$E$93-BV$58))*(BV$58-Fperm_SI_Woolf2021!$E$9:$E$93)/10))) + Fperm_SI_Woolf2021!$H$9:$H$93*EXP(-Fperm_SI_Woolf2021!$K$9:$K$93*$C132*IF(BV$58=Fperm_SI_Woolf2021!$E$9:$E$93,1,EXP(LN((1.1*(Fperm_SI_Woolf2021!$E$9:$E$93-BV$58)-63.1579*EXP(-0.19*Fperm_SI_Woolf2021!$E$9:$E$93)+63.1579*EXP(-0.19*BV$58))/(Fperm_SI_Woolf2021!$E$9:$E$93-BV$58))*(BV$58-Fperm_SI_Woolf2021!$E$9:$E$93)/10))),Fperm_SI_Woolf2021!$D$9:$D$93)*BV$57+INTERCEPT(Fperm_SI_Woolf2021!$F$9:$F$93*EXP(-Fperm_SI_Woolf2021!$I$9:$I$93*$C132*IF(BV$58=Fperm_SI_Woolf2021!$E$9:$E$93,1,EXP(LN((1.1*(Fperm_SI_Woolf2021!$E$9:$E$93-BV$58)-63.1579*EXP(-0.19*Fperm_SI_Woolf2021!$E$9:$E$93)+63.1579*EXP(-0.19*BV$58))/(Fperm_SI_Woolf2021!$E$9:$E$93-BV$58))*(BV$58-Fperm_SI_Woolf2021!$E$9:$E$93)/10))) + Fperm_SI_Woolf2021!$G$9:$G$93*EXP(-Fperm_SI_Woolf2021!$J$9:$J$93*$C132*IF(BV$58=Fperm_SI_Woolf2021!$E$9:$E$93,1,EXP(LN((1.1*(Fperm_SI_Woolf2021!$E$9:$E$93-BV$58)-63.1579*EXP(-0.19*Fperm_SI_Woolf2021!$E$9:$E$93)+63.1579*EXP(-0.19*BV$58))/(Fperm_SI_Woolf2021!$E$9:$E$93-BV$58))*(BV$58-Fperm_SI_Woolf2021!$E$9:$E$93)/10))) + Fperm_SI_Woolf2021!$H$9:$H$93*EXP(-Fperm_SI_Woolf2021!$K$9:$K$93*$C132*IF(BV$58=Fperm_SI_Woolf2021!$E$9:$E$93,1,EXP(LN((1.1*(Fperm_SI_Woolf2021!$E$9:$E$93-BV$58)-63.1579*EXP(-0.19*Fperm_SI_Woolf2021!$E$9:$E$93)+63.1579*EXP(-0.19*BV$58))/(Fperm_SI_Woolf2021!$E$9:$E$93-BV$58))*(BV$58-Fperm_SI_Woolf2021!$E$9:$E$93)/10))),Fperm_SI_Woolf2021!$D$9:$D$93))</f>
        <v>0.1488130926008385</v>
      </c>
      <c r="BW132" s="51" cm="1">
        <f t="array" ref="BW132">MIN(1,SLOPE(Fperm_SI_Woolf2021!$F$9:$F$93*EXP(-Fperm_SI_Woolf2021!$I$9:$I$93*$C132*IF(BW$58=Fperm_SI_Woolf2021!$E$9:$E$93,1,EXP(LN((1.1*(Fperm_SI_Woolf2021!$E$9:$E$93-BW$58)-63.1579*EXP(-0.19*Fperm_SI_Woolf2021!$E$9:$E$93)+63.1579*EXP(-0.19*BW$58))/(Fperm_SI_Woolf2021!$E$9:$E$93-BW$58))*(BW$58-Fperm_SI_Woolf2021!$E$9:$E$93)/10))) + Fperm_SI_Woolf2021!$G$9:$G$93*EXP(-Fperm_SI_Woolf2021!$J$9:$J$93*$C132*IF(BW$58=Fperm_SI_Woolf2021!$E$9:$E$93,1,EXP(LN((1.1*(Fperm_SI_Woolf2021!$E$9:$E$93-BW$58)-63.1579*EXP(-0.19*Fperm_SI_Woolf2021!$E$9:$E$93)+63.1579*EXP(-0.19*BW$58))/(Fperm_SI_Woolf2021!$E$9:$E$93-BW$58))*(BW$58-Fperm_SI_Woolf2021!$E$9:$E$93)/10))) + Fperm_SI_Woolf2021!$H$9:$H$93*EXP(-Fperm_SI_Woolf2021!$K$9:$K$93*$C132*IF(BW$58=Fperm_SI_Woolf2021!$E$9:$E$93,1,EXP(LN((1.1*(Fperm_SI_Woolf2021!$E$9:$E$93-BW$58)-63.1579*EXP(-0.19*Fperm_SI_Woolf2021!$E$9:$E$93)+63.1579*EXP(-0.19*BW$58))/(Fperm_SI_Woolf2021!$E$9:$E$93-BW$58))*(BW$58-Fperm_SI_Woolf2021!$E$9:$E$93)/10))),Fperm_SI_Woolf2021!$D$9:$D$93)*BW$57+INTERCEPT(Fperm_SI_Woolf2021!$F$9:$F$93*EXP(-Fperm_SI_Woolf2021!$I$9:$I$93*$C132*IF(BW$58=Fperm_SI_Woolf2021!$E$9:$E$93,1,EXP(LN((1.1*(Fperm_SI_Woolf2021!$E$9:$E$93-BW$58)-63.1579*EXP(-0.19*Fperm_SI_Woolf2021!$E$9:$E$93)+63.1579*EXP(-0.19*BW$58))/(Fperm_SI_Woolf2021!$E$9:$E$93-BW$58))*(BW$58-Fperm_SI_Woolf2021!$E$9:$E$93)/10))) + Fperm_SI_Woolf2021!$G$9:$G$93*EXP(-Fperm_SI_Woolf2021!$J$9:$J$93*$C132*IF(BW$58=Fperm_SI_Woolf2021!$E$9:$E$93,1,EXP(LN((1.1*(Fperm_SI_Woolf2021!$E$9:$E$93-BW$58)-63.1579*EXP(-0.19*Fperm_SI_Woolf2021!$E$9:$E$93)+63.1579*EXP(-0.19*BW$58))/(Fperm_SI_Woolf2021!$E$9:$E$93-BW$58))*(BW$58-Fperm_SI_Woolf2021!$E$9:$E$93)/10))) + Fperm_SI_Woolf2021!$H$9:$H$93*EXP(-Fperm_SI_Woolf2021!$K$9:$K$93*$C132*IF(BW$58=Fperm_SI_Woolf2021!$E$9:$E$93,1,EXP(LN((1.1*(Fperm_SI_Woolf2021!$E$9:$E$93-BW$58)-63.1579*EXP(-0.19*Fperm_SI_Woolf2021!$E$9:$E$93)+63.1579*EXP(-0.19*BW$58))/(Fperm_SI_Woolf2021!$E$9:$E$93-BW$58))*(BW$58-Fperm_SI_Woolf2021!$E$9:$E$93)/10))),Fperm_SI_Woolf2021!$D$9:$D$93))</f>
        <v>0.13535846874753429</v>
      </c>
      <c r="BX132" s="51" cm="1">
        <f t="array" ref="BX132">MIN(1,SLOPE(Fperm_SI_Woolf2021!$F$9:$F$93*EXP(-Fperm_SI_Woolf2021!$I$9:$I$93*$C132*IF(BX$58=Fperm_SI_Woolf2021!$E$9:$E$93,1,EXP(LN((1.1*(Fperm_SI_Woolf2021!$E$9:$E$93-BX$58)-63.1579*EXP(-0.19*Fperm_SI_Woolf2021!$E$9:$E$93)+63.1579*EXP(-0.19*BX$58))/(Fperm_SI_Woolf2021!$E$9:$E$93-BX$58))*(BX$58-Fperm_SI_Woolf2021!$E$9:$E$93)/10))) + Fperm_SI_Woolf2021!$G$9:$G$93*EXP(-Fperm_SI_Woolf2021!$J$9:$J$93*$C132*IF(BX$58=Fperm_SI_Woolf2021!$E$9:$E$93,1,EXP(LN((1.1*(Fperm_SI_Woolf2021!$E$9:$E$93-BX$58)-63.1579*EXP(-0.19*Fperm_SI_Woolf2021!$E$9:$E$93)+63.1579*EXP(-0.19*BX$58))/(Fperm_SI_Woolf2021!$E$9:$E$93-BX$58))*(BX$58-Fperm_SI_Woolf2021!$E$9:$E$93)/10))) + Fperm_SI_Woolf2021!$H$9:$H$93*EXP(-Fperm_SI_Woolf2021!$K$9:$K$93*$C132*IF(BX$58=Fperm_SI_Woolf2021!$E$9:$E$93,1,EXP(LN((1.1*(Fperm_SI_Woolf2021!$E$9:$E$93-BX$58)-63.1579*EXP(-0.19*Fperm_SI_Woolf2021!$E$9:$E$93)+63.1579*EXP(-0.19*BX$58))/(Fperm_SI_Woolf2021!$E$9:$E$93-BX$58))*(BX$58-Fperm_SI_Woolf2021!$E$9:$E$93)/10))),Fperm_SI_Woolf2021!$D$9:$D$93)*BX$57+INTERCEPT(Fperm_SI_Woolf2021!$F$9:$F$93*EXP(-Fperm_SI_Woolf2021!$I$9:$I$93*$C132*IF(BX$58=Fperm_SI_Woolf2021!$E$9:$E$93,1,EXP(LN((1.1*(Fperm_SI_Woolf2021!$E$9:$E$93-BX$58)-63.1579*EXP(-0.19*Fperm_SI_Woolf2021!$E$9:$E$93)+63.1579*EXP(-0.19*BX$58))/(Fperm_SI_Woolf2021!$E$9:$E$93-BX$58))*(BX$58-Fperm_SI_Woolf2021!$E$9:$E$93)/10))) + Fperm_SI_Woolf2021!$G$9:$G$93*EXP(-Fperm_SI_Woolf2021!$J$9:$J$93*$C132*IF(BX$58=Fperm_SI_Woolf2021!$E$9:$E$93,1,EXP(LN((1.1*(Fperm_SI_Woolf2021!$E$9:$E$93-BX$58)-63.1579*EXP(-0.19*Fperm_SI_Woolf2021!$E$9:$E$93)+63.1579*EXP(-0.19*BX$58))/(Fperm_SI_Woolf2021!$E$9:$E$93-BX$58))*(BX$58-Fperm_SI_Woolf2021!$E$9:$E$93)/10))) + Fperm_SI_Woolf2021!$H$9:$H$93*EXP(-Fperm_SI_Woolf2021!$K$9:$K$93*$C132*IF(BX$58=Fperm_SI_Woolf2021!$E$9:$E$93,1,EXP(LN((1.1*(Fperm_SI_Woolf2021!$E$9:$E$93-BX$58)-63.1579*EXP(-0.19*Fperm_SI_Woolf2021!$E$9:$E$93)+63.1579*EXP(-0.19*BX$58))/(Fperm_SI_Woolf2021!$E$9:$E$93-BX$58))*(BX$58-Fperm_SI_Woolf2021!$E$9:$E$93)/10))),Fperm_SI_Woolf2021!$D$9:$D$93))</f>
        <v>0.12190384489423012</v>
      </c>
      <c r="BY132" s="51" cm="1">
        <f t="array" ref="BY132">MIN(1,SLOPE(Fperm_SI_Woolf2021!$F$9:$F$93*EXP(-Fperm_SI_Woolf2021!$I$9:$I$93*$C132*IF(BY$58=Fperm_SI_Woolf2021!$E$9:$E$93,1,EXP(LN((1.1*(Fperm_SI_Woolf2021!$E$9:$E$93-BY$58)-63.1579*EXP(-0.19*Fperm_SI_Woolf2021!$E$9:$E$93)+63.1579*EXP(-0.19*BY$58))/(Fperm_SI_Woolf2021!$E$9:$E$93-BY$58))*(BY$58-Fperm_SI_Woolf2021!$E$9:$E$93)/10))) + Fperm_SI_Woolf2021!$G$9:$G$93*EXP(-Fperm_SI_Woolf2021!$J$9:$J$93*$C132*IF(BY$58=Fperm_SI_Woolf2021!$E$9:$E$93,1,EXP(LN((1.1*(Fperm_SI_Woolf2021!$E$9:$E$93-BY$58)-63.1579*EXP(-0.19*Fperm_SI_Woolf2021!$E$9:$E$93)+63.1579*EXP(-0.19*BY$58))/(Fperm_SI_Woolf2021!$E$9:$E$93-BY$58))*(BY$58-Fperm_SI_Woolf2021!$E$9:$E$93)/10))) + Fperm_SI_Woolf2021!$H$9:$H$93*EXP(-Fperm_SI_Woolf2021!$K$9:$K$93*$C132*IF(BY$58=Fperm_SI_Woolf2021!$E$9:$E$93,1,EXP(LN((1.1*(Fperm_SI_Woolf2021!$E$9:$E$93-BY$58)-63.1579*EXP(-0.19*Fperm_SI_Woolf2021!$E$9:$E$93)+63.1579*EXP(-0.19*BY$58))/(Fperm_SI_Woolf2021!$E$9:$E$93-BY$58))*(BY$58-Fperm_SI_Woolf2021!$E$9:$E$93)/10))),Fperm_SI_Woolf2021!$D$9:$D$93)*BY$57+INTERCEPT(Fperm_SI_Woolf2021!$F$9:$F$93*EXP(-Fperm_SI_Woolf2021!$I$9:$I$93*$C132*IF(BY$58=Fperm_SI_Woolf2021!$E$9:$E$93,1,EXP(LN((1.1*(Fperm_SI_Woolf2021!$E$9:$E$93-BY$58)-63.1579*EXP(-0.19*Fperm_SI_Woolf2021!$E$9:$E$93)+63.1579*EXP(-0.19*BY$58))/(Fperm_SI_Woolf2021!$E$9:$E$93-BY$58))*(BY$58-Fperm_SI_Woolf2021!$E$9:$E$93)/10))) + Fperm_SI_Woolf2021!$G$9:$G$93*EXP(-Fperm_SI_Woolf2021!$J$9:$J$93*$C132*IF(BY$58=Fperm_SI_Woolf2021!$E$9:$E$93,1,EXP(LN((1.1*(Fperm_SI_Woolf2021!$E$9:$E$93-BY$58)-63.1579*EXP(-0.19*Fperm_SI_Woolf2021!$E$9:$E$93)+63.1579*EXP(-0.19*BY$58))/(Fperm_SI_Woolf2021!$E$9:$E$93-BY$58))*(BY$58-Fperm_SI_Woolf2021!$E$9:$E$93)/10))) + Fperm_SI_Woolf2021!$H$9:$H$93*EXP(-Fperm_SI_Woolf2021!$K$9:$K$93*$C132*IF(BY$58=Fperm_SI_Woolf2021!$E$9:$E$93,1,EXP(LN((1.1*(Fperm_SI_Woolf2021!$E$9:$E$93-BY$58)-63.1579*EXP(-0.19*Fperm_SI_Woolf2021!$E$9:$E$93)+63.1579*EXP(-0.19*BY$58))/(Fperm_SI_Woolf2021!$E$9:$E$93-BY$58))*(BY$58-Fperm_SI_Woolf2021!$E$9:$E$93)/10))),Fperm_SI_Woolf2021!$D$9:$D$93))</f>
        <v>0.10844922104092594</v>
      </c>
      <c r="BZ132" s="51" cm="1">
        <f t="array" ref="BZ132">MIN(1,SLOPE(Fperm_SI_Woolf2021!$F$9:$F$93*EXP(-Fperm_SI_Woolf2021!$I$9:$I$93*$C132*IF(BZ$58=Fperm_SI_Woolf2021!$E$9:$E$93,1,EXP(LN((1.1*(Fperm_SI_Woolf2021!$E$9:$E$93-BZ$58)-63.1579*EXP(-0.19*Fperm_SI_Woolf2021!$E$9:$E$93)+63.1579*EXP(-0.19*BZ$58))/(Fperm_SI_Woolf2021!$E$9:$E$93-BZ$58))*(BZ$58-Fperm_SI_Woolf2021!$E$9:$E$93)/10))) + Fperm_SI_Woolf2021!$G$9:$G$93*EXP(-Fperm_SI_Woolf2021!$J$9:$J$93*$C132*IF(BZ$58=Fperm_SI_Woolf2021!$E$9:$E$93,1,EXP(LN((1.1*(Fperm_SI_Woolf2021!$E$9:$E$93-BZ$58)-63.1579*EXP(-0.19*Fperm_SI_Woolf2021!$E$9:$E$93)+63.1579*EXP(-0.19*BZ$58))/(Fperm_SI_Woolf2021!$E$9:$E$93-BZ$58))*(BZ$58-Fperm_SI_Woolf2021!$E$9:$E$93)/10))) + Fperm_SI_Woolf2021!$H$9:$H$93*EXP(-Fperm_SI_Woolf2021!$K$9:$K$93*$C132*IF(BZ$58=Fperm_SI_Woolf2021!$E$9:$E$93,1,EXP(LN((1.1*(Fperm_SI_Woolf2021!$E$9:$E$93-BZ$58)-63.1579*EXP(-0.19*Fperm_SI_Woolf2021!$E$9:$E$93)+63.1579*EXP(-0.19*BZ$58))/(Fperm_SI_Woolf2021!$E$9:$E$93-BZ$58))*(BZ$58-Fperm_SI_Woolf2021!$E$9:$E$93)/10))),Fperm_SI_Woolf2021!$D$9:$D$93)*BZ$57+INTERCEPT(Fperm_SI_Woolf2021!$F$9:$F$93*EXP(-Fperm_SI_Woolf2021!$I$9:$I$93*$C132*IF(BZ$58=Fperm_SI_Woolf2021!$E$9:$E$93,1,EXP(LN((1.1*(Fperm_SI_Woolf2021!$E$9:$E$93-BZ$58)-63.1579*EXP(-0.19*Fperm_SI_Woolf2021!$E$9:$E$93)+63.1579*EXP(-0.19*BZ$58))/(Fperm_SI_Woolf2021!$E$9:$E$93-BZ$58))*(BZ$58-Fperm_SI_Woolf2021!$E$9:$E$93)/10))) + Fperm_SI_Woolf2021!$G$9:$G$93*EXP(-Fperm_SI_Woolf2021!$J$9:$J$93*$C132*IF(BZ$58=Fperm_SI_Woolf2021!$E$9:$E$93,1,EXP(LN((1.1*(Fperm_SI_Woolf2021!$E$9:$E$93-BZ$58)-63.1579*EXP(-0.19*Fperm_SI_Woolf2021!$E$9:$E$93)+63.1579*EXP(-0.19*BZ$58))/(Fperm_SI_Woolf2021!$E$9:$E$93-BZ$58))*(BZ$58-Fperm_SI_Woolf2021!$E$9:$E$93)/10))) + Fperm_SI_Woolf2021!$H$9:$H$93*EXP(-Fperm_SI_Woolf2021!$K$9:$K$93*$C132*IF(BZ$58=Fperm_SI_Woolf2021!$E$9:$E$93,1,EXP(LN((1.1*(Fperm_SI_Woolf2021!$E$9:$E$93-BZ$58)-63.1579*EXP(-0.19*Fperm_SI_Woolf2021!$E$9:$E$93)+63.1579*EXP(-0.19*BZ$58))/(Fperm_SI_Woolf2021!$E$9:$E$93-BZ$58))*(BZ$58-Fperm_SI_Woolf2021!$E$9:$E$93)/10))),Fperm_SI_Woolf2021!$D$9:$D$93))</f>
        <v>9.4994597187621738E-2</v>
      </c>
    </row>
    <row r="133" spans="3:78" x14ac:dyDescent="0.2">
      <c r="C133" s="48">
        <v>730</v>
      </c>
      <c r="D133" s="51" cm="1">
        <f t="array" ref="D133">MIN(1,SLOPE(Fperm_SI_Woolf2021!$F$9:$F$93*EXP(-Fperm_SI_Woolf2021!$I$9:$I$93*$C133*IF(D$58=Fperm_SI_Woolf2021!$E$9:$E$93,1,EXP(LN((1.1*(Fperm_SI_Woolf2021!$E$9:$E$93-D$58)-63.1579*EXP(-0.19*Fperm_SI_Woolf2021!$E$9:$E$93)+63.1579*EXP(-0.19*D$58))/(Fperm_SI_Woolf2021!$E$9:$E$93-D$58))*(D$58-Fperm_SI_Woolf2021!$E$9:$E$93)/10))) + Fperm_SI_Woolf2021!$G$9:$G$93*EXP(-Fperm_SI_Woolf2021!$J$9:$J$93*$C133*IF(D$58=Fperm_SI_Woolf2021!$E$9:$E$93,1,EXP(LN((1.1*(Fperm_SI_Woolf2021!$E$9:$E$93-D$58)-63.1579*EXP(-0.19*Fperm_SI_Woolf2021!$E$9:$E$93)+63.1579*EXP(-0.19*D$58))/(Fperm_SI_Woolf2021!$E$9:$E$93-D$58))*(D$58-Fperm_SI_Woolf2021!$E$9:$E$93)/10))) + Fperm_SI_Woolf2021!$H$9:$H$93*EXP(-Fperm_SI_Woolf2021!$K$9:$K$93*$C133*IF(D$58=Fperm_SI_Woolf2021!$E$9:$E$93,1,EXP(LN((1.1*(Fperm_SI_Woolf2021!$E$9:$E$93-D$58)-63.1579*EXP(-0.19*Fperm_SI_Woolf2021!$E$9:$E$93)+63.1579*EXP(-0.19*D$58))/(Fperm_SI_Woolf2021!$E$9:$E$93-D$58))*(D$58-Fperm_SI_Woolf2021!$E$9:$E$93)/10))),Fperm_SI_Woolf2021!$D$9:$D$93)*D$57+INTERCEPT(Fperm_SI_Woolf2021!$F$9:$F$93*EXP(-Fperm_SI_Woolf2021!$I$9:$I$93*$C133*IF(D$58=Fperm_SI_Woolf2021!$E$9:$E$93,1,EXP(LN((1.1*(Fperm_SI_Woolf2021!$E$9:$E$93-D$58)-63.1579*EXP(-0.19*Fperm_SI_Woolf2021!$E$9:$E$93)+63.1579*EXP(-0.19*D$58))/(Fperm_SI_Woolf2021!$E$9:$E$93-D$58))*(D$58-Fperm_SI_Woolf2021!$E$9:$E$93)/10))) + Fperm_SI_Woolf2021!$G$9:$G$93*EXP(-Fperm_SI_Woolf2021!$J$9:$J$93*$C133*IF(D$58=Fperm_SI_Woolf2021!$E$9:$E$93,1,EXP(LN((1.1*(Fperm_SI_Woolf2021!$E$9:$E$93-D$58)-63.1579*EXP(-0.19*Fperm_SI_Woolf2021!$E$9:$E$93)+63.1579*EXP(-0.19*D$58))/(Fperm_SI_Woolf2021!$E$9:$E$93-D$58))*(D$58-Fperm_SI_Woolf2021!$E$9:$E$93)/10))) + Fperm_SI_Woolf2021!$H$9:$H$93*EXP(-Fperm_SI_Woolf2021!$K$9:$K$93*$C133*IF(D$58=Fperm_SI_Woolf2021!$E$9:$E$93,1,EXP(LN((1.1*(Fperm_SI_Woolf2021!$E$9:$E$93-D$58)-63.1579*EXP(-0.19*Fperm_SI_Woolf2021!$E$9:$E$93)+63.1579*EXP(-0.19*D$58))/(Fperm_SI_Woolf2021!$E$9:$E$93-D$58))*(D$58-Fperm_SI_Woolf2021!$E$9:$E$93)/10))),Fperm_SI_Woolf2021!$D$9:$D$93))</f>
        <v>0.86757294599020796</v>
      </c>
      <c r="E133" s="51" cm="1">
        <f t="array" ref="E133">MIN(1,SLOPE(Fperm_SI_Woolf2021!$F$9:$F$93*EXP(-Fperm_SI_Woolf2021!$I$9:$I$93*$C133*IF(E$58=Fperm_SI_Woolf2021!$E$9:$E$93,1,EXP(LN((1.1*(Fperm_SI_Woolf2021!$E$9:$E$93-E$58)-63.1579*EXP(-0.19*Fperm_SI_Woolf2021!$E$9:$E$93)+63.1579*EXP(-0.19*E$58))/(Fperm_SI_Woolf2021!$E$9:$E$93-E$58))*(E$58-Fperm_SI_Woolf2021!$E$9:$E$93)/10))) + Fperm_SI_Woolf2021!$G$9:$G$93*EXP(-Fperm_SI_Woolf2021!$J$9:$J$93*$C133*IF(E$58=Fperm_SI_Woolf2021!$E$9:$E$93,1,EXP(LN((1.1*(Fperm_SI_Woolf2021!$E$9:$E$93-E$58)-63.1579*EXP(-0.19*Fperm_SI_Woolf2021!$E$9:$E$93)+63.1579*EXP(-0.19*E$58))/(Fperm_SI_Woolf2021!$E$9:$E$93-E$58))*(E$58-Fperm_SI_Woolf2021!$E$9:$E$93)/10))) + Fperm_SI_Woolf2021!$H$9:$H$93*EXP(-Fperm_SI_Woolf2021!$K$9:$K$93*$C133*IF(E$58=Fperm_SI_Woolf2021!$E$9:$E$93,1,EXP(LN((1.1*(Fperm_SI_Woolf2021!$E$9:$E$93-E$58)-63.1579*EXP(-0.19*Fperm_SI_Woolf2021!$E$9:$E$93)+63.1579*EXP(-0.19*E$58))/(Fperm_SI_Woolf2021!$E$9:$E$93-E$58))*(E$58-Fperm_SI_Woolf2021!$E$9:$E$93)/10))),Fperm_SI_Woolf2021!$D$9:$D$93)*E$57+INTERCEPT(Fperm_SI_Woolf2021!$F$9:$F$93*EXP(-Fperm_SI_Woolf2021!$I$9:$I$93*$C133*IF(E$58=Fperm_SI_Woolf2021!$E$9:$E$93,1,EXP(LN((1.1*(Fperm_SI_Woolf2021!$E$9:$E$93-E$58)-63.1579*EXP(-0.19*Fperm_SI_Woolf2021!$E$9:$E$93)+63.1579*EXP(-0.19*E$58))/(Fperm_SI_Woolf2021!$E$9:$E$93-E$58))*(E$58-Fperm_SI_Woolf2021!$E$9:$E$93)/10))) + Fperm_SI_Woolf2021!$G$9:$G$93*EXP(-Fperm_SI_Woolf2021!$J$9:$J$93*$C133*IF(E$58=Fperm_SI_Woolf2021!$E$9:$E$93,1,EXP(LN((1.1*(Fperm_SI_Woolf2021!$E$9:$E$93-E$58)-63.1579*EXP(-0.19*Fperm_SI_Woolf2021!$E$9:$E$93)+63.1579*EXP(-0.19*E$58))/(Fperm_SI_Woolf2021!$E$9:$E$93-E$58))*(E$58-Fperm_SI_Woolf2021!$E$9:$E$93)/10))) + Fperm_SI_Woolf2021!$H$9:$H$93*EXP(-Fperm_SI_Woolf2021!$K$9:$K$93*$C133*IF(E$58=Fperm_SI_Woolf2021!$E$9:$E$93,1,EXP(LN((1.1*(Fperm_SI_Woolf2021!$E$9:$E$93-E$58)-63.1579*EXP(-0.19*Fperm_SI_Woolf2021!$E$9:$E$93)+63.1579*EXP(-0.19*E$58))/(Fperm_SI_Woolf2021!$E$9:$E$93-E$58))*(E$58-Fperm_SI_Woolf2021!$E$9:$E$93)/10))),Fperm_SI_Woolf2021!$D$9:$D$93))</f>
        <v>0.8352625622183929</v>
      </c>
      <c r="F133" s="51" cm="1">
        <f t="array" ref="F133">MIN(1,SLOPE(Fperm_SI_Woolf2021!$F$9:$F$93*EXP(-Fperm_SI_Woolf2021!$I$9:$I$93*$C133*IF(F$58=Fperm_SI_Woolf2021!$E$9:$E$93,1,EXP(LN((1.1*(Fperm_SI_Woolf2021!$E$9:$E$93-F$58)-63.1579*EXP(-0.19*Fperm_SI_Woolf2021!$E$9:$E$93)+63.1579*EXP(-0.19*F$58))/(Fperm_SI_Woolf2021!$E$9:$E$93-F$58))*(F$58-Fperm_SI_Woolf2021!$E$9:$E$93)/10))) + Fperm_SI_Woolf2021!$G$9:$G$93*EXP(-Fperm_SI_Woolf2021!$J$9:$J$93*$C133*IF(F$58=Fperm_SI_Woolf2021!$E$9:$E$93,1,EXP(LN((1.1*(Fperm_SI_Woolf2021!$E$9:$E$93-F$58)-63.1579*EXP(-0.19*Fperm_SI_Woolf2021!$E$9:$E$93)+63.1579*EXP(-0.19*F$58))/(Fperm_SI_Woolf2021!$E$9:$E$93-F$58))*(F$58-Fperm_SI_Woolf2021!$E$9:$E$93)/10))) + Fperm_SI_Woolf2021!$H$9:$H$93*EXP(-Fperm_SI_Woolf2021!$K$9:$K$93*$C133*IF(F$58=Fperm_SI_Woolf2021!$E$9:$E$93,1,EXP(LN((1.1*(Fperm_SI_Woolf2021!$E$9:$E$93-F$58)-63.1579*EXP(-0.19*Fperm_SI_Woolf2021!$E$9:$E$93)+63.1579*EXP(-0.19*F$58))/(Fperm_SI_Woolf2021!$E$9:$E$93-F$58))*(F$58-Fperm_SI_Woolf2021!$E$9:$E$93)/10))),Fperm_SI_Woolf2021!$D$9:$D$93)*F$57+INTERCEPT(Fperm_SI_Woolf2021!$F$9:$F$93*EXP(-Fperm_SI_Woolf2021!$I$9:$I$93*$C133*IF(F$58=Fperm_SI_Woolf2021!$E$9:$E$93,1,EXP(LN((1.1*(Fperm_SI_Woolf2021!$E$9:$E$93-F$58)-63.1579*EXP(-0.19*Fperm_SI_Woolf2021!$E$9:$E$93)+63.1579*EXP(-0.19*F$58))/(Fperm_SI_Woolf2021!$E$9:$E$93-F$58))*(F$58-Fperm_SI_Woolf2021!$E$9:$E$93)/10))) + Fperm_SI_Woolf2021!$G$9:$G$93*EXP(-Fperm_SI_Woolf2021!$J$9:$J$93*$C133*IF(F$58=Fperm_SI_Woolf2021!$E$9:$E$93,1,EXP(LN((1.1*(Fperm_SI_Woolf2021!$E$9:$E$93-F$58)-63.1579*EXP(-0.19*Fperm_SI_Woolf2021!$E$9:$E$93)+63.1579*EXP(-0.19*F$58))/(Fperm_SI_Woolf2021!$E$9:$E$93-F$58))*(F$58-Fperm_SI_Woolf2021!$E$9:$E$93)/10))) + Fperm_SI_Woolf2021!$H$9:$H$93*EXP(-Fperm_SI_Woolf2021!$K$9:$K$93*$C133*IF(F$58=Fperm_SI_Woolf2021!$E$9:$E$93,1,EXP(LN((1.1*(Fperm_SI_Woolf2021!$E$9:$E$93-F$58)-63.1579*EXP(-0.19*Fperm_SI_Woolf2021!$E$9:$E$93)+63.1579*EXP(-0.19*F$58))/(Fperm_SI_Woolf2021!$E$9:$E$93-F$58))*(F$58-Fperm_SI_Woolf2021!$E$9:$E$93)/10))),Fperm_SI_Woolf2021!$D$9:$D$93))</f>
        <v>0.80295217844657785</v>
      </c>
      <c r="G133" s="51" cm="1">
        <f t="array" ref="G133">MIN(1,SLOPE(Fperm_SI_Woolf2021!$F$9:$F$93*EXP(-Fperm_SI_Woolf2021!$I$9:$I$93*$C133*IF(G$58=Fperm_SI_Woolf2021!$E$9:$E$93,1,EXP(LN((1.1*(Fperm_SI_Woolf2021!$E$9:$E$93-G$58)-63.1579*EXP(-0.19*Fperm_SI_Woolf2021!$E$9:$E$93)+63.1579*EXP(-0.19*G$58))/(Fperm_SI_Woolf2021!$E$9:$E$93-G$58))*(G$58-Fperm_SI_Woolf2021!$E$9:$E$93)/10))) + Fperm_SI_Woolf2021!$G$9:$G$93*EXP(-Fperm_SI_Woolf2021!$J$9:$J$93*$C133*IF(G$58=Fperm_SI_Woolf2021!$E$9:$E$93,1,EXP(LN((1.1*(Fperm_SI_Woolf2021!$E$9:$E$93-G$58)-63.1579*EXP(-0.19*Fperm_SI_Woolf2021!$E$9:$E$93)+63.1579*EXP(-0.19*G$58))/(Fperm_SI_Woolf2021!$E$9:$E$93-G$58))*(G$58-Fperm_SI_Woolf2021!$E$9:$E$93)/10))) + Fperm_SI_Woolf2021!$H$9:$H$93*EXP(-Fperm_SI_Woolf2021!$K$9:$K$93*$C133*IF(G$58=Fperm_SI_Woolf2021!$E$9:$E$93,1,EXP(LN((1.1*(Fperm_SI_Woolf2021!$E$9:$E$93-G$58)-63.1579*EXP(-0.19*Fperm_SI_Woolf2021!$E$9:$E$93)+63.1579*EXP(-0.19*G$58))/(Fperm_SI_Woolf2021!$E$9:$E$93-G$58))*(G$58-Fperm_SI_Woolf2021!$E$9:$E$93)/10))),Fperm_SI_Woolf2021!$D$9:$D$93)*G$57+INTERCEPT(Fperm_SI_Woolf2021!$F$9:$F$93*EXP(-Fperm_SI_Woolf2021!$I$9:$I$93*$C133*IF(G$58=Fperm_SI_Woolf2021!$E$9:$E$93,1,EXP(LN((1.1*(Fperm_SI_Woolf2021!$E$9:$E$93-G$58)-63.1579*EXP(-0.19*Fperm_SI_Woolf2021!$E$9:$E$93)+63.1579*EXP(-0.19*G$58))/(Fperm_SI_Woolf2021!$E$9:$E$93-G$58))*(G$58-Fperm_SI_Woolf2021!$E$9:$E$93)/10))) + Fperm_SI_Woolf2021!$G$9:$G$93*EXP(-Fperm_SI_Woolf2021!$J$9:$J$93*$C133*IF(G$58=Fperm_SI_Woolf2021!$E$9:$E$93,1,EXP(LN((1.1*(Fperm_SI_Woolf2021!$E$9:$E$93-G$58)-63.1579*EXP(-0.19*Fperm_SI_Woolf2021!$E$9:$E$93)+63.1579*EXP(-0.19*G$58))/(Fperm_SI_Woolf2021!$E$9:$E$93-G$58))*(G$58-Fperm_SI_Woolf2021!$E$9:$E$93)/10))) + Fperm_SI_Woolf2021!$H$9:$H$93*EXP(-Fperm_SI_Woolf2021!$K$9:$K$93*$C133*IF(G$58=Fperm_SI_Woolf2021!$E$9:$E$93,1,EXP(LN((1.1*(Fperm_SI_Woolf2021!$E$9:$E$93-G$58)-63.1579*EXP(-0.19*Fperm_SI_Woolf2021!$E$9:$E$93)+63.1579*EXP(-0.19*G$58))/(Fperm_SI_Woolf2021!$E$9:$E$93-G$58))*(G$58-Fperm_SI_Woolf2021!$E$9:$E$93)/10))),Fperm_SI_Woolf2021!$D$9:$D$93))</f>
        <v>0.77064179467476279</v>
      </c>
      <c r="H133" s="51" cm="1">
        <f t="array" ref="H133">MIN(1,SLOPE(Fperm_SI_Woolf2021!$F$9:$F$93*EXP(-Fperm_SI_Woolf2021!$I$9:$I$93*$C133*IF(H$58=Fperm_SI_Woolf2021!$E$9:$E$93,1,EXP(LN((1.1*(Fperm_SI_Woolf2021!$E$9:$E$93-H$58)-63.1579*EXP(-0.19*Fperm_SI_Woolf2021!$E$9:$E$93)+63.1579*EXP(-0.19*H$58))/(Fperm_SI_Woolf2021!$E$9:$E$93-H$58))*(H$58-Fperm_SI_Woolf2021!$E$9:$E$93)/10))) + Fperm_SI_Woolf2021!$G$9:$G$93*EXP(-Fperm_SI_Woolf2021!$J$9:$J$93*$C133*IF(H$58=Fperm_SI_Woolf2021!$E$9:$E$93,1,EXP(LN((1.1*(Fperm_SI_Woolf2021!$E$9:$E$93-H$58)-63.1579*EXP(-0.19*Fperm_SI_Woolf2021!$E$9:$E$93)+63.1579*EXP(-0.19*H$58))/(Fperm_SI_Woolf2021!$E$9:$E$93-H$58))*(H$58-Fperm_SI_Woolf2021!$E$9:$E$93)/10))) + Fperm_SI_Woolf2021!$H$9:$H$93*EXP(-Fperm_SI_Woolf2021!$K$9:$K$93*$C133*IF(H$58=Fperm_SI_Woolf2021!$E$9:$E$93,1,EXP(LN((1.1*(Fperm_SI_Woolf2021!$E$9:$E$93-H$58)-63.1579*EXP(-0.19*Fperm_SI_Woolf2021!$E$9:$E$93)+63.1579*EXP(-0.19*H$58))/(Fperm_SI_Woolf2021!$E$9:$E$93-H$58))*(H$58-Fperm_SI_Woolf2021!$E$9:$E$93)/10))),Fperm_SI_Woolf2021!$D$9:$D$93)*H$57+INTERCEPT(Fperm_SI_Woolf2021!$F$9:$F$93*EXP(-Fperm_SI_Woolf2021!$I$9:$I$93*$C133*IF(H$58=Fperm_SI_Woolf2021!$E$9:$E$93,1,EXP(LN((1.1*(Fperm_SI_Woolf2021!$E$9:$E$93-H$58)-63.1579*EXP(-0.19*Fperm_SI_Woolf2021!$E$9:$E$93)+63.1579*EXP(-0.19*H$58))/(Fperm_SI_Woolf2021!$E$9:$E$93-H$58))*(H$58-Fperm_SI_Woolf2021!$E$9:$E$93)/10))) + Fperm_SI_Woolf2021!$G$9:$G$93*EXP(-Fperm_SI_Woolf2021!$J$9:$J$93*$C133*IF(H$58=Fperm_SI_Woolf2021!$E$9:$E$93,1,EXP(LN((1.1*(Fperm_SI_Woolf2021!$E$9:$E$93-H$58)-63.1579*EXP(-0.19*Fperm_SI_Woolf2021!$E$9:$E$93)+63.1579*EXP(-0.19*H$58))/(Fperm_SI_Woolf2021!$E$9:$E$93-H$58))*(H$58-Fperm_SI_Woolf2021!$E$9:$E$93)/10))) + Fperm_SI_Woolf2021!$H$9:$H$93*EXP(-Fperm_SI_Woolf2021!$K$9:$K$93*$C133*IF(H$58=Fperm_SI_Woolf2021!$E$9:$E$93,1,EXP(LN((1.1*(Fperm_SI_Woolf2021!$E$9:$E$93-H$58)-63.1579*EXP(-0.19*Fperm_SI_Woolf2021!$E$9:$E$93)+63.1579*EXP(-0.19*H$58))/(Fperm_SI_Woolf2021!$E$9:$E$93-H$58))*(H$58-Fperm_SI_Woolf2021!$E$9:$E$93)/10))),Fperm_SI_Woolf2021!$D$9:$D$93))</f>
        <v>0.73833141090294774</v>
      </c>
      <c r="I133" s="51" cm="1">
        <f t="array" ref="I133">MIN(1,SLOPE(Fperm_SI_Woolf2021!$F$9:$F$93*EXP(-Fperm_SI_Woolf2021!$I$9:$I$93*$C133*IF(I$58=Fperm_SI_Woolf2021!$E$9:$E$93,1,EXP(LN((1.1*(Fperm_SI_Woolf2021!$E$9:$E$93-I$58)-63.1579*EXP(-0.19*Fperm_SI_Woolf2021!$E$9:$E$93)+63.1579*EXP(-0.19*I$58))/(Fperm_SI_Woolf2021!$E$9:$E$93-I$58))*(I$58-Fperm_SI_Woolf2021!$E$9:$E$93)/10))) + Fperm_SI_Woolf2021!$G$9:$G$93*EXP(-Fperm_SI_Woolf2021!$J$9:$J$93*$C133*IF(I$58=Fperm_SI_Woolf2021!$E$9:$E$93,1,EXP(LN((1.1*(Fperm_SI_Woolf2021!$E$9:$E$93-I$58)-63.1579*EXP(-0.19*Fperm_SI_Woolf2021!$E$9:$E$93)+63.1579*EXP(-0.19*I$58))/(Fperm_SI_Woolf2021!$E$9:$E$93-I$58))*(I$58-Fperm_SI_Woolf2021!$E$9:$E$93)/10))) + Fperm_SI_Woolf2021!$H$9:$H$93*EXP(-Fperm_SI_Woolf2021!$K$9:$K$93*$C133*IF(I$58=Fperm_SI_Woolf2021!$E$9:$E$93,1,EXP(LN((1.1*(Fperm_SI_Woolf2021!$E$9:$E$93-I$58)-63.1579*EXP(-0.19*Fperm_SI_Woolf2021!$E$9:$E$93)+63.1579*EXP(-0.19*I$58))/(Fperm_SI_Woolf2021!$E$9:$E$93-I$58))*(I$58-Fperm_SI_Woolf2021!$E$9:$E$93)/10))),Fperm_SI_Woolf2021!$D$9:$D$93)*I$57+INTERCEPT(Fperm_SI_Woolf2021!$F$9:$F$93*EXP(-Fperm_SI_Woolf2021!$I$9:$I$93*$C133*IF(I$58=Fperm_SI_Woolf2021!$E$9:$E$93,1,EXP(LN((1.1*(Fperm_SI_Woolf2021!$E$9:$E$93-I$58)-63.1579*EXP(-0.19*Fperm_SI_Woolf2021!$E$9:$E$93)+63.1579*EXP(-0.19*I$58))/(Fperm_SI_Woolf2021!$E$9:$E$93-I$58))*(I$58-Fperm_SI_Woolf2021!$E$9:$E$93)/10))) + Fperm_SI_Woolf2021!$G$9:$G$93*EXP(-Fperm_SI_Woolf2021!$J$9:$J$93*$C133*IF(I$58=Fperm_SI_Woolf2021!$E$9:$E$93,1,EXP(LN((1.1*(Fperm_SI_Woolf2021!$E$9:$E$93-I$58)-63.1579*EXP(-0.19*Fperm_SI_Woolf2021!$E$9:$E$93)+63.1579*EXP(-0.19*I$58))/(Fperm_SI_Woolf2021!$E$9:$E$93-I$58))*(I$58-Fperm_SI_Woolf2021!$E$9:$E$93)/10))) + Fperm_SI_Woolf2021!$H$9:$H$93*EXP(-Fperm_SI_Woolf2021!$K$9:$K$93*$C133*IF(I$58=Fperm_SI_Woolf2021!$E$9:$E$93,1,EXP(LN((1.1*(Fperm_SI_Woolf2021!$E$9:$E$93-I$58)-63.1579*EXP(-0.19*Fperm_SI_Woolf2021!$E$9:$E$93)+63.1579*EXP(-0.19*I$58))/(Fperm_SI_Woolf2021!$E$9:$E$93-I$58))*(I$58-Fperm_SI_Woolf2021!$E$9:$E$93)/10))),Fperm_SI_Woolf2021!$D$9:$D$93))</f>
        <v>0.70602102713113268</v>
      </c>
      <c r="J133" s="51" cm="1">
        <f t="array" ref="J133">MIN(1,SLOPE(Fperm_SI_Woolf2021!$F$9:$F$93*EXP(-Fperm_SI_Woolf2021!$I$9:$I$93*$C133*IF(J$58=Fperm_SI_Woolf2021!$E$9:$E$93,1,EXP(LN((1.1*(Fperm_SI_Woolf2021!$E$9:$E$93-J$58)-63.1579*EXP(-0.19*Fperm_SI_Woolf2021!$E$9:$E$93)+63.1579*EXP(-0.19*J$58))/(Fperm_SI_Woolf2021!$E$9:$E$93-J$58))*(J$58-Fperm_SI_Woolf2021!$E$9:$E$93)/10))) + Fperm_SI_Woolf2021!$G$9:$G$93*EXP(-Fperm_SI_Woolf2021!$J$9:$J$93*$C133*IF(J$58=Fperm_SI_Woolf2021!$E$9:$E$93,1,EXP(LN((1.1*(Fperm_SI_Woolf2021!$E$9:$E$93-J$58)-63.1579*EXP(-0.19*Fperm_SI_Woolf2021!$E$9:$E$93)+63.1579*EXP(-0.19*J$58))/(Fperm_SI_Woolf2021!$E$9:$E$93-J$58))*(J$58-Fperm_SI_Woolf2021!$E$9:$E$93)/10))) + Fperm_SI_Woolf2021!$H$9:$H$93*EXP(-Fperm_SI_Woolf2021!$K$9:$K$93*$C133*IF(J$58=Fperm_SI_Woolf2021!$E$9:$E$93,1,EXP(LN((1.1*(Fperm_SI_Woolf2021!$E$9:$E$93-J$58)-63.1579*EXP(-0.19*Fperm_SI_Woolf2021!$E$9:$E$93)+63.1579*EXP(-0.19*J$58))/(Fperm_SI_Woolf2021!$E$9:$E$93-J$58))*(J$58-Fperm_SI_Woolf2021!$E$9:$E$93)/10))),Fperm_SI_Woolf2021!$D$9:$D$93)*J$57+INTERCEPT(Fperm_SI_Woolf2021!$F$9:$F$93*EXP(-Fperm_SI_Woolf2021!$I$9:$I$93*$C133*IF(J$58=Fperm_SI_Woolf2021!$E$9:$E$93,1,EXP(LN((1.1*(Fperm_SI_Woolf2021!$E$9:$E$93-J$58)-63.1579*EXP(-0.19*Fperm_SI_Woolf2021!$E$9:$E$93)+63.1579*EXP(-0.19*J$58))/(Fperm_SI_Woolf2021!$E$9:$E$93-J$58))*(J$58-Fperm_SI_Woolf2021!$E$9:$E$93)/10))) + Fperm_SI_Woolf2021!$G$9:$G$93*EXP(-Fperm_SI_Woolf2021!$J$9:$J$93*$C133*IF(J$58=Fperm_SI_Woolf2021!$E$9:$E$93,1,EXP(LN((1.1*(Fperm_SI_Woolf2021!$E$9:$E$93-J$58)-63.1579*EXP(-0.19*Fperm_SI_Woolf2021!$E$9:$E$93)+63.1579*EXP(-0.19*J$58))/(Fperm_SI_Woolf2021!$E$9:$E$93-J$58))*(J$58-Fperm_SI_Woolf2021!$E$9:$E$93)/10))) + Fperm_SI_Woolf2021!$H$9:$H$93*EXP(-Fperm_SI_Woolf2021!$K$9:$K$93*$C133*IF(J$58=Fperm_SI_Woolf2021!$E$9:$E$93,1,EXP(LN((1.1*(Fperm_SI_Woolf2021!$E$9:$E$93-J$58)-63.1579*EXP(-0.19*Fperm_SI_Woolf2021!$E$9:$E$93)+63.1579*EXP(-0.19*J$58))/(Fperm_SI_Woolf2021!$E$9:$E$93-J$58))*(J$58-Fperm_SI_Woolf2021!$E$9:$E$93)/10))),Fperm_SI_Woolf2021!$D$9:$D$93))</f>
        <v>0.67371064335931763</v>
      </c>
      <c r="K133" s="51" cm="1">
        <f t="array" ref="K133">MIN(1,SLOPE(Fperm_SI_Woolf2021!$F$9:$F$93*EXP(-Fperm_SI_Woolf2021!$I$9:$I$93*$C133*IF(K$58=Fperm_SI_Woolf2021!$E$9:$E$93,1,EXP(LN((1.1*(Fperm_SI_Woolf2021!$E$9:$E$93-K$58)-63.1579*EXP(-0.19*Fperm_SI_Woolf2021!$E$9:$E$93)+63.1579*EXP(-0.19*K$58))/(Fperm_SI_Woolf2021!$E$9:$E$93-K$58))*(K$58-Fperm_SI_Woolf2021!$E$9:$E$93)/10))) + Fperm_SI_Woolf2021!$G$9:$G$93*EXP(-Fperm_SI_Woolf2021!$J$9:$J$93*$C133*IF(K$58=Fperm_SI_Woolf2021!$E$9:$E$93,1,EXP(LN((1.1*(Fperm_SI_Woolf2021!$E$9:$E$93-K$58)-63.1579*EXP(-0.19*Fperm_SI_Woolf2021!$E$9:$E$93)+63.1579*EXP(-0.19*K$58))/(Fperm_SI_Woolf2021!$E$9:$E$93-K$58))*(K$58-Fperm_SI_Woolf2021!$E$9:$E$93)/10))) + Fperm_SI_Woolf2021!$H$9:$H$93*EXP(-Fperm_SI_Woolf2021!$K$9:$K$93*$C133*IF(K$58=Fperm_SI_Woolf2021!$E$9:$E$93,1,EXP(LN((1.1*(Fperm_SI_Woolf2021!$E$9:$E$93-K$58)-63.1579*EXP(-0.19*Fperm_SI_Woolf2021!$E$9:$E$93)+63.1579*EXP(-0.19*K$58))/(Fperm_SI_Woolf2021!$E$9:$E$93-K$58))*(K$58-Fperm_SI_Woolf2021!$E$9:$E$93)/10))),Fperm_SI_Woolf2021!$D$9:$D$93)*K$57+INTERCEPT(Fperm_SI_Woolf2021!$F$9:$F$93*EXP(-Fperm_SI_Woolf2021!$I$9:$I$93*$C133*IF(K$58=Fperm_SI_Woolf2021!$E$9:$E$93,1,EXP(LN((1.1*(Fperm_SI_Woolf2021!$E$9:$E$93-K$58)-63.1579*EXP(-0.19*Fperm_SI_Woolf2021!$E$9:$E$93)+63.1579*EXP(-0.19*K$58))/(Fperm_SI_Woolf2021!$E$9:$E$93-K$58))*(K$58-Fperm_SI_Woolf2021!$E$9:$E$93)/10))) + Fperm_SI_Woolf2021!$G$9:$G$93*EXP(-Fperm_SI_Woolf2021!$J$9:$J$93*$C133*IF(K$58=Fperm_SI_Woolf2021!$E$9:$E$93,1,EXP(LN((1.1*(Fperm_SI_Woolf2021!$E$9:$E$93-K$58)-63.1579*EXP(-0.19*Fperm_SI_Woolf2021!$E$9:$E$93)+63.1579*EXP(-0.19*K$58))/(Fperm_SI_Woolf2021!$E$9:$E$93-K$58))*(K$58-Fperm_SI_Woolf2021!$E$9:$E$93)/10))) + Fperm_SI_Woolf2021!$H$9:$H$93*EXP(-Fperm_SI_Woolf2021!$K$9:$K$93*$C133*IF(K$58=Fperm_SI_Woolf2021!$E$9:$E$93,1,EXP(LN((1.1*(Fperm_SI_Woolf2021!$E$9:$E$93-K$58)-63.1579*EXP(-0.19*Fperm_SI_Woolf2021!$E$9:$E$93)+63.1579*EXP(-0.19*K$58))/(Fperm_SI_Woolf2021!$E$9:$E$93-K$58))*(K$58-Fperm_SI_Woolf2021!$E$9:$E$93)/10))),Fperm_SI_Woolf2021!$D$9:$D$93))</f>
        <v>0.64140025958750257</v>
      </c>
      <c r="L133" s="51" cm="1">
        <f t="array" ref="L133">MIN(1,SLOPE(Fperm_SI_Woolf2021!$F$9:$F$93*EXP(-Fperm_SI_Woolf2021!$I$9:$I$93*$C133*IF(L$58=Fperm_SI_Woolf2021!$E$9:$E$93,1,EXP(LN((1.1*(Fperm_SI_Woolf2021!$E$9:$E$93-L$58)-63.1579*EXP(-0.19*Fperm_SI_Woolf2021!$E$9:$E$93)+63.1579*EXP(-0.19*L$58))/(Fperm_SI_Woolf2021!$E$9:$E$93-L$58))*(L$58-Fperm_SI_Woolf2021!$E$9:$E$93)/10))) + Fperm_SI_Woolf2021!$G$9:$G$93*EXP(-Fperm_SI_Woolf2021!$J$9:$J$93*$C133*IF(L$58=Fperm_SI_Woolf2021!$E$9:$E$93,1,EXP(LN((1.1*(Fperm_SI_Woolf2021!$E$9:$E$93-L$58)-63.1579*EXP(-0.19*Fperm_SI_Woolf2021!$E$9:$E$93)+63.1579*EXP(-0.19*L$58))/(Fperm_SI_Woolf2021!$E$9:$E$93-L$58))*(L$58-Fperm_SI_Woolf2021!$E$9:$E$93)/10))) + Fperm_SI_Woolf2021!$H$9:$H$93*EXP(-Fperm_SI_Woolf2021!$K$9:$K$93*$C133*IF(L$58=Fperm_SI_Woolf2021!$E$9:$E$93,1,EXP(LN((1.1*(Fperm_SI_Woolf2021!$E$9:$E$93-L$58)-63.1579*EXP(-0.19*Fperm_SI_Woolf2021!$E$9:$E$93)+63.1579*EXP(-0.19*L$58))/(Fperm_SI_Woolf2021!$E$9:$E$93-L$58))*(L$58-Fperm_SI_Woolf2021!$E$9:$E$93)/10))),Fperm_SI_Woolf2021!$D$9:$D$93)*L$57+INTERCEPT(Fperm_SI_Woolf2021!$F$9:$F$93*EXP(-Fperm_SI_Woolf2021!$I$9:$I$93*$C133*IF(L$58=Fperm_SI_Woolf2021!$E$9:$E$93,1,EXP(LN((1.1*(Fperm_SI_Woolf2021!$E$9:$E$93-L$58)-63.1579*EXP(-0.19*Fperm_SI_Woolf2021!$E$9:$E$93)+63.1579*EXP(-0.19*L$58))/(Fperm_SI_Woolf2021!$E$9:$E$93-L$58))*(L$58-Fperm_SI_Woolf2021!$E$9:$E$93)/10))) + Fperm_SI_Woolf2021!$G$9:$G$93*EXP(-Fperm_SI_Woolf2021!$J$9:$J$93*$C133*IF(L$58=Fperm_SI_Woolf2021!$E$9:$E$93,1,EXP(LN((1.1*(Fperm_SI_Woolf2021!$E$9:$E$93-L$58)-63.1579*EXP(-0.19*Fperm_SI_Woolf2021!$E$9:$E$93)+63.1579*EXP(-0.19*L$58))/(Fperm_SI_Woolf2021!$E$9:$E$93-L$58))*(L$58-Fperm_SI_Woolf2021!$E$9:$E$93)/10))) + Fperm_SI_Woolf2021!$H$9:$H$93*EXP(-Fperm_SI_Woolf2021!$K$9:$K$93*$C133*IF(L$58=Fperm_SI_Woolf2021!$E$9:$E$93,1,EXP(LN((1.1*(Fperm_SI_Woolf2021!$E$9:$E$93-L$58)-63.1579*EXP(-0.19*Fperm_SI_Woolf2021!$E$9:$E$93)+63.1579*EXP(-0.19*L$58))/(Fperm_SI_Woolf2021!$E$9:$E$93-L$58))*(L$58-Fperm_SI_Woolf2021!$E$9:$E$93)/10))),Fperm_SI_Woolf2021!$D$9:$D$93))</f>
        <v>0.60908987581568752</v>
      </c>
      <c r="M133" s="51" cm="1">
        <f t="array" ref="M133">MIN(1,SLOPE(Fperm_SI_Woolf2021!$F$9:$F$93*EXP(-Fperm_SI_Woolf2021!$I$9:$I$93*$C133*IF(M$58=Fperm_SI_Woolf2021!$E$9:$E$93,1,EXP(LN((1.1*(Fperm_SI_Woolf2021!$E$9:$E$93-M$58)-63.1579*EXP(-0.19*Fperm_SI_Woolf2021!$E$9:$E$93)+63.1579*EXP(-0.19*M$58))/(Fperm_SI_Woolf2021!$E$9:$E$93-M$58))*(M$58-Fperm_SI_Woolf2021!$E$9:$E$93)/10))) + Fperm_SI_Woolf2021!$G$9:$G$93*EXP(-Fperm_SI_Woolf2021!$J$9:$J$93*$C133*IF(M$58=Fperm_SI_Woolf2021!$E$9:$E$93,1,EXP(LN((1.1*(Fperm_SI_Woolf2021!$E$9:$E$93-M$58)-63.1579*EXP(-0.19*Fperm_SI_Woolf2021!$E$9:$E$93)+63.1579*EXP(-0.19*M$58))/(Fperm_SI_Woolf2021!$E$9:$E$93-M$58))*(M$58-Fperm_SI_Woolf2021!$E$9:$E$93)/10))) + Fperm_SI_Woolf2021!$H$9:$H$93*EXP(-Fperm_SI_Woolf2021!$K$9:$K$93*$C133*IF(M$58=Fperm_SI_Woolf2021!$E$9:$E$93,1,EXP(LN((1.1*(Fperm_SI_Woolf2021!$E$9:$E$93-M$58)-63.1579*EXP(-0.19*Fperm_SI_Woolf2021!$E$9:$E$93)+63.1579*EXP(-0.19*M$58))/(Fperm_SI_Woolf2021!$E$9:$E$93-M$58))*(M$58-Fperm_SI_Woolf2021!$E$9:$E$93)/10))),Fperm_SI_Woolf2021!$D$9:$D$93)*M$57+INTERCEPT(Fperm_SI_Woolf2021!$F$9:$F$93*EXP(-Fperm_SI_Woolf2021!$I$9:$I$93*$C133*IF(M$58=Fperm_SI_Woolf2021!$E$9:$E$93,1,EXP(LN((1.1*(Fperm_SI_Woolf2021!$E$9:$E$93-M$58)-63.1579*EXP(-0.19*Fperm_SI_Woolf2021!$E$9:$E$93)+63.1579*EXP(-0.19*M$58))/(Fperm_SI_Woolf2021!$E$9:$E$93-M$58))*(M$58-Fperm_SI_Woolf2021!$E$9:$E$93)/10))) + Fperm_SI_Woolf2021!$G$9:$G$93*EXP(-Fperm_SI_Woolf2021!$J$9:$J$93*$C133*IF(M$58=Fperm_SI_Woolf2021!$E$9:$E$93,1,EXP(LN((1.1*(Fperm_SI_Woolf2021!$E$9:$E$93-M$58)-63.1579*EXP(-0.19*Fperm_SI_Woolf2021!$E$9:$E$93)+63.1579*EXP(-0.19*M$58))/(Fperm_SI_Woolf2021!$E$9:$E$93-M$58))*(M$58-Fperm_SI_Woolf2021!$E$9:$E$93)/10))) + Fperm_SI_Woolf2021!$H$9:$H$93*EXP(-Fperm_SI_Woolf2021!$K$9:$K$93*$C133*IF(M$58=Fperm_SI_Woolf2021!$E$9:$E$93,1,EXP(LN((1.1*(Fperm_SI_Woolf2021!$E$9:$E$93-M$58)-63.1579*EXP(-0.19*Fperm_SI_Woolf2021!$E$9:$E$93)+63.1579*EXP(-0.19*M$58))/(Fperm_SI_Woolf2021!$E$9:$E$93-M$58))*(M$58-Fperm_SI_Woolf2021!$E$9:$E$93)/10))),Fperm_SI_Woolf2021!$D$9:$D$93))</f>
        <v>0.57677949204387258</v>
      </c>
      <c r="N133" s="51" cm="1">
        <f t="array" ref="N133">MIN(1,SLOPE(Fperm_SI_Woolf2021!$F$9:$F$93*EXP(-Fperm_SI_Woolf2021!$I$9:$I$93*$C133*IF(N$58=Fperm_SI_Woolf2021!$E$9:$E$93,1,EXP(LN((1.1*(Fperm_SI_Woolf2021!$E$9:$E$93-N$58)-63.1579*EXP(-0.19*Fperm_SI_Woolf2021!$E$9:$E$93)+63.1579*EXP(-0.19*N$58))/(Fperm_SI_Woolf2021!$E$9:$E$93-N$58))*(N$58-Fperm_SI_Woolf2021!$E$9:$E$93)/10))) + Fperm_SI_Woolf2021!$G$9:$G$93*EXP(-Fperm_SI_Woolf2021!$J$9:$J$93*$C133*IF(N$58=Fperm_SI_Woolf2021!$E$9:$E$93,1,EXP(LN((1.1*(Fperm_SI_Woolf2021!$E$9:$E$93-N$58)-63.1579*EXP(-0.19*Fperm_SI_Woolf2021!$E$9:$E$93)+63.1579*EXP(-0.19*N$58))/(Fperm_SI_Woolf2021!$E$9:$E$93-N$58))*(N$58-Fperm_SI_Woolf2021!$E$9:$E$93)/10))) + Fperm_SI_Woolf2021!$H$9:$H$93*EXP(-Fperm_SI_Woolf2021!$K$9:$K$93*$C133*IF(N$58=Fperm_SI_Woolf2021!$E$9:$E$93,1,EXP(LN((1.1*(Fperm_SI_Woolf2021!$E$9:$E$93-N$58)-63.1579*EXP(-0.19*Fperm_SI_Woolf2021!$E$9:$E$93)+63.1579*EXP(-0.19*N$58))/(Fperm_SI_Woolf2021!$E$9:$E$93-N$58))*(N$58-Fperm_SI_Woolf2021!$E$9:$E$93)/10))),Fperm_SI_Woolf2021!$D$9:$D$93)*N$57+INTERCEPT(Fperm_SI_Woolf2021!$F$9:$F$93*EXP(-Fperm_SI_Woolf2021!$I$9:$I$93*$C133*IF(N$58=Fperm_SI_Woolf2021!$E$9:$E$93,1,EXP(LN((1.1*(Fperm_SI_Woolf2021!$E$9:$E$93-N$58)-63.1579*EXP(-0.19*Fperm_SI_Woolf2021!$E$9:$E$93)+63.1579*EXP(-0.19*N$58))/(Fperm_SI_Woolf2021!$E$9:$E$93-N$58))*(N$58-Fperm_SI_Woolf2021!$E$9:$E$93)/10))) + Fperm_SI_Woolf2021!$G$9:$G$93*EXP(-Fperm_SI_Woolf2021!$J$9:$J$93*$C133*IF(N$58=Fperm_SI_Woolf2021!$E$9:$E$93,1,EXP(LN((1.1*(Fperm_SI_Woolf2021!$E$9:$E$93-N$58)-63.1579*EXP(-0.19*Fperm_SI_Woolf2021!$E$9:$E$93)+63.1579*EXP(-0.19*N$58))/(Fperm_SI_Woolf2021!$E$9:$E$93-N$58))*(N$58-Fperm_SI_Woolf2021!$E$9:$E$93)/10))) + Fperm_SI_Woolf2021!$H$9:$H$93*EXP(-Fperm_SI_Woolf2021!$K$9:$K$93*$C133*IF(N$58=Fperm_SI_Woolf2021!$E$9:$E$93,1,EXP(LN((1.1*(Fperm_SI_Woolf2021!$E$9:$E$93-N$58)-63.1579*EXP(-0.19*Fperm_SI_Woolf2021!$E$9:$E$93)+63.1579*EXP(-0.19*N$58))/(Fperm_SI_Woolf2021!$E$9:$E$93-N$58))*(N$58-Fperm_SI_Woolf2021!$E$9:$E$93)/10))),Fperm_SI_Woolf2021!$D$9:$D$93))</f>
        <v>0.54446910827205752</v>
      </c>
      <c r="O133" s="51" cm="1">
        <f t="array" ref="O133">MIN(1,SLOPE(Fperm_SI_Woolf2021!$F$9:$F$93*EXP(-Fperm_SI_Woolf2021!$I$9:$I$93*$C133*IF(O$58=Fperm_SI_Woolf2021!$E$9:$E$93,1,EXP(LN((1.1*(Fperm_SI_Woolf2021!$E$9:$E$93-O$58)-63.1579*EXP(-0.19*Fperm_SI_Woolf2021!$E$9:$E$93)+63.1579*EXP(-0.19*O$58))/(Fperm_SI_Woolf2021!$E$9:$E$93-O$58))*(O$58-Fperm_SI_Woolf2021!$E$9:$E$93)/10))) + Fperm_SI_Woolf2021!$G$9:$G$93*EXP(-Fperm_SI_Woolf2021!$J$9:$J$93*$C133*IF(O$58=Fperm_SI_Woolf2021!$E$9:$E$93,1,EXP(LN((1.1*(Fperm_SI_Woolf2021!$E$9:$E$93-O$58)-63.1579*EXP(-0.19*Fperm_SI_Woolf2021!$E$9:$E$93)+63.1579*EXP(-0.19*O$58))/(Fperm_SI_Woolf2021!$E$9:$E$93-O$58))*(O$58-Fperm_SI_Woolf2021!$E$9:$E$93)/10))) + Fperm_SI_Woolf2021!$H$9:$H$93*EXP(-Fperm_SI_Woolf2021!$K$9:$K$93*$C133*IF(O$58=Fperm_SI_Woolf2021!$E$9:$E$93,1,EXP(LN((1.1*(Fperm_SI_Woolf2021!$E$9:$E$93-O$58)-63.1579*EXP(-0.19*Fperm_SI_Woolf2021!$E$9:$E$93)+63.1579*EXP(-0.19*O$58))/(Fperm_SI_Woolf2021!$E$9:$E$93-O$58))*(O$58-Fperm_SI_Woolf2021!$E$9:$E$93)/10))),Fperm_SI_Woolf2021!$D$9:$D$93)*O$57+INTERCEPT(Fperm_SI_Woolf2021!$F$9:$F$93*EXP(-Fperm_SI_Woolf2021!$I$9:$I$93*$C133*IF(O$58=Fperm_SI_Woolf2021!$E$9:$E$93,1,EXP(LN((1.1*(Fperm_SI_Woolf2021!$E$9:$E$93-O$58)-63.1579*EXP(-0.19*Fperm_SI_Woolf2021!$E$9:$E$93)+63.1579*EXP(-0.19*O$58))/(Fperm_SI_Woolf2021!$E$9:$E$93-O$58))*(O$58-Fperm_SI_Woolf2021!$E$9:$E$93)/10))) + Fperm_SI_Woolf2021!$G$9:$G$93*EXP(-Fperm_SI_Woolf2021!$J$9:$J$93*$C133*IF(O$58=Fperm_SI_Woolf2021!$E$9:$E$93,1,EXP(LN((1.1*(Fperm_SI_Woolf2021!$E$9:$E$93-O$58)-63.1579*EXP(-0.19*Fperm_SI_Woolf2021!$E$9:$E$93)+63.1579*EXP(-0.19*O$58))/(Fperm_SI_Woolf2021!$E$9:$E$93-O$58))*(O$58-Fperm_SI_Woolf2021!$E$9:$E$93)/10))) + Fperm_SI_Woolf2021!$H$9:$H$93*EXP(-Fperm_SI_Woolf2021!$K$9:$K$93*$C133*IF(O$58=Fperm_SI_Woolf2021!$E$9:$E$93,1,EXP(LN((1.1*(Fperm_SI_Woolf2021!$E$9:$E$93-O$58)-63.1579*EXP(-0.19*Fperm_SI_Woolf2021!$E$9:$E$93)+63.1579*EXP(-0.19*O$58))/(Fperm_SI_Woolf2021!$E$9:$E$93-O$58))*(O$58-Fperm_SI_Woolf2021!$E$9:$E$93)/10))),Fperm_SI_Woolf2021!$D$9:$D$93))</f>
        <v>0.51215872450024236</v>
      </c>
      <c r="P133" s="51" cm="1">
        <f t="array" ref="P133">MIN(1,SLOPE(Fperm_SI_Woolf2021!$F$9:$F$93*EXP(-Fperm_SI_Woolf2021!$I$9:$I$93*$C133*IF(P$58=Fperm_SI_Woolf2021!$E$9:$E$93,1,EXP(LN((1.1*(Fperm_SI_Woolf2021!$E$9:$E$93-P$58)-63.1579*EXP(-0.19*Fperm_SI_Woolf2021!$E$9:$E$93)+63.1579*EXP(-0.19*P$58))/(Fperm_SI_Woolf2021!$E$9:$E$93-P$58))*(P$58-Fperm_SI_Woolf2021!$E$9:$E$93)/10))) + Fperm_SI_Woolf2021!$G$9:$G$93*EXP(-Fperm_SI_Woolf2021!$J$9:$J$93*$C133*IF(P$58=Fperm_SI_Woolf2021!$E$9:$E$93,1,EXP(LN((1.1*(Fperm_SI_Woolf2021!$E$9:$E$93-P$58)-63.1579*EXP(-0.19*Fperm_SI_Woolf2021!$E$9:$E$93)+63.1579*EXP(-0.19*P$58))/(Fperm_SI_Woolf2021!$E$9:$E$93-P$58))*(P$58-Fperm_SI_Woolf2021!$E$9:$E$93)/10))) + Fperm_SI_Woolf2021!$H$9:$H$93*EXP(-Fperm_SI_Woolf2021!$K$9:$K$93*$C133*IF(P$58=Fperm_SI_Woolf2021!$E$9:$E$93,1,EXP(LN((1.1*(Fperm_SI_Woolf2021!$E$9:$E$93-P$58)-63.1579*EXP(-0.19*Fperm_SI_Woolf2021!$E$9:$E$93)+63.1579*EXP(-0.19*P$58))/(Fperm_SI_Woolf2021!$E$9:$E$93-P$58))*(P$58-Fperm_SI_Woolf2021!$E$9:$E$93)/10))),Fperm_SI_Woolf2021!$D$9:$D$93)*P$57+INTERCEPT(Fperm_SI_Woolf2021!$F$9:$F$93*EXP(-Fperm_SI_Woolf2021!$I$9:$I$93*$C133*IF(P$58=Fperm_SI_Woolf2021!$E$9:$E$93,1,EXP(LN((1.1*(Fperm_SI_Woolf2021!$E$9:$E$93-P$58)-63.1579*EXP(-0.19*Fperm_SI_Woolf2021!$E$9:$E$93)+63.1579*EXP(-0.19*P$58))/(Fperm_SI_Woolf2021!$E$9:$E$93-P$58))*(P$58-Fperm_SI_Woolf2021!$E$9:$E$93)/10))) + Fperm_SI_Woolf2021!$G$9:$G$93*EXP(-Fperm_SI_Woolf2021!$J$9:$J$93*$C133*IF(P$58=Fperm_SI_Woolf2021!$E$9:$E$93,1,EXP(LN((1.1*(Fperm_SI_Woolf2021!$E$9:$E$93-P$58)-63.1579*EXP(-0.19*Fperm_SI_Woolf2021!$E$9:$E$93)+63.1579*EXP(-0.19*P$58))/(Fperm_SI_Woolf2021!$E$9:$E$93-P$58))*(P$58-Fperm_SI_Woolf2021!$E$9:$E$93)/10))) + Fperm_SI_Woolf2021!$H$9:$H$93*EXP(-Fperm_SI_Woolf2021!$K$9:$K$93*$C133*IF(P$58=Fperm_SI_Woolf2021!$E$9:$E$93,1,EXP(LN((1.1*(Fperm_SI_Woolf2021!$E$9:$E$93-P$58)-63.1579*EXP(-0.19*Fperm_SI_Woolf2021!$E$9:$E$93)+63.1579*EXP(-0.19*P$58))/(Fperm_SI_Woolf2021!$E$9:$E$93-P$58))*(P$58-Fperm_SI_Woolf2021!$E$9:$E$93)/10))),Fperm_SI_Woolf2021!$D$9:$D$93))</f>
        <v>0.47984834072842736</v>
      </c>
      <c r="Q133" s="51" cm="1">
        <f t="array" ref="Q133">MIN(1,SLOPE(Fperm_SI_Woolf2021!$F$9:$F$93*EXP(-Fperm_SI_Woolf2021!$I$9:$I$93*$C133*IF(Q$58=Fperm_SI_Woolf2021!$E$9:$E$93,1,EXP(LN((1.1*(Fperm_SI_Woolf2021!$E$9:$E$93-Q$58)-63.1579*EXP(-0.19*Fperm_SI_Woolf2021!$E$9:$E$93)+63.1579*EXP(-0.19*Q$58))/(Fperm_SI_Woolf2021!$E$9:$E$93-Q$58))*(Q$58-Fperm_SI_Woolf2021!$E$9:$E$93)/10))) + Fperm_SI_Woolf2021!$G$9:$G$93*EXP(-Fperm_SI_Woolf2021!$J$9:$J$93*$C133*IF(Q$58=Fperm_SI_Woolf2021!$E$9:$E$93,1,EXP(LN((1.1*(Fperm_SI_Woolf2021!$E$9:$E$93-Q$58)-63.1579*EXP(-0.19*Fperm_SI_Woolf2021!$E$9:$E$93)+63.1579*EXP(-0.19*Q$58))/(Fperm_SI_Woolf2021!$E$9:$E$93-Q$58))*(Q$58-Fperm_SI_Woolf2021!$E$9:$E$93)/10))) + Fperm_SI_Woolf2021!$H$9:$H$93*EXP(-Fperm_SI_Woolf2021!$K$9:$K$93*$C133*IF(Q$58=Fperm_SI_Woolf2021!$E$9:$E$93,1,EXP(LN((1.1*(Fperm_SI_Woolf2021!$E$9:$E$93-Q$58)-63.1579*EXP(-0.19*Fperm_SI_Woolf2021!$E$9:$E$93)+63.1579*EXP(-0.19*Q$58))/(Fperm_SI_Woolf2021!$E$9:$E$93-Q$58))*(Q$58-Fperm_SI_Woolf2021!$E$9:$E$93)/10))),Fperm_SI_Woolf2021!$D$9:$D$93)*Q$57+INTERCEPT(Fperm_SI_Woolf2021!$F$9:$F$93*EXP(-Fperm_SI_Woolf2021!$I$9:$I$93*$C133*IF(Q$58=Fperm_SI_Woolf2021!$E$9:$E$93,1,EXP(LN((1.1*(Fperm_SI_Woolf2021!$E$9:$E$93-Q$58)-63.1579*EXP(-0.19*Fperm_SI_Woolf2021!$E$9:$E$93)+63.1579*EXP(-0.19*Q$58))/(Fperm_SI_Woolf2021!$E$9:$E$93-Q$58))*(Q$58-Fperm_SI_Woolf2021!$E$9:$E$93)/10))) + Fperm_SI_Woolf2021!$G$9:$G$93*EXP(-Fperm_SI_Woolf2021!$J$9:$J$93*$C133*IF(Q$58=Fperm_SI_Woolf2021!$E$9:$E$93,1,EXP(LN((1.1*(Fperm_SI_Woolf2021!$E$9:$E$93-Q$58)-63.1579*EXP(-0.19*Fperm_SI_Woolf2021!$E$9:$E$93)+63.1579*EXP(-0.19*Q$58))/(Fperm_SI_Woolf2021!$E$9:$E$93-Q$58))*(Q$58-Fperm_SI_Woolf2021!$E$9:$E$93)/10))) + Fperm_SI_Woolf2021!$H$9:$H$93*EXP(-Fperm_SI_Woolf2021!$K$9:$K$93*$C133*IF(Q$58=Fperm_SI_Woolf2021!$E$9:$E$93,1,EXP(LN((1.1*(Fperm_SI_Woolf2021!$E$9:$E$93-Q$58)-63.1579*EXP(-0.19*Fperm_SI_Woolf2021!$E$9:$E$93)+63.1579*EXP(-0.19*Q$58))/(Fperm_SI_Woolf2021!$E$9:$E$93-Q$58))*(Q$58-Fperm_SI_Woolf2021!$E$9:$E$93)/10))),Fperm_SI_Woolf2021!$D$9:$D$93))</f>
        <v>0.4475379569566123</v>
      </c>
      <c r="R133" s="51" cm="1">
        <f t="array" ref="R133">MIN(1,SLOPE(Fperm_SI_Woolf2021!$F$9:$F$93*EXP(-Fperm_SI_Woolf2021!$I$9:$I$93*$C133*IF(R$58=Fperm_SI_Woolf2021!$E$9:$E$93,1,EXP(LN((1.1*(Fperm_SI_Woolf2021!$E$9:$E$93-R$58)-63.1579*EXP(-0.19*Fperm_SI_Woolf2021!$E$9:$E$93)+63.1579*EXP(-0.19*R$58))/(Fperm_SI_Woolf2021!$E$9:$E$93-R$58))*(R$58-Fperm_SI_Woolf2021!$E$9:$E$93)/10))) + Fperm_SI_Woolf2021!$G$9:$G$93*EXP(-Fperm_SI_Woolf2021!$J$9:$J$93*$C133*IF(R$58=Fperm_SI_Woolf2021!$E$9:$E$93,1,EXP(LN((1.1*(Fperm_SI_Woolf2021!$E$9:$E$93-R$58)-63.1579*EXP(-0.19*Fperm_SI_Woolf2021!$E$9:$E$93)+63.1579*EXP(-0.19*R$58))/(Fperm_SI_Woolf2021!$E$9:$E$93-R$58))*(R$58-Fperm_SI_Woolf2021!$E$9:$E$93)/10))) + Fperm_SI_Woolf2021!$H$9:$H$93*EXP(-Fperm_SI_Woolf2021!$K$9:$K$93*$C133*IF(R$58=Fperm_SI_Woolf2021!$E$9:$E$93,1,EXP(LN((1.1*(Fperm_SI_Woolf2021!$E$9:$E$93-R$58)-63.1579*EXP(-0.19*Fperm_SI_Woolf2021!$E$9:$E$93)+63.1579*EXP(-0.19*R$58))/(Fperm_SI_Woolf2021!$E$9:$E$93-R$58))*(R$58-Fperm_SI_Woolf2021!$E$9:$E$93)/10))),Fperm_SI_Woolf2021!$D$9:$D$93)*R$57+INTERCEPT(Fperm_SI_Woolf2021!$F$9:$F$93*EXP(-Fperm_SI_Woolf2021!$I$9:$I$93*$C133*IF(R$58=Fperm_SI_Woolf2021!$E$9:$E$93,1,EXP(LN((1.1*(Fperm_SI_Woolf2021!$E$9:$E$93-R$58)-63.1579*EXP(-0.19*Fperm_SI_Woolf2021!$E$9:$E$93)+63.1579*EXP(-0.19*R$58))/(Fperm_SI_Woolf2021!$E$9:$E$93-R$58))*(R$58-Fperm_SI_Woolf2021!$E$9:$E$93)/10))) + Fperm_SI_Woolf2021!$G$9:$G$93*EXP(-Fperm_SI_Woolf2021!$J$9:$J$93*$C133*IF(R$58=Fperm_SI_Woolf2021!$E$9:$E$93,1,EXP(LN((1.1*(Fperm_SI_Woolf2021!$E$9:$E$93-R$58)-63.1579*EXP(-0.19*Fperm_SI_Woolf2021!$E$9:$E$93)+63.1579*EXP(-0.19*R$58))/(Fperm_SI_Woolf2021!$E$9:$E$93-R$58))*(R$58-Fperm_SI_Woolf2021!$E$9:$E$93)/10))) + Fperm_SI_Woolf2021!$H$9:$H$93*EXP(-Fperm_SI_Woolf2021!$K$9:$K$93*$C133*IF(R$58=Fperm_SI_Woolf2021!$E$9:$E$93,1,EXP(LN((1.1*(Fperm_SI_Woolf2021!$E$9:$E$93-R$58)-63.1579*EXP(-0.19*Fperm_SI_Woolf2021!$E$9:$E$93)+63.1579*EXP(-0.19*R$58))/(Fperm_SI_Woolf2021!$E$9:$E$93-R$58))*(R$58-Fperm_SI_Woolf2021!$E$9:$E$93)/10))),Fperm_SI_Woolf2021!$D$9:$D$93))</f>
        <v>0.41522757318479719</v>
      </c>
      <c r="S133" s="51" cm="1">
        <f t="array" ref="S133">MIN(1,SLOPE(Fperm_SI_Woolf2021!$F$9:$F$93*EXP(-Fperm_SI_Woolf2021!$I$9:$I$93*$C133*IF(S$58=Fperm_SI_Woolf2021!$E$9:$E$93,1,EXP(LN((1.1*(Fperm_SI_Woolf2021!$E$9:$E$93-S$58)-63.1579*EXP(-0.19*Fperm_SI_Woolf2021!$E$9:$E$93)+63.1579*EXP(-0.19*S$58))/(Fperm_SI_Woolf2021!$E$9:$E$93-S$58))*(S$58-Fperm_SI_Woolf2021!$E$9:$E$93)/10))) + Fperm_SI_Woolf2021!$G$9:$G$93*EXP(-Fperm_SI_Woolf2021!$J$9:$J$93*$C133*IF(S$58=Fperm_SI_Woolf2021!$E$9:$E$93,1,EXP(LN((1.1*(Fperm_SI_Woolf2021!$E$9:$E$93-S$58)-63.1579*EXP(-0.19*Fperm_SI_Woolf2021!$E$9:$E$93)+63.1579*EXP(-0.19*S$58))/(Fperm_SI_Woolf2021!$E$9:$E$93-S$58))*(S$58-Fperm_SI_Woolf2021!$E$9:$E$93)/10))) + Fperm_SI_Woolf2021!$H$9:$H$93*EXP(-Fperm_SI_Woolf2021!$K$9:$K$93*$C133*IF(S$58=Fperm_SI_Woolf2021!$E$9:$E$93,1,EXP(LN((1.1*(Fperm_SI_Woolf2021!$E$9:$E$93-S$58)-63.1579*EXP(-0.19*Fperm_SI_Woolf2021!$E$9:$E$93)+63.1579*EXP(-0.19*S$58))/(Fperm_SI_Woolf2021!$E$9:$E$93-S$58))*(S$58-Fperm_SI_Woolf2021!$E$9:$E$93)/10))),Fperm_SI_Woolf2021!$D$9:$D$93)*S$57+INTERCEPT(Fperm_SI_Woolf2021!$F$9:$F$93*EXP(-Fperm_SI_Woolf2021!$I$9:$I$93*$C133*IF(S$58=Fperm_SI_Woolf2021!$E$9:$E$93,1,EXP(LN((1.1*(Fperm_SI_Woolf2021!$E$9:$E$93-S$58)-63.1579*EXP(-0.19*Fperm_SI_Woolf2021!$E$9:$E$93)+63.1579*EXP(-0.19*S$58))/(Fperm_SI_Woolf2021!$E$9:$E$93-S$58))*(S$58-Fperm_SI_Woolf2021!$E$9:$E$93)/10))) + Fperm_SI_Woolf2021!$G$9:$G$93*EXP(-Fperm_SI_Woolf2021!$J$9:$J$93*$C133*IF(S$58=Fperm_SI_Woolf2021!$E$9:$E$93,1,EXP(LN((1.1*(Fperm_SI_Woolf2021!$E$9:$E$93-S$58)-63.1579*EXP(-0.19*Fperm_SI_Woolf2021!$E$9:$E$93)+63.1579*EXP(-0.19*S$58))/(Fperm_SI_Woolf2021!$E$9:$E$93-S$58))*(S$58-Fperm_SI_Woolf2021!$E$9:$E$93)/10))) + Fperm_SI_Woolf2021!$H$9:$H$93*EXP(-Fperm_SI_Woolf2021!$K$9:$K$93*$C133*IF(S$58=Fperm_SI_Woolf2021!$E$9:$E$93,1,EXP(LN((1.1*(Fperm_SI_Woolf2021!$E$9:$E$93-S$58)-63.1579*EXP(-0.19*Fperm_SI_Woolf2021!$E$9:$E$93)+63.1579*EXP(-0.19*S$58))/(Fperm_SI_Woolf2021!$E$9:$E$93-S$58))*(S$58-Fperm_SI_Woolf2021!$E$9:$E$93)/10))),Fperm_SI_Woolf2021!$D$9:$D$93))</f>
        <v>0.57180507919005885</v>
      </c>
      <c r="T133" s="51" cm="1">
        <f t="array" ref="T133">MIN(1,SLOPE(Fperm_SI_Woolf2021!$F$9:$F$93*EXP(-Fperm_SI_Woolf2021!$I$9:$I$93*$C133*IF(T$58=Fperm_SI_Woolf2021!$E$9:$E$93,1,EXP(LN((1.1*(Fperm_SI_Woolf2021!$E$9:$E$93-T$58)-63.1579*EXP(-0.19*Fperm_SI_Woolf2021!$E$9:$E$93)+63.1579*EXP(-0.19*T$58))/(Fperm_SI_Woolf2021!$E$9:$E$93-T$58))*(T$58-Fperm_SI_Woolf2021!$E$9:$E$93)/10))) + Fperm_SI_Woolf2021!$G$9:$G$93*EXP(-Fperm_SI_Woolf2021!$J$9:$J$93*$C133*IF(T$58=Fperm_SI_Woolf2021!$E$9:$E$93,1,EXP(LN((1.1*(Fperm_SI_Woolf2021!$E$9:$E$93-T$58)-63.1579*EXP(-0.19*Fperm_SI_Woolf2021!$E$9:$E$93)+63.1579*EXP(-0.19*T$58))/(Fperm_SI_Woolf2021!$E$9:$E$93-T$58))*(T$58-Fperm_SI_Woolf2021!$E$9:$E$93)/10))) + Fperm_SI_Woolf2021!$H$9:$H$93*EXP(-Fperm_SI_Woolf2021!$K$9:$K$93*$C133*IF(T$58=Fperm_SI_Woolf2021!$E$9:$E$93,1,EXP(LN((1.1*(Fperm_SI_Woolf2021!$E$9:$E$93-T$58)-63.1579*EXP(-0.19*Fperm_SI_Woolf2021!$E$9:$E$93)+63.1579*EXP(-0.19*T$58))/(Fperm_SI_Woolf2021!$E$9:$E$93-T$58))*(T$58-Fperm_SI_Woolf2021!$E$9:$E$93)/10))),Fperm_SI_Woolf2021!$D$9:$D$93)*T$57+INTERCEPT(Fperm_SI_Woolf2021!$F$9:$F$93*EXP(-Fperm_SI_Woolf2021!$I$9:$I$93*$C133*IF(T$58=Fperm_SI_Woolf2021!$E$9:$E$93,1,EXP(LN((1.1*(Fperm_SI_Woolf2021!$E$9:$E$93-T$58)-63.1579*EXP(-0.19*Fperm_SI_Woolf2021!$E$9:$E$93)+63.1579*EXP(-0.19*T$58))/(Fperm_SI_Woolf2021!$E$9:$E$93-T$58))*(T$58-Fperm_SI_Woolf2021!$E$9:$E$93)/10))) + Fperm_SI_Woolf2021!$G$9:$G$93*EXP(-Fperm_SI_Woolf2021!$J$9:$J$93*$C133*IF(T$58=Fperm_SI_Woolf2021!$E$9:$E$93,1,EXP(LN((1.1*(Fperm_SI_Woolf2021!$E$9:$E$93-T$58)-63.1579*EXP(-0.19*Fperm_SI_Woolf2021!$E$9:$E$93)+63.1579*EXP(-0.19*T$58))/(Fperm_SI_Woolf2021!$E$9:$E$93-T$58))*(T$58-Fperm_SI_Woolf2021!$E$9:$E$93)/10))) + Fperm_SI_Woolf2021!$H$9:$H$93*EXP(-Fperm_SI_Woolf2021!$K$9:$K$93*$C133*IF(T$58=Fperm_SI_Woolf2021!$E$9:$E$93,1,EXP(LN((1.1*(Fperm_SI_Woolf2021!$E$9:$E$93-T$58)-63.1579*EXP(-0.19*Fperm_SI_Woolf2021!$E$9:$E$93)+63.1579*EXP(-0.19*T$58))/(Fperm_SI_Woolf2021!$E$9:$E$93-T$58))*(T$58-Fperm_SI_Woolf2021!$E$9:$E$93)/10))),Fperm_SI_Woolf2021!$D$9:$D$93))</f>
        <v>0.54619986159857703</v>
      </c>
      <c r="U133" s="51" cm="1">
        <f t="array" ref="U133">MIN(1,SLOPE(Fperm_SI_Woolf2021!$F$9:$F$93*EXP(-Fperm_SI_Woolf2021!$I$9:$I$93*$C133*IF(U$58=Fperm_SI_Woolf2021!$E$9:$E$93,1,EXP(LN((1.1*(Fperm_SI_Woolf2021!$E$9:$E$93-U$58)-63.1579*EXP(-0.19*Fperm_SI_Woolf2021!$E$9:$E$93)+63.1579*EXP(-0.19*U$58))/(Fperm_SI_Woolf2021!$E$9:$E$93-U$58))*(U$58-Fperm_SI_Woolf2021!$E$9:$E$93)/10))) + Fperm_SI_Woolf2021!$G$9:$G$93*EXP(-Fperm_SI_Woolf2021!$J$9:$J$93*$C133*IF(U$58=Fperm_SI_Woolf2021!$E$9:$E$93,1,EXP(LN((1.1*(Fperm_SI_Woolf2021!$E$9:$E$93-U$58)-63.1579*EXP(-0.19*Fperm_SI_Woolf2021!$E$9:$E$93)+63.1579*EXP(-0.19*U$58))/(Fperm_SI_Woolf2021!$E$9:$E$93-U$58))*(U$58-Fperm_SI_Woolf2021!$E$9:$E$93)/10))) + Fperm_SI_Woolf2021!$H$9:$H$93*EXP(-Fperm_SI_Woolf2021!$K$9:$K$93*$C133*IF(U$58=Fperm_SI_Woolf2021!$E$9:$E$93,1,EXP(LN((1.1*(Fperm_SI_Woolf2021!$E$9:$E$93-U$58)-63.1579*EXP(-0.19*Fperm_SI_Woolf2021!$E$9:$E$93)+63.1579*EXP(-0.19*U$58))/(Fperm_SI_Woolf2021!$E$9:$E$93-U$58))*(U$58-Fperm_SI_Woolf2021!$E$9:$E$93)/10))),Fperm_SI_Woolf2021!$D$9:$D$93)*U$57+INTERCEPT(Fperm_SI_Woolf2021!$F$9:$F$93*EXP(-Fperm_SI_Woolf2021!$I$9:$I$93*$C133*IF(U$58=Fperm_SI_Woolf2021!$E$9:$E$93,1,EXP(LN((1.1*(Fperm_SI_Woolf2021!$E$9:$E$93-U$58)-63.1579*EXP(-0.19*Fperm_SI_Woolf2021!$E$9:$E$93)+63.1579*EXP(-0.19*U$58))/(Fperm_SI_Woolf2021!$E$9:$E$93-U$58))*(U$58-Fperm_SI_Woolf2021!$E$9:$E$93)/10))) + Fperm_SI_Woolf2021!$G$9:$G$93*EXP(-Fperm_SI_Woolf2021!$J$9:$J$93*$C133*IF(U$58=Fperm_SI_Woolf2021!$E$9:$E$93,1,EXP(LN((1.1*(Fperm_SI_Woolf2021!$E$9:$E$93-U$58)-63.1579*EXP(-0.19*Fperm_SI_Woolf2021!$E$9:$E$93)+63.1579*EXP(-0.19*U$58))/(Fperm_SI_Woolf2021!$E$9:$E$93-U$58))*(U$58-Fperm_SI_Woolf2021!$E$9:$E$93)/10))) + Fperm_SI_Woolf2021!$H$9:$H$93*EXP(-Fperm_SI_Woolf2021!$K$9:$K$93*$C133*IF(U$58=Fperm_SI_Woolf2021!$E$9:$E$93,1,EXP(LN((1.1*(Fperm_SI_Woolf2021!$E$9:$E$93-U$58)-63.1579*EXP(-0.19*Fperm_SI_Woolf2021!$E$9:$E$93)+63.1579*EXP(-0.19*U$58))/(Fperm_SI_Woolf2021!$E$9:$E$93-U$58))*(U$58-Fperm_SI_Woolf2021!$E$9:$E$93)/10))),Fperm_SI_Woolf2021!$D$9:$D$93))</f>
        <v>0.52059464400709521</v>
      </c>
      <c r="V133" s="51" cm="1">
        <f t="array" ref="V133">MIN(1,SLOPE(Fperm_SI_Woolf2021!$F$9:$F$93*EXP(-Fperm_SI_Woolf2021!$I$9:$I$93*$C133*IF(V$58=Fperm_SI_Woolf2021!$E$9:$E$93,1,EXP(LN((1.1*(Fperm_SI_Woolf2021!$E$9:$E$93-V$58)-63.1579*EXP(-0.19*Fperm_SI_Woolf2021!$E$9:$E$93)+63.1579*EXP(-0.19*V$58))/(Fperm_SI_Woolf2021!$E$9:$E$93-V$58))*(V$58-Fperm_SI_Woolf2021!$E$9:$E$93)/10))) + Fperm_SI_Woolf2021!$G$9:$G$93*EXP(-Fperm_SI_Woolf2021!$J$9:$J$93*$C133*IF(V$58=Fperm_SI_Woolf2021!$E$9:$E$93,1,EXP(LN((1.1*(Fperm_SI_Woolf2021!$E$9:$E$93-V$58)-63.1579*EXP(-0.19*Fperm_SI_Woolf2021!$E$9:$E$93)+63.1579*EXP(-0.19*V$58))/(Fperm_SI_Woolf2021!$E$9:$E$93-V$58))*(V$58-Fperm_SI_Woolf2021!$E$9:$E$93)/10))) + Fperm_SI_Woolf2021!$H$9:$H$93*EXP(-Fperm_SI_Woolf2021!$K$9:$K$93*$C133*IF(V$58=Fperm_SI_Woolf2021!$E$9:$E$93,1,EXP(LN((1.1*(Fperm_SI_Woolf2021!$E$9:$E$93-V$58)-63.1579*EXP(-0.19*Fperm_SI_Woolf2021!$E$9:$E$93)+63.1579*EXP(-0.19*V$58))/(Fperm_SI_Woolf2021!$E$9:$E$93-V$58))*(V$58-Fperm_SI_Woolf2021!$E$9:$E$93)/10))),Fperm_SI_Woolf2021!$D$9:$D$93)*V$57+INTERCEPT(Fperm_SI_Woolf2021!$F$9:$F$93*EXP(-Fperm_SI_Woolf2021!$I$9:$I$93*$C133*IF(V$58=Fperm_SI_Woolf2021!$E$9:$E$93,1,EXP(LN((1.1*(Fperm_SI_Woolf2021!$E$9:$E$93-V$58)-63.1579*EXP(-0.19*Fperm_SI_Woolf2021!$E$9:$E$93)+63.1579*EXP(-0.19*V$58))/(Fperm_SI_Woolf2021!$E$9:$E$93-V$58))*(V$58-Fperm_SI_Woolf2021!$E$9:$E$93)/10))) + Fperm_SI_Woolf2021!$G$9:$G$93*EXP(-Fperm_SI_Woolf2021!$J$9:$J$93*$C133*IF(V$58=Fperm_SI_Woolf2021!$E$9:$E$93,1,EXP(LN((1.1*(Fperm_SI_Woolf2021!$E$9:$E$93-V$58)-63.1579*EXP(-0.19*Fperm_SI_Woolf2021!$E$9:$E$93)+63.1579*EXP(-0.19*V$58))/(Fperm_SI_Woolf2021!$E$9:$E$93-V$58))*(V$58-Fperm_SI_Woolf2021!$E$9:$E$93)/10))) + Fperm_SI_Woolf2021!$H$9:$H$93*EXP(-Fperm_SI_Woolf2021!$K$9:$K$93*$C133*IF(V$58=Fperm_SI_Woolf2021!$E$9:$E$93,1,EXP(LN((1.1*(Fperm_SI_Woolf2021!$E$9:$E$93-V$58)-63.1579*EXP(-0.19*Fperm_SI_Woolf2021!$E$9:$E$93)+63.1579*EXP(-0.19*V$58))/(Fperm_SI_Woolf2021!$E$9:$E$93-V$58))*(V$58-Fperm_SI_Woolf2021!$E$9:$E$93)/10))),Fperm_SI_Woolf2021!$D$9:$D$93))</f>
        <v>0.49498942641561344</v>
      </c>
      <c r="W133" s="51" cm="1">
        <f t="array" ref="W133">MIN(1,SLOPE(Fperm_SI_Woolf2021!$F$9:$F$93*EXP(-Fperm_SI_Woolf2021!$I$9:$I$93*$C133*IF(W$58=Fperm_SI_Woolf2021!$E$9:$E$93,1,EXP(LN((1.1*(Fperm_SI_Woolf2021!$E$9:$E$93-W$58)-63.1579*EXP(-0.19*Fperm_SI_Woolf2021!$E$9:$E$93)+63.1579*EXP(-0.19*W$58))/(Fperm_SI_Woolf2021!$E$9:$E$93-W$58))*(W$58-Fperm_SI_Woolf2021!$E$9:$E$93)/10))) + Fperm_SI_Woolf2021!$G$9:$G$93*EXP(-Fperm_SI_Woolf2021!$J$9:$J$93*$C133*IF(W$58=Fperm_SI_Woolf2021!$E$9:$E$93,1,EXP(LN((1.1*(Fperm_SI_Woolf2021!$E$9:$E$93-W$58)-63.1579*EXP(-0.19*Fperm_SI_Woolf2021!$E$9:$E$93)+63.1579*EXP(-0.19*W$58))/(Fperm_SI_Woolf2021!$E$9:$E$93-W$58))*(W$58-Fperm_SI_Woolf2021!$E$9:$E$93)/10))) + Fperm_SI_Woolf2021!$H$9:$H$93*EXP(-Fperm_SI_Woolf2021!$K$9:$K$93*$C133*IF(W$58=Fperm_SI_Woolf2021!$E$9:$E$93,1,EXP(LN((1.1*(Fperm_SI_Woolf2021!$E$9:$E$93-W$58)-63.1579*EXP(-0.19*Fperm_SI_Woolf2021!$E$9:$E$93)+63.1579*EXP(-0.19*W$58))/(Fperm_SI_Woolf2021!$E$9:$E$93-W$58))*(W$58-Fperm_SI_Woolf2021!$E$9:$E$93)/10))),Fperm_SI_Woolf2021!$D$9:$D$93)*W$57+INTERCEPT(Fperm_SI_Woolf2021!$F$9:$F$93*EXP(-Fperm_SI_Woolf2021!$I$9:$I$93*$C133*IF(W$58=Fperm_SI_Woolf2021!$E$9:$E$93,1,EXP(LN((1.1*(Fperm_SI_Woolf2021!$E$9:$E$93-W$58)-63.1579*EXP(-0.19*Fperm_SI_Woolf2021!$E$9:$E$93)+63.1579*EXP(-0.19*W$58))/(Fperm_SI_Woolf2021!$E$9:$E$93-W$58))*(W$58-Fperm_SI_Woolf2021!$E$9:$E$93)/10))) + Fperm_SI_Woolf2021!$G$9:$G$93*EXP(-Fperm_SI_Woolf2021!$J$9:$J$93*$C133*IF(W$58=Fperm_SI_Woolf2021!$E$9:$E$93,1,EXP(LN((1.1*(Fperm_SI_Woolf2021!$E$9:$E$93-W$58)-63.1579*EXP(-0.19*Fperm_SI_Woolf2021!$E$9:$E$93)+63.1579*EXP(-0.19*W$58))/(Fperm_SI_Woolf2021!$E$9:$E$93-W$58))*(W$58-Fperm_SI_Woolf2021!$E$9:$E$93)/10))) + Fperm_SI_Woolf2021!$H$9:$H$93*EXP(-Fperm_SI_Woolf2021!$K$9:$K$93*$C133*IF(W$58=Fperm_SI_Woolf2021!$E$9:$E$93,1,EXP(LN((1.1*(Fperm_SI_Woolf2021!$E$9:$E$93-W$58)-63.1579*EXP(-0.19*Fperm_SI_Woolf2021!$E$9:$E$93)+63.1579*EXP(-0.19*W$58))/(Fperm_SI_Woolf2021!$E$9:$E$93-W$58))*(W$58-Fperm_SI_Woolf2021!$E$9:$E$93)/10))),Fperm_SI_Woolf2021!$D$9:$D$93))</f>
        <v>0.46938420882413162</v>
      </c>
      <c r="X133" s="51" cm="1">
        <f t="array" ref="X133">MIN(1,SLOPE(Fperm_SI_Woolf2021!$F$9:$F$93*EXP(-Fperm_SI_Woolf2021!$I$9:$I$93*$C133*IF(X$58=Fperm_SI_Woolf2021!$E$9:$E$93,1,EXP(LN((1.1*(Fperm_SI_Woolf2021!$E$9:$E$93-X$58)-63.1579*EXP(-0.19*Fperm_SI_Woolf2021!$E$9:$E$93)+63.1579*EXP(-0.19*X$58))/(Fperm_SI_Woolf2021!$E$9:$E$93-X$58))*(X$58-Fperm_SI_Woolf2021!$E$9:$E$93)/10))) + Fperm_SI_Woolf2021!$G$9:$G$93*EXP(-Fperm_SI_Woolf2021!$J$9:$J$93*$C133*IF(X$58=Fperm_SI_Woolf2021!$E$9:$E$93,1,EXP(LN((1.1*(Fperm_SI_Woolf2021!$E$9:$E$93-X$58)-63.1579*EXP(-0.19*Fperm_SI_Woolf2021!$E$9:$E$93)+63.1579*EXP(-0.19*X$58))/(Fperm_SI_Woolf2021!$E$9:$E$93-X$58))*(X$58-Fperm_SI_Woolf2021!$E$9:$E$93)/10))) + Fperm_SI_Woolf2021!$H$9:$H$93*EXP(-Fperm_SI_Woolf2021!$K$9:$K$93*$C133*IF(X$58=Fperm_SI_Woolf2021!$E$9:$E$93,1,EXP(LN((1.1*(Fperm_SI_Woolf2021!$E$9:$E$93-X$58)-63.1579*EXP(-0.19*Fperm_SI_Woolf2021!$E$9:$E$93)+63.1579*EXP(-0.19*X$58))/(Fperm_SI_Woolf2021!$E$9:$E$93-X$58))*(X$58-Fperm_SI_Woolf2021!$E$9:$E$93)/10))),Fperm_SI_Woolf2021!$D$9:$D$93)*X$57+INTERCEPT(Fperm_SI_Woolf2021!$F$9:$F$93*EXP(-Fperm_SI_Woolf2021!$I$9:$I$93*$C133*IF(X$58=Fperm_SI_Woolf2021!$E$9:$E$93,1,EXP(LN((1.1*(Fperm_SI_Woolf2021!$E$9:$E$93-X$58)-63.1579*EXP(-0.19*Fperm_SI_Woolf2021!$E$9:$E$93)+63.1579*EXP(-0.19*X$58))/(Fperm_SI_Woolf2021!$E$9:$E$93-X$58))*(X$58-Fperm_SI_Woolf2021!$E$9:$E$93)/10))) + Fperm_SI_Woolf2021!$G$9:$G$93*EXP(-Fperm_SI_Woolf2021!$J$9:$J$93*$C133*IF(X$58=Fperm_SI_Woolf2021!$E$9:$E$93,1,EXP(LN((1.1*(Fperm_SI_Woolf2021!$E$9:$E$93-X$58)-63.1579*EXP(-0.19*Fperm_SI_Woolf2021!$E$9:$E$93)+63.1579*EXP(-0.19*X$58))/(Fperm_SI_Woolf2021!$E$9:$E$93-X$58))*(X$58-Fperm_SI_Woolf2021!$E$9:$E$93)/10))) + Fperm_SI_Woolf2021!$H$9:$H$93*EXP(-Fperm_SI_Woolf2021!$K$9:$K$93*$C133*IF(X$58=Fperm_SI_Woolf2021!$E$9:$E$93,1,EXP(LN((1.1*(Fperm_SI_Woolf2021!$E$9:$E$93-X$58)-63.1579*EXP(-0.19*Fperm_SI_Woolf2021!$E$9:$E$93)+63.1579*EXP(-0.19*X$58))/(Fperm_SI_Woolf2021!$E$9:$E$93-X$58))*(X$58-Fperm_SI_Woolf2021!$E$9:$E$93)/10))),Fperm_SI_Woolf2021!$D$9:$D$93))</f>
        <v>0.44377899123264986</v>
      </c>
      <c r="Y133" s="51" cm="1">
        <f t="array" ref="Y133">MIN(1,SLOPE(Fperm_SI_Woolf2021!$F$9:$F$93*EXP(-Fperm_SI_Woolf2021!$I$9:$I$93*$C133*IF(Y$58=Fperm_SI_Woolf2021!$E$9:$E$93,1,EXP(LN((1.1*(Fperm_SI_Woolf2021!$E$9:$E$93-Y$58)-63.1579*EXP(-0.19*Fperm_SI_Woolf2021!$E$9:$E$93)+63.1579*EXP(-0.19*Y$58))/(Fperm_SI_Woolf2021!$E$9:$E$93-Y$58))*(Y$58-Fperm_SI_Woolf2021!$E$9:$E$93)/10))) + Fperm_SI_Woolf2021!$G$9:$G$93*EXP(-Fperm_SI_Woolf2021!$J$9:$J$93*$C133*IF(Y$58=Fperm_SI_Woolf2021!$E$9:$E$93,1,EXP(LN((1.1*(Fperm_SI_Woolf2021!$E$9:$E$93-Y$58)-63.1579*EXP(-0.19*Fperm_SI_Woolf2021!$E$9:$E$93)+63.1579*EXP(-0.19*Y$58))/(Fperm_SI_Woolf2021!$E$9:$E$93-Y$58))*(Y$58-Fperm_SI_Woolf2021!$E$9:$E$93)/10))) + Fperm_SI_Woolf2021!$H$9:$H$93*EXP(-Fperm_SI_Woolf2021!$K$9:$K$93*$C133*IF(Y$58=Fperm_SI_Woolf2021!$E$9:$E$93,1,EXP(LN((1.1*(Fperm_SI_Woolf2021!$E$9:$E$93-Y$58)-63.1579*EXP(-0.19*Fperm_SI_Woolf2021!$E$9:$E$93)+63.1579*EXP(-0.19*Y$58))/(Fperm_SI_Woolf2021!$E$9:$E$93-Y$58))*(Y$58-Fperm_SI_Woolf2021!$E$9:$E$93)/10))),Fperm_SI_Woolf2021!$D$9:$D$93)*Y$57+INTERCEPT(Fperm_SI_Woolf2021!$F$9:$F$93*EXP(-Fperm_SI_Woolf2021!$I$9:$I$93*$C133*IF(Y$58=Fperm_SI_Woolf2021!$E$9:$E$93,1,EXP(LN((1.1*(Fperm_SI_Woolf2021!$E$9:$E$93-Y$58)-63.1579*EXP(-0.19*Fperm_SI_Woolf2021!$E$9:$E$93)+63.1579*EXP(-0.19*Y$58))/(Fperm_SI_Woolf2021!$E$9:$E$93-Y$58))*(Y$58-Fperm_SI_Woolf2021!$E$9:$E$93)/10))) + Fperm_SI_Woolf2021!$G$9:$G$93*EXP(-Fperm_SI_Woolf2021!$J$9:$J$93*$C133*IF(Y$58=Fperm_SI_Woolf2021!$E$9:$E$93,1,EXP(LN((1.1*(Fperm_SI_Woolf2021!$E$9:$E$93-Y$58)-63.1579*EXP(-0.19*Fperm_SI_Woolf2021!$E$9:$E$93)+63.1579*EXP(-0.19*Y$58))/(Fperm_SI_Woolf2021!$E$9:$E$93-Y$58))*(Y$58-Fperm_SI_Woolf2021!$E$9:$E$93)/10))) + Fperm_SI_Woolf2021!$H$9:$H$93*EXP(-Fperm_SI_Woolf2021!$K$9:$K$93*$C133*IF(Y$58=Fperm_SI_Woolf2021!$E$9:$E$93,1,EXP(LN((1.1*(Fperm_SI_Woolf2021!$E$9:$E$93-Y$58)-63.1579*EXP(-0.19*Fperm_SI_Woolf2021!$E$9:$E$93)+63.1579*EXP(-0.19*Y$58))/(Fperm_SI_Woolf2021!$E$9:$E$93-Y$58))*(Y$58-Fperm_SI_Woolf2021!$E$9:$E$93)/10))),Fperm_SI_Woolf2021!$D$9:$D$93))</f>
        <v>0.41817377364116803</v>
      </c>
      <c r="Z133" s="51" cm="1">
        <f t="array" ref="Z133">MIN(1,SLOPE(Fperm_SI_Woolf2021!$F$9:$F$93*EXP(-Fperm_SI_Woolf2021!$I$9:$I$93*$C133*IF(Z$58=Fperm_SI_Woolf2021!$E$9:$E$93,1,EXP(LN((1.1*(Fperm_SI_Woolf2021!$E$9:$E$93-Z$58)-63.1579*EXP(-0.19*Fperm_SI_Woolf2021!$E$9:$E$93)+63.1579*EXP(-0.19*Z$58))/(Fperm_SI_Woolf2021!$E$9:$E$93-Z$58))*(Z$58-Fperm_SI_Woolf2021!$E$9:$E$93)/10))) + Fperm_SI_Woolf2021!$G$9:$G$93*EXP(-Fperm_SI_Woolf2021!$J$9:$J$93*$C133*IF(Z$58=Fperm_SI_Woolf2021!$E$9:$E$93,1,EXP(LN((1.1*(Fperm_SI_Woolf2021!$E$9:$E$93-Z$58)-63.1579*EXP(-0.19*Fperm_SI_Woolf2021!$E$9:$E$93)+63.1579*EXP(-0.19*Z$58))/(Fperm_SI_Woolf2021!$E$9:$E$93-Z$58))*(Z$58-Fperm_SI_Woolf2021!$E$9:$E$93)/10))) + Fperm_SI_Woolf2021!$H$9:$H$93*EXP(-Fperm_SI_Woolf2021!$K$9:$K$93*$C133*IF(Z$58=Fperm_SI_Woolf2021!$E$9:$E$93,1,EXP(LN((1.1*(Fperm_SI_Woolf2021!$E$9:$E$93-Z$58)-63.1579*EXP(-0.19*Fperm_SI_Woolf2021!$E$9:$E$93)+63.1579*EXP(-0.19*Z$58))/(Fperm_SI_Woolf2021!$E$9:$E$93-Z$58))*(Z$58-Fperm_SI_Woolf2021!$E$9:$E$93)/10))),Fperm_SI_Woolf2021!$D$9:$D$93)*Z$57+INTERCEPT(Fperm_SI_Woolf2021!$F$9:$F$93*EXP(-Fperm_SI_Woolf2021!$I$9:$I$93*$C133*IF(Z$58=Fperm_SI_Woolf2021!$E$9:$E$93,1,EXP(LN((1.1*(Fperm_SI_Woolf2021!$E$9:$E$93-Z$58)-63.1579*EXP(-0.19*Fperm_SI_Woolf2021!$E$9:$E$93)+63.1579*EXP(-0.19*Z$58))/(Fperm_SI_Woolf2021!$E$9:$E$93-Z$58))*(Z$58-Fperm_SI_Woolf2021!$E$9:$E$93)/10))) + Fperm_SI_Woolf2021!$G$9:$G$93*EXP(-Fperm_SI_Woolf2021!$J$9:$J$93*$C133*IF(Z$58=Fperm_SI_Woolf2021!$E$9:$E$93,1,EXP(LN((1.1*(Fperm_SI_Woolf2021!$E$9:$E$93-Z$58)-63.1579*EXP(-0.19*Fperm_SI_Woolf2021!$E$9:$E$93)+63.1579*EXP(-0.19*Z$58))/(Fperm_SI_Woolf2021!$E$9:$E$93-Z$58))*(Z$58-Fperm_SI_Woolf2021!$E$9:$E$93)/10))) + Fperm_SI_Woolf2021!$H$9:$H$93*EXP(-Fperm_SI_Woolf2021!$K$9:$K$93*$C133*IF(Z$58=Fperm_SI_Woolf2021!$E$9:$E$93,1,EXP(LN((1.1*(Fperm_SI_Woolf2021!$E$9:$E$93-Z$58)-63.1579*EXP(-0.19*Fperm_SI_Woolf2021!$E$9:$E$93)+63.1579*EXP(-0.19*Z$58))/(Fperm_SI_Woolf2021!$E$9:$E$93-Z$58))*(Z$58-Fperm_SI_Woolf2021!$E$9:$E$93)/10))),Fperm_SI_Woolf2021!$D$9:$D$93))</f>
        <v>0.39256855604968621</v>
      </c>
      <c r="AA133" s="51" cm="1">
        <f t="array" ref="AA133">MIN(1,SLOPE(Fperm_SI_Woolf2021!$F$9:$F$93*EXP(-Fperm_SI_Woolf2021!$I$9:$I$93*$C133*IF(AA$58=Fperm_SI_Woolf2021!$E$9:$E$93,1,EXP(LN((1.1*(Fperm_SI_Woolf2021!$E$9:$E$93-AA$58)-63.1579*EXP(-0.19*Fperm_SI_Woolf2021!$E$9:$E$93)+63.1579*EXP(-0.19*AA$58))/(Fperm_SI_Woolf2021!$E$9:$E$93-AA$58))*(AA$58-Fperm_SI_Woolf2021!$E$9:$E$93)/10))) + Fperm_SI_Woolf2021!$G$9:$G$93*EXP(-Fperm_SI_Woolf2021!$J$9:$J$93*$C133*IF(AA$58=Fperm_SI_Woolf2021!$E$9:$E$93,1,EXP(LN((1.1*(Fperm_SI_Woolf2021!$E$9:$E$93-AA$58)-63.1579*EXP(-0.19*Fperm_SI_Woolf2021!$E$9:$E$93)+63.1579*EXP(-0.19*AA$58))/(Fperm_SI_Woolf2021!$E$9:$E$93-AA$58))*(AA$58-Fperm_SI_Woolf2021!$E$9:$E$93)/10))) + Fperm_SI_Woolf2021!$H$9:$H$93*EXP(-Fperm_SI_Woolf2021!$K$9:$K$93*$C133*IF(AA$58=Fperm_SI_Woolf2021!$E$9:$E$93,1,EXP(LN((1.1*(Fperm_SI_Woolf2021!$E$9:$E$93-AA$58)-63.1579*EXP(-0.19*Fperm_SI_Woolf2021!$E$9:$E$93)+63.1579*EXP(-0.19*AA$58))/(Fperm_SI_Woolf2021!$E$9:$E$93-AA$58))*(AA$58-Fperm_SI_Woolf2021!$E$9:$E$93)/10))),Fperm_SI_Woolf2021!$D$9:$D$93)*AA$57+INTERCEPT(Fperm_SI_Woolf2021!$F$9:$F$93*EXP(-Fperm_SI_Woolf2021!$I$9:$I$93*$C133*IF(AA$58=Fperm_SI_Woolf2021!$E$9:$E$93,1,EXP(LN((1.1*(Fperm_SI_Woolf2021!$E$9:$E$93-AA$58)-63.1579*EXP(-0.19*Fperm_SI_Woolf2021!$E$9:$E$93)+63.1579*EXP(-0.19*AA$58))/(Fperm_SI_Woolf2021!$E$9:$E$93-AA$58))*(AA$58-Fperm_SI_Woolf2021!$E$9:$E$93)/10))) + Fperm_SI_Woolf2021!$G$9:$G$93*EXP(-Fperm_SI_Woolf2021!$J$9:$J$93*$C133*IF(AA$58=Fperm_SI_Woolf2021!$E$9:$E$93,1,EXP(LN((1.1*(Fperm_SI_Woolf2021!$E$9:$E$93-AA$58)-63.1579*EXP(-0.19*Fperm_SI_Woolf2021!$E$9:$E$93)+63.1579*EXP(-0.19*AA$58))/(Fperm_SI_Woolf2021!$E$9:$E$93-AA$58))*(AA$58-Fperm_SI_Woolf2021!$E$9:$E$93)/10))) + Fperm_SI_Woolf2021!$H$9:$H$93*EXP(-Fperm_SI_Woolf2021!$K$9:$K$93*$C133*IF(AA$58=Fperm_SI_Woolf2021!$E$9:$E$93,1,EXP(LN((1.1*(Fperm_SI_Woolf2021!$E$9:$E$93-AA$58)-63.1579*EXP(-0.19*Fperm_SI_Woolf2021!$E$9:$E$93)+63.1579*EXP(-0.19*AA$58))/(Fperm_SI_Woolf2021!$E$9:$E$93-AA$58))*(AA$58-Fperm_SI_Woolf2021!$E$9:$E$93)/10))),Fperm_SI_Woolf2021!$D$9:$D$93))</f>
        <v>0.36696333845820439</v>
      </c>
      <c r="AB133" s="51" cm="1">
        <f t="array" ref="AB133">MIN(1,SLOPE(Fperm_SI_Woolf2021!$F$9:$F$93*EXP(-Fperm_SI_Woolf2021!$I$9:$I$93*$C133*IF(AB$58=Fperm_SI_Woolf2021!$E$9:$E$93,1,EXP(LN((1.1*(Fperm_SI_Woolf2021!$E$9:$E$93-AB$58)-63.1579*EXP(-0.19*Fperm_SI_Woolf2021!$E$9:$E$93)+63.1579*EXP(-0.19*AB$58))/(Fperm_SI_Woolf2021!$E$9:$E$93-AB$58))*(AB$58-Fperm_SI_Woolf2021!$E$9:$E$93)/10))) + Fperm_SI_Woolf2021!$G$9:$G$93*EXP(-Fperm_SI_Woolf2021!$J$9:$J$93*$C133*IF(AB$58=Fperm_SI_Woolf2021!$E$9:$E$93,1,EXP(LN((1.1*(Fperm_SI_Woolf2021!$E$9:$E$93-AB$58)-63.1579*EXP(-0.19*Fperm_SI_Woolf2021!$E$9:$E$93)+63.1579*EXP(-0.19*AB$58))/(Fperm_SI_Woolf2021!$E$9:$E$93-AB$58))*(AB$58-Fperm_SI_Woolf2021!$E$9:$E$93)/10))) + Fperm_SI_Woolf2021!$H$9:$H$93*EXP(-Fperm_SI_Woolf2021!$K$9:$K$93*$C133*IF(AB$58=Fperm_SI_Woolf2021!$E$9:$E$93,1,EXP(LN((1.1*(Fperm_SI_Woolf2021!$E$9:$E$93-AB$58)-63.1579*EXP(-0.19*Fperm_SI_Woolf2021!$E$9:$E$93)+63.1579*EXP(-0.19*AB$58))/(Fperm_SI_Woolf2021!$E$9:$E$93-AB$58))*(AB$58-Fperm_SI_Woolf2021!$E$9:$E$93)/10))),Fperm_SI_Woolf2021!$D$9:$D$93)*AB$57+INTERCEPT(Fperm_SI_Woolf2021!$F$9:$F$93*EXP(-Fperm_SI_Woolf2021!$I$9:$I$93*$C133*IF(AB$58=Fperm_SI_Woolf2021!$E$9:$E$93,1,EXP(LN((1.1*(Fperm_SI_Woolf2021!$E$9:$E$93-AB$58)-63.1579*EXP(-0.19*Fperm_SI_Woolf2021!$E$9:$E$93)+63.1579*EXP(-0.19*AB$58))/(Fperm_SI_Woolf2021!$E$9:$E$93-AB$58))*(AB$58-Fperm_SI_Woolf2021!$E$9:$E$93)/10))) + Fperm_SI_Woolf2021!$G$9:$G$93*EXP(-Fperm_SI_Woolf2021!$J$9:$J$93*$C133*IF(AB$58=Fperm_SI_Woolf2021!$E$9:$E$93,1,EXP(LN((1.1*(Fperm_SI_Woolf2021!$E$9:$E$93-AB$58)-63.1579*EXP(-0.19*Fperm_SI_Woolf2021!$E$9:$E$93)+63.1579*EXP(-0.19*AB$58))/(Fperm_SI_Woolf2021!$E$9:$E$93-AB$58))*(AB$58-Fperm_SI_Woolf2021!$E$9:$E$93)/10))) + Fperm_SI_Woolf2021!$H$9:$H$93*EXP(-Fperm_SI_Woolf2021!$K$9:$K$93*$C133*IF(AB$58=Fperm_SI_Woolf2021!$E$9:$E$93,1,EXP(LN((1.1*(Fperm_SI_Woolf2021!$E$9:$E$93-AB$58)-63.1579*EXP(-0.19*Fperm_SI_Woolf2021!$E$9:$E$93)+63.1579*EXP(-0.19*AB$58))/(Fperm_SI_Woolf2021!$E$9:$E$93-AB$58))*(AB$58-Fperm_SI_Woolf2021!$E$9:$E$93)/10))),Fperm_SI_Woolf2021!$D$9:$D$93))</f>
        <v>0.34135812086672263</v>
      </c>
      <c r="AC133" s="51" cm="1">
        <f t="array" ref="AC133">MIN(1,SLOPE(Fperm_SI_Woolf2021!$F$9:$F$93*EXP(-Fperm_SI_Woolf2021!$I$9:$I$93*$C133*IF(AC$58=Fperm_SI_Woolf2021!$E$9:$E$93,1,EXP(LN((1.1*(Fperm_SI_Woolf2021!$E$9:$E$93-AC$58)-63.1579*EXP(-0.19*Fperm_SI_Woolf2021!$E$9:$E$93)+63.1579*EXP(-0.19*AC$58))/(Fperm_SI_Woolf2021!$E$9:$E$93-AC$58))*(AC$58-Fperm_SI_Woolf2021!$E$9:$E$93)/10))) + Fperm_SI_Woolf2021!$G$9:$G$93*EXP(-Fperm_SI_Woolf2021!$J$9:$J$93*$C133*IF(AC$58=Fperm_SI_Woolf2021!$E$9:$E$93,1,EXP(LN((1.1*(Fperm_SI_Woolf2021!$E$9:$E$93-AC$58)-63.1579*EXP(-0.19*Fperm_SI_Woolf2021!$E$9:$E$93)+63.1579*EXP(-0.19*AC$58))/(Fperm_SI_Woolf2021!$E$9:$E$93-AC$58))*(AC$58-Fperm_SI_Woolf2021!$E$9:$E$93)/10))) + Fperm_SI_Woolf2021!$H$9:$H$93*EXP(-Fperm_SI_Woolf2021!$K$9:$K$93*$C133*IF(AC$58=Fperm_SI_Woolf2021!$E$9:$E$93,1,EXP(LN((1.1*(Fperm_SI_Woolf2021!$E$9:$E$93-AC$58)-63.1579*EXP(-0.19*Fperm_SI_Woolf2021!$E$9:$E$93)+63.1579*EXP(-0.19*AC$58))/(Fperm_SI_Woolf2021!$E$9:$E$93-AC$58))*(AC$58-Fperm_SI_Woolf2021!$E$9:$E$93)/10))),Fperm_SI_Woolf2021!$D$9:$D$93)*AC$57+INTERCEPT(Fperm_SI_Woolf2021!$F$9:$F$93*EXP(-Fperm_SI_Woolf2021!$I$9:$I$93*$C133*IF(AC$58=Fperm_SI_Woolf2021!$E$9:$E$93,1,EXP(LN((1.1*(Fperm_SI_Woolf2021!$E$9:$E$93-AC$58)-63.1579*EXP(-0.19*Fperm_SI_Woolf2021!$E$9:$E$93)+63.1579*EXP(-0.19*AC$58))/(Fperm_SI_Woolf2021!$E$9:$E$93-AC$58))*(AC$58-Fperm_SI_Woolf2021!$E$9:$E$93)/10))) + Fperm_SI_Woolf2021!$G$9:$G$93*EXP(-Fperm_SI_Woolf2021!$J$9:$J$93*$C133*IF(AC$58=Fperm_SI_Woolf2021!$E$9:$E$93,1,EXP(LN((1.1*(Fperm_SI_Woolf2021!$E$9:$E$93-AC$58)-63.1579*EXP(-0.19*Fperm_SI_Woolf2021!$E$9:$E$93)+63.1579*EXP(-0.19*AC$58))/(Fperm_SI_Woolf2021!$E$9:$E$93-AC$58))*(AC$58-Fperm_SI_Woolf2021!$E$9:$E$93)/10))) + Fperm_SI_Woolf2021!$H$9:$H$93*EXP(-Fperm_SI_Woolf2021!$K$9:$K$93*$C133*IF(AC$58=Fperm_SI_Woolf2021!$E$9:$E$93,1,EXP(LN((1.1*(Fperm_SI_Woolf2021!$E$9:$E$93-AC$58)-63.1579*EXP(-0.19*Fperm_SI_Woolf2021!$E$9:$E$93)+63.1579*EXP(-0.19*AC$58))/(Fperm_SI_Woolf2021!$E$9:$E$93-AC$58))*(AC$58-Fperm_SI_Woolf2021!$E$9:$E$93)/10))),Fperm_SI_Woolf2021!$D$9:$D$93))</f>
        <v>0.3157529032752408</v>
      </c>
      <c r="AD133" s="51" cm="1">
        <f t="array" ref="AD133">MIN(1,SLOPE(Fperm_SI_Woolf2021!$F$9:$F$93*EXP(-Fperm_SI_Woolf2021!$I$9:$I$93*$C133*IF(AD$58=Fperm_SI_Woolf2021!$E$9:$E$93,1,EXP(LN((1.1*(Fperm_SI_Woolf2021!$E$9:$E$93-AD$58)-63.1579*EXP(-0.19*Fperm_SI_Woolf2021!$E$9:$E$93)+63.1579*EXP(-0.19*AD$58))/(Fperm_SI_Woolf2021!$E$9:$E$93-AD$58))*(AD$58-Fperm_SI_Woolf2021!$E$9:$E$93)/10))) + Fperm_SI_Woolf2021!$G$9:$G$93*EXP(-Fperm_SI_Woolf2021!$J$9:$J$93*$C133*IF(AD$58=Fperm_SI_Woolf2021!$E$9:$E$93,1,EXP(LN((1.1*(Fperm_SI_Woolf2021!$E$9:$E$93-AD$58)-63.1579*EXP(-0.19*Fperm_SI_Woolf2021!$E$9:$E$93)+63.1579*EXP(-0.19*AD$58))/(Fperm_SI_Woolf2021!$E$9:$E$93-AD$58))*(AD$58-Fperm_SI_Woolf2021!$E$9:$E$93)/10))) + Fperm_SI_Woolf2021!$H$9:$H$93*EXP(-Fperm_SI_Woolf2021!$K$9:$K$93*$C133*IF(AD$58=Fperm_SI_Woolf2021!$E$9:$E$93,1,EXP(LN((1.1*(Fperm_SI_Woolf2021!$E$9:$E$93-AD$58)-63.1579*EXP(-0.19*Fperm_SI_Woolf2021!$E$9:$E$93)+63.1579*EXP(-0.19*AD$58))/(Fperm_SI_Woolf2021!$E$9:$E$93-AD$58))*(AD$58-Fperm_SI_Woolf2021!$E$9:$E$93)/10))),Fperm_SI_Woolf2021!$D$9:$D$93)*AD$57+INTERCEPT(Fperm_SI_Woolf2021!$F$9:$F$93*EXP(-Fperm_SI_Woolf2021!$I$9:$I$93*$C133*IF(AD$58=Fperm_SI_Woolf2021!$E$9:$E$93,1,EXP(LN((1.1*(Fperm_SI_Woolf2021!$E$9:$E$93-AD$58)-63.1579*EXP(-0.19*Fperm_SI_Woolf2021!$E$9:$E$93)+63.1579*EXP(-0.19*AD$58))/(Fperm_SI_Woolf2021!$E$9:$E$93-AD$58))*(AD$58-Fperm_SI_Woolf2021!$E$9:$E$93)/10))) + Fperm_SI_Woolf2021!$G$9:$G$93*EXP(-Fperm_SI_Woolf2021!$J$9:$J$93*$C133*IF(AD$58=Fperm_SI_Woolf2021!$E$9:$E$93,1,EXP(LN((1.1*(Fperm_SI_Woolf2021!$E$9:$E$93-AD$58)-63.1579*EXP(-0.19*Fperm_SI_Woolf2021!$E$9:$E$93)+63.1579*EXP(-0.19*AD$58))/(Fperm_SI_Woolf2021!$E$9:$E$93-AD$58))*(AD$58-Fperm_SI_Woolf2021!$E$9:$E$93)/10))) + Fperm_SI_Woolf2021!$H$9:$H$93*EXP(-Fperm_SI_Woolf2021!$K$9:$K$93*$C133*IF(AD$58=Fperm_SI_Woolf2021!$E$9:$E$93,1,EXP(LN((1.1*(Fperm_SI_Woolf2021!$E$9:$E$93-AD$58)-63.1579*EXP(-0.19*Fperm_SI_Woolf2021!$E$9:$E$93)+63.1579*EXP(-0.19*AD$58))/(Fperm_SI_Woolf2021!$E$9:$E$93-AD$58))*(AD$58-Fperm_SI_Woolf2021!$E$9:$E$93)/10))),Fperm_SI_Woolf2021!$D$9:$D$93))</f>
        <v>0.29014768568375898</v>
      </c>
      <c r="AE133" s="51" cm="1">
        <f t="array" ref="AE133">MIN(1,SLOPE(Fperm_SI_Woolf2021!$F$9:$F$93*EXP(-Fperm_SI_Woolf2021!$I$9:$I$93*$C133*IF(AE$58=Fperm_SI_Woolf2021!$E$9:$E$93,1,EXP(LN((1.1*(Fperm_SI_Woolf2021!$E$9:$E$93-AE$58)-63.1579*EXP(-0.19*Fperm_SI_Woolf2021!$E$9:$E$93)+63.1579*EXP(-0.19*AE$58))/(Fperm_SI_Woolf2021!$E$9:$E$93-AE$58))*(AE$58-Fperm_SI_Woolf2021!$E$9:$E$93)/10))) + Fperm_SI_Woolf2021!$G$9:$G$93*EXP(-Fperm_SI_Woolf2021!$J$9:$J$93*$C133*IF(AE$58=Fperm_SI_Woolf2021!$E$9:$E$93,1,EXP(LN((1.1*(Fperm_SI_Woolf2021!$E$9:$E$93-AE$58)-63.1579*EXP(-0.19*Fperm_SI_Woolf2021!$E$9:$E$93)+63.1579*EXP(-0.19*AE$58))/(Fperm_SI_Woolf2021!$E$9:$E$93-AE$58))*(AE$58-Fperm_SI_Woolf2021!$E$9:$E$93)/10))) + Fperm_SI_Woolf2021!$H$9:$H$93*EXP(-Fperm_SI_Woolf2021!$K$9:$K$93*$C133*IF(AE$58=Fperm_SI_Woolf2021!$E$9:$E$93,1,EXP(LN((1.1*(Fperm_SI_Woolf2021!$E$9:$E$93-AE$58)-63.1579*EXP(-0.19*Fperm_SI_Woolf2021!$E$9:$E$93)+63.1579*EXP(-0.19*AE$58))/(Fperm_SI_Woolf2021!$E$9:$E$93-AE$58))*(AE$58-Fperm_SI_Woolf2021!$E$9:$E$93)/10))),Fperm_SI_Woolf2021!$D$9:$D$93)*AE$57+INTERCEPT(Fperm_SI_Woolf2021!$F$9:$F$93*EXP(-Fperm_SI_Woolf2021!$I$9:$I$93*$C133*IF(AE$58=Fperm_SI_Woolf2021!$E$9:$E$93,1,EXP(LN((1.1*(Fperm_SI_Woolf2021!$E$9:$E$93-AE$58)-63.1579*EXP(-0.19*Fperm_SI_Woolf2021!$E$9:$E$93)+63.1579*EXP(-0.19*AE$58))/(Fperm_SI_Woolf2021!$E$9:$E$93-AE$58))*(AE$58-Fperm_SI_Woolf2021!$E$9:$E$93)/10))) + Fperm_SI_Woolf2021!$G$9:$G$93*EXP(-Fperm_SI_Woolf2021!$J$9:$J$93*$C133*IF(AE$58=Fperm_SI_Woolf2021!$E$9:$E$93,1,EXP(LN((1.1*(Fperm_SI_Woolf2021!$E$9:$E$93-AE$58)-63.1579*EXP(-0.19*Fperm_SI_Woolf2021!$E$9:$E$93)+63.1579*EXP(-0.19*AE$58))/(Fperm_SI_Woolf2021!$E$9:$E$93-AE$58))*(AE$58-Fperm_SI_Woolf2021!$E$9:$E$93)/10))) + Fperm_SI_Woolf2021!$H$9:$H$93*EXP(-Fperm_SI_Woolf2021!$K$9:$K$93*$C133*IF(AE$58=Fperm_SI_Woolf2021!$E$9:$E$93,1,EXP(LN((1.1*(Fperm_SI_Woolf2021!$E$9:$E$93-AE$58)-63.1579*EXP(-0.19*Fperm_SI_Woolf2021!$E$9:$E$93)+63.1579*EXP(-0.19*AE$58))/(Fperm_SI_Woolf2021!$E$9:$E$93-AE$58))*(AE$58-Fperm_SI_Woolf2021!$E$9:$E$93)/10))),Fperm_SI_Woolf2021!$D$9:$D$93))</f>
        <v>0.26454246809227711</v>
      </c>
      <c r="AF133" s="51" cm="1">
        <f t="array" ref="AF133">MIN(1,SLOPE(Fperm_SI_Woolf2021!$F$9:$F$93*EXP(-Fperm_SI_Woolf2021!$I$9:$I$93*$C133*IF(AF$58=Fperm_SI_Woolf2021!$E$9:$E$93,1,EXP(LN((1.1*(Fperm_SI_Woolf2021!$E$9:$E$93-AF$58)-63.1579*EXP(-0.19*Fperm_SI_Woolf2021!$E$9:$E$93)+63.1579*EXP(-0.19*AF$58))/(Fperm_SI_Woolf2021!$E$9:$E$93-AF$58))*(AF$58-Fperm_SI_Woolf2021!$E$9:$E$93)/10))) + Fperm_SI_Woolf2021!$G$9:$G$93*EXP(-Fperm_SI_Woolf2021!$J$9:$J$93*$C133*IF(AF$58=Fperm_SI_Woolf2021!$E$9:$E$93,1,EXP(LN((1.1*(Fperm_SI_Woolf2021!$E$9:$E$93-AF$58)-63.1579*EXP(-0.19*Fperm_SI_Woolf2021!$E$9:$E$93)+63.1579*EXP(-0.19*AF$58))/(Fperm_SI_Woolf2021!$E$9:$E$93-AF$58))*(AF$58-Fperm_SI_Woolf2021!$E$9:$E$93)/10))) + Fperm_SI_Woolf2021!$H$9:$H$93*EXP(-Fperm_SI_Woolf2021!$K$9:$K$93*$C133*IF(AF$58=Fperm_SI_Woolf2021!$E$9:$E$93,1,EXP(LN((1.1*(Fperm_SI_Woolf2021!$E$9:$E$93-AF$58)-63.1579*EXP(-0.19*Fperm_SI_Woolf2021!$E$9:$E$93)+63.1579*EXP(-0.19*AF$58))/(Fperm_SI_Woolf2021!$E$9:$E$93-AF$58))*(AF$58-Fperm_SI_Woolf2021!$E$9:$E$93)/10))),Fperm_SI_Woolf2021!$D$9:$D$93)*AF$57+INTERCEPT(Fperm_SI_Woolf2021!$F$9:$F$93*EXP(-Fperm_SI_Woolf2021!$I$9:$I$93*$C133*IF(AF$58=Fperm_SI_Woolf2021!$E$9:$E$93,1,EXP(LN((1.1*(Fperm_SI_Woolf2021!$E$9:$E$93-AF$58)-63.1579*EXP(-0.19*Fperm_SI_Woolf2021!$E$9:$E$93)+63.1579*EXP(-0.19*AF$58))/(Fperm_SI_Woolf2021!$E$9:$E$93-AF$58))*(AF$58-Fperm_SI_Woolf2021!$E$9:$E$93)/10))) + Fperm_SI_Woolf2021!$G$9:$G$93*EXP(-Fperm_SI_Woolf2021!$J$9:$J$93*$C133*IF(AF$58=Fperm_SI_Woolf2021!$E$9:$E$93,1,EXP(LN((1.1*(Fperm_SI_Woolf2021!$E$9:$E$93-AF$58)-63.1579*EXP(-0.19*Fperm_SI_Woolf2021!$E$9:$E$93)+63.1579*EXP(-0.19*AF$58))/(Fperm_SI_Woolf2021!$E$9:$E$93-AF$58))*(AF$58-Fperm_SI_Woolf2021!$E$9:$E$93)/10))) + Fperm_SI_Woolf2021!$H$9:$H$93*EXP(-Fperm_SI_Woolf2021!$K$9:$K$93*$C133*IF(AF$58=Fperm_SI_Woolf2021!$E$9:$E$93,1,EXP(LN((1.1*(Fperm_SI_Woolf2021!$E$9:$E$93-AF$58)-63.1579*EXP(-0.19*Fperm_SI_Woolf2021!$E$9:$E$93)+63.1579*EXP(-0.19*AF$58))/(Fperm_SI_Woolf2021!$E$9:$E$93-AF$58))*(AF$58-Fperm_SI_Woolf2021!$E$9:$E$93)/10))),Fperm_SI_Woolf2021!$D$9:$D$93))</f>
        <v>0.23893725050079528</v>
      </c>
      <c r="AG133" s="51" cm="1">
        <f t="array" ref="AG133">MIN(1,SLOPE(Fperm_SI_Woolf2021!$F$9:$F$93*EXP(-Fperm_SI_Woolf2021!$I$9:$I$93*$C133*IF(AG$58=Fperm_SI_Woolf2021!$E$9:$E$93,1,EXP(LN((1.1*(Fperm_SI_Woolf2021!$E$9:$E$93-AG$58)-63.1579*EXP(-0.19*Fperm_SI_Woolf2021!$E$9:$E$93)+63.1579*EXP(-0.19*AG$58))/(Fperm_SI_Woolf2021!$E$9:$E$93-AG$58))*(AG$58-Fperm_SI_Woolf2021!$E$9:$E$93)/10))) + Fperm_SI_Woolf2021!$G$9:$G$93*EXP(-Fperm_SI_Woolf2021!$J$9:$J$93*$C133*IF(AG$58=Fperm_SI_Woolf2021!$E$9:$E$93,1,EXP(LN((1.1*(Fperm_SI_Woolf2021!$E$9:$E$93-AG$58)-63.1579*EXP(-0.19*Fperm_SI_Woolf2021!$E$9:$E$93)+63.1579*EXP(-0.19*AG$58))/(Fperm_SI_Woolf2021!$E$9:$E$93-AG$58))*(AG$58-Fperm_SI_Woolf2021!$E$9:$E$93)/10))) + Fperm_SI_Woolf2021!$H$9:$H$93*EXP(-Fperm_SI_Woolf2021!$K$9:$K$93*$C133*IF(AG$58=Fperm_SI_Woolf2021!$E$9:$E$93,1,EXP(LN((1.1*(Fperm_SI_Woolf2021!$E$9:$E$93-AG$58)-63.1579*EXP(-0.19*Fperm_SI_Woolf2021!$E$9:$E$93)+63.1579*EXP(-0.19*AG$58))/(Fperm_SI_Woolf2021!$E$9:$E$93-AG$58))*(AG$58-Fperm_SI_Woolf2021!$E$9:$E$93)/10))),Fperm_SI_Woolf2021!$D$9:$D$93)*AG$57+INTERCEPT(Fperm_SI_Woolf2021!$F$9:$F$93*EXP(-Fperm_SI_Woolf2021!$I$9:$I$93*$C133*IF(AG$58=Fperm_SI_Woolf2021!$E$9:$E$93,1,EXP(LN((1.1*(Fperm_SI_Woolf2021!$E$9:$E$93-AG$58)-63.1579*EXP(-0.19*Fperm_SI_Woolf2021!$E$9:$E$93)+63.1579*EXP(-0.19*AG$58))/(Fperm_SI_Woolf2021!$E$9:$E$93-AG$58))*(AG$58-Fperm_SI_Woolf2021!$E$9:$E$93)/10))) + Fperm_SI_Woolf2021!$G$9:$G$93*EXP(-Fperm_SI_Woolf2021!$J$9:$J$93*$C133*IF(AG$58=Fperm_SI_Woolf2021!$E$9:$E$93,1,EXP(LN((1.1*(Fperm_SI_Woolf2021!$E$9:$E$93-AG$58)-63.1579*EXP(-0.19*Fperm_SI_Woolf2021!$E$9:$E$93)+63.1579*EXP(-0.19*AG$58))/(Fperm_SI_Woolf2021!$E$9:$E$93-AG$58))*(AG$58-Fperm_SI_Woolf2021!$E$9:$E$93)/10))) + Fperm_SI_Woolf2021!$H$9:$H$93*EXP(-Fperm_SI_Woolf2021!$K$9:$K$93*$C133*IF(AG$58=Fperm_SI_Woolf2021!$E$9:$E$93,1,EXP(LN((1.1*(Fperm_SI_Woolf2021!$E$9:$E$93-AG$58)-63.1579*EXP(-0.19*Fperm_SI_Woolf2021!$E$9:$E$93)+63.1579*EXP(-0.19*AG$58))/(Fperm_SI_Woolf2021!$E$9:$E$93-AG$58))*(AG$58-Fperm_SI_Woolf2021!$E$9:$E$93)/10))),Fperm_SI_Woolf2021!$D$9:$D$93))</f>
        <v>0.21333203290931346</v>
      </c>
      <c r="AH133" s="51" cm="1">
        <f t="array" ref="AH133">MIN(1,SLOPE(Fperm_SI_Woolf2021!$F$9:$F$93*EXP(-Fperm_SI_Woolf2021!$I$9:$I$93*$C133*IF(AH$58=Fperm_SI_Woolf2021!$E$9:$E$93,1,EXP(LN((1.1*(Fperm_SI_Woolf2021!$E$9:$E$93-AH$58)-63.1579*EXP(-0.19*Fperm_SI_Woolf2021!$E$9:$E$93)+63.1579*EXP(-0.19*AH$58))/(Fperm_SI_Woolf2021!$E$9:$E$93-AH$58))*(AH$58-Fperm_SI_Woolf2021!$E$9:$E$93)/10))) + Fperm_SI_Woolf2021!$G$9:$G$93*EXP(-Fperm_SI_Woolf2021!$J$9:$J$93*$C133*IF(AH$58=Fperm_SI_Woolf2021!$E$9:$E$93,1,EXP(LN((1.1*(Fperm_SI_Woolf2021!$E$9:$E$93-AH$58)-63.1579*EXP(-0.19*Fperm_SI_Woolf2021!$E$9:$E$93)+63.1579*EXP(-0.19*AH$58))/(Fperm_SI_Woolf2021!$E$9:$E$93-AH$58))*(AH$58-Fperm_SI_Woolf2021!$E$9:$E$93)/10))) + Fperm_SI_Woolf2021!$H$9:$H$93*EXP(-Fperm_SI_Woolf2021!$K$9:$K$93*$C133*IF(AH$58=Fperm_SI_Woolf2021!$E$9:$E$93,1,EXP(LN((1.1*(Fperm_SI_Woolf2021!$E$9:$E$93-AH$58)-63.1579*EXP(-0.19*Fperm_SI_Woolf2021!$E$9:$E$93)+63.1579*EXP(-0.19*AH$58))/(Fperm_SI_Woolf2021!$E$9:$E$93-AH$58))*(AH$58-Fperm_SI_Woolf2021!$E$9:$E$93)/10))),Fperm_SI_Woolf2021!$D$9:$D$93)*AH$57+INTERCEPT(Fperm_SI_Woolf2021!$F$9:$F$93*EXP(-Fperm_SI_Woolf2021!$I$9:$I$93*$C133*IF(AH$58=Fperm_SI_Woolf2021!$E$9:$E$93,1,EXP(LN((1.1*(Fperm_SI_Woolf2021!$E$9:$E$93-AH$58)-63.1579*EXP(-0.19*Fperm_SI_Woolf2021!$E$9:$E$93)+63.1579*EXP(-0.19*AH$58))/(Fperm_SI_Woolf2021!$E$9:$E$93-AH$58))*(AH$58-Fperm_SI_Woolf2021!$E$9:$E$93)/10))) + Fperm_SI_Woolf2021!$G$9:$G$93*EXP(-Fperm_SI_Woolf2021!$J$9:$J$93*$C133*IF(AH$58=Fperm_SI_Woolf2021!$E$9:$E$93,1,EXP(LN((1.1*(Fperm_SI_Woolf2021!$E$9:$E$93-AH$58)-63.1579*EXP(-0.19*Fperm_SI_Woolf2021!$E$9:$E$93)+63.1579*EXP(-0.19*AH$58))/(Fperm_SI_Woolf2021!$E$9:$E$93-AH$58))*(AH$58-Fperm_SI_Woolf2021!$E$9:$E$93)/10))) + Fperm_SI_Woolf2021!$H$9:$H$93*EXP(-Fperm_SI_Woolf2021!$K$9:$K$93*$C133*IF(AH$58=Fperm_SI_Woolf2021!$E$9:$E$93,1,EXP(LN((1.1*(Fperm_SI_Woolf2021!$E$9:$E$93-AH$58)-63.1579*EXP(-0.19*Fperm_SI_Woolf2021!$E$9:$E$93)+63.1579*EXP(-0.19*AH$58))/(Fperm_SI_Woolf2021!$E$9:$E$93-AH$58))*(AH$58-Fperm_SI_Woolf2021!$E$9:$E$93)/10))),Fperm_SI_Woolf2021!$D$9:$D$93))</f>
        <v>0.39941990842051739</v>
      </c>
      <c r="AI133" s="51" cm="1">
        <f t="array" ref="AI133">MIN(1,SLOPE(Fperm_SI_Woolf2021!$F$9:$F$93*EXP(-Fperm_SI_Woolf2021!$I$9:$I$93*$C133*IF(AI$58=Fperm_SI_Woolf2021!$E$9:$E$93,1,EXP(LN((1.1*(Fperm_SI_Woolf2021!$E$9:$E$93-AI$58)-63.1579*EXP(-0.19*Fperm_SI_Woolf2021!$E$9:$E$93)+63.1579*EXP(-0.19*AI$58))/(Fperm_SI_Woolf2021!$E$9:$E$93-AI$58))*(AI$58-Fperm_SI_Woolf2021!$E$9:$E$93)/10))) + Fperm_SI_Woolf2021!$G$9:$G$93*EXP(-Fperm_SI_Woolf2021!$J$9:$J$93*$C133*IF(AI$58=Fperm_SI_Woolf2021!$E$9:$E$93,1,EXP(LN((1.1*(Fperm_SI_Woolf2021!$E$9:$E$93-AI$58)-63.1579*EXP(-0.19*Fperm_SI_Woolf2021!$E$9:$E$93)+63.1579*EXP(-0.19*AI$58))/(Fperm_SI_Woolf2021!$E$9:$E$93-AI$58))*(AI$58-Fperm_SI_Woolf2021!$E$9:$E$93)/10))) + Fperm_SI_Woolf2021!$H$9:$H$93*EXP(-Fperm_SI_Woolf2021!$K$9:$K$93*$C133*IF(AI$58=Fperm_SI_Woolf2021!$E$9:$E$93,1,EXP(LN((1.1*(Fperm_SI_Woolf2021!$E$9:$E$93-AI$58)-63.1579*EXP(-0.19*Fperm_SI_Woolf2021!$E$9:$E$93)+63.1579*EXP(-0.19*AI$58))/(Fperm_SI_Woolf2021!$E$9:$E$93-AI$58))*(AI$58-Fperm_SI_Woolf2021!$E$9:$E$93)/10))),Fperm_SI_Woolf2021!$D$9:$D$93)*AI$57+INTERCEPT(Fperm_SI_Woolf2021!$F$9:$F$93*EXP(-Fperm_SI_Woolf2021!$I$9:$I$93*$C133*IF(AI$58=Fperm_SI_Woolf2021!$E$9:$E$93,1,EXP(LN((1.1*(Fperm_SI_Woolf2021!$E$9:$E$93-AI$58)-63.1579*EXP(-0.19*Fperm_SI_Woolf2021!$E$9:$E$93)+63.1579*EXP(-0.19*AI$58))/(Fperm_SI_Woolf2021!$E$9:$E$93-AI$58))*(AI$58-Fperm_SI_Woolf2021!$E$9:$E$93)/10))) + Fperm_SI_Woolf2021!$G$9:$G$93*EXP(-Fperm_SI_Woolf2021!$J$9:$J$93*$C133*IF(AI$58=Fperm_SI_Woolf2021!$E$9:$E$93,1,EXP(LN((1.1*(Fperm_SI_Woolf2021!$E$9:$E$93-AI$58)-63.1579*EXP(-0.19*Fperm_SI_Woolf2021!$E$9:$E$93)+63.1579*EXP(-0.19*AI$58))/(Fperm_SI_Woolf2021!$E$9:$E$93-AI$58))*(AI$58-Fperm_SI_Woolf2021!$E$9:$E$93)/10))) + Fperm_SI_Woolf2021!$H$9:$H$93*EXP(-Fperm_SI_Woolf2021!$K$9:$K$93*$C133*IF(AI$58=Fperm_SI_Woolf2021!$E$9:$E$93,1,EXP(LN((1.1*(Fperm_SI_Woolf2021!$E$9:$E$93-AI$58)-63.1579*EXP(-0.19*Fperm_SI_Woolf2021!$E$9:$E$93)+63.1579*EXP(-0.19*AI$58))/(Fperm_SI_Woolf2021!$E$9:$E$93-AI$58))*(AI$58-Fperm_SI_Woolf2021!$E$9:$E$93)/10))),Fperm_SI_Woolf2021!$D$9:$D$93))</f>
        <v>0.38063103862775755</v>
      </c>
      <c r="AJ133" s="51" cm="1">
        <f t="array" ref="AJ133">MIN(1,SLOPE(Fperm_SI_Woolf2021!$F$9:$F$93*EXP(-Fperm_SI_Woolf2021!$I$9:$I$93*$C133*IF(AJ$58=Fperm_SI_Woolf2021!$E$9:$E$93,1,EXP(LN((1.1*(Fperm_SI_Woolf2021!$E$9:$E$93-AJ$58)-63.1579*EXP(-0.19*Fperm_SI_Woolf2021!$E$9:$E$93)+63.1579*EXP(-0.19*AJ$58))/(Fperm_SI_Woolf2021!$E$9:$E$93-AJ$58))*(AJ$58-Fperm_SI_Woolf2021!$E$9:$E$93)/10))) + Fperm_SI_Woolf2021!$G$9:$G$93*EXP(-Fperm_SI_Woolf2021!$J$9:$J$93*$C133*IF(AJ$58=Fperm_SI_Woolf2021!$E$9:$E$93,1,EXP(LN((1.1*(Fperm_SI_Woolf2021!$E$9:$E$93-AJ$58)-63.1579*EXP(-0.19*Fperm_SI_Woolf2021!$E$9:$E$93)+63.1579*EXP(-0.19*AJ$58))/(Fperm_SI_Woolf2021!$E$9:$E$93-AJ$58))*(AJ$58-Fperm_SI_Woolf2021!$E$9:$E$93)/10))) + Fperm_SI_Woolf2021!$H$9:$H$93*EXP(-Fperm_SI_Woolf2021!$K$9:$K$93*$C133*IF(AJ$58=Fperm_SI_Woolf2021!$E$9:$E$93,1,EXP(LN((1.1*(Fperm_SI_Woolf2021!$E$9:$E$93-AJ$58)-63.1579*EXP(-0.19*Fperm_SI_Woolf2021!$E$9:$E$93)+63.1579*EXP(-0.19*AJ$58))/(Fperm_SI_Woolf2021!$E$9:$E$93-AJ$58))*(AJ$58-Fperm_SI_Woolf2021!$E$9:$E$93)/10))),Fperm_SI_Woolf2021!$D$9:$D$93)*AJ$57+INTERCEPT(Fperm_SI_Woolf2021!$F$9:$F$93*EXP(-Fperm_SI_Woolf2021!$I$9:$I$93*$C133*IF(AJ$58=Fperm_SI_Woolf2021!$E$9:$E$93,1,EXP(LN((1.1*(Fperm_SI_Woolf2021!$E$9:$E$93-AJ$58)-63.1579*EXP(-0.19*Fperm_SI_Woolf2021!$E$9:$E$93)+63.1579*EXP(-0.19*AJ$58))/(Fperm_SI_Woolf2021!$E$9:$E$93-AJ$58))*(AJ$58-Fperm_SI_Woolf2021!$E$9:$E$93)/10))) + Fperm_SI_Woolf2021!$G$9:$G$93*EXP(-Fperm_SI_Woolf2021!$J$9:$J$93*$C133*IF(AJ$58=Fperm_SI_Woolf2021!$E$9:$E$93,1,EXP(LN((1.1*(Fperm_SI_Woolf2021!$E$9:$E$93-AJ$58)-63.1579*EXP(-0.19*Fperm_SI_Woolf2021!$E$9:$E$93)+63.1579*EXP(-0.19*AJ$58))/(Fperm_SI_Woolf2021!$E$9:$E$93-AJ$58))*(AJ$58-Fperm_SI_Woolf2021!$E$9:$E$93)/10))) + Fperm_SI_Woolf2021!$H$9:$H$93*EXP(-Fperm_SI_Woolf2021!$K$9:$K$93*$C133*IF(AJ$58=Fperm_SI_Woolf2021!$E$9:$E$93,1,EXP(LN((1.1*(Fperm_SI_Woolf2021!$E$9:$E$93-AJ$58)-63.1579*EXP(-0.19*Fperm_SI_Woolf2021!$E$9:$E$93)+63.1579*EXP(-0.19*AJ$58))/(Fperm_SI_Woolf2021!$E$9:$E$93-AJ$58))*(AJ$58-Fperm_SI_Woolf2021!$E$9:$E$93)/10))),Fperm_SI_Woolf2021!$D$9:$D$93))</f>
        <v>0.36184216883499765</v>
      </c>
      <c r="AK133" s="51" cm="1">
        <f t="array" ref="AK133">MIN(1,SLOPE(Fperm_SI_Woolf2021!$F$9:$F$93*EXP(-Fperm_SI_Woolf2021!$I$9:$I$93*$C133*IF(AK$58=Fperm_SI_Woolf2021!$E$9:$E$93,1,EXP(LN((1.1*(Fperm_SI_Woolf2021!$E$9:$E$93-AK$58)-63.1579*EXP(-0.19*Fperm_SI_Woolf2021!$E$9:$E$93)+63.1579*EXP(-0.19*AK$58))/(Fperm_SI_Woolf2021!$E$9:$E$93-AK$58))*(AK$58-Fperm_SI_Woolf2021!$E$9:$E$93)/10))) + Fperm_SI_Woolf2021!$G$9:$G$93*EXP(-Fperm_SI_Woolf2021!$J$9:$J$93*$C133*IF(AK$58=Fperm_SI_Woolf2021!$E$9:$E$93,1,EXP(LN((1.1*(Fperm_SI_Woolf2021!$E$9:$E$93-AK$58)-63.1579*EXP(-0.19*Fperm_SI_Woolf2021!$E$9:$E$93)+63.1579*EXP(-0.19*AK$58))/(Fperm_SI_Woolf2021!$E$9:$E$93-AK$58))*(AK$58-Fperm_SI_Woolf2021!$E$9:$E$93)/10))) + Fperm_SI_Woolf2021!$H$9:$H$93*EXP(-Fperm_SI_Woolf2021!$K$9:$K$93*$C133*IF(AK$58=Fperm_SI_Woolf2021!$E$9:$E$93,1,EXP(LN((1.1*(Fperm_SI_Woolf2021!$E$9:$E$93-AK$58)-63.1579*EXP(-0.19*Fperm_SI_Woolf2021!$E$9:$E$93)+63.1579*EXP(-0.19*AK$58))/(Fperm_SI_Woolf2021!$E$9:$E$93-AK$58))*(AK$58-Fperm_SI_Woolf2021!$E$9:$E$93)/10))),Fperm_SI_Woolf2021!$D$9:$D$93)*AK$57+INTERCEPT(Fperm_SI_Woolf2021!$F$9:$F$93*EXP(-Fperm_SI_Woolf2021!$I$9:$I$93*$C133*IF(AK$58=Fperm_SI_Woolf2021!$E$9:$E$93,1,EXP(LN((1.1*(Fperm_SI_Woolf2021!$E$9:$E$93-AK$58)-63.1579*EXP(-0.19*Fperm_SI_Woolf2021!$E$9:$E$93)+63.1579*EXP(-0.19*AK$58))/(Fperm_SI_Woolf2021!$E$9:$E$93-AK$58))*(AK$58-Fperm_SI_Woolf2021!$E$9:$E$93)/10))) + Fperm_SI_Woolf2021!$G$9:$G$93*EXP(-Fperm_SI_Woolf2021!$J$9:$J$93*$C133*IF(AK$58=Fperm_SI_Woolf2021!$E$9:$E$93,1,EXP(LN((1.1*(Fperm_SI_Woolf2021!$E$9:$E$93-AK$58)-63.1579*EXP(-0.19*Fperm_SI_Woolf2021!$E$9:$E$93)+63.1579*EXP(-0.19*AK$58))/(Fperm_SI_Woolf2021!$E$9:$E$93-AK$58))*(AK$58-Fperm_SI_Woolf2021!$E$9:$E$93)/10))) + Fperm_SI_Woolf2021!$H$9:$H$93*EXP(-Fperm_SI_Woolf2021!$K$9:$K$93*$C133*IF(AK$58=Fperm_SI_Woolf2021!$E$9:$E$93,1,EXP(LN((1.1*(Fperm_SI_Woolf2021!$E$9:$E$93-AK$58)-63.1579*EXP(-0.19*Fperm_SI_Woolf2021!$E$9:$E$93)+63.1579*EXP(-0.19*AK$58))/(Fperm_SI_Woolf2021!$E$9:$E$93-AK$58))*(AK$58-Fperm_SI_Woolf2021!$E$9:$E$93)/10))),Fperm_SI_Woolf2021!$D$9:$D$93))</f>
        <v>0.3430532990422378</v>
      </c>
      <c r="AL133" s="51" cm="1">
        <f t="array" ref="AL133">MIN(1,SLOPE(Fperm_SI_Woolf2021!$F$9:$F$93*EXP(-Fperm_SI_Woolf2021!$I$9:$I$93*$C133*IF(AL$58=Fperm_SI_Woolf2021!$E$9:$E$93,1,EXP(LN((1.1*(Fperm_SI_Woolf2021!$E$9:$E$93-AL$58)-63.1579*EXP(-0.19*Fperm_SI_Woolf2021!$E$9:$E$93)+63.1579*EXP(-0.19*AL$58))/(Fperm_SI_Woolf2021!$E$9:$E$93-AL$58))*(AL$58-Fperm_SI_Woolf2021!$E$9:$E$93)/10))) + Fperm_SI_Woolf2021!$G$9:$G$93*EXP(-Fperm_SI_Woolf2021!$J$9:$J$93*$C133*IF(AL$58=Fperm_SI_Woolf2021!$E$9:$E$93,1,EXP(LN((1.1*(Fperm_SI_Woolf2021!$E$9:$E$93-AL$58)-63.1579*EXP(-0.19*Fperm_SI_Woolf2021!$E$9:$E$93)+63.1579*EXP(-0.19*AL$58))/(Fperm_SI_Woolf2021!$E$9:$E$93-AL$58))*(AL$58-Fperm_SI_Woolf2021!$E$9:$E$93)/10))) + Fperm_SI_Woolf2021!$H$9:$H$93*EXP(-Fperm_SI_Woolf2021!$K$9:$K$93*$C133*IF(AL$58=Fperm_SI_Woolf2021!$E$9:$E$93,1,EXP(LN((1.1*(Fperm_SI_Woolf2021!$E$9:$E$93-AL$58)-63.1579*EXP(-0.19*Fperm_SI_Woolf2021!$E$9:$E$93)+63.1579*EXP(-0.19*AL$58))/(Fperm_SI_Woolf2021!$E$9:$E$93-AL$58))*(AL$58-Fperm_SI_Woolf2021!$E$9:$E$93)/10))),Fperm_SI_Woolf2021!$D$9:$D$93)*AL$57+INTERCEPT(Fperm_SI_Woolf2021!$F$9:$F$93*EXP(-Fperm_SI_Woolf2021!$I$9:$I$93*$C133*IF(AL$58=Fperm_SI_Woolf2021!$E$9:$E$93,1,EXP(LN((1.1*(Fperm_SI_Woolf2021!$E$9:$E$93-AL$58)-63.1579*EXP(-0.19*Fperm_SI_Woolf2021!$E$9:$E$93)+63.1579*EXP(-0.19*AL$58))/(Fperm_SI_Woolf2021!$E$9:$E$93-AL$58))*(AL$58-Fperm_SI_Woolf2021!$E$9:$E$93)/10))) + Fperm_SI_Woolf2021!$G$9:$G$93*EXP(-Fperm_SI_Woolf2021!$J$9:$J$93*$C133*IF(AL$58=Fperm_SI_Woolf2021!$E$9:$E$93,1,EXP(LN((1.1*(Fperm_SI_Woolf2021!$E$9:$E$93-AL$58)-63.1579*EXP(-0.19*Fperm_SI_Woolf2021!$E$9:$E$93)+63.1579*EXP(-0.19*AL$58))/(Fperm_SI_Woolf2021!$E$9:$E$93-AL$58))*(AL$58-Fperm_SI_Woolf2021!$E$9:$E$93)/10))) + Fperm_SI_Woolf2021!$H$9:$H$93*EXP(-Fperm_SI_Woolf2021!$K$9:$K$93*$C133*IF(AL$58=Fperm_SI_Woolf2021!$E$9:$E$93,1,EXP(LN((1.1*(Fperm_SI_Woolf2021!$E$9:$E$93-AL$58)-63.1579*EXP(-0.19*Fperm_SI_Woolf2021!$E$9:$E$93)+63.1579*EXP(-0.19*AL$58))/(Fperm_SI_Woolf2021!$E$9:$E$93-AL$58))*(AL$58-Fperm_SI_Woolf2021!$E$9:$E$93)/10))),Fperm_SI_Woolf2021!$D$9:$D$93))</f>
        <v>0.3242644292494779</v>
      </c>
      <c r="AM133" s="51" cm="1">
        <f t="array" ref="AM133">MIN(1,SLOPE(Fperm_SI_Woolf2021!$F$9:$F$93*EXP(-Fperm_SI_Woolf2021!$I$9:$I$93*$C133*IF(AM$58=Fperm_SI_Woolf2021!$E$9:$E$93,1,EXP(LN((1.1*(Fperm_SI_Woolf2021!$E$9:$E$93-AM$58)-63.1579*EXP(-0.19*Fperm_SI_Woolf2021!$E$9:$E$93)+63.1579*EXP(-0.19*AM$58))/(Fperm_SI_Woolf2021!$E$9:$E$93-AM$58))*(AM$58-Fperm_SI_Woolf2021!$E$9:$E$93)/10))) + Fperm_SI_Woolf2021!$G$9:$G$93*EXP(-Fperm_SI_Woolf2021!$J$9:$J$93*$C133*IF(AM$58=Fperm_SI_Woolf2021!$E$9:$E$93,1,EXP(LN((1.1*(Fperm_SI_Woolf2021!$E$9:$E$93-AM$58)-63.1579*EXP(-0.19*Fperm_SI_Woolf2021!$E$9:$E$93)+63.1579*EXP(-0.19*AM$58))/(Fperm_SI_Woolf2021!$E$9:$E$93-AM$58))*(AM$58-Fperm_SI_Woolf2021!$E$9:$E$93)/10))) + Fperm_SI_Woolf2021!$H$9:$H$93*EXP(-Fperm_SI_Woolf2021!$K$9:$K$93*$C133*IF(AM$58=Fperm_SI_Woolf2021!$E$9:$E$93,1,EXP(LN((1.1*(Fperm_SI_Woolf2021!$E$9:$E$93-AM$58)-63.1579*EXP(-0.19*Fperm_SI_Woolf2021!$E$9:$E$93)+63.1579*EXP(-0.19*AM$58))/(Fperm_SI_Woolf2021!$E$9:$E$93-AM$58))*(AM$58-Fperm_SI_Woolf2021!$E$9:$E$93)/10))),Fperm_SI_Woolf2021!$D$9:$D$93)*AM$57+INTERCEPT(Fperm_SI_Woolf2021!$F$9:$F$93*EXP(-Fperm_SI_Woolf2021!$I$9:$I$93*$C133*IF(AM$58=Fperm_SI_Woolf2021!$E$9:$E$93,1,EXP(LN((1.1*(Fperm_SI_Woolf2021!$E$9:$E$93-AM$58)-63.1579*EXP(-0.19*Fperm_SI_Woolf2021!$E$9:$E$93)+63.1579*EXP(-0.19*AM$58))/(Fperm_SI_Woolf2021!$E$9:$E$93-AM$58))*(AM$58-Fperm_SI_Woolf2021!$E$9:$E$93)/10))) + Fperm_SI_Woolf2021!$G$9:$G$93*EXP(-Fperm_SI_Woolf2021!$J$9:$J$93*$C133*IF(AM$58=Fperm_SI_Woolf2021!$E$9:$E$93,1,EXP(LN((1.1*(Fperm_SI_Woolf2021!$E$9:$E$93-AM$58)-63.1579*EXP(-0.19*Fperm_SI_Woolf2021!$E$9:$E$93)+63.1579*EXP(-0.19*AM$58))/(Fperm_SI_Woolf2021!$E$9:$E$93-AM$58))*(AM$58-Fperm_SI_Woolf2021!$E$9:$E$93)/10))) + Fperm_SI_Woolf2021!$H$9:$H$93*EXP(-Fperm_SI_Woolf2021!$K$9:$K$93*$C133*IF(AM$58=Fperm_SI_Woolf2021!$E$9:$E$93,1,EXP(LN((1.1*(Fperm_SI_Woolf2021!$E$9:$E$93-AM$58)-63.1579*EXP(-0.19*Fperm_SI_Woolf2021!$E$9:$E$93)+63.1579*EXP(-0.19*AM$58))/(Fperm_SI_Woolf2021!$E$9:$E$93-AM$58))*(AM$58-Fperm_SI_Woolf2021!$E$9:$E$93)/10))),Fperm_SI_Woolf2021!$D$9:$D$93))</f>
        <v>0.30547555945671806</v>
      </c>
      <c r="AN133" s="51" cm="1">
        <f t="array" ref="AN133">MIN(1,SLOPE(Fperm_SI_Woolf2021!$F$9:$F$93*EXP(-Fperm_SI_Woolf2021!$I$9:$I$93*$C133*IF(AN$58=Fperm_SI_Woolf2021!$E$9:$E$93,1,EXP(LN((1.1*(Fperm_SI_Woolf2021!$E$9:$E$93-AN$58)-63.1579*EXP(-0.19*Fperm_SI_Woolf2021!$E$9:$E$93)+63.1579*EXP(-0.19*AN$58))/(Fperm_SI_Woolf2021!$E$9:$E$93-AN$58))*(AN$58-Fperm_SI_Woolf2021!$E$9:$E$93)/10))) + Fperm_SI_Woolf2021!$G$9:$G$93*EXP(-Fperm_SI_Woolf2021!$J$9:$J$93*$C133*IF(AN$58=Fperm_SI_Woolf2021!$E$9:$E$93,1,EXP(LN((1.1*(Fperm_SI_Woolf2021!$E$9:$E$93-AN$58)-63.1579*EXP(-0.19*Fperm_SI_Woolf2021!$E$9:$E$93)+63.1579*EXP(-0.19*AN$58))/(Fperm_SI_Woolf2021!$E$9:$E$93-AN$58))*(AN$58-Fperm_SI_Woolf2021!$E$9:$E$93)/10))) + Fperm_SI_Woolf2021!$H$9:$H$93*EXP(-Fperm_SI_Woolf2021!$K$9:$K$93*$C133*IF(AN$58=Fperm_SI_Woolf2021!$E$9:$E$93,1,EXP(LN((1.1*(Fperm_SI_Woolf2021!$E$9:$E$93-AN$58)-63.1579*EXP(-0.19*Fperm_SI_Woolf2021!$E$9:$E$93)+63.1579*EXP(-0.19*AN$58))/(Fperm_SI_Woolf2021!$E$9:$E$93-AN$58))*(AN$58-Fperm_SI_Woolf2021!$E$9:$E$93)/10))),Fperm_SI_Woolf2021!$D$9:$D$93)*AN$57+INTERCEPT(Fperm_SI_Woolf2021!$F$9:$F$93*EXP(-Fperm_SI_Woolf2021!$I$9:$I$93*$C133*IF(AN$58=Fperm_SI_Woolf2021!$E$9:$E$93,1,EXP(LN((1.1*(Fperm_SI_Woolf2021!$E$9:$E$93-AN$58)-63.1579*EXP(-0.19*Fperm_SI_Woolf2021!$E$9:$E$93)+63.1579*EXP(-0.19*AN$58))/(Fperm_SI_Woolf2021!$E$9:$E$93-AN$58))*(AN$58-Fperm_SI_Woolf2021!$E$9:$E$93)/10))) + Fperm_SI_Woolf2021!$G$9:$G$93*EXP(-Fperm_SI_Woolf2021!$J$9:$J$93*$C133*IF(AN$58=Fperm_SI_Woolf2021!$E$9:$E$93,1,EXP(LN((1.1*(Fperm_SI_Woolf2021!$E$9:$E$93-AN$58)-63.1579*EXP(-0.19*Fperm_SI_Woolf2021!$E$9:$E$93)+63.1579*EXP(-0.19*AN$58))/(Fperm_SI_Woolf2021!$E$9:$E$93-AN$58))*(AN$58-Fperm_SI_Woolf2021!$E$9:$E$93)/10))) + Fperm_SI_Woolf2021!$H$9:$H$93*EXP(-Fperm_SI_Woolf2021!$K$9:$K$93*$C133*IF(AN$58=Fperm_SI_Woolf2021!$E$9:$E$93,1,EXP(LN((1.1*(Fperm_SI_Woolf2021!$E$9:$E$93-AN$58)-63.1579*EXP(-0.19*Fperm_SI_Woolf2021!$E$9:$E$93)+63.1579*EXP(-0.19*AN$58))/(Fperm_SI_Woolf2021!$E$9:$E$93-AN$58))*(AN$58-Fperm_SI_Woolf2021!$E$9:$E$93)/10))),Fperm_SI_Woolf2021!$D$9:$D$93))</f>
        <v>0.28668668966395816</v>
      </c>
      <c r="AO133" s="51" cm="1">
        <f t="array" ref="AO133">MIN(1,SLOPE(Fperm_SI_Woolf2021!$F$9:$F$93*EXP(-Fperm_SI_Woolf2021!$I$9:$I$93*$C133*IF(AO$58=Fperm_SI_Woolf2021!$E$9:$E$93,1,EXP(LN((1.1*(Fperm_SI_Woolf2021!$E$9:$E$93-AO$58)-63.1579*EXP(-0.19*Fperm_SI_Woolf2021!$E$9:$E$93)+63.1579*EXP(-0.19*AO$58))/(Fperm_SI_Woolf2021!$E$9:$E$93-AO$58))*(AO$58-Fperm_SI_Woolf2021!$E$9:$E$93)/10))) + Fperm_SI_Woolf2021!$G$9:$G$93*EXP(-Fperm_SI_Woolf2021!$J$9:$J$93*$C133*IF(AO$58=Fperm_SI_Woolf2021!$E$9:$E$93,1,EXP(LN((1.1*(Fperm_SI_Woolf2021!$E$9:$E$93-AO$58)-63.1579*EXP(-0.19*Fperm_SI_Woolf2021!$E$9:$E$93)+63.1579*EXP(-0.19*AO$58))/(Fperm_SI_Woolf2021!$E$9:$E$93-AO$58))*(AO$58-Fperm_SI_Woolf2021!$E$9:$E$93)/10))) + Fperm_SI_Woolf2021!$H$9:$H$93*EXP(-Fperm_SI_Woolf2021!$K$9:$K$93*$C133*IF(AO$58=Fperm_SI_Woolf2021!$E$9:$E$93,1,EXP(LN((1.1*(Fperm_SI_Woolf2021!$E$9:$E$93-AO$58)-63.1579*EXP(-0.19*Fperm_SI_Woolf2021!$E$9:$E$93)+63.1579*EXP(-0.19*AO$58))/(Fperm_SI_Woolf2021!$E$9:$E$93-AO$58))*(AO$58-Fperm_SI_Woolf2021!$E$9:$E$93)/10))),Fperm_SI_Woolf2021!$D$9:$D$93)*AO$57+INTERCEPT(Fperm_SI_Woolf2021!$F$9:$F$93*EXP(-Fperm_SI_Woolf2021!$I$9:$I$93*$C133*IF(AO$58=Fperm_SI_Woolf2021!$E$9:$E$93,1,EXP(LN((1.1*(Fperm_SI_Woolf2021!$E$9:$E$93-AO$58)-63.1579*EXP(-0.19*Fperm_SI_Woolf2021!$E$9:$E$93)+63.1579*EXP(-0.19*AO$58))/(Fperm_SI_Woolf2021!$E$9:$E$93-AO$58))*(AO$58-Fperm_SI_Woolf2021!$E$9:$E$93)/10))) + Fperm_SI_Woolf2021!$G$9:$G$93*EXP(-Fperm_SI_Woolf2021!$J$9:$J$93*$C133*IF(AO$58=Fperm_SI_Woolf2021!$E$9:$E$93,1,EXP(LN((1.1*(Fperm_SI_Woolf2021!$E$9:$E$93-AO$58)-63.1579*EXP(-0.19*Fperm_SI_Woolf2021!$E$9:$E$93)+63.1579*EXP(-0.19*AO$58))/(Fperm_SI_Woolf2021!$E$9:$E$93-AO$58))*(AO$58-Fperm_SI_Woolf2021!$E$9:$E$93)/10))) + Fperm_SI_Woolf2021!$H$9:$H$93*EXP(-Fperm_SI_Woolf2021!$K$9:$K$93*$C133*IF(AO$58=Fperm_SI_Woolf2021!$E$9:$E$93,1,EXP(LN((1.1*(Fperm_SI_Woolf2021!$E$9:$E$93-AO$58)-63.1579*EXP(-0.19*Fperm_SI_Woolf2021!$E$9:$E$93)+63.1579*EXP(-0.19*AO$58))/(Fperm_SI_Woolf2021!$E$9:$E$93-AO$58))*(AO$58-Fperm_SI_Woolf2021!$E$9:$E$93)/10))),Fperm_SI_Woolf2021!$D$9:$D$93))</f>
        <v>0.26789781987119832</v>
      </c>
      <c r="AP133" s="51" cm="1">
        <f t="array" ref="AP133">MIN(1,SLOPE(Fperm_SI_Woolf2021!$F$9:$F$93*EXP(-Fperm_SI_Woolf2021!$I$9:$I$93*$C133*IF(AP$58=Fperm_SI_Woolf2021!$E$9:$E$93,1,EXP(LN((1.1*(Fperm_SI_Woolf2021!$E$9:$E$93-AP$58)-63.1579*EXP(-0.19*Fperm_SI_Woolf2021!$E$9:$E$93)+63.1579*EXP(-0.19*AP$58))/(Fperm_SI_Woolf2021!$E$9:$E$93-AP$58))*(AP$58-Fperm_SI_Woolf2021!$E$9:$E$93)/10))) + Fperm_SI_Woolf2021!$G$9:$G$93*EXP(-Fperm_SI_Woolf2021!$J$9:$J$93*$C133*IF(AP$58=Fperm_SI_Woolf2021!$E$9:$E$93,1,EXP(LN((1.1*(Fperm_SI_Woolf2021!$E$9:$E$93-AP$58)-63.1579*EXP(-0.19*Fperm_SI_Woolf2021!$E$9:$E$93)+63.1579*EXP(-0.19*AP$58))/(Fperm_SI_Woolf2021!$E$9:$E$93-AP$58))*(AP$58-Fperm_SI_Woolf2021!$E$9:$E$93)/10))) + Fperm_SI_Woolf2021!$H$9:$H$93*EXP(-Fperm_SI_Woolf2021!$K$9:$K$93*$C133*IF(AP$58=Fperm_SI_Woolf2021!$E$9:$E$93,1,EXP(LN((1.1*(Fperm_SI_Woolf2021!$E$9:$E$93-AP$58)-63.1579*EXP(-0.19*Fperm_SI_Woolf2021!$E$9:$E$93)+63.1579*EXP(-0.19*AP$58))/(Fperm_SI_Woolf2021!$E$9:$E$93-AP$58))*(AP$58-Fperm_SI_Woolf2021!$E$9:$E$93)/10))),Fperm_SI_Woolf2021!$D$9:$D$93)*AP$57+INTERCEPT(Fperm_SI_Woolf2021!$F$9:$F$93*EXP(-Fperm_SI_Woolf2021!$I$9:$I$93*$C133*IF(AP$58=Fperm_SI_Woolf2021!$E$9:$E$93,1,EXP(LN((1.1*(Fperm_SI_Woolf2021!$E$9:$E$93-AP$58)-63.1579*EXP(-0.19*Fperm_SI_Woolf2021!$E$9:$E$93)+63.1579*EXP(-0.19*AP$58))/(Fperm_SI_Woolf2021!$E$9:$E$93-AP$58))*(AP$58-Fperm_SI_Woolf2021!$E$9:$E$93)/10))) + Fperm_SI_Woolf2021!$G$9:$G$93*EXP(-Fperm_SI_Woolf2021!$J$9:$J$93*$C133*IF(AP$58=Fperm_SI_Woolf2021!$E$9:$E$93,1,EXP(LN((1.1*(Fperm_SI_Woolf2021!$E$9:$E$93-AP$58)-63.1579*EXP(-0.19*Fperm_SI_Woolf2021!$E$9:$E$93)+63.1579*EXP(-0.19*AP$58))/(Fperm_SI_Woolf2021!$E$9:$E$93-AP$58))*(AP$58-Fperm_SI_Woolf2021!$E$9:$E$93)/10))) + Fperm_SI_Woolf2021!$H$9:$H$93*EXP(-Fperm_SI_Woolf2021!$K$9:$K$93*$C133*IF(AP$58=Fperm_SI_Woolf2021!$E$9:$E$93,1,EXP(LN((1.1*(Fperm_SI_Woolf2021!$E$9:$E$93-AP$58)-63.1579*EXP(-0.19*Fperm_SI_Woolf2021!$E$9:$E$93)+63.1579*EXP(-0.19*AP$58))/(Fperm_SI_Woolf2021!$E$9:$E$93-AP$58))*(AP$58-Fperm_SI_Woolf2021!$E$9:$E$93)/10))),Fperm_SI_Woolf2021!$D$9:$D$93))</f>
        <v>0.24910895007843845</v>
      </c>
      <c r="AQ133" s="51" cm="1">
        <f t="array" ref="AQ133">MIN(1,SLOPE(Fperm_SI_Woolf2021!$F$9:$F$93*EXP(-Fperm_SI_Woolf2021!$I$9:$I$93*$C133*IF(AQ$58=Fperm_SI_Woolf2021!$E$9:$E$93,1,EXP(LN((1.1*(Fperm_SI_Woolf2021!$E$9:$E$93-AQ$58)-63.1579*EXP(-0.19*Fperm_SI_Woolf2021!$E$9:$E$93)+63.1579*EXP(-0.19*AQ$58))/(Fperm_SI_Woolf2021!$E$9:$E$93-AQ$58))*(AQ$58-Fperm_SI_Woolf2021!$E$9:$E$93)/10))) + Fperm_SI_Woolf2021!$G$9:$G$93*EXP(-Fperm_SI_Woolf2021!$J$9:$J$93*$C133*IF(AQ$58=Fperm_SI_Woolf2021!$E$9:$E$93,1,EXP(LN((1.1*(Fperm_SI_Woolf2021!$E$9:$E$93-AQ$58)-63.1579*EXP(-0.19*Fperm_SI_Woolf2021!$E$9:$E$93)+63.1579*EXP(-0.19*AQ$58))/(Fperm_SI_Woolf2021!$E$9:$E$93-AQ$58))*(AQ$58-Fperm_SI_Woolf2021!$E$9:$E$93)/10))) + Fperm_SI_Woolf2021!$H$9:$H$93*EXP(-Fperm_SI_Woolf2021!$K$9:$K$93*$C133*IF(AQ$58=Fperm_SI_Woolf2021!$E$9:$E$93,1,EXP(LN((1.1*(Fperm_SI_Woolf2021!$E$9:$E$93-AQ$58)-63.1579*EXP(-0.19*Fperm_SI_Woolf2021!$E$9:$E$93)+63.1579*EXP(-0.19*AQ$58))/(Fperm_SI_Woolf2021!$E$9:$E$93-AQ$58))*(AQ$58-Fperm_SI_Woolf2021!$E$9:$E$93)/10))),Fperm_SI_Woolf2021!$D$9:$D$93)*AQ$57+INTERCEPT(Fperm_SI_Woolf2021!$F$9:$F$93*EXP(-Fperm_SI_Woolf2021!$I$9:$I$93*$C133*IF(AQ$58=Fperm_SI_Woolf2021!$E$9:$E$93,1,EXP(LN((1.1*(Fperm_SI_Woolf2021!$E$9:$E$93-AQ$58)-63.1579*EXP(-0.19*Fperm_SI_Woolf2021!$E$9:$E$93)+63.1579*EXP(-0.19*AQ$58))/(Fperm_SI_Woolf2021!$E$9:$E$93-AQ$58))*(AQ$58-Fperm_SI_Woolf2021!$E$9:$E$93)/10))) + Fperm_SI_Woolf2021!$G$9:$G$93*EXP(-Fperm_SI_Woolf2021!$J$9:$J$93*$C133*IF(AQ$58=Fperm_SI_Woolf2021!$E$9:$E$93,1,EXP(LN((1.1*(Fperm_SI_Woolf2021!$E$9:$E$93-AQ$58)-63.1579*EXP(-0.19*Fperm_SI_Woolf2021!$E$9:$E$93)+63.1579*EXP(-0.19*AQ$58))/(Fperm_SI_Woolf2021!$E$9:$E$93-AQ$58))*(AQ$58-Fperm_SI_Woolf2021!$E$9:$E$93)/10))) + Fperm_SI_Woolf2021!$H$9:$H$93*EXP(-Fperm_SI_Woolf2021!$K$9:$K$93*$C133*IF(AQ$58=Fperm_SI_Woolf2021!$E$9:$E$93,1,EXP(LN((1.1*(Fperm_SI_Woolf2021!$E$9:$E$93-AQ$58)-63.1579*EXP(-0.19*Fperm_SI_Woolf2021!$E$9:$E$93)+63.1579*EXP(-0.19*AQ$58))/(Fperm_SI_Woolf2021!$E$9:$E$93-AQ$58))*(AQ$58-Fperm_SI_Woolf2021!$E$9:$E$93)/10))),Fperm_SI_Woolf2021!$D$9:$D$93))</f>
        <v>0.23032008028567857</v>
      </c>
      <c r="AR133" s="51" cm="1">
        <f t="array" ref="AR133">MIN(1,SLOPE(Fperm_SI_Woolf2021!$F$9:$F$93*EXP(-Fperm_SI_Woolf2021!$I$9:$I$93*$C133*IF(AR$58=Fperm_SI_Woolf2021!$E$9:$E$93,1,EXP(LN((1.1*(Fperm_SI_Woolf2021!$E$9:$E$93-AR$58)-63.1579*EXP(-0.19*Fperm_SI_Woolf2021!$E$9:$E$93)+63.1579*EXP(-0.19*AR$58))/(Fperm_SI_Woolf2021!$E$9:$E$93-AR$58))*(AR$58-Fperm_SI_Woolf2021!$E$9:$E$93)/10))) + Fperm_SI_Woolf2021!$G$9:$G$93*EXP(-Fperm_SI_Woolf2021!$J$9:$J$93*$C133*IF(AR$58=Fperm_SI_Woolf2021!$E$9:$E$93,1,EXP(LN((1.1*(Fperm_SI_Woolf2021!$E$9:$E$93-AR$58)-63.1579*EXP(-0.19*Fperm_SI_Woolf2021!$E$9:$E$93)+63.1579*EXP(-0.19*AR$58))/(Fperm_SI_Woolf2021!$E$9:$E$93-AR$58))*(AR$58-Fperm_SI_Woolf2021!$E$9:$E$93)/10))) + Fperm_SI_Woolf2021!$H$9:$H$93*EXP(-Fperm_SI_Woolf2021!$K$9:$K$93*$C133*IF(AR$58=Fperm_SI_Woolf2021!$E$9:$E$93,1,EXP(LN((1.1*(Fperm_SI_Woolf2021!$E$9:$E$93-AR$58)-63.1579*EXP(-0.19*Fperm_SI_Woolf2021!$E$9:$E$93)+63.1579*EXP(-0.19*AR$58))/(Fperm_SI_Woolf2021!$E$9:$E$93-AR$58))*(AR$58-Fperm_SI_Woolf2021!$E$9:$E$93)/10))),Fperm_SI_Woolf2021!$D$9:$D$93)*AR$57+INTERCEPT(Fperm_SI_Woolf2021!$F$9:$F$93*EXP(-Fperm_SI_Woolf2021!$I$9:$I$93*$C133*IF(AR$58=Fperm_SI_Woolf2021!$E$9:$E$93,1,EXP(LN((1.1*(Fperm_SI_Woolf2021!$E$9:$E$93-AR$58)-63.1579*EXP(-0.19*Fperm_SI_Woolf2021!$E$9:$E$93)+63.1579*EXP(-0.19*AR$58))/(Fperm_SI_Woolf2021!$E$9:$E$93-AR$58))*(AR$58-Fperm_SI_Woolf2021!$E$9:$E$93)/10))) + Fperm_SI_Woolf2021!$G$9:$G$93*EXP(-Fperm_SI_Woolf2021!$J$9:$J$93*$C133*IF(AR$58=Fperm_SI_Woolf2021!$E$9:$E$93,1,EXP(LN((1.1*(Fperm_SI_Woolf2021!$E$9:$E$93-AR$58)-63.1579*EXP(-0.19*Fperm_SI_Woolf2021!$E$9:$E$93)+63.1579*EXP(-0.19*AR$58))/(Fperm_SI_Woolf2021!$E$9:$E$93-AR$58))*(AR$58-Fperm_SI_Woolf2021!$E$9:$E$93)/10))) + Fperm_SI_Woolf2021!$H$9:$H$93*EXP(-Fperm_SI_Woolf2021!$K$9:$K$93*$C133*IF(AR$58=Fperm_SI_Woolf2021!$E$9:$E$93,1,EXP(LN((1.1*(Fperm_SI_Woolf2021!$E$9:$E$93-AR$58)-63.1579*EXP(-0.19*Fperm_SI_Woolf2021!$E$9:$E$93)+63.1579*EXP(-0.19*AR$58))/(Fperm_SI_Woolf2021!$E$9:$E$93-AR$58))*(AR$58-Fperm_SI_Woolf2021!$E$9:$E$93)/10))),Fperm_SI_Woolf2021!$D$9:$D$93))</f>
        <v>0.2115312104929187</v>
      </c>
      <c r="AS133" s="51" cm="1">
        <f t="array" ref="AS133">MIN(1,SLOPE(Fperm_SI_Woolf2021!$F$9:$F$93*EXP(-Fperm_SI_Woolf2021!$I$9:$I$93*$C133*IF(AS$58=Fperm_SI_Woolf2021!$E$9:$E$93,1,EXP(LN((1.1*(Fperm_SI_Woolf2021!$E$9:$E$93-AS$58)-63.1579*EXP(-0.19*Fperm_SI_Woolf2021!$E$9:$E$93)+63.1579*EXP(-0.19*AS$58))/(Fperm_SI_Woolf2021!$E$9:$E$93-AS$58))*(AS$58-Fperm_SI_Woolf2021!$E$9:$E$93)/10))) + Fperm_SI_Woolf2021!$G$9:$G$93*EXP(-Fperm_SI_Woolf2021!$J$9:$J$93*$C133*IF(AS$58=Fperm_SI_Woolf2021!$E$9:$E$93,1,EXP(LN((1.1*(Fperm_SI_Woolf2021!$E$9:$E$93-AS$58)-63.1579*EXP(-0.19*Fperm_SI_Woolf2021!$E$9:$E$93)+63.1579*EXP(-0.19*AS$58))/(Fperm_SI_Woolf2021!$E$9:$E$93-AS$58))*(AS$58-Fperm_SI_Woolf2021!$E$9:$E$93)/10))) + Fperm_SI_Woolf2021!$H$9:$H$93*EXP(-Fperm_SI_Woolf2021!$K$9:$K$93*$C133*IF(AS$58=Fperm_SI_Woolf2021!$E$9:$E$93,1,EXP(LN((1.1*(Fperm_SI_Woolf2021!$E$9:$E$93-AS$58)-63.1579*EXP(-0.19*Fperm_SI_Woolf2021!$E$9:$E$93)+63.1579*EXP(-0.19*AS$58))/(Fperm_SI_Woolf2021!$E$9:$E$93-AS$58))*(AS$58-Fperm_SI_Woolf2021!$E$9:$E$93)/10))),Fperm_SI_Woolf2021!$D$9:$D$93)*AS$57+INTERCEPT(Fperm_SI_Woolf2021!$F$9:$F$93*EXP(-Fperm_SI_Woolf2021!$I$9:$I$93*$C133*IF(AS$58=Fperm_SI_Woolf2021!$E$9:$E$93,1,EXP(LN((1.1*(Fperm_SI_Woolf2021!$E$9:$E$93-AS$58)-63.1579*EXP(-0.19*Fperm_SI_Woolf2021!$E$9:$E$93)+63.1579*EXP(-0.19*AS$58))/(Fperm_SI_Woolf2021!$E$9:$E$93-AS$58))*(AS$58-Fperm_SI_Woolf2021!$E$9:$E$93)/10))) + Fperm_SI_Woolf2021!$G$9:$G$93*EXP(-Fperm_SI_Woolf2021!$J$9:$J$93*$C133*IF(AS$58=Fperm_SI_Woolf2021!$E$9:$E$93,1,EXP(LN((1.1*(Fperm_SI_Woolf2021!$E$9:$E$93-AS$58)-63.1579*EXP(-0.19*Fperm_SI_Woolf2021!$E$9:$E$93)+63.1579*EXP(-0.19*AS$58))/(Fperm_SI_Woolf2021!$E$9:$E$93-AS$58))*(AS$58-Fperm_SI_Woolf2021!$E$9:$E$93)/10))) + Fperm_SI_Woolf2021!$H$9:$H$93*EXP(-Fperm_SI_Woolf2021!$K$9:$K$93*$C133*IF(AS$58=Fperm_SI_Woolf2021!$E$9:$E$93,1,EXP(LN((1.1*(Fperm_SI_Woolf2021!$E$9:$E$93-AS$58)-63.1579*EXP(-0.19*Fperm_SI_Woolf2021!$E$9:$E$93)+63.1579*EXP(-0.19*AS$58))/(Fperm_SI_Woolf2021!$E$9:$E$93-AS$58))*(AS$58-Fperm_SI_Woolf2021!$E$9:$E$93)/10))),Fperm_SI_Woolf2021!$D$9:$D$93))</f>
        <v>0.1927423407001588</v>
      </c>
      <c r="AT133" s="51" cm="1">
        <f t="array" ref="AT133">MIN(1,SLOPE(Fperm_SI_Woolf2021!$F$9:$F$93*EXP(-Fperm_SI_Woolf2021!$I$9:$I$93*$C133*IF(AT$58=Fperm_SI_Woolf2021!$E$9:$E$93,1,EXP(LN((1.1*(Fperm_SI_Woolf2021!$E$9:$E$93-AT$58)-63.1579*EXP(-0.19*Fperm_SI_Woolf2021!$E$9:$E$93)+63.1579*EXP(-0.19*AT$58))/(Fperm_SI_Woolf2021!$E$9:$E$93-AT$58))*(AT$58-Fperm_SI_Woolf2021!$E$9:$E$93)/10))) + Fperm_SI_Woolf2021!$G$9:$G$93*EXP(-Fperm_SI_Woolf2021!$J$9:$J$93*$C133*IF(AT$58=Fperm_SI_Woolf2021!$E$9:$E$93,1,EXP(LN((1.1*(Fperm_SI_Woolf2021!$E$9:$E$93-AT$58)-63.1579*EXP(-0.19*Fperm_SI_Woolf2021!$E$9:$E$93)+63.1579*EXP(-0.19*AT$58))/(Fperm_SI_Woolf2021!$E$9:$E$93-AT$58))*(AT$58-Fperm_SI_Woolf2021!$E$9:$E$93)/10))) + Fperm_SI_Woolf2021!$H$9:$H$93*EXP(-Fperm_SI_Woolf2021!$K$9:$K$93*$C133*IF(AT$58=Fperm_SI_Woolf2021!$E$9:$E$93,1,EXP(LN((1.1*(Fperm_SI_Woolf2021!$E$9:$E$93-AT$58)-63.1579*EXP(-0.19*Fperm_SI_Woolf2021!$E$9:$E$93)+63.1579*EXP(-0.19*AT$58))/(Fperm_SI_Woolf2021!$E$9:$E$93-AT$58))*(AT$58-Fperm_SI_Woolf2021!$E$9:$E$93)/10))),Fperm_SI_Woolf2021!$D$9:$D$93)*AT$57+INTERCEPT(Fperm_SI_Woolf2021!$F$9:$F$93*EXP(-Fperm_SI_Woolf2021!$I$9:$I$93*$C133*IF(AT$58=Fperm_SI_Woolf2021!$E$9:$E$93,1,EXP(LN((1.1*(Fperm_SI_Woolf2021!$E$9:$E$93-AT$58)-63.1579*EXP(-0.19*Fperm_SI_Woolf2021!$E$9:$E$93)+63.1579*EXP(-0.19*AT$58))/(Fperm_SI_Woolf2021!$E$9:$E$93-AT$58))*(AT$58-Fperm_SI_Woolf2021!$E$9:$E$93)/10))) + Fperm_SI_Woolf2021!$G$9:$G$93*EXP(-Fperm_SI_Woolf2021!$J$9:$J$93*$C133*IF(AT$58=Fperm_SI_Woolf2021!$E$9:$E$93,1,EXP(LN((1.1*(Fperm_SI_Woolf2021!$E$9:$E$93-AT$58)-63.1579*EXP(-0.19*Fperm_SI_Woolf2021!$E$9:$E$93)+63.1579*EXP(-0.19*AT$58))/(Fperm_SI_Woolf2021!$E$9:$E$93-AT$58))*(AT$58-Fperm_SI_Woolf2021!$E$9:$E$93)/10))) + Fperm_SI_Woolf2021!$H$9:$H$93*EXP(-Fperm_SI_Woolf2021!$K$9:$K$93*$C133*IF(AT$58=Fperm_SI_Woolf2021!$E$9:$E$93,1,EXP(LN((1.1*(Fperm_SI_Woolf2021!$E$9:$E$93-AT$58)-63.1579*EXP(-0.19*Fperm_SI_Woolf2021!$E$9:$E$93)+63.1579*EXP(-0.19*AT$58))/(Fperm_SI_Woolf2021!$E$9:$E$93-AT$58))*(AT$58-Fperm_SI_Woolf2021!$E$9:$E$93)/10))),Fperm_SI_Woolf2021!$D$9:$D$93))</f>
        <v>0.1739534709073989</v>
      </c>
      <c r="AU133" s="51" cm="1">
        <f t="array" ref="AU133">MIN(1,SLOPE(Fperm_SI_Woolf2021!$F$9:$F$93*EXP(-Fperm_SI_Woolf2021!$I$9:$I$93*$C133*IF(AU$58=Fperm_SI_Woolf2021!$E$9:$E$93,1,EXP(LN((1.1*(Fperm_SI_Woolf2021!$E$9:$E$93-AU$58)-63.1579*EXP(-0.19*Fperm_SI_Woolf2021!$E$9:$E$93)+63.1579*EXP(-0.19*AU$58))/(Fperm_SI_Woolf2021!$E$9:$E$93-AU$58))*(AU$58-Fperm_SI_Woolf2021!$E$9:$E$93)/10))) + Fperm_SI_Woolf2021!$G$9:$G$93*EXP(-Fperm_SI_Woolf2021!$J$9:$J$93*$C133*IF(AU$58=Fperm_SI_Woolf2021!$E$9:$E$93,1,EXP(LN((1.1*(Fperm_SI_Woolf2021!$E$9:$E$93-AU$58)-63.1579*EXP(-0.19*Fperm_SI_Woolf2021!$E$9:$E$93)+63.1579*EXP(-0.19*AU$58))/(Fperm_SI_Woolf2021!$E$9:$E$93-AU$58))*(AU$58-Fperm_SI_Woolf2021!$E$9:$E$93)/10))) + Fperm_SI_Woolf2021!$H$9:$H$93*EXP(-Fperm_SI_Woolf2021!$K$9:$K$93*$C133*IF(AU$58=Fperm_SI_Woolf2021!$E$9:$E$93,1,EXP(LN((1.1*(Fperm_SI_Woolf2021!$E$9:$E$93-AU$58)-63.1579*EXP(-0.19*Fperm_SI_Woolf2021!$E$9:$E$93)+63.1579*EXP(-0.19*AU$58))/(Fperm_SI_Woolf2021!$E$9:$E$93-AU$58))*(AU$58-Fperm_SI_Woolf2021!$E$9:$E$93)/10))),Fperm_SI_Woolf2021!$D$9:$D$93)*AU$57+INTERCEPT(Fperm_SI_Woolf2021!$F$9:$F$93*EXP(-Fperm_SI_Woolf2021!$I$9:$I$93*$C133*IF(AU$58=Fperm_SI_Woolf2021!$E$9:$E$93,1,EXP(LN((1.1*(Fperm_SI_Woolf2021!$E$9:$E$93-AU$58)-63.1579*EXP(-0.19*Fperm_SI_Woolf2021!$E$9:$E$93)+63.1579*EXP(-0.19*AU$58))/(Fperm_SI_Woolf2021!$E$9:$E$93-AU$58))*(AU$58-Fperm_SI_Woolf2021!$E$9:$E$93)/10))) + Fperm_SI_Woolf2021!$G$9:$G$93*EXP(-Fperm_SI_Woolf2021!$J$9:$J$93*$C133*IF(AU$58=Fperm_SI_Woolf2021!$E$9:$E$93,1,EXP(LN((1.1*(Fperm_SI_Woolf2021!$E$9:$E$93-AU$58)-63.1579*EXP(-0.19*Fperm_SI_Woolf2021!$E$9:$E$93)+63.1579*EXP(-0.19*AU$58))/(Fperm_SI_Woolf2021!$E$9:$E$93-AU$58))*(AU$58-Fperm_SI_Woolf2021!$E$9:$E$93)/10))) + Fperm_SI_Woolf2021!$H$9:$H$93*EXP(-Fperm_SI_Woolf2021!$K$9:$K$93*$C133*IF(AU$58=Fperm_SI_Woolf2021!$E$9:$E$93,1,EXP(LN((1.1*(Fperm_SI_Woolf2021!$E$9:$E$93-AU$58)-63.1579*EXP(-0.19*Fperm_SI_Woolf2021!$E$9:$E$93)+63.1579*EXP(-0.19*AU$58))/(Fperm_SI_Woolf2021!$E$9:$E$93-AU$58))*(AU$58-Fperm_SI_Woolf2021!$E$9:$E$93)/10))),Fperm_SI_Woolf2021!$D$9:$D$93))</f>
        <v>0.15516460111463903</v>
      </c>
      <c r="AV133" s="51" cm="1">
        <f t="array" ref="AV133">MIN(1,SLOPE(Fperm_SI_Woolf2021!$F$9:$F$93*EXP(-Fperm_SI_Woolf2021!$I$9:$I$93*$C133*IF(AV$58=Fperm_SI_Woolf2021!$E$9:$E$93,1,EXP(LN((1.1*(Fperm_SI_Woolf2021!$E$9:$E$93-AV$58)-63.1579*EXP(-0.19*Fperm_SI_Woolf2021!$E$9:$E$93)+63.1579*EXP(-0.19*AV$58))/(Fperm_SI_Woolf2021!$E$9:$E$93-AV$58))*(AV$58-Fperm_SI_Woolf2021!$E$9:$E$93)/10))) + Fperm_SI_Woolf2021!$G$9:$G$93*EXP(-Fperm_SI_Woolf2021!$J$9:$J$93*$C133*IF(AV$58=Fperm_SI_Woolf2021!$E$9:$E$93,1,EXP(LN((1.1*(Fperm_SI_Woolf2021!$E$9:$E$93-AV$58)-63.1579*EXP(-0.19*Fperm_SI_Woolf2021!$E$9:$E$93)+63.1579*EXP(-0.19*AV$58))/(Fperm_SI_Woolf2021!$E$9:$E$93-AV$58))*(AV$58-Fperm_SI_Woolf2021!$E$9:$E$93)/10))) + Fperm_SI_Woolf2021!$H$9:$H$93*EXP(-Fperm_SI_Woolf2021!$K$9:$K$93*$C133*IF(AV$58=Fperm_SI_Woolf2021!$E$9:$E$93,1,EXP(LN((1.1*(Fperm_SI_Woolf2021!$E$9:$E$93-AV$58)-63.1579*EXP(-0.19*Fperm_SI_Woolf2021!$E$9:$E$93)+63.1579*EXP(-0.19*AV$58))/(Fperm_SI_Woolf2021!$E$9:$E$93-AV$58))*(AV$58-Fperm_SI_Woolf2021!$E$9:$E$93)/10))),Fperm_SI_Woolf2021!$D$9:$D$93)*AV$57+INTERCEPT(Fperm_SI_Woolf2021!$F$9:$F$93*EXP(-Fperm_SI_Woolf2021!$I$9:$I$93*$C133*IF(AV$58=Fperm_SI_Woolf2021!$E$9:$E$93,1,EXP(LN((1.1*(Fperm_SI_Woolf2021!$E$9:$E$93-AV$58)-63.1579*EXP(-0.19*Fperm_SI_Woolf2021!$E$9:$E$93)+63.1579*EXP(-0.19*AV$58))/(Fperm_SI_Woolf2021!$E$9:$E$93-AV$58))*(AV$58-Fperm_SI_Woolf2021!$E$9:$E$93)/10))) + Fperm_SI_Woolf2021!$G$9:$G$93*EXP(-Fperm_SI_Woolf2021!$J$9:$J$93*$C133*IF(AV$58=Fperm_SI_Woolf2021!$E$9:$E$93,1,EXP(LN((1.1*(Fperm_SI_Woolf2021!$E$9:$E$93-AV$58)-63.1579*EXP(-0.19*Fperm_SI_Woolf2021!$E$9:$E$93)+63.1579*EXP(-0.19*AV$58))/(Fperm_SI_Woolf2021!$E$9:$E$93-AV$58))*(AV$58-Fperm_SI_Woolf2021!$E$9:$E$93)/10))) + Fperm_SI_Woolf2021!$H$9:$H$93*EXP(-Fperm_SI_Woolf2021!$K$9:$K$93*$C133*IF(AV$58=Fperm_SI_Woolf2021!$E$9:$E$93,1,EXP(LN((1.1*(Fperm_SI_Woolf2021!$E$9:$E$93-AV$58)-63.1579*EXP(-0.19*Fperm_SI_Woolf2021!$E$9:$E$93)+63.1579*EXP(-0.19*AV$58))/(Fperm_SI_Woolf2021!$E$9:$E$93-AV$58))*(AV$58-Fperm_SI_Woolf2021!$E$9:$E$93)/10))),Fperm_SI_Woolf2021!$D$9:$D$93))</f>
        <v>0.13637573132187913</v>
      </c>
      <c r="AW133" s="51" cm="1">
        <f t="array" ref="AW133">MIN(1,SLOPE(Fperm_SI_Woolf2021!$F$9:$F$93*EXP(-Fperm_SI_Woolf2021!$I$9:$I$93*$C133*IF(AW$58=Fperm_SI_Woolf2021!$E$9:$E$93,1,EXP(LN((1.1*(Fperm_SI_Woolf2021!$E$9:$E$93-AW$58)-63.1579*EXP(-0.19*Fperm_SI_Woolf2021!$E$9:$E$93)+63.1579*EXP(-0.19*AW$58))/(Fperm_SI_Woolf2021!$E$9:$E$93-AW$58))*(AW$58-Fperm_SI_Woolf2021!$E$9:$E$93)/10))) + Fperm_SI_Woolf2021!$G$9:$G$93*EXP(-Fperm_SI_Woolf2021!$J$9:$J$93*$C133*IF(AW$58=Fperm_SI_Woolf2021!$E$9:$E$93,1,EXP(LN((1.1*(Fperm_SI_Woolf2021!$E$9:$E$93-AW$58)-63.1579*EXP(-0.19*Fperm_SI_Woolf2021!$E$9:$E$93)+63.1579*EXP(-0.19*AW$58))/(Fperm_SI_Woolf2021!$E$9:$E$93-AW$58))*(AW$58-Fperm_SI_Woolf2021!$E$9:$E$93)/10))) + Fperm_SI_Woolf2021!$H$9:$H$93*EXP(-Fperm_SI_Woolf2021!$K$9:$K$93*$C133*IF(AW$58=Fperm_SI_Woolf2021!$E$9:$E$93,1,EXP(LN((1.1*(Fperm_SI_Woolf2021!$E$9:$E$93-AW$58)-63.1579*EXP(-0.19*Fperm_SI_Woolf2021!$E$9:$E$93)+63.1579*EXP(-0.19*AW$58))/(Fperm_SI_Woolf2021!$E$9:$E$93-AW$58))*(AW$58-Fperm_SI_Woolf2021!$E$9:$E$93)/10))),Fperm_SI_Woolf2021!$D$9:$D$93)*AW$57+INTERCEPT(Fperm_SI_Woolf2021!$F$9:$F$93*EXP(-Fperm_SI_Woolf2021!$I$9:$I$93*$C133*IF(AW$58=Fperm_SI_Woolf2021!$E$9:$E$93,1,EXP(LN((1.1*(Fperm_SI_Woolf2021!$E$9:$E$93-AW$58)-63.1579*EXP(-0.19*Fperm_SI_Woolf2021!$E$9:$E$93)+63.1579*EXP(-0.19*AW$58))/(Fperm_SI_Woolf2021!$E$9:$E$93-AW$58))*(AW$58-Fperm_SI_Woolf2021!$E$9:$E$93)/10))) + Fperm_SI_Woolf2021!$G$9:$G$93*EXP(-Fperm_SI_Woolf2021!$J$9:$J$93*$C133*IF(AW$58=Fperm_SI_Woolf2021!$E$9:$E$93,1,EXP(LN((1.1*(Fperm_SI_Woolf2021!$E$9:$E$93-AW$58)-63.1579*EXP(-0.19*Fperm_SI_Woolf2021!$E$9:$E$93)+63.1579*EXP(-0.19*AW$58))/(Fperm_SI_Woolf2021!$E$9:$E$93-AW$58))*(AW$58-Fperm_SI_Woolf2021!$E$9:$E$93)/10))) + Fperm_SI_Woolf2021!$H$9:$H$93*EXP(-Fperm_SI_Woolf2021!$K$9:$K$93*$C133*IF(AW$58=Fperm_SI_Woolf2021!$E$9:$E$93,1,EXP(LN((1.1*(Fperm_SI_Woolf2021!$E$9:$E$93-AW$58)-63.1579*EXP(-0.19*Fperm_SI_Woolf2021!$E$9:$E$93)+63.1579*EXP(-0.19*AW$58))/(Fperm_SI_Woolf2021!$E$9:$E$93-AW$58))*(AW$58-Fperm_SI_Woolf2021!$E$9:$E$93)/10))),Fperm_SI_Woolf2021!$D$9:$D$93))</f>
        <v>0.31917008870189473</v>
      </c>
      <c r="AX133" s="51" cm="1">
        <f t="array" ref="AX133">MIN(1,SLOPE(Fperm_SI_Woolf2021!$F$9:$F$93*EXP(-Fperm_SI_Woolf2021!$I$9:$I$93*$C133*IF(AX$58=Fperm_SI_Woolf2021!$E$9:$E$93,1,EXP(LN((1.1*(Fperm_SI_Woolf2021!$E$9:$E$93-AX$58)-63.1579*EXP(-0.19*Fperm_SI_Woolf2021!$E$9:$E$93)+63.1579*EXP(-0.19*AX$58))/(Fperm_SI_Woolf2021!$E$9:$E$93-AX$58))*(AX$58-Fperm_SI_Woolf2021!$E$9:$E$93)/10))) + Fperm_SI_Woolf2021!$G$9:$G$93*EXP(-Fperm_SI_Woolf2021!$J$9:$J$93*$C133*IF(AX$58=Fperm_SI_Woolf2021!$E$9:$E$93,1,EXP(LN((1.1*(Fperm_SI_Woolf2021!$E$9:$E$93-AX$58)-63.1579*EXP(-0.19*Fperm_SI_Woolf2021!$E$9:$E$93)+63.1579*EXP(-0.19*AX$58))/(Fperm_SI_Woolf2021!$E$9:$E$93-AX$58))*(AX$58-Fperm_SI_Woolf2021!$E$9:$E$93)/10))) + Fperm_SI_Woolf2021!$H$9:$H$93*EXP(-Fperm_SI_Woolf2021!$K$9:$K$93*$C133*IF(AX$58=Fperm_SI_Woolf2021!$E$9:$E$93,1,EXP(LN((1.1*(Fperm_SI_Woolf2021!$E$9:$E$93-AX$58)-63.1579*EXP(-0.19*Fperm_SI_Woolf2021!$E$9:$E$93)+63.1579*EXP(-0.19*AX$58))/(Fperm_SI_Woolf2021!$E$9:$E$93-AX$58))*(AX$58-Fperm_SI_Woolf2021!$E$9:$E$93)/10))),Fperm_SI_Woolf2021!$D$9:$D$93)*AX$57+INTERCEPT(Fperm_SI_Woolf2021!$F$9:$F$93*EXP(-Fperm_SI_Woolf2021!$I$9:$I$93*$C133*IF(AX$58=Fperm_SI_Woolf2021!$E$9:$E$93,1,EXP(LN((1.1*(Fperm_SI_Woolf2021!$E$9:$E$93-AX$58)-63.1579*EXP(-0.19*Fperm_SI_Woolf2021!$E$9:$E$93)+63.1579*EXP(-0.19*AX$58))/(Fperm_SI_Woolf2021!$E$9:$E$93-AX$58))*(AX$58-Fperm_SI_Woolf2021!$E$9:$E$93)/10))) + Fperm_SI_Woolf2021!$G$9:$G$93*EXP(-Fperm_SI_Woolf2021!$J$9:$J$93*$C133*IF(AX$58=Fperm_SI_Woolf2021!$E$9:$E$93,1,EXP(LN((1.1*(Fperm_SI_Woolf2021!$E$9:$E$93-AX$58)-63.1579*EXP(-0.19*Fperm_SI_Woolf2021!$E$9:$E$93)+63.1579*EXP(-0.19*AX$58))/(Fperm_SI_Woolf2021!$E$9:$E$93-AX$58))*(AX$58-Fperm_SI_Woolf2021!$E$9:$E$93)/10))) + Fperm_SI_Woolf2021!$H$9:$H$93*EXP(-Fperm_SI_Woolf2021!$K$9:$K$93*$C133*IF(AX$58=Fperm_SI_Woolf2021!$E$9:$E$93,1,EXP(LN((1.1*(Fperm_SI_Woolf2021!$E$9:$E$93-AX$58)-63.1579*EXP(-0.19*Fperm_SI_Woolf2021!$E$9:$E$93)+63.1579*EXP(-0.19*AX$58))/(Fperm_SI_Woolf2021!$E$9:$E$93-AX$58))*(AX$58-Fperm_SI_Woolf2021!$E$9:$E$93)/10))),Fperm_SI_Woolf2021!$D$9:$D$93))</f>
        <v>0.30401470939517555</v>
      </c>
      <c r="AY133" s="51" cm="1">
        <f t="array" ref="AY133">MIN(1,SLOPE(Fperm_SI_Woolf2021!$F$9:$F$93*EXP(-Fperm_SI_Woolf2021!$I$9:$I$93*$C133*IF(AY$58=Fperm_SI_Woolf2021!$E$9:$E$93,1,EXP(LN((1.1*(Fperm_SI_Woolf2021!$E$9:$E$93-AY$58)-63.1579*EXP(-0.19*Fperm_SI_Woolf2021!$E$9:$E$93)+63.1579*EXP(-0.19*AY$58))/(Fperm_SI_Woolf2021!$E$9:$E$93-AY$58))*(AY$58-Fperm_SI_Woolf2021!$E$9:$E$93)/10))) + Fperm_SI_Woolf2021!$G$9:$G$93*EXP(-Fperm_SI_Woolf2021!$J$9:$J$93*$C133*IF(AY$58=Fperm_SI_Woolf2021!$E$9:$E$93,1,EXP(LN((1.1*(Fperm_SI_Woolf2021!$E$9:$E$93-AY$58)-63.1579*EXP(-0.19*Fperm_SI_Woolf2021!$E$9:$E$93)+63.1579*EXP(-0.19*AY$58))/(Fperm_SI_Woolf2021!$E$9:$E$93-AY$58))*(AY$58-Fperm_SI_Woolf2021!$E$9:$E$93)/10))) + Fperm_SI_Woolf2021!$H$9:$H$93*EXP(-Fperm_SI_Woolf2021!$K$9:$K$93*$C133*IF(AY$58=Fperm_SI_Woolf2021!$E$9:$E$93,1,EXP(LN((1.1*(Fperm_SI_Woolf2021!$E$9:$E$93-AY$58)-63.1579*EXP(-0.19*Fperm_SI_Woolf2021!$E$9:$E$93)+63.1579*EXP(-0.19*AY$58))/(Fperm_SI_Woolf2021!$E$9:$E$93-AY$58))*(AY$58-Fperm_SI_Woolf2021!$E$9:$E$93)/10))),Fperm_SI_Woolf2021!$D$9:$D$93)*AY$57+INTERCEPT(Fperm_SI_Woolf2021!$F$9:$F$93*EXP(-Fperm_SI_Woolf2021!$I$9:$I$93*$C133*IF(AY$58=Fperm_SI_Woolf2021!$E$9:$E$93,1,EXP(LN((1.1*(Fperm_SI_Woolf2021!$E$9:$E$93-AY$58)-63.1579*EXP(-0.19*Fperm_SI_Woolf2021!$E$9:$E$93)+63.1579*EXP(-0.19*AY$58))/(Fperm_SI_Woolf2021!$E$9:$E$93-AY$58))*(AY$58-Fperm_SI_Woolf2021!$E$9:$E$93)/10))) + Fperm_SI_Woolf2021!$G$9:$G$93*EXP(-Fperm_SI_Woolf2021!$J$9:$J$93*$C133*IF(AY$58=Fperm_SI_Woolf2021!$E$9:$E$93,1,EXP(LN((1.1*(Fperm_SI_Woolf2021!$E$9:$E$93-AY$58)-63.1579*EXP(-0.19*Fperm_SI_Woolf2021!$E$9:$E$93)+63.1579*EXP(-0.19*AY$58))/(Fperm_SI_Woolf2021!$E$9:$E$93-AY$58))*(AY$58-Fperm_SI_Woolf2021!$E$9:$E$93)/10))) + Fperm_SI_Woolf2021!$H$9:$H$93*EXP(-Fperm_SI_Woolf2021!$K$9:$K$93*$C133*IF(AY$58=Fperm_SI_Woolf2021!$E$9:$E$93,1,EXP(LN((1.1*(Fperm_SI_Woolf2021!$E$9:$E$93-AY$58)-63.1579*EXP(-0.19*Fperm_SI_Woolf2021!$E$9:$E$93)+63.1579*EXP(-0.19*AY$58))/(Fperm_SI_Woolf2021!$E$9:$E$93-AY$58))*(AY$58-Fperm_SI_Woolf2021!$E$9:$E$93)/10))),Fperm_SI_Woolf2021!$D$9:$D$93))</f>
        <v>0.28885933008845643</v>
      </c>
      <c r="AZ133" s="51" cm="1">
        <f t="array" ref="AZ133">MIN(1,SLOPE(Fperm_SI_Woolf2021!$F$9:$F$93*EXP(-Fperm_SI_Woolf2021!$I$9:$I$93*$C133*IF(AZ$58=Fperm_SI_Woolf2021!$E$9:$E$93,1,EXP(LN((1.1*(Fperm_SI_Woolf2021!$E$9:$E$93-AZ$58)-63.1579*EXP(-0.19*Fperm_SI_Woolf2021!$E$9:$E$93)+63.1579*EXP(-0.19*AZ$58))/(Fperm_SI_Woolf2021!$E$9:$E$93-AZ$58))*(AZ$58-Fperm_SI_Woolf2021!$E$9:$E$93)/10))) + Fperm_SI_Woolf2021!$G$9:$G$93*EXP(-Fperm_SI_Woolf2021!$J$9:$J$93*$C133*IF(AZ$58=Fperm_SI_Woolf2021!$E$9:$E$93,1,EXP(LN((1.1*(Fperm_SI_Woolf2021!$E$9:$E$93-AZ$58)-63.1579*EXP(-0.19*Fperm_SI_Woolf2021!$E$9:$E$93)+63.1579*EXP(-0.19*AZ$58))/(Fperm_SI_Woolf2021!$E$9:$E$93-AZ$58))*(AZ$58-Fperm_SI_Woolf2021!$E$9:$E$93)/10))) + Fperm_SI_Woolf2021!$H$9:$H$93*EXP(-Fperm_SI_Woolf2021!$K$9:$K$93*$C133*IF(AZ$58=Fperm_SI_Woolf2021!$E$9:$E$93,1,EXP(LN((1.1*(Fperm_SI_Woolf2021!$E$9:$E$93-AZ$58)-63.1579*EXP(-0.19*Fperm_SI_Woolf2021!$E$9:$E$93)+63.1579*EXP(-0.19*AZ$58))/(Fperm_SI_Woolf2021!$E$9:$E$93-AZ$58))*(AZ$58-Fperm_SI_Woolf2021!$E$9:$E$93)/10))),Fperm_SI_Woolf2021!$D$9:$D$93)*AZ$57+INTERCEPT(Fperm_SI_Woolf2021!$F$9:$F$93*EXP(-Fperm_SI_Woolf2021!$I$9:$I$93*$C133*IF(AZ$58=Fperm_SI_Woolf2021!$E$9:$E$93,1,EXP(LN((1.1*(Fperm_SI_Woolf2021!$E$9:$E$93-AZ$58)-63.1579*EXP(-0.19*Fperm_SI_Woolf2021!$E$9:$E$93)+63.1579*EXP(-0.19*AZ$58))/(Fperm_SI_Woolf2021!$E$9:$E$93-AZ$58))*(AZ$58-Fperm_SI_Woolf2021!$E$9:$E$93)/10))) + Fperm_SI_Woolf2021!$G$9:$G$93*EXP(-Fperm_SI_Woolf2021!$J$9:$J$93*$C133*IF(AZ$58=Fperm_SI_Woolf2021!$E$9:$E$93,1,EXP(LN((1.1*(Fperm_SI_Woolf2021!$E$9:$E$93-AZ$58)-63.1579*EXP(-0.19*Fperm_SI_Woolf2021!$E$9:$E$93)+63.1579*EXP(-0.19*AZ$58))/(Fperm_SI_Woolf2021!$E$9:$E$93-AZ$58))*(AZ$58-Fperm_SI_Woolf2021!$E$9:$E$93)/10))) + Fperm_SI_Woolf2021!$H$9:$H$93*EXP(-Fperm_SI_Woolf2021!$K$9:$K$93*$C133*IF(AZ$58=Fperm_SI_Woolf2021!$E$9:$E$93,1,EXP(LN((1.1*(Fperm_SI_Woolf2021!$E$9:$E$93-AZ$58)-63.1579*EXP(-0.19*Fperm_SI_Woolf2021!$E$9:$E$93)+63.1579*EXP(-0.19*AZ$58))/(Fperm_SI_Woolf2021!$E$9:$E$93-AZ$58))*(AZ$58-Fperm_SI_Woolf2021!$E$9:$E$93)/10))),Fperm_SI_Woolf2021!$D$9:$D$93))</f>
        <v>0.27370395078173726</v>
      </c>
      <c r="BA133" s="51" cm="1">
        <f t="array" ref="BA133">MIN(1,SLOPE(Fperm_SI_Woolf2021!$F$9:$F$93*EXP(-Fperm_SI_Woolf2021!$I$9:$I$93*$C133*IF(BA$58=Fperm_SI_Woolf2021!$E$9:$E$93,1,EXP(LN((1.1*(Fperm_SI_Woolf2021!$E$9:$E$93-BA$58)-63.1579*EXP(-0.19*Fperm_SI_Woolf2021!$E$9:$E$93)+63.1579*EXP(-0.19*BA$58))/(Fperm_SI_Woolf2021!$E$9:$E$93-BA$58))*(BA$58-Fperm_SI_Woolf2021!$E$9:$E$93)/10))) + Fperm_SI_Woolf2021!$G$9:$G$93*EXP(-Fperm_SI_Woolf2021!$J$9:$J$93*$C133*IF(BA$58=Fperm_SI_Woolf2021!$E$9:$E$93,1,EXP(LN((1.1*(Fperm_SI_Woolf2021!$E$9:$E$93-BA$58)-63.1579*EXP(-0.19*Fperm_SI_Woolf2021!$E$9:$E$93)+63.1579*EXP(-0.19*BA$58))/(Fperm_SI_Woolf2021!$E$9:$E$93-BA$58))*(BA$58-Fperm_SI_Woolf2021!$E$9:$E$93)/10))) + Fperm_SI_Woolf2021!$H$9:$H$93*EXP(-Fperm_SI_Woolf2021!$K$9:$K$93*$C133*IF(BA$58=Fperm_SI_Woolf2021!$E$9:$E$93,1,EXP(LN((1.1*(Fperm_SI_Woolf2021!$E$9:$E$93-BA$58)-63.1579*EXP(-0.19*Fperm_SI_Woolf2021!$E$9:$E$93)+63.1579*EXP(-0.19*BA$58))/(Fperm_SI_Woolf2021!$E$9:$E$93-BA$58))*(BA$58-Fperm_SI_Woolf2021!$E$9:$E$93)/10))),Fperm_SI_Woolf2021!$D$9:$D$93)*BA$57+INTERCEPT(Fperm_SI_Woolf2021!$F$9:$F$93*EXP(-Fperm_SI_Woolf2021!$I$9:$I$93*$C133*IF(BA$58=Fperm_SI_Woolf2021!$E$9:$E$93,1,EXP(LN((1.1*(Fperm_SI_Woolf2021!$E$9:$E$93-BA$58)-63.1579*EXP(-0.19*Fperm_SI_Woolf2021!$E$9:$E$93)+63.1579*EXP(-0.19*BA$58))/(Fperm_SI_Woolf2021!$E$9:$E$93-BA$58))*(BA$58-Fperm_SI_Woolf2021!$E$9:$E$93)/10))) + Fperm_SI_Woolf2021!$G$9:$G$93*EXP(-Fperm_SI_Woolf2021!$J$9:$J$93*$C133*IF(BA$58=Fperm_SI_Woolf2021!$E$9:$E$93,1,EXP(LN((1.1*(Fperm_SI_Woolf2021!$E$9:$E$93-BA$58)-63.1579*EXP(-0.19*Fperm_SI_Woolf2021!$E$9:$E$93)+63.1579*EXP(-0.19*BA$58))/(Fperm_SI_Woolf2021!$E$9:$E$93-BA$58))*(BA$58-Fperm_SI_Woolf2021!$E$9:$E$93)/10))) + Fperm_SI_Woolf2021!$H$9:$H$93*EXP(-Fperm_SI_Woolf2021!$K$9:$K$93*$C133*IF(BA$58=Fperm_SI_Woolf2021!$E$9:$E$93,1,EXP(LN((1.1*(Fperm_SI_Woolf2021!$E$9:$E$93-BA$58)-63.1579*EXP(-0.19*Fperm_SI_Woolf2021!$E$9:$E$93)+63.1579*EXP(-0.19*BA$58))/(Fperm_SI_Woolf2021!$E$9:$E$93-BA$58))*(BA$58-Fperm_SI_Woolf2021!$E$9:$E$93)/10))),Fperm_SI_Woolf2021!$D$9:$D$93))</f>
        <v>0.25854857147501814</v>
      </c>
      <c r="BB133" s="51" cm="1">
        <f t="array" ref="BB133">MIN(1,SLOPE(Fperm_SI_Woolf2021!$F$9:$F$93*EXP(-Fperm_SI_Woolf2021!$I$9:$I$93*$C133*IF(BB$58=Fperm_SI_Woolf2021!$E$9:$E$93,1,EXP(LN((1.1*(Fperm_SI_Woolf2021!$E$9:$E$93-BB$58)-63.1579*EXP(-0.19*Fperm_SI_Woolf2021!$E$9:$E$93)+63.1579*EXP(-0.19*BB$58))/(Fperm_SI_Woolf2021!$E$9:$E$93-BB$58))*(BB$58-Fperm_SI_Woolf2021!$E$9:$E$93)/10))) + Fperm_SI_Woolf2021!$G$9:$G$93*EXP(-Fperm_SI_Woolf2021!$J$9:$J$93*$C133*IF(BB$58=Fperm_SI_Woolf2021!$E$9:$E$93,1,EXP(LN((1.1*(Fperm_SI_Woolf2021!$E$9:$E$93-BB$58)-63.1579*EXP(-0.19*Fperm_SI_Woolf2021!$E$9:$E$93)+63.1579*EXP(-0.19*BB$58))/(Fperm_SI_Woolf2021!$E$9:$E$93-BB$58))*(BB$58-Fperm_SI_Woolf2021!$E$9:$E$93)/10))) + Fperm_SI_Woolf2021!$H$9:$H$93*EXP(-Fperm_SI_Woolf2021!$K$9:$K$93*$C133*IF(BB$58=Fperm_SI_Woolf2021!$E$9:$E$93,1,EXP(LN((1.1*(Fperm_SI_Woolf2021!$E$9:$E$93-BB$58)-63.1579*EXP(-0.19*Fperm_SI_Woolf2021!$E$9:$E$93)+63.1579*EXP(-0.19*BB$58))/(Fperm_SI_Woolf2021!$E$9:$E$93-BB$58))*(BB$58-Fperm_SI_Woolf2021!$E$9:$E$93)/10))),Fperm_SI_Woolf2021!$D$9:$D$93)*BB$57+INTERCEPT(Fperm_SI_Woolf2021!$F$9:$F$93*EXP(-Fperm_SI_Woolf2021!$I$9:$I$93*$C133*IF(BB$58=Fperm_SI_Woolf2021!$E$9:$E$93,1,EXP(LN((1.1*(Fperm_SI_Woolf2021!$E$9:$E$93-BB$58)-63.1579*EXP(-0.19*Fperm_SI_Woolf2021!$E$9:$E$93)+63.1579*EXP(-0.19*BB$58))/(Fperm_SI_Woolf2021!$E$9:$E$93-BB$58))*(BB$58-Fperm_SI_Woolf2021!$E$9:$E$93)/10))) + Fperm_SI_Woolf2021!$G$9:$G$93*EXP(-Fperm_SI_Woolf2021!$J$9:$J$93*$C133*IF(BB$58=Fperm_SI_Woolf2021!$E$9:$E$93,1,EXP(LN((1.1*(Fperm_SI_Woolf2021!$E$9:$E$93-BB$58)-63.1579*EXP(-0.19*Fperm_SI_Woolf2021!$E$9:$E$93)+63.1579*EXP(-0.19*BB$58))/(Fperm_SI_Woolf2021!$E$9:$E$93-BB$58))*(BB$58-Fperm_SI_Woolf2021!$E$9:$E$93)/10))) + Fperm_SI_Woolf2021!$H$9:$H$93*EXP(-Fperm_SI_Woolf2021!$K$9:$K$93*$C133*IF(BB$58=Fperm_SI_Woolf2021!$E$9:$E$93,1,EXP(LN((1.1*(Fperm_SI_Woolf2021!$E$9:$E$93-BB$58)-63.1579*EXP(-0.19*Fperm_SI_Woolf2021!$E$9:$E$93)+63.1579*EXP(-0.19*BB$58))/(Fperm_SI_Woolf2021!$E$9:$E$93-BB$58))*(BB$58-Fperm_SI_Woolf2021!$E$9:$E$93)/10))),Fperm_SI_Woolf2021!$D$9:$D$93))</f>
        <v>0.24339319216829897</v>
      </c>
      <c r="BC133" s="51" cm="1">
        <f t="array" ref="BC133">MIN(1,SLOPE(Fperm_SI_Woolf2021!$F$9:$F$93*EXP(-Fperm_SI_Woolf2021!$I$9:$I$93*$C133*IF(BC$58=Fperm_SI_Woolf2021!$E$9:$E$93,1,EXP(LN((1.1*(Fperm_SI_Woolf2021!$E$9:$E$93-BC$58)-63.1579*EXP(-0.19*Fperm_SI_Woolf2021!$E$9:$E$93)+63.1579*EXP(-0.19*BC$58))/(Fperm_SI_Woolf2021!$E$9:$E$93-BC$58))*(BC$58-Fperm_SI_Woolf2021!$E$9:$E$93)/10))) + Fperm_SI_Woolf2021!$G$9:$G$93*EXP(-Fperm_SI_Woolf2021!$J$9:$J$93*$C133*IF(BC$58=Fperm_SI_Woolf2021!$E$9:$E$93,1,EXP(LN((1.1*(Fperm_SI_Woolf2021!$E$9:$E$93-BC$58)-63.1579*EXP(-0.19*Fperm_SI_Woolf2021!$E$9:$E$93)+63.1579*EXP(-0.19*BC$58))/(Fperm_SI_Woolf2021!$E$9:$E$93-BC$58))*(BC$58-Fperm_SI_Woolf2021!$E$9:$E$93)/10))) + Fperm_SI_Woolf2021!$H$9:$H$93*EXP(-Fperm_SI_Woolf2021!$K$9:$K$93*$C133*IF(BC$58=Fperm_SI_Woolf2021!$E$9:$E$93,1,EXP(LN((1.1*(Fperm_SI_Woolf2021!$E$9:$E$93-BC$58)-63.1579*EXP(-0.19*Fperm_SI_Woolf2021!$E$9:$E$93)+63.1579*EXP(-0.19*BC$58))/(Fperm_SI_Woolf2021!$E$9:$E$93-BC$58))*(BC$58-Fperm_SI_Woolf2021!$E$9:$E$93)/10))),Fperm_SI_Woolf2021!$D$9:$D$93)*BC$57+INTERCEPT(Fperm_SI_Woolf2021!$F$9:$F$93*EXP(-Fperm_SI_Woolf2021!$I$9:$I$93*$C133*IF(BC$58=Fperm_SI_Woolf2021!$E$9:$E$93,1,EXP(LN((1.1*(Fperm_SI_Woolf2021!$E$9:$E$93-BC$58)-63.1579*EXP(-0.19*Fperm_SI_Woolf2021!$E$9:$E$93)+63.1579*EXP(-0.19*BC$58))/(Fperm_SI_Woolf2021!$E$9:$E$93-BC$58))*(BC$58-Fperm_SI_Woolf2021!$E$9:$E$93)/10))) + Fperm_SI_Woolf2021!$G$9:$G$93*EXP(-Fperm_SI_Woolf2021!$J$9:$J$93*$C133*IF(BC$58=Fperm_SI_Woolf2021!$E$9:$E$93,1,EXP(LN((1.1*(Fperm_SI_Woolf2021!$E$9:$E$93-BC$58)-63.1579*EXP(-0.19*Fperm_SI_Woolf2021!$E$9:$E$93)+63.1579*EXP(-0.19*BC$58))/(Fperm_SI_Woolf2021!$E$9:$E$93-BC$58))*(BC$58-Fperm_SI_Woolf2021!$E$9:$E$93)/10))) + Fperm_SI_Woolf2021!$H$9:$H$93*EXP(-Fperm_SI_Woolf2021!$K$9:$K$93*$C133*IF(BC$58=Fperm_SI_Woolf2021!$E$9:$E$93,1,EXP(LN((1.1*(Fperm_SI_Woolf2021!$E$9:$E$93-BC$58)-63.1579*EXP(-0.19*Fperm_SI_Woolf2021!$E$9:$E$93)+63.1579*EXP(-0.19*BC$58))/(Fperm_SI_Woolf2021!$E$9:$E$93-BC$58))*(BC$58-Fperm_SI_Woolf2021!$E$9:$E$93)/10))),Fperm_SI_Woolf2021!$D$9:$D$93))</f>
        <v>0.22823781286157985</v>
      </c>
      <c r="BD133" s="51" cm="1">
        <f t="array" ref="BD133">MIN(1,SLOPE(Fperm_SI_Woolf2021!$F$9:$F$93*EXP(-Fperm_SI_Woolf2021!$I$9:$I$93*$C133*IF(BD$58=Fperm_SI_Woolf2021!$E$9:$E$93,1,EXP(LN((1.1*(Fperm_SI_Woolf2021!$E$9:$E$93-BD$58)-63.1579*EXP(-0.19*Fperm_SI_Woolf2021!$E$9:$E$93)+63.1579*EXP(-0.19*BD$58))/(Fperm_SI_Woolf2021!$E$9:$E$93-BD$58))*(BD$58-Fperm_SI_Woolf2021!$E$9:$E$93)/10))) + Fperm_SI_Woolf2021!$G$9:$G$93*EXP(-Fperm_SI_Woolf2021!$J$9:$J$93*$C133*IF(BD$58=Fperm_SI_Woolf2021!$E$9:$E$93,1,EXP(LN((1.1*(Fperm_SI_Woolf2021!$E$9:$E$93-BD$58)-63.1579*EXP(-0.19*Fperm_SI_Woolf2021!$E$9:$E$93)+63.1579*EXP(-0.19*BD$58))/(Fperm_SI_Woolf2021!$E$9:$E$93-BD$58))*(BD$58-Fperm_SI_Woolf2021!$E$9:$E$93)/10))) + Fperm_SI_Woolf2021!$H$9:$H$93*EXP(-Fperm_SI_Woolf2021!$K$9:$K$93*$C133*IF(BD$58=Fperm_SI_Woolf2021!$E$9:$E$93,1,EXP(LN((1.1*(Fperm_SI_Woolf2021!$E$9:$E$93-BD$58)-63.1579*EXP(-0.19*Fperm_SI_Woolf2021!$E$9:$E$93)+63.1579*EXP(-0.19*BD$58))/(Fperm_SI_Woolf2021!$E$9:$E$93-BD$58))*(BD$58-Fperm_SI_Woolf2021!$E$9:$E$93)/10))),Fperm_SI_Woolf2021!$D$9:$D$93)*BD$57+INTERCEPT(Fperm_SI_Woolf2021!$F$9:$F$93*EXP(-Fperm_SI_Woolf2021!$I$9:$I$93*$C133*IF(BD$58=Fperm_SI_Woolf2021!$E$9:$E$93,1,EXP(LN((1.1*(Fperm_SI_Woolf2021!$E$9:$E$93-BD$58)-63.1579*EXP(-0.19*Fperm_SI_Woolf2021!$E$9:$E$93)+63.1579*EXP(-0.19*BD$58))/(Fperm_SI_Woolf2021!$E$9:$E$93-BD$58))*(BD$58-Fperm_SI_Woolf2021!$E$9:$E$93)/10))) + Fperm_SI_Woolf2021!$G$9:$G$93*EXP(-Fperm_SI_Woolf2021!$J$9:$J$93*$C133*IF(BD$58=Fperm_SI_Woolf2021!$E$9:$E$93,1,EXP(LN((1.1*(Fperm_SI_Woolf2021!$E$9:$E$93-BD$58)-63.1579*EXP(-0.19*Fperm_SI_Woolf2021!$E$9:$E$93)+63.1579*EXP(-0.19*BD$58))/(Fperm_SI_Woolf2021!$E$9:$E$93-BD$58))*(BD$58-Fperm_SI_Woolf2021!$E$9:$E$93)/10))) + Fperm_SI_Woolf2021!$H$9:$H$93*EXP(-Fperm_SI_Woolf2021!$K$9:$K$93*$C133*IF(BD$58=Fperm_SI_Woolf2021!$E$9:$E$93,1,EXP(LN((1.1*(Fperm_SI_Woolf2021!$E$9:$E$93-BD$58)-63.1579*EXP(-0.19*Fperm_SI_Woolf2021!$E$9:$E$93)+63.1579*EXP(-0.19*BD$58))/(Fperm_SI_Woolf2021!$E$9:$E$93-BD$58))*(BD$58-Fperm_SI_Woolf2021!$E$9:$E$93)/10))),Fperm_SI_Woolf2021!$D$9:$D$93))</f>
        <v>0.2130824335548607</v>
      </c>
      <c r="BE133" s="51" cm="1">
        <f t="array" ref="BE133">MIN(1,SLOPE(Fperm_SI_Woolf2021!$F$9:$F$93*EXP(-Fperm_SI_Woolf2021!$I$9:$I$93*$C133*IF(BE$58=Fperm_SI_Woolf2021!$E$9:$E$93,1,EXP(LN((1.1*(Fperm_SI_Woolf2021!$E$9:$E$93-BE$58)-63.1579*EXP(-0.19*Fperm_SI_Woolf2021!$E$9:$E$93)+63.1579*EXP(-0.19*BE$58))/(Fperm_SI_Woolf2021!$E$9:$E$93-BE$58))*(BE$58-Fperm_SI_Woolf2021!$E$9:$E$93)/10))) + Fperm_SI_Woolf2021!$G$9:$G$93*EXP(-Fperm_SI_Woolf2021!$J$9:$J$93*$C133*IF(BE$58=Fperm_SI_Woolf2021!$E$9:$E$93,1,EXP(LN((1.1*(Fperm_SI_Woolf2021!$E$9:$E$93-BE$58)-63.1579*EXP(-0.19*Fperm_SI_Woolf2021!$E$9:$E$93)+63.1579*EXP(-0.19*BE$58))/(Fperm_SI_Woolf2021!$E$9:$E$93-BE$58))*(BE$58-Fperm_SI_Woolf2021!$E$9:$E$93)/10))) + Fperm_SI_Woolf2021!$H$9:$H$93*EXP(-Fperm_SI_Woolf2021!$K$9:$K$93*$C133*IF(BE$58=Fperm_SI_Woolf2021!$E$9:$E$93,1,EXP(LN((1.1*(Fperm_SI_Woolf2021!$E$9:$E$93-BE$58)-63.1579*EXP(-0.19*Fperm_SI_Woolf2021!$E$9:$E$93)+63.1579*EXP(-0.19*BE$58))/(Fperm_SI_Woolf2021!$E$9:$E$93-BE$58))*(BE$58-Fperm_SI_Woolf2021!$E$9:$E$93)/10))),Fperm_SI_Woolf2021!$D$9:$D$93)*BE$57+INTERCEPT(Fperm_SI_Woolf2021!$F$9:$F$93*EXP(-Fperm_SI_Woolf2021!$I$9:$I$93*$C133*IF(BE$58=Fperm_SI_Woolf2021!$E$9:$E$93,1,EXP(LN((1.1*(Fperm_SI_Woolf2021!$E$9:$E$93-BE$58)-63.1579*EXP(-0.19*Fperm_SI_Woolf2021!$E$9:$E$93)+63.1579*EXP(-0.19*BE$58))/(Fperm_SI_Woolf2021!$E$9:$E$93-BE$58))*(BE$58-Fperm_SI_Woolf2021!$E$9:$E$93)/10))) + Fperm_SI_Woolf2021!$G$9:$G$93*EXP(-Fperm_SI_Woolf2021!$J$9:$J$93*$C133*IF(BE$58=Fperm_SI_Woolf2021!$E$9:$E$93,1,EXP(LN((1.1*(Fperm_SI_Woolf2021!$E$9:$E$93-BE$58)-63.1579*EXP(-0.19*Fperm_SI_Woolf2021!$E$9:$E$93)+63.1579*EXP(-0.19*BE$58))/(Fperm_SI_Woolf2021!$E$9:$E$93-BE$58))*(BE$58-Fperm_SI_Woolf2021!$E$9:$E$93)/10))) + Fperm_SI_Woolf2021!$H$9:$H$93*EXP(-Fperm_SI_Woolf2021!$K$9:$K$93*$C133*IF(BE$58=Fperm_SI_Woolf2021!$E$9:$E$93,1,EXP(LN((1.1*(Fperm_SI_Woolf2021!$E$9:$E$93-BE$58)-63.1579*EXP(-0.19*Fperm_SI_Woolf2021!$E$9:$E$93)+63.1579*EXP(-0.19*BE$58))/(Fperm_SI_Woolf2021!$E$9:$E$93-BE$58))*(BE$58-Fperm_SI_Woolf2021!$E$9:$E$93)/10))),Fperm_SI_Woolf2021!$D$9:$D$93))</f>
        <v>0.19792705424814155</v>
      </c>
      <c r="BF133" s="51" cm="1">
        <f t="array" ref="BF133">MIN(1,SLOPE(Fperm_SI_Woolf2021!$F$9:$F$93*EXP(-Fperm_SI_Woolf2021!$I$9:$I$93*$C133*IF(BF$58=Fperm_SI_Woolf2021!$E$9:$E$93,1,EXP(LN((1.1*(Fperm_SI_Woolf2021!$E$9:$E$93-BF$58)-63.1579*EXP(-0.19*Fperm_SI_Woolf2021!$E$9:$E$93)+63.1579*EXP(-0.19*BF$58))/(Fperm_SI_Woolf2021!$E$9:$E$93-BF$58))*(BF$58-Fperm_SI_Woolf2021!$E$9:$E$93)/10))) + Fperm_SI_Woolf2021!$G$9:$G$93*EXP(-Fperm_SI_Woolf2021!$J$9:$J$93*$C133*IF(BF$58=Fperm_SI_Woolf2021!$E$9:$E$93,1,EXP(LN((1.1*(Fperm_SI_Woolf2021!$E$9:$E$93-BF$58)-63.1579*EXP(-0.19*Fperm_SI_Woolf2021!$E$9:$E$93)+63.1579*EXP(-0.19*BF$58))/(Fperm_SI_Woolf2021!$E$9:$E$93-BF$58))*(BF$58-Fperm_SI_Woolf2021!$E$9:$E$93)/10))) + Fperm_SI_Woolf2021!$H$9:$H$93*EXP(-Fperm_SI_Woolf2021!$K$9:$K$93*$C133*IF(BF$58=Fperm_SI_Woolf2021!$E$9:$E$93,1,EXP(LN((1.1*(Fperm_SI_Woolf2021!$E$9:$E$93-BF$58)-63.1579*EXP(-0.19*Fperm_SI_Woolf2021!$E$9:$E$93)+63.1579*EXP(-0.19*BF$58))/(Fperm_SI_Woolf2021!$E$9:$E$93-BF$58))*(BF$58-Fperm_SI_Woolf2021!$E$9:$E$93)/10))),Fperm_SI_Woolf2021!$D$9:$D$93)*BF$57+INTERCEPT(Fperm_SI_Woolf2021!$F$9:$F$93*EXP(-Fperm_SI_Woolf2021!$I$9:$I$93*$C133*IF(BF$58=Fperm_SI_Woolf2021!$E$9:$E$93,1,EXP(LN((1.1*(Fperm_SI_Woolf2021!$E$9:$E$93-BF$58)-63.1579*EXP(-0.19*Fperm_SI_Woolf2021!$E$9:$E$93)+63.1579*EXP(-0.19*BF$58))/(Fperm_SI_Woolf2021!$E$9:$E$93-BF$58))*(BF$58-Fperm_SI_Woolf2021!$E$9:$E$93)/10))) + Fperm_SI_Woolf2021!$G$9:$G$93*EXP(-Fperm_SI_Woolf2021!$J$9:$J$93*$C133*IF(BF$58=Fperm_SI_Woolf2021!$E$9:$E$93,1,EXP(LN((1.1*(Fperm_SI_Woolf2021!$E$9:$E$93-BF$58)-63.1579*EXP(-0.19*Fperm_SI_Woolf2021!$E$9:$E$93)+63.1579*EXP(-0.19*BF$58))/(Fperm_SI_Woolf2021!$E$9:$E$93-BF$58))*(BF$58-Fperm_SI_Woolf2021!$E$9:$E$93)/10))) + Fperm_SI_Woolf2021!$H$9:$H$93*EXP(-Fperm_SI_Woolf2021!$K$9:$K$93*$C133*IF(BF$58=Fperm_SI_Woolf2021!$E$9:$E$93,1,EXP(LN((1.1*(Fperm_SI_Woolf2021!$E$9:$E$93-BF$58)-63.1579*EXP(-0.19*Fperm_SI_Woolf2021!$E$9:$E$93)+63.1579*EXP(-0.19*BF$58))/(Fperm_SI_Woolf2021!$E$9:$E$93-BF$58))*(BF$58-Fperm_SI_Woolf2021!$E$9:$E$93)/10))),Fperm_SI_Woolf2021!$D$9:$D$93))</f>
        <v>0.18277167494142244</v>
      </c>
      <c r="BG133" s="51" cm="1">
        <f t="array" ref="BG133">MIN(1,SLOPE(Fperm_SI_Woolf2021!$F$9:$F$93*EXP(-Fperm_SI_Woolf2021!$I$9:$I$93*$C133*IF(BG$58=Fperm_SI_Woolf2021!$E$9:$E$93,1,EXP(LN((1.1*(Fperm_SI_Woolf2021!$E$9:$E$93-BG$58)-63.1579*EXP(-0.19*Fperm_SI_Woolf2021!$E$9:$E$93)+63.1579*EXP(-0.19*BG$58))/(Fperm_SI_Woolf2021!$E$9:$E$93-BG$58))*(BG$58-Fperm_SI_Woolf2021!$E$9:$E$93)/10))) + Fperm_SI_Woolf2021!$G$9:$G$93*EXP(-Fperm_SI_Woolf2021!$J$9:$J$93*$C133*IF(BG$58=Fperm_SI_Woolf2021!$E$9:$E$93,1,EXP(LN((1.1*(Fperm_SI_Woolf2021!$E$9:$E$93-BG$58)-63.1579*EXP(-0.19*Fperm_SI_Woolf2021!$E$9:$E$93)+63.1579*EXP(-0.19*BG$58))/(Fperm_SI_Woolf2021!$E$9:$E$93-BG$58))*(BG$58-Fperm_SI_Woolf2021!$E$9:$E$93)/10))) + Fperm_SI_Woolf2021!$H$9:$H$93*EXP(-Fperm_SI_Woolf2021!$K$9:$K$93*$C133*IF(BG$58=Fperm_SI_Woolf2021!$E$9:$E$93,1,EXP(LN((1.1*(Fperm_SI_Woolf2021!$E$9:$E$93-BG$58)-63.1579*EXP(-0.19*Fperm_SI_Woolf2021!$E$9:$E$93)+63.1579*EXP(-0.19*BG$58))/(Fperm_SI_Woolf2021!$E$9:$E$93-BG$58))*(BG$58-Fperm_SI_Woolf2021!$E$9:$E$93)/10))),Fperm_SI_Woolf2021!$D$9:$D$93)*BG$57+INTERCEPT(Fperm_SI_Woolf2021!$F$9:$F$93*EXP(-Fperm_SI_Woolf2021!$I$9:$I$93*$C133*IF(BG$58=Fperm_SI_Woolf2021!$E$9:$E$93,1,EXP(LN((1.1*(Fperm_SI_Woolf2021!$E$9:$E$93-BG$58)-63.1579*EXP(-0.19*Fperm_SI_Woolf2021!$E$9:$E$93)+63.1579*EXP(-0.19*BG$58))/(Fperm_SI_Woolf2021!$E$9:$E$93-BG$58))*(BG$58-Fperm_SI_Woolf2021!$E$9:$E$93)/10))) + Fperm_SI_Woolf2021!$G$9:$G$93*EXP(-Fperm_SI_Woolf2021!$J$9:$J$93*$C133*IF(BG$58=Fperm_SI_Woolf2021!$E$9:$E$93,1,EXP(LN((1.1*(Fperm_SI_Woolf2021!$E$9:$E$93-BG$58)-63.1579*EXP(-0.19*Fperm_SI_Woolf2021!$E$9:$E$93)+63.1579*EXP(-0.19*BG$58))/(Fperm_SI_Woolf2021!$E$9:$E$93-BG$58))*(BG$58-Fperm_SI_Woolf2021!$E$9:$E$93)/10))) + Fperm_SI_Woolf2021!$H$9:$H$93*EXP(-Fperm_SI_Woolf2021!$K$9:$K$93*$C133*IF(BG$58=Fperm_SI_Woolf2021!$E$9:$E$93,1,EXP(LN((1.1*(Fperm_SI_Woolf2021!$E$9:$E$93-BG$58)-63.1579*EXP(-0.19*Fperm_SI_Woolf2021!$E$9:$E$93)+63.1579*EXP(-0.19*BG$58))/(Fperm_SI_Woolf2021!$E$9:$E$93-BG$58))*(BG$58-Fperm_SI_Woolf2021!$E$9:$E$93)/10))),Fperm_SI_Woolf2021!$D$9:$D$93))</f>
        <v>0.16761629563470329</v>
      </c>
      <c r="BH133" s="51" cm="1">
        <f t="array" ref="BH133">MIN(1,SLOPE(Fperm_SI_Woolf2021!$F$9:$F$93*EXP(-Fperm_SI_Woolf2021!$I$9:$I$93*$C133*IF(BH$58=Fperm_SI_Woolf2021!$E$9:$E$93,1,EXP(LN((1.1*(Fperm_SI_Woolf2021!$E$9:$E$93-BH$58)-63.1579*EXP(-0.19*Fperm_SI_Woolf2021!$E$9:$E$93)+63.1579*EXP(-0.19*BH$58))/(Fperm_SI_Woolf2021!$E$9:$E$93-BH$58))*(BH$58-Fperm_SI_Woolf2021!$E$9:$E$93)/10))) + Fperm_SI_Woolf2021!$G$9:$G$93*EXP(-Fperm_SI_Woolf2021!$J$9:$J$93*$C133*IF(BH$58=Fperm_SI_Woolf2021!$E$9:$E$93,1,EXP(LN((1.1*(Fperm_SI_Woolf2021!$E$9:$E$93-BH$58)-63.1579*EXP(-0.19*Fperm_SI_Woolf2021!$E$9:$E$93)+63.1579*EXP(-0.19*BH$58))/(Fperm_SI_Woolf2021!$E$9:$E$93-BH$58))*(BH$58-Fperm_SI_Woolf2021!$E$9:$E$93)/10))) + Fperm_SI_Woolf2021!$H$9:$H$93*EXP(-Fperm_SI_Woolf2021!$K$9:$K$93*$C133*IF(BH$58=Fperm_SI_Woolf2021!$E$9:$E$93,1,EXP(LN((1.1*(Fperm_SI_Woolf2021!$E$9:$E$93-BH$58)-63.1579*EXP(-0.19*Fperm_SI_Woolf2021!$E$9:$E$93)+63.1579*EXP(-0.19*BH$58))/(Fperm_SI_Woolf2021!$E$9:$E$93-BH$58))*(BH$58-Fperm_SI_Woolf2021!$E$9:$E$93)/10))),Fperm_SI_Woolf2021!$D$9:$D$93)*BH$57+INTERCEPT(Fperm_SI_Woolf2021!$F$9:$F$93*EXP(-Fperm_SI_Woolf2021!$I$9:$I$93*$C133*IF(BH$58=Fperm_SI_Woolf2021!$E$9:$E$93,1,EXP(LN((1.1*(Fperm_SI_Woolf2021!$E$9:$E$93-BH$58)-63.1579*EXP(-0.19*Fperm_SI_Woolf2021!$E$9:$E$93)+63.1579*EXP(-0.19*BH$58))/(Fperm_SI_Woolf2021!$E$9:$E$93-BH$58))*(BH$58-Fperm_SI_Woolf2021!$E$9:$E$93)/10))) + Fperm_SI_Woolf2021!$G$9:$G$93*EXP(-Fperm_SI_Woolf2021!$J$9:$J$93*$C133*IF(BH$58=Fperm_SI_Woolf2021!$E$9:$E$93,1,EXP(LN((1.1*(Fperm_SI_Woolf2021!$E$9:$E$93-BH$58)-63.1579*EXP(-0.19*Fperm_SI_Woolf2021!$E$9:$E$93)+63.1579*EXP(-0.19*BH$58))/(Fperm_SI_Woolf2021!$E$9:$E$93-BH$58))*(BH$58-Fperm_SI_Woolf2021!$E$9:$E$93)/10))) + Fperm_SI_Woolf2021!$H$9:$H$93*EXP(-Fperm_SI_Woolf2021!$K$9:$K$93*$C133*IF(BH$58=Fperm_SI_Woolf2021!$E$9:$E$93,1,EXP(LN((1.1*(Fperm_SI_Woolf2021!$E$9:$E$93-BH$58)-63.1579*EXP(-0.19*Fperm_SI_Woolf2021!$E$9:$E$93)+63.1579*EXP(-0.19*BH$58))/(Fperm_SI_Woolf2021!$E$9:$E$93-BH$58))*(BH$58-Fperm_SI_Woolf2021!$E$9:$E$93)/10))),Fperm_SI_Woolf2021!$D$9:$D$93))</f>
        <v>0.15246091632798411</v>
      </c>
      <c r="BI133" s="51" cm="1">
        <f t="array" ref="BI133">MIN(1,SLOPE(Fperm_SI_Woolf2021!$F$9:$F$93*EXP(-Fperm_SI_Woolf2021!$I$9:$I$93*$C133*IF(BI$58=Fperm_SI_Woolf2021!$E$9:$E$93,1,EXP(LN((1.1*(Fperm_SI_Woolf2021!$E$9:$E$93-BI$58)-63.1579*EXP(-0.19*Fperm_SI_Woolf2021!$E$9:$E$93)+63.1579*EXP(-0.19*BI$58))/(Fperm_SI_Woolf2021!$E$9:$E$93-BI$58))*(BI$58-Fperm_SI_Woolf2021!$E$9:$E$93)/10))) + Fperm_SI_Woolf2021!$G$9:$G$93*EXP(-Fperm_SI_Woolf2021!$J$9:$J$93*$C133*IF(BI$58=Fperm_SI_Woolf2021!$E$9:$E$93,1,EXP(LN((1.1*(Fperm_SI_Woolf2021!$E$9:$E$93-BI$58)-63.1579*EXP(-0.19*Fperm_SI_Woolf2021!$E$9:$E$93)+63.1579*EXP(-0.19*BI$58))/(Fperm_SI_Woolf2021!$E$9:$E$93-BI$58))*(BI$58-Fperm_SI_Woolf2021!$E$9:$E$93)/10))) + Fperm_SI_Woolf2021!$H$9:$H$93*EXP(-Fperm_SI_Woolf2021!$K$9:$K$93*$C133*IF(BI$58=Fperm_SI_Woolf2021!$E$9:$E$93,1,EXP(LN((1.1*(Fperm_SI_Woolf2021!$E$9:$E$93-BI$58)-63.1579*EXP(-0.19*Fperm_SI_Woolf2021!$E$9:$E$93)+63.1579*EXP(-0.19*BI$58))/(Fperm_SI_Woolf2021!$E$9:$E$93-BI$58))*(BI$58-Fperm_SI_Woolf2021!$E$9:$E$93)/10))),Fperm_SI_Woolf2021!$D$9:$D$93)*BI$57+INTERCEPT(Fperm_SI_Woolf2021!$F$9:$F$93*EXP(-Fperm_SI_Woolf2021!$I$9:$I$93*$C133*IF(BI$58=Fperm_SI_Woolf2021!$E$9:$E$93,1,EXP(LN((1.1*(Fperm_SI_Woolf2021!$E$9:$E$93-BI$58)-63.1579*EXP(-0.19*Fperm_SI_Woolf2021!$E$9:$E$93)+63.1579*EXP(-0.19*BI$58))/(Fperm_SI_Woolf2021!$E$9:$E$93-BI$58))*(BI$58-Fperm_SI_Woolf2021!$E$9:$E$93)/10))) + Fperm_SI_Woolf2021!$G$9:$G$93*EXP(-Fperm_SI_Woolf2021!$J$9:$J$93*$C133*IF(BI$58=Fperm_SI_Woolf2021!$E$9:$E$93,1,EXP(LN((1.1*(Fperm_SI_Woolf2021!$E$9:$E$93-BI$58)-63.1579*EXP(-0.19*Fperm_SI_Woolf2021!$E$9:$E$93)+63.1579*EXP(-0.19*BI$58))/(Fperm_SI_Woolf2021!$E$9:$E$93-BI$58))*(BI$58-Fperm_SI_Woolf2021!$E$9:$E$93)/10))) + Fperm_SI_Woolf2021!$H$9:$H$93*EXP(-Fperm_SI_Woolf2021!$K$9:$K$93*$C133*IF(BI$58=Fperm_SI_Woolf2021!$E$9:$E$93,1,EXP(LN((1.1*(Fperm_SI_Woolf2021!$E$9:$E$93-BI$58)-63.1579*EXP(-0.19*Fperm_SI_Woolf2021!$E$9:$E$93)+63.1579*EXP(-0.19*BI$58))/(Fperm_SI_Woolf2021!$E$9:$E$93-BI$58))*(BI$58-Fperm_SI_Woolf2021!$E$9:$E$93)/10))),Fperm_SI_Woolf2021!$D$9:$D$93))</f>
        <v>0.13730553702126497</v>
      </c>
      <c r="BJ133" s="51" cm="1">
        <f t="array" ref="BJ133">MIN(1,SLOPE(Fperm_SI_Woolf2021!$F$9:$F$93*EXP(-Fperm_SI_Woolf2021!$I$9:$I$93*$C133*IF(BJ$58=Fperm_SI_Woolf2021!$E$9:$E$93,1,EXP(LN((1.1*(Fperm_SI_Woolf2021!$E$9:$E$93-BJ$58)-63.1579*EXP(-0.19*Fperm_SI_Woolf2021!$E$9:$E$93)+63.1579*EXP(-0.19*BJ$58))/(Fperm_SI_Woolf2021!$E$9:$E$93-BJ$58))*(BJ$58-Fperm_SI_Woolf2021!$E$9:$E$93)/10))) + Fperm_SI_Woolf2021!$G$9:$G$93*EXP(-Fperm_SI_Woolf2021!$J$9:$J$93*$C133*IF(BJ$58=Fperm_SI_Woolf2021!$E$9:$E$93,1,EXP(LN((1.1*(Fperm_SI_Woolf2021!$E$9:$E$93-BJ$58)-63.1579*EXP(-0.19*Fperm_SI_Woolf2021!$E$9:$E$93)+63.1579*EXP(-0.19*BJ$58))/(Fperm_SI_Woolf2021!$E$9:$E$93-BJ$58))*(BJ$58-Fperm_SI_Woolf2021!$E$9:$E$93)/10))) + Fperm_SI_Woolf2021!$H$9:$H$93*EXP(-Fperm_SI_Woolf2021!$K$9:$K$93*$C133*IF(BJ$58=Fperm_SI_Woolf2021!$E$9:$E$93,1,EXP(LN((1.1*(Fperm_SI_Woolf2021!$E$9:$E$93-BJ$58)-63.1579*EXP(-0.19*Fperm_SI_Woolf2021!$E$9:$E$93)+63.1579*EXP(-0.19*BJ$58))/(Fperm_SI_Woolf2021!$E$9:$E$93-BJ$58))*(BJ$58-Fperm_SI_Woolf2021!$E$9:$E$93)/10))),Fperm_SI_Woolf2021!$D$9:$D$93)*BJ$57+INTERCEPT(Fperm_SI_Woolf2021!$F$9:$F$93*EXP(-Fperm_SI_Woolf2021!$I$9:$I$93*$C133*IF(BJ$58=Fperm_SI_Woolf2021!$E$9:$E$93,1,EXP(LN((1.1*(Fperm_SI_Woolf2021!$E$9:$E$93-BJ$58)-63.1579*EXP(-0.19*Fperm_SI_Woolf2021!$E$9:$E$93)+63.1579*EXP(-0.19*BJ$58))/(Fperm_SI_Woolf2021!$E$9:$E$93-BJ$58))*(BJ$58-Fperm_SI_Woolf2021!$E$9:$E$93)/10))) + Fperm_SI_Woolf2021!$G$9:$G$93*EXP(-Fperm_SI_Woolf2021!$J$9:$J$93*$C133*IF(BJ$58=Fperm_SI_Woolf2021!$E$9:$E$93,1,EXP(LN((1.1*(Fperm_SI_Woolf2021!$E$9:$E$93-BJ$58)-63.1579*EXP(-0.19*Fperm_SI_Woolf2021!$E$9:$E$93)+63.1579*EXP(-0.19*BJ$58))/(Fperm_SI_Woolf2021!$E$9:$E$93-BJ$58))*(BJ$58-Fperm_SI_Woolf2021!$E$9:$E$93)/10))) + Fperm_SI_Woolf2021!$H$9:$H$93*EXP(-Fperm_SI_Woolf2021!$K$9:$K$93*$C133*IF(BJ$58=Fperm_SI_Woolf2021!$E$9:$E$93,1,EXP(LN((1.1*(Fperm_SI_Woolf2021!$E$9:$E$93-BJ$58)-63.1579*EXP(-0.19*Fperm_SI_Woolf2021!$E$9:$E$93)+63.1579*EXP(-0.19*BJ$58))/(Fperm_SI_Woolf2021!$E$9:$E$93-BJ$58))*(BJ$58-Fperm_SI_Woolf2021!$E$9:$E$93)/10))),Fperm_SI_Woolf2021!$D$9:$D$93))</f>
        <v>0.12215015771454582</v>
      </c>
      <c r="BK133" s="51" cm="1">
        <f t="array" ref="BK133">MIN(1,SLOPE(Fperm_SI_Woolf2021!$F$9:$F$93*EXP(-Fperm_SI_Woolf2021!$I$9:$I$93*$C133*IF(BK$58=Fperm_SI_Woolf2021!$E$9:$E$93,1,EXP(LN((1.1*(Fperm_SI_Woolf2021!$E$9:$E$93-BK$58)-63.1579*EXP(-0.19*Fperm_SI_Woolf2021!$E$9:$E$93)+63.1579*EXP(-0.19*BK$58))/(Fperm_SI_Woolf2021!$E$9:$E$93-BK$58))*(BK$58-Fperm_SI_Woolf2021!$E$9:$E$93)/10))) + Fperm_SI_Woolf2021!$G$9:$G$93*EXP(-Fperm_SI_Woolf2021!$J$9:$J$93*$C133*IF(BK$58=Fperm_SI_Woolf2021!$E$9:$E$93,1,EXP(LN((1.1*(Fperm_SI_Woolf2021!$E$9:$E$93-BK$58)-63.1579*EXP(-0.19*Fperm_SI_Woolf2021!$E$9:$E$93)+63.1579*EXP(-0.19*BK$58))/(Fperm_SI_Woolf2021!$E$9:$E$93-BK$58))*(BK$58-Fperm_SI_Woolf2021!$E$9:$E$93)/10))) + Fperm_SI_Woolf2021!$H$9:$H$93*EXP(-Fperm_SI_Woolf2021!$K$9:$K$93*$C133*IF(BK$58=Fperm_SI_Woolf2021!$E$9:$E$93,1,EXP(LN((1.1*(Fperm_SI_Woolf2021!$E$9:$E$93-BK$58)-63.1579*EXP(-0.19*Fperm_SI_Woolf2021!$E$9:$E$93)+63.1579*EXP(-0.19*BK$58))/(Fperm_SI_Woolf2021!$E$9:$E$93-BK$58))*(BK$58-Fperm_SI_Woolf2021!$E$9:$E$93)/10))),Fperm_SI_Woolf2021!$D$9:$D$93)*BK$57+INTERCEPT(Fperm_SI_Woolf2021!$F$9:$F$93*EXP(-Fperm_SI_Woolf2021!$I$9:$I$93*$C133*IF(BK$58=Fperm_SI_Woolf2021!$E$9:$E$93,1,EXP(LN((1.1*(Fperm_SI_Woolf2021!$E$9:$E$93-BK$58)-63.1579*EXP(-0.19*Fperm_SI_Woolf2021!$E$9:$E$93)+63.1579*EXP(-0.19*BK$58))/(Fperm_SI_Woolf2021!$E$9:$E$93-BK$58))*(BK$58-Fperm_SI_Woolf2021!$E$9:$E$93)/10))) + Fperm_SI_Woolf2021!$G$9:$G$93*EXP(-Fperm_SI_Woolf2021!$J$9:$J$93*$C133*IF(BK$58=Fperm_SI_Woolf2021!$E$9:$E$93,1,EXP(LN((1.1*(Fperm_SI_Woolf2021!$E$9:$E$93-BK$58)-63.1579*EXP(-0.19*Fperm_SI_Woolf2021!$E$9:$E$93)+63.1579*EXP(-0.19*BK$58))/(Fperm_SI_Woolf2021!$E$9:$E$93-BK$58))*(BK$58-Fperm_SI_Woolf2021!$E$9:$E$93)/10))) + Fperm_SI_Woolf2021!$H$9:$H$93*EXP(-Fperm_SI_Woolf2021!$K$9:$K$93*$C133*IF(BK$58=Fperm_SI_Woolf2021!$E$9:$E$93,1,EXP(LN((1.1*(Fperm_SI_Woolf2021!$E$9:$E$93-BK$58)-63.1579*EXP(-0.19*Fperm_SI_Woolf2021!$E$9:$E$93)+63.1579*EXP(-0.19*BK$58))/(Fperm_SI_Woolf2021!$E$9:$E$93-BK$58))*(BK$58-Fperm_SI_Woolf2021!$E$9:$E$93)/10))),Fperm_SI_Woolf2021!$D$9:$D$93))</f>
        <v>0.10699477840782665</v>
      </c>
      <c r="BL133" s="51" cm="1">
        <f t="array" ref="BL133">MIN(1,SLOPE(Fperm_SI_Woolf2021!$F$9:$F$93*EXP(-Fperm_SI_Woolf2021!$I$9:$I$93*$C133*IF(BL$58=Fperm_SI_Woolf2021!$E$9:$E$93,1,EXP(LN((1.1*(Fperm_SI_Woolf2021!$E$9:$E$93-BL$58)-63.1579*EXP(-0.19*Fperm_SI_Woolf2021!$E$9:$E$93)+63.1579*EXP(-0.19*BL$58))/(Fperm_SI_Woolf2021!$E$9:$E$93-BL$58))*(BL$58-Fperm_SI_Woolf2021!$E$9:$E$93)/10))) + Fperm_SI_Woolf2021!$G$9:$G$93*EXP(-Fperm_SI_Woolf2021!$J$9:$J$93*$C133*IF(BL$58=Fperm_SI_Woolf2021!$E$9:$E$93,1,EXP(LN((1.1*(Fperm_SI_Woolf2021!$E$9:$E$93-BL$58)-63.1579*EXP(-0.19*Fperm_SI_Woolf2021!$E$9:$E$93)+63.1579*EXP(-0.19*BL$58))/(Fperm_SI_Woolf2021!$E$9:$E$93-BL$58))*(BL$58-Fperm_SI_Woolf2021!$E$9:$E$93)/10))) + Fperm_SI_Woolf2021!$H$9:$H$93*EXP(-Fperm_SI_Woolf2021!$K$9:$K$93*$C133*IF(BL$58=Fperm_SI_Woolf2021!$E$9:$E$93,1,EXP(LN((1.1*(Fperm_SI_Woolf2021!$E$9:$E$93-BL$58)-63.1579*EXP(-0.19*Fperm_SI_Woolf2021!$E$9:$E$93)+63.1579*EXP(-0.19*BL$58))/(Fperm_SI_Woolf2021!$E$9:$E$93-BL$58))*(BL$58-Fperm_SI_Woolf2021!$E$9:$E$93)/10))),Fperm_SI_Woolf2021!$D$9:$D$93)*BL$57+INTERCEPT(Fperm_SI_Woolf2021!$F$9:$F$93*EXP(-Fperm_SI_Woolf2021!$I$9:$I$93*$C133*IF(BL$58=Fperm_SI_Woolf2021!$E$9:$E$93,1,EXP(LN((1.1*(Fperm_SI_Woolf2021!$E$9:$E$93-BL$58)-63.1579*EXP(-0.19*Fperm_SI_Woolf2021!$E$9:$E$93)+63.1579*EXP(-0.19*BL$58))/(Fperm_SI_Woolf2021!$E$9:$E$93-BL$58))*(BL$58-Fperm_SI_Woolf2021!$E$9:$E$93)/10))) + Fperm_SI_Woolf2021!$G$9:$G$93*EXP(-Fperm_SI_Woolf2021!$J$9:$J$93*$C133*IF(BL$58=Fperm_SI_Woolf2021!$E$9:$E$93,1,EXP(LN((1.1*(Fperm_SI_Woolf2021!$E$9:$E$93-BL$58)-63.1579*EXP(-0.19*Fperm_SI_Woolf2021!$E$9:$E$93)+63.1579*EXP(-0.19*BL$58))/(Fperm_SI_Woolf2021!$E$9:$E$93-BL$58))*(BL$58-Fperm_SI_Woolf2021!$E$9:$E$93)/10))) + Fperm_SI_Woolf2021!$H$9:$H$93*EXP(-Fperm_SI_Woolf2021!$K$9:$K$93*$C133*IF(BL$58=Fperm_SI_Woolf2021!$E$9:$E$93,1,EXP(LN((1.1*(Fperm_SI_Woolf2021!$E$9:$E$93-BL$58)-63.1579*EXP(-0.19*Fperm_SI_Woolf2021!$E$9:$E$93)+63.1579*EXP(-0.19*BL$58))/(Fperm_SI_Woolf2021!$E$9:$E$93-BL$58))*(BL$58-Fperm_SI_Woolf2021!$E$9:$E$93)/10))),Fperm_SI_Woolf2021!$D$9:$D$93))</f>
        <v>0.27891117179179814</v>
      </c>
      <c r="BM133" s="51" cm="1">
        <f t="array" ref="BM133">MIN(1,SLOPE(Fperm_SI_Woolf2021!$F$9:$F$93*EXP(-Fperm_SI_Woolf2021!$I$9:$I$93*$C133*IF(BM$58=Fperm_SI_Woolf2021!$E$9:$E$93,1,EXP(LN((1.1*(Fperm_SI_Woolf2021!$E$9:$E$93-BM$58)-63.1579*EXP(-0.19*Fperm_SI_Woolf2021!$E$9:$E$93)+63.1579*EXP(-0.19*BM$58))/(Fperm_SI_Woolf2021!$E$9:$E$93-BM$58))*(BM$58-Fperm_SI_Woolf2021!$E$9:$E$93)/10))) + Fperm_SI_Woolf2021!$G$9:$G$93*EXP(-Fperm_SI_Woolf2021!$J$9:$J$93*$C133*IF(BM$58=Fperm_SI_Woolf2021!$E$9:$E$93,1,EXP(LN((1.1*(Fperm_SI_Woolf2021!$E$9:$E$93-BM$58)-63.1579*EXP(-0.19*Fperm_SI_Woolf2021!$E$9:$E$93)+63.1579*EXP(-0.19*BM$58))/(Fperm_SI_Woolf2021!$E$9:$E$93-BM$58))*(BM$58-Fperm_SI_Woolf2021!$E$9:$E$93)/10))) + Fperm_SI_Woolf2021!$H$9:$H$93*EXP(-Fperm_SI_Woolf2021!$K$9:$K$93*$C133*IF(BM$58=Fperm_SI_Woolf2021!$E$9:$E$93,1,EXP(LN((1.1*(Fperm_SI_Woolf2021!$E$9:$E$93-BM$58)-63.1579*EXP(-0.19*Fperm_SI_Woolf2021!$E$9:$E$93)+63.1579*EXP(-0.19*BM$58))/(Fperm_SI_Woolf2021!$E$9:$E$93-BM$58))*(BM$58-Fperm_SI_Woolf2021!$E$9:$E$93)/10))),Fperm_SI_Woolf2021!$D$9:$D$93)*BM$57+INTERCEPT(Fperm_SI_Woolf2021!$F$9:$F$93*EXP(-Fperm_SI_Woolf2021!$I$9:$I$93*$C133*IF(BM$58=Fperm_SI_Woolf2021!$E$9:$E$93,1,EXP(LN((1.1*(Fperm_SI_Woolf2021!$E$9:$E$93-BM$58)-63.1579*EXP(-0.19*Fperm_SI_Woolf2021!$E$9:$E$93)+63.1579*EXP(-0.19*BM$58))/(Fperm_SI_Woolf2021!$E$9:$E$93-BM$58))*(BM$58-Fperm_SI_Woolf2021!$E$9:$E$93)/10))) + Fperm_SI_Woolf2021!$G$9:$G$93*EXP(-Fperm_SI_Woolf2021!$J$9:$J$93*$C133*IF(BM$58=Fperm_SI_Woolf2021!$E$9:$E$93,1,EXP(LN((1.1*(Fperm_SI_Woolf2021!$E$9:$E$93-BM$58)-63.1579*EXP(-0.19*Fperm_SI_Woolf2021!$E$9:$E$93)+63.1579*EXP(-0.19*BM$58))/(Fperm_SI_Woolf2021!$E$9:$E$93-BM$58))*(BM$58-Fperm_SI_Woolf2021!$E$9:$E$93)/10))) + Fperm_SI_Woolf2021!$H$9:$H$93*EXP(-Fperm_SI_Woolf2021!$K$9:$K$93*$C133*IF(BM$58=Fperm_SI_Woolf2021!$E$9:$E$93,1,EXP(LN((1.1*(Fperm_SI_Woolf2021!$E$9:$E$93-BM$58)-63.1579*EXP(-0.19*Fperm_SI_Woolf2021!$E$9:$E$93)+63.1579*EXP(-0.19*BM$58))/(Fperm_SI_Woolf2021!$E$9:$E$93-BM$58))*(BM$58-Fperm_SI_Woolf2021!$E$9:$E$93)/10))),Fperm_SI_Woolf2021!$D$9:$D$93))</f>
        <v>0.26567122035217094</v>
      </c>
      <c r="BN133" s="51" cm="1">
        <f t="array" ref="BN133">MIN(1,SLOPE(Fperm_SI_Woolf2021!$F$9:$F$93*EXP(-Fperm_SI_Woolf2021!$I$9:$I$93*$C133*IF(BN$58=Fperm_SI_Woolf2021!$E$9:$E$93,1,EXP(LN((1.1*(Fperm_SI_Woolf2021!$E$9:$E$93-BN$58)-63.1579*EXP(-0.19*Fperm_SI_Woolf2021!$E$9:$E$93)+63.1579*EXP(-0.19*BN$58))/(Fperm_SI_Woolf2021!$E$9:$E$93-BN$58))*(BN$58-Fperm_SI_Woolf2021!$E$9:$E$93)/10))) + Fperm_SI_Woolf2021!$G$9:$G$93*EXP(-Fperm_SI_Woolf2021!$J$9:$J$93*$C133*IF(BN$58=Fperm_SI_Woolf2021!$E$9:$E$93,1,EXP(LN((1.1*(Fperm_SI_Woolf2021!$E$9:$E$93-BN$58)-63.1579*EXP(-0.19*Fperm_SI_Woolf2021!$E$9:$E$93)+63.1579*EXP(-0.19*BN$58))/(Fperm_SI_Woolf2021!$E$9:$E$93-BN$58))*(BN$58-Fperm_SI_Woolf2021!$E$9:$E$93)/10))) + Fperm_SI_Woolf2021!$H$9:$H$93*EXP(-Fperm_SI_Woolf2021!$K$9:$K$93*$C133*IF(BN$58=Fperm_SI_Woolf2021!$E$9:$E$93,1,EXP(LN((1.1*(Fperm_SI_Woolf2021!$E$9:$E$93-BN$58)-63.1579*EXP(-0.19*Fperm_SI_Woolf2021!$E$9:$E$93)+63.1579*EXP(-0.19*BN$58))/(Fperm_SI_Woolf2021!$E$9:$E$93-BN$58))*(BN$58-Fperm_SI_Woolf2021!$E$9:$E$93)/10))),Fperm_SI_Woolf2021!$D$9:$D$93)*BN$57+INTERCEPT(Fperm_SI_Woolf2021!$F$9:$F$93*EXP(-Fperm_SI_Woolf2021!$I$9:$I$93*$C133*IF(BN$58=Fperm_SI_Woolf2021!$E$9:$E$93,1,EXP(LN((1.1*(Fperm_SI_Woolf2021!$E$9:$E$93-BN$58)-63.1579*EXP(-0.19*Fperm_SI_Woolf2021!$E$9:$E$93)+63.1579*EXP(-0.19*BN$58))/(Fperm_SI_Woolf2021!$E$9:$E$93-BN$58))*(BN$58-Fperm_SI_Woolf2021!$E$9:$E$93)/10))) + Fperm_SI_Woolf2021!$G$9:$G$93*EXP(-Fperm_SI_Woolf2021!$J$9:$J$93*$C133*IF(BN$58=Fperm_SI_Woolf2021!$E$9:$E$93,1,EXP(LN((1.1*(Fperm_SI_Woolf2021!$E$9:$E$93-BN$58)-63.1579*EXP(-0.19*Fperm_SI_Woolf2021!$E$9:$E$93)+63.1579*EXP(-0.19*BN$58))/(Fperm_SI_Woolf2021!$E$9:$E$93-BN$58))*(BN$58-Fperm_SI_Woolf2021!$E$9:$E$93)/10))) + Fperm_SI_Woolf2021!$H$9:$H$93*EXP(-Fperm_SI_Woolf2021!$K$9:$K$93*$C133*IF(BN$58=Fperm_SI_Woolf2021!$E$9:$E$93,1,EXP(LN((1.1*(Fperm_SI_Woolf2021!$E$9:$E$93-BN$58)-63.1579*EXP(-0.19*Fperm_SI_Woolf2021!$E$9:$E$93)+63.1579*EXP(-0.19*BN$58))/(Fperm_SI_Woolf2021!$E$9:$E$93-BN$58))*(BN$58-Fperm_SI_Woolf2021!$E$9:$E$93)/10))),Fperm_SI_Woolf2021!$D$9:$D$93))</f>
        <v>0.2524312689125438</v>
      </c>
      <c r="BO133" s="51" cm="1">
        <f t="array" ref="BO133">MIN(1,SLOPE(Fperm_SI_Woolf2021!$F$9:$F$93*EXP(-Fperm_SI_Woolf2021!$I$9:$I$93*$C133*IF(BO$58=Fperm_SI_Woolf2021!$E$9:$E$93,1,EXP(LN((1.1*(Fperm_SI_Woolf2021!$E$9:$E$93-BO$58)-63.1579*EXP(-0.19*Fperm_SI_Woolf2021!$E$9:$E$93)+63.1579*EXP(-0.19*BO$58))/(Fperm_SI_Woolf2021!$E$9:$E$93-BO$58))*(BO$58-Fperm_SI_Woolf2021!$E$9:$E$93)/10))) + Fperm_SI_Woolf2021!$G$9:$G$93*EXP(-Fperm_SI_Woolf2021!$J$9:$J$93*$C133*IF(BO$58=Fperm_SI_Woolf2021!$E$9:$E$93,1,EXP(LN((1.1*(Fperm_SI_Woolf2021!$E$9:$E$93-BO$58)-63.1579*EXP(-0.19*Fperm_SI_Woolf2021!$E$9:$E$93)+63.1579*EXP(-0.19*BO$58))/(Fperm_SI_Woolf2021!$E$9:$E$93-BO$58))*(BO$58-Fperm_SI_Woolf2021!$E$9:$E$93)/10))) + Fperm_SI_Woolf2021!$H$9:$H$93*EXP(-Fperm_SI_Woolf2021!$K$9:$K$93*$C133*IF(BO$58=Fperm_SI_Woolf2021!$E$9:$E$93,1,EXP(LN((1.1*(Fperm_SI_Woolf2021!$E$9:$E$93-BO$58)-63.1579*EXP(-0.19*Fperm_SI_Woolf2021!$E$9:$E$93)+63.1579*EXP(-0.19*BO$58))/(Fperm_SI_Woolf2021!$E$9:$E$93-BO$58))*(BO$58-Fperm_SI_Woolf2021!$E$9:$E$93)/10))),Fperm_SI_Woolf2021!$D$9:$D$93)*BO$57+INTERCEPT(Fperm_SI_Woolf2021!$F$9:$F$93*EXP(-Fperm_SI_Woolf2021!$I$9:$I$93*$C133*IF(BO$58=Fperm_SI_Woolf2021!$E$9:$E$93,1,EXP(LN((1.1*(Fperm_SI_Woolf2021!$E$9:$E$93-BO$58)-63.1579*EXP(-0.19*Fperm_SI_Woolf2021!$E$9:$E$93)+63.1579*EXP(-0.19*BO$58))/(Fperm_SI_Woolf2021!$E$9:$E$93-BO$58))*(BO$58-Fperm_SI_Woolf2021!$E$9:$E$93)/10))) + Fperm_SI_Woolf2021!$G$9:$G$93*EXP(-Fperm_SI_Woolf2021!$J$9:$J$93*$C133*IF(BO$58=Fperm_SI_Woolf2021!$E$9:$E$93,1,EXP(LN((1.1*(Fperm_SI_Woolf2021!$E$9:$E$93-BO$58)-63.1579*EXP(-0.19*Fperm_SI_Woolf2021!$E$9:$E$93)+63.1579*EXP(-0.19*BO$58))/(Fperm_SI_Woolf2021!$E$9:$E$93-BO$58))*(BO$58-Fperm_SI_Woolf2021!$E$9:$E$93)/10))) + Fperm_SI_Woolf2021!$H$9:$H$93*EXP(-Fperm_SI_Woolf2021!$K$9:$K$93*$C133*IF(BO$58=Fperm_SI_Woolf2021!$E$9:$E$93,1,EXP(LN((1.1*(Fperm_SI_Woolf2021!$E$9:$E$93-BO$58)-63.1579*EXP(-0.19*Fperm_SI_Woolf2021!$E$9:$E$93)+63.1579*EXP(-0.19*BO$58))/(Fperm_SI_Woolf2021!$E$9:$E$93-BO$58))*(BO$58-Fperm_SI_Woolf2021!$E$9:$E$93)/10))),Fperm_SI_Woolf2021!$D$9:$D$93))</f>
        <v>0.23919131747291661</v>
      </c>
      <c r="BP133" s="51" cm="1">
        <f t="array" ref="BP133">MIN(1,SLOPE(Fperm_SI_Woolf2021!$F$9:$F$93*EXP(-Fperm_SI_Woolf2021!$I$9:$I$93*$C133*IF(BP$58=Fperm_SI_Woolf2021!$E$9:$E$93,1,EXP(LN((1.1*(Fperm_SI_Woolf2021!$E$9:$E$93-BP$58)-63.1579*EXP(-0.19*Fperm_SI_Woolf2021!$E$9:$E$93)+63.1579*EXP(-0.19*BP$58))/(Fperm_SI_Woolf2021!$E$9:$E$93-BP$58))*(BP$58-Fperm_SI_Woolf2021!$E$9:$E$93)/10))) + Fperm_SI_Woolf2021!$G$9:$G$93*EXP(-Fperm_SI_Woolf2021!$J$9:$J$93*$C133*IF(BP$58=Fperm_SI_Woolf2021!$E$9:$E$93,1,EXP(LN((1.1*(Fperm_SI_Woolf2021!$E$9:$E$93-BP$58)-63.1579*EXP(-0.19*Fperm_SI_Woolf2021!$E$9:$E$93)+63.1579*EXP(-0.19*BP$58))/(Fperm_SI_Woolf2021!$E$9:$E$93-BP$58))*(BP$58-Fperm_SI_Woolf2021!$E$9:$E$93)/10))) + Fperm_SI_Woolf2021!$H$9:$H$93*EXP(-Fperm_SI_Woolf2021!$K$9:$K$93*$C133*IF(BP$58=Fperm_SI_Woolf2021!$E$9:$E$93,1,EXP(LN((1.1*(Fperm_SI_Woolf2021!$E$9:$E$93-BP$58)-63.1579*EXP(-0.19*Fperm_SI_Woolf2021!$E$9:$E$93)+63.1579*EXP(-0.19*BP$58))/(Fperm_SI_Woolf2021!$E$9:$E$93-BP$58))*(BP$58-Fperm_SI_Woolf2021!$E$9:$E$93)/10))),Fperm_SI_Woolf2021!$D$9:$D$93)*BP$57+INTERCEPT(Fperm_SI_Woolf2021!$F$9:$F$93*EXP(-Fperm_SI_Woolf2021!$I$9:$I$93*$C133*IF(BP$58=Fperm_SI_Woolf2021!$E$9:$E$93,1,EXP(LN((1.1*(Fperm_SI_Woolf2021!$E$9:$E$93-BP$58)-63.1579*EXP(-0.19*Fperm_SI_Woolf2021!$E$9:$E$93)+63.1579*EXP(-0.19*BP$58))/(Fperm_SI_Woolf2021!$E$9:$E$93-BP$58))*(BP$58-Fperm_SI_Woolf2021!$E$9:$E$93)/10))) + Fperm_SI_Woolf2021!$G$9:$G$93*EXP(-Fperm_SI_Woolf2021!$J$9:$J$93*$C133*IF(BP$58=Fperm_SI_Woolf2021!$E$9:$E$93,1,EXP(LN((1.1*(Fperm_SI_Woolf2021!$E$9:$E$93-BP$58)-63.1579*EXP(-0.19*Fperm_SI_Woolf2021!$E$9:$E$93)+63.1579*EXP(-0.19*BP$58))/(Fperm_SI_Woolf2021!$E$9:$E$93-BP$58))*(BP$58-Fperm_SI_Woolf2021!$E$9:$E$93)/10))) + Fperm_SI_Woolf2021!$H$9:$H$93*EXP(-Fperm_SI_Woolf2021!$K$9:$K$93*$C133*IF(BP$58=Fperm_SI_Woolf2021!$E$9:$E$93,1,EXP(LN((1.1*(Fperm_SI_Woolf2021!$E$9:$E$93-BP$58)-63.1579*EXP(-0.19*Fperm_SI_Woolf2021!$E$9:$E$93)+63.1579*EXP(-0.19*BP$58))/(Fperm_SI_Woolf2021!$E$9:$E$93-BP$58))*(BP$58-Fperm_SI_Woolf2021!$E$9:$E$93)/10))),Fperm_SI_Woolf2021!$D$9:$D$93))</f>
        <v>0.22595136603328941</v>
      </c>
      <c r="BQ133" s="51" cm="1">
        <f t="array" ref="BQ133">MIN(1,SLOPE(Fperm_SI_Woolf2021!$F$9:$F$93*EXP(-Fperm_SI_Woolf2021!$I$9:$I$93*$C133*IF(BQ$58=Fperm_SI_Woolf2021!$E$9:$E$93,1,EXP(LN((1.1*(Fperm_SI_Woolf2021!$E$9:$E$93-BQ$58)-63.1579*EXP(-0.19*Fperm_SI_Woolf2021!$E$9:$E$93)+63.1579*EXP(-0.19*BQ$58))/(Fperm_SI_Woolf2021!$E$9:$E$93-BQ$58))*(BQ$58-Fperm_SI_Woolf2021!$E$9:$E$93)/10))) + Fperm_SI_Woolf2021!$G$9:$G$93*EXP(-Fperm_SI_Woolf2021!$J$9:$J$93*$C133*IF(BQ$58=Fperm_SI_Woolf2021!$E$9:$E$93,1,EXP(LN((1.1*(Fperm_SI_Woolf2021!$E$9:$E$93-BQ$58)-63.1579*EXP(-0.19*Fperm_SI_Woolf2021!$E$9:$E$93)+63.1579*EXP(-0.19*BQ$58))/(Fperm_SI_Woolf2021!$E$9:$E$93-BQ$58))*(BQ$58-Fperm_SI_Woolf2021!$E$9:$E$93)/10))) + Fperm_SI_Woolf2021!$H$9:$H$93*EXP(-Fperm_SI_Woolf2021!$K$9:$K$93*$C133*IF(BQ$58=Fperm_SI_Woolf2021!$E$9:$E$93,1,EXP(LN((1.1*(Fperm_SI_Woolf2021!$E$9:$E$93-BQ$58)-63.1579*EXP(-0.19*Fperm_SI_Woolf2021!$E$9:$E$93)+63.1579*EXP(-0.19*BQ$58))/(Fperm_SI_Woolf2021!$E$9:$E$93-BQ$58))*(BQ$58-Fperm_SI_Woolf2021!$E$9:$E$93)/10))),Fperm_SI_Woolf2021!$D$9:$D$93)*BQ$57+INTERCEPT(Fperm_SI_Woolf2021!$F$9:$F$93*EXP(-Fperm_SI_Woolf2021!$I$9:$I$93*$C133*IF(BQ$58=Fperm_SI_Woolf2021!$E$9:$E$93,1,EXP(LN((1.1*(Fperm_SI_Woolf2021!$E$9:$E$93-BQ$58)-63.1579*EXP(-0.19*Fperm_SI_Woolf2021!$E$9:$E$93)+63.1579*EXP(-0.19*BQ$58))/(Fperm_SI_Woolf2021!$E$9:$E$93-BQ$58))*(BQ$58-Fperm_SI_Woolf2021!$E$9:$E$93)/10))) + Fperm_SI_Woolf2021!$G$9:$G$93*EXP(-Fperm_SI_Woolf2021!$J$9:$J$93*$C133*IF(BQ$58=Fperm_SI_Woolf2021!$E$9:$E$93,1,EXP(LN((1.1*(Fperm_SI_Woolf2021!$E$9:$E$93-BQ$58)-63.1579*EXP(-0.19*Fperm_SI_Woolf2021!$E$9:$E$93)+63.1579*EXP(-0.19*BQ$58))/(Fperm_SI_Woolf2021!$E$9:$E$93-BQ$58))*(BQ$58-Fperm_SI_Woolf2021!$E$9:$E$93)/10))) + Fperm_SI_Woolf2021!$H$9:$H$93*EXP(-Fperm_SI_Woolf2021!$K$9:$K$93*$C133*IF(BQ$58=Fperm_SI_Woolf2021!$E$9:$E$93,1,EXP(LN((1.1*(Fperm_SI_Woolf2021!$E$9:$E$93-BQ$58)-63.1579*EXP(-0.19*Fperm_SI_Woolf2021!$E$9:$E$93)+63.1579*EXP(-0.19*BQ$58))/(Fperm_SI_Woolf2021!$E$9:$E$93-BQ$58))*(BQ$58-Fperm_SI_Woolf2021!$E$9:$E$93)/10))),Fperm_SI_Woolf2021!$D$9:$D$93))</f>
        <v>0.21271141459366225</v>
      </c>
      <c r="BR133" s="51" cm="1">
        <f t="array" ref="BR133">MIN(1,SLOPE(Fperm_SI_Woolf2021!$F$9:$F$93*EXP(-Fperm_SI_Woolf2021!$I$9:$I$93*$C133*IF(BR$58=Fperm_SI_Woolf2021!$E$9:$E$93,1,EXP(LN((1.1*(Fperm_SI_Woolf2021!$E$9:$E$93-BR$58)-63.1579*EXP(-0.19*Fperm_SI_Woolf2021!$E$9:$E$93)+63.1579*EXP(-0.19*BR$58))/(Fperm_SI_Woolf2021!$E$9:$E$93-BR$58))*(BR$58-Fperm_SI_Woolf2021!$E$9:$E$93)/10))) + Fperm_SI_Woolf2021!$G$9:$G$93*EXP(-Fperm_SI_Woolf2021!$J$9:$J$93*$C133*IF(BR$58=Fperm_SI_Woolf2021!$E$9:$E$93,1,EXP(LN((1.1*(Fperm_SI_Woolf2021!$E$9:$E$93-BR$58)-63.1579*EXP(-0.19*Fperm_SI_Woolf2021!$E$9:$E$93)+63.1579*EXP(-0.19*BR$58))/(Fperm_SI_Woolf2021!$E$9:$E$93-BR$58))*(BR$58-Fperm_SI_Woolf2021!$E$9:$E$93)/10))) + Fperm_SI_Woolf2021!$H$9:$H$93*EXP(-Fperm_SI_Woolf2021!$K$9:$K$93*$C133*IF(BR$58=Fperm_SI_Woolf2021!$E$9:$E$93,1,EXP(LN((1.1*(Fperm_SI_Woolf2021!$E$9:$E$93-BR$58)-63.1579*EXP(-0.19*Fperm_SI_Woolf2021!$E$9:$E$93)+63.1579*EXP(-0.19*BR$58))/(Fperm_SI_Woolf2021!$E$9:$E$93-BR$58))*(BR$58-Fperm_SI_Woolf2021!$E$9:$E$93)/10))),Fperm_SI_Woolf2021!$D$9:$D$93)*BR$57+INTERCEPT(Fperm_SI_Woolf2021!$F$9:$F$93*EXP(-Fperm_SI_Woolf2021!$I$9:$I$93*$C133*IF(BR$58=Fperm_SI_Woolf2021!$E$9:$E$93,1,EXP(LN((1.1*(Fperm_SI_Woolf2021!$E$9:$E$93-BR$58)-63.1579*EXP(-0.19*Fperm_SI_Woolf2021!$E$9:$E$93)+63.1579*EXP(-0.19*BR$58))/(Fperm_SI_Woolf2021!$E$9:$E$93-BR$58))*(BR$58-Fperm_SI_Woolf2021!$E$9:$E$93)/10))) + Fperm_SI_Woolf2021!$G$9:$G$93*EXP(-Fperm_SI_Woolf2021!$J$9:$J$93*$C133*IF(BR$58=Fperm_SI_Woolf2021!$E$9:$E$93,1,EXP(LN((1.1*(Fperm_SI_Woolf2021!$E$9:$E$93-BR$58)-63.1579*EXP(-0.19*Fperm_SI_Woolf2021!$E$9:$E$93)+63.1579*EXP(-0.19*BR$58))/(Fperm_SI_Woolf2021!$E$9:$E$93-BR$58))*(BR$58-Fperm_SI_Woolf2021!$E$9:$E$93)/10))) + Fperm_SI_Woolf2021!$H$9:$H$93*EXP(-Fperm_SI_Woolf2021!$K$9:$K$93*$C133*IF(BR$58=Fperm_SI_Woolf2021!$E$9:$E$93,1,EXP(LN((1.1*(Fperm_SI_Woolf2021!$E$9:$E$93-BR$58)-63.1579*EXP(-0.19*Fperm_SI_Woolf2021!$E$9:$E$93)+63.1579*EXP(-0.19*BR$58))/(Fperm_SI_Woolf2021!$E$9:$E$93-BR$58))*(BR$58-Fperm_SI_Woolf2021!$E$9:$E$93)/10))),Fperm_SI_Woolf2021!$D$9:$D$93))</f>
        <v>0.19947146315403508</v>
      </c>
      <c r="BS133" s="51" cm="1">
        <f t="array" ref="BS133">MIN(1,SLOPE(Fperm_SI_Woolf2021!$F$9:$F$93*EXP(-Fperm_SI_Woolf2021!$I$9:$I$93*$C133*IF(BS$58=Fperm_SI_Woolf2021!$E$9:$E$93,1,EXP(LN((1.1*(Fperm_SI_Woolf2021!$E$9:$E$93-BS$58)-63.1579*EXP(-0.19*Fperm_SI_Woolf2021!$E$9:$E$93)+63.1579*EXP(-0.19*BS$58))/(Fperm_SI_Woolf2021!$E$9:$E$93-BS$58))*(BS$58-Fperm_SI_Woolf2021!$E$9:$E$93)/10))) + Fperm_SI_Woolf2021!$G$9:$G$93*EXP(-Fperm_SI_Woolf2021!$J$9:$J$93*$C133*IF(BS$58=Fperm_SI_Woolf2021!$E$9:$E$93,1,EXP(LN((1.1*(Fperm_SI_Woolf2021!$E$9:$E$93-BS$58)-63.1579*EXP(-0.19*Fperm_SI_Woolf2021!$E$9:$E$93)+63.1579*EXP(-0.19*BS$58))/(Fperm_SI_Woolf2021!$E$9:$E$93-BS$58))*(BS$58-Fperm_SI_Woolf2021!$E$9:$E$93)/10))) + Fperm_SI_Woolf2021!$H$9:$H$93*EXP(-Fperm_SI_Woolf2021!$K$9:$K$93*$C133*IF(BS$58=Fperm_SI_Woolf2021!$E$9:$E$93,1,EXP(LN((1.1*(Fperm_SI_Woolf2021!$E$9:$E$93-BS$58)-63.1579*EXP(-0.19*Fperm_SI_Woolf2021!$E$9:$E$93)+63.1579*EXP(-0.19*BS$58))/(Fperm_SI_Woolf2021!$E$9:$E$93-BS$58))*(BS$58-Fperm_SI_Woolf2021!$E$9:$E$93)/10))),Fperm_SI_Woolf2021!$D$9:$D$93)*BS$57+INTERCEPT(Fperm_SI_Woolf2021!$F$9:$F$93*EXP(-Fperm_SI_Woolf2021!$I$9:$I$93*$C133*IF(BS$58=Fperm_SI_Woolf2021!$E$9:$E$93,1,EXP(LN((1.1*(Fperm_SI_Woolf2021!$E$9:$E$93-BS$58)-63.1579*EXP(-0.19*Fperm_SI_Woolf2021!$E$9:$E$93)+63.1579*EXP(-0.19*BS$58))/(Fperm_SI_Woolf2021!$E$9:$E$93-BS$58))*(BS$58-Fperm_SI_Woolf2021!$E$9:$E$93)/10))) + Fperm_SI_Woolf2021!$G$9:$G$93*EXP(-Fperm_SI_Woolf2021!$J$9:$J$93*$C133*IF(BS$58=Fperm_SI_Woolf2021!$E$9:$E$93,1,EXP(LN((1.1*(Fperm_SI_Woolf2021!$E$9:$E$93-BS$58)-63.1579*EXP(-0.19*Fperm_SI_Woolf2021!$E$9:$E$93)+63.1579*EXP(-0.19*BS$58))/(Fperm_SI_Woolf2021!$E$9:$E$93-BS$58))*(BS$58-Fperm_SI_Woolf2021!$E$9:$E$93)/10))) + Fperm_SI_Woolf2021!$H$9:$H$93*EXP(-Fperm_SI_Woolf2021!$K$9:$K$93*$C133*IF(BS$58=Fperm_SI_Woolf2021!$E$9:$E$93,1,EXP(LN((1.1*(Fperm_SI_Woolf2021!$E$9:$E$93-BS$58)-63.1579*EXP(-0.19*Fperm_SI_Woolf2021!$E$9:$E$93)+63.1579*EXP(-0.19*BS$58))/(Fperm_SI_Woolf2021!$E$9:$E$93-BS$58))*(BS$58-Fperm_SI_Woolf2021!$E$9:$E$93)/10))),Fperm_SI_Woolf2021!$D$9:$D$93))</f>
        <v>0.18623151171440788</v>
      </c>
      <c r="BT133" s="51" cm="1">
        <f t="array" ref="BT133">MIN(1,SLOPE(Fperm_SI_Woolf2021!$F$9:$F$93*EXP(-Fperm_SI_Woolf2021!$I$9:$I$93*$C133*IF(BT$58=Fperm_SI_Woolf2021!$E$9:$E$93,1,EXP(LN((1.1*(Fperm_SI_Woolf2021!$E$9:$E$93-BT$58)-63.1579*EXP(-0.19*Fperm_SI_Woolf2021!$E$9:$E$93)+63.1579*EXP(-0.19*BT$58))/(Fperm_SI_Woolf2021!$E$9:$E$93-BT$58))*(BT$58-Fperm_SI_Woolf2021!$E$9:$E$93)/10))) + Fperm_SI_Woolf2021!$G$9:$G$93*EXP(-Fperm_SI_Woolf2021!$J$9:$J$93*$C133*IF(BT$58=Fperm_SI_Woolf2021!$E$9:$E$93,1,EXP(LN((1.1*(Fperm_SI_Woolf2021!$E$9:$E$93-BT$58)-63.1579*EXP(-0.19*Fperm_SI_Woolf2021!$E$9:$E$93)+63.1579*EXP(-0.19*BT$58))/(Fperm_SI_Woolf2021!$E$9:$E$93-BT$58))*(BT$58-Fperm_SI_Woolf2021!$E$9:$E$93)/10))) + Fperm_SI_Woolf2021!$H$9:$H$93*EXP(-Fperm_SI_Woolf2021!$K$9:$K$93*$C133*IF(BT$58=Fperm_SI_Woolf2021!$E$9:$E$93,1,EXP(LN((1.1*(Fperm_SI_Woolf2021!$E$9:$E$93-BT$58)-63.1579*EXP(-0.19*Fperm_SI_Woolf2021!$E$9:$E$93)+63.1579*EXP(-0.19*BT$58))/(Fperm_SI_Woolf2021!$E$9:$E$93-BT$58))*(BT$58-Fperm_SI_Woolf2021!$E$9:$E$93)/10))),Fperm_SI_Woolf2021!$D$9:$D$93)*BT$57+INTERCEPT(Fperm_SI_Woolf2021!$F$9:$F$93*EXP(-Fperm_SI_Woolf2021!$I$9:$I$93*$C133*IF(BT$58=Fperm_SI_Woolf2021!$E$9:$E$93,1,EXP(LN((1.1*(Fperm_SI_Woolf2021!$E$9:$E$93-BT$58)-63.1579*EXP(-0.19*Fperm_SI_Woolf2021!$E$9:$E$93)+63.1579*EXP(-0.19*BT$58))/(Fperm_SI_Woolf2021!$E$9:$E$93-BT$58))*(BT$58-Fperm_SI_Woolf2021!$E$9:$E$93)/10))) + Fperm_SI_Woolf2021!$G$9:$G$93*EXP(-Fperm_SI_Woolf2021!$J$9:$J$93*$C133*IF(BT$58=Fperm_SI_Woolf2021!$E$9:$E$93,1,EXP(LN((1.1*(Fperm_SI_Woolf2021!$E$9:$E$93-BT$58)-63.1579*EXP(-0.19*Fperm_SI_Woolf2021!$E$9:$E$93)+63.1579*EXP(-0.19*BT$58))/(Fperm_SI_Woolf2021!$E$9:$E$93-BT$58))*(BT$58-Fperm_SI_Woolf2021!$E$9:$E$93)/10))) + Fperm_SI_Woolf2021!$H$9:$H$93*EXP(-Fperm_SI_Woolf2021!$K$9:$K$93*$C133*IF(BT$58=Fperm_SI_Woolf2021!$E$9:$E$93,1,EXP(LN((1.1*(Fperm_SI_Woolf2021!$E$9:$E$93-BT$58)-63.1579*EXP(-0.19*Fperm_SI_Woolf2021!$E$9:$E$93)+63.1579*EXP(-0.19*BT$58))/(Fperm_SI_Woolf2021!$E$9:$E$93-BT$58))*(BT$58-Fperm_SI_Woolf2021!$E$9:$E$93)/10))),Fperm_SI_Woolf2021!$D$9:$D$93))</f>
        <v>0.17299156027478071</v>
      </c>
      <c r="BU133" s="51" cm="1">
        <f t="array" ref="BU133">MIN(1,SLOPE(Fperm_SI_Woolf2021!$F$9:$F$93*EXP(-Fperm_SI_Woolf2021!$I$9:$I$93*$C133*IF(BU$58=Fperm_SI_Woolf2021!$E$9:$E$93,1,EXP(LN((1.1*(Fperm_SI_Woolf2021!$E$9:$E$93-BU$58)-63.1579*EXP(-0.19*Fperm_SI_Woolf2021!$E$9:$E$93)+63.1579*EXP(-0.19*BU$58))/(Fperm_SI_Woolf2021!$E$9:$E$93-BU$58))*(BU$58-Fperm_SI_Woolf2021!$E$9:$E$93)/10))) + Fperm_SI_Woolf2021!$G$9:$G$93*EXP(-Fperm_SI_Woolf2021!$J$9:$J$93*$C133*IF(BU$58=Fperm_SI_Woolf2021!$E$9:$E$93,1,EXP(LN((1.1*(Fperm_SI_Woolf2021!$E$9:$E$93-BU$58)-63.1579*EXP(-0.19*Fperm_SI_Woolf2021!$E$9:$E$93)+63.1579*EXP(-0.19*BU$58))/(Fperm_SI_Woolf2021!$E$9:$E$93-BU$58))*(BU$58-Fperm_SI_Woolf2021!$E$9:$E$93)/10))) + Fperm_SI_Woolf2021!$H$9:$H$93*EXP(-Fperm_SI_Woolf2021!$K$9:$K$93*$C133*IF(BU$58=Fperm_SI_Woolf2021!$E$9:$E$93,1,EXP(LN((1.1*(Fperm_SI_Woolf2021!$E$9:$E$93-BU$58)-63.1579*EXP(-0.19*Fperm_SI_Woolf2021!$E$9:$E$93)+63.1579*EXP(-0.19*BU$58))/(Fperm_SI_Woolf2021!$E$9:$E$93-BU$58))*(BU$58-Fperm_SI_Woolf2021!$E$9:$E$93)/10))),Fperm_SI_Woolf2021!$D$9:$D$93)*BU$57+INTERCEPT(Fperm_SI_Woolf2021!$F$9:$F$93*EXP(-Fperm_SI_Woolf2021!$I$9:$I$93*$C133*IF(BU$58=Fperm_SI_Woolf2021!$E$9:$E$93,1,EXP(LN((1.1*(Fperm_SI_Woolf2021!$E$9:$E$93-BU$58)-63.1579*EXP(-0.19*Fperm_SI_Woolf2021!$E$9:$E$93)+63.1579*EXP(-0.19*BU$58))/(Fperm_SI_Woolf2021!$E$9:$E$93-BU$58))*(BU$58-Fperm_SI_Woolf2021!$E$9:$E$93)/10))) + Fperm_SI_Woolf2021!$G$9:$G$93*EXP(-Fperm_SI_Woolf2021!$J$9:$J$93*$C133*IF(BU$58=Fperm_SI_Woolf2021!$E$9:$E$93,1,EXP(LN((1.1*(Fperm_SI_Woolf2021!$E$9:$E$93-BU$58)-63.1579*EXP(-0.19*Fperm_SI_Woolf2021!$E$9:$E$93)+63.1579*EXP(-0.19*BU$58))/(Fperm_SI_Woolf2021!$E$9:$E$93-BU$58))*(BU$58-Fperm_SI_Woolf2021!$E$9:$E$93)/10))) + Fperm_SI_Woolf2021!$H$9:$H$93*EXP(-Fperm_SI_Woolf2021!$K$9:$K$93*$C133*IF(BU$58=Fperm_SI_Woolf2021!$E$9:$E$93,1,EXP(LN((1.1*(Fperm_SI_Woolf2021!$E$9:$E$93-BU$58)-63.1579*EXP(-0.19*Fperm_SI_Woolf2021!$E$9:$E$93)+63.1579*EXP(-0.19*BU$58))/(Fperm_SI_Woolf2021!$E$9:$E$93-BU$58))*(BU$58-Fperm_SI_Woolf2021!$E$9:$E$93)/10))),Fperm_SI_Woolf2021!$D$9:$D$93))</f>
        <v>0.15975160883515355</v>
      </c>
      <c r="BV133" s="51" cm="1">
        <f t="array" ref="BV133">MIN(1,SLOPE(Fperm_SI_Woolf2021!$F$9:$F$93*EXP(-Fperm_SI_Woolf2021!$I$9:$I$93*$C133*IF(BV$58=Fperm_SI_Woolf2021!$E$9:$E$93,1,EXP(LN((1.1*(Fperm_SI_Woolf2021!$E$9:$E$93-BV$58)-63.1579*EXP(-0.19*Fperm_SI_Woolf2021!$E$9:$E$93)+63.1579*EXP(-0.19*BV$58))/(Fperm_SI_Woolf2021!$E$9:$E$93-BV$58))*(BV$58-Fperm_SI_Woolf2021!$E$9:$E$93)/10))) + Fperm_SI_Woolf2021!$G$9:$G$93*EXP(-Fperm_SI_Woolf2021!$J$9:$J$93*$C133*IF(BV$58=Fperm_SI_Woolf2021!$E$9:$E$93,1,EXP(LN((1.1*(Fperm_SI_Woolf2021!$E$9:$E$93-BV$58)-63.1579*EXP(-0.19*Fperm_SI_Woolf2021!$E$9:$E$93)+63.1579*EXP(-0.19*BV$58))/(Fperm_SI_Woolf2021!$E$9:$E$93-BV$58))*(BV$58-Fperm_SI_Woolf2021!$E$9:$E$93)/10))) + Fperm_SI_Woolf2021!$H$9:$H$93*EXP(-Fperm_SI_Woolf2021!$K$9:$K$93*$C133*IF(BV$58=Fperm_SI_Woolf2021!$E$9:$E$93,1,EXP(LN((1.1*(Fperm_SI_Woolf2021!$E$9:$E$93-BV$58)-63.1579*EXP(-0.19*Fperm_SI_Woolf2021!$E$9:$E$93)+63.1579*EXP(-0.19*BV$58))/(Fperm_SI_Woolf2021!$E$9:$E$93-BV$58))*(BV$58-Fperm_SI_Woolf2021!$E$9:$E$93)/10))),Fperm_SI_Woolf2021!$D$9:$D$93)*BV$57+INTERCEPT(Fperm_SI_Woolf2021!$F$9:$F$93*EXP(-Fperm_SI_Woolf2021!$I$9:$I$93*$C133*IF(BV$58=Fperm_SI_Woolf2021!$E$9:$E$93,1,EXP(LN((1.1*(Fperm_SI_Woolf2021!$E$9:$E$93-BV$58)-63.1579*EXP(-0.19*Fperm_SI_Woolf2021!$E$9:$E$93)+63.1579*EXP(-0.19*BV$58))/(Fperm_SI_Woolf2021!$E$9:$E$93-BV$58))*(BV$58-Fperm_SI_Woolf2021!$E$9:$E$93)/10))) + Fperm_SI_Woolf2021!$G$9:$G$93*EXP(-Fperm_SI_Woolf2021!$J$9:$J$93*$C133*IF(BV$58=Fperm_SI_Woolf2021!$E$9:$E$93,1,EXP(LN((1.1*(Fperm_SI_Woolf2021!$E$9:$E$93-BV$58)-63.1579*EXP(-0.19*Fperm_SI_Woolf2021!$E$9:$E$93)+63.1579*EXP(-0.19*BV$58))/(Fperm_SI_Woolf2021!$E$9:$E$93-BV$58))*(BV$58-Fperm_SI_Woolf2021!$E$9:$E$93)/10))) + Fperm_SI_Woolf2021!$H$9:$H$93*EXP(-Fperm_SI_Woolf2021!$K$9:$K$93*$C133*IF(BV$58=Fperm_SI_Woolf2021!$E$9:$E$93,1,EXP(LN((1.1*(Fperm_SI_Woolf2021!$E$9:$E$93-BV$58)-63.1579*EXP(-0.19*Fperm_SI_Woolf2021!$E$9:$E$93)+63.1579*EXP(-0.19*BV$58))/(Fperm_SI_Woolf2021!$E$9:$E$93-BV$58))*(BV$58-Fperm_SI_Woolf2021!$E$9:$E$93)/10))),Fperm_SI_Woolf2021!$D$9:$D$93))</f>
        <v>0.14651165739552635</v>
      </c>
      <c r="BW133" s="51" cm="1">
        <f t="array" ref="BW133">MIN(1,SLOPE(Fperm_SI_Woolf2021!$F$9:$F$93*EXP(-Fperm_SI_Woolf2021!$I$9:$I$93*$C133*IF(BW$58=Fperm_SI_Woolf2021!$E$9:$E$93,1,EXP(LN((1.1*(Fperm_SI_Woolf2021!$E$9:$E$93-BW$58)-63.1579*EXP(-0.19*Fperm_SI_Woolf2021!$E$9:$E$93)+63.1579*EXP(-0.19*BW$58))/(Fperm_SI_Woolf2021!$E$9:$E$93-BW$58))*(BW$58-Fperm_SI_Woolf2021!$E$9:$E$93)/10))) + Fperm_SI_Woolf2021!$G$9:$G$93*EXP(-Fperm_SI_Woolf2021!$J$9:$J$93*$C133*IF(BW$58=Fperm_SI_Woolf2021!$E$9:$E$93,1,EXP(LN((1.1*(Fperm_SI_Woolf2021!$E$9:$E$93-BW$58)-63.1579*EXP(-0.19*Fperm_SI_Woolf2021!$E$9:$E$93)+63.1579*EXP(-0.19*BW$58))/(Fperm_SI_Woolf2021!$E$9:$E$93-BW$58))*(BW$58-Fperm_SI_Woolf2021!$E$9:$E$93)/10))) + Fperm_SI_Woolf2021!$H$9:$H$93*EXP(-Fperm_SI_Woolf2021!$K$9:$K$93*$C133*IF(BW$58=Fperm_SI_Woolf2021!$E$9:$E$93,1,EXP(LN((1.1*(Fperm_SI_Woolf2021!$E$9:$E$93-BW$58)-63.1579*EXP(-0.19*Fperm_SI_Woolf2021!$E$9:$E$93)+63.1579*EXP(-0.19*BW$58))/(Fperm_SI_Woolf2021!$E$9:$E$93-BW$58))*(BW$58-Fperm_SI_Woolf2021!$E$9:$E$93)/10))),Fperm_SI_Woolf2021!$D$9:$D$93)*BW$57+INTERCEPT(Fperm_SI_Woolf2021!$F$9:$F$93*EXP(-Fperm_SI_Woolf2021!$I$9:$I$93*$C133*IF(BW$58=Fperm_SI_Woolf2021!$E$9:$E$93,1,EXP(LN((1.1*(Fperm_SI_Woolf2021!$E$9:$E$93-BW$58)-63.1579*EXP(-0.19*Fperm_SI_Woolf2021!$E$9:$E$93)+63.1579*EXP(-0.19*BW$58))/(Fperm_SI_Woolf2021!$E$9:$E$93-BW$58))*(BW$58-Fperm_SI_Woolf2021!$E$9:$E$93)/10))) + Fperm_SI_Woolf2021!$G$9:$G$93*EXP(-Fperm_SI_Woolf2021!$J$9:$J$93*$C133*IF(BW$58=Fperm_SI_Woolf2021!$E$9:$E$93,1,EXP(LN((1.1*(Fperm_SI_Woolf2021!$E$9:$E$93-BW$58)-63.1579*EXP(-0.19*Fperm_SI_Woolf2021!$E$9:$E$93)+63.1579*EXP(-0.19*BW$58))/(Fperm_SI_Woolf2021!$E$9:$E$93-BW$58))*(BW$58-Fperm_SI_Woolf2021!$E$9:$E$93)/10))) + Fperm_SI_Woolf2021!$H$9:$H$93*EXP(-Fperm_SI_Woolf2021!$K$9:$K$93*$C133*IF(BW$58=Fperm_SI_Woolf2021!$E$9:$E$93,1,EXP(LN((1.1*(Fperm_SI_Woolf2021!$E$9:$E$93-BW$58)-63.1579*EXP(-0.19*Fperm_SI_Woolf2021!$E$9:$E$93)+63.1579*EXP(-0.19*BW$58))/(Fperm_SI_Woolf2021!$E$9:$E$93-BW$58))*(BW$58-Fperm_SI_Woolf2021!$E$9:$E$93)/10))),Fperm_SI_Woolf2021!$D$9:$D$93))</f>
        <v>0.13327170595589916</v>
      </c>
      <c r="BX133" s="51" cm="1">
        <f t="array" ref="BX133">MIN(1,SLOPE(Fperm_SI_Woolf2021!$F$9:$F$93*EXP(-Fperm_SI_Woolf2021!$I$9:$I$93*$C133*IF(BX$58=Fperm_SI_Woolf2021!$E$9:$E$93,1,EXP(LN((1.1*(Fperm_SI_Woolf2021!$E$9:$E$93-BX$58)-63.1579*EXP(-0.19*Fperm_SI_Woolf2021!$E$9:$E$93)+63.1579*EXP(-0.19*BX$58))/(Fperm_SI_Woolf2021!$E$9:$E$93-BX$58))*(BX$58-Fperm_SI_Woolf2021!$E$9:$E$93)/10))) + Fperm_SI_Woolf2021!$G$9:$G$93*EXP(-Fperm_SI_Woolf2021!$J$9:$J$93*$C133*IF(BX$58=Fperm_SI_Woolf2021!$E$9:$E$93,1,EXP(LN((1.1*(Fperm_SI_Woolf2021!$E$9:$E$93-BX$58)-63.1579*EXP(-0.19*Fperm_SI_Woolf2021!$E$9:$E$93)+63.1579*EXP(-0.19*BX$58))/(Fperm_SI_Woolf2021!$E$9:$E$93-BX$58))*(BX$58-Fperm_SI_Woolf2021!$E$9:$E$93)/10))) + Fperm_SI_Woolf2021!$H$9:$H$93*EXP(-Fperm_SI_Woolf2021!$K$9:$K$93*$C133*IF(BX$58=Fperm_SI_Woolf2021!$E$9:$E$93,1,EXP(LN((1.1*(Fperm_SI_Woolf2021!$E$9:$E$93-BX$58)-63.1579*EXP(-0.19*Fperm_SI_Woolf2021!$E$9:$E$93)+63.1579*EXP(-0.19*BX$58))/(Fperm_SI_Woolf2021!$E$9:$E$93-BX$58))*(BX$58-Fperm_SI_Woolf2021!$E$9:$E$93)/10))),Fperm_SI_Woolf2021!$D$9:$D$93)*BX$57+INTERCEPT(Fperm_SI_Woolf2021!$F$9:$F$93*EXP(-Fperm_SI_Woolf2021!$I$9:$I$93*$C133*IF(BX$58=Fperm_SI_Woolf2021!$E$9:$E$93,1,EXP(LN((1.1*(Fperm_SI_Woolf2021!$E$9:$E$93-BX$58)-63.1579*EXP(-0.19*Fperm_SI_Woolf2021!$E$9:$E$93)+63.1579*EXP(-0.19*BX$58))/(Fperm_SI_Woolf2021!$E$9:$E$93-BX$58))*(BX$58-Fperm_SI_Woolf2021!$E$9:$E$93)/10))) + Fperm_SI_Woolf2021!$G$9:$G$93*EXP(-Fperm_SI_Woolf2021!$J$9:$J$93*$C133*IF(BX$58=Fperm_SI_Woolf2021!$E$9:$E$93,1,EXP(LN((1.1*(Fperm_SI_Woolf2021!$E$9:$E$93-BX$58)-63.1579*EXP(-0.19*Fperm_SI_Woolf2021!$E$9:$E$93)+63.1579*EXP(-0.19*BX$58))/(Fperm_SI_Woolf2021!$E$9:$E$93-BX$58))*(BX$58-Fperm_SI_Woolf2021!$E$9:$E$93)/10))) + Fperm_SI_Woolf2021!$H$9:$H$93*EXP(-Fperm_SI_Woolf2021!$K$9:$K$93*$C133*IF(BX$58=Fperm_SI_Woolf2021!$E$9:$E$93,1,EXP(LN((1.1*(Fperm_SI_Woolf2021!$E$9:$E$93-BX$58)-63.1579*EXP(-0.19*Fperm_SI_Woolf2021!$E$9:$E$93)+63.1579*EXP(-0.19*BX$58))/(Fperm_SI_Woolf2021!$E$9:$E$93-BX$58))*(BX$58-Fperm_SI_Woolf2021!$E$9:$E$93)/10))),Fperm_SI_Woolf2021!$D$9:$D$93))</f>
        <v>0.12003175451627196</v>
      </c>
      <c r="BY133" s="51" cm="1">
        <f t="array" ref="BY133">MIN(1,SLOPE(Fperm_SI_Woolf2021!$F$9:$F$93*EXP(-Fperm_SI_Woolf2021!$I$9:$I$93*$C133*IF(BY$58=Fperm_SI_Woolf2021!$E$9:$E$93,1,EXP(LN((1.1*(Fperm_SI_Woolf2021!$E$9:$E$93-BY$58)-63.1579*EXP(-0.19*Fperm_SI_Woolf2021!$E$9:$E$93)+63.1579*EXP(-0.19*BY$58))/(Fperm_SI_Woolf2021!$E$9:$E$93-BY$58))*(BY$58-Fperm_SI_Woolf2021!$E$9:$E$93)/10))) + Fperm_SI_Woolf2021!$G$9:$G$93*EXP(-Fperm_SI_Woolf2021!$J$9:$J$93*$C133*IF(BY$58=Fperm_SI_Woolf2021!$E$9:$E$93,1,EXP(LN((1.1*(Fperm_SI_Woolf2021!$E$9:$E$93-BY$58)-63.1579*EXP(-0.19*Fperm_SI_Woolf2021!$E$9:$E$93)+63.1579*EXP(-0.19*BY$58))/(Fperm_SI_Woolf2021!$E$9:$E$93-BY$58))*(BY$58-Fperm_SI_Woolf2021!$E$9:$E$93)/10))) + Fperm_SI_Woolf2021!$H$9:$H$93*EXP(-Fperm_SI_Woolf2021!$K$9:$K$93*$C133*IF(BY$58=Fperm_SI_Woolf2021!$E$9:$E$93,1,EXP(LN((1.1*(Fperm_SI_Woolf2021!$E$9:$E$93-BY$58)-63.1579*EXP(-0.19*Fperm_SI_Woolf2021!$E$9:$E$93)+63.1579*EXP(-0.19*BY$58))/(Fperm_SI_Woolf2021!$E$9:$E$93-BY$58))*(BY$58-Fperm_SI_Woolf2021!$E$9:$E$93)/10))),Fperm_SI_Woolf2021!$D$9:$D$93)*BY$57+INTERCEPT(Fperm_SI_Woolf2021!$F$9:$F$93*EXP(-Fperm_SI_Woolf2021!$I$9:$I$93*$C133*IF(BY$58=Fperm_SI_Woolf2021!$E$9:$E$93,1,EXP(LN((1.1*(Fperm_SI_Woolf2021!$E$9:$E$93-BY$58)-63.1579*EXP(-0.19*Fperm_SI_Woolf2021!$E$9:$E$93)+63.1579*EXP(-0.19*BY$58))/(Fperm_SI_Woolf2021!$E$9:$E$93-BY$58))*(BY$58-Fperm_SI_Woolf2021!$E$9:$E$93)/10))) + Fperm_SI_Woolf2021!$G$9:$G$93*EXP(-Fperm_SI_Woolf2021!$J$9:$J$93*$C133*IF(BY$58=Fperm_SI_Woolf2021!$E$9:$E$93,1,EXP(LN((1.1*(Fperm_SI_Woolf2021!$E$9:$E$93-BY$58)-63.1579*EXP(-0.19*Fperm_SI_Woolf2021!$E$9:$E$93)+63.1579*EXP(-0.19*BY$58))/(Fperm_SI_Woolf2021!$E$9:$E$93-BY$58))*(BY$58-Fperm_SI_Woolf2021!$E$9:$E$93)/10))) + Fperm_SI_Woolf2021!$H$9:$H$93*EXP(-Fperm_SI_Woolf2021!$K$9:$K$93*$C133*IF(BY$58=Fperm_SI_Woolf2021!$E$9:$E$93,1,EXP(LN((1.1*(Fperm_SI_Woolf2021!$E$9:$E$93-BY$58)-63.1579*EXP(-0.19*Fperm_SI_Woolf2021!$E$9:$E$93)+63.1579*EXP(-0.19*BY$58))/(Fperm_SI_Woolf2021!$E$9:$E$93-BY$58))*(BY$58-Fperm_SI_Woolf2021!$E$9:$E$93)/10))),Fperm_SI_Woolf2021!$D$9:$D$93))</f>
        <v>0.10679180307664476</v>
      </c>
      <c r="BZ133" s="51" cm="1">
        <f t="array" ref="BZ133">MIN(1,SLOPE(Fperm_SI_Woolf2021!$F$9:$F$93*EXP(-Fperm_SI_Woolf2021!$I$9:$I$93*$C133*IF(BZ$58=Fperm_SI_Woolf2021!$E$9:$E$93,1,EXP(LN((1.1*(Fperm_SI_Woolf2021!$E$9:$E$93-BZ$58)-63.1579*EXP(-0.19*Fperm_SI_Woolf2021!$E$9:$E$93)+63.1579*EXP(-0.19*BZ$58))/(Fperm_SI_Woolf2021!$E$9:$E$93-BZ$58))*(BZ$58-Fperm_SI_Woolf2021!$E$9:$E$93)/10))) + Fperm_SI_Woolf2021!$G$9:$G$93*EXP(-Fperm_SI_Woolf2021!$J$9:$J$93*$C133*IF(BZ$58=Fperm_SI_Woolf2021!$E$9:$E$93,1,EXP(LN((1.1*(Fperm_SI_Woolf2021!$E$9:$E$93-BZ$58)-63.1579*EXP(-0.19*Fperm_SI_Woolf2021!$E$9:$E$93)+63.1579*EXP(-0.19*BZ$58))/(Fperm_SI_Woolf2021!$E$9:$E$93-BZ$58))*(BZ$58-Fperm_SI_Woolf2021!$E$9:$E$93)/10))) + Fperm_SI_Woolf2021!$H$9:$H$93*EXP(-Fperm_SI_Woolf2021!$K$9:$K$93*$C133*IF(BZ$58=Fperm_SI_Woolf2021!$E$9:$E$93,1,EXP(LN((1.1*(Fperm_SI_Woolf2021!$E$9:$E$93-BZ$58)-63.1579*EXP(-0.19*Fperm_SI_Woolf2021!$E$9:$E$93)+63.1579*EXP(-0.19*BZ$58))/(Fperm_SI_Woolf2021!$E$9:$E$93-BZ$58))*(BZ$58-Fperm_SI_Woolf2021!$E$9:$E$93)/10))),Fperm_SI_Woolf2021!$D$9:$D$93)*BZ$57+INTERCEPT(Fperm_SI_Woolf2021!$F$9:$F$93*EXP(-Fperm_SI_Woolf2021!$I$9:$I$93*$C133*IF(BZ$58=Fperm_SI_Woolf2021!$E$9:$E$93,1,EXP(LN((1.1*(Fperm_SI_Woolf2021!$E$9:$E$93-BZ$58)-63.1579*EXP(-0.19*Fperm_SI_Woolf2021!$E$9:$E$93)+63.1579*EXP(-0.19*BZ$58))/(Fperm_SI_Woolf2021!$E$9:$E$93-BZ$58))*(BZ$58-Fperm_SI_Woolf2021!$E$9:$E$93)/10))) + Fperm_SI_Woolf2021!$G$9:$G$93*EXP(-Fperm_SI_Woolf2021!$J$9:$J$93*$C133*IF(BZ$58=Fperm_SI_Woolf2021!$E$9:$E$93,1,EXP(LN((1.1*(Fperm_SI_Woolf2021!$E$9:$E$93-BZ$58)-63.1579*EXP(-0.19*Fperm_SI_Woolf2021!$E$9:$E$93)+63.1579*EXP(-0.19*BZ$58))/(Fperm_SI_Woolf2021!$E$9:$E$93-BZ$58))*(BZ$58-Fperm_SI_Woolf2021!$E$9:$E$93)/10))) + Fperm_SI_Woolf2021!$H$9:$H$93*EXP(-Fperm_SI_Woolf2021!$K$9:$K$93*$C133*IF(BZ$58=Fperm_SI_Woolf2021!$E$9:$E$93,1,EXP(LN((1.1*(Fperm_SI_Woolf2021!$E$9:$E$93-BZ$58)-63.1579*EXP(-0.19*Fperm_SI_Woolf2021!$E$9:$E$93)+63.1579*EXP(-0.19*BZ$58))/(Fperm_SI_Woolf2021!$E$9:$E$93-BZ$58))*(BZ$58-Fperm_SI_Woolf2021!$E$9:$E$93)/10))),Fperm_SI_Woolf2021!$D$9:$D$93))</f>
        <v>9.3551851637017569E-2</v>
      </c>
    </row>
    <row r="134" spans="3:78" x14ac:dyDescent="0.2">
      <c r="C134" s="48">
        <v>740</v>
      </c>
      <c r="D134" s="51" cm="1">
        <f t="array" ref="D134">MIN(1,SLOPE(Fperm_SI_Woolf2021!$F$9:$F$93*EXP(-Fperm_SI_Woolf2021!$I$9:$I$93*$C134*IF(D$58=Fperm_SI_Woolf2021!$E$9:$E$93,1,EXP(LN((1.1*(Fperm_SI_Woolf2021!$E$9:$E$93-D$58)-63.1579*EXP(-0.19*Fperm_SI_Woolf2021!$E$9:$E$93)+63.1579*EXP(-0.19*D$58))/(Fperm_SI_Woolf2021!$E$9:$E$93-D$58))*(D$58-Fperm_SI_Woolf2021!$E$9:$E$93)/10))) + Fperm_SI_Woolf2021!$G$9:$G$93*EXP(-Fperm_SI_Woolf2021!$J$9:$J$93*$C134*IF(D$58=Fperm_SI_Woolf2021!$E$9:$E$93,1,EXP(LN((1.1*(Fperm_SI_Woolf2021!$E$9:$E$93-D$58)-63.1579*EXP(-0.19*Fperm_SI_Woolf2021!$E$9:$E$93)+63.1579*EXP(-0.19*D$58))/(Fperm_SI_Woolf2021!$E$9:$E$93-D$58))*(D$58-Fperm_SI_Woolf2021!$E$9:$E$93)/10))) + Fperm_SI_Woolf2021!$H$9:$H$93*EXP(-Fperm_SI_Woolf2021!$K$9:$K$93*$C134*IF(D$58=Fperm_SI_Woolf2021!$E$9:$E$93,1,EXP(LN((1.1*(Fperm_SI_Woolf2021!$E$9:$E$93-D$58)-63.1579*EXP(-0.19*Fperm_SI_Woolf2021!$E$9:$E$93)+63.1579*EXP(-0.19*D$58))/(Fperm_SI_Woolf2021!$E$9:$E$93-D$58))*(D$58-Fperm_SI_Woolf2021!$E$9:$E$93)/10))),Fperm_SI_Woolf2021!$D$9:$D$93)*D$57+INTERCEPT(Fperm_SI_Woolf2021!$F$9:$F$93*EXP(-Fperm_SI_Woolf2021!$I$9:$I$93*$C134*IF(D$58=Fperm_SI_Woolf2021!$E$9:$E$93,1,EXP(LN((1.1*(Fperm_SI_Woolf2021!$E$9:$E$93-D$58)-63.1579*EXP(-0.19*Fperm_SI_Woolf2021!$E$9:$E$93)+63.1579*EXP(-0.19*D$58))/(Fperm_SI_Woolf2021!$E$9:$E$93-D$58))*(D$58-Fperm_SI_Woolf2021!$E$9:$E$93)/10))) + Fperm_SI_Woolf2021!$G$9:$G$93*EXP(-Fperm_SI_Woolf2021!$J$9:$J$93*$C134*IF(D$58=Fperm_SI_Woolf2021!$E$9:$E$93,1,EXP(LN((1.1*(Fperm_SI_Woolf2021!$E$9:$E$93-D$58)-63.1579*EXP(-0.19*Fperm_SI_Woolf2021!$E$9:$E$93)+63.1579*EXP(-0.19*D$58))/(Fperm_SI_Woolf2021!$E$9:$E$93-D$58))*(D$58-Fperm_SI_Woolf2021!$E$9:$E$93)/10))) + Fperm_SI_Woolf2021!$H$9:$H$93*EXP(-Fperm_SI_Woolf2021!$K$9:$K$93*$C134*IF(D$58=Fperm_SI_Woolf2021!$E$9:$E$93,1,EXP(LN((1.1*(Fperm_SI_Woolf2021!$E$9:$E$93-D$58)-63.1579*EXP(-0.19*Fperm_SI_Woolf2021!$E$9:$E$93)+63.1579*EXP(-0.19*D$58))/(Fperm_SI_Woolf2021!$E$9:$E$93-D$58))*(D$58-Fperm_SI_Woolf2021!$E$9:$E$93)/10))),Fperm_SI_Woolf2021!$D$9:$D$93))</f>
        <v>0.86385153796514247</v>
      </c>
      <c r="E134" s="51" cm="1">
        <f t="array" ref="E134">MIN(1,SLOPE(Fperm_SI_Woolf2021!$F$9:$F$93*EXP(-Fperm_SI_Woolf2021!$I$9:$I$93*$C134*IF(E$58=Fperm_SI_Woolf2021!$E$9:$E$93,1,EXP(LN((1.1*(Fperm_SI_Woolf2021!$E$9:$E$93-E$58)-63.1579*EXP(-0.19*Fperm_SI_Woolf2021!$E$9:$E$93)+63.1579*EXP(-0.19*E$58))/(Fperm_SI_Woolf2021!$E$9:$E$93-E$58))*(E$58-Fperm_SI_Woolf2021!$E$9:$E$93)/10))) + Fperm_SI_Woolf2021!$G$9:$G$93*EXP(-Fperm_SI_Woolf2021!$J$9:$J$93*$C134*IF(E$58=Fperm_SI_Woolf2021!$E$9:$E$93,1,EXP(LN((1.1*(Fperm_SI_Woolf2021!$E$9:$E$93-E$58)-63.1579*EXP(-0.19*Fperm_SI_Woolf2021!$E$9:$E$93)+63.1579*EXP(-0.19*E$58))/(Fperm_SI_Woolf2021!$E$9:$E$93-E$58))*(E$58-Fperm_SI_Woolf2021!$E$9:$E$93)/10))) + Fperm_SI_Woolf2021!$H$9:$H$93*EXP(-Fperm_SI_Woolf2021!$K$9:$K$93*$C134*IF(E$58=Fperm_SI_Woolf2021!$E$9:$E$93,1,EXP(LN((1.1*(Fperm_SI_Woolf2021!$E$9:$E$93-E$58)-63.1579*EXP(-0.19*Fperm_SI_Woolf2021!$E$9:$E$93)+63.1579*EXP(-0.19*E$58))/(Fperm_SI_Woolf2021!$E$9:$E$93-E$58))*(E$58-Fperm_SI_Woolf2021!$E$9:$E$93)/10))),Fperm_SI_Woolf2021!$D$9:$D$93)*E$57+INTERCEPT(Fperm_SI_Woolf2021!$F$9:$F$93*EXP(-Fperm_SI_Woolf2021!$I$9:$I$93*$C134*IF(E$58=Fperm_SI_Woolf2021!$E$9:$E$93,1,EXP(LN((1.1*(Fperm_SI_Woolf2021!$E$9:$E$93-E$58)-63.1579*EXP(-0.19*Fperm_SI_Woolf2021!$E$9:$E$93)+63.1579*EXP(-0.19*E$58))/(Fperm_SI_Woolf2021!$E$9:$E$93-E$58))*(E$58-Fperm_SI_Woolf2021!$E$9:$E$93)/10))) + Fperm_SI_Woolf2021!$G$9:$G$93*EXP(-Fperm_SI_Woolf2021!$J$9:$J$93*$C134*IF(E$58=Fperm_SI_Woolf2021!$E$9:$E$93,1,EXP(LN((1.1*(Fperm_SI_Woolf2021!$E$9:$E$93-E$58)-63.1579*EXP(-0.19*Fperm_SI_Woolf2021!$E$9:$E$93)+63.1579*EXP(-0.19*E$58))/(Fperm_SI_Woolf2021!$E$9:$E$93-E$58))*(E$58-Fperm_SI_Woolf2021!$E$9:$E$93)/10))) + Fperm_SI_Woolf2021!$H$9:$H$93*EXP(-Fperm_SI_Woolf2021!$K$9:$K$93*$C134*IF(E$58=Fperm_SI_Woolf2021!$E$9:$E$93,1,EXP(LN((1.1*(Fperm_SI_Woolf2021!$E$9:$E$93-E$58)-63.1579*EXP(-0.19*Fperm_SI_Woolf2021!$E$9:$E$93)+63.1579*EXP(-0.19*E$58))/(Fperm_SI_Woolf2021!$E$9:$E$93-E$58))*(E$58-Fperm_SI_Woolf2021!$E$9:$E$93)/10))),Fperm_SI_Woolf2021!$D$9:$D$93))</f>
        <v>0.83157161395007217</v>
      </c>
      <c r="F134" s="51" cm="1">
        <f t="array" ref="F134">MIN(1,SLOPE(Fperm_SI_Woolf2021!$F$9:$F$93*EXP(-Fperm_SI_Woolf2021!$I$9:$I$93*$C134*IF(F$58=Fperm_SI_Woolf2021!$E$9:$E$93,1,EXP(LN((1.1*(Fperm_SI_Woolf2021!$E$9:$E$93-F$58)-63.1579*EXP(-0.19*Fperm_SI_Woolf2021!$E$9:$E$93)+63.1579*EXP(-0.19*F$58))/(Fperm_SI_Woolf2021!$E$9:$E$93-F$58))*(F$58-Fperm_SI_Woolf2021!$E$9:$E$93)/10))) + Fperm_SI_Woolf2021!$G$9:$G$93*EXP(-Fperm_SI_Woolf2021!$J$9:$J$93*$C134*IF(F$58=Fperm_SI_Woolf2021!$E$9:$E$93,1,EXP(LN((1.1*(Fperm_SI_Woolf2021!$E$9:$E$93-F$58)-63.1579*EXP(-0.19*Fperm_SI_Woolf2021!$E$9:$E$93)+63.1579*EXP(-0.19*F$58))/(Fperm_SI_Woolf2021!$E$9:$E$93-F$58))*(F$58-Fperm_SI_Woolf2021!$E$9:$E$93)/10))) + Fperm_SI_Woolf2021!$H$9:$H$93*EXP(-Fperm_SI_Woolf2021!$K$9:$K$93*$C134*IF(F$58=Fperm_SI_Woolf2021!$E$9:$E$93,1,EXP(LN((1.1*(Fperm_SI_Woolf2021!$E$9:$E$93-F$58)-63.1579*EXP(-0.19*Fperm_SI_Woolf2021!$E$9:$E$93)+63.1579*EXP(-0.19*F$58))/(Fperm_SI_Woolf2021!$E$9:$E$93-F$58))*(F$58-Fperm_SI_Woolf2021!$E$9:$E$93)/10))),Fperm_SI_Woolf2021!$D$9:$D$93)*F$57+INTERCEPT(Fperm_SI_Woolf2021!$F$9:$F$93*EXP(-Fperm_SI_Woolf2021!$I$9:$I$93*$C134*IF(F$58=Fperm_SI_Woolf2021!$E$9:$E$93,1,EXP(LN((1.1*(Fperm_SI_Woolf2021!$E$9:$E$93-F$58)-63.1579*EXP(-0.19*Fperm_SI_Woolf2021!$E$9:$E$93)+63.1579*EXP(-0.19*F$58))/(Fperm_SI_Woolf2021!$E$9:$E$93-F$58))*(F$58-Fperm_SI_Woolf2021!$E$9:$E$93)/10))) + Fperm_SI_Woolf2021!$G$9:$G$93*EXP(-Fperm_SI_Woolf2021!$J$9:$J$93*$C134*IF(F$58=Fperm_SI_Woolf2021!$E$9:$E$93,1,EXP(LN((1.1*(Fperm_SI_Woolf2021!$E$9:$E$93-F$58)-63.1579*EXP(-0.19*Fperm_SI_Woolf2021!$E$9:$E$93)+63.1579*EXP(-0.19*F$58))/(Fperm_SI_Woolf2021!$E$9:$E$93-F$58))*(F$58-Fperm_SI_Woolf2021!$E$9:$E$93)/10))) + Fperm_SI_Woolf2021!$H$9:$H$93*EXP(-Fperm_SI_Woolf2021!$K$9:$K$93*$C134*IF(F$58=Fperm_SI_Woolf2021!$E$9:$E$93,1,EXP(LN((1.1*(Fperm_SI_Woolf2021!$E$9:$E$93-F$58)-63.1579*EXP(-0.19*Fperm_SI_Woolf2021!$E$9:$E$93)+63.1579*EXP(-0.19*F$58))/(Fperm_SI_Woolf2021!$E$9:$E$93-F$58))*(F$58-Fperm_SI_Woolf2021!$E$9:$E$93)/10))),Fperm_SI_Woolf2021!$D$9:$D$93))</f>
        <v>0.79929168993500177</v>
      </c>
      <c r="G134" s="51" cm="1">
        <f t="array" ref="G134">MIN(1,SLOPE(Fperm_SI_Woolf2021!$F$9:$F$93*EXP(-Fperm_SI_Woolf2021!$I$9:$I$93*$C134*IF(G$58=Fperm_SI_Woolf2021!$E$9:$E$93,1,EXP(LN((1.1*(Fperm_SI_Woolf2021!$E$9:$E$93-G$58)-63.1579*EXP(-0.19*Fperm_SI_Woolf2021!$E$9:$E$93)+63.1579*EXP(-0.19*G$58))/(Fperm_SI_Woolf2021!$E$9:$E$93-G$58))*(G$58-Fperm_SI_Woolf2021!$E$9:$E$93)/10))) + Fperm_SI_Woolf2021!$G$9:$G$93*EXP(-Fperm_SI_Woolf2021!$J$9:$J$93*$C134*IF(G$58=Fperm_SI_Woolf2021!$E$9:$E$93,1,EXP(LN((1.1*(Fperm_SI_Woolf2021!$E$9:$E$93-G$58)-63.1579*EXP(-0.19*Fperm_SI_Woolf2021!$E$9:$E$93)+63.1579*EXP(-0.19*G$58))/(Fperm_SI_Woolf2021!$E$9:$E$93-G$58))*(G$58-Fperm_SI_Woolf2021!$E$9:$E$93)/10))) + Fperm_SI_Woolf2021!$H$9:$H$93*EXP(-Fperm_SI_Woolf2021!$K$9:$K$93*$C134*IF(G$58=Fperm_SI_Woolf2021!$E$9:$E$93,1,EXP(LN((1.1*(Fperm_SI_Woolf2021!$E$9:$E$93-G$58)-63.1579*EXP(-0.19*Fperm_SI_Woolf2021!$E$9:$E$93)+63.1579*EXP(-0.19*G$58))/(Fperm_SI_Woolf2021!$E$9:$E$93-G$58))*(G$58-Fperm_SI_Woolf2021!$E$9:$E$93)/10))),Fperm_SI_Woolf2021!$D$9:$D$93)*G$57+INTERCEPT(Fperm_SI_Woolf2021!$F$9:$F$93*EXP(-Fperm_SI_Woolf2021!$I$9:$I$93*$C134*IF(G$58=Fperm_SI_Woolf2021!$E$9:$E$93,1,EXP(LN((1.1*(Fperm_SI_Woolf2021!$E$9:$E$93-G$58)-63.1579*EXP(-0.19*Fperm_SI_Woolf2021!$E$9:$E$93)+63.1579*EXP(-0.19*G$58))/(Fperm_SI_Woolf2021!$E$9:$E$93-G$58))*(G$58-Fperm_SI_Woolf2021!$E$9:$E$93)/10))) + Fperm_SI_Woolf2021!$G$9:$G$93*EXP(-Fperm_SI_Woolf2021!$J$9:$J$93*$C134*IF(G$58=Fperm_SI_Woolf2021!$E$9:$E$93,1,EXP(LN((1.1*(Fperm_SI_Woolf2021!$E$9:$E$93-G$58)-63.1579*EXP(-0.19*Fperm_SI_Woolf2021!$E$9:$E$93)+63.1579*EXP(-0.19*G$58))/(Fperm_SI_Woolf2021!$E$9:$E$93-G$58))*(G$58-Fperm_SI_Woolf2021!$E$9:$E$93)/10))) + Fperm_SI_Woolf2021!$H$9:$H$93*EXP(-Fperm_SI_Woolf2021!$K$9:$K$93*$C134*IF(G$58=Fperm_SI_Woolf2021!$E$9:$E$93,1,EXP(LN((1.1*(Fperm_SI_Woolf2021!$E$9:$E$93-G$58)-63.1579*EXP(-0.19*Fperm_SI_Woolf2021!$E$9:$E$93)+63.1579*EXP(-0.19*G$58))/(Fperm_SI_Woolf2021!$E$9:$E$93-G$58))*(G$58-Fperm_SI_Woolf2021!$E$9:$E$93)/10))),Fperm_SI_Woolf2021!$D$9:$D$93))</f>
        <v>0.76701176591993148</v>
      </c>
      <c r="H134" s="51" cm="1">
        <f t="array" ref="H134">MIN(1,SLOPE(Fperm_SI_Woolf2021!$F$9:$F$93*EXP(-Fperm_SI_Woolf2021!$I$9:$I$93*$C134*IF(H$58=Fperm_SI_Woolf2021!$E$9:$E$93,1,EXP(LN((1.1*(Fperm_SI_Woolf2021!$E$9:$E$93-H$58)-63.1579*EXP(-0.19*Fperm_SI_Woolf2021!$E$9:$E$93)+63.1579*EXP(-0.19*H$58))/(Fperm_SI_Woolf2021!$E$9:$E$93-H$58))*(H$58-Fperm_SI_Woolf2021!$E$9:$E$93)/10))) + Fperm_SI_Woolf2021!$G$9:$G$93*EXP(-Fperm_SI_Woolf2021!$J$9:$J$93*$C134*IF(H$58=Fperm_SI_Woolf2021!$E$9:$E$93,1,EXP(LN((1.1*(Fperm_SI_Woolf2021!$E$9:$E$93-H$58)-63.1579*EXP(-0.19*Fperm_SI_Woolf2021!$E$9:$E$93)+63.1579*EXP(-0.19*H$58))/(Fperm_SI_Woolf2021!$E$9:$E$93-H$58))*(H$58-Fperm_SI_Woolf2021!$E$9:$E$93)/10))) + Fperm_SI_Woolf2021!$H$9:$H$93*EXP(-Fperm_SI_Woolf2021!$K$9:$K$93*$C134*IF(H$58=Fperm_SI_Woolf2021!$E$9:$E$93,1,EXP(LN((1.1*(Fperm_SI_Woolf2021!$E$9:$E$93-H$58)-63.1579*EXP(-0.19*Fperm_SI_Woolf2021!$E$9:$E$93)+63.1579*EXP(-0.19*H$58))/(Fperm_SI_Woolf2021!$E$9:$E$93-H$58))*(H$58-Fperm_SI_Woolf2021!$E$9:$E$93)/10))),Fperm_SI_Woolf2021!$D$9:$D$93)*H$57+INTERCEPT(Fperm_SI_Woolf2021!$F$9:$F$93*EXP(-Fperm_SI_Woolf2021!$I$9:$I$93*$C134*IF(H$58=Fperm_SI_Woolf2021!$E$9:$E$93,1,EXP(LN((1.1*(Fperm_SI_Woolf2021!$E$9:$E$93-H$58)-63.1579*EXP(-0.19*Fperm_SI_Woolf2021!$E$9:$E$93)+63.1579*EXP(-0.19*H$58))/(Fperm_SI_Woolf2021!$E$9:$E$93-H$58))*(H$58-Fperm_SI_Woolf2021!$E$9:$E$93)/10))) + Fperm_SI_Woolf2021!$G$9:$G$93*EXP(-Fperm_SI_Woolf2021!$J$9:$J$93*$C134*IF(H$58=Fperm_SI_Woolf2021!$E$9:$E$93,1,EXP(LN((1.1*(Fperm_SI_Woolf2021!$E$9:$E$93-H$58)-63.1579*EXP(-0.19*Fperm_SI_Woolf2021!$E$9:$E$93)+63.1579*EXP(-0.19*H$58))/(Fperm_SI_Woolf2021!$E$9:$E$93-H$58))*(H$58-Fperm_SI_Woolf2021!$E$9:$E$93)/10))) + Fperm_SI_Woolf2021!$H$9:$H$93*EXP(-Fperm_SI_Woolf2021!$K$9:$K$93*$C134*IF(H$58=Fperm_SI_Woolf2021!$E$9:$E$93,1,EXP(LN((1.1*(Fperm_SI_Woolf2021!$E$9:$E$93-H$58)-63.1579*EXP(-0.19*Fperm_SI_Woolf2021!$E$9:$E$93)+63.1579*EXP(-0.19*H$58))/(Fperm_SI_Woolf2021!$E$9:$E$93-H$58))*(H$58-Fperm_SI_Woolf2021!$E$9:$E$93)/10))),Fperm_SI_Woolf2021!$D$9:$D$93))</f>
        <v>0.73473184190486118</v>
      </c>
      <c r="I134" s="51" cm="1">
        <f t="array" ref="I134">MIN(1,SLOPE(Fperm_SI_Woolf2021!$F$9:$F$93*EXP(-Fperm_SI_Woolf2021!$I$9:$I$93*$C134*IF(I$58=Fperm_SI_Woolf2021!$E$9:$E$93,1,EXP(LN((1.1*(Fperm_SI_Woolf2021!$E$9:$E$93-I$58)-63.1579*EXP(-0.19*Fperm_SI_Woolf2021!$E$9:$E$93)+63.1579*EXP(-0.19*I$58))/(Fperm_SI_Woolf2021!$E$9:$E$93-I$58))*(I$58-Fperm_SI_Woolf2021!$E$9:$E$93)/10))) + Fperm_SI_Woolf2021!$G$9:$G$93*EXP(-Fperm_SI_Woolf2021!$J$9:$J$93*$C134*IF(I$58=Fperm_SI_Woolf2021!$E$9:$E$93,1,EXP(LN((1.1*(Fperm_SI_Woolf2021!$E$9:$E$93-I$58)-63.1579*EXP(-0.19*Fperm_SI_Woolf2021!$E$9:$E$93)+63.1579*EXP(-0.19*I$58))/(Fperm_SI_Woolf2021!$E$9:$E$93-I$58))*(I$58-Fperm_SI_Woolf2021!$E$9:$E$93)/10))) + Fperm_SI_Woolf2021!$H$9:$H$93*EXP(-Fperm_SI_Woolf2021!$K$9:$K$93*$C134*IF(I$58=Fperm_SI_Woolf2021!$E$9:$E$93,1,EXP(LN((1.1*(Fperm_SI_Woolf2021!$E$9:$E$93-I$58)-63.1579*EXP(-0.19*Fperm_SI_Woolf2021!$E$9:$E$93)+63.1579*EXP(-0.19*I$58))/(Fperm_SI_Woolf2021!$E$9:$E$93-I$58))*(I$58-Fperm_SI_Woolf2021!$E$9:$E$93)/10))),Fperm_SI_Woolf2021!$D$9:$D$93)*I$57+INTERCEPT(Fperm_SI_Woolf2021!$F$9:$F$93*EXP(-Fperm_SI_Woolf2021!$I$9:$I$93*$C134*IF(I$58=Fperm_SI_Woolf2021!$E$9:$E$93,1,EXP(LN((1.1*(Fperm_SI_Woolf2021!$E$9:$E$93-I$58)-63.1579*EXP(-0.19*Fperm_SI_Woolf2021!$E$9:$E$93)+63.1579*EXP(-0.19*I$58))/(Fperm_SI_Woolf2021!$E$9:$E$93-I$58))*(I$58-Fperm_SI_Woolf2021!$E$9:$E$93)/10))) + Fperm_SI_Woolf2021!$G$9:$G$93*EXP(-Fperm_SI_Woolf2021!$J$9:$J$93*$C134*IF(I$58=Fperm_SI_Woolf2021!$E$9:$E$93,1,EXP(LN((1.1*(Fperm_SI_Woolf2021!$E$9:$E$93-I$58)-63.1579*EXP(-0.19*Fperm_SI_Woolf2021!$E$9:$E$93)+63.1579*EXP(-0.19*I$58))/(Fperm_SI_Woolf2021!$E$9:$E$93-I$58))*(I$58-Fperm_SI_Woolf2021!$E$9:$E$93)/10))) + Fperm_SI_Woolf2021!$H$9:$H$93*EXP(-Fperm_SI_Woolf2021!$K$9:$K$93*$C134*IF(I$58=Fperm_SI_Woolf2021!$E$9:$E$93,1,EXP(LN((1.1*(Fperm_SI_Woolf2021!$E$9:$E$93-I$58)-63.1579*EXP(-0.19*Fperm_SI_Woolf2021!$E$9:$E$93)+63.1579*EXP(-0.19*I$58))/(Fperm_SI_Woolf2021!$E$9:$E$93-I$58))*(I$58-Fperm_SI_Woolf2021!$E$9:$E$93)/10))),Fperm_SI_Woolf2021!$D$9:$D$93))</f>
        <v>0.70245191788979089</v>
      </c>
      <c r="J134" s="51" cm="1">
        <f t="array" ref="J134">MIN(1,SLOPE(Fperm_SI_Woolf2021!$F$9:$F$93*EXP(-Fperm_SI_Woolf2021!$I$9:$I$93*$C134*IF(J$58=Fperm_SI_Woolf2021!$E$9:$E$93,1,EXP(LN((1.1*(Fperm_SI_Woolf2021!$E$9:$E$93-J$58)-63.1579*EXP(-0.19*Fperm_SI_Woolf2021!$E$9:$E$93)+63.1579*EXP(-0.19*J$58))/(Fperm_SI_Woolf2021!$E$9:$E$93-J$58))*(J$58-Fperm_SI_Woolf2021!$E$9:$E$93)/10))) + Fperm_SI_Woolf2021!$G$9:$G$93*EXP(-Fperm_SI_Woolf2021!$J$9:$J$93*$C134*IF(J$58=Fperm_SI_Woolf2021!$E$9:$E$93,1,EXP(LN((1.1*(Fperm_SI_Woolf2021!$E$9:$E$93-J$58)-63.1579*EXP(-0.19*Fperm_SI_Woolf2021!$E$9:$E$93)+63.1579*EXP(-0.19*J$58))/(Fperm_SI_Woolf2021!$E$9:$E$93-J$58))*(J$58-Fperm_SI_Woolf2021!$E$9:$E$93)/10))) + Fperm_SI_Woolf2021!$H$9:$H$93*EXP(-Fperm_SI_Woolf2021!$K$9:$K$93*$C134*IF(J$58=Fperm_SI_Woolf2021!$E$9:$E$93,1,EXP(LN((1.1*(Fperm_SI_Woolf2021!$E$9:$E$93-J$58)-63.1579*EXP(-0.19*Fperm_SI_Woolf2021!$E$9:$E$93)+63.1579*EXP(-0.19*J$58))/(Fperm_SI_Woolf2021!$E$9:$E$93-J$58))*(J$58-Fperm_SI_Woolf2021!$E$9:$E$93)/10))),Fperm_SI_Woolf2021!$D$9:$D$93)*J$57+INTERCEPT(Fperm_SI_Woolf2021!$F$9:$F$93*EXP(-Fperm_SI_Woolf2021!$I$9:$I$93*$C134*IF(J$58=Fperm_SI_Woolf2021!$E$9:$E$93,1,EXP(LN((1.1*(Fperm_SI_Woolf2021!$E$9:$E$93-J$58)-63.1579*EXP(-0.19*Fperm_SI_Woolf2021!$E$9:$E$93)+63.1579*EXP(-0.19*J$58))/(Fperm_SI_Woolf2021!$E$9:$E$93-J$58))*(J$58-Fperm_SI_Woolf2021!$E$9:$E$93)/10))) + Fperm_SI_Woolf2021!$G$9:$G$93*EXP(-Fperm_SI_Woolf2021!$J$9:$J$93*$C134*IF(J$58=Fperm_SI_Woolf2021!$E$9:$E$93,1,EXP(LN((1.1*(Fperm_SI_Woolf2021!$E$9:$E$93-J$58)-63.1579*EXP(-0.19*Fperm_SI_Woolf2021!$E$9:$E$93)+63.1579*EXP(-0.19*J$58))/(Fperm_SI_Woolf2021!$E$9:$E$93-J$58))*(J$58-Fperm_SI_Woolf2021!$E$9:$E$93)/10))) + Fperm_SI_Woolf2021!$H$9:$H$93*EXP(-Fperm_SI_Woolf2021!$K$9:$K$93*$C134*IF(J$58=Fperm_SI_Woolf2021!$E$9:$E$93,1,EXP(LN((1.1*(Fperm_SI_Woolf2021!$E$9:$E$93-J$58)-63.1579*EXP(-0.19*Fperm_SI_Woolf2021!$E$9:$E$93)+63.1579*EXP(-0.19*J$58))/(Fperm_SI_Woolf2021!$E$9:$E$93-J$58))*(J$58-Fperm_SI_Woolf2021!$E$9:$E$93)/10))),Fperm_SI_Woolf2021!$D$9:$D$93))</f>
        <v>0.6701719938747206</v>
      </c>
      <c r="K134" s="51" cm="1">
        <f t="array" ref="K134">MIN(1,SLOPE(Fperm_SI_Woolf2021!$F$9:$F$93*EXP(-Fperm_SI_Woolf2021!$I$9:$I$93*$C134*IF(K$58=Fperm_SI_Woolf2021!$E$9:$E$93,1,EXP(LN((1.1*(Fperm_SI_Woolf2021!$E$9:$E$93-K$58)-63.1579*EXP(-0.19*Fperm_SI_Woolf2021!$E$9:$E$93)+63.1579*EXP(-0.19*K$58))/(Fperm_SI_Woolf2021!$E$9:$E$93-K$58))*(K$58-Fperm_SI_Woolf2021!$E$9:$E$93)/10))) + Fperm_SI_Woolf2021!$G$9:$G$93*EXP(-Fperm_SI_Woolf2021!$J$9:$J$93*$C134*IF(K$58=Fperm_SI_Woolf2021!$E$9:$E$93,1,EXP(LN((1.1*(Fperm_SI_Woolf2021!$E$9:$E$93-K$58)-63.1579*EXP(-0.19*Fperm_SI_Woolf2021!$E$9:$E$93)+63.1579*EXP(-0.19*K$58))/(Fperm_SI_Woolf2021!$E$9:$E$93-K$58))*(K$58-Fperm_SI_Woolf2021!$E$9:$E$93)/10))) + Fperm_SI_Woolf2021!$H$9:$H$93*EXP(-Fperm_SI_Woolf2021!$K$9:$K$93*$C134*IF(K$58=Fperm_SI_Woolf2021!$E$9:$E$93,1,EXP(LN((1.1*(Fperm_SI_Woolf2021!$E$9:$E$93-K$58)-63.1579*EXP(-0.19*Fperm_SI_Woolf2021!$E$9:$E$93)+63.1579*EXP(-0.19*K$58))/(Fperm_SI_Woolf2021!$E$9:$E$93-K$58))*(K$58-Fperm_SI_Woolf2021!$E$9:$E$93)/10))),Fperm_SI_Woolf2021!$D$9:$D$93)*K$57+INTERCEPT(Fperm_SI_Woolf2021!$F$9:$F$93*EXP(-Fperm_SI_Woolf2021!$I$9:$I$93*$C134*IF(K$58=Fperm_SI_Woolf2021!$E$9:$E$93,1,EXP(LN((1.1*(Fperm_SI_Woolf2021!$E$9:$E$93-K$58)-63.1579*EXP(-0.19*Fperm_SI_Woolf2021!$E$9:$E$93)+63.1579*EXP(-0.19*K$58))/(Fperm_SI_Woolf2021!$E$9:$E$93-K$58))*(K$58-Fperm_SI_Woolf2021!$E$9:$E$93)/10))) + Fperm_SI_Woolf2021!$G$9:$G$93*EXP(-Fperm_SI_Woolf2021!$J$9:$J$93*$C134*IF(K$58=Fperm_SI_Woolf2021!$E$9:$E$93,1,EXP(LN((1.1*(Fperm_SI_Woolf2021!$E$9:$E$93-K$58)-63.1579*EXP(-0.19*Fperm_SI_Woolf2021!$E$9:$E$93)+63.1579*EXP(-0.19*K$58))/(Fperm_SI_Woolf2021!$E$9:$E$93-K$58))*(K$58-Fperm_SI_Woolf2021!$E$9:$E$93)/10))) + Fperm_SI_Woolf2021!$H$9:$H$93*EXP(-Fperm_SI_Woolf2021!$K$9:$K$93*$C134*IF(K$58=Fperm_SI_Woolf2021!$E$9:$E$93,1,EXP(LN((1.1*(Fperm_SI_Woolf2021!$E$9:$E$93-K$58)-63.1579*EXP(-0.19*Fperm_SI_Woolf2021!$E$9:$E$93)+63.1579*EXP(-0.19*K$58))/(Fperm_SI_Woolf2021!$E$9:$E$93-K$58))*(K$58-Fperm_SI_Woolf2021!$E$9:$E$93)/10))),Fperm_SI_Woolf2021!$D$9:$D$93))</f>
        <v>0.6378920698596503</v>
      </c>
      <c r="L134" s="51" cm="1">
        <f t="array" ref="L134">MIN(1,SLOPE(Fperm_SI_Woolf2021!$F$9:$F$93*EXP(-Fperm_SI_Woolf2021!$I$9:$I$93*$C134*IF(L$58=Fperm_SI_Woolf2021!$E$9:$E$93,1,EXP(LN((1.1*(Fperm_SI_Woolf2021!$E$9:$E$93-L$58)-63.1579*EXP(-0.19*Fperm_SI_Woolf2021!$E$9:$E$93)+63.1579*EXP(-0.19*L$58))/(Fperm_SI_Woolf2021!$E$9:$E$93-L$58))*(L$58-Fperm_SI_Woolf2021!$E$9:$E$93)/10))) + Fperm_SI_Woolf2021!$G$9:$G$93*EXP(-Fperm_SI_Woolf2021!$J$9:$J$93*$C134*IF(L$58=Fperm_SI_Woolf2021!$E$9:$E$93,1,EXP(LN((1.1*(Fperm_SI_Woolf2021!$E$9:$E$93-L$58)-63.1579*EXP(-0.19*Fperm_SI_Woolf2021!$E$9:$E$93)+63.1579*EXP(-0.19*L$58))/(Fperm_SI_Woolf2021!$E$9:$E$93-L$58))*(L$58-Fperm_SI_Woolf2021!$E$9:$E$93)/10))) + Fperm_SI_Woolf2021!$H$9:$H$93*EXP(-Fperm_SI_Woolf2021!$K$9:$K$93*$C134*IF(L$58=Fperm_SI_Woolf2021!$E$9:$E$93,1,EXP(LN((1.1*(Fperm_SI_Woolf2021!$E$9:$E$93-L$58)-63.1579*EXP(-0.19*Fperm_SI_Woolf2021!$E$9:$E$93)+63.1579*EXP(-0.19*L$58))/(Fperm_SI_Woolf2021!$E$9:$E$93-L$58))*(L$58-Fperm_SI_Woolf2021!$E$9:$E$93)/10))),Fperm_SI_Woolf2021!$D$9:$D$93)*L$57+INTERCEPT(Fperm_SI_Woolf2021!$F$9:$F$93*EXP(-Fperm_SI_Woolf2021!$I$9:$I$93*$C134*IF(L$58=Fperm_SI_Woolf2021!$E$9:$E$93,1,EXP(LN((1.1*(Fperm_SI_Woolf2021!$E$9:$E$93-L$58)-63.1579*EXP(-0.19*Fperm_SI_Woolf2021!$E$9:$E$93)+63.1579*EXP(-0.19*L$58))/(Fperm_SI_Woolf2021!$E$9:$E$93-L$58))*(L$58-Fperm_SI_Woolf2021!$E$9:$E$93)/10))) + Fperm_SI_Woolf2021!$G$9:$G$93*EXP(-Fperm_SI_Woolf2021!$J$9:$J$93*$C134*IF(L$58=Fperm_SI_Woolf2021!$E$9:$E$93,1,EXP(LN((1.1*(Fperm_SI_Woolf2021!$E$9:$E$93-L$58)-63.1579*EXP(-0.19*Fperm_SI_Woolf2021!$E$9:$E$93)+63.1579*EXP(-0.19*L$58))/(Fperm_SI_Woolf2021!$E$9:$E$93-L$58))*(L$58-Fperm_SI_Woolf2021!$E$9:$E$93)/10))) + Fperm_SI_Woolf2021!$H$9:$H$93*EXP(-Fperm_SI_Woolf2021!$K$9:$K$93*$C134*IF(L$58=Fperm_SI_Woolf2021!$E$9:$E$93,1,EXP(LN((1.1*(Fperm_SI_Woolf2021!$E$9:$E$93-L$58)-63.1579*EXP(-0.19*Fperm_SI_Woolf2021!$E$9:$E$93)+63.1579*EXP(-0.19*L$58))/(Fperm_SI_Woolf2021!$E$9:$E$93-L$58))*(L$58-Fperm_SI_Woolf2021!$E$9:$E$93)/10))),Fperm_SI_Woolf2021!$D$9:$D$93))</f>
        <v>0.60561214584458001</v>
      </c>
      <c r="M134" s="51" cm="1">
        <f t="array" ref="M134">MIN(1,SLOPE(Fperm_SI_Woolf2021!$F$9:$F$93*EXP(-Fperm_SI_Woolf2021!$I$9:$I$93*$C134*IF(M$58=Fperm_SI_Woolf2021!$E$9:$E$93,1,EXP(LN((1.1*(Fperm_SI_Woolf2021!$E$9:$E$93-M$58)-63.1579*EXP(-0.19*Fperm_SI_Woolf2021!$E$9:$E$93)+63.1579*EXP(-0.19*M$58))/(Fperm_SI_Woolf2021!$E$9:$E$93-M$58))*(M$58-Fperm_SI_Woolf2021!$E$9:$E$93)/10))) + Fperm_SI_Woolf2021!$G$9:$G$93*EXP(-Fperm_SI_Woolf2021!$J$9:$J$93*$C134*IF(M$58=Fperm_SI_Woolf2021!$E$9:$E$93,1,EXP(LN((1.1*(Fperm_SI_Woolf2021!$E$9:$E$93-M$58)-63.1579*EXP(-0.19*Fperm_SI_Woolf2021!$E$9:$E$93)+63.1579*EXP(-0.19*M$58))/(Fperm_SI_Woolf2021!$E$9:$E$93-M$58))*(M$58-Fperm_SI_Woolf2021!$E$9:$E$93)/10))) + Fperm_SI_Woolf2021!$H$9:$H$93*EXP(-Fperm_SI_Woolf2021!$K$9:$K$93*$C134*IF(M$58=Fperm_SI_Woolf2021!$E$9:$E$93,1,EXP(LN((1.1*(Fperm_SI_Woolf2021!$E$9:$E$93-M$58)-63.1579*EXP(-0.19*Fperm_SI_Woolf2021!$E$9:$E$93)+63.1579*EXP(-0.19*M$58))/(Fperm_SI_Woolf2021!$E$9:$E$93-M$58))*(M$58-Fperm_SI_Woolf2021!$E$9:$E$93)/10))),Fperm_SI_Woolf2021!$D$9:$D$93)*M$57+INTERCEPT(Fperm_SI_Woolf2021!$F$9:$F$93*EXP(-Fperm_SI_Woolf2021!$I$9:$I$93*$C134*IF(M$58=Fperm_SI_Woolf2021!$E$9:$E$93,1,EXP(LN((1.1*(Fperm_SI_Woolf2021!$E$9:$E$93-M$58)-63.1579*EXP(-0.19*Fperm_SI_Woolf2021!$E$9:$E$93)+63.1579*EXP(-0.19*M$58))/(Fperm_SI_Woolf2021!$E$9:$E$93-M$58))*(M$58-Fperm_SI_Woolf2021!$E$9:$E$93)/10))) + Fperm_SI_Woolf2021!$G$9:$G$93*EXP(-Fperm_SI_Woolf2021!$J$9:$J$93*$C134*IF(M$58=Fperm_SI_Woolf2021!$E$9:$E$93,1,EXP(LN((1.1*(Fperm_SI_Woolf2021!$E$9:$E$93-M$58)-63.1579*EXP(-0.19*Fperm_SI_Woolf2021!$E$9:$E$93)+63.1579*EXP(-0.19*M$58))/(Fperm_SI_Woolf2021!$E$9:$E$93-M$58))*(M$58-Fperm_SI_Woolf2021!$E$9:$E$93)/10))) + Fperm_SI_Woolf2021!$H$9:$H$93*EXP(-Fperm_SI_Woolf2021!$K$9:$K$93*$C134*IF(M$58=Fperm_SI_Woolf2021!$E$9:$E$93,1,EXP(LN((1.1*(Fperm_SI_Woolf2021!$E$9:$E$93-M$58)-63.1579*EXP(-0.19*Fperm_SI_Woolf2021!$E$9:$E$93)+63.1579*EXP(-0.19*M$58))/(Fperm_SI_Woolf2021!$E$9:$E$93-M$58))*(M$58-Fperm_SI_Woolf2021!$E$9:$E$93)/10))),Fperm_SI_Woolf2021!$D$9:$D$93))</f>
        <v>0.57333222182950971</v>
      </c>
      <c r="N134" s="51" cm="1">
        <f t="array" ref="N134">MIN(1,SLOPE(Fperm_SI_Woolf2021!$F$9:$F$93*EXP(-Fperm_SI_Woolf2021!$I$9:$I$93*$C134*IF(N$58=Fperm_SI_Woolf2021!$E$9:$E$93,1,EXP(LN((1.1*(Fperm_SI_Woolf2021!$E$9:$E$93-N$58)-63.1579*EXP(-0.19*Fperm_SI_Woolf2021!$E$9:$E$93)+63.1579*EXP(-0.19*N$58))/(Fperm_SI_Woolf2021!$E$9:$E$93-N$58))*(N$58-Fperm_SI_Woolf2021!$E$9:$E$93)/10))) + Fperm_SI_Woolf2021!$G$9:$G$93*EXP(-Fperm_SI_Woolf2021!$J$9:$J$93*$C134*IF(N$58=Fperm_SI_Woolf2021!$E$9:$E$93,1,EXP(LN((1.1*(Fperm_SI_Woolf2021!$E$9:$E$93-N$58)-63.1579*EXP(-0.19*Fperm_SI_Woolf2021!$E$9:$E$93)+63.1579*EXP(-0.19*N$58))/(Fperm_SI_Woolf2021!$E$9:$E$93-N$58))*(N$58-Fperm_SI_Woolf2021!$E$9:$E$93)/10))) + Fperm_SI_Woolf2021!$H$9:$H$93*EXP(-Fperm_SI_Woolf2021!$K$9:$K$93*$C134*IF(N$58=Fperm_SI_Woolf2021!$E$9:$E$93,1,EXP(LN((1.1*(Fperm_SI_Woolf2021!$E$9:$E$93-N$58)-63.1579*EXP(-0.19*Fperm_SI_Woolf2021!$E$9:$E$93)+63.1579*EXP(-0.19*N$58))/(Fperm_SI_Woolf2021!$E$9:$E$93-N$58))*(N$58-Fperm_SI_Woolf2021!$E$9:$E$93)/10))),Fperm_SI_Woolf2021!$D$9:$D$93)*N$57+INTERCEPT(Fperm_SI_Woolf2021!$F$9:$F$93*EXP(-Fperm_SI_Woolf2021!$I$9:$I$93*$C134*IF(N$58=Fperm_SI_Woolf2021!$E$9:$E$93,1,EXP(LN((1.1*(Fperm_SI_Woolf2021!$E$9:$E$93-N$58)-63.1579*EXP(-0.19*Fperm_SI_Woolf2021!$E$9:$E$93)+63.1579*EXP(-0.19*N$58))/(Fperm_SI_Woolf2021!$E$9:$E$93-N$58))*(N$58-Fperm_SI_Woolf2021!$E$9:$E$93)/10))) + Fperm_SI_Woolf2021!$G$9:$G$93*EXP(-Fperm_SI_Woolf2021!$J$9:$J$93*$C134*IF(N$58=Fperm_SI_Woolf2021!$E$9:$E$93,1,EXP(LN((1.1*(Fperm_SI_Woolf2021!$E$9:$E$93-N$58)-63.1579*EXP(-0.19*Fperm_SI_Woolf2021!$E$9:$E$93)+63.1579*EXP(-0.19*N$58))/(Fperm_SI_Woolf2021!$E$9:$E$93-N$58))*(N$58-Fperm_SI_Woolf2021!$E$9:$E$93)/10))) + Fperm_SI_Woolf2021!$H$9:$H$93*EXP(-Fperm_SI_Woolf2021!$K$9:$K$93*$C134*IF(N$58=Fperm_SI_Woolf2021!$E$9:$E$93,1,EXP(LN((1.1*(Fperm_SI_Woolf2021!$E$9:$E$93-N$58)-63.1579*EXP(-0.19*Fperm_SI_Woolf2021!$E$9:$E$93)+63.1579*EXP(-0.19*N$58))/(Fperm_SI_Woolf2021!$E$9:$E$93-N$58))*(N$58-Fperm_SI_Woolf2021!$E$9:$E$93)/10))),Fperm_SI_Woolf2021!$D$9:$D$93))</f>
        <v>0.54105229781443942</v>
      </c>
      <c r="O134" s="51" cm="1">
        <f t="array" ref="O134">MIN(1,SLOPE(Fperm_SI_Woolf2021!$F$9:$F$93*EXP(-Fperm_SI_Woolf2021!$I$9:$I$93*$C134*IF(O$58=Fperm_SI_Woolf2021!$E$9:$E$93,1,EXP(LN((1.1*(Fperm_SI_Woolf2021!$E$9:$E$93-O$58)-63.1579*EXP(-0.19*Fperm_SI_Woolf2021!$E$9:$E$93)+63.1579*EXP(-0.19*O$58))/(Fperm_SI_Woolf2021!$E$9:$E$93-O$58))*(O$58-Fperm_SI_Woolf2021!$E$9:$E$93)/10))) + Fperm_SI_Woolf2021!$G$9:$G$93*EXP(-Fperm_SI_Woolf2021!$J$9:$J$93*$C134*IF(O$58=Fperm_SI_Woolf2021!$E$9:$E$93,1,EXP(LN((1.1*(Fperm_SI_Woolf2021!$E$9:$E$93-O$58)-63.1579*EXP(-0.19*Fperm_SI_Woolf2021!$E$9:$E$93)+63.1579*EXP(-0.19*O$58))/(Fperm_SI_Woolf2021!$E$9:$E$93-O$58))*(O$58-Fperm_SI_Woolf2021!$E$9:$E$93)/10))) + Fperm_SI_Woolf2021!$H$9:$H$93*EXP(-Fperm_SI_Woolf2021!$K$9:$K$93*$C134*IF(O$58=Fperm_SI_Woolf2021!$E$9:$E$93,1,EXP(LN((1.1*(Fperm_SI_Woolf2021!$E$9:$E$93-O$58)-63.1579*EXP(-0.19*Fperm_SI_Woolf2021!$E$9:$E$93)+63.1579*EXP(-0.19*O$58))/(Fperm_SI_Woolf2021!$E$9:$E$93-O$58))*(O$58-Fperm_SI_Woolf2021!$E$9:$E$93)/10))),Fperm_SI_Woolf2021!$D$9:$D$93)*O$57+INTERCEPT(Fperm_SI_Woolf2021!$F$9:$F$93*EXP(-Fperm_SI_Woolf2021!$I$9:$I$93*$C134*IF(O$58=Fperm_SI_Woolf2021!$E$9:$E$93,1,EXP(LN((1.1*(Fperm_SI_Woolf2021!$E$9:$E$93-O$58)-63.1579*EXP(-0.19*Fperm_SI_Woolf2021!$E$9:$E$93)+63.1579*EXP(-0.19*O$58))/(Fperm_SI_Woolf2021!$E$9:$E$93-O$58))*(O$58-Fperm_SI_Woolf2021!$E$9:$E$93)/10))) + Fperm_SI_Woolf2021!$G$9:$G$93*EXP(-Fperm_SI_Woolf2021!$J$9:$J$93*$C134*IF(O$58=Fperm_SI_Woolf2021!$E$9:$E$93,1,EXP(LN((1.1*(Fperm_SI_Woolf2021!$E$9:$E$93-O$58)-63.1579*EXP(-0.19*Fperm_SI_Woolf2021!$E$9:$E$93)+63.1579*EXP(-0.19*O$58))/(Fperm_SI_Woolf2021!$E$9:$E$93-O$58))*(O$58-Fperm_SI_Woolf2021!$E$9:$E$93)/10))) + Fperm_SI_Woolf2021!$H$9:$H$93*EXP(-Fperm_SI_Woolf2021!$K$9:$K$93*$C134*IF(O$58=Fperm_SI_Woolf2021!$E$9:$E$93,1,EXP(LN((1.1*(Fperm_SI_Woolf2021!$E$9:$E$93-O$58)-63.1579*EXP(-0.19*Fperm_SI_Woolf2021!$E$9:$E$93)+63.1579*EXP(-0.19*O$58))/(Fperm_SI_Woolf2021!$E$9:$E$93-O$58))*(O$58-Fperm_SI_Woolf2021!$E$9:$E$93)/10))),Fperm_SI_Woolf2021!$D$9:$D$93))</f>
        <v>0.50877237379936902</v>
      </c>
      <c r="P134" s="51" cm="1">
        <f t="array" ref="P134">MIN(1,SLOPE(Fperm_SI_Woolf2021!$F$9:$F$93*EXP(-Fperm_SI_Woolf2021!$I$9:$I$93*$C134*IF(P$58=Fperm_SI_Woolf2021!$E$9:$E$93,1,EXP(LN((1.1*(Fperm_SI_Woolf2021!$E$9:$E$93-P$58)-63.1579*EXP(-0.19*Fperm_SI_Woolf2021!$E$9:$E$93)+63.1579*EXP(-0.19*P$58))/(Fperm_SI_Woolf2021!$E$9:$E$93-P$58))*(P$58-Fperm_SI_Woolf2021!$E$9:$E$93)/10))) + Fperm_SI_Woolf2021!$G$9:$G$93*EXP(-Fperm_SI_Woolf2021!$J$9:$J$93*$C134*IF(P$58=Fperm_SI_Woolf2021!$E$9:$E$93,1,EXP(LN((1.1*(Fperm_SI_Woolf2021!$E$9:$E$93-P$58)-63.1579*EXP(-0.19*Fperm_SI_Woolf2021!$E$9:$E$93)+63.1579*EXP(-0.19*P$58))/(Fperm_SI_Woolf2021!$E$9:$E$93-P$58))*(P$58-Fperm_SI_Woolf2021!$E$9:$E$93)/10))) + Fperm_SI_Woolf2021!$H$9:$H$93*EXP(-Fperm_SI_Woolf2021!$K$9:$K$93*$C134*IF(P$58=Fperm_SI_Woolf2021!$E$9:$E$93,1,EXP(LN((1.1*(Fperm_SI_Woolf2021!$E$9:$E$93-P$58)-63.1579*EXP(-0.19*Fperm_SI_Woolf2021!$E$9:$E$93)+63.1579*EXP(-0.19*P$58))/(Fperm_SI_Woolf2021!$E$9:$E$93-P$58))*(P$58-Fperm_SI_Woolf2021!$E$9:$E$93)/10))),Fperm_SI_Woolf2021!$D$9:$D$93)*P$57+INTERCEPT(Fperm_SI_Woolf2021!$F$9:$F$93*EXP(-Fperm_SI_Woolf2021!$I$9:$I$93*$C134*IF(P$58=Fperm_SI_Woolf2021!$E$9:$E$93,1,EXP(LN((1.1*(Fperm_SI_Woolf2021!$E$9:$E$93-P$58)-63.1579*EXP(-0.19*Fperm_SI_Woolf2021!$E$9:$E$93)+63.1579*EXP(-0.19*P$58))/(Fperm_SI_Woolf2021!$E$9:$E$93-P$58))*(P$58-Fperm_SI_Woolf2021!$E$9:$E$93)/10))) + Fperm_SI_Woolf2021!$G$9:$G$93*EXP(-Fperm_SI_Woolf2021!$J$9:$J$93*$C134*IF(P$58=Fperm_SI_Woolf2021!$E$9:$E$93,1,EXP(LN((1.1*(Fperm_SI_Woolf2021!$E$9:$E$93-P$58)-63.1579*EXP(-0.19*Fperm_SI_Woolf2021!$E$9:$E$93)+63.1579*EXP(-0.19*P$58))/(Fperm_SI_Woolf2021!$E$9:$E$93-P$58))*(P$58-Fperm_SI_Woolf2021!$E$9:$E$93)/10))) + Fperm_SI_Woolf2021!$H$9:$H$93*EXP(-Fperm_SI_Woolf2021!$K$9:$K$93*$C134*IF(P$58=Fperm_SI_Woolf2021!$E$9:$E$93,1,EXP(LN((1.1*(Fperm_SI_Woolf2021!$E$9:$E$93-P$58)-63.1579*EXP(-0.19*Fperm_SI_Woolf2021!$E$9:$E$93)+63.1579*EXP(-0.19*P$58))/(Fperm_SI_Woolf2021!$E$9:$E$93-P$58))*(P$58-Fperm_SI_Woolf2021!$E$9:$E$93)/10))),Fperm_SI_Woolf2021!$D$9:$D$93))</f>
        <v>0.47649244978429872</v>
      </c>
      <c r="Q134" s="51" cm="1">
        <f t="array" ref="Q134">MIN(1,SLOPE(Fperm_SI_Woolf2021!$F$9:$F$93*EXP(-Fperm_SI_Woolf2021!$I$9:$I$93*$C134*IF(Q$58=Fperm_SI_Woolf2021!$E$9:$E$93,1,EXP(LN((1.1*(Fperm_SI_Woolf2021!$E$9:$E$93-Q$58)-63.1579*EXP(-0.19*Fperm_SI_Woolf2021!$E$9:$E$93)+63.1579*EXP(-0.19*Q$58))/(Fperm_SI_Woolf2021!$E$9:$E$93-Q$58))*(Q$58-Fperm_SI_Woolf2021!$E$9:$E$93)/10))) + Fperm_SI_Woolf2021!$G$9:$G$93*EXP(-Fperm_SI_Woolf2021!$J$9:$J$93*$C134*IF(Q$58=Fperm_SI_Woolf2021!$E$9:$E$93,1,EXP(LN((1.1*(Fperm_SI_Woolf2021!$E$9:$E$93-Q$58)-63.1579*EXP(-0.19*Fperm_SI_Woolf2021!$E$9:$E$93)+63.1579*EXP(-0.19*Q$58))/(Fperm_SI_Woolf2021!$E$9:$E$93-Q$58))*(Q$58-Fperm_SI_Woolf2021!$E$9:$E$93)/10))) + Fperm_SI_Woolf2021!$H$9:$H$93*EXP(-Fperm_SI_Woolf2021!$K$9:$K$93*$C134*IF(Q$58=Fperm_SI_Woolf2021!$E$9:$E$93,1,EXP(LN((1.1*(Fperm_SI_Woolf2021!$E$9:$E$93-Q$58)-63.1579*EXP(-0.19*Fperm_SI_Woolf2021!$E$9:$E$93)+63.1579*EXP(-0.19*Q$58))/(Fperm_SI_Woolf2021!$E$9:$E$93-Q$58))*(Q$58-Fperm_SI_Woolf2021!$E$9:$E$93)/10))),Fperm_SI_Woolf2021!$D$9:$D$93)*Q$57+INTERCEPT(Fperm_SI_Woolf2021!$F$9:$F$93*EXP(-Fperm_SI_Woolf2021!$I$9:$I$93*$C134*IF(Q$58=Fperm_SI_Woolf2021!$E$9:$E$93,1,EXP(LN((1.1*(Fperm_SI_Woolf2021!$E$9:$E$93-Q$58)-63.1579*EXP(-0.19*Fperm_SI_Woolf2021!$E$9:$E$93)+63.1579*EXP(-0.19*Q$58))/(Fperm_SI_Woolf2021!$E$9:$E$93-Q$58))*(Q$58-Fperm_SI_Woolf2021!$E$9:$E$93)/10))) + Fperm_SI_Woolf2021!$G$9:$G$93*EXP(-Fperm_SI_Woolf2021!$J$9:$J$93*$C134*IF(Q$58=Fperm_SI_Woolf2021!$E$9:$E$93,1,EXP(LN((1.1*(Fperm_SI_Woolf2021!$E$9:$E$93-Q$58)-63.1579*EXP(-0.19*Fperm_SI_Woolf2021!$E$9:$E$93)+63.1579*EXP(-0.19*Q$58))/(Fperm_SI_Woolf2021!$E$9:$E$93-Q$58))*(Q$58-Fperm_SI_Woolf2021!$E$9:$E$93)/10))) + Fperm_SI_Woolf2021!$H$9:$H$93*EXP(-Fperm_SI_Woolf2021!$K$9:$K$93*$C134*IF(Q$58=Fperm_SI_Woolf2021!$E$9:$E$93,1,EXP(LN((1.1*(Fperm_SI_Woolf2021!$E$9:$E$93-Q$58)-63.1579*EXP(-0.19*Fperm_SI_Woolf2021!$E$9:$E$93)+63.1579*EXP(-0.19*Q$58))/(Fperm_SI_Woolf2021!$E$9:$E$93-Q$58))*(Q$58-Fperm_SI_Woolf2021!$E$9:$E$93)/10))),Fperm_SI_Woolf2021!$D$9:$D$93))</f>
        <v>0.44421252576922837</v>
      </c>
      <c r="R134" s="51" cm="1">
        <f t="array" ref="R134">MIN(1,SLOPE(Fperm_SI_Woolf2021!$F$9:$F$93*EXP(-Fperm_SI_Woolf2021!$I$9:$I$93*$C134*IF(R$58=Fperm_SI_Woolf2021!$E$9:$E$93,1,EXP(LN((1.1*(Fperm_SI_Woolf2021!$E$9:$E$93-R$58)-63.1579*EXP(-0.19*Fperm_SI_Woolf2021!$E$9:$E$93)+63.1579*EXP(-0.19*R$58))/(Fperm_SI_Woolf2021!$E$9:$E$93-R$58))*(R$58-Fperm_SI_Woolf2021!$E$9:$E$93)/10))) + Fperm_SI_Woolf2021!$G$9:$G$93*EXP(-Fperm_SI_Woolf2021!$J$9:$J$93*$C134*IF(R$58=Fperm_SI_Woolf2021!$E$9:$E$93,1,EXP(LN((1.1*(Fperm_SI_Woolf2021!$E$9:$E$93-R$58)-63.1579*EXP(-0.19*Fperm_SI_Woolf2021!$E$9:$E$93)+63.1579*EXP(-0.19*R$58))/(Fperm_SI_Woolf2021!$E$9:$E$93-R$58))*(R$58-Fperm_SI_Woolf2021!$E$9:$E$93)/10))) + Fperm_SI_Woolf2021!$H$9:$H$93*EXP(-Fperm_SI_Woolf2021!$K$9:$K$93*$C134*IF(R$58=Fperm_SI_Woolf2021!$E$9:$E$93,1,EXP(LN((1.1*(Fperm_SI_Woolf2021!$E$9:$E$93-R$58)-63.1579*EXP(-0.19*Fperm_SI_Woolf2021!$E$9:$E$93)+63.1579*EXP(-0.19*R$58))/(Fperm_SI_Woolf2021!$E$9:$E$93-R$58))*(R$58-Fperm_SI_Woolf2021!$E$9:$E$93)/10))),Fperm_SI_Woolf2021!$D$9:$D$93)*R$57+INTERCEPT(Fperm_SI_Woolf2021!$F$9:$F$93*EXP(-Fperm_SI_Woolf2021!$I$9:$I$93*$C134*IF(R$58=Fperm_SI_Woolf2021!$E$9:$E$93,1,EXP(LN((1.1*(Fperm_SI_Woolf2021!$E$9:$E$93-R$58)-63.1579*EXP(-0.19*Fperm_SI_Woolf2021!$E$9:$E$93)+63.1579*EXP(-0.19*R$58))/(Fperm_SI_Woolf2021!$E$9:$E$93-R$58))*(R$58-Fperm_SI_Woolf2021!$E$9:$E$93)/10))) + Fperm_SI_Woolf2021!$G$9:$G$93*EXP(-Fperm_SI_Woolf2021!$J$9:$J$93*$C134*IF(R$58=Fperm_SI_Woolf2021!$E$9:$E$93,1,EXP(LN((1.1*(Fperm_SI_Woolf2021!$E$9:$E$93-R$58)-63.1579*EXP(-0.19*Fperm_SI_Woolf2021!$E$9:$E$93)+63.1579*EXP(-0.19*R$58))/(Fperm_SI_Woolf2021!$E$9:$E$93-R$58))*(R$58-Fperm_SI_Woolf2021!$E$9:$E$93)/10))) + Fperm_SI_Woolf2021!$H$9:$H$93*EXP(-Fperm_SI_Woolf2021!$K$9:$K$93*$C134*IF(R$58=Fperm_SI_Woolf2021!$E$9:$E$93,1,EXP(LN((1.1*(Fperm_SI_Woolf2021!$E$9:$E$93-R$58)-63.1579*EXP(-0.19*Fperm_SI_Woolf2021!$E$9:$E$93)+63.1579*EXP(-0.19*R$58))/(Fperm_SI_Woolf2021!$E$9:$E$93-R$58))*(R$58-Fperm_SI_Woolf2021!$E$9:$E$93)/10))),Fperm_SI_Woolf2021!$D$9:$D$93))</f>
        <v>0.41193260175415802</v>
      </c>
      <c r="S134" s="51" cm="1">
        <f t="array" ref="S134">MIN(1,SLOPE(Fperm_SI_Woolf2021!$F$9:$F$93*EXP(-Fperm_SI_Woolf2021!$I$9:$I$93*$C134*IF(S$58=Fperm_SI_Woolf2021!$E$9:$E$93,1,EXP(LN((1.1*(Fperm_SI_Woolf2021!$E$9:$E$93-S$58)-63.1579*EXP(-0.19*Fperm_SI_Woolf2021!$E$9:$E$93)+63.1579*EXP(-0.19*S$58))/(Fperm_SI_Woolf2021!$E$9:$E$93-S$58))*(S$58-Fperm_SI_Woolf2021!$E$9:$E$93)/10))) + Fperm_SI_Woolf2021!$G$9:$G$93*EXP(-Fperm_SI_Woolf2021!$J$9:$J$93*$C134*IF(S$58=Fperm_SI_Woolf2021!$E$9:$E$93,1,EXP(LN((1.1*(Fperm_SI_Woolf2021!$E$9:$E$93-S$58)-63.1579*EXP(-0.19*Fperm_SI_Woolf2021!$E$9:$E$93)+63.1579*EXP(-0.19*S$58))/(Fperm_SI_Woolf2021!$E$9:$E$93-S$58))*(S$58-Fperm_SI_Woolf2021!$E$9:$E$93)/10))) + Fperm_SI_Woolf2021!$H$9:$H$93*EXP(-Fperm_SI_Woolf2021!$K$9:$K$93*$C134*IF(S$58=Fperm_SI_Woolf2021!$E$9:$E$93,1,EXP(LN((1.1*(Fperm_SI_Woolf2021!$E$9:$E$93-S$58)-63.1579*EXP(-0.19*Fperm_SI_Woolf2021!$E$9:$E$93)+63.1579*EXP(-0.19*S$58))/(Fperm_SI_Woolf2021!$E$9:$E$93-S$58))*(S$58-Fperm_SI_Woolf2021!$E$9:$E$93)/10))),Fperm_SI_Woolf2021!$D$9:$D$93)*S$57+INTERCEPT(Fperm_SI_Woolf2021!$F$9:$F$93*EXP(-Fperm_SI_Woolf2021!$I$9:$I$93*$C134*IF(S$58=Fperm_SI_Woolf2021!$E$9:$E$93,1,EXP(LN((1.1*(Fperm_SI_Woolf2021!$E$9:$E$93-S$58)-63.1579*EXP(-0.19*Fperm_SI_Woolf2021!$E$9:$E$93)+63.1579*EXP(-0.19*S$58))/(Fperm_SI_Woolf2021!$E$9:$E$93-S$58))*(S$58-Fperm_SI_Woolf2021!$E$9:$E$93)/10))) + Fperm_SI_Woolf2021!$G$9:$G$93*EXP(-Fperm_SI_Woolf2021!$J$9:$J$93*$C134*IF(S$58=Fperm_SI_Woolf2021!$E$9:$E$93,1,EXP(LN((1.1*(Fperm_SI_Woolf2021!$E$9:$E$93-S$58)-63.1579*EXP(-0.19*Fperm_SI_Woolf2021!$E$9:$E$93)+63.1579*EXP(-0.19*S$58))/(Fperm_SI_Woolf2021!$E$9:$E$93-S$58))*(S$58-Fperm_SI_Woolf2021!$E$9:$E$93)/10))) + Fperm_SI_Woolf2021!$H$9:$H$93*EXP(-Fperm_SI_Woolf2021!$K$9:$K$93*$C134*IF(S$58=Fperm_SI_Woolf2021!$E$9:$E$93,1,EXP(LN((1.1*(Fperm_SI_Woolf2021!$E$9:$E$93-S$58)-63.1579*EXP(-0.19*Fperm_SI_Woolf2021!$E$9:$E$93)+63.1579*EXP(-0.19*S$58))/(Fperm_SI_Woolf2021!$E$9:$E$93-S$58))*(S$58-Fperm_SI_Woolf2021!$E$9:$E$93)/10))),Fperm_SI_Woolf2021!$D$9:$D$93))</f>
        <v>0.56649505822069501</v>
      </c>
      <c r="T134" s="51" cm="1">
        <f t="array" ref="T134">MIN(1,SLOPE(Fperm_SI_Woolf2021!$F$9:$F$93*EXP(-Fperm_SI_Woolf2021!$I$9:$I$93*$C134*IF(T$58=Fperm_SI_Woolf2021!$E$9:$E$93,1,EXP(LN((1.1*(Fperm_SI_Woolf2021!$E$9:$E$93-T$58)-63.1579*EXP(-0.19*Fperm_SI_Woolf2021!$E$9:$E$93)+63.1579*EXP(-0.19*T$58))/(Fperm_SI_Woolf2021!$E$9:$E$93-T$58))*(T$58-Fperm_SI_Woolf2021!$E$9:$E$93)/10))) + Fperm_SI_Woolf2021!$G$9:$G$93*EXP(-Fperm_SI_Woolf2021!$J$9:$J$93*$C134*IF(T$58=Fperm_SI_Woolf2021!$E$9:$E$93,1,EXP(LN((1.1*(Fperm_SI_Woolf2021!$E$9:$E$93-T$58)-63.1579*EXP(-0.19*Fperm_SI_Woolf2021!$E$9:$E$93)+63.1579*EXP(-0.19*T$58))/(Fperm_SI_Woolf2021!$E$9:$E$93-T$58))*(T$58-Fperm_SI_Woolf2021!$E$9:$E$93)/10))) + Fperm_SI_Woolf2021!$H$9:$H$93*EXP(-Fperm_SI_Woolf2021!$K$9:$K$93*$C134*IF(T$58=Fperm_SI_Woolf2021!$E$9:$E$93,1,EXP(LN((1.1*(Fperm_SI_Woolf2021!$E$9:$E$93-T$58)-63.1579*EXP(-0.19*Fperm_SI_Woolf2021!$E$9:$E$93)+63.1579*EXP(-0.19*T$58))/(Fperm_SI_Woolf2021!$E$9:$E$93-T$58))*(T$58-Fperm_SI_Woolf2021!$E$9:$E$93)/10))),Fperm_SI_Woolf2021!$D$9:$D$93)*T$57+INTERCEPT(Fperm_SI_Woolf2021!$F$9:$F$93*EXP(-Fperm_SI_Woolf2021!$I$9:$I$93*$C134*IF(T$58=Fperm_SI_Woolf2021!$E$9:$E$93,1,EXP(LN((1.1*(Fperm_SI_Woolf2021!$E$9:$E$93-T$58)-63.1579*EXP(-0.19*Fperm_SI_Woolf2021!$E$9:$E$93)+63.1579*EXP(-0.19*T$58))/(Fperm_SI_Woolf2021!$E$9:$E$93-T$58))*(T$58-Fperm_SI_Woolf2021!$E$9:$E$93)/10))) + Fperm_SI_Woolf2021!$G$9:$G$93*EXP(-Fperm_SI_Woolf2021!$J$9:$J$93*$C134*IF(T$58=Fperm_SI_Woolf2021!$E$9:$E$93,1,EXP(LN((1.1*(Fperm_SI_Woolf2021!$E$9:$E$93-T$58)-63.1579*EXP(-0.19*Fperm_SI_Woolf2021!$E$9:$E$93)+63.1579*EXP(-0.19*T$58))/(Fperm_SI_Woolf2021!$E$9:$E$93-T$58))*(T$58-Fperm_SI_Woolf2021!$E$9:$E$93)/10))) + Fperm_SI_Woolf2021!$H$9:$H$93*EXP(-Fperm_SI_Woolf2021!$K$9:$K$93*$C134*IF(T$58=Fperm_SI_Woolf2021!$E$9:$E$93,1,EXP(LN((1.1*(Fperm_SI_Woolf2021!$E$9:$E$93-T$58)-63.1579*EXP(-0.19*Fperm_SI_Woolf2021!$E$9:$E$93)+63.1579*EXP(-0.19*T$58))/(Fperm_SI_Woolf2021!$E$9:$E$93-T$58))*(T$58-Fperm_SI_Woolf2021!$E$9:$E$93)/10))),Fperm_SI_Woolf2021!$D$9:$D$93))</f>
        <v>0.54107730871982684</v>
      </c>
      <c r="U134" s="51" cm="1">
        <f t="array" ref="U134">MIN(1,SLOPE(Fperm_SI_Woolf2021!$F$9:$F$93*EXP(-Fperm_SI_Woolf2021!$I$9:$I$93*$C134*IF(U$58=Fperm_SI_Woolf2021!$E$9:$E$93,1,EXP(LN((1.1*(Fperm_SI_Woolf2021!$E$9:$E$93-U$58)-63.1579*EXP(-0.19*Fperm_SI_Woolf2021!$E$9:$E$93)+63.1579*EXP(-0.19*U$58))/(Fperm_SI_Woolf2021!$E$9:$E$93-U$58))*(U$58-Fperm_SI_Woolf2021!$E$9:$E$93)/10))) + Fperm_SI_Woolf2021!$G$9:$G$93*EXP(-Fperm_SI_Woolf2021!$J$9:$J$93*$C134*IF(U$58=Fperm_SI_Woolf2021!$E$9:$E$93,1,EXP(LN((1.1*(Fperm_SI_Woolf2021!$E$9:$E$93-U$58)-63.1579*EXP(-0.19*Fperm_SI_Woolf2021!$E$9:$E$93)+63.1579*EXP(-0.19*U$58))/(Fperm_SI_Woolf2021!$E$9:$E$93-U$58))*(U$58-Fperm_SI_Woolf2021!$E$9:$E$93)/10))) + Fperm_SI_Woolf2021!$H$9:$H$93*EXP(-Fperm_SI_Woolf2021!$K$9:$K$93*$C134*IF(U$58=Fperm_SI_Woolf2021!$E$9:$E$93,1,EXP(LN((1.1*(Fperm_SI_Woolf2021!$E$9:$E$93-U$58)-63.1579*EXP(-0.19*Fperm_SI_Woolf2021!$E$9:$E$93)+63.1579*EXP(-0.19*U$58))/(Fperm_SI_Woolf2021!$E$9:$E$93-U$58))*(U$58-Fperm_SI_Woolf2021!$E$9:$E$93)/10))),Fperm_SI_Woolf2021!$D$9:$D$93)*U$57+INTERCEPT(Fperm_SI_Woolf2021!$F$9:$F$93*EXP(-Fperm_SI_Woolf2021!$I$9:$I$93*$C134*IF(U$58=Fperm_SI_Woolf2021!$E$9:$E$93,1,EXP(LN((1.1*(Fperm_SI_Woolf2021!$E$9:$E$93-U$58)-63.1579*EXP(-0.19*Fperm_SI_Woolf2021!$E$9:$E$93)+63.1579*EXP(-0.19*U$58))/(Fperm_SI_Woolf2021!$E$9:$E$93-U$58))*(U$58-Fperm_SI_Woolf2021!$E$9:$E$93)/10))) + Fperm_SI_Woolf2021!$G$9:$G$93*EXP(-Fperm_SI_Woolf2021!$J$9:$J$93*$C134*IF(U$58=Fperm_SI_Woolf2021!$E$9:$E$93,1,EXP(LN((1.1*(Fperm_SI_Woolf2021!$E$9:$E$93-U$58)-63.1579*EXP(-0.19*Fperm_SI_Woolf2021!$E$9:$E$93)+63.1579*EXP(-0.19*U$58))/(Fperm_SI_Woolf2021!$E$9:$E$93-U$58))*(U$58-Fperm_SI_Woolf2021!$E$9:$E$93)/10))) + Fperm_SI_Woolf2021!$H$9:$H$93*EXP(-Fperm_SI_Woolf2021!$K$9:$K$93*$C134*IF(U$58=Fperm_SI_Woolf2021!$E$9:$E$93,1,EXP(LN((1.1*(Fperm_SI_Woolf2021!$E$9:$E$93-U$58)-63.1579*EXP(-0.19*Fperm_SI_Woolf2021!$E$9:$E$93)+63.1579*EXP(-0.19*U$58))/(Fperm_SI_Woolf2021!$E$9:$E$93-U$58))*(U$58-Fperm_SI_Woolf2021!$E$9:$E$93)/10))),Fperm_SI_Woolf2021!$D$9:$D$93))</f>
        <v>0.51565955921895856</v>
      </c>
      <c r="V134" s="51" cm="1">
        <f t="array" ref="V134">MIN(1,SLOPE(Fperm_SI_Woolf2021!$F$9:$F$93*EXP(-Fperm_SI_Woolf2021!$I$9:$I$93*$C134*IF(V$58=Fperm_SI_Woolf2021!$E$9:$E$93,1,EXP(LN((1.1*(Fperm_SI_Woolf2021!$E$9:$E$93-V$58)-63.1579*EXP(-0.19*Fperm_SI_Woolf2021!$E$9:$E$93)+63.1579*EXP(-0.19*V$58))/(Fperm_SI_Woolf2021!$E$9:$E$93-V$58))*(V$58-Fperm_SI_Woolf2021!$E$9:$E$93)/10))) + Fperm_SI_Woolf2021!$G$9:$G$93*EXP(-Fperm_SI_Woolf2021!$J$9:$J$93*$C134*IF(V$58=Fperm_SI_Woolf2021!$E$9:$E$93,1,EXP(LN((1.1*(Fperm_SI_Woolf2021!$E$9:$E$93-V$58)-63.1579*EXP(-0.19*Fperm_SI_Woolf2021!$E$9:$E$93)+63.1579*EXP(-0.19*V$58))/(Fperm_SI_Woolf2021!$E$9:$E$93-V$58))*(V$58-Fperm_SI_Woolf2021!$E$9:$E$93)/10))) + Fperm_SI_Woolf2021!$H$9:$H$93*EXP(-Fperm_SI_Woolf2021!$K$9:$K$93*$C134*IF(V$58=Fperm_SI_Woolf2021!$E$9:$E$93,1,EXP(LN((1.1*(Fperm_SI_Woolf2021!$E$9:$E$93-V$58)-63.1579*EXP(-0.19*Fperm_SI_Woolf2021!$E$9:$E$93)+63.1579*EXP(-0.19*V$58))/(Fperm_SI_Woolf2021!$E$9:$E$93-V$58))*(V$58-Fperm_SI_Woolf2021!$E$9:$E$93)/10))),Fperm_SI_Woolf2021!$D$9:$D$93)*V$57+INTERCEPT(Fperm_SI_Woolf2021!$F$9:$F$93*EXP(-Fperm_SI_Woolf2021!$I$9:$I$93*$C134*IF(V$58=Fperm_SI_Woolf2021!$E$9:$E$93,1,EXP(LN((1.1*(Fperm_SI_Woolf2021!$E$9:$E$93-V$58)-63.1579*EXP(-0.19*Fperm_SI_Woolf2021!$E$9:$E$93)+63.1579*EXP(-0.19*V$58))/(Fperm_SI_Woolf2021!$E$9:$E$93-V$58))*(V$58-Fperm_SI_Woolf2021!$E$9:$E$93)/10))) + Fperm_SI_Woolf2021!$G$9:$G$93*EXP(-Fperm_SI_Woolf2021!$J$9:$J$93*$C134*IF(V$58=Fperm_SI_Woolf2021!$E$9:$E$93,1,EXP(LN((1.1*(Fperm_SI_Woolf2021!$E$9:$E$93-V$58)-63.1579*EXP(-0.19*Fperm_SI_Woolf2021!$E$9:$E$93)+63.1579*EXP(-0.19*V$58))/(Fperm_SI_Woolf2021!$E$9:$E$93-V$58))*(V$58-Fperm_SI_Woolf2021!$E$9:$E$93)/10))) + Fperm_SI_Woolf2021!$H$9:$H$93*EXP(-Fperm_SI_Woolf2021!$K$9:$K$93*$C134*IF(V$58=Fperm_SI_Woolf2021!$E$9:$E$93,1,EXP(LN((1.1*(Fperm_SI_Woolf2021!$E$9:$E$93-V$58)-63.1579*EXP(-0.19*Fperm_SI_Woolf2021!$E$9:$E$93)+63.1579*EXP(-0.19*V$58))/(Fperm_SI_Woolf2021!$E$9:$E$93-V$58))*(V$58-Fperm_SI_Woolf2021!$E$9:$E$93)/10))),Fperm_SI_Woolf2021!$D$9:$D$93))</f>
        <v>0.49024180971809034</v>
      </c>
      <c r="W134" s="51" cm="1">
        <f t="array" ref="W134">MIN(1,SLOPE(Fperm_SI_Woolf2021!$F$9:$F$93*EXP(-Fperm_SI_Woolf2021!$I$9:$I$93*$C134*IF(W$58=Fperm_SI_Woolf2021!$E$9:$E$93,1,EXP(LN((1.1*(Fperm_SI_Woolf2021!$E$9:$E$93-W$58)-63.1579*EXP(-0.19*Fperm_SI_Woolf2021!$E$9:$E$93)+63.1579*EXP(-0.19*W$58))/(Fperm_SI_Woolf2021!$E$9:$E$93-W$58))*(W$58-Fperm_SI_Woolf2021!$E$9:$E$93)/10))) + Fperm_SI_Woolf2021!$G$9:$G$93*EXP(-Fperm_SI_Woolf2021!$J$9:$J$93*$C134*IF(W$58=Fperm_SI_Woolf2021!$E$9:$E$93,1,EXP(LN((1.1*(Fperm_SI_Woolf2021!$E$9:$E$93-W$58)-63.1579*EXP(-0.19*Fperm_SI_Woolf2021!$E$9:$E$93)+63.1579*EXP(-0.19*W$58))/(Fperm_SI_Woolf2021!$E$9:$E$93-W$58))*(W$58-Fperm_SI_Woolf2021!$E$9:$E$93)/10))) + Fperm_SI_Woolf2021!$H$9:$H$93*EXP(-Fperm_SI_Woolf2021!$K$9:$K$93*$C134*IF(W$58=Fperm_SI_Woolf2021!$E$9:$E$93,1,EXP(LN((1.1*(Fperm_SI_Woolf2021!$E$9:$E$93-W$58)-63.1579*EXP(-0.19*Fperm_SI_Woolf2021!$E$9:$E$93)+63.1579*EXP(-0.19*W$58))/(Fperm_SI_Woolf2021!$E$9:$E$93-W$58))*(W$58-Fperm_SI_Woolf2021!$E$9:$E$93)/10))),Fperm_SI_Woolf2021!$D$9:$D$93)*W$57+INTERCEPT(Fperm_SI_Woolf2021!$F$9:$F$93*EXP(-Fperm_SI_Woolf2021!$I$9:$I$93*$C134*IF(W$58=Fperm_SI_Woolf2021!$E$9:$E$93,1,EXP(LN((1.1*(Fperm_SI_Woolf2021!$E$9:$E$93-W$58)-63.1579*EXP(-0.19*Fperm_SI_Woolf2021!$E$9:$E$93)+63.1579*EXP(-0.19*W$58))/(Fperm_SI_Woolf2021!$E$9:$E$93-W$58))*(W$58-Fperm_SI_Woolf2021!$E$9:$E$93)/10))) + Fperm_SI_Woolf2021!$G$9:$G$93*EXP(-Fperm_SI_Woolf2021!$J$9:$J$93*$C134*IF(W$58=Fperm_SI_Woolf2021!$E$9:$E$93,1,EXP(LN((1.1*(Fperm_SI_Woolf2021!$E$9:$E$93-W$58)-63.1579*EXP(-0.19*Fperm_SI_Woolf2021!$E$9:$E$93)+63.1579*EXP(-0.19*W$58))/(Fperm_SI_Woolf2021!$E$9:$E$93-W$58))*(W$58-Fperm_SI_Woolf2021!$E$9:$E$93)/10))) + Fperm_SI_Woolf2021!$H$9:$H$93*EXP(-Fperm_SI_Woolf2021!$K$9:$K$93*$C134*IF(W$58=Fperm_SI_Woolf2021!$E$9:$E$93,1,EXP(LN((1.1*(Fperm_SI_Woolf2021!$E$9:$E$93-W$58)-63.1579*EXP(-0.19*Fperm_SI_Woolf2021!$E$9:$E$93)+63.1579*EXP(-0.19*W$58))/(Fperm_SI_Woolf2021!$E$9:$E$93-W$58))*(W$58-Fperm_SI_Woolf2021!$E$9:$E$93)/10))),Fperm_SI_Woolf2021!$D$9:$D$93))</f>
        <v>0.46482406021722211</v>
      </c>
      <c r="X134" s="51" cm="1">
        <f t="array" ref="X134">MIN(1,SLOPE(Fperm_SI_Woolf2021!$F$9:$F$93*EXP(-Fperm_SI_Woolf2021!$I$9:$I$93*$C134*IF(X$58=Fperm_SI_Woolf2021!$E$9:$E$93,1,EXP(LN((1.1*(Fperm_SI_Woolf2021!$E$9:$E$93-X$58)-63.1579*EXP(-0.19*Fperm_SI_Woolf2021!$E$9:$E$93)+63.1579*EXP(-0.19*X$58))/(Fperm_SI_Woolf2021!$E$9:$E$93-X$58))*(X$58-Fperm_SI_Woolf2021!$E$9:$E$93)/10))) + Fperm_SI_Woolf2021!$G$9:$G$93*EXP(-Fperm_SI_Woolf2021!$J$9:$J$93*$C134*IF(X$58=Fperm_SI_Woolf2021!$E$9:$E$93,1,EXP(LN((1.1*(Fperm_SI_Woolf2021!$E$9:$E$93-X$58)-63.1579*EXP(-0.19*Fperm_SI_Woolf2021!$E$9:$E$93)+63.1579*EXP(-0.19*X$58))/(Fperm_SI_Woolf2021!$E$9:$E$93-X$58))*(X$58-Fperm_SI_Woolf2021!$E$9:$E$93)/10))) + Fperm_SI_Woolf2021!$H$9:$H$93*EXP(-Fperm_SI_Woolf2021!$K$9:$K$93*$C134*IF(X$58=Fperm_SI_Woolf2021!$E$9:$E$93,1,EXP(LN((1.1*(Fperm_SI_Woolf2021!$E$9:$E$93-X$58)-63.1579*EXP(-0.19*Fperm_SI_Woolf2021!$E$9:$E$93)+63.1579*EXP(-0.19*X$58))/(Fperm_SI_Woolf2021!$E$9:$E$93-X$58))*(X$58-Fperm_SI_Woolf2021!$E$9:$E$93)/10))),Fperm_SI_Woolf2021!$D$9:$D$93)*X$57+INTERCEPT(Fperm_SI_Woolf2021!$F$9:$F$93*EXP(-Fperm_SI_Woolf2021!$I$9:$I$93*$C134*IF(X$58=Fperm_SI_Woolf2021!$E$9:$E$93,1,EXP(LN((1.1*(Fperm_SI_Woolf2021!$E$9:$E$93-X$58)-63.1579*EXP(-0.19*Fperm_SI_Woolf2021!$E$9:$E$93)+63.1579*EXP(-0.19*X$58))/(Fperm_SI_Woolf2021!$E$9:$E$93-X$58))*(X$58-Fperm_SI_Woolf2021!$E$9:$E$93)/10))) + Fperm_SI_Woolf2021!$G$9:$G$93*EXP(-Fperm_SI_Woolf2021!$J$9:$J$93*$C134*IF(X$58=Fperm_SI_Woolf2021!$E$9:$E$93,1,EXP(LN((1.1*(Fperm_SI_Woolf2021!$E$9:$E$93-X$58)-63.1579*EXP(-0.19*Fperm_SI_Woolf2021!$E$9:$E$93)+63.1579*EXP(-0.19*X$58))/(Fperm_SI_Woolf2021!$E$9:$E$93-X$58))*(X$58-Fperm_SI_Woolf2021!$E$9:$E$93)/10))) + Fperm_SI_Woolf2021!$H$9:$H$93*EXP(-Fperm_SI_Woolf2021!$K$9:$K$93*$C134*IF(X$58=Fperm_SI_Woolf2021!$E$9:$E$93,1,EXP(LN((1.1*(Fperm_SI_Woolf2021!$E$9:$E$93-X$58)-63.1579*EXP(-0.19*Fperm_SI_Woolf2021!$E$9:$E$93)+63.1579*EXP(-0.19*X$58))/(Fperm_SI_Woolf2021!$E$9:$E$93-X$58))*(X$58-Fperm_SI_Woolf2021!$E$9:$E$93)/10))),Fperm_SI_Woolf2021!$D$9:$D$93))</f>
        <v>0.43940631071635383</v>
      </c>
      <c r="Y134" s="51" cm="1">
        <f t="array" ref="Y134">MIN(1,SLOPE(Fperm_SI_Woolf2021!$F$9:$F$93*EXP(-Fperm_SI_Woolf2021!$I$9:$I$93*$C134*IF(Y$58=Fperm_SI_Woolf2021!$E$9:$E$93,1,EXP(LN((1.1*(Fperm_SI_Woolf2021!$E$9:$E$93-Y$58)-63.1579*EXP(-0.19*Fperm_SI_Woolf2021!$E$9:$E$93)+63.1579*EXP(-0.19*Y$58))/(Fperm_SI_Woolf2021!$E$9:$E$93-Y$58))*(Y$58-Fperm_SI_Woolf2021!$E$9:$E$93)/10))) + Fperm_SI_Woolf2021!$G$9:$G$93*EXP(-Fperm_SI_Woolf2021!$J$9:$J$93*$C134*IF(Y$58=Fperm_SI_Woolf2021!$E$9:$E$93,1,EXP(LN((1.1*(Fperm_SI_Woolf2021!$E$9:$E$93-Y$58)-63.1579*EXP(-0.19*Fperm_SI_Woolf2021!$E$9:$E$93)+63.1579*EXP(-0.19*Y$58))/(Fperm_SI_Woolf2021!$E$9:$E$93-Y$58))*(Y$58-Fperm_SI_Woolf2021!$E$9:$E$93)/10))) + Fperm_SI_Woolf2021!$H$9:$H$93*EXP(-Fperm_SI_Woolf2021!$K$9:$K$93*$C134*IF(Y$58=Fperm_SI_Woolf2021!$E$9:$E$93,1,EXP(LN((1.1*(Fperm_SI_Woolf2021!$E$9:$E$93-Y$58)-63.1579*EXP(-0.19*Fperm_SI_Woolf2021!$E$9:$E$93)+63.1579*EXP(-0.19*Y$58))/(Fperm_SI_Woolf2021!$E$9:$E$93-Y$58))*(Y$58-Fperm_SI_Woolf2021!$E$9:$E$93)/10))),Fperm_SI_Woolf2021!$D$9:$D$93)*Y$57+INTERCEPT(Fperm_SI_Woolf2021!$F$9:$F$93*EXP(-Fperm_SI_Woolf2021!$I$9:$I$93*$C134*IF(Y$58=Fperm_SI_Woolf2021!$E$9:$E$93,1,EXP(LN((1.1*(Fperm_SI_Woolf2021!$E$9:$E$93-Y$58)-63.1579*EXP(-0.19*Fperm_SI_Woolf2021!$E$9:$E$93)+63.1579*EXP(-0.19*Y$58))/(Fperm_SI_Woolf2021!$E$9:$E$93-Y$58))*(Y$58-Fperm_SI_Woolf2021!$E$9:$E$93)/10))) + Fperm_SI_Woolf2021!$G$9:$G$93*EXP(-Fperm_SI_Woolf2021!$J$9:$J$93*$C134*IF(Y$58=Fperm_SI_Woolf2021!$E$9:$E$93,1,EXP(LN((1.1*(Fperm_SI_Woolf2021!$E$9:$E$93-Y$58)-63.1579*EXP(-0.19*Fperm_SI_Woolf2021!$E$9:$E$93)+63.1579*EXP(-0.19*Y$58))/(Fperm_SI_Woolf2021!$E$9:$E$93-Y$58))*(Y$58-Fperm_SI_Woolf2021!$E$9:$E$93)/10))) + Fperm_SI_Woolf2021!$H$9:$H$93*EXP(-Fperm_SI_Woolf2021!$K$9:$K$93*$C134*IF(Y$58=Fperm_SI_Woolf2021!$E$9:$E$93,1,EXP(LN((1.1*(Fperm_SI_Woolf2021!$E$9:$E$93-Y$58)-63.1579*EXP(-0.19*Fperm_SI_Woolf2021!$E$9:$E$93)+63.1579*EXP(-0.19*Y$58))/(Fperm_SI_Woolf2021!$E$9:$E$93-Y$58))*(Y$58-Fperm_SI_Woolf2021!$E$9:$E$93)/10))),Fperm_SI_Woolf2021!$D$9:$D$93))</f>
        <v>0.41398856121548561</v>
      </c>
      <c r="Z134" s="51" cm="1">
        <f t="array" ref="Z134">MIN(1,SLOPE(Fperm_SI_Woolf2021!$F$9:$F$93*EXP(-Fperm_SI_Woolf2021!$I$9:$I$93*$C134*IF(Z$58=Fperm_SI_Woolf2021!$E$9:$E$93,1,EXP(LN((1.1*(Fperm_SI_Woolf2021!$E$9:$E$93-Z$58)-63.1579*EXP(-0.19*Fperm_SI_Woolf2021!$E$9:$E$93)+63.1579*EXP(-0.19*Z$58))/(Fperm_SI_Woolf2021!$E$9:$E$93-Z$58))*(Z$58-Fperm_SI_Woolf2021!$E$9:$E$93)/10))) + Fperm_SI_Woolf2021!$G$9:$G$93*EXP(-Fperm_SI_Woolf2021!$J$9:$J$93*$C134*IF(Z$58=Fperm_SI_Woolf2021!$E$9:$E$93,1,EXP(LN((1.1*(Fperm_SI_Woolf2021!$E$9:$E$93-Z$58)-63.1579*EXP(-0.19*Fperm_SI_Woolf2021!$E$9:$E$93)+63.1579*EXP(-0.19*Z$58))/(Fperm_SI_Woolf2021!$E$9:$E$93-Z$58))*(Z$58-Fperm_SI_Woolf2021!$E$9:$E$93)/10))) + Fperm_SI_Woolf2021!$H$9:$H$93*EXP(-Fperm_SI_Woolf2021!$K$9:$K$93*$C134*IF(Z$58=Fperm_SI_Woolf2021!$E$9:$E$93,1,EXP(LN((1.1*(Fperm_SI_Woolf2021!$E$9:$E$93-Z$58)-63.1579*EXP(-0.19*Fperm_SI_Woolf2021!$E$9:$E$93)+63.1579*EXP(-0.19*Z$58))/(Fperm_SI_Woolf2021!$E$9:$E$93-Z$58))*(Z$58-Fperm_SI_Woolf2021!$E$9:$E$93)/10))),Fperm_SI_Woolf2021!$D$9:$D$93)*Z$57+INTERCEPT(Fperm_SI_Woolf2021!$F$9:$F$93*EXP(-Fperm_SI_Woolf2021!$I$9:$I$93*$C134*IF(Z$58=Fperm_SI_Woolf2021!$E$9:$E$93,1,EXP(LN((1.1*(Fperm_SI_Woolf2021!$E$9:$E$93-Z$58)-63.1579*EXP(-0.19*Fperm_SI_Woolf2021!$E$9:$E$93)+63.1579*EXP(-0.19*Z$58))/(Fperm_SI_Woolf2021!$E$9:$E$93-Z$58))*(Z$58-Fperm_SI_Woolf2021!$E$9:$E$93)/10))) + Fperm_SI_Woolf2021!$G$9:$G$93*EXP(-Fperm_SI_Woolf2021!$J$9:$J$93*$C134*IF(Z$58=Fperm_SI_Woolf2021!$E$9:$E$93,1,EXP(LN((1.1*(Fperm_SI_Woolf2021!$E$9:$E$93-Z$58)-63.1579*EXP(-0.19*Fperm_SI_Woolf2021!$E$9:$E$93)+63.1579*EXP(-0.19*Z$58))/(Fperm_SI_Woolf2021!$E$9:$E$93-Z$58))*(Z$58-Fperm_SI_Woolf2021!$E$9:$E$93)/10))) + Fperm_SI_Woolf2021!$H$9:$H$93*EXP(-Fperm_SI_Woolf2021!$K$9:$K$93*$C134*IF(Z$58=Fperm_SI_Woolf2021!$E$9:$E$93,1,EXP(LN((1.1*(Fperm_SI_Woolf2021!$E$9:$E$93-Z$58)-63.1579*EXP(-0.19*Fperm_SI_Woolf2021!$E$9:$E$93)+63.1579*EXP(-0.19*Z$58))/(Fperm_SI_Woolf2021!$E$9:$E$93-Z$58))*(Z$58-Fperm_SI_Woolf2021!$E$9:$E$93)/10))),Fperm_SI_Woolf2021!$D$9:$D$93))</f>
        <v>0.38857081171461738</v>
      </c>
      <c r="AA134" s="51" cm="1">
        <f t="array" ref="AA134">MIN(1,SLOPE(Fperm_SI_Woolf2021!$F$9:$F$93*EXP(-Fperm_SI_Woolf2021!$I$9:$I$93*$C134*IF(AA$58=Fperm_SI_Woolf2021!$E$9:$E$93,1,EXP(LN((1.1*(Fperm_SI_Woolf2021!$E$9:$E$93-AA$58)-63.1579*EXP(-0.19*Fperm_SI_Woolf2021!$E$9:$E$93)+63.1579*EXP(-0.19*AA$58))/(Fperm_SI_Woolf2021!$E$9:$E$93-AA$58))*(AA$58-Fperm_SI_Woolf2021!$E$9:$E$93)/10))) + Fperm_SI_Woolf2021!$G$9:$G$93*EXP(-Fperm_SI_Woolf2021!$J$9:$J$93*$C134*IF(AA$58=Fperm_SI_Woolf2021!$E$9:$E$93,1,EXP(LN((1.1*(Fperm_SI_Woolf2021!$E$9:$E$93-AA$58)-63.1579*EXP(-0.19*Fperm_SI_Woolf2021!$E$9:$E$93)+63.1579*EXP(-0.19*AA$58))/(Fperm_SI_Woolf2021!$E$9:$E$93-AA$58))*(AA$58-Fperm_SI_Woolf2021!$E$9:$E$93)/10))) + Fperm_SI_Woolf2021!$H$9:$H$93*EXP(-Fperm_SI_Woolf2021!$K$9:$K$93*$C134*IF(AA$58=Fperm_SI_Woolf2021!$E$9:$E$93,1,EXP(LN((1.1*(Fperm_SI_Woolf2021!$E$9:$E$93-AA$58)-63.1579*EXP(-0.19*Fperm_SI_Woolf2021!$E$9:$E$93)+63.1579*EXP(-0.19*AA$58))/(Fperm_SI_Woolf2021!$E$9:$E$93-AA$58))*(AA$58-Fperm_SI_Woolf2021!$E$9:$E$93)/10))),Fperm_SI_Woolf2021!$D$9:$D$93)*AA$57+INTERCEPT(Fperm_SI_Woolf2021!$F$9:$F$93*EXP(-Fperm_SI_Woolf2021!$I$9:$I$93*$C134*IF(AA$58=Fperm_SI_Woolf2021!$E$9:$E$93,1,EXP(LN((1.1*(Fperm_SI_Woolf2021!$E$9:$E$93-AA$58)-63.1579*EXP(-0.19*Fperm_SI_Woolf2021!$E$9:$E$93)+63.1579*EXP(-0.19*AA$58))/(Fperm_SI_Woolf2021!$E$9:$E$93-AA$58))*(AA$58-Fperm_SI_Woolf2021!$E$9:$E$93)/10))) + Fperm_SI_Woolf2021!$G$9:$G$93*EXP(-Fperm_SI_Woolf2021!$J$9:$J$93*$C134*IF(AA$58=Fperm_SI_Woolf2021!$E$9:$E$93,1,EXP(LN((1.1*(Fperm_SI_Woolf2021!$E$9:$E$93-AA$58)-63.1579*EXP(-0.19*Fperm_SI_Woolf2021!$E$9:$E$93)+63.1579*EXP(-0.19*AA$58))/(Fperm_SI_Woolf2021!$E$9:$E$93-AA$58))*(AA$58-Fperm_SI_Woolf2021!$E$9:$E$93)/10))) + Fperm_SI_Woolf2021!$H$9:$H$93*EXP(-Fperm_SI_Woolf2021!$K$9:$K$93*$C134*IF(AA$58=Fperm_SI_Woolf2021!$E$9:$E$93,1,EXP(LN((1.1*(Fperm_SI_Woolf2021!$E$9:$E$93-AA$58)-63.1579*EXP(-0.19*Fperm_SI_Woolf2021!$E$9:$E$93)+63.1579*EXP(-0.19*AA$58))/(Fperm_SI_Woolf2021!$E$9:$E$93-AA$58))*(AA$58-Fperm_SI_Woolf2021!$E$9:$E$93)/10))),Fperm_SI_Woolf2021!$D$9:$D$93))</f>
        <v>0.3631530622137491</v>
      </c>
      <c r="AB134" s="51" cm="1">
        <f t="array" ref="AB134">MIN(1,SLOPE(Fperm_SI_Woolf2021!$F$9:$F$93*EXP(-Fperm_SI_Woolf2021!$I$9:$I$93*$C134*IF(AB$58=Fperm_SI_Woolf2021!$E$9:$E$93,1,EXP(LN((1.1*(Fperm_SI_Woolf2021!$E$9:$E$93-AB$58)-63.1579*EXP(-0.19*Fperm_SI_Woolf2021!$E$9:$E$93)+63.1579*EXP(-0.19*AB$58))/(Fperm_SI_Woolf2021!$E$9:$E$93-AB$58))*(AB$58-Fperm_SI_Woolf2021!$E$9:$E$93)/10))) + Fperm_SI_Woolf2021!$G$9:$G$93*EXP(-Fperm_SI_Woolf2021!$J$9:$J$93*$C134*IF(AB$58=Fperm_SI_Woolf2021!$E$9:$E$93,1,EXP(LN((1.1*(Fperm_SI_Woolf2021!$E$9:$E$93-AB$58)-63.1579*EXP(-0.19*Fperm_SI_Woolf2021!$E$9:$E$93)+63.1579*EXP(-0.19*AB$58))/(Fperm_SI_Woolf2021!$E$9:$E$93-AB$58))*(AB$58-Fperm_SI_Woolf2021!$E$9:$E$93)/10))) + Fperm_SI_Woolf2021!$H$9:$H$93*EXP(-Fperm_SI_Woolf2021!$K$9:$K$93*$C134*IF(AB$58=Fperm_SI_Woolf2021!$E$9:$E$93,1,EXP(LN((1.1*(Fperm_SI_Woolf2021!$E$9:$E$93-AB$58)-63.1579*EXP(-0.19*Fperm_SI_Woolf2021!$E$9:$E$93)+63.1579*EXP(-0.19*AB$58))/(Fperm_SI_Woolf2021!$E$9:$E$93-AB$58))*(AB$58-Fperm_SI_Woolf2021!$E$9:$E$93)/10))),Fperm_SI_Woolf2021!$D$9:$D$93)*AB$57+INTERCEPT(Fperm_SI_Woolf2021!$F$9:$F$93*EXP(-Fperm_SI_Woolf2021!$I$9:$I$93*$C134*IF(AB$58=Fperm_SI_Woolf2021!$E$9:$E$93,1,EXP(LN((1.1*(Fperm_SI_Woolf2021!$E$9:$E$93-AB$58)-63.1579*EXP(-0.19*Fperm_SI_Woolf2021!$E$9:$E$93)+63.1579*EXP(-0.19*AB$58))/(Fperm_SI_Woolf2021!$E$9:$E$93-AB$58))*(AB$58-Fperm_SI_Woolf2021!$E$9:$E$93)/10))) + Fperm_SI_Woolf2021!$G$9:$G$93*EXP(-Fperm_SI_Woolf2021!$J$9:$J$93*$C134*IF(AB$58=Fperm_SI_Woolf2021!$E$9:$E$93,1,EXP(LN((1.1*(Fperm_SI_Woolf2021!$E$9:$E$93-AB$58)-63.1579*EXP(-0.19*Fperm_SI_Woolf2021!$E$9:$E$93)+63.1579*EXP(-0.19*AB$58))/(Fperm_SI_Woolf2021!$E$9:$E$93-AB$58))*(AB$58-Fperm_SI_Woolf2021!$E$9:$E$93)/10))) + Fperm_SI_Woolf2021!$H$9:$H$93*EXP(-Fperm_SI_Woolf2021!$K$9:$K$93*$C134*IF(AB$58=Fperm_SI_Woolf2021!$E$9:$E$93,1,EXP(LN((1.1*(Fperm_SI_Woolf2021!$E$9:$E$93-AB$58)-63.1579*EXP(-0.19*Fperm_SI_Woolf2021!$E$9:$E$93)+63.1579*EXP(-0.19*AB$58))/(Fperm_SI_Woolf2021!$E$9:$E$93-AB$58))*(AB$58-Fperm_SI_Woolf2021!$E$9:$E$93)/10))),Fperm_SI_Woolf2021!$D$9:$D$93))</f>
        <v>0.33773531271288093</v>
      </c>
      <c r="AC134" s="51" cm="1">
        <f t="array" ref="AC134">MIN(1,SLOPE(Fperm_SI_Woolf2021!$F$9:$F$93*EXP(-Fperm_SI_Woolf2021!$I$9:$I$93*$C134*IF(AC$58=Fperm_SI_Woolf2021!$E$9:$E$93,1,EXP(LN((1.1*(Fperm_SI_Woolf2021!$E$9:$E$93-AC$58)-63.1579*EXP(-0.19*Fperm_SI_Woolf2021!$E$9:$E$93)+63.1579*EXP(-0.19*AC$58))/(Fperm_SI_Woolf2021!$E$9:$E$93-AC$58))*(AC$58-Fperm_SI_Woolf2021!$E$9:$E$93)/10))) + Fperm_SI_Woolf2021!$G$9:$G$93*EXP(-Fperm_SI_Woolf2021!$J$9:$J$93*$C134*IF(AC$58=Fperm_SI_Woolf2021!$E$9:$E$93,1,EXP(LN((1.1*(Fperm_SI_Woolf2021!$E$9:$E$93-AC$58)-63.1579*EXP(-0.19*Fperm_SI_Woolf2021!$E$9:$E$93)+63.1579*EXP(-0.19*AC$58))/(Fperm_SI_Woolf2021!$E$9:$E$93-AC$58))*(AC$58-Fperm_SI_Woolf2021!$E$9:$E$93)/10))) + Fperm_SI_Woolf2021!$H$9:$H$93*EXP(-Fperm_SI_Woolf2021!$K$9:$K$93*$C134*IF(AC$58=Fperm_SI_Woolf2021!$E$9:$E$93,1,EXP(LN((1.1*(Fperm_SI_Woolf2021!$E$9:$E$93-AC$58)-63.1579*EXP(-0.19*Fperm_SI_Woolf2021!$E$9:$E$93)+63.1579*EXP(-0.19*AC$58))/(Fperm_SI_Woolf2021!$E$9:$E$93-AC$58))*(AC$58-Fperm_SI_Woolf2021!$E$9:$E$93)/10))),Fperm_SI_Woolf2021!$D$9:$D$93)*AC$57+INTERCEPT(Fperm_SI_Woolf2021!$F$9:$F$93*EXP(-Fperm_SI_Woolf2021!$I$9:$I$93*$C134*IF(AC$58=Fperm_SI_Woolf2021!$E$9:$E$93,1,EXP(LN((1.1*(Fperm_SI_Woolf2021!$E$9:$E$93-AC$58)-63.1579*EXP(-0.19*Fperm_SI_Woolf2021!$E$9:$E$93)+63.1579*EXP(-0.19*AC$58))/(Fperm_SI_Woolf2021!$E$9:$E$93-AC$58))*(AC$58-Fperm_SI_Woolf2021!$E$9:$E$93)/10))) + Fperm_SI_Woolf2021!$G$9:$G$93*EXP(-Fperm_SI_Woolf2021!$J$9:$J$93*$C134*IF(AC$58=Fperm_SI_Woolf2021!$E$9:$E$93,1,EXP(LN((1.1*(Fperm_SI_Woolf2021!$E$9:$E$93-AC$58)-63.1579*EXP(-0.19*Fperm_SI_Woolf2021!$E$9:$E$93)+63.1579*EXP(-0.19*AC$58))/(Fperm_SI_Woolf2021!$E$9:$E$93-AC$58))*(AC$58-Fperm_SI_Woolf2021!$E$9:$E$93)/10))) + Fperm_SI_Woolf2021!$H$9:$H$93*EXP(-Fperm_SI_Woolf2021!$K$9:$K$93*$C134*IF(AC$58=Fperm_SI_Woolf2021!$E$9:$E$93,1,EXP(LN((1.1*(Fperm_SI_Woolf2021!$E$9:$E$93-AC$58)-63.1579*EXP(-0.19*Fperm_SI_Woolf2021!$E$9:$E$93)+63.1579*EXP(-0.19*AC$58))/(Fperm_SI_Woolf2021!$E$9:$E$93-AC$58))*(AC$58-Fperm_SI_Woolf2021!$E$9:$E$93)/10))),Fperm_SI_Woolf2021!$D$9:$D$93))</f>
        <v>0.31231756321201265</v>
      </c>
      <c r="AD134" s="51" cm="1">
        <f t="array" ref="AD134">MIN(1,SLOPE(Fperm_SI_Woolf2021!$F$9:$F$93*EXP(-Fperm_SI_Woolf2021!$I$9:$I$93*$C134*IF(AD$58=Fperm_SI_Woolf2021!$E$9:$E$93,1,EXP(LN((1.1*(Fperm_SI_Woolf2021!$E$9:$E$93-AD$58)-63.1579*EXP(-0.19*Fperm_SI_Woolf2021!$E$9:$E$93)+63.1579*EXP(-0.19*AD$58))/(Fperm_SI_Woolf2021!$E$9:$E$93-AD$58))*(AD$58-Fperm_SI_Woolf2021!$E$9:$E$93)/10))) + Fperm_SI_Woolf2021!$G$9:$G$93*EXP(-Fperm_SI_Woolf2021!$J$9:$J$93*$C134*IF(AD$58=Fperm_SI_Woolf2021!$E$9:$E$93,1,EXP(LN((1.1*(Fperm_SI_Woolf2021!$E$9:$E$93-AD$58)-63.1579*EXP(-0.19*Fperm_SI_Woolf2021!$E$9:$E$93)+63.1579*EXP(-0.19*AD$58))/(Fperm_SI_Woolf2021!$E$9:$E$93-AD$58))*(AD$58-Fperm_SI_Woolf2021!$E$9:$E$93)/10))) + Fperm_SI_Woolf2021!$H$9:$H$93*EXP(-Fperm_SI_Woolf2021!$K$9:$K$93*$C134*IF(AD$58=Fperm_SI_Woolf2021!$E$9:$E$93,1,EXP(LN((1.1*(Fperm_SI_Woolf2021!$E$9:$E$93-AD$58)-63.1579*EXP(-0.19*Fperm_SI_Woolf2021!$E$9:$E$93)+63.1579*EXP(-0.19*AD$58))/(Fperm_SI_Woolf2021!$E$9:$E$93-AD$58))*(AD$58-Fperm_SI_Woolf2021!$E$9:$E$93)/10))),Fperm_SI_Woolf2021!$D$9:$D$93)*AD$57+INTERCEPT(Fperm_SI_Woolf2021!$F$9:$F$93*EXP(-Fperm_SI_Woolf2021!$I$9:$I$93*$C134*IF(AD$58=Fperm_SI_Woolf2021!$E$9:$E$93,1,EXP(LN((1.1*(Fperm_SI_Woolf2021!$E$9:$E$93-AD$58)-63.1579*EXP(-0.19*Fperm_SI_Woolf2021!$E$9:$E$93)+63.1579*EXP(-0.19*AD$58))/(Fperm_SI_Woolf2021!$E$9:$E$93-AD$58))*(AD$58-Fperm_SI_Woolf2021!$E$9:$E$93)/10))) + Fperm_SI_Woolf2021!$G$9:$G$93*EXP(-Fperm_SI_Woolf2021!$J$9:$J$93*$C134*IF(AD$58=Fperm_SI_Woolf2021!$E$9:$E$93,1,EXP(LN((1.1*(Fperm_SI_Woolf2021!$E$9:$E$93-AD$58)-63.1579*EXP(-0.19*Fperm_SI_Woolf2021!$E$9:$E$93)+63.1579*EXP(-0.19*AD$58))/(Fperm_SI_Woolf2021!$E$9:$E$93-AD$58))*(AD$58-Fperm_SI_Woolf2021!$E$9:$E$93)/10))) + Fperm_SI_Woolf2021!$H$9:$H$93*EXP(-Fperm_SI_Woolf2021!$K$9:$K$93*$C134*IF(AD$58=Fperm_SI_Woolf2021!$E$9:$E$93,1,EXP(LN((1.1*(Fperm_SI_Woolf2021!$E$9:$E$93-AD$58)-63.1579*EXP(-0.19*Fperm_SI_Woolf2021!$E$9:$E$93)+63.1579*EXP(-0.19*AD$58))/(Fperm_SI_Woolf2021!$E$9:$E$93-AD$58))*(AD$58-Fperm_SI_Woolf2021!$E$9:$E$93)/10))),Fperm_SI_Woolf2021!$D$9:$D$93))</f>
        <v>0.28689981371114442</v>
      </c>
      <c r="AE134" s="51" cm="1">
        <f t="array" ref="AE134">MIN(1,SLOPE(Fperm_SI_Woolf2021!$F$9:$F$93*EXP(-Fperm_SI_Woolf2021!$I$9:$I$93*$C134*IF(AE$58=Fperm_SI_Woolf2021!$E$9:$E$93,1,EXP(LN((1.1*(Fperm_SI_Woolf2021!$E$9:$E$93-AE$58)-63.1579*EXP(-0.19*Fperm_SI_Woolf2021!$E$9:$E$93)+63.1579*EXP(-0.19*AE$58))/(Fperm_SI_Woolf2021!$E$9:$E$93-AE$58))*(AE$58-Fperm_SI_Woolf2021!$E$9:$E$93)/10))) + Fperm_SI_Woolf2021!$G$9:$G$93*EXP(-Fperm_SI_Woolf2021!$J$9:$J$93*$C134*IF(AE$58=Fperm_SI_Woolf2021!$E$9:$E$93,1,EXP(LN((1.1*(Fperm_SI_Woolf2021!$E$9:$E$93-AE$58)-63.1579*EXP(-0.19*Fperm_SI_Woolf2021!$E$9:$E$93)+63.1579*EXP(-0.19*AE$58))/(Fperm_SI_Woolf2021!$E$9:$E$93-AE$58))*(AE$58-Fperm_SI_Woolf2021!$E$9:$E$93)/10))) + Fperm_SI_Woolf2021!$H$9:$H$93*EXP(-Fperm_SI_Woolf2021!$K$9:$K$93*$C134*IF(AE$58=Fperm_SI_Woolf2021!$E$9:$E$93,1,EXP(LN((1.1*(Fperm_SI_Woolf2021!$E$9:$E$93-AE$58)-63.1579*EXP(-0.19*Fperm_SI_Woolf2021!$E$9:$E$93)+63.1579*EXP(-0.19*AE$58))/(Fperm_SI_Woolf2021!$E$9:$E$93-AE$58))*(AE$58-Fperm_SI_Woolf2021!$E$9:$E$93)/10))),Fperm_SI_Woolf2021!$D$9:$D$93)*AE$57+INTERCEPT(Fperm_SI_Woolf2021!$F$9:$F$93*EXP(-Fperm_SI_Woolf2021!$I$9:$I$93*$C134*IF(AE$58=Fperm_SI_Woolf2021!$E$9:$E$93,1,EXP(LN((1.1*(Fperm_SI_Woolf2021!$E$9:$E$93-AE$58)-63.1579*EXP(-0.19*Fperm_SI_Woolf2021!$E$9:$E$93)+63.1579*EXP(-0.19*AE$58))/(Fperm_SI_Woolf2021!$E$9:$E$93-AE$58))*(AE$58-Fperm_SI_Woolf2021!$E$9:$E$93)/10))) + Fperm_SI_Woolf2021!$G$9:$G$93*EXP(-Fperm_SI_Woolf2021!$J$9:$J$93*$C134*IF(AE$58=Fperm_SI_Woolf2021!$E$9:$E$93,1,EXP(LN((1.1*(Fperm_SI_Woolf2021!$E$9:$E$93-AE$58)-63.1579*EXP(-0.19*Fperm_SI_Woolf2021!$E$9:$E$93)+63.1579*EXP(-0.19*AE$58))/(Fperm_SI_Woolf2021!$E$9:$E$93-AE$58))*(AE$58-Fperm_SI_Woolf2021!$E$9:$E$93)/10))) + Fperm_SI_Woolf2021!$H$9:$H$93*EXP(-Fperm_SI_Woolf2021!$K$9:$K$93*$C134*IF(AE$58=Fperm_SI_Woolf2021!$E$9:$E$93,1,EXP(LN((1.1*(Fperm_SI_Woolf2021!$E$9:$E$93-AE$58)-63.1579*EXP(-0.19*Fperm_SI_Woolf2021!$E$9:$E$93)+63.1579*EXP(-0.19*AE$58))/(Fperm_SI_Woolf2021!$E$9:$E$93-AE$58))*(AE$58-Fperm_SI_Woolf2021!$E$9:$E$93)/10))),Fperm_SI_Woolf2021!$D$9:$D$93))</f>
        <v>0.26148206421027614</v>
      </c>
      <c r="AF134" s="51" cm="1">
        <f t="array" ref="AF134">MIN(1,SLOPE(Fperm_SI_Woolf2021!$F$9:$F$93*EXP(-Fperm_SI_Woolf2021!$I$9:$I$93*$C134*IF(AF$58=Fperm_SI_Woolf2021!$E$9:$E$93,1,EXP(LN((1.1*(Fperm_SI_Woolf2021!$E$9:$E$93-AF$58)-63.1579*EXP(-0.19*Fperm_SI_Woolf2021!$E$9:$E$93)+63.1579*EXP(-0.19*AF$58))/(Fperm_SI_Woolf2021!$E$9:$E$93-AF$58))*(AF$58-Fperm_SI_Woolf2021!$E$9:$E$93)/10))) + Fperm_SI_Woolf2021!$G$9:$G$93*EXP(-Fperm_SI_Woolf2021!$J$9:$J$93*$C134*IF(AF$58=Fperm_SI_Woolf2021!$E$9:$E$93,1,EXP(LN((1.1*(Fperm_SI_Woolf2021!$E$9:$E$93-AF$58)-63.1579*EXP(-0.19*Fperm_SI_Woolf2021!$E$9:$E$93)+63.1579*EXP(-0.19*AF$58))/(Fperm_SI_Woolf2021!$E$9:$E$93-AF$58))*(AF$58-Fperm_SI_Woolf2021!$E$9:$E$93)/10))) + Fperm_SI_Woolf2021!$H$9:$H$93*EXP(-Fperm_SI_Woolf2021!$K$9:$K$93*$C134*IF(AF$58=Fperm_SI_Woolf2021!$E$9:$E$93,1,EXP(LN((1.1*(Fperm_SI_Woolf2021!$E$9:$E$93-AF$58)-63.1579*EXP(-0.19*Fperm_SI_Woolf2021!$E$9:$E$93)+63.1579*EXP(-0.19*AF$58))/(Fperm_SI_Woolf2021!$E$9:$E$93-AF$58))*(AF$58-Fperm_SI_Woolf2021!$E$9:$E$93)/10))),Fperm_SI_Woolf2021!$D$9:$D$93)*AF$57+INTERCEPT(Fperm_SI_Woolf2021!$F$9:$F$93*EXP(-Fperm_SI_Woolf2021!$I$9:$I$93*$C134*IF(AF$58=Fperm_SI_Woolf2021!$E$9:$E$93,1,EXP(LN((1.1*(Fperm_SI_Woolf2021!$E$9:$E$93-AF$58)-63.1579*EXP(-0.19*Fperm_SI_Woolf2021!$E$9:$E$93)+63.1579*EXP(-0.19*AF$58))/(Fperm_SI_Woolf2021!$E$9:$E$93-AF$58))*(AF$58-Fperm_SI_Woolf2021!$E$9:$E$93)/10))) + Fperm_SI_Woolf2021!$G$9:$G$93*EXP(-Fperm_SI_Woolf2021!$J$9:$J$93*$C134*IF(AF$58=Fperm_SI_Woolf2021!$E$9:$E$93,1,EXP(LN((1.1*(Fperm_SI_Woolf2021!$E$9:$E$93-AF$58)-63.1579*EXP(-0.19*Fperm_SI_Woolf2021!$E$9:$E$93)+63.1579*EXP(-0.19*AF$58))/(Fperm_SI_Woolf2021!$E$9:$E$93-AF$58))*(AF$58-Fperm_SI_Woolf2021!$E$9:$E$93)/10))) + Fperm_SI_Woolf2021!$H$9:$H$93*EXP(-Fperm_SI_Woolf2021!$K$9:$K$93*$C134*IF(AF$58=Fperm_SI_Woolf2021!$E$9:$E$93,1,EXP(LN((1.1*(Fperm_SI_Woolf2021!$E$9:$E$93-AF$58)-63.1579*EXP(-0.19*Fperm_SI_Woolf2021!$E$9:$E$93)+63.1579*EXP(-0.19*AF$58))/(Fperm_SI_Woolf2021!$E$9:$E$93-AF$58))*(AF$58-Fperm_SI_Woolf2021!$E$9:$E$93)/10))),Fperm_SI_Woolf2021!$D$9:$D$93))</f>
        <v>0.23606431470940786</v>
      </c>
      <c r="AG134" s="51" cm="1">
        <f t="array" ref="AG134">MIN(1,SLOPE(Fperm_SI_Woolf2021!$F$9:$F$93*EXP(-Fperm_SI_Woolf2021!$I$9:$I$93*$C134*IF(AG$58=Fperm_SI_Woolf2021!$E$9:$E$93,1,EXP(LN((1.1*(Fperm_SI_Woolf2021!$E$9:$E$93-AG$58)-63.1579*EXP(-0.19*Fperm_SI_Woolf2021!$E$9:$E$93)+63.1579*EXP(-0.19*AG$58))/(Fperm_SI_Woolf2021!$E$9:$E$93-AG$58))*(AG$58-Fperm_SI_Woolf2021!$E$9:$E$93)/10))) + Fperm_SI_Woolf2021!$G$9:$G$93*EXP(-Fperm_SI_Woolf2021!$J$9:$J$93*$C134*IF(AG$58=Fperm_SI_Woolf2021!$E$9:$E$93,1,EXP(LN((1.1*(Fperm_SI_Woolf2021!$E$9:$E$93-AG$58)-63.1579*EXP(-0.19*Fperm_SI_Woolf2021!$E$9:$E$93)+63.1579*EXP(-0.19*AG$58))/(Fperm_SI_Woolf2021!$E$9:$E$93-AG$58))*(AG$58-Fperm_SI_Woolf2021!$E$9:$E$93)/10))) + Fperm_SI_Woolf2021!$H$9:$H$93*EXP(-Fperm_SI_Woolf2021!$K$9:$K$93*$C134*IF(AG$58=Fperm_SI_Woolf2021!$E$9:$E$93,1,EXP(LN((1.1*(Fperm_SI_Woolf2021!$E$9:$E$93-AG$58)-63.1579*EXP(-0.19*Fperm_SI_Woolf2021!$E$9:$E$93)+63.1579*EXP(-0.19*AG$58))/(Fperm_SI_Woolf2021!$E$9:$E$93-AG$58))*(AG$58-Fperm_SI_Woolf2021!$E$9:$E$93)/10))),Fperm_SI_Woolf2021!$D$9:$D$93)*AG$57+INTERCEPT(Fperm_SI_Woolf2021!$F$9:$F$93*EXP(-Fperm_SI_Woolf2021!$I$9:$I$93*$C134*IF(AG$58=Fperm_SI_Woolf2021!$E$9:$E$93,1,EXP(LN((1.1*(Fperm_SI_Woolf2021!$E$9:$E$93-AG$58)-63.1579*EXP(-0.19*Fperm_SI_Woolf2021!$E$9:$E$93)+63.1579*EXP(-0.19*AG$58))/(Fperm_SI_Woolf2021!$E$9:$E$93-AG$58))*(AG$58-Fperm_SI_Woolf2021!$E$9:$E$93)/10))) + Fperm_SI_Woolf2021!$G$9:$G$93*EXP(-Fperm_SI_Woolf2021!$J$9:$J$93*$C134*IF(AG$58=Fperm_SI_Woolf2021!$E$9:$E$93,1,EXP(LN((1.1*(Fperm_SI_Woolf2021!$E$9:$E$93-AG$58)-63.1579*EXP(-0.19*Fperm_SI_Woolf2021!$E$9:$E$93)+63.1579*EXP(-0.19*AG$58))/(Fperm_SI_Woolf2021!$E$9:$E$93-AG$58))*(AG$58-Fperm_SI_Woolf2021!$E$9:$E$93)/10))) + Fperm_SI_Woolf2021!$H$9:$H$93*EXP(-Fperm_SI_Woolf2021!$K$9:$K$93*$C134*IF(AG$58=Fperm_SI_Woolf2021!$E$9:$E$93,1,EXP(LN((1.1*(Fperm_SI_Woolf2021!$E$9:$E$93-AG$58)-63.1579*EXP(-0.19*Fperm_SI_Woolf2021!$E$9:$E$93)+63.1579*EXP(-0.19*AG$58))/(Fperm_SI_Woolf2021!$E$9:$E$93-AG$58))*(AG$58-Fperm_SI_Woolf2021!$E$9:$E$93)/10))),Fperm_SI_Woolf2021!$D$9:$D$93))</f>
        <v>0.21064656520853958</v>
      </c>
      <c r="AH134" s="51" cm="1">
        <f t="array" ref="AH134">MIN(1,SLOPE(Fperm_SI_Woolf2021!$F$9:$F$93*EXP(-Fperm_SI_Woolf2021!$I$9:$I$93*$C134*IF(AH$58=Fperm_SI_Woolf2021!$E$9:$E$93,1,EXP(LN((1.1*(Fperm_SI_Woolf2021!$E$9:$E$93-AH$58)-63.1579*EXP(-0.19*Fperm_SI_Woolf2021!$E$9:$E$93)+63.1579*EXP(-0.19*AH$58))/(Fperm_SI_Woolf2021!$E$9:$E$93-AH$58))*(AH$58-Fperm_SI_Woolf2021!$E$9:$E$93)/10))) + Fperm_SI_Woolf2021!$G$9:$G$93*EXP(-Fperm_SI_Woolf2021!$J$9:$J$93*$C134*IF(AH$58=Fperm_SI_Woolf2021!$E$9:$E$93,1,EXP(LN((1.1*(Fperm_SI_Woolf2021!$E$9:$E$93-AH$58)-63.1579*EXP(-0.19*Fperm_SI_Woolf2021!$E$9:$E$93)+63.1579*EXP(-0.19*AH$58))/(Fperm_SI_Woolf2021!$E$9:$E$93-AH$58))*(AH$58-Fperm_SI_Woolf2021!$E$9:$E$93)/10))) + Fperm_SI_Woolf2021!$H$9:$H$93*EXP(-Fperm_SI_Woolf2021!$K$9:$K$93*$C134*IF(AH$58=Fperm_SI_Woolf2021!$E$9:$E$93,1,EXP(LN((1.1*(Fperm_SI_Woolf2021!$E$9:$E$93-AH$58)-63.1579*EXP(-0.19*Fperm_SI_Woolf2021!$E$9:$E$93)+63.1579*EXP(-0.19*AH$58))/(Fperm_SI_Woolf2021!$E$9:$E$93-AH$58))*(AH$58-Fperm_SI_Woolf2021!$E$9:$E$93)/10))),Fperm_SI_Woolf2021!$D$9:$D$93)*AH$57+INTERCEPT(Fperm_SI_Woolf2021!$F$9:$F$93*EXP(-Fperm_SI_Woolf2021!$I$9:$I$93*$C134*IF(AH$58=Fperm_SI_Woolf2021!$E$9:$E$93,1,EXP(LN((1.1*(Fperm_SI_Woolf2021!$E$9:$E$93-AH$58)-63.1579*EXP(-0.19*Fperm_SI_Woolf2021!$E$9:$E$93)+63.1579*EXP(-0.19*AH$58))/(Fperm_SI_Woolf2021!$E$9:$E$93-AH$58))*(AH$58-Fperm_SI_Woolf2021!$E$9:$E$93)/10))) + Fperm_SI_Woolf2021!$G$9:$G$93*EXP(-Fperm_SI_Woolf2021!$J$9:$J$93*$C134*IF(AH$58=Fperm_SI_Woolf2021!$E$9:$E$93,1,EXP(LN((1.1*(Fperm_SI_Woolf2021!$E$9:$E$93-AH$58)-63.1579*EXP(-0.19*Fperm_SI_Woolf2021!$E$9:$E$93)+63.1579*EXP(-0.19*AH$58))/(Fperm_SI_Woolf2021!$E$9:$E$93-AH$58))*(AH$58-Fperm_SI_Woolf2021!$E$9:$E$93)/10))) + Fperm_SI_Woolf2021!$H$9:$H$93*EXP(-Fperm_SI_Woolf2021!$K$9:$K$93*$C134*IF(AH$58=Fperm_SI_Woolf2021!$E$9:$E$93,1,EXP(LN((1.1*(Fperm_SI_Woolf2021!$E$9:$E$93-AH$58)-63.1579*EXP(-0.19*Fperm_SI_Woolf2021!$E$9:$E$93)+63.1579*EXP(-0.19*AH$58))/(Fperm_SI_Woolf2021!$E$9:$E$93-AH$58))*(AH$58-Fperm_SI_Woolf2021!$E$9:$E$93)/10))),Fperm_SI_Woolf2021!$D$9:$D$93))</f>
        <v>0.39434101876197408</v>
      </c>
      <c r="AI134" s="51" cm="1">
        <f t="array" ref="AI134">MIN(1,SLOPE(Fperm_SI_Woolf2021!$F$9:$F$93*EXP(-Fperm_SI_Woolf2021!$I$9:$I$93*$C134*IF(AI$58=Fperm_SI_Woolf2021!$E$9:$E$93,1,EXP(LN((1.1*(Fperm_SI_Woolf2021!$E$9:$E$93-AI$58)-63.1579*EXP(-0.19*Fperm_SI_Woolf2021!$E$9:$E$93)+63.1579*EXP(-0.19*AI$58))/(Fperm_SI_Woolf2021!$E$9:$E$93-AI$58))*(AI$58-Fperm_SI_Woolf2021!$E$9:$E$93)/10))) + Fperm_SI_Woolf2021!$G$9:$G$93*EXP(-Fperm_SI_Woolf2021!$J$9:$J$93*$C134*IF(AI$58=Fperm_SI_Woolf2021!$E$9:$E$93,1,EXP(LN((1.1*(Fperm_SI_Woolf2021!$E$9:$E$93-AI$58)-63.1579*EXP(-0.19*Fperm_SI_Woolf2021!$E$9:$E$93)+63.1579*EXP(-0.19*AI$58))/(Fperm_SI_Woolf2021!$E$9:$E$93-AI$58))*(AI$58-Fperm_SI_Woolf2021!$E$9:$E$93)/10))) + Fperm_SI_Woolf2021!$H$9:$H$93*EXP(-Fperm_SI_Woolf2021!$K$9:$K$93*$C134*IF(AI$58=Fperm_SI_Woolf2021!$E$9:$E$93,1,EXP(LN((1.1*(Fperm_SI_Woolf2021!$E$9:$E$93-AI$58)-63.1579*EXP(-0.19*Fperm_SI_Woolf2021!$E$9:$E$93)+63.1579*EXP(-0.19*AI$58))/(Fperm_SI_Woolf2021!$E$9:$E$93-AI$58))*(AI$58-Fperm_SI_Woolf2021!$E$9:$E$93)/10))),Fperm_SI_Woolf2021!$D$9:$D$93)*AI$57+INTERCEPT(Fperm_SI_Woolf2021!$F$9:$F$93*EXP(-Fperm_SI_Woolf2021!$I$9:$I$93*$C134*IF(AI$58=Fperm_SI_Woolf2021!$E$9:$E$93,1,EXP(LN((1.1*(Fperm_SI_Woolf2021!$E$9:$E$93-AI$58)-63.1579*EXP(-0.19*Fperm_SI_Woolf2021!$E$9:$E$93)+63.1579*EXP(-0.19*AI$58))/(Fperm_SI_Woolf2021!$E$9:$E$93-AI$58))*(AI$58-Fperm_SI_Woolf2021!$E$9:$E$93)/10))) + Fperm_SI_Woolf2021!$G$9:$G$93*EXP(-Fperm_SI_Woolf2021!$J$9:$J$93*$C134*IF(AI$58=Fperm_SI_Woolf2021!$E$9:$E$93,1,EXP(LN((1.1*(Fperm_SI_Woolf2021!$E$9:$E$93-AI$58)-63.1579*EXP(-0.19*Fperm_SI_Woolf2021!$E$9:$E$93)+63.1579*EXP(-0.19*AI$58))/(Fperm_SI_Woolf2021!$E$9:$E$93-AI$58))*(AI$58-Fperm_SI_Woolf2021!$E$9:$E$93)/10))) + Fperm_SI_Woolf2021!$H$9:$H$93*EXP(-Fperm_SI_Woolf2021!$K$9:$K$93*$C134*IF(AI$58=Fperm_SI_Woolf2021!$E$9:$E$93,1,EXP(LN((1.1*(Fperm_SI_Woolf2021!$E$9:$E$93-AI$58)-63.1579*EXP(-0.19*Fperm_SI_Woolf2021!$E$9:$E$93)+63.1579*EXP(-0.19*AI$58))/(Fperm_SI_Woolf2021!$E$9:$E$93-AI$58))*(AI$58-Fperm_SI_Woolf2021!$E$9:$E$93)/10))),Fperm_SI_Woolf2021!$D$9:$D$93))</f>
        <v>0.37577450013046643</v>
      </c>
      <c r="AJ134" s="51" cm="1">
        <f t="array" ref="AJ134">MIN(1,SLOPE(Fperm_SI_Woolf2021!$F$9:$F$93*EXP(-Fperm_SI_Woolf2021!$I$9:$I$93*$C134*IF(AJ$58=Fperm_SI_Woolf2021!$E$9:$E$93,1,EXP(LN((1.1*(Fperm_SI_Woolf2021!$E$9:$E$93-AJ$58)-63.1579*EXP(-0.19*Fperm_SI_Woolf2021!$E$9:$E$93)+63.1579*EXP(-0.19*AJ$58))/(Fperm_SI_Woolf2021!$E$9:$E$93-AJ$58))*(AJ$58-Fperm_SI_Woolf2021!$E$9:$E$93)/10))) + Fperm_SI_Woolf2021!$G$9:$G$93*EXP(-Fperm_SI_Woolf2021!$J$9:$J$93*$C134*IF(AJ$58=Fperm_SI_Woolf2021!$E$9:$E$93,1,EXP(LN((1.1*(Fperm_SI_Woolf2021!$E$9:$E$93-AJ$58)-63.1579*EXP(-0.19*Fperm_SI_Woolf2021!$E$9:$E$93)+63.1579*EXP(-0.19*AJ$58))/(Fperm_SI_Woolf2021!$E$9:$E$93-AJ$58))*(AJ$58-Fperm_SI_Woolf2021!$E$9:$E$93)/10))) + Fperm_SI_Woolf2021!$H$9:$H$93*EXP(-Fperm_SI_Woolf2021!$K$9:$K$93*$C134*IF(AJ$58=Fperm_SI_Woolf2021!$E$9:$E$93,1,EXP(LN((1.1*(Fperm_SI_Woolf2021!$E$9:$E$93-AJ$58)-63.1579*EXP(-0.19*Fperm_SI_Woolf2021!$E$9:$E$93)+63.1579*EXP(-0.19*AJ$58))/(Fperm_SI_Woolf2021!$E$9:$E$93-AJ$58))*(AJ$58-Fperm_SI_Woolf2021!$E$9:$E$93)/10))),Fperm_SI_Woolf2021!$D$9:$D$93)*AJ$57+INTERCEPT(Fperm_SI_Woolf2021!$F$9:$F$93*EXP(-Fperm_SI_Woolf2021!$I$9:$I$93*$C134*IF(AJ$58=Fperm_SI_Woolf2021!$E$9:$E$93,1,EXP(LN((1.1*(Fperm_SI_Woolf2021!$E$9:$E$93-AJ$58)-63.1579*EXP(-0.19*Fperm_SI_Woolf2021!$E$9:$E$93)+63.1579*EXP(-0.19*AJ$58))/(Fperm_SI_Woolf2021!$E$9:$E$93-AJ$58))*(AJ$58-Fperm_SI_Woolf2021!$E$9:$E$93)/10))) + Fperm_SI_Woolf2021!$G$9:$G$93*EXP(-Fperm_SI_Woolf2021!$J$9:$J$93*$C134*IF(AJ$58=Fperm_SI_Woolf2021!$E$9:$E$93,1,EXP(LN((1.1*(Fperm_SI_Woolf2021!$E$9:$E$93-AJ$58)-63.1579*EXP(-0.19*Fperm_SI_Woolf2021!$E$9:$E$93)+63.1579*EXP(-0.19*AJ$58))/(Fperm_SI_Woolf2021!$E$9:$E$93-AJ$58))*(AJ$58-Fperm_SI_Woolf2021!$E$9:$E$93)/10))) + Fperm_SI_Woolf2021!$H$9:$H$93*EXP(-Fperm_SI_Woolf2021!$K$9:$K$93*$C134*IF(AJ$58=Fperm_SI_Woolf2021!$E$9:$E$93,1,EXP(LN((1.1*(Fperm_SI_Woolf2021!$E$9:$E$93-AJ$58)-63.1579*EXP(-0.19*Fperm_SI_Woolf2021!$E$9:$E$93)+63.1579*EXP(-0.19*AJ$58))/(Fperm_SI_Woolf2021!$E$9:$E$93-AJ$58))*(AJ$58-Fperm_SI_Woolf2021!$E$9:$E$93)/10))),Fperm_SI_Woolf2021!$D$9:$D$93))</f>
        <v>0.35720798149895883</v>
      </c>
      <c r="AK134" s="51" cm="1">
        <f t="array" ref="AK134">MIN(1,SLOPE(Fperm_SI_Woolf2021!$F$9:$F$93*EXP(-Fperm_SI_Woolf2021!$I$9:$I$93*$C134*IF(AK$58=Fperm_SI_Woolf2021!$E$9:$E$93,1,EXP(LN((1.1*(Fperm_SI_Woolf2021!$E$9:$E$93-AK$58)-63.1579*EXP(-0.19*Fperm_SI_Woolf2021!$E$9:$E$93)+63.1579*EXP(-0.19*AK$58))/(Fperm_SI_Woolf2021!$E$9:$E$93-AK$58))*(AK$58-Fperm_SI_Woolf2021!$E$9:$E$93)/10))) + Fperm_SI_Woolf2021!$G$9:$G$93*EXP(-Fperm_SI_Woolf2021!$J$9:$J$93*$C134*IF(AK$58=Fperm_SI_Woolf2021!$E$9:$E$93,1,EXP(LN((1.1*(Fperm_SI_Woolf2021!$E$9:$E$93-AK$58)-63.1579*EXP(-0.19*Fperm_SI_Woolf2021!$E$9:$E$93)+63.1579*EXP(-0.19*AK$58))/(Fperm_SI_Woolf2021!$E$9:$E$93-AK$58))*(AK$58-Fperm_SI_Woolf2021!$E$9:$E$93)/10))) + Fperm_SI_Woolf2021!$H$9:$H$93*EXP(-Fperm_SI_Woolf2021!$K$9:$K$93*$C134*IF(AK$58=Fperm_SI_Woolf2021!$E$9:$E$93,1,EXP(LN((1.1*(Fperm_SI_Woolf2021!$E$9:$E$93-AK$58)-63.1579*EXP(-0.19*Fperm_SI_Woolf2021!$E$9:$E$93)+63.1579*EXP(-0.19*AK$58))/(Fperm_SI_Woolf2021!$E$9:$E$93-AK$58))*(AK$58-Fperm_SI_Woolf2021!$E$9:$E$93)/10))),Fperm_SI_Woolf2021!$D$9:$D$93)*AK$57+INTERCEPT(Fperm_SI_Woolf2021!$F$9:$F$93*EXP(-Fperm_SI_Woolf2021!$I$9:$I$93*$C134*IF(AK$58=Fperm_SI_Woolf2021!$E$9:$E$93,1,EXP(LN((1.1*(Fperm_SI_Woolf2021!$E$9:$E$93-AK$58)-63.1579*EXP(-0.19*Fperm_SI_Woolf2021!$E$9:$E$93)+63.1579*EXP(-0.19*AK$58))/(Fperm_SI_Woolf2021!$E$9:$E$93-AK$58))*(AK$58-Fperm_SI_Woolf2021!$E$9:$E$93)/10))) + Fperm_SI_Woolf2021!$G$9:$G$93*EXP(-Fperm_SI_Woolf2021!$J$9:$J$93*$C134*IF(AK$58=Fperm_SI_Woolf2021!$E$9:$E$93,1,EXP(LN((1.1*(Fperm_SI_Woolf2021!$E$9:$E$93-AK$58)-63.1579*EXP(-0.19*Fperm_SI_Woolf2021!$E$9:$E$93)+63.1579*EXP(-0.19*AK$58))/(Fperm_SI_Woolf2021!$E$9:$E$93-AK$58))*(AK$58-Fperm_SI_Woolf2021!$E$9:$E$93)/10))) + Fperm_SI_Woolf2021!$H$9:$H$93*EXP(-Fperm_SI_Woolf2021!$K$9:$K$93*$C134*IF(AK$58=Fperm_SI_Woolf2021!$E$9:$E$93,1,EXP(LN((1.1*(Fperm_SI_Woolf2021!$E$9:$E$93-AK$58)-63.1579*EXP(-0.19*Fperm_SI_Woolf2021!$E$9:$E$93)+63.1579*EXP(-0.19*AK$58))/(Fperm_SI_Woolf2021!$E$9:$E$93-AK$58))*(AK$58-Fperm_SI_Woolf2021!$E$9:$E$93)/10))),Fperm_SI_Woolf2021!$D$9:$D$93))</f>
        <v>0.33864146286745117</v>
      </c>
      <c r="AL134" s="51" cm="1">
        <f t="array" ref="AL134">MIN(1,SLOPE(Fperm_SI_Woolf2021!$F$9:$F$93*EXP(-Fperm_SI_Woolf2021!$I$9:$I$93*$C134*IF(AL$58=Fperm_SI_Woolf2021!$E$9:$E$93,1,EXP(LN((1.1*(Fperm_SI_Woolf2021!$E$9:$E$93-AL$58)-63.1579*EXP(-0.19*Fperm_SI_Woolf2021!$E$9:$E$93)+63.1579*EXP(-0.19*AL$58))/(Fperm_SI_Woolf2021!$E$9:$E$93-AL$58))*(AL$58-Fperm_SI_Woolf2021!$E$9:$E$93)/10))) + Fperm_SI_Woolf2021!$G$9:$G$93*EXP(-Fperm_SI_Woolf2021!$J$9:$J$93*$C134*IF(AL$58=Fperm_SI_Woolf2021!$E$9:$E$93,1,EXP(LN((1.1*(Fperm_SI_Woolf2021!$E$9:$E$93-AL$58)-63.1579*EXP(-0.19*Fperm_SI_Woolf2021!$E$9:$E$93)+63.1579*EXP(-0.19*AL$58))/(Fperm_SI_Woolf2021!$E$9:$E$93-AL$58))*(AL$58-Fperm_SI_Woolf2021!$E$9:$E$93)/10))) + Fperm_SI_Woolf2021!$H$9:$H$93*EXP(-Fperm_SI_Woolf2021!$K$9:$K$93*$C134*IF(AL$58=Fperm_SI_Woolf2021!$E$9:$E$93,1,EXP(LN((1.1*(Fperm_SI_Woolf2021!$E$9:$E$93-AL$58)-63.1579*EXP(-0.19*Fperm_SI_Woolf2021!$E$9:$E$93)+63.1579*EXP(-0.19*AL$58))/(Fperm_SI_Woolf2021!$E$9:$E$93-AL$58))*(AL$58-Fperm_SI_Woolf2021!$E$9:$E$93)/10))),Fperm_SI_Woolf2021!$D$9:$D$93)*AL$57+INTERCEPT(Fperm_SI_Woolf2021!$F$9:$F$93*EXP(-Fperm_SI_Woolf2021!$I$9:$I$93*$C134*IF(AL$58=Fperm_SI_Woolf2021!$E$9:$E$93,1,EXP(LN((1.1*(Fperm_SI_Woolf2021!$E$9:$E$93-AL$58)-63.1579*EXP(-0.19*Fperm_SI_Woolf2021!$E$9:$E$93)+63.1579*EXP(-0.19*AL$58))/(Fperm_SI_Woolf2021!$E$9:$E$93-AL$58))*(AL$58-Fperm_SI_Woolf2021!$E$9:$E$93)/10))) + Fperm_SI_Woolf2021!$G$9:$G$93*EXP(-Fperm_SI_Woolf2021!$J$9:$J$93*$C134*IF(AL$58=Fperm_SI_Woolf2021!$E$9:$E$93,1,EXP(LN((1.1*(Fperm_SI_Woolf2021!$E$9:$E$93-AL$58)-63.1579*EXP(-0.19*Fperm_SI_Woolf2021!$E$9:$E$93)+63.1579*EXP(-0.19*AL$58))/(Fperm_SI_Woolf2021!$E$9:$E$93-AL$58))*(AL$58-Fperm_SI_Woolf2021!$E$9:$E$93)/10))) + Fperm_SI_Woolf2021!$H$9:$H$93*EXP(-Fperm_SI_Woolf2021!$K$9:$K$93*$C134*IF(AL$58=Fperm_SI_Woolf2021!$E$9:$E$93,1,EXP(LN((1.1*(Fperm_SI_Woolf2021!$E$9:$E$93-AL$58)-63.1579*EXP(-0.19*Fperm_SI_Woolf2021!$E$9:$E$93)+63.1579*EXP(-0.19*AL$58))/(Fperm_SI_Woolf2021!$E$9:$E$93-AL$58))*(AL$58-Fperm_SI_Woolf2021!$E$9:$E$93)/10))),Fperm_SI_Woolf2021!$D$9:$D$93))</f>
        <v>0.32007494423594351</v>
      </c>
      <c r="AM134" s="51" cm="1">
        <f t="array" ref="AM134">MIN(1,SLOPE(Fperm_SI_Woolf2021!$F$9:$F$93*EXP(-Fperm_SI_Woolf2021!$I$9:$I$93*$C134*IF(AM$58=Fperm_SI_Woolf2021!$E$9:$E$93,1,EXP(LN((1.1*(Fperm_SI_Woolf2021!$E$9:$E$93-AM$58)-63.1579*EXP(-0.19*Fperm_SI_Woolf2021!$E$9:$E$93)+63.1579*EXP(-0.19*AM$58))/(Fperm_SI_Woolf2021!$E$9:$E$93-AM$58))*(AM$58-Fperm_SI_Woolf2021!$E$9:$E$93)/10))) + Fperm_SI_Woolf2021!$G$9:$G$93*EXP(-Fperm_SI_Woolf2021!$J$9:$J$93*$C134*IF(AM$58=Fperm_SI_Woolf2021!$E$9:$E$93,1,EXP(LN((1.1*(Fperm_SI_Woolf2021!$E$9:$E$93-AM$58)-63.1579*EXP(-0.19*Fperm_SI_Woolf2021!$E$9:$E$93)+63.1579*EXP(-0.19*AM$58))/(Fperm_SI_Woolf2021!$E$9:$E$93-AM$58))*(AM$58-Fperm_SI_Woolf2021!$E$9:$E$93)/10))) + Fperm_SI_Woolf2021!$H$9:$H$93*EXP(-Fperm_SI_Woolf2021!$K$9:$K$93*$C134*IF(AM$58=Fperm_SI_Woolf2021!$E$9:$E$93,1,EXP(LN((1.1*(Fperm_SI_Woolf2021!$E$9:$E$93-AM$58)-63.1579*EXP(-0.19*Fperm_SI_Woolf2021!$E$9:$E$93)+63.1579*EXP(-0.19*AM$58))/(Fperm_SI_Woolf2021!$E$9:$E$93-AM$58))*(AM$58-Fperm_SI_Woolf2021!$E$9:$E$93)/10))),Fperm_SI_Woolf2021!$D$9:$D$93)*AM$57+INTERCEPT(Fperm_SI_Woolf2021!$F$9:$F$93*EXP(-Fperm_SI_Woolf2021!$I$9:$I$93*$C134*IF(AM$58=Fperm_SI_Woolf2021!$E$9:$E$93,1,EXP(LN((1.1*(Fperm_SI_Woolf2021!$E$9:$E$93-AM$58)-63.1579*EXP(-0.19*Fperm_SI_Woolf2021!$E$9:$E$93)+63.1579*EXP(-0.19*AM$58))/(Fperm_SI_Woolf2021!$E$9:$E$93-AM$58))*(AM$58-Fperm_SI_Woolf2021!$E$9:$E$93)/10))) + Fperm_SI_Woolf2021!$G$9:$G$93*EXP(-Fperm_SI_Woolf2021!$J$9:$J$93*$C134*IF(AM$58=Fperm_SI_Woolf2021!$E$9:$E$93,1,EXP(LN((1.1*(Fperm_SI_Woolf2021!$E$9:$E$93-AM$58)-63.1579*EXP(-0.19*Fperm_SI_Woolf2021!$E$9:$E$93)+63.1579*EXP(-0.19*AM$58))/(Fperm_SI_Woolf2021!$E$9:$E$93-AM$58))*(AM$58-Fperm_SI_Woolf2021!$E$9:$E$93)/10))) + Fperm_SI_Woolf2021!$H$9:$H$93*EXP(-Fperm_SI_Woolf2021!$K$9:$K$93*$C134*IF(AM$58=Fperm_SI_Woolf2021!$E$9:$E$93,1,EXP(LN((1.1*(Fperm_SI_Woolf2021!$E$9:$E$93-AM$58)-63.1579*EXP(-0.19*Fperm_SI_Woolf2021!$E$9:$E$93)+63.1579*EXP(-0.19*AM$58))/(Fperm_SI_Woolf2021!$E$9:$E$93-AM$58))*(AM$58-Fperm_SI_Woolf2021!$E$9:$E$93)/10))),Fperm_SI_Woolf2021!$D$9:$D$93))</f>
        <v>0.30150842560443586</v>
      </c>
      <c r="AN134" s="51" cm="1">
        <f t="array" ref="AN134">MIN(1,SLOPE(Fperm_SI_Woolf2021!$F$9:$F$93*EXP(-Fperm_SI_Woolf2021!$I$9:$I$93*$C134*IF(AN$58=Fperm_SI_Woolf2021!$E$9:$E$93,1,EXP(LN((1.1*(Fperm_SI_Woolf2021!$E$9:$E$93-AN$58)-63.1579*EXP(-0.19*Fperm_SI_Woolf2021!$E$9:$E$93)+63.1579*EXP(-0.19*AN$58))/(Fperm_SI_Woolf2021!$E$9:$E$93-AN$58))*(AN$58-Fperm_SI_Woolf2021!$E$9:$E$93)/10))) + Fperm_SI_Woolf2021!$G$9:$G$93*EXP(-Fperm_SI_Woolf2021!$J$9:$J$93*$C134*IF(AN$58=Fperm_SI_Woolf2021!$E$9:$E$93,1,EXP(LN((1.1*(Fperm_SI_Woolf2021!$E$9:$E$93-AN$58)-63.1579*EXP(-0.19*Fperm_SI_Woolf2021!$E$9:$E$93)+63.1579*EXP(-0.19*AN$58))/(Fperm_SI_Woolf2021!$E$9:$E$93-AN$58))*(AN$58-Fperm_SI_Woolf2021!$E$9:$E$93)/10))) + Fperm_SI_Woolf2021!$H$9:$H$93*EXP(-Fperm_SI_Woolf2021!$K$9:$K$93*$C134*IF(AN$58=Fperm_SI_Woolf2021!$E$9:$E$93,1,EXP(LN((1.1*(Fperm_SI_Woolf2021!$E$9:$E$93-AN$58)-63.1579*EXP(-0.19*Fperm_SI_Woolf2021!$E$9:$E$93)+63.1579*EXP(-0.19*AN$58))/(Fperm_SI_Woolf2021!$E$9:$E$93-AN$58))*(AN$58-Fperm_SI_Woolf2021!$E$9:$E$93)/10))),Fperm_SI_Woolf2021!$D$9:$D$93)*AN$57+INTERCEPT(Fperm_SI_Woolf2021!$F$9:$F$93*EXP(-Fperm_SI_Woolf2021!$I$9:$I$93*$C134*IF(AN$58=Fperm_SI_Woolf2021!$E$9:$E$93,1,EXP(LN((1.1*(Fperm_SI_Woolf2021!$E$9:$E$93-AN$58)-63.1579*EXP(-0.19*Fperm_SI_Woolf2021!$E$9:$E$93)+63.1579*EXP(-0.19*AN$58))/(Fperm_SI_Woolf2021!$E$9:$E$93-AN$58))*(AN$58-Fperm_SI_Woolf2021!$E$9:$E$93)/10))) + Fperm_SI_Woolf2021!$G$9:$G$93*EXP(-Fperm_SI_Woolf2021!$J$9:$J$93*$C134*IF(AN$58=Fperm_SI_Woolf2021!$E$9:$E$93,1,EXP(LN((1.1*(Fperm_SI_Woolf2021!$E$9:$E$93-AN$58)-63.1579*EXP(-0.19*Fperm_SI_Woolf2021!$E$9:$E$93)+63.1579*EXP(-0.19*AN$58))/(Fperm_SI_Woolf2021!$E$9:$E$93-AN$58))*(AN$58-Fperm_SI_Woolf2021!$E$9:$E$93)/10))) + Fperm_SI_Woolf2021!$H$9:$H$93*EXP(-Fperm_SI_Woolf2021!$K$9:$K$93*$C134*IF(AN$58=Fperm_SI_Woolf2021!$E$9:$E$93,1,EXP(LN((1.1*(Fperm_SI_Woolf2021!$E$9:$E$93-AN$58)-63.1579*EXP(-0.19*Fperm_SI_Woolf2021!$E$9:$E$93)+63.1579*EXP(-0.19*AN$58))/(Fperm_SI_Woolf2021!$E$9:$E$93-AN$58))*(AN$58-Fperm_SI_Woolf2021!$E$9:$E$93)/10))),Fperm_SI_Woolf2021!$D$9:$D$93))</f>
        <v>0.2829419069729282</v>
      </c>
      <c r="AO134" s="51" cm="1">
        <f t="array" ref="AO134">MIN(1,SLOPE(Fperm_SI_Woolf2021!$F$9:$F$93*EXP(-Fperm_SI_Woolf2021!$I$9:$I$93*$C134*IF(AO$58=Fperm_SI_Woolf2021!$E$9:$E$93,1,EXP(LN((1.1*(Fperm_SI_Woolf2021!$E$9:$E$93-AO$58)-63.1579*EXP(-0.19*Fperm_SI_Woolf2021!$E$9:$E$93)+63.1579*EXP(-0.19*AO$58))/(Fperm_SI_Woolf2021!$E$9:$E$93-AO$58))*(AO$58-Fperm_SI_Woolf2021!$E$9:$E$93)/10))) + Fperm_SI_Woolf2021!$G$9:$G$93*EXP(-Fperm_SI_Woolf2021!$J$9:$J$93*$C134*IF(AO$58=Fperm_SI_Woolf2021!$E$9:$E$93,1,EXP(LN((1.1*(Fperm_SI_Woolf2021!$E$9:$E$93-AO$58)-63.1579*EXP(-0.19*Fperm_SI_Woolf2021!$E$9:$E$93)+63.1579*EXP(-0.19*AO$58))/(Fperm_SI_Woolf2021!$E$9:$E$93-AO$58))*(AO$58-Fperm_SI_Woolf2021!$E$9:$E$93)/10))) + Fperm_SI_Woolf2021!$H$9:$H$93*EXP(-Fperm_SI_Woolf2021!$K$9:$K$93*$C134*IF(AO$58=Fperm_SI_Woolf2021!$E$9:$E$93,1,EXP(LN((1.1*(Fperm_SI_Woolf2021!$E$9:$E$93-AO$58)-63.1579*EXP(-0.19*Fperm_SI_Woolf2021!$E$9:$E$93)+63.1579*EXP(-0.19*AO$58))/(Fperm_SI_Woolf2021!$E$9:$E$93-AO$58))*(AO$58-Fperm_SI_Woolf2021!$E$9:$E$93)/10))),Fperm_SI_Woolf2021!$D$9:$D$93)*AO$57+INTERCEPT(Fperm_SI_Woolf2021!$F$9:$F$93*EXP(-Fperm_SI_Woolf2021!$I$9:$I$93*$C134*IF(AO$58=Fperm_SI_Woolf2021!$E$9:$E$93,1,EXP(LN((1.1*(Fperm_SI_Woolf2021!$E$9:$E$93-AO$58)-63.1579*EXP(-0.19*Fperm_SI_Woolf2021!$E$9:$E$93)+63.1579*EXP(-0.19*AO$58))/(Fperm_SI_Woolf2021!$E$9:$E$93-AO$58))*(AO$58-Fperm_SI_Woolf2021!$E$9:$E$93)/10))) + Fperm_SI_Woolf2021!$G$9:$G$93*EXP(-Fperm_SI_Woolf2021!$J$9:$J$93*$C134*IF(AO$58=Fperm_SI_Woolf2021!$E$9:$E$93,1,EXP(LN((1.1*(Fperm_SI_Woolf2021!$E$9:$E$93-AO$58)-63.1579*EXP(-0.19*Fperm_SI_Woolf2021!$E$9:$E$93)+63.1579*EXP(-0.19*AO$58))/(Fperm_SI_Woolf2021!$E$9:$E$93-AO$58))*(AO$58-Fperm_SI_Woolf2021!$E$9:$E$93)/10))) + Fperm_SI_Woolf2021!$H$9:$H$93*EXP(-Fperm_SI_Woolf2021!$K$9:$K$93*$C134*IF(AO$58=Fperm_SI_Woolf2021!$E$9:$E$93,1,EXP(LN((1.1*(Fperm_SI_Woolf2021!$E$9:$E$93-AO$58)-63.1579*EXP(-0.19*Fperm_SI_Woolf2021!$E$9:$E$93)+63.1579*EXP(-0.19*AO$58))/(Fperm_SI_Woolf2021!$E$9:$E$93-AO$58))*(AO$58-Fperm_SI_Woolf2021!$E$9:$E$93)/10))),Fperm_SI_Woolf2021!$D$9:$D$93))</f>
        <v>0.2643753883414206</v>
      </c>
      <c r="AP134" s="51" cm="1">
        <f t="array" ref="AP134">MIN(1,SLOPE(Fperm_SI_Woolf2021!$F$9:$F$93*EXP(-Fperm_SI_Woolf2021!$I$9:$I$93*$C134*IF(AP$58=Fperm_SI_Woolf2021!$E$9:$E$93,1,EXP(LN((1.1*(Fperm_SI_Woolf2021!$E$9:$E$93-AP$58)-63.1579*EXP(-0.19*Fperm_SI_Woolf2021!$E$9:$E$93)+63.1579*EXP(-0.19*AP$58))/(Fperm_SI_Woolf2021!$E$9:$E$93-AP$58))*(AP$58-Fperm_SI_Woolf2021!$E$9:$E$93)/10))) + Fperm_SI_Woolf2021!$G$9:$G$93*EXP(-Fperm_SI_Woolf2021!$J$9:$J$93*$C134*IF(AP$58=Fperm_SI_Woolf2021!$E$9:$E$93,1,EXP(LN((1.1*(Fperm_SI_Woolf2021!$E$9:$E$93-AP$58)-63.1579*EXP(-0.19*Fperm_SI_Woolf2021!$E$9:$E$93)+63.1579*EXP(-0.19*AP$58))/(Fperm_SI_Woolf2021!$E$9:$E$93-AP$58))*(AP$58-Fperm_SI_Woolf2021!$E$9:$E$93)/10))) + Fperm_SI_Woolf2021!$H$9:$H$93*EXP(-Fperm_SI_Woolf2021!$K$9:$K$93*$C134*IF(AP$58=Fperm_SI_Woolf2021!$E$9:$E$93,1,EXP(LN((1.1*(Fperm_SI_Woolf2021!$E$9:$E$93-AP$58)-63.1579*EXP(-0.19*Fperm_SI_Woolf2021!$E$9:$E$93)+63.1579*EXP(-0.19*AP$58))/(Fperm_SI_Woolf2021!$E$9:$E$93-AP$58))*(AP$58-Fperm_SI_Woolf2021!$E$9:$E$93)/10))),Fperm_SI_Woolf2021!$D$9:$D$93)*AP$57+INTERCEPT(Fperm_SI_Woolf2021!$F$9:$F$93*EXP(-Fperm_SI_Woolf2021!$I$9:$I$93*$C134*IF(AP$58=Fperm_SI_Woolf2021!$E$9:$E$93,1,EXP(LN((1.1*(Fperm_SI_Woolf2021!$E$9:$E$93-AP$58)-63.1579*EXP(-0.19*Fperm_SI_Woolf2021!$E$9:$E$93)+63.1579*EXP(-0.19*AP$58))/(Fperm_SI_Woolf2021!$E$9:$E$93-AP$58))*(AP$58-Fperm_SI_Woolf2021!$E$9:$E$93)/10))) + Fperm_SI_Woolf2021!$G$9:$G$93*EXP(-Fperm_SI_Woolf2021!$J$9:$J$93*$C134*IF(AP$58=Fperm_SI_Woolf2021!$E$9:$E$93,1,EXP(LN((1.1*(Fperm_SI_Woolf2021!$E$9:$E$93-AP$58)-63.1579*EXP(-0.19*Fperm_SI_Woolf2021!$E$9:$E$93)+63.1579*EXP(-0.19*AP$58))/(Fperm_SI_Woolf2021!$E$9:$E$93-AP$58))*(AP$58-Fperm_SI_Woolf2021!$E$9:$E$93)/10))) + Fperm_SI_Woolf2021!$H$9:$H$93*EXP(-Fperm_SI_Woolf2021!$K$9:$K$93*$C134*IF(AP$58=Fperm_SI_Woolf2021!$E$9:$E$93,1,EXP(LN((1.1*(Fperm_SI_Woolf2021!$E$9:$E$93-AP$58)-63.1579*EXP(-0.19*Fperm_SI_Woolf2021!$E$9:$E$93)+63.1579*EXP(-0.19*AP$58))/(Fperm_SI_Woolf2021!$E$9:$E$93-AP$58))*(AP$58-Fperm_SI_Woolf2021!$E$9:$E$93)/10))),Fperm_SI_Woolf2021!$D$9:$D$93))</f>
        <v>0.24580886970991295</v>
      </c>
      <c r="AQ134" s="51" cm="1">
        <f t="array" ref="AQ134">MIN(1,SLOPE(Fperm_SI_Woolf2021!$F$9:$F$93*EXP(-Fperm_SI_Woolf2021!$I$9:$I$93*$C134*IF(AQ$58=Fperm_SI_Woolf2021!$E$9:$E$93,1,EXP(LN((1.1*(Fperm_SI_Woolf2021!$E$9:$E$93-AQ$58)-63.1579*EXP(-0.19*Fperm_SI_Woolf2021!$E$9:$E$93)+63.1579*EXP(-0.19*AQ$58))/(Fperm_SI_Woolf2021!$E$9:$E$93-AQ$58))*(AQ$58-Fperm_SI_Woolf2021!$E$9:$E$93)/10))) + Fperm_SI_Woolf2021!$G$9:$G$93*EXP(-Fperm_SI_Woolf2021!$J$9:$J$93*$C134*IF(AQ$58=Fperm_SI_Woolf2021!$E$9:$E$93,1,EXP(LN((1.1*(Fperm_SI_Woolf2021!$E$9:$E$93-AQ$58)-63.1579*EXP(-0.19*Fperm_SI_Woolf2021!$E$9:$E$93)+63.1579*EXP(-0.19*AQ$58))/(Fperm_SI_Woolf2021!$E$9:$E$93-AQ$58))*(AQ$58-Fperm_SI_Woolf2021!$E$9:$E$93)/10))) + Fperm_SI_Woolf2021!$H$9:$H$93*EXP(-Fperm_SI_Woolf2021!$K$9:$K$93*$C134*IF(AQ$58=Fperm_SI_Woolf2021!$E$9:$E$93,1,EXP(LN((1.1*(Fperm_SI_Woolf2021!$E$9:$E$93-AQ$58)-63.1579*EXP(-0.19*Fperm_SI_Woolf2021!$E$9:$E$93)+63.1579*EXP(-0.19*AQ$58))/(Fperm_SI_Woolf2021!$E$9:$E$93-AQ$58))*(AQ$58-Fperm_SI_Woolf2021!$E$9:$E$93)/10))),Fperm_SI_Woolf2021!$D$9:$D$93)*AQ$57+INTERCEPT(Fperm_SI_Woolf2021!$F$9:$F$93*EXP(-Fperm_SI_Woolf2021!$I$9:$I$93*$C134*IF(AQ$58=Fperm_SI_Woolf2021!$E$9:$E$93,1,EXP(LN((1.1*(Fperm_SI_Woolf2021!$E$9:$E$93-AQ$58)-63.1579*EXP(-0.19*Fperm_SI_Woolf2021!$E$9:$E$93)+63.1579*EXP(-0.19*AQ$58))/(Fperm_SI_Woolf2021!$E$9:$E$93-AQ$58))*(AQ$58-Fperm_SI_Woolf2021!$E$9:$E$93)/10))) + Fperm_SI_Woolf2021!$G$9:$G$93*EXP(-Fperm_SI_Woolf2021!$J$9:$J$93*$C134*IF(AQ$58=Fperm_SI_Woolf2021!$E$9:$E$93,1,EXP(LN((1.1*(Fperm_SI_Woolf2021!$E$9:$E$93-AQ$58)-63.1579*EXP(-0.19*Fperm_SI_Woolf2021!$E$9:$E$93)+63.1579*EXP(-0.19*AQ$58))/(Fperm_SI_Woolf2021!$E$9:$E$93-AQ$58))*(AQ$58-Fperm_SI_Woolf2021!$E$9:$E$93)/10))) + Fperm_SI_Woolf2021!$H$9:$H$93*EXP(-Fperm_SI_Woolf2021!$K$9:$K$93*$C134*IF(AQ$58=Fperm_SI_Woolf2021!$E$9:$E$93,1,EXP(LN((1.1*(Fperm_SI_Woolf2021!$E$9:$E$93-AQ$58)-63.1579*EXP(-0.19*Fperm_SI_Woolf2021!$E$9:$E$93)+63.1579*EXP(-0.19*AQ$58))/(Fperm_SI_Woolf2021!$E$9:$E$93-AQ$58))*(AQ$58-Fperm_SI_Woolf2021!$E$9:$E$93)/10))),Fperm_SI_Woolf2021!$D$9:$D$93))</f>
        <v>0.22724235107840532</v>
      </c>
      <c r="AR134" s="51" cm="1">
        <f t="array" ref="AR134">MIN(1,SLOPE(Fperm_SI_Woolf2021!$F$9:$F$93*EXP(-Fperm_SI_Woolf2021!$I$9:$I$93*$C134*IF(AR$58=Fperm_SI_Woolf2021!$E$9:$E$93,1,EXP(LN((1.1*(Fperm_SI_Woolf2021!$E$9:$E$93-AR$58)-63.1579*EXP(-0.19*Fperm_SI_Woolf2021!$E$9:$E$93)+63.1579*EXP(-0.19*AR$58))/(Fperm_SI_Woolf2021!$E$9:$E$93-AR$58))*(AR$58-Fperm_SI_Woolf2021!$E$9:$E$93)/10))) + Fperm_SI_Woolf2021!$G$9:$G$93*EXP(-Fperm_SI_Woolf2021!$J$9:$J$93*$C134*IF(AR$58=Fperm_SI_Woolf2021!$E$9:$E$93,1,EXP(LN((1.1*(Fperm_SI_Woolf2021!$E$9:$E$93-AR$58)-63.1579*EXP(-0.19*Fperm_SI_Woolf2021!$E$9:$E$93)+63.1579*EXP(-0.19*AR$58))/(Fperm_SI_Woolf2021!$E$9:$E$93-AR$58))*(AR$58-Fperm_SI_Woolf2021!$E$9:$E$93)/10))) + Fperm_SI_Woolf2021!$H$9:$H$93*EXP(-Fperm_SI_Woolf2021!$K$9:$K$93*$C134*IF(AR$58=Fperm_SI_Woolf2021!$E$9:$E$93,1,EXP(LN((1.1*(Fperm_SI_Woolf2021!$E$9:$E$93-AR$58)-63.1579*EXP(-0.19*Fperm_SI_Woolf2021!$E$9:$E$93)+63.1579*EXP(-0.19*AR$58))/(Fperm_SI_Woolf2021!$E$9:$E$93-AR$58))*(AR$58-Fperm_SI_Woolf2021!$E$9:$E$93)/10))),Fperm_SI_Woolf2021!$D$9:$D$93)*AR$57+INTERCEPT(Fperm_SI_Woolf2021!$F$9:$F$93*EXP(-Fperm_SI_Woolf2021!$I$9:$I$93*$C134*IF(AR$58=Fperm_SI_Woolf2021!$E$9:$E$93,1,EXP(LN((1.1*(Fperm_SI_Woolf2021!$E$9:$E$93-AR$58)-63.1579*EXP(-0.19*Fperm_SI_Woolf2021!$E$9:$E$93)+63.1579*EXP(-0.19*AR$58))/(Fperm_SI_Woolf2021!$E$9:$E$93-AR$58))*(AR$58-Fperm_SI_Woolf2021!$E$9:$E$93)/10))) + Fperm_SI_Woolf2021!$G$9:$G$93*EXP(-Fperm_SI_Woolf2021!$J$9:$J$93*$C134*IF(AR$58=Fperm_SI_Woolf2021!$E$9:$E$93,1,EXP(LN((1.1*(Fperm_SI_Woolf2021!$E$9:$E$93-AR$58)-63.1579*EXP(-0.19*Fperm_SI_Woolf2021!$E$9:$E$93)+63.1579*EXP(-0.19*AR$58))/(Fperm_SI_Woolf2021!$E$9:$E$93-AR$58))*(AR$58-Fperm_SI_Woolf2021!$E$9:$E$93)/10))) + Fperm_SI_Woolf2021!$H$9:$H$93*EXP(-Fperm_SI_Woolf2021!$K$9:$K$93*$C134*IF(AR$58=Fperm_SI_Woolf2021!$E$9:$E$93,1,EXP(LN((1.1*(Fperm_SI_Woolf2021!$E$9:$E$93-AR$58)-63.1579*EXP(-0.19*Fperm_SI_Woolf2021!$E$9:$E$93)+63.1579*EXP(-0.19*AR$58))/(Fperm_SI_Woolf2021!$E$9:$E$93-AR$58))*(AR$58-Fperm_SI_Woolf2021!$E$9:$E$93)/10))),Fperm_SI_Woolf2021!$D$9:$D$93))</f>
        <v>0.20867583244689766</v>
      </c>
      <c r="AS134" s="51" cm="1">
        <f t="array" ref="AS134">MIN(1,SLOPE(Fperm_SI_Woolf2021!$F$9:$F$93*EXP(-Fperm_SI_Woolf2021!$I$9:$I$93*$C134*IF(AS$58=Fperm_SI_Woolf2021!$E$9:$E$93,1,EXP(LN((1.1*(Fperm_SI_Woolf2021!$E$9:$E$93-AS$58)-63.1579*EXP(-0.19*Fperm_SI_Woolf2021!$E$9:$E$93)+63.1579*EXP(-0.19*AS$58))/(Fperm_SI_Woolf2021!$E$9:$E$93-AS$58))*(AS$58-Fperm_SI_Woolf2021!$E$9:$E$93)/10))) + Fperm_SI_Woolf2021!$G$9:$G$93*EXP(-Fperm_SI_Woolf2021!$J$9:$J$93*$C134*IF(AS$58=Fperm_SI_Woolf2021!$E$9:$E$93,1,EXP(LN((1.1*(Fperm_SI_Woolf2021!$E$9:$E$93-AS$58)-63.1579*EXP(-0.19*Fperm_SI_Woolf2021!$E$9:$E$93)+63.1579*EXP(-0.19*AS$58))/(Fperm_SI_Woolf2021!$E$9:$E$93-AS$58))*(AS$58-Fperm_SI_Woolf2021!$E$9:$E$93)/10))) + Fperm_SI_Woolf2021!$H$9:$H$93*EXP(-Fperm_SI_Woolf2021!$K$9:$K$93*$C134*IF(AS$58=Fperm_SI_Woolf2021!$E$9:$E$93,1,EXP(LN((1.1*(Fperm_SI_Woolf2021!$E$9:$E$93-AS$58)-63.1579*EXP(-0.19*Fperm_SI_Woolf2021!$E$9:$E$93)+63.1579*EXP(-0.19*AS$58))/(Fperm_SI_Woolf2021!$E$9:$E$93-AS$58))*(AS$58-Fperm_SI_Woolf2021!$E$9:$E$93)/10))),Fperm_SI_Woolf2021!$D$9:$D$93)*AS$57+INTERCEPT(Fperm_SI_Woolf2021!$F$9:$F$93*EXP(-Fperm_SI_Woolf2021!$I$9:$I$93*$C134*IF(AS$58=Fperm_SI_Woolf2021!$E$9:$E$93,1,EXP(LN((1.1*(Fperm_SI_Woolf2021!$E$9:$E$93-AS$58)-63.1579*EXP(-0.19*Fperm_SI_Woolf2021!$E$9:$E$93)+63.1579*EXP(-0.19*AS$58))/(Fperm_SI_Woolf2021!$E$9:$E$93-AS$58))*(AS$58-Fperm_SI_Woolf2021!$E$9:$E$93)/10))) + Fperm_SI_Woolf2021!$G$9:$G$93*EXP(-Fperm_SI_Woolf2021!$J$9:$J$93*$C134*IF(AS$58=Fperm_SI_Woolf2021!$E$9:$E$93,1,EXP(LN((1.1*(Fperm_SI_Woolf2021!$E$9:$E$93-AS$58)-63.1579*EXP(-0.19*Fperm_SI_Woolf2021!$E$9:$E$93)+63.1579*EXP(-0.19*AS$58))/(Fperm_SI_Woolf2021!$E$9:$E$93-AS$58))*(AS$58-Fperm_SI_Woolf2021!$E$9:$E$93)/10))) + Fperm_SI_Woolf2021!$H$9:$H$93*EXP(-Fperm_SI_Woolf2021!$K$9:$K$93*$C134*IF(AS$58=Fperm_SI_Woolf2021!$E$9:$E$93,1,EXP(LN((1.1*(Fperm_SI_Woolf2021!$E$9:$E$93-AS$58)-63.1579*EXP(-0.19*Fperm_SI_Woolf2021!$E$9:$E$93)+63.1579*EXP(-0.19*AS$58))/(Fperm_SI_Woolf2021!$E$9:$E$93-AS$58))*(AS$58-Fperm_SI_Woolf2021!$E$9:$E$93)/10))),Fperm_SI_Woolf2021!$D$9:$D$93))</f>
        <v>0.19010931381539001</v>
      </c>
      <c r="AT134" s="51" cm="1">
        <f t="array" ref="AT134">MIN(1,SLOPE(Fperm_SI_Woolf2021!$F$9:$F$93*EXP(-Fperm_SI_Woolf2021!$I$9:$I$93*$C134*IF(AT$58=Fperm_SI_Woolf2021!$E$9:$E$93,1,EXP(LN((1.1*(Fperm_SI_Woolf2021!$E$9:$E$93-AT$58)-63.1579*EXP(-0.19*Fperm_SI_Woolf2021!$E$9:$E$93)+63.1579*EXP(-0.19*AT$58))/(Fperm_SI_Woolf2021!$E$9:$E$93-AT$58))*(AT$58-Fperm_SI_Woolf2021!$E$9:$E$93)/10))) + Fperm_SI_Woolf2021!$G$9:$G$93*EXP(-Fperm_SI_Woolf2021!$J$9:$J$93*$C134*IF(AT$58=Fperm_SI_Woolf2021!$E$9:$E$93,1,EXP(LN((1.1*(Fperm_SI_Woolf2021!$E$9:$E$93-AT$58)-63.1579*EXP(-0.19*Fperm_SI_Woolf2021!$E$9:$E$93)+63.1579*EXP(-0.19*AT$58))/(Fperm_SI_Woolf2021!$E$9:$E$93-AT$58))*(AT$58-Fperm_SI_Woolf2021!$E$9:$E$93)/10))) + Fperm_SI_Woolf2021!$H$9:$H$93*EXP(-Fperm_SI_Woolf2021!$K$9:$K$93*$C134*IF(AT$58=Fperm_SI_Woolf2021!$E$9:$E$93,1,EXP(LN((1.1*(Fperm_SI_Woolf2021!$E$9:$E$93-AT$58)-63.1579*EXP(-0.19*Fperm_SI_Woolf2021!$E$9:$E$93)+63.1579*EXP(-0.19*AT$58))/(Fperm_SI_Woolf2021!$E$9:$E$93-AT$58))*(AT$58-Fperm_SI_Woolf2021!$E$9:$E$93)/10))),Fperm_SI_Woolf2021!$D$9:$D$93)*AT$57+INTERCEPT(Fperm_SI_Woolf2021!$F$9:$F$93*EXP(-Fperm_SI_Woolf2021!$I$9:$I$93*$C134*IF(AT$58=Fperm_SI_Woolf2021!$E$9:$E$93,1,EXP(LN((1.1*(Fperm_SI_Woolf2021!$E$9:$E$93-AT$58)-63.1579*EXP(-0.19*Fperm_SI_Woolf2021!$E$9:$E$93)+63.1579*EXP(-0.19*AT$58))/(Fperm_SI_Woolf2021!$E$9:$E$93-AT$58))*(AT$58-Fperm_SI_Woolf2021!$E$9:$E$93)/10))) + Fperm_SI_Woolf2021!$G$9:$G$93*EXP(-Fperm_SI_Woolf2021!$J$9:$J$93*$C134*IF(AT$58=Fperm_SI_Woolf2021!$E$9:$E$93,1,EXP(LN((1.1*(Fperm_SI_Woolf2021!$E$9:$E$93-AT$58)-63.1579*EXP(-0.19*Fperm_SI_Woolf2021!$E$9:$E$93)+63.1579*EXP(-0.19*AT$58))/(Fperm_SI_Woolf2021!$E$9:$E$93-AT$58))*(AT$58-Fperm_SI_Woolf2021!$E$9:$E$93)/10))) + Fperm_SI_Woolf2021!$H$9:$H$93*EXP(-Fperm_SI_Woolf2021!$K$9:$K$93*$C134*IF(AT$58=Fperm_SI_Woolf2021!$E$9:$E$93,1,EXP(LN((1.1*(Fperm_SI_Woolf2021!$E$9:$E$93-AT$58)-63.1579*EXP(-0.19*Fperm_SI_Woolf2021!$E$9:$E$93)+63.1579*EXP(-0.19*AT$58))/(Fperm_SI_Woolf2021!$E$9:$E$93-AT$58))*(AT$58-Fperm_SI_Woolf2021!$E$9:$E$93)/10))),Fperm_SI_Woolf2021!$D$9:$D$93))</f>
        <v>0.17154279518388235</v>
      </c>
      <c r="AU134" s="51" cm="1">
        <f t="array" ref="AU134">MIN(1,SLOPE(Fperm_SI_Woolf2021!$F$9:$F$93*EXP(-Fperm_SI_Woolf2021!$I$9:$I$93*$C134*IF(AU$58=Fperm_SI_Woolf2021!$E$9:$E$93,1,EXP(LN((1.1*(Fperm_SI_Woolf2021!$E$9:$E$93-AU$58)-63.1579*EXP(-0.19*Fperm_SI_Woolf2021!$E$9:$E$93)+63.1579*EXP(-0.19*AU$58))/(Fperm_SI_Woolf2021!$E$9:$E$93-AU$58))*(AU$58-Fperm_SI_Woolf2021!$E$9:$E$93)/10))) + Fperm_SI_Woolf2021!$G$9:$G$93*EXP(-Fperm_SI_Woolf2021!$J$9:$J$93*$C134*IF(AU$58=Fperm_SI_Woolf2021!$E$9:$E$93,1,EXP(LN((1.1*(Fperm_SI_Woolf2021!$E$9:$E$93-AU$58)-63.1579*EXP(-0.19*Fperm_SI_Woolf2021!$E$9:$E$93)+63.1579*EXP(-0.19*AU$58))/(Fperm_SI_Woolf2021!$E$9:$E$93-AU$58))*(AU$58-Fperm_SI_Woolf2021!$E$9:$E$93)/10))) + Fperm_SI_Woolf2021!$H$9:$H$93*EXP(-Fperm_SI_Woolf2021!$K$9:$K$93*$C134*IF(AU$58=Fperm_SI_Woolf2021!$E$9:$E$93,1,EXP(LN((1.1*(Fperm_SI_Woolf2021!$E$9:$E$93-AU$58)-63.1579*EXP(-0.19*Fperm_SI_Woolf2021!$E$9:$E$93)+63.1579*EXP(-0.19*AU$58))/(Fperm_SI_Woolf2021!$E$9:$E$93-AU$58))*(AU$58-Fperm_SI_Woolf2021!$E$9:$E$93)/10))),Fperm_SI_Woolf2021!$D$9:$D$93)*AU$57+INTERCEPT(Fperm_SI_Woolf2021!$F$9:$F$93*EXP(-Fperm_SI_Woolf2021!$I$9:$I$93*$C134*IF(AU$58=Fperm_SI_Woolf2021!$E$9:$E$93,1,EXP(LN((1.1*(Fperm_SI_Woolf2021!$E$9:$E$93-AU$58)-63.1579*EXP(-0.19*Fperm_SI_Woolf2021!$E$9:$E$93)+63.1579*EXP(-0.19*AU$58))/(Fperm_SI_Woolf2021!$E$9:$E$93-AU$58))*(AU$58-Fperm_SI_Woolf2021!$E$9:$E$93)/10))) + Fperm_SI_Woolf2021!$G$9:$G$93*EXP(-Fperm_SI_Woolf2021!$J$9:$J$93*$C134*IF(AU$58=Fperm_SI_Woolf2021!$E$9:$E$93,1,EXP(LN((1.1*(Fperm_SI_Woolf2021!$E$9:$E$93-AU$58)-63.1579*EXP(-0.19*Fperm_SI_Woolf2021!$E$9:$E$93)+63.1579*EXP(-0.19*AU$58))/(Fperm_SI_Woolf2021!$E$9:$E$93-AU$58))*(AU$58-Fperm_SI_Woolf2021!$E$9:$E$93)/10))) + Fperm_SI_Woolf2021!$H$9:$H$93*EXP(-Fperm_SI_Woolf2021!$K$9:$K$93*$C134*IF(AU$58=Fperm_SI_Woolf2021!$E$9:$E$93,1,EXP(LN((1.1*(Fperm_SI_Woolf2021!$E$9:$E$93-AU$58)-63.1579*EXP(-0.19*Fperm_SI_Woolf2021!$E$9:$E$93)+63.1579*EXP(-0.19*AU$58))/(Fperm_SI_Woolf2021!$E$9:$E$93-AU$58))*(AU$58-Fperm_SI_Woolf2021!$E$9:$E$93)/10))),Fperm_SI_Woolf2021!$D$9:$D$93))</f>
        <v>0.15297627655237467</v>
      </c>
      <c r="AV134" s="51" cm="1">
        <f t="array" ref="AV134">MIN(1,SLOPE(Fperm_SI_Woolf2021!$F$9:$F$93*EXP(-Fperm_SI_Woolf2021!$I$9:$I$93*$C134*IF(AV$58=Fperm_SI_Woolf2021!$E$9:$E$93,1,EXP(LN((1.1*(Fperm_SI_Woolf2021!$E$9:$E$93-AV$58)-63.1579*EXP(-0.19*Fperm_SI_Woolf2021!$E$9:$E$93)+63.1579*EXP(-0.19*AV$58))/(Fperm_SI_Woolf2021!$E$9:$E$93-AV$58))*(AV$58-Fperm_SI_Woolf2021!$E$9:$E$93)/10))) + Fperm_SI_Woolf2021!$G$9:$G$93*EXP(-Fperm_SI_Woolf2021!$J$9:$J$93*$C134*IF(AV$58=Fperm_SI_Woolf2021!$E$9:$E$93,1,EXP(LN((1.1*(Fperm_SI_Woolf2021!$E$9:$E$93-AV$58)-63.1579*EXP(-0.19*Fperm_SI_Woolf2021!$E$9:$E$93)+63.1579*EXP(-0.19*AV$58))/(Fperm_SI_Woolf2021!$E$9:$E$93-AV$58))*(AV$58-Fperm_SI_Woolf2021!$E$9:$E$93)/10))) + Fperm_SI_Woolf2021!$H$9:$H$93*EXP(-Fperm_SI_Woolf2021!$K$9:$K$93*$C134*IF(AV$58=Fperm_SI_Woolf2021!$E$9:$E$93,1,EXP(LN((1.1*(Fperm_SI_Woolf2021!$E$9:$E$93-AV$58)-63.1579*EXP(-0.19*Fperm_SI_Woolf2021!$E$9:$E$93)+63.1579*EXP(-0.19*AV$58))/(Fperm_SI_Woolf2021!$E$9:$E$93-AV$58))*(AV$58-Fperm_SI_Woolf2021!$E$9:$E$93)/10))),Fperm_SI_Woolf2021!$D$9:$D$93)*AV$57+INTERCEPT(Fperm_SI_Woolf2021!$F$9:$F$93*EXP(-Fperm_SI_Woolf2021!$I$9:$I$93*$C134*IF(AV$58=Fperm_SI_Woolf2021!$E$9:$E$93,1,EXP(LN((1.1*(Fperm_SI_Woolf2021!$E$9:$E$93-AV$58)-63.1579*EXP(-0.19*Fperm_SI_Woolf2021!$E$9:$E$93)+63.1579*EXP(-0.19*AV$58))/(Fperm_SI_Woolf2021!$E$9:$E$93-AV$58))*(AV$58-Fperm_SI_Woolf2021!$E$9:$E$93)/10))) + Fperm_SI_Woolf2021!$G$9:$G$93*EXP(-Fperm_SI_Woolf2021!$J$9:$J$93*$C134*IF(AV$58=Fperm_SI_Woolf2021!$E$9:$E$93,1,EXP(LN((1.1*(Fperm_SI_Woolf2021!$E$9:$E$93-AV$58)-63.1579*EXP(-0.19*Fperm_SI_Woolf2021!$E$9:$E$93)+63.1579*EXP(-0.19*AV$58))/(Fperm_SI_Woolf2021!$E$9:$E$93-AV$58))*(AV$58-Fperm_SI_Woolf2021!$E$9:$E$93)/10))) + Fperm_SI_Woolf2021!$H$9:$H$93*EXP(-Fperm_SI_Woolf2021!$K$9:$K$93*$C134*IF(AV$58=Fperm_SI_Woolf2021!$E$9:$E$93,1,EXP(LN((1.1*(Fperm_SI_Woolf2021!$E$9:$E$93-AV$58)-63.1579*EXP(-0.19*Fperm_SI_Woolf2021!$E$9:$E$93)+63.1579*EXP(-0.19*AV$58))/(Fperm_SI_Woolf2021!$E$9:$E$93-AV$58))*(AV$58-Fperm_SI_Woolf2021!$E$9:$E$93)/10))),Fperm_SI_Woolf2021!$D$9:$D$93))</f>
        <v>0.13440975792086701</v>
      </c>
      <c r="AW134" s="51" cm="1">
        <f t="array" ref="AW134">MIN(1,SLOPE(Fperm_SI_Woolf2021!$F$9:$F$93*EXP(-Fperm_SI_Woolf2021!$I$9:$I$93*$C134*IF(AW$58=Fperm_SI_Woolf2021!$E$9:$E$93,1,EXP(LN((1.1*(Fperm_SI_Woolf2021!$E$9:$E$93-AW$58)-63.1579*EXP(-0.19*Fperm_SI_Woolf2021!$E$9:$E$93)+63.1579*EXP(-0.19*AW$58))/(Fperm_SI_Woolf2021!$E$9:$E$93-AW$58))*(AW$58-Fperm_SI_Woolf2021!$E$9:$E$93)/10))) + Fperm_SI_Woolf2021!$G$9:$G$93*EXP(-Fperm_SI_Woolf2021!$J$9:$J$93*$C134*IF(AW$58=Fperm_SI_Woolf2021!$E$9:$E$93,1,EXP(LN((1.1*(Fperm_SI_Woolf2021!$E$9:$E$93-AW$58)-63.1579*EXP(-0.19*Fperm_SI_Woolf2021!$E$9:$E$93)+63.1579*EXP(-0.19*AW$58))/(Fperm_SI_Woolf2021!$E$9:$E$93-AW$58))*(AW$58-Fperm_SI_Woolf2021!$E$9:$E$93)/10))) + Fperm_SI_Woolf2021!$H$9:$H$93*EXP(-Fperm_SI_Woolf2021!$K$9:$K$93*$C134*IF(AW$58=Fperm_SI_Woolf2021!$E$9:$E$93,1,EXP(LN((1.1*(Fperm_SI_Woolf2021!$E$9:$E$93-AW$58)-63.1579*EXP(-0.19*Fperm_SI_Woolf2021!$E$9:$E$93)+63.1579*EXP(-0.19*AW$58))/(Fperm_SI_Woolf2021!$E$9:$E$93-AW$58))*(AW$58-Fperm_SI_Woolf2021!$E$9:$E$93)/10))),Fperm_SI_Woolf2021!$D$9:$D$93)*AW$57+INTERCEPT(Fperm_SI_Woolf2021!$F$9:$F$93*EXP(-Fperm_SI_Woolf2021!$I$9:$I$93*$C134*IF(AW$58=Fperm_SI_Woolf2021!$E$9:$E$93,1,EXP(LN((1.1*(Fperm_SI_Woolf2021!$E$9:$E$93-AW$58)-63.1579*EXP(-0.19*Fperm_SI_Woolf2021!$E$9:$E$93)+63.1579*EXP(-0.19*AW$58))/(Fperm_SI_Woolf2021!$E$9:$E$93-AW$58))*(AW$58-Fperm_SI_Woolf2021!$E$9:$E$93)/10))) + Fperm_SI_Woolf2021!$G$9:$G$93*EXP(-Fperm_SI_Woolf2021!$J$9:$J$93*$C134*IF(AW$58=Fperm_SI_Woolf2021!$E$9:$E$93,1,EXP(LN((1.1*(Fperm_SI_Woolf2021!$E$9:$E$93-AW$58)-63.1579*EXP(-0.19*Fperm_SI_Woolf2021!$E$9:$E$93)+63.1579*EXP(-0.19*AW$58))/(Fperm_SI_Woolf2021!$E$9:$E$93-AW$58))*(AW$58-Fperm_SI_Woolf2021!$E$9:$E$93)/10))) + Fperm_SI_Woolf2021!$H$9:$H$93*EXP(-Fperm_SI_Woolf2021!$K$9:$K$93*$C134*IF(AW$58=Fperm_SI_Woolf2021!$E$9:$E$93,1,EXP(LN((1.1*(Fperm_SI_Woolf2021!$E$9:$E$93-AW$58)-63.1579*EXP(-0.19*Fperm_SI_Woolf2021!$E$9:$E$93)+63.1579*EXP(-0.19*AW$58))/(Fperm_SI_Woolf2021!$E$9:$E$93-AW$58))*(AW$58-Fperm_SI_Woolf2021!$E$9:$E$93)/10))),Fperm_SI_Woolf2021!$D$9:$D$93))</f>
        <v>0.31452155101095802</v>
      </c>
      <c r="AX134" s="51" cm="1">
        <f t="array" ref="AX134">MIN(1,SLOPE(Fperm_SI_Woolf2021!$F$9:$F$93*EXP(-Fperm_SI_Woolf2021!$I$9:$I$93*$C134*IF(AX$58=Fperm_SI_Woolf2021!$E$9:$E$93,1,EXP(LN((1.1*(Fperm_SI_Woolf2021!$E$9:$E$93-AX$58)-63.1579*EXP(-0.19*Fperm_SI_Woolf2021!$E$9:$E$93)+63.1579*EXP(-0.19*AX$58))/(Fperm_SI_Woolf2021!$E$9:$E$93-AX$58))*(AX$58-Fperm_SI_Woolf2021!$E$9:$E$93)/10))) + Fperm_SI_Woolf2021!$G$9:$G$93*EXP(-Fperm_SI_Woolf2021!$J$9:$J$93*$C134*IF(AX$58=Fperm_SI_Woolf2021!$E$9:$E$93,1,EXP(LN((1.1*(Fperm_SI_Woolf2021!$E$9:$E$93-AX$58)-63.1579*EXP(-0.19*Fperm_SI_Woolf2021!$E$9:$E$93)+63.1579*EXP(-0.19*AX$58))/(Fperm_SI_Woolf2021!$E$9:$E$93-AX$58))*(AX$58-Fperm_SI_Woolf2021!$E$9:$E$93)/10))) + Fperm_SI_Woolf2021!$H$9:$H$93*EXP(-Fperm_SI_Woolf2021!$K$9:$K$93*$C134*IF(AX$58=Fperm_SI_Woolf2021!$E$9:$E$93,1,EXP(LN((1.1*(Fperm_SI_Woolf2021!$E$9:$E$93-AX$58)-63.1579*EXP(-0.19*Fperm_SI_Woolf2021!$E$9:$E$93)+63.1579*EXP(-0.19*AX$58))/(Fperm_SI_Woolf2021!$E$9:$E$93-AX$58))*(AX$58-Fperm_SI_Woolf2021!$E$9:$E$93)/10))),Fperm_SI_Woolf2021!$D$9:$D$93)*AX$57+INTERCEPT(Fperm_SI_Woolf2021!$F$9:$F$93*EXP(-Fperm_SI_Woolf2021!$I$9:$I$93*$C134*IF(AX$58=Fperm_SI_Woolf2021!$E$9:$E$93,1,EXP(LN((1.1*(Fperm_SI_Woolf2021!$E$9:$E$93-AX$58)-63.1579*EXP(-0.19*Fperm_SI_Woolf2021!$E$9:$E$93)+63.1579*EXP(-0.19*AX$58))/(Fperm_SI_Woolf2021!$E$9:$E$93-AX$58))*(AX$58-Fperm_SI_Woolf2021!$E$9:$E$93)/10))) + Fperm_SI_Woolf2021!$G$9:$G$93*EXP(-Fperm_SI_Woolf2021!$J$9:$J$93*$C134*IF(AX$58=Fperm_SI_Woolf2021!$E$9:$E$93,1,EXP(LN((1.1*(Fperm_SI_Woolf2021!$E$9:$E$93-AX$58)-63.1579*EXP(-0.19*Fperm_SI_Woolf2021!$E$9:$E$93)+63.1579*EXP(-0.19*AX$58))/(Fperm_SI_Woolf2021!$E$9:$E$93-AX$58))*(AX$58-Fperm_SI_Woolf2021!$E$9:$E$93)/10))) + Fperm_SI_Woolf2021!$H$9:$H$93*EXP(-Fperm_SI_Woolf2021!$K$9:$K$93*$C134*IF(AX$58=Fperm_SI_Woolf2021!$E$9:$E$93,1,EXP(LN((1.1*(Fperm_SI_Woolf2021!$E$9:$E$93-AX$58)-63.1579*EXP(-0.19*Fperm_SI_Woolf2021!$E$9:$E$93)+63.1579*EXP(-0.19*AX$58))/(Fperm_SI_Woolf2021!$E$9:$E$93-AX$58))*(AX$58-Fperm_SI_Woolf2021!$E$9:$E$93)/10))),Fperm_SI_Woolf2021!$D$9:$D$93))</f>
        <v>0.29958430801412683</v>
      </c>
      <c r="AY134" s="51" cm="1">
        <f t="array" ref="AY134">MIN(1,SLOPE(Fperm_SI_Woolf2021!$F$9:$F$93*EXP(-Fperm_SI_Woolf2021!$I$9:$I$93*$C134*IF(AY$58=Fperm_SI_Woolf2021!$E$9:$E$93,1,EXP(LN((1.1*(Fperm_SI_Woolf2021!$E$9:$E$93-AY$58)-63.1579*EXP(-0.19*Fperm_SI_Woolf2021!$E$9:$E$93)+63.1579*EXP(-0.19*AY$58))/(Fperm_SI_Woolf2021!$E$9:$E$93-AY$58))*(AY$58-Fperm_SI_Woolf2021!$E$9:$E$93)/10))) + Fperm_SI_Woolf2021!$G$9:$G$93*EXP(-Fperm_SI_Woolf2021!$J$9:$J$93*$C134*IF(AY$58=Fperm_SI_Woolf2021!$E$9:$E$93,1,EXP(LN((1.1*(Fperm_SI_Woolf2021!$E$9:$E$93-AY$58)-63.1579*EXP(-0.19*Fperm_SI_Woolf2021!$E$9:$E$93)+63.1579*EXP(-0.19*AY$58))/(Fperm_SI_Woolf2021!$E$9:$E$93-AY$58))*(AY$58-Fperm_SI_Woolf2021!$E$9:$E$93)/10))) + Fperm_SI_Woolf2021!$H$9:$H$93*EXP(-Fperm_SI_Woolf2021!$K$9:$K$93*$C134*IF(AY$58=Fperm_SI_Woolf2021!$E$9:$E$93,1,EXP(LN((1.1*(Fperm_SI_Woolf2021!$E$9:$E$93-AY$58)-63.1579*EXP(-0.19*Fperm_SI_Woolf2021!$E$9:$E$93)+63.1579*EXP(-0.19*AY$58))/(Fperm_SI_Woolf2021!$E$9:$E$93-AY$58))*(AY$58-Fperm_SI_Woolf2021!$E$9:$E$93)/10))),Fperm_SI_Woolf2021!$D$9:$D$93)*AY$57+INTERCEPT(Fperm_SI_Woolf2021!$F$9:$F$93*EXP(-Fperm_SI_Woolf2021!$I$9:$I$93*$C134*IF(AY$58=Fperm_SI_Woolf2021!$E$9:$E$93,1,EXP(LN((1.1*(Fperm_SI_Woolf2021!$E$9:$E$93-AY$58)-63.1579*EXP(-0.19*Fperm_SI_Woolf2021!$E$9:$E$93)+63.1579*EXP(-0.19*AY$58))/(Fperm_SI_Woolf2021!$E$9:$E$93-AY$58))*(AY$58-Fperm_SI_Woolf2021!$E$9:$E$93)/10))) + Fperm_SI_Woolf2021!$G$9:$G$93*EXP(-Fperm_SI_Woolf2021!$J$9:$J$93*$C134*IF(AY$58=Fperm_SI_Woolf2021!$E$9:$E$93,1,EXP(LN((1.1*(Fperm_SI_Woolf2021!$E$9:$E$93-AY$58)-63.1579*EXP(-0.19*Fperm_SI_Woolf2021!$E$9:$E$93)+63.1579*EXP(-0.19*AY$58))/(Fperm_SI_Woolf2021!$E$9:$E$93-AY$58))*(AY$58-Fperm_SI_Woolf2021!$E$9:$E$93)/10))) + Fperm_SI_Woolf2021!$H$9:$H$93*EXP(-Fperm_SI_Woolf2021!$K$9:$K$93*$C134*IF(AY$58=Fperm_SI_Woolf2021!$E$9:$E$93,1,EXP(LN((1.1*(Fperm_SI_Woolf2021!$E$9:$E$93-AY$58)-63.1579*EXP(-0.19*Fperm_SI_Woolf2021!$E$9:$E$93)+63.1579*EXP(-0.19*AY$58))/(Fperm_SI_Woolf2021!$E$9:$E$93-AY$58))*(AY$58-Fperm_SI_Woolf2021!$E$9:$E$93)/10))),Fperm_SI_Woolf2021!$D$9:$D$93))</f>
        <v>0.28464706501729559</v>
      </c>
      <c r="AZ134" s="51" cm="1">
        <f t="array" ref="AZ134">MIN(1,SLOPE(Fperm_SI_Woolf2021!$F$9:$F$93*EXP(-Fperm_SI_Woolf2021!$I$9:$I$93*$C134*IF(AZ$58=Fperm_SI_Woolf2021!$E$9:$E$93,1,EXP(LN((1.1*(Fperm_SI_Woolf2021!$E$9:$E$93-AZ$58)-63.1579*EXP(-0.19*Fperm_SI_Woolf2021!$E$9:$E$93)+63.1579*EXP(-0.19*AZ$58))/(Fperm_SI_Woolf2021!$E$9:$E$93-AZ$58))*(AZ$58-Fperm_SI_Woolf2021!$E$9:$E$93)/10))) + Fperm_SI_Woolf2021!$G$9:$G$93*EXP(-Fperm_SI_Woolf2021!$J$9:$J$93*$C134*IF(AZ$58=Fperm_SI_Woolf2021!$E$9:$E$93,1,EXP(LN((1.1*(Fperm_SI_Woolf2021!$E$9:$E$93-AZ$58)-63.1579*EXP(-0.19*Fperm_SI_Woolf2021!$E$9:$E$93)+63.1579*EXP(-0.19*AZ$58))/(Fperm_SI_Woolf2021!$E$9:$E$93-AZ$58))*(AZ$58-Fperm_SI_Woolf2021!$E$9:$E$93)/10))) + Fperm_SI_Woolf2021!$H$9:$H$93*EXP(-Fperm_SI_Woolf2021!$K$9:$K$93*$C134*IF(AZ$58=Fperm_SI_Woolf2021!$E$9:$E$93,1,EXP(LN((1.1*(Fperm_SI_Woolf2021!$E$9:$E$93-AZ$58)-63.1579*EXP(-0.19*Fperm_SI_Woolf2021!$E$9:$E$93)+63.1579*EXP(-0.19*AZ$58))/(Fperm_SI_Woolf2021!$E$9:$E$93-AZ$58))*(AZ$58-Fperm_SI_Woolf2021!$E$9:$E$93)/10))),Fperm_SI_Woolf2021!$D$9:$D$93)*AZ$57+INTERCEPT(Fperm_SI_Woolf2021!$F$9:$F$93*EXP(-Fperm_SI_Woolf2021!$I$9:$I$93*$C134*IF(AZ$58=Fperm_SI_Woolf2021!$E$9:$E$93,1,EXP(LN((1.1*(Fperm_SI_Woolf2021!$E$9:$E$93-AZ$58)-63.1579*EXP(-0.19*Fperm_SI_Woolf2021!$E$9:$E$93)+63.1579*EXP(-0.19*AZ$58))/(Fperm_SI_Woolf2021!$E$9:$E$93-AZ$58))*(AZ$58-Fperm_SI_Woolf2021!$E$9:$E$93)/10))) + Fperm_SI_Woolf2021!$G$9:$G$93*EXP(-Fperm_SI_Woolf2021!$J$9:$J$93*$C134*IF(AZ$58=Fperm_SI_Woolf2021!$E$9:$E$93,1,EXP(LN((1.1*(Fperm_SI_Woolf2021!$E$9:$E$93-AZ$58)-63.1579*EXP(-0.19*Fperm_SI_Woolf2021!$E$9:$E$93)+63.1579*EXP(-0.19*AZ$58))/(Fperm_SI_Woolf2021!$E$9:$E$93-AZ$58))*(AZ$58-Fperm_SI_Woolf2021!$E$9:$E$93)/10))) + Fperm_SI_Woolf2021!$H$9:$H$93*EXP(-Fperm_SI_Woolf2021!$K$9:$K$93*$C134*IF(AZ$58=Fperm_SI_Woolf2021!$E$9:$E$93,1,EXP(LN((1.1*(Fperm_SI_Woolf2021!$E$9:$E$93-AZ$58)-63.1579*EXP(-0.19*Fperm_SI_Woolf2021!$E$9:$E$93)+63.1579*EXP(-0.19*AZ$58))/(Fperm_SI_Woolf2021!$E$9:$E$93-AZ$58))*(AZ$58-Fperm_SI_Woolf2021!$E$9:$E$93)/10))),Fperm_SI_Woolf2021!$D$9:$D$93))</f>
        <v>0.2697098220204644</v>
      </c>
      <c r="BA134" s="51" cm="1">
        <f t="array" ref="BA134">MIN(1,SLOPE(Fperm_SI_Woolf2021!$F$9:$F$93*EXP(-Fperm_SI_Woolf2021!$I$9:$I$93*$C134*IF(BA$58=Fperm_SI_Woolf2021!$E$9:$E$93,1,EXP(LN((1.1*(Fperm_SI_Woolf2021!$E$9:$E$93-BA$58)-63.1579*EXP(-0.19*Fperm_SI_Woolf2021!$E$9:$E$93)+63.1579*EXP(-0.19*BA$58))/(Fperm_SI_Woolf2021!$E$9:$E$93-BA$58))*(BA$58-Fperm_SI_Woolf2021!$E$9:$E$93)/10))) + Fperm_SI_Woolf2021!$G$9:$G$93*EXP(-Fperm_SI_Woolf2021!$J$9:$J$93*$C134*IF(BA$58=Fperm_SI_Woolf2021!$E$9:$E$93,1,EXP(LN((1.1*(Fperm_SI_Woolf2021!$E$9:$E$93-BA$58)-63.1579*EXP(-0.19*Fperm_SI_Woolf2021!$E$9:$E$93)+63.1579*EXP(-0.19*BA$58))/(Fperm_SI_Woolf2021!$E$9:$E$93-BA$58))*(BA$58-Fperm_SI_Woolf2021!$E$9:$E$93)/10))) + Fperm_SI_Woolf2021!$H$9:$H$93*EXP(-Fperm_SI_Woolf2021!$K$9:$K$93*$C134*IF(BA$58=Fperm_SI_Woolf2021!$E$9:$E$93,1,EXP(LN((1.1*(Fperm_SI_Woolf2021!$E$9:$E$93-BA$58)-63.1579*EXP(-0.19*Fperm_SI_Woolf2021!$E$9:$E$93)+63.1579*EXP(-0.19*BA$58))/(Fperm_SI_Woolf2021!$E$9:$E$93-BA$58))*(BA$58-Fperm_SI_Woolf2021!$E$9:$E$93)/10))),Fperm_SI_Woolf2021!$D$9:$D$93)*BA$57+INTERCEPT(Fperm_SI_Woolf2021!$F$9:$F$93*EXP(-Fperm_SI_Woolf2021!$I$9:$I$93*$C134*IF(BA$58=Fperm_SI_Woolf2021!$E$9:$E$93,1,EXP(LN((1.1*(Fperm_SI_Woolf2021!$E$9:$E$93-BA$58)-63.1579*EXP(-0.19*Fperm_SI_Woolf2021!$E$9:$E$93)+63.1579*EXP(-0.19*BA$58))/(Fperm_SI_Woolf2021!$E$9:$E$93-BA$58))*(BA$58-Fperm_SI_Woolf2021!$E$9:$E$93)/10))) + Fperm_SI_Woolf2021!$G$9:$G$93*EXP(-Fperm_SI_Woolf2021!$J$9:$J$93*$C134*IF(BA$58=Fperm_SI_Woolf2021!$E$9:$E$93,1,EXP(LN((1.1*(Fperm_SI_Woolf2021!$E$9:$E$93-BA$58)-63.1579*EXP(-0.19*Fperm_SI_Woolf2021!$E$9:$E$93)+63.1579*EXP(-0.19*BA$58))/(Fperm_SI_Woolf2021!$E$9:$E$93-BA$58))*(BA$58-Fperm_SI_Woolf2021!$E$9:$E$93)/10))) + Fperm_SI_Woolf2021!$H$9:$H$93*EXP(-Fperm_SI_Woolf2021!$K$9:$K$93*$C134*IF(BA$58=Fperm_SI_Woolf2021!$E$9:$E$93,1,EXP(LN((1.1*(Fperm_SI_Woolf2021!$E$9:$E$93-BA$58)-63.1579*EXP(-0.19*Fperm_SI_Woolf2021!$E$9:$E$93)+63.1579*EXP(-0.19*BA$58))/(Fperm_SI_Woolf2021!$E$9:$E$93-BA$58))*(BA$58-Fperm_SI_Woolf2021!$E$9:$E$93)/10))),Fperm_SI_Woolf2021!$D$9:$D$93))</f>
        <v>0.25477257902363321</v>
      </c>
      <c r="BB134" s="51" cm="1">
        <f t="array" ref="BB134">MIN(1,SLOPE(Fperm_SI_Woolf2021!$F$9:$F$93*EXP(-Fperm_SI_Woolf2021!$I$9:$I$93*$C134*IF(BB$58=Fperm_SI_Woolf2021!$E$9:$E$93,1,EXP(LN((1.1*(Fperm_SI_Woolf2021!$E$9:$E$93-BB$58)-63.1579*EXP(-0.19*Fperm_SI_Woolf2021!$E$9:$E$93)+63.1579*EXP(-0.19*BB$58))/(Fperm_SI_Woolf2021!$E$9:$E$93-BB$58))*(BB$58-Fperm_SI_Woolf2021!$E$9:$E$93)/10))) + Fperm_SI_Woolf2021!$G$9:$G$93*EXP(-Fperm_SI_Woolf2021!$J$9:$J$93*$C134*IF(BB$58=Fperm_SI_Woolf2021!$E$9:$E$93,1,EXP(LN((1.1*(Fperm_SI_Woolf2021!$E$9:$E$93-BB$58)-63.1579*EXP(-0.19*Fperm_SI_Woolf2021!$E$9:$E$93)+63.1579*EXP(-0.19*BB$58))/(Fperm_SI_Woolf2021!$E$9:$E$93-BB$58))*(BB$58-Fperm_SI_Woolf2021!$E$9:$E$93)/10))) + Fperm_SI_Woolf2021!$H$9:$H$93*EXP(-Fperm_SI_Woolf2021!$K$9:$K$93*$C134*IF(BB$58=Fperm_SI_Woolf2021!$E$9:$E$93,1,EXP(LN((1.1*(Fperm_SI_Woolf2021!$E$9:$E$93-BB$58)-63.1579*EXP(-0.19*Fperm_SI_Woolf2021!$E$9:$E$93)+63.1579*EXP(-0.19*BB$58))/(Fperm_SI_Woolf2021!$E$9:$E$93-BB$58))*(BB$58-Fperm_SI_Woolf2021!$E$9:$E$93)/10))),Fperm_SI_Woolf2021!$D$9:$D$93)*BB$57+INTERCEPT(Fperm_SI_Woolf2021!$F$9:$F$93*EXP(-Fperm_SI_Woolf2021!$I$9:$I$93*$C134*IF(BB$58=Fperm_SI_Woolf2021!$E$9:$E$93,1,EXP(LN((1.1*(Fperm_SI_Woolf2021!$E$9:$E$93-BB$58)-63.1579*EXP(-0.19*Fperm_SI_Woolf2021!$E$9:$E$93)+63.1579*EXP(-0.19*BB$58))/(Fperm_SI_Woolf2021!$E$9:$E$93-BB$58))*(BB$58-Fperm_SI_Woolf2021!$E$9:$E$93)/10))) + Fperm_SI_Woolf2021!$G$9:$G$93*EXP(-Fperm_SI_Woolf2021!$J$9:$J$93*$C134*IF(BB$58=Fperm_SI_Woolf2021!$E$9:$E$93,1,EXP(LN((1.1*(Fperm_SI_Woolf2021!$E$9:$E$93-BB$58)-63.1579*EXP(-0.19*Fperm_SI_Woolf2021!$E$9:$E$93)+63.1579*EXP(-0.19*BB$58))/(Fperm_SI_Woolf2021!$E$9:$E$93-BB$58))*(BB$58-Fperm_SI_Woolf2021!$E$9:$E$93)/10))) + Fperm_SI_Woolf2021!$H$9:$H$93*EXP(-Fperm_SI_Woolf2021!$K$9:$K$93*$C134*IF(BB$58=Fperm_SI_Woolf2021!$E$9:$E$93,1,EXP(LN((1.1*(Fperm_SI_Woolf2021!$E$9:$E$93-BB$58)-63.1579*EXP(-0.19*Fperm_SI_Woolf2021!$E$9:$E$93)+63.1579*EXP(-0.19*BB$58))/(Fperm_SI_Woolf2021!$E$9:$E$93-BB$58))*(BB$58-Fperm_SI_Woolf2021!$E$9:$E$93)/10))),Fperm_SI_Woolf2021!$D$9:$D$93))</f>
        <v>0.23983533602680199</v>
      </c>
      <c r="BC134" s="51" cm="1">
        <f t="array" ref="BC134">MIN(1,SLOPE(Fperm_SI_Woolf2021!$F$9:$F$93*EXP(-Fperm_SI_Woolf2021!$I$9:$I$93*$C134*IF(BC$58=Fperm_SI_Woolf2021!$E$9:$E$93,1,EXP(LN((1.1*(Fperm_SI_Woolf2021!$E$9:$E$93-BC$58)-63.1579*EXP(-0.19*Fperm_SI_Woolf2021!$E$9:$E$93)+63.1579*EXP(-0.19*BC$58))/(Fperm_SI_Woolf2021!$E$9:$E$93-BC$58))*(BC$58-Fperm_SI_Woolf2021!$E$9:$E$93)/10))) + Fperm_SI_Woolf2021!$G$9:$G$93*EXP(-Fperm_SI_Woolf2021!$J$9:$J$93*$C134*IF(BC$58=Fperm_SI_Woolf2021!$E$9:$E$93,1,EXP(LN((1.1*(Fperm_SI_Woolf2021!$E$9:$E$93-BC$58)-63.1579*EXP(-0.19*Fperm_SI_Woolf2021!$E$9:$E$93)+63.1579*EXP(-0.19*BC$58))/(Fperm_SI_Woolf2021!$E$9:$E$93-BC$58))*(BC$58-Fperm_SI_Woolf2021!$E$9:$E$93)/10))) + Fperm_SI_Woolf2021!$H$9:$H$93*EXP(-Fperm_SI_Woolf2021!$K$9:$K$93*$C134*IF(BC$58=Fperm_SI_Woolf2021!$E$9:$E$93,1,EXP(LN((1.1*(Fperm_SI_Woolf2021!$E$9:$E$93-BC$58)-63.1579*EXP(-0.19*Fperm_SI_Woolf2021!$E$9:$E$93)+63.1579*EXP(-0.19*BC$58))/(Fperm_SI_Woolf2021!$E$9:$E$93-BC$58))*(BC$58-Fperm_SI_Woolf2021!$E$9:$E$93)/10))),Fperm_SI_Woolf2021!$D$9:$D$93)*BC$57+INTERCEPT(Fperm_SI_Woolf2021!$F$9:$F$93*EXP(-Fperm_SI_Woolf2021!$I$9:$I$93*$C134*IF(BC$58=Fperm_SI_Woolf2021!$E$9:$E$93,1,EXP(LN((1.1*(Fperm_SI_Woolf2021!$E$9:$E$93-BC$58)-63.1579*EXP(-0.19*Fperm_SI_Woolf2021!$E$9:$E$93)+63.1579*EXP(-0.19*BC$58))/(Fperm_SI_Woolf2021!$E$9:$E$93-BC$58))*(BC$58-Fperm_SI_Woolf2021!$E$9:$E$93)/10))) + Fperm_SI_Woolf2021!$G$9:$G$93*EXP(-Fperm_SI_Woolf2021!$J$9:$J$93*$C134*IF(BC$58=Fperm_SI_Woolf2021!$E$9:$E$93,1,EXP(LN((1.1*(Fperm_SI_Woolf2021!$E$9:$E$93-BC$58)-63.1579*EXP(-0.19*Fperm_SI_Woolf2021!$E$9:$E$93)+63.1579*EXP(-0.19*BC$58))/(Fperm_SI_Woolf2021!$E$9:$E$93-BC$58))*(BC$58-Fperm_SI_Woolf2021!$E$9:$E$93)/10))) + Fperm_SI_Woolf2021!$H$9:$H$93*EXP(-Fperm_SI_Woolf2021!$K$9:$K$93*$C134*IF(BC$58=Fperm_SI_Woolf2021!$E$9:$E$93,1,EXP(LN((1.1*(Fperm_SI_Woolf2021!$E$9:$E$93-BC$58)-63.1579*EXP(-0.19*Fperm_SI_Woolf2021!$E$9:$E$93)+63.1579*EXP(-0.19*BC$58))/(Fperm_SI_Woolf2021!$E$9:$E$93-BC$58))*(BC$58-Fperm_SI_Woolf2021!$E$9:$E$93)/10))),Fperm_SI_Woolf2021!$D$9:$D$93))</f>
        <v>0.22489809302997077</v>
      </c>
      <c r="BD134" s="51" cm="1">
        <f t="array" ref="BD134">MIN(1,SLOPE(Fperm_SI_Woolf2021!$F$9:$F$93*EXP(-Fperm_SI_Woolf2021!$I$9:$I$93*$C134*IF(BD$58=Fperm_SI_Woolf2021!$E$9:$E$93,1,EXP(LN((1.1*(Fperm_SI_Woolf2021!$E$9:$E$93-BD$58)-63.1579*EXP(-0.19*Fperm_SI_Woolf2021!$E$9:$E$93)+63.1579*EXP(-0.19*BD$58))/(Fperm_SI_Woolf2021!$E$9:$E$93-BD$58))*(BD$58-Fperm_SI_Woolf2021!$E$9:$E$93)/10))) + Fperm_SI_Woolf2021!$G$9:$G$93*EXP(-Fperm_SI_Woolf2021!$J$9:$J$93*$C134*IF(BD$58=Fperm_SI_Woolf2021!$E$9:$E$93,1,EXP(LN((1.1*(Fperm_SI_Woolf2021!$E$9:$E$93-BD$58)-63.1579*EXP(-0.19*Fperm_SI_Woolf2021!$E$9:$E$93)+63.1579*EXP(-0.19*BD$58))/(Fperm_SI_Woolf2021!$E$9:$E$93-BD$58))*(BD$58-Fperm_SI_Woolf2021!$E$9:$E$93)/10))) + Fperm_SI_Woolf2021!$H$9:$H$93*EXP(-Fperm_SI_Woolf2021!$K$9:$K$93*$C134*IF(BD$58=Fperm_SI_Woolf2021!$E$9:$E$93,1,EXP(LN((1.1*(Fperm_SI_Woolf2021!$E$9:$E$93-BD$58)-63.1579*EXP(-0.19*Fperm_SI_Woolf2021!$E$9:$E$93)+63.1579*EXP(-0.19*BD$58))/(Fperm_SI_Woolf2021!$E$9:$E$93-BD$58))*(BD$58-Fperm_SI_Woolf2021!$E$9:$E$93)/10))),Fperm_SI_Woolf2021!$D$9:$D$93)*BD$57+INTERCEPT(Fperm_SI_Woolf2021!$F$9:$F$93*EXP(-Fperm_SI_Woolf2021!$I$9:$I$93*$C134*IF(BD$58=Fperm_SI_Woolf2021!$E$9:$E$93,1,EXP(LN((1.1*(Fperm_SI_Woolf2021!$E$9:$E$93-BD$58)-63.1579*EXP(-0.19*Fperm_SI_Woolf2021!$E$9:$E$93)+63.1579*EXP(-0.19*BD$58))/(Fperm_SI_Woolf2021!$E$9:$E$93-BD$58))*(BD$58-Fperm_SI_Woolf2021!$E$9:$E$93)/10))) + Fperm_SI_Woolf2021!$G$9:$G$93*EXP(-Fperm_SI_Woolf2021!$J$9:$J$93*$C134*IF(BD$58=Fperm_SI_Woolf2021!$E$9:$E$93,1,EXP(LN((1.1*(Fperm_SI_Woolf2021!$E$9:$E$93-BD$58)-63.1579*EXP(-0.19*Fperm_SI_Woolf2021!$E$9:$E$93)+63.1579*EXP(-0.19*BD$58))/(Fperm_SI_Woolf2021!$E$9:$E$93-BD$58))*(BD$58-Fperm_SI_Woolf2021!$E$9:$E$93)/10))) + Fperm_SI_Woolf2021!$H$9:$H$93*EXP(-Fperm_SI_Woolf2021!$K$9:$K$93*$C134*IF(BD$58=Fperm_SI_Woolf2021!$E$9:$E$93,1,EXP(LN((1.1*(Fperm_SI_Woolf2021!$E$9:$E$93-BD$58)-63.1579*EXP(-0.19*Fperm_SI_Woolf2021!$E$9:$E$93)+63.1579*EXP(-0.19*BD$58))/(Fperm_SI_Woolf2021!$E$9:$E$93-BD$58))*(BD$58-Fperm_SI_Woolf2021!$E$9:$E$93)/10))),Fperm_SI_Woolf2021!$D$9:$D$93))</f>
        <v>0.20996085003313958</v>
      </c>
      <c r="BE134" s="51" cm="1">
        <f t="array" ref="BE134">MIN(1,SLOPE(Fperm_SI_Woolf2021!$F$9:$F$93*EXP(-Fperm_SI_Woolf2021!$I$9:$I$93*$C134*IF(BE$58=Fperm_SI_Woolf2021!$E$9:$E$93,1,EXP(LN((1.1*(Fperm_SI_Woolf2021!$E$9:$E$93-BE$58)-63.1579*EXP(-0.19*Fperm_SI_Woolf2021!$E$9:$E$93)+63.1579*EXP(-0.19*BE$58))/(Fperm_SI_Woolf2021!$E$9:$E$93-BE$58))*(BE$58-Fperm_SI_Woolf2021!$E$9:$E$93)/10))) + Fperm_SI_Woolf2021!$G$9:$G$93*EXP(-Fperm_SI_Woolf2021!$J$9:$J$93*$C134*IF(BE$58=Fperm_SI_Woolf2021!$E$9:$E$93,1,EXP(LN((1.1*(Fperm_SI_Woolf2021!$E$9:$E$93-BE$58)-63.1579*EXP(-0.19*Fperm_SI_Woolf2021!$E$9:$E$93)+63.1579*EXP(-0.19*BE$58))/(Fperm_SI_Woolf2021!$E$9:$E$93-BE$58))*(BE$58-Fperm_SI_Woolf2021!$E$9:$E$93)/10))) + Fperm_SI_Woolf2021!$H$9:$H$93*EXP(-Fperm_SI_Woolf2021!$K$9:$K$93*$C134*IF(BE$58=Fperm_SI_Woolf2021!$E$9:$E$93,1,EXP(LN((1.1*(Fperm_SI_Woolf2021!$E$9:$E$93-BE$58)-63.1579*EXP(-0.19*Fperm_SI_Woolf2021!$E$9:$E$93)+63.1579*EXP(-0.19*BE$58))/(Fperm_SI_Woolf2021!$E$9:$E$93-BE$58))*(BE$58-Fperm_SI_Woolf2021!$E$9:$E$93)/10))),Fperm_SI_Woolf2021!$D$9:$D$93)*BE$57+INTERCEPT(Fperm_SI_Woolf2021!$F$9:$F$93*EXP(-Fperm_SI_Woolf2021!$I$9:$I$93*$C134*IF(BE$58=Fperm_SI_Woolf2021!$E$9:$E$93,1,EXP(LN((1.1*(Fperm_SI_Woolf2021!$E$9:$E$93-BE$58)-63.1579*EXP(-0.19*Fperm_SI_Woolf2021!$E$9:$E$93)+63.1579*EXP(-0.19*BE$58))/(Fperm_SI_Woolf2021!$E$9:$E$93-BE$58))*(BE$58-Fperm_SI_Woolf2021!$E$9:$E$93)/10))) + Fperm_SI_Woolf2021!$G$9:$G$93*EXP(-Fperm_SI_Woolf2021!$J$9:$J$93*$C134*IF(BE$58=Fperm_SI_Woolf2021!$E$9:$E$93,1,EXP(LN((1.1*(Fperm_SI_Woolf2021!$E$9:$E$93-BE$58)-63.1579*EXP(-0.19*Fperm_SI_Woolf2021!$E$9:$E$93)+63.1579*EXP(-0.19*BE$58))/(Fperm_SI_Woolf2021!$E$9:$E$93-BE$58))*(BE$58-Fperm_SI_Woolf2021!$E$9:$E$93)/10))) + Fperm_SI_Woolf2021!$H$9:$H$93*EXP(-Fperm_SI_Woolf2021!$K$9:$K$93*$C134*IF(BE$58=Fperm_SI_Woolf2021!$E$9:$E$93,1,EXP(LN((1.1*(Fperm_SI_Woolf2021!$E$9:$E$93-BE$58)-63.1579*EXP(-0.19*Fperm_SI_Woolf2021!$E$9:$E$93)+63.1579*EXP(-0.19*BE$58))/(Fperm_SI_Woolf2021!$E$9:$E$93-BE$58))*(BE$58-Fperm_SI_Woolf2021!$E$9:$E$93)/10))),Fperm_SI_Woolf2021!$D$9:$D$93))</f>
        <v>0.19502360703630839</v>
      </c>
      <c r="BF134" s="51" cm="1">
        <f t="array" ref="BF134">MIN(1,SLOPE(Fperm_SI_Woolf2021!$F$9:$F$93*EXP(-Fperm_SI_Woolf2021!$I$9:$I$93*$C134*IF(BF$58=Fperm_SI_Woolf2021!$E$9:$E$93,1,EXP(LN((1.1*(Fperm_SI_Woolf2021!$E$9:$E$93-BF$58)-63.1579*EXP(-0.19*Fperm_SI_Woolf2021!$E$9:$E$93)+63.1579*EXP(-0.19*BF$58))/(Fperm_SI_Woolf2021!$E$9:$E$93-BF$58))*(BF$58-Fperm_SI_Woolf2021!$E$9:$E$93)/10))) + Fperm_SI_Woolf2021!$G$9:$G$93*EXP(-Fperm_SI_Woolf2021!$J$9:$J$93*$C134*IF(BF$58=Fperm_SI_Woolf2021!$E$9:$E$93,1,EXP(LN((1.1*(Fperm_SI_Woolf2021!$E$9:$E$93-BF$58)-63.1579*EXP(-0.19*Fperm_SI_Woolf2021!$E$9:$E$93)+63.1579*EXP(-0.19*BF$58))/(Fperm_SI_Woolf2021!$E$9:$E$93-BF$58))*(BF$58-Fperm_SI_Woolf2021!$E$9:$E$93)/10))) + Fperm_SI_Woolf2021!$H$9:$H$93*EXP(-Fperm_SI_Woolf2021!$K$9:$K$93*$C134*IF(BF$58=Fperm_SI_Woolf2021!$E$9:$E$93,1,EXP(LN((1.1*(Fperm_SI_Woolf2021!$E$9:$E$93-BF$58)-63.1579*EXP(-0.19*Fperm_SI_Woolf2021!$E$9:$E$93)+63.1579*EXP(-0.19*BF$58))/(Fperm_SI_Woolf2021!$E$9:$E$93-BF$58))*(BF$58-Fperm_SI_Woolf2021!$E$9:$E$93)/10))),Fperm_SI_Woolf2021!$D$9:$D$93)*BF$57+INTERCEPT(Fperm_SI_Woolf2021!$F$9:$F$93*EXP(-Fperm_SI_Woolf2021!$I$9:$I$93*$C134*IF(BF$58=Fperm_SI_Woolf2021!$E$9:$E$93,1,EXP(LN((1.1*(Fperm_SI_Woolf2021!$E$9:$E$93-BF$58)-63.1579*EXP(-0.19*Fperm_SI_Woolf2021!$E$9:$E$93)+63.1579*EXP(-0.19*BF$58))/(Fperm_SI_Woolf2021!$E$9:$E$93-BF$58))*(BF$58-Fperm_SI_Woolf2021!$E$9:$E$93)/10))) + Fperm_SI_Woolf2021!$G$9:$G$93*EXP(-Fperm_SI_Woolf2021!$J$9:$J$93*$C134*IF(BF$58=Fperm_SI_Woolf2021!$E$9:$E$93,1,EXP(LN((1.1*(Fperm_SI_Woolf2021!$E$9:$E$93-BF$58)-63.1579*EXP(-0.19*Fperm_SI_Woolf2021!$E$9:$E$93)+63.1579*EXP(-0.19*BF$58))/(Fperm_SI_Woolf2021!$E$9:$E$93-BF$58))*(BF$58-Fperm_SI_Woolf2021!$E$9:$E$93)/10))) + Fperm_SI_Woolf2021!$H$9:$H$93*EXP(-Fperm_SI_Woolf2021!$K$9:$K$93*$C134*IF(BF$58=Fperm_SI_Woolf2021!$E$9:$E$93,1,EXP(LN((1.1*(Fperm_SI_Woolf2021!$E$9:$E$93-BF$58)-63.1579*EXP(-0.19*Fperm_SI_Woolf2021!$E$9:$E$93)+63.1579*EXP(-0.19*BF$58))/(Fperm_SI_Woolf2021!$E$9:$E$93-BF$58))*(BF$58-Fperm_SI_Woolf2021!$E$9:$E$93)/10))),Fperm_SI_Woolf2021!$D$9:$D$93))</f>
        <v>0.1800863640394772</v>
      </c>
      <c r="BG134" s="51" cm="1">
        <f t="array" ref="BG134">MIN(1,SLOPE(Fperm_SI_Woolf2021!$F$9:$F$93*EXP(-Fperm_SI_Woolf2021!$I$9:$I$93*$C134*IF(BG$58=Fperm_SI_Woolf2021!$E$9:$E$93,1,EXP(LN((1.1*(Fperm_SI_Woolf2021!$E$9:$E$93-BG$58)-63.1579*EXP(-0.19*Fperm_SI_Woolf2021!$E$9:$E$93)+63.1579*EXP(-0.19*BG$58))/(Fperm_SI_Woolf2021!$E$9:$E$93-BG$58))*(BG$58-Fperm_SI_Woolf2021!$E$9:$E$93)/10))) + Fperm_SI_Woolf2021!$G$9:$G$93*EXP(-Fperm_SI_Woolf2021!$J$9:$J$93*$C134*IF(BG$58=Fperm_SI_Woolf2021!$E$9:$E$93,1,EXP(LN((1.1*(Fperm_SI_Woolf2021!$E$9:$E$93-BG$58)-63.1579*EXP(-0.19*Fperm_SI_Woolf2021!$E$9:$E$93)+63.1579*EXP(-0.19*BG$58))/(Fperm_SI_Woolf2021!$E$9:$E$93-BG$58))*(BG$58-Fperm_SI_Woolf2021!$E$9:$E$93)/10))) + Fperm_SI_Woolf2021!$H$9:$H$93*EXP(-Fperm_SI_Woolf2021!$K$9:$K$93*$C134*IF(BG$58=Fperm_SI_Woolf2021!$E$9:$E$93,1,EXP(LN((1.1*(Fperm_SI_Woolf2021!$E$9:$E$93-BG$58)-63.1579*EXP(-0.19*Fperm_SI_Woolf2021!$E$9:$E$93)+63.1579*EXP(-0.19*BG$58))/(Fperm_SI_Woolf2021!$E$9:$E$93-BG$58))*(BG$58-Fperm_SI_Woolf2021!$E$9:$E$93)/10))),Fperm_SI_Woolf2021!$D$9:$D$93)*BG$57+INTERCEPT(Fperm_SI_Woolf2021!$F$9:$F$93*EXP(-Fperm_SI_Woolf2021!$I$9:$I$93*$C134*IF(BG$58=Fperm_SI_Woolf2021!$E$9:$E$93,1,EXP(LN((1.1*(Fperm_SI_Woolf2021!$E$9:$E$93-BG$58)-63.1579*EXP(-0.19*Fperm_SI_Woolf2021!$E$9:$E$93)+63.1579*EXP(-0.19*BG$58))/(Fperm_SI_Woolf2021!$E$9:$E$93-BG$58))*(BG$58-Fperm_SI_Woolf2021!$E$9:$E$93)/10))) + Fperm_SI_Woolf2021!$G$9:$G$93*EXP(-Fperm_SI_Woolf2021!$J$9:$J$93*$C134*IF(BG$58=Fperm_SI_Woolf2021!$E$9:$E$93,1,EXP(LN((1.1*(Fperm_SI_Woolf2021!$E$9:$E$93-BG$58)-63.1579*EXP(-0.19*Fperm_SI_Woolf2021!$E$9:$E$93)+63.1579*EXP(-0.19*BG$58))/(Fperm_SI_Woolf2021!$E$9:$E$93-BG$58))*(BG$58-Fperm_SI_Woolf2021!$E$9:$E$93)/10))) + Fperm_SI_Woolf2021!$H$9:$H$93*EXP(-Fperm_SI_Woolf2021!$K$9:$K$93*$C134*IF(BG$58=Fperm_SI_Woolf2021!$E$9:$E$93,1,EXP(LN((1.1*(Fperm_SI_Woolf2021!$E$9:$E$93-BG$58)-63.1579*EXP(-0.19*Fperm_SI_Woolf2021!$E$9:$E$93)+63.1579*EXP(-0.19*BG$58))/(Fperm_SI_Woolf2021!$E$9:$E$93-BG$58))*(BG$58-Fperm_SI_Woolf2021!$E$9:$E$93)/10))),Fperm_SI_Woolf2021!$D$9:$D$93))</f>
        <v>0.16514912104264598</v>
      </c>
      <c r="BH134" s="51" cm="1">
        <f t="array" ref="BH134">MIN(1,SLOPE(Fperm_SI_Woolf2021!$F$9:$F$93*EXP(-Fperm_SI_Woolf2021!$I$9:$I$93*$C134*IF(BH$58=Fperm_SI_Woolf2021!$E$9:$E$93,1,EXP(LN((1.1*(Fperm_SI_Woolf2021!$E$9:$E$93-BH$58)-63.1579*EXP(-0.19*Fperm_SI_Woolf2021!$E$9:$E$93)+63.1579*EXP(-0.19*BH$58))/(Fperm_SI_Woolf2021!$E$9:$E$93-BH$58))*(BH$58-Fperm_SI_Woolf2021!$E$9:$E$93)/10))) + Fperm_SI_Woolf2021!$G$9:$G$93*EXP(-Fperm_SI_Woolf2021!$J$9:$J$93*$C134*IF(BH$58=Fperm_SI_Woolf2021!$E$9:$E$93,1,EXP(LN((1.1*(Fperm_SI_Woolf2021!$E$9:$E$93-BH$58)-63.1579*EXP(-0.19*Fperm_SI_Woolf2021!$E$9:$E$93)+63.1579*EXP(-0.19*BH$58))/(Fperm_SI_Woolf2021!$E$9:$E$93-BH$58))*(BH$58-Fperm_SI_Woolf2021!$E$9:$E$93)/10))) + Fperm_SI_Woolf2021!$H$9:$H$93*EXP(-Fperm_SI_Woolf2021!$K$9:$K$93*$C134*IF(BH$58=Fperm_SI_Woolf2021!$E$9:$E$93,1,EXP(LN((1.1*(Fperm_SI_Woolf2021!$E$9:$E$93-BH$58)-63.1579*EXP(-0.19*Fperm_SI_Woolf2021!$E$9:$E$93)+63.1579*EXP(-0.19*BH$58))/(Fperm_SI_Woolf2021!$E$9:$E$93-BH$58))*(BH$58-Fperm_SI_Woolf2021!$E$9:$E$93)/10))),Fperm_SI_Woolf2021!$D$9:$D$93)*BH$57+INTERCEPT(Fperm_SI_Woolf2021!$F$9:$F$93*EXP(-Fperm_SI_Woolf2021!$I$9:$I$93*$C134*IF(BH$58=Fperm_SI_Woolf2021!$E$9:$E$93,1,EXP(LN((1.1*(Fperm_SI_Woolf2021!$E$9:$E$93-BH$58)-63.1579*EXP(-0.19*Fperm_SI_Woolf2021!$E$9:$E$93)+63.1579*EXP(-0.19*BH$58))/(Fperm_SI_Woolf2021!$E$9:$E$93-BH$58))*(BH$58-Fperm_SI_Woolf2021!$E$9:$E$93)/10))) + Fperm_SI_Woolf2021!$G$9:$G$93*EXP(-Fperm_SI_Woolf2021!$J$9:$J$93*$C134*IF(BH$58=Fperm_SI_Woolf2021!$E$9:$E$93,1,EXP(LN((1.1*(Fperm_SI_Woolf2021!$E$9:$E$93-BH$58)-63.1579*EXP(-0.19*Fperm_SI_Woolf2021!$E$9:$E$93)+63.1579*EXP(-0.19*BH$58))/(Fperm_SI_Woolf2021!$E$9:$E$93-BH$58))*(BH$58-Fperm_SI_Woolf2021!$E$9:$E$93)/10))) + Fperm_SI_Woolf2021!$H$9:$H$93*EXP(-Fperm_SI_Woolf2021!$K$9:$K$93*$C134*IF(BH$58=Fperm_SI_Woolf2021!$E$9:$E$93,1,EXP(LN((1.1*(Fperm_SI_Woolf2021!$E$9:$E$93-BH$58)-63.1579*EXP(-0.19*Fperm_SI_Woolf2021!$E$9:$E$93)+63.1579*EXP(-0.19*BH$58))/(Fperm_SI_Woolf2021!$E$9:$E$93-BH$58))*(BH$58-Fperm_SI_Woolf2021!$E$9:$E$93)/10))),Fperm_SI_Woolf2021!$D$9:$D$93))</f>
        <v>0.15021187804581476</v>
      </c>
      <c r="BI134" s="51" cm="1">
        <f t="array" ref="BI134">MIN(1,SLOPE(Fperm_SI_Woolf2021!$F$9:$F$93*EXP(-Fperm_SI_Woolf2021!$I$9:$I$93*$C134*IF(BI$58=Fperm_SI_Woolf2021!$E$9:$E$93,1,EXP(LN((1.1*(Fperm_SI_Woolf2021!$E$9:$E$93-BI$58)-63.1579*EXP(-0.19*Fperm_SI_Woolf2021!$E$9:$E$93)+63.1579*EXP(-0.19*BI$58))/(Fperm_SI_Woolf2021!$E$9:$E$93-BI$58))*(BI$58-Fperm_SI_Woolf2021!$E$9:$E$93)/10))) + Fperm_SI_Woolf2021!$G$9:$G$93*EXP(-Fperm_SI_Woolf2021!$J$9:$J$93*$C134*IF(BI$58=Fperm_SI_Woolf2021!$E$9:$E$93,1,EXP(LN((1.1*(Fperm_SI_Woolf2021!$E$9:$E$93-BI$58)-63.1579*EXP(-0.19*Fperm_SI_Woolf2021!$E$9:$E$93)+63.1579*EXP(-0.19*BI$58))/(Fperm_SI_Woolf2021!$E$9:$E$93-BI$58))*(BI$58-Fperm_SI_Woolf2021!$E$9:$E$93)/10))) + Fperm_SI_Woolf2021!$H$9:$H$93*EXP(-Fperm_SI_Woolf2021!$K$9:$K$93*$C134*IF(BI$58=Fperm_SI_Woolf2021!$E$9:$E$93,1,EXP(LN((1.1*(Fperm_SI_Woolf2021!$E$9:$E$93-BI$58)-63.1579*EXP(-0.19*Fperm_SI_Woolf2021!$E$9:$E$93)+63.1579*EXP(-0.19*BI$58))/(Fperm_SI_Woolf2021!$E$9:$E$93-BI$58))*(BI$58-Fperm_SI_Woolf2021!$E$9:$E$93)/10))),Fperm_SI_Woolf2021!$D$9:$D$93)*BI$57+INTERCEPT(Fperm_SI_Woolf2021!$F$9:$F$93*EXP(-Fperm_SI_Woolf2021!$I$9:$I$93*$C134*IF(BI$58=Fperm_SI_Woolf2021!$E$9:$E$93,1,EXP(LN((1.1*(Fperm_SI_Woolf2021!$E$9:$E$93-BI$58)-63.1579*EXP(-0.19*Fperm_SI_Woolf2021!$E$9:$E$93)+63.1579*EXP(-0.19*BI$58))/(Fperm_SI_Woolf2021!$E$9:$E$93-BI$58))*(BI$58-Fperm_SI_Woolf2021!$E$9:$E$93)/10))) + Fperm_SI_Woolf2021!$G$9:$G$93*EXP(-Fperm_SI_Woolf2021!$J$9:$J$93*$C134*IF(BI$58=Fperm_SI_Woolf2021!$E$9:$E$93,1,EXP(LN((1.1*(Fperm_SI_Woolf2021!$E$9:$E$93-BI$58)-63.1579*EXP(-0.19*Fperm_SI_Woolf2021!$E$9:$E$93)+63.1579*EXP(-0.19*BI$58))/(Fperm_SI_Woolf2021!$E$9:$E$93-BI$58))*(BI$58-Fperm_SI_Woolf2021!$E$9:$E$93)/10))) + Fperm_SI_Woolf2021!$H$9:$H$93*EXP(-Fperm_SI_Woolf2021!$K$9:$K$93*$C134*IF(BI$58=Fperm_SI_Woolf2021!$E$9:$E$93,1,EXP(LN((1.1*(Fperm_SI_Woolf2021!$E$9:$E$93-BI$58)-63.1579*EXP(-0.19*Fperm_SI_Woolf2021!$E$9:$E$93)+63.1579*EXP(-0.19*BI$58))/(Fperm_SI_Woolf2021!$E$9:$E$93-BI$58))*(BI$58-Fperm_SI_Woolf2021!$E$9:$E$93)/10))),Fperm_SI_Woolf2021!$D$9:$D$93))</f>
        <v>0.13527463504898354</v>
      </c>
      <c r="BJ134" s="51" cm="1">
        <f t="array" ref="BJ134">MIN(1,SLOPE(Fperm_SI_Woolf2021!$F$9:$F$93*EXP(-Fperm_SI_Woolf2021!$I$9:$I$93*$C134*IF(BJ$58=Fperm_SI_Woolf2021!$E$9:$E$93,1,EXP(LN((1.1*(Fperm_SI_Woolf2021!$E$9:$E$93-BJ$58)-63.1579*EXP(-0.19*Fperm_SI_Woolf2021!$E$9:$E$93)+63.1579*EXP(-0.19*BJ$58))/(Fperm_SI_Woolf2021!$E$9:$E$93-BJ$58))*(BJ$58-Fperm_SI_Woolf2021!$E$9:$E$93)/10))) + Fperm_SI_Woolf2021!$G$9:$G$93*EXP(-Fperm_SI_Woolf2021!$J$9:$J$93*$C134*IF(BJ$58=Fperm_SI_Woolf2021!$E$9:$E$93,1,EXP(LN((1.1*(Fperm_SI_Woolf2021!$E$9:$E$93-BJ$58)-63.1579*EXP(-0.19*Fperm_SI_Woolf2021!$E$9:$E$93)+63.1579*EXP(-0.19*BJ$58))/(Fperm_SI_Woolf2021!$E$9:$E$93-BJ$58))*(BJ$58-Fperm_SI_Woolf2021!$E$9:$E$93)/10))) + Fperm_SI_Woolf2021!$H$9:$H$93*EXP(-Fperm_SI_Woolf2021!$K$9:$K$93*$C134*IF(BJ$58=Fperm_SI_Woolf2021!$E$9:$E$93,1,EXP(LN((1.1*(Fperm_SI_Woolf2021!$E$9:$E$93-BJ$58)-63.1579*EXP(-0.19*Fperm_SI_Woolf2021!$E$9:$E$93)+63.1579*EXP(-0.19*BJ$58))/(Fperm_SI_Woolf2021!$E$9:$E$93-BJ$58))*(BJ$58-Fperm_SI_Woolf2021!$E$9:$E$93)/10))),Fperm_SI_Woolf2021!$D$9:$D$93)*BJ$57+INTERCEPT(Fperm_SI_Woolf2021!$F$9:$F$93*EXP(-Fperm_SI_Woolf2021!$I$9:$I$93*$C134*IF(BJ$58=Fperm_SI_Woolf2021!$E$9:$E$93,1,EXP(LN((1.1*(Fperm_SI_Woolf2021!$E$9:$E$93-BJ$58)-63.1579*EXP(-0.19*Fperm_SI_Woolf2021!$E$9:$E$93)+63.1579*EXP(-0.19*BJ$58))/(Fperm_SI_Woolf2021!$E$9:$E$93-BJ$58))*(BJ$58-Fperm_SI_Woolf2021!$E$9:$E$93)/10))) + Fperm_SI_Woolf2021!$G$9:$G$93*EXP(-Fperm_SI_Woolf2021!$J$9:$J$93*$C134*IF(BJ$58=Fperm_SI_Woolf2021!$E$9:$E$93,1,EXP(LN((1.1*(Fperm_SI_Woolf2021!$E$9:$E$93-BJ$58)-63.1579*EXP(-0.19*Fperm_SI_Woolf2021!$E$9:$E$93)+63.1579*EXP(-0.19*BJ$58))/(Fperm_SI_Woolf2021!$E$9:$E$93-BJ$58))*(BJ$58-Fperm_SI_Woolf2021!$E$9:$E$93)/10))) + Fperm_SI_Woolf2021!$H$9:$H$93*EXP(-Fperm_SI_Woolf2021!$K$9:$K$93*$C134*IF(BJ$58=Fperm_SI_Woolf2021!$E$9:$E$93,1,EXP(LN((1.1*(Fperm_SI_Woolf2021!$E$9:$E$93-BJ$58)-63.1579*EXP(-0.19*Fperm_SI_Woolf2021!$E$9:$E$93)+63.1579*EXP(-0.19*BJ$58))/(Fperm_SI_Woolf2021!$E$9:$E$93-BJ$58))*(BJ$58-Fperm_SI_Woolf2021!$E$9:$E$93)/10))),Fperm_SI_Woolf2021!$D$9:$D$93))</f>
        <v>0.12033739205215233</v>
      </c>
      <c r="BK134" s="51" cm="1">
        <f t="array" ref="BK134">MIN(1,SLOPE(Fperm_SI_Woolf2021!$F$9:$F$93*EXP(-Fperm_SI_Woolf2021!$I$9:$I$93*$C134*IF(BK$58=Fperm_SI_Woolf2021!$E$9:$E$93,1,EXP(LN((1.1*(Fperm_SI_Woolf2021!$E$9:$E$93-BK$58)-63.1579*EXP(-0.19*Fperm_SI_Woolf2021!$E$9:$E$93)+63.1579*EXP(-0.19*BK$58))/(Fperm_SI_Woolf2021!$E$9:$E$93-BK$58))*(BK$58-Fperm_SI_Woolf2021!$E$9:$E$93)/10))) + Fperm_SI_Woolf2021!$G$9:$G$93*EXP(-Fperm_SI_Woolf2021!$J$9:$J$93*$C134*IF(BK$58=Fperm_SI_Woolf2021!$E$9:$E$93,1,EXP(LN((1.1*(Fperm_SI_Woolf2021!$E$9:$E$93-BK$58)-63.1579*EXP(-0.19*Fperm_SI_Woolf2021!$E$9:$E$93)+63.1579*EXP(-0.19*BK$58))/(Fperm_SI_Woolf2021!$E$9:$E$93-BK$58))*(BK$58-Fperm_SI_Woolf2021!$E$9:$E$93)/10))) + Fperm_SI_Woolf2021!$H$9:$H$93*EXP(-Fperm_SI_Woolf2021!$K$9:$K$93*$C134*IF(BK$58=Fperm_SI_Woolf2021!$E$9:$E$93,1,EXP(LN((1.1*(Fperm_SI_Woolf2021!$E$9:$E$93-BK$58)-63.1579*EXP(-0.19*Fperm_SI_Woolf2021!$E$9:$E$93)+63.1579*EXP(-0.19*BK$58))/(Fperm_SI_Woolf2021!$E$9:$E$93-BK$58))*(BK$58-Fperm_SI_Woolf2021!$E$9:$E$93)/10))),Fperm_SI_Woolf2021!$D$9:$D$93)*BK$57+INTERCEPT(Fperm_SI_Woolf2021!$F$9:$F$93*EXP(-Fperm_SI_Woolf2021!$I$9:$I$93*$C134*IF(BK$58=Fperm_SI_Woolf2021!$E$9:$E$93,1,EXP(LN((1.1*(Fperm_SI_Woolf2021!$E$9:$E$93-BK$58)-63.1579*EXP(-0.19*Fperm_SI_Woolf2021!$E$9:$E$93)+63.1579*EXP(-0.19*BK$58))/(Fperm_SI_Woolf2021!$E$9:$E$93-BK$58))*(BK$58-Fperm_SI_Woolf2021!$E$9:$E$93)/10))) + Fperm_SI_Woolf2021!$G$9:$G$93*EXP(-Fperm_SI_Woolf2021!$J$9:$J$93*$C134*IF(BK$58=Fperm_SI_Woolf2021!$E$9:$E$93,1,EXP(LN((1.1*(Fperm_SI_Woolf2021!$E$9:$E$93-BK$58)-63.1579*EXP(-0.19*Fperm_SI_Woolf2021!$E$9:$E$93)+63.1579*EXP(-0.19*BK$58))/(Fperm_SI_Woolf2021!$E$9:$E$93-BK$58))*(BK$58-Fperm_SI_Woolf2021!$E$9:$E$93)/10))) + Fperm_SI_Woolf2021!$H$9:$H$93*EXP(-Fperm_SI_Woolf2021!$K$9:$K$93*$C134*IF(BK$58=Fperm_SI_Woolf2021!$E$9:$E$93,1,EXP(LN((1.1*(Fperm_SI_Woolf2021!$E$9:$E$93-BK$58)-63.1579*EXP(-0.19*Fperm_SI_Woolf2021!$E$9:$E$93)+63.1579*EXP(-0.19*BK$58))/(Fperm_SI_Woolf2021!$E$9:$E$93-BK$58))*(BK$58-Fperm_SI_Woolf2021!$E$9:$E$93)/10))),Fperm_SI_Woolf2021!$D$9:$D$93))</f>
        <v>0.10540014905532111</v>
      </c>
      <c r="BL134" s="51" cm="1">
        <f t="array" ref="BL134">MIN(1,SLOPE(Fperm_SI_Woolf2021!$F$9:$F$93*EXP(-Fperm_SI_Woolf2021!$I$9:$I$93*$C134*IF(BL$58=Fperm_SI_Woolf2021!$E$9:$E$93,1,EXP(LN((1.1*(Fperm_SI_Woolf2021!$E$9:$E$93-BL$58)-63.1579*EXP(-0.19*Fperm_SI_Woolf2021!$E$9:$E$93)+63.1579*EXP(-0.19*BL$58))/(Fperm_SI_Woolf2021!$E$9:$E$93-BL$58))*(BL$58-Fperm_SI_Woolf2021!$E$9:$E$93)/10))) + Fperm_SI_Woolf2021!$G$9:$G$93*EXP(-Fperm_SI_Woolf2021!$J$9:$J$93*$C134*IF(BL$58=Fperm_SI_Woolf2021!$E$9:$E$93,1,EXP(LN((1.1*(Fperm_SI_Woolf2021!$E$9:$E$93-BL$58)-63.1579*EXP(-0.19*Fperm_SI_Woolf2021!$E$9:$E$93)+63.1579*EXP(-0.19*BL$58))/(Fperm_SI_Woolf2021!$E$9:$E$93-BL$58))*(BL$58-Fperm_SI_Woolf2021!$E$9:$E$93)/10))) + Fperm_SI_Woolf2021!$H$9:$H$93*EXP(-Fperm_SI_Woolf2021!$K$9:$K$93*$C134*IF(BL$58=Fperm_SI_Woolf2021!$E$9:$E$93,1,EXP(LN((1.1*(Fperm_SI_Woolf2021!$E$9:$E$93-BL$58)-63.1579*EXP(-0.19*Fperm_SI_Woolf2021!$E$9:$E$93)+63.1579*EXP(-0.19*BL$58))/(Fperm_SI_Woolf2021!$E$9:$E$93-BL$58))*(BL$58-Fperm_SI_Woolf2021!$E$9:$E$93)/10))),Fperm_SI_Woolf2021!$D$9:$D$93)*BL$57+INTERCEPT(Fperm_SI_Woolf2021!$F$9:$F$93*EXP(-Fperm_SI_Woolf2021!$I$9:$I$93*$C134*IF(BL$58=Fperm_SI_Woolf2021!$E$9:$E$93,1,EXP(LN((1.1*(Fperm_SI_Woolf2021!$E$9:$E$93-BL$58)-63.1579*EXP(-0.19*Fperm_SI_Woolf2021!$E$9:$E$93)+63.1579*EXP(-0.19*BL$58))/(Fperm_SI_Woolf2021!$E$9:$E$93-BL$58))*(BL$58-Fperm_SI_Woolf2021!$E$9:$E$93)/10))) + Fperm_SI_Woolf2021!$G$9:$G$93*EXP(-Fperm_SI_Woolf2021!$J$9:$J$93*$C134*IF(BL$58=Fperm_SI_Woolf2021!$E$9:$E$93,1,EXP(LN((1.1*(Fperm_SI_Woolf2021!$E$9:$E$93-BL$58)-63.1579*EXP(-0.19*Fperm_SI_Woolf2021!$E$9:$E$93)+63.1579*EXP(-0.19*BL$58))/(Fperm_SI_Woolf2021!$E$9:$E$93-BL$58))*(BL$58-Fperm_SI_Woolf2021!$E$9:$E$93)/10))) + Fperm_SI_Woolf2021!$H$9:$H$93*EXP(-Fperm_SI_Woolf2021!$K$9:$K$93*$C134*IF(BL$58=Fperm_SI_Woolf2021!$E$9:$E$93,1,EXP(LN((1.1*(Fperm_SI_Woolf2021!$E$9:$E$93-BL$58)-63.1579*EXP(-0.19*Fperm_SI_Woolf2021!$E$9:$E$93)+63.1579*EXP(-0.19*BL$58))/(Fperm_SI_Woolf2021!$E$9:$E$93-BL$58))*(BL$58-Fperm_SI_Woolf2021!$E$9:$E$93)/10))),Fperm_SI_Woolf2021!$D$9:$D$93))</f>
        <v>0.27455859827039059</v>
      </c>
      <c r="BM134" s="51" cm="1">
        <f t="array" ref="BM134">MIN(1,SLOPE(Fperm_SI_Woolf2021!$F$9:$F$93*EXP(-Fperm_SI_Woolf2021!$I$9:$I$93*$C134*IF(BM$58=Fperm_SI_Woolf2021!$E$9:$E$93,1,EXP(LN((1.1*(Fperm_SI_Woolf2021!$E$9:$E$93-BM$58)-63.1579*EXP(-0.19*Fperm_SI_Woolf2021!$E$9:$E$93)+63.1579*EXP(-0.19*BM$58))/(Fperm_SI_Woolf2021!$E$9:$E$93-BM$58))*(BM$58-Fperm_SI_Woolf2021!$E$9:$E$93)/10))) + Fperm_SI_Woolf2021!$G$9:$G$93*EXP(-Fperm_SI_Woolf2021!$J$9:$J$93*$C134*IF(BM$58=Fperm_SI_Woolf2021!$E$9:$E$93,1,EXP(LN((1.1*(Fperm_SI_Woolf2021!$E$9:$E$93-BM$58)-63.1579*EXP(-0.19*Fperm_SI_Woolf2021!$E$9:$E$93)+63.1579*EXP(-0.19*BM$58))/(Fperm_SI_Woolf2021!$E$9:$E$93-BM$58))*(BM$58-Fperm_SI_Woolf2021!$E$9:$E$93)/10))) + Fperm_SI_Woolf2021!$H$9:$H$93*EXP(-Fperm_SI_Woolf2021!$K$9:$K$93*$C134*IF(BM$58=Fperm_SI_Woolf2021!$E$9:$E$93,1,EXP(LN((1.1*(Fperm_SI_Woolf2021!$E$9:$E$93-BM$58)-63.1579*EXP(-0.19*Fperm_SI_Woolf2021!$E$9:$E$93)+63.1579*EXP(-0.19*BM$58))/(Fperm_SI_Woolf2021!$E$9:$E$93-BM$58))*(BM$58-Fperm_SI_Woolf2021!$E$9:$E$93)/10))),Fperm_SI_Woolf2021!$D$9:$D$93)*BM$57+INTERCEPT(Fperm_SI_Woolf2021!$F$9:$F$93*EXP(-Fperm_SI_Woolf2021!$I$9:$I$93*$C134*IF(BM$58=Fperm_SI_Woolf2021!$E$9:$E$93,1,EXP(LN((1.1*(Fperm_SI_Woolf2021!$E$9:$E$93-BM$58)-63.1579*EXP(-0.19*Fperm_SI_Woolf2021!$E$9:$E$93)+63.1579*EXP(-0.19*BM$58))/(Fperm_SI_Woolf2021!$E$9:$E$93-BM$58))*(BM$58-Fperm_SI_Woolf2021!$E$9:$E$93)/10))) + Fperm_SI_Woolf2021!$G$9:$G$93*EXP(-Fperm_SI_Woolf2021!$J$9:$J$93*$C134*IF(BM$58=Fperm_SI_Woolf2021!$E$9:$E$93,1,EXP(LN((1.1*(Fperm_SI_Woolf2021!$E$9:$E$93-BM$58)-63.1579*EXP(-0.19*Fperm_SI_Woolf2021!$E$9:$E$93)+63.1579*EXP(-0.19*BM$58))/(Fperm_SI_Woolf2021!$E$9:$E$93-BM$58))*(BM$58-Fperm_SI_Woolf2021!$E$9:$E$93)/10))) + Fperm_SI_Woolf2021!$H$9:$H$93*EXP(-Fperm_SI_Woolf2021!$K$9:$K$93*$C134*IF(BM$58=Fperm_SI_Woolf2021!$E$9:$E$93,1,EXP(LN((1.1*(Fperm_SI_Woolf2021!$E$9:$E$93-BM$58)-63.1579*EXP(-0.19*Fperm_SI_Woolf2021!$E$9:$E$93)+63.1579*EXP(-0.19*BM$58))/(Fperm_SI_Woolf2021!$E$9:$E$93-BM$58))*(BM$58-Fperm_SI_Woolf2021!$E$9:$E$93)/10))),Fperm_SI_Woolf2021!$D$9:$D$93))</f>
        <v>0.26152941669061619</v>
      </c>
      <c r="BN134" s="51" cm="1">
        <f t="array" ref="BN134">MIN(1,SLOPE(Fperm_SI_Woolf2021!$F$9:$F$93*EXP(-Fperm_SI_Woolf2021!$I$9:$I$93*$C134*IF(BN$58=Fperm_SI_Woolf2021!$E$9:$E$93,1,EXP(LN((1.1*(Fperm_SI_Woolf2021!$E$9:$E$93-BN$58)-63.1579*EXP(-0.19*Fperm_SI_Woolf2021!$E$9:$E$93)+63.1579*EXP(-0.19*BN$58))/(Fperm_SI_Woolf2021!$E$9:$E$93-BN$58))*(BN$58-Fperm_SI_Woolf2021!$E$9:$E$93)/10))) + Fperm_SI_Woolf2021!$G$9:$G$93*EXP(-Fperm_SI_Woolf2021!$J$9:$J$93*$C134*IF(BN$58=Fperm_SI_Woolf2021!$E$9:$E$93,1,EXP(LN((1.1*(Fperm_SI_Woolf2021!$E$9:$E$93-BN$58)-63.1579*EXP(-0.19*Fperm_SI_Woolf2021!$E$9:$E$93)+63.1579*EXP(-0.19*BN$58))/(Fperm_SI_Woolf2021!$E$9:$E$93-BN$58))*(BN$58-Fperm_SI_Woolf2021!$E$9:$E$93)/10))) + Fperm_SI_Woolf2021!$H$9:$H$93*EXP(-Fperm_SI_Woolf2021!$K$9:$K$93*$C134*IF(BN$58=Fperm_SI_Woolf2021!$E$9:$E$93,1,EXP(LN((1.1*(Fperm_SI_Woolf2021!$E$9:$E$93-BN$58)-63.1579*EXP(-0.19*Fperm_SI_Woolf2021!$E$9:$E$93)+63.1579*EXP(-0.19*BN$58))/(Fperm_SI_Woolf2021!$E$9:$E$93-BN$58))*(BN$58-Fperm_SI_Woolf2021!$E$9:$E$93)/10))),Fperm_SI_Woolf2021!$D$9:$D$93)*BN$57+INTERCEPT(Fperm_SI_Woolf2021!$F$9:$F$93*EXP(-Fperm_SI_Woolf2021!$I$9:$I$93*$C134*IF(BN$58=Fperm_SI_Woolf2021!$E$9:$E$93,1,EXP(LN((1.1*(Fperm_SI_Woolf2021!$E$9:$E$93-BN$58)-63.1579*EXP(-0.19*Fperm_SI_Woolf2021!$E$9:$E$93)+63.1579*EXP(-0.19*BN$58))/(Fperm_SI_Woolf2021!$E$9:$E$93-BN$58))*(BN$58-Fperm_SI_Woolf2021!$E$9:$E$93)/10))) + Fperm_SI_Woolf2021!$G$9:$G$93*EXP(-Fperm_SI_Woolf2021!$J$9:$J$93*$C134*IF(BN$58=Fperm_SI_Woolf2021!$E$9:$E$93,1,EXP(LN((1.1*(Fperm_SI_Woolf2021!$E$9:$E$93-BN$58)-63.1579*EXP(-0.19*Fperm_SI_Woolf2021!$E$9:$E$93)+63.1579*EXP(-0.19*BN$58))/(Fperm_SI_Woolf2021!$E$9:$E$93-BN$58))*(BN$58-Fperm_SI_Woolf2021!$E$9:$E$93)/10))) + Fperm_SI_Woolf2021!$H$9:$H$93*EXP(-Fperm_SI_Woolf2021!$K$9:$K$93*$C134*IF(BN$58=Fperm_SI_Woolf2021!$E$9:$E$93,1,EXP(LN((1.1*(Fperm_SI_Woolf2021!$E$9:$E$93-BN$58)-63.1579*EXP(-0.19*Fperm_SI_Woolf2021!$E$9:$E$93)+63.1579*EXP(-0.19*BN$58))/(Fperm_SI_Woolf2021!$E$9:$E$93-BN$58))*(BN$58-Fperm_SI_Woolf2021!$E$9:$E$93)/10))),Fperm_SI_Woolf2021!$D$9:$D$93))</f>
        <v>0.24850023511084174</v>
      </c>
      <c r="BO134" s="51" cm="1">
        <f t="array" ref="BO134">MIN(1,SLOPE(Fperm_SI_Woolf2021!$F$9:$F$93*EXP(-Fperm_SI_Woolf2021!$I$9:$I$93*$C134*IF(BO$58=Fperm_SI_Woolf2021!$E$9:$E$93,1,EXP(LN((1.1*(Fperm_SI_Woolf2021!$E$9:$E$93-BO$58)-63.1579*EXP(-0.19*Fperm_SI_Woolf2021!$E$9:$E$93)+63.1579*EXP(-0.19*BO$58))/(Fperm_SI_Woolf2021!$E$9:$E$93-BO$58))*(BO$58-Fperm_SI_Woolf2021!$E$9:$E$93)/10))) + Fperm_SI_Woolf2021!$G$9:$G$93*EXP(-Fperm_SI_Woolf2021!$J$9:$J$93*$C134*IF(BO$58=Fperm_SI_Woolf2021!$E$9:$E$93,1,EXP(LN((1.1*(Fperm_SI_Woolf2021!$E$9:$E$93-BO$58)-63.1579*EXP(-0.19*Fperm_SI_Woolf2021!$E$9:$E$93)+63.1579*EXP(-0.19*BO$58))/(Fperm_SI_Woolf2021!$E$9:$E$93-BO$58))*(BO$58-Fperm_SI_Woolf2021!$E$9:$E$93)/10))) + Fperm_SI_Woolf2021!$H$9:$H$93*EXP(-Fperm_SI_Woolf2021!$K$9:$K$93*$C134*IF(BO$58=Fperm_SI_Woolf2021!$E$9:$E$93,1,EXP(LN((1.1*(Fperm_SI_Woolf2021!$E$9:$E$93-BO$58)-63.1579*EXP(-0.19*Fperm_SI_Woolf2021!$E$9:$E$93)+63.1579*EXP(-0.19*BO$58))/(Fperm_SI_Woolf2021!$E$9:$E$93-BO$58))*(BO$58-Fperm_SI_Woolf2021!$E$9:$E$93)/10))),Fperm_SI_Woolf2021!$D$9:$D$93)*BO$57+INTERCEPT(Fperm_SI_Woolf2021!$F$9:$F$93*EXP(-Fperm_SI_Woolf2021!$I$9:$I$93*$C134*IF(BO$58=Fperm_SI_Woolf2021!$E$9:$E$93,1,EXP(LN((1.1*(Fperm_SI_Woolf2021!$E$9:$E$93-BO$58)-63.1579*EXP(-0.19*Fperm_SI_Woolf2021!$E$9:$E$93)+63.1579*EXP(-0.19*BO$58))/(Fperm_SI_Woolf2021!$E$9:$E$93-BO$58))*(BO$58-Fperm_SI_Woolf2021!$E$9:$E$93)/10))) + Fperm_SI_Woolf2021!$G$9:$G$93*EXP(-Fperm_SI_Woolf2021!$J$9:$J$93*$C134*IF(BO$58=Fperm_SI_Woolf2021!$E$9:$E$93,1,EXP(LN((1.1*(Fperm_SI_Woolf2021!$E$9:$E$93-BO$58)-63.1579*EXP(-0.19*Fperm_SI_Woolf2021!$E$9:$E$93)+63.1579*EXP(-0.19*BO$58))/(Fperm_SI_Woolf2021!$E$9:$E$93-BO$58))*(BO$58-Fperm_SI_Woolf2021!$E$9:$E$93)/10))) + Fperm_SI_Woolf2021!$H$9:$H$93*EXP(-Fperm_SI_Woolf2021!$K$9:$K$93*$C134*IF(BO$58=Fperm_SI_Woolf2021!$E$9:$E$93,1,EXP(LN((1.1*(Fperm_SI_Woolf2021!$E$9:$E$93-BO$58)-63.1579*EXP(-0.19*Fperm_SI_Woolf2021!$E$9:$E$93)+63.1579*EXP(-0.19*BO$58))/(Fperm_SI_Woolf2021!$E$9:$E$93-BO$58))*(BO$58-Fperm_SI_Woolf2021!$E$9:$E$93)/10))),Fperm_SI_Woolf2021!$D$9:$D$93))</f>
        <v>0.23547105353106734</v>
      </c>
      <c r="BP134" s="51" cm="1">
        <f t="array" ref="BP134">MIN(1,SLOPE(Fperm_SI_Woolf2021!$F$9:$F$93*EXP(-Fperm_SI_Woolf2021!$I$9:$I$93*$C134*IF(BP$58=Fperm_SI_Woolf2021!$E$9:$E$93,1,EXP(LN((1.1*(Fperm_SI_Woolf2021!$E$9:$E$93-BP$58)-63.1579*EXP(-0.19*Fperm_SI_Woolf2021!$E$9:$E$93)+63.1579*EXP(-0.19*BP$58))/(Fperm_SI_Woolf2021!$E$9:$E$93-BP$58))*(BP$58-Fperm_SI_Woolf2021!$E$9:$E$93)/10))) + Fperm_SI_Woolf2021!$G$9:$G$93*EXP(-Fperm_SI_Woolf2021!$J$9:$J$93*$C134*IF(BP$58=Fperm_SI_Woolf2021!$E$9:$E$93,1,EXP(LN((1.1*(Fperm_SI_Woolf2021!$E$9:$E$93-BP$58)-63.1579*EXP(-0.19*Fperm_SI_Woolf2021!$E$9:$E$93)+63.1579*EXP(-0.19*BP$58))/(Fperm_SI_Woolf2021!$E$9:$E$93-BP$58))*(BP$58-Fperm_SI_Woolf2021!$E$9:$E$93)/10))) + Fperm_SI_Woolf2021!$H$9:$H$93*EXP(-Fperm_SI_Woolf2021!$K$9:$K$93*$C134*IF(BP$58=Fperm_SI_Woolf2021!$E$9:$E$93,1,EXP(LN((1.1*(Fperm_SI_Woolf2021!$E$9:$E$93-BP$58)-63.1579*EXP(-0.19*Fperm_SI_Woolf2021!$E$9:$E$93)+63.1579*EXP(-0.19*BP$58))/(Fperm_SI_Woolf2021!$E$9:$E$93-BP$58))*(BP$58-Fperm_SI_Woolf2021!$E$9:$E$93)/10))),Fperm_SI_Woolf2021!$D$9:$D$93)*BP$57+INTERCEPT(Fperm_SI_Woolf2021!$F$9:$F$93*EXP(-Fperm_SI_Woolf2021!$I$9:$I$93*$C134*IF(BP$58=Fperm_SI_Woolf2021!$E$9:$E$93,1,EXP(LN((1.1*(Fperm_SI_Woolf2021!$E$9:$E$93-BP$58)-63.1579*EXP(-0.19*Fperm_SI_Woolf2021!$E$9:$E$93)+63.1579*EXP(-0.19*BP$58))/(Fperm_SI_Woolf2021!$E$9:$E$93-BP$58))*(BP$58-Fperm_SI_Woolf2021!$E$9:$E$93)/10))) + Fperm_SI_Woolf2021!$G$9:$G$93*EXP(-Fperm_SI_Woolf2021!$J$9:$J$93*$C134*IF(BP$58=Fperm_SI_Woolf2021!$E$9:$E$93,1,EXP(LN((1.1*(Fperm_SI_Woolf2021!$E$9:$E$93-BP$58)-63.1579*EXP(-0.19*Fperm_SI_Woolf2021!$E$9:$E$93)+63.1579*EXP(-0.19*BP$58))/(Fperm_SI_Woolf2021!$E$9:$E$93-BP$58))*(BP$58-Fperm_SI_Woolf2021!$E$9:$E$93)/10))) + Fperm_SI_Woolf2021!$H$9:$H$93*EXP(-Fperm_SI_Woolf2021!$K$9:$K$93*$C134*IF(BP$58=Fperm_SI_Woolf2021!$E$9:$E$93,1,EXP(LN((1.1*(Fperm_SI_Woolf2021!$E$9:$E$93-BP$58)-63.1579*EXP(-0.19*Fperm_SI_Woolf2021!$E$9:$E$93)+63.1579*EXP(-0.19*BP$58))/(Fperm_SI_Woolf2021!$E$9:$E$93-BP$58))*(BP$58-Fperm_SI_Woolf2021!$E$9:$E$93)/10))),Fperm_SI_Woolf2021!$D$9:$D$93))</f>
        <v>0.22244187195129289</v>
      </c>
      <c r="BQ134" s="51" cm="1">
        <f t="array" ref="BQ134">MIN(1,SLOPE(Fperm_SI_Woolf2021!$F$9:$F$93*EXP(-Fperm_SI_Woolf2021!$I$9:$I$93*$C134*IF(BQ$58=Fperm_SI_Woolf2021!$E$9:$E$93,1,EXP(LN((1.1*(Fperm_SI_Woolf2021!$E$9:$E$93-BQ$58)-63.1579*EXP(-0.19*Fperm_SI_Woolf2021!$E$9:$E$93)+63.1579*EXP(-0.19*BQ$58))/(Fperm_SI_Woolf2021!$E$9:$E$93-BQ$58))*(BQ$58-Fperm_SI_Woolf2021!$E$9:$E$93)/10))) + Fperm_SI_Woolf2021!$G$9:$G$93*EXP(-Fperm_SI_Woolf2021!$J$9:$J$93*$C134*IF(BQ$58=Fperm_SI_Woolf2021!$E$9:$E$93,1,EXP(LN((1.1*(Fperm_SI_Woolf2021!$E$9:$E$93-BQ$58)-63.1579*EXP(-0.19*Fperm_SI_Woolf2021!$E$9:$E$93)+63.1579*EXP(-0.19*BQ$58))/(Fperm_SI_Woolf2021!$E$9:$E$93-BQ$58))*(BQ$58-Fperm_SI_Woolf2021!$E$9:$E$93)/10))) + Fperm_SI_Woolf2021!$H$9:$H$93*EXP(-Fperm_SI_Woolf2021!$K$9:$K$93*$C134*IF(BQ$58=Fperm_SI_Woolf2021!$E$9:$E$93,1,EXP(LN((1.1*(Fperm_SI_Woolf2021!$E$9:$E$93-BQ$58)-63.1579*EXP(-0.19*Fperm_SI_Woolf2021!$E$9:$E$93)+63.1579*EXP(-0.19*BQ$58))/(Fperm_SI_Woolf2021!$E$9:$E$93-BQ$58))*(BQ$58-Fperm_SI_Woolf2021!$E$9:$E$93)/10))),Fperm_SI_Woolf2021!$D$9:$D$93)*BQ$57+INTERCEPT(Fperm_SI_Woolf2021!$F$9:$F$93*EXP(-Fperm_SI_Woolf2021!$I$9:$I$93*$C134*IF(BQ$58=Fperm_SI_Woolf2021!$E$9:$E$93,1,EXP(LN((1.1*(Fperm_SI_Woolf2021!$E$9:$E$93-BQ$58)-63.1579*EXP(-0.19*Fperm_SI_Woolf2021!$E$9:$E$93)+63.1579*EXP(-0.19*BQ$58))/(Fperm_SI_Woolf2021!$E$9:$E$93-BQ$58))*(BQ$58-Fperm_SI_Woolf2021!$E$9:$E$93)/10))) + Fperm_SI_Woolf2021!$G$9:$G$93*EXP(-Fperm_SI_Woolf2021!$J$9:$J$93*$C134*IF(BQ$58=Fperm_SI_Woolf2021!$E$9:$E$93,1,EXP(LN((1.1*(Fperm_SI_Woolf2021!$E$9:$E$93-BQ$58)-63.1579*EXP(-0.19*Fperm_SI_Woolf2021!$E$9:$E$93)+63.1579*EXP(-0.19*BQ$58))/(Fperm_SI_Woolf2021!$E$9:$E$93-BQ$58))*(BQ$58-Fperm_SI_Woolf2021!$E$9:$E$93)/10))) + Fperm_SI_Woolf2021!$H$9:$H$93*EXP(-Fperm_SI_Woolf2021!$K$9:$K$93*$C134*IF(BQ$58=Fperm_SI_Woolf2021!$E$9:$E$93,1,EXP(LN((1.1*(Fperm_SI_Woolf2021!$E$9:$E$93-BQ$58)-63.1579*EXP(-0.19*Fperm_SI_Woolf2021!$E$9:$E$93)+63.1579*EXP(-0.19*BQ$58))/(Fperm_SI_Woolf2021!$E$9:$E$93-BQ$58))*(BQ$58-Fperm_SI_Woolf2021!$E$9:$E$93)/10))),Fperm_SI_Woolf2021!$D$9:$D$93))</f>
        <v>0.2094126903715185</v>
      </c>
      <c r="BR134" s="51" cm="1">
        <f t="array" ref="BR134">MIN(1,SLOPE(Fperm_SI_Woolf2021!$F$9:$F$93*EXP(-Fperm_SI_Woolf2021!$I$9:$I$93*$C134*IF(BR$58=Fperm_SI_Woolf2021!$E$9:$E$93,1,EXP(LN((1.1*(Fperm_SI_Woolf2021!$E$9:$E$93-BR$58)-63.1579*EXP(-0.19*Fperm_SI_Woolf2021!$E$9:$E$93)+63.1579*EXP(-0.19*BR$58))/(Fperm_SI_Woolf2021!$E$9:$E$93-BR$58))*(BR$58-Fperm_SI_Woolf2021!$E$9:$E$93)/10))) + Fperm_SI_Woolf2021!$G$9:$G$93*EXP(-Fperm_SI_Woolf2021!$J$9:$J$93*$C134*IF(BR$58=Fperm_SI_Woolf2021!$E$9:$E$93,1,EXP(LN((1.1*(Fperm_SI_Woolf2021!$E$9:$E$93-BR$58)-63.1579*EXP(-0.19*Fperm_SI_Woolf2021!$E$9:$E$93)+63.1579*EXP(-0.19*BR$58))/(Fperm_SI_Woolf2021!$E$9:$E$93-BR$58))*(BR$58-Fperm_SI_Woolf2021!$E$9:$E$93)/10))) + Fperm_SI_Woolf2021!$H$9:$H$93*EXP(-Fperm_SI_Woolf2021!$K$9:$K$93*$C134*IF(BR$58=Fperm_SI_Woolf2021!$E$9:$E$93,1,EXP(LN((1.1*(Fperm_SI_Woolf2021!$E$9:$E$93-BR$58)-63.1579*EXP(-0.19*Fperm_SI_Woolf2021!$E$9:$E$93)+63.1579*EXP(-0.19*BR$58))/(Fperm_SI_Woolf2021!$E$9:$E$93-BR$58))*(BR$58-Fperm_SI_Woolf2021!$E$9:$E$93)/10))),Fperm_SI_Woolf2021!$D$9:$D$93)*BR$57+INTERCEPT(Fperm_SI_Woolf2021!$F$9:$F$93*EXP(-Fperm_SI_Woolf2021!$I$9:$I$93*$C134*IF(BR$58=Fperm_SI_Woolf2021!$E$9:$E$93,1,EXP(LN((1.1*(Fperm_SI_Woolf2021!$E$9:$E$93-BR$58)-63.1579*EXP(-0.19*Fperm_SI_Woolf2021!$E$9:$E$93)+63.1579*EXP(-0.19*BR$58))/(Fperm_SI_Woolf2021!$E$9:$E$93-BR$58))*(BR$58-Fperm_SI_Woolf2021!$E$9:$E$93)/10))) + Fperm_SI_Woolf2021!$G$9:$G$93*EXP(-Fperm_SI_Woolf2021!$J$9:$J$93*$C134*IF(BR$58=Fperm_SI_Woolf2021!$E$9:$E$93,1,EXP(LN((1.1*(Fperm_SI_Woolf2021!$E$9:$E$93-BR$58)-63.1579*EXP(-0.19*Fperm_SI_Woolf2021!$E$9:$E$93)+63.1579*EXP(-0.19*BR$58))/(Fperm_SI_Woolf2021!$E$9:$E$93-BR$58))*(BR$58-Fperm_SI_Woolf2021!$E$9:$E$93)/10))) + Fperm_SI_Woolf2021!$H$9:$H$93*EXP(-Fperm_SI_Woolf2021!$K$9:$K$93*$C134*IF(BR$58=Fperm_SI_Woolf2021!$E$9:$E$93,1,EXP(LN((1.1*(Fperm_SI_Woolf2021!$E$9:$E$93-BR$58)-63.1579*EXP(-0.19*Fperm_SI_Woolf2021!$E$9:$E$93)+63.1579*EXP(-0.19*BR$58))/(Fperm_SI_Woolf2021!$E$9:$E$93-BR$58))*(BR$58-Fperm_SI_Woolf2021!$E$9:$E$93)/10))),Fperm_SI_Woolf2021!$D$9:$D$93))</f>
        <v>0.19638350879174404</v>
      </c>
      <c r="BS134" s="51" cm="1">
        <f t="array" ref="BS134">MIN(1,SLOPE(Fperm_SI_Woolf2021!$F$9:$F$93*EXP(-Fperm_SI_Woolf2021!$I$9:$I$93*$C134*IF(BS$58=Fperm_SI_Woolf2021!$E$9:$E$93,1,EXP(LN((1.1*(Fperm_SI_Woolf2021!$E$9:$E$93-BS$58)-63.1579*EXP(-0.19*Fperm_SI_Woolf2021!$E$9:$E$93)+63.1579*EXP(-0.19*BS$58))/(Fperm_SI_Woolf2021!$E$9:$E$93-BS$58))*(BS$58-Fperm_SI_Woolf2021!$E$9:$E$93)/10))) + Fperm_SI_Woolf2021!$G$9:$G$93*EXP(-Fperm_SI_Woolf2021!$J$9:$J$93*$C134*IF(BS$58=Fperm_SI_Woolf2021!$E$9:$E$93,1,EXP(LN((1.1*(Fperm_SI_Woolf2021!$E$9:$E$93-BS$58)-63.1579*EXP(-0.19*Fperm_SI_Woolf2021!$E$9:$E$93)+63.1579*EXP(-0.19*BS$58))/(Fperm_SI_Woolf2021!$E$9:$E$93-BS$58))*(BS$58-Fperm_SI_Woolf2021!$E$9:$E$93)/10))) + Fperm_SI_Woolf2021!$H$9:$H$93*EXP(-Fperm_SI_Woolf2021!$K$9:$K$93*$C134*IF(BS$58=Fperm_SI_Woolf2021!$E$9:$E$93,1,EXP(LN((1.1*(Fperm_SI_Woolf2021!$E$9:$E$93-BS$58)-63.1579*EXP(-0.19*Fperm_SI_Woolf2021!$E$9:$E$93)+63.1579*EXP(-0.19*BS$58))/(Fperm_SI_Woolf2021!$E$9:$E$93-BS$58))*(BS$58-Fperm_SI_Woolf2021!$E$9:$E$93)/10))),Fperm_SI_Woolf2021!$D$9:$D$93)*BS$57+INTERCEPT(Fperm_SI_Woolf2021!$F$9:$F$93*EXP(-Fperm_SI_Woolf2021!$I$9:$I$93*$C134*IF(BS$58=Fperm_SI_Woolf2021!$E$9:$E$93,1,EXP(LN((1.1*(Fperm_SI_Woolf2021!$E$9:$E$93-BS$58)-63.1579*EXP(-0.19*Fperm_SI_Woolf2021!$E$9:$E$93)+63.1579*EXP(-0.19*BS$58))/(Fperm_SI_Woolf2021!$E$9:$E$93-BS$58))*(BS$58-Fperm_SI_Woolf2021!$E$9:$E$93)/10))) + Fperm_SI_Woolf2021!$G$9:$G$93*EXP(-Fperm_SI_Woolf2021!$J$9:$J$93*$C134*IF(BS$58=Fperm_SI_Woolf2021!$E$9:$E$93,1,EXP(LN((1.1*(Fperm_SI_Woolf2021!$E$9:$E$93-BS$58)-63.1579*EXP(-0.19*Fperm_SI_Woolf2021!$E$9:$E$93)+63.1579*EXP(-0.19*BS$58))/(Fperm_SI_Woolf2021!$E$9:$E$93-BS$58))*(BS$58-Fperm_SI_Woolf2021!$E$9:$E$93)/10))) + Fperm_SI_Woolf2021!$H$9:$H$93*EXP(-Fperm_SI_Woolf2021!$K$9:$K$93*$C134*IF(BS$58=Fperm_SI_Woolf2021!$E$9:$E$93,1,EXP(LN((1.1*(Fperm_SI_Woolf2021!$E$9:$E$93-BS$58)-63.1579*EXP(-0.19*Fperm_SI_Woolf2021!$E$9:$E$93)+63.1579*EXP(-0.19*BS$58))/(Fperm_SI_Woolf2021!$E$9:$E$93-BS$58))*(BS$58-Fperm_SI_Woolf2021!$E$9:$E$93)/10))),Fperm_SI_Woolf2021!$D$9:$D$93))</f>
        <v>0.18335432721196965</v>
      </c>
      <c r="BT134" s="51" cm="1">
        <f t="array" ref="BT134">MIN(1,SLOPE(Fperm_SI_Woolf2021!$F$9:$F$93*EXP(-Fperm_SI_Woolf2021!$I$9:$I$93*$C134*IF(BT$58=Fperm_SI_Woolf2021!$E$9:$E$93,1,EXP(LN((1.1*(Fperm_SI_Woolf2021!$E$9:$E$93-BT$58)-63.1579*EXP(-0.19*Fperm_SI_Woolf2021!$E$9:$E$93)+63.1579*EXP(-0.19*BT$58))/(Fperm_SI_Woolf2021!$E$9:$E$93-BT$58))*(BT$58-Fperm_SI_Woolf2021!$E$9:$E$93)/10))) + Fperm_SI_Woolf2021!$G$9:$G$93*EXP(-Fperm_SI_Woolf2021!$J$9:$J$93*$C134*IF(BT$58=Fperm_SI_Woolf2021!$E$9:$E$93,1,EXP(LN((1.1*(Fperm_SI_Woolf2021!$E$9:$E$93-BT$58)-63.1579*EXP(-0.19*Fperm_SI_Woolf2021!$E$9:$E$93)+63.1579*EXP(-0.19*BT$58))/(Fperm_SI_Woolf2021!$E$9:$E$93-BT$58))*(BT$58-Fperm_SI_Woolf2021!$E$9:$E$93)/10))) + Fperm_SI_Woolf2021!$H$9:$H$93*EXP(-Fperm_SI_Woolf2021!$K$9:$K$93*$C134*IF(BT$58=Fperm_SI_Woolf2021!$E$9:$E$93,1,EXP(LN((1.1*(Fperm_SI_Woolf2021!$E$9:$E$93-BT$58)-63.1579*EXP(-0.19*Fperm_SI_Woolf2021!$E$9:$E$93)+63.1579*EXP(-0.19*BT$58))/(Fperm_SI_Woolf2021!$E$9:$E$93-BT$58))*(BT$58-Fperm_SI_Woolf2021!$E$9:$E$93)/10))),Fperm_SI_Woolf2021!$D$9:$D$93)*BT$57+INTERCEPT(Fperm_SI_Woolf2021!$F$9:$F$93*EXP(-Fperm_SI_Woolf2021!$I$9:$I$93*$C134*IF(BT$58=Fperm_SI_Woolf2021!$E$9:$E$93,1,EXP(LN((1.1*(Fperm_SI_Woolf2021!$E$9:$E$93-BT$58)-63.1579*EXP(-0.19*Fperm_SI_Woolf2021!$E$9:$E$93)+63.1579*EXP(-0.19*BT$58))/(Fperm_SI_Woolf2021!$E$9:$E$93-BT$58))*(BT$58-Fperm_SI_Woolf2021!$E$9:$E$93)/10))) + Fperm_SI_Woolf2021!$G$9:$G$93*EXP(-Fperm_SI_Woolf2021!$J$9:$J$93*$C134*IF(BT$58=Fperm_SI_Woolf2021!$E$9:$E$93,1,EXP(LN((1.1*(Fperm_SI_Woolf2021!$E$9:$E$93-BT$58)-63.1579*EXP(-0.19*Fperm_SI_Woolf2021!$E$9:$E$93)+63.1579*EXP(-0.19*BT$58))/(Fperm_SI_Woolf2021!$E$9:$E$93-BT$58))*(BT$58-Fperm_SI_Woolf2021!$E$9:$E$93)/10))) + Fperm_SI_Woolf2021!$H$9:$H$93*EXP(-Fperm_SI_Woolf2021!$K$9:$K$93*$C134*IF(BT$58=Fperm_SI_Woolf2021!$E$9:$E$93,1,EXP(LN((1.1*(Fperm_SI_Woolf2021!$E$9:$E$93-BT$58)-63.1579*EXP(-0.19*Fperm_SI_Woolf2021!$E$9:$E$93)+63.1579*EXP(-0.19*BT$58))/(Fperm_SI_Woolf2021!$E$9:$E$93-BT$58))*(BT$58-Fperm_SI_Woolf2021!$E$9:$E$93)/10))),Fperm_SI_Woolf2021!$D$9:$D$93))</f>
        <v>0.1703251456321952</v>
      </c>
      <c r="BU134" s="51" cm="1">
        <f t="array" ref="BU134">MIN(1,SLOPE(Fperm_SI_Woolf2021!$F$9:$F$93*EXP(-Fperm_SI_Woolf2021!$I$9:$I$93*$C134*IF(BU$58=Fperm_SI_Woolf2021!$E$9:$E$93,1,EXP(LN((1.1*(Fperm_SI_Woolf2021!$E$9:$E$93-BU$58)-63.1579*EXP(-0.19*Fperm_SI_Woolf2021!$E$9:$E$93)+63.1579*EXP(-0.19*BU$58))/(Fperm_SI_Woolf2021!$E$9:$E$93-BU$58))*(BU$58-Fperm_SI_Woolf2021!$E$9:$E$93)/10))) + Fperm_SI_Woolf2021!$G$9:$G$93*EXP(-Fperm_SI_Woolf2021!$J$9:$J$93*$C134*IF(BU$58=Fperm_SI_Woolf2021!$E$9:$E$93,1,EXP(LN((1.1*(Fperm_SI_Woolf2021!$E$9:$E$93-BU$58)-63.1579*EXP(-0.19*Fperm_SI_Woolf2021!$E$9:$E$93)+63.1579*EXP(-0.19*BU$58))/(Fperm_SI_Woolf2021!$E$9:$E$93-BU$58))*(BU$58-Fperm_SI_Woolf2021!$E$9:$E$93)/10))) + Fperm_SI_Woolf2021!$H$9:$H$93*EXP(-Fperm_SI_Woolf2021!$K$9:$K$93*$C134*IF(BU$58=Fperm_SI_Woolf2021!$E$9:$E$93,1,EXP(LN((1.1*(Fperm_SI_Woolf2021!$E$9:$E$93-BU$58)-63.1579*EXP(-0.19*Fperm_SI_Woolf2021!$E$9:$E$93)+63.1579*EXP(-0.19*BU$58))/(Fperm_SI_Woolf2021!$E$9:$E$93-BU$58))*(BU$58-Fperm_SI_Woolf2021!$E$9:$E$93)/10))),Fperm_SI_Woolf2021!$D$9:$D$93)*BU$57+INTERCEPT(Fperm_SI_Woolf2021!$F$9:$F$93*EXP(-Fperm_SI_Woolf2021!$I$9:$I$93*$C134*IF(BU$58=Fperm_SI_Woolf2021!$E$9:$E$93,1,EXP(LN((1.1*(Fperm_SI_Woolf2021!$E$9:$E$93-BU$58)-63.1579*EXP(-0.19*Fperm_SI_Woolf2021!$E$9:$E$93)+63.1579*EXP(-0.19*BU$58))/(Fperm_SI_Woolf2021!$E$9:$E$93-BU$58))*(BU$58-Fperm_SI_Woolf2021!$E$9:$E$93)/10))) + Fperm_SI_Woolf2021!$G$9:$G$93*EXP(-Fperm_SI_Woolf2021!$J$9:$J$93*$C134*IF(BU$58=Fperm_SI_Woolf2021!$E$9:$E$93,1,EXP(LN((1.1*(Fperm_SI_Woolf2021!$E$9:$E$93-BU$58)-63.1579*EXP(-0.19*Fperm_SI_Woolf2021!$E$9:$E$93)+63.1579*EXP(-0.19*BU$58))/(Fperm_SI_Woolf2021!$E$9:$E$93-BU$58))*(BU$58-Fperm_SI_Woolf2021!$E$9:$E$93)/10))) + Fperm_SI_Woolf2021!$H$9:$H$93*EXP(-Fperm_SI_Woolf2021!$K$9:$K$93*$C134*IF(BU$58=Fperm_SI_Woolf2021!$E$9:$E$93,1,EXP(LN((1.1*(Fperm_SI_Woolf2021!$E$9:$E$93-BU$58)-63.1579*EXP(-0.19*Fperm_SI_Woolf2021!$E$9:$E$93)+63.1579*EXP(-0.19*BU$58))/(Fperm_SI_Woolf2021!$E$9:$E$93-BU$58))*(BU$58-Fperm_SI_Woolf2021!$E$9:$E$93)/10))),Fperm_SI_Woolf2021!$D$9:$D$93))</f>
        <v>0.1572959640524208</v>
      </c>
      <c r="BV134" s="51" cm="1">
        <f t="array" ref="BV134">MIN(1,SLOPE(Fperm_SI_Woolf2021!$F$9:$F$93*EXP(-Fperm_SI_Woolf2021!$I$9:$I$93*$C134*IF(BV$58=Fperm_SI_Woolf2021!$E$9:$E$93,1,EXP(LN((1.1*(Fperm_SI_Woolf2021!$E$9:$E$93-BV$58)-63.1579*EXP(-0.19*Fperm_SI_Woolf2021!$E$9:$E$93)+63.1579*EXP(-0.19*BV$58))/(Fperm_SI_Woolf2021!$E$9:$E$93-BV$58))*(BV$58-Fperm_SI_Woolf2021!$E$9:$E$93)/10))) + Fperm_SI_Woolf2021!$G$9:$G$93*EXP(-Fperm_SI_Woolf2021!$J$9:$J$93*$C134*IF(BV$58=Fperm_SI_Woolf2021!$E$9:$E$93,1,EXP(LN((1.1*(Fperm_SI_Woolf2021!$E$9:$E$93-BV$58)-63.1579*EXP(-0.19*Fperm_SI_Woolf2021!$E$9:$E$93)+63.1579*EXP(-0.19*BV$58))/(Fperm_SI_Woolf2021!$E$9:$E$93-BV$58))*(BV$58-Fperm_SI_Woolf2021!$E$9:$E$93)/10))) + Fperm_SI_Woolf2021!$H$9:$H$93*EXP(-Fperm_SI_Woolf2021!$K$9:$K$93*$C134*IF(BV$58=Fperm_SI_Woolf2021!$E$9:$E$93,1,EXP(LN((1.1*(Fperm_SI_Woolf2021!$E$9:$E$93-BV$58)-63.1579*EXP(-0.19*Fperm_SI_Woolf2021!$E$9:$E$93)+63.1579*EXP(-0.19*BV$58))/(Fperm_SI_Woolf2021!$E$9:$E$93-BV$58))*(BV$58-Fperm_SI_Woolf2021!$E$9:$E$93)/10))),Fperm_SI_Woolf2021!$D$9:$D$93)*BV$57+INTERCEPT(Fperm_SI_Woolf2021!$F$9:$F$93*EXP(-Fperm_SI_Woolf2021!$I$9:$I$93*$C134*IF(BV$58=Fperm_SI_Woolf2021!$E$9:$E$93,1,EXP(LN((1.1*(Fperm_SI_Woolf2021!$E$9:$E$93-BV$58)-63.1579*EXP(-0.19*Fperm_SI_Woolf2021!$E$9:$E$93)+63.1579*EXP(-0.19*BV$58))/(Fperm_SI_Woolf2021!$E$9:$E$93-BV$58))*(BV$58-Fperm_SI_Woolf2021!$E$9:$E$93)/10))) + Fperm_SI_Woolf2021!$G$9:$G$93*EXP(-Fperm_SI_Woolf2021!$J$9:$J$93*$C134*IF(BV$58=Fperm_SI_Woolf2021!$E$9:$E$93,1,EXP(LN((1.1*(Fperm_SI_Woolf2021!$E$9:$E$93-BV$58)-63.1579*EXP(-0.19*Fperm_SI_Woolf2021!$E$9:$E$93)+63.1579*EXP(-0.19*BV$58))/(Fperm_SI_Woolf2021!$E$9:$E$93-BV$58))*(BV$58-Fperm_SI_Woolf2021!$E$9:$E$93)/10))) + Fperm_SI_Woolf2021!$H$9:$H$93*EXP(-Fperm_SI_Woolf2021!$K$9:$K$93*$C134*IF(BV$58=Fperm_SI_Woolf2021!$E$9:$E$93,1,EXP(LN((1.1*(Fperm_SI_Woolf2021!$E$9:$E$93-BV$58)-63.1579*EXP(-0.19*Fperm_SI_Woolf2021!$E$9:$E$93)+63.1579*EXP(-0.19*BV$58))/(Fperm_SI_Woolf2021!$E$9:$E$93-BV$58))*(BV$58-Fperm_SI_Woolf2021!$E$9:$E$93)/10))),Fperm_SI_Woolf2021!$D$9:$D$93))</f>
        <v>0.14426678247264638</v>
      </c>
      <c r="BW134" s="51" cm="1">
        <f t="array" ref="BW134">MIN(1,SLOPE(Fperm_SI_Woolf2021!$F$9:$F$93*EXP(-Fperm_SI_Woolf2021!$I$9:$I$93*$C134*IF(BW$58=Fperm_SI_Woolf2021!$E$9:$E$93,1,EXP(LN((1.1*(Fperm_SI_Woolf2021!$E$9:$E$93-BW$58)-63.1579*EXP(-0.19*Fperm_SI_Woolf2021!$E$9:$E$93)+63.1579*EXP(-0.19*BW$58))/(Fperm_SI_Woolf2021!$E$9:$E$93-BW$58))*(BW$58-Fperm_SI_Woolf2021!$E$9:$E$93)/10))) + Fperm_SI_Woolf2021!$G$9:$G$93*EXP(-Fperm_SI_Woolf2021!$J$9:$J$93*$C134*IF(BW$58=Fperm_SI_Woolf2021!$E$9:$E$93,1,EXP(LN((1.1*(Fperm_SI_Woolf2021!$E$9:$E$93-BW$58)-63.1579*EXP(-0.19*Fperm_SI_Woolf2021!$E$9:$E$93)+63.1579*EXP(-0.19*BW$58))/(Fperm_SI_Woolf2021!$E$9:$E$93-BW$58))*(BW$58-Fperm_SI_Woolf2021!$E$9:$E$93)/10))) + Fperm_SI_Woolf2021!$H$9:$H$93*EXP(-Fperm_SI_Woolf2021!$K$9:$K$93*$C134*IF(BW$58=Fperm_SI_Woolf2021!$E$9:$E$93,1,EXP(LN((1.1*(Fperm_SI_Woolf2021!$E$9:$E$93-BW$58)-63.1579*EXP(-0.19*Fperm_SI_Woolf2021!$E$9:$E$93)+63.1579*EXP(-0.19*BW$58))/(Fperm_SI_Woolf2021!$E$9:$E$93-BW$58))*(BW$58-Fperm_SI_Woolf2021!$E$9:$E$93)/10))),Fperm_SI_Woolf2021!$D$9:$D$93)*BW$57+INTERCEPT(Fperm_SI_Woolf2021!$F$9:$F$93*EXP(-Fperm_SI_Woolf2021!$I$9:$I$93*$C134*IF(BW$58=Fperm_SI_Woolf2021!$E$9:$E$93,1,EXP(LN((1.1*(Fperm_SI_Woolf2021!$E$9:$E$93-BW$58)-63.1579*EXP(-0.19*Fperm_SI_Woolf2021!$E$9:$E$93)+63.1579*EXP(-0.19*BW$58))/(Fperm_SI_Woolf2021!$E$9:$E$93-BW$58))*(BW$58-Fperm_SI_Woolf2021!$E$9:$E$93)/10))) + Fperm_SI_Woolf2021!$G$9:$G$93*EXP(-Fperm_SI_Woolf2021!$J$9:$J$93*$C134*IF(BW$58=Fperm_SI_Woolf2021!$E$9:$E$93,1,EXP(LN((1.1*(Fperm_SI_Woolf2021!$E$9:$E$93-BW$58)-63.1579*EXP(-0.19*Fperm_SI_Woolf2021!$E$9:$E$93)+63.1579*EXP(-0.19*BW$58))/(Fperm_SI_Woolf2021!$E$9:$E$93-BW$58))*(BW$58-Fperm_SI_Woolf2021!$E$9:$E$93)/10))) + Fperm_SI_Woolf2021!$H$9:$H$93*EXP(-Fperm_SI_Woolf2021!$K$9:$K$93*$C134*IF(BW$58=Fperm_SI_Woolf2021!$E$9:$E$93,1,EXP(LN((1.1*(Fperm_SI_Woolf2021!$E$9:$E$93-BW$58)-63.1579*EXP(-0.19*Fperm_SI_Woolf2021!$E$9:$E$93)+63.1579*EXP(-0.19*BW$58))/(Fperm_SI_Woolf2021!$E$9:$E$93-BW$58))*(BW$58-Fperm_SI_Woolf2021!$E$9:$E$93)/10))),Fperm_SI_Woolf2021!$D$9:$D$93))</f>
        <v>0.13123760089287193</v>
      </c>
      <c r="BX134" s="51" cm="1">
        <f t="array" ref="BX134">MIN(1,SLOPE(Fperm_SI_Woolf2021!$F$9:$F$93*EXP(-Fperm_SI_Woolf2021!$I$9:$I$93*$C134*IF(BX$58=Fperm_SI_Woolf2021!$E$9:$E$93,1,EXP(LN((1.1*(Fperm_SI_Woolf2021!$E$9:$E$93-BX$58)-63.1579*EXP(-0.19*Fperm_SI_Woolf2021!$E$9:$E$93)+63.1579*EXP(-0.19*BX$58))/(Fperm_SI_Woolf2021!$E$9:$E$93-BX$58))*(BX$58-Fperm_SI_Woolf2021!$E$9:$E$93)/10))) + Fperm_SI_Woolf2021!$G$9:$G$93*EXP(-Fperm_SI_Woolf2021!$J$9:$J$93*$C134*IF(BX$58=Fperm_SI_Woolf2021!$E$9:$E$93,1,EXP(LN((1.1*(Fperm_SI_Woolf2021!$E$9:$E$93-BX$58)-63.1579*EXP(-0.19*Fperm_SI_Woolf2021!$E$9:$E$93)+63.1579*EXP(-0.19*BX$58))/(Fperm_SI_Woolf2021!$E$9:$E$93-BX$58))*(BX$58-Fperm_SI_Woolf2021!$E$9:$E$93)/10))) + Fperm_SI_Woolf2021!$H$9:$H$93*EXP(-Fperm_SI_Woolf2021!$K$9:$K$93*$C134*IF(BX$58=Fperm_SI_Woolf2021!$E$9:$E$93,1,EXP(LN((1.1*(Fperm_SI_Woolf2021!$E$9:$E$93-BX$58)-63.1579*EXP(-0.19*Fperm_SI_Woolf2021!$E$9:$E$93)+63.1579*EXP(-0.19*BX$58))/(Fperm_SI_Woolf2021!$E$9:$E$93-BX$58))*(BX$58-Fperm_SI_Woolf2021!$E$9:$E$93)/10))),Fperm_SI_Woolf2021!$D$9:$D$93)*BX$57+INTERCEPT(Fperm_SI_Woolf2021!$F$9:$F$93*EXP(-Fperm_SI_Woolf2021!$I$9:$I$93*$C134*IF(BX$58=Fperm_SI_Woolf2021!$E$9:$E$93,1,EXP(LN((1.1*(Fperm_SI_Woolf2021!$E$9:$E$93-BX$58)-63.1579*EXP(-0.19*Fperm_SI_Woolf2021!$E$9:$E$93)+63.1579*EXP(-0.19*BX$58))/(Fperm_SI_Woolf2021!$E$9:$E$93-BX$58))*(BX$58-Fperm_SI_Woolf2021!$E$9:$E$93)/10))) + Fperm_SI_Woolf2021!$G$9:$G$93*EXP(-Fperm_SI_Woolf2021!$J$9:$J$93*$C134*IF(BX$58=Fperm_SI_Woolf2021!$E$9:$E$93,1,EXP(LN((1.1*(Fperm_SI_Woolf2021!$E$9:$E$93-BX$58)-63.1579*EXP(-0.19*Fperm_SI_Woolf2021!$E$9:$E$93)+63.1579*EXP(-0.19*BX$58))/(Fperm_SI_Woolf2021!$E$9:$E$93-BX$58))*(BX$58-Fperm_SI_Woolf2021!$E$9:$E$93)/10))) + Fperm_SI_Woolf2021!$H$9:$H$93*EXP(-Fperm_SI_Woolf2021!$K$9:$K$93*$C134*IF(BX$58=Fperm_SI_Woolf2021!$E$9:$E$93,1,EXP(LN((1.1*(Fperm_SI_Woolf2021!$E$9:$E$93-BX$58)-63.1579*EXP(-0.19*Fperm_SI_Woolf2021!$E$9:$E$93)+63.1579*EXP(-0.19*BX$58))/(Fperm_SI_Woolf2021!$E$9:$E$93-BX$58))*(BX$58-Fperm_SI_Woolf2021!$E$9:$E$93)/10))),Fperm_SI_Woolf2021!$D$9:$D$93))</f>
        <v>0.11820841931309747</v>
      </c>
      <c r="BY134" s="51" cm="1">
        <f t="array" ref="BY134">MIN(1,SLOPE(Fperm_SI_Woolf2021!$F$9:$F$93*EXP(-Fperm_SI_Woolf2021!$I$9:$I$93*$C134*IF(BY$58=Fperm_SI_Woolf2021!$E$9:$E$93,1,EXP(LN((1.1*(Fperm_SI_Woolf2021!$E$9:$E$93-BY$58)-63.1579*EXP(-0.19*Fperm_SI_Woolf2021!$E$9:$E$93)+63.1579*EXP(-0.19*BY$58))/(Fperm_SI_Woolf2021!$E$9:$E$93-BY$58))*(BY$58-Fperm_SI_Woolf2021!$E$9:$E$93)/10))) + Fperm_SI_Woolf2021!$G$9:$G$93*EXP(-Fperm_SI_Woolf2021!$J$9:$J$93*$C134*IF(BY$58=Fperm_SI_Woolf2021!$E$9:$E$93,1,EXP(LN((1.1*(Fperm_SI_Woolf2021!$E$9:$E$93-BY$58)-63.1579*EXP(-0.19*Fperm_SI_Woolf2021!$E$9:$E$93)+63.1579*EXP(-0.19*BY$58))/(Fperm_SI_Woolf2021!$E$9:$E$93-BY$58))*(BY$58-Fperm_SI_Woolf2021!$E$9:$E$93)/10))) + Fperm_SI_Woolf2021!$H$9:$H$93*EXP(-Fperm_SI_Woolf2021!$K$9:$K$93*$C134*IF(BY$58=Fperm_SI_Woolf2021!$E$9:$E$93,1,EXP(LN((1.1*(Fperm_SI_Woolf2021!$E$9:$E$93-BY$58)-63.1579*EXP(-0.19*Fperm_SI_Woolf2021!$E$9:$E$93)+63.1579*EXP(-0.19*BY$58))/(Fperm_SI_Woolf2021!$E$9:$E$93-BY$58))*(BY$58-Fperm_SI_Woolf2021!$E$9:$E$93)/10))),Fperm_SI_Woolf2021!$D$9:$D$93)*BY$57+INTERCEPT(Fperm_SI_Woolf2021!$F$9:$F$93*EXP(-Fperm_SI_Woolf2021!$I$9:$I$93*$C134*IF(BY$58=Fperm_SI_Woolf2021!$E$9:$E$93,1,EXP(LN((1.1*(Fperm_SI_Woolf2021!$E$9:$E$93-BY$58)-63.1579*EXP(-0.19*Fperm_SI_Woolf2021!$E$9:$E$93)+63.1579*EXP(-0.19*BY$58))/(Fperm_SI_Woolf2021!$E$9:$E$93-BY$58))*(BY$58-Fperm_SI_Woolf2021!$E$9:$E$93)/10))) + Fperm_SI_Woolf2021!$G$9:$G$93*EXP(-Fperm_SI_Woolf2021!$J$9:$J$93*$C134*IF(BY$58=Fperm_SI_Woolf2021!$E$9:$E$93,1,EXP(LN((1.1*(Fperm_SI_Woolf2021!$E$9:$E$93-BY$58)-63.1579*EXP(-0.19*Fperm_SI_Woolf2021!$E$9:$E$93)+63.1579*EXP(-0.19*BY$58))/(Fperm_SI_Woolf2021!$E$9:$E$93-BY$58))*(BY$58-Fperm_SI_Woolf2021!$E$9:$E$93)/10))) + Fperm_SI_Woolf2021!$H$9:$H$93*EXP(-Fperm_SI_Woolf2021!$K$9:$K$93*$C134*IF(BY$58=Fperm_SI_Woolf2021!$E$9:$E$93,1,EXP(LN((1.1*(Fperm_SI_Woolf2021!$E$9:$E$93-BY$58)-63.1579*EXP(-0.19*Fperm_SI_Woolf2021!$E$9:$E$93)+63.1579*EXP(-0.19*BY$58))/(Fperm_SI_Woolf2021!$E$9:$E$93-BY$58))*(BY$58-Fperm_SI_Woolf2021!$E$9:$E$93)/10))),Fperm_SI_Woolf2021!$D$9:$D$93))</f>
        <v>0.10517923773332305</v>
      </c>
      <c r="BZ134" s="51" cm="1">
        <f t="array" ref="BZ134">MIN(1,SLOPE(Fperm_SI_Woolf2021!$F$9:$F$93*EXP(-Fperm_SI_Woolf2021!$I$9:$I$93*$C134*IF(BZ$58=Fperm_SI_Woolf2021!$E$9:$E$93,1,EXP(LN((1.1*(Fperm_SI_Woolf2021!$E$9:$E$93-BZ$58)-63.1579*EXP(-0.19*Fperm_SI_Woolf2021!$E$9:$E$93)+63.1579*EXP(-0.19*BZ$58))/(Fperm_SI_Woolf2021!$E$9:$E$93-BZ$58))*(BZ$58-Fperm_SI_Woolf2021!$E$9:$E$93)/10))) + Fperm_SI_Woolf2021!$G$9:$G$93*EXP(-Fperm_SI_Woolf2021!$J$9:$J$93*$C134*IF(BZ$58=Fperm_SI_Woolf2021!$E$9:$E$93,1,EXP(LN((1.1*(Fperm_SI_Woolf2021!$E$9:$E$93-BZ$58)-63.1579*EXP(-0.19*Fperm_SI_Woolf2021!$E$9:$E$93)+63.1579*EXP(-0.19*BZ$58))/(Fperm_SI_Woolf2021!$E$9:$E$93-BZ$58))*(BZ$58-Fperm_SI_Woolf2021!$E$9:$E$93)/10))) + Fperm_SI_Woolf2021!$H$9:$H$93*EXP(-Fperm_SI_Woolf2021!$K$9:$K$93*$C134*IF(BZ$58=Fperm_SI_Woolf2021!$E$9:$E$93,1,EXP(LN((1.1*(Fperm_SI_Woolf2021!$E$9:$E$93-BZ$58)-63.1579*EXP(-0.19*Fperm_SI_Woolf2021!$E$9:$E$93)+63.1579*EXP(-0.19*BZ$58))/(Fperm_SI_Woolf2021!$E$9:$E$93-BZ$58))*(BZ$58-Fperm_SI_Woolf2021!$E$9:$E$93)/10))),Fperm_SI_Woolf2021!$D$9:$D$93)*BZ$57+INTERCEPT(Fperm_SI_Woolf2021!$F$9:$F$93*EXP(-Fperm_SI_Woolf2021!$I$9:$I$93*$C134*IF(BZ$58=Fperm_SI_Woolf2021!$E$9:$E$93,1,EXP(LN((1.1*(Fperm_SI_Woolf2021!$E$9:$E$93-BZ$58)-63.1579*EXP(-0.19*Fperm_SI_Woolf2021!$E$9:$E$93)+63.1579*EXP(-0.19*BZ$58))/(Fperm_SI_Woolf2021!$E$9:$E$93-BZ$58))*(BZ$58-Fperm_SI_Woolf2021!$E$9:$E$93)/10))) + Fperm_SI_Woolf2021!$G$9:$G$93*EXP(-Fperm_SI_Woolf2021!$J$9:$J$93*$C134*IF(BZ$58=Fperm_SI_Woolf2021!$E$9:$E$93,1,EXP(LN((1.1*(Fperm_SI_Woolf2021!$E$9:$E$93-BZ$58)-63.1579*EXP(-0.19*Fperm_SI_Woolf2021!$E$9:$E$93)+63.1579*EXP(-0.19*BZ$58))/(Fperm_SI_Woolf2021!$E$9:$E$93-BZ$58))*(BZ$58-Fperm_SI_Woolf2021!$E$9:$E$93)/10))) + Fperm_SI_Woolf2021!$H$9:$H$93*EXP(-Fperm_SI_Woolf2021!$K$9:$K$93*$C134*IF(BZ$58=Fperm_SI_Woolf2021!$E$9:$E$93,1,EXP(LN((1.1*(Fperm_SI_Woolf2021!$E$9:$E$93-BZ$58)-63.1579*EXP(-0.19*Fperm_SI_Woolf2021!$E$9:$E$93)+63.1579*EXP(-0.19*BZ$58))/(Fperm_SI_Woolf2021!$E$9:$E$93-BZ$58))*(BZ$58-Fperm_SI_Woolf2021!$E$9:$E$93)/10))),Fperm_SI_Woolf2021!$D$9:$D$93))</f>
        <v>9.2150056153548598E-2</v>
      </c>
    </row>
    <row r="135" spans="3:78" x14ac:dyDescent="0.2">
      <c r="C135" s="48">
        <v>750</v>
      </c>
      <c r="D135" s="51" cm="1">
        <f t="array" ref="D135">MIN(1,SLOPE(Fperm_SI_Woolf2021!$F$9:$F$93*EXP(-Fperm_SI_Woolf2021!$I$9:$I$93*$C135*IF(D$58=Fperm_SI_Woolf2021!$E$9:$E$93,1,EXP(LN((1.1*(Fperm_SI_Woolf2021!$E$9:$E$93-D$58)-63.1579*EXP(-0.19*Fperm_SI_Woolf2021!$E$9:$E$93)+63.1579*EXP(-0.19*D$58))/(Fperm_SI_Woolf2021!$E$9:$E$93-D$58))*(D$58-Fperm_SI_Woolf2021!$E$9:$E$93)/10))) + Fperm_SI_Woolf2021!$G$9:$G$93*EXP(-Fperm_SI_Woolf2021!$J$9:$J$93*$C135*IF(D$58=Fperm_SI_Woolf2021!$E$9:$E$93,1,EXP(LN((1.1*(Fperm_SI_Woolf2021!$E$9:$E$93-D$58)-63.1579*EXP(-0.19*Fperm_SI_Woolf2021!$E$9:$E$93)+63.1579*EXP(-0.19*D$58))/(Fperm_SI_Woolf2021!$E$9:$E$93-D$58))*(D$58-Fperm_SI_Woolf2021!$E$9:$E$93)/10))) + Fperm_SI_Woolf2021!$H$9:$H$93*EXP(-Fperm_SI_Woolf2021!$K$9:$K$93*$C135*IF(D$58=Fperm_SI_Woolf2021!$E$9:$E$93,1,EXP(LN((1.1*(Fperm_SI_Woolf2021!$E$9:$E$93-D$58)-63.1579*EXP(-0.19*Fperm_SI_Woolf2021!$E$9:$E$93)+63.1579*EXP(-0.19*D$58))/(Fperm_SI_Woolf2021!$E$9:$E$93-D$58))*(D$58-Fperm_SI_Woolf2021!$E$9:$E$93)/10))),Fperm_SI_Woolf2021!$D$9:$D$93)*D$57+INTERCEPT(Fperm_SI_Woolf2021!$F$9:$F$93*EXP(-Fperm_SI_Woolf2021!$I$9:$I$93*$C135*IF(D$58=Fperm_SI_Woolf2021!$E$9:$E$93,1,EXP(LN((1.1*(Fperm_SI_Woolf2021!$E$9:$E$93-D$58)-63.1579*EXP(-0.19*Fperm_SI_Woolf2021!$E$9:$E$93)+63.1579*EXP(-0.19*D$58))/(Fperm_SI_Woolf2021!$E$9:$E$93-D$58))*(D$58-Fperm_SI_Woolf2021!$E$9:$E$93)/10))) + Fperm_SI_Woolf2021!$G$9:$G$93*EXP(-Fperm_SI_Woolf2021!$J$9:$J$93*$C135*IF(D$58=Fperm_SI_Woolf2021!$E$9:$E$93,1,EXP(LN((1.1*(Fperm_SI_Woolf2021!$E$9:$E$93-D$58)-63.1579*EXP(-0.19*Fperm_SI_Woolf2021!$E$9:$E$93)+63.1579*EXP(-0.19*D$58))/(Fperm_SI_Woolf2021!$E$9:$E$93-D$58))*(D$58-Fperm_SI_Woolf2021!$E$9:$E$93)/10))) + Fperm_SI_Woolf2021!$H$9:$H$93*EXP(-Fperm_SI_Woolf2021!$K$9:$K$93*$C135*IF(D$58=Fperm_SI_Woolf2021!$E$9:$E$93,1,EXP(LN((1.1*(Fperm_SI_Woolf2021!$E$9:$E$93-D$58)-63.1579*EXP(-0.19*Fperm_SI_Woolf2021!$E$9:$E$93)+63.1579*EXP(-0.19*D$58))/(Fperm_SI_Woolf2021!$E$9:$E$93-D$58))*(D$58-Fperm_SI_Woolf2021!$E$9:$E$93)/10))),Fperm_SI_Woolf2021!$D$9:$D$93))</f>
        <v>0.86014731957757329</v>
      </c>
      <c r="E135" s="51" cm="1">
        <f t="array" ref="E135">MIN(1,SLOPE(Fperm_SI_Woolf2021!$F$9:$F$93*EXP(-Fperm_SI_Woolf2021!$I$9:$I$93*$C135*IF(E$58=Fperm_SI_Woolf2021!$E$9:$E$93,1,EXP(LN((1.1*(Fperm_SI_Woolf2021!$E$9:$E$93-E$58)-63.1579*EXP(-0.19*Fperm_SI_Woolf2021!$E$9:$E$93)+63.1579*EXP(-0.19*E$58))/(Fperm_SI_Woolf2021!$E$9:$E$93-E$58))*(E$58-Fperm_SI_Woolf2021!$E$9:$E$93)/10))) + Fperm_SI_Woolf2021!$G$9:$G$93*EXP(-Fperm_SI_Woolf2021!$J$9:$J$93*$C135*IF(E$58=Fperm_SI_Woolf2021!$E$9:$E$93,1,EXP(LN((1.1*(Fperm_SI_Woolf2021!$E$9:$E$93-E$58)-63.1579*EXP(-0.19*Fperm_SI_Woolf2021!$E$9:$E$93)+63.1579*EXP(-0.19*E$58))/(Fperm_SI_Woolf2021!$E$9:$E$93-E$58))*(E$58-Fperm_SI_Woolf2021!$E$9:$E$93)/10))) + Fperm_SI_Woolf2021!$H$9:$H$93*EXP(-Fperm_SI_Woolf2021!$K$9:$K$93*$C135*IF(E$58=Fperm_SI_Woolf2021!$E$9:$E$93,1,EXP(LN((1.1*(Fperm_SI_Woolf2021!$E$9:$E$93-E$58)-63.1579*EXP(-0.19*Fperm_SI_Woolf2021!$E$9:$E$93)+63.1579*EXP(-0.19*E$58))/(Fperm_SI_Woolf2021!$E$9:$E$93-E$58))*(E$58-Fperm_SI_Woolf2021!$E$9:$E$93)/10))),Fperm_SI_Woolf2021!$D$9:$D$93)*E$57+INTERCEPT(Fperm_SI_Woolf2021!$F$9:$F$93*EXP(-Fperm_SI_Woolf2021!$I$9:$I$93*$C135*IF(E$58=Fperm_SI_Woolf2021!$E$9:$E$93,1,EXP(LN((1.1*(Fperm_SI_Woolf2021!$E$9:$E$93-E$58)-63.1579*EXP(-0.19*Fperm_SI_Woolf2021!$E$9:$E$93)+63.1579*EXP(-0.19*E$58))/(Fperm_SI_Woolf2021!$E$9:$E$93-E$58))*(E$58-Fperm_SI_Woolf2021!$E$9:$E$93)/10))) + Fperm_SI_Woolf2021!$G$9:$G$93*EXP(-Fperm_SI_Woolf2021!$J$9:$J$93*$C135*IF(E$58=Fperm_SI_Woolf2021!$E$9:$E$93,1,EXP(LN((1.1*(Fperm_SI_Woolf2021!$E$9:$E$93-E$58)-63.1579*EXP(-0.19*Fperm_SI_Woolf2021!$E$9:$E$93)+63.1579*EXP(-0.19*E$58))/(Fperm_SI_Woolf2021!$E$9:$E$93-E$58))*(E$58-Fperm_SI_Woolf2021!$E$9:$E$93)/10))) + Fperm_SI_Woolf2021!$H$9:$H$93*EXP(-Fperm_SI_Woolf2021!$K$9:$K$93*$C135*IF(E$58=Fperm_SI_Woolf2021!$E$9:$E$93,1,EXP(LN((1.1*(Fperm_SI_Woolf2021!$E$9:$E$93-E$58)-63.1579*EXP(-0.19*Fperm_SI_Woolf2021!$E$9:$E$93)+63.1579*EXP(-0.19*E$58))/(Fperm_SI_Woolf2021!$E$9:$E$93-E$58))*(E$58-Fperm_SI_Woolf2021!$E$9:$E$93)/10))),Fperm_SI_Woolf2021!$D$9:$D$93))</f>
        <v>0.82789961928105893</v>
      </c>
      <c r="F135" s="51" cm="1">
        <f t="array" ref="F135">MIN(1,SLOPE(Fperm_SI_Woolf2021!$F$9:$F$93*EXP(-Fperm_SI_Woolf2021!$I$9:$I$93*$C135*IF(F$58=Fperm_SI_Woolf2021!$E$9:$E$93,1,EXP(LN((1.1*(Fperm_SI_Woolf2021!$E$9:$E$93-F$58)-63.1579*EXP(-0.19*Fperm_SI_Woolf2021!$E$9:$E$93)+63.1579*EXP(-0.19*F$58))/(Fperm_SI_Woolf2021!$E$9:$E$93-F$58))*(F$58-Fperm_SI_Woolf2021!$E$9:$E$93)/10))) + Fperm_SI_Woolf2021!$G$9:$G$93*EXP(-Fperm_SI_Woolf2021!$J$9:$J$93*$C135*IF(F$58=Fperm_SI_Woolf2021!$E$9:$E$93,1,EXP(LN((1.1*(Fperm_SI_Woolf2021!$E$9:$E$93-F$58)-63.1579*EXP(-0.19*Fperm_SI_Woolf2021!$E$9:$E$93)+63.1579*EXP(-0.19*F$58))/(Fperm_SI_Woolf2021!$E$9:$E$93-F$58))*(F$58-Fperm_SI_Woolf2021!$E$9:$E$93)/10))) + Fperm_SI_Woolf2021!$H$9:$H$93*EXP(-Fperm_SI_Woolf2021!$K$9:$K$93*$C135*IF(F$58=Fperm_SI_Woolf2021!$E$9:$E$93,1,EXP(LN((1.1*(Fperm_SI_Woolf2021!$E$9:$E$93-F$58)-63.1579*EXP(-0.19*Fperm_SI_Woolf2021!$E$9:$E$93)+63.1579*EXP(-0.19*F$58))/(Fperm_SI_Woolf2021!$E$9:$E$93-F$58))*(F$58-Fperm_SI_Woolf2021!$E$9:$E$93)/10))),Fperm_SI_Woolf2021!$D$9:$D$93)*F$57+INTERCEPT(Fperm_SI_Woolf2021!$F$9:$F$93*EXP(-Fperm_SI_Woolf2021!$I$9:$I$93*$C135*IF(F$58=Fperm_SI_Woolf2021!$E$9:$E$93,1,EXP(LN((1.1*(Fperm_SI_Woolf2021!$E$9:$E$93-F$58)-63.1579*EXP(-0.19*Fperm_SI_Woolf2021!$E$9:$E$93)+63.1579*EXP(-0.19*F$58))/(Fperm_SI_Woolf2021!$E$9:$E$93-F$58))*(F$58-Fperm_SI_Woolf2021!$E$9:$E$93)/10))) + Fperm_SI_Woolf2021!$G$9:$G$93*EXP(-Fperm_SI_Woolf2021!$J$9:$J$93*$C135*IF(F$58=Fperm_SI_Woolf2021!$E$9:$E$93,1,EXP(LN((1.1*(Fperm_SI_Woolf2021!$E$9:$E$93-F$58)-63.1579*EXP(-0.19*Fperm_SI_Woolf2021!$E$9:$E$93)+63.1579*EXP(-0.19*F$58))/(Fperm_SI_Woolf2021!$E$9:$E$93-F$58))*(F$58-Fperm_SI_Woolf2021!$E$9:$E$93)/10))) + Fperm_SI_Woolf2021!$H$9:$H$93*EXP(-Fperm_SI_Woolf2021!$K$9:$K$93*$C135*IF(F$58=Fperm_SI_Woolf2021!$E$9:$E$93,1,EXP(LN((1.1*(Fperm_SI_Woolf2021!$E$9:$E$93-F$58)-63.1579*EXP(-0.19*Fperm_SI_Woolf2021!$E$9:$E$93)+63.1579*EXP(-0.19*F$58))/(Fperm_SI_Woolf2021!$E$9:$E$93-F$58))*(F$58-Fperm_SI_Woolf2021!$E$9:$E$93)/10))),Fperm_SI_Woolf2021!$D$9:$D$93))</f>
        <v>0.79565191898454457</v>
      </c>
      <c r="G135" s="51" cm="1">
        <f t="array" ref="G135">MIN(1,SLOPE(Fperm_SI_Woolf2021!$F$9:$F$93*EXP(-Fperm_SI_Woolf2021!$I$9:$I$93*$C135*IF(G$58=Fperm_SI_Woolf2021!$E$9:$E$93,1,EXP(LN((1.1*(Fperm_SI_Woolf2021!$E$9:$E$93-G$58)-63.1579*EXP(-0.19*Fperm_SI_Woolf2021!$E$9:$E$93)+63.1579*EXP(-0.19*G$58))/(Fperm_SI_Woolf2021!$E$9:$E$93-G$58))*(G$58-Fperm_SI_Woolf2021!$E$9:$E$93)/10))) + Fperm_SI_Woolf2021!$G$9:$G$93*EXP(-Fperm_SI_Woolf2021!$J$9:$J$93*$C135*IF(G$58=Fperm_SI_Woolf2021!$E$9:$E$93,1,EXP(LN((1.1*(Fperm_SI_Woolf2021!$E$9:$E$93-G$58)-63.1579*EXP(-0.19*Fperm_SI_Woolf2021!$E$9:$E$93)+63.1579*EXP(-0.19*G$58))/(Fperm_SI_Woolf2021!$E$9:$E$93-G$58))*(G$58-Fperm_SI_Woolf2021!$E$9:$E$93)/10))) + Fperm_SI_Woolf2021!$H$9:$H$93*EXP(-Fperm_SI_Woolf2021!$K$9:$K$93*$C135*IF(G$58=Fperm_SI_Woolf2021!$E$9:$E$93,1,EXP(LN((1.1*(Fperm_SI_Woolf2021!$E$9:$E$93-G$58)-63.1579*EXP(-0.19*Fperm_SI_Woolf2021!$E$9:$E$93)+63.1579*EXP(-0.19*G$58))/(Fperm_SI_Woolf2021!$E$9:$E$93-G$58))*(G$58-Fperm_SI_Woolf2021!$E$9:$E$93)/10))),Fperm_SI_Woolf2021!$D$9:$D$93)*G$57+INTERCEPT(Fperm_SI_Woolf2021!$F$9:$F$93*EXP(-Fperm_SI_Woolf2021!$I$9:$I$93*$C135*IF(G$58=Fperm_SI_Woolf2021!$E$9:$E$93,1,EXP(LN((1.1*(Fperm_SI_Woolf2021!$E$9:$E$93-G$58)-63.1579*EXP(-0.19*Fperm_SI_Woolf2021!$E$9:$E$93)+63.1579*EXP(-0.19*G$58))/(Fperm_SI_Woolf2021!$E$9:$E$93-G$58))*(G$58-Fperm_SI_Woolf2021!$E$9:$E$93)/10))) + Fperm_SI_Woolf2021!$G$9:$G$93*EXP(-Fperm_SI_Woolf2021!$J$9:$J$93*$C135*IF(G$58=Fperm_SI_Woolf2021!$E$9:$E$93,1,EXP(LN((1.1*(Fperm_SI_Woolf2021!$E$9:$E$93-G$58)-63.1579*EXP(-0.19*Fperm_SI_Woolf2021!$E$9:$E$93)+63.1579*EXP(-0.19*G$58))/(Fperm_SI_Woolf2021!$E$9:$E$93-G$58))*(G$58-Fperm_SI_Woolf2021!$E$9:$E$93)/10))) + Fperm_SI_Woolf2021!$H$9:$H$93*EXP(-Fperm_SI_Woolf2021!$K$9:$K$93*$C135*IF(G$58=Fperm_SI_Woolf2021!$E$9:$E$93,1,EXP(LN((1.1*(Fperm_SI_Woolf2021!$E$9:$E$93-G$58)-63.1579*EXP(-0.19*Fperm_SI_Woolf2021!$E$9:$E$93)+63.1579*EXP(-0.19*G$58))/(Fperm_SI_Woolf2021!$E$9:$E$93-G$58))*(G$58-Fperm_SI_Woolf2021!$E$9:$E$93)/10))),Fperm_SI_Woolf2021!$D$9:$D$93))</f>
        <v>0.76340421868803021</v>
      </c>
      <c r="H135" s="51" cm="1">
        <f t="array" ref="H135">MIN(1,SLOPE(Fperm_SI_Woolf2021!$F$9:$F$93*EXP(-Fperm_SI_Woolf2021!$I$9:$I$93*$C135*IF(H$58=Fperm_SI_Woolf2021!$E$9:$E$93,1,EXP(LN((1.1*(Fperm_SI_Woolf2021!$E$9:$E$93-H$58)-63.1579*EXP(-0.19*Fperm_SI_Woolf2021!$E$9:$E$93)+63.1579*EXP(-0.19*H$58))/(Fperm_SI_Woolf2021!$E$9:$E$93-H$58))*(H$58-Fperm_SI_Woolf2021!$E$9:$E$93)/10))) + Fperm_SI_Woolf2021!$G$9:$G$93*EXP(-Fperm_SI_Woolf2021!$J$9:$J$93*$C135*IF(H$58=Fperm_SI_Woolf2021!$E$9:$E$93,1,EXP(LN((1.1*(Fperm_SI_Woolf2021!$E$9:$E$93-H$58)-63.1579*EXP(-0.19*Fperm_SI_Woolf2021!$E$9:$E$93)+63.1579*EXP(-0.19*H$58))/(Fperm_SI_Woolf2021!$E$9:$E$93-H$58))*(H$58-Fperm_SI_Woolf2021!$E$9:$E$93)/10))) + Fperm_SI_Woolf2021!$H$9:$H$93*EXP(-Fperm_SI_Woolf2021!$K$9:$K$93*$C135*IF(H$58=Fperm_SI_Woolf2021!$E$9:$E$93,1,EXP(LN((1.1*(Fperm_SI_Woolf2021!$E$9:$E$93-H$58)-63.1579*EXP(-0.19*Fperm_SI_Woolf2021!$E$9:$E$93)+63.1579*EXP(-0.19*H$58))/(Fperm_SI_Woolf2021!$E$9:$E$93-H$58))*(H$58-Fperm_SI_Woolf2021!$E$9:$E$93)/10))),Fperm_SI_Woolf2021!$D$9:$D$93)*H$57+INTERCEPT(Fperm_SI_Woolf2021!$F$9:$F$93*EXP(-Fperm_SI_Woolf2021!$I$9:$I$93*$C135*IF(H$58=Fperm_SI_Woolf2021!$E$9:$E$93,1,EXP(LN((1.1*(Fperm_SI_Woolf2021!$E$9:$E$93-H$58)-63.1579*EXP(-0.19*Fperm_SI_Woolf2021!$E$9:$E$93)+63.1579*EXP(-0.19*H$58))/(Fperm_SI_Woolf2021!$E$9:$E$93-H$58))*(H$58-Fperm_SI_Woolf2021!$E$9:$E$93)/10))) + Fperm_SI_Woolf2021!$G$9:$G$93*EXP(-Fperm_SI_Woolf2021!$J$9:$J$93*$C135*IF(H$58=Fperm_SI_Woolf2021!$E$9:$E$93,1,EXP(LN((1.1*(Fperm_SI_Woolf2021!$E$9:$E$93-H$58)-63.1579*EXP(-0.19*Fperm_SI_Woolf2021!$E$9:$E$93)+63.1579*EXP(-0.19*H$58))/(Fperm_SI_Woolf2021!$E$9:$E$93-H$58))*(H$58-Fperm_SI_Woolf2021!$E$9:$E$93)/10))) + Fperm_SI_Woolf2021!$H$9:$H$93*EXP(-Fperm_SI_Woolf2021!$K$9:$K$93*$C135*IF(H$58=Fperm_SI_Woolf2021!$E$9:$E$93,1,EXP(LN((1.1*(Fperm_SI_Woolf2021!$E$9:$E$93-H$58)-63.1579*EXP(-0.19*Fperm_SI_Woolf2021!$E$9:$E$93)+63.1579*EXP(-0.19*H$58))/(Fperm_SI_Woolf2021!$E$9:$E$93-H$58))*(H$58-Fperm_SI_Woolf2021!$E$9:$E$93)/10))),Fperm_SI_Woolf2021!$D$9:$D$93))</f>
        <v>0.73115651839151585</v>
      </c>
      <c r="I135" s="51" cm="1">
        <f t="array" ref="I135">MIN(1,SLOPE(Fperm_SI_Woolf2021!$F$9:$F$93*EXP(-Fperm_SI_Woolf2021!$I$9:$I$93*$C135*IF(I$58=Fperm_SI_Woolf2021!$E$9:$E$93,1,EXP(LN((1.1*(Fperm_SI_Woolf2021!$E$9:$E$93-I$58)-63.1579*EXP(-0.19*Fperm_SI_Woolf2021!$E$9:$E$93)+63.1579*EXP(-0.19*I$58))/(Fperm_SI_Woolf2021!$E$9:$E$93-I$58))*(I$58-Fperm_SI_Woolf2021!$E$9:$E$93)/10))) + Fperm_SI_Woolf2021!$G$9:$G$93*EXP(-Fperm_SI_Woolf2021!$J$9:$J$93*$C135*IF(I$58=Fperm_SI_Woolf2021!$E$9:$E$93,1,EXP(LN((1.1*(Fperm_SI_Woolf2021!$E$9:$E$93-I$58)-63.1579*EXP(-0.19*Fperm_SI_Woolf2021!$E$9:$E$93)+63.1579*EXP(-0.19*I$58))/(Fperm_SI_Woolf2021!$E$9:$E$93-I$58))*(I$58-Fperm_SI_Woolf2021!$E$9:$E$93)/10))) + Fperm_SI_Woolf2021!$H$9:$H$93*EXP(-Fperm_SI_Woolf2021!$K$9:$K$93*$C135*IF(I$58=Fperm_SI_Woolf2021!$E$9:$E$93,1,EXP(LN((1.1*(Fperm_SI_Woolf2021!$E$9:$E$93-I$58)-63.1579*EXP(-0.19*Fperm_SI_Woolf2021!$E$9:$E$93)+63.1579*EXP(-0.19*I$58))/(Fperm_SI_Woolf2021!$E$9:$E$93-I$58))*(I$58-Fperm_SI_Woolf2021!$E$9:$E$93)/10))),Fperm_SI_Woolf2021!$D$9:$D$93)*I$57+INTERCEPT(Fperm_SI_Woolf2021!$F$9:$F$93*EXP(-Fperm_SI_Woolf2021!$I$9:$I$93*$C135*IF(I$58=Fperm_SI_Woolf2021!$E$9:$E$93,1,EXP(LN((1.1*(Fperm_SI_Woolf2021!$E$9:$E$93-I$58)-63.1579*EXP(-0.19*Fperm_SI_Woolf2021!$E$9:$E$93)+63.1579*EXP(-0.19*I$58))/(Fperm_SI_Woolf2021!$E$9:$E$93-I$58))*(I$58-Fperm_SI_Woolf2021!$E$9:$E$93)/10))) + Fperm_SI_Woolf2021!$G$9:$G$93*EXP(-Fperm_SI_Woolf2021!$J$9:$J$93*$C135*IF(I$58=Fperm_SI_Woolf2021!$E$9:$E$93,1,EXP(LN((1.1*(Fperm_SI_Woolf2021!$E$9:$E$93-I$58)-63.1579*EXP(-0.19*Fperm_SI_Woolf2021!$E$9:$E$93)+63.1579*EXP(-0.19*I$58))/(Fperm_SI_Woolf2021!$E$9:$E$93-I$58))*(I$58-Fperm_SI_Woolf2021!$E$9:$E$93)/10))) + Fperm_SI_Woolf2021!$H$9:$H$93*EXP(-Fperm_SI_Woolf2021!$K$9:$K$93*$C135*IF(I$58=Fperm_SI_Woolf2021!$E$9:$E$93,1,EXP(LN((1.1*(Fperm_SI_Woolf2021!$E$9:$E$93-I$58)-63.1579*EXP(-0.19*Fperm_SI_Woolf2021!$E$9:$E$93)+63.1579*EXP(-0.19*I$58))/(Fperm_SI_Woolf2021!$E$9:$E$93-I$58))*(I$58-Fperm_SI_Woolf2021!$E$9:$E$93)/10))),Fperm_SI_Woolf2021!$D$9:$D$93))</f>
        <v>0.6989088180950016</v>
      </c>
      <c r="J135" s="51" cm="1">
        <f t="array" ref="J135">MIN(1,SLOPE(Fperm_SI_Woolf2021!$F$9:$F$93*EXP(-Fperm_SI_Woolf2021!$I$9:$I$93*$C135*IF(J$58=Fperm_SI_Woolf2021!$E$9:$E$93,1,EXP(LN((1.1*(Fperm_SI_Woolf2021!$E$9:$E$93-J$58)-63.1579*EXP(-0.19*Fperm_SI_Woolf2021!$E$9:$E$93)+63.1579*EXP(-0.19*J$58))/(Fperm_SI_Woolf2021!$E$9:$E$93-J$58))*(J$58-Fperm_SI_Woolf2021!$E$9:$E$93)/10))) + Fperm_SI_Woolf2021!$G$9:$G$93*EXP(-Fperm_SI_Woolf2021!$J$9:$J$93*$C135*IF(J$58=Fperm_SI_Woolf2021!$E$9:$E$93,1,EXP(LN((1.1*(Fperm_SI_Woolf2021!$E$9:$E$93-J$58)-63.1579*EXP(-0.19*Fperm_SI_Woolf2021!$E$9:$E$93)+63.1579*EXP(-0.19*J$58))/(Fperm_SI_Woolf2021!$E$9:$E$93-J$58))*(J$58-Fperm_SI_Woolf2021!$E$9:$E$93)/10))) + Fperm_SI_Woolf2021!$H$9:$H$93*EXP(-Fperm_SI_Woolf2021!$K$9:$K$93*$C135*IF(J$58=Fperm_SI_Woolf2021!$E$9:$E$93,1,EXP(LN((1.1*(Fperm_SI_Woolf2021!$E$9:$E$93-J$58)-63.1579*EXP(-0.19*Fperm_SI_Woolf2021!$E$9:$E$93)+63.1579*EXP(-0.19*J$58))/(Fperm_SI_Woolf2021!$E$9:$E$93-J$58))*(J$58-Fperm_SI_Woolf2021!$E$9:$E$93)/10))),Fperm_SI_Woolf2021!$D$9:$D$93)*J$57+INTERCEPT(Fperm_SI_Woolf2021!$F$9:$F$93*EXP(-Fperm_SI_Woolf2021!$I$9:$I$93*$C135*IF(J$58=Fperm_SI_Woolf2021!$E$9:$E$93,1,EXP(LN((1.1*(Fperm_SI_Woolf2021!$E$9:$E$93-J$58)-63.1579*EXP(-0.19*Fperm_SI_Woolf2021!$E$9:$E$93)+63.1579*EXP(-0.19*J$58))/(Fperm_SI_Woolf2021!$E$9:$E$93-J$58))*(J$58-Fperm_SI_Woolf2021!$E$9:$E$93)/10))) + Fperm_SI_Woolf2021!$G$9:$G$93*EXP(-Fperm_SI_Woolf2021!$J$9:$J$93*$C135*IF(J$58=Fperm_SI_Woolf2021!$E$9:$E$93,1,EXP(LN((1.1*(Fperm_SI_Woolf2021!$E$9:$E$93-J$58)-63.1579*EXP(-0.19*Fperm_SI_Woolf2021!$E$9:$E$93)+63.1579*EXP(-0.19*J$58))/(Fperm_SI_Woolf2021!$E$9:$E$93-J$58))*(J$58-Fperm_SI_Woolf2021!$E$9:$E$93)/10))) + Fperm_SI_Woolf2021!$H$9:$H$93*EXP(-Fperm_SI_Woolf2021!$K$9:$K$93*$C135*IF(J$58=Fperm_SI_Woolf2021!$E$9:$E$93,1,EXP(LN((1.1*(Fperm_SI_Woolf2021!$E$9:$E$93-J$58)-63.1579*EXP(-0.19*Fperm_SI_Woolf2021!$E$9:$E$93)+63.1579*EXP(-0.19*J$58))/(Fperm_SI_Woolf2021!$E$9:$E$93-J$58))*(J$58-Fperm_SI_Woolf2021!$E$9:$E$93)/10))),Fperm_SI_Woolf2021!$D$9:$D$93))</f>
        <v>0.66666111779848725</v>
      </c>
      <c r="K135" s="51" cm="1">
        <f t="array" ref="K135">MIN(1,SLOPE(Fperm_SI_Woolf2021!$F$9:$F$93*EXP(-Fperm_SI_Woolf2021!$I$9:$I$93*$C135*IF(K$58=Fperm_SI_Woolf2021!$E$9:$E$93,1,EXP(LN((1.1*(Fperm_SI_Woolf2021!$E$9:$E$93-K$58)-63.1579*EXP(-0.19*Fperm_SI_Woolf2021!$E$9:$E$93)+63.1579*EXP(-0.19*K$58))/(Fperm_SI_Woolf2021!$E$9:$E$93-K$58))*(K$58-Fperm_SI_Woolf2021!$E$9:$E$93)/10))) + Fperm_SI_Woolf2021!$G$9:$G$93*EXP(-Fperm_SI_Woolf2021!$J$9:$J$93*$C135*IF(K$58=Fperm_SI_Woolf2021!$E$9:$E$93,1,EXP(LN((1.1*(Fperm_SI_Woolf2021!$E$9:$E$93-K$58)-63.1579*EXP(-0.19*Fperm_SI_Woolf2021!$E$9:$E$93)+63.1579*EXP(-0.19*K$58))/(Fperm_SI_Woolf2021!$E$9:$E$93-K$58))*(K$58-Fperm_SI_Woolf2021!$E$9:$E$93)/10))) + Fperm_SI_Woolf2021!$H$9:$H$93*EXP(-Fperm_SI_Woolf2021!$K$9:$K$93*$C135*IF(K$58=Fperm_SI_Woolf2021!$E$9:$E$93,1,EXP(LN((1.1*(Fperm_SI_Woolf2021!$E$9:$E$93-K$58)-63.1579*EXP(-0.19*Fperm_SI_Woolf2021!$E$9:$E$93)+63.1579*EXP(-0.19*K$58))/(Fperm_SI_Woolf2021!$E$9:$E$93-K$58))*(K$58-Fperm_SI_Woolf2021!$E$9:$E$93)/10))),Fperm_SI_Woolf2021!$D$9:$D$93)*K$57+INTERCEPT(Fperm_SI_Woolf2021!$F$9:$F$93*EXP(-Fperm_SI_Woolf2021!$I$9:$I$93*$C135*IF(K$58=Fperm_SI_Woolf2021!$E$9:$E$93,1,EXP(LN((1.1*(Fperm_SI_Woolf2021!$E$9:$E$93-K$58)-63.1579*EXP(-0.19*Fperm_SI_Woolf2021!$E$9:$E$93)+63.1579*EXP(-0.19*K$58))/(Fperm_SI_Woolf2021!$E$9:$E$93-K$58))*(K$58-Fperm_SI_Woolf2021!$E$9:$E$93)/10))) + Fperm_SI_Woolf2021!$G$9:$G$93*EXP(-Fperm_SI_Woolf2021!$J$9:$J$93*$C135*IF(K$58=Fperm_SI_Woolf2021!$E$9:$E$93,1,EXP(LN((1.1*(Fperm_SI_Woolf2021!$E$9:$E$93-K$58)-63.1579*EXP(-0.19*Fperm_SI_Woolf2021!$E$9:$E$93)+63.1579*EXP(-0.19*K$58))/(Fperm_SI_Woolf2021!$E$9:$E$93-K$58))*(K$58-Fperm_SI_Woolf2021!$E$9:$E$93)/10))) + Fperm_SI_Woolf2021!$H$9:$H$93*EXP(-Fperm_SI_Woolf2021!$K$9:$K$93*$C135*IF(K$58=Fperm_SI_Woolf2021!$E$9:$E$93,1,EXP(LN((1.1*(Fperm_SI_Woolf2021!$E$9:$E$93-K$58)-63.1579*EXP(-0.19*Fperm_SI_Woolf2021!$E$9:$E$93)+63.1579*EXP(-0.19*K$58))/(Fperm_SI_Woolf2021!$E$9:$E$93-K$58))*(K$58-Fperm_SI_Woolf2021!$E$9:$E$93)/10))),Fperm_SI_Woolf2021!$D$9:$D$93))</f>
        <v>0.63441341750197289</v>
      </c>
      <c r="L135" s="51" cm="1">
        <f t="array" ref="L135">MIN(1,SLOPE(Fperm_SI_Woolf2021!$F$9:$F$93*EXP(-Fperm_SI_Woolf2021!$I$9:$I$93*$C135*IF(L$58=Fperm_SI_Woolf2021!$E$9:$E$93,1,EXP(LN((1.1*(Fperm_SI_Woolf2021!$E$9:$E$93-L$58)-63.1579*EXP(-0.19*Fperm_SI_Woolf2021!$E$9:$E$93)+63.1579*EXP(-0.19*L$58))/(Fperm_SI_Woolf2021!$E$9:$E$93-L$58))*(L$58-Fperm_SI_Woolf2021!$E$9:$E$93)/10))) + Fperm_SI_Woolf2021!$G$9:$G$93*EXP(-Fperm_SI_Woolf2021!$J$9:$J$93*$C135*IF(L$58=Fperm_SI_Woolf2021!$E$9:$E$93,1,EXP(LN((1.1*(Fperm_SI_Woolf2021!$E$9:$E$93-L$58)-63.1579*EXP(-0.19*Fperm_SI_Woolf2021!$E$9:$E$93)+63.1579*EXP(-0.19*L$58))/(Fperm_SI_Woolf2021!$E$9:$E$93-L$58))*(L$58-Fperm_SI_Woolf2021!$E$9:$E$93)/10))) + Fperm_SI_Woolf2021!$H$9:$H$93*EXP(-Fperm_SI_Woolf2021!$K$9:$K$93*$C135*IF(L$58=Fperm_SI_Woolf2021!$E$9:$E$93,1,EXP(LN((1.1*(Fperm_SI_Woolf2021!$E$9:$E$93-L$58)-63.1579*EXP(-0.19*Fperm_SI_Woolf2021!$E$9:$E$93)+63.1579*EXP(-0.19*L$58))/(Fperm_SI_Woolf2021!$E$9:$E$93-L$58))*(L$58-Fperm_SI_Woolf2021!$E$9:$E$93)/10))),Fperm_SI_Woolf2021!$D$9:$D$93)*L$57+INTERCEPT(Fperm_SI_Woolf2021!$F$9:$F$93*EXP(-Fperm_SI_Woolf2021!$I$9:$I$93*$C135*IF(L$58=Fperm_SI_Woolf2021!$E$9:$E$93,1,EXP(LN((1.1*(Fperm_SI_Woolf2021!$E$9:$E$93-L$58)-63.1579*EXP(-0.19*Fperm_SI_Woolf2021!$E$9:$E$93)+63.1579*EXP(-0.19*L$58))/(Fperm_SI_Woolf2021!$E$9:$E$93-L$58))*(L$58-Fperm_SI_Woolf2021!$E$9:$E$93)/10))) + Fperm_SI_Woolf2021!$G$9:$G$93*EXP(-Fperm_SI_Woolf2021!$J$9:$J$93*$C135*IF(L$58=Fperm_SI_Woolf2021!$E$9:$E$93,1,EXP(LN((1.1*(Fperm_SI_Woolf2021!$E$9:$E$93-L$58)-63.1579*EXP(-0.19*Fperm_SI_Woolf2021!$E$9:$E$93)+63.1579*EXP(-0.19*L$58))/(Fperm_SI_Woolf2021!$E$9:$E$93-L$58))*(L$58-Fperm_SI_Woolf2021!$E$9:$E$93)/10))) + Fperm_SI_Woolf2021!$H$9:$H$93*EXP(-Fperm_SI_Woolf2021!$K$9:$K$93*$C135*IF(L$58=Fperm_SI_Woolf2021!$E$9:$E$93,1,EXP(LN((1.1*(Fperm_SI_Woolf2021!$E$9:$E$93-L$58)-63.1579*EXP(-0.19*Fperm_SI_Woolf2021!$E$9:$E$93)+63.1579*EXP(-0.19*L$58))/(Fperm_SI_Woolf2021!$E$9:$E$93-L$58))*(L$58-Fperm_SI_Woolf2021!$E$9:$E$93)/10))),Fperm_SI_Woolf2021!$D$9:$D$93))</f>
        <v>0.60216571720545853</v>
      </c>
      <c r="M135" s="51" cm="1">
        <f t="array" ref="M135">MIN(1,SLOPE(Fperm_SI_Woolf2021!$F$9:$F$93*EXP(-Fperm_SI_Woolf2021!$I$9:$I$93*$C135*IF(M$58=Fperm_SI_Woolf2021!$E$9:$E$93,1,EXP(LN((1.1*(Fperm_SI_Woolf2021!$E$9:$E$93-M$58)-63.1579*EXP(-0.19*Fperm_SI_Woolf2021!$E$9:$E$93)+63.1579*EXP(-0.19*M$58))/(Fperm_SI_Woolf2021!$E$9:$E$93-M$58))*(M$58-Fperm_SI_Woolf2021!$E$9:$E$93)/10))) + Fperm_SI_Woolf2021!$G$9:$G$93*EXP(-Fperm_SI_Woolf2021!$J$9:$J$93*$C135*IF(M$58=Fperm_SI_Woolf2021!$E$9:$E$93,1,EXP(LN((1.1*(Fperm_SI_Woolf2021!$E$9:$E$93-M$58)-63.1579*EXP(-0.19*Fperm_SI_Woolf2021!$E$9:$E$93)+63.1579*EXP(-0.19*M$58))/(Fperm_SI_Woolf2021!$E$9:$E$93-M$58))*(M$58-Fperm_SI_Woolf2021!$E$9:$E$93)/10))) + Fperm_SI_Woolf2021!$H$9:$H$93*EXP(-Fperm_SI_Woolf2021!$K$9:$K$93*$C135*IF(M$58=Fperm_SI_Woolf2021!$E$9:$E$93,1,EXP(LN((1.1*(Fperm_SI_Woolf2021!$E$9:$E$93-M$58)-63.1579*EXP(-0.19*Fperm_SI_Woolf2021!$E$9:$E$93)+63.1579*EXP(-0.19*M$58))/(Fperm_SI_Woolf2021!$E$9:$E$93-M$58))*(M$58-Fperm_SI_Woolf2021!$E$9:$E$93)/10))),Fperm_SI_Woolf2021!$D$9:$D$93)*M$57+INTERCEPT(Fperm_SI_Woolf2021!$F$9:$F$93*EXP(-Fperm_SI_Woolf2021!$I$9:$I$93*$C135*IF(M$58=Fperm_SI_Woolf2021!$E$9:$E$93,1,EXP(LN((1.1*(Fperm_SI_Woolf2021!$E$9:$E$93-M$58)-63.1579*EXP(-0.19*Fperm_SI_Woolf2021!$E$9:$E$93)+63.1579*EXP(-0.19*M$58))/(Fperm_SI_Woolf2021!$E$9:$E$93-M$58))*(M$58-Fperm_SI_Woolf2021!$E$9:$E$93)/10))) + Fperm_SI_Woolf2021!$G$9:$G$93*EXP(-Fperm_SI_Woolf2021!$J$9:$J$93*$C135*IF(M$58=Fperm_SI_Woolf2021!$E$9:$E$93,1,EXP(LN((1.1*(Fperm_SI_Woolf2021!$E$9:$E$93-M$58)-63.1579*EXP(-0.19*Fperm_SI_Woolf2021!$E$9:$E$93)+63.1579*EXP(-0.19*M$58))/(Fperm_SI_Woolf2021!$E$9:$E$93-M$58))*(M$58-Fperm_SI_Woolf2021!$E$9:$E$93)/10))) + Fperm_SI_Woolf2021!$H$9:$H$93*EXP(-Fperm_SI_Woolf2021!$K$9:$K$93*$C135*IF(M$58=Fperm_SI_Woolf2021!$E$9:$E$93,1,EXP(LN((1.1*(Fperm_SI_Woolf2021!$E$9:$E$93-M$58)-63.1579*EXP(-0.19*Fperm_SI_Woolf2021!$E$9:$E$93)+63.1579*EXP(-0.19*M$58))/(Fperm_SI_Woolf2021!$E$9:$E$93-M$58))*(M$58-Fperm_SI_Woolf2021!$E$9:$E$93)/10))),Fperm_SI_Woolf2021!$D$9:$D$93))</f>
        <v>0.56991801690894417</v>
      </c>
      <c r="N135" s="51" cm="1">
        <f t="array" ref="N135">MIN(1,SLOPE(Fperm_SI_Woolf2021!$F$9:$F$93*EXP(-Fperm_SI_Woolf2021!$I$9:$I$93*$C135*IF(N$58=Fperm_SI_Woolf2021!$E$9:$E$93,1,EXP(LN((1.1*(Fperm_SI_Woolf2021!$E$9:$E$93-N$58)-63.1579*EXP(-0.19*Fperm_SI_Woolf2021!$E$9:$E$93)+63.1579*EXP(-0.19*N$58))/(Fperm_SI_Woolf2021!$E$9:$E$93-N$58))*(N$58-Fperm_SI_Woolf2021!$E$9:$E$93)/10))) + Fperm_SI_Woolf2021!$G$9:$G$93*EXP(-Fperm_SI_Woolf2021!$J$9:$J$93*$C135*IF(N$58=Fperm_SI_Woolf2021!$E$9:$E$93,1,EXP(LN((1.1*(Fperm_SI_Woolf2021!$E$9:$E$93-N$58)-63.1579*EXP(-0.19*Fperm_SI_Woolf2021!$E$9:$E$93)+63.1579*EXP(-0.19*N$58))/(Fperm_SI_Woolf2021!$E$9:$E$93-N$58))*(N$58-Fperm_SI_Woolf2021!$E$9:$E$93)/10))) + Fperm_SI_Woolf2021!$H$9:$H$93*EXP(-Fperm_SI_Woolf2021!$K$9:$K$93*$C135*IF(N$58=Fperm_SI_Woolf2021!$E$9:$E$93,1,EXP(LN((1.1*(Fperm_SI_Woolf2021!$E$9:$E$93-N$58)-63.1579*EXP(-0.19*Fperm_SI_Woolf2021!$E$9:$E$93)+63.1579*EXP(-0.19*N$58))/(Fperm_SI_Woolf2021!$E$9:$E$93-N$58))*(N$58-Fperm_SI_Woolf2021!$E$9:$E$93)/10))),Fperm_SI_Woolf2021!$D$9:$D$93)*N$57+INTERCEPT(Fperm_SI_Woolf2021!$F$9:$F$93*EXP(-Fperm_SI_Woolf2021!$I$9:$I$93*$C135*IF(N$58=Fperm_SI_Woolf2021!$E$9:$E$93,1,EXP(LN((1.1*(Fperm_SI_Woolf2021!$E$9:$E$93-N$58)-63.1579*EXP(-0.19*Fperm_SI_Woolf2021!$E$9:$E$93)+63.1579*EXP(-0.19*N$58))/(Fperm_SI_Woolf2021!$E$9:$E$93-N$58))*(N$58-Fperm_SI_Woolf2021!$E$9:$E$93)/10))) + Fperm_SI_Woolf2021!$G$9:$G$93*EXP(-Fperm_SI_Woolf2021!$J$9:$J$93*$C135*IF(N$58=Fperm_SI_Woolf2021!$E$9:$E$93,1,EXP(LN((1.1*(Fperm_SI_Woolf2021!$E$9:$E$93-N$58)-63.1579*EXP(-0.19*Fperm_SI_Woolf2021!$E$9:$E$93)+63.1579*EXP(-0.19*N$58))/(Fperm_SI_Woolf2021!$E$9:$E$93-N$58))*(N$58-Fperm_SI_Woolf2021!$E$9:$E$93)/10))) + Fperm_SI_Woolf2021!$H$9:$H$93*EXP(-Fperm_SI_Woolf2021!$K$9:$K$93*$C135*IF(N$58=Fperm_SI_Woolf2021!$E$9:$E$93,1,EXP(LN((1.1*(Fperm_SI_Woolf2021!$E$9:$E$93-N$58)-63.1579*EXP(-0.19*Fperm_SI_Woolf2021!$E$9:$E$93)+63.1579*EXP(-0.19*N$58))/(Fperm_SI_Woolf2021!$E$9:$E$93-N$58))*(N$58-Fperm_SI_Woolf2021!$E$9:$E$93)/10))),Fperm_SI_Woolf2021!$D$9:$D$93))</f>
        <v>0.53767031661242992</v>
      </c>
      <c r="O135" s="51" cm="1">
        <f t="array" ref="O135">MIN(1,SLOPE(Fperm_SI_Woolf2021!$F$9:$F$93*EXP(-Fperm_SI_Woolf2021!$I$9:$I$93*$C135*IF(O$58=Fperm_SI_Woolf2021!$E$9:$E$93,1,EXP(LN((1.1*(Fperm_SI_Woolf2021!$E$9:$E$93-O$58)-63.1579*EXP(-0.19*Fperm_SI_Woolf2021!$E$9:$E$93)+63.1579*EXP(-0.19*O$58))/(Fperm_SI_Woolf2021!$E$9:$E$93-O$58))*(O$58-Fperm_SI_Woolf2021!$E$9:$E$93)/10))) + Fperm_SI_Woolf2021!$G$9:$G$93*EXP(-Fperm_SI_Woolf2021!$J$9:$J$93*$C135*IF(O$58=Fperm_SI_Woolf2021!$E$9:$E$93,1,EXP(LN((1.1*(Fperm_SI_Woolf2021!$E$9:$E$93-O$58)-63.1579*EXP(-0.19*Fperm_SI_Woolf2021!$E$9:$E$93)+63.1579*EXP(-0.19*O$58))/(Fperm_SI_Woolf2021!$E$9:$E$93-O$58))*(O$58-Fperm_SI_Woolf2021!$E$9:$E$93)/10))) + Fperm_SI_Woolf2021!$H$9:$H$93*EXP(-Fperm_SI_Woolf2021!$K$9:$K$93*$C135*IF(O$58=Fperm_SI_Woolf2021!$E$9:$E$93,1,EXP(LN((1.1*(Fperm_SI_Woolf2021!$E$9:$E$93-O$58)-63.1579*EXP(-0.19*Fperm_SI_Woolf2021!$E$9:$E$93)+63.1579*EXP(-0.19*O$58))/(Fperm_SI_Woolf2021!$E$9:$E$93-O$58))*(O$58-Fperm_SI_Woolf2021!$E$9:$E$93)/10))),Fperm_SI_Woolf2021!$D$9:$D$93)*O$57+INTERCEPT(Fperm_SI_Woolf2021!$F$9:$F$93*EXP(-Fperm_SI_Woolf2021!$I$9:$I$93*$C135*IF(O$58=Fperm_SI_Woolf2021!$E$9:$E$93,1,EXP(LN((1.1*(Fperm_SI_Woolf2021!$E$9:$E$93-O$58)-63.1579*EXP(-0.19*Fperm_SI_Woolf2021!$E$9:$E$93)+63.1579*EXP(-0.19*O$58))/(Fperm_SI_Woolf2021!$E$9:$E$93-O$58))*(O$58-Fperm_SI_Woolf2021!$E$9:$E$93)/10))) + Fperm_SI_Woolf2021!$G$9:$G$93*EXP(-Fperm_SI_Woolf2021!$J$9:$J$93*$C135*IF(O$58=Fperm_SI_Woolf2021!$E$9:$E$93,1,EXP(LN((1.1*(Fperm_SI_Woolf2021!$E$9:$E$93-O$58)-63.1579*EXP(-0.19*Fperm_SI_Woolf2021!$E$9:$E$93)+63.1579*EXP(-0.19*O$58))/(Fperm_SI_Woolf2021!$E$9:$E$93-O$58))*(O$58-Fperm_SI_Woolf2021!$E$9:$E$93)/10))) + Fperm_SI_Woolf2021!$H$9:$H$93*EXP(-Fperm_SI_Woolf2021!$K$9:$K$93*$C135*IF(O$58=Fperm_SI_Woolf2021!$E$9:$E$93,1,EXP(LN((1.1*(Fperm_SI_Woolf2021!$E$9:$E$93-O$58)-63.1579*EXP(-0.19*Fperm_SI_Woolf2021!$E$9:$E$93)+63.1579*EXP(-0.19*O$58))/(Fperm_SI_Woolf2021!$E$9:$E$93-O$58))*(O$58-Fperm_SI_Woolf2021!$E$9:$E$93)/10))),Fperm_SI_Woolf2021!$D$9:$D$93))</f>
        <v>0.50542261631591545</v>
      </c>
      <c r="P135" s="51" cm="1">
        <f t="array" ref="P135">MIN(1,SLOPE(Fperm_SI_Woolf2021!$F$9:$F$93*EXP(-Fperm_SI_Woolf2021!$I$9:$I$93*$C135*IF(P$58=Fperm_SI_Woolf2021!$E$9:$E$93,1,EXP(LN((1.1*(Fperm_SI_Woolf2021!$E$9:$E$93-P$58)-63.1579*EXP(-0.19*Fperm_SI_Woolf2021!$E$9:$E$93)+63.1579*EXP(-0.19*P$58))/(Fperm_SI_Woolf2021!$E$9:$E$93-P$58))*(P$58-Fperm_SI_Woolf2021!$E$9:$E$93)/10))) + Fperm_SI_Woolf2021!$G$9:$G$93*EXP(-Fperm_SI_Woolf2021!$J$9:$J$93*$C135*IF(P$58=Fperm_SI_Woolf2021!$E$9:$E$93,1,EXP(LN((1.1*(Fperm_SI_Woolf2021!$E$9:$E$93-P$58)-63.1579*EXP(-0.19*Fperm_SI_Woolf2021!$E$9:$E$93)+63.1579*EXP(-0.19*P$58))/(Fperm_SI_Woolf2021!$E$9:$E$93-P$58))*(P$58-Fperm_SI_Woolf2021!$E$9:$E$93)/10))) + Fperm_SI_Woolf2021!$H$9:$H$93*EXP(-Fperm_SI_Woolf2021!$K$9:$K$93*$C135*IF(P$58=Fperm_SI_Woolf2021!$E$9:$E$93,1,EXP(LN((1.1*(Fperm_SI_Woolf2021!$E$9:$E$93-P$58)-63.1579*EXP(-0.19*Fperm_SI_Woolf2021!$E$9:$E$93)+63.1579*EXP(-0.19*P$58))/(Fperm_SI_Woolf2021!$E$9:$E$93-P$58))*(P$58-Fperm_SI_Woolf2021!$E$9:$E$93)/10))),Fperm_SI_Woolf2021!$D$9:$D$93)*P$57+INTERCEPT(Fperm_SI_Woolf2021!$F$9:$F$93*EXP(-Fperm_SI_Woolf2021!$I$9:$I$93*$C135*IF(P$58=Fperm_SI_Woolf2021!$E$9:$E$93,1,EXP(LN((1.1*(Fperm_SI_Woolf2021!$E$9:$E$93-P$58)-63.1579*EXP(-0.19*Fperm_SI_Woolf2021!$E$9:$E$93)+63.1579*EXP(-0.19*P$58))/(Fperm_SI_Woolf2021!$E$9:$E$93-P$58))*(P$58-Fperm_SI_Woolf2021!$E$9:$E$93)/10))) + Fperm_SI_Woolf2021!$G$9:$G$93*EXP(-Fperm_SI_Woolf2021!$J$9:$J$93*$C135*IF(P$58=Fperm_SI_Woolf2021!$E$9:$E$93,1,EXP(LN((1.1*(Fperm_SI_Woolf2021!$E$9:$E$93-P$58)-63.1579*EXP(-0.19*Fperm_SI_Woolf2021!$E$9:$E$93)+63.1579*EXP(-0.19*P$58))/(Fperm_SI_Woolf2021!$E$9:$E$93-P$58))*(P$58-Fperm_SI_Woolf2021!$E$9:$E$93)/10))) + Fperm_SI_Woolf2021!$H$9:$H$93*EXP(-Fperm_SI_Woolf2021!$K$9:$K$93*$C135*IF(P$58=Fperm_SI_Woolf2021!$E$9:$E$93,1,EXP(LN((1.1*(Fperm_SI_Woolf2021!$E$9:$E$93-P$58)-63.1579*EXP(-0.19*Fperm_SI_Woolf2021!$E$9:$E$93)+63.1579*EXP(-0.19*P$58))/(Fperm_SI_Woolf2021!$E$9:$E$93-P$58))*(P$58-Fperm_SI_Woolf2021!$E$9:$E$93)/10))),Fperm_SI_Woolf2021!$D$9:$D$93))</f>
        <v>0.47317491601940109</v>
      </c>
      <c r="Q135" s="51" cm="1">
        <f t="array" ref="Q135">MIN(1,SLOPE(Fperm_SI_Woolf2021!$F$9:$F$93*EXP(-Fperm_SI_Woolf2021!$I$9:$I$93*$C135*IF(Q$58=Fperm_SI_Woolf2021!$E$9:$E$93,1,EXP(LN((1.1*(Fperm_SI_Woolf2021!$E$9:$E$93-Q$58)-63.1579*EXP(-0.19*Fperm_SI_Woolf2021!$E$9:$E$93)+63.1579*EXP(-0.19*Q$58))/(Fperm_SI_Woolf2021!$E$9:$E$93-Q$58))*(Q$58-Fperm_SI_Woolf2021!$E$9:$E$93)/10))) + Fperm_SI_Woolf2021!$G$9:$G$93*EXP(-Fperm_SI_Woolf2021!$J$9:$J$93*$C135*IF(Q$58=Fperm_SI_Woolf2021!$E$9:$E$93,1,EXP(LN((1.1*(Fperm_SI_Woolf2021!$E$9:$E$93-Q$58)-63.1579*EXP(-0.19*Fperm_SI_Woolf2021!$E$9:$E$93)+63.1579*EXP(-0.19*Q$58))/(Fperm_SI_Woolf2021!$E$9:$E$93-Q$58))*(Q$58-Fperm_SI_Woolf2021!$E$9:$E$93)/10))) + Fperm_SI_Woolf2021!$H$9:$H$93*EXP(-Fperm_SI_Woolf2021!$K$9:$K$93*$C135*IF(Q$58=Fperm_SI_Woolf2021!$E$9:$E$93,1,EXP(LN((1.1*(Fperm_SI_Woolf2021!$E$9:$E$93-Q$58)-63.1579*EXP(-0.19*Fperm_SI_Woolf2021!$E$9:$E$93)+63.1579*EXP(-0.19*Q$58))/(Fperm_SI_Woolf2021!$E$9:$E$93-Q$58))*(Q$58-Fperm_SI_Woolf2021!$E$9:$E$93)/10))),Fperm_SI_Woolf2021!$D$9:$D$93)*Q$57+INTERCEPT(Fperm_SI_Woolf2021!$F$9:$F$93*EXP(-Fperm_SI_Woolf2021!$I$9:$I$93*$C135*IF(Q$58=Fperm_SI_Woolf2021!$E$9:$E$93,1,EXP(LN((1.1*(Fperm_SI_Woolf2021!$E$9:$E$93-Q$58)-63.1579*EXP(-0.19*Fperm_SI_Woolf2021!$E$9:$E$93)+63.1579*EXP(-0.19*Q$58))/(Fperm_SI_Woolf2021!$E$9:$E$93-Q$58))*(Q$58-Fperm_SI_Woolf2021!$E$9:$E$93)/10))) + Fperm_SI_Woolf2021!$G$9:$G$93*EXP(-Fperm_SI_Woolf2021!$J$9:$J$93*$C135*IF(Q$58=Fperm_SI_Woolf2021!$E$9:$E$93,1,EXP(LN((1.1*(Fperm_SI_Woolf2021!$E$9:$E$93-Q$58)-63.1579*EXP(-0.19*Fperm_SI_Woolf2021!$E$9:$E$93)+63.1579*EXP(-0.19*Q$58))/(Fperm_SI_Woolf2021!$E$9:$E$93-Q$58))*(Q$58-Fperm_SI_Woolf2021!$E$9:$E$93)/10))) + Fperm_SI_Woolf2021!$H$9:$H$93*EXP(-Fperm_SI_Woolf2021!$K$9:$K$93*$C135*IF(Q$58=Fperm_SI_Woolf2021!$E$9:$E$93,1,EXP(LN((1.1*(Fperm_SI_Woolf2021!$E$9:$E$93-Q$58)-63.1579*EXP(-0.19*Fperm_SI_Woolf2021!$E$9:$E$93)+63.1579*EXP(-0.19*Q$58))/(Fperm_SI_Woolf2021!$E$9:$E$93-Q$58))*(Q$58-Fperm_SI_Woolf2021!$E$9:$E$93)/10))),Fperm_SI_Woolf2021!$D$9:$D$93))</f>
        <v>0.44092721572288673</v>
      </c>
      <c r="R135" s="51" cm="1">
        <f t="array" ref="R135">MIN(1,SLOPE(Fperm_SI_Woolf2021!$F$9:$F$93*EXP(-Fperm_SI_Woolf2021!$I$9:$I$93*$C135*IF(R$58=Fperm_SI_Woolf2021!$E$9:$E$93,1,EXP(LN((1.1*(Fperm_SI_Woolf2021!$E$9:$E$93-R$58)-63.1579*EXP(-0.19*Fperm_SI_Woolf2021!$E$9:$E$93)+63.1579*EXP(-0.19*R$58))/(Fperm_SI_Woolf2021!$E$9:$E$93-R$58))*(R$58-Fperm_SI_Woolf2021!$E$9:$E$93)/10))) + Fperm_SI_Woolf2021!$G$9:$G$93*EXP(-Fperm_SI_Woolf2021!$J$9:$J$93*$C135*IF(R$58=Fperm_SI_Woolf2021!$E$9:$E$93,1,EXP(LN((1.1*(Fperm_SI_Woolf2021!$E$9:$E$93-R$58)-63.1579*EXP(-0.19*Fperm_SI_Woolf2021!$E$9:$E$93)+63.1579*EXP(-0.19*R$58))/(Fperm_SI_Woolf2021!$E$9:$E$93-R$58))*(R$58-Fperm_SI_Woolf2021!$E$9:$E$93)/10))) + Fperm_SI_Woolf2021!$H$9:$H$93*EXP(-Fperm_SI_Woolf2021!$K$9:$K$93*$C135*IF(R$58=Fperm_SI_Woolf2021!$E$9:$E$93,1,EXP(LN((1.1*(Fperm_SI_Woolf2021!$E$9:$E$93-R$58)-63.1579*EXP(-0.19*Fperm_SI_Woolf2021!$E$9:$E$93)+63.1579*EXP(-0.19*R$58))/(Fperm_SI_Woolf2021!$E$9:$E$93-R$58))*(R$58-Fperm_SI_Woolf2021!$E$9:$E$93)/10))),Fperm_SI_Woolf2021!$D$9:$D$93)*R$57+INTERCEPT(Fperm_SI_Woolf2021!$F$9:$F$93*EXP(-Fperm_SI_Woolf2021!$I$9:$I$93*$C135*IF(R$58=Fperm_SI_Woolf2021!$E$9:$E$93,1,EXP(LN((1.1*(Fperm_SI_Woolf2021!$E$9:$E$93-R$58)-63.1579*EXP(-0.19*Fperm_SI_Woolf2021!$E$9:$E$93)+63.1579*EXP(-0.19*R$58))/(Fperm_SI_Woolf2021!$E$9:$E$93-R$58))*(R$58-Fperm_SI_Woolf2021!$E$9:$E$93)/10))) + Fperm_SI_Woolf2021!$G$9:$G$93*EXP(-Fperm_SI_Woolf2021!$J$9:$J$93*$C135*IF(R$58=Fperm_SI_Woolf2021!$E$9:$E$93,1,EXP(LN((1.1*(Fperm_SI_Woolf2021!$E$9:$E$93-R$58)-63.1579*EXP(-0.19*Fperm_SI_Woolf2021!$E$9:$E$93)+63.1579*EXP(-0.19*R$58))/(Fperm_SI_Woolf2021!$E$9:$E$93-R$58))*(R$58-Fperm_SI_Woolf2021!$E$9:$E$93)/10))) + Fperm_SI_Woolf2021!$H$9:$H$93*EXP(-Fperm_SI_Woolf2021!$K$9:$K$93*$C135*IF(R$58=Fperm_SI_Woolf2021!$E$9:$E$93,1,EXP(LN((1.1*(Fperm_SI_Woolf2021!$E$9:$E$93-R$58)-63.1579*EXP(-0.19*Fperm_SI_Woolf2021!$E$9:$E$93)+63.1579*EXP(-0.19*R$58))/(Fperm_SI_Woolf2021!$E$9:$E$93-R$58))*(R$58-Fperm_SI_Woolf2021!$E$9:$E$93)/10))),Fperm_SI_Woolf2021!$D$9:$D$93))</f>
        <v>0.40867951542637238</v>
      </c>
      <c r="S135" s="51" cm="1">
        <f t="array" ref="S135">MIN(1,SLOPE(Fperm_SI_Woolf2021!$F$9:$F$93*EXP(-Fperm_SI_Woolf2021!$I$9:$I$93*$C135*IF(S$58=Fperm_SI_Woolf2021!$E$9:$E$93,1,EXP(LN((1.1*(Fperm_SI_Woolf2021!$E$9:$E$93-S$58)-63.1579*EXP(-0.19*Fperm_SI_Woolf2021!$E$9:$E$93)+63.1579*EXP(-0.19*S$58))/(Fperm_SI_Woolf2021!$E$9:$E$93-S$58))*(S$58-Fperm_SI_Woolf2021!$E$9:$E$93)/10))) + Fperm_SI_Woolf2021!$G$9:$G$93*EXP(-Fperm_SI_Woolf2021!$J$9:$J$93*$C135*IF(S$58=Fperm_SI_Woolf2021!$E$9:$E$93,1,EXP(LN((1.1*(Fperm_SI_Woolf2021!$E$9:$E$93-S$58)-63.1579*EXP(-0.19*Fperm_SI_Woolf2021!$E$9:$E$93)+63.1579*EXP(-0.19*S$58))/(Fperm_SI_Woolf2021!$E$9:$E$93-S$58))*(S$58-Fperm_SI_Woolf2021!$E$9:$E$93)/10))) + Fperm_SI_Woolf2021!$H$9:$H$93*EXP(-Fperm_SI_Woolf2021!$K$9:$K$93*$C135*IF(S$58=Fperm_SI_Woolf2021!$E$9:$E$93,1,EXP(LN((1.1*(Fperm_SI_Woolf2021!$E$9:$E$93-S$58)-63.1579*EXP(-0.19*Fperm_SI_Woolf2021!$E$9:$E$93)+63.1579*EXP(-0.19*S$58))/(Fperm_SI_Woolf2021!$E$9:$E$93-S$58))*(S$58-Fperm_SI_Woolf2021!$E$9:$E$93)/10))),Fperm_SI_Woolf2021!$D$9:$D$93)*S$57+INTERCEPT(Fperm_SI_Woolf2021!$F$9:$F$93*EXP(-Fperm_SI_Woolf2021!$I$9:$I$93*$C135*IF(S$58=Fperm_SI_Woolf2021!$E$9:$E$93,1,EXP(LN((1.1*(Fperm_SI_Woolf2021!$E$9:$E$93-S$58)-63.1579*EXP(-0.19*Fperm_SI_Woolf2021!$E$9:$E$93)+63.1579*EXP(-0.19*S$58))/(Fperm_SI_Woolf2021!$E$9:$E$93-S$58))*(S$58-Fperm_SI_Woolf2021!$E$9:$E$93)/10))) + Fperm_SI_Woolf2021!$G$9:$G$93*EXP(-Fperm_SI_Woolf2021!$J$9:$J$93*$C135*IF(S$58=Fperm_SI_Woolf2021!$E$9:$E$93,1,EXP(LN((1.1*(Fperm_SI_Woolf2021!$E$9:$E$93-S$58)-63.1579*EXP(-0.19*Fperm_SI_Woolf2021!$E$9:$E$93)+63.1579*EXP(-0.19*S$58))/(Fperm_SI_Woolf2021!$E$9:$E$93-S$58))*(S$58-Fperm_SI_Woolf2021!$E$9:$E$93)/10))) + Fperm_SI_Woolf2021!$H$9:$H$93*EXP(-Fperm_SI_Woolf2021!$K$9:$K$93*$C135*IF(S$58=Fperm_SI_Woolf2021!$E$9:$E$93,1,EXP(LN((1.1*(Fperm_SI_Woolf2021!$E$9:$E$93-S$58)-63.1579*EXP(-0.19*Fperm_SI_Woolf2021!$E$9:$E$93)+63.1579*EXP(-0.19*S$58))/(Fperm_SI_Woolf2021!$E$9:$E$93-S$58))*(S$58-Fperm_SI_Woolf2021!$E$9:$E$93)/10))),Fperm_SI_Woolf2021!$D$9:$D$93))</f>
        <v>0.56125004724200755</v>
      </c>
      <c r="T135" s="51" cm="1">
        <f t="array" ref="T135">MIN(1,SLOPE(Fperm_SI_Woolf2021!$F$9:$F$93*EXP(-Fperm_SI_Woolf2021!$I$9:$I$93*$C135*IF(T$58=Fperm_SI_Woolf2021!$E$9:$E$93,1,EXP(LN((1.1*(Fperm_SI_Woolf2021!$E$9:$E$93-T$58)-63.1579*EXP(-0.19*Fperm_SI_Woolf2021!$E$9:$E$93)+63.1579*EXP(-0.19*T$58))/(Fperm_SI_Woolf2021!$E$9:$E$93-T$58))*(T$58-Fperm_SI_Woolf2021!$E$9:$E$93)/10))) + Fperm_SI_Woolf2021!$G$9:$G$93*EXP(-Fperm_SI_Woolf2021!$J$9:$J$93*$C135*IF(T$58=Fperm_SI_Woolf2021!$E$9:$E$93,1,EXP(LN((1.1*(Fperm_SI_Woolf2021!$E$9:$E$93-T$58)-63.1579*EXP(-0.19*Fperm_SI_Woolf2021!$E$9:$E$93)+63.1579*EXP(-0.19*T$58))/(Fperm_SI_Woolf2021!$E$9:$E$93-T$58))*(T$58-Fperm_SI_Woolf2021!$E$9:$E$93)/10))) + Fperm_SI_Woolf2021!$H$9:$H$93*EXP(-Fperm_SI_Woolf2021!$K$9:$K$93*$C135*IF(T$58=Fperm_SI_Woolf2021!$E$9:$E$93,1,EXP(LN((1.1*(Fperm_SI_Woolf2021!$E$9:$E$93-T$58)-63.1579*EXP(-0.19*Fperm_SI_Woolf2021!$E$9:$E$93)+63.1579*EXP(-0.19*T$58))/(Fperm_SI_Woolf2021!$E$9:$E$93-T$58))*(T$58-Fperm_SI_Woolf2021!$E$9:$E$93)/10))),Fperm_SI_Woolf2021!$D$9:$D$93)*T$57+INTERCEPT(Fperm_SI_Woolf2021!$F$9:$F$93*EXP(-Fperm_SI_Woolf2021!$I$9:$I$93*$C135*IF(T$58=Fperm_SI_Woolf2021!$E$9:$E$93,1,EXP(LN((1.1*(Fperm_SI_Woolf2021!$E$9:$E$93-T$58)-63.1579*EXP(-0.19*Fperm_SI_Woolf2021!$E$9:$E$93)+63.1579*EXP(-0.19*T$58))/(Fperm_SI_Woolf2021!$E$9:$E$93-T$58))*(T$58-Fperm_SI_Woolf2021!$E$9:$E$93)/10))) + Fperm_SI_Woolf2021!$G$9:$G$93*EXP(-Fperm_SI_Woolf2021!$J$9:$J$93*$C135*IF(T$58=Fperm_SI_Woolf2021!$E$9:$E$93,1,EXP(LN((1.1*(Fperm_SI_Woolf2021!$E$9:$E$93-T$58)-63.1579*EXP(-0.19*Fperm_SI_Woolf2021!$E$9:$E$93)+63.1579*EXP(-0.19*T$58))/(Fperm_SI_Woolf2021!$E$9:$E$93-T$58))*(T$58-Fperm_SI_Woolf2021!$E$9:$E$93)/10))) + Fperm_SI_Woolf2021!$H$9:$H$93*EXP(-Fperm_SI_Woolf2021!$K$9:$K$93*$C135*IF(T$58=Fperm_SI_Woolf2021!$E$9:$E$93,1,EXP(LN((1.1*(Fperm_SI_Woolf2021!$E$9:$E$93-T$58)-63.1579*EXP(-0.19*Fperm_SI_Woolf2021!$E$9:$E$93)+63.1579*EXP(-0.19*T$58))/(Fperm_SI_Woolf2021!$E$9:$E$93-T$58))*(T$58-Fperm_SI_Woolf2021!$E$9:$E$93)/10))),Fperm_SI_Woolf2021!$D$9:$D$93))</f>
        <v>0.53601906061194304</v>
      </c>
      <c r="U135" s="51" cm="1">
        <f t="array" ref="U135">MIN(1,SLOPE(Fperm_SI_Woolf2021!$F$9:$F$93*EXP(-Fperm_SI_Woolf2021!$I$9:$I$93*$C135*IF(U$58=Fperm_SI_Woolf2021!$E$9:$E$93,1,EXP(LN((1.1*(Fperm_SI_Woolf2021!$E$9:$E$93-U$58)-63.1579*EXP(-0.19*Fperm_SI_Woolf2021!$E$9:$E$93)+63.1579*EXP(-0.19*U$58))/(Fperm_SI_Woolf2021!$E$9:$E$93-U$58))*(U$58-Fperm_SI_Woolf2021!$E$9:$E$93)/10))) + Fperm_SI_Woolf2021!$G$9:$G$93*EXP(-Fperm_SI_Woolf2021!$J$9:$J$93*$C135*IF(U$58=Fperm_SI_Woolf2021!$E$9:$E$93,1,EXP(LN((1.1*(Fperm_SI_Woolf2021!$E$9:$E$93-U$58)-63.1579*EXP(-0.19*Fperm_SI_Woolf2021!$E$9:$E$93)+63.1579*EXP(-0.19*U$58))/(Fperm_SI_Woolf2021!$E$9:$E$93-U$58))*(U$58-Fperm_SI_Woolf2021!$E$9:$E$93)/10))) + Fperm_SI_Woolf2021!$H$9:$H$93*EXP(-Fperm_SI_Woolf2021!$K$9:$K$93*$C135*IF(U$58=Fperm_SI_Woolf2021!$E$9:$E$93,1,EXP(LN((1.1*(Fperm_SI_Woolf2021!$E$9:$E$93-U$58)-63.1579*EXP(-0.19*Fperm_SI_Woolf2021!$E$9:$E$93)+63.1579*EXP(-0.19*U$58))/(Fperm_SI_Woolf2021!$E$9:$E$93-U$58))*(U$58-Fperm_SI_Woolf2021!$E$9:$E$93)/10))),Fperm_SI_Woolf2021!$D$9:$D$93)*U$57+INTERCEPT(Fperm_SI_Woolf2021!$F$9:$F$93*EXP(-Fperm_SI_Woolf2021!$I$9:$I$93*$C135*IF(U$58=Fperm_SI_Woolf2021!$E$9:$E$93,1,EXP(LN((1.1*(Fperm_SI_Woolf2021!$E$9:$E$93-U$58)-63.1579*EXP(-0.19*Fperm_SI_Woolf2021!$E$9:$E$93)+63.1579*EXP(-0.19*U$58))/(Fperm_SI_Woolf2021!$E$9:$E$93-U$58))*(U$58-Fperm_SI_Woolf2021!$E$9:$E$93)/10))) + Fperm_SI_Woolf2021!$G$9:$G$93*EXP(-Fperm_SI_Woolf2021!$J$9:$J$93*$C135*IF(U$58=Fperm_SI_Woolf2021!$E$9:$E$93,1,EXP(LN((1.1*(Fperm_SI_Woolf2021!$E$9:$E$93-U$58)-63.1579*EXP(-0.19*Fperm_SI_Woolf2021!$E$9:$E$93)+63.1579*EXP(-0.19*U$58))/(Fperm_SI_Woolf2021!$E$9:$E$93-U$58))*(U$58-Fperm_SI_Woolf2021!$E$9:$E$93)/10))) + Fperm_SI_Woolf2021!$H$9:$H$93*EXP(-Fperm_SI_Woolf2021!$K$9:$K$93*$C135*IF(U$58=Fperm_SI_Woolf2021!$E$9:$E$93,1,EXP(LN((1.1*(Fperm_SI_Woolf2021!$E$9:$E$93-U$58)-63.1579*EXP(-0.19*Fperm_SI_Woolf2021!$E$9:$E$93)+63.1579*EXP(-0.19*U$58))/(Fperm_SI_Woolf2021!$E$9:$E$93-U$58))*(U$58-Fperm_SI_Woolf2021!$E$9:$E$93)/10))),Fperm_SI_Woolf2021!$D$9:$D$93))</f>
        <v>0.51078807398187853</v>
      </c>
      <c r="V135" s="51" cm="1">
        <f t="array" ref="V135">MIN(1,SLOPE(Fperm_SI_Woolf2021!$F$9:$F$93*EXP(-Fperm_SI_Woolf2021!$I$9:$I$93*$C135*IF(V$58=Fperm_SI_Woolf2021!$E$9:$E$93,1,EXP(LN((1.1*(Fperm_SI_Woolf2021!$E$9:$E$93-V$58)-63.1579*EXP(-0.19*Fperm_SI_Woolf2021!$E$9:$E$93)+63.1579*EXP(-0.19*V$58))/(Fperm_SI_Woolf2021!$E$9:$E$93-V$58))*(V$58-Fperm_SI_Woolf2021!$E$9:$E$93)/10))) + Fperm_SI_Woolf2021!$G$9:$G$93*EXP(-Fperm_SI_Woolf2021!$J$9:$J$93*$C135*IF(V$58=Fperm_SI_Woolf2021!$E$9:$E$93,1,EXP(LN((1.1*(Fperm_SI_Woolf2021!$E$9:$E$93-V$58)-63.1579*EXP(-0.19*Fperm_SI_Woolf2021!$E$9:$E$93)+63.1579*EXP(-0.19*V$58))/(Fperm_SI_Woolf2021!$E$9:$E$93-V$58))*(V$58-Fperm_SI_Woolf2021!$E$9:$E$93)/10))) + Fperm_SI_Woolf2021!$H$9:$H$93*EXP(-Fperm_SI_Woolf2021!$K$9:$K$93*$C135*IF(V$58=Fperm_SI_Woolf2021!$E$9:$E$93,1,EXP(LN((1.1*(Fperm_SI_Woolf2021!$E$9:$E$93-V$58)-63.1579*EXP(-0.19*Fperm_SI_Woolf2021!$E$9:$E$93)+63.1579*EXP(-0.19*V$58))/(Fperm_SI_Woolf2021!$E$9:$E$93-V$58))*(V$58-Fperm_SI_Woolf2021!$E$9:$E$93)/10))),Fperm_SI_Woolf2021!$D$9:$D$93)*V$57+INTERCEPT(Fperm_SI_Woolf2021!$F$9:$F$93*EXP(-Fperm_SI_Woolf2021!$I$9:$I$93*$C135*IF(V$58=Fperm_SI_Woolf2021!$E$9:$E$93,1,EXP(LN((1.1*(Fperm_SI_Woolf2021!$E$9:$E$93-V$58)-63.1579*EXP(-0.19*Fperm_SI_Woolf2021!$E$9:$E$93)+63.1579*EXP(-0.19*V$58))/(Fperm_SI_Woolf2021!$E$9:$E$93-V$58))*(V$58-Fperm_SI_Woolf2021!$E$9:$E$93)/10))) + Fperm_SI_Woolf2021!$G$9:$G$93*EXP(-Fperm_SI_Woolf2021!$J$9:$J$93*$C135*IF(V$58=Fperm_SI_Woolf2021!$E$9:$E$93,1,EXP(LN((1.1*(Fperm_SI_Woolf2021!$E$9:$E$93-V$58)-63.1579*EXP(-0.19*Fperm_SI_Woolf2021!$E$9:$E$93)+63.1579*EXP(-0.19*V$58))/(Fperm_SI_Woolf2021!$E$9:$E$93-V$58))*(V$58-Fperm_SI_Woolf2021!$E$9:$E$93)/10))) + Fperm_SI_Woolf2021!$H$9:$H$93*EXP(-Fperm_SI_Woolf2021!$K$9:$K$93*$C135*IF(V$58=Fperm_SI_Woolf2021!$E$9:$E$93,1,EXP(LN((1.1*(Fperm_SI_Woolf2021!$E$9:$E$93-V$58)-63.1579*EXP(-0.19*Fperm_SI_Woolf2021!$E$9:$E$93)+63.1579*EXP(-0.19*V$58))/(Fperm_SI_Woolf2021!$E$9:$E$93-V$58))*(V$58-Fperm_SI_Woolf2021!$E$9:$E$93)/10))),Fperm_SI_Woolf2021!$D$9:$D$93))</f>
        <v>0.48555708735181402</v>
      </c>
      <c r="W135" s="51" cm="1">
        <f t="array" ref="W135">MIN(1,SLOPE(Fperm_SI_Woolf2021!$F$9:$F$93*EXP(-Fperm_SI_Woolf2021!$I$9:$I$93*$C135*IF(W$58=Fperm_SI_Woolf2021!$E$9:$E$93,1,EXP(LN((1.1*(Fperm_SI_Woolf2021!$E$9:$E$93-W$58)-63.1579*EXP(-0.19*Fperm_SI_Woolf2021!$E$9:$E$93)+63.1579*EXP(-0.19*W$58))/(Fperm_SI_Woolf2021!$E$9:$E$93-W$58))*(W$58-Fperm_SI_Woolf2021!$E$9:$E$93)/10))) + Fperm_SI_Woolf2021!$G$9:$G$93*EXP(-Fperm_SI_Woolf2021!$J$9:$J$93*$C135*IF(W$58=Fperm_SI_Woolf2021!$E$9:$E$93,1,EXP(LN((1.1*(Fperm_SI_Woolf2021!$E$9:$E$93-W$58)-63.1579*EXP(-0.19*Fperm_SI_Woolf2021!$E$9:$E$93)+63.1579*EXP(-0.19*W$58))/(Fperm_SI_Woolf2021!$E$9:$E$93-W$58))*(W$58-Fperm_SI_Woolf2021!$E$9:$E$93)/10))) + Fperm_SI_Woolf2021!$H$9:$H$93*EXP(-Fperm_SI_Woolf2021!$K$9:$K$93*$C135*IF(W$58=Fperm_SI_Woolf2021!$E$9:$E$93,1,EXP(LN((1.1*(Fperm_SI_Woolf2021!$E$9:$E$93-W$58)-63.1579*EXP(-0.19*Fperm_SI_Woolf2021!$E$9:$E$93)+63.1579*EXP(-0.19*W$58))/(Fperm_SI_Woolf2021!$E$9:$E$93-W$58))*(W$58-Fperm_SI_Woolf2021!$E$9:$E$93)/10))),Fperm_SI_Woolf2021!$D$9:$D$93)*W$57+INTERCEPT(Fperm_SI_Woolf2021!$F$9:$F$93*EXP(-Fperm_SI_Woolf2021!$I$9:$I$93*$C135*IF(W$58=Fperm_SI_Woolf2021!$E$9:$E$93,1,EXP(LN((1.1*(Fperm_SI_Woolf2021!$E$9:$E$93-W$58)-63.1579*EXP(-0.19*Fperm_SI_Woolf2021!$E$9:$E$93)+63.1579*EXP(-0.19*W$58))/(Fperm_SI_Woolf2021!$E$9:$E$93-W$58))*(W$58-Fperm_SI_Woolf2021!$E$9:$E$93)/10))) + Fperm_SI_Woolf2021!$G$9:$G$93*EXP(-Fperm_SI_Woolf2021!$J$9:$J$93*$C135*IF(W$58=Fperm_SI_Woolf2021!$E$9:$E$93,1,EXP(LN((1.1*(Fperm_SI_Woolf2021!$E$9:$E$93-W$58)-63.1579*EXP(-0.19*Fperm_SI_Woolf2021!$E$9:$E$93)+63.1579*EXP(-0.19*W$58))/(Fperm_SI_Woolf2021!$E$9:$E$93-W$58))*(W$58-Fperm_SI_Woolf2021!$E$9:$E$93)/10))) + Fperm_SI_Woolf2021!$H$9:$H$93*EXP(-Fperm_SI_Woolf2021!$K$9:$K$93*$C135*IF(W$58=Fperm_SI_Woolf2021!$E$9:$E$93,1,EXP(LN((1.1*(Fperm_SI_Woolf2021!$E$9:$E$93-W$58)-63.1579*EXP(-0.19*Fperm_SI_Woolf2021!$E$9:$E$93)+63.1579*EXP(-0.19*W$58))/(Fperm_SI_Woolf2021!$E$9:$E$93-W$58))*(W$58-Fperm_SI_Woolf2021!$E$9:$E$93)/10))),Fperm_SI_Woolf2021!$D$9:$D$93))</f>
        <v>0.46032610072174951</v>
      </c>
      <c r="X135" s="51" cm="1">
        <f t="array" ref="X135">MIN(1,SLOPE(Fperm_SI_Woolf2021!$F$9:$F$93*EXP(-Fperm_SI_Woolf2021!$I$9:$I$93*$C135*IF(X$58=Fperm_SI_Woolf2021!$E$9:$E$93,1,EXP(LN((1.1*(Fperm_SI_Woolf2021!$E$9:$E$93-X$58)-63.1579*EXP(-0.19*Fperm_SI_Woolf2021!$E$9:$E$93)+63.1579*EXP(-0.19*X$58))/(Fperm_SI_Woolf2021!$E$9:$E$93-X$58))*(X$58-Fperm_SI_Woolf2021!$E$9:$E$93)/10))) + Fperm_SI_Woolf2021!$G$9:$G$93*EXP(-Fperm_SI_Woolf2021!$J$9:$J$93*$C135*IF(X$58=Fperm_SI_Woolf2021!$E$9:$E$93,1,EXP(LN((1.1*(Fperm_SI_Woolf2021!$E$9:$E$93-X$58)-63.1579*EXP(-0.19*Fperm_SI_Woolf2021!$E$9:$E$93)+63.1579*EXP(-0.19*X$58))/(Fperm_SI_Woolf2021!$E$9:$E$93-X$58))*(X$58-Fperm_SI_Woolf2021!$E$9:$E$93)/10))) + Fperm_SI_Woolf2021!$H$9:$H$93*EXP(-Fperm_SI_Woolf2021!$K$9:$K$93*$C135*IF(X$58=Fperm_SI_Woolf2021!$E$9:$E$93,1,EXP(LN((1.1*(Fperm_SI_Woolf2021!$E$9:$E$93-X$58)-63.1579*EXP(-0.19*Fperm_SI_Woolf2021!$E$9:$E$93)+63.1579*EXP(-0.19*X$58))/(Fperm_SI_Woolf2021!$E$9:$E$93-X$58))*(X$58-Fperm_SI_Woolf2021!$E$9:$E$93)/10))),Fperm_SI_Woolf2021!$D$9:$D$93)*X$57+INTERCEPT(Fperm_SI_Woolf2021!$F$9:$F$93*EXP(-Fperm_SI_Woolf2021!$I$9:$I$93*$C135*IF(X$58=Fperm_SI_Woolf2021!$E$9:$E$93,1,EXP(LN((1.1*(Fperm_SI_Woolf2021!$E$9:$E$93-X$58)-63.1579*EXP(-0.19*Fperm_SI_Woolf2021!$E$9:$E$93)+63.1579*EXP(-0.19*X$58))/(Fperm_SI_Woolf2021!$E$9:$E$93-X$58))*(X$58-Fperm_SI_Woolf2021!$E$9:$E$93)/10))) + Fperm_SI_Woolf2021!$G$9:$G$93*EXP(-Fperm_SI_Woolf2021!$J$9:$J$93*$C135*IF(X$58=Fperm_SI_Woolf2021!$E$9:$E$93,1,EXP(LN((1.1*(Fperm_SI_Woolf2021!$E$9:$E$93-X$58)-63.1579*EXP(-0.19*Fperm_SI_Woolf2021!$E$9:$E$93)+63.1579*EXP(-0.19*X$58))/(Fperm_SI_Woolf2021!$E$9:$E$93-X$58))*(X$58-Fperm_SI_Woolf2021!$E$9:$E$93)/10))) + Fperm_SI_Woolf2021!$H$9:$H$93*EXP(-Fperm_SI_Woolf2021!$K$9:$K$93*$C135*IF(X$58=Fperm_SI_Woolf2021!$E$9:$E$93,1,EXP(LN((1.1*(Fperm_SI_Woolf2021!$E$9:$E$93-X$58)-63.1579*EXP(-0.19*Fperm_SI_Woolf2021!$E$9:$E$93)+63.1579*EXP(-0.19*X$58))/(Fperm_SI_Woolf2021!$E$9:$E$93-X$58))*(X$58-Fperm_SI_Woolf2021!$E$9:$E$93)/10))),Fperm_SI_Woolf2021!$D$9:$D$93))</f>
        <v>0.435095114091685</v>
      </c>
      <c r="Y135" s="51" cm="1">
        <f t="array" ref="Y135">MIN(1,SLOPE(Fperm_SI_Woolf2021!$F$9:$F$93*EXP(-Fperm_SI_Woolf2021!$I$9:$I$93*$C135*IF(Y$58=Fperm_SI_Woolf2021!$E$9:$E$93,1,EXP(LN((1.1*(Fperm_SI_Woolf2021!$E$9:$E$93-Y$58)-63.1579*EXP(-0.19*Fperm_SI_Woolf2021!$E$9:$E$93)+63.1579*EXP(-0.19*Y$58))/(Fperm_SI_Woolf2021!$E$9:$E$93-Y$58))*(Y$58-Fperm_SI_Woolf2021!$E$9:$E$93)/10))) + Fperm_SI_Woolf2021!$G$9:$G$93*EXP(-Fperm_SI_Woolf2021!$J$9:$J$93*$C135*IF(Y$58=Fperm_SI_Woolf2021!$E$9:$E$93,1,EXP(LN((1.1*(Fperm_SI_Woolf2021!$E$9:$E$93-Y$58)-63.1579*EXP(-0.19*Fperm_SI_Woolf2021!$E$9:$E$93)+63.1579*EXP(-0.19*Y$58))/(Fperm_SI_Woolf2021!$E$9:$E$93-Y$58))*(Y$58-Fperm_SI_Woolf2021!$E$9:$E$93)/10))) + Fperm_SI_Woolf2021!$H$9:$H$93*EXP(-Fperm_SI_Woolf2021!$K$9:$K$93*$C135*IF(Y$58=Fperm_SI_Woolf2021!$E$9:$E$93,1,EXP(LN((1.1*(Fperm_SI_Woolf2021!$E$9:$E$93-Y$58)-63.1579*EXP(-0.19*Fperm_SI_Woolf2021!$E$9:$E$93)+63.1579*EXP(-0.19*Y$58))/(Fperm_SI_Woolf2021!$E$9:$E$93-Y$58))*(Y$58-Fperm_SI_Woolf2021!$E$9:$E$93)/10))),Fperm_SI_Woolf2021!$D$9:$D$93)*Y$57+INTERCEPT(Fperm_SI_Woolf2021!$F$9:$F$93*EXP(-Fperm_SI_Woolf2021!$I$9:$I$93*$C135*IF(Y$58=Fperm_SI_Woolf2021!$E$9:$E$93,1,EXP(LN((1.1*(Fperm_SI_Woolf2021!$E$9:$E$93-Y$58)-63.1579*EXP(-0.19*Fperm_SI_Woolf2021!$E$9:$E$93)+63.1579*EXP(-0.19*Y$58))/(Fperm_SI_Woolf2021!$E$9:$E$93-Y$58))*(Y$58-Fperm_SI_Woolf2021!$E$9:$E$93)/10))) + Fperm_SI_Woolf2021!$G$9:$G$93*EXP(-Fperm_SI_Woolf2021!$J$9:$J$93*$C135*IF(Y$58=Fperm_SI_Woolf2021!$E$9:$E$93,1,EXP(LN((1.1*(Fperm_SI_Woolf2021!$E$9:$E$93-Y$58)-63.1579*EXP(-0.19*Fperm_SI_Woolf2021!$E$9:$E$93)+63.1579*EXP(-0.19*Y$58))/(Fperm_SI_Woolf2021!$E$9:$E$93-Y$58))*(Y$58-Fperm_SI_Woolf2021!$E$9:$E$93)/10))) + Fperm_SI_Woolf2021!$H$9:$H$93*EXP(-Fperm_SI_Woolf2021!$K$9:$K$93*$C135*IF(Y$58=Fperm_SI_Woolf2021!$E$9:$E$93,1,EXP(LN((1.1*(Fperm_SI_Woolf2021!$E$9:$E$93-Y$58)-63.1579*EXP(-0.19*Fperm_SI_Woolf2021!$E$9:$E$93)+63.1579*EXP(-0.19*Y$58))/(Fperm_SI_Woolf2021!$E$9:$E$93-Y$58))*(Y$58-Fperm_SI_Woolf2021!$E$9:$E$93)/10))),Fperm_SI_Woolf2021!$D$9:$D$93))</f>
        <v>0.40986412746162049</v>
      </c>
      <c r="Z135" s="51" cm="1">
        <f t="array" ref="Z135">MIN(1,SLOPE(Fperm_SI_Woolf2021!$F$9:$F$93*EXP(-Fperm_SI_Woolf2021!$I$9:$I$93*$C135*IF(Z$58=Fperm_SI_Woolf2021!$E$9:$E$93,1,EXP(LN((1.1*(Fperm_SI_Woolf2021!$E$9:$E$93-Z$58)-63.1579*EXP(-0.19*Fperm_SI_Woolf2021!$E$9:$E$93)+63.1579*EXP(-0.19*Z$58))/(Fperm_SI_Woolf2021!$E$9:$E$93-Z$58))*(Z$58-Fperm_SI_Woolf2021!$E$9:$E$93)/10))) + Fperm_SI_Woolf2021!$G$9:$G$93*EXP(-Fperm_SI_Woolf2021!$J$9:$J$93*$C135*IF(Z$58=Fperm_SI_Woolf2021!$E$9:$E$93,1,EXP(LN((1.1*(Fperm_SI_Woolf2021!$E$9:$E$93-Z$58)-63.1579*EXP(-0.19*Fperm_SI_Woolf2021!$E$9:$E$93)+63.1579*EXP(-0.19*Z$58))/(Fperm_SI_Woolf2021!$E$9:$E$93-Z$58))*(Z$58-Fperm_SI_Woolf2021!$E$9:$E$93)/10))) + Fperm_SI_Woolf2021!$H$9:$H$93*EXP(-Fperm_SI_Woolf2021!$K$9:$K$93*$C135*IF(Z$58=Fperm_SI_Woolf2021!$E$9:$E$93,1,EXP(LN((1.1*(Fperm_SI_Woolf2021!$E$9:$E$93-Z$58)-63.1579*EXP(-0.19*Fperm_SI_Woolf2021!$E$9:$E$93)+63.1579*EXP(-0.19*Z$58))/(Fperm_SI_Woolf2021!$E$9:$E$93-Z$58))*(Z$58-Fperm_SI_Woolf2021!$E$9:$E$93)/10))),Fperm_SI_Woolf2021!$D$9:$D$93)*Z$57+INTERCEPT(Fperm_SI_Woolf2021!$F$9:$F$93*EXP(-Fperm_SI_Woolf2021!$I$9:$I$93*$C135*IF(Z$58=Fperm_SI_Woolf2021!$E$9:$E$93,1,EXP(LN((1.1*(Fperm_SI_Woolf2021!$E$9:$E$93-Z$58)-63.1579*EXP(-0.19*Fperm_SI_Woolf2021!$E$9:$E$93)+63.1579*EXP(-0.19*Z$58))/(Fperm_SI_Woolf2021!$E$9:$E$93-Z$58))*(Z$58-Fperm_SI_Woolf2021!$E$9:$E$93)/10))) + Fperm_SI_Woolf2021!$G$9:$G$93*EXP(-Fperm_SI_Woolf2021!$J$9:$J$93*$C135*IF(Z$58=Fperm_SI_Woolf2021!$E$9:$E$93,1,EXP(LN((1.1*(Fperm_SI_Woolf2021!$E$9:$E$93-Z$58)-63.1579*EXP(-0.19*Fperm_SI_Woolf2021!$E$9:$E$93)+63.1579*EXP(-0.19*Z$58))/(Fperm_SI_Woolf2021!$E$9:$E$93-Z$58))*(Z$58-Fperm_SI_Woolf2021!$E$9:$E$93)/10))) + Fperm_SI_Woolf2021!$H$9:$H$93*EXP(-Fperm_SI_Woolf2021!$K$9:$K$93*$C135*IF(Z$58=Fperm_SI_Woolf2021!$E$9:$E$93,1,EXP(LN((1.1*(Fperm_SI_Woolf2021!$E$9:$E$93-Z$58)-63.1579*EXP(-0.19*Fperm_SI_Woolf2021!$E$9:$E$93)+63.1579*EXP(-0.19*Z$58))/(Fperm_SI_Woolf2021!$E$9:$E$93-Z$58))*(Z$58-Fperm_SI_Woolf2021!$E$9:$E$93)/10))),Fperm_SI_Woolf2021!$D$9:$D$93))</f>
        <v>0.38463314083155598</v>
      </c>
      <c r="AA135" s="51" cm="1">
        <f t="array" ref="AA135">MIN(1,SLOPE(Fperm_SI_Woolf2021!$F$9:$F$93*EXP(-Fperm_SI_Woolf2021!$I$9:$I$93*$C135*IF(AA$58=Fperm_SI_Woolf2021!$E$9:$E$93,1,EXP(LN((1.1*(Fperm_SI_Woolf2021!$E$9:$E$93-AA$58)-63.1579*EXP(-0.19*Fperm_SI_Woolf2021!$E$9:$E$93)+63.1579*EXP(-0.19*AA$58))/(Fperm_SI_Woolf2021!$E$9:$E$93-AA$58))*(AA$58-Fperm_SI_Woolf2021!$E$9:$E$93)/10))) + Fperm_SI_Woolf2021!$G$9:$G$93*EXP(-Fperm_SI_Woolf2021!$J$9:$J$93*$C135*IF(AA$58=Fperm_SI_Woolf2021!$E$9:$E$93,1,EXP(LN((1.1*(Fperm_SI_Woolf2021!$E$9:$E$93-AA$58)-63.1579*EXP(-0.19*Fperm_SI_Woolf2021!$E$9:$E$93)+63.1579*EXP(-0.19*AA$58))/(Fperm_SI_Woolf2021!$E$9:$E$93-AA$58))*(AA$58-Fperm_SI_Woolf2021!$E$9:$E$93)/10))) + Fperm_SI_Woolf2021!$H$9:$H$93*EXP(-Fperm_SI_Woolf2021!$K$9:$K$93*$C135*IF(AA$58=Fperm_SI_Woolf2021!$E$9:$E$93,1,EXP(LN((1.1*(Fperm_SI_Woolf2021!$E$9:$E$93-AA$58)-63.1579*EXP(-0.19*Fperm_SI_Woolf2021!$E$9:$E$93)+63.1579*EXP(-0.19*AA$58))/(Fperm_SI_Woolf2021!$E$9:$E$93-AA$58))*(AA$58-Fperm_SI_Woolf2021!$E$9:$E$93)/10))),Fperm_SI_Woolf2021!$D$9:$D$93)*AA$57+INTERCEPT(Fperm_SI_Woolf2021!$F$9:$F$93*EXP(-Fperm_SI_Woolf2021!$I$9:$I$93*$C135*IF(AA$58=Fperm_SI_Woolf2021!$E$9:$E$93,1,EXP(LN((1.1*(Fperm_SI_Woolf2021!$E$9:$E$93-AA$58)-63.1579*EXP(-0.19*Fperm_SI_Woolf2021!$E$9:$E$93)+63.1579*EXP(-0.19*AA$58))/(Fperm_SI_Woolf2021!$E$9:$E$93-AA$58))*(AA$58-Fperm_SI_Woolf2021!$E$9:$E$93)/10))) + Fperm_SI_Woolf2021!$G$9:$G$93*EXP(-Fperm_SI_Woolf2021!$J$9:$J$93*$C135*IF(AA$58=Fperm_SI_Woolf2021!$E$9:$E$93,1,EXP(LN((1.1*(Fperm_SI_Woolf2021!$E$9:$E$93-AA$58)-63.1579*EXP(-0.19*Fperm_SI_Woolf2021!$E$9:$E$93)+63.1579*EXP(-0.19*AA$58))/(Fperm_SI_Woolf2021!$E$9:$E$93-AA$58))*(AA$58-Fperm_SI_Woolf2021!$E$9:$E$93)/10))) + Fperm_SI_Woolf2021!$H$9:$H$93*EXP(-Fperm_SI_Woolf2021!$K$9:$K$93*$C135*IF(AA$58=Fperm_SI_Woolf2021!$E$9:$E$93,1,EXP(LN((1.1*(Fperm_SI_Woolf2021!$E$9:$E$93-AA$58)-63.1579*EXP(-0.19*Fperm_SI_Woolf2021!$E$9:$E$93)+63.1579*EXP(-0.19*AA$58))/(Fperm_SI_Woolf2021!$E$9:$E$93-AA$58))*(AA$58-Fperm_SI_Woolf2021!$E$9:$E$93)/10))),Fperm_SI_Woolf2021!$D$9:$D$93))</f>
        <v>0.35940215420149146</v>
      </c>
      <c r="AB135" s="51" cm="1">
        <f t="array" ref="AB135">MIN(1,SLOPE(Fperm_SI_Woolf2021!$F$9:$F$93*EXP(-Fperm_SI_Woolf2021!$I$9:$I$93*$C135*IF(AB$58=Fperm_SI_Woolf2021!$E$9:$E$93,1,EXP(LN((1.1*(Fperm_SI_Woolf2021!$E$9:$E$93-AB$58)-63.1579*EXP(-0.19*Fperm_SI_Woolf2021!$E$9:$E$93)+63.1579*EXP(-0.19*AB$58))/(Fperm_SI_Woolf2021!$E$9:$E$93-AB$58))*(AB$58-Fperm_SI_Woolf2021!$E$9:$E$93)/10))) + Fperm_SI_Woolf2021!$G$9:$G$93*EXP(-Fperm_SI_Woolf2021!$J$9:$J$93*$C135*IF(AB$58=Fperm_SI_Woolf2021!$E$9:$E$93,1,EXP(LN((1.1*(Fperm_SI_Woolf2021!$E$9:$E$93-AB$58)-63.1579*EXP(-0.19*Fperm_SI_Woolf2021!$E$9:$E$93)+63.1579*EXP(-0.19*AB$58))/(Fperm_SI_Woolf2021!$E$9:$E$93-AB$58))*(AB$58-Fperm_SI_Woolf2021!$E$9:$E$93)/10))) + Fperm_SI_Woolf2021!$H$9:$H$93*EXP(-Fperm_SI_Woolf2021!$K$9:$K$93*$C135*IF(AB$58=Fperm_SI_Woolf2021!$E$9:$E$93,1,EXP(LN((1.1*(Fperm_SI_Woolf2021!$E$9:$E$93-AB$58)-63.1579*EXP(-0.19*Fperm_SI_Woolf2021!$E$9:$E$93)+63.1579*EXP(-0.19*AB$58))/(Fperm_SI_Woolf2021!$E$9:$E$93-AB$58))*(AB$58-Fperm_SI_Woolf2021!$E$9:$E$93)/10))),Fperm_SI_Woolf2021!$D$9:$D$93)*AB$57+INTERCEPT(Fperm_SI_Woolf2021!$F$9:$F$93*EXP(-Fperm_SI_Woolf2021!$I$9:$I$93*$C135*IF(AB$58=Fperm_SI_Woolf2021!$E$9:$E$93,1,EXP(LN((1.1*(Fperm_SI_Woolf2021!$E$9:$E$93-AB$58)-63.1579*EXP(-0.19*Fperm_SI_Woolf2021!$E$9:$E$93)+63.1579*EXP(-0.19*AB$58))/(Fperm_SI_Woolf2021!$E$9:$E$93-AB$58))*(AB$58-Fperm_SI_Woolf2021!$E$9:$E$93)/10))) + Fperm_SI_Woolf2021!$G$9:$G$93*EXP(-Fperm_SI_Woolf2021!$J$9:$J$93*$C135*IF(AB$58=Fperm_SI_Woolf2021!$E$9:$E$93,1,EXP(LN((1.1*(Fperm_SI_Woolf2021!$E$9:$E$93-AB$58)-63.1579*EXP(-0.19*Fperm_SI_Woolf2021!$E$9:$E$93)+63.1579*EXP(-0.19*AB$58))/(Fperm_SI_Woolf2021!$E$9:$E$93-AB$58))*(AB$58-Fperm_SI_Woolf2021!$E$9:$E$93)/10))) + Fperm_SI_Woolf2021!$H$9:$H$93*EXP(-Fperm_SI_Woolf2021!$K$9:$K$93*$C135*IF(AB$58=Fperm_SI_Woolf2021!$E$9:$E$93,1,EXP(LN((1.1*(Fperm_SI_Woolf2021!$E$9:$E$93-AB$58)-63.1579*EXP(-0.19*Fperm_SI_Woolf2021!$E$9:$E$93)+63.1579*EXP(-0.19*AB$58))/(Fperm_SI_Woolf2021!$E$9:$E$93-AB$58))*(AB$58-Fperm_SI_Woolf2021!$E$9:$E$93)/10))),Fperm_SI_Woolf2021!$D$9:$D$93))</f>
        <v>0.33417116757142701</v>
      </c>
      <c r="AC135" s="51" cm="1">
        <f t="array" ref="AC135">MIN(1,SLOPE(Fperm_SI_Woolf2021!$F$9:$F$93*EXP(-Fperm_SI_Woolf2021!$I$9:$I$93*$C135*IF(AC$58=Fperm_SI_Woolf2021!$E$9:$E$93,1,EXP(LN((1.1*(Fperm_SI_Woolf2021!$E$9:$E$93-AC$58)-63.1579*EXP(-0.19*Fperm_SI_Woolf2021!$E$9:$E$93)+63.1579*EXP(-0.19*AC$58))/(Fperm_SI_Woolf2021!$E$9:$E$93-AC$58))*(AC$58-Fperm_SI_Woolf2021!$E$9:$E$93)/10))) + Fperm_SI_Woolf2021!$G$9:$G$93*EXP(-Fperm_SI_Woolf2021!$J$9:$J$93*$C135*IF(AC$58=Fperm_SI_Woolf2021!$E$9:$E$93,1,EXP(LN((1.1*(Fperm_SI_Woolf2021!$E$9:$E$93-AC$58)-63.1579*EXP(-0.19*Fperm_SI_Woolf2021!$E$9:$E$93)+63.1579*EXP(-0.19*AC$58))/(Fperm_SI_Woolf2021!$E$9:$E$93-AC$58))*(AC$58-Fperm_SI_Woolf2021!$E$9:$E$93)/10))) + Fperm_SI_Woolf2021!$H$9:$H$93*EXP(-Fperm_SI_Woolf2021!$K$9:$K$93*$C135*IF(AC$58=Fperm_SI_Woolf2021!$E$9:$E$93,1,EXP(LN((1.1*(Fperm_SI_Woolf2021!$E$9:$E$93-AC$58)-63.1579*EXP(-0.19*Fperm_SI_Woolf2021!$E$9:$E$93)+63.1579*EXP(-0.19*AC$58))/(Fperm_SI_Woolf2021!$E$9:$E$93-AC$58))*(AC$58-Fperm_SI_Woolf2021!$E$9:$E$93)/10))),Fperm_SI_Woolf2021!$D$9:$D$93)*AC$57+INTERCEPT(Fperm_SI_Woolf2021!$F$9:$F$93*EXP(-Fperm_SI_Woolf2021!$I$9:$I$93*$C135*IF(AC$58=Fperm_SI_Woolf2021!$E$9:$E$93,1,EXP(LN((1.1*(Fperm_SI_Woolf2021!$E$9:$E$93-AC$58)-63.1579*EXP(-0.19*Fperm_SI_Woolf2021!$E$9:$E$93)+63.1579*EXP(-0.19*AC$58))/(Fperm_SI_Woolf2021!$E$9:$E$93-AC$58))*(AC$58-Fperm_SI_Woolf2021!$E$9:$E$93)/10))) + Fperm_SI_Woolf2021!$G$9:$G$93*EXP(-Fperm_SI_Woolf2021!$J$9:$J$93*$C135*IF(AC$58=Fperm_SI_Woolf2021!$E$9:$E$93,1,EXP(LN((1.1*(Fperm_SI_Woolf2021!$E$9:$E$93-AC$58)-63.1579*EXP(-0.19*Fperm_SI_Woolf2021!$E$9:$E$93)+63.1579*EXP(-0.19*AC$58))/(Fperm_SI_Woolf2021!$E$9:$E$93-AC$58))*(AC$58-Fperm_SI_Woolf2021!$E$9:$E$93)/10))) + Fperm_SI_Woolf2021!$H$9:$H$93*EXP(-Fperm_SI_Woolf2021!$K$9:$K$93*$C135*IF(AC$58=Fperm_SI_Woolf2021!$E$9:$E$93,1,EXP(LN((1.1*(Fperm_SI_Woolf2021!$E$9:$E$93-AC$58)-63.1579*EXP(-0.19*Fperm_SI_Woolf2021!$E$9:$E$93)+63.1579*EXP(-0.19*AC$58))/(Fperm_SI_Woolf2021!$E$9:$E$93-AC$58))*(AC$58-Fperm_SI_Woolf2021!$E$9:$E$93)/10))),Fperm_SI_Woolf2021!$D$9:$D$93))</f>
        <v>0.3089401809413625</v>
      </c>
      <c r="AD135" s="51" cm="1">
        <f t="array" ref="AD135">MIN(1,SLOPE(Fperm_SI_Woolf2021!$F$9:$F$93*EXP(-Fperm_SI_Woolf2021!$I$9:$I$93*$C135*IF(AD$58=Fperm_SI_Woolf2021!$E$9:$E$93,1,EXP(LN((1.1*(Fperm_SI_Woolf2021!$E$9:$E$93-AD$58)-63.1579*EXP(-0.19*Fperm_SI_Woolf2021!$E$9:$E$93)+63.1579*EXP(-0.19*AD$58))/(Fperm_SI_Woolf2021!$E$9:$E$93-AD$58))*(AD$58-Fperm_SI_Woolf2021!$E$9:$E$93)/10))) + Fperm_SI_Woolf2021!$G$9:$G$93*EXP(-Fperm_SI_Woolf2021!$J$9:$J$93*$C135*IF(AD$58=Fperm_SI_Woolf2021!$E$9:$E$93,1,EXP(LN((1.1*(Fperm_SI_Woolf2021!$E$9:$E$93-AD$58)-63.1579*EXP(-0.19*Fperm_SI_Woolf2021!$E$9:$E$93)+63.1579*EXP(-0.19*AD$58))/(Fperm_SI_Woolf2021!$E$9:$E$93-AD$58))*(AD$58-Fperm_SI_Woolf2021!$E$9:$E$93)/10))) + Fperm_SI_Woolf2021!$H$9:$H$93*EXP(-Fperm_SI_Woolf2021!$K$9:$K$93*$C135*IF(AD$58=Fperm_SI_Woolf2021!$E$9:$E$93,1,EXP(LN((1.1*(Fperm_SI_Woolf2021!$E$9:$E$93-AD$58)-63.1579*EXP(-0.19*Fperm_SI_Woolf2021!$E$9:$E$93)+63.1579*EXP(-0.19*AD$58))/(Fperm_SI_Woolf2021!$E$9:$E$93-AD$58))*(AD$58-Fperm_SI_Woolf2021!$E$9:$E$93)/10))),Fperm_SI_Woolf2021!$D$9:$D$93)*AD$57+INTERCEPT(Fperm_SI_Woolf2021!$F$9:$F$93*EXP(-Fperm_SI_Woolf2021!$I$9:$I$93*$C135*IF(AD$58=Fperm_SI_Woolf2021!$E$9:$E$93,1,EXP(LN((1.1*(Fperm_SI_Woolf2021!$E$9:$E$93-AD$58)-63.1579*EXP(-0.19*Fperm_SI_Woolf2021!$E$9:$E$93)+63.1579*EXP(-0.19*AD$58))/(Fperm_SI_Woolf2021!$E$9:$E$93-AD$58))*(AD$58-Fperm_SI_Woolf2021!$E$9:$E$93)/10))) + Fperm_SI_Woolf2021!$G$9:$G$93*EXP(-Fperm_SI_Woolf2021!$J$9:$J$93*$C135*IF(AD$58=Fperm_SI_Woolf2021!$E$9:$E$93,1,EXP(LN((1.1*(Fperm_SI_Woolf2021!$E$9:$E$93-AD$58)-63.1579*EXP(-0.19*Fperm_SI_Woolf2021!$E$9:$E$93)+63.1579*EXP(-0.19*AD$58))/(Fperm_SI_Woolf2021!$E$9:$E$93-AD$58))*(AD$58-Fperm_SI_Woolf2021!$E$9:$E$93)/10))) + Fperm_SI_Woolf2021!$H$9:$H$93*EXP(-Fperm_SI_Woolf2021!$K$9:$K$93*$C135*IF(AD$58=Fperm_SI_Woolf2021!$E$9:$E$93,1,EXP(LN((1.1*(Fperm_SI_Woolf2021!$E$9:$E$93-AD$58)-63.1579*EXP(-0.19*Fperm_SI_Woolf2021!$E$9:$E$93)+63.1579*EXP(-0.19*AD$58))/(Fperm_SI_Woolf2021!$E$9:$E$93-AD$58))*(AD$58-Fperm_SI_Woolf2021!$E$9:$E$93)/10))),Fperm_SI_Woolf2021!$D$9:$D$93))</f>
        <v>0.28370919431129793</v>
      </c>
      <c r="AE135" s="51" cm="1">
        <f t="array" ref="AE135">MIN(1,SLOPE(Fperm_SI_Woolf2021!$F$9:$F$93*EXP(-Fperm_SI_Woolf2021!$I$9:$I$93*$C135*IF(AE$58=Fperm_SI_Woolf2021!$E$9:$E$93,1,EXP(LN((1.1*(Fperm_SI_Woolf2021!$E$9:$E$93-AE$58)-63.1579*EXP(-0.19*Fperm_SI_Woolf2021!$E$9:$E$93)+63.1579*EXP(-0.19*AE$58))/(Fperm_SI_Woolf2021!$E$9:$E$93-AE$58))*(AE$58-Fperm_SI_Woolf2021!$E$9:$E$93)/10))) + Fperm_SI_Woolf2021!$G$9:$G$93*EXP(-Fperm_SI_Woolf2021!$J$9:$J$93*$C135*IF(AE$58=Fperm_SI_Woolf2021!$E$9:$E$93,1,EXP(LN((1.1*(Fperm_SI_Woolf2021!$E$9:$E$93-AE$58)-63.1579*EXP(-0.19*Fperm_SI_Woolf2021!$E$9:$E$93)+63.1579*EXP(-0.19*AE$58))/(Fperm_SI_Woolf2021!$E$9:$E$93-AE$58))*(AE$58-Fperm_SI_Woolf2021!$E$9:$E$93)/10))) + Fperm_SI_Woolf2021!$H$9:$H$93*EXP(-Fperm_SI_Woolf2021!$K$9:$K$93*$C135*IF(AE$58=Fperm_SI_Woolf2021!$E$9:$E$93,1,EXP(LN((1.1*(Fperm_SI_Woolf2021!$E$9:$E$93-AE$58)-63.1579*EXP(-0.19*Fperm_SI_Woolf2021!$E$9:$E$93)+63.1579*EXP(-0.19*AE$58))/(Fperm_SI_Woolf2021!$E$9:$E$93-AE$58))*(AE$58-Fperm_SI_Woolf2021!$E$9:$E$93)/10))),Fperm_SI_Woolf2021!$D$9:$D$93)*AE$57+INTERCEPT(Fperm_SI_Woolf2021!$F$9:$F$93*EXP(-Fperm_SI_Woolf2021!$I$9:$I$93*$C135*IF(AE$58=Fperm_SI_Woolf2021!$E$9:$E$93,1,EXP(LN((1.1*(Fperm_SI_Woolf2021!$E$9:$E$93-AE$58)-63.1579*EXP(-0.19*Fperm_SI_Woolf2021!$E$9:$E$93)+63.1579*EXP(-0.19*AE$58))/(Fperm_SI_Woolf2021!$E$9:$E$93-AE$58))*(AE$58-Fperm_SI_Woolf2021!$E$9:$E$93)/10))) + Fperm_SI_Woolf2021!$G$9:$G$93*EXP(-Fperm_SI_Woolf2021!$J$9:$J$93*$C135*IF(AE$58=Fperm_SI_Woolf2021!$E$9:$E$93,1,EXP(LN((1.1*(Fperm_SI_Woolf2021!$E$9:$E$93-AE$58)-63.1579*EXP(-0.19*Fperm_SI_Woolf2021!$E$9:$E$93)+63.1579*EXP(-0.19*AE$58))/(Fperm_SI_Woolf2021!$E$9:$E$93-AE$58))*(AE$58-Fperm_SI_Woolf2021!$E$9:$E$93)/10))) + Fperm_SI_Woolf2021!$H$9:$H$93*EXP(-Fperm_SI_Woolf2021!$K$9:$K$93*$C135*IF(AE$58=Fperm_SI_Woolf2021!$E$9:$E$93,1,EXP(LN((1.1*(Fperm_SI_Woolf2021!$E$9:$E$93-AE$58)-63.1579*EXP(-0.19*Fperm_SI_Woolf2021!$E$9:$E$93)+63.1579*EXP(-0.19*AE$58))/(Fperm_SI_Woolf2021!$E$9:$E$93-AE$58))*(AE$58-Fperm_SI_Woolf2021!$E$9:$E$93)/10))),Fperm_SI_Woolf2021!$D$9:$D$93))</f>
        <v>0.25847820768123342</v>
      </c>
      <c r="AF135" s="51" cm="1">
        <f t="array" ref="AF135">MIN(1,SLOPE(Fperm_SI_Woolf2021!$F$9:$F$93*EXP(-Fperm_SI_Woolf2021!$I$9:$I$93*$C135*IF(AF$58=Fperm_SI_Woolf2021!$E$9:$E$93,1,EXP(LN((1.1*(Fperm_SI_Woolf2021!$E$9:$E$93-AF$58)-63.1579*EXP(-0.19*Fperm_SI_Woolf2021!$E$9:$E$93)+63.1579*EXP(-0.19*AF$58))/(Fperm_SI_Woolf2021!$E$9:$E$93-AF$58))*(AF$58-Fperm_SI_Woolf2021!$E$9:$E$93)/10))) + Fperm_SI_Woolf2021!$G$9:$G$93*EXP(-Fperm_SI_Woolf2021!$J$9:$J$93*$C135*IF(AF$58=Fperm_SI_Woolf2021!$E$9:$E$93,1,EXP(LN((1.1*(Fperm_SI_Woolf2021!$E$9:$E$93-AF$58)-63.1579*EXP(-0.19*Fperm_SI_Woolf2021!$E$9:$E$93)+63.1579*EXP(-0.19*AF$58))/(Fperm_SI_Woolf2021!$E$9:$E$93-AF$58))*(AF$58-Fperm_SI_Woolf2021!$E$9:$E$93)/10))) + Fperm_SI_Woolf2021!$H$9:$H$93*EXP(-Fperm_SI_Woolf2021!$K$9:$K$93*$C135*IF(AF$58=Fperm_SI_Woolf2021!$E$9:$E$93,1,EXP(LN((1.1*(Fperm_SI_Woolf2021!$E$9:$E$93-AF$58)-63.1579*EXP(-0.19*Fperm_SI_Woolf2021!$E$9:$E$93)+63.1579*EXP(-0.19*AF$58))/(Fperm_SI_Woolf2021!$E$9:$E$93-AF$58))*(AF$58-Fperm_SI_Woolf2021!$E$9:$E$93)/10))),Fperm_SI_Woolf2021!$D$9:$D$93)*AF$57+INTERCEPT(Fperm_SI_Woolf2021!$F$9:$F$93*EXP(-Fperm_SI_Woolf2021!$I$9:$I$93*$C135*IF(AF$58=Fperm_SI_Woolf2021!$E$9:$E$93,1,EXP(LN((1.1*(Fperm_SI_Woolf2021!$E$9:$E$93-AF$58)-63.1579*EXP(-0.19*Fperm_SI_Woolf2021!$E$9:$E$93)+63.1579*EXP(-0.19*AF$58))/(Fperm_SI_Woolf2021!$E$9:$E$93-AF$58))*(AF$58-Fperm_SI_Woolf2021!$E$9:$E$93)/10))) + Fperm_SI_Woolf2021!$G$9:$G$93*EXP(-Fperm_SI_Woolf2021!$J$9:$J$93*$C135*IF(AF$58=Fperm_SI_Woolf2021!$E$9:$E$93,1,EXP(LN((1.1*(Fperm_SI_Woolf2021!$E$9:$E$93-AF$58)-63.1579*EXP(-0.19*Fperm_SI_Woolf2021!$E$9:$E$93)+63.1579*EXP(-0.19*AF$58))/(Fperm_SI_Woolf2021!$E$9:$E$93-AF$58))*(AF$58-Fperm_SI_Woolf2021!$E$9:$E$93)/10))) + Fperm_SI_Woolf2021!$H$9:$H$93*EXP(-Fperm_SI_Woolf2021!$K$9:$K$93*$C135*IF(AF$58=Fperm_SI_Woolf2021!$E$9:$E$93,1,EXP(LN((1.1*(Fperm_SI_Woolf2021!$E$9:$E$93-AF$58)-63.1579*EXP(-0.19*Fperm_SI_Woolf2021!$E$9:$E$93)+63.1579*EXP(-0.19*AF$58))/(Fperm_SI_Woolf2021!$E$9:$E$93-AF$58))*(AF$58-Fperm_SI_Woolf2021!$E$9:$E$93)/10))),Fperm_SI_Woolf2021!$D$9:$D$93))</f>
        <v>0.23324722105116885</v>
      </c>
      <c r="AG135" s="51" cm="1">
        <f t="array" ref="AG135">MIN(1,SLOPE(Fperm_SI_Woolf2021!$F$9:$F$93*EXP(-Fperm_SI_Woolf2021!$I$9:$I$93*$C135*IF(AG$58=Fperm_SI_Woolf2021!$E$9:$E$93,1,EXP(LN((1.1*(Fperm_SI_Woolf2021!$E$9:$E$93-AG$58)-63.1579*EXP(-0.19*Fperm_SI_Woolf2021!$E$9:$E$93)+63.1579*EXP(-0.19*AG$58))/(Fperm_SI_Woolf2021!$E$9:$E$93-AG$58))*(AG$58-Fperm_SI_Woolf2021!$E$9:$E$93)/10))) + Fperm_SI_Woolf2021!$G$9:$G$93*EXP(-Fperm_SI_Woolf2021!$J$9:$J$93*$C135*IF(AG$58=Fperm_SI_Woolf2021!$E$9:$E$93,1,EXP(LN((1.1*(Fperm_SI_Woolf2021!$E$9:$E$93-AG$58)-63.1579*EXP(-0.19*Fperm_SI_Woolf2021!$E$9:$E$93)+63.1579*EXP(-0.19*AG$58))/(Fperm_SI_Woolf2021!$E$9:$E$93-AG$58))*(AG$58-Fperm_SI_Woolf2021!$E$9:$E$93)/10))) + Fperm_SI_Woolf2021!$H$9:$H$93*EXP(-Fperm_SI_Woolf2021!$K$9:$K$93*$C135*IF(AG$58=Fperm_SI_Woolf2021!$E$9:$E$93,1,EXP(LN((1.1*(Fperm_SI_Woolf2021!$E$9:$E$93-AG$58)-63.1579*EXP(-0.19*Fperm_SI_Woolf2021!$E$9:$E$93)+63.1579*EXP(-0.19*AG$58))/(Fperm_SI_Woolf2021!$E$9:$E$93-AG$58))*(AG$58-Fperm_SI_Woolf2021!$E$9:$E$93)/10))),Fperm_SI_Woolf2021!$D$9:$D$93)*AG$57+INTERCEPT(Fperm_SI_Woolf2021!$F$9:$F$93*EXP(-Fperm_SI_Woolf2021!$I$9:$I$93*$C135*IF(AG$58=Fperm_SI_Woolf2021!$E$9:$E$93,1,EXP(LN((1.1*(Fperm_SI_Woolf2021!$E$9:$E$93-AG$58)-63.1579*EXP(-0.19*Fperm_SI_Woolf2021!$E$9:$E$93)+63.1579*EXP(-0.19*AG$58))/(Fperm_SI_Woolf2021!$E$9:$E$93-AG$58))*(AG$58-Fperm_SI_Woolf2021!$E$9:$E$93)/10))) + Fperm_SI_Woolf2021!$G$9:$G$93*EXP(-Fperm_SI_Woolf2021!$J$9:$J$93*$C135*IF(AG$58=Fperm_SI_Woolf2021!$E$9:$E$93,1,EXP(LN((1.1*(Fperm_SI_Woolf2021!$E$9:$E$93-AG$58)-63.1579*EXP(-0.19*Fperm_SI_Woolf2021!$E$9:$E$93)+63.1579*EXP(-0.19*AG$58))/(Fperm_SI_Woolf2021!$E$9:$E$93-AG$58))*(AG$58-Fperm_SI_Woolf2021!$E$9:$E$93)/10))) + Fperm_SI_Woolf2021!$H$9:$H$93*EXP(-Fperm_SI_Woolf2021!$K$9:$K$93*$C135*IF(AG$58=Fperm_SI_Woolf2021!$E$9:$E$93,1,EXP(LN((1.1*(Fperm_SI_Woolf2021!$E$9:$E$93-AG$58)-63.1579*EXP(-0.19*Fperm_SI_Woolf2021!$E$9:$E$93)+63.1579*EXP(-0.19*AG$58))/(Fperm_SI_Woolf2021!$E$9:$E$93-AG$58))*(AG$58-Fperm_SI_Woolf2021!$E$9:$E$93)/10))),Fperm_SI_Woolf2021!$D$9:$D$93))</f>
        <v>0.20801623442110434</v>
      </c>
      <c r="AH135" s="51" cm="1">
        <f t="array" ref="AH135">MIN(1,SLOPE(Fperm_SI_Woolf2021!$F$9:$F$93*EXP(-Fperm_SI_Woolf2021!$I$9:$I$93*$C135*IF(AH$58=Fperm_SI_Woolf2021!$E$9:$E$93,1,EXP(LN((1.1*(Fperm_SI_Woolf2021!$E$9:$E$93-AH$58)-63.1579*EXP(-0.19*Fperm_SI_Woolf2021!$E$9:$E$93)+63.1579*EXP(-0.19*AH$58))/(Fperm_SI_Woolf2021!$E$9:$E$93-AH$58))*(AH$58-Fperm_SI_Woolf2021!$E$9:$E$93)/10))) + Fperm_SI_Woolf2021!$G$9:$G$93*EXP(-Fperm_SI_Woolf2021!$J$9:$J$93*$C135*IF(AH$58=Fperm_SI_Woolf2021!$E$9:$E$93,1,EXP(LN((1.1*(Fperm_SI_Woolf2021!$E$9:$E$93-AH$58)-63.1579*EXP(-0.19*Fperm_SI_Woolf2021!$E$9:$E$93)+63.1579*EXP(-0.19*AH$58))/(Fperm_SI_Woolf2021!$E$9:$E$93-AH$58))*(AH$58-Fperm_SI_Woolf2021!$E$9:$E$93)/10))) + Fperm_SI_Woolf2021!$H$9:$H$93*EXP(-Fperm_SI_Woolf2021!$K$9:$K$93*$C135*IF(AH$58=Fperm_SI_Woolf2021!$E$9:$E$93,1,EXP(LN((1.1*(Fperm_SI_Woolf2021!$E$9:$E$93-AH$58)-63.1579*EXP(-0.19*Fperm_SI_Woolf2021!$E$9:$E$93)+63.1579*EXP(-0.19*AH$58))/(Fperm_SI_Woolf2021!$E$9:$E$93-AH$58))*(AH$58-Fperm_SI_Woolf2021!$E$9:$E$93)/10))),Fperm_SI_Woolf2021!$D$9:$D$93)*AH$57+INTERCEPT(Fperm_SI_Woolf2021!$F$9:$F$93*EXP(-Fperm_SI_Woolf2021!$I$9:$I$93*$C135*IF(AH$58=Fperm_SI_Woolf2021!$E$9:$E$93,1,EXP(LN((1.1*(Fperm_SI_Woolf2021!$E$9:$E$93-AH$58)-63.1579*EXP(-0.19*Fperm_SI_Woolf2021!$E$9:$E$93)+63.1579*EXP(-0.19*AH$58))/(Fperm_SI_Woolf2021!$E$9:$E$93-AH$58))*(AH$58-Fperm_SI_Woolf2021!$E$9:$E$93)/10))) + Fperm_SI_Woolf2021!$G$9:$G$93*EXP(-Fperm_SI_Woolf2021!$J$9:$J$93*$C135*IF(AH$58=Fperm_SI_Woolf2021!$E$9:$E$93,1,EXP(LN((1.1*(Fperm_SI_Woolf2021!$E$9:$E$93-AH$58)-63.1579*EXP(-0.19*Fperm_SI_Woolf2021!$E$9:$E$93)+63.1579*EXP(-0.19*AH$58))/(Fperm_SI_Woolf2021!$E$9:$E$93-AH$58))*(AH$58-Fperm_SI_Woolf2021!$E$9:$E$93)/10))) + Fperm_SI_Woolf2021!$H$9:$H$93*EXP(-Fperm_SI_Woolf2021!$K$9:$K$93*$C135*IF(AH$58=Fperm_SI_Woolf2021!$E$9:$E$93,1,EXP(LN((1.1*(Fperm_SI_Woolf2021!$E$9:$E$93-AH$58)-63.1579*EXP(-0.19*Fperm_SI_Woolf2021!$E$9:$E$93)+63.1579*EXP(-0.19*AH$58))/(Fperm_SI_Woolf2021!$E$9:$E$93-AH$58))*(AH$58-Fperm_SI_Woolf2021!$E$9:$E$93)/10))),Fperm_SI_Woolf2021!$D$9:$D$93))</f>
        <v>0.3893508950612759</v>
      </c>
      <c r="AI135" s="51" cm="1">
        <f t="array" ref="AI135">MIN(1,SLOPE(Fperm_SI_Woolf2021!$F$9:$F$93*EXP(-Fperm_SI_Woolf2021!$I$9:$I$93*$C135*IF(AI$58=Fperm_SI_Woolf2021!$E$9:$E$93,1,EXP(LN((1.1*(Fperm_SI_Woolf2021!$E$9:$E$93-AI$58)-63.1579*EXP(-0.19*Fperm_SI_Woolf2021!$E$9:$E$93)+63.1579*EXP(-0.19*AI$58))/(Fperm_SI_Woolf2021!$E$9:$E$93-AI$58))*(AI$58-Fperm_SI_Woolf2021!$E$9:$E$93)/10))) + Fperm_SI_Woolf2021!$G$9:$G$93*EXP(-Fperm_SI_Woolf2021!$J$9:$J$93*$C135*IF(AI$58=Fperm_SI_Woolf2021!$E$9:$E$93,1,EXP(LN((1.1*(Fperm_SI_Woolf2021!$E$9:$E$93-AI$58)-63.1579*EXP(-0.19*Fperm_SI_Woolf2021!$E$9:$E$93)+63.1579*EXP(-0.19*AI$58))/(Fperm_SI_Woolf2021!$E$9:$E$93-AI$58))*(AI$58-Fperm_SI_Woolf2021!$E$9:$E$93)/10))) + Fperm_SI_Woolf2021!$H$9:$H$93*EXP(-Fperm_SI_Woolf2021!$K$9:$K$93*$C135*IF(AI$58=Fperm_SI_Woolf2021!$E$9:$E$93,1,EXP(LN((1.1*(Fperm_SI_Woolf2021!$E$9:$E$93-AI$58)-63.1579*EXP(-0.19*Fperm_SI_Woolf2021!$E$9:$E$93)+63.1579*EXP(-0.19*AI$58))/(Fperm_SI_Woolf2021!$E$9:$E$93-AI$58))*(AI$58-Fperm_SI_Woolf2021!$E$9:$E$93)/10))),Fperm_SI_Woolf2021!$D$9:$D$93)*AI$57+INTERCEPT(Fperm_SI_Woolf2021!$F$9:$F$93*EXP(-Fperm_SI_Woolf2021!$I$9:$I$93*$C135*IF(AI$58=Fperm_SI_Woolf2021!$E$9:$E$93,1,EXP(LN((1.1*(Fperm_SI_Woolf2021!$E$9:$E$93-AI$58)-63.1579*EXP(-0.19*Fperm_SI_Woolf2021!$E$9:$E$93)+63.1579*EXP(-0.19*AI$58))/(Fperm_SI_Woolf2021!$E$9:$E$93-AI$58))*(AI$58-Fperm_SI_Woolf2021!$E$9:$E$93)/10))) + Fperm_SI_Woolf2021!$G$9:$G$93*EXP(-Fperm_SI_Woolf2021!$J$9:$J$93*$C135*IF(AI$58=Fperm_SI_Woolf2021!$E$9:$E$93,1,EXP(LN((1.1*(Fperm_SI_Woolf2021!$E$9:$E$93-AI$58)-63.1579*EXP(-0.19*Fperm_SI_Woolf2021!$E$9:$E$93)+63.1579*EXP(-0.19*AI$58))/(Fperm_SI_Woolf2021!$E$9:$E$93-AI$58))*(AI$58-Fperm_SI_Woolf2021!$E$9:$E$93)/10))) + Fperm_SI_Woolf2021!$H$9:$H$93*EXP(-Fperm_SI_Woolf2021!$K$9:$K$93*$C135*IF(AI$58=Fperm_SI_Woolf2021!$E$9:$E$93,1,EXP(LN((1.1*(Fperm_SI_Woolf2021!$E$9:$E$93-AI$58)-63.1579*EXP(-0.19*Fperm_SI_Woolf2021!$E$9:$E$93)+63.1579*EXP(-0.19*AI$58))/(Fperm_SI_Woolf2021!$E$9:$E$93-AI$58))*(AI$58-Fperm_SI_Woolf2021!$E$9:$E$93)/10))),Fperm_SI_Woolf2021!$D$9:$D$93))</f>
        <v>0.37100386193980706</v>
      </c>
      <c r="AJ135" s="51" cm="1">
        <f t="array" ref="AJ135">MIN(1,SLOPE(Fperm_SI_Woolf2021!$F$9:$F$93*EXP(-Fperm_SI_Woolf2021!$I$9:$I$93*$C135*IF(AJ$58=Fperm_SI_Woolf2021!$E$9:$E$93,1,EXP(LN((1.1*(Fperm_SI_Woolf2021!$E$9:$E$93-AJ$58)-63.1579*EXP(-0.19*Fperm_SI_Woolf2021!$E$9:$E$93)+63.1579*EXP(-0.19*AJ$58))/(Fperm_SI_Woolf2021!$E$9:$E$93-AJ$58))*(AJ$58-Fperm_SI_Woolf2021!$E$9:$E$93)/10))) + Fperm_SI_Woolf2021!$G$9:$G$93*EXP(-Fperm_SI_Woolf2021!$J$9:$J$93*$C135*IF(AJ$58=Fperm_SI_Woolf2021!$E$9:$E$93,1,EXP(LN((1.1*(Fperm_SI_Woolf2021!$E$9:$E$93-AJ$58)-63.1579*EXP(-0.19*Fperm_SI_Woolf2021!$E$9:$E$93)+63.1579*EXP(-0.19*AJ$58))/(Fperm_SI_Woolf2021!$E$9:$E$93-AJ$58))*(AJ$58-Fperm_SI_Woolf2021!$E$9:$E$93)/10))) + Fperm_SI_Woolf2021!$H$9:$H$93*EXP(-Fperm_SI_Woolf2021!$K$9:$K$93*$C135*IF(AJ$58=Fperm_SI_Woolf2021!$E$9:$E$93,1,EXP(LN((1.1*(Fperm_SI_Woolf2021!$E$9:$E$93-AJ$58)-63.1579*EXP(-0.19*Fperm_SI_Woolf2021!$E$9:$E$93)+63.1579*EXP(-0.19*AJ$58))/(Fperm_SI_Woolf2021!$E$9:$E$93-AJ$58))*(AJ$58-Fperm_SI_Woolf2021!$E$9:$E$93)/10))),Fperm_SI_Woolf2021!$D$9:$D$93)*AJ$57+INTERCEPT(Fperm_SI_Woolf2021!$F$9:$F$93*EXP(-Fperm_SI_Woolf2021!$I$9:$I$93*$C135*IF(AJ$58=Fperm_SI_Woolf2021!$E$9:$E$93,1,EXP(LN((1.1*(Fperm_SI_Woolf2021!$E$9:$E$93-AJ$58)-63.1579*EXP(-0.19*Fperm_SI_Woolf2021!$E$9:$E$93)+63.1579*EXP(-0.19*AJ$58))/(Fperm_SI_Woolf2021!$E$9:$E$93-AJ$58))*(AJ$58-Fperm_SI_Woolf2021!$E$9:$E$93)/10))) + Fperm_SI_Woolf2021!$G$9:$G$93*EXP(-Fperm_SI_Woolf2021!$J$9:$J$93*$C135*IF(AJ$58=Fperm_SI_Woolf2021!$E$9:$E$93,1,EXP(LN((1.1*(Fperm_SI_Woolf2021!$E$9:$E$93-AJ$58)-63.1579*EXP(-0.19*Fperm_SI_Woolf2021!$E$9:$E$93)+63.1579*EXP(-0.19*AJ$58))/(Fperm_SI_Woolf2021!$E$9:$E$93-AJ$58))*(AJ$58-Fperm_SI_Woolf2021!$E$9:$E$93)/10))) + Fperm_SI_Woolf2021!$H$9:$H$93*EXP(-Fperm_SI_Woolf2021!$K$9:$K$93*$C135*IF(AJ$58=Fperm_SI_Woolf2021!$E$9:$E$93,1,EXP(LN((1.1*(Fperm_SI_Woolf2021!$E$9:$E$93-AJ$58)-63.1579*EXP(-0.19*Fperm_SI_Woolf2021!$E$9:$E$93)+63.1579*EXP(-0.19*AJ$58))/(Fperm_SI_Woolf2021!$E$9:$E$93-AJ$58))*(AJ$58-Fperm_SI_Woolf2021!$E$9:$E$93)/10))),Fperm_SI_Woolf2021!$D$9:$D$93))</f>
        <v>0.35265682881833821</v>
      </c>
      <c r="AK135" s="51" cm="1">
        <f t="array" ref="AK135">MIN(1,SLOPE(Fperm_SI_Woolf2021!$F$9:$F$93*EXP(-Fperm_SI_Woolf2021!$I$9:$I$93*$C135*IF(AK$58=Fperm_SI_Woolf2021!$E$9:$E$93,1,EXP(LN((1.1*(Fperm_SI_Woolf2021!$E$9:$E$93-AK$58)-63.1579*EXP(-0.19*Fperm_SI_Woolf2021!$E$9:$E$93)+63.1579*EXP(-0.19*AK$58))/(Fperm_SI_Woolf2021!$E$9:$E$93-AK$58))*(AK$58-Fperm_SI_Woolf2021!$E$9:$E$93)/10))) + Fperm_SI_Woolf2021!$G$9:$G$93*EXP(-Fperm_SI_Woolf2021!$J$9:$J$93*$C135*IF(AK$58=Fperm_SI_Woolf2021!$E$9:$E$93,1,EXP(LN((1.1*(Fperm_SI_Woolf2021!$E$9:$E$93-AK$58)-63.1579*EXP(-0.19*Fperm_SI_Woolf2021!$E$9:$E$93)+63.1579*EXP(-0.19*AK$58))/(Fperm_SI_Woolf2021!$E$9:$E$93-AK$58))*(AK$58-Fperm_SI_Woolf2021!$E$9:$E$93)/10))) + Fperm_SI_Woolf2021!$H$9:$H$93*EXP(-Fperm_SI_Woolf2021!$K$9:$K$93*$C135*IF(AK$58=Fperm_SI_Woolf2021!$E$9:$E$93,1,EXP(LN((1.1*(Fperm_SI_Woolf2021!$E$9:$E$93-AK$58)-63.1579*EXP(-0.19*Fperm_SI_Woolf2021!$E$9:$E$93)+63.1579*EXP(-0.19*AK$58))/(Fperm_SI_Woolf2021!$E$9:$E$93-AK$58))*(AK$58-Fperm_SI_Woolf2021!$E$9:$E$93)/10))),Fperm_SI_Woolf2021!$D$9:$D$93)*AK$57+INTERCEPT(Fperm_SI_Woolf2021!$F$9:$F$93*EXP(-Fperm_SI_Woolf2021!$I$9:$I$93*$C135*IF(AK$58=Fperm_SI_Woolf2021!$E$9:$E$93,1,EXP(LN((1.1*(Fperm_SI_Woolf2021!$E$9:$E$93-AK$58)-63.1579*EXP(-0.19*Fperm_SI_Woolf2021!$E$9:$E$93)+63.1579*EXP(-0.19*AK$58))/(Fperm_SI_Woolf2021!$E$9:$E$93-AK$58))*(AK$58-Fperm_SI_Woolf2021!$E$9:$E$93)/10))) + Fperm_SI_Woolf2021!$G$9:$G$93*EXP(-Fperm_SI_Woolf2021!$J$9:$J$93*$C135*IF(AK$58=Fperm_SI_Woolf2021!$E$9:$E$93,1,EXP(LN((1.1*(Fperm_SI_Woolf2021!$E$9:$E$93-AK$58)-63.1579*EXP(-0.19*Fperm_SI_Woolf2021!$E$9:$E$93)+63.1579*EXP(-0.19*AK$58))/(Fperm_SI_Woolf2021!$E$9:$E$93-AK$58))*(AK$58-Fperm_SI_Woolf2021!$E$9:$E$93)/10))) + Fperm_SI_Woolf2021!$H$9:$H$93*EXP(-Fperm_SI_Woolf2021!$K$9:$K$93*$C135*IF(AK$58=Fperm_SI_Woolf2021!$E$9:$E$93,1,EXP(LN((1.1*(Fperm_SI_Woolf2021!$E$9:$E$93-AK$58)-63.1579*EXP(-0.19*Fperm_SI_Woolf2021!$E$9:$E$93)+63.1579*EXP(-0.19*AK$58))/(Fperm_SI_Woolf2021!$E$9:$E$93-AK$58))*(AK$58-Fperm_SI_Woolf2021!$E$9:$E$93)/10))),Fperm_SI_Woolf2021!$D$9:$D$93))</f>
        <v>0.33430979569686936</v>
      </c>
      <c r="AL135" s="51" cm="1">
        <f t="array" ref="AL135">MIN(1,SLOPE(Fperm_SI_Woolf2021!$F$9:$F$93*EXP(-Fperm_SI_Woolf2021!$I$9:$I$93*$C135*IF(AL$58=Fperm_SI_Woolf2021!$E$9:$E$93,1,EXP(LN((1.1*(Fperm_SI_Woolf2021!$E$9:$E$93-AL$58)-63.1579*EXP(-0.19*Fperm_SI_Woolf2021!$E$9:$E$93)+63.1579*EXP(-0.19*AL$58))/(Fperm_SI_Woolf2021!$E$9:$E$93-AL$58))*(AL$58-Fperm_SI_Woolf2021!$E$9:$E$93)/10))) + Fperm_SI_Woolf2021!$G$9:$G$93*EXP(-Fperm_SI_Woolf2021!$J$9:$J$93*$C135*IF(AL$58=Fperm_SI_Woolf2021!$E$9:$E$93,1,EXP(LN((1.1*(Fperm_SI_Woolf2021!$E$9:$E$93-AL$58)-63.1579*EXP(-0.19*Fperm_SI_Woolf2021!$E$9:$E$93)+63.1579*EXP(-0.19*AL$58))/(Fperm_SI_Woolf2021!$E$9:$E$93-AL$58))*(AL$58-Fperm_SI_Woolf2021!$E$9:$E$93)/10))) + Fperm_SI_Woolf2021!$H$9:$H$93*EXP(-Fperm_SI_Woolf2021!$K$9:$K$93*$C135*IF(AL$58=Fperm_SI_Woolf2021!$E$9:$E$93,1,EXP(LN((1.1*(Fperm_SI_Woolf2021!$E$9:$E$93-AL$58)-63.1579*EXP(-0.19*Fperm_SI_Woolf2021!$E$9:$E$93)+63.1579*EXP(-0.19*AL$58))/(Fperm_SI_Woolf2021!$E$9:$E$93-AL$58))*(AL$58-Fperm_SI_Woolf2021!$E$9:$E$93)/10))),Fperm_SI_Woolf2021!$D$9:$D$93)*AL$57+INTERCEPT(Fperm_SI_Woolf2021!$F$9:$F$93*EXP(-Fperm_SI_Woolf2021!$I$9:$I$93*$C135*IF(AL$58=Fperm_SI_Woolf2021!$E$9:$E$93,1,EXP(LN((1.1*(Fperm_SI_Woolf2021!$E$9:$E$93-AL$58)-63.1579*EXP(-0.19*Fperm_SI_Woolf2021!$E$9:$E$93)+63.1579*EXP(-0.19*AL$58))/(Fperm_SI_Woolf2021!$E$9:$E$93-AL$58))*(AL$58-Fperm_SI_Woolf2021!$E$9:$E$93)/10))) + Fperm_SI_Woolf2021!$G$9:$G$93*EXP(-Fperm_SI_Woolf2021!$J$9:$J$93*$C135*IF(AL$58=Fperm_SI_Woolf2021!$E$9:$E$93,1,EXP(LN((1.1*(Fperm_SI_Woolf2021!$E$9:$E$93-AL$58)-63.1579*EXP(-0.19*Fperm_SI_Woolf2021!$E$9:$E$93)+63.1579*EXP(-0.19*AL$58))/(Fperm_SI_Woolf2021!$E$9:$E$93-AL$58))*(AL$58-Fperm_SI_Woolf2021!$E$9:$E$93)/10))) + Fperm_SI_Woolf2021!$H$9:$H$93*EXP(-Fperm_SI_Woolf2021!$K$9:$K$93*$C135*IF(AL$58=Fperm_SI_Woolf2021!$E$9:$E$93,1,EXP(LN((1.1*(Fperm_SI_Woolf2021!$E$9:$E$93-AL$58)-63.1579*EXP(-0.19*Fperm_SI_Woolf2021!$E$9:$E$93)+63.1579*EXP(-0.19*AL$58))/(Fperm_SI_Woolf2021!$E$9:$E$93-AL$58))*(AL$58-Fperm_SI_Woolf2021!$E$9:$E$93)/10))),Fperm_SI_Woolf2021!$D$9:$D$93))</f>
        <v>0.31596276257540057</v>
      </c>
      <c r="AM135" s="51" cm="1">
        <f t="array" ref="AM135">MIN(1,SLOPE(Fperm_SI_Woolf2021!$F$9:$F$93*EXP(-Fperm_SI_Woolf2021!$I$9:$I$93*$C135*IF(AM$58=Fperm_SI_Woolf2021!$E$9:$E$93,1,EXP(LN((1.1*(Fperm_SI_Woolf2021!$E$9:$E$93-AM$58)-63.1579*EXP(-0.19*Fperm_SI_Woolf2021!$E$9:$E$93)+63.1579*EXP(-0.19*AM$58))/(Fperm_SI_Woolf2021!$E$9:$E$93-AM$58))*(AM$58-Fperm_SI_Woolf2021!$E$9:$E$93)/10))) + Fperm_SI_Woolf2021!$G$9:$G$93*EXP(-Fperm_SI_Woolf2021!$J$9:$J$93*$C135*IF(AM$58=Fperm_SI_Woolf2021!$E$9:$E$93,1,EXP(LN((1.1*(Fperm_SI_Woolf2021!$E$9:$E$93-AM$58)-63.1579*EXP(-0.19*Fperm_SI_Woolf2021!$E$9:$E$93)+63.1579*EXP(-0.19*AM$58))/(Fperm_SI_Woolf2021!$E$9:$E$93-AM$58))*(AM$58-Fperm_SI_Woolf2021!$E$9:$E$93)/10))) + Fperm_SI_Woolf2021!$H$9:$H$93*EXP(-Fperm_SI_Woolf2021!$K$9:$K$93*$C135*IF(AM$58=Fperm_SI_Woolf2021!$E$9:$E$93,1,EXP(LN((1.1*(Fperm_SI_Woolf2021!$E$9:$E$93-AM$58)-63.1579*EXP(-0.19*Fperm_SI_Woolf2021!$E$9:$E$93)+63.1579*EXP(-0.19*AM$58))/(Fperm_SI_Woolf2021!$E$9:$E$93-AM$58))*(AM$58-Fperm_SI_Woolf2021!$E$9:$E$93)/10))),Fperm_SI_Woolf2021!$D$9:$D$93)*AM$57+INTERCEPT(Fperm_SI_Woolf2021!$F$9:$F$93*EXP(-Fperm_SI_Woolf2021!$I$9:$I$93*$C135*IF(AM$58=Fperm_SI_Woolf2021!$E$9:$E$93,1,EXP(LN((1.1*(Fperm_SI_Woolf2021!$E$9:$E$93-AM$58)-63.1579*EXP(-0.19*Fperm_SI_Woolf2021!$E$9:$E$93)+63.1579*EXP(-0.19*AM$58))/(Fperm_SI_Woolf2021!$E$9:$E$93-AM$58))*(AM$58-Fperm_SI_Woolf2021!$E$9:$E$93)/10))) + Fperm_SI_Woolf2021!$G$9:$G$93*EXP(-Fperm_SI_Woolf2021!$J$9:$J$93*$C135*IF(AM$58=Fperm_SI_Woolf2021!$E$9:$E$93,1,EXP(LN((1.1*(Fperm_SI_Woolf2021!$E$9:$E$93-AM$58)-63.1579*EXP(-0.19*Fperm_SI_Woolf2021!$E$9:$E$93)+63.1579*EXP(-0.19*AM$58))/(Fperm_SI_Woolf2021!$E$9:$E$93-AM$58))*(AM$58-Fperm_SI_Woolf2021!$E$9:$E$93)/10))) + Fperm_SI_Woolf2021!$H$9:$H$93*EXP(-Fperm_SI_Woolf2021!$K$9:$K$93*$C135*IF(AM$58=Fperm_SI_Woolf2021!$E$9:$E$93,1,EXP(LN((1.1*(Fperm_SI_Woolf2021!$E$9:$E$93-AM$58)-63.1579*EXP(-0.19*Fperm_SI_Woolf2021!$E$9:$E$93)+63.1579*EXP(-0.19*AM$58))/(Fperm_SI_Woolf2021!$E$9:$E$93-AM$58))*(AM$58-Fperm_SI_Woolf2021!$E$9:$E$93)/10))),Fperm_SI_Woolf2021!$D$9:$D$93))</f>
        <v>0.29761572945393172</v>
      </c>
      <c r="AN135" s="51" cm="1">
        <f t="array" ref="AN135">MIN(1,SLOPE(Fperm_SI_Woolf2021!$F$9:$F$93*EXP(-Fperm_SI_Woolf2021!$I$9:$I$93*$C135*IF(AN$58=Fperm_SI_Woolf2021!$E$9:$E$93,1,EXP(LN((1.1*(Fperm_SI_Woolf2021!$E$9:$E$93-AN$58)-63.1579*EXP(-0.19*Fperm_SI_Woolf2021!$E$9:$E$93)+63.1579*EXP(-0.19*AN$58))/(Fperm_SI_Woolf2021!$E$9:$E$93-AN$58))*(AN$58-Fperm_SI_Woolf2021!$E$9:$E$93)/10))) + Fperm_SI_Woolf2021!$G$9:$G$93*EXP(-Fperm_SI_Woolf2021!$J$9:$J$93*$C135*IF(AN$58=Fperm_SI_Woolf2021!$E$9:$E$93,1,EXP(LN((1.1*(Fperm_SI_Woolf2021!$E$9:$E$93-AN$58)-63.1579*EXP(-0.19*Fperm_SI_Woolf2021!$E$9:$E$93)+63.1579*EXP(-0.19*AN$58))/(Fperm_SI_Woolf2021!$E$9:$E$93-AN$58))*(AN$58-Fperm_SI_Woolf2021!$E$9:$E$93)/10))) + Fperm_SI_Woolf2021!$H$9:$H$93*EXP(-Fperm_SI_Woolf2021!$K$9:$K$93*$C135*IF(AN$58=Fperm_SI_Woolf2021!$E$9:$E$93,1,EXP(LN((1.1*(Fperm_SI_Woolf2021!$E$9:$E$93-AN$58)-63.1579*EXP(-0.19*Fperm_SI_Woolf2021!$E$9:$E$93)+63.1579*EXP(-0.19*AN$58))/(Fperm_SI_Woolf2021!$E$9:$E$93-AN$58))*(AN$58-Fperm_SI_Woolf2021!$E$9:$E$93)/10))),Fperm_SI_Woolf2021!$D$9:$D$93)*AN$57+INTERCEPT(Fperm_SI_Woolf2021!$F$9:$F$93*EXP(-Fperm_SI_Woolf2021!$I$9:$I$93*$C135*IF(AN$58=Fperm_SI_Woolf2021!$E$9:$E$93,1,EXP(LN((1.1*(Fperm_SI_Woolf2021!$E$9:$E$93-AN$58)-63.1579*EXP(-0.19*Fperm_SI_Woolf2021!$E$9:$E$93)+63.1579*EXP(-0.19*AN$58))/(Fperm_SI_Woolf2021!$E$9:$E$93-AN$58))*(AN$58-Fperm_SI_Woolf2021!$E$9:$E$93)/10))) + Fperm_SI_Woolf2021!$G$9:$G$93*EXP(-Fperm_SI_Woolf2021!$J$9:$J$93*$C135*IF(AN$58=Fperm_SI_Woolf2021!$E$9:$E$93,1,EXP(LN((1.1*(Fperm_SI_Woolf2021!$E$9:$E$93-AN$58)-63.1579*EXP(-0.19*Fperm_SI_Woolf2021!$E$9:$E$93)+63.1579*EXP(-0.19*AN$58))/(Fperm_SI_Woolf2021!$E$9:$E$93-AN$58))*(AN$58-Fperm_SI_Woolf2021!$E$9:$E$93)/10))) + Fperm_SI_Woolf2021!$H$9:$H$93*EXP(-Fperm_SI_Woolf2021!$K$9:$K$93*$C135*IF(AN$58=Fperm_SI_Woolf2021!$E$9:$E$93,1,EXP(LN((1.1*(Fperm_SI_Woolf2021!$E$9:$E$93-AN$58)-63.1579*EXP(-0.19*Fperm_SI_Woolf2021!$E$9:$E$93)+63.1579*EXP(-0.19*AN$58))/(Fperm_SI_Woolf2021!$E$9:$E$93-AN$58))*(AN$58-Fperm_SI_Woolf2021!$E$9:$E$93)/10))),Fperm_SI_Woolf2021!$D$9:$D$93))</f>
        <v>0.27926869633246287</v>
      </c>
      <c r="AO135" s="51" cm="1">
        <f t="array" ref="AO135">MIN(1,SLOPE(Fperm_SI_Woolf2021!$F$9:$F$93*EXP(-Fperm_SI_Woolf2021!$I$9:$I$93*$C135*IF(AO$58=Fperm_SI_Woolf2021!$E$9:$E$93,1,EXP(LN((1.1*(Fperm_SI_Woolf2021!$E$9:$E$93-AO$58)-63.1579*EXP(-0.19*Fperm_SI_Woolf2021!$E$9:$E$93)+63.1579*EXP(-0.19*AO$58))/(Fperm_SI_Woolf2021!$E$9:$E$93-AO$58))*(AO$58-Fperm_SI_Woolf2021!$E$9:$E$93)/10))) + Fperm_SI_Woolf2021!$G$9:$G$93*EXP(-Fperm_SI_Woolf2021!$J$9:$J$93*$C135*IF(AO$58=Fperm_SI_Woolf2021!$E$9:$E$93,1,EXP(LN((1.1*(Fperm_SI_Woolf2021!$E$9:$E$93-AO$58)-63.1579*EXP(-0.19*Fperm_SI_Woolf2021!$E$9:$E$93)+63.1579*EXP(-0.19*AO$58))/(Fperm_SI_Woolf2021!$E$9:$E$93-AO$58))*(AO$58-Fperm_SI_Woolf2021!$E$9:$E$93)/10))) + Fperm_SI_Woolf2021!$H$9:$H$93*EXP(-Fperm_SI_Woolf2021!$K$9:$K$93*$C135*IF(AO$58=Fperm_SI_Woolf2021!$E$9:$E$93,1,EXP(LN((1.1*(Fperm_SI_Woolf2021!$E$9:$E$93-AO$58)-63.1579*EXP(-0.19*Fperm_SI_Woolf2021!$E$9:$E$93)+63.1579*EXP(-0.19*AO$58))/(Fperm_SI_Woolf2021!$E$9:$E$93-AO$58))*(AO$58-Fperm_SI_Woolf2021!$E$9:$E$93)/10))),Fperm_SI_Woolf2021!$D$9:$D$93)*AO$57+INTERCEPT(Fperm_SI_Woolf2021!$F$9:$F$93*EXP(-Fperm_SI_Woolf2021!$I$9:$I$93*$C135*IF(AO$58=Fperm_SI_Woolf2021!$E$9:$E$93,1,EXP(LN((1.1*(Fperm_SI_Woolf2021!$E$9:$E$93-AO$58)-63.1579*EXP(-0.19*Fperm_SI_Woolf2021!$E$9:$E$93)+63.1579*EXP(-0.19*AO$58))/(Fperm_SI_Woolf2021!$E$9:$E$93-AO$58))*(AO$58-Fperm_SI_Woolf2021!$E$9:$E$93)/10))) + Fperm_SI_Woolf2021!$G$9:$G$93*EXP(-Fperm_SI_Woolf2021!$J$9:$J$93*$C135*IF(AO$58=Fperm_SI_Woolf2021!$E$9:$E$93,1,EXP(LN((1.1*(Fperm_SI_Woolf2021!$E$9:$E$93-AO$58)-63.1579*EXP(-0.19*Fperm_SI_Woolf2021!$E$9:$E$93)+63.1579*EXP(-0.19*AO$58))/(Fperm_SI_Woolf2021!$E$9:$E$93-AO$58))*(AO$58-Fperm_SI_Woolf2021!$E$9:$E$93)/10))) + Fperm_SI_Woolf2021!$H$9:$H$93*EXP(-Fperm_SI_Woolf2021!$K$9:$K$93*$C135*IF(AO$58=Fperm_SI_Woolf2021!$E$9:$E$93,1,EXP(LN((1.1*(Fperm_SI_Woolf2021!$E$9:$E$93-AO$58)-63.1579*EXP(-0.19*Fperm_SI_Woolf2021!$E$9:$E$93)+63.1579*EXP(-0.19*AO$58))/(Fperm_SI_Woolf2021!$E$9:$E$93-AO$58))*(AO$58-Fperm_SI_Woolf2021!$E$9:$E$93)/10))),Fperm_SI_Woolf2021!$D$9:$D$93))</f>
        <v>0.26092166321099403</v>
      </c>
      <c r="AP135" s="51" cm="1">
        <f t="array" ref="AP135">MIN(1,SLOPE(Fperm_SI_Woolf2021!$F$9:$F$93*EXP(-Fperm_SI_Woolf2021!$I$9:$I$93*$C135*IF(AP$58=Fperm_SI_Woolf2021!$E$9:$E$93,1,EXP(LN((1.1*(Fperm_SI_Woolf2021!$E$9:$E$93-AP$58)-63.1579*EXP(-0.19*Fperm_SI_Woolf2021!$E$9:$E$93)+63.1579*EXP(-0.19*AP$58))/(Fperm_SI_Woolf2021!$E$9:$E$93-AP$58))*(AP$58-Fperm_SI_Woolf2021!$E$9:$E$93)/10))) + Fperm_SI_Woolf2021!$G$9:$G$93*EXP(-Fperm_SI_Woolf2021!$J$9:$J$93*$C135*IF(AP$58=Fperm_SI_Woolf2021!$E$9:$E$93,1,EXP(LN((1.1*(Fperm_SI_Woolf2021!$E$9:$E$93-AP$58)-63.1579*EXP(-0.19*Fperm_SI_Woolf2021!$E$9:$E$93)+63.1579*EXP(-0.19*AP$58))/(Fperm_SI_Woolf2021!$E$9:$E$93-AP$58))*(AP$58-Fperm_SI_Woolf2021!$E$9:$E$93)/10))) + Fperm_SI_Woolf2021!$H$9:$H$93*EXP(-Fperm_SI_Woolf2021!$K$9:$K$93*$C135*IF(AP$58=Fperm_SI_Woolf2021!$E$9:$E$93,1,EXP(LN((1.1*(Fperm_SI_Woolf2021!$E$9:$E$93-AP$58)-63.1579*EXP(-0.19*Fperm_SI_Woolf2021!$E$9:$E$93)+63.1579*EXP(-0.19*AP$58))/(Fperm_SI_Woolf2021!$E$9:$E$93-AP$58))*(AP$58-Fperm_SI_Woolf2021!$E$9:$E$93)/10))),Fperm_SI_Woolf2021!$D$9:$D$93)*AP$57+INTERCEPT(Fperm_SI_Woolf2021!$F$9:$F$93*EXP(-Fperm_SI_Woolf2021!$I$9:$I$93*$C135*IF(AP$58=Fperm_SI_Woolf2021!$E$9:$E$93,1,EXP(LN((1.1*(Fperm_SI_Woolf2021!$E$9:$E$93-AP$58)-63.1579*EXP(-0.19*Fperm_SI_Woolf2021!$E$9:$E$93)+63.1579*EXP(-0.19*AP$58))/(Fperm_SI_Woolf2021!$E$9:$E$93-AP$58))*(AP$58-Fperm_SI_Woolf2021!$E$9:$E$93)/10))) + Fperm_SI_Woolf2021!$G$9:$G$93*EXP(-Fperm_SI_Woolf2021!$J$9:$J$93*$C135*IF(AP$58=Fperm_SI_Woolf2021!$E$9:$E$93,1,EXP(LN((1.1*(Fperm_SI_Woolf2021!$E$9:$E$93-AP$58)-63.1579*EXP(-0.19*Fperm_SI_Woolf2021!$E$9:$E$93)+63.1579*EXP(-0.19*AP$58))/(Fperm_SI_Woolf2021!$E$9:$E$93-AP$58))*(AP$58-Fperm_SI_Woolf2021!$E$9:$E$93)/10))) + Fperm_SI_Woolf2021!$H$9:$H$93*EXP(-Fperm_SI_Woolf2021!$K$9:$K$93*$C135*IF(AP$58=Fperm_SI_Woolf2021!$E$9:$E$93,1,EXP(LN((1.1*(Fperm_SI_Woolf2021!$E$9:$E$93-AP$58)-63.1579*EXP(-0.19*Fperm_SI_Woolf2021!$E$9:$E$93)+63.1579*EXP(-0.19*AP$58))/(Fperm_SI_Woolf2021!$E$9:$E$93-AP$58))*(AP$58-Fperm_SI_Woolf2021!$E$9:$E$93)/10))),Fperm_SI_Woolf2021!$D$9:$D$93))</f>
        <v>0.24257463008952518</v>
      </c>
      <c r="AQ135" s="51" cm="1">
        <f t="array" ref="AQ135">MIN(1,SLOPE(Fperm_SI_Woolf2021!$F$9:$F$93*EXP(-Fperm_SI_Woolf2021!$I$9:$I$93*$C135*IF(AQ$58=Fperm_SI_Woolf2021!$E$9:$E$93,1,EXP(LN((1.1*(Fperm_SI_Woolf2021!$E$9:$E$93-AQ$58)-63.1579*EXP(-0.19*Fperm_SI_Woolf2021!$E$9:$E$93)+63.1579*EXP(-0.19*AQ$58))/(Fperm_SI_Woolf2021!$E$9:$E$93-AQ$58))*(AQ$58-Fperm_SI_Woolf2021!$E$9:$E$93)/10))) + Fperm_SI_Woolf2021!$G$9:$G$93*EXP(-Fperm_SI_Woolf2021!$J$9:$J$93*$C135*IF(AQ$58=Fperm_SI_Woolf2021!$E$9:$E$93,1,EXP(LN((1.1*(Fperm_SI_Woolf2021!$E$9:$E$93-AQ$58)-63.1579*EXP(-0.19*Fperm_SI_Woolf2021!$E$9:$E$93)+63.1579*EXP(-0.19*AQ$58))/(Fperm_SI_Woolf2021!$E$9:$E$93-AQ$58))*(AQ$58-Fperm_SI_Woolf2021!$E$9:$E$93)/10))) + Fperm_SI_Woolf2021!$H$9:$H$93*EXP(-Fperm_SI_Woolf2021!$K$9:$K$93*$C135*IF(AQ$58=Fperm_SI_Woolf2021!$E$9:$E$93,1,EXP(LN((1.1*(Fperm_SI_Woolf2021!$E$9:$E$93-AQ$58)-63.1579*EXP(-0.19*Fperm_SI_Woolf2021!$E$9:$E$93)+63.1579*EXP(-0.19*AQ$58))/(Fperm_SI_Woolf2021!$E$9:$E$93-AQ$58))*(AQ$58-Fperm_SI_Woolf2021!$E$9:$E$93)/10))),Fperm_SI_Woolf2021!$D$9:$D$93)*AQ$57+INTERCEPT(Fperm_SI_Woolf2021!$F$9:$F$93*EXP(-Fperm_SI_Woolf2021!$I$9:$I$93*$C135*IF(AQ$58=Fperm_SI_Woolf2021!$E$9:$E$93,1,EXP(LN((1.1*(Fperm_SI_Woolf2021!$E$9:$E$93-AQ$58)-63.1579*EXP(-0.19*Fperm_SI_Woolf2021!$E$9:$E$93)+63.1579*EXP(-0.19*AQ$58))/(Fperm_SI_Woolf2021!$E$9:$E$93-AQ$58))*(AQ$58-Fperm_SI_Woolf2021!$E$9:$E$93)/10))) + Fperm_SI_Woolf2021!$G$9:$G$93*EXP(-Fperm_SI_Woolf2021!$J$9:$J$93*$C135*IF(AQ$58=Fperm_SI_Woolf2021!$E$9:$E$93,1,EXP(LN((1.1*(Fperm_SI_Woolf2021!$E$9:$E$93-AQ$58)-63.1579*EXP(-0.19*Fperm_SI_Woolf2021!$E$9:$E$93)+63.1579*EXP(-0.19*AQ$58))/(Fperm_SI_Woolf2021!$E$9:$E$93-AQ$58))*(AQ$58-Fperm_SI_Woolf2021!$E$9:$E$93)/10))) + Fperm_SI_Woolf2021!$H$9:$H$93*EXP(-Fperm_SI_Woolf2021!$K$9:$K$93*$C135*IF(AQ$58=Fperm_SI_Woolf2021!$E$9:$E$93,1,EXP(LN((1.1*(Fperm_SI_Woolf2021!$E$9:$E$93-AQ$58)-63.1579*EXP(-0.19*Fperm_SI_Woolf2021!$E$9:$E$93)+63.1579*EXP(-0.19*AQ$58))/(Fperm_SI_Woolf2021!$E$9:$E$93-AQ$58))*(AQ$58-Fperm_SI_Woolf2021!$E$9:$E$93)/10))),Fperm_SI_Woolf2021!$D$9:$D$93))</f>
        <v>0.22422759696805636</v>
      </c>
      <c r="AR135" s="51" cm="1">
        <f t="array" ref="AR135">MIN(1,SLOPE(Fperm_SI_Woolf2021!$F$9:$F$93*EXP(-Fperm_SI_Woolf2021!$I$9:$I$93*$C135*IF(AR$58=Fperm_SI_Woolf2021!$E$9:$E$93,1,EXP(LN((1.1*(Fperm_SI_Woolf2021!$E$9:$E$93-AR$58)-63.1579*EXP(-0.19*Fperm_SI_Woolf2021!$E$9:$E$93)+63.1579*EXP(-0.19*AR$58))/(Fperm_SI_Woolf2021!$E$9:$E$93-AR$58))*(AR$58-Fperm_SI_Woolf2021!$E$9:$E$93)/10))) + Fperm_SI_Woolf2021!$G$9:$G$93*EXP(-Fperm_SI_Woolf2021!$J$9:$J$93*$C135*IF(AR$58=Fperm_SI_Woolf2021!$E$9:$E$93,1,EXP(LN((1.1*(Fperm_SI_Woolf2021!$E$9:$E$93-AR$58)-63.1579*EXP(-0.19*Fperm_SI_Woolf2021!$E$9:$E$93)+63.1579*EXP(-0.19*AR$58))/(Fperm_SI_Woolf2021!$E$9:$E$93-AR$58))*(AR$58-Fperm_SI_Woolf2021!$E$9:$E$93)/10))) + Fperm_SI_Woolf2021!$H$9:$H$93*EXP(-Fperm_SI_Woolf2021!$K$9:$K$93*$C135*IF(AR$58=Fperm_SI_Woolf2021!$E$9:$E$93,1,EXP(LN((1.1*(Fperm_SI_Woolf2021!$E$9:$E$93-AR$58)-63.1579*EXP(-0.19*Fperm_SI_Woolf2021!$E$9:$E$93)+63.1579*EXP(-0.19*AR$58))/(Fperm_SI_Woolf2021!$E$9:$E$93-AR$58))*(AR$58-Fperm_SI_Woolf2021!$E$9:$E$93)/10))),Fperm_SI_Woolf2021!$D$9:$D$93)*AR$57+INTERCEPT(Fperm_SI_Woolf2021!$F$9:$F$93*EXP(-Fperm_SI_Woolf2021!$I$9:$I$93*$C135*IF(AR$58=Fperm_SI_Woolf2021!$E$9:$E$93,1,EXP(LN((1.1*(Fperm_SI_Woolf2021!$E$9:$E$93-AR$58)-63.1579*EXP(-0.19*Fperm_SI_Woolf2021!$E$9:$E$93)+63.1579*EXP(-0.19*AR$58))/(Fperm_SI_Woolf2021!$E$9:$E$93-AR$58))*(AR$58-Fperm_SI_Woolf2021!$E$9:$E$93)/10))) + Fperm_SI_Woolf2021!$G$9:$G$93*EXP(-Fperm_SI_Woolf2021!$J$9:$J$93*$C135*IF(AR$58=Fperm_SI_Woolf2021!$E$9:$E$93,1,EXP(LN((1.1*(Fperm_SI_Woolf2021!$E$9:$E$93-AR$58)-63.1579*EXP(-0.19*Fperm_SI_Woolf2021!$E$9:$E$93)+63.1579*EXP(-0.19*AR$58))/(Fperm_SI_Woolf2021!$E$9:$E$93-AR$58))*(AR$58-Fperm_SI_Woolf2021!$E$9:$E$93)/10))) + Fperm_SI_Woolf2021!$H$9:$H$93*EXP(-Fperm_SI_Woolf2021!$K$9:$K$93*$C135*IF(AR$58=Fperm_SI_Woolf2021!$E$9:$E$93,1,EXP(LN((1.1*(Fperm_SI_Woolf2021!$E$9:$E$93-AR$58)-63.1579*EXP(-0.19*Fperm_SI_Woolf2021!$E$9:$E$93)+63.1579*EXP(-0.19*AR$58))/(Fperm_SI_Woolf2021!$E$9:$E$93-AR$58))*(AR$58-Fperm_SI_Woolf2021!$E$9:$E$93)/10))),Fperm_SI_Woolf2021!$D$9:$D$93))</f>
        <v>0.20588056384658751</v>
      </c>
      <c r="AS135" s="51" cm="1">
        <f t="array" ref="AS135">MIN(1,SLOPE(Fperm_SI_Woolf2021!$F$9:$F$93*EXP(-Fperm_SI_Woolf2021!$I$9:$I$93*$C135*IF(AS$58=Fperm_SI_Woolf2021!$E$9:$E$93,1,EXP(LN((1.1*(Fperm_SI_Woolf2021!$E$9:$E$93-AS$58)-63.1579*EXP(-0.19*Fperm_SI_Woolf2021!$E$9:$E$93)+63.1579*EXP(-0.19*AS$58))/(Fperm_SI_Woolf2021!$E$9:$E$93-AS$58))*(AS$58-Fperm_SI_Woolf2021!$E$9:$E$93)/10))) + Fperm_SI_Woolf2021!$G$9:$G$93*EXP(-Fperm_SI_Woolf2021!$J$9:$J$93*$C135*IF(AS$58=Fperm_SI_Woolf2021!$E$9:$E$93,1,EXP(LN((1.1*(Fperm_SI_Woolf2021!$E$9:$E$93-AS$58)-63.1579*EXP(-0.19*Fperm_SI_Woolf2021!$E$9:$E$93)+63.1579*EXP(-0.19*AS$58))/(Fperm_SI_Woolf2021!$E$9:$E$93-AS$58))*(AS$58-Fperm_SI_Woolf2021!$E$9:$E$93)/10))) + Fperm_SI_Woolf2021!$H$9:$H$93*EXP(-Fperm_SI_Woolf2021!$K$9:$K$93*$C135*IF(AS$58=Fperm_SI_Woolf2021!$E$9:$E$93,1,EXP(LN((1.1*(Fperm_SI_Woolf2021!$E$9:$E$93-AS$58)-63.1579*EXP(-0.19*Fperm_SI_Woolf2021!$E$9:$E$93)+63.1579*EXP(-0.19*AS$58))/(Fperm_SI_Woolf2021!$E$9:$E$93-AS$58))*(AS$58-Fperm_SI_Woolf2021!$E$9:$E$93)/10))),Fperm_SI_Woolf2021!$D$9:$D$93)*AS$57+INTERCEPT(Fperm_SI_Woolf2021!$F$9:$F$93*EXP(-Fperm_SI_Woolf2021!$I$9:$I$93*$C135*IF(AS$58=Fperm_SI_Woolf2021!$E$9:$E$93,1,EXP(LN((1.1*(Fperm_SI_Woolf2021!$E$9:$E$93-AS$58)-63.1579*EXP(-0.19*Fperm_SI_Woolf2021!$E$9:$E$93)+63.1579*EXP(-0.19*AS$58))/(Fperm_SI_Woolf2021!$E$9:$E$93-AS$58))*(AS$58-Fperm_SI_Woolf2021!$E$9:$E$93)/10))) + Fperm_SI_Woolf2021!$G$9:$G$93*EXP(-Fperm_SI_Woolf2021!$J$9:$J$93*$C135*IF(AS$58=Fperm_SI_Woolf2021!$E$9:$E$93,1,EXP(LN((1.1*(Fperm_SI_Woolf2021!$E$9:$E$93-AS$58)-63.1579*EXP(-0.19*Fperm_SI_Woolf2021!$E$9:$E$93)+63.1579*EXP(-0.19*AS$58))/(Fperm_SI_Woolf2021!$E$9:$E$93-AS$58))*(AS$58-Fperm_SI_Woolf2021!$E$9:$E$93)/10))) + Fperm_SI_Woolf2021!$H$9:$H$93*EXP(-Fperm_SI_Woolf2021!$K$9:$K$93*$C135*IF(AS$58=Fperm_SI_Woolf2021!$E$9:$E$93,1,EXP(LN((1.1*(Fperm_SI_Woolf2021!$E$9:$E$93-AS$58)-63.1579*EXP(-0.19*Fperm_SI_Woolf2021!$E$9:$E$93)+63.1579*EXP(-0.19*AS$58))/(Fperm_SI_Woolf2021!$E$9:$E$93-AS$58))*(AS$58-Fperm_SI_Woolf2021!$E$9:$E$93)/10))),Fperm_SI_Woolf2021!$D$9:$D$93))</f>
        <v>0.18753353072511866</v>
      </c>
      <c r="AT135" s="51" cm="1">
        <f t="array" ref="AT135">MIN(1,SLOPE(Fperm_SI_Woolf2021!$F$9:$F$93*EXP(-Fperm_SI_Woolf2021!$I$9:$I$93*$C135*IF(AT$58=Fperm_SI_Woolf2021!$E$9:$E$93,1,EXP(LN((1.1*(Fperm_SI_Woolf2021!$E$9:$E$93-AT$58)-63.1579*EXP(-0.19*Fperm_SI_Woolf2021!$E$9:$E$93)+63.1579*EXP(-0.19*AT$58))/(Fperm_SI_Woolf2021!$E$9:$E$93-AT$58))*(AT$58-Fperm_SI_Woolf2021!$E$9:$E$93)/10))) + Fperm_SI_Woolf2021!$G$9:$G$93*EXP(-Fperm_SI_Woolf2021!$J$9:$J$93*$C135*IF(AT$58=Fperm_SI_Woolf2021!$E$9:$E$93,1,EXP(LN((1.1*(Fperm_SI_Woolf2021!$E$9:$E$93-AT$58)-63.1579*EXP(-0.19*Fperm_SI_Woolf2021!$E$9:$E$93)+63.1579*EXP(-0.19*AT$58))/(Fperm_SI_Woolf2021!$E$9:$E$93-AT$58))*(AT$58-Fperm_SI_Woolf2021!$E$9:$E$93)/10))) + Fperm_SI_Woolf2021!$H$9:$H$93*EXP(-Fperm_SI_Woolf2021!$K$9:$K$93*$C135*IF(AT$58=Fperm_SI_Woolf2021!$E$9:$E$93,1,EXP(LN((1.1*(Fperm_SI_Woolf2021!$E$9:$E$93-AT$58)-63.1579*EXP(-0.19*Fperm_SI_Woolf2021!$E$9:$E$93)+63.1579*EXP(-0.19*AT$58))/(Fperm_SI_Woolf2021!$E$9:$E$93-AT$58))*(AT$58-Fperm_SI_Woolf2021!$E$9:$E$93)/10))),Fperm_SI_Woolf2021!$D$9:$D$93)*AT$57+INTERCEPT(Fperm_SI_Woolf2021!$F$9:$F$93*EXP(-Fperm_SI_Woolf2021!$I$9:$I$93*$C135*IF(AT$58=Fperm_SI_Woolf2021!$E$9:$E$93,1,EXP(LN((1.1*(Fperm_SI_Woolf2021!$E$9:$E$93-AT$58)-63.1579*EXP(-0.19*Fperm_SI_Woolf2021!$E$9:$E$93)+63.1579*EXP(-0.19*AT$58))/(Fperm_SI_Woolf2021!$E$9:$E$93-AT$58))*(AT$58-Fperm_SI_Woolf2021!$E$9:$E$93)/10))) + Fperm_SI_Woolf2021!$G$9:$G$93*EXP(-Fperm_SI_Woolf2021!$J$9:$J$93*$C135*IF(AT$58=Fperm_SI_Woolf2021!$E$9:$E$93,1,EXP(LN((1.1*(Fperm_SI_Woolf2021!$E$9:$E$93-AT$58)-63.1579*EXP(-0.19*Fperm_SI_Woolf2021!$E$9:$E$93)+63.1579*EXP(-0.19*AT$58))/(Fperm_SI_Woolf2021!$E$9:$E$93-AT$58))*(AT$58-Fperm_SI_Woolf2021!$E$9:$E$93)/10))) + Fperm_SI_Woolf2021!$H$9:$H$93*EXP(-Fperm_SI_Woolf2021!$K$9:$K$93*$C135*IF(AT$58=Fperm_SI_Woolf2021!$E$9:$E$93,1,EXP(LN((1.1*(Fperm_SI_Woolf2021!$E$9:$E$93-AT$58)-63.1579*EXP(-0.19*Fperm_SI_Woolf2021!$E$9:$E$93)+63.1579*EXP(-0.19*AT$58))/(Fperm_SI_Woolf2021!$E$9:$E$93-AT$58))*(AT$58-Fperm_SI_Woolf2021!$E$9:$E$93)/10))),Fperm_SI_Woolf2021!$D$9:$D$93))</f>
        <v>0.16918649760364979</v>
      </c>
      <c r="AU135" s="51" cm="1">
        <f t="array" ref="AU135">MIN(1,SLOPE(Fperm_SI_Woolf2021!$F$9:$F$93*EXP(-Fperm_SI_Woolf2021!$I$9:$I$93*$C135*IF(AU$58=Fperm_SI_Woolf2021!$E$9:$E$93,1,EXP(LN((1.1*(Fperm_SI_Woolf2021!$E$9:$E$93-AU$58)-63.1579*EXP(-0.19*Fperm_SI_Woolf2021!$E$9:$E$93)+63.1579*EXP(-0.19*AU$58))/(Fperm_SI_Woolf2021!$E$9:$E$93-AU$58))*(AU$58-Fperm_SI_Woolf2021!$E$9:$E$93)/10))) + Fperm_SI_Woolf2021!$G$9:$G$93*EXP(-Fperm_SI_Woolf2021!$J$9:$J$93*$C135*IF(AU$58=Fperm_SI_Woolf2021!$E$9:$E$93,1,EXP(LN((1.1*(Fperm_SI_Woolf2021!$E$9:$E$93-AU$58)-63.1579*EXP(-0.19*Fperm_SI_Woolf2021!$E$9:$E$93)+63.1579*EXP(-0.19*AU$58))/(Fperm_SI_Woolf2021!$E$9:$E$93-AU$58))*(AU$58-Fperm_SI_Woolf2021!$E$9:$E$93)/10))) + Fperm_SI_Woolf2021!$H$9:$H$93*EXP(-Fperm_SI_Woolf2021!$K$9:$K$93*$C135*IF(AU$58=Fperm_SI_Woolf2021!$E$9:$E$93,1,EXP(LN((1.1*(Fperm_SI_Woolf2021!$E$9:$E$93-AU$58)-63.1579*EXP(-0.19*Fperm_SI_Woolf2021!$E$9:$E$93)+63.1579*EXP(-0.19*AU$58))/(Fperm_SI_Woolf2021!$E$9:$E$93-AU$58))*(AU$58-Fperm_SI_Woolf2021!$E$9:$E$93)/10))),Fperm_SI_Woolf2021!$D$9:$D$93)*AU$57+INTERCEPT(Fperm_SI_Woolf2021!$F$9:$F$93*EXP(-Fperm_SI_Woolf2021!$I$9:$I$93*$C135*IF(AU$58=Fperm_SI_Woolf2021!$E$9:$E$93,1,EXP(LN((1.1*(Fperm_SI_Woolf2021!$E$9:$E$93-AU$58)-63.1579*EXP(-0.19*Fperm_SI_Woolf2021!$E$9:$E$93)+63.1579*EXP(-0.19*AU$58))/(Fperm_SI_Woolf2021!$E$9:$E$93-AU$58))*(AU$58-Fperm_SI_Woolf2021!$E$9:$E$93)/10))) + Fperm_SI_Woolf2021!$G$9:$G$93*EXP(-Fperm_SI_Woolf2021!$J$9:$J$93*$C135*IF(AU$58=Fperm_SI_Woolf2021!$E$9:$E$93,1,EXP(LN((1.1*(Fperm_SI_Woolf2021!$E$9:$E$93-AU$58)-63.1579*EXP(-0.19*Fperm_SI_Woolf2021!$E$9:$E$93)+63.1579*EXP(-0.19*AU$58))/(Fperm_SI_Woolf2021!$E$9:$E$93-AU$58))*(AU$58-Fperm_SI_Woolf2021!$E$9:$E$93)/10))) + Fperm_SI_Woolf2021!$H$9:$H$93*EXP(-Fperm_SI_Woolf2021!$K$9:$K$93*$C135*IF(AU$58=Fperm_SI_Woolf2021!$E$9:$E$93,1,EXP(LN((1.1*(Fperm_SI_Woolf2021!$E$9:$E$93-AU$58)-63.1579*EXP(-0.19*Fperm_SI_Woolf2021!$E$9:$E$93)+63.1579*EXP(-0.19*AU$58))/(Fperm_SI_Woolf2021!$E$9:$E$93-AU$58))*(AU$58-Fperm_SI_Woolf2021!$E$9:$E$93)/10))),Fperm_SI_Woolf2021!$D$9:$D$93))</f>
        <v>0.15083946448218094</v>
      </c>
      <c r="AV135" s="51" cm="1">
        <f t="array" ref="AV135">MIN(1,SLOPE(Fperm_SI_Woolf2021!$F$9:$F$93*EXP(-Fperm_SI_Woolf2021!$I$9:$I$93*$C135*IF(AV$58=Fperm_SI_Woolf2021!$E$9:$E$93,1,EXP(LN((1.1*(Fperm_SI_Woolf2021!$E$9:$E$93-AV$58)-63.1579*EXP(-0.19*Fperm_SI_Woolf2021!$E$9:$E$93)+63.1579*EXP(-0.19*AV$58))/(Fperm_SI_Woolf2021!$E$9:$E$93-AV$58))*(AV$58-Fperm_SI_Woolf2021!$E$9:$E$93)/10))) + Fperm_SI_Woolf2021!$G$9:$G$93*EXP(-Fperm_SI_Woolf2021!$J$9:$J$93*$C135*IF(AV$58=Fperm_SI_Woolf2021!$E$9:$E$93,1,EXP(LN((1.1*(Fperm_SI_Woolf2021!$E$9:$E$93-AV$58)-63.1579*EXP(-0.19*Fperm_SI_Woolf2021!$E$9:$E$93)+63.1579*EXP(-0.19*AV$58))/(Fperm_SI_Woolf2021!$E$9:$E$93-AV$58))*(AV$58-Fperm_SI_Woolf2021!$E$9:$E$93)/10))) + Fperm_SI_Woolf2021!$H$9:$H$93*EXP(-Fperm_SI_Woolf2021!$K$9:$K$93*$C135*IF(AV$58=Fperm_SI_Woolf2021!$E$9:$E$93,1,EXP(LN((1.1*(Fperm_SI_Woolf2021!$E$9:$E$93-AV$58)-63.1579*EXP(-0.19*Fperm_SI_Woolf2021!$E$9:$E$93)+63.1579*EXP(-0.19*AV$58))/(Fperm_SI_Woolf2021!$E$9:$E$93-AV$58))*(AV$58-Fperm_SI_Woolf2021!$E$9:$E$93)/10))),Fperm_SI_Woolf2021!$D$9:$D$93)*AV$57+INTERCEPT(Fperm_SI_Woolf2021!$F$9:$F$93*EXP(-Fperm_SI_Woolf2021!$I$9:$I$93*$C135*IF(AV$58=Fperm_SI_Woolf2021!$E$9:$E$93,1,EXP(LN((1.1*(Fperm_SI_Woolf2021!$E$9:$E$93-AV$58)-63.1579*EXP(-0.19*Fperm_SI_Woolf2021!$E$9:$E$93)+63.1579*EXP(-0.19*AV$58))/(Fperm_SI_Woolf2021!$E$9:$E$93-AV$58))*(AV$58-Fperm_SI_Woolf2021!$E$9:$E$93)/10))) + Fperm_SI_Woolf2021!$G$9:$G$93*EXP(-Fperm_SI_Woolf2021!$J$9:$J$93*$C135*IF(AV$58=Fperm_SI_Woolf2021!$E$9:$E$93,1,EXP(LN((1.1*(Fperm_SI_Woolf2021!$E$9:$E$93-AV$58)-63.1579*EXP(-0.19*Fperm_SI_Woolf2021!$E$9:$E$93)+63.1579*EXP(-0.19*AV$58))/(Fperm_SI_Woolf2021!$E$9:$E$93-AV$58))*(AV$58-Fperm_SI_Woolf2021!$E$9:$E$93)/10))) + Fperm_SI_Woolf2021!$H$9:$H$93*EXP(-Fperm_SI_Woolf2021!$K$9:$K$93*$C135*IF(AV$58=Fperm_SI_Woolf2021!$E$9:$E$93,1,EXP(LN((1.1*(Fperm_SI_Woolf2021!$E$9:$E$93-AV$58)-63.1579*EXP(-0.19*Fperm_SI_Woolf2021!$E$9:$E$93)+63.1579*EXP(-0.19*AV$58))/(Fperm_SI_Woolf2021!$E$9:$E$93-AV$58))*(AV$58-Fperm_SI_Woolf2021!$E$9:$E$93)/10))),Fperm_SI_Woolf2021!$D$9:$D$93))</f>
        <v>0.13249243136071209</v>
      </c>
      <c r="AW135" s="51" cm="1">
        <f t="array" ref="AW135">MIN(1,SLOPE(Fperm_SI_Woolf2021!$F$9:$F$93*EXP(-Fperm_SI_Woolf2021!$I$9:$I$93*$C135*IF(AW$58=Fperm_SI_Woolf2021!$E$9:$E$93,1,EXP(LN((1.1*(Fperm_SI_Woolf2021!$E$9:$E$93-AW$58)-63.1579*EXP(-0.19*Fperm_SI_Woolf2021!$E$9:$E$93)+63.1579*EXP(-0.19*AW$58))/(Fperm_SI_Woolf2021!$E$9:$E$93-AW$58))*(AW$58-Fperm_SI_Woolf2021!$E$9:$E$93)/10))) + Fperm_SI_Woolf2021!$G$9:$G$93*EXP(-Fperm_SI_Woolf2021!$J$9:$J$93*$C135*IF(AW$58=Fperm_SI_Woolf2021!$E$9:$E$93,1,EXP(LN((1.1*(Fperm_SI_Woolf2021!$E$9:$E$93-AW$58)-63.1579*EXP(-0.19*Fperm_SI_Woolf2021!$E$9:$E$93)+63.1579*EXP(-0.19*AW$58))/(Fperm_SI_Woolf2021!$E$9:$E$93-AW$58))*(AW$58-Fperm_SI_Woolf2021!$E$9:$E$93)/10))) + Fperm_SI_Woolf2021!$H$9:$H$93*EXP(-Fperm_SI_Woolf2021!$K$9:$K$93*$C135*IF(AW$58=Fperm_SI_Woolf2021!$E$9:$E$93,1,EXP(LN((1.1*(Fperm_SI_Woolf2021!$E$9:$E$93-AW$58)-63.1579*EXP(-0.19*Fperm_SI_Woolf2021!$E$9:$E$93)+63.1579*EXP(-0.19*AW$58))/(Fperm_SI_Woolf2021!$E$9:$E$93-AW$58))*(AW$58-Fperm_SI_Woolf2021!$E$9:$E$93)/10))),Fperm_SI_Woolf2021!$D$9:$D$93)*AW$57+INTERCEPT(Fperm_SI_Woolf2021!$F$9:$F$93*EXP(-Fperm_SI_Woolf2021!$I$9:$I$93*$C135*IF(AW$58=Fperm_SI_Woolf2021!$E$9:$E$93,1,EXP(LN((1.1*(Fperm_SI_Woolf2021!$E$9:$E$93-AW$58)-63.1579*EXP(-0.19*Fperm_SI_Woolf2021!$E$9:$E$93)+63.1579*EXP(-0.19*AW$58))/(Fperm_SI_Woolf2021!$E$9:$E$93-AW$58))*(AW$58-Fperm_SI_Woolf2021!$E$9:$E$93)/10))) + Fperm_SI_Woolf2021!$G$9:$G$93*EXP(-Fperm_SI_Woolf2021!$J$9:$J$93*$C135*IF(AW$58=Fperm_SI_Woolf2021!$E$9:$E$93,1,EXP(LN((1.1*(Fperm_SI_Woolf2021!$E$9:$E$93-AW$58)-63.1579*EXP(-0.19*Fperm_SI_Woolf2021!$E$9:$E$93)+63.1579*EXP(-0.19*AW$58))/(Fperm_SI_Woolf2021!$E$9:$E$93-AW$58))*(AW$58-Fperm_SI_Woolf2021!$E$9:$E$93)/10))) + Fperm_SI_Woolf2021!$H$9:$H$93*EXP(-Fperm_SI_Woolf2021!$K$9:$K$93*$C135*IF(AW$58=Fperm_SI_Woolf2021!$E$9:$E$93,1,EXP(LN((1.1*(Fperm_SI_Woolf2021!$E$9:$E$93-AW$58)-63.1579*EXP(-0.19*Fperm_SI_Woolf2021!$E$9:$E$93)+63.1579*EXP(-0.19*AW$58))/(Fperm_SI_Woolf2021!$E$9:$E$93-AW$58))*(AW$58-Fperm_SI_Woolf2021!$E$9:$E$93)/10))),Fperm_SI_Woolf2021!$D$9:$D$93))</f>
        <v>0.30996613315586136</v>
      </c>
      <c r="AX135" s="51" cm="1">
        <f t="array" ref="AX135">MIN(1,SLOPE(Fperm_SI_Woolf2021!$F$9:$F$93*EXP(-Fperm_SI_Woolf2021!$I$9:$I$93*$C135*IF(AX$58=Fperm_SI_Woolf2021!$E$9:$E$93,1,EXP(LN((1.1*(Fperm_SI_Woolf2021!$E$9:$E$93-AX$58)-63.1579*EXP(-0.19*Fperm_SI_Woolf2021!$E$9:$E$93)+63.1579*EXP(-0.19*AX$58))/(Fperm_SI_Woolf2021!$E$9:$E$93-AX$58))*(AX$58-Fperm_SI_Woolf2021!$E$9:$E$93)/10))) + Fperm_SI_Woolf2021!$G$9:$G$93*EXP(-Fperm_SI_Woolf2021!$J$9:$J$93*$C135*IF(AX$58=Fperm_SI_Woolf2021!$E$9:$E$93,1,EXP(LN((1.1*(Fperm_SI_Woolf2021!$E$9:$E$93-AX$58)-63.1579*EXP(-0.19*Fperm_SI_Woolf2021!$E$9:$E$93)+63.1579*EXP(-0.19*AX$58))/(Fperm_SI_Woolf2021!$E$9:$E$93-AX$58))*(AX$58-Fperm_SI_Woolf2021!$E$9:$E$93)/10))) + Fperm_SI_Woolf2021!$H$9:$H$93*EXP(-Fperm_SI_Woolf2021!$K$9:$K$93*$C135*IF(AX$58=Fperm_SI_Woolf2021!$E$9:$E$93,1,EXP(LN((1.1*(Fperm_SI_Woolf2021!$E$9:$E$93-AX$58)-63.1579*EXP(-0.19*Fperm_SI_Woolf2021!$E$9:$E$93)+63.1579*EXP(-0.19*AX$58))/(Fperm_SI_Woolf2021!$E$9:$E$93-AX$58))*(AX$58-Fperm_SI_Woolf2021!$E$9:$E$93)/10))),Fperm_SI_Woolf2021!$D$9:$D$93)*AX$57+INTERCEPT(Fperm_SI_Woolf2021!$F$9:$F$93*EXP(-Fperm_SI_Woolf2021!$I$9:$I$93*$C135*IF(AX$58=Fperm_SI_Woolf2021!$E$9:$E$93,1,EXP(LN((1.1*(Fperm_SI_Woolf2021!$E$9:$E$93-AX$58)-63.1579*EXP(-0.19*Fperm_SI_Woolf2021!$E$9:$E$93)+63.1579*EXP(-0.19*AX$58))/(Fperm_SI_Woolf2021!$E$9:$E$93-AX$58))*(AX$58-Fperm_SI_Woolf2021!$E$9:$E$93)/10))) + Fperm_SI_Woolf2021!$G$9:$G$93*EXP(-Fperm_SI_Woolf2021!$J$9:$J$93*$C135*IF(AX$58=Fperm_SI_Woolf2021!$E$9:$E$93,1,EXP(LN((1.1*(Fperm_SI_Woolf2021!$E$9:$E$93-AX$58)-63.1579*EXP(-0.19*Fperm_SI_Woolf2021!$E$9:$E$93)+63.1579*EXP(-0.19*AX$58))/(Fperm_SI_Woolf2021!$E$9:$E$93-AX$58))*(AX$58-Fperm_SI_Woolf2021!$E$9:$E$93)/10))) + Fperm_SI_Woolf2021!$H$9:$H$93*EXP(-Fperm_SI_Woolf2021!$K$9:$K$93*$C135*IF(AX$58=Fperm_SI_Woolf2021!$E$9:$E$93,1,EXP(LN((1.1*(Fperm_SI_Woolf2021!$E$9:$E$93-AX$58)-63.1579*EXP(-0.19*Fperm_SI_Woolf2021!$E$9:$E$93)+63.1579*EXP(-0.19*AX$58))/(Fperm_SI_Woolf2021!$E$9:$E$93-AX$58))*(AX$58-Fperm_SI_Woolf2021!$E$9:$E$93)/10))),Fperm_SI_Woolf2021!$D$9:$D$93))</f>
        <v>0.29524344462797664</v>
      </c>
      <c r="AY135" s="51" cm="1">
        <f t="array" ref="AY135">MIN(1,SLOPE(Fperm_SI_Woolf2021!$F$9:$F$93*EXP(-Fperm_SI_Woolf2021!$I$9:$I$93*$C135*IF(AY$58=Fperm_SI_Woolf2021!$E$9:$E$93,1,EXP(LN((1.1*(Fperm_SI_Woolf2021!$E$9:$E$93-AY$58)-63.1579*EXP(-0.19*Fperm_SI_Woolf2021!$E$9:$E$93)+63.1579*EXP(-0.19*AY$58))/(Fperm_SI_Woolf2021!$E$9:$E$93-AY$58))*(AY$58-Fperm_SI_Woolf2021!$E$9:$E$93)/10))) + Fperm_SI_Woolf2021!$G$9:$G$93*EXP(-Fperm_SI_Woolf2021!$J$9:$J$93*$C135*IF(AY$58=Fperm_SI_Woolf2021!$E$9:$E$93,1,EXP(LN((1.1*(Fperm_SI_Woolf2021!$E$9:$E$93-AY$58)-63.1579*EXP(-0.19*Fperm_SI_Woolf2021!$E$9:$E$93)+63.1579*EXP(-0.19*AY$58))/(Fperm_SI_Woolf2021!$E$9:$E$93-AY$58))*(AY$58-Fperm_SI_Woolf2021!$E$9:$E$93)/10))) + Fperm_SI_Woolf2021!$H$9:$H$93*EXP(-Fperm_SI_Woolf2021!$K$9:$K$93*$C135*IF(AY$58=Fperm_SI_Woolf2021!$E$9:$E$93,1,EXP(LN((1.1*(Fperm_SI_Woolf2021!$E$9:$E$93-AY$58)-63.1579*EXP(-0.19*Fperm_SI_Woolf2021!$E$9:$E$93)+63.1579*EXP(-0.19*AY$58))/(Fperm_SI_Woolf2021!$E$9:$E$93-AY$58))*(AY$58-Fperm_SI_Woolf2021!$E$9:$E$93)/10))),Fperm_SI_Woolf2021!$D$9:$D$93)*AY$57+INTERCEPT(Fperm_SI_Woolf2021!$F$9:$F$93*EXP(-Fperm_SI_Woolf2021!$I$9:$I$93*$C135*IF(AY$58=Fperm_SI_Woolf2021!$E$9:$E$93,1,EXP(LN((1.1*(Fperm_SI_Woolf2021!$E$9:$E$93-AY$58)-63.1579*EXP(-0.19*Fperm_SI_Woolf2021!$E$9:$E$93)+63.1579*EXP(-0.19*AY$58))/(Fperm_SI_Woolf2021!$E$9:$E$93-AY$58))*(AY$58-Fperm_SI_Woolf2021!$E$9:$E$93)/10))) + Fperm_SI_Woolf2021!$G$9:$G$93*EXP(-Fperm_SI_Woolf2021!$J$9:$J$93*$C135*IF(AY$58=Fperm_SI_Woolf2021!$E$9:$E$93,1,EXP(LN((1.1*(Fperm_SI_Woolf2021!$E$9:$E$93-AY$58)-63.1579*EXP(-0.19*Fperm_SI_Woolf2021!$E$9:$E$93)+63.1579*EXP(-0.19*AY$58))/(Fperm_SI_Woolf2021!$E$9:$E$93-AY$58))*(AY$58-Fperm_SI_Woolf2021!$E$9:$E$93)/10))) + Fperm_SI_Woolf2021!$H$9:$H$93*EXP(-Fperm_SI_Woolf2021!$K$9:$K$93*$C135*IF(AY$58=Fperm_SI_Woolf2021!$E$9:$E$93,1,EXP(LN((1.1*(Fperm_SI_Woolf2021!$E$9:$E$93-AY$58)-63.1579*EXP(-0.19*Fperm_SI_Woolf2021!$E$9:$E$93)+63.1579*EXP(-0.19*AY$58))/(Fperm_SI_Woolf2021!$E$9:$E$93-AY$58))*(AY$58-Fperm_SI_Woolf2021!$E$9:$E$93)/10))),Fperm_SI_Woolf2021!$D$9:$D$93))</f>
        <v>0.28052075610009192</v>
      </c>
      <c r="AZ135" s="51" cm="1">
        <f t="array" ref="AZ135">MIN(1,SLOPE(Fperm_SI_Woolf2021!$F$9:$F$93*EXP(-Fperm_SI_Woolf2021!$I$9:$I$93*$C135*IF(AZ$58=Fperm_SI_Woolf2021!$E$9:$E$93,1,EXP(LN((1.1*(Fperm_SI_Woolf2021!$E$9:$E$93-AZ$58)-63.1579*EXP(-0.19*Fperm_SI_Woolf2021!$E$9:$E$93)+63.1579*EXP(-0.19*AZ$58))/(Fperm_SI_Woolf2021!$E$9:$E$93-AZ$58))*(AZ$58-Fperm_SI_Woolf2021!$E$9:$E$93)/10))) + Fperm_SI_Woolf2021!$G$9:$G$93*EXP(-Fperm_SI_Woolf2021!$J$9:$J$93*$C135*IF(AZ$58=Fperm_SI_Woolf2021!$E$9:$E$93,1,EXP(LN((1.1*(Fperm_SI_Woolf2021!$E$9:$E$93-AZ$58)-63.1579*EXP(-0.19*Fperm_SI_Woolf2021!$E$9:$E$93)+63.1579*EXP(-0.19*AZ$58))/(Fperm_SI_Woolf2021!$E$9:$E$93-AZ$58))*(AZ$58-Fperm_SI_Woolf2021!$E$9:$E$93)/10))) + Fperm_SI_Woolf2021!$H$9:$H$93*EXP(-Fperm_SI_Woolf2021!$K$9:$K$93*$C135*IF(AZ$58=Fperm_SI_Woolf2021!$E$9:$E$93,1,EXP(LN((1.1*(Fperm_SI_Woolf2021!$E$9:$E$93-AZ$58)-63.1579*EXP(-0.19*Fperm_SI_Woolf2021!$E$9:$E$93)+63.1579*EXP(-0.19*AZ$58))/(Fperm_SI_Woolf2021!$E$9:$E$93-AZ$58))*(AZ$58-Fperm_SI_Woolf2021!$E$9:$E$93)/10))),Fperm_SI_Woolf2021!$D$9:$D$93)*AZ$57+INTERCEPT(Fperm_SI_Woolf2021!$F$9:$F$93*EXP(-Fperm_SI_Woolf2021!$I$9:$I$93*$C135*IF(AZ$58=Fperm_SI_Woolf2021!$E$9:$E$93,1,EXP(LN((1.1*(Fperm_SI_Woolf2021!$E$9:$E$93-AZ$58)-63.1579*EXP(-0.19*Fperm_SI_Woolf2021!$E$9:$E$93)+63.1579*EXP(-0.19*AZ$58))/(Fperm_SI_Woolf2021!$E$9:$E$93-AZ$58))*(AZ$58-Fperm_SI_Woolf2021!$E$9:$E$93)/10))) + Fperm_SI_Woolf2021!$G$9:$G$93*EXP(-Fperm_SI_Woolf2021!$J$9:$J$93*$C135*IF(AZ$58=Fperm_SI_Woolf2021!$E$9:$E$93,1,EXP(LN((1.1*(Fperm_SI_Woolf2021!$E$9:$E$93-AZ$58)-63.1579*EXP(-0.19*Fperm_SI_Woolf2021!$E$9:$E$93)+63.1579*EXP(-0.19*AZ$58))/(Fperm_SI_Woolf2021!$E$9:$E$93-AZ$58))*(AZ$58-Fperm_SI_Woolf2021!$E$9:$E$93)/10))) + Fperm_SI_Woolf2021!$H$9:$H$93*EXP(-Fperm_SI_Woolf2021!$K$9:$K$93*$C135*IF(AZ$58=Fperm_SI_Woolf2021!$E$9:$E$93,1,EXP(LN((1.1*(Fperm_SI_Woolf2021!$E$9:$E$93-AZ$58)-63.1579*EXP(-0.19*Fperm_SI_Woolf2021!$E$9:$E$93)+63.1579*EXP(-0.19*AZ$58))/(Fperm_SI_Woolf2021!$E$9:$E$93-AZ$58))*(AZ$58-Fperm_SI_Woolf2021!$E$9:$E$93)/10))),Fperm_SI_Woolf2021!$D$9:$D$93))</f>
        <v>0.26579806757220725</v>
      </c>
      <c r="BA135" s="51" cm="1">
        <f t="array" ref="BA135">MIN(1,SLOPE(Fperm_SI_Woolf2021!$F$9:$F$93*EXP(-Fperm_SI_Woolf2021!$I$9:$I$93*$C135*IF(BA$58=Fperm_SI_Woolf2021!$E$9:$E$93,1,EXP(LN((1.1*(Fperm_SI_Woolf2021!$E$9:$E$93-BA$58)-63.1579*EXP(-0.19*Fperm_SI_Woolf2021!$E$9:$E$93)+63.1579*EXP(-0.19*BA$58))/(Fperm_SI_Woolf2021!$E$9:$E$93-BA$58))*(BA$58-Fperm_SI_Woolf2021!$E$9:$E$93)/10))) + Fperm_SI_Woolf2021!$G$9:$G$93*EXP(-Fperm_SI_Woolf2021!$J$9:$J$93*$C135*IF(BA$58=Fperm_SI_Woolf2021!$E$9:$E$93,1,EXP(LN((1.1*(Fperm_SI_Woolf2021!$E$9:$E$93-BA$58)-63.1579*EXP(-0.19*Fperm_SI_Woolf2021!$E$9:$E$93)+63.1579*EXP(-0.19*BA$58))/(Fperm_SI_Woolf2021!$E$9:$E$93-BA$58))*(BA$58-Fperm_SI_Woolf2021!$E$9:$E$93)/10))) + Fperm_SI_Woolf2021!$H$9:$H$93*EXP(-Fperm_SI_Woolf2021!$K$9:$K$93*$C135*IF(BA$58=Fperm_SI_Woolf2021!$E$9:$E$93,1,EXP(LN((1.1*(Fperm_SI_Woolf2021!$E$9:$E$93-BA$58)-63.1579*EXP(-0.19*Fperm_SI_Woolf2021!$E$9:$E$93)+63.1579*EXP(-0.19*BA$58))/(Fperm_SI_Woolf2021!$E$9:$E$93-BA$58))*(BA$58-Fperm_SI_Woolf2021!$E$9:$E$93)/10))),Fperm_SI_Woolf2021!$D$9:$D$93)*BA$57+INTERCEPT(Fperm_SI_Woolf2021!$F$9:$F$93*EXP(-Fperm_SI_Woolf2021!$I$9:$I$93*$C135*IF(BA$58=Fperm_SI_Woolf2021!$E$9:$E$93,1,EXP(LN((1.1*(Fperm_SI_Woolf2021!$E$9:$E$93-BA$58)-63.1579*EXP(-0.19*Fperm_SI_Woolf2021!$E$9:$E$93)+63.1579*EXP(-0.19*BA$58))/(Fperm_SI_Woolf2021!$E$9:$E$93-BA$58))*(BA$58-Fperm_SI_Woolf2021!$E$9:$E$93)/10))) + Fperm_SI_Woolf2021!$G$9:$G$93*EXP(-Fperm_SI_Woolf2021!$J$9:$J$93*$C135*IF(BA$58=Fperm_SI_Woolf2021!$E$9:$E$93,1,EXP(LN((1.1*(Fperm_SI_Woolf2021!$E$9:$E$93-BA$58)-63.1579*EXP(-0.19*Fperm_SI_Woolf2021!$E$9:$E$93)+63.1579*EXP(-0.19*BA$58))/(Fperm_SI_Woolf2021!$E$9:$E$93-BA$58))*(BA$58-Fperm_SI_Woolf2021!$E$9:$E$93)/10))) + Fperm_SI_Woolf2021!$H$9:$H$93*EXP(-Fperm_SI_Woolf2021!$K$9:$K$93*$C135*IF(BA$58=Fperm_SI_Woolf2021!$E$9:$E$93,1,EXP(LN((1.1*(Fperm_SI_Woolf2021!$E$9:$E$93-BA$58)-63.1579*EXP(-0.19*Fperm_SI_Woolf2021!$E$9:$E$93)+63.1579*EXP(-0.19*BA$58))/(Fperm_SI_Woolf2021!$E$9:$E$93-BA$58))*(BA$58-Fperm_SI_Woolf2021!$E$9:$E$93)/10))),Fperm_SI_Woolf2021!$D$9:$D$93))</f>
        <v>0.25107537904432253</v>
      </c>
      <c r="BB135" s="51" cm="1">
        <f t="array" ref="BB135">MIN(1,SLOPE(Fperm_SI_Woolf2021!$F$9:$F$93*EXP(-Fperm_SI_Woolf2021!$I$9:$I$93*$C135*IF(BB$58=Fperm_SI_Woolf2021!$E$9:$E$93,1,EXP(LN((1.1*(Fperm_SI_Woolf2021!$E$9:$E$93-BB$58)-63.1579*EXP(-0.19*Fperm_SI_Woolf2021!$E$9:$E$93)+63.1579*EXP(-0.19*BB$58))/(Fperm_SI_Woolf2021!$E$9:$E$93-BB$58))*(BB$58-Fperm_SI_Woolf2021!$E$9:$E$93)/10))) + Fperm_SI_Woolf2021!$G$9:$G$93*EXP(-Fperm_SI_Woolf2021!$J$9:$J$93*$C135*IF(BB$58=Fperm_SI_Woolf2021!$E$9:$E$93,1,EXP(LN((1.1*(Fperm_SI_Woolf2021!$E$9:$E$93-BB$58)-63.1579*EXP(-0.19*Fperm_SI_Woolf2021!$E$9:$E$93)+63.1579*EXP(-0.19*BB$58))/(Fperm_SI_Woolf2021!$E$9:$E$93-BB$58))*(BB$58-Fperm_SI_Woolf2021!$E$9:$E$93)/10))) + Fperm_SI_Woolf2021!$H$9:$H$93*EXP(-Fperm_SI_Woolf2021!$K$9:$K$93*$C135*IF(BB$58=Fperm_SI_Woolf2021!$E$9:$E$93,1,EXP(LN((1.1*(Fperm_SI_Woolf2021!$E$9:$E$93-BB$58)-63.1579*EXP(-0.19*Fperm_SI_Woolf2021!$E$9:$E$93)+63.1579*EXP(-0.19*BB$58))/(Fperm_SI_Woolf2021!$E$9:$E$93-BB$58))*(BB$58-Fperm_SI_Woolf2021!$E$9:$E$93)/10))),Fperm_SI_Woolf2021!$D$9:$D$93)*BB$57+INTERCEPT(Fperm_SI_Woolf2021!$F$9:$F$93*EXP(-Fperm_SI_Woolf2021!$I$9:$I$93*$C135*IF(BB$58=Fperm_SI_Woolf2021!$E$9:$E$93,1,EXP(LN((1.1*(Fperm_SI_Woolf2021!$E$9:$E$93-BB$58)-63.1579*EXP(-0.19*Fperm_SI_Woolf2021!$E$9:$E$93)+63.1579*EXP(-0.19*BB$58))/(Fperm_SI_Woolf2021!$E$9:$E$93-BB$58))*(BB$58-Fperm_SI_Woolf2021!$E$9:$E$93)/10))) + Fperm_SI_Woolf2021!$G$9:$G$93*EXP(-Fperm_SI_Woolf2021!$J$9:$J$93*$C135*IF(BB$58=Fperm_SI_Woolf2021!$E$9:$E$93,1,EXP(LN((1.1*(Fperm_SI_Woolf2021!$E$9:$E$93-BB$58)-63.1579*EXP(-0.19*Fperm_SI_Woolf2021!$E$9:$E$93)+63.1579*EXP(-0.19*BB$58))/(Fperm_SI_Woolf2021!$E$9:$E$93-BB$58))*(BB$58-Fperm_SI_Woolf2021!$E$9:$E$93)/10))) + Fperm_SI_Woolf2021!$H$9:$H$93*EXP(-Fperm_SI_Woolf2021!$K$9:$K$93*$C135*IF(BB$58=Fperm_SI_Woolf2021!$E$9:$E$93,1,EXP(LN((1.1*(Fperm_SI_Woolf2021!$E$9:$E$93-BB$58)-63.1579*EXP(-0.19*Fperm_SI_Woolf2021!$E$9:$E$93)+63.1579*EXP(-0.19*BB$58))/(Fperm_SI_Woolf2021!$E$9:$E$93-BB$58))*(BB$58-Fperm_SI_Woolf2021!$E$9:$E$93)/10))),Fperm_SI_Woolf2021!$D$9:$D$93))</f>
        <v>0.23635269051643781</v>
      </c>
      <c r="BC135" s="51" cm="1">
        <f t="array" ref="BC135">MIN(1,SLOPE(Fperm_SI_Woolf2021!$F$9:$F$93*EXP(-Fperm_SI_Woolf2021!$I$9:$I$93*$C135*IF(BC$58=Fperm_SI_Woolf2021!$E$9:$E$93,1,EXP(LN((1.1*(Fperm_SI_Woolf2021!$E$9:$E$93-BC$58)-63.1579*EXP(-0.19*Fperm_SI_Woolf2021!$E$9:$E$93)+63.1579*EXP(-0.19*BC$58))/(Fperm_SI_Woolf2021!$E$9:$E$93-BC$58))*(BC$58-Fperm_SI_Woolf2021!$E$9:$E$93)/10))) + Fperm_SI_Woolf2021!$G$9:$G$93*EXP(-Fperm_SI_Woolf2021!$J$9:$J$93*$C135*IF(BC$58=Fperm_SI_Woolf2021!$E$9:$E$93,1,EXP(LN((1.1*(Fperm_SI_Woolf2021!$E$9:$E$93-BC$58)-63.1579*EXP(-0.19*Fperm_SI_Woolf2021!$E$9:$E$93)+63.1579*EXP(-0.19*BC$58))/(Fperm_SI_Woolf2021!$E$9:$E$93-BC$58))*(BC$58-Fperm_SI_Woolf2021!$E$9:$E$93)/10))) + Fperm_SI_Woolf2021!$H$9:$H$93*EXP(-Fperm_SI_Woolf2021!$K$9:$K$93*$C135*IF(BC$58=Fperm_SI_Woolf2021!$E$9:$E$93,1,EXP(LN((1.1*(Fperm_SI_Woolf2021!$E$9:$E$93-BC$58)-63.1579*EXP(-0.19*Fperm_SI_Woolf2021!$E$9:$E$93)+63.1579*EXP(-0.19*BC$58))/(Fperm_SI_Woolf2021!$E$9:$E$93-BC$58))*(BC$58-Fperm_SI_Woolf2021!$E$9:$E$93)/10))),Fperm_SI_Woolf2021!$D$9:$D$93)*BC$57+INTERCEPT(Fperm_SI_Woolf2021!$F$9:$F$93*EXP(-Fperm_SI_Woolf2021!$I$9:$I$93*$C135*IF(BC$58=Fperm_SI_Woolf2021!$E$9:$E$93,1,EXP(LN((1.1*(Fperm_SI_Woolf2021!$E$9:$E$93-BC$58)-63.1579*EXP(-0.19*Fperm_SI_Woolf2021!$E$9:$E$93)+63.1579*EXP(-0.19*BC$58))/(Fperm_SI_Woolf2021!$E$9:$E$93-BC$58))*(BC$58-Fperm_SI_Woolf2021!$E$9:$E$93)/10))) + Fperm_SI_Woolf2021!$G$9:$G$93*EXP(-Fperm_SI_Woolf2021!$J$9:$J$93*$C135*IF(BC$58=Fperm_SI_Woolf2021!$E$9:$E$93,1,EXP(LN((1.1*(Fperm_SI_Woolf2021!$E$9:$E$93-BC$58)-63.1579*EXP(-0.19*Fperm_SI_Woolf2021!$E$9:$E$93)+63.1579*EXP(-0.19*BC$58))/(Fperm_SI_Woolf2021!$E$9:$E$93-BC$58))*(BC$58-Fperm_SI_Woolf2021!$E$9:$E$93)/10))) + Fperm_SI_Woolf2021!$H$9:$H$93*EXP(-Fperm_SI_Woolf2021!$K$9:$K$93*$C135*IF(BC$58=Fperm_SI_Woolf2021!$E$9:$E$93,1,EXP(LN((1.1*(Fperm_SI_Woolf2021!$E$9:$E$93-BC$58)-63.1579*EXP(-0.19*Fperm_SI_Woolf2021!$E$9:$E$93)+63.1579*EXP(-0.19*BC$58))/(Fperm_SI_Woolf2021!$E$9:$E$93-BC$58))*(BC$58-Fperm_SI_Woolf2021!$E$9:$E$93)/10))),Fperm_SI_Woolf2021!$D$9:$D$93))</f>
        <v>0.22163000198855309</v>
      </c>
      <c r="BD135" s="51" cm="1">
        <f t="array" ref="BD135">MIN(1,SLOPE(Fperm_SI_Woolf2021!$F$9:$F$93*EXP(-Fperm_SI_Woolf2021!$I$9:$I$93*$C135*IF(BD$58=Fperm_SI_Woolf2021!$E$9:$E$93,1,EXP(LN((1.1*(Fperm_SI_Woolf2021!$E$9:$E$93-BD$58)-63.1579*EXP(-0.19*Fperm_SI_Woolf2021!$E$9:$E$93)+63.1579*EXP(-0.19*BD$58))/(Fperm_SI_Woolf2021!$E$9:$E$93-BD$58))*(BD$58-Fperm_SI_Woolf2021!$E$9:$E$93)/10))) + Fperm_SI_Woolf2021!$G$9:$G$93*EXP(-Fperm_SI_Woolf2021!$J$9:$J$93*$C135*IF(BD$58=Fperm_SI_Woolf2021!$E$9:$E$93,1,EXP(LN((1.1*(Fperm_SI_Woolf2021!$E$9:$E$93-BD$58)-63.1579*EXP(-0.19*Fperm_SI_Woolf2021!$E$9:$E$93)+63.1579*EXP(-0.19*BD$58))/(Fperm_SI_Woolf2021!$E$9:$E$93-BD$58))*(BD$58-Fperm_SI_Woolf2021!$E$9:$E$93)/10))) + Fperm_SI_Woolf2021!$H$9:$H$93*EXP(-Fperm_SI_Woolf2021!$K$9:$K$93*$C135*IF(BD$58=Fperm_SI_Woolf2021!$E$9:$E$93,1,EXP(LN((1.1*(Fperm_SI_Woolf2021!$E$9:$E$93-BD$58)-63.1579*EXP(-0.19*Fperm_SI_Woolf2021!$E$9:$E$93)+63.1579*EXP(-0.19*BD$58))/(Fperm_SI_Woolf2021!$E$9:$E$93-BD$58))*(BD$58-Fperm_SI_Woolf2021!$E$9:$E$93)/10))),Fperm_SI_Woolf2021!$D$9:$D$93)*BD$57+INTERCEPT(Fperm_SI_Woolf2021!$F$9:$F$93*EXP(-Fperm_SI_Woolf2021!$I$9:$I$93*$C135*IF(BD$58=Fperm_SI_Woolf2021!$E$9:$E$93,1,EXP(LN((1.1*(Fperm_SI_Woolf2021!$E$9:$E$93-BD$58)-63.1579*EXP(-0.19*Fperm_SI_Woolf2021!$E$9:$E$93)+63.1579*EXP(-0.19*BD$58))/(Fperm_SI_Woolf2021!$E$9:$E$93-BD$58))*(BD$58-Fperm_SI_Woolf2021!$E$9:$E$93)/10))) + Fperm_SI_Woolf2021!$G$9:$G$93*EXP(-Fperm_SI_Woolf2021!$J$9:$J$93*$C135*IF(BD$58=Fperm_SI_Woolf2021!$E$9:$E$93,1,EXP(LN((1.1*(Fperm_SI_Woolf2021!$E$9:$E$93-BD$58)-63.1579*EXP(-0.19*Fperm_SI_Woolf2021!$E$9:$E$93)+63.1579*EXP(-0.19*BD$58))/(Fperm_SI_Woolf2021!$E$9:$E$93-BD$58))*(BD$58-Fperm_SI_Woolf2021!$E$9:$E$93)/10))) + Fperm_SI_Woolf2021!$H$9:$H$93*EXP(-Fperm_SI_Woolf2021!$K$9:$K$93*$C135*IF(BD$58=Fperm_SI_Woolf2021!$E$9:$E$93,1,EXP(LN((1.1*(Fperm_SI_Woolf2021!$E$9:$E$93-BD$58)-63.1579*EXP(-0.19*Fperm_SI_Woolf2021!$E$9:$E$93)+63.1579*EXP(-0.19*BD$58))/(Fperm_SI_Woolf2021!$E$9:$E$93-BD$58))*(BD$58-Fperm_SI_Woolf2021!$E$9:$E$93)/10))),Fperm_SI_Woolf2021!$D$9:$D$93))</f>
        <v>0.2069073134606684</v>
      </c>
      <c r="BE135" s="51" cm="1">
        <f t="array" ref="BE135">MIN(1,SLOPE(Fperm_SI_Woolf2021!$F$9:$F$93*EXP(-Fperm_SI_Woolf2021!$I$9:$I$93*$C135*IF(BE$58=Fperm_SI_Woolf2021!$E$9:$E$93,1,EXP(LN((1.1*(Fperm_SI_Woolf2021!$E$9:$E$93-BE$58)-63.1579*EXP(-0.19*Fperm_SI_Woolf2021!$E$9:$E$93)+63.1579*EXP(-0.19*BE$58))/(Fperm_SI_Woolf2021!$E$9:$E$93-BE$58))*(BE$58-Fperm_SI_Woolf2021!$E$9:$E$93)/10))) + Fperm_SI_Woolf2021!$G$9:$G$93*EXP(-Fperm_SI_Woolf2021!$J$9:$J$93*$C135*IF(BE$58=Fperm_SI_Woolf2021!$E$9:$E$93,1,EXP(LN((1.1*(Fperm_SI_Woolf2021!$E$9:$E$93-BE$58)-63.1579*EXP(-0.19*Fperm_SI_Woolf2021!$E$9:$E$93)+63.1579*EXP(-0.19*BE$58))/(Fperm_SI_Woolf2021!$E$9:$E$93-BE$58))*(BE$58-Fperm_SI_Woolf2021!$E$9:$E$93)/10))) + Fperm_SI_Woolf2021!$H$9:$H$93*EXP(-Fperm_SI_Woolf2021!$K$9:$K$93*$C135*IF(BE$58=Fperm_SI_Woolf2021!$E$9:$E$93,1,EXP(LN((1.1*(Fperm_SI_Woolf2021!$E$9:$E$93-BE$58)-63.1579*EXP(-0.19*Fperm_SI_Woolf2021!$E$9:$E$93)+63.1579*EXP(-0.19*BE$58))/(Fperm_SI_Woolf2021!$E$9:$E$93-BE$58))*(BE$58-Fperm_SI_Woolf2021!$E$9:$E$93)/10))),Fperm_SI_Woolf2021!$D$9:$D$93)*BE$57+INTERCEPT(Fperm_SI_Woolf2021!$F$9:$F$93*EXP(-Fperm_SI_Woolf2021!$I$9:$I$93*$C135*IF(BE$58=Fperm_SI_Woolf2021!$E$9:$E$93,1,EXP(LN((1.1*(Fperm_SI_Woolf2021!$E$9:$E$93-BE$58)-63.1579*EXP(-0.19*Fperm_SI_Woolf2021!$E$9:$E$93)+63.1579*EXP(-0.19*BE$58))/(Fperm_SI_Woolf2021!$E$9:$E$93-BE$58))*(BE$58-Fperm_SI_Woolf2021!$E$9:$E$93)/10))) + Fperm_SI_Woolf2021!$G$9:$G$93*EXP(-Fperm_SI_Woolf2021!$J$9:$J$93*$C135*IF(BE$58=Fperm_SI_Woolf2021!$E$9:$E$93,1,EXP(LN((1.1*(Fperm_SI_Woolf2021!$E$9:$E$93-BE$58)-63.1579*EXP(-0.19*Fperm_SI_Woolf2021!$E$9:$E$93)+63.1579*EXP(-0.19*BE$58))/(Fperm_SI_Woolf2021!$E$9:$E$93-BE$58))*(BE$58-Fperm_SI_Woolf2021!$E$9:$E$93)/10))) + Fperm_SI_Woolf2021!$H$9:$H$93*EXP(-Fperm_SI_Woolf2021!$K$9:$K$93*$C135*IF(BE$58=Fperm_SI_Woolf2021!$E$9:$E$93,1,EXP(LN((1.1*(Fperm_SI_Woolf2021!$E$9:$E$93-BE$58)-63.1579*EXP(-0.19*Fperm_SI_Woolf2021!$E$9:$E$93)+63.1579*EXP(-0.19*BE$58))/(Fperm_SI_Woolf2021!$E$9:$E$93-BE$58))*(BE$58-Fperm_SI_Woolf2021!$E$9:$E$93)/10))),Fperm_SI_Woolf2021!$D$9:$D$93))</f>
        <v>0.19218462493278368</v>
      </c>
      <c r="BF135" s="51" cm="1">
        <f t="array" ref="BF135">MIN(1,SLOPE(Fperm_SI_Woolf2021!$F$9:$F$93*EXP(-Fperm_SI_Woolf2021!$I$9:$I$93*$C135*IF(BF$58=Fperm_SI_Woolf2021!$E$9:$E$93,1,EXP(LN((1.1*(Fperm_SI_Woolf2021!$E$9:$E$93-BF$58)-63.1579*EXP(-0.19*Fperm_SI_Woolf2021!$E$9:$E$93)+63.1579*EXP(-0.19*BF$58))/(Fperm_SI_Woolf2021!$E$9:$E$93-BF$58))*(BF$58-Fperm_SI_Woolf2021!$E$9:$E$93)/10))) + Fperm_SI_Woolf2021!$G$9:$G$93*EXP(-Fperm_SI_Woolf2021!$J$9:$J$93*$C135*IF(BF$58=Fperm_SI_Woolf2021!$E$9:$E$93,1,EXP(LN((1.1*(Fperm_SI_Woolf2021!$E$9:$E$93-BF$58)-63.1579*EXP(-0.19*Fperm_SI_Woolf2021!$E$9:$E$93)+63.1579*EXP(-0.19*BF$58))/(Fperm_SI_Woolf2021!$E$9:$E$93-BF$58))*(BF$58-Fperm_SI_Woolf2021!$E$9:$E$93)/10))) + Fperm_SI_Woolf2021!$H$9:$H$93*EXP(-Fperm_SI_Woolf2021!$K$9:$K$93*$C135*IF(BF$58=Fperm_SI_Woolf2021!$E$9:$E$93,1,EXP(LN((1.1*(Fperm_SI_Woolf2021!$E$9:$E$93-BF$58)-63.1579*EXP(-0.19*Fperm_SI_Woolf2021!$E$9:$E$93)+63.1579*EXP(-0.19*BF$58))/(Fperm_SI_Woolf2021!$E$9:$E$93-BF$58))*(BF$58-Fperm_SI_Woolf2021!$E$9:$E$93)/10))),Fperm_SI_Woolf2021!$D$9:$D$93)*BF$57+INTERCEPT(Fperm_SI_Woolf2021!$F$9:$F$93*EXP(-Fperm_SI_Woolf2021!$I$9:$I$93*$C135*IF(BF$58=Fperm_SI_Woolf2021!$E$9:$E$93,1,EXP(LN((1.1*(Fperm_SI_Woolf2021!$E$9:$E$93-BF$58)-63.1579*EXP(-0.19*Fperm_SI_Woolf2021!$E$9:$E$93)+63.1579*EXP(-0.19*BF$58))/(Fperm_SI_Woolf2021!$E$9:$E$93-BF$58))*(BF$58-Fperm_SI_Woolf2021!$E$9:$E$93)/10))) + Fperm_SI_Woolf2021!$G$9:$G$93*EXP(-Fperm_SI_Woolf2021!$J$9:$J$93*$C135*IF(BF$58=Fperm_SI_Woolf2021!$E$9:$E$93,1,EXP(LN((1.1*(Fperm_SI_Woolf2021!$E$9:$E$93-BF$58)-63.1579*EXP(-0.19*Fperm_SI_Woolf2021!$E$9:$E$93)+63.1579*EXP(-0.19*BF$58))/(Fperm_SI_Woolf2021!$E$9:$E$93-BF$58))*(BF$58-Fperm_SI_Woolf2021!$E$9:$E$93)/10))) + Fperm_SI_Woolf2021!$H$9:$H$93*EXP(-Fperm_SI_Woolf2021!$K$9:$K$93*$C135*IF(BF$58=Fperm_SI_Woolf2021!$E$9:$E$93,1,EXP(LN((1.1*(Fperm_SI_Woolf2021!$E$9:$E$93-BF$58)-63.1579*EXP(-0.19*Fperm_SI_Woolf2021!$E$9:$E$93)+63.1579*EXP(-0.19*BF$58))/(Fperm_SI_Woolf2021!$E$9:$E$93-BF$58))*(BF$58-Fperm_SI_Woolf2021!$E$9:$E$93)/10))),Fperm_SI_Woolf2021!$D$9:$D$93))</f>
        <v>0.17746193640489899</v>
      </c>
      <c r="BG135" s="51" cm="1">
        <f t="array" ref="BG135">MIN(1,SLOPE(Fperm_SI_Woolf2021!$F$9:$F$93*EXP(-Fperm_SI_Woolf2021!$I$9:$I$93*$C135*IF(BG$58=Fperm_SI_Woolf2021!$E$9:$E$93,1,EXP(LN((1.1*(Fperm_SI_Woolf2021!$E$9:$E$93-BG$58)-63.1579*EXP(-0.19*Fperm_SI_Woolf2021!$E$9:$E$93)+63.1579*EXP(-0.19*BG$58))/(Fperm_SI_Woolf2021!$E$9:$E$93-BG$58))*(BG$58-Fperm_SI_Woolf2021!$E$9:$E$93)/10))) + Fperm_SI_Woolf2021!$G$9:$G$93*EXP(-Fperm_SI_Woolf2021!$J$9:$J$93*$C135*IF(BG$58=Fperm_SI_Woolf2021!$E$9:$E$93,1,EXP(LN((1.1*(Fperm_SI_Woolf2021!$E$9:$E$93-BG$58)-63.1579*EXP(-0.19*Fperm_SI_Woolf2021!$E$9:$E$93)+63.1579*EXP(-0.19*BG$58))/(Fperm_SI_Woolf2021!$E$9:$E$93-BG$58))*(BG$58-Fperm_SI_Woolf2021!$E$9:$E$93)/10))) + Fperm_SI_Woolf2021!$H$9:$H$93*EXP(-Fperm_SI_Woolf2021!$K$9:$K$93*$C135*IF(BG$58=Fperm_SI_Woolf2021!$E$9:$E$93,1,EXP(LN((1.1*(Fperm_SI_Woolf2021!$E$9:$E$93-BG$58)-63.1579*EXP(-0.19*Fperm_SI_Woolf2021!$E$9:$E$93)+63.1579*EXP(-0.19*BG$58))/(Fperm_SI_Woolf2021!$E$9:$E$93-BG$58))*(BG$58-Fperm_SI_Woolf2021!$E$9:$E$93)/10))),Fperm_SI_Woolf2021!$D$9:$D$93)*BG$57+INTERCEPT(Fperm_SI_Woolf2021!$F$9:$F$93*EXP(-Fperm_SI_Woolf2021!$I$9:$I$93*$C135*IF(BG$58=Fperm_SI_Woolf2021!$E$9:$E$93,1,EXP(LN((1.1*(Fperm_SI_Woolf2021!$E$9:$E$93-BG$58)-63.1579*EXP(-0.19*Fperm_SI_Woolf2021!$E$9:$E$93)+63.1579*EXP(-0.19*BG$58))/(Fperm_SI_Woolf2021!$E$9:$E$93-BG$58))*(BG$58-Fperm_SI_Woolf2021!$E$9:$E$93)/10))) + Fperm_SI_Woolf2021!$G$9:$G$93*EXP(-Fperm_SI_Woolf2021!$J$9:$J$93*$C135*IF(BG$58=Fperm_SI_Woolf2021!$E$9:$E$93,1,EXP(LN((1.1*(Fperm_SI_Woolf2021!$E$9:$E$93-BG$58)-63.1579*EXP(-0.19*Fperm_SI_Woolf2021!$E$9:$E$93)+63.1579*EXP(-0.19*BG$58))/(Fperm_SI_Woolf2021!$E$9:$E$93-BG$58))*(BG$58-Fperm_SI_Woolf2021!$E$9:$E$93)/10))) + Fperm_SI_Woolf2021!$H$9:$H$93*EXP(-Fperm_SI_Woolf2021!$K$9:$K$93*$C135*IF(BG$58=Fperm_SI_Woolf2021!$E$9:$E$93,1,EXP(LN((1.1*(Fperm_SI_Woolf2021!$E$9:$E$93-BG$58)-63.1579*EXP(-0.19*Fperm_SI_Woolf2021!$E$9:$E$93)+63.1579*EXP(-0.19*BG$58))/(Fperm_SI_Woolf2021!$E$9:$E$93-BG$58))*(BG$58-Fperm_SI_Woolf2021!$E$9:$E$93)/10))),Fperm_SI_Woolf2021!$D$9:$D$93))</f>
        <v>0.16273924787701427</v>
      </c>
      <c r="BH135" s="51" cm="1">
        <f t="array" ref="BH135">MIN(1,SLOPE(Fperm_SI_Woolf2021!$F$9:$F$93*EXP(-Fperm_SI_Woolf2021!$I$9:$I$93*$C135*IF(BH$58=Fperm_SI_Woolf2021!$E$9:$E$93,1,EXP(LN((1.1*(Fperm_SI_Woolf2021!$E$9:$E$93-BH$58)-63.1579*EXP(-0.19*Fperm_SI_Woolf2021!$E$9:$E$93)+63.1579*EXP(-0.19*BH$58))/(Fperm_SI_Woolf2021!$E$9:$E$93-BH$58))*(BH$58-Fperm_SI_Woolf2021!$E$9:$E$93)/10))) + Fperm_SI_Woolf2021!$G$9:$G$93*EXP(-Fperm_SI_Woolf2021!$J$9:$J$93*$C135*IF(BH$58=Fperm_SI_Woolf2021!$E$9:$E$93,1,EXP(LN((1.1*(Fperm_SI_Woolf2021!$E$9:$E$93-BH$58)-63.1579*EXP(-0.19*Fperm_SI_Woolf2021!$E$9:$E$93)+63.1579*EXP(-0.19*BH$58))/(Fperm_SI_Woolf2021!$E$9:$E$93-BH$58))*(BH$58-Fperm_SI_Woolf2021!$E$9:$E$93)/10))) + Fperm_SI_Woolf2021!$H$9:$H$93*EXP(-Fperm_SI_Woolf2021!$K$9:$K$93*$C135*IF(BH$58=Fperm_SI_Woolf2021!$E$9:$E$93,1,EXP(LN((1.1*(Fperm_SI_Woolf2021!$E$9:$E$93-BH$58)-63.1579*EXP(-0.19*Fperm_SI_Woolf2021!$E$9:$E$93)+63.1579*EXP(-0.19*BH$58))/(Fperm_SI_Woolf2021!$E$9:$E$93-BH$58))*(BH$58-Fperm_SI_Woolf2021!$E$9:$E$93)/10))),Fperm_SI_Woolf2021!$D$9:$D$93)*BH$57+INTERCEPT(Fperm_SI_Woolf2021!$F$9:$F$93*EXP(-Fperm_SI_Woolf2021!$I$9:$I$93*$C135*IF(BH$58=Fperm_SI_Woolf2021!$E$9:$E$93,1,EXP(LN((1.1*(Fperm_SI_Woolf2021!$E$9:$E$93-BH$58)-63.1579*EXP(-0.19*Fperm_SI_Woolf2021!$E$9:$E$93)+63.1579*EXP(-0.19*BH$58))/(Fperm_SI_Woolf2021!$E$9:$E$93-BH$58))*(BH$58-Fperm_SI_Woolf2021!$E$9:$E$93)/10))) + Fperm_SI_Woolf2021!$G$9:$G$93*EXP(-Fperm_SI_Woolf2021!$J$9:$J$93*$C135*IF(BH$58=Fperm_SI_Woolf2021!$E$9:$E$93,1,EXP(LN((1.1*(Fperm_SI_Woolf2021!$E$9:$E$93-BH$58)-63.1579*EXP(-0.19*Fperm_SI_Woolf2021!$E$9:$E$93)+63.1579*EXP(-0.19*BH$58))/(Fperm_SI_Woolf2021!$E$9:$E$93-BH$58))*(BH$58-Fperm_SI_Woolf2021!$E$9:$E$93)/10))) + Fperm_SI_Woolf2021!$H$9:$H$93*EXP(-Fperm_SI_Woolf2021!$K$9:$K$93*$C135*IF(BH$58=Fperm_SI_Woolf2021!$E$9:$E$93,1,EXP(LN((1.1*(Fperm_SI_Woolf2021!$E$9:$E$93-BH$58)-63.1579*EXP(-0.19*Fperm_SI_Woolf2021!$E$9:$E$93)+63.1579*EXP(-0.19*BH$58))/(Fperm_SI_Woolf2021!$E$9:$E$93-BH$58))*(BH$58-Fperm_SI_Woolf2021!$E$9:$E$93)/10))),Fperm_SI_Woolf2021!$D$9:$D$93))</f>
        <v>0.14801655934912955</v>
      </c>
      <c r="BI135" s="51" cm="1">
        <f t="array" ref="BI135">MIN(1,SLOPE(Fperm_SI_Woolf2021!$F$9:$F$93*EXP(-Fperm_SI_Woolf2021!$I$9:$I$93*$C135*IF(BI$58=Fperm_SI_Woolf2021!$E$9:$E$93,1,EXP(LN((1.1*(Fperm_SI_Woolf2021!$E$9:$E$93-BI$58)-63.1579*EXP(-0.19*Fperm_SI_Woolf2021!$E$9:$E$93)+63.1579*EXP(-0.19*BI$58))/(Fperm_SI_Woolf2021!$E$9:$E$93-BI$58))*(BI$58-Fperm_SI_Woolf2021!$E$9:$E$93)/10))) + Fperm_SI_Woolf2021!$G$9:$G$93*EXP(-Fperm_SI_Woolf2021!$J$9:$J$93*$C135*IF(BI$58=Fperm_SI_Woolf2021!$E$9:$E$93,1,EXP(LN((1.1*(Fperm_SI_Woolf2021!$E$9:$E$93-BI$58)-63.1579*EXP(-0.19*Fperm_SI_Woolf2021!$E$9:$E$93)+63.1579*EXP(-0.19*BI$58))/(Fperm_SI_Woolf2021!$E$9:$E$93-BI$58))*(BI$58-Fperm_SI_Woolf2021!$E$9:$E$93)/10))) + Fperm_SI_Woolf2021!$H$9:$H$93*EXP(-Fperm_SI_Woolf2021!$K$9:$K$93*$C135*IF(BI$58=Fperm_SI_Woolf2021!$E$9:$E$93,1,EXP(LN((1.1*(Fperm_SI_Woolf2021!$E$9:$E$93-BI$58)-63.1579*EXP(-0.19*Fperm_SI_Woolf2021!$E$9:$E$93)+63.1579*EXP(-0.19*BI$58))/(Fperm_SI_Woolf2021!$E$9:$E$93-BI$58))*(BI$58-Fperm_SI_Woolf2021!$E$9:$E$93)/10))),Fperm_SI_Woolf2021!$D$9:$D$93)*BI$57+INTERCEPT(Fperm_SI_Woolf2021!$F$9:$F$93*EXP(-Fperm_SI_Woolf2021!$I$9:$I$93*$C135*IF(BI$58=Fperm_SI_Woolf2021!$E$9:$E$93,1,EXP(LN((1.1*(Fperm_SI_Woolf2021!$E$9:$E$93-BI$58)-63.1579*EXP(-0.19*Fperm_SI_Woolf2021!$E$9:$E$93)+63.1579*EXP(-0.19*BI$58))/(Fperm_SI_Woolf2021!$E$9:$E$93-BI$58))*(BI$58-Fperm_SI_Woolf2021!$E$9:$E$93)/10))) + Fperm_SI_Woolf2021!$G$9:$G$93*EXP(-Fperm_SI_Woolf2021!$J$9:$J$93*$C135*IF(BI$58=Fperm_SI_Woolf2021!$E$9:$E$93,1,EXP(LN((1.1*(Fperm_SI_Woolf2021!$E$9:$E$93-BI$58)-63.1579*EXP(-0.19*Fperm_SI_Woolf2021!$E$9:$E$93)+63.1579*EXP(-0.19*BI$58))/(Fperm_SI_Woolf2021!$E$9:$E$93-BI$58))*(BI$58-Fperm_SI_Woolf2021!$E$9:$E$93)/10))) + Fperm_SI_Woolf2021!$H$9:$H$93*EXP(-Fperm_SI_Woolf2021!$K$9:$K$93*$C135*IF(BI$58=Fperm_SI_Woolf2021!$E$9:$E$93,1,EXP(LN((1.1*(Fperm_SI_Woolf2021!$E$9:$E$93-BI$58)-63.1579*EXP(-0.19*Fperm_SI_Woolf2021!$E$9:$E$93)+63.1579*EXP(-0.19*BI$58))/(Fperm_SI_Woolf2021!$E$9:$E$93-BI$58))*(BI$58-Fperm_SI_Woolf2021!$E$9:$E$93)/10))),Fperm_SI_Woolf2021!$D$9:$D$93))</f>
        <v>0.13329387082124483</v>
      </c>
      <c r="BJ135" s="51" cm="1">
        <f t="array" ref="BJ135">MIN(1,SLOPE(Fperm_SI_Woolf2021!$F$9:$F$93*EXP(-Fperm_SI_Woolf2021!$I$9:$I$93*$C135*IF(BJ$58=Fperm_SI_Woolf2021!$E$9:$E$93,1,EXP(LN((1.1*(Fperm_SI_Woolf2021!$E$9:$E$93-BJ$58)-63.1579*EXP(-0.19*Fperm_SI_Woolf2021!$E$9:$E$93)+63.1579*EXP(-0.19*BJ$58))/(Fperm_SI_Woolf2021!$E$9:$E$93-BJ$58))*(BJ$58-Fperm_SI_Woolf2021!$E$9:$E$93)/10))) + Fperm_SI_Woolf2021!$G$9:$G$93*EXP(-Fperm_SI_Woolf2021!$J$9:$J$93*$C135*IF(BJ$58=Fperm_SI_Woolf2021!$E$9:$E$93,1,EXP(LN((1.1*(Fperm_SI_Woolf2021!$E$9:$E$93-BJ$58)-63.1579*EXP(-0.19*Fperm_SI_Woolf2021!$E$9:$E$93)+63.1579*EXP(-0.19*BJ$58))/(Fperm_SI_Woolf2021!$E$9:$E$93-BJ$58))*(BJ$58-Fperm_SI_Woolf2021!$E$9:$E$93)/10))) + Fperm_SI_Woolf2021!$H$9:$H$93*EXP(-Fperm_SI_Woolf2021!$K$9:$K$93*$C135*IF(BJ$58=Fperm_SI_Woolf2021!$E$9:$E$93,1,EXP(LN((1.1*(Fperm_SI_Woolf2021!$E$9:$E$93-BJ$58)-63.1579*EXP(-0.19*Fperm_SI_Woolf2021!$E$9:$E$93)+63.1579*EXP(-0.19*BJ$58))/(Fperm_SI_Woolf2021!$E$9:$E$93-BJ$58))*(BJ$58-Fperm_SI_Woolf2021!$E$9:$E$93)/10))),Fperm_SI_Woolf2021!$D$9:$D$93)*BJ$57+INTERCEPT(Fperm_SI_Woolf2021!$F$9:$F$93*EXP(-Fperm_SI_Woolf2021!$I$9:$I$93*$C135*IF(BJ$58=Fperm_SI_Woolf2021!$E$9:$E$93,1,EXP(LN((1.1*(Fperm_SI_Woolf2021!$E$9:$E$93-BJ$58)-63.1579*EXP(-0.19*Fperm_SI_Woolf2021!$E$9:$E$93)+63.1579*EXP(-0.19*BJ$58))/(Fperm_SI_Woolf2021!$E$9:$E$93-BJ$58))*(BJ$58-Fperm_SI_Woolf2021!$E$9:$E$93)/10))) + Fperm_SI_Woolf2021!$G$9:$G$93*EXP(-Fperm_SI_Woolf2021!$J$9:$J$93*$C135*IF(BJ$58=Fperm_SI_Woolf2021!$E$9:$E$93,1,EXP(LN((1.1*(Fperm_SI_Woolf2021!$E$9:$E$93-BJ$58)-63.1579*EXP(-0.19*Fperm_SI_Woolf2021!$E$9:$E$93)+63.1579*EXP(-0.19*BJ$58))/(Fperm_SI_Woolf2021!$E$9:$E$93-BJ$58))*(BJ$58-Fperm_SI_Woolf2021!$E$9:$E$93)/10))) + Fperm_SI_Woolf2021!$H$9:$H$93*EXP(-Fperm_SI_Woolf2021!$K$9:$K$93*$C135*IF(BJ$58=Fperm_SI_Woolf2021!$E$9:$E$93,1,EXP(LN((1.1*(Fperm_SI_Woolf2021!$E$9:$E$93-BJ$58)-63.1579*EXP(-0.19*Fperm_SI_Woolf2021!$E$9:$E$93)+63.1579*EXP(-0.19*BJ$58))/(Fperm_SI_Woolf2021!$E$9:$E$93-BJ$58))*(BJ$58-Fperm_SI_Woolf2021!$E$9:$E$93)/10))),Fperm_SI_Woolf2021!$D$9:$D$93))</f>
        <v>0.11857118229336008</v>
      </c>
      <c r="BK135" s="51" cm="1">
        <f t="array" ref="BK135">MIN(1,SLOPE(Fperm_SI_Woolf2021!$F$9:$F$93*EXP(-Fperm_SI_Woolf2021!$I$9:$I$93*$C135*IF(BK$58=Fperm_SI_Woolf2021!$E$9:$E$93,1,EXP(LN((1.1*(Fperm_SI_Woolf2021!$E$9:$E$93-BK$58)-63.1579*EXP(-0.19*Fperm_SI_Woolf2021!$E$9:$E$93)+63.1579*EXP(-0.19*BK$58))/(Fperm_SI_Woolf2021!$E$9:$E$93-BK$58))*(BK$58-Fperm_SI_Woolf2021!$E$9:$E$93)/10))) + Fperm_SI_Woolf2021!$G$9:$G$93*EXP(-Fperm_SI_Woolf2021!$J$9:$J$93*$C135*IF(BK$58=Fperm_SI_Woolf2021!$E$9:$E$93,1,EXP(LN((1.1*(Fperm_SI_Woolf2021!$E$9:$E$93-BK$58)-63.1579*EXP(-0.19*Fperm_SI_Woolf2021!$E$9:$E$93)+63.1579*EXP(-0.19*BK$58))/(Fperm_SI_Woolf2021!$E$9:$E$93-BK$58))*(BK$58-Fperm_SI_Woolf2021!$E$9:$E$93)/10))) + Fperm_SI_Woolf2021!$H$9:$H$93*EXP(-Fperm_SI_Woolf2021!$K$9:$K$93*$C135*IF(BK$58=Fperm_SI_Woolf2021!$E$9:$E$93,1,EXP(LN((1.1*(Fperm_SI_Woolf2021!$E$9:$E$93-BK$58)-63.1579*EXP(-0.19*Fperm_SI_Woolf2021!$E$9:$E$93)+63.1579*EXP(-0.19*BK$58))/(Fperm_SI_Woolf2021!$E$9:$E$93-BK$58))*(BK$58-Fperm_SI_Woolf2021!$E$9:$E$93)/10))),Fperm_SI_Woolf2021!$D$9:$D$93)*BK$57+INTERCEPT(Fperm_SI_Woolf2021!$F$9:$F$93*EXP(-Fperm_SI_Woolf2021!$I$9:$I$93*$C135*IF(BK$58=Fperm_SI_Woolf2021!$E$9:$E$93,1,EXP(LN((1.1*(Fperm_SI_Woolf2021!$E$9:$E$93-BK$58)-63.1579*EXP(-0.19*Fperm_SI_Woolf2021!$E$9:$E$93)+63.1579*EXP(-0.19*BK$58))/(Fperm_SI_Woolf2021!$E$9:$E$93-BK$58))*(BK$58-Fperm_SI_Woolf2021!$E$9:$E$93)/10))) + Fperm_SI_Woolf2021!$G$9:$G$93*EXP(-Fperm_SI_Woolf2021!$J$9:$J$93*$C135*IF(BK$58=Fperm_SI_Woolf2021!$E$9:$E$93,1,EXP(LN((1.1*(Fperm_SI_Woolf2021!$E$9:$E$93-BK$58)-63.1579*EXP(-0.19*Fperm_SI_Woolf2021!$E$9:$E$93)+63.1579*EXP(-0.19*BK$58))/(Fperm_SI_Woolf2021!$E$9:$E$93-BK$58))*(BK$58-Fperm_SI_Woolf2021!$E$9:$E$93)/10))) + Fperm_SI_Woolf2021!$H$9:$H$93*EXP(-Fperm_SI_Woolf2021!$K$9:$K$93*$C135*IF(BK$58=Fperm_SI_Woolf2021!$E$9:$E$93,1,EXP(LN((1.1*(Fperm_SI_Woolf2021!$E$9:$E$93-BK$58)-63.1579*EXP(-0.19*Fperm_SI_Woolf2021!$E$9:$E$93)+63.1579*EXP(-0.19*BK$58))/(Fperm_SI_Woolf2021!$E$9:$E$93-BK$58))*(BK$58-Fperm_SI_Woolf2021!$E$9:$E$93)/10))),Fperm_SI_Woolf2021!$D$9:$D$93))</f>
        <v>0.10384849376547536</v>
      </c>
      <c r="BL135" s="51" cm="1">
        <f t="array" ref="BL135">MIN(1,SLOPE(Fperm_SI_Woolf2021!$F$9:$F$93*EXP(-Fperm_SI_Woolf2021!$I$9:$I$93*$C135*IF(BL$58=Fperm_SI_Woolf2021!$E$9:$E$93,1,EXP(LN((1.1*(Fperm_SI_Woolf2021!$E$9:$E$93-BL$58)-63.1579*EXP(-0.19*Fperm_SI_Woolf2021!$E$9:$E$93)+63.1579*EXP(-0.19*BL$58))/(Fperm_SI_Woolf2021!$E$9:$E$93-BL$58))*(BL$58-Fperm_SI_Woolf2021!$E$9:$E$93)/10))) + Fperm_SI_Woolf2021!$G$9:$G$93*EXP(-Fperm_SI_Woolf2021!$J$9:$J$93*$C135*IF(BL$58=Fperm_SI_Woolf2021!$E$9:$E$93,1,EXP(LN((1.1*(Fperm_SI_Woolf2021!$E$9:$E$93-BL$58)-63.1579*EXP(-0.19*Fperm_SI_Woolf2021!$E$9:$E$93)+63.1579*EXP(-0.19*BL$58))/(Fperm_SI_Woolf2021!$E$9:$E$93-BL$58))*(BL$58-Fperm_SI_Woolf2021!$E$9:$E$93)/10))) + Fperm_SI_Woolf2021!$H$9:$H$93*EXP(-Fperm_SI_Woolf2021!$K$9:$K$93*$C135*IF(BL$58=Fperm_SI_Woolf2021!$E$9:$E$93,1,EXP(LN((1.1*(Fperm_SI_Woolf2021!$E$9:$E$93-BL$58)-63.1579*EXP(-0.19*Fperm_SI_Woolf2021!$E$9:$E$93)+63.1579*EXP(-0.19*BL$58))/(Fperm_SI_Woolf2021!$E$9:$E$93-BL$58))*(BL$58-Fperm_SI_Woolf2021!$E$9:$E$93)/10))),Fperm_SI_Woolf2021!$D$9:$D$93)*BL$57+INTERCEPT(Fperm_SI_Woolf2021!$F$9:$F$93*EXP(-Fperm_SI_Woolf2021!$I$9:$I$93*$C135*IF(BL$58=Fperm_SI_Woolf2021!$E$9:$E$93,1,EXP(LN((1.1*(Fperm_SI_Woolf2021!$E$9:$E$93-BL$58)-63.1579*EXP(-0.19*Fperm_SI_Woolf2021!$E$9:$E$93)+63.1579*EXP(-0.19*BL$58))/(Fperm_SI_Woolf2021!$E$9:$E$93-BL$58))*(BL$58-Fperm_SI_Woolf2021!$E$9:$E$93)/10))) + Fperm_SI_Woolf2021!$G$9:$G$93*EXP(-Fperm_SI_Woolf2021!$J$9:$J$93*$C135*IF(BL$58=Fperm_SI_Woolf2021!$E$9:$E$93,1,EXP(LN((1.1*(Fperm_SI_Woolf2021!$E$9:$E$93-BL$58)-63.1579*EXP(-0.19*Fperm_SI_Woolf2021!$E$9:$E$93)+63.1579*EXP(-0.19*BL$58))/(Fperm_SI_Woolf2021!$E$9:$E$93-BL$58))*(BL$58-Fperm_SI_Woolf2021!$E$9:$E$93)/10))) + Fperm_SI_Woolf2021!$H$9:$H$93*EXP(-Fperm_SI_Woolf2021!$K$9:$K$93*$C135*IF(BL$58=Fperm_SI_Woolf2021!$E$9:$E$93,1,EXP(LN((1.1*(Fperm_SI_Woolf2021!$E$9:$E$93-BL$58)-63.1579*EXP(-0.19*Fperm_SI_Woolf2021!$E$9:$E$93)+63.1579*EXP(-0.19*BL$58))/(Fperm_SI_Woolf2021!$E$9:$E$93-BL$58))*(BL$58-Fperm_SI_Woolf2021!$E$9:$E$93)/10))),Fperm_SI_Woolf2021!$D$9:$D$93))</f>
        <v>0.27029893649146675</v>
      </c>
      <c r="BM135" s="51" cm="1">
        <f t="array" ref="BM135">MIN(1,SLOPE(Fperm_SI_Woolf2021!$F$9:$F$93*EXP(-Fperm_SI_Woolf2021!$I$9:$I$93*$C135*IF(BM$58=Fperm_SI_Woolf2021!$E$9:$E$93,1,EXP(LN((1.1*(Fperm_SI_Woolf2021!$E$9:$E$93-BM$58)-63.1579*EXP(-0.19*Fperm_SI_Woolf2021!$E$9:$E$93)+63.1579*EXP(-0.19*BM$58))/(Fperm_SI_Woolf2021!$E$9:$E$93-BM$58))*(BM$58-Fperm_SI_Woolf2021!$E$9:$E$93)/10))) + Fperm_SI_Woolf2021!$G$9:$G$93*EXP(-Fperm_SI_Woolf2021!$J$9:$J$93*$C135*IF(BM$58=Fperm_SI_Woolf2021!$E$9:$E$93,1,EXP(LN((1.1*(Fperm_SI_Woolf2021!$E$9:$E$93-BM$58)-63.1579*EXP(-0.19*Fperm_SI_Woolf2021!$E$9:$E$93)+63.1579*EXP(-0.19*BM$58))/(Fperm_SI_Woolf2021!$E$9:$E$93-BM$58))*(BM$58-Fperm_SI_Woolf2021!$E$9:$E$93)/10))) + Fperm_SI_Woolf2021!$H$9:$H$93*EXP(-Fperm_SI_Woolf2021!$K$9:$K$93*$C135*IF(BM$58=Fperm_SI_Woolf2021!$E$9:$E$93,1,EXP(LN((1.1*(Fperm_SI_Woolf2021!$E$9:$E$93-BM$58)-63.1579*EXP(-0.19*Fperm_SI_Woolf2021!$E$9:$E$93)+63.1579*EXP(-0.19*BM$58))/(Fperm_SI_Woolf2021!$E$9:$E$93-BM$58))*(BM$58-Fperm_SI_Woolf2021!$E$9:$E$93)/10))),Fperm_SI_Woolf2021!$D$9:$D$93)*BM$57+INTERCEPT(Fperm_SI_Woolf2021!$F$9:$F$93*EXP(-Fperm_SI_Woolf2021!$I$9:$I$93*$C135*IF(BM$58=Fperm_SI_Woolf2021!$E$9:$E$93,1,EXP(LN((1.1*(Fperm_SI_Woolf2021!$E$9:$E$93-BM$58)-63.1579*EXP(-0.19*Fperm_SI_Woolf2021!$E$9:$E$93)+63.1579*EXP(-0.19*BM$58))/(Fperm_SI_Woolf2021!$E$9:$E$93-BM$58))*(BM$58-Fperm_SI_Woolf2021!$E$9:$E$93)/10))) + Fperm_SI_Woolf2021!$G$9:$G$93*EXP(-Fperm_SI_Woolf2021!$J$9:$J$93*$C135*IF(BM$58=Fperm_SI_Woolf2021!$E$9:$E$93,1,EXP(LN((1.1*(Fperm_SI_Woolf2021!$E$9:$E$93-BM$58)-63.1579*EXP(-0.19*Fperm_SI_Woolf2021!$E$9:$E$93)+63.1579*EXP(-0.19*BM$58))/(Fperm_SI_Woolf2021!$E$9:$E$93-BM$58))*(BM$58-Fperm_SI_Woolf2021!$E$9:$E$93)/10))) + Fperm_SI_Woolf2021!$H$9:$H$93*EXP(-Fperm_SI_Woolf2021!$K$9:$K$93*$C135*IF(BM$58=Fperm_SI_Woolf2021!$E$9:$E$93,1,EXP(LN((1.1*(Fperm_SI_Woolf2021!$E$9:$E$93-BM$58)-63.1579*EXP(-0.19*Fperm_SI_Woolf2021!$E$9:$E$93)+63.1579*EXP(-0.19*BM$58))/(Fperm_SI_Woolf2021!$E$9:$E$93-BM$58))*(BM$58-Fperm_SI_Woolf2021!$E$9:$E$93)/10))),Fperm_SI_Woolf2021!$D$9:$D$93))</f>
        <v>0.25747670543992007</v>
      </c>
      <c r="BN135" s="51" cm="1">
        <f t="array" ref="BN135">MIN(1,SLOPE(Fperm_SI_Woolf2021!$F$9:$F$93*EXP(-Fperm_SI_Woolf2021!$I$9:$I$93*$C135*IF(BN$58=Fperm_SI_Woolf2021!$E$9:$E$93,1,EXP(LN((1.1*(Fperm_SI_Woolf2021!$E$9:$E$93-BN$58)-63.1579*EXP(-0.19*Fperm_SI_Woolf2021!$E$9:$E$93)+63.1579*EXP(-0.19*BN$58))/(Fperm_SI_Woolf2021!$E$9:$E$93-BN$58))*(BN$58-Fperm_SI_Woolf2021!$E$9:$E$93)/10))) + Fperm_SI_Woolf2021!$G$9:$G$93*EXP(-Fperm_SI_Woolf2021!$J$9:$J$93*$C135*IF(BN$58=Fperm_SI_Woolf2021!$E$9:$E$93,1,EXP(LN((1.1*(Fperm_SI_Woolf2021!$E$9:$E$93-BN$58)-63.1579*EXP(-0.19*Fperm_SI_Woolf2021!$E$9:$E$93)+63.1579*EXP(-0.19*BN$58))/(Fperm_SI_Woolf2021!$E$9:$E$93-BN$58))*(BN$58-Fperm_SI_Woolf2021!$E$9:$E$93)/10))) + Fperm_SI_Woolf2021!$H$9:$H$93*EXP(-Fperm_SI_Woolf2021!$K$9:$K$93*$C135*IF(BN$58=Fperm_SI_Woolf2021!$E$9:$E$93,1,EXP(LN((1.1*(Fperm_SI_Woolf2021!$E$9:$E$93-BN$58)-63.1579*EXP(-0.19*Fperm_SI_Woolf2021!$E$9:$E$93)+63.1579*EXP(-0.19*BN$58))/(Fperm_SI_Woolf2021!$E$9:$E$93-BN$58))*(BN$58-Fperm_SI_Woolf2021!$E$9:$E$93)/10))),Fperm_SI_Woolf2021!$D$9:$D$93)*BN$57+INTERCEPT(Fperm_SI_Woolf2021!$F$9:$F$93*EXP(-Fperm_SI_Woolf2021!$I$9:$I$93*$C135*IF(BN$58=Fperm_SI_Woolf2021!$E$9:$E$93,1,EXP(LN((1.1*(Fperm_SI_Woolf2021!$E$9:$E$93-BN$58)-63.1579*EXP(-0.19*Fperm_SI_Woolf2021!$E$9:$E$93)+63.1579*EXP(-0.19*BN$58))/(Fperm_SI_Woolf2021!$E$9:$E$93-BN$58))*(BN$58-Fperm_SI_Woolf2021!$E$9:$E$93)/10))) + Fperm_SI_Woolf2021!$G$9:$G$93*EXP(-Fperm_SI_Woolf2021!$J$9:$J$93*$C135*IF(BN$58=Fperm_SI_Woolf2021!$E$9:$E$93,1,EXP(LN((1.1*(Fperm_SI_Woolf2021!$E$9:$E$93-BN$58)-63.1579*EXP(-0.19*Fperm_SI_Woolf2021!$E$9:$E$93)+63.1579*EXP(-0.19*BN$58))/(Fperm_SI_Woolf2021!$E$9:$E$93-BN$58))*(BN$58-Fperm_SI_Woolf2021!$E$9:$E$93)/10))) + Fperm_SI_Woolf2021!$H$9:$H$93*EXP(-Fperm_SI_Woolf2021!$K$9:$K$93*$C135*IF(BN$58=Fperm_SI_Woolf2021!$E$9:$E$93,1,EXP(LN((1.1*(Fperm_SI_Woolf2021!$E$9:$E$93-BN$58)-63.1579*EXP(-0.19*Fperm_SI_Woolf2021!$E$9:$E$93)+63.1579*EXP(-0.19*BN$58))/(Fperm_SI_Woolf2021!$E$9:$E$93-BN$58))*(BN$58-Fperm_SI_Woolf2021!$E$9:$E$93)/10))),Fperm_SI_Woolf2021!$D$9:$D$93))</f>
        <v>0.24465447438837343</v>
      </c>
      <c r="BO135" s="51" cm="1">
        <f t="array" ref="BO135">MIN(1,SLOPE(Fperm_SI_Woolf2021!$F$9:$F$93*EXP(-Fperm_SI_Woolf2021!$I$9:$I$93*$C135*IF(BO$58=Fperm_SI_Woolf2021!$E$9:$E$93,1,EXP(LN((1.1*(Fperm_SI_Woolf2021!$E$9:$E$93-BO$58)-63.1579*EXP(-0.19*Fperm_SI_Woolf2021!$E$9:$E$93)+63.1579*EXP(-0.19*BO$58))/(Fperm_SI_Woolf2021!$E$9:$E$93-BO$58))*(BO$58-Fperm_SI_Woolf2021!$E$9:$E$93)/10))) + Fperm_SI_Woolf2021!$G$9:$G$93*EXP(-Fperm_SI_Woolf2021!$J$9:$J$93*$C135*IF(BO$58=Fperm_SI_Woolf2021!$E$9:$E$93,1,EXP(LN((1.1*(Fperm_SI_Woolf2021!$E$9:$E$93-BO$58)-63.1579*EXP(-0.19*Fperm_SI_Woolf2021!$E$9:$E$93)+63.1579*EXP(-0.19*BO$58))/(Fperm_SI_Woolf2021!$E$9:$E$93-BO$58))*(BO$58-Fperm_SI_Woolf2021!$E$9:$E$93)/10))) + Fperm_SI_Woolf2021!$H$9:$H$93*EXP(-Fperm_SI_Woolf2021!$K$9:$K$93*$C135*IF(BO$58=Fperm_SI_Woolf2021!$E$9:$E$93,1,EXP(LN((1.1*(Fperm_SI_Woolf2021!$E$9:$E$93-BO$58)-63.1579*EXP(-0.19*Fperm_SI_Woolf2021!$E$9:$E$93)+63.1579*EXP(-0.19*BO$58))/(Fperm_SI_Woolf2021!$E$9:$E$93-BO$58))*(BO$58-Fperm_SI_Woolf2021!$E$9:$E$93)/10))),Fperm_SI_Woolf2021!$D$9:$D$93)*BO$57+INTERCEPT(Fperm_SI_Woolf2021!$F$9:$F$93*EXP(-Fperm_SI_Woolf2021!$I$9:$I$93*$C135*IF(BO$58=Fperm_SI_Woolf2021!$E$9:$E$93,1,EXP(LN((1.1*(Fperm_SI_Woolf2021!$E$9:$E$93-BO$58)-63.1579*EXP(-0.19*Fperm_SI_Woolf2021!$E$9:$E$93)+63.1579*EXP(-0.19*BO$58))/(Fperm_SI_Woolf2021!$E$9:$E$93-BO$58))*(BO$58-Fperm_SI_Woolf2021!$E$9:$E$93)/10))) + Fperm_SI_Woolf2021!$G$9:$G$93*EXP(-Fperm_SI_Woolf2021!$J$9:$J$93*$C135*IF(BO$58=Fperm_SI_Woolf2021!$E$9:$E$93,1,EXP(LN((1.1*(Fperm_SI_Woolf2021!$E$9:$E$93-BO$58)-63.1579*EXP(-0.19*Fperm_SI_Woolf2021!$E$9:$E$93)+63.1579*EXP(-0.19*BO$58))/(Fperm_SI_Woolf2021!$E$9:$E$93-BO$58))*(BO$58-Fperm_SI_Woolf2021!$E$9:$E$93)/10))) + Fperm_SI_Woolf2021!$H$9:$H$93*EXP(-Fperm_SI_Woolf2021!$K$9:$K$93*$C135*IF(BO$58=Fperm_SI_Woolf2021!$E$9:$E$93,1,EXP(LN((1.1*(Fperm_SI_Woolf2021!$E$9:$E$93-BO$58)-63.1579*EXP(-0.19*Fperm_SI_Woolf2021!$E$9:$E$93)+63.1579*EXP(-0.19*BO$58))/(Fperm_SI_Woolf2021!$E$9:$E$93-BO$58))*(BO$58-Fperm_SI_Woolf2021!$E$9:$E$93)/10))),Fperm_SI_Woolf2021!$D$9:$D$93))</f>
        <v>0.23183224333682678</v>
      </c>
      <c r="BP135" s="51" cm="1">
        <f t="array" ref="BP135">MIN(1,SLOPE(Fperm_SI_Woolf2021!$F$9:$F$93*EXP(-Fperm_SI_Woolf2021!$I$9:$I$93*$C135*IF(BP$58=Fperm_SI_Woolf2021!$E$9:$E$93,1,EXP(LN((1.1*(Fperm_SI_Woolf2021!$E$9:$E$93-BP$58)-63.1579*EXP(-0.19*Fperm_SI_Woolf2021!$E$9:$E$93)+63.1579*EXP(-0.19*BP$58))/(Fperm_SI_Woolf2021!$E$9:$E$93-BP$58))*(BP$58-Fperm_SI_Woolf2021!$E$9:$E$93)/10))) + Fperm_SI_Woolf2021!$G$9:$G$93*EXP(-Fperm_SI_Woolf2021!$J$9:$J$93*$C135*IF(BP$58=Fperm_SI_Woolf2021!$E$9:$E$93,1,EXP(LN((1.1*(Fperm_SI_Woolf2021!$E$9:$E$93-BP$58)-63.1579*EXP(-0.19*Fperm_SI_Woolf2021!$E$9:$E$93)+63.1579*EXP(-0.19*BP$58))/(Fperm_SI_Woolf2021!$E$9:$E$93-BP$58))*(BP$58-Fperm_SI_Woolf2021!$E$9:$E$93)/10))) + Fperm_SI_Woolf2021!$H$9:$H$93*EXP(-Fperm_SI_Woolf2021!$K$9:$K$93*$C135*IF(BP$58=Fperm_SI_Woolf2021!$E$9:$E$93,1,EXP(LN((1.1*(Fperm_SI_Woolf2021!$E$9:$E$93-BP$58)-63.1579*EXP(-0.19*Fperm_SI_Woolf2021!$E$9:$E$93)+63.1579*EXP(-0.19*BP$58))/(Fperm_SI_Woolf2021!$E$9:$E$93-BP$58))*(BP$58-Fperm_SI_Woolf2021!$E$9:$E$93)/10))),Fperm_SI_Woolf2021!$D$9:$D$93)*BP$57+INTERCEPT(Fperm_SI_Woolf2021!$F$9:$F$93*EXP(-Fperm_SI_Woolf2021!$I$9:$I$93*$C135*IF(BP$58=Fperm_SI_Woolf2021!$E$9:$E$93,1,EXP(LN((1.1*(Fperm_SI_Woolf2021!$E$9:$E$93-BP$58)-63.1579*EXP(-0.19*Fperm_SI_Woolf2021!$E$9:$E$93)+63.1579*EXP(-0.19*BP$58))/(Fperm_SI_Woolf2021!$E$9:$E$93-BP$58))*(BP$58-Fperm_SI_Woolf2021!$E$9:$E$93)/10))) + Fperm_SI_Woolf2021!$G$9:$G$93*EXP(-Fperm_SI_Woolf2021!$J$9:$J$93*$C135*IF(BP$58=Fperm_SI_Woolf2021!$E$9:$E$93,1,EXP(LN((1.1*(Fperm_SI_Woolf2021!$E$9:$E$93-BP$58)-63.1579*EXP(-0.19*Fperm_SI_Woolf2021!$E$9:$E$93)+63.1579*EXP(-0.19*BP$58))/(Fperm_SI_Woolf2021!$E$9:$E$93-BP$58))*(BP$58-Fperm_SI_Woolf2021!$E$9:$E$93)/10))) + Fperm_SI_Woolf2021!$H$9:$H$93*EXP(-Fperm_SI_Woolf2021!$K$9:$K$93*$C135*IF(BP$58=Fperm_SI_Woolf2021!$E$9:$E$93,1,EXP(LN((1.1*(Fperm_SI_Woolf2021!$E$9:$E$93-BP$58)-63.1579*EXP(-0.19*Fperm_SI_Woolf2021!$E$9:$E$93)+63.1579*EXP(-0.19*BP$58))/(Fperm_SI_Woolf2021!$E$9:$E$93-BP$58))*(BP$58-Fperm_SI_Woolf2021!$E$9:$E$93)/10))),Fperm_SI_Woolf2021!$D$9:$D$93))</f>
        <v>0.21901001228528016</v>
      </c>
      <c r="BQ135" s="51" cm="1">
        <f t="array" ref="BQ135">MIN(1,SLOPE(Fperm_SI_Woolf2021!$F$9:$F$93*EXP(-Fperm_SI_Woolf2021!$I$9:$I$93*$C135*IF(BQ$58=Fperm_SI_Woolf2021!$E$9:$E$93,1,EXP(LN((1.1*(Fperm_SI_Woolf2021!$E$9:$E$93-BQ$58)-63.1579*EXP(-0.19*Fperm_SI_Woolf2021!$E$9:$E$93)+63.1579*EXP(-0.19*BQ$58))/(Fperm_SI_Woolf2021!$E$9:$E$93-BQ$58))*(BQ$58-Fperm_SI_Woolf2021!$E$9:$E$93)/10))) + Fperm_SI_Woolf2021!$G$9:$G$93*EXP(-Fperm_SI_Woolf2021!$J$9:$J$93*$C135*IF(BQ$58=Fperm_SI_Woolf2021!$E$9:$E$93,1,EXP(LN((1.1*(Fperm_SI_Woolf2021!$E$9:$E$93-BQ$58)-63.1579*EXP(-0.19*Fperm_SI_Woolf2021!$E$9:$E$93)+63.1579*EXP(-0.19*BQ$58))/(Fperm_SI_Woolf2021!$E$9:$E$93-BQ$58))*(BQ$58-Fperm_SI_Woolf2021!$E$9:$E$93)/10))) + Fperm_SI_Woolf2021!$H$9:$H$93*EXP(-Fperm_SI_Woolf2021!$K$9:$K$93*$C135*IF(BQ$58=Fperm_SI_Woolf2021!$E$9:$E$93,1,EXP(LN((1.1*(Fperm_SI_Woolf2021!$E$9:$E$93-BQ$58)-63.1579*EXP(-0.19*Fperm_SI_Woolf2021!$E$9:$E$93)+63.1579*EXP(-0.19*BQ$58))/(Fperm_SI_Woolf2021!$E$9:$E$93-BQ$58))*(BQ$58-Fperm_SI_Woolf2021!$E$9:$E$93)/10))),Fperm_SI_Woolf2021!$D$9:$D$93)*BQ$57+INTERCEPT(Fperm_SI_Woolf2021!$F$9:$F$93*EXP(-Fperm_SI_Woolf2021!$I$9:$I$93*$C135*IF(BQ$58=Fperm_SI_Woolf2021!$E$9:$E$93,1,EXP(LN((1.1*(Fperm_SI_Woolf2021!$E$9:$E$93-BQ$58)-63.1579*EXP(-0.19*Fperm_SI_Woolf2021!$E$9:$E$93)+63.1579*EXP(-0.19*BQ$58))/(Fperm_SI_Woolf2021!$E$9:$E$93-BQ$58))*(BQ$58-Fperm_SI_Woolf2021!$E$9:$E$93)/10))) + Fperm_SI_Woolf2021!$G$9:$G$93*EXP(-Fperm_SI_Woolf2021!$J$9:$J$93*$C135*IF(BQ$58=Fperm_SI_Woolf2021!$E$9:$E$93,1,EXP(LN((1.1*(Fperm_SI_Woolf2021!$E$9:$E$93-BQ$58)-63.1579*EXP(-0.19*Fperm_SI_Woolf2021!$E$9:$E$93)+63.1579*EXP(-0.19*BQ$58))/(Fperm_SI_Woolf2021!$E$9:$E$93-BQ$58))*(BQ$58-Fperm_SI_Woolf2021!$E$9:$E$93)/10))) + Fperm_SI_Woolf2021!$H$9:$H$93*EXP(-Fperm_SI_Woolf2021!$K$9:$K$93*$C135*IF(BQ$58=Fperm_SI_Woolf2021!$E$9:$E$93,1,EXP(LN((1.1*(Fperm_SI_Woolf2021!$E$9:$E$93-BQ$58)-63.1579*EXP(-0.19*Fperm_SI_Woolf2021!$E$9:$E$93)+63.1579*EXP(-0.19*BQ$58))/(Fperm_SI_Woolf2021!$E$9:$E$93-BQ$58))*(BQ$58-Fperm_SI_Woolf2021!$E$9:$E$93)/10))),Fperm_SI_Woolf2021!$D$9:$D$93))</f>
        <v>0.20618778123373349</v>
      </c>
      <c r="BR135" s="51" cm="1">
        <f t="array" ref="BR135">MIN(1,SLOPE(Fperm_SI_Woolf2021!$F$9:$F$93*EXP(-Fperm_SI_Woolf2021!$I$9:$I$93*$C135*IF(BR$58=Fperm_SI_Woolf2021!$E$9:$E$93,1,EXP(LN((1.1*(Fperm_SI_Woolf2021!$E$9:$E$93-BR$58)-63.1579*EXP(-0.19*Fperm_SI_Woolf2021!$E$9:$E$93)+63.1579*EXP(-0.19*BR$58))/(Fperm_SI_Woolf2021!$E$9:$E$93-BR$58))*(BR$58-Fperm_SI_Woolf2021!$E$9:$E$93)/10))) + Fperm_SI_Woolf2021!$G$9:$G$93*EXP(-Fperm_SI_Woolf2021!$J$9:$J$93*$C135*IF(BR$58=Fperm_SI_Woolf2021!$E$9:$E$93,1,EXP(LN((1.1*(Fperm_SI_Woolf2021!$E$9:$E$93-BR$58)-63.1579*EXP(-0.19*Fperm_SI_Woolf2021!$E$9:$E$93)+63.1579*EXP(-0.19*BR$58))/(Fperm_SI_Woolf2021!$E$9:$E$93-BR$58))*(BR$58-Fperm_SI_Woolf2021!$E$9:$E$93)/10))) + Fperm_SI_Woolf2021!$H$9:$H$93*EXP(-Fperm_SI_Woolf2021!$K$9:$K$93*$C135*IF(BR$58=Fperm_SI_Woolf2021!$E$9:$E$93,1,EXP(LN((1.1*(Fperm_SI_Woolf2021!$E$9:$E$93-BR$58)-63.1579*EXP(-0.19*Fperm_SI_Woolf2021!$E$9:$E$93)+63.1579*EXP(-0.19*BR$58))/(Fperm_SI_Woolf2021!$E$9:$E$93-BR$58))*(BR$58-Fperm_SI_Woolf2021!$E$9:$E$93)/10))),Fperm_SI_Woolf2021!$D$9:$D$93)*BR$57+INTERCEPT(Fperm_SI_Woolf2021!$F$9:$F$93*EXP(-Fperm_SI_Woolf2021!$I$9:$I$93*$C135*IF(BR$58=Fperm_SI_Woolf2021!$E$9:$E$93,1,EXP(LN((1.1*(Fperm_SI_Woolf2021!$E$9:$E$93-BR$58)-63.1579*EXP(-0.19*Fperm_SI_Woolf2021!$E$9:$E$93)+63.1579*EXP(-0.19*BR$58))/(Fperm_SI_Woolf2021!$E$9:$E$93-BR$58))*(BR$58-Fperm_SI_Woolf2021!$E$9:$E$93)/10))) + Fperm_SI_Woolf2021!$G$9:$G$93*EXP(-Fperm_SI_Woolf2021!$J$9:$J$93*$C135*IF(BR$58=Fperm_SI_Woolf2021!$E$9:$E$93,1,EXP(LN((1.1*(Fperm_SI_Woolf2021!$E$9:$E$93-BR$58)-63.1579*EXP(-0.19*Fperm_SI_Woolf2021!$E$9:$E$93)+63.1579*EXP(-0.19*BR$58))/(Fperm_SI_Woolf2021!$E$9:$E$93-BR$58))*(BR$58-Fperm_SI_Woolf2021!$E$9:$E$93)/10))) + Fperm_SI_Woolf2021!$H$9:$H$93*EXP(-Fperm_SI_Woolf2021!$K$9:$K$93*$C135*IF(BR$58=Fperm_SI_Woolf2021!$E$9:$E$93,1,EXP(LN((1.1*(Fperm_SI_Woolf2021!$E$9:$E$93-BR$58)-63.1579*EXP(-0.19*Fperm_SI_Woolf2021!$E$9:$E$93)+63.1579*EXP(-0.19*BR$58))/(Fperm_SI_Woolf2021!$E$9:$E$93-BR$58))*(BR$58-Fperm_SI_Woolf2021!$E$9:$E$93)/10))),Fperm_SI_Woolf2021!$D$9:$D$93))</f>
        <v>0.19336555018218687</v>
      </c>
      <c r="BS135" s="51" cm="1">
        <f t="array" ref="BS135">MIN(1,SLOPE(Fperm_SI_Woolf2021!$F$9:$F$93*EXP(-Fperm_SI_Woolf2021!$I$9:$I$93*$C135*IF(BS$58=Fperm_SI_Woolf2021!$E$9:$E$93,1,EXP(LN((1.1*(Fperm_SI_Woolf2021!$E$9:$E$93-BS$58)-63.1579*EXP(-0.19*Fperm_SI_Woolf2021!$E$9:$E$93)+63.1579*EXP(-0.19*BS$58))/(Fperm_SI_Woolf2021!$E$9:$E$93-BS$58))*(BS$58-Fperm_SI_Woolf2021!$E$9:$E$93)/10))) + Fperm_SI_Woolf2021!$G$9:$G$93*EXP(-Fperm_SI_Woolf2021!$J$9:$J$93*$C135*IF(BS$58=Fperm_SI_Woolf2021!$E$9:$E$93,1,EXP(LN((1.1*(Fperm_SI_Woolf2021!$E$9:$E$93-BS$58)-63.1579*EXP(-0.19*Fperm_SI_Woolf2021!$E$9:$E$93)+63.1579*EXP(-0.19*BS$58))/(Fperm_SI_Woolf2021!$E$9:$E$93-BS$58))*(BS$58-Fperm_SI_Woolf2021!$E$9:$E$93)/10))) + Fperm_SI_Woolf2021!$H$9:$H$93*EXP(-Fperm_SI_Woolf2021!$K$9:$K$93*$C135*IF(BS$58=Fperm_SI_Woolf2021!$E$9:$E$93,1,EXP(LN((1.1*(Fperm_SI_Woolf2021!$E$9:$E$93-BS$58)-63.1579*EXP(-0.19*Fperm_SI_Woolf2021!$E$9:$E$93)+63.1579*EXP(-0.19*BS$58))/(Fperm_SI_Woolf2021!$E$9:$E$93-BS$58))*(BS$58-Fperm_SI_Woolf2021!$E$9:$E$93)/10))),Fperm_SI_Woolf2021!$D$9:$D$93)*BS$57+INTERCEPT(Fperm_SI_Woolf2021!$F$9:$F$93*EXP(-Fperm_SI_Woolf2021!$I$9:$I$93*$C135*IF(BS$58=Fperm_SI_Woolf2021!$E$9:$E$93,1,EXP(LN((1.1*(Fperm_SI_Woolf2021!$E$9:$E$93-BS$58)-63.1579*EXP(-0.19*Fperm_SI_Woolf2021!$E$9:$E$93)+63.1579*EXP(-0.19*BS$58))/(Fperm_SI_Woolf2021!$E$9:$E$93-BS$58))*(BS$58-Fperm_SI_Woolf2021!$E$9:$E$93)/10))) + Fperm_SI_Woolf2021!$G$9:$G$93*EXP(-Fperm_SI_Woolf2021!$J$9:$J$93*$C135*IF(BS$58=Fperm_SI_Woolf2021!$E$9:$E$93,1,EXP(LN((1.1*(Fperm_SI_Woolf2021!$E$9:$E$93-BS$58)-63.1579*EXP(-0.19*Fperm_SI_Woolf2021!$E$9:$E$93)+63.1579*EXP(-0.19*BS$58))/(Fperm_SI_Woolf2021!$E$9:$E$93-BS$58))*(BS$58-Fperm_SI_Woolf2021!$E$9:$E$93)/10))) + Fperm_SI_Woolf2021!$H$9:$H$93*EXP(-Fperm_SI_Woolf2021!$K$9:$K$93*$C135*IF(BS$58=Fperm_SI_Woolf2021!$E$9:$E$93,1,EXP(LN((1.1*(Fperm_SI_Woolf2021!$E$9:$E$93-BS$58)-63.1579*EXP(-0.19*Fperm_SI_Woolf2021!$E$9:$E$93)+63.1579*EXP(-0.19*BS$58))/(Fperm_SI_Woolf2021!$E$9:$E$93-BS$58))*(BS$58-Fperm_SI_Woolf2021!$E$9:$E$93)/10))),Fperm_SI_Woolf2021!$D$9:$D$93))</f>
        <v>0.18054331913064023</v>
      </c>
      <c r="BT135" s="51" cm="1">
        <f t="array" ref="BT135">MIN(1,SLOPE(Fperm_SI_Woolf2021!$F$9:$F$93*EXP(-Fperm_SI_Woolf2021!$I$9:$I$93*$C135*IF(BT$58=Fperm_SI_Woolf2021!$E$9:$E$93,1,EXP(LN((1.1*(Fperm_SI_Woolf2021!$E$9:$E$93-BT$58)-63.1579*EXP(-0.19*Fperm_SI_Woolf2021!$E$9:$E$93)+63.1579*EXP(-0.19*BT$58))/(Fperm_SI_Woolf2021!$E$9:$E$93-BT$58))*(BT$58-Fperm_SI_Woolf2021!$E$9:$E$93)/10))) + Fperm_SI_Woolf2021!$G$9:$G$93*EXP(-Fperm_SI_Woolf2021!$J$9:$J$93*$C135*IF(BT$58=Fperm_SI_Woolf2021!$E$9:$E$93,1,EXP(LN((1.1*(Fperm_SI_Woolf2021!$E$9:$E$93-BT$58)-63.1579*EXP(-0.19*Fperm_SI_Woolf2021!$E$9:$E$93)+63.1579*EXP(-0.19*BT$58))/(Fperm_SI_Woolf2021!$E$9:$E$93-BT$58))*(BT$58-Fperm_SI_Woolf2021!$E$9:$E$93)/10))) + Fperm_SI_Woolf2021!$H$9:$H$93*EXP(-Fperm_SI_Woolf2021!$K$9:$K$93*$C135*IF(BT$58=Fperm_SI_Woolf2021!$E$9:$E$93,1,EXP(LN((1.1*(Fperm_SI_Woolf2021!$E$9:$E$93-BT$58)-63.1579*EXP(-0.19*Fperm_SI_Woolf2021!$E$9:$E$93)+63.1579*EXP(-0.19*BT$58))/(Fperm_SI_Woolf2021!$E$9:$E$93-BT$58))*(BT$58-Fperm_SI_Woolf2021!$E$9:$E$93)/10))),Fperm_SI_Woolf2021!$D$9:$D$93)*BT$57+INTERCEPT(Fperm_SI_Woolf2021!$F$9:$F$93*EXP(-Fperm_SI_Woolf2021!$I$9:$I$93*$C135*IF(BT$58=Fperm_SI_Woolf2021!$E$9:$E$93,1,EXP(LN((1.1*(Fperm_SI_Woolf2021!$E$9:$E$93-BT$58)-63.1579*EXP(-0.19*Fperm_SI_Woolf2021!$E$9:$E$93)+63.1579*EXP(-0.19*BT$58))/(Fperm_SI_Woolf2021!$E$9:$E$93-BT$58))*(BT$58-Fperm_SI_Woolf2021!$E$9:$E$93)/10))) + Fperm_SI_Woolf2021!$G$9:$G$93*EXP(-Fperm_SI_Woolf2021!$J$9:$J$93*$C135*IF(BT$58=Fperm_SI_Woolf2021!$E$9:$E$93,1,EXP(LN((1.1*(Fperm_SI_Woolf2021!$E$9:$E$93-BT$58)-63.1579*EXP(-0.19*Fperm_SI_Woolf2021!$E$9:$E$93)+63.1579*EXP(-0.19*BT$58))/(Fperm_SI_Woolf2021!$E$9:$E$93-BT$58))*(BT$58-Fperm_SI_Woolf2021!$E$9:$E$93)/10))) + Fperm_SI_Woolf2021!$H$9:$H$93*EXP(-Fperm_SI_Woolf2021!$K$9:$K$93*$C135*IF(BT$58=Fperm_SI_Woolf2021!$E$9:$E$93,1,EXP(LN((1.1*(Fperm_SI_Woolf2021!$E$9:$E$93-BT$58)-63.1579*EXP(-0.19*Fperm_SI_Woolf2021!$E$9:$E$93)+63.1579*EXP(-0.19*BT$58))/(Fperm_SI_Woolf2021!$E$9:$E$93-BT$58))*(BT$58-Fperm_SI_Woolf2021!$E$9:$E$93)/10))),Fperm_SI_Woolf2021!$D$9:$D$93))</f>
        <v>0.16772108807909358</v>
      </c>
      <c r="BU135" s="51" cm="1">
        <f t="array" ref="BU135">MIN(1,SLOPE(Fperm_SI_Woolf2021!$F$9:$F$93*EXP(-Fperm_SI_Woolf2021!$I$9:$I$93*$C135*IF(BU$58=Fperm_SI_Woolf2021!$E$9:$E$93,1,EXP(LN((1.1*(Fperm_SI_Woolf2021!$E$9:$E$93-BU$58)-63.1579*EXP(-0.19*Fperm_SI_Woolf2021!$E$9:$E$93)+63.1579*EXP(-0.19*BU$58))/(Fperm_SI_Woolf2021!$E$9:$E$93-BU$58))*(BU$58-Fperm_SI_Woolf2021!$E$9:$E$93)/10))) + Fperm_SI_Woolf2021!$G$9:$G$93*EXP(-Fperm_SI_Woolf2021!$J$9:$J$93*$C135*IF(BU$58=Fperm_SI_Woolf2021!$E$9:$E$93,1,EXP(LN((1.1*(Fperm_SI_Woolf2021!$E$9:$E$93-BU$58)-63.1579*EXP(-0.19*Fperm_SI_Woolf2021!$E$9:$E$93)+63.1579*EXP(-0.19*BU$58))/(Fperm_SI_Woolf2021!$E$9:$E$93-BU$58))*(BU$58-Fperm_SI_Woolf2021!$E$9:$E$93)/10))) + Fperm_SI_Woolf2021!$H$9:$H$93*EXP(-Fperm_SI_Woolf2021!$K$9:$K$93*$C135*IF(BU$58=Fperm_SI_Woolf2021!$E$9:$E$93,1,EXP(LN((1.1*(Fperm_SI_Woolf2021!$E$9:$E$93-BU$58)-63.1579*EXP(-0.19*Fperm_SI_Woolf2021!$E$9:$E$93)+63.1579*EXP(-0.19*BU$58))/(Fperm_SI_Woolf2021!$E$9:$E$93-BU$58))*(BU$58-Fperm_SI_Woolf2021!$E$9:$E$93)/10))),Fperm_SI_Woolf2021!$D$9:$D$93)*BU$57+INTERCEPT(Fperm_SI_Woolf2021!$F$9:$F$93*EXP(-Fperm_SI_Woolf2021!$I$9:$I$93*$C135*IF(BU$58=Fperm_SI_Woolf2021!$E$9:$E$93,1,EXP(LN((1.1*(Fperm_SI_Woolf2021!$E$9:$E$93-BU$58)-63.1579*EXP(-0.19*Fperm_SI_Woolf2021!$E$9:$E$93)+63.1579*EXP(-0.19*BU$58))/(Fperm_SI_Woolf2021!$E$9:$E$93-BU$58))*(BU$58-Fperm_SI_Woolf2021!$E$9:$E$93)/10))) + Fperm_SI_Woolf2021!$G$9:$G$93*EXP(-Fperm_SI_Woolf2021!$J$9:$J$93*$C135*IF(BU$58=Fperm_SI_Woolf2021!$E$9:$E$93,1,EXP(LN((1.1*(Fperm_SI_Woolf2021!$E$9:$E$93-BU$58)-63.1579*EXP(-0.19*Fperm_SI_Woolf2021!$E$9:$E$93)+63.1579*EXP(-0.19*BU$58))/(Fperm_SI_Woolf2021!$E$9:$E$93-BU$58))*(BU$58-Fperm_SI_Woolf2021!$E$9:$E$93)/10))) + Fperm_SI_Woolf2021!$H$9:$H$93*EXP(-Fperm_SI_Woolf2021!$K$9:$K$93*$C135*IF(BU$58=Fperm_SI_Woolf2021!$E$9:$E$93,1,EXP(LN((1.1*(Fperm_SI_Woolf2021!$E$9:$E$93-BU$58)-63.1579*EXP(-0.19*Fperm_SI_Woolf2021!$E$9:$E$93)+63.1579*EXP(-0.19*BU$58))/(Fperm_SI_Woolf2021!$E$9:$E$93-BU$58))*(BU$58-Fperm_SI_Woolf2021!$E$9:$E$93)/10))),Fperm_SI_Woolf2021!$D$9:$D$93))</f>
        <v>0.15489885702754697</v>
      </c>
      <c r="BV135" s="51" cm="1">
        <f t="array" ref="BV135">MIN(1,SLOPE(Fperm_SI_Woolf2021!$F$9:$F$93*EXP(-Fperm_SI_Woolf2021!$I$9:$I$93*$C135*IF(BV$58=Fperm_SI_Woolf2021!$E$9:$E$93,1,EXP(LN((1.1*(Fperm_SI_Woolf2021!$E$9:$E$93-BV$58)-63.1579*EXP(-0.19*Fperm_SI_Woolf2021!$E$9:$E$93)+63.1579*EXP(-0.19*BV$58))/(Fperm_SI_Woolf2021!$E$9:$E$93-BV$58))*(BV$58-Fperm_SI_Woolf2021!$E$9:$E$93)/10))) + Fperm_SI_Woolf2021!$G$9:$G$93*EXP(-Fperm_SI_Woolf2021!$J$9:$J$93*$C135*IF(BV$58=Fperm_SI_Woolf2021!$E$9:$E$93,1,EXP(LN((1.1*(Fperm_SI_Woolf2021!$E$9:$E$93-BV$58)-63.1579*EXP(-0.19*Fperm_SI_Woolf2021!$E$9:$E$93)+63.1579*EXP(-0.19*BV$58))/(Fperm_SI_Woolf2021!$E$9:$E$93-BV$58))*(BV$58-Fperm_SI_Woolf2021!$E$9:$E$93)/10))) + Fperm_SI_Woolf2021!$H$9:$H$93*EXP(-Fperm_SI_Woolf2021!$K$9:$K$93*$C135*IF(BV$58=Fperm_SI_Woolf2021!$E$9:$E$93,1,EXP(LN((1.1*(Fperm_SI_Woolf2021!$E$9:$E$93-BV$58)-63.1579*EXP(-0.19*Fperm_SI_Woolf2021!$E$9:$E$93)+63.1579*EXP(-0.19*BV$58))/(Fperm_SI_Woolf2021!$E$9:$E$93-BV$58))*(BV$58-Fperm_SI_Woolf2021!$E$9:$E$93)/10))),Fperm_SI_Woolf2021!$D$9:$D$93)*BV$57+INTERCEPT(Fperm_SI_Woolf2021!$F$9:$F$93*EXP(-Fperm_SI_Woolf2021!$I$9:$I$93*$C135*IF(BV$58=Fperm_SI_Woolf2021!$E$9:$E$93,1,EXP(LN((1.1*(Fperm_SI_Woolf2021!$E$9:$E$93-BV$58)-63.1579*EXP(-0.19*Fperm_SI_Woolf2021!$E$9:$E$93)+63.1579*EXP(-0.19*BV$58))/(Fperm_SI_Woolf2021!$E$9:$E$93-BV$58))*(BV$58-Fperm_SI_Woolf2021!$E$9:$E$93)/10))) + Fperm_SI_Woolf2021!$G$9:$G$93*EXP(-Fperm_SI_Woolf2021!$J$9:$J$93*$C135*IF(BV$58=Fperm_SI_Woolf2021!$E$9:$E$93,1,EXP(LN((1.1*(Fperm_SI_Woolf2021!$E$9:$E$93-BV$58)-63.1579*EXP(-0.19*Fperm_SI_Woolf2021!$E$9:$E$93)+63.1579*EXP(-0.19*BV$58))/(Fperm_SI_Woolf2021!$E$9:$E$93-BV$58))*(BV$58-Fperm_SI_Woolf2021!$E$9:$E$93)/10))) + Fperm_SI_Woolf2021!$H$9:$H$93*EXP(-Fperm_SI_Woolf2021!$K$9:$K$93*$C135*IF(BV$58=Fperm_SI_Woolf2021!$E$9:$E$93,1,EXP(LN((1.1*(Fperm_SI_Woolf2021!$E$9:$E$93-BV$58)-63.1579*EXP(-0.19*Fperm_SI_Woolf2021!$E$9:$E$93)+63.1579*EXP(-0.19*BV$58))/(Fperm_SI_Woolf2021!$E$9:$E$93-BV$58))*(BV$58-Fperm_SI_Woolf2021!$E$9:$E$93)/10))),Fperm_SI_Woolf2021!$D$9:$D$93))</f>
        <v>0.14207662597600032</v>
      </c>
      <c r="BW135" s="51" cm="1">
        <f t="array" ref="BW135">MIN(1,SLOPE(Fperm_SI_Woolf2021!$F$9:$F$93*EXP(-Fperm_SI_Woolf2021!$I$9:$I$93*$C135*IF(BW$58=Fperm_SI_Woolf2021!$E$9:$E$93,1,EXP(LN((1.1*(Fperm_SI_Woolf2021!$E$9:$E$93-BW$58)-63.1579*EXP(-0.19*Fperm_SI_Woolf2021!$E$9:$E$93)+63.1579*EXP(-0.19*BW$58))/(Fperm_SI_Woolf2021!$E$9:$E$93-BW$58))*(BW$58-Fperm_SI_Woolf2021!$E$9:$E$93)/10))) + Fperm_SI_Woolf2021!$G$9:$G$93*EXP(-Fperm_SI_Woolf2021!$J$9:$J$93*$C135*IF(BW$58=Fperm_SI_Woolf2021!$E$9:$E$93,1,EXP(LN((1.1*(Fperm_SI_Woolf2021!$E$9:$E$93-BW$58)-63.1579*EXP(-0.19*Fperm_SI_Woolf2021!$E$9:$E$93)+63.1579*EXP(-0.19*BW$58))/(Fperm_SI_Woolf2021!$E$9:$E$93-BW$58))*(BW$58-Fperm_SI_Woolf2021!$E$9:$E$93)/10))) + Fperm_SI_Woolf2021!$H$9:$H$93*EXP(-Fperm_SI_Woolf2021!$K$9:$K$93*$C135*IF(BW$58=Fperm_SI_Woolf2021!$E$9:$E$93,1,EXP(LN((1.1*(Fperm_SI_Woolf2021!$E$9:$E$93-BW$58)-63.1579*EXP(-0.19*Fperm_SI_Woolf2021!$E$9:$E$93)+63.1579*EXP(-0.19*BW$58))/(Fperm_SI_Woolf2021!$E$9:$E$93-BW$58))*(BW$58-Fperm_SI_Woolf2021!$E$9:$E$93)/10))),Fperm_SI_Woolf2021!$D$9:$D$93)*BW$57+INTERCEPT(Fperm_SI_Woolf2021!$F$9:$F$93*EXP(-Fperm_SI_Woolf2021!$I$9:$I$93*$C135*IF(BW$58=Fperm_SI_Woolf2021!$E$9:$E$93,1,EXP(LN((1.1*(Fperm_SI_Woolf2021!$E$9:$E$93-BW$58)-63.1579*EXP(-0.19*Fperm_SI_Woolf2021!$E$9:$E$93)+63.1579*EXP(-0.19*BW$58))/(Fperm_SI_Woolf2021!$E$9:$E$93-BW$58))*(BW$58-Fperm_SI_Woolf2021!$E$9:$E$93)/10))) + Fperm_SI_Woolf2021!$G$9:$G$93*EXP(-Fperm_SI_Woolf2021!$J$9:$J$93*$C135*IF(BW$58=Fperm_SI_Woolf2021!$E$9:$E$93,1,EXP(LN((1.1*(Fperm_SI_Woolf2021!$E$9:$E$93-BW$58)-63.1579*EXP(-0.19*Fperm_SI_Woolf2021!$E$9:$E$93)+63.1579*EXP(-0.19*BW$58))/(Fperm_SI_Woolf2021!$E$9:$E$93-BW$58))*(BW$58-Fperm_SI_Woolf2021!$E$9:$E$93)/10))) + Fperm_SI_Woolf2021!$H$9:$H$93*EXP(-Fperm_SI_Woolf2021!$K$9:$K$93*$C135*IF(BW$58=Fperm_SI_Woolf2021!$E$9:$E$93,1,EXP(LN((1.1*(Fperm_SI_Woolf2021!$E$9:$E$93-BW$58)-63.1579*EXP(-0.19*Fperm_SI_Woolf2021!$E$9:$E$93)+63.1579*EXP(-0.19*BW$58))/(Fperm_SI_Woolf2021!$E$9:$E$93-BW$58))*(BW$58-Fperm_SI_Woolf2021!$E$9:$E$93)/10))),Fperm_SI_Woolf2021!$D$9:$D$93))</f>
        <v>0.12925439492445365</v>
      </c>
      <c r="BX135" s="51" cm="1">
        <f t="array" ref="BX135">MIN(1,SLOPE(Fperm_SI_Woolf2021!$F$9:$F$93*EXP(-Fperm_SI_Woolf2021!$I$9:$I$93*$C135*IF(BX$58=Fperm_SI_Woolf2021!$E$9:$E$93,1,EXP(LN((1.1*(Fperm_SI_Woolf2021!$E$9:$E$93-BX$58)-63.1579*EXP(-0.19*Fperm_SI_Woolf2021!$E$9:$E$93)+63.1579*EXP(-0.19*BX$58))/(Fperm_SI_Woolf2021!$E$9:$E$93-BX$58))*(BX$58-Fperm_SI_Woolf2021!$E$9:$E$93)/10))) + Fperm_SI_Woolf2021!$G$9:$G$93*EXP(-Fperm_SI_Woolf2021!$J$9:$J$93*$C135*IF(BX$58=Fperm_SI_Woolf2021!$E$9:$E$93,1,EXP(LN((1.1*(Fperm_SI_Woolf2021!$E$9:$E$93-BX$58)-63.1579*EXP(-0.19*Fperm_SI_Woolf2021!$E$9:$E$93)+63.1579*EXP(-0.19*BX$58))/(Fperm_SI_Woolf2021!$E$9:$E$93-BX$58))*(BX$58-Fperm_SI_Woolf2021!$E$9:$E$93)/10))) + Fperm_SI_Woolf2021!$H$9:$H$93*EXP(-Fperm_SI_Woolf2021!$K$9:$K$93*$C135*IF(BX$58=Fperm_SI_Woolf2021!$E$9:$E$93,1,EXP(LN((1.1*(Fperm_SI_Woolf2021!$E$9:$E$93-BX$58)-63.1579*EXP(-0.19*Fperm_SI_Woolf2021!$E$9:$E$93)+63.1579*EXP(-0.19*BX$58))/(Fperm_SI_Woolf2021!$E$9:$E$93-BX$58))*(BX$58-Fperm_SI_Woolf2021!$E$9:$E$93)/10))),Fperm_SI_Woolf2021!$D$9:$D$93)*BX$57+INTERCEPT(Fperm_SI_Woolf2021!$F$9:$F$93*EXP(-Fperm_SI_Woolf2021!$I$9:$I$93*$C135*IF(BX$58=Fperm_SI_Woolf2021!$E$9:$E$93,1,EXP(LN((1.1*(Fperm_SI_Woolf2021!$E$9:$E$93-BX$58)-63.1579*EXP(-0.19*Fperm_SI_Woolf2021!$E$9:$E$93)+63.1579*EXP(-0.19*BX$58))/(Fperm_SI_Woolf2021!$E$9:$E$93-BX$58))*(BX$58-Fperm_SI_Woolf2021!$E$9:$E$93)/10))) + Fperm_SI_Woolf2021!$G$9:$G$93*EXP(-Fperm_SI_Woolf2021!$J$9:$J$93*$C135*IF(BX$58=Fperm_SI_Woolf2021!$E$9:$E$93,1,EXP(LN((1.1*(Fperm_SI_Woolf2021!$E$9:$E$93-BX$58)-63.1579*EXP(-0.19*Fperm_SI_Woolf2021!$E$9:$E$93)+63.1579*EXP(-0.19*BX$58))/(Fperm_SI_Woolf2021!$E$9:$E$93-BX$58))*(BX$58-Fperm_SI_Woolf2021!$E$9:$E$93)/10))) + Fperm_SI_Woolf2021!$H$9:$H$93*EXP(-Fperm_SI_Woolf2021!$K$9:$K$93*$C135*IF(BX$58=Fperm_SI_Woolf2021!$E$9:$E$93,1,EXP(LN((1.1*(Fperm_SI_Woolf2021!$E$9:$E$93-BX$58)-63.1579*EXP(-0.19*Fperm_SI_Woolf2021!$E$9:$E$93)+63.1579*EXP(-0.19*BX$58))/(Fperm_SI_Woolf2021!$E$9:$E$93-BX$58))*(BX$58-Fperm_SI_Woolf2021!$E$9:$E$93)/10))),Fperm_SI_Woolf2021!$D$9:$D$93))</f>
        <v>0.116432163872907</v>
      </c>
      <c r="BY135" s="51" cm="1">
        <f t="array" ref="BY135">MIN(1,SLOPE(Fperm_SI_Woolf2021!$F$9:$F$93*EXP(-Fperm_SI_Woolf2021!$I$9:$I$93*$C135*IF(BY$58=Fperm_SI_Woolf2021!$E$9:$E$93,1,EXP(LN((1.1*(Fperm_SI_Woolf2021!$E$9:$E$93-BY$58)-63.1579*EXP(-0.19*Fperm_SI_Woolf2021!$E$9:$E$93)+63.1579*EXP(-0.19*BY$58))/(Fperm_SI_Woolf2021!$E$9:$E$93-BY$58))*(BY$58-Fperm_SI_Woolf2021!$E$9:$E$93)/10))) + Fperm_SI_Woolf2021!$G$9:$G$93*EXP(-Fperm_SI_Woolf2021!$J$9:$J$93*$C135*IF(BY$58=Fperm_SI_Woolf2021!$E$9:$E$93,1,EXP(LN((1.1*(Fperm_SI_Woolf2021!$E$9:$E$93-BY$58)-63.1579*EXP(-0.19*Fperm_SI_Woolf2021!$E$9:$E$93)+63.1579*EXP(-0.19*BY$58))/(Fperm_SI_Woolf2021!$E$9:$E$93-BY$58))*(BY$58-Fperm_SI_Woolf2021!$E$9:$E$93)/10))) + Fperm_SI_Woolf2021!$H$9:$H$93*EXP(-Fperm_SI_Woolf2021!$K$9:$K$93*$C135*IF(BY$58=Fperm_SI_Woolf2021!$E$9:$E$93,1,EXP(LN((1.1*(Fperm_SI_Woolf2021!$E$9:$E$93-BY$58)-63.1579*EXP(-0.19*Fperm_SI_Woolf2021!$E$9:$E$93)+63.1579*EXP(-0.19*BY$58))/(Fperm_SI_Woolf2021!$E$9:$E$93-BY$58))*(BY$58-Fperm_SI_Woolf2021!$E$9:$E$93)/10))),Fperm_SI_Woolf2021!$D$9:$D$93)*BY$57+INTERCEPT(Fperm_SI_Woolf2021!$F$9:$F$93*EXP(-Fperm_SI_Woolf2021!$I$9:$I$93*$C135*IF(BY$58=Fperm_SI_Woolf2021!$E$9:$E$93,1,EXP(LN((1.1*(Fperm_SI_Woolf2021!$E$9:$E$93-BY$58)-63.1579*EXP(-0.19*Fperm_SI_Woolf2021!$E$9:$E$93)+63.1579*EXP(-0.19*BY$58))/(Fperm_SI_Woolf2021!$E$9:$E$93-BY$58))*(BY$58-Fperm_SI_Woolf2021!$E$9:$E$93)/10))) + Fperm_SI_Woolf2021!$G$9:$G$93*EXP(-Fperm_SI_Woolf2021!$J$9:$J$93*$C135*IF(BY$58=Fperm_SI_Woolf2021!$E$9:$E$93,1,EXP(LN((1.1*(Fperm_SI_Woolf2021!$E$9:$E$93-BY$58)-63.1579*EXP(-0.19*Fperm_SI_Woolf2021!$E$9:$E$93)+63.1579*EXP(-0.19*BY$58))/(Fperm_SI_Woolf2021!$E$9:$E$93-BY$58))*(BY$58-Fperm_SI_Woolf2021!$E$9:$E$93)/10))) + Fperm_SI_Woolf2021!$H$9:$H$93*EXP(-Fperm_SI_Woolf2021!$K$9:$K$93*$C135*IF(BY$58=Fperm_SI_Woolf2021!$E$9:$E$93,1,EXP(LN((1.1*(Fperm_SI_Woolf2021!$E$9:$E$93-BY$58)-63.1579*EXP(-0.19*Fperm_SI_Woolf2021!$E$9:$E$93)+63.1579*EXP(-0.19*BY$58))/(Fperm_SI_Woolf2021!$E$9:$E$93-BY$58))*(BY$58-Fperm_SI_Woolf2021!$E$9:$E$93)/10))),Fperm_SI_Woolf2021!$D$9:$D$93))</f>
        <v>0.10360993282136036</v>
      </c>
      <c r="BZ135" s="51" cm="1">
        <f t="array" ref="BZ135">MIN(1,SLOPE(Fperm_SI_Woolf2021!$F$9:$F$93*EXP(-Fperm_SI_Woolf2021!$I$9:$I$93*$C135*IF(BZ$58=Fperm_SI_Woolf2021!$E$9:$E$93,1,EXP(LN((1.1*(Fperm_SI_Woolf2021!$E$9:$E$93-BZ$58)-63.1579*EXP(-0.19*Fperm_SI_Woolf2021!$E$9:$E$93)+63.1579*EXP(-0.19*BZ$58))/(Fperm_SI_Woolf2021!$E$9:$E$93-BZ$58))*(BZ$58-Fperm_SI_Woolf2021!$E$9:$E$93)/10))) + Fperm_SI_Woolf2021!$G$9:$G$93*EXP(-Fperm_SI_Woolf2021!$J$9:$J$93*$C135*IF(BZ$58=Fperm_SI_Woolf2021!$E$9:$E$93,1,EXP(LN((1.1*(Fperm_SI_Woolf2021!$E$9:$E$93-BZ$58)-63.1579*EXP(-0.19*Fperm_SI_Woolf2021!$E$9:$E$93)+63.1579*EXP(-0.19*BZ$58))/(Fperm_SI_Woolf2021!$E$9:$E$93-BZ$58))*(BZ$58-Fperm_SI_Woolf2021!$E$9:$E$93)/10))) + Fperm_SI_Woolf2021!$H$9:$H$93*EXP(-Fperm_SI_Woolf2021!$K$9:$K$93*$C135*IF(BZ$58=Fperm_SI_Woolf2021!$E$9:$E$93,1,EXP(LN((1.1*(Fperm_SI_Woolf2021!$E$9:$E$93-BZ$58)-63.1579*EXP(-0.19*Fperm_SI_Woolf2021!$E$9:$E$93)+63.1579*EXP(-0.19*BZ$58))/(Fperm_SI_Woolf2021!$E$9:$E$93-BZ$58))*(BZ$58-Fperm_SI_Woolf2021!$E$9:$E$93)/10))),Fperm_SI_Woolf2021!$D$9:$D$93)*BZ$57+INTERCEPT(Fperm_SI_Woolf2021!$F$9:$F$93*EXP(-Fperm_SI_Woolf2021!$I$9:$I$93*$C135*IF(BZ$58=Fperm_SI_Woolf2021!$E$9:$E$93,1,EXP(LN((1.1*(Fperm_SI_Woolf2021!$E$9:$E$93-BZ$58)-63.1579*EXP(-0.19*Fperm_SI_Woolf2021!$E$9:$E$93)+63.1579*EXP(-0.19*BZ$58))/(Fperm_SI_Woolf2021!$E$9:$E$93-BZ$58))*(BZ$58-Fperm_SI_Woolf2021!$E$9:$E$93)/10))) + Fperm_SI_Woolf2021!$G$9:$G$93*EXP(-Fperm_SI_Woolf2021!$J$9:$J$93*$C135*IF(BZ$58=Fperm_SI_Woolf2021!$E$9:$E$93,1,EXP(LN((1.1*(Fperm_SI_Woolf2021!$E$9:$E$93-BZ$58)-63.1579*EXP(-0.19*Fperm_SI_Woolf2021!$E$9:$E$93)+63.1579*EXP(-0.19*BZ$58))/(Fperm_SI_Woolf2021!$E$9:$E$93-BZ$58))*(BZ$58-Fperm_SI_Woolf2021!$E$9:$E$93)/10))) + Fperm_SI_Woolf2021!$H$9:$H$93*EXP(-Fperm_SI_Woolf2021!$K$9:$K$93*$C135*IF(BZ$58=Fperm_SI_Woolf2021!$E$9:$E$93,1,EXP(LN((1.1*(Fperm_SI_Woolf2021!$E$9:$E$93-BZ$58)-63.1579*EXP(-0.19*Fperm_SI_Woolf2021!$E$9:$E$93)+63.1579*EXP(-0.19*BZ$58))/(Fperm_SI_Woolf2021!$E$9:$E$93-BZ$58))*(BZ$58-Fperm_SI_Woolf2021!$E$9:$E$93)/10))),Fperm_SI_Woolf2021!$D$9:$D$93))</f>
        <v>9.0787701769813683E-2</v>
      </c>
    </row>
    <row r="136" spans="3:78" x14ac:dyDescent="0.2">
      <c r="C136" s="48">
        <v>760</v>
      </c>
      <c r="D136" s="51" cm="1">
        <f t="array" ref="D136">MIN(1,SLOPE(Fperm_SI_Woolf2021!$F$9:$F$93*EXP(-Fperm_SI_Woolf2021!$I$9:$I$93*$C136*IF(D$58=Fperm_SI_Woolf2021!$E$9:$E$93,1,EXP(LN((1.1*(Fperm_SI_Woolf2021!$E$9:$E$93-D$58)-63.1579*EXP(-0.19*Fperm_SI_Woolf2021!$E$9:$E$93)+63.1579*EXP(-0.19*D$58))/(Fperm_SI_Woolf2021!$E$9:$E$93-D$58))*(D$58-Fperm_SI_Woolf2021!$E$9:$E$93)/10))) + Fperm_SI_Woolf2021!$G$9:$G$93*EXP(-Fperm_SI_Woolf2021!$J$9:$J$93*$C136*IF(D$58=Fperm_SI_Woolf2021!$E$9:$E$93,1,EXP(LN((1.1*(Fperm_SI_Woolf2021!$E$9:$E$93-D$58)-63.1579*EXP(-0.19*Fperm_SI_Woolf2021!$E$9:$E$93)+63.1579*EXP(-0.19*D$58))/(Fperm_SI_Woolf2021!$E$9:$E$93-D$58))*(D$58-Fperm_SI_Woolf2021!$E$9:$E$93)/10))) + Fperm_SI_Woolf2021!$H$9:$H$93*EXP(-Fperm_SI_Woolf2021!$K$9:$K$93*$C136*IF(D$58=Fperm_SI_Woolf2021!$E$9:$E$93,1,EXP(LN((1.1*(Fperm_SI_Woolf2021!$E$9:$E$93-D$58)-63.1579*EXP(-0.19*Fperm_SI_Woolf2021!$E$9:$E$93)+63.1579*EXP(-0.19*D$58))/(Fperm_SI_Woolf2021!$E$9:$E$93-D$58))*(D$58-Fperm_SI_Woolf2021!$E$9:$E$93)/10))),Fperm_SI_Woolf2021!$D$9:$D$93)*D$57+INTERCEPT(Fperm_SI_Woolf2021!$F$9:$F$93*EXP(-Fperm_SI_Woolf2021!$I$9:$I$93*$C136*IF(D$58=Fperm_SI_Woolf2021!$E$9:$E$93,1,EXP(LN((1.1*(Fperm_SI_Woolf2021!$E$9:$E$93-D$58)-63.1579*EXP(-0.19*Fperm_SI_Woolf2021!$E$9:$E$93)+63.1579*EXP(-0.19*D$58))/(Fperm_SI_Woolf2021!$E$9:$E$93-D$58))*(D$58-Fperm_SI_Woolf2021!$E$9:$E$93)/10))) + Fperm_SI_Woolf2021!$G$9:$G$93*EXP(-Fperm_SI_Woolf2021!$J$9:$J$93*$C136*IF(D$58=Fperm_SI_Woolf2021!$E$9:$E$93,1,EXP(LN((1.1*(Fperm_SI_Woolf2021!$E$9:$E$93-D$58)-63.1579*EXP(-0.19*Fperm_SI_Woolf2021!$E$9:$E$93)+63.1579*EXP(-0.19*D$58))/(Fperm_SI_Woolf2021!$E$9:$E$93-D$58))*(D$58-Fperm_SI_Woolf2021!$E$9:$E$93)/10))) + Fperm_SI_Woolf2021!$H$9:$H$93*EXP(-Fperm_SI_Woolf2021!$K$9:$K$93*$C136*IF(D$58=Fperm_SI_Woolf2021!$E$9:$E$93,1,EXP(LN((1.1*(Fperm_SI_Woolf2021!$E$9:$E$93-D$58)-63.1579*EXP(-0.19*Fperm_SI_Woolf2021!$E$9:$E$93)+63.1579*EXP(-0.19*D$58))/(Fperm_SI_Woolf2021!$E$9:$E$93-D$58))*(D$58-Fperm_SI_Woolf2021!$E$9:$E$93)/10))),Fperm_SI_Woolf2021!$D$9:$D$93))</f>
        <v>0.85646030070604418</v>
      </c>
      <c r="E136" s="51" cm="1">
        <f t="array" ref="E136">MIN(1,SLOPE(Fperm_SI_Woolf2021!$F$9:$F$93*EXP(-Fperm_SI_Woolf2021!$I$9:$I$93*$C136*IF(E$58=Fperm_SI_Woolf2021!$E$9:$E$93,1,EXP(LN((1.1*(Fperm_SI_Woolf2021!$E$9:$E$93-E$58)-63.1579*EXP(-0.19*Fperm_SI_Woolf2021!$E$9:$E$93)+63.1579*EXP(-0.19*E$58))/(Fperm_SI_Woolf2021!$E$9:$E$93-E$58))*(E$58-Fperm_SI_Woolf2021!$E$9:$E$93)/10))) + Fperm_SI_Woolf2021!$G$9:$G$93*EXP(-Fperm_SI_Woolf2021!$J$9:$J$93*$C136*IF(E$58=Fperm_SI_Woolf2021!$E$9:$E$93,1,EXP(LN((1.1*(Fperm_SI_Woolf2021!$E$9:$E$93-E$58)-63.1579*EXP(-0.19*Fperm_SI_Woolf2021!$E$9:$E$93)+63.1579*EXP(-0.19*E$58))/(Fperm_SI_Woolf2021!$E$9:$E$93-E$58))*(E$58-Fperm_SI_Woolf2021!$E$9:$E$93)/10))) + Fperm_SI_Woolf2021!$H$9:$H$93*EXP(-Fperm_SI_Woolf2021!$K$9:$K$93*$C136*IF(E$58=Fperm_SI_Woolf2021!$E$9:$E$93,1,EXP(LN((1.1*(Fperm_SI_Woolf2021!$E$9:$E$93-E$58)-63.1579*EXP(-0.19*Fperm_SI_Woolf2021!$E$9:$E$93)+63.1579*EXP(-0.19*E$58))/(Fperm_SI_Woolf2021!$E$9:$E$93-E$58))*(E$58-Fperm_SI_Woolf2021!$E$9:$E$93)/10))),Fperm_SI_Woolf2021!$D$9:$D$93)*E$57+INTERCEPT(Fperm_SI_Woolf2021!$F$9:$F$93*EXP(-Fperm_SI_Woolf2021!$I$9:$I$93*$C136*IF(E$58=Fperm_SI_Woolf2021!$E$9:$E$93,1,EXP(LN((1.1*(Fperm_SI_Woolf2021!$E$9:$E$93-E$58)-63.1579*EXP(-0.19*Fperm_SI_Woolf2021!$E$9:$E$93)+63.1579*EXP(-0.19*E$58))/(Fperm_SI_Woolf2021!$E$9:$E$93-E$58))*(E$58-Fperm_SI_Woolf2021!$E$9:$E$93)/10))) + Fperm_SI_Woolf2021!$G$9:$G$93*EXP(-Fperm_SI_Woolf2021!$J$9:$J$93*$C136*IF(E$58=Fperm_SI_Woolf2021!$E$9:$E$93,1,EXP(LN((1.1*(Fperm_SI_Woolf2021!$E$9:$E$93-E$58)-63.1579*EXP(-0.19*Fperm_SI_Woolf2021!$E$9:$E$93)+63.1579*EXP(-0.19*E$58))/(Fperm_SI_Woolf2021!$E$9:$E$93-E$58))*(E$58-Fperm_SI_Woolf2021!$E$9:$E$93)/10))) + Fperm_SI_Woolf2021!$H$9:$H$93*EXP(-Fperm_SI_Woolf2021!$K$9:$K$93*$C136*IF(E$58=Fperm_SI_Woolf2021!$E$9:$E$93,1,EXP(LN((1.1*(Fperm_SI_Woolf2021!$E$9:$E$93-E$58)-63.1579*EXP(-0.19*Fperm_SI_Woolf2021!$E$9:$E$93)+63.1579*EXP(-0.19*E$58))/(Fperm_SI_Woolf2021!$E$9:$E$93-E$58))*(E$58-Fperm_SI_Woolf2021!$E$9:$E$93)/10))),Fperm_SI_Woolf2021!$D$9:$D$93))</f>
        <v>0.82424653388756042</v>
      </c>
      <c r="F136" s="51" cm="1">
        <f t="array" ref="F136">MIN(1,SLOPE(Fperm_SI_Woolf2021!$F$9:$F$93*EXP(-Fperm_SI_Woolf2021!$I$9:$I$93*$C136*IF(F$58=Fperm_SI_Woolf2021!$E$9:$E$93,1,EXP(LN((1.1*(Fperm_SI_Woolf2021!$E$9:$E$93-F$58)-63.1579*EXP(-0.19*Fperm_SI_Woolf2021!$E$9:$E$93)+63.1579*EXP(-0.19*F$58))/(Fperm_SI_Woolf2021!$E$9:$E$93-F$58))*(F$58-Fperm_SI_Woolf2021!$E$9:$E$93)/10))) + Fperm_SI_Woolf2021!$G$9:$G$93*EXP(-Fperm_SI_Woolf2021!$J$9:$J$93*$C136*IF(F$58=Fperm_SI_Woolf2021!$E$9:$E$93,1,EXP(LN((1.1*(Fperm_SI_Woolf2021!$E$9:$E$93-F$58)-63.1579*EXP(-0.19*Fperm_SI_Woolf2021!$E$9:$E$93)+63.1579*EXP(-0.19*F$58))/(Fperm_SI_Woolf2021!$E$9:$E$93-F$58))*(F$58-Fperm_SI_Woolf2021!$E$9:$E$93)/10))) + Fperm_SI_Woolf2021!$H$9:$H$93*EXP(-Fperm_SI_Woolf2021!$K$9:$K$93*$C136*IF(F$58=Fperm_SI_Woolf2021!$E$9:$E$93,1,EXP(LN((1.1*(Fperm_SI_Woolf2021!$E$9:$E$93-F$58)-63.1579*EXP(-0.19*Fperm_SI_Woolf2021!$E$9:$E$93)+63.1579*EXP(-0.19*F$58))/(Fperm_SI_Woolf2021!$E$9:$E$93-F$58))*(F$58-Fperm_SI_Woolf2021!$E$9:$E$93)/10))),Fperm_SI_Woolf2021!$D$9:$D$93)*F$57+INTERCEPT(Fperm_SI_Woolf2021!$F$9:$F$93*EXP(-Fperm_SI_Woolf2021!$I$9:$I$93*$C136*IF(F$58=Fperm_SI_Woolf2021!$E$9:$E$93,1,EXP(LN((1.1*(Fperm_SI_Woolf2021!$E$9:$E$93-F$58)-63.1579*EXP(-0.19*Fperm_SI_Woolf2021!$E$9:$E$93)+63.1579*EXP(-0.19*F$58))/(Fperm_SI_Woolf2021!$E$9:$E$93-F$58))*(F$58-Fperm_SI_Woolf2021!$E$9:$E$93)/10))) + Fperm_SI_Woolf2021!$G$9:$G$93*EXP(-Fperm_SI_Woolf2021!$J$9:$J$93*$C136*IF(F$58=Fperm_SI_Woolf2021!$E$9:$E$93,1,EXP(LN((1.1*(Fperm_SI_Woolf2021!$E$9:$E$93-F$58)-63.1579*EXP(-0.19*Fperm_SI_Woolf2021!$E$9:$E$93)+63.1579*EXP(-0.19*F$58))/(Fperm_SI_Woolf2021!$E$9:$E$93-F$58))*(F$58-Fperm_SI_Woolf2021!$E$9:$E$93)/10))) + Fperm_SI_Woolf2021!$H$9:$H$93*EXP(-Fperm_SI_Woolf2021!$K$9:$K$93*$C136*IF(F$58=Fperm_SI_Woolf2021!$E$9:$E$93,1,EXP(LN((1.1*(Fperm_SI_Woolf2021!$E$9:$E$93-F$58)-63.1579*EXP(-0.19*Fperm_SI_Woolf2021!$E$9:$E$93)+63.1579*EXP(-0.19*F$58))/(Fperm_SI_Woolf2021!$E$9:$E$93-F$58))*(F$58-Fperm_SI_Woolf2021!$E$9:$E$93)/10))),Fperm_SI_Woolf2021!$D$9:$D$93))</f>
        <v>0.79203276706907677</v>
      </c>
      <c r="G136" s="51" cm="1">
        <f t="array" ref="G136">MIN(1,SLOPE(Fperm_SI_Woolf2021!$F$9:$F$93*EXP(-Fperm_SI_Woolf2021!$I$9:$I$93*$C136*IF(G$58=Fperm_SI_Woolf2021!$E$9:$E$93,1,EXP(LN((1.1*(Fperm_SI_Woolf2021!$E$9:$E$93-G$58)-63.1579*EXP(-0.19*Fperm_SI_Woolf2021!$E$9:$E$93)+63.1579*EXP(-0.19*G$58))/(Fperm_SI_Woolf2021!$E$9:$E$93-G$58))*(G$58-Fperm_SI_Woolf2021!$E$9:$E$93)/10))) + Fperm_SI_Woolf2021!$G$9:$G$93*EXP(-Fperm_SI_Woolf2021!$J$9:$J$93*$C136*IF(G$58=Fperm_SI_Woolf2021!$E$9:$E$93,1,EXP(LN((1.1*(Fperm_SI_Woolf2021!$E$9:$E$93-G$58)-63.1579*EXP(-0.19*Fperm_SI_Woolf2021!$E$9:$E$93)+63.1579*EXP(-0.19*G$58))/(Fperm_SI_Woolf2021!$E$9:$E$93-G$58))*(G$58-Fperm_SI_Woolf2021!$E$9:$E$93)/10))) + Fperm_SI_Woolf2021!$H$9:$H$93*EXP(-Fperm_SI_Woolf2021!$K$9:$K$93*$C136*IF(G$58=Fperm_SI_Woolf2021!$E$9:$E$93,1,EXP(LN((1.1*(Fperm_SI_Woolf2021!$E$9:$E$93-G$58)-63.1579*EXP(-0.19*Fperm_SI_Woolf2021!$E$9:$E$93)+63.1579*EXP(-0.19*G$58))/(Fperm_SI_Woolf2021!$E$9:$E$93-G$58))*(G$58-Fperm_SI_Woolf2021!$E$9:$E$93)/10))),Fperm_SI_Woolf2021!$D$9:$D$93)*G$57+INTERCEPT(Fperm_SI_Woolf2021!$F$9:$F$93*EXP(-Fperm_SI_Woolf2021!$I$9:$I$93*$C136*IF(G$58=Fperm_SI_Woolf2021!$E$9:$E$93,1,EXP(LN((1.1*(Fperm_SI_Woolf2021!$E$9:$E$93-G$58)-63.1579*EXP(-0.19*Fperm_SI_Woolf2021!$E$9:$E$93)+63.1579*EXP(-0.19*G$58))/(Fperm_SI_Woolf2021!$E$9:$E$93-G$58))*(G$58-Fperm_SI_Woolf2021!$E$9:$E$93)/10))) + Fperm_SI_Woolf2021!$G$9:$G$93*EXP(-Fperm_SI_Woolf2021!$J$9:$J$93*$C136*IF(G$58=Fperm_SI_Woolf2021!$E$9:$E$93,1,EXP(LN((1.1*(Fperm_SI_Woolf2021!$E$9:$E$93-G$58)-63.1579*EXP(-0.19*Fperm_SI_Woolf2021!$E$9:$E$93)+63.1579*EXP(-0.19*G$58))/(Fperm_SI_Woolf2021!$E$9:$E$93-G$58))*(G$58-Fperm_SI_Woolf2021!$E$9:$E$93)/10))) + Fperm_SI_Woolf2021!$H$9:$H$93*EXP(-Fperm_SI_Woolf2021!$K$9:$K$93*$C136*IF(G$58=Fperm_SI_Woolf2021!$E$9:$E$93,1,EXP(LN((1.1*(Fperm_SI_Woolf2021!$E$9:$E$93-G$58)-63.1579*EXP(-0.19*Fperm_SI_Woolf2021!$E$9:$E$93)+63.1579*EXP(-0.19*G$58))/(Fperm_SI_Woolf2021!$E$9:$E$93-G$58))*(G$58-Fperm_SI_Woolf2021!$E$9:$E$93)/10))),Fperm_SI_Woolf2021!$D$9:$D$93))</f>
        <v>0.75981900025059312</v>
      </c>
      <c r="H136" s="51" cm="1">
        <f t="array" ref="H136">MIN(1,SLOPE(Fperm_SI_Woolf2021!$F$9:$F$93*EXP(-Fperm_SI_Woolf2021!$I$9:$I$93*$C136*IF(H$58=Fperm_SI_Woolf2021!$E$9:$E$93,1,EXP(LN((1.1*(Fperm_SI_Woolf2021!$E$9:$E$93-H$58)-63.1579*EXP(-0.19*Fperm_SI_Woolf2021!$E$9:$E$93)+63.1579*EXP(-0.19*H$58))/(Fperm_SI_Woolf2021!$E$9:$E$93-H$58))*(H$58-Fperm_SI_Woolf2021!$E$9:$E$93)/10))) + Fperm_SI_Woolf2021!$G$9:$G$93*EXP(-Fperm_SI_Woolf2021!$J$9:$J$93*$C136*IF(H$58=Fperm_SI_Woolf2021!$E$9:$E$93,1,EXP(LN((1.1*(Fperm_SI_Woolf2021!$E$9:$E$93-H$58)-63.1579*EXP(-0.19*Fperm_SI_Woolf2021!$E$9:$E$93)+63.1579*EXP(-0.19*H$58))/(Fperm_SI_Woolf2021!$E$9:$E$93-H$58))*(H$58-Fperm_SI_Woolf2021!$E$9:$E$93)/10))) + Fperm_SI_Woolf2021!$H$9:$H$93*EXP(-Fperm_SI_Woolf2021!$K$9:$K$93*$C136*IF(H$58=Fperm_SI_Woolf2021!$E$9:$E$93,1,EXP(LN((1.1*(Fperm_SI_Woolf2021!$E$9:$E$93-H$58)-63.1579*EXP(-0.19*Fperm_SI_Woolf2021!$E$9:$E$93)+63.1579*EXP(-0.19*H$58))/(Fperm_SI_Woolf2021!$E$9:$E$93-H$58))*(H$58-Fperm_SI_Woolf2021!$E$9:$E$93)/10))),Fperm_SI_Woolf2021!$D$9:$D$93)*H$57+INTERCEPT(Fperm_SI_Woolf2021!$F$9:$F$93*EXP(-Fperm_SI_Woolf2021!$I$9:$I$93*$C136*IF(H$58=Fperm_SI_Woolf2021!$E$9:$E$93,1,EXP(LN((1.1*(Fperm_SI_Woolf2021!$E$9:$E$93-H$58)-63.1579*EXP(-0.19*Fperm_SI_Woolf2021!$E$9:$E$93)+63.1579*EXP(-0.19*H$58))/(Fperm_SI_Woolf2021!$E$9:$E$93-H$58))*(H$58-Fperm_SI_Woolf2021!$E$9:$E$93)/10))) + Fperm_SI_Woolf2021!$G$9:$G$93*EXP(-Fperm_SI_Woolf2021!$J$9:$J$93*$C136*IF(H$58=Fperm_SI_Woolf2021!$E$9:$E$93,1,EXP(LN((1.1*(Fperm_SI_Woolf2021!$E$9:$E$93-H$58)-63.1579*EXP(-0.19*Fperm_SI_Woolf2021!$E$9:$E$93)+63.1579*EXP(-0.19*H$58))/(Fperm_SI_Woolf2021!$E$9:$E$93-H$58))*(H$58-Fperm_SI_Woolf2021!$E$9:$E$93)/10))) + Fperm_SI_Woolf2021!$H$9:$H$93*EXP(-Fperm_SI_Woolf2021!$K$9:$K$93*$C136*IF(H$58=Fperm_SI_Woolf2021!$E$9:$E$93,1,EXP(LN((1.1*(Fperm_SI_Woolf2021!$E$9:$E$93-H$58)-63.1579*EXP(-0.19*Fperm_SI_Woolf2021!$E$9:$E$93)+63.1579*EXP(-0.19*H$58))/(Fperm_SI_Woolf2021!$E$9:$E$93-H$58))*(H$58-Fperm_SI_Woolf2021!$E$9:$E$93)/10))),Fperm_SI_Woolf2021!$D$9:$D$93))</f>
        <v>0.72760523343210937</v>
      </c>
      <c r="I136" s="51" cm="1">
        <f t="array" ref="I136">MIN(1,SLOPE(Fperm_SI_Woolf2021!$F$9:$F$93*EXP(-Fperm_SI_Woolf2021!$I$9:$I$93*$C136*IF(I$58=Fperm_SI_Woolf2021!$E$9:$E$93,1,EXP(LN((1.1*(Fperm_SI_Woolf2021!$E$9:$E$93-I$58)-63.1579*EXP(-0.19*Fperm_SI_Woolf2021!$E$9:$E$93)+63.1579*EXP(-0.19*I$58))/(Fperm_SI_Woolf2021!$E$9:$E$93-I$58))*(I$58-Fperm_SI_Woolf2021!$E$9:$E$93)/10))) + Fperm_SI_Woolf2021!$G$9:$G$93*EXP(-Fperm_SI_Woolf2021!$J$9:$J$93*$C136*IF(I$58=Fperm_SI_Woolf2021!$E$9:$E$93,1,EXP(LN((1.1*(Fperm_SI_Woolf2021!$E$9:$E$93-I$58)-63.1579*EXP(-0.19*Fperm_SI_Woolf2021!$E$9:$E$93)+63.1579*EXP(-0.19*I$58))/(Fperm_SI_Woolf2021!$E$9:$E$93-I$58))*(I$58-Fperm_SI_Woolf2021!$E$9:$E$93)/10))) + Fperm_SI_Woolf2021!$H$9:$H$93*EXP(-Fperm_SI_Woolf2021!$K$9:$K$93*$C136*IF(I$58=Fperm_SI_Woolf2021!$E$9:$E$93,1,EXP(LN((1.1*(Fperm_SI_Woolf2021!$E$9:$E$93-I$58)-63.1579*EXP(-0.19*Fperm_SI_Woolf2021!$E$9:$E$93)+63.1579*EXP(-0.19*I$58))/(Fperm_SI_Woolf2021!$E$9:$E$93-I$58))*(I$58-Fperm_SI_Woolf2021!$E$9:$E$93)/10))),Fperm_SI_Woolf2021!$D$9:$D$93)*I$57+INTERCEPT(Fperm_SI_Woolf2021!$F$9:$F$93*EXP(-Fperm_SI_Woolf2021!$I$9:$I$93*$C136*IF(I$58=Fperm_SI_Woolf2021!$E$9:$E$93,1,EXP(LN((1.1*(Fperm_SI_Woolf2021!$E$9:$E$93-I$58)-63.1579*EXP(-0.19*Fperm_SI_Woolf2021!$E$9:$E$93)+63.1579*EXP(-0.19*I$58))/(Fperm_SI_Woolf2021!$E$9:$E$93-I$58))*(I$58-Fperm_SI_Woolf2021!$E$9:$E$93)/10))) + Fperm_SI_Woolf2021!$G$9:$G$93*EXP(-Fperm_SI_Woolf2021!$J$9:$J$93*$C136*IF(I$58=Fperm_SI_Woolf2021!$E$9:$E$93,1,EXP(LN((1.1*(Fperm_SI_Woolf2021!$E$9:$E$93-I$58)-63.1579*EXP(-0.19*Fperm_SI_Woolf2021!$E$9:$E$93)+63.1579*EXP(-0.19*I$58))/(Fperm_SI_Woolf2021!$E$9:$E$93-I$58))*(I$58-Fperm_SI_Woolf2021!$E$9:$E$93)/10))) + Fperm_SI_Woolf2021!$H$9:$H$93*EXP(-Fperm_SI_Woolf2021!$K$9:$K$93*$C136*IF(I$58=Fperm_SI_Woolf2021!$E$9:$E$93,1,EXP(LN((1.1*(Fperm_SI_Woolf2021!$E$9:$E$93-I$58)-63.1579*EXP(-0.19*Fperm_SI_Woolf2021!$E$9:$E$93)+63.1579*EXP(-0.19*I$58))/(Fperm_SI_Woolf2021!$E$9:$E$93-I$58))*(I$58-Fperm_SI_Woolf2021!$E$9:$E$93)/10))),Fperm_SI_Woolf2021!$D$9:$D$93))</f>
        <v>0.69539146661362572</v>
      </c>
      <c r="J136" s="51" cm="1">
        <f t="array" ref="J136">MIN(1,SLOPE(Fperm_SI_Woolf2021!$F$9:$F$93*EXP(-Fperm_SI_Woolf2021!$I$9:$I$93*$C136*IF(J$58=Fperm_SI_Woolf2021!$E$9:$E$93,1,EXP(LN((1.1*(Fperm_SI_Woolf2021!$E$9:$E$93-J$58)-63.1579*EXP(-0.19*Fperm_SI_Woolf2021!$E$9:$E$93)+63.1579*EXP(-0.19*J$58))/(Fperm_SI_Woolf2021!$E$9:$E$93-J$58))*(J$58-Fperm_SI_Woolf2021!$E$9:$E$93)/10))) + Fperm_SI_Woolf2021!$G$9:$G$93*EXP(-Fperm_SI_Woolf2021!$J$9:$J$93*$C136*IF(J$58=Fperm_SI_Woolf2021!$E$9:$E$93,1,EXP(LN((1.1*(Fperm_SI_Woolf2021!$E$9:$E$93-J$58)-63.1579*EXP(-0.19*Fperm_SI_Woolf2021!$E$9:$E$93)+63.1579*EXP(-0.19*J$58))/(Fperm_SI_Woolf2021!$E$9:$E$93-J$58))*(J$58-Fperm_SI_Woolf2021!$E$9:$E$93)/10))) + Fperm_SI_Woolf2021!$H$9:$H$93*EXP(-Fperm_SI_Woolf2021!$K$9:$K$93*$C136*IF(J$58=Fperm_SI_Woolf2021!$E$9:$E$93,1,EXP(LN((1.1*(Fperm_SI_Woolf2021!$E$9:$E$93-J$58)-63.1579*EXP(-0.19*Fperm_SI_Woolf2021!$E$9:$E$93)+63.1579*EXP(-0.19*J$58))/(Fperm_SI_Woolf2021!$E$9:$E$93-J$58))*(J$58-Fperm_SI_Woolf2021!$E$9:$E$93)/10))),Fperm_SI_Woolf2021!$D$9:$D$93)*J$57+INTERCEPT(Fperm_SI_Woolf2021!$F$9:$F$93*EXP(-Fperm_SI_Woolf2021!$I$9:$I$93*$C136*IF(J$58=Fperm_SI_Woolf2021!$E$9:$E$93,1,EXP(LN((1.1*(Fperm_SI_Woolf2021!$E$9:$E$93-J$58)-63.1579*EXP(-0.19*Fperm_SI_Woolf2021!$E$9:$E$93)+63.1579*EXP(-0.19*J$58))/(Fperm_SI_Woolf2021!$E$9:$E$93-J$58))*(J$58-Fperm_SI_Woolf2021!$E$9:$E$93)/10))) + Fperm_SI_Woolf2021!$G$9:$G$93*EXP(-Fperm_SI_Woolf2021!$J$9:$J$93*$C136*IF(J$58=Fperm_SI_Woolf2021!$E$9:$E$93,1,EXP(LN((1.1*(Fperm_SI_Woolf2021!$E$9:$E$93-J$58)-63.1579*EXP(-0.19*Fperm_SI_Woolf2021!$E$9:$E$93)+63.1579*EXP(-0.19*J$58))/(Fperm_SI_Woolf2021!$E$9:$E$93-J$58))*(J$58-Fperm_SI_Woolf2021!$E$9:$E$93)/10))) + Fperm_SI_Woolf2021!$H$9:$H$93*EXP(-Fperm_SI_Woolf2021!$K$9:$K$93*$C136*IF(J$58=Fperm_SI_Woolf2021!$E$9:$E$93,1,EXP(LN((1.1*(Fperm_SI_Woolf2021!$E$9:$E$93-J$58)-63.1579*EXP(-0.19*Fperm_SI_Woolf2021!$E$9:$E$93)+63.1579*EXP(-0.19*J$58))/(Fperm_SI_Woolf2021!$E$9:$E$93-J$58))*(J$58-Fperm_SI_Woolf2021!$E$9:$E$93)/10))),Fperm_SI_Woolf2021!$D$9:$D$93))</f>
        <v>0.66317769979514207</v>
      </c>
      <c r="K136" s="51" cm="1">
        <f t="array" ref="K136">MIN(1,SLOPE(Fperm_SI_Woolf2021!$F$9:$F$93*EXP(-Fperm_SI_Woolf2021!$I$9:$I$93*$C136*IF(K$58=Fperm_SI_Woolf2021!$E$9:$E$93,1,EXP(LN((1.1*(Fperm_SI_Woolf2021!$E$9:$E$93-K$58)-63.1579*EXP(-0.19*Fperm_SI_Woolf2021!$E$9:$E$93)+63.1579*EXP(-0.19*K$58))/(Fperm_SI_Woolf2021!$E$9:$E$93-K$58))*(K$58-Fperm_SI_Woolf2021!$E$9:$E$93)/10))) + Fperm_SI_Woolf2021!$G$9:$G$93*EXP(-Fperm_SI_Woolf2021!$J$9:$J$93*$C136*IF(K$58=Fperm_SI_Woolf2021!$E$9:$E$93,1,EXP(LN((1.1*(Fperm_SI_Woolf2021!$E$9:$E$93-K$58)-63.1579*EXP(-0.19*Fperm_SI_Woolf2021!$E$9:$E$93)+63.1579*EXP(-0.19*K$58))/(Fperm_SI_Woolf2021!$E$9:$E$93-K$58))*(K$58-Fperm_SI_Woolf2021!$E$9:$E$93)/10))) + Fperm_SI_Woolf2021!$H$9:$H$93*EXP(-Fperm_SI_Woolf2021!$K$9:$K$93*$C136*IF(K$58=Fperm_SI_Woolf2021!$E$9:$E$93,1,EXP(LN((1.1*(Fperm_SI_Woolf2021!$E$9:$E$93-K$58)-63.1579*EXP(-0.19*Fperm_SI_Woolf2021!$E$9:$E$93)+63.1579*EXP(-0.19*K$58))/(Fperm_SI_Woolf2021!$E$9:$E$93-K$58))*(K$58-Fperm_SI_Woolf2021!$E$9:$E$93)/10))),Fperm_SI_Woolf2021!$D$9:$D$93)*K$57+INTERCEPT(Fperm_SI_Woolf2021!$F$9:$F$93*EXP(-Fperm_SI_Woolf2021!$I$9:$I$93*$C136*IF(K$58=Fperm_SI_Woolf2021!$E$9:$E$93,1,EXP(LN((1.1*(Fperm_SI_Woolf2021!$E$9:$E$93-K$58)-63.1579*EXP(-0.19*Fperm_SI_Woolf2021!$E$9:$E$93)+63.1579*EXP(-0.19*K$58))/(Fperm_SI_Woolf2021!$E$9:$E$93-K$58))*(K$58-Fperm_SI_Woolf2021!$E$9:$E$93)/10))) + Fperm_SI_Woolf2021!$G$9:$G$93*EXP(-Fperm_SI_Woolf2021!$J$9:$J$93*$C136*IF(K$58=Fperm_SI_Woolf2021!$E$9:$E$93,1,EXP(LN((1.1*(Fperm_SI_Woolf2021!$E$9:$E$93-K$58)-63.1579*EXP(-0.19*Fperm_SI_Woolf2021!$E$9:$E$93)+63.1579*EXP(-0.19*K$58))/(Fperm_SI_Woolf2021!$E$9:$E$93-K$58))*(K$58-Fperm_SI_Woolf2021!$E$9:$E$93)/10))) + Fperm_SI_Woolf2021!$H$9:$H$93*EXP(-Fperm_SI_Woolf2021!$K$9:$K$93*$C136*IF(K$58=Fperm_SI_Woolf2021!$E$9:$E$93,1,EXP(LN((1.1*(Fperm_SI_Woolf2021!$E$9:$E$93-K$58)-63.1579*EXP(-0.19*Fperm_SI_Woolf2021!$E$9:$E$93)+63.1579*EXP(-0.19*K$58))/(Fperm_SI_Woolf2021!$E$9:$E$93-K$58))*(K$58-Fperm_SI_Woolf2021!$E$9:$E$93)/10))),Fperm_SI_Woolf2021!$D$9:$D$93))</f>
        <v>0.63096393297665831</v>
      </c>
      <c r="L136" s="51" cm="1">
        <f t="array" ref="L136">MIN(1,SLOPE(Fperm_SI_Woolf2021!$F$9:$F$93*EXP(-Fperm_SI_Woolf2021!$I$9:$I$93*$C136*IF(L$58=Fperm_SI_Woolf2021!$E$9:$E$93,1,EXP(LN((1.1*(Fperm_SI_Woolf2021!$E$9:$E$93-L$58)-63.1579*EXP(-0.19*Fperm_SI_Woolf2021!$E$9:$E$93)+63.1579*EXP(-0.19*L$58))/(Fperm_SI_Woolf2021!$E$9:$E$93-L$58))*(L$58-Fperm_SI_Woolf2021!$E$9:$E$93)/10))) + Fperm_SI_Woolf2021!$G$9:$G$93*EXP(-Fperm_SI_Woolf2021!$J$9:$J$93*$C136*IF(L$58=Fperm_SI_Woolf2021!$E$9:$E$93,1,EXP(LN((1.1*(Fperm_SI_Woolf2021!$E$9:$E$93-L$58)-63.1579*EXP(-0.19*Fperm_SI_Woolf2021!$E$9:$E$93)+63.1579*EXP(-0.19*L$58))/(Fperm_SI_Woolf2021!$E$9:$E$93-L$58))*(L$58-Fperm_SI_Woolf2021!$E$9:$E$93)/10))) + Fperm_SI_Woolf2021!$H$9:$H$93*EXP(-Fperm_SI_Woolf2021!$K$9:$K$93*$C136*IF(L$58=Fperm_SI_Woolf2021!$E$9:$E$93,1,EXP(LN((1.1*(Fperm_SI_Woolf2021!$E$9:$E$93-L$58)-63.1579*EXP(-0.19*Fperm_SI_Woolf2021!$E$9:$E$93)+63.1579*EXP(-0.19*L$58))/(Fperm_SI_Woolf2021!$E$9:$E$93-L$58))*(L$58-Fperm_SI_Woolf2021!$E$9:$E$93)/10))),Fperm_SI_Woolf2021!$D$9:$D$93)*L$57+INTERCEPT(Fperm_SI_Woolf2021!$F$9:$F$93*EXP(-Fperm_SI_Woolf2021!$I$9:$I$93*$C136*IF(L$58=Fperm_SI_Woolf2021!$E$9:$E$93,1,EXP(LN((1.1*(Fperm_SI_Woolf2021!$E$9:$E$93-L$58)-63.1579*EXP(-0.19*Fperm_SI_Woolf2021!$E$9:$E$93)+63.1579*EXP(-0.19*L$58))/(Fperm_SI_Woolf2021!$E$9:$E$93-L$58))*(L$58-Fperm_SI_Woolf2021!$E$9:$E$93)/10))) + Fperm_SI_Woolf2021!$G$9:$G$93*EXP(-Fperm_SI_Woolf2021!$J$9:$J$93*$C136*IF(L$58=Fperm_SI_Woolf2021!$E$9:$E$93,1,EXP(LN((1.1*(Fperm_SI_Woolf2021!$E$9:$E$93-L$58)-63.1579*EXP(-0.19*Fperm_SI_Woolf2021!$E$9:$E$93)+63.1579*EXP(-0.19*L$58))/(Fperm_SI_Woolf2021!$E$9:$E$93-L$58))*(L$58-Fperm_SI_Woolf2021!$E$9:$E$93)/10))) + Fperm_SI_Woolf2021!$H$9:$H$93*EXP(-Fperm_SI_Woolf2021!$K$9:$K$93*$C136*IF(L$58=Fperm_SI_Woolf2021!$E$9:$E$93,1,EXP(LN((1.1*(Fperm_SI_Woolf2021!$E$9:$E$93-L$58)-63.1579*EXP(-0.19*Fperm_SI_Woolf2021!$E$9:$E$93)+63.1579*EXP(-0.19*L$58))/(Fperm_SI_Woolf2021!$E$9:$E$93-L$58))*(L$58-Fperm_SI_Woolf2021!$E$9:$E$93)/10))),Fperm_SI_Woolf2021!$D$9:$D$93))</f>
        <v>0.59875016615817467</v>
      </c>
      <c r="M136" s="51" cm="1">
        <f t="array" ref="M136">MIN(1,SLOPE(Fperm_SI_Woolf2021!$F$9:$F$93*EXP(-Fperm_SI_Woolf2021!$I$9:$I$93*$C136*IF(M$58=Fperm_SI_Woolf2021!$E$9:$E$93,1,EXP(LN((1.1*(Fperm_SI_Woolf2021!$E$9:$E$93-M$58)-63.1579*EXP(-0.19*Fperm_SI_Woolf2021!$E$9:$E$93)+63.1579*EXP(-0.19*M$58))/(Fperm_SI_Woolf2021!$E$9:$E$93-M$58))*(M$58-Fperm_SI_Woolf2021!$E$9:$E$93)/10))) + Fperm_SI_Woolf2021!$G$9:$G$93*EXP(-Fperm_SI_Woolf2021!$J$9:$J$93*$C136*IF(M$58=Fperm_SI_Woolf2021!$E$9:$E$93,1,EXP(LN((1.1*(Fperm_SI_Woolf2021!$E$9:$E$93-M$58)-63.1579*EXP(-0.19*Fperm_SI_Woolf2021!$E$9:$E$93)+63.1579*EXP(-0.19*M$58))/(Fperm_SI_Woolf2021!$E$9:$E$93-M$58))*(M$58-Fperm_SI_Woolf2021!$E$9:$E$93)/10))) + Fperm_SI_Woolf2021!$H$9:$H$93*EXP(-Fperm_SI_Woolf2021!$K$9:$K$93*$C136*IF(M$58=Fperm_SI_Woolf2021!$E$9:$E$93,1,EXP(LN((1.1*(Fperm_SI_Woolf2021!$E$9:$E$93-M$58)-63.1579*EXP(-0.19*Fperm_SI_Woolf2021!$E$9:$E$93)+63.1579*EXP(-0.19*M$58))/(Fperm_SI_Woolf2021!$E$9:$E$93-M$58))*(M$58-Fperm_SI_Woolf2021!$E$9:$E$93)/10))),Fperm_SI_Woolf2021!$D$9:$D$93)*M$57+INTERCEPT(Fperm_SI_Woolf2021!$F$9:$F$93*EXP(-Fperm_SI_Woolf2021!$I$9:$I$93*$C136*IF(M$58=Fperm_SI_Woolf2021!$E$9:$E$93,1,EXP(LN((1.1*(Fperm_SI_Woolf2021!$E$9:$E$93-M$58)-63.1579*EXP(-0.19*Fperm_SI_Woolf2021!$E$9:$E$93)+63.1579*EXP(-0.19*M$58))/(Fperm_SI_Woolf2021!$E$9:$E$93-M$58))*(M$58-Fperm_SI_Woolf2021!$E$9:$E$93)/10))) + Fperm_SI_Woolf2021!$G$9:$G$93*EXP(-Fperm_SI_Woolf2021!$J$9:$J$93*$C136*IF(M$58=Fperm_SI_Woolf2021!$E$9:$E$93,1,EXP(LN((1.1*(Fperm_SI_Woolf2021!$E$9:$E$93-M$58)-63.1579*EXP(-0.19*Fperm_SI_Woolf2021!$E$9:$E$93)+63.1579*EXP(-0.19*M$58))/(Fperm_SI_Woolf2021!$E$9:$E$93-M$58))*(M$58-Fperm_SI_Woolf2021!$E$9:$E$93)/10))) + Fperm_SI_Woolf2021!$H$9:$H$93*EXP(-Fperm_SI_Woolf2021!$K$9:$K$93*$C136*IF(M$58=Fperm_SI_Woolf2021!$E$9:$E$93,1,EXP(LN((1.1*(Fperm_SI_Woolf2021!$E$9:$E$93-M$58)-63.1579*EXP(-0.19*Fperm_SI_Woolf2021!$E$9:$E$93)+63.1579*EXP(-0.19*M$58))/(Fperm_SI_Woolf2021!$E$9:$E$93-M$58))*(M$58-Fperm_SI_Woolf2021!$E$9:$E$93)/10))),Fperm_SI_Woolf2021!$D$9:$D$93))</f>
        <v>0.56653639933969102</v>
      </c>
      <c r="N136" s="51" cm="1">
        <f t="array" ref="N136">MIN(1,SLOPE(Fperm_SI_Woolf2021!$F$9:$F$93*EXP(-Fperm_SI_Woolf2021!$I$9:$I$93*$C136*IF(N$58=Fperm_SI_Woolf2021!$E$9:$E$93,1,EXP(LN((1.1*(Fperm_SI_Woolf2021!$E$9:$E$93-N$58)-63.1579*EXP(-0.19*Fperm_SI_Woolf2021!$E$9:$E$93)+63.1579*EXP(-0.19*N$58))/(Fperm_SI_Woolf2021!$E$9:$E$93-N$58))*(N$58-Fperm_SI_Woolf2021!$E$9:$E$93)/10))) + Fperm_SI_Woolf2021!$G$9:$G$93*EXP(-Fperm_SI_Woolf2021!$J$9:$J$93*$C136*IF(N$58=Fperm_SI_Woolf2021!$E$9:$E$93,1,EXP(LN((1.1*(Fperm_SI_Woolf2021!$E$9:$E$93-N$58)-63.1579*EXP(-0.19*Fperm_SI_Woolf2021!$E$9:$E$93)+63.1579*EXP(-0.19*N$58))/(Fperm_SI_Woolf2021!$E$9:$E$93-N$58))*(N$58-Fperm_SI_Woolf2021!$E$9:$E$93)/10))) + Fperm_SI_Woolf2021!$H$9:$H$93*EXP(-Fperm_SI_Woolf2021!$K$9:$K$93*$C136*IF(N$58=Fperm_SI_Woolf2021!$E$9:$E$93,1,EXP(LN((1.1*(Fperm_SI_Woolf2021!$E$9:$E$93-N$58)-63.1579*EXP(-0.19*Fperm_SI_Woolf2021!$E$9:$E$93)+63.1579*EXP(-0.19*N$58))/(Fperm_SI_Woolf2021!$E$9:$E$93-N$58))*(N$58-Fperm_SI_Woolf2021!$E$9:$E$93)/10))),Fperm_SI_Woolf2021!$D$9:$D$93)*N$57+INTERCEPT(Fperm_SI_Woolf2021!$F$9:$F$93*EXP(-Fperm_SI_Woolf2021!$I$9:$I$93*$C136*IF(N$58=Fperm_SI_Woolf2021!$E$9:$E$93,1,EXP(LN((1.1*(Fperm_SI_Woolf2021!$E$9:$E$93-N$58)-63.1579*EXP(-0.19*Fperm_SI_Woolf2021!$E$9:$E$93)+63.1579*EXP(-0.19*N$58))/(Fperm_SI_Woolf2021!$E$9:$E$93-N$58))*(N$58-Fperm_SI_Woolf2021!$E$9:$E$93)/10))) + Fperm_SI_Woolf2021!$G$9:$G$93*EXP(-Fperm_SI_Woolf2021!$J$9:$J$93*$C136*IF(N$58=Fperm_SI_Woolf2021!$E$9:$E$93,1,EXP(LN((1.1*(Fperm_SI_Woolf2021!$E$9:$E$93-N$58)-63.1579*EXP(-0.19*Fperm_SI_Woolf2021!$E$9:$E$93)+63.1579*EXP(-0.19*N$58))/(Fperm_SI_Woolf2021!$E$9:$E$93-N$58))*(N$58-Fperm_SI_Woolf2021!$E$9:$E$93)/10))) + Fperm_SI_Woolf2021!$H$9:$H$93*EXP(-Fperm_SI_Woolf2021!$K$9:$K$93*$C136*IF(N$58=Fperm_SI_Woolf2021!$E$9:$E$93,1,EXP(LN((1.1*(Fperm_SI_Woolf2021!$E$9:$E$93-N$58)-63.1579*EXP(-0.19*Fperm_SI_Woolf2021!$E$9:$E$93)+63.1579*EXP(-0.19*N$58))/(Fperm_SI_Woolf2021!$E$9:$E$93-N$58))*(N$58-Fperm_SI_Woolf2021!$E$9:$E$93)/10))),Fperm_SI_Woolf2021!$D$9:$D$93))</f>
        <v>0.53432263252120737</v>
      </c>
      <c r="O136" s="51" cm="1">
        <f t="array" ref="O136">MIN(1,SLOPE(Fperm_SI_Woolf2021!$F$9:$F$93*EXP(-Fperm_SI_Woolf2021!$I$9:$I$93*$C136*IF(O$58=Fperm_SI_Woolf2021!$E$9:$E$93,1,EXP(LN((1.1*(Fperm_SI_Woolf2021!$E$9:$E$93-O$58)-63.1579*EXP(-0.19*Fperm_SI_Woolf2021!$E$9:$E$93)+63.1579*EXP(-0.19*O$58))/(Fperm_SI_Woolf2021!$E$9:$E$93-O$58))*(O$58-Fperm_SI_Woolf2021!$E$9:$E$93)/10))) + Fperm_SI_Woolf2021!$G$9:$G$93*EXP(-Fperm_SI_Woolf2021!$J$9:$J$93*$C136*IF(O$58=Fperm_SI_Woolf2021!$E$9:$E$93,1,EXP(LN((1.1*(Fperm_SI_Woolf2021!$E$9:$E$93-O$58)-63.1579*EXP(-0.19*Fperm_SI_Woolf2021!$E$9:$E$93)+63.1579*EXP(-0.19*O$58))/(Fperm_SI_Woolf2021!$E$9:$E$93-O$58))*(O$58-Fperm_SI_Woolf2021!$E$9:$E$93)/10))) + Fperm_SI_Woolf2021!$H$9:$H$93*EXP(-Fperm_SI_Woolf2021!$K$9:$K$93*$C136*IF(O$58=Fperm_SI_Woolf2021!$E$9:$E$93,1,EXP(LN((1.1*(Fperm_SI_Woolf2021!$E$9:$E$93-O$58)-63.1579*EXP(-0.19*Fperm_SI_Woolf2021!$E$9:$E$93)+63.1579*EXP(-0.19*O$58))/(Fperm_SI_Woolf2021!$E$9:$E$93-O$58))*(O$58-Fperm_SI_Woolf2021!$E$9:$E$93)/10))),Fperm_SI_Woolf2021!$D$9:$D$93)*O$57+INTERCEPT(Fperm_SI_Woolf2021!$F$9:$F$93*EXP(-Fperm_SI_Woolf2021!$I$9:$I$93*$C136*IF(O$58=Fperm_SI_Woolf2021!$E$9:$E$93,1,EXP(LN((1.1*(Fperm_SI_Woolf2021!$E$9:$E$93-O$58)-63.1579*EXP(-0.19*Fperm_SI_Woolf2021!$E$9:$E$93)+63.1579*EXP(-0.19*O$58))/(Fperm_SI_Woolf2021!$E$9:$E$93-O$58))*(O$58-Fperm_SI_Woolf2021!$E$9:$E$93)/10))) + Fperm_SI_Woolf2021!$G$9:$G$93*EXP(-Fperm_SI_Woolf2021!$J$9:$J$93*$C136*IF(O$58=Fperm_SI_Woolf2021!$E$9:$E$93,1,EXP(LN((1.1*(Fperm_SI_Woolf2021!$E$9:$E$93-O$58)-63.1579*EXP(-0.19*Fperm_SI_Woolf2021!$E$9:$E$93)+63.1579*EXP(-0.19*O$58))/(Fperm_SI_Woolf2021!$E$9:$E$93-O$58))*(O$58-Fperm_SI_Woolf2021!$E$9:$E$93)/10))) + Fperm_SI_Woolf2021!$H$9:$H$93*EXP(-Fperm_SI_Woolf2021!$K$9:$K$93*$C136*IF(O$58=Fperm_SI_Woolf2021!$E$9:$E$93,1,EXP(LN((1.1*(Fperm_SI_Woolf2021!$E$9:$E$93-O$58)-63.1579*EXP(-0.19*Fperm_SI_Woolf2021!$E$9:$E$93)+63.1579*EXP(-0.19*O$58))/(Fperm_SI_Woolf2021!$E$9:$E$93-O$58))*(O$58-Fperm_SI_Woolf2021!$E$9:$E$93)/10))),Fperm_SI_Woolf2021!$D$9:$D$93))</f>
        <v>0.50210886570272362</v>
      </c>
      <c r="P136" s="51" cm="1">
        <f t="array" ref="P136">MIN(1,SLOPE(Fperm_SI_Woolf2021!$F$9:$F$93*EXP(-Fperm_SI_Woolf2021!$I$9:$I$93*$C136*IF(P$58=Fperm_SI_Woolf2021!$E$9:$E$93,1,EXP(LN((1.1*(Fperm_SI_Woolf2021!$E$9:$E$93-P$58)-63.1579*EXP(-0.19*Fperm_SI_Woolf2021!$E$9:$E$93)+63.1579*EXP(-0.19*P$58))/(Fperm_SI_Woolf2021!$E$9:$E$93-P$58))*(P$58-Fperm_SI_Woolf2021!$E$9:$E$93)/10))) + Fperm_SI_Woolf2021!$G$9:$G$93*EXP(-Fperm_SI_Woolf2021!$J$9:$J$93*$C136*IF(P$58=Fperm_SI_Woolf2021!$E$9:$E$93,1,EXP(LN((1.1*(Fperm_SI_Woolf2021!$E$9:$E$93-P$58)-63.1579*EXP(-0.19*Fperm_SI_Woolf2021!$E$9:$E$93)+63.1579*EXP(-0.19*P$58))/(Fperm_SI_Woolf2021!$E$9:$E$93-P$58))*(P$58-Fperm_SI_Woolf2021!$E$9:$E$93)/10))) + Fperm_SI_Woolf2021!$H$9:$H$93*EXP(-Fperm_SI_Woolf2021!$K$9:$K$93*$C136*IF(P$58=Fperm_SI_Woolf2021!$E$9:$E$93,1,EXP(LN((1.1*(Fperm_SI_Woolf2021!$E$9:$E$93-P$58)-63.1579*EXP(-0.19*Fperm_SI_Woolf2021!$E$9:$E$93)+63.1579*EXP(-0.19*P$58))/(Fperm_SI_Woolf2021!$E$9:$E$93-P$58))*(P$58-Fperm_SI_Woolf2021!$E$9:$E$93)/10))),Fperm_SI_Woolf2021!$D$9:$D$93)*P$57+INTERCEPT(Fperm_SI_Woolf2021!$F$9:$F$93*EXP(-Fperm_SI_Woolf2021!$I$9:$I$93*$C136*IF(P$58=Fperm_SI_Woolf2021!$E$9:$E$93,1,EXP(LN((1.1*(Fperm_SI_Woolf2021!$E$9:$E$93-P$58)-63.1579*EXP(-0.19*Fperm_SI_Woolf2021!$E$9:$E$93)+63.1579*EXP(-0.19*P$58))/(Fperm_SI_Woolf2021!$E$9:$E$93-P$58))*(P$58-Fperm_SI_Woolf2021!$E$9:$E$93)/10))) + Fperm_SI_Woolf2021!$G$9:$G$93*EXP(-Fperm_SI_Woolf2021!$J$9:$J$93*$C136*IF(P$58=Fperm_SI_Woolf2021!$E$9:$E$93,1,EXP(LN((1.1*(Fperm_SI_Woolf2021!$E$9:$E$93-P$58)-63.1579*EXP(-0.19*Fperm_SI_Woolf2021!$E$9:$E$93)+63.1579*EXP(-0.19*P$58))/(Fperm_SI_Woolf2021!$E$9:$E$93-P$58))*(P$58-Fperm_SI_Woolf2021!$E$9:$E$93)/10))) + Fperm_SI_Woolf2021!$H$9:$H$93*EXP(-Fperm_SI_Woolf2021!$K$9:$K$93*$C136*IF(P$58=Fperm_SI_Woolf2021!$E$9:$E$93,1,EXP(LN((1.1*(Fperm_SI_Woolf2021!$E$9:$E$93-P$58)-63.1579*EXP(-0.19*Fperm_SI_Woolf2021!$E$9:$E$93)+63.1579*EXP(-0.19*P$58))/(Fperm_SI_Woolf2021!$E$9:$E$93-P$58))*(P$58-Fperm_SI_Woolf2021!$E$9:$E$93)/10))),Fperm_SI_Woolf2021!$D$9:$D$93))</f>
        <v>0.46989509888423991</v>
      </c>
      <c r="Q136" s="51" cm="1">
        <f t="array" ref="Q136">MIN(1,SLOPE(Fperm_SI_Woolf2021!$F$9:$F$93*EXP(-Fperm_SI_Woolf2021!$I$9:$I$93*$C136*IF(Q$58=Fperm_SI_Woolf2021!$E$9:$E$93,1,EXP(LN((1.1*(Fperm_SI_Woolf2021!$E$9:$E$93-Q$58)-63.1579*EXP(-0.19*Fperm_SI_Woolf2021!$E$9:$E$93)+63.1579*EXP(-0.19*Q$58))/(Fperm_SI_Woolf2021!$E$9:$E$93-Q$58))*(Q$58-Fperm_SI_Woolf2021!$E$9:$E$93)/10))) + Fperm_SI_Woolf2021!$G$9:$G$93*EXP(-Fperm_SI_Woolf2021!$J$9:$J$93*$C136*IF(Q$58=Fperm_SI_Woolf2021!$E$9:$E$93,1,EXP(LN((1.1*(Fperm_SI_Woolf2021!$E$9:$E$93-Q$58)-63.1579*EXP(-0.19*Fperm_SI_Woolf2021!$E$9:$E$93)+63.1579*EXP(-0.19*Q$58))/(Fperm_SI_Woolf2021!$E$9:$E$93-Q$58))*(Q$58-Fperm_SI_Woolf2021!$E$9:$E$93)/10))) + Fperm_SI_Woolf2021!$H$9:$H$93*EXP(-Fperm_SI_Woolf2021!$K$9:$K$93*$C136*IF(Q$58=Fperm_SI_Woolf2021!$E$9:$E$93,1,EXP(LN((1.1*(Fperm_SI_Woolf2021!$E$9:$E$93-Q$58)-63.1579*EXP(-0.19*Fperm_SI_Woolf2021!$E$9:$E$93)+63.1579*EXP(-0.19*Q$58))/(Fperm_SI_Woolf2021!$E$9:$E$93-Q$58))*(Q$58-Fperm_SI_Woolf2021!$E$9:$E$93)/10))),Fperm_SI_Woolf2021!$D$9:$D$93)*Q$57+INTERCEPT(Fperm_SI_Woolf2021!$F$9:$F$93*EXP(-Fperm_SI_Woolf2021!$I$9:$I$93*$C136*IF(Q$58=Fperm_SI_Woolf2021!$E$9:$E$93,1,EXP(LN((1.1*(Fperm_SI_Woolf2021!$E$9:$E$93-Q$58)-63.1579*EXP(-0.19*Fperm_SI_Woolf2021!$E$9:$E$93)+63.1579*EXP(-0.19*Q$58))/(Fperm_SI_Woolf2021!$E$9:$E$93-Q$58))*(Q$58-Fperm_SI_Woolf2021!$E$9:$E$93)/10))) + Fperm_SI_Woolf2021!$G$9:$G$93*EXP(-Fperm_SI_Woolf2021!$J$9:$J$93*$C136*IF(Q$58=Fperm_SI_Woolf2021!$E$9:$E$93,1,EXP(LN((1.1*(Fperm_SI_Woolf2021!$E$9:$E$93-Q$58)-63.1579*EXP(-0.19*Fperm_SI_Woolf2021!$E$9:$E$93)+63.1579*EXP(-0.19*Q$58))/(Fperm_SI_Woolf2021!$E$9:$E$93-Q$58))*(Q$58-Fperm_SI_Woolf2021!$E$9:$E$93)/10))) + Fperm_SI_Woolf2021!$H$9:$H$93*EXP(-Fperm_SI_Woolf2021!$K$9:$K$93*$C136*IF(Q$58=Fperm_SI_Woolf2021!$E$9:$E$93,1,EXP(LN((1.1*(Fperm_SI_Woolf2021!$E$9:$E$93-Q$58)-63.1579*EXP(-0.19*Fperm_SI_Woolf2021!$E$9:$E$93)+63.1579*EXP(-0.19*Q$58))/(Fperm_SI_Woolf2021!$E$9:$E$93-Q$58))*(Q$58-Fperm_SI_Woolf2021!$E$9:$E$93)/10))),Fperm_SI_Woolf2021!$D$9:$D$93))</f>
        <v>0.43768133206575616</v>
      </c>
      <c r="R136" s="51" cm="1">
        <f t="array" ref="R136">MIN(1,SLOPE(Fperm_SI_Woolf2021!$F$9:$F$93*EXP(-Fperm_SI_Woolf2021!$I$9:$I$93*$C136*IF(R$58=Fperm_SI_Woolf2021!$E$9:$E$93,1,EXP(LN((1.1*(Fperm_SI_Woolf2021!$E$9:$E$93-R$58)-63.1579*EXP(-0.19*Fperm_SI_Woolf2021!$E$9:$E$93)+63.1579*EXP(-0.19*R$58))/(Fperm_SI_Woolf2021!$E$9:$E$93-R$58))*(R$58-Fperm_SI_Woolf2021!$E$9:$E$93)/10))) + Fperm_SI_Woolf2021!$G$9:$G$93*EXP(-Fperm_SI_Woolf2021!$J$9:$J$93*$C136*IF(R$58=Fperm_SI_Woolf2021!$E$9:$E$93,1,EXP(LN((1.1*(Fperm_SI_Woolf2021!$E$9:$E$93-R$58)-63.1579*EXP(-0.19*Fperm_SI_Woolf2021!$E$9:$E$93)+63.1579*EXP(-0.19*R$58))/(Fperm_SI_Woolf2021!$E$9:$E$93-R$58))*(R$58-Fperm_SI_Woolf2021!$E$9:$E$93)/10))) + Fperm_SI_Woolf2021!$H$9:$H$93*EXP(-Fperm_SI_Woolf2021!$K$9:$K$93*$C136*IF(R$58=Fperm_SI_Woolf2021!$E$9:$E$93,1,EXP(LN((1.1*(Fperm_SI_Woolf2021!$E$9:$E$93-R$58)-63.1579*EXP(-0.19*Fperm_SI_Woolf2021!$E$9:$E$93)+63.1579*EXP(-0.19*R$58))/(Fperm_SI_Woolf2021!$E$9:$E$93-R$58))*(R$58-Fperm_SI_Woolf2021!$E$9:$E$93)/10))),Fperm_SI_Woolf2021!$D$9:$D$93)*R$57+INTERCEPT(Fperm_SI_Woolf2021!$F$9:$F$93*EXP(-Fperm_SI_Woolf2021!$I$9:$I$93*$C136*IF(R$58=Fperm_SI_Woolf2021!$E$9:$E$93,1,EXP(LN((1.1*(Fperm_SI_Woolf2021!$E$9:$E$93-R$58)-63.1579*EXP(-0.19*Fperm_SI_Woolf2021!$E$9:$E$93)+63.1579*EXP(-0.19*R$58))/(Fperm_SI_Woolf2021!$E$9:$E$93-R$58))*(R$58-Fperm_SI_Woolf2021!$E$9:$E$93)/10))) + Fperm_SI_Woolf2021!$G$9:$G$93*EXP(-Fperm_SI_Woolf2021!$J$9:$J$93*$C136*IF(R$58=Fperm_SI_Woolf2021!$E$9:$E$93,1,EXP(LN((1.1*(Fperm_SI_Woolf2021!$E$9:$E$93-R$58)-63.1579*EXP(-0.19*Fperm_SI_Woolf2021!$E$9:$E$93)+63.1579*EXP(-0.19*R$58))/(Fperm_SI_Woolf2021!$E$9:$E$93-R$58))*(R$58-Fperm_SI_Woolf2021!$E$9:$E$93)/10))) + Fperm_SI_Woolf2021!$H$9:$H$93*EXP(-Fperm_SI_Woolf2021!$K$9:$K$93*$C136*IF(R$58=Fperm_SI_Woolf2021!$E$9:$E$93,1,EXP(LN((1.1*(Fperm_SI_Woolf2021!$E$9:$E$93-R$58)-63.1579*EXP(-0.19*Fperm_SI_Woolf2021!$E$9:$E$93)+63.1579*EXP(-0.19*R$58))/(Fperm_SI_Woolf2021!$E$9:$E$93-R$58))*(R$58-Fperm_SI_Woolf2021!$E$9:$E$93)/10))),Fperm_SI_Woolf2021!$D$9:$D$93))</f>
        <v>0.40546756524727245</v>
      </c>
      <c r="S136" s="51" cm="1">
        <f t="array" ref="S136">MIN(1,SLOPE(Fperm_SI_Woolf2021!$F$9:$F$93*EXP(-Fperm_SI_Woolf2021!$I$9:$I$93*$C136*IF(S$58=Fperm_SI_Woolf2021!$E$9:$E$93,1,EXP(LN((1.1*(Fperm_SI_Woolf2021!$E$9:$E$93-S$58)-63.1579*EXP(-0.19*Fperm_SI_Woolf2021!$E$9:$E$93)+63.1579*EXP(-0.19*S$58))/(Fperm_SI_Woolf2021!$E$9:$E$93-S$58))*(S$58-Fperm_SI_Woolf2021!$E$9:$E$93)/10))) + Fperm_SI_Woolf2021!$G$9:$G$93*EXP(-Fperm_SI_Woolf2021!$J$9:$J$93*$C136*IF(S$58=Fperm_SI_Woolf2021!$E$9:$E$93,1,EXP(LN((1.1*(Fperm_SI_Woolf2021!$E$9:$E$93-S$58)-63.1579*EXP(-0.19*Fperm_SI_Woolf2021!$E$9:$E$93)+63.1579*EXP(-0.19*S$58))/(Fperm_SI_Woolf2021!$E$9:$E$93-S$58))*(S$58-Fperm_SI_Woolf2021!$E$9:$E$93)/10))) + Fperm_SI_Woolf2021!$H$9:$H$93*EXP(-Fperm_SI_Woolf2021!$K$9:$K$93*$C136*IF(S$58=Fperm_SI_Woolf2021!$E$9:$E$93,1,EXP(LN((1.1*(Fperm_SI_Woolf2021!$E$9:$E$93-S$58)-63.1579*EXP(-0.19*Fperm_SI_Woolf2021!$E$9:$E$93)+63.1579*EXP(-0.19*S$58))/(Fperm_SI_Woolf2021!$E$9:$E$93-S$58))*(S$58-Fperm_SI_Woolf2021!$E$9:$E$93)/10))),Fperm_SI_Woolf2021!$D$9:$D$93)*S$57+INTERCEPT(Fperm_SI_Woolf2021!$F$9:$F$93*EXP(-Fperm_SI_Woolf2021!$I$9:$I$93*$C136*IF(S$58=Fperm_SI_Woolf2021!$E$9:$E$93,1,EXP(LN((1.1*(Fperm_SI_Woolf2021!$E$9:$E$93-S$58)-63.1579*EXP(-0.19*Fperm_SI_Woolf2021!$E$9:$E$93)+63.1579*EXP(-0.19*S$58))/(Fperm_SI_Woolf2021!$E$9:$E$93-S$58))*(S$58-Fperm_SI_Woolf2021!$E$9:$E$93)/10))) + Fperm_SI_Woolf2021!$G$9:$G$93*EXP(-Fperm_SI_Woolf2021!$J$9:$J$93*$C136*IF(S$58=Fperm_SI_Woolf2021!$E$9:$E$93,1,EXP(LN((1.1*(Fperm_SI_Woolf2021!$E$9:$E$93-S$58)-63.1579*EXP(-0.19*Fperm_SI_Woolf2021!$E$9:$E$93)+63.1579*EXP(-0.19*S$58))/(Fperm_SI_Woolf2021!$E$9:$E$93-S$58))*(S$58-Fperm_SI_Woolf2021!$E$9:$E$93)/10))) + Fperm_SI_Woolf2021!$H$9:$H$93*EXP(-Fperm_SI_Woolf2021!$K$9:$K$93*$C136*IF(S$58=Fperm_SI_Woolf2021!$E$9:$E$93,1,EXP(LN((1.1*(Fperm_SI_Woolf2021!$E$9:$E$93-S$58)-63.1579*EXP(-0.19*Fperm_SI_Woolf2021!$E$9:$E$93)+63.1579*EXP(-0.19*S$58))/(Fperm_SI_Woolf2021!$E$9:$E$93-S$58))*(S$58-Fperm_SI_Woolf2021!$E$9:$E$93)/10))),Fperm_SI_Woolf2021!$D$9:$D$93))</f>
        <v>0.55606918695102592</v>
      </c>
      <c r="T136" s="51" cm="1">
        <f t="array" ref="T136">MIN(1,SLOPE(Fperm_SI_Woolf2021!$F$9:$F$93*EXP(-Fperm_SI_Woolf2021!$I$9:$I$93*$C136*IF(T$58=Fperm_SI_Woolf2021!$E$9:$E$93,1,EXP(LN((1.1*(Fperm_SI_Woolf2021!$E$9:$E$93-T$58)-63.1579*EXP(-0.19*Fperm_SI_Woolf2021!$E$9:$E$93)+63.1579*EXP(-0.19*T$58))/(Fperm_SI_Woolf2021!$E$9:$E$93-T$58))*(T$58-Fperm_SI_Woolf2021!$E$9:$E$93)/10))) + Fperm_SI_Woolf2021!$G$9:$G$93*EXP(-Fperm_SI_Woolf2021!$J$9:$J$93*$C136*IF(T$58=Fperm_SI_Woolf2021!$E$9:$E$93,1,EXP(LN((1.1*(Fperm_SI_Woolf2021!$E$9:$E$93-T$58)-63.1579*EXP(-0.19*Fperm_SI_Woolf2021!$E$9:$E$93)+63.1579*EXP(-0.19*T$58))/(Fperm_SI_Woolf2021!$E$9:$E$93-T$58))*(T$58-Fperm_SI_Woolf2021!$E$9:$E$93)/10))) + Fperm_SI_Woolf2021!$H$9:$H$93*EXP(-Fperm_SI_Woolf2021!$K$9:$K$93*$C136*IF(T$58=Fperm_SI_Woolf2021!$E$9:$E$93,1,EXP(LN((1.1*(Fperm_SI_Woolf2021!$E$9:$E$93-T$58)-63.1579*EXP(-0.19*Fperm_SI_Woolf2021!$E$9:$E$93)+63.1579*EXP(-0.19*T$58))/(Fperm_SI_Woolf2021!$E$9:$E$93-T$58))*(T$58-Fperm_SI_Woolf2021!$E$9:$E$93)/10))),Fperm_SI_Woolf2021!$D$9:$D$93)*T$57+INTERCEPT(Fperm_SI_Woolf2021!$F$9:$F$93*EXP(-Fperm_SI_Woolf2021!$I$9:$I$93*$C136*IF(T$58=Fperm_SI_Woolf2021!$E$9:$E$93,1,EXP(LN((1.1*(Fperm_SI_Woolf2021!$E$9:$E$93-T$58)-63.1579*EXP(-0.19*Fperm_SI_Woolf2021!$E$9:$E$93)+63.1579*EXP(-0.19*T$58))/(Fperm_SI_Woolf2021!$E$9:$E$93-T$58))*(T$58-Fperm_SI_Woolf2021!$E$9:$E$93)/10))) + Fperm_SI_Woolf2021!$G$9:$G$93*EXP(-Fperm_SI_Woolf2021!$J$9:$J$93*$C136*IF(T$58=Fperm_SI_Woolf2021!$E$9:$E$93,1,EXP(LN((1.1*(Fperm_SI_Woolf2021!$E$9:$E$93-T$58)-63.1579*EXP(-0.19*Fperm_SI_Woolf2021!$E$9:$E$93)+63.1579*EXP(-0.19*T$58))/(Fperm_SI_Woolf2021!$E$9:$E$93-T$58))*(T$58-Fperm_SI_Woolf2021!$E$9:$E$93)/10))) + Fperm_SI_Woolf2021!$H$9:$H$93*EXP(-Fperm_SI_Woolf2021!$K$9:$K$93*$C136*IF(T$58=Fperm_SI_Woolf2021!$E$9:$E$93,1,EXP(LN((1.1*(Fperm_SI_Woolf2021!$E$9:$E$93-T$58)-63.1579*EXP(-0.19*Fperm_SI_Woolf2021!$E$9:$E$93)+63.1579*EXP(-0.19*T$58))/(Fperm_SI_Woolf2021!$E$9:$E$93-T$58))*(T$58-Fperm_SI_Woolf2021!$E$9:$E$93)/10))),Fperm_SI_Woolf2021!$D$9:$D$93))</f>
        <v>0.531024210396149</v>
      </c>
      <c r="U136" s="51" cm="1">
        <f t="array" ref="U136">MIN(1,SLOPE(Fperm_SI_Woolf2021!$F$9:$F$93*EXP(-Fperm_SI_Woolf2021!$I$9:$I$93*$C136*IF(U$58=Fperm_SI_Woolf2021!$E$9:$E$93,1,EXP(LN((1.1*(Fperm_SI_Woolf2021!$E$9:$E$93-U$58)-63.1579*EXP(-0.19*Fperm_SI_Woolf2021!$E$9:$E$93)+63.1579*EXP(-0.19*U$58))/(Fperm_SI_Woolf2021!$E$9:$E$93-U$58))*(U$58-Fperm_SI_Woolf2021!$E$9:$E$93)/10))) + Fperm_SI_Woolf2021!$G$9:$G$93*EXP(-Fperm_SI_Woolf2021!$J$9:$J$93*$C136*IF(U$58=Fperm_SI_Woolf2021!$E$9:$E$93,1,EXP(LN((1.1*(Fperm_SI_Woolf2021!$E$9:$E$93-U$58)-63.1579*EXP(-0.19*Fperm_SI_Woolf2021!$E$9:$E$93)+63.1579*EXP(-0.19*U$58))/(Fperm_SI_Woolf2021!$E$9:$E$93-U$58))*(U$58-Fperm_SI_Woolf2021!$E$9:$E$93)/10))) + Fperm_SI_Woolf2021!$H$9:$H$93*EXP(-Fperm_SI_Woolf2021!$K$9:$K$93*$C136*IF(U$58=Fperm_SI_Woolf2021!$E$9:$E$93,1,EXP(LN((1.1*(Fperm_SI_Woolf2021!$E$9:$E$93-U$58)-63.1579*EXP(-0.19*Fperm_SI_Woolf2021!$E$9:$E$93)+63.1579*EXP(-0.19*U$58))/(Fperm_SI_Woolf2021!$E$9:$E$93-U$58))*(U$58-Fperm_SI_Woolf2021!$E$9:$E$93)/10))),Fperm_SI_Woolf2021!$D$9:$D$93)*U$57+INTERCEPT(Fperm_SI_Woolf2021!$F$9:$F$93*EXP(-Fperm_SI_Woolf2021!$I$9:$I$93*$C136*IF(U$58=Fperm_SI_Woolf2021!$E$9:$E$93,1,EXP(LN((1.1*(Fperm_SI_Woolf2021!$E$9:$E$93-U$58)-63.1579*EXP(-0.19*Fperm_SI_Woolf2021!$E$9:$E$93)+63.1579*EXP(-0.19*U$58))/(Fperm_SI_Woolf2021!$E$9:$E$93-U$58))*(U$58-Fperm_SI_Woolf2021!$E$9:$E$93)/10))) + Fperm_SI_Woolf2021!$G$9:$G$93*EXP(-Fperm_SI_Woolf2021!$J$9:$J$93*$C136*IF(U$58=Fperm_SI_Woolf2021!$E$9:$E$93,1,EXP(LN((1.1*(Fperm_SI_Woolf2021!$E$9:$E$93-U$58)-63.1579*EXP(-0.19*Fperm_SI_Woolf2021!$E$9:$E$93)+63.1579*EXP(-0.19*U$58))/(Fperm_SI_Woolf2021!$E$9:$E$93-U$58))*(U$58-Fperm_SI_Woolf2021!$E$9:$E$93)/10))) + Fperm_SI_Woolf2021!$H$9:$H$93*EXP(-Fperm_SI_Woolf2021!$K$9:$K$93*$C136*IF(U$58=Fperm_SI_Woolf2021!$E$9:$E$93,1,EXP(LN((1.1*(Fperm_SI_Woolf2021!$E$9:$E$93-U$58)-63.1579*EXP(-0.19*Fperm_SI_Woolf2021!$E$9:$E$93)+63.1579*EXP(-0.19*U$58))/(Fperm_SI_Woolf2021!$E$9:$E$93-U$58))*(U$58-Fperm_SI_Woolf2021!$E$9:$E$93)/10))),Fperm_SI_Woolf2021!$D$9:$D$93))</f>
        <v>0.50597923384127208</v>
      </c>
      <c r="V136" s="51" cm="1">
        <f t="array" ref="V136">MIN(1,SLOPE(Fperm_SI_Woolf2021!$F$9:$F$93*EXP(-Fperm_SI_Woolf2021!$I$9:$I$93*$C136*IF(V$58=Fperm_SI_Woolf2021!$E$9:$E$93,1,EXP(LN((1.1*(Fperm_SI_Woolf2021!$E$9:$E$93-V$58)-63.1579*EXP(-0.19*Fperm_SI_Woolf2021!$E$9:$E$93)+63.1579*EXP(-0.19*V$58))/(Fperm_SI_Woolf2021!$E$9:$E$93-V$58))*(V$58-Fperm_SI_Woolf2021!$E$9:$E$93)/10))) + Fperm_SI_Woolf2021!$G$9:$G$93*EXP(-Fperm_SI_Woolf2021!$J$9:$J$93*$C136*IF(V$58=Fperm_SI_Woolf2021!$E$9:$E$93,1,EXP(LN((1.1*(Fperm_SI_Woolf2021!$E$9:$E$93-V$58)-63.1579*EXP(-0.19*Fperm_SI_Woolf2021!$E$9:$E$93)+63.1579*EXP(-0.19*V$58))/(Fperm_SI_Woolf2021!$E$9:$E$93-V$58))*(V$58-Fperm_SI_Woolf2021!$E$9:$E$93)/10))) + Fperm_SI_Woolf2021!$H$9:$H$93*EXP(-Fperm_SI_Woolf2021!$K$9:$K$93*$C136*IF(V$58=Fperm_SI_Woolf2021!$E$9:$E$93,1,EXP(LN((1.1*(Fperm_SI_Woolf2021!$E$9:$E$93-V$58)-63.1579*EXP(-0.19*Fperm_SI_Woolf2021!$E$9:$E$93)+63.1579*EXP(-0.19*V$58))/(Fperm_SI_Woolf2021!$E$9:$E$93-V$58))*(V$58-Fperm_SI_Woolf2021!$E$9:$E$93)/10))),Fperm_SI_Woolf2021!$D$9:$D$93)*V$57+INTERCEPT(Fperm_SI_Woolf2021!$F$9:$F$93*EXP(-Fperm_SI_Woolf2021!$I$9:$I$93*$C136*IF(V$58=Fperm_SI_Woolf2021!$E$9:$E$93,1,EXP(LN((1.1*(Fperm_SI_Woolf2021!$E$9:$E$93-V$58)-63.1579*EXP(-0.19*Fperm_SI_Woolf2021!$E$9:$E$93)+63.1579*EXP(-0.19*V$58))/(Fperm_SI_Woolf2021!$E$9:$E$93-V$58))*(V$58-Fperm_SI_Woolf2021!$E$9:$E$93)/10))) + Fperm_SI_Woolf2021!$G$9:$G$93*EXP(-Fperm_SI_Woolf2021!$J$9:$J$93*$C136*IF(V$58=Fperm_SI_Woolf2021!$E$9:$E$93,1,EXP(LN((1.1*(Fperm_SI_Woolf2021!$E$9:$E$93-V$58)-63.1579*EXP(-0.19*Fperm_SI_Woolf2021!$E$9:$E$93)+63.1579*EXP(-0.19*V$58))/(Fperm_SI_Woolf2021!$E$9:$E$93-V$58))*(V$58-Fperm_SI_Woolf2021!$E$9:$E$93)/10))) + Fperm_SI_Woolf2021!$H$9:$H$93*EXP(-Fperm_SI_Woolf2021!$K$9:$K$93*$C136*IF(V$58=Fperm_SI_Woolf2021!$E$9:$E$93,1,EXP(LN((1.1*(Fperm_SI_Woolf2021!$E$9:$E$93-V$58)-63.1579*EXP(-0.19*Fperm_SI_Woolf2021!$E$9:$E$93)+63.1579*EXP(-0.19*V$58))/(Fperm_SI_Woolf2021!$E$9:$E$93-V$58))*(V$58-Fperm_SI_Woolf2021!$E$9:$E$93)/10))),Fperm_SI_Woolf2021!$D$9:$D$93))</f>
        <v>0.48093425728639522</v>
      </c>
      <c r="W136" s="51" cm="1">
        <f t="array" ref="W136">MIN(1,SLOPE(Fperm_SI_Woolf2021!$F$9:$F$93*EXP(-Fperm_SI_Woolf2021!$I$9:$I$93*$C136*IF(W$58=Fperm_SI_Woolf2021!$E$9:$E$93,1,EXP(LN((1.1*(Fperm_SI_Woolf2021!$E$9:$E$93-W$58)-63.1579*EXP(-0.19*Fperm_SI_Woolf2021!$E$9:$E$93)+63.1579*EXP(-0.19*W$58))/(Fperm_SI_Woolf2021!$E$9:$E$93-W$58))*(W$58-Fperm_SI_Woolf2021!$E$9:$E$93)/10))) + Fperm_SI_Woolf2021!$G$9:$G$93*EXP(-Fperm_SI_Woolf2021!$J$9:$J$93*$C136*IF(W$58=Fperm_SI_Woolf2021!$E$9:$E$93,1,EXP(LN((1.1*(Fperm_SI_Woolf2021!$E$9:$E$93-W$58)-63.1579*EXP(-0.19*Fperm_SI_Woolf2021!$E$9:$E$93)+63.1579*EXP(-0.19*W$58))/(Fperm_SI_Woolf2021!$E$9:$E$93-W$58))*(W$58-Fperm_SI_Woolf2021!$E$9:$E$93)/10))) + Fperm_SI_Woolf2021!$H$9:$H$93*EXP(-Fperm_SI_Woolf2021!$K$9:$K$93*$C136*IF(W$58=Fperm_SI_Woolf2021!$E$9:$E$93,1,EXP(LN((1.1*(Fperm_SI_Woolf2021!$E$9:$E$93-W$58)-63.1579*EXP(-0.19*Fperm_SI_Woolf2021!$E$9:$E$93)+63.1579*EXP(-0.19*W$58))/(Fperm_SI_Woolf2021!$E$9:$E$93-W$58))*(W$58-Fperm_SI_Woolf2021!$E$9:$E$93)/10))),Fperm_SI_Woolf2021!$D$9:$D$93)*W$57+INTERCEPT(Fperm_SI_Woolf2021!$F$9:$F$93*EXP(-Fperm_SI_Woolf2021!$I$9:$I$93*$C136*IF(W$58=Fperm_SI_Woolf2021!$E$9:$E$93,1,EXP(LN((1.1*(Fperm_SI_Woolf2021!$E$9:$E$93-W$58)-63.1579*EXP(-0.19*Fperm_SI_Woolf2021!$E$9:$E$93)+63.1579*EXP(-0.19*W$58))/(Fperm_SI_Woolf2021!$E$9:$E$93-W$58))*(W$58-Fperm_SI_Woolf2021!$E$9:$E$93)/10))) + Fperm_SI_Woolf2021!$G$9:$G$93*EXP(-Fperm_SI_Woolf2021!$J$9:$J$93*$C136*IF(W$58=Fperm_SI_Woolf2021!$E$9:$E$93,1,EXP(LN((1.1*(Fperm_SI_Woolf2021!$E$9:$E$93-W$58)-63.1579*EXP(-0.19*Fperm_SI_Woolf2021!$E$9:$E$93)+63.1579*EXP(-0.19*W$58))/(Fperm_SI_Woolf2021!$E$9:$E$93-W$58))*(W$58-Fperm_SI_Woolf2021!$E$9:$E$93)/10))) + Fperm_SI_Woolf2021!$H$9:$H$93*EXP(-Fperm_SI_Woolf2021!$K$9:$K$93*$C136*IF(W$58=Fperm_SI_Woolf2021!$E$9:$E$93,1,EXP(LN((1.1*(Fperm_SI_Woolf2021!$E$9:$E$93-W$58)-63.1579*EXP(-0.19*Fperm_SI_Woolf2021!$E$9:$E$93)+63.1579*EXP(-0.19*W$58))/(Fperm_SI_Woolf2021!$E$9:$E$93-W$58))*(W$58-Fperm_SI_Woolf2021!$E$9:$E$93)/10))),Fperm_SI_Woolf2021!$D$9:$D$93))</f>
        <v>0.45588928073151835</v>
      </c>
      <c r="X136" s="51" cm="1">
        <f t="array" ref="X136">MIN(1,SLOPE(Fperm_SI_Woolf2021!$F$9:$F$93*EXP(-Fperm_SI_Woolf2021!$I$9:$I$93*$C136*IF(X$58=Fperm_SI_Woolf2021!$E$9:$E$93,1,EXP(LN((1.1*(Fperm_SI_Woolf2021!$E$9:$E$93-X$58)-63.1579*EXP(-0.19*Fperm_SI_Woolf2021!$E$9:$E$93)+63.1579*EXP(-0.19*X$58))/(Fperm_SI_Woolf2021!$E$9:$E$93-X$58))*(X$58-Fperm_SI_Woolf2021!$E$9:$E$93)/10))) + Fperm_SI_Woolf2021!$G$9:$G$93*EXP(-Fperm_SI_Woolf2021!$J$9:$J$93*$C136*IF(X$58=Fperm_SI_Woolf2021!$E$9:$E$93,1,EXP(LN((1.1*(Fperm_SI_Woolf2021!$E$9:$E$93-X$58)-63.1579*EXP(-0.19*Fperm_SI_Woolf2021!$E$9:$E$93)+63.1579*EXP(-0.19*X$58))/(Fperm_SI_Woolf2021!$E$9:$E$93-X$58))*(X$58-Fperm_SI_Woolf2021!$E$9:$E$93)/10))) + Fperm_SI_Woolf2021!$H$9:$H$93*EXP(-Fperm_SI_Woolf2021!$K$9:$K$93*$C136*IF(X$58=Fperm_SI_Woolf2021!$E$9:$E$93,1,EXP(LN((1.1*(Fperm_SI_Woolf2021!$E$9:$E$93-X$58)-63.1579*EXP(-0.19*Fperm_SI_Woolf2021!$E$9:$E$93)+63.1579*EXP(-0.19*X$58))/(Fperm_SI_Woolf2021!$E$9:$E$93-X$58))*(X$58-Fperm_SI_Woolf2021!$E$9:$E$93)/10))),Fperm_SI_Woolf2021!$D$9:$D$93)*X$57+INTERCEPT(Fperm_SI_Woolf2021!$F$9:$F$93*EXP(-Fperm_SI_Woolf2021!$I$9:$I$93*$C136*IF(X$58=Fperm_SI_Woolf2021!$E$9:$E$93,1,EXP(LN((1.1*(Fperm_SI_Woolf2021!$E$9:$E$93-X$58)-63.1579*EXP(-0.19*Fperm_SI_Woolf2021!$E$9:$E$93)+63.1579*EXP(-0.19*X$58))/(Fperm_SI_Woolf2021!$E$9:$E$93-X$58))*(X$58-Fperm_SI_Woolf2021!$E$9:$E$93)/10))) + Fperm_SI_Woolf2021!$G$9:$G$93*EXP(-Fperm_SI_Woolf2021!$J$9:$J$93*$C136*IF(X$58=Fperm_SI_Woolf2021!$E$9:$E$93,1,EXP(LN((1.1*(Fperm_SI_Woolf2021!$E$9:$E$93-X$58)-63.1579*EXP(-0.19*Fperm_SI_Woolf2021!$E$9:$E$93)+63.1579*EXP(-0.19*X$58))/(Fperm_SI_Woolf2021!$E$9:$E$93-X$58))*(X$58-Fperm_SI_Woolf2021!$E$9:$E$93)/10))) + Fperm_SI_Woolf2021!$H$9:$H$93*EXP(-Fperm_SI_Woolf2021!$K$9:$K$93*$C136*IF(X$58=Fperm_SI_Woolf2021!$E$9:$E$93,1,EXP(LN((1.1*(Fperm_SI_Woolf2021!$E$9:$E$93-X$58)-63.1579*EXP(-0.19*Fperm_SI_Woolf2021!$E$9:$E$93)+63.1579*EXP(-0.19*X$58))/(Fperm_SI_Woolf2021!$E$9:$E$93-X$58))*(X$58-Fperm_SI_Woolf2021!$E$9:$E$93)/10))),Fperm_SI_Woolf2021!$D$9:$D$93))</f>
        <v>0.43084430417664143</v>
      </c>
      <c r="Y136" s="51" cm="1">
        <f t="array" ref="Y136">MIN(1,SLOPE(Fperm_SI_Woolf2021!$F$9:$F$93*EXP(-Fperm_SI_Woolf2021!$I$9:$I$93*$C136*IF(Y$58=Fperm_SI_Woolf2021!$E$9:$E$93,1,EXP(LN((1.1*(Fperm_SI_Woolf2021!$E$9:$E$93-Y$58)-63.1579*EXP(-0.19*Fperm_SI_Woolf2021!$E$9:$E$93)+63.1579*EXP(-0.19*Y$58))/(Fperm_SI_Woolf2021!$E$9:$E$93-Y$58))*(Y$58-Fperm_SI_Woolf2021!$E$9:$E$93)/10))) + Fperm_SI_Woolf2021!$G$9:$G$93*EXP(-Fperm_SI_Woolf2021!$J$9:$J$93*$C136*IF(Y$58=Fperm_SI_Woolf2021!$E$9:$E$93,1,EXP(LN((1.1*(Fperm_SI_Woolf2021!$E$9:$E$93-Y$58)-63.1579*EXP(-0.19*Fperm_SI_Woolf2021!$E$9:$E$93)+63.1579*EXP(-0.19*Y$58))/(Fperm_SI_Woolf2021!$E$9:$E$93-Y$58))*(Y$58-Fperm_SI_Woolf2021!$E$9:$E$93)/10))) + Fperm_SI_Woolf2021!$H$9:$H$93*EXP(-Fperm_SI_Woolf2021!$K$9:$K$93*$C136*IF(Y$58=Fperm_SI_Woolf2021!$E$9:$E$93,1,EXP(LN((1.1*(Fperm_SI_Woolf2021!$E$9:$E$93-Y$58)-63.1579*EXP(-0.19*Fperm_SI_Woolf2021!$E$9:$E$93)+63.1579*EXP(-0.19*Y$58))/(Fperm_SI_Woolf2021!$E$9:$E$93-Y$58))*(Y$58-Fperm_SI_Woolf2021!$E$9:$E$93)/10))),Fperm_SI_Woolf2021!$D$9:$D$93)*Y$57+INTERCEPT(Fperm_SI_Woolf2021!$F$9:$F$93*EXP(-Fperm_SI_Woolf2021!$I$9:$I$93*$C136*IF(Y$58=Fperm_SI_Woolf2021!$E$9:$E$93,1,EXP(LN((1.1*(Fperm_SI_Woolf2021!$E$9:$E$93-Y$58)-63.1579*EXP(-0.19*Fperm_SI_Woolf2021!$E$9:$E$93)+63.1579*EXP(-0.19*Y$58))/(Fperm_SI_Woolf2021!$E$9:$E$93-Y$58))*(Y$58-Fperm_SI_Woolf2021!$E$9:$E$93)/10))) + Fperm_SI_Woolf2021!$G$9:$G$93*EXP(-Fperm_SI_Woolf2021!$J$9:$J$93*$C136*IF(Y$58=Fperm_SI_Woolf2021!$E$9:$E$93,1,EXP(LN((1.1*(Fperm_SI_Woolf2021!$E$9:$E$93-Y$58)-63.1579*EXP(-0.19*Fperm_SI_Woolf2021!$E$9:$E$93)+63.1579*EXP(-0.19*Y$58))/(Fperm_SI_Woolf2021!$E$9:$E$93-Y$58))*(Y$58-Fperm_SI_Woolf2021!$E$9:$E$93)/10))) + Fperm_SI_Woolf2021!$H$9:$H$93*EXP(-Fperm_SI_Woolf2021!$K$9:$K$93*$C136*IF(Y$58=Fperm_SI_Woolf2021!$E$9:$E$93,1,EXP(LN((1.1*(Fperm_SI_Woolf2021!$E$9:$E$93-Y$58)-63.1579*EXP(-0.19*Fperm_SI_Woolf2021!$E$9:$E$93)+63.1579*EXP(-0.19*Y$58))/(Fperm_SI_Woolf2021!$E$9:$E$93-Y$58))*(Y$58-Fperm_SI_Woolf2021!$E$9:$E$93)/10))),Fperm_SI_Woolf2021!$D$9:$D$93))</f>
        <v>0.40579932762176452</v>
      </c>
      <c r="Z136" s="51" cm="1">
        <f t="array" ref="Z136">MIN(1,SLOPE(Fperm_SI_Woolf2021!$F$9:$F$93*EXP(-Fperm_SI_Woolf2021!$I$9:$I$93*$C136*IF(Z$58=Fperm_SI_Woolf2021!$E$9:$E$93,1,EXP(LN((1.1*(Fperm_SI_Woolf2021!$E$9:$E$93-Z$58)-63.1579*EXP(-0.19*Fperm_SI_Woolf2021!$E$9:$E$93)+63.1579*EXP(-0.19*Z$58))/(Fperm_SI_Woolf2021!$E$9:$E$93-Z$58))*(Z$58-Fperm_SI_Woolf2021!$E$9:$E$93)/10))) + Fperm_SI_Woolf2021!$G$9:$G$93*EXP(-Fperm_SI_Woolf2021!$J$9:$J$93*$C136*IF(Z$58=Fperm_SI_Woolf2021!$E$9:$E$93,1,EXP(LN((1.1*(Fperm_SI_Woolf2021!$E$9:$E$93-Z$58)-63.1579*EXP(-0.19*Fperm_SI_Woolf2021!$E$9:$E$93)+63.1579*EXP(-0.19*Z$58))/(Fperm_SI_Woolf2021!$E$9:$E$93-Z$58))*(Z$58-Fperm_SI_Woolf2021!$E$9:$E$93)/10))) + Fperm_SI_Woolf2021!$H$9:$H$93*EXP(-Fperm_SI_Woolf2021!$K$9:$K$93*$C136*IF(Z$58=Fperm_SI_Woolf2021!$E$9:$E$93,1,EXP(LN((1.1*(Fperm_SI_Woolf2021!$E$9:$E$93-Z$58)-63.1579*EXP(-0.19*Fperm_SI_Woolf2021!$E$9:$E$93)+63.1579*EXP(-0.19*Z$58))/(Fperm_SI_Woolf2021!$E$9:$E$93-Z$58))*(Z$58-Fperm_SI_Woolf2021!$E$9:$E$93)/10))),Fperm_SI_Woolf2021!$D$9:$D$93)*Z$57+INTERCEPT(Fperm_SI_Woolf2021!$F$9:$F$93*EXP(-Fperm_SI_Woolf2021!$I$9:$I$93*$C136*IF(Z$58=Fperm_SI_Woolf2021!$E$9:$E$93,1,EXP(LN((1.1*(Fperm_SI_Woolf2021!$E$9:$E$93-Z$58)-63.1579*EXP(-0.19*Fperm_SI_Woolf2021!$E$9:$E$93)+63.1579*EXP(-0.19*Z$58))/(Fperm_SI_Woolf2021!$E$9:$E$93-Z$58))*(Z$58-Fperm_SI_Woolf2021!$E$9:$E$93)/10))) + Fperm_SI_Woolf2021!$G$9:$G$93*EXP(-Fperm_SI_Woolf2021!$J$9:$J$93*$C136*IF(Z$58=Fperm_SI_Woolf2021!$E$9:$E$93,1,EXP(LN((1.1*(Fperm_SI_Woolf2021!$E$9:$E$93-Z$58)-63.1579*EXP(-0.19*Fperm_SI_Woolf2021!$E$9:$E$93)+63.1579*EXP(-0.19*Z$58))/(Fperm_SI_Woolf2021!$E$9:$E$93-Z$58))*(Z$58-Fperm_SI_Woolf2021!$E$9:$E$93)/10))) + Fperm_SI_Woolf2021!$H$9:$H$93*EXP(-Fperm_SI_Woolf2021!$K$9:$K$93*$C136*IF(Z$58=Fperm_SI_Woolf2021!$E$9:$E$93,1,EXP(LN((1.1*(Fperm_SI_Woolf2021!$E$9:$E$93-Z$58)-63.1579*EXP(-0.19*Fperm_SI_Woolf2021!$E$9:$E$93)+63.1579*EXP(-0.19*Z$58))/(Fperm_SI_Woolf2021!$E$9:$E$93-Z$58))*(Z$58-Fperm_SI_Woolf2021!$E$9:$E$93)/10))),Fperm_SI_Woolf2021!$D$9:$D$93))</f>
        <v>0.3807543510668876</v>
      </c>
      <c r="AA136" s="51" cm="1">
        <f t="array" ref="AA136">MIN(1,SLOPE(Fperm_SI_Woolf2021!$F$9:$F$93*EXP(-Fperm_SI_Woolf2021!$I$9:$I$93*$C136*IF(AA$58=Fperm_SI_Woolf2021!$E$9:$E$93,1,EXP(LN((1.1*(Fperm_SI_Woolf2021!$E$9:$E$93-AA$58)-63.1579*EXP(-0.19*Fperm_SI_Woolf2021!$E$9:$E$93)+63.1579*EXP(-0.19*AA$58))/(Fperm_SI_Woolf2021!$E$9:$E$93-AA$58))*(AA$58-Fperm_SI_Woolf2021!$E$9:$E$93)/10))) + Fperm_SI_Woolf2021!$G$9:$G$93*EXP(-Fperm_SI_Woolf2021!$J$9:$J$93*$C136*IF(AA$58=Fperm_SI_Woolf2021!$E$9:$E$93,1,EXP(LN((1.1*(Fperm_SI_Woolf2021!$E$9:$E$93-AA$58)-63.1579*EXP(-0.19*Fperm_SI_Woolf2021!$E$9:$E$93)+63.1579*EXP(-0.19*AA$58))/(Fperm_SI_Woolf2021!$E$9:$E$93-AA$58))*(AA$58-Fperm_SI_Woolf2021!$E$9:$E$93)/10))) + Fperm_SI_Woolf2021!$H$9:$H$93*EXP(-Fperm_SI_Woolf2021!$K$9:$K$93*$C136*IF(AA$58=Fperm_SI_Woolf2021!$E$9:$E$93,1,EXP(LN((1.1*(Fperm_SI_Woolf2021!$E$9:$E$93-AA$58)-63.1579*EXP(-0.19*Fperm_SI_Woolf2021!$E$9:$E$93)+63.1579*EXP(-0.19*AA$58))/(Fperm_SI_Woolf2021!$E$9:$E$93-AA$58))*(AA$58-Fperm_SI_Woolf2021!$E$9:$E$93)/10))),Fperm_SI_Woolf2021!$D$9:$D$93)*AA$57+INTERCEPT(Fperm_SI_Woolf2021!$F$9:$F$93*EXP(-Fperm_SI_Woolf2021!$I$9:$I$93*$C136*IF(AA$58=Fperm_SI_Woolf2021!$E$9:$E$93,1,EXP(LN((1.1*(Fperm_SI_Woolf2021!$E$9:$E$93-AA$58)-63.1579*EXP(-0.19*Fperm_SI_Woolf2021!$E$9:$E$93)+63.1579*EXP(-0.19*AA$58))/(Fperm_SI_Woolf2021!$E$9:$E$93-AA$58))*(AA$58-Fperm_SI_Woolf2021!$E$9:$E$93)/10))) + Fperm_SI_Woolf2021!$G$9:$G$93*EXP(-Fperm_SI_Woolf2021!$J$9:$J$93*$C136*IF(AA$58=Fperm_SI_Woolf2021!$E$9:$E$93,1,EXP(LN((1.1*(Fperm_SI_Woolf2021!$E$9:$E$93-AA$58)-63.1579*EXP(-0.19*Fperm_SI_Woolf2021!$E$9:$E$93)+63.1579*EXP(-0.19*AA$58))/(Fperm_SI_Woolf2021!$E$9:$E$93-AA$58))*(AA$58-Fperm_SI_Woolf2021!$E$9:$E$93)/10))) + Fperm_SI_Woolf2021!$H$9:$H$93*EXP(-Fperm_SI_Woolf2021!$K$9:$K$93*$C136*IF(AA$58=Fperm_SI_Woolf2021!$E$9:$E$93,1,EXP(LN((1.1*(Fperm_SI_Woolf2021!$E$9:$E$93-AA$58)-63.1579*EXP(-0.19*Fperm_SI_Woolf2021!$E$9:$E$93)+63.1579*EXP(-0.19*AA$58))/(Fperm_SI_Woolf2021!$E$9:$E$93-AA$58))*(AA$58-Fperm_SI_Woolf2021!$E$9:$E$93)/10))),Fperm_SI_Woolf2021!$D$9:$D$93))</f>
        <v>0.35570937451201073</v>
      </c>
      <c r="AB136" s="51" cm="1">
        <f t="array" ref="AB136">MIN(1,SLOPE(Fperm_SI_Woolf2021!$F$9:$F$93*EXP(-Fperm_SI_Woolf2021!$I$9:$I$93*$C136*IF(AB$58=Fperm_SI_Woolf2021!$E$9:$E$93,1,EXP(LN((1.1*(Fperm_SI_Woolf2021!$E$9:$E$93-AB$58)-63.1579*EXP(-0.19*Fperm_SI_Woolf2021!$E$9:$E$93)+63.1579*EXP(-0.19*AB$58))/(Fperm_SI_Woolf2021!$E$9:$E$93-AB$58))*(AB$58-Fperm_SI_Woolf2021!$E$9:$E$93)/10))) + Fperm_SI_Woolf2021!$G$9:$G$93*EXP(-Fperm_SI_Woolf2021!$J$9:$J$93*$C136*IF(AB$58=Fperm_SI_Woolf2021!$E$9:$E$93,1,EXP(LN((1.1*(Fperm_SI_Woolf2021!$E$9:$E$93-AB$58)-63.1579*EXP(-0.19*Fperm_SI_Woolf2021!$E$9:$E$93)+63.1579*EXP(-0.19*AB$58))/(Fperm_SI_Woolf2021!$E$9:$E$93-AB$58))*(AB$58-Fperm_SI_Woolf2021!$E$9:$E$93)/10))) + Fperm_SI_Woolf2021!$H$9:$H$93*EXP(-Fperm_SI_Woolf2021!$K$9:$K$93*$C136*IF(AB$58=Fperm_SI_Woolf2021!$E$9:$E$93,1,EXP(LN((1.1*(Fperm_SI_Woolf2021!$E$9:$E$93-AB$58)-63.1579*EXP(-0.19*Fperm_SI_Woolf2021!$E$9:$E$93)+63.1579*EXP(-0.19*AB$58))/(Fperm_SI_Woolf2021!$E$9:$E$93-AB$58))*(AB$58-Fperm_SI_Woolf2021!$E$9:$E$93)/10))),Fperm_SI_Woolf2021!$D$9:$D$93)*AB$57+INTERCEPT(Fperm_SI_Woolf2021!$F$9:$F$93*EXP(-Fperm_SI_Woolf2021!$I$9:$I$93*$C136*IF(AB$58=Fperm_SI_Woolf2021!$E$9:$E$93,1,EXP(LN((1.1*(Fperm_SI_Woolf2021!$E$9:$E$93-AB$58)-63.1579*EXP(-0.19*Fperm_SI_Woolf2021!$E$9:$E$93)+63.1579*EXP(-0.19*AB$58))/(Fperm_SI_Woolf2021!$E$9:$E$93-AB$58))*(AB$58-Fperm_SI_Woolf2021!$E$9:$E$93)/10))) + Fperm_SI_Woolf2021!$G$9:$G$93*EXP(-Fperm_SI_Woolf2021!$J$9:$J$93*$C136*IF(AB$58=Fperm_SI_Woolf2021!$E$9:$E$93,1,EXP(LN((1.1*(Fperm_SI_Woolf2021!$E$9:$E$93-AB$58)-63.1579*EXP(-0.19*Fperm_SI_Woolf2021!$E$9:$E$93)+63.1579*EXP(-0.19*AB$58))/(Fperm_SI_Woolf2021!$E$9:$E$93-AB$58))*(AB$58-Fperm_SI_Woolf2021!$E$9:$E$93)/10))) + Fperm_SI_Woolf2021!$H$9:$H$93*EXP(-Fperm_SI_Woolf2021!$K$9:$K$93*$C136*IF(AB$58=Fperm_SI_Woolf2021!$E$9:$E$93,1,EXP(LN((1.1*(Fperm_SI_Woolf2021!$E$9:$E$93-AB$58)-63.1579*EXP(-0.19*Fperm_SI_Woolf2021!$E$9:$E$93)+63.1579*EXP(-0.19*AB$58))/(Fperm_SI_Woolf2021!$E$9:$E$93-AB$58))*(AB$58-Fperm_SI_Woolf2021!$E$9:$E$93)/10))),Fperm_SI_Woolf2021!$D$9:$D$93))</f>
        <v>0.33066439795713387</v>
      </c>
      <c r="AC136" s="51" cm="1">
        <f t="array" ref="AC136">MIN(1,SLOPE(Fperm_SI_Woolf2021!$F$9:$F$93*EXP(-Fperm_SI_Woolf2021!$I$9:$I$93*$C136*IF(AC$58=Fperm_SI_Woolf2021!$E$9:$E$93,1,EXP(LN((1.1*(Fperm_SI_Woolf2021!$E$9:$E$93-AC$58)-63.1579*EXP(-0.19*Fperm_SI_Woolf2021!$E$9:$E$93)+63.1579*EXP(-0.19*AC$58))/(Fperm_SI_Woolf2021!$E$9:$E$93-AC$58))*(AC$58-Fperm_SI_Woolf2021!$E$9:$E$93)/10))) + Fperm_SI_Woolf2021!$G$9:$G$93*EXP(-Fperm_SI_Woolf2021!$J$9:$J$93*$C136*IF(AC$58=Fperm_SI_Woolf2021!$E$9:$E$93,1,EXP(LN((1.1*(Fperm_SI_Woolf2021!$E$9:$E$93-AC$58)-63.1579*EXP(-0.19*Fperm_SI_Woolf2021!$E$9:$E$93)+63.1579*EXP(-0.19*AC$58))/(Fperm_SI_Woolf2021!$E$9:$E$93-AC$58))*(AC$58-Fperm_SI_Woolf2021!$E$9:$E$93)/10))) + Fperm_SI_Woolf2021!$H$9:$H$93*EXP(-Fperm_SI_Woolf2021!$K$9:$K$93*$C136*IF(AC$58=Fperm_SI_Woolf2021!$E$9:$E$93,1,EXP(LN((1.1*(Fperm_SI_Woolf2021!$E$9:$E$93-AC$58)-63.1579*EXP(-0.19*Fperm_SI_Woolf2021!$E$9:$E$93)+63.1579*EXP(-0.19*AC$58))/(Fperm_SI_Woolf2021!$E$9:$E$93-AC$58))*(AC$58-Fperm_SI_Woolf2021!$E$9:$E$93)/10))),Fperm_SI_Woolf2021!$D$9:$D$93)*AC$57+INTERCEPT(Fperm_SI_Woolf2021!$F$9:$F$93*EXP(-Fperm_SI_Woolf2021!$I$9:$I$93*$C136*IF(AC$58=Fperm_SI_Woolf2021!$E$9:$E$93,1,EXP(LN((1.1*(Fperm_SI_Woolf2021!$E$9:$E$93-AC$58)-63.1579*EXP(-0.19*Fperm_SI_Woolf2021!$E$9:$E$93)+63.1579*EXP(-0.19*AC$58))/(Fperm_SI_Woolf2021!$E$9:$E$93-AC$58))*(AC$58-Fperm_SI_Woolf2021!$E$9:$E$93)/10))) + Fperm_SI_Woolf2021!$G$9:$G$93*EXP(-Fperm_SI_Woolf2021!$J$9:$J$93*$C136*IF(AC$58=Fperm_SI_Woolf2021!$E$9:$E$93,1,EXP(LN((1.1*(Fperm_SI_Woolf2021!$E$9:$E$93-AC$58)-63.1579*EXP(-0.19*Fperm_SI_Woolf2021!$E$9:$E$93)+63.1579*EXP(-0.19*AC$58))/(Fperm_SI_Woolf2021!$E$9:$E$93-AC$58))*(AC$58-Fperm_SI_Woolf2021!$E$9:$E$93)/10))) + Fperm_SI_Woolf2021!$H$9:$H$93*EXP(-Fperm_SI_Woolf2021!$K$9:$K$93*$C136*IF(AC$58=Fperm_SI_Woolf2021!$E$9:$E$93,1,EXP(LN((1.1*(Fperm_SI_Woolf2021!$E$9:$E$93-AC$58)-63.1579*EXP(-0.19*Fperm_SI_Woolf2021!$E$9:$E$93)+63.1579*EXP(-0.19*AC$58))/(Fperm_SI_Woolf2021!$E$9:$E$93-AC$58))*(AC$58-Fperm_SI_Woolf2021!$E$9:$E$93)/10))),Fperm_SI_Woolf2021!$D$9:$D$93))</f>
        <v>0.30561942140225695</v>
      </c>
      <c r="AD136" s="51" cm="1">
        <f t="array" ref="AD136">MIN(1,SLOPE(Fperm_SI_Woolf2021!$F$9:$F$93*EXP(-Fperm_SI_Woolf2021!$I$9:$I$93*$C136*IF(AD$58=Fperm_SI_Woolf2021!$E$9:$E$93,1,EXP(LN((1.1*(Fperm_SI_Woolf2021!$E$9:$E$93-AD$58)-63.1579*EXP(-0.19*Fperm_SI_Woolf2021!$E$9:$E$93)+63.1579*EXP(-0.19*AD$58))/(Fperm_SI_Woolf2021!$E$9:$E$93-AD$58))*(AD$58-Fperm_SI_Woolf2021!$E$9:$E$93)/10))) + Fperm_SI_Woolf2021!$G$9:$G$93*EXP(-Fperm_SI_Woolf2021!$J$9:$J$93*$C136*IF(AD$58=Fperm_SI_Woolf2021!$E$9:$E$93,1,EXP(LN((1.1*(Fperm_SI_Woolf2021!$E$9:$E$93-AD$58)-63.1579*EXP(-0.19*Fperm_SI_Woolf2021!$E$9:$E$93)+63.1579*EXP(-0.19*AD$58))/(Fperm_SI_Woolf2021!$E$9:$E$93-AD$58))*(AD$58-Fperm_SI_Woolf2021!$E$9:$E$93)/10))) + Fperm_SI_Woolf2021!$H$9:$H$93*EXP(-Fperm_SI_Woolf2021!$K$9:$K$93*$C136*IF(AD$58=Fperm_SI_Woolf2021!$E$9:$E$93,1,EXP(LN((1.1*(Fperm_SI_Woolf2021!$E$9:$E$93-AD$58)-63.1579*EXP(-0.19*Fperm_SI_Woolf2021!$E$9:$E$93)+63.1579*EXP(-0.19*AD$58))/(Fperm_SI_Woolf2021!$E$9:$E$93-AD$58))*(AD$58-Fperm_SI_Woolf2021!$E$9:$E$93)/10))),Fperm_SI_Woolf2021!$D$9:$D$93)*AD$57+INTERCEPT(Fperm_SI_Woolf2021!$F$9:$F$93*EXP(-Fperm_SI_Woolf2021!$I$9:$I$93*$C136*IF(AD$58=Fperm_SI_Woolf2021!$E$9:$E$93,1,EXP(LN((1.1*(Fperm_SI_Woolf2021!$E$9:$E$93-AD$58)-63.1579*EXP(-0.19*Fperm_SI_Woolf2021!$E$9:$E$93)+63.1579*EXP(-0.19*AD$58))/(Fperm_SI_Woolf2021!$E$9:$E$93-AD$58))*(AD$58-Fperm_SI_Woolf2021!$E$9:$E$93)/10))) + Fperm_SI_Woolf2021!$G$9:$G$93*EXP(-Fperm_SI_Woolf2021!$J$9:$J$93*$C136*IF(AD$58=Fperm_SI_Woolf2021!$E$9:$E$93,1,EXP(LN((1.1*(Fperm_SI_Woolf2021!$E$9:$E$93-AD$58)-63.1579*EXP(-0.19*Fperm_SI_Woolf2021!$E$9:$E$93)+63.1579*EXP(-0.19*AD$58))/(Fperm_SI_Woolf2021!$E$9:$E$93-AD$58))*(AD$58-Fperm_SI_Woolf2021!$E$9:$E$93)/10))) + Fperm_SI_Woolf2021!$H$9:$H$93*EXP(-Fperm_SI_Woolf2021!$K$9:$K$93*$C136*IF(AD$58=Fperm_SI_Woolf2021!$E$9:$E$93,1,EXP(LN((1.1*(Fperm_SI_Woolf2021!$E$9:$E$93-AD$58)-63.1579*EXP(-0.19*Fperm_SI_Woolf2021!$E$9:$E$93)+63.1579*EXP(-0.19*AD$58))/(Fperm_SI_Woolf2021!$E$9:$E$93-AD$58))*(AD$58-Fperm_SI_Woolf2021!$E$9:$E$93)/10))),Fperm_SI_Woolf2021!$D$9:$D$93))</f>
        <v>0.28057444484738003</v>
      </c>
      <c r="AE136" s="51" cm="1">
        <f t="array" ref="AE136">MIN(1,SLOPE(Fperm_SI_Woolf2021!$F$9:$F$93*EXP(-Fperm_SI_Woolf2021!$I$9:$I$93*$C136*IF(AE$58=Fperm_SI_Woolf2021!$E$9:$E$93,1,EXP(LN((1.1*(Fperm_SI_Woolf2021!$E$9:$E$93-AE$58)-63.1579*EXP(-0.19*Fperm_SI_Woolf2021!$E$9:$E$93)+63.1579*EXP(-0.19*AE$58))/(Fperm_SI_Woolf2021!$E$9:$E$93-AE$58))*(AE$58-Fperm_SI_Woolf2021!$E$9:$E$93)/10))) + Fperm_SI_Woolf2021!$G$9:$G$93*EXP(-Fperm_SI_Woolf2021!$J$9:$J$93*$C136*IF(AE$58=Fperm_SI_Woolf2021!$E$9:$E$93,1,EXP(LN((1.1*(Fperm_SI_Woolf2021!$E$9:$E$93-AE$58)-63.1579*EXP(-0.19*Fperm_SI_Woolf2021!$E$9:$E$93)+63.1579*EXP(-0.19*AE$58))/(Fperm_SI_Woolf2021!$E$9:$E$93-AE$58))*(AE$58-Fperm_SI_Woolf2021!$E$9:$E$93)/10))) + Fperm_SI_Woolf2021!$H$9:$H$93*EXP(-Fperm_SI_Woolf2021!$K$9:$K$93*$C136*IF(AE$58=Fperm_SI_Woolf2021!$E$9:$E$93,1,EXP(LN((1.1*(Fperm_SI_Woolf2021!$E$9:$E$93-AE$58)-63.1579*EXP(-0.19*Fperm_SI_Woolf2021!$E$9:$E$93)+63.1579*EXP(-0.19*AE$58))/(Fperm_SI_Woolf2021!$E$9:$E$93-AE$58))*(AE$58-Fperm_SI_Woolf2021!$E$9:$E$93)/10))),Fperm_SI_Woolf2021!$D$9:$D$93)*AE$57+INTERCEPT(Fperm_SI_Woolf2021!$F$9:$F$93*EXP(-Fperm_SI_Woolf2021!$I$9:$I$93*$C136*IF(AE$58=Fperm_SI_Woolf2021!$E$9:$E$93,1,EXP(LN((1.1*(Fperm_SI_Woolf2021!$E$9:$E$93-AE$58)-63.1579*EXP(-0.19*Fperm_SI_Woolf2021!$E$9:$E$93)+63.1579*EXP(-0.19*AE$58))/(Fperm_SI_Woolf2021!$E$9:$E$93-AE$58))*(AE$58-Fperm_SI_Woolf2021!$E$9:$E$93)/10))) + Fperm_SI_Woolf2021!$G$9:$G$93*EXP(-Fperm_SI_Woolf2021!$J$9:$J$93*$C136*IF(AE$58=Fperm_SI_Woolf2021!$E$9:$E$93,1,EXP(LN((1.1*(Fperm_SI_Woolf2021!$E$9:$E$93-AE$58)-63.1579*EXP(-0.19*Fperm_SI_Woolf2021!$E$9:$E$93)+63.1579*EXP(-0.19*AE$58))/(Fperm_SI_Woolf2021!$E$9:$E$93-AE$58))*(AE$58-Fperm_SI_Woolf2021!$E$9:$E$93)/10))) + Fperm_SI_Woolf2021!$H$9:$H$93*EXP(-Fperm_SI_Woolf2021!$K$9:$K$93*$C136*IF(AE$58=Fperm_SI_Woolf2021!$E$9:$E$93,1,EXP(LN((1.1*(Fperm_SI_Woolf2021!$E$9:$E$93-AE$58)-63.1579*EXP(-0.19*Fperm_SI_Woolf2021!$E$9:$E$93)+63.1579*EXP(-0.19*AE$58))/(Fperm_SI_Woolf2021!$E$9:$E$93-AE$58))*(AE$58-Fperm_SI_Woolf2021!$E$9:$E$93)/10))),Fperm_SI_Woolf2021!$D$9:$D$93))</f>
        <v>0.25552946829250311</v>
      </c>
      <c r="AF136" s="51" cm="1">
        <f t="array" ref="AF136">MIN(1,SLOPE(Fperm_SI_Woolf2021!$F$9:$F$93*EXP(-Fperm_SI_Woolf2021!$I$9:$I$93*$C136*IF(AF$58=Fperm_SI_Woolf2021!$E$9:$E$93,1,EXP(LN((1.1*(Fperm_SI_Woolf2021!$E$9:$E$93-AF$58)-63.1579*EXP(-0.19*Fperm_SI_Woolf2021!$E$9:$E$93)+63.1579*EXP(-0.19*AF$58))/(Fperm_SI_Woolf2021!$E$9:$E$93-AF$58))*(AF$58-Fperm_SI_Woolf2021!$E$9:$E$93)/10))) + Fperm_SI_Woolf2021!$G$9:$G$93*EXP(-Fperm_SI_Woolf2021!$J$9:$J$93*$C136*IF(AF$58=Fperm_SI_Woolf2021!$E$9:$E$93,1,EXP(LN((1.1*(Fperm_SI_Woolf2021!$E$9:$E$93-AF$58)-63.1579*EXP(-0.19*Fperm_SI_Woolf2021!$E$9:$E$93)+63.1579*EXP(-0.19*AF$58))/(Fperm_SI_Woolf2021!$E$9:$E$93-AF$58))*(AF$58-Fperm_SI_Woolf2021!$E$9:$E$93)/10))) + Fperm_SI_Woolf2021!$H$9:$H$93*EXP(-Fperm_SI_Woolf2021!$K$9:$K$93*$C136*IF(AF$58=Fperm_SI_Woolf2021!$E$9:$E$93,1,EXP(LN((1.1*(Fperm_SI_Woolf2021!$E$9:$E$93-AF$58)-63.1579*EXP(-0.19*Fperm_SI_Woolf2021!$E$9:$E$93)+63.1579*EXP(-0.19*AF$58))/(Fperm_SI_Woolf2021!$E$9:$E$93-AF$58))*(AF$58-Fperm_SI_Woolf2021!$E$9:$E$93)/10))),Fperm_SI_Woolf2021!$D$9:$D$93)*AF$57+INTERCEPT(Fperm_SI_Woolf2021!$F$9:$F$93*EXP(-Fperm_SI_Woolf2021!$I$9:$I$93*$C136*IF(AF$58=Fperm_SI_Woolf2021!$E$9:$E$93,1,EXP(LN((1.1*(Fperm_SI_Woolf2021!$E$9:$E$93-AF$58)-63.1579*EXP(-0.19*Fperm_SI_Woolf2021!$E$9:$E$93)+63.1579*EXP(-0.19*AF$58))/(Fperm_SI_Woolf2021!$E$9:$E$93-AF$58))*(AF$58-Fperm_SI_Woolf2021!$E$9:$E$93)/10))) + Fperm_SI_Woolf2021!$G$9:$G$93*EXP(-Fperm_SI_Woolf2021!$J$9:$J$93*$C136*IF(AF$58=Fperm_SI_Woolf2021!$E$9:$E$93,1,EXP(LN((1.1*(Fperm_SI_Woolf2021!$E$9:$E$93-AF$58)-63.1579*EXP(-0.19*Fperm_SI_Woolf2021!$E$9:$E$93)+63.1579*EXP(-0.19*AF$58))/(Fperm_SI_Woolf2021!$E$9:$E$93-AF$58))*(AF$58-Fperm_SI_Woolf2021!$E$9:$E$93)/10))) + Fperm_SI_Woolf2021!$H$9:$H$93*EXP(-Fperm_SI_Woolf2021!$K$9:$K$93*$C136*IF(AF$58=Fperm_SI_Woolf2021!$E$9:$E$93,1,EXP(LN((1.1*(Fperm_SI_Woolf2021!$E$9:$E$93-AF$58)-63.1579*EXP(-0.19*Fperm_SI_Woolf2021!$E$9:$E$93)+63.1579*EXP(-0.19*AF$58))/(Fperm_SI_Woolf2021!$E$9:$E$93-AF$58))*(AF$58-Fperm_SI_Woolf2021!$E$9:$E$93)/10))),Fperm_SI_Woolf2021!$D$9:$D$93))</f>
        <v>0.2304844917376262</v>
      </c>
      <c r="AG136" s="51" cm="1">
        <f t="array" ref="AG136">MIN(1,SLOPE(Fperm_SI_Woolf2021!$F$9:$F$93*EXP(-Fperm_SI_Woolf2021!$I$9:$I$93*$C136*IF(AG$58=Fperm_SI_Woolf2021!$E$9:$E$93,1,EXP(LN((1.1*(Fperm_SI_Woolf2021!$E$9:$E$93-AG$58)-63.1579*EXP(-0.19*Fperm_SI_Woolf2021!$E$9:$E$93)+63.1579*EXP(-0.19*AG$58))/(Fperm_SI_Woolf2021!$E$9:$E$93-AG$58))*(AG$58-Fperm_SI_Woolf2021!$E$9:$E$93)/10))) + Fperm_SI_Woolf2021!$G$9:$G$93*EXP(-Fperm_SI_Woolf2021!$J$9:$J$93*$C136*IF(AG$58=Fperm_SI_Woolf2021!$E$9:$E$93,1,EXP(LN((1.1*(Fperm_SI_Woolf2021!$E$9:$E$93-AG$58)-63.1579*EXP(-0.19*Fperm_SI_Woolf2021!$E$9:$E$93)+63.1579*EXP(-0.19*AG$58))/(Fperm_SI_Woolf2021!$E$9:$E$93-AG$58))*(AG$58-Fperm_SI_Woolf2021!$E$9:$E$93)/10))) + Fperm_SI_Woolf2021!$H$9:$H$93*EXP(-Fperm_SI_Woolf2021!$K$9:$K$93*$C136*IF(AG$58=Fperm_SI_Woolf2021!$E$9:$E$93,1,EXP(LN((1.1*(Fperm_SI_Woolf2021!$E$9:$E$93-AG$58)-63.1579*EXP(-0.19*Fperm_SI_Woolf2021!$E$9:$E$93)+63.1579*EXP(-0.19*AG$58))/(Fperm_SI_Woolf2021!$E$9:$E$93-AG$58))*(AG$58-Fperm_SI_Woolf2021!$E$9:$E$93)/10))),Fperm_SI_Woolf2021!$D$9:$D$93)*AG$57+INTERCEPT(Fperm_SI_Woolf2021!$F$9:$F$93*EXP(-Fperm_SI_Woolf2021!$I$9:$I$93*$C136*IF(AG$58=Fperm_SI_Woolf2021!$E$9:$E$93,1,EXP(LN((1.1*(Fperm_SI_Woolf2021!$E$9:$E$93-AG$58)-63.1579*EXP(-0.19*Fperm_SI_Woolf2021!$E$9:$E$93)+63.1579*EXP(-0.19*AG$58))/(Fperm_SI_Woolf2021!$E$9:$E$93-AG$58))*(AG$58-Fperm_SI_Woolf2021!$E$9:$E$93)/10))) + Fperm_SI_Woolf2021!$G$9:$G$93*EXP(-Fperm_SI_Woolf2021!$J$9:$J$93*$C136*IF(AG$58=Fperm_SI_Woolf2021!$E$9:$E$93,1,EXP(LN((1.1*(Fperm_SI_Woolf2021!$E$9:$E$93-AG$58)-63.1579*EXP(-0.19*Fperm_SI_Woolf2021!$E$9:$E$93)+63.1579*EXP(-0.19*AG$58))/(Fperm_SI_Woolf2021!$E$9:$E$93-AG$58))*(AG$58-Fperm_SI_Woolf2021!$E$9:$E$93)/10))) + Fperm_SI_Woolf2021!$H$9:$H$93*EXP(-Fperm_SI_Woolf2021!$K$9:$K$93*$C136*IF(AG$58=Fperm_SI_Woolf2021!$E$9:$E$93,1,EXP(LN((1.1*(Fperm_SI_Woolf2021!$E$9:$E$93-AG$58)-63.1579*EXP(-0.19*Fperm_SI_Woolf2021!$E$9:$E$93)+63.1579*EXP(-0.19*AG$58))/(Fperm_SI_Woolf2021!$E$9:$E$93-AG$58))*(AG$58-Fperm_SI_Woolf2021!$E$9:$E$93)/10))),Fperm_SI_Woolf2021!$D$9:$D$93))</f>
        <v>0.20543951518274922</v>
      </c>
      <c r="AH136" s="51" cm="1">
        <f t="array" ref="AH136">MIN(1,SLOPE(Fperm_SI_Woolf2021!$F$9:$F$93*EXP(-Fperm_SI_Woolf2021!$I$9:$I$93*$C136*IF(AH$58=Fperm_SI_Woolf2021!$E$9:$E$93,1,EXP(LN((1.1*(Fperm_SI_Woolf2021!$E$9:$E$93-AH$58)-63.1579*EXP(-0.19*Fperm_SI_Woolf2021!$E$9:$E$93)+63.1579*EXP(-0.19*AH$58))/(Fperm_SI_Woolf2021!$E$9:$E$93-AH$58))*(AH$58-Fperm_SI_Woolf2021!$E$9:$E$93)/10))) + Fperm_SI_Woolf2021!$G$9:$G$93*EXP(-Fperm_SI_Woolf2021!$J$9:$J$93*$C136*IF(AH$58=Fperm_SI_Woolf2021!$E$9:$E$93,1,EXP(LN((1.1*(Fperm_SI_Woolf2021!$E$9:$E$93-AH$58)-63.1579*EXP(-0.19*Fperm_SI_Woolf2021!$E$9:$E$93)+63.1579*EXP(-0.19*AH$58))/(Fperm_SI_Woolf2021!$E$9:$E$93-AH$58))*(AH$58-Fperm_SI_Woolf2021!$E$9:$E$93)/10))) + Fperm_SI_Woolf2021!$H$9:$H$93*EXP(-Fperm_SI_Woolf2021!$K$9:$K$93*$C136*IF(AH$58=Fperm_SI_Woolf2021!$E$9:$E$93,1,EXP(LN((1.1*(Fperm_SI_Woolf2021!$E$9:$E$93-AH$58)-63.1579*EXP(-0.19*Fperm_SI_Woolf2021!$E$9:$E$93)+63.1579*EXP(-0.19*AH$58))/(Fperm_SI_Woolf2021!$E$9:$E$93-AH$58))*(AH$58-Fperm_SI_Woolf2021!$E$9:$E$93)/10))),Fperm_SI_Woolf2021!$D$9:$D$93)*AH$57+INTERCEPT(Fperm_SI_Woolf2021!$F$9:$F$93*EXP(-Fperm_SI_Woolf2021!$I$9:$I$93*$C136*IF(AH$58=Fperm_SI_Woolf2021!$E$9:$E$93,1,EXP(LN((1.1*(Fperm_SI_Woolf2021!$E$9:$E$93-AH$58)-63.1579*EXP(-0.19*Fperm_SI_Woolf2021!$E$9:$E$93)+63.1579*EXP(-0.19*AH$58))/(Fperm_SI_Woolf2021!$E$9:$E$93-AH$58))*(AH$58-Fperm_SI_Woolf2021!$E$9:$E$93)/10))) + Fperm_SI_Woolf2021!$G$9:$G$93*EXP(-Fperm_SI_Woolf2021!$J$9:$J$93*$C136*IF(AH$58=Fperm_SI_Woolf2021!$E$9:$E$93,1,EXP(LN((1.1*(Fperm_SI_Woolf2021!$E$9:$E$93-AH$58)-63.1579*EXP(-0.19*Fperm_SI_Woolf2021!$E$9:$E$93)+63.1579*EXP(-0.19*AH$58))/(Fperm_SI_Woolf2021!$E$9:$E$93-AH$58))*(AH$58-Fperm_SI_Woolf2021!$E$9:$E$93)/10))) + Fperm_SI_Woolf2021!$H$9:$H$93*EXP(-Fperm_SI_Woolf2021!$K$9:$K$93*$C136*IF(AH$58=Fperm_SI_Woolf2021!$E$9:$E$93,1,EXP(LN((1.1*(Fperm_SI_Woolf2021!$E$9:$E$93-AH$58)-63.1579*EXP(-0.19*Fperm_SI_Woolf2021!$E$9:$E$93)+63.1579*EXP(-0.19*AH$58))/(Fperm_SI_Woolf2021!$E$9:$E$93-AH$58))*(AH$58-Fperm_SI_Woolf2021!$E$9:$E$93)/10))),Fperm_SI_Woolf2021!$D$9:$D$93))</f>
        <v>0.38444760802187694</v>
      </c>
      <c r="AI136" s="51" cm="1">
        <f t="array" ref="AI136">MIN(1,SLOPE(Fperm_SI_Woolf2021!$F$9:$F$93*EXP(-Fperm_SI_Woolf2021!$I$9:$I$93*$C136*IF(AI$58=Fperm_SI_Woolf2021!$E$9:$E$93,1,EXP(LN((1.1*(Fperm_SI_Woolf2021!$E$9:$E$93-AI$58)-63.1579*EXP(-0.19*Fperm_SI_Woolf2021!$E$9:$E$93)+63.1579*EXP(-0.19*AI$58))/(Fperm_SI_Woolf2021!$E$9:$E$93-AI$58))*(AI$58-Fperm_SI_Woolf2021!$E$9:$E$93)/10))) + Fperm_SI_Woolf2021!$G$9:$G$93*EXP(-Fperm_SI_Woolf2021!$J$9:$J$93*$C136*IF(AI$58=Fperm_SI_Woolf2021!$E$9:$E$93,1,EXP(LN((1.1*(Fperm_SI_Woolf2021!$E$9:$E$93-AI$58)-63.1579*EXP(-0.19*Fperm_SI_Woolf2021!$E$9:$E$93)+63.1579*EXP(-0.19*AI$58))/(Fperm_SI_Woolf2021!$E$9:$E$93-AI$58))*(AI$58-Fperm_SI_Woolf2021!$E$9:$E$93)/10))) + Fperm_SI_Woolf2021!$H$9:$H$93*EXP(-Fperm_SI_Woolf2021!$K$9:$K$93*$C136*IF(AI$58=Fperm_SI_Woolf2021!$E$9:$E$93,1,EXP(LN((1.1*(Fperm_SI_Woolf2021!$E$9:$E$93-AI$58)-63.1579*EXP(-0.19*Fperm_SI_Woolf2021!$E$9:$E$93)+63.1579*EXP(-0.19*AI$58))/(Fperm_SI_Woolf2021!$E$9:$E$93-AI$58))*(AI$58-Fperm_SI_Woolf2021!$E$9:$E$93)/10))),Fperm_SI_Woolf2021!$D$9:$D$93)*AI$57+INTERCEPT(Fperm_SI_Woolf2021!$F$9:$F$93*EXP(-Fperm_SI_Woolf2021!$I$9:$I$93*$C136*IF(AI$58=Fperm_SI_Woolf2021!$E$9:$E$93,1,EXP(LN((1.1*(Fperm_SI_Woolf2021!$E$9:$E$93-AI$58)-63.1579*EXP(-0.19*Fperm_SI_Woolf2021!$E$9:$E$93)+63.1579*EXP(-0.19*AI$58))/(Fperm_SI_Woolf2021!$E$9:$E$93-AI$58))*(AI$58-Fperm_SI_Woolf2021!$E$9:$E$93)/10))) + Fperm_SI_Woolf2021!$G$9:$G$93*EXP(-Fperm_SI_Woolf2021!$J$9:$J$93*$C136*IF(AI$58=Fperm_SI_Woolf2021!$E$9:$E$93,1,EXP(LN((1.1*(Fperm_SI_Woolf2021!$E$9:$E$93-AI$58)-63.1579*EXP(-0.19*Fperm_SI_Woolf2021!$E$9:$E$93)+63.1579*EXP(-0.19*AI$58))/(Fperm_SI_Woolf2021!$E$9:$E$93-AI$58))*(AI$58-Fperm_SI_Woolf2021!$E$9:$E$93)/10))) + Fperm_SI_Woolf2021!$H$9:$H$93*EXP(-Fperm_SI_Woolf2021!$K$9:$K$93*$C136*IF(AI$58=Fperm_SI_Woolf2021!$E$9:$E$93,1,EXP(LN((1.1*(Fperm_SI_Woolf2021!$E$9:$E$93-AI$58)-63.1579*EXP(-0.19*Fperm_SI_Woolf2021!$E$9:$E$93)+63.1579*EXP(-0.19*AI$58))/(Fperm_SI_Woolf2021!$E$9:$E$93-AI$58))*(AI$58-Fperm_SI_Woolf2021!$E$9:$E$93)/10))),Fperm_SI_Woolf2021!$D$9:$D$93))</f>
        <v>0.36631721990494348</v>
      </c>
      <c r="AJ136" s="51" cm="1">
        <f t="array" ref="AJ136">MIN(1,SLOPE(Fperm_SI_Woolf2021!$F$9:$F$93*EXP(-Fperm_SI_Woolf2021!$I$9:$I$93*$C136*IF(AJ$58=Fperm_SI_Woolf2021!$E$9:$E$93,1,EXP(LN((1.1*(Fperm_SI_Woolf2021!$E$9:$E$93-AJ$58)-63.1579*EXP(-0.19*Fperm_SI_Woolf2021!$E$9:$E$93)+63.1579*EXP(-0.19*AJ$58))/(Fperm_SI_Woolf2021!$E$9:$E$93-AJ$58))*(AJ$58-Fperm_SI_Woolf2021!$E$9:$E$93)/10))) + Fperm_SI_Woolf2021!$G$9:$G$93*EXP(-Fperm_SI_Woolf2021!$J$9:$J$93*$C136*IF(AJ$58=Fperm_SI_Woolf2021!$E$9:$E$93,1,EXP(LN((1.1*(Fperm_SI_Woolf2021!$E$9:$E$93-AJ$58)-63.1579*EXP(-0.19*Fperm_SI_Woolf2021!$E$9:$E$93)+63.1579*EXP(-0.19*AJ$58))/(Fperm_SI_Woolf2021!$E$9:$E$93-AJ$58))*(AJ$58-Fperm_SI_Woolf2021!$E$9:$E$93)/10))) + Fperm_SI_Woolf2021!$H$9:$H$93*EXP(-Fperm_SI_Woolf2021!$K$9:$K$93*$C136*IF(AJ$58=Fperm_SI_Woolf2021!$E$9:$E$93,1,EXP(LN((1.1*(Fperm_SI_Woolf2021!$E$9:$E$93-AJ$58)-63.1579*EXP(-0.19*Fperm_SI_Woolf2021!$E$9:$E$93)+63.1579*EXP(-0.19*AJ$58))/(Fperm_SI_Woolf2021!$E$9:$E$93-AJ$58))*(AJ$58-Fperm_SI_Woolf2021!$E$9:$E$93)/10))),Fperm_SI_Woolf2021!$D$9:$D$93)*AJ$57+INTERCEPT(Fperm_SI_Woolf2021!$F$9:$F$93*EXP(-Fperm_SI_Woolf2021!$I$9:$I$93*$C136*IF(AJ$58=Fperm_SI_Woolf2021!$E$9:$E$93,1,EXP(LN((1.1*(Fperm_SI_Woolf2021!$E$9:$E$93-AJ$58)-63.1579*EXP(-0.19*Fperm_SI_Woolf2021!$E$9:$E$93)+63.1579*EXP(-0.19*AJ$58))/(Fperm_SI_Woolf2021!$E$9:$E$93-AJ$58))*(AJ$58-Fperm_SI_Woolf2021!$E$9:$E$93)/10))) + Fperm_SI_Woolf2021!$G$9:$G$93*EXP(-Fperm_SI_Woolf2021!$J$9:$J$93*$C136*IF(AJ$58=Fperm_SI_Woolf2021!$E$9:$E$93,1,EXP(LN((1.1*(Fperm_SI_Woolf2021!$E$9:$E$93-AJ$58)-63.1579*EXP(-0.19*Fperm_SI_Woolf2021!$E$9:$E$93)+63.1579*EXP(-0.19*AJ$58))/(Fperm_SI_Woolf2021!$E$9:$E$93-AJ$58))*(AJ$58-Fperm_SI_Woolf2021!$E$9:$E$93)/10))) + Fperm_SI_Woolf2021!$H$9:$H$93*EXP(-Fperm_SI_Woolf2021!$K$9:$K$93*$C136*IF(AJ$58=Fperm_SI_Woolf2021!$E$9:$E$93,1,EXP(LN((1.1*(Fperm_SI_Woolf2021!$E$9:$E$93-AJ$58)-63.1579*EXP(-0.19*Fperm_SI_Woolf2021!$E$9:$E$93)+63.1579*EXP(-0.19*AJ$58))/(Fperm_SI_Woolf2021!$E$9:$E$93-AJ$58))*(AJ$58-Fperm_SI_Woolf2021!$E$9:$E$93)/10))),Fperm_SI_Woolf2021!$D$9:$D$93))</f>
        <v>0.34818683178801002</v>
      </c>
      <c r="AK136" s="51" cm="1">
        <f t="array" ref="AK136">MIN(1,SLOPE(Fperm_SI_Woolf2021!$F$9:$F$93*EXP(-Fperm_SI_Woolf2021!$I$9:$I$93*$C136*IF(AK$58=Fperm_SI_Woolf2021!$E$9:$E$93,1,EXP(LN((1.1*(Fperm_SI_Woolf2021!$E$9:$E$93-AK$58)-63.1579*EXP(-0.19*Fperm_SI_Woolf2021!$E$9:$E$93)+63.1579*EXP(-0.19*AK$58))/(Fperm_SI_Woolf2021!$E$9:$E$93-AK$58))*(AK$58-Fperm_SI_Woolf2021!$E$9:$E$93)/10))) + Fperm_SI_Woolf2021!$G$9:$G$93*EXP(-Fperm_SI_Woolf2021!$J$9:$J$93*$C136*IF(AK$58=Fperm_SI_Woolf2021!$E$9:$E$93,1,EXP(LN((1.1*(Fperm_SI_Woolf2021!$E$9:$E$93-AK$58)-63.1579*EXP(-0.19*Fperm_SI_Woolf2021!$E$9:$E$93)+63.1579*EXP(-0.19*AK$58))/(Fperm_SI_Woolf2021!$E$9:$E$93-AK$58))*(AK$58-Fperm_SI_Woolf2021!$E$9:$E$93)/10))) + Fperm_SI_Woolf2021!$H$9:$H$93*EXP(-Fperm_SI_Woolf2021!$K$9:$K$93*$C136*IF(AK$58=Fperm_SI_Woolf2021!$E$9:$E$93,1,EXP(LN((1.1*(Fperm_SI_Woolf2021!$E$9:$E$93-AK$58)-63.1579*EXP(-0.19*Fperm_SI_Woolf2021!$E$9:$E$93)+63.1579*EXP(-0.19*AK$58))/(Fperm_SI_Woolf2021!$E$9:$E$93-AK$58))*(AK$58-Fperm_SI_Woolf2021!$E$9:$E$93)/10))),Fperm_SI_Woolf2021!$D$9:$D$93)*AK$57+INTERCEPT(Fperm_SI_Woolf2021!$F$9:$F$93*EXP(-Fperm_SI_Woolf2021!$I$9:$I$93*$C136*IF(AK$58=Fperm_SI_Woolf2021!$E$9:$E$93,1,EXP(LN((1.1*(Fperm_SI_Woolf2021!$E$9:$E$93-AK$58)-63.1579*EXP(-0.19*Fperm_SI_Woolf2021!$E$9:$E$93)+63.1579*EXP(-0.19*AK$58))/(Fperm_SI_Woolf2021!$E$9:$E$93-AK$58))*(AK$58-Fperm_SI_Woolf2021!$E$9:$E$93)/10))) + Fperm_SI_Woolf2021!$G$9:$G$93*EXP(-Fperm_SI_Woolf2021!$J$9:$J$93*$C136*IF(AK$58=Fperm_SI_Woolf2021!$E$9:$E$93,1,EXP(LN((1.1*(Fperm_SI_Woolf2021!$E$9:$E$93-AK$58)-63.1579*EXP(-0.19*Fperm_SI_Woolf2021!$E$9:$E$93)+63.1579*EXP(-0.19*AK$58))/(Fperm_SI_Woolf2021!$E$9:$E$93-AK$58))*(AK$58-Fperm_SI_Woolf2021!$E$9:$E$93)/10))) + Fperm_SI_Woolf2021!$H$9:$H$93*EXP(-Fperm_SI_Woolf2021!$K$9:$K$93*$C136*IF(AK$58=Fperm_SI_Woolf2021!$E$9:$E$93,1,EXP(LN((1.1*(Fperm_SI_Woolf2021!$E$9:$E$93-AK$58)-63.1579*EXP(-0.19*Fperm_SI_Woolf2021!$E$9:$E$93)+63.1579*EXP(-0.19*AK$58))/(Fperm_SI_Woolf2021!$E$9:$E$93-AK$58))*(AK$58-Fperm_SI_Woolf2021!$E$9:$E$93)/10))),Fperm_SI_Woolf2021!$D$9:$D$93))</f>
        <v>0.33005644367107662</v>
      </c>
      <c r="AL136" s="51" cm="1">
        <f t="array" ref="AL136">MIN(1,SLOPE(Fperm_SI_Woolf2021!$F$9:$F$93*EXP(-Fperm_SI_Woolf2021!$I$9:$I$93*$C136*IF(AL$58=Fperm_SI_Woolf2021!$E$9:$E$93,1,EXP(LN((1.1*(Fperm_SI_Woolf2021!$E$9:$E$93-AL$58)-63.1579*EXP(-0.19*Fperm_SI_Woolf2021!$E$9:$E$93)+63.1579*EXP(-0.19*AL$58))/(Fperm_SI_Woolf2021!$E$9:$E$93-AL$58))*(AL$58-Fperm_SI_Woolf2021!$E$9:$E$93)/10))) + Fperm_SI_Woolf2021!$G$9:$G$93*EXP(-Fperm_SI_Woolf2021!$J$9:$J$93*$C136*IF(AL$58=Fperm_SI_Woolf2021!$E$9:$E$93,1,EXP(LN((1.1*(Fperm_SI_Woolf2021!$E$9:$E$93-AL$58)-63.1579*EXP(-0.19*Fperm_SI_Woolf2021!$E$9:$E$93)+63.1579*EXP(-0.19*AL$58))/(Fperm_SI_Woolf2021!$E$9:$E$93-AL$58))*(AL$58-Fperm_SI_Woolf2021!$E$9:$E$93)/10))) + Fperm_SI_Woolf2021!$H$9:$H$93*EXP(-Fperm_SI_Woolf2021!$K$9:$K$93*$C136*IF(AL$58=Fperm_SI_Woolf2021!$E$9:$E$93,1,EXP(LN((1.1*(Fperm_SI_Woolf2021!$E$9:$E$93-AL$58)-63.1579*EXP(-0.19*Fperm_SI_Woolf2021!$E$9:$E$93)+63.1579*EXP(-0.19*AL$58))/(Fperm_SI_Woolf2021!$E$9:$E$93-AL$58))*(AL$58-Fperm_SI_Woolf2021!$E$9:$E$93)/10))),Fperm_SI_Woolf2021!$D$9:$D$93)*AL$57+INTERCEPT(Fperm_SI_Woolf2021!$F$9:$F$93*EXP(-Fperm_SI_Woolf2021!$I$9:$I$93*$C136*IF(AL$58=Fperm_SI_Woolf2021!$E$9:$E$93,1,EXP(LN((1.1*(Fperm_SI_Woolf2021!$E$9:$E$93-AL$58)-63.1579*EXP(-0.19*Fperm_SI_Woolf2021!$E$9:$E$93)+63.1579*EXP(-0.19*AL$58))/(Fperm_SI_Woolf2021!$E$9:$E$93-AL$58))*(AL$58-Fperm_SI_Woolf2021!$E$9:$E$93)/10))) + Fperm_SI_Woolf2021!$G$9:$G$93*EXP(-Fperm_SI_Woolf2021!$J$9:$J$93*$C136*IF(AL$58=Fperm_SI_Woolf2021!$E$9:$E$93,1,EXP(LN((1.1*(Fperm_SI_Woolf2021!$E$9:$E$93-AL$58)-63.1579*EXP(-0.19*Fperm_SI_Woolf2021!$E$9:$E$93)+63.1579*EXP(-0.19*AL$58))/(Fperm_SI_Woolf2021!$E$9:$E$93-AL$58))*(AL$58-Fperm_SI_Woolf2021!$E$9:$E$93)/10))) + Fperm_SI_Woolf2021!$H$9:$H$93*EXP(-Fperm_SI_Woolf2021!$K$9:$K$93*$C136*IF(AL$58=Fperm_SI_Woolf2021!$E$9:$E$93,1,EXP(LN((1.1*(Fperm_SI_Woolf2021!$E$9:$E$93-AL$58)-63.1579*EXP(-0.19*Fperm_SI_Woolf2021!$E$9:$E$93)+63.1579*EXP(-0.19*AL$58))/(Fperm_SI_Woolf2021!$E$9:$E$93-AL$58))*(AL$58-Fperm_SI_Woolf2021!$E$9:$E$93)/10))),Fperm_SI_Woolf2021!$D$9:$D$93))</f>
        <v>0.31192605555414316</v>
      </c>
      <c r="AM136" s="51" cm="1">
        <f t="array" ref="AM136">MIN(1,SLOPE(Fperm_SI_Woolf2021!$F$9:$F$93*EXP(-Fperm_SI_Woolf2021!$I$9:$I$93*$C136*IF(AM$58=Fperm_SI_Woolf2021!$E$9:$E$93,1,EXP(LN((1.1*(Fperm_SI_Woolf2021!$E$9:$E$93-AM$58)-63.1579*EXP(-0.19*Fperm_SI_Woolf2021!$E$9:$E$93)+63.1579*EXP(-0.19*AM$58))/(Fperm_SI_Woolf2021!$E$9:$E$93-AM$58))*(AM$58-Fperm_SI_Woolf2021!$E$9:$E$93)/10))) + Fperm_SI_Woolf2021!$G$9:$G$93*EXP(-Fperm_SI_Woolf2021!$J$9:$J$93*$C136*IF(AM$58=Fperm_SI_Woolf2021!$E$9:$E$93,1,EXP(LN((1.1*(Fperm_SI_Woolf2021!$E$9:$E$93-AM$58)-63.1579*EXP(-0.19*Fperm_SI_Woolf2021!$E$9:$E$93)+63.1579*EXP(-0.19*AM$58))/(Fperm_SI_Woolf2021!$E$9:$E$93-AM$58))*(AM$58-Fperm_SI_Woolf2021!$E$9:$E$93)/10))) + Fperm_SI_Woolf2021!$H$9:$H$93*EXP(-Fperm_SI_Woolf2021!$K$9:$K$93*$C136*IF(AM$58=Fperm_SI_Woolf2021!$E$9:$E$93,1,EXP(LN((1.1*(Fperm_SI_Woolf2021!$E$9:$E$93-AM$58)-63.1579*EXP(-0.19*Fperm_SI_Woolf2021!$E$9:$E$93)+63.1579*EXP(-0.19*AM$58))/(Fperm_SI_Woolf2021!$E$9:$E$93-AM$58))*(AM$58-Fperm_SI_Woolf2021!$E$9:$E$93)/10))),Fperm_SI_Woolf2021!$D$9:$D$93)*AM$57+INTERCEPT(Fperm_SI_Woolf2021!$F$9:$F$93*EXP(-Fperm_SI_Woolf2021!$I$9:$I$93*$C136*IF(AM$58=Fperm_SI_Woolf2021!$E$9:$E$93,1,EXP(LN((1.1*(Fperm_SI_Woolf2021!$E$9:$E$93-AM$58)-63.1579*EXP(-0.19*Fperm_SI_Woolf2021!$E$9:$E$93)+63.1579*EXP(-0.19*AM$58))/(Fperm_SI_Woolf2021!$E$9:$E$93-AM$58))*(AM$58-Fperm_SI_Woolf2021!$E$9:$E$93)/10))) + Fperm_SI_Woolf2021!$G$9:$G$93*EXP(-Fperm_SI_Woolf2021!$J$9:$J$93*$C136*IF(AM$58=Fperm_SI_Woolf2021!$E$9:$E$93,1,EXP(LN((1.1*(Fperm_SI_Woolf2021!$E$9:$E$93-AM$58)-63.1579*EXP(-0.19*Fperm_SI_Woolf2021!$E$9:$E$93)+63.1579*EXP(-0.19*AM$58))/(Fperm_SI_Woolf2021!$E$9:$E$93-AM$58))*(AM$58-Fperm_SI_Woolf2021!$E$9:$E$93)/10))) + Fperm_SI_Woolf2021!$H$9:$H$93*EXP(-Fperm_SI_Woolf2021!$K$9:$K$93*$C136*IF(AM$58=Fperm_SI_Woolf2021!$E$9:$E$93,1,EXP(LN((1.1*(Fperm_SI_Woolf2021!$E$9:$E$93-AM$58)-63.1579*EXP(-0.19*Fperm_SI_Woolf2021!$E$9:$E$93)+63.1579*EXP(-0.19*AM$58))/(Fperm_SI_Woolf2021!$E$9:$E$93-AM$58))*(AM$58-Fperm_SI_Woolf2021!$E$9:$E$93)/10))),Fperm_SI_Woolf2021!$D$9:$D$93))</f>
        <v>0.2937956674372097</v>
      </c>
      <c r="AN136" s="51" cm="1">
        <f t="array" ref="AN136">MIN(1,SLOPE(Fperm_SI_Woolf2021!$F$9:$F$93*EXP(-Fperm_SI_Woolf2021!$I$9:$I$93*$C136*IF(AN$58=Fperm_SI_Woolf2021!$E$9:$E$93,1,EXP(LN((1.1*(Fperm_SI_Woolf2021!$E$9:$E$93-AN$58)-63.1579*EXP(-0.19*Fperm_SI_Woolf2021!$E$9:$E$93)+63.1579*EXP(-0.19*AN$58))/(Fperm_SI_Woolf2021!$E$9:$E$93-AN$58))*(AN$58-Fperm_SI_Woolf2021!$E$9:$E$93)/10))) + Fperm_SI_Woolf2021!$G$9:$G$93*EXP(-Fperm_SI_Woolf2021!$J$9:$J$93*$C136*IF(AN$58=Fperm_SI_Woolf2021!$E$9:$E$93,1,EXP(LN((1.1*(Fperm_SI_Woolf2021!$E$9:$E$93-AN$58)-63.1579*EXP(-0.19*Fperm_SI_Woolf2021!$E$9:$E$93)+63.1579*EXP(-0.19*AN$58))/(Fperm_SI_Woolf2021!$E$9:$E$93-AN$58))*(AN$58-Fperm_SI_Woolf2021!$E$9:$E$93)/10))) + Fperm_SI_Woolf2021!$H$9:$H$93*EXP(-Fperm_SI_Woolf2021!$K$9:$K$93*$C136*IF(AN$58=Fperm_SI_Woolf2021!$E$9:$E$93,1,EXP(LN((1.1*(Fperm_SI_Woolf2021!$E$9:$E$93-AN$58)-63.1579*EXP(-0.19*Fperm_SI_Woolf2021!$E$9:$E$93)+63.1579*EXP(-0.19*AN$58))/(Fperm_SI_Woolf2021!$E$9:$E$93-AN$58))*(AN$58-Fperm_SI_Woolf2021!$E$9:$E$93)/10))),Fperm_SI_Woolf2021!$D$9:$D$93)*AN$57+INTERCEPT(Fperm_SI_Woolf2021!$F$9:$F$93*EXP(-Fperm_SI_Woolf2021!$I$9:$I$93*$C136*IF(AN$58=Fperm_SI_Woolf2021!$E$9:$E$93,1,EXP(LN((1.1*(Fperm_SI_Woolf2021!$E$9:$E$93-AN$58)-63.1579*EXP(-0.19*Fperm_SI_Woolf2021!$E$9:$E$93)+63.1579*EXP(-0.19*AN$58))/(Fperm_SI_Woolf2021!$E$9:$E$93-AN$58))*(AN$58-Fperm_SI_Woolf2021!$E$9:$E$93)/10))) + Fperm_SI_Woolf2021!$G$9:$G$93*EXP(-Fperm_SI_Woolf2021!$J$9:$J$93*$C136*IF(AN$58=Fperm_SI_Woolf2021!$E$9:$E$93,1,EXP(LN((1.1*(Fperm_SI_Woolf2021!$E$9:$E$93-AN$58)-63.1579*EXP(-0.19*Fperm_SI_Woolf2021!$E$9:$E$93)+63.1579*EXP(-0.19*AN$58))/(Fperm_SI_Woolf2021!$E$9:$E$93-AN$58))*(AN$58-Fperm_SI_Woolf2021!$E$9:$E$93)/10))) + Fperm_SI_Woolf2021!$H$9:$H$93*EXP(-Fperm_SI_Woolf2021!$K$9:$K$93*$C136*IF(AN$58=Fperm_SI_Woolf2021!$E$9:$E$93,1,EXP(LN((1.1*(Fperm_SI_Woolf2021!$E$9:$E$93-AN$58)-63.1579*EXP(-0.19*Fperm_SI_Woolf2021!$E$9:$E$93)+63.1579*EXP(-0.19*AN$58))/(Fperm_SI_Woolf2021!$E$9:$E$93-AN$58))*(AN$58-Fperm_SI_Woolf2021!$E$9:$E$93)/10))),Fperm_SI_Woolf2021!$D$9:$D$93))</f>
        <v>0.27566527932027629</v>
      </c>
      <c r="AO136" s="51" cm="1">
        <f t="array" ref="AO136">MIN(1,SLOPE(Fperm_SI_Woolf2021!$F$9:$F$93*EXP(-Fperm_SI_Woolf2021!$I$9:$I$93*$C136*IF(AO$58=Fperm_SI_Woolf2021!$E$9:$E$93,1,EXP(LN((1.1*(Fperm_SI_Woolf2021!$E$9:$E$93-AO$58)-63.1579*EXP(-0.19*Fperm_SI_Woolf2021!$E$9:$E$93)+63.1579*EXP(-0.19*AO$58))/(Fperm_SI_Woolf2021!$E$9:$E$93-AO$58))*(AO$58-Fperm_SI_Woolf2021!$E$9:$E$93)/10))) + Fperm_SI_Woolf2021!$G$9:$G$93*EXP(-Fperm_SI_Woolf2021!$J$9:$J$93*$C136*IF(AO$58=Fperm_SI_Woolf2021!$E$9:$E$93,1,EXP(LN((1.1*(Fperm_SI_Woolf2021!$E$9:$E$93-AO$58)-63.1579*EXP(-0.19*Fperm_SI_Woolf2021!$E$9:$E$93)+63.1579*EXP(-0.19*AO$58))/(Fperm_SI_Woolf2021!$E$9:$E$93-AO$58))*(AO$58-Fperm_SI_Woolf2021!$E$9:$E$93)/10))) + Fperm_SI_Woolf2021!$H$9:$H$93*EXP(-Fperm_SI_Woolf2021!$K$9:$K$93*$C136*IF(AO$58=Fperm_SI_Woolf2021!$E$9:$E$93,1,EXP(LN((1.1*(Fperm_SI_Woolf2021!$E$9:$E$93-AO$58)-63.1579*EXP(-0.19*Fperm_SI_Woolf2021!$E$9:$E$93)+63.1579*EXP(-0.19*AO$58))/(Fperm_SI_Woolf2021!$E$9:$E$93-AO$58))*(AO$58-Fperm_SI_Woolf2021!$E$9:$E$93)/10))),Fperm_SI_Woolf2021!$D$9:$D$93)*AO$57+INTERCEPT(Fperm_SI_Woolf2021!$F$9:$F$93*EXP(-Fperm_SI_Woolf2021!$I$9:$I$93*$C136*IF(AO$58=Fperm_SI_Woolf2021!$E$9:$E$93,1,EXP(LN((1.1*(Fperm_SI_Woolf2021!$E$9:$E$93-AO$58)-63.1579*EXP(-0.19*Fperm_SI_Woolf2021!$E$9:$E$93)+63.1579*EXP(-0.19*AO$58))/(Fperm_SI_Woolf2021!$E$9:$E$93-AO$58))*(AO$58-Fperm_SI_Woolf2021!$E$9:$E$93)/10))) + Fperm_SI_Woolf2021!$G$9:$G$93*EXP(-Fperm_SI_Woolf2021!$J$9:$J$93*$C136*IF(AO$58=Fperm_SI_Woolf2021!$E$9:$E$93,1,EXP(LN((1.1*(Fperm_SI_Woolf2021!$E$9:$E$93-AO$58)-63.1579*EXP(-0.19*Fperm_SI_Woolf2021!$E$9:$E$93)+63.1579*EXP(-0.19*AO$58))/(Fperm_SI_Woolf2021!$E$9:$E$93-AO$58))*(AO$58-Fperm_SI_Woolf2021!$E$9:$E$93)/10))) + Fperm_SI_Woolf2021!$H$9:$H$93*EXP(-Fperm_SI_Woolf2021!$K$9:$K$93*$C136*IF(AO$58=Fperm_SI_Woolf2021!$E$9:$E$93,1,EXP(LN((1.1*(Fperm_SI_Woolf2021!$E$9:$E$93-AO$58)-63.1579*EXP(-0.19*Fperm_SI_Woolf2021!$E$9:$E$93)+63.1579*EXP(-0.19*AO$58))/(Fperm_SI_Woolf2021!$E$9:$E$93-AO$58))*(AO$58-Fperm_SI_Woolf2021!$E$9:$E$93)/10))),Fperm_SI_Woolf2021!$D$9:$D$93))</f>
        <v>0.25753489120334283</v>
      </c>
      <c r="AP136" s="51" cm="1">
        <f t="array" ref="AP136">MIN(1,SLOPE(Fperm_SI_Woolf2021!$F$9:$F$93*EXP(-Fperm_SI_Woolf2021!$I$9:$I$93*$C136*IF(AP$58=Fperm_SI_Woolf2021!$E$9:$E$93,1,EXP(LN((1.1*(Fperm_SI_Woolf2021!$E$9:$E$93-AP$58)-63.1579*EXP(-0.19*Fperm_SI_Woolf2021!$E$9:$E$93)+63.1579*EXP(-0.19*AP$58))/(Fperm_SI_Woolf2021!$E$9:$E$93-AP$58))*(AP$58-Fperm_SI_Woolf2021!$E$9:$E$93)/10))) + Fperm_SI_Woolf2021!$G$9:$G$93*EXP(-Fperm_SI_Woolf2021!$J$9:$J$93*$C136*IF(AP$58=Fperm_SI_Woolf2021!$E$9:$E$93,1,EXP(LN((1.1*(Fperm_SI_Woolf2021!$E$9:$E$93-AP$58)-63.1579*EXP(-0.19*Fperm_SI_Woolf2021!$E$9:$E$93)+63.1579*EXP(-0.19*AP$58))/(Fperm_SI_Woolf2021!$E$9:$E$93-AP$58))*(AP$58-Fperm_SI_Woolf2021!$E$9:$E$93)/10))) + Fperm_SI_Woolf2021!$H$9:$H$93*EXP(-Fperm_SI_Woolf2021!$K$9:$K$93*$C136*IF(AP$58=Fperm_SI_Woolf2021!$E$9:$E$93,1,EXP(LN((1.1*(Fperm_SI_Woolf2021!$E$9:$E$93-AP$58)-63.1579*EXP(-0.19*Fperm_SI_Woolf2021!$E$9:$E$93)+63.1579*EXP(-0.19*AP$58))/(Fperm_SI_Woolf2021!$E$9:$E$93-AP$58))*(AP$58-Fperm_SI_Woolf2021!$E$9:$E$93)/10))),Fperm_SI_Woolf2021!$D$9:$D$93)*AP$57+INTERCEPT(Fperm_SI_Woolf2021!$F$9:$F$93*EXP(-Fperm_SI_Woolf2021!$I$9:$I$93*$C136*IF(AP$58=Fperm_SI_Woolf2021!$E$9:$E$93,1,EXP(LN((1.1*(Fperm_SI_Woolf2021!$E$9:$E$93-AP$58)-63.1579*EXP(-0.19*Fperm_SI_Woolf2021!$E$9:$E$93)+63.1579*EXP(-0.19*AP$58))/(Fperm_SI_Woolf2021!$E$9:$E$93-AP$58))*(AP$58-Fperm_SI_Woolf2021!$E$9:$E$93)/10))) + Fperm_SI_Woolf2021!$G$9:$G$93*EXP(-Fperm_SI_Woolf2021!$J$9:$J$93*$C136*IF(AP$58=Fperm_SI_Woolf2021!$E$9:$E$93,1,EXP(LN((1.1*(Fperm_SI_Woolf2021!$E$9:$E$93-AP$58)-63.1579*EXP(-0.19*Fperm_SI_Woolf2021!$E$9:$E$93)+63.1579*EXP(-0.19*AP$58))/(Fperm_SI_Woolf2021!$E$9:$E$93-AP$58))*(AP$58-Fperm_SI_Woolf2021!$E$9:$E$93)/10))) + Fperm_SI_Woolf2021!$H$9:$H$93*EXP(-Fperm_SI_Woolf2021!$K$9:$K$93*$C136*IF(AP$58=Fperm_SI_Woolf2021!$E$9:$E$93,1,EXP(LN((1.1*(Fperm_SI_Woolf2021!$E$9:$E$93-AP$58)-63.1579*EXP(-0.19*Fperm_SI_Woolf2021!$E$9:$E$93)+63.1579*EXP(-0.19*AP$58))/(Fperm_SI_Woolf2021!$E$9:$E$93-AP$58))*(AP$58-Fperm_SI_Woolf2021!$E$9:$E$93)/10))),Fperm_SI_Woolf2021!$D$9:$D$93))</f>
        <v>0.23940450308640937</v>
      </c>
      <c r="AQ136" s="51" cm="1">
        <f t="array" ref="AQ136">MIN(1,SLOPE(Fperm_SI_Woolf2021!$F$9:$F$93*EXP(-Fperm_SI_Woolf2021!$I$9:$I$93*$C136*IF(AQ$58=Fperm_SI_Woolf2021!$E$9:$E$93,1,EXP(LN((1.1*(Fperm_SI_Woolf2021!$E$9:$E$93-AQ$58)-63.1579*EXP(-0.19*Fperm_SI_Woolf2021!$E$9:$E$93)+63.1579*EXP(-0.19*AQ$58))/(Fperm_SI_Woolf2021!$E$9:$E$93-AQ$58))*(AQ$58-Fperm_SI_Woolf2021!$E$9:$E$93)/10))) + Fperm_SI_Woolf2021!$G$9:$G$93*EXP(-Fperm_SI_Woolf2021!$J$9:$J$93*$C136*IF(AQ$58=Fperm_SI_Woolf2021!$E$9:$E$93,1,EXP(LN((1.1*(Fperm_SI_Woolf2021!$E$9:$E$93-AQ$58)-63.1579*EXP(-0.19*Fperm_SI_Woolf2021!$E$9:$E$93)+63.1579*EXP(-0.19*AQ$58))/(Fperm_SI_Woolf2021!$E$9:$E$93-AQ$58))*(AQ$58-Fperm_SI_Woolf2021!$E$9:$E$93)/10))) + Fperm_SI_Woolf2021!$H$9:$H$93*EXP(-Fperm_SI_Woolf2021!$K$9:$K$93*$C136*IF(AQ$58=Fperm_SI_Woolf2021!$E$9:$E$93,1,EXP(LN((1.1*(Fperm_SI_Woolf2021!$E$9:$E$93-AQ$58)-63.1579*EXP(-0.19*Fperm_SI_Woolf2021!$E$9:$E$93)+63.1579*EXP(-0.19*AQ$58))/(Fperm_SI_Woolf2021!$E$9:$E$93-AQ$58))*(AQ$58-Fperm_SI_Woolf2021!$E$9:$E$93)/10))),Fperm_SI_Woolf2021!$D$9:$D$93)*AQ$57+INTERCEPT(Fperm_SI_Woolf2021!$F$9:$F$93*EXP(-Fperm_SI_Woolf2021!$I$9:$I$93*$C136*IF(AQ$58=Fperm_SI_Woolf2021!$E$9:$E$93,1,EXP(LN((1.1*(Fperm_SI_Woolf2021!$E$9:$E$93-AQ$58)-63.1579*EXP(-0.19*Fperm_SI_Woolf2021!$E$9:$E$93)+63.1579*EXP(-0.19*AQ$58))/(Fperm_SI_Woolf2021!$E$9:$E$93-AQ$58))*(AQ$58-Fperm_SI_Woolf2021!$E$9:$E$93)/10))) + Fperm_SI_Woolf2021!$G$9:$G$93*EXP(-Fperm_SI_Woolf2021!$J$9:$J$93*$C136*IF(AQ$58=Fperm_SI_Woolf2021!$E$9:$E$93,1,EXP(LN((1.1*(Fperm_SI_Woolf2021!$E$9:$E$93-AQ$58)-63.1579*EXP(-0.19*Fperm_SI_Woolf2021!$E$9:$E$93)+63.1579*EXP(-0.19*AQ$58))/(Fperm_SI_Woolf2021!$E$9:$E$93-AQ$58))*(AQ$58-Fperm_SI_Woolf2021!$E$9:$E$93)/10))) + Fperm_SI_Woolf2021!$H$9:$H$93*EXP(-Fperm_SI_Woolf2021!$K$9:$K$93*$C136*IF(AQ$58=Fperm_SI_Woolf2021!$E$9:$E$93,1,EXP(LN((1.1*(Fperm_SI_Woolf2021!$E$9:$E$93-AQ$58)-63.1579*EXP(-0.19*Fperm_SI_Woolf2021!$E$9:$E$93)+63.1579*EXP(-0.19*AQ$58))/(Fperm_SI_Woolf2021!$E$9:$E$93-AQ$58))*(AQ$58-Fperm_SI_Woolf2021!$E$9:$E$93)/10))),Fperm_SI_Woolf2021!$D$9:$D$93))</f>
        <v>0.22127411496947594</v>
      </c>
      <c r="AR136" s="51" cm="1">
        <f t="array" ref="AR136">MIN(1,SLOPE(Fperm_SI_Woolf2021!$F$9:$F$93*EXP(-Fperm_SI_Woolf2021!$I$9:$I$93*$C136*IF(AR$58=Fperm_SI_Woolf2021!$E$9:$E$93,1,EXP(LN((1.1*(Fperm_SI_Woolf2021!$E$9:$E$93-AR$58)-63.1579*EXP(-0.19*Fperm_SI_Woolf2021!$E$9:$E$93)+63.1579*EXP(-0.19*AR$58))/(Fperm_SI_Woolf2021!$E$9:$E$93-AR$58))*(AR$58-Fperm_SI_Woolf2021!$E$9:$E$93)/10))) + Fperm_SI_Woolf2021!$G$9:$G$93*EXP(-Fperm_SI_Woolf2021!$J$9:$J$93*$C136*IF(AR$58=Fperm_SI_Woolf2021!$E$9:$E$93,1,EXP(LN((1.1*(Fperm_SI_Woolf2021!$E$9:$E$93-AR$58)-63.1579*EXP(-0.19*Fperm_SI_Woolf2021!$E$9:$E$93)+63.1579*EXP(-0.19*AR$58))/(Fperm_SI_Woolf2021!$E$9:$E$93-AR$58))*(AR$58-Fperm_SI_Woolf2021!$E$9:$E$93)/10))) + Fperm_SI_Woolf2021!$H$9:$H$93*EXP(-Fperm_SI_Woolf2021!$K$9:$K$93*$C136*IF(AR$58=Fperm_SI_Woolf2021!$E$9:$E$93,1,EXP(LN((1.1*(Fperm_SI_Woolf2021!$E$9:$E$93-AR$58)-63.1579*EXP(-0.19*Fperm_SI_Woolf2021!$E$9:$E$93)+63.1579*EXP(-0.19*AR$58))/(Fperm_SI_Woolf2021!$E$9:$E$93-AR$58))*(AR$58-Fperm_SI_Woolf2021!$E$9:$E$93)/10))),Fperm_SI_Woolf2021!$D$9:$D$93)*AR$57+INTERCEPT(Fperm_SI_Woolf2021!$F$9:$F$93*EXP(-Fperm_SI_Woolf2021!$I$9:$I$93*$C136*IF(AR$58=Fperm_SI_Woolf2021!$E$9:$E$93,1,EXP(LN((1.1*(Fperm_SI_Woolf2021!$E$9:$E$93-AR$58)-63.1579*EXP(-0.19*Fperm_SI_Woolf2021!$E$9:$E$93)+63.1579*EXP(-0.19*AR$58))/(Fperm_SI_Woolf2021!$E$9:$E$93-AR$58))*(AR$58-Fperm_SI_Woolf2021!$E$9:$E$93)/10))) + Fperm_SI_Woolf2021!$G$9:$G$93*EXP(-Fperm_SI_Woolf2021!$J$9:$J$93*$C136*IF(AR$58=Fperm_SI_Woolf2021!$E$9:$E$93,1,EXP(LN((1.1*(Fperm_SI_Woolf2021!$E$9:$E$93-AR$58)-63.1579*EXP(-0.19*Fperm_SI_Woolf2021!$E$9:$E$93)+63.1579*EXP(-0.19*AR$58))/(Fperm_SI_Woolf2021!$E$9:$E$93-AR$58))*(AR$58-Fperm_SI_Woolf2021!$E$9:$E$93)/10))) + Fperm_SI_Woolf2021!$H$9:$H$93*EXP(-Fperm_SI_Woolf2021!$K$9:$K$93*$C136*IF(AR$58=Fperm_SI_Woolf2021!$E$9:$E$93,1,EXP(LN((1.1*(Fperm_SI_Woolf2021!$E$9:$E$93-AR$58)-63.1579*EXP(-0.19*Fperm_SI_Woolf2021!$E$9:$E$93)+63.1579*EXP(-0.19*AR$58))/(Fperm_SI_Woolf2021!$E$9:$E$93-AR$58))*(AR$58-Fperm_SI_Woolf2021!$E$9:$E$93)/10))),Fperm_SI_Woolf2021!$D$9:$D$93))</f>
        <v>0.20314372685254248</v>
      </c>
      <c r="AS136" s="51" cm="1">
        <f t="array" ref="AS136">MIN(1,SLOPE(Fperm_SI_Woolf2021!$F$9:$F$93*EXP(-Fperm_SI_Woolf2021!$I$9:$I$93*$C136*IF(AS$58=Fperm_SI_Woolf2021!$E$9:$E$93,1,EXP(LN((1.1*(Fperm_SI_Woolf2021!$E$9:$E$93-AS$58)-63.1579*EXP(-0.19*Fperm_SI_Woolf2021!$E$9:$E$93)+63.1579*EXP(-0.19*AS$58))/(Fperm_SI_Woolf2021!$E$9:$E$93-AS$58))*(AS$58-Fperm_SI_Woolf2021!$E$9:$E$93)/10))) + Fperm_SI_Woolf2021!$G$9:$G$93*EXP(-Fperm_SI_Woolf2021!$J$9:$J$93*$C136*IF(AS$58=Fperm_SI_Woolf2021!$E$9:$E$93,1,EXP(LN((1.1*(Fperm_SI_Woolf2021!$E$9:$E$93-AS$58)-63.1579*EXP(-0.19*Fperm_SI_Woolf2021!$E$9:$E$93)+63.1579*EXP(-0.19*AS$58))/(Fperm_SI_Woolf2021!$E$9:$E$93-AS$58))*(AS$58-Fperm_SI_Woolf2021!$E$9:$E$93)/10))) + Fperm_SI_Woolf2021!$H$9:$H$93*EXP(-Fperm_SI_Woolf2021!$K$9:$K$93*$C136*IF(AS$58=Fperm_SI_Woolf2021!$E$9:$E$93,1,EXP(LN((1.1*(Fperm_SI_Woolf2021!$E$9:$E$93-AS$58)-63.1579*EXP(-0.19*Fperm_SI_Woolf2021!$E$9:$E$93)+63.1579*EXP(-0.19*AS$58))/(Fperm_SI_Woolf2021!$E$9:$E$93-AS$58))*(AS$58-Fperm_SI_Woolf2021!$E$9:$E$93)/10))),Fperm_SI_Woolf2021!$D$9:$D$93)*AS$57+INTERCEPT(Fperm_SI_Woolf2021!$F$9:$F$93*EXP(-Fperm_SI_Woolf2021!$I$9:$I$93*$C136*IF(AS$58=Fperm_SI_Woolf2021!$E$9:$E$93,1,EXP(LN((1.1*(Fperm_SI_Woolf2021!$E$9:$E$93-AS$58)-63.1579*EXP(-0.19*Fperm_SI_Woolf2021!$E$9:$E$93)+63.1579*EXP(-0.19*AS$58))/(Fperm_SI_Woolf2021!$E$9:$E$93-AS$58))*(AS$58-Fperm_SI_Woolf2021!$E$9:$E$93)/10))) + Fperm_SI_Woolf2021!$G$9:$G$93*EXP(-Fperm_SI_Woolf2021!$J$9:$J$93*$C136*IF(AS$58=Fperm_SI_Woolf2021!$E$9:$E$93,1,EXP(LN((1.1*(Fperm_SI_Woolf2021!$E$9:$E$93-AS$58)-63.1579*EXP(-0.19*Fperm_SI_Woolf2021!$E$9:$E$93)+63.1579*EXP(-0.19*AS$58))/(Fperm_SI_Woolf2021!$E$9:$E$93-AS$58))*(AS$58-Fperm_SI_Woolf2021!$E$9:$E$93)/10))) + Fperm_SI_Woolf2021!$H$9:$H$93*EXP(-Fperm_SI_Woolf2021!$K$9:$K$93*$C136*IF(AS$58=Fperm_SI_Woolf2021!$E$9:$E$93,1,EXP(LN((1.1*(Fperm_SI_Woolf2021!$E$9:$E$93-AS$58)-63.1579*EXP(-0.19*Fperm_SI_Woolf2021!$E$9:$E$93)+63.1579*EXP(-0.19*AS$58))/(Fperm_SI_Woolf2021!$E$9:$E$93-AS$58))*(AS$58-Fperm_SI_Woolf2021!$E$9:$E$93)/10))),Fperm_SI_Woolf2021!$D$9:$D$93))</f>
        <v>0.18501333873560902</v>
      </c>
      <c r="AT136" s="51" cm="1">
        <f t="array" ref="AT136">MIN(1,SLOPE(Fperm_SI_Woolf2021!$F$9:$F$93*EXP(-Fperm_SI_Woolf2021!$I$9:$I$93*$C136*IF(AT$58=Fperm_SI_Woolf2021!$E$9:$E$93,1,EXP(LN((1.1*(Fperm_SI_Woolf2021!$E$9:$E$93-AT$58)-63.1579*EXP(-0.19*Fperm_SI_Woolf2021!$E$9:$E$93)+63.1579*EXP(-0.19*AT$58))/(Fperm_SI_Woolf2021!$E$9:$E$93-AT$58))*(AT$58-Fperm_SI_Woolf2021!$E$9:$E$93)/10))) + Fperm_SI_Woolf2021!$G$9:$G$93*EXP(-Fperm_SI_Woolf2021!$J$9:$J$93*$C136*IF(AT$58=Fperm_SI_Woolf2021!$E$9:$E$93,1,EXP(LN((1.1*(Fperm_SI_Woolf2021!$E$9:$E$93-AT$58)-63.1579*EXP(-0.19*Fperm_SI_Woolf2021!$E$9:$E$93)+63.1579*EXP(-0.19*AT$58))/(Fperm_SI_Woolf2021!$E$9:$E$93-AT$58))*(AT$58-Fperm_SI_Woolf2021!$E$9:$E$93)/10))) + Fperm_SI_Woolf2021!$H$9:$H$93*EXP(-Fperm_SI_Woolf2021!$K$9:$K$93*$C136*IF(AT$58=Fperm_SI_Woolf2021!$E$9:$E$93,1,EXP(LN((1.1*(Fperm_SI_Woolf2021!$E$9:$E$93-AT$58)-63.1579*EXP(-0.19*Fperm_SI_Woolf2021!$E$9:$E$93)+63.1579*EXP(-0.19*AT$58))/(Fperm_SI_Woolf2021!$E$9:$E$93-AT$58))*(AT$58-Fperm_SI_Woolf2021!$E$9:$E$93)/10))),Fperm_SI_Woolf2021!$D$9:$D$93)*AT$57+INTERCEPT(Fperm_SI_Woolf2021!$F$9:$F$93*EXP(-Fperm_SI_Woolf2021!$I$9:$I$93*$C136*IF(AT$58=Fperm_SI_Woolf2021!$E$9:$E$93,1,EXP(LN((1.1*(Fperm_SI_Woolf2021!$E$9:$E$93-AT$58)-63.1579*EXP(-0.19*Fperm_SI_Woolf2021!$E$9:$E$93)+63.1579*EXP(-0.19*AT$58))/(Fperm_SI_Woolf2021!$E$9:$E$93-AT$58))*(AT$58-Fperm_SI_Woolf2021!$E$9:$E$93)/10))) + Fperm_SI_Woolf2021!$G$9:$G$93*EXP(-Fperm_SI_Woolf2021!$J$9:$J$93*$C136*IF(AT$58=Fperm_SI_Woolf2021!$E$9:$E$93,1,EXP(LN((1.1*(Fperm_SI_Woolf2021!$E$9:$E$93-AT$58)-63.1579*EXP(-0.19*Fperm_SI_Woolf2021!$E$9:$E$93)+63.1579*EXP(-0.19*AT$58))/(Fperm_SI_Woolf2021!$E$9:$E$93-AT$58))*(AT$58-Fperm_SI_Woolf2021!$E$9:$E$93)/10))) + Fperm_SI_Woolf2021!$H$9:$H$93*EXP(-Fperm_SI_Woolf2021!$K$9:$K$93*$C136*IF(AT$58=Fperm_SI_Woolf2021!$E$9:$E$93,1,EXP(LN((1.1*(Fperm_SI_Woolf2021!$E$9:$E$93-AT$58)-63.1579*EXP(-0.19*Fperm_SI_Woolf2021!$E$9:$E$93)+63.1579*EXP(-0.19*AT$58))/(Fperm_SI_Woolf2021!$E$9:$E$93-AT$58))*(AT$58-Fperm_SI_Woolf2021!$E$9:$E$93)/10))),Fperm_SI_Woolf2021!$D$9:$D$93))</f>
        <v>0.16688295061867556</v>
      </c>
      <c r="AU136" s="51" cm="1">
        <f t="array" ref="AU136">MIN(1,SLOPE(Fperm_SI_Woolf2021!$F$9:$F$93*EXP(-Fperm_SI_Woolf2021!$I$9:$I$93*$C136*IF(AU$58=Fperm_SI_Woolf2021!$E$9:$E$93,1,EXP(LN((1.1*(Fperm_SI_Woolf2021!$E$9:$E$93-AU$58)-63.1579*EXP(-0.19*Fperm_SI_Woolf2021!$E$9:$E$93)+63.1579*EXP(-0.19*AU$58))/(Fperm_SI_Woolf2021!$E$9:$E$93-AU$58))*(AU$58-Fperm_SI_Woolf2021!$E$9:$E$93)/10))) + Fperm_SI_Woolf2021!$G$9:$G$93*EXP(-Fperm_SI_Woolf2021!$J$9:$J$93*$C136*IF(AU$58=Fperm_SI_Woolf2021!$E$9:$E$93,1,EXP(LN((1.1*(Fperm_SI_Woolf2021!$E$9:$E$93-AU$58)-63.1579*EXP(-0.19*Fperm_SI_Woolf2021!$E$9:$E$93)+63.1579*EXP(-0.19*AU$58))/(Fperm_SI_Woolf2021!$E$9:$E$93-AU$58))*(AU$58-Fperm_SI_Woolf2021!$E$9:$E$93)/10))) + Fperm_SI_Woolf2021!$H$9:$H$93*EXP(-Fperm_SI_Woolf2021!$K$9:$K$93*$C136*IF(AU$58=Fperm_SI_Woolf2021!$E$9:$E$93,1,EXP(LN((1.1*(Fperm_SI_Woolf2021!$E$9:$E$93-AU$58)-63.1579*EXP(-0.19*Fperm_SI_Woolf2021!$E$9:$E$93)+63.1579*EXP(-0.19*AU$58))/(Fperm_SI_Woolf2021!$E$9:$E$93-AU$58))*(AU$58-Fperm_SI_Woolf2021!$E$9:$E$93)/10))),Fperm_SI_Woolf2021!$D$9:$D$93)*AU$57+INTERCEPT(Fperm_SI_Woolf2021!$F$9:$F$93*EXP(-Fperm_SI_Woolf2021!$I$9:$I$93*$C136*IF(AU$58=Fperm_SI_Woolf2021!$E$9:$E$93,1,EXP(LN((1.1*(Fperm_SI_Woolf2021!$E$9:$E$93-AU$58)-63.1579*EXP(-0.19*Fperm_SI_Woolf2021!$E$9:$E$93)+63.1579*EXP(-0.19*AU$58))/(Fperm_SI_Woolf2021!$E$9:$E$93-AU$58))*(AU$58-Fperm_SI_Woolf2021!$E$9:$E$93)/10))) + Fperm_SI_Woolf2021!$G$9:$G$93*EXP(-Fperm_SI_Woolf2021!$J$9:$J$93*$C136*IF(AU$58=Fperm_SI_Woolf2021!$E$9:$E$93,1,EXP(LN((1.1*(Fperm_SI_Woolf2021!$E$9:$E$93-AU$58)-63.1579*EXP(-0.19*Fperm_SI_Woolf2021!$E$9:$E$93)+63.1579*EXP(-0.19*AU$58))/(Fperm_SI_Woolf2021!$E$9:$E$93-AU$58))*(AU$58-Fperm_SI_Woolf2021!$E$9:$E$93)/10))) + Fperm_SI_Woolf2021!$H$9:$H$93*EXP(-Fperm_SI_Woolf2021!$K$9:$K$93*$C136*IF(AU$58=Fperm_SI_Woolf2021!$E$9:$E$93,1,EXP(LN((1.1*(Fperm_SI_Woolf2021!$E$9:$E$93-AU$58)-63.1579*EXP(-0.19*Fperm_SI_Woolf2021!$E$9:$E$93)+63.1579*EXP(-0.19*AU$58))/(Fperm_SI_Woolf2021!$E$9:$E$93-AU$58))*(AU$58-Fperm_SI_Woolf2021!$E$9:$E$93)/10))),Fperm_SI_Woolf2021!$D$9:$D$93))</f>
        <v>0.14875256250174207</v>
      </c>
      <c r="AV136" s="51" cm="1">
        <f t="array" ref="AV136">MIN(1,SLOPE(Fperm_SI_Woolf2021!$F$9:$F$93*EXP(-Fperm_SI_Woolf2021!$I$9:$I$93*$C136*IF(AV$58=Fperm_SI_Woolf2021!$E$9:$E$93,1,EXP(LN((1.1*(Fperm_SI_Woolf2021!$E$9:$E$93-AV$58)-63.1579*EXP(-0.19*Fperm_SI_Woolf2021!$E$9:$E$93)+63.1579*EXP(-0.19*AV$58))/(Fperm_SI_Woolf2021!$E$9:$E$93-AV$58))*(AV$58-Fperm_SI_Woolf2021!$E$9:$E$93)/10))) + Fperm_SI_Woolf2021!$G$9:$G$93*EXP(-Fperm_SI_Woolf2021!$J$9:$J$93*$C136*IF(AV$58=Fperm_SI_Woolf2021!$E$9:$E$93,1,EXP(LN((1.1*(Fperm_SI_Woolf2021!$E$9:$E$93-AV$58)-63.1579*EXP(-0.19*Fperm_SI_Woolf2021!$E$9:$E$93)+63.1579*EXP(-0.19*AV$58))/(Fperm_SI_Woolf2021!$E$9:$E$93-AV$58))*(AV$58-Fperm_SI_Woolf2021!$E$9:$E$93)/10))) + Fperm_SI_Woolf2021!$H$9:$H$93*EXP(-Fperm_SI_Woolf2021!$K$9:$K$93*$C136*IF(AV$58=Fperm_SI_Woolf2021!$E$9:$E$93,1,EXP(LN((1.1*(Fperm_SI_Woolf2021!$E$9:$E$93-AV$58)-63.1579*EXP(-0.19*Fperm_SI_Woolf2021!$E$9:$E$93)+63.1579*EXP(-0.19*AV$58))/(Fperm_SI_Woolf2021!$E$9:$E$93-AV$58))*(AV$58-Fperm_SI_Woolf2021!$E$9:$E$93)/10))),Fperm_SI_Woolf2021!$D$9:$D$93)*AV$57+INTERCEPT(Fperm_SI_Woolf2021!$F$9:$F$93*EXP(-Fperm_SI_Woolf2021!$I$9:$I$93*$C136*IF(AV$58=Fperm_SI_Woolf2021!$E$9:$E$93,1,EXP(LN((1.1*(Fperm_SI_Woolf2021!$E$9:$E$93-AV$58)-63.1579*EXP(-0.19*Fperm_SI_Woolf2021!$E$9:$E$93)+63.1579*EXP(-0.19*AV$58))/(Fperm_SI_Woolf2021!$E$9:$E$93-AV$58))*(AV$58-Fperm_SI_Woolf2021!$E$9:$E$93)/10))) + Fperm_SI_Woolf2021!$G$9:$G$93*EXP(-Fperm_SI_Woolf2021!$J$9:$J$93*$C136*IF(AV$58=Fperm_SI_Woolf2021!$E$9:$E$93,1,EXP(LN((1.1*(Fperm_SI_Woolf2021!$E$9:$E$93-AV$58)-63.1579*EXP(-0.19*Fperm_SI_Woolf2021!$E$9:$E$93)+63.1579*EXP(-0.19*AV$58))/(Fperm_SI_Woolf2021!$E$9:$E$93-AV$58))*(AV$58-Fperm_SI_Woolf2021!$E$9:$E$93)/10))) + Fperm_SI_Woolf2021!$H$9:$H$93*EXP(-Fperm_SI_Woolf2021!$K$9:$K$93*$C136*IF(AV$58=Fperm_SI_Woolf2021!$E$9:$E$93,1,EXP(LN((1.1*(Fperm_SI_Woolf2021!$E$9:$E$93-AV$58)-63.1579*EXP(-0.19*Fperm_SI_Woolf2021!$E$9:$E$93)+63.1579*EXP(-0.19*AV$58))/(Fperm_SI_Woolf2021!$E$9:$E$93-AV$58))*(AV$58-Fperm_SI_Woolf2021!$E$9:$E$93)/10))),Fperm_SI_Woolf2021!$D$9:$D$93))</f>
        <v>0.13062217438480861</v>
      </c>
      <c r="AW136" s="51" cm="1">
        <f t="array" ref="AW136">MIN(1,SLOPE(Fperm_SI_Woolf2021!$F$9:$F$93*EXP(-Fperm_SI_Woolf2021!$I$9:$I$93*$C136*IF(AW$58=Fperm_SI_Woolf2021!$E$9:$E$93,1,EXP(LN((1.1*(Fperm_SI_Woolf2021!$E$9:$E$93-AW$58)-63.1579*EXP(-0.19*Fperm_SI_Woolf2021!$E$9:$E$93)+63.1579*EXP(-0.19*AW$58))/(Fperm_SI_Woolf2021!$E$9:$E$93-AW$58))*(AW$58-Fperm_SI_Woolf2021!$E$9:$E$93)/10))) + Fperm_SI_Woolf2021!$G$9:$G$93*EXP(-Fperm_SI_Woolf2021!$J$9:$J$93*$C136*IF(AW$58=Fperm_SI_Woolf2021!$E$9:$E$93,1,EXP(LN((1.1*(Fperm_SI_Woolf2021!$E$9:$E$93-AW$58)-63.1579*EXP(-0.19*Fperm_SI_Woolf2021!$E$9:$E$93)+63.1579*EXP(-0.19*AW$58))/(Fperm_SI_Woolf2021!$E$9:$E$93-AW$58))*(AW$58-Fperm_SI_Woolf2021!$E$9:$E$93)/10))) + Fperm_SI_Woolf2021!$H$9:$H$93*EXP(-Fperm_SI_Woolf2021!$K$9:$K$93*$C136*IF(AW$58=Fperm_SI_Woolf2021!$E$9:$E$93,1,EXP(LN((1.1*(Fperm_SI_Woolf2021!$E$9:$E$93-AW$58)-63.1579*EXP(-0.19*Fperm_SI_Woolf2021!$E$9:$E$93)+63.1579*EXP(-0.19*AW$58))/(Fperm_SI_Woolf2021!$E$9:$E$93-AW$58))*(AW$58-Fperm_SI_Woolf2021!$E$9:$E$93)/10))),Fperm_SI_Woolf2021!$D$9:$D$93)*AW$57+INTERCEPT(Fperm_SI_Woolf2021!$F$9:$F$93*EXP(-Fperm_SI_Woolf2021!$I$9:$I$93*$C136*IF(AW$58=Fperm_SI_Woolf2021!$E$9:$E$93,1,EXP(LN((1.1*(Fperm_SI_Woolf2021!$E$9:$E$93-AW$58)-63.1579*EXP(-0.19*Fperm_SI_Woolf2021!$E$9:$E$93)+63.1579*EXP(-0.19*AW$58))/(Fperm_SI_Woolf2021!$E$9:$E$93-AW$58))*(AW$58-Fperm_SI_Woolf2021!$E$9:$E$93)/10))) + Fperm_SI_Woolf2021!$G$9:$G$93*EXP(-Fperm_SI_Woolf2021!$J$9:$J$93*$C136*IF(AW$58=Fperm_SI_Woolf2021!$E$9:$E$93,1,EXP(LN((1.1*(Fperm_SI_Woolf2021!$E$9:$E$93-AW$58)-63.1579*EXP(-0.19*Fperm_SI_Woolf2021!$E$9:$E$93)+63.1579*EXP(-0.19*AW$58))/(Fperm_SI_Woolf2021!$E$9:$E$93-AW$58))*(AW$58-Fperm_SI_Woolf2021!$E$9:$E$93)/10))) + Fperm_SI_Woolf2021!$H$9:$H$93*EXP(-Fperm_SI_Woolf2021!$K$9:$K$93*$C136*IF(AW$58=Fperm_SI_Woolf2021!$E$9:$E$93,1,EXP(LN((1.1*(Fperm_SI_Woolf2021!$E$9:$E$93-AW$58)-63.1579*EXP(-0.19*Fperm_SI_Woolf2021!$E$9:$E$93)+63.1579*EXP(-0.19*AW$58))/(Fperm_SI_Woolf2021!$E$9:$E$93-AW$58))*(AW$58-Fperm_SI_Woolf2021!$E$9:$E$93)/10))),Fperm_SI_Woolf2021!$D$9:$D$93))</f>
        <v>0.30550143175866223</v>
      </c>
      <c r="AX136" s="51" cm="1">
        <f t="array" ref="AX136">MIN(1,SLOPE(Fperm_SI_Woolf2021!$F$9:$F$93*EXP(-Fperm_SI_Woolf2021!$I$9:$I$93*$C136*IF(AX$58=Fperm_SI_Woolf2021!$E$9:$E$93,1,EXP(LN((1.1*(Fperm_SI_Woolf2021!$E$9:$E$93-AX$58)-63.1579*EXP(-0.19*Fperm_SI_Woolf2021!$E$9:$E$93)+63.1579*EXP(-0.19*AX$58))/(Fperm_SI_Woolf2021!$E$9:$E$93-AX$58))*(AX$58-Fperm_SI_Woolf2021!$E$9:$E$93)/10))) + Fperm_SI_Woolf2021!$G$9:$G$93*EXP(-Fperm_SI_Woolf2021!$J$9:$J$93*$C136*IF(AX$58=Fperm_SI_Woolf2021!$E$9:$E$93,1,EXP(LN((1.1*(Fperm_SI_Woolf2021!$E$9:$E$93-AX$58)-63.1579*EXP(-0.19*Fperm_SI_Woolf2021!$E$9:$E$93)+63.1579*EXP(-0.19*AX$58))/(Fperm_SI_Woolf2021!$E$9:$E$93-AX$58))*(AX$58-Fperm_SI_Woolf2021!$E$9:$E$93)/10))) + Fperm_SI_Woolf2021!$H$9:$H$93*EXP(-Fperm_SI_Woolf2021!$K$9:$K$93*$C136*IF(AX$58=Fperm_SI_Woolf2021!$E$9:$E$93,1,EXP(LN((1.1*(Fperm_SI_Woolf2021!$E$9:$E$93-AX$58)-63.1579*EXP(-0.19*Fperm_SI_Woolf2021!$E$9:$E$93)+63.1579*EXP(-0.19*AX$58))/(Fperm_SI_Woolf2021!$E$9:$E$93-AX$58))*(AX$58-Fperm_SI_Woolf2021!$E$9:$E$93)/10))),Fperm_SI_Woolf2021!$D$9:$D$93)*AX$57+INTERCEPT(Fperm_SI_Woolf2021!$F$9:$F$93*EXP(-Fperm_SI_Woolf2021!$I$9:$I$93*$C136*IF(AX$58=Fperm_SI_Woolf2021!$E$9:$E$93,1,EXP(LN((1.1*(Fperm_SI_Woolf2021!$E$9:$E$93-AX$58)-63.1579*EXP(-0.19*Fperm_SI_Woolf2021!$E$9:$E$93)+63.1579*EXP(-0.19*AX$58))/(Fperm_SI_Woolf2021!$E$9:$E$93-AX$58))*(AX$58-Fperm_SI_Woolf2021!$E$9:$E$93)/10))) + Fperm_SI_Woolf2021!$G$9:$G$93*EXP(-Fperm_SI_Woolf2021!$J$9:$J$93*$C136*IF(AX$58=Fperm_SI_Woolf2021!$E$9:$E$93,1,EXP(LN((1.1*(Fperm_SI_Woolf2021!$E$9:$E$93-AX$58)-63.1579*EXP(-0.19*Fperm_SI_Woolf2021!$E$9:$E$93)+63.1579*EXP(-0.19*AX$58))/(Fperm_SI_Woolf2021!$E$9:$E$93-AX$58))*(AX$58-Fperm_SI_Woolf2021!$E$9:$E$93)/10))) + Fperm_SI_Woolf2021!$H$9:$H$93*EXP(-Fperm_SI_Woolf2021!$K$9:$K$93*$C136*IF(AX$58=Fperm_SI_Woolf2021!$E$9:$E$93,1,EXP(LN((1.1*(Fperm_SI_Woolf2021!$E$9:$E$93-AX$58)-63.1579*EXP(-0.19*Fperm_SI_Woolf2021!$E$9:$E$93)+63.1579*EXP(-0.19*AX$58))/(Fperm_SI_Woolf2021!$E$9:$E$93-AX$58))*(AX$58-Fperm_SI_Woolf2021!$E$9:$E$93)/10))),Fperm_SI_Woolf2021!$D$9:$D$93))</f>
        <v>0.29098978017810373</v>
      </c>
      <c r="AY136" s="51" cm="1">
        <f t="array" ref="AY136">MIN(1,SLOPE(Fperm_SI_Woolf2021!$F$9:$F$93*EXP(-Fperm_SI_Woolf2021!$I$9:$I$93*$C136*IF(AY$58=Fperm_SI_Woolf2021!$E$9:$E$93,1,EXP(LN((1.1*(Fperm_SI_Woolf2021!$E$9:$E$93-AY$58)-63.1579*EXP(-0.19*Fperm_SI_Woolf2021!$E$9:$E$93)+63.1579*EXP(-0.19*AY$58))/(Fperm_SI_Woolf2021!$E$9:$E$93-AY$58))*(AY$58-Fperm_SI_Woolf2021!$E$9:$E$93)/10))) + Fperm_SI_Woolf2021!$G$9:$G$93*EXP(-Fperm_SI_Woolf2021!$J$9:$J$93*$C136*IF(AY$58=Fperm_SI_Woolf2021!$E$9:$E$93,1,EXP(LN((1.1*(Fperm_SI_Woolf2021!$E$9:$E$93-AY$58)-63.1579*EXP(-0.19*Fperm_SI_Woolf2021!$E$9:$E$93)+63.1579*EXP(-0.19*AY$58))/(Fperm_SI_Woolf2021!$E$9:$E$93-AY$58))*(AY$58-Fperm_SI_Woolf2021!$E$9:$E$93)/10))) + Fperm_SI_Woolf2021!$H$9:$H$93*EXP(-Fperm_SI_Woolf2021!$K$9:$K$93*$C136*IF(AY$58=Fperm_SI_Woolf2021!$E$9:$E$93,1,EXP(LN((1.1*(Fperm_SI_Woolf2021!$E$9:$E$93-AY$58)-63.1579*EXP(-0.19*Fperm_SI_Woolf2021!$E$9:$E$93)+63.1579*EXP(-0.19*AY$58))/(Fperm_SI_Woolf2021!$E$9:$E$93-AY$58))*(AY$58-Fperm_SI_Woolf2021!$E$9:$E$93)/10))),Fperm_SI_Woolf2021!$D$9:$D$93)*AY$57+INTERCEPT(Fperm_SI_Woolf2021!$F$9:$F$93*EXP(-Fperm_SI_Woolf2021!$I$9:$I$93*$C136*IF(AY$58=Fperm_SI_Woolf2021!$E$9:$E$93,1,EXP(LN((1.1*(Fperm_SI_Woolf2021!$E$9:$E$93-AY$58)-63.1579*EXP(-0.19*Fperm_SI_Woolf2021!$E$9:$E$93)+63.1579*EXP(-0.19*AY$58))/(Fperm_SI_Woolf2021!$E$9:$E$93-AY$58))*(AY$58-Fperm_SI_Woolf2021!$E$9:$E$93)/10))) + Fperm_SI_Woolf2021!$G$9:$G$93*EXP(-Fperm_SI_Woolf2021!$J$9:$J$93*$C136*IF(AY$58=Fperm_SI_Woolf2021!$E$9:$E$93,1,EXP(LN((1.1*(Fperm_SI_Woolf2021!$E$9:$E$93-AY$58)-63.1579*EXP(-0.19*Fperm_SI_Woolf2021!$E$9:$E$93)+63.1579*EXP(-0.19*AY$58))/(Fperm_SI_Woolf2021!$E$9:$E$93-AY$58))*(AY$58-Fperm_SI_Woolf2021!$E$9:$E$93)/10))) + Fperm_SI_Woolf2021!$H$9:$H$93*EXP(-Fperm_SI_Woolf2021!$K$9:$K$93*$C136*IF(AY$58=Fperm_SI_Woolf2021!$E$9:$E$93,1,EXP(LN((1.1*(Fperm_SI_Woolf2021!$E$9:$E$93-AY$58)-63.1579*EXP(-0.19*Fperm_SI_Woolf2021!$E$9:$E$93)+63.1579*EXP(-0.19*AY$58))/(Fperm_SI_Woolf2021!$E$9:$E$93-AY$58))*(AY$58-Fperm_SI_Woolf2021!$E$9:$E$93)/10))),Fperm_SI_Woolf2021!$D$9:$D$93))</f>
        <v>0.27647812859754528</v>
      </c>
      <c r="AZ136" s="51" cm="1">
        <f t="array" ref="AZ136">MIN(1,SLOPE(Fperm_SI_Woolf2021!$F$9:$F$93*EXP(-Fperm_SI_Woolf2021!$I$9:$I$93*$C136*IF(AZ$58=Fperm_SI_Woolf2021!$E$9:$E$93,1,EXP(LN((1.1*(Fperm_SI_Woolf2021!$E$9:$E$93-AZ$58)-63.1579*EXP(-0.19*Fperm_SI_Woolf2021!$E$9:$E$93)+63.1579*EXP(-0.19*AZ$58))/(Fperm_SI_Woolf2021!$E$9:$E$93-AZ$58))*(AZ$58-Fperm_SI_Woolf2021!$E$9:$E$93)/10))) + Fperm_SI_Woolf2021!$G$9:$G$93*EXP(-Fperm_SI_Woolf2021!$J$9:$J$93*$C136*IF(AZ$58=Fperm_SI_Woolf2021!$E$9:$E$93,1,EXP(LN((1.1*(Fperm_SI_Woolf2021!$E$9:$E$93-AZ$58)-63.1579*EXP(-0.19*Fperm_SI_Woolf2021!$E$9:$E$93)+63.1579*EXP(-0.19*AZ$58))/(Fperm_SI_Woolf2021!$E$9:$E$93-AZ$58))*(AZ$58-Fperm_SI_Woolf2021!$E$9:$E$93)/10))) + Fperm_SI_Woolf2021!$H$9:$H$93*EXP(-Fperm_SI_Woolf2021!$K$9:$K$93*$C136*IF(AZ$58=Fperm_SI_Woolf2021!$E$9:$E$93,1,EXP(LN((1.1*(Fperm_SI_Woolf2021!$E$9:$E$93-AZ$58)-63.1579*EXP(-0.19*Fperm_SI_Woolf2021!$E$9:$E$93)+63.1579*EXP(-0.19*AZ$58))/(Fperm_SI_Woolf2021!$E$9:$E$93-AZ$58))*(AZ$58-Fperm_SI_Woolf2021!$E$9:$E$93)/10))),Fperm_SI_Woolf2021!$D$9:$D$93)*AZ$57+INTERCEPT(Fperm_SI_Woolf2021!$F$9:$F$93*EXP(-Fperm_SI_Woolf2021!$I$9:$I$93*$C136*IF(AZ$58=Fperm_SI_Woolf2021!$E$9:$E$93,1,EXP(LN((1.1*(Fperm_SI_Woolf2021!$E$9:$E$93-AZ$58)-63.1579*EXP(-0.19*Fperm_SI_Woolf2021!$E$9:$E$93)+63.1579*EXP(-0.19*AZ$58))/(Fperm_SI_Woolf2021!$E$9:$E$93-AZ$58))*(AZ$58-Fperm_SI_Woolf2021!$E$9:$E$93)/10))) + Fperm_SI_Woolf2021!$G$9:$G$93*EXP(-Fperm_SI_Woolf2021!$J$9:$J$93*$C136*IF(AZ$58=Fperm_SI_Woolf2021!$E$9:$E$93,1,EXP(LN((1.1*(Fperm_SI_Woolf2021!$E$9:$E$93-AZ$58)-63.1579*EXP(-0.19*Fperm_SI_Woolf2021!$E$9:$E$93)+63.1579*EXP(-0.19*AZ$58))/(Fperm_SI_Woolf2021!$E$9:$E$93-AZ$58))*(AZ$58-Fperm_SI_Woolf2021!$E$9:$E$93)/10))) + Fperm_SI_Woolf2021!$H$9:$H$93*EXP(-Fperm_SI_Woolf2021!$K$9:$K$93*$C136*IF(AZ$58=Fperm_SI_Woolf2021!$E$9:$E$93,1,EXP(LN((1.1*(Fperm_SI_Woolf2021!$E$9:$E$93-AZ$58)-63.1579*EXP(-0.19*Fperm_SI_Woolf2021!$E$9:$E$93)+63.1579*EXP(-0.19*AZ$58))/(Fperm_SI_Woolf2021!$E$9:$E$93-AZ$58))*(AZ$58-Fperm_SI_Woolf2021!$E$9:$E$93)/10))),Fperm_SI_Woolf2021!$D$9:$D$93))</f>
        <v>0.26196647701698678</v>
      </c>
      <c r="BA136" s="51" cm="1">
        <f t="array" ref="BA136">MIN(1,SLOPE(Fperm_SI_Woolf2021!$F$9:$F$93*EXP(-Fperm_SI_Woolf2021!$I$9:$I$93*$C136*IF(BA$58=Fperm_SI_Woolf2021!$E$9:$E$93,1,EXP(LN((1.1*(Fperm_SI_Woolf2021!$E$9:$E$93-BA$58)-63.1579*EXP(-0.19*Fperm_SI_Woolf2021!$E$9:$E$93)+63.1579*EXP(-0.19*BA$58))/(Fperm_SI_Woolf2021!$E$9:$E$93-BA$58))*(BA$58-Fperm_SI_Woolf2021!$E$9:$E$93)/10))) + Fperm_SI_Woolf2021!$G$9:$G$93*EXP(-Fperm_SI_Woolf2021!$J$9:$J$93*$C136*IF(BA$58=Fperm_SI_Woolf2021!$E$9:$E$93,1,EXP(LN((1.1*(Fperm_SI_Woolf2021!$E$9:$E$93-BA$58)-63.1579*EXP(-0.19*Fperm_SI_Woolf2021!$E$9:$E$93)+63.1579*EXP(-0.19*BA$58))/(Fperm_SI_Woolf2021!$E$9:$E$93-BA$58))*(BA$58-Fperm_SI_Woolf2021!$E$9:$E$93)/10))) + Fperm_SI_Woolf2021!$H$9:$H$93*EXP(-Fperm_SI_Woolf2021!$K$9:$K$93*$C136*IF(BA$58=Fperm_SI_Woolf2021!$E$9:$E$93,1,EXP(LN((1.1*(Fperm_SI_Woolf2021!$E$9:$E$93-BA$58)-63.1579*EXP(-0.19*Fperm_SI_Woolf2021!$E$9:$E$93)+63.1579*EXP(-0.19*BA$58))/(Fperm_SI_Woolf2021!$E$9:$E$93-BA$58))*(BA$58-Fperm_SI_Woolf2021!$E$9:$E$93)/10))),Fperm_SI_Woolf2021!$D$9:$D$93)*BA$57+INTERCEPT(Fperm_SI_Woolf2021!$F$9:$F$93*EXP(-Fperm_SI_Woolf2021!$I$9:$I$93*$C136*IF(BA$58=Fperm_SI_Woolf2021!$E$9:$E$93,1,EXP(LN((1.1*(Fperm_SI_Woolf2021!$E$9:$E$93-BA$58)-63.1579*EXP(-0.19*Fperm_SI_Woolf2021!$E$9:$E$93)+63.1579*EXP(-0.19*BA$58))/(Fperm_SI_Woolf2021!$E$9:$E$93-BA$58))*(BA$58-Fperm_SI_Woolf2021!$E$9:$E$93)/10))) + Fperm_SI_Woolf2021!$G$9:$G$93*EXP(-Fperm_SI_Woolf2021!$J$9:$J$93*$C136*IF(BA$58=Fperm_SI_Woolf2021!$E$9:$E$93,1,EXP(LN((1.1*(Fperm_SI_Woolf2021!$E$9:$E$93-BA$58)-63.1579*EXP(-0.19*Fperm_SI_Woolf2021!$E$9:$E$93)+63.1579*EXP(-0.19*BA$58))/(Fperm_SI_Woolf2021!$E$9:$E$93-BA$58))*(BA$58-Fperm_SI_Woolf2021!$E$9:$E$93)/10))) + Fperm_SI_Woolf2021!$H$9:$H$93*EXP(-Fperm_SI_Woolf2021!$K$9:$K$93*$C136*IF(BA$58=Fperm_SI_Woolf2021!$E$9:$E$93,1,EXP(LN((1.1*(Fperm_SI_Woolf2021!$E$9:$E$93-BA$58)-63.1579*EXP(-0.19*Fperm_SI_Woolf2021!$E$9:$E$93)+63.1579*EXP(-0.19*BA$58))/(Fperm_SI_Woolf2021!$E$9:$E$93-BA$58))*(BA$58-Fperm_SI_Woolf2021!$E$9:$E$93)/10))),Fperm_SI_Woolf2021!$D$9:$D$93))</f>
        <v>0.24745482543642827</v>
      </c>
      <c r="BB136" s="51" cm="1">
        <f t="array" ref="BB136">MIN(1,SLOPE(Fperm_SI_Woolf2021!$F$9:$F$93*EXP(-Fperm_SI_Woolf2021!$I$9:$I$93*$C136*IF(BB$58=Fperm_SI_Woolf2021!$E$9:$E$93,1,EXP(LN((1.1*(Fperm_SI_Woolf2021!$E$9:$E$93-BB$58)-63.1579*EXP(-0.19*Fperm_SI_Woolf2021!$E$9:$E$93)+63.1579*EXP(-0.19*BB$58))/(Fperm_SI_Woolf2021!$E$9:$E$93-BB$58))*(BB$58-Fperm_SI_Woolf2021!$E$9:$E$93)/10))) + Fperm_SI_Woolf2021!$G$9:$G$93*EXP(-Fperm_SI_Woolf2021!$J$9:$J$93*$C136*IF(BB$58=Fperm_SI_Woolf2021!$E$9:$E$93,1,EXP(LN((1.1*(Fperm_SI_Woolf2021!$E$9:$E$93-BB$58)-63.1579*EXP(-0.19*Fperm_SI_Woolf2021!$E$9:$E$93)+63.1579*EXP(-0.19*BB$58))/(Fperm_SI_Woolf2021!$E$9:$E$93-BB$58))*(BB$58-Fperm_SI_Woolf2021!$E$9:$E$93)/10))) + Fperm_SI_Woolf2021!$H$9:$H$93*EXP(-Fperm_SI_Woolf2021!$K$9:$K$93*$C136*IF(BB$58=Fperm_SI_Woolf2021!$E$9:$E$93,1,EXP(LN((1.1*(Fperm_SI_Woolf2021!$E$9:$E$93-BB$58)-63.1579*EXP(-0.19*Fperm_SI_Woolf2021!$E$9:$E$93)+63.1579*EXP(-0.19*BB$58))/(Fperm_SI_Woolf2021!$E$9:$E$93-BB$58))*(BB$58-Fperm_SI_Woolf2021!$E$9:$E$93)/10))),Fperm_SI_Woolf2021!$D$9:$D$93)*BB$57+INTERCEPT(Fperm_SI_Woolf2021!$F$9:$F$93*EXP(-Fperm_SI_Woolf2021!$I$9:$I$93*$C136*IF(BB$58=Fperm_SI_Woolf2021!$E$9:$E$93,1,EXP(LN((1.1*(Fperm_SI_Woolf2021!$E$9:$E$93-BB$58)-63.1579*EXP(-0.19*Fperm_SI_Woolf2021!$E$9:$E$93)+63.1579*EXP(-0.19*BB$58))/(Fperm_SI_Woolf2021!$E$9:$E$93-BB$58))*(BB$58-Fperm_SI_Woolf2021!$E$9:$E$93)/10))) + Fperm_SI_Woolf2021!$G$9:$G$93*EXP(-Fperm_SI_Woolf2021!$J$9:$J$93*$C136*IF(BB$58=Fperm_SI_Woolf2021!$E$9:$E$93,1,EXP(LN((1.1*(Fperm_SI_Woolf2021!$E$9:$E$93-BB$58)-63.1579*EXP(-0.19*Fperm_SI_Woolf2021!$E$9:$E$93)+63.1579*EXP(-0.19*BB$58))/(Fperm_SI_Woolf2021!$E$9:$E$93-BB$58))*(BB$58-Fperm_SI_Woolf2021!$E$9:$E$93)/10))) + Fperm_SI_Woolf2021!$H$9:$H$93*EXP(-Fperm_SI_Woolf2021!$K$9:$K$93*$C136*IF(BB$58=Fperm_SI_Woolf2021!$E$9:$E$93,1,EXP(LN((1.1*(Fperm_SI_Woolf2021!$E$9:$E$93-BB$58)-63.1579*EXP(-0.19*Fperm_SI_Woolf2021!$E$9:$E$93)+63.1579*EXP(-0.19*BB$58))/(Fperm_SI_Woolf2021!$E$9:$E$93-BB$58))*(BB$58-Fperm_SI_Woolf2021!$E$9:$E$93)/10))),Fperm_SI_Woolf2021!$D$9:$D$93))</f>
        <v>0.2329431738558698</v>
      </c>
      <c r="BC136" s="51" cm="1">
        <f t="array" ref="BC136">MIN(1,SLOPE(Fperm_SI_Woolf2021!$F$9:$F$93*EXP(-Fperm_SI_Woolf2021!$I$9:$I$93*$C136*IF(BC$58=Fperm_SI_Woolf2021!$E$9:$E$93,1,EXP(LN((1.1*(Fperm_SI_Woolf2021!$E$9:$E$93-BC$58)-63.1579*EXP(-0.19*Fperm_SI_Woolf2021!$E$9:$E$93)+63.1579*EXP(-0.19*BC$58))/(Fperm_SI_Woolf2021!$E$9:$E$93-BC$58))*(BC$58-Fperm_SI_Woolf2021!$E$9:$E$93)/10))) + Fperm_SI_Woolf2021!$G$9:$G$93*EXP(-Fperm_SI_Woolf2021!$J$9:$J$93*$C136*IF(BC$58=Fperm_SI_Woolf2021!$E$9:$E$93,1,EXP(LN((1.1*(Fperm_SI_Woolf2021!$E$9:$E$93-BC$58)-63.1579*EXP(-0.19*Fperm_SI_Woolf2021!$E$9:$E$93)+63.1579*EXP(-0.19*BC$58))/(Fperm_SI_Woolf2021!$E$9:$E$93-BC$58))*(BC$58-Fperm_SI_Woolf2021!$E$9:$E$93)/10))) + Fperm_SI_Woolf2021!$H$9:$H$93*EXP(-Fperm_SI_Woolf2021!$K$9:$K$93*$C136*IF(BC$58=Fperm_SI_Woolf2021!$E$9:$E$93,1,EXP(LN((1.1*(Fperm_SI_Woolf2021!$E$9:$E$93-BC$58)-63.1579*EXP(-0.19*Fperm_SI_Woolf2021!$E$9:$E$93)+63.1579*EXP(-0.19*BC$58))/(Fperm_SI_Woolf2021!$E$9:$E$93-BC$58))*(BC$58-Fperm_SI_Woolf2021!$E$9:$E$93)/10))),Fperm_SI_Woolf2021!$D$9:$D$93)*BC$57+INTERCEPT(Fperm_SI_Woolf2021!$F$9:$F$93*EXP(-Fperm_SI_Woolf2021!$I$9:$I$93*$C136*IF(BC$58=Fperm_SI_Woolf2021!$E$9:$E$93,1,EXP(LN((1.1*(Fperm_SI_Woolf2021!$E$9:$E$93-BC$58)-63.1579*EXP(-0.19*Fperm_SI_Woolf2021!$E$9:$E$93)+63.1579*EXP(-0.19*BC$58))/(Fperm_SI_Woolf2021!$E$9:$E$93-BC$58))*(BC$58-Fperm_SI_Woolf2021!$E$9:$E$93)/10))) + Fperm_SI_Woolf2021!$G$9:$G$93*EXP(-Fperm_SI_Woolf2021!$J$9:$J$93*$C136*IF(BC$58=Fperm_SI_Woolf2021!$E$9:$E$93,1,EXP(LN((1.1*(Fperm_SI_Woolf2021!$E$9:$E$93-BC$58)-63.1579*EXP(-0.19*Fperm_SI_Woolf2021!$E$9:$E$93)+63.1579*EXP(-0.19*BC$58))/(Fperm_SI_Woolf2021!$E$9:$E$93-BC$58))*(BC$58-Fperm_SI_Woolf2021!$E$9:$E$93)/10))) + Fperm_SI_Woolf2021!$H$9:$H$93*EXP(-Fperm_SI_Woolf2021!$K$9:$K$93*$C136*IF(BC$58=Fperm_SI_Woolf2021!$E$9:$E$93,1,EXP(LN((1.1*(Fperm_SI_Woolf2021!$E$9:$E$93-BC$58)-63.1579*EXP(-0.19*Fperm_SI_Woolf2021!$E$9:$E$93)+63.1579*EXP(-0.19*BC$58))/(Fperm_SI_Woolf2021!$E$9:$E$93-BC$58))*(BC$58-Fperm_SI_Woolf2021!$E$9:$E$93)/10))),Fperm_SI_Woolf2021!$D$9:$D$93))</f>
        <v>0.21843152227531132</v>
      </c>
      <c r="BD136" s="51" cm="1">
        <f t="array" ref="BD136">MIN(1,SLOPE(Fperm_SI_Woolf2021!$F$9:$F$93*EXP(-Fperm_SI_Woolf2021!$I$9:$I$93*$C136*IF(BD$58=Fperm_SI_Woolf2021!$E$9:$E$93,1,EXP(LN((1.1*(Fperm_SI_Woolf2021!$E$9:$E$93-BD$58)-63.1579*EXP(-0.19*Fperm_SI_Woolf2021!$E$9:$E$93)+63.1579*EXP(-0.19*BD$58))/(Fperm_SI_Woolf2021!$E$9:$E$93-BD$58))*(BD$58-Fperm_SI_Woolf2021!$E$9:$E$93)/10))) + Fperm_SI_Woolf2021!$G$9:$G$93*EXP(-Fperm_SI_Woolf2021!$J$9:$J$93*$C136*IF(BD$58=Fperm_SI_Woolf2021!$E$9:$E$93,1,EXP(LN((1.1*(Fperm_SI_Woolf2021!$E$9:$E$93-BD$58)-63.1579*EXP(-0.19*Fperm_SI_Woolf2021!$E$9:$E$93)+63.1579*EXP(-0.19*BD$58))/(Fperm_SI_Woolf2021!$E$9:$E$93-BD$58))*(BD$58-Fperm_SI_Woolf2021!$E$9:$E$93)/10))) + Fperm_SI_Woolf2021!$H$9:$H$93*EXP(-Fperm_SI_Woolf2021!$K$9:$K$93*$C136*IF(BD$58=Fperm_SI_Woolf2021!$E$9:$E$93,1,EXP(LN((1.1*(Fperm_SI_Woolf2021!$E$9:$E$93-BD$58)-63.1579*EXP(-0.19*Fperm_SI_Woolf2021!$E$9:$E$93)+63.1579*EXP(-0.19*BD$58))/(Fperm_SI_Woolf2021!$E$9:$E$93-BD$58))*(BD$58-Fperm_SI_Woolf2021!$E$9:$E$93)/10))),Fperm_SI_Woolf2021!$D$9:$D$93)*BD$57+INTERCEPT(Fperm_SI_Woolf2021!$F$9:$F$93*EXP(-Fperm_SI_Woolf2021!$I$9:$I$93*$C136*IF(BD$58=Fperm_SI_Woolf2021!$E$9:$E$93,1,EXP(LN((1.1*(Fperm_SI_Woolf2021!$E$9:$E$93-BD$58)-63.1579*EXP(-0.19*Fperm_SI_Woolf2021!$E$9:$E$93)+63.1579*EXP(-0.19*BD$58))/(Fperm_SI_Woolf2021!$E$9:$E$93-BD$58))*(BD$58-Fperm_SI_Woolf2021!$E$9:$E$93)/10))) + Fperm_SI_Woolf2021!$G$9:$G$93*EXP(-Fperm_SI_Woolf2021!$J$9:$J$93*$C136*IF(BD$58=Fperm_SI_Woolf2021!$E$9:$E$93,1,EXP(LN((1.1*(Fperm_SI_Woolf2021!$E$9:$E$93-BD$58)-63.1579*EXP(-0.19*Fperm_SI_Woolf2021!$E$9:$E$93)+63.1579*EXP(-0.19*BD$58))/(Fperm_SI_Woolf2021!$E$9:$E$93-BD$58))*(BD$58-Fperm_SI_Woolf2021!$E$9:$E$93)/10))) + Fperm_SI_Woolf2021!$H$9:$H$93*EXP(-Fperm_SI_Woolf2021!$K$9:$K$93*$C136*IF(BD$58=Fperm_SI_Woolf2021!$E$9:$E$93,1,EXP(LN((1.1*(Fperm_SI_Woolf2021!$E$9:$E$93-BD$58)-63.1579*EXP(-0.19*Fperm_SI_Woolf2021!$E$9:$E$93)+63.1579*EXP(-0.19*BD$58))/(Fperm_SI_Woolf2021!$E$9:$E$93-BD$58))*(BD$58-Fperm_SI_Woolf2021!$E$9:$E$93)/10))),Fperm_SI_Woolf2021!$D$9:$D$93))</f>
        <v>0.20391987069475281</v>
      </c>
      <c r="BE136" s="51" cm="1">
        <f t="array" ref="BE136">MIN(1,SLOPE(Fperm_SI_Woolf2021!$F$9:$F$93*EXP(-Fperm_SI_Woolf2021!$I$9:$I$93*$C136*IF(BE$58=Fperm_SI_Woolf2021!$E$9:$E$93,1,EXP(LN((1.1*(Fperm_SI_Woolf2021!$E$9:$E$93-BE$58)-63.1579*EXP(-0.19*Fperm_SI_Woolf2021!$E$9:$E$93)+63.1579*EXP(-0.19*BE$58))/(Fperm_SI_Woolf2021!$E$9:$E$93-BE$58))*(BE$58-Fperm_SI_Woolf2021!$E$9:$E$93)/10))) + Fperm_SI_Woolf2021!$G$9:$G$93*EXP(-Fperm_SI_Woolf2021!$J$9:$J$93*$C136*IF(BE$58=Fperm_SI_Woolf2021!$E$9:$E$93,1,EXP(LN((1.1*(Fperm_SI_Woolf2021!$E$9:$E$93-BE$58)-63.1579*EXP(-0.19*Fperm_SI_Woolf2021!$E$9:$E$93)+63.1579*EXP(-0.19*BE$58))/(Fperm_SI_Woolf2021!$E$9:$E$93-BE$58))*(BE$58-Fperm_SI_Woolf2021!$E$9:$E$93)/10))) + Fperm_SI_Woolf2021!$H$9:$H$93*EXP(-Fperm_SI_Woolf2021!$K$9:$K$93*$C136*IF(BE$58=Fperm_SI_Woolf2021!$E$9:$E$93,1,EXP(LN((1.1*(Fperm_SI_Woolf2021!$E$9:$E$93-BE$58)-63.1579*EXP(-0.19*Fperm_SI_Woolf2021!$E$9:$E$93)+63.1579*EXP(-0.19*BE$58))/(Fperm_SI_Woolf2021!$E$9:$E$93-BE$58))*(BE$58-Fperm_SI_Woolf2021!$E$9:$E$93)/10))),Fperm_SI_Woolf2021!$D$9:$D$93)*BE$57+INTERCEPT(Fperm_SI_Woolf2021!$F$9:$F$93*EXP(-Fperm_SI_Woolf2021!$I$9:$I$93*$C136*IF(BE$58=Fperm_SI_Woolf2021!$E$9:$E$93,1,EXP(LN((1.1*(Fperm_SI_Woolf2021!$E$9:$E$93-BE$58)-63.1579*EXP(-0.19*Fperm_SI_Woolf2021!$E$9:$E$93)+63.1579*EXP(-0.19*BE$58))/(Fperm_SI_Woolf2021!$E$9:$E$93-BE$58))*(BE$58-Fperm_SI_Woolf2021!$E$9:$E$93)/10))) + Fperm_SI_Woolf2021!$G$9:$G$93*EXP(-Fperm_SI_Woolf2021!$J$9:$J$93*$C136*IF(BE$58=Fperm_SI_Woolf2021!$E$9:$E$93,1,EXP(LN((1.1*(Fperm_SI_Woolf2021!$E$9:$E$93-BE$58)-63.1579*EXP(-0.19*Fperm_SI_Woolf2021!$E$9:$E$93)+63.1579*EXP(-0.19*BE$58))/(Fperm_SI_Woolf2021!$E$9:$E$93-BE$58))*(BE$58-Fperm_SI_Woolf2021!$E$9:$E$93)/10))) + Fperm_SI_Woolf2021!$H$9:$H$93*EXP(-Fperm_SI_Woolf2021!$K$9:$K$93*$C136*IF(BE$58=Fperm_SI_Woolf2021!$E$9:$E$93,1,EXP(LN((1.1*(Fperm_SI_Woolf2021!$E$9:$E$93-BE$58)-63.1579*EXP(-0.19*Fperm_SI_Woolf2021!$E$9:$E$93)+63.1579*EXP(-0.19*BE$58))/(Fperm_SI_Woolf2021!$E$9:$E$93-BE$58))*(BE$58-Fperm_SI_Woolf2021!$E$9:$E$93)/10))),Fperm_SI_Woolf2021!$D$9:$D$93))</f>
        <v>0.18940821911419434</v>
      </c>
      <c r="BF136" s="51" cm="1">
        <f t="array" ref="BF136">MIN(1,SLOPE(Fperm_SI_Woolf2021!$F$9:$F$93*EXP(-Fperm_SI_Woolf2021!$I$9:$I$93*$C136*IF(BF$58=Fperm_SI_Woolf2021!$E$9:$E$93,1,EXP(LN((1.1*(Fperm_SI_Woolf2021!$E$9:$E$93-BF$58)-63.1579*EXP(-0.19*Fperm_SI_Woolf2021!$E$9:$E$93)+63.1579*EXP(-0.19*BF$58))/(Fperm_SI_Woolf2021!$E$9:$E$93-BF$58))*(BF$58-Fperm_SI_Woolf2021!$E$9:$E$93)/10))) + Fperm_SI_Woolf2021!$G$9:$G$93*EXP(-Fperm_SI_Woolf2021!$J$9:$J$93*$C136*IF(BF$58=Fperm_SI_Woolf2021!$E$9:$E$93,1,EXP(LN((1.1*(Fperm_SI_Woolf2021!$E$9:$E$93-BF$58)-63.1579*EXP(-0.19*Fperm_SI_Woolf2021!$E$9:$E$93)+63.1579*EXP(-0.19*BF$58))/(Fperm_SI_Woolf2021!$E$9:$E$93-BF$58))*(BF$58-Fperm_SI_Woolf2021!$E$9:$E$93)/10))) + Fperm_SI_Woolf2021!$H$9:$H$93*EXP(-Fperm_SI_Woolf2021!$K$9:$K$93*$C136*IF(BF$58=Fperm_SI_Woolf2021!$E$9:$E$93,1,EXP(LN((1.1*(Fperm_SI_Woolf2021!$E$9:$E$93-BF$58)-63.1579*EXP(-0.19*Fperm_SI_Woolf2021!$E$9:$E$93)+63.1579*EXP(-0.19*BF$58))/(Fperm_SI_Woolf2021!$E$9:$E$93-BF$58))*(BF$58-Fperm_SI_Woolf2021!$E$9:$E$93)/10))),Fperm_SI_Woolf2021!$D$9:$D$93)*BF$57+INTERCEPT(Fperm_SI_Woolf2021!$F$9:$F$93*EXP(-Fperm_SI_Woolf2021!$I$9:$I$93*$C136*IF(BF$58=Fperm_SI_Woolf2021!$E$9:$E$93,1,EXP(LN((1.1*(Fperm_SI_Woolf2021!$E$9:$E$93-BF$58)-63.1579*EXP(-0.19*Fperm_SI_Woolf2021!$E$9:$E$93)+63.1579*EXP(-0.19*BF$58))/(Fperm_SI_Woolf2021!$E$9:$E$93-BF$58))*(BF$58-Fperm_SI_Woolf2021!$E$9:$E$93)/10))) + Fperm_SI_Woolf2021!$G$9:$G$93*EXP(-Fperm_SI_Woolf2021!$J$9:$J$93*$C136*IF(BF$58=Fperm_SI_Woolf2021!$E$9:$E$93,1,EXP(LN((1.1*(Fperm_SI_Woolf2021!$E$9:$E$93-BF$58)-63.1579*EXP(-0.19*Fperm_SI_Woolf2021!$E$9:$E$93)+63.1579*EXP(-0.19*BF$58))/(Fperm_SI_Woolf2021!$E$9:$E$93-BF$58))*(BF$58-Fperm_SI_Woolf2021!$E$9:$E$93)/10))) + Fperm_SI_Woolf2021!$H$9:$H$93*EXP(-Fperm_SI_Woolf2021!$K$9:$K$93*$C136*IF(BF$58=Fperm_SI_Woolf2021!$E$9:$E$93,1,EXP(LN((1.1*(Fperm_SI_Woolf2021!$E$9:$E$93-BF$58)-63.1579*EXP(-0.19*Fperm_SI_Woolf2021!$E$9:$E$93)+63.1579*EXP(-0.19*BF$58))/(Fperm_SI_Woolf2021!$E$9:$E$93-BF$58))*(BF$58-Fperm_SI_Woolf2021!$E$9:$E$93)/10))),Fperm_SI_Woolf2021!$D$9:$D$93))</f>
        <v>0.17489656753363586</v>
      </c>
      <c r="BG136" s="51" cm="1">
        <f t="array" ref="BG136">MIN(1,SLOPE(Fperm_SI_Woolf2021!$F$9:$F$93*EXP(-Fperm_SI_Woolf2021!$I$9:$I$93*$C136*IF(BG$58=Fperm_SI_Woolf2021!$E$9:$E$93,1,EXP(LN((1.1*(Fperm_SI_Woolf2021!$E$9:$E$93-BG$58)-63.1579*EXP(-0.19*Fperm_SI_Woolf2021!$E$9:$E$93)+63.1579*EXP(-0.19*BG$58))/(Fperm_SI_Woolf2021!$E$9:$E$93-BG$58))*(BG$58-Fperm_SI_Woolf2021!$E$9:$E$93)/10))) + Fperm_SI_Woolf2021!$G$9:$G$93*EXP(-Fperm_SI_Woolf2021!$J$9:$J$93*$C136*IF(BG$58=Fperm_SI_Woolf2021!$E$9:$E$93,1,EXP(LN((1.1*(Fperm_SI_Woolf2021!$E$9:$E$93-BG$58)-63.1579*EXP(-0.19*Fperm_SI_Woolf2021!$E$9:$E$93)+63.1579*EXP(-0.19*BG$58))/(Fperm_SI_Woolf2021!$E$9:$E$93-BG$58))*(BG$58-Fperm_SI_Woolf2021!$E$9:$E$93)/10))) + Fperm_SI_Woolf2021!$H$9:$H$93*EXP(-Fperm_SI_Woolf2021!$K$9:$K$93*$C136*IF(BG$58=Fperm_SI_Woolf2021!$E$9:$E$93,1,EXP(LN((1.1*(Fperm_SI_Woolf2021!$E$9:$E$93-BG$58)-63.1579*EXP(-0.19*Fperm_SI_Woolf2021!$E$9:$E$93)+63.1579*EXP(-0.19*BG$58))/(Fperm_SI_Woolf2021!$E$9:$E$93-BG$58))*(BG$58-Fperm_SI_Woolf2021!$E$9:$E$93)/10))),Fperm_SI_Woolf2021!$D$9:$D$93)*BG$57+INTERCEPT(Fperm_SI_Woolf2021!$F$9:$F$93*EXP(-Fperm_SI_Woolf2021!$I$9:$I$93*$C136*IF(BG$58=Fperm_SI_Woolf2021!$E$9:$E$93,1,EXP(LN((1.1*(Fperm_SI_Woolf2021!$E$9:$E$93-BG$58)-63.1579*EXP(-0.19*Fperm_SI_Woolf2021!$E$9:$E$93)+63.1579*EXP(-0.19*BG$58))/(Fperm_SI_Woolf2021!$E$9:$E$93-BG$58))*(BG$58-Fperm_SI_Woolf2021!$E$9:$E$93)/10))) + Fperm_SI_Woolf2021!$G$9:$G$93*EXP(-Fperm_SI_Woolf2021!$J$9:$J$93*$C136*IF(BG$58=Fperm_SI_Woolf2021!$E$9:$E$93,1,EXP(LN((1.1*(Fperm_SI_Woolf2021!$E$9:$E$93-BG$58)-63.1579*EXP(-0.19*Fperm_SI_Woolf2021!$E$9:$E$93)+63.1579*EXP(-0.19*BG$58))/(Fperm_SI_Woolf2021!$E$9:$E$93-BG$58))*(BG$58-Fperm_SI_Woolf2021!$E$9:$E$93)/10))) + Fperm_SI_Woolf2021!$H$9:$H$93*EXP(-Fperm_SI_Woolf2021!$K$9:$K$93*$C136*IF(BG$58=Fperm_SI_Woolf2021!$E$9:$E$93,1,EXP(LN((1.1*(Fperm_SI_Woolf2021!$E$9:$E$93-BG$58)-63.1579*EXP(-0.19*Fperm_SI_Woolf2021!$E$9:$E$93)+63.1579*EXP(-0.19*BG$58))/(Fperm_SI_Woolf2021!$E$9:$E$93-BG$58))*(BG$58-Fperm_SI_Woolf2021!$E$9:$E$93)/10))),Fperm_SI_Woolf2021!$D$9:$D$93))</f>
        <v>0.16038491595307736</v>
      </c>
      <c r="BH136" s="51" cm="1">
        <f t="array" ref="BH136">MIN(1,SLOPE(Fperm_SI_Woolf2021!$F$9:$F$93*EXP(-Fperm_SI_Woolf2021!$I$9:$I$93*$C136*IF(BH$58=Fperm_SI_Woolf2021!$E$9:$E$93,1,EXP(LN((1.1*(Fperm_SI_Woolf2021!$E$9:$E$93-BH$58)-63.1579*EXP(-0.19*Fperm_SI_Woolf2021!$E$9:$E$93)+63.1579*EXP(-0.19*BH$58))/(Fperm_SI_Woolf2021!$E$9:$E$93-BH$58))*(BH$58-Fperm_SI_Woolf2021!$E$9:$E$93)/10))) + Fperm_SI_Woolf2021!$G$9:$G$93*EXP(-Fperm_SI_Woolf2021!$J$9:$J$93*$C136*IF(BH$58=Fperm_SI_Woolf2021!$E$9:$E$93,1,EXP(LN((1.1*(Fperm_SI_Woolf2021!$E$9:$E$93-BH$58)-63.1579*EXP(-0.19*Fperm_SI_Woolf2021!$E$9:$E$93)+63.1579*EXP(-0.19*BH$58))/(Fperm_SI_Woolf2021!$E$9:$E$93-BH$58))*(BH$58-Fperm_SI_Woolf2021!$E$9:$E$93)/10))) + Fperm_SI_Woolf2021!$H$9:$H$93*EXP(-Fperm_SI_Woolf2021!$K$9:$K$93*$C136*IF(BH$58=Fperm_SI_Woolf2021!$E$9:$E$93,1,EXP(LN((1.1*(Fperm_SI_Woolf2021!$E$9:$E$93-BH$58)-63.1579*EXP(-0.19*Fperm_SI_Woolf2021!$E$9:$E$93)+63.1579*EXP(-0.19*BH$58))/(Fperm_SI_Woolf2021!$E$9:$E$93-BH$58))*(BH$58-Fperm_SI_Woolf2021!$E$9:$E$93)/10))),Fperm_SI_Woolf2021!$D$9:$D$93)*BH$57+INTERCEPT(Fperm_SI_Woolf2021!$F$9:$F$93*EXP(-Fperm_SI_Woolf2021!$I$9:$I$93*$C136*IF(BH$58=Fperm_SI_Woolf2021!$E$9:$E$93,1,EXP(LN((1.1*(Fperm_SI_Woolf2021!$E$9:$E$93-BH$58)-63.1579*EXP(-0.19*Fperm_SI_Woolf2021!$E$9:$E$93)+63.1579*EXP(-0.19*BH$58))/(Fperm_SI_Woolf2021!$E$9:$E$93-BH$58))*(BH$58-Fperm_SI_Woolf2021!$E$9:$E$93)/10))) + Fperm_SI_Woolf2021!$G$9:$G$93*EXP(-Fperm_SI_Woolf2021!$J$9:$J$93*$C136*IF(BH$58=Fperm_SI_Woolf2021!$E$9:$E$93,1,EXP(LN((1.1*(Fperm_SI_Woolf2021!$E$9:$E$93-BH$58)-63.1579*EXP(-0.19*Fperm_SI_Woolf2021!$E$9:$E$93)+63.1579*EXP(-0.19*BH$58))/(Fperm_SI_Woolf2021!$E$9:$E$93-BH$58))*(BH$58-Fperm_SI_Woolf2021!$E$9:$E$93)/10))) + Fperm_SI_Woolf2021!$H$9:$H$93*EXP(-Fperm_SI_Woolf2021!$K$9:$K$93*$C136*IF(BH$58=Fperm_SI_Woolf2021!$E$9:$E$93,1,EXP(LN((1.1*(Fperm_SI_Woolf2021!$E$9:$E$93-BH$58)-63.1579*EXP(-0.19*Fperm_SI_Woolf2021!$E$9:$E$93)+63.1579*EXP(-0.19*BH$58))/(Fperm_SI_Woolf2021!$E$9:$E$93-BH$58))*(BH$58-Fperm_SI_Woolf2021!$E$9:$E$93)/10))),Fperm_SI_Woolf2021!$D$9:$D$93))</f>
        <v>0.14587326437251885</v>
      </c>
      <c r="BI136" s="51" cm="1">
        <f t="array" ref="BI136">MIN(1,SLOPE(Fperm_SI_Woolf2021!$F$9:$F$93*EXP(-Fperm_SI_Woolf2021!$I$9:$I$93*$C136*IF(BI$58=Fperm_SI_Woolf2021!$E$9:$E$93,1,EXP(LN((1.1*(Fperm_SI_Woolf2021!$E$9:$E$93-BI$58)-63.1579*EXP(-0.19*Fperm_SI_Woolf2021!$E$9:$E$93)+63.1579*EXP(-0.19*BI$58))/(Fperm_SI_Woolf2021!$E$9:$E$93-BI$58))*(BI$58-Fperm_SI_Woolf2021!$E$9:$E$93)/10))) + Fperm_SI_Woolf2021!$G$9:$G$93*EXP(-Fperm_SI_Woolf2021!$J$9:$J$93*$C136*IF(BI$58=Fperm_SI_Woolf2021!$E$9:$E$93,1,EXP(LN((1.1*(Fperm_SI_Woolf2021!$E$9:$E$93-BI$58)-63.1579*EXP(-0.19*Fperm_SI_Woolf2021!$E$9:$E$93)+63.1579*EXP(-0.19*BI$58))/(Fperm_SI_Woolf2021!$E$9:$E$93-BI$58))*(BI$58-Fperm_SI_Woolf2021!$E$9:$E$93)/10))) + Fperm_SI_Woolf2021!$H$9:$H$93*EXP(-Fperm_SI_Woolf2021!$K$9:$K$93*$C136*IF(BI$58=Fperm_SI_Woolf2021!$E$9:$E$93,1,EXP(LN((1.1*(Fperm_SI_Woolf2021!$E$9:$E$93-BI$58)-63.1579*EXP(-0.19*Fperm_SI_Woolf2021!$E$9:$E$93)+63.1579*EXP(-0.19*BI$58))/(Fperm_SI_Woolf2021!$E$9:$E$93-BI$58))*(BI$58-Fperm_SI_Woolf2021!$E$9:$E$93)/10))),Fperm_SI_Woolf2021!$D$9:$D$93)*BI$57+INTERCEPT(Fperm_SI_Woolf2021!$F$9:$F$93*EXP(-Fperm_SI_Woolf2021!$I$9:$I$93*$C136*IF(BI$58=Fperm_SI_Woolf2021!$E$9:$E$93,1,EXP(LN((1.1*(Fperm_SI_Woolf2021!$E$9:$E$93-BI$58)-63.1579*EXP(-0.19*Fperm_SI_Woolf2021!$E$9:$E$93)+63.1579*EXP(-0.19*BI$58))/(Fperm_SI_Woolf2021!$E$9:$E$93-BI$58))*(BI$58-Fperm_SI_Woolf2021!$E$9:$E$93)/10))) + Fperm_SI_Woolf2021!$G$9:$G$93*EXP(-Fperm_SI_Woolf2021!$J$9:$J$93*$C136*IF(BI$58=Fperm_SI_Woolf2021!$E$9:$E$93,1,EXP(LN((1.1*(Fperm_SI_Woolf2021!$E$9:$E$93-BI$58)-63.1579*EXP(-0.19*Fperm_SI_Woolf2021!$E$9:$E$93)+63.1579*EXP(-0.19*BI$58))/(Fperm_SI_Woolf2021!$E$9:$E$93-BI$58))*(BI$58-Fperm_SI_Woolf2021!$E$9:$E$93)/10))) + Fperm_SI_Woolf2021!$H$9:$H$93*EXP(-Fperm_SI_Woolf2021!$K$9:$K$93*$C136*IF(BI$58=Fperm_SI_Woolf2021!$E$9:$E$93,1,EXP(LN((1.1*(Fperm_SI_Woolf2021!$E$9:$E$93-BI$58)-63.1579*EXP(-0.19*Fperm_SI_Woolf2021!$E$9:$E$93)+63.1579*EXP(-0.19*BI$58))/(Fperm_SI_Woolf2021!$E$9:$E$93-BI$58))*(BI$58-Fperm_SI_Woolf2021!$E$9:$E$93)/10))),Fperm_SI_Woolf2021!$D$9:$D$93))</f>
        <v>0.13136161279196035</v>
      </c>
      <c r="BJ136" s="51" cm="1">
        <f t="array" ref="BJ136">MIN(1,SLOPE(Fperm_SI_Woolf2021!$F$9:$F$93*EXP(-Fperm_SI_Woolf2021!$I$9:$I$93*$C136*IF(BJ$58=Fperm_SI_Woolf2021!$E$9:$E$93,1,EXP(LN((1.1*(Fperm_SI_Woolf2021!$E$9:$E$93-BJ$58)-63.1579*EXP(-0.19*Fperm_SI_Woolf2021!$E$9:$E$93)+63.1579*EXP(-0.19*BJ$58))/(Fperm_SI_Woolf2021!$E$9:$E$93-BJ$58))*(BJ$58-Fperm_SI_Woolf2021!$E$9:$E$93)/10))) + Fperm_SI_Woolf2021!$G$9:$G$93*EXP(-Fperm_SI_Woolf2021!$J$9:$J$93*$C136*IF(BJ$58=Fperm_SI_Woolf2021!$E$9:$E$93,1,EXP(LN((1.1*(Fperm_SI_Woolf2021!$E$9:$E$93-BJ$58)-63.1579*EXP(-0.19*Fperm_SI_Woolf2021!$E$9:$E$93)+63.1579*EXP(-0.19*BJ$58))/(Fperm_SI_Woolf2021!$E$9:$E$93-BJ$58))*(BJ$58-Fperm_SI_Woolf2021!$E$9:$E$93)/10))) + Fperm_SI_Woolf2021!$H$9:$H$93*EXP(-Fperm_SI_Woolf2021!$K$9:$K$93*$C136*IF(BJ$58=Fperm_SI_Woolf2021!$E$9:$E$93,1,EXP(LN((1.1*(Fperm_SI_Woolf2021!$E$9:$E$93-BJ$58)-63.1579*EXP(-0.19*Fperm_SI_Woolf2021!$E$9:$E$93)+63.1579*EXP(-0.19*BJ$58))/(Fperm_SI_Woolf2021!$E$9:$E$93-BJ$58))*(BJ$58-Fperm_SI_Woolf2021!$E$9:$E$93)/10))),Fperm_SI_Woolf2021!$D$9:$D$93)*BJ$57+INTERCEPT(Fperm_SI_Woolf2021!$F$9:$F$93*EXP(-Fperm_SI_Woolf2021!$I$9:$I$93*$C136*IF(BJ$58=Fperm_SI_Woolf2021!$E$9:$E$93,1,EXP(LN((1.1*(Fperm_SI_Woolf2021!$E$9:$E$93-BJ$58)-63.1579*EXP(-0.19*Fperm_SI_Woolf2021!$E$9:$E$93)+63.1579*EXP(-0.19*BJ$58))/(Fperm_SI_Woolf2021!$E$9:$E$93-BJ$58))*(BJ$58-Fperm_SI_Woolf2021!$E$9:$E$93)/10))) + Fperm_SI_Woolf2021!$G$9:$G$93*EXP(-Fperm_SI_Woolf2021!$J$9:$J$93*$C136*IF(BJ$58=Fperm_SI_Woolf2021!$E$9:$E$93,1,EXP(LN((1.1*(Fperm_SI_Woolf2021!$E$9:$E$93-BJ$58)-63.1579*EXP(-0.19*Fperm_SI_Woolf2021!$E$9:$E$93)+63.1579*EXP(-0.19*BJ$58))/(Fperm_SI_Woolf2021!$E$9:$E$93-BJ$58))*(BJ$58-Fperm_SI_Woolf2021!$E$9:$E$93)/10))) + Fperm_SI_Woolf2021!$H$9:$H$93*EXP(-Fperm_SI_Woolf2021!$K$9:$K$93*$C136*IF(BJ$58=Fperm_SI_Woolf2021!$E$9:$E$93,1,EXP(LN((1.1*(Fperm_SI_Woolf2021!$E$9:$E$93-BJ$58)-63.1579*EXP(-0.19*Fperm_SI_Woolf2021!$E$9:$E$93)+63.1579*EXP(-0.19*BJ$58))/(Fperm_SI_Woolf2021!$E$9:$E$93-BJ$58))*(BJ$58-Fperm_SI_Woolf2021!$E$9:$E$93)/10))),Fperm_SI_Woolf2021!$D$9:$D$93))</f>
        <v>0.11684996121140184</v>
      </c>
      <c r="BK136" s="51" cm="1">
        <f t="array" ref="BK136">MIN(1,SLOPE(Fperm_SI_Woolf2021!$F$9:$F$93*EXP(-Fperm_SI_Woolf2021!$I$9:$I$93*$C136*IF(BK$58=Fperm_SI_Woolf2021!$E$9:$E$93,1,EXP(LN((1.1*(Fperm_SI_Woolf2021!$E$9:$E$93-BK$58)-63.1579*EXP(-0.19*Fperm_SI_Woolf2021!$E$9:$E$93)+63.1579*EXP(-0.19*BK$58))/(Fperm_SI_Woolf2021!$E$9:$E$93-BK$58))*(BK$58-Fperm_SI_Woolf2021!$E$9:$E$93)/10))) + Fperm_SI_Woolf2021!$G$9:$G$93*EXP(-Fperm_SI_Woolf2021!$J$9:$J$93*$C136*IF(BK$58=Fperm_SI_Woolf2021!$E$9:$E$93,1,EXP(LN((1.1*(Fperm_SI_Woolf2021!$E$9:$E$93-BK$58)-63.1579*EXP(-0.19*Fperm_SI_Woolf2021!$E$9:$E$93)+63.1579*EXP(-0.19*BK$58))/(Fperm_SI_Woolf2021!$E$9:$E$93-BK$58))*(BK$58-Fperm_SI_Woolf2021!$E$9:$E$93)/10))) + Fperm_SI_Woolf2021!$H$9:$H$93*EXP(-Fperm_SI_Woolf2021!$K$9:$K$93*$C136*IF(BK$58=Fperm_SI_Woolf2021!$E$9:$E$93,1,EXP(LN((1.1*(Fperm_SI_Woolf2021!$E$9:$E$93-BK$58)-63.1579*EXP(-0.19*Fperm_SI_Woolf2021!$E$9:$E$93)+63.1579*EXP(-0.19*BK$58))/(Fperm_SI_Woolf2021!$E$9:$E$93-BK$58))*(BK$58-Fperm_SI_Woolf2021!$E$9:$E$93)/10))),Fperm_SI_Woolf2021!$D$9:$D$93)*BK$57+INTERCEPT(Fperm_SI_Woolf2021!$F$9:$F$93*EXP(-Fperm_SI_Woolf2021!$I$9:$I$93*$C136*IF(BK$58=Fperm_SI_Woolf2021!$E$9:$E$93,1,EXP(LN((1.1*(Fperm_SI_Woolf2021!$E$9:$E$93-BK$58)-63.1579*EXP(-0.19*Fperm_SI_Woolf2021!$E$9:$E$93)+63.1579*EXP(-0.19*BK$58))/(Fperm_SI_Woolf2021!$E$9:$E$93-BK$58))*(BK$58-Fperm_SI_Woolf2021!$E$9:$E$93)/10))) + Fperm_SI_Woolf2021!$G$9:$G$93*EXP(-Fperm_SI_Woolf2021!$J$9:$J$93*$C136*IF(BK$58=Fperm_SI_Woolf2021!$E$9:$E$93,1,EXP(LN((1.1*(Fperm_SI_Woolf2021!$E$9:$E$93-BK$58)-63.1579*EXP(-0.19*Fperm_SI_Woolf2021!$E$9:$E$93)+63.1579*EXP(-0.19*BK$58))/(Fperm_SI_Woolf2021!$E$9:$E$93-BK$58))*(BK$58-Fperm_SI_Woolf2021!$E$9:$E$93)/10))) + Fperm_SI_Woolf2021!$H$9:$H$93*EXP(-Fperm_SI_Woolf2021!$K$9:$K$93*$C136*IF(BK$58=Fperm_SI_Woolf2021!$E$9:$E$93,1,EXP(LN((1.1*(Fperm_SI_Woolf2021!$E$9:$E$93-BK$58)-63.1579*EXP(-0.19*Fperm_SI_Woolf2021!$E$9:$E$93)+63.1579*EXP(-0.19*BK$58))/(Fperm_SI_Woolf2021!$E$9:$E$93-BK$58))*(BK$58-Fperm_SI_Woolf2021!$E$9:$E$93)/10))),Fperm_SI_Woolf2021!$D$9:$D$93))</f>
        <v>0.10233830963084334</v>
      </c>
      <c r="BL136" s="51" cm="1">
        <f t="array" ref="BL136">MIN(1,SLOPE(Fperm_SI_Woolf2021!$F$9:$F$93*EXP(-Fperm_SI_Woolf2021!$I$9:$I$93*$C136*IF(BL$58=Fperm_SI_Woolf2021!$E$9:$E$93,1,EXP(LN((1.1*(Fperm_SI_Woolf2021!$E$9:$E$93-BL$58)-63.1579*EXP(-0.19*Fperm_SI_Woolf2021!$E$9:$E$93)+63.1579*EXP(-0.19*BL$58))/(Fperm_SI_Woolf2021!$E$9:$E$93-BL$58))*(BL$58-Fperm_SI_Woolf2021!$E$9:$E$93)/10))) + Fperm_SI_Woolf2021!$G$9:$G$93*EXP(-Fperm_SI_Woolf2021!$J$9:$J$93*$C136*IF(BL$58=Fperm_SI_Woolf2021!$E$9:$E$93,1,EXP(LN((1.1*(Fperm_SI_Woolf2021!$E$9:$E$93-BL$58)-63.1579*EXP(-0.19*Fperm_SI_Woolf2021!$E$9:$E$93)+63.1579*EXP(-0.19*BL$58))/(Fperm_SI_Woolf2021!$E$9:$E$93-BL$58))*(BL$58-Fperm_SI_Woolf2021!$E$9:$E$93)/10))) + Fperm_SI_Woolf2021!$H$9:$H$93*EXP(-Fperm_SI_Woolf2021!$K$9:$K$93*$C136*IF(BL$58=Fperm_SI_Woolf2021!$E$9:$E$93,1,EXP(LN((1.1*(Fperm_SI_Woolf2021!$E$9:$E$93-BL$58)-63.1579*EXP(-0.19*Fperm_SI_Woolf2021!$E$9:$E$93)+63.1579*EXP(-0.19*BL$58))/(Fperm_SI_Woolf2021!$E$9:$E$93-BL$58))*(BL$58-Fperm_SI_Woolf2021!$E$9:$E$93)/10))),Fperm_SI_Woolf2021!$D$9:$D$93)*BL$57+INTERCEPT(Fperm_SI_Woolf2021!$F$9:$F$93*EXP(-Fperm_SI_Woolf2021!$I$9:$I$93*$C136*IF(BL$58=Fperm_SI_Woolf2021!$E$9:$E$93,1,EXP(LN((1.1*(Fperm_SI_Woolf2021!$E$9:$E$93-BL$58)-63.1579*EXP(-0.19*Fperm_SI_Woolf2021!$E$9:$E$93)+63.1579*EXP(-0.19*BL$58))/(Fperm_SI_Woolf2021!$E$9:$E$93-BL$58))*(BL$58-Fperm_SI_Woolf2021!$E$9:$E$93)/10))) + Fperm_SI_Woolf2021!$G$9:$G$93*EXP(-Fperm_SI_Woolf2021!$J$9:$J$93*$C136*IF(BL$58=Fperm_SI_Woolf2021!$E$9:$E$93,1,EXP(LN((1.1*(Fperm_SI_Woolf2021!$E$9:$E$93-BL$58)-63.1579*EXP(-0.19*Fperm_SI_Woolf2021!$E$9:$E$93)+63.1579*EXP(-0.19*BL$58))/(Fperm_SI_Woolf2021!$E$9:$E$93-BL$58))*(BL$58-Fperm_SI_Woolf2021!$E$9:$E$93)/10))) + Fperm_SI_Woolf2021!$H$9:$H$93*EXP(-Fperm_SI_Woolf2021!$K$9:$K$93*$C136*IF(BL$58=Fperm_SI_Woolf2021!$E$9:$E$93,1,EXP(LN((1.1*(Fperm_SI_Woolf2021!$E$9:$E$93-BL$58)-63.1579*EXP(-0.19*Fperm_SI_Woolf2021!$E$9:$E$93)+63.1579*EXP(-0.19*BL$58))/(Fperm_SI_Woolf2021!$E$9:$E$93-BL$58))*(BL$58-Fperm_SI_Woolf2021!$E$9:$E$93)/10))),Fperm_SI_Woolf2021!$D$9:$D$93))</f>
        <v>0.26612960152744425</v>
      </c>
      <c r="BM136" s="51" cm="1">
        <f t="array" ref="BM136">MIN(1,SLOPE(Fperm_SI_Woolf2021!$F$9:$F$93*EXP(-Fperm_SI_Woolf2021!$I$9:$I$93*$C136*IF(BM$58=Fperm_SI_Woolf2021!$E$9:$E$93,1,EXP(LN((1.1*(Fperm_SI_Woolf2021!$E$9:$E$93-BM$58)-63.1579*EXP(-0.19*Fperm_SI_Woolf2021!$E$9:$E$93)+63.1579*EXP(-0.19*BM$58))/(Fperm_SI_Woolf2021!$E$9:$E$93-BM$58))*(BM$58-Fperm_SI_Woolf2021!$E$9:$E$93)/10))) + Fperm_SI_Woolf2021!$G$9:$G$93*EXP(-Fperm_SI_Woolf2021!$J$9:$J$93*$C136*IF(BM$58=Fperm_SI_Woolf2021!$E$9:$E$93,1,EXP(LN((1.1*(Fperm_SI_Woolf2021!$E$9:$E$93-BM$58)-63.1579*EXP(-0.19*Fperm_SI_Woolf2021!$E$9:$E$93)+63.1579*EXP(-0.19*BM$58))/(Fperm_SI_Woolf2021!$E$9:$E$93-BM$58))*(BM$58-Fperm_SI_Woolf2021!$E$9:$E$93)/10))) + Fperm_SI_Woolf2021!$H$9:$H$93*EXP(-Fperm_SI_Woolf2021!$K$9:$K$93*$C136*IF(BM$58=Fperm_SI_Woolf2021!$E$9:$E$93,1,EXP(LN((1.1*(Fperm_SI_Woolf2021!$E$9:$E$93-BM$58)-63.1579*EXP(-0.19*Fperm_SI_Woolf2021!$E$9:$E$93)+63.1579*EXP(-0.19*BM$58))/(Fperm_SI_Woolf2021!$E$9:$E$93-BM$58))*(BM$58-Fperm_SI_Woolf2021!$E$9:$E$93)/10))),Fperm_SI_Woolf2021!$D$9:$D$93)*BM$57+INTERCEPT(Fperm_SI_Woolf2021!$F$9:$F$93*EXP(-Fperm_SI_Woolf2021!$I$9:$I$93*$C136*IF(BM$58=Fperm_SI_Woolf2021!$E$9:$E$93,1,EXP(LN((1.1*(Fperm_SI_Woolf2021!$E$9:$E$93-BM$58)-63.1579*EXP(-0.19*Fperm_SI_Woolf2021!$E$9:$E$93)+63.1579*EXP(-0.19*BM$58))/(Fperm_SI_Woolf2021!$E$9:$E$93-BM$58))*(BM$58-Fperm_SI_Woolf2021!$E$9:$E$93)/10))) + Fperm_SI_Woolf2021!$G$9:$G$93*EXP(-Fperm_SI_Woolf2021!$J$9:$J$93*$C136*IF(BM$58=Fperm_SI_Woolf2021!$E$9:$E$93,1,EXP(LN((1.1*(Fperm_SI_Woolf2021!$E$9:$E$93-BM$58)-63.1579*EXP(-0.19*Fperm_SI_Woolf2021!$E$9:$E$93)+63.1579*EXP(-0.19*BM$58))/(Fperm_SI_Woolf2021!$E$9:$E$93-BM$58))*(BM$58-Fperm_SI_Woolf2021!$E$9:$E$93)/10))) + Fperm_SI_Woolf2021!$H$9:$H$93*EXP(-Fperm_SI_Woolf2021!$K$9:$K$93*$C136*IF(BM$58=Fperm_SI_Woolf2021!$E$9:$E$93,1,EXP(LN((1.1*(Fperm_SI_Woolf2021!$E$9:$E$93-BM$58)-63.1579*EXP(-0.19*Fperm_SI_Woolf2021!$E$9:$E$93)+63.1579*EXP(-0.19*BM$58))/(Fperm_SI_Woolf2021!$E$9:$E$93-BM$58))*(BM$58-Fperm_SI_Woolf2021!$E$9:$E$93)/10))),Fperm_SI_Woolf2021!$D$9:$D$93))</f>
        <v>0.25351058335137527</v>
      </c>
      <c r="BN136" s="51" cm="1">
        <f t="array" ref="BN136">MIN(1,SLOPE(Fperm_SI_Woolf2021!$F$9:$F$93*EXP(-Fperm_SI_Woolf2021!$I$9:$I$93*$C136*IF(BN$58=Fperm_SI_Woolf2021!$E$9:$E$93,1,EXP(LN((1.1*(Fperm_SI_Woolf2021!$E$9:$E$93-BN$58)-63.1579*EXP(-0.19*Fperm_SI_Woolf2021!$E$9:$E$93)+63.1579*EXP(-0.19*BN$58))/(Fperm_SI_Woolf2021!$E$9:$E$93-BN$58))*(BN$58-Fperm_SI_Woolf2021!$E$9:$E$93)/10))) + Fperm_SI_Woolf2021!$G$9:$G$93*EXP(-Fperm_SI_Woolf2021!$J$9:$J$93*$C136*IF(BN$58=Fperm_SI_Woolf2021!$E$9:$E$93,1,EXP(LN((1.1*(Fperm_SI_Woolf2021!$E$9:$E$93-BN$58)-63.1579*EXP(-0.19*Fperm_SI_Woolf2021!$E$9:$E$93)+63.1579*EXP(-0.19*BN$58))/(Fperm_SI_Woolf2021!$E$9:$E$93-BN$58))*(BN$58-Fperm_SI_Woolf2021!$E$9:$E$93)/10))) + Fperm_SI_Woolf2021!$H$9:$H$93*EXP(-Fperm_SI_Woolf2021!$K$9:$K$93*$C136*IF(BN$58=Fperm_SI_Woolf2021!$E$9:$E$93,1,EXP(LN((1.1*(Fperm_SI_Woolf2021!$E$9:$E$93-BN$58)-63.1579*EXP(-0.19*Fperm_SI_Woolf2021!$E$9:$E$93)+63.1579*EXP(-0.19*BN$58))/(Fperm_SI_Woolf2021!$E$9:$E$93-BN$58))*(BN$58-Fperm_SI_Woolf2021!$E$9:$E$93)/10))),Fperm_SI_Woolf2021!$D$9:$D$93)*BN$57+INTERCEPT(Fperm_SI_Woolf2021!$F$9:$F$93*EXP(-Fperm_SI_Woolf2021!$I$9:$I$93*$C136*IF(BN$58=Fperm_SI_Woolf2021!$E$9:$E$93,1,EXP(LN((1.1*(Fperm_SI_Woolf2021!$E$9:$E$93-BN$58)-63.1579*EXP(-0.19*Fperm_SI_Woolf2021!$E$9:$E$93)+63.1579*EXP(-0.19*BN$58))/(Fperm_SI_Woolf2021!$E$9:$E$93-BN$58))*(BN$58-Fperm_SI_Woolf2021!$E$9:$E$93)/10))) + Fperm_SI_Woolf2021!$G$9:$G$93*EXP(-Fperm_SI_Woolf2021!$J$9:$J$93*$C136*IF(BN$58=Fperm_SI_Woolf2021!$E$9:$E$93,1,EXP(LN((1.1*(Fperm_SI_Woolf2021!$E$9:$E$93-BN$58)-63.1579*EXP(-0.19*Fperm_SI_Woolf2021!$E$9:$E$93)+63.1579*EXP(-0.19*BN$58))/(Fperm_SI_Woolf2021!$E$9:$E$93-BN$58))*(BN$58-Fperm_SI_Woolf2021!$E$9:$E$93)/10))) + Fperm_SI_Woolf2021!$H$9:$H$93*EXP(-Fperm_SI_Woolf2021!$K$9:$K$93*$C136*IF(BN$58=Fperm_SI_Woolf2021!$E$9:$E$93,1,EXP(LN((1.1*(Fperm_SI_Woolf2021!$E$9:$E$93-BN$58)-63.1579*EXP(-0.19*Fperm_SI_Woolf2021!$E$9:$E$93)+63.1579*EXP(-0.19*BN$58))/(Fperm_SI_Woolf2021!$E$9:$E$93-BN$58))*(BN$58-Fperm_SI_Woolf2021!$E$9:$E$93)/10))),Fperm_SI_Woolf2021!$D$9:$D$93))</f>
        <v>0.24089156517530624</v>
      </c>
      <c r="BO136" s="51" cm="1">
        <f t="array" ref="BO136">MIN(1,SLOPE(Fperm_SI_Woolf2021!$F$9:$F$93*EXP(-Fperm_SI_Woolf2021!$I$9:$I$93*$C136*IF(BO$58=Fperm_SI_Woolf2021!$E$9:$E$93,1,EXP(LN((1.1*(Fperm_SI_Woolf2021!$E$9:$E$93-BO$58)-63.1579*EXP(-0.19*Fperm_SI_Woolf2021!$E$9:$E$93)+63.1579*EXP(-0.19*BO$58))/(Fperm_SI_Woolf2021!$E$9:$E$93-BO$58))*(BO$58-Fperm_SI_Woolf2021!$E$9:$E$93)/10))) + Fperm_SI_Woolf2021!$G$9:$G$93*EXP(-Fperm_SI_Woolf2021!$J$9:$J$93*$C136*IF(BO$58=Fperm_SI_Woolf2021!$E$9:$E$93,1,EXP(LN((1.1*(Fperm_SI_Woolf2021!$E$9:$E$93-BO$58)-63.1579*EXP(-0.19*Fperm_SI_Woolf2021!$E$9:$E$93)+63.1579*EXP(-0.19*BO$58))/(Fperm_SI_Woolf2021!$E$9:$E$93-BO$58))*(BO$58-Fperm_SI_Woolf2021!$E$9:$E$93)/10))) + Fperm_SI_Woolf2021!$H$9:$H$93*EXP(-Fperm_SI_Woolf2021!$K$9:$K$93*$C136*IF(BO$58=Fperm_SI_Woolf2021!$E$9:$E$93,1,EXP(LN((1.1*(Fperm_SI_Woolf2021!$E$9:$E$93-BO$58)-63.1579*EXP(-0.19*Fperm_SI_Woolf2021!$E$9:$E$93)+63.1579*EXP(-0.19*BO$58))/(Fperm_SI_Woolf2021!$E$9:$E$93-BO$58))*(BO$58-Fperm_SI_Woolf2021!$E$9:$E$93)/10))),Fperm_SI_Woolf2021!$D$9:$D$93)*BO$57+INTERCEPT(Fperm_SI_Woolf2021!$F$9:$F$93*EXP(-Fperm_SI_Woolf2021!$I$9:$I$93*$C136*IF(BO$58=Fperm_SI_Woolf2021!$E$9:$E$93,1,EXP(LN((1.1*(Fperm_SI_Woolf2021!$E$9:$E$93-BO$58)-63.1579*EXP(-0.19*Fperm_SI_Woolf2021!$E$9:$E$93)+63.1579*EXP(-0.19*BO$58))/(Fperm_SI_Woolf2021!$E$9:$E$93-BO$58))*(BO$58-Fperm_SI_Woolf2021!$E$9:$E$93)/10))) + Fperm_SI_Woolf2021!$G$9:$G$93*EXP(-Fperm_SI_Woolf2021!$J$9:$J$93*$C136*IF(BO$58=Fperm_SI_Woolf2021!$E$9:$E$93,1,EXP(LN((1.1*(Fperm_SI_Woolf2021!$E$9:$E$93-BO$58)-63.1579*EXP(-0.19*Fperm_SI_Woolf2021!$E$9:$E$93)+63.1579*EXP(-0.19*BO$58))/(Fperm_SI_Woolf2021!$E$9:$E$93-BO$58))*(BO$58-Fperm_SI_Woolf2021!$E$9:$E$93)/10))) + Fperm_SI_Woolf2021!$H$9:$H$93*EXP(-Fperm_SI_Woolf2021!$K$9:$K$93*$C136*IF(BO$58=Fperm_SI_Woolf2021!$E$9:$E$93,1,EXP(LN((1.1*(Fperm_SI_Woolf2021!$E$9:$E$93-BO$58)-63.1579*EXP(-0.19*Fperm_SI_Woolf2021!$E$9:$E$93)+63.1579*EXP(-0.19*BO$58))/(Fperm_SI_Woolf2021!$E$9:$E$93-BO$58))*(BO$58-Fperm_SI_Woolf2021!$E$9:$E$93)/10))),Fperm_SI_Woolf2021!$D$9:$D$93))</f>
        <v>0.22827254699923724</v>
      </c>
      <c r="BP136" s="51" cm="1">
        <f t="array" ref="BP136">MIN(1,SLOPE(Fperm_SI_Woolf2021!$F$9:$F$93*EXP(-Fperm_SI_Woolf2021!$I$9:$I$93*$C136*IF(BP$58=Fperm_SI_Woolf2021!$E$9:$E$93,1,EXP(LN((1.1*(Fperm_SI_Woolf2021!$E$9:$E$93-BP$58)-63.1579*EXP(-0.19*Fperm_SI_Woolf2021!$E$9:$E$93)+63.1579*EXP(-0.19*BP$58))/(Fperm_SI_Woolf2021!$E$9:$E$93-BP$58))*(BP$58-Fperm_SI_Woolf2021!$E$9:$E$93)/10))) + Fperm_SI_Woolf2021!$G$9:$G$93*EXP(-Fperm_SI_Woolf2021!$J$9:$J$93*$C136*IF(BP$58=Fperm_SI_Woolf2021!$E$9:$E$93,1,EXP(LN((1.1*(Fperm_SI_Woolf2021!$E$9:$E$93-BP$58)-63.1579*EXP(-0.19*Fperm_SI_Woolf2021!$E$9:$E$93)+63.1579*EXP(-0.19*BP$58))/(Fperm_SI_Woolf2021!$E$9:$E$93-BP$58))*(BP$58-Fperm_SI_Woolf2021!$E$9:$E$93)/10))) + Fperm_SI_Woolf2021!$H$9:$H$93*EXP(-Fperm_SI_Woolf2021!$K$9:$K$93*$C136*IF(BP$58=Fperm_SI_Woolf2021!$E$9:$E$93,1,EXP(LN((1.1*(Fperm_SI_Woolf2021!$E$9:$E$93-BP$58)-63.1579*EXP(-0.19*Fperm_SI_Woolf2021!$E$9:$E$93)+63.1579*EXP(-0.19*BP$58))/(Fperm_SI_Woolf2021!$E$9:$E$93-BP$58))*(BP$58-Fperm_SI_Woolf2021!$E$9:$E$93)/10))),Fperm_SI_Woolf2021!$D$9:$D$93)*BP$57+INTERCEPT(Fperm_SI_Woolf2021!$F$9:$F$93*EXP(-Fperm_SI_Woolf2021!$I$9:$I$93*$C136*IF(BP$58=Fperm_SI_Woolf2021!$E$9:$E$93,1,EXP(LN((1.1*(Fperm_SI_Woolf2021!$E$9:$E$93-BP$58)-63.1579*EXP(-0.19*Fperm_SI_Woolf2021!$E$9:$E$93)+63.1579*EXP(-0.19*BP$58))/(Fperm_SI_Woolf2021!$E$9:$E$93-BP$58))*(BP$58-Fperm_SI_Woolf2021!$E$9:$E$93)/10))) + Fperm_SI_Woolf2021!$G$9:$G$93*EXP(-Fperm_SI_Woolf2021!$J$9:$J$93*$C136*IF(BP$58=Fperm_SI_Woolf2021!$E$9:$E$93,1,EXP(LN((1.1*(Fperm_SI_Woolf2021!$E$9:$E$93-BP$58)-63.1579*EXP(-0.19*Fperm_SI_Woolf2021!$E$9:$E$93)+63.1579*EXP(-0.19*BP$58))/(Fperm_SI_Woolf2021!$E$9:$E$93-BP$58))*(BP$58-Fperm_SI_Woolf2021!$E$9:$E$93)/10))) + Fperm_SI_Woolf2021!$H$9:$H$93*EXP(-Fperm_SI_Woolf2021!$K$9:$K$93*$C136*IF(BP$58=Fperm_SI_Woolf2021!$E$9:$E$93,1,EXP(LN((1.1*(Fperm_SI_Woolf2021!$E$9:$E$93-BP$58)-63.1579*EXP(-0.19*Fperm_SI_Woolf2021!$E$9:$E$93)+63.1579*EXP(-0.19*BP$58))/(Fperm_SI_Woolf2021!$E$9:$E$93-BP$58))*(BP$58-Fperm_SI_Woolf2021!$E$9:$E$93)/10))),Fperm_SI_Woolf2021!$D$9:$D$93))</f>
        <v>0.21565352882316824</v>
      </c>
      <c r="BQ136" s="51" cm="1">
        <f t="array" ref="BQ136">MIN(1,SLOPE(Fperm_SI_Woolf2021!$F$9:$F$93*EXP(-Fperm_SI_Woolf2021!$I$9:$I$93*$C136*IF(BQ$58=Fperm_SI_Woolf2021!$E$9:$E$93,1,EXP(LN((1.1*(Fperm_SI_Woolf2021!$E$9:$E$93-BQ$58)-63.1579*EXP(-0.19*Fperm_SI_Woolf2021!$E$9:$E$93)+63.1579*EXP(-0.19*BQ$58))/(Fperm_SI_Woolf2021!$E$9:$E$93-BQ$58))*(BQ$58-Fperm_SI_Woolf2021!$E$9:$E$93)/10))) + Fperm_SI_Woolf2021!$G$9:$G$93*EXP(-Fperm_SI_Woolf2021!$J$9:$J$93*$C136*IF(BQ$58=Fperm_SI_Woolf2021!$E$9:$E$93,1,EXP(LN((1.1*(Fperm_SI_Woolf2021!$E$9:$E$93-BQ$58)-63.1579*EXP(-0.19*Fperm_SI_Woolf2021!$E$9:$E$93)+63.1579*EXP(-0.19*BQ$58))/(Fperm_SI_Woolf2021!$E$9:$E$93-BQ$58))*(BQ$58-Fperm_SI_Woolf2021!$E$9:$E$93)/10))) + Fperm_SI_Woolf2021!$H$9:$H$93*EXP(-Fperm_SI_Woolf2021!$K$9:$K$93*$C136*IF(BQ$58=Fperm_SI_Woolf2021!$E$9:$E$93,1,EXP(LN((1.1*(Fperm_SI_Woolf2021!$E$9:$E$93-BQ$58)-63.1579*EXP(-0.19*Fperm_SI_Woolf2021!$E$9:$E$93)+63.1579*EXP(-0.19*BQ$58))/(Fperm_SI_Woolf2021!$E$9:$E$93-BQ$58))*(BQ$58-Fperm_SI_Woolf2021!$E$9:$E$93)/10))),Fperm_SI_Woolf2021!$D$9:$D$93)*BQ$57+INTERCEPT(Fperm_SI_Woolf2021!$F$9:$F$93*EXP(-Fperm_SI_Woolf2021!$I$9:$I$93*$C136*IF(BQ$58=Fperm_SI_Woolf2021!$E$9:$E$93,1,EXP(LN((1.1*(Fperm_SI_Woolf2021!$E$9:$E$93-BQ$58)-63.1579*EXP(-0.19*Fperm_SI_Woolf2021!$E$9:$E$93)+63.1579*EXP(-0.19*BQ$58))/(Fperm_SI_Woolf2021!$E$9:$E$93-BQ$58))*(BQ$58-Fperm_SI_Woolf2021!$E$9:$E$93)/10))) + Fperm_SI_Woolf2021!$G$9:$G$93*EXP(-Fperm_SI_Woolf2021!$J$9:$J$93*$C136*IF(BQ$58=Fperm_SI_Woolf2021!$E$9:$E$93,1,EXP(LN((1.1*(Fperm_SI_Woolf2021!$E$9:$E$93-BQ$58)-63.1579*EXP(-0.19*Fperm_SI_Woolf2021!$E$9:$E$93)+63.1579*EXP(-0.19*BQ$58))/(Fperm_SI_Woolf2021!$E$9:$E$93-BQ$58))*(BQ$58-Fperm_SI_Woolf2021!$E$9:$E$93)/10))) + Fperm_SI_Woolf2021!$H$9:$H$93*EXP(-Fperm_SI_Woolf2021!$K$9:$K$93*$C136*IF(BQ$58=Fperm_SI_Woolf2021!$E$9:$E$93,1,EXP(LN((1.1*(Fperm_SI_Woolf2021!$E$9:$E$93-BQ$58)-63.1579*EXP(-0.19*Fperm_SI_Woolf2021!$E$9:$E$93)+63.1579*EXP(-0.19*BQ$58))/(Fperm_SI_Woolf2021!$E$9:$E$93-BQ$58))*(BQ$58-Fperm_SI_Woolf2021!$E$9:$E$93)/10))),Fperm_SI_Woolf2021!$D$9:$D$93))</f>
        <v>0.20303451064709921</v>
      </c>
      <c r="BR136" s="51" cm="1">
        <f t="array" ref="BR136">MIN(1,SLOPE(Fperm_SI_Woolf2021!$F$9:$F$93*EXP(-Fperm_SI_Woolf2021!$I$9:$I$93*$C136*IF(BR$58=Fperm_SI_Woolf2021!$E$9:$E$93,1,EXP(LN((1.1*(Fperm_SI_Woolf2021!$E$9:$E$93-BR$58)-63.1579*EXP(-0.19*Fperm_SI_Woolf2021!$E$9:$E$93)+63.1579*EXP(-0.19*BR$58))/(Fperm_SI_Woolf2021!$E$9:$E$93-BR$58))*(BR$58-Fperm_SI_Woolf2021!$E$9:$E$93)/10))) + Fperm_SI_Woolf2021!$G$9:$G$93*EXP(-Fperm_SI_Woolf2021!$J$9:$J$93*$C136*IF(BR$58=Fperm_SI_Woolf2021!$E$9:$E$93,1,EXP(LN((1.1*(Fperm_SI_Woolf2021!$E$9:$E$93-BR$58)-63.1579*EXP(-0.19*Fperm_SI_Woolf2021!$E$9:$E$93)+63.1579*EXP(-0.19*BR$58))/(Fperm_SI_Woolf2021!$E$9:$E$93-BR$58))*(BR$58-Fperm_SI_Woolf2021!$E$9:$E$93)/10))) + Fperm_SI_Woolf2021!$H$9:$H$93*EXP(-Fperm_SI_Woolf2021!$K$9:$K$93*$C136*IF(BR$58=Fperm_SI_Woolf2021!$E$9:$E$93,1,EXP(LN((1.1*(Fperm_SI_Woolf2021!$E$9:$E$93-BR$58)-63.1579*EXP(-0.19*Fperm_SI_Woolf2021!$E$9:$E$93)+63.1579*EXP(-0.19*BR$58))/(Fperm_SI_Woolf2021!$E$9:$E$93-BR$58))*(BR$58-Fperm_SI_Woolf2021!$E$9:$E$93)/10))),Fperm_SI_Woolf2021!$D$9:$D$93)*BR$57+INTERCEPT(Fperm_SI_Woolf2021!$F$9:$F$93*EXP(-Fperm_SI_Woolf2021!$I$9:$I$93*$C136*IF(BR$58=Fperm_SI_Woolf2021!$E$9:$E$93,1,EXP(LN((1.1*(Fperm_SI_Woolf2021!$E$9:$E$93-BR$58)-63.1579*EXP(-0.19*Fperm_SI_Woolf2021!$E$9:$E$93)+63.1579*EXP(-0.19*BR$58))/(Fperm_SI_Woolf2021!$E$9:$E$93-BR$58))*(BR$58-Fperm_SI_Woolf2021!$E$9:$E$93)/10))) + Fperm_SI_Woolf2021!$G$9:$G$93*EXP(-Fperm_SI_Woolf2021!$J$9:$J$93*$C136*IF(BR$58=Fperm_SI_Woolf2021!$E$9:$E$93,1,EXP(LN((1.1*(Fperm_SI_Woolf2021!$E$9:$E$93-BR$58)-63.1579*EXP(-0.19*Fperm_SI_Woolf2021!$E$9:$E$93)+63.1579*EXP(-0.19*BR$58))/(Fperm_SI_Woolf2021!$E$9:$E$93-BR$58))*(BR$58-Fperm_SI_Woolf2021!$E$9:$E$93)/10))) + Fperm_SI_Woolf2021!$H$9:$H$93*EXP(-Fperm_SI_Woolf2021!$K$9:$K$93*$C136*IF(BR$58=Fperm_SI_Woolf2021!$E$9:$E$93,1,EXP(LN((1.1*(Fperm_SI_Woolf2021!$E$9:$E$93-BR$58)-63.1579*EXP(-0.19*Fperm_SI_Woolf2021!$E$9:$E$93)+63.1579*EXP(-0.19*BR$58))/(Fperm_SI_Woolf2021!$E$9:$E$93-BR$58))*(BR$58-Fperm_SI_Woolf2021!$E$9:$E$93)/10))),Fperm_SI_Woolf2021!$D$9:$D$93))</f>
        <v>0.19041549247103021</v>
      </c>
      <c r="BS136" s="51" cm="1">
        <f t="array" ref="BS136">MIN(1,SLOPE(Fperm_SI_Woolf2021!$F$9:$F$93*EXP(-Fperm_SI_Woolf2021!$I$9:$I$93*$C136*IF(BS$58=Fperm_SI_Woolf2021!$E$9:$E$93,1,EXP(LN((1.1*(Fperm_SI_Woolf2021!$E$9:$E$93-BS$58)-63.1579*EXP(-0.19*Fperm_SI_Woolf2021!$E$9:$E$93)+63.1579*EXP(-0.19*BS$58))/(Fperm_SI_Woolf2021!$E$9:$E$93-BS$58))*(BS$58-Fperm_SI_Woolf2021!$E$9:$E$93)/10))) + Fperm_SI_Woolf2021!$G$9:$G$93*EXP(-Fperm_SI_Woolf2021!$J$9:$J$93*$C136*IF(BS$58=Fperm_SI_Woolf2021!$E$9:$E$93,1,EXP(LN((1.1*(Fperm_SI_Woolf2021!$E$9:$E$93-BS$58)-63.1579*EXP(-0.19*Fperm_SI_Woolf2021!$E$9:$E$93)+63.1579*EXP(-0.19*BS$58))/(Fperm_SI_Woolf2021!$E$9:$E$93-BS$58))*(BS$58-Fperm_SI_Woolf2021!$E$9:$E$93)/10))) + Fperm_SI_Woolf2021!$H$9:$H$93*EXP(-Fperm_SI_Woolf2021!$K$9:$K$93*$C136*IF(BS$58=Fperm_SI_Woolf2021!$E$9:$E$93,1,EXP(LN((1.1*(Fperm_SI_Woolf2021!$E$9:$E$93-BS$58)-63.1579*EXP(-0.19*Fperm_SI_Woolf2021!$E$9:$E$93)+63.1579*EXP(-0.19*BS$58))/(Fperm_SI_Woolf2021!$E$9:$E$93-BS$58))*(BS$58-Fperm_SI_Woolf2021!$E$9:$E$93)/10))),Fperm_SI_Woolf2021!$D$9:$D$93)*BS$57+INTERCEPT(Fperm_SI_Woolf2021!$F$9:$F$93*EXP(-Fperm_SI_Woolf2021!$I$9:$I$93*$C136*IF(BS$58=Fperm_SI_Woolf2021!$E$9:$E$93,1,EXP(LN((1.1*(Fperm_SI_Woolf2021!$E$9:$E$93-BS$58)-63.1579*EXP(-0.19*Fperm_SI_Woolf2021!$E$9:$E$93)+63.1579*EXP(-0.19*BS$58))/(Fperm_SI_Woolf2021!$E$9:$E$93-BS$58))*(BS$58-Fperm_SI_Woolf2021!$E$9:$E$93)/10))) + Fperm_SI_Woolf2021!$G$9:$G$93*EXP(-Fperm_SI_Woolf2021!$J$9:$J$93*$C136*IF(BS$58=Fperm_SI_Woolf2021!$E$9:$E$93,1,EXP(LN((1.1*(Fperm_SI_Woolf2021!$E$9:$E$93-BS$58)-63.1579*EXP(-0.19*Fperm_SI_Woolf2021!$E$9:$E$93)+63.1579*EXP(-0.19*BS$58))/(Fperm_SI_Woolf2021!$E$9:$E$93-BS$58))*(BS$58-Fperm_SI_Woolf2021!$E$9:$E$93)/10))) + Fperm_SI_Woolf2021!$H$9:$H$93*EXP(-Fperm_SI_Woolf2021!$K$9:$K$93*$C136*IF(BS$58=Fperm_SI_Woolf2021!$E$9:$E$93,1,EXP(LN((1.1*(Fperm_SI_Woolf2021!$E$9:$E$93-BS$58)-63.1579*EXP(-0.19*Fperm_SI_Woolf2021!$E$9:$E$93)+63.1579*EXP(-0.19*BS$58))/(Fperm_SI_Woolf2021!$E$9:$E$93-BS$58))*(BS$58-Fperm_SI_Woolf2021!$E$9:$E$93)/10))),Fperm_SI_Woolf2021!$D$9:$D$93))</f>
        <v>0.1777964742949612</v>
      </c>
      <c r="BT136" s="51" cm="1">
        <f t="array" ref="BT136">MIN(1,SLOPE(Fperm_SI_Woolf2021!$F$9:$F$93*EXP(-Fperm_SI_Woolf2021!$I$9:$I$93*$C136*IF(BT$58=Fperm_SI_Woolf2021!$E$9:$E$93,1,EXP(LN((1.1*(Fperm_SI_Woolf2021!$E$9:$E$93-BT$58)-63.1579*EXP(-0.19*Fperm_SI_Woolf2021!$E$9:$E$93)+63.1579*EXP(-0.19*BT$58))/(Fperm_SI_Woolf2021!$E$9:$E$93-BT$58))*(BT$58-Fperm_SI_Woolf2021!$E$9:$E$93)/10))) + Fperm_SI_Woolf2021!$G$9:$G$93*EXP(-Fperm_SI_Woolf2021!$J$9:$J$93*$C136*IF(BT$58=Fperm_SI_Woolf2021!$E$9:$E$93,1,EXP(LN((1.1*(Fperm_SI_Woolf2021!$E$9:$E$93-BT$58)-63.1579*EXP(-0.19*Fperm_SI_Woolf2021!$E$9:$E$93)+63.1579*EXP(-0.19*BT$58))/(Fperm_SI_Woolf2021!$E$9:$E$93-BT$58))*(BT$58-Fperm_SI_Woolf2021!$E$9:$E$93)/10))) + Fperm_SI_Woolf2021!$H$9:$H$93*EXP(-Fperm_SI_Woolf2021!$K$9:$K$93*$C136*IF(BT$58=Fperm_SI_Woolf2021!$E$9:$E$93,1,EXP(LN((1.1*(Fperm_SI_Woolf2021!$E$9:$E$93-BT$58)-63.1579*EXP(-0.19*Fperm_SI_Woolf2021!$E$9:$E$93)+63.1579*EXP(-0.19*BT$58))/(Fperm_SI_Woolf2021!$E$9:$E$93-BT$58))*(BT$58-Fperm_SI_Woolf2021!$E$9:$E$93)/10))),Fperm_SI_Woolf2021!$D$9:$D$93)*BT$57+INTERCEPT(Fperm_SI_Woolf2021!$F$9:$F$93*EXP(-Fperm_SI_Woolf2021!$I$9:$I$93*$C136*IF(BT$58=Fperm_SI_Woolf2021!$E$9:$E$93,1,EXP(LN((1.1*(Fperm_SI_Woolf2021!$E$9:$E$93-BT$58)-63.1579*EXP(-0.19*Fperm_SI_Woolf2021!$E$9:$E$93)+63.1579*EXP(-0.19*BT$58))/(Fperm_SI_Woolf2021!$E$9:$E$93-BT$58))*(BT$58-Fperm_SI_Woolf2021!$E$9:$E$93)/10))) + Fperm_SI_Woolf2021!$G$9:$G$93*EXP(-Fperm_SI_Woolf2021!$J$9:$J$93*$C136*IF(BT$58=Fperm_SI_Woolf2021!$E$9:$E$93,1,EXP(LN((1.1*(Fperm_SI_Woolf2021!$E$9:$E$93-BT$58)-63.1579*EXP(-0.19*Fperm_SI_Woolf2021!$E$9:$E$93)+63.1579*EXP(-0.19*BT$58))/(Fperm_SI_Woolf2021!$E$9:$E$93-BT$58))*(BT$58-Fperm_SI_Woolf2021!$E$9:$E$93)/10))) + Fperm_SI_Woolf2021!$H$9:$H$93*EXP(-Fperm_SI_Woolf2021!$K$9:$K$93*$C136*IF(BT$58=Fperm_SI_Woolf2021!$E$9:$E$93,1,EXP(LN((1.1*(Fperm_SI_Woolf2021!$E$9:$E$93-BT$58)-63.1579*EXP(-0.19*Fperm_SI_Woolf2021!$E$9:$E$93)+63.1579*EXP(-0.19*BT$58))/(Fperm_SI_Woolf2021!$E$9:$E$93-BT$58))*(BT$58-Fperm_SI_Woolf2021!$E$9:$E$93)/10))),Fperm_SI_Woolf2021!$D$9:$D$93))</f>
        <v>0.16517745611889217</v>
      </c>
      <c r="BU136" s="51" cm="1">
        <f t="array" ref="BU136">MIN(1,SLOPE(Fperm_SI_Woolf2021!$F$9:$F$93*EXP(-Fperm_SI_Woolf2021!$I$9:$I$93*$C136*IF(BU$58=Fperm_SI_Woolf2021!$E$9:$E$93,1,EXP(LN((1.1*(Fperm_SI_Woolf2021!$E$9:$E$93-BU$58)-63.1579*EXP(-0.19*Fperm_SI_Woolf2021!$E$9:$E$93)+63.1579*EXP(-0.19*BU$58))/(Fperm_SI_Woolf2021!$E$9:$E$93-BU$58))*(BU$58-Fperm_SI_Woolf2021!$E$9:$E$93)/10))) + Fperm_SI_Woolf2021!$G$9:$G$93*EXP(-Fperm_SI_Woolf2021!$J$9:$J$93*$C136*IF(BU$58=Fperm_SI_Woolf2021!$E$9:$E$93,1,EXP(LN((1.1*(Fperm_SI_Woolf2021!$E$9:$E$93-BU$58)-63.1579*EXP(-0.19*Fperm_SI_Woolf2021!$E$9:$E$93)+63.1579*EXP(-0.19*BU$58))/(Fperm_SI_Woolf2021!$E$9:$E$93-BU$58))*(BU$58-Fperm_SI_Woolf2021!$E$9:$E$93)/10))) + Fperm_SI_Woolf2021!$H$9:$H$93*EXP(-Fperm_SI_Woolf2021!$K$9:$K$93*$C136*IF(BU$58=Fperm_SI_Woolf2021!$E$9:$E$93,1,EXP(LN((1.1*(Fperm_SI_Woolf2021!$E$9:$E$93-BU$58)-63.1579*EXP(-0.19*Fperm_SI_Woolf2021!$E$9:$E$93)+63.1579*EXP(-0.19*BU$58))/(Fperm_SI_Woolf2021!$E$9:$E$93-BU$58))*(BU$58-Fperm_SI_Woolf2021!$E$9:$E$93)/10))),Fperm_SI_Woolf2021!$D$9:$D$93)*BU$57+INTERCEPT(Fperm_SI_Woolf2021!$F$9:$F$93*EXP(-Fperm_SI_Woolf2021!$I$9:$I$93*$C136*IF(BU$58=Fperm_SI_Woolf2021!$E$9:$E$93,1,EXP(LN((1.1*(Fperm_SI_Woolf2021!$E$9:$E$93-BU$58)-63.1579*EXP(-0.19*Fperm_SI_Woolf2021!$E$9:$E$93)+63.1579*EXP(-0.19*BU$58))/(Fperm_SI_Woolf2021!$E$9:$E$93-BU$58))*(BU$58-Fperm_SI_Woolf2021!$E$9:$E$93)/10))) + Fperm_SI_Woolf2021!$G$9:$G$93*EXP(-Fperm_SI_Woolf2021!$J$9:$J$93*$C136*IF(BU$58=Fperm_SI_Woolf2021!$E$9:$E$93,1,EXP(LN((1.1*(Fperm_SI_Woolf2021!$E$9:$E$93-BU$58)-63.1579*EXP(-0.19*Fperm_SI_Woolf2021!$E$9:$E$93)+63.1579*EXP(-0.19*BU$58))/(Fperm_SI_Woolf2021!$E$9:$E$93-BU$58))*(BU$58-Fperm_SI_Woolf2021!$E$9:$E$93)/10))) + Fperm_SI_Woolf2021!$H$9:$H$93*EXP(-Fperm_SI_Woolf2021!$K$9:$K$93*$C136*IF(BU$58=Fperm_SI_Woolf2021!$E$9:$E$93,1,EXP(LN((1.1*(Fperm_SI_Woolf2021!$E$9:$E$93-BU$58)-63.1579*EXP(-0.19*Fperm_SI_Woolf2021!$E$9:$E$93)+63.1579*EXP(-0.19*BU$58))/(Fperm_SI_Woolf2021!$E$9:$E$93-BU$58))*(BU$58-Fperm_SI_Woolf2021!$E$9:$E$93)/10))),Fperm_SI_Woolf2021!$D$9:$D$93))</f>
        <v>0.1525584379428232</v>
      </c>
      <c r="BV136" s="51" cm="1">
        <f t="array" ref="BV136">MIN(1,SLOPE(Fperm_SI_Woolf2021!$F$9:$F$93*EXP(-Fperm_SI_Woolf2021!$I$9:$I$93*$C136*IF(BV$58=Fperm_SI_Woolf2021!$E$9:$E$93,1,EXP(LN((1.1*(Fperm_SI_Woolf2021!$E$9:$E$93-BV$58)-63.1579*EXP(-0.19*Fperm_SI_Woolf2021!$E$9:$E$93)+63.1579*EXP(-0.19*BV$58))/(Fperm_SI_Woolf2021!$E$9:$E$93-BV$58))*(BV$58-Fperm_SI_Woolf2021!$E$9:$E$93)/10))) + Fperm_SI_Woolf2021!$G$9:$G$93*EXP(-Fperm_SI_Woolf2021!$J$9:$J$93*$C136*IF(BV$58=Fperm_SI_Woolf2021!$E$9:$E$93,1,EXP(LN((1.1*(Fperm_SI_Woolf2021!$E$9:$E$93-BV$58)-63.1579*EXP(-0.19*Fperm_SI_Woolf2021!$E$9:$E$93)+63.1579*EXP(-0.19*BV$58))/(Fperm_SI_Woolf2021!$E$9:$E$93-BV$58))*(BV$58-Fperm_SI_Woolf2021!$E$9:$E$93)/10))) + Fperm_SI_Woolf2021!$H$9:$H$93*EXP(-Fperm_SI_Woolf2021!$K$9:$K$93*$C136*IF(BV$58=Fperm_SI_Woolf2021!$E$9:$E$93,1,EXP(LN((1.1*(Fperm_SI_Woolf2021!$E$9:$E$93-BV$58)-63.1579*EXP(-0.19*Fperm_SI_Woolf2021!$E$9:$E$93)+63.1579*EXP(-0.19*BV$58))/(Fperm_SI_Woolf2021!$E$9:$E$93-BV$58))*(BV$58-Fperm_SI_Woolf2021!$E$9:$E$93)/10))),Fperm_SI_Woolf2021!$D$9:$D$93)*BV$57+INTERCEPT(Fperm_SI_Woolf2021!$F$9:$F$93*EXP(-Fperm_SI_Woolf2021!$I$9:$I$93*$C136*IF(BV$58=Fperm_SI_Woolf2021!$E$9:$E$93,1,EXP(LN((1.1*(Fperm_SI_Woolf2021!$E$9:$E$93-BV$58)-63.1579*EXP(-0.19*Fperm_SI_Woolf2021!$E$9:$E$93)+63.1579*EXP(-0.19*BV$58))/(Fperm_SI_Woolf2021!$E$9:$E$93-BV$58))*(BV$58-Fperm_SI_Woolf2021!$E$9:$E$93)/10))) + Fperm_SI_Woolf2021!$G$9:$G$93*EXP(-Fperm_SI_Woolf2021!$J$9:$J$93*$C136*IF(BV$58=Fperm_SI_Woolf2021!$E$9:$E$93,1,EXP(LN((1.1*(Fperm_SI_Woolf2021!$E$9:$E$93-BV$58)-63.1579*EXP(-0.19*Fperm_SI_Woolf2021!$E$9:$E$93)+63.1579*EXP(-0.19*BV$58))/(Fperm_SI_Woolf2021!$E$9:$E$93-BV$58))*(BV$58-Fperm_SI_Woolf2021!$E$9:$E$93)/10))) + Fperm_SI_Woolf2021!$H$9:$H$93*EXP(-Fperm_SI_Woolf2021!$K$9:$K$93*$C136*IF(BV$58=Fperm_SI_Woolf2021!$E$9:$E$93,1,EXP(LN((1.1*(Fperm_SI_Woolf2021!$E$9:$E$93-BV$58)-63.1579*EXP(-0.19*Fperm_SI_Woolf2021!$E$9:$E$93)+63.1579*EXP(-0.19*BV$58))/(Fperm_SI_Woolf2021!$E$9:$E$93-BV$58))*(BV$58-Fperm_SI_Woolf2021!$E$9:$E$93)/10))),Fperm_SI_Woolf2021!$D$9:$D$93))</f>
        <v>0.13993941976675417</v>
      </c>
      <c r="BW136" s="51" cm="1">
        <f t="array" ref="BW136">MIN(1,SLOPE(Fperm_SI_Woolf2021!$F$9:$F$93*EXP(-Fperm_SI_Woolf2021!$I$9:$I$93*$C136*IF(BW$58=Fperm_SI_Woolf2021!$E$9:$E$93,1,EXP(LN((1.1*(Fperm_SI_Woolf2021!$E$9:$E$93-BW$58)-63.1579*EXP(-0.19*Fperm_SI_Woolf2021!$E$9:$E$93)+63.1579*EXP(-0.19*BW$58))/(Fperm_SI_Woolf2021!$E$9:$E$93-BW$58))*(BW$58-Fperm_SI_Woolf2021!$E$9:$E$93)/10))) + Fperm_SI_Woolf2021!$G$9:$G$93*EXP(-Fperm_SI_Woolf2021!$J$9:$J$93*$C136*IF(BW$58=Fperm_SI_Woolf2021!$E$9:$E$93,1,EXP(LN((1.1*(Fperm_SI_Woolf2021!$E$9:$E$93-BW$58)-63.1579*EXP(-0.19*Fperm_SI_Woolf2021!$E$9:$E$93)+63.1579*EXP(-0.19*BW$58))/(Fperm_SI_Woolf2021!$E$9:$E$93-BW$58))*(BW$58-Fperm_SI_Woolf2021!$E$9:$E$93)/10))) + Fperm_SI_Woolf2021!$H$9:$H$93*EXP(-Fperm_SI_Woolf2021!$K$9:$K$93*$C136*IF(BW$58=Fperm_SI_Woolf2021!$E$9:$E$93,1,EXP(LN((1.1*(Fperm_SI_Woolf2021!$E$9:$E$93-BW$58)-63.1579*EXP(-0.19*Fperm_SI_Woolf2021!$E$9:$E$93)+63.1579*EXP(-0.19*BW$58))/(Fperm_SI_Woolf2021!$E$9:$E$93-BW$58))*(BW$58-Fperm_SI_Woolf2021!$E$9:$E$93)/10))),Fperm_SI_Woolf2021!$D$9:$D$93)*BW$57+INTERCEPT(Fperm_SI_Woolf2021!$F$9:$F$93*EXP(-Fperm_SI_Woolf2021!$I$9:$I$93*$C136*IF(BW$58=Fperm_SI_Woolf2021!$E$9:$E$93,1,EXP(LN((1.1*(Fperm_SI_Woolf2021!$E$9:$E$93-BW$58)-63.1579*EXP(-0.19*Fperm_SI_Woolf2021!$E$9:$E$93)+63.1579*EXP(-0.19*BW$58))/(Fperm_SI_Woolf2021!$E$9:$E$93-BW$58))*(BW$58-Fperm_SI_Woolf2021!$E$9:$E$93)/10))) + Fperm_SI_Woolf2021!$G$9:$G$93*EXP(-Fperm_SI_Woolf2021!$J$9:$J$93*$C136*IF(BW$58=Fperm_SI_Woolf2021!$E$9:$E$93,1,EXP(LN((1.1*(Fperm_SI_Woolf2021!$E$9:$E$93-BW$58)-63.1579*EXP(-0.19*Fperm_SI_Woolf2021!$E$9:$E$93)+63.1579*EXP(-0.19*BW$58))/(Fperm_SI_Woolf2021!$E$9:$E$93-BW$58))*(BW$58-Fperm_SI_Woolf2021!$E$9:$E$93)/10))) + Fperm_SI_Woolf2021!$H$9:$H$93*EXP(-Fperm_SI_Woolf2021!$K$9:$K$93*$C136*IF(BW$58=Fperm_SI_Woolf2021!$E$9:$E$93,1,EXP(LN((1.1*(Fperm_SI_Woolf2021!$E$9:$E$93-BW$58)-63.1579*EXP(-0.19*Fperm_SI_Woolf2021!$E$9:$E$93)+63.1579*EXP(-0.19*BW$58))/(Fperm_SI_Woolf2021!$E$9:$E$93-BW$58))*(BW$58-Fperm_SI_Woolf2021!$E$9:$E$93)/10))),Fperm_SI_Woolf2021!$D$9:$D$93))</f>
        <v>0.12732040159068517</v>
      </c>
      <c r="BX136" s="51" cm="1">
        <f t="array" ref="BX136">MIN(1,SLOPE(Fperm_SI_Woolf2021!$F$9:$F$93*EXP(-Fperm_SI_Woolf2021!$I$9:$I$93*$C136*IF(BX$58=Fperm_SI_Woolf2021!$E$9:$E$93,1,EXP(LN((1.1*(Fperm_SI_Woolf2021!$E$9:$E$93-BX$58)-63.1579*EXP(-0.19*Fperm_SI_Woolf2021!$E$9:$E$93)+63.1579*EXP(-0.19*BX$58))/(Fperm_SI_Woolf2021!$E$9:$E$93-BX$58))*(BX$58-Fperm_SI_Woolf2021!$E$9:$E$93)/10))) + Fperm_SI_Woolf2021!$G$9:$G$93*EXP(-Fperm_SI_Woolf2021!$J$9:$J$93*$C136*IF(BX$58=Fperm_SI_Woolf2021!$E$9:$E$93,1,EXP(LN((1.1*(Fperm_SI_Woolf2021!$E$9:$E$93-BX$58)-63.1579*EXP(-0.19*Fperm_SI_Woolf2021!$E$9:$E$93)+63.1579*EXP(-0.19*BX$58))/(Fperm_SI_Woolf2021!$E$9:$E$93-BX$58))*(BX$58-Fperm_SI_Woolf2021!$E$9:$E$93)/10))) + Fperm_SI_Woolf2021!$H$9:$H$93*EXP(-Fperm_SI_Woolf2021!$K$9:$K$93*$C136*IF(BX$58=Fperm_SI_Woolf2021!$E$9:$E$93,1,EXP(LN((1.1*(Fperm_SI_Woolf2021!$E$9:$E$93-BX$58)-63.1579*EXP(-0.19*Fperm_SI_Woolf2021!$E$9:$E$93)+63.1579*EXP(-0.19*BX$58))/(Fperm_SI_Woolf2021!$E$9:$E$93-BX$58))*(BX$58-Fperm_SI_Woolf2021!$E$9:$E$93)/10))),Fperm_SI_Woolf2021!$D$9:$D$93)*BX$57+INTERCEPT(Fperm_SI_Woolf2021!$F$9:$F$93*EXP(-Fperm_SI_Woolf2021!$I$9:$I$93*$C136*IF(BX$58=Fperm_SI_Woolf2021!$E$9:$E$93,1,EXP(LN((1.1*(Fperm_SI_Woolf2021!$E$9:$E$93-BX$58)-63.1579*EXP(-0.19*Fperm_SI_Woolf2021!$E$9:$E$93)+63.1579*EXP(-0.19*BX$58))/(Fperm_SI_Woolf2021!$E$9:$E$93-BX$58))*(BX$58-Fperm_SI_Woolf2021!$E$9:$E$93)/10))) + Fperm_SI_Woolf2021!$G$9:$G$93*EXP(-Fperm_SI_Woolf2021!$J$9:$J$93*$C136*IF(BX$58=Fperm_SI_Woolf2021!$E$9:$E$93,1,EXP(LN((1.1*(Fperm_SI_Woolf2021!$E$9:$E$93-BX$58)-63.1579*EXP(-0.19*Fperm_SI_Woolf2021!$E$9:$E$93)+63.1579*EXP(-0.19*BX$58))/(Fperm_SI_Woolf2021!$E$9:$E$93-BX$58))*(BX$58-Fperm_SI_Woolf2021!$E$9:$E$93)/10))) + Fperm_SI_Woolf2021!$H$9:$H$93*EXP(-Fperm_SI_Woolf2021!$K$9:$K$93*$C136*IF(BX$58=Fperm_SI_Woolf2021!$E$9:$E$93,1,EXP(LN((1.1*(Fperm_SI_Woolf2021!$E$9:$E$93-BX$58)-63.1579*EXP(-0.19*Fperm_SI_Woolf2021!$E$9:$E$93)+63.1579*EXP(-0.19*BX$58))/(Fperm_SI_Woolf2021!$E$9:$E$93-BX$58))*(BX$58-Fperm_SI_Woolf2021!$E$9:$E$93)/10))),Fperm_SI_Woolf2021!$D$9:$D$93))</f>
        <v>0.11470138341461614</v>
      </c>
      <c r="BY136" s="51" cm="1">
        <f t="array" ref="BY136">MIN(1,SLOPE(Fperm_SI_Woolf2021!$F$9:$F$93*EXP(-Fperm_SI_Woolf2021!$I$9:$I$93*$C136*IF(BY$58=Fperm_SI_Woolf2021!$E$9:$E$93,1,EXP(LN((1.1*(Fperm_SI_Woolf2021!$E$9:$E$93-BY$58)-63.1579*EXP(-0.19*Fperm_SI_Woolf2021!$E$9:$E$93)+63.1579*EXP(-0.19*BY$58))/(Fperm_SI_Woolf2021!$E$9:$E$93-BY$58))*(BY$58-Fperm_SI_Woolf2021!$E$9:$E$93)/10))) + Fperm_SI_Woolf2021!$G$9:$G$93*EXP(-Fperm_SI_Woolf2021!$J$9:$J$93*$C136*IF(BY$58=Fperm_SI_Woolf2021!$E$9:$E$93,1,EXP(LN((1.1*(Fperm_SI_Woolf2021!$E$9:$E$93-BY$58)-63.1579*EXP(-0.19*Fperm_SI_Woolf2021!$E$9:$E$93)+63.1579*EXP(-0.19*BY$58))/(Fperm_SI_Woolf2021!$E$9:$E$93-BY$58))*(BY$58-Fperm_SI_Woolf2021!$E$9:$E$93)/10))) + Fperm_SI_Woolf2021!$H$9:$H$93*EXP(-Fperm_SI_Woolf2021!$K$9:$K$93*$C136*IF(BY$58=Fperm_SI_Woolf2021!$E$9:$E$93,1,EXP(LN((1.1*(Fperm_SI_Woolf2021!$E$9:$E$93-BY$58)-63.1579*EXP(-0.19*Fperm_SI_Woolf2021!$E$9:$E$93)+63.1579*EXP(-0.19*BY$58))/(Fperm_SI_Woolf2021!$E$9:$E$93-BY$58))*(BY$58-Fperm_SI_Woolf2021!$E$9:$E$93)/10))),Fperm_SI_Woolf2021!$D$9:$D$93)*BY$57+INTERCEPT(Fperm_SI_Woolf2021!$F$9:$F$93*EXP(-Fperm_SI_Woolf2021!$I$9:$I$93*$C136*IF(BY$58=Fperm_SI_Woolf2021!$E$9:$E$93,1,EXP(LN((1.1*(Fperm_SI_Woolf2021!$E$9:$E$93-BY$58)-63.1579*EXP(-0.19*Fperm_SI_Woolf2021!$E$9:$E$93)+63.1579*EXP(-0.19*BY$58))/(Fperm_SI_Woolf2021!$E$9:$E$93-BY$58))*(BY$58-Fperm_SI_Woolf2021!$E$9:$E$93)/10))) + Fperm_SI_Woolf2021!$G$9:$G$93*EXP(-Fperm_SI_Woolf2021!$J$9:$J$93*$C136*IF(BY$58=Fperm_SI_Woolf2021!$E$9:$E$93,1,EXP(LN((1.1*(Fperm_SI_Woolf2021!$E$9:$E$93-BY$58)-63.1579*EXP(-0.19*Fperm_SI_Woolf2021!$E$9:$E$93)+63.1579*EXP(-0.19*BY$58))/(Fperm_SI_Woolf2021!$E$9:$E$93-BY$58))*(BY$58-Fperm_SI_Woolf2021!$E$9:$E$93)/10))) + Fperm_SI_Woolf2021!$H$9:$H$93*EXP(-Fperm_SI_Woolf2021!$K$9:$K$93*$C136*IF(BY$58=Fperm_SI_Woolf2021!$E$9:$E$93,1,EXP(LN((1.1*(Fperm_SI_Woolf2021!$E$9:$E$93-BY$58)-63.1579*EXP(-0.19*Fperm_SI_Woolf2021!$E$9:$E$93)+63.1579*EXP(-0.19*BY$58))/(Fperm_SI_Woolf2021!$E$9:$E$93-BY$58))*(BY$58-Fperm_SI_Woolf2021!$E$9:$E$93)/10))),Fperm_SI_Woolf2021!$D$9:$D$93))</f>
        <v>0.10208236523854711</v>
      </c>
      <c r="BZ136" s="51" cm="1">
        <f t="array" ref="BZ136">MIN(1,SLOPE(Fperm_SI_Woolf2021!$F$9:$F$93*EXP(-Fperm_SI_Woolf2021!$I$9:$I$93*$C136*IF(BZ$58=Fperm_SI_Woolf2021!$E$9:$E$93,1,EXP(LN((1.1*(Fperm_SI_Woolf2021!$E$9:$E$93-BZ$58)-63.1579*EXP(-0.19*Fperm_SI_Woolf2021!$E$9:$E$93)+63.1579*EXP(-0.19*BZ$58))/(Fperm_SI_Woolf2021!$E$9:$E$93-BZ$58))*(BZ$58-Fperm_SI_Woolf2021!$E$9:$E$93)/10))) + Fperm_SI_Woolf2021!$G$9:$G$93*EXP(-Fperm_SI_Woolf2021!$J$9:$J$93*$C136*IF(BZ$58=Fperm_SI_Woolf2021!$E$9:$E$93,1,EXP(LN((1.1*(Fperm_SI_Woolf2021!$E$9:$E$93-BZ$58)-63.1579*EXP(-0.19*Fperm_SI_Woolf2021!$E$9:$E$93)+63.1579*EXP(-0.19*BZ$58))/(Fperm_SI_Woolf2021!$E$9:$E$93-BZ$58))*(BZ$58-Fperm_SI_Woolf2021!$E$9:$E$93)/10))) + Fperm_SI_Woolf2021!$H$9:$H$93*EXP(-Fperm_SI_Woolf2021!$K$9:$K$93*$C136*IF(BZ$58=Fperm_SI_Woolf2021!$E$9:$E$93,1,EXP(LN((1.1*(Fperm_SI_Woolf2021!$E$9:$E$93-BZ$58)-63.1579*EXP(-0.19*Fperm_SI_Woolf2021!$E$9:$E$93)+63.1579*EXP(-0.19*BZ$58))/(Fperm_SI_Woolf2021!$E$9:$E$93-BZ$58))*(BZ$58-Fperm_SI_Woolf2021!$E$9:$E$93)/10))),Fperm_SI_Woolf2021!$D$9:$D$93)*BZ$57+INTERCEPT(Fperm_SI_Woolf2021!$F$9:$F$93*EXP(-Fperm_SI_Woolf2021!$I$9:$I$93*$C136*IF(BZ$58=Fperm_SI_Woolf2021!$E$9:$E$93,1,EXP(LN((1.1*(Fperm_SI_Woolf2021!$E$9:$E$93-BZ$58)-63.1579*EXP(-0.19*Fperm_SI_Woolf2021!$E$9:$E$93)+63.1579*EXP(-0.19*BZ$58))/(Fperm_SI_Woolf2021!$E$9:$E$93-BZ$58))*(BZ$58-Fperm_SI_Woolf2021!$E$9:$E$93)/10))) + Fperm_SI_Woolf2021!$G$9:$G$93*EXP(-Fperm_SI_Woolf2021!$J$9:$J$93*$C136*IF(BZ$58=Fperm_SI_Woolf2021!$E$9:$E$93,1,EXP(LN((1.1*(Fperm_SI_Woolf2021!$E$9:$E$93-BZ$58)-63.1579*EXP(-0.19*Fperm_SI_Woolf2021!$E$9:$E$93)+63.1579*EXP(-0.19*BZ$58))/(Fperm_SI_Woolf2021!$E$9:$E$93-BZ$58))*(BZ$58-Fperm_SI_Woolf2021!$E$9:$E$93)/10))) + Fperm_SI_Woolf2021!$H$9:$H$93*EXP(-Fperm_SI_Woolf2021!$K$9:$K$93*$C136*IF(BZ$58=Fperm_SI_Woolf2021!$E$9:$E$93,1,EXP(LN((1.1*(Fperm_SI_Woolf2021!$E$9:$E$93-BZ$58)-63.1579*EXP(-0.19*Fperm_SI_Woolf2021!$E$9:$E$93)+63.1579*EXP(-0.19*BZ$58))/(Fperm_SI_Woolf2021!$E$9:$E$93-BZ$58))*(BZ$58-Fperm_SI_Woolf2021!$E$9:$E$93)/10))),Fperm_SI_Woolf2021!$D$9:$D$93))</f>
        <v>8.9463347062478077E-2</v>
      </c>
    </row>
    <row r="137" spans="3:78" x14ac:dyDescent="0.2">
      <c r="C137" s="48">
        <v>770</v>
      </c>
      <c r="D137" s="51" cm="1">
        <f t="array" ref="D137">MIN(1,SLOPE(Fperm_SI_Woolf2021!$F$9:$F$93*EXP(-Fperm_SI_Woolf2021!$I$9:$I$93*$C137*IF(D$58=Fperm_SI_Woolf2021!$E$9:$E$93,1,EXP(LN((1.1*(Fperm_SI_Woolf2021!$E$9:$E$93-D$58)-63.1579*EXP(-0.19*Fperm_SI_Woolf2021!$E$9:$E$93)+63.1579*EXP(-0.19*D$58))/(Fperm_SI_Woolf2021!$E$9:$E$93-D$58))*(D$58-Fperm_SI_Woolf2021!$E$9:$E$93)/10))) + Fperm_SI_Woolf2021!$G$9:$G$93*EXP(-Fperm_SI_Woolf2021!$J$9:$J$93*$C137*IF(D$58=Fperm_SI_Woolf2021!$E$9:$E$93,1,EXP(LN((1.1*(Fperm_SI_Woolf2021!$E$9:$E$93-D$58)-63.1579*EXP(-0.19*Fperm_SI_Woolf2021!$E$9:$E$93)+63.1579*EXP(-0.19*D$58))/(Fperm_SI_Woolf2021!$E$9:$E$93-D$58))*(D$58-Fperm_SI_Woolf2021!$E$9:$E$93)/10))) + Fperm_SI_Woolf2021!$H$9:$H$93*EXP(-Fperm_SI_Woolf2021!$K$9:$K$93*$C137*IF(D$58=Fperm_SI_Woolf2021!$E$9:$E$93,1,EXP(LN((1.1*(Fperm_SI_Woolf2021!$E$9:$E$93-D$58)-63.1579*EXP(-0.19*Fperm_SI_Woolf2021!$E$9:$E$93)+63.1579*EXP(-0.19*D$58))/(Fperm_SI_Woolf2021!$E$9:$E$93-D$58))*(D$58-Fperm_SI_Woolf2021!$E$9:$E$93)/10))),Fperm_SI_Woolf2021!$D$9:$D$93)*D$57+INTERCEPT(Fperm_SI_Woolf2021!$F$9:$F$93*EXP(-Fperm_SI_Woolf2021!$I$9:$I$93*$C137*IF(D$58=Fperm_SI_Woolf2021!$E$9:$E$93,1,EXP(LN((1.1*(Fperm_SI_Woolf2021!$E$9:$E$93-D$58)-63.1579*EXP(-0.19*Fperm_SI_Woolf2021!$E$9:$E$93)+63.1579*EXP(-0.19*D$58))/(Fperm_SI_Woolf2021!$E$9:$E$93-D$58))*(D$58-Fperm_SI_Woolf2021!$E$9:$E$93)/10))) + Fperm_SI_Woolf2021!$G$9:$G$93*EXP(-Fperm_SI_Woolf2021!$J$9:$J$93*$C137*IF(D$58=Fperm_SI_Woolf2021!$E$9:$E$93,1,EXP(LN((1.1*(Fperm_SI_Woolf2021!$E$9:$E$93-D$58)-63.1579*EXP(-0.19*Fperm_SI_Woolf2021!$E$9:$E$93)+63.1579*EXP(-0.19*D$58))/(Fperm_SI_Woolf2021!$E$9:$E$93-D$58))*(D$58-Fperm_SI_Woolf2021!$E$9:$E$93)/10))) + Fperm_SI_Woolf2021!$H$9:$H$93*EXP(-Fperm_SI_Woolf2021!$K$9:$K$93*$C137*IF(D$58=Fperm_SI_Woolf2021!$E$9:$E$93,1,EXP(LN((1.1*(Fperm_SI_Woolf2021!$E$9:$E$93-D$58)-63.1579*EXP(-0.19*Fperm_SI_Woolf2021!$E$9:$E$93)+63.1579*EXP(-0.19*D$58))/(Fperm_SI_Woolf2021!$E$9:$E$93-D$58))*(D$58-Fperm_SI_Woolf2021!$E$9:$E$93)/10))),Fperm_SI_Woolf2021!$D$9:$D$93))</f>
        <v>0.85279048589062401</v>
      </c>
      <c r="E137" s="51" cm="1">
        <f t="array" ref="E137">MIN(1,SLOPE(Fperm_SI_Woolf2021!$F$9:$F$93*EXP(-Fperm_SI_Woolf2021!$I$9:$I$93*$C137*IF(E$58=Fperm_SI_Woolf2021!$E$9:$E$93,1,EXP(LN((1.1*(Fperm_SI_Woolf2021!$E$9:$E$93-E$58)-63.1579*EXP(-0.19*Fperm_SI_Woolf2021!$E$9:$E$93)+63.1579*EXP(-0.19*E$58))/(Fperm_SI_Woolf2021!$E$9:$E$93-E$58))*(E$58-Fperm_SI_Woolf2021!$E$9:$E$93)/10))) + Fperm_SI_Woolf2021!$G$9:$G$93*EXP(-Fperm_SI_Woolf2021!$J$9:$J$93*$C137*IF(E$58=Fperm_SI_Woolf2021!$E$9:$E$93,1,EXP(LN((1.1*(Fperm_SI_Woolf2021!$E$9:$E$93-E$58)-63.1579*EXP(-0.19*Fperm_SI_Woolf2021!$E$9:$E$93)+63.1579*EXP(-0.19*E$58))/(Fperm_SI_Woolf2021!$E$9:$E$93-E$58))*(E$58-Fperm_SI_Woolf2021!$E$9:$E$93)/10))) + Fperm_SI_Woolf2021!$H$9:$H$93*EXP(-Fperm_SI_Woolf2021!$K$9:$K$93*$C137*IF(E$58=Fperm_SI_Woolf2021!$E$9:$E$93,1,EXP(LN((1.1*(Fperm_SI_Woolf2021!$E$9:$E$93-E$58)-63.1579*EXP(-0.19*Fperm_SI_Woolf2021!$E$9:$E$93)+63.1579*EXP(-0.19*E$58))/(Fperm_SI_Woolf2021!$E$9:$E$93-E$58))*(E$58-Fperm_SI_Woolf2021!$E$9:$E$93)/10))),Fperm_SI_Woolf2021!$D$9:$D$93)*E$57+INTERCEPT(Fperm_SI_Woolf2021!$F$9:$F$93*EXP(-Fperm_SI_Woolf2021!$I$9:$I$93*$C137*IF(E$58=Fperm_SI_Woolf2021!$E$9:$E$93,1,EXP(LN((1.1*(Fperm_SI_Woolf2021!$E$9:$E$93-E$58)-63.1579*EXP(-0.19*Fperm_SI_Woolf2021!$E$9:$E$93)+63.1579*EXP(-0.19*E$58))/(Fperm_SI_Woolf2021!$E$9:$E$93-E$58))*(E$58-Fperm_SI_Woolf2021!$E$9:$E$93)/10))) + Fperm_SI_Woolf2021!$G$9:$G$93*EXP(-Fperm_SI_Woolf2021!$J$9:$J$93*$C137*IF(E$58=Fperm_SI_Woolf2021!$E$9:$E$93,1,EXP(LN((1.1*(Fperm_SI_Woolf2021!$E$9:$E$93-E$58)-63.1579*EXP(-0.19*Fperm_SI_Woolf2021!$E$9:$E$93)+63.1579*EXP(-0.19*E$58))/(Fperm_SI_Woolf2021!$E$9:$E$93-E$58))*(E$58-Fperm_SI_Woolf2021!$E$9:$E$93)/10))) + Fperm_SI_Woolf2021!$H$9:$H$93*EXP(-Fperm_SI_Woolf2021!$K$9:$K$93*$C137*IF(E$58=Fperm_SI_Woolf2021!$E$9:$E$93,1,EXP(LN((1.1*(Fperm_SI_Woolf2021!$E$9:$E$93-E$58)-63.1579*EXP(-0.19*Fperm_SI_Woolf2021!$E$9:$E$93)+63.1579*EXP(-0.19*E$58))/(Fperm_SI_Woolf2021!$E$9:$E$93-E$58))*(E$58-Fperm_SI_Woolf2021!$E$9:$E$93)/10))),Fperm_SI_Woolf2021!$D$9:$D$93))</f>
        <v>0.82061230982360855</v>
      </c>
      <c r="F137" s="51" cm="1">
        <f t="array" ref="F137">MIN(1,SLOPE(Fperm_SI_Woolf2021!$F$9:$F$93*EXP(-Fperm_SI_Woolf2021!$I$9:$I$93*$C137*IF(F$58=Fperm_SI_Woolf2021!$E$9:$E$93,1,EXP(LN((1.1*(Fperm_SI_Woolf2021!$E$9:$E$93-F$58)-63.1579*EXP(-0.19*Fperm_SI_Woolf2021!$E$9:$E$93)+63.1579*EXP(-0.19*F$58))/(Fperm_SI_Woolf2021!$E$9:$E$93-F$58))*(F$58-Fperm_SI_Woolf2021!$E$9:$E$93)/10))) + Fperm_SI_Woolf2021!$G$9:$G$93*EXP(-Fperm_SI_Woolf2021!$J$9:$J$93*$C137*IF(F$58=Fperm_SI_Woolf2021!$E$9:$E$93,1,EXP(LN((1.1*(Fperm_SI_Woolf2021!$E$9:$E$93-F$58)-63.1579*EXP(-0.19*Fperm_SI_Woolf2021!$E$9:$E$93)+63.1579*EXP(-0.19*F$58))/(Fperm_SI_Woolf2021!$E$9:$E$93-F$58))*(F$58-Fperm_SI_Woolf2021!$E$9:$E$93)/10))) + Fperm_SI_Woolf2021!$H$9:$H$93*EXP(-Fperm_SI_Woolf2021!$K$9:$K$93*$C137*IF(F$58=Fperm_SI_Woolf2021!$E$9:$E$93,1,EXP(LN((1.1*(Fperm_SI_Woolf2021!$E$9:$E$93-F$58)-63.1579*EXP(-0.19*Fperm_SI_Woolf2021!$E$9:$E$93)+63.1579*EXP(-0.19*F$58))/(Fperm_SI_Woolf2021!$E$9:$E$93-F$58))*(F$58-Fperm_SI_Woolf2021!$E$9:$E$93)/10))),Fperm_SI_Woolf2021!$D$9:$D$93)*F$57+INTERCEPT(Fperm_SI_Woolf2021!$F$9:$F$93*EXP(-Fperm_SI_Woolf2021!$I$9:$I$93*$C137*IF(F$58=Fperm_SI_Woolf2021!$E$9:$E$93,1,EXP(LN((1.1*(Fperm_SI_Woolf2021!$E$9:$E$93-F$58)-63.1579*EXP(-0.19*Fperm_SI_Woolf2021!$E$9:$E$93)+63.1579*EXP(-0.19*F$58))/(Fperm_SI_Woolf2021!$E$9:$E$93-F$58))*(F$58-Fperm_SI_Woolf2021!$E$9:$E$93)/10))) + Fperm_SI_Woolf2021!$G$9:$G$93*EXP(-Fperm_SI_Woolf2021!$J$9:$J$93*$C137*IF(F$58=Fperm_SI_Woolf2021!$E$9:$E$93,1,EXP(LN((1.1*(Fperm_SI_Woolf2021!$E$9:$E$93-F$58)-63.1579*EXP(-0.19*Fperm_SI_Woolf2021!$E$9:$E$93)+63.1579*EXP(-0.19*F$58))/(Fperm_SI_Woolf2021!$E$9:$E$93-F$58))*(F$58-Fperm_SI_Woolf2021!$E$9:$E$93)/10))) + Fperm_SI_Woolf2021!$H$9:$H$93*EXP(-Fperm_SI_Woolf2021!$K$9:$K$93*$C137*IF(F$58=Fperm_SI_Woolf2021!$E$9:$E$93,1,EXP(LN((1.1*(Fperm_SI_Woolf2021!$E$9:$E$93-F$58)-63.1579*EXP(-0.19*Fperm_SI_Woolf2021!$E$9:$E$93)+63.1579*EXP(-0.19*F$58))/(Fperm_SI_Woolf2021!$E$9:$E$93-F$58))*(F$58-Fperm_SI_Woolf2021!$E$9:$E$93)/10))),Fperm_SI_Woolf2021!$D$9:$D$93))</f>
        <v>0.78843413375659299</v>
      </c>
      <c r="G137" s="51" cm="1">
        <f t="array" ref="G137">MIN(1,SLOPE(Fperm_SI_Woolf2021!$F$9:$F$93*EXP(-Fperm_SI_Woolf2021!$I$9:$I$93*$C137*IF(G$58=Fperm_SI_Woolf2021!$E$9:$E$93,1,EXP(LN((1.1*(Fperm_SI_Woolf2021!$E$9:$E$93-G$58)-63.1579*EXP(-0.19*Fperm_SI_Woolf2021!$E$9:$E$93)+63.1579*EXP(-0.19*G$58))/(Fperm_SI_Woolf2021!$E$9:$E$93-G$58))*(G$58-Fperm_SI_Woolf2021!$E$9:$E$93)/10))) + Fperm_SI_Woolf2021!$G$9:$G$93*EXP(-Fperm_SI_Woolf2021!$J$9:$J$93*$C137*IF(G$58=Fperm_SI_Woolf2021!$E$9:$E$93,1,EXP(LN((1.1*(Fperm_SI_Woolf2021!$E$9:$E$93-G$58)-63.1579*EXP(-0.19*Fperm_SI_Woolf2021!$E$9:$E$93)+63.1579*EXP(-0.19*G$58))/(Fperm_SI_Woolf2021!$E$9:$E$93-G$58))*(G$58-Fperm_SI_Woolf2021!$E$9:$E$93)/10))) + Fperm_SI_Woolf2021!$H$9:$H$93*EXP(-Fperm_SI_Woolf2021!$K$9:$K$93*$C137*IF(G$58=Fperm_SI_Woolf2021!$E$9:$E$93,1,EXP(LN((1.1*(Fperm_SI_Woolf2021!$E$9:$E$93-G$58)-63.1579*EXP(-0.19*Fperm_SI_Woolf2021!$E$9:$E$93)+63.1579*EXP(-0.19*G$58))/(Fperm_SI_Woolf2021!$E$9:$E$93-G$58))*(G$58-Fperm_SI_Woolf2021!$E$9:$E$93)/10))),Fperm_SI_Woolf2021!$D$9:$D$93)*G$57+INTERCEPT(Fperm_SI_Woolf2021!$F$9:$F$93*EXP(-Fperm_SI_Woolf2021!$I$9:$I$93*$C137*IF(G$58=Fperm_SI_Woolf2021!$E$9:$E$93,1,EXP(LN((1.1*(Fperm_SI_Woolf2021!$E$9:$E$93-G$58)-63.1579*EXP(-0.19*Fperm_SI_Woolf2021!$E$9:$E$93)+63.1579*EXP(-0.19*G$58))/(Fperm_SI_Woolf2021!$E$9:$E$93-G$58))*(G$58-Fperm_SI_Woolf2021!$E$9:$E$93)/10))) + Fperm_SI_Woolf2021!$G$9:$G$93*EXP(-Fperm_SI_Woolf2021!$J$9:$J$93*$C137*IF(G$58=Fperm_SI_Woolf2021!$E$9:$E$93,1,EXP(LN((1.1*(Fperm_SI_Woolf2021!$E$9:$E$93-G$58)-63.1579*EXP(-0.19*Fperm_SI_Woolf2021!$E$9:$E$93)+63.1579*EXP(-0.19*G$58))/(Fperm_SI_Woolf2021!$E$9:$E$93-G$58))*(G$58-Fperm_SI_Woolf2021!$E$9:$E$93)/10))) + Fperm_SI_Woolf2021!$H$9:$H$93*EXP(-Fperm_SI_Woolf2021!$K$9:$K$93*$C137*IF(G$58=Fperm_SI_Woolf2021!$E$9:$E$93,1,EXP(LN((1.1*(Fperm_SI_Woolf2021!$E$9:$E$93-G$58)-63.1579*EXP(-0.19*Fperm_SI_Woolf2021!$E$9:$E$93)+63.1579*EXP(-0.19*G$58))/(Fperm_SI_Woolf2021!$E$9:$E$93-G$58))*(G$58-Fperm_SI_Woolf2021!$E$9:$E$93)/10))),Fperm_SI_Woolf2021!$D$9:$D$93))</f>
        <v>0.75625595768957754</v>
      </c>
      <c r="H137" s="51" cm="1">
        <f t="array" ref="H137">MIN(1,SLOPE(Fperm_SI_Woolf2021!$F$9:$F$93*EXP(-Fperm_SI_Woolf2021!$I$9:$I$93*$C137*IF(H$58=Fperm_SI_Woolf2021!$E$9:$E$93,1,EXP(LN((1.1*(Fperm_SI_Woolf2021!$E$9:$E$93-H$58)-63.1579*EXP(-0.19*Fperm_SI_Woolf2021!$E$9:$E$93)+63.1579*EXP(-0.19*H$58))/(Fperm_SI_Woolf2021!$E$9:$E$93-H$58))*(H$58-Fperm_SI_Woolf2021!$E$9:$E$93)/10))) + Fperm_SI_Woolf2021!$G$9:$G$93*EXP(-Fperm_SI_Woolf2021!$J$9:$J$93*$C137*IF(H$58=Fperm_SI_Woolf2021!$E$9:$E$93,1,EXP(LN((1.1*(Fperm_SI_Woolf2021!$E$9:$E$93-H$58)-63.1579*EXP(-0.19*Fperm_SI_Woolf2021!$E$9:$E$93)+63.1579*EXP(-0.19*H$58))/(Fperm_SI_Woolf2021!$E$9:$E$93-H$58))*(H$58-Fperm_SI_Woolf2021!$E$9:$E$93)/10))) + Fperm_SI_Woolf2021!$H$9:$H$93*EXP(-Fperm_SI_Woolf2021!$K$9:$K$93*$C137*IF(H$58=Fperm_SI_Woolf2021!$E$9:$E$93,1,EXP(LN((1.1*(Fperm_SI_Woolf2021!$E$9:$E$93-H$58)-63.1579*EXP(-0.19*Fperm_SI_Woolf2021!$E$9:$E$93)+63.1579*EXP(-0.19*H$58))/(Fperm_SI_Woolf2021!$E$9:$E$93-H$58))*(H$58-Fperm_SI_Woolf2021!$E$9:$E$93)/10))),Fperm_SI_Woolf2021!$D$9:$D$93)*H$57+INTERCEPT(Fperm_SI_Woolf2021!$F$9:$F$93*EXP(-Fperm_SI_Woolf2021!$I$9:$I$93*$C137*IF(H$58=Fperm_SI_Woolf2021!$E$9:$E$93,1,EXP(LN((1.1*(Fperm_SI_Woolf2021!$E$9:$E$93-H$58)-63.1579*EXP(-0.19*Fperm_SI_Woolf2021!$E$9:$E$93)+63.1579*EXP(-0.19*H$58))/(Fperm_SI_Woolf2021!$E$9:$E$93-H$58))*(H$58-Fperm_SI_Woolf2021!$E$9:$E$93)/10))) + Fperm_SI_Woolf2021!$G$9:$G$93*EXP(-Fperm_SI_Woolf2021!$J$9:$J$93*$C137*IF(H$58=Fperm_SI_Woolf2021!$E$9:$E$93,1,EXP(LN((1.1*(Fperm_SI_Woolf2021!$E$9:$E$93-H$58)-63.1579*EXP(-0.19*Fperm_SI_Woolf2021!$E$9:$E$93)+63.1579*EXP(-0.19*H$58))/(Fperm_SI_Woolf2021!$E$9:$E$93-H$58))*(H$58-Fperm_SI_Woolf2021!$E$9:$E$93)/10))) + Fperm_SI_Woolf2021!$H$9:$H$93*EXP(-Fperm_SI_Woolf2021!$K$9:$K$93*$C137*IF(H$58=Fperm_SI_Woolf2021!$E$9:$E$93,1,EXP(LN((1.1*(Fperm_SI_Woolf2021!$E$9:$E$93-H$58)-63.1579*EXP(-0.19*Fperm_SI_Woolf2021!$E$9:$E$93)+63.1579*EXP(-0.19*H$58))/(Fperm_SI_Woolf2021!$E$9:$E$93-H$58))*(H$58-Fperm_SI_Woolf2021!$E$9:$E$93)/10))),Fperm_SI_Woolf2021!$D$9:$D$93))</f>
        <v>0.72407778162256198</v>
      </c>
      <c r="I137" s="51" cm="1">
        <f t="array" ref="I137">MIN(1,SLOPE(Fperm_SI_Woolf2021!$F$9:$F$93*EXP(-Fperm_SI_Woolf2021!$I$9:$I$93*$C137*IF(I$58=Fperm_SI_Woolf2021!$E$9:$E$93,1,EXP(LN((1.1*(Fperm_SI_Woolf2021!$E$9:$E$93-I$58)-63.1579*EXP(-0.19*Fperm_SI_Woolf2021!$E$9:$E$93)+63.1579*EXP(-0.19*I$58))/(Fperm_SI_Woolf2021!$E$9:$E$93-I$58))*(I$58-Fperm_SI_Woolf2021!$E$9:$E$93)/10))) + Fperm_SI_Woolf2021!$G$9:$G$93*EXP(-Fperm_SI_Woolf2021!$J$9:$J$93*$C137*IF(I$58=Fperm_SI_Woolf2021!$E$9:$E$93,1,EXP(LN((1.1*(Fperm_SI_Woolf2021!$E$9:$E$93-I$58)-63.1579*EXP(-0.19*Fperm_SI_Woolf2021!$E$9:$E$93)+63.1579*EXP(-0.19*I$58))/(Fperm_SI_Woolf2021!$E$9:$E$93-I$58))*(I$58-Fperm_SI_Woolf2021!$E$9:$E$93)/10))) + Fperm_SI_Woolf2021!$H$9:$H$93*EXP(-Fperm_SI_Woolf2021!$K$9:$K$93*$C137*IF(I$58=Fperm_SI_Woolf2021!$E$9:$E$93,1,EXP(LN((1.1*(Fperm_SI_Woolf2021!$E$9:$E$93-I$58)-63.1579*EXP(-0.19*Fperm_SI_Woolf2021!$E$9:$E$93)+63.1579*EXP(-0.19*I$58))/(Fperm_SI_Woolf2021!$E$9:$E$93-I$58))*(I$58-Fperm_SI_Woolf2021!$E$9:$E$93)/10))),Fperm_SI_Woolf2021!$D$9:$D$93)*I$57+INTERCEPT(Fperm_SI_Woolf2021!$F$9:$F$93*EXP(-Fperm_SI_Woolf2021!$I$9:$I$93*$C137*IF(I$58=Fperm_SI_Woolf2021!$E$9:$E$93,1,EXP(LN((1.1*(Fperm_SI_Woolf2021!$E$9:$E$93-I$58)-63.1579*EXP(-0.19*Fperm_SI_Woolf2021!$E$9:$E$93)+63.1579*EXP(-0.19*I$58))/(Fperm_SI_Woolf2021!$E$9:$E$93-I$58))*(I$58-Fperm_SI_Woolf2021!$E$9:$E$93)/10))) + Fperm_SI_Woolf2021!$G$9:$G$93*EXP(-Fperm_SI_Woolf2021!$J$9:$J$93*$C137*IF(I$58=Fperm_SI_Woolf2021!$E$9:$E$93,1,EXP(LN((1.1*(Fperm_SI_Woolf2021!$E$9:$E$93-I$58)-63.1579*EXP(-0.19*Fperm_SI_Woolf2021!$E$9:$E$93)+63.1579*EXP(-0.19*I$58))/(Fperm_SI_Woolf2021!$E$9:$E$93-I$58))*(I$58-Fperm_SI_Woolf2021!$E$9:$E$93)/10))) + Fperm_SI_Woolf2021!$H$9:$H$93*EXP(-Fperm_SI_Woolf2021!$K$9:$K$93*$C137*IF(I$58=Fperm_SI_Woolf2021!$E$9:$E$93,1,EXP(LN((1.1*(Fperm_SI_Woolf2021!$E$9:$E$93-I$58)-63.1579*EXP(-0.19*Fperm_SI_Woolf2021!$E$9:$E$93)+63.1579*EXP(-0.19*I$58))/(Fperm_SI_Woolf2021!$E$9:$E$93-I$58))*(I$58-Fperm_SI_Woolf2021!$E$9:$E$93)/10))),Fperm_SI_Woolf2021!$D$9:$D$93))</f>
        <v>0.69189960555554642</v>
      </c>
      <c r="J137" s="51" cm="1">
        <f t="array" ref="J137">MIN(1,SLOPE(Fperm_SI_Woolf2021!$F$9:$F$93*EXP(-Fperm_SI_Woolf2021!$I$9:$I$93*$C137*IF(J$58=Fperm_SI_Woolf2021!$E$9:$E$93,1,EXP(LN((1.1*(Fperm_SI_Woolf2021!$E$9:$E$93-J$58)-63.1579*EXP(-0.19*Fperm_SI_Woolf2021!$E$9:$E$93)+63.1579*EXP(-0.19*J$58))/(Fperm_SI_Woolf2021!$E$9:$E$93-J$58))*(J$58-Fperm_SI_Woolf2021!$E$9:$E$93)/10))) + Fperm_SI_Woolf2021!$G$9:$G$93*EXP(-Fperm_SI_Woolf2021!$J$9:$J$93*$C137*IF(J$58=Fperm_SI_Woolf2021!$E$9:$E$93,1,EXP(LN((1.1*(Fperm_SI_Woolf2021!$E$9:$E$93-J$58)-63.1579*EXP(-0.19*Fperm_SI_Woolf2021!$E$9:$E$93)+63.1579*EXP(-0.19*J$58))/(Fperm_SI_Woolf2021!$E$9:$E$93-J$58))*(J$58-Fperm_SI_Woolf2021!$E$9:$E$93)/10))) + Fperm_SI_Woolf2021!$H$9:$H$93*EXP(-Fperm_SI_Woolf2021!$K$9:$K$93*$C137*IF(J$58=Fperm_SI_Woolf2021!$E$9:$E$93,1,EXP(LN((1.1*(Fperm_SI_Woolf2021!$E$9:$E$93-J$58)-63.1579*EXP(-0.19*Fperm_SI_Woolf2021!$E$9:$E$93)+63.1579*EXP(-0.19*J$58))/(Fperm_SI_Woolf2021!$E$9:$E$93-J$58))*(J$58-Fperm_SI_Woolf2021!$E$9:$E$93)/10))),Fperm_SI_Woolf2021!$D$9:$D$93)*J$57+INTERCEPT(Fperm_SI_Woolf2021!$F$9:$F$93*EXP(-Fperm_SI_Woolf2021!$I$9:$I$93*$C137*IF(J$58=Fperm_SI_Woolf2021!$E$9:$E$93,1,EXP(LN((1.1*(Fperm_SI_Woolf2021!$E$9:$E$93-J$58)-63.1579*EXP(-0.19*Fperm_SI_Woolf2021!$E$9:$E$93)+63.1579*EXP(-0.19*J$58))/(Fperm_SI_Woolf2021!$E$9:$E$93-J$58))*(J$58-Fperm_SI_Woolf2021!$E$9:$E$93)/10))) + Fperm_SI_Woolf2021!$G$9:$G$93*EXP(-Fperm_SI_Woolf2021!$J$9:$J$93*$C137*IF(J$58=Fperm_SI_Woolf2021!$E$9:$E$93,1,EXP(LN((1.1*(Fperm_SI_Woolf2021!$E$9:$E$93-J$58)-63.1579*EXP(-0.19*Fperm_SI_Woolf2021!$E$9:$E$93)+63.1579*EXP(-0.19*J$58))/(Fperm_SI_Woolf2021!$E$9:$E$93-J$58))*(J$58-Fperm_SI_Woolf2021!$E$9:$E$93)/10))) + Fperm_SI_Woolf2021!$H$9:$H$93*EXP(-Fperm_SI_Woolf2021!$K$9:$K$93*$C137*IF(J$58=Fperm_SI_Woolf2021!$E$9:$E$93,1,EXP(LN((1.1*(Fperm_SI_Woolf2021!$E$9:$E$93-J$58)-63.1579*EXP(-0.19*Fperm_SI_Woolf2021!$E$9:$E$93)+63.1579*EXP(-0.19*J$58))/(Fperm_SI_Woolf2021!$E$9:$E$93-J$58))*(J$58-Fperm_SI_Woolf2021!$E$9:$E$93)/10))),Fperm_SI_Woolf2021!$D$9:$D$93))</f>
        <v>0.65972142948853096</v>
      </c>
      <c r="K137" s="51" cm="1">
        <f t="array" ref="K137">MIN(1,SLOPE(Fperm_SI_Woolf2021!$F$9:$F$93*EXP(-Fperm_SI_Woolf2021!$I$9:$I$93*$C137*IF(K$58=Fperm_SI_Woolf2021!$E$9:$E$93,1,EXP(LN((1.1*(Fperm_SI_Woolf2021!$E$9:$E$93-K$58)-63.1579*EXP(-0.19*Fperm_SI_Woolf2021!$E$9:$E$93)+63.1579*EXP(-0.19*K$58))/(Fperm_SI_Woolf2021!$E$9:$E$93-K$58))*(K$58-Fperm_SI_Woolf2021!$E$9:$E$93)/10))) + Fperm_SI_Woolf2021!$G$9:$G$93*EXP(-Fperm_SI_Woolf2021!$J$9:$J$93*$C137*IF(K$58=Fperm_SI_Woolf2021!$E$9:$E$93,1,EXP(LN((1.1*(Fperm_SI_Woolf2021!$E$9:$E$93-K$58)-63.1579*EXP(-0.19*Fperm_SI_Woolf2021!$E$9:$E$93)+63.1579*EXP(-0.19*K$58))/(Fperm_SI_Woolf2021!$E$9:$E$93-K$58))*(K$58-Fperm_SI_Woolf2021!$E$9:$E$93)/10))) + Fperm_SI_Woolf2021!$H$9:$H$93*EXP(-Fperm_SI_Woolf2021!$K$9:$K$93*$C137*IF(K$58=Fperm_SI_Woolf2021!$E$9:$E$93,1,EXP(LN((1.1*(Fperm_SI_Woolf2021!$E$9:$E$93-K$58)-63.1579*EXP(-0.19*Fperm_SI_Woolf2021!$E$9:$E$93)+63.1579*EXP(-0.19*K$58))/(Fperm_SI_Woolf2021!$E$9:$E$93-K$58))*(K$58-Fperm_SI_Woolf2021!$E$9:$E$93)/10))),Fperm_SI_Woolf2021!$D$9:$D$93)*K$57+INTERCEPT(Fperm_SI_Woolf2021!$F$9:$F$93*EXP(-Fperm_SI_Woolf2021!$I$9:$I$93*$C137*IF(K$58=Fperm_SI_Woolf2021!$E$9:$E$93,1,EXP(LN((1.1*(Fperm_SI_Woolf2021!$E$9:$E$93-K$58)-63.1579*EXP(-0.19*Fperm_SI_Woolf2021!$E$9:$E$93)+63.1579*EXP(-0.19*K$58))/(Fperm_SI_Woolf2021!$E$9:$E$93-K$58))*(K$58-Fperm_SI_Woolf2021!$E$9:$E$93)/10))) + Fperm_SI_Woolf2021!$G$9:$G$93*EXP(-Fperm_SI_Woolf2021!$J$9:$J$93*$C137*IF(K$58=Fperm_SI_Woolf2021!$E$9:$E$93,1,EXP(LN((1.1*(Fperm_SI_Woolf2021!$E$9:$E$93-K$58)-63.1579*EXP(-0.19*Fperm_SI_Woolf2021!$E$9:$E$93)+63.1579*EXP(-0.19*K$58))/(Fperm_SI_Woolf2021!$E$9:$E$93-K$58))*(K$58-Fperm_SI_Woolf2021!$E$9:$E$93)/10))) + Fperm_SI_Woolf2021!$H$9:$H$93*EXP(-Fperm_SI_Woolf2021!$K$9:$K$93*$C137*IF(K$58=Fperm_SI_Woolf2021!$E$9:$E$93,1,EXP(LN((1.1*(Fperm_SI_Woolf2021!$E$9:$E$93-K$58)-63.1579*EXP(-0.19*Fperm_SI_Woolf2021!$E$9:$E$93)+63.1579*EXP(-0.19*K$58))/(Fperm_SI_Woolf2021!$E$9:$E$93-K$58))*(K$58-Fperm_SI_Woolf2021!$E$9:$E$93)/10))),Fperm_SI_Woolf2021!$D$9:$D$93))</f>
        <v>0.62754325342151551</v>
      </c>
      <c r="L137" s="51" cm="1">
        <f t="array" ref="L137">MIN(1,SLOPE(Fperm_SI_Woolf2021!$F$9:$F$93*EXP(-Fperm_SI_Woolf2021!$I$9:$I$93*$C137*IF(L$58=Fperm_SI_Woolf2021!$E$9:$E$93,1,EXP(LN((1.1*(Fperm_SI_Woolf2021!$E$9:$E$93-L$58)-63.1579*EXP(-0.19*Fperm_SI_Woolf2021!$E$9:$E$93)+63.1579*EXP(-0.19*L$58))/(Fperm_SI_Woolf2021!$E$9:$E$93-L$58))*(L$58-Fperm_SI_Woolf2021!$E$9:$E$93)/10))) + Fperm_SI_Woolf2021!$G$9:$G$93*EXP(-Fperm_SI_Woolf2021!$J$9:$J$93*$C137*IF(L$58=Fperm_SI_Woolf2021!$E$9:$E$93,1,EXP(LN((1.1*(Fperm_SI_Woolf2021!$E$9:$E$93-L$58)-63.1579*EXP(-0.19*Fperm_SI_Woolf2021!$E$9:$E$93)+63.1579*EXP(-0.19*L$58))/(Fperm_SI_Woolf2021!$E$9:$E$93-L$58))*(L$58-Fperm_SI_Woolf2021!$E$9:$E$93)/10))) + Fperm_SI_Woolf2021!$H$9:$H$93*EXP(-Fperm_SI_Woolf2021!$K$9:$K$93*$C137*IF(L$58=Fperm_SI_Woolf2021!$E$9:$E$93,1,EXP(LN((1.1*(Fperm_SI_Woolf2021!$E$9:$E$93-L$58)-63.1579*EXP(-0.19*Fperm_SI_Woolf2021!$E$9:$E$93)+63.1579*EXP(-0.19*L$58))/(Fperm_SI_Woolf2021!$E$9:$E$93-L$58))*(L$58-Fperm_SI_Woolf2021!$E$9:$E$93)/10))),Fperm_SI_Woolf2021!$D$9:$D$93)*L$57+INTERCEPT(Fperm_SI_Woolf2021!$F$9:$F$93*EXP(-Fperm_SI_Woolf2021!$I$9:$I$93*$C137*IF(L$58=Fperm_SI_Woolf2021!$E$9:$E$93,1,EXP(LN((1.1*(Fperm_SI_Woolf2021!$E$9:$E$93-L$58)-63.1579*EXP(-0.19*Fperm_SI_Woolf2021!$E$9:$E$93)+63.1579*EXP(-0.19*L$58))/(Fperm_SI_Woolf2021!$E$9:$E$93-L$58))*(L$58-Fperm_SI_Woolf2021!$E$9:$E$93)/10))) + Fperm_SI_Woolf2021!$G$9:$G$93*EXP(-Fperm_SI_Woolf2021!$J$9:$J$93*$C137*IF(L$58=Fperm_SI_Woolf2021!$E$9:$E$93,1,EXP(LN((1.1*(Fperm_SI_Woolf2021!$E$9:$E$93-L$58)-63.1579*EXP(-0.19*Fperm_SI_Woolf2021!$E$9:$E$93)+63.1579*EXP(-0.19*L$58))/(Fperm_SI_Woolf2021!$E$9:$E$93-L$58))*(L$58-Fperm_SI_Woolf2021!$E$9:$E$93)/10))) + Fperm_SI_Woolf2021!$H$9:$H$93*EXP(-Fperm_SI_Woolf2021!$K$9:$K$93*$C137*IF(L$58=Fperm_SI_Woolf2021!$E$9:$E$93,1,EXP(LN((1.1*(Fperm_SI_Woolf2021!$E$9:$E$93-L$58)-63.1579*EXP(-0.19*Fperm_SI_Woolf2021!$E$9:$E$93)+63.1579*EXP(-0.19*L$58))/(Fperm_SI_Woolf2021!$E$9:$E$93-L$58))*(L$58-Fperm_SI_Woolf2021!$E$9:$E$93)/10))),Fperm_SI_Woolf2021!$D$9:$D$93))</f>
        <v>0.59536507735449995</v>
      </c>
      <c r="M137" s="51" cm="1">
        <f t="array" ref="M137">MIN(1,SLOPE(Fperm_SI_Woolf2021!$F$9:$F$93*EXP(-Fperm_SI_Woolf2021!$I$9:$I$93*$C137*IF(M$58=Fperm_SI_Woolf2021!$E$9:$E$93,1,EXP(LN((1.1*(Fperm_SI_Woolf2021!$E$9:$E$93-M$58)-63.1579*EXP(-0.19*Fperm_SI_Woolf2021!$E$9:$E$93)+63.1579*EXP(-0.19*M$58))/(Fperm_SI_Woolf2021!$E$9:$E$93-M$58))*(M$58-Fperm_SI_Woolf2021!$E$9:$E$93)/10))) + Fperm_SI_Woolf2021!$G$9:$G$93*EXP(-Fperm_SI_Woolf2021!$J$9:$J$93*$C137*IF(M$58=Fperm_SI_Woolf2021!$E$9:$E$93,1,EXP(LN((1.1*(Fperm_SI_Woolf2021!$E$9:$E$93-M$58)-63.1579*EXP(-0.19*Fperm_SI_Woolf2021!$E$9:$E$93)+63.1579*EXP(-0.19*M$58))/(Fperm_SI_Woolf2021!$E$9:$E$93-M$58))*(M$58-Fperm_SI_Woolf2021!$E$9:$E$93)/10))) + Fperm_SI_Woolf2021!$H$9:$H$93*EXP(-Fperm_SI_Woolf2021!$K$9:$K$93*$C137*IF(M$58=Fperm_SI_Woolf2021!$E$9:$E$93,1,EXP(LN((1.1*(Fperm_SI_Woolf2021!$E$9:$E$93-M$58)-63.1579*EXP(-0.19*Fperm_SI_Woolf2021!$E$9:$E$93)+63.1579*EXP(-0.19*M$58))/(Fperm_SI_Woolf2021!$E$9:$E$93-M$58))*(M$58-Fperm_SI_Woolf2021!$E$9:$E$93)/10))),Fperm_SI_Woolf2021!$D$9:$D$93)*M$57+INTERCEPT(Fperm_SI_Woolf2021!$F$9:$F$93*EXP(-Fperm_SI_Woolf2021!$I$9:$I$93*$C137*IF(M$58=Fperm_SI_Woolf2021!$E$9:$E$93,1,EXP(LN((1.1*(Fperm_SI_Woolf2021!$E$9:$E$93-M$58)-63.1579*EXP(-0.19*Fperm_SI_Woolf2021!$E$9:$E$93)+63.1579*EXP(-0.19*M$58))/(Fperm_SI_Woolf2021!$E$9:$E$93-M$58))*(M$58-Fperm_SI_Woolf2021!$E$9:$E$93)/10))) + Fperm_SI_Woolf2021!$G$9:$G$93*EXP(-Fperm_SI_Woolf2021!$J$9:$J$93*$C137*IF(M$58=Fperm_SI_Woolf2021!$E$9:$E$93,1,EXP(LN((1.1*(Fperm_SI_Woolf2021!$E$9:$E$93-M$58)-63.1579*EXP(-0.19*Fperm_SI_Woolf2021!$E$9:$E$93)+63.1579*EXP(-0.19*M$58))/(Fperm_SI_Woolf2021!$E$9:$E$93-M$58))*(M$58-Fperm_SI_Woolf2021!$E$9:$E$93)/10))) + Fperm_SI_Woolf2021!$H$9:$H$93*EXP(-Fperm_SI_Woolf2021!$K$9:$K$93*$C137*IF(M$58=Fperm_SI_Woolf2021!$E$9:$E$93,1,EXP(LN((1.1*(Fperm_SI_Woolf2021!$E$9:$E$93-M$58)-63.1579*EXP(-0.19*Fperm_SI_Woolf2021!$E$9:$E$93)+63.1579*EXP(-0.19*M$58))/(Fperm_SI_Woolf2021!$E$9:$E$93-M$58))*(M$58-Fperm_SI_Woolf2021!$E$9:$E$93)/10))),Fperm_SI_Woolf2021!$D$9:$D$93))</f>
        <v>0.56318690128748439</v>
      </c>
      <c r="N137" s="51" cm="1">
        <f t="array" ref="N137">MIN(1,SLOPE(Fperm_SI_Woolf2021!$F$9:$F$93*EXP(-Fperm_SI_Woolf2021!$I$9:$I$93*$C137*IF(N$58=Fperm_SI_Woolf2021!$E$9:$E$93,1,EXP(LN((1.1*(Fperm_SI_Woolf2021!$E$9:$E$93-N$58)-63.1579*EXP(-0.19*Fperm_SI_Woolf2021!$E$9:$E$93)+63.1579*EXP(-0.19*N$58))/(Fperm_SI_Woolf2021!$E$9:$E$93-N$58))*(N$58-Fperm_SI_Woolf2021!$E$9:$E$93)/10))) + Fperm_SI_Woolf2021!$G$9:$G$93*EXP(-Fperm_SI_Woolf2021!$J$9:$J$93*$C137*IF(N$58=Fperm_SI_Woolf2021!$E$9:$E$93,1,EXP(LN((1.1*(Fperm_SI_Woolf2021!$E$9:$E$93-N$58)-63.1579*EXP(-0.19*Fperm_SI_Woolf2021!$E$9:$E$93)+63.1579*EXP(-0.19*N$58))/(Fperm_SI_Woolf2021!$E$9:$E$93-N$58))*(N$58-Fperm_SI_Woolf2021!$E$9:$E$93)/10))) + Fperm_SI_Woolf2021!$H$9:$H$93*EXP(-Fperm_SI_Woolf2021!$K$9:$K$93*$C137*IF(N$58=Fperm_SI_Woolf2021!$E$9:$E$93,1,EXP(LN((1.1*(Fperm_SI_Woolf2021!$E$9:$E$93-N$58)-63.1579*EXP(-0.19*Fperm_SI_Woolf2021!$E$9:$E$93)+63.1579*EXP(-0.19*N$58))/(Fperm_SI_Woolf2021!$E$9:$E$93-N$58))*(N$58-Fperm_SI_Woolf2021!$E$9:$E$93)/10))),Fperm_SI_Woolf2021!$D$9:$D$93)*N$57+INTERCEPT(Fperm_SI_Woolf2021!$F$9:$F$93*EXP(-Fperm_SI_Woolf2021!$I$9:$I$93*$C137*IF(N$58=Fperm_SI_Woolf2021!$E$9:$E$93,1,EXP(LN((1.1*(Fperm_SI_Woolf2021!$E$9:$E$93-N$58)-63.1579*EXP(-0.19*Fperm_SI_Woolf2021!$E$9:$E$93)+63.1579*EXP(-0.19*N$58))/(Fperm_SI_Woolf2021!$E$9:$E$93-N$58))*(N$58-Fperm_SI_Woolf2021!$E$9:$E$93)/10))) + Fperm_SI_Woolf2021!$G$9:$G$93*EXP(-Fperm_SI_Woolf2021!$J$9:$J$93*$C137*IF(N$58=Fperm_SI_Woolf2021!$E$9:$E$93,1,EXP(LN((1.1*(Fperm_SI_Woolf2021!$E$9:$E$93-N$58)-63.1579*EXP(-0.19*Fperm_SI_Woolf2021!$E$9:$E$93)+63.1579*EXP(-0.19*N$58))/(Fperm_SI_Woolf2021!$E$9:$E$93-N$58))*(N$58-Fperm_SI_Woolf2021!$E$9:$E$93)/10))) + Fperm_SI_Woolf2021!$H$9:$H$93*EXP(-Fperm_SI_Woolf2021!$K$9:$K$93*$C137*IF(N$58=Fperm_SI_Woolf2021!$E$9:$E$93,1,EXP(LN((1.1*(Fperm_SI_Woolf2021!$E$9:$E$93-N$58)-63.1579*EXP(-0.19*Fperm_SI_Woolf2021!$E$9:$E$93)+63.1579*EXP(-0.19*N$58))/(Fperm_SI_Woolf2021!$E$9:$E$93-N$58))*(N$58-Fperm_SI_Woolf2021!$E$9:$E$93)/10))),Fperm_SI_Woolf2021!$D$9:$D$93))</f>
        <v>0.53100872522046894</v>
      </c>
      <c r="O137" s="51" cm="1">
        <f t="array" ref="O137">MIN(1,SLOPE(Fperm_SI_Woolf2021!$F$9:$F$93*EXP(-Fperm_SI_Woolf2021!$I$9:$I$93*$C137*IF(O$58=Fperm_SI_Woolf2021!$E$9:$E$93,1,EXP(LN((1.1*(Fperm_SI_Woolf2021!$E$9:$E$93-O$58)-63.1579*EXP(-0.19*Fperm_SI_Woolf2021!$E$9:$E$93)+63.1579*EXP(-0.19*O$58))/(Fperm_SI_Woolf2021!$E$9:$E$93-O$58))*(O$58-Fperm_SI_Woolf2021!$E$9:$E$93)/10))) + Fperm_SI_Woolf2021!$G$9:$G$93*EXP(-Fperm_SI_Woolf2021!$J$9:$J$93*$C137*IF(O$58=Fperm_SI_Woolf2021!$E$9:$E$93,1,EXP(LN((1.1*(Fperm_SI_Woolf2021!$E$9:$E$93-O$58)-63.1579*EXP(-0.19*Fperm_SI_Woolf2021!$E$9:$E$93)+63.1579*EXP(-0.19*O$58))/(Fperm_SI_Woolf2021!$E$9:$E$93-O$58))*(O$58-Fperm_SI_Woolf2021!$E$9:$E$93)/10))) + Fperm_SI_Woolf2021!$H$9:$H$93*EXP(-Fperm_SI_Woolf2021!$K$9:$K$93*$C137*IF(O$58=Fperm_SI_Woolf2021!$E$9:$E$93,1,EXP(LN((1.1*(Fperm_SI_Woolf2021!$E$9:$E$93-O$58)-63.1579*EXP(-0.19*Fperm_SI_Woolf2021!$E$9:$E$93)+63.1579*EXP(-0.19*O$58))/(Fperm_SI_Woolf2021!$E$9:$E$93-O$58))*(O$58-Fperm_SI_Woolf2021!$E$9:$E$93)/10))),Fperm_SI_Woolf2021!$D$9:$D$93)*O$57+INTERCEPT(Fperm_SI_Woolf2021!$F$9:$F$93*EXP(-Fperm_SI_Woolf2021!$I$9:$I$93*$C137*IF(O$58=Fperm_SI_Woolf2021!$E$9:$E$93,1,EXP(LN((1.1*(Fperm_SI_Woolf2021!$E$9:$E$93-O$58)-63.1579*EXP(-0.19*Fperm_SI_Woolf2021!$E$9:$E$93)+63.1579*EXP(-0.19*O$58))/(Fperm_SI_Woolf2021!$E$9:$E$93-O$58))*(O$58-Fperm_SI_Woolf2021!$E$9:$E$93)/10))) + Fperm_SI_Woolf2021!$G$9:$G$93*EXP(-Fperm_SI_Woolf2021!$J$9:$J$93*$C137*IF(O$58=Fperm_SI_Woolf2021!$E$9:$E$93,1,EXP(LN((1.1*(Fperm_SI_Woolf2021!$E$9:$E$93-O$58)-63.1579*EXP(-0.19*Fperm_SI_Woolf2021!$E$9:$E$93)+63.1579*EXP(-0.19*O$58))/(Fperm_SI_Woolf2021!$E$9:$E$93-O$58))*(O$58-Fperm_SI_Woolf2021!$E$9:$E$93)/10))) + Fperm_SI_Woolf2021!$H$9:$H$93*EXP(-Fperm_SI_Woolf2021!$K$9:$K$93*$C137*IF(O$58=Fperm_SI_Woolf2021!$E$9:$E$93,1,EXP(LN((1.1*(Fperm_SI_Woolf2021!$E$9:$E$93-O$58)-63.1579*EXP(-0.19*Fperm_SI_Woolf2021!$E$9:$E$93)+63.1579*EXP(-0.19*O$58))/(Fperm_SI_Woolf2021!$E$9:$E$93-O$58))*(O$58-Fperm_SI_Woolf2021!$E$9:$E$93)/10))),Fperm_SI_Woolf2021!$D$9:$D$93))</f>
        <v>0.49883054915345337</v>
      </c>
      <c r="P137" s="51" cm="1">
        <f t="array" ref="P137">MIN(1,SLOPE(Fperm_SI_Woolf2021!$F$9:$F$93*EXP(-Fperm_SI_Woolf2021!$I$9:$I$93*$C137*IF(P$58=Fperm_SI_Woolf2021!$E$9:$E$93,1,EXP(LN((1.1*(Fperm_SI_Woolf2021!$E$9:$E$93-P$58)-63.1579*EXP(-0.19*Fperm_SI_Woolf2021!$E$9:$E$93)+63.1579*EXP(-0.19*P$58))/(Fperm_SI_Woolf2021!$E$9:$E$93-P$58))*(P$58-Fperm_SI_Woolf2021!$E$9:$E$93)/10))) + Fperm_SI_Woolf2021!$G$9:$G$93*EXP(-Fperm_SI_Woolf2021!$J$9:$J$93*$C137*IF(P$58=Fperm_SI_Woolf2021!$E$9:$E$93,1,EXP(LN((1.1*(Fperm_SI_Woolf2021!$E$9:$E$93-P$58)-63.1579*EXP(-0.19*Fperm_SI_Woolf2021!$E$9:$E$93)+63.1579*EXP(-0.19*P$58))/(Fperm_SI_Woolf2021!$E$9:$E$93-P$58))*(P$58-Fperm_SI_Woolf2021!$E$9:$E$93)/10))) + Fperm_SI_Woolf2021!$H$9:$H$93*EXP(-Fperm_SI_Woolf2021!$K$9:$K$93*$C137*IF(P$58=Fperm_SI_Woolf2021!$E$9:$E$93,1,EXP(LN((1.1*(Fperm_SI_Woolf2021!$E$9:$E$93-P$58)-63.1579*EXP(-0.19*Fperm_SI_Woolf2021!$E$9:$E$93)+63.1579*EXP(-0.19*P$58))/(Fperm_SI_Woolf2021!$E$9:$E$93-P$58))*(P$58-Fperm_SI_Woolf2021!$E$9:$E$93)/10))),Fperm_SI_Woolf2021!$D$9:$D$93)*P$57+INTERCEPT(Fperm_SI_Woolf2021!$F$9:$F$93*EXP(-Fperm_SI_Woolf2021!$I$9:$I$93*$C137*IF(P$58=Fperm_SI_Woolf2021!$E$9:$E$93,1,EXP(LN((1.1*(Fperm_SI_Woolf2021!$E$9:$E$93-P$58)-63.1579*EXP(-0.19*Fperm_SI_Woolf2021!$E$9:$E$93)+63.1579*EXP(-0.19*P$58))/(Fperm_SI_Woolf2021!$E$9:$E$93-P$58))*(P$58-Fperm_SI_Woolf2021!$E$9:$E$93)/10))) + Fperm_SI_Woolf2021!$G$9:$G$93*EXP(-Fperm_SI_Woolf2021!$J$9:$J$93*$C137*IF(P$58=Fperm_SI_Woolf2021!$E$9:$E$93,1,EXP(LN((1.1*(Fperm_SI_Woolf2021!$E$9:$E$93-P$58)-63.1579*EXP(-0.19*Fperm_SI_Woolf2021!$E$9:$E$93)+63.1579*EXP(-0.19*P$58))/(Fperm_SI_Woolf2021!$E$9:$E$93-P$58))*(P$58-Fperm_SI_Woolf2021!$E$9:$E$93)/10))) + Fperm_SI_Woolf2021!$H$9:$H$93*EXP(-Fperm_SI_Woolf2021!$K$9:$K$93*$C137*IF(P$58=Fperm_SI_Woolf2021!$E$9:$E$93,1,EXP(LN((1.1*(Fperm_SI_Woolf2021!$E$9:$E$93-P$58)-63.1579*EXP(-0.19*Fperm_SI_Woolf2021!$E$9:$E$93)+63.1579*EXP(-0.19*P$58))/(Fperm_SI_Woolf2021!$E$9:$E$93-P$58))*(P$58-Fperm_SI_Woolf2021!$E$9:$E$93)/10))),Fperm_SI_Woolf2021!$D$9:$D$93))</f>
        <v>0.46665237308643781</v>
      </c>
      <c r="Q137" s="51" cm="1">
        <f t="array" ref="Q137">MIN(1,SLOPE(Fperm_SI_Woolf2021!$F$9:$F$93*EXP(-Fperm_SI_Woolf2021!$I$9:$I$93*$C137*IF(Q$58=Fperm_SI_Woolf2021!$E$9:$E$93,1,EXP(LN((1.1*(Fperm_SI_Woolf2021!$E$9:$E$93-Q$58)-63.1579*EXP(-0.19*Fperm_SI_Woolf2021!$E$9:$E$93)+63.1579*EXP(-0.19*Q$58))/(Fperm_SI_Woolf2021!$E$9:$E$93-Q$58))*(Q$58-Fperm_SI_Woolf2021!$E$9:$E$93)/10))) + Fperm_SI_Woolf2021!$G$9:$G$93*EXP(-Fperm_SI_Woolf2021!$J$9:$J$93*$C137*IF(Q$58=Fperm_SI_Woolf2021!$E$9:$E$93,1,EXP(LN((1.1*(Fperm_SI_Woolf2021!$E$9:$E$93-Q$58)-63.1579*EXP(-0.19*Fperm_SI_Woolf2021!$E$9:$E$93)+63.1579*EXP(-0.19*Q$58))/(Fperm_SI_Woolf2021!$E$9:$E$93-Q$58))*(Q$58-Fperm_SI_Woolf2021!$E$9:$E$93)/10))) + Fperm_SI_Woolf2021!$H$9:$H$93*EXP(-Fperm_SI_Woolf2021!$K$9:$K$93*$C137*IF(Q$58=Fperm_SI_Woolf2021!$E$9:$E$93,1,EXP(LN((1.1*(Fperm_SI_Woolf2021!$E$9:$E$93-Q$58)-63.1579*EXP(-0.19*Fperm_SI_Woolf2021!$E$9:$E$93)+63.1579*EXP(-0.19*Q$58))/(Fperm_SI_Woolf2021!$E$9:$E$93-Q$58))*(Q$58-Fperm_SI_Woolf2021!$E$9:$E$93)/10))),Fperm_SI_Woolf2021!$D$9:$D$93)*Q$57+INTERCEPT(Fperm_SI_Woolf2021!$F$9:$F$93*EXP(-Fperm_SI_Woolf2021!$I$9:$I$93*$C137*IF(Q$58=Fperm_SI_Woolf2021!$E$9:$E$93,1,EXP(LN((1.1*(Fperm_SI_Woolf2021!$E$9:$E$93-Q$58)-63.1579*EXP(-0.19*Fperm_SI_Woolf2021!$E$9:$E$93)+63.1579*EXP(-0.19*Q$58))/(Fperm_SI_Woolf2021!$E$9:$E$93-Q$58))*(Q$58-Fperm_SI_Woolf2021!$E$9:$E$93)/10))) + Fperm_SI_Woolf2021!$G$9:$G$93*EXP(-Fperm_SI_Woolf2021!$J$9:$J$93*$C137*IF(Q$58=Fperm_SI_Woolf2021!$E$9:$E$93,1,EXP(LN((1.1*(Fperm_SI_Woolf2021!$E$9:$E$93-Q$58)-63.1579*EXP(-0.19*Fperm_SI_Woolf2021!$E$9:$E$93)+63.1579*EXP(-0.19*Q$58))/(Fperm_SI_Woolf2021!$E$9:$E$93-Q$58))*(Q$58-Fperm_SI_Woolf2021!$E$9:$E$93)/10))) + Fperm_SI_Woolf2021!$H$9:$H$93*EXP(-Fperm_SI_Woolf2021!$K$9:$K$93*$C137*IF(Q$58=Fperm_SI_Woolf2021!$E$9:$E$93,1,EXP(LN((1.1*(Fperm_SI_Woolf2021!$E$9:$E$93-Q$58)-63.1579*EXP(-0.19*Fperm_SI_Woolf2021!$E$9:$E$93)+63.1579*EXP(-0.19*Q$58))/(Fperm_SI_Woolf2021!$E$9:$E$93-Q$58))*(Q$58-Fperm_SI_Woolf2021!$E$9:$E$93)/10))),Fperm_SI_Woolf2021!$D$9:$D$93))</f>
        <v>0.43447419701942225</v>
      </c>
      <c r="R137" s="51" cm="1">
        <f t="array" ref="R137">MIN(1,SLOPE(Fperm_SI_Woolf2021!$F$9:$F$93*EXP(-Fperm_SI_Woolf2021!$I$9:$I$93*$C137*IF(R$58=Fperm_SI_Woolf2021!$E$9:$E$93,1,EXP(LN((1.1*(Fperm_SI_Woolf2021!$E$9:$E$93-R$58)-63.1579*EXP(-0.19*Fperm_SI_Woolf2021!$E$9:$E$93)+63.1579*EXP(-0.19*R$58))/(Fperm_SI_Woolf2021!$E$9:$E$93-R$58))*(R$58-Fperm_SI_Woolf2021!$E$9:$E$93)/10))) + Fperm_SI_Woolf2021!$G$9:$G$93*EXP(-Fperm_SI_Woolf2021!$J$9:$J$93*$C137*IF(R$58=Fperm_SI_Woolf2021!$E$9:$E$93,1,EXP(LN((1.1*(Fperm_SI_Woolf2021!$E$9:$E$93-R$58)-63.1579*EXP(-0.19*Fperm_SI_Woolf2021!$E$9:$E$93)+63.1579*EXP(-0.19*R$58))/(Fperm_SI_Woolf2021!$E$9:$E$93-R$58))*(R$58-Fperm_SI_Woolf2021!$E$9:$E$93)/10))) + Fperm_SI_Woolf2021!$H$9:$H$93*EXP(-Fperm_SI_Woolf2021!$K$9:$K$93*$C137*IF(R$58=Fperm_SI_Woolf2021!$E$9:$E$93,1,EXP(LN((1.1*(Fperm_SI_Woolf2021!$E$9:$E$93-R$58)-63.1579*EXP(-0.19*Fperm_SI_Woolf2021!$E$9:$E$93)+63.1579*EXP(-0.19*R$58))/(Fperm_SI_Woolf2021!$E$9:$E$93-R$58))*(R$58-Fperm_SI_Woolf2021!$E$9:$E$93)/10))),Fperm_SI_Woolf2021!$D$9:$D$93)*R$57+INTERCEPT(Fperm_SI_Woolf2021!$F$9:$F$93*EXP(-Fperm_SI_Woolf2021!$I$9:$I$93*$C137*IF(R$58=Fperm_SI_Woolf2021!$E$9:$E$93,1,EXP(LN((1.1*(Fperm_SI_Woolf2021!$E$9:$E$93-R$58)-63.1579*EXP(-0.19*Fperm_SI_Woolf2021!$E$9:$E$93)+63.1579*EXP(-0.19*R$58))/(Fperm_SI_Woolf2021!$E$9:$E$93-R$58))*(R$58-Fperm_SI_Woolf2021!$E$9:$E$93)/10))) + Fperm_SI_Woolf2021!$G$9:$G$93*EXP(-Fperm_SI_Woolf2021!$J$9:$J$93*$C137*IF(R$58=Fperm_SI_Woolf2021!$E$9:$E$93,1,EXP(LN((1.1*(Fperm_SI_Woolf2021!$E$9:$E$93-R$58)-63.1579*EXP(-0.19*Fperm_SI_Woolf2021!$E$9:$E$93)+63.1579*EXP(-0.19*R$58))/(Fperm_SI_Woolf2021!$E$9:$E$93-R$58))*(R$58-Fperm_SI_Woolf2021!$E$9:$E$93)/10))) + Fperm_SI_Woolf2021!$H$9:$H$93*EXP(-Fperm_SI_Woolf2021!$K$9:$K$93*$C137*IF(R$58=Fperm_SI_Woolf2021!$E$9:$E$93,1,EXP(LN((1.1*(Fperm_SI_Woolf2021!$E$9:$E$93-R$58)-63.1579*EXP(-0.19*Fperm_SI_Woolf2021!$E$9:$E$93)+63.1579*EXP(-0.19*R$58))/(Fperm_SI_Woolf2021!$E$9:$E$93-R$58))*(R$58-Fperm_SI_Woolf2021!$E$9:$E$93)/10))),Fperm_SI_Woolf2021!$D$9:$D$93))</f>
        <v>0.40229602095240674</v>
      </c>
      <c r="S137" s="51" cm="1">
        <f t="array" ref="S137">MIN(1,SLOPE(Fperm_SI_Woolf2021!$F$9:$F$93*EXP(-Fperm_SI_Woolf2021!$I$9:$I$93*$C137*IF(S$58=Fperm_SI_Woolf2021!$E$9:$E$93,1,EXP(LN((1.1*(Fperm_SI_Woolf2021!$E$9:$E$93-S$58)-63.1579*EXP(-0.19*Fperm_SI_Woolf2021!$E$9:$E$93)+63.1579*EXP(-0.19*S$58))/(Fperm_SI_Woolf2021!$E$9:$E$93-S$58))*(S$58-Fperm_SI_Woolf2021!$E$9:$E$93)/10))) + Fperm_SI_Woolf2021!$G$9:$G$93*EXP(-Fperm_SI_Woolf2021!$J$9:$J$93*$C137*IF(S$58=Fperm_SI_Woolf2021!$E$9:$E$93,1,EXP(LN((1.1*(Fperm_SI_Woolf2021!$E$9:$E$93-S$58)-63.1579*EXP(-0.19*Fperm_SI_Woolf2021!$E$9:$E$93)+63.1579*EXP(-0.19*S$58))/(Fperm_SI_Woolf2021!$E$9:$E$93-S$58))*(S$58-Fperm_SI_Woolf2021!$E$9:$E$93)/10))) + Fperm_SI_Woolf2021!$H$9:$H$93*EXP(-Fperm_SI_Woolf2021!$K$9:$K$93*$C137*IF(S$58=Fperm_SI_Woolf2021!$E$9:$E$93,1,EXP(LN((1.1*(Fperm_SI_Woolf2021!$E$9:$E$93-S$58)-63.1579*EXP(-0.19*Fperm_SI_Woolf2021!$E$9:$E$93)+63.1579*EXP(-0.19*S$58))/(Fperm_SI_Woolf2021!$E$9:$E$93-S$58))*(S$58-Fperm_SI_Woolf2021!$E$9:$E$93)/10))),Fperm_SI_Woolf2021!$D$9:$D$93)*S$57+INTERCEPT(Fperm_SI_Woolf2021!$F$9:$F$93*EXP(-Fperm_SI_Woolf2021!$I$9:$I$93*$C137*IF(S$58=Fperm_SI_Woolf2021!$E$9:$E$93,1,EXP(LN((1.1*(Fperm_SI_Woolf2021!$E$9:$E$93-S$58)-63.1579*EXP(-0.19*Fperm_SI_Woolf2021!$E$9:$E$93)+63.1579*EXP(-0.19*S$58))/(Fperm_SI_Woolf2021!$E$9:$E$93-S$58))*(S$58-Fperm_SI_Woolf2021!$E$9:$E$93)/10))) + Fperm_SI_Woolf2021!$G$9:$G$93*EXP(-Fperm_SI_Woolf2021!$J$9:$J$93*$C137*IF(S$58=Fperm_SI_Woolf2021!$E$9:$E$93,1,EXP(LN((1.1*(Fperm_SI_Woolf2021!$E$9:$E$93-S$58)-63.1579*EXP(-0.19*Fperm_SI_Woolf2021!$E$9:$E$93)+63.1579*EXP(-0.19*S$58))/(Fperm_SI_Woolf2021!$E$9:$E$93-S$58))*(S$58-Fperm_SI_Woolf2021!$E$9:$E$93)/10))) + Fperm_SI_Woolf2021!$H$9:$H$93*EXP(-Fperm_SI_Woolf2021!$K$9:$K$93*$C137*IF(S$58=Fperm_SI_Woolf2021!$E$9:$E$93,1,EXP(LN((1.1*(Fperm_SI_Woolf2021!$E$9:$E$93-S$58)-63.1579*EXP(-0.19*Fperm_SI_Woolf2021!$E$9:$E$93)+63.1579*EXP(-0.19*S$58))/(Fperm_SI_Woolf2021!$E$9:$E$93-S$58))*(S$58-Fperm_SI_Woolf2021!$E$9:$E$93)/10))),Fperm_SI_Woolf2021!$D$9:$D$93))</f>
        <v>0.55095162498192829</v>
      </c>
      <c r="T137" s="51" cm="1">
        <f t="array" ref="T137">MIN(1,SLOPE(Fperm_SI_Woolf2021!$F$9:$F$93*EXP(-Fperm_SI_Woolf2021!$I$9:$I$93*$C137*IF(T$58=Fperm_SI_Woolf2021!$E$9:$E$93,1,EXP(LN((1.1*(Fperm_SI_Woolf2021!$E$9:$E$93-T$58)-63.1579*EXP(-0.19*Fperm_SI_Woolf2021!$E$9:$E$93)+63.1579*EXP(-0.19*T$58))/(Fperm_SI_Woolf2021!$E$9:$E$93-T$58))*(T$58-Fperm_SI_Woolf2021!$E$9:$E$93)/10))) + Fperm_SI_Woolf2021!$G$9:$G$93*EXP(-Fperm_SI_Woolf2021!$J$9:$J$93*$C137*IF(T$58=Fperm_SI_Woolf2021!$E$9:$E$93,1,EXP(LN((1.1*(Fperm_SI_Woolf2021!$E$9:$E$93-T$58)-63.1579*EXP(-0.19*Fperm_SI_Woolf2021!$E$9:$E$93)+63.1579*EXP(-0.19*T$58))/(Fperm_SI_Woolf2021!$E$9:$E$93-T$58))*(T$58-Fperm_SI_Woolf2021!$E$9:$E$93)/10))) + Fperm_SI_Woolf2021!$H$9:$H$93*EXP(-Fperm_SI_Woolf2021!$K$9:$K$93*$C137*IF(T$58=Fperm_SI_Woolf2021!$E$9:$E$93,1,EXP(LN((1.1*(Fperm_SI_Woolf2021!$E$9:$E$93-T$58)-63.1579*EXP(-0.19*Fperm_SI_Woolf2021!$E$9:$E$93)+63.1579*EXP(-0.19*T$58))/(Fperm_SI_Woolf2021!$E$9:$E$93-T$58))*(T$58-Fperm_SI_Woolf2021!$E$9:$E$93)/10))),Fperm_SI_Woolf2021!$D$9:$D$93)*T$57+INTERCEPT(Fperm_SI_Woolf2021!$F$9:$F$93*EXP(-Fperm_SI_Woolf2021!$I$9:$I$93*$C137*IF(T$58=Fperm_SI_Woolf2021!$E$9:$E$93,1,EXP(LN((1.1*(Fperm_SI_Woolf2021!$E$9:$E$93-T$58)-63.1579*EXP(-0.19*Fperm_SI_Woolf2021!$E$9:$E$93)+63.1579*EXP(-0.19*T$58))/(Fperm_SI_Woolf2021!$E$9:$E$93-T$58))*(T$58-Fperm_SI_Woolf2021!$E$9:$E$93)/10))) + Fperm_SI_Woolf2021!$G$9:$G$93*EXP(-Fperm_SI_Woolf2021!$J$9:$J$93*$C137*IF(T$58=Fperm_SI_Woolf2021!$E$9:$E$93,1,EXP(LN((1.1*(Fperm_SI_Woolf2021!$E$9:$E$93-T$58)-63.1579*EXP(-0.19*Fperm_SI_Woolf2021!$E$9:$E$93)+63.1579*EXP(-0.19*T$58))/(Fperm_SI_Woolf2021!$E$9:$E$93-T$58))*(T$58-Fperm_SI_Woolf2021!$E$9:$E$93)/10))) + Fperm_SI_Woolf2021!$H$9:$H$93*EXP(-Fperm_SI_Woolf2021!$K$9:$K$93*$C137*IF(T$58=Fperm_SI_Woolf2021!$E$9:$E$93,1,EXP(LN((1.1*(Fperm_SI_Woolf2021!$E$9:$E$93-T$58)-63.1579*EXP(-0.19*Fperm_SI_Woolf2021!$E$9:$E$93)+63.1579*EXP(-0.19*T$58))/(Fperm_SI_Woolf2021!$E$9:$E$93-T$58))*(T$58-Fperm_SI_Woolf2021!$E$9:$E$93)/10))),Fperm_SI_Woolf2021!$D$9:$D$93))</f>
        <v>0.52609186149304543</v>
      </c>
      <c r="U137" s="51" cm="1">
        <f t="array" ref="U137">MIN(1,SLOPE(Fperm_SI_Woolf2021!$F$9:$F$93*EXP(-Fperm_SI_Woolf2021!$I$9:$I$93*$C137*IF(U$58=Fperm_SI_Woolf2021!$E$9:$E$93,1,EXP(LN((1.1*(Fperm_SI_Woolf2021!$E$9:$E$93-U$58)-63.1579*EXP(-0.19*Fperm_SI_Woolf2021!$E$9:$E$93)+63.1579*EXP(-0.19*U$58))/(Fperm_SI_Woolf2021!$E$9:$E$93-U$58))*(U$58-Fperm_SI_Woolf2021!$E$9:$E$93)/10))) + Fperm_SI_Woolf2021!$G$9:$G$93*EXP(-Fperm_SI_Woolf2021!$J$9:$J$93*$C137*IF(U$58=Fperm_SI_Woolf2021!$E$9:$E$93,1,EXP(LN((1.1*(Fperm_SI_Woolf2021!$E$9:$E$93-U$58)-63.1579*EXP(-0.19*Fperm_SI_Woolf2021!$E$9:$E$93)+63.1579*EXP(-0.19*U$58))/(Fperm_SI_Woolf2021!$E$9:$E$93-U$58))*(U$58-Fperm_SI_Woolf2021!$E$9:$E$93)/10))) + Fperm_SI_Woolf2021!$H$9:$H$93*EXP(-Fperm_SI_Woolf2021!$K$9:$K$93*$C137*IF(U$58=Fperm_SI_Woolf2021!$E$9:$E$93,1,EXP(LN((1.1*(Fperm_SI_Woolf2021!$E$9:$E$93-U$58)-63.1579*EXP(-0.19*Fperm_SI_Woolf2021!$E$9:$E$93)+63.1579*EXP(-0.19*U$58))/(Fperm_SI_Woolf2021!$E$9:$E$93-U$58))*(U$58-Fperm_SI_Woolf2021!$E$9:$E$93)/10))),Fperm_SI_Woolf2021!$D$9:$D$93)*U$57+INTERCEPT(Fperm_SI_Woolf2021!$F$9:$F$93*EXP(-Fperm_SI_Woolf2021!$I$9:$I$93*$C137*IF(U$58=Fperm_SI_Woolf2021!$E$9:$E$93,1,EXP(LN((1.1*(Fperm_SI_Woolf2021!$E$9:$E$93-U$58)-63.1579*EXP(-0.19*Fperm_SI_Woolf2021!$E$9:$E$93)+63.1579*EXP(-0.19*U$58))/(Fperm_SI_Woolf2021!$E$9:$E$93-U$58))*(U$58-Fperm_SI_Woolf2021!$E$9:$E$93)/10))) + Fperm_SI_Woolf2021!$G$9:$G$93*EXP(-Fperm_SI_Woolf2021!$J$9:$J$93*$C137*IF(U$58=Fperm_SI_Woolf2021!$E$9:$E$93,1,EXP(LN((1.1*(Fperm_SI_Woolf2021!$E$9:$E$93-U$58)-63.1579*EXP(-0.19*Fperm_SI_Woolf2021!$E$9:$E$93)+63.1579*EXP(-0.19*U$58))/(Fperm_SI_Woolf2021!$E$9:$E$93-U$58))*(U$58-Fperm_SI_Woolf2021!$E$9:$E$93)/10))) + Fperm_SI_Woolf2021!$H$9:$H$93*EXP(-Fperm_SI_Woolf2021!$K$9:$K$93*$C137*IF(U$58=Fperm_SI_Woolf2021!$E$9:$E$93,1,EXP(LN((1.1*(Fperm_SI_Woolf2021!$E$9:$E$93-U$58)-63.1579*EXP(-0.19*Fperm_SI_Woolf2021!$E$9:$E$93)+63.1579*EXP(-0.19*U$58))/(Fperm_SI_Woolf2021!$E$9:$E$93-U$58))*(U$58-Fperm_SI_Woolf2021!$E$9:$E$93)/10))),Fperm_SI_Woolf2021!$D$9:$D$93))</f>
        <v>0.50123209800416246</v>
      </c>
      <c r="V137" s="51" cm="1">
        <f t="array" ref="V137">MIN(1,SLOPE(Fperm_SI_Woolf2021!$F$9:$F$93*EXP(-Fperm_SI_Woolf2021!$I$9:$I$93*$C137*IF(V$58=Fperm_SI_Woolf2021!$E$9:$E$93,1,EXP(LN((1.1*(Fperm_SI_Woolf2021!$E$9:$E$93-V$58)-63.1579*EXP(-0.19*Fperm_SI_Woolf2021!$E$9:$E$93)+63.1579*EXP(-0.19*V$58))/(Fperm_SI_Woolf2021!$E$9:$E$93-V$58))*(V$58-Fperm_SI_Woolf2021!$E$9:$E$93)/10))) + Fperm_SI_Woolf2021!$G$9:$G$93*EXP(-Fperm_SI_Woolf2021!$J$9:$J$93*$C137*IF(V$58=Fperm_SI_Woolf2021!$E$9:$E$93,1,EXP(LN((1.1*(Fperm_SI_Woolf2021!$E$9:$E$93-V$58)-63.1579*EXP(-0.19*Fperm_SI_Woolf2021!$E$9:$E$93)+63.1579*EXP(-0.19*V$58))/(Fperm_SI_Woolf2021!$E$9:$E$93-V$58))*(V$58-Fperm_SI_Woolf2021!$E$9:$E$93)/10))) + Fperm_SI_Woolf2021!$H$9:$H$93*EXP(-Fperm_SI_Woolf2021!$K$9:$K$93*$C137*IF(V$58=Fperm_SI_Woolf2021!$E$9:$E$93,1,EXP(LN((1.1*(Fperm_SI_Woolf2021!$E$9:$E$93-V$58)-63.1579*EXP(-0.19*Fperm_SI_Woolf2021!$E$9:$E$93)+63.1579*EXP(-0.19*V$58))/(Fperm_SI_Woolf2021!$E$9:$E$93-V$58))*(V$58-Fperm_SI_Woolf2021!$E$9:$E$93)/10))),Fperm_SI_Woolf2021!$D$9:$D$93)*V$57+INTERCEPT(Fperm_SI_Woolf2021!$F$9:$F$93*EXP(-Fperm_SI_Woolf2021!$I$9:$I$93*$C137*IF(V$58=Fperm_SI_Woolf2021!$E$9:$E$93,1,EXP(LN((1.1*(Fperm_SI_Woolf2021!$E$9:$E$93-V$58)-63.1579*EXP(-0.19*Fperm_SI_Woolf2021!$E$9:$E$93)+63.1579*EXP(-0.19*V$58))/(Fperm_SI_Woolf2021!$E$9:$E$93-V$58))*(V$58-Fperm_SI_Woolf2021!$E$9:$E$93)/10))) + Fperm_SI_Woolf2021!$G$9:$G$93*EXP(-Fperm_SI_Woolf2021!$J$9:$J$93*$C137*IF(V$58=Fperm_SI_Woolf2021!$E$9:$E$93,1,EXP(LN((1.1*(Fperm_SI_Woolf2021!$E$9:$E$93-V$58)-63.1579*EXP(-0.19*Fperm_SI_Woolf2021!$E$9:$E$93)+63.1579*EXP(-0.19*V$58))/(Fperm_SI_Woolf2021!$E$9:$E$93-V$58))*(V$58-Fperm_SI_Woolf2021!$E$9:$E$93)/10))) + Fperm_SI_Woolf2021!$H$9:$H$93*EXP(-Fperm_SI_Woolf2021!$K$9:$K$93*$C137*IF(V$58=Fperm_SI_Woolf2021!$E$9:$E$93,1,EXP(LN((1.1*(Fperm_SI_Woolf2021!$E$9:$E$93-V$58)-63.1579*EXP(-0.19*Fperm_SI_Woolf2021!$E$9:$E$93)+63.1579*EXP(-0.19*V$58))/(Fperm_SI_Woolf2021!$E$9:$E$93-V$58))*(V$58-Fperm_SI_Woolf2021!$E$9:$E$93)/10))),Fperm_SI_Woolf2021!$D$9:$D$93))</f>
        <v>0.47637233451527961</v>
      </c>
      <c r="W137" s="51" cm="1">
        <f t="array" ref="W137">MIN(1,SLOPE(Fperm_SI_Woolf2021!$F$9:$F$93*EXP(-Fperm_SI_Woolf2021!$I$9:$I$93*$C137*IF(W$58=Fperm_SI_Woolf2021!$E$9:$E$93,1,EXP(LN((1.1*(Fperm_SI_Woolf2021!$E$9:$E$93-W$58)-63.1579*EXP(-0.19*Fperm_SI_Woolf2021!$E$9:$E$93)+63.1579*EXP(-0.19*W$58))/(Fperm_SI_Woolf2021!$E$9:$E$93-W$58))*(W$58-Fperm_SI_Woolf2021!$E$9:$E$93)/10))) + Fperm_SI_Woolf2021!$G$9:$G$93*EXP(-Fperm_SI_Woolf2021!$J$9:$J$93*$C137*IF(W$58=Fperm_SI_Woolf2021!$E$9:$E$93,1,EXP(LN((1.1*(Fperm_SI_Woolf2021!$E$9:$E$93-W$58)-63.1579*EXP(-0.19*Fperm_SI_Woolf2021!$E$9:$E$93)+63.1579*EXP(-0.19*W$58))/(Fperm_SI_Woolf2021!$E$9:$E$93-W$58))*(W$58-Fperm_SI_Woolf2021!$E$9:$E$93)/10))) + Fperm_SI_Woolf2021!$H$9:$H$93*EXP(-Fperm_SI_Woolf2021!$K$9:$K$93*$C137*IF(W$58=Fperm_SI_Woolf2021!$E$9:$E$93,1,EXP(LN((1.1*(Fperm_SI_Woolf2021!$E$9:$E$93-W$58)-63.1579*EXP(-0.19*Fperm_SI_Woolf2021!$E$9:$E$93)+63.1579*EXP(-0.19*W$58))/(Fperm_SI_Woolf2021!$E$9:$E$93-W$58))*(W$58-Fperm_SI_Woolf2021!$E$9:$E$93)/10))),Fperm_SI_Woolf2021!$D$9:$D$93)*W$57+INTERCEPT(Fperm_SI_Woolf2021!$F$9:$F$93*EXP(-Fperm_SI_Woolf2021!$I$9:$I$93*$C137*IF(W$58=Fperm_SI_Woolf2021!$E$9:$E$93,1,EXP(LN((1.1*(Fperm_SI_Woolf2021!$E$9:$E$93-W$58)-63.1579*EXP(-0.19*Fperm_SI_Woolf2021!$E$9:$E$93)+63.1579*EXP(-0.19*W$58))/(Fperm_SI_Woolf2021!$E$9:$E$93-W$58))*(W$58-Fperm_SI_Woolf2021!$E$9:$E$93)/10))) + Fperm_SI_Woolf2021!$G$9:$G$93*EXP(-Fperm_SI_Woolf2021!$J$9:$J$93*$C137*IF(W$58=Fperm_SI_Woolf2021!$E$9:$E$93,1,EXP(LN((1.1*(Fperm_SI_Woolf2021!$E$9:$E$93-W$58)-63.1579*EXP(-0.19*Fperm_SI_Woolf2021!$E$9:$E$93)+63.1579*EXP(-0.19*W$58))/(Fperm_SI_Woolf2021!$E$9:$E$93-W$58))*(W$58-Fperm_SI_Woolf2021!$E$9:$E$93)/10))) + Fperm_SI_Woolf2021!$H$9:$H$93*EXP(-Fperm_SI_Woolf2021!$K$9:$K$93*$C137*IF(W$58=Fperm_SI_Woolf2021!$E$9:$E$93,1,EXP(LN((1.1*(Fperm_SI_Woolf2021!$E$9:$E$93-W$58)-63.1579*EXP(-0.19*Fperm_SI_Woolf2021!$E$9:$E$93)+63.1579*EXP(-0.19*W$58))/(Fperm_SI_Woolf2021!$E$9:$E$93-W$58))*(W$58-Fperm_SI_Woolf2021!$E$9:$E$93)/10))),Fperm_SI_Woolf2021!$D$9:$D$93))</f>
        <v>0.45151257102639675</v>
      </c>
      <c r="X137" s="51" cm="1">
        <f t="array" ref="X137">MIN(1,SLOPE(Fperm_SI_Woolf2021!$F$9:$F$93*EXP(-Fperm_SI_Woolf2021!$I$9:$I$93*$C137*IF(X$58=Fperm_SI_Woolf2021!$E$9:$E$93,1,EXP(LN((1.1*(Fperm_SI_Woolf2021!$E$9:$E$93-X$58)-63.1579*EXP(-0.19*Fperm_SI_Woolf2021!$E$9:$E$93)+63.1579*EXP(-0.19*X$58))/(Fperm_SI_Woolf2021!$E$9:$E$93-X$58))*(X$58-Fperm_SI_Woolf2021!$E$9:$E$93)/10))) + Fperm_SI_Woolf2021!$G$9:$G$93*EXP(-Fperm_SI_Woolf2021!$J$9:$J$93*$C137*IF(X$58=Fperm_SI_Woolf2021!$E$9:$E$93,1,EXP(LN((1.1*(Fperm_SI_Woolf2021!$E$9:$E$93-X$58)-63.1579*EXP(-0.19*Fperm_SI_Woolf2021!$E$9:$E$93)+63.1579*EXP(-0.19*X$58))/(Fperm_SI_Woolf2021!$E$9:$E$93-X$58))*(X$58-Fperm_SI_Woolf2021!$E$9:$E$93)/10))) + Fperm_SI_Woolf2021!$H$9:$H$93*EXP(-Fperm_SI_Woolf2021!$K$9:$K$93*$C137*IF(X$58=Fperm_SI_Woolf2021!$E$9:$E$93,1,EXP(LN((1.1*(Fperm_SI_Woolf2021!$E$9:$E$93-X$58)-63.1579*EXP(-0.19*Fperm_SI_Woolf2021!$E$9:$E$93)+63.1579*EXP(-0.19*X$58))/(Fperm_SI_Woolf2021!$E$9:$E$93-X$58))*(X$58-Fperm_SI_Woolf2021!$E$9:$E$93)/10))),Fperm_SI_Woolf2021!$D$9:$D$93)*X$57+INTERCEPT(Fperm_SI_Woolf2021!$F$9:$F$93*EXP(-Fperm_SI_Woolf2021!$I$9:$I$93*$C137*IF(X$58=Fperm_SI_Woolf2021!$E$9:$E$93,1,EXP(LN((1.1*(Fperm_SI_Woolf2021!$E$9:$E$93-X$58)-63.1579*EXP(-0.19*Fperm_SI_Woolf2021!$E$9:$E$93)+63.1579*EXP(-0.19*X$58))/(Fperm_SI_Woolf2021!$E$9:$E$93-X$58))*(X$58-Fperm_SI_Woolf2021!$E$9:$E$93)/10))) + Fperm_SI_Woolf2021!$G$9:$G$93*EXP(-Fperm_SI_Woolf2021!$J$9:$J$93*$C137*IF(X$58=Fperm_SI_Woolf2021!$E$9:$E$93,1,EXP(LN((1.1*(Fperm_SI_Woolf2021!$E$9:$E$93-X$58)-63.1579*EXP(-0.19*Fperm_SI_Woolf2021!$E$9:$E$93)+63.1579*EXP(-0.19*X$58))/(Fperm_SI_Woolf2021!$E$9:$E$93-X$58))*(X$58-Fperm_SI_Woolf2021!$E$9:$E$93)/10))) + Fperm_SI_Woolf2021!$H$9:$H$93*EXP(-Fperm_SI_Woolf2021!$K$9:$K$93*$C137*IF(X$58=Fperm_SI_Woolf2021!$E$9:$E$93,1,EXP(LN((1.1*(Fperm_SI_Woolf2021!$E$9:$E$93-X$58)-63.1579*EXP(-0.19*Fperm_SI_Woolf2021!$E$9:$E$93)+63.1579*EXP(-0.19*X$58))/(Fperm_SI_Woolf2021!$E$9:$E$93-X$58))*(X$58-Fperm_SI_Woolf2021!$E$9:$E$93)/10))),Fperm_SI_Woolf2021!$D$9:$D$93))</f>
        <v>0.42665280753751389</v>
      </c>
      <c r="Y137" s="51" cm="1">
        <f t="array" ref="Y137">MIN(1,SLOPE(Fperm_SI_Woolf2021!$F$9:$F$93*EXP(-Fperm_SI_Woolf2021!$I$9:$I$93*$C137*IF(Y$58=Fperm_SI_Woolf2021!$E$9:$E$93,1,EXP(LN((1.1*(Fperm_SI_Woolf2021!$E$9:$E$93-Y$58)-63.1579*EXP(-0.19*Fperm_SI_Woolf2021!$E$9:$E$93)+63.1579*EXP(-0.19*Y$58))/(Fperm_SI_Woolf2021!$E$9:$E$93-Y$58))*(Y$58-Fperm_SI_Woolf2021!$E$9:$E$93)/10))) + Fperm_SI_Woolf2021!$G$9:$G$93*EXP(-Fperm_SI_Woolf2021!$J$9:$J$93*$C137*IF(Y$58=Fperm_SI_Woolf2021!$E$9:$E$93,1,EXP(LN((1.1*(Fperm_SI_Woolf2021!$E$9:$E$93-Y$58)-63.1579*EXP(-0.19*Fperm_SI_Woolf2021!$E$9:$E$93)+63.1579*EXP(-0.19*Y$58))/(Fperm_SI_Woolf2021!$E$9:$E$93-Y$58))*(Y$58-Fperm_SI_Woolf2021!$E$9:$E$93)/10))) + Fperm_SI_Woolf2021!$H$9:$H$93*EXP(-Fperm_SI_Woolf2021!$K$9:$K$93*$C137*IF(Y$58=Fperm_SI_Woolf2021!$E$9:$E$93,1,EXP(LN((1.1*(Fperm_SI_Woolf2021!$E$9:$E$93-Y$58)-63.1579*EXP(-0.19*Fperm_SI_Woolf2021!$E$9:$E$93)+63.1579*EXP(-0.19*Y$58))/(Fperm_SI_Woolf2021!$E$9:$E$93-Y$58))*(Y$58-Fperm_SI_Woolf2021!$E$9:$E$93)/10))),Fperm_SI_Woolf2021!$D$9:$D$93)*Y$57+INTERCEPT(Fperm_SI_Woolf2021!$F$9:$F$93*EXP(-Fperm_SI_Woolf2021!$I$9:$I$93*$C137*IF(Y$58=Fperm_SI_Woolf2021!$E$9:$E$93,1,EXP(LN((1.1*(Fperm_SI_Woolf2021!$E$9:$E$93-Y$58)-63.1579*EXP(-0.19*Fperm_SI_Woolf2021!$E$9:$E$93)+63.1579*EXP(-0.19*Y$58))/(Fperm_SI_Woolf2021!$E$9:$E$93-Y$58))*(Y$58-Fperm_SI_Woolf2021!$E$9:$E$93)/10))) + Fperm_SI_Woolf2021!$G$9:$G$93*EXP(-Fperm_SI_Woolf2021!$J$9:$J$93*$C137*IF(Y$58=Fperm_SI_Woolf2021!$E$9:$E$93,1,EXP(LN((1.1*(Fperm_SI_Woolf2021!$E$9:$E$93-Y$58)-63.1579*EXP(-0.19*Fperm_SI_Woolf2021!$E$9:$E$93)+63.1579*EXP(-0.19*Y$58))/(Fperm_SI_Woolf2021!$E$9:$E$93-Y$58))*(Y$58-Fperm_SI_Woolf2021!$E$9:$E$93)/10))) + Fperm_SI_Woolf2021!$H$9:$H$93*EXP(-Fperm_SI_Woolf2021!$K$9:$K$93*$C137*IF(Y$58=Fperm_SI_Woolf2021!$E$9:$E$93,1,EXP(LN((1.1*(Fperm_SI_Woolf2021!$E$9:$E$93-Y$58)-63.1579*EXP(-0.19*Fperm_SI_Woolf2021!$E$9:$E$93)+63.1579*EXP(-0.19*Y$58))/(Fperm_SI_Woolf2021!$E$9:$E$93-Y$58))*(Y$58-Fperm_SI_Woolf2021!$E$9:$E$93)/10))),Fperm_SI_Woolf2021!$D$9:$D$93))</f>
        <v>0.40179304404863098</v>
      </c>
      <c r="Z137" s="51" cm="1">
        <f t="array" ref="Z137">MIN(1,SLOPE(Fperm_SI_Woolf2021!$F$9:$F$93*EXP(-Fperm_SI_Woolf2021!$I$9:$I$93*$C137*IF(Z$58=Fperm_SI_Woolf2021!$E$9:$E$93,1,EXP(LN((1.1*(Fperm_SI_Woolf2021!$E$9:$E$93-Z$58)-63.1579*EXP(-0.19*Fperm_SI_Woolf2021!$E$9:$E$93)+63.1579*EXP(-0.19*Z$58))/(Fperm_SI_Woolf2021!$E$9:$E$93-Z$58))*(Z$58-Fperm_SI_Woolf2021!$E$9:$E$93)/10))) + Fperm_SI_Woolf2021!$G$9:$G$93*EXP(-Fperm_SI_Woolf2021!$J$9:$J$93*$C137*IF(Z$58=Fperm_SI_Woolf2021!$E$9:$E$93,1,EXP(LN((1.1*(Fperm_SI_Woolf2021!$E$9:$E$93-Z$58)-63.1579*EXP(-0.19*Fperm_SI_Woolf2021!$E$9:$E$93)+63.1579*EXP(-0.19*Z$58))/(Fperm_SI_Woolf2021!$E$9:$E$93-Z$58))*(Z$58-Fperm_SI_Woolf2021!$E$9:$E$93)/10))) + Fperm_SI_Woolf2021!$H$9:$H$93*EXP(-Fperm_SI_Woolf2021!$K$9:$K$93*$C137*IF(Z$58=Fperm_SI_Woolf2021!$E$9:$E$93,1,EXP(LN((1.1*(Fperm_SI_Woolf2021!$E$9:$E$93-Z$58)-63.1579*EXP(-0.19*Fperm_SI_Woolf2021!$E$9:$E$93)+63.1579*EXP(-0.19*Z$58))/(Fperm_SI_Woolf2021!$E$9:$E$93-Z$58))*(Z$58-Fperm_SI_Woolf2021!$E$9:$E$93)/10))),Fperm_SI_Woolf2021!$D$9:$D$93)*Z$57+INTERCEPT(Fperm_SI_Woolf2021!$F$9:$F$93*EXP(-Fperm_SI_Woolf2021!$I$9:$I$93*$C137*IF(Z$58=Fperm_SI_Woolf2021!$E$9:$E$93,1,EXP(LN((1.1*(Fperm_SI_Woolf2021!$E$9:$E$93-Z$58)-63.1579*EXP(-0.19*Fperm_SI_Woolf2021!$E$9:$E$93)+63.1579*EXP(-0.19*Z$58))/(Fperm_SI_Woolf2021!$E$9:$E$93-Z$58))*(Z$58-Fperm_SI_Woolf2021!$E$9:$E$93)/10))) + Fperm_SI_Woolf2021!$G$9:$G$93*EXP(-Fperm_SI_Woolf2021!$J$9:$J$93*$C137*IF(Z$58=Fperm_SI_Woolf2021!$E$9:$E$93,1,EXP(LN((1.1*(Fperm_SI_Woolf2021!$E$9:$E$93-Z$58)-63.1579*EXP(-0.19*Fperm_SI_Woolf2021!$E$9:$E$93)+63.1579*EXP(-0.19*Z$58))/(Fperm_SI_Woolf2021!$E$9:$E$93-Z$58))*(Z$58-Fperm_SI_Woolf2021!$E$9:$E$93)/10))) + Fperm_SI_Woolf2021!$H$9:$H$93*EXP(-Fperm_SI_Woolf2021!$K$9:$K$93*$C137*IF(Z$58=Fperm_SI_Woolf2021!$E$9:$E$93,1,EXP(LN((1.1*(Fperm_SI_Woolf2021!$E$9:$E$93-Z$58)-63.1579*EXP(-0.19*Fperm_SI_Woolf2021!$E$9:$E$93)+63.1579*EXP(-0.19*Z$58))/(Fperm_SI_Woolf2021!$E$9:$E$93-Z$58))*(Z$58-Fperm_SI_Woolf2021!$E$9:$E$93)/10))),Fperm_SI_Woolf2021!$D$9:$D$93))</f>
        <v>0.37693328055974806</v>
      </c>
      <c r="AA137" s="51" cm="1">
        <f t="array" ref="AA137">MIN(1,SLOPE(Fperm_SI_Woolf2021!$F$9:$F$93*EXP(-Fperm_SI_Woolf2021!$I$9:$I$93*$C137*IF(AA$58=Fperm_SI_Woolf2021!$E$9:$E$93,1,EXP(LN((1.1*(Fperm_SI_Woolf2021!$E$9:$E$93-AA$58)-63.1579*EXP(-0.19*Fperm_SI_Woolf2021!$E$9:$E$93)+63.1579*EXP(-0.19*AA$58))/(Fperm_SI_Woolf2021!$E$9:$E$93-AA$58))*(AA$58-Fperm_SI_Woolf2021!$E$9:$E$93)/10))) + Fperm_SI_Woolf2021!$G$9:$G$93*EXP(-Fperm_SI_Woolf2021!$J$9:$J$93*$C137*IF(AA$58=Fperm_SI_Woolf2021!$E$9:$E$93,1,EXP(LN((1.1*(Fperm_SI_Woolf2021!$E$9:$E$93-AA$58)-63.1579*EXP(-0.19*Fperm_SI_Woolf2021!$E$9:$E$93)+63.1579*EXP(-0.19*AA$58))/(Fperm_SI_Woolf2021!$E$9:$E$93-AA$58))*(AA$58-Fperm_SI_Woolf2021!$E$9:$E$93)/10))) + Fperm_SI_Woolf2021!$H$9:$H$93*EXP(-Fperm_SI_Woolf2021!$K$9:$K$93*$C137*IF(AA$58=Fperm_SI_Woolf2021!$E$9:$E$93,1,EXP(LN((1.1*(Fperm_SI_Woolf2021!$E$9:$E$93-AA$58)-63.1579*EXP(-0.19*Fperm_SI_Woolf2021!$E$9:$E$93)+63.1579*EXP(-0.19*AA$58))/(Fperm_SI_Woolf2021!$E$9:$E$93-AA$58))*(AA$58-Fperm_SI_Woolf2021!$E$9:$E$93)/10))),Fperm_SI_Woolf2021!$D$9:$D$93)*AA$57+INTERCEPT(Fperm_SI_Woolf2021!$F$9:$F$93*EXP(-Fperm_SI_Woolf2021!$I$9:$I$93*$C137*IF(AA$58=Fperm_SI_Woolf2021!$E$9:$E$93,1,EXP(LN((1.1*(Fperm_SI_Woolf2021!$E$9:$E$93-AA$58)-63.1579*EXP(-0.19*Fperm_SI_Woolf2021!$E$9:$E$93)+63.1579*EXP(-0.19*AA$58))/(Fperm_SI_Woolf2021!$E$9:$E$93-AA$58))*(AA$58-Fperm_SI_Woolf2021!$E$9:$E$93)/10))) + Fperm_SI_Woolf2021!$G$9:$G$93*EXP(-Fperm_SI_Woolf2021!$J$9:$J$93*$C137*IF(AA$58=Fperm_SI_Woolf2021!$E$9:$E$93,1,EXP(LN((1.1*(Fperm_SI_Woolf2021!$E$9:$E$93-AA$58)-63.1579*EXP(-0.19*Fperm_SI_Woolf2021!$E$9:$E$93)+63.1579*EXP(-0.19*AA$58))/(Fperm_SI_Woolf2021!$E$9:$E$93-AA$58))*(AA$58-Fperm_SI_Woolf2021!$E$9:$E$93)/10))) + Fperm_SI_Woolf2021!$H$9:$H$93*EXP(-Fperm_SI_Woolf2021!$K$9:$K$93*$C137*IF(AA$58=Fperm_SI_Woolf2021!$E$9:$E$93,1,EXP(LN((1.1*(Fperm_SI_Woolf2021!$E$9:$E$93-AA$58)-63.1579*EXP(-0.19*Fperm_SI_Woolf2021!$E$9:$E$93)+63.1579*EXP(-0.19*AA$58))/(Fperm_SI_Woolf2021!$E$9:$E$93-AA$58))*(AA$58-Fperm_SI_Woolf2021!$E$9:$E$93)/10))),Fperm_SI_Woolf2021!$D$9:$D$93))</f>
        <v>0.35207351707086521</v>
      </c>
      <c r="AB137" s="51" cm="1">
        <f t="array" ref="AB137">MIN(1,SLOPE(Fperm_SI_Woolf2021!$F$9:$F$93*EXP(-Fperm_SI_Woolf2021!$I$9:$I$93*$C137*IF(AB$58=Fperm_SI_Woolf2021!$E$9:$E$93,1,EXP(LN((1.1*(Fperm_SI_Woolf2021!$E$9:$E$93-AB$58)-63.1579*EXP(-0.19*Fperm_SI_Woolf2021!$E$9:$E$93)+63.1579*EXP(-0.19*AB$58))/(Fperm_SI_Woolf2021!$E$9:$E$93-AB$58))*(AB$58-Fperm_SI_Woolf2021!$E$9:$E$93)/10))) + Fperm_SI_Woolf2021!$G$9:$G$93*EXP(-Fperm_SI_Woolf2021!$J$9:$J$93*$C137*IF(AB$58=Fperm_SI_Woolf2021!$E$9:$E$93,1,EXP(LN((1.1*(Fperm_SI_Woolf2021!$E$9:$E$93-AB$58)-63.1579*EXP(-0.19*Fperm_SI_Woolf2021!$E$9:$E$93)+63.1579*EXP(-0.19*AB$58))/(Fperm_SI_Woolf2021!$E$9:$E$93-AB$58))*(AB$58-Fperm_SI_Woolf2021!$E$9:$E$93)/10))) + Fperm_SI_Woolf2021!$H$9:$H$93*EXP(-Fperm_SI_Woolf2021!$K$9:$K$93*$C137*IF(AB$58=Fperm_SI_Woolf2021!$E$9:$E$93,1,EXP(LN((1.1*(Fperm_SI_Woolf2021!$E$9:$E$93-AB$58)-63.1579*EXP(-0.19*Fperm_SI_Woolf2021!$E$9:$E$93)+63.1579*EXP(-0.19*AB$58))/(Fperm_SI_Woolf2021!$E$9:$E$93-AB$58))*(AB$58-Fperm_SI_Woolf2021!$E$9:$E$93)/10))),Fperm_SI_Woolf2021!$D$9:$D$93)*AB$57+INTERCEPT(Fperm_SI_Woolf2021!$F$9:$F$93*EXP(-Fperm_SI_Woolf2021!$I$9:$I$93*$C137*IF(AB$58=Fperm_SI_Woolf2021!$E$9:$E$93,1,EXP(LN((1.1*(Fperm_SI_Woolf2021!$E$9:$E$93-AB$58)-63.1579*EXP(-0.19*Fperm_SI_Woolf2021!$E$9:$E$93)+63.1579*EXP(-0.19*AB$58))/(Fperm_SI_Woolf2021!$E$9:$E$93-AB$58))*(AB$58-Fperm_SI_Woolf2021!$E$9:$E$93)/10))) + Fperm_SI_Woolf2021!$G$9:$G$93*EXP(-Fperm_SI_Woolf2021!$J$9:$J$93*$C137*IF(AB$58=Fperm_SI_Woolf2021!$E$9:$E$93,1,EXP(LN((1.1*(Fperm_SI_Woolf2021!$E$9:$E$93-AB$58)-63.1579*EXP(-0.19*Fperm_SI_Woolf2021!$E$9:$E$93)+63.1579*EXP(-0.19*AB$58))/(Fperm_SI_Woolf2021!$E$9:$E$93-AB$58))*(AB$58-Fperm_SI_Woolf2021!$E$9:$E$93)/10))) + Fperm_SI_Woolf2021!$H$9:$H$93*EXP(-Fperm_SI_Woolf2021!$K$9:$K$93*$C137*IF(AB$58=Fperm_SI_Woolf2021!$E$9:$E$93,1,EXP(LN((1.1*(Fperm_SI_Woolf2021!$E$9:$E$93-AB$58)-63.1579*EXP(-0.19*Fperm_SI_Woolf2021!$E$9:$E$93)+63.1579*EXP(-0.19*AB$58))/(Fperm_SI_Woolf2021!$E$9:$E$93-AB$58))*(AB$58-Fperm_SI_Woolf2021!$E$9:$E$93)/10))),Fperm_SI_Woolf2021!$D$9:$D$93))</f>
        <v>0.32721375358198235</v>
      </c>
      <c r="AC137" s="51" cm="1">
        <f t="array" ref="AC137">MIN(1,SLOPE(Fperm_SI_Woolf2021!$F$9:$F$93*EXP(-Fperm_SI_Woolf2021!$I$9:$I$93*$C137*IF(AC$58=Fperm_SI_Woolf2021!$E$9:$E$93,1,EXP(LN((1.1*(Fperm_SI_Woolf2021!$E$9:$E$93-AC$58)-63.1579*EXP(-0.19*Fperm_SI_Woolf2021!$E$9:$E$93)+63.1579*EXP(-0.19*AC$58))/(Fperm_SI_Woolf2021!$E$9:$E$93-AC$58))*(AC$58-Fperm_SI_Woolf2021!$E$9:$E$93)/10))) + Fperm_SI_Woolf2021!$G$9:$G$93*EXP(-Fperm_SI_Woolf2021!$J$9:$J$93*$C137*IF(AC$58=Fperm_SI_Woolf2021!$E$9:$E$93,1,EXP(LN((1.1*(Fperm_SI_Woolf2021!$E$9:$E$93-AC$58)-63.1579*EXP(-0.19*Fperm_SI_Woolf2021!$E$9:$E$93)+63.1579*EXP(-0.19*AC$58))/(Fperm_SI_Woolf2021!$E$9:$E$93-AC$58))*(AC$58-Fperm_SI_Woolf2021!$E$9:$E$93)/10))) + Fperm_SI_Woolf2021!$H$9:$H$93*EXP(-Fperm_SI_Woolf2021!$K$9:$K$93*$C137*IF(AC$58=Fperm_SI_Woolf2021!$E$9:$E$93,1,EXP(LN((1.1*(Fperm_SI_Woolf2021!$E$9:$E$93-AC$58)-63.1579*EXP(-0.19*Fperm_SI_Woolf2021!$E$9:$E$93)+63.1579*EXP(-0.19*AC$58))/(Fperm_SI_Woolf2021!$E$9:$E$93-AC$58))*(AC$58-Fperm_SI_Woolf2021!$E$9:$E$93)/10))),Fperm_SI_Woolf2021!$D$9:$D$93)*AC$57+INTERCEPT(Fperm_SI_Woolf2021!$F$9:$F$93*EXP(-Fperm_SI_Woolf2021!$I$9:$I$93*$C137*IF(AC$58=Fperm_SI_Woolf2021!$E$9:$E$93,1,EXP(LN((1.1*(Fperm_SI_Woolf2021!$E$9:$E$93-AC$58)-63.1579*EXP(-0.19*Fperm_SI_Woolf2021!$E$9:$E$93)+63.1579*EXP(-0.19*AC$58))/(Fperm_SI_Woolf2021!$E$9:$E$93-AC$58))*(AC$58-Fperm_SI_Woolf2021!$E$9:$E$93)/10))) + Fperm_SI_Woolf2021!$G$9:$G$93*EXP(-Fperm_SI_Woolf2021!$J$9:$J$93*$C137*IF(AC$58=Fperm_SI_Woolf2021!$E$9:$E$93,1,EXP(LN((1.1*(Fperm_SI_Woolf2021!$E$9:$E$93-AC$58)-63.1579*EXP(-0.19*Fperm_SI_Woolf2021!$E$9:$E$93)+63.1579*EXP(-0.19*AC$58))/(Fperm_SI_Woolf2021!$E$9:$E$93-AC$58))*(AC$58-Fperm_SI_Woolf2021!$E$9:$E$93)/10))) + Fperm_SI_Woolf2021!$H$9:$H$93*EXP(-Fperm_SI_Woolf2021!$K$9:$K$93*$C137*IF(AC$58=Fperm_SI_Woolf2021!$E$9:$E$93,1,EXP(LN((1.1*(Fperm_SI_Woolf2021!$E$9:$E$93-AC$58)-63.1579*EXP(-0.19*Fperm_SI_Woolf2021!$E$9:$E$93)+63.1579*EXP(-0.19*AC$58))/(Fperm_SI_Woolf2021!$E$9:$E$93-AC$58))*(AC$58-Fperm_SI_Woolf2021!$E$9:$E$93)/10))),Fperm_SI_Woolf2021!$D$9:$D$93))</f>
        <v>0.30235399009309949</v>
      </c>
      <c r="AD137" s="51" cm="1">
        <f t="array" ref="AD137">MIN(1,SLOPE(Fperm_SI_Woolf2021!$F$9:$F$93*EXP(-Fperm_SI_Woolf2021!$I$9:$I$93*$C137*IF(AD$58=Fperm_SI_Woolf2021!$E$9:$E$93,1,EXP(LN((1.1*(Fperm_SI_Woolf2021!$E$9:$E$93-AD$58)-63.1579*EXP(-0.19*Fperm_SI_Woolf2021!$E$9:$E$93)+63.1579*EXP(-0.19*AD$58))/(Fperm_SI_Woolf2021!$E$9:$E$93-AD$58))*(AD$58-Fperm_SI_Woolf2021!$E$9:$E$93)/10))) + Fperm_SI_Woolf2021!$G$9:$G$93*EXP(-Fperm_SI_Woolf2021!$J$9:$J$93*$C137*IF(AD$58=Fperm_SI_Woolf2021!$E$9:$E$93,1,EXP(LN((1.1*(Fperm_SI_Woolf2021!$E$9:$E$93-AD$58)-63.1579*EXP(-0.19*Fperm_SI_Woolf2021!$E$9:$E$93)+63.1579*EXP(-0.19*AD$58))/(Fperm_SI_Woolf2021!$E$9:$E$93-AD$58))*(AD$58-Fperm_SI_Woolf2021!$E$9:$E$93)/10))) + Fperm_SI_Woolf2021!$H$9:$H$93*EXP(-Fperm_SI_Woolf2021!$K$9:$K$93*$C137*IF(AD$58=Fperm_SI_Woolf2021!$E$9:$E$93,1,EXP(LN((1.1*(Fperm_SI_Woolf2021!$E$9:$E$93-AD$58)-63.1579*EXP(-0.19*Fperm_SI_Woolf2021!$E$9:$E$93)+63.1579*EXP(-0.19*AD$58))/(Fperm_SI_Woolf2021!$E$9:$E$93-AD$58))*(AD$58-Fperm_SI_Woolf2021!$E$9:$E$93)/10))),Fperm_SI_Woolf2021!$D$9:$D$93)*AD$57+INTERCEPT(Fperm_SI_Woolf2021!$F$9:$F$93*EXP(-Fperm_SI_Woolf2021!$I$9:$I$93*$C137*IF(AD$58=Fperm_SI_Woolf2021!$E$9:$E$93,1,EXP(LN((1.1*(Fperm_SI_Woolf2021!$E$9:$E$93-AD$58)-63.1579*EXP(-0.19*Fperm_SI_Woolf2021!$E$9:$E$93)+63.1579*EXP(-0.19*AD$58))/(Fperm_SI_Woolf2021!$E$9:$E$93-AD$58))*(AD$58-Fperm_SI_Woolf2021!$E$9:$E$93)/10))) + Fperm_SI_Woolf2021!$G$9:$G$93*EXP(-Fperm_SI_Woolf2021!$J$9:$J$93*$C137*IF(AD$58=Fperm_SI_Woolf2021!$E$9:$E$93,1,EXP(LN((1.1*(Fperm_SI_Woolf2021!$E$9:$E$93-AD$58)-63.1579*EXP(-0.19*Fperm_SI_Woolf2021!$E$9:$E$93)+63.1579*EXP(-0.19*AD$58))/(Fperm_SI_Woolf2021!$E$9:$E$93-AD$58))*(AD$58-Fperm_SI_Woolf2021!$E$9:$E$93)/10))) + Fperm_SI_Woolf2021!$H$9:$H$93*EXP(-Fperm_SI_Woolf2021!$K$9:$K$93*$C137*IF(AD$58=Fperm_SI_Woolf2021!$E$9:$E$93,1,EXP(LN((1.1*(Fperm_SI_Woolf2021!$E$9:$E$93-AD$58)-63.1579*EXP(-0.19*Fperm_SI_Woolf2021!$E$9:$E$93)+63.1579*EXP(-0.19*AD$58))/(Fperm_SI_Woolf2021!$E$9:$E$93-AD$58))*(AD$58-Fperm_SI_Woolf2021!$E$9:$E$93)/10))),Fperm_SI_Woolf2021!$D$9:$D$93))</f>
        <v>0.27749422660421658</v>
      </c>
      <c r="AE137" s="51" cm="1">
        <f t="array" ref="AE137">MIN(1,SLOPE(Fperm_SI_Woolf2021!$F$9:$F$93*EXP(-Fperm_SI_Woolf2021!$I$9:$I$93*$C137*IF(AE$58=Fperm_SI_Woolf2021!$E$9:$E$93,1,EXP(LN((1.1*(Fperm_SI_Woolf2021!$E$9:$E$93-AE$58)-63.1579*EXP(-0.19*Fperm_SI_Woolf2021!$E$9:$E$93)+63.1579*EXP(-0.19*AE$58))/(Fperm_SI_Woolf2021!$E$9:$E$93-AE$58))*(AE$58-Fperm_SI_Woolf2021!$E$9:$E$93)/10))) + Fperm_SI_Woolf2021!$G$9:$G$93*EXP(-Fperm_SI_Woolf2021!$J$9:$J$93*$C137*IF(AE$58=Fperm_SI_Woolf2021!$E$9:$E$93,1,EXP(LN((1.1*(Fperm_SI_Woolf2021!$E$9:$E$93-AE$58)-63.1579*EXP(-0.19*Fperm_SI_Woolf2021!$E$9:$E$93)+63.1579*EXP(-0.19*AE$58))/(Fperm_SI_Woolf2021!$E$9:$E$93-AE$58))*(AE$58-Fperm_SI_Woolf2021!$E$9:$E$93)/10))) + Fperm_SI_Woolf2021!$H$9:$H$93*EXP(-Fperm_SI_Woolf2021!$K$9:$K$93*$C137*IF(AE$58=Fperm_SI_Woolf2021!$E$9:$E$93,1,EXP(LN((1.1*(Fperm_SI_Woolf2021!$E$9:$E$93-AE$58)-63.1579*EXP(-0.19*Fperm_SI_Woolf2021!$E$9:$E$93)+63.1579*EXP(-0.19*AE$58))/(Fperm_SI_Woolf2021!$E$9:$E$93-AE$58))*(AE$58-Fperm_SI_Woolf2021!$E$9:$E$93)/10))),Fperm_SI_Woolf2021!$D$9:$D$93)*AE$57+INTERCEPT(Fperm_SI_Woolf2021!$F$9:$F$93*EXP(-Fperm_SI_Woolf2021!$I$9:$I$93*$C137*IF(AE$58=Fperm_SI_Woolf2021!$E$9:$E$93,1,EXP(LN((1.1*(Fperm_SI_Woolf2021!$E$9:$E$93-AE$58)-63.1579*EXP(-0.19*Fperm_SI_Woolf2021!$E$9:$E$93)+63.1579*EXP(-0.19*AE$58))/(Fperm_SI_Woolf2021!$E$9:$E$93-AE$58))*(AE$58-Fperm_SI_Woolf2021!$E$9:$E$93)/10))) + Fperm_SI_Woolf2021!$G$9:$G$93*EXP(-Fperm_SI_Woolf2021!$J$9:$J$93*$C137*IF(AE$58=Fperm_SI_Woolf2021!$E$9:$E$93,1,EXP(LN((1.1*(Fperm_SI_Woolf2021!$E$9:$E$93-AE$58)-63.1579*EXP(-0.19*Fperm_SI_Woolf2021!$E$9:$E$93)+63.1579*EXP(-0.19*AE$58))/(Fperm_SI_Woolf2021!$E$9:$E$93-AE$58))*(AE$58-Fperm_SI_Woolf2021!$E$9:$E$93)/10))) + Fperm_SI_Woolf2021!$H$9:$H$93*EXP(-Fperm_SI_Woolf2021!$K$9:$K$93*$C137*IF(AE$58=Fperm_SI_Woolf2021!$E$9:$E$93,1,EXP(LN((1.1*(Fperm_SI_Woolf2021!$E$9:$E$93-AE$58)-63.1579*EXP(-0.19*Fperm_SI_Woolf2021!$E$9:$E$93)+63.1579*EXP(-0.19*AE$58))/(Fperm_SI_Woolf2021!$E$9:$E$93-AE$58))*(AE$58-Fperm_SI_Woolf2021!$E$9:$E$93)/10))),Fperm_SI_Woolf2021!$D$9:$D$93))</f>
        <v>0.25263446311533366</v>
      </c>
      <c r="AF137" s="51" cm="1">
        <f t="array" ref="AF137">MIN(1,SLOPE(Fperm_SI_Woolf2021!$F$9:$F$93*EXP(-Fperm_SI_Woolf2021!$I$9:$I$93*$C137*IF(AF$58=Fperm_SI_Woolf2021!$E$9:$E$93,1,EXP(LN((1.1*(Fperm_SI_Woolf2021!$E$9:$E$93-AF$58)-63.1579*EXP(-0.19*Fperm_SI_Woolf2021!$E$9:$E$93)+63.1579*EXP(-0.19*AF$58))/(Fperm_SI_Woolf2021!$E$9:$E$93-AF$58))*(AF$58-Fperm_SI_Woolf2021!$E$9:$E$93)/10))) + Fperm_SI_Woolf2021!$G$9:$G$93*EXP(-Fperm_SI_Woolf2021!$J$9:$J$93*$C137*IF(AF$58=Fperm_SI_Woolf2021!$E$9:$E$93,1,EXP(LN((1.1*(Fperm_SI_Woolf2021!$E$9:$E$93-AF$58)-63.1579*EXP(-0.19*Fperm_SI_Woolf2021!$E$9:$E$93)+63.1579*EXP(-0.19*AF$58))/(Fperm_SI_Woolf2021!$E$9:$E$93-AF$58))*(AF$58-Fperm_SI_Woolf2021!$E$9:$E$93)/10))) + Fperm_SI_Woolf2021!$H$9:$H$93*EXP(-Fperm_SI_Woolf2021!$K$9:$K$93*$C137*IF(AF$58=Fperm_SI_Woolf2021!$E$9:$E$93,1,EXP(LN((1.1*(Fperm_SI_Woolf2021!$E$9:$E$93-AF$58)-63.1579*EXP(-0.19*Fperm_SI_Woolf2021!$E$9:$E$93)+63.1579*EXP(-0.19*AF$58))/(Fperm_SI_Woolf2021!$E$9:$E$93-AF$58))*(AF$58-Fperm_SI_Woolf2021!$E$9:$E$93)/10))),Fperm_SI_Woolf2021!$D$9:$D$93)*AF$57+INTERCEPT(Fperm_SI_Woolf2021!$F$9:$F$93*EXP(-Fperm_SI_Woolf2021!$I$9:$I$93*$C137*IF(AF$58=Fperm_SI_Woolf2021!$E$9:$E$93,1,EXP(LN((1.1*(Fperm_SI_Woolf2021!$E$9:$E$93-AF$58)-63.1579*EXP(-0.19*Fperm_SI_Woolf2021!$E$9:$E$93)+63.1579*EXP(-0.19*AF$58))/(Fperm_SI_Woolf2021!$E$9:$E$93-AF$58))*(AF$58-Fperm_SI_Woolf2021!$E$9:$E$93)/10))) + Fperm_SI_Woolf2021!$G$9:$G$93*EXP(-Fperm_SI_Woolf2021!$J$9:$J$93*$C137*IF(AF$58=Fperm_SI_Woolf2021!$E$9:$E$93,1,EXP(LN((1.1*(Fperm_SI_Woolf2021!$E$9:$E$93-AF$58)-63.1579*EXP(-0.19*Fperm_SI_Woolf2021!$E$9:$E$93)+63.1579*EXP(-0.19*AF$58))/(Fperm_SI_Woolf2021!$E$9:$E$93-AF$58))*(AF$58-Fperm_SI_Woolf2021!$E$9:$E$93)/10))) + Fperm_SI_Woolf2021!$H$9:$H$93*EXP(-Fperm_SI_Woolf2021!$K$9:$K$93*$C137*IF(AF$58=Fperm_SI_Woolf2021!$E$9:$E$93,1,EXP(LN((1.1*(Fperm_SI_Woolf2021!$E$9:$E$93-AF$58)-63.1579*EXP(-0.19*Fperm_SI_Woolf2021!$E$9:$E$93)+63.1579*EXP(-0.19*AF$58))/(Fperm_SI_Woolf2021!$E$9:$E$93-AF$58))*(AF$58-Fperm_SI_Woolf2021!$E$9:$E$93)/10))),Fperm_SI_Woolf2021!$D$9:$D$93))</f>
        <v>0.22777469962645075</v>
      </c>
      <c r="AG137" s="51" cm="1">
        <f t="array" ref="AG137">MIN(1,SLOPE(Fperm_SI_Woolf2021!$F$9:$F$93*EXP(-Fperm_SI_Woolf2021!$I$9:$I$93*$C137*IF(AG$58=Fperm_SI_Woolf2021!$E$9:$E$93,1,EXP(LN((1.1*(Fperm_SI_Woolf2021!$E$9:$E$93-AG$58)-63.1579*EXP(-0.19*Fperm_SI_Woolf2021!$E$9:$E$93)+63.1579*EXP(-0.19*AG$58))/(Fperm_SI_Woolf2021!$E$9:$E$93-AG$58))*(AG$58-Fperm_SI_Woolf2021!$E$9:$E$93)/10))) + Fperm_SI_Woolf2021!$G$9:$G$93*EXP(-Fperm_SI_Woolf2021!$J$9:$J$93*$C137*IF(AG$58=Fperm_SI_Woolf2021!$E$9:$E$93,1,EXP(LN((1.1*(Fperm_SI_Woolf2021!$E$9:$E$93-AG$58)-63.1579*EXP(-0.19*Fperm_SI_Woolf2021!$E$9:$E$93)+63.1579*EXP(-0.19*AG$58))/(Fperm_SI_Woolf2021!$E$9:$E$93-AG$58))*(AG$58-Fperm_SI_Woolf2021!$E$9:$E$93)/10))) + Fperm_SI_Woolf2021!$H$9:$H$93*EXP(-Fperm_SI_Woolf2021!$K$9:$K$93*$C137*IF(AG$58=Fperm_SI_Woolf2021!$E$9:$E$93,1,EXP(LN((1.1*(Fperm_SI_Woolf2021!$E$9:$E$93-AG$58)-63.1579*EXP(-0.19*Fperm_SI_Woolf2021!$E$9:$E$93)+63.1579*EXP(-0.19*AG$58))/(Fperm_SI_Woolf2021!$E$9:$E$93-AG$58))*(AG$58-Fperm_SI_Woolf2021!$E$9:$E$93)/10))),Fperm_SI_Woolf2021!$D$9:$D$93)*AG$57+INTERCEPT(Fperm_SI_Woolf2021!$F$9:$F$93*EXP(-Fperm_SI_Woolf2021!$I$9:$I$93*$C137*IF(AG$58=Fperm_SI_Woolf2021!$E$9:$E$93,1,EXP(LN((1.1*(Fperm_SI_Woolf2021!$E$9:$E$93-AG$58)-63.1579*EXP(-0.19*Fperm_SI_Woolf2021!$E$9:$E$93)+63.1579*EXP(-0.19*AG$58))/(Fperm_SI_Woolf2021!$E$9:$E$93-AG$58))*(AG$58-Fperm_SI_Woolf2021!$E$9:$E$93)/10))) + Fperm_SI_Woolf2021!$G$9:$G$93*EXP(-Fperm_SI_Woolf2021!$J$9:$J$93*$C137*IF(AG$58=Fperm_SI_Woolf2021!$E$9:$E$93,1,EXP(LN((1.1*(Fperm_SI_Woolf2021!$E$9:$E$93-AG$58)-63.1579*EXP(-0.19*Fperm_SI_Woolf2021!$E$9:$E$93)+63.1579*EXP(-0.19*AG$58))/(Fperm_SI_Woolf2021!$E$9:$E$93-AG$58))*(AG$58-Fperm_SI_Woolf2021!$E$9:$E$93)/10))) + Fperm_SI_Woolf2021!$H$9:$H$93*EXP(-Fperm_SI_Woolf2021!$K$9:$K$93*$C137*IF(AG$58=Fperm_SI_Woolf2021!$E$9:$E$93,1,EXP(LN((1.1*(Fperm_SI_Woolf2021!$E$9:$E$93-AG$58)-63.1579*EXP(-0.19*Fperm_SI_Woolf2021!$E$9:$E$93)+63.1579*EXP(-0.19*AG$58))/(Fperm_SI_Woolf2021!$E$9:$E$93-AG$58))*(AG$58-Fperm_SI_Woolf2021!$E$9:$E$93)/10))),Fperm_SI_Woolf2021!$D$9:$D$93))</f>
        <v>0.20291493613756784</v>
      </c>
      <c r="AH137" s="51" cm="1">
        <f t="array" ref="AH137">MIN(1,SLOPE(Fperm_SI_Woolf2021!$F$9:$F$93*EXP(-Fperm_SI_Woolf2021!$I$9:$I$93*$C137*IF(AH$58=Fperm_SI_Woolf2021!$E$9:$E$93,1,EXP(LN((1.1*(Fperm_SI_Woolf2021!$E$9:$E$93-AH$58)-63.1579*EXP(-0.19*Fperm_SI_Woolf2021!$E$9:$E$93)+63.1579*EXP(-0.19*AH$58))/(Fperm_SI_Woolf2021!$E$9:$E$93-AH$58))*(AH$58-Fperm_SI_Woolf2021!$E$9:$E$93)/10))) + Fperm_SI_Woolf2021!$G$9:$G$93*EXP(-Fperm_SI_Woolf2021!$J$9:$J$93*$C137*IF(AH$58=Fperm_SI_Woolf2021!$E$9:$E$93,1,EXP(LN((1.1*(Fperm_SI_Woolf2021!$E$9:$E$93-AH$58)-63.1579*EXP(-0.19*Fperm_SI_Woolf2021!$E$9:$E$93)+63.1579*EXP(-0.19*AH$58))/(Fperm_SI_Woolf2021!$E$9:$E$93-AH$58))*(AH$58-Fperm_SI_Woolf2021!$E$9:$E$93)/10))) + Fperm_SI_Woolf2021!$H$9:$H$93*EXP(-Fperm_SI_Woolf2021!$K$9:$K$93*$C137*IF(AH$58=Fperm_SI_Woolf2021!$E$9:$E$93,1,EXP(LN((1.1*(Fperm_SI_Woolf2021!$E$9:$E$93-AH$58)-63.1579*EXP(-0.19*Fperm_SI_Woolf2021!$E$9:$E$93)+63.1579*EXP(-0.19*AH$58))/(Fperm_SI_Woolf2021!$E$9:$E$93-AH$58))*(AH$58-Fperm_SI_Woolf2021!$E$9:$E$93)/10))),Fperm_SI_Woolf2021!$D$9:$D$93)*AH$57+INTERCEPT(Fperm_SI_Woolf2021!$F$9:$F$93*EXP(-Fperm_SI_Woolf2021!$I$9:$I$93*$C137*IF(AH$58=Fperm_SI_Woolf2021!$E$9:$E$93,1,EXP(LN((1.1*(Fperm_SI_Woolf2021!$E$9:$E$93-AH$58)-63.1579*EXP(-0.19*Fperm_SI_Woolf2021!$E$9:$E$93)+63.1579*EXP(-0.19*AH$58))/(Fperm_SI_Woolf2021!$E$9:$E$93-AH$58))*(AH$58-Fperm_SI_Woolf2021!$E$9:$E$93)/10))) + Fperm_SI_Woolf2021!$G$9:$G$93*EXP(-Fperm_SI_Woolf2021!$J$9:$J$93*$C137*IF(AH$58=Fperm_SI_Woolf2021!$E$9:$E$93,1,EXP(LN((1.1*(Fperm_SI_Woolf2021!$E$9:$E$93-AH$58)-63.1579*EXP(-0.19*Fperm_SI_Woolf2021!$E$9:$E$93)+63.1579*EXP(-0.19*AH$58))/(Fperm_SI_Woolf2021!$E$9:$E$93-AH$58))*(AH$58-Fperm_SI_Woolf2021!$E$9:$E$93)/10))) + Fperm_SI_Woolf2021!$H$9:$H$93*EXP(-Fperm_SI_Woolf2021!$K$9:$K$93*$C137*IF(AH$58=Fperm_SI_Woolf2021!$E$9:$E$93,1,EXP(LN((1.1*(Fperm_SI_Woolf2021!$E$9:$E$93-AH$58)-63.1579*EXP(-0.19*Fperm_SI_Woolf2021!$E$9:$E$93)+63.1579*EXP(-0.19*AH$58))/(Fperm_SI_Woolf2021!$E$9:$E$93-AH$58))*(AH$58-Fperm_SI_Woolf2021!$E$9:$E$93)/10))),Fperm_SI_Woolf2021!$D$9:$D$93))</f>
        <v>0.37962927333544766</v>
      </c>
      <c r="AI137" s="51" cm="1">
        <f t="array" ref="AI137">MIN(1,SLOPE(Fperm_SI_Woolf2021!$F$9:$F$93*EXP(-Fperm_SI_Woolf2021!$I$9:$I$93*$C137*IF(AI$58=Fperm_SI_Woolf2021!$E$9:$E$93,1,EXP(LN((1.1*(Fperm_SI_Woolf2021!$E$9:$E$93-AI$58)-63.1579*EXP(-0.19*Fperm_SI_Woolf2021!$E$9:$E$93)+63.1579*EXP(-0.19*AI$58))/(Fperm_SI_Woolf2021!$E$9:$E$93-AI$58))*(AI$58-Fperm_SI_Woolf2021!$E$9:$E$93)/10))) + Fperm_SI_Woolf2021!$G$9:$G$93*EXP(-Fperm_SI_Woolf2021!$J$9:$J$93*$C137*IF(AI$58=Fperm_SI_Woolf2021!$E$9:$E$93,1,EXP(LN((1.1*(Fperm_SI_Woolf2021!$E$9:$E$93-AI$58)-63.1579*EXP(-0.19*Fperm_SI_Woolf2021!$E$9:$E$93)+63.1579*EXP(-0.19*AI$58))/(Fperm_SI_Woolf2021!$E$9:$E$93-AI$58))*(AI$58-Fperm_SI_Woolf2021!$E$9:$E$93)/10))) + Fperm_SI_Woolf2021!$H$9:$H$93*EXP(-Fperm_SI_Woolf2021!$K$9:$K$93*$C137*IF(AI$58=Fperm_SI_Woolf2021!$E$9:$E$93,1,EXP(LN((1.1*(Fperm_SI_Woolf2021!$E$9:$E$93-AI$58)-63.1579*EXP(-0.19*Fperm_SI_Woolf2021!$E$9:$E$93)+63.1579*EXP(-0.19*AI$58))/(Fperm_SI_Woolf2021!$E$9:$E$93-AI$58))*(AI$58-Fperm_SI_Woolf2021!$E$9:$E$93)/10))),Fperm_SI_Woolf2021!$D$9:$D$93)*AI$57+INTERCEPT(Fperm_SI_Woolf2021!$F$9:$F$93*EXP(-Fperm_SI_Woolf2021!$I$9:$I$93*$C137*IF(AI$58=Fperm_SI_Woolf2021!$E$9:$E$93,1,EXP(LN((1.1*(Fperm_SI_Woolf2021!$E$9:$E$93-AI$58)-63.1579*EXP(-0.19*Fperm_SI_Woolf2021!$E$9:$E$93)+63.1579*EXP(-0.19*AI$58))/(Fperm_SI_Woolf2021!$E$9:$E$93-AI$58))*(AI$58-Fperm_SI_Woolf2021!$E$9:$E$93)/10))) + Fperm_SI_Woolf2021!$G$9:$G$93*EXP(-Fperm_SI_Woolf2021!$J$9:$J$93*$C137*IF(AI$58=Fperm_SI_Woolf2021!$E$9:$E$93,1,EXP(LN((1.1*(Fperm_SI_Woolf2021!$E$9:$E$93-AI$58)-63.1579*EXP(-0.19*Fperm_SI_Woolf2021!$E$9:$E$93)+63.1579*EXP(-0.19*AI$58))/(Fperm_SI_Woolf2021!$E$9:$E$93-AI$58))*(AI$58-Fperm_SI_Woolf2021!$E$9:$E$93)/10))) + Fperm_SI_Woolf2021!$H$9:$H$93*EXP(-Fperm_SI_Woolf2021!$K$9:$K$93*$C137*IF(AI$58=Fperm_SI_Woolf2021!$E$9:$E$93,1,EXP(LN((1.1*(Fperm_SI_Woolf2021!$E$9:$E$93-AI$58)-63.1579*EXP(-0.19*Fperm_SI_Woolf2021!$E$9:$E$93)+63.1579*EXP(-0.19*AI$58))/(Fperm_SI_Woolf2021!$E$9:$E$93-AI$58))*(AI$58-Fperm_SI_Woolf2021!$E$9:$E$93)/10))),Fperm_SI_Woolf2021!$D$9:$D$93))</f>
        <v>0.36171271625327572</v>
      </c>
      <c r="AJ137" s="51" cm="1">
        <f t="array" ref="AJ137">MIN(1,SLOPE(Fperm_SI_Woolf2021!$F$9:$F$93*EXP(-Fperm_SI_Woolf2021!$I$9:$I$93*$C137*IF(AJ$58=Fperm_SI_Woolf2021!$E$9:$E$93,1,EXP(LN((1.1*(Fperm_SI_Woolf2021!$E$9:$E$93-AJ$58)-63.1579*EXP(-0.19*Fperm_SI_Woolf2021!$E$9:$E$93)+63.1579*EXP(-0.19*AJ$58))/(Fperm_SI_Woolf2021!$E$9:$E$93-AJ$58))*(AJ$58-Fperm_SI_Woolf2021!$E$9:$E$93)/10))) + Fperm_SI_Woolf2021!$G$9:$G$93*EXP(-Fperm_SI_Woolf2021!$J$9:$J$93*$C137*IF(AJ$58=Fperm_SI_Woolf2021!$E$9:$E$93,1,EXP(LN((1.1*(Fperm_SI_Woolf2021!$E$9:$E$93-AJ$58)-63.1579*EXP(-0.19*Fperm_SI_Woolf2021!$E$9:$E$93)+63.1579*EXP(-0.19*AJ$58))/(Fperm_SI_Woolf2021!$E$9:$E$93-AJ$58))*(AJ$58-Fperm_SI_Woolf2021!$E$9:$E$93)/10))) + Fperm_SI_Woolf2021!$H$9:$H$93*EXP(-Fperm_SI_Woolf2021!$K$9:$K$93*$C137*IF(AJ$58=Fperm_SI_Woolf2021!$E$9:$E$93,1,EXP(LN((1.1*(Fperm_SI_Woolf2021!$E$9:$E$93-AJ$58)-63.1579*EXP(-0.19*Fperm_SI_Woolf2021!$E$9:$E$93)+63.1579*EXP(-0.19*AJ$58))/(Fperm_SI_Woolf2021!$E$9:$E$93-AJ$58))*(AJ$58-Fperm_SI_Woolf2021!$E$9:$E$93)/10))),Fperm_SI_Woolf2021!$D$9:$D$93)*AJ$57+INTERCEPT(Fperm_SI_Woolf2021!$F$9:$F$93*EXP(-Fperm_SI_Woolf2021!$I$9:$I$93*$C137*IF(AJ$58=Fperm_SI_Woolf2021!$E$9:$E$93,1,EXP(LN((1.1*(Fperm_SI_Woolf2021!$E$9:$E$93-AJ$58)-63.1579*EXP(-0.19*Fperm_SI_Woolf2021!$E$9:$E$93)+63.1579*EXP(-0.19*AJ$58))/(Fperm_SI_Woolf2021!$E$9:$E$93-AJ$58))*(AJ$58-Fperm_SI_Woolf2021!$E$9:$E$93)/10))) + Fperm_SI_Woolf2021!$G$9:$G$93*EXP(-Fperm_SI_Woolf2021!$J$9:$J$93*$C137*IF(AJ$58=Fperm_SI_Woolf2021!$E$9:$E$93,1,EXP(LN((1.1*(Fperm_SI_Woolf2021!$E$9:$E$93-AJ$58)-63.1579*EXP(-0.19*Fperm_SI_Woolf2021!$E$9:$E$93)+63.1579*EXP(-0.19*AJ$58))/(Fperm_SI_Woolf2021!$E$9:$E$93-AJ$58))*(AJ$58-Fperm_SI_Woolf2021!$E$9:$E$93)/10))) + Fperm_SI_Woolf2021!$H$9:$H$93*EXP(-Fperm_SI_Woolf2021!$K$9:$K$93*$C137*IF(AJ$58=Fperm_SI_Woolf2021!$E$9:$E$93,1,EXP(LN((1.1*(Fperm_SI_Woolf2021!$E$9:$E$93-AJ$58)-63.1579*EXP(-0.19*Fperm_SI_Woolf2021!$E$9:$E$93)+63.1579*EXP(-0.19*AJ$58))/(Fperm_SI_Woolf2021!$E$9:$E$93-AJ$58))*(AJ$58-Fperm_SI_Woolf2021!$E$9:$E$93)/10))),Fperm_SI_Woolf2021!$D$9:$D$93))</f>
        <v>0.34379615917110379</v>
      </c>
      <c r="AK137" s="51" cm="1">
        <f t="array" ref="AK137">MIN(1,SLOPE(Fperm_SI_Woolf2021!$F$9:$F$93*EXP(-Fperm_SI_Woolf2021!$I$9:$I$93*$C137*IF(AK$58=Fperm_SI_Woolf2021!$E$9:$E$93,1,EXP(LN((1.1*(Fperm_SI_Woolf2021!$E$9:$E$93-AK$58)-63.1579*EXP(-0.19*Fperm_SI_Woolf2021!$E$9:$E$93)+63.1579*EXP(-0.19*AK$58))/(Fperm_SI_Woolf2021!$E$9:$E$93-AK$58))*(AK$58-Fperm_SI_Woolf2021!$E$9:$E$93)/10))) + Fperm_SI_Woolf2021!$G$9:$G$93*EXP(-Fperm_SI_Woolf2021!$J$9:$J$93*$C137*IF(AK$58=Fperm_SI_Woolf2021!$E$9:$E$93,1,EXP(LN((1.1*(Fperm_SI_Woolf2021!$E$9:$E$93-AK$58)-63.1579*EXP(-0.19*Fperm_SI_Woolf2021!$E$9:$E$93)+63.1579*EXP(-0.19*AK$58))/(Fperm_SI_Woolf2021!$E$9:$E$93-AK$58))*(AK$58-Fperm_SI_Woolf2021!$E$9:$E$93)/10))) + Fperm_SI_Woolf2021!$H$9:$H$93*EXP(-Fperm_SI_Woolf2021!$K$9:$K$93*$C137*IF(AK$58=Fperm_SI_Woolf2021!$E$9:$E$93,1,EXP(LN((1.1*(Fperm_SI_Woolf2021!$E$9:$E$93-AK$58)-63.1579*EXP(-0.19*Fperm_SI_Woolf2021!$E$9:$E$93)+63.1579*EXP(-0.19*AK$58))/(Fperm_SI_Woolf2021!$E$9:$E$93-AK$58))*(AK$58-Fperm_SI_Woolf2021!$E$9:$E$93)/10))),Fperm_SI_Woolf2021!$D$9:$D$93)*AK$57+INTERCEPT(Fperm_SI_Woolf2021!$F$9:$F$93*EXP(-Fperm_SI_Woolf2021!$I$9:$I$93*$C137*IF(AK$58=Fperm_SI_Woolf2021!$E$9:$E$93,1,EXP(LN((1.1*(Fperm_SI_Woolf2021!$E$9:$E$93-AK$58)-63.1579*EXP(-0.19*Fperm_SI_Woolf2021!$E$9:$E$93)+63.1579*EXP(-0.19*AK$58))/(Fperm_SI_Woolf2021!$E$9:$E$93-AK$58))*(AK$58-Fperm_SI_Woolf2021!$E$9:$E$93)/10))) + Fperm_SI_Woolf2021!$G$9:$G$93*EXP(-Fperm_SI_Woolf2021!$J$9:$J$93*$C137*IF(AK$58=Fperm_SI_Woolf2021!$E$9:$E$93,1,EXP(LN((1.1*(Fperm_SI_Woolf2021!$E$9:$E$93-AK$58)-63.1579*EXP(-0.19*Fperm_SI_Woolf2021!$E$9:$E$93)+63.1579*EXP(-0.19*AK$58))/(Fperm_SI_Woolf2021!$E$9:$E$93-AK$58))*(AK$58-Fperm_SI_Woolf2021!$E$9:$E$93)/10))) + Fperm_SI_Woolf2021!$H$9:$H$93*EXP(-Fperm_SI_Woolf2021!$K$9:$K$93*$C137*IF(AK$58=Fperm_SI_Woolf2021!$E$9:$E$93,1,EXP(LN((1.1*(Fperm_SI_Woolf2021!$E$9:$E$93-AK$58)-63.1579*EXP(-0.19*Fperm_SI_Woolf2021!$E$9:$E$93)+63.1579*EXP(-0.19*AK$58))/(Fperm_SI_Woolf2021!$E$9:$E$93-AK$58))*(AK$58-Fperm_SI_Woolf2021!$E$9:$E$93)/10))),Fperm_SI_Woolf2021!$D$9:$D$93))</f>
        <v>0.32587960208893185</v>
      </c>
      <c r="AL137" s="51" cm="1">
        <f t="array" ref="AL137">MIN(1,SLOPE(Fperm_SI_Woolf2021!$F$9:$F$93*EXP(-Fperm_SI_Woolf2021!$I$9:$I$93*$C137*IF(AL$58=Fperm_SI_Woolf2021!$E$9:$E$93,1,EXP(LN((1.1*(Fperm_SI_Woolf2021!$E$9:$E$93-AL$58)-63.1579*EXP(-0.19*Fperm_SI_Woolf2021!$E$9:$E$93)+63.1579*EXP(-0.19*AL$58))/(Fperm_SI_Woolf2021!$E$9:$E$93-AL$58))*(AL$58-Fperm_SI_Woolf2021!$E$9:$E$93)/10))) + Fperm_SI_Woolf2021!$G$9:$G$93*EXP(-Fperm_SI_Woolf2021!$J$9:$J$93*$C137*IF(AL$58=Fperm_SI_Woolf2021!$E$9:$E$93,1,EXP(LN((1.1*(Fperm_SI_Woolf2021!$E$9:$E$93-AL$58)-63.1579*EXP(-0.19*Fperm_SI_Woolf2021!$E$9:$E$93)+63.1579*EXP(-0.19*AL$58))/(Fperm_SI_Woolf2021!$E$9:$E$93-AL$58))*(AL$58-Fperm_SI_Woolf2021!$E$9:$E$93)/10))) + Fperm_SI_Woolf2021!$H$9:$H$93*EXP(-Fperm_SI_Woolf2021!$K$9:$K$93*$C137*IF(AL$58=Fperm_SI_Woolf2021!$E$9:$E$93,1,EXP(LN((1.1*(Fperm_SI_Woolf2021!$E$9:$E$93-AL$58)-63.1579*EXP(-0.19*Fperm_SI_Woolf2021!$E$9:$E$93)+63.1579*EXP(-0.19*AL$58))/(Fperm_SI_Woolf2021!$E$9:$E$93-AL$58))*(AL$58-Fperm_SI_Woolf2021!$E$9:$E$93)/10))),Fperm_SI_Woolf2021!$D$9:$D$93)*AL$57+INTERCEPT(Fperm_SI_Woolf2021!$F$9:$F$93*EXP(-Fperm_SI_Woolf2021!$I$9:$I$93*$C137*IF(AL$58=Fperm_SI_Woolf2021!$E$9:$E$93,1,EXP(LN((1.1*(Fperm_SI_Woolf2021!$E$9:$E$93-AL$58)-63.1579*EXP(-0.19*Fperm_SI_Woolf2021!$E$9:$E$93)+63.1579*EXP(-0.19*AL$58))/(Fperm_SI_Woolf2021!$E$9:$E$93-AL$58))*(AL$58-Fperm_SI_Woolf2021!$E$9:$E$93)/10))) + Fperm_SI_Woolf2021!$G$9:$G$93*EXP(-Fperm_SI_Woolf2021!$J$9:$J$93*$C137*IF(AL$58=Fperm_SI_Woolf2021!$E$9:$E$93,1,EXP(LN((1.1*(Fperm_SI_Woolf2021!$E$9:$E$93-AL$58)-63.1579*EXP(-0.19*Fperm_SI_Woolf2021!$E$9:$E$93)+63.1579*EXP(-0.19*AL$58))/(Fperm_SI_Woolf2021!$E$9:$E$93-AL$58))*(AL$58-Fperm_SI_Woolf2021!$E$9:$E$93)/10))) + Fperm_SI_Woolf2021!$H$9:$H$93*EXP(-Fperm_SI_Woolf2021!$K$9:$K$93*$C137*IF(AL$58=Fperm_SI_Woolf2021!$E$9:$E$93,1,EXP(LN((1.1*(Fperm_SI_Woolf2021!$E$9:$E$93-AL$58)-63.1579*EXP(-0.19*Fperm_SI_Woolf2021!$E$9:$E$93)+63.1579*EXP(-0.19*AL$58))/(Fperm_SI_Woolf2021!$E$9:$E$93-AL$58))*(AL$58-Fperm_SI_Woolf2021!$E$9:$E$93)/10))),Fperm_SI_Woolf2021!$D$9:$D$93))</f>
        <v>0.30796304500675992</v>
      </c>
      <c r="AM137" s="51" cm="1">
        <f t="array" ref="AM137">MIN(1,SLOPE(Fperm_SI_Woolf2021!$F$9:$F$93*EXP(-Fperm_SI_Woolf2021!$I$9:$I$93*$C137*IF(AM$58=Fperm_SI_Woolf2021!$E$9:$E$93,1,EXP(LN((1.1*(Fperm_SI_Woolf2021!$E$9:$E$93-AM$58)-63.1579*EXP(-0.19*Fperm_SI_Woolf2021!$E$9:$E$93)+63.1579*EXP(-0.19*AM$58))/(Fperm_SI_Woolf2021!$E$9:$E$93-AM$58))*(AM$58-Fperm_SI_Woolf2021!$E$9:$E$93)/10))) + Fperm_SI_Woolf2021!$G$9:$G$93*EXP(-Fperm_SI_Woolf2021!$J$9:$J$93*$C137*IF(AM$58=Fperm_SI_Woolf2021!$E$9:$E$93,1,EXP(LN((1.1*(Fperm_SI_Woolf2021!$E$9:$E$93-AM$58)-63.1579*EXP(-0.19*Fperm_SI_Woolf2021!$E$9:$E$93)+63.1579*EXP(-0.19*AM$58))/(Fperm_SI_Woolf2021!$E$9:$E$93-AM$58))*(AM$58-Fperm_SI_Woolf2021!$E$9:$E$93)/10))) + Fperm_SI_Woolf2021!$H$9:$H$93*EXP(-Fperm_SI_Woolf2021!$K$9:$K$93*$C137*IF(AM$58=Fperm_SI_Woolf2021!$E$9:$E$93,1,EXP(LN((1.1*(Fperm_SI_Woolf2021!$E$9:$E$93-AM$58)-63.1579*EXP(-0.19*Fperm_SI_Woolf2021!$E$9:$E$93)+63.1579*EXP(-0.19*AM$58))/(Fperm_SI_Woolf2021!$E$9:$E$93-AM$58))*(AM$58-Fperm_SI_Woolf2021!$E$9:$E$93)/10))),Fperm_SI_Woolf2021!$D$9:$D$93)*AM$57+INTERCEPT(Fperm_SI_Woolf2021!$F$9:$F$93*EXP(-Fperm_SI_Woolf2021!$I$9:$I$93*$C137*IF(AM$58=Fperm_SI_Woolf2021!$E$9:$E$93,1,EXP(LN((1.1*(Fperm_SI_Woolf2021!$E$9:$E$93-AM$58)-63.1579*EXP(-0.19*Fperm_SI_Woolf2021!$E$9:$E$93)+63.1579*EXP(-0.19*AM$58))/(Fperm_SI_Woolf2021!$E$9:$E$93-AM$58))*(AM$58-Fperm_SI_Woolf2021!$E$9:$E$93)/10))) + Fperm_SI_Woolf2021!$G$9:$G$93*EXP(-Fperm_SI_Woolf2021!$J$9:$J$93*$C137*IF(AM$58=Fperm_SI_Woolf2021!$E$9:$E$93,1,EXP(LN((1.1*(Fperm_SI_Woolf2021!$E$9:$E$93-AM$58)-63.1579*EXP(-0.19*Fperm_SI_Woolf2021!$E$9:$E$93)+63.1579*EXP(-0.19*AM$58))/(Fperm_SI_Woolf2021!$E$9:$E$93-AM$58))*(AM$58-Fperm_SI_Woolf2021!$E$9:$E$93)/10))) + Fperm_SI_Woolf2021!$H$9:$H$93*EXP(-Fperm_SI_Woolf2021!$K$9:$K$93*$C137*IF(AM$58=Fperm_SI_Woolf2021!$E$9:$E$93,1,EXP(LN((1.1*(Fperm_SI_Woolf2021!$E$9:$E$93-AM$58)-63.1579*EXP(-0.19*Fperm_SI_Woolf2021!$E$9:$E$93)+63.1579*EXP(-0.19*AM$58))/(Fperm_SI_Woolf2021!$E$9:$E$93-AM$58))*(AM$58-Fperm_SI_Woolf2021!$E$9:$E$93)/10))),Fperm_SI_Woolf2021!$D$9:$D$93))</f>
        <v>0.29004648792458798</v>
      </c>
      <c r="AN137" s="51" cm="1">
        <f t="array" ref="AN137">MIN(1,SLOPE(Fperm_SI_Woolf2021!$F$9:$F$93*EXP(-Fperm_SI_Woolf2021!$I$9:$I$93*$C137*IF(AN$58=Fperm_SI_Woolf2021!$E$9:$E$93,1,EXP(LN((1.1*(Fperm_SI_Woolf2021!$E$9:$E$93-AN$58)-63.1579*EXP(-0.19*Fperm_SI_Woolf2021!$E$9:$E$93)+63.1579*EXP(-0.19*AN$58))/(Fperm_SI_Woolf2021!$E$9:$E$93-AN$58))*(AN$58-Fperm_SI_Woolf2021!$E$9:$E$93)/10))) + Fperm_SI_Woolf2021!$G$9:$G$93*EXP(-Fperm_SI_Woolf2021!$J$9:$J$93*$C137*IF(AN$58=Fperm_SI_Woolf2021!$E$9:$E$93,1,EXP(LN((1.1*(Fperm_SI_Woolf2021!$E$9:$E$93-AN$58)-63.1579*EXP(-0.19*Fperm_SI_Woolf2021!$E$9:$E$93)+63.1579*EXP(-0.19*AN$58))/(Fperm_SI_Woolf2021!$E$9:$E$93-AN$58))*(AN$58-Fperm_SI_Woolf2021!$E$9:$E$93)/10))) + Fperm_SI_Woolf2021!$H$9:$H$93*EXP(-Fperm_SI_Woolf2021!$K$9:$K$93*$C137*IF(AN$58=Fperm_SI_Woolf2021!$E$9:$E$93,1,EXP(LN((1.1*(Fperm_SI_Woolf2021!$E$9:$E$93-AN$58)-63.1579*EXP(-0.19*Fperm_SI_Woolf2021!$E$9:$E$93)+63.1579*EXP(-0.19*AN$58))/(Fperm_SI_Woolf2021!$E$9:$E$93-AN$58))*(AN$58-Fperm_SI_Woolf2021!$E$9:$E$93)/10))),Fperm_SI_Woolf2021!$D$9:$D$93)*AN$57+INTERCEPT(Fperm_SI_Woolf2021!$F$9:$F$93*EXP(-Fperm_SI_Woolf2021!$I$9:$I$93*$C137*IF(AN$58=Fperm_SI_Woolf2021!$E$9:$E$93,1,EXP(LN((1.1*(Fperm_SI_Woolf2021!$E$9:$E$93-AN$58)-63.1579*EXP(-0.19*Fperm_SI_Woolf2021!$E$9:$E$93)+63.1579*EXP(-0.19*AN$58))/(Fperm_SI_Woolf2021!$E$9:$E$93-AN$58))*(AN$58-Fperm_SI_Woolf2021!$E$9:$E$93)/10))) + Fperm_SI_Woolf2021!$G$9:$G$93*EXP(-Fperm_SI_Woolf2021!$J$9:$J$93*$C137*IF(AN$58=Fperm_SI_Woolf2021!$E$9:$E$93,1,EXP(LN((1.1*(Fperm_SI_Woolf2021!$E$9:$E$93-AN$58)-63.1579*EXP(-0.19*Fperm_SI_Woolf2021!$E$9:$E$93)+63.1579*EXP(-0.19*AN$58))/(Fperm_SI_Woolf2021!$E$9:$E$93-AN$58))*(AN$58-Fperm_SI_Woolf2021!$E$9:$E$93)/10))) + Fperm_SI_Woolf2021!$H$9:$H$93*EXP(-Fperm_SI_Woolf2021!$K$9:$K$93*$C137*IF(AN$58=Fperm_SI_Woolf2021!$E$9:$E$93,1,EXP(LN((1.1*(Fperm_SI_Woolf2021!$E$9:$E$93-AN$58)-63.1579*EXP(-0.19*Fperm_SI_Woolf2021!$E$9:$E$93)+63.1579*EXP(-0.19*AN$58))/(Fperm_SI_Woolf2021!$E$9:$E$93-AN$58))*(AN$58-Fperm_SI_Woolf2021!$E$9:$E$93)/10))),Fperm_SI_Woolf2021!$D$9:$D$93))</f>
        <v>0.27212993084241605</v>
      </c>
      <c r="AO137" s="51" cm="1">
        <f t="array" ref="AO137">MIN(1,SLOPE(Fperm_SI_Woolf2021!$F$9:$F$93*EXP(-Fperm_SI_Woolf2021!$I$9:$I$93*$C137*IF(AO$58=Fperm_SI_Woolf2021!$E$9:$E$93,1,EXP(LN((1.1*(Fperm_SI_Woolf2021!$E$9:$E$93-AO$58)-63.1579*EXP(-0.19*Fperm_SI_Woolf2021!$E$9:$E$93)+63.1579*EXP(-0.19*AO$58))/(Fperm_SI_Woolf2021!$E$9:$E$93-AO$58))*(AO$58-Fperm_SI_Woolf2021!$E$9:$E$93)/10))) + Fperm_SI_Woolf2021!$G$9:$G$93*EXP(-Fperm_SI_Woolf2021!$J$9:$J$93*$C137*IF(AO$58=Fperm_SI_Woolf2021!$E$9:$E$93,1,EXP(LN((1.1*(Fperm_SI_Woolf2021!$E$9:$E$93-AO$58)-63.1579*EXP(-0.19*Fperm_SI_Woolf2021!$E$9:$E$93)+63.1579*EXP(-0.19*AO$58))/(Fperm_SI_Woolf2021!$E$9:$E$93-AO$58))*(AO$58-Fperm_SI_Woolf2021!$E$9:$E$93)/10))) + Fperm_SI_Woolf2021!$H$9:$H$93*EXP(-Fperm_SI_Woolf2021!$K$9:$K$93*$C137*IF(AO$58=Fperm_SI_Woolf2021!$E$9:$E$93,1,EXP(LN((1.1*(Fperm_SI_Woolf2021!$E$9:$E$93-AO$58)-63.1579*EXP(-0.19*Fperm_SI_Woolf2021!$E$9:$E$93)+63.1579*EXP(-0.19*AO$58))/(Fperm_SI_Woolf2021!$E$9:$E$93-AO$58))*(AO$58-Fperm_SI_Woolf2021!$E$9:$E$93)/10))),Fperm_SI_Woolf2021!$D$9:$D$93)*AO$57+INTERCEPT(Fperm_SI_Woolf2021!$F$9:$F$93*EXP(-Fperm_SI_Woolf2021!$I$9:$I$93*$C137*IF(AO$58=Fperm_SI_Woolf2021!$E$9:$E$93,1,EXP(LN((1.1*(Fperm_SI_Woolf2021!$E$9:$E$93-AO$58)-63.1579*EXP(-0.19*Fperm_SI_Woolf2021!$E$9:$E$93)+63.1579*EXP(-0.19*AO$58))/(Fperm_SI_Woolf2021!$E$9:$E$93-AO$58))*(AO$58-Fperm_SI_Woolf2021!$E$9:$E$93)/10))) + Fperm_SI_Woolf2021!$G$9:$G$93*EXP(-Fperm_SI_Woolf2021!$J$9:$J$93*$C137*IF(AO$58=Fperm_SI_Woolf2021!$E$9:$E$93,1,EXP(LN((1.1*(Fperm_SI_Woolf2021!$E$9:$E$93-AO$58)-63.1579*EXP(-0.19*Fperm_SI_Woolf2021!$E$9:$E$93)+63.1579*EXP(-0.19*AO$58))/(Fperm_SI_Woolf2021!$E$9:$E$93-AO$58))*(AO$58-Fperm_SI_Woolf2021!$E$9:$E$93)/10))) + Fperm_SI_Woolf2021!$H$9:$H$93*EXP(-Fperm_SI_Woolf2021!$K$9:$K$93*$C137*IF(AO$58=Fperm_SI_Woolf2021!$E$9:$E$93,1,EXP(LN((1.1*(Fperm_SI_Woolf2021!$E$9:$E$93-AO$58)-63.1579*EXP(-0.19*Fperm_SI_Woolf2021!$E$9:$E$93)+63.1579*EXP(-0.19*AO$58))/(Fperm_SI_Woolf2021!$E$9:$E$93-AO$58))*(AO$58-Fperm_SI_Woolf2021!$E$9:$E$93)/10))),Fperm_SI_Woolf2021!$D$9:$D$93))</f>
        <v>0.25421337376024411</v>
      </c>
      <c r="AP137" s="51" cm="1">
        <f t="array" ref="AP137">MIN(1,SLOPE(Fperm_SI_Woolf2021!$F$9:$F$93*EXP(-Fperm_SI_Woolf2021!$I$9:$I$93*$C137*IF(AP$58=Fperm_SI_Woolf2021!$E$9:$E$93,1,EXP(LN((1.1*(Fperm_SI_Woolf2021!$E$9:$E$93-AP$58)-63.1579*EXP(-0.19*Fperm_SI_Woolf2021!$E$9:$E$93)+63.1579*EXP(-0.19*AP$58))/(Fperm_SI_Woolf2021!$E$9:$E$93-AP$58))*(AP$58-Fperm_SI_Woolf2021!$E$9:$E$93)/10))) + Fperm_SI_Woolf2021!$G$9:$G$93*EXP(-Fperm_SI_Woolf2021!$J$9:$J$93*$C137*IF(AP$58=Fperm_SI_Woolf2021!$E$9:$E$93,1,EXP(LN((1.1*(Fperm_SI_Woolf2021!$E$9:$E$93-AP$58)-63.1579*EXP(-0.19*Fperm_SI_Woolf2021!$E$9:$E$93)+63.1579*EXP(-0.19*AP$58))/(Fperm_SI_Woolf2021!$E$9:$E$93-AP$58))*(AP$58-Fperm_SI_Woolf2021!$E$9:$E$93)/10))) + Fperm_SI_Woolf2021!$H$9:$H$93*EXP(-Fperm_SI_Woolf2021!$K$9:$K$93*$C137*IF(AP$58=Fperm_SI_Woolf2021!$E$9:$E$93,1,EXP(LN((1.1*(Fperm_SI_Woolf2021!$E$9:$E$93-AP$58)-63.1579*EXP(-0.19*Fperm_SI_Woolf2021!$E$9:$E$93)+63.1579*EXP(-0.19*AP$58))/(Fperm_SI_Woolf2021!$E$9:$E$93-AP$58))*(AP$58-Fperm_SI_Woolf2021!$E$9:$E$93)/10))),Fperm_SI_Woolf2021!$D$9:$D$93)*AP$57+INTERCEPT(Fperm_SI_Woolf2021!$F$9:$F$93*EXP(-Fperm_SI_Woolf2021!$I$9:$I$93*$C137*IF(AP$58=Fperm_SI_Woolf2021!$E$9:$E$93,1,EXP(LN((1.1*(Fperm_SI_Woolf2021!$E$9:$E$93-AP$58)-63.1579*EXP(-0.19*Fperm_SI_Woolf2021!$E$9:$E$93)+63.1579*EXP(-0.19*AP$58))/(Fperm_SI_Woolf2021!$E$9:$E$93-AP$58))*(AP$58-Fperm_SI_Woolf2021!$E$9:$E$93)/10))) + Fperm_SI_Woolf2021!$G$9:$G$93*EXP(-Fperm_SI_Woolf2021!$J$9:$J$93*$C137*IF(AP$58=Fperm_SI_Woolf2021!$E$9:$E$93,1,EXP(LN((1.1*(Fperm_SI_Woolf2021!$E$9:$E$93-AP$58)-63.1579*EXP(-0.19*Fperm_SI_Woolf2021!$E$9:$E$93)+63.1579*EXP(-0.19*AP$58))/(Fperm_SI_Woolf2021!$E$9:$E$93-AP$58))*(AP$58-Fperm_SI_Woolf2021!$E$9:$E$93)/10))) + Fperm_SI_Woolf2021!$H$9:$H$93*EXP(-Fperm_SI_Woolf2021!$K$9:$K$93*$C137*IF(AP$58=Fperm_SI_Woolf2021!$E$9:$E$93,1,EXP(LN((1.1*(Fperm_SI_Woolf2021!$E$9:$E$93-AP$58)-63.1579*EXP(-0.19*Fperm_SI_Woolf2021!$E$9:$E$93)+63.1579*EXP(-0.19*AP$58))/(Fperm_SI_Woolf2021!$E$9:$E$93-AP$58))*(AP$58-Fperm_SI_Woolf2021!$E$9:$E$93)/10))),Fperm_SI_Woolf2021!$D$9:$D$93))</f>
        <v>0.23629681667807217</v>
      </c>
      <c r="AQ137" s="51" cm="1">
        <f t="array" ref="AQ137">MIN(1,SLOPE(Fperm_SI_Woolf2021!$F$9:$F$93*EXP(-Fperm_SI_Woolf2021!$I$9:$I$93*$C137*IF(AQ$58=Fperm_SI_Woolf2021!$E$9:$E$93,1,EXP(LN((1.1*(Fperm_SI_Woolf2021!$E$9:$E$93-AQ$58)-63.1579*EXP(-0.19*Fperm_SI_Woolf2021!$E$9:$E$93)+63.1579*EXP(-0.19*AQ$58))/(Fperm_SI_Woolf2021!$E$9:$E$93-AQ$58))*(AQ$58-Fperm_SI_Woolf2021!$E$9:$E$93)/10))) + Fperm_SI_Woolf2021!$G$9:$G$93*EXP(-Fperm_SI_Woolf2021!$J$9:$J$93*$C137*IF(AQ$58=Fperm_SI_Woolf2021!$E$9:$E$93,1,EXP(LN((1.1*(Fperm_SI_Woolf2021!$E$9:$E$93-AQ$58)-63.1579*EXP(-0.19*Fperm_SI_Woolf2021!$E$9:$E$93)+63.1579*EXP(-0.19*AQ$58))/(Fperm_SI_Woolf2021!$E$9:$E$93-AQ$58))*(AQ$58-Fperm_SI_Woolf2021!$E$9:$E$93)/10))) + Fperm_SI_Woolf2021!$H$9:$H$93*EXP(-Fperm_SI_Woolf2021!$K$9:$K$93*$C137*IF(AQ$58=Fperm_SI_Woolf2021!$E$9:$E$93,1,EXP(LN((1.1*(Fperm_SI_Woolf2021!$E$9:$E$93-AQ$58)-63.1579*EXP(-0.19*Fperm_SI_Woolf2021!$E$9:$E$93)+63.1579*EXP(-0.19*AQ$58))/(Fperm_SI_Woolf2021!$E$9:$E$93-AQ$58))*(AQ$58-Fperm_SI_Woolf2021!$E$9:$E$93)/10))),Fperm_SI_Woolf2021!$D$9:$D$93)*AQ$57+INTERCEPT(Fperm_SI_Woolf2021!$F$9:$F$93*EXP(-Fperm_SI_Woolf2021!$I$9:$I$93*$C137*IF(AQ$58=Fperm_SI_Woolf2021!$E$9:$E$93,1,EXP(LN((1.1*(Fperm_SI_Woolf2021!$E$9:$E$93-AQ$58)-63.1579*EXP(-0.19*Fperm_SI_Woolf2021!$E$9:$E$93)+63.1579*EXP(-0.19*AQ$58))/(Fperm_SI_Woolf2021!$E$9:$E$93-AQ$58))*(AQ$58-Fperm_SI_Woolf2021!$E$9:$E$93)/10))) + Fperm_SI_Woolf2021!$G$9:$G$93*EXP(-Fperm_SI_Woolf2021!$J$9:$J$93*$C137*IF(AQ$58=Fperm_SI_Woolf2021!$E$9:$E$93,1,EXP(LN((1.1*(Fperm_SI_Woolf2021!$E$9:$E$93-AQ$58)-63.1579*EXP(-0.19*Fperm_SI_Woolf2021!$E$9:$E$93)+63.1579*EXP(-0.19*AQ$58))/(Fperm_SI_Woolf2021!$E$9:$E$93-AQ$58))*(AQ$58-Fperm_SI_Woolf2021!$E$9:$E$93)/10))) + Fperm_SI_Woolf2021!$H$9:$H$93*EXP(-Fperm_SI_Woolf2021!$K$9:$K$93*$C137*IF(AQ$58=Fperm_SI_Woolf2021!$E$9:$E$93,1,EXP(LN((1.1*(Fperm_SI_Woolf2021!$E$9:$E$93-AQ$58)-63.1579*EXP(-0.19*Fperm_SI_Woolf2021!$E$9:$E$93)+63.1579*EXP(-0.19*AQ$58))/(Fperm_SI_Woolf2021!$E$9:$E$93-AQ$58))*(AQ$58-Fperm_SI_Woolf2021!$E$9:$E$93)/10))),Fperm_SI_Woolf2021!$D$9:$D$93))</f>
        <v>0.21838025959590024</v>
      </c>
      <c r="AR137" s="51" cm="1">
        <f t="array" ref="AR137">MIN(1,SLOPE(Fperm_SI_Woolf2021!$F$9:$F$93*EXP(-Fperm_SI_Woolf2021!$I$9:$I$93*$C137*IF(AR$58=Fperm_SI_Woolf2021!$E$9:$E$93,1,EXP(LN((1.1*(Fperm_SI_Woolf2021!$E$9:$E$93-AR$58)-63.1579*EXP(-0.19*Fperm_SI_Woolf2021!$E$9:$E$93)+63.1579*EXP(-0.19*AR$58))/(Fperm_SI_Woolf2021!$E$9:$E$93-AR$58))*(AR$58-Fperm_SI_Woolf2021!$E$9:$E$93)/10))) + Fperm_SI_Woolf2021!$G$9:$G$93*EXP(-Fperm_SI_Woolf2021!$J$9:$J$93*$C137*IF(AR$58=Fperm_SI_Woolf2021!$E$9:$E$93,1,EXP(LN((1.1*(Fperm_SI_Woolf2021!$E$9:$E$93-AR$58)-63.1579*EXP(-0.19*Fperm_SI_Woolf2021!$E$9:$E$93)+63.1579*EXP(-0.19*AR$58))/(Fperm_SI_Woolf2021!$E$9:$E$93-AR$58))*(AR$58-Fperm_SI_Woolf2021!$E$9:$E$93)/10))) + Fperm_SI_Woolf2021!$H$9:$H$93*EXP(-Fperm_SI_Woolf2021!$K$9:$K$93*$C137*IF(AR$58=Fperm_SI_Woolf2021!$E$9:$E$93,1,EXP(LN((1.1*(Fperm_SI_Woolf2021!$E$9:$E$93-AR$58)-63.1579*EXP(-0.19*Fperm_SI_Woolf2021!$E$9:$E$93)+63.1579*EXP(-0.19*AR$58))/(Fperm_SI_Woolf2021!$E$9:$E$93-AR$58))*(AR$58-Fperm_SI_Woolf2021!$E$9:$E$93)/10))),Fperm_SI_Woolf2021!$D$9:$D$93)*AR$57+INTERCEPT(Fperm_SI_Woolf2021!$F$9:$F$93*EXP(-Fperm_SI_Woolf2021!$I$9:$I$93*$C137*IF(AR$58=Fperm_SI_Woolf2021!$E$9:$E$93,1,EXP(LN((1.1*(Fperm_SI_Woolf2021!$E$9:$E$93-AR$58)-63.1579*EXP(-0.19*Fperm_SI_Woolf2021!$E$9:$E$93)+63.1579*EXP(-0.19*AR$58))/(Fperm_SI_Woolf2021!$E$9:$E$93-AR$58))*(AR$58-Fperm_SI_Woolf2021!$E$9:$E$93)/10))) + Fperm_SI_Woolf2021!$G$9:$G$93*EXP(-Fperm_SI_Woolf2021!$J$9:$J$93*$C137*IF(AR$58=Fperm_SI_Woolf2021!$E$9:$E$93,1,EXP(LN((1.1*(Fperm_SI_Woolf2021!$E$9:$E$93-AR$58)-63.1579*EXP(-0.19*Fperm_SI_Woolf2021!$E$9:$E$93)+63.1579*EXP(-0.19*AR$58))/(Fperm_SI_Woolf2021!$E$9:$E$93-AR$58))*(AR$58-Fperm_SI_Woolf2021!$E$9:$E$93)/10))) + Fperm_SI_Woolf2021!$H$9:$H$93*EXP(-Fperm_SI_Woolf2021!$K$9:$K$93*$C137*IF(AR$58=Fperm_SI_Woolf2021!$E$9:$E$93,1,EXP(LN((1.1*(Fperm_SI_Woolf2021!$E$9:$E$93-AR$58)-63.1579*EXP(-0.19*Fperm_SI_Woolf2021!$E$9:$E$93)+63.1579*EXP(-0.19*AR$58))/(Fperm_SI_Woolf2021!$E$9:$E$93-AR$58))*(AR$58-Fperm_SI_Woolf2021!$E$9:$E$93)/10))),Fperm_SI_Woolf2021!$D$9:$D$93))</f>
        <v>0.2004637025137283</v>
      </c>
      <c r="AS137" s="51" cm="1">
        <f t="array" ref="AS137">MIN(1,SLOPE(Fperm_SI_Woolf2021!$F$9:$F$93*EXP(-Fperm_SI_Woolf2021!$I$9:$I$93*$C137*IF(AS$58=Fperm_SI_Woolf2021!$E$9:$E$93,1,EXP(LN((1.1*(Fperm_SI_Woolf2021!$E$9:$E$93-AS$58)-63.1579*EXP(-0.19*Fperm_SI_Woolf2021!$E$9:$E$93)+63.1579*EXP(-0.19*AS$58))/(Fperm_SI_Woolf2021!$E$9:$E$93-AS$58))*(AS$58-Fperm_SI_Woolf2021!$E$9:$E$93)/10))) + Fperm_SI_Woolf2021!$G$9:$G$93*EXP(-Fperm_SI_Woolf2021!$J$9:$J$93*$C137*IF(AS$58=Fperm_SI_Woolf2021!$E$9:$E$93,1,EXP(LN((1.1*(Fperm_SI_Woolf2021!$E$9:$E$93-AS$58)-63.1579*EXP(-0.19*Fperm_SI_Woolf2021!$E$9:$E$93)+63.1579*EXP(-0.19*AS$58))/(Fperm_SI_Woolf2021!$E$9:$E$93-AS$58))*(AS$58-Fperm_SI_Woolf2021!$E$9:$E$93)/10))) + Fperm_SI_Woolf2021!$H$9:$H$93*EXP(-Fperm_SI_Woolf2021!$K$9:$K$93*$C137*IF(AS$58=Fperm_SI_Woolf2021!$E$9:$E$93,1,EXP(LN((1.1*(Fperm_SI_Woolf2021!$E$9:$E$93-AS$58)-63.1579*EXP(-0.19*Fperm_SI_Woolf2021!$E$9:$E$93)+63.1579*EXP(-0.19*AS$58))/(Fperm_SI_Woolf2021!$E$9:$E$93-AS$58))*(AS$58-Fperm_SI_Woolf2021!$E$9:$E$93)/10))),Fperm_SI_Woolf2021!$D$9:$D$93)*AS$57+INTERCEPT(Fperm_SI_Woolf2021!$F$9:$F$93*EXP(-Fperm_SI_Woolf2021!$I$9:$I$93*$C137*IF(AS$58=Fperm_SI_Woolf2021!$E$9:$E$93,1,EXP(LN((1.1*(Fperm_SI_Woolf2021!$E$9:$E$93-AS$58)-63.1579*EXP(-0.19*Fperm_SI_Woolf2021!$E$9:$E$93)+63.1579*EXP(-0.19*AS$58))/(Fperm_SI_Woolf2021!$E$9:$E$93-AS$58))*(AS$58-Fperm_SI_Woolf2021!$E$9:$E$93)/10))) + Fperm_SI_Woolf2021!$G$9:$G$93*EXP(-Fperm_SI_Woolf2021!$J$9:$J$93*$C137*IF(AS$58=Fperm_SI_Woolf2021!$E$9:$E$93,1,EXP(LN((1.1*(Fperm_SI_Woolf2021!$E$9:$E$93-AS$58)-63.1579*EXP(-0.19*Fperm_SI_Woolf2021!$E$9:$E$93)+63.1579*EXP(-0.19*AS$58))/(Fperm_SI_Woolf2021!$E$9:$E$93-AS$58))*(AS$58-Fperm_SI_Woolf2021!$E$9:$E$93)/10))) + Fperm_SI_Woolf2021!$H$9:$H$93*EXP(-Fperm_SI_Woolf2021!$K$9:$K$93*$C137*IF(AS$58=Fperm_SI_Woolf2021!$E$9:$E$93,1,EXP(LN((1.1*(Fperm_SI_Woolf2021!$E$9:$E$93-AS$58)-63.1579*EXP(-0.19*Fperm_SI_Woolf2021!$E$9:$E$93)+63.1579*EXP(-0.19*AS$58))/(Fperm_SI_Woolf2021!$E$9:$E$93-AS$58))*(AS$58-Fperm_SI_Woolf2021!$E$9:$E$93)/10))),Fperm_SI_Woolf2021!$D$9:$D$93))</f>
        <v>0.18254714543155634</v>
      </c>
      <c r="AT137" s="51" cm="1">
        <f t="array" ref="AT137">MIN(1,SLOPE(Fperm_SI_Woolf2021!$F$9:$F$93*EXP(-Fperm_SI_Woolf2021!$I$9:$I$93*$C137*IF(AT$58=Fperm_SI_Woolf2021!$E$9:$E$93,1,EXP(LN((1.1*(Fperm_SI_Woolf2021!$E$9:$E$93-AT$58)-63.1579*EXP(-0.19*Fperm_SI_Woolf2021!$E$9:$E$93)+63.1579*EXP(-0.19*AT$58))/(Fperm_SI_Woolf2021!$E$9:$E$93-AT$58))*(AT$58-Fperm_SI_Woolf2021!$E$9:$E$93)/10))) + Fperm_SI_Woolf2021!$G$9:$G$93*EXP(-Fperm_SI_Woolf2021!$J$9:$J$93*$C137*IF(AT$58=Fperm_SI_Woolf2021!$E$9:$E$93,1,EXP(LN((1.1*(Fperm_SI_Woolf2021!$E$9:$E$93-AT$58)-63.1579*EXP(-0.19*Fperm_SI_Woolf2021!$E$9:$E$93)+63.1579*EXP(-0.19*AT$58))/(Fperm_SI_Woolf2021!$E$9:$E$93-AT$58))*(AT$58-Fperm_SI_Woolf2021!$E$9:$E$93)/10))) + Fperm_SI_Woolf2021!$H$9:$H$93*EXP(-Fperm_SI_Woolf2021!$K$9:$K$93*$C137*IF(AT$58=Fperm_SI_Woolf2021!$E$9:$E$93,1,EXP(LN((1.1*(Fperm_SI_Woolf2021!$E$9:$E$93-AT$58)-63.1579*EXP(-0.19*Fperm_SI_Woolf2021!$E$9:$E$93)+63.1579*EXP(-0.19*AT$58))/(Fperm_SI_Woolf2021!$E$9:$E$93-AT$58))*(AT$58-Fperm_SI_Woolf2021!$E$9:$E$93)/10))),Fperm_SI_Woolf2021!$D$9:$D$93)*AT$57+INTERCEPT(Fperm_SI_Woolf2021!$F$9:$F$93*EXP(-Fperm_SI_Woolf2021!$I$9:$I$93*$C137*IF(AT$58=Fperm_SI_Woolf2021!$E$9:$E$93,1,EXP(LN((1.1*(Fperm_SI_Woolf2021!$E$9:$E$93-AT$58)-63.1579*EXP(-0.19*Fperm_SI_Woolf2021!$E$9:$E$93)+63.1579*EXP(-0.19*AT$58))/(Fperm_SI_Woolf2021!$E$9:$E$93-AT$58))*(AT$58-Fperm_SI_Woolf2021!$E$9:$E$93)/10))) + Fperm_SI_Woolf2021!$G$9:$G$93*EXP(-Fperm_SI_Woolf2021!$J$9:$J$93*$C137*IF(AT$58=Fperm_SI_Woolf2021!$E$9:$E$93,1,EXP(LN((1.1*(Fperm_SI_Woolf2021!$E$9:$E$93-AT$58)-63.1579*EXP(-0.19*Fperm_SI_Woolf2021!$E$9:$E$93)+63.1579*EXP(-0.19*AT$58))/(Fperm_SI_Woolf2021!$E$9:$E$93-AT$58))*(AT$58-Fperm_SI_Woolf2021!$E$9:$E$93)/10))) + Fperm_SI_Woolf2021!$H$9:$H$93*EXP(-Fperm_SI_Woolf2021!$K$9:$K$93*$C137*IF(AT$58=Fperm_SI_Woolf2021!$E$9:$E$93,1,EXP(LN((1.1*(Fperm_SI_Woolf2021!$E$9:$E$93-AT$58)-63.1579*EXP(-0.19*Fperm_SI_Woolf2021!$E$9:$E$93)+63.1579*EXP(-0.19*AT$58))/(Fperm_SI_Woolf2021!$E$9:$E$93-AT$58))*(AT$58-Fperm_SI_Woolf2021!$E$9:$E$93)/10))),Fperm_SI_Woolf2021!$D$9:$D$93))</f>
        <v>0.16463058834938438</v>
      </c>
      <c r="AU137" s="51" cm="1">
        <f t="array" ref="AU137">MIN(1,SLOPE(Fperm_SI_Woolf2021!$F$9:$F$93*EXP(-Fperm_SI_Woolf2021!$I$9:$I$93*$C137*IF(AU$58=Fperm_SI_Woolf2021!$E$9:$E$93,1,EXP(LN((1.1*(Fperm_SI_Woolf2021!$E$9:$E$93-AU$58)-63.1579*EXP(-0.19*Fperm_SI_Woolf2021!$E$9:$E$93)+63.1579*EXP(-0.19*AU$58))/(Fperm_SI_Woolf2021!$E$9:$E$93-AU$58))*(AU$58-Fperm_SI_Woolf2021!$E$9:$E$93)/10))) + Fperm_SI_Woolf2021!$G$9:$G$93*EXP(-Fperm_SI_Woolf2021!$J$9:$J$93*$C137*IF(AU$58=Fperm_SI_Woolf2021!$E$9:$E$93,1,EXP(LN((1.1*(Fperm_SI_Woolf2021!$E$9:$E$93-AU$58)-63.1579*EXP(-0.19*Fperm_SI_Woolf2021!$E$9:$E$93)+63.1579*EXP(-0.19*AU$58))/(Fperm_SI_Woolf2021!$E$9:$E$93-AU$58))*(AU$58-Fperm_SI_Woolf2021!$E$9:$E$93)/10))) + Fperm_SI_Woolf2021!$H$9:$H$93*EXP(-Fperm_SI_Woolf2021!$K$9:$K$93*$C137*IF(AU$58=Fperm_SI_Woolf2021!$E$9:$E$93,1,EXP(LN((1.1*(Fperm_SI_Woolf2021!$E$9:$E$93-AU$58)-63.1579*EXP(-0.19*Fperm_SI_Woolf2021!$E$9:$E$93)+63.1579*EXP(-0.19*AU$58))/(Fperm_SI_Woolf2021!$E$9:$E$93-AU$58))*(AU$58-Fperm_SI_Woolf2021!$E$9:$E$93)/10))),Fperm_SI_Woolf2021!$D$9:$D$93)*AU$57+INTERCEPT(Fperm_SI_Woolf2021!$F$9:$F$93*EXP(-Fperm_SI_Woolf2021!$I$9:$I$93*$C137*IF(AU$58=Fperm_SI_Woolf2021!$E$9:$E$93,1,EXP(LN((1.1*(Fperm_SI_Woolf2021!$E$9:$E$93-AU$58)-63.1579*EXP(-0.19*Fperm_SI_Woolf2021!$E$9:$E$93)+63.1579*EXP(-0.19*AU$58))/(Fperm_SI_Woolf2021!$E$9:$E$93-AU$58))*(AU$58-Fperm_SI_Woolf2021!$E$9:$E$93)/10))) + Fperm_SI_Woolf2021!$G$9:$G$93*EXP(-Fperm_SI_Woolf2021!$J$9:$J$93*$C137*IF(AU$58=Fperm_SI_Woolf2021!$E$9:$E$93,1,EXP(LN((1.1*(Fperm_SI_Woolf2021!$E$9:$E$93-AU$58)-63.1579*EXP(-0.19*Fperm_SI_Woolf2021!$E$9:$E$93)+63.1579*EXP(-0.19*AU$58))/(Fperm_SI_Woolf2021!$E$9:$E$93-AU$58))*(AU$58-Fperm_SI_Woolf2021!$E$9:$E$93)/10))) + Fperm_SI_Woolf2021!$H$9:$H$93*EXP(-Fperm_SI_Woolf2021!$K$9:$K$93*$C137*IF(AU$58=Fperm_SI_Woolf2021!$E$9:$E$93,1,EXP(LN((1.1*(Fperm_SI_Woolf2021!$E$9:$E$93-AU$58)-63.1579*EXP(-0.19*Fperm_SI_Woolf2021!$E$9:$E$93)+63.1579*EXP(-0.19*AU$58))/(Fperm_SI_Woolf2021!$E$9:$E$93-AU$58))*(AU$58-Fperm_SI_Woolf2021!$E$9:$E$93)/10))),Fperm_SI_Woolf2021!$D$9:$D$93))</f>
        <v>0.14671403126721244</v>
      </c>
      <c r="AV137" s="51" cm="1">
        <f t="array" ref="AV137">MIN(1,SLOPE(Fperm_SI_Woolf2021!$F$9:$F$93*EXP(-Fperm_SI_Woolf2021!$I$9:$I$93*$C137*IF(AV$58=Fperm_SI_Woolf2021!$E$9:$E$93,1,EXP(LN((1.1*(Fperm_SI_Woolf2021!$E$9:$E$93-AV$58)-63.1579*EXP(-0.19*Fperm_SI_Woolf2021!$E$9:$E$93)+63.1579*EXP(-0.19*AV$58))/(Fperm_SI_Woolf2021!$E$9:$E$93-AV$58))*(AV$58-Fperm_SI_Woolf2021!$E$9:$E$93)/10))) + Fperm_SI_Woolf2021!$G$9:$G$93*EXP(-Fperm_SI_Woolf2021!$J$9:$J$93*$C137*IF(AV$58=Fperm_SI_Woolf2021!$E$9:$E$93,1,EXP(LN((1.1*(Fperm_SI_Woolf2021!$E$9:$E$93-AV$58)-63.1579*EXP(-0.19*Fperm_SI_Woolf2021!$E$9:$E$93)+63.1579*EXP(-0.19*AV$58))/(Fperm_SI_Woolf2021!$E$9:$E$93-AV$58))*(AV$58-Fperm_SI_Woolf2021!$E$9:$E$93)/10))) + Fperm_SI_Woolf2021!$H$9:$H$93*EXP(-Fperm_SI_Woolf2021!$K$9:$K$93*$C137*IF(AV$58=Fperm_SI_Woolf2021!$E$9:$E$93,1,EXP(LN((1.1*(Fperm_SI_Woolf2021!$E$9:$E$93-AV$58)-63.1579*EXP(-0.19*Fperm_SI_Woolf2021!$E$9:$E$93)+63.1579*EXP(-0.19*AV$58))/(Fperm_SI_Woolf2021!$E$9:$E$93-AV$58))*(AV$58-Fperm_SI_Woolf2021!$E$9:$E$93)/10))),Fperm_SI_Woolf2021!$D$9:$D$93)*AV$57+INTERCEPT(Fperm_SI_Woolf2021!$F$9:$F$93*EXP(-Fperm_SI_Woolf2021!$I$9:$I$93*$C137*IF(AV$58=Fperm_SI_Woolf2021!$E$9:$E$93,1,EXP(LN((1.1*(Fperm_SI_Woolf2021!$E$9:$E$93-AV$58)-63.1579*EXP(-0.19*Fperm_SI_Woolf2021!$E$9:$E$93)+63.1579*EXP(-0.19*AV$58))/(Fperm_SI_Woolf2021!$E$9:$E$93-AV$58))*(AV$58-Fperm_SI_Woolf2021!$E$9:$E$93)/10))) + Fperm_SI_Woolf2021!$G$9:$G$93*EXP(-Fperm_SI_Woolf2021!$J$9:$J$93*$C137*IF(AV$58=Fperm_SI_Woolf2021!$E$9:$E$93,1,EXP(LN((1.1*(Fperm_SI_Woolf2021!$E$9:$E$93-AV$58)-63.1579*EXP(-0.19*Fperm_SI_Woolf2021!$E$9:$E$93)+63.1579*EXP(-0.19*AV$58))/(Fperm_SI_Woolf2021!$E$9:$E$93-AV$58))*(AV$58-Fperm_SI_Woolf2021!$E$9:$E$93)/10))) + Fperm_SI_Woolf2021!$H$9:$H$93*EXP(-Fperm_SI_Woolf2021!$K$9:$K$93*$C137*IF(AV$58=Fperm_SI_Woolf2021!$E$9:$E$93,1,EXP(LN((1.1*(Fperm_SI_Woolf2021!$E$9:$E$93-AV$58)-63.1579*EXP(-0.19*Fperm_SI_Woolf2021!$E$9:$E$93)+63.1579*EXP(-0.19*AV$58))/(Fperm_SI_Woolf2021!$E$9:$E$93-AV$58))*(AV$58-Fperm_SI_Woolf2021!$E$9:$E$93)/10))),Fperm_SI_Woolf2021!$D$9:$D$93))</f>
        <v>0.12879747418504051</v>
      </c>
      <c r="AW137" s="51" cm="1">
        <f t="array" ref="AW137">MIN(1,SLOPE(Fperm_SI_Woolf2021!$F$9:$F$93*EXP(-Fperm_SI_Woolf2021!$I$9:$I$93*$C137*IF(AW$58=Fperm_SI_Woolf2021!$E$9:$E$93,1,EXP(LN((1.1*(Fperm_SI_Woolf2021!$E$9:$E$93-AW$58)-63.1579*EXP(-0.19*Fperm_SI_Woolf2021!$E$9:$E$93)+63.1579*EXP(-0.19*AW$58))/(Fperm_SI_Woolf2021!$E$9:$E$93-AW$58))*(AW$58-Fperm_SI_Woolf2021!$E$9:$E$93)/10))) + Fperm_SI_Woolf2021!$G$9:$G$93*EXP(-Fperm_SI_Woolf2021!$J$9:$J$93*$C137*IF(AW$58=Fperm_SI_Woolf2021!$E$9:$E$93,1,EXP(LN((1.1*(Fperm_SI_Woolf2021!$E$9:$E$93-AW$58)-63.1579*EXP(-0.19*Fperm_SI_Woolf2021!$E$9:$E$93)+63.1579*EXP(-0.19*AW$58))/(Fperm_SI_Woolf2021!$E$9:$E$93-AW$58))*(AW$58-Fperm_SI_Woolf2021!$E$9:$E$93)/10))) + Fperm_SI_Woolf2021!$H$9:$H$93*EXP(-Fperm_SI_Woolf2021!$K$9:$K$93*$C137*IF(AW$58=Fperm_SI_Woolf2021!$E$9:$E$93,1,EXP(LN((1.1*(Fperm_SI_Woolf2021!$E$9:$E$93-AW$58)-63.1579*EXP(-0.19*Fperm_SI_Woolf2021!$E$9:$E$93)+63.1579*EXP(-0.19*AW$58))/(Fperm_SI_Woolf2021!$E$9:$E$93-AW$58))*(AW$58-Fperm_SI_Woolf2021!$E$9:$E$93)/10))),Fperm_SI_Woolf2021!$D$9:$D$93)*AW$57+INTERCEPT(Fperm_SI_Woolf2021!$F$9:$F$93*EXP(-Fperm_SI_Woolf2021!$I$9:$I$93*$C137*IF(AW$58=Fperm_SI_Woolf2021!$E$9:$E$93,1,EXP(LN((1.1*(Fperm_SI_Woolf2021!$E$9:$E$93-AW$58)-63.1579*EXP(-0.19*Fperm_SI_Woolf2021!$E$9:$E$93)+63.1579*EXP(-0.19*AW$58))/(Fperm_SI_Woolf2021!$E$9:$E$93-AW$58))*(AW$58-Fperm_SI_Woolf2021!$E$9:$E$93)/10))) + Fperm_SI_Woolf2021!$G$9:$G$93*EXP(-Fperm_SI_Woolf2021!$J$9:$J$93*$C137*IF(AW$58=Fperm_SI_Woolf2021!$E$9:$E$93,1,EXP(LN((1.1*(Fperm_SI_Woolf2021!$E$9:$E$93-AW$58)-63.1579*EXP(-0.19*Fperm_SI_Woolf2021!$E$9:$E$93)+63.1579*EXP(-0.19*AW$58))/(Fperm_SI_Woolf2021!$E$9:$E$93-AW$58))*(AW$58-Fperm_SI_Woolf2021!$E$9:$E$93)/10))) + Fperm_SI_Woolf2021!$H$9:$H$93*EXP(-Fperm_SI_Woolf2021!$K$9:$K$93*$C137*IF(AW$58=Fperm_SI_Woolf2021!$E$9:$E$93,1,EXP(LN((1.1*(Fperm_SI_Woolf2021!$E$9:$E$93-AW$58)-63.1579*EXP(-0.19*Fperm_SI_Woolf2021!$E$9:$E$93)+63.1579*EXP(-0.19*AW$58))/(Fperm_SI_Woolf2021!$E$9:$E$93-AW$58))*(AW$58-Fperm_SI_Woolf2021!$E$9:$E$93)/10))),Fperm_SI_Woolf2021!$D$9:$D$93))</f>
        <v>0.30112511557227489</v>
      </c>
      <c r="AX137" s="51" cm="1">
        <f t="array" ref="AX137">MIN(1,SLOPE(Fperm_SI_Woolf2021!$F$9:$F$93*EXP(-Fperm_SI_Woolf2021!$I$9:$I$93*$C137*IF(AX$58=Fperm_SI_Woolf2021!$E$9:$E$93,1,EXP(LN((1.1*(Fperm_SI_Woolf2021!$E$9:$E$93-AX$58)-63.1579*EXP(-0.19*Fperm_SI_Woolf2021!$E$9:$E$93)+63.1579*EXP(-0.19*AX$58))/(Fperm_SI_Woolf2021!$E$9:$E$93-AX$58))*(AX$58-Fperm_SI_Woolf2021!$E$9:$E$93)/10))) + Fperm_SI_Woolf2021!$G$9:$G$93*EXP(-Fperm_SI_Woolf2021!$J$9:$J$93*$C137*IF(AX$58=Fperm_SI_Woolf2021!$E$9:$E$93,1,EXP(LN((1.1*(Fperm_SI_Woolf2021!$E$9:$E$93-AX$58)-63.1579*EXP(-0.19*Fperm_SI_Woolf2021!$E$9:$E$93)+63.1579*EXP(-0.19*AX$58))/(Fperm_SI_Woolf2021!$E$9:$E$93-AX$58))*(AX$58-Fperm_SI_Woolf2021!$E$9:$E$93)/10))) + Fperm_SI_Woolf2021!$H$9:$H$93*EXP(-Fperm_SI_Woolf2021!$K$9:$K$93*$C137*IF(AX$58=Fperm_SI_Woolf2021!$E$9:$E$93,1,EXP(LN((1.1*(Fperm_SI_Woolf2021!$E$9:$E$93-AX$58)-63.1579*EXP(-0.19*Fperm_SI_Woolf2021!$E$9:$E$93)+63.1579*EXP(-0.19*AX$58))/(Fperm_SI_Woolf2021!$E$9:$E$93-AX$58))*(AX$58-Fperm_SI_Woolf2021!$E$9:$E$93)/10))),Fperm_SI_Woolf2021!$D$9:$D$93)*AX$57+INTERCEPT(Fperm_SI_Woolf2021!$F$9:$F$93*EXP(-Fperm_SI_Woolf2021!$I$9:$I$93*$C137*IF(AX$58=Fperm_SI_Woolf2021!$E$9:$E$93,1,EXP(LN((1.1*(Fperm_SI_Woolf2021!$E$9:$E$93-AX$58)-63.1579*EXP(-0.19*Fperm_SI_Woolf2021!$E$9:$E$93)+63.1579*EXP(-0.19*AX$58))/(Fperm_SI_Woolf2021!$E$9:$E$93-AX$58))*(AX$58-Fperm_SI_Woolf2021!$E$9:$E$93)/10))) + Fperm_SI_Woolf2021!$G$9:$G$93*EXP(-Fperm_SI_Woolf2021!$J$9:$J$93*$C137*IF(AX$58=Fperm_SI_Woolf2021!$E$9:$E$93,1,EXP(LN((1.1*(Fperm_SI_Woolf2021!$E$9:$E$93-AX$58)-63.1579*EXP(-0.19*Fperm_SI_Woolf2021!$E$9:$E$93)+63.1579*EXP(-0.19*AX$58))/(Fperm_SI_Woolf2021!$E$9:$E$93-AX$58))*(AX$58-Fperm_SI_Woolf2021!$E$9:$E$93)/10))) + Fperm_SI_Woolf2021!$H$9:$H$93*EXP(-Fperm_SI_Woolf2021!$K$9:$K$93*$C137*IF(AX$58=Fperm_SI_Woolf2021!$E$9:$E$93,1,EXP(LN((1.1*(Fperm_SI_Woolf2021!$E$9:$E$93-AX$58)-63.1579*EXP(-0.19*Fperm_SI_Woolf2021!$E$9:$E$93)+63.1579*EXP(-0.19*AX$58))/(Fperm_SI_Woolf2021!$E$9:$E$93-AX$58))*(AX$58-Fperm_SI_Woolf2021!$E$9:$E$93)/10))),Fperm_SI_Woolf2021!$D$9:$D$93))</f>
        <v>0.28682104720160095</v>
      </c>
      <c r="AY137" s="51" cm="1">
        <f t="array" ref="AY137">MIN(1,SLOPE(Fperm_SI_Woolf2021!$F$9:$F$93*EXP(-Fperm_SI_Woolf2021!$I$9:$I$93*$C137*IF(AY$58=Fperm_SI_Woolf2021!$E$9:$E$93,1,EXP(LN((1.1*(Fperm_SI_Woolf2021!$E$9:$E$93-AY$58)-63.1579*EXP(-0.19*Fperm_SI_Woolf2021!$E$9:$E$93)+63.1579*EXP(-0.19*AY$58))/(Fperm_SI_Woolf2021!$E$9:$E$93-AY$58))*(AY$58-Fperm_SI_Woolf2021!$E$9:$E$93)/10))) + Fperm_SI_Woolf2021!$G$9:$G$93*EXP(-Fperm_SI_Woolf2021!$J$9:$J$93*$C137*IF(AY$58=Fperm_SI_Woolf2021!$E$9:$E$93,1,EXP(LN((1.1*(Fperm_SI_Woolf2021!$E$9:$E$93-AY$58)-63.1579*EXP(-0.19*Fperm_SI_Woolf2021!$E$9:$E$93)+63.1579*EXP(-0.19*AY$58))/(Fperm_SI_Woolf2021!$E$9:$E$93-AY$58))*(AY$58-Fperm_SI_Woolf2021!$E$9:$E$93)/10))) + Fperm_SI_Woolf2021!$H$9:$H$93*EXP(-Fperm_SI_Woolf2021!$K$9:$K$93*$C137*IF(AY$58=Fperm_SI_Woolf2021!$E$9:$E$93,1,EXP(LN((1.1*(Fperm_SI_Woolf2021!$E$9:$E$93-AY$58)-63.1579*EXP(-0.19*Fperm_SI_Woolf2021!$E$9:$E$93)+63.1579*EXP(-0.19*AY$58))/(Fperm_SI_Woolf2021!$E$9:$E$93-AY$58))*(AY$58-Fperm_SI_Woolf2021!$E$9:$E$93)/10))),Fperm_SI_Woolf2021!$D$9:$D$93)*AY$57+INTERCEPT(Fperm_SI_Woolf2021!$F$9:$F$93*EXP(-Fperm_SI_Woolf2021!$I$9:$I$93*$C137*IF(AY$58=Fperm_SI_Woolf2021!$E$9:$E$93,1,EXP(LN((1.1*(Fperm_SI_Woolf2021!$E$9:$E$93-AY$58)-63.1579*EXP(-0.19*Fperm_SI_Woolf2021!$E$9:$E$93)+63.1579*EXP(-0.19*AY$58))/(Fperm_SI_Woolf2021!$E$9:$E$93-AY$58))*(AY$58-Fperm_SI_Woolf2021!$E$9:$E$93)/10))) + Fperm_SI_Woolf2021!$G$9:$G$93*EXP(-Fperm_SI_Woolf2021!$J$9:$J$93*$C137*IF(AY$58=Fperm_SI_Woolf2021!$E$9:$E$93,1,EXP(LN((1.1*(Fperm_SI_Woolf2021!$E$9:$E$93-AY$58)-63.1579*EXP(-0.19*Fperm_SI_Woolf2021!$E$9:$E$93)+63.1579*EXP(-0.19*AY$58))/(Fperm_SI_Woolf2021!$E$9:$E$93-AY$58))*(AY$58-Fperm_SI_Woolf2021!$E$9:$E$93)/10))) + Fperm_SI_Woolf2021!$H$9:$H$93*EXP(-Fperm_SI_Woolf2021!$K$9:$K$93*$C137*IF(AY$58=Fperm_SI_Woolf2021!$E$9:$E$93,1,EXP(LN((1.1*(Fperm_SI_Woolf2021!$E$9:$E$93-AY$58)-63.1579*EXP(-0.19*Fperm_SI_Woolf2021!$E$9:$E$93)+63.1579*EXP(-0.19*AY$58))/(Fperm_SI_Woolf2021!$E$9:$E$93-AY$58))*(AY$58-Fperm_SI_Woolf2021!$E$9:$E$93)/10))),Fperm_SI_Woolf2021!$D$9:$D$93))</f>
        <v>0.27251697883092701</v>
      </c>
      <c r="AZ137" s="51" cm="1">
        <f t="array" ref="AZ137">MIN(1,SLOPE(Fperm_SI_Woolf2021!$F$9:$F$93*EXP(-Fperm_SI_Woolf2021!$I$9:$I$93*$C137*IF(AZ$58=Fperm_SI_Woolf2021!$E$9:$E$93,1,EXP(LN((1.1*(Fperm_SI_Woolf2021!$E$9:$E$93-AZ$58)-63.1579*EXP(-0.19*Fperm_SI_Woolf2021!$E$9:$E$93)+63.1579*EXP(-0.19*AZ$58))/(Fperm_SI_Woolf2021!$E$9:$E$93-AZ$58))*(AZ$58-Fperm_SI_Woolf2021!$E$9:$E$93)/10))) + Fperm_SI_Woolf2021!$G$9:$G$93*EXP(-Fperm_SI_Woolf2021!$J$9:$J$93*$C137*IF(AZ$58=Fperm_SI_Woolf2021!$E$9:$E$93,1,EXP(LN((1.1*(Fperm_SI_Woolf2021!$E$9:$E$93-AZ$58)-63.1579*EXP(-0.19*Fperm_SI_Woolf2021!$E$9:$E$93)+63.1579*EXP(-0.19*AZ$58))/(Fperm_SI_Woolf2021!$E$9:$E$93-AZ$58))*(AZ$58-Fperm_SI_Woolf2021!$E$9:$E$93)/10))) + Fperm_SI_Woolf2021!$H$9:$H$93*EXP(-Fperm_SI_Woolf2021!$K$9:$K$93*$C137*IF(AZ$58=Fperm_SI_Woolf2021!$E$9:$E$93,1,EXP(LN((1.1*(Fperm_SI_Woolf2021!$E$9:$E$93-AZ$58)-63.1579*EXP(-0.19*Fperm_SI_Woolf2021!$E$9:$E$93)+63.1579*EXP(-0.19*AZ$58))/(Fperm_SI_Woolf2021!$E$9:$E$93-AZ$58))*(AZ$58-Fperm_SI_Woolf2021!$E$9:$E$93)/10))),Fperm_SI_Woolf2021!$D$9:$D$93)*AZ$57+INTERCEPT(Fperm_SI_Woolf2021!$F$9:$F$93*EXP(-Fperm_SI_Woolf2021!$I$9:$I$93*$C137*IF(AZ$58=Fperm_SI_Woolf2021!$E$9:$E$93,1,EXP(LN((1.1*(Fperm_SI_Woolf2021!$E$9:$E$93-AZ$58)-63.1579*EXP(-0.19*Fperm_SI_Woolf2021!$E$9:$E$93)+63.1579*EXP(-0.19*AZ$58))/(Fperm_SI_Woolf2021!$E$9:$E$93-AZ$58))*(AZ$58-Fperm_SI_Woolf2021!$E$9:$E$93)/10))) + Fperm_SI_Woolf2021!$G$9:$G$93*EXP(-Fperm_SI_Woolf2021!$J$9:$J$93*$C137*IF(AZ$58=Fperm_SI_Woolf2021!$E$9:$E$93,1,EXP(LN((1.1*(Fperm_SI_Woolf2021!$E$9:$E$93-AZ$58)-63.1579*EXP(-0.19*Fperm_SI_Woolf2021!$E$9:$E$93)+63.1579*EXP(-0.19*AZ$58))/(Fperm_SI_Woolf2021!$E$9:$E$93-AZ$58))*(AZ$58-Fperm_SI_Woolf2021!$E$9:$E$93)/10))) + Fperm_SI_Woolf2021!$H$9:$H$93*EXP(-Fperm_SI_Woolf2021!$K$9:$K$93*$C137*IF(AZ$58=Fperm_SI_Woolf2021!$E$9:$E$93,1,EXP(LN((1.1*(Fperm_SI_Woolf2021!$E$9:$E$93-AZ$58)-63.1579*EXP(-0.19*Fperm_SI_Woolf2021!$E$9:$E$93)+63.1579*EXP(-0.19*AZ$58))/(Fperm_SI_Woolf2021!$E$9:$E$93-AZ$58))*(AZ$58-Fperm_SI_Woolf2021!$E$9:$E$93)/10))),Fperm_SI_Woolf2021!$D$9:$D$93))</f>
        <v>0.25821291046025308</v>
      </c>
      <c r="BA137" s="51" cm="1">
        <f t="array" ref="BA137">MIN(1,SLOPE(Fperm_SI_Woolf2021!$F$9:$F$93*EXP(-Fperm_SI_Woolf2021!$I$9:$I$93*$C137*IF(BA$58=Fperm_SI_Woolf2021!$E$9:$E$93,1,EXP(LN((1.1*(Fperm_SI_Woolf2021!$E$9:$E$93-BA$58)-63.1579*EXP(-0.19*Fperm_SI_Woolf2021!$E$9:$E$93)+63.1579*EXP(-0.19*BA$58))/(Fperm_SI_Woolf2021!$E$9:$E$93-BA$58))*(BA$58-Fperm_SI_Woolf2021!$E$9:$E$93)/10))) + Fperm_SI_Woolf2021!$G$9:$G$93*EXP(-Fperm_SI_Woolf2021!$J$9:$J$93*$C137*IF(BA$58=Fperm_SI_Woolf2021!$E$9:$E$93,1,EXP(LN((1.1*(Fperm_SI_Woolf2021!$E$9:$E$93-BA$58)-63.1579*EXP(-0.19*Fperm_SI_Woolf2021!$E$9:$E$93)+63.1579*EXP(-0.19*BA$58))/(Fperm_SI_Woolf2021!$E$9:$E$93-BA$58))*(BA$58-Fperm_SI_Woolf2021!$E$9:$E$93)/10))) + Fperm_SI_Woolf2021!$H$9:$H$93*EXP(-Fperm_SI_Woolf2021!$K$9:$K$93*$C137*IF(BA$58=Fperm_SI_Woolf2021!$E$9:$E$93,1,EXP(LN((1.1*(Fperm_SI_Woolf2021!$E$9:$E$93-BA$58)-63.1579*EXP(-0.19*Fperm_SI_Woolf2021!$E$9:$E$93)+63.1579*EXP(-0.19*BA$58))/(Fperm_SI_Woolf2021!$E$9:$E$93-BA$58))*(BA$58-Fperm_SI_Woolf2021!$E$9:$E$93)/10))),Fperm_SI_Woolf2021!$D$9:$D$93)*BA$57+INTERCEPT(Fperm_SI_Woolf2021!$F$9:$F$93*EXP(-Fperm_SI_Woolf2021!$I$9:$I$93*$C137*IF(BA$58=Fperm_SI_Woolf2021!$E$9:$E$93,1,EXP(LN((1.1*(Fperm_SI_Woolf2021!$E$9:$E$93-BA$58)-63.1579*EXP(-0.19*Fperm_SI_Woolf2021!$E$9:$E$93)+63.1579*EXP(-0.19*BA$58))/(Fperm_SI_Woolf2021!$E$9:$E$93-BA$58))*(BA$58-Fperm_SI_Woolf2021!$E$9:$E$93)/10))) + Fperm_SI_Woolf2021!$G$9:$G$93*EXP(-Fperm_SI_Woolf2021!$J$9:$J$93*$C137*IF(BA$58=Fperm_SI_Woolf2021!$E$9:$E$93,1,EXP(LN((1.1*(Fperm_SI_Woolf2021!$E$9:$E$93-BA$58)-63.1579*EXP(-0.19*Fperm_SI_Woolf2021!$E$9:$E$93)+63.1579*EXP(-0.19*BA$58))/(Fperm_SI_Woolf2021!$E$9:$E$93-BA$58))*(BA$58-Fperm_SI_Woolf2021!$E$9:$E$93)/10))) + Fperm_SI_Woolf2021!$H$9:$H$93*EXP(-Fperm_SI_Woolf2021!$K$9:$K$93*$C137*IF(BA$58=Fperm_SI_Woolf2021!$E$9:$E$93,1,EXP(LN((1.1*(Fperm_SI_Woolf2021!$E$9:$E$93-BA$58)-63.1579*EXP(-0.19*Fperm_SI_Woolf2021!$E$9:$E$93)+63.1579*EXP(-0.19*BA$58))/(Fperm_SI_Woolf2021!$E$9:$E$93-BA$58))*(BA$58-Fperm_SI_Woolf2021!$E$9:$E$93)/10))),Fperm_SI_Woolf2021!$D$9:$D$93))</f>
        <v>0.24390884208957914</v>
      </c>
      <c r="BB137" s="51" cm="1">
        <f t="array" ref="BB137">MIN(1,SLOPE(Fperm_SI_Woolf2021!$F$9:$F$93*EXP(-Fperm_SI_Woolf2021!$I$9:$I$93*$C137*IF(BB$58=Fperm_SI_Woolf2021!$E$9:$E$93,1,EXP(LN((1.1*(Fperm_SI_Woolf2021!$E$9:$E$93-BB$58)-63.1579*EXP(-0.19*Fperm_SI_Woolf2021!$E$9:$E$93)+63.1579*EXP(-0.19*BB$58))/(Fperm_SI_Woolf2021!$E$9:$E$93-BB$58))*(BB$58-Fperm_SI_Woolf2021!$E$9:$E$93)/10))) + Fperm_SI_Woolf2021!$G$9:$G$93*EXP(-Fperm_SI_Woolf2021!$J$9:$J$93*$C137*IF(BB$58=Fperm_SI_Woolf2021!$E$9:$E$93,1,EXP(LN((1.1*(Fperm_SI_Woolf2021!$E$9:$E$93-BB$58)-63.1579*EXP(-0.19*Fperm_SI_Woolf2021!$E$9:$E$93)+63.1579*EXP(-0.19*BB$58))/(Fperm_SI_Woolf2021!$E$9:$E$93-BB$58))*(BB$58-Fperm_SI_Woolf2021!$E$9:$E$93)/10))) + Fperm_SI_Woolf2021!$H$9:$H$93*EXP(-Fperm_SI_Woolf2021!$K$9:$K$93*$C137*IF(BB$58=Fperm_SI_Woolf2021!$E$9:$E$93,1,EXP(LN((1.1*(Fperm_SI_Woolf2021!$E$9:$E$93-BB$58)-63.1579*EXP(-0.19*Fperm_SI_Woolf2021!$E$9:$E$93)+63.1579*EXP(-0.19*BB$58))/(Fperm_SI_Woolf2021!$E$9:$E$93-BB$58))*(BB$58-Fperm_SI_Woolf2021!$E$9:$E$93)/10))),Fperm_SI_Woolf2021!$D$9:$D$93)*BB$57+INTERCEPT(Fperm_SI_Woolf2021!$F$9:$F$93*EXP(-Fperm_SI_Woolf2021!$I$9:$I$93*$C137*IF(BB$58=Fperm_SI_Woolf2021!$E$9:$E$93,1,EXP(LN((1.1*(Fperm_SI_Woolf2021!$E$9:$E$93-BB$58)-63.1579*EXP(-0.19*Fperm_SI_Woolf2021!$E$9:$E$93)+63.1579*EXP(-0.19*BB$58))/(Fperm_SI_Woolf2021!$E$9:$E$93-BB$58))*(BB$58-Fperm_SI_Woolf2021!$E$9:$E$93)/10))) + Fperm_SI_Woolf2021!$G$9:$G$93*EXP(-Fperm_SI_Woolf2021!$J$9:$J$93*$C137*IF(BB$58=Fperm_SI_Woolf2021!$E$9:$E$93,1,EXP(LN((1.1*(Fperm_SI_Woolf2021!$E$9:$E$93-BB$58)-63.1579*EXP(-0.19*Fperm_SI_Woolf2021!$E$9:$E$93)+63.1579*EXP(-0.19*BB$58))/(Fperm_SI_Woolf2021!$E$9:$E$93-BB$58))*(BB$58-Fperm_SI_Woolf2021!$E$9:$E$93)/10))) + Fperm_SI_Woolf2021!$H$9:$H$93*EXP(-Fperm_SI_Woolf2021!$K$9:$K$93*$C137*IF(BB$58=Fperm_SI_Woolf2021!$E$9:$E$93,1,EXP(LN((1.1*(Fperm_SI_Woolf2021!$E$9:$E$93-BB$58)-63.1579*EXP(-0.19*Fperm_SI_Woolf2021!$E$9:$E$93)+63.1579*EXP(-0.19*BB$58))/(Fperm_SI_Woolf2021!$E$9:$E$93-BB$58))*(BB$58-Fperm_SI_Woolf2021!$E$9:$E$93)/10))),Fperm_SI_Woolf2021!$D$9:$D$93))</f>
        <v>0.2296047737189052</v>
      </c>
      <c r="BC137" s="51" cm="1">
        <f t="array" ref="BC137">MIN(1,SLOPE(Fperm_SI_Woolf2021!$F$9:$F$93*EXP(-Fperm_SI_Woolf2021!$I$9:$I$93*$C137*IF(BC$58=Fperm_SI_Woolf2021!$E$9:$E$93,1,EXP(LN((1.1*(Fperm_SI_Woolf2021!$E$9:$E$93-BC$58)-63.1579*EXP(-0.19*Fperm_SI_Woolf2021!$E$9:$E$93)+63.1579*EXP(-0.19*BC$58))/(Fperm_SI_Woolf2021!$E$9:$E$93-BC$58))*(BC$58-Fperm_SI_Woolf2021!$E$9:$E$93)/10))) + Fperm_SI_Woolf2021!$G$9:$G$93*EXP(-Fperm_SI_Woolf2021!$J$9:$J$93*$C137*IF(BC$58=Fperm_SI_Woolf2021!$E$9:$E$93,1,EXP(LN((1.1*(Fperm_SI_Woolf2021!$E$9:$E$93-BC$58)-63.1579*EXP(-0.19*Fperm_SI_Woolf2021!$E$9:$E$93)+63.1579*EXP(-0.19*BC$58))/(Fperm_SI_Woolf2021!$E$9:$E$93-BC$58))*(BC$58-Fperm_SI_Woolf2021!$E$9:$E$93)/10))) + Fperm_SI_Woolf2021!$H$9:$H$93*EXP(-Fperm_SI_Woolf2021!$K$9:$K$93*$C137*IF(BC$58=Fperm_SI_Woolf2021!$E$9:$E$93,1,EXP(LN((1.1*(Fperm_SI_Woolf2021!$E$9:$E$93-BC$58)-63.1579*EXP(-0.19*Fperm_SI_Woolf2021!$E$9:$E$93)+63.1579*EXP(-0.19*BC$58))/(Fperm_SI_Woolf2021!$E$9:$E$93-BC$58))*(BC$58-Fperm_SI_Woolf2021!$E$9:$E$93)/10))),Fperm_SI_Woolf2021!$D$9:$D$93)*BC$57+INTERCEPT(Fperm_SI_Woolf2021!$F$9:$F$93*EXP(-Fperm_SI_Woolf2021!$I$9:$I$93*$C137*IF(BC$58=Fperm_SI_Woolf2021!$E$9:$E$93,1,EXP(LN((1.1*(Fperm_SI_Woolf2021!$E$9:$E$93-BC$58)-63.1579*EXP(-0.19*Fperm_SI_Woolf2021!$E$9:$E$93)+63.1579*EXP(-0.19*BC$58))/(Fperm_SI_Woolf2021!$E$9:$E$93-BC$58))*(BC$58-Fperm_SI_Woolf2021!$E$9:$E$93)/10))) + Fperm_SI_Woolf2021!$G$9:$G$93*EXP(-Fperm_SI_Woolf2021!$J$9:$J$93*$C137*IF(BC$58=Fperm_SI_Woolf2021!$E$9:$E$93,1,EXP(LN((1.1*(Fperm_SI_Woolf2021!$E$9:$E$93-BC$58)-63.1579*EXP(-0.19*Fperm_SI_Woolf2021!$E$9:$E$93)+63.1579*EXP(-0.19*BC$58))/(Fperm_SI_Woolf2021!$E$9:$E$93-BC$58))*(BC$58-Fperm_SI_Woolf2021!$E$9:$E$93)/10))) + Fperm_SI_Woolf2021!$H$9:$H$93*EXP(-Fperm_SI_Woolf2021!$K$9:$K$93*$C137*IF(BC$58=Fperm_SI_Woolf2021!$E$9:$E$93,1,EXP(LN((1.1*(Fperm_SI_Woolf2021!$E$9:$E$93-BC$58)-63.1579*EXP(-0.19*Fperm_SI_Woolf2021!$E$9:$E$93)+63.1579*EXP(-0.19*BC$58))/(Fperm_SI_Woolf2021!$E$9:$E$93-BC$58))*(BC$58-Fperm_SI_Woolf2021!$E$9:$E$93)/10))),Fperm_SI_Woolf2021!$D$9:$D$93))</f>
        <v>0.21530070534823126</v>
      </c>
      <c r="BD137" s="51" cm="1">
        <f t="array" ref="BD137">MIN(1,SLOPE(Fperm_SI_Woolf2021!$F$9:$F$93*EXP(-Fperm_SI_Woolf2021!$I$9:$I$93*$C137*IF(BD$58=Fperm_SI_Woolf2021!$E$9:$E$93,1,EXP(LN((1.1*(Fperm_SI_Woolf2021!$E$9:$E$93-BD$58)-63.1579*EXP(-0.19*Fperm_SI_Woolf2021!$E$9:$E$93)+63.1579*EXP(-0.19*BD$58))/(Fperm_SI_Woolf2021!$E$9:$E$93-BD$58))*(BD$58-Fperm_SI_Woolf2021!$E$9:$E$93)/10))) + Fperm_SI_Woolf2021!$G$9:$G$93*EXP(-Fperm_SI_Woolf2021!$J$9:$J$93*$C137*IF(BD$58=Fperm_SI_Woolf2021!$E$9:$E$93,1,EXP(LN((1.1*(Fperm_SI_Woolf2021!$E$9:$E$93-BD$58)-63.1579*EXP(-0.19*Fperm_SI_Woolf2021!$E$9:$E$93)+63.1579*EXP(-0.19*BD$58))/(Fperm_SI_Woolf2021!$E$9:$E$93-BD$58))*(BD$58-Fperm_SI_Woolf2021!$E$9:$E$93)/10))) + Fperm_SI_Woolf2021!$H$9:$H$93*EXP(-Fperm_SI_Woolf2021!$K$9:$K$93*$C137*IF(BD$58=Fperm_SI_Woolf2021!$E$9:$E$93,1,EXP(LN((1.1*(Fperm_SI_Woolf2021!$E$9:$E$93-BD$58)-63.1579*EXP(-0.19*Fperm_SI_Woolf2021!$E$9:$E$93)+63.1579*EXP(-0.19*BD$58))/(Fperm_SI_Woolf2021!$E$9:$E$93-BD$58))*(BD$58-Fperm_SI_Woolf2021!$E$9:$E$93)/10))),Fperm_SI_Woolf2021!$D$9:$D$93)*BD$57+INTERCEPT(Fperm_SI_Woolf2021!$F$9:$F$93*EXP(-Fperm_SI_Woolf2021!$I$9:$I$93*$C137*IF(BD$58=Fperm_SI_Woolf2021!$E$9:$E$93,1,EXP(LN((1.1*(Fperm_SI_Woolf2021!$E$9:$E$93-BD$58)-63.1579*EXP(-0.19*Fperm_SI_Woolf2021!$E$9:$E$93)+63.1579*EXP(-0.19*BD$58))/(Fperm_SI_Woolf2021!$E$9:$E$93-BD$58))*(BD$58-Fperm_SI_Woolf2021!$E$9:$E$93)/10))) + Fperm_SI_Woolf2021!$G$9:$G$93*EXP(-Fperm_SI_Woolf2021!$J$9:$J$93*$C137*IF(BD$58=Fperm_SI_Woolf2021!$E$9:$E$93,1,EXP(LN((1.1*(Fperm_SI_Woolf2021!$E$9:$E$93-BD$58)-63.1579*EXP(-0.19*Fperm_SI_Woolf2021!$E$9:$E$93)+63.1579*EXP(-0.19*BD$58))/(Fperm_SI_Woolf2021!$E$9:$E$93-BD$58))*(BD$58-Fperm_SI_Woolf2021!$E$9:$E$93)/10))) + Fperm_SI_Woolf2021!$H$9:$H$93*EXP(-Fperm_SI_Woolf2021!$K$9:$K$93*$C137*IF(BD$58=Fperm_SI_Woolf2021!$E$9:$E$93,1,EXP(LN((1.1*(Fperm_SI_Woolf2021!$E$9:$E$93-BD$58)-63.1579*EXP(-0.19*Fperm_SI_Woolf2021!$E$9:$E$93)+63.1579*EXP(-0.19*BD$58))/(Fperm_SI_Woolf2021!$E$9:$E$93-BD$58))*(BD$58-Fperm_SI_Woolf2021!$E$9:$E$93)/10))),Fperm_SI_Woolf2021!$D$9:$D$93))</f>
        <v>0.20099663697755732</v>
      </c>
      <c r="BE137" s="51" cm="1">
        <f t="array" ref="BE137">MIN(1,SLOPE(Fperm_SI_Woolf2021!$F$9:$F$93*EXP(-Fperm_SI_Woolf2021!$I$9:$I$93*$C137*IF(BE$58=Fperm_SI_Woolf2021!$E$9:$E$93,1,EXP(LN((1.1*(Fperm_SI_Woolf2021!$E$9:$E$93-BE$58)-63.1579*EXP(-0.19*Fperm_SI_Woolf2021!$E$9:$E$93)+63.1579*EXP(-0.19*BE$58))/(Fperm_SI_Woolf2021!$E$9:$E$93-BE$58))*(BE$58-Fperm_SI_Woolf2021!$E$9:$E$93)/10))) + Fperm_SI_Woolf2021!$G$9:$G$93*EXP(-Fperm_SI_Woolf2021!$J$9:$J$93*$C137*IF(BE$58=Fperm_SI_Woolf2021!$E$9:$E$93,1,EXP(LN((1.1*(Fperm_SI_Woolf2021!$E$9:$E$93-BE$58)-63.1579*EXP(-0.19*Fperm_SI_Woolf2021!$E$9:$E$93)+63.1579*EXP(-0.19*BE$58))/(Fperm_SI_Woolf2021!$E$9:$E$93-BE$58))*(BE$58-Fperm_SI_Woolf2021!$E$9:$E$93)/10))) + Fperm_SI_Woolf2021!$H$9:$H$93*EXP(-Fperm_SI_Woolf2021!$K$9:$K$93*$C137*IF(BE$58=Fperm_SI_Woolf2021!$E$9:$E$93,1,EXP(LN((1.1*(Fperm_SI_Woolf2021!$E$9:$E$93-BE$58)-63.1579*EXP(-0.19*Fperm_SI_Woolf2021!$E$9:$E$93)+63.1579*EXP(-0.19*BE$58))/(Fperm_SI_Woolf2021!$E$9:$E$93-BE$58))*(BE$58-Fperm_SI_Woolf2021!$E$9:$E$93)/10))),Fperm_SI_Woolf2021!$D$9:$D$93)*BE$57+INTERCEPT(Fperm_SI_Woolf2021!$F$9:$F$93*EXP(-Fperm_SI_Woolf2021!$I$9:$I$93*$C137*IF(BE$58=Fperm_SI_Woolf2021!$E$9:$E$93,1,EXP(LN((1.1*(Fperm_SI_Woolf2021!$E$9:$E$93-BE$58)-63.1579*EXP(-0.19*Fperm_SI_Woolf2021!$E$9:$E$93)+63.1579*EXP(-0.19*BE$58))/(Fperm_SI_Woolf2021!$E$9:$E$93-BE$58))*(BE$58-Fperm_SI_Woolf2021!$E$9:$E$93)/10))) + Fperm_SI_Woolf2021!$G$9:$G$93*EXP(-Fperm_SI_Woolf2021!$J$9:$J$93*$C137*IF(BE$58=Fperm_SI_Woolf2021!$E$9:$E$93,1,EXP(LN((1.1*(Fperm_SI_Woolf2021!$E$9:$E$93-BE$58)-63.1579*EXP(-0.19*Fperm_SI_Woolf2021!$E$9:$E$93)+63.1579*EXP(-0.19*BE$58))/(Fperm_SI_Woolf2021!$E$9:$E$93-BE$58))*(BE$58-Fperm_SI_Woolf2021!$E$9:$E$93)/10))) + Fperm_SI_Woolf2021!$H$9:$H$93*EXP(-Fperm_SI_Woolf2021!$K$9:$K$93*$C137*IF(BE$58=Fperm_SI_Woolf2021!$E$9:$E$93,1,EXP(LN((1.1*(Fperm_SI_Woolf2021!$E$9:$E$93-BE$58)-63.1579*EXP(-0.19*Fperm_SI_Woolf2021!$E$9:$E$93)+63.1579*EXP(-0.19*BE$58))/(Fperm_SI_Woolf2021!$E$9:$E$93-BE$58))*(BE$58-Fperm_SI_Woolf2021!$E$9:$E$93)/10))),Fperm_SI_Woolf2021!$D$9:$D$93))</f>
        <v>0.18669256860688338</v>
      </c>
      <c r="BF137" s="51" cm="1">
        <f t="array" ref="BF137">MIN(1,SLOPE(Fperm_SI_Woolf2021!$F$9:$F$93*EXP(-Fperm_SI_Woolf2021!$I$9:$I$93*$C137*IF(BF$58=Fperm_SI_Woolf2021!$E$9:$E$93,1,EXP(LN((1.1*(Fperm_SI_Woolf2021!$E$9:$E$93-BF$58)-63.1579*EXP(-0.19*Fperm_SI_Woolf2021!$E$9:$E$93)+63.1579*EXP(-0.19*BF$58))/(Fperm_SI_Woolf2021!$E$9:$E$93-BF$58))*(BF$58-Fperm_SI_Woolf2021!$E$9:$E$93)/10))) + Fperm_SI_Woolf2021!$G$9:$G$93*EXP(-Fperm_SI_Woolf2021!$J$9:$J$93*$C137*IF(BF$58=Fperm_SI_Woolf2021!$E$9:$E$93,1,EXP(LN((1.1*(Fperm_SI_Woolf2021!$E$9:$E$93-BF$58)-63.1579*EXP(-0.19*Fperm_SI_Woolf2021!$E$9:$E$93)+63.1579*EXP(-0.19*BF$58))/(Fperm_SI_Woolf2021!$E$9:$E$93-BF$58))*(BF$58-Fperm_SI_Woolf2021!$E$9:$E$93)/10))) + Fperm_SI_Woolf2021!$H$9:$H$93*EXP(-Fperm_SI_Woolf2021!$K$9:$K$93*$C137*IF(BF$58=Fperm_SI_Woolf2021!$E$9:$E$93,1,EXP(LN((1.1*(Fperm_SI_Woolf2021!$E$9:$E$93-BF$58)-63.1579*EXP(-0.19*Fperm_SI_Woolf2021!$E$9:$E$93)+63.1579*EXP(-0.19*BF$58))/(Fperm_SI_Woolf2021!$E$9:$E$93-BF$58))*(BF$58-Fperm_SI_Woolf2021!$E$9:$E$93)/10))),Fperm_SI_Woolf2021!$D$9:$D$93)*BF$57+INTERCEPT(Fperm_SI_Woolf2021!$F$9:$F$93*EXP(-Fperm_SI_Woolf2021!$I$9:$I$93*$C137*IF(BF$58=Fperm_SI_Woolf2021!$E$9:$E$93,1,EXP(LN((1.1*(Fperm_SI_Woolf2021!$E$9:$E$93-BF$58)-63.1579*EXP(-0.19*Fperm_SI_Woolf2021!$E$9:$E$93)+63.1579*EXP(-0.19*BF$58))/(Fperm_SI_Woolf2021!$E$9:$E$93-BF$58))*(BF$58-Fperm_SI_Woolf2021!$E$9:$E$93)/10))) + Fperm_SI_Woolf2021!$G$9:$G$93*EXP(-Fperm_SI_Woolf2021!$J$9:$J$93*$C137*IF(BF$58=Fperm_SI_Woolf2021!$E$9:$E$93,1,EXP(LN((1.1*(Fperm_SI_Woolf2021!$E$9:$E$93-BF$58)-63.1579*EXP(-0.19*Fperm_SI_Woolf2021!$E$9:$E$93)+63.1579*EXP(-0.19*BF$58))/(Fperm_SI_Woolf2021!$E$9:$E$93-BF$58))*(BF$58-Fperm_SI_Woolf2021!$E$9:$E$93)/10))) + Fperm_SI_Woolf2021!$H$9:$H$93*EXP(-Fperm_SI_Woolf2021!$K$9:$K$93*$C137*IF(BF$58=Fperm_SI_Woolf2021!$E$9:$E$93,1,EXP(LN((1.1*(Fperm_SI_Woolf2021!$E$9:$E$93-BF$58)-63.1579*EXP(-0.19*Fperm_SI_Woolf2021!$E$9:$E$93)+63.1579*EXP(-0.19*BF$58))/(Fperm_SI_Woolf2021!$E$9:$E$93-BF$58))*(BF$58-Fperm_SI_Woolf2021!$E$9:$E$93)/10))),Fperm_SI_Woolf2021!$D$9:$D$93))</f>
        <v>0.17238850023620944</v>
      </c>
      <c r="BG137" s="51" cm="1">
        <f t="array" ref="BG137">MIN(1,SLOPE(Fperm_SI_Woolf2021!$F$9:$F$93*EXP(-Fperm_SI_Woolf2021!$I$9:$I$93*$C137*IF(BG$58=Fperm_SI_Woolf2021!$E$9:$E$93,1,EXP(LN((1.1*(Fperm_SI_Woolf2021!$E$9:$E$93-BG$58)-63.1579*EXP(-0.19*Fperm_SI_Woolf2021!$E$9:$E$93)+63.1579*EXP(-0.19*BG$58))/(Fperm_SI_Woolf2021!$E$9:$E$93-BG$58))*(BG$58-Fperm_SI_Woolf2021!$E$9:$E$93)/10))) + Fperm_SI_Woolf2021!$G$9:$G$93*EXP(-Fperm_SI_Woolf2021!$J$9:$J$93*$C137*IF(BG$58=Fperm_SI_Woolf2021!$E$9:$E$93,1,EXP(LN((1.1*(Fperm_SI_Woolf2021!$E$9:$E$93-BG$58)-63.1579*EXP(-0.19*Fperm_SI_Woolf2021!$E$9:$E$93)+63.1579*EXP(-0.19*BG$58))/(Fperm_SI_Woolf2021!$E$9:$E$93-BG$58))*(BG$58-Fperm_SI_Woolf2021!$E$9:$E$93)/10))) + Fperm_SI_Woolf2021!$H$9:$H$93*EXP(-Fperm_SI_Woolf2021!$K$9:$K$93*$C137*IF(BG$58=Fperm_SI_Woolf2021!$E$9:$E$93,1,EXP(LN((1.1*(Fperm_SI_Woolf2021!$E$9:$E$93-BG$58)-63.1579*EXP(-0.19*Fperm_SI_Woolf2021!$E$9:$E$93)+63.1579*EXP(-0.19*BG$58))/(Fperm_SI_Woolf2021!$E$9:$E$93-BG$58))*(BG$58-Fperm_SI_Woolf2021!$E$9:$E$93)/10))),Fperm_SI_Woolf2021!$D$9:$D$93)*BG$57+INTERCEPT(Fperm_SI_Woolf2021!$F$9:$F$93*EXP(-Fperm_SI_Woolf2021!$I$9:$I$93*$C137*IF(BG$58=Fperm_SI_Woolf2021!$E$9:$E$93,1,EXP(LN((1.1*(Fperm_SI_Woolf2021!$E$9:$E$93-BG$58)-63.1579*EXP(-0.19*Fperm_SI_Woolf2021!$E$9:$E$93)+63.1579*EXP(-0.19*BG$58))/(Fperm_SI_Woolf2021!$E$9:$E$93-BG$58))*(BG$58-Fperm_SI_Woolf2021!$E$9:$E$93)/10))) + Fperm_SI_Woolf2021!$G$9:$G$93*EXP(-Fperm_SI_Woolf2021!$J$9:$J$93*$C137*IF(BG$58=Fperm_SI_Woolf2021!$E$9:$E$93,1,EXP(LN((1.1*(Fperm_SI_Woolf2021!$E$9:$E$93-BG$58)-63.1579*EXP(-0.19*Fperm_SI_Woolf2021!$E$9:$E$93)+63.1579*EXP(-0.19*BG$58))/(Fperm_SI_Woolf2021!$E$9:$E$93-BG$58))*(BG$58-Fperm_SI_Woolf2021!$E$9:$E$93)/10))) + Fperm_SI_Woolf2021!$H$9:$H$93*EXP(-Fperm_SI_Woolf2021!$K$9:$K$93*$C137*IF(BG$58=Fperm_SI_Woolf2021!$E$9:$E$93,1,EXP(LN((1.1*(Fperm_SI_Woolf2021!$E$9:$E$93-BG$58)-63.1579*EXP(-0.19*Fperm_SI_Woolf2021!$E$9:$E$93)+63.1579*EXP(-0.19*BG$58))/(Fperm_SI_Woolf2021!$E$9:$E$93-BG$58))*(BG$58-Fperm_SI_Woolf2021!$E$9:$E$93)/10))),Fperm_SI_Woolf2021!$D$9:$D$93))</f>
        <v>0.1580844318655355</v>
      </c>
      <c r="BH137" s="51" cm="1">
        <f t="array" ref="BH137">MIN(1,SLOPE(Fperm_SI_Woolf2021!$F$9:$F$93*EXP(-Fperm_SI_Woolf2021!$I$9:$I$93*$C137*IF(BH$58=Fperm_SI_Woolf2021!$E$9:$E$93,1,EXP(LN((1.1*(Fperm_SI_Woolf2021!$E$9:$E$93-BH$58)-63.1579*EXP(-0.19*Fperm_SI_Woolf2021!$E$9:$E$93)+63.1579*EXP(-0.19*BH$58))/(Fperm_SI_Woolf2021!$E$9:$E$93-BH$58))*(BH$58-Fperm_SI_Woolf2021!$E$9:$E$93)/10))) + Fperm_SI_Woolf2021!$G$9:$G$93*EXP(-Fperm_SI_Woolf2021!$J$9:$J$93*$C137*IF(BH$58=Fperm_SI_Woolf2021!$E$9:$E$93,1,EXP(LN((1.1*(Fperm_SI_Woolf2021!$E$9:$E$93-BH$58)-63.1579*EXP(-0.19*Fperm_SI_Woolf2021!$E$9:$E$93)+63.1579*EXP(-0.19*BH$58))/(Fperm_SI_Woolf2021!$E$9:$E$93-BH$58))*(BH$58-Fperm_SI_Woolf2021!$E$9:$E$93)/10))) + Fperm_SI_Woolf2021!$H$9:$H$93*EXP(-Fperm_SI_Woolf2021!$K$9:$K$93*$C137*IF(BH$58=Fperm_SI_Woolf2021!$E$9:$E$93,1,EXP(LN((1.1*(Fperm_SI_Woolf2021!$E$9:$E$93-BH$58)-63.1579*EXP(-0.19*Fperm_SI_Woolf2021!$E$9:$E$93)+63.1579*EXP(-0.19*BH$58))/(Fperm_SI_Woolf2021!$E$9:$E$93-BH$58))*(BH$58-Fperm_SI_Woolf2021!$E$9:$E$93)/10))),Fperm_SI_Woolf2021!$D$9:$D$93)*BH$57+INTERCEPT(Fperm_SI_Woolf2021!$F$9:$F$93*EXP(-Fperm_SI_Woolf2021!$I$9:$I$93*$C137*IF(BH$58=Fperm_SI_Woolf2021!$E$9:$E$93,1,EXP(LN((1.1*(Fperm_SI_Woolf2021!$E$9:$E$93-BH$58)-63.1579*EXP(-0.19*Fperm_SI_Woolf2021!$E$9:$E$93)+63.1579*EXP(-0.19*BH$58))/(Fperm_SI_Woolf2021!$E$9:$E$93-BH$58))*(BH$58-Fperm_SI_Woolf2021!$E$9:$E$93)/10))) + Fperm_SI_Woolf2021!$G$9:$G$93*EXP(-Fperm_SI_Woolf2021!$J$9:$J$93*$C137*IF(BH$58=Fperm_SI_Woolf2021!$E$9:$E$93,1,EXP(LN((1.1*(Fperm_SI_Woolf2021!$E$9:$E$93-BH$58)-63.1579*EXP(-0.19*Fperm_SI_Woolf2021!$E$9:$E$93)+63.1579*EXP(-0.19*BH$58))/(Fperm_SI_Woolf2021!$E$9:$E$93-BH$58))*(BH$58-Fperm_SI_Woolf2021!$E$9:$E$93)/10))) + Fperm_SI_Woolf2021!$H$9:$H$93*EXP(-Fperm_SI_Woolf2021!$K$9:$K$93*$C137*IF(BH$58=Fperm_SI_Woolf2021!$E$9:$E$93,1,EXP(LN((1.1*(Fperm_SI_Woolf2021!$E$9:$E$93-BH$58)-63.1579*EXP(-0.19*Fperm_SI_Woolf2021!$E$9:$E$93)+63.1579*EXP(-0.19*BH$58))/(Fperm_SI_Woolf2021!$E$9:$E$93-BH$58))*(BH$58-Fperm_SI_Woolf2021!$E$9:$E$93)/10))),Fperm_SI_Woolf2021!$D$9:$D$93))</f>
        <v>0.14378036349486154</v>
      </c>
      <c r="BI137" s="51" cm="1">
        <f t="array" ref="BI137">MIN(1,SLOPE(Fperm_SI_Woolf2021!$F$9:$F$93*EXP(-Fperm_SI_Woolf2021!$I$9:$I$93*$C137*IF(BI$58=Fperm_SI_Woolf2021!$E$9:$E$93,1,EXP(LN((1.1*(Fperm_SI_Woolf2021!$E$9:$E$93-BI$58)-63.1579*EXP(-0.19*Fperm_SI_Woolf2021!$E$9:$E$93)+63.1579*EXP(-0.19*BI$58))/(Fperm_SI_Woolf2021!$E$9:$E$93-BI$58))*(BI$58-Fperm_SI_Woolf2021!$E$9:$E$93)/10))) + Fperm_SI_Woolf2021!$G$9:$G$93*EXP(-Fperm_SI_Woolf2021!$J$9:$J$93*$C137*IF(BI$58=Fperm_SI_Woolf2021!$E$9:$E$93,1,EXP(LN((1.1*(Fperm_SI_Woolf2021!$E$9:$E$93-BI$58)-63.1579*EXP(-0.19*Fperm_SI_Woolf2021!$E$9:$E$93)+63.1579*EXP(-0.19*BI$58))/(Fperm_SI_Woolf2021!$E$9:$E$93-BI$58))*(BI$58-Fperm_SI_Woolf2021!$E$9:$E$93)/10))) + Fperm_SI_Woolf2021!$H$9:$H$93*EXP(-Fperm_SI_Woolf2021!$K$9:$K$93*$C137*IF(BI$58=Fperm_SI_Woolf2021!$E$9:$E$93,1,EXP(LN((1.1*(Fperm_SI_Woolf2021!$E$9:$E$93-BI$58)-63.1579*EXP(-0.19*Fperm_SI_Woolf2021!$E$9:$E$93)+63.1579*EXP(-0.19*BI$58))/(Fperm_SI_Woolf2021!$E$9:$E$93-BI$58))*(BI$58-Fperm_SI_Woolf2021!$E$9:$E$93)/10))),Fperm_SI_Woolf2021!$D$9:$D$93)*BI$57+INTERCEPT(Fperm_SI_Woolf2021!$F$9:$F$93*EXP(-Fperm_SI_Woolf2021!$I$9:$I$93*$C137*IF(BI$58=Fperm_SI_Woolf2021!$E$9:$E$93,1,EXP(LN((1.1*(Fperm_SI_Woolf2021!$E$9:$E$93-BI$58)-63.1579*EXP(-0.19*Fperm_SI_Woolf2021!$E$9:$E$93)+63.1579*EXP(-0.19*BI$58))/(Fperm_SI_Woolf2021!$E$9:$E$93-BI$58))*(BI$58-Fperm_SI_Woolf2021!$E$9:$E$93)/10))) + Fperm_SI_Woolf2021!$G$9:$G$93*EXP(-Fperm_SI_Woolf2021!$J$9:$J$93*$C137*IF(BI$58=Fperm_SI_Woolf2021!$E$9:$E$93,1,EXP(LN((1.1*(Fperm_SI_Woolf2021!$E$9:$E$93-BI$58)-63.1579*EXP(-0.19*Fperm_SI_Woolf2021!$E$9:$E$93)+63.1579*EXP(-0.19*BI$58))/(Fperm_SI_Woolf2021!$E$9:$E$93-BI$58))*(BI$58-Fperm_SI_Woolf2021!$E$9:$E$93)/10))) + Fperm_SI_Woolf2021!$H$9:$H$93*EXP(-Fperm_SI_Woolf2021!$K$9:$K$93*$C137*IF(BI$58=Fperm_SI_Woolf2021!$E$9:$E$93,1,EXP(LN((1.1*(Fperm_SI_Woolf2021!$E$9:$E$93-BI$58)-63.1579*EXP(-0.19*Fperm_SI_Woolf2021!$E$9:$E$93)+63.1579*EXP(-0.19*BI$58))/(Fperm_SI_Woolf2021!$E$9:$E$93-BI$58))*(BI$58-Fperm_SI_Woolf2021!$E$9:$E$93)/10))),Fperm_SI_Woolf2021!$D$9:$D$93))</f>
        <v>0.12947629512418757</v>
      </c>
      <c r="BJ137" s="51" cm="1">
        <f t="array" ref="BJ137">MIN(1,SLOPE(Fperm_SI_Woolf2021!$F$9:$F$93*EXP(-Fperm_SI_Woolf2021!$I$9:$I$93*$C137*IF(BJ$58=Fperm_SI_Woolf2021!$E$9:$E$93,1,EXP(LN((1.1*(Fperm_SI_Woolf2021!$E$9:$E$93-BJ$58)-63.1579*EXP(-0.19*Fperm_SI_Woolf2021!$E$9:$E$93)+63.1579*EXP(-0.19*BJ$58))/(Fperm_SI_Woolf2021!$E$9:$E$93-BJ$58))*(BJ$58-Fperm_SI_Woolf2021!$E$9:$E$93)/10))) + Fperm_SI_Woolf2021!$G$9:$G$93*EXP(-Fperm_SI_Woolf2021!$J$9:$J$93*$C137*IF(BJ$58=Fperm_SI_Woolf2021!$E$9:$E$93,1,EXP(LN((1.1*(Fperm_SI_Woolf2021!$E$9:$E$93-BJ$58)-63.1579*EXP(-0.19*Fperm_SI_Woolf2021!$E$9:$E$93)+63.1579*EXP(-0.19*BJ$58))/(Fperm_SI_Woolf2021!$E$9:$E$93-BJ$58))*(BJ$58-Fperm_SI_Woolf2021!$E$9:$E$93)/10))) + Fperm_SI_Woolf2021!$H$9:$H$93*EXP(-Fperm_SI_Woolf2021!$K$9:$K$93*$C137*IF(BJ$58=Fperm_SI_Woolf2021!$E$9:$E$93,1,EXP(LN((1.1*(Fperm_SI_Woolf2021!$E$9:$E$93-BJ$58)-63.1579*EXP(-0.19*Fperm_SI_Woolf2021!$E$9:$E$93)+63.1579*EXP(-0.19*BJ$58))/(Fperm_SI_Woolf2021!$E$9:$E$93-BJ$58))*(BJ$58-Fperm_SI_Woolf2021!$E$9:$E$93)/10))),Fperm_SI_Woolf2021!$D$9:$D$93)*BJ$57+INTERCEPT(Fperm_SI_Woolf2021!$F$9:$F$93*EXP(-Fperm_SI_Woolf2021!$I$9:$I$93*$C137*IF(BJ$58=Fperm_SI_Woolf2021!$E$9:$E$93,1,EXP(LN((1.1*(Fperm_SI_Woolf2021!$E$9:$E$93-BJ$58)-63.1579*EXP(-0.19*Fperm_SI_Woolf2021!$E$9:$E$93)+63.1579*EXP(-0.19*BJ$58))/(Fperm_SI_Woolf2021!$E$9:$E$93-BJ$58))*(BJ$58-Fperm_SI_Woolf2021!$E$9:$E$93)/10))) + Fperm_SI_Woolf2021!$G$9:$G$93*EXP(-Fperm_SI_Woolf2021!$J$9:$J$93*$C137*IF(BJ$58=Fperm_SI_Woolf2021!$E$9:$E$93,1,EXP(LN((1.1*(Fperm_SI_Woolf2021!$E$9:$E$93-BJ$58)-63.1579*EXP(-0.19*Fperm_SI_Woolf2021!$E$9:$E$93)+63.1579*EXP(-0.19*BJ$58))/(Fperm_SI_Woolf2021!$E$9:$E$93-BJ$58))*(BJ$58-Fperm_SI_Woolf2021!$E$9:$E$93)/10))) + Fperm_SI_Woolf2021!$H$9:$H$93*EXP(-Fperm_SI_Woolf2021!$K$9:$K$93*$C137*IF(BJ$58=Fperm_SI_Woolf2021!$E$9:$E$93,1,EXP(LN((1.1*(Fperm_SI_Woolf2021!$E$9:$E$93-BJ$58)-63.1579*EXP(-0.19*Fperm_SI_Woolf2021!$E$9:$E$93)+63.1579*EXP(-0.19*BJ$58))/(Fperm_SI_Woolf2021!$E$9:$E$93-BJ$58))*(BJ$58-Fperm_SI_Woolf2021!$E$9:$E$93)/10))),Fperm_SI_Woolf2021!$D$9:$D$93))</f>
        <v>0.11517222675351363</v>
      </c>
      <c r="BK137" s="51" cm="1">
        <f t="array" ref="BK137">MIN(1,SLOPE(Fperm_SI_Woolf2021!$F$9:$F$93*EXP(-Fperm_SI_Woolf2021!$I$9:$I$93*$C137*IF(BK$58=Fperm_SI_Woolf2021!$E$9:$E$93,1,EXP(LN((1.1*(Fperm_SI_Woolf2021!$E$9:$E$93-BK$58)-63.1579*EXP(-0.19*Fperm_SI_Woolf2021!$E$9:$E$93)+63.1579*EXP(-0.19*BK$58))/(Fperm_SI_Woolf2021!$E$9:$E$93-BK$58))*(BK$58-Fperm_SI_Woolf2021!$E$9:$E$93)/10))) + Fperm_SI_Woolf2021!$G$9:$G$93*EXP(-Fperm_SI_Woolf2021!$J$9:$J$93*$C137*IF(BK$58=Fperm_SI_Woolf2021!$E$9:$E$93,1,EXP(LN((1.1*(Fperm_SI_Woolf2021!$E$9:$E$93-BK$58)-63.1579*EXP(-0.19*Fperm_SI_Woolf2021!$E$9:$E$93)+63.1579*EXP(-0.19*BK$58))/(Fperm_SI_Woolf2021!$E$9:$E$93-BK$58))*(BK$58-Fperm_SI_Woolf2021!$E$9:$E$93)/10))) + Fperm_SI_Woolf2021!$H$9:$H$93*EXP(-Fperm_SI_Woolf2021!$K$9:$K$93*$C137*IF(BK$58=Fperm_SI_Woolf2021!$E$9:$E$93,1,EXP(LN((1.1*(Fperm_SI_Woolf2021!$E$9:$E$93-BK$58)-63.1579*EXP(-0.19*Fperm_SI_Woolf2021!$E$9:$E$93)+63.1579*EXP(-0.19*BK$58))/(Fperm_SI_Woolf2021!$E$9:$E$93-BK$58))*(BK$58-Fperm_SI_Woolf2021!$E$9:$E$93)/10))),Fperm_SI_Woolf2021!$D$9:$D$93)*BK$57+INTERCEPT(Fperm_SI_Woolf2021!$F$9:$F$93*EXP(-Fperm_SI_Woolf2021!$I$9:$I$93*$C137*IF(BK$58=Fperm_SI_Woolf2021!$E$9:$E$93,1,EXP(LN((1.1*(Fperm_SI_Woolf2021!$E$9:$E$93-BK$58)-63.1579*EXP(-0.19*Fperm_SI_Woolf2021!$E$9:$E$93)+63.1579*EXP(-0.19*BK$58))/(Fperm_SI_Woolf2021!$E$9:$E$93-BK$58))*(BK$58-Fperm_SI_Woolf2021!$E$9:$E$93)/10))) + Fperm_SI_Woolf2021!$G$9:$G$93*EXP(-Fperm_SI_Woolf2021!$J$9:$J$93*$C137*IF(BK$58=Fperm_SI_Woolf2021!$E$9:$E$93,1,EXP(LN((1.1*(Fperm_SI_Woolf2021!$E$9:$E$93-BK$58)-63.1579*EXP(-0.19*Fperm_SI_Woolf2021!$E$9:$E$93)+63.1579*EXP(-0.19*BK$58))/(Fperm_SI_Woolf2021!$E$9:$E$93-BK$58))*(BK$58-Fperm_SI_Woolf2021!$E$9:$E$93)/10))) + Fperm_SI_Woolf2021!$H$9:$H$93*EXP(-Fperm_SI_Woolf2021!$K$9:$K$93*$C137*IF(BK$58=Fperm_SI_Woolf2021!$E$9:$E$93,1,EXP(LN((1.1*(Fperm_SI_Woolf2021!$E$9:$E$93-BK$58)-63.1579*EXP(-0.19*Fperm_SI_Woolf2021!$E$9:$E$93)+63.1579*EXP(-0.19*BK$58))/(Fperm_SI_Woolf2021!$E$9:$E$93-BK$58))*(BK$58-Fperm_SI_Woolf2021!$E$9:$E$93)/10))),Fperm_SI_Woolf2021!$D$9:$D$93))</f>
        <v>0.10086815838283966</v>
      </c>
      <c r="BL137" s="51" cm="1">
        <f t="array" ref="BL137">MIN(1,SLOPE(Fperm_SI_Woolf2021!$F$9:$F$93*EXP(-Fperm_SI_Woolf2021!$I$9:$I$93*$C137*IF(BL$58=Fperm_SI_Woolf2021!$E$9:$E$93,1,EXP(LN((1.1*(Fperm_SI_Woolf2021!$E$9:$E$93-BL$58)-63.1579*EXP(-0.19*Fperm_SI_Woolf2021!$E$9:$E$93)+63.1579*EXP(-0.19*BL$58))/(Fperm_SI_Woolf2021!$E$9:$E$93-BL$58))*(BL$58-Fperm_SI_Woolf2021!$E$9:$E$93)/10))) + Fperm_SI_Woolf2021!$G$9:$G$93*EXP(-Fperm_SI_Woolf2021!$J$9:$J$93*$C137*IF(BL$58=Fperm_SI_Woolf2021!$E$9:$E$93,1,EXP(LN((1.1*(Fperm_SI_Woolf2021!$E$9:$E$93-BL$58)-63.1579*EXP(-0.19*Fperm_SI_Woolf2021!$E$9:$E$93)+63.1579*EXP(-0.19*BL$58))/(Fperm_SI_Woolf2021!$E$9:$E$93-BL$58))*(BL$58-Fperm_SI_Woolf2021!$E$9:$E$93)/10))) + Fperm_SI_Woolf2021!$H$9:$H$93*EXP(-Fperm_SI_Woolf2021!$K$9:$K$93*$C137*IF(BL$58=Fperm_SI_Woolf2021!$E$9:$E$93,1,EXP(LN((1.1*(Fperm_SI_Woolf2021!$E$9:$E$93-BL$58)-63.1579*EXP(-0.19*Fperm_SI_Woolf2021!$E$9:$E$93)+63.1579*EXP(-0.19*BL$58))/(Fperm_SI_Woolf2021!$E$9:$E$93-BL$58))*(BL$58-Fperm_SI_Woolf2021!$E$9:$E$93)/10))),Fperm_SI_Woolf2021!$D$9:$D$93)*BL$57+INTERCEPT(Fperm_SI_Woolf2021!$F$9:$F$93*EXP(-Fperm_SI_Woolf2021!$I$9:$I$93*$C137*IF(BL$58=Fperm_SI_Woolf2021!$E$9:$E$93,1,EXP(LN((1.1*(Fperm_SI_Woolf2021!$E$9:$E$93-BL$58)-63.1579*EXP(-0.19*Fperm_SI_Woolf2021!$E$9:$E$93)+63.1579*EXP(-0.19*BL$58))/(Fperm_SI_Woolf2021!$E$9:$E$93-BL$58))*(BL$58-Fperm_SI_Woolf2021!$E$9:$E$93)/10))) + Fperm_SI_Woolf2021!$G$9:$G$93*EXP(-Fperm_SI_Woolf2021!$J$9:$J$93*$C137*IF(BL$58=Fperm_SI_Woolf2021!$E$9:$E$93,1,EXP(LN((1.1*(Fperm_SI_Woolf2021!$E$9:$E$93-BL$58)-63.1579*EXP(-0.19*Fperm_SI_Woolf2021!$E$9:$E$93)+63.1579*EXP(-0.19*BL$58))/(Fperm_SI_Woolf2021!$E$9:$E$93-BL$58))*(BL$58-Fperm_SI_Woolf2021!$E$9:$E$93)/10))) + Fperm_SI_Woolf2021!$H$9:$H$93*EXP(-Fperm_SI_Woolf2021!$K$9:$K$93*$C137*IF(BL$58=Fperm_SI_Woolf2021!$E$9:$E$93,1,EXP(LN((1.1*(Fperm_SI_Woolf2021!$E$9:$E$93-BL$58)-63.1579*EXP(-0.19*Fperm_SI_Woolf2021!$E$9:$E$93)+63.1579*EXP(-0.19*BL$58))/(Fperm_SI_Woolf2021!$E$9:$E$93-BL$58))*(BL$58-Fperm_SI_Woolf2021!$E$9:$E$93)/10))),Fperm_SI_Woolf2021!$D$9:$D$93))</f>
        <v>0.26204809438226223</v>
      </c>
      <c r="BM137" s="51" cm="1">
        <f t="array" ref="BM137">MIN(1,SLOPE(Fperm_SI_Woolf2021!$F$9:$F$93*EXP(-Fperm_SI_Woolf2021!$I$9:$I$93*$C137*IF(BM$58=Fperm_SI_Woolf2021!$E$9:$E$93,1,EXP(LN((1.1*(Fperm_SI_Woolf2021!$E$9:$E$93-BM$58)-63.1579*EXP(-0.19*Fperm_SI_Woolf2021!$E$9:$E$93)+63.1579*EXP(-0.19*BM$58))/(Fperm_SI_Woolf2021!$E$9:$E$93-BM$58))*(BM$58-Fperm_SI_Woolf2021!$E$9:$E$93)/10))) + Fperm_SI_Woolf2021!$G$9:$G$93*EXP(-Fperm_SI_Woolf2021!$J$9:$J$93*$C137*IF(BM$58=Fperm_SI_Woolf2021!$E$9:$E$93,1,EXP(LN((1.1*(Fperm_SI_Woolf2021!$E$9:$E$93-BM$58)-63.1579*EXP(-0.19*Fperm_SI_Woolf2021!$E$9:$E$93)+63.1579*EXP(-0.19*BM$58))/(Fperm_SI_Woolf2021!$E$9:$E$93-BM$58))*(BM$58-Fperm_SI_Woolf2021!$E$9:$E$93)/10))) + Fperm_SI_Woolf2021!$H$9:$H$93*EXP(-Fperm_SI_Woolf2021!$K$9:$K$93*$C137*IF(BM$58=Fperm_SI_Woolf2021!$E$9:$E$93,1,EXP(LN((1.1*(Fperm_SI_Woolf2021!$E$9:$E$93-BM$58)-63.1579*EXP(-0.19*Fperm_SI_Woolf2021!$E$9:$E$93)+63.1579*EXP(-0.19*BM$58))/(Fperm_SI_Woolf2021!$E$9:$E$93-BM$58))*(BM$58-Fperm_SI_Woolf2021!$E$9:$E$93)/10))),Fperm_SI_Woolf2021!$D$9:$D$93)*BM$57+INTERCEPT(Fperm_SI_Woolf2021!$F$9:$F$93*EXP(-Fperm_SI_Woolf2021!$I$9:$I$93*$C137*IF(BM$58=Fperm_SI_Woolf2021!$E$9:$E$93,1,EXP(LN((1.1*(Fperm_SI_Woolf2021!$E$9:$E$93-BM$58)-63.1579*EXP(-0.19*Fperm_SI_Woolf2021!$E$9:$E$93)+63.1579*EXP(-0.19*BM$58))/(Fperm_SI_Woolf2021!$E$9:$E$93-BM$58))*(BM$58-Fperm_SI_Woolf2021!$E$9:$E$93)/10))) + Fperm_SI_Woolf2021!$G$9:$G$93*EXP(-Fperm_SI_Woolf2021!$J$9:$J$93*$C137*IF(BM$58=Fperm_SI_Woolf2021!$E$9:$E$93,1,EXP(LN((1.1*(Fperm_SI_Woolf2021!$E$9:$E$93-BM$58)-63.1579*EXP(-0.19*Fperm_SI_Woolf2021!$E$9:$E$93)+63.1579*EXP(-0.19*BM$58))/(Fperm_SI_Woolf2021!$E$9:$E$93-BM$58))*(BM$58-Fperm_SI_Woolf2021!$E$9:$E$93)/10))) + Fperm_SI_Woolf2021!$H$9:$H$93*EXP(-Fperm_SI_Woolf2021!$K$9:$K$93*$C137*IF(BM$58=Fperm_SI_Woolf2021!$E$9:$E$93,1,EXP(LN((1.1*(Fperm_SI_Woolf2021!$E$9:$E$93-BM$58)-63.1579*EXP(-0.19*Fperm_SI_Woolf2021!$E$9:$E$93)+63.1579*EXP(-0.19*BM$58))/(Fperm_SI_Woolf2021!$E$9:$E$93-BM$58))*(BM$58-Fperm_SI_Woolf2021!$E$9:$E$93)/10))),Fperm_SI_Woolf2021!$D$9:$D$93))</f>
        <v>0.24962863153470774</v>
      </c>
      <c r="BN137" s="51" cm="1">
        <f t="array" ref="BN137">MIN(1,SLOPE(Fperm_SI_Woolf2021!$F$9:$F$93*EXP(-Fperm_SI_Woolf2021!$I$9:$I$93*$C137*IF(BN$58=Fperm_SI_Woolf2021!$E$9:$E$93,1,EXP(LN((1.1*(Fperm_SI_Woolf2021!$E$9:$E$93-BN$58)-63.1579*EXP(-0.19*Fperm_SI_Woolf2021!$E$9:$E$93)+63.1579*EXP(-0.19*BN$58))/(Fperm_SI_Woolf2021!$E$9:$E$93-BN$58))*(BN$58-Fperm_SI_Woolf2021!$E$9:$E$93)/10))) + Fperm_SI_Woolf2021!$G$9:$G$93*EXP(-Fperm_SI_Woolf2021!$J$9:$J$93*$C137*IF(BN$58=Fperm_SI_Woolf2021!$E$9:$E$93,1,EXP(LN((1.1*(Fperm_SI_Woolf2021!$E$9:$E$93-BN$58)-63.1579*EXP(-0.19*Fperm_SI_Woolf2021!$E$9:$E$93)+63.1579*EXP(-0.19*BN$58))/(Fperm_SI_Woolf2021!$E$9:$E$93-BN$58))*(BN$58-Fperm_SI_Woolf2021!$E$9:$E$93)/10))) + Fperm_SI_Woolf2021!$H$9:$H$93*EXP(-Fperm_SI_Woolf2021!$K$9:$K$93*$C137*IF(BN$58=Fperm_SI_Woolf2021!$E$9:$E$93,1,EXP(LN((1.1*(Fperm_SI_Woolf2021!$E$9:$E$93-BN$58)-63.1579*EXP(-0.19*Fperm_SI_Woolf2021!$E$9:$E$93)+63.1579*EXP(-0.19*BN$58))/(Fperm_SI_Woolf2021!$E$9:$E$93-BN$58))*(BN$58-Fperm_SI_Woolf2021!$E$9:$E$93)/10))),Fperm_SI_Woolf2021!$D$9:$D$93)*BN$57+INTERCEPT(Fperm_SI_Woolf2021!$F$9:$F$93*EXP(-Fperm_SI_Woolf2021!$I$9:$I$93*$C137*IF(BN$58=Fperm_SI_Woolf2021!$E$9:$E$93,1,EXP(LN((1.1*(Fperm_SI_Woolf2021!$E$9:$E$93-BN$58)-63.1579*EXP(-0.19*Fperm_SI_Woolf2021!$E$9:$E$93)+63.1579*EXP(-0.19*BN$58))/(Fperm_SI_Woolf2021!$E$9:$E$93-BN$58))*(BN$58-Fperm_SI_Woolf2021!$E$9:$E$93)/10))) + Fperm_SI_Woolf2021!$G$9:$G$93*EXP(-Fperm_SI_Woolf2021!$J$9:$J$93*$C137*IF(BN$58=Fperm_SI_Woolf2021!$E$9:$E$93,1,EXP(LN((1.1*(Fperm_SI_Woolf2021!$E$9:$E$93-BN$58)-63.1579*EXP(-0.19*Fperm_SI_Woolf2021!$E$9:$E$93)+63.1579*EXP(-0.19*BN$58))/(Fperm_SI_Woolf2021!$E$9:$E$93-BN$58))*(BN$58-Fperm_SI_Woolf2021!$E$9:$E$93)/10))) + Fperm_SI_Woolf2021!$H$9:$H$93*EXP(-Fperm_SI_Woolf2021!$K$9:$K$93*$C137*IF(BN$58=Fperm_SI_Woolf2021!$E$9:$E$93,1,EXP(LN((1.1*(Fperm_SI_Woolf2021!$E$9:$E$93-BN$58)-63.1579*EXP(-0.19*Fperm_SI_Woolf2021!$E$9:$E$93)+63.1579*EXP(-0.19*BN$58))/(Fperm_SI_Woolf2021!$E$9:$E$93-BN$58))*(BN$58-Fperm_SI_Woolf2021!$E$9:$E$93)/10))),Fperm_SI_Woolf2021!$D$9:$D$93))</f>
        <v>0.23720916868715322</v>
      </c>
      <c r="BO137" s="51" cm="1">
        <f t="array" ref="BO137">MIN(1,SLOPE(Fperm_SI_Woolf2021!$F$9:$F$93*EXP(-Fperm_SI_Woolf2021!$I$9:$I$93*$C137*IF(BO$58=Fperm_SI_Woolf2021!$E$9:$E$93,1,EXP(LN((1.1*(Fperm_SI_Woolf2021!$E$9:$E$93-BO$58)-63.1579*EXP(-0.19*Fperm_SI_Woolf2021!$E$9:$E$93)+63.1579*EXP(-0.19*BO$58))/(Fperm_SI_Woolf2021!$E$9:$E$93-BO$58))*(BO$58-Fperm_SI_Woolf2021!$E$9:$E$93)/10))) + Fperm_SI_Woolf2021!$G$9:$G$93*EXP(-Fperm_SI_Woolf2021!$J$9:$J$93*$C137*IF(BO$58=Fperm_SI_Woolf2021!$E$9:$E$93,1,EXP(LN((1.1*(Fperm_SI_Woolf2021!$E$9:$E$93-BO$58)-63.1579*EXP(-0.19*Fperm_SI_Woolf2021!$E$9:$E$93)+63.1579*EXP(-0.19*BO$58))/(Fperm_SI_Woolf2021!$E$9:$E$93-BO$58))*(BO$58-Fperm_SI_Woolf2021!$E$9:$E$93)/10))) + Fperm_SI_Woolf2021!$H$9:$H$93*EXP(-Fperm_SI_Woolf2021!$K$9:$K$93*$C137*IF(BO$58=Fperm_SI_Woolf2021!$E$9:$E$93,1,EXP(LN((1.1*(Fperm_SI_Woolf2021!$E$9:$E$93-BO$58)-63.1579*EXP(-0.19*Fperm_SI_Woolf2021!$E$9:$E$93)+63.1579*EXP(-0.19*BO$58))/(Fperm_SI_Woolf2021!$E$9:$E$93-BO$58))*(BO$58-Fperm_SI_Woolf2021!$E$9:$E$93)/10))),Fperm_SI_Woolf2021!$D$9:$D$93)*BO$57+INTERCEPT(Fperm_SI_Woolf2021!$F$9:$F$93*EXP(-Fperm_SI_Woolf2021!$I$9:$I$93*$C137*IF(BO$58=Fperm_SI_Woolf2021!$E$9:$E$93,1,EXP(LN((1.1*(Fperm_SI_Woolf2021!$E$9:$E$93-BO$58)-63.1579*EXP(-0.19*Fperm_SI_Woolf2021!$E$9:$E$93)+63.1579*EXP(-0.19*BO$58))/(Fperm_SI_Woolf2021!$E$9:$E$93-BO$58))*(BO$58-Fperm_SI_Woolf2021!$E$9:$E$93)/10))) + Fperm_SI_Woolf2021!$G$9:$G$93*EXP(-Fperm_SI_Woolf2021!$J$9:$J$93*$C137*IF(BO$58=Fperm_SI_Woolf2021!$E$9:$E$93,1,EXP(LN((1.1*(Fperm_SI_Woolf2021!$E$9:$E$93-BO$58)-63.1579*EXP(-0.19*Fperm_SI_Woolf2021!$E$9:$E$93)+63.1579*EXP(-0.19*BO$58))/(Fperm_SI_Woolf2021!$E$9:$E$93-BO$58))*(BO$58-Fperm_SI_Woolf2021!$E$9:$E$93)/10))) + Fperm_SI_Woolf2021!$H$9:$H$93*EXP(-Fperm_SI_Woolf2021!$K$9:$K$93*$C137*IF(BO$58=Fperm_SI_Woolf2021!$E$9:$E$93,1,EXP(LN((1.1*(Fperm_SI_Woolf2021!$E$9:$E$93-BO$58)-63.1579*EXP(-0.19*Fperm_SI_Woolf2021!$E$9:$E$93)+63.1579*EXP(-0.19*BO$58))/(Fperm_SI_Woolf2021!$E$9:$E$93-BO$58))*(BO$58-Fperm_SI_Woolf2021!$E$9:$E$93)/10))),Fperm_SI_Woolf2021!$D$9:$D$93))</f>
        <v>0.2247897058395987</v>
      </c>
      <c r="BP137" s="51" cm="1">
        <f t="array" ref="BP137">MIN(1,SLOPE(Fperm_SI_Woolf2021!$F$9:$F$93*EXP(-Fperm_SI_Woolf2021!$I$9:$I$93*$C137*IF(BP$58=Fperm_SI_Woolf2021!$E$9:$E$93,1,EXP(LN((1.1*(Fperm_SI_Woolf2021!$E$9:$E$93-BP$58)-63.1579*EXP(-0.19*Fperm_SI_Woolf2021!$E$9:$E$93)+63.1579*EXP(-0.19*BP$58))/(Fperm_SI_Woolf2021!$E$9:$E$93-BP$58))*(BP$58-Fperm_SI_Woolf2021!$E$9:$E$93)/10))) + Fperm_SI_Woolf2021!$G$9:$G$93*EXP(-Fperm_SI_Woolf2021!$J$9:$J$93*$C137*IF(BP$58=Fperm_SI_Woolf2021!$E$9:$E$93,1,EXP(LN((1.1*(Fperm_SI_Woolf2021!$E$9:$E$93-BP$58)-63.1579*EXP(-0.19*Fperm_SI_Woolf2021!$E$9:$E$93)+63.1579*EXP(-0.19*BP$58))/(Fperm_SI_Woolf2021!$E$9:$E$93-BP$58))*(BP$58-Fperm_SI_Woolf2021!$E$9:$E$93)/10))) + Fperm_SI_Woolf2021!$H$9:$H$93*EXP(-Fperm_SI_Woolf2021!$K$9:$K$93*$C137*IF(BP$58=Fperm_SI_Woolf2021!$E$9:$E$93,1,EXP(LN((1.1*(Fperm_SI_Woolf2021!$E$9:$E$93-BP$58)-63.1579*EXP(-0.19*Fperm_SI_Woolf2021!$E$9:$E$93)+63.1579*EXP(-0.19*BP$58))/(Fperm_SI_Woolf2021!$E$9:$E$93-BP$58))*(BP$58-Fperm_SI_Woolf2021!$E$9:$E$93)/10))),Fperm_SI_Woolf2021!$D$9:$D$93)*BP$57+INTERCEPT(Fperm_SI_Woolf2021!$F$9:$F$93*EXP(-Fperm_SI_Woolf2021!$I$9:$I$93*$C137*IF(BP$58=Fperm_SI_Woolf2021!$E$9:$E$93,1,EXP(LN((1.1*(Fperm_SI_Woolf2021!$E$9:$E$93-BP$58)-63.1579*EXP(-0.19*Fperm_SI_Woolf2021!$E$9:$E$93)+63.1579*EXP(-0.19*BP$58))/(Fperm_SI_Woolf2021!$E$9:$E$93-BP$58))*(BP$58-Fperm_SI_Woolf2021!$E$9:$E$93)/10))) + Fperm_SI_Woolf2021!$G$9:$G$93*EXP(-Fperm_SI_Woolf2021!$J$9:$J$93*$C137*IF(BP$58=Fperm_SI_Woolf2021!$E$9:$E$93,1,EXP(LN((1.1*(Fperm_SI_Woolf2021!$E$9:$E$93-BP$58)-63.1579*EXP(-0.19*Fperm_SI_Woolf2021!$E$9:$E$93)+63.1579*EXP(-0.19*BP$58))/(Fperm_SI_Woolf2021!$E$9:$E$93-BP$58))*(BP$58-Fperm_SI_Woolf2021!$E$9:$E$93)/10))) + Fperm_SI_Woolf2021!$H$9:$H$93*EXP(-Fperm_SI_Woolf2021!$K$9:$K$93*$C137*IF(BP$58=Fperm_SI_Woolf2021!$E$9:$E$93,1,EXP(LN((1.1*(Fperm_SI_Woolf2021!$E$9:$E$93-BP$58)-63.1579*EXP(-0.19*Fperm_SI_Woolf2021!$E$9:$E$93)+63.1579*EXP(-0.19*BP$58))/(Fperm_SI_Woolf2021!$E$9:$E$93-BP$58))*(BP$58-Fperm_SI_Woolf2021!$E$9:$E$93)/10))),Fperm_SI_Woolf2021!$D$9:$D$93))</f>
        <v>0.21237024299204421</v>
      </c>
      <c r="BQ137" s="51" cm="1">
        <f t="array" ref="BQ137">MIN(1,SLOPE(Fperm_SI_Woolf2021!$F$9:$F$93*EXP(-Fperm_SI_Woolf2021!$I$9:$I$93*$C137*IF(BQ$58=Fperm_SI_Woolf2021!$E$9:$E$93,1,EXP(LN((1.1*(Fperm_SI_Woolf2021!$E$9:$E$93-BQ$58)-63.1579*EXP(-0.19*Fperm_SI_Woolf2021!$E$9:$E$93)+63.1579*EXP(-0.19*BQ$58))/(Fperm_SI_Woolf2021!$E$9:$E$93-BQ$58))*(BQ$58-Fperm_SI_Woolf2021!$E$9:$E$93)/10))) + Fperm_SI_Woolf2021!$G$9:$G$93*EXP(-Fperm_SI_Woolf2021!$J$9:$J$93*$C137*IF(BQ$58=Fperm_SI_Woolf2021!$E$9:$E$93,1,EXP(LN((1.1*(Fperm_SI_Woolf2021!$E$9:$E$93-BQ$58)-63.1579*EXP(-0.19*Fperm_SI_Woolf2021!$E$9:$E$93)+63.1579*EXP(-0.19*BQ$58))/(Fperm_SI_Woolf2021!$E$9:$E$93-BQ$58))*(BQ$58-Fperm_SI_Woolf2021!$E$9:$E$93)/10))) + Fperm_SI_Woolf2021!$H$9:$H$93*EXP(-Fperm_SI_Woolf2021!$K$9:$K$93*$C137*IF(BQ$58=Fperm_SI_Woolf2021!$E$9:$E$93,1,EXP(LN((1.1*(Fperm_SI_Woolf2021!$E$9:$E$93-BQ$58)-63.1579*EXP(-0.19*Fperm_SI_Woolf2021!$E$9:$E$93)+63.1579*EXP(-0.19*BQ$58))/(Fperm_SI_Woolf2021!$E$9:$E$93-BQ$58))*(BQ$58-Fperm_SI_Woolf2021!$E$9:$E$93)/10))),Fperm_SI_Woolf2021!$D$9:$D$93)*BQ$57+INTERCEPT(Fperm_SI_Woolf2021!$F$9:$F$93*EXP(-Fperm_SI_Woolf2021!$I$9:$I$93*$C137*IF(BQ$58=Fperm_SI_Woolf2021!$E$9:$E$93,1,EXP(LN((1.1*(Fperm_SI_Woolf2021!$E$9:$E$93-BQ$58)-63.1579*EXP(-0.19*Fperm_SI_Woolf2021!$E$9:$E$93)+63.1579*EXP(-0.19*BQ$58))/(Fperm_SI_Woolf2021!$E$9:$E$93-BQ$58))*(BQ$58-Fperm_SI_Woolf2021!$E$9:$E$93)/10))) + Fperm_SI_Woolf2021!$G$9:$G$93*EXP(-Fperm_SI_Woolf2021!$J$9:$J$93*$C137*IF(BQ$58=Fperm_SI_Woolf2021!$E$9:$E$93,1,EXP(LN((1.1*(Fperm_SI_Woolf2021!$E$9:$E$93-BQ$58)-63.1579*EXP(-0.19*Fperm_SI_Woolf2021!$E$9:$E$93)+63.1579*EXP(-0.19*BQ$58))/(Fperm_SI_Woolf2021!$E$9:$E$93-BQ$58))*(BQ$58-Fperm_SI_Woolf2021!$E$9:$E$93)/10))) + Fperm_SI_Woolf2021!$H$9:$H$93*EXP(-Fperm_SI_Woolf2021!$K$9:$K$93*$C137*IF(BQ$58=Fperm_SI_Woolf2021!$E$9:$E$93,1,EXP(LN((1.1*(Fperm_SI_Woolf2021!$E$9:$E$93-BQ$58)-63.1579*EXP(-0.19*Fperm_SI_Woolf2021!$E$9:$E$93)+63.1579*EXP(-0.19*BQ$58))/(Fperm_SI_Woolf2021!$E$9:$E$93-BQ$58))*(BQ$58-Fperm_SI_Woolf2021!$E$9:$E$93)/10))),Fperm_SI_Woolf2021!$D$9:$D$93))</f>
        <v>0.19995078014448969</v>
      </c>
      <c r="BR137" s="51" cm="1">
        <f t="array" ref="BR137">MIN(1,SLOPE(Fperm_SI_Woolf2021!$F$9:$F$93*EXP(-Fperm_SI_Woolf2021!$I$9:$I$93*$C137*IF(BR$58=Fperm_SI_Woolf2021!$E$9:$E$93,1,EXP(LN((1.1*(Fperm_SI_Woolf2021!$E$9:$E$93-BR$58)-63.1579*EXP(-0.19*Fperm_SI_Woolf2021!$E$9:$E$93)+63.1579*EXP(-0.19*BR$58))/(Fperm_SI_Woolf2021!$E$9:$E$93-BR$58))*(BR$58-Fperm_SI_Woolf2021!$E$9:$E$93)/10))) + Fperm_SI_Woolf2021!$G$9:$G$93*EXP(-Fperm_SI_Woolf2021!$J$9:$J$93*$C137*IF(BR$58=Fperm_SI_Woolf2021!$E$9:$E$93,1,EXP(LN((1.1*(Fperm_SI_Woolf2021!$E$9:$E$93-BR$58)-63.1579*EXP(-0.19*Fperm_SI_Woolf2021!$E$9:$E$93)+63.1579*EXP(-0.19*BR$58))/(Fperm_SI_Woolf2021!$E$9:$E$93-BR$58))*(BR$58-Fperm_SI_Woolf2021!$E$9:$E$93)/10))) + Fperm_SI_Woolf2021!$H$9:$H$93*EXP(-Fperm_SI_Woolf2021!$K$9:$K$93*$C137*IF(BR$58=Fperm_SI_Woolf2021!$E$9:$E$93,1,EXP(LN((1.1*(Fperm_SI_Woolf2021!$E$9:$E$93-BR$58)-63.1579*EXP(-0.19*Fperm_SI_Woolf2021!$E$9:$E$93)+63.1579*EXP(-0.19*BR$58))/(Fperm_SI_Woolf2021!$E$9:$E$93-BR$58))*(BR$58-Fperm_SI_Woolf2021!$E$9:$E$93)/10))),Fperm_SI_Woolf2021!$D$9:$D$93)*BR$57+INTERCEPT(Fperm_SI_Woolf2021!$F$9:$F$93*EXP(-Fperm_SI_Woolf2021!$I$9:$I$93*$C137*IF(BR$58=Fperm_SI_Woolf2021!$E$9:$E$93,1,EXP(LN((1.1*(Fperm_SI_Woolf2021!$E$9:$E$93-BR$58)-63.1579*EXP(-0.19*Fperm_SI_Woolf2021!$E$9:$E$93)+63.1579*EXP(-0.19*BR$58))/(Fperm_SI_Woolf2021!$E$9:$E$93-BR$58))*(BR$58-Fperm_SI_Woolf2021!$E$9:$E$93)/10))) + Fperm_SI_Woolf2021!$G$9:$G$93*EXP(-Fperm_SI_Woolf2021!$J$9:$J$93*$C137*IF(BR$58=Fperm_SI_Woolf2021!$E$9:$E$93,1,EXP(LN((1.1*(Fperm_SI_Woolf2021!$E$9:$E$93-BR$58)-63.1579*EXP(-0.19*Fperm_SI_Woolf2021!$E$9:$E$93)+63.1579*EXP(-0.19*BR$58))/(Fperm_SI_Woolf2021!$E$9:$E$93-BR$58))*(BR$58-Fperm_SI_Woolf2021!$E$9:$E$93)/10))) + Fperm_SI_Woolf2021!$H$9:$H$93*EXP(-Fperm_SI_Woolf2021!$K$9:$K$93*$C137*IF(BR$58=Fperm_SI_Woolf2021!$E$9:$E$93,1,EXP(LN((1.1*(Fperm_SI_Woolf2021!$E$9:$E$93-BR$58)-63.1579*EXP(-0.19*Fperm_SI_Woolf2021!$E$9:$E$93)+63.1579*EXP(-0.19*BR$58))/(Fperm_SI_Woolf2021!$E$9:$E$93-BR$58))*(BR$58-Fperm_SI_Woolf2021!$E$9:$E$93)/10))),Fperm_SI_Woolf2021!$D$9:$D$93))</f>
        <v>0.18753131729693517</v>
      </c>
      <c r="BS137" s="51" cm="1">
        <f t="array" ref="BS137">MIN(1,SLOPE(Fperm_SI_Woolf2021!$F$9:$F$93*EXP(-Fperm_SI_Woolf2021!$I$9:$I$93*$C137*IF(BS$58=Fperm_SI_Woolf2021!$E$9:$E$93,1,EXP(LN((1.1*(Fperm_SI_Woolf2021!$E$9:$E$93-BS$58)-63.1579*EXP(-0.19*Fperm_SI_Woolf2021!$E$9:$E$93)+63.1579*EXP(-0.19*BS$58))/(Fperm_SI_Woolf2021!$E$9:$E$93-BS$58))*(BS$58-Fperm_SI_Woolf2021!$E$9:$E$93)/10))) + Fperm_SI_Woolf2021!$G$9:$G$93*EXP(-Fperm_SI_Woolf2021!$J$9:$J$93*$C137*IF(BS$58=Fperm_SI_Woolf2021!$E$9:$E$93,1,EXP(LN((1.1*(Fperm_SI_Woolf2021!$E$9:$E$93-BS$58)-63.1579*EXP(-0.19*Fperm_SI_Woolf2021!$E$9:$E$93)+63.1579*EXP(-0.19*BS$58))/(Fperm_SI_Woolf2021!$E$9:$E$93-BS$58))*(BS$58-Fperm_SI_Woolf2021!$E$9:$E$93)/10))) + Fperm_SI_Woolf2021!$H$9:$H$93*EXP(-Fperm_SI_Woolf2021!$K$9:$K$93*$C137*IF(BS$58=Fperm_SI_Woolf2021!$E$9:$E$93,1,EXP(LN((1.1*(Fperm_SI_Woolf2021!$E$9:$E$93-BS$58)-63.1579*EXP(-0.19*Fperm_SI_Woolf2021!$E$9:$E$93)+63.1579*EXP(-0.19*BS$58))/(Fperm_SI_Woolf2021!$E$9:$E$93-BS$58))*(BS$58-Fperm_SI_Woolf2021!$E$9:$E$93)/10))),Fperm_SI_Woolf2021!$D$9:$D$93)*BS$57+INTERCEPT(Fperm_SI_Woolf2021!$F$9:$F$93*EXP(-Fperm_SI_Woolf2021!$I$9:$I$93*$C137*IF(BS$58=Fperm_SI_Woolf2021!$E$9:$E$93,1,EXP(LN((1.1*(Fperm_SI_Woolf2021!$E$9:$E$93-BS$58)-63.1579*EXP(-0.19*Fperm_SI_Woolf2021!$E$9:$E$93)+63.1579*EXP(-0.19*BS$58))/(Fperm_SI_Woolf2021!$E$9:$E$93-BS$58))*(BS$58-Fperm_SI_Woolf2021!$E$9:$E$93)/10))) + Fperm_SI_Woolf2021!$G$9:$G$93*EXP(-Fperm_SI_Woolf2021!$J$9:$J$93*$C137*IF(BS$58=Fperm_SI_Woolf2021!$E$9:$E$93,1,EXP(LN((1.1*(Fperm_SI_Woolf2021!$E$9:$E$93-BS$58)-63.1579*EXP(-0.19*Fperm_SI_Woolf2021!$E$9:$E$93)+63.1579*EXP(-0.19*BS$58))/(Fperm_SI_Woolf2021!$E$9:$E$93-BS$58))*(BS$58-Fperm_SI_Woolf2021!$E$9:$E$93)/10))) + Fperm_SI_Woolf2021!$H$9:$H$93*EXP(-Fperm_SI_Woolf2021!$K$9:$K$93*$C137*IF(BS$58=Fperm_SI_Woolf2021!$E$9:$E$93,1,EXP(LN((1.1*(Fperm_SI_Woolf2021!$E$9:$E$93-BS$58)-63.1579*EXP(-0.19*Fperm_SI_Woolf2021!$E$9:$E$93)+63.1579*EXP(-0.19*BS$58))/(Fperm_SI_Woolf2021!$E$9:$E$93-BS$58))*(BS$58-Fperm_SI_Woolf2021!$E$9:$E$93)/10))),Fperm_SI_Woolf2021!$D$9:$D$93))</f>
        <v>0.17511185444938068</v>
      </c>
      <c r="BT137" s="51" cm="1">
        <f t="array" ref="BT137">MIN(1,SLOPE(Fperm_SI_Woolf2021!$F$9:$F$93*EXP(-Fperm_SI_Woolf2021!$I$9:$I$93*$C137*IF(BT$58=Fperm_SI_Woolf2021!$E$9:$E$93,1,EXP(LN((1.1*(Fperm_SI_Woolf2021!$E$9:$E$93-BT$58)-63.1579*EXP(-0.19*Fperm_SI_Woolf2021!$E$9:$E$93)+63.1579*EXP(-0.19*BT$58))/(Fperm_SI_Woolf2021!$E$9:$E$93-BT$58))*(BT$58-Fperm_SI_Woolf2021!$E$9:$E$93)/10))) + Fperm_SI_Woolf2021!$G$9:$G$93*EXP(-Fperm_SI_Woolf2021!$J$9:$J$93*$C137*IF(BT$58=Fperm_SI_Woolf2021!$E$9:$E$93,1,EXP(LN((1.1*(Fperm_SI_Woolf2021!$E$9:$E$93-BT$58)-63.1579*EXP(-0.19*Fperm_SI_Woolf2021!$E$9:$E$93)+63.1579*EXP(-0.19*BT$58))/(Fperm_SI_Woolf2021!$E$9:$E$93-BT$58))*(BT$58-Fperm_SI_Woolf2021!$E$9:$E$93)/10))) + Fperm_SI_Woolf2021!$H$9:$H$93*EXP(-Fperm_SI_Woolf2021!$K$9:$K$93*$C137*IF(BT$58=Fperm_SI_Woolf2021!$E$9:$E$93,1,EXP(LN((1.1*(Fperm_SI_Woolf2021!$E$9:$E$93-BT$58)-63.1579*EXP(-0.19*Fperm_SI_Woolf2021!$E$9:$E$93)+63.1579*EXP(-0.19*BT$58))/(Fperm_SI_Woolf2021!$E$9:$E$93-BT$58))*(BT$58-Fperm_SI_Woolf2021!$E$9:$E$93)/10))),Fperm_SI_Woolf2021!$D$9:$D$93)*BT$57+INTERCEPT(Fperm_SI_Woolf2021!$F$9:$F$93*EXP(-Fperm_SI_Woolf2021!$I$9:$I$93*$C137*IF(BT$58=Fperm_SI_Woolf2021!$E$9:$E$93,1,EXP(LN((1.1*(Fperm_SI_Woolf2021!$E$9:$E$93-BT$58)-63.1579*EXP(-0.19*Fperm_SI_Woolf2021!$E$9:$E$93)+63.1579*EXP(-0.19*BT$58))/(Fperm_SI_Woolf2021!$E$9:$E$93-BT$58))*(BT$58-Fperm_SI_Woolf2021!$E$9:$E$93)/10))) + Fperm_SI_Woolf2021!$G$9:$G$93*EXP(-Fperm_SI_Woolf2021!$J$9:$J$93*$C137*IF(BT$58=Fperm_SI_Woolf2021!$E$9:$E$93,1,EXP(LN((1.1*(Fperm_SI_Woolf2021!$E$9:$E$93-BT$58)-63.1579*EXP(-0.19*Fperm_SI_Woolf2021!$E$9:$E$93)+63.1579*EXP(-0.19*BT$58))/(Fperm_SI_Woolf2021!$E$9:$E$93-BT$58))*(BT$58-Fperm_SI_Woolf2021!$E$9:$E$93)/10))) + Fperm_SI_Woolf2021!$H$9:$H$93*EXP(-Fperm_SI_Woolf2021!$K$9:$K$93*$C137*IF(BT$58=Fperm_SI_Woolf2021!$E$9:$E$93,1,EXP(LN((1.1*(Fperm_SI_Woolf2021!$E$9:$E$93-BT$58)-63.1579*EXP(-0.19*Fperm_SI_Woolf2021!$E$9:$E$93)+63.1579*EXP(-0.19*BT$58))/(Fperm_SI_Woolf2021!$E$9:$E$93-BT$58))*(BT$58-Fperm_SI_Woolf2021!$E$9:$E$93)/10))),Fperm_SI_Woolf2021!$D$9:$D$93))</f>
        <v>0.16269239160182619</v>
      </c>
      <c r="BU137" s="51" cm="1">
        <f t="array" ref="BU137">MIN(1,SLOPE(Fperm_SI_Woolf2021!$F$9:$F$93*EXP(-Fperm_SI_Woolf2021!$I$9:$I$93*$C137*IF(BU$58=Fperm_SI_Woolf2021!$E$9:$E$93,1,EXP(LN((1.1*(Fperm_SI_Woolf2021!$E$9:$E$93-BU$58)-63.1579*EXP(-0.19*Fperm_SI_Woolf2021!$E$9:$E$93)+63.1579*EXP(-0.19*BU$58))/(Fperm_SI_Woolf2021!$E$9:$E$93-BU$58))*(BU$58-Fperm_SI_Woolf2021!$E$9:$E$93)/10))) + Fperm_SI_Woolf2021!$G$9:$G$93*EXP(-Fperm_SI_Woolf2021!$J$9:$J$93*$C137*IF(BU$58=Fperm_SI_Woolf2021!$E$9:$E$93,1,EXP(LN((1.1*(Fperm_SI_Woolf2021!$E$9:$E$93-BU$58)-63.1579*EXP(-0.19*Fperm_SI_Woolf2021!$E$9:$E$93)+63.1579*EXP(-0.19*BU$58))/(Fperm_SI_Woolf2021!$E$9:$E$93-BU$58))*(BU$58-Fperm_SI_Woolf2021!$E$9:$E$93)/10))) + Fperm_SI_Woolf2021!$H$9:$H$93*EXP(-Fperm_SI_Woolf2021!$K$9:$K$93*$C137*IF(BU$58=Fperm_SI_Woolf2021!$E$9:$E$93,1,EXP(LN((1.1*(Fperm_SI_Woolf2021!$E$9:$E$93-BU$58)-63.1579*EXP(-0.19*Fperm_SI_Woolf2021!$E$9:$E$93)+63.1579*EXP(-0.19*BU$58))/(Fperm_SI_Woolf2021!$E$9:$E$93-BU$58))*(BU$58-Fperm_SI_Woolf2021!$E$9:$E$93)/10))),Fperm_SI_Woolf2021!$D$9:$D$93)*BU$57+INTERCEPT(Fperm_SI_Woolf2021!$F$9:$F$93*EXP(-Fperm_SI_Woolf2021!$I$9:$I$93*$C137*IF(BU$58=Fperm_SI_Woolf2021!$E$9:$E$93,1,EXP(LN((1.1*(Fperm_SI_Woolf2021!$E$9:$E$93-BU$58)-63.1579*EXP(-0.19*Fperm_SI_Woolf2021!$E$9:$E$93)+63.1579*EXP(-0.19*BU$58))/(Fperm_SI_Woolf2021!$E$9:$E$93-BU$58))*(BU$58-Fperm_SI_Woolf2021!$E$9:$E$93)/10))) + Fperm_SI_Woolf2021!$G$9:$G$93*EXP(-Fperm_SI_Woolf2021!$J$9:$J$93*$C137*IF(BU$58=Fperm_SI_Woolf2021!$E$9:$E$93,1,EXP(LN((1.1*(Fperm_SI_Woolf2021!$E$9:$E$93-BU$58)-63.1579*EXP(-0.19*Fperm_SI_Woolf2021!$E$9:$E$93)+63.1579*EXP(-0.19*BU$58))/(Fperm_SI_Woolf2021!$E$9:$E$93-BU$58))*(BU$58-Fperm_SI_Woolf2021!$E$9:$E$93)/10))) + Fperm_SI_Woolf2021!$H$9:$H$93*EXP(-Fperm_SI_Woolf2021!$K$9:$K$93*$C137*IF(BU$58=Fperm_SI_Woolf2021!$E$9:$E$93,1,EXP(LN((1.1*(Fperm_SI_Woolf2021!$E$9:$E$93-BU$58)-63.1579*EXP(-0.19*Fperm_SI_Woolf2021!$E$9:$E$93)+63.1579*EXP(-0.19*BU$58))/(Fperm_SI_Woolf2021!$E$9:$E$93-BU$58))*(BU$58-Fperm_SI_Woolf2021!$E$9:$E$93)/10))),Fperm_SI_Woolf2021!$D$9:$D$93))</f>
        <v>0.15027292875427167</v>
      </c>
      <c r="BV137" s="51" cm="1">
        <f t="array" ref="BV137">MIN(1,SLOPE(Fperm_SI_Woolf2021!$F$9:$F$93*EXP(-Fperm_SI_Woolf2021!$I$9:$I$93*$C137*IF(BV$58=Fperm_SI_Woolf2021!$E$9:$E$93,1,EXP(LN((1.1*(Fperm_SI_Woolf2021!$E$9:$E$93-BV$58)-63.1579*EXP(-0.19*Fperm_SI_Woolf2021!$E$9:$E$93)+63.1579*EXP(-0.19*BV$58))/(Fperm_SI_Woolf2021!$E$9:$E$93-BV$58))*(BV$58-Fperm_SI_Woolf2021!$E$9:$E$93)/10))) + Fperm_SI_Woolf2021!$G$9:$G$93*EXP(-Fperm_SI_Woolf2021!$J$9:$J$93*$C137*IF(BV$58=Fperm_SI_Woolf2021!$E$9:$E$93,1,EXP(LN((1.1*(Fperm_SI_Woolf2021!$E$9:$E$93-BV$58)-63.1579*EXP(-0.19*Fperm_SI_Woolf2021!$E$9:$E$93)+63.1579*EXP(-0.19*BV$58))/(Fperm_SI_Woolf2021!$E$9:$E$93-BV$58))*(BV$58-Fperm_SI_Woolf2021!$E$9:$E$93)/10))) + Fperm_SI_Woolf2021!$H$9:$H$93*EXP(-Fperm_SI_Woolf2021!$K$9:$K$93*$C137*IF(BV$58=Fperm_SI_Woolf2021!$E$9:$E$93,1,EXP(LN((1.1*(Fperm_SI_Woolf2021!$E$9:$E$93-BV$58)-63.1579*EXP(-0.19*Fperm_SI_Woolf2021!$E$9:$E$93)+63.1579*EXP(-0.19*BV$58))/(Fperm_SI_Woolf2021!$E$9:$E$93-BV$58))*(BV$58-Fperm_SI_Woolf2021!$E$9:$E$93)/10))),Fperm_SI_Woolf2021!$D$9:$D$93)*BV$57+INTERCEPT(Fperm_SI_Woolf2021!$F$9:$F$93*EXP(-Fperm_SI_Woolf2021!$I$9:$I$93*$C137*IF(BV$58=Fperm_SI_Woolf2021!$E$9:$E$93,1,EXP(LN((1.1*(Fperm_SI_Woolf2021!$E$9:$E$93-BV$58)-63.1579*EXP(-0.19*Fperm_SI_Woolf2021!$E$9:$E$93)+63.1579*EXP(-0.19*BV$58))/(Fperm_SI_Woolf2021!$E$9:$E$93-BV$58))*(BV$58-Fperm_SI_Woolf2021!$E$9:$E$93)/10))) + Fperm_SI_Woolf2021!$G$9:$G$93*EXP(-Fperm_SI_Woolf2021!$J$9:$J$93*$C137*IF(BV$58=Fperm_SI_Woolf2021!$E$9:$E$93,1,EXP(LN((1.1*(Fperm_SI_Woolf2021!$E$9:$E$93-BV$58)-63.1579*EXP(-0.19*Fperm_SI_Woolf2021!$E$9:$E$93)+63.1579*EXP(-0.19*BV$58))/(Fperm_SI_Woolf2021!$E$9:$E$93-BV$58))*(BV$58-Fperm_SI_Woolf2021!$E$9:$E$93)/10))) + Fperm_SI_Woolf2021!$H$9:$H$93*EXP(-Fperm_SI_Woolf2021!$K$9:$K$93*$C137*IF(BV$58=Fperm_SI_Woolf2021!$E$9:$E$93,1,EXP(LN((1.1*(Fperm_SI_Woolf2021!$E$9:$E$93-BV$58)-63.1579*EXP(-0.19*Fperm_SI_Woolf2021!$E$9:$E$93)+63.1579*EXP(-0.19*BV$58))/(Fperm_SI_Woolf2021!$E$9:$E$93-BV$58))*(BV$58-Fperm_SI_Woolf2021!$E$9:$E$93)/10))),Fperm_SI_Woolf2021!$D$9:$D$93))</f>
        <v>0.13785346590671715</v>
      </c>
      <c r="BW137" s="51" cm="1">
        <f t="array" ref="BW137">MIN(1,SLOPE(Fperm_SI_Woolf2021!$F$9:$F$93*EXP(-Fperm_SI_Woolf2021!$I$9:$I$93*$C137*IF(BW$58=Fperm_SI_Woolf2021!$E$9:$E$93,1,EXP(LN((1.1*(Fperm_SI_Woolf2021!$E$9:$E$93-BW$58)-63.1579*EXP(-0.19*Fperm_SI_Woolf2021!$E$9:$E$93)+63.1579*EXP(-0.19*BW$58))/(Fperm_SI_Woolf2021!$E$9:$E$93-BW$58))*(BW$58-Fperm_SI_Woolf2021!$E$9:$E$93)/10))) + Fperm_SI_Woolf2021!$G$9:$G$93*EXP(-Fperm_SI_Woolf2021!$J$9:$J$93*$C137*IF(BW$58=Fperm_SI_Woolf2021!$E$9:$E$93,1,EXP(LN((1.1*(Fperm_SI_Woolf2021!$E$9:$E$93-BW$58)-63.1579*EXP(-0.19*Fperm_SI_Woolf2021!$E$9:$E$93)+63.1579*EXP(-0.19*BW$58))/(Fperm_SI_Woolf2021!$E$9:$E$93-BW$58))*(BW$58-Fperm_SI_Woolf2021!$E$9:$E$93)/10))) + Fperm_SI_Woolf2021!$H$9:$H$93*EXP(-Fperm_SI_Woolf2021!$K$9:$K$93*$C137*IF(BW$58=Fperm_SI_Woolf2021!$E$9:$E$93,1,EXP(LN((1.1*(Fperm_SI_Woolf2021!$E$9:$E$93-BW$58)-63.1579*EXP(-0.19*Fperm_SI_Woolf2021!$E$9:$E$93)+63.1579*EXP(-0.19*BW$58))/(Fperm_SI_Woolf2021!$E$9:$E$93-BW$58))*(BW$58-Fperm_SI_Woolf2021!$E$9:$E$93)/10))),Fperm_SI_Woolf2021!$D$9:$D$93)*BW$57+INTERCEPT(Fperm_SI_Woolf2021!$F$9:$F$93*EXP(-Fperm_SI_Woolf2021!$I$9:$I$93*$C137*IF(BW$58=Fperm_SI_Woolf2021!$E$9:$E$93,1,EXP(LN((1.1*(Fperm_SI_Woolf2021!$E$9:$E$93-BW$58)-63.1579*EXP(-0.19*Fperm_SI_Woolf2021!$E$9:$E$93)+63.1579*EXP(-0.19*BW$58))/(Fperm_SI_Woolf2021!$E$9:$E$93-BW$58))*(BW$58-Fperm_SI_Woolf2021!$E$9:$E$93)/10))) + Fperm_SI_Woolf2021!$G$9:$G$93*EXP(-Fperm_SI_Woolf2021!$J$9:$J$93*$C137*IF(BW$58=Fperm_SI_Woolf2021!$E$9:$E$93,1,EXP(LN((1.1*(Fperm_SI_Woolf2021!$E$9:$E$93-BW$58)-63.1579*EXP(-0.19*Fperm_SI_Woolf2021!$E$9:$E$93)+63.1579*EXP(-0.19*BW$58))/(Fperm_SI_Woolf2021!$E$9:$E$93-BW$58))*(BW$58-Fperm_SI_Woolf2021!$E$9:$E$93)/10))) + Fperm_SI_Woolf2021!$H$9:$H$93*EXP(-Fperm_SI_Woolf2021!$K$9:$K$93*$C137*IF(BW$58=Fperm_SI_Woolf2021!$E$9:$E$93,1,EXP(LN((1.1*(Fperm_SI_Woolf2021!$E$9:$E$93-BW$58)-63.1579*EXP(-0.19*Fperm_SI_Woolf2021!$E$9:$E$93)+63.1579*EXP(-0.19*BW$58))/(Fperm_SI_Woolf2021!$E$9:$E$93-BW$58))*(BW$58-Fperm_SI_Woolf2021!$E$9:$E$93)/10))),Fperm_SI_Woolf2021!$D$9:$D$93))</f>
        <v>0.12543400305916264</v>
      </c>
      <c r="BX137" s="51" cm="1">
        <f t="array" ref="BX137">MIN(1,SLOPE(Fperm_SI_Woolf2021!$F$9:$F$93*EXP(-Fperm_SI_Woolf2021!$I$9:$I$93*$C137*IF(BX$58=Fperm_SI_Woolf2021!$E$9:$E$93,1,EXP(LN((1.1*(Fperm_SI_Woolf2021!$E$9:$E$93-BX$58)-63.1579*EXP(-0.19*Fperm_SI_Woolf2021!$E$9:$E$93)+63.1579*EXP(-0.19*BX$58))/(Fperm_SI_Woolf2021!$E$9:$E$93-BX$58))*(BX$58-Fperm_SI_Woolf2021!$E$9:$E$93)/10))) + Fperm_SI_Woolf2021!$G$9:$G$93*EXP(-Fperm_SI_Woolf2021!$J$9:$J$93*$C137*IF(BX$58=Fperm_SI_Woolf2021!$E$9:$E$93,1,EXP(LN((1.1*(Fperm_SI_Woolf2021!$E$9:$E$93-BX$58)-63.1579*EXP(-0.19*Fperm_SI_Woolf2021!$E$9:$E$93)+63.1579*EXP(-0.19*BX$58))/(Fperm_SI_Woolf2021!$E$9:$E$93-BX$58))*(BX$58-Fperm_SI_Woolf2021!$E$9:$E$93)/10))) + Fperm_SI_Woolf2021!$H$9:$H$93*EXP(-Fperm_SI_Woolf2021!$K$9:$K$93*$C137*IF(BX$58=Fperm_SI_Woolf2021!$E$9:$E$93,1,EXP(LN((1.1*(Fperm_SI_Woolf2021!$E$9:$E$93-BX$58)-63.1579*EXP(-0.19*Fperm_SI_Woolf2021!$E$9:$E$93)+63.1579*EXP(-0.19*BX$58))/(Fperm_SI_Woolf2021!$E$9:$E$93-BX$58))*(BX$58-Fperm_SI_Woolf2021!$E$9:$E$93)/10))),Fperm_SI_Woolf2021!$D$9:$D$93)*BX$57+INTERCEPT(Fperm_SI_Woolf2021!$F$9:$F$93*EXP(-Fperm_SI_Woolf2021!$I$9:$I$93*$C137*IF(BX$58=Fperm_SI_Woolf2021!$E$9:$E$93,1,EXP(LN((1.1*(Fperm_SI_Woolf2021!$E$9:$E$93-BX$58)-63.1579*EXP(-0.19*Fperm_SI_Woolf2021!$E$9:$E$93)+63.1579*EXP(-0.19*BX$58))/(Fperm_SI_Woolf2021!$E$9:$E$93-BX$58))*(BX$58-Fperm_SI_Woolf2021!$E$9:$E$93)/10))) + Fperm_SI_Woolf2021!$G$9:$G$93*EXP(-Fperm_SI_Woolf2021!$J$9:$J$93*$C137*IF(BX$58=Fperm_SI_Woolf2021!$E$9:$E$93,1,EXP(LN((1.1*(Fperm_SI_Woolf2021!$E$9:$E$93-BX$58)-63.1579*EXP(-0.19*Fperm_SI_Woolf2021!$E$9:$E$93)+63.1579*EXP(-0.19*BX$58))/(Fperm_SI_Woolf2021!$E$9:$E$93-BX$58))*(BX$58-Fperm_SI_Woolf2021!$E$9:$E$93)/10))) + Fperm_SI_Woolf2021!$H$9:$H$93*EXP(-Fperm_SI_Woolf2021!$K$9:$K$93*$C137*IF(BX$58=Fperm_SI_Woolf2021!$E$9:$E$93,1,EXP(LN((1.1*(Fperm_SI_Woolf2021!$E$9:$E$93-BX$58)-63.1579*EXP(-0.19*Fperm_SI_Woolf2021!$E$9:$E$93)+63.1579*EXP(-0.19*BX$58))/(Fperm_SI_Woolf2021!$E$9:$E$93-BX$58))*(BX$58-Fperm_SI_Woolf2021!$E$9:$E$93)/10))),Fperm_SI_Woolf2021!$D$9:$D$93))</f>
        <v>0.11301454021160812</v>
      </c>
      <c r="BY137" s="51" cm="1">
        <f t="array" ref="BY137">MIN(1,SLOPE(Fperm_SI_Woolf2021!$F$9:$F$93*EXP(-Fperm_SI_Woolf2021!$I$9:$I$93*$C137*IF(BY$58=Fperm_SI_Woolf2021!$E$9:$E$93,1,EXP(LN((1.1*(Fperm_SI_Woolf2021!$E$9:$E$93-BY$58)-63.1579*EXP(-0.19*Fperm_SI_Woolf2021!$E$9:$E$93)+63.1579*EXP(-0.19*BY$58))/(Fperm_SI_Woolf2021!$E$9:$E$93-BY$58))*(BY$58-Fperm_SI_Woolf2021!$E$9:$E$93)/10))) + Fperm_SI_Woolf2021!$G$9:$G$93*EXP(-Fperm_SI_Woolf2021!$J$9:$J$93*$C137*IF(BY$58=Fperm_SI_Woolf2021!$E$9:$E$93,1,EXP(LN((1.1*(Fperm_SI_Woolf2021!$E$9:$E$93-BY$58)-63.1579*EXP(-0.19*Fperm_SI_Woolf2021!$E$9:$E$93)+63.1579*EXP(-0.19*BY$58))/(Fperm_SI_Woolf2021!$E$9:$E$93-BY$58))*(BY$58-Fperm_SI_Woolf2021!$E$9:$E$93)/10))) + Fperm_SI_Woolf2021!$H$9:$H$93*EXP(-Fperm_SI_Woolf2021!$K$9:$K$93*$C137*IF(BY$58=Fperm_SI_Woolf2021!$E$9:$E$93,1,EXP(LN((1.1*(Fperm_SI_Woolf2021!$E$9:$E$93-BY$58)-63.1579*EXP(-0.19*Fperm_SI_Woolf2021!$E$9:$E$93)+63.1579*EXP(-0.19*BY$58))/(Fperm_SI_Woolf2021!$E$9:$E$93-BY$58))*(BY$58-Fperm_SI_Woolf2021!$E$9:$E$93)/10))),Fperm_SI_Woolf2021!$D$9:$D$93)*BY$57+INTERCEPT(Fperm_SI_Woolf2021!$F$9:$F$93*EXP(-Fperm_SI_Woolf2021!$I$9:$I$93*$C137*IF(BY$58=Fperm_SI_Woolf2021!$E$9:$E$93,1,EXP(LN((1.1*(Fperm_SI_Woolf2021!$E$9:$E$93-BY$58)-63.1579*EXP(-0.19*Fperm_SI_Woolf2021!$E$9:$E$93)+63.1579*EXP(-0.19*BY$58))/(Fperm_SI_Woolf2021!$E$9:$E$93-BY$58))*(BY$58-Fperm_SI_Woolf2021!$E$9:$E$93)/10))) + Fperm_SI_Woolf2021!$G$9:$G$93*EXP(-Fperm_SI_Woolf2021!$J$9:$J$93*$C137*IF(BY$58=Fperm_SI_Woolf2021!$E$9:$E$93,1,EXP(LN((1.1*(Fperm_SI_Woolf2021!$E$9:$E$93-BY$58)-63.1579*EXP(-0.19*Fperm_SI_Woolf2021!$E$9:$E$93)+63.1579*EXP(-0.19*BY$58))/(Fperm_SI_Woolf2021!$E$9:$E$93-BY$58))*(BY$58-Fperm_SI_Woolf2021!$E$9:$E$93)/10))) + Fperm_SI_Woolf2021!$H$9:$H$93*EXP(-Fperm_SI_Woolf2021!$K$9:$K$93*$C137*IF(BY$58=Fperm_SI_Woolf2021!$E$9:$E$93,1,EXP(LN((1.1*(Fperm_SI_Woolf2021!$E$9:$E$93-BY$58)-63.1579*EXP(-0.19*Fperm_SI_Woolf2021!$E$9:$E$93)+63.1579*EXP(-0.19*BY$58))/(Fperm_SI_Woolf2021!$E$9:$E$93-BY$58))*(BY$58-Fperm_SI_Woolf2021!$E$9:$E$93)/10))),Fperm_SI_Woolf2021!$D$9:$D$93))</f>
        <v>0.1005950773640536</v>
      </c>
      <c r="BZ137" s="51" cm="1">
        <f t="array" ref="BZ137">MIN(1,SLOPE(Fperm_SI_Woolf2021!$F$9:$F$93*EXP(-Fperm_SI_Woolf2021!$I$9:$I$93*$C137*IF(BZ$58=Fperm_SI_Woolf2021!$E$9:$E$93,1,EXP(LN((1.1*(Fperm_SI_Woolf2021!$E$9:$E$93-BZ$58)-63.1579*EXP(-0.19*Fperm_SI_Woolf2021!$E$9:$E$93)+63.1579*EXP(-0.19*BZ$58))/(Fperm_SI_Woolf2021!$E$9:$E$93-BZ$58))*(BZ$58-Fperm_SI_Woolf2021!$E$9:$E$93)/10))) + Fperm_SI_Woolf2021!$G$9:$G$93*EXP(-Fperm_SI_Woolf2021!$J$9:$J$93*$C137*IF(BZ$58=Fperm_SI_Woolf2021!$E$9:$E$93,1,EXP(LN((1.1*(Fperm_SI_Woolf2021!$E$9:$E$93-BZ$58)-63.1579*EXP(-0.19*Fperm_SI_Woolf2021!$E$9:$E$93)+63.1579*EXP(-0.19*BZ$58))/(Fperm_SI_Woolf2021!$E$9:$E$93-BZ$58))*(BZ$58-Fperm_SI_Woolf2021!$E$9:$E$93)/10))) + Fperm_SI_Woolf2021!$H$9:$H$93*EXP(-Fperm_SI_Woolf2021!$K$9:$K$93*$C137*IF(BZ$58=Fperm_SI_Woolf2021!$E$9:$E$93,1,EXP(LN((1.1*(Fperm_SI_Woolf2021!$E$9:$E$93-BZ$58)-63.1579*EXP(-0.19*Fperm_SI_Woolf2021!$E$9:$E$93)+63.1579*EXP(-0.19*BZ$58))/(Fperm_SI_Woolf2021!$E$9:$E$93-BZ$58))*(BZ$58-Fperm_SI_Woolf2021!$E$9:$E$93)/10))),Fperm_SI_Woolf2021!$D$9:$D$93)*BZ$57+INTERCEPT(Fperm_SI_Woolf2021!$F$9:$F$93*EXP(-Fperm_SI_Woolf2021!$I$9:$I$93*$C137*IF(BZ$58=Fperm_SI_Woolf2021!$E$9:$E$93,1,EXP(LN((1.1*(Fperm_SI_Woolf2021!$E$9:$E$93-BZ$58)-63.1579*EXP(-0.19*Fperm_SI_Woolf2021!$E$9:$E$93)+63.1579*EXP(-0.19*BZ$58))/(Fperm_SI_Woolf2021!$E$9:$E$93-BZ$58))*(BZ$58-Fperm_SI_Woolf2021!$E$9:$E$93)/10))) + Fperm_SI_Woolf2021!$G$9:$G$93*EXP(-Fperm_SI_Woolf2021!$J$9:$J$93*$C137*IF(BZ$58=Fperm_SI_Woolf2021!$E$9:$E$93,1,EXP(LN((1.1*(Fperm_SI_Woolf2021!$E$9:$E$93-BZ$58)-63.1579*EXP(-0.19*Fperm_SI_Woolf2021!$E$9:$E$93)+63.1579*EXP(-0.19*BZ$58))/(Fperm_SI_Woolf2021!$E$9:$E$93-BZ$58))*(BZ$58-Fperm_SI_Woolf2021!$E$9:$E$93)/10))) + Fperm_SI_Woolf2021!$H$9:$H$93*EXP(-Fperm_SI_Woolf2021!$K$9:$K$93*$C137*IF(BZ$58=Fperm_SI_Woolf2021!$E$9:$E$93,1,EXP(LN((1.1*(Fperm_SI_Woolf2021!$E$9:$E$93-BZ$58)-63.1579*EXP(-0.19*Fperm_SI_Woolf2021!$E$9:$E$93)+63.1579*EXP(-0.19*BZ$58))/(Fperm_SI_Woolf2021!$E$9:$E$93-BZ$58))*(BZ$58-Fperm_SI_Woolf2021!$E$9:$E$93)/10))),Fperm_SI_Woolf2021!$D$9:$D$93))</f>
        <v>8.8175614516499079E-2</v>
      </c>
    </row>
    <row r="138" spans="3:78" x14ac:dyDescent="0.2">
      <c r="C138" s="48">
        <v>780</v>
      </c>
      <c r="D138" s="51" cm="1">
        <f t="array" ref="D138">MIN(1,SLOPE(Fperm_SI_Woolf2021!$F$9:$F$93*EXP(-Fperm_SI_Woolf2021!$I$9:$I$93*$C138*IF(D$58=Fperm_SI_Woolf2021!$E$9:$E$93,1,EXP(LN((1.1*(Fperm_SI_Woolf2021!$E$9:$E$93-D$58)-63.1579*EXP(-0.19*Fperm_SI_Woolf2021!$E$9:$E$93)+63.1579*EXP(-0.19*D$58))/(Fperm_SI_Woolf2021!$E$9:$E$93-D$58))*(D$58-Fperm_SI_Woolf2021!$E$9:$E$93)/10))) + Fperm_SI_Woolf2021!$G$9:$G$93*EXP(-Fperm_SI_Woolf2021!$J$9:$J$93*$C138*IF(D$58=Fperm_SI_Woolf2021!$E$9:$E$93,1,EXP(LN((1.1*(Fperm_SI_Woolf2021!$E$9:$E$93-D$58)-63.1579*EXP(-0.19*Fperm_SI_Woolf2021!$E$9:$E$93)+63.1579*EXP(-0.19*D$58))/(Fperm_SI_Woolf2021!$E$9:$E$93-D$58))*(D$58-Fperm_SI_Woolf2021!$E$9:$E$93)/10))) + Fperm_SI_Woolf2021!$H$9:$H$93*EXP(-Fperm_SI_Woolf2021!$K$9:$K$93*$C138*IF(D$58=Fperm_SI_Woolf2021!$E$9:$E$93,1,EXP(LN((1.1*(Fperm_SI_Woolf2021!$E$9:$E$93-D$58)-63.1579*EXP(-0.19*Fperm_SI_Woolf2021!$E$9:$E$93)+63.1579*EXP(-0.19*D$58))/(Fperm_SI_Woolf2021!$E$9:$E$93-D$58))*(D$58-Fperm_SI_Woolf2021!$E$9:$E$93)/10))),Fperm_SI_Woolf2021!$D$9:$D$93)*D$57+INTERCEPT(Fperm_SI_Woolf2021!$F$9:$F$93*EXP(-Fperm_SI_Woolf2021!$I$9:$I$93*$C138*IF(D$58=Fperm_SI_Woolf2021!$E$9:$E$93,1,EXP(LN((1.1*(Fperm_SI_Woolf2021!$E$9:$E$93-D$58)-63.1579*EXP(-0.19*Fperm_SI_Woolf2021!$E$9:$E$93)+63.1579*EXP(-0.19*D$58))/(Fperm_SI_Woolf2021!$E$9:$E$93-D$58))*(D$58-Fperm_SI_Woolf2021!$E$9:$E$93)/10))) + Fperm_SI_Woolf2021!$G$9:$G$93*EXP(-Fperm_SI_Woolf2021!$J$9:$J$93*$C138*IF(D$58=Fperm_SI_Woolf2021!$E$9:$E$93,1,EXP(LN((1.1*(Fperm_SI_Woolf2021!$E$9:$E$93-D$58)-63.1579*EXP(-0.19*Fperm_SI_Woolf2021!$E$9:$E$93)+63.1579*EXP(-0.19*D$58))/(Fperm_SI_Woolf2021!$E$9:$E$93-D$58))*(D$58-Fperm_SI_Woolf2021!$E$9:$E$93)/10))) + Fperm_SI_Woolf2021!$H$9:$H$93*EXP(-Fperm_SI_Woolf2021!$K$9:$K$93*$C138*IF(D$58=Fperm_SI_Woolf2021!$E$9:$E$93,1,EXP(LN((1.1*(Fperm_SI_Woolf2021!$E$9:$E$93-D$58)-63.1579*EXP(-0.19*Fperm_SI_Woolf2021!$E$9:$E$93)+63.1579*EXP(-0.19*D$58))/(Fperm_SI_Woolf2021!$E$9:$E$93-D$58))*(D$58-Fperm_SI_Woolf2021!$E$9:$E$93)/10))),Fperm_SI_Woolf2021!$D$9:$D$93))</f>
        <v>0.84913787476043201</v>
      </c>
      <c r="E138" s="51" cm="1">
        <f t="array" ref="E138">MIN(1,SLOPE(Fperm_SI_Woolf2021!$F$9:$F$93*EXP(-Fperm_SI_Woolf2021!$I$9:$I$93*$C138*IF(E$58=Fperm_SI_Woolf2021!$E$9:$E$93,1,EXP(LN((1.1*(Fperm_SI_Woolf2021!$E$9:$E$93-E$58)-63.1579*EXP(-0.19*Fperm_SI_Woolf2021!$E$9:$E$93)+63.1579*EXP(-0.19*E$58))/(Fperm_SI_Woolf2021!$E$9:$E$93-E$58))*(E$58-Fperm_SI_Woolf2021!$E$9:$E$93)/10))) + Fperm_SI_Woolf2021!$G$9:$G$93*EXP(-Fperm_SI_Woolf2021!$J$9:$J$93*$C138*IF(E$58=Fperm_SI_Woolf2021!$E$9:$E$93,1,EXP(LN((1.1*(Fperm_SI_Woolf2021!$E$9:$E$93-E$58)-63.1579*EXP(-0.19*Fperm_SI_Woolf2021!$E$9:$E$93)+63.1579*EXP(-0.19*E$58))/(Fperm_SI_Woolf2021!$E$9:$E$93-E$58))*(E$58-Fperm_SI_Woolf2021!$E$9:$E$93)/10))) + Fperm_SI_Woolf2021!$H$9:$H$93*EXP(-Fperm_SI_Woolf2021!$K$9:$K$93*$C138*IF(E$58=Fperm_SI_Woolf2021!$E$9:$E$93,1,EXP(LN((1.1*(Fperm_SI_Woolf2021!$E$9:$E$93-E$58)-63.1579*EXP(-0.19*Fperm_SI_Woolf2021!$E$9:$E$93)+63.1579*EXP(-0.19*E$58))/(Fperm_SI_Woolf2021!$E$9:$E$93-E$58))*(E$58-Fperm_SI_Woolf2021!$E$9:$E$93)/10))),Fperm_SI_Woolf2021!$D$9:$D$93)*E$57+INTERCEPT(Fperm_SI_Woolf2021!$F$9:$F$93*EXP(-Fperm_SI_Woolf2021!$I$9:$I$93*$C138*IF(E$58=Fperm_SI_Woolf2021!$E$9:$E$93,1,EXP(LN((1.1*(Fperm_SI_Woolf2021!$E$9:$E$93-E$58)-63.1579*EXP(-0.19*Fperm_SI_Woolf2021!$E$9:$E$93)+63.1579*EXP(-0.19*E$58))/(Fperm_SI_Woolf2021!$E$9:$E$93-E$58))*(E$58-Fperm_SI_Woolf2021!$E$9:$E$93)/10))) + Fperm_SI_Woolf2021!$G$9:$G$93*EXP(-Fperm_SI_Woolf2021!$J$9:$J$93*$C138*IF(E$58=Fperm_SI_Woolf2021!$E$9:$E$93,1,EXP(LN((1.1*(Fperm_SI_Woolf2021!$E$9:$E$93-E$58)-63.1579*EXP(-0.19*Fperm_SI_Woolf2021!$E$9:$E$93)+63.1579*EXP(-0.19*E$58))/(Fperm_SI_Woolf2021!$E$9:$E$93-E$58))*(E$58-Fperm_SI_Woolf2021!$E$9:$E$93)/10))) + Fperm_SI_Woolf2021!$H$9:$H$93*EXP(-Fperm_SI_Woolf2021!$K$9:$K$93*$C138*IF(E$58=Fperm_SI_Woolf2021!$E$9:$E$93,1,EXP(LN((1.1*(Fperm_SI_Woolf2021!$E$9:$E$93-E$58)-63.1579*EXP(-0.19*Fperm_SI_Woolf2021!$E$9:$E$93)+63.1579*EXP(-0.19*E$58))/(Fperm_SI_Woolf2021!$E$9:$E$93-E$58))*(E$58-Fperm_SI_Woolf2021!$E$9:$E$93)/10))),Fperm_SI_Woolf2021!$D$9:$D$93))</f>
        <v>0.81699689586758784</v>
      </c>
      <c r="F138" s="51" cm="1">
        <f t="array" ref="F138">MIN(1,SLOPE(Fperm_SI_Woolf2021!$F$9:$F$93*EXP(-Fperm_SI_Woolf2021!$I$9:$I$93*$C138*IF(F$58=Fperm_SI_Woolf2021!$E$9:$E$93,1,EXP(LN((1.1*(Fperm_SI_Woolf2021!$E$9:$E$93-F$58)-63.1579*EXP(-0.19*Fperm_SI_Woolf2021!$E$9:$E$93)+63.1579*EXP(-0.19*F$58))/(Fperm_SI_Woolf2021!$E$9:$E$93-F$58))*(F$58-Fperm_SI_Woolf2021!$E$9:$E$93)/10))) + Fperm_SI_Woolf2021!$G$9:$G$93*EXP(-Fperm_SI_Woolf2021!$J$9:$J$93*$C138*IF(F$58=Fperm_SI_Woolf2021!$E$9:$E$93,1,EXP(LN((1.1*(Fperm_SI_Woolf2021!$E$9:$E$93-F$58)-63.1579*EXP(-0.19*Fperm_SI_Woolf2021!$E$9:$E$93)+63.1579*EXP(-0.19*F$58))/(Fperm_SI_Woolf2021!$E$9:$E$93-F$58))*(F$58-Fperm_SI_Woolf2021!$E$9:$E$93)/10))) + Fperm_SI_Woolf2021!$H$9:$H$93*EXP(-Fperm_SI_Woolf2021!$K$9:$K$93*$C138*IF(F$58=Fperm_SI_Woolf2021!$E$9:$E$93,1,EXP(LN((1.1*(Fperm_SI_Woolf2021!$E$9:$E$93-F$58)-63.1579*EXP(-0.19*Fperm_SI_Woolf2021!$E$9:$E$93)+63.1579*EXP(-0.19*F$58))/(Fperm_SI_Woolf2021!$E$9:$E$93-F$58))*(F$58-Fperm_SI_Woolf2021!$E$9:$E$93)/10))),Fperm_SI_Woolf2021!$D$9:$D$93)*F$57+INTERCEPT(Fperm_SI_Woolf2021!$F$9:$F$93*EXP(-Fperm_SI_Woolf2021!$I$9:$I$93*$C138*IF(F$58=Fperm_SI_Woolf2021!$E$9:$E$93,1,EXP(LN((1.1*(Fperm_SI_Woolf2021!$E$9:$E$93-F$58)-63.1579*EXP(-0.19*Fperm_SI_Woolf2021!$E$9:$E$93)+63.1579*EXP(-0.19*F$58))/(Fperm_SI_Woolf2021!$E$9:$E$93-F$58))*(F$58-Fperm_SI_Woolf2021!$E$9:$E$93)/10))) + Fperm_SI_Woolf2021!$G$9:$G$93*EXP(-Fperm_SI_Woolf2021!$J$9:$J$93*$C138*IF(F$58=Fperm_SI_Woolf2021!$E$9:$E$93,1,EXP(LN((1.1*(Fperm_SI_Woolf2021!$E$9:$E$93-F$58)-63.1579*EXP(-0.19*Fperm_SI_Woolf2021!$E$9:$E$93)+63.1579*EXP(-0.19*F$58))/(Fperm_SI_Woolf2021!$E$9:$E$93-F$58))*(F$58-Fperm_SI_Woolf2021!$E$9:$E$93)/10))) + Fperm_SI_Woolf2021!$H$9:$H$93*EXP(-Fperm_SI_Woolf2021!$K$9:$K$93*$C138*IF(F$58=Fperm_SI_Woolf2021!$E$9:$E$93,1,EXP(LN((1.1*(Fperm_SI_Woolf2021!$E$9:$E$93-F$58)-63.1579*EXP(-0.19*Fperm_SI_Woolf2021!$E$9:$E$93)+63.1579*EXP(-0.19*F$58))/(Fperm_SI_Woolf2021!$E$9:$E$93-F$58))*(F$58-Fperm_SI_Woolf2021!$E$9:$E$93)/10))),Fperm_SI_Woolf2021!$D$9:$D$93))</f>
        <v>0.78485591697474355</v>
      </c>
      <c r="G138" s="51" cm="1">
        <f t="array" ref="G138">MIN(1,SLOPE(Fperm_SI_Woolf2021!$F$9:$F$93*EXP(-Fperm_SI_Woolf2021!$I$9:$I$93*$C138*IF(G$58=Fperm_SI_Woolf2021!$E$9:$E$93,1,EXP(LN((1.1*(Fperm_SI_Woolf2021!$E$9:$E$93-G$58)-63.1579*EXP(-0.19*Fperm_SI_Woolf2021!$E$9:$E$93)+63.1579*EXP(-0.19*G$58))/(Fperm_SI_Woolf2021!$E$9:$E$93-G$58))*(G$58-Fperm_SI_Woolf2021!$E$9:$E$93)/10))) + Fperm_SI_Woolf2021!$G$9:$G$93*EXP(-Fperm_SI_Woolf2021!$J$9:$J$93*$C138*IF(G$58=Fperm_SI_Woolf2021!$E$9:$E$93,1,EXP(LN((1.1*(Fperm_SI_Woolf2021!$E$9:$E$93-G$58)-63.1579*EXP(-0.19*Fperm_SI_Woolf2021!$E$9:$E$93)+63.1579*EXP(-0.19*G$58))/(Fperm_SI_Woolf2021!$E$9:$E$93-G$58))*(G$58-Fperm_SI_Woolf2021!$E$9:$E$93)/10))) + Fperm_SI_Woolf2021!$H$9:$H$93*EXP(-Fperm_SI_Woolf2021!$K$9:$K$93*$C138*IF(G$58=Fperm_SI_Woolf2021!$E$9:$E$93,1,EXP(LN((1.1*(Fperm_SI_Woolf2021!$E$9:$E$93-G$58)-63.1579*EXP(-0.19*Fperm_SI_Woolf2021!$E$9:$E$93)+63.1579*EXP(-0.19*G$58))/(Fperm_SI_Woolf2021!$E$9:$E$93-G$58))*(G$58-Fperm_SI_Woolf2021!$E$9:$E$93)/10))),Fperm_SI_Woolf2021!$D$9:$D$93)*G$57+INTERCEPT(Fperm_SI_Woolf2021!$F$9:$F$93*EXP(-Fperm_SI_Woolf2021!$I$9:$I$93*$C138*IF(G$58=Fperm_SI_Woolf2021!$E$9:$E$93,1,EXP(LN((1.1*(Fperm_SI_Woolf2021!$E$9:$E$93-G$58)-63.1579*EXP(-0.19*Fperm_SI_Woolf2021!$E$9:$E$93)+63.1579*EXP(-0.19*G$58))/(Fperm_SI_Woolf2021!$E$9:$E$93-G$58))*(G$58-Fperm_SI_Woolf2021!$E$9:$E$93)/10))) + Fperm_SI_Woolf2021!$G$9:$G$93*EXP(-Fperm_SI_Woolf2021!$J$9:$J$93*$C138*IF(G$58=Fperm_SI_Woolf2021!$E$9:$E$93,1,EXP(LN((1.1*(Fperm_SI_Woolf2021!$E$9:$E$93-G$58)-63.1579*EXP(-0.19*Fperm_SI_Woolf2021!$E$9:$E$93)+63.1579*EXP(-0.19*G$58))/(Fperm_SI_Woolf2021!$E$9:$E$93-G$58))*(G$58-Fperm_SI_Woolf2021!$E$9:$E$93)/10))) + Fperm_SI_Woolf2021!$H$9:$H$93*EXP(-Fperm_SI_Woolf2021!$K$9:$K$93*$C138*IF(G$58=Fperm_SI_Woolf2021!$E$9:$E$93,1,EXP(LN((1.1*(Fperm_SI_Woolf2021!$E$9:$E$93-G$58)-63.1579*EXP(-0.19*Fperm_SI_Woolf2021!$E$9:$E$93)+63.1579*EXP(-0.19*G$58))/(Fperm_SI_Woolf2021!$E$9:$E$93-G$58))*(G$58-Fperm_SI_Woolf2021!$E$9:$E$93)/10))),Fperm_SI_Woolf2021!$D$9:$D$93))</f>
        <v>0.75271493808189927</v>
      </c>
      <c r="H138" s="51" cm="1">
        <f t="array" ref="H138">MIN(1,SLOPE(Fperm_SI_Woolf2021!$F$9:$F$93*EXP(-Fperm_SI_Woolf2021!$I$9:$I$93*$C138*IF(H$58=Fperm_SI_Woolf2021!$E$9:$E$93,1,EXP(LN((1.1*(Fperm_SI_Woolf2021!$E$9:$E$93-H$58)-63.1579*EXP(-0.19*Fperm_SI_Woolf2021!$E$9:$E$93)+63.1579*EXP(-0.19*H$58))/(Fperm_SI_Woolf2021!$E$9:$E$93-H$58))*(H$58-Fperm_SI_Woolf2021!$E$9:$E$93)/10))) + Fperm_SI_Woolf2021!$G$9:$G$93*EXP(-Fperm_SI_Woolf2021!$J$9:$J$93*$C138*IF(H$58=Fperm_SI_Woolf2021!$E$9:$E$93,1,EXP(LN((1.1*(Fperm_SI_Woolf2021!$E$9:$E$93-H$58)-63.1579*EXP(-0.19*Fperm_SI_Woolf2021!$E$9:$E$93)+63.1579*EXP(-0.19*H$58))/(Fperm_SI_Woolf2021!$E$9:$E$93-H$58))*(H$58-Fperm_SI_Woolf2021!$E$9:$E$93)/10))) + Fperm_SI_Woolf2021!$H$9:$H$93*EXP(-Fperm_SI_Woolf2021!$K$9:$K$93*$C138*IF(H$58=Fperm_SI_Woolf2021!$E$9:$E$93,1,EXP(LN((1.1*(Fperm_SI_Woolf2021!$E$9:$E$93-H$58)-63.1579*EXP(-0.19*Fperm_SI_Woolf2021!$E$9:$E$93)+63.1579*EXP(-0.19*H$58))/(Fperm_SI_Woolf2021!$E$9:$E$93-H$58))*(H$58-Fperm_SI_Woolf2021!$E$9:$E$93)/10))),Fperm_SI_Woolf2021!$D$9:$D$93)*H$57+INTERCEPT(Fperm_SI_Woolf2021!$F$9:$F$93*EXP(-Fperm_SI_Woolf2021!$I$9:$I$93*$C138*IF(H$58=Fperm_SI_Woolf2021!$E$9:$E$93,1,EXP(LN((1.1*(Fperm_SI_Woolf2021!$E$9:$E$93-H$58)-63.1579*EXP(-0.19*Fperm_SI_Woolf2021!$E$9:$E$93)+63.1579*EXP(-0.19*H$58))/(Fperm_SI_Woolf2021!$E$9:$E$93-H$58))*(H$58-Fperm_SI_Woolf2021!$E$9:$E$93)/10))) + Fperm_SI_Woolf2021!$G$9:$G$93*EXP(-Fperm_SI_Woolf2021!$J$9:$J$93*$C138*IF(H$58=Fperm_SI_Woolf2021!$E$9:$E$93,1,EXP(LN((1.1*(Fperm_SI_Woolf2021!$E$9:$E$93-H$58)-63.1579*EXP(-0.19*Fperm_SI_Woolf2021!$E$9:$E$93)+63.1579*EXP(-0.19*H$58))/(Fperm_SI_Woolf2021!$E$9:$E$93-H$58))*(H$58-Fperm_SI_Woolf2021!$E$9:$E$93)/10))) + Fperm_SI_Woolf2021!$H$9:$H$93*EXP(-Fperm_SI_Woolf2021!$K$9:$K$93*$C138*IF(H$58=Fperm_SI_Woolf2021!$E$9:$E$93,1,EXP(LN((1.1*(Fperm_SI_Woolf2021!$E$9:$E$93-H$58)-63.1579*EXP(-0.19*Fperm_SI_Woolf2021!$E$9:$E$93)+63.1579*EXP(-0.19*H$58))/(Fperm_SI_Woolf2021!$E$9:$E$93-H$58))*(H$58-Fperm_SI_Woolf2021!$E$9:$E$93)/10))),Fperm_SI_Woolf2021!$D$9:$D$93))</f>
        <v>0.72057395918905498</v>
      </c>
      <c r="I138" s="51" cm="1">
        <f t="array" ref="I138">MIN(1,SLOPE(Fperm_SI_Woolf2021!$F$9:$F$93*EXP(-Fperm_SI_Woolf2021!$I$9:$I$93*$C138*IF(I$58=Fperm_SI_Woolf2021!$E$9:$E$93,1,EXP(LN((1.1*(Fperm_SI_Woolf2021!$E$9:$E$93-I$58)-63.1579*EXP(-0.19*Fperm_SI_Woolf2021!$E$9:$E$93)+63.1579*EXP(-0.19*I$58))/(Fperm_SI_Woolf2021!$E$9:$E$93-I$58))*(I$58-Fperm_SI_Woolf2021!$E$9:$E$93)/10))) + Fperm_SI_Woolf2021!$G$9:$G$93*EXP(-Fperm_SI_Woolf2021!$J$9:$J$93*$C138*IF(I$58=Fperm_SI_Woolf2021!$E$9:$E$93,1,EXP(LN((1.1*(Fperm_SI_Woolf2021!$E$9:$E$93-I$58)-63.1579*EXP(-0.19*Fperm_SI_Woolf2021!$E$9:$E$93)+63.1579*EXP(-0.19*I$58))/(Fperm_SI_Woolf2021!$E$9:$E$93-I$58))*(I$58-Fperm_SI_Woolf2021!$E$9:$E$93)/10))) + Fperm_SI_Woolf2021!$H$9:$H$93*EXP(-Fperm_SI_Woolf2021!$K$9:$K$93*$C138*IF(I$58=Fperm_SI_Woolf2021!$E$9:$E$93,1,EXP(LN((1.1*(Fperm_SI_Woolf2021!$E$9:$E$93-I$58)-63.1579*EXP(-0.19*Fperm_SI_Woolf2021!$E$9:$E$93)+63.1579*EXP(-0.19*I$58))/(Fperm_SI_Woolf2021!$E$9:$E$93-I$58))*(I$58-Fperm_SI_Woolf2021!$E$9:$E$93)/10))),Fperm_SI_Woolf2021!$D$9:$D$93)*I$57+INTERCEPT(Fperm_SI_Woolf2021!$F$9:$F$93*EXP(-Fperm_SI_Woolf2021!$I$9:$I$93*$C138*IF(I$58=Fperm_SI_Woolf2021!$E$9:$E$93,1,EXP(LN((1.1*(Fperm_SI_Woolf2021!$E$9:$E$93-I$58)-63.1579*EXP(-0.19*Fperm_SI_Woolf2021!$E$9:$E$93)+63.1579*EXP(-0.19*I$58))/(Fperm_SI_Woolf2021!$E$9:$E$93-I$58))*(I$58-Fperm_SI_Woolf2021!$E$9:$E$93)/10))) + Fperm_SI_Woolf2021!$G$9:$G$93*EXP(-Fperm_SI_Woolf2021!$J$9:$J$93*$C138*IF(I$58=Fperm_SI_Woolf2021!$E$9:$E$93,1,EXP(LN((1.1*(Fperm_SI_Woolf2021!$E$9:$E$93-I$58)-63.1579*EXP(-0.19*Fperm_SI_Woolf2021!$E$9:$E$93)+63.1579*EXP(-0.19*I$58))/(Fperm_SI_Woolf2021!$E$9:$E$93-I$58))*(I$58-Fperm_SI_Woolf2021!$E$9:$E$93)/10))) + Fperm_SI_Woolf2021!$H$9:$H$93*EXP(-Fperm_SI_Woolf2021!$K$9:$K$93*$C138*IF(I$58=Fperm_SI_Woolf2021!$E$9:$E$93,1,EXP(LN((1.1*(Fperm_SI_Woolf2021!$E$9:$E$93-I$58)-63.1579*EXP(-0.19*Fperm_SI_Woolf2021!$E$9:$E$93)+63.1579*EXP(-0.19*I$58))/(Fperm_SI_Woolf2021!$E$9:$E$93-I$58))*(I$58-Fperm_SI_Woolf2021!$E$9:$E$93)/10))),Fperm_SI_Woolf2021!$D$9:$D$93))</f>
        <v>0.68843298029621081</v>
      </c>
      <c r="J138" s="51" cm="1">
        <f t="array" ref="J138">MIN(1,SLOPE(Fperm_SI_Woolf2021!$F$9:$F$93*EXP(-Fperm_SI_Woolf2021!$I$9:$I$93*$C138*IF(J$58=Fperm_SI_Woolf2021!$E$9:$E$93,1,EXP(LN((1.1*(Fperm_SI_Woolf2021!$E$9:$E$93-J$58)-63.1579*EXP(-0.19*Fperm_SI_Woolf2021!$E$9:$E$93)+63.1579*EXP(-0.19*J$58))/(Fperm_SI_Woolf2021!$E$9:$E$93-J$58))*(J$58-Fperm_SI_Woolf2021!$E$9:$E$93)/10))) + Fperm_SI_Woolf2021!$G$9:$G$93*EXP(-Fperm_SI_Woolf2021!$J$9:$J$93*$C138*IF(J$58=Fperm_SI_Woolf2021!$E$9:$E$93,1,EXP(LN((1.1*(Fperm_SI_Woolf2021!$E$9:$E$93-J$58)-63.1579*EXP(-0.19*Fperm_SI_Woolf2021!$E$9:$E$93)+63.1579*EXP(-0.19*J$58))/(Fperm_SI_Woolf2021!$E$9:$E$93-J$58))*(J$58-Fperm_SI_Woolf2021!$E$9:$E$93)/10))) + Fperm_SI_Woolf2021!$H$9:$H$93*EXP(-Fperm_SI_Woolf2021!$K$9:$K$93*$C138*IF(J$58=Fperm_SI_Woolf2021!$E$9:$E$93,1,EXP(LN((1.1*(Fperm_SI_Woolf2021!$E$9:$E$93-J$58)-63.1579*EXP(-0.19*Fperm_SI_Woolf2021!$E$9:$E$93)+63.1579*EXP(-0.19*J$58))/(Fperm_SI_Woolf2021!$E$9:$E$93-J$58))*(J$58-Fperm_SI_Woolf2021!$E$9:$E$93)/10))),Fperm_SI_Woolf2021!$D$9:$D$93)*J$57+INTERCEPT(Fperm_SI_Woolf2021!$F$9:$F$93*EXP(-Fperm_SI_Woolf2021!$I$9:$I$93*$C138*IF(J$58=Fperm_SI_Woolf2021!$E$9:$E$93,1,EXP(LN((1.1*(Fperm_SI_Woolf2021!$E$9:$E$93-J$58)-63.1579*EXP(-0.19*Fperm_SI_Woolf2021!$E$9:$E$93)+63.1579*EXP(-0.19*J$58))/(Fperm_SI_Woolf2021!$E$9:$E$93-J$58))*(J$58-Fperm_SI_Woolf2021!$E$9:$E$93)/10))) + Fperm_SI_Woolf2021!$G$9:$G$93*EXP(-Fperm_SI_Woolf2021!$J$9:$J$93*$C138*IF(J$58=Fperm_SI_Woolf2021!$E$9:$E$93,1,EXP(LN((1.1*(Fperm_SI_Woolf2021!$E$9:$E$93-J$58)-63.1579*EXP(-0.19*Fperm_SI_Woolf2021!$E$9:$E$93)+63.1579*EXP(-0.19*J$58))/(Fperm_SI_Woolf2021!$E$9:$E$93-J$58))*(J$58-Fperm_SI_Woolf2021!$E$9:$E$93)/10))) + Fperm_SI_Woolf2021!$H$9:$H$93*EXP(-Fperm_SI_Woolf2021!$K$9:$K$93*$C138*IF(J$58=Fperm_SI_Woolf2021!$E$9:$E$93,1,EXP(LN((1.1*(Fperm_SI_Woolf2021!$E$9:$E$93-J$58)-63.1579*EXP(-0.19*Fperm_SI_Woolf2021!$E$9:$E$93)+63.1579*EXP(-0.19*J$58))/(Fperm_SI_Woolf2021!$E$9:$E$93-J$58))*(J$58-Fperm_SI_Woolf2021!$E$9:$E$93)/10))),Fperm_SI_Woolf2021!$D$9:$D$93))</f>
        <v>0.65629200140336652</v>
      </c>
      <c r="K138" s="51" cm="1">
        <f t="array" ref="K138">MIN(1,SLOPE(Fperm_SI_Woolf2021!$F$9:$F$93*EXP(-Fperm_SI_Woolf2021!$I$9:$I$93*$C138*IF(K$58=Fperm_SI_Woolf2021!$E$9:$E$93,1,EXP(LN((1.1*(Fperm_SI_Woolf2021!$E$9:$E$93-K$58)-63.1579*EXP(-0.19*Fperm_SI_Woolf2021!$E$9:$E$93)+63.1579*EXP(-0.19*K$58))/(Fperm_SI_Woolf2021!$E$9:$E$93-K$58))*(K$58-Fperm_SI_Woolf2021!$E$9:$E$93)/10))) + Fperm_SI_Woolf2021!$G$9:$G$93*EXP(-Fperm_SI_Woolf2021!$J$9:$J$93*$C138*IF(K$58=Fperm_SI_Woolf2021!$E$9:$E$93,1,EXP(LN((1.1*(Fperm_SI_Woolf2021!$E$9:$E$93-K$58)-63.1579*EXP(-0.19*Fperm_SI_Woolf2021!$E$9:$E$93)+63.1579*EXP(-0.19*K$58))/(Fperm_SI_Woolf2021!$E$9:$E$93-K$58))*(K$58-Fperm_SI_Woolf2021!$E$9:$E$93)/10))) + Fperm_SI_Woolf2021!$H$9:$H$93*EXP(-Fperm_SI_Woolf2021!$K$9:$K$93*$C138*IF(K$58=Fperm_SI_Woolf2021!$E$9:$E$93,1,EXP(LN((1.1*(Fperm_SI_Woolf2021!$E$9:$E$93-K$58)-63.1579*EXP(-0.19*Fperm_SI_Woolf2021!$E$9:$E$93)+63.1579*EXP(-0.19*K$58))/(Fperm_SI_Woolf2021!$E$9:$E$93-K$58))*(K$58-Fperm_SI_Woolf2021!$E$9:$E$93)/10))),Fperm_SI_Woolf2021!$D$9:$D$93)*K$57+INTERCEPT(Fperm_SI_Woolf2021!$F$9:$F$93*EXP(-Fperm_SI_Woolf2021!$I$9:$I$93*$C138*IF(K$58=Fperm_SI_Woolf2021!$E$9:$E$93,1,EXP(LN((1.1*(Fperm_SI_Woolf2021!$E$9:$E$93-K$58)-63.1579*EXP(-0.19*Fperm_SI_Woolf2021!$E$9:$E$93)+63.1579*EXP(-0.19*K$58))/(Fperm_SI_Woolf2021!$E$9:$E$93-K$58))*(K$58-Fperm_SI_Woolf2021!$E$9:$E$93)/10))) + Fperm_SI_Woolf2021!$G$9:$G$93*EXP(-Fperm_SI_Woolf2021!$J$9:$J$93*$C138*IF(K$58=Fperm_SI_Woolf2021!$E$9:$E$93,1,EXP(LN((1.1*(Fperm_SI_Woolf2021!$E$9:$E$93-K$58)-63.1579*EXP(-0.19*Fperm_SI_Woolf2021!$E$9:$E$93)+63.1579*EXP(-0.19*K$58))/(Fperm_SI_Woolf2021!$E$9:$E$93-K$58))*(K$58-Fperm_SI_Woolf2021!$E$9:$E$93)/10))) + Fperm_SI_Woolf2021!$H$9:$H$93*EXP(-Fperm_SI_Woolf2021!$K$9:$K$93*$C138*IF(K$58=Fperm_SI_Woolf2021!$E$9:$E$93,1,EXP(LN((1.1*(Fperm_SI_Woolf2021!$E$9:$E$93-K$58)-63.1579*EXP(-0.19*Fperm_SI_Woolf2021!$E$9:$E$93)+63.1579*EXP(-0.19*K$58))/(Fperm_SI_Woolf2021!$E$9:$E$93-K$58))*(K$58-Fperm_SI_Woolf2021!$E$9:$E$93)/10))),Fperm_SI_Woolf2021!$D$9:$D$93))</f>
        <v>0.62415102251052224</v>
      </c>
      <c r="L138" s="51" cm="1">
        <f t="array" ref="L138">MIN(1,SLOPE(Fperm_SI_Woolf2021!$F$9:$F$93*EXP(-Fperm_SI_Woolf2021!$I$9:$I$93*$C138*IF(L$58=Fperm_SI_Woolf2021!$E$9:$E$93,1,EXP(LN((1.1*(Fperm_SI_Woolf2021!$E$9:$E$93-L$58)-63.1579*EXP(-0.19*Fperm_SI_Woolf2021!$E$9:$E$93)+63.1579*EXP(-0.19*L$58))/(Fperm_SI_Woolf2021!$E$9:$E$93-L$58))*(L$58-Fperm_SI_Woolf2021!$E$9:$E$93)/10))) + Fperm_SI_Woolf2021!$G$9:$G$93*EXP(-Fperm_SI_Woolf2021!$J$9:$J$93*$C138*IF(L$58=Fperm_SI_Woolf2021!$E$9:$E$93,1,EXP(LN((1.1*(Fperm_SI_Woolf2021!$E$9:$E$93-L$58)-63.1579*EXP(-0.19*Fperm_SI_Woolf2021!$E$9:$E$93)+63.1579*EXP(-0.19*L$58))/(Fperm_SI_Woolf2021!$E$9:$E$93-L$58))*(L$58-Fperm_SI_Woolf2021!$E$9:$E$93)/10))) + Fperm_SI_Woolf2021!$H$9:$H$93*EXP(-Fperm_SI_Woolf2021!$K$9:$K$93*$C138*IF(L$58=Fperm_SI_Woolf2021!$E$9:$E$93,1,EXP(LN((1.1*(Fperm_SI_Woolf2021!$E$9:$E$93-L$58)-63.1579*EXP(-0.19*Fperm_SI_Woolf2021!$E$9:$E$93)+63.1579*EXP(-0.19*L$58))/(Fperm_SI_Woolf2021!$E$9:$E$93-L$58))*(L$58-Fperm_SI_Woolf2021!$E$9:$E$93)/10))),Fperm_SI_Woolf2021!$D$9:$D$93)*L$57+INTERCEPT(Fperm_SI_Woolf2021!$F$9:$F$93*EXP(-Fperm_SI_Woolf2021!$I$9:$I$93*$C138*IF(L$58=Fperm_SI_Woolf2021!$E$9:$E$93,1,EXP(LN((1.1*(Fperm_SI_Woolf2021!$E$9:$E$93-L$58)-63.1579*EXP(-0.19*Fperm_SI_Woolf2021!$E$9:$E$93)+63.1579*EXP(-0.19*L$58))/(Fperm_SI_Woolf2021!$E$9:$E$93-L$58))*(L$58-Fperm_SI_Woolf2021!$E$9:$E$93)/10))) + Fperm_SI_Woolf2021!$G$9:$G$93*EXP(-Fperm_SI_Woolf2021!$J$9:$J$93*$C138*IF(L$58=Fperm_SI_Woolf2021!$E$9:$E$93,1,EXP(LN((1.1*(Fperm_SI_Woolf2021!$E$9:$E$93-L$58)-63.1579*EXP(-0.19*Fperm_SI_Woolf2021!$E$9:$E$93)+63.1579*EXP(-0.19*L$58))/(Fperm_SI_Woolf2021!$E$9:$E$93-L$58))*(L$58-Fperm_SI_Woolf2021!$E$9:$E$93)/10))) + Fperm_SI_Woolf2021!$H$9:$H$93*EXP(-Fperm_SI_Woolf2021!$K$9:$K$93*$C138*IF(L$58=Fperm_SI_Woolf2021!$E$9:$E$93,1,EXP(LN((1.1*(Fperm_SI_Woolf2021!$E$9:$E$93-L$58)-63.1579*EXP(-0.19*Fperm_SI_Woolf2021!$E$9:$E$93)+63.1579*EXP(-0.19*L$58))/(Fperm_SI_Woolf2021!$E$9:$E$93-L$58))*(L$58-Fperm_SI_Woolf2021!$E$9:$E$93)/10))),Fperm_SI_Woolf2021!$D$9:$D$93))</f>
        <v>0.59201004361767806</v>
      </c>
      <c r="M138" s="51" cm="1">
        <f t="array" ref="M138">MIN(1,SLOPE(Fperm_SI_Woolf2021!$F$9:$F$93*EXP(-Fperm_SI_Woolf2021!$I$9:$I$93*$C138*IF(M$58=Fperm_SI_Woolf2021!$E$9:$E$93,1,EXP(LN((1.1*(Fperm_SI_Woolf2021!$E$9:$E$93-M$58)-63.1579*EXP(-0.19*Fperm_SI_Woolf2021!$E$9:$E$93)+63.1579*EXP(-0.19*M$58))/(Fperm_SI_Woolf2021!$E$9:$E$93-M$58))*(M$58-Fperm_SI_Woolf2021!$E$9:$E$93)/10))) + Fperm_SI_Woolf2021!$G$9:$G$93*EXP(-Fperm_SI_Woolf2021!$J$9:$J$93*$C138*IF(M$58=Fperm_SI_Woolf2021!$E$9:$E$93,1,EXP(LN((1.1*(Fperm_SI_Woolf2021!$E$9:$E$93-M$58)-63.1579*EXP(-0.19*Fperm_SI_Woolf2021!$E$9:$E$93)+63.1579*EXP(-0.19*M$58))/(Fperm_SI_Woolf2021!$E$9:$E$93-M$58))*(M$58-Fperm_SI_Woolf2021!$E$9:$E$93)/10))) + Fperm_SI_Woolf2021!$H$9:$H$93*EXP(-Fperm_SI_Woolf2021!$K$9:$K$93*$C138*IF(M$58=Fperm_SI_Woolf2021!$E$9:$E$93,1,EXP(LN((1.1*(Fperm_SI_Woolf2021!$E$9:$E$93-M$58)-63.1579*EXP(-0.19*Fperm_SI_Woolf2021!$E$9:$E$93)+63.1579*EXP(-0.19*M$58))/(Fperm_SI_Woolf2021!$E$9:$E$93-M$58))*(M$58-Fperm_SI_Woolf2021!$E$9:$E$93)/10))),Fperm_SI_Woolf2021!$D$9:$D$93)*M$57+INTERCEPT(Fperm_SI_Woolf2021!$F$9:$F$93*EXP(-Fperm_SI_Woolf2021!$I$9:$I$93*$C138*IF(M$58=Fperm_SI_Woolf2021!$E$9:$E$93,1,EXP(LN((1.1*(Fperm_SI_Woolf2021!$E$9:$E$93-M$58)-63.1579*EXP(-0.19*Fperm_SI_Woolf2021!$E$9:$E$93)+63.1579*EXP(-0.19*M$58))/(Fperm_SI_Woolf2021!$E$9:$E$93-M$58))*(M$58-Fperm_SI_Woolf2021!$E$9:$E$93)/10))) + Fperm_SI_Woolf2021!$G$9:$G$93*EXP(-Fperm_SI_Woolf2021!$J$9:$J$93*$C138*IF(M$58=Fperm_SI_Woolf2021!$E$9:$E$93,1,EXP(LN((1.1*(Fperm_SI_Woolf2021!$E$9:$E$93-M$58)-63.1579*EXP(-0.19*Fperm_SI_Woolf2021!$E$9:$E$93)+63.1579*EXP(-0.19*M$58))/(Fperm_SI_Woolf2021!$E$9:$E$93-M$58))*(M$58-Fperm_SI_Woolf2021!$E$9:$E$93)/10))) + Fperm_SI_Woolf2021!$H$9:$H$93*EXP(-Fperm_SI_Woolf2021!$K$9:$K$93*$C138*IF(M$58=Fperm_SI_Woolf2021!$E$9:$E$93,1,EXP(LN((1.1*(Fperm_SI_Woolf2021!$E$9:$E$93-M$58)-63.1579*EXP(-0.19*Fperm_SI_Woolf2021!$E$9:$E$93)+63.1579*EXP(-0.19*M$58))/(Fperm_SI_Woolf2021!$E$9:$E$93-M$58))*(M$58-Fperm_SI_Woolf2021!$E$9:$E$93)/10))),Fperm_SI_Woolf2021!$D$9:$D$93))</f>
        <v>0.55986906472483389</v>
      </c>
      <c r="N138" s="51" cm="1">
        <f t="array" ref="N138">MIN(1,SLOPE(Fperm_SI_Woolf2021!$F$9:$F$93*EXP(-Fperm_SI_Woolf2021!$I$9:$I$93*$C138*IF(N$58=Fperm_SI_Woolf2021!$E$9:$E$93,1,EXP(LN((1.1*(Fperm_SI_Woolf2021!$E$9:$E$93-N$58)-63.1579*EXP(-0.19*Fperm_SI_Woolf2021!$E$9:$E$93)+63.1579*EXP(-0.19*N$58))/(Fperm_SI_Woolf2021!$E$9:$E$93-N$58))*(N$58-Fperm_SI_Woolf2021!$E$9:$E$93)/10))) + Fperm_SI_Woolf2021!$G$9:$G$93*EXP(-Fperm_SI_Woolf2021!$J$9:$J$93*$C138*IF(N$58=Fperm_SI_Woolf2021!$E$9:$E$93,1,EXP(LN((1.1*(Fperm_SI_Woolf2021!$E$9:$E$93-N$58)-63.1579*EXP(-0.19*Fperm_SI_Woolf2021!$E$9:$E$93)+63.1579*EXP(-0.19*N$58))/(Fperm_SI_Woolf2021!$E$9:$E$93-N$58))*(N$58-Fperm_SI_Woolf2021!$E$9:$E$93)/10))) + Fperm_SI_Woolf2021!$H$9:$H$93*EXP(-Fperm_SI_Woolf2021!$K$9:$K$93*$C138*IF(N$58=Fperm_SI_Woolf2021!$E$9:$E$93,1,EXP(LN((1.1*(Fperm_SI_Woolf2021!$E$9:$E$93-N$58)-63.1579*EXP(-0.19*Fperm_SI_Woolf2021!$E$9:$E$93)+63.1579*EXP(-0.19*N$58))/(Fperm_SI_Woolf2021!$E$9:$E$93-N$58))*(N$58-Fperm_SI_Woolf2021!$E$9:$E$93)/10))),Fperm_SI_Woolf2021!$D$9:$D$93)*N$57+INTERCEPT(Fperm_SI_Woolf2021!$F$9:$F$93*EXP(-Fperm_SI_Woolf2021!$I$9:$I$93*$C138*IF(N$58=Fperm_SI_Woolf2021!$E$9:$E$93,1,EXP(LN((1.1*(Fperm_SI_Woolf2021!$E$9:$E$93-N$58)-63.1579*EXP(-0.19*Fperm_SI_Woolf2021!$E$9:$E$93)+63.1579*EXP(-0.19*N$58))/(Fperm_SI_Woolf2021!$E$9:$E$93-N$58))*(N$58-Fperm_SI_Woolf2021!$E$9:$E$93)/10))) + Fperm_SI_Woolf2021!$G$9:$G$93*EXP(-Fperm_SI_Woolf2021!$J$9:$J$93*$C138*IF(N$58=Fperm_SI_Woolf2021!$E$9:$E$93,1,EXP(LN((1.1*(Fperm_SI_Woolf2021!$E$9:$E$93-N$58)-63.1579*EXP(-0.19*Fperm_SI_Woolf2021!$E$9:$E$93)+63.1579*EXP(-0.19*N$58))/(Fperm_SI_Woolf2021!$E$9:$E$93-N$58))*(N$58-Fperm_SI_Woolf2021!$E$9:$E$93)/10))) + Fperm_SI_Woolf2021!$H$9:$H$93*EXP(-Fperm_SI_Woolf2021!$K$9:$K$93*$C138*IF(N$58=Fperm_SI_Woolf2021!$E$9:$E$93,1,EXP(LN((1.1*(Fperm_SI_Woolf2021!$E$9:$E$93-N$58)-63.1579*EXP(-0.19*Fperm_SI_Woolf2021!$E$9:$E$93)+63.1579*EXP(-0.19*N$58))/(Fperm_SI_Woolf2021!$E$9:$E$93-N$58))*(N$58-Fperm_SI_Woolf2021!$E$9:$E$93)/10))),Fperm_SI_Woolf2021!$D$9:$D$93))</f>
        <v>0.52772808583198949</v>
      </c>
      <c r="O138" s="51" cm="1">
        <f t="array" ref="O138">MIN(1,SLOPE(Fperm_SI_Woolf2021!$F$9:$F$93*EXP(-Fperm_SI_Woolf2021!$I$9:$I$93*$C138*IF(O$58=Fperm_SI_Woolf2021!$E$9:$E$93,1,EXP(LN((1.1*(Fperm_SI_Woolf2021!$E$9:$E$93-O$58)-63.1579*EXP(-0.19*Fperm_SI_Woolf2021!$E$9:$E$93)+63.1579*EXP(-0.19*O$58))/(Fperm_SI_Woolf2021!$E$9:$E$93-O$58))*(O$58-Fperm_SI_Woolf2021!$E$9:$E$93)/10))) + Fperm_SI_Woolf2021!$G$9:$G$93*EXP(-Fperm_SI_Woolf2021!$J$9:$J$93*$C138*IF(O$58=Fperm_SI_Woolf2021!$E$9:$E$93,1,EXP(LN((1.1*(Fperm_SI_Woolf2021!$E$9:$E$93-O$58)-63.1579*EXP(-0.19*Fperm_SI_Woolf2021!$E$9:$E$93)+63.1579*EXP(-0.19*O$58))/(Fperm_SI_Woolf2021!$E$9:$E$93-O$58))*(O$58-Fperm_SI_Woolf2021!$E$9:$E$93)/10))) + Fperm_SI_Woolf2021!$H$9:$H$93*EXP(-Fperm_SI_Woolf2021!$K$9:$K$93*$C138*IF(O$58=Fperm_SI_Woolf2021!$E$9:$E$93,1,EXP(LN((1.1*(Fperm_SI_Woolf2021!$E$9:$E$93-O$58)-63.1579*EXP(-0.19*Fperm_SI_Woolf2021!$E$9:$E$93)+63.1579*EXP(-0.19*O$58))/(Fperm_SI_Woolf2021!$E$9:$E$93-O$58))*(O$58-Fperm_SI_Woolf2021!$E$9:$E$93)/10))),Fperm_SI_Woolf2021!$D$9:$D$93)*O$57+INTERCEPT(Fperm_SI_Woolf2021!$F$9:$F$93*EXP(-Fperm_SI_Woolf2021!$I$9:$I$93*$C138*IF(O$58=Fperm_SI_Woolf2021!$E$9:$E$93,1,EXP(LN((1.1*(Fperm_SI_Woolf2021!$E$9:$E$93-O$58)-63.1579*EXP(-0.19*Fperm_SI_Woolf2021!$E$9:$E$93)+63.1579*EXP(-0.19*O$58))/(Fperm_SI_Woolf2021!$E$9:$E$93-O$58))*(O$58-Fperm_SI_Woolf2021!$E$9:$E$93)/10))) + Fperm_SI_Woolf2021!$G$9:$G$93*EXP(-Fperm_SI_Woolf2021!$J$9:$J$93*$C138*IF(O$58=Fperm_SI_Woolf2021!$E$9:$E$93,1,EXP(LN((1.1*(Fperm_SI_Woolf2021!$E$9:$E$93-O$58)-63.1579*EXP(-0.19*Fperm_SI_Woolf2021!$E$9:$E$93)+63.1579*EXP(-0.19*O$58))/(Fperm_SI_Woolf2021!$E$9:$E$93-O$58))*(O$58-Fperm_SI_Woolf2021!$E$9:$E$93)/10))) + Fperm_SI_Woolf2021!$H$9:$H$93*EXP(-Fperm_SI_Woolf2021!$K$9:$K$93*$C138*IF(O$58=Fperm_SI_Woolf2021!$E$9:$E$93,1,EXP(LN((1.1*(Fperm_SI_Woolf2021!$E$9:$E$93-O$58)-63.1579*EXP(-0.19*Fperm_SI_Woolf2021!$E$9:$E$93)+63.1579*EXP(-0.19*O$58))/(Fperm_SI_Woolf2021!$E$9:$E$93-O$58))*(O$58-Fperm_SI_Woolf2021!$E$9:$E$93)/10))),Fperm_SI_Woolf2021!$D$9:$D$93))</f>
        <v>0.49558710693914526</v>
      </c>
      <c r="P138" s="51" cm="1">
        <f t="array" ref="P138">MIN(1,SLOPE(Fperm_SI_Woolf2021!$F$9:$F$93*EXP(-Fperm_SI_Woolf2021!$I$9:$I$93*$C138*IF(P$58=Fperm_SI_Woolf2021!$E$9:$E$93,1,EXP(LN((1.1*(Fperm_SI_Woolf2021!$E$9:$E$93-P$58)-63.1579*EXP(-0.19*Fperm_SI_Woolf2021!$E$9:$E$93)+63.1579*EXP(-0.19*P$58))/(Fperm_SI_Woolf2021!$E$9:$E$93-P$58))*(P$58-Fperm_SI_Woolf2021!$E$9:$E$93)/10))) + Fperm_SI_Woolf2021!$G$9:$G$93*EXP(-Fperm_SI_Woolf2021!$J$9:$J$93*$C138*IF(P$58=Fperm_SI_Woolf2021!$E$9:$E$93,1,EXP(LN((1.1*(Fperm_SI_Woolf2021!$E$9:$E$93-P$58)-63.1579*EXP(-0.19*Fperm_SI_Woolf2021!$E$9:$E$93)+63.1579*EXP(-0.19*P$58))/(Fperm_SI_Woolf2021!$E$9:$E$93-P$58))*(P$58-Fperm_SI_Woolf2021!$E$9:$E$93)/10))) + Fperm_SI_Woolf2021!$H$9:$H$93*EXP(-Fperm_SI_Woolf2021!$K$9:$K$93*$C138*IF(P$58=Fperm_SI_Woolf2021!$E$9:$E$93,1,EXP(LN((1.1*(Fperm_SI_Woolf2021!$E$9:$E$93-P$58)-63.1579*EXP(-0.19*Fperm_SI_Woolf2021!$E$9:$E$93)+63.1579*EXP(-0.19*P$58))/(Fperm_SI_Woolf2021!$E$9:$E$93-P$58))*(P$58-Fperm_SI_Woolf2021!$E$9:$E$93)/10))),Fperm_SI_Woolf2021!$D$9:$D$93)*P$57+INTERCEPT(Fperm_SI_Woolf2021!$F$9:$F$93*EXP(-Fperm_SI_Woolf2021!$I$9:$I$93*$C138*IF(P$58=Fperm_SI_Woolf2021!$E$9:$E$93,1,EXP(LN((1.1*(Fperm_SI_Woolf2021!$E$9:$E$93-P$58)-63.1579*EXP(-0.19*Fperm_SI_Woolf2021!$E$9:$E$93)+63.1579*EXP(-0.19*P$58))/(Fperm_SI_Woolf2021!$E$9:$E$93-P$58))*(P$58-Fperm_SI_Woolf2021!$E$9:$E$93)/10))) + Fperm_SI_Woolf2021!$G$9:$G$93*EXP(-Fperm_SI_Woolf2021!$J$9:$J$93*$C138*IF(P$58=Fperm_SI_Woolf2021!$E$9:$E$93,1,EXP(LN((1.1*(Fperm_SI_Woolf2021!$E$9:$E$93-P$58)-63.1579*EXP(-0.19*Fperm_SI_Woolf2021!$E$9:$E$93)+63.1579*EXP(-0.19*P$58))/(Fperm_SI_Woolf2021!$E$9:$E$93-P$58))*(P$58-Fperm_SI_Woolf2021!$E$9:$E$93)/10))) + Fperm_SI_Woolf2021!$H$9:$H$93*EXP(-Fperm_SI_Woolf2021!$K$9:$K$93*$C138*IF(P$58=Fperm_SI_Woolf2021!$E$9:$E$93,1,EXP(LN((1.1*(Fperm_SI_Woolf2021!$E$9:$E$93-P$58)-63.1579*EXP(-0.19*Fperm_SI_Woolf2021!$E$9:$E$93)+63.1579*EXP(-0.19*P$58))/(Fperm_SI_Woolf2021!$E$9:$E$93-P$58))*(P$58-Fperm_SI_Woolf2021!$E$9:$E$93)/10))),Fperm_SI_Woolf2021!$D$9:$D$93))</f>
        <v>0.46344612804630103</v>
      </c>
      <c r="Q138" s="51" cm="1">
        <f t="array" ref="Q138">MIN(1,SLOPE(Fperm_SI_Woolf2021!$F$9:$F$93*EXP(-Fperm_SI_Woolf2021!$I$9:$I$93*$C138*IF(Q$58=Fperm_SI_Woolf2021!$E$9:$E$93,1,EXP(LN((1.1*(Fperm_SI_Woolf2021!$E$9:$E$93-Q$58)-63.1579*EXP(-0.19*Fperm_SI_Woolf2021!$E$9:$E$93)+63.1579*EXP(-0.19*Q$58))/(Fperm_SI_Woolf2021!$E$9:$E$93-Q$58))*(Q$58-Fperm_SI_Woolf2021!$E$9:$E$93)/10))) + Fperm_SI_Woolf2021!$G$9:$G$93*EXP(-Fperm_SI_Woolf2021!$J$9:$J$93*$C138*IF(Q$58=Fperm_SI_Woolf2021!$E$9:$E$93,1,EXP(LN((1.1*(Fperm_SI_Woolf2021!$E$9:$E$93-Q$58)-63.1579*EXP(-0.19*Fperm_SI_Woolf2021!$E$9:$E$93)+63.1579*EXP(-0.19*Q$58))/(Fperm_SI_Woolf2021!$E$9:$E$93-Q$58))*(Q$58-Fperm_SI_Woolf2021!$E$9:$E$93)/10))) + Fperm_SI_Woolf2021!$H$9:$H$93*EXP(-Fperm_SI_Woolf2021!$K$9:$K$93*$C138*IF(Q$58=Fperm_SI_Woolf2021!$E$9:$E$93,1,EXP(LN((1.1*(Fperm_SI_Woolf2021!$E$9:$E$93-Q$58)-63.1579*EXP(-0.19*Fperm_SI_Woolf2021!$E$9:$E$93)+63.1579*EXP(-0.19*Q$58))/(Fperm_SI_Woolf2021!$E$9:$E$93-Q$58))*(Q$58-Fperm_SI_Woolf2021!$E$9:$E$93)/10))),Fperm_SI_Woolf2021!$D$9:$D$93)*Q$57+INTERCEPT(Fperm_SI_Woolf2021!$F$9:$F$93*EXP(-Fperm_SI_Woolf2021!$I$9:$I$93*$C138*IF(Q$58=Fperm_SI_Woolf2021!$E$9:$E$93,1,EXP(LN((1.1*(Fperm_SI_Woolf2021!$E$9:$E$93-Q$58)-63.1579*EXP(-0.19*Fperm_SI_Woolf2021!$E$9:$E$93)+63.1579*EXP(-0.19*Q$58))/(Fperm_SI_Woolf2021!$E$9:$E$93-Q$58))*(Q$58-Fperm_SI_Woolf2021!$E$9:$E$93)/10))) + Fperm_SI_Woolf2021!$G$9:$G$93*EXP(-Fperm_SI_Woolf2021!$J$9:$J$93*$C138*IF(Q$58=Fperm_SI_Woolf2021!$E$9:$E$93,1,EXP(LN((1.1*(Fperm_SI_Woolf2021!$E$9:$E$93-Q$58)-63.1579*EXP(-0.19*Fperm_SI_Woolf2021!$E$9:$E$93)+63.1579*EXP(-0.19*Q$58))/(Fperm_SI_Woolf2021!$E$9:$E$93-Q$58))*(Q$58-Fperm_SI_Woolf2021!$E$9:$E$93)/10))) + Fperm_SI_Woolf2021!$H$9:$H$93*EXP(-Fperm_SI_Woolf2021!$K$9:$K$93*$C138*IF(Q$58=Fperm_SI_Woolf2021!$E$9:$E$93,1,EXP(LN((1.1*(Fperm_SI_Woolf2021!$E$9:$E$93-Q$58)-63.1579*EXP(-0.19*Fperm_SI_Woolf2021!$E$9:$E$93)+63.1579*EXP(-0.19*Q$58))/(Fperm_SI_Woolf2021!$E$9:$E$93-Q$58))*(Q$58-Fperm_SI_Woolf2021!$E$9:$E$93)/10))),Fperm_SI_Woolf2021!$D$9:$D$93))</f>
        <v>0.43130514915345675</v>
      </c>
      <c r="R138" s="51" cm="1">
        <f t="array" ref="R138">MIN(1,SLOPE(Fperm_SI_Woolf2021!$F$9:$F$93*EXP(-Fperm_SI_Woolf2021!$I$9:$I$93*$C138*IF(R$58=Fperm_SI_Woolf2021!$E$9:$E$93,1,EXP(LN((1.1*(Fperm_SI_Woolf2021!$E$9:$E$93-R$58)-63.1579*EXP(-0.19*Fperm_SI_Woolf2021!$E$9:$E$93)+63.1579*EXP(-0.19*R$58))/(Fperm_SI_Woolf2021!$E$9:$E$93-R$58))*(R$58-Fperm_SI_Woolf2021!$E$9:$E$93)/10))) + Fperm_SI_Woolf2021!$G$9:$G$93*EXP(-Fperm_SI_Woolf2021!$J$9:$J$93*$C138*IF(R$58=Fperm_SI_Woolf2021!$E$9:$E$93,1,EXP(LN((1.1*(Fperm_SI_Woolf2021!$E$9:$E$93-R$58)-63.1579*EXP(-0.19*Fperm_SI_Woolf2021!$E$9:$E$93)+63.1579*EXP(-0.19*R$58))/(Fperm_SI_Woolf2021!$E$9:$E$93-R$58))*(R$58-Fperm_SI_Woolf2021!$E$9:$E$93)/10))) + Fperm_SI_Woolf2021!$H$9:$H$93*EXP(-Fperm_SI_Woolf2021!$K$9:$K$93*$C138*IF(R$58=Fperm_SI_Woolf2021!$E$9:$E$93,1,EXP(LN((1.1*(Fperm_SI_Woolf2021!$E$9:$E$93-R$58)-63.1579*EXP(-0.19*Fperm_SI_Woolf2021!$E$9:$E$93)+63.1579*EXP(-0.19*R$58))/(Fperm_SI_Woolf2021!$E$9:$E$93-R$58))*(R$58-Fperm_SI_Woolf2021!$E$9:$E$93)/10))),Fperm_SI_Woolf2021!$D$9:$D$93)*R$57+INTERCEPT(Fperm_SI_Woolf2021!$F$9:$F$93*EXP(-Fperm_SI_Woolf2021!$I$9:$I$93*$C138*IF(R$58=Fperm_SI_Woolf2021!$E$9:$E$93,1,EXP(LN((1.1*(Fperm_SI_Woolf2021!$E$9:$E$93-R$58)-63.1579*EXP(-0.19*Fperm_SI_Woolf2021!$E$9:$E$93)+63.1579*EXP(-0.19*R$58))/(Fperm_SI_Woolf2021!$E$9:$E$93-R$58))*(R$58-Fperm_SI_Woolf2021!$E$9:$E$93)/10))) + Fperm_SI_Woolf2021!$G$9:$G$93*EXP(-Fperm_SI_Woolf2021!$J$9:$J$93*$C138*IF(R$58=Fperm_SI_Woolf2021!$E$9:$E$93,1,EXP(LN((1.1*(Fperm_SI_Woolf2021!$E$9:$E$93-R$58)-63.1579*EXP(-0.19*Fperm_SI_Woolf2021!$E$9:$E$93)+63.1579*EXP(-0.19*R$58))/(Fperm_SI_Woolf2021!$E$9:$E$93-R$58))*(R$58-Fperm_SI_Woolf2021!$E$9:$E$93)/10))) + Fperm_SI_Woolf2021!$H$9:$H$93*EXP(-Fperm_SI_Woolf2021!$K$9:$K$93*$C138*IF(R$58=Fperm_SI_Woolf2021!$E$9:$E$93,1,EXP(LN((1.1*(Fperm_SI_Woolf2021!$E$9:$E$93-R$58)-63.1579*EXP(-0.19*Fperm_SI_Woolf2021!$E$9:$E$93)+63.1579*EXP(-0.19*R$58))/(Fperm_SI_Woolf2021!$E$9:$E$93-R$58))*(R$58-Fperm_SI_Woolf2021!$E$9:$E$93)/10))),Fperm_SI_Woolf2021!$D$9:$D$93))</f>
        <v>0.39916417026061246</v>
      </c>
      <c r="S138" s="51" cm="1">
        <f t="array" ref="S138">MIN(1,SLOPE(Fperm_SI_Woolf2021!$F$9:$F$93*EXP(-Fperm_SI_Woolf2021!$I$9:$I$93*$C138*IF(S$58=Fperm_SI_Woolf2021!$E$9:$E$93,1,EXP(LN((1.1*(Fperm_SI_Woolf2021!$E$9:$E$93-S$58)-63.1579*EXP(-0.19*Fperm_SI_Woolf2021!$E$9:$E$93)+63.1579*EXP(-0.19*S$58))/(Fperm_SI_Woolf2021!$E$9:$E$93-S$58))*(S$58-Fperm_SI_Woolf2021!$E$9:$E$93)/10))) + Fperm_SI_Woolf2021!$G$9:$G$93*EXP(-Fperm_SI_Woolf2021!$J$9:$J$93*$C138*IF(S$58=Fperm_SI_Woolf2021!$E$9:$E$93,1,EXP(LN((1.1*(Fperm_SI_Woolf2021!$E$9:$E$93-S$58)-63.1579*EXP(-0.19*Fperm_SI_Woolf2021!$E$9:$E$93)+63.1579*EXP(-0.19*S$58))/(Fperm_SI_Woolf2021!$E$9:$E$93-S$58))*(S$58-Fperm_SI_Woolf2021!$E$9:$E$93)/10))) + Fperm_SI_Woolf2021!$H$9:$H$93*EXP(-Fperm_SI_Woolf2021!$K$9:$K$93*$C138*IF(S$58=Fperm_SI_Woolf2021!$E$9:$E$93,1,EXP(LN((1.1*(Fperm_SI_Woolf2021!$E$9:$E$93-S$58)-63.1579*EXP(-0.19*Fperm_SI_Woolf2021!$E$9:$E$93)+63.1579*EXP(-0.19*S$58))/(Fperm_SI_Woolf2021!$E$9:$E$93-S$58))*(S$58-Fperm_SI_Woolf2021!$E$9:$E$93)/10))),Fperm_SI_Woolf2021!$D$9:$D$93)*S$57+INTERCEPT(Fperm_SI_Woolf2021!$F$9:$F$93*EXP(-Fperm_SI_Woolf2021!$I$9:$I$93*$C138*IF(S$58=Fperm_SI_Woolf2021!$E$9:$E$93,1,EXP(LN((1.1*(Fperm_SI_Woolf2021!$E$9:$E$93-S$58)-63.1579*EXP(-0.19*Fperm_SI_Woolf2021!$E$9:$E$93)+63.1579*EXP(-0.19*S$58))/(Fperm_SI_Woolf2021!$E$9:$E$93-S$58))*(S$58-Fperm_SI_Woolf2021!$E$9:$E$93)/10))) + Fperm_SI_Woolf2021!$G$9:$G$93*EXP(-Fperm_SI_Woolf2021!$J$9:$J$93*$C138*IF(S$58=Fperm_SI_Woolf2021!$E$9:$E$93,1,EXP(LN((1.1*(Fperm_SI_Woolf2021!$E$9:$E$93-S$58)-63.1579*EXP(-0.19*Fperm_SI_Woolf2021!$E$9:$E$93)+63.1579*EXP(-0.19*S$58))/(Fperm_SI_Woolf2021!$E$9:$E$93-S$58))*(S$58-Fperm_SI_Woolf2021!$E$9:$E$93)/10))) + Fperm_SI_Woolf2021!$H$9:$H$93*EXP(-Fperm_SI_Woolf2021!$K$9:$K$93*$C138*IF(S$58=Fperm_SI_Woolf2021!$E$9:$E$93,1,EXP(LN((1.1*(Fperm_SI_Woolf2021!$E$9:$E$93-S$58)-63.1579*EXP(-0.19*Fperm_SI_Woolf2021!$E$9:$E$93)+63.1579*EXP(-0.19*S$58))/(Fperm_SI_Woolf2021!$E$9:$E$93-S$58))*(S$58-Fperm_SI_Woolf2021!$E$9:$E$93)/10))),Fperm_SI_Woolf2021!$D$9:$D$93))</f>
        <v>0.54589651617344681</v>
      </c>
      <c r="T138" s="51" cm="1">
        <f t="array" ref="T138">MIN(1,SLOPE(Fperm_SI_Woolf2021!$F$9:$F$93*EXP(-Fperm_SI_Woolf2021!$I$9:$I$93*$C138*IF(T$58=Fperm_SI_Woolf2021!$E$9:$E$93,1,EXP(LN((1.1*(Fperm_SI_Woolf2021!$E$9:$E$93-T$58)-63.1579*EXP(-0.19*Fperm_SI_Woolf2021!$E$9:$E$93)+63.1579*EXP(-0.19*T$58))/(Fperm_SI_Woolf2021!$E$9:$E$93-T$58))*(T$58-Fperm_SI_Woolf2021!$E$9:$E$93)/10))) + Fperm_SI_Woolf2021!$G$9:$G$93*EXP(-Fperm_SI_Woolf2021!$J$9:$J$93*$C138*IF(T$58=Fperm_SI_Woolf2021!$E$9:$E$93,1,EXP(LN((1.1*(Fperm_SI_Woolf2021!$E$9:$E$93-T$58)-63.1579*EXP(-0.19*Fperm_SI_Woolf2021!$E$9:$E$93)+63.1579*EXP(-0.19*T$58))/(Fperm_SI_Woolf2021!$E$9:$E$93-T$58))*(T$58-Fperm_SI_Woolf2021!$E$9:$E$93)/10))) + Fperm_SI_Woolf2021!$H$9:$H$93*EXP(-Fperm_SI_Woolf2021!$K$9:$K$93*$C138*IF(T$58=Fperm_SI_Woolf2021!$E$9:$E$93,1,EXP(LN((1.1*(Fperm_SI_Woolf2021!$E$9:$E$93-T$58)-63.1579*EXP(-0.19*Fperm_SI_Woolf2021!$E$9:$E$93)+63.1579*EXP(-0.19*T$58))/(Fperm_SI_Woolf2021!$E$9:$E$93-T$58))*(T$58-Fperm_SI_Woolf2021!$E$9:$E$93)/10))),Fperm_SI_Woolf2021!$D$9:$D$93)*T$57+INTERCEPT(Fperm_SI_Woolf2021!$F$9:$F$93*EXP(-Fperm_SI_Woolf2021!$I$9:$I$93*$C138*IF(T$58=Fperm_SI_Woolf2021!$E$9:$E$93,1,EXP(LN((1.1*(Fperm_SI_Woolf2021!$E$9:$E$93-T$58)-63.1579*EXP(-0.19*Fperm_SI_Woolf2021!$E$9:$E$93)+63.1579*EXP(-0.19*T$58))/(Fperm_SI_Woolf2021!$E$9:$E$93-T$58))*(T$58-Fperm_SI_Woolf2021!$E$9:$E$93)/10))) + Fperm_SI_Woolf2021!$G$9:$G$93*EXP(-Fperm_SI_Woolf2021!$J$9:$J$93*$C138*IF(T$58=Fperm_SI_Woolf2021!$E$9:$E$93,1,EXP(LN((1.1*(Fperm_SI_Woolf2021!$E$9:$E$93-T$58)-63.1579*EXP(-0.19*Fperm_SI_Woolf2021!$E$9:$E$93)+63.1579*EXP(-0.19*T$58))/(Fperm_SI_Woolf2021!$E$9:$E$93-T$58))*(T$58-Fperm_SI_Woolf2021!$E$9:$E$93)/10))) + Fperm_SI_Woolf2021!$H$9:$H$93*EXP(-Fperm_SI_Woolf2021!$K$9:$K$93*$C138*IF(T$58=Fperm_SI_Woolf2021!$E$9:$E$93,1,EXP(LN((1.1*(Fperm_SI_Woolf2021!$E$9:$E$93-T$58)-63.1579*EXP(-0.19*Fperm_SI_Woolf2021!$E$9:$E$93)+63.1579*EXP(-0.19*T$58))/(Fperm_SI_Woolf2021!$E$9:$E$93-T$58))*(T$58-Fperm_SI_Woolf2021!$E$9:$E$93)/10))),Fperm_SI_Woolf2021!$D$9:$D$93))</f>
        <v>0.52122112770573259</v>
      </c>
      <c r="U138" s="51" cm="1">
        <f t="array" ref="U138">MIN(1,SLOPE(Fperm_SI_Woolf2021!$F$9:$F$93*EXP(-Fperm_SI_Woolf2021!$I$9:$I$93*$C138*IF(U$58=Fperm_SI_Woolf2021!$E$9:$E$93,1,EXP(LN((1.1*(Fperm_SI_Woolf2021!$E$9:$E$93-U$58)-63.1579*EXP(-0.19*Fperm_SI_Woolf2021!$E$9:$E$93)+63.1579*EXP(-0.19*U$58))/(Fperm_SI_Woolf2021!$E$9:$E$93-U$58))*(U$58-Fperm_SI_Woolf2021!$E$9:$E$93)/10))) + Fperm_SI_Woolf2021!$G$9:$G$93*EXP(-Fperm_SI_Woolf2021!$J$9:$J$93*$C138*IF(U$58=Fperm_SI_Woolf2021!$E$9:$E$93,1,EXP(LN((1.1*(Fperm_SI_Woolf2021!$E$9:$E$93-U$58)-63.1579*EXP(-0.19*Fperm_SI_Woolf2021!$E$9:$E$93)+63.1579*EXP(-0.19*U$58))/(Fperm_SI_Woolf2021!$E$9:$E$93-U$58))*(U$58-Fperm_SI_Woolf2021!$E$9:$E$93)/10))) + Fperm_SI_Woolf2021!$H$9:$H$93*EXP(-Fperm_SI_Woolf2021!$K$9:$K$93*$C138*IF(U$58=Fperm_SI_Woolf2021!$E$9:$E$93,1,EXP(LN((1.1*(Fperm_SI_Woolf2021!$E$9:$E$93-U$58)-63.1579*EXP(-0.19*Fperm_SI_Woolf2021!$E$9:$E$93)+63.1579*EXP(-0.19*U$58))/(Fperm_SI_Woolf2021!$E$9:$E$93-U$58))*(U$58-Fperm_SI_Woolf2021!$E$9:$E$93)/10))),Fperm_SI_Woolf2021!$D$9:$D$93)*U$57+INTERCEPT(Fperm_SI_Woolf2021!$F$9:$F$93*EXP(-Fperm_SI_Woolf2021!$I$9:$I$93*$C138*IF(U$58=Fperm_SI_Woolf2021!$E$9:$E$93,1,EXP(LN((1.1*(Fperm_SI_Woolf2021!$E$9:$E$93-U$58)-63.1579*EXP(-0.19*Fperm_SI_Woolf2021!$E$9:$E$93)+63.1579*EXP(-0.19*U$58))/(Fperm_SI_Woolf2021!$E$9:$E$93-U$58))*(U$58-Fperm_SI_Woolf2021!$E$9:$E$93)/10))) + Fperm_SI_Woolf2021!$G$9:$G$93*EXP(-Fperm_SI_Woolf2021!$J$9:$J$93*$C138*IF(U$58=Fperm_SI_Woolf2021!$E$9:$E$93,1,EXP(LN((1.1*(Fperm_SI_Woolf2021!$E$9:$E$93-U$58)-63.1579*EXP(-0.19*Fperm_SI_Woolf2021!$E$9:$E$93)+63.1579*EXP(-0.19*U$58))/(Fperm_SI_Woolf2021!$E$9:$E$93-U$58))*(U$58-Fperm_SI_Woolf2021!$E$9:$E$93)/10))) + Fperm_SI_Woolf2021!$H$9:$H$93*EXP(-Fperm_SI_Woolf2021!$K$9:$K$93*$C138*IF(U$58=Fperm_SI_Woolf2021!$E$9:$E$93,1,EXP(LN((1.1*(Fperm_SI_Woolf2021!$E$9:$E$93-U$58)-63.1579*EXP(-0.19*Fperm_SI_Woolf2021!$E$9:$E$93)+63.1579*EXP(-0.19*U$58))/(Fperm_SI_Woolf2021!$E$9:$E$93-U$58))*(U$58-Fperm_SI_Woolf2021!$E$9:$E$93)/10))),Fperm_SI_Woolf2021!$D$9:$D$93))</f>
        <v>0.49654573923801848</v>
      </c>
      <c r="V138" s="51" cm="1">
        <f t="array" ref="V138">MIN(1,SLOPE(Fperm_SI_Woolf2021!$F$9:$F$93*EXP(-Fperm_SI_Woolf2021!$I$9:$I$93*$C138*IF(V$58=Fperm_SI_Woolf2021!$E$9:$E$93,1,EXP(LN((1.1*(Fperm_SI_Woolf2021!$E$9:$E$93-V$58)-63.1579*EXP(-0.19*Fperm_SI_Woolf2021!$E$9:$E$93)+63.1579*EXP(-0.19*V$58))/(Fperm_SI_Woolf2021!$E$9:$E$93-V$58))*(V$58-Fperm_SI_Woolf2021!$E$9:$E$93)/10))) + Fperm_SI_Woolf2021!$G$9:$G$93*EXP(-Fperm_SI_Woolf2021!$J$9:$J$93*$C138*IF(V$58=Fperm_SI_Woolf2021!$E$9:$E$93,1,EXP(LN((1.1*(Fperm_SI_Woolf2021!$E$9:$E$93-V$58)-63.1579*EXP(-0.19*Fperm_SI_Woolf2021!$E$9:$E$93)+63.1579*EXP(-0.19*V$58))/(Fperm_SI_Woolf2021!$E$9:$E$93-V$58))*(V$58-Fperm_SI_Woolf2021!$E$9:$E$93)/10))) + Fperm_SI_Woolf2021!$H$9:$H$93*EXP(-Fperm_SI_Woolf2021!$K$9:$K$93*$C138*IF(V$58=Fperm_SI_Woolf2021!$E$9:$E$93,1,EXP(LN((1.1*(Fperm_SI_Woolf2021!$E$9:$E$93-V$58)-63.1579*EXP(-0.19*Fperm_SI_Woolf2021!$E$9:$E$93)+63.1579*EXP(-0.19*V$58))/(Fperm_SI_Woolf2021!$E$9:$E$93-V$58))*(V$58-Fperm_SI_Woolf2021!$E$9:$E$93)/10))),Fperm_SI_Woolf2021!$D$9:$D$93)*V$57+INTERCEPT(Fperm_SI_Woolf2021!$F$9:$F$93*EXP(-Fperm_SI_Woolf2021!$I$9:$I$93*$C138*IF(V$58=Fperm_SI_Woolf2021!$E$9:$E$93,1,EXP(LN((1.1*(Fperm_SI_Woolf2021!$E$9:$E$93-V$58)-63.1579*EXP(-0.19*Fperm_SI_Woolf2021!$E$9:$E$93)+63.1579*EXP(-0.19*V$58))/(Fperm_SI_Woolf2021!$E$9:$E$93-V$58))*(V$58-Fperm_SI_Woolf2021!$E$9:$E$93)/10))) + Fperm_SI_Woolf2021!$G$9:$G$93*EXP(-Fperm_SI_Woolf2021!$J$9:$J$93*$C138*IF(V$58=Fperm_SI_Woolf2021!$E$9:$E$93,1,EXP(LN((1.1*(Fperm_SI_Woolf2021!$E$9:$E$93-V$58)-63.1579*EXP(-0.19*Fperm_SI_Woolf2021!$E$9:$E$93)+63.1579*EXP(-0.19*V$58))/(Fperm_SI_Woolf2021!$E$9:$E$93-V$58))*(V$58-Fperm_SI_Woolf2021!$E$9:$E$93)/10))) + Fperm_SI_Woolf2021!$H$9:$H$93*EXP(-Fperm_SI_Woolf2021!$K$9:$K$93*$C138*IF(V$58=Fperm_SI_Woolf2021!$E$9:$E$93,1,EXP(LN((1.1*(Fperm_SI_Woolf2021!$E$9:$E$93-V$58)-63.1579*EXP(-0.19*Fperm_SI_Woolf2021!$E$9:$E$93)+63.1579*EXP(-0.19*V$58))/(Fperm_SI_Woolf2021!$E$9:$E$93-V$58))*(V$58-Fperm_SI_Woolf2021!$E$9:$E$93)/10))),Fperm_SI_Woolf2021!$D$9:$D$93))</f>
        <v>0.47187035077030437</v>
      </c>
      <c r="W138" s="51" cm="1">
        <f t="array" ref="W138">MIN(1,SLOPE(Fperm_SI_Woolf2021!$F$9:$F$93*EXP(-Fperm_SI_Woolf2021!$I$9:$I$93*$C138*IF(W$58=Fperm_SI_Woolf2021!$E$9:$E$93,1,EXP(LN((1.1*(Fperm_SI_Woolf2021!$E$9:$E$93-W$58)-63.1579*EXP(-0.19*Fperm_SI_Woolf2021!$E$9:$E$93)+63.1579*EXP(-0.19*W$58))/(Fperm_SI_Woolf2021!$E$9:$E$93-W$58))*(W$58-Fperm_SI_Woolf2021!$E$9:$E$93)/10))) + Fperm_SI_Woolf2021!$G$9:$G$93*EXP(-Fperm_SI_Woolf2021!$J$9:$J$93*$C138*IF(W$58=Fperm_SI_Woolf2021!$E$9:$E$93,1,EXP(LN((1.1*(Fperm_SI_Woolf2021!$E$9:$E$93-W$58)-63.1579*EXP(-0.19*Fperm_SI_Woolf2021!$E$9:$E$93)+63.1579*EXP(-0.19*W$58))/(Fperm_SI_Woolf2021!$E$9:$E$93-W$58))*(W$58-Fperm_SI_Woolf2021!$E$9:$E$93)/10))) + Fperm_SI_Woolf2021!$H$9:$H$93*EXP(-Fperm_SI_Woolf2021!$K$9:$K$93*$C138*IF(W$58=Fperm_SI_Woolf2021!$E$9:$E$93,1,EXP(LN((1.1*(Fperm_SI_Woolf2021!$E$9:$E$93-W$58)-63.1579*EXP(-0.19*Fperm_SI_Woolf2021!$E$9:$E$93)+63.1579*EXP(-0.19*W$58))/(Fperm_SI_Woolf2021!$E$9:$E$93-W$58))*(W$58-Fperm_SI_Woolf2021!$E$9:$E$93)/10))),Fperm_SI_Woolf2021!$D$9:$D$93)*W$57+INTERCEPT(Fperm_SI_Woolf2021!$F$9:$F$93*EXP(-Fperm_SI_Woolf2021!$I$9:$I$93*$C138*IF(W$58=Fperm_SI_Woolf2021!$E$9:$E$93,1,EXP(LN((1.1*(Fperm_SI_Woolf2021!$E$9:$E$93-W$58)-63.1579*EXP(-0.19*Fperm_SI_Woolf2021!$E$9:$E$93)+63.1579*EXP(-0.19*W$58))/(Fperm_SI_Woolf2021!$E$9:$E$93-W$58))*(W$58-Fperm_SI_Woolf2021!$E$9:$E$93)/10))) + Fperm_SI_Woolf2021!$G$9:$G$93*EXP(-Fperm_SI_Woolf2021!$J$9:$J$93*$C138*IF(W$58=Fperm_SI_Woolf2021!$E$9:$E$93,1,EXP(LN((1.1*(Fperm_SI_Woolf2021!$E$9:$E$93-W$58)-63.1579*EXP(-0.19*Fperm_SI_Woolf2021!$E$9:$E$93)+63.1579*EXP(-0.19*W$58))/(Fperm_SI_Woolf2021!$E$9:$E$93-W$58))*(W$58-Fperm_SI_Woolf2021!$E$9:$E$93)/10))) + Fperm_SI_Woolf2021!$H$9:$H$93*EXP(-Fperm_SI_Woolf2021!$K$9:$K$93*$C138*IF(W$58=Fperm_SI_Woolf2021!$E$9:$E$93,1,EXP(LN((1.1*(Fperm_SI_Woolf2021!$E$9:$E$93-W$58)-63.1579*EXP(-0.19*Fperm_SI_Woolf2021!$E$9:$E$93)+63.1579*EXP(-0.19*W$58))/(Fperm_SI_Woolf2021!$E$9:$E$93-W$58))*(W$58-Fperm_SI_Woolf2021!$E$9:$E$93)/10))),Fperm_SI_Woolf2021!$D$9:$D$93))</f>
        <v>0.4471949623025902</v>
      </c>
      <c r="X138" s="51" cm="1">
        <f t="array" ref="X138">MIN(1,SLOPE(Fperm_SI_Woolf2021!$F$9:$F$93*EXP(-Fperm_SI_Woolf2021!$I$9:$I$93*$C138*IF(X$58=Fperm_SI_Woolf2021!$E$9:$E$93,1,EXP(LN((1.1*(Fperm_SI_Woolf2021!$E$9:$E$93-X$58)-63.1579*EXP(-0.19*Fperm_SI_Woolf2021!$E$9:$E$93)+63.1579*EXP(-0.19*X$58))/(Fperm_SI_Woolf2021!$E$9:$E$93-X$58))*(X$58-Fperm_SI_Woolf2021!$E$9:$E$93)/10))) + Fperm_SI_Woolf2021!$G$9:$G$93*EXP(-Fperm_SI_Woolf2021!$J$9:$J$93*$C138*IF(X$58=Fperm_SI_Woolf2021!$E$9:$E$93,1,EXP(LN((1.1*(Fperm_SI_Woolf2021!$E$9:$E$93-X$58)-63.1579*EXP(-0.19*Fperm_SI_Woolf2021!$E$9:$E$93)+63.1579*EXP(-0.19*X$58))/(Fperm_SI_Woolf2021!$E$9:$E$93-X$58))*(X$58-Fperm_SI_Woolf2021!$E$9:$E$93)/10))) + Fperm_SI_Woolf2021!$H$9:$H$93*EXP(-Fperm_SI_Woolf2021!$K$9:$K$93*$C138*IF(X$58=Fperm_SI_Woolf2021!$E$9:$E$93,1,EXP(LN((1.1*(Fperm_SI_Woolf2021!$E$9:$E$93-X$58)-63.1579*EXP(-0.19*Fperm_SI_Woolf2021!$E$9:$E$93)+63.1579*EXP(-0.19*X$58))/(Fperm_SI_Woolf2021!$E$9:$E$93-X$58))*(X$58-Fperm_SI_Woolf2021!$E$9:$E$93)/10))),Fperm_SI_Woolf2021!$D$9:$D$93)*X$57+INTERCEPT(Fperm_SI_Woolf2021!$F$9:$F$93*EXP(-Fperm_SI_Woolf2021!$I$9:$I$93*$C138*IF(X$58=Fperm_SI_Woolf2021!$E$9:$E$93,1,EXP(LN((1.1*(Fperm_SI_Woolf2021!$E$9:$E$93-X$58)-63.1579*EXP(-0.19*Fperm_SI_Woolf2021!$E$9:$E$93)+63.1579*EXP(-0.19*X$58))/(Fperm_SI_Woolf2021!$E$9:$E$93-X$58))*(X$58-Fperm_SI_Woolf2021!$E$9:$E$93)/10))) + Fperm_SI_Woolf2021!$G$9:$G$93*EXP(-Fperm_SI_Woolf2021!$J$9:$J$93*$C138*IF(X$58=Fperm_SI_Woolf2021!$E$9:$E$93,1,EXP(LN((1.1*(Fperm_SI_Woolf2021!$E$9:$E$93-X$58)-63.1579*EXP(-0.19*Fperm_SI_Woolf2021!$E$9:$E$93)+63.1579*EXP(-0.19*X$58))/(Fperm_SI_Woolf2021!$E$9:$E$93-X$58))*(X$58-Fperm_SI_Woolf2021!$E$9:$E$93)/10))) + Fperm_SI_Woolf2021!$H$9:$H$93*EXP(-Fperm_SI_Woolf2021!$K$9:$K$93*$C138*IF(X$58=Fperm_SI_Woolf2021!$E$9:$E$93,1,EXP(LN((1.1*(Fperm_SI_Woolf2021!$E$9:$E$93-X$58)-63.1579*EXP(-0.19*Fperm_SI_Woolf2021!$E$9:$E$93)+63.1579*EXP(-0.19*X$58))/(Fperm_SI_Woolf2021!$E$9:$E$93-X$58))*(X$58-Fperm_SI_Woolf2021!$E$9:$E$93)/10))),Fperm_SI_Woolf2021!$D$9:$D$93))</f>
        <v>0.42251957383487609</v>
      </c>
      <c r="Y138" s="51" cm="1">
        <f t="array" ref="Y138">MIN(1,SLOPE(Fperm_SI_Woolf2021!$F$9:$F$93*EXP(-Fperm_SI_Woolf2021!$I$9:$I$93*$C138*IF(Y$58=Fperm_SI_Woolf2021!$E$9:$E$93,1,EXP(LN((1.1*(Fperm_SI_Woolf2021!$E$9:$E$93-Y$58)-63.1579*EXP(-0.19*Fperm_SI_Woolf2021!$E$9:$E$93)+63.1579*EXP(-0.19*Y$58))/(Fperm_SI_Woolf2021!$E$9:$E$93-Y$58))*(Y$58-Fperm_SI_Woolf2021!$E$9:$E$93)/10))) + Fperm_SI_Woolf2021!$G$9:$G$93*EXP(-Fperm_SI_Woolf2021!$J$9:$J$93*$C138*IF(Y$58=Fperm_SI_Woolf2021!$E$9:$E$93,1,EXP(LN((1.1*(Fperm_SI_Woolf2021!$E$9:$E$93-Y$58)-63.1579*EXP(-0.19*Fperm_SI_Woolf2021!$E$9:$E$93)+63.1579*EXP(-0.19*Y$58))/(Fperm_SI_Woolf2021!$E$9:$E$93-Y$58))*(Y$58-Fperm_SI_Woolf2021!$E$9:$E$93)/10))) + Fperm_SI_Woolf2021!$H$9:$H$93*EXP(-Fperm_SI_Woolf2021!$K$9:$K$93*$C138*IF(Y$58=Fperm_SI_Woolf2021!$E$9:$E$93,1,EXP(LN((1.1*(Fperm_SI_Woolf2021!$E$9:$E$93-Y$58)-63.1579*EXP(-0.19*Fperm_SI_Woolf2021!$E$9:$E$93)+63.1579*EXP(-0.19*Y$58))/(Fperm_SI_Woolf2021!$E$9:$E$93-Y$58))*(Y$58-Fperm_SI_Woolf2021!$E$9:$E$93)/10))),Fperm_SI_Woolf2021!$D$9:$D$93)*Y$57+INTERCEPT(Fperm_SI_Woolf2021!$F$9:$F$93*EXP(-Fperm_SI_Woolf2021!$I$9:$I$93*$C138*IF(Y$58=Fperm_SI_Woolf2021!$E$9:$E$93,1,EXP(LN((1.1*(Fperm_SI_Woolf2021!$E$9:$E$93-Y$58)-63.1579*EXP(-0.19*Fperm_SI_Woolf2021!$E$9:$E$93)+63.1579*EXP(-0.19*Y$58))/(Fperm_SI_Woolf2021!$E$9:$E$93-Y$58))*(Y$58-Fperm_SI_Woolf2021!$E$9:$E$93)/10))) + Fperm_SI_Woolf2021!$G$9:$G$93*EXP(-Fperm_SI_Woolf2021!$J$9:$J$93*$C138*IF(Y$58=Fperm_SI_Woolf2021!$E$9:$E$93,1,EXP(LN((1.1*(Fperm_SI_Woolf2021!$E$9:$E$93-Y$58)-63.1579*EXP(-0.19*Fperm_SI_Woolf2021!$E$9:$E$93)+63.1579*EXP(-0.19*Y$58))/(Fperm_SI_Woolf2021!$E$9:$E$93-Y$58))*(Y$58-Fperm_SI_Woolf2021!$E$9:$E$93)/10))) + Fperm_SI_Woolf2021!$H$9:$H$93*EXP(-Fperm_SI_Woolf2021!$K$9:$K$93*$C138*IF(Y$58=Fperm_SI_Woolf2021!$E$9:$E$93,1,EXP(LN((1.1*(Fperm_SI_Woolf2021!$E$9:$E$93-Y$58)-63.1579*EXP(-0.19*Fperm_SI_Woolf2021!$E$9:$E$93)+63.1579*EXP(-0.19*Y$58))/(Fperm_SI_Woolf2021!$E$9:$E$93-Y$58))*(Y$58-Fperm_SI_Woolf2021!$E$9:$E$93)/10))),Fperm_SI_Woolf2021!$D$9:$D$93))</f>
        <v>0.39784418536716193</v>
      </c>
      <c r="Z138" s="51" cm="1">
        <f t="array" ref="Z138">MIN(1,SLOPE(Fperm_SI_Woolf2021!$F$9:$F$93*EXP(-Fperm_SI_Woolf2021!$I$9:$I$93*$C138*IF(Z$58=Fperm_SI_Woolf2021!$E$9:$E$93,1,EXP(LN((1.1*(Fperm_SI_Woolf2021!$E$9:$E$93-Z$58)-63.1579*EXP(-0.19*Fperm_SI_Woolf2021!$E$9:$E$93)+63.1579*EXP(-0.19*Z$58))/(Fperm_SI_Woolf2021!$E$9:$E$93-Z$58))*(Z$58-Fperm_SI_Woolf2021!$E$9:$E$93)/10))) + Fperm_SI_Woolf2021!$G$9:$G$93*EXP(-Fperm_SI_Woolf2021!$J$9:$J$93*$C138*IF(Z$58=Fperm_SI_Woolf2021!$E$9:$E$93,1,EXP(LN((1.1*(Fperm_SI_Woolf2021!$E$9:$E$93-Z$58)-63.1579*EXP(-0.19*Fperm_SI_Woolf2021!$E$9:$E$93)+63.1579*EXP(-0.19*Z$58))/(Fperm_SI_Woolf2021!$E$9:$E$93-Z$58))*(Z$58-Fperm_SI_Woolf2021!$E$9:$E$93)/10))) + Fperm_SI_Woolf2021!$H$9:$H$93*EXP(-Fperm_SI_Woolf2021!$K$9:$K$93*$C138*IF(Z$58=Fperm_SI_Woolf2021!$E$9:$E$93,1,EXP(LN((1.1*(Fperm_SI_Woolf2021!$E$9:$E$93-Z$58)-63.1579*EXP(-0.19*Fperm_SI_Woolf2021!$E$9:$E$93)+63.1579*EXP(-0.19*Z$58))/(Fperm_SI_Woolf2021!$E$9:$E$93-Z$58))*(Z$58-Fperm_SI_Woolf2021!$E$9:$E$93)/10))),Fperm_SI_Woolf2021!$D$9:$D$93)*Z$57+INTERCEPT(Fperm_SI_Woolf2021!$F$9:$F$93*EXP(-Fperm_SI_Woolf2021!$I$9:$I$93*$C138*IF(Z$58=Fperm_SI_Woolf2021!$E$9:$E$93,1,EXP(LN((1.1*(Fperm_SI_Woolf2021!$E$9:$E$93-Z$58)-63.1579*EXP(-0.19*Fperm_SI_Woolf2021!$E$9:$E$93)+63.1579*EXP(-0.19*Z$58))/(Fperm_SI_Woolf2021!$E$9:$E$93-Z$58))*(Z$58-Fperm_SI_Woolf2021!$E$9:$E$93)/10))) + Fperm_SI_Woolf2021!$G$9:$G$93*EXP(-Fperm_SI_Woolf2021!$J$9:$J$93*$C138*IF(Z$58=Fperm_SI_Woolf2021!$E$9:$E$93,1,EXP(LN((1.1*(Fperm_SI_Woolf2021!$E$9:$E$93-Z$58)-63.1579*EXP(-0.19*Fperm_SI_Woolf2021!$E$9:$E$93)+63.1579*EXP(-0.19*Z$58))/(Fperm_SI_Woolf2021!$E$9:$E$93-Z$58))*(Z$58-Fperm_SI_Woolf2021!$E$9:$E$93)/10))) + Fperm_SI_Woolf2021!$H$9:$H$93*EXP(-Fperm_SI_Woolf2021!$K$9:$K$93*$C138*IF(Z$58=Fperm_SI_Woolf2021!$E$9:$E$93,1,EXP(LN((1.1*(Fperm_SI_Woolf2021!$E$9:$E$93-Z$58)-63.1579*EXP(-0.19*Fperm_SI_Woolf2021!$E$9:$E$93)+63.1579*EXP(-0.19*Z$58))/(Fperm_SI_Woolf2021!$E$9:$E$93-Z$58))*(Z$58-Fperm_SI_Woolf2021!$E$9:$E$93)/10))),Fperm_SI_Woolf2021!$D$9:$D$93))</f>
        <v>0.37316879689944782</v>
      </c>
      <c r="AA138" s="51" cm="1">
        <f t="array" ref="AA138">MIN(1,SLOPE(Fperm_SI_Woolf2021!$F$9:$F$93*EXP(-Fperm_SI_Woolf2021!$I$9:$I$93*$C138*IF(AA$58=Fperm_SI_Woolf2021!$E$9:$E$93,1,EXP(LN((1.1*(Fperm_SI_Woolf2021!$E$9:$E$93-AA$58)-63.1579*EXP(-0.19*Fperm_SI_Woolf2021!$E$9:$E$93)+63.1579*EXP(-0.19*AA$58))/(Fperm_SI_Woolf2021!$E$9:$E$93-AA$58))*(AA$58-Fperm_SI_Woolf2021!$E$9:$E$93)/10))) + Fperm_SI_Woolf2021!$G$9:$G$93*EXP(-Fperm_SI_Woolf2021!$J$9:$J$93*$C138*IF(AA$58=Fperm_SI_Woolf2021!$E$9:$E$93,1,EXP(LN((1.1*(Fperm_SI_Woolf2021!$E$9:$E$93-AA$58)-63.1579*EXP(-0.19*Fperm_SI_Woolf2021!$E$9:$E$93)+63.1579*EXP(-0.19*AA$58))/(Fperm_SI_Woolf2021!$E$9:$E$93-AA$58))*(AA$58-Fperm_SI_Woolf2021!$E$9:$E$93)/10))) + Fperm_SI_Woolf2021!$H$9:$H$93*EXP(-Fperm_SI_Woolf2021!$K$9:$K$93*$C138*IF(AA$58=Fperm_SI_Woolf2021!$E$9:$E$93,1,EXP(LN((1.1*(Fperm_SI_Woolf2021!$E$9:$E$93-AA$58)-63.1579*EXP(-0.19*Fperm_SI_Woolf2021!$E$9:$E$93)+63.1579*EXP(-0.19*AA$58))/(Fperm_SI_Woolf2021!$E$9:$E$93-AA$58))*(AA$58-Fperm_SI_Woolf2021!$E$9:$E$93)/10))),Fperm_SI_Woolf2021!$D$9:$D$93)*AA$57+INTERCEPT(Fperm_SI_Woolf2021!$F$9:$F$93*EXP(-Fperm_SI_Woolf2021!$I$9:$I$93*$C138*IF(AA$58=Fperm_SI_Woolf2021!$E$9:$E$93,1,EXP(LN((1.1*(Fperm_SI_Woolf2021!$E$9:$E$93-AA$58)-63.1579*EXP(-0.19*Fperm_SI_Woolf2021!$E$9:$E$93)+63.1579*EXP(-0.19*AA$58))/(Fperm_SI_Woolf2021!$E$9:$E$93-AA$58))*(AA$58-Fperm_SI_Woolf2021!$E$9:$E$93)/10))) + Fperm_SI_Woolf2021!$G$9:$G$93*EXP(-Fperm_SI_Woolf2021!$J$9:$J$93*$C138*IF(AA$58=Fperm_SI_Woolf2021!$E$9:$E$93,1,EXP(LN((1.1*(Fperm_SI_Woolf2021!$E$9:$E$93-AA$58)-63.1579*EXP(-0.19*Fperm_SI_Woolf2021!$E$9:$E$93)+63.1579*EXP(-0.19*AA$58))/(Fperm_SI_Woolf2021!$E$9:$E$93-AA$58))*(AA$58-Fperm_SI_Woolf2021!$E$9:$E$93)/10))) + Fperm_SI_Woolf2021!$H$9:$H$93*EXP(-Fperm_SI_Woolf2021!$K$9:$K$93*$C138*IF(AA$58=Fperm_SI_Woolf2021!$E$9:$E$93,1,EXP(LN((1.1*(Fperm_SI_Woolf2021!$E$9:$E$93-AA$58)-63.1579*EXP(-0.19*Fperm_SI_Woolf2021!$E$9:$E$93)+63.1579*EXP(-0.19*AA$58))/(Fperm_SI_Woolf2021!$E$9:$E$93-AA$58))*(AA$58-Fperm_SI_Woolf2021!$E$9:$E$93)/10))),Fperm_SI_Woolf2021!$D$9:$D$93))</f>
        <v>0.34849340843173371</v>
      </c>
      <c r="AB138" s="51" cm="1">
        <f t="array" ref="AB138">MIN(1,SLOPE(Fperm_SI_Woolf2021!$F$9:$F$93*EXP(-Fperm_SI_Woolf2021!$I$9:$I$93*$C138*IF(AB$58=Fperm_SI_Woolf2021!$E$9:$E$93,1,EXP(LN((1.1*(Fperm_SI_Woolf2021!$E$9:$E$93-AB$58)-63.1579*EXP(-0.19*Fperm_SI_Woolf2021!$E$9:$E$93)+63.1579*EXP(-0.19*AB$58))/(Fperm_SI_Woolf2021!$E$9:$E$93-AB$58))*(AB$58-Fperm_SI_Woolf2021!$E$9:$E$93)/10))) + Fperm_SI_Woolf2021!$G$9:$G$93*EXP(-Fperm_SI_Woolf2021!$J$9:$J$93*$C138*IF(AB$58=Fperm_SI_Woolf2021!$E$9:$E$93,1,EXP(LN((1.1*(Fperm_SI_Woolf2021!$E$9:$E$93-AB$58)-63.1579*EXP(-0.19*Fperm_SI_Woolf2021!$E$9:$E$93)+63.1579*EXP(-0.19*AB$58))/(Fperm_SI_Woolf2021!$E$9:$E$93-AB$58))*(AB$58-Fperm_SI_Woolf2021!$E$9:$E$93)/10))) + Fperm_SI_Woolf2021!$H$9:$H$93*EXP(-Fperm_SI_Woolf2021!$K$9:$K$93*$C138*IF(AB$58=Fperm_SI_Woolf2021!$E$9:$E$93,1,EXP(LN((1.1*(Fperm_SI_Woolf2021!$E$9:$E$93-AB$58)-63.1579*EXP(-0.19*Fperm_SI_Woolf2021!$E$9:$E$93)+63.1579*EXP(-0.19*AB$58))/(Fperm_SI_Woolf2021!$E$9:$E$93-AB$58))*(AB$58-Fperm_SI_Woolf2021!$E$9:$E$93)/10))),Fperm_SI_Woolf2021!$D$9:$D$93)*AB$57+INTERCEPT(Fperm_SI_Woolf2021!$F$9:$F$93*EXP(-Fperm_SI_Woolf2021!$I$9:$I$93*$C138*IF(AB$58=Fperm_SI_Woolf2021!$E$9:$E$93,1,EXP(LN((1.1*(Fperm_SI_Woolf2021!$E$9:$E$93-AB$58)-63.1579*EXP(-0.19*Fperm_SI_Woolf2021!$E$9:$E$93)+63.1579*EXP(-0.19*AB$58))/(Fperm_SI_Woolf2021!$E$9:$E$93-AB$58))*(AB$58-Fperm_SI_Woolf2021!$E$9:$E$93)/10))) + Fperm_SI_Woolf2021!$G$9:$G$93*EXP(-Fperm_SI_Woolf2021!$J$9:$J$93*$C138*IF(AB$58=Fperm_SI_Woolf2021!$E$9:$E$93,1,EXP(LN((1.1*(Fperm_SI_Woolf2021!$E$9:$E$93-AB$58)-63.1579*EXP(-0.19*Fperm_SI_Woolf2021!$E$9:$E$93)+63.1579*EXP(-0.19*AB$58))/(Fperm_SI_Woolf2021!$E$9:$E$93-AB$58))*(AB$58-Fperm_SI_Woolf2021!$E$9:$E$93)/10))) + Fperm_SI_Woolf2021!$H$9:$H$93*EXP(-Fperm_SI_Woolf2021!$K$9:$K$93*$C138*IF(AB$58=Fperm_SI_Woolf2021!$E$9:$E$93,1,EXP(LN((1.1*(Fperm_SI_Woolf2021!$E$9:$E$93-AB$58)-63.1579*EXP(-0.19*Fperm_SI_Woolf2021!$E$9:$E$93)+63.1579*EXP(-0.19*AB$58))/(Fperm_SI_Woolf2021!$E$9:$E$93-AB$58))*(AB$58-Fperm_SI_Woolf2021!$E$9:$E$93)/10))),Fperm_SI_Woolf2021!$D$9:$D$93))</f>
        <v>0.32381801996401954</v>
      </c>
      <c r="AC138" s="51" cm="1">
        <f t="array" ref="AC138">MIN(1,SLOPE(Fperm_SI_Woolf2021!$F$9:$F$93*EXP(-Fperm_SI_Woolf2021!$I$9:$I$93*$C138*IF(AC$58=Fperm_SI_Woolf2021!$E$9:$E$93,1,EXP(LN((1.1*(Fperm_SI_Woolf2021!$E$9:$E$93-AC$58)-63.1579*EXP(-0.19*Fperm_SI_Woolf2021!$E$9:$E$93)+63.1579*EXP(-0.19*AC$58))/(Fperm_SI_Woolf2021!$E$9:$E$93-AC$58))*(AC$58-Fperm_SI_Woolf2021!$E$9:$E$93)/10))) + Fperm_SI_Woolf2021!$G$9:$G$93*EXP(-Fperm_SI_Woolf2021!$J$9:$J$93*$C138*IF(AC$58=Fperm_SI_Woolf2021!$E$9:$E$93,1,EXP(LN((1.1*(Fperm_SI_Woolf2021!$E$9:$E$93-AC$58)-63.1579*EXP(-0.19*Fperm_SI_Woolf2021!$E$9:$E$93)+63.1579*EXP(-0.19*AC$58))/(Fperm_SI_Woolf2021!$E$9:$E$93-AC$58))*(AC$58-Fperm_SI_Woolf2021!$E$9:$E$93)/10))) + Fperm_SI_Woolf2021!$H$9:$H$93*EXP(-Fperm_SI_Woolf2021!$K$9:$K$93*$C138*IF(AC$58=Fperm_SI_Woolf2021!$E$9:$E$93,1,EXP(LN((1.1*(Fperm_SI_Woolf2021!$E$9:$E$93-AC$58)-63.1579*EXP(-0.19*Fperm_SI_Woolf2021!$E$9:$E$93)+63.1579*EXP(-0.19*AC$58))/(Fperm_SI_Woolf2021!$E$9:$E$93-AC$58))*(AC$58-Fperm_SI_Woolf2021!$E$9:$E$93)/10))),Fperm_SI_Woolf2021!$D$9:$D$93)*AC$57+INTERCEPT(Fperm_SI_Woolf2021!$F$9:$F$93*EXP(-Fperm_SI_Woolf2021!$I$9:$I$93*$C138*IF(AC$58=Fperm_SI_Woolf2021!$E$9:$E$93,1,EXP(LN((1.1*(Fperm_SI_Woolf2021!$E$9:$E$93-AC$58)-63.1579*EXP(-0.19*Fperm_SI_Woolf2021!$E$9:$E$93)+63.1579*EXP(-0.19*AC$58))/(Fperm_SI_Woolf2021!$E$9:$E$93-AC$58))*(AC$58-Fperm_SI_Woolf2021!$E$9:$E$93)/10))) + Fperm_SI_Woolf2021!$G$9:$G$93*EXP(-Fperm_SI_Woolf2021!$J$9:$J$93*$C138*IF(AC$58=Fperm_SI_Woolf2021!$E$9:$E$93,1,EXP(LN((1.1*(Fperm_SI_Woolf2021!$E$9:$E$93-AC$58)-63.1579*EXP(-0.19*Fperm_SI_Woolf2021!$E$9:$E$93)+63.1579*EXP(-0.19*AC$58))/(Fperm_SI_Woolf2021!$E$9:$E$93-AC$58))*(AC$58-Fperm_SI_Woolf2021!$E$9:$E$93)/10))) + Fperm_SI_Woolf2021!$H$9:$H$93*EXP(-Fperm_SI_Woolf2021!$K$9:$K$93*$C138*IF(AC$58=Fperm_SI_Woolf2021!$E$9:$E$93,1,EXP(LN((1.1*(Fperm_SI_Woolf2021!$E$9:$E$93-AC$58)-63.1579*EXP(-0.19*Fperm_SI_Woolf2021!$E$9:$E$93)+63.1579*EXP(-0.19*AC$58))/(Fperm_SI_Woolf2021!$E$9:$E$93-AC$58))*(AC$58-Fperm_SI_Woolf2021!$E$9:$E$93)/10))),Fperm_SI_Woolf2021!$D$9:$D$93))</f>
        <v>0.29914263149630543</v>
      </c>
      <c r="AD138" s="51" cm="1">
        <f t="array" ref="AD138">MIN(1,SLOPE(Fperm_SI_Woolf2021!$F$9:$F$93*EXP(-Fperm_SI_Woolf2021!$I$9:$I$93*$C138*IF(AD$58=Fperm_SI_Woolf2021!$E$9:$E$93,1,EXP(LN((1.1*(Fperm_SI_Woolf2021!$E$9:$E$93-AD$58)-63.1579*EXP(-0.19*Fperm_SI_Woolf2021!$E$9:$E$93)+63.1579*EXP(-0.19*AD$58))/(Fperm_SI_Woolf2021!$E$9:$E$93-AD$58))*(AD$58-Fperm_SI_Woolf2021!$E$9:$E$93)/10))) + Fperm_SI_Woolf2021!$G$9:$G$93*EXP(-Fperm_SI_Woolf2021!$J$9:$J$93*$C138*IF(AD$58=Fperm_SI_Woolf2021!$E$9:$E$93,1,EXP(LN((1.1*(Fperm_SI_Woolf2021!$E$9:$E$93-AD$58)-63.1579*EXP(-0.19*Fperm_SI_Woolf2021!$E$9:$E$93)+63.1579*EXP(-0.19*AD$58))/(Fperm_SI_Woolf2021!$E$9:$E$93-AD$58))*(AD$58-Fperm_SI_Woolf2021!$E$9:$E$93)/10))) + Fperm_SI_Woolf2021!$H$9:$H$93*EXP(-Fperm_SI_Woolf2021!$K$9:$K$93*$C138*IF(AD$58=Fperm_SI_Woolf2021!$E$9:$E$93,1,EXP(LN((1.1*(Fperm_SI_Woolf2021!$E$9:$E$93-AD$58)-63.1579*EXP(-0.19*Fperm_SI_Woolf2021!$E$9:$E$93)+63.1579*EXP(-0.19*AD$58))/(Fperm_SI_Woolf2021!$E$9:$E$93-AD$58))*(AD$58-Fperm_SI_Woolf2021!$E$9:$E$93)/10))),Fperm_SI_Woolf2021!$D$9:$D$93)*AD$57+INTERCEPT(Fperm_SI_Woolf2021!$F$9:$F$93*EXP(-Fperm_SI_Woolf2021!$I$9:$I$93*$C138*IF(AD$58=Fperm_SI_Woolf2021!$E$9:$E$93,1,EXP(LN((1.1*(Fperm_SI_Woolf2021!$E$9:$E$93-AD$58)-63.1579*EXP(-0.19*Fperm_SI_Woolf2021!$E$9:$E$93)+63.1579*EXP(-0.19*AD$58))/(Fperm_SI_Woolf2021!$E$9:$E$93-AD$58))*(AD$58-Fperm_SI_Woolf2021!$E$9:$E$93)/10))) + Fperm_SI_Woolf2021!$G$9:$G$93*EXP(-Fperm_SI_Woolf2021!$J$9:$J$93*$C138*IF(AD$58=Fperm_SI_Woolf2021!$E$9:$E$93,1,EXP(LN((1.1*(Fperm_SI_Woolf2021!$E$9:$E$93-AD$58)-63.1579*EXP(-0.19*Fperm_SI_Woolf2021!$E$9:$E$93)+63.1579*EXP(-0.19*AD$58))/(Fperm_SI_Woolf2021!$E$9:$E$93-AD$58))*(AD$58-Fperm_SI_Woolf2021!$E$9:$E$93)/10))) + Fperm_SI_Woolf2021!$H$9:$H$93*EXP(-Fperm_SI_Woolf2021!$K$9:$K$93*$C138*IF(AD$58=Fperm_SI_Woolf2021!$E$9:$E$93,1,EXP(LN((1.1*(Fperm_SI_Woolf2021!$E$9:$E$93-AD$58)-63.1579*EXP(-0.19*Fperm_SI_Woolf2021!$E$9:$E$93)+63.1579*EXP(-0.19*AD$58))/(Fperm_SI_Woolf2021!$E$9:$E$93-AD$58))*(AD$58-Fperm_SI_Woolf2021!$E$9:$E$93)/10))),Fperm_SI_Woolf2021!$D$9:$D$93))</f>
        <v>0.27446724302859127</v>
      </c>
      <c r="AE138" s="51" cm="1">
        <f t="array" ref="AE138">MIN(1,SLOPE(Fperm_SI_Woolf2021!$F$9:$F$93*EXP(-Fperm_SI_Woolf2021!$I$9:$I$93*$C138*IF(AE$58=Fperm_SI_Woolf2021!$E$9:$E$93,1,EXP(LN((1.1*(Fperm_SI_Woolf2021!$E$9:$E$93-AE$58)-63.1579*EXP(-0.19*Fperm_SI_Woolf2021!$E$9:$E$93)+63.1579*EXP(-0.19*AE$58))/(Fperm_SI_Woolf2021!$E$9:$E$93-AE$58))*(AE$58-Fperm_SI_Woolf2021!$E$9:$E$93)/10))) + Fperm_SI_Woolf2021!$G$9:$G$93*EXP(-Fperm_SI_Woolf2021!$J$9:$J$93*$C138*IF(AE$58=Fperm_SI_Woolf2021!$E$9:$E$93,1,EXP(LN((1.1*(Fperm_SI_Woolf2021!$E$9:$E$93-AE$58)-63.1579*EXP(-0.19*Fperm_SI_Woolf2021!$E$9:$E$93)+63.1579*EXP(-0.19*AE$58))/(Fperm_SI_Woolf2021!$E$9:$E$93-AE$58))*(AE$58-Fperm_SI_Woolf2021!$E$9:$E$93)/10))) + Fperm_SI_Woolf2021!$H$9:$H$93*EXP(-Fperm_SI_Woolf2021!$K$9:$K$93*$C138*IF(AE$58=Fperm_SI_Woolf2021!$E$9:$E$93,1,EXP(LN((1.1*(Fperm_SI_Woolf2021!$E$9:$E$93-AE$58)-63.1579*EXP(-0.19*Fperm_SI_Woolf2021!$E$9:$E$93)+63.1579*EXP(-0.19*AE$58))/(Fperm_SI_Woolf2021!$E$9:$E$93-AE$58))*(AE$58-Fperm_SI_Woolf2021!$E$9:$E$93)/10))),Fperm_SI_Woolf2021!$D$9:$D$93)*AE$57+INTERCEPT(Fperm_SI_Woolf2021!$F$9:$F$93*EXP(-Fperm_SI_Woolf2021!$I$9:$I$93*$C138*IF(AE$58=Fperm_SI_Woolf2021!$E$9:$E$93,1,EXP(LN((1.1*(Fperm_SI_Woolf2021!$E$9:$E$93-AE$58)-63.1579*EXP(-0.19*Fperm_SI_Woolf2021!$E$9:$E$93)+63.1579*EXP(-0.19*AE$58))/(Fperm_SI_Woolf2021!$E$9:$E$93-AE$58))*(AE$58-Fperm_SI_Woolf2021!$E$9:$E$93)/10))) + Fperm_SI_Woolf2021!$G$9:$G$93*EXP(-Fperm_SI_Woolf2021!$J$9:$J$93*$C138*IF(AE$58=Fperm_SI_Woolf2021!$E$9:$E$93,1,EXP(LN((1.1*(Fperm_SI_Woolf2021!$E$9:$E$93-AE$58)-63.1579*EXP(-0.19*Fperm_SI_Woolf2021!$E$9:$E$93)+63.1579*EXP(-0.19*AE$58))/(Fperm_SI_Woolf2021!$E$9:$E$93-AE$58))*(AE$58-Fperm_SI_Woolf2021!$E$9:$E$93)/10))) + Fperm_SI_Woolf2021!$H$9:$H$93*EXP(-Fperm_SI_Woolf2021!$K$9:$K$93*$C138*IF(AE$58=Fperm_SI_Woolf2021!$E$9:$E$93,1,EXP(LN((1.1*(Fperm_SI_Woolf2021!$E$9:$E$93-AE$58)-63.1579*EXP(-0.19*Fperm_SI_Woolf2021!$E$9:$E$93)+63.1579*EXP(-0.19*AE$58))/(Fperm_SI_Woolf2021!$E$9:$E$93-AE$58))*(AE$58-Fperm_SI_Woolf2021!$E$9:$E$93)/10))),Fperm_SI_Woolf2021!$D$9:$D$93))</f>
        <v>0.2497918545608771</v>
      </c>
      <c r="AF138" s="51" cm="1">
        <f t="array" ref="AF138">MIN(1,SLOPE(Fperm_SI_Woolf2021!$F$9:$F$93*EXP(-Fperm_SI_Woolf2021!$I$9:$I$93*$C138*IF(AF$58=Fperm_SI_Woolf2021!$E$9:$E$93,1,EXP(LN((1.1*(Fperm_SI_Woolf2021!$E$9:$E$93-AF$58)-63.1579*EXP(-0.19*Fperm_SI_Woolf2021!$E$9:$E$93)+63.1579*EXP(-0.19*AF$58))/(Fperm_SI_Woolf2021!$E$9:$E$93-AF$58))*(AF$58-Fperm_SI_Woolf2021!$E$9:$E$93)/10))) + Fperm_SI_Woolf2021!$G$9:$G$93*EXP(-Fperm_SI_Woolf2021!$J$9:$J$93*$C138*IF(AF$58=Fperm_SI_Woolf2021!$E$9:$E$93,1,EXP(LN((1.1*(Fperm_SI_Woolf2021!$E$9:$E$93-AF$58)-63.1579*EXP(-0.19*Fperm_SI_Woolf2021!$E$9:$E$93)+63.1579*EXP(-0.19*AF$58))/(Fperm_SI_Woolf2021!$E$9:$E$93-AF$58))*(AF$58-Fperm_SI_Woolf2021!$E$9:$E$93)/10))) + Fperm_SI_Woolf2021!$H$9:$H$93*EXP(-Fperm_SI_Woolf2021!$K$9:$K$93*$C138*IF(AF$58=Fperm_SI_Woolf2021!$E$9:$E$93,1,EXP(LN((1.1*(Fperm_SI_Woolf2021!$E$9:$E$93-AF$58)-63.1579*EXP(-0.19*Fperm_SI_Woolf2021!$E$9:$E$93)+63.1579*EXP(-0.19*AF$58))/(Fperm_SI_Woolf2021!$E$9:$E$93-AF$58))*(AF$58-Fperm_SI_Woolf2021!$E$9:$E$93)/10))),Fperm_SI_Woolf2021!$D$9:$D$93)*AF$57+INTERCEPT(Fperm_SI_Woolf2021!$F$9:$F$93*EXP(-Fperm_SI_Woolf2021!$I$9:$I$93*$C138*IF(AF$58=Fperm_SI_Woolf2021!$E$9:$E$93,1,EXP(LN((1.1*(Fperm_SI_Woolf2021!$E$9:$E$93-AF$58)-63.1579*EXP(-0.19*Fperm_SI_Woolf2021!$E$9:$E$93)+63.1579*EXP(-0.19*AF$58))/(Fperm_SI_Woolf2021!$E$9:$E$93-AF$58))*(AF$58-Fperm_SI_Woolf2021!$E$9:$E$93)/10))) + Fperm_SI_Woolf2021!$G$9:$G$93*EXP(-Fperm_SI_Woolf2021!$J$9:$J$93*$C138*IF(AF$58=Fperm_SI_Woolf2021!$E$9:$E$93,1,EXP(LN((1.1*(Fperm_SI_Woolf2021!$E$9:$E$93-AF$58)-63.1579*EXP(-0.19*Fperm_SI_Woolf2021!$E$9:$E$93)+63.1579*EXP(-0.19*AF$58))/(Fperm_SI_Woolf2021!$E$9:$E$93-AF$58))*(AF$58-Fperm_SI_Woolf2021!$E$9:$E$93)/10))) + Fperm_SI_Woolf2021!$H$9:$H$93*EXP(-Fperm_SI_Woolf2021!$K$9:$K$93*$C138*IF(AF$58=Fperm_SI_Woolf2021!$E$9:$E$93,1,EXP(LN((1.1*(Fperm_SI_Woolf2021!$E$9:$E$93-AF$58)-63.1579*EXP(-0.19*Fperm_SI_Woolf2021!$E$9:$E$93)+63.1579*EXP(-0.19*AF$58))/(Fperm_SI_Woolf2021!$E$9:$E$93-AF$58))*(AF$58-Fperm_SI_Woolf2021!$E$9:$E$93)/10))),Fperm_SI_Woolf2021!$D$9:$D$93))</f>
        <v>0.22511646609316294</v>
      </c>
      <c r="AG138" s="51" cm="1">
        <f t="array" ref="AG138">MIN(1,SLOPE(Fperm_SI_Woolf2021!$F$9:$F$93*EXP(-Fperm_SI_Woolf2021!$I$9:$I$93*$C138*IF(AG$58=Fperm_SI_Woolf2021!$E$9:$E$93,1,EXP(LN((1.1*(Fperm_SI_Woolf2021!$E$9:$E$93-AG$58)-63.1579*EXP(-0.19*Fperm_SI_Woolf2021!$E$9:$E$93)+63.1579*EXP(-0.19*AG$58))/(Fperm_SI_Woolf2021!$E$9:$E$93-AG$58))*(AG$58-Fperm_SI_Woolf2021!$E$9:$E$93)/10))) + Fperm_SI_Woolf2021!$G$9:$G$93*EXP(-Fperm_SI_Woolf2021!$J$9:$J$93*$C138*IF(AG$58=Fperm_SI_Woolf2021!$E$9:$E$93,1,EXP(LN((1.1*(Fperm_SI_Woolf2021!$E$9:$E$93-AG$58)-63.1579*EXP(-0.19*Fperm_SI_Woolf2021!$E$9:$E$93)+63.1579*EXP(-0.19*AG$58))/(Fperm_SI_Woolf2021!$E$9:$E$93-AG$58))*(AG$58-Fperm_SI_Woolf2021!$E$9:$E$93)/10))) + Fperm_SI_Woolf2021!$H$9:$H$93*EXP(-Fperm_SI_Woolf2021!$K$9:$K$93*$C138*IF(AG$58=Fperm_SI_Woolf2021!$E$9:$E$93,1,EXP(LN((1.1*(Fperm_SI_Woolf2021!$E$9:$E$93-AG$58)-63.1579*EXP(-0.19*Fperm_SI_Woolf2021!$E$9:$E$93)+63.1579*EXP(-0.19*AG$58))/(Fperm_SI_Woolf2021!$E$9:$E$93-AG$58))*(AG$58-Fperm_SI_Woolf2021!$E$9:$E$93)/10))),Fperm_SI_Woolf2021!$D$9:$D$93)*AG$57+INTERCEPT(Fperm_SI_Woolf2021!$F$9:$F$93*EXP(-Fperm_SI_Woolf2021!$I$9:$I$93*$C138*IF(AG$58=Fperm_SI_Woolf2021!$E$9:$E$93,1,EXP(LN((1.1*(Fperm_SI_Woolf2021!$E$9:$E$93-AG$58)-63.1579*EXP(-0.19*Fperm_SI_Woolf2021!$E$9:$E$93)+63.1579*EXP(-0.19*AG$58))/(Fperm_SI_Woolf2021!$E$9:$E$93-AG$58))*(AG$58-Fperm_SI_Woolf2021!$E$9:$E$93)/10))) + Fperm_SI_Woolf2021!$G$9:$G$93*EXP(-Fperm_SI_Woolf2021!$J$9:$J$93*$C138*IF(AG$58=Fperm_SI_Woolf2021!$E$9:$E$93,1,EXP(LN((1.1*(Fperm_SI_Woolf2021!$E$9:$E$93-AG$58)-63.1579*EXP(-0.19*Fperm_SI_Woolf2021!$E$9:$E$93)+63.1579*EXP(-0.19*AG$58))/(Fperm_SI_Woolf2021!$E$9:$E$93-AG$58))*(AG$58-Fperm_SI_Woolf2021!$E$9:$E$93)/10))) + Fperm_SI_Woolf2021!$H$9:$H$93*EXP(-Fperm_SI_Woolf2021!$K$9:$K$93*$C138*IF(AG$58=Fperm_SI_Woolf2021!$E$9:$E$93,1,EXP(LN((1.1*(Fperm_SI_Woolf2021!$E$9:$E$93-AG$58)-63.1579*EXP(-0.19*Fperm_SI_Woolf2021!$E$9:$E$93)+63.1579*EXP(-0.19*AG$58))/(Fperm_SI_Woolf2021!$E$9:$E$93-AG$58))*(AG$58-Fperm_SI_Woolf2021!$E$9:$E$93)/10))),Fperm_SI_Woolf2021!$D$9:$D$93))</f>
        <v>0.20044107762544877</v>
      </c>
      <c r="AH138" s="51" cm="1">
        <f t="array" ref="AH138">MIN(1,SLOPE(Fperm_SI_Woolf2021!$F$9:$F$93*EXP(-Fperm_SI_Woolf2021!$I$9:$I$93*$C138*IF(AH$58=Fperm_SI_Woolf2021!$E$9:$E$93,1,EXP(LN((1.1*(Fperm_SI_Woolf2021!$E$9:$E$93-AH$58)-63.1579*EXP(-0.19*Fperm_SI_Woolf2021!$E$9:$E$93)+63.1579*EXP(-0.19*AH$58))/(Fperm_SI_Woolf2021!$E$9:$E$93-AH$58))*(AH$58-Fperm_SI_Woolf2021!$E$9:$E$93)/10))) + Fperm_SI_Woolf2021!$G$9:$G$93*EXP(-Fperm_SI_Woolf2021!$J$9:$J$93*$C138*IF(AH$58=Fperm_SI_Woolf2021!$E$9:$E$93,1,EXP(LN((1.1*(Fperm_SI_Woolf2021!$E$9:$E$93-AH$58)-63.1579*EXP(-0.19*Fperm_SI_Woolf2021!$E$9:$E$93)+63.1579*EXP(-0.19*AH$58))/(Fperm_SI_Woolf2021!$E$9:$E$93-AH$58))*(AH$58-Fperm_SI_Woolf2021!$E$9:$E$93)/10))) + Fperm_SI_Woolf2021!$H$9:$H$93*EXP(-Fperm_SI_Woolf2021!$K$9:$K$93*$C138*IF(AH$58=Fperm_SI_Woolf2021!$E$9:$E$93,1,EXP(LN((1.1*(Fperm_SI_Woolf2021!$E$9:$E$93-AH$58)-63.1579*EXP(-0.19*Fperm_SI_Woolf2021!$E$9:$E$93)+63.1579*EXP(-0.19*AH$58))/(Fperm_SI_Woolf2021!$E$9:$E$93-AH$58))*(AH$58-Fperm_SI_Woolf2021!$E$9:$E$93)/10))),Fperm_SI_Woolf2021!$D$9:$D$93)*AH$57+INTERCEPT(Fperm_SI_Woolf2021!$F$9:$F$93*EXP(-Fperm_SI_Woolf2021!$I$9:$I$93*$C138*IF(AH$58=Fperm_SI_Woolf2021!$E$9:$E$93,1,EXP(LN((1.1*(Fperm_SI_Woolf2021!$E$9:$E$93-AH$58)-63.1579*EXP(-0.19*Fperm_SI_Woolf2021!$E$9:$E$93)+63.1579*EXP(-0.19*AH$58))/(Fperm_SI_Woolf2021!$E$9:$E$93-AH$58))*(AH$58-Fperm_SI_Woolf2021!$E$9:$E$93)/10))) + Fperm_SI_Woolf2021!$G$9:$G$93*EXP(-Fperm_SI_Woolf2021!$J$9:$J$93*$C138*IF(AH$58=Fperm_SI_Woolf2021!$E$9:$E$93,1,EXP(LN((1.1*(Fperm_SI_Woolf2021!$E$9:$E$93-AH$58)-63.1579*EXP(-0.19*Fperm_SI_Woolf2021!$E$9:$E$93)+63.1579*EXP(-0.19*AH$58))/(Fperm_SI_Woolf2021!$E$9:$E$93-AH$58))*(AH$58-Fperm_SI_Woolf2021!$E$9:$E$93)/10))) + Fperm_SI_Woolf2021!$H$9:$H$93*EXP(-Fperm_SI_Woolf2021!$K$9:$K$93*$C138*IF(AH$58=Fperm_SI_Woolf2021!$E$9:$E$93,1,EXP(LN((1.1*(Fperm_SI_Woolf2021!$E$9:$E$93-AH$58)-63.1579*EXP(-0.19*Fperm_SI_Woolf2021!$E$9:$E$93)+63.1579*EXP(-0.19*AH$58))/(Fperm_SI_Woolf2021!$E$9:$E$93-AH$58))*(AH$58-Fperm_SI_Woolf2021!$E$9:$E$93)/10))),Fperm_SI_Woolf2021!$D$9:$D$93))</f>
        <v>0.37489405084163618</v>
      </c>
      <c r="AI138" s="51" cm="1">
        <f t="array" ref="AI138">MIN(1,SLOPE(Fperm_SI_Woolf2021!$F$9:$F$93*EXP(-Fperm_SI_Woolf2021!$I$9:$I$93*$C138*IF(AI$58=Fperm_SI_Woolf2021!$E$9:$E$93,1,EXP(LN((1.1*(Fperm_SI_Woolf2021!$E$9:$E$93-AI$58)-63.1579*EXP(-0.19*Fperm_SI_Woolf2021!$E$9:$E$93)+63.1579*EXP(-0.19*AI$58))/(Fperm_SI_Woolf2021!$E$9:$E$93-AI$58))*(AI$58-Fperm_SI_Woolf2021!$E$9:$E$93)/10))) + Fperm_SI_Woolf2021!$G$9:$G$93*EXP(-Fperm_SI_Woolf2021!$J$9:$J$93*$C138*IF(AI$58=Fperm_SI_Woolf2021!$E$9:$E$93,1,EXP(LN((1.1*(Fperm_SI_Woolf2021!$E$9:$E$93-AI$58)-63.1579*EXP(-0.19*Fperm_SI_Woolf2021!$E$9:$E$93)+63.1579*EXP(-0.19*AI$58))/(Fperm_SI_Woolf2021!$E$9:$E$93-AI$58))*(AI$58-Fperm_SI_Woolf2021!$E$9:$E$93)/10))) + Fperm_SI_Woolf2021!$H$9:$H$93*EXP(-Fperm_SI_Woolf2021!$K$9:$K$93*$C138*IF(AI$58=Fperm_SI_Woolf2021!$E$9:$E$93,1,EXP(LN((1.1*(Fperm_SI_Woolf2021!$E$9:$E$93-AI$58)-63.1579*EXP(-0.19*Fperm_SI_Woolf2021!$E$9:$E$93)+63.1579*EXP(-0.19*AI$58))/(Fperm_SI_Woolf2021!$E$9:$E$93-AI$58))*(AI$58-Fperm_SI_Woolf2021!$E$9:$E$93)/10))),Fperm_SI_Woolf2021!$D$9:$D$93)*AI$57+INTERCEPT(Fperm_SI_Woolf2021!$F$9:$F$93*EXP(-Fperm_SI_Woolf2021!$I$9:$I$93*$C138*IF(AI$58=Fperm_SI_Woolf2021!$E$9:$E$93,1,EXP(LN((1.1*(Fperm_SI_Woolf2021!$E$9:$E$93-AI$58)-63.1579*EXP(-0.19*Fperm_SI_Woolf2021!$E$9:$E$93)+63.1579*EXP(-0.19*AI$58))/(Fperm_SI_Woolf2021!$E$9:$E$93-AI$58))*(AI$58-Fperm_SI_Woolf2021!$E$9:$E$93)/10))) + Fperm_SI_Woolf2021!$G$9:$G$93*EXP(-Fperm_SI_Woolf2021!$J$9:$J$93*$C138*IF(AI$58=Fperm_SI_Woolf2021!$E$9:$E$93,1,EXP(LN((1.1*(Fperm_SI_Woolf2021!$E$9:$E$93-AI$58)-63.1579*EXP(-0.19*Fperm_SI_Woolf2021!$E$9:$E$93)+63.1579*EXP(-0.19*AI$58))/(Fperm_SI_Woolf2021!$E$9:$E$93-AI$58))*(AI$58-Fperm_SI_Woolf2021!$E$9:$E$93)/10))) + Fperm_SI_Woolf2021!$H$9:$H$93*EXP(-Fperm_SI_Woolf2021!$K$9:$K$93*$C138*IF(AI$58=Fperm_SI_Woolf2021!$E$9:$E$93,1,EXP(LN((1.1*(Fperm_SI_Woolf2021!$E$9:$E$93-AI$58)-63.1579*EXP(-0.19*Fperm_SI_Woolf2021!$E$9:$E$93)+63.1579*EXP(-0.19*AI$58))/(Fperm_SI_Woolf2021!$E$9:$E$93-AI$58))*(AI$58-Fperm_SI_Woolf2021!$E$9:$E$93)/10))),Fperm_SI_Woolf2021!$D$9:$D$93))</f>
        <v>0.35718853857829203</v>
      </c>
      <c r="AJ138" s="51" cm="1">
        <f t="array" ref="AJ138">MIN(1,SLOPE(Fperm_SI_Woolf2021!$F$9:$F$93*EXP(-Fperm_SI_Woolf2021!$I$9:$I$93*$C138*IF(AJ$58=Fperm_SI_Woolf2021!$E$9:$E$93,1,EXP(LN((1.1*(Fperm_SI_Woolf2021!$E$9:$E$93-AJ$58)-63.1579*EXP(-0.19*Fperm_SI_Woolf2021!$E$9:$E$93)+63.1579*EXP(-0.19*AJ$58))/(Fperm_SI_Woolf2021!$E$9:$E$93-AJ$58))*(AJ$58-Fperm_SI_Woolf2021!$E$9:$E$93)/10))) + Fperm_SI_Woolf2021!$G$9:$G$93*EXP(-Fperm_SI_Woolf2021!$J$9:$J$93*$C138*IF(AJ$58=Fperm_SI_Woolf2021!$E$9:$E$93,1,EXP(LN((1.1*(Fperm_SI_Woolf2021!$E$9:$E$93-AJ$58)-63.1579*EXP(-0.19*Fperm_SI_Woolf2021!$E$9:$E$93)+63.1579*EXP(-0.19*AJ$58))/(Fperm_SI_Woolf2021!$E$9:$E$93-AJ$58))*(AJ$58-Fperm_SI_Woolf2021!$E$9:$E$93)/10))) + Fperm_SI_Woolf2021!$H$9:$H$93*EXP(-Fperm_SI_Woolf2021!$K$9:$K$93*$C138*IF(AJ$58=Fperm_SI_Woolf2021!$E$9:$E$93,1,EXP(LN((1.1*(Fperm_SI_Woolf2021!$E$9:$E$93-AJ$58)-63.1579*EXP(-0.19*Fperm_SI_Woolf2021!$E$9:$E$93)+63.1579*EXP(-0.19*AJ$58))/(Fperm_SI_Woolf2021!$E$9:$E$93-AJ$58))*(AJ$58-Fperm_SI_Woolf2021!$E$9:$E$93)/10))),Fperm_SI_Woolf2021!$D$9:$D$93)*AJ$57+INTERCEPT(Fperm_SI_Woolf2021!$F$9:$F$93*EXP(-Fperm_SI_Woolf2021!$I$9:$I$93*$C138*IF(AJ$58=Fperm_SI_Woolf2021!$E$9:$E$93,1,EXP(LN((1.1*(Fperm_SI_Woolf2021!$E$9:$E$93-AJ$58)-63.1579*EXP(-0.19*Fperm_SI_Woolf2021!$E$9:$E$93)+63.1579*EXP(-0.19*AJ$58))/(Fperm_SI_Woolf2021!$E$9:$E$93-AJ$58))*(AJ$58-Fperm_SI_Woolf2021!$E$9:$E$93)/10))) + Fperm_SI_Woolf2021!$G$9:$G$93*EXP(-Fperm_SI_Woolf2021!$J$9:$J$93*$C138*IF(AJ$58=Fperm_SI_Woolf2021!$E$9:$E$93,1,EXP(LN((1.1*(Fperm_SI_Woolf2021!$E$9:$E$93-AJ$58)-63.1579*EXP(-0.19*Fperm_SI_Woolf2021!$E$9:$E$93)+63.1579*EXP(-0.19*AJ$58))/(Fperm_SI_Woolf2021!$E$9:$E$93-AJ$58))*(AJ$58-Fperm_SI_Woolf2021!$E$9:$E$93)/10))) + Fperm_SI_Woolf2021!$H$9:$H$93*EXP(-Fperm_SI_Woolf2021!$K$9:$K$93*$C138*IF(AJ$58=Fperm_SI_Woolf2021!$E$9:$E$93,1,EXP(LN((1.1*(Fperm_SI_Woolf2021!$E$9:$E$93-AJ$58)-63.1579*EXP(-0.19*Fperm_SI_Woolf2021!$E$9:$E$93)+63.1579*EXP(-0.19*AJ$58))/(Fperm_SI_Woolf2021!$E$9:$E$93-AJ$58))*(AJ$58-Fperm_SI_Woolf2021!$E$9:$E$93)/10))),Fperm_SI_Woolf2021!$D$9:$D$93))</f>
        <v>0.33948302631494787</v>
      </c>
      <c r="AK138" s="51" cm="1">
        <f t="array" ref="AK138">MIN(1,SLOPE(Fperm_SI_Woolf2021!$F$9:$F$93*EXP(-Fperm_SI_Woolf2021!$I$9:$I$93*$C138*IF(AK$58=Fperm_SI_Woolf2021!$E$9:$E$93,1,EXP(LN((1.1*(Fperm_SI_Woolf2021!$E$9:$E$93-AK$58)-63.1579*EXP(-0.19*Fperm_SI_Woolf2021!$E$9:$E$93)+63.1579*EXP(-0.19*AK$58))/(Fperm_SI_Woolf2021!$E$9:$E$93-AK$58))*(AK$58-Fperm_SI_Woolf2021!$E$9:$E$93)/10))) + Fperm_SI_Woolf2021!$G$9:$G$93*EXP(-Fperm_SI_Woolf2021!$J$9:$J$93*$C138*IF(AK$58=Fperm_SI_Woolf2021!$E$9:$E$93,1,EXP(LN((1.1*(Fperm_SI_Woolf2021!$E$9:$E$93-AK$58)-63.1579*EXP(-0.19*Fperm_SI_Woolf2021!$E$9:$E$93)+63.1579*EXP(-0.19*AK$58))/(Fperm_SI_Woolf2021!$E$9:$E$93-AK$58))*(AK$58-Fperm_SI_Woolf2021!$E$9:$E$93)/10))) + Fperm_SI_Woolf2021!$H$9:$H$93*EXP(-Fperm_SI_Woolf2021!$K$9:$K$93*$C138*IF(AK$58=Fperm_SI_Woolf2021!$E$9:$E$93,1,EXP(LN((1.1*(Fperm_SI_Woolf2021!$E$9:$E$93-AK$58)-63.1579*EXP(-0.19*Fperm_SI_Woolf2021!$E$9:$E$93)+63.1579*EXP(-0.19*AK$58))/(Fperm_SI_Woolf2021!$E$9:$E$93-AK$58))*(AK$58-Fperm_SI_Woolf2021!$E$9:$E$93)/10))),Fperm_SI_Woolf2021!$D$9:$D$93)*AK$57+INTERCEPT(Fperm_SI_Woolf2021!$F$9:$F$93*EXP(-Fperm_SI_Woolf2021!$I$9:$I$93*$C138*IF(AK$58=Fperm_SI_Woolf2021!$E$9:$E$93,1,EXP(LN((1.1*(Fperm_SI_Woolf2021!$E$9:$E$93-AK$58)-63.1579*EXP(-0.19*Fperm_SI_Woolf2021!$E$9:$E$93)+63.1579*EXP(-0.19*AK$58))/(Fperm_SI_Woolf2021!$E$9:$E$93-AK$58))*(AK$58-Fperm_SI_Woolf2021!$E$9:$E$93)/10))) + Fperm_SI_Woolf2021!$G$9:$G$93*EXP(-Fperm_SI_Woolf2021!$J$9:$J$93*$C138*IF(AK$58=Fperm_SI_Woolf2021!$E$9:$E$93,1,EXP(LN((1.1*(Fperm_SI_Woolf2021!$E$9:$E$93-AK$58)-63.1579*EXP(-0.19*Fperm_SI_Woolf2021!$E$9:$E$93)+63.1579*EXP(-0.19*AK$58))/(Fperm_SI_Woolf2021!$E$9:$E$93-AK$58))*(AK$58-Fperm_SI_Woolf2021!$E$9:$E$93)/10))) + Fperm_SI_Woolf2021!$H$9:$H$93*EXP(-Fperm_SI_Woolf2021!$K$9:$K$93*$C138*IF(AK$58=Fperm_SI_Woolf2021!$E$9:$E$93,1,EXP(LN((1.1*(Fperm_SI_Woolf2021!$E$9:$E$93-AK$58)-63.1579*EXP(-0.19*Fperm_SI_Woolf2021!$E$9:$E$93)+63.1579*EXP(-0.19*AK$58))/(Fperm_SI_Woolf2021!$E$9:$E$93-AK$58))*(AK$58-Fperm_SI_Woolf2021!$E$9:$E$93)/10))),Fperm_SI_Woolf2021!$D$9:$D$93))</f>
        <v>0.32177751405160371</v>
      </c>
      <c r="AL138" s="51" cm="1">
        <f t="array" ref="AL138">MIN(1,SLOPE(Fperm_SI_Woolf2021!$F$9:$F$93*EXP(-Fperm_SI_Woolf2021!$I$9:$I$93*$C138*IF(AL$58=Fperm_SI_Woolf2021!$E$9:$E$93,1,EXP(LN((1.1*(Fperm_SI_Woolf2021!$E$9:$E$93-AL$58)-63.1579*EXP(-0.19*Fperm_SI_Woolf2021!$E$9:$E$93)+63.1579*EXP(-0.19*AL$58))/(Fperm_SI_Woolf2021!$E$9:$E$93-AL$58))*(AL$58-Fperm_SI_Woolf2021!$E$9:$E$93)/10))) + Fperm_SI_Woolf2021!$G$9:$G$93*EXP(-Fperm_SI_Woolf2021!$J$9:$J$93*$C138*IF(AL$58=Fperm_SI_Woolf2021!$E$9:$E$93,1,EXP(LN((1.1*(Fperm_SI_Woolf2021!$E$9:$E$93-AL$58)-63.1579*EXP(-0.19*Fperm_SI_Woolf2021!$E$9:$E$93)+63.1579*EXP(-0.19*AL$58))/(Fperm_SI_Woolf2021!$E$9:$E$93-AL$58))*(AL$58-Fperm_SI_Woolf2021!$E$9:$E$93)/10))) + Fperm_SI_Woolf2021!$H$9:$H$93*EXP(-Fperm_SI_Woolf2021!$K$9:$K$93*$C138*IF(AL$58=Fperm_SI_Woolf2021!$E$9:$E$93,1,EXP(LN((1.1*(Fperm_SI_Woolf2021!$E$9:$E$93-AL$58)-63.1579*EXP(-0.19*Fperm_SI_Woolf2021!$E$9:$E$93)+63.1579*EXP(-0.19*AL$58))/(Fperm_SI_Woolf2021!$E$9:$E$93-AL$58))*(AL$58-Fperm_SI_Woolf2021!$E$9:$E$93)/10))),Fperm_SI_Woolf2021!$D$9:$D$93)*AL$57+INTERCEPT(Fperm_SI_Woolf2021!$F$9:$F$93*EXP(-Fperm_SI_Woolf2021!$I$9:$I$93*$C138*IF(AL$58=Fperm_SI_Woolf2021!$E$9:$E$93,1,EXP(LN((1.1*(Fperm_SI_Woolf2021!$E$9:$E$93-AL$58)-63.1579*EXP(-0.19*Fperm_SI_Woolf2021!$E$9:$E$93)+63.1579*EXP(-0.19*AL$58))/(Fperm_SI_Woolf2021!$E$9:$E$93-AL$58))*(AL$58-Fperm_SI_Woolf2021!$E$9:$E$93)/10))) + Fperm_SI_Woolf2021!$G$9:$G$93*EXP(-Fperm_SI_Woolf2021!$J$9:$J$93*$C138*IF(AL$58=Fperm_SI_Woolf2021!$E$9:$E$93,1,EXP(LN((1.1*(Fperm_SI_Woolf2021!$E$9:$E$93-AL$58)-63.1579*EXP(-0.19*Fperm_SI_Woolf2021!$E$9:$E$93)+63.1579*EXP(-0.19*AL$58))/(Fperm_SI_Woolf2021!$E$9:$E$93-AL$58))*(AL$58-Fperm_SI_Woolf2021!$E$9:$E$93)/10))) + Fperm_SI_Woolf2021!$H$9:$H$93*EXP(-Fperm_SI_Woolf2021!$K$9:$K$93*$C138*IF(AL$58=Fperm_SI_Woolf2021!$E$9:$E$93,1,EXP(LN((1.1*(Fperm_SI_Woolf2021!$E$9:$E$93-AL$58)-63.1579*EXP(-0.19*Fperm_SI_Woolf2021!$E$9:$E$93)+63.1579*EXP(-0.19*AL$58))/(Fperm_SI_Woolf2021!$E$9:$E$93-AL$58))*(AL$58-Fperm_SI_Woolf2021!$E$9:$E$93)/10))),Fperm_SI_Woolf2021!$D$9:$D$93))</f>
        <v>0.3040720017882596</v>
      </c>
      <c r="AM138" s="51" cm="1">
        <f t="array" ref="AM138">MIN(1,SLOPE(Fperm_SI_Woolf2021!$F$9:$F$93*EXP(-Fperm_SI_Woolf2021!$I$9:$I$93*$C138*IF(AM$58=Fperm_SI_Woolf2021!$E$9:$E$93,1,EXP(LN((1.1*(Fperm_SI_Woolf2021!$E$9:$E$93-AM$58)-63.1579*EXP(-0.19*Fperm_SI_Woolf2021!$E$9:$E$93)+63.1579*EXP(-0.19*AM$58))/(Fperm_SI_Woolf2021!$E$9:$E$93-AM$58))*(AM$58-Fperm_SI_Woolf2021!$E$9:$E$93)/10))) + Fperm_SI_Woolf2021!$G$9:$G$93*EXP(-Fperm_SI_Woolf2021!$J$9:$J$93*$C138*IF(AM$58=Fperm_SI_Woolf2021!$E$9:$E$93,1,EXP(LN((1.1*(Fperm_SI_Woolf2021!$E$9:$E$93-AM$58)-63.1579*EXP(-0.19*Fperm_SI_Woolf2021!$E$9:$E$93)+63.1579*EXP(-0.19*AM$58))/(Fperm_SI_Woolf2021!$E$9:$E$93-AM$58))*(AM$58-Fperm_SI_Woolf2021!$E$9:$E$93)/10))) + Fperm_SI_Woolf2021!$H$9:$H$93*EXP(-Fperm_SI_Woolf2021!$K$9:$K$93*$C138*IF(AM$58=Fperm_SI_Woolf2021!$E$9:$E$93,1,EXP(LN((1.1*(Fperm_SI_Woolf2021!$E$9:$E$93-AM$58)-63.1579*EXP(-0.19*Fperm_SI_Woolf2021!$E$9:$E$93)+63.1579*EXP(-0.19*AM$58))/(Fperm_SI_Woolf2021!$E$9:$E$93-AM$58))*(AM$58-Fperm_SI_Woolf2021!$E$9:$E$93)/10))),Fperm_SI_Woolf2021!$D$9:$D$93)*AM$57+INTERCEPT(Fperm_SI_Woolf2021!$F$9:$F$93*EXP(-Fperm_SI_Woolf2021!$I$9:$I$93*$C138*IF(AM$58=Fperm_SI_Woolf2021!$E$9:$E$93,1,EXP(LN((1.1*(Fperm_SI_Woolf2021!$E$9:$E$93-AM$58)-63.1579*EXP(-0.19*Fperm_SI_Woolf2021!$E$9:$E$93)+63.1579*EXP(-0.19*AM$58))/(Fperm_SI_Woolf2021!$E$9:$E$93-AM$58))*(AM$58-Fperm_SI_Woolf2021!$E$9:$E$93)/10))) + Fperm_SI_Woolf2021!$G$9:$G$93*EXP(-Fperm_SI_Woolf2021!$J$9:$J$93*$C138*IF(AM$58=Fperm_SI_Woolf2021!$E$9:$E$93,1,EXP(LN((1.1*(Fperm_SI_Woolf2021!$E$9:$E$93-AM$58)-63.1579*EXP(-0.19*Fperm_SI_Woolf2021!$E$9:$E$93)+63.1579*EXP(-0.19*AM$58))/(Fperm_SI_Woolf2021!$E$9:$E$93-AM$58))*(AM$58-Fperm_SI_Woolf2021!$E$9:$E$93)/10))) + Fperm_SI_Woolf2021!$H$9:$H$93*EXP(-Fperm_SI_Woolf2021!$K$9:$K$93*$C138*IF(AM$58=Fperm_SI_Woolf2021!$E$9:$E$93,1,EXP(LN((1.1*(Fperm_SI_Woolf2021!$E$9:$E$93-AM$58)-63.1579*EXP(-0.19*Fperm_SI_Woolf2021!$E$9:$E$93)+63.1579*EXP(-0.19*AM$58))/(Fperm_SI_Woolf2021!$E$9:$E$93-AM$58))*(AM$58-Fperm_SI_Woolf2021!$E$9:$E$93)/10))),Fperm_SI_Woolf2021!$D$9:$D$93))</f>
        <v>0.28636648952491545</v>
      </c>
      <c r="AN138" s="51" cm="1">
        <f t="array" ref="AN138">MIN(1,SLOPE(Fperm_SI_Woolf2021!$F$9:$F$93*EXP(-Fperm_SI_Woolf2021!$I$9:$I$93*$C138*IF(AN$58=Fperm_SI_Woolf2021!$E$9:$E$93,1,EXP(LN((1.1*(Fperm_SI_Woolf2021!$E$9:$E$93-AN$58)-63.1579*EXP(-0.19*Fperm_SI_Woolf2021!$E$9:$E$93)+63.1579*EXP(-0.19*AN$58))/(Fperm_SI_Woolf2021!$E$9:$E$93-AN$58))*(AN$58-Fperm_SI_Woolf2021!$E$9:$E$93)/10))) + Fperm_SI_Woolf2021!$G$9:$G$93*EXP(-Fperm_SI_Woolf2021!$J$9:$J$93*$C138*IF(AN$58=Fperm_SI_Woolf2021!$E$9:$E$93,1,EXP(LN((1.1*(Fperm_SI_Woolf2021!$E$9:$E$93-AN$58)-63.1579*EXP(-0.19*Fperm_SI_Woolf2021!$E$9:$E$93)+63.1579*EXP(-0.19*AN$58))/(Fperm_SI_Woolf2021!$E$9:$E$93-AN$58))*(AN$58-Fperm_SI_Woolf2021!$E$9:$E$93)/10))) + Fperm_SI_Woolf2021!$H$9:$H$93*EXP(-Fperm_SI_Woolf2021!$K$9:$K$93*$C138*IF(AN$58=Fperm_SI_Woolf2021!$E$9:$E$93,1,EXP(LN((1.1*(Fperm_SI_Woolf2021!$E$9:$E$93-AN$58)-63.1579*EXP(-0.19*Fperm_SI_Woolf2021!$E$9:$E$93)+63.1579*EXP(-0.19*AN$58))/(Fperm_SI_Woolf2021!$E$9:$E$93-AN$58))*(AN$58-Fperm_SI_Woolf2021!$E$9:$E$93)/10))),Fperm_SI_Woolf2021!$D$9:$D$93)*AN$57+INTERCEPT(Fperm_SI_Woolf2021!$F$9:$F$93*EXP(-Fperm_SI_Woolf2021!$I$9:$I$93*$C138*IF(AN$58=Fperm_SI_Woolf2021!$E$9:$E$93,1,EXP(LN((1.1*(Fperm_SI_Woolf2021!$E$9:$E$93-AN$58)-63.1579*EXP(-0.19*Fperm_SI_Woolf2021!$E$9:$E$93)+63.1579*EXP(-0.19*AN$58))/(Fperm_SI_Woolf2021!$E$9:$E$93-AN$58))*(AN$58-Fperm_SI_Woolf2021!$E$9:$E$93)/10))) + Fperm_SI_Woolf2021!$G$9:$G$93*EXP(-Fperm_SI_Woolf2021!$J$9:$J$93*$C138*IF(AN$58=Fperm_SI_Woolf2021!$E$9:$E$93,1,EXP(LN((1.1*(Fperm_SI_Woolf2021!$E$9:$E$93-AN$58)-63.1579*EXP(-0.19*Fperm_SI_Woolf2021!$E$9:$E$93)+63.1579*EXP(-0.19*AN$58))/(Fperm_SI_Woolf2021!$E$9:$E$93-AN$58))*(AN$58-Fperm_SI_Woolf2021!$E$9:$E$93)/10))) + Fperm_SI_Woolf2021!$H$9:$H$93*EXP(-Fperm_SI_Woolf2021!$K$9:$K$93*$C138*IF(AN$58=Fperm_SI_Woolf2021!$E$9:$E$93,1,EXP(LN((1.1*(Fperm_SI_Woolf2021!$E$9:$E$93-AN$58)-63.1579*EXP(-0.19*Fperm_SI_Woolf2021!$E$9:$E$93)+63.1579*EXP(-0.19*AN$58))/(Fperm_SI_Woolf2021!$E$9:$E$93-AN$58))*(AN$58-Fperm_SI_Woolf2021!$E$9:$E$93)/10))),Fperm_SI_Woolf2021!$D$9:$D$93))</f>
        <v>0.26866097726157129</v>
      </c>
      <c r="AO138" s="51" cm="1">
        <f t="array" ref="AO138">MIN(1,SLOPE(Fperm_SI_Woolf2021!$F$9:$F$93*EXP(-Fperm_SI_Woolf2021!$I$9:$I$93*$C138*IF(AO$58=Fperm_SI_Woolf2021!$E$9:$E$93,1,EXP(LN((1.1*(Fperm_SI_Woolf2021!$E$9:$E$93-AO$58)-63.1579*EXP(-0.19*Fperm_SI_Woolf2021!$E$9:$E$93)+63.1579*EXP(-0.19*AO$58))/(Fperm_SI_Woolf2021!$E$9:$E$93-AO$58))*(AO$58-Fperm_SI_Woolf2021!$E$9:$E$93)/10))) + Fperm_SI_Woolf2021!$G$9:$G$93*EXP(-Fperm_SI_Woolf2021!$J$9:$J$93*$C138*IF(AO$58=Fperm_SI_Woolf2021!$E$9:$E$93,1,EXP(LN((1.1*(Fperm_SI_Woolf2021!$E$9:$E$93-AO$58)-63.1579*EXP(-0.19*Fperm_SI_Woolf2021!$E$9:$E$93)+63.1579*EXP(-0.19*AO$58))/(Fperm_SI_Woolf2021!$E$9:$E$93-AO$58))*(AO$58-Fperm_SI_Woolf2021!$E$9:$E$93)/10))) + Fperm_SI_Woolf2021!$H$9:$H$93*EXP(-Fperm_SI_Woolf2021!$K$9:$K$93*$C138*IF(AO$58=Fperm_SI_Woolf2021!$E$9:$E$93,1,EXP(LN((1.1*(Fperm_SI_Woolf2021!$E$9:$E$93-AO$58)-63.1579*EXP(-0.19*Fperm_SI_Woolf2021!$E$9:$E$93)+63.1579*EXP(-0.19*AO$58))/(Fperm_SI_Woolf2021!$E$9:$E$93-AO$58))*(AO$58-Fperm_SI_Woolf2021!$E$9:$E$93)/10))),Fperm_SI_Woolf2021!$D$9:$D$93)*AO$57+INTERCEPT(Fperm_SI_Woolf2021!$F$9:$F$93*EXP(-Fperm_SI_Woolf2021!$I$9:$I$93*$C138*IF(AO$58=Fperm_SI_Woolf2021!$E$9:$E$93,1,EXP(LN((1.1*(Fperm_SI_Woolf2021!$E$9:$E$93-AO$58)-63.1579*EXP(-0.19*Fperm_SI_Woolf2021!$E$9:$E$93)+63.1579*EXP(-0.19*AO$58))/(Fperm_SI_Woolf2021!$E$9:$E$93-AO$58))*(AO$58-Fperm_SI_Woolf2021!$E$9:$E$93)/10))) + Fperm_SI_Woolf2021!$G$9:$G$93*EXP(-Fperm_SI_Woolf2021!$J$9:$J$93*$C138*IF(AO$58=Fperm_SI_Woolf2021!$E$9:$E$93,1,EXP(LN((1.1*(Fperm_SI_Woolf2021!$E$9:$E$93-AO$58)-63.1579*EXP(-0.19*Fperm_SI_Woolf2021!$E$9:$E$93)+63.1579*EXP(-0.19*AO$58))/(Fperm_SI_Woolf2021!$E$9:$E$93-AO$58))*(AO$58-Fperm_SI_Woolf2021!$E$9:$E$93)/10))) + Fperm_SI_Woolf2021!$H$9:$H$93*EXP(-Fperm_SI_Woolf2021!$K$9:$K$93*$C138*IF(AO$58=Fperm_SI_Woolf2021!$E$9:$E$93,1,EXP(LN((1.1*(Fperm_SI_Woolf2021!$E$9:$E$93-AO$58)-63.1579*EXP(-0.19*Fperm_SI_Woolf2021!$E$9:$E$93)+63.1579*EXP(-0.19*AO$58))/(Fperm_SI_Woolf2021!$E$9:$E$93-AO$58))*(AO$58-Fperm_SI_Woolf2021!$E$9:$E$93)/10))),Fperm_SI_Woolf2021!$D$9:$D$93))</f>
        <v>0.25095546499822718</v>
      </c>
      <c r="AP138" s="51" cm="1">
        <f t="array" ref="AP138">MIN(1,SLOPE(Fperm_SI_Woolf2021!$F$9:$F$93*EXP(-Fperm_SI_Woolf2021!$I$9:$I$93*$C138*IF(AP$58=Fperm_SI_Woolf2021!$E$9:$E$93,1,EXP(LN((1.1*(Fperm_SI_Woolf2021!$E$9:$E$93-AP$58)-63.1579*EXP(-0.19*Fperm_SI_Woolf2021!$E$9:$E$93)+63.1579*EXP(-0.19*AP$58))/(Fperm_SI_Woolf2021!$E$9:$E$93-AP$58))*(AP$58-Fperm_SI_Woolf2021!$E$9:$E$93)/10))) + Fperm_SI_Woolf2021!$G$9:$G$93*EXP(-Fperm_SI_Woolf2021!$J$9:$J$93*$C138*IF(AP$58=Fperm_SI_Woolf2021!$E$9:$E$93,1,EXP(LN((1.1*(Fperm_SI_Woolf2021!$E$9:$E$93-AP$58)-63.1579*EXP(-0.19*Fperm_SI_Woolf2021!$E$9:$E$93)+63.1579*EXP(-0.19*AP$58))/(Fperm_SI_Woolf2021!$E$9:$E$93-AP$58))*(AP$58-Fperm_SI_Woolf2021!$E$9:$E$93)/10))) + Fperm_SI_Woolf2021!$H$9:$H$93*EXP(-Fperm_SI_Woolf2021!$K$9:$K$93*$C138*IF(AP$58=Fperm_SI_Woolf2021!$E$9:$E$93,1,EXP(LN((1.1*(Fperm_SI_Woolf2021!$E$9:$E$93-AP$58)-63.1579*EXP(-0.19*Fperm_SI_Woolf2021!$E$9:$E$93)+63.1579*EXP(-0.19*AP$58))/(Fperm_SI_Woolf2021!$E$9:$E$93-AP$58))*(AP$58-Fperm_SI_Woolf2021!$E$9:$E$93)/10))),Fperm_SI_Woolf2021!$D$9:$D$93)*AP$57+INTERCEPT(Fperm_SI_Woolf2021!$F$9:$F$93*EXP(-Fperm_SI_Woolf2021!$I$9:$I$93*$C138*IF(AP$58=Fperm_SI_Woolf2021!$E$9:$E$93,1,EXP(LN((1.1*(Fperm_SI_Woolf2021!$E$9:$E$93-AP$58)-63.1579*EXP(-0.19*Fperm_SI_Woolf2021!$E$9:$E$93)+63.1579*EXP(-0.19*AP$58))/(Fperm_SI_Woolf2021!$E$9:$E$93-AP$58))*(AP$58-Fperm_SI_Woolf2021!$E$9:$E$93)/10))) + Fperm_SI_Woolf2021!$G$9:$G$93*EXP(-Fperm_SI_Woolf2021!$J$9:$J$93*$C138*IF(AP$58=Fperm_SI_Woolf2021!$E$9:$E$93,1,EXP(LN((1.1*(Fperm_SI_Woolf2021!$E$9:$E$93-AP$58)-63.1579*EXP(-0.19*Fperm_SI_Woolf2021!$E$9:$E$93)+63.1579*EXP(-0.19*AP$58))/(Fperm_SI_Woolf2021!$E$9:$E$93-AP$58))*(AP$58-Fperm_SI_Woolf2021!$E$9:$E$93)/10))) + Fperm_SI_Woolf2021!$H$9:$H$93*EXP(-Fperm_SI_Woolf2021!$K$9:$K$93*$C138*IF(AP$58=Fperm_SI_Woolf2021!$E$9:$E$93,1,EXP(LN((1.1*(Fperm_SI_Woolf2021!$E$9:$E$93-AP$58)-63.1579*EXP(-0.19*Fperm_SI_Woolf2021!$E$9:$E$93)+63.1579*EXP(-0.19*AP$58))/(Fperm_SI_Woolf2021!$E$9:$E$93-AP$58))*(AP$58-Fperm_SI_Woolf2021!$E$9:$E$93)/10))),Fperm_SI_Woolf2021!$D$9:$D$93))</f>
        <v>0.233249952734883</v>
      </c>
      <c r="AQ138" s="51" cm="1">
        <f t="array" ref="AQ138">MIN(1,SLOPE(Fperm_SI_Woolf2021!$F$9:$F$93*EXP(-Fperm_SI_Woolf2021!$I$9:$I$93*$C138*IF(AQ$58=Fperm_SI_Woolf2021!$E$9:$E$93,1,EXP(LN((1.1*(Fperm_SI_Woolf2021!$E$9:$E$93-AQ$58)-63.1579*EXP(-0.19*Fperm_SI_Woolf2021!$E$9:$E$93)+63.1579*EXP(-0.19*AQ$58))/(Fperm_SI_Woolf2021!$E$9:$E$93-AQ$58))*(AQ$58-Fperm_SI_Woolf2021!$E$9:$E$93)/10))) + Fperm_SI_Woolf2021!$G$9:$G$93*EXP(-Fperm_SI_Woolf2021!$J$9:$J$93*$C138*IF(AQ$58=Fperm_SI_Woolf2021!$E$9:$E$93,1,EXP(LN((1.1*(Fperm_SI_Woolf2021!$E$9:$E$93-AQ$58)-63.1579*EXP(-0.19*Fperm_SI_Woolf2021!$E$9:$E$93)+63.1579*EXP(-0.19*AQ$58))/(Fperm_SI_Woolf2021!$E$9:$E$93-AQ$58))*(AQ$58-Fperm_SI_Woolf2021!$E$9:$E$93)/10))) + Fperm_SI_Woolf2021!$H$9:$H$93*EXP(-Fperm_SI_Woolf2021!$K$9:$K$93*$C138*IF(AQ$58=Fperm_SI_Woolf2021!$E$9:$E$93,1,EXP(LN((1.1*(Fperm_SI_Woolf2021!$E$9:$E$93-AQ$58)-63.1579*EXP(-0.19*Fperm_SI_Woolf2021!$E$9:$E$93)+63.1579*EXP(-0.19*AQ$58))/(Fperm_SI_Woolf2021!$E$9:$E$93-AQ$58))*(AQ$58-Fperm_SI_Woolf2021!$E$9:$E$93)/10))),Fperm_SI_Woolf2021!$D$9:$D$93)*AQ$57+INTERCEPT(Fperm_SI_Woolf2021!$F$9:$F$93*EXP(-Fperm_SI_Woolf2021!$I$9:$I$93*$C138*IF(AQ$58=Fperm_SI_Woolf2021!$E$9:$E$93,1,EXP(LN((1.1*(Fperm_SI_Woolf2021!$E$9:$E$93-AQ$58)-63.1579*EXP(-0.19*Fperm_SI_Woolf2021!$E$9:$E$93)+63.1579*EXP(-0.19*AQ$58))/(Fperm_SI_Woolf2021!$E$9:$E$93-AQ$58))*(AQ$58-Fperm_SI_Woolf2021!$E$9:$E$93)/10))) + Fperm_SI_Woolf2021!$G$9:$G$93*EXP(-Fperm_SI_Woolf2021!$J$9:$J$93*$C138*IF(AQ$58=Fperm_SI_Woolf2021!$E$9:$E$93,1,EXP(LN((1.1*(Fperm_SI_Woolf2021!$E$9:$E$93-AQ$58)-63.1579*EXP(-0.19*Fperm_SI_Woolf2021!$E$9:$E$93)+63.1579*EXP(-0.19*AQ$58))/(Fperm_SI_Woolf2021!$E$9:$E$93-AQ$58))*(AQ$58-Fperm_SI_Woolf2021!$E$9:$E$93)/10))) + Fperm_SI_Woolf2021!$H$9:$H$93*EXP(-Fperm_SI_Woolf2021!$K$9:$K$93*$C138*IF(AQ$58=Fperm_SI_Woolf2021!$E$9:$E$93,1,EXP(LN((1.1*(Fperm_SI_Woolf2021!$E$9:$E$93-AQ$58)-63.1579*EXP(-0.19*Fperm_SI_Woolf2021!$E$9:$E$93)+63.1579*EXP(-0.19*AQ$58))/(Fperm_SI_Woolf2021!$E$9:$E$93-AQ$58))*(AQ$58-Fperm_SI_Woolf2021!$E$9:$E$93)/10))),Fperm_SI_Woolf2021!$D$9:$D$93))</f>
        <v>0.21554444047153887</v>
      </c>
      <c r="AR138" s="51" cm="1">
        <f t="array" ref="AR138">MIN(1,SLOPE(Fperm_SI_Woolf2021!$F$9:$F$93*EXP(-Fperm_SI_Woolf2021!$I$9:$I$93*$C138*IF(AR$58=Fperm_SI_Woolf2021!$E$9:$E$93,1,EXP(LN((1.1*(Fperm_SI_Woolf2021!$E$9:$E$93-AR$58)-63.1579*EXP(-0.19*Fperm_SI_Woolf2021!$E$9:$E$93)+63.1579*EXP(-0.19*AR$58))/(Fperm_SI_Woolf2021!$E$9:$E$93-AR$58))*(AR$58-Fperm_SI_Woolf2021!$E$9:$E$93)/10))) + Fperm_SI_Woolf2021!$G$9:$G$93*EXP(-Fperm_SI_Woolf2021!$J$9:$J$93*$C138*IF(AR$58=Fperm_SI_Woolf2021!$E$9:$E$93,1,EXP(LN((1.1*(Fperm_SI_Woolf2021!$E$9:$E$93-AR$58)-63.1579*EXP(-0.19*Fperm_SI_Woolf2021!$E$9:$E$93)+63.1579*EXP(-0.19*AR$58))/(Fperm_SI_Woolf2021!$E$9:$E$93-AR$58))*(AR$58-Fperm_SI_Woolf2021!$E$9:$E$93)/10))) + Fperm_SI_Woolf2021!$H$9:$H$93*EXP(-Fperm_SI_Woolf2021!$K$9:$K$93*$C138*IF(AR$58=Fperm_SI_Woolf2021!$E$9:$E$93,1,EXP(LN((1.1*(Fperm_SI_Woolf2021!$E$9:$E$93-AR$58)-63.1579*EXP(-0.19*Fperm_SI_Woolf2021!$E$9:$E$93)+63.1579*EXP(-0.19*AR$58))/(Fperm_SI_Woolf2021!$E$9:$E$93-AR$58))*(AR$58-Fperm_SI_Woolf2021!$E$9:$E$93)/10))),Fperm_SI_Woolf2021!$D$9:$D$93)*AR$57+INTERCEPT(Fperm_SI_Woolf2021!$F$9:$F$93*EXP(-Fperm_SI_Woolf2021!$I$9:$I$93*$C138*IF(AR$58=Fperm_SI_Woolf2021!$E$9:$E$93,1,EXP(LN((1.1*(Fperm_SI_Woolf2021!$E$9:$E$93-AR$58)-63.1579*EXP(-0.19*Fperm_SI_Woolf2021!$E$9:$E$93)+63.1579*EXP(-0.19*AR$58))/(Fperm_SI_Woolf2021!$E$9:$E$93-AR$58))*(AR$58-Fperm_SI_Woolf2021!$E$9:$E$93)/10))) + Fperm_SI_Woolf2021!$G$9:$G$93*EXP(-Fperm_SI_Woolf2021!$J$9:$J$93*$C138*IF(AR$58=Fperm_SI_Woolf2021!$E$9:$E$93,1,EXP(LN((1.1*(Fperm_SI_Woolf2021!$E$9:$E$93-AR$58)-63.1579*EXP(-0.19*Fperm_SI_Woolf2021!$E$9:$E$93)+63.1579*EXP(-0.19*AR$58))/(Fperm_SI_Woolf2021!$E$9:$E$93-AR$58))*(AR$58-Fperm_SI_Woolf2021!$E$9:$E$93)/10))) + Fperm_SI_Woolf2021!$H$9:$H$93*EXP(-Fperm_SI_Woolf2021!$K$9:$K$93*$C138*IF(AR$58=Fperm_SI_Woolf2021!$E$9:$E$93,1,EXP(LN((1.1*(Fperm_SI_Woolf2021!$E$9:$E$93-AR$58)-63.1579*EXP(-0.19*Fperm_SI_Woolf2021!$E$9:$E$93)+63.1579*EXP(-0.19*AR$58))/(Fperm_SI_Woolf2021!$E$9:$E$93-AR$58))*(AR$58-Fperm_SI_Woolf2021!$E$9:$E$93)/10))),Fperm_SI_Woolf2021!$D$9:$D$93))</f>
        <v>0.19783892820819471</v>
      </c>
      <c r="AS138" s="51" cm="1">
        <f t="array" ref="AS138">MIN(1,SLOPE(Fperm_SI_Woolf2021!$F$9:$F$93*EXP(-Fperm_SI_Woolf2021!$I$9:$I$93*$C138*IF(AS$58=Fperm_SI_Woolf2021!$E$9:$E$93,1,EXP(LN((1.1*(Fperm_SI_Woolf2021!$E$9:$E$93-AS$58)-63.1579*EXP(-0.19*Fperm_SI_Woolf2021!$E$9:$E$93)+63.1579*EXP(-0.19*AS$58))/(Fperm_SI_Woolf2021!$E$9:$E$93-AS$58))*(AS$58-Fperm_SI_Woolf2021!$E$9:$E$93)/10))) + Fperm_SI_Woolf2021!$G$9:$G$93*EXP(-Fperm_SI_Woolf2021!$J$9:$J$93*$C138*IF(AS$58=Fperm_SI_Woolf2021!$E$9:$E$93,1,EXP(LN((1.1*(Fperm_SI_Woolf2021!$E$9:$E$93-AS$58)-63.1579*EXP(-0.19*Fperm_SI_Woolf2021!$E$9:$E$93)+63.1579*EXP(-0.19*AS$58))/(Fperm_SI_Woolf2021!$E$9:$E$93-AS$58))*(AS$58-Fperm_SI_Woolf2021!$E$9:$E$93)/10))) + Fperm_SI_Woolf2021!$H$9:$H$93*EXP(-Fperm_SI_Woolf2021!$K$9:$K$93*$C138*IF(AS$58=Fperm_SI_Woolf2021!$E$9:$E$93,1,EXP(LN((1.1*(Fperm_SI_Woolf2021!$E$9:$E$93-AS$58)-63.1579*EXP(-0.19*Fperm_SI_Woolf2021!$E$9:$E$93)+63.1579*EXP(-0.19*AS$58))/(Fperm_SI_Woolf2021!$E$9:$E$93-AS$58))*(AS$58-Fperm_SI_Woolf2021!$E$9:$E$93)/10))),Fperm_SI_Woolf2021!$D$9:$D$93)*AS$57+INTERCEPT(Fperm_SI_Woolf2021!$F$9:$F$93*EXP(-Fperm_SI_Woolf2021!$I$9:$I$93*$C138*IF(AS$58=Fperm_SI_Woolf2021!$E$9:$E$93,1,EXP(LN((1.1*(Fperm_SI_Woolf2021!$E$9:$E$93-AS$58)-63.1579*EXP(-0.19*Fperm_SI_Woolf2021!$E$9:$E$93)+63.1579*EXP(-0.19*AS$58))/(Fperm_SI_Woolf2021!$E$9:$E$93-AS$58))*(AS$58-Fperm_SI_Woolf2021!$E$9:$E$93)/10))) + Fperm_SI_Woolf2021!$G$9:$G$93*EXP(-Fperm_SI_Woolf2021!$J$9:$J$93*$C138*IF(AS$58=Fperm_SI_Woolf2021!$E$9:$E$93,1,EXP(LN((1.1*(Fperm_SI_Woolf2021!$E$9:$E$93-AS$58)-63.1579*EXP(-0.19*Fperm_SI_Woolf2021!$E$9:$E$93)+63.1579*EXP(-0.19*AS$58))/(Fperm_SI_Woolf2021!$E$9:$E$93-AS$58))*(AS$58-Fperm_SI_Woolf2021!$E$9:$E$93)/10))) + Fperm_SI_Woolf2021!$H$9:$H$93*EXP(-Fperm_SI_Woolf2021!$K$9:$K$93*$C138*IF(AS$58=Fperm_SI_Woolf2021!$E$9:$E$93,1,EXP(LN((1.1*(Fperm_SI_Woolf2021!$E$9:$E$93-AS$58)-63.1579*EXP(-0.19*Fperm_SI_Woolf2021!$E$9:$E$93)+63.1579*EXP(-0.19*AS$58))/(Fperm_SI_Woolf2021!$E$9:$E$93-AS$58))*(AS$58-Fperm_SI_Woolf2021!$E$9:$E$93)/10))),Fperm_SI_Woolf2021!$D$9:$D$93))</f>
        <v>0.18013341594485055</v>
      </c>
      <c r="AT138" s="51" cm="1">
        <f t="array" ref="AT138">MIN(1,SLOPE(Fperm_SI_Woolf2021!$F$9:$F$93*EXP(-Fperm_SI_Woolf2021!$I$9:$I$93*$C138*IF(AT$58=Fperm_SI_Woolf2021!$E$9:$E$93,1,EXP(LN((1.1*(Fperm_SI_Woolf2021!$E$9:$E$93-AT$58)-63.1579*EXP(-0.19*Fperm_SI_Woolf2021!$E$9:$E$93)+63.1579*EXP(-0.19*AT$58))/(Fperm_SI_Woolf2021!$E$9:$E$93-AT$58))*(AT$58-Fperm_SI_Woolf2021!$E$9:$E$93)/10))) + Fperm_SI_Woolf2021!$G$9:$G$93*EXP(-Fperm_SI_Woolf2021!$J$9:$J$93*$C138*IF(AT$58=Fperm_SI_Woolf2021!$E$9:$E$93,1,EXP(LN((1.1*(Fperm_SI_Woolf2021!$E$9:$E$93-AT$58)-63.1579*EXP(-0.19*Fperm_SI_Woolf2021!$E$9:$E$93)+63.1579*EXP(-0.19*AT$58))/(Fperm_SI_Woolf2021!$E$9:$E$93-AT$58))*(AT$58-Fperm_SI_Woolf2021!$E$9:$E$93)/10))) + Fperm_SI_Woolf2021!$H$9:$H$93*EXP(-Fperm_SI_Woolf2021!$K$9:$K$93*$C138*IF(AT$58=Fperm_SI_Woolf2021!$E$9:$E$93,1,EXP(LN((1.1*(Fperm_SI_Woolf2021!$E$9:$E$93-AT$58)-63.1579*EXP(-0.19*Fperm_SI_Woolf2021!$E$9:$E$93)+63.1579*EXP(-0.19*AT$58))/(Fperm_SI_Woolf2021!$E$9:$E$93-AT$58))*(AT$58-Fperm_SI_Woolf2021!$E$9:$E$93)/10))),Fperm_SI_Woolf2021!$D$9:$D$93)*AT$57+INTERCEPT(Fperm_SI_Woolf2021!$F$9:$F$93*EXP(-Fperm_SI_Woolf2021!$I$9:$I$93*$C138*IF(AT$58=Fperm_SI_Woolf2021!$E$9:$E$93,1,EXP(LN((1.1*(Fperm_SI_Woolf2021!$E$9:$E$93-AT$58)-63.1579*EXP(-0.19*Fperm_SI_Woolf2021!$E$9:$E$93)+63.1579*EXP(-0.19*AT$58))/(Fperm_SI_Woolf2021!$E$9:$E$93-AT$58))*(AT$58-Fperm_SI_Woolf2021!$E$9:$E$93)/10))) + Fperm_SI_Woolf2021!$G$9:$G$93*EXP(-Fperm_SI_Woolf2021!$J$9:$J$93*$C138*IF(AT$58=Fperm_SI_Woolf2021!$E$9:$E$93,1,EXP(LN((1.1*(Fperm_SI_Woolf2021!$E$9:$E$93-AT$58)-63.1579*EXP(-0.19*Fperm_SI_Woolf2021!$E$9:$E$93)+63.1579*EXP(-0.19*AT$58))/(Fperm_SI_Woolf2021!$E$9:$E$93-AT$58))*(AT$58-Fperm_SI_Woolf2021!$E$9:$E$93)/10))) + Fperm_SI_Woolf2021!$H$9:$H$93*EXP(-Fperm_SI_Woolf2021!$K$9:$K$93*$C138*IF(AT$58=Fperm_SI_Woolf2021!$E$9:$E$93,1,EXP(LN((1.1*(Fperm_SI_Woolf2021!$E$9:$E$93-AT$58)-63.1579*EXP(-0.19*Fperm_SI_Woolf2021!$E$9:$E$93)+63.1579*EXP(-0.19*AT$58))/(Fperm_SI_Woolf2021!$E$9:$E$93-AT$58))*(AT$58-Fperm_SI_Woolf2021!$E$9:$E$93)/10))),Fperm_SI_Woolf2021!$D$9:$D$93))</f>
        <v>0.16242790368150639</v>
      </c>
      <c r="AU138" s="51" cm="1">
        <f t="array" ref="AU138">MIN(1,SLOPE(Fperm_SI_Woolf2021!$F$9:$F$93*EXP(-Fperm_SI_Woolf2021!$I$9:$I$93*$C138*IF(AU$58=Fperm_SI_Woolf2021!$E$9:$E$93,1,EXP(LN((1.1*(Fperm_SI_Woolf2021!$E$9:$E$93-AU$58)-63.1579*EXP(-0.19*Fperm_SI_Woolf2021!$E$9:$E$93)+63.1579*EXP(-0.19*AU$58))/(Fperm_SI_Woolf2021!$E$9:$E$93-AU$58))*(AU$58-Fperm_SI_Woolf2021!$E$9:$E$93)/10))) + Fperm_SI_Woolf2021!$G$9:$G$93*EXP(-Fperm_SI_Woolf2021!$J$9:$J$93*$C138*IF(AU$58=Fperm_SI_Woolf2021!$E$9:$E$93,1,EXP(LN((1.1*(Fperm_SI_Woolf2021!$E$9:$E$93-AU$58)-63.1579*EXP(-0.19*Fperm_SI_Woolf2021!$E$9:$E$93)+63.1579*EXP(-0.19*AU$58))/(Fperm_SI_Woolf2021!$E$9:$E$93-AU$58))*(AU$58-Fperm_SI_Woolf2021!$E$9:$E$93)/10))) + Fperm_SI_Woolf2021!$H$9:$H$93*EXP(-Fperm_SI_Woolf2021!$K$9:$K$93*$C138*IF(AU$58=Fperm_SI_Woolf2021!$E$9:$E$93,1,EXP(LN((1.1*(Fperm_SI_Woolf2021!$E$9:$E$93-AU$58)-63.1579*EXP(-0.19*Fperm_SI_Woolf2021!$E$9:$E$93)+63.1579*EXP(-0.19*AU$58))/(Fperm_SI_Woolf2021!$E$9:$E$93-AU$58))*(AU$58-Fperm_SI_Woolf2021!$E$9:$E$93)/10))),Fperm_SI_Woolf2021!$D$9:$D$93)*AU$57+INTERCEPT(Fperm_SI_Woolf2021!$F$9:$F$93*EXP(-Fperm_SI_Woolf2021!$I$9:$I$93*$C138*IF(AU$58=Fperm_SI_Woolf2021!$E$9:$E$93,1,EXP(LN((1.1*(Fperm_SI_Woolf2021!$E$9:$E$93-AU$58)-63.1579*EXP(-0.19*Fperm_SI_Woolf2021!$E$9:$E$93)+63.1579*EXP(-0.19*AU$58))/(Fperm_SI_Woolf2021!$E$9:$E$93-AU$58))*(AU$58-Fperm_SI_Woolf2021!$E$9:$E$93)/10))) + Fperm_SI_Woolf2021!$G$9:$G$93*EXP(-Fperm_SI_Woolf2021!$J$9:$J$93*$C138*IF(AU$58=Fperm_SI_Woolf2021!$E$9:$E$93,1,EXP(LN((1.1*(Fperm_SI_Woolf2021!$E$9:$E$93-AU$58)-63.1579*EXP(-0.19*Fperm_SI_Woolf2021!$E$9:$E$93)+63.1579*EXP(-0.19*AU$58))/(Fperm_SI_Woolf2021!$E$9:$E$93-AU$58))*(AU$58-Fperm_SI_Woolf2021!$E$9:$E$93)/10))) + Fperm_SI_Woolf2021!$H$9:$H$93*EXP(-Fperm_SI_Woolf2021!$K$9:$K$93*$C138*IF(AU$58=Fperm_SI_Woolf2021!$E$9:$E$93,1,EXP(LN((1.1*(Fperm_SI_Woolf2021!$E$9:$E$93-AU$58)-63.1579*EXP(-0.19*Fperm_SI_Woolf2021!$E$9:$E$93)+63.1579*EXP(-0.19*AU$58))/(Fperm_SI_Woolf2021!$E$9:$E$93-AU$58))*(AU$58-Fperm_SI_Woolf2021!$E$9:$E$93)/10))),Fperm_SI_Woolf2021!$D$9:$D$93))</f>
        <v>0.14472239141816221</v>
      </c>
      <c r="AV138" s="51" cm="1">
        <f t="array" ref="AV138">MIN(1,SLOPE(Fperm_SI_Woolf2021!$F$9:$F$93*EXP(-Fperm_SI_Woolf2021!$I$9:$I$93*$C138*IF(AV$58=Fperm_SI_Woolf2021!$E$9:$E$93,1,EXP(LN((1.1*(Fperm_SI_Woolf2021!$E$9:$E$93-AV$58)-63.1579*EXP(-0.19*Fperm_SI_Woolf2021!$E$9:$E$93)+63.1579*EXP(-0.19*AV$58))/(Fperm_SI_Woolf2021!$E$9:$E$93-AV$58))*(AV$58-Fperm_SI_Woolf2021!$E$9:$E$93)/10))) + Fperm_SI_Woolf2021!$G$9:$G$93*EXP(-Fperm_SI_Woolf2021!$J$9:$J$93*$C138*IF(AV$58=Fperm_SI_Woolf2021!$E$9:$E$93,1,EXP(LN((1.1*(Fperm_SI_Woolf2021!$E$9:$E$93-AV$58)-63.1579*EXP(-0.19*Fperm_SI_Woolf2021!$E$9:$E$93)+63.1579*EXP(-0.19*AV$58))/(Fperm_SI_Woolf2021!$E$9:$E$93-AV$58))*(AV$58-Fperm_SI_Woolf2021!$E$9:$E$93)/10))) + Fperm_SI_Woolf2021!$H$9:$H$93*EXP(-Fperm_SI_Woolf2021!$K$9:$K$93*$C138*IF(AV$58=Fperm_SI_Woolf2021!$E$9:$E$93,1,EXP(LN((1.1*(Fperm_SI_Woolf2021!$E$9:$E$93-AV$58)-63.1579*EXP(-0.19*Fperm_SI_Woolf2021!$E$9:$E$93)+63.1579*EXP(-0.19*AV$58))/(Fperm_SI_Woolf2021!$E$9:$E$93-AV$58))*(AV$58-Fperm_SI_Woolf2021!$E$9:$E$93)/10))),Fperm_SI_Woolf2021!$D$9:$D$93)*AV$57+INTERCEPT(Fperm_SI_Woolf2021!$F$9:$F$93*EXP(-Fperm_SI_Woolf2021!$I$9:$I$93*$C138*IF(AV$58=Fperm_SI_Woolf2021!$E$9:$E$93,1,EXP(LN((1.1*(Fperm_SI_Woolf2021!$E$9:$E$93-AV$58)-63.1579*EXP(-0.19*Fperm_SI_Woolf2021!$E$9:$E$93)+63.1579*EXP(-0.19*AV$58))/(Fperm_SI_Woolf2021!$E$9:$E$93-AV$58))*(AV$58-Fperm_SI_Woolf2021!$E$9:$E$93)/10))) + Fperm_SI_Woolf2021!$G$9:$G$93*EXP(-Fperm_SI_Woolf2021!$J$9:$J$93*$C138*IF(AV$58=Fperm_SI_Woolf2021!$E$9:$E$93,1,EXP(LN((1.1*(Fperm_SI_Woolf2021!$E$9:$E$93-AV$58)-63.1579*EXP(-0.19*Fperm_SI_Woolf2021!$E$9:$E$93)+63.1579*EXP(-0.19*AV$58))/(Fperm_SI_Woolf2021!$E$9:$E$93-AV$58))*(AV$58-Fperm_SI_Woolf2021!$E$9:$E$93)/10))) + Fperm_SI_Woolf2021!$H$9:$H$93*EXP(-Fperm_SI_Woolf2021!$K$9:$K$93*$C138*IF(AV$58=Fperm_SI_Woolf2021!$E$9:$E$93,1,EXP(LN((1.1*(Fperm_SI_Woolf2021!$E$9:$E$93-AV$58)-63.1579*EXP(-0.19*Fperm_SI_Woolf2021!$E$9:$E$93)+63.1579*EXP(-0.19*AV$58))/(Fperm_SI_Woolf2021!$E$9:$E$93-AV$58))*(AV$58-Fperm_SI_Woolf2021!$E$9:$E$93)/10))),Fperm_SI_Woolf2021!$D$9:$D$93))</f>
        <v>0.12701687915481807</v>
      </c>
      <c r="AW138" s="51" cm="1">
        <f t="array" ref="AW138">MIN(1,SLOPE(Fperm_SI_Woolf2021!$F$9:$F$93*EXP(-Fperm_SI_Woolf2021!$I$9:$I$93*$C138*IF(AW$58=Fperm_SI_Woolf2021!$E$9:$E$93,1,EXP(LN((1.1*(Fperm_SI_Woolf2021!$E$9:$E$93-AW$58)-63.1579*EXP(-0.19*Fperm_SI_Woolf2021!$E$9:$E$93)+63.1579*EXP(-0.19*AW$58))/(Fperm_SI_Woolf2021!$E$9:$E$93-AW$58))*(AW$58-Fperm_SI_Woolf2021!$E$9:$E$93)/10))) + Fperm_SI_Woolf2021!$G$9:$G$93*EXP(-Fperm_SI_Woolf2021!$J$9:$J$93*$C138*IF(AW$58=Fperm_SI_Woolf2021!$E$9:$E$93,1,EXP(LN((1.1*(Fperm_SI_Woolf2021!$E$9:$E$93-AW$58)-63.1579*EXP(-0.19*Fperm_SI_Woolf2021!$E$9:$E$93)+63.1579*EXP(-0.19*AW$58))/(Fperm_SI_Woolf2021!$E$9:$E$93-AW$58))*(AW$58-Fperm_SI_Woolf2021!$E$9:$E$93)/10))) + Fperm_SI_Woolf2021!$H$9:$H$93*EXP(-Fperm_SI_Woolf2021!$K$9:$K$93*$C138*IF(AW$58=Fperm_SI_Woolf2021!$E$9:$E$93,1,EXP(LN((1.1*(Fperm_SI_Woolf2021!$E$9:$E$93-AW$58)-63.1579*EXP(-0.19*Fperm_SI_Woolf2021!$E$9:$E$93)+63.1579*EXP(-0.19*AW$58))/(Fperm_SI_Woolf2021!$E$9:$E$93-AW$58))*(AW$58-Fperm_SI_Woolf2021!$E$9:$E$93)/10))),Fperm_SI_Woolf2021!$D$9:$D$93)*AW$57+INTERCEPT(Fperm_SI_Woolf2021!$F$9:$F$93*EXP(-Fperm_SI_Woolf2021!$I$9:$I$93*$C138*IF(AW$58=Fperm_SI_Woolf2021!$E$9:$E$93,1,EXP(LN((1.1*(Fperm_SI_Woolf2021!$E$9:$E$93-AW$58)-63.1579*EXP(-0.19*Fperm_SI_Woolf2021!$E$9:$E$93)+63.1579*EXP(-0.19*AW$58))/(Fperm_SI_Woolf2021!$E$9:$E$93-AW$58))*(AW$58-Fperm_SI_Woolf2021!$E$9:$E$93)/10))) + Fperm_SI_Woolf2021!$G$9:$G$93*EXP(-Fperm_SI_Woolf2021!$J$9:$J$93*$C138*IF(AW$58=Fperm_SI_Woolf2021!$E$9:$E$93,1,EXP(LN((1.1*(Fperm_SI_Woolf2021!$E$9:$E$93-AW$58)-63.1579*EXP(-0.19*Fperm_SI_Woolf2021!$E$9:$E$93)+63.1579*EXP(-0.19*AW$58))/(Fperm_SI_Woolf2021!$E$9:$E$93-AW$58))*(AW$58-Fperm_SI_Woolf2021!$E$9:$E$93)/10))) + Fperm_SI_Woolf2021!$H$9:$H$93*EXP(-Fperm_SI_Woolf2021!$K$9:$K$93*$C138*IF(AW$58=Fperm_SI_Woolf2021!$E$9:$E$93,1,EXP(LN((1.1*(Fperm_SI_Woolf2021!$E$9:$E$93-AW$58)-63.1579*EXP(-0.19*Fperm_SI_Woolf2021!$E$9:$E$93)+63.1579*EXP(-0.19*AW$58))/(Fperm_SI_Woolf2021!$E$9:$E$93-AW$58))*(AW$58-Fperm_SI_Woolf2021!$E$9:$E$93)/10))),Fperm_SI_Woolf2021!$D$9:$D$93))</f>
        <v>0.29683492325645017</v>
      </c>
      <c r="AX138" s="51" cm="1">
        <f t="array" ref="AX138">MIN(1,SLOPE(Fperm_SI_Woolf2021!$F$9:$F$93*EXP(-Fperm_SI_Woolf2021!$I$9:$I$93*$C138*IF(AX$58=Fperm_SI_Woolf2021!$E$9:$E$93,1,EXP(LN((1.1*(Fperm_SI_Woolf2021!$E$9:$E$93-AX$58)-63.1579*EXP(-0.19*Fperm_SI_Woolf2021!$E$9:$E$93)+63.1579*EXP(-0.19*AX$58))/(Fperm_SI_Woolf2021!$E$9:$E$93-AX$58))*(AX$58-Fperm_SI_Woolf2021!$E$9:$E$93)/10))) + Fperm_SI_Woolf2021!$G$9:$G$93*EXP(-Fperm_SI_Woolf2021!$J$9:$J$93*$C138*IF(AX$58=Fperm_SI_Woolf2021!$E$9:$E$93,1,EXP(LN((1.1*(Fperm_SI_Woolf2021!$E$9:$E$93-AX$58)-63.1579*EXP(-0.19*Fperm_SI_Woolf2021!$E$9:$E$93)+63.1579*EXP(-0.19*AX$58))/(Fperm_SI_Woolf2021!$E$9:$E$93-AX$58))*(AX$58-Fperm_SI_Woolf2021!$E$9:$E$93)/10))) + Fperm_SI_Woolf2021!$H$9:$H$93*EXP(-Fperm_SI_Woolf2021!$K$9:$K$93*$C138*IF(AX$58=Fperm_SI_Woolf2021!$E$9:$E$93,1,EXP(LN((1.1*(Fperm_SI_Woolf2021!$E$9:$E$93-AX$58)-63.1579*EXP(-0.19*Fperm_SI_Woolf2021!$E$9:$E$93)+63.1579*EXP(-0.19*AX$58))/(Fperm_SI_Woolf2021!$E$9:$E$93-AX$58))*(AX$58-Fperm_SI_Woolf2021!$E$9:$E$93)/10))),Fperm_SI_Woolf2021!$D$9:$D$93)*AX$57+INTERCEPT(Fperm_SI_Woolf2021!$F$9:$F$93*EXP(-Fperm_SI_Woolf2021!$I$9:$I$93*$C138*IF(AX$58=Fperm_SI_Woolf2021!$E$9:$E$93,1,EXP(LN((1.1*(Fperm_SI_Woolf2021!$E$9:$E$93-AX$58)-63.1579*EXP(-0.19*Fperm_SI_Woolf2021!$E$9:$E$93)+63.1579*EXP(-0.19*AX$58))/(Fperm_SI_Woolf2021!$E$9:$E$93-AX$58))*(AX$58-Fperm_SI_Woolf2021!$E$9:$E$93)/10))) + Fperm_SI_Woolf2021!$G$9:$G$93*EXP(-Fperm_SI_Woolf2021!$J$9:$J$93*$C138*IF(AX$58=Fperm_SI_Woolf2021!$E$9:$E$93,1,EXP(LN((1.1*(Fperm_SI_Woolf2021!$E$9:$E$93-AX$58)-63.1579*EXP(-0.19*Fperm_SI_Woolf2021!$E$9:$E$93)+63.1579*EXP(-0.19*AX$58))/(Fperm_SI_Woolf2021!$E$9:$E$93-AX$58))*(AX$58-Fperm_SI_Woolf2021!$E$9:$E$93)/10))) + Fperm_SI_Woolf2021!$H$9:$H$93*EXP(-Fperm_SI_Woolf2021!$K$9:$K$93*$C138*IF(AX$58=Fperm_SI_Woolf2021!$E$9:$E$93,1,EXP(LN((1.1*(Fperm_SI_Woolf2021!$E$9:$E$93-AX$58)-63.1579*EXP(-0.19*Fperm_SI_Woolf2021!$E$9:$E$93)+63.1579*EXP(-0.19*AX$58))/(Fperm_SI_Woolf2021!$E$9:$E$93-AX$58))*(AX$58-Fperm_SI_Woolf2021!$E$9:$E$93)/10))),Fperm_SI_Woolf2021!$D$9:$D$93))</f>
        <v>0.28273504752419298</v>
      </c>
      <c r="AY138" s="51" cm="1">
        <f t="array" ref="AY138">MIN(1,SLOPE(Fperm_SI_Woolf2021!$F$9:$F$93*EXP(-Fperm_SI_Woolf2021!$I$9:$I$93*$C138*IF(AY$58=Fperm_SI_Woolf2021!$E$9:$E$93,1,EXP(LN((1.1*(Fperm_SI_Woolf2021!$E$9:$E$93-AY$58)-63.1579*EXP(-0.19*Fperm_SI_Woolf2021!$E$9:$E$93)+63.1579*EXP(-0.19*AY$58))/(Fperm_SI_Woolf2021!$E$9:$E$93-AY$58))*(AY$58-Fperm_SI_Woolf2021!$E$9:$E$93)/10))) + Fperm_SI_Woolf2021!$G$9:$G$93*EXP(-Fperm_SI_Woolf2021!$J$9:$J$93*$C138*IF(AY$58=Fperm_SI_Woolf2021!$E$9:$E$93,1,EXP(LN((1.1*(Fperm_SI_Woolf2021!$E$9:$E$93-AY$58)-63.1579*EXP(-0.19*Fperm_SI_Woolf2021!$E$9:$E$93)+63.1579*EXP(-0.19*AY$58))/(Fperm_SI_Woolf2021!$E$9:$E$93-AY$58))*(AY$58-Fperm_SI_Woolf2021!$E$9:$E$93)/10))) + Fperm_SI_Woolf2021!$H$9:$H$93*EXP(-Fperm_SI_Woolf2021!$K$9:$K$93*$C138*IF(AY$58=Fperm_SI_Woolf2021!$E$9:$E$93,1,EXP(LN((1.1*(Fperm_SI_Woolf2021!$E$9:$E$93-AY$58)-63.1579*EXP(-0.19*Fperm_SI_Woolf2021!$E$9:$E$93)+63.1579*EXP(-0.19*AY$58))/(Fperm_SI_Woolf2021!$E$9:$E$93-AY$58))*(AY$58-Fperm_SI_Woolf2021!$E$9:$E$93)/10))),Fperm_SI_Woolf2021!$D$9:$D$93)*AY$57+INTERCEPT(Fperm_SI_Woolf2021!$F$9:$F$93*EXP(-Fperm_SI_Woolf2021!$I$9:$I$93*$C138*IF(AY$58=Fperm_SI_Woolf2021!$E$9:$E$93,1,EXP(LN((1.1*(Fperm_SI_Woolf2021!$E$9:$E$93-AY$58)-63.1579*EXP(-0.19*Fperm_SI_Woolf2021!$E$9:$E$93)+63.1579*EXP(-0.19*AY$58))/(Fperm_SI_Woolf2021!$E$9:$E$93-AY$58))*(AY$58-Fperm_SI_Woolf2021!$E$9:$E$93)/10))) + Fperm_SI_Woolf2021!$G$9:$G$93*EXP(-Fperm_SI_Woolf2021!$J$9:$J$93*$C138*IF(AY$58=Fperm_SI_Woolf2021!$E$9:$E$93,1,EXP(LN((1.1*(Fperm_SI_Woolf2021!$E$9:$E$93-AY$58)-63.1579*EXP(-0.19*Fperm_SI_Woolf2021!$E$9:$E$93)+63.1579*EXP(-0.19*AY$58))/(Fperm_SI_Woolf2021!$E$9:$E$93-AY$58))*(AY$58-Fperm_SI_Woolf2021!$E$9:$E$93)/10))) + Fperm_SI_Woolf2021!$H$9:$H$93*EXP(-Fperm_SI_Woolf2021!$K$9:$K$93*$C138*IF(AY$58=Fperm_SI_Woolf2021!$E$9:$E$93,1,EXP(LN((1.1*(Fperm_SI_Woolf2021!$E$9:$E$93-AY$58)-63.1579*EXP(-0.19*Fperm_SI_Woolf2021!$E$9:$E$93)+63.1579*EXP(-0.19*AY$58))/(Fperm_SI_Woolf2021!$E$9:$E$93-AY$58))*(AY$58-Fperm_SI_Woolf2021!$E$9:$E$93)/10))),Fperm_SI_Woolf2021!$D$9:$D$93))</f>
        <v>0.2686351717919358</v>
      </c>
      <c r="AZ138" s="51" cm="1">
        <f t="array" ref="AZ138">MIN(1,SLOPE(Fperm_SI_Woolf2021!$F$9:$F$93*EXP(-Fperm_SI_Woolf2021!$I$9:$I$93*$C138*IF(AZ$58=Fperm_SI_Woolf2021!$E$9:$E$93,1,EXP(LN((1.1*(Fperm_SI_Woolf2021!$E$9:$E$93-AZ$58)-63.1579*EXP(-0.19*Fperm_SI_Woolf2021!$E$9:$E$93)+63.1579*EXP(-0.19*AZ$58))/(Fperm_SI_Woolf2021!$E$9:$E$93-AZ$58))*(AZ$58-Fperm_SI_Woolf2021!$E$9:$E$93)/10))) + Fperm_SI_Woolf2021!$G$9:$G$93*EXP(-Fperm_SI_Woolf2021!$J$9:$J$93*$C138*IF(AZ$58=Fperm_SI_Woolf2021!$E$9:$E$93,1,EXP(LN((1.1*(Fperm_SI_Woolf2021!$E$9:$E$93-AZ$58)-63.1579*EXP(-0.19*Fperm_SI_Woolf2021!$E$9:$E$93)+63.1579*EXP(-0.19*AZ$58))/(Fperm_SI_Woolf2021!$E$9:$E$93-AZ$58))*(AZ$58-Fperm_SI_Woolf2021!$E$9:$E$93)/10))) + Fperm_SI_Woolf2021!$H$9:$H$93*EXP(-Fperm_SI_Woolf2021!$K$9:$K$93*$C138*IF(AZ$58=Fperm_SI_Woolf2021!$E$9:$E$93,1,EXP(LN((1.1*(Fperm_SI_Woolf2021!$E$9:$E$93-AZ$58)-63.1579*EXP(-0.19*Fperm_SI_Woolf2021!$E$9:$E$93)+63.1579*EXP(-0.19*AZ$58))/(Fperm_SI_Woolf2021!$E$9:$E$93-AZ$58))*(AZ$58-Fperm_SI_Woolf2021!$E$9:$E$93)/10))),Fperm_SI_Woolf2021!$D$9:$D$93)*AZ$57+INTERCEPT(Fperm_SI_Woolf2021!$F$9:$F$93*EXP(-Fperm_SI_Woolf2021!$I$9:$I$93*$C138*IF(AZ$58=Fperm_SI_Woolf2021!$E$9:$E$93,1,EXP(LN((1.1*(Fperm_SI_Woolf2021!$E$9:$E$93-AZ$58)-63.1579*EXP(-0.19*Fperm_SI_Woolf2021!$E$9:$E$93)+63.1579*EXP(-0.19*AZ$58))/(Fperm_SI_Woolf2021!$E$9:$E$93-AZ$58))*(AZ$58-Fperm_SI_Woolf2021!$E$9:$E$93)/10))) + Fperm_SI_Woolf2021!$G$9:$G$93*EXP(-Fperm_SI_Woolf2021!$J$9:$J$93*$C138*IF(AZ$58=Fperm_SI_Woolf2021!$E$9:$E$93,1,EXP(LN((1.1*(Fperm_SI_Woolf2021!$E$9:$E$93-AZ$58)-63.1579*EXP(-0.19*Fperm_SI_Woolf2021!$E$9:$E$93)+63.1579*EXP(-0.19*AZ$58))/(Fperm_SI_Woolf2021!$E$9:$E$93-AZ$58))*(AZ$58-Fperm_SI_Woolf2021!$E$9:$E$93)/10))) + Fperm_SI_Woolf2021!$H$9:$H$93*EXP(-Fperm_SI_Woolf2021!$K$9:$K$93*$C138*IF(AZ$58=Fperm_SI_Woolf2021!$E$9:$E$93,1,EXP(LN((1.1*(Fperm_SI_Woolf2021!$E$9:$E$93-AZ$58)-63.1579*EXP(-0.19*Fperm_SI_Woolf2021!$E$9:$E$93)+63.1579*EXP(-0.19*AZ$58))/(Fperm_SI_Woolf2021!$E$9:$E$93-AZ$58))*(AZ$58-Fperm_SI_Woolf2021!$E$9:$E$93)/10))),Fperm_SI_Woolf2021!$D$9:$D$93))</f>
        <v>0.25453529605967862</v>
      </c>
      <c r="BA138" s="51" cm="1">
        <f t="array" ref="BA138">MIN(1,SLOPE(Fperm_SI_Woolf2021!$F$9:$F$93*EXP(-Fperm_SI_Woolf2021!$I$9:$I$93*$C138*IF(BA$58=Fperm_SI_Woolf2021!$E$9:$E$93,1,EXP(LN((1.1*(Fperm_SI_Woolf2021!$E$9:$E$93-BA$58)-63.1579*EXP(-0.19*Fperm_SI_Woolf2021!$E$9:$E$93)+63.1579*EXP(-0.19*BA$58))/(Fperm_SI_Woolf2021!$E$9:$E$93-BA$58))*(BA$58-Fperm_SI_Woolf2021!$E$9:$E$93)/10))) + Fperm_SI_Woolf2021!$G$9:$G$93*EXP(-Fperm_SI_Woolf2021!$J$9:$J$93*$C138*IF(BA$58=Fperm_SI_Woolf2021!$E$9:$E$93,1,EXP(LN((1.1*(Fperm_SI_Woolf2021!$E$9:$E$93-BA$58)-63.1579*EXP(-0.19*Fperm_SI_Woolf2021!$E$9:$E$93)+63.1579*EXP(-0.19*BA$58))/(Fperm_SI_Woolf2021!$E$9:$E$93-BA$58))*(BA$58-Fperm_SI_Woolf2021!$E$9:$E$93)/10))) + Fperm_SI_Woolf2021!$H$9:$H$93*EXP(-Fperm_SI_Woolf2021!$K$9:$K$93*$C138*IF(BA$58=Fperm_SI_Woolf2021!$E$9:$E$93,1,EXP(LN((1.1*(Fperm_SI_Woolf2021!$E$9:$E$93-BA$58)-63.1579*EXP(-0.19*Fperm_SI_Woolf2021!$E$9:$E$93)+63.1579*EXP(-0.19*BA$58))/(Fperm_SI_Woolf2021!$E$9:$E$93-BA$58))*(BA$58-Fperm_SI_Woolf2021!$E$9:$E$93)/10))),Fperm_SI_Woolf2021!$D$9:$D$93)*BA$57+INTERCEPT(Fperm_SI_Woolf2021!$F$9:$F$93*EXP(-Fperm_SI_Woolf2021!$I$9:$I$93*$C138*IF(BA$58=Fperm_SI_Woolf2021!$E$9:$E$93,1,EXP(LN((1.1*(Fperm_SI_Woolf2021!$E$9:$E$93-BA$58)-63.1579*EXP(-0.19*Fperm_SI_Woolf2021!$E$9:$E$93)+63.1579*EXP(-0.19*BA$58))/(Fperm_SI_Woolf2021!$E$9:$E$93-BA$58))*(BA$58-Fperm_SI_Woolf2021!$E$9:$E$93)/10))) + Fperm_SI_Woolf2021!$G$9:$G$93*EXP(-Fperm_SI_Woolf2021!$J$9:$J$93*$C138*IF(BA$58=Fperm_SI_Woolf2021!$E$9:$E$93,1,EXP(LN((1.1*(Fperm_SI_Woolf2021!$E$9:$E$93-BA$58)-63.1579*EXP(-0.19*Fperm_SI_Woolf2021!$E$9:$E$93)+63.1579*EXP(-0.19*BA$58))/(Fperm_SI_Woolf2021!$E$9:$E$93-BA$58))*(BA$58-Fperm_SI_Woolf2021!$E$9:$E$93)/10))) + Fperm_SI_Woolf2021!$H$9:$H$93*EXP(-Fperm_SI_Woolf2021!$K$9:$K$93*$C138*IF(BA$58=Fperm_SI_Woolf2021!$E$9:$E$93,1,EXP(LN((1.1*(Fperm_SI_Woolf2021!$E$9:$E$93-BA$58)-63.1579*EXP(-0.19*Fperm_SI_Woolf2021!$E$9:$E$93)+63.1579*EXP(-0.19*BA$58))/(Fperm_SI_Woolf2021!$E$9:$E$93-BA$58))*(BA$58-Fperm_SI_Woolf2021!$E$9:$E$93)/10))),Fperm_SI_Woolf2021!$D$9:$D$93))</f>
        <v>0.24043542032742146</v>
      </c>
      <c r="BB138" s="51" cm="1">
        <f t="array" ref="BB138">MIN(1,SLOPE(Fperm_SI_Woolf2021!$F$9:$F$93*EXP(-Fperm_SI_Woolf2021!$I$9:$I$93*$C138*IF(BB$58=Fperm_SI_Woolf2021!$E$9:$E$93,1,EXP(LN((1.1*(Fperm_SI_Woolf2021!$E$9:$E$93-BB$58)-63.1579*EXP(-0.19*Fperm_SI_Woolf2021!$E$9:$E$93)+63.1579*EXP(-0.19*BB$58))/(Fperm_SI_Woolf2021!$E$9:$E$93-BB$58))*(BB$58-Fperm_SI_Woolf2021!$E$9:$E$93)/10))) + Fperm_SI_Woolf2021!$G$9:$G$93*EXP(-Fperm_SI_Woolf2021!$J$9:$J$93*$C138*IF(BB$58=Fperm_SI_Woolf2021!$E$9:$E$93,1,EXP(LN((1.1*(Fperm_SI_Woolf2021!$E$9:$E$93-BB$58)-63.1579*EXP(-0.19*Fperm_SI_Woolf2021!$E$9:$E$93)+63.1579*EXP(-0.19*BB$58))/(Fperm_SI_Woolf2021!$E$9:$E$93-BB$58))*(BB$58-Fperm_SI_Woolf2021!$E$9:$E$93)/10))) + Fperm_SI_Woolf2021!$H$9:$H$93*EXP(-Fperm_SI_Woolf2021!$K$9:$K$93*$C138*IF(BB$58=Fperm_SI_Woolf2021!$E$9:$E$93,1,EXP(LN((1.1*(Fperm_SI_Woolf2021!$E$9:$E$93-BB$58)-63.1579*EXP(-0.19*Fperm_SI_Woolf2021!$E$9:$E$93)+63.1579*EXP(-0.19*BB$58))/(Fperm_SI_Woolf2021!$E$9:$E$93-BB$58))*(BB$58-Fperm_SI_Woolf2021!$E$9:$E$93)/10))),Fperm_SI_Woolf2021!$D$9:$D$93)*BB$57+INTERCEPT(Fperm_SI_Woolf2021!$F$9:$F$93*EXP(-Fperm_SI_Woolf2021!$I$9:$I$93*$C138*IF(BB$58=Fperm_SI_Woolf2021!$E$9:$E$93,1,EXP(LN((1.1*(Fperm_SI_Woolf2021!$E$9:$E$93-BB$58)-63.1579*EXP(-0.19*Fperm_SI_Woolf2021!$E$9:$E$93)+63.1579*EXP(-0.19*BB$58))/(Fperm_SI_Woolf2021!$E$9:$E$93-BB$58))*(BB$58-Fperm_SI_Woolf2021!$E$9:$E$93)/10))) + Fperm_SI_Woolf2021!$G$9:$G$93*EXP(-Fperm_SI_Woolf2021!$J$9:$J$93*$C138*IF(BB$58=Fperm_SI_Woolf2021!$E$9:$E$93,1,EXP(LN((1.1*(Fperm_SI_Woolf2021!$E$9:$E$93-BB$58)-63.1579*EXP(-0.19*Fperm_SI_Woolf2021!$E$9:$E$93)+63.1579*EXP(-0.19*BB$58))/(Fperm_SI_Woolf2021!$E$9:$E$93-BB$58))*(BB$58-Fperm_SI_Woolf2021!$E$9:$E$93)/10))) + Fperm_SI_Woolf2021!$H$9:$H$93*EXP(-Fperm_SI_Woolf2021!$K$9:$K$93*$C138*IF(BB$58=Fperm_SI_Woolf2021!$E$9:$E$93,1,EXP(LN((1.1*(Fperm_SI_Woolf2021!$E$9:$E$93-BB$58)-63.1579*EXP(-0.19*Fperm_SI_Woolf2021!$E$9:$E$93)+63.1579*EXP(-0.19*BB$58))/(Fperm_SI_Woolf2021!$E$9:$E$93-BB$58))*(BB$58-Fperm_SI_Woolf2021!$E$9:$E$93)/10))),Fperm_SI_Woolf2021!$D$9:$D$93))</f>
        <v>0.22633554459516431</v>
      </c>
      <c r="BC138" s="51" cm="1">
        <f t="array" ref="BC138">MIN(1,SLOPE(Fperm_SI_Woolf2021!$F$9:$F$93*EXP(-Fperm_SI_Woolf2021!$I$9:$I$93*$C138*IF(BC$58=Fperm_SI_Woolf2021!$E$9:$E$93,1,EXP(LN((1.1*(Fperm_SI_Woolf2021!$E$9:$E$93-BC$58)-63.1579*EXP(-0.19*Fperm_SI_Woolf2021!$E$9:$E$93)+63.1579*EXP(-0.19*BC$58))/(Fperm_SI_Woolf2021!$E$9:$E$93-BC$58))*(BC$58-Fperm_SI_Woolf2021!$E$9:$E$93)/10))) + Fperm_SI_Woolf2021!$G$9:$G$93*EXP(-Fperm_SI_Woolf2021!$J$9:$J$93*$C138*IF(BC$58=Fperm_SI_Woolf2021!$E$9:$E$93,1,EXP(LN((1.1*(Fperm_SI_Woolf2021!$E$9:$E$93-BC$58)-63.1579*EXP(-0.19*Fperm_SI_Woolf2021!$E$9:$E$93)+63.1579*EXP(-0.19*BC$58))/(Fperm_SI_Woolf2021!$E$9:$E$93-BC$58))*(BC$58-Fperm_SI_Woolf2021!$E$9:$E$93)/10))) + Fperm_SI_Woolf2021!$H$9:$H$93*EXP(-Fperm_SI_Woolf2021!$K$9:$K$93*$C138*IF(BC$58=Fperm_SI_Woolf2021!$E$9:$E$93,1,EXP(LN((1.1*(Fperm_SI_Woolf2021!$E$9:$E$93-BC$58)-63.1579*EXP(-0.19*Fperm_SI_Woolf2021!$E$9:$E$93)+63.1579*EXP(-0.19*BC$58))/(Fperm_SI_Woolf2021!$E$9:$E$93-BC$58))*(BC$58-Fperm_SI_Woolf2021!$E$9:$E$93)/10))),Fperm_SI_Woolf2021!$D$9:$D$93)*BC$57+INTERCEPT(Fperm_SI_Woolf2021!$F$9:$F$93*EXP(-Fperm_SI_Woolf2021!$I$9:$I$93*$C138*IF(BC$58=Fperm_SI_Woolf2021!$E$9:$E$93,1,EXP(LN((1.1*(Fperm_SI_Woolf2021!$E$9:$E$93-BC$58)-63.1579*EXP(-0.19*Fperm_SI_Woolf2021!$E$9:$E$93)+63.1579*EXP(-0.19*BC$58))/(Fperm_SI_Woolf2021!$E$9:$E$93-BC$58))*(BC$58-Fperm_SI_Woolf2021!$E$9:$E$93)/10))) + Fperm_SI_Woolf2021!$G$9:$G$93*EXP(-Fperm_SI_Woolf2021!$J$9:$J$93*$C138*IF(BC$58=Fperm_SI_Woolf2021!$E$9:$E$93,1,EXP(LN((1.1*(Fperm_SI_Woolf2021!$E$9:$E$93-BC$58)-63.1579*EXP(-0.19*Fperm_SI_Woolf2021!$E$9:$E$93)+63.1579*EXP(-0.19*BC$58))/(Fperm_SI_Woolf2021!$E$9:$E$93-BC$58))*(BC$58-Fperm_SI_Woolf2021!$E$9:$E$93)/10))) + Fperm_SI_Woolf2021!$H$9:$H$93*EXP(-Fperm_SI_Woolf2021!$K$9:$K$93*$C138*IF(BC$58=Fperm_SI_Woolf2021!$E$9:$E$93,1,EXP(LN((1.1*(Fperm_SI_Woolf2021!$E$9:$E$93-BC$58)-63.1579*EXP(-0.19*Fperm_SI_Woolf2021!$E$9:$E$93)+63.1579*EXP(-0.19*BC$58))/(Fperm_SI_Woolf2021!$E$9:$E$93-BC$58))*(BC$58-Fperm_SI_Woolf2021!$E$9:$E$93)/10))),Fperm_SI_Woolf2021!$D$9:$D$93))</f>
        <v>0.21223566886290712</v>
      </c>
      <c r="BD138" s="51" cm="1">
        <f t="array" ref="BD138">MIN(1,SLOPE(Fperm_SI_Woolf2021!$F$9:$F$93*EXP(-Fperm_SI_Woolf2021!$I$9:$I$93*$C138*IF(BD$58=Fperm_SI_Woolf2021!$E$9:$E$93,1,EXP(LN((1.1*(Fperm_SI_Woolf2021!$E$9:$E$93-BD$58)-63.1579*EXP(-0.19*Fperm_SI_Woolf2021!$E$9:$E$93)+63.1579*EXP(-0.19*BD$58))/(Fperm_SI_Woolf2021!$E$9:$E$93-BD$58))*(BD$58-Fperm_SI_Woolf2021!$E$9:$E$93)/10))) + Fperm_SI_Woolf2021!$G$9:$G$93*EXP(-Fperm_SI_Woolf2021!$J$9:$J$93*$C138*IF(BD$58=Fperm_SI_Woolf2021!$E$9:$E$93,1,EXP(LN((1.1*(Fperm_SI_Woolf2021!$E$9:$E$93-BD$58)-63.1579*EXP(-0.19*Fperm_SI_Woolf2021!$E$9:$E$93)+63.1579*EXP(-0.19*BD$58))/(Fperm_SI_Woolf2021!$E$9:$E$93-BD$58))*(BD$58-Fperm_SI_Woolf2021!$E$9:$E$93)/10))) + Fperm_SI_Woolf2021!$H$9:$H$93*EXP(-Fperm_SI_Woolf2021!$K$9:$K$93*$C138*IF(BD$58=Fperm_SI_Woolf2021!$E$9:$E$93,1,EXP(LN((1.1*(Fperm_SI_Woolf2021!$E$9:$E$93-BD$58)-63.1579*EXP(-0.19*Fperm_SI_Woolf2021!$E$9:$E$93)+63.1579*EXP(-0.19*BD$58))/(Fperm_SI_Woolf2021!$E$9:$E$93-BD$58))*(BD$58-Fperm_SI_Woolf2021!$E$9:$E$93)/10))),Fperm_SI_Woolf2021!$D$9:$D$93)*BD$57+INTERCEPT(Fperm_SI_Woolf2021!$F$9:$F$93*EXP(-Fperm_SI_Woolf2021!$I$9:$I$93*$C138*IF(BD$58=Fperm_SI_Woolf2021!$E$9:$E$93,1,EXP(LN((1.1*(Fperm_SI_Woolf2021!$E$9:$E$93-BD$58)-63.1579*EXP(-0.19*Fperm_SI_Woolf2021!$E$9:$E$93)+63.1579*EXP(-0.19*BD$58))/(Fperm_SI_Woolf2021!$E$9:$E$93-BD$58))*(BD$58-Fperm_SI_Woolf2021!$E$9:$E$93)/10))) + Fperm_SI_Woolf2021!$G$9:$G$93*EXP(-Fperm_SI_Woolf2021!$J$9:$J$93*$C138*IF(BD$58=Fperm_SI_Woolf2021!$E$9:$E$93,1,EXP(LN((1.1*(Fperm_SI_Woolf2021!$E$9:$E$93-BD$58)-63.1579*EXP(-0.19*Fperm_SI_Woolf2021!$E$9:$E$93)+63.1579*EXP(-0.19*BD$58))/(Fperm_SI_Woolf2021!$E$9:$E$93-BD$58))*(BD$58-Fperm_SI_Woolf2021!$E$9:$E$93)/10))) + Fperm_SI_Woolf2021!$H$9:$H$93*EXP(-Fperm_SI_Woolf2021!$K$9:$K$93*$C138*IF(BD$58=Fperm_SI_Woolf2021!$E$9:$E$93,1,EXP(LN((1.1*(Fperm_SI_Woolf2021!$E$9:$E$93-BD$58)-63.1579*EXP(-0.19*Fperm_SI_Woolf2021!$E$9:$E$93)+63.1579*EXP(-0.19*BD$58))/(Fperm_SI_Woolf2021!$E$9:$E$93-BD$58))*(BD$58-Fperm_SI_Woolf2021!$E$9:$E$93)/10))),Fperm_SI_Woolf2021!$D$9:$D$93))</f>
        <v>0.19813579313064994</v>
      </c>
      <c r="BE138" s="51" cm="1">
        <f t="array" ref="BE138">MIN(1,SLOPE(Fperm_SI_Woolf2021!$F$9:$F$93*EXP(-Fperm_SI_Woolf2021!$I$9:$I$93*$C138*IF(BE$58=Fperm_SI_Woolf2021!$E$9:$E$93,1,EXP(LN((1.1*(Fperm_SI_Woolf2021!$E$9:$E$93-BE$58)-63.1579*EXP(-0.19*Fperm_SI_Woolf2021!$E$9:$E$93)+63.1579*EXP(-0.19*BE$58))/(Fperm_SI_Woolf2021!$E$9:$E$93-BE$58))*(BE$58-Fperm_SI_Woolf2021!$E$9:$E$93)/10))) + Fperm_SI_Woolf2021!$G$9:$G$93*EXP(-Fperm_SI_Woolf2021!$J$9:$J$93*$C138*IF(BE$58=Fperm_SI_Woolf2021!$E$9:$E$93,1,EXP(LN((1.1*(Fperm_SI_Woolf2021!$E$9:$E$93-BE$58)-63.1579*EXP(-0.19*Fperm_SI_Woolf2021!$E$9:$E$93)+63.1579*EXP(-0.19*BE$58))/(Fperm_SI_Woolf2021!$E$9:$E$93-BE$58))*(BE$58-Fperm_SI_Woolf2021!$E$9:$E$93)/10))) + Fperm_SI_Woolf2021!$H$9:$H$93*EXP(-Fperm_SI_Woolf2021!$K$9:$K$93*$C138*IF(BE$58=Fperm_SI_Woolf2021!$E$9:$E$93,1,EXP(LN((1.1*(Fperm_SI_Woolf2021!$E$9:$E$93-BE$58)-63.1579*EXP(-0.19*Fperm_SI_Woolf2021!$E$9:$E$93)+63.1579*EXP(-0.19*BE$58))/(Fperm_SI_Woolf2021!$E$9:$E$93-BE$58))*(BE$58-Fperm_SI_Woolf2021!$E$9:$E$93)/10))),Fperm_SI_Woolf2021!$D$9:$D$93)*BE$57+INTERCEPT(Fperm_SI_Woolf2021!$F$9:$F$93*EXP(-Fperm_SI_Woolf2021!$I$9:$I$93*$C138*IF(BE$58=Fperm_SI_Woolf2021!$E$9:$E$93,1,EXP(LN((1.1*(Fperm_SI_Woolf2021!$E$9:$E$93-BE$58)-63.1579*EXP(-0.19*Fperm_SI_Woolf2021!$E$9:$E$93)+63.1579*EXP(-0.19*BE$58))/(Fperm_SI_Woolf2021!$E$9:$E$93-BE$58))*(BE$58-Fperm_SI_Woolf2021!$E$9:$E$93)/10))) + Fperm_SI_Woolf2021!$G$9:$G$93*EXP(-Fperm_SI_Woolf2021!$J$9:$J$93*$C138*IF(BE$58=Fperm_SI_Woolf2021!$E$9:$E$93,1,EXP(LN((1.1*(Fperm_SI_Woolf2021!$E$9:$E$93-BE$58)-63.1579*EXP(-0.19*Fperm_SI_Woolf2021!$E$9:$E$93)+63.1579*EXP(-0.19*BE$58))/(Fperm_SI_Woolf2021!$E$9:$E$93-BE$58))*(BE$58-Fperm_SI_Woolf2021!$E$9:$E$93)/10))) + Fperm_SI_Woolf2021!$H$9:$H$93*EXP(-Fperm_SI_Woolf2021!$K$9:$K$93*$C138*IF(BE$58=Fperm_SI_Woolf2021!$E$9:$E$93,1,EXP(LN((1.1*(Fperm_SI_Woolf2021!$E$9:$E$93-BE$58)-63.1579*EXP(-0.19*Fperm_SI_Woolf2021!$E$9:$E$93)+63.1579*EXP(-0.19*BE$58))/(Fperm_SI_Woolf2021!$E$9:$E$93-BE$58))*(BE$58-Fperm_SI_Woolf2021!$E$9:$E$93)/10))),Fperm_SI_Woolf2021!$D$9:$D$93))</f>
        <v>0.18403591739839276</v>
      </c>
      <c r="BF138" s="51" cm="1">
        <f t="array" ref="BF138">MIN(1,SLOPE(Fperm_SI_Woolf2021!$F$9:$F$93*EXP(-Fperm_SI_Woolf2021!$I$9:$I$93*$C138*IF(BF$58=Fperm_SI_Woolf2021!$E$9:$E$93,1,EXP(LN((1.1*(Fperm_SI_Woolf2021!$E$9:$E$93-BF$58)-63.1579*EXP(-0.19*Fperm_SI_Woolf2021!$E$9:$E$93)+63.1579*EXP(-0.19*BF$58))/(Fperm_SI_Woolf2021!$E$9:$E$93-BF$58))*(BF$58-Fperm_SI_Woolf2021!$E$9:$E$93)/10))) + Fperm_SI_Woolf2021!$G$9:$G$93*EXP(-Fperm_SI_Woolf2021!$J$9:$J$93*$C138*IF(BF$58=Fperm_SI_Woolf2021!$E$9:$E$93,1,EXP(LN((1.1*(Fperm_SI_Woolf2021!$E$9:$E$93-BF$58)-63.1579*EXP(-0.19*Fperm_SI_Woolf2021!$E$9:$E$93)+63.1579*EXP(-0.19*BF$58))/(Fperm_SI_Woolf2021!$E$9:$E$93-BF$58))*(BF$58-Fperm_SI_Woolf2021!$E$9:$E$93)/10))) + Fperm_SI_Woolf2021!$H$9:$H$93*EXP(-Fperm_SI_Woolf2021!$K$9:$K$93*$C138*IF(BF$58=Fperm_SI_Woolf2021!$E$9:$E$93,1,EXP(LN((1.1*(Fperm_SI_Woolf2021!$E$9:$E$93-BF$58)-63.1579*EXP(-0.19*Fperm_SI_Woolf2021!$E$9:$E$93)+63.1579*EXP(-0.19*BF$58))/(Fperm_SI_Woolf2021!$E$9:$E$93-BF$58))*(BF$58-Fperm_SI_Woolf2021!$E$9:$E$93)/10))),Fperm_SI_Woolf2021!$D$9:$D$93)*BF$57+INTERCEPT(Fperm_SI_Woolf2021!$F$9:$F$93*EXP(-Fperm_SI_Woolf2021!$I$9:$I$93*$C138*IF(BF$58=Fperm_SI_Woolf2021!$E$9:$E$93,1,EXP(LN((1.1*(Fperm_SI_Woolf2021!$E$9:$E$93-BF$58)-63.1579*EXP(-0.19*Fperm_SI_Woolf2021!$E$9:$E$93)+63.1579*EXP(-0.19*BF$58))/(Fperm_SI_Woolf2021!$E$9:$E$93-BF$58))*(BF$58-Fperm_SI_Woolf2021!$E$9:$E$93)/10))) + Fperm_SI_Woolf2021!$G$9:$G$93*EXP(-Fperm_SI_Woolf2021!$J$9:$J$93*$C138*IF(BF$58=Fperm_SI_Woolf2021!$E$9:$E$93,1,EXP(LN((1.1*(Fperm_SI_Woolf2021!$E$9:$E$93-BF$58)-63.1579*EXP(-0.19*Fperm_SI_Woolf2021!$E$9:$E$93)+63.1579*EXP(-0.19*BF$58))/(Fperm_SI_Woolf2021!$E$9:$E$93-BF$58))*(BF$58-Fperm_SI_Woolf2021!$E$9:$E$93)/10))) + Fperm_SI_Woolf2021!$H$9:$H$93*EXP(-Fperm_SI_Woolf2021!$K$9:$K$93*$C138*IF(BF$58=Fperm_SI_Woolf2021!$E$9:$E$93,1,EXP(LN((1.1*(Fperm_SI_Woolf2021!$E$9:$E$93-BF$58)-63.1579*EXP(-0.19*Fperm_SI_Woolf2021!$E$9:$E$93)+63.1579*EXP(-0.19*BF$58))/(Fperm_SI_Woolf2021!$E$9:$E$93-BF$58))*(BF$58-Fperm_SI_Woolf2021!$E$9:$E$93)/10))),Fperm_SI_Woolf2021!$D$9:$D$93))</f>
        <v>0.1699360416661356</v>
      </c>
      <c r="BG138" s="51" cm="1">
        <f t="array" ref="BG138">MIN(1,SLOPE(Fperm_SI_Woolf2021!$F$9:$F$93*EXP(-Fperm_SI_Woolf2021!$I$9:$I$93*$C138*IF(BG$58=Fperm_SI_Woolf2021!$E$9:$E$93,1,EXP(LN((1.1*(Fperm_SI_Woolf2021!$E$9:$E$93-BG$58)-63.1579*EXP(-0.19*Fperm_SI_Woolf2021!$E$9:$E$93)+63.1579*EXP(-0.19*BG$58))/(Fperm_SI_Woolf2021!$E$9:$E$93-BG$58))*(BG$58-Fperm_SI_Woolf2021!$E$9:$E$93)/10))) + Fperm_SI_Woolf2021!$G$9:$G$93*EXP(-Fperm_SI_Woolf2021!$J$9:$J$93*$C138*IF(BG$58=Fperm_SI_Woolf2021!$E$9:$E$93,1,EXP(LN((1.1*(Fperm_SI_Woolf2021!$E$9:$E$93-BG$58)-63.1579*EXP(-0.19*Fperm_SI_Woolf2021!$E$9:$E$93)+63.1579*EXP(-0.19*BG$58))/(Fperm_SI_Woolf2021!$E$9:$E$93-BG$58))*(BG$58-Fperm_SI_Woolf2021!$E$9:$E$93)/10))) + Fperm_SI_Woolf2021!$H$9:$H$93*EXP(-Fperm_SI_Woolf2021!$K$9:$K$93*$C138*IF(BG$58=Fperm_SI_Woolf2021!$E$9:$E$93,1,EXP(LN((1.1*(Fperm_SI_Woolf2021!$E$9:$E$93-BG$58)-63.1579*EXP(-0.19*Fperm_SI_Woolf2021!$E$9:$E$93)+63.1579*EXP(-0.19*BG$58))/(Fperm_SI_Woolf2021!$E$9:$E$93-BG$58))*(BG$58-Fperm_SI_Woolf2021!$E$9:$E$93)/10))),Fperm_SI_Woolf2021!$D$9:$D$93)*BG$57+INTERCEPT(Fperm_SI_Woolf2021!$F$9:$F$93*EXP(-Fperm_SI_Woolf2021!$I$9:$I$93*$C138*IF(BG$58=Fperm_SI_Woolf2021!$E$9:$E$93,1,EXP(LN((1.1*(Fperm_SI_Woolf2021!$E$9:$E$93-BG$58)-63.1579*EXP(-0.19*Fperm_SI_Woolf2021!$E$9:$E$93)+63.1579*EXP(-0.19*BG$58))/(Fperm_SI_Woolf2021!$E$9:$E$93-BG$58))*(BG$58-Fperm_SI_Woolf2021!$E$9:$E$93)/10))) + Fperm_SI_Woolf2021!$G$9:$G$93*EXP(-Fperm_SI_Woolf2021!$J$9:$J$93*$C138*IF(BG$58=Fperm_SI_Woolf2021!$E$9:$E$93,1,EXP(LN((1.1*(Fperm_SI_Woolf2021!$E$9:$E$93-BG$58)-63.1579*EXP(-0.19*Fperm_SI_Woolf2021!$E$9:$E$93)+63.1579*EXP(-0.19*BG$58))/(Fperm_SI_Woolf2021!$E$9:$E$93-BG$58))*(BG$58-Fperm_SI_Woolf2021!$E$9:$E$93)/10))) + Fperm_SI_Woolf2021!$H$9:$H$93*EXP(-Fperm_SI_Woolf2021!$K$9:$K$93*$C138*IF(BG$58=Fperm_SI_Woolf2021!$E$9:$E$93,1,EXP(LN((1.1*(Fperm_SI_Woolf2021!$E$9:$E$93-BG$58)-63.1579*EXP(-0.19*Fperm_SI_Woolf2021!$E$9:$E$93)+63.1579*EXP(-0.19*BG$58))/(Fperm_SI_Woolf2021!$E$9:$E$93-BG$58))*(BG$58-Fperm_SI_Woolf2021!$E$9:$E$93)/10))),Fperm_SI_Woolf2021!$D$9:$D$93))</f>
        <v>0.15583616593387842</v>
      </c>
      <c r="BH138" s="51" cm="1">
        <f t="array" ref="BH138">MIN(1,SLOPE(Fperm_SI_Woolf2021!$F$9:$F$93*EXP(-Fperm_SI_Woolf2021!$I$9:$I$93*$C138*IF(BH$58=Fperm_SI_Woolf2021!$E$9:$E$93,1,EXP(LN((1.1*(Fperm_SI_Woolf2021!$E$9:$E$93-BH$58)-63.1579*EXP(-0.19*Fperm_SI_Woolf2021!$E$9:$E$93)+63.1579*EXP(-0.19*BH$58))/(Fperm_SI_Woolf2021!$E$9:$E$93-BH$58))*(BH$58-Fperm_SI_Woolf2021!$E$9:$E$93)/10))) + Fperm_SI_Woolf2021!$G$9:$G$93*EXP(-Fperm_SI_Woolf2021!$J$9:$J$93*$C138*IF(BH$58=Fperm_SI_Woolf2021!$E$9:$E$93,1,EXP(LN((1.1*(Fperm_SI_Woolf2021!$E$9:$E$93-BH$58)-63.1579*EXP(-0.19*Fperm_SI_Woolf2021!$E$9:$E$93)+63.1579*EXP(-0.19*BH$58))/(Fperm_SI_Woolf2021!$E$9:$E$93-BH$58))*(BH$58-Fperm_SI_Woolf2021!$E$9:$E$93)/10))) + Fperm_SI_Woolf2021!$H$9:$H$93*EXP(-Fperm_SI_Woolf2021!$K$9:$K$93*$C138*IF(BH$58=Fperm_SI_Woolf2021!$E$9:$E$93,1,EXP(LN((1.1*(Fperm_SI_Woolf2021!$E$9:$E$93-BH$58)-63.1579*EXP(-0.19*Fperm_SI_Woolf2021!$E$9:$E$93)+63.1579*EXP(-0.19*BH$58))/(Fperm_SI_Woolf2021!$E$9:$E$93-BH$58))*(BH$58-Fperm_SI_Woolf2021!$E$9:$E$93)/10))),Fperm_SI_Woolf2021!$D$9:$D$93)*BH$57+INTERCEPT(Fperm_SI_Woolf2021!$F$9:$F$93*EXP(-Fperm_SI_Woolf2021!$I$9:$I$93*$C138*IF(BH$58=Fperm_SI_Woolf2021!$E$9:$E$93,1,EXP(LN((1.1*(Fperm_SI_Woolf2021!$E$9:$E$93-BH$58)-63.1579*EXP(-0.19*Fperm_SI_Woolf2021!$E$9:$E$93)+63.1579*EXP(-0.19*BH$58))/(Fperm_SI_Woolf2021!$E$9:$E$93-BH$58))*(BH$58-Fperm_SI_Woolf2021!$E$9:$E$93)/10))) + Fperm_SI_Woolf2021!$G$9:$G$93*EXP(-Fperm_SI_Woolf2021!$J$9:$J$93*$C138*IF(BH$58=Fperm_SI_Woolf2021!$E$9:$E$93,1,EXP(LN((1.1*(Fperm_SI_Woolf2021!$E$9:$E$93-BH$58)-63.1579*EXP(-0.19*Fperm_SI_Woolf2021!$E$9:$E$93)+63.1579*EXP(-0.19*BH$58))/(Fperm_SI_Woolf2021!$E$9:$E$93-BH$58))*(BH$58-Fperm_SI_Woolf2021!$E$9:$E$93)/10))) + Fperm_SI_Woolf2021!$H$9:$H$93*EXP(-Fperm_SI_Woolf2021!$K$9:$K$93*$C138*IF(BH$58=Fperm_SI_Woolf2021!$E$9:$E$93,1,EXP(LN((1.1*(Fperm_SI_Woolf2021!$E$9:$E$93-BH$58)-63.1579*EXP(-0.19*Fperm_SI_Woolf2021!$E$9:$E$93)+63.1579*EXP(-0.19*BH$58))/(Fperm_SI_Woolf2021!$E$9:$E$93-BH$58))*(BH$58-Fperm_SI_Woolf2021!$E$9:$E$93)/10))),Fperm_SI_Woolf2021!$D$9:$D$93))</f>
        <v>0.14173629020162123</v>
      </c>
      <c r="BI138" s="51" cm="1">
        <f t="array" ref="BI138">MIN(1,SLOPE(Fperm_SI_Woolf2021!$F$9:$F$93*EXP(-Fperm_SI_Woolf2021!$I$9:$I$93*$C138*IF(BI$58=Fperm_SI_Woolf2021!$E$9:$E$93,1,EXP(LN((1.1*(Fperm_SI_Woolf2021!$E$9:$E$93-BI$58)-63.1579*EXP(-0.19*Fperm_SI_Woolf2021!$E$9:$E$93)+63.1579*EXP(-0.19*BI$58))/(Fperm_SI_Woolf2021!$E$9:$E$93-BI$58))*(BI$58-Fperm_SI_Woolf2021!$E$9:$E$93)/10))) + Fperm_SI_Woolf2021!$G$9:$G$93*EXP(-Fperm_SI_Woolf2021!$J$9:$J$93*$C138*IF(BI$58=Fperm_SI_Woolf2021!$E$9:$E$93,1,EXP(LN((1.1*(Fperm_SI_Woolf2021!$E$9:$E$93-BI$58)-63.1579*EXP(-0.19*Fperm_SI_Woolf2021!$E$9:$E$93)+63.1579*EXP(-0.19*BI$58))/(Fperm_SI_Woolf2021!$E$9:$E$93-BI$58))*(BI$58-Fperm_SI_Woolf2021!$E$9:$E$93)/10))) + Fperm_SI_Woolf2021!$H$9:$H$93*EXP(-Fperm_SI_Woolf2021!$K$9:$K$93*$C138*IF(BI$58=Fperm_SI_Woolf2021!$E$9:$E$93,1,EXP(LN((1.1*(Fperm_SI_Woolf2021!$E$9:$E$93-BI$58)-63.1579*EXP(-0.19*Fperm_SI_Woolf2021!$E$9:$E$93)+63.1579*EXP(-0.19*BI$58))/(Fperm_SI_Woolf2021!$E$9:$E$93-BI$58))*(BI$58-Fperm_SI_Woolf2021!$E$9:$E$93)/10))),Fperm_SI_Woolf2021!$D$9:$D$93)*BI$57+INTERCEPT(Fperm_SI_Woolf2021!$F$9:$F$93*EXP(-Fperm_SI_Woolf2021!$I$9:$I$93*$C138*IF(BI$58=Fperm_SI_Woolf2021!$E$9:$E$93,1,EXP(LN((1.1*(Fperm_SI_Woolf2021!$E$9:$E$93-BI$58)-63.1579*EXP(-0.19*Fperm_SI_Woolf2021!$E$9:$E$93)+63.1579*EXP(-0.19*BI$58))/(Fperm_SI_Woolf2021!$E$9:$E$93-BI$58))*(BI$58-Fperm_SI_Woolf2021!$E$9:$E$93)/10))) + Fperm_SI_Woolf2021!$G$9:$G$93*EXP(-Fperm_SI_Woolf2021!$J$9:$J$93*$C138*IF(BI$58=Fperm_SI_Woolf2021!$E$9:$E$93,1,EXP(LN((1.1*(Fperm_SI_Woolf2021!$E$9:$E$93-BI$58)-63.1579*EXP(-0.19*Fperm_SI_Woolf2021!$E$9:$E$93)+63.1579*EXP(-0.19*BI$58))/(Fperm_SI_Woolf2021!$E$9:$E$93-BI$58))*(BI$58-Fperm_SI_Woolf2021!$E$9:$E$93)/10))) + Fperm_SI_Woolf2021!$H$9:$H$93*EXP(-Fperm_SI_Woolf2021!$K$9:$K$93*$C138*IF(BI$58=Fperm_SI_Woolf2021!$E$9:$E$93,1,EXP(LN((1.1*(Fperm_SI_Woolf2021!$E$9:$E$93-BI$58)-63.1579*EXP(-0.19*Fperm_SI_Woolf2021!$E$9:$E$93)+63.1579*EXP(-0.19*BI$58))/(Fperm_SI_Woolf2021!$E$9:$E$93-BI$58))*(BI$58-Fperm_SI_Woolf2021!$E$9:$E$93)/10))),Fperm_SI_Woolf2021!$D$9:$D$93))</f>
        <v>0.12763641446936402</v>
      </c>
      <c r="BJ138" s="51" cm="1">
        <f t="array" ref="BJ138">MIN(1,SLOPE(Fperm_SI_Woolf2021!$F$9:$F$93*EXP(-Fperm_SI_Woolf2021!$I$9:$I$93*$C138*IF(BJ$58=Fperm_SI_Woolf2021!$E$9:$E$93,1,EXP(LN((1.1*(Fperm_SI_Woolf2021!$E$9:$E$93-BJ$58)-63.1579*EXP(-0.19*Fperm_SI_Woolf2021!$E$9:$E$93)+63.1579*EXP(-0.19*BJ$58))/(Fperm_SI_Woolf2021!$E$9:$E$93-BJ$58))*(BJ$58-Fperm_SI_Woolf2021!$E$9:$E$93)/10))) + Fperm_SI_Woolf2021!$G$9:$G$93*EXP(-Fperm_SI_Woolf2021!$J$9:$J$93*$C138*IF(BJ$58=Fperm_SI_Woolf2021!$E$9:$E$93,1,EXP(LN((1.1*(Fperm_SI_Woolf2021!$E$9:$E$93-BJ$58)-63.1579*EXP(-0.19*Fperm_SI_Woolf2021!$E$9:$E$93)+63.1579*EXP(-0.19*BJ$58))/(Fperm_SI_Woolf2021!$E$9:$E$93-BJ$58))*(BJ$58-Fperm_SI_Woolf2021!$E$9:$E$93)/10))) + Fperm_SI_Woolf2021!$H$9:$H$93*EXP(-Fperm_SI_Woolf2021!$K$9:$K$93*$C138*IF(BJ$58=Fperm_SI_Woolf2021!$E$9:$E$93,1,EXP(LN((1.1*(Fperm_SI_Woolf2021!$E$9:$E$93-BJ$58)-63.1579*EXP(-0.19*Fperm_SI_Woolf2021!$E$9:$E$93)+63.1579*EXP(-0.19*BJ$58))/(Fperm_SI_Woolf2021!$E$9:$E$93-BJ$58))*(BJ$58-Fperm_SI_Woolf2021!$E$9:$E$93)/10))),Fperm_SI_Woolf2021!$D$9:$D$93)*BJ$57+INTERCEPT(Fperm_SI_Woolf2021!$F$9:$F$93*EXP(-Fperm_SI_Woolf2021!$I$9:$I$93*$C138*IF(BJ$58=Fperm_SI_Woolf2021!$E$9:$E$93,1,EXP(LN((1.1*(Fperm_SI_Woolf2021!$E$9:$E$93-BJ$58)-63.1579*EXP(-0.19*Fperm_SI_Woolf2021!$E$9:$E$93)+63.1579*EXP(-0.19*BJ$58))/(Fperm_SI_Woolf2021!$E$9:$E$93-BJ$58))*(BJ$58-Fperm_SI_Woolf2021!$E$9:$E$93)/10))) + Fperm_SI_Woolf2021!$G$9:$G$93*EXP(-Fperm_SI_Woolf2021!$J$9:$J$93*$C138*IF(BJ$58=Fperm_SI_Woolf2021!$E$9:$E$93,1,EXP(LN((1.1*(Fperm_SI_Woolf2021!$E$9:$E$93-BJ$58)-63.1579*EXP(-0.19*Fperm_SI_Woolf2021!$E$9:$E$93)+63.1579*EXP(-0.19*BJ$58))/(Fperm_SI_Woolf2021!$E$9:$E$93-BJ$58))*(BJ$58-Fperm_SI_Woolf2021!$E$9:$E$93)/10))) + Fperm_SI_Woolf2021!$H$9:$H$93*EXP(-Fperm_SI_Woolf2021!$K$9:$K$93*$C138*IF(BJ$58=Fperm_SI_Woolf2021!$E$9:$E$93,1,EXP(LN((1.1*(Fperm_SI_Woolf2021!$E$9:$E$93-BJ$58)-63.1579*EXP(-0.19*Fperm_SI_Woolf2021!$E$9:$E$93)+63.1579*EXP(-0.19*BJ$58))/(Fperm_SI_Woolf2021!$E$9:$E$93-BJ$58))*(BJ$58-Fperm_SI_Woolf2021!$E$9:$E$93)/10))),Fperm_SI_Woolf2021!$D$9:$D$93))</f>
        <v>0.11353653873710684</v>
      </c>
      <c r="BK138" s="51" cm="1">
        <f t="array" ref="BK138">MIN(1,SLOPE(Fperm_SI_Woolf2021!$F$9:$F$93*EXP(-Fperm_SI_Woolf2021!$I$9:$I$93*$C138*IF(BK$58=Fperm_SI_Woolf2021!$E$9:$E$93,1,EXP(LN((1.1*(Fperm_SI_Woolf2021!$E$9:$E$93-BK$58)-63.1579*EXP(-0.19*Fperm_SI_Woolf2021!$E$9:$E$93)+63.1579*EXP(-0.19*BK$58))/(Fperm_SI_Woolf2021!$E$9:$E$93-BK$58))*(BK$58-Fperm_SI_Woolf2021!$E$9:$E$93)/10))) + Fperm_SI_Woolf2021!$G$9:$G$93*EXP(-Fperm_SI_Woolf2021!$J$9:$J$93*$C138*IF(BK$58=Fperm_SI_Woolf2021!$E$9:$E$93,1,EXP(LN((1.1*(Fperm_SI_Woolf2021!$E$9:$E$93-BK$58)-63.1579*EXP(-0.19*Fperm_SI_Woolf2021!$E$9:$E$93)+63.1579*EXP(-0.19*BK$58))/(Fperm_SI_Woolf2021!$E$9:$E$93-BK$58))*(BK$58-Fperm_SI_Woolf2021!$E$9:$E$93)/10))) + Fperm_SI_Woolf2021!$H$9:$H$93*EXP(-Fperm_SI_Woolf2021!$K$9:$K$93*$C138*IF(BK$58=Fperm_SI_Woolf2021!$E$9:$E$93,1,EXP(LN((1.1*(Fperm_SI_Woolf2021!$E$9:$E$93-BK$58)-63.1579*EXP(-0.19*Fperm_SI_Woolf2021!$E$9:$E$93)+63.1579*EXP(-0.19*BK$58))/(Fperm_SI_Woolf2021!$E$9:$E$93-BK$58))*(BK$58-Fperm_SI_Woolf2021!$E$9:$E$93)/10))),Fperm_SI_Woolf2021!$D$9:$D$93)*BK$57+INTERCEPT(Fperm_SI_Woolf2021!$F$9:$F$93*EXP(-Fperm_SI_Woolf2021!$I$9:$I$93*$C138*IF(BK$58=Fperm_SI_Woolf2021!$E$9:$E$93,1,EXP(LN((1.1*(Fperm_SI_Woolf2021!$E$9:$E$93-BK$58)-63.1579*EXP(-0.19*Fperm_SI_Woolf2021!$E$9:$E$93)+63.1579*EXP(-0.19*BK$58))/(Fperm_SI_Woolf2021!$E$9:$E$93-BK$58))*(BK$58-Fperm_SI_Woolf2021!$E$9:$E$93)/10))) + Fperm_SI_Woolf2021!$G$9:$G$93*EXP(-Fperm_SI_Woolf2021!$J$9:$J$93*$C138*IF(BK$58=Fperm_SI_Woolf2021!$E$9:$E$93,1,EXP(LN((1.1*(Fperm_SI_Woolf2021!$E$9:$E$93-BK$58)-63.1579*EXP(-0.19*Fperm_SI_Woolf2021!$E$9:$E$93)+63.1579*EXP(-0.19*BK$58))/(Fperm_SI_Woolf2021!$E$9:$E$93-BK$58))*(BK$58-Fperm_SI_Woolf2021!$E$9:$E$93)/10))) + Fperm_SI_Woolf2021!$H$9:$H$93*EXP(-Fperm_SI_Woolf2021!$K$9:$K$93*$C138*IF(BK$58=Fperm_SI_Woolf2021!$E$9:$E$93,1,EXP(LN((1.1*(Fperm_SI_Woolf2021!$E$9:$E$93-BK$58)-63.1579*EXP(-0.19*Fperm_SI_Woolf2021!$E$9:$E$93)+63.1579*EXP(-0.19*BK$58))/(Fperm_SI_Woolf2021!$E$9:$E$93-BK$58))*(BK$58-Fperm_SI_Woolf2021!$E$9:$E$93)/10))),Fperm_SI_Woolf2021!$D$9:$D$93))</f>
        <v>9.9436663004849657E-2</v>
      </c>
      <c r="BL138" s="51" cm="1">
        <f t="array" ref="BL138">MIN(1,SLOPE(Fperm_SI_Woolf2021!$F$9:$F$93*EXP(-Fperm_SI_Woolf2021!$I$9:$I$93*$C138*IF(BL$58=Fperm_SI_Woolf2021!$E$9:$E$93,1,EXP(LN((1.1*(Fperm_SI_Woolf2021!$E$9:$E$93-BL$58)-63.1579*EXP(-0.19*Fperm_SI_Woolf2021!$E$9:$E$93)+63.1579*EXP(-0.19*BL$58))/(Fperm_SI_Woolf2021!$E$9:$E$93-BL$58))*(BL$58-Fperm_SI_Woolf2021!$E$9:$E$93)/10))) + Fperm_SI_Woolf2021!$G$9:$G$93*EXP(-Fperm_SI_Woolf2021!$J$9:$J$93*$C138*IF(BL$58=Fperm_SI_Woolf2021!$E$9:$E$93,1,EXP(LN((1.1*(Fperm_SI_Woolf2021!$E$9:$E$93-BL$58)-63.1579*EXP(-0.19*Fperm_SI_Woolf2021!$E$9:$E$93)+63.1579*EXP(-0.19*BL$58))/(Fperm_SI_Woolf2021!$E$9:$E$93-BL$58))*(BL$58-Fperm_SI_Woolf2021!$E$9:$E$93)/10))) + Fperm_SI_Woolf2021!$H$9:$H$93*EXP(-Fperm_SI_Woolf2021!$K$9:$K$93*$C138*IF(BL$58=Fperm_SI_Woolf2021!$E$9:$E$93,1,EXP(LN((1.1*(Fperm_SI_Woolf2021!$E$9:$E$93-BL$58)-63.1579*EXP(-0.19*Fperm_SI_Woolf2021!$E$9:$E$93)+63.1579*EXP(-0.19*BL$58))/(Fperm_SI_Woolf2021!$E$9:$E$93-BL$58))*(BL$58-Fperm_SI_Woolf2021!$E$9:$E$93)/10))),Fperm_SI_Woolf2021!$D$9:$D$93)*BL$57+INTERCEPT(Fperm_SI_Woolf2021!$F$9:$F$93*EXP(-Fperm_SI_Woolf2021!$I$9:$I$93*$C138*IF(BL$58=Fperm_SI_Woolf2021!$E$9:$E$93,1,EXP(LN((1.1*(Fperm_SI_Woolf2021!$E$9:$E$93-BL$58)-63.1579*EXP(-0.19*Fperm_SI_Woolf2021!$E$9:$E$93)+63.1579*EXP(-0.19*BL$58))/(Fperm_SI_Woolf2021!$E$9:$E$93-BL$58))*(BL$58-Fperm_SI_Woolf2021!$E$9:$E$93)/10))) + Fperm_SI_Woolf2021!$G$9:$G$93*EXP(-Fperm_SI_Woolf2021!$J$9:$J$93*$C138*IF(BL$58=Fperm_SI_Woolf2021!$E$9:$E$93,1,EXP(LN((1.1*(Fperm_SI_Woolf2021!$E$9:$E$93-BL$58)-63.1579*EXP(-0.19*Fperm_SI_Woolf2021!$E$9:$E$93)+63.1579*EXP(-0.19*BL$58))/(Fperm_SI_Woolf2021!$E$9:$E$93-BL$58))*(BL$58-Fperm_SI_Woolf2021!$E$9:$E$93)/10))) + Fperm_SI_Woolf2021!$H$9:$H$93*EXP(-Fperm_SI_Woolf2021!$K$9:$K$93*$C138*IF(BL$58=Fperm_SI_Woolf2021!$E$9:$E$93,1,EXP(LN((1.1*(Fperm_SI_Woolf2021!$E$9:$E$93-BL$58)-63.1579*EXP(-0.19*Fperm_SI_Woolf2021!$E$9:$E$93)+63.1579*EXP(-0.19*BL$58))/(Fperm_SI_Woolf2021!$E$9:$E$93-BL$58))*(BL$58-Fperm_SI_Woolf2021!$E$9:$E$93)/10))),Fperm_SI_Woolf2021!$D$9:$D$93))</f>
        <v>0.25805199888127817</v>
      </c>
      <c r="BM138" s="51" cm="1">
        <f t="array" ref="BM138">MIN(1,SLOPE(Fperm_SI_Woolf2021!$F$9:$F$93*EXP(-Fperm_SI_Woolf2021!$I$9:$I$93*$C138*IF(BM$58=Fperm_SI_Woolf2021!$E$9:$E$93,1,EXP(LN((1.1*(Fperm_SI_Woolf2021!$E$9:$E$93-BM$58)-63.1579*EXP(-0.19*Fperm_SI_Woolf2021!$E$9:$E$93)+63.1579*EXP(-0.19*BM$58))/(Fperm_SI_Woolf2021!$E$9:$E$93-BM$58))*(BM$58-Fperm_SI_Woolf2021!$E$9:$E$93)/10))) + Fperm_SI_Woolf2021!$G$9:$G$93*EXP(-Fperm_SI_Woolf2021!$J$9:$J$93*$C138*IF(BM$58=Fperm_SI_Woolf2021!$E$9:$E$93,1,EXP(LN((1.1*(Fperm_SI_Woolf2021!$E$9:$E$93-BM$58)-63.1579*EXP(-0.19*Fperm_SI_Woolf2021!$E$9:$E$93)+63.1579*EXP(-0.19*BM$58))/(Fperm_SI_Woolf2021!$E$9:$E$93-BM$58))*(BM$58-Fperm_SI_Woolf2021!$E$9:$E$93)/10))) + Fperm_SI_Woolf2021!$H$9:$H$93*EXP(-Fperm_SI_Woolf2021!$K$9:$K$93*$C138*IF(BM$58=Fperm_SI_Woolf2021!$E$9:$E$93,1,EXP(LN((1.1*(Fperm_SI_Woolf2021!$E$9:$E$93-BM$58)-63.1579*EXP(-0.19*Fperm_SI_Woolf2021!$E$9:$E$93)+63.1579*EXP(-0.19*BM$58))/(Fperm_SI_Woolf2021!$E$9:$E$93-BM$58))*(BM$58-Fperm_SI_Woolf2021!$E$9:$E$93)/10))),Fperm_SI_Woolf2021!$D$9:$D$93)*BM$57+INTERCEPT(Fperm_SI_Woolf2021!$F$9:$F$93*EXP(-Fperm_SI_Woolf2021!$I$9:$I$93*$C138*IF(BM$58=Fperm_SI_Woolf2021!$E$9:$E$93,1,EXP(LN((1.1*(Fperm_SI_Woolf2021!$E$9:$E$93-BM$58)-63.1579*EXP(-0.19*Fperm_SI_Woolf2021!$E$9:$E$93)+63.1579*EXP(-0.19*BM$58))/(Fperm_SI_Woolf2021!$E$9:$E$93-BM$58))*(BM$58-Fperm_SI_Woolf2021!$E$9:$E$93)/10))) + Fperm_SI_Woolf2021!$G$9:$G$93*EXP(-Fperm_SI_Woolf2021!$J$9:$J$93*$C138*IF(BM$58=Fperm_SI_Woolf2021!$E$9:$E$93,1,EXP(LN((1.1*(Fperm_SI_Woolf2021!$E$9:$E$93-BM$58)-63.1579*EXP(-0.19*Fperm_SI_Woolf2021!$E$9:$E$93)+63.1579*EXP(-0.19*BM$58))/(Fperm_SI_Woolf2021!$E$9:$E$93-BM$58))*(BM$58-Fperm_SI_Woolf2021!$E$9:$E$93)/10))) + Fperm_SI_Woolf2021!$H$9:$H$93*EXP(-Fperm_SI_Woolf2021!$K$9:$K$93*$C138*IF(BM$58=Fperm_SI_Woolf2021!$E$9:$E$93,1,EXP(LN((1.1*(Fperm_SI_Woolf2021!$E$9:$E$93-BM$58)-63.1579*EXP(-0.19*Fperm_SI_Woolf2021!$E$9:$E$93)+63.1579*EXP(-0.19*BM$58))/(Fperm_SI_Woolf2021!$E$9:$E$93-BM$58))*(BM$58-Fperm_SI_Woolf2021!$E$9:$E$93)/10))),Fperm_SI_Woolf2021!$D$9:$D$93))</f>
        <v>0.24582851232714642</v>
      </c>
      <c r="BN138" s="51" cm="1">
        <f t="array" ref="BN138">MIN(1,SLOPE(Fperm_SI_Woolf2021!$F$9:$F$93*EXP(-Fperm_SI_Woolf2021!$I$9:$I$93*$C138*IF(BN$58=Fperm_SI_Woolf2021!$E$9:$E$93,1,EXP(LN((1.1*(Fperm_SI_Woolf2021!$E$9:$E$93-BN$58)-63.1579*EXP(-0.19*Fperm_SI_Woolf2021!$E$9:$E$93)+63.1579*EXP(-0.19*BN$58))/(Fperm_SI_Woolf2021!$E$9:$E$93-BN$58))*(BN$58-Fperm_SI_Woolf2021!$E$9:$E$93)/10))) + Fperm_SI_Woolf2021!$G$9:$G$93*EXP(-Fperm_SI_Woolf2021!$J$9:$J$93*$C138*IF(BN$58=Fperm_SI_Woolf2021!$E$9:$E$93,1,EXP(LN((1.1*(Fperm_SI_Woolf2021!$E$9:$E$93-BN$58)-63.1579*EXP(-0.19*Fperm_SI_Woolf2021!$E$9:$E$93)+63.1579*EXP(-0.19*BN$58))/(Fperm_SI_Woolf2021!$E$9:$E$93-BN$58))*(BN$58-Fperm_SI_Woolf2021!$E$9:$E$93)/10))) + Fperm_SI_Woolf2021!$H$9:$H$93*EXP(-Fperm_SI_Woolf2021!$K$9:$K$93*$C138*IF(BN$58=Fperm_SI_Woolf2021!$E$9:$E$93,1,EXP(LN((1.1*(Fperm_SI_Woolf2021!$E$9:$E$93-BN$58)-63.1579*EXP(-0.19*Fperm_SI_Woolf2021!$E$9:$E$93)+63.1579*EXP(-0.19*BN$58))/(Fperm_SI_Woolf2021!$E$9:$E$93-BN$58))*(BN$58-Fperm_SI_Woolf2021!$E$9:$E$93)/10))),Fperm_SI_Woolf2021!$D$9:$D$93)*BN$57+INTERCEPT(Fperm_SI_Woolf2021!$F$9:$F$93*EXP(-Fperm_SI_Woolf2021!$I$9:$I$93*$C138*IF(BN$58=Fperm_SI_Woolf2021!$E$9:$E$93,1,EXP(LN((1.1*(Fperm_SI_Woolf2021!$E$9:$E$93-BN$58)-63.1579*EXP(-0.19*Fperm_SI_Woolf2021!$E$9:$E$93)+63.1579*EXP(-0.19*BN$58))/(Fperm_SI_Woolf2021!$E$9:$E$93-BN$58))*(BN$58-Fperm_SI_Woolf2021!$E$9:$E$93)/10))) + Fperm_SI_Woolf2021!$G$9:$G$93*EXP(-Fperm_SI_Woolf2021!$J$9:$J$93*$C138*IF(BN$58=Fperm_SI_Woolf2021!$E$9:$E$93,1,EXP(LN((1.1*(Fperm_SI_Woolf2021!$E$9:$E$93-BN$58)-63.1579*EXP(-0.19*Fperm_SI_Woolf2021!$E$9:$E$93)+63.1579*EXP(-0.19*BN$58))/(Fperm_SI_Woolf2021!$E$9:$E$93-BN$58))*(BN$58-Fperm_SI_Woolf2021!$E$9:$E$93)/10))) + Fperm_SI_Woolf2021!$H$9:$H$93*EXP(-Fperm_SI_Woolf2021!$K$9:$K$93*$C138*IF(BN$58=Fperm_SI_Woolf2021!$E$9:$E$93,1,EXP(LN((1.1*(Fperm_SI_Woolf2021!$E$9:$E$93-BN$58)-63.1579*EXP(-0.19*Fperm_SI_Woolf2021!$E$9:$E$93)+63.1579*EXP(-0.19*BN$58))/(Fperm_SI_Woolf2021!$E$9:$E$93-BN$58))*(BN$58-Fperm_SI_Woolf2021!$E$9:$E$93)/10))),Fperm_SI_Woolf2021!$D$9:$D$93))</f>
        <v>0.23360502577301465</v>
      </c>
      <c r="BO138" s="51" cm="1">
        <f t="array" ref="BO138">MIN(1,SLOPE(Fperm_SI_Woolf2021!$F$9:$F$93*EXP(-Fperm_SI_Woolf2021!$I$9:$I$93*$C138*IF(BO$58=Fperm_SI_Woolf2021!$E$9:$E$93,1,EXP(LN((1.1*(Fperm_SI_Woolf2021!$E$9:$E$93-BO$58)-63.1579*EXP(-0.19*Fperm_SI_Woolf2021!$E$9:$E$93)+63.1579*EXP(-0.19*BO$58))/(Fperm_SI_Woolf2021!$E$9:$E$93-BO$58))*(BO$58-Fperm_SI_Woolf2021!$E$9:$E$93)/10))) + Fperm_SI_Woolf2021!$G$9:$G$93*EXP(-Fperm_SI_Woolf2021!$J$9:$J$93*$C138*IF(BO$58=Fperm_SI_Woolf2021!$E$9:$E$93,1,EXP(LN((1.1*(Fperm_SI_Woolf2021!$E$9:$E$93-BO$58)-63.1579*EXP(-0.19*Fperm_SI_Woolf2021!$E$9:$E$93)+63.1579*EXP(-0.19*BO$58))/(Fperm_SI_Woolf2021!$E$9:$E$93-BO$58))*(BO$58-Fperm_SI_Woolf2021!$E$9:$E$93)/10))) + Fperm_SI_Woolf2021!$H$9:$H$93*EXP(-Fperm_SI_Woolf2021!$K$9:$K$93*$C138*IF(BO$58=Fperm_SI_Woolf2021!$E$9:$E$93,1,EXP(LN((1.1*(Fperm_SI_Woolf2021!$E$9:$E$93-BO$58)-63.1579*EXP(-0.19*Fperm_SI_Woolf2021!$E$9:$E$93)+63.1579*EXP(-0.19*BO$58))/(Fperm_SI_Woolf2021!$E$9:$E$93-BO$58))*(BO$58-Fperm_SI_Woolf2021!$E$9:$E$93)/10))),Fperm_SI_Woolf2021!$D$9:$D$93)*BO$57+INTERCEPT(Fperm_SI_Woolf2021!$F$9:$F$93*EXP(-Fperm_SI_Woolf2021!$I$9:$I$93*$C138*IF(BO$58=Fperm_SI_Woolf2021!$E$9:$E$93,1,EXP(LN((1.1*(Fperm_SI_Woolf2021!$E$9:$E$93-BO$58)-63.1579*EXP(-0.19*Fperm_SI_Woolf2021!$E$9:$E$93)+63.1579*EXP(-0.19*BO$58))/(Fperm_SI_Woolf2021!$E$9:$E$93-BO$58))*(BO$58-Fperm_SI_Woolf2021!$E$9:$E$93)/10))) + Fperm_SI_Woolf2021!$G$9:$G$93*EXP(-Fperm_SI_Woolf2021!$J$9:$J$93*$C138*IF(BO$58=Fperm_SI_Woolf2021!$E$9:$E$93,1,EXP(LN((1.1*(Fperm_SI_Woolf2021!$E$9:$E$93-BO$58)-63.1579*EXP(-0.19*Fperm_SI_Woolf2021!$E$9:$E$93)+63.1579*EXP(-0.19*BO$58))/(Fperm_SI_Woolf2021!$E$9:$E$93-BO$58))*(BO$58-Fperm_SI_Woolf2021!$E$9:$E$93)/10))) + Fperm_SI_Woolf2021!$H$9:$H$93*EXP(-Fperm_SI_Woolf2021!$K$9:$K$93*$C138*IF(BO$58=Fperm_SI_Woolf2021!$E$9:$E$93,1,EXP(LN((1.1*(Fperm_SI_Woolf2021!$E$9:$E$93-BO$58)-63.1579*EXP(-0.19*Fperm_SI_Woolf2021!$E$9:$E$93)+63.1579*EXP(-0.19*BO$58))/(Fperm_SI_Woolf2021!$E$9:$E$93-BO$58))*(BO$58-Fperm_SI_Woolf2021!$E$9:$E$93)/10))),Fperm_SI_Woolf2021!$D$9:$D$93))</f>
        <v>0.2213815392188829</v>
      </c>
      <c r="BP138" s="51" cm="1">
        <f t="array" ref="BP138">MIN(1,SLOPE(Fperm_SI_Woolf2021!$F$9:$F$93*EXP(-Fperm_SI_Woolf2021!$I$9:$I$93*$C138*IF(BP$58=Fperm_SI_Woolf2021!$E$9:$E$93,1,EXP(LN((1.1*(Fperm_SI_Woolf2021!$E$9:$E$93-BP$58)-63.1579*EXP(-0.19*Fperm_SI_Woolf2021!$E$9:$E$93)+63.1579*EXP(-0.19*BP$58))/(Fperm_SI_Woolf2021!$E$9:$E$93-BP$58))*(BP$58-Fperm_SI_Woolf2021!$E$9:$E$93)/10))) + Fperm_SI_Woolf2021!$G$9:$G$93*EXP(-Fperm_SI_Woolf2021!$J$9:$J$93*$C138*IF(BP$58=Fperm_SI_Woolf2021!$E$9:$E$93,1,EXP(LN((1.1*(Fperm_SI_Woolf2021!$E$9:$E$93-BP$58)-63.1579*EXP(-0.19*Fperm_SI_Woolf2021!$E$9:$E$93)+63.1579*EXP(-0.19*BP$58))/(Fperm_SI_Woolf2021!$E$9:$E$93-BP$58))*(BP$58-Fperm_SI_Woolf2021!$E$9:$E$93)/10))) + Fperm_SI_Woolf2021!$H$9:$H$93*EXP(-Fperm_SI_Woolf2021!$K$9:$K$93*$C138*IF(BP$58=Fperm_SI_Woolf2021!$E$9:$E$93,1,EXP(LN((1.1*(Fperm_SI_Woolf2021!$E$9:$E$93-BP$58)-63.1579*EXP(-0.19*Fperm_SI_Woolf2021!$E$9:$E$93)+63.1579*EXP(-0.19*BP$58))/(Fperm_SI_Woolf2021!$E$9:$E$93-BP$58))*(BP$58-Fperm_SI_Woolf2021!$E$9:$E$93)/10))),Fperm_SI_Woolf2021!$D$9:$D$93)*BP$57+INTERCEPT(Fperm_SI_Woolf2021!$F$9:$F$93*EXP(-Fperm_SI_Woolf2021!$I$9:$I$93*$C138*IF(BP$58=Fperm_SI_Woolf2021!$E$9:$E$93,1,EXP(LN((1.1*(Fperm_SI_Woolf2021!$E$9:$E$93-BP$58)-63.1579*EXP(-0.19*Fperm_SI_Woolf2021!$E$9:$E$93)+63.1579*EXP(-0.19*BP$58))/(Fperm_SI_Woolf2021!$E$9:$E$93-BP$58))*(BP$58-Fperm_SI_Woolf2021!$E$9:$E$93)/10))) + Fperm_SI_Woolf2021!$G$9:$G$93*EXP(-Fperm_SI_Woolf2021!$J$9:$J$93*$C138*IF(BP$58=Fperm_SI_Woolf2021!$E$9:$E$93,1,EXP(LN((1.1*(Fperm_SI_Woolf2021!$E$9:$E$93-BP$58)-63.1579*EXP(-0.19*Fperm_SI_Woolf2021!$E$9:$E$93)+63.1579*EXP(-0.19*BP$58))/(Fperm_SI_Woolf2021!$E$9:$E$93-BP$58))*(BP$58-Fperm_SI_Woolf2021!$E$9:$E$93)/10))) + Fperm_SI_Woolf2021!$H$9:$H$93*EXP(-Fperm_SI_Woolf2021!$K$9:$K$93*$C138*IF(BP$58=Fperm_SI_Woolf2021!$E$9:$E$93,1,EXP(LN((1.1*(Fperm_SI_Woolf2021!$E$9:$E$93-BP$58)-63.1579*EXP(-0.19*Fperm_SI_Woolf2021!$E$9:$E$93)+63.1579*EXP(-0.19*BP$58))/(Fperm_SI_Woolf2021!$E$9:$E$93-BP$58))*(BP$58-Fperm_SI_Woolf2021!$E$9:$E$93)/10))),Fperm_SI_Woolf2021!$D$9:$D$93))</f>
        <v>0.20915805266475115</v>
      </c>
      <c r="BQ138" s="51" cm="1">
        <f t="array" ref="BQ138">MIN(1,SLOPE(Fperm_SI_Woolf2021!$F$9:$F$93*EXP(-Fperm_SI_Woolf2021!$I$9:$I$93*$C138*IF(BQ$58=Fperm_SI_Woolf2021!$E$9:$E$93,1,EXP(LN((1.1*(Fperm_SI_Woolf2021!$E$9:$E$93-BQ$58)-63.1579*EXP(-0.19*Fperm_SI_Woolf2021!$E$9:$E$93)+63.1579*EXP(-0.19*BQ$58))/(Fperm_SI_Woolf2021!$E$9:$E$93-BQ$58))*(BQ$58-Fperm_SI_Woolf2021!$E$9:$E$93)/10))) + Fperm_SI_Woolf2021!$G$9:$G$93*EXP(-Fperm_SI_Woolf2021!$J$9:$J$93*$C138*IF(BQ$58=Fperm_SI_Woolf2021!$E$9:$E$93,1,EXP(LN((1.1*(Fperm_SI_Woolf2021!$E$9:$E$93-BQ$58)-63.1579*EXP(-0.19*Fperm_SI_Woolf2021!$E$9:$E$93)+63.1579*EXP(-0.19*BQ$58))/(Fperm_SI_Woolf2021!$E$9:$E$93-BQ$58))*(BQ$58-Fperm_SI_Woolf2021!$E$9:$E$93)/10))) + Fperm_SI_Woolf2021!$H$9:$H$93*EXP(-Fperm_SI_Woolf2021!$K$9:$K$93*$C138*IF(BQ$58=Fperm_SI_Woolf2021!$E$9:$E$93,1,EXP(LN((1.1*(Fperm_SI_Woolf2021!$E$9:$E$93-BQ$58)-63.1579*EXP(-0.19*Fperm_SI_Woolf2021!$E$9:$E$93)+63.1579*EXP(-0.19*BQ$58))/(Fperm_SI_Woolf2021!$E$9:$E$93-BQ$58))*(BQ$58-Fperm_SI_Woolf2021!$E$9:$E$93)/10))),Fperm_SI_Woolf2021!$D$9:$D$93)*BQ$57+INTERCEPT(Fperm_SI_Woolf2021!$F$9:$F$93*EXP(-Fperm_SI_Woolf2021!$I$9:$I$93*$C138*IF(BQ$58=Fperm_SI_Woolf2021!$E$9:$E$93,1,EXP(LN((1.1*(Fperm_SI_Woolf2021!$E$9:$E$93-BQ$58)-63.1579*EXP(-0.19*Fperm_SI_Woolf2021!$E$9:$E$93)+63.1579*EXP(-0.19*BQ$58))/(Fperm_SI_Woolf2021!$E$9:$E$93-BQ$58))*(BQ$58-Fperm_SI_Woolf2021!$E$9:$E$93)/10))) + Fperm_SI_Woolf2021!$G$9:$G$93*EXP(-Fperm_SI_Woolf2021!$J$9:$J$93*$C138*IF(BQ$58=Fperm_SI_Woolf2021!$E$9:$E$93,1,EXP(LN((1.1*(Fperm_SI_Woolf2021!$E$9:$E$93-BQ$58)-63.1579*EXP(-0.19*Fperm_SI_Woolf2021!$E$9:$E$93)+63.1579*EXP(-0.19*BQ$58))/(Fperm_SI_Woolf2021!$E$9:$E$93-BQ$58))*(BQ$58-Fperm_SI_Woolf2021!$E$9:$E$93)/10))) + Fperm_SI_Woolf2021!$H$9:$H$93*EXP(-Fperm_SI_Woolf2021!$K$9:$K$93*$C138*IF(BQ$58=Fperm_SI_Woolf2021!$E$9:$E$93,1,EXP(LN((1.1*(Fperm_SI_Woolf2021!$E$9:$E$93-BQ$58)-63.1579*EXP(-0.19*Fperm_SI_Woolf2021!$E$9:$E$93)+63.1579*EXP(-0.19*BQ$58))/(Fperm_SI_Woolf2021!$E$9:$E$93-BQ$58))*(BQ$58-Fperm_SI_Woolf2021!$E$9:$E$93)/10))),Fperm_SI_Woolf2021!$D$9:$D$93))</f>
        <v>0.19693456611061941</v>
      </c>
      <c r="BR138" s="51" cm="1">
        <f t="array" ref="BR138">MIN(1,SLOPE(Fperm_SI_Woolf2021!$F$9:$F$93*EXP(-Fperm_SI_Woolf2021!$I$9:$I$93*$C138*IF(BR$58=Fperm_SI_Woolf2021!$E$9:$E$93,1,EXP(LN((1.1*(Fperm_SI_Woolf2021!$E$9:$E$93-BR$58)-63.1579*EXP(-0.19*Fperm_SI_Woolf2021!$E$9:$E$93)+63.1579*EXP(-0.19*BR$58))/(Fperm_SI_Woolf2021!$E$9:$E$93-BR$58))*(BR$58-Fperm_SI_Woolf2021!$E$9:$E$93)/10))) + Fperm_SI_Woolf2021!$G$9:$G$93*EXP(-Fperm_SI_Woolf2021!$J$9:$J$93*$C138*IF(BR$58=Fperm_SI_Woolf2021!$E$9:$E$93,1,EXP(LN((1.1*(Fperm_SI_Woolf2021!$E$9:$E$93-BR$58)-63.1579*EXP(-0.19*Fperm_SI_Woolf2021!$E$9:$E$93)+63.1579*EXP(-0.19*BR$58))/(Fperm_SI_Woolf2021!$E$9:$E$93-BR$58))*(BR$58-Fperm_SI_Woolf2021!$E$9:$E$93)/10))) + Fperm_SI_Woolf2021!$H$9:$H$93*EXP(-Fperm_SI_Woolf2021!$K$9:$K$93*$C138*IF(BR$58=Fperm_SI_Woolf2021!$E$9:$E$93,1,EXP(LN((1.1*(Fperm_SI_Woolf2021!$E$9:$E$93-BR$58)-63.1579*EXP(-0.19*Fperm_SI_Woolf2021!$E$9:$E$93)+63.1579*EXP(-0.19*BR$58))/(Fperm_SI_Woolf2021!$E$9:$E$93-BR$58))*(BR$58-Fperm_SI_Woolf2021!$E$9:$E$93)/10))),Fperm_SI_Woolf2021!$D$9:$D$93)*BR$57+INTERCEPT(Fperm_SI_Woolf2021!$F$9:$F$93*EXP(-Fperm_SI_Woolf2021!$I$9:$I$93*$C138*IF(BR$58=Fperm_SI_Woolf2021!$E$9:$E$93,1,EXP(LN((1.1*(Fperm_SI_Woolf2021!$E$9:$E$93-BR$58)-63.1579*EXP(-0.19*Fperm_SI_Woolf2021!$E$9:$E$93)+63.1579*EXP(-0.19*BR$58))/(Fperm_SI_Woolf2021!$E$9:$E$93-BR$58))*(BR$58-Fperm_SI_Woolf2021!$E$9:$E$93)/10))) + Fperm_SI_Woolf2021!$G$9:$G$93*EXP(-Fperm_SI_Woolf2021!$J$9:$J$93*$C138*IF(BR$58=Fperm_SI_Woolf2021!$E$9:$E$93,1,EXP(LN((1.1*(Fperm_SI_Woolf2021!$E$9:$E$93-BR$58)-63.1579*EXP(-0.19*Fperm_SI_Woolf2021!$E$9:$E$93)+63.1579*EXP(-0.19*BR$58))/(Fperm_SI_Woolf2021!$E$9:$E$93-BR$58))*(BR$58-Fperm_SI_Woolf2021!$E$9:$E$93)/10))) + Fperm_SI_Woolf2021!$H$9:$H$93*EXP(-Fperm_SI_Woolf2021!$K$9:$K$93*$C138*IF(BR$58=Fperm_SI_Woolf2021!$E$9:$E$93,1,EXP(LN((1.1*(Fperm_SI_Woolf2021!$E$9:$E$93-BR$58)-63.1579*EXP(-0.19*Fperm_SI_Woolf2021!$E$9:$E$93)+63.1579*EXP(-0.19*BR$58))/(Fperm_SI_Woolf2021!$E$9:$E$93-BR$58))*(BR$58-Fperm_SI_Woolf2021!$E$9:$E$93)/10))),Fperm_SI_Woolf2021!$D$9:$D$93))</f>
        <v>0.18471107955648766</v>
      </c>
      <c r="BS138" s="51" cm="1">
        <f t="array" ref="BS138">MIN(1,SLOPE(Fperm_SI_Woolf2021!$F$9:$F$93*EXP(-Fperm_SI_Woolf2021!$I$9:$I$93*$C138*IF(BS$58=Fperm_SI_Woolf2021!$E$9:$E$93,1,EXP(LN((1.1*(Fperm_SI_Woolf2021!$E$9:$E$93-BS$58)-63.1579*EXP(-0.19*Fperm_SI_Woolf2021!$E$9:$E$93)+63.1579*EXP(-0.19*BS$58))/(Fperm_SI_Woolf2021!$E$9:$E$93-BS$58))*(BS$58-Fperm_SI_Woolf2021!$E$9:$E$93)/10))) + Fperm_SI_Woolf2021!$G$9:$G$93*EXP(-Fperm_SI_Woolf2021!$J$9:$J$93*$C138*IF(BS$58=Fperm_SI_Woolf2021!$E$9:$E$93,1,EXP(LN((1.1*(Fperm_SI_Woolf2021!$E$9:$E$93-BS$58)-63.1579*EXP(-0.19*Fperm_SI_Woolf2021!$E$9:$E$93)+63.1579*EXP(-0.19*BS$58))/(Fperm_SI_Woolf2021!$E$9:$E$93-BS$58))*(BS$58-Fperm_SI_Woolf2021!$E$9:$E$93)/10))) + Fperm_SI_Woolf2021!$H$9:$H$93*EXP(-Fperm_SI_Woolf2021!$K$9:$K$93*$C138*IF(BS$58=Fperm_SI_Woolf2021!$E$9:$E$93,1,EXP(LN((1.1*(Fperm_SI_Woolf2021!$E$9:$E$93-BS$58)-63.1579*EXP(-0.19*Fperm_SI_Woolf2021!$E$9:$E$93)+63.1579*EXP(-0.19*BS$58))/(Fperm_SI_Woolf2021!$E$9:$E$93-BS$58))*(BS$58-Fperm_SI_Woolf2021!$E$9:$E$93)/10))),Fperm_SI_Woolf2021!$D$9:$D$93)*BS$57+INTERCEPT(Fperm_SI_Woolf2021!$F$9:$F$93*EXP(-Fperm_SI_Woolf2021!$I$9:$I$93*$C138*IF(BS$58=Fperm_SI_Woolf2021!$E$9:$E$93,1,EXP(LN((1.1*(Fperm_SI_Woolf2021!$E$9:$E$93-BS$58)-63.1579*EXP(-0.19*Fperm_SI_Woolf2021!$E$9:$E$93)+63.1579*EXP(-0.19*BS$58))/(Fperm_SI_Woolf2021!$E$9:$E$93-BS$58))*(BS$58-Fperm_SI_Woolf2021!$E$9:$E$93)/10))) + Fperm_SI_Woolf2021!$G$9:$G$93*EXP(-Fperm_SI_Woolf2021!$J$9:$J$93*$C138*IF(BS$58=Fperm_SI_Woolf2021!$E$9:$E$93,1,EXP(LN((1.1*(Fperm_SI_Woolf2021!$E$9:$E$93-BS$58)-63.1579*EXP(-0.19*Fperm_SI_Woolf2021!$E$9:$E$93)+63.1579*EXP(-0.19*BS$58))/(Fperm_SI_Woolf2021!$E$9:$E$93-BS$58))*(BS$58-Fperm_SI_Woolf2021!$E$9:$E$93)/10))) + Fperm_SI_Woolf2021!$H$9:$H$93*EXP(-Fperm_SI_Woolf2021!$K$9:$K$93*$C138*IF(BS$58=Fperm_SI_Woolf2021!$E$9:$E$93,1,EXP(LN((1.1*(Fperm_SI_Woolf2021!$E$9:$E$93-BS$58)-63.1579*EXP(-0.19*Fperm_SI_Woolf2021!$E$9:$E$93)+63.1579*EXP(-0.19*BS$58))/(Fperm_SI_Woolf2021!$E$9:$E$93-BS$58))*(BS$58-Fperm_SI_Woolf2021!$E$9:$E$93)/10))),Fperm_SI_Woolf2021!$D$9:$D$93))</f>
        <v>0.17248759300235589</v>
      </c>
      <c r="BT138" s="51" cm="1">
        <f t="array" ref="BT138">MIN(1,SLOPE(Fperm_SI_Woolf2021!$F$9:$F$93*EXP(-Fperm_SI_Woolf2021!$I$9:$I$93*$C138*IF(BT$58=Fperm_SI_Woolf2021!$E$9:$E$93,1,EXP(LN((1.1*(Fperm_SI_Woolf2021!$E$9:$E$93-BT$58)-63.1579*EXP(-0.19*Fperm_SI_Woolf2021!$E$9:$E$93)+63.1579*EXP(-0.19*BT$58))/(Fperm_SI_Woolf2021!$E$9:$E$93-BT$58))*(BT$58-Fperm_SI_Woolf2021!$E$9:$E$93)/10))) + Fperm_SI_Woolf2021!$G$9:$G$93*EXP(-Fperm_SI_Woolf2021!$J$9:$J$93*$C138*IF(BT$58=Fperm_SI_Woolf2021!$E$9:$E$93,1,EXP(LN((1.1*(Fperm_SI_Woolf2021!$E$9:$E$93-BT$58)-63.1579*EXP(-0.19*Fperm_SI_Woolf2021!$E$9:$E$93)+63.1579*EXP(-0.19*BT$58))/(Fperm_SI_Woolf2021!$E$9:$E$93-BT$58))*(BT$58-Fperm_SI_Woolf2021!$E$9:$E$93)/10))) + Fperm_SI_Woolf2021!$H$9:$H$93*EXP(-Fperm_SI_Woolf2021!$K$9:$K$93*$C138*IF(BT$58=Fperm_SI_Woolf2021!$E$9:$E$93,1,EXP(LN((1.1*(Fperm_SI_Woolf2021!$E$9:$E$93-BT$58)-63.1579*EXP(-0.19*Fperm_SI_Woolf2021!$E$9:$E$93)+63.1579*EXP(-0.19*BT$58))/(Fperm_SI_Woolf2021!$E$9:$E$93-BT$58))*(BT$58-Fperm_SI_Woolf2021!$E$9:$E$93)/10))),Fperm_SI_Woolf2021!$D$9:$D$93)*BT$57+INTERCEPT(Fperm_SI_Woolf2021!$F$9:$F$93*EXP(-Fperm_SI_Woolf2021!$I$9:$I$93*$C138*IF(BT$58=Fperm_SI_Woolf2021!$E$9:$E$93,1,EXP(LN((1.1*(Fperm_SI_Woolf2021!$E$9:$E$93-BT$58)-63.1579*EXP(-0.19*Fperm_SI_Woolf2021!$E$9:$E$93)+63.1579*EXP(-0.19*BT$58))/(Fperm_SI_Woolf2021!$E$9:$E$93-BT$58))*(BT$58-Fperm_SI_Woolf2021!$E$9:$E$93)/10))) + Fperm_SI_Woolf2021!$G$9:$G$93*EXP(-Fperm_SI_Woolf2021!$J$9:$J$93*$C138*IF(BT$58=Fperm_SI_Woolf2021!$E$9:$E$93,1,EXP(LN((1.1*(Fperm_SI_Woolf2021!$E$9:$E$93-BT$58)-63.1579*EXP(-0.19*Fperm_SI_Woolf2021!$E$9:$E$93)+63.1579*EXP(-0.19*BT$58))/(Fperm_SI_Woolf2021!$E$9:$E$93-BT$58))*(BT$58-Fperm_SI_Woolf2021!$E$9:$E$93)/10))) + Fperm_SI_Woolf2021!$H$9:$H$93*EXP(-Fperm_SI_Woolf2021!$K$9:$K$93*$C138*IF(BT$58=Fperm_SI_Woolf2021!$E$9:$E$93,1,EXP(LN((1.1*(Fperm_SI_Woolf2021!$E$9:$E$93-BT$58)-63.1579*EXP(-0.19*Fperm_SI_Woolf2021!$E$9:$E$93)+63.1579*EXP(-0.19*BT$58))/(Fperm_SI_Woolf2021!$E$9:$E$93-BT$58))*(BT$58-Fperm_SI_Woolf2021!$E$9:$E$93)/10))),Fperm_SI_Woolf2021!$D$9:$D$93))</f>
        <v>0.16026410644822414</v>
      </c>
      <c r="BU138" s="51" cm="1">
        <f t="array" ref="BU138">MIN(1,SLOPE(Fperm_SI_Woolf2021!$F$9:$F$93*EXP(-Fperm_SI_Woolf2021!$I$9:$I$93*$C138*IF(BU$58=Fperm_SI_Woolf2021!$E$9:$E$93,1,EXP(LN((1.1*(Fperm_SI_Woolf2021!$E$9:$E$93-BU$58)-63.1579*EXP(-0.19*Fperm_SI_Woolf2021!$E$9:$E$93)+63.1579*EXP(-0.19*BU$58))/(Fperm_SI_Woolf2021!$E$9:$E$93-BU$58))*(BU$58-Fperm_SI_Woolf2021!$E$9:$E$93)/10))) + Fperm_SI_Woolf2021!$G$9:$G$93*EXP(-Fperm_SI_Woolf2021!$J$9:$J$93*$C138*IF(BU$58=Fperm_SI_Woolf2021!$E$9:$E$93,1,EXP(LN((1.1*(Fperm_SI_Woolf2021!$E$9:$E$93-BU$58)-63.1579*EXP(-0.19*Fperm_SI_Woolf2021!$E$9:$E$93)+63.1579*EXP(-0.19*BU$58))/(Fperm_SI_Woolf2021!$E$9:$E$93-BU$58))*(BU$58-Fperm_SI_Woolf2021!$E$9:$E$93)/10))) + Fperm_SI_Woolf2021!$H$9:$H$93*EXP(-Fperm_SI_Woolf2021!$K$9:$K$93*$C138*IF(BU$58=Fperm_SI_Woolf2021!$E$9:$E$93,1,EXP(LN((1.1*(Fperm_SI_Woolf2021!$E$9:$E$93-BU$58)-63.1579*EXP(-0.19*Fperm_SI_Woolf2021!$E$9:$E$93)+63.1579*EXP(-0.19*BU$58))/(Fperm_SI_Woolf2021!$E$9:$E$93-BU$58))*(BU$58-Fperm_SI_Woolf2021!$E$9:$E$93)/10))),Fperm_SI_Woolf2021!$D$9:$D$93)*BU$57+INTERCEPT(Fperm_SI_Woolf2021!$F$9:$F$93*EXP(-Fperm_SI_Woolf2021!$I$9:$I$93*$C138*IF(BU$58=Fperm_SI_Woolf2021!$E$9:$E$93,1,EXP(LN((1.1*(Fperm_SI_Woolf2021!$E$9:$E$93-BU$58)-63.1579*EXP(-0.19*Fperm_SI_Woolf2021!$E$9:$E$93)+63.1579*EXP(-0.19*BU$58))/(Fperm_SI_Woolf2021!$E$9:$E$93-BU$58))*(BU$58-Fperm_SI_Woolf2021!$E$9:$E$93)/10))) + Fperm_SI_Woolf2021!$G$9:$G$93*EXP(-Fperm_SI_Woolf2021!$J$9:$J$93*$C138*IF(BU$58=Fperm_SI_Woolf2021!$E$9:$E$93,1,EXP(LN((1.1*(Fperm_SI_Woolf2021!$E$9:$E$93-BU$58)-63.1579*EXP(-0.19*Fperm_SI_Woolf2021!$E$9:$E$93)+63.1579*EXP(-0.19*BU$58))/(Fperm_SI_Woolf2021!$E$9:$E$93-BU$58))*(BU$58-Fperm_SI_Woolf2021!$E$9:$E$93)/10))) + Fperm_SI_Woolf2021!$H$9:$H$93*EXP(-Fperm_SI_Woolf2021!$K$9:$K$93*$C138*IF(BU$58=Fperm_SI_Woolf2021!$E$9:$E$93,1,EXP(LN((1.1*(Fperm_SI_Woolf2021!$E$9:$E$93-BU$58)-63.1579*EXP(-0.19*Fperm_SI_Woolf2021!$E$9:$E$93)+63.1579*EXP(-0.19*BU$58))/(Fperm_SI_Woolf2021!$E$9:$E$93-BU$58))*(BU$58-Fperm_SI_Woolf2021!$E$9:$E$93)/10))),Fperm_SI_Woolf2021!$D$9:$D$93))</f>
        <v>0.1480406198940924</v>
      </c>
      <c r="BV138" s="51" cm="1">
        <f t="array" ref="BV138">MIN(1,SLOPE(Fperm_SI_Woolf2021!$F$9:$F$93*EXP(-Fperm_SI_Woolf2021!$I$9:$I$93*$C138*IF(BV$58=Fperm_SI_Woolf2021!$E$9:$E$93,1,EXP(LN((1.1*(Fperm_SI_Woolf2021!$E$9:$E$93-BV$58)-63.1579*EXP(-0.19*Fperm_SI_Woolf2021!$E$9:$E$93)+63.1579*EXP(-0.19*BV$58))/(Fperm_SI_Woolf2021!$E$9:$E$93-BV$58))*(BV$58-Fperm_SI_Woolf2021!$E$9:$E$93)/10))) + Fperm_SI_Woolf2021!$G$9:$G$93*EXP(-Fperm_SI_Woolf2021!$J$9:$J$93*$C138*IF(BV$58=Fperm_SI_Woolf2021!$E$9:$E$93,1,EXP(LN((1.1*(Fperm_SI_Woolf2021!$E$9:$E$93-BV$58)-63.1579*EXP(-0.19*Fperm_SI_Woolf2021!$E$9:$E$93)+63.1579*EXP(-0.19*BV$58))/(Fperm_SI_Woolf2021!$E$9:$E$93-BV$58))*(BV$58-Fperm_SI_Woolf2021!$E$9:$E$93)/10))) + Fperm_SI_Woolf2021!$H$9:$H$93*EXP(-Fperm_SI_Woolf2021!$K$9:$K$93*$C138*IF(BV$58=Fperm_SI_Woolf2021!$E$9:$E$93,1,EXP(LN((1.1*(Fperm_SI_Woolf2021!$E$9:$E$93-BV$58)-63.1579*EXP(-0.19*Fperm_SI_Woolf2021!$E$9:$E$93)+63.1579*EXP(-0.19*BV$58))/(Fperm_SI_Woolf2021!$E$9:$E$93-BV$58))*(BV$58-Fperm_SI_Woolf2021!$E$9:$E$93)/10))),Fperm_SI_Woolf2021!$D$9:$D$93)*BV$57+INTERCEPT(Fperm_SI_Woolf2021!$F$9:$F$93*EXP(-Fperm_SI_Woolf2021!$I$9:$I$93*$C138*IF(BV$58=Fperm_SI_Woolf2021!$E$9:$E$93,1,EXP(LN((1.1*(Fperm_SI_Woolf2021!$E$9:$E$93-BV$58)-63.1579*EXP(-0.19*Fperm_SI_Woolf2021!$E$9:$E$93)+63.1579*EXP(-0.19*BV$58))/(Fperm_SI_Woolf2021!$E$9:$E$93-BV$58))*(BV$58-Fperm_SI_Woolf2021!$E$9:$E$93)/10))) + Fperm_SI_Woolf2021!$G$9:$G$93*EXP(-Fperm_SI_Woolf2021!$J$9:$J$93*$C138*IF(BV$58=Fperm_SI_Woolf2021!$E$9:$E$93,1,EXP(LN((1.1*(Fperm_SI_Woolf2021!$E$9:$E$93-BV$58)-63.1579*EXP(-0.19*Fperm_SI_Woolf2021!$E$9:$E$93)+63.1579*EXP(-0.19*BV$58))/(Fperm_SI_Woolf2021!$E$9:$E$93-BV$58))*(BV$58-Fperm_SI_Woolf2021!$E$9:$E$93)/10))) + Fperm_SI_Woolf2021!$H$9:$H$93*EXP(-Fperm_SI_Woolf2021!$K$9:$K$93*$C138*IF(BV$58=Fperm_SI_Woolf2021!$E$9:$E$93,1,EXP(LN((1.1*(Fperm_SI_Woolf2021!$E$9:$E$93-BV$58)-63.1579*EXP(-0.19*Fperm_SI_Woolf2021!$E$9:$E$93)+63.1579*EXP(-0.19*BV$58))/(Fperm_SI_Woolf2021!$E$9:$E$93-BV$58))*(BV$58-Fperm_SI_Woolf2021!$E$9:$E$93)/10))),Fperm_SI_Woolf2021!$D$9:$D$93))</f>
        <v>0.13581713333996065</v>
      </c>
      <c r="BW138" s="51" cm="1">
        <f t="array" ref="BW138">MIN(1,SLOPE(Fperm_SI_Woolf2021!$F$9:$F$93*EXP(-Fperm_SI_Woolf2021!$I$9:$I$93*$C138*IF(BW$58=Fperm_SI_Woolf2021!$E$9:$E$93,1,EXP(LN((1.1*(Fperm_SI_Woolf2021!$E$9:$E$93-BW$58)-63.1579*EXP(-0.19*Fperm_SI_Woolf2021!$E$9:$E$93)+63.1579*EXP(-0.19*BW$58))/(Fperm_SI_Woolf2021!$E$9:$E$93-BW$58))*(BW$58-Fperm_SI_Woolf2021!$E$9:$E$93)/10))) + Fperm_SI_Woolf2021!$G$9:$G$93*EXP(-Fperm_SI_Woolf2021!$J$9:$J$93*$C138*IF(BW$58=Fperm_SI_Woolf2021!$E$9:$E$93,1,EXP(LN((1.1*(Fperm_SI_Woolf2021!$E$9:$E$93-BW$58)-63.1579*EXP(-0.19*Fperm_SI_Woolf2021!$E$9:$E$93)+63.1579*EXP(-0.19*BW$58))/(Fperm_SI_Woolf2021!$E$9:$E$93-BW$58))*(BW$58-Fperm_SI_Woolf2021!$E$9:$E$93)/10))) + Fperm_SI_Woolf2021!$H$9:$H$93*EXP(-Fperm_SI_Woolf2021!$K$9:$K$93*$C138*IF(BW$58=Fperm_SI_Woolf2021!$E$9:$E$93,1,EXP(LN((1.1*(Fperm_SI_Woolf2021!$E$9:$E$93-BW$58)-63.1579*EXP(-0.19*Fperm_SI_Woolf2021!$E$9:$E$93)+63.1579*EXP(-0.19*BW$58))/(Fperm_SI_Woolf2021!$E$9:$E$93-BW$58))*(BW$58-Fperm_SI_Woolf2021!$E$9:$E$93)/10))),Fperm_SI_Woolf2021!$D$9:$D$93)*BW$57+INTERCEPT(Fperm_SI_Woolf2021!$F$9:$F$93*EXP(-Fperm_SI_Woolf2021!$I$9:$I$93*$C138*IF(BW$58=Fperm_SI_Woolf2021!$E$9:$E$93,1,EXP(LN((1.1*(Fperm_SI_Woolf2021!$E$9:$E$93-BW$58)-63.1579*EXP(-0.19*Fperm_SI_Woolf2021!$E$9:$E$93)+63.1579*EXP(-0.19*BW$58))/(Fperm_SI_Woolf2021!$E$9:$E$93-BW$58))*(BW$58-Fperm_SI_Woolf2021!$E$9:$E$93)/10))) + Fperm_SI_Woolf2021!$G$9:$G$93*EXP(-Fperm_SI_Woolf2021!$J$9:$J$93*$C138*IF(BW$58=Fperm_SI_Woolf2021!$E$9:$E$93,1,EXP(LN((1.1*(Fperm_SI_Woolf2021!$E$9:$E$93-BW$58)-63.1579*EXP(-0.19*Fperm_SI_Woolf2021!$E$9:$E$93)+63.1579*EXP(-0.19*BW$58))/(Fperm_SI_Woolf2021!$E$9:$E$93-BW$58))*(BW$58-Fperm_SI_Woolf2021!$E$9:$E$93)/10))) + Fperm_SI_Woolf2021!$H$9:$H$93*EXP(-Fperm_SI_Woolf2021!$K$9:$K$93*$C138*IF(BW$58=Fperm_SI_Woolf2021!$E$9:$E$93,1,EXP(LN((1.1*(Fperm_SI_Woolf2021!$E$9:$E$93-BW$58)-63.1579*EXP(-0.19*Fperm_SI_Woolf2021!$E$9:$E$93)+63.1579*EXP(-0.19*BW$58))/(Fperm_SI_Woolf2021!$E$9:$E$93-BW$58))*(BW$58-Fperm_SI_Woolf2021!$E$9:$E$93)/10))),Fperm_SI_Woolf2021!$D$9:$D$93))</f>
        <v>0.1235936467858289</v>
      </c>
      <c r="BX138" s="51" cm="1">
        <f t="array" ref="BX138">MIN(1,SLOPE(Fperm_SI_Woolf2021!$F$9:$F$93*EXP(-Fperm_SI_Woolf2021!$I$9:$I$93*$C138*IF(BX$58=Fperm_SI_Woolf2021!$E$9:$E$93,1,EXP(LN((1.1*(Fperm_SI_Woolf2021!$E$9:$E$93-BX$58)-63.1579*EXP(-0.19*Fperm_SI_Woolf2021!$E$9:$E$93)+63.1579*EXP(-0.19*BX$58))/(Fperm_SI_Woolf2021!$E$9:$E$93-BX$58))*(BX$58-Fperm_SI_Woolf2021!$E$9:$E$93)/10))) + Fperm_SI_Woolf2021!$G$9:$G$93*EXP(-Fperm_SI_Woolf2021!$J$9:$J$93*$C138*IF(BX$58=Fperm_SI_Woolf2021!$E$9:$E$93,1,EXP(LN((1.1*(Fperm_SI_Woolf2021!$E$9:$E$93-BX$58)-63.1579*EXP(-0.19*Fperm_SI_Woolf2021!$E$9:$E$93)+63.1579*EXP(-0.19*BX$58))/(Fperm_SI_Woolf2021!$E$9:$E$93-BX$58))*(BX$58-Fperm_SI_Woolf2021!$E$9:$E$93)/10))) + Fperm_SI_Woolf2021!$H$9:$H$93*EXP(-Fperm_SI_Woolf2021!$K$9:$K$93*$C138*IF(BX$58=Fperm_SI_Woolf2021!$E$9:$E$93,1,EXP(LN((1.1*(Fperm_SI_Woolf2021!$E$9:$E$93-BX$58)-63.1579*EXP(-0.19*Fperm_SI_Woolf2021!$E$9:$E$93)+63.1579*EXP(-0.19*BX$58))/(Fperm_SI_Woolf2021!$E$9:$E$93-BX$58))*(BX$58-Fperm_SI_Woolf2021!$E$9:$E$93)/10))),Fperm_SI_Woolf2021!$D$9:$D$93)*BX$57+INTERCEPT(Fperm_SI_Woolf2021!$F$9:$F$93*EXP(-Fperm_SI_Woolf2021!$I$9:$I$93*$C138*IF(BX$58=Fperm_SI_Woolf2021!$E$9:$E$93,1,EXP(LN((1.1*(Fperm_SI_Woolf2021!$E$9:$E$93-BX$58)-63.1579*EXP(-0.19*Fperm_SI_Woolf2021!$E$9:$E$93)+63.1579*EXP(-0.19*BX$58))/(Fperm_SI_Woolf2021!$E$9:$E$93-BX$58))*(BX$58-Fperm_SI_Woolf2021!$E$9:$E$93)/10))) + Fperm_SI_Woolf2021!$G$9:$G$93*EXP(-Fperm_SI_Woolf2021!$J$9:$J$93*$C138*IF(BX$58=Fperm_SI_Woolf2021!$E$9:$E$93,1,EXP(LN((1.1*(Fperm_SI_Woolf2021!$E$9:$E$93-BX$58)-63.1579*EXP(-0.19*Fperm_SI_Woolf2021!$E$9:$E$93)+63.1579*EXP(-0.19*BX$58))/(Fperm_SI_Woolf2021!$E$9:$E$93-BX$58))*(BX$58-Fperm_SI_Woolf2021!$E$9:$E$93)/10))) + Fperm_SI_Woolf2021!$H$9:$H$93*EXP(-Fperm_SI_Woolf2021!$K$9:$K$93*$C138*IF(BX$58=Fperm_SI_Woolf2021!$E$9:$E$93,1,EXP(LN((1.1*(Fperm_SI_Woolf2021!$E$9:$E$93-BX$58)-63.1579*EXP(-0.19*Fperm_SI_Woolf2021!$E$9:$E$93)+63.1579*EXP(-0.19*BX$58))/(Fperm_SI_Woolf2021!$E$9:$E$93-BX$58))*(BX$58-Fperm_SI_Woolf2021!$E$9:$E$93)/10))),Fperm_SI_Woolf2021!$D$9:$D$93))</f>
        <v>0.11137016023169713</v>
      </c>
      <c r="BY138" s="51" cm="1">
        <f t="array" ref="BY138">MIN(1,SLOPE(Fperm_SI_Woolf2021!$F$9:$F$93*EXP(-Fperm_SI_Woolf2021!$I$9:$I$93*$C138*IF(BY$58=Fperm_SI_Woolf2021!$E$9:$E$93,1,EXP(LN((1.1*(Fperm_SI_Woolf2021!$E$9:$E$93-BY$58)-63.1579*EXP(-0.19*Fperm_SI_Woolf2021!$E$9:$E$93)+63.1579*EXP(-0.19*BY$58))/(Fperm_SI_Woolf2021!$E$9:$E$93-BY$58))*(BY$58-Fperm_SI_Woolf2021!$E$9:$E$93)/10))) + Fperm_SI_Woolf2021!$G$9:$G$93*EXP(-Fperm_SI_Woolf2021!$J$9:$J$93*$C138*IF(BY$58=Fperm_SI_Woolf2021!$E$9:$E$93,1,EXP(LN((1.1*(Fperm_SI_Woolf2021!$E$9:$E$93-BY$58)-63.1579*EXP(-0.19*Fperm_SI_Woolf2021!$E$9:$E$93)+63.1579*EXP(-0.19*BY$58))/(Fperm_SI_Woolf2021!$E$9:$E$93-BY$58))*(BY$58-Fperm_SI_Woolf2021!$E$9:$E$93)/10))) + Fperm_SI_Woolf2021!$H$9:$H$93*EXP(-Fperm_SI_Woolf2021!$K$9:$K$93*$C138*IF(BY$58=Fperm_SI_Woolf2021!$E$9:$E$93,1,EXP(LN((1.1*(Fperm_SI_Woolf2021!$E$9:$E$93-BY$58)-63.1579*EXP(-0.19*Fperm_SI_Woolf2021!$E$9:$E$93)+63.1579*EXP(-0.19*BY$58))/(Fperm_SI_Woolf2021!$E$9:$E$93-BY$58))*(BY$58-Fperm_SI_Woolf2021!$E$9:$E$93)/10))),Fperm_SI_Woolf2021!$D$9:$D$93)*BY$57+INTERCEPT(Fperm_SI_Woolf2021!$F$9:$F$93*EXP(-Fperm_SI_Woolf2021!$I$9:$I$93*$C138*IF(BY$58=Fperm_SI_Woolf2021!$E$9:$E$93,1,EXP(LN((1.1*(Fperm_SI_Woolf2021!$E$9:$E$93-BY$58)-63.1579*EXP(-0.19*Fperm_SI_Woolf2021!$E$9:$E$93)+63.1579*EXP(-0.19*BY$58))/(Fperm_SI_Woolf2021!$E$9:$E$93-BY$58))*(BY$58-Fperm_SI_Woolf2021!$E$9:$E$93)/10))) + Fperm_SI_Woolf2021!$G$9:$G$93*EXP(-Fperm_SI_Woolf2021!$J$9:$J$93*$C138*IF(BY$58=Fperm_SI_Woolf2021!$E$9:$E$93,1,EXP(LN((1.1*(Fperm_SI_Woolf2021!$E$9:$E$93-BY$58)-63.1579*EXP(-0.19*Fperm_SI_Woolf2021!$E$9:$E$93)+63.1579*EXP(-0.19*BY$58))/(Fperm_SI_Woolf2021!$E$9:$E$93-BY$58))*(BY$58-Fperm_SI_Woolf2021!$E$9:$E$93)/10))) + Fperm_SI_Woolf2021!$H$9:$H$93*EXP(-Fperm_SI_Woolf2021!$K$9:$K$93*$C138*IF(BY$58=Fperm_SI_Woolf2021!$E$9:$E$93,1,EXP(LN((1.1*(Fperm_SI_Woolf2021!$E$9:$E$93-BY$58)-63.1579*EXP(-0.19*Fperm_SI_Woolf2021!$E$9:$E$93)+63.1579*EXP(-0.19*BY$58))/(Fperm_SI_Woolf2021!$E$9:$E$93-BY$58))*(BY$58-Fperm_SI_Woolf2021!$E$9:$E$93)/10))),Fperm_SI_Woolf2021!$D$9:$D$93))</f>
        <v>9.9146673677565383E-2</v>
      </c>
      <c r="BZ138" s="51" cm="1">
        <f t="array" ref="BZ138">MIN(1,SLOPE(Fperm_SI_Woolf2021!$F$9:$F$93*EXP(-Fperm_SI_Woolf2021!$I$9:$I$93*$C138*IF(BZ$58=Fperm_SI_Woolf2021!$E$9:$E$93,1,EXP(LN((1.1*(Fperm_SI_Woolf2021!$E$9:$E$93-BZ$58)-63.1579*EXP(-0.19*Fperm_SI_Woolf2021!$E$9:$E$93)+63.1579*EXP(-0.19*BZ$58))/(Fperm_SI_Woolf2021!$E$9:$E$93-BZ$58))*(BZ$58-Fperm_SI_Woolf2021!$E$9:$E$93)/10))) + Fperm_SI_Woolf2021!$G$9:$G$93*EXP(-Fperm_SI_Woolf2021!$J$9:$J$93*$C138*IF(BZ$58=Fperm_SI_Woolf2021!$E$9:$E$93,1,EXP(LN((1.1*(Fperm_SI_Woolf2021!$E$9:$E$93-BZ$58)-63.1579*EXP(-0.19*Fperm_SI_Woolf2021!$E$9:$E$93)+63.1579*EXP(-0.19*BZ$58))/(Fperm_SI_Woolf2021!$E$9:$E$93-BZ$58))*(BZ$58-Fperm_SI_Woolf2021!$E$9:$E$93)/10))) + Fperm_SI_Woolf2021!$H$9:$H$93*EXP(-Fperm_SI_Woolf2021!$K$9:$K$93*$C138*IF(BZ$58=Fperm_SI_Woolf2021!$E$9:$E$93,1,EXP(LN((1.1*(Fperm_SI_Woolf2021!$E$9:$E$93-BZ$58)-63.1579*EXP(-0.19*Fperm_SI_Woolf2021!$E$9:$E$93)+63.1579*EXP(-0.19*BZ$58))/(Fperm_SI_Woolf2021!$E$9:$E$93-BZ$58))*(BZ$58-Fperm_SI_Woolf2021!$E$9:$E$93)/10))),Fperm_SI_Woolf2021!$D$9:$D$93)*BZ$57+INTERCEPT(Fperm_SI_Woolf2021!$F$9:$F$93*EXP(-Fperm_SI_Woolf2021!$I$9:$I$93*$C138*IF(BZ$58=Fperm_SI_Woolf2021!$E$9:$E$93,1,EXP(LN((1.1*(Fperm_SI_Woolf2021!$E$9:$E$93-BZ$58)-63.1579*EXP(-0.19*Fperm_SI_Woolf2021!$E$9:$E$93)+63.1579*EXP(-0.19*BZ$58))/(Fperm_SI_Woolf2021!$E$9:$E$93-BZ$58))*(BZ$58-Fperm_SI_Woolf2021!$E$9:$E$93)/10))) + Fperm_SI_Woolf2021!$G$9:$G$93*EXP(-Fperm_SI_Woolf2021!$J$9:$J$93*$C138*IF(BZ$58=Fperm_SI_Woolf2021!$E$9:$E$93,1,EXP(LN((1.1*(Fperm_SI_Woolf2021!$E$9:$E$93-BZ$58)-63.1579*EXP(-0.19*Fperm_SI_Woolf2021!$E$9:$E$93)+63.1579*EXP(-0.19*BZ$58))/(Fperm_SI_Woolf2021!$E$9:$E$93-BZ$58))*(BZ$58-Fperm_SI_Woolf2021!$E$9:$E$93)/10))) + Fperm_SI_Woolf2021!$H$9:$H$93*EXP(-Fperm_SI_Woolf2021!$K$9:$K$93*$C138*IF(BZ$58=Fperm_SI_Woolf2021!$E$9:$E$93,1,EXP(LN((1.1*(Fperm_SI_Woolf2021!$E$9:$E$93-BZ$58)-63.1579*EXP(-0.19*Fperm_SI_Woolf2021!$E$9:$E$93)+63.1579*EXP(-0.19*BZ$58))/(Fperm_SI_Woolf2021!$E$9:$E$93-BZ$58))*(BZ$58-Fperm_SI_Woolf2021!$E$9:$E$93)/10))),Fperm_SI_Woolf2021!$D$9:$D$93))</f>
        <v>8.692318712343361E-2</v>
      </c>
    </row>
    <row r="139" spans="3:78" x14ac:dyDescent="0.2">
      <c r="C139" s="48">
        <v>790</v>
      </c>
      <c r="D139" s="51" cm="1">
        <f t="array" ref="D139">MIN(1,SLOPE(Fperm_SI_Woolf2021!$F$9:$F$93*EXP(-Fperm_SI_Woolf2021!$I$9:$I$93*$C139*IF(D$58=Fperm_SI_Woolf2021!$E$9:$E$93,1,EXP(LN((1.1*(Fperm_SI_Woolf2021!$E$9:$E$93-D$58)-63.1579*EXP(-0.19*Fperm_SI_Woolf2021!$E$9:$E$93)+63.1579*EXP(-0.19*D$58))/(Fperm_SI_Woolf2021!$E$9:$E$93-D$58))*(D$58-Fperm_SI_Woolf2021!$E$9:$E$93)/10))) + Fperm_SI_Woolf2021!$G$9:$G$93*EXP(-Fperm_SI_Woolf2021!$J$9:$J$93*$C139*IF(D$58=Fperm_SI_Woolf2021!$E$9:$E$93,1,EXP(LN((1.1*(Fperm_SI_Woolf2021!$E$9:$E$93-D$58)-63.1579*EXP(-0.19*Fperm_SI_Woolf2021!$E$9:$E$93)+63.1579*EXP(-0.19*D$58))/(Fperm_SI_Woolf2021!$E$9:$E$93-D$58))*(D$58-Fperm_SI_Woolf2021!$E$9:$E$93)/10))) + Fperm_SI_Woolf2021!$H$9:$H$93*EXP(-Fperm_SI_Woolf2021!$K$9:$K$93*$C139*IF(D$58=Fperm_SI_Woolf2021!$E$9:$E$93,1,EXP(LN((1.1*(Fperm_SI_Woolf2021!$E$9:$E$93-D$58)-63.1579*EXP(-0.19*Fperm_SI_Woolf2021!$E$9:$E$93)+63.1579*EXP(-0.19*D$58))/(Fperm_SI_Woolf2021!$E$9:$E$93-D$58))*(D$58-Fperm_SI_Woolf2021!$E$9:$E$93)/10))),Fperm_SI_Woolf2021!$D$9:$D$93)*D$57+INTERCEPT(Fperm_SI_Woolf2021!$F$9:$F$93*EXP(-Fperm_SI_Woolf2021!$I$9:$I$93*$C139*IF(D$58=Fperm_SI_Woolf2021!$E$9:$E$93,1,EXP(LN((1.1*(Fperm_SI_Woolf2021!$E$9:$E$93-D$58)-63.1579*EXP(-0.19*Fperm_SI_Woolf2021!$E$9:$E$93)+63.1579*EXP(-0.19*D$58))/(Fperm_SI_Woolf2021!$E$9:$E$93-D$58))*(D$58-Fperm_SI_Woolf2021!$E$9:$E$93)/10))) + Fperm_SI_Woolf2021!$G$9:$G$93*EXP(-Fperm_SI_Woolf2021!$J$9:$J$93*$C139*IF(D$58=Fperm_SI_Woolf2021!$E$9:$E$93,1,EXP(LN((1.1*(Fperm_SI_Woolf2021!$E$9:$E$93-D$58)-63.1579*EXP(-0.19*Fperm_SI_Woolf2021!$E$9:$E$93)+63.1579*EXP(-0.19*D$58))/(Fperm_SI_Woolf2021!$E$9:$E$93-D$58))*(D$58-Fperm_SI_Woolf2021!$E$9:$E$93)/10))) + Fperm_SI_Woolf2021!$H$9:$H$93*EXP(-Fperm_SI_Woolf2021!$K$9:$K$93*$C139*IF(D$58=Fperm_SI_Woolf2021!$E$9:$E$93,1,EXP(LN((1.1*(Fperm_SI_Woolf2021!$E$9:$E$93-D$58)-63.1579*EXP(-0.19*Fperm_SI_Woolf2021!$E$9:$E$93)+63.1579*EXP(-0.19*D$58))/(Fperm_SI_Woolf2021!$E$9:$E$93-D$58))*(D$58-Fperm_SI_Woolf2021!$E$9:$E$93)/10))),Fperm_SI_Woolf2021!$D$9:$D$93))</f>
        <v>0.84550246242069726</v>
      </c>
      <c r="E139" s="51" cm="1">
        <f t="array" ref="E139">MIN(1,SLOPE(Fperm_SI_Woolf2021!$F$9:$F$93*EXP(-Fperm_SI_Woolf2021!$I$9:$I$93*$C139*IF(E$58=Fperm_SI_Woolf2021!$E$9:$E$93,1,EXP(LN((1.1*(Fperm_SI_Woolf2021!$E$9:$E$93-E$58)-63.1579*EXP(-0.19*Fperm_SI_Woolf2021!$E$9:$E$93)+63.1579*EXP(-0.19*E$58))/(Fperm_SI_Woolf2021!$E$9:$E$93-E$58))*(E$58-Fperm_SI_Woolf2021!$E$9:$E$93)/10))) + Fperm_SI_Woolf2021!$G$9:$G$93*EXP(-Fperm_SI_Woolf2021!$J$9:$J$93*$C139*IF(E$58=Fperm_SI_Woolf2021!$E$9:$E$93,1,EXP(LN((1.1*(Fperm_SI_Woolf2021!$E$9:$E$93-E$58)-63.1579*EXP(-0.19*Fperm_SI_Woolf2021!$E$9:$E$93)+63.1579*EXP(-0.19*E$58))/(Fperm_SI_Woolf2021!$E$9:$E$93-E$58))*(E$58-Fperm_SI_Woolf2021!$E$9:$E$93)/10))) + Fperm_SI_Woolf2021!$H$9:$H$93*EXP(-Fperm_SI_Woolf2021!$K$9:$K$93*$C139*IF(E$58=Fperm_SI_Woolf2021!$E$9:$E$93,1,EXP(LN((1.1*(Fperm_SI_Woolf2021!$E$9:$E$93-E$58)-63.1579*EXP(-0.19*Fperm_SI_Woolf2021!$E$9:$E$93)+63.1579*EXP(-0.19*E$58))/(Fperm_SI_Woolf2021!$E$9:$E$93-E$58))*(E$58-Fperm_SI_Woolf2021!$E$9:$E$93)/10))),Fperm_SI_Woolf2021!$D$9:$D$93)*E$57+INTERCEPT(Fperm_SI_Woolf2021!$F$9:$F$93*EXP(-Fperm_SI_Woolf2021!$I$9:$I$93*$C139*IF(E$58=Fperm_SI_Woolf2021!$E$9:$E$93,1,EXP(LN((1.1*(Fperm_SI_Woolf2021!$E$9:$E$93-E$58)-63.1579*EXP(-0.19*Fperm_SI_Woolf2021!$E$9:$E$93)+63.1579*EXP(-0.19*E$58))/(Fperm_SI_Woolf2021!$E$9:$E$93-E$58))*(E$58-Fperm_SI_Woolf2021!$E$9:$E$93)/10))) + Fperm_SI_Woolf2021!$G$9:$G$93*EXP(-Fperm_SI_Woolf2021!$J$9:$J$93*$C139*IF(E$58=Fperm_SI_Woolf2021!$E$9:$E$93,1,EXP(LN((1.1*(Fperm_SI_Woolf2021!$E$9:$E$93-E$58)-63.1579*EXP(-0.19*Fperm_SI_Woolf2021!$E$9:$E$93)+63.1579*EXP(-0.19*E$58))/(Fperm_SI_Woolf2021!$E$9:$E$93-E$58))*(E$58-Fperm_SI_Woolf2021!$E$9:$E$93)/10))) + Fperm_SI_Woolf2021!$H$9:$H$93*EXP(-Fperm_SI_Woolf2021!$K$9:$K$93*$C139*IF(E$58=Fperm_SI_Woolf2021!$E$9:$E$93,1,EXP(LN((1.1*(Fperm_SI_Woolf2021!$E$9:$E$93-E$58)-63.1579*EXP(-0.19*Fperm_SI_Woolf2021!$E$9:$E$93)+63.1579*EXP(-0.19*E$58))/(Fperm_SI_Woolf2021!$E$9:$E$93-E$58))*(E$58-Fperm_SI_Woolf2021!$E$9:$E$93)/10))),Fperm_SI_Woolf2021!$D$9:$D$93))</f>
        <v>0.81340023783418514</v>
      </c>
      <c r="F139" s="51" cm="1">
        <f t="array" ref="F139">MIN(1,SLOPE(Fperm_SI_Woolf2021!$F$9:$F$93*EXP(-Fperm_SI_Woolf2021!$I$9:$I$93*$C139*IF(F$58=Fperm_SI_Woolf2021!$E$9:$E$93,1,EXP(LN((1.1*(Fperm_SI_Woolf2021!$E$9:$E$93-F$58)-63.1579*EXP(-0.19*Fperm_SI_Woolf2021!$E$9:$E$93)+63.1579*EXP(-0.19*F$58))/(Fperm_SI_Woolf2021!$E$9:$E$93-F$58))*(F$58-Fperm_SI_Woolf2021!$E$9:$E$93)/10))) + Fperm_SI_Woolf2021!$G$9:$G$93*EXP(-Fperm_SI_Woolf2021!$J$9:$J$93*$C139*IF(F$58=Fperm_SI_Woolf2021!$E$9:$E$93,1,EXP(LN((1.1*(Fperm_SI_Woolf2021!$E$9:$E$93-F$58)-63.1579*EXP(-0.19*Fperm_SI_Woolf2021!$E$9:$E$93)+63.1579*EXP(-0.19*F$58))/(Fperm_SI_Woolf2021!$E$9:$E$93-F$58))*(F$58-Fperm_SI_Woolf2021!$E$9:$E$93)/10))) + Fperm_SI_Woolf2021!$H$9:$H$93*EXP(-Fperm_SI_Woolf2021!$K$9:$K$93*$C139*IF(F$58=Fperm_SI_Woolf2021!$E$9:$E$93,1,EXP(LN((1.1*(Fperm_SI_Woolf2021!$E$9:$E$93-F$58)-63.1579*EXP(-0.19*Fperm_SI_Woolf2021!$E$9:$E$93)+63.1579*EXP(-0.19*F$58))/(Fperm_SI_Woolf2021!$E$9:$E$93-F$58))*(F$58-Fperm_SI_Woolf2021!$E$9:$E$93)/10))),Fperm_SI_Woolf2021!$D$9:$D$93)*F$57+INTERCEPT(Fperm_SI_Woolf2021!$F$9:$F$93*EXP(-Fperm_SI_Woolf2021!$I$9:$I$93*$C139*IF(F$58=Fperm_SI_Woolf2021!$E$9:$E$93,1,EXP(LN((1.1*(Fperm_SI_Woolf2021!$E$9:$E$93-F$58)-63.1579*EXP(-0.19*Fperm_SI_Woolf2021!$E$9:$E$93)+63.1579*EXP(-0.19*F$58))/(Fperm_SI_Woolf2021!$E$9:$E$93-F$58))*(F$58-Fperm_SI_Woolf2021!$E$9:$E$93)/10))) + Fperm_SI_Woolf2021!$G$9:$G$93*EXP(-Fperm_SI_Woolf2021!$J$9:$J$93*$C139*IF(F$58=Fperm_SI_Woolf2021!$E$9:$E$93,1,EXP(LN((1.1*(Fperm_SI_Woolf2021!$E$9:$E$93-F$58)-63.1579*EXP(-0.19*Fperm_SI_Woolf2021!$E$9:$E$93)+63.1579*EXP(-0.19*F$58))/(Fperm_SI_Woolf2021!$E$9:$E$93-F$58))*(F$58-Fperm_SI_Woolf2021!$E$9:$E$93)/10))) + Fperm_SI_Woolf2021!$H$9:$H$93*EXP(-Fperm_SI_Woolf2021!$K$9:$K$93*$C139*IF(F$58=Fperm_SI_Woolf2021!$E$9:$E$93,1,EXP(LN((1.1*(Fperm_SI_Woolf2021!$E$9:$E$93-F$58)-63.1579*EXP(-0.19*Fperm_SI_Woolf2021!$E$9:$E$93)+63.1579*EXP(-0.19*F$58))/(Fperm_SI_Woolf2021!$E$9:$E$93-F$58))*(F$58-Fperm_SI_Woolf2021!$E$9:$E$93)/10))),Fperm_SI_Woolf2021!$D$9:$D$93))</f>
        <v>0.78129801324767301</v>
      </c>
      <c r="G139" s="51" cm="1">
        <f t="array" ref="G139">MIN(1,SLOPE(Fperm_SI_Woolf2021!$F$9:$F$93*EXP(-Fperm_SI_Woolf2021!$I$9:$I$93*$C139*IF(G$58=Fperm_SI_Woolf2021!$E$9:$E$93,1,EXP(LN((1.1*(Fperm_SI_Woolf2021!$E$9:$E$93-G$58)-63.1579*EXP(-0.19*Fperm_SI_Woolf2021!$E$9:$E$93)+63.1579*EXP(-0.19*G$58))/(Fperm_SI_Woolf2021!$E$9:$E$93-G$58))*(G$58-Fperm_SI_Woolf2021!$E$9:$E$93)/10))) + Fperm_SI_Woolf2021!$G$9:$G$93*EXP(-Fperm_SI_Woolf2021!$J$9:$J$93*$C139*IF(G$58=Fperm_SI_Woolf2021!$E$9:$E$93,1,EXP(LN((1.1*(Fperm_SI_Woolf2021!$E$9:$E$93-G$58)-63.1579*EXP(-0.19*Fperm_SI_Woolf2021!$E$9:$E$93)+63.1579*EXP(-0.19*G$58))/(Fperm_SI_Woolf2021!$E$9:$E$93-G$58))*(G$58-Fperm_SI_Woolf2021!$E$9:$E$93)/10))) + Fperm_SI_Woolf2021!$H$9:$H$93*EXP(-Fperm_SI_Woolf2021!$K$9:$K$93*$C139*IF(G$58=Fperm_SI_Woolf2021!$E$9:$E$93,1,EXP(LN((1.1*(Fperm_SI_Woolf2021!$E$9:$E$93-G$58)-63.1579*EXP(-0.19*Fperm_SI_Woolf2021!$E$9:$E$93)+63.1579*EXP(-0.19*G$58))/(Fperm_SI_Woolf2021!$E$9:$E$93-G$58))*(G$58-Fperm_SI_Woolf2021!$E$9:$E$93)/10))),Fperm_SI_Woolf2021!$D$9:$D$93)*G$57+INTERCEPT(Fperm_SI_Woolf2021!$F$9:$F$93*EXP(-Fperm_SI_Woolf2021!$I$9:$I$93*$C139*IF(G$58=Fperm_SI_Woolf2021!$E$9:$E$93,1,EXP(LN((1.1*(Fperm_SI_Woolf2021!$E$9:$E$93-G$58)-63.1579*EXP(-0.19*Fperm_SI_Woolf2021!$E$9:$E$93)+63.1579*EXP(-0.19*G$58))/(Fperm_SI_Woolf2021!$E$9:$E$93-G$58))*(G$58-Fperm_SI_Woolf2021!$E$9:$E$93)/10))) + Fperm_SI_Woolf2021!$G$9:$G$93*EXP(-Fperm_SI_Woolf2021!$J$9:$J$93*$C139*IF(G$58=Fperm_SI_Woolf2021!$E$9:$E$93,1,EXP(LN((1.1*(Fperm_SI_Woolf2021!$E$9:$E$93-G$58)-63.1579*EXP(-0.19*Fperm_SI_Woolf2021!$E$9:$E$93)+63.1579*EXP(-0.19*G$58))/(Fperm_SI_Woolf2021!$E$9:$E$93-G$58))*(G$58-Fperm_SI_Woolf2021!$E$9:$E$93)/10))) + Fperm_SI_Woolf2021!$H$9:$H$93*EXP(-Fperm_SI_Woolf2021!$K$9:$K$93*$C139*IF(G$58=Fperm_SI_Woolf2021!$E$9:$E$93,1,EXP(LN((1.1*(Fperm_SI_Woolf2021!$E$9:$E$93-G$58)-63.1579*EXP(-0.19*Fperm_SI_Woolf2021!$E$9:$E$93)+63.1579*EXP(-0.19*G$58))/(Fperm_SI_Woolf2021!$E$9:$E$93-G$58))*(G$58-Fperm_SI_Woolf2021!$E$9:$E$93)/10))),Fperm_SI_Woolf2021!$D$9:$D$93))</f>
        <v>0.74919578866116099</v>
      </c>
      <c r="H139" s="51" cm="1">
        <f t="array" ref="H139">MIN(1,SLOPE(Fperm_SI_Woolf2021!$F$9:$F$93*EXP(-Fperm_SI_Woolf2021!$I$9:$I$93*$C139*IF(H$58=Fperm_SI_Woolf2021!$E$9:$E$93,1,EXP(LN((1.1*(Fperm_SI_Woolf2021!$E$9:$E$93-H$58)-63.1579*EXP(-0.19*Fperm_SI_Woolf2021!$E$9:$E$93)+63.1579*EXP(-0.19*H$58))/(Fperm_SI_Woolf2021!$E$9:$E$93-H$58))*(H$58-Fperm_SI_Woolf2021!$E$9:$E$93)/10))) + Fperm_SI_Woolf2021!$G$9:$G$93*EXP(-Fperm_SI_Woolf2021!$J$9:$J$93*$C139*IF(H$58=Fperm_SI_Woolf2021!$E$9:$E$93,1,EXP(LN((1.1*(Fperm_SI_Woolf2021!$E$9:$E$93-H$58)-63.1579*EXP(-0.19*Fperm_SI_Woolf2021!$E$9:$E$93)+63.1579*EXP(-0.19*H$58))/(Fperm_SI_Woolf2021!$E$9:$E$93-H$58))*(H$58-Fperm_SI_Woolf2021!$E$9:$E$93)/10))) + Fperm_SI_Woolf2021!$H$9:$H$93*EXP(-Fperm_SI_Woolf2021!$K$9:$K$93*$C139*IF(H$58=Fperm_SI_Woolf2021!$E$9:$E$93,1,EXP(LN((1.1*(Fperm_SI_Woolf2021!$E$9:$E$93-H$58)-63.1579*EXP(-0.19*Fperm_SI_Woolf2021!$E$9:$E$93)+63.1579*EXP(-0.19*H$58))/(Fperm_SI_Woolf2021!$E$9:$E$93-H$58))*(H$58-Fperm_SI_Woolf2021!$E$9:$E$93)/10))),Fperm_SI_Woolf2021!$D$9:$D$93)*H$57+INTERCEPT(Fperm_SI_Woolf2021!$F$9:$F$93*EXP(-Fperm_SI_Woolf2021!$I$9:$I$93*$C139*IF(H$58=Fperm_SI_Woolf2021!$E$9:$E$93,1,EXP(LN((1.1*(Fperm_SI_Woolf2021!$E$9:$E$93-H$58)-63.1579*EXP(-0.19*Fperm_SI_Woolf2021!$E$9:$E$93)+63.1579*EXP(-0.19*H$58))/(Fperm_SI_Woolf2021!$E$9:$E$93-H$58))*(H$58-Fperm_SI_Woolf2021!$E$9:$E$93)/10))) + Fperm_SI_Woolf2021!$G$9:$G$93*EXP(-Fperm_SI_Woolf2021!$J$9:$J$93*$C139*IF(H$58=Fperm_SI_Woolf2021!$E$9:$E$93,1,EXP(LN((1.1*(Fperm_SI_Woolf2021!$E$9:$E$93-H$58)-63.1579*EXP(-0.19*Fperm_SI_Woolf2021!$E$9:$E$93)+63.1579*EXP(-0.19*H$58))/(Fperm_SI_Woolf2021!$E$9:$E$93-H$58))*(H$58-Fperm_SI_Woolf2021!$E$9:$E$93)/10))) + Fperm_SI_Woolf2021!$H$9:$H$93*EXP(-Fperm_SI_Woolf2021!$K$9:$K$93*$C139*IF(H$58=Fperm_SI_Woolf2021!$E$9:$E$93,1,EXP(LN((1.1*(Fperm_SI_Woolf2021!$E$9:$E$93-H$58)-63.1579*EXP(-0.19*Fperm_SI_Woolf2021!$E$9:$E$93)+63.1579*EXP(-0.19*H$58))/(Fperm_SI_Woolf2021!$E$9:$E$93-H$58))*(H$58-Fperm_SI_Woolf2021!$E$9:$E$93)/10))),Fperm_SI_Woolf2021!$D$9:$D$93))</f>
        <v>0.71709356407464886</v>
      </c>
      <c r="I139" s="51" cm="1">
        <f t="array" ref="I139">MIN(1,SLOPE(Fperm_SI_Woolf2021!$F$9:$F$93*EXP(-Fperm_SI_Woolf2021!$I$9:$I$93*$C139*IF(I$58=Fperm_SI_Woolf2021!$E$9:$E$93,1,EXP(LN((1.1*(Fperm_SI_Woolf2021!$E$9:$E$93-I$58)-63.1579*EXP(-0.19*Fperm_SI_Woolf2021!$E$9:$E$93)+63.1579*EXP(-0.19*I$58))/(Fperm_SI_Woolf2021!$E$9:$E$93-I$58))*(I$58-Fperm_SI_Woolf2021!$E$9:$E$93)/10))) + Fperm_SI_Woolf2021!$G$9:$G$93*EXP(-Fperm_SI_Woolf2021!$J$9:$J$93*$C139*IF(I$58=Fperm_SI_Woolf2021!$E$9:$E$93,1,EXP(LN((1.1*(Fperm_SI_Woolf2021!$E$9:$E$93-I$58)-63.1579*EXP(-0.19*Fperm_SI_Woolf2021!$E$9:$E$93)+63.1579*EXP(-0.19*I$58))/(Fperm_SI_Woolf2021!$E$9:$E$93-I$58))*(I$58-Fperm_SI_Woolf2021!$E$9:$E$93)/10))) + Fperm_SI_Woolf2021!$H$9:$H$93*EXP(-Fperm_SI_Woolf2021!$K$9:$K$93*$C139*IF(I$58=Fperm_SI_Woolf2021!$E$9:$E$93,1,EXP(LN((1.1*(Fperm_SI_Woolf2021!$E$9:$E$93-I$58)-63.1579*EXP(-0.19*Fperm_SI_Woolf2021!$E$9:$E$93)+63.1579*EXP(-0.19*I$58))/(Fperm_SI_Woolf2021!$E$9:$E$93-I$58))*(I$58-Fperm_SI_Woolf2021!$E$9:$E$93)/10))),Fperm_SI_Woolf2021!$D$9:$D$93)*I$57+INTERCEPT(Fperm_SI_Woolf2021!$F$9:$F$93*EXP(-Fperm_SI_Woolf2021!$I$9:$I$93*$C139*IF(I$58=Fperm_SI_Woolf2021!$E$9:$E$93,1,EXP(LN((1.1*(Fperm_SI_Woolf2021!$E$9:$E$93-I$58)-63.1579*EXP(-0.19*Fperm_SI_Woolf2021!$E$9:$E$93)+63.1579*EXP(-0.19*I$58))/(Fperm_SI_Woolf2021!$E$9:$E$93-I$58))*(I$58-Fperm_SI_Woolf2021!$E$9:$E$93)/10))) + Fperm_SI_Woolf2021!$G$9:$G$93*EXP(-Fperm_SI_Woolf2021!$J$9:$J$93*$C139*IF(I$58=Fperm_SI_Woolf2021!$E$9:$E$93,1,EXP(LN((1.1*(Fperm_SI_Woolf2021!$E$9:$E$93-I$58)-63.1579*EXP(-0.19*Fperm_SI_Woolf2021!$E$9:$E$93)+63.1579*EXP(-0.19*I$58))/(Fperm_SI_Woolf2021!$E$9:$E$93-I$58))*(I$58-Fperm_SI_Woolf2021!$E$9:$E$93)/10))) + Fperm_SI_Woolf2021!$H$9:$H$93*EXP(-Fperm_SI_Woolf2021!$K$9:$K$93*$C139*IF(I$58=Fperm_SI_Woolf2021!$E$9:$E$93,1,EXP(LN((1.1*(Fperm_SI_Woolf2021!$E$9:$E$93-I$58)-63.1579*EXP(-0.19*Fperm_SI_Woolf2021!$E$9:$E$93)+63.1579*EXP(-0.19*I$58))/(Fperm_SI_Woolf2021!$E$9:$E$93-I$58))*(I$58-Fperm_SI_Woolf2021!$E$9:$E$93)/10))),Fperm_SI_Woolf2021!$D$9:$D$93))</f>
        <v>0.68499133948813673</v>
      </c>
      <c r="J139" s="51" cm="1">
        <f t="array" ref="J139">MIN(1,SLOPE(Fperm_SI_Woolf2021!$F$9:$F$93*EXP(-Fperm_SI_Woolf2021!$I$9:$I$93*$C139*IF(J$58=Fperm_SI_Woolf2021!$E$9:$E$93,1,EXP(LN((1.1*(Fperm_SI_Woolf2021!$E$9:$E$93-J$58)-63.1579*EXP(-0.19*Fperm_SI_Woolf2021!$E$9:$E$93)+63.1579*EXP(-0.19*J$58))/(Fperm_SI_Woolf2021!$E$9:$E$93-J$58))*(J$58-Fperm_SI_Woolf2021!$E$9:$E$93)/10))) + Fperm_SI_Woolf2021!$G$9:$G$93*EXP(-Fperm_SI_Woolf2021!$J$9:$J$93*$C139*IF(J$58=Fperm_SI_Woolf2021!$E$9:$E$93,1,EXP(LN((1.1*(Fperm_SI_Woolf2021!$E$9:$E$93-J$58)-63.1579*EXP(-0.19*Fperm_SI_Woolf2021!$E$9:$E$93)+63.1579*EXP(-0.19*J$58))/(Fperm_SI_Woolf2021!$E$9:$E$93-J$58))*(J$58-Fperm_SI_Woolf2021!$E$9:$E$93)/10))) + Fperm_SI_Woolf2021!$H$9:$H$93*EXP(-Fperm_SI_Woolf2021!$K$9:$K$93*$C139*IF(J$58=Fperm_SI_Woolf2021!$E$9:$E$93,1,EXP(LN((1.1*(Fperm_SI_Woolf2021!$E$9:$E$93-J$58)-63.1579*EXP(-0.19*Fperm_SI_Woolf2021!$E$9:$E$93)+63.1579*EXP(-0.19*J$58))/(Fperm_SI_Woolf2021!$E$9:$E$93-J$58))*(J$58-Fperm_SI_Woolf2021!$E$9:$E$93)/10))),Fperm_SI_Woolf2021!$D$9:$D$93)*J$57+INTERCEPT(Fperm_SI_Woolf2021!$F$9:$F$93*EXP(-Fperm_SI_Woolf2021!$I$9:$I$93*$C139*IF(J$58=Fperm_SI_Woolf2021!$E$9:$E$93,1,EXP(LN((1.1*(Fperm_SI_Woolf2021!$E$9:$E$93-J$58)-63.1579*EXP(-0.19*Fperm_SI_Woolf2021!$E$9:$E$93)+63.1579*EXP(-0.19*J$58))/(Fperm_SI_Woolf2021!$E$9:$E$93-J$58))*(J$58-Fperm_SI_Woolf2021!$E$9:$E$93)/10))) + Fperm_SI_Woolf2021!$G$9:$G$93*EXP(-Fperm_SI_Woolf2021!$J$9:$J$93*$C139*IF(J$58=Fperm_SI_Woolf2021!$E$9:$E$93,1,EXP(LN((1.1*(Fperm_SI_Woolf2021!$E$9:$E$93-J$58)-63.1579*EXP(-0.19*Fperm_SI_Woolf2021!$E$9:$E$93)+63.1579*EXP(-0.19*J$58))/(Fperm_SI_Woolf2021!$E$9:$E$93-J$58))*(J$58-Fperm_SI_Woolf2021!$E$9:$E$93)/10))) + Fperm_SI_Woolf2021!$H$9:$H$93*EXP(-Fperm_SI_Woolf2021!$K$9:$K$93*$C139*IF(J$58=Fperm_SI_Woolf2021!$E$9:$E$93,1,EXP(LN((1.1*(Fperm_SI_Woolf2021!$E$9:$E$93-J$58)-63.1579*EXP(-0.19*Fperm_SI_Woolf2021!$E$9:$E$93)+63.1579*EXP(-0.19*J$58))/(Fperm_SI_Woolf2021!$E$9:$E$93-J$58))*(J$58-Fperm_SI_Woolf2021!$E$9:$E$93)/10))),Fperm_SI_Woolf2021!$D$9:$D$93))</f>
        <v>0.65288911490162471</v>
      </c>
      <c r="K139" s="51" cm="1">
        <f t="array" ref="K139">MIN(1,SLOPE(Fperm_SI_Woolf2021!$F$9:$F$93*EXP(-Fperm_SI_Woolf2021!$I$9:$I$93*$C139*IF(K$58=Fperm_SI_Woolf2021!$E$9:$E$93,1,EXP(LN((1.1*(Fperm_SI_Woolf2021!$E$9:$E$93-K$58)-63.1579*EXP(-0.19*Fperm_SI_Woolf2021!$E$9:$E$93)+63.1579*EXP(-0.19*K$58))/(Fperm_SI_Woolf2021!$E$9:$E$93-K$58))*(K$58-Fperm_SI_Woolf2021!$E$9:$E$93)/10))) + Fperm_SI_Woolf2021!$G$9:$G$93*EXP(-Fperm_SI_Woolf2021!$J$9:$J$93*$C139*IF(K$58=Fperm_SI_Woolf2021!$E$9:$E$93,1,EXP(LN((1.1*(Fperm_SI_Woolf2021!$E$9:$E$93-K$58)-63.1579*EXP(-0.19*Fperm_SI_Woolf2021!$E$9:$E$93)+63.1579*EXP(-0.19*K$58))/(Fperm_SI_Woolf2021!$E$9:$E$93-K$58))*(K$58-Fperm_SI_Woolf2021!$E$9:$E$93)/10))) + Fperm_SI_Woolf2021!$H$9:$H$93*EXP(-Fperm_SI_Woolf2021!$K$9:$K$93*$C139*IF(K$58=Fperm_SI_Woolf2021!$E$9:$E$93,1,EXP(LN((1.1*(Fperm_SI_Woolf2021!$E$9:$E$93-K$58)-63.1579*EXP(-0.19*Fperm_SI_Woolf2021!$E$9:$E$93)+63.1579*EXP(-0.19*K$58))/(Fperm_SI_Woolf2021!$E$9:$E$93-K$58))*(K$58-Fperm_SI_Woolf2021!$E$9:$E$93)/10))),Fperm_SI_Woolf2021!$D$9:$D$93)*K$57+INTERCEPT(Fperm_SI_Woolf2021!$F$9:$F$93*EXP(-Fperm_SI_Woolf2021!$I$9:$I$93*$C139*IF(K$58=Fperm_SI_Woolf2021!$E$9:$E$93,1,EXP(LN((1.1*(Fperm_SI_Woolf2021!$E$9:$E$93-K$58)-63.1579*EXP(-0.19*Fperm_SI_Woolf2021!$E$9:$E$93)+63.1579*EXP(-0.19*K$58))/(Fperm_SI_Woolf2021!$E$9:$E$93-K$58))*(K$58-Fperm_SI_Woolf2021!$E$9:$E$93)/10))) + Fperm_SI_Woolf2021!$G$9:$G$93*EXP(-Fperm_SI_Woolf2021!$J$9:$J$93*$C139*IF(K$58=Fperm_SI_Woolf2021!$E$9:$E$93,1,EXP(LN((1.1*(Fperm_SI_Woolf2021!$E$9:$E$93-K$58)-63.1579*EXP(-0.19*Fperm_SI_Woolf2021!$E$9:$E$93)+63.1579*EXP(-0.19*K$58))/(Fperm_SI_Woolf2021!$E$9:$E$93-K$58))*(K$58-Fperm_SI_Woolf2021!$E$9:$E$93)/10))) + Fperm_SI_Woolf2021!$H$9:$H$93*EXP(-Fperm_SI_Woolf2021!$K$9:$K$93*$C139*IF(K$58=Fperm_SI_Woolf2021!$E$9:$E$93,1,EXP(LN((1.1*(Fperm_SI_Woolf2021!$E$9:$E$93-K$58)-63.1579*EXP(-0.19*Fperm_SI_Woolf2021!$E$9:$E$93)+63.1579*EXP(-0.19*K$58))/(Fperm_SI_Woolf2021!$E$9:$E$93-K$58))*(K$58-Fperm_SI_Woolf2021!$E$9:$E$93)/10))),Fperm_SI_Woolf2021!$D$9:$D$93))</f>
        <v>0.62078689031511258</v>
      </c>
      <c r="L139" s="51" cm="1">
        <f t="array" ref="L139">MIN(1,SLOPE(Fperm_SI_Woolf2021!$F$9:$F$93*EXP(-Fperm_SI_Woolf2021!$I$9:$I$93*$C139*IF(L$58=Fperm_SI_Woolf2021!$E$9:$E$93,1,EXP(LN((1.1*(Fperm_SI_Woolf2021!$E$9:$E$93-L$58)-63.1579*EXP(-0.19*Fperm_SI_Woolf2021!$E$9:$E$93)+63.1579*EXP(-0.19*L$58))/(Fperm_SI_Woolf2021!$E$9:$E$93-L$58))*(L$58-Fperm_SI_Woolf2021!$E$9:$E$93)/10))) + Fperm_SI_Woolf2021!$G$9:$G$93*EXP(-Fperm_SI_Woolf2021!$J$9:$J$93*$C139*IF(L$58=Fperm_SI_Woolf2021!$E$9:$E$93,1,EXP(LN((1.1*(Fperm_SI_Woolf2021!$E$9:$E$93-L$58)-63.1579*EXP(-0.19*Fperm_SI_Woolf2021!$E$9:$E$93)+63.1579*EXP(-0.19*L$58))/(Fperm_SI_Woolf2021!$E$9:$E$93-L$58))*(L$58-Fperm_SI_Woolf2021!$E$9:$E$93)/10))) + Fperm_SI_Woolf2021!$H$9:$H$93*EXP(-Fperm_SI_Woolf2021!$K$9:$K$93*$C139*IF(L$58=Fperm_SI_Woolf2021!$E$9:$E$93,1,EXP(LN((1.1*(Fperm_SI_Woolf2021!$E$9:$E$93-L$58)-63.1579*EXP(-0.19*Fperm_SI_Woolf2021!$E$9:$E$93)+63.1579*EXP(-0.19*L$58))/(Fperm_SI_Woolf2021!$E$9:$E$93-L$58))*(L$58-Fperm_SI_Woolf2021!$E$9:$E$93)/10))),Fperm_SI_Woolf2021!$D$9:$D$93)*L$57+INTERCEPT(Fperm_SI_Woolf2021!$F$9:$F$93*EXP(-Fperm_SI_Woolf2021!$I$9:$I$93*$C139*IF(L$58=Fperm_SI_Woolf2021!$E$9:$E$93,1,EXP(LN((1.1*(Fperm_SI_Woolf2021!$E$9:$E$93-L$58)-63.1579*EXP(-0.19*Fperm_SI_Woolf2021!$E$9:$E$93)+63.1579*EXP(-0.19*L$58))/(Fperm_SI_Woolf2021!$E$9:$E$93-L$58))*(L$58-Fperm_SI_Woolf2021!$E$9:$E$93)/10))) + Fperm_SI_Woolf2021!$G$9:$G$93*EXP(-Fperm_SI_Woolf2021!$J$9:$J$93*$C139*IF(L$58=Fperm_SI_Woolf2021!$E$9:$E$93,1,EXP(LN((1.1*(Fperm_SI_Woolf2021!$E$9:$E$93-L$58)-63.1579*EXP(-0.19*Fperm_SI_Woolf2021!$E$9:$E$93)+63.1579*EXP(-0.19*L$58))/(Fperm_SI_Woolf2021!$E$9:$E$93-L$58))*(L$58-Fperm_SI_Woolf2021!$E$9:$E$93)/10))) + Fperm_SI_Woolf2021!$H$9:$H$93*EXP(-Fperm_SI_Woolf2021!$K$9:$K$93*$C139*IF(L$58=Fperm_SI_Woolf2021!$E$9:$E$93,1,EXP(LN((1.1*(Fperm_SI_Woolf2021!$E$9:$E$93-L$58)-63.1579*EXP(-0.19*Fperm_SI_Woolf2021!$E$9:$E$93)+63.1579*EXP(-0.19*L$58))/(Fperm_SI_Woolf2021!$E$9:$E$93-L$58))*(L$58-Fperm_SI_Woolf2021!$E$9:$E$93)/10))),Fperm_SI_Woolf2021!$D$9:$D$93))</f>
        <v>0.58868466572860045</v>
      </c>
      <c r="M139" s="51" cm="1">
        <f t="array" ref="M139">MIN(1,SLOPE(Fperm_SI_Woolf2021!$F$9:$F$93*EXP(-Fperm_SI_Woolf2021!$I$9:$I$93*$C139*IF(M$58=Fperm_SI_Woolf2021!$E$9:$E$93,1,EXP(LN((1.1*(Fperm_SI_Woolf2021!$E$9:$E$93-M$58)-63.1579*EXP(-0.19*Fperm_SI_Woolf2021!$E$9:$E$93)+63.1579*EXP(-0.19*M$58))/(Fperm_SI_Woolf2021!$E$9:$E$93-M$58))*(M$58-Fperm_SI_Woolf2021!$E$9:$E$93)/10))) + Fperm_SI_Woolf2021!$G$9:$G$93*EXP(-Fperm_SI_Woolf2021!$J$9:$J$93*$C139*IF(M$58=Fperm_SI_Woolf2021!$E$9:$E$93,1,EXP(LN((1.1*(Fperm_SI_Woolf2021!$E$9:$E$93-M$58)-63.1579*EXP(-0.19*Fperm_SI_Woolf2021!$E$9:$E$93)+63.1579*EXP(-0.19*M$58))/(Fperm_SI_Woolf2021!$E$9:$E$93-M$58))*(M$58-Fperm_SI_Woolf2021!$E$9:$E$93)/10))) + Fperm_SI_Woolf2021!$H$9:$H$93*EXP(-Fperm_SI_Woolf2021!$K$9:$K$93*$C139*IF(M$58=Fperm_SI_Woolf2021!$E$9:$E$93,1,EXP(LN((1.1*(Fperm_SI_Woolf2021!$E$9:$E$93-M$58)-63.1579*EXP(-0.19*Fperm_SI_Woolf2021!$E$9:$E$93)+63.1579*EXP(-0.19*M$58))/(Fperm_SI_Woolf2021!$E$9:$E$93-M$58))*(M$58-Fperm_SI_Woolf2021!$E$9:$E$93)/10))),Fperm_SI_Woolf2021!$D$9:$D$93)*M$57+INTERCEPT(Fperm_SI_Woolf2021!$F$9:$F$93*EXP(-Fperm_SI_Woolf2021!$I$9:$I$93*$C139*IF(M$58=Fperm_SI_Woolf2021!$E$9:$E$93,1,EXP(LN((1.1*(Fperm_SI_Woolf2021!$E$9:$E$93-M$58)-63.1579*EXP(-0.19*Fperm_SI_Woolf2021!$E$9:$E$93)+63.1579*EXP(-0.19*M$58))/(Fperm_SI_Woolf2021!$E$9:$E$93-M$58))*(M$58-Fperm_SI_Woolf2021!$E$9:$E$93)/10))) + Fperm_SI_Woolf2021!$G$9:$G$93*EXP(-Fperm_SI_Woolf2021!$J$9:$J$93*$C139*IF(M$58=Fperm_SI_Woolf2021!$E$9:$E$93,1,EXP(LN((1.1*(Fperm_SI_Woolf2021!$E$9:$E$93-M$58)-63.1579*EXP(-0.19*Fperm_SI_Woolf2021!$E$9:$E$93)+63.1579*EXP(-0.19*M$58))/(Fperm_SI_Woolf2021!$E$9:$E$93-M$58))*(M$58-Fperm_SI_Woolf2021!$E$9:$E$93)/10))) + Fperm_SI_Woolf2021!$H$9:$H$93*EXP(-Fperm_SI_Woolf2021!$K$9:$K$93*$C139*IF(M$58=Fperm_SI_Woolf2021!$E$9:$E$93,1,EXP(LN((1.1*(Fperm_SI_Woolf2021!$E$9:$E$93-M$58)-63.1579*EXP(-0.19*Fperm_SI_Woolf2021!$E$9:$E$93)+63.1579*EXP(-0.19*M$58))/(Fperm_SI_Woolf2021!$E$9:$E$93-M$58))*(M$58-Fperm_SI_Woolf2021!$E$9:$E$93)/10))),Fperm_SI_Woolf2021!$D$9:$D$93))</f>
        <v>0.55658244114208832</v>
      </c>
      <c r="N139" s="51" cm="1">
        <f t="array" ref="N139">MIN(1,SLOPE(Fperm_SI_Woolf2021!$F$9:$F$93*EXP(-Fperm_SI_Woolf2021!$I$9:$I$93*$C139*IF(N$58=Fperm_SI_Woolf2021!$E$9:$E$93,1,EXP(LN((1.1*(Fperm_SI_Woolf2021!$E$9:$E$93-N$58)-63.1579*EXP(-0.19*Fperm_SI_Woolf2021!$E$9:$E$93)+63.1579*EXP(-0.19*N$58))/(Fperm_SI_Woolf2021!$E$9:$E$93-N$58))*(N$58-Fperm_SI_Woolf2021!$E$9:$E$93)/10))) + Fperm_SI_Woolf2021!$G$9:$G$93*EXP(-Fperm_SI_Woolf2021!$J$9:$J$93*$C139*IF(N$58=Fperm_SI_Woolf2021!$E$9:$E$93,1,EXP(LN((1.1*(Fperm_SI_Woolf2021!$E$9:$E$93-N$58)-63.1579*EXP(-0.19*Fperm_SI_Woolf2021!$E$9:$E$93)+63.1579*EXP(-0.19*N$58))/(Fperm_SI_Woolf2021!$E$9:$E$93-N$58))*(N$58-Fperm_SI_Woolf2021!$E$9:$E$93)/10))) + Fperm_SI_Woolf2021!$H$9:$H$93*EXP(-Fperm_SI_Woolf2021!$K$9:$K$93*$C139*IF(N$58=Fperm_SI_Woolf2021!$E$9:$E$93,1,EXP(LN((1.1*(Fperm_SI_Woolf2021!$E$9:$E$93-N$58)-63.1579*EXP(-0.19*Fperm_SI_Woolf2021!$E$9:$E$93)+63.1579*EXP(-0.19*N$58))/(Fperm_SI_Woolf2021!$E$9:$E$93-N$58))*(N$58-Fperm_SI_Woolf2021!$E$9:$E$93)/10))),Fperm_SI_Woolf2021!$D$9:$D$93)*N$57+INTERCEPT(Fperm_SI_Woolf2021!$F$9:$F$93*EXP(-Fperm_SI_Woolf2021!$I$9:$I$93*$C139*IF(N$58=Fperm_SI_Woolf2021!$E$9:$E$93,1,EXP(LN((1.1*(Fperm_SI_Woolf2021!$E$9:$E$93-N$58)-63.1579*EXP(-0.19*Fperm_SI_Woolf2021!$E$9:$E$93)+63.1579*EXP(-0.19*N$58))/(Fperm_SI_Woolf2021!$E$9:$E$93-N$58))*(N$58-Fperm_SI_Woolf2021!$E$9:$E$93)/10))) + Fperm_SI_Woolf2021!$G$9:$G$93*EXP(-Fperm_SI_Woolf2021!$J$9:$J$93*$C139*IF(N$58=Fperm_SI_Woolf2021!$E$9:$E$93,1,EXP(LN((1.1*(Fperm_SI_Woolf2021!$E$9:$E$93-N$58)-63.1579*EXP(-0.19*Fperm_SI_Woolf2021!$E$9:$E$93)+63.1579*EXP(-0.19*N$58))/(Fperm_SI_Woolf2021!$E$9:$E$93-N$58))*(N$58-Fperm_SI_Woolf2021!$E$9:$E$93)/10))) + Fperm_SI_Woolf2021!$H$9:$H$93*EXP(-Fperm_SI_Woolf2021!$K$9:$K$93*$C139*IF(N$58=Fperm_SI_Woolf2021!$E$9:$E$93,1,EXP(LN((1.1*(Fperm_SI_Woolf2021!$E$9:$E$93-N$58)-63.1579*EXP(-0.19*Fperm_SI_Woolf2021!$E$9:$E$93)+63.1579*EXP(-0.19*N$58))/(Fperm_SI_Woolf2021!$E$9:$E$93-N$58))*(N$58-Fperm_SI_Woolf2021!$E$9:$E$93)/10))),Fperm_SI_Woolf2021!$D$9:$D$93))</f>
        <v>0.5244802165555762</v>
      </c>
      <c r="O139" s="51" cm="1">
        <f t="array" ref="O139">MIN(1,SLOPE(Fperm_SI_Woolf2021!$F$9:$F$93*EXP(-Fperm_SI_Woolf2021!$I$9:$I$93*$C139*IF(O$58=Fperm_SI_Woolf2021!$E$9:$E$93,1,EXP(LN((1.1*(Fperm_SI_Woolf2021!$E$9:$E$93-O$58)-63.1579*EXP(-0.19*Fperm_SI_Woolf2021!$E$9:$E$93)+63.1579*EXP(-0.19*O$58))/(Fperm_SI_Woolf2021!$E$9:$E$93-O$58))*(O$58-Fperm_SI_Woolf2021!$E$9:$E$93)/10))) + Fperm_SI_Woolf2021!$G$9:$G$93*EXP(-Fperm_SI_Woolf2021!$J$9:$J$93*$C139*IF(O$58=Fperm_SI_Woolf2021!$E$9:$E$93,1,EXP(LN((1.1*(Fperm_SI_Woolf2021!$E$9:$E$93-O$58)-63.1579*EXP(-0.19*Fperm_SI_Woolf2021!$E$9:$E$93)+63.1579*EXP(-0.19*O$58))/(Fperm_SI_Woolf2021!$E$9:$E$93-O$58))*(O$58-Fperm_SI_Woolf2021!$E$9:$E$93)/10))) + Fperm_SI_Woolf2021!$H$9:$H$93*EXP(-Fperm_SI_Woolf2021!$K$9:$K$93*$C139*IF(O$58=Fperm_SI_Woolf2021!$E$9:$E$93,1,EXP(LN((1.1*(Fperm_SI_Woolf2021!$E$9:$E$93-O$58)-63.1579*EXP(-0.19*Fperm_SI_Woolf2021!$E$9:$E$93)+63.1579*EXP(-0.19*O$58))/(Fperm_SI_Woolf2021!$E$9:$E$93-O$58))*(O$58-Fperm_SI_Woolf2021!$E$9:$E$93)/10))),Fperm_SI_Woolf2021!$D$9:$D$93)*O$57+INTERCEPT(Fperm_SI_Woolf2021!$F$9:$F$93*EXP(-Fperm_SI_Woolf2021!$I$9:$I$93*$C139*IF(O$58=Fperm_SI_Woolf2021!$E$9:$E$93,1,EXP(LN((1.1*(Fperm_SI_Woolf2021!$E$9:$E$93-O$58)-63.1579*EXP(-0.19*Fperm_SI_Woolf2021!$E$9:$E$93)+63.1579*EXP(-0.19*O$58))/(Fperm_SI_Woolf2021!$E$9:$E$93-O$58))*(O$58-Fperm_SI_Woolf2021!$E$9:$E$93)/10))) + Fperm_SI_Woolf2021!$G$9:$G$93*EXP(-Fperm_SI_Woolf2021!$J$9:$J$93*$C139*IF(O$58=Fperm_SI_Woolf2021!$E$9:$E$93,1,EXP(LN((1.1*(Fperm_SI_Woolf2021!$E$9:$E$93-O$58)-63.1579*EXP(-0.19*Fperm_SI_Woolf2021!$E$9:$E$93)+63.1579*EXP(-0.19*O$58))/(Fperm_SI_Woolf2021!$E$9:$E$93-O$58))*(O$58-Fperm_SI_Woolf2021!$E$9:$E$93)/10))) + Fperm_SI_Woolf2021!$H$9:$H$93*EXP(-Fperm_SI_Woolf2021!$K$9:$K$93*$C139*IF(O$58=Fperm_SI_Woolf2021!$E$9:$E$93,1,EXP(LN((1.1*(Fperm_SI_Woolf2021!$E$9:$E$93-O$58)-63.1579*EXP(-0.19*Fperm_SI_Woolf2021!$E$9:$E$93)+63.1579*EXP(-0.19*O$58))/(Fperm_SI_Woolf2021!$E$9:$E$93-O$58))*(O$58-Fperm_SI_Woolf2021!$E$9:$E$93)/10))),Fperm_SI_Woolf2021!$D$9:$D$93))</f>
        <v>0.49237799196906412</v>
      </c>
      <c r="P139" s="51" cm="1">
        <f t="array" ref="P139">MIN(1,SLOPE(Fperm_SI_Woolf2021!$F$9:$F$93*EXP(-Fperm_SI_Woolf2021!$I$9:$I$93*$C139*IF(P$58=Fperm_SI_Woolf2021!$E$9:$E$93,1,EXP(LN((1.1*(Fperm_SI_Woolf2021!$E$9:$E$93-P$58)-63.1579*EXP(-0.19*Fperm_SI_Woolf2021!$E$9:$E$93)+63.1579*EXP(-0.19*P$58))/(Fperm_SI_Woolf2021!$E$9:$E$93-P$58))*(P$58-Fperm_SI_Woolf2021!$E$9:$E$93)/10))) + Fperm_SI_Woolf2021!$G$9:$G$93*EXP(-Fperm_SI_Woolf2021!$J$9:$J$93*$C139*IF(P$58=Fperm_SI_Woolf2021!$E$9:$E$93,1,EXP(LN((1.1*(Fperm_SI_Woolf2021!$E$9:$E$93-P$58)-63.1579*EXP(-0.19*Fperm_SI_Woolf2021!$E$9:$E$93)+63.1579*EXP(-0.19*P$58))/(Fperm_SI_Woolf2021!$E$9:$E$93-P$58))*(P$58-Fperm_SI_Woolf2021!$E$9:$E$93)/10))) + Fperm_SI_Woolf2021!$H$9:$H$93*EXP(-Fperm_SI_Woolf2021!$K$9:$K$93*$C139*IF(P$58=Fperm_SI_Woolf2021!$E$9:$E$93,1,EXP(LN((1.1*(Fperm_SI_Woolf2021!$E$9:$E$93-P$58)-63.1579*EXP(-0.19*Fperm_SI_Woolf2021!$E$9:$E$93)+63.1579*EXP(-0.19*P$58))/(Fperm_SI_Woolf2021!$E$9:$E$93-P$58))*(P$58-Fperm_SI_Woolf2021!$E$9:$E$93)/10))),Fperm_SI_Woolf2021!$D$9:$D$93)*P$57+INTERCEPT(Fperm_SI_Woolf2021!$F$9:$F$93*EXP(-Fperm_SI_Woolf2021!$I$9:$I$93*$C139*IF(P$58=Fperm_SI_Woolf2021!$E$9:$E$93,1,EXP(LN((1.1*(Fperm_SI_Woolf2021!$E$9:$E$93-P$58)-63.1579*EXP(-0.19*Fperm_SI_Woolf2021!$E$9:$E$93)+63.1579*EXP(-0.19*P$58))/(Fperm_SI_Woolf2021!$E$9:$E$93-P$58))*(P$58-Fperm_SI_Woolf2021!$E$9:$E$93)/10))) + Fperm_SI_Woolf2021!$G$9:$G$93*EXP(-Fperm_SI_Woolf2021!$J$9:$J$93*$C139*IF(P$58=Fperm_SI_Woolf2021!$E$9:$E$93,1,EXP(LN((1.1*(Fperm_SI_Woolf2021!$E$9:$E$93-P$58)-63.1579*EXP(-0.19*Fperm_SI_Woolf2021!$E$9:$E$93)+63.1579*EXP(-0.19*P$58))/(Fperm_SI_Woolf2021!$E$9:$E$93-P$58))*(P$58-Fperm_SI_Woolf2021!$E$9:$E$93)/10))) + Fperm_SI_Woolf2021!$H$9:$H$93*EXP(-Fperm_SI_Woolf2021!$K$9:$K$93*$C139*IF(P$58=Fperm_SI_Woolf2021!$E$9:$E$93,1,EXP(LN((1.1*(Fperm_SI_Woolf2021!$E$9:$E$93-P$58)-63.1579*EXP(-0.19*Fperm_SI_Woolf2021!$E$9:$E$93)+63.1579*EXP(-0.19*P$58))/(Fperm_SI_Woolf2021!$E$9:$E$93-P$58))*(P$58-Fperm_SI_Woolf2021!$E$9:$E$93)/10))),Fperm_SI_Woolf2021!$D$9:$D$93))</f>
        <v>0.46027576738255199</v>
      </c>
      <c r="Q139" s="51" cm="1">
        <f t="array" ref="Q139">MIN(1,SLOPE(Fperm_SI_Woolf2021!$F$9:$F$93*EXP(-Fperm_SI_Woolf2021!$I$9:$I$93*$C139*IF(Q$58=Fperm_SI_Woolf2021!$E$9:$E$93,1,EXP(LN((1.1*(Fperm_SI_Woolf2021!$E$9:$E$93-Q$58)-63.1579*EXP(-0.19*Fperm_SI_Woolf2021!$E$9:$E$93)+63.1579*EXP(-0.19*Q$58))/(Fperm_SI_Woolf2021!$E$9:$E$93-Q$58))*(Q$58-Fperm_SI_Woolf2021!$E$9:$E$93)/10))) + Fperm_SI_Woolf2021!$G$9:$G$93*EXP(-Fperm_SI_Woolf2021!$J$9:$J$93*$C139*IF(Q$58=Fperm_SI_Woolf2021!$E$9:$E$93,1,EXP(LN((1.1*(Fperm_SI_Woolf2021!$E$9:$E$93-Q$58)-63.1579*EXP(-0.19*Fperm_SI_Woolf2021!$E$9:$E$93)+63.1579*EXP(-0.19*Q$58))/(Fperm_SI_Woolf2021!$E$9:$E$93-Q$58))*(Q$58-Fperm_SI_Woolf2021!$E$9:$E$93)/10))) + Fperm_SI_Woolf2021!$H$9:$H$93*EXP(-Fperm_SI_Woolf2021!$K$9:$K$93*$C139*IF(Q$58=Fperm_SI_Woolf2021!$E$9:$E$93,1,EXP(LN((1.1*(Fperm_SI_Woolf2021!$E$9:$E$93-Q$58)-63.1579*EXP(-0.19*Fperm_SI_Woolf2021!$E$9:$E$93)+63.1579*EXP(-0.19*Q$58))/(Fperm_SI_Woolf2021!$E$9:$E$93-Q$58))*(Q$58-Fperm_SI_Woolf2021!$E$9:$E$93)/10))),Fperm_SI_Woolf2021!$D$9:$D$93)*Q$57+INTERCEPT(Fperm_SI_Woolf2021!$F$9:$F$93*EXP(-Fperm_SI_Woolf2021!$I$9:$I$93*$C139*IF(Q$58=Fperm_SI_Woolf2021!$E$9:$E$93,1,EXP(LN((1.1*(Fperm_SI_Woolf2021!$E$9:$E$93-Q$58)-63.1579*EXP(-0.19*Fperm_SI_Woolf2021!$E$9:$E$93)+63.1579*EXP(-0.19*Q$58))/(Fperm_SI_Woolf2021!$E$9:$E$93-Q$58))*(Q$58-Fperm_SI_Woolf2021!$E$9:$E$93)/10))) + Fperm_SI_Woolf2021!$G$9:$G$93*EXP(-Fperm_SI_Woolf2021!$J$9:$J$93*$C139*IF(Q$58=Fperm_SI_Woolf2021!$E$9:$E$93,1,EXP(LN((1.1*(Fperm_SI_Woolf2021!$E$9:$E$93-Q$58)-63.1579*EXP(-0.19*Fperm_SI_Woolf2021!$E$9:$E$93)+63.1579*EXP(-0.19*Q$58))/(Fperm_SI_Woolf2021!$E$9:$E$93-Q$58))*(Q$58-Fperm_SI_Woolf2021!$E$9:$E$93)/10))) + Fperm_SI_Woolf2021!$H$9:$H$93*EXP(-Fperm_SI_Woolf2021!$K$9:$K$93*$C139*IF(Q$58=Fperm_SI_Woolf2021!$E$9:$E$93,1,EXP(LN((1.1*(Fperm_SI_Woolf2021!$E$9:$E$93-Q$58)-63.1579*EXP(-0.19*Fperm_SI_Woolf2021!$E$9:$E$93)+63.1579*EXP(-0.19*Q$58))/(Fperm_SI_Woolf2021!$E$9:$E$93-Q$58))*(Q$58-Fperm_SI_Woolf2021!$E$9:$E$93)/10))),Fperm_SI_Woolf2021!$D$9:$D$93))</f>
        <v>0.42817354279603986</v>
      </c>
      <c r="R139" s="51" cm="1">
        <f t="array" ref="R139">MIN(1,SLOPE(Fperm_SI_Woolf2021!$F$9:$F$93*EXP(-Fperm_SI_Woolf2021!$I$9:$I$93*$C139*IF(R$58=Fperm_SI_Woolf2021!$E$9:$E$93,1,EXP(LN((1.1*(Fperm_SI_Woolf2021!$E$9:$E$93-R$58)-63.1579*EXP(-0.19*Fperm_SI_Woolf2021!$E$9:$E$93)+63.1579*EXP(-0.19*R$58))/(Fperm_SI_Woolf2021!$E$9:$E$93-R$58))*(R$58-Fperm_SI_Woolf2021!$E$9:$E$93)/10))) + Fperm_SI_Woolf2021!$G$9:$G$93*EXP(-Fperm_SI_Woolf2021!$J$9:$J$93*$C139*IF(R$58=Fperm_SI_Woolf2021!$E$9:$E$93,1,EXP(LN((1.1*(Fperm_SI_Woolf2021!$E$9:$E$93-R$58)-63.1579*EXP(-0.19*Fperm_SI_Woolf2021!$E$9:$E$93)+63.1579*EXP(-0.19*R$58))/(Fperm_SI_Woolf2021!$E$9:$E$93-R$58))*(R$58-Fperm_SI_Woolf2021!$E$9:$E$93)/10))) + Fperm_SI_Woolf2021!$H$9:$H$93*EXP(-Fperm_SI_Woolf2021!$K$9:$K$93*$C139*IF(R$58=Fperm_SI_Woolf2021!$E$9:$E$93,1,EXP(LN((1.1*(Fperm_SI_Woolf2021!$E$9:$E$93-R$58)-63.1579*EXP(-0.19*Fperm_SI_Woolf2021!$E$9:$E$93)+63.1579*EXP(-0.19*R$58))/(Fperm_SI_Woolf2021!$E$9:$E$93-R$58))*(R$58-Fperm_SI_Woolf2021!$E$9:$E$93)/10))),Fperm_SI_Woolf2021!$D$9:$D$93)*R$57+INTERCEPT(Fperm_SI_Woolf2021!$F$9:$F$93*EXP(-Fperm_SI_Woolf2021!$I$9:$I$93*$C139*IF(R$58=Fperm_SI_Woolf2021!$E$9:$E$93,1,EXP(LN((1.1*(Fperm_SI_Woolf2021!$E$9:$E$93-R$58)-63.1579*EXP(-0.19*Fperm_SI_Woolf2021!$E$9:$E$93)+63.1579*EXP(-0.19*R$58))/(Fperm_SI_Woolf2021!$E$9:$E$93-R$58))*(R$58-Fperm_SI_Woolf2021!$E$9:$E$93)/10))) + Fperm_SI_Woolf2021!$G$9:$G$93*EXP(-Fperm_SI_Woolf2021!$J$9:$J$93*$C139*IF(R$58=Fperm_SI_Woolf2021!$E$9:$E$93,1,EXP(LN((1.1*(Fperm_SI_Woolf2021!$E$9:$E$93-R$58)-63.1579*EXP(-0.19*Fperm_SI_Woolf2021!$E$9:$E$93)+63.1579*EXP(-0.19*R$58))/(Fperm_SI_Woolf2021!$E$9:$E$93-R$58))*(R$58-Fperm_SI_Woolf2021!$E$9:$E$93)/10))) + Fperm_SI_Woolf2021!$H$9:$H$93*EXP(-Fperm_SI_Woolf2021!$K$9:$K$93*$C139*IF(R$58=Fperm_SI_Woolf2021!$E$9:$E$93,1,EXP(LN((1.1*(Fperm_SI_Woolf2021!$E$9:$E$93-R$58)-63.1579*EXP(-0.19*Fperm_SI_Woolf2021!$E$9:$E$93)+63.1579*EXP(-0.19*R$58))/(Fperm_SI_Woolf2021!$E$9:$E$93-R$58))*(R$58-Fperm_SI_Woolf2021!$E$9:$E$93)/10))),Fperm_SI_Woolf2021!$D$9:$D$93))</f>
        <v>0.39607131820952773</v>
      </c>
      <c r="S139" s="51" cm="1">
        <f t="array" ref="S139">MIN(1,SLOPE(Fperm_SI_Woolf2021!$F$9:$F$93*EXP(-Fperm_SI_Woolf2021!$I$9:$I$93*$C139*IF(S$58=Fperm_SI_Woolf2021!$E$9:$E$93,1,EXP(LN((1.1*(Fperm_SI_Woolf2021!$E$9:$E$93-S$58)-63.1579*EXP(-0.19*Fperm_SI_Woolf2021!$E$9:$E$93)+63.1579*EXP(-0.19*S$58))/(Fperm_SI_Woolf2021!$E$9:$E$93-S$58))*(S$58-Fperm_SI_Woolf2021!$E$9:$E$93)/10))) + Fperm_SI_Woolf2021!$G$9:$G$93*EXP(-Fperm_SI_Woolf2021!$J$9:$J$93*$C139*IF(S$58=Fperm_SI_Woolf2021!$E$9:$E$93,1,EXP(LN((1.1*(Fperm_SI_Woolf2021!$E$9:$E$93-S$58)-63.1579*EXP(-0.19*Fperm_SI_Woolf2021!$E$9:$E$93)+63.1579*EXP(-0.19*S$58))/(Fperm_SI_Woolf2021!$E$9:$E$93-S$58))*(S$58-Fperm_SI_Woolf2021!$E$9:$E$93)/10))) + Fperm_SI_Woolf2021!$H$9:$H$93*EXP(-Fperm_SI_Woolf2021!$K$9:$K$93*$C139*IF(S$58=Fperm_SI_Woolf2021!$E$9:$E$93,1,EXP(LN((1.1*(Fperm_SI_Woolf2021!$E$9:$E$93-S$58)-63.1579*EXP(-0.19*Fperm_SI_Woolf2021!$E$9:$E$93)+63.1579*EXP(-0.19*S$58))/(Fperm_SI_Woolf2021!$E$9:$E$93-S$58))*(S$58-Fperm_SI_Woolf2021!$E$9:$E$93)/10))),Fperm_SI_Woolf2021!$D$9:$D$93)*S$57+INTERCEPT(Fperm_SI_Woolf2021!$F$9:$F$93*EXP(-Fperm_SI_Woolf2021!$I$9:$I$93*$C139*IF(S$58=Fperm_SI_Woolf2021!$E$9:$E$93,1,EXP(LN((1.1*(Fperm_SI_Woolf2021!$E$9:$E$93-S$58)-63.1579*EXP(-0.19*Fperm_SI_Woolf2021!$E$9:$E$93)+63.1579*EXP(-0.19*S$58))/(Fperm_SI_Woolf2021!$E$9:$E$93-S$58))*(S$58-Fperm_SI_Woolf2021!$E$9:$E$93)/10))) + Fperm_SI_Woolf2021!$G$9:$G$93*EXP(-Fperm_SI_Woolf2021!$J$9:$J$93*$C139*IF(S$58=Fperm_SI_Woolf2021!$E$9:$E$93,1,EXP(LN((1.1*(Fperm_SI_Woolf2021!$E$9:$E$93-S$58)-63.1579*EXP(-0.19*Fperm_SI_Woolf2021!$E$9:$E$93)+63.1579*EXP(-0.19*S$58))/(Fperm_SI_Woolf2021!$E$9:$E$93-S$58))*(S$58-Fperm_SI_Woolf2021!$E$9:$E$93)/10))) + Fperm_SI_Woolf2021!$H$9:$H$93*EXP(-Fperm_SI_Woolf2021!$K$9:$K$93*$C139*IF(S$58=Fperm_SI_Woolf2021!$E$9:$E$93,1,EXP(LN((1.1*(Fperm_SI_Woolf2021!$E$9:$E$93-S$58)-63.1579*EXP(-0.19*Fperm_SI_Woolf2021!$E$9:$E$93)+63.1579*EXP(-0.19*S$58))/(Fperm_SI_Woolf2021!$E$9:$E$93-S$58))*(S$58-Fperm_SI_Woolf2021!$E$9:$E$93)/10))),Fperm_SI_Woolf2021!$D$9:$D$93))</f>
        <v>0.54090302281279368</v>
      </c>
      <c r="T139" s="51" cm="1">
        <f t="array" ref="T139">MIN(1,SLOPE(Fperm_SI_Woolf2021!$F$9:$F$93*EXP(-Fperm_SI_Woolf2021!$I$9:$I$93*$C139*IF(T$58=Fperm_SI_Woolf2021!$E$9:$E$93,1,EXP(LN((1.1*(Fperm_SI_Woolf2021!$E$9:$E$93-T$58)-63.1579*EXP(-0.19*Fperm_SI_Woolf2021!$E$9:$E$93)+63.1579*EXP(-0.19*T$58))/(Fperm_SI_Woolf2021!$E$9:$E$93-T$58))*(T$58-Fperm_SI_Woolf2021!$E$9:$E$93)/10))) + Fperm_SI_Woolf2021!$G$9:$G$93*EXP(-Fperm_SI_Woolf2021!$J$9:$J$93*$C139*IF(T$58=Fperm_SI_Woolf2021!$E$9:$E$93,1,EXP(LN((1.1*(Fperm_SI_Woolf2021!$E$9:$E$93-T$58)-63.1579*EXP(-0.19*Fperm_SI_Woolf2021!$E$9:$E$93)+63.1579*EXP(-0.19*T$58))/(Fperm_SI_Woolf2021!$E$9:$E$93-T$58))*(T$58-Fperm_SI_Woolf2021!$E$9:$E$93)/10))) + Fperm_SI_Woolf2021!$H$9:$H$93*EXP(-Fperm_SI_Woolf2021!$K$9:$K$93*$C139*IF(T$58=Fperm_SI_Woolf2021!$E$9:$E$93,1,EXP(LN((1.1*(Fperm_SI_Woolf2021!$E$9:$E$93-T$58)-63.1579*EXP(-0.19*Fperm_SI_Woolf2021!$E$9:$E$93)+63.1579*EXP(-0.19*T$58))/(Fperm_SI_Woolf2021!$E$9:$E$93-T$58))*(T$58-Fperm_SI_Woolf2021!$E$9:$E$93)/10))),Fperm_SI_Woolf2021!$D$9:$D$93)*T$57+INTERCEPT(Fperm_SI_Woolf2021!$F$9:$F$93*EXP(-Fperm_SI_Woolf2021!$I$9:$I$93*$C139*IF(T$58=Fperm_SI_Woolf2021!$E$9:$E$93,1,EXP(LN((1.1*(Fperm_SI_Woolf2021!$E$9:$E$93-T$58)-63.1579*EXP(-0.19*Fperm_SI_Woolf2021!$E$9:$E$93)+63.1579*EXP(-0.19*T$58))/(Fperm_SI_Woolf2021!$E$9:$E$93-T$58))*(T$58-Fperm_SI_Woolf2021!$E$9:$E$93)/10))) + Fperm_SI_Woolf2021!$G$9:$G$93*EXP(-Fperm_SI_Woolf2021!$J$9:$J$93*$C139*IF(T$58=Fperm_SI_Woolf2021!$E$9:$E$93,1,EXP(LN((1.1*(Fperm_SI_Woolf2021!$E$9:$E$93-T$58)-63.1579*EXP(-0.19*Fperm_SI_Woolf2021!$E$9:$E$93)+63.1579*EXP(-0.19*T$58))/(Fperm_SI_Woolf2021!$E$9:$E$93-T$58))*(T$58-Fperm_SI_Woolf2021!$E$9:$E$93)/10))) + Fperm_SI_Woolf2021!$H$9:$H$93*EXP(-Fperm_SI_Woolf2021!$K$9:$K$93*$C139*IF(T$58=Fperm_SI_Woolf2021!$E$9:$E$93,1,EXP(LN((1.1*(Fperm_SI_Woolf2021!$E$9:$E$93-T$58)-63.1579*EXP(-0.19*Fperm_SI_Woolf2021!$E$9:$E$93)+63.1579*EXP(-0.19*T$58))/(Fperm_SI_Woolf2021!$E$9:$E$93-T$58))*(T$58-Fperm_SI_Woolf2021!$E$9:$E$93)/10))),Fperm_SI_Woolf2021!$D$9:$D$93))</f>
        <v>0.5164111332892567</v>
      </c>
      <c r="U139" s="51" cm="1">
        <f t="array" ref="U139">MIN(1,SLOPE(Fperm_SI_Woolf2021!$F$9:$F$93*EXP(-Fperm_SI_Woolf2021!$I$9:$I$93*$C139*IF(U$58=Fperm_SI_Woolf2021!$E$9:$E$93,1,EXP(LN((1.1*(Fperm_SI_Woolf2021!$E$9:$E$93-U$58)-63.1579*EXP(-0.19*Fperm_SI_Woolf2021!$E$9:$E$93)+63.1579*EXP(-0.19*U$58))/(Fperm_SI_Woolf2021!$E$9:$E$93-U$58))*(U$58-Fperm_SI_Woolf2021!$E$9:$E$93)/10))) + Fperm_SI_Woolf2021!$G$9:$G$93*EXP(-Fperm_SI_Woolf2021!$J$9:$J$93*$C139*IF(U$58=Fperm_SI_Woolf2021!$E$9:$E$93,1,EXP(LN((1.1*(Fperm_SI_Woolf2021!$E$9:$E$93-U$58)-63.1579*EXP(-0.19*Fperm_SI_Woolf2021!$E$9:$E$93)+63.1579*EXP(-0.19*U$58))/(Fperm_SI_Woolf2021!$E$9:$E$93-U$58))*(U$58-Fperm_SI_Woolf2021!$E$9:$E$93)/10))) + Fperm_SI_Woolf2021!$H$9:$H$93*EXP(-Fperm_SI_Woolf2021!$K$9:$K$93*$C139*IF(U$58=Fperm_SI_Woolf2021!$E$9:$E$93,1,EXP(LN((1.1*(Fperm_SI_Woolf2021!$E$9:$E$93-U$58)-63.1579*EXP(-0.19*Fperm_SI_Woolf2021!$E$9:$E$93)+63.1579*EXP(-0.19*U$58))/(Fperm_SI_Woolf2021!$E$9:$E$93-U$58))*(U$58-Fperm_SI_Woolf2021!$E$9:$E$93)/10))),Fperm_SI_Woolf2021!$D$9:$D$93)*U$57+INTERCEPT(Fperm_SI_Woolf2021!$F$9:$F$93*EXP(-Fperm_SI_Woolf2021!$I$9:$I$93*$C139*IF(U$58=Fperm_SI_Woolf2021!$E$9:$E$93,1,EXP(LN((1.1*(Fperm_SI_Woolf2021!$E$9:$E$93-U$58)-63.1579*EXP(-0.19*Fperm_SI_Woolf2021!$E$9:$E$93)+63.1579*EXP(-0.19*U$58))/(Fperm_SI_Woolf2021!$E$9:$E$93-U$58))*(U$58-Fperm_SI_Woolf2021!$E$9:$E$93)/10))) + Fperm_SI_Woolf2021!$G$9:$G$93*EXP(-Fperm_SI_Woolf2021!$J$9:$J$93*$C139*IF(U$58=Fperm_SI_Woolf2021!$E$9:$E$93,1,EXP(LN((1.1*(Fperm_SI_Woolf2021!$E$9:$E$93-U$58)-63.1579*EXP(-0.19*Fperm_SI_Woolf2021!$E$9:$E$93)+63.1579*EXP(-0.19*U$58))/(Fperm_SI_Woolf2021!$E$9:$E$93-U$58))*(U$58-Fperm_SI_Woolf2021!$E$9:$E$93)/10))) + Fperm_SI_Woolf2021!$H$9:$H$93*EXP(-Fperm_SI_Woolf2021!$K$9:$K$93*$C139*IF(U$58=Fperm_SI_Woolf2021!$E$9:$E$93,1,EXP(LN((1.1*(Fperm_SI_Woolf2021!$E$9:$E$93-U$58)-63.1579*EXP(-0.19*Fperm_SI_Woolf2021!$E$9:$E$93)+63.1579*EXP(-0.19*U$58))/(Fperm_SI_Woolf2021!$E$9:$E$93-U$58))*(U$58-Fperm_SI_Woolf2021!$E$9:$E$93)/10))),Fperm_SI_Woolf2021!$D$9:$D$93))</f>
        <v>0.49191924376571966</v>
      </c>
      <c r="V139" s="51" cm="1">
        <f t="array" ref="V139">MIN(1,SLOPE(Fperm_SI_Woolf2021!$F$9:$F$93*EXP(-Fperm_SI_Woolf2021!$I$9:$I$93*$C139*IF(V$58=Fperm_SI_Woolf2021!$E$9:$E$93,1,EXP(LN((1.1*(Fperm_SI_Woolf2021!$E$9:$E$93-V$58)-63.1579*EXP(-0.19*Fperm_SI_Woolf2021!$E$9:$E$93)+63.1579*EXP(-0.19*V$58))/(Fperm_SI_Woolf2021!$E$9:$E$93-V$58))*(V$58-Fperm_SI_Woolf2021!$E$9:$E$93)/10))) + Fperm_SI_Woolf2021!$G$9:$G$93*EXP(-Fperm_SI_Woolf2021!$J$9:$J$93*$C139*IF(V$58=Fperm_SI_Woolf2021!$E$9:$E$93,1,EXP(LN((1.1*(Fperm_SI_Woolf2021!$E$9:$E$93-V$58)-63.1579*EXP(-0.19*Fperm_SI_Woolf2021!$E$9:$E$93)+63.1579*EXP(-0.19*V$58))/(Fperm_SI_Woolf2021!$E$9:$E$93-V$58))*(V$58-Fperm_SI_Woolf2021!$E$9:$E$93)/10))) + Fperm_SI_Woolf2021!$H$9:$H$93*EXP(-Fperm_SI_Woolf2021!$K$9:$K$93*$C139*IF(V$58=Fperm_SI_Woolf2021!$E$9:$E$93,1,EXP(LN((1.1*(Fperm_SI_Woolf2021!$E$9:$E$93-V$58)-63.1579*EXP(-0.19*Fperm_SI_Woolf2021!$E$9:$E$93)+63.1579*EXP(-0.19*V$58))/(Fperm_SI_Woolf2021!$E$9:$E$93-V$58))*(V$58-Fperm_SI_Woolf2021!$E$9:$E$93)/10))),Fperm_SI_Woolf2021!$D$9:$D$93)*V$57+INTERCEPT(Fperm_SI_Woolf2021!$F$9:$F$93*EXP(-Fperm_SI_Woolf2021!$I$9:$I$93*$C139*IF(V$58=Fperm_SI_Woolf2021!$E$9:$E$93,1,EXP(LN((1.1*(Fperm_SI_Woolf2021!$E$9:$E$93-V$58)-63.1579*EXP(-0.19*Fperm_SI_Woolf2021!$E$9:$E$93)+63.1579*EXP(-0.19*V$58))/(Fperm_SI_Woolf2021!$E$9:$E$93-V$58))*(V$58-Fperm_SI_Woolf2021!$E$9:$E$93)/10))) + Fperm_SI_Woolf2021!$G$9:$G$93*EXP(-Fperm_SI_Woolf2021!$J$9:$J$93*$C139*IF(V$58=Fperm_SI_Woolf2021!$E$9:$E$93,1,EXP(LN((1.1*(Fperm_SI_Woolf2021!$E$9:$E$93-V$58)-63.1579*EXP(-0.19*Fperm_SI_Woolf2021!$E$9:$E$93)+63.1579*EXP(-0.19*V$58))/(Fperm_SI_Woolf2021!$E$9:$E$93-V$58))*(V$58-Fperm_SI_Woolf2021!$E$9:$E$93)/10))) + Fperm_SI_Woolf2021!$H$9:$H$93*EXP(-Fperm_SI_Woolf2021!$K$9:$K$93*$C139*IF(V$58=Fperm_SI_Woolf2021!$E$9:$E$93,1,EXP(LN((1.1*(Fperm_SI_Woolf2021!$E$9:$E$93-V$58)-63.1579*EXP(-0.19*Fperm_SI_Woolf2021!$E$9:$E$93)+63.1579*EXP(-0.19*V$58))/(Fperm_SI_Woolf2021!$E$9:$E$93-V$58))*(V$58-Fperm_SI_Woolf2021!$E$9:$E$93)/10))),Fperm_SI_Woolf2021!$D$9:$D$93))</f>
        <v>0.46742735424218268</v>
      </c>
      <c r="W139" s="51" cm="1">
        <f t="array" ref="W139">MIN(1,SLOPE(Fperm_SI_Woolf2021!$F$9:$F$93*EXP(-Fperm_SI_Woolf2021!$I$9:$I$93*$C139*IF(W$58=Fperm_SI_Woolf2021!$E$9:$E$93,1,EXP(LN((1.1*(Fperm_SI_Woolf2021!$E$9:$E$93-W$58)-63.1579*EXP(-0.19*Fperm_SI_Woolf2021!$E$9:$E$93)+63.1579*EXP(-0.19*W$58))/(Fperm_SI_Woolf2021!$E$9:$E$93-W$58))*(W$58-Fperm_SI_Woolf2021!$E$9:$E$93)/10))) + Fperm_SI_Woolf2021!$G$9:$G$93*EXP(-Fperm_SI_Woolf2021!$J$9:$J$93*$C139*IF(W$58=Fperm_SI_Woolf2021!$E$9:$E$93,1,EXP(LN((1.1*(Fperm_SI_Woolf2021!$E$9:$E$93-W$58)-63.1579*EXP(-0.19*Fperm_SI_Woolf2021!$E$9:$E$93)+63.1579*EXP(-0.19*W$58))/(Fperm_SI_Woolf2021!$E$9:$E$93-W$58))*(W$58-Fperm_SI_Woolf2021!$E$9:$E$93)/10))) + Fperm_SI_Woolf2021!$H$9:$H$93*EXP(-Fperm_SI_Woolf2021!$K$9:$K$93*$C139*IF(W$58=Fperm_SI_Woolf2021!$E$9:$E$93,1,EXP(LN((1.1*(Fperm_SI_Woolf2021!$E$9:$E$93-W$58)-63.1579*EXP(-0.19*Fperm_SI_Woolf2021!$E$9:$E$93)+63.1579*EXP(-0.19*W$58))/(Fperm_SI_Woolf2021!$E$9:$E$93-W$58))*(W$58-Fperm_SI_Woolf2021!$E$9:$E$93)/10))),Fperm_SI_Woolf2021!$D$9:$D$93)*W$57+INTERCEPT(Fperm_SI_Woolf2021!$F$9:$F$93*EXP(-Fperm_SI_Woolf2021!$I$9:$I$93*$C139*IF(W$58=Fperm_SI_Woolf2021!$E$9:$E$93,1,EXP(LN((1.1*(Fperm_SI_Woolf2021!$E$9:$E$93-W$58)-63.1579*EXP(-0.19*Fperm_SI_Woolf2021!$E$9:$E$93)+63.1579*EXP(-0.19*W$58))/(Fperm_SI_Woolf2021!$E$9:$E$93-W$58))*(W$58-Fperm_SI_Woolf2021!$E$9:$E$93)/10))) + Fperm_SI_Woolf2021!$G$9:$G$93*EXP(-Fperm_SI_Woolf2021!$J$9:$J$93*$C139*IF(W$58=Fperm_SI_Woolf2021!$E$9:$E$93,1,EXP(LN((1.1*(Fperm_SI_Woolf2021!$E$9:$E$93-W$58)-63.1579*EXP(-0.19*Fperm_SI_Woolf2021!$E$9:$E$93)+63.1579*EXP(-0.19*W$58))/(Fperm_SI_Woolf2021!$E$9:$E$93-W$58))*(W$58-Fperm_SI_Woolf2021!$E$9:$E$93)/10))) + Fperm_SI_Woolf2021!$H$9:$H$93*EXP(-Fperm_SI_Woolf2021!$K$9:$K$93*$C139*IF(W$58=Fperm_SI_Woolf2021!$E$9:$E$93,1,EXP(LN((1.1*(Fperm_SI_Woolf2021!$E$9:$E$93-W$58)-63.1579*EXP(-0.19*Fperm_SI_Woolf2021!$E$9:$E$93)+63.1579*EXP(-0.19*W$58))/(Fperm_SI_Woolf2021!$E$9:$E$93-W$58))*(W$58-Fperm_SI_Woolf2021!$E$9:$E$93)/10))),Fperm_SI_Woolf2021!$D$9:$D$93))</f>
        <v>0.4429354647186457</v>
      </c>
      <c r="X139" s="51" cm="1">
        <f t="array" ref="X139">MIN(1,SLOPE(Fperm_SI_Woolf2021!$F$9:$F$93*EXP(-Fperm_SI_Woolf2021!$I$9:$I$93*$C139*IF(X$58=Fperm_SI_Woolf2021!$E$9:$E$93,1,EXP(LN((1.1*(Fperm_SI_Woolf2021!$E$9:$E$93-X$58)-63.1579*EXP(-0.19*Fperm_SI_Woolf2021!$E$9:$E$93)+63.1579*EXP(-0.19*X$58))/(Fperm_SI_Woolf2021!$E$9:$E$93-X$58))*(X$58-Fperm_SI_Woolf2021!$E$9:$E$93)/10))) + Fperm_SI_Woolf2021!$G$9:$G$93*EXP(-Fperm_SI_Woolf2021!$J$9:$J$93*$C139*IF(X$58=Fperm_SI_Woolf2021!$E$9:$E$93,1,EXP(LN((1.1*(Fperm_SI_Woolf2021!$E$9:$E$93-X$58)-63.1579*EXP(-0.19*Fperm_SI_Woolf2021!$E$9:$E$93)+63.1579*EXP(-0.19*X$58))/(Fperm_SI_Woolf2021!$E$9:$E$93-X$58))*(X$58-Fperm_SI_Woolf2021!$E$9:$E$93)/10))) + Fperm_SI_Woolf2021!$H$9:$H$93*EXP(-Fperm_SI_Woolf2021!$K$9:$K$93*$C139*IF(X$58=Fperm_SI_Woolf2021!$E$9:$E$93,1,EXP(LN((1.1*(Fperm_SI_Woolf2021!$E$9:$E$93-X$58)-63.1579*EXP(-0.19*Fperm_SI_Woolf2021!$E$9:$E$93)+63.1579*EXP(-0.19*X$58))/(Fperm_SI_Woolf2021!$E$9:$E$93-X$58))*(X$58-Fperm_SI_Woolf2021!$E$9:$E$93)/10))),Fperm_SI_Woolf2021!$D$9:$D$93)*X$57+INTERCEPT(Fperm_SI_Woolf2021!$F$9:$F$93*EXP(-Fperm_SI_Woolf2021!$I$9:$I$93*$C139*IF(X$58=Fperm_SI_Woolf2021!$E$9:$E$93,1,EXP(LN((1.1*(Fperm_SI_Woolf2021!$E$9:$E$93-X$58)-63.1579*EXP(-0.19*Fperm_SI_Woolf2021!$E$9:$E$93)+63.1579*EXP(-0.19*X$58))/(Fperm_SI_Woolf2021!$E$9:$E$93-X$58))*(X$58-Fperm_SI_Woolf2021!$E$9:$E$93)/10))) + Fperm_SI_Woolf2021!$G$9:$G$93*EXP(-Fperm_SI_Woolf2021!$J$9:$J$93*$C139*IF(X$58=Fperm_SI_Woolf2021!$E$9:$E$93,1,EXP(LN((1.1*(Fperm_SI_Woolf2021!$E$9:$E$93-X$58)-63.1579*EXP(-0.19*Fperm_SI_Woolf2021!$E$9:$E$93)+63.1579*EXP(-0.19*X$58))/(Fperm_SI_Woolf2021!$E$9:$E$93-X$58))*(X$58-Fperm_SI_Woolf2021!$E$9:$E$93)/10))) + Fperm_SI_Woolf2021!$H$9:$H$93*EXP(-Fperm_SI_Woolf2021!$K$9:$K$93*$C139*IF(X$58=Fperm_SI_Woolf2021!$E$9:$E$93,1,EXP(LN((1.1*(Fperm_SI_Woolf2021!$E$9:$E$93-X$58)-63.1579*EXP(-0.19*Fperm_SI_Woolf2021!$E$9:$E$93)+63.1579*EXP(-0.19*X$58))/(Fperm_SI_Woolf2021!$E$9:$E$93-X$58))*(X$58-Fperm_SI_Woolf2021!$E$9:$E$93)/10))),Fperm_SI_Woolf2021!$D$9:$D$93))</f>
        <v>0.41844357519510872</v>
      </c>
      <c r="Y139" s="51" cm="1">
        <f t="array" ref="Y139">MIN(1,SLOPE(Fperm_SI_Woolf2021!$F$9:$F$93*EXP(-Fperm_SI_Woolf2021!$I$9:$I$93*$C139*IF(Y$58=Fperm_SI_Woolf2021!$E$9:$E$93,1,EXP(LN((1.1*(Fperm_SI_Woolf2021!$E$9:$E$93-Y$58)-63.1579*EXP(-0.19*Fperm_SI_Woolf2021!$E$9:$E$93)+63.1579*EXP(-0.19*Y$58))/(Fperm_SI_Woolf2021!$E$9:$E$93-Y$58))*(Y$58-Fperm_SI_Woolf2021!$E$9:$E$93)/10))) + Fperm_SI_Woolf2021!$G$9:$G$93*EXP(-Fperm_SI_Woolf2021!$J$9:$J$93*$C139*IF(Y$58=Fperm_SI_Woolf2021!$E$9:$E$93,1,EXP(LN((1.1*(Fperm_SI_Woolf2021!$E$9:$E$93-Y$58)-63.1579*EXP(-0.19*Fperm_SI_Woolf2021!$E$9:$E$93)+63.1579*EXP(-0.19*Y$58))/(Fperm_SI_Woolf2021!$E$9:$E$93-Y$58))*(Y$58-Fperm_SI_Woolf2021!$E$9:$E$93)/10))) + Fperm_SI_Woolf2021!$H$9:$H$93*EXP(-Fperm_SI_Woolf2021!$K$9:$K$93*$C139*IF(Y$58=Fperm_SI_Woolf2021!$E$9:$E$93,1,EXP(LN((1.1*(Fperm_SI_Woolf2021!$E$9:$E$93-Y$58)-63.1579*EXP(-0.19*Fperm_SI_Woolf2021!$E$9:$E$93)+63.1579*EXP(-0.19*Y$58))/(Fperm_SI_Woolf2021!$E$9:$E$93-Y$58))*(Y$58-Fperm_SI_Woolf2021!$E$9:$E$93)/10))),Fperm_SI_Woolf2021!$D$9:$D$93)*Y$57+INTERCEPT(Fperm_SI_Woolf2021!$F$9:$F$93*EXP(-Fperm_SI_Woolf2021!$I$9:$I$93*$C139*IF(Y$58=Fperm_SI_Woolf2021!$E$9:$E$93,1,EXP(LN((1.1*(Fperm_SI_Woolf2021!$E$9:$E$93-Y$58)-63.1579*EXP(-0.19*Fperm_SI_Woolf2021!$E$9:$E$93)+63.1579*EXP(-0.19*Y$58))/(Fperm_SI_Woolf2021!$E$9:$E$93-Y$58))*(Y$58-Fperm_SI_Woolf2021!$E$9:$E$93)/10))) + Fperm_SI_Woolf2021!$G$9:$G$93*EXP(-Fperm_SI_Woolf2021!$J$9:$J$93*$C139*IF(Y$58=Fperm_SI_Woolf2021!$E$9:$E$93,1,EXP(LN((1.1*(Fperm_SI_Woolf2021!$E$9:$E$93-Y$58)-63.1579*EXP(-0.19*Fperm_SI_Woolf2021!$E$9:$E$93)+63.1579*EXP(-0.19*Y$58))/(Fperm_SI_Woolf2021!$E$9:$E$93-Y$58))*(Y$58-Fperm_SI_Woolf2021!$E$9:$E$93)/10))) + Fperm_SI_Woolf2021!$H$9:$H$93*EXP(-Fperm_SI_Woolf2021!$K$9:$K$93*$C139*IF(Y$58=Fperm_SI_Woolf2021!$E$9:$E$93,1,EXP(LN((1.1*(Fperm_SI_Woolf2021!$E$9:$E$93-Y$58)-63.1579*EXP(-0.19*Fperm_SI_Woolf2021!$E$9:$E$93)+63.1579*EXP(-0.19*Y$58))/(Fperm_SI_Woolf2021!$E$9:$E$93-Y$58))*(Y$58-Fperm_SI_Woolf2021!$E$9:$E$93)/10))),Fperm_SI_Woolf2021!$D$9:$D$93))</f>
        <v>0.39395168567157174</v>
      </c>
      <c r="Z139" s="51" cm="1">
        <f t="array" ref="Z139">MIN(1,SLOPE(Fperm_SI_Woolf2021!$F$9:$F$93*EXP(-Fperm_SI_Woolf2021!$I$9:$I$93*$C139*IF(Z$58=Fperm_SI_Woolf2021!$E$9:$E$93,1,EXP(LN((1.1*(Fperm_SI_Woolf2021!$E$9:$E$93-Z$58)-63.1579*EXP(-0.19*Fperm_SI_Woolf2021!$E$9:$E$93)+63.1579*EXP(-0.19*Z$58))/(Fperm_SI_Woolf2021!$E$9:$E$93-Z$58))*(Z$58-Fperm_SI_Woolf2021!$E$9:$E$93)/10))) + Fperm_SI_Woolf2021!$G$9:$G$93*EXP(-Fperm_SI_Woolf2021!$J$9:$J$93*$C139*IF(Z$58=Fperm_SI_Woolf2021!$E$9:$E$93,1,EXP(LN((1.1*(Fperm_SI_Woolf2021!$E$9:$E$93-Z$58)-63.1579*EXP(-0.19*Fperm_SI_Woolf2021!$E$9:$E$93)+63.1579*EXP(-0.19*Z$58))/(Fperm_SI_Woolf2021!$E$9:$E$93-Z$58))*(Z$58-Fperm_SI_Woolf2021!$E$9:$E$93)/10))) + Fperm_SI_Woolf2021!$H$9:$H$93*EXP(-Fperm_SI_Woolf2021!$K$9:$K$93*$C139*IF(Z$58=Fperm_SI_Woolf2021!$E$9:$E$93,1,EXP(LN((1.1*(Fperm_SI_Woolf2021!$E$9:$E$93-Z$58)-63.1579*EXP(-0.19*Fperm_SI_Woolf2021!$E$9:$E$93)+63.1579*EXP(-0.19*Z$58))/(Fperm_SI_Woolf2021!$E$9:$E$93-Z$58))*(Z$58-Fperm_SI_Woolf2021!$E$9:$E$93)/10))),Fperm_SI_Woolf2021!$D$9:$D$93)*Z$57+INTERCEPT(Fperm_SI_Woolf2021!$F$9:$F$93*EXP(-Fperm_SI_Woolf2021!$I$9:$I$93*$C139*IF(Z$58=Fperm_SI_Woolf2021!$E$9:$E$93,1,EXP(LN((1.1*(Fperm_SI_Woolf2021!$E$9:$E$93-Z$58)-63.1579*EXP(-0.19*Fperm_SI_Woolf2021!$E$9:$E$93)+63.1579*EXP(-0.19*Z$58))/(Fperm_SI_Woolf2021!$E$9:$E$93-Z$58))*(Z$58-Fperm_SI_Woolf2021!$E$9:$E$93)/10))) + Fperm_SI_Woolf2021!$G$9:$G$93*EXP(-Fperm_SI_Woolf2021!$J$9:$J$93*$C139*IF(Z$58=Fperm_SI_Woolf2021!$E$9:$E$93,1,EXP(LN((1.1*(Fperm_SI_Woolf2021!$E$9:$E$93-Z$58)-63.1579*EXP(-0.19*Fperm_SI_Woolf2021!$E$9:$E$93)+63.1579*EXP(-0.19*Z$58))/(Fperm_SI_Woolf2021!$E$9:$E$93-Z$58))*(Z$58-Fperm_SI_Woolf2021!$E$9:$E$93)/10))) + Fperm_SI_Woolf2021!$H$9:$H$93*EXP(-Fperm_SI_Woolf2021!$K$9:$K$93*$C139*IF(Z$58=Fperm_SI_Woolf2021!$E$9:$E$93,1,EXP(LN((1.1*(Fperm_SI_Woolf2021!$E$9:$E$93-Z$58)-63.1579*EXP(-0.19*Fperm_SI_Woolf2021!$E$9:$E$93)+63.1579*EXP(-0.19*Z$58))/(Fperm_SI_Woolf2021!$E$9:$E$93-Z$58))*(Z$58-Fperm_SI_Woolf2021!$E$9:$E$93)/10))),Fperm_SI_Woolf2021!$D$9:$D$93))</f>
        <v>0.3694597961480347</v>
      </c>
      <c r="AA139" s="51" cm="1">
        <f t="array" ref="AA139">MIN(1,SLOPE(Fperm_SI_Woolf2021!$F$9:$F$93*EXP(-Fperm_SI_Woolf2021!$I$9:$I$93*$C139*IF(AA$58=Fperm_SI_Woolf2021!$E$9:$E$93,1,EXP(LN((1.1*(Fperm_SI_Woolf2021!$E$9:$E$93-AA$58)-63.1579*EXP(-0.19*Fperm_SI_Woolf2021!$E$9:$E$93)+63.1579*EXP(-0.19*AA$58))/(Fperm_SI_Woolf2021!$E$9:$E$93-AA$58))*(AA$58-Fperm_SI_Woolf2021!$E$9:$E$93)/10))) + Fperm_SI_Woolf2021!$G$9:$G$93*EXP(-Fperm_SI_Woolf2021!$J$9:$J$93*$C139*IF(AA$58=Fperm_SI_Woolf2021!$E$9:$E$93,1,EXP(LN((1.1*(Fperm_SI_Woolf2021!$E$9:$E$93-AA$58)-63.1579*EXP(-0.19*Fperm_SI_Woolf2021!$E$9:$E$93)+63.1579*EXP(-0.19*AA$58))/(Fperm_SI_Woolf2021!$E$9:$E$93-AA$58))*(AA$58-Fperm_SI_Woolf2021!$E$9:$E$93)/10))) + Fperm_SI_Woolf2021!$H$9:$H$93*EXP(-Fperm_SI_Woolf2021!$K$9:$K$93*$C139*IF(AA$58=Fperm_SI_Woolf2021!$E$9:$E$93,1,EXP(LN((1.1*(Fperm_SI_Woolf2021!$E$9:$E$93-AA$58)-63.1579*EXP(-0.19*Fperm_SI_Woolf2021!$E$9:$E$93)+63.1579*EXP(-0.19*AA$58))/(Fperm_SI_Woolf2021!$E$9:$E$93-AA$58))*(AA$58-Fperm_SI_Woolf2021!$E$9:$E$93)/10))),Fperm_SI_Woolf2021!$D$9:$D$93)*AA$57+INTERCEPT(Fperm_SI_Woolf2021!$F$9:$F$93*EXP(-Fperm_SI_Woolf2021!$I$9:$I$93*$C139*IF(AA$58=Fperm_SI_Woolf2021!$E$9:$E$93,1,EXP(LN((1.1*(Fperm_SI_Woolf2021!$E$9:$E$93-AA$58)-63.1579*EXP(-0.19*Fperm_SI_Woolf2021!$E$9:$E$93)+63.1579*EXP(-0.19*AA$58))/(Fperm_SI_Woolf2021!$E$9:$E$93-AA$58))*(AA$58-Fperm_SI_Woolf2021!$E$9:$E$93)/10))) + Fperm_SI_Woolf2021!$G$9:$G$93*EXP(-Fperm_SI_Woolf2021!$J$9:$J$93*$C139*IF(AA$58=Fperm_SI_Woolf2021!$E$9:$E$93,1,EXP(LN((1.1*(Fperm_SI_Woolf2021!$E$9:$E$93-AA$58)-63.1579*EXP(-0.19*Fperm_SI_Woolf2021!$E$9:$E$93)+63.1579*EXP(-0.19*AA$58))/(Fperm_SI_Woolf2021!$E$9:$E$93-AA$58))*(AA$58-Fperm_SI_Woolf2021!$E$9:$E$93)/10))) + Fperm_SI_Woolf2021!$H$9:$H$93*EXP(-Fperm_SI_Woolf2021!$K$9:$K$93*$C139*IF(AA$58=Fperm_SI_Woolf2021!$E$9:$E$93,1,EXP(LN((1.1*(Fperm_SI_Woolf2021!$E$9:$E$93-AA$58)-63.1579*EXP(-0.19*Fperm_SI_Woolf2021!$E$9:$E$93)+63.1579*EXP(-0.19*AA$58))/(Fperm_SI_Woolf2021!$E$9:$E$93-AA$58))*(AA$58-Fperm_SI_Woolf2021!$E$9:$E$93)/10))),Fperm_SI_Woolf2021!$D$9:$D$93))</f>
        <v>0.34496790662449772</v>
      </c>
      <c r="AB139" s="51" cm="1">
        <f t="array" ref="AB139">MIN(1,SLOPE(Fperm_SI_Woolf2021!$F$9:$F$93*EXP(-Fperm_SI_Woolf2021!$I$9:$I$93*$C139*IF(AB$58=Fperm_SI_Woolf2021!$E$9:$E$93,1,EXP(LN((1.1*(Fperm_SI_Woolf2021!$E$9:$E$93-AB$58)-63.1579*EXP(-0.19*Fperm_SI_Woolf2021!$E$9:$E$93)+63.1579*EXP(-0.19*AB$58))/(Fperm_SI_Woolf2021!$E$9:$E$93-AB$58))*(AB$58-Fperm_SI_Woolf2021!$E$9:$E$93)/10))) + Fperm_SI_Woolf2021!$G$9:$G$93*EXP(-Fperm_SI_Woolf2021!$J$9:$J$93*$C139*IF(AB$58=Fperm_SI_Woolf2021!$E$9:$E$93,1,EXP(LN((1.1*(Fperm_SI_Woolf2021!$E$9:$E$93-AB$58)-63.1579*EXP(-0.19*Fperm_SI_Woolf2021!$E$9:$E$93)+63.1579*EXP(-0.19*AB$58))/(Fperm_SI_Woolf2021!$E$9:$E$93-AB$58))*(AB$58-Fperm_SI_Woolf2021!$E$9:$E$93)/10))) + Fperm_SI_Woolf2021!$H$9:$H$93*EXP(-Fperm_SI_Woolf2021!$K$9:$K$93*$C139*IF(AB$58=Fperm_SI_Woolf2021!$E$9:$E$93,1,EXP(LN((1.1*(Fperm_SI_Woolf2021!$E$9:$E$93-AB$58)-63.1579*EXP(-0.19*Fperm_SI_Woolf2021!$E$9:$E$93)+63.1579*EXP(-0.19*AB$58))/(Fperm_SI_Woolf2021!$E$9:$E$93-AB$58))*(AB$58-Fperm_SI_Woolf2021!$E$9:$E$93)/10))),Fperm_SI_Woolf2021!$D$9:$D$93)*AB$57+INTERCEPT(Fperm_SI_Woolf2021!$F$9:$F$93*EXP(-Fperm_SI_Woolf2021!$I$9:$I$93*$C139*IF(AB$58=Fperm_SI_Woolf2021!$E$9:$E$93,1,EXP(LN((1.1*(Fperm_SI_Woolf2021!$E$9:$E$93-AB$58)-63.1579*EXP(-0.19*Fperm_SI_Woolf2021!$E$9:$E$93)+63.1579*EXP(-0.19*AB$58))/(Fperm_SI_Woolf2021!$E$9:$E$93-AB$58))*(AB$58-Fperm_SI_Woolf2021!$E$9:$E$93)/10))) + Fperm_SI_Woolf2021!$G$9:$G$93*EXP(-Fperm_SI_Woolf2021!$J$9:$J$93*$C139*IF(AB$58=Fperm_SI_Woolf2021!$E$9:$E$93,1,EXP(LN((1.1*(Fperm_SI_Woolf2021!$E$9:$E$93-AB$58)-63.1579*EXP(-0.19*Fperm_SI_Woolf2021!$E$9:$E$93)+63.1579*EXP(-0.19*AB$58))/(Fperm_SI_Woolf2021!$E$9:$E$93-AB$58))*(AB$58-Fperm_SI_Woolf2021!$E$9:$E$93)/10))) + Fperm_SI_Woolf2021!$H$9:$H$93*EXP(-Fperm_SI_Woolf2021!$K$9:$K$93*$C139*IF(AB$58=Fperm_SI_Woolf2021!$E$9:$E$93,1,EXP(LN((1.1*(Fperm_SI_Woolf2021!$E$9:$E$93-AB$58)-63.1579*EXP(-0.19*Fperm_SI_Woolf2021!$E$9:$E$93)+63.1579*EXP(-0.19*AB$58))/(Fperm_SI_Woolf2021!$E$9:$E$93-AB$58))*(AB$58-Fperm_SI_Woolf2021!$E$9:$E$93)/10))),Fperm_SI_Woolf2021!$D$9:$D$93))</f>
        <v>0.32047601710096074</v>
      </c>
      <c r="AC139" s="51" cm="1">
        <f t="array" ref="AC139">MIN(1,SLOPE(Fperm_SI_Woolf2021!$F$9:$F$93*EXP(-Fperm_SI_Woolf2021!$I$9:$I$93*$C139*IF(AC$58=Fperm_SI_Woolf2021!$E$9:$E$93,1,EXP(LN((1.1*(Fperm_SI_Woolf2021!$E$9:$E$93-AC$58)-63.1579*EXP(-0.19*Fperm_SI_Woolf2021!$E$9:$E$93)+63.1579*EXP(-0.19*AC$58))/(Fperm_SI_Woolf2021!$E$9:$E$93-AC$58))*(AC$58-Fperm_SI_Woolf2021!$E$9:$E$93)/10))) + Fperm_SI_Woolf2021!$G$9:$G$93*EXP(-Fperm_SI_Woolf2021!$J$9:$J$93*$C139*IF(AC$58=Fperm_SI_Woolf2021!$E$9:$E$93,1,EXP(LN((1.1*(Fperm_SI_Woolf2021!$E$9:$E$93-AC$58)-63.1579*EXP(-0.19*Fperm_SI_Woolf2021!$E$9:$E$93)+63.1579*EXP(-0.19*AC$58))/(Fperm_SI_Woolf2021!$E$9:$E$93-AC$58))*(AC$58-Fperm_SI_Woolf2021!$E$9:$E$93)/10))) + Fperm_SI_Woolf2021!$H$9:$H$93*EXP(-Fperm_SI_Woolf2021!$K$9:$K$93*$C139*IF(AC$58=Fperm_SI_Woolf2021!$E$9:$E$93,1,EXP(LN((1.1*(Fperm_SI_Woolf2021!$E$9:$E$93-AC$58)-63.1579*EXP(-0.19*Fperm_SI_Woolf2021!$E$9:$E$93)+63.1579*EXP(-0.19*AC$58))/(Fperm_SI_Woolf2021!$E$9:$E$93-AC$58))*(AC$58-Fperm_SI_Woolf2021!$E$9:$E$93)/10))),Fperm_SI_Woolf2021!$D$9:$D$93)*AC$57+INTERCEPT(Fperm_SI_Woolf2021!$F$9:$F$93*EXP(-Fperm_SI_Woolf2021!$I$9:$I$93*$C139*IF(AC$58=Fperm_SI_Woolf2021!$E$9:$E$93,1,EXP(LN((1.1*(Fperm_SI_Woolf2021!$E$9:$E$93-AC$58)-63.1579*EXP(-0.19*Fperm_SI_Woolf2021!$E$9:$E$93)+63.1579*EXP(-0.19*AC$58))/(Fperm_SI_Woolf2021!$E$9:$E$93-AC$58))*(AC$58-Fperm_SI_Woolf2021!$E$9:$E$93)/10))) + Fperm_SI_Woolf2021!$G$9:$G$93*EXP(-Fperm_SI_Woolf2021!$J$9:$J$93*$C139*IF(AC$58=Fperm_SI_Woolf2021!$E$9:$E$93,1,EXP(LN((1.1*(Fperm_SI_Woolf2021!$E$9:$E$93-AC$58)-63.1579*EXP(-0.19*Fperm_SI_Woolf2021!$E$9:$E$93)+63.1579*EXP(-0.19*AC$58))/(Fperm_SI_Woolf2021!$E$9:$E$93-AC$58))*(AC$58-Fperm_SI_Woolf2021!$E$9:$E$93)/10))) + Fperm_SI_Woolf2021!$H$9:$H$93*EXP(-Fperm_SI_Woolf2021!$K$9:$K$93*$C139*IF(AC$58=Fperm_SI_Woolf2021!$E$9:$E$93,1,EXP(LN((1.1*(Fperm_SI_Woolf2021!$E$9:$E$93-AC$58)-63.1579*EXP(-0.19*Fperm_SI_Woolf2021!$E$9:$E$93)+63.1579*EXP(-0.19*AC$58))/(Fperm_SI_Woolf2021!$E$9:$E$93-AC$58))*(AC$58-Fperm_SI_Woolf2021!$E$9:$E$93)/10))),Fperm_SI_Woolf2021!$D$9:$D$93))</f>
        <v>0.29598412757742376</v>
      </c>
      <c r="AD139" s="51" cm="1">
        <f t="array" ref="AD139">MIN(1,SLOPE(Fperm_SI_Woolf2021!$F$9:$F$93*EXP(-Fperm_SI_Woolf2021!$I$9:$I$93*$C139*IF(AD$58=Fperm_SI_Woolf2021!$E$9:$E$93,1,EXP(LN((1.1*(Fperm_SI_Woolf2021!$E$9:$E$93-AD$58)-63.1579*EXP(-0.19*Fperm_SI_Woolf2021!$E$9:$E$93)+63.1579*EXP(-0.19*AD$58))/(Fperm_SI_Woolf2021!$E$9:$E$93-AD$58))*(AD$58-Fperm_SI_Woolf2021!$E$9:$E$93)/10))) + Fperm_SI_Woolf2021!$G$9:$G$93*EXP(-Fperm_SI_Woolf2021!$J$9:$J$93*$C139*IF(AD$58=Fperm_SI_Woolf2021!$E$9:$E$93,1,EXP(LN((1.1*(Fperm_SI_Woolf2021!$E$9:$E$93-AD$58)-63.1579*EXP(-0.19*Fperm_SI_Woolf2021!$E$9:$E$93)+63.1579*EXP(-0.19*AD$58))/(Fperm_SI_Woolf2021!$E$9:$E$93-AD$58))*(AD$58-Fperm_SI_Woolf2021!$E$9:$E$93)/10))) + Fperm_SI_Woolf2021!$H$9:$H$93*EXP(-Fperm_SI_Woolf2021!$K$9:$K$93*$C139*IF(AD$58=Fperm_SI_Woolf2021!$E$9:$E$93,1,EXP(LN((1.1*(Fperm_SI_Woolf2021!$E$9:$E$93-AD$58)-63.1579*EXP(-0.19*Fperm_SI_Woolf2021!$E$9:$E$93)+63.1579*EXP(-0.19*AD$58))/(Fperm_SI_Woolf2021!$E$9:$E$93-AD$58))*(AD$58-Fperm_SI_Woolf2021!$E$9:$E$93)/10))),Fperm_SI_Woolf2021!$D$9:$D$93)*AD$57+INTERCEPT(Fperm_SI_Woolf2021!$F$9:$F$93*EXP(-Fperm_SI_Woolf2021!$I$9:$I$93*$C139*IF(AD$58=Fperm_SI_Woolf2021!$E$9:$E$93,1,EXP(LN((1.1*(Fperm_SI_Woolf2021!$E$9:$E$93-AD$58)-63.1579*EXP(-0.19*Fperm_SI_Woolf2021!$E$9:$E$93)+63.1579*EXP(-0.19*AD$58))/(Fperm_SI_Woolf2021!$E$9:$E$93-AD$58))*(AD$58-Fperm_SI_Woolf2021!$E$9:$E$93)/10))) + Fperm_SI_Woolf2021!$G$9:$G$93*EXP(-Fperm_SI_Woolf2021!$J$9:$J$93*$C139*IF(AD$58=Fperm_SI_Woolf2021!$E$9:$E$93,1,EXP(LN((1.1*(Fperm_SI_Woolf2021!$E$9:$E$93-AD$58)-63.1579*EXP(-0.19*Fperm_SI_Woolf2021!$E$9:$E$93)+63.1579*EXP(-0.19*AD$58))/(Fperm_SI_Woolf2021!$E$9:$E$93-AD$58))*(AD$58-Fperm_SI_Woolf2021!$E$9:$E$93)/10))) + Fperm_SI_Woolf2021!$H$9:$H$93*EXP(-Fperm_SI_Woolf2021!$K$9:$K$93*$C139*IF(AD$58=Fperm_SI_Woolf2021!$E$9:$E$93,1,EXP(LN((1.1*(Fperm_SI_Woolf2021!$E$9:$E$93-AD$58)-63.1579*EXP(-0.19*Fperm_SI_Woolf2021!$E$9:$E$93)+63.1579*EXP(-0.19*AD$58))/(Fperm_SI_Woolf2021!$E$9:$E$93-AD$58))*(AD$58-Fperm_SI_Woolf2021!$E$9:$E$93)/10))),Fperm_SI_Woolf2021!$D$9:$D$93))</f>
        <v>0.27149223805388678</v>
      </c>
      <c r="AE139" s="51" cm="1">
        <f t="array" ref="AE139">MIN(1,SLOPE(Fperm_SI_Woolf2021!$F$9:$F$93*EXP(-Fperm_SI_Woolf2021!$I$9:$I$93*$C139*IF(AE$58=Fperm_SI_Woolf2021!$E$9:$E$93,1,EXP(LN((1.1*(Fperm_SI_Woolf2021!$E$9:$E$93-AE$58)-63.1579*EXP(-0.19*Fperm_SI_Woolf2021!$E$9:$E$93)+63.1579*EXP(-0.19*AE$58))/(Fperm_SI_Woolf2021!$E$9:$E$93-AE$58))*(AE$58-Fperm_SI_Woolf2021!$E$9:$E$93)/10))) + Fperm_SI_Woolf2021!$G$9:$G$93*EXP(-Fperm_SI_Woolf2021!$J$9:$J$93*$C139*IF(AE$58=Fperm_SI_Woolf2021!$E$9:$E$93,1,EXP(LN((1.1*(Fperm_SI_Woolf2021!$E$9:$E$93-AE$58)-63.1579*EXP(-0.19*Fperm_SI_Woolf2021!$E$9:$E$93)+63.1579*EXP(-0.19*AE$58))/(Fperm_SI_Woolf2021!$E$9:$E$93-AE$58))*(AE$58-Fperm_SI_Woolf2021!$E$9:$E$93)/10))) + Fperm_SI_Woolf2021!$H$9:$H$93*EXP(-Fperm_SI_Woolf2021!$K$9:$K$93*$C139*IF(AE$58=Fperm_SI_Woolf2021!$E$9:$E$93,1,EXP(LN((1.1*(Fperm_SI_Woolf2021!$E$9:$E$93-AE$58)-63.1579*EXP(-0.19*Fperm_SI_Woolf2021!$E$9:$E$93)+63.1579*EXP(-0.19*AE$58))/(Fperm_SI_Woolf2021!$E$9:$E$93-AE$58))*(AE$58-Fperm_SI_Woolf2021!$E$9:$E$93)/10))),Fperm_SI_Woolf2021!$D$9:$D$93)*AE$57+INTERCEPT(Fperm_SI_Woolf2021!$F$9:$F$93*EXP(-Fperm_SI_Woolf2021!$I$9:$I$93*$C139*IF(AE$58=Fperm_SI_Woolf2021!$E$9:$E$93,1,EXP(LN((1.1*(Fperm_SI_Woolf2021!$E$9:$E$93-AE$58)-63.1579*EXP(-0.19*Fperm_SI_Woolf2021!$E$9:$E$93)+63.1579*EXP(-0.19*AE$58))/(Fperm_SI_Woolf2021!$E$9:$E$93-AE$58))*(AE$58-Fperm_SI_Woolf2021!$E$9:$E$93)/10))) + Fperm_SI_Woolf2021!$G$9:$G$93*EXP(-Fperm_SI_Woolf2021!$J$9:$J$93*$C139*IF(AE$58=Fperm_SI_Woolf2021!$E$9:$E$93,1,EXP(LN((1.1*(Fperm_SI_Woolf2021!$E$9:$E$93-AE$58)-63.1579*EXP(-0.19*Fperm_SI_Woolf2021!$E$9:$E$93)+63.1579*EXP(-0.19*AE$58))/(Fperm_SI_Woolf2021!$E$9:$E$93-AE$58))*(AE$58-Fperm_SI_Woolf2021!$E$9:$E$93)/10))) + Fperm_SI_Woolf2021!$H$9:$H$93*EXP(-Fperm_SI_Woolf2021!$K$9:$K$93*$C139*IF(AE$58=Fperm_SI_Woolf2021!$E$9:$E$93,1,EXP(LN((1.1*(Fperm_SI_Woolf2021!$E$9:$E$93-AE$58)-63.1579*EXP(-0.19*Fperm_SI_Woolf2021!$E$9:$E$93)+63.1579*EXP(-0.19*AE$58))/(Fperm_SI_Woolf2021!$E$9:$E$93-AE$58))*(AE$58-Fperm_SI_Woolf2021!$E$9:$E$93)/10))),Fperm_SI_Woolf2021!$D$9:$D$93))</f>
        <v>0.24700034853034974</v>
      </c>
      <c r="AF139" s="51" cm="1">
        <f t="array" ref="AF139">MIN(1,SLOPE(Fperm_SI_Woolf2021!$F$9:$F$93*EXP(-Fperm_SI_Woolf2021!$I$9:$I$93*$C139*IF(AF$58=Fperm_SI_Woolf2021!$E$9:$E$93,1,EXP(LN((1.1*(Fperm_SI_Woolf2021!$E$9:$E$93-AF$58)-63.1579*EXP(-0.19*Fperm_SI_Woolf2021!$E$9:$E$93)+63.1579*EXP(-0.19*AF$58))/(Fperm_SI_Woolf2021!$E$9:$E$93-AF$58))*(AF$58-Fperm_SI_Woolf2021!$E$9:$E$93)/10))) + Fperm_SI_Woolf2021!$G$9:$G$93*EXP(-Fperm_SI_Woolf2021!$J$9:$J$93*$C139*IF(AF$58=Fperm_SI_Woolf2021!$E$9:$E$93,1,EXP(LN((1.1*(Fperm_SI_Woolf2021!$E$9:$E$93-AF$58)-63.1579*EXP(-0.19*Fperm_SI_Woolf2021!$E$9:$E$93)+63.1579*EXP(-0.19*AF$58))/(Fperm_SI_Woolf2021!$E$9:$E$93-AF$58))*(AF$58-Fperm_SI_Woolf2021!$E$9:$E$93)/10))) + Fperm_SI_Woolf2021!$H$9:$H$93*EXP(-Fperm_SI_Woolf2021!$K$9:$K$93*$C139*IF(AF$58=Fperm_SI_Woolf2021!$E$9:$E$93,1,EXP(LN((1.1*(Fperm_SI_Woolf2021!$E$9:$E$93-AF$58)-63.1579*EXP(-0.19*Fperm_SI_Woolf2021!$E$9:$E$93)+63.1579*EXP(-0.19*AF$58))/(Fperm_SI_Woolf2021!$E$9:$E$93-AF$58))*(AF$58-Fperm_SI_Woolf2021!$E$9:$E$93)/10))),Fperm_SI_Woolf2021!$D$9:$D$93)*AF$57+INTERCEPT(Fperm_SI_Woolf2021!$F$9:$F$93*EXP(-Fperm_SI_Woolf2021!$I$9:$I$93*$C139*IF(AF$58=Fperm_SI_Woolf2021!$E$9:$E$93,1,EXP(LN((1.1*(Fperm_SI_Woolf2021!$E$9:$E$93-AF$58)-63.1579*EXP(-0.19*Fperm_SI_Woolf2021!$E$9:$E$93)+63.1579*EXP(-0.19*AF$58))/(Fperm_SI_Woolf2021!$E$9:$E$93-AF$58))*(AF$58-Fperm_SI_Woolf2021!$E$9:$E$93)/10))) + Fperm_SI_Woolf2021!$G$9:$G$93*EXP(-Fperm_SI_Woolf2021!$J$9:$J$93*$C139*IF(AF$58=Fperm_SI_Woolf2021!$E$9:$E$93,1,EXP(LN((1.1*(Fperm_SI_Woolf2021!$E$9:$E$93-AF$58)-63.1579*EXP(-0.19*Fperm_SI_Woolf2021!$E$9:$E$93)+63.1579*EXP(-0.19*AF$58))/(Fperm_SI_Woolf2021!$E$9:$E$93-AF$58))*(AF$58-Fperm_SI_Woolf2021!$E$9:$E$93)/10))) + Fperm_SI_Woolf2021!$H$9:$H$93*EXP(-Fperm_SI_Woolf2021!$K$9:$K$93*$C139*IF(AF$58=Fperm_SI_Woolf2021!$E$9:$E$93,1,EXP(LN((1.1*(Fperm_SI_Woolf2021!$E$9:$E$93-AF$58)-63.1579*EXP(-0.19*Fperm_SI_Woolf2021!$E$9:$E$93)+63.1579*EXP(-0.19*AF$58))/(Fperm_SI_Woolf2021!$E$9:$E$93-AF$58))*(AF$58-Fperm_SI_Woolf2021!$E$9:$E$93)/10))),Fperm_SI_Woolf2021!$D$9:$D$93))</f>
        <v>0.22250845900681276</v>
      </c>
      <c r="AG139" s="51" cm="1">
        <f t="array" ref="AG139">MIN(1,SLOPE(Fperm_SI_Woolf2021!$F$9:$F$93*EXP(-Fperm_SI_Woolf2021!$I$9:$I$93*$C139*IF(AG$58=Fperm_SI_Woolf2021!$E$9:$E$93,1,EXP(LN((1.1*(Fperm_SI_Woolf2021!$E$9:$E$93-AG$58)-63.1579*EXP(-0.19*Fperm_SI_Woolf2021!$E$9:$E$93)+63.1579*EXP(-0.19*AG$58))/(Fperm_SI_Woolf2021!$E$9:$E$93-AG$58))*(AG$58-Fperm_SI_Woolf2021!$E$9:$E$93)/10))) + Fperm_SI_Woolf2021!$G$9:$G$93*EXP(-Fperm_SI_Woolf2021!$J$9:$J$93*$C139*IF(AG$58=Fperm_SI_Woolf2021!$E$9:$E$93,1,EXP(LN((1.1*(Fperm_SI_Woolf2021!$E$9:$E$93-AG$58)-63.1579*EXP(-0.19*Fperm_SI_Woolf2021!$E$9:$E$93)+63.1579*EXP(-0.19*AG$58))/(Fperm_SI_Woolf2021!$E$9:$E$93-AG$58))*(AG$58-Fperm_SI_Woolf2021!$E$9:$E$93)/10))) + Fperm_SI_Woolf2021!$H$9:$H$93*EXP(-Fperm_SI_Woolf2021!$K$9:$K$93*$C139*IF(AG$58=Fperm_SI_Woolf2021!$E$9:$E$93,1,EXP(LN((1.1*(Fperm_SI_Woolf2021!$E$9:$E$93-AG$58)-63.1579*EXP(-0.19*Fperm_SI_Woolf2021!$E$9:$E$93)+63.1579*EXP(-0.19*AG$58))/(Fperm_SI_Woolf2021!$E$9:$E$93-AG$58))*(AG$58-Fperm_SI_Woolf2021!$E$9:$E$93)/10))),Fperm_SI_Woolf2021!$D$9:$D$93)*AG$57+INTERCEPT(Fperm_SI_Woolf2021!$F$9:$F$93*EXP(-Fperm_SI_Woolf2021!$I$9:$I$93*$C139*IF(AG$58=Fperm_SI_Woolf2021!$E$9:$E$93,1,EXP(LN((1.1*(Fperm_SI_Woolf2021!$E$9:$E$93-AG$58)-63.1579*EXP(-0.19*Fperm_SI_Woolf2021!$E$9:$E$93)+63.1579*EXP(-0.19*AG$58))/(Fperm_SI_Woolf2021!$E$9:$E$93-AG$58))*(AG$58-Fperm_SI_Woolf2021!$E$9:$E$93)/10))) + Fperm_SI_Woolf2021!$G$9:$G$93*EXP(-Fperm_SI_Woolf2021!$J$9:$J$93*$C139*IF(AG$58=Fperm_SI_Woolf2021!$E$9:$E$93,1,EXP(LN((1.1*(Fperm_SI_Woolf2021!$E$9:$E$93-AG$58)-63.1579*EXP(-0.19*Fperm_SI_Woolf2021!$E$9:$E$93)+63.1579*EXP(-0.19*AG$58))/(Fperm_SI_Woolf2021!$E$9:$E$93-AG$58))*(AG$58-Fperm_SI_Woolf2021!$E$9:$E$93)/10))) + Fperm_SI_Woolf2021!$H$9:$H$93*EXP(-Fperm_SI_Woolf2021!$K$9:$K$93*$C139*IF(AG$58=Fperm_SI_Woolf2021!$E$9:$E$93,1,EXP(LN((1.1*(Fperm_SI_Woolf2021!$E$9:$E$93-AG$58)-63.1579*EXP(-0.19*Fperm_SI_Woolf2021!$E$9:$E$93)+63.1579*EXP(-0.19*AG$58))/(Fperm_SI_Woolf2021!$E$9:$E$93-AG$58))*(AG$58-Fperm_SI_Woolf2021!$E$9:$E$93)/10))),Fperm_SI_Woolf2021!$D$9:$D$93))</f>
        <v>0.19801656948327573</v>
      </c>
      <c r="AH139" s="51" cm="1">
        <f t="array" ref="AH139">MIN(1,SLOPE(Fperm_SI_Woolf2021!$F$9:$F$93*EXP(-Fperm_SI_Woolf2021!$I$9:$I$93*$C139*IF(AH$58=Fperm_SI_Woolf2021!$E$9:$E$93,1,EXP(LN((1.1*(Fperm_SI_Woolf2021!$E$9:$E$93-AH$58)-63.1579*EXP(-0.19*Fperm_SI_Woolf2021!$E$9:$E$93)+63.1579*EXP(-0.19*AH$58))/(Fperm_SI_Woolf2021!$E$9:$E$93-AH$58))*(AH$58-Fperm_SI_Woolf2021!$E$9:$E$93)/10))) + Fperm_SI_Woolf2021!$G$9:$G$93*EXP(-Fperm_SI_Woolf2021!$J$9:$J$93*$C139*IF(AH$58=Fperm_SI_Woolf2021!$E$9:$E$93,1,EXP(LN((1.1*(Fperm_SI_Woolf2021!$E$9:$E$93-AH$58)-63.1579*EXP(-0.19*Fperm_SI_Woolf2021!$E$9:$E$93)+63.1579*EXP(-0.19*AH$58))/(Fperm_SI_Woolf2021!$E$9:$E$93-AH$58))*(AH$58-Fperm_SI_Woolf2021!$E$9:$E$93)/10))) + Fperm_SI_Woolf2021!$H$9:$H$93*EXP(-Fperm_SI_Woolf2021!$K$9:$K$93*$C139*IF(AH$58=Fperm_SI_Woolf2021!$E$9:$E$93,1,EXP(LN((1.1*(Fperm_SI_Woolf2021!$E$9:$E$93-AH$58)-63.1579*EXP(-0.19*Fperm_SI_Woolf2021!$E$9:$E$93)+63.1579*EXP(-0.19*AH$58))/(Fperm_SI_Woolf2021!$E$9:$E$93-AH$58))*(AH$58-Fperm_SI_Woolf2021!$E$9:$E$93)/10))),Fperm_SI_Woolf2021!$D$9:$D$93)*AH$57+INTERCEPT(Fperm_SI_Woolf2021!$F$9:$F$93*EXP(-Fperm_SI_Woolf2021!$I$9:$I$93*$C139*IF(AH$58=Fperm_SI_Woolf2021!$E$9:$E$93,1,EXP(LN((1.1*(Fperm_SI_Woolf2021!$E$9:$E$93-AH$58)-63.1579*EXP(-0.19*Fperm_SI_Woolf2021!$E$9:$E$93)+63.1579*EXP(-0.19*AH$58))/(Fperm_SI_Woolf2021!$E$9:$E$93-AH$58))*(AH$58-Fperm_SI_Woolf2021!$E$9:$E$93)/10))) + Fperm_SI_Woolf2021!$G$9:$G$93*EXP(-Fperm_SI_Woolf2021!$J$9:$J$93*$C139*IF(AH$58=Fperm_SI_Woolf2021!$E$9:$E$93,1,EXP(LN((1.1*(Fperm_SI_Woolf2021!$E$9:$E$93-AH$58)-63.1579*EXP(-0.19*Fperm_SI_Woolf2021!$E$9:$E$93)+63.1579*EXP(-0.19*AH$58))/(Fperm_SI_Woolf2021!$E$9:$E$93-AH$58))*(AH$58-Fperm_SI_Woolf2021!$E$9:$E$93)/10))) + Fperm_SI_Woolf2021!$H$9:$H$93*EXP(-Fperm_SI_Woolf2021!$K$9:$K$93*$C139*IF(AH$58=Fperm_SI_Woolf2021!$E$9:$E$93,1,EXP(LN((1.1*(Fperm_SI_Woolf2021!$E$9:$E$93-AH$58)-63.1579*EXP(-0.19*Fperm_SI_Woolf2021!$E$9:$E$93)+63.1579*EXP(-0.19*AH$58))/(Fperm_SI_Woolf2021!$E$9:$E$93-AH$58))*(AH$58-Fperm_SI_Woolf2021!$E$9:$E$93)/10))),Fperm_SI_Woolf2021!$D$9:$D$93))</f>
        <v>0.37024014367826036</v>
      </c>
      <c r="AI139" s="51" cm="1">
        <f t="array" ref="AI139">MIN(1,SLOPE(Fperm_SI_Woolf2021!$F$9:$F$93*EXP(-Fperm_SI_Woolf2021!$I$9:$I$93*$C139*IF(AI$58=Fperm_SI_Woolf2021!$E$9:$E$93,1,EXP(LN((1.1*(Fperm_SI_Woolf2021!$E$9:$E$93-AI$58)-63.1579*EXP(-0.19*Fperm_SI_Woolf2021!$E$9:$E$93)+63.1579*EXP(-0.19*AI$58))/(Fperm_SI_Woolf2021!$E$9:$E$93-AI$58))*(AI$58-Fperm_SI_Woolf2021!$E$9:$E$93)/10))) + Fperm_SI_Woolf2021!$G$9:$G$93*EXP(-Fperm_SI_Woolf2021!$J$9:$J$93*$C139*IF(AI$58=Fperm_SI_Woolf2021!$E$9:$E$93,1,EXP(LN((1.1*(Fperm_SI_Woolf2021!$E$9:$E$93-AI$58)-63.1579*EXP(-0.19*Fperm_SI_Woolf2021!$E$9:$E$93)+63.1579*EXP(-0.19*AI$58))/(Fperm_SI_Woolf2021!$E$9:$E$93-AI$58))*(AI$58-Fperm_SI_Woolf2021!$E$9:$E$93)/10))) + Fperm_SI_Woolf2021!$H$9:$H$93*EXP(-Fperm_SI_Woolf2021!$K$9:$K$93*$C139*IF(AI$58=Fperm_SI_Woolf2021!$E$9:$E$93,1,EXP(LN((1.1*(Fperm_SI_Woolf2021!$E$9:$E$93-AI$58)-63.1579*EXP(-0.19*Fperm_SI_Woolf2021!$E$9:$E$93)+63.1579*EXP(-0.19*AI$58))/(Fperm_SI_Woolf2021!$E$9:$E$93-AI$58))*(AI$58-Fperm_SI_Woolf2021!$E$9:$E$93)/10))),Fperm_SI_Woolf2021!$D$9:$D$93)*AI$57+INTERCEPT(Fperm_SI_Woolf2021!$F$9:$F$93*EXP(-Fperm_SI_Woolf2021!$I$9:$I$93*$C139*IF(AI$58=Fperm_SI_Woolf2021!$E$9:$E$93,1,EXP(LN((1.1*(Fperm_SI_Woolf2021!$E$9:$E$93-AI$58)-63.1579*EXP(-0.19*Fperm_SI_Woolf2021!$E$9:$E$93)+63.1579*EXP(-0.19*AI$58))/(Fperm_SI_Woolf2021!$E$9:$E$93-AI$58))*(AI$58-Fperm_SI_Woolf2021!$E$9:$E$93)/10))) + Fperm_SI_Woolf2021!$G$9:$G$93*EXP(-Fperm_SI_Woolf2021!$J$9:$J$93*$C139*IF(AI$58=Fperm_SI_Woolf2021!$E$9:$E$93,1,EXP(LN((1.1*(Fperm_SI_Woolf2021!$E$9:$E$93-AI$58)-63.1579*EXP(-0.19*Fperm_SI_Woolf2021!$E$9:$E$93)+63.1579*EXP(-0.19*AI$58))/(Fperm_SI_Woolf2021!$E$9:$E$93-AI$58))*(AI$58-Fperm_SI_Woolf2021!$E$9:$E$93)/10))) + Fperm_SI_Woolf2021!$H$9:$H$93*EXP(-Fperm_SI_Woolf2021!$K$9:$K$93*$C139*IF(AI$58=Fperm_SI_Woolf2021!$E$9:$E$93,1,EXP(LN((1.1*(Fperm_SI_Woolf2021!$E$9:$E$93-AI$58)-63.1579*EXP(-0.19*Fperm_SI_Woolf2021!$E$9:$E$93)+63.1579*EXP(-0.19*AI$58))/(Fperm_SI_Woolf2021!$E$9:$E$93-AI$58))*(AI$58-Fperm_SI_Woolf2021!$E$9:$E$93)/10))),Fperm_SI_Woolf2021!$D$9:$D$93))</f>
        <v>0.35274291883241027</v>
      </c>
      <c r="AJ139" s="51" cm="1">
        <f t="array" ref="AJ139">MIN(1,SLOPE(Fperm_SI_Woolf2021!$F$9:$F$93*EXP(-Fperm_SI_Woolf2021!$I$9:$I$93*$C139*IF(AJ$58=Fperm_SI_Woolf2021!$E$9:$E$93,1,EXP(LN((1.1*(Fperm_SI_Woolf2021!$E$9:$E$93-AJ$58)-63.1579*EXP(-0.19*Fperm_SI_Woolf2021!$E$9:$E$93)+63.1579*EXP(-0.19*AJ$58))/(Fperm_SI_Woolf2021!$E$9:$E$93-AJ$58))*(AJ$58-Fperm_SI_Woolf2021!$E$9:$E$93)/10))) + Fperm_SI_Woolf2021!$G$9:$G$93*EXP(-Fperm_SI_Woolf2021!$J$9:$J$93*$C139*IF(AJ$58=Fperm_SI_Woolf2021!$E$9:$E$93,1,EXP(LN((1.1*(Fperm_SI_Woolf2021!$E$9:$E$93-AJ$58)-63.1579*EXP(-0.19*Fperm_SI_Woolf2021!$E$9:$E$93)+63.1579*EXP(-0.19*AJ$58))/(Fperm_SI_Woolf2021!$E$9:$E$93-AJ$58))*(AJ$58-Fperm_SI_Woolf2021!$E$9:$E$93)/10))) + Fperm_SI_Woolf2021!$H$9:$H$93*EXP(-Fperm_SI_Woolf2021!$K$9:$K$93*$C139*IF(AJ$58=Fperm_SI_Woolf2021!$E$9:$E$93,1,EXP(LN((1.1*(Fperm_SI_Woolf2021!$E$9:$E$93-AJ$58)-63.1579*EXP(-0.19*Fperm_SI_Woolf2021!$E$9:$E$93)+63.1579*EXP(-0.19*AJ$58))/(Fperm_SI_Woolf2021!$E$9:$E$93-AJ$58))*(AJ$58-Fperm_SI_Woolf2021!$E$9:$E$93)/10))),Fperm_SI_Woolf2021!$D$9:$D$93)*AJ$57+INTERCEPT(Fperm_SI_Woolf2021!$F$9:$F$93*EXP(-Fperm_SI_Woolf2021!$I$9:$I$93*$C139*IF(AJ$58=Fperm_SI_Woolf2021!$E$9:$E$93,1,EXP(LN((1.1*(Fperm_SI_Woolf2021!$E$9:$E$93-AJ$58)-63.1579*EXP(-0.19*Fperm_SI_Woolf2021!$E$9:$E$93)+63.1579*EXP(-0.19*AJ$58))/(Fperm_SI_Woolf2021!$E$9:$E$93-AJ$58))*(AJ$58-Fperm_SI_Woolf2021!$E$9:$E$93)/10))) + Fperm_SI_Woolf2021!$G$9:$G$93*EXP(-Fperm_SI_Woolf2021!$J$9:$J$93*$C139*IF(AJ$58=Fperm_SI_Woolf2021!$E$9:$E$93,1,EXP(LN((1.1*(Fperm_SI_Woolf2021!$E$9:$E$93-AJ$58)-63.1579*EXP(-0.19*Fperm_SI_Woolf2021!$E$9:$E$93)+63.1579*EXP(-0.19*AJ$58))/(Fperm_SI_Woolf2021!$E$9:$E$93-AJ$58))*(AJ$58-Fperm_SI_Woolf2021!$E$9:$E$93)/10))) + Fperm_SI_Woolf2021!$H$9:$H$93*EXP(-Fperm_SI_Woolf2021!$K$9:$K$93*$C139*IF(AJ$58=Fperm_SI_Woolf2021!$E$9:$E$93,1,EXP(LN((1.1*(Fperm_SI_Woolf2021!$E$9:$E$93-AJ$58)-63.1579*EXP(-0.19*Fperm_SI_Woolf2021!$E$9:$E$93)+63.1579*EXP(-0.19*AJ$58))/(Fperm_SI_Woolf2021!$E$9:$E$93-AJ$58))*(AJ$58-Fperm_SI_Woolf2021!$E$9:$E$93)/10))),Fperm_SI_Woolf2021!$D$9:$D$93))</f>
        <v>0.33524569398656012</v>
      </c>
      <c r="AK139" s="51" cm="1">
        <f t="array" ref="AK139">MIN(1,SLOPE(Fperm_SI_Woolf2021!$F$9:$F$93*EXP(-Fperm_SI_Woolf2021!$I$9:$I$93*$C139*IF(AK$58=Fperm_SI_Woolf2021!$E$9:$E$93,1,EXP(LN((1.1*(Fperm_SI_Woolf2021!$E$9:$E$93-AK$58)-63.1579*EXP(-0.19*Fperm_SI_Woolf2021!$E$9:$E$93)+63.1579*EXP(-0.19*AK$58))/(Fperm_SI_Woolf2021!$E$9:$E$93-AK$58))*(AK$58-Fperm_SI_Woolf2021!$E$9:$E$93)/10))) + Fperm_SI_Woolf2021!$G$9:$G$93*EXP(-Fperm_SI_Woolf2021!$J$9:$J$93*$C139*IF(AK$58=Fperm_SI_Woolf2021!$E$9:$E$93,1,EXP(LN((1.1*(Fperm_SI_Woolf2021!$E$9:$E$93-AK$58)-63.1579*EXP(-0.19*Fperm_SI_Woolf2021!$E$9:$E$93)+63.1579*EXP(-0.19*AK$58))/(Fperm_SI_Woolf2021!$E$9:$E$93-AK$58))*(AK$58-Fperm_SI_Woolf2021!$E$9:$E$93)/10))) + Fperm_SI_Woolf2021!$H$9:$H$93*EXP(-Fperm_SI_Woolf2021!$K$9:$K$93*$C139*IF(AK$58=Fperm_SI_Woolf2021!$E$9:$E$93,1,EXP(LN((1.1*(Fperm_SI_Woolf2021!$E$9:$E$93-AK$58)-63.1579*EXP(-0.19*Fperm_SI_Woolf2021!$E$9:$E$93)+63.1579*EXP(-0.19*AK$58))/(Fperm_SI_Woolf2021!$E$9:$E$93-AK$58))*(AK$58-Fperm_SI_Woolf2021!$E$9:$E$93)/10))),Fperm_SI_Woolf2021!$D$9:$D$93)*AK$57+INTERCEPT(Fperm_SI_Woolf2021!$F$9:$F$93*EXP(-Fperm_SI_Woolf2021!$I$9:$I$93*$C139*IF(AK$58=Fperm_SI_Woolf2021!$E$9:$E$93,1,EXP(LN((1.1*(Fperm_SI_Woolf2021!$E$9:$E$93-AK$58)-63.1579*EXP(-0.19*Fperm_SI_Woolf2021!$E$9:$E$93)+63.1579*EXP(-0.19*AK$58))/(Fperm_SI_Woolf2021!$E$9:$E$93-AK$58))*(AK$58-Fperm_SI_Woolf2021!$E$9:$E$93)/10))) + Fperm_SI_Woolf2021!$G$9:$G$93*EXP(-Fperm_SI_Woolf2021!$J$9:$J$93*$C139*IF(AK$58=Fperm_SI_Woolf2021!$E$9:$E$93,1,EXP(LN((1.1*(Fperm_SI_Woolf2021!$E$9:$E$93-AK$58)-63.1579*EXP(-0.19*Fperm_SI_Woolf2021!$E$9:$E$93)+63.1579*EXP(-0.19*AK$58))/(Fperm_SI_Woolf2021!$E$9:$E$93-AK$58))*(AK$58-Fperm_SI_Woolf2021!$E$9:$E$93)/10))) + Fperm_SI_Woolf2021!$H$9:$H$93*EXP(-Fperm_SI_Woolf2021!$K$9:$K$93*$C139*IF(AK$58=Fperm_SI_Woolf2021!$E$9:$E$93,1,EXP(LN((1.1*(Fperm_SI_Woolf2021!$E$9:$E$93-AK$58)-63.1579*EXP(-0.19*Fperm_SI_Woolf2021!$E$9:$E$93)+63.1579*EXP(-0.19*AK$58))/(Fperm_SI_Woolf2021!$E$9:$E$93-AK$58))*(AK$58-Fperm_SI_Woolf2021!$E$9:$E$93)/10))),Fperm_SI_Woolf2021!$D$9:$D$93))</f>
        <v>0.31774846914070998</v>
      </c>
      <c r="AL139" s="51" cm="1">
        <f t="array" ref="AL139">MIN(1,SLOPE(Fperm_SI_Woolf2021!$F$9:$F$93*EXP(-Fperm_SI_Woolf2021!$I$9:$I$93*$C139*IF(AL$58=Fperm_SI_Woolf2021!$E$9:$E$93,1,EXP(LN((1.1*(Fperm_SI_Woolf2021!$E$9:$E$93-AL$58)-63.1579*EXP(-0.19*Fperm_SI_Woolf2021!$E$9:$E$93)+63.1579*EXP(-0.19*AL$58))/(Fperm_SI_Woolf2021!$E$9:$E$93-AL$58))*(AL$58-Fperm_SI_Woolf2021!$E$9:$E$93)/10))) + Fperm_SI_Woolf2021!$G$9:$G$93*EXP(-Fperm_SI_Woolf2021!$J$9:$J$93*$C139*IF(AL$58=Fperm_SI_Woolf2021!$E$9:$E$93,1,EXP(LN((1.1*(Fperm_SI_Woolf2021!$E$9:$E$93-AL$58)-63.1579*EXP(-0.19*Fperm_SI_Woolf2021!$E$9:$E$93)+63.1579*EXP(-0.19*AL$58))/(Fperm_SI_Woolf2021!$E$9:$E$93-AL$58))*(AL$58-Fperm_SI_Woolf2021!$E$9:$E$93)/10))) + Fperm_SI_Woolf2021!$H$9:$H$93*EXP(-Fperm_SI_Woolf2021!$K$9:$K$93*$C139*IF(AL$58=Fperm_SI_Woolf2021!$E$9:$E$93,1,EXP(LN((1.1*(Fperm_SI_Woolf2021!$E$9:$E$93-AL$58)-63.1579*EXP(-0.19*Fperm_SI_Woolf2021!$E$9:$E$93)+63.1579*EXP(-0.19*AL$58))/(Fperm_SI_Woolf2021!$E$9:$E$93-AL$58))*(AL$58-Fperm_SI_Woolf2021!$E$9:$E$93)/10))),Fperm_SI_Woolf2021!$D$9:$D$93)*AL$57+INTERCEPT(Fperm_SI_Woolf2021!$F$9:$F$93*EXP(-Fperm_SI_Woolf2021!$I$9:$I$93*$C139*IF(AL$58=Fperm_SI_Woolf2021!$E$9:$E$93,1,EXP(LN((1.1*(Fperm_SI_Woolf2021!$E$9:$E$93-AL$58)-63.1579*EXP(-0.19*Fperm_SI_Woolf2021!$E$9:$E$93)+63.1579*EXP(-0.19*AL$58))/(Fperm_SI_Woolf2021!$E$9:$E$93-AL$58))*(AL$58-Fperm_SI_Woolf2021!$E$9:$E$93)/10))) + Fperm_SI_Woolf2021!$G$9:$G$93*EXP(-Fperm_SI_Woolf2021!$J$9:$J$93*$C139*IF(AL$58=Fperm_SI_Woolf2021!$E$9:$E$93,1,EXP(LN((1.1*(Fperm_SI_Woolf2021!$E$9:$E$93-AL$58)-63.1579*EXP(-0.19*Fperm_SI_Woolf2021!$E$9:$E$93)+63.1579*EXP(-0.19*AL$58))/(Fperm_SI_Woolf2021!$E$9:$E$93-AL$58))*(AL$58-Fperm_SI_Woolf2021!$E$9:$E$93)/10))) + Fperm_SI_Woolf2021!$H$9:$H$93*EXP(-Fperm_SI_Woolf2021!$K$9:$K$93*$C139*IF(AL$58=Fperm_SI_Woolf2021!$E$9:$E$93,1,EXP(LN((1.1*(Fperm_SI_Woolf2021!$E$9:$E$93-AL$58)-63.1579*EXP(-0.19*Fperm_SI_Woolf2021!$E$9:$E$93)+63.1579*EXP(-0.19*AL$58))/(Fperm_SI_Woolf2021!$E$9:$E$93-AL$58))*(AL$58-Fperm_SI_Woolf2021!$E$9:$E$93)/10))),Fperm_SI_Woolf2021!$D$9:$D$93))</f>
        <v>0.30025124429485989</v>
      </c>
      <c r="AM139" s="51" cm="1">
        <f t="array" ref="AM139">MIN(1,SLOPE(Fperm_SI_Woolf2021!$F$9:$F$93*EXP(-Fperm_SI_Woolf2021!$I$9:$I$93*$C139*IF(AM$58=Fperm_SI_Woolf2021!$E$9:$E$93,1,EXP(LN((1.1*(Fperm_SI_Woolf2021!$E$9:$E$93-AM$58)-63.1579*EXP(-0.19*Fperm_SI_Woolf2021!$E$9:$E$93)+63.1579*EXP(-0.19*AM$58))/(Fperm_SI_Woolf2021!$E$9:$E$93-AM$58))*(AM$58-Fperm_SI_Woolf2021!$E$9:$E$93)/10))) + Fperm_SI_Woolf2021!$G$9:$G$93*EXP(-Fperm_SI_Woolf2021!$J$9:$J$93*$C139*IF(AM$58=Fperm_SI_Woolf2021!$E$9:$E$93,1,EXP(LN((1.1*(Fperm_SI_Woolf2021!$E$9:$E$93-AM$58)-63.1579*EXP(-0.19*Fperm_SI_Woolf2021!$E$9:$E$93)+63.1579*EXP(-0.19*AM$58))/(Fperm_SI_Woolf2021!$E$9:$E$93-AM$58))*(AM$58-Fperm_SI_Woolf2021!$E$9:$E$93)/10))) + Fperm_SI_Woolf2021!$H$9:$H$93*EXP(-Fperm_SI_Woolf2021!$K$9:$K$93*$C139*IF(AM$58=Fperm_SI_Woolf2021!$E$9:$E$93,1,EXP(LN((1.1*(Fperm_SI_Woolf2021!$E$9:$E$93-AM$58)-63.1579*EXP(-0.19*Fperm_SI_Woolf2021!$E$9:$E$93)+63.1579*EXP(-0.19*AM$58))/(Fperm_SI_Woolf2021!$E$9:$E$93-AM$58))*(AM$58-Fperm_SI_Woolf2021!$E$9:$E$93)/10))),Fperm_SI_Woolf2021!$D$9:$D$93)*AM$57+INTERCEPT(Fperm_SI_Woolf2021!$F$9:$F$93*EXP(-Fperm_SI_Woolf2021!$I$9:$I$93*$C139*IF(AM$58=Fperm_SI_Woolf2021!$E$9:$E$93,1,EXP(LN((1.1*(Fperm_SI_Woolf2021!$E$9:$E$93-AM$58)-63.1579*EXP(-0.19*Fperm_SI_Woolf2021!$E$9:$E$93)+63.1579*EXP(-0.19*AM$58))/(Fperm_SI_Woolf2021!$E$9:$E$93-AM$58))*(AM$58-Fperm_SI_Woolf2021!$E$9:$E$93)/10))) + Fperm_SI_Woolf2021!$G$9:$G$93*EXP(-Fperm_SI_Woolf2021!$J$9:$J$93*$C139*IF(AM$58=Fperm_SI_Woolf2021!$E$9:$E$93,1,EXP(LN((1.1*(Fperm_SI_Woolf2021!$E$9:$E$93-AM$58)-63.1579*EXP(-0.19*Fperm_SI_Woolf2021!$E$9:$E$93)+63.1579*EXP(-0.19*AM$58))/(Fperm_SI_Woolf2021!$E$9:$E$93-AM$58))*(AM$58-Fperm_SI_Woolf2021!$E$9:$E$93)/10))) + Fperm_SI_Woolf2021!$H$9:$H$93*EXP(-Fperm_SI_Woolf2021!$K$9:$K$93*$C139*IF(AM$58=Fperm_SI_Woolf2021!$E$9:$E$93,1,EXP(LN((1.1*(Fperm_SI_Woolf2021!$E$9:$E$93-AM$58)-63.1579*EXP(-0.19*Fperm_SI_Woolf2021!$E$9:$E$93)+63.1579*EXP(-0.19*AM$58))/(Fperm_SI_Woolf2021!$E$9:$E$93-AM$58))*(AM$58-Fperm_SI_Woolf2021!$E$9:$E$93)/10))),Fperm_SI_Woolf2021!$D$9:$D$93))</f>
        <v>0.2827540194490098</v>
      </c>
      <c r="AN139" s="51" cm="1">
        <f t="array" ref="AN139">MIN(1,SLOPE(Fperm_SI_Woolf2021!$F$9:$F$93*EXP(-Fperm_SI_Woolf2021!$I$9:$I$93*$C139*IF(AN$58=Fperm_SI_Woolf2021!$E$9:$E$93,1,EXP(LN((1.1*(Fperm_SI_Woolf2021!$E$9:$E$93-AN$58)-63.1579*EXP(-0.19*Fperm_SI_Woolf2021!$E$9:$E$93)+63.1579*EXP(-0.19*AN$58))/(Fperm_SI_Woolf2021!$E$9:$E$93-AN$58))*(AN$58-Fperm_SI_Woolf2021!$E$9:$E$93)/10))) + Fperm_SI_Woolf2021!$G$9:$G$93*EXP(-Fperm_SI_Woolf2021!$J$9:$J$93*$C139*IF(AN$58=Fperm_SI_Woolf2021!$E$9:$E$93,1,EXP(LN((1.1*(Fperm_SI_Woolf2021!$E$9:$E$93-AN$58)-63.1579*EXP(-0.19*Fperm_SI_Woolf2021!$E$9:$E$93)+63.1579*EXP(-0.19*AN$58))/(Fperm_SI_Woolf2021!$E$9:$E$93-AN$58))*(AN$58-Fperm_SI_Woolf2021!$E$9:$E$93)/10))) + Fperm_SI_Woolf2021!$H$9:$H$93*EXP(-Fperm_SI_Woolf2021!$K$9:$K$93*$C139*IF(AN$58=Fperm_SI_Woolf2021!$E$9:$E$93,1,EXP(LN((1.1*(Fperm_SI_Woolf2021!$E$9:$E$93-AN$58)-63.1579*EXP(-0.19*Fperm_SI_Woolf2021!$E$9:$E$93)+63.1579*EXP(-0.19*AN$58))/(Fperm_SI_Woolf2021!$E$9:$E$93-AN$58))*(AN$58-Fperm_SI_Woolf2021!$E$9:$E$93)/10))),Fperm_SI_Woolf2021!$D$9:$D$93)*AN$57+INTERCEPT(Fperm_SI_Woolf2021!$F$9:$F$93*EXP(-Fperm_SI_Woolf2021!$I$9:$I$93*$C139*IF(AN$58=Fperm_SI_Woolf2021!$E$9:$E$93,1,EXP(LN((1.1*(Fperm_SI_Woolf2021!$E$9:$E$93-AN$58)-63.1579*EXP(-0.19*Fperm_SI_Woolf2021!$E$9:$E$93)+63.1579*EXP(-0.19*AN$58))/(Fperm_SI_Woolf2021!$E$9:$E$93-AN$58))*(AN$58-Fperm_SI_Woolf2021!$E$9:$E$93)/10))) + Fperm_SI_Woolf2021!$G$9:$G$93*EXP(-Fperm_SI_Woolf2021!$J$9:$J$93*$C139*IF(AN$58=Fperm_SI_Woolf2021!$E$9:$E$93,1,EXP(LN((1.1*(Fperm_SI_Woolf2021!$E$9:$E$93-AN$58)-63.1579*EXP(-0.19*Fperm_SI_Woolf2021!$E$9:$E$93)+63.1579*EXP(-0.19*AN$58))/(Fperm_SI_Woolf2021!$E$9:$E$93-AN$58))*(AN$58-Fperm_SI_Woolf2021!$E$9:$E$93)/10))) + Fperm_SI_Woolf2021!$H$9:$H$93*EXP(-Fperm_SI_Woolf2021!$K$9:$K$93*$C139*IF(AN$58=Fperm_SI_Woolf2021!$E$9:$E$93,1,EXP(LN((1.1*(Fperm_SI_Woolf2021!$E$9:$E$93-AN$58)-63.1579*EXP(-0.19*Fperm_SI_Woolf2021!$E$9:$E$93)+63.1579*EXP(-0.19*AN$58))/(Fperm_SI_Woolf2021!$E$9:$E$93-AN$58))*(AN$58-Fperm_SI_Woolf2021!$E$9:$E$93)/10))),Fperm_SI_Woolf2021!$D$9:$D$93))</f>
        <v>0.26525679460315965</v>
      </c>
      <c r="AO139" s="51" cm="1">
        <f t="array" ref="AO139">MIN(1,SLOPE(Fperm_SI_Woolf2021!$F$9:$F$93*EXP(-Fperm_SI_Woolf2021!$I$9:$I$93*$C139*IF(AO$58=Fperm_SI_Woolf2021!$E$9:$E$93,1,EXP(LN((1.1*(Fperm_SI_Woolf2021!$E$9:$E$93-AO$58)-63.1579*EXP(-0.19*Fperm_SI_Woolf2021!$E$9:$E$93)+63.1579*EXP(-0.19*AO$58))/(Fperm_SI_Woolf2021!$E$9:$E$93-AO$58))*(AO$58-Fperm_SI_Woolf2021!$E$9:$E$93)/10))) + Fperm_SI_Woolf2021!$G$9:$G$93*EXP(-Fperm_SI_Woolf2021!$J$9:$J$93*$C139*IF(AO$58=Fperm_SI_Woolf2021!$E$9:$E$93,1,EXP(LN((1.1*(Fperm_SI_Woolf2021!$E$9:$E$93-AO$58)-63.1579*EXP(-0.19*Fperm_SI_Woolf2021!$E$9:$E$93)+63.1579*EXP(-0.19*AO$58))/(Fperm_SI_Woolf2021!$E$9:$E$93-AO$58))*(AO$58-Fperm_SI_Woolf2021!$E$9:$E$93)/10))) + Fperm_SI_Woolf2021!$H$9:$H$93*EXP(-Fperm_SI_Woolf2021!$K$9:$K$93*$C139*IF(AO$58=Fperm_SI_Woolf2021!$E$9:$E$93,1,EXP(LN((1.1*(Fperm_SI_Woolf2021!$E$9:$E$93-AO$58)-63.1579*EXP(-0.19*Fperm_SI_Woolf2021!$E$9:$E$93)+63.1579*EXP(-0.19*AO$58))/(Fperm_SI_Woolf2021!$E$9:$E$93-AO$58))*(AO$58-Fperm_SI_Woolf2021!$E$9:$E$93)/10))),Fperm_SI_Woolf2021!$D$9:$D$93)*AO$57+INTERCEPT(Fperm_SI_Woolf2021!$F$9:$F$93*EXP(-Fperm_SI_Woolf2021!$I$9:$I$93*$C139*IF(AO$58=Fperm_SI_Woolf2021!$E$9:$E$93,1,EXP(LN((1.1*(Fperm_SI_Woolf2021!$E$9:$E$93-AO$58)-63.1579*EXP(-0.19*Fperm_SI_Woolf2021!$E$9:$E$93)+63.1579*EXP(-0.19*AO$58))/(Fperm_SI_Woolf2021!$E$9:$E$93-AO$58))*(AO$58-Fperm_SI_Woolf2021!$E$9:$E$93)/10))) + Fperm_SI_Woolf2021!$G$9:$G$93*EXP(-Fperm_SI_Woolf2021!$J$9:$J$93*$C139*IF(AO$58=Fperm_SI_Woolf2021!$E$9:$E$93,1,EXP(LN((1.1*(Fperm_SI_Woolf2021!$E$9:$E$93-AO$58)-63.1579*EXP(-0.19*Fperm_SI_Woolf2021!$E$9:$E$93)+63.1579*EXP(-0.19*AO$58))/(Fperm_SI_Woolf2021!$E$9:$E$93-AO$58))*(AO$58-Fperm_SI_Woolf2021!$E$9:$E$93)/10))) + Fperm_SI_Woolf2021!$H$9:$H$93*EXP(-Fperm_SI_Woolf2021!$K$9:$K$93*$C139*IF(AO$58=Fperm_SI_Woolf2021!$E$9:$E$93,1,EXP(LN((1.1*(Fperm_SI_Woolf2021!$E$9:$E$93-AO$58)-63.1579*EXP(-0.19*Fperm_SI_Woolf2021!$E$9:$E$93)+63.1579*EXP(-0.19*AO$58))/(Fperm_SI_Woolf2021!$E$9:$E$93-AO$58))*(AO$58-Fperm_SI_Woolf2021!$E$9:$E$93)/10))),Fperm_SI_Woolf2021!$D$9:$D$93))</f>
        <v>0.24775956975730953</v>
      </c>
      <c r="AP139" s="51" cm="1">
        <f t="array" ref="AP139">MIN(1,SLOPE(Fperm_SI_Woolf2021!$F$9:$F$93*EXP(-Fperm_SI_Woolf2021!$I$9:$I$93*$C139*IF(AP$58=Fperm_SI_Woolf2021!$E$9:$E$93,1,EXP(LN((1.1*(Fperm_SI_Woolf2021!$E$9:$E$93-AP$58)-63.1579*EXP(-0.19*Fperm_SI_Woolf2021!$E$9:$E$93)+63.1579*EXP(-0.19*AP$58))/(Fperm_SI_Woolf2021!$E$9:$E$93-AP$58))*(AP$58-Fperm_SI_Woolf2021!$E$9:$E$93)/10))) + Fperm_SI_Woolf2021!$G$9:$G$93*EXP(-Fperm_SI_Woolf2021!$J$9:$J$93*$C139*IF(AP$58=Fperm_SI_Woolf2021!$E$9:$E$93,1,EXP(LN((1.1*(Fperm_SI_Woolf2021!$E$9:$E$93-AP$58)-63.1579*EXP(-0.19*Fperm_SI_Woolf2021!$E$9:$E$93)+63.1579*EXP(-0.19*AP$58))/(Fperm_SI_Woolf2021!$E$9:$E$93-AP$58))*(AP$58-Fperm_SI_Woolf2021!$E$9:$E$93)/10))) + Fperm_SI_Woolf2021!$H$9:$H$93*EXP(-Fperm_SI_Woolf2021!$K$9:$K$93*$C139*IF(AP$58=Fperm_SI_Woolf2021!$E$9:$E$93,1,EXP(LN((1.1*(Fperm_SI_Woolf2021!$E$9:$E$93-AP$58)-63.1579*EXP(-0.19*Fperm_SI_Woolf2021!$E$9:$E$93)+63.1579*EXP(-0.19*AP$58))/(Fperm_SI_Woolf2021!$E$9:$E$93-AP$58))*(AP$58-Fperm_SI_Woolf2021!$E$9:$E$93)/10))),Fperm_SI_Woolf2021!$D$9:$D$93)*AP$57+INTERCEPT(Fperm_SI_Woolf2021!$F$9:$F$93*EXP(-Fperm_SI_Woolf2021!$I$9:$I$93*$C139*IF(AP$58=Fperm_SI_Woolf2021!$E$9:$E$93,1,EXP(LN((1.1*(Fperm_SI_Woolf2021!$E$9:$E$93-AP$58)-63.1579*EXP(-0.19*Fperm_SI_Woolf2021!$E$9:$E$93)+63.1579*EXP(-0.19*AP$58))/(Fperm_SI_Woolf2021!$E$9:$E$93-AP$58))*(AP$58-Fperm_SI_Woolf2021!$E$9:$E$93)/10))) + Fperm_SI_Woolf2021!$G$9:$G$93*EXP(-Fperm_SI_Woolf2021!$J$9:$J$93*$C139*IF(AP$58=Fperm_SI_Woolf2021!$E$9:$E$93,1,EXP(LN((1.1*(Fperm_SI_Woolf2021!$E$9:$E$93-AP$58)-63.1579*EXP(-0.19*Fperm_SI_Woolf2021!$E$9:$E$93)+63.1579*EXP(-0.19*AP$58))/(Fperm_SI_Woolf2021!$E$9:$E$93-AP$58))*(AP$58-Fperm_SI_Woolf2021!$E$9:$E$93)/10))) + Fperm_SI_Woolf2021!$H$9:$H$93*EXP(-Fperm_SI_Woolf2021!$K$9:$K$93*$C139*IF(AP$58=Fperm_SI_Woolf2021!$E$9:$E$93,1,EXP(LN((1.1*(Fperm_SI_Woolf2021!$E$9:$E$93-AP$58)-63.1579*EXP(-0.19*Fperm_SI_Woolf2021!$E$9:$E$93)+63.1579*EXP(-0.19*AP$58))/(Fperm_SI_Woolf2021!$E$9:$E$93-AP$58))*(AP$58-Fperm_SI_Woolf2021!$E$9:$E$93)/10))),Fperm_SI_Woolf2021!$D$9:$D$93))</f>
        <v>0.23026234491145942</v>
      </c>
      <c r="AQ139" s="51" cm="1">
        <f t="array" ref="AQ139">MIN(1,SLOPE(Fperm_SI_Woolf2021!$F$9:$F$93*EXP(-Fperm_SI_Woolf2021!$I$9:$I$93*$C139*IF(AQ$58=Fperm_SI_Woolf2021!$E$9:$E$93,1,EXP(LN((1.1*(Fperm_SI_Woolf2021!$E$9:$E$93-AQ$58)-63.1579*EXP(-0.19*Fperm_SI_Woolf2021!$E$9:$E$93)+63.1579*EXP(-0.19*AQ$58))/(Fperm_SI_Woolf2021!$E$9:$E$93-AQ$58))*(AQ$58-Fperm_SI_Woolf2021!$E$9:$E$93)/10))) + Fperm_SI_Woolf2021!$G$9:$G$93*EXP(-Fperm_SI_Woolf2021!$J$9:$J$93*$C139*IF(AQ$58=Fperm_SI_Woolf2021!$E$9:$E$93,1,EXP(LN((1.1*(Fperm_SI_Woolf2021!$E$9:$E$93-AQ$58)-63.1579*EXP(-0.19*Fperm_SI_Woolf2021!$E$9:$E$93)+63.1579*EXP(-0.19*AQ$58))/(Fperm_SI_Woolf2021!$E$9:$E$93-AQ$58))*(AQ$58-Fperm_SI_Woolf2021!$E$9:$E$93)/10))) + Fperm_SI_Woolf2021!$H$9:$H$93*EXP(-Fperm_SI_Woolf2021!$K$9:$K$93*$C139*IF(AQ$58=Fperm_SI_Woolf2021!$E$9:$E$93,1,EXP(LN((1.1*(Fperm_SI_Woolf2021!$E$9:$E$93-AQ$58)-63.1579*EXP(-0.19*Fperm_SI_Woolf2021!$E$9:$E$93)+63.1579*EXP(-0.19*AQ$58))/(Fperm_SI_Woolf2021!$E$9:$E$93-AQ$58))*(AQ$58-Fperm_SI_Woolf2021!$E$9:$E$93)/10))),Fperm_SI_Woolf2021!$D$9:$D$93)*AQ$57+INTERCEPT(Fperm_SI_Woolf2021!$F$9:$F$93*EXP(-Fperm_SI_Woolf2021!$I$9:$I$93*$C139*IF(AQ$58=Fperm_SI_Woolf2021!$E$9:$E$93,1,EXP(LN((1.1*(Fperm_SI_Woolf2021!$E$9:$E$93-AQ$58)-63.1579*EXP(-0.19*Fperm_SI_Woolf2021!$E$9:$E$93)+63.1579*EXP(-0.19*AQ$58))/(Fperm_SI_Woolf2021!$E$9:$E$93-AQ$58))*(AQ$58-Fperm_SI_Woolf2021!$E$9:$E$93)/10))) + Fperm_SI_Woolf2021!$G$9:$G$93*EXP(-Fperm_SI_Woolf2021!$J$9:$J$93*$C139*IF(AQ$58=Fperm_SI_Woolf2021!$E$9:$E$93,1,EXP(LN((1.1*(Fperm_SI_Woolf2021!$E$9:$E$93-AQ$58)-63.1579*EXP(-0.19*Fperm_SI_Woolf2021!$E$9:$E$93)+63.1579*EXP(-0.19*AQ$58))/(Fperm_SI_Woolf2021!$E$9:$E$93-AQ$58))*(AQ$58-Fperm_SI_Woolf2021!$E$9:$E$93)/10))) + Fperm_SI_Woolf2021!$H$9:$H$93*EXP(-Fperm_SI_Woolf2021!$K$9:$K$93*$C139*IF(AQ$58=Fperm_SI_Woolf2021!$E$9:$E$93,1,EXP(LN((1.1*(Fperm_SI_Woolf2021!$E$9:$E$93-AQ$58)-63.1579*EXP(-0.19*Fperm_SI_Woolf2021!$E$9:$E$93)+63.1579*EXP(-0.19*AQ$58))/(Fperm_SI_Woolf2021!$E$9:$E$93-AQ$58))*(AQ$58-Fperm_SI_Woolf2021!$E$9:$E$93)/10))),Fperm_SI_Woolf2021!$D$9:$D$93))</f>
        <v>0.2127651200656093</v>
      </c>
      <c r="AR139" s="51" cm="1">
        <f t="array" ref="AR139">MIN(1,SLOPE(Fperm_SI_Woolf2021!$F$9:$F$93*EXP(-Fperm_SI_Woolf2021!$I$9:$I$93*$C139*IF(AR$58=Fperm_SI_Woolf2021!$E$9:$E$93,1,EXP(LN((1.1*(Fperm_SI_Woolf2021!$E$9:$E$93-AR$58)-63.1579*EXP(-0.19*Fperm_SI_Woolf2021!$E$9:$E$93)+63.1579*EXP(-0.19*AR$58))/(Fperm_SI_Woolf2021!$E$9:$E$93-AR$58))*(AR$58-Fperm_SI_Woolf2021!$E$9:$E$93)/10))) + Fperm_SI_Woolf2021!$G$9:$G$93*EXP(-Fperm_SI_Woolf2021!$J$9:$J$93*$C139*IF(AR$58=Fperm_SI_Woolf2021!$E$9:$E$93,1,EXP(LN((1.1*(Fperm_SI_Woolf2021!$E$9:$E$93-AR$58)-63.1579*EXP(-0.19*Fperm_SI_Woolf2021!$E$9:$E$93)+63.1579*EXP(-0.19*AR$58))/(Fperm_SI_Woolf2021!$E$9:$E$93-AR$58))*(AR$58-Fperm_SI_Woolf2021!$E$9:$E$93)/10))) + Fperm_SI_Woolf2021!$H$9:$H$93*EXP(-Fperm_SI_Woolf2021!$K$9:$K$93*$C139*IF(AR$58=Fperm_SI_Woolf2021!$E$9:$E$93,1,EXP(LN((1.1*(Fperm_SI_Woolf2021!$E$9:$E$93-AR$58)-63.1579*EXP(-0.19*Fperm_SI_Woolf2021!$E$9:$E$93)+63.1579*EXP(-0.19*AR$58))/(Fperm_SI_Woolf2021!$E$9:$E$93-AR$58))*(AR$58-Fperm_SI_Woolf2021!$E$9:$E$93)/10))),Fperm_SI_Woolf2021!$D$9:$D$93)*AR$57+INTERCEPT(Fperm_SI_Woolf2021!$F$9:$F$93*EXP(-Fperm_SI_Woolf2021!$I$9:$I$93*$C139*IF(AR$58=Fperm_SI_Woolf2021!$E$9:$E$93,1,EXP(LN((1.1*(Fperm_SI_Woolf2021!$E$9:$E$93-AR$58)-63.1579*EXP(-0.19*Fperm_SI_Woolf2021!$E$9:$E$93)+63.1579*EXP(-0.19*AR$58))/(Fperm_SI_Woolf2021!$E$9:$E$93-AR$58))*(AR$58-Fperm_SI_Woolf2021!$E$9:$E$93)/10))) + Fperm_SI_Woolf2021!$G$9:$G$93*EXP(-Fperm_SI_Woolf2021!$J$9:$J$93*$C139*IF(AR$58=Fperm_SI_Woolf2021!$E$9:$E$93,1,EXP(LN((1.1*(Fperm_SI_Woolf2021!$E$9:$E$93-AR$58)-63.1579*EXP(-0.19*Fperm_SI_Woolf2021!$E$9:$E$93)+63.1579*EXP(-0.19*AR$58))/(Fperm_SI_Woolf2021!$E$9:$E$93-AR$58))*(AR$58-Fperm_SI_Woolf2021!$E$9:$E$93)/10))) + Fperm_SI_Woolf2021!$H$9:$H$93*EXP(-Fperm_SI_Woolf2021!$K$9:$K$93*$C139*IF(AR$58=Fperm_SI_Woolf2021!$E$9:$E$93,1,EXP(LN((1.1*(Fperm_SI_Woolf2021!$E$9:$E$93-AR$58)-63.1579*EXP(-0.19*Fperm_SI_Woolf2021!$E$9:$E$93)+63.1579*EXP(-0.19*AR$58))/(Fperm_SI_Woolf2021!$E$9:$E$93-AR$58))*(AR$58-Fperm_SI_Woolf2021!$E$9:$E$93)/10))),Fperm_SI_Woolf2021!$D$9:$D$93))</f>
        <v>0.19526789521975918</v>
      </c>
      <c r="AS139" s="51" cm="1">
        <f t="array" ref="AS139">MIN(1,SLOPE(Fperm_SI_Woolf2021!$F$9:$F$93*EXP(-Fperm_SI_Woolf2021!$I$9:$I$93*$C139*IF(AS$58=Fperm_SI_Woolf2021!$E$9:$E$93,1,EXP(LN((1.1*(Fperm_SI_Woolf2021!$E$9:$E$93-AS$58)-63.1579*EXP(-0.19*Fperm_SI_Woolf2021!$E$9:$E$93)+63.1579*EXP(-0.19*AS$58))/(Fperm_SI_Woolf2021!$E$9:$E$93-AS$58))*(AS$58-Fperm_SI_Woolf2021!$E$9:$E$93)/10))) + Fperm_SI_Woolf2021!$G$9:$G$93*EXP(-Fperm_SI_Woolf2021!$J$9:$J$93*$C139*IF(AS$58=Fperm_SI_Woolf2021!$E$9:$E$93,1,EXP(LN((1.1*(Fperm_SI_Woolf2021!$E$9:$E$93-AS$58)-63.1579*EXP(-0.19*Fperm_SI_Woolf2021!$E$9:$E$93)+63.1579*EXP(-0.19*AS$58))/(Fperm_SI_Woolf2021!$E$9:$E$93-AS$58))*(AS$58-Fperm_SI_Woolf2021!$E$9:$E$93)/10))) + Fperm_SI_Woolf2021!$H$9:$H$93*EXP(-Fperm_SI_Woolf2021!$K$9:$K$93*$C139*IF(AS$58=Fperm_SI_Woolf2021!$E$9:$E$93,1,EXP(LN((1.1*(Fperm_SI_Woolf2021!$E$9:$E$93-AS$58)-63.1579*EXP(-0.19*Fperm_SI_Woolf2021!$E$9:$E$93)+63.1579*EXP(-0.19*AS$58))/(Fperm_SI_Woolf2021!$E$9:$E$93-AS$58))*(AS$58-Fperm_SI_Woolf2021!$E$9:$E$93)/10))),Fperm_SI_Woolf2021!$D$9:$D$93)*AS$57+INTERCEPT(Fperm_SI_Woolf2021!$F$9:$F$93*EXP(-Fperm_SI_Woolf2021!$I$9:$I$93*$C139*IF(AS$58=Fperm_SI_Woolf2021!$E$9:$E$93,1,EXP(LN((1.1*(Fperm_SI_Woolf2021!$E$9:$E$93-AS$58)-63.1579*EXP(-0.19*Fperm_SI_Woolf2021!$E$9:$E$93)+63.1579*EXP(-0.19*AS$58))/(Fperm_SI_Woolf2021!$E$9:$E$93-AS$58))*(AS$58-Fperm_SI_Woolf2021!$E$9:$E$93)/10))) + Fperm_SI_Woolf2021!$G$9:$G$93*EXP(-Fperm_SI_Woolf2021!$J$9:$J$93*$C139*IF(AS$58=Fperm_SI_Woolf2021!$E$9:$E$93,1,EXP(LN((1.1*(Fperm_SI_Woolf2021!$E$9:$E$93-AS$58)-63.1579*EXP(-0.19*Fperm_SI_Woolf2021!$E$9:$E$93)+63.1579*EXP(-0.19*AS$58))/(Fperm_SI_Woolf2021!$E$9:$E$93-AS$58))*(AS$58-Fperm_SI_Woolf2021!$E$9:$E$93)/10))) + Fperm_SI_Woolf2021!$H$9:$H$93*EXP(-Fperm_SI_Woolf2021!$K$9:$K$93*$C139*IF(AS$58=Fperm_SI_Woolf2021!$E$9:$E$93,1,EXP(LN((1.1*(Fperm_SI_Woolf2021!$E$9:$E$93-AS$58)-63.1579*EXP(-0.19*Fperm_SI_Woolf2021!$E$9:$E$93)+63.1579*EXP(-0.19*AS$58))/(Fperm_SI_Woolf2021!$E$9:$E$93-AS$58))*(AS$58-Fperm_SI_Woolf2021!$E$9:$E$93)/10))),Fperm_SI_Woolf2021!$D$9:$D$93))</f>
        <v>0.17777067037390903</v>
      </c>
      <c r="AT139" s="51" cm="1">
        <f t="array" ref="AT139">MIN(1,SLOPE(Fperm_SI_Woolf2021!$F$9:$F$93*EXP(-Fperm_SI_Woolf2021!$I$9:$I$93*$C139*IF(AT$58=Fperm_SI_Woolf2021!$E$9:$E$93,1,EXP(LN((1.1*(Fperm_SI_Woolf2021!$E$9:$E$93-AT$58)-63.1579*EXP(-0.19*Fperm_SI_Woolf2021!$E$9:$E$93)+63.1579*EXP(-0.19*AT$58))/(Fperm_SI_Woolf2021!$E$9:$E$93-AT$58))*(AT$58-Fperm_SI_Woolf2021!$E$9:$E$93)/10))) + Fperm_SI_Woolf2021!$G$9:$G$93*EXP(-Fperm_SI_Woolf2021!$J$9:$J$93*$C139*IF(AT$58=Fperm_SI_Woolf2021!$E$9:$E$93,1,EXP(LN((1.1*(Fperm_SI_Woolf2021!$E$9:$E$93-AT$58)-63.1579*EXP(-0.19*Fperm_SI_Woolf2021!$E$9:$E$93)+63.1579*EXP(-0.19*AT$58))/(Fperm_SI_Woolf2021!$E$9:$E$93-AT$58))*(AT$58-Fperm_SI_Woolf2021!$E$9:$E$93)/10))) + Fperm_SI_Woolf2021!$H$9:$H$93*EXP(-Fperm_SI_Woolf2021!$K$9:$K$93*$C139*IF(AT$58=Fperm_SI_Woolf2021!$E$9:$E$93,1,EXP(LN((1.1*(Fperm_SI_Woolf2021!$E$9:$E$93-AT$58)-63.1579*EXP(-0.19*Fperm_SI_Woolf2021!$E$9:$E$93)+63.1579*EXP(-0.19*AT$58))/(Fperm_SI_Woolf2021!$E$9:$E$93-AT$58))*(AT$58-Fperm_SI_Woolf2021!$E$9:$E$93)/10))),Fperm_SI_Woolf2021!$D$9:$D$93)*AT$57+INTERCEPT(Fperm_SI_Woolf2021!$F$9:$F$93*EXP(-Fperm_SI_Woolf2021!$I$9:$I$93*$C139*IF(AT$58=Fperm_SI_Woolf2021!$E$9:$E$93,1,EXP(LN((1.1*(Fperm_SI_Woolf2021!$E$9:$E$93-AT$58)-63.1579*EXP(-0.19*Fperm_SI_Woolf2021!$E$9:$E$93)+63.1579*EXP(-0.19*AT$58))/(Fperm_SI_Woolf2021!$E$9:$E$93-AT$58))*(AT$58-Fperm_SI_Woolf2021!$E$9:$E$93)/10))) + Fperm_SI_Woolf2021!$G$9:$G$93*EXP(-Fperm_SI_Woolf2021!$J$9:$J$93*$C139*IF(AT$58=Fperm_SI_Woolf2021!$E$9:$E$93,1,EXP(LN((1.1*(Fperm_SI_Woolf2021!$E$9:$E$93-AT$58)-63.1579*EXP(-0.19*Fperm_SI_Woolf2021!$E$9:$E$93)+63.1579*EXP(-0.19*AT$58))/(Fperm_SI_Woolf2021!$E$9:$E$93-AT$58))*(AT$58-Fperm_SI_Woolf2021!$E$9:$E$93)/10))) + Fperm_SI_Woolf2021!$H$9:$H$93*EXP(-Fperm_SI_Woolf2021!$K$9:$K$93*$C139*IF(AT$58=Fperm_SI_Woolf2021!$E$9:$E$93,1,EXP(LN((1.1*(Fperm_SI_Woolf2021!$E$9:$E$93-AT$58)-63.1579*EXP(-0.19*Fperm_SI_Woolf2021!$E$9:$E$93)+63.1579*EXP(-0.19*AT$58))/(Fperm_SI_Woolf2021!$E$9:$E$93-AT$58))*(AT$58-Fperm_SI_Woolf2021!$E$9:$E$93)/10))),Fperm_SI_Woolf2021!$D$9:$D$93))</f>
        <v>0.16027344552805889</v>
      </c>
      <c r="AU139" s="51" cm="1">
        <f t="array" ref="AU139">MIN(1,SLOPE(Fperm_SI_Woolf2021!$F$9:$F$93*EXP(-Fperm_SI_Woolf2021!$I$9:$I$93*$C139*IF(AU$58=Fperm_SI_Woolf2021!$E$9:$E$93,1,EXP(LN((1.1*(Fperm_SI_Woolf2021!$E$9:$E$93-AU$58)-63.1579*EXP(-0.19*Fperm_SI_Woolf2021!$E$9:$E$93)+63.1579*EXP(-0.19*AU$58))/(Fperm_SI_Woolf2021!$E$9:$E$93-AU$58))*(AU$58-Fperm_SI_Woolf2021!$E$9:$E$93)/10))) + Fperm_SI_Woolf2021!$G$9:$G$93*EXP(-Fperm_SI_Woolf2021!$J$9:$J$93*$C139*IF(AU$58=Fperm_SI_Woolf2021!$E$9:$E$93,1,EXP(LN((1.1*(Fperm_SI_Woolf2021!$E$9:$E$93-AU$58)-63.1579*EXP(-0.19*Fperm_SI_Woolf2021!$E$9:$E$93)+63.1579*EXP(-0.19*AU$58))/(Fperm_SI_Woolf2021!$E$9:$E$93-AU$58))*(AU$58-Fperm_SI_Woolf2021!$E$9:$E$93)/10))) + Fperm_SI_Woolf2021!$H$9:$H$93*EXP(-Fperm_SI_Woolf2021!$K$9:$K$93*$C139*IF(AU$58=Fperm_SI_Woolf2021!$E$9:$E$93,1,EXP(LN((1.1*(Fperm_SI_Woolf2021!$E$9:$E$93-AU$58)-63.1579*EXP(-0.19*Fperm_SI_Woolf2021!$E$9:$E$93)+63.1579*EXP(-0.19*AU$58))/(Fperm_SI_Woolf2021!$E$9:$E$93-AU$58))*(AU$58-Fperm_SI_Woolf2021!$E$9:$E$93)/10))),Fperm_SI_Woolf2021!$D$9:$D$93)*AU$57+INTERCEPT(Fperm_SI_Woolf2021!$F$9:$F$93*EXP(-Fperm_SI_Woolf2021!$I$9:$I$93*$C139*IF(AU$58=Fperm_SI_Woolf2021!$E$9:$E$93,1,EXP(LN((1.1*(Fperm_SI_Woolf2021!$E$9:$E$93-AU$58)-63.1579*EXP(-0.19*Fperm_SI_Woolf2021!$E$9:$E$93)+63.1579*EXP(-0.19*AU$58))/(Fperm_SI_Woolf2021!$E$9:$E$93-AU$58))*(AU$58-Fperm_SI_Woolf2021!$E$9:$E$93)/10))) + Fperm_SI_Woolf2021!$G$9:$G$93*EXP(-Fperm_SI_Woolf2021!$J$9:$J$93*$C139*IF(AU$58=Fperm_SI_Woolf2021!$E$9:$E$93,1,EXP(LN((1.1*(Fperm_SI_Woolf2021!$E$9:$E$93-AU$58)-63.1579*EXP(-0.19*Fperm_SI_Woolf2021!$E$9:$E$93)+63.1579*EXP(-0.19*AU$58))/(Fperm_SI_Woolf2021!$E$9:$E$93-AU$58))*(AU$58-Fperm_SI_Woolf2021!$E$9:$E$93)/10))) + Fperm_SI_Woolf2021!$H$9:$H$93*EXP(-Fperm_SI_Woolf2021!$K$9:$K$93*$C139*IF(AU$58=Fperm_SI_Woolf2021!$E$9:$E$93,1,EXP(LN((1.1*(Fperm_SI_Woolf2021!$E$9:$E$93-AU$58)-63.1579*EXP(-0.19*Fperm_SI_Woolf2021!$E$9:$E$93)+63.1579*EXP(-0.19*AU$58))/(Fperm_SI_Woolf2021!$E$9:$E$93-AU$58))*(AU$58-Fperm_SI_Woolf2021!$E$9:$E$93)/10))),Fperm_SI_Woolf2021!$D$9:$D$93))</f>
        <v>0.14277622068220874</v>
      </c>
      <c r="AV139" s="51" cm="1">
        <f t="array" ref="AV139">MIN(1,SLOPE(Fperm_SI_Woolf2021!$F$9:$F$93*EXP(-Fperm_SI_Woolf2021!$I$9:$I$93*$C139*IF(AV$58=Fperm_SI_Woolf2021!$E$9:$E$93,1,EXP(LN((1.1*(Fperm_SI_Woolf2021!$E$9:$E$93-AV$58)-63.1579*EXP(-0.19*Fperm_SI_Woolf2021!$E$9:$E$93)+63.1579*EXP(-0.19*AV$58))/(Fperm_SI_Woolf2021!$E$9:$E$93-AV$58))*(AV$58-Fperm_SI_Woolf2021!$E$9:$E$93)/10))) + Fperm_SI_Woolf2021!$G$9:$G$93*EXP(-Fperm_SI_Woolf2021!$J$9:$J$93*$C139*IF(AV$58=Fperm_SI_Woolf2021!$E$9:$E$93,1,EXP(LN((1.1*(Fperm_SI_Woolf2021!$E$9:$E$93-AV$58)-63.1579*EXP(-0.19*Fperm_SI_Woolf2021!$E$9:$E$93)+63.1579*EXP(-0.19*AV$58))/(Fperm_SI_Woolf2021!$E$9:$E$93-AV$58))*(AV$58-Fperm_SI_Woolf2021!$E$9:$E$93)/10))) + Fperm_SI_Woolf2021!$H$9:$H$93*EXP(-Fperm_SI_Woolf2021!$K$9:$K$93*$C139*IF(AV$58=Fperm_SI_Woolf2021!$E$9:$E$93,1,EXP(LN((1.1*(Fperm_SI_Woolf2021!$E$9:$E$93-AV$58)-63.1579*EXP(-0.19*Fperm_SI_Woolf2021!$E$9:$E$93)+63.1579*EXP(-0.19*AV$58))/(Fperm_SI_Woolf2021!$E$9:$E$93-AV$58))*(AV$58-Fperm_SI_Woolf2021!$E$9:$E$93)/10))),Fperm_SI_Woolf2021!$D$9:$D$93)*AV$57+INTERCEPT(Fperm_SI_Woolf2021!$F$9:$F$93*EXP(-Fperm_SI_Woolf2021!$I$9:$I$93*$C139*IF(AV$58=Fperm_SI_Woolf2021!$E$9:$E$93,1,EXP(LN((1.1*(Fperm_SI_Woolf2021!$E$9:$E$93-AV$58)-63.1579*EXP(-0.19*Fperm_SI_Woolf2021!$E$9:$E$93)+63.1579*EXP(-0.19*AV$58))/(Fperm_SI_Woolf2021!$E$9:$E$93-AV$58))*(AV$58-Fperm_SI_Woolf2021!$E$9:$E$93)/10))) + Fperm_SI_Woolf2021!$G$9:$G$93*EXP(-Fperm_SI_Woolf2021!$J$9:$J$93*$C139*IF(AV$58=Fperm_SI_Woolf2021!$E$9:$E$93,1,EXP(LN((1.1*(Fperm_SI_Woolf2021!$E$9:$E$93-AV$58)-63.1579*EXP(-0.19*Fperm_SI_Woolf2021!$E$9:$E$93)+63.1579*EXP(-0.19*AV$58))/(Fperm_SI_Woolf2021!$E$9:$E$93-AV$58))*(AV$58-Fperm_SI_Woolf2021!$E$9:$E$93)/10))) + Fperm_SI_Woolf2021!$H$9:$H$93*EXP(-Fperm_SI_Woolf2021!$K$9:$K$93*$C139*IF(AV$58=Fperm_SI_Woolf2021!$E$9:$E$93,1,EXP(LN((1.1*(Fperm_SI_Woolf2021!$E$9:$E$93-AV$58)-63.1579*EXP(-0.19*Fperm_SI_Woolf2021!$E$9:$E$93)+63.1579*EXP(-0.19*AV$58))/(Fperm_SI_Woolf2021!$E$9:$E$93-AV$58))*(AV$58-Fperm_SI_Woolf2021!$E$9:$E$93)/10))),Fperm_SI_Woolf2021!$D$9:$D$93))</f>
        <v>0.1252789958363586</v>
      </c>
      <c r="AW139" s="51" cm="1">
        <f t="array" ref="AW139">MIN(1,SLOPE(Fperm_SI_Woolf2021!$F$9:$F$93*EXP(-Fperm_SI_Woolf2021!$I$9:$I$93*$C139*IF(AW$58=Fperm_SI_Woolf2021!$E$9:$E$93,1,EXP(LN((1.1*(Fperm_SI_Woolf2021!$E$9:$E$93-AW$58)-63.1579*EXP(-0.19*Fperm_SI_Woolf2021!$E$9:$E$93)+63.1579*EXP(-0.19*AW$58))/(Fperm_SI_Woolf2021!$E$9:$E$93-AW$58))*(AW$58-Fperm_SI_Woolf2021!$E$9:$E$93)/10))) + Fperm_SI_Woolf2021!$G$9:$G$93*EXP(-Fperm_SI_Woolf2021!$J$9:$J$93*$C139*IF(AW$58=Fperm_SI_Woolf2021!$E$9:$E$93,1,EXP(LN((1.1*(Fperm_SI_Woolf2021!$E$9:$E$93-AW$58)-63.1579*EXP(-0.19*Fperm_SI_Woolf2021!$E$9:$E$93)+63.1579*EXP(-0.19*AW$58))/(Fperm_SI_Woolf2021!$E$9:$E$93-AW$58))*(AW$58-Fperm_SI_Woolf2021!$E$9:$E$93)/10))) + Fperm_SI_Woolf2021!$H$9:$H$93*EXP(-Fperm_SI_Woolf2021!$K$9:$K$93*$C139*IF(AW$58=Fperm_SI_Woolf2021!$E$9:$E$93,1,EXP(LN((1.1*(Fperm_SI_Woolf2021!$E$9:$E$93-AW$58)-63.1579*EXP(-0.19*Fperm_SI_Woolf2021!$E$9:$E$93)+63.1579*EXP(-0.19*AW$58))/(Fperm_SI_Woolf2021!$E$9:$E$93-AW$58))*(AW$58-Fperm_SI_Woolf2021!$E$9:$E$93)/10))),Fperm_SI_Woolf2021!$D$9:$D$93)*AW$57+INTERCEPT(Fperm_SI_Woolf2021!$F$9:$F$93*EXP(-Fperm_SI_Woolf2021!$I$9:$I$93*$C139*IF(AW$58=Fperm_SI_Woolf2021!$E$9:$E$93,1,EXP(LN((1.1*(Fperm_SI_Woolf2021!$E$9:$E$93-AW$58)-63.1579*EXP(-0.19*Fperm_SI_Woolf2021!$E$9:$E$93)+63.1579*EXP(-0.19*AW$58))/(Fperm_SI_Woolf2021!$E$9:$E$93-AW$58))*(AW$58-Fperm_SI_Woolf2021!$E$9:$E$93)/10))) + Fperm_SI_Woolf2021!$G$9:$G$93*EXP(-Fperm_SI_Woolf2021!$J$9:$J$93*$C139*IF(AW$58=Fperm_SI_Woolf2021!$E$9:$E$93,1,EXP(LN((1.1*(Fperm_SI_Woolf2021!$E$9:$E$93-AW$58)-63.1579*EXP(-0.19*Fperm_SI_Woolf2021!$E$9:$E$93)+63.1579*EXP(-0.19*AW$58))/(Fperm_SI_Woolf2021!$E$9:$E$93-AW$58))*(AW$58-Fperm_SI_Woolf2021!$E$9:$E$93)/10))) + Fperm_SI_Woolf2021!$H$9:$H$93*EXP(-Fperm_SI_Woolf2021!$K$9:$K$93*$C139*IF(AW$58=Fperm_SI_Woolf2021!$E$9:$E$93,1,EXP(LN((1.1*(Fperm_SI_Woolf2021!$E$9:$E$93-AW$58)-63.1579*EXP(-0.19*Fperm_SI_Woolf2021!$E$9:$E$93)+63.1579*EXP(-0.19*AW$58))/(Fperm_SI_Woolf2021!$E$9:$E$93-AW$58))*(AW$58-Fperm_SI_Woolf2021!$E$9:$E$93)/10))),Fperm_SI_Woolf2021!$D$9:$D$93))</f>
        <v>0.29262866120738679</v>
      </c>
      <c r="AX139" s="51" cm="1">
        <f t="array" ref="AX139">MIN(1,SLOPE(Fperm_SI_Woolf2021!$F$9:$F$93*EXP(-Fperm_SI_Woolf2021!$I$9:$I$93*$C139*IF(AX$58=Fperm_SI_Woolf2021!$E$9:$E$93,1,EXP(LN((1.1*(Fperm_SI_Woolf2021!$E$9:$E$93-AX$58)-63.1579*EXP(-0.19*Fperm_SI_Woolf2021!$E$9:$E$93)+63.1579*EXP(-0.19*AX$58))/(Fperm_SI_Woolf2021!$E$9:$E$93-AX$58))*(AX$58-Fperm_SI_Woolf2021!$E$9:$E$93)/10))) + Fperm_SI_Woolf2021!$G$9:$G$93*EXP(-Fperm_SI_Woolf2021!$J$9:$J$93*$C139*IF(AX$58=Fperm_SI_Woolf2021!$E$9:$E$93,1,EXP(LN((1.1*(Fperm_SI_Woolf2021!$E$9:$E$93-AX$58)-63.1579*EXP(-0.19*Fperm_SI_Woolf2021!$E$9:$E$93)+63.1579*EXP(-0.19*AX$58))/(Fperm_SI_Woolf2021!$E$9:$E$93-AX$58))*(AX$58-Fperm_SI_Woolf2021!$E$9:$E$93)/10))) + Fperm_SI_Woolf2021!$H$9:$H$93*EXP(-Fperm_SI_Woolf2021!$K$9:$K$93*$C139*IF(AX$58=Fperm_SI_Woolf2021!$E$9:$E$93,1,EXP(LN((1.1*(Fperm_SI_Woolf2021!$E$9:$E$93-AX$58)-63.1579*EXP(-0.19*Fperm_SI_Woolf2021!$E$9:$E$93)+63.1579*EXP(-0.19*AX$58))/(Fperm_SI_Woolf2021!$E$9:$E$93-AX$58))*(AX$58-Fperm_SI_Woolf2021!$E$9:$E$93)/10))),Fperm_SI_Woolf2021!$D$9:$D$93)*AX$57+INTERCEPT(Fperm_SI_Woolf2021!$F$9:$F$93*EXP(-Fperm_SI_Woolf2021!$I$9:$I$93*$C139*IF(AX$58=Fperm_SI_Woolf2021!$E$9:$E$93,1,EXP(LN((1.1*(Fperm_SI_Woolf2021!$E$9:$E$93-AX$58)-63.1579*EXP(-0.19*Fperm_SI_Woolf2021!$E$9:$E$93)+63.1579*EXP(-0.19*AX$58))/(Fperm_SI_Woolf2021!$E$9:$E$93-AX$58))*(AX$58-Fperm_SI_Woolf2021!$E$9:$E$93)/10))) + Fperm_SI_Woolf2021!$G$9:$G$93*EXP(-Fperm_SI_Woolf2021!$J$9:$J$93*$C139*IF(AX$58=Fperm_SI_Woolf2021!$E$9:$E$93,1,EXP(LN((1.1*(Fperm_SI_Woolf2021!$E$9:$E$93-AX$58)-63.1579*EXP(-0.19*Fperm_SI_Woolf2021!$E$9:$E$93)+63.1579*EXP(-0.19*AX$58))/(Fperm_SI_Woolf2021!$E$9:$E$93-AX$58))*(AX$58-Fperm_SI_Woolf2021!$E$9:$E$93)/10))) + Fperm_SI_Woolf2021!$H$9:$H$93*EXP(-Fperm_SI_Woolf2021!$K$9:$K$93*$C139*IF(AX$58=Fperm_SI_Woolf2021!$E$9:$E$93,1,EXP(LN((1.1*(Fperm_SI_Woolf2021!$E$9:$E$93-AX$58)-63.1579*EXP(-0.19*Fperm_SI_Woolf2021!$E$9:$E$93)+63.1579*EXP(-0.19*AX$58))/(Fperm_SI_Woolf2021!$E$9:$E$93-AX$58))*(AX$58-Fperm_SI_Woolf2021!$E$9:$E$93)/10))),Fperm_SI_Woolf2021!$D$9:$D$93))</f>
        <v>0.2787296500181683</v>
      </c>
      <c r="AY139" s="51" cm="1">
        <f t="array" ref="AY139">MIN(1,SLOPE(Fperm_SI_Woolf2021!$F$9:$F$93*EXP(-Fperm_SI_Woolf2021!$I$9:$I$93*$C139*IF(AY$58=Fperm_SI_Woolf2021!$E$9:$E$93,1,EXP(LN((1.1*(Fperm_SI_Woolf2021!$E$9:$E$93-AY$58)-63.1579*EXP(-0.19*Fperm_SI_Woolf2021!$E$9:$E$93)+63.1579*EXP(-0.19*AY$58))/(Fperm_SI_Woolf2021!$E$9:$E$93-AY$58))*(AY$58-Fperm_SI_Woolf2021!$E$9:$E$93)/10))) + Fperm_SI_Woolf2021!$G$9:$G$93*EXP(-Fperm_SI_Woolf2021!$J$9:$J$93*$C139*IF(AY$58=Fperm_SI_Woolf2021!$E$9:$E$93,1,EXP(LN((1.1*(Fperm_SI_Woolf2021!$E$9:$E$93-AY$58)-63.1579*EXP(-0.19*Fperm_SI_Woolf2021!$E$9:$E$93)+63.1579*EXP(-0.19*AY$58))/(Fperm_SI_Woolf2021!$E$9:$E$93-AY$58))*(AY$58-Fperm_SI_Woolf2021!$E$9:$E$93)/10))) + Fperm_SI_Woolf2021!$H$9:$H$93*EXP(-Fperm_SI_Woolf2021!$K$9:$K$93*$C139*IF(AY$58=Fperm_SI_Woolf2021!$E$9:$E$93,1,EXP(LN((1.1*(Fperm_SI_Woolf2021!$E$9:$E$93-AY$58)-63.1579*EXP(-0.19*Fperm_SI_Woolf2021!$E$9:$E$93)+63.1579*EXP(-0.19*AY$58))/(Fperm_SI_Woolf2021!$E$9:$E$93-AY$58))*(AY$58-Fperm_SI_Woolf2021!$E$9:$E$93)/10))),Fperm_SI_Woolf2021!$D$9:$D$93)*AY$57+INTERCEPT(Fperm_SI_Woolf2021!$F$9:$F$93*EXP(-Fperm_SI_Woolf2021!$I$9:$I$93*$C139*IF(AY$58=Fperm_SI_Woolf2021!$E$9:$E$93,1,EXP(LN((1.1*(Fperm_SI_Woolf2021!$E$9:$E$93-AY$58)-63.1579*EXP(-0.19*Fperm_SI_Woolf2021!$E$9:$E$93)+63.1579*EXP(-0.19*AY$58))/(Fperm_SI_Woolf2021!$E$9:$E$93-AY$58))*(AY$58-Fperm_SI_Woolf2021!$E$9:$E$93)/10))) + Fperm_SI_Woolf2021!$G$9:$G$93*EXP(-Fperm_SI_Woolf2021!$J$9:$J$93*$C139*IF(AY$58=Fperm_SI_Woolf2021!$E$9:$E$93,1,EXP(LN((1.1*(Fperm_SI_Woolf2021!$E$9:$E$93-AY$58)-63.1579*EXP(-0.19*Fperm_SI_Woolf2021!$E$9:$E$93)+63.1579*EXP(-0.19*AY$58))/(Fperm_SI_Woolf2021!$E$9:$E$93-AY$58))*(AY$58-Fperm_SI_Woolf2021!$E$9:$E$93)/10))) + Fperm_SI_Woolf2021!$H$9:$H$93*EXP(-Fperm_SI_Woolf2021!$K$9:$K$93*$C139*IF(AY$58=Fperm_SI_Woolf2021!$E$9:$E$93,1,EXP(LN((1.1*(Fperm_SI_Woolf2021!$E$9:$E$93-AY$58)-63.1579*EXP(-0.19*Fperm_SI_Woolf2021!$E$9:$E$93)+63.1579*EXP(-0.19*AY$58))/(Fperm_SI_Woolf2021!$E$9:$E$93-AY$58))*(AY$58-Fperm_SI_Woolf2021!$E$9:$E$93)/10))),Fperm_SI_Woolf2021!$D$9:$D$93))</f>
        <v>0.2648306388289498</v>
      </c>
      <c r="AZ139" s="51" cm="1">
        <f t="array" ref="AZ139">MIN(1,SLOPE(Fperm_SI_Woolf2021!$F$9:$F$93*EXP(-Fperm_SI_Woolf2021!$I$9:$I$93*$C139*IF(AZ$58=Fperm_SI_Woolf2021!$E$9:$E$93,1,EXP(LN((1.1*(Fperm_SI_Woolf2021!$E$9:$E$93-AZ$58)-63.1579*EXP(-0.19*Fperm_SI_Woolf2021!$E$9:$E$93)+63.1579*EXP(-0.19*AZ$58))/(Fperm_SI_Woolf2021!$E$9:$E$93-AZ$58))*(AZ$58-Fperm_SI_Woolf2021!$E$9:$E$93)/10))) + Fperm_SI_Woolf2021!$G$9:$G$93*EXP(-Fperm_SI_Woolf2021!$J$9:$J$93*$C139*IF(AZ$58=Fperm_SI_Woolf2021!$E$9:$E$93,1,EXP(LN((1.1*(Fperm_SI_Woolf2021!$E$9:$E$93-AZ$58)-63.1579*EXP(-0.19*Fperm_SI_Woolf2021!$E$9:$E$93)+63.1579*EXP(-0.19*AZ$58))/(Fperm_SI_Woolf2021!$E$9:$E$93-AZ$58))*(AZ$58-Fperm_SI_Woolf2021!$E$9:$E$93)/10))) + Fperm_SI_Woolf2021!$H$9:$H$93*EXP(-Fperm_SI_Woolf2021!$K$9:$K$93*$C139*IF(AZ$58=Fperm_SI_Woolf2021!$E$9:$E$93,1,EXP(LN((1.1*(Fperm_SI_Woolf2021!$E$9:$E$93-AZ$58)-63.1579*EXP(-0.19*Fperm_SI_Woolf2021!$E$9:$E$93)+63.1579*EXP(-0.19*AZ$58))/(Fperm_SI_Woolf2021!$E$9:$E$93-AZ$58))*(AZ$58-Fperm_SI_Woolf2021!$E$9:$E$93)/10))),Fperm_SI_Woolf2021!$D$9:$D$93)*AZ$57+INTERCEPT(Fperm_SI_Woolf2021!$F$9:$F$93*EXP(-Fperm_SI_Woolf2021!$I$9:$I$93*$C139*IF(AZ$58=Fperm_SI_Woolf2021!$E$9:$E$93,1,EXP(LN((1.1*(Fperm_SI_Woolf2021!$E$9:$E$93-AZ$58)-63.1579*EXP(-0.19*Fperm_SI_Woolf2021!$E$9:$E$93)+63.1579*EXP(-0.19*AZ$58))/(Fperm_SI_Woolf2021!$E$9:$E$93-AZ$58))*(AZ$58-Fperm_SI_Woolf2021!$E$9:$E$93)/10))) + Fperm_SI_Woolf2021!$G$9:$G$93*EXP(-Fperm_SI_Woolf2021!$J$9:$J$93*$C139*IF(AZ$58=Fperm_SI_Woolf2021!$E$9:$E$93,1,EXP(LN((1.1*(Fperm_SI_Woolf2021!$E$9:$E$93-AZ$58)-63.1579*EXP(-0.19*Fperm_SI_Woolf2021!$E$9:$E$93)+63.1579*EXP(-0.19*AZ$58))/(Fperm_SI_Woolf2021!$E$9:$E$93-AZ$58))*(AZ$58-Fperm_SI_Woolf2021!$E$9:$E$93)/10))) + Fperm_SI_Woolf2021!$H$9:$H$93*EXP(-Fperm_SI_Woolf2021!$K$9:$K$93*$C139*IF(AZ$58=Fperm_SI_Woolf2021!$E$9:$E$93,1,EXP(LN((1.1*(Fperm_SI_Woolf2021!$E$9:$E$93-AZ$58)-63.1579*EXP(-0.19*Fperm_SI_Woolf2021!$E$9:$E$93)+63.1579*EXP(-0.19*AZ$58))/(Fperm_SI_Woolf2021!$E$9:$E$93-AZ$58))*(AZ$58-Fperm_SI_Woolf2021!$E$9:$E$93)/10))),Fperm_SI_Woolf2021!$D$9:$D$93))</f>
        <v>0.25093162763973131</v>
      </c>
      <c r="BA139" s="51" cm="1">
        <f t="array" ref="BA139">MIN(1,SLOPE(Fperm_SI_Woolf2021!$F$9:$F$93*EXP(-Fperm_SI_Woolf2021!$I$9:$I$93*$C139*IF(BA$58=Fperm_SI_Woolf2021!$E$9:$E$93,1,EXP(LN((1.1*(Fperm_SI_Woolf2021!$E$9:$E$93-BA$58)-63.1579*EXP(-0.19*Fperm_SI_Woolf2021!$E$9:$E$93)+63.1579*EXP(-0.19*BA$58))/(Fperm_SI_Woolf2021!$E$9:$E$93-BA$58))*(BA$58-Fperm_SI_Woolf2021!$E$9:$E$93)/10))) + Fperm_SI_Woolf2021!$G$9:$G$93*EXP(-Fperm_SI_Woolf2021!$J$9:$J$93*$C139*IF(BA$58=Fperm_SI_Woolf2021!$E$9:$E$93,1,EXP(LN((1.1*(Fperm_SI_Woolf2021!$E$9:$E$93-BA$58)-63.1579*EXP(-0.19*Fperm_SI_Woolf2021!$E$9:$E$93)+63.1579*EXP(-0.19*BA$58))/(Fperm_SI_Woolf2021!$E$9:$E$93-BA$58))*(BA$58-Fperm_SI_Woolf2021!$E$9:$E$93)/10))) + Fperm_SI_Woolf2021!$H$9:$H$93*EXP(-Fperm_SI_Woolf2021!$K$9:$K$93*$C139*IF(BA$58=Fperm_SI_Woolf2021!$E$9:$E$93,1,EXP(LN((1.1*(Fperm_SI_Woolf2021!$E$9:$E$93-BA$58)-63.1579*EXP(-0.19*Fperm_SI_Woolf2021!$E$9:$E$93)+63.1579*EXP(-0.19*BA$58))/(Fperm_SI_Woolf2021!$E$9:$E$93-BA$58))*(BA$58-Fperm_SI_Woolf2021!$E$9:$E$93)/10))),Fperm_SI_Woolf2021!$D$9:$D$93)*BA$57+INTERCEPT(Fperm_SI_Woolf2021!$F$9:$F$93*EXP(-Fperm_SI_Woolf2021!$I$9:$I$93*$C139*IF(BA$58=Fperm_SI_Woolf2021!$E$9:$E$93,1,EXP(LN((1.1*(Fperm_SI_Woolf2021!$E$9:$E$93-BA$58)-63.1579*EXP(-0.19*Fperm_SI_Woolf2021!$E$9:$E$93)+63.1579*EXP(-0.19*BA$58))/(Fperm_SI_Woolf2021!$E$9:$E$93-BA$58))*(BA$58-Fperm_SI_Woolf2021!$E$9:$E$93)/10))) + Fperm_SI_Woolf2021!$G$9:$G$93*EXP(-Fperm_SI_Woolf2021!$J$9:$J$93*$C139*IF(BA$58=Fperm_SI_Woolf2021!$E$9:$E$93,1,EXP(LN((1.1*(Fperm_SI_Woolf2021!$E$9:$E$93-BA$58)-63.1579*EXP(-0.19*Fperm_SI_Woolf2021!$E$9:$E$93)+63.1579*EXP(-0.19*BA$58))/(Fperm_SI_Woolf2021!$E$9:$E$93-BA$58))*(BA$58-Fperm_SI_Woolf2021!$E$9:$E$93)/10))) + Fperm_SI_Woolf2021!$H$9:$H$93*EXP(-Fperm_SI_Woolf2021!$K$9:$K$93*$C139*IF(BA$58=Fperm_SI_Woolf2021!$E$9:$E$93,1,EXP(LN((1.1*(Fperm_SI_Woolf2021!$E$9:$E$93-BA$58)-63.1579*EXP(-0.19*Fperm_SI_Woolf2021!$E$9:$E$93)+63.1579*EXP(-0.19*BA$58))/(Fperm_SI_Woolf2021!$E$9:$E$93-BA$58))*(BA$58-Fperm_SI_Woolf2021!$E$9:$E$93)/10))),Fperm_SI_Woolf2021!$D$9:$D$93))</f>
        <v>0.23703261645051282</v>
      </c>
      <c r="BB139" s="51" cm="1">
        <f t="array" ref="BB139">MIN(1,SLOPE(Fperm_SI_Woolf2021!$F$9:$F$93*EXP(-Fperm_SI_Woolf2021!$I$9:$I$93*$C139*IF(BB$58=Fperm_SI_Woolf2021!$E$9:$E$93,1,EXP(LN((1.1*(Fperm_SI_Woolf2021!$E$9:$E$93-BB$58)-63.1579*EXP(-0.19*Fperm_SI_Woolf2021!$E$9:$E$93)+63.1579*EXP(-0.19*BB$58))/(Fperm_SI_Woolf2021!$E$9:$E$93-BB$58))*(BB$58-Fperm_SI_Woolf2021!$E$9:$E$93)/10))) + Fperm_SI_Woolf2021!$G$9:$G$93*EXP(-Fperm_SI_Woolf2021!$J$9:$J$93*$C139*IF(BB$58=Fperm_SI_Woolf2021!$E$9:$E$93,1,EXP(LN((1.1*(Fperm_SI_Woolf2021!$E$9:$E$93-BB$58)-63.1579*EXP(-0.19*Fperm_SI_Woolf2021!$E$9:$E$93)+63.1579*EXP(-0.19*BB$58))/(Fperm_SI_Woolf2021!$E$9:$E$93-BB$58))*(BB$58-Fperm_SI_Woolf2021!$E$9:$E$93)/10))) + Fperm_SI_Woolf2021!$H$9:$H$93*EXP(-Fperm_SI_Woolf2021!$K$9:$K$93*$C139*IF(BB$58=Fperm_SI_Woolf2021!$E$9:$E$93,1,EXP(LN((1.1*(Fperm_SI_Woolf2021!$E$9:$E$93-BB$58)-63.1579*EXP(-0.19*Fperm_SI_Woolf2021!$E$9:$E$93)+63.1579*EXP(-0.19*BB$58))/(Fperm_SI_Woolf2021!$E$9:$E$93-BB$58))*(BB$58-Fperm_SI_Woolf2021!$E$9:$E$93)/10))),Fperm_SI_Woolf2021!$D$9:$D$93)*BB$57+INTERCEPT(Fperm_SI_Woolf2021!$F$9:$F$93*EXP(-Fperm_SI_Woolf2021!$I$9:$I$93*$C139*IF(BB$58=Fperm_SI_Woolf2021!$E$9:$E$93,1,EXP(LN((1.1*(Fperm_SI_Woolf2021!$E$9:$E$93-BB$58)-63.1579*EXP(-0.19*Fperm_SI_Woolf2021!$E$9:$E$93)+63.1579*EXP(-0.19*BB$58))/(Fperm_SI_Woolf2021!$E$9:$E$93-BB$58))*(BB$58-Fperm_SI_Woolf2021!$E$9:$E$93)/10))) + Fperm_SI_Woolf2021!$G$9:$G$93*EXP(-Fperm_SI_Woolf2021!$J$9:$J$93*$C139*IF(BB$58=Fperm_SI_Woolf2021!$E$9:$E$93,1,EXP(LN((1.1*(Fperm_SI_Woolf2021!$E$9:$E$93-BB$58)-63.1579*EXP(-0.19*Fperm_SI_Woolf2021!$E$9:$E$93)+63.1579*EXP(-0.19*BB$58))/(Fperm_SI_Woolf2021!$E$9:$E$93-BB$58))*(BB$58-Fperm_SI_Woolf2021!$E$9:$E$93)/10))) + Fperm_SI_Woolf2021!$H$9:$H$93*EXP(-Fperm_SI_Woolf2021!$K$9:$K$93*$C139*IF(BB$58=Fperm_SI_Woolf2021!$E$9:$E$93,1,EXP(LN((1.1*(Fperm_SI_Woolf2021!$E$9:$E$93-BB$58)-63.1579*EXP(-0.19*Fperm_SI_Woolf2021!$E$9:$E$93)+63.1579*EXP(-0.19*BB$58))/(Fperm_SI_Woolf2021!$E$9:$E$93-BB$58))*(BB$58-Fperm_SI_Woolf2021!$E$9:$E$93)/10))),Fperm_SI_Woolf2021!$D$9:$D$93))</f>
        <v>0.22313360526129433</v>
      </c>
      <c r="BC139" s="51" cm="1">
        <f t="array" ref="BC139">MIN(1,SLOPE(Fperm_SI_Woolf2021!$F$9:$F$93*EXP(-Fperm_SI_Woolf2021!$I$9:$I$93*$C139*IF(BC$58=Fperm_SI_Woolf2021!$E$9:$E$93,1,EXP(LN((1.1*(Fperm_SI_Woolf2021!$E$9:$E$93-BC$58)-63.1579*EXP(-0.19*Fperm_SI_Woolf2021!$E$9:$E$93)+63.1579*EXP(-0.19*BC$58))/(Fperm_SI_Woolf2021!$E$9:$E$93-BC$58))*(BC$58-Fperm_SI_Woolf2021!$E$9:$E$93)/10))) + Fperm_SI_Woolf2021!$G$9:$G$93*EXP(-Fperm_SI_Woolf2021!$J$9:$J$93*$C139*IF(BC$58=Fperm_SI_Woolf2021!$E$9:$E$93,1,EXP(LN((1.1*(Fperm_SI_Woolf2021!$E$9:$E$93-BC$58)-63.1579*EXP(-0.19*Fperm_SI_Woolf2021!$E$9:$E$93)+63.1579*EXP(-0.19*BC$58))/(Fperm_SI_Woolf2021!$E$9:$E$93-BC$58))*(BC$58-Fperm_SI_Woolf2021!$E$9:$E$93)/10))) + Fperm_SI_Woolf2021!$H$9:$H$93*EXP(-Fperm_SI_Woolf2021!$K$9:$K$93*$C139*IF(BC$58=Fperm_SI_Woolf2021!$E$9:$E$93,1,EXP(LN((1.1*(Fperm_SI_Woolf2021!$E$9:$E$93-BC$58)-63.1579*EXP(-0.19*Fperm_SI_Woolf2021!$E$9:$E$93)+63.1579*EXP(-0.19*BC$58))/(Fperm_SI_Woolf2021!$E$9:$E$93-BC$58))*(BC$58-Fperm_SI_Woolf2021!$E$9:$E$93)/10))),Fperm_SI_Woolf2021!$D$9:$D$93)*BC$57+INTERCEPT(Fperm_SI_Woolf2021!$F$9:$F$93*EXP(-Fperm_SI_Woolf2021!$I$9:$I$93*$C139*IF(BC$58=Fperm_SI_Woolf2021!$E$9:$E$93,1,EXP(LN((1.1*(Fperm_SI_Woolf2021!$E$9:$E$93-BC$58)-63.1579*EXP(-0.19*Fperm_SI_Woolf2021!$E$9:$E$93)+63.1579*EXP(-0.19*BC$58))/(Fperm_SI_Woolf2021!$E$9:$E$93-BC$58))*(BC$58-Fperm_SI_Woolf2021!$E$9:$E$93)/10))) + Fperm_SI_Woolf2021!$G$9:$G$93*EXP(-Fperm_SI_Woolf2021!$J$9:$J$93*$C139*IF(BC$58=Fperm_SI_Woolf2021!$E$9:$E$93,1,EXP(LN((1.1*(Fperm_SI_Woolf2021!$E$9:$E$93-BC$58)-63.1579*EXP(-0.19*Fperm_SI_Woolf2021!$E$9:$E$93)+63.1579*EXP(-0.19*BC$58))/(Fperm_SI_Woolf2021!$E$9:$E$93-BC$58))*(BC$58-Fperm_SI_Woolf2021!$E$9:$E$93)/10))) + Fperm_SI_Woolf2021!$H$9:$H$93*EXP(-Fperm_SI_Woolf2021!$K$9:$K$93*$C139*IF(BC$58=Fperm_SI_Woolf2021!$E$9:$E$93,1,EXP(LN((1.1*(Fperm_SI_Woolf2021!$E$9:$E$93-BC$58)-63.1579*EXP(-0.19*Fperm_SI_Woolf2021!$E$9:$E$93)+63.1579*EXP(-0.19*BC$58))/(Fperm_SI_Woolf2021!$E$9:$E$93-BC$58))*(BC$58-Fperm_SI_Woolf2021!$E$9:$E$93)/10))),Fperm_SI_Woolf2021!$D$9:$D$93))</f>
        <v>0.20923459407207584</v>
      </c>
      <c r="BD139" s="51" cm="1">
        <f t="array" ref="BD139">MIN(1,SLOPE(Fperm_SI_Woolf2021!$F$9:$F$93*EXP(-Fperm_SI_Woolf2021!$I$9:$I$93*$C139*IF(BD$58=Fperm_SI_Woolf2021!$E$9:$E$93,1,EXP(LN((1.1*(Fperm_SI_Woolf2021!$E$9:$E$93-BD$58)-63.1579*EXP(-0.19*Fperm_SI_Woolf2021!$E$9:$E$93)+63.1579*EXP(-0.19*BD$58))/(Fperm_SI_Woolf2021!$E$9:$E$93-BD$58))*(BD$58-Fperm_SI_Woolf2021!$E$9:$E$93)/10))) + Fperm_SI_Woolf2021!$G$9:$G$93*EXP(-Fperm_SI_Woolf2021!$J$9:$J$93*$C139*IF(BD$58=Fperm_SI_Woolf2021!$E$9:$E$93,1,EXP(LN((1.1*(Fperm_SI_Woolf2021!$E$9:$E$93-BD$58)-63.1579*EXP(-0.19*Fperm_SI_Woolf2021!$E$9:$E$93)+63.1579*EXP(-0.19*BD$58))/(Fperm_SI_Woolf2021!$E$9:$E$93-BD$58))*(BD$58-Fperm_SI_Woolf2021!$E$9:$E$93)/10))) + Fperm_SI_Woolf2021!$H$9:$H$93*EXP(-Fperm_SI_Woolf2021!$K$9:$K$93*$C139*IF(BD$58=Fperm_SI_Woolf2021!$E$9:$E$93,1,EXP(LN((1.1*(Fperm_SI_Woolf2021!$E$9:$E$93-BD$58)-63.1579*EXP(-0.19*Fperm_SI_Woolf2021!$E$9:$E$93)+63.1579*EXP(-0.19*BD$58))/(Fperm_SI_Woolf2021!$E$9:$E$93-BD$58))*(BD$58-Fperm_SI_Woolf2021!$E$9:$E$93)/10))),Fperm_SI_Woolf2021!$D$9:$D$93)*BD$57+INTERCEPT(Fperm_SI_Woolf2021!$F$9:$F$93*EXP(-Fperm_SI_Woolf2021!$I$9:$I$93*$C139*IF(BD$58=Fperm_SI_Woolf2021!$E$9:$E$93,1,EXP(LN((1.1*(Fperm_SI_Woolf2021!$E$9:$E$93-BD$58)-63.1579*EXP(-0.19*Fperm_SI_Woolf2021!$E$9:$E$93)+63.1579*EXP(-0.19*BD$58))/(Fperm_SI_Woolf2021!$E$9:$E$93-BD$58))*(BD$58-Fperm_SI_Woolf2021!$E$9:$E$93)/10))) + Fperm_SI_Woolf2021!$G$9:$G$93*EXP(-Fperm_SI_Woolf2021!$J$9:$J$93*$C139*IF(BD$58=Fperm_SI_Woolf2021!$E$9:$E$93,1,EXP(LN((1.1*(Fperm_SI_Woolf2021!$E$9:$E$93-BD$58)-63.1579*EXP(-0.19*Fperm_SI_Woolf2021!$E$9:$E$93)+63.1579*EXP(-0.19*BD$58))/(Fperm_SI_Woolf2021!$E$9:$E$93-BD$58))*(BD$58-Fperm_SI_Woolf2021!$E$9:$E$93)/10))) + Fperm_SI_Woolf2021!$H$9:$H$93*EXP(-Fperm_SI_Woolf2021!$K$9:$K$93*$C139*IF(BD$58=Fperm_SI_Woolf2021!$E$9:$E$93,1,EXP(LN((1.1*(Fperm_SI_Woolf2021!$E$9:$E$93-BD$58)-63.1579*EXP(-0.19*Fperm_SI_Woolf2021!$E$9:$E$93)+63.1579*EXP(-0.19*BD$58))/(Fperm_SI_Woolf2021!$E$9:$E$93-BD$58))*(BD$58-Fperm_SI_Woolf2021!$E$9:$E$93)/10))),Fperm_SI_Woolf2021!$D$9:$D$93))</f>
        <v>0.19533558288285735</v>
      </c>
      <c r="BE139" s="51" cm="1">
        <f t="array" ref="BE139">MIN(1,SLOPE(Fperm_SI_Woolf2021!$F$9:$F$93*EXP(-Fperm_SI_Woolf2021!$I$9:$I$93*$C139*IF(BE$58=Fperm_SI_Woolf2021!$E$9:$E$93,1,EXP(LN((1.1*(Fperm_SI_Woolf2021!$E$9:$E$93-BE$58)-63.1579*EXP(-0.19*Fperm_SI_Woolf2021!$E$9:$E$93)+63.1579*EXP(-0.19*BE$58))/(Fperm_SI_Woolf2021!$E$9:$E$93-BE$58))*(BE$58-Fperm_SI_Woolf2021!$E$9:$E$93)/10))) + Fperm_SI_Woolf2021!$G$9:$G$93*EXP(-Fperm_SI_Woolf2021!$J$9:$J$93*$C139*IF(BE$58=Fperm_SI_Woolf2021!$E$9:$E$93,1,EXP(LN((1.1*(Fperm_SI_Woolf2021!$E$9:$E$93-BE$58)-63.1579*EXP(-0.19*Fperm_SI_Woolf2021!$E$9:$E$93)+63.1579*EXP(-0.19*BE$58))/(Fperm_SI_Woolf2021!$E$9:$E$93-BE$58))*(BE$58-Fperm_SI_Woolf2021!$E$9:$E$93)/10))) + Fperm_SI_Woolf2021!$H$9:$H$93*EXP(-Fperm_SI_Woolf2021!$K$9:$K$93*$C139*IF(BE$58=Fperm_SI_Woolf2021!$E$9:$E$93,1,EXP(LN((1.1*(Fperm_SI_Woolf2021!$E$9:$E$93-BE$58)-63.1579*EXP(-0.19*Fperm_SI_Woolf2021!$E$9:$E$93)+63.1579*EXP(-0.19*BE$58))/(Fperm_SI_Woolf2021!$E$9:$E$93-BE$58))*(BE$58-Fperm_SI_Woolf2021!$E$9:$E$93)/10))),Fperm_SI_Woolf2021!$D$9:$D$93)*BE$57+INTERCEPT(Fperm_SI_Woolf2021!$F$9:$F$93*EXP(-Fperm_SI_Woolf2021!$I$9:$I$93*$C139*IF(BE$58=Fperm_SI_Woolf2021!$E$9:$E$93,1,EXP(LN((1.1*(Fperm_SI_Woolf2021!$E$9:$E$93-BE$58)-63.1579*EXP(-0.19*Fperm_SI_Woolf2021!$E$9:$E$93)+63.1579*EXP(-0.19*BE$58))/(Fperm_SI_Woolf2021!$E$9:$E$93-BE$58))*(BE$58-Fperm_SI_Woolf2021!$E$9:$E$93)/10))) + Fperm_SI_Woolf2021!$G$9:$G$93*EXP(-Fperm_SI_Woolf2021!$J$9:$J$93*$C139*IF(BE$58=Fperm_SI_Woolf2021!$E$9:$E$93,1,EXP(LN((1.1*(Fperm_SI_Woolf2021!$E$9:$E$93-BE$58)-63.1579*EXP(-0.19*Fperm_SI_Woolf2021!$E$9:$E$93)+63.1579*EXP(-0.19*BE$58))/(Fperm_SI_Woolf2021!$E$9:$E$93-BE$58))*(BE$58-Fperm_SI_Woolf2021!$E$9:$E$93)/10))) + Fperm_SI_Woolf2021!$H$9:$H$93*EXP(-Fperm_SI_Woolf2021!$K$9:$K$93*$C139*IF(BE$58=Fperm_SI_Woolf2021!$E$9:$E$93,1,EXP(LN((1.1*(Fperm_SI_Woolf2021!$E$9:$E$93-BE$58)-63.1579*EXP(-0.19*Fperm_SI_Woolf2021!$E$9:$E$93)+63.1579*EXP(-0.19*BE$58))/(Fperm_SI_Woolf2021!$E$9:$E$93-BE$58))*(BE$58-Fperm_SI_Woolf2021!$E$9:$E$93)/10))),Fperm_SI_Woolf2021!$D$9:$D$93))</f>
        <v>0.18143657169363886</v>
      </c>
      <c r="BF139" s="51" cm="1">
        <f t="array" ref="BF139">MIN(1,SLOPE(Fperm_SI_Woolf2021!$F$9:$F$93*EXP(-Fperm_SI_Woolf2021!$I$9:$I$93*$C139*IF(BF$58=Fperm_SI_Woolf2021!$E$9:$E$93,1,EXP(LN((1.1*(Fperm_SI_Woolf2021!$E$9:$E$93-BF$58)-63.1579*EXP(-0.19*Fperm_SI_Woolf2021!$E$9:$E$93)+63.1579*EXP(-0.19*BF$58))/(Fperm_SI_Woolf2021!$E$9:$E$93-BF$58))*(BF$58-Fperm_SI_Woolf2021!$E$9:$E$93)/10))) + Fperm_SI_Woolf2021!$G$9:$G$93*EXP(-Fperm_SI_Woolf2021!$J$9:$J$93*$C139*IF(BF$58=Fperm_SI_Woolf2021!$E$9:$E$93,1,EXP(LN((1.1*(Fperm_SI_Woolf2021!$E$9:$E$93-BF$58)-63.1579*EXP(-0.19*Fperm_SI_Woolf2021!$E$9:$E$93)+63.1579*EXP(-0.19*BF$58))/(Fperm_SI_Woolf2021!$E$9:$E$93-BF$58))*(BF$58-Fperm_SI_Woolf2021!$E$9:$E$93)/10))) + Fperm_SI_Woolf2021!$H$9:$H$93*EXP(-Fperm_SI_Woolf2021!$K$9:$K$93*$C139*IF(BF$58=Fperm_SI_Woolf2021!$E$9:$E$93,1,EXP(LN((1.1*(Fperm_SI_Woolf2021!$E$9:$E$93-BF$58)-63.1579*EXP(-0.19*Fperm_SI_Woolf2021!$E$9:$E$93)+63.1579*EXP(-0.19*BF$58))/(Fperm_SI_Woolf2021!$E$9:$E$93-BF$58))*(BF$58-Fperm_SI_Woolf2021!$E$9:$E$93)/10))),Fperm_SI_Woolf2021!$D$9:$D$93)*BF$57+INTERCEPT(Fperm_SI_Woolf2021!$F$9:$F$93*EXP(-Fperm_SI_Woolf2021!$I$9:$I$93*$C139*IF(BF$58=Fperm_SI_Woolf2021!$E$9:$E$93,1,EXP(LN((1.1*(Fperm_SI_Woolf2021!$E$9:$E$93-BF$58)-63.1579*EXP(-0.19*Fperm_SI_Woolf2021!$E$9:$E$93)+63.1579*EXP(-0.19*BF$58))/(Fperm_SI_Woolf2021!$E$9:$E$93-BF$58))*(BF$58-Fperm_SI_Woolf2021!$E$9:$E$93)/10))) + Fperm_SI_Woolf2021!$G$9:$G$93*EXP(-Fperm_SI_Woolf2021!$J$9:$J$93*$C139*IF(BF$58=Fperm_SI_Woolf2021!$E$9:$E$93,1,EXP(LN((1.1*(Fperm_SI_Woolf2021!$E$9:$E$93-BF$58)-63.1579*EXP(-0.19*Fperm_SI_Woolf2021!$E$9:$E$93)+63.1579*EXP(-0.19*BF$58))/(Fperm_SI_Woolf2021!$E$9:$E$93-BF$58))*(BF$58-Fperm_SI_Woolf2021!$E$9:$E$93)/10))) + Fperm_SI_Woolf2021!$H$9:$H$93*EXP(-Fperm_SI_Woolf2021!$K$9:$K$93*$C139*IF(BF$58=Fperm_SI_Woolf2021!$E$9:$E$93,1,EXP(LN((1.1*(Fperm_SI_Woolf2021!$E$9:$E$93-BF$58)-63.1579*EXP(-0.19*Fperm_SI_Woolf2021!$E$9:$E$93)+63.1579*EXP(-0.19*BF$58))/(Fperm_SI_Woolf2021!$E$9:$E$93-BF$58))*(BF$58-Fperm_SI_Woolf2021!$E$9:$E$93)/10))),Fperm_SI_Woolf2021!$D$9:$D$93))</f>
        <v>0.1675375605044204</v>
      </c>
      <c r="BG139" s="51" cm="1">
        <f t="array" ref="BG139">MIN(1,SLOPE(Fperm_SI_Woolf2021!$F$9:$F$93*EXP(-Fperm_SI_Woolf2021!$I$9:$I$93*$C139*IF(BG$58=Fperm_SI_Woolf2021!$E$9:$E$93,1,EXP(LN((1.1*(Fperm_SI_Woolf2021!$E$9:$E$93-BG$58)-63.1579*EXP(-0.19*Fperm_SI_Woolf2021!$E$9:$E$93)+63.1579*EXP(-0.19*BG$58))/(Fperm_SI_Woolf2021!$E$9:$E$93-BG$58))*(BG$58-Fperm_SI_Woolf2021!$E$9:$E$93)/10))) + Fperm_SI_Woolf2021!$G$9:$G$93*EXP(-Fperm_SI_Woolf2021!$J$9:$J$93*$C139*IF(BG$58=Fperm_SI_Woolf2021!$E$9:$E$93,1,EXP(LN((1.1*(Fperm_SI_Woolf2021!$E$9:$E$93-BG$58)-63.1579*EXP(-0.19*Fperm_SI_Woolf2021!$E$9:$E$93)+63.1579*EXP(-0.19*BG$58))/(Fperm_SI_Woolf2021!$E$9:$E$93-BG$58))*(BG$58-Fperm_SI_Woolf2021!$E$9:$E$93)/10))) + Fperm_SI_Woolf2021!$H$9:$H$93*EXP(-Fperm_SI_Woolf2021!$K$9:$K$93*$C139*IF(BG$58=Fperm_SI_Woolf2021!$E$9:$E$93,1,EXP(LN((1.1*(Fperm_SI_Woolf2021!$E$9:$E$93-BG$58)-63.1579*EXP(-0.19*Fperm_SI_Woolf2021!$E$9:$E$93)+63.1579*EXP(-0.19*BG$58))/(Fperm_SI_Woolf2021!$E$9:$E$93-BG$58))*(BG$58-Fperm_SI_Woolf2021!$E$9:$E$93)/10))),Fperm_SI_Woolf2021!$D$9:$D$93)*BG$57+INTERCEPT(Fperm_SI_Woolf2021!$F$9:$F$93*EXP(-Fperm_SI_Woolf2021!$I$9:$I$93*$C139*IF(BG$58=Fperm_SI_Woolf2021!$E$9:$E$93,1,EXP(LN((1.1*(Fperm_SI_Woolf2021!$E$9:$E$93-BG$58)-63.1579*EXP(-0.19*Fperm_SI_Woolf2021!$E$9:$E$93)+63.1579*EXP(-0.19*BG$58))/(Fperm_SI_Woolf2021!$E$9:$E$93-BG$58))*(BG$58-Fperm_SI_Woolf2021!$E$9:$E$93)/10))) + Fperm_SI_Woolf2021!$G$9:$G$93*EXP(-Fperm_SI_Woolf2021!$J$9:$J$93*$C139*IF(BG$58=Fperm_SI_Woolf2021!$E$9:$E$93,1,EXP(LN((1.1*(Fperm_SI_Woolf2021!$E$9:$E$93-BG$58)-63.1579*EXP(-0.19*Fperm_SI_Woolf2021!$E$9:$E$93)+63.1579*EXP(-0.19*BG$58))/(Fperm_SI_Woolf2021!$E$9:$E$93-BG$58))*(BG$58-Fperm_SI_Woolf2021!$E$9:$E$93)/10))) + Fperm_SI_Woolf2021!$H$9:$H$93*EXP(-Fperm_SI_Woolf2021!$K$9:$K$93*$C139*IF(BG$58=Fperm_SI_Woolf2021!$E$9:$E$93,1,EXP(LN((1.1*(Fperm_SI_Woolf2021!$E$9:$E$93-BG$58)-63.1579*EXP(-0.19*Fperm_SI_Woolf2021!$E$9:$E$93)+63.1579*EXP(-0.19*BG$58))/(Fperm_SI_Woolf2021!$E$9:$E$93-BG$58))*(BG$58-Fperm_SI_Woolf2021!$E$9:$E$93)/10))),Fperm_SI_Woolf2021!$D$9:$D$93))</f>
        <v>0.15363854931520191</v>
      </c>
      <c r="BH139" s="51" cm="1">
        <f t="array" ref="BH139">MIN(1,SLOPE(Fperm_SI_Woolf2021!$F$9:$F$93*EXP(-Fperm_SI_Woolf2021!$I$9:$I$93*$C139*IF(BH$58=Fperm_SI_Woolf2021!$E$9:$E$93,1,EXP(LN((1.1*(Fperm_SI_Woolf2021!$E$9:$E$93-BH$58)-63.1579*EXP(-0.19*Fperm_SI_Woolf2021!$E$9:$E$93)+63.1579*EXP(-0.19*BH$58))/(Fperm_SI_Woolf2021!$E$9:$E$93-BH$58))*(BH$58-Fperm_SI_Woolf2021!$E$9:$E$93)/10))) + Fperm_SI_Woolf2021!$G$9:$G$93*EXP(-Fperm_SI_Woolf2021!$J$9:$J$93*$C139*IF(BH$58=Fperm_SI_Woolf2021!$E$9:$E$93,1,EXP(LN((1.1*(Fperm_SI_Woolf2021!$E$9:$E$93-BH$58)-63.1579*EXP(-0.19*Fperm_SI_Woolf2021!$E$9:$E$93)+63.1579*EXP(-0.19*BH$58))/(Fperm_SI_Woolf2021!$E$9:$E$93-BH$58))*(BH$58-Fperm_SI_Woolf2021!$E$9:$E$93)/10))) + Fperm_SI_Woolf2021!$H$9:$H$93*EXP(-Fperm_SI_Woolf2021!$K$9:$K$93*$C139*IF(BH$58=Fperm_SI_Woolf2021!$E$9:$E$93,1,EXP(LN((1.1*(Fperm_SI_Woolf2021!$E$9:$E$93-BH$58)-63.1579*EXP(-0.19*Fperm_SI_Woolf2021!$E$9:$E$93)+63.1579*EXP(-0.19*BH$58))/(Fperm_SI_Woolf2021!$E$9:$E$93-BH$58))*(BH$58-Fperm_SI_Woolf2021!$E$9:$E$93)/10))),Fperm_SI_Woolf2021!$D$9:$D$93)*BH$57+INTERCEPT(Fperm_SI_Woolf2021!$F$9:$F$93*EXP(-Fperm_SI_Woolf2021!$I$9:$I$93*$C139*IF(BH$58=Fperm_SI_Woolf2021!$E$9:$E$93,1,EXP(LN((1.1*(Fperm_SI_Woolf2021!$E$9:$E$93-BH$58)-63.1579*EXP(-0.19*Fperm_SI_Woolf2021!$E$9:$E$93)+63.1579*EXP(-0.19*BH$58))/(Fperm_SI_Woolf2021!$E$9:$E$93-BH$58))*(BH$58-Fperm_SI_Woolf2021!$E$9:$E$93)/10))) + Fperm_SI_Woolf2021!$G$9:$G$93*EXP(-Fperm_SI_Woolf2021!$J$9:$J$93*$C139*IF(BH$58=Fperm_SI_Woolf2021!$E$9:$E$93,1,EXP(LN((1.1*(Fperm_SI_Woolf2021!$E$9:$E$93-BH$58)-63.1579*EXP(-0.19*Fperm_SI_Woolf2021!$E$9:$E$93)+63.1579*EXP(-0.19*BH$58))/(Fperm_SI_Woolf2021!$E$9:$E$93-BH$58))*(BH$58-Fperm_SI_Woolf2021!$E$9:$E$93)/10))) + Fperm_SI_Woolf2021!$H$9:$H$93*EXP(-Fperm_SI_Woolf2021!$K$9:$K$93*$C139*IF(BH$58=Fperm_SI_Woolf2021!$E$9:$E$93,1,EXP(LN((1.1*(Fperm_SI_Woolf2021!$E$9:$E$93-BH$58)-63.1579*EXP(-0.19*Fperm_SI_Woolf2021!$E$9:$E$93)+63.1579*EXP(-0.19*BH$58))/(Fperm_SI_Woolf2021!$E$9:$E$93-BH$58))*(BH$58-Fperm_SI_Woolf2021!$E$9:$E$93)/10))),Fperm_SI_Woolf2021!$D$9:$D$93))</f>
        <v>0.13973953812598339</v>
      </c>
      <c r="BI139" s="51" cm="1">
        <f t="array" ref="BI139">MIN(1,SLOPE(Fperm_SI_Woolf2021!$F$9:$F$93*EXP(-Fperm_SI_Woolf2021!$I$9:$I$93*$C139*IF(BI$58=Fperm_SI_Woolf2021!$E$9:$E$93,1,EXP(LN((1.1*(Fperm_SI_Woolf2021!$E$9:$E$93-BI$58)-63.1579*EXP(-0.19*Fperm_SI_Woolf2021!$E$9:$E$93)+63.1579*EXP(-0.19*BI$58))/(Fperm_SI_Woolf2021!$E$9:$E$93-BI$58))*(BI$58-Fperm_SI_Woolf2021!$E$9:$E$93)/10))) + Fperm_SI_Woolf2021!$G$9:$G$93*EXP(-Fperm_SI_Woolf2021!$J$9:$J$93*$C139*IF(BI$58=Fperm_SI_Woolf2021!$E$9:$E$93,1,EXP(LN((1.1*(Fperm_SI_Woolf2021!$E$9:$E$93-BI$58)-63.1579*EXP(-0.19*Fperm_SI_Woolf2021!$E$9:$E$93)+63.1579*EXP(-0.19*BI$58))/(Fperm_SI_Woolf2021!$E$9:$E$93-BI$58))*(BI$58-Fperm_SI_Woolf2021!$E$9:$E$93)/10))) + Fperm_SI_Woolf2021!$H$9:$H$93*EXP(-Fperm_SI_Woolf2021!$K$9:$K$93*$C139*IF(BI$58=Fperm_SI_Woolf2021!$E$9:$E$93,1,EXP(LN((1.1*(Fperm_SI_Woolf2021!$E$9:$E$93-BI$58)-63.1579*EXP(-0.19*Fperm_SI_Woolf2021!$E$9:$E$93)+63.1579*EXP(-0.19*BI$58))/(Fperm_SI_Woolf2021!$E$9:$E$93-BI$58))*(BI$58-Fperm_SI_Woolf2021!$E$9:$E$93)/10))),Fperm_SI_Woolf2021!$D$9:$D$93)*BI$57+INTERCEPT(Fperm_SI_Woolf2021!$F$9:$F$93*EXP(-Fperm_SI_Woolf2021!$I$9:$I$93*$C139*IF(BI$58=Fperm_SI_Woolf2021!$E$9:$E$93,1,EXP(LN((1.1*(Fperm_SI_Woolf2021!$E$9:$E$93-BI$58)-63.1579*EXP(-0.19*Fperm_SI_Woolf2021!$E$9:$E$93)+63.1579*EXP(-0.19*BI$58))/(Fperm_SI_Woolf2021!$E$9:$E$93-BI$58))*(BI$58-Fperm_SI_Woolf2021!$E$9:$E$93)/10))) + Fperm_SI_Woolf2021!$G$9:$G$93*EXP(-Fperm_SI_Woolf2021!$J$9:$J$93*$C139*IF(BI$58=Fperm_SI_Woolf2021!$E$9:$E$93,1,EXP(LN((1.1*(Fperm_SI_Woolf2021!$E$9:$E$93-BI$58)-63.1579*EXP(-0.19*Fperm_SI_Woolf2021!$E$9:$E$93)+63.1579*EXP(-0.19*BI$58))/(Fperm_SI_Woolf2021!$E$9:$E$93-BI$58))*(BI$58-Fperm_SI_Woolf2021!$E$9:$E$93)/10))) + Fperm_SI_Woolf2021!$H$9:$H$93*EXP(-Fperm_SI_Woolf2021!$K$9:$K$93*$C139*IF(BI$58=Fperm_SI_Woolf2021!$E$9:$E$93,1,EXP(LN((1.1*(Fperm_SI_Woolf2021!$E$9:$E$93-BI$58)-63.1579*EXP(-0.19*Fperm_SI_Woolf2021!$E$9:$E$93)+63.1579*EXP(-0.19*BI$58))/(Fperm_SI_Woolf2021!$E$9:$E$93-BI$58))*(BI$58-Fperm_SI_Woolf2021!$E$9:$E$93)/10))),Fperm_SI_Woolf2021!$D$9:$D$93))</f>
        <v>0.1258405269367649</v>
      </c>
      <c r="BJ139" s="51" cm="1">
        <f t="array" ref="BJ139">MIN(1,SLOPE(Fperm_SI_Woolf2021!$F$9:$F$93*EXP(-Fperm_SI_Woolf2021!$I$9:$I$93*$C139*IF(BJ$58=Fperm_SI_Woolf2021!$E$9:$E$93,1,EXP(LN((1.1*(Fperm_SI_Woolf2021!$E$9:$E$93-BJ$58)-63.1579*EXP(-0.19*Fperm_SI_Woolf2021!$E$9:$E$93)+63.1579*EXP(-0.19*BJ$58))/(Fperm_SI_Woolf2021!$E$9:$E$93-BJ$58))*(BJ$58-Fperm_SI_Woolf2021!$E$9:$E$93)/10))) + Fperm_SI_Woolf2021!$G$9:$G$93*EXP(-Fperm_SI_Woolf2021!$J$9:$J$93*$C139*IF(BJ$58=Fperm_SI_Woolf2021!$E$9:$E$93,1,EXP(LN((1.1*(Fperm_SI_Woolf2021!$E$9:$E$93-BJ$58)-63.1579*EXP(-0.19*Fperm_SI_Woolf2021!$E$9:$E$93)+63.1579*EXP(-0.19*BJ$58))/(Fperm_SI_Woolf2021!$E$9:$E$93-BJ$58))*(BJ$58-Fperm_SI_Woolf2021!$E$9:$E$93)/10))) + Fperm_SI_Woolf2021!$H$9:$H$93*EXP(-Fperm_SI_Woolf2021!$K$9:$K$93*$C139*IF(BJ$58=Fperm_SI_Woolf2021!$E$9:$E$93,1,EXP(LN((1.1*(Fperm_SI_Woolf2021!$E$9:$E$93-BJ$58)-63.1579*EXP(-0.19*Fperm_SI_Woolf2021!$E$9:$E$93)+63.1579*EXP(-0.19*BJ$58))/(Fperm_SI_Woolf2021!$E$9:$E$93-BJ$58))*(BJ$58-Fperm_SI_Woolf2021!$E$9:$E$93)/10))),Fperm_SI_Woolf2021!$D$9:$D$93)*BJ$57+INTERCEPT(Fperm_SI_Woolf2021!$F$9:$F$93*EXP(-Fperm_SI_Woolf2021!$I$9:$I$93*$C139*IF(BJ$58=Fperm_SI_Woolf2021!$E$9:$E$93,1,EXP(LN((1.1*(Fperm_SI_Woolf2021!$E$9:$E$93-BJ$58)-63.1579*EXP(-0.19*Fperm_SI_Woolf2021!$E$9:$E$93)+63.1579*EXP(-0.19*BJ$58))/(Fperm_SI_Woolf2021!$E$9:$E$93-BJ$58))*(BJ$58-Fperm_SI_Woolf2021!$E$9:$E$93)/10))) + Fperm_SI_Woolf2021!$G$9:$G$93*EXP(-Fperm_SI_Woolf2021!$J$9:$J$93*$C139*IF(BJ$58=Fperm_SI_Woolf2021!$E$9:$E$93,1,EXP(LN((1.1*(Fperm_SI_Woolf2021!$E$9:$E$93-BJ$58)-63.1579*EXP(-0.19*Fperm_SI_Woolf2021!$E$9:$E$93)+63.1579*EXP(-0.19*BJ$58))/(Fperm_SI_Woolf2021!$E$9:$E$93-BJ$58))*(BJ$58-Fperm_SI_Woolf2021!$E$9:$E$93)/10))) + Fperm_SI_Woolf2021!$H$9:$H$93*EXP(-Fperm_SI_Woolf2021!$K$9:$K$93*$C139*IF(BJ$58=Fperm_SI_Woolf2021!$E$9:$E$93,1,EXP(LN((1.1*(Fperm_SI_Woolf2021!$E$9:$E$93-BJ$58)-63.1579*EXP(-0.19*Fperm_SI_Woolf2021!$E$9:$E$93)+63.1579*EXP(-0.19*BJ$58))/(Fperm_SI_Woolf2021!$E$9:$E$93-BJ$58))*(BJ$58-Fperm_SI_Woolf2021!$E$9:$E$93)/10))),Fperm_SI_Woolf2021!$D$9:$D$93))</f>
        <v>0.11194151574754638</v>
      </c>
      <c r="BK139" s="51" cm="1">
        <f t="array" ref="BK139">MIN(1,SLOPE(Fperm_SI_Woolf2021!$F$9:$F$93*EXP(-Fperm_SI_Woolf2021!$I$9:$I$93*$C139*IF(BK$58=Fperm_SI_Woolf2021!$E$9:$E$93,1,EXP(LN((1.1*(Fperm_SI_Woolf2021!$E$9:$E$93-BK$58)-63.1579*EXP(-0.19*Fperm_SI_Woolf2021!$E$9:$E$93)+63.1579*EXP(-0.19*BK$58))/(Fperm_SI_Woolf2021!$E$9:$E$93-BK$58))*(BK$58-Fperm_SI_Woolf2021!$E$9:$E$93)/10))) + Fperm_SI_Woolf2021!$G$9:$G$93*EXP(-Fperm_SI_Woolf2021!$J$9:$J$93*$C139*IF(BK$58=Fperm_SI_Woolf2021!$E$9:$E$93,1,EXP(LN((1.1*(Fperm_SI_Woolf2021!$E$9:$E$93-BK$58)-63.1579*EXP(-0.19*Fperm_SI_Woolf2021!$E$9:$E$93)+63.1579*EXP(-0.19*BK$58))/(Fperm_SI_Woolf2021!$E$9:$E$93-BK$58))*(BK$58-Fperm_SI_Woolf2021!$E$9:$E$93)/10))) + Fperm_SI_Woolf2021!$H$9:$H$93*EXP(-Fperm_SI_Woolf2021!$K$9:$K$93*$C139*IF(BK$58=Fperm_SI_Woolf2021!$E$9:$E$93,1,EXP(LN((1.1*(Fperm_SI_Woolf2021!$E$9:$E$93-BK$58)-63.1579*EXP(-0.19*Fperm_SI_Woolf2021!$E$9:$E$93)+63.1579*EXP(-0.19*BK$58))/(Fperm_SI_Woolf2021!$E$9:$E$93-BK$58))*(BK$58-Fperm_SI_Woolf2021!$E$9:$E$93)/10))),Fperm_SI_Woolf2021!$D$9:$D$93)*BK$57+INTERCEPT(Fperm_SI_Woolf2021!$F$9:$F$93*EXP(-Fperm_SI_Woolf2021!$I$9:$I$93*$C139*IF(BK$58=Fperm_SI_Woolf2021!$E$9:$E$93,1,EXP(LN((1.1*(Fperm_SI_Woolf2021!$E$9:$E$93-BK$58)-63.1579*EXP(-0.19*Fperm_SI_Woolf2021!$E$9:$E$93)+63.1579*EXP(-0.19*BK$58))/(Fperm_SI_Woolf2021!$E$9:$E$93-BK$58))*(BK$58-Fperm_SI_Woolf2021!$E$9:$E$93)/10))) + Fperm_SI_Woolf2021!$G$9:$G$93*EXP(-Fperm_SI_Woolf2021!$J$9:$J$93*$C139*IF(BK$58=Fperm_SI_Woolf2021!$E$9:$E$93,1,EXP(LN((1.1*(Fperm_SI_Woolf2021!$E$9:$E$93-BK$58)-63.1579*EXP(-0.19*Fperm_SI_Woolf2021!$E$9:$E$93)+63.1579*EXP(-0.19*BK$58))/(Fperm_SI_Woolf2021!$E$9:$E$93-BK$58))*(BK$58-Fperm_SI_Woolf2021!$E$9:$E$93)/10))) + Fperm_SI_Woolf2021!$H$9:$H$93*EXP(-Fperm_SI_Woolf2021!$K$9:$K$93*$C139*IF(BK$58=Fperm_SI_Woolf2021!$E$9:$E$93,1,EXP(LN((1.1*(Fperm_SI_Woolf2021!$E$9:$E$93-BK$58)-63.1579*EXP(-0.19*Fperm_SI_Woolf2021!$E$9:$E$93)+63.1579*EXP(-0.19*BK$58))/(Fperm_SI_Woolf2021!$E$9:$E$93-BK$58))*(BK$58-Fperm_SI_Woolf2021!$E$9:$E$93)/10))),Fperm_SI_Woolf2021!$D$9:$D$93))</f>
        <v>9.8042504558327886E-2</v>
      </c>
      <c r="BL139" s="51" cm="1">
        <f t="array" ref="BL139">MIN(1,SLOPE(Fperm_SI_Woolf2021!$F$9:$F$93*EXP(-Fperm_SI_Woolf2021!$I$9:$I$93*$C139*IF(BL$58=Fperm_SI_Woolf2021!$E$9:$E$93,1,EXP(LN((1.1*(Fperm_SI_Woolf2021!$E$9:$E$93-BL$58)-63.1579*EXP(-0.19*Fperm_SI_Woolf2021!$E$9:$E$93)+63.1579*EXP(-0.19*BL$58))/(Fperm_SI_Woolf2021!$E$9:$E$93-BL$58))*(BL$58-Fperm_SI_Woolf2021!$E$9:$E$93)/10))) + Fperm_SI_Woolf2021!$G$9:$G$93*EXP(-Fperm_SI_Woolf2021!$J$9:$J$93*$C139*IF(BL$58=Fperm_SI_Woolf2021!$E$9:$E$93,1,EXP(LN((1.1*(Fperm_SI_Woolf2021!$E$9:$E$93-BL$58)-63.1579*EXP(-0.19*Fperm_SI_Woolf2021!$E$9:$E$93)+63.1579*EXP(-0.19*BL$58))/(Fperm_SI_Woolf2021!$E$9:$E$93-BL$58))*(BL$58-Fperm_SI_Woolf2021!$E$9:$E$93)/10))) + Fperm_SI_Woolf2021!$H$9:$H$93*EXP(-Fperm_SI_Woolf2021!$K$9:$K$93*$C139*IF(BL$58=Fperm_SI_Woolf2021!$E$9:$E$93,1,EXP(LN((1.1*(Fperm_SI_Woolf2021!$E$9:$E$93-BL$58)-63.1579*EXP(-0.19*Fperm_SI_Woolf2021!$E$9:$E$93)+63.1579*EXP(-0.19*BL$58))/(Fperm_SI_Woolf2021!$E$9:$E$93-BL$58))*(BL$58-Fperm_SI_Woolf2021!$E$9:$E$93)/10))),Fperm_SI_Woolf2021!$D$9:$D$93)*BL$57+INTERCEPT(Fperm_SI_Woolf2021!$F$9:$F$93*EXP(-Fperm_SI_Woolf2021!$I$9:$I$93*$C139*IF(BL$58=Fperm_SI_Woolf2021!$E$9:$E$93,1,EXP(LN((1.1*(Fperm_SI_Woolf2021!$E$9:$E$93-BL$58)-63.1579*EXP(-0.19*Fperm_SI_Woolf2021!$E$9:$E$93)+63.1579*EXP(-0.19*BL$58))/(Fperm_SI_Woolf2021!$E$9:$E$93-BL$58))*(BL$58-Fperm_SI_Woolf2021!$E$9:$E$93)/10))) + Fperm_SI_Woolf2021!$G$9:$G$93*EXP(-Fperm_SI_Woolf2021!$J$9:$J$93*$C139*IF(BL$58=Fperm_SI_Woolf2021!$E$9:$E$93,1,EXP(LN((1.1*(Fperm_SI_Woolf2021!$E$9:$E$93-BL$58)-63.1579*EXP(-0.19*Fperm_SI_Woolf2021!$E$9:$E$93)+63.1579*EXP(-0.19*BL$58))/(Fperm_SI_Woolf2021!$E$9:$E$93-BL$58))*(BL$58-Fperm_SI_Woolf2021!$E$9:$E$93)/10))) + Fperm_SI_Woolf2021!$H$9:$H$93*EXP(-Fperm_SI_Woolf2021!$K$9:$K$93*$C139*IF(BL$58=Fperm_SI_Woolf2021!$E$9:$E$93,1,EXP(LN((1.1*(Fperm_SI_Woolf2021!$E$9:$E$93-BL$58)-63.1579*EXP(-0.19*Fperm_SI_Woolf2021!$E$9:$E$93)+63.1579*EXP(-0.19*BL$58))/(Fperm_SI_Woolf2021!$E$9:$E$93-BL$58))*(BL$58-Fperm_SI_Woolf2021!$E$9:$E$93)/10))),Fperm_SI_Woolf2021!$D$9:$D$93))</f>
        <v>0.25413897866817475</v>
      </c>
      <c r="BM139" s="51" cm="1">
        <f t="array" ref="BM139">MIN(1,SLOPE(Fperm_SI_Woolf2021!$F$9:$F$93*EXP(-Fperm_SI_Woolf2021!$I$9:$I$93*$C139*IF(BM$58=Fperm_SI_Woolf2021!$E$9:$E$93,1,EXP(LN((1.1*(Fperm_SI_Woolf2021!$E$9:$E$93-BM$58)-63.1579*EXP(-0.19*Fperm_SI_Woolf2021!$E$9:$E$93)+63.1579*EXP(-0.19*BM$58))/(Fperm_SI_Woolf2021!$E$9:$E$93-BM$58))*(BM$58-Fperm_SI_Woolf2021!$E$9:$E$93)/10))) + Fperm_SI_Woolf2021!$G$9:$G$93*EXP(-Fperm_SI_Woolf2021!$J$9:$J$93*$C139*IF(BM$58=Fperm_SI_Woolf2021!$E$9:$E$93,1,EXP(LN((1.1*(Fperm_SI_Woolf2021!$E$9:$E$93-BM$58)-63.1579*EXP(-0.19*Fperm_SI_Woolf2021!$E$9:$E$93)+63.1579*EXP(-0.19*BM$58))/(Fperm_SI_Woolf2021!$E$9:$E$93-BM$58))*(BM$58-Fperm_SI_Woolf2021!$E$9:$E$93)/10))) + Fperm_SI_Woolf2021!$H$9:$H$93*EXP(-Fperm_SI_Woolf2021!$K$9:$K$93*$C139*IF(BM$58=Fperm_SI_Woolf2021!$E$9:$E$93,1,EXP(LN((1.1*(Fperm_SI_Woolf2021!$E$9:$E$93-BM$58)-63.1579*EXP(-0.19*Fperm_SI_Woolf2021!$E$9:$E$93)+63.1579*EXP(-0.19*BM$58))/(Fperm_SI_Woolf2021!$E$9:$E$93-BM$58))*(BM$58-Fperm_SI_Woolf2021!$E$9:$E$93)/10))),Fperm_SI_Woolf2021!$D$9:$D$93)*BM$57+INTERCEPT(Fperm_SI_Woolf2021!$F$9:$F$93*EXP(-Fperm_SI_Woolf2021!$I$9:$I$93*$C139*IF(BM$58=Fperm_SI_Woolf2021!$E$9:$E$93,1,EXP(LN((1.1*(Fperm_SI_Woolf2021!$E$9:$E$93-BM$58)-63.1579*EXP(-0.19*Fperm_SI_Woolf2021!$E$9:$E$93)+63.1579*EXP(-0.19*BM$58))/(Fperm_SI_Woolf2021!$E$9:$E$93-BM$58))*(BM$58-Fperm_SI_Woolf2021!$E$9:$E$93)/10))) + Fperm_SI_Woolf2021!$G$9:$G$93*EXP(-Fperm_SI_Woolf2021!$J$9:$J$93*$C139*IF(BM$58=Fperm_SI_Woolf2021!$E$9:$E$93,1,EXP(LN((1.1*(Fperm_SI_Woolf2021!$E$9:$E$93-BM$58)-63.1579*EXP(-0.19*Fperm_SI_Woolf2021!$E$9:$E$93)+63.1579*EXP(-0.19*BM$58))/(Fperm_SI_Woolf2021!$E$9:$E$93-BM$58))*(BM$58-Fperm_SI_Woolf2021!$E$9:$E$93)/10))) + Fperm_SI_Woolf2021!$H$9:$H$93*EXP(-Fperm_SI_Woolf2021!$K$9:$K$93*$C139*IF(BM$58=Fperm_SI_Woolf2021!$E$9:$E$93,1,EXP(LN((1.1*(Fperm_SI_Woolf2021!$E$9:$E$93-BM$58)-63.1579*EXP(-0.19*Fperm_SI_Woolf2021!$E$9:$E$93)+63.1579*EXP(-0.19*BM$58))/(Fperm_SI_Woolf2021!$E$9:$E$93-BM$58))*(BM$58-Fperm_SI_Woolf2021!$E$9:$E$93)/10))),Fperm_SI_Woolf2021!$D$9:$D$93))</f>
        <v>0.24210796627731612</v>
      </c>
      <c r="BN139" s="51" cm="1">
        <f t="array" ref="BN139">MIN(1,SLOPE(Fperm_SI_Woolf2021!$F$9:$F$93*EXP(-Fperm_SI_Woolf2021!$I$9:$I$93*$C139*IF(BN$58=Fperm_SI_Woolf2021!$E$9:$E$93,1,EXP(LN((1.1*(Fperm_SI_Woolf2021!$E$9:$E$93-BN$58)-63.1579*EXP(-0.19*Fperm_SI_Woolf2021!$E$9:$E$93)+63.1579*EXP(-0.19*BN$58))/(Fperm_SI_Woolf2021!$E$9:$E$93-BN$58))*(BN$58-Fperm_SI_Woolf2021!$E$9:$E$93)/10))) + Fperm_SI_Woolf2021!$G$9:$G$93*EXP(-Fperm_SI_Woolf2021!$J$9:$J$93*$C139*IF(BN$58=Fperm_SI_Woolf2021!$E$9:$E$93,1,EXP(LN((1.1*(Fperm_SI_Woolf2021!$E$9:$E$93-BN$58)-63.1579*EXP(-0.19*Fperm_SI_Woolf2021!$E$9:$E$93)+63.1579*EXP(-0.19*BN$58))/(Fperm_SI_Woolf2021!$E$9:$E$93-BN$58))*(BN$58-Fperm_SI_Woolf2021!$E$9:$E$93)/10))) + Fperm_SI_Woolf2021!$H$9:$H$93*EXP(-Fperm_SI_Woolf2021!$K$9:$K$93*$C139*IF(BN$58=Fperm_SI_Woolf2021!$E$9:$E$93,1,EXP(LN((1.1*(Fperm_SI_Woolf2021!$E$9:$E$93-BN$58)-63.1579*EXP(-0.19*Fperm_SI_Woolf2021!$E$9:$E$93)+63.1579*EXP(-0.19*BN$58))/(Fperm_SI_Woolf2021!$E$9:$E$93-BN$58))*(BN$58-Fperm_SI_Woolf2021!$E$9:$E$93)/10))),Fperm_SI_Woolf2021!$D$9:$D$93)*BN$57+INTERCEPT(Fperm_SI_Woolf2021!$F$9:$F$93*EXP(-Fperm_SI_Woolf2021!$I$9:$I$93*$C139*IF(BN$58=Fperm_SI_Woolf2021!$E$9:$E$93,1,EXP(LN((1.1*(Fperm_SI_Woolf2021!$E$9:$E$93-BN$58)-63.1579*EXP(-0.19*Fperm_SI_Woolf2021!$E$9:$E$93)+63.1579*EXP(-0.19*BN$58))/(Fperm_SI_Woolf2021!$E$9:$E$93-BN$58))*(BN$58-Fperm_SI_Woolf2021!$E$9:$E$93)/10))) + Fperm_SI_Woolf2021!$G$9:$G$93*EXP(-Fperm_SI_Woolf2021!$J$9:$J$93*$C139*IF(BN$58=Fperm_SI_Woolf2021!$E$9:$E$93,1,EXP(LN((1.1*(Fperm_SI_Woolf2021!$E$9:$E$93-BN$58)-63.1579*EXP(-0.19*Fperm_SI_Woolf2021!$E$9:$E$93)+63.1579*EXP(-0.19*BN$58))/(Fperm_SI_Woolf2021!$E$9:$E$93-BN$58))*(BN$58-Fperm_SI_Woolf2021!$E$9:$E$93)/10))) + Fperm_SI_Woolf2021!$H$9:$H$93*EXP(-Fperm_SI_Woolf2021!$K$9:$K$93*$C139*IF(BN$58=Fperm_SI_Woolf2021!$E$9:$E$93,1,EXP(LN((1.1*(Fperm_SI_Woolf2021!$E$9:$E$93-BN$58)-63.1579*EXP(-0.19*Fperm_SI_Woolf2021!$E$9:$E$93)+63.1579*EXP(-0.19*BN$58))/(Fperm_SI_Woolf2021!$E$9:$E$93-BN$58))*(BN$58-Fperm_SI_Woolf2021!$E$9:$E$93)/10))),Fperm_SI_Woolf2021!$D$9:$D$93))</f>
        <v>0.23007695388645749</v>
      </c>
      <c r="BO139" s="51" cm="1">
        <f t="array" ref="BO139">MIN(1,SLOPE(Fperm_SI_Woolf2021!$F$9:$F$93*EXP(-Fperm_SI_Woolf2021!$I$9:$I$93*$C139*IF(BO$58=Fperm_SI_Woolf2021!$E$9:$E$93,1,EXP(LN((1.1*(Fperm_SI_Woolf2021!$E$9:$E$93-BO$58)-63.1579*EXP(-0.19*Fperm_SI_Woolf2021!$E$9:$E$93)+63.1579*EXP(-0.19*BO$58))/(Fperm_SI_Woolf2021!$E$9:$E$93-BO$58))*(BO$58-Fperm_SI_Woolf2021!$E$9:$E$93)/10))) + Fperm_SI_Woolf2021!$G$9:$G$93*EXP(-Fperm_SI_Woolf2021!$J$9:$J$93*$C139*IF(BO$58=Fperm_SI_Woolf2021!$E$9:$E$93,1,EXP(LN((1.1*(Fperm_SI_Woolf2021!$E$9:$E$93-BO$58)-63.1579*EXP(-0.19*Fperm_SI_Woolf2021!$E$9:$E$93)+63.1579*EXP(-0.19*BO$58))/(Fperm_SI_Woolf2021!$E$9:$E$93-BO$58))*(BO$58-Fperm_SI_Woolf2021!$E$9:$E$93)/10))) + Fperm_SI_Woolf2021!$H$9:$H$93*EXP(-Fperm_SI_Woolf2021!$K$9:$K$93*$C139*IF(BO$58=Fperm_SI_Woolf2021!$E$9:$E$93,1,EXP(LN((1.1*(Fperm_SI_Woolf2021!$E$9:$E$93-BO$58)-63.1579*EXP(-0.19*Fperm_SI_Woolf2021!$E$9:$E$93)+63.1579*EXP(-0.19*BO$58))/(Fperm_SI_Woolf2021!$E$9:$E$93-BO$58))*(BO$58-Fperm_SI_Woolf2021!$E$9:$E$93)/10))),Fperm_SI_Woolf2021!$D$9:$D$93)*BO$57+INTERCEPT(Fperm_SI_Woolf2021!$F$9:$F$93*EXP(-Fperm_SI_Woolf2021!$I$9:$I$93*$C139*IF(BO$58=Fperm_SI_Woolf2021!$E$9:$E$93,1,EXP(LN((1.1*(Fperm_SI_Woolf2021!$E$9:$E$93-BO$58)-63.1579*EXP(-0.19*Fperm_SI_Woolf2021!$E$9:$E$93)+63.1579*EXP(-0.19*BO$58))/(Fperm_SI_Woolf2021!$E$9:$E$93-BO$58))*(BO$58-Fperm_SI_Woolf2021!$E$9:$E$93)/10))) + Fperm_SI_Woolf2021!$G$9:$G$93*EXP(-Fperm_SI_Woolf2021!$J$9:$J$93*$C139*IF(BO$58=Fperm_SI_Woolf2021!$E$9:$E$93,1,EXP(LN((1.1*(Fperm_SI_Woolf2021!$E$9:$E$93-BO$58)-63.1579*EXP(-0.19*Fperm_SI_Woolf2021!$E$9:$E$93)+63.1579*EXP(-0.19*BO$58))/(Fperm_SI_Woolf2021!$E$9:$E$93-BO$58))*(BO$58-Fperm_SI_Woolf2021!$E$9:$E$93)/10))) + Fperm_SI_Woolf2021!$H$9:$H$93*EXP(-Fperm_SI_Woolf2021!$K$9:$K$93*$C139*IF(BO$58=Fperm_SI_Woolf2021!$E$9:$E$93,1,EXP(LN((1.1*(Fperm_SI_Woolf2021!$E$9:$E$93-BO$58)-63.1579*EXP(-0.19*Fperm_SI_Woolf2021!$E$9:$E$93)+63.1579*EXP(-0.19*BO$58))/(Fperm_SI_Woolf2021!$E$9:$E$93-BO$58))*(BO$58-Fperm_SI_Woolf2021!$E$9:$E$93)/10))),Fperm_SI_Woolf2021!$D$9:$D$93))</f>
        <v>0.21804594149559886</v>
      </c>
      <c r="BP139" s="51" cm="1">
        <f t="array" ref="BP139">MIN(1,SLOPE(Fperm_SI_Woolf2021!$F$9:$F$93*EXP(-Fperm_SI_Woolf2021!$I$9:$I$93*$C139*IF(BP$58=Fperm_SI_Woolf2021!$E$9:$E$93,1,EXP(LN((1.1*(Fperm_SI_Woolf2021!$E$9:$E$93-BP$58)-63.1579*EXP(-0.19*Fperm_SI_Woolf2021!$E$9:$E$93)+63.1579*EXP(-0.19*BP$58))/(Fperm_SI_Woolf2021!$E$9:$E$93-BP$58))*(BP$58-Fperm_SI_Woolf2021!$E$9:$E$93)/10))) + Fperm_SI_Woolf2021!$G$9:$G$93*EXP(-Fperm_SI_Woolf2021!$J$9:$J$93*$C139*IF(BP$58=Fperm_SI_Woolf2021!$E$9:$E$93,1,EXP(LN((1.1*(Fperm_SI_Woolf2021!$E$9:$E$93-BP$58)-63.1579*EXP(-0.19*Fperm_SI_Woolf2021!$E$9:$E$93)+63.1579*EXP(-0.19*BP$58))/(Fperm_SI_Woolf2021!$E$9:$E$93-BP$58))*(BP$58-Fperm_SI_Woolf2021!$E$9:$E$93)/10))) + Fperm_SI_Woolf2021!$H$9:$H$93*EXP(-Fperm_SI_Woolf2021!$K$9:$K$93*$C139*IF(BP$58=Fperm_SI_Woolf2021!$E$9:$E$93,1,EXP(LN((1.1*(Fperm_SI_Woolf2021!$E$9:$E$93-BP$58)-63.1579*EXP(-0.19*Fperm_SI_Woolf2021!$E$9:$E$93)+63.1579*EXP(-0.19*BP$58))/(Fperm_SI_Woolf2021!$E$9:$E$93-BP$58))*(BP$58-Fperm_SI_Woolf2021!$E$9:$E$93)/10))),Fperm_SI_Woolf2021!$D$9:$D$93)*BP$57+INTERCEPT(Fperm_SI_Woolf2021!$F$9:$F$93*EXP(-Fperm_SI_Woolf2021!$I$9:$I$93*$C139*IF(BP$58=Fperm_SI_Woolf2021!$E$9:$E$93,1,EXP(LN((1.1*(Fperm_SI_Woolf2021!$E$9:$E$93-BP$58)-63.1579*EXP(-0.19*Fperm_SI_Woolf2021!$E$9:$E$93)+63.1579*EXP(-0.19*BP$58))/(Fperm_SI_Woolf2021!$E$9:$E$93-BP$58))*(BP$58-Fperm_SI_Woolf2021!$E$9:$E$93)/10))) + Fperm_SI_Woolf2021!$G$9:$G$93*EXP(-Fperm_SI_Woolf2021!$J$9:$J$93*$C139*IF(BP$58=Fperm_SI_Woolf2021!$E$9:$E$93,1,EXP(LN((1.1*(Fperm_SI_Woolf2021!$E$9:$E$93-BP$58)-63.1579*EXP(-0.19*Fperm_SI_Woolf2021!$E$9:$E$93)+63.1579*EXP(-0.19*BP$58))/(Fperm_SI_Woolf2021!$E$9:$E$93-BP$58))*(BP$58-Fperm_SI_Woolf2021!$E$9:$E$93)/10))) + Fperm_SI_Woolf2021!$H$9:$H$93*EXP(-Fperm_SI_Woolf2021!$K$9:$K$93*$C139*IF(BP$58=Fperm_SI_Woolf2021!$E$9:$E$93,1,EXP(LN((1.1*(Fperm_SI_Woolf2021!$E$9:$E$93-BP$58)-63.1579*EXP(-0.19*Fperm_SI_Woolf2021!$E$9:$E$93)+63.1579*EXP(-0.19*BP$58))/(Fperm_SI_Woolf2021!$E$9:$E$93-BP$58))*(BP$58-Fperm_SI_Woolf2021!$E$9:$E$93)/10))),Fperm_SI_Woolf2021!$D$9:$D$93))</f>
        <v>0.20601492910474023</v>
      </c>
      <c r="BQ139" s="51" cm="1">
        <f t="array" ref="BQ139">MIN(1,SLOPE(Fperm_SI_Woolf2021!$F$9:$F$93*EXP(-Fperm_SI_Woolf2021!$I$9:$I$93*$C139*IF(BQ$58=Fperm_SI_Woolf2021!$E$9:$E$93,1,EXP(LN((1.1*(Fperm_SI_Woolf2021!$E$9:$E$93-BQ$58)-63.1579*EXP(-0.19*Fperm_SI_Woolf2021!$E$9:$E$93)+63.1579*EXP(-0.19*BQ$58))/(Fperm_SI_Woolf2021!$E$9:$E$93-BQ$58))*(BQ$58-Fperm_SI_Woolf2021!$E$9:$E$93)/10))) + Fperm_SI_Woolf2021!$G$9:$G$93*EXP(-Fperm_SI_Woolf2021!$J$9:$J$93*$C139*IF(BQ$58=Fperm_SI_Woolf2021!$E$9:$E$93,1,EXP(LN((1.1*(Fperm_SI_Woolf2021!$E$9:$E$93-BQ$58)-63.1579*EXP(-0.19*Fperm_SI_Woolf2021!$E$9:$E$93)+63.1579*EXP(-0.19*BQ$58))/(Fperm_SI_Woolf2021!$E$9:$E$93-BQ$58))*(BQ$58-Fperm_SI_Woolf2021!$E$9:$E$93)/10))) + Fperm_SI_Woolf2021!$H$9:$H$93*EXP(-Fperm_SI_Woolf2021!$K$9:$K$93*$C139*IF(BQ$58=Fperm_SI_Woolf2021!$E$9:$E$93,1,EXP(LN((1.1*(Fperm_SI_Woolf2021!$E$9:$E$93-BQ$58)-63.1579*EXP(-0.19*Fperm_SI_Woolf2021!$E$9:$E$93)+63.1579*EXP(-0.19*BQ$58))/(Fperm_SI_Woolf2021!$E$9:$E$93-BQ$58))*(BQ$58-Fperm_SI_Woolf2021!$E$9:$E$93)/10))),Fperm_SI_Woolf2021!$D$9:$D$93)*BQ$57+INTERCEPT(Fperm_SI_Woolf2021!$F$9:$F$93*EXP(-Fperm_SI_Woolf2021!$I$9:$I$93*$C139*IF(BQ$58=Fperm_SI_Woolf2021!$E$9:$E$93,1,EXP(LN((1.1*(Fperm_SI_Woolf2021!$E$9:$E$93-BQ$58)-63.1579*EXP(-0.19*Fperm_SI_Woolf2021!$E$9:$E$93)+63.1579*EXP(-0.19*BQ$58))/(Fperm_SI_Woolf2021!$E$9:$E$93-BQ$58))*(BQ$58-Fperm_SI_Woolf2021!$E$9:$E$93)/10))) + Fperm_SI_Woolf2021!$G$9:$G$93*EXP(-Fperm_SI_Woolf2021!$J$9:$J$93*$C139*IF(BQ$58=Fperm_SI_Woolf2021!$E$9:$E$93,1,EXP(LN((1.1*(Fperm_SI_Woolf2021!$E$9:$E$93-BQ$58)-63.1579*EXP(-0.19*Fperm_SI_Woolf2021!$E$9:$E$93)+63.1579*EXP(-0.19*BQ$58))/(Fperm_SI_Woolf2021!$E$9:$E$93-BQ$58))*(BQ$58-Fperm_SI_Woolf2021!$E$9:$E$93)/10))) + Fperm_SI_Woolf2021!$H$9:$H$93*EXP(-Fperm_SI_Woolf2021!$K$9:$K$93*$C139*IF(BQ$58=Fperm_SI_Woolf2021!$E$9:$E$93,1,EXP(LN((1.1*(Fperm_SI_Woolf2021!$E$9:$E$93-BQ$58)-63.1579*EXP(-0.19*Fperm_SI_Woolf2021!$E$9:$E$93)+63.1579*EXP(-0.19*BQ$58))/(Fperm_SI_Woolf2021!$E$9:$E$93-BQ$58))*(BQ$58-Fperm_SI_Woolf2021!$E$9:$E$93)/10))),Fperm_SI_Woolf2021!$D$9:$D$93))</f>
        <v>0.1939839167138816</v>
      </c>
      <c r="BR139" s="51" cm="1">
        <f t="array" ref="BR139">MIN(1,SLOPE(Fperm_SI_Woolf2021!$F$9:$F$93*EXP(-Fperm_SI_Woolf2021!$I$9:$I$93*$C139*IF(BR$58=Fperm_SI_Woolf2021!$E$9:$E$93,1,EXP(LN((1.1*(Fperm_SI_Woolf2021!$E$9:$E$93-BR$58)-63.1579*EXP(-0.19*Fperm_SI_Woolf2021!$E$9:$E$93)+63.1579*EXP(-0.19*BR$58))/(Fperm_SI_Woolf2021!$E$9:$E$93-BR$58))*(BR$58-Fperm_SI_Woolf2021!$E$9:$E$93)/10))) + Fperm_SI_Woolf2021!$G$9:$G$93*EXP(-Fperm_SI_Woolf2021!$J$9:$J$93*$C139*IF(BR$58=Fperm_SI_Woolf2021!$E$9:$E$93,1,EXP(LN((1.1*(Fperm_SI_Woolf2021!$E$9:$E$93-BR$58)-63.1579*EXP(-0.19*Fperm_SI_Woolf2021!$E$9:$E$93)+63.1579*EXP(-0.19*BR$58))/(Fperm_SI_Woolf2021!$E$9:$E$93-BR$58))*(BR$58-Fperm_SI_Woolf2021!$E$9:$E$93)/10))) + Fperm_SI_Woolf2021!$H$9:$H$93*EXP(-Fperm_SI_Woolf2021!$K$9:$K$93*$C139*IF(BR$58=Fperm_SI_Woolf2021!$E$9:$E$93,1,EXP(LN((1.1*(Fperm_SI_Woolf2021!$E$9:$E$93-BR$58)-63.1579*EXP(-0.19*Fperm_SI_Woolf2021!$E$9:$E$93)+63.1579*EXP(-0.19*BR$58))/(Fperm_SI_Woolf2021!$E$9:$E$93-BR$58))*(BR$58-Fperm_SI_Woolf2021!$E$9:$E$93)/10))),Fperm_SI_Woolf2021!$D$9:$D$93)*BR$57+INTERCEPT(Fperm_SI_Woolf2021!$F$9:$F$93*EXP(-Fperm_SI_Woolf2021!$I$9:$I$93*$C139*IF(BR$58=Fperm_SI_Woolf2021!$E$9:$E$93,1,EXP(LN((1.1*(Fperm_SI_Woolf2021!$E$9:$E$93-BR$58)-63.1579*EXP(-0.19*Fperm_SI_Woolf2021!$E$9:$E$93)+63.1579*EXP(-0.19*BR$58))/(Fperm_SI_Woolf2021!$E$9:$E$93-BR$58))*(BR$58-Fperm_SI_Woolf2021!$E$9:$E$93)/10))) + Fperm_SI_Woolf2021!$G$9:$G$93*EXP(-Fperm_SI_Woolf2021!$J$9:$J$93*$C139*IF(BR$58=Fperm_SI_Woolf2021!$E$9:$E$93,1,EXP(LN((1.1*(Fperm_SI_Woolf2021!$E$9:$E$93-BR$58)-63.1579*EXP(-0.19*Fperm_SI_Woolf2021!$E$9:$E$93)+63.1579*EXP(-0.19*BR$58))/(Fperm_SI_Woolf2021!$E$9:$E$93-BR$58))*(BR$58-Fperm_SI_Woolf2021!$E$9:$E$93)/10))) + Fperm_SI_Woolf2021!$H$9:$H$93*EXP(-Fperm_SI_Woolf2021!$K$9:$K$93*$C139*IF(BR$58=Fperm_SI_Woolf2021!$E$9:$E$93,1,EXP(LN((1.1*(Fperm_SI_Woolf2021!$E$9:$E$93-BR$58)-63.1579*EXP(-0.19*Fperm_SI_Woolf2021!$E$9:$E$93)+63.1579*EXP(-0.19*BR$58))/(Fperm_SI_Woolf2021!$E$9:$E$93-BR$58))*(BR$58-Fperm_SI_Woolf2021!$E$9:$E$93)/10))),Fperm_SI_Woolf2021!$D$9:$D$93))</f>
        <v>0.18195290432302297</v>
      </c>
      <c r="BS139" s="51" cm="1">
        <f t="array" ref="BS139">MIN(1,SLOPE(Fperm_SI_Woolf2021!$F$9:$F$93*EXP(-Fperm_SI_Woolf2021!$I$9:$I$93*$C139*IF(BS$58=Fperm_SI_Woolf2021!$E$9:$E$93,1,EXP(LN((1.1*(Fperm_SI_Woolf2021!$E$9:$E$93-BS$58)-63.1579*EXP(-0.19*Fperm_SI_Woolf2021!$E$9:$E$93)+63.1579*EXP(-0.19*BS$58))/(Fperm_SI_Woolf2021!$E$9:$E$93-BS$58))*(BS$58-Fperm_SI_Woolf2021!$E$9:$E$93)/10))) + Fperm_SI_Woolf2021!$G$9:$G$93*EXP(-Fperm_SI_Woolf2021!$J$9:$J$93*$C139*IF(BS$58=Fperm_SI_Woolf2021!$E$9:$E$93,1,EXP(LN((1.1*(Fperm_SI_Woolf2021!$E$9:$E$93-BS$58)-63.1579*EXP(-0.19*Fperm_SI_Woolf2021!$E$9:$E$93)+63.1579*EXP(-0.19*BS$58))/(Fperm_SI_Woolf2021!$E$9:$E$93-BS$58))*(BS$58-Fperm_SI_Woolf2021!$E$9:$E$93)/10))) + Fperm_SI_Woolf2021!$H$9:$H$93*EXP(-Fperm_SI_Woolf2021!$K$9:$K$93*$C139*IF(BS$58=Fperm_SI_Woolf2021!$E$9:$E$93,1,EXP(LN((1.1*(Fperm_SI_Woolf2021!$E$9:$E$93-BS$58)-63.1579*EXP(-0.19*Fperm_SI_Woolf2021!$E$9:$E$93)+63.1579*EXP(-0.19*BS$58))/(Fperm_SI_Woolf2021!$E$9:$E$93-BS$58))*(BS$58-Fperm_SI_Woolf2021!$E$9:$E$93)/10))),Fperm_SI_Woolf2021!$D$9:$D$93)*BS$57+INTERCEPT(Fperm_SI_Woolf2021!$F$9:$F$93*EXP(-Fperm_SI_Woolf2021!$I$9:$I$93*$C139*IF(BS$58=Fperm_SI_Woolf2021!$E$9:$E$93,1,EXP(LN((1.1*(Fperm_SI_Woolf2021!$E$9:$E$93-BS$58)-63.1579*EXP(-0.19*Fperm_SI_Woolf2021!$E$9:$E$93)+63.1579*EXP(-0.19*BS$58))/(Fperm_SI_Woolf2021!$E$9:$E$93-BS$58))*(BS$58-Fperm_SI_Woolf2021!$E$9:$E$93)/10))) + Fperm_SI_Woolf2021!$G$9:$G$93*EXP(-Fperm_SI_Woolf2021!$J$9:$J$93*$C139*IF(BS$58=Fperm_SI_Woolf2021!$E$9:$E$93,1,EXP(LN((1.1*(Fperm_SI_Woolf2021!$E$9:$E$93-BS$58)-63.1579*EXP(-0.19*Fperm_SI_Woolf2021!$E$9:$E$93)+63.1579*EXP(-0.19*BS$58))/(Fperm_SI_Woolf2021!$E$9:$E$93-BS$58))*(BS$58-Fperm_SI_Woolf2021!$E$9:$E$93)/10))) + Fperm_SI_Woolf2021!$H$9:$H$93*EXP(-Fperm_SI_Woolf2021!$K$9:$K$93*$C139*IF(BS$58=Fperm_SI_Woolf2021!$E$9:$E$93,1,EXP(LN((1.1*(Fperm_SI_Woolf2021!$E$9:$E$93-BS$58)-63.1579*EXP(-0.19*Fperm_SI_Woolf2021!$E$9:$E$93)+63.1579*EXP(-0.19*BS$58))/(Fperm_SI_Woolf2021!$E$9:$E$93-BS$58))*(BS$58-Fperm_SI_Woolf2021!$E$9:$E$93)/10))),Fperm_SI_Woolf2021!$D$9:$D$93))</f>
        <v>0.16992189193216434</v>
      </c>
      <c r="BT139" s="51" cm="1">
        <f t="array" ref="BT139">MIN(1,SLOPE(Fperm_SI_Woolf2021!$F$9:$F$93*EXP(-Fperm_SI_Woolf2021!$I$9:$I$93*$C139*IF(BT$58=Fperm_SI_Woolf2021!$E$9:$E$93,1,EXP(LN((1.1*(Fperm_SI_Woolf2021!$E$9:$E$93-BT$58)-63.1579*EXP(-0.19*Fperm_SI_Woolf2021!$E$9:$E$93)+63.1579*EXP(-0.19*BT$58))/(Fperm_SI_Woolf2021!$E$9:$E$93-BT$58))*(BT$58-Fperm_SI_Woolf2021!$E$9:$E$93)/10))) + Fperm_SI_Woolf2021!$G$9:$G$93*EXP(-Fperm_SI_Woolf2021!$J$9:$J$93*$C139*IF(BT$58=Fperm_SI_Woolf2021!$E$9:$E$93,1,EXP(LN((1.1*(Fperm_SI_Woolf2021!$E$9:$E$93-BT$58)-63.1579*EXP(-0.19*Fperm_SI_Woolf2021!$E$9:$E$93)+63.1579*EXP(-0.19*BT$58))/(Fperm_SI_Woolf2021!$E$9:$E$93-BT$58))*(BT$58-Fperm_SI_Woolf2021!$E$9:$E$93)/10))) + Fperm_SI_Woolf2021!$H$9:$H$93*EXP(-Fperm_SI_Woolf2021!$K$9:$K$93*$C139*IF(BT$58=Fperm_SI_Woolf2021!$E$9:$E$93,1,EXP(LN((1.1*(Fperm_SI_Woolf2021!$E$9:$E$93-BT$58)-63.1579*EXP(-0.19*Fperm_SI_Woolf2021!$E$9:$E$93)+63.1579*EXP(-0.19*BT$58))/(Fperm_SI_Woolf2021!$E$9:$E$93-BT$58))*(BT$58-Fperm_SI_Woolf2021!$E$9:$E$93)/10))),Fperm_SI_Woolf2021!$D$9:$D$93)*BT$57+INTERCEPT(Fperm_SI_Woolf2021!$F$9:$F$93*EXP(-Fperm_SI_Woolf2021!$I$9:$I$93*$C139*IF(BT$58=Fperm_SI_Woolf2021!$E$9:$E$93,1,EXP(LN((1.1*(Fperm_SI_Woolf2021!$E$9:$E$93-BT$58)-63.1579*EXP(-0.19*Fperm_SI_Woolf2021!$E$9:$E$93)+63.1579*EXP(-0.19*BT$58))/(Fperm_SI_Woolf2021!$E$9:$E$93-BT$58))*(BT$58-Fperm_SI_Woolf2021!$E$9:$E$93)/10))) + Fperm_SI_Woolf2021!$G$9:$G$93*EXP(-Fperm_SI_Woolf2021!$J$9:$J$93*$C139*IF(BT$58=Fperm_SI_Woolf2021!$E$9:$E$93,1,EXP(LN((1.1*(Fperm_SI_Woolf2021!$E$9:$E$93-BT$58)-63.1579*EXP(-0.19*Fperm_SI_Woolf2021!$E$9:$E$93)+63.1579*EXP(-0.19*BT$58))/(Fperm_SI_Woolf2021!$E$9:$E$93-BT$58))*(BT$58-Fperm_SI_Woolf2021!$E$9:$E$93)/10))) + Fperm_SI_Woolf2021!$H$9:$H$93*EXP(-Fperm_SI_Woolf2021!$K$9:$K$93*$C139*IF(BT$58=Fperm_SI_Woolf2021!$E$9:$E$93,1,EXP(LN((1.1*(Fperm_SI_Woolf2021!$E$9:$E$93-BT$58)-63.1579*EXP(-0.19*Fperm_SI_Woolf2021!$E$9:$E$93)+63.1579*EXP(-0.19*BT$58))/(Fperm_SI_Woolf2021!$E$9:$E$93-BT$58))*(BT$58-Fperm_SI_Woolf2021!$E$9:$E$93)/10))),Fperm_SI_Woolf2021!$D$9:$D$93))</f>
        <v>0.15789087954130573</v>
      </c>
      <c r="BU139" s="51" cm="1">
        <f t="array" ref="BU139">MIN(1,SLOPE(Fperm_SI_Woolf2021!$F$9:$F$93*EXP(-Fperm_SI_Woolf2021!$I$9:$I$93*$C139*IF(BU$58=Fperm_SI_Woolf2021!$E$9:$E$93,1,EXP(LN((1.1*(Fperm_SI_Woolf2021!$E$9:$E$93-BU$58)-63.1579*EXP(-0.19*Fperm_SI_Woolf2021!$E$9:$E$93)+63.1579*EXP(-0.19*BU$58))/(Fperm_SI_Woolf2021!$E$9:$E$93-BU$58))*(BU$58-Fperm_SI_Woolf2021!$E$9:$E$93)/10))) + Fperm_SI_Woolf2021!$G$9:$G$93*EXP(-Fperm_SI_Woolf2021!$J$9:$J$93*$C139*IF(BU$58=Fperm_SI_Woolf2021!$E$9:$E$93,1,EXP(LN((1.1*(Fperm_SI_Woolf2021!$E$9:$E$93-BU$58)-63.1579*EXP(-0.19*Fperm_SI_Woolf2021!$E$9:$E$93)+63.1579*EXP(-0.19*BU$58))/(Fperm_SI_Woolf2021!$E$9:$E$93-BU$58))*(BU$58-Fperm_SI_Woolf2021!$E$9:$E$93)/10))) + Fperm_SI_Woolf2021!$H$9:$H$93*EXP(-Fperm_SI_Woolf2021!$K$9:$K$93*$C139*IF(BU$58=Fperm_SI_Woolf2021!$E$9:$E$93,1,EXP(LN((1.1*(Fperm_SI_Woolf2021!$E$9:$E$93-BU$58)-63.1579*EXP(-0.19*Fperm_SI_Woolf2021!$E$9:$E$93)+63.1579*EXP(-0.19*BU$58))/(Fperm_SI_Woolf2021!$E$9:$E$93-BU$58))*(BU$58-Fperm_SI_Woolf2021!$E$9:$E$93)/10))),Fperm_SI_Woolf2021!$D$9:$D$93)*BU$57+INTERCEPT(Fperm_SI_Woolf2021!$F$9:$F$93*EXP(-Fperm_SI_Woolf2021!$I$9:$I$93*$C139*IF(BU$58=Fperm_SI_Woolf2021!$E$9:$E$93,1,EXP(LN((1.1*(Fperm_SI_Woolf2021!$E$9:$E$93-BU$58)-63.1579*EXP(-0.19*Fperm_SI_Woolf2021!$E$9:$E$93)+63.1579*EXP(-0.19*BU$58))/(Fperm_SI_Woolf2021!$E$9:$E$93-BU$58))*(BU$58-Fperm_SI_Woolf2021!$E$9:$E$93)/10))) + Fperm_SI_Woolf2021!$G$9:$G$93*EXP(-Fperm_SI_Woolf2021!$J$9:$J$93*$C139*IF(BU$58=Fperm_SI_Woolf2021!$E$9:$E$93,1,EXP(LN((1.1*(Fperm_SI_Woolf2021!$E$9:$E$93-BU$58)-63.1579*EXP(-0.19*Fperm_SI_Woolf2021!$E$9:$E$93)+63.1579*EXP(-0.19*BU$58))/(Fperm_SI_Woolf2021!$E$9:$E$93-BU$58))*(BU$58-Fperm_SI_Woolf2021!$E$9:$E$93)/10))) + Fperm_SI_Woolf2021!$H$9:$H$93*EXP(-Fperm_SI_Woolf2021!$K$9:$K$93*$C139*IF(BU$58=Fperm_SI_Woolf2021!$E$9:$E$93,1,EXP(LN((1.1*(Fperm_SI_Woolf2021!$E$9:$E$93-BU$58)-63.1579*EXP(-0.19*Fperm_SI_Woolf2021!$E$9:$E$93)+63.1579*EXP(-0.19*BU$58))/(Fperm_SI_Woolf2021!$E$9:$E$93-BU$58))*(BU$58-Fperm_SI_Woolf2021!$E$9:$E$93)/10))),Fperm_SI_Woolf2021!$D$9:$D$93))</f>
        <v>0.1458598671504471</v>
      </c>
      <c r="BV139" s="51" cm="1">
        <f t="array" ref="BV139">MIN(1,SLOPE(Fperm_SI_Woolf2021!$F$9:$F$93*EXP(-Fperm_SI_Woolf2021!$I$9:$I$93*$C139*IF(BV$58=Fperm_SI_Woolf2021!$E$9:$E$93,1,EXP(LN((1.1*(Fperm_SI_Woolf2021!$E$9:$E$93-BV$58)-63.1579*EXP(-0.19*Fperm_SI_Woolf2021!$E$9:$E$93)+63.1579*EXP(-0.19*BV$58))/(Fperm_SI_Woolf2021!$E$9:$E$93-BV$58))*(BV$58-Fperm_SI_Woolf2021!$E$9:$E$93)/10))) + Fperm_SI_Woolf2021!$G$9:$G$93*EXP(-Fperm_SI_Woolf2021!$J$9:$J$93*$C139*IF(BV$58=Fperm_SI_Woolf2021!$E$9:$E$93,1,EXP(LN((1.1*(Fperm_SI_Woolf2021!$E$9:$E$93-BV$58)-63.1579*EXP(-0.19*Fperm_SI_Woolf2021!$E$9:$E$93)+63.1579*EXP(-0.19*BV$58))/(Fperm_SI_Woolf2021!$E$9:$E$93-BV$58))*(BV$58-Fperm_SI_Woolf2021!$E$9:$E$93)/10))) + Fperm_SI_Woolf2021!$H$9:$H$93*EXP(-Fperm_SI_Woolf2021!$K$9:$K$93*$C139*IF(BV$58=Fperm_SI_Woolf2021!$E$9:$E$93,1,EXP(LN((1.1*(Fperm_SI_Woolf2021!$E$9:$E$93-BV$58)-63.1579*EXP(-0.19*Fperm_SI_Woolf2021!$E$9:$E$93)+63.1579*EXP(-0.19*BV$58))/(Fperm_SI_Woolf2021!$E$9:$E$93-BV$58))*(BV$58-Fperm_SI_Woolf2021!$E$9:$E$93)/10))),Fperm_SI_Woolf2021!$D$9:$D$93)*BV$57+INTERCEPT(Fperm_SI_Woolf2021!$F$9:$F$93*EXP(-Fperm_SI_Woolf2021!$I$9:$I$93*$C139*IF(BV$58=Fperm_SI_Woolf2021!$E$9:$E$93,1,EXP(LN((1.1*(Fperm_SI_Woolf2021!$E$9:$E$93-BV$58)-63.1579*EXP(-0.19*Fperm_SI_Woolf2021!$E$9:$E$93)+63.1579*EXP(-0.19*BV$58))/(Fperm_SI_Woolf2021!$E$9:$E$93-BV$58))*(BV$58-Fperm_SI_Woolf2021!$E$9:$E$93)/10))) + Fperm_SI_Woolf2021!$G$9:$G$93*EXP(-Fperm_SI_Woolf2021!$J$9:$J$93*$C139*IF(BV$58=Fperm_SI_Woolf2021!$E$9:$E$93,1,EXP(LN((1.1*(Fperm_SI_Woolf2021!$E$9:$E$93-BV$58)-63.1579*EXP(-0.19*Fperm_SI_Woolf2021!$E$9:$E$93)+63.1579*EXP(-0.19*BV$58))/(Fperm_SI_Woolf2021!$E$9:$E$93-BV$58))*(BV$58-Fperm_SI_Woolf2021!$E$9:$E$93)/10))) + Fperm_SI_Woolf2021!$H$9:$H$93*EXP(-Fperm_SI_Woolf2021!$K$9:$K$93*$C139*IF(BV$58=Fperm_SI_Woolf2021!$E$9:$E$93,1,EXP(LN((1.1*(Fperm_SI_Woolf2021!$E$9:$E$93-BV$58)-63.1579*EXP(-0.19*Fperm_SI_Woolf2021!$E$9:$E$93)+63.1579*EXP(-0.19*BV$58))/(Fperm_SI_Woolf2021!$E$9:$E$93-BV$58))*(BV$58-Fperm_SI_Woolf2021!$E$9:$E$93)/10))),Fperm_SI_Woolf2021!$D$9:$D$93))</f>
        <v>0.13382885475958847</v>
      </c>
      <c r="BW139" s="51" cm="1">
        <f t="array" ref="BW139">MIN(1,SLOPE(Fperm_SI_Woolf2021!$F$9:$F$93*EXP(-Fperm_SI_Woolf2021!$I$9:$I$93*$C139*IF(BW$58=Fperm_SI_Woolf2021!$E$9:$E$93,1,EXP(LN((1.1*(Fperm_SI_Woolf2021!$E$9:$E$93-BW$58)-63.1579*EXP(-0.19*Fperm_SI_Woolf2021!$E$9:$E$93)+63.1579*EXP(-0.19*BW$58))/(Fperm_SI_Woolf2021!$E$9:$E$93-BW$58))*(BW$58-Fperm_SI_Woolf2021!$E$9:$E$93)/10))) + Fperm_SI_Woolf2021!$G$9:$G$93*EXP(-Fperm_SI_Woolf2021!$J$9:$J$93*$C139*IF(BW$58=Fperm_SI_Woolf2021!$E$9:$E$93,1,EXP(LN((1.1*(Fperm_SI_Woolf2021!$E$9:$E$93-BW$58)-63.1579*EXP(-0.19*Fperm_SI_Woolf2021!$E$9:$E$93)+63.1579*EXP(-0.19*BW$58))/(Fperm_SI_Woolf2021!$E$9:$E$93-BW$58))*(BW$58-Fperm_SI_Woolf2021!$E$9:$E$93)/10))) + Fperm_SI_Woolf2021!$H$9:$H$93*EXP(-Fperm_SI_Woolf2021!$K$9:$K$93*$C139*IF(BW$58=Fperm_SI_Woolf2021!$E$9:$E$93,1,EXP(LN((1.1*(Fperm_SI_Woolf2021!$E$9:$E$93-BW$58)-63.1579*EXP(-0.19*Fperm_SI_Woolf2021!$E$9:$E$93)+63.1579*EXP(-0.19*BW$58))/(Fperm_SI_Woolf2021!$E$9:$E$93-BW$58))*(BW$58-Fperm_SI_Woolf2021!$E$9:$E$93)/10))),Fperm_SI_Woolf2021!$D$9:$D$93)*BW$57+INTERCEPT(Fperm_SI_Woolf2021!$F$9:$F$93*EXP(-Fperm_SI_Woolf2021!$I$9:$I$93*$C139*IF(BW$58=Fperm_SI_Woolf2021!$E$9:$E$93,1,EXP(LN((1.1*(Fperm_SI_Woolf2021!$E$9:$E$93-BW$58)-63.1579*EXP(-0.19*Fperm_SI_Woolf2021!$E$9:$E$93)+63.1579*EXP(-0.19*BW$58))/(Fperm_SI_Woolf2021!$E$9:$E$93-BW$58))*(BW$58-Fperm_SI_Woolf2021!$E$9:$E$93)/10))) + Fperm_SI_Woolf2021!$G$9:$G$93*EXP(-Fperm_SI_Woolf2021!$J$9:$J$93*$C139*IF(BW$58=Fperm_SI_Woolf2021!$E$9:$E$93,1,EXP(LN((1.1*(Fperm_SI_Woolf2021!$E$9:$E$93-BW$58)-63.1579*EXP(-0.19*Fperm_SI_Woolf2021!$E$9:$E$93)+63.1579*EXP(-0.19*BW$58))/(Fperm_SI_Woolf2021!$E$9:$E$93-BW$58))*(BW$58-Fperm_SI_Woolf2021!$E$9:$E$93)/10))) + Fperm_SI_Woolf2021!$H$9:$H$93*EXP(-Fperm_SI_Woolf2021!$K$9:$K$93*$C139*IF(BW$58=Fperm_SI_Woolf2021!$E$9:$E$93,1,EXP(LN((1.1*(Fperm_SI_Woolf2021!$E$9:$E$93-BW$58)-63.1579*EXP(-0.19*Fperm_SI_Woolf2021!$E$9:$E$93)+63.1579*EXP(-0.19*BW$58))/(Fperm_SI_Woolf2021!$E$9:$E$93-BW$58))*(BW$58-Fperm_SI_Woolf2021!$E$9:$E$93)/10))),Fperm_SI_Woolf2021!$D$9:$D$93))</f>
        <v>0.12179784236872984</v>
      </c>
      <c r="BX139" s="51" cm="1">
        <f t="array" ref="BX139">MIN(1,SLOPE(Fperm_SI_Woolf2021!$F$9:$F$93*EXP(-Fperm_SI_Woolf2021!$I$9:$I$93*$C139*IF(BX$58=Fperm_SI_Woolf2021!$E$9:$E$93,1,EXP(LN((1.1*(Fperm_SI_Woolf2021!$E$9:$E$93-BX$58)-63.1579*EXP(-0.19*Fperm_SI_Woolf2021!$E$9:$E$93)+63.1579*EXP(-0.19*BX$58))/(Fperm_SI_Woolf2021!$E$9:$E$93-BX$58))*(BX$58-Fperm_SI_Woolf2021!$E$9:$E$93)/10))) + Fperm_SI_Woolf2021!$G$9:$G$93*EXP(-Fperm_SI_Woolf2021!$J$9:$J$93*$C139*IF(BX$58=Fperm_SI_Woolf2021!$E$9:$E$93,1,EXP(LN((1.1*(Fperm_SI_Woolf2021!$E$9:$E$93-BX$58)-63.1579*EXP(-0.19*Fperm_SI_Woolf2021!$E$9:$E$93)+63.1579*EXP(-0.19*BX$58))/(Fperm_SI_Woolf2021!$E$9:$E$93-BX$58))*(BX$58-Fperm_SI_Woolf2021!$E$9:$E$93)/10))) + Fperm_SI_Woolf2021!$H$9:$H$93*EXP(-Fperm_SI_Woolf2021!$K$9:$K$93*$C139*IF(BX$58=Fperm_SI_Woolf2021!$E$9:$E$93,1,EXP(LN((1.1*(Fperm_SI_Woolf2021!$E$9:$E$93-BX$58)-63.1579*EXP(-0.19*Fperm_SI_Woolf2021!$E$9:$E$93)+63.1579*EXP(-0.19*BX$58))/(Fperm_SI_Woolf2021!$E$9:$E$93-BX$58))*(BX$58-Fperm_SI_Woolf2021!$E$9:$E$93)/10))),Fperm_SI_Woolf2021!$D$9:$D$93)*BX$57+INTERCEPT(Fperm_SI_Woolf2021!$F$9:$F$93*EXP(-Fperm_SI_Woolf2021!$I$9:$I$93*$C139*IF(BX$58=Fperm_SI_Woolf2021!$E$9:$E$93,1,EXP(LN((1.1*(Fperm_SI_Woolf2021!$E$9:$E$93-BX$58)-63.1579*EXP(-0.19*Fperm_SI_Woolf2021!$E$9:$E$93)+63.1579*EXP(-0.19*BX$58))/(Fperm_SI_Woolf2021!$E$9:$E$93-BX$58))*(BX$58-Fperm_SI_Woolf2021!$E$9:$E$93)/10))) + Fperm_SI_Woolf2021!$G$9:$G$93*EXP(-Fperm_SI_Woolf2021!$J$9:$J$93*$C139*IF(BX$58=Fperm_SI_Woolf2021!$E$9:$E$93,1,EXP(LN((1.1*(Fperm_SI_Woolf2021!$E$9:$E$93-BX$58)-63.1579*EXP(-0.19*Fperm_SI_Woolf2021!$E$9:$E$93)+63.1579*EXP(-0.19*BX$58))/(Fperm_SI_Woolf2021!$E$9:$E$93-BX$58))*(BX$58-Fperm_SI_Woolf2021!$E$9:$E$93)/10))) + Fperm_SI_Woolf2021!$H$9:$H$93*EXP(-Fperm_SI_Woolf2021!$K$9:$K$93*$C139*IF(BX$58=Fperm_SI_Woolf2021!$E$9:$E$93,1,EXP(LN((1.1*(Fperm_SI_Woolf2021!$E$9:$E$93-BX$58)-63.1579*EXP(-0.19*Fperm_SI_Woolf2021!$E$9:$E$93)+63.1579*EXP(-0.19*BX$58))/(Fperm_SI_Woolf2021!$E$9:$E$93-BX$58))*(BX$58-Fperm_SI_Woolf2021!$E$9:$E$93)/10))),Fperm_SI_Woolf2021!$D$9:$D$93))</f>
        <v>0.10976682997787118</v>
      </c>
      <c r="BY139" s="51" cm="1">
        <f t="array" ref="BY139">MIN(1,SLOPE(Fperm_SI_Woolf2021!$F$9:$F$93*EXP(-Fperm_SI_Woolf2021!$I$9:$I$93*$C139*IF(BY$58=Fperm_SI_Woolf2021!$E$9:$E$93,1,EXP(LN((1.1*(Fperm_SI_Woolf2021!$E$9:$E$93-BY$58)-63.1579*EXP(-0.19*Fperm_SI_Woolf2021!$E$9:$E$93)+63.1579*EXP(-0.19*BY$58))/(Fperm_SI_Woolf2021!$E$9:$E$93-BY$58))*(BY$58-Fperm_SI_Woolf2021!$E$9:$E$93)/10))) + Fperm_SI_Woolf2021!$G$9:$G$93*EXP(-Fperm_SI_Woolf2021!$J$9:$J$93*$C139*IF(BY$58=Fperm_SI_Woolf2021!$E$9:$E$93,1,EXP(LN((1.1*(Fperm_SI_Woolf2021!$E$9:$E$93-BY$58)-63.1579*EXP(-0.19*Fperm_SI_Woolf2021!$E$9:$E$93)+63.1579*EXP(-0.19*BY$58))/(Fperm_SI_Woolf2021!$E$9:$E$93-BY$58))*(BY$58-Fperm_SI_Woolf2021!$E$9:$E$93)/10))) + Fperm_SI_Woolf2021!$H$9:$H$93*EXP(-Fperm_SI_Woolf2021!$K$9:$K$93*$C139*IF(BY$58=Fperm_SI_Woolf2021!$E$9:$E$93,1,EXP(LN((1.1*(Fperm_SI_Woolf2021!$E$9:$E$93-BY$58)-63.1579*EXP(-0.19*Fperm_SI_Woolf2021!$E$9:$E$93)+63.1579*EXP(-0.19*BY$58))/(Fperm_SI_Woolf2021!$E$9:$E$93-BY$58))*(BY$58-Fperm_SI_Woolf2021!$E$9:$E$93)/10))),Fperm_SI_Woolf2021!$D$9:$D$93)*BY$57+INTERCEPT(Fperm_SI_Woolf2021!$F$9:$F$93*EXP(-Fperm_SI_Woolf2021!$I$9:$I$93*$C139*IF(BY$58=Fperm_SI_Woolf2021!$E$9:$E$93,1,EXP(LN((1.1*(Fperm_SI_Woolf2021!$E$9:$E$93-BY$58)-63.1579*EXP(-0.19*Fperm_SI_Woolf2021!$E$9:$E$93)+63.1579*EXP(-0.19*BY$58))/(Fperm_SI_Woolf2021!$E$9:$E$93-BY$58))*(BY$58-Fperm_SI_Woolf2021!$E$9:$E$93)/10))) + Fperm_SI_Woolf2021!$G$9:$G$93*EXP(-Fperm_SI_Woolf2021!$J$9:$J$93*$C139*IF(BY$58=Fperm_SI_Woolf2021!$E$9:$E$93,1,EXP(LN((1.1*(Fperm_SI_Woolf2021!$E$9:$E$93-BY$58)-63.1579*EXP(-0.19*Fperm_SI_Woolf2021!$E$9:$E$93)+63.1579*EXP(-0.19*BY$58))/(Fperm_SI_Woolf2021!$E$9:$E$93-BY$58))*(BY$58-Fperm_SI_Woolf2021!$E$9:$E$93)/10))) + Fperm_SI_Woolf2021!$H$9:$H$93*EXP(-Fperm_SI_Woolf2021!$K$9:$K$93*$C139*IF(BY$58=Fperm_SI_Woolf2021!$E$9:$E$93,1,EXP(LN((1.1*(Fperm_SI_Woolf2021!$E$9:$E$93-BY$58)-63.1579*EXP(-0.19*Fperm_SI_Woolf2021!$E$9:$E$93)+63.1579*EXP(-0.19*BY$58))/(Fperm_SI_Woolf2021!$E$9:$E$93-BY$58))*(BY$58-Fperm_SI_Woolf2021!$E$9:$E$93)/10))),Fperm_SI_Woolf2021!$D$9:$D$93))</f>
        <v>9.7735817587012552E-2</v>
      </c>
      <c r="BZ139" s="51" cm="1">
        <f t="array" ref="BZ139">MIN(1,SLOPE(Fperm_SI_Woolf2021!$F$9:$F$93*EXP(-Fperm_SI_Woolf2021!$I$9:$I$93*$C139*IF(BZ$58=Fperm_SI_Woolf2021!$E$9:$E$93,1,EXP(LN((1.1*(Fperm_SI_Woolf2021!$E$9:$E$93-BZ$58)-63.1579*EXP(-0.19*Fperm_SI_Woolf2021!$E$9:$E$93)+63.1579*EXP(-0.19*BZ$58))/(Fperm_SI_Woolf2021!$E$9:$E$93-BZ$58))*(BZ$58-Fperm_SI_Woolf2021!$E$9:$E$93)/10))) + Fperm_SI_Woolf2021!$G$9:$G$93*EXP(-Fperm_SI_Woolf2021!$J$9:$J$93*$C139*IF(BZ$58=Fperm_SI_Woolf2021!$E$9:$E$93,1,EXP(LN((1.1*(Fperm_SI_Woolf2021!$E$9:$E$93-BZ$58)-63.1579*EXP(-0.19*Fperm_SI_Woolf2021!$E$9:$E$93)+63.1579*EXP(-0.19*BZ$58))/(Fperm_SI_Woolf2021!$E$9:$E$93-BZ$58))*(BZ$58-Fperm_SI_Woolf2021!$E$9:$E$93)/10))) + Fperm_SI_Woolf2021!$H$9:$H$93*EXP(-Fperm_SI_Woolf2021!$K$9:$K$93*$C139*IF(BZ$58=Fperm_SI_Woolf2021!$E$9:$E$93,1,EXP(LN((1.1*(Fperm_SI_Woolf2021!$E$9:$E$93-BZ$58)-63.1579*EXP(-0.19*Fperm_SI_Woolf2021!$E$9:$E$93)+63.1579*EXP(-0.19*BZ$58))/(Fperm_SI_Woolf2021!$E$9:$E$93-BZ$58))*(BZ$58-Fperm_SI_Woolf2021!$E$9:$E$93)/10))),Fperm_SI_Woolf2021!$D$9:$D$93)*BZ$57+INTERCEPT(Fperm_SI_Woolf2021!$F$9:$F$93*EXP(-Fperm_SI_Woolf2021!$I$9:$I$93*$C139*IF(BZ$58=Fperm_SI_Woolf2021!$E$9:$E$93,1,EXP(LN((1.1*(Fperm_SI_Woolf2021!$E$9:$E$93-BZ$58)-63.1579*EXP(-0.19*Fperm_SI_Woolf2021!$E$9:$E$93)+63.1579*EXP(-0.19*BZ$58))/(Fperm_SI_Woolf2021!$E$9:$E$93-BZ$58))*(BZ$58-Fperm_SI_Woolf2021!$E$9:$E$93)/10))) + Fperm_SI_Woolf2021!$G$9:$G$93*EXP(-Fperm_SI_Woolf2021!$J$9:$J$93*$C139*IF(BZ$58=Fperm_SI_Woolf2021!$E$9:$E$93,1,EXP(LN((1.1*(Fperm_SI_Woolf2021!$E$9:$E$93-BZ$58)-63.1579*EXP(-0.19*Fperm_SI_Woolf2021!$E$9:$E$93)+63.1579*EXP(-0.19*BZ$58))/(Fperm_SI_Woolf2021!$E$9:$E$93-BZ$58))*(BZ$58-Fperm_SI_Woolf2021!$E$9:$E$93)/10))) + Fperm_SI_Woolf2021!$H$9:$H$93*EXP(-Fperm_SI_Woolf2021!$K$9:$K$93*$C139*IF(BZ$58=Fperm_SI_Woolf2021!$E$9:$E$93,1,EXP(LN((1.1*(Fperm_SI_Woolf2021!$E$9:$E$93-BZ$58)-63.1579*EXP(-0.19*Fperm_SI_Woolf2021!$E$9:$E$93)+63.1579*EXP(-0.19*BZ$58))/(Fperm_SI_Woolf2021!$E$9:$E$93-BZ$58))*(BZ$58-Fperm_SI_Woolf2021!$E$9:$E$93)/10))),Fperm_SI_Woolf2021!$D$9:$D$93))</f>
        <v>8.5704805196153921E-2</v>
      </c>
    </row>
    <row r="140" spans="3:78" x14ac:dyDescent="0.2">
      <c r="C140" s="48">
        <v>800</v>
      </c>
      <c r="D140" s="51" cm="1">
        <f t="array" ref="D140">MIN(1,SLOPE(Fperm_SI_Woolf2021!$F$9:$F$93*EXP(-Fperm_SI_Woolf2021!$I$9:$I$93*$C140*IF(D$58=Fperm_SI_Woolf2021!$E$9:$E$93,1,EXP(LN((1.1*(Fperm_SI_Woolf2021!$E$9:$E$93-D$58)-63.1579*EXP(-0.19*Fperm_SI_Woolf2021!$E$9:$E$93)+63.1579*EXP(-0.19*D$58))/(Fperm_SI_Woolf2021!$E$9:$E$93-D$58))*(D$58-Fperm_SI_Woolf2021!$E$9:$E$93)/10))) + Fperm_SI_Woolf2021!$G$9:$G$93*EXP(-Fperm_SI_Woolf2021!$J$9:$J$93*$C140*IF(D$58=Fperm_SI_Woolf2021!$E$9:$E$93,1,EXP(LN((1.1*(Fperm_SI_Woolf2021!$E$9:$E$93-D$58)-63.1579*EXP(-0.19*Fperm_SI_Woolf2021!$E$9:$E$93)+63.1579*EXP(-0.19*D$58))/(Fperm_SI_Woolf2021!$E$9:$E$93-D$58))*(D$58-Fperm_SI_Woolf2021!$E$9:$E$93)/10))) + Fperm_SI_Woolf2021!$H$9:$H$93*EXP(-Fperm_SI_Woolf2021!$K$9:$K$93*$C140*IF(D$58=Fperm_SI_Woolf2021!$E$9:$E$93,1,EXP(LN((1.1*(Fperm_SI_Woolf2021!$E$9:$E$93-D$58)-63.1579*EXP(-0.19*Fperm_SI_Woolf2021!$E$9:$E$93)+63.1579*EXP(-0.19*D$58))/(Fperm_SI_Woolf2021!$E$9:$E$93-D$58))*(D$58-Fperm_SI_Woolf2021!$E$9:$E$93)/10))),Fperm_SI_Woolf2021!$D$9:$D$93)*D$57+INTERCEPT(Fperm_SI_Woolf2021!$F$9:$F$93*EXP(-Fperm_SI_Woolf2021!$I$9:$I$93*$C140*IF(D$58=Fperm_SI_Woolf2021!$E$9:$E$93,1,EXP(LN((1.1*(Fperm_SI_Woolf2021!$E$9:$E$93-D$58)-63.1579*EXP(-0.19*Fperm_SI_Woolf2021!$E$9:$E$93)+63.1579*EXP(-0.19*D$58))/(Fperm_SI_Woolf2021!$E$9:$E$93-D$58))*(D$58-Fperm_SI_Woolf2021!$E$9:$E$93)/10))) + Fperm_SI_Woolf2021!$G$9:$G$93*EXP(-Fperm_SI_Woolf2021!$J$9:$J$93*$C140*IF(D$58=Fperm_SI_Woolf2021!$E$9:$E$93,1,EXP(LN((1.1*(Fperm_SI_Woolf2021!$E$9:$E$93-D$58)-63.1579*EXP(-0.19*Fperm_SI_Woolf2021!$E$9:$E$93)+63.1579*EXP(-0.19*D$58))/(Fperm_SI_Woolf2021!$E$9:$E$93-D$58))*(D$58-Fperm_SI_Woolf2021!$E$9:$E$93)/10))) + Fperm_SI_Woolf2021!$H$9:$H$93*EXP(-Fperm_SI_Woolf2021!$K$9:$K$93*$C140*IF(D$58=Fperm_SI_Woolf2021!$E$9:$E$93,1,EXP(LN((1.1*(Fperm_SI_Woolf2021!$E$9:$E$93-D$58)-63.1579*EXP(-0.19*Fperm_SI_Woolf2021!$E$9:$E$93)+63.1579*EXP(-0.19*D$58))/(Fperm_SI_Woolf2021!$E$9:$E$93-D$58))*(D$58-Fperm_SI_Woolf2021!$E$9:$E$93)/10))),Fperm_SI_Woolf2021!$D$9:$D$93))</f>
        <v>0.84188423980343841</v>
      </c>
      <c r="E140" s="51" cm="1">
        <f t="array" ref="E140">MIN(1,SLOPE(Fperm_SI_Woolf2021!$F$9:$F$93*EXP(-Fperm_SI_Woolf2021!$I$9:$I$93*$C140*IF(E$58=Fperm_SI_Woolf2021!$E$9:$E$93,1,EXP(LN((1.1*(Fperm_SI_Woolf2021!$E$9:$E$93-E$58)-63.1579*EXP(-0.19*Fperm_SI_Woolf2021!$E$9:$E$93)+63.1579*EXP(-0.19*E$58))/(Fperm_SI_Woolf2021!$E$9:$E$93-E$58))*(E$58-Fperm_SI_Woolf2021!$E$9:$E$93)/10))) + Fperm_SI_Woolf2021!$G$9:$G$93*EXP(-Fperm_SI_Woolf2021!$J$9:$J$93*$C140*IF(E$58=Fperm_SI_Woolf2021!$E$9:$E$93,1,EXP(LN((1.1*(Fperm_SI_Woolf2021!$E$9:$E$93-E$58)-63.1579*EXP(-0.19*Fperm_SI_Woolf2021!$E$9:$E$93)+63.1579*EXP(-0.19*E$58))/(Fperm_SI_Woolf2021!$E$9:$E$93-E$58))*(E$58-Fperm_SI_Woolf2021!$E$9:$E$93)/10))) + Fperm_SI_Woolf2021!$H$9:$H$93*EXP(-Fperm_SI_Woolf2021!$K$9:$K$93*$C140*IF(E$58=Fperm_SI_Woolf2021!$E$9:$E$93,1,EXP(LN((1.1*(Fperm_SI_Woolf2021!$E$9:$E$93-E$58)-63.1579*EXP(-0.19*Fperm_SI_Woolf2021!$E$9:$E$93)+63.1579*EXP(-0.19*E$58))/(Fperm_SI_Woolf2021!$E$9:$E$93-E$58))*(E$58-Fperm_SI_Woolf2021!$E$9:$E$93)/10))),Fperm_SI_Woolf2021!$D$9:$D$93)*E$57+INTERCEPT(Fperm_SI_Woolf2021!$F$9:$F$93*EXP(-Fperm_SI_Woolf2021!$I$9:$I$93*$C140*IF(E$58=Fperm_SI_Woolf2021!$E$9:$E$93,1,EXP(LN((1.1*(Fperm_SI_Woolf2021!$E$9:$E$93-E$58)-63.1579*EXP(-0.19*Fperm_SI_Woolf2021!$E$9:$E$93)+63.1579*EXP(-0.19*E$58))/(Fperm_SI_Woolf2021!$E$9:$E$93-E$58))*(E$58-Fperm_SI_Woolf2021!$E$9:$E$93)/10))) + Fperm_SI_Woolf2021!$G$9:$G$93*EXP(-Fperm_SI_Woolf2021!$J$9:$J$93*$C140*IF(E$58=Fperm_SI_Woolf2021!$E$9:$E$93,1,EXP(LN((1.1*(Fperm_SI_Woolf2021!$E$9:$E$93-E$58)-63.1579*EXP(-0.19*Fperm_SI_Woolf2021!$E$9:$E$93)+63.1579*EXP(-0.19*E$58))/(Fperm_SI_Woolf2021!$E$9:$E$93-E$58))*(E$58-Fperm_SI_Woolf2021!$E$9:$E$93)/10))) + Fperm_SI_Woolf2021!$H$9:$H$93*EXP(-Fperm_SI_Woolf2021!$K$9:$K$93*$C140*IF(E$58=Fperm_SI_Woolf2021!$E$9:$E$93,1,EXP(LN((1.1*(Fperm_SI_Woolf2021!$E$9:$E$93-E$58)-63.1579*EXP(-0.19*Fperm_SI_Woolf2021!$E$9:$E$93)+63.1579*EXP(-0.19*E$58))/(Fperm_SI_Woolf2021!$E$9:$E$93-E$58))*(E$58-Fperm_SI_Woolf2021!$E$9:$E$93)/10))),Fperm_SI_Woolf2021!$D$9:$D$93))</f>
        <v>0.80982227885531077</v>
      </c>
      <c r="F140" s="51" cm="1">
        <f t="array" ref="F140">MIN(1,SLOPE(Fperm_SI_Woolf2021!$F$9:$F$93*EXP(-Fperm_SI_Woolf2021!$I$9:$I$93*$C140*IF(F$58=Fperm_SI_Woolf2021!$E$9:$E$93,1,EXP(LN((1.1*(Fperm_SI_Woolf2021!$E$9:$E$93-F$58)-63.1579*EXP(-0.19*Fperm_SI_Woolf2021!$E$9:$E$93)+63.1579*EXP(-0.19*F$58))/(Fperm_SI_Woolf2021!$E$9:$E$93-F$58))*(F$58-Fperm_SI_Woolf2021!$E$9:$E$93)/10))) + Fperm_SI_Woolf2021!$G$9:$G$93*EXP(-Fperm_SI_Woolf2021!$J$9:$J$93*$C140*IF(F$58=Fperm_SI_Woolf2021!$E$9:$E$93,1,EXP(LN((1.1*(Fperm_SI_Woolf2021!$E$9:$E$93-F$58)-63.1579*EXP(-0.19*Fperm_SI_Woolf2021!$E$9:$E$93)+63.1579*EXP(-0.19*F$58))/(Fperm_SI_Woolf2021!$E$9:$E$93-F$58))*(F$58-Fperm_SI_Woolf2021!$E$9:$E$93)/10))) + Fperm_SI_Woolf2021!$H$9:$H$93*EXP(-Fperm_SI_Woolf2021!$K$9:$K$93*$C140*IF(F$58=Fperm_SI_Woolf2021!$E$9:$E$93,1,EXP(LN((1.1*(Fperm_SI_Woolf2021!$E$9:$E$93-F$58)-63.1579*EXP(-0.19*Fperm_SI_Woolf2021!$E$9:$E$93)+63.1579*EXP(-0.19*F$58))/(Fperm_SI_Woolf2021!$E$9:$E$93-F$58))*(F$58-Fperm_SI_Woolf2021!$E$9:$E$93)/10))),Fperm_SI_Woolf2021!$D$9:$D$93)*F$57+INTERCEPT(Fperm_SI_Woolf2021!$F$9:$F$93*EXP(-Fperm_SI_Woolf2021!$I$9:$I$93*$C140*IF(F$58=Fperm_SI_Woolf2021!$E$9:$E$93,1,EXP(LN((1.1*(Fperm_SI_Woolf2021!$E$9:$E$93-F$58)-63.1579*EXP(-0.19*Fperm_SI_Woolf2021!$E$9:$E$93)+63.1579*EXP(-0.19*F$58))/(Fperm_SI_Woolf2021!$E$9:$E$93-F$58))*(F$58-Fperm_SI_Woolf2021!$E$9:$E$93)/10))) + Fperm_SI_Woolf2021!$G$9:$G$93*EXP(-Fperm_SI_Woolf2021!$J$9:$J$93*$C140*IF(F$58=Fperm_SI_Woolf2021!$E$9:$E$93,1,EXP(LN((1.1*(Fperm_SI_Woolf2021!$E$9:$E$93-F$58)-63.1579*EXP(-0.19*Fperm_SI_Woolf2021!$E$9:$E$93)+63.1579*EXP(-0.19*F$58))/(Fperm_SI_Woolf2021!$E$9:$E$93-F$58))*(F$58-Fperm_SI_Woolf2021!$E$9:$E$93)/10))) + Fperm_SI_Woolf2021!$H$9:$H$93*EXP(-Fperm_SI_Woolf2021!$K$9:$K$93*$C140*IF(F$58=Fperm_SI_Woolf2021!$E$9:$E$93,1,EXP(LN((1.1*(Fperm_SI_Woolf2021!$E$9:$E$93-F$58)-63.1579*EXP(-0.19*Fperm_SI_Woolf2021!$E$9:$E$93)+63.1579*EXP(-0.19*F$58))/(Fperm_SI_Woolf2021!$E$9:$E$93-F$58))*(F$58-Fperm_SI_Woolf2021!$E$9:$E$93)/10))),Fperm_SI_Woolf2021!$D$9:$D$93))</f>
        <v>0.77776031790718303</v>
      </c>
      <c r="G140" s="51" cm="1">
        <f t="array" ref="G140">MIN(1,SLOPE(Fperm_SI_Woolf2021!$F$9:$F$93*EXP(-Fperm_SI_Woolf2021!$I$9:$I$93*$C140*IF(G$58=Fperm_SI_Woolf2021!$E$9:$E$93,1,EXP(LN((1.1*(Fperm_SI_Woolf2021!$E$9:$E$93-G$58)-63.1579*EXP(-0.19*Fperm_SI_Woolf2021!$E$9:$E$93)+63.1579*EXP(-0.19*G$58))/(Fperm_SI_Woolf2021!$E$9:$E$93-G$58))*(G$58-Fperm_SI_Woolf2021!$E$9:$E$93)/10))) + Fperm_SI_Woolf2021!$G$9:$G$93*EXP(-Fperm_SI_Woolf2021!$J$9:$J$93*$C140*IF(G$58=Fperm_SI_Woolf2021!$E$9:$E$93,1,EXP(LN((1.1*(Fperm_SI_Woolf2021!$E$9:$E$93-G$58)-63.1579*EXP(-0.19*Fperm_SI_Woolf2021!$E$9:$E$93)+63.1579*EXP(-0.19*G$58))/(Fperm_SI_Woolf2021!$E$9:$E$93-G$58))*(G$58-Fperm_SI_Woolf2021!$E$9:$E$93)/10))) + Fperm_SI_Woolf2021!$H$9:$H$93*EXP(-Fperm_SI_Woolf2021!$K$9:$K$93*$C140*IF(G$58=Fperm_SI_Woolf2021!$E$9:$E$93,1,EXP(LN((1.1*(Fperm_SI_Woolf2021!$E$9:$E$93-G$58)-63.1579*EXP(-0.19*Fperm_SI_Woolf2021!$E$9:$E$93)+63.1579*EXP(-0.19*G$58))/(Fperm_SI_Woolf2021!$E$9:$E$93-G$58))*(G$58-Fperm_SI_Woolf2021!$E$9:$E$93)/10))),Fperm_SI_Woolf2021!$D$9:$D$93)*G$57+INTERCEPT(Fperm_SI_Woolf2021!$F$9:$F$93*EXP(-Fperm_SI_Woolf2021!$I$9:$I$93*$C140*IF(G$58=Fperm_SI_Woolf2021!$E$9:$E$93,1,EXP(LN((1.1*(Fperm_SI_Woolf2021!$E$9:$E$93-G$58)-63.1579*EXP(-0.19*Fperm_SI_Woolf2021!$E$9:$E$93)+63.1579*EXP(-0.19*G$58))/(Fperm_SI_Woolf2021!$E$9:$E$93-G$58))*(G$58-Fperm_SI_Woolf2021!$E$9:$E$93)/10))) + Fperm_SI_Woolf2021!$G$9:$G$93*EXP(-Fperm_SI_Woolf2021!$J$9:$J$93*$C140*IF(G$58=Fperm_SI_Woolf2021!$E$9:$E$93,1,EXP(LN((1.1*(Fperm_SI_Woolf2021!$E$9:$E$93-G$58)-63.1579*EXP(-0.19*Fperm_SI_Woolf2021!$E$9:$E$93)+63.1579*EXP(-0.19*G$58))/(Fperm_SI_Woolf2021!$E$9:$E$93-G$58))*(G$58-Fperm_SI_Woolf2021!$E$9:$E$93)/10))) + Fperm_SI_Woolf2021!$H$9:$H$93*EXP(-Fperm_SI_Woolf2021!$K$9:$K$93*$C140*IF(G$58=Fperm_SI_Woolf2021!$E$9:$E$93,1,EXP(LN((1.1*(Fperm_SI_Woolf2021!$E$9:$E$93-G$58)-63.1579*EXP(-0.19*Fperm_SI_Woolf2021!$E$9:$E$93)+63.1579*EXP(-0.19*G$58))/(Fperm_SI_Woolf2021!$E$9:$E$93-G$58))*(G$58-Fperm_SI_Woolf2021!$E$9:$E$93)/10))),Fperm_SI_Woolf2021!$D$9:$D$93))</f>
        <v>0.7456983569590554</v>
      </c>
      <c r="H140" s="51" cm="1">
        <f t="array" ref="H140">MIN(1,SLOPE(Fperm_SI_Woolf2021!$F$9:$F$93*EXP(-Fperm_SI_Woolf2021!$I$9:$I$93*$C140*IF(H$58=Fperm_SI_Woolf2021!$E$9:$E$93,1,EXP(LN((1.1*(Fperm_SI_Woolf2021!$E$9:$E$93-H$58)-63.1579*EXP(-0.19*Fperm_SI_Woolf2021!$E$9:$E$93)+63.1579*EXP(-0.19*H$58))/(Fperm_SI_Woolf2021!$E$9:$E$93-H$58))*(H$58-Fperm_SI_Woolf2021!$E$9:$E$93)/10))) + Fperm_SI_Woolf2021!$G$9:$G$93*EXP(-Fperm_SI_Woolf2021!$J$9:$J$93*$C140*IF(H$58=Fperm_SI_Woolf2021!$E$9:$E$93,1,EXP(LN((1.1*(Fperm_SI_Woolf2021!$E$9:$E$93-H$58)-63.1579*EXP(-0.19*Fperm_SI_Woolf2021!$E$9:$E$93)+63.1579*EXP(-0.19*H$58))/(Fperm_SI_Woolf2021!$E$9:$E$93-H$58))*(H$58-Fperm_SI_Woolf2021!$E$9:$E$93)/10))) + Fperm_SI_Woolf2021!$H$9:$H$93*EXP(-Fperm_SI_Woolf2021!$K$9:$K$93*$C140*IF(H$58=Fperm_SI_Woolf2021!$E$9:$E$93,1,EXP(LN((1.1*(Fperm_SI_Woolf2021!$E$9:$E$93-H$58)-63.1579*EXP(-0.19*Fperm_SI_Woolf2021!$E$9:$E$93)+63.1579*EXP(-0.19*H$58))/(Fperm_SI_Woolf2021!$E$9:$E$93-H$58))*(H$58-Fperm_SI_Woolf2021!$E$9:$E$93)/10))),Fperm_SI_Woolf2021!$D$9:$D$93)*H$57+INTERCEPT(Fperm_SI_Woolf2021!$F$9:$F$93*EXP(-Fperm_SI_Woolf2021!$I$9:$I$93*$C140*IF(H$58=Fperm_SI_Woolf2021!$E$9:$E$93,1,EXP(LN((1.1*(Fperm_SI_Woolf2021!$E$9:$E$93-H$58)-63.1579*EXP(-0.19*Fperm_SI_Woolf2021!$E$9:$E$93)+63.1579*EXP(-0.19*H$58))/(Fperm_SI_Woolf2021!$E$9:$E$93-H$58))*(H$58-Fperm_SI_Woolf2021!$E$9:$E$93)/10))) + Fperm_SI_Woolf2021!$G$9:$G$93*EXP(-Fperm_SI_Woolf2021!$J$9:$J$93*$C140*IF(H$58=Fperm_SI_Woolf2021!$E$9:$E$93,1,EXP(LN((1.1*(Fperm_SI_Woolf2021!$E$9:$E$93-H$58)-63.1579*EXP(-0.19*Fperm_SI_Woolf2021!$E$9:$E$93)+63.1579*EXP(-0.19*H$58))/(Fperm_SI_Woolf2021!$E$9:$E$93-H$58))*(H$58-Fperm_SI_Woolf2021!$E$9:$E$93)/10))) + Fperm_SI_Woolf2021!$H$9:$H$93*EXP(-Fperm_SI_Woolf2021!$K$9:$K$93*$C140*IF(H$58=Fperm_SI_Woolf2021!$E$9:$E$93,1,EXP(LN((1.1*(Fperm_SI_Woolf2021!$E$9:$E$93-H$58)-63.1579*EXP(-0.19*Fperm_SI_Woolf2021!$E$9:$E$93)+63.1579*EXP(-0.19*H$58))/(Fperm_SI_Woolf2021!$E$9:$E$93-H$58))*(H$58-Fperm_SI_Woolf2021!$E$9:$E$93)/10))),Fperm_SI_Woolf2021!$D$9:$D$93))</f>
        <v>0.71363639601092765</v>
      </c>
      <c r="I140" s="51" cm="1">
        <f t="array" ref="I140">MIN(1,SLOPE(Fperm_SI_Woolf2021!$F$9:$F$93*EXP(-Fperm_SI_Woolf2021!$I$9:$I$93*$C140*IF(I$58=Fperm_SI_Woolf2021!$E$9:$E$93,1,EXP(LN((1.1*(Fperm_SI_Woolf2021!$E$9:$E$93-I$58)-63.1579*EXP(-0.19*Fperm_SI_Woolf2021!$E$9:$E$93)+63.1579*EXP(-0.19*I$58))/(Fperm_SI_Woolf2021!$E$9:$E$93-I$58))*(I$58-Fperm_SI_Woolf2021!$E$9:$E$93)/10))) + Fperm_SI_Woolf2021!$G$9:$G$93*EXP(-Fperm_SI_Woolf2021!$J$9:$J$93*$C140*IF(I$58=Fperm_SI_Woolf2021!$E$9:$E$93,1,EXP(LN((1.1*(Fperm_SI_Woolf2021!$E$9:$E$93-I$58)-63.1579*EXP(-0.19*Fperm_SI_Woolf2021!$E$9:$E$93)+63.1579*EXP(-0.19*I$58))/(Fperm_SI_Woolf2021!$E$9:$E$93-I$58))*(I$58-Fperm_SI_Woolf2021!$E$9:$E$93)/10))) + Fperm_SI_Woolf2021!$H$9:$H$93*EXP(-Fperm_SI_Woolf2021!$K$9:$K$93*$C140*IF(I$58=Fperm_SI_Woolf2021!$E$9:$E$93,1,EXP(LN((1.1*(Fperm_SI_Woolf2021!$E$9:$E$93-I$58)-63.1579*EXP(-0.19*Fperm_SI_Woolf2021!$E$9:$E$93)+63.1579*EXP(-0.19*I$58))/(Fperm_SI_Woolf2021!$E$9:$E$93-I$58))*(I$58-Fperm_SI_Woolf2021!$E$9:$E$93)/10))),Fperm_SI_Woolf2021!$D$9:$D$93)*I$57+INTERCEPT(Fperm_SI_Woolf2021!$F$9:$F$93*EXP(-Fperm_SI_Woolf2021!$I$9:$I$93*$C140*IF(I$58=Fperm_SI_Woolf2021!$E$9:$E$93,1,EXP(LN((1.1*(Fperm_SI_Woolf2021!$E$9:$E$93-I$58)-63.1579*EXP(-0.19*Fperm_SI_Woolf2021!$E$9:$E$93)+63.1579*EXP(-0.19*I$58))/(Fperm_SI_Woolf2021!$E$9:$E$93-I$58))*(I$58-Fperm_SI_Woolf2021!$E$9:$E$93)/10))) + Fperm_SI_Woolf2021!$G$9:$G$93*EXP(-Fperm_SI_Woolf2021!$J$9:$J$93*$C140*IF(I$58=Fperm_SI_Woolf2021!$E$9:$E$93,1,EXP(LN((1.1*(Fperm_SI_Woolf2021!$E$9:$E$93-I$58)-63.1579*EXP(-0.19*Fperm_SI_Woolf2021!$E$9:$E$93)+63.1579*EXP(-0.19*I$58))/(Fperm_SI_Woolf2021!$E$9:$E$93-I$58))*(I$58-Fperm_SI_Woolf2021!$E$9:$E$93)/10))) + Fperm_SI_Woolf2021!$H$9:$H$93*EXP(-Fperm_SI_Woolf2021!$K$9:$K$93*$C140*IF(I$58=Fperm_SI_Woolf2021!$E$9:$E$93,1,EXP(LN((1.1*(Fperm_SI_Woolf2021!$E$9:$E$93-I$58)-63.1579*EXP(-0.19*Fperm_SI_Woolf2021!$E$9:$E$93)+63.1579*EXP(-0.19*I$58))/(Fperm_SI_Woolf2021!$E$9:$E$93-I$58))*(I$58-Fperm_SI_Woolf2021!$E$9:$E$93)/10))),Fperm_SI_Woolf2021!$D$9:$D$93))</f>
        <v>0.68157443506280002</v>
      </c>
      <c r="J140" s="51" cm="1">
        <f t="array" ref="J140">MIN(1,SLOPE(Fperm_SI_Woolf2021!$F$9:$F$93*EXP(-Fperm_SI_Woolf2021!$I$9:$I$93*$C140*IF(J$58=Fperm_SI_Woolf2021!$E$9:$E$93,1,EXP(LN((1.1*(Fperm_SI_Woolf2021!$E$9:$E$93-J$58)-63.1579*EXP(-0.19*Fperm_SI_Woolf2021!$E$9:$E$93)+63.1579*EXP(-0.19*J$58))/(Fperm_SI_Woolf2021!$E$9:$E$93-J$58))*(J$58-Fperm_SI_Woolf2021!$E$9:$E$93)/10))) + Fperm_SI_Woolf2021!$G$9:$G$93*EXP(-Fperm_SI_Woolf2021!$J$9:$J$93*$C140*IF(J$58=Fperm_SI_Woolf2021!$E$9:$E$93,1,EXP(LN((1.1*(Fperm_SI_Woolf2021!$E$9:$E$93-J$58)-63.1579*EXP(-0.19*Fperm_SI_Woolf2021!$E$9:$E$93)+63.1579*EXP(-0.19*J$58))/(Fperm_SI_Woolf2021!$E$9:$E$93-J$58))*(J$58-Fperm_SI_Woolf2021!$E$9:$E$93)/10))) + Fperm_SI_Woolf2021!$H$9:$H$93*EXP(-Fperm_SI_Woolf2021!$K$9:$K$93*$C140*IF(J$58=Fperm_SI_Woolf2021!$E$9:$E$93,1,EXP(LN((1.1*(Fperm_SI_Woolf2021!$E$9:$E$93-J$58)-63.1579*EXP(-0.19*Fperm_SI_Woolf2021!$E$9:$E$93)+63.1579*EXP(-0.19*J$58))/(Fperm_SI_Woolf2021!$E$9:$E$93-J$58))*(J$58-Fperm_SI_Woolf2021!$E$9:$E$93)/10))),Fperm_SI_Woolf2021!$D$9:$D$93)*J$57+INTERCEPT(Fperm_SI_Woolf2021!$F$9:$F$93*EXP(-Fperm_SI_Woolf2021!$I$9:$I$93*$C140*IF(J$58=Fperm_SI_Woolf2021!$E$9:$E$93,1,EXP(LN((1.1*(Fperm_SI_Woolf2021!$E$9:$E$93-J$58)-63.1579*EXP(-0.19*Fperm_SI_Woolf2021!$E$9:$E$93)+63.1579*EXP(-0.19*J$58))/(Fperm_SI_Woolf2021!$E$9:$E$93-J$58))*(J$58-Fperm_SI_Woolf2021!$E$9:$E$93)/10))) + Fperm_SI_Woolf2021!$G$9:$G$93*EXP(-Fperm_SI_Woolf2021!$J$9:$J$93*$C140*IF(J$58=Fperm_SI_Woolf2021!$E$9:$E$93,1,EXP(LN((1.1*(Fperm_SI_Woolf2021!$E$9:$E$93-J$58)-63.1579*EXP(-0.19*Fperm_SI_Woolf2021!$E$9:$E$93)+63.1579*EXP(-0.19*J$58))/(Fperm_SI_Woolf2021!$E$9:$E$93-J$58))*(J$58-Fperm_SI_Woolf2021!$E$9:$E$93)/10))) + Fperm_SI_Woolf2021!$H$9:$H$93*EXP(-Fperm_SI_Woolf2021!$K$9:$K$93*$C140*IF(J$58=Fperm_SI_Woolf2021!$E$9:$E$93,1,EXP(LN((1.1*(Fperm_SI_Woolf2021!$E$9:$E$93-J$58)-63.1579*EXP(-0.19*Fperm_SI_Woolf2021!$E$9:$E$93)+63.1579*EXP(-0.19*J$58))/(Fperm_SI_Woolf2021!$E$9:$E$93-J$58))*(J$58-Fperm_SI_Woolf2021!$E$9:$E$93)/10))),Fperm_SI_Woolf2021!$D$9:$D$93))</f>
        <v>0.64951247411467228</v>
      </c>
      <c r="K140" s="51" cm="1">
        <f t="array" ref="K140">MIN(1,SLOPE(Fperm_SI_Woolf2021!$F$9:$F$93*EXP(-Fperm_SI_Woolf2021!$I$9:$I$93*$C140*IF(K$58=Fperm_SI_Woolf2021!$E$9:$E$93,1,EXP(LN((1.1*(Fperm_SI_Woolf2021!$E$9:$E$93-K$58)-63.1579*EXP(-0.19*Fperm_SI_Woolf2021!$E$9:$E$93)+63.1579*EXP(-0.19*K$58))/(Fperm_SI_Woolf2021!$E$9:$E$93-K$58))*(K$58-Fperm_SI_Woolf2021!$E$9:$E$93)/10))) + Fperm_SI_Woolf2021!$G$9:$G$93*EXP(-Fperm_SI_Woolf2021!$J$9:$J$93*$C140*IF(K$58=Fperm_SI_Woolf2021!$E$9:$E$93,1,EXP(LN((1.1*(Fperm_SI_Woolf2021!$E$9:$E$93-K$58)-63.1579*EXP(-0.19*Fperm_SI_Woolf2021!$E$9:$E$93)+63.1579*EXP(-0.19*K$58))/(Fperm_SI_Woolf2021!$E$9:$E$93-K$58))*(K$58-Fperm_SI_Woolf2021!$E$9:$E$93)/10))) + Fperm_SI_Woolf2021!$H$9:$H$93*EXP(-Fperm_SI_Woolf2021!$K$9:$K$93*$C140*IF(K$58=Fperm_SI_Woolf2021!$E$9:$E$93,1,EXP(LN((1.1*(Fperm_SI_Woolf2021!$E$9:$E$93-K$58)-63.1579*EXP(-0.19*Fperm_SI_Woolf2021!$E$9:$E$93)+63.1579*EXP(-0.19*K$58))/(Fperm_SI_Woolf2021!$E$9:$E$93-K$58))*(K$58-Fperm_SI_Woolf2021!$E$9:$E$93)/10))),Fperm_SI_Woolf2021!$D$9:$D$93)*K$57+INTERCEPT(Fperm_SI_Woolf2021!$F$9:$F$93*EXP(-Fperm_SI_Woolf2021!$I$9:$I$93*$C140*IF(K$58=Fperm_SI_Woolf2021!$E$9:$E$93,1,EXP(LN((1.1*(Fperm_SI_Woolf2021!$E$9:$E$93-K$58)-63.1579*EXP(-0.19*Fperm_SI_Woolf2021!$E$9:$E$93)+63.1579*EXP(-0.19*K$58))/(Fperm_SI_Woolf2021!$E$9:$E$93-K$58))*(K$58-Fperm_SI_Woolf2021!$E$9:$E$93)/10))) + Fperm_SI_Woolf2021!$G$9:$G$93*EXP(-Fperm_SI_Woolf2021!$J$9:$J$93*$C140*IF(K$58=Fperm_SI_Woolf2021!$E$9:$E$93,1,EXP(LN((1.1*(Fperm_SI_Woolf2021!$E$9:$E$93-K$58)-63.1579*EXP(-0.19*Fperm_SI_Woolf2021!$E$9:$E$93)+63.1579*EXP(-0.19*K$58))/(Fperm_SI_Woolf2021!$E$9:$E$93-K$58))*(K$58-Fperm_SI_Woolf2021!$E$9:$E$93)/10))) + Fperm_SI_Woolf2021!$H$9:$H$93*EXP(-Fperm_SI_Woolf2021!$K$9:$K$93*$C140*IF(K$58=Fperm_SI_Woolf2021!$E$9:$E$93,1,EXP(LN((1.1*(Fperm_SI_Woolf2021!$E$9:$E$93-K$58)-63.1579*EXP(-0.19*Fperm_SI_Woolf2021!$E$9:$E$93)+63.1579*EXP(-0.19*K$58))/(Fperm_SI_Woolf2021!$E$9:$E$93-K$58))*(K$58-Fperm_SI_Woolf2021!$E$9:$E$93)/10))),Fperm_SI_Woolf2021!$D$9:$D$93))</f>
        <v>0.61745051316654465</v>
      </c>
      <c r="L140" s="51" cm="1">
        <f t="array" ref="L140">MIN(1,SLOPE(Fperm_SI_Woolf2021!$F$9:$F$93*EXP(-Fperm_SI_Woolf2021!$I$9:$I$93*$C140*IF(L$58=Fperm_SI_Woolf2021!$E$9:$E$93,1,EXP(LN((1.1*(Fperm_SI_Woolf2021!$E$9:$E$93-L$58)-63.1579*EXP(-0.19*Fperm_SI_Woolf2021!$E$9:$E$93)+63.1579*EXP(-0.19*L$58))/(Fperm_SI_Woolf2021!$E$9:$E$93-L$58))*(L$58-Fperm_SI_Woolf2021!$E$9:$E$93)/10))) + Fperm_SI_Woolf2021!$G$9:$G$93*EXP(-Fperm_SI_Woolf2021!$J$9:$J$93*$C140*IF(L$58=Fperm_SI_Woolf2021!$E$9:$E$93,1,EXP(LN((1.1*(Fperm_SI_Woolf2021!$E$9:$E$93-L$58)-63.1579*EXP(-0.19*Fperm_SI_Woolf2021!$E$9:$E$93)+63.1579*EXP(-0.19*L$58))/(Fperm_SI_Woolf2021!$E$9:$E$93-L$58))*(L$58-Fperm_SI_Woolf2021!$E$9:$E$93)/10))) + Fperm_SI_Woolf2021!$H$9:$H$93*EXP(-Fperm_SI_Woolf2021!$K$9:$K$93*$C140*IF(L$58=Fperm_SI_Woolf2021!$E$9:$E$93,1,EXP(LN((1.1*(Fperm_SI_Woolf2021!$E$9:$E$93-L$58)-63.1579*EXP(-0.19*Fperm_SI_Woolf2021!$E$9:$E$93)+63.1579*EXP(-0.19*L$58))/(Fperm_SI_Woolf2021!$E$9:$E$93-L$58))*(L$58-Fperm_SI_Woolf2021!$E$9:$E$93)/10))),Fperm_SI_Woolf2021!$D$9:$D$93)*L$57+INTERCEPT(Fperm_SI_Woolf2021!$F$9:$F$93*EXP(-Fperm_SI_Woolf2021!$I$9:$I$93*$C140*IF(L$58=Fperm_SI_Woolf2021!$E$9:$E$93,1,EXP(LN((1.1*(Fperm_SI_Woolf2021!$E$9:$E$93-L$58)-63.1579*EXP(-0.19*Fperm_SI_Woolf2021!$E$9:$E$93)+63.1579*EXP(-0.19*L$58))/(Fperm_SI_Woolf2021!$E$9:$E$93-L$58))*(L$58-Fperm_SI_Woolf2021!$E$9:$E$93)/10))) + Fperm_SI_Woolf2021!$G$9:$G$93*EXP(-Fperm_SI_Woolf2021!$J$9:$J$93*$C140*IF(L$58=Fperm_SI_Woolf2021!$E$9:$E$93,1,EXP(LN((1.1*(Fperm_SI_Woolf2021!$E$9:$E$93-L$58)-63.1579*EXP(-0.19*Fperm_SI_Woolf2021!$E$9:$E$93)+63.1579*EXP(-0.19*L$58))/(Fperm_SI_Woolf2021!$E$9:$E$93-L$58))*(L$58-Fperm_SI_Woolf2021!$E$9:$E$93)/10))) + Fperm_SI_Woolf2021!$H$9:$H$93*EXP(-Fperm_SI_Woolf2021!$K$9:$K$93*$C140*IF(L$58=Fperm_SI_Woolf2021!$E$9:$E$93,1,EXP(LN((1.1*(Fperm_SI_Woolf2021!$E$9:$E$93-L$58)-63.1579*EXP(-0.19*Fperm_SI_Woolf2021!$E$9:$E$93)+63.1579*EXP(-0.19*L$58))/(Fperm_SI_Woolf2021!$E$9:$E$93-L$58))*(L$58-Fperm_SI_Woolf2021!$E$9:$E$93)/10))),Fperm_SI_Woolf2021!$D$9:$D$93))</f>
        <v>0.58538855221841701</v>
      </c>
      <c r="M140" s="51" cm="1">
        <f t="array" ref="M140">MIN(1,SLOPE(Fperm_SI_Woolf2021!$F$9:$F$93*EXP(-Fperm_SI_Woolf2021!$I$9:$I$93*$C140*IF(M$58=Fperm_SI_Woolf2021!$E$9:$E$93,1,EXP(LN((1.1*(Fperm_SI_Woolf2021!$E$9:$E$93-M$58)-63.1579*EXP(-0.19*Fperm_SI_Woolf2021!$E$9:$E$93)+63.1579*EXP(-0.19*M$58))/(Fperm_SI_Woolf2021!$E$9:$E$93-M$58))*(M$58-Fperm_SI_Woolf2021!$E$9:$E$93)/10))) + Fperm_SI_Woolf2021!$G$9:$G$93*EXP(-Fperm_SI_Woolf2021!$J$9:$J$93*$C140*IF(M$58=Fperm_SI_Woolf2021!$E$9:$E$93,1,EXP(LN((1.1*(Fperm_SI_Woolf2021!$E$9:$E$93-M$58)-63.1579*EXP(-0.19*Fperm_SI_Woolf2021!$E$9:$E$93)+63.1579*EXP(-0.19*M$58))/(Fperm_SI_Woolf2021!$E$9:$E$93-M$58))*(M$58-Fperm_SI_Woolf2021!$E$9:$E$93)/10))) + Fperm_SI_Woolf2021!$H$9:$H$93*EXP(-Fperm_SI_Woolf2021!$K$9:$K$93*$C140*IF(M$58=Fperm_SI_Woolf2021!$E$9:$E$93,1,EXP(LN((1.1*(Fperm_SI_Woolf2021!$E$9:$E$93-M$58)-63.1579*EXP(-0.19*Fperm_SI_Woolf2021!$E$9:$E$93)+63.1579*EXP(-0.19*M$58))/(Fperm_SI_Woolf2021!$E$9:$E$93-M$58))*(M$58-Fperm_SI_Woolf2021!$E$9:$E$93)/10))),Fperm_SI_Woolf2021!$D$9:$D$93)*M$57+INTERCEPT(Fperm_SI_Woolf2021!$F$9:$F$93*EXP(-Fperm_SI_Woolf2021!$I$9:$I$93*$C140*IF(M$58=Fperm_SI_Woolf2021!$E$9:$E$93,1,EXP(LN((1.1*(Fperm_SI_Woolf2021!$E$9:$E$93-M$58)-63.1579*EXP(-0.19*Fperm_SI_Woolf2021!$E$9:$E$93)+63.1579*EXP(-0.19*M$58))/(Fperm_SI_Woolf2021!$E$9:$E$93-M$58))*(M$58-Fperm_SI_Woolf2021!$E$9:$E$93)/10))) + Fperm_SI_Woolf2021!$G$9:$G$93*EXP(-Fperm_SI_Woolf2021!$J$9:$J$93*$C140*IF(M$58=Fperm_SI_Woolf2021!$E$9:$E$93,1,EXP(LN((1.1*(Fperm_SI_Woolf2021!$E$9:$E$93-M$58)-63.1579*EXP(-0.19*Fperm_SI_Woolf2021!$E$9:$E$93)+63.1579*EXP(-0.19*M$58))/(Fperm_SI_Woolf2021!$E$9:$E$93-M$58))*(M$58-Fperm_SI_Woolf2021!$E$9:$E$93)/10))) + Fperm_SI_Woolf2021!$H$9:$H$93*EXP(-Fperm_SI_Woolf2021!$K$9:$K$93*$C140*IF(M$58=Fperm_SI_Woolf2021!$E$9:$E$93,1,EXP(LN((1.1*(Fperm_SI_Woolf2021!$E$9:$E$93-M$58)-63.1579*EXP(-0.19*Fperm_SI_Woolf2021!$E$9:$E$93)+63.1579*EXP(-0.19*M$58))/(Fperm_SI_Woolf2021!$E$9:$E$93-M$58))*(M$58-Fperm_SI_Woolf2021!$E$9:$E$93)/10))),Fperm_SI_Woolf2021!$D$9:$D$93))</f>
        <v>0.55332659127028927</v>
      </c>
      <c r="N140" s="51" cm="1">
        <f t="array" ref="N140">MIN(1,SLOPE(Fperm_SI_Woolf2021!$F$9:$F$93*EXP(-Fperm_SI_Woolf2021!$I$9:$I$93*$C140*IF(N$58=Fperm_SI_Woolf2021!$E$9:$E$93,1,EXP(LN((1.1*(Fperm_SI_Woolf2021!$E$9:$E$93-N$58)-63.1579*EXP(-0.19*Fperm_SI_Woolf2021!$E$9:$E$93)+63.1579*EXP(-0.19*N$58))/(Fperm_SI_Woolf2021!$E$9:$E$93-N$58))*(N$58-Fperm_SI_Woolf2021!$E$9:$E$93)/10))) + Fperm_SI_Woolf2021!$G$9:$G$93*EXP(-Fperm_SI_Woolf2021!$J$9:$J$93*$C140*IF(N$58=Fperm_SI_Woolf2021!$E$9:$E$93,1,EXP(LN((1.1*(Fperm_SI_Woolf2021!$E$9:$E$93-N$58)-63.1579*EXP(-0.19*Fperm_SI_Woolf2021!$E$9:$E$93)+63.1579*EXP(-0.19*N$58))/(Fperm_SI_Woolf2021!$E$9:$E$93-N$58))*(N$58-Fperm_SI_Woolf2021!$E$9:$E$93)/10))) + Fperm_SI_Woolf2021!$H$9:$H$93*EXP(-Fperm_SI_Woolf2021!$K$9:$K$93*$C140*IF(N$58=Fperm_SI_Woolf2021!$E$9:$E$93,1,EXP(LN((1.1*(Fperm_SI_Woolf2021!$E$9:$E$93-N$58)-63.1579*EXP(-0.19*Fperm_SI_Woolf2021!$E$9:$E$93)+63.1579*EXP(-0.19*N$58))/(Fperm_SI_Woolf2021!$E$9:$E$93-N$58))*(N$58-Fperm_SI_Woolf2021!$E$9:$E$93)/10))),Fperm_SI_Woolf2021!$D$9:$D$93)*N$57+INTERCEPT(Fperm_SI_Woolf2021!$F$9:$F$93*EXP(-Fperm_SI_Woolf2021!$I$9:$I$93*$C140*IF(N$58=Fperm_SI_Woolf2021!$E$9:$E$93,1,EXP(LN((1.1*(Fperm_SI_Woolf2021!$E$9:$E$93-N$58)-63.1579*EXP(-0.19*Fperm_SI_Woolf2021!$E$9:$E$93)+63.1579*EXP(-0.19*N$58))/(Fperm_SI_Woolf2021!$E$9:$E$93-N$58))*(N$58-Fperm_SI_Woolf2021!$E$9:$E$93)/10))) + Fperm_SI_Woolf2021!$G$9:$G$93*EXP(-Fperm_SI_Woolf2021!$J$9:$J$93*$C140*IF(N$58=Fperm_SI_Woolf2021!$E$9:$E$93,1,EXP(LN((1.1*(Fperm_SI_Woolf2021!$E$9:$E$93-N$58)-63.1579*EXP(-0.19*Fperm_SI_Woolf2021!$E$9:$E$93)+63.1579*EXP(-0.19*N$58))/(Fperm_SI_Woolf2021!$E$9:$E$93-N$58))*(N$58-Fperm_SI_Woolf2021!$E$9:$E$93)/10))) + Fperm_SI_Woolf2021!$H$9:$H$93*EXP(-Fperm_SI_Woolf2021!$K$9:$K$93*$C140*IF(N$58=Fperm_SI_Woolf2021!$E$9:$E$93,1,EXP(LN((1.1*(Fperm_SI_Woolf2021!$E$9:$E$93-N$58)-63.1579*EXP(-0.19*Fperm_SI_Woolf2021!$E$9:$E$93)+63.1579*EXP(-0.19*N$58))/(Fperm_SI_Woolf2021!$E$9:$E$93-N$58))*(N$58-Fperm_SI_Woolf2021!$E$9:$E$93)/10))),Fperm_SI_Woolf2021!$D$9:$D$93))</f>
        <v>0.52126463032216153</v>
      </c>
      <c r="O140" s="51" cm="1">
        <f t="array" ref="O140">MIN(1,SLOPE(Fperm_SI_Woolf2021!$F$9:$F$93*EXP(-Fperm_SI_Woolf2021!$I$9:$I$93*$C140*IF(O$58=Fperm_SI_Woolf2021!$E$9:$E$93,1,EXP(LN((1.1*(Fperm_SI_Woolf2021!$E$9:$E$93-O$58)-63.1579*EXP(-0.19*Fperm_SI_Woolf2021!$E$9:$E$93)+63.1579*EXP(-0.19*O$58))/(Fperm_SI_Woolf2021!$E$9:$E$93-O$58))*(O$58-Fperm_SI_Woolf2021!$E$9:$E$93)/10))) + Fperm_SI_Woolf2021!$G$9:$G$93*EXP(-Fperm_SI_Woolf2021!$J$9:$J$93*$C140*IF(O$58=Fperm_SI_Woolf2021!$E$9:$E$93,1,EXP(LN((1.1*(Fperm_SI_Woolf2021!$E$9:$E$93-O$58)-63.1579*EXP(-0.19*Fperm_SI_Woolf2021!$E$9:$E$93)+63.1579*EXP(-0.19*O$58))/(Fperm_SI_Woolf2021!$E$9:$E$93-O$58))*(O$58-Fperm_SI_Woolf2021!$E$9:$E$93)/10))) + Fperm_SI_Woolf2021!$H$9:$H$93*EXP(-Fperm_SI_Woolf2021!$K$9:$K$93*$C140*IF(O$58=Fperm_SI_Woolf2021!$E$9:$E$93,1,EXP(LN((1.1*(Fperm_SI_Woolf2021!$E$9:$E$93-O$58)-63.1579*EXP(-0.19*Fperm_SI_Woolf2021!$E$9:$E$93)+63.1579*EXP(-0.19*O$58))/(Fperm_SI_Woolf2021!$E$9:$E$93-O$58))*(O$58-Fperm_SI_Woolf2021!$E$9:$E$93)/10))),Fperm_SI_Woolf2021!$D$9:$D$93)*O$57+INTERCEPT(Fperm_SI_Woolf2021!$F$9:$F$93*EXP(-Fperm_SI_Woolf2021!$I$9:$I$93*$C140*IF(O$58=Fperm_SI_Woolf2021!$E$9:$E$93,1,EXP(LN((1.1*(Fperm_SI_Woolf2021!$E$9:$E$93-O$58)-63.1579*EXP(-0.19*Fperm_SI_Woolf2021!$E$9:$E$93)+63.1579*EXP(-0.19*O$58))/(Fperm_SI_Woolf2021!$E$9:$E$93-O$58))*(O$58-Fperm_SI_Woolf2021!$E$9:$E$93)/10))) + Fperm_SI_Woolf2021!$G$9:$G$93*EXP(-Fperm_SI_Woolf2021!$J$9:$J$93*$C140*IF(O$58=Fperm_SI_Woolf2021!$E$9:$E$93,1,EXP(LN((1.1*(Fperm_SI_Woolf2021!$E$9:$E$93-O$58)-63.1579*EXP(-0.19*Fperm_SI_Woolf2021!$E$9:$E$93)+63.1579*EXP(-0.19*O$58))/(Fperm_SI_Woolf2021!$E$9:$E$93-O$58))*(O$58-Fperm_SI_Woolf2021!$E$9:$E$93)/10))) + Fperm_SI_Woolf2021!$H$9:$H$93*EXP(-Fperm_SI_Woolf2021!$K$9:$K$93*$C140*IF(O$58=Fperm_SI_Woolf2021!$E$9:$E$93,1,EXP(LN((1.1*(Fperm_SI_Woolf2021!$E$9:$E$93-O$58)-63.1579*EXP(-0.19*Fperm_SI_Woolf2021!$E$9:$E$93)+63.1579*EXP(-0.19*O$58))/(Fperm_SI_Woolf2021!$E$9:$E$93-O$58))*(O$58-Fperm_SI_Woolf2021!$E$9:$E$93)/10))),Fperm_SI_Woolf2021!$D$9:$D$93))</f>
        <v>0.48920266937403384</v>
      </c>
      <c r="P140" s="51" cm="1">
        <f t="array" ref="P140">MIN(1,SLOPE(Fperm_SI_Woolf2021!$F$9:$F$93*EXP(-Fperm_SI_Woolf2021!$I$9:$I$93*$C140*IF(P$58=Fperm_SI_Woolf2021!$E$9:$E$93,1,EXP(LN((1.1*(Fperm_SI_Woolf2021!$E$9:$E$93-P$58)-63.1579*EXP(-0.19*Fperm_SI_Woolf2021!$E$9:$E$93)+63.1579*EXP(-0.19*P$58))/(Fperm_SI_Woolf2021!$E$9:$E$93-P$58))*(P$58-Fperm_SI_Woolf2021!$E$9:$E$93)/10))) + Fperm_SI_Woolf2021!$G$9:$G$93*EXP(-Fperm_SI_Woolf2021!$J$9:$J$93*$C140*IF(P$58=Fperm_SI_Woolf2021!$E$9:$E$93,1,EXP(LN((1.1*(Fperm_SI_Woolf2021!$E$9:$E$93-P$58)-63.1579*EXP(-0.19*Fperm_SI_Woolf2021!$E$9:$E$93)+63.1579*EXP(-0.19*P$58))/(Fperm_SI_Woolf2021!$E$9:$E$93-P$58))*(P$58-Fperm_SI_Woolf2021!$E$9:$E$93)/10))) + Fperm_SI_Woolf2021!$H$9:$H$93*EXP(-Fperm_SI_Woolf2021!$K$9:$K$93*$C140*IF(P$58=Fperm_SI_Woolf2021!$E$9:$E$93,1,EXP(LN((1.1*(Fperm_SI_Woolf2021!$E$9:$E$93-P$58)-63.1579*EXP(-0.19*Fperm_SI_Woolf2021!$E$9:$E$93)+63.1579*EXP(-0.19*P$58))/(Fperm_SI_Woolf2021!$E$9:$E$93-P$58))*(P$58-Fperm_SI_Woolf2021!$E$9:$E$93)/10))),Fperm_SI_Woolf2021!$D$9:$D$93)*P$57+INTERCEPT(Fperm_SI_Woolf2021!$F$9:$F$93*EXP(-Fperm_SI_Woolf2021!$I$9:$I$93*$C140*IF(P$58=Fperm_SI_Woolf2021!$E$9:$E$93,1,EXP(LN((1.1*(Fperm_SI_Woolf2021!$E$9:$E$93-P$58)-63.1579*EXP(-0.19*Fperm_SI_Woolf2021!$E$9:$E$93)+63.1579*EXP(-0.19*P$58))/(Fperm_SI_Woolf2021!$E$9:$E$93-P$58))*(P$58-Fperm_SI_Woolf2021!$E$9:$E$93)/10))) + Fperm_SI_Woolf2021!$G$9:$G$93*EXP(-Fperm_SI_Woolf2021!$J$9:$J$93*$C140*IF(P$58=Fperm_SI_Woolf2021!$E$9:$E$93,1,EXP(LN((1.1*(Fperm_SI_Woolf2021!$E$9:$E$93-P$58)-63.1579*EXP(-0.19*Fperm_SI_Woolf2021!$E$9:$E$93)+63.1579*EXP(-0.19*P$58))/(Fperm_SI_Woolf2021!$E$9:$E$93-P$58))*(P$58-Fperm_SI_Woolf2021!$E$9:$E$93)/10))) + Fperm_SI_Woolf2021!$H$9:$H$93*EXP(-Fperm_SI_Woolf2021!$K$9:$K$93*$C140*IF(P$58=Fperm_SI_Woolf2021!$E$9:$E$93,1,EXP(LN((1.1*(Fperm_SI_Woolf2021!$E$9:$E$93-P$58)-63.1579*EXP(-0.19*Fperm_SI_Woolf2021!$E$9:$E$93)+63.1579*EXP(-0.19*P$58))/(Fperm_SI_Woolf2021!$E$9:$E$93-P$58))*(P$58-Fperm_SI_Woolf2021!$E$9:$E$93)/10))),Fperm_SI_Woolf2021!$D$9:$D$93))</f>
        <v>0.45714070842590609</v>
      </c>
      <c r="Q140" s="51" cm="1">
        <f t="array" ref="Q140">MIN(1,SLOPE(Fperm_SI_Woolf2021!$F$9:$F$93*EXP(-Fperm_SI_Woolf2021!$I$9:$I$93*$C140*IF(Q$58=Fperm_SI_Woolf2021!$E$9:$E$93,1,EXP(LN((1.1*(Fperm_SI_Woolf2021!$E$9:$E$93-Q$58)-63.1579*EXP(-0.19*Fperm_SI_Woolf2021!$E$9:$E$93)+63.1579*EXP(-0.19*Q$58))/(Fperm_SI_Woolf2021!$E$9:$E$93-Q$58))*(Q$58-Fperm_SI_Woolf2021!$E$9:$E$93)/10))) + Fperm_SI_Woolf2021!$G$9:$G$93*EXP(-Fperm_SI_Woolf2021!$J$9:$J$93*$C140*IF(Q$58=Fperm_SI_Woolf2021!$E$9:$E$93,1,EXP(LN((1.1*(Fperm_SI_Woolf2021!$E$9:$E$93-Q$58)-63.1579*EXP(-0.19*Fperm_SI_Woolf2021!$E$9:$E$93)+63.1579*EXP(-0.19*Q$58))/(Fperm_SI_Woolf2021!$E$9:$E$93-Q$58))*(Q$58-Fperm_SI_Woolf2021!$E$9:$E$93)/10))) + Fperm_SI_Woolf2021!$H$9:$H$93*EXP(-Fperm_SI_Woolf2021!$K$9:$K$93*$C140*IF(Q$58=Fperm_SI_Woolf2021!$E$9:$E$93,1,EXP(LN((1.1*(Fperm_SI_Woolf2021!$E$9:$E$93-Q$58)-63.1579*EXP(-0.19*Fperm_SI_Woolf2021!$E$9:$E$93)+63.1579*EXP(-0.19*Q$58))/(Fperm_SI_Woolf2021!$E$9:$E$93-Q$58))*(Q$58-Fperm_SI_Woolf2021!$E$9:$E$93)/10))),Fperm_SI_Woolf2021!$D$9:$D$93)*Q$57+INTERCEPT(Fperm_SI_Woolf2021!$F$9:$F$93*EXP(-Fperm_SI_Woolf2021!$I$9:$I$93*$C140*IF(Q$58=Fperm_SI_Woolf2021!$E$9:$E$93,1,EXP(LN((1.1*(Fperm_SI_Woolf2021!$E$9:$E$93-Q$58)-63.1579*EXP(-0.19*Fperm_SI_Woolf2021!$E$9:$E$93)+63.1579*EXP(-0.19*Q$58))/(Fperm_SI_Woolf2021!$E$9:$E$93-Q$58))*(Q$58-Fperm_SI_Woolf2021!$E$9:$E$93)/10))) + Fperm_SI_Woolf2021!$G$9:$G$93*EXP(-Fperm_SI_Woolf2021!$J$9:$J$93*$C140*IF(Q$58=Fperm_SI_Woolf2021!$E$9:$E$93,1,EXP(LN((1.1*(Fperm_SI_Woolf2021!$E$9:$E$93-Q$58)-63.1579*EXP(-0.19*Fperm_SI_Woolf2021!$E$9:$E$93)+63.1579*EXP(-0.19*Q$58))/(Fperm_SI_Woolf2021!$E$9:$E$93-Q$58))*(Q$58-Fperm_SI_Woolf2021!$E$9:$E$93)/10))) + Fperm_SI_Woolf2021!$H$9:$H$93*EXP(-Fperm_SI_Woolf2021!$K$9:$K$93*$C140*IF(Q$58=Fperm_SI_Woolf2021!$E$9:$E$93,1,EXP(LN((1.1*(Fperm_SI_Woolf2021!$E$9:$E$93-Q$58)-63.1579*EXP(-0.19*Fperm_SI_Woolf2021!$E$9:$E$93)+63.1579*EXP(-0.19*Q$58))/(Fperm_SI_Woolf2021!$E$9:$E$93-Q$58))*(Q$58-Fperm_SI_Woolf2021!$E$9:$E$93)/10))),Fperm_SI_Woolf2021!$D$9:$D$93))</f>
        <v>0.42507874747777841</v>
      </c>
      <c r="R140" s="51" cm="1">
        <f t="array" ref="R140">MIN(1,SLOPE(Fperm_SI_Woolf2021!$F$9:$F$93*EXP(-Fperm_SI_Woolf2021!$I$9:$I$93*$C140*IF(R$58=Fperm_SI_Woolf2021!$E$9:$E$93,1,EXP(LN((1.1*(Fperm_SI_Woolf2021!$E$9:$E$93-R$58)-63.1579*EXP(-0.19*Fperm_SI_Woolf2021!$E$9:$E$93)+63.1579*EXP(-0.19*R$58))/(Fperm_SI_Woolf2021!$E$9:$E$93-R$58))*(R$58-Fperm_SI_Woolf2021!$E$9:$E$93)/10))) + Fperm_SI_Woolf2021!$G$9:$G$93*EXP(-Fperm_SI_Woolf2021!$J$9:$J$93*$C140*IF(R$58=Fperm_SI_Woolf2021!$E$9:$E$93,1,EXP(LN((1.1*(Fperm_SI_Woolf2021!$E$9:$E$93-R$58)-63.1579*EXP(-0.19*Fperm_SI_Woolf2021!$E$9:$E$93)+63.1579*EXP(-0.19*R$58))/(Fperm_SI_Woolf2021!$E$9:$E$93-R$58))*(R$58-Fperm_SI_Woolf2021!$E$9:$E$93)/10))) + Fperm_SI_Woolf2021!$H$9:$H$93*EXP(-Fperm_SI_Woolf2021!$K$9:$K$93*$C140*IF(R$58=Fperm_SI_Woolf2021!$E$9:$E$93,1,EXP(LN((1.1*(Fperm_SI_Woolf2021!$E$9:$E$93-R$58)-63.1579*EXP(-0.19*Fperm_SI_Woolf2021!$E$9:$E$93)+63.1579*EXP(-0.19*R$58))/(Fperm_SI_Woolf2021!$E$9:$E$93-R$58))*(R$58-Fperm_SI_Woolf2021!$E$9:$E$93)/10))),Fperm_SI_Woolf2021!$D$9:$D$93)*R$57+INTERCEPT(Fperm_SI_Woolf2021!$F$9:$F$93*EXP(-Fperm_SI_Woolf2021!$I$9:$I$93*$C140*IF(R$58=Fperm_SI_Woolf2021!$E$9:$E$93,1,EXP(LN((1.1*(Fperm_SI_Woolf2021!$E$9:$E$93-R$58)-63.1579*EXP(-0.19*Fperm_SI_Woolf2021!$E$9:$E$93)+63.1579*EXP(-0.19*R$58))/(Fperm_SI_Woolf2021!$E$9:$E$93-R$58))*(R$58-Fperm_SI_Woolf2021!$E$9:$E$93)/10))) + Fperm_SI_Woolf2021!$G$9:$G$93*EXP(-Fperm_SI_Woolf2021!$J$9:$J$93*$C140*IF(R$58=Fperm_SI_Woolf2021!$E$9:$E$93,1,EXP(LN((1.1*(Fperm_SI_Woolf2021!$E$9:$E$93-R$58)-63.1579*EXP(-0.19*Fperm_SI_Woolf2021!$E$9:$E$93)+63.1579*EXP(-0.19*R$58))/(Fperm_SI_Woolf2021!$E$9:$E$93-R$58))*(R$58-Fperm_SI_Woolf2021!$E$9:$E$93)/10))) + Fperm_SI_Woolf2021!$H$9:$H$93*EXP(-Fperm_SI_Woolf2021!$K$9:$K$93*$C140*IF(R$58=Fperm_SI_Woolf2021!$E$9:$E$93,1,EXP(LN((1.1*(Fperm_SI_Woolf2021!$E$9:$E$93-R$58)-63.1579*EXP(-0.19*Fperm_SI_Woolf2021!$E$9:$E$93)+63.1579*EXP(-0.19*R$58))/(Fperm_SI_Woolf2021!$E$9:$E$93-R$58))*(R$58-Fperm_SI_Woolf2021!$E$9:$E$93)/10))),Fperm_SI_Woolf2021!$D$9:$D$93))</f>
        <v>0.39301678652965066</v>
      </c>
      <c r="S140" s="51" cm="1">
        <f t="array" ref="S140">MIN(1,SLOPE(Fperm_SI_Woolf2021!$F$9:$F$93*EXP(-Fperm_SI_Woolf2021!$I$9:$I$93*$C140*IF(S$58=Fperm_SI_Woolf2021!$E$9:$E$93,1,EXP(LN((1.1*(Fperm_SI_Woolf2021!$E$9:$E$93-S$58)-63.1579*EXP(-0.19*Fperm_SI_Woolf2021!$E$9:$E$93)+63.1579*EXP(-0.19*S$58))/(Fperm_SI_Woolf2021!$E$9:$E$93-S$58))*(S$58-Fperm_SI_Woolf2021!$E$9:$E$93)/10))) + Fperm_SI_Woolf2021!$G$9:$G$93*EXP(-Fperm_SI_Woolf2021!$J$9:$J$93*$C140*IF(S$58=Fperm_SI_Woolf2021!$E$9:$E$93,1,EXP(LN((1.1*(Fperm_SI_Woolf2021!$E$9:$E$93-S$58)-63.1579*EXP(-0.19*Fperm_SI_Woolf2021!$E$9:$E$93)+63.1579*EXP(-0.19*S$58))/(Fperm_SI_Woolf2021!$E$9:$E$93-S$58))*(S$58-Fperm_SI_Woolf2021!$E$9:$E$93)/10))) + Fperm_SI_Woolf2021!$H$9:$H$93*EXP(-Fperm_SI_Woolf2021!$K$9:$K$93*$C140*IF(S$58=Fperm_SI_Woolf2021!$E$9:$E$93,1,EXP(LN((1.1*(Fperm_SI_Woolf2021!$E$9:$E$93-S$58)-63.1579*EXP(-0.19*Fperm_SI_Woolf2021!$E$9:$E$93)+63.1579*EXP(-0.19*S$58))/(Fperm_SI_Woolf2021!$E$9:$E$93-S$58))*(S$58-Fperm_SI_Woolf2021!$E$9:$E$93)/10))),Fperm_SI_Woolf2021!$D$9:$D$93)*S$57+INTERCEPT(Fperm_SI_Woolf2021!$F$9:$F$93*EXP(-Fperm_SI_Woolf2021!$I$9:$I$93*$C140*IF(S$58=Fperm_SI_Woolf2021!$E$9:$E$93,1,EXP(LN((1.1*(Fperm_SI_Woolf2021!$E$9:$E$93-S$58)-63.1579*EXP(-0.19*Fperm_SI_Woolf2021!$E$9:$E$93)+63.1579*EXP(-0.19*S$58))/(Fperm_SI_Woolf2021!$E$9:$E$93-S$58))*(S$58-Fperm_SI_Woolf2021!$E$9:$E$93)/10))) + Fperm_SI_Woolf2021!$G$9:$G$93*EXP(-Fperm_SI_Woolf2021!$J$9:$J$93*$C140*IF(S$58=Fperm_SI_Woolf2021!$E$9:$E$93,1,EXP(LN((1.1*(Fperm_SI_Woolf2021!$E$9:$E$93-S$58)-63.1579*EXP(-0.19*Fperm_SI_Woolf2021!$E$9:$E$93)+63.1579*EXP(-0.19*S$58))/(Fperm_SI_Woolf2021!$E$9:$E$93-S$58))*(S$58-Fperm_SI_Woolf2021!$E$9:$E$93)/10))) + Fperm_SI_Woolf2021!$H$9:$H$93*EXP(-Fperm_SI_Woolf2021!$K$9:$K$93*$C140*IF(S$58=Fperm_SI_Woolf2021!$E$9:$E$93,1,EXP(LN((1.1*(Fperm_SI_Woolf2021!$E$9:$E$93-S$58)-63.1579*EXP(-0.19*Fperm_SI_Woolf2021!$E$9:$E$93)+63.1579*EXP(-0.19*S$58))/(Fperm_SI_Woolf2021!$E$9:$E$93-S$58))*(S$58-Fperm_SI_Woolf2021!$E$9:$E$93)/10))),Fperm_SI_Woolf2021!$D$9:$D$93))</f>
        <v>0.53597031485736313</v>
      </c>
      <c r="T140" s="51" cm="1">
        <f t="array" ref="T140">MIN(1,SLOPE(Fperm_SI_Woolf2021!$F$9:$F$93*EXP(-Fperm_SI_Woolf2021!$I$9:$I$93*$C140*IF(T$58=Fperm_SI_Woolf2021!$E$9:$E$93,1,EXP(LN((1.1*(Fperm_SI_Woolf2021!$E$9:$E$93-T$58)-63.1579*EXP(-0.19*Fperm_SI_Woolf2021!$E$9:$E$93)+63.1579*EXP(-0.19*T$58))/(Fperm_SI_Woolf2021!$E$9:$E$93-T$58))*(T$58-Fperm_SI_Woolf2021!$E$9:$E$93)/10))) + Fperm_SI_Woolf2021!$G$9:$G$93*EXP(-Fperm_SI_Woolf2021!$J$9:$J$93*$C140*IF(T$58=Fperm_SI_Woolf2021!$E$9:$E$93,1,EXP(LN((1.1*(Fperm_SI_Woolf2021!$E$9:$E$93-T$58)-63.1579*EXP(-0.19*Fperm_SI_Woolf2021!$E$9:$E$93)+63.1579*EXP(-0.19*T$58))/(Fperm_SI_Woolf2021!$E$9:$E$93-T$58))*(T$58-Fperm_SI_Woolf2021!$E$9:$E$93)/10))) + Fperm_SI_Woolf2021!$H$9:$H$93*EXP(-Fperm_SI_Woolf2021!$K$9:$K$93*$C140*IF(T$58=Fperm_SI_Woolf2021!$E$9:$E$93,1,EXP(LN((1.1*(Fperm_SI_Woolf2021!$E$9:$E$93-T$58)-63.1579*EXP(-0.19*Fperm_SI_Woolf2021!$E$9:$E$93)+63.1579*EXP(-0.19*T$58))/(Fperm_SI_Woolf2021!$E$9:$E$93-T$58))*(T$58-Fperm_SI_Woolf2021!$E$9:$E$93)/10))),Fperm_SI_Woolf2021!$D$9:$D$93)*T$57+INTERCEPT(Fperm_SI_Woolf2021!$F$9:$F$93*EXP(-Fperm_SI_Woolf2021!$I$9:$I$93*$C140*IF(T$58=Fperm_SI_Woolf2021!$E$9:$E$93,1,EXP(LN((1.1*(Fperm_SI_Woolf2021!$E$9:$E$93-T$58)-63.1579*EXP(-0.19*Fperm_SI_Woolf2021!$E$9:$E$93)+63.1579*EXP(-0.19*T$58))/(Fperm_SI_Woolf2021!$E$9:$E$93-T$58))*(T$58-Fperm_SI_Woolf2021!$E$9:$E$93)/10))) + Fperm_SI_Woolf2021!$G$9:$G$93*EXP(-Fperm_SI_Woolf2021!$J$9:$J$93*$C140*IF(T$58=Fperm_SI_Woolf2021!$E$9:$E$93,1,EXP(LN((1.1*(Fperm_SI_Woolf2021!$E$9:$E$93-T$58)-63.1579*EXP(-0.19*Fperm_SI_Woolf2021!$E$9:$E$93)+63.1579*EXP(-0.19*T$58))/(Fperm_SI_Woolf2021!$E$9:$E$93-T$58))*(T$58-Fperm_SI_Woolf2021!$E$9:$E$93)/10))) + Fperm_SI_Woolf2021!$H$9:$H$93*EXP(-Fperm_SI_Woolf2021!$K$9:$K$93*$C140*IF(T$58=Fperm_SI_Woolf2021!$E$9:$E$93,1,EXP(LN((1.1*(Fperm_SI_Woolf2021!$E$9:$E$93-T$58)-63.1579*EXP(-0.19*Fperm_SI_Woolf2021!$E$9:$E$93)+63.1579*EXP(-0.19*T$58))/(Fperm_SI_Woolf2021!$E$9:$E$93-T$58))*(T$58-Fperm_SI_Woolf2021!$E$9:$E$93)/10))),Fperm_SI_Woolf2021!$D$9:$D$93))</f>
        <v>0.51166101300709743</v>
      </c>
      <c r="U140" s="51" cm="1">
        <f t="array" ref="U140">MIN(1,SLOPE(Fperm_SI_Woolf2021!$F$9:$F$93*EXP(-Fperm_SI_Woolf2021!$I$9:$I$93*$C140*IF(U$58=Fperm_SI_Woolf2021!$E$9:$E$93,1,EXP(LN((1.1*(Fperm_SI_Woolf2021!$E$9:$E$93-U$58)-63.1579*EXP(-0.19*Fperm_SI_Woolf2021!$E$9:$E$93)+63.1579*EXP(-0.19*U$58))/(Fperm_SI_Woolf2021!$E$9:$E$93-U$58))*(U$58-Fperm_SI_Woolf2021!$E$9:$E$93)/10))) + Fperm_SI_Woolf2021!$G$9:$G$93*EXP(-Fperm_SI_Woolf2021!$J$9:$J$93*$C140*IF(U$58=Fperm_SI_Woolf2021!$E$9:$E$93,1,EXP(LN((1.1*(Fperm_SI_Woolf2021!$E$9:$E$93-U$58)-63.1579*EXP(-0.19*Fperm_SI_Woolf2021!$E$9:$E$93)+63.1579*EXP(-0.19*U$58))/(Fperm_SI_Woolf2021!$E$9:$E$93-U$58))*(U$58-Fperm_SI_Woolf2021!$E$9:$E$93)/10))) + Fperm_SI_Woolf2021!$H$9:$H$93*EXP(-Fperm_SI_Woolf2021!$K$9:$K$93*$C140*IF(U$58=Fperm_SI_Woolf2021!$E$9:$E$93,1,EXP(LN((1.1*(Fperm_SI_Woolf2021!$E$9:$E$93-U$58)-63.1579*EXP(-0.19*Fperm_SI_Woolf2021!$E$9:$E$93)+63.1579*EXP(-0.19*U$58))/(Fperm_SI_Woolf2021!$E$9:$E$93-U$58))*(U$58-Fperm_SI_Woolf2021!$E$9:$E$93)/10))),Fperm_SI_Woolf2021!$D$9:$D$93)*U$57+INTERCEPT(Fperm_SI_Woolf2021!$F$9:$F$93*EXP(-Fperm_SI_Woolf2021!$I$9:$I$93*$C140*IF(U$58=Fperm_SI_Woolf2021!$E$9:$E$93,1,EXP(LN((1.1*(Fperm_SI_Woolf2021!$E$9:$E$93-U$58)-63.1579*EXP(-0.19*Fperm_SI_Woolf2021!$E$9:$E$93)+63.1579*EXP(-0.19*U$58))/(Fperm_SI_Woolf2021!$E$9:$E$93-U$58))*(U$58-Fperm_SI_Woolf2021!$E$9:$E$93)/10))) + Fperm_SI_Woolf2021!$G$9:$G$93*EXP(-Fperm_SI_Woolf2021!$J$9:$J$93*$C140*IF(U$58=Fperm_SI_Woolf2021!$E$9:$E$93,1,EXP(LN((1.1*(Fperm_SI_Woolf2021!$E$9:$E$93-U$58)-63.1579*EXP(-0.19*Fperm_SI_Woolf2021!$E$9:$E$93)+63.1579*EXP(-0.19*U$58))/(Fperm_SI_Woolf2021!$E$9:$E$93-U$58))*(U$58-Fperm_SI_Woolf2021!$E$9:$E$93)/10))) + Fperm_SI_Woolf2021!$H$9:$H$93*EXP(-Fperm_SI_Woolf2021!$K$9:$K$93*$C140*IF(U$58=Fperm_SI_Woolf2021!$E$9:$E$93,1,EXP(LN((1.1*(Fperm_SI_Woolf2021!$E$9:$E$93-U$58)-63.1579*EXP(-0.19*Fperm_SI_Woolf2021!$E$9:$E$93)+63.1579*EXP(-0.19*U$58))/(Fperm_SI_Woolf2021!$E$9:$E$93-U$58))*(U$58-Fperm_SI_Woolf2021!$E$9:$E$93)/10))),Fperm_SI_Woolf2021!$D$9:$D$93))</f>
        <v>0.48735171115683185</v>
      </c>
      <c r="V140" s="51" cm="1">
        <f t="array" ref="V140">MIN(1,SLOPE(Fperm_SI_Woolf2021!$F$9:$F$93*EXP(-Fperm_SI_Woolf2021!$I$9:$I$93*$C140*IF(V$58=Fperm_SI_Woolf2021!$E$9:$E$93,1,EXP(LN((1.1*(Fperm_SI_Woolf2021!$E$9:$E$93-V$58)-63.1579*EXP(-0.19*Fperm_SI_Woolf2021!$E$9:$E$93)+63.1579*EXP(-0.19*V$58))/(Fperm_SI_Woolf2021!$E$9:$E$93-V$58))*(V$58-Fperm_SI_Woolf2021!$E$9:$E$93)/10))) + Fperm_SI_Woolf2021!$G$9:$G$93*EXP(-Fperm_SI_Woolf2021!$J$9:$J$93*$C140*IF(V$58=Fperm_SI_Woolf2021!$E$9:$E$93,1,EXP(LN((1.1*(Fperm_SI_Woolf2021!$E$9:$E$93-V$58)-63.1579*EXP(-0.19*Fperm_SI_Woolf2021!$E$9:$E$93)+63.1579*EXP(-0.19*V$58))/(Fperm_SI_Woolf2021!$E$9:$E$93-V$58))*(V$58-Fperm_SI_Woolf2021!$E$9:$E$93)/10))) + Fperm_SI_Woolf2021!$H$9:$H$93*EXP(-Fperm_SI_Woolf2021!$K$9:$K$93*$C140*IF(V$58=Fperm_SI_Woolf2021!$E$9:$E$93,1,EXP(LN((1.1*(Fperm_SI_Woolf2021!$E$9:$E$93-V$58)-63.1579*EXP(-0.19*Fperm_SI_Woolf2021!$E$9:$E$93)+63.1579*EXP(-0.19*V$58))/(Fperm_SI_Woolf2021!$E$9:$E$93-V$58))*(V$58-Fperm_SI_Woolf2021!$E$9:$E$93)/10))),Fperm_SI_Woolf2021!$D$9:$D$93)*V$57+INTERCEPT(Fperm_SI_Woolf2021!$F$9:$F$93*EXP(-Fperm_SI_Woolf2021!$I$9:$I$93*$C140*IF(V$58=Fperm_SI_Woolf2021!$E$9:$E$93,1,EXP(LN((1.1*(Fperm_SI_Woolf2021!$E$9:$E$93-V$58)-63.1579*EXP(-0.19*Fperm_SI_Woolf2021!$E$9:$E$93)+63.1579*EXP(-0.19*V$58))/(Fperm_SI_Woolf2021!$E$9:$E$93-V$58))*(V$58-Fperm_SI_Woolf2021!$E$9:$E$93)/10))) + Fperm_SI_Woolf2021!$G$9:$G$93*EXP(-Fperm_SI_Woolf2021!$J$9:$J$93*$C140*IF(V$58=Fperm_SI_Woolf2021!$E$9:$E$93,1,EXP(LN((1.1*(Fperm_SI_Woolf2021!$E$9:$E$93-V$58)-63.1579*EXP(-0.19*Fperm_SI_Woolf2021!$E$9:$E$93)+63.1579*EXP(-0.19*V$58))/(Fperm_SI_Woolf2021!$E$9:$E$93-V$58))*(V$58-Fperm_SI_Woolf2021!$E$9:$E$93)/10))) + Fperm_SI_Woolf2021!$H$9:$H$93*EXP(-Fperm_SI_Woolf2021!$K$9:$K$93*$C140*IF(V$58=Fperm_SI_Woolf2021!$E$9:$E$93,1,EXP(LN((1.1*(Fperm_SI_Woolf2021!$E$9:$E$93-V$58)-63.1579*EXP(-0.19*Fperm_SI_Woolf2021!$E$9:$E$93)+63.1579*EXP(-0.19*V$58))/(Fperm_SI_Woolf2021!$E$9:$E$93-V$58))*(V$58-Fperm_SI_Woolf2021!$E$9:$E$93)/10))),Fperm_SI_Woolf2021!$D$9:$D$93))</f>
        <v>0.46304240930656621</v>
      </c>
      <c r="W140" s="51" cm="1">
        <f t="array" ref="W140">MIN(1,SLOPE(Fperm_SI_Woolf2021!$F$9:$F$93*EXP(-Fperm_SI_Woolf2021!$I$9:$I$93*$C140*IF(W$58=Fperm_SI_Woolf2021!$E$9:$E$93,1,EXP(LN((1.1*(Fperm_SI_Woolf2021!$E$9:$E$93-W$58)-63.1579*EXP(-0.19*Fperm_SI_Woolf2021!$E$9:$E$93)+63.1579*EXP(-0.19*W$58))/(Fperm_SI_Woolf2021!$E$9:$E$93-W$58))*(W$58-Fperm_SI_Woolf2021!$E$9:$E$93)/10))) + Fperm_SI_Woolf2021!$G$9:$G$93*EXP(-Fperm_SI_Woolf2021!$J$9:$J$93*$C140*IF(W$58=Fperm_SI_Woolf2021!$E$9:$E$93,1,EXP(LN((1.1*(Fperm_SI_Woolf2021!$E$9:$E$93-W$58)-63.1579*EXP(-0.19*Fperm_SI_Woolf2021!$E$9:$E$93)+63.1579*EXP(-0.19*W$58))/(Fperm_SI_Woolf2021!$E$9:$E$93-W$58))*(W$58-Fperm_SI_Woolf2021!$E$9:$E$93)/10))) + Fperm_SI_Woolf2021!$H$9:$H$93*EXP(-Fperm_SI_Woolf2021!$K$9:$K$93*$C140*IF(W$58=Fperm_SI_Woolf2021!$E$9:$E$93,1,EXP(LN((1.1*(Fperm_SI_Woolf2021!$E$9:$E$93-W$58)-63.1579*EXP(-0.19*Fperm_SI_Woolf2021!$E$9:$E$93)+63.1579*EXP(-0.19*W$58))/(Fperm_SI_Woolf2021!$E$9:$E$93-W$58))*(W$58-Fperm_SI_Woolf2021!$E$9:$E$93)/10))),Fperm_SI_Woolf2021!$D$9:$D$93)*W$57+INTERCEPT(Fperm_SI_Woolf2021!$F$9:$F$93*EXP(-Fperm_SI_Woolf2021!$I$9:$I$93*$C140*IF(W$58=Fperm_SI_Woolf2021!$E$9:$E$93,1,EXP(LN((1.1*(Fperm_SI_Woolf2021!$E$9:$E$93-W$58)-63.1579*EXP(-0.19*Fperm_SI_Woolf2021!$E$9:$E$93)+63.1579*EXP(-0.19*W$58))/(Fperm_SI_Woolf2021!$E$9:$E$93-W$58))*(W$58-Fperm_SI_Woolf2021!$E$9:$E$93)/10))) + Fperm_SI_Woolf2021!$G$9:$G$93*EXP(-Fperm_SI_Woolf2021!$J$9:$J$93*$C140*IF(W$58=Fperm_SI_Woolf2021!$E$9:$E$93,1,EXP(LN((1.1*(Fperm_SI_Woolf2021!$E$9:$E$93-W$58)-63.1579*EXP(-0.19*Fperm_SI_Woolf2021!$E$9:$E$93)+63.1579*EXP(-0.19*W$58))/(Fperm_SI_Woolf2021!$E$9:$E$93-W$58))*(W$58-Fperm_SI_Woolf2021!$E$9:$E$93)/10))) + Fperm_SI_Woolf2021!$H$9:$H$93*EXP(-Fperm_SI_Woolf2021!$K$9:$K$93*$C140*IF(W$58=Fperm_SI_Woolf2021!$E$9:$E$93,1,EXP(LN((1.1*(Fperm_SI_Woolf2021!$E$9:$E$93-W$58)-63.1579*EXP(-0.19*Fperm_SI_Woolf2021!$E$9:$E$93)+63.1579*EXP(-0.19*W$58))/(Fperm_SI_Woolf2021!$E$9:$E$93-W$58))*(W$58-Fperm_SI_Woolf2021!$E$9:$E$93)/10))),Fperm_SI_Woolf2021!$D$9:$D$93))</f>
        <v>0.43873310745630056</v>
      </c>
      <c r="X140" s="51" cm="1">
        <f t="array" ref="X140">MIN(1,SLOPE(Fperm_SI_Woolf2021!$F$9:$F$93*EXP(-Fperm_SI_Woolf2021!$I$9:$I$93*$C140*IF(X$58=Fperm_SI_Woolf2021!$E$9:$E$93,1,EXP(LN((1.1*(Fperm_SI_Woolf2021!$E$9:$E$93-X$58)-63.1579*EXP(-0.19*Fperm_SI_Woolf2021!$E$9:$E$93)+63.1579*EXP(-0.19*X$58))/(Fperm_SI_Woolf2021!$E$9:$E$93-X$58))*(X$58-Fperm_SI_Woolf2021!$E$9:$E$93)/10))) + Fperm_SI_Woolf2021!$G$9:$G$93*EXP(-Fperm_SI_Woolf2021!$J$9:$J$93*$C140*IF(X$58=Fperm_SI_Woolf2021!$E$9:$E$93,1,EXP(LN((1.1*(Fperm_SI_Woolf2021!$E$9:$E$93-X$58)-63.1579*EXP(-0.19*Fperm_SI_Woolf2021!$E$9:$E$93)+63.1579*EXP(-0.19*X$58))/(Fperm_SI_Woolf2021!$E$9:$E$93-X$58))*(X$58-Fperm_SI_Woolf2021!$E$9:$E$93)/10))) + Fperm_SI_Woolf2021!$H$9:$H$93*EXP(-Fperm_SI_Woolf2021!$K$9:$K$93*$C140*IF(X$58=Fperm_SI_Woolf2021!$E$9:$E$93,1,EXP(LN((1.1*(Fperm_SI_Woolf2021!$E$9:$E$93-X$58)-63.1579*EXP(-0.19*Fperm_SI_Woolf2021!$E$9:$E$93)+63.1579*EXP(-0.19*X$58))/(Fperm_SI_Woolf2021!$E$9:$E$93-X$58))*(X$58-Fperm_SI_Woolf2021!$E$9:$E$93)/10))),Fperm_SI_Woolf2021!$D$9:$D$93)*X$57+INTERCEPT(Fperm_SI_Woolf2021!$F$9:$F$93*EXP(-Fperm_SI_Woolf2021!$I$9:$I$93*$C140*IF(X$58=Fperm_SI_Woolf2021!$E$9:$E$93,1,EXP(LN((1.1*(Fperm_SI_Woolf2021!$E$9:$E$93-X$58)-63.1579*EXP(-0.19*Fperm_SI_Woolf2021!$E$9:$E$93)+63.1579*EXP(-0.19*X$58))/(Fperm_SI_Woolf2021!$E$9:$E$93-X$58))*(X$58-Fperm_SI_Woolf2021!$E$9:$E$93)/10))) + Fperm_SI_Woolf2021!$G$9:$G$93*EXP(-Fperm_SI_Woolf2021!$J$9:$J$93*$C140*IF(X$58=Fperm_SI_Woolf2021!$E$9:$E$93,1,EXP(LN((1.1*(Fperm_SI_Woolf2021!$E$9:$E$93-X$58)-63.1579*EXP(-0.19*Fperm_SI_Woolf2021!$E$9:$E$93)+63.1579*EXP(-0.19*X$58))/(Fperm_SI_Woolf2021!$E$9:$E$93-X$58))*(X$58-Fperm_SI_Woolf2021!$E$9:$E$93)/10))) + Fperm_SI_Woolf2021!$H$9:$H$93*EXP(-Fperm_SI_Woolf2021!$K$9:$K$93*$C140*IF(X$58=Fperm_SI_Woolf2021!$E$9:$E$93,1,EXP(LN((1.1*(Fperm_SI_Woolf2021!$E$9:$E$93-X$58)-63.1579*EXP(-0.19*Fperm_SI_Woolf2021!$E$9:$E$93)+63.1579*EXP(-0.19*X$58))/(Fperm_SI_Woolf2021!$E$9:$E$93-X$58))*(X$58-Fperm_SI_Woolf2021!$E$9:$E$93)/10))),Fperm_SI_Woolf2021!$D$9:$D$93))</f>
        <v>0.41442380560603498</v>
      </c>
      <c r="Y140" s="51" cm="1">
        <f t="array" ref="Y140">MIN(1,SLOPE(Fperm_SI_Woolf2021!$F$9:$F$93*EXP(-Fperm_SI_Woolf2021!$I$9:$I$93*$C140*IF(Y$58=Fperm_SI_Woolf2021!$E$9:$E$93,1,EXP(LN((1.1*(Fperm_SI_Woolf2021!$E$9:$E$93-Y$58)-63.1579*EXP(-0.19*Fperm_SI_Woolf2021!$E$9:$E$93)+63.1579*EXP(-0.19*Y$58))/(Fperm_SI_Woolf2021!$E$9:$E$93-Y$58))*(Y$58-Fperm_SI_Woolf2021!$E$9:$E$93)/10))) + Fperm_SI_Woolf2021!$G$9:$G$93*EXP(-Fperm_SI_Woolf2021!$J$9:$J$93*$C140*IF(Y$58=Fperm_SI_Woolf2021!$E$9:$E$93,1,EXP(LN((1.1*(Fperm_SI_Woolf2021!$E$9:$E$93-Y$58)-63.1579*EXP(-0.19*Fperm_SI_Woolf2021!$E$9:$E$93)+63.1579*EXP(-0.19*Y$58))/(Fperm_SI_Woolf2021!$E$9:$E$93-Y$58))*(Y$58-Fperm_SI_Woolf2021!$E$9:$E$93)/10))) + Fperm_SI_Woolf2021!$H$9:$H$93*EXP(-Fperm_SI_Woolf2021!$K$9:$K$93*$C140*IF(Y$58=Fperm_SI_Woolf2021!$E$9:$E$93,1,EXP(LN((1.1*(Fperm_SI_Woolf2021!$E$9:$E$93-Y$58)-63.1579*EXP(-0.19*Fperm_SI_Woolf2021!$E$9:$E$93)+63.1579*EXP(-0.19*Y$58))/(Fperm_SI_Woolf2021!$E$9:$E$93-Y$58))*(Y$58-Fperm_SI_Woolf2021!$E$9:$E$93)/10))),Fperm_SI_Woolf2021!$D$9:$D$93)*Y$57+INTERCEPT(Fperm_SI_Woolf2021!$F$9:$F$93*EXP(-Fperm_SI_Woolf2021!$I$9:$I$93*$C140*IF(Y$58=Fperm_SI_Woolf2021!$E$9:$E$93,1,EXP(LN((1.1*(Fperm_SI_Woolf2021!$E$9:$E$93-Y$58)-63.1579*EXP(-0.19*Fperm_SI_Woolf2021!$E$9:$E$93)+63.1579*EXP(-0.19*Y$58))/(Fperm_SI_Woolf2021!$E$9:$E$93-Y$58))*(Y$58-Fperm_SI_Woolf2021!$E$9:$E$93)/10))) + Fperm_SI_Woolf2021!$G$9:$G$93*EXP(-Fperm_SI_Woolf2021!$J$9:$J$93*$C140*IF(Y$58=Fperm_SI_Woolf2021!$E$9:$E$93,1,EXP(LN((1.1*(Fperm_SI_Woolf2021!$E$9:$E$93-Y$58)-63.1579*EXP(-0.19*Fperm_SI_Woolf2021!$E$9:$E$93)+63.1579*EXP(-0.19*Y$58))/(Fperm_SI_Woolf2021!$E$9:$E$93-Y$58))*(Y$58-Fperm_SI_Woolf2021!$E$9:$E$93)/10))) + Fperm_SI_Woolf2021!$H$9:$H$93*EXP(-Fperm_SI_Woolf2021!$K$9:$K$93*$C140*IF(Y$58=Fperm_SI_Woolf2021!$E$9:$E$93,1,EXP(LN((1.1*(Fperm_SI_Woolf2021!$E$9:$E$93-Y$58)-63.1579*EXP(-0.19*Fperm_SI_Woolf2021!$E$9:$E$93)+63.1579*EXP(-0.19*Y$58))/(Fperm_SI_Woolf2021!$E$9:$E$93-Y$58))*(Y$58-Fperm_SI_Woolf2021!$E$9:$E$93)/10))),Fperm_SI_Woolf2021!$D$9:$D$93))</f>
        <v>0.39011450375576934</v>
      </c>
      <c r="Z140" s="51" cm="1">
        <f t="array" ref="Z140">MIN(1,SLOPE(Fperm_SI_Woolf2021!$F$9:$F$93*EXP(-Fperm_SI_Woolf2021!$I$9:$I$93*$C140*IF(Z$58=Fperm_SI_Woolf2021!$E$9:$E$93,1,EXP(LN((1.1*(Fperm_SI_Woolf2021!$E$9:$E$93-Z$58)-63.1579*EXP(-0.19*Fperm_SI_Woolf2021!$E$9:$E$93)+63.1579*EXP(-0.19*Z$58))/(Fperm_SI_Woolf2021!$E$9:$E$93-Z$58))*(Z$58-Fperm_SI_Woolf2021!$E$9:$E$93)/10))) + Fperm_SI_Woolf2021!$G$9:$G$93*EXP(-Fperm_SI_Woolf2021!$J$9:$J$93*$C140*IF(Z$58=Fperm_SI_Woolf2021!$E$9:$E$93,1,EXP(LN((1.1*(Fperm_SI_Woolf2021!$E$9:$E$93-Z$58)-63.1579*EXP(-0.19*Fperm_SI_Woolf2021!$E$9:$E$93)+63.1579*EXP(-0.19*Z$58))/(Fperm_SI_Woolf2021!$E$9:$E$93-Z$58))*(Z$58-Fperm_SI_Woolf2021!$E$9:$E$93)/10))) + Fperm_SI_Woolf2021!$H$9:$H$93*EXP(-Fperm_SI_Woolf2021!$K$9:$K$93*$C140*IF(Z$58=Fperm_SI_Woolf2021!$E$9:$E$93,1,EXP(LN((1.1*(Fperm_SI_Woolf2021!$E$9:$E$93-Z$58)-63.1579*EXP(-0.19*Fperm_SI_Woolf2021!$E$9:$E$93)+63.1579*EXP(-0.19*Z$58))/(Fperm_SI_Woolf2021!$E$9:$E$93-Z$58))*(Z$58-Fperm_SI_Woolf2021!$E$9:$E$93)/10))),Fperm_SI_Woolf2021!$D$9:$D$93)*Z$57+INTERCEPT(Fperm_SI_Woolf2021!$F$9:$F$93*EXP(-Fperm_SI_Woolf2021!$I$9:$I$93*$C140*IF(Z$58=Fperm_SI_Woolf2021!$E$9:$E$93,1,EXP(LN((1.1*(Fperm_SI_Woolf2021!$E$9:$E$93-Z$58)-63.1579*EXP(-0.19*Fperm_SI_Woolf2021!$E$9:$E$93)+63.1579*EXP(-0.19*Z$58))/(Fperm_SI_Woolf2021!$E$9:$E$93-Z$58))*(Z$58-Fperm_SI_Woolf2021!$E$9:$E$93)/10))) + Fperm_SI_Woolf2021!$G$9:$G$93*EXP(-Fperm_SI_Woolf2021!$J$9:$J$93*$C140*IF(Z$58=Fperm_SI_Woolf2021!$E$9:$E$93,1,EXP(LN((1.1*(Fperm_SI_Woolf2021!$E$9:$E$93-Z$58)-63.1579*EXP(-0.19*Fperm_SI_Woolf2021!$E$9:$E$93)+63.1579*EXP(-0.19*Z$58))/(Fperm_SI_Woolf2021!$E$9:$E$93-Z$58))*(Z$58-Fperm_SI_Woolf2021!$E$9:$E$93)/10))) + Fperm_SI_Woolf2021!$H$9:$H$93*EXP(-Fperm_SI_Woolf2021!$K$9:$K$93*$C140*IF(Z$58=Fperm_SI_Woolf2021!$E$9:$E$93,1,EXP(LN((1.1*(Fperm_SI_Woolf2021!$E$9:$E$93-Z$58)-63.1579*EXP(-0.19*Fperm_SI_Woolf2021!$E$9:$E$93)+63.1579*EXP(-0.19*Z$58))/(Fperm_SI_Woolf2021!$E$9:$E$93-Z$58))*(Z$58-Fperm_SI_Woolf2021!$E$9:$E$93)/10))),Fperm_SI_Woolf2021!$D$9:$D$93))</f>
        <v>0.3658052019055037</v>
      </c>
      <c r="AA140" s="51" cm="1">
        <f t="array" ref="AA140">MIN(1,SLOPE(Fperm_SI_Woolf2021!$F$9:$F$93*EXP(-Fperm_SI_Woolf2021!$I$9:$I$93*$C140*IF(AA$58=Fperm_SI_Woolf2021!$E$9:$E$93,1,EXP(LN((1.1*(Fperm_SI_Woolf2021!$E$9:$E$93-AA$58)-63.1579*EXP(-0.19*Fperm_SI_Woolf2021!$E$9:$E$93)+63.1579*EXP(-0.19*AA$58))/(Fperm_SI_Woolf2021!$E$9:$E$93-AA$58))*(AA$58-Fperm_SI_Woolf2021!$E$9:$E$93)/10))) + Fperm_SI_Woolf2021!$G$9:$G$93*EXP(-Fperm_SI_Woolf2021!$J$9:$J$93*$C140*IF(AA$58=Fperm_SI_Woolf2021!$E$9:$E$93,1,EXP(LN((1.1*(Fperm_SI_Woolf2021!$E$9:$E$93-AA$58)-63.1579*EXP(-0.19*Fperm_SI_Woolf2021!$E$9:$E$93)+63.1579*EXP(-0.19*AA$58))/(Fperm_SI_Woolf2021!$E$9:$E$93-AA$58))*(AA$58-Fperm_SI_Woolf2021!$E$9:$E$93)/10))) + Fperm_SI_Woolf2021!$H$9:$H$93*EXP(-Fperm_SI_Woolf2021!$K$9:$K$93*$C140*IF(AA$58=Fperm_SI_Woolf2021!$E$9:$E$93,1,EXP(LN((1.1*(Fperm_SI_Woolf2021!$E$9:$E$93-AA$58)-63.1579*EXP(-0.19*Fperm_SI_Woolf2021!$E$9:$E$93)+63.1579*EXP(-0.19*AA$58))/(Fperm_SI_Woolf2021!$E$9:$E$93-AA$58))*(AA$58-Fperm_SI_Woolf2021!$E$9:$E$93)/10))),Fperm_SI_Woolf2021!$D$9:$D$93)*AA$57+INTERCEPT(Fperm_SI_Woolf2021!$F$9:$F$93*EXP(-Fperm_SI_Woolf2021!$I$9:$I$93*$C140*IF(AA$58=Fperm_SI_Woolf2021!$E$9:$E$93,1,EXP(LN((1.1*(Fperm_SI_Woolf2021!$E$9:$E$93-AA$58)-63.1579*EXP(-0.19*Fperm_SI_Woolf2021!$E$9:$E$93)+63.1579*EXP(-0.19*AA$58))/(Fperm_SI_Woolf2021!$E$9:$E$93-AA$58))*(AA$58-Fperm_SI_Woolf2021!$E$9:$E$93)/10))) + Fperm_SI_Woolf2021!$G$9:$G$93*EXP(-Fperm_SI_Woolf2021!$J$9:$J$93*$C140*IF(AA$58=Fperm_SI_Woolf2021!$E$9:$E$93,1,EXP(LN((1.1*(Fperm_SI_Woolf2021!$E$9:$E$93-AA$58)-63.1579*EXP(-0.19*Fperm_SI_Woolf2021!$E$9:$E$93)+63.1579*EXP(-0.19*AA$58))/(Fperm_SI_Woolf2021!$E$9:$E$93-AA$58))*(AA$58-Fperm_SI_Woolf2021!$E$9:$E$93)/10))) + Fperm_SI_Woolf2021!$H$9:$H$93*EXP(-Fperm_SI_Woolf2021!$K$9:$K$93*$C140*IF(AA$58=Fperm_SI_Woolf2021!$E$9:$E$93,1,EXP(LN((1.1*(Fperm_SI_Woolf2021!$E$9:$E$93-AA$58)-63.1579*EXP(-0.19*Fperm_SI_Woolf2021!$E$9:$E$93)+63.1579*EXP(-0.19*AA$58))/(Fperm_SI_Woolf2021!$E$9:$E$93-AA$58))*(AA$58-Fperm_SI_Woolf2021!$E$9:$E$93)/10))),Fperm_SI_Woolf2021!$D$9:$D$93))</f>
        <v>0.34149590005523811</v>
      </c>
      <c r="AB140" s="51" cm="1">
        <f t="array" ref="AB140">MIN(1,SLOPE(Fperm_SI_Woolf2021!$F$9:$F$93*EXP(-Fperm_SI_Woolf2021!$I$9:$I$93*$C140*IF(AB$58=Fperm_SI_Woolf2021!$E$9:$E$93,1,EXP(LN((1.1*(Fperm_SI_Woolf2021!$E$9:$E$93-AB$58)-63.1579*EXP(-0.19*Fperm_SI_Woolf2021!$E$9:$E$93)+63.1579*EXP(-0.19*AB$58))/(Fperm_SI_Woolf2021!$E$9:$E$93-AB$58))*(AB$58-Fperm_SI_Woolf2021!$E$9:$E$93)/10))) + Fperm_SI_Woolf2021!$G$9:$G$93*EXP(-Fperm_SI_Woolf2021!$J$9:$J$93*$C140*IF(AB$58=Fperm_SI_Woolf2021!$E$9:$E$93,1,EXP(LN((1.1*(Fperm_SI_Woolf2021!$E$9:$E$93-AB$58)-63.1579*EXP(-0.19*Fperm_SI_Woolf2021!$E$9:$E$93)+63.1579*EXP(-0.19*AB$58))/(Fperm_SI_Woolf2021!$E$9:$E$93-AB$58))*(AB$58-Fperm_SI_Woolf2021!$E$9:$E$93)/10))) + Fperm_SI_Woolf2021!$H$9:$H$93*EXP(-Fperm_SI_Woolf2021!$K$9:$K$93*$C140*IF(AB$58=Fperm_SI_Woolf2021!$E$9:$E$93,1,EXP(LN((1.1*(Fperm_SI_Woolf2021!$E$9:$E$93-AB$58)-63.1579*EXP(-0.19*Fperm_SI_Woolf2021!$E$9:$E$93)+63.1579*EXP(-0.19*AB$58))/(Fperm_SI_Woolf2021!$E$9:$E$93-AB$58))*(AB$58-Fperm_SI_Woolf2021!$E$9:$E$93)/10))),Fperm_SI_Woolf2021!$D$9:$D$93)*AB$57+INTERCEPT(Fperm_SI_Woolf2021!$F$9:$F$93*EXP(-Fperm_SI_Woolf2021!$I$9:$I$93*$C140*IF(AB$58=Fperm_SI_Woolf2021!$E$9:$E$93,1,EXP(LN((1.1*(Fperm_SI_Woolf2021!$E$9:$E$93-AB$58)-63.1579*EXP(-0.19*Fperm_SI_Woolf2021!$E$9:$E$93)+63.1579*EXP(-0.19*AB$58))/(Fperm_SI_Woolf2021!$E$9:$E$93-AB$58))*(AB$58-Fperm_SI_Woolf2021!$E$9:$E$93)/10))) + Fperm_SI_Woolf2021!$G$9:$G$93*EXP(-Fperm_SI_Woolf2021!$J$9:$J$93*$C140*IF(AB$58=Fperm_SI_Woolf2021!$E$9:$E$93,1,EXP(LN((1.1*(Fperm_SI_Woolf2021!$E$9:$E$93-AB$58)-63.1579*EXP(-0.19*Fperm_SI_Woolf2021!$E$9:$E$93)+63.1579*EXP(-0.19*AB$58))/(Fperm_SI_Woolf2021!$E$9:$E$93-AB$58))*(AB$58-Fperm_SI_Woolf2021!$E$9:$E$93)/10))) + Fperm_SI_Woolf2021!$H$9:$H$93*EXP(-Fperm_SI_Woolf2021!$K$9:$K$93*$C140*IF(AB$58=Fperm_SI_Woolf2021!$E$9:$E$93,1,EXP(LN((1.1*(Fperm_SI_Woolf2021!$E$9:$E$93-AB$58)-63.1579*EXP(-0.19*Fperm_SI_Woolf2021!$E$9:$E$93)+63.1579*EXP(-0.19*AB$58))/(Fperm_SI_Woolf2021!$E$9:$E$93-AB$58))*(AB$58-Fperm_SI_Woolf2021!$E$9:$E$93)/10))),Fperm_SI_Woolf2021!$D$9:$D$93))</f>
        <v>0.31718659820497247</v>
      </c>
      <c r="AC140" s="51" cm="1">
        <f t="array" ref="AC140">MIN(1,SLOPE(Fperm_SI_Woolf2021!$F$9:$F$93*EXP(-Fperm_SI_Woolf2021!$I$9:$I$93*$C140*IF(AC$58=Fperm_SI_Woolf2021!$E$9:$E$93,1,EXP(LN((1.1*(Fperm_SI_Woolf2021!$E$9:$E$93-AC$58)-63.1579*EXP(-0.19*Fperm_SI_Woolf2021!$E$9:$E$93)+63.1579*EXP(-0.19*AC$58))/(Fperm_SI_Woolf2021!$E$9:$E$93-AC$58))*(AC$58-Fperm_SI_Woolf2021!$E$9:$E$93)/10))) + Fperm_SI_Woolf2021!$G$9:$G$93*EXP(-Fperm_SI_Woolf2021!$J$9:$J$93*$C140*IF(AC$58=Fperm_SI_Woolf2021!$E$9:$E$93,1,EXP(LN((1.1*(Fperm_SI_Woolf2021!$E$9:$E$93-AC$58)-63.1579*EXP(-0.19*Fperm_SI_Woolf2021!$E$9:$E$93)+63.1579*EXP(-0.19*AC$58))/(Fperm_SI_Woolf2021!$E$9:$E$93-AC$58))*(AC$58-Fperm_SI_Woolf2021!$E$9:$E$93)/10))) + Fperm_SI_Woolf2021!$H$9:$H$93*EXP(-Fperm_SI_Woolf2021!$K$9:$K$93*$C140*IF(AC$58=Fperm_SI_Woolf2021!$E$9:$E$93,1,EXP(LN((1.1*(Fperm_SI_Woolf2021!$E$9:$E$93-AC$58)-63.1579*EXP(-0.19*Fperm_SI_Woolf2021!$E$9:$E$93)+63.1579*EXP(-0.19*AC$58))/(Fperm_SI_Woolf2021!$E$9:$E$93-AC$58))*(AC$58-Fperm_SI_Woolf2021!$E$9:$E$93)/10))),Fperm_SI_Woolf2021!$D$9:$D$93)*AC$57+INTERCEPT(Fperm_SI_Woolf2021!$F$9:$F$93*EXP(-Fperm_SI_Woolf2021!$I$9:$I$93*$C140*IF(AC$58=Fperm_SI_Woolf2021!$E$9:$E$93,1,EXP(LN((1.1*(Fperm_SI_Woolf2021!$E$9:$E$93-AC$58)-63.1579*EXP(-0.19*Fperm_SI_Woolf2021!$E$9:$E$93)+63.1579*EXP(-0.19*AC$58))/(Fperm_SI_Woolf2021!$E$9:$E$93-AC$58))*(AC$58-Fperm_SI_Woolf2021!$E$9:$E$93)/10))) + Fperm_SI_Woolf2021!$G$9:$G$93*EXP(-Fperm_SI_Woolf2021!$J$9:$J$93*$C140*IF(AC$58=Fperm_SI_Woolf2021!$E$9:$E$93,1,EXP(LN((1.1*(Fperm_SI_Woolf2021!$E$9:$E$93-AC$58)-63.1579*EXP(-0.19*Fperm_SI_Woolf2021!$E$9:$E$93)+63.1579*EXP(-0.19*AC$58))/(Fperm_SI_Woolf2021!$E$9:$E$93-AC$58))*(AC$58-Fperm_SI_Woolf2021!$E$9:$E$93)/10))) + Fperm_SI_Woolf2021!$H$9:$H$93*EXP(-Fperm_SI_Woolf2021!$K$9:$K$93*$C140*IF(AC$58=Fperm_SI_Woolf2021!$E$9:$E$93,1,EXP(LN((1.1*(Fperm_SI_Woolf2021!$E$9:$E$93-AC$58)-63.1579*EXP(-0.19*Fperm_SI_Woolf2021!$E$9:$E$93)+63.1579*EXP(-0.19*AC$58))/(Fperm_SI_Woolf2021!$E$9:$E$93-AC$58))*(AC$58-Fperm_SI_Woolf2021!$E$9:$E$93)/10))),Fperm_SI_Woolf2021!$D$9:$D$93))</f>
        <v>0.29287729635470683</v>
      </c>
      <c r="AD140" s="51" cm="1">
        <f t="array" ref="AD140">MIN(1,SLOPE(Fperm_SI_Woolf2021!$F$9:$F$93*EXP(-Fperm_SI_Woolf2021!$I$9:$I$93*$C140*IF(AD$58=Fperm_SI_Woolf2021!$E$9:$E$93,1,EXP(LN((1.1*(Fperm_SI_Woolf2021!$E$9:$E$93-AD$58)-63.1579*EXP(-0.19*Fperm_SI_Woolf2021!$E$9:$E$93)+63.1579*EXP(-0.19*AD$58))/(Fperm_SI_Woolf2021!$E$9:$E$93-AD$58))*(AD$58-Fperm_SI_Woolf2021!$E$9:$E$93)/10))) + Fperm_SI_Woolf2021!$G$9:$G$93*EXP(-Fperm_SI_Woolf2021!$J$9:$J$93*$C140*IF(AD$58=Fperm_SI_Woolf2021!$E$9:$E$93,1,EXP(LN((1.1*(Fperm_SI_Woolf2021!$E$9:$E$93-AD$58)-63.1579*EXP(-0.19*Fperm_SI_Woolf2021!$E$9:$E$93)+63.1579*EXP(-0.19*AD$58))/(Fperm_SI_Woolf2021!$E$9:$E$93-AD$58))*(AD$58-Fperm_SI_Woolf2021!$E$9:$E$93)/10))) + Fperm_SI_Woolf2021!$H$9:$H$93*EXP(-Fperm_SI_Woolf2021!$K$9:$K$93*$C140*IF(AD$58=Fperm_SI_Woolf2021!$E$9:$E$93,1,EXP(LN((1.1*(Fperm_SI_Woolf2021!$E$9:$E$93-AD$58)-63.1579*EXP(-0.19*Fperm_SI_Woolf2021!$E$9:$E$93)+63.1579*EXP(-0.19*AD$58))/(Fperm_SI_Woolf2021!$E$9:$E$93-AD$58))*(AD$58-Fperm_SI_Woolf2021!$E$9:$E$93)/10))),Fperm_SI_Woolf2021!$D$9:$D$93)*AD$57+INTERCEPT(Fperm_SI_Woolf2021!$F$9:$F$93*EXP(-Fperm_SI_Woolf2021!$I$9:$I$93*$C140*IF(AD$58=Fperm_SI_Woolf2021!$E$9:$E$93,1,EXP(LN((1.1*(Fperm_SI_Woolf2021!$E$9:$E$93-AD$58)-63.1579*EXP(-0.19*Fperm_SI_Woolf2021!$E$9:$E$93)+63.1579*EXP(-0.19*AD$58))/(Fperm_SI_Woolf2021!$E$9:$E$93-AD$58))*(AD$58-Fperm_SI_Woolf2021!$E$9:$E$93)/10))) + Fperm_SI_Woolf2021!$G$9:$G$93*EXP(-Fperm_SI_Woolf2021!$J$9:$J$93*$C140*IF(AD$58=Fperm_SI_Woolf2021!$E$9:$E$93,1,EXP(LN((1.1*(Fperm_SI_Woolf2021!$E$9:$E$93-AD$58)-63.1579*EXP(-0.19*Fperm_SI_Woolf2021!$E$9:$E$93)+63.1579*EXP(-0.19*AD$58))/(Fperm_SI_Woolf2021!$E$9:$E$93-AD$58))*(AD$58-Fperm_SI_Woolf2021!$E$9:$E$93)/10))) + Fperm_SI_Woolf2021!$H$9:$H$93*EXP(-Fperm_SI_Woolf2021!$K$9:$K$93*$C140*IF(AD$58=Fperm_SI_Woolf2021!$E$9:$E$93,1,EXP(LN((1.1*(Fperm_SI_Woolf2021!$E$9:$E$93-AD$58)-63.1579*EXP(-0.19*Fperm_SI_Woolf2021!$E$9:$E$93)+63.1579*EXP(-0.19*AD$58))/(Fperm_SI_Woolf2021!$E$9:$E$93-AD$58))*(AD$58-Fperm_SI_Woolf2021!$E$9:$E$93)/10))),Fperm_SI_Woolf2021!$D$9:$D$93))</f>
        <v>0.26856799450444119</v>
      </c>
      <c r="AE140" s="51" cm="1">
        <f t="array" ref="AE140">MIN(1,SLOPE(Fperm_SI_Woolf2021!$F$9:$F$93*EXP(-Fperm_SI_Woolf2021!$I$9:$I$93*$C140*IF(AE$58=Fperm_SI_Woolf2021!$E$9:$E$93,1,EXP(LN((1.1*(Fperm_SI_Woolf2021!$E$9:$E$93-AE$58)-63.1579*EXP(-0.19*Fperm_SI_Woolf2021!$E$9:$E$93)+63.1579*EXP(-0.19*AE$58))/(Fperm_SI_Woolf2021!$E$9:$E$93-AE$58))*(AE$58-Fperm_SI_Woolf2021!$E$9:$E$93)/10))) + Fperm_SI_Woolf2021!$G$9:$G$93*EXP(-Fperm_SI_Woolf2021!$J$9:$J$93*$C140*IF(AE$58=Fperm_SI_Woolf2021!$E$9:$E$93,1,EXP(LN((1.1*(Fperm_SI_Woolf2021!$E$9:$E$93-AE$58)-63.1579*EXP(-0.19*Fperm_SI_Woolf2021!$E$9:$E$93)+63.1579*EXP(-0.19*AE$58))/(Fperm_SI_Woolf2021!$E$9:$E$93-AE$58))*(AE$58-Fperm_SI_Woolf2021!$E$9:$E$93)/10))) + Fperm_SI_Woolf2021!$H$9:$H$93*EXP(-Fperm_SI_Woolf2021!$K$9:$K$93*$C140*IF(AE$58=Fperm_SI_Woolf2021!$E$9:$E$93,1,EXP(LN((1.1*(Fperm_SI_Woolf2021!$E$9:$E$93-AE$58)-63.1579*EXP(-0.19*Fperm_SI_Woolf2021!$E$9:$E$93)+63.1579*EXP(-0.19*AE$58))/(Fperm_SI_Woolf2021!$E$9:$E$93-AE$58))*(AE$58-Fperm_SI_Woolf2021!$E$9:$E$93)/10))),Fperm_SI_Woolf2021!$D$9:$D$93)*AE$57+INTERCEPT(Fperm_SI_Woolf2021!$F$9:$F$93*EXP(-Fperm_SI_Woolf2021!$I$9:$I$93*$C140*IF(AE$58=Fperm_SI_Woolf2021!$E$9:$E$93,1,EXP(LN((1.1*(Fperm_SI_Woolf2021!$E$9:$E$93-AE$58)-63.1579*EXP(-0.19*Fperm_SI_Woolf2021!$E$9:$E$93)+63.1579*EXP(-0.19*AE$58))/(Fperm_SI_Woolf2021!$E$9:$E$93-AE$58))*(AE$58-Fperm_SI_Woolf2021!$E$9:$E$93)/10))) + Fperm_SI_Woolf2021!$G$9:$G$93*EXP(-Fperm_SI_Woolf2021!$J$9:$J$93*$C140*IF(AE$58=Fperm_SI_Woolf2021!$E$9:$E$93,1,EXP(LN((1.1*(Fperm_SI_Woolf2021!$E$9:$E$93-AE$58)-63.1579*EXP(-0.19*Fperm_SI_Woolf2021!$E$9:$E$93)+63.1579*EXP(-0.19*AE$58))/(Fperm_SI_Woolf2021!$E$9:$E$93-AE$58))*(AE$58-Fperm_SI_Woolf2021!$E$9:$E$93)/10))) + Fperm_SI_Woolf2021!$H$9:$H$93*EXP(-Fperm_SI_Woolf2021!$K$9:$K$93*$C140*IF(AE$58=Fperm_SI_Woolf2021!$E$9:$E$93,1,EXP(LN((1.1*(Fperm_SI_Woolf2021!$E$9:$E$93-AE$58)-63.1579*EXP(-0.19*Fperm_SI_Woolf2021!$E$9:$E$93)+63.1579*EXP(-0.19*AE$58))/(Fperm_SI_Woolf2021!$E$9:$E$93-AE$58))*(AE$58-Fperm_SI_Woolf2021!$E$9:$E$93)/10))),Fperm_SI_Woolf2021!$D$9:$D$93))</f>
        <v>0.24425869265417555</v>
      </c>
      <c r="AF140" s="51" cm="1">
        <f t="array" ref="AF140">MIN(1,SLOPE(Fperm_SI_Woolf2021!$F$9:$F$93*EXP(-Fperm_SI_Woolf2021!$I$9:$I$93*$C140*IF(AF$58=Fperm_SI_Woolf2021!$E$9:$E$93,1,EXP(LN((1.1*(Fperm_SI_Woolf2021!$E$9:$E$93-AF$58)-63.1579*EXP(-0.19*Fperm_SI_Woolf2021!$E$9:$E$93)+63.1579*EXP(-0.19*AF$58))/(Fperm_SI_Woolf2021!$E$9:$E$93-AF$58))*(AF$58-Fperm_SI_Woolf2021!$E$9:$E$93)/10))) + Fperm_SI_Woolf2021!$G$9:$G$93*EXP(-Fperm_SI_Woolf2021!$J$9:$J$93*$C140*IF(AF$58=Fperm_SI_Woolf2021!$E$9:$E$93,1,EXP(LN((1.1*(Fperm_SI_Woolf2021!$E$9:$E$93-AF$58)-63.1579*EXP(-0.19*Fperm_SI_Woolf2021!$E$9:$E$93)+63.1579*EXP(-0.19*AF$58))/(Fperm_SI_Woolf2021!$E$9:$E$93-AF$58))*(AF$58-Fperm_SI_Woolf2021!$E$9:$E$93)/10))) + Fperm_SI_Woolf2021!$H$9:$H$93*EXP(-Fperm_SI_Woolf2021!$K$9:$K$93*$C140*IF(AF$58=Fperm_SI_Woolf2021!$E$9:$E$93,1,EXP(LN((1.1*(Fperm_SI_Woolf2021!$E$9:$E$93-AF$58)-63.1579*EXP(-0.19*Fperm_SI_Woolf2021!$E$9:$E$93)+63.1579*EXP(-0.19*AF$58))/(Fperm_SI_Woolf2021!$E$9:$E$93-AF$58))*(AF$58-Fperm_SI_Woolf2021!$E$9:$E$93)/10))),Fperm_SI_Woolf2021!$D$9:$D$93)*AF$57+INTERCEPT(Fperm_SI_Woolf2021!$F$9:$F$93*EXP(-Fperm_SI_Woolf2021!$I$9:$I$93*$C140*IF(AF$58=Fperm_SI_Woolf2021!$E$9:$E$93,1,EXP(LN((1.1*(Fperm_SI_Woolf2021!$E$9:$E$93-AF$58)-63.1579*EXP(-0.19*Fperm_SI_Woolf2021!$E$9:$E$93)+63.1579*EXP(-0.19*AF$58))/(Fperm_SI_Woolf2021!$E$9:$E$93-AF$58))*(AF$58-Fperm_SI_Woolf2021!$E$9:$E$93)/10))) + Fperm_SI_Woolf2021!$G$9:$G$93*EXP(-Fperm_SI_Woolf2021!$J$9:$J$93*$C140*IF(AF$58=Fperm_SI_Woolf2021!$E$9:$E$93,1,EXP(LN((1.1*(Fperm_SI_Woolf2021!$E$9:$E$93-AF$58)-63.1579*EXP(-0.19*Fperm_SI_Woolf2021!$E$9:$E$93)+63.1579*EXP(-0.19*AF$58))/(Fperm_SI_Woolf2021!$E$9:$E$93-AF$58))*(AF$58-Fperm_SI_Woolf2021!$E$9:$E$93)/10))) + Fperm_SI_Woolf2021!$H$9:$H$93*EXP(-Fperm_SI_Woolf2021!$K$9:$K$93*$C140*IF(AF$58=Fperm_SI_Woolf2021!$E$9:$E$93,1,EXP(LN((1.1*(Fperm_SI_Woolf2021!$E$9:$E$93-AF$58)-63.1579*EXP(-0.19*Fperm_SI_Woolf2021!$E$9:$E$93)+63.1579*EXP(-0.19*AF$58))/(Fperm_SI_Woolf2021!$E$9:$E$93-AF$58))*(AF$58-Fperm_SI_Woolf2021!$E$9:$E$93)/10))),Fperm_SI_Woolf2021!$D$9:$D$93))</f>
        <v>0.21994939080390991</v>
      </c>
      <c r="AG140" s="51" cm="1">
        <f t="array" ref="AG140">MIN(1,SLOPE(Fperm_SI_Woolf2021!$F$9:$F$93*EXP(-Fperm_SI_Woolf2021!$I$9:$I$93*$C140*IF(AG$58=Fperm_SI_Woolf2021!$E$9:$E$93,1,EXP(LN((1.1*(Fperm_SI_Woolf2021!$E$9:$E$93-AG$58)-63.1579*EXP(-0.19*Fperm_SI_Woolf2021!$E$9:$E$93)+63.1579*EXP(-0.19*AG$58))/(Fperm_SI_Woolf2021!$E$9:$E$93-AG$58))*(AG$58-Fperm_SI_Woolf2021!$E$9:$E$93)/10))) + Fperm_SI_Woolf2021!$G$9:$G$93*EXP(-Fperm_SI_Woolf2021!$J$9:$J$93*$C140*IF(AG$58=Fperm_SI_Woolf2021!$E$9:$E$93,1,EXP(LN((1.1*(Fperm_SI_Woolf2021!$E$9:$E$93-AG$58)-63.1579*EXP(-0.19*Fperm_SI_Woolf2021!$E$9:$E$93)+63.1579*EXP(-0.19*AG$58))/(Fperm_SI_Woolf2021!$E$9:$E$93-AG$58))*(AG$58-Fperm_SI_Woolf2021!$E$9:$E$93)/10))) + Fperm_SI_Woolf2021!$H$9:$H$93*EXP(-Fperm_SI_Woolf2021!$K$9:$K$93*$C140*IF(AG$58=Fperm_SI_Woolf2021!$E$9:$E$93,1,EXP(LN((1.1*(Fperm_SI_Woolf2021!$E$9:$E$93-AG$58)-63.1579*EXP(-0.19*Fperm_SI_Woolf2021!$E$9:$E$93)+63.1579*EXP(-0.19*AG$58))/(Fperm_SI_Woolf2021!$E$9:$E$93-AG$58))*(AG$58-Fperm_SI_Woolf2021!$E$9:$E$93)/10))),Fperm_SI_Woolf2021!$D$9:$D$93)*AG$57+INTERCEPT(Fperm_SI_Woolf2021!$F$9:$F$93*EXP(-Fperm_SI_Woolf2021!$I$9:$I$93*$C140*IF(AG$58=Fperm_SI_Woolf2021!$E$9:$E$93,1,EXP(LN((1.1*(Fperm_SI_Woolf2021!$E$9:$E$93-AG$58)-63.1579*EXP(-0.19*Fperm_SI_Woolf2021!$E$9:$E$93)+63.1579*EXP(-0.19*AG$58))/(Fperm_SI_Woolf2021!$E$9:$E$93-AG$58))*(AG$58-Fperm_SI_Woolf2021!$E$9:$E$93)/10))) + Fperm_SI_Woolf2021!$G$9:$G$93*EXP(-Fperm_SI_Woolf2021!$J$9:$J$93*$C140*IF(AG$58=Fperm_SI_Woolf2021!$E$9:$E$93,1,EXP(LN((1.1*(Fperm_SI_Woolf2021!$E$9:$E$93-AG$58)-63.1579*EXP(-0.19*Fperm_SI_Woolf2021!$E$9:$E$93)+63.1579*EXP(-0.19*AG$58))/(Fperm_SI_Woolf2021!$E$9:$E$93-AG$58))*(AG$58-Fperm_SI_Woolf2021!$E$9:$E$93)/10))) + Fperm_SI_Woolf2021!$H$9:$H$93*EXP(-Fperm_SI_Woolf2021!$K$9:$K$93*$C140*IF(AG$58=Fperm_SI_Woolf2021!$E$9:$E$93,1,EXP(LN((1.1*(Fperm_SI_Woolf2021!$E$9:$E$93-AG$58)-63.1579*EXP(-0.19*Fperm_SI_Woolf2021!$E$9:$E$93)+63.1579*EXP(-0.19*AG$58))/(Fperm_SI_Woolf2021!$E$9:$E$93-AG$58))*(AG$58-Fperm_SI_Woolf2021!$E$9:$E$93)/10))),Fperm_SI_Woolf2021!$D$9:$D$93))</f>
        <v>0.19564008895364426</v>
      </c>
      <c r="AH140" s="51" cm="1">
        <f t="array" ref="AH140">MIN(1,SLOPE(Fperm_SI_Woolf2021!$F$9:$F$93*EXP(-Fperm_SI_Woolf2021!$I$9:$I$93*$C140*IF(AH$58=Fperm_SI_Woolf2021!$E$9:$E$93,1,EXP(LN((1.1*(Fperm_SI_Woolf2021!$E$9:$E$93-AH$58)-63.1579*EXP(-0.19*Fperm_SI_Woolf2021!$E$9:$E$93)+63.1579*EXP(-0.19*AH$58))/(Fperm_SI_Woolf2021!$E$9:$E$93-AH$58))*(AH$58-Fperm_SI_Woolf2021!$E$9:$E$93)/10))) + Fperm_SI_Woolf2021!$G$9:$G$93*EXP(-Fperm_SI_Woolf2021!$J$9:$J$93*$C140*IF(AH$58=Fperm_SI_Woolf2021!$E$9:$E$93,1,EXP(LN((1.1*(Fperm_SI_Woolf2021!$E$9:$E$93-AH$58)-63.1579*EXP(-0.19*Fperm_SI_Woolf2021!$E$9:$E$93)+63.1579*EXP(-0.19*AH$58))/(Fperm_SI_Woolf2021!$E$9:$E$93-AH$58))*(AH$58-Fperm_SI_Woolf2021!$E$9:$E$93)/10))) + Fperm_SI_Woolf2021!$H$9:$H$93*EXP(-Fperm_SI_Woolf2021!$K$9:$K$93*$C140*IF(AH$58=Fperm_SI_Woolf2021!$E$9:$E$93,1,EXP(LN((1.1*(Fperm_SI_Woolf2021!$E$9:$E$93-AH$58)-63.1579*EXP(-0.19*Fperm_SI_Woolf2021!$E$9:$E$93)+63.1579*EXP(-0.19*AH$58))/(Fperm_SI_Woolf2021!$E$9:$E$93-AH$58))*(AH$58-Fperm_SI_Woolf2021!$E$9:$E$93)/10))),Fperm_SI_Woolf2021!$D$9:$D$93)*AH$57+INTERCEPT(Fperm_SI_Woolf2021!$F$9:$F$93*EXP(-Fperm_SI_Woolf2021!$I$9:$I$93*$C140*IF(AH$58=Fperm_SI_Woolf2021!$E$9:$E$93,1,EXP(LN((1.1*(Fperm_SI_Woolf2021!$E$9:$E$93-AH$58)-63.1579*EXP(-0.19*Fperm_SI_Woolf2021!$E$9:$E$93)+63.1579*EXP(-0.19*AH$58))/(Fperm_SI_Woolf2021!$E$9:$E$93-AH$58))*(AH$58-Fperm_SI_Woolf2021!$E$9:$E$93)/10))) + Fperm_SI_Woolf2021!$G$9:$G$93*EXP(-Fperm_SI_Woolf2021!$J$9:$J$93*$C140*IF(AH$58=Fperm_SI_Woolf2021!$E$9:$E$93,1,EXP(LN((1.1*(Fperm_SI_Woolf2021!$E$9:$E$93-AH$58)-63.1579*EXP(-0.19*Fperm_SI_Woolf2021!$E$9:$E$93)+63.1579*EXP(-0.19*AH$58))/(Fperm_SI_Woolf2021!$E$9:$E$93-AH$58))*(AH$58-Fperm_SI_Woolf2021!$E$9:$E$93)/10))) + Fperm_SI_Woolf2021!$H$9:$H$93*EXP(-Fperm_SI_Woolf2021!$K$9:$K$93*$C140*IF(AH$58=Fperm_SI_Woolf2021!$E$9:$E$93,1,EXP(LN((1.1*(Fperm_SI_Woolf2021!$E$9:$E$93-AH$58)-63.1579*EXP(-0.19*Fperm_SI_Woolf2021!$E$9:$E$93)+63.1579*EXP(-0.19*AH$58))/(Fperm_SI_Woolf2021!$E$9:$E$93-AH$58))*(AH$58-Fperm_SI_Woolf2021!$E$9:$E$93)/10))),Fperm_SI_Woolf2021!$D$9:$D$93))</f>
        <v>0.36566579742484751</v>
      </c>
      <c r="AI140" s="51" cm="1">
        <f t="array" ref="AI140">MIN(1,SLOPE(Fperm_SI_Woolf2021!$F$9:$F$93*EXP(-Fperm_SI_Woolf2021!$I$9:$I$93*$C140*IF(AI$58=Fperm_SI_Woolf2021!$E$9:$E$93,1,EXP(LN((1.1*(Fperm_SI_Woolf2021!$E$9:$E$93-AI$58)-63.1579*EXP(-0.19*Fperm_SI_Woolf2021!$E$9:$E$93)+63.1579*EXP(-0.19*AI$58))/(Fperm_SI_Woolf2021!$E$9:$E$93-AI$58))*(AI$58-Fperm_SI_Woolf2021!$E$9:$E$93)/10))) + Fperm_SI_Woolf2021!$G$9:$G$93*EXP(-Fperm_SI_Woolf2021!$J$9:$J$93*$C140*IF(AI$58=Fperm_SI_Woolf2021!$E$9:$E$93,1,EXP(LN((1.1*(Fperm_SI_Woolf2021!$E$9:$E$93-AI$58)-63.1579*EXP(-0.19*Fperm_SI_Woolf2021!$E$9:$E$93)+63.1579*EXP(-0.19*AI$58))/(Fperm_SI_Woolf2021!$E$9:$E$93-AI$58))*(AI$58-Fperm_SI_Woolf2021!$E$9:$E$93)/10))) + Fperm_SI_Woolf2021!$H$9:$H$93*EXP(-Fperm_SI_Woolf2021!$K$9:$K$93*$C140*IF(AI$58=Fperm_SI_Woolf2021!$E$9:$E$93,1,EXP(LN((1.1*(Fperm_SI_Woolf2021!$E$9:$E$93-AI$58)-63.1579*EXP(-0.19*Fperm_SI_Woolf2021!$E$9:$E$93)+63.1579*EXP(-0.19*AI$58))/(Fperm_SI_Woolf2021!$E$9:$E$93-AI$58))*(AI$58-Fperm_SI_Woolf2021!$E$9:$E$93)/10))),Fperm_SI_Woolf2021!$D$9:$D$93)*AI$57+INTERCEPT(Fperm_SI_Woolf2021!$F$9:$F$93*EXP(-Fperm_SI_Woolf2021!$I$9:$I$93*$C140*IF(AI$58=Fperm_SI_Woolf2021!$E$9:$E$93,1,EXP(LN((1.1*(Fperm_SI_Woolf2021!$E$9:$E$93-AI$58)-63.1579*EXP(-0.19*Fperm_SI_Woolf2021!$E$9:$E$93)+63.1579*EXP(-0.19*AI$58))/(Fperm_SI_Woolf2021!$E$9:$E$93-AI$58))*(AI$58-Fperm_SI_Woolf2021!$E$9:$E$93)/10))) + Fperm_SI_Woolf2021!$G$9:$G$93*EXP(-Fperm_SI_Woolf2021!$J$9:$J$93*$C140*IF(AI$58=Fperm_SI_Woolf2021!$E$9:$E$93,1,EXP(LN((1.1*(Fperm_SI_Woolf2021!$E$9:$E$93-AI$58)-63.1579*EXP(-0.19*Fperm_SI_Woolf2021!$E$9:$E$93)+63.1579*EXP(-0.19*AI$58))/(Fperm_SI_Woolf2021!$E$9:$E$93-AI$58))*(AI$58-Fperm_SI_Woolf2021!$E$9:$E$93)/10))) + Fperm_SI_Woolf2021!$H$9:$H$93*EXP(-Fperm_SI_Woolf2021!$K$9:$K$93*$C140*IF(AI$58=Fperm_SI_Woolf2021!$E$9:$E$93,1,EXP(LN((1.1*(Fperm_SI_Woolf2021!$E$9:$E$93-AI$58)-63.1579*EXP(-0.19*Fperm_SI_Woolf2021!$E$9:$E$93)+63.1579*EXP(-0.19*AI$58))/(Fperm_SI_Woolf2021!$E$9:$E$93-AI$58))*(AI$58-Fperm_SI_Woolf2021!$E$9:$E$93)/10))),Fperm_SI_Woolf2021!$D$9:$D$93))</f>
        <v>0.34837413232657255</v>
      </c>
      <c r="AJ140" s="51" cm="1">
        <f t="array" ref="AJ140">MIN(1,SLOPE(Fperm_SI_Woolf2021!$F$9:$F$93*EXP(-Fperm_SI_Woolf2021!$I$9:$I$93*$C140*IF(AJ$58=Fperm_SI_Woolf2021!$E$9:$E$93,1,EXP(LN((1.1*(Fperm_SI_Woolf2021!$E$9:$E$93-AJ$58)-63.1579*EXP(-0.19*Fperm_SI_Woolf2021!$E$9:$E$93)+63.1579*EXP(-0.19*AJ$58))/(Fperm_SI_Woolf2021!$E$9:$E$93-AJ$58))*(AJ$58-Fperm_SI_Woolf2021!$E$9:$E$93)/10))) + Fperm_SI_Woolf2021!$G$9:$G$93*EXP(-Fperm_SI_Woolf2021!$J$9:$J$93*$C140*IF(AJ$58=Fperm_SI_Woolf2021!$E$9:$E$93,1,EXP(LN((1.1*(Fperm_SI_Woolf2021!$E$9:$E$93-AJ$58)-63.1579*EXP(-0.19*Fperm_SI_Woolf2021!$E$9:$E$93)+63.1579*EXP(-0.19*AJ$58))/(Fperm_SI_Woolf2021!$E$9:$E$93-AJ$58))*(AJ$58-Fperm_SI_Woolf2021!$E$9:$E$93)/10))) + Fperm_SI_Woolf2021!$H$9:$H$93*EXP(-Fperm_SI_Woolf2021!$K$9:$K$93*$C140*IF(AJ$58=Fperm_SI_Woolf2021!$E$9:$E$93,1,EXP(LN((1.1*(Fperm_SI_Woolf2021!$E$9:$E$93-AJ$58)-63.1579*EXP(-0.19*Fperm_SI_Woolf2021!$E$9:$E$93)+63.1579*EXP(-0.19*AJ$58))/(Fperm_SI_Woolf2021!$E$9:$E$93-AJ$58))*(AJ$58-Fperm_SI_Woolf2021!$E$9:$E$93)/10))),Fperm_SI_Woolf2021!$D$9:$D$93)*AJ$57+INTERCEPT(Fperm_SI_Woolf2021!$F$9:$F$93*EXP(-Fperm_SI_Woolf2021!$I$9:$I$93*$C140*IF(AJ$58=Fperm_SI_Woolf2021!$E$9:$E$93,1,EXP(LN((1.1*(Fperm_SI_Woolf2021!$E$9:$E$93-AJ$58)-63.1579*EXP(-0.19*Fperm_SI_Woolf2021!$E$9:$E$93)+63.1579*EXP(-0.19*AJ$58))/(Fperm_SI_Woolf2021!$E$9:$E$93-AJ$58))*(AJ$58-Fperm_SI_Woolf2021!$E$9:$E$93)/10))) + Fperm_SI_Woolf2021!$G$9:$G$93*EXP(-Fperm_SI_Woolf2021!$J$9:$J$93*$C140*IF(AJ$58=Fperm_SI_Woolf2021!$E$9:$E$93,1,EXP(LN((1.1*(Fperm_SI_Woolf2021!$E$9:$E$93-AJ$58)-63.1579*EXP(-0.19*Fperm_SI_Woolf2021!$E$9:$E$93)+63.1579*EXP(-0.19*AJ$58))/(Fperm_SI_Woolf2021!$E$9:$E$93-AJ$58))*(AJ$58-Fperm_SI_Woolf2021!$E$9:$E$93)/10))) + Fperm_SI_Woolf2021!$H$9:$H$93*EXP(-Fperm_SI_Woolf2021!$K$9:$K$93*$C140*IF(AJ$58=Fperm_SI_Woolf2021!$E$9:$E$93,1,EXP(LN((1.1*(Fperm_SI_Woolf2021!$E$9:$E$93-AJ$58)-63.1579*EXP(-0.19*Fperm_SI_Woolf2021!$E$9:$E$93)+63.1579*EXP(-0.19*AJ$58))/(Fperm_SI_Woolf2021!$E$9:$E$93-AJ$58))*(AJ$58-Fperm_SI_Woolf2021!$E$9:$E$93)/10))),Fperm_SI_Woolf2021!$D$9:$D$93))</f>
        <v>0.33108246722829759</v>
      </c>
      <c r="AK140" s="51" cm="1">
        <f t="array" ref="AK140">MIN(1,SLOPE(Fperm_SI_Woolf2021!$F$9:$F$93*EXP(-Fperm_SI_Woolf2021!$I$9:$I$93*$C140*IF(AK$58=Fperm_SI_Woolf2021!$E$9:$E$93,1,EXP(LN((1.1*(Fperm_SI_Woolf2021!$E$9:$E$93-AK$58)-63.1579*EXP(-0.19*Fperm_SI_Woolf2021!$E$9:$E$93)+63.1579*EXP(-0.19*AK$58))/(Fperm_SI_Woolf2021!$E$9:$E$93-AK$58))*(AK$58-Fperm_SI_Woolf2021!$E$9:$E$93)/10))) + Fperm_SI_Woolf2021!$G$9:$G$93*EXP(-Fperm_SI_Woolf2021!$J$9:$J$93*$C140*IF(AK$58=Fperm_SI_Woolf2021!$E$9:$E$93,1,EXP(LN((1.1*(Fperm_SI_Woolf2021!$E$9:$E$93-AK$58)-63.1579*EXP(-0.19*Fperm_SI_Woolf2021!$E$9:$E$93)+63.1579*EXP(-0.19*AK$58))/(Fperm_SI_Woolf2021!$E$9:$E$93-AK$58))*(AK$58-Fperm_SI_Woolf2021!$E$9:$E$93)/10))) + Fperm_SI_Woolf2021!$H$9:$H$93*EXP(-Fperm_SI_Woolf2021!$K$9:$K$93*$C140*IF(AK$58=Fperm_SI_Woolf2021!$E$9:$E$93,1,EXP(LN((1.1*(Fperm_SI_Woolf2021!$E$9:$E$93-AK$58)-63.1579*EXP(-0.19*Fperm_SI_Woolf2021!$E$9:$E$93)+63.1579*EXP(-0.19*AK$58))/(Fperm_SI_Woolf2021!$E$9:$E$93-AK$58))*(AK$58-Fperm_SI_Woolf2021!$E$9:$E$93)/10))),Fperm_SI_Woolf2021!$D$9:$D$93)*AK$57+INTERCEPT(Fperm_SI_Woolf2021!$F$9:$F$93*EXP(-Fperm_SI_Woolf2021!$I$9:$I$93*$C140*IF(AK$58=Fperm_SI_Woolf2021!$E$9:$E$93,1,EXP(LN((1.1*(Fperm_SI_Woolf2021!$E$9:$E$93-AK$58)-63.1579*EXP(-0.19*Fperm_SI_Woolf2021!$E$9:$E$93)+63.1579*EXP(-0.19*AK$58))/(Fperm_SI_Woolf2021!$E$9:$E$93-AK$58))*(AK$58-Fperm_SI_Woolf2021!$E$9:$E$93)/10))) + Fperm_SI_Woolf2021!$G$9:$G$93*EXP(-Fperm_SI_Woolf2021!$J$9:$J$93*$C140*IF(AK$58=Fperm_SI_Woolf2021!$E$9:$E$93,1,EXP(LN((1.1*(Fperm_SI_Woolf2021!$E$9:$E$93-AK$58)-63.1579*EXP(-0.19*Fperm_SI_Woolf2021!$E$9:$E$93)+63.1579*EXP(-0.19*AK$58))/(Fperm_SI_Woolf2021!$E$9:$E$93-AK$58))*(AK$58-Fperm_SI_Woolf2021!$E$9:$E$93)/10))) + Fperm_SI_Woolf2021!$H$9:$H$93*EXP(-Fperm_SI_Woolf2021!$K$9:$K$93*$C140*IF(AK$58=Fperm_SI_Woolf2021!$E$9:$E$93,1,EXP(LN((1.1*(Fperm_SI_Woolf2021!$E$9:$E$93-AK$58)-63.1579*EXP(-0.19*Fperm_SI_Woolf2021!$E$9:$E$93)+63.1579*EXP(-0.19*AK$58))/(Fperm_SI_Woolf2021!$E$9:$E$93-AK$58))*(AK$58-Fperm_SI_Woolf2021!$E$9:$E$93)/10))),Fperm_SI_Woolf2021!$D$9:$D$93))</f>
        <v>0.31379080213002264</v>
      </c>
      <c r="AL140" s="51" cm="1">
        <f t="array" ref="AL140">MIN(1,SLOPE(Fperm_SI_Woolf2021!$F$9:$F$93*EXP(-Fperm_SI_Woolf2021!$I$9:$I$93*$C140*IF(AL$58=Fperm_SI_Woolf2021!$E$9:$E$93,1,EXP(LN((1.1*(Fperm_SI_Woolf2021!$E$9:$E$93-AL$58)-63.1579*EXP(-0.19*Fperm_SI_Woolf2021!$E$9:$E$93)+63.1579*EXP(-0.19*AL$58))/(Fperm_SI_Woolf2021!$E$9:$E$93-AL$58))*(AL$58-Fperm_SI_Woolf2021!$E$9:$E$93)/10))) + Fperm_SI_Woolf2021!$G$9:$G$93*EXP(-Fperm_SI_Woolf2021!$J$9:$J$93*$C140*IF(AL$58=Fperm_SI_Woolf2021!$E$9:$E$93,1,EXP(LN((1.1*(Fperm_SI_Woolf2021!$E$9:$E$93-AL$58)-63.1579*EXP(-0.19*Fperm_SI_Woolf2021!$E$9:$E$93)+63.1579*EXP(-0.19*AL$58))/(Fperm_SI_Woolf2021!$E$9:$E$93-AL$58))*(AL$58-Fperm_SI_Woolf2021!$E$9:$E$93)/10))) + Fperm_SI_Woolf2021!$H$9:$H$93*EXP(-Fperm_SI_Woolf2021!$K$9:$K$93*$C140*IF(AL$58=Fperm_SI_Woolf2021!$E$9:$E$93,1,EXP(LN((1.1*(Fperm_SI_Woolf2021!$E$9:$E$93-AL$58)-63.1579*EXP(-0.19*Fperm_SI_Woolf2021!$E$9:$E$93)+63.1579*EXP(-0.19*AL$58))/(Fperm_SI_Woolf2021!$E$9:$E$93-AL$58))*(AL$58-Fperm_SI_Woolf2021!$E$9:$E$93)/10))),Fperm_SI_Woolf2021!$D$9:$D$93)*AL$57+INTERCEPT(Fperm_SI_Woolf2021!$F$9:$F$93*EXP(-Fperm_SI_Woolf2021!$I$9:$I$93*$C140*IF(AL$58=Fperm_SI_Woolf2021!$E$9:$E$93,1,EXP(LN((1.1*(Fperm_SI_Woolf2021!$E$9:$E$93-AL$58)-63.1579*EXP(-0.19*Fperm_SI_Woolf2021!$E$9:$E$93)+63.1579*EXP(-0.19*AL$58))/(Fperm_SI_Woolf2021!$E$9:$E$93-AL$58))*(AL$58-Fperm_SI_Woolf2021!$E$9:$E$93)/10))) + Fperm_SI_Woolf2021!$G$9:$G$93*EXP(-Fperm_SI_Woolf2021!$J$9:$J$93*$C140*IF(AL$58=Fperm_SI_Woolf2021!$E$9:$E$93,1,EXP(LN((1.1*(Fperm_SI_Woolf2021!$E$9:$E$93-AL$58)-63.1579*EXP(-0.19*Fperm_SI_Woolf2021!$E$9:$E$93)+63.1579*EXP(-0.19*AL$58))/(Fperm_SI_Woolf2021!$E$9:$E$93-AL$58))*(AL$58-Fperm_SI_Woolf2021!$E$9:$E$93)/10))) + Fperm_SI_Woolf2021!$H$9:$H$93*EXP(-Fperm_SI_Woolf2021!$K$9:$K$93*$C140*IF(AL$58=Fperm_SI_Woolf2021!$E$9:$E$93,1,EXP(LN((1.1*(Fperm_SI_Woolf2021!$E$9:$E$93-AL$58)-63.1579*EXP(-0.19*Fperm_SI_Woolf2021!$E$9:$E$93)+63.1579*EXP(-0.19*AL$58))/(Fperm_SI_Woolf2021!$E$9:$E$93-AL$58))*(AL$58-Fperm_SI_Woolf2021!$E$9:$E$93)/10))),Fperm_SI_Woolf2021!$D$9:$D$93))</f>
        <v>0.29649913703174768</v>
      </c>
      <c r="AM140" s="51" cm="1">
        <f t="array" ref="AM140">MIN(1,SLOPE(Fperm_SI_Woolf2021!$F$9:$F$93*EXP(-Fperm_SI_Woolf2021!$I$9:$I$93*$C140*IF(AM$58=Fperm_SI_Woolf2021!$E$9:$E$93,1,EXP(LN((1.1*(Fperm_SI_Woolf2021!$E$9:$E$93-AM$58)-63.1579*EXP(-0.19*Fperm_SI_Woolf2021!$E$9:$E$93)+63.1579*EXP(-0.19*AM$58))/(Fperm_SI_Woolf2021!$E$9:$E$93-AM$58))*(AM$58-Fperm_SI_Woolf2021!$E$9:$E$93)/10))) + Fperm_SI_Woolf2021!$G$9:$G$93*EXP(-Fperm_SI_Woolf2021!$J$9:$J$93*$C140*IF(AM$58=Fperm_SI_Woolf2021!$E$9:$E$93,1,EXP(LN((1.1*(Fperm_SI_Woolf2021!$E$9:$E$93-AM$58)-63.1579*EXP(-0.19*Fperm_SI_Woolf2021!$E$9:$E$93)+63.1579*EXP(-0.19*AM$58))/(Fperm_SI_Woolf2021!$E$9:$E$93-AM$58))*(AM$58-Fperm_SI_Woolf2021!$E$9:$E$93)/10))) + Fperm_SI_Woolf2021!$H$9:$H$93*EXP(-Fperm_SI_Woolf2021!$K$9:$K$93*$C140*IF(AM$58=Fperm_SI_Woolf2021!$E$9:$E$93,1,EXP(LN((1.1*(Fperm_SI_Woolf2021!$E$9:$E$93-AM$58)-63.1579*EXP(-0.19*Fperm_SI_Woolf2021!$E$9:$E$93)+63.1579*EXP(-0.19*AM$58))/(Fperm_SI_Woolf2021!$E$9:$E$93-AM$58))*(AM$58-Fperm_SI_Woolf2021!$E$9:$E$93)/10))),Fperm_SI_Woolf2021!$D$9:$D$93)*AM$57+INTERCEPT(Fperm_SI_Woolf2021!$F$9:$F$93*EXP(-Fperm_SI_Woolf2021!$I$9:$I$93*$C140*IF(AM$58=Fperm_SI_Woolf2021!$E$9:$E$93,1,EXP(LN((1.1*(Fperm_SI_Woolf2021!$E$9:$E$93-AM$58)-63.1579*EXP(-0.19*Fperm_SI_Woolf2021!$E$9:$E$93)+63.1579*EXP(-0.19*AM$58))/(Fperm_SI_Woolf2021!$E$9:$E$93-AM$58))*(AM$58-Fperm_SI_Woolf2021!$E$9:$E$93)/10))) + Fperm_SI_Woolf2021!$G$9:$G$93*EXP(-Fperm_SI_Woolf2021!$J$9:$J$93*$C140*IF(AM$58=Fperm_SI_Woolf2021!$E$9:$E$93,1,EXP(LN((1.1*(Fperm_SI_Woolf2021!$E$9:$E$93-AM$58)-63.1579*EXP(-0.19*Fperm_SI_Woolf2021!$E$9:$E$93)+63.1579*EXP(-0.19*AM$58))/(Fperm_SI_Woolf2021!$E$9:$E$93-AM$58))*(AM$58-Fperm_SI_Woolf2021!$E$9:$E$93)/10))) + Fperm_SI_Woolf2021!$H$9:$H$93*EXP(-Fperm_SI_Woolf2021!$K$9:$K$93*$C140*IF(AM$58=Fperm_SI_Woolf2021!$E$9:$E$93,1,EXP(LN((1.1*(Fperm_SI_Woolf2021!$E$9:$E$93-AM$58)-63.1579*EXP(-0.19*Fperm_SI_Woolf2021!$E$9:$E$93)+63.1579*EXP(-0.19*AM$58))/(Fperm_SI_Woolf2021!$E$9:$E$93-AM$58))*(AM$58-Fperm_SI_Woolf2021!$E$9:$E$93)/10))),Fperm_SI_Woolf2021!$D$9:$D$93))</f>
        <v>0.27920747193347273</v>
      </c>
      <c r="AN140" s="51" cm="1">
        <f t="array" ref="AN140">MIN(1,SLOPE(Fperm_SI_Woolf2021!$F$9:$F$93*EXP(-Fperm_SI_Woolf2021!$I$9:$I$93*$C140*IF(AN$58=Fperm_SI_Woolf2021!$E$9:$E$93,1,EXP(LN((1.1*(Fperm_SI_Woolf2021!$E$9:$E$93-AN$58)-63.1579*EXP(-0.19*Fperm_SI_Woolf2021!$E$9:$E$93)+63.1579*EXP(-0.19*AN$58))/(Fperm_SI_Woolf2021!$E$9:$E$93-AN$58))*(AN$58-Fperm_SI_Woolf2021!$E$9:$E$93)/10))) + Fperm_SI_Woolf2021!$G$9:$G$93*EXP(-Fperm_SI_Woolf2021!$J$9:$J$93*$C140*IF(AN$58=Fperm_SI_Woolf2021!$E$9:$E$93,1,EXP(LN((1.1*(Fperm_SI_Woolf2021!$E$9:$E$93-AN$58)-63.1579*EXP(-0.19*Fperm_SI_Woolf2021!$E$9:$E$93)+63.1579*EXP(-0.19*AN$58))/(Fperm_SI_Woolf2021!$E$9:$E$93-AN$58))*(AN$58-Fperm_SI_Woolf2021!$E$9:$E$93)/10))) + Fperm_SI_Woolf2021!$H$9:$H$93*EXP(-Fperm_SI_Woolf2021!$K$9:$K$93*$C140*IF(AN$58=Fperm_SI_Woolf2021!$E$9:$E$93,1,EXP(LN((1.1*(Fperm_SI_Woolf2021!$E$9:$E$93-AN$58)-63.1579*EXP(-0.19*Fperm_SI_Woolf2021!$E$9:$E$93)+63.1579*EXP(-0.19*AN$58))/(Fperm_SI_Woolf2021!$E$9:$E$93-AN$58))*(AN$58-Fperm_SI_Woolf2021!$E$9:$E$93)/10))),Fperm_SI_Woolf2021!$D$9:$D$93)*AN$57+INTERCEPT(Fperm_SI_Woolf2021!$F$9:$F$93*EXP(-Fperm_SI_Woolf2021!$I$9:$I$93*$C140*IF(AN$58=Fperm_SI_Woolf2021!$E$9:$E$93,1,EXP(LN((1.1*(Fperm_SI_Woolf2021!$E$9:$E$93-AN$58)-63.1579*EXP(-0.19*Fperm_SI_Woolf2021!$E$9:$E$93)+63.1579*EXP(-0.19*AN$58))/(Fperm_SI_Woolf2021!$E$9:$E$93-AN$58))*(AN$58-Fperm_SI_Woolf2021!$E$9:$E$93)/10))) + Fperm_SI_Woolf2021!$G$9:$G$93*EXP(-Fperm_SI_Woolf2021!$J$9:$J$93*$C140*IF(AN$58=Fperm_SI_Woolf2021!$E$9:$E$93,1,EXP(LN((1.1*(Fperm_SI_Woolf2021!$E$9:$E$93-AN$58)-63.1579*EXP(-0.19*Fperm_SI_Woolf2021!$E$9:$E$93)+63.1579*EXP(-0.19*AN$58))/(Fperm_SI_Woolf2021!$E$9:$E$93-AN$58))*(AN$58-Fperm_SI_Woolf2021!$E$9:$E$93)/10))) + Fperm_SI_Woolf2021!$H$9:$H$93*EXP(-Fperm_SI_Woolf2021!$K$9:$K$93*$C140*IF(AN$58=Fperm_SI_Woolf2021!$E$9:$E$93,1,EXP(LN((1.1*(Fperm_SI_Woolf2021!$E$9:$E$93-AN$58)-63.1579*EXP(-0.19*Fperm_SI_Woolf2021!$E$9:$E$93)+63.1579*EXP(-0.19*AN$58))/(Fperm_SI_Woolf2021!$E$9:$E$93-AN$58))*(AN$58-Fperm_SI_Woolf2021!$E$9:$E$93)/10))),Fperm_SI_Woolf2021!$D$9:$D$93))</f>
        <v>0.26191580683519777</v>
      </c>
      <c r="AO140" s="51" cm="1">
        <f t="array" ref="AO140">MIN(1,SLOPE(Fperm_SI_Woolf2021!$F$9:$F$93*EXP(-Fperm_SI_Woolf2021!$I$9:$I$93*$C140*IF(AO$58=Fperm_SI_Woolf2021!$E$9:$E$93,1,EXP(LN((1.1*(Fperm_SI_Woolf2021!$E$9:$E$93-AO$58)-63.1579*EXP(-0.19*Fperm_SI_Woolf2021!$E$9:$E$93)+63.1579*EXP(-0.19*AO$58))/(Fperm_SI_Woolf2021!$E$9:$E$93-AO$58))*(AO$58-Fperm_SI_Woolf2021!$E$9:$E$93)/10))) + Fperm_SI_Woolf2021!$G$9:$G$93*EXP(-Fperm_SI_Woolf2021!$J$9:$J$93*$C140*IF(AO$58=Fperm_SI_Woolf2021!$E$9:$E$93,1,EXP(LN((1.1*(Fperm_SI_Woolf2021!$E$9:$E$93-AO$58)-63.1579*EXP(-0.19*Fperm_SI_Woolf2021!$E$9:$E$93)+63.1579*EXP(-0.19*AO$58))/(Fperm_SI_Woolf2021!$E$9:$E$93-AO$58))*(AO$58-Fperm_SI_Woolf2021!$E$9:$E$93)/10))) + Fperm_SI_Woolf2021!$H$9:$H$93*EXP(-Fperm_SI_Woolf2021!$K$9:$K$93*$C140*IF(AO$58=Fperm_SI_Woolf2021!$E$9:$E$93,1,EXP(LN((1.1*(Fperm_SI_Woolf2021!$E$9:$E$93-AO$58)-63.1579*EXP(-0.19*Fperm_SI_Woolf2021!$E$9:$E$93)+63.1579*EXP(-0.19*AO$58))/(Fperm_SI_Woolf2021!$E$9:$E$93-AO$58))*(AO$58-Fperm_SI_Woolf2021!$E$9:$E$93)/10))),Fperm_SI_Woolf2021!$D$9:$D$93)*AO$57+INTERCEPT(Fperm_SI_Woolf2021!$F$9:$F$93*EXP(-Fperm_SI_Woolf2021!$I$9:$I$93*$C140*IF(AO$58=Fperm_SI_Woolf2021!$E$9:$E$93,1,EXP(LN((1.1*(Fperm_SI_Woolf2021!$E$9:$E$93-AO$58)-63.1579*EXP(-0.19*Fperm_SI_Woolf2021!$E$9:$E$93)+63.1579*EXP(-0.19*AO$58))/(Fperm_SI_Woolf2021!$E$9:$E$93-AO$58))*(AO$58-Fperm_SI_Woolf2021!$E$9:$E$93)/10))) + Fperm_SI_Woolf2021!$G$9:$G$93*EXP(-Fperm_SI_Woolf2021!$J$9:$J$93*$C140*IF(AO$58=Fperm_SI_Woolf2021!$E$9:$E$93,1,EXP(LN((1.1*(Fperm_SI_Woolf2021!$E$9:$E$93-AO$58)-63.1579*EXP(-0.19*Fperm_SI_Woolf2021!$E$9:$E$93)+63.1579*EXP(-0.19*AO$58))/(Fperm_SI_Woolf2021!$E$9:$E$93-AO$58))*(AO$58-Fperm_SI_Woolf2021!$E$9:$E$93)/10))) + Fperm_SI_Woolf2021!$H$9:$H$93*EXP(-Fperm_SI_Woolf2021!$K$9:$K$93*$C140*IF(AO$58=Fperm_SI_Woolf2021!$E$9:$E$93,1,EXP(LN((1.1*(Fperm_SI_Woolf2021!$E$9:$E$93-AO$58)-63.1579*EXP(-0.19*Fperm_SI_Woolf2021!$E$9:$E$93)+63.1579*EXP(-0.19*AO$58))/(Fperm_SI_Woolf2021!$E$9:$E$93-AO$58))*(AO$58-Fperm_SI_Woolf2021!$E$9:$E$93)/10))),Fperm_SI_Woolf2021!$D$9:$D$93))</f>
        <v>0.24462414173692282</v>
      </c>
      <c r="AP140" s="51" cm="1">
        <f t="array" ref="AP140">MIN(1,SLOPE(Fperm_SI_Woolf2021!$F$9:$F$93*EXP(-Fperm_SI_Woolf2021!$I$9:$I$93*$C140*IF(AP$58=Fperm_SI_Woolf2021!$E$9:$E$93,1,EXP(LN((1.1*(Fperm_SI_Woolf2021!$E$9:$E$93-AP$58)-63.1579*EXP(-0.19*Fperm_SI_Woolf2021!$E$9:$E$93)+63.1579*EXP(-0.19*AP$58))/(Fperm_SI_Woolf2021!$E$9:$E$93-AP$58))*(AP$58-Fperm_SI_Woolf2021!$E$9:$E$93)/10))) + Fperm_SI_Woolf2021!$G$9:$G$93*EXP(-Fperm_SI_Woolf2021!$J$9:$J$93*$C140*IF(AP$58=Fperm_SI_Woolf2021!$E$9:$E$93,1,EXP(LN((1.1*(Fperm_SI_Woolf2021!$E$9:$E$93-AP$58)-63.1579*EXP(-0.19*Fperm_SI_Woolf2021!$E$9:$E$93)+63.1579*EXP(-0.19*AP$58))/(Fperm_SI_Woolf2021!$E$9:$E$93-AP$58))*(AP$58-Fperm_SI_Woolf2021!$E$9:$E$93)/10))) + Fperm_SI_Woolf2021!$H$9:$H$93*EXP(-Fperm_SI_Woolf2021!$K$9:$K$93*$C140*IF(AP$58=Fperm_SI_Woolf2021!$E$9:$E$93,1,EXP(LN((1.1*(Fperm_SI_Woolf2021!$E$9:$E$93-AP$58)-63.1579*EXP(-0.19*Fperm_SI_Woolf2021!$E$9:$E$93)+63.1579*EXP(-0.19*AP$58))/(Fperm_SI_Woolf2021!$E$9:$E$93-AP$58))*(AP$58-Fperm_SI_Woolf2021!$E$9:$E$93)/10))),Fperm_SI_Woolf2021!$D$9:$D$93)*AP$57+INTERCEPT(Fperm_SI_Woolf2021!$F$9:$F$93*EXP(-Fperm_SI_Woolf2021!$I$9:$I$93*$C140*IF(AP$58=Fperm_SI_Woolf2021!$E$9:$E$93,1,EXP(LN((1.1*(Fperm_SI_Woolf2021!$E$9:$E$93-AP$58)-63.1579*EXP(-0.19*Fperm_SI_Woolf2021!$E$9:$E$93)+63.1579*EXP(-0.19*AP$58))/(Fperm_SI_Woolf2021!$E$9:$E$93-AP$58))*(AP$58-Fperm_SI_Woolf2021!$E$9:$E$93)/10))) + Fperm_SI_Woolf2021!$G$9:$G$93*EXP(-Fperm_SI_Woolf2021!$J$9:$J$93*$C140*IF(AP$58=Fperm_SI_Woolf2021!$E$9:$E$93,1,EXP(LN((1.1*(Fperm_SI_Woolf2021!$E$9:$E$93-AP$58)-63.1579*EXP(-0.19*Fperm_SI_Woolf2021!$E$9:$E$93)+63.1579*EXP(-0.19*AP$58))/(Fperm_SI_Woolf2021!$E$9:$E$93-AP$58))*(AP$58-Fperm_SI_Woolf2021!$E$9:$E$93)/10))) + Fperm_SI_Woolf2021!$H$9:$H$93*EXP(-Fperm_SI_Woolf2021!$K$9:$K$93*$C140*IF(AP$58=Fperm_SI_Woolf2021!$E$9:$E$93,1,EXP(LN((1.1*(Fperm_SI_Woolf2021!$E$9:$E$93-AP$58)-63.1579*EXP(-0.19*Fperm_SI_Woolf2021!$E$9:$E$93)+63.1579*EXP(-0.19*AP$58))/(Fperm_SI_Woolf2021!$E$9:$E$93-AP$58))*(AP$58-Fperm_SI_Woolf2021!$E$9:$E$93)/10))),Fperm_SI_Woolf2021!$D$9:$D$93))</f>
        <v>0.22733247663864789</v>
      </c>
      <c r="AQ140" s="51" cm="1">
        <f t="array" ref="AQ140">MIN(1,SLOPE(Fperm_SI_Woolf2021!$F$9:$F$93*EXP(-Fperm_SI_Woolf2021!$I$9:$I$93*$C140*IF(AQ$58=Fperm_SI_Woolf2021!$E$9:$E$93,1,EXP(LN((1.1*(Fperm_SI_Woolf2021!$E$9:$E$93-AQ$58)-63.1579*EXP(-0.19*Fperm_SI_Woolf2021!$E$9:$E$93)+63.1579*EXP(-0.19*AQ$58))/(Fperm_SI_Woolf2021!$E$9:$E$93-AQ$58))*(AQ$58-Fperm_SI_Woolf2021!$E$9:$E$93)/10))) + Fperm_SI_Woolf2021!$G$9:$G$93*EXP(-Fperm_SI_Woolf2021!$J$9:$J$93*$C140*IF(AQ$58=Fperm_SI_Woolf2021!$E$9:$E$93,1,EXP(LN((1.1*(Fperm_SI_Woolf2021!$E$9:$E$93-AQ$58)-63.1579*EXP(-0.19*Fperm_SI_Woolf2021!$E$9:$E$93)+63.1579*EXP(-0.19*AQ$58))/(Fperm_SI_Woolf2021!$E$9:$E$93-AQ$58))*(AQ$58-Fperm_SI_Woolf2021!$E$9:$E$93)/10))) + Fperm_SI_Woolf2021!$H$9:$H$93*EXP(-Fperm_SI_Woolf2021!$K$9:$K$93*$C140*IF(AQ$58=Fperm_SI_Woolf2021!$E$9:$E$93,1,EXP(LN((1.1*(Fperm_SI_Woolf2021!$E$9:$E$93-AQ$58)-63.1579*EXP(-0.19*Fperm_SI_Woolf2021!$E$9:$E$93)+63.1579*EXP(-0.19*AQ$58))/(Fperm_SI_Woolf2021!$E$9:$E$93-AQ$58))*(AQ$58-Fperm_SI_Woolf2021!$E$9:$E$93)/10))),Fperm_SI_Woolf2021!$D$9:$D$93)*AQ$57+INTERCEPT(Fperm_SI_Woolf2021!$F$9:$F$93*EXP(-Fperm_SI_Woolf2021!$I$9:$I$93*$C140*IF(AQ$58=Fperm_SI_Woolf2021!$E$9:$E$93,1,EXP(LN((1.1*(Fperm_SI_Woolf2021!$E$9:$E$93-AQ$58)-63.1579*EXP(-0.19*Fperm_SI_Woolf2021!$E$9:$E$93)+63.1579*EXP(-0.19*AQ$58))/(Fperm_SI_Woolf2021!$E$9:$E$93-AQ$58))*(AQ$58-Fperm_SI_Woolf2021!$E$9:$E$93)/10))) + Fperm_SI_Woolf2021!$G$9:$G$93*EXP(-Fperm_SI_Woolf2021!$J$9:$J$93*$C140*IF(AQ$58=Fperm_SI_Woolf2021!$E$9:$E$93,1,EXP(LN((1.1*(Fperm_SI_Woolf2021!$E$9:$E$93-AQ$58)-63.1579*EXP(-0.19*Fperm_SI_Woolf2021!$E$9:$E$93)+63.1579*EXP(-0.19*AQ$58))/(Fperm_SI_Woolf2021!$E$9:$E$93-AQ$58))*(AQ$58-Fperm_SI_Woolf2021!$E$9:$E$93)/10))) + Fperm_SI_Woolf2021!$H$9:$H$93*EXP(-Fperm_SI_Woolf2021!$K$9:$K$93*$C140*IF(AQ$58=Fperm_SI_Woolf2021!$E$9:$E$93,1,EXP(LN((1.1*(Fperm_SI_Woolf2021!$E$9:$E$93-AQ$58)-63.1579*EXP(-0.19*Fperm_SI_Woolf2021!$E$9:$E$93)+63.1579*EXP(-0.19*AQ$58))/(Fperm_SI_Woolf2021!$E$9:$E$93-AQ$58))*(AQ$58-Fperm_SI_Woolf2021!$E$9:$E$93)/10))),Fperm_SI_Woolf2021!$D$9:$D$93))</f>
        <v>0.21004081154037293</v>
      </c>
      <c r="AR140" s="51" cm="1">
        <f t="array" ref="AR140">MIN(1,SLOPE(Fperm_SI_Woolf2021!$F$9:$F$93*EXP(-Fperm_SI_Woolf2021!$I$9:$I$93*$C140*IF(AR$58=Fperm_SI_Woolf2021!$E$9:$E$93,1,EXP(LN((1.1*(Fperm_SI_Woolf2021!$E$9:$E$93-AR$58)-63.1579*EXP(-0.19*Fperm_SI_Woolf2021!$E$9:$E$93)+63.1579*EXP(-0.19*AR$58))/(Fperm_SI_Woolf2021!$E$9:$E$93-AR$58))*(AR$58-Fperm_SI_Woolf2021!$E$9:$E$93)/10))) + Fperm_SI_Woolf2021!$G$9:$G$93*EXP(-Fperm_SI_Woolf2021!$J$9:$J$93*$C140*IF(AR$58=Fperm_SI_Woolf2021!$E$9:$E$93,1,EXP(LN((1.1*(Fperm_SI_Woolf2021!$E$9:$E$93-AR$58)-63.1579*EXP(-0.19*Fperm_SI_Woolf2021!$E$9:$E$93)+63.1579*EXP(-0.19*AR$58))/(Fperm_SI_Woolf2021!$E$9:$E$93-AR$58))*(AR$58-Fperm_SI_Woolf2021!$E$9:$E$93)/10))) + Fperm_SI_Woolf2021!$H$9:$H$93*EXP(-Fperm_SI_Woolf2021!$K$9:$K$93*$C140*IF(AR$58=Fperm_SI_Woolf2021!$E$9:$E$93,1,EXP(LN((1.1*(Fperm_SI_Woolf2021!$E$9:$E$93-AR$58)-63.1579*EXP(-0.19*Fperm_SI_Woolf2021!$E$9:$E$93)+63.1579*EXP(-0.19*AR$58))/(Fperm_SI_Woolf2021!$E$9:$E$93-AR$58))*(AR$58-Fperm_SI_Woolf2021!$E$9:$E$93)/10))),Fperm_SI_Woolf2021!$D$9:$D$93)*AR$57+INTERCEPT(Fperm_SI_Woolf2021!$F$9:$F$93*EXP(-Fperm_SI_Woolf2021!$I$9:$I$93*$C140*IF(AR$58=Fperm_SI_Woolf2021!$E$9:$E$93,1,EXP(LN((1.1*(Fperm_SI_Woolf2021!$E$9:$E$93-AR$58)-63.1579*EXP(-0.19*Fperm_SI_Woolf2021!$E$9:$E$93)+63.1579*EXP(-0.19*AR$58))/(Fperm_SI_Woolf2021!$E$9:$E$93-AR$58))*(AR$58-Fperm_SI_Woolf2021!$E$9:$E$93)/10))) + Fperm_SI_Woolf2021!$G$9:$G$93*EXP(-Fperm_SI_Woolf2021!$J$9:$J$93*$C140*IF(AR$58=Fperm_SI_Woolf2021!$E$9:$E$93,1,EXP(LN((1.1*(Fperm_SI_Woolf2021!$E$9:$E$93-AR$58)-63.1579*EXP(-0.19*Fperm_SI_Woolf2021!$E$9:$E$93)+63.1579*EXP(-0.19*AR$58))/(Fperm_SI_Woolf2021!$E$9:$E$93-AR$58))*(AR$58-Fperm_SI_Woolf2021!$E$9:$E$93)/10))) + Fperm_SI_Woolf2021!$H$9:$H$93*EXP(-Fperm_SI_Woolf2021!$K$9:$K$93*$C140*IF(AR$58=Fperm_SI_Woolf2021!$E$9:$E$93,1,EXP(LN((1.1*(Fperm_SI_Woolf2021!$E$9:$E$93-AR$58)-63.1579*EXP(-0.19*Fperm_SI_Woolf2021!$E$9:$E$93)+63.1579*EXP(-0.19*AR$58))/(Fperm_SI_Woolf2021!$E$9:$E$93-AR$58))*(AR$58-Fperm_SI_Woolf2021!$E$9:$E$93)/10))),Fperm_SI_Woolf2021!$D$9:$D$93))</f>
        <v>0.19274914644209798</v>
      </c>
      <c r="AS140" s="51" cm="1">
        <f t="array" ref="AS140">MIN(1,SLOPE(Fperm_SI_Woolf2021!$F$9:$F$93*EXP(-Fperm_SI_Woolf2021!$I$9:$I$93*$C140*IF(AS$58=Fperm_SI_Woolf2021!$E$9:$E$93,1,EXP(LN((1.1*(Fperm_SI_Woolf2021!$E$9:$E$93-AS$58)-63.1579*EXP(-0.19*Fperm_SI_Woolf2021!$E$9:$E$93)+63.1579*EXP(-0.19*AS$58))/(Fperm_SI_Woolf2021!$E$9:$E$93-AS$58))*(AS$58-Fperm_SI_Woolf2021!$E$9:$E$93)/10))) + Fperm_SI_Woolf2021!$G$9:$G$93*EXP(-Fperm_SI_Woolf2021!$J$9:$J$93*$C140*IF(AS$58=Fperm_SI_Woolf2021!$E$9:$E$93,1,EXP(LN((1.1*(Fperm_SI_Woolf2021!$E$9:$E$93-AS$58)-63.1579*EXP(-0.19*Fperm_SI_Woolf2021!$E$9:$E$93)+63.1579*EXP(-0.19*AS$58))/(Fperm_SI_Woolf2021!$E$9:$E$93-AS$58))*(AS$58-Fperm_SI_Woolf2021!$E$9:$E$93)/10))) + Fperm_SI_Woolf2021!$H$9:$H$93*EXP(-Fperm_SI_Woolf2021!$K$9:$K$93*$C140*IF(AS$58=Fperm_SI_Woolf2021!$E$9:$E$93,1,EXP(LN((1.1*(Fperm_SI_Woolf2021!$E$9:$E$93-AS$58)-63.1579*EXP(-0.19*Fperm_SI_Woolf2021!$E$9:$E$93)+63.1579*EXP(-0.19*AS$58))/(Fperm_SI_Woolf2021!$E$9:$E$93-AS$58))*(AS$58-Fperm_SI_Woolf2021!$E$9:$E$93)/10))),Fperm_SI_Woolf2021!$D$9:$D$93)*AS$57+INTERCEPT(Fperm_SI_Woolf2021!$F$9:$F$93*EXP(-Fperm_SI_Woolf2021!$I$9:$I$93*$C140*IF(AS$58=Fperm_SI_Woolf2021!$E$9:$E$93,1,EXP(LN((1.1*(Fperm_SI_Woolf2021!$E$9:$E$93-AS$58)-63.1579*EXP(-0.19*Fperm_SI_Woolf2021!$E$9:$E$93)+63.1579*EXP(-0.19*AS$58))/(Fperm_SI_Woolf2021!$E$9:$E$93-AS$58))*(AS$58-Fperm_SI_Woolf2021!$E$9:$E$93)/10))) + Fperm_SI_Woolf2021!$G$9:$G$93*EXP(-Fperm_SI_Woolf2021!$J$9:$J$93*$C140*IF(AS$58=Fperm_SI_Woolf2021!$E$9:$E$93,1,EXP(LN((1.1*(Fperm_SI_Woolf2021!$E$9:$E$93-AS$58)-63.1579*EXP(-0.19*Fperm_SI_Woolf2021!$E$9:$E$93)+63.1579*EXP(-0.19*AS$58))/(Fperm_SI_Woolf2021!$E$9:$E$93-AS$58))*(AS$58-Fperm_SI_Woolf2021!$E$9:$E$93)/10))) + Fperm_SI_Woolf2021!$H$9:$H$93*EXP(-Fperm_SI_Woolf2021!$K$9:$K$93*$C140*IF(AS$58=Fperm_SI_Woolf2021!$E$9:$E$93,1,EXP(LN((1.1*(Fperm_SI_Woolf2021!$E$9:$E$93-AS$58)-63.1579*EXP(-0.19*Fperm_SI_Woolf2021!$E$9:$E$93)+63.1579*EXP(-0.19*AS$58))/(Fperm_SI_Woolf2021!$E$9:$E$93-AS$58))*(AS$58-Fperm_SI_Woolf2021!$E$9:$E$93)/10))),Fperm_SI_Woolf2021!$D$9:$D$93))</f>
        <v>0.175457481343823</v>
      </c>
      <c r="AT140" s="51" cm="1">
        <f t="array" ref="AT140">MIN(1,SLOPE(Fperm_SI_Woolf2021!$F$9:$F$93*EXP(-Fperm_SI_Woolf2021!$I$9:$I$93*$C140*IF(AT$58=Fperm_SI_Woolf2021!$E$9:$E$93,1,EXP(LN((1.1*(Fperm_SI_Woolf2021!$E$9:$E$93-AT$58)-63.1579*EXP(-0.19*Fperm_SI_Woolf2021!$E$9:$E$93)+63.1579*EXP(-0.19*AT$58))/(Fperm_SI_Woolf2021!$E$9:$E$93-AT$58))*(AT$58-Fperm_SI_Woolf2021!$E$9:$E$93)/10))) + Fperm_SI_Woolf2021!$G$9:$G$93*EXP(-Fperm_SI_Woolf2021!$J$9:$J$93*$C140*IF(AT$58=Fperm_SI_Woolf2021!$E$9:$E$93,1,EXP(LN((1.1*(Fperm_SI_Woolf2021!$E$9:$E$93-AT$58)-63.1579*EXP(-0.19*Fperm_SI_Woolf2021!$E$9:$E$93)+63.1579*EXP(-0.19*AT$58))/(Fperm_SI_Woolf2021!$E$9:$E$93-AT$58))*(AT$58-Fperm_SI_Woolf2021!$E$9:$E$93)/10))) + Fperm_SI_Woolf2021!$H$9:$H$93*EXP(-Fperm_SI_Woolf2021!$K$9:$K$93*$C140*IF(AT$58=Fperm_SI_Woolf2021!$E$9:$E$93,1,EXP(LN((1.1*(Fperm_SI_Woolf2021!$E$9:$E$93-AT$58)-63.1579*EXP(-0.19*Fperm_SI_Woolf2021!$E$9:$E$93)+63.1579*EXP(-0.19*AT$58))/(Fperm_SI_Woolf2021!$E$9:$E$93-AT$58))*(AT$58-Fperm_SI_Woolf2021!$E$9:$E$93)/10))),Fperm_SI_Woolf2021!$D$9:$D$93)*AT$57+INTERCEPT(Fperm_SI_Woolf2021!$F$9:$F$93*EXP(-Fperm_SI_Woolf2021!$I$9:$I$93*$C140*IF(AT$58=Fperm_SI_Woolf2021!$E$9:$E$93,1,EXP(LN((1.1*(Fperm_SI_Woolf2021!$E$9:$E$93-AT$58)-63.1579*EXP(-0.19*Fperm_SI_Woolf2021!$E$9:$E$93)+63.1579*EXP(-0.19*AT$58))/(Fperm_SI_Woolf2021!$E$9:$E$93-AT$58))*(AT$58-Fperm_SI_Woolf2021!$E$9:$E$93)/10))) + Fperm_SI_Woolf2021!$G$9:$G$93*EXP(-Fperm_SI_Woolf2021!$J$9:$J$93*$C140*IF(AT$58=Fperm_SI_Woolf2021!$E$9:$E$93,1,EXP(LN((1.1*(Fperm_SI_Woolf2021!$E$9:$E$93-AT$58)-63.1579*EXP(-0.19*Fperm_SI_Woolf2021!$E$9:$E$93)+63.1579*EXP(-0.19*AT$58))/(Fperm_SI_Woolf2021!$E$9:$E$93-AT$58))*(AT$58-Fperm_SI_Woolf2021!$E$9:$E$93)/10))) + Fperm_SI_Woolf2021!$H$9:$H$93*EXP(-Fperm_SI_Woolf2021!$K$9:$K$93*$C140*IF(AT$58=Fperm_SI_Woolf2021!$E$9:$E$93,1,EXP(LN((1.1*(Fperm_SI_Woolf2021!$E$9:$E$93-AT$58)-63.1579*EXP(-0.19*Fperm_SI_Woolf2021!$E$9:$E$93)+63.1579*EXP(-0.19*AT$58))/(Fperm_SI_Woolf2021!$E$9:$E$93-AT$58))*(AT$58-Fperm_SI_Woolf2021!$E$9:$E$93)/10))),Fperm_SI_Woolf2021!$D$9:$D$93))</f>
        <v>0.15816581624554804</v>
      </c>
      <c r="AU140" s="51" cm="1">
        <f t="array" ref="AU140">MIN(1,SLOPE(Fperm_SI_Woolf2021!$F$9:$F$93*EXP(-Fperm_SI_Woolf2021!$I$9:$I$93*$C140*IF(AU$58=Fperm_SI_Woolf2021!$E$9:$E$93,1,EXP(LN((1.1*(Fperm_SI_Woolf2021!$E$9:$E$93-AU$58)-63.1579*EXP(-0.19*Fperm_SI_Woolf2021!$E$9:$E$93)+63.1579*EXP(-0.19*AU$58))/(Fperm_SI_Woolf2021!$E$9:$E$93-AU$58))*(AU$58-Fperm_SI_Woolf2021!$E$9:$E$93)/10))) + Fperm_SI_Woolf2021!$G$9:$G$93*EXP(-Fperm_SI_Woolf2021!$J$9:$J$93*$C140*IF(AU$58=Fperm_SI_Woolf2021!$E$9:$E$93,1,EXP(LN((1.1*(Fperm_SI_Woolf2021!$E$9:$E$93-AU$58)-63.1579*EXP(-0.19*Fperm_SI_Woolf2021!$E$9:$E$93)+63.1579*EXP(-0.19*AU$58))/(Fperm_SI_Woolf2021!$E$9:$E$93-AU$58))*(AU$58-Fperm_SI_Woolf2021!$E$9:$E$93)/10))) + Fperm_SI_Woolf2021!$H$9:$H$93*EXP(-Fperm_SI_Woolf2021!$K$9:$K$93*$C140*IF(AU$58=Fperm_SI_Woolf2021!$E$9:$E$93,1,EXP(LN((1.1*(Fperm_SI_Woolf2021!$E$9:$E$93-AU$58)-63.1579*EXP(-0.19*Fperm_SI_Woolf2021!$E$9:$E$93)+63.1579*EXP(-0.19*AU$58))/(Fperm_SI_Woolf2021!$E$9:$E$93-AU$58))*(AU$58-Fperm_SI_Woolf2021!$E$9:$E$93)/10))),Fperm_SI_Woolf2021!$D$9:$D$93)*AU$57+INTERCEPT(Fperm_SI_Woolf2021!$F$9:$F$93*EXP(-Fperm_SI_Woolf2021!$I$9:$I$93*$C140*IF(AU$58=Fperm_SI_Woolf2021!$E$9:$E$93,1,EXP(LN((1.1*(Fperm_SI_Woolf2021!$E$9:$E$93-AU$58)-63.1579*EXP(-0.19*Fperm_SI_Woolf2021!$E$9:$E$93)+63.1579*EXP(-0.19*AU$58))/(Fperm_SI_Woolf2021!$E$9:$E$93-AU$58))*(AU$58-Fperm_SI_Woolf2021!$E$9:$E$93)/10))) + Fperm_SI_Woolf2021!$G$9:$G$93*EXP(-Fperm_SI_Woolf2021!$J$9:$J$93*$C140*IF(AU$58=Fperm_SI_Woolf2021!$E$9:$E$93,1,EXP(LN((1.1*(Fperm_SI_Woolf2021!$E$9:$E$93-AU$58)-63.1579*EXP(-0.19*Fperm_SI_Woolf2021!$E$9:$E$93)+63.1579*EXP(-0.19*AU$58))/(Fperm_SI_Woolf2021!$E$9:$E$93-AU$58))*(AU$58-Fperm_SI_Woolf2021!$E$9:$E$93)/10))) + Fperm_SI_Woolf2021!$H$9:$H$93*EXP(-Fperm_SI_Woolf2021!$K$9:$K$93*$C140*IF(AU$58=Fperm_SI_Woolf2021!$E$9:$E$93,1,EXP(LN((1.1*(Fperm_SI_Woolf2021!$E$9:$E$93-AU$58)-63.1579*EXP(-0.19*Fperm_SI_Woolf2021!$E$9:$E$93)+63.1579*EXP(-0.19*AU$58))/(Fperm_SI_Woolf2021!$E$9:$E$93-AU$58))*(AU$58-Fperm_SI_Woolf2021!$E$9:$E$93)/10))),Fperm_SI_Woolf2021!$D$9:$D$93))</f>
        <v>0.14087415114727306</v>
      </c>
      <c r="AV140" s="51" cm="1">
        <f t="array" ref="AV140">MIN(1,SLOPE(Fperm_SI_Woolf2021!$F$9:$F$93*EXP(-Fperm_SI_Woolf2021!$I$9:$I$93*$C140*IF(AV$58=Fperm_SI_Woolf2021!$E$9:$E$93,1,EXP(LN((1.1*(Fperm_SI_Woolf2021!$E$9:$E$93-AV$58)-63.1579*EXP(-0.19*Fperm_SI_Woolf2021!$E$9:$E$93)+63.1579*EXP(-0.19*AV$58))/(Fperm_SI_Woolf2021!$E$9:$E$93-AV$58))*(AV$58-Fperm_SI_Woolf2021!$E$9:$E$93)/10))) + Fperm_SI_Woolf2021!$G$9:$G$93*EXP(-Fperm_SI_Woolf2021!$J$9:$J$93*$C140*IF(AV$58=Fperm_SI_Woolf2021!$E$9:$E$93,1,EXP(LN((1.1*(Fperm_SI_Woolf2021!$E$9:$E$93-AV$58)-63.1579*EXP(-0.19*Fperm_SI_Woolf2021!$E$9:$E$93)+63.1579*EXP(-0.19*AV$58))/(Fperm_SI_Woolf2021!$E$9:$E$93-AV$58))*(AV$58-Fperm_SI_Woolf2021!$E$9:$E$93)/10))) + Fperm_SI_Woolf2021!$H$9:$H$93*EXP(-Fperm_SI_Woolf2021!$K$9:$K$93*$C140*IF(AV$58=Fperm_SI_Woolf2021!$E$9:$E$93,1,EXP(LN((1.1*(Fperm_SI_Woolf2021!$E$9:$E$93-AV$58)-63.1579*EXP(-0.19*Fperm_SI_Woolf2021!$E$9:$E$93)+63.1579*EXP(-0.19*AV$58))/(Fperm_SI_Woolf2021!$E$9:$E$93-AV$58))*(AV$58-Fperm_SI_Woolf2021!$E$9:$E$93)/10))),Fperm_SI_Woolf2021!$D$9:$D$93)*AV$57+INTERCEPT(Fperm_SI_Woolf2021!$F$9:$F$93*EXP(-Fperm_SI_Woolf2021!$I$9:$I$93*$C140*IF(AV$58=Fperm_SI_Woolf2021!$E$9:$E$93,1,EXP(LN((1.1*(Fperm_SI_Woolf2021!$E$9:$E$93-AV$58)-63.1579*EXP(-0.19*Fperm_SI_Woolf2021!$E$9:$E$93)+63.1579*EXP(-0.19*AV$58))/(Fperm_SI_Woolf2021!$E$9:$E$93-AV$58))*(AV$58-Fperm_SI_Woolf2021!$E$9:$E$93)/10))) + Fperm_SI_Woolf2021!$G$9:$G$93*EXP(-Fperm_SI_Woolf2021!$J$9:$J$93*$C140*IF(AV$58=Fperm_SI_Woolf2021!$E$9:$E$93,1,EXP(LN((1.1*(Fperm_SI_Woolf2021!$E$9:$E$93-AV$58)-63.1579*EXP(-0.19*Fperm_SI_Woolf2021!$E$9:$E$93)+63.1579*EXP(-0.19*AV$58))/(Fperm_SI_Woolf2021!$E$9:$E$93-AV$58))*(AV$58-Fperm_SI_Woolf2021!$E$9:$E$93)/10))) + Fperm_SI_Woolf2021!$H$9:$H$93*EXP(-Fperm_SI_Woolf2021!$K$9:$K$93*$C140*IF(AV$58=Fperm_SI_Woolf2021!$E$9:$E$93,1,EXP(LN((1.1*(Fperm_SI_Woolf2021!$E$9:$E$93-AV$58)-63.1579*EXP(-0.19*Fperm_SI_Woolf2021!$E$9:$E$93)+63.1579*EXP(-0.19*AV$58))/(Fperm_SI_Woolf2021!$E$9:$E$93-AV$58))*(AV$58-Fperm_SI_Woolf2021!$E$9:$E$93)/10))),Fperm_SI_Woolf2021!$D$9:$D$93))</f>
        <v>0.12358248604899807</v>
      </c>
      <c r="AW140" s="51" cm="1">
        <f t="array" ref="AW140">MIN(1,SLOPE(Fperm_SI_Woolf2021!$F$9:$F$93*EXP(-Fperm_SI_Woolf2021!$I$9:$I$93*$C140*IF(AW$58=Fperm_SI_Woolf2021!$E$9:$E$93,1,EXP(LN((1.1*(Fperm_SI_Woolf2021!$E$9:$E$93-AW$58)-63.1579*EXP(-0.19*Fperm_SI_Woolf2021!$E$9:$E$93)+63.1579*EXP(-0.19*AW$58))/(Fperm_SI_Woolf2021!$E$9:$E$93-AW$58))*(AW$58-Fperm_SI_Woolf2021!$E$9:$E$93)/10))) + Fperm_SI_Woolf2021!$G$9:$G$93*EXP(-Fperm_SI_Woolf2021!$J$9:$J$93*$C140*IF(AW$58=Fperm_SI_Woolf2021!$E$9:$E$93,1,EXP(LN((1.1*(Fperm_SI_Woolf2021!$E$9:$E$93-AW$58)-63.1579*EXP(-0.19*Fperm_SI_Woolf2021!$E$9:$E$93)+63.1579*EXP(-0.19*AW$58))/(Fperm_SI_Woolf2021!$E$9:$E$93-AW$58))*(AW$58-Fperm_SI_Woolf2021!$E$9:$E$93)/10))) + Fperm_SI_Woolf2021!$H$9:$H$93*EXP(-Fperm_SI_Woolf2021!$K$9:$K$93*$C140*IF(AW$58=Fperm_SI_Woolf2021!$E$9:$E$93,1,EXP(LN((1.1*(Fperm_SI_Woolf2021!$E$9:$E$93-AW$58)-63.1579*EXP(-0.19*Fperm_SI_Woolf2021!$E$9:$E$93)+63.1579*EXP(-0.19*AW$58))/(Fperm_SI_Woolf2021!$E$9:$E$93-AW$58))*(AW$58-Fperm_SI_Woolf2021!$E$9:$E$93)/10))),Fperm_SI_Woolf2021!$D$9:$D$93)*AW$57+INTERCEPT(Fperm_SI_Woolf2021!$F$9:$F$93*EXP(-Fperm_SI_Woolf2021!$I$9:$I$93*$C140*IF(AW$58=Fperm_SI_Woolf2021!$E$9:$E$93,1,EXP(LN((1.1*(Fperm_SI_Woolf2021!$E$9:$E$93-AW$58)-63.1579*EXP(-0.19*Fperm_SI_Woolf2021!$E$9:$E$93)+63.1579*EXP(-0.19*AW$58))/(Fperm_SI_Woolf2021!$E$9:$E$93-AW$58))*(AW$58-Fperm_SI_Woolf2021!$E$9:$E$93)/10))) + Fperm_SI_Woolf2021!$G$9:$G$93*EXP(-Fperm_SI_Woolf2021!$J$9:$J$93*$C140*IF(AW$58=Fperm_SI_Woolf2021!$E$9:$E$93,1,EXP(LN((1.1*(Fperm_SI_Woolf2021!$E$9:$E$93-AW$58)-63.1579*EXP(-0.19*Fperm_SI_Woolf2021!$E$9:$E$93)+63.1579*EXP(-0.19*AW$58))/(Fperm_SI_Woolf2021!$E$9:$E$93-AW$58))*(AW$58-Fperm_SI_Woolf2021!$E$9:$E$93)/10))) + Fperm_SI_Woolf2021!$H$9:$H$93*EXP(-Fperm_SI_Woolf2021!$K$9:$K$93*$C140*IF(AW$58=Fperm_SI_Woolf2021!$E$9:$E$93,1,EXP(LN((1.1*(Fperm_SI_Woolf2021!$E$9:$E$93-AW$58)-63.1579*EXP(-0.19*Fperm_SI_Woolf2021!$E$9:$E$93)+63.1579*EXP(-0.19*AW$58))/(Fperm_SI_Woolf2021!$E$9:$E$93-AW$58))*(AW$58-Fperm_SI_Woolf2021!$E$9:$E$93)/10))),Fperm_SI_Woolf2021!$D$9:$D$93))</f>
        <v>0.28850420144172928</v>
      </c>
      <c r="AX140" s="51" cm="1">
        <f t="array" ref="AX140">MIN(1,SLOPE(Fperm_SI_Woolf2021!$F$9:$F$93*EXP(-Fperm_SI_Woolf2021!$I$9:$I$93*$C140*IF(AX$58=Fperm_SI_Woolf2021!$E$9:$E$93,1,EXP(LN((1.1*(Fperm_SI_Woolf2021!$E$9:$E$93-AX$58)-63.1579*EXP(-0.19*Fperm_SI_Woolf2021!$E$9:$E$93)+63.1579*EXP(-0.19*AX$58))/(Fperm_SI_Woolf2021!$E$9:$E$93-AX$58))*(AX$58-Fperm_SI_Woolf2021!$E$9:$E$93)/10))) + Fperm_SI_Woolf2021!$G$9:$G$93*EXP(-Fperm_SI_Woolf2021!$J$9:$J$93*$C140*IF(AX$58=Fperm_SI_Woolf2021!$E$9:$E$93,1,EXP(LN((1.1*(Fperm_SI_Woolf2021!$E$9:$E$93-AX$58)-63.1579*EXP(-0.19*Fperm_SI_Woolf2021!$E$9:$E$93)+63.1579*EXP(-0.19*AX$58))/(Fperm_SI_Woolf2021!$E$9:$E$93-AX$58))*(AX$58-Fperm_SI_Woolf2021!$E$9:$E$93)/10))) + Fperm_SI_Woolf2021!$H$9:$H$93*EXP(-Fperm_SI_Woolf2021!$K$9:$K$93*$C140*IF(AX$58=Fperm_SI_Woolf2021!$E$9:$E$93,1,EXP(LN((1.1*(Fperm_SI_Woolf2021!$E$9:$E$93-AX$58)-63.1579*EXP(-0.19*Fperm_SI_Woolf2021!$E$9:$E$93)+63.1579*EXP(-0.19*AX$58))/(Fperm_SI_Woolf2021!$E$9:$E$93-AX$58))*(AX$58-Fperm_SI_Woolf2021!$E$9:$E$93)/10))),Fperm_SI_Woolf2021!$D$9:$D$93)*AX$57+INTERCEPT(Fperm_SI_Woolf2021!$F$9:$F$93*EXP(-Fperm_SI_Woolf2021!$I$9:$I$93*$C140*IF(AX$58=Fperm_SI_Woolf2021!$E$9:$E$93,1,EXP(LN((1.1*(Fperm_SI_Woolf2021!$E$9:$E$93-AX$58)-63.1579*EXP(-0.19*Fperm_SI_Woolf2021!$E$9:$E$93)+63.1579*EXP(-0.19*AX$58))/(Fperm_SI_Woolf2021!$E$9:$E$93-AX$58))*(AX$58-Fperm_SI_Woolf2021!$E$9:$E$93)/10))) + Fperm_SI_Woolf2021!$G$9:$G$93*EXP(-Fperm_SI_Woolf2021!$J$9:$J$93*$C140*IF(AX$58=Fperm_SI_Woolf2021!$E$9:$E$93,1,EXP(LN((1.1*(Fperm_SI_Woolf2021!$E$9:$E$93-AX$58)-63.1579*EXP(-0.19*Fperm_SI_Woolf2021!$E$9:$E$93)+63.1579*EXP(-0.19*AX$58))/(Fperm_SI_Woolf2021!$E$9:$E$93-AX$58))*(AX$58-Fperm_SI_Woolf2021!$E$9:$E$93)/10))) + Fperm_SI_Woolf2021!$H$9:$H$93*EXP(-Fperm_SI_Woolf2021!$K$9:$K$93*$C140*IF(AX$58=Fperm_SI_Woolf2021!$E$9:$E$93,1,EXP(LN((1.1*(Fperm_SI_Woolf2021!$E$9:$E$93-AX$58)-63.1579*EXP(-0.19*Fperm_SI_Woolf2021!$E$9:$E$93)+63.1579*EXP(-0.19*AX$58))/(Fperm_SI_Woolf2021!$E$9:$E$93-AX$58))*(AX$58-Fperm_SI_Woolf2021!$E$9:$E$93)/10))),Fperm_SI_Woolf2021!$D$9:$D$93))</f>
        <v>0.27480278842491301</v>
      </c>
      <c r="AY140" s="51" cm="1">
        <f t="array" ref="AY140">MIN(1,SLOPE(Fperm_SI_Woolf2021!$F$9:$F$93*EXP(-Fperm_SI_Woolf2021!$I$9:$I$93*$C140*IF(AY$58=Fperm_SI_Woolf2021!$E$9:$E$93,1,EXP(LN((1.1*(Fperm_SI_Woolf2021!$E$9:$E$93-AY$58)-63.1579*EXP(-0.19*Fperm_SI_Woolf2021!$E$9:$E$93)+63.1579*EXP(-0.19*AY$58))/(Fperm_SI_Woolf2021!$E$9:$E$93-AY$58))*(AY$58-Fperm_SI_Woolf2021!$E$9:$E$93)/10))) + Fperm_SI_Woolf2021!$G$9:$G$93*EXP(-Fperm_SI_Woolf2021!$J$9:$J$93*$C140*IF(AY$58=Fperm_SI_Woolf2021!$E$9:$E$93,1,EXP(LN((1.1*(Fperm_SI_Woolf2021!$E$9:$E$93-AY$58)-63.1579*EXP(-0.19*Fperm_SI_Woolf2021!$E$9:$E$93)+63.1579*EXP(-0.19*AY$58))/(Fperm_SI_Woolf2021!$E$9:$E$93-AY$58))*(AY$58-Fperm_SI_Woolf2021!$E$9:$E$93)/10))) + Fperm_SI_Woolf2021!$H$9:$H$93*EXP(-Fperm_SI_Woolf2021!$K$9:$K$93*$C140*IF(AY$58=Fperm_SI_Woolf2021!$E$9:$E$93,1,EXP(LN((1.1*(Fperm_SI_Woolf2021!$E$9:$E$93-AY$58)-63.1579*EXP(-0.19*Fperm_SI_Woolf2021!$E$9:$E$93)+63.1579*EXP(-0.19*AY$58))/(Fperm_SI_Woolf2021!$E$9:$E$93-AY$58))*(AY$58-Fperm_SI_Woolf2021!$E$9:$E$93)/10))),Fperm_SI_Woolf2021!$D$9:$D$93)*AY$57+INTERCEPT(Fperm_SI_Woolf2021!$F$9:$F$93*EXP(-Fperm_SI_Woolf2021!$I$9:$I$93*$C140*IF(AY$58=Fperm_SI_Woolf2021!$E$9:$E$93,1,EXP(LN((1.1*(Fperm_SI_Woolf2021!$E$9:$E$93-AY$58)-63.1579*EXP(-0.19*Fperm_SI_Woolf2021!$E$9:$E$93)+63.1579*EXP(-0.19*AY$58))/(Fperm_SI_Woolf2021!$E$9:$E$93-AY$58))*(AY$58-Fperm_SI_Woolf2021!$E$9:$E$93)/10))) + Fperm_SI_Woolf2021!$G$9:$G$93*EXP(-Fperm_SI_Woolf2021!$J$9:$J$93*$C140*IF(AY$58=Fperm_SI_Woolf2021!$E$9:$E$93,1,EXP(LN((1.1*(Fperm_SI_Woolf2021!$E$9:$E$93-AY$58)-63.1579*EXP(-0.19*Fperm_SI_Woolf2021!$E$9:$E$93)+63.1579*EXP(-0.19*AY$58))/(Fperm_SI_Woolf2021!$E$9:$E$93-AY$58))*(AY$58-Fperm_SI_Woolf2021!$E$9:$E$93)/10))) + Fperm_SI_Woolf2021!$H$9:$H$93*EXP(-Fperm_SI_Woolf2021!$K$9:$K$93*$C140*IF(AY$58=Fperm_SI_Woolf2021!$E$9:$E$93,1,EXP(LN((1.1*(Fperm_SI_Woolf2021!$E$9:$E$93-AY$58)-63.1579*EXP(-0.19*Fperm_SI_Woolf2021!$E$9:$E$93)+63.1579*EXP(-0.19*AY$58))/(Fperm_SI_Woolf2021!$E$9:$E$93-AY$58))*(AY$58-Fperm_SI_Woolf2021!$E$9:$E$93)/10))),Fperm_SI_Woolf2021!$D$9:$D$93))</f>
        <v>0.26110137540809669</v>
      </c>
      <c r="AZ140" s="51" cm="1">
        <f t="array" ref="AZ140">MIN(1,SLOPE(Fperm_SI_Woolf2021!$F$9:$F$93*EXP(-Fperm_SI_Woolf2021!$I$9:$I$93*$C140*IF(AZ$58=Fperm_SI_Woolf2021!$E$9:$E$93,1,EXP(LN((1.1*(Fperm_SI_Woolf2021!$E$9:$E$93-AZ$58)-63.1579*EXP(-0.19*Fperm_SI_Woolf2021!$E$9:$E$93)+63.1579*EXP(-0.19*AZ$58))/(Fperm_SI_Woolf2021!$E$9:$E$93-AZ$58))*(AZ$58-Fperm_SI_Woolf2021!$E$9:$E$93)/10))) + Fperm_SI_Woolf2021!$G$9:$G$93*EXP(-Fperm_SI_Woolf2021!$J$9:$J$93*$C140*IF(AZ$58=Fperm_SI_Woolf2021!$E$9:$E$93,1,EXP(LN((1.1*(Fperm_SI_Woolf2021!$E$9:$E$93-AZ$58)-63.1579*EXP(-0.19*Fperm_SI_Woolf2021!$E$9:$E$93)+63.1579*EXP(-0.19*AZ$58))/(Fperm_SI_Woolf2021!$E$9:$E$93-AZ$58))*(AZ$58-Fperm_SI_Woolf2021!$E$9:$E$93)/10))) + Fperm_SI_Woolf2021!$H$9:$H$93*EXP(-Fperm_SI_Woolf2021!$K$9:$K$93*$C140*IF(AZ$58=Fperm_SI_Woolf2021!$E$9:$E$93,1,EXP(LN((1.1*(Fperm_SI_Woolf2021!$E$9:$E$93-AZ$58)-63.1579*EXP(-0.19*Fperm_SI_Woolf2021!$E$9:$E$93)+63.1579*EXP(-0.19*AZ$58))/(Fperm_SI_Woolf2021!$E$9:$E$93-AZ$58))*(AZ$58-Fperm_SI_Woolf2021!$E$9:$E$93)/10))),Fperm_SI_Woolf2021!$D$9:$D$93)*AZ$57+INTERCEPT(Fperm_SI_Woolf2021!$F$9:$F$93*EXP(-Fperm_SI_Woolf2021!$I$9:$I$93*$C140*IF(AZ$58=Fperm_SI_Woolf2021!$E$9:$E$93,1,EXP(LN((1.1*(Fperm_SI_Woolf2021!$E$9:$E$93-AZ$58)-63.1579*EXP(-0.19*Fperm_SI_Woolf2021!$E$9:$E$93)+63.1579*EXP(-0.19*AZ$58))/(Fperm_SI_Woolf2021!$E$9:$E$93-AZ$58))*(AZ$58-Fperm_SI_Woolf2021!$E$9:$E$93)/10))) + Fperm_SI_Woolf2021!$G$9:$G$93*EXP(-Fperm_SI_Woolf2021!$J$9:$J$93*$C140*IF(AZ$58=Fperm_SI_Woolf2021!$E$9:$E$93,1,EXP(LN((1.1*(Fperm_SI_Woolf2021!$E$9:$E$93-AZ$58)-63.1579*EXP(-0.19*Fperm_SI_Woolf2021!$E$9:$E$93)+63.1579*EXP(-0.19*AZ$58))/(Fperm_SI_Woolf2021!$E$9:$E$93-AZ$58))*(AZ$58-Fperm_SI_Woolf2021!$E$9:$E$93)/10))) + Fperm_SI_Woolf2021!$H$9:$H$93*EXP(-Fperm_SI_Woolf2021!$K$9:$K$93*$C140*IF(AZ$58=Fperm_SI_Woolf2021!$E$9:$E$93,1,EXP(LN((1.1*(Fperm_SI_Woolf2021!$E$9:$E$93-AZ$58)-63.1579*EXP(-0.19*Fperm_SI_Woolf2021!$E$9:$E$93)+63.1579*EXP(-0.19*AZ$58))/(Fperm_SI_Woolf2021!$E$9:$E$93-AZ$58))*(AZ$58-Fperm_SI_Woolf2021!$E$9:$E$93)/10))),Fperm_SI_Woolf2021!$D$9:$D$93))</f>
        <v>0.24739996239128043</v>
      </c>
      <c r="BA140" s="51" cm="1">
        <f t="array" ref="BA140">MIN(1,SLOPE(Fperm_SI_Woolf2021!$F$9:$F$93*EXP(-Fperm_SI_Woolf2021!$I$9:$I$93*$C140*IF(BA$58=Fperm_SI_Woolf2021!$E$9:$E$93,1,EXP(LN((1.1*(Fperm_SI_Woolf2021!$E$9:$E$93-BA$58)-63.1579*EXP(-0.19*Fperm_SI_Woolf2021!$E$9:$E$93)+63.1579*EXP(-0.19*BA$58))/(Fperm_SI_Woolf2021!$E$9:$E$93-BA$58))*(BA$58-Fperm_SI_Woolf2021!$E$9:$E$93)/10))) + Fperm_SI_Woolf2021!$G$9:$G$93*EXP(-Fperm_SI_Woolf2021!$J$9:$J$93*$C140*IF(BA$58=Fperm_SI_Woolf2021!$E$9:$E$93,1,EXP(LN((1.1*(Fperm_SI_Woolf2021!$E$9:$E$93-BA$58)-63.1579*EXP(-0.19*Fperm_SI_Woolf2021!$E$9:$E$93)+63.1579*EXP(-0.19*BA$58))/(Fperm_SI_Woolf2021!$E$9:$E$93-BA$58))*(BA$58-Fperm_SI_Woolf2021!$E$9:$E$93)/10))) + Fperm_SI_Woolf2021!$H$9:$H$93*EXP(-Fperm_SI_Woolf2021!$K$9:$K$93*$C140*IF(BA$58=Fperm_SI_Woolf2021!$E$9:$E$93,1,EXP(LN((1.1*(Fperm_SI_Woolf2021!$E$9:$E$93-BA$58)-63.1579*EXP(-0.19*Fperm_SI_Woolf2021!$E$9:$E$93)+63.1579*EXP(-0.19*BA$58))/(Fperm_SI_Woolf2021!$E$9:$E$93-BA$58))*(BA$58-Fperm_SI_Woolf2021!$E$9:$E$93)/10))),Fperm_SI_Woolf2021!$D$9:$D$93)*BA$57+INTERCEPT(Fperm_SI_Woolf2021!$F$9:$F$93*EXP(-Fperm_SI_Woolf2021!$I$9:$I$93*$C140*IF(BA$58=Fperm_SI_Woolf2021!$E$9:$E$93,1,EXP(LN((1.1*(Fperm_SI_Woolf2021!$E$9:$E$93-BA$58)-63.1579*EXP(-0.19*Fperm_SI_Woolf2021!$E$9:$E$93)+63.1579*EXP(-0.19*BA$58))/(Fperm_SI_Woolf2021!$E$9:$E$93-BA$58))*(BA$58-Fperm_SI_Woolf2021!$E$9:$E$93)/10))) + Fperm_SI_Woolf2021!$G$9:$G$93*EXP(-Fperm_SI_Woolf2021!$J$9:$J$93*$C140*IF(BA$58=Fperm_SI_Woolf2021!$E$9:$E$93,1,EXP(LN((1.1*(Fperm_SI_Woolf2021!$E$9:$E$93-BA$58)-63.1579*EXP(-0.19*Fperm_SI_Woolf2021!$E$9:$E$93)+63.1579*EXP(-0.19*BA$58))/(Fperm_SI_Woolf2021!$E$9:$E$93-BA$58))*(BA$58-Fperm_SI_Woolf2021!$E$9:$E$93)/10))) + Fperm_SI_Woolf2021!$H$9:$H$93*EXP(-Fperm_SI_Woolf2021!$K$9:$K$93*$C140*IF(BA$58=Fperm_SI_Woolf2021!$E$9:$E$93,1,EXP(LN((1.1*(Fperm_SI_Woolf2021!$E$9:$E$93-BA$58)-63.1579*EXP(-0.19*Fperm_SI_Woolf2021!$E$9:$E$93)+63.1579*EXP(-0.19*BA$58))/(Fperm_SI_Woolf2021!$E$9:$E$93-BA$58))*(BA$58-Fperm_SI_Woolf2021!$E$9:$E$93)/10))),Fperm_SI_Woolf2021!$D$9:$D$93))</f>
        <v>0.23369854937446416</v>
      </c>
      <c r="BB140" s="51" cm="1">
        <f t="array" ref="BB140">MIN(1,SLOPE(Fperm_SI_Woolf2021!$F$9:$F$93*EXP(-Fperm_SI_Woolf2021!$I$9:$I$93*$C140*IF(BB$58=Fperm_SI_Woolf2021!$E$9:$E$93,1,EXP(LN((1.1*(Fperm_SI_Woolf2021!$E$9:$E$93-BB$58)-63.1579*EXP(-0.19*Fperm_SI_Woolf2021!$E$9:$E$93)+63.1579*EXP(-0.19*BB$58))/(Fperm_SI_Woolf2021!$E$9:$E$93-BB$58))*(BB$58-Fperm_SI_Woolf2021!$E$9:$E$93)/10))) + Fperm_SI_Woolf2021!$G$9:$G$93*EXP(-Fperm_SI_Woolf2021!$J$9:$J$93*$C140*IF(BB$58=Fperm_SI_Woolf2021!$E$9:$E$93,1,EXP(LN((1.1*(Fperm_SI_Woolf2021!$E$9:$E$93-BB$58)-63.1579*EXP(-0.19*Fperm_SI_Woolf2021!$E$9:$E$93)+63.1579*EXP(-0.19*BB$58))/(Fperm_SI_Woolf2021!$E$9:$E$93-BB$58))*(BB$58-Fperm_SI_Woolf2021!$E$9:$E$93)/10))) + Fperm_SI_Woolf2021!$H$9:$H$93*EXP(-Fperm_SI_Woolf2021!$K$9:$K$93*$C140*IF(BB$58=Fperm_SI_Woolf2021!$E$9:$E$93,1,EXP(LN((1.1*(Fperm_SI_Woolf2021!$E$9:$E$93-BB$58)-63.1579*EXP(-0.19*Fperm_SI_Woolf2021!$E$9:$E$93)+63.1579*EXP(-0.19*BB$58))/(Fperm_SI_Woolf2021!$E$9:$E$93-BB$58))*(BB$58-Fperm_SI_Woolf2021!$E$9:$E$93)/10))),Fperm_SI_Woolf2021!$D$9:$D$93)*BB$57+INTERCEPT(Fperm_SI_Woolf2021!$F$9:$F$93*EXP(-Fperm_SI_Woolf2021!$I$9:$I$93*$C140*IF(BB$58=Fperm_SI_Woolf2021!$E$9:$E$93,1,EXP(LN((1.1*(Fperm_SI_Woolf2021!$E$9:$E$93-BB$58)-63.1579*EXP(-0.19*Fperm_SI_Woolf2021!$E$9:$E$93)+63.1579*EXP(-0.19*BB$58))/(Fperm_SI_Woolf2021!$E$9:$E$93-BB$58))*(BB$58-Fperm_SI_Woolf2021!$E$9:$E$93)/10))) + Fperm_SI_Woolf2021!$G$9:$G$93*EXP(-Fperm_SI_Woolf2021!$J$9:$J$93*$C140*IF(BB$58=Fperm_SI_Woolf2021!$E$9:$E$93,1,EXP(LN((1.1*(Fperm_SI_Woolf2021!$E$9:$E$93-BB$58)-63.1579*EXP(-0.19*Fperm_SI_Woolf2021!$E$9:$E$93)+63.1579*EXP(-0.19*BB$58))/(Fperm_SI_Woolf2021!$E$9:$E$93-BB$58))*(BB$58-Fperm_SI_Woolf2021!$E$9:$E$93)/10))) + Fperm_SI_Woolf2021!$H$9:$H$93*EXP(-Fperm_SI_Woolf2021!$K$9:$K$93*$C140*IF(BB$58=Fperm_SI_Woolf2021!$E$9:$E$93,1,EXP(LN((1.1*(Fperm_SI_Woolf2021!$E$9:$E$93-BB$58)-63.1579*EXP(-0.19*Fperm_SI_Woolf2021!$E$9:$E$93)+63.1579*EXP(-0.19*BB$58))/(Fperm_SI_Woolf2021!$E$9:$E$93-BB$58))*(BB$58-Fperm_SI_Woolf2021!$E$9:$E$93)/10))),Fperm_SI_Woolf2021!$D$9:$D$93))</f>
        <v>0.21999713635764789</v>
      </c>
      <c r="BC140" s="51" cm="1">
        <f t="array" ref="BC140">MIN(1,SLOPE(Fperm_SI_Woolf2021!$F$9:$F$93*EXP(-Fperm_SI_Woolf2021!$I$9:$I$93*$C140*IF(BC$58=Fperm_SI_Woolf2021!$E$9:$E$93,1,EXP(LN((1.1*(Fperm_SI_Woolf2021!$E$9:$E$93-BC$58)-63.1579*EXP(-0.19*Fperm_SI_Woolf2021!$E$9:$E$93)+63.1579*EXP(-0.19*BC$58))/(Fperm_SI_Woolf2021!$E$9:$E$93-BC$58))*(BC$58-Fperm_SI_Woolf2021!$E$9:$E$93)/10))) + Fperm_SI_Woolf2021!$G$9:$G$93*EXP(-Fperm_SI_Woolf2021!$J$9:$J$93*$C140*IF(BC$58=Fperm_SI_Woolf2021!$E$9:$E$93,1,EXP(LN((1.1*(Fperm_SI_Woolf2021!$E$9:$E$93-BC$58)-63.1579*EXP(-0.19*Fperm_SI_Woolf2021!$E$9:$E$93)+63.1579*EXP(-0.19*BC$58))/(Fperm_SI_Woolf2021!$E$9:$E$93-BC$58))*(BC$58-Fperm_SI_Woolf2021!$E$9:$E$93)/10))) + Fperm_SI_Woolf2021!$H$9:$H$93*EXP(-Fperm_SI_Woolf2021!$K$9:$K$93*$C140*IF(BC$58=Fperm_SI_Woolf2021!$E$9:$E$93,1,EXP(LN((1.1*(Fperm_SI_Woolf2021!$E$9:$E$93-BC$58)-63.1579*EXP(-0.19*Fperm_SI_Woolf2021!$E$9:$E$93)+63.1579*EXP(-0.19*BC$58))/(Fperm_SI_Woolf2021!$E$9:$E$93-BC$58))*(BC$58-Fperm_SI_Woolf2021!$E$9:$E$93)/10))),Fperm_SI_Woolf2021!$D$9:$D$93)*BC$57+INTERCEPT(Fperm_SI_Woolf2021!$F$9:$F$93*EXP(-Fperm_SI_Woolf2021!$I$9:$I$93*$C140*IF(BC$58=Fperm_SI_Woolf2021!$E$9:$E$93,1,EXP(LN((1.1*(Fperm_SI_Woolf2021!$E$9:$E$93-BC$58)-63.1579*EXP(-0.19*Fperm_SI_Woolf2021!$E$9:$E$93)+63.1579*EXP(-0.19*BC$58))/(Fperm_SI_Woolf2021!$E$9:$E$93-BC$58))*(BC$58-Fperm_SI_Woolf2021!$E$9:$E$93)/10))) + Fperm_SI_Woolf2021!$G$9:$G$93*EXP(-Fperm_SI_Woolf2021!$J$9:$J$93*$C140*IF(BC$58=Fperm_SI_Woolf2021!$E$9:$E$93,1,EXP(LN((1.1*(Fperm_SI_Woolf2021!$E$9:$E$93-BC$58)-63.1579*EXP(-0.19*Fperm_SI_Woolf2021!$E$9:$E$93)+63.1579*EXP(-0.19*BC$58))/(Fperm_SI_Woolf2021!$E$9:$E$93-BC$58))*(BC$58-Fperm_SI_Woolf2021!$E$9:$E$93)/10))) + Fperm_SI_Woolf2021!$H$9:$H$93*EXP(-Fperm_SI_Woolf2021!$K$9:$K$93*$C140*IF(BC$58=Fperm_SI_Woolf2021!$E$9:$E$93,1,EXP(LN((1.1*(Fperm_SI_Woolf2021!$E$9:$E$93-BC$58)-63.1579*EXP(-0.19*Fperm_SI_Woolf2021!$E$9:$E$93)+63.1579*EXP(-0.19*BC$58))/(Fperm_SI_Woolf2021!$E$9:$E$93-BC$58))*(BC$58-Fperm_SI_Woolf2021!$E$9:$E$93)/10))),Fperm_SI_Woolf2021!$D$9:$D$93))</f>
        <v>0.20629572334083163</v>
      </c>
      <c r="BD140" s="51" cm="1">
        <f t="array" ref="BD140">MIN(1,SLOPE(Fperm_SI_Woolf2021!$F$9:$F$93*EXP(-Fperm_SI_Woolf2021!$I$9:$I$93*$C140*IF(BD$58=Fperm_SI_Woolf2021!$E$9:$E$93,1,EXP(LN((1.1*(Fperm_SI_Woolf2021!$E$9:$E$93-BD$58)-63.1579*EXP(-0.19*Fperm_SI_Woolf2021!$E$9:$E$93)+63.1579*EXP(-0.19*BD$58))/(Fperm_SI_Woolf2021!$E$9:$E$93-BD$58))*(BD$58-Fperm_SI_Woolf2021!$E$9:$E$93)/10))) + Fperm_SI_Woolf2021!$G$9:$G$93*EXP(-Fperm_SI_Woolf2021!$J$9:$J$93*$C140*IF(BD$58=Fperm_SI_Woolf2021!$E$9:$E$93,1,EXP(LN((1.1*(Fperm_SI_Woolf2021!$E$9:$E$93-BD$58)-63.1579*EXP(-0.19*Fperm_SI_Woolf2021!$E$9:$E$93)+63.1579*EXP(-0.19*BD$58))/(Fperm_SI_Woolf2021!$E$9:$E$93-BD$58))*(BD$58-Fperm_SI_Woolf2021!$E$9:$E$93)/10))) + Fperm_SI_Woolf2021!$H$9:$H$93*EXP(-Fperm_SI_Woolf2021!$K$9:$K$93*$C140*IF(BD$58=Fperm_SI_Woolf2021!$E$9:$E$93,1,EXP(LN((1.1*(Fperm_SI_Woolf2021!$E$9:$E$93-BD$58)-63.1579*EXP(-0.19*Fperm_SI_Woolf2021!$E$9:$E$93)+63.1579*EXP(-0.19*BD$58))/(Fperm_SI_Woolf2021!$E$9:$E$93-BD$58))*(BD$58-Fperm_SI_Woolf2021!$E$9:$E$93)/10))),Fperm_SI_Woolf2021!$D$9:$D$93)*BD$57+INTERCEPT(Fperm_SI_Woolf2021!$F$9:$F$93*EXP(-Fperm_SI_Woolf2021!$I$9:$I$93*$C140*IF(BD$58=Fperm_SI_Woolf2021!$E$9:$E$93,1,EXP(LN((1.1*(Fperm_SI_Woolf2021!$E$9:$E$93-BD$58)-63.1579*EXP(-0.19*Fperm_SI_Woolf2021!$E$9:$E$93)+63.1579*EXP(-0.19*BD$58))/(Fperm_SI_Woolf2021!$E$9:$E$93-BD$58))*(BD$58-Fperm_SI_Woolf2021!$E$9:$E$93)/10))) + Fperm_SI_Woolf2021!$G$9:$G$93*EXP(-Fperm_SI_Woolf2021!$J$9:$J$93*$C140*IF(BD$58=Fperm_SI_Woolf2021!$E$9:$E$93,1,EXP(LN((1.1*(Fperm_SI_Woolf2021!$E$9:$E$93-BD$58)-63.1579*EXP(-0.19*Fperm_SI_Woolf2021!$E$9:$E$93)+63.1579*EXP(-0.19*BD$58))/(Fperm_SI_Woolf2021!$E$9:$E$93-BD$58))*(BD$58-Fperm_SI_Woolf2021!$E$9:$E$93)/10))) + Fperm_SI_Woolf2021!$H$9:$H$93*EXP(-Fperm_SI_Woolf2021!$K$9:$K$93*$C140*IF(BD$58=Fperm_SI_Woolf2021!$E$9:$E$93,1,EXP(LN((1.1*(Fperm_SI_Woolf2021!$E$9:$E$93-BD$58)-63.1579*EXP(-0.19*Fperm_SI_Woolf2021!$E$9:$E$93)+63.1579*EXP(-0.19*BD$58))/(Fperm_SI_Woolf2021!$E$9:$E$93-BD$58))*(BD$58-Fperm_SI_Woolf2021!$E$9:$E$93)/10))),Fperm_SI_Woolf2021!$D$9:$D$93))</f>
        <v>0.19259431032401533</v>
      </c>
      <c r="BE140" s="51" cm="1">
        <f t="array" ref="BE140">MIN(1,SLOPE(Fperm_SI_Woolf2021!$F$9:$F$93*EXP(-Fperm_SI_Woolf2021!$I$9:$I$93*$C140*IF(BE$58=Fperm_SI_Woolf2021!$E$9:$E$93,1,EXP(LN((1.1*(Fperm_SI_Woolf2021!$E$9:$E$93-BE$58)-63.1579*EXP(-0.19*Fperm_SI_Woolf2021!$E$9:$E$93)+63.1579*EXP(-0.19*BE$58))/(Fperm_SI_Woolf2021!$E$9:$E$93-BE$58))*(BE$58-Fperm_SI_Woolf2021!$E$9:$E$93)/10))) + Fperm_SI_Woolf2021!$G$9:$G$93*EXP(-Fperm_SI_Woolf2021!$J$9:$J$93*$C140*IF(BE$58=Fperm_SI_Woolf2021!$E$9:$E$93,1,EXP(LN((1.1*(Fperm_SI_Woolf2021!$E$9:$E$93-BE$58)-63.1579*EXP(-0.19*Fperm_SI_Woolf2021!$E$9:$E$93)+63.1579*EXP(-0.19*BE$58))/(Fperm_SI_Woolf2021!$E$9:$E$93-BE$58))*(BE$58-Fperm_SI_Woolf2021!$E$9:$E$93)/10))) + Fperm_SI_Woolf2021!$H$9:$H$93*EXP(-Fperm_SI_Woolf2021!$K$9:$K$93*$C140*IF(BE$58=Fperm_SI_Woolf2021!$E$9:$E$93,1,EXP(LN((1.1*(Fperm_SI_Woolf2021!$E$9:$E$93-BE$58)-63.1579*EXP(-0.19*Fperm_SI_Woolf2021!$E$9:$E$93)+63.1579*EXP(-0.19*BE$58))/(Fperm_SI_Woolf2021!$E$9:$E$93-BE$58))*(BE$58-Fperm_SI_Woolf2021!$E$9:$E$93)/10))),Fperm_SI_Woolf2021!$D$9:$D$93)*BE$57+INTERCEPT(Fperm_SI_Woolf2021!$F$9:$F$93*EXP(-Fperm_SI_Woolf2021!$I$9:$I$93*$C140*IF(BE$58=Fperm_SI_Woolf2021!$E$9:$E$93,1,EXP(LN((1.1*(Fperm_SI_Woolf2021!$E$9:$E$93-BE$58)-63.1579*EXP(-0.19*Fperm_SI_Woolf2021!$E$9:$E$93)+63.1579*EXP(-0.19*BE$58))/(Fperm_SI_Woolf2021!$E$9:$E$93-BE$58))*(BE$58-Fperm_SI_Woolf2021!$E$9:$E$93)/10))) + Fperm_SI_Woolf2021!$G$9:$G$93*EXP(-Fperm_SI_Woolf2021!$J$9:$J$93*$C140*IF(BE$58=Fperm_SI_Woolf2021!$E$9:$E$93,1,EXP(LN((1.1*(Fperm_SI_Woolf2021!$E$9:$E$93-BE$58)-63.1579*EXP(-0.19*Fperm_SI_Woolf2021!$E$9:$E$93)+63.1579*EXP(-0.19*BE$58))/(Fperm_SI_Woolf2021!$E$9:$E$93-BE$58))*(BE$58-Fperm_SI_Woolf2021!$E$9:$E$93)/10))) + Fperm_SI_Woolf2021!$H$9:$H$93*EXP(-Fperm_SI_Woolf2021!$K$9:$K$93*$C140*IF(BE$58=Fperm_SI_Woolf2021!$E$9:$E$93,1,EXP(LN((1.1*(Fperm_SI_Woolf2021!$E$9:$E$93-BE$58)-63.1579*EXP(-0.19*Fperm_SI_Woolf2021!$E$9:$E$93)+63.1579*EXP(-0.19*BE$58))/(Fperm_SI_Woolf2021!$E$9:$E$93-BE$58))*(BE$58-Fperm_SI_Woolf2021!$E$9:$E$93)/10))),Fperm_SI_Woolf2021!$D$9:$D$93))</f>
        <v>0.17889289730719907</v>
      </c>
      <c r="BF140" s="51" cm="1">
        <f t="array" ref="BF140">MIN(1,SLOPE(Fperm_SI_Woolf2021!$F$9:$F$93*EXP(-Fperm_SI_Woolf2021!$I$9:$I$93*$C140*IF(BF$58=Fperm_SI_Woolf2021!$E$9:$E$93,1,EXP(LN((1.1*(Fperm_SI_Woolf2021!$E$9:$E$93-BF$58)-63.1579*EXP(-0.19*Fperm_SI_Woolf2021!$E$9:$E$93)+63.1579*EXP(-0.19*BF$58))/(Fperm_SI_Woolf2021!$E$9:$E$93-BF$58))*(BF$58-Fperm_SI_Woolf2021!$E$9:$E$93)/10))) + Fperm_SI_Woolf2021!$G$9:$G$93*EXP(-Fperm_SI_Woolf2021!$J$9:$J$93*$C140*IF(BF$58=Fperm_SI_Woolf2021!$E$9:$E$93,1,EXP(LN((1.1*(Fperm_SI_Woolf2021!$E$9:$E$93-BF$58)-63.1579*EXP(-0.19*Fperm_SI_Woolf2021!$E$9:$E$93)+63.1579*EXP(-0.19*BF$58))/(Fperm_SI_Woolf2021!$E$9:$E$93-BF$58))*(BF$58-Fperm_SI_Woolf2021!$E$9:$E$93)/10))) + Fperm_SI_Woolf2021!$H$9:$H$93*EXP(-Fperm_SI_Woolf2021!$K$9:$K$93*$C140*IF(BF$58=Fperm_SI_Woolf2021!$E$9:$E$93,1,EXP(LN((1.1*(Fperm_SI_Woolf2021!$E$9:$E$93-BF$58)-63.1579*EXP(-0.19*Fperm_SI_Woolf2021!$E$9:$E$93)+63.1579*EXP(-0.19*BF$58))/(Fperm_SI_Woolf2021!$E$9:$E$93-BF$58))*(BF$58-Fperm_SI_Woolf2021!$E$9:$E$93)/10))),Fperm_SI_Woolf2021!$D$9:$D$93)*BF$57+INTERCEPT(Fperm_SI_Woolf2021!$F$9:$F$93*EXP(-Fperm_SI_Woolf2021!$I$9:$I$93*$C140*IF(BF$58=Fperm_SI_Woolf2021!$E$9:$E$93,1,EXP(LN((1.1*(Fperm_SI_Woolf2021!$E$9:$E$93-BF$58)-63.1579*EXP(-0.19*Fperm_SI_Woolf2021!$E$9:$E$93)+63.1579*EXP(-0.19*BF$58))/(Fperm_SI_Woolf2021!$E$9:$E$93-BF$58))*(BF$58-Fperm_SI_Woolf2021!$E$9:$E$93)/10))) + Fperm_SI_Woolf2021!$G$9:$G$93*EXP(-Fperm_SI_Woolf2021!$J$9:$J$93*$C140*IF(BF$58=Fperm_SI_Woolf2021!$E$9:$E$93,1,EXP(LN((1.1*(Fperm_SI_Woolf2021!$E$9:$E$93-BF$58)-63.1579*EXP(-0.19*Fperm_SI_Woolf2021!$E$9:$E$93)+63.1579*EXP(-0.19*BF$58))/(Fperm_SI_Woolf2021!$E$9:$E$93-BF$58))*(BF$58-Fperm_SI_Woolf2021!$E$9:$E$93)/10))) + Fperm_SI_Woolf2021!$H$9:$H$93*EXP(-Fperm_SI_Woolf2021!$K$9:$K$93*$C140*IF(BF$58=Fperm_SI_Woolf2021!$E$9:$E$93,1,EXP(LN((1.1*(Fperm_SI_Woolf2021!$E$9:$E$93-BF$58)-63.1579*EXP(-0.19*Fperm_SI_Woolf2021!$E$9:$E$93)+63.1579*EXP(-0.19*BF$58))/(Fperm_SI_Woolf2021!$E$9:$E$93-BF$58))*(BF$58-Fperm_SI_Woolf2021!$E$9:$E$93)/10))),Fperm_SI_Woolf2021!$D$9:$D$93))</f>
        <v>0.1651914842903828</v>
      </c>
      <c r="BG140" s="51" cm="1">
        <f t="array" ref="BG140">MIN(1,SLOPE(Fperm_SI_Woolf2021!$F$9:$F$93*EXP(-Fperm_SI_Woolf2021!$I$9:$I$93*$C140*IF(BG$58=Fperm_SI_Woolf2021!$E$9:$E$93,1,EXP(LN((1.1*(Fperm_SI_Woolf2021!$E$9:$E$93-BG$58)-63.1579*EXP(-0.19*Fperm_SI_Woolf2021!$E$9:$E$93)+63.1579*EXP(-0.19*BG$58))/(Fperm_SI_Woolf2021!$E$9:$E$93-BG$58))*(BG$58-Fperm_SI_Woolf2021!$E$9:$E$93)/10))) + Fperm_SI_Woolf2021!$G$9:$G$93*EXP(-Fperm_SI_Woolf2021!$J$9:$J$93*$C140*IF(BG$58=Fperm_SI_Woolf2021!$E$9:$E$93,1,EXP(LN((1.1*(Fperm_SI_Woolf2021!$E$9:$E$93-BG$58)-63.1579*EXP(-0.19*Fperm_SI_Woolf2021!$E$9:$E$93)+63.1579*EXP(-0.19*BG$58))/(Fperm_SI_Woolf2021!$E$9:$E$93-BG$58))*(BG$58-Fperm_SI_Woolf2021!$E$9:$E$93)/10))) + Fperm_SI_Woolf2021!$H$9:$H$93*EXP(-Fperm_SI_Woolf2021!$K$9:$K$93*$C140*IF(BG$58=Fperm_SI_Woolf2021!$E$9:$E$93,1,EXP(LN((1.1*(Fperm_SI_Woolf2021!$E$9:$E$93-BG$58)-63.1579*EXP(-0.19*Fperm_SI_Woolf2021!$E$9:$E$93)+63.1579*EXP(-0.19*BG$58))/(Fperm_SI_Woolf2021!$E$9:$E$93-BG$58))*(BG$58-Fperm_SI_Woolf2021!$E$9:$E$93)/10))),Fperm_SI_Woolf2021!$D$9:$D$93)*BG$57+INTERCEPT(Fperm_SI_Woolf2021!$F$9:$F$93*EXP(-Fperm_SI_Woolf2021!$I$9:$I$93*$C140*IF(BG$58=Fperm_SI_Woolf2021!$E$9:$E$93,1,EXP(LN((1.1*(Fperm_SI_Woolf2021!$E$9:$E$93-BG$58)-63.1579*EXP(-0.19*Fperm_SI_Woolf2021!$E$9:$E$93)+63.1579*EXP(-0.19*BG$58))/(Fperm_SI_Woolf2021!$E$9:$E$93-BG$58))*(BG$58-Fperm_SI_Woolf2021!$E$9:$E$93)/10))) + Fperm_SI_Woolf2021!$G$9:$G$93*EXP(-Fperm_SI_Woolf2021!$J$9:$J$93*$C140*IF(BG$58=Fperm_SI_Woolf2021!$E$9:$E$93,1,EXP(LN((1.1*(Fperm_SI_Woolf2021!$E$9:$E$93-BG$58)-63.1579*EXP(-0.19*Fperm_SI_Woolf2021!$E$9:$E$93)+63.1579*EXP(-0.19*BG$58))/(Fperm_SI_Woolf2021!$E$9:$E$93-BG$58))*(BG$58-Fperm_SI_Woolf2021!$E$9:$E$93)/10))) + Fperm_SI_Woolf2021!$H$9:$H$93*EXP(-Fperm_SI_Woolf2021!$K$9:$K$93*$C140*IF(BG$58=Fperm_SI_Woolf2021!$E$9:$E$93,1,EXP(LN((1.1*(Fperm_SI_Woolf2021!$E$9:$E$93-BG$58)-63.1579*EXP(-0.19*Fperm_SI_Woolf2021!$E$9:$E$93)+63.1579*EXP(-0.19*BG$58))/(Fperm_SI_Woolf2021!$E$9:$E$93-BG$58))*(BG$58-Fperm_SI_Woolf2021!$E$9:$E$93)/10))),Fperm_SI_Woolf2021!$D$9:$D$93))</f>
        <v>0.15149007127356651</v>
      </c>
      <c r="BH140" s="51" cm="1">
        <f t="array" ref="BH140">MIN(1,SLOPE(Fperm_SI_Woolf2021!$F$9:$F$93*EXP(-Fperm_SI_Woolf2021!$I$9:$I$93*$C140*IF(BH$58=Fperm_SI_Woolf2021!$E$9:$E$93,1,EXP(LN((1.1*(Fperm_SI_Woolf2021!$E$9:$E$93-BH$58)-63.1579*EXP(-0.19*Fperm_SI_Woolf2021!$E$9:$E$93)+63.1579*EXP(-0.19*BH$58))/(Fperm_SI_Woolf2021!$E$9:$E$93-BH$58))*(BH$58-Fperm_SI_Woolf2021!$E$9:$E$93)/10))) + Fperm_SI_Woolf2021!$G$9:$G$93*EXP(-Fperm_SI_Woolf2021!$J$9:$J$93*$C140*IF(BH$58=Fperm_SI_Woolf2021!$E$9:$E$93,1,EXP(LN((1.1*(Fperm_SI_Woolf2021!$E$9:$E$93-BH$58)-63.1579*EXP(-0.19*Fperm_SI_Woolf2021!$E$9:$E$93)+63.1579*EXP(-0.19*BH$58))/(Fperm_SI_Woolf2021!$E$9:$E$93-BH$58))*(BH$58-Fperm_SI_Woolf2021!$E$9:$E$93)/10))) + Fperm_SI_Woolf2021!$H$9:$H$93*EXP(-Fperm_SI_Woolf2021!$K$9:$K$93*$C140*IF(BH$58=Fperm_SI_Woolf2021!$E$9:$E$93,1,EXP(LN((1.1*(Fperm_SI_Woolf2021!$E$9:$E$93-BH$58)-63.1579*EXP(-0.19*Fperm_SI_Woolf2021!$E$9:$E$93)+63.1579*EXP(-0.19*BH$58))/(Fperm_SI_Woolf2021!$E$9:$E$93-BH$58))*(BH$58-Fperm_SI_Woolf2021!$E$9:$E$93)/10))),Fperm_SI_Woolf2021!$D$9:$D$93)*BH$57+INTERCEPT(Fperm_SI_Woolf2021!$F$9:$F$93*EXP(-Fperm_SI_Woolf2021!$I$9:$I$93*$C140*IF(BH$58=Fperm_SI_Woolf2021!$E$9:$E$93,1,EXP(LN((1.1*(Fperm_SI_Woolf2021!$E$9:$E$93-BH$58)-63.1579*EXP(-0.19*Fperm_SI_Woolf2021!$E$9:$E$93)+63.1579*EXP(-0.19*BH$58))/(Fperm_SI_Woolf2021!$E$9:$E$93-BH$58))*(BH$58-Fperm_SI_Woolf2021!$E$9:$E$93)/10))) + Fperm_SI_Woolf2021!$G$9:$G$93*EXP(-Fperm_SI_Woolf2021!$J$9:$J$93*$C140*IF(BH$58=Fperm_SI_Woolf2021!$E$9:$E$93,1,EXP(LN((1.1*(Fperm_SI_Woolf2021!$E$9:$E$93-BH$58)-63.1579*EXP(-0.19*Fperm_SI_Woolf2021!$E$9:$E$93)+63.1579*EXP(-0.19*BH$58))/(Fperm_SI_Woolf2021!$E$9:$E$93-BH$58))*(BH$58-Fperm_SI_Woolf2021!$E$9:$E$93)/10))) + Fperm_SI_Woolf2021!$H$9:$H$93*EXP(-Fperm_SI_Woolf2021!$K$9:$K$93*$C140*IF(BH$58=Fperm_SI_Woolf2021!$E$9:$E$93,1,EXP(LN((1.1*(Fperm_SI_Woolf2021!$E$9:$E$93-BH$58)-63.1579*EXP(-0.19*Fperm_SI_Woolf2021!$E$9:$E$93)+63.1579*EXP(-0.19*BH$58))/(Fperm_SI_Woolf2021!$E$9:$E$93-BH$58))*(BH$58-Fperm_SI_Woolf2021!$E$9:$E$93)/10))),Fperm_SI_Woolf2021!$D$9:$D$93))</f>
        <v>0.13778865825675021</v>
      </c>
      <c r="BI140" s="51" cm="1">
        <f t="array" ref="BI140">MIN(1,SLOPE(Fperm_SI_Woolf2021!$F$9:$F$93*EXP(-Fperm_SI_Woolf2021!$I$9:$I$93*$C140*IF(BI$58=Fperm_SI_Woolf2021!$E$9:$E$93,1,EXP(LN((1.1*(Fperm_SI_Woolf2021!$E$9:$E$93-BI$58)-63.1579*EXP(-0.19*Fperm_SI_Woolf2021!$E$9:$E$93)+63.1579*EXP(-0.19*BI$58))/(Fperm_SI_Woolf2021!$E$9:$E$93-BI$58))*(BI$58-Fperm_SI_Woolf2021!$E$9:$E$93)/10))) + Fperm_SI_Woolf2021!$G$9:$G$93*EXP(-Fperm_SI_Woolf2021!$J$9:$J$93*$C140*IF(BI$58=Fperm_SI_Woolf2021!$E$9:$E$93,1,EXP(LN((1.1*(Fperm_SI_Woolf2021!$E$9:$E$93-BI$58)-63.1579*EXP(-0.19*Fperm_SI_Woolf2021!$E$9:$E$93)+63.1579*EXP(-0.19*BI$58))/(Fperm_SI_Woolf2021!$E$9:$E$93-BI$58))*(BI$58-Fperm_SI_Woolf2021!$E$9:$E$93)/10))) + Fperm_SI_Woolf2021!$H$9:$H$93*EXP(-Fperm_SI_Woolf2021!$K$9:$K$93*$C140*IF(BI$58=Fperm_SI_Woolf2021!$E$9:$E$93,1,EXP(LN((1.1*(Fperm_SI_Woolf2021!$E$9:$E$93-BI$58)-63.1579*EXP(-0.19*Fperm_SI_Woolf2021!$E$9:$E$93)+63.1579*EXP(-0.19*BI$58))/(Fperm_SI_Woolf2021!$E$9:$E$93-BI$58))*(BI$58-Fperm_SI_Woolf2021!$E$9:$E$93)/10))),Fperm_SI_Woolf2021!$D$9:$D$93)*BI$57+INTERCEPT(Fperm_SI_Woolf2021!$F$9:$F$93*EXP(-Fperm_SI_Woolf2021!$I$9:$I$93*$C140*IF(BI$58=Fperm_SI_Woolf2021!$E$9:$E$93,1,EXP(LN((1.1*(Fperm_SI_Woolf2021!$E$9:$E$93-BI$58)-63.1579*EXP(-0.19*Fperm_SI_Woolf2021!$E$9:$E$93)+63.1579*EXP(-0.19*BI$58))/(Fperm_SI_Woolf2021!$E$9:$E$93-BI$58))*(BI$58-Fperm_SI_Woolf2021!$E$9:$E$93)/10))) + Fperm_SI_Woolf2021!$G$9:$G$93*EXP(-Fperm_SI_Woolf2021!$J$9:$J$93*$C140*IF(BI$58=Fperm_SI_Woolf2021!$E$9:$E$93,1,EXP(LN((1.1*(Fperm_SI_Woolf2021!$E$9:$E$93-BI$58)-63.1579*EXP(-0.19*Fperm_SI_Woolf2021!$E$9:$E$93)+63.1579*EXP(-0.19*BI$58))/(Fperm_SI_Woolf2021!$E$9:$E$93-BI$58))*(BI$58-Fperm_SI_Woolf2021!$E$9:$E$93)/10))) + Fperm_SI_Woolf2021!$H$9:$H$93*EXP(-Fperm_SI_Woolf2021!$K$9:$K$93*$C140*IF(BI$58=Fperm_SI_Woolf2021!$E$9:$E$93,1,EXP(LN((1.1*(Fperm_SI_Woolf2021!$E$9:$E$93-BI$58)-63.1579*EXP(-0.19*Fperm_SI_Woolf2021!$E$9:$E$93)+63.1579*EXP(-0.19*BI$58))/(Fperm_SI_Woolf2021!$E$9:$E$93-BI$58))*(BI$58-Fperm_SI_Woolf2021!$E$9:$E$93)/10))),Fperm_SI_Woolf2021!$D$9:$D$93))</f>
        <v>0.12408724523993395</v>
      </c>
      <c r="BJ140" s="51" cm="1">
        <f t="array" ref="BJ140">MIN(1,SLOPE(Fperm_SI_Woolf2021!$F$9:$F$93*EXP(-Fperm_SI_Woolf2021!$I$9:$I$93*$C140*IF(BJ$58=Fperm_SI_Woolf2021!$E$9:$E$93,1,EXP(LN((1.1*(Fperm_SI_Woolf2021!$E$9:$E$93-BJ$58)-63.1579*EXP(-0.19*Fperm_SI_Woolf2021!$E$9:$E$93)+63.1579*EXP(-0.19*BJ$58))/(Fperm_SI_Woolf2021!$E$9:$E$93-BJ$58))*(BJ$58-Fperm_SI_Woolf2021!$E$9:$E$93)/10))) + Fperm_SI_Woolf2021!$G$9:$G$93*EXP(-Fperm_SI_Woolf2021!$J$9:$J$93*$C140*IF(BJ$58=Fperm_SI_Woolf2021!$E$9:$E$93,1,EXP(LN((1.1*(Fperm_SI_Woolf2021!$E$9:$E$93-BJ$58)-63.1579*EXP(-0.19*Fperm_SI_Woolf2021!$E$9:$E$93)+63.1579*EXP(-0.19*BJ$58))/(Fperm_SI_Woolf2021!$E$9:$E$93-BJ$58))*(BJ$58-Fperm_SI_Woolf2021!$E$9:$E$93)/10))) + Fperm_SI_Woolf2021!$H$9:$H$93*EXP(-Fperm_SI_Woolf2021!$K$9:$K$93*$C140*IF(BJ$58=Fperm_SI_Woolf2021!$E$9:$E$93,1,EXP(LN((1.1*(Fperm_SI_Woolf2021!$E$9:$E$93-BJ$58)-63.1579*EXP(-0.19*Fperm_SI_Woolf2021!$E$9:$E$93)+63.1579*EXP(-0.19*BJ$58))/(Fperm_SI_Woolf2021!$E$9:$E$93-BJ$58))*(BJ$58-Fperm_SI_Woolf2021!$E$9:$E$93)/10))),Fperm_SI_Woolf2021!$D$9:$D$93)*BJ$57+INTERCEPT(Fperm_SI_Woolf2021!$F$9:$F$93*EXP(-Fperm_SI_Woolf2021!$I$9:$I$93*$C140*IF(BJ$58=Fperm_SI_Woolf2021!$E$9:$E$93,1,EXP(LN((1.1*(Fperm_SI_Woolf2021!$E$9:$E$93-BJ$58)-63.1579*EXP(-0.19*Fperm_SI_Woolf2021!$E$9:$E$93)+63.1579*EXP(-0.19*BJ$58))/(Fperm_SI_Woolf2021!$E$9:$E$93-BJ$58))*(BJ$58-Fperm_SI_Woolf2021!$E$9:$E$93)/10))) + Fperm_SI_Woolf2021!$G$9:$G$93*EXP(-Fperm_SI_Woolf2021!$J$9:$J$93*$C140*IF(BJ$58=Fperm_SI_Woolf2021!$E$9:$E$93,1,EXP(LN((1.1*(Fperm_SI_Woolf2021!$E$9:$E$93-BJ$58)-63.1579*EXP(-0.19*Fperm_SI_Woolf2021!$E$9:$E$93)+63.1579*EXP(-0.19*BJ$58))/(Fperm_SI_Woolf2021!$E$9:$E$93-BJ$58))*(BJ$58-Fperm_SI_Woolf2021!$E$9:$E$93)/10))) + Fperm_SI_Woolf2021!$H$9:$H$93*EXP(-Fperm_SI_Woolf2021!$K$9:$K$93*$C140*IF(BJ$58=Fperm_SI_Woolf2021!$E$9:$E$93,1,EXP(LN((1.1*(Fperm_SI_Woolf2021!$E$9:$E$93-BJ$58)-63.1579*EXP(-0.19*Fperm_SI_Woolf2021!$E$9:$E$93)+63.1579*EXP(-0.19*BJ$58))/(Fperm_SI_Woolf2021!$E$9:$E$93-BJ$58))*(BJ$58-Fperm_SI_Woolf2021!$E$9:$E$93)/10))),Fperm_SI_Woolf2021!$D$9:$D$93))</f>
        <v>0.11038583222311765</v>
      </c>
      <c r="BK140" s="51" cm="1">
        <f t="array" ref="BK140">MIN(1,SLOPE(Fperm_SI_Woolf2021!$F$9:$F$93*EXP(-Fperm_SI_Woolf2021!$I$9:$I$93*$C140*IF(BK$58=Fperm_SI_Woolf2021!$E$9:$E$93,1,EXP(LN((1.1*(Fperm_SI_Woolf2021!$E$9:$E$93-BK$58)-63.1579*EXP(-0.19*Fperm_SI_Woolf2021!$E$9:$E$93)+63.1579*EXP(-0.19*BK$58))/(Fperm_SI_Woolf2021!$E$9:$E$93-BK$58))*(BK$58-Fperm_SI_Woolf2021!$E$9:$E$93)/10))) + Fperm_SI_Woolf2021!$G$9:$G$93*EXP(-Fperm_SI_Woolf2021!$J$9:$J$93*$C140*IF(BK$58=Fperm_SI_Woolf2021!$E$9:$E$93,1,EXP(LN((1.1*(Fperm_SI_Woolf2021!$E$9:$E$93-BK$58)-63.1579*EXP(-0.19*Fperm_SI_Woolf2021!$E$9:$E$93)+63.1579*EXP(-0.19*BK$58))/(Fperm_SI_Woolf2021!$E$9:$E$93-BK$58))*(BK$58-Fperm_SI_Woolf2021!$E$9:$E$93)/10))) + Fperm_SI_Woolf2021!$H$9:$H$93*EXP(-Fperm_SI_Woolf2021!$K$9:$K$93*$C140*IF(BK$58=Fperm_SI_Woolf2021!$E$9:$E$93,1,EXP(LN((1.1*(Fperm_SI_Woolf2021!$E$9:$E$93-BK$58)-63.1579*EXP(-0.19*Fperm_SI_Woolf2021!$E$9:$E$93)+63.1579*EXP(-0.19*BK$58))/(Fperm_SI_Woolf2021!$E$9:$E$93-BK$58))*(BK$58-Fperm_SI_Woolf2021!$E$9:$E$93)/10))),Fperm_SI_Woolf2021!$D$9:$D$93)*BK$57+INTERCEPT(Fperm_SI_Woolf2021!$F$9:$F$93*EXP(-Fperm_SI_Woolf2021!$I$9:$I$93*$C140*IF(BK$58=Fperm_SI_Woolf2021!$E$9:$E$93,1,EXP(LN((1.1*(Fperm_SI_Woolf2021!$E$9:$E$93-BK$58)-63.1579*EXP(-0.19*Fperm_SI_Woolf2021!$E$9:$E$93)+63.1579*EXP(-0.19*BK$58))/(Fperm_SI_Woolf2021!$E$9:$E$93-BK$58))*(BK$58-Fperm_SI_Woolf2021!$E$9:$E$93)/10))) + Fperm_SI_Woolf2021!$G$9:$G$93*EXP(-Fperm_SI_Woolf2021!$J$9:$J$93*$C140*IF(BK$58=Fperm_SI_Woolf2021!$E$9:$E$93,1,EXP(LN((1.1*(Fperm_SI_Woolf2021!$E$9:$E$93-BK$58)-63.1579*EXP(-0.19*Fperm_SI_Woolf2021!$E$9:$E$93)+63.1579*EXP(-0.19*BK$58))/(Fperm_SI_Woolf2021!$E$9:$E$93-BK$58))*(BK$58-Fperm_SI_Woolf2021!$E$9:$E$93)/10))) + Fperm_SI_Woolf2021!$H$9:$H$93*EXP(-Fperm_SI_Woolf2021!$K$9:$K$93*$C140*IF(BK$58=Fperm_SI_Woolf2021!$E$9:$E$93,1,EXP(LN((1.1*(Fperm_SI_Woolf2021!$E$9:$E$93-BK$58)-63.1579*EXP(-0.19*Fperm_SI_Woolf2021!$E$9:$E$93)+63.1579*EXP(-0.19*BK$58))/(Fperm_SI_Woolf2021!$E$9:$E$93-BK$58))*(BK$58-Fperm_SI_Woolf2021!$E$9:$E$93)/10))),Fperm_SI_Woolf2021!$D$9:$D$93))</f>
        <v>9.6684419206301359E-2</v>
      </c>
      <c r="BL140" s="51" cm="1">
        <f t="array" ref="BL140">MIN(1,SLOPE(Fperm_SI_Woolf2021!$F$9:$F$93*EXP(-Fperm_SI_Woolf2021!$I$9:$I$93*$C140*IF(BL$58=Fperm_SI_Woolf2021!$E$9:$E$93,1,EXP(LN((1.1*(Fperm_SI_Woolf2021!$E$9:$E$93-BL$58)-63.1579*EXP(-0.19*Fperm_SI_Woolf2021!$E$9:$E$93)+63.1579*EXP(-0.19*BL$58))/(Fperm_SI_Woolf2021!$E$9:$E$93-BL$58))*(BL$58-Fperm_SI_Woolf2021!$E$9:$E$93)/10))) + Fperm_SI_Woolf2021!$G$9:$G$93*EXP(-Fperm_SI_Woolf2021!$J$9:$J$93*$C140*IF(BL$58=Fperm_SI_Woolf2021!$E$9:$E$93,1,EXP(LN((1.1*(Fperm_SI_Woolf2021!$E$9:$E$93-BL$58)-63.1579*EXP(-0.19*Fperm_SI_Woolf2021!$E$9:$E$93)+63.1579*EXP(-0.19*BL$58))/(Fperm_SI_Woolf2021!$E$9:$E$93-BL$58))*(BL$58-Fperm_SI_Woolf2021!$E$9:$E$93)/10))) + Fperm_SI_Woolf2021!$H$9:$H$93*EXP(-Fperm_SI_Woolf2021!$K$9:$K$93*$C140*IF(BL$58=Fperm_SI_Woolf2021!$E$9:$E$93,1,EXP(LN((1.1*(Fperm_SI_Woolf2021!$E$9:$E$93-BL$58)-63.1579*EXP(-0.19*Fperm_SI_Woolf2021!$E$9:$E$93)+63.1579*EXP(-0.19*BL$58))/(Fperm_SI_Woolf2021!$E$9:$E$93-BL$58))*(BL$58-Fperm_SI_Woolf2021!$E$9:$E$93)/10))),Fperm_SI_Woolf2021!$D$9:$D$93)*BL$57+INTERCEPT(Fperm_SI_Woolf2021!$F$9:$F$93*EXP(-Fperm_SI_Woolf2021!$I$9:$I$93*$C140*IF(BL$58=Fperm_SI_Woolf2021!$E$9:$E$93,1,EXP(LN((1.1*(Fperm_SI_Woolf2021!$E$9:$E$93-BL$58)-63.1579*EXP(-0.19*Fperm_SI_Woolf2021!$E$9:$E$93)+63.1579*EXP(-0.19*BL$58))/(Fperm_SI_Woolf2021!$E$9:$E$93-BL$58))*(BL$58-Fperm_SI_Woolf2021!$E$9:$E$93)/10))) + Fperm_SI_Woolf2021!$G$9:$G$93*EXP(-Fperm_SI_Woolf2021!$J$9:$J$93*$C140*IF(BL$58=Fperm_SI_Woolf2021!$E$9:$E$93,1,EXP(LN((1.1*(Fperm_SI_Woolf2021!$E$9:$E$93-BL$58)-63.1579*EXP(-0.19*Fperm_SI_Woolf2021!$E$9:$E$93)+63.1579*EXP(-0.19*BL$58))/(Fperm_SI_Woolf2021!$E$9:$E$93-BL$58))*(BL$58-Fperm_SI_Woolf2021!$E$9:$E$93)/10))) + Fperm_SI_Woolf2021!$H$9:$H$93*EXP(-Fperm_SI_Woolf2021!$K$9:$K$93*$C140*IF(BL$58=Fperm_SI_Woolf2021!$E$9:$E$93,1,EXP(LN((1.1*(Fperm_SI_Woolf2021!$E$9:$E$93-BL$58)-63.1579*EXP(-0.19*Fperm_SI_Woolf2021!$E$9:$E$93)+63.1579*EXP(-0.19*BL$58))/(Fperm_SI_Woolf2021!$E$9:$E$93-BL$58))*(BL$58-Fperm_SI_Woolf2021!$E$9:$E$93)/10))),Fperm_SI_Woolf2021!$D$9:$D$93))</f>
        <v>0.25030677430669407</v>
      </c>
      <c r="BM140" s="51" cm="1">
        <f t="array" ref="BM140">MIN(1,SLOPE(Fperm_SI_Woolf2021!$F$9:$F$93*EXP(-Fperm_SI_Woolf2021!$I$9:$I$93*$C140*IF(BM$58=Fperm_SI_Woolf2021!$E$9:$E$93,1,EXP(LN((1.1*(Fperm_SI_Woolf2021!$E$9:$E$93-BM$58)-63.1579*EXP(-0.19*Fperm_SI_Woolf2021!$E$9:$E$93)+63.1579*EXP(-0.19*BM$58))/(Fperm_SI_Woolf2021!$E$9:$E$93-BM$58))*(BM$58-Fperm_SI_Woolf2021!$E$9:$E$93)/10))) + Fperm_SI_Woolf2021!$G$9:$G$93*EXP(-Fperm_SI_Woolf2021!$J$9:$J$93*$C140*IF(BM$58=Fperm_SI_Woolf2021!$E$9:$E$93,1,EXP(LN((1.1*(Fperm_SI_Woolf2021!$E$9:$E$93-BM$58)-63.1579*EXP(-0.19*Fperm_SI_Woolf2021!$E$9:$E$93)+63.1579*EXP(-0.19*BM$58))/(Fperm_SI_Woolf2021!$E$9:$E$93-BM$58))*(BM$58-Fperm_SI_Woolf2021!$E$9:$E$93)/10))) + Fperm_SI_Woolf2021!$H$9:$H$93*EXP(-Fperm_SI_Woolf2021!$K$9:$K$93*$C140*IF(BM$58=Fperm_SI_Woolf2021!$E$9:$E$93,1,EXP(LN((1.1*(Fperm_SI_Woolf2021!$E$9:$E$93-BM$58)-63.1579*EXP(-0.19*Fperm_SI_Woolf2021!$E$9:$E$93)+63.1579*EXP(-0.19*BM$58))/(Fperm_SI_Woolf2021!$E$9:$E$93-BM$58))*(BM$58-Fperm_SI_Woolf2021!$E$9:$E$93)/10))),Fperm_SI_Woolf2021!$D$9:$D$93)*BM$57+INTERCEPT(Fperm_SI_Woolf2021!$F$9:$F$93*EXP(-Fperm_SI_Woolf2021!$I$9:$I$93*$C140*IF(BM$58=Fperm_SI_Woolf2021!$E$9:$E$93,1,EXP(LN((1.1*(Fperm_SI_Woolf2021!$E$9:$E$93-BM$58)-63.1579*EXP(-0.19*Fperm_SI_Woolf2021!$E$9:$E$93)+63.1579*EXP(-0.19*BM$58))/(Fperm_SI_Woolf2021!$E$9:$E$93-BM$58))*(BM$58-Fperm_SI_Woolf2021!$E$9:$E$93)/10))) + Fperm_SI_Woolf2021!$G$9:$G$93*EXP(-Fperm_SI_Woolf2021!$J$9:$J$93*$C140*IF(BM$58=Fperm_SI_Woolf2021!$E$9:$E$93,1,EXP(LN((1.1*(Fperm_SI_Woolf2021!$E$9:$E$93-BM$58)-63.1579*EXP(-0.19*Fperm_SI_Woolf2021!$E$9:$E$93)+63.1579*EXP(-0.19*BM$58))/(Fperm_SI_Woolf2021!$E$9:$E$93-BM$58))*(BM$58-Fperm_SI_Woolf2021!$E$9:$E$93)/10))) + Fperm_SI_Woolf2021!$H$9:$H$93*EXP(-Fperm_SI_Woolf2021!$K$9:$K$93*$C140*IF(BM$58=Fperm_SI_Woolf2021!$E$9:$E$93,1,EXP(LN((1.1*(Fperm_SI_Woolf2021!$E$9:$E$93-BM$58)-63.1579*EXP(-0.19*Fperm_SI_Woolf2021!$E$9:$E$93)+63.1579*EXP(-0.19*BM$58))/(Fperm_SI_Woolf2021!$E$9:$E$93-BM$58))*(BM$58-Fperm_SI_Woolf2021!$E$9:$E$93)/10))),Fperm_SI_Woolf2021!$D$9:$D$93))</f>
        <v>0.23846480924077423</v>
      </c>
      <c r="BN140" s="51" cm="1">
        <f t="array" ref="BN140">MIN(1,SLOPE(Fperm_SI_Woolf2021!$F$9:$F$93*EXP(-Fperm_SI_Woolf2021!$I$9:$I$93*$C140*IF(BN$58=Fperm_SI_Woolf2021!$E$9:$E$93,1,EXP(LN((1.1*(Fperm_SI_Woolf2021!$E$9:$E$93-BN$58)-63.1579*EXP(-0.19*Fperm_SI_Woolf2021!$E$9:$E$93)+63.1579*EXP(-0.19*BN$58))/(Fperm_SI_Woolf2021!$E$9:$E$93-BN$58))*(BN$58-Fperm_SI_Woolf2021!$E$9:$E$93)/10))) + Fperm_SI_Woolf2021!$G$9:$G$93*EXP(-Fperm_SI_Woolf2021!$J$9:$J$93*$C140*IF(BN$58=Fperm_SI_Woolf2021!$E$9:$E$93,1,EXP(LN((1.1*(Fperm_SI_Woolf2021!$E$9:$E$93-BN$58)-63.1579*EXP(-0.19*Fperm_SI_Woolf2021!$E$9:$E$93)+63.1579*EXP(-0.19*BN$58))/(Fperm_SI_Woolf2021!$E$9:$E$93-BN$58))*(BN$58-Fperm_SI_Woolf2021!$E$9:$E$93)/10))) + Fperm_SI_Woolf2021!$H$9:$H$93*EXP(-Fperm_SI_Woolf2021!$K$9:$K$93*$C140*IF(BN$58=Fperm_SI_Woolf2021!$E$9:$E$93,1,EXP(LN((1.1*(Fperm_SI_Woolf2021!$E$9:$E$93-BN$58)-63.1579*EXP(-0.19*Fperm_SI_Woolf2021!$E$9:$E$93)+63.1579*EXP(-0.19*BN$58))/(Fperm_SI_Woolf2021!$E$9:$E$93-BN$58))*(BN$58-Fperm_SI_Woolf2021!$E$9:$E$93)/10))),Fperm_SI_Woolf2021!$D$9:$D$93)*BN$57+INTERCEPT(Fperm_SI_Woolf2021!$F$9:$F$93*EXP(-Fperm_SI_Woolf2021!$I$9:$I$93*$C140*IF(BN$58=Fperm_SI_Woolf2021!$E$9:$E$93,1,EXP(LN((1.1*(Fperm_SI_Woolf2021!$E$9:$E$93-BN$58)-63.1579*EXP(-0.19*Fperm_SI_Woolf2021!$E$9:$E$93)+63.1579*EXP(-0.19*BN$58))/(Fperm_SI_Woolf2021!$E$9:$E$93-BN$58))*(BN$58-Fperm_SI_Woolf2021!$E$9:$E$93)/10))) + Fperm_SI_Woolf2021!$G$9:$G$93*EXP(-Fperm_SI_Woolf2021!$J$9:$J$93*$C140*IF(BN$58=Fperm_SI_Woolf2021!$E$9:$E$93,1,EXP(LN((1.1*(Fperm_SI_Woolf2021!$E$9:$E$93-BN$58)-63.1579*EXP(-0.19*Fperm_SI_Woolf2021!$E$9:$E$93)+63.1579*EXP(-0.19*BN$58))/(Fperm_SI_Woolf2021!$E$9:$E$93-BN$58))*(BN$58-Fperm_SI_Woolf2021!$E$9:$E$93)/10))) + Fperm_SI_Woolf2021!$H$9:$H$93*EXP(-Fperm_SI_Woolf2021!$K$9:$K$93*$C140*IF(BN$58=Fperm_SI_Woolf2021!$E$9:$E$93,1,EXP(LN((1.1*(Fperm_SI_Woolf2021!$E$9:$E$93-BN$58)-63.1579*EXP(-0.19*Fperm_SI_Woolf2021!$E$9:$E$93)+63.1579*EXP(-0.19*BN$58))/(Fperm_SI_Woolf2021!$E$9:$E$93-BN$58))*(BN$58-Fperm_SI_Woolf2021!$E$9:$E$93)/10))),Fperm_SI_Woolf2021!$D$9:$D$93))</f>
        <v>0.2266228441748544</v>
      </c>
      <c r="BO140" s="51" cm="1">
        <f t="array" ref="BO140">MIN(1,SLOPE(Fperm_SI_Woolf2021!$F$9:$F$93*EXP(-Fperm_SI_Woolf2021!$I$9:$I$93*$C140*IF(BO$58=Fperm_SI_Woolf2021!$E$9:$E$93,1,EXP(LN((1.1*(Fperm_SI_Woolf2021!$E$9:$E$93-BO$58)-63.1579*EXP(-0.19*Fperm_SI_Woolf2021!$E$9:$E$93)+63.1579*EXP(-0.19*BO$58))/(Fperm_SI_Woolf2021!$E$9:$E$93-BO$58))*(BO$58-Fperm_SI_Woolf2021!$E$9:$E$93)/10))) + Fperm_SI_Woolf2021!$G$9:$G$93*EXP(-Fperm_SI_Woolf2021!$J$9:$J$93*$C140*IF(BO$58=Fperm_SI_Woolf2021!$E$9:$E$93,1,EXP(LN((1.1*(Fperm_SI_Woolf2021!$E$9:$E$93-BO$58)-63.1579*EXP(-0.19*Fperm_SI_Woolf2021!$E$9:$E$93)+63.1579*EXP(-0.19*BO$58))/(Fperm_SI_Woolf2021!$E$9:$E$93-BO$58))*(BO$58-Fperm_SI_Woolf2021!$E$9:$E$93)/10))) + Fperm_SI_Woolf2021!$H$9:$H$93*EXP(-Fperm_SI_Woolf2021!$K$9:$K$93*$C140*IF(BO$58=Fperm_SI_Woolf2021!$E$9:$E$93,1,EXP(LN((1.1*(Fperm_SI_Woolf2021!$E$9:$E$93-BO$58)-63.1579*EXP(-0.19*Fperm_SI_Woolf2021!$E$9:$E$93)+63.1579*EXP(-0.19*BO$58))/(Fperm_SI_Woolf2021!$E$9:$E$93-BO$58))*(BO$58-Fperm_SI_Woolf2021!$E$9:$E$93)/10))),Fperm_SI_Woolf2021!$D$9:$D$93)*BO$57+INTERCEPT(Fperm_SI_Woolf2021!$F$9:$F$93*EXP(-Fperm_SI_Woolf2021!$I$9:$I$93*$C140*IF(BO$58=Fperm_SI_Woolf2021!$E$9:$E$93,1,EXP(LN((1.1*(Fperm_SI_Woolf2021!$E$9:$E$93-BO$58)-63.1579*EXP(-0.19*Fperm_SI_Woolf2021!$E$9:$E$93)+63.1579*EXP(-0.19*BO$58))/(Fperm_SI_Woolf2021!$E$9:$E$93-BO$58))*(BO$58-Fperm_SI_Woolf2021!$E$9:$E$93)/10))) + Fperm_SI_Woolf2021!$G$9:$G$93*EXP(-Fperm_SI_Woolf2021!$J$9:$J$93*$C140*IF(BO$58=Fperm_SI_Woolf2021!$E$9:$E$93,1,EXP(LN((1.1*(Fperm_SI_Woolf2021!$E$9:$E$93-BO$58)-63.1579*EXP(-0.19*Fperm_SI_Woolf2021!$E$9:$E$93)+63.1579*EXP(-0.19*BO$58))/(Fperm_SI_Woolf2021!$E$9:$E$93-BO$58))*(BO$58-Fperm_SI_Woolf2021!$E$9:$E$93)/10))) + Fperm_SI_Woolf2021!$H$9:$H$93*EXP(-Fperm_SI_Woolf2021!$K$9:$K$93*$C140*IF(BO$58=Fperm_SI_Woolf2021!$E$9:$E$93,1,EXP(LN((1.1*(Fperm_SI_Woolf2021!$E$9:$E$93-BO$58)-63.1579*EXP(-0.19*Fperm_SI_Woolf2021!$E$9:$E$93)+63.1579*EXP(-0.19*BO$58))/(Fperm_SI_Woolf2021!$E$9:$E$93-BO$58))*(BO$58-Fperm_SI_Woolf2021!$E$9:$E$93)/10))),Fperm_SI_Woolf2021!$D$9:$D$93))</f>
        <v>0.21478087910893456</v>
      </c>
      <c r="BP140" s="51" cm="1">
        <f t="array" ref="BP140">MIN(1,SLOPE(Fperm_SI_Woolf2021!$F$9:$F$93*EXP(-Fperm_SI_Woolf2021!$I$9:$I$93*$C140*IF(BP$58=Fperm_SI_Woolf2021!$E$9:$E$93,1,EXP(LN((1.1*(Fperm_SI_Woolf2021!$E$9:$E$93-BP$58)-63.1579*EXP(-0.19*Fperm_SI_Woolf2021!$E$9:$E$93)+63.1579*EXP(-0.19*BP$58))/(Fperm_SI_Woolf2021!$E$9:$E$93-BP$58))*(BP$58-Fperm_SI_Woolf2021!$E$9:$E$93)/10))) + Fperm_SI_Woolf2021!$G$9:$G$93*EXP(-Fperm_SI_Woolf2021!$J$9:$J$93*$C140*IF(BP$58=Fperm_SI_Woolf2021!$E$9:$E$93,1,EXP(LN((1.1*(Fperm_SI_Woolf2021!$E$9:$E$93-BP$58)-63.1579*EXP(-0.19*Fperm_SI_Woolf2021!$E$9:$E$93)+63.1579*EXP(-0.19*BP$58))/(Fperm_SI_Woolf2021!$E$9:$E$93-BP$58))*(BP$58-Fperm_SI_Woolf2021!$E$9:$E$93)/10))) + Fperm_SI_Woolf2021!$H$9:$H$93*EXP(-Fperm_SI_Woolf2021!$K$9:$K$93*$C140*IF(BP$58=Fperm_SI_Woolf2021!$E$9:$E$93,1,EXP(LN((1.1*(Fperm_SI_Woolf2021!$E$9:$E$93-BP$58)-63.1579*EXP(-0.19*Fperm_SI_Woolf2021!$E$9:$E$93)+63.1579*EXP(-0.19*BP$58))/(Fperm_SI_Woolf2021!$E$9:$E$93-BP$58))*(BP$58-Fperm_SI_Woolf2021!$E$9:$E$93)/10))),Fperm_SI_Woolf2021!$D$9:$D$93)*BP$57+INTERCEPT(Fperm_SI_Woolf2021!$F$9:$F$93*EXP(-Fperm_SI_Woolf2021!$I$9:$I$93*$C140*IF(BP$58=Fperm_SI_Woolf2021!$E$9:$E$93,1,EXP(LN((1.1*(Fperm_SI_Woolf2021!$E$9:$E$93-BP$58)-63.1579*EXP(-0.19*Fperm_SI_Woolf2021!$E$9:$E$93)+63.1579*EXP(-0.19*BP$58))/(Fperm_SI_Woolf2021!$E$9:$E$93-BP$58))*(BP$58-Fperm_SI_Woolf2021!$E$9:$E$93)/10))) + Fperm_SI_Woolf2021!$G$9:$G$93*EXP(-Fperm_SI_Woolf2021!$J$9:$J$93*$C140*IF(BP$58=Fperm_SI_Woolf2021!$E$9:$E$93,1,EXP(LN((1.1*(Fperm_SI_Woolf2021!$E$9:$E$93-BP$58)-63.1579*EXP(-0.19*Fperm_SI_Woolf2021!$E$9:$E$93)+63.1579*EXP(-0.19*BP$58))/(Fperm_SI_Woolf2021!$E$9:$E$93-BP$58))*(BP$58-Fperm_SI_Woolf2021!$E$9:$E$93)/10))) + Fperm_SI_Woolf2021!$H$9:$H$93*EXP(-Fperm_SI_Woolf2021!$K$9:$K$93*$C140*IF(BP$58=Fperm_SI_Woolf2021!$E$9:$E$93,1,EXP(LN((1.1*(Fperm_SI_Woolf2021!$E$9:$E$93-BP$58)-63.1579*EXP(-0.19*Fperm_SI_Woolf2021!$E$9:$E$93)+63.1579*EXP(-0.19*BP$58))/(Fperm_SI_Woolf2021!$E$9:$E$93-BP$58))*(BP$58-Fperm_SI_Woolf2021!$E$9:$E$93)/10))),Fperm_SI_Woolf2021!$D$9:$D$93))</f>
        <v>0.20293891404301473</v>
      </c>
      <c r="BQ140" s="51" cm="1">
        <f t="array" ref="BQ140">MIN(1,SLOPE(Fperm_SI_Woolf2021!$F$9:$F$93*EXP(-Fperm_SI_Woolf2021!$I$9:$I$93*$C140*IF(BQ$58=Fperm_SI_Woolf2021!$E$9:$E$93,1,EXP(LN((1.1*(Fperm_SI_Woolf2021!$E$9:$E$93-BQ$58)-63.1579*EXP(-0.19*Fperm_SI_Woolf2021!$E$9:$E$93)+63.1579*EXP(-0.19*BQ$58))/(Fperm_SI_Woolf2021!$E$9:$E$93-BQ$58))*(BQ$58-Fperm_SI_Woolf2021!$E$9:$E$93)/10))) + Fperm_SI_Woolf2021!$G$9:$G$93*EXP(-Fperm_SI_Woolf2021!$J$9:$J$93*$C140*IF(BQ$58=Fperm_SI_Woolf2021!$E$9:$E$93,1,EXP(LN((1.1*(Fperm_SI_Woolf2021!$E$9:$E$93-BQ$58)-63.1579*EXP(-0.19*Fperm_SI_Woolf2021!$E$9:$E$93)+63.1579*EXP(-0.19*BQ$58))/(Fperm_SI_Woolf2021!$E$9:$E$93-BQ$58))*(BQ$58-Fperm_SI_Woolf2021!$E$9:$E$93)/10))) + Fperm_SI_Woolf2021!$H$9:$H$93*EXP(-Fperm_SI_Woolf2021!$K$9:$K$93*$C140*IF(BQ$58=Fperm_SI_Woolf2021!$E$9:$E$93,1,EXP(LN((1.1*(Fperm_SI_Woolf2021!$E$9:$E$93-BQ$58)-63.1579*EXP(-0.19*Fperm_SI_Woolf2021!$E$9:$E$93)+63.1579*EXP(-0.19*BQ$58))/(Fperm_SI_Woolf2021!$E$9:$E$93-BQ$58))*(BQ$58-Fperm_SI_Woolf2021!$E$9:$E$93)/10))),Fperm_SI_Woolf2021!$D$9:$D$93)*BQ$57+INTERCEPT(Fperm_SI_Woolf2021!$F$9:$F$93*EXP(-Fperm_SI_Woolf2021!$I$9:$I$93*$C140*IF(BQ$58=Fperm_SI_Woolf2021!$E$9:$E$93,1,EXP(LN((1.1*(Fperm_SI_Woolf2021!$E$9:$E$93-BQ$58)-63.1579*EXP(-0.19*Fperm_SI_Woolf2021!$E$9:$E$93)+63.1579*EXP(-0.19*BQ$58))/(Fperm_SI_Woolf2021!$E$9:$E$93-BQ$58))*(BQ$58-Fperm_SI_Woolf2021!$E$9:$E$93)/10))) + Fperm_SI_Woolf2021!$G$9:$G$93*EXP(-Fperm_SI_Woolf2021!$J$9:$J$93*$C140*IF(BQ$58=Fperm_SI_Woolf2021!$E$9:$E$93,1,EXP(LN((1.1*(Fperm_SI_Woolf2021!$E$9:$E$93-BQ$58)-63.1579*EXP(-0.19*Fperm_SI_Woolf2021!$E$9:$E$93)+63.1579*EXP(-0.19*BQ$58))/(Fperm_SI_Woolf2021!$E$9:$E$93-BQ$58))*(BQ$58-Fperm_SI_Woolf2021!$E$9:$E$93)/10))) + Fperm_SI_Woolf2021!$H$9:$H$93*EXP(-Fperm_SI_Woolf2021!$K$9:$K$93*$C140*IF(BQ$58=Fperm_SI_Woolf2021!$E$9:$E$93,1,EXP(LN((1.1*(Fperm_SI_Woolf2021!$E$9:$E$93-BQ$58)-63.1579*EXP(-0.19*Fperm_SI_Woolf2021!$E$9:$E$93)+63.1579*EXP(-0.19*BQ$58))/(Fperm_SI_Woolf2021!$E$9:$E$93-BQ$58))*(BQ$58-Fperm_SI_Woolf2021!$E$9:$E$93)/10))),Fperm_SI_Woolf2021!$D$9:$D$93))</f>
        <v>0.19109694897709489</v>
      </c>
      <c r="BR140" s="51" cm="1">
        <f t="array" ref="BR140">MIN(1,SLOPE(Fperm_SI_Woolf2021!$F$9:$F$93*EXP(-Fperm_SI_Woolf2021!$I$9:$I$93*$C140*IF(BR$58=Fperm_SI_Woolf2021!$E$9:$E$93,1,EXP(LN((1.1*(Fperm_SI_Woolf2021!$E$9:$E$93-BR$58)-63.1579*EXP(-0.19*Fperm_SI_Woolf2021!$E$9:$E$93)+63.1579*EXP(-0.19*BR$58))/(Fperm_SI_Woolf2021!$E$9:$E$93-BR$58))*(BR$58-Fperm_SI_Woolf2021!$E$9:$E$93)/10))) + Fperm_SI_Woolf2021!$G$9:$G$93*EXP(-Fperm_SI_Woolf2021!$J$9:$J$93*$C140*IF(BR$58=Fperm_SI_Woolf2021!$E$9:$E$93,1,EXP(LN((1.1*(Fperm_SI_Woolf2021!$E$9:$E$93-BR$58)-63.1579*EXP(-0.19*Fperm_SI_Woolf2021!$E$9:$E$93)+63.1579*EXP(-0.19*BR$58))/(Fperm_SI_Woolf2021!$E$9:$E$93-BR$58))*(BR$58-Fperm_SI_Woolf2021!$E$9:$E$93)/10))) + Fperm_SI_Woolf2021!$H$9:$H$93*EXP(-Fperm_SI_Woolf2021!$K$9:$K$93*$C140*IF(BR$58=Fperm_SI_Woolf2021!$E$9:$E$93,1,EXP(LN((1.1*(Fperm_SI_Woolf2021!$E$9:$E$93-BR$58)-63.1579*EXP(-0.19*Fperm_SI_Woolf2021!$E$9:$E$93)+63.1579*EXP(-0.19*BR$58))/(Fperm_SI_Woolf2021!$E$9:$E$93-BR$58))*(BR$58-Fperm_SI_Woolf2021!$E$9:$E$93)/10))),Fperm_SI_Woolf2021!$D$9:$D$93)*BR$57+INTERCEPT(Fperm_SI_Woolf2021!$F$9:$F$93*EXP(-Fperm_SI_Woolf2021!$I$9:$I$93*$C140*IF(BR$58=Fperm_SI_Woolf2021!$E$9:$E$93,1,EXP(LN((1.1*(Fperm_SI_Woolf2021!$E$9:$E$93-BR$58)-63.1579*EXP(-0.19*Fperm_SI_Woolf2021!$E$9:$E$93)+63.1579*EXP(-0.19*BR$58))/(Fperm_SI_Woolf2021!$E$9:$E$93-BR$58))*(BR$58-Fperm_SI_Woolf2021!$E$9:$E$93)/10))) + Fperm_SI_Woolf2021!$G$9:$G$93*EXP(-Fperm_SI_Woolf2021!$J$9:$J$93*$C140*IF(BR$58=Fperm_SI_Woolf2021!$E$9:$E$93,1,EXP(LN((1.1*(Fperm_SI_Woolf2021!$E$9:$E$93-BR$58)-63.1579*EXP(-0.19*Fperm_SI_Woolf2021!$E$9:$E$93)+63.1579*EXP(-0.19*BR$58))/(Fperm_SI_Woolf2021!$E$9:$E$93-BR$58))*(BR$58-Fperm_SI_Woolf2021!$E$9:$E$93)/10))) + Fperm_SI_Woolf2021!$H$9:$H$93*EXP(-Fperm_SI_Woolf2021!$K$9:$K$93*$C140*IF(BR$58=Fperm_SI_Woolf2021!$E$9:$E$93,1,EXP(LN((1.1*(Fperm_SI_Woolf2021!$E$9:$E$93-BR$58)-63.1579*EXP(-0.19*Fperm_SI_Woolf2021!$E$9:$E$93)+63.1579*EXP(-0.19*BR$58))/(Fperm_SI_Woolf2021!$E$9:$E$93-BR$58))*(BR$58-Fperm_SI_Woolf2021!$E$9:$E$93)/10))),Fperm_SI_Woolf2021!$D$9:$D$93))</f>
        <v>0.17925498391117506</v>
      </c>
      <c r="BS140" s="51" cm="1">
        <f t="array" ref="BS140">MIN(1,SLOPE(Fperm_SI_Woolf2021!$F$9:$F$93*EXP(-Fperm_SI_Woolf2021!$I$9:$I$93*$C140*IF(BS$58=Fperm_SI_Woolf2021!$E$9:$E$93,1,EXP(LN((1.1*(Fperm_SI_Woolf2021!$E$9:$E$93-BS$58)-63.1579*EXP(-0.19*Fperm_SI_Woolf2021!$E$9:$E$93)+63.1579*EXP(-0.19*BS$58))/(Fperm_SI_Woolf2021!$E$9:$E$93-BS$58))*(BS$58-Fperm_SI_Woolf2021!$E$9:$E$93)/10))) + Fperm_SI_Woolf2021!$G$9:$G$93*EXP(-Fperm_SI_Woolf2021!$J$9:$J$93*$C140*IF(BS$58=Fperm_SI_Woolf2021!$E$9:$E$93,1,EXP(LN((1.1*(Fperm_SI_Woolf2021!$E$9:$E$93-BS$58)-63.1579*EXP(-0.19*Fperm_SI_Woolf2021!$E$9:$E$93)+63.1579*EXP(-0.19*BS$58))/(Fperm_SI_Woolf2021!$E$9:$E$93-BS$58))*(BS$58-Fperm_SI_Woolf2021!$E$9:$E$93)/10))) + Fperm_SI_Woolf2021!$H$9:$H$93*EXP(-Fperm_SI_Woolf2021!$K$9:$K$93*$C140*IF(BS$58=Fperm_SI_Woolf2021!$E$9:$E$93,1,EXP(LN((1.1*(Fperm_SI_Woolf2021!$E$9:$E$93-BS$58)-63.1579*EXP(-0.19*Fperm_SI_Woolf2021!$E$9:$E$93)+63.1579*EXP(-0.19*BS$58))/(Fperm_SI_Woolf2021!$E$9:$E$93-BS$58))*(BS$58-Fperm_SI_Woolf2021!$E$9:$E$93)/10))),Fperm_SI_Woolf2021!$D$9:$D$93)*BS$57+INTERCEPT(Fperm_SI_Woolf2021!$F$9:$F$93*EXP(-Fperm_SI_Woolf2021!$I$9:$I$93*$C140*IF(BS$58=Fperm_SI_Woolf2021!$E$9:$E$93,1,EXP(LN((1.1*(Fperm_SI_Woolf2021!$E$9:$E$93-BS$58)-63.1579*EXP(-0.19*Fperm_SI_Woolf2021!$E$9:$E$93)+63.1579*EXP(-0.19*BS$58))/(Fperm_SI_Woolf2021!$E$9:$E$93-BS$58))*(BS$58-Fperm_SI_Woolf2021!$E$9:$E$93)/10))) + Fperm_SI_Woolf2021!$G$9:$G$93*EXP(-Fperm_SI_Woolf2021!$J$9:$J$93*$C140*IF(BS$58=Fperm_SI_Woolf2021!$E$9:$E$93,1,EXP(LN((1.1*(Fperm_SI_Woolf2021!$E$9:$E$93-BS$58)-63.1579*EXP(-0.19*Fperm_SI_Woolf2021!$E$9:$E$93)+63.1579*EXP(-0.19*BS$58))/(Fperm_SI_Woolf2021!$E$9:$E$93-BS$58))*(BS$58-Fperm_SI_Woolf2021!$E$9:$E$93)/10))) + Fperm_SI_Woolf2021!$H$9:$H$93*EXP(-Fperm_SI_Woolf2021!$K$9:$K$93*$C140*IF(BS$58=Fperm_SI_Woolf2021!$E$9:$E$93,1,EXP(LN((1.1*(Fperm_SI_Woolf2021!$E$9:$E$93-BS$58)-63.1579*EXP(-0.19*Fperm_SI_Woolf2021!$E$9:$E$93)+63.1579*EXP(-0.19*BS$58))/(Fperm_SI_Woolf2021!$E$9:$E$93-BS$58))*(BS$58-Fperm_SI_Woolf2021!$E$9:$E$93)/10))),Fperm_SI_Woolf2021!$D$9:$D$93))</f>
        <v>0.16741301884525522</v>
      </c>
      <c r="BT140" s="51" cm="1">
        <f t="array" ref="BT140">MIN(1,SLOPE(Fperm_SI_Woolf2021!$F$9:$F$93*EXP(-Fperm_SI_Woolf2021!$I$9:$I$93*$C140*IF(BT$58=Fperm_SI_Woolf2021!$E$9:$E$93,1,EXP(LN((1.1*(Fperm_SI_Woolf2021!$E$9:$E$93-BT$58)-63.1579*EXP(-0.19*Fperm_SI_Woolf2021!$E$9:$E$93)+63.1579*EXP(-0.19*BT$58))/(Fperm_SI_Woolf2021!$E$9:$E$93-BT$58))*(BT$58-Fperm_SI_Woolf2021!$E$9:$E$93)/10))) + Fperm_SI_Woolf2021!$G$9:$G$93*EXP(-Fperm_SI_Woolf2021!$J$9:$J$93*$C140*IF(BT$58=Fperm_SI_Woolf2021!$E$9:$E$93,1,EXP(LN((1.1*(Fperm_SI_Woolf2021!$E$9:$E$93-BT$58)-63.1579*EXP(-0.19*Fperm_SI_Woolf2021!$E$9:$E$93)+63.1579*EXP(-0.19*BT$58))/(Fperm_SI_Woolf2021!$E$9:$E$93-BT$58))*(BT$58-Fperm_SI_Woolf2021!$E$9:$E$93)/10))) + Fperm_SI_Woolf2021!$H$9:$H$93*EXP(-Fperm_SI_Woolf2021!$K$9:$K$93*$C140*IF(BT$58=Fperm_SI_Woolf2021!$E$9:$E$93,1,EXP(LN((1.1*(Fperm_SI_Woolf2021!$E$9:$E$93-BT$58)-63.1579*EXP(-0.19*Fperm_SI_Woolf2021!$E$9:$E$93)+63.1579*EXP(-0.19*BT$58))/(Fperm_SI_Woolf2021!$E$9:$E$93-BT$58))*(BT$58-Fperm_SI_Woolf2021!$E$9:$E$93)/10))),Fperm_SI_Woolf2021!$D$9:$D$93)*BT$57+INTERCEPT(Fperm_SI_Woolf2021!$F$9:$F$93*EXP(-Fperm_SI_Woolf2021!$I$9:$I$93*$C140*IF(BT$58=Fperm_SI_Woolf2021!$E$9:$E$93,1,EXP(LN((1.1*(Fperm_SI_Woolf2021!$E$9:$E$93-BT$58)-63.1579*EXP(-0.19*Fperm_SI_Woolf2021!$E$9:$E$93)+63.1579*EXP(-0.19*BT$58))/(Fperm_SI_Woolf2021!$E$9:$E$93-BT$58))*(BT$58-Fperm_SI_Woolf2021!$E$9:$E$93)/10))) + Fperm_SI_Woolf2021!$G$9:$G$93*EXP(-Fperm_SI_Woolf2021!$J$9:$J$93*$C140*IF(BT$58=Fperm_SI_Woolf2021!$E$9:$E$93,1,EXP(LN((1.1*(Fperm_SI_Woolf2021!$E$9:$E$93-BT$58)-63.1579*EXP(-0.19*Fperm_SI_Woolf2021!$E$9:$E$93)+63.1579*EXP(-0.19*BT$58))/(Fperm_SI_Woolf2021!$E$9:$E$93-BT$58))*(BT$58-Fperm_SI_Woolf2021!$E$9:$E$93)/10))) + Fperm_SI_Woolf2021!$H$9:$H$93*EXP(-Fperm_SI_Woolf2021!$K$9:$K$93*$C140*IF(BT$58=Fperm_SI_Woolf2021!$E$9:$E$93,1,EXP(LN((1.1*(Fperm_SI_Woolf2021!$E$9:$E$93-BT$58)-63.1579*EXP(-0.19*Fperm_SI_Woolf2021!$E$9:$E$93)+63.1579*EXP(-0.19*BT$58))/(Fperm_SI_Woolf2021!$E$9:$E$93-BT$58))*(BT$58-Fperm_SI_Woolf2021!$E$9:$E$93)/10))),Fperm_SI_Woolf2021!$D$9:$D$93))</f>
        <v>0.15557105377933542</v>
      </c>
      <c r="BU140" s="51" cm="1">
        <f t="array" ref="BU140">MIN(1,SLOPE(Fperm_SI_Woolf2021!$F$9:$F$93*EXP(-Fperm_SI_Woolf2021!$I$9:$I$93*$C140*IF(BU$58=Fperm_SI_Woolf2021!$E$9:$E$93,1,EXP(LN((1.1*(Fperm_SI_Woolf2021!$E$9:$E$93-BU$58)-63.1579*EXP(-0.19*Fperm_SI_Woolf2021!$E$9:$E$93)+63.1579*EXP(-0.19*BU$58))/(Fperm_SI_Woolf2021!$E$9:$E$93-BU$58))*(BU$58-Fperm_SI_Woolf2021!$E$9:$E$93)/10))) + Fperm_SI_Woolf2021!$G$9:$G$93*EXP(-Fperm_SI_Woolf2021!$J$9:$J$93*$C140*IF(BU$58=Fperm_SI_Woolf2021!$E$9:$E$93,1,EXP(LN((1.1*(Fperm_SI_Woolf2021!$E$9:$E$93-BU$58)-63.1579*EXP(-0.19*Fperm_SI_Woolf2021!$E$9:$E$93)+63.1579*EXP(-0.19*BU$58))/(Fperm_SI_Woolf2021!$E$9:$E$93-BU$58))*(BU$58-Fperm_SI_Woolf2021!$E$9:$E$93)/10))) + Fperm_SI_Woolf2021!$H$9:$H$93*EXP(-Fperm_SI_Woolf2021!$K$9:$K$93*$C140*IF(BU$58=Fperm_SI_Woolf2021!$E$9:$E$93,1,EXP(LN((1.1*(Fperm_SI_Woolf2021!$E$9:$E$93-BU$58)-63.1579*EXP(-0.19*Fperm_SI_Woolf2021!$E$9:$E$93)+63.1579*EXP(-0.19*BU$58))/(Fperm_SI_Woolf2021!$E$9:$E$93-BU$58))*(BU$58-Fperm_SI_Woolf2021!$E$9:$E$93)/10))),Fperm_SI_Woolf2021!$D$9:$D$93)*BU$57+INTERCEPT(Fperm_SI_Woolf2021!$F$9:$F$93*EXP(-Fperm_SI_Woolf2021!$I$9:$I$93*$C140*IF(BU$58=Fperm_SI_Woolf2021!$E$9:$E$93,1,EXP(LN((1.1*(Fperm_SI_Woolf2021!$E$9:$E$93-BU$58)-63.1579*EXP(-0.19*Fperm_SI_Woolf2021!$E$9:$E$93)+63.1579*EXP(-0.19*BU$58))/(Fperm_SI_Woolf2021!$E$9:$E$93-BU$58))*(BU$58-Fperm_SI_Woolf2021!$E$9:$E$93)/10))) + Fperm_SI_Woolf2021!$G$9:$G$93*EXP(-Fperm_SI_Woolf2021!$J$9:$J$93*$C140*IF(BU$58=Fperm_SI_Woolf2021!$E$9:$E$93,1,EXP(LN((1.1*(Fperm_SI_Woolf2021!$E$9:$E$93-BU$58)-63.1579*EXP(-0.19*Fperm_SI_Woolf2021!$E$9:$E$93)+63.1579*EXP(-0.19*BU$58))/(Fperm_SI_Woolf2021!$E$9:$E$93-BU$58))*(BU$58-Fperm_SI_Woolf2021!$E$9:$E$93)/10))) + Fperm_SI_Woolf2021!$H$9:$H$93*EXP(-Fperm_SI_Woolf2021!$K$9:$K$93*$C140*IF(BU$58=Fperm_SI_Woolf2021!$E$9:$E$93,1,EXP(LN((1.1*(Fperm_SI_Woolf2021!$E$9:$E$93-BU$58)-63.1579*EXP(-0.19*Fperm_SI_Woolf2021!$E$9:$E$93)+63.1579*EXP(-0.19*BU$58))/(Fperm_SI_Woolf2021!$E$9:$E$93-BU$58))*(BU$58-Fperm_SI_Woolf2021!$E$9:$E$93)/10))),Fperm_SI_Woolf2021!$D$9:$D$93))</f>
        <v>0.14372908871341558</v>
      </c>
      <c r="BV140" s="51" cm="1">
        <f t="array" ref="BV140">MIN(1,SLOPE(Fperm_SI_Woolf2021!$F$9:$F$93*EXP(-Fperm_SI_Woolf2021!$I$9:$I$93*$C140*IF(BV$58=Fperm_SI_Woolf2021!$E$9:$E$93,1,EXP(LN((1.1*(Fperm_SI_Woolf2021!$E$9:$E$93-BV$58)-63.1579*EXP(-0.19*Fperm_SI_Woolf2021!$E$9:$E$93)+63.1579*EXP(-0.19*BV$58))/(Fperm_SI_Woolf2021!$E$9:$E$93-BV$58))*(BV$58-Fperm_SI_Woolf2021!$E$9:$E$93)/10))) + Fperm_SI_Woolf2021!$G$9:$G$93*EXP(-Fperm_SI_Woolf2021!$J$9:$J$93*$C140*IF(BV$58=Fperm_SI_Woolf2021!$E$9:$E$93,1,EXP(LN((1.1*(Fperm_SI_Woolf2021!$E$9:$E$93-BV$58)-63.1579*EXP(-0.19*Fperm_SI_Woolf2021!$E$9:$E$93)+63.1579*EXP(-0.19*BV$58))/(Fperm_SI_Woolf2021!$E$9:$E$93-BV$58))*(BV$58-Fperm_SI_Woolf2021!$E$9:$E$93)/10))) + Fperm_SI_Woolf2021!$H$9:$H$93*EXP(-Fperm_SI_Woolf2021!$K$9:$K$93*$C140*IF(BV$58=Fperm_SI_Woolf2021!$E$9:$E$93,1,EXP(LN((1.1*(Fperm_SI_Woolf2021!$E$9:$E$93-BV$58)-63.1579*EXP(-0.19*Fperm_SI_Woolf2021!$E$9:$E$93)+63.1579*EXP(-0.19*BV$58))/(Fperm_SI_Woolf2021!$E$9:$E$93-BV$58))*(BV$58-Fperm_SI_Woolf2021!$E$9:$E$93)/10))),Fperm_SI_Woolf2021!$D$9:$D$93)*BV$57+INTERCEPT(Fperm_SI_Woolf2021!$F$9:$F$93*EXP(-Fperm_SI_Woolf2021!$I$9:$I$93*$C140*IF(BV$58=Fperm_SI_Woolf2021!$E$9:$E$93,1,EXP(LN((1.1*(Fperm_SI_Woolf2021!$E$9:$E$93-BV$58)-63.1579*EXP(-0.19*Fperm_SI_Woolf2021!$E$9:$E$93)+63.1579*EXP(-0.19*BV$58))/(Fperm_SI_Woolf2021!$E$9:$E$93-BV$58))*(BV$58-Fperm_SI_Woolf2021!$E$9:$E$93)/10))) + Fperm_SI_Woolf2021!$G$9:$G$93*EXP(-Fperm_SI_Woolf2021!$J$9:$J$93*$C140*IF(BV$58=Fperm_SI_Woolf2021!$E$9:$E$93,1,EXP(LN((1.1*(Fperm_SI_Woolf2021!$E$9:$E$93-BV$58)-63.1579*EXP(-0.19*Fperm_SI_Woolf2021!$E$9:$E$93)+63.1579*EXP(-0.19*BV$58))/(Fperm_SI_Woolf2021!$E$9:$E$93-BV$58))*(BV$58-Fperm_SI_Woolf2021!$E$9:$E$93)/10))) + Fperm_SI_Woolf2021!$H$9:$H$93*EXP(-Fperm_SI_Woolf2021!$K$9:$K$93*$C140*IF(BV$58=Fperm_SI_Woolf2021!$E$9:$E$93,1,EXP(LN((1.1*(Fperm_SI_Woolf2021!$E$9:$E$93-BV$58)-63.1579*EXP(-0.19*Fperm_SI_Woolf2021!$E$9:$E$93)+63.1579*EXP(-0.19*BV$58))/(Fperm_SI_Woolf2021!$E$9:$E$93-BV$58))*(BV$58-Fperm_SI_Woolf2021!$E$9:$E$93)/10))),Fperm_SI_Woolf2021!$D$9:$D$93))</f>
        <v>0.13188712364749575</v>
      </c>
      <c r="BW140" s="51" cm="1">
        <f t="array" ref="BW140">MIN(1,SLOPE(Fperm_SI_Woolf2021!$F$9:$F$93*EXP(-Fperm_SI_Woolf2021!$I$9:$I$93*$C140*IF(BW$58=Fperm_SI_Woolf2021!$E$9:$E$93,1,EXP(LN((1.1*(Fperm_SI_Woolf2021!$E$9:$E$93-BW$58)-63.1579*EXP(-0.19*Fperm_SI_Woolf2021!$E$9:$E$93)+63.1579*EXP(-0.19*BW$58))/(Fperm_SI_Woolf2021!$E$9:$E$93-BW$58))*(BW$58-Fperm_SI_Woolf2021!$E$9:$E$93)/10))) + Fperm_SI_Woolf2021!$G$9:$G$93*EXP(-Fperm_SI_Woolf2021!$J$9:$J$93*$C140*IF(BW$58=Fperm_SI_Woolf2021!$E$9:$E$93,1,EXP(LN((1.1*(Fperm_SI_Woolf2021!$E$9:$E$93-BW$58)-63.1579*EXP(-0.19*Fperm_SI_Woolf2021!$E$9:$E$93)+63.1579*EXP(-0.19*BW$58))/(Fperm_SI_Woolf2021!$E$9:$E$93-BW$58))*(BW$58-Fperm_SI_Woolf2021!$E$9:$E$93)/10))) + Fperm_SI_Woolf2021!$H$9:$H$93*EXP(-Fperm_SI_Woolf2021!$K$9:$K$93*$C140*IF(BW$58=Fperm_SI_Woolf2021!$E$9:$E$93,1,EXP(LN((1.1*(Fperm_SI_Woolf2021!$E$9:$E$93-BW$58)-63.1579*EXP(-0.19*Fperm_SI_Woolf2021!$E$9:$E$93)+63.1579*EXP(-0.19*BW$58))/(Fperm_SI_Woolf2021!$E$9:$E$93-BW$58))*(BW$58-Fperm_SI_Woolf2021!$E$9:$E$93)/10))),Fperm_SI_Woolf2021!$D$9:$D$93)*BW$57+INTERCEPT(Fperm_SI_Woolf2021!$F$9:$F$93*EXP(-Fperm_SI_Woolf2021!$I$9:$I$93*$C140*IF(BW$58=Fperm_SI_Woolf2021!$E$9:$E$93,1,EXP(LN((1.1*(Fperm_SI_Woolf2021!$E$9:$E$93-BW$58)-63.1579*EXP(-0.19*Fperm_SI_Woolf2021!$E$9:$E$93)+63.1579*EXP(-0.19*BW$58))/(Fperm_SI_Woolf2021!$E$9:$E$93-BW$58))*(BW$58-Fperm_SI_Woolf2021!$E$9:$E$93)/10))) + Fperm_SI_Woolf2021!$G$9:$G$93*EXP(-Fperm_SI_Woolf2021!$J$9:$J$93*$C140*IF(BW$58=Fperm_SI_Woolf2021!$E$9:$E$93,1,EXP(LN((1.1*(Fperm_SI_Woolf2021!$E$9:$E$93-BW$58)-63.1579*EXP(-0.19*Fperm_SI_Woolf2021!$E$9:$E$93)+63.1579*EXP(-0.19*BW$58))/(Fperm_SI_Woolf2021!$E$9:$E$93-BW$58))*(BW$58-Fperm_SI_Woolf2021!$E$9:$E$93)/10))) + Fperm_SI_Woolf2021!$H$9:$H$93*EXP(-Fperm_SI_Woolf2021!$K$9:$K$93*$C140*IF(BW$58=Fperm_SI_Woolf2021!$E$9:$E$93,1,EXP(LN((1.1*(Fperm_SI_Woolf2021!$E$9:$E$93-BW$58)-63.1579*EXP(-0.19*Fperm_SI_Woolf2021!$E$9:$E$93)+63.1579*EXP(-0.19*BW$58))/(Fperm_SI_Woolf2021!$E$9:$E$93-BW$58))*(BW$58-Fperm_SI_Woolf2021!$E$9:$E$93)/10))),Fperm_SI_Woolf2021!$D$9:$D$93))</f>
        <v>0.12004515858157591</v>
      </c>
      <c r="BX140" s="51" cm="1">
        <f t="array" ref="BX140">MIN(1,SLOPE(Fperm_SI_Woolf2021!$F$9:$F$93*EXP(-Fperm_SI_Woolf2021!$I$9:$I$93*$C140*IF(BX$58=Fperm_SI_Woolf2021!$E$9:$E$93,1,EXP(LN((1.1*(Fperm_SI_Woolf2021!$E$9:$E$93-BX$58)-63.1579*EXP(-0.19*Fperm_SI_Woolf2021!$E$9:$E$93)+63.1579*EXP(-0.19*BX$58))/(Fperm_SI_Woolf2021!$E$9:$E$93-BX$58))*(BX$58-Fperm_SI_Woolf2021!$E$9:$E$93)/10))) + Fperm_SI_Woolf2021!$G$9:$G$93*EXP(-Fperm_SI_Woolf2021!$J$9:$J$93*$C140*IF(BX$58=Fperm_SI_Woolf2021!$E$9:$E$93,1,EXP(LN((1.1*(Fperm_SI_Woolf2021!$E$9:$E$93-BX$58)-63.1579*EXP(-0.19*Fperm_SI_Woolf2021!$E$9:$E$93)+63.1579*EXP(-0.19*BX$58))/(Fperm_SI_Woolf2021!$E$9:$E$93-BX$58))*(BX$58-Fperm_SI_Woolf2021!$E$9:$E$93)/10))) + Fperm_SI_Woolf2021!$H$9:$H$93*EXP(-Fperm_SI_Woolf2021!$K$9:$K$93*$C140*IF(BX$58=Fperm_SI_Woolf2021!$E$9:$E$93,1,EXP(LN((1.1*(Fperm_SI_Woolf2021!$E$9:$E$93-BX$58)-63.1579*EXP(-0.19*Fperm_SI_Woolf2021!$E$9:$E$93)+63.1579*EXP(-0.19*BX$58))/(Fperm_SI_Woolf2021!$E$9:$E$93-BX$58))*(BX$58-Fperm_SI_Woolf2021!$E$9:$E$93)/10))),Fperm_SI_Woolf2021!$D$9:$D$93)*BX$57+INTERCEPT(Fperm_SI_Woolf2021!$F$9:$F$93*EXP(-Fperm_SI_Woolf2021!$I$9:$I$93*$C140*IF(BX$58=Fperm_SI_Woolf2021!$E$9:$E$93,1,EXP(LN((1.1*(Fperm_SI_Woolf2021!$E$9:$E$93-BX$58)-63.1579*EXP(-0.19*Fperm_SI_Woolf2021!$E$9:$E$93)+63.1579*EXP(-0.19*BX$58))/(Fperm_SI_Woolf2021!$E$9:$E$93-BX$58))*(BX$58-Fperm_SI_Woolf2021!$E$9:$E$93)/10))) + Fperm_SI_Woolf2021!$G$9:$G$93*EXP(-Fperm_SI_Woolf2021!$J$9:$J$93*$C140*IF(BX$58=Fperm_SI_Woolf2021!$E$9:$E$93,1,EXP(LN((1.1*(Fperm_SI_Woolf2021!$E$9:$E$93-BX$58)-63.1579*EXP(-0.19*Fperm_SI_Woolf2021!$E$9:$E$93)+63.1579*EXP(-0.19*BX$58))/(Fperm_SI_Woolf2021!$E$9:$E$93-BX$58))*(BX$58-Fperm_SI_Woolf2021!$E$9:$E$93)/10))) + Fperm_SI_Woolf2021!$H$9:$H$93*EXP(-Fperm_SI_Woolf2021!$K$9:$K$93*$C140*IF(BX$58=Fperm_SI_Woolf2021!$E$9:$E$93,1,EXP(LN((1.1*(Fperm_SI_Woolf2021!$E$9:$E$93-BX$58)-63.1579*EXP(-0.19*Fperm_SI_Woolf2021!$E$9:$E$93)+63.1579*EXP(-0.19*BX$58))/(Fperm_SI_Woolf2021!$E$9:$E$93-BX$58))*(BX$58-Fperm_SI_Woolf2021!$E$9:$E$93)/10))),Fperm_SI_Woolf2021!$D$9:$D$93))</f>
        <v>0.10820319351565605</v>
      </c>
      <c r="BY140" s="51" cm="1">
        <f t="array" ref="BY140">MIN(1,SLOPE(Fperm_SI_Woolf2021!$F$9:$F$93*EXP(-Fperm_SI_Woolf2021!$I$9:$I$93*$C140*IF(BY$58=Fperm_SI_Woolf2021!$E$9:$E$93,1,EXP(LN((1.1*(Fperm_SI_Woolf2021!$E$9:$E$93-BY$58)-63.1579*EXP(-0.19*Fperm_SI_Woolf2021!$E$9:$E$93)+63.1579*EXP(-0.19*BY$58))/(Fperm_SI_Woolf2021!$E$9:$E$93-BY$58))*(BY$58-Fperm_SI_Woolf2021!$E$9:$E$93)/10))) + Fperm_SI_Woolf2021!$G$9:$G$93*EXP(-Fperm_SI_Woolf2021!$J$9:$J$93*$C140*IF(BY$58=Fperm_SI_Woolf2021!$E$9:$E$93,1,EXP(LN((1.1*(Fperm_SI_Woolf2021!$E$9:$E$93-BY$58)-63.1579*EXP(-0.19*Fperm_SI_Woolf2021!$E$9:$E$93)+63.1579*EXP(-0.19*BY$58))/(Fperm_SI_Woolf2021!$E$9:$E$93-BY$58))*(BY$58-Fperm_SI_Woolf2021!$E$9:$E$93)/10))) + Fperm_SI_Woolf2021!$H$9:$H$93*EXP(-Fperm_SI_Woolf2021!$K$9:$K$93*$C140*IF(BY$58=Fperm_SI_Woolf2021!$E$9:$E$93,1,EXP(LN((1.1*(Fperm_SI_Woolf2021!$E$9:$E$93-BY$58)-63.1579*EXP(-0.19*Fperm_SI_Woolf2021!$E$9:$E$93)+63.1579*EXP(-0.19*BY$58))/(Fperm_SI_Woolf2021!$E$9:$E$93-BY$58))*(BY$58-Fperm_SI_Woolf2021!$E$9:$E$93)/10))),Fperm_SI_Woolf2021!$D$9:$D$93)*BY$57+INTERCEPT(Fperm_SI_Woolf2021!$F$9:$F$93*EXP(-Fperm_SI_Woolf2021!$I$9:$I$93*$C140*IF(BY$58=Fperm_SI_Woolf2021!$E$9:$E$93,1,EXP(LN((1.1*(Fperm_SI_Woolf2021!$E$9:$E$93-BY$58)-63.1579*EXP(-0.19*Fperm_SI_Woolf2021!$E$9:$E$93)+63.1579*EXP(-0.19*BY$58))/(Fperm_SI_Woolf2021!$E$9:$E$93-BY$58))*(BY$58-Fperm_SI_Woolf2021!$E$9:$E$93)/10))) + Fperm_SI_Woolf2021!$G$9:$G$93*EXP(-Fperm_SI_Woolf2021!$J$9:$J$93*$C140*IF(BY$58=Fperm_SI_Woolf2021!$E$9:$E$93,1,EXP(LN((1.1*(Fperm_SI_Woolf2021!$E$9:$E$93-BY$58)-63.1579*EXP(-0.19*Fperm_SI_Woolf2021!$E$9:$E$93)+63.1579*EXP(-0.19*BY$58))/(Fperm_SI_Woolf2021!$E$9:$E$93-BY$58))*(BY$58-Fperm_SI_Woolf2021!$E$9:$E$93)/10))) + Fperm_SI_Woolf2021!$H$9:$H$93*EXP(-Fperm_SI_Woolf2021!$K$9:$K$93*$C140*IF(BY$58=Fperm_SI_Woolf2021!$E$9:$E$93,1,EXP(LN((1.1*(Fperm_SI_Woolf2021!$E$9:$E$93-BY$58)-63.1579*EXP(-0.19*Fperm_SI_Woolf2021!$E$9:$E$93)+63.1579*EXP(-0.19*BY$58))/(Fperm_SI_Woolf2021!$E$9:$E$93-BY$58))*(BY$58-Fperm_SI_Woolf2021!$E$9:$E$93)/10))),Fperm_SI_Woolf2021!$D$9:$D$93))</f>
        <v>9.6361228449736214E-2</v>
      </c>
      <c r="BZ140" s="51" cm="1">
        <f t="array" ref="BZ140">MIN(1,SLOPE(Fperm_SI_Woolf2021!$F$9:$F$93*EXP(-Fperm_SI_Woolf2021!$I$9:$I$93*$C140*IF(BZ$58=Fperm_SI_Woolf2021!$E$9:$E$93,1,EXP(LN((1.1*(Fperm_SI_Woolf2021!$E$9:$E$93-BZ$58)-63.1579*EXP(-0.19*Fperm_SI_Woolf2021!$E$9:$E$93)+63.1579*EXP(-0.19*BZ$58))/(Fperm_SI_Woolf2021!$E$9:$E$93-BZ$58))*(BZ$58-Fperm_SI_Woolf2021!$E$9:$E$93)/10))) + Fperm_SI_Woolf2021!$G$9:$G$93*EXP(-Fperm_SI_Woolf2021!$J$9:$J$93*$C140*IF(BZ$58=Fperm_SI_Woolf2021!$E$9:$E$93,1,EXP(LN((1.1*(Fperm_SI_Woolf2021!$E$9:$E$93-BZ$58)-63.1579*EXP(-0.19*Fperm_SI_Woolf2021!$E$9:$E$93)+63.1579*EXP(-0.19*BZ$58))/(Fperm_SI_Woolf2021!$E$9:$E$93-BZ$58))*(BZ$58-Fperm_SI_Woolf2021!$E$9:$E$93)/10))) + Fperm_SI_Woolf2021!$H$9:$H$93*EXP(-Fperm_SI_Woolf2021!$K$9:$K$93*$C140*IF(BZ$58=Fperm_SI_Woolf2021!$E$9:$E$93,1,EXP(LN((1.1*(Fperm_SI_Woolf2021!$E$9:$E$93-BZ$58)-63.1579*EXP(-0.19*Fperm_SI_Woolf2021!$E$9:$E$93)+63.1579*EXP(-0.19*BZ$58))/(Fperm_SI_Woolf2021!$E$9:$E$93-BZ$58))*(BZ$58-Fperm_SI_Woolf2021!$E$9:$E$93)/10))),Fperm_SI_Woolf2021!$D$9:$D$93)*BZ$57+INTERCEPT(Fperm_SI_Woolf2021!$F$9:$F$93*EXP(-Fperm_SI_Woolf2021!$I$9:$I$93*$C140*IF(BZ$58=Fperm_SI_Woolf2021!$E$9:$E$93,1,EXP(LN((1.1*(Fperm_SI_Woolf2021!$E$9:$E$93-BZ$58)-63.1579*EXP(-0.19*Fperm_SI_Woolf2021!$E$9:$E$93)+63.1579*EXP(-0.19*BZ$58))/(Fperm_SI_Woolf2021!$E$9:$E$93-BZ$58))*(BZ$58-Fperm_SI_Woolf2021!$E$9:$E$93)/10))) + Fperm_SI_Woolf2021!$G$9:$G$93*EXP(-Fperm_SI_Woolf2021!$J$9:$J$93*$C140*IF(BZ$58=Fperm_SI_Woolf2021!$E$9:$E$93,1,EXP(LN((1.1*(Fperm_SI_Woolf2021!$E$9:$E$93-BZ$58)-63.1579*EXP(-0.19*Fperm_SI_Woolf2021!$E$9:$E$93)+63.1579*EXP(-0.19*BZ$58))/(Fperm_SI_Woolf2021!$E$9:$E$93-BZ$58))*(BZ$58-Fperm_SI_Woolf2021!$E$9:$E$93)/10))) + Fperm_SI_Woolf2021!$H$9:$H$93*EXP(-Fperm_SI_Woolf2021!$K$9:$K$93*$C140*IF(BZ$58=Fperm_SI_Woolf2021!$E$9:$E$93,1,EXP(LN((1.1*(Fperm_SI_Woolf2021!$E$9:$E$93-BZ$58)-63.1579*EXP(-0.19*Fperm_SI_Woolf2021!$E$9:$E$93)+63.1579*EXP(-0.19*BZ$58))/(Fperm_SI_Woolf2021!$E$9:$E$93-BZ$58))*(BZ$58-Fperm_SI_Woolf2021!$E$9:$E$93)/10))),Fperm_SI_Woolf2021!$D$9:$D$93))</f>
        <v>8.4519263383816379E-2</v>
      </c>
    </row>
    <row r="141" spans="3:78" x14ac:dyDescent="0.2">
      <c r="C141" s="48">
        <v>810</v>
      </c>
      <c r="D141" s="51" cm="1">
        <f t="array" ref="D141">MIN(1,SLOPE(Fperm_SI_Woolf2021!$F$9:$F$93*EXP(-Fperm_SI_Woolf2021!$I$9:$I$93*$C141*IF(D$58=Fperm_SI_Woolf2021!$E$9:$E$93,1,EXP(LN((1.1*(Fperm_SI_Woolf2021!$E$9:$E$93-D$58)-63.1579*EXP(-0.19*Fperm_SI_Woolf2021!$E$9:$E$93)+63.1579*EXP(-0.19*D$58))/(Fperm_SI_Woolf2021!$E$9:$E$93-D$58))*(D$58-Fperm_SI_Woolf2021!$E$9:$E$93)/10))) + Fperm_SI_Woolf2021!$G$9:$G$93*EXP(-Fperm_SI_Woolf2021!$J$9:$J$93*$C141*IF(D$58=Fperm_SI_Woolf2021!$E$9:$E$93,1,EXP(LN((1.1*(Fperm_SI_Woolf2021!$E$9:$E$93-D$58)-63.1579*EXP(-0.19*Fperm_SI_Woolf2021!$E$9:$E$93)+63.1579*EXP(-0.19*D$58))/(Fperm_SI_Woolf2021!$E$9:$E$93-D$58))*(D$58-Fperm_SI_Woolf2021!$E$9:$E$93)/10))) + Fperm_SI_Woolf2021!$H$9:$H$93*EXP(-Fperm_SI_Woolf2021!$K$9:$K$93*$C141*IF(D$58=Fperm_SI_Woolf2021!$E$9:$E$93,1,EXP(LN((1.1*(Fperm_SI_Woolf2021!$E$9:$E$93-D$58)-63.1579*EXP(-0.19*Fperm_SI_Woolf2021!$E$9:$E$93)+63.1579*EXP(-0.19*D$58))/(Fperm_SI_Woolf2021!$E$9:$E$93-D$58))*(D$58-Fperm_SI_Woolf2021!$E$9:$E$93)/10))),Fperm_SI_Woolf2021!$D$9:$D$93)*D$57+INTERCEPT(Fperm_SI_Woolf2021!$F$9:$F$93*EXP(-Fperm_SI_Woolf2021!$I$9:$I$93*$C141*IF(D$58=Fperm_SI_Woolf2021!$E$9:$E$93,1,EXP(LN((1.1*(Fperm_SI_Woolf2021!$E$9:$E$93-D$58)-63.1579*EXP(-0.19*Fperm_SI_Woolf2021!$E$9:$E$93)+63.1579*EXP(-0.19*D$58))/(Fperm_SI_Woolf2021!$E$9:$E$93-D$58))*(D$58-Fperm_SI_Woolf2021!$E$9:$E$93)/10))) + Fperm_SI_Woolf2021!$G$9:$G$93*EXP(-Fperm_SI_Woolf2021!$J$9:$J$93*$C141*IF(D$58=Fperm_SI_Woolf2021!$E$9:$E$93,1,EXP(LN((1.1*(Fperm_SI_Woolf2021!$E$9:$E$93-D$58)-63.1579*EXP(-0.19*Fperm_SI_Woolf2021!$E$9:$E$93)+63.1579*EXP(-0.19*D$58))/(Fperm_SI_Woolf2021!$E$9:$E$93-D$58))*(D$58-Fperm_SI_Woolf2021!$E$9:$E$93)/10))) + Fperm_SI_Woolf2021!$H$9:$H$93*EXP(-Fperm_SI_Woolf2021!$K$9:$K$93*$C141*IF(D$58=Fperm_SI_Woolf2021!$E$9:$E$93,1,EXP(LN((1.1*(Fperm_SI_Woolf2021!$E$9:$E$93-D$58)-63.1579*EXP(-0.19*Fperm_SI_Woolf2021!$E$9:$E$93)+63.1579*EXP(-0.19*D$58))/(Fperm_SI_Woolf2021!$E$9:$E$93-D$58))*(D$58-Fperm_SI_Woolf2021!$E$9:$E$93)/10))),Fperm_SI_Woolf2021!$D$9:$D$93))</f>
        <v>0.83828319398545825</v>
      </c>
      <c r="E141" s="51" cm="1">
        <f t="array" ref="E141">MIN(1,SLOPE(Fperm_SI_Woolf2021!$F$9:$F$93*EXP(-Fperm_SI_Woolf2021!$I$9:$I$93*$C141*IF(E$58=Fperm_SI_Woolf2021!$E$9:$E$93,1,EXP(LN((1.1*(Fperm_SI_Woolf2021!$E$9:$E$93-E$58)-63.1579*EXP(-0.19*Fperm_SI_Woolf2021!$E$9:$E$93)+63.1579*EXP(-0.19*E$58))/(Fperm_SI_Woolf2021!$E$9:$E$93-E$58))*(E$58-Fperm_SI_Woolf2021!$E$9:$E$93)/10))) + Fperm_SI_Woolf2021!$G$9:$G$93*EXP(-Fperm_SI_Woolf2021!$J$9:$J$93*$C141*IF(E$58=Fperm_SI_Woolf2021!$E$9:$E$93,1,EXP(LN((1.1*(Fperm_SI_Woolf2021!$E$9:$E$93-E$58)-63.1579*EXP(-0.19*Fperm_SI_Woolf2021!$E$9:$E$93)+63.1579*EXP(-0.19*E$58))/(Fperm_SI_Woolf2021!$E$9:$E$93-E$58))*(E$58-Fperm_SI_Woolf2021!$E$9:$E$93)/10))) + Fperm_SI_Woolf2021!$H$9:$H$93*EXP(-Fperm_SI_Woolf2021!$K$9:$K$93*$C141*IF(E$58=Fperm_SI_Woolf2021!$E$9:$E$93,1,EXP(LN((1.1*(Fperm_SI_Woolf2021!$E$9:$E$93-E$58)-63.1579*EXP(-0.19*Fperm_SI_Woolf2021!$E$9:$E$93)+63.1579*EXP(-0.19*E$58))/(Fperm_SI_Woolf2021!$E$9:$E$93-E$58))*(E$58-Fperm_SI_Woolf2021!$E$9:$E$93)/10))),Fperm_SI_Woolf2021!$D$9:$D$93)*E$57+INTERCEPT(Fperm_SI_Woolf2021!$F$9:$F$93*EXP(-Fperm_SI_Woolf2021!$I$9:$I$93*$C141*IF(E$58=Fperm_SI_Woolf2021!$E$9:$E$93,1,EXP(LN((1.1*(Fperm_SI_Woolf2021!$E$9:$E$93-E$58)-63.1579*EXP(-0.19*Fperm_SI_Woolf2021!$E$9:$E$93)+63.1579*EXP(-0.19*E$58))/(Fperm_SI_Woolf2021!$E$9:$E$93-E$58))*(E$58-Fperm_SI_Woolf2021!$E$9:$E$93)/10))) + Fperm_SI_Woolf2021!$G$9:$G$93*EXP(-Fperm_SI_Woolf2021!$J$9:$J$93*$C141*IF(E$58=Fperm_SI_Woolf2021!$E$9:$E$93,1,EXP(LN((1.1*(Fperm_SI_Woolf2021!$E$9:$E$93-E$58)-63.1579*EXP(-0.19*Fperm_SI_Woolf2021!$E$9:$E$93)+63.1579*EXP(-0.19*E$58))/(Fperm_SI_Woolf2021!$E$9:$E$93-E$58))*(E$58-Fperm_SI_Woolf2021!$E$9:$E$93)/10))) + Fperm_SI_Woolf2021!$H$9:$H$93*EXP(-Fperm_SI_Woolf2021!$K$9:$K$93*$C141*IF(E$58=Fperm_SI_Woolf2021!$E$9:$E$93,1,EXP(LN((1.1*(Fperm_SI_Woolf2021!$E$9:$E$93-E$58)-63.1579*EXP(-0.19*Fperm_SI_Woolf2021!$E$9:$E$93)+63.1579*EXP(-0.19*E$58))/(Fperm_SI_Woolf2021!$E$9:$E$93-E$58))*(E$58-Fperm_SI_Woolf2021!$E$9:$E$93)/10))),Fperm_SI_Woolf2021!$D$9:$D$93))</f>
        <v>0.80626295963320194</v>
      </c>
      <c r="F141" s="51" cm="1">
        <f t="array" ref="F141">MIN(1,SLOPE(Fperm_SI_Woolf2021!$F$9:$F$93*EXP(-Fperm_SI_Woolf2021!$I$9:$I$93*$C141*IF(F$58=Fperm_SI_Woolf2021!$E$9:$E$93,1,EXP(LN((1.1*(Fperm_SI_Woolf2021!$E$9:$E$93-F$58)-63.1579*EXP(-0.19*Fperm_SI_Woolf2021!$E$9:$E$93)+63.1579*EXP(-0.19*F$58))/(Fperm_SI_Woolf2021!$E$9:$E$93-F$58))*(F$58-Fperm_SI_Woolf2021!$E$9:$E$93)/10))) + Fperm_SI_Woolf2021!$G$9:$G$93*EXP(-Fperm_SI_Woolf2021!$J$9:$J$93*$C141*IF(F$58=Fperm_SI_Woolf2021!$E$9:$E$93,1,EXP(LN((1.1*(Fperm_SI_Woolf2021!$E$9:$E$93-F$58)-63.1579*EXP(-0.19*Fperm_SI_Woolf2021!$E$9:$E$93)+63.1579*EXP(-0.19*F$58))/(Fperm_SI_Woolf2021!$E$9:$E$93-F$58))*(F$58-Fperm_SI_Woolf2021!$E$9:$E$93)/10))) + Fperm_SI_Woolf2021!$H$9:$H$93*EXP(-Fperm_SI_Woolf2021!$K$9:$K$93*$C141*IF(F$58=Fperm_SI_Woolf2021!$E$9:$E$93,1,EXP(LN((1.1*(Fperm_SI_Woolf2021!$E$9:$E$93-F$58)-63.1579*EXP(-0.19*Fperm_SI_Woolf2021!$E$9:$E$93)+63.1579*EXP(-0.19*F$58))/(Fperm_SI_Woolf2021!$E$9:$E$93-F$58))*(F$58-Fperm_SI_Woolf2021!$E$9:$E$93)/10))),Fperm_SI_Woolf2021!$D$9:$D$93)*F$57+INTERCEPT(Fperm_SI_Woolf2021!$F$9:$F$93*EXP(-Fperm_SI_Woolf2021!$I$9:$I$93*$C141*IF(F$58=Fperm_SI_Woolf2021!$E$9:$E$93,1,EXP(LN((1.1*(Fperm_SI_Woolf2021!$E$9:$E$93-F$58)-63.1579*EXP(-0.19*Fperm_SI_Woolf2021!$E$9:$E$93)+63.1579*EXP(-0.19*F$58))/(Fperm_SI_Woolf2021!$E$9:$E$93-F$58))*(F$58-Fperm_SI_Woolf2021!$E$9:$E$93)/10))) + Fperm_SI_Woolf2021!$G$9:$G$93*EXP(-Fperm_SI_Woolf2021!$J$9:$J$93*$C141*IF(F$58=Fperm_SI_Woolf2021!$E$9:$E$93,1,EXP(LN((1.1*(Fperm_SI_Woolf2021!$E$9:$E$93-F$58)-63.1579*EXP(-0.19*Fperm_SI_Woolf2021!$E$9:$E$93)+63.1579*EXP(-0.19*F$58))/(Fperm_SI_Woolf2021!$E$9:$E$93-F$58))*(F$58-Fperm_SI_Woolf2021!$E$9:$E$93)/10))) + Fperm_SI_Woolf2021!$H$9:$H$93*EXP(-Fperm_SI_Woolf2021!$K$9:$K$93*$C141*IF(F$58=Fperm_SI_Woolf2021!$E$9:$E$93,1,EXP(LN((1.1*(Fperm_SI_Woolf2021!$E$9:$E$93-F$58)-63.1579*EXP(-0.19*Fperm_SI_Woolf2021!$E$9:$E$93)+63.1579*EXP(-0.19*F$58))/(Fperm_SI_Woolf2021!$E$9:$E$93-F$58))*(F$58-Fperm_SI_Woolf2021!$E$9:$E$93)/10))),Fperm_SI_Woolf2021!$D$9:$D$93))</f>
        <v>0.77424272528094573</v>
      </c>
      <c r="G141" s="51" cm="1">
        <f t="array" ref="G141">MIN(1,SLOPE(Fperm_SI_Woolf2021!$F$9:$F$93*EXP(-Fperm_SI_Woolf2021!$I$9:$I$93*$C141*IF(G$58=Fperm_SI_Woolf2021!$E$9:$E$93,1,EXP(LN((1.1*(Fperm_SI_Woolf2021!$E$9:$E$93-G$58)-63.1579*EXP(-0.19*Fperm_SI_Woolf2021!$E$9:$E$93)+63.1579*EXP(-0.19*G$58))/(Fperm_SI_Woolf2021!$E$9:$E$93-G$58))*(G$58-Fperm_SI_Woolf2021!$E$9:$E$93)/10))) + Fperm_SI_Woolf2021!$G$9:$G$93*EXP(-Fperm_SI_Woolf2021!$J$9:$J$93*$C141*IF(G$58=Fperm_SI_Woolf2021!$E$9:$E$93,1,EXP(LN((1.1*(Fperm_SI_Woolf2021!$E$9:$E$93-G$58)-63.1579*EXP(-0.19*Fperm_SI_Woolf2021!$E$9:$E$93)+63.1579*EXP(-0.19*G$58))/(Fperm_SI_Woolf2021!$E$9:$E$93-G$58))*(G$58-Fperm_SI_Woolf2021!$E$9:$E$93)/10))) + Fperm_SI_Woolf2021!$H$9:$H$93*EXP(-Fperm_SI_Woolf2021!$K$9:$K$93*$C141*IF(G$58=Fperm_SI_Woolf2021!$E$9:$E$93,1,EXP(LN((1.1*(Fperm_SI_Woolf2021!$E$9:$E$93-G$58)-63.1579*EXP(-0.19*Fperm_SI_Woolf2021!$E$9:$E$93)+63.1579*EXP(-0.19*G$58))/(Fperm_SI_Woolf2021!$E$9:$E$93-G$58))*(G$58-Fperm_SI_Woolf2021!$E$9:$E$93)/10))),Fperm_SI_Woolf2021!$D$9:$D$93)*G$57+INTERCEPT(Fperm_SI_Woolf2021!$F$9:$F$93*EXP(-Fperm_SI_Woolf2021!$I$9:$I$93*$C141*IF(G$58=Fperm_SI_Woolf2021!$E$9:$E$93,1,EXP(LN((1.1*(Fperm_SI_Woolf2021!$E$9:$E$93-G$58)-63.1579*EXP(-0.19*Fperm_SI_Woolf2021!$E$9:$E$93)+63.1579*EXP(-0.19*G$58))/(Fperm_SI_Woolf2021!$E$9:$E$93-G$58))*(G$58-Fperm_SI_Woolf2021!$E$9:$E$93)/10))) + Fperm_SI_Woolf2021!$G$9:$G$93*EXP(-Fperm_SI_Woolf2021!$J$9:$J$93*$C141*IF(G$58=Fperm_SI_Woolf2021!$E$9:$E$93,1,EXP(LN((1.1*(Fperm_SI_Woolf2021!$E$9:$E$93-G$58)-63.1579*EXP(-0.19*Fperm_SI_Woolf2021!$E$9:$E$93)+63.1579*EXP(-0.19*G$58))/(Fperm_SI_Woolf2021!$E$9:$E$93-G$58))*(G$58-Fperm_SI_Woolf2021!$E$9:$E$93)/10))) + Fperm_SI_Woolf2021!$H$9:$H$93*EXP(-Fperm_SI_Woolf2021!$K$9:$K$93*$C141*IF(G$58=Fperm_SI_Woolf2021!$E$9:$E$93,1,EXP(LN((1.1*(Fperm_SI_Woolf2021!$E$9:$E$93-G$58)-63.1579*EXP(-0.19*Fperm_SI_Woolf2021!$E$9:$E$93)+63.1579*EXP(-0.19*G$58))/(Fperm_SI_Woolf2021!$E$9:$E$93-G$58))*(G$58-Fperm_SI_Woolf2021!$E$9:$E$93)/10))),Fperm_SI_Woolf2021!$D$9:$D$93))</f>
        <v>0.74222249092868953</v>
      </c>
      <c r="H141" s="51" cm="1">
        <f t="array" ref="H141">MIN(1,SLOPE(Fperm_SI_Woolf2021!$F$9:$F$93*EXP(-Fperm_SI_Woolf2021!$I$9:$I$93*$C141*IF(H$58=Fperm_SI_Woolf2021!$E$9:$E$93,1,EXP(LN((1.1*(Fperm_SI_Woolf2021!$E$9:$E$93-H$58)-63.1579*EXP(-0.19*Fperm_SI_Woolf2021!$E$9:$E$93)+63.1579*EXP(-0.19*H$58))/(Fperm_SI_Woolf2021!$E$9:$E$93-H$58))*(H$58-Fperm_SI_Woolf2021!$E$9:$E$93)/10))) + Fperm_SI_Woolf2021!$G$9:$G$93*EXP(-Fperm_SI_Woolf2021!$J$9:$J$93*$C141*IF(H$58=Fperm_SI_Woolf2021!$E$9:$E$93,1,EXP(LN((1.1*(Fperm_SI_Woolf2021!$E$9:$E$93-H$58)-63.1579*EXP(-0.19*Fperm_SI_Woolf2021!$E$9:$E$93)+63.1579*EXP(-0.19*H$58))/(Fperm_SI_Woolf2021!$E$9:$E$93-H$58))*(H$58-Fperm_SI_Woolf2021!$E$9:$E$93)/10))) + Fperm_SI_Woolf2021!$H$9:$H$93*EXP(-Fperm_SI_Woolf2021!$K$9:$K$93*$C141*IF(H$58=Fperm_SI_Woolf2021!$E$9:$E$93,1,EXP(LN((1.1*(Fperm_SI_Woolf2021!$E$9:$E$93-H$58)-63.1579*EXP(-0.19*Fperm_SI_Woolf2021!$E$9:$E$93)+63.1579*EXP(-0.19*H$58))/(Fperm_SI_Woolf2021!$E$9:$E$93-H$58))*(H$58-Fperm_SI_Woolf2021!$E$9:$E$93)/10))),Fperm_SI_Woolf2021!$D$9:$D$93)*H$57+INTERCEPT(Fperm_SI_Woolf2021!$F$9:$F$93*EXP(-Fperm_SI_Woolf2021!$I$9:$I$93*$C141*IF(H$58=Fperm_SI_Woolf2021!$E$9:$E$93,1,EXP(LN((1.1*(Fperm_SI_Woolf2021!$E$9:$E$93-H$58)-63.1579*EXP(-0.19*Fperm_SI_Woolf2021!$E$9:$E$93)+63.1579*EXP(-0.19*H$58))/(Fperm_SI_Woolf2021!$E$9:$E$93-H$58))*(H$58-Fperm_SI_Woolf2021!$E$9:$E$93)/10))) + Fperm_SI_Woolf2021!$G$9:$G$93*EXP(-Fperm_SI_Woolf2021!$J$9:$J$93*$C141*IF(H$58=Fperm_SI_Woolf2021!$E$9:$E$93,1,EXP(LN((1.1*(Fperm_SI_Woolf2021!$E$9:$E$93-H$58)-63.1579*EXP(-0.19*Fperm_SI_Woolf2021!$E$9:$E$93)+63.1579*EXP(-0.19*H$58))/(Fperm_SI_Woolf2021!$E$9:$E$93-H$58))*(H$58-Fperm_SI_Woolf2021!$E$9:$E$93)/10))) + Fperm_SI_Woolf2021!$H$9:$H$93*EXP(-Fperm_SI_Woolf2021!$K$9:$K$93*$C141*IF(H$58=Fperm_SI_Woolf2021!$E$9:$E$93,1,EXP(LN((1.1*(Fperm_SI_Woolf2021!$E$9:$E$93-H$58)-63.1579*EXP(-0.19*Fperm_SI_Woolf2021!$E$9:$E$93)+63.1579*EXP(-0.19*H$58))/(Fperm_SI_Woolf2021!$E$9:$E$93-H$58))*(H$58-Fperm_SI_Woolf2021!$E$9:$E$93)/10))),Fperm_SI_Woolf2021!$D$9:$D$93))</f>
        <v>0.71020225657643321</v>
      </c>
      <c r="I141" s="51" cm="1">
        <f t="array" ref="I141">MIN(1,SLOPE(Fperm_SI_Woolf2021!$F$9:$F$93*EXP(-Fperm_SI_Woolf2021!$I$9:$I$93*$C141*IF(I$58=Fperm_SI_Woolf2021!$E$9:$E$93,1,EXP(LN((1.1*(Fperm_SI_Woolf2021!$E$9:$E$93-I$58)-63.1579*EXP(-0.19*Fperm_SI_Woolf2021!$E$9:$E$93)+63.1579*EXP(-0.19*I$58))/(Fperm_SI_Woolf2021!$E$9:$E$93-I$58))*(I$58-Fperm_SI_Woolf2021!$E$9:$E$93)/10))) + Fperm_SI_Woolf2021!$G$9:$G$93*EXP(-Fperm_SI_Woolf2021!$J$9:$J$93*$C141*IF(I$58=Fperm_SI_Woolf2021!$E$9:$E$93,1,EXP(LN((1.1*(Fperm_SI_Woolf2021!$E$9:$E$93-I$58)-63.1579*EXP(-0.19*Fperm_SI_Woolf2021!$E$9:$E$93)+63.1579*EXP(-0.19*I$58))/(Fperm_SI_Woolf2021!$E$9:$E$93-I$58))*(I$58-Fperm_SI_Woolf2021!$E$9:$E$93)/10))) + Fperm_SI_Woolf2021!$H$9:$H$93*EXP(-Fperm_SI_Woolf2021!$K$9:$K$93*$C141*IF(I$58=Fperm_SI_Woolf2021!$E$9:$E$93,1,EXP(LN((1.1*(Fperm_SI_Woolf2021!$E$9:$E$93-I$58)-63.1579*EXP(-0.19*Fperm_SI_Woolf2021!$E$9:$E$93)+63.1579*EXP(-0.19*I$58))/(Fperm_SI_Woolf2021!$E$9:$E$93-I$58))*(I$58-Fperm_SI_Woolf2021!$E$9:$E$93)/10))),Fperm_SI_Woolf2021!$D$9:$D$93)*I$57+INTERCEPT(Fperm_SI_Woolf2021!$F$9:$F$93*EXP(-Fperm_SI_Woolf2021!$I$9:$I$93*$C141*IF(I$58=Fperm_SI_Woolf2021!$E$9:$E$93,1,EXP(LN((1.1*(Fperm_SI_Woolf2021!$E$9:$E$93-I$58)-63.1579*EXP(-0.19*Fperm_SI_Woolf2021!$E$9:$E$93)+63.1579*EXP(-0.19*I$58))/(Fperm_SI_Woolf2021!$E$9:$E$93-I$58))*(I$58-Fperm_SI_Woolf2021!$E$9:$E$93)/10))) + Fperm_SI_Woolf2021!$G$9:$G$93*EXP(-Fperm_SI_Woolf2021!$J$9:$J$93*$C141*IF(I$58=Fperm_SI_Woolf2021!$E$9:$E$93,1,EXP(LN((1.1*(Fperm_SI_Woolf2021!$E$9:$E$93-I$58)-63.1579*EXP(-0.19*Fperm_SI_Woolf2021!$E$9:$E$93)+63.1579*EXP(-0.19*I$58))/(Fperm_SI_Woolf2021!$E$9:$E$93-I$58))*(I$58-Fperm_SI_Woolf2021!$E$9:$E$93)/10))) + Fperm_SI_Woolf2021!$H$9:$H$93*EXP(-Fperm_SI_Woolf2021!$K$9:$K$93*$C141*IF(I$58=Fperm_SI_Woolf2021!$E$9:$E$93,1,EXP(LN((1.1*(Fperm_SI_Woolf2021!$E$9:$E$93-I$58)-63.1579*EXP(-0.19*Fperm_SI_Woolf2021!$E$9:$E$93)+63.1579*EXP(-0.19*I$58))/(Fperm_SI_Woolf2021!$E$9:$E$93-I$58))*(I$58-Fperm_SI_Woolf2021!$E$9:$E$93)/10))),Fperm_SI_Woolf2021!$D$9:$D$93))</f>
        <v>0.67818202222417701</v>
      </c>
      <c r="J141" s="51" cm="1">
        <f t="array" ref="J141">MIN(1,SLOPE(Fperm_SI_Woolf2021!$F$9:$F$93*EXP(-Fperm_SI_Woolf2021!$I$9:$I$93*$C141*IF(J$58=Fperm_SI_Woolf2021!$E$9:$E$93,1,EXP(LN((1.1*(Fperm_SI_Woolf2021!$E$9:$E$93-J$58)-63.1579*EXP(-0.19*Fperm_SI_Woolf2021!$E$9:$E$93)+63.1579*EXP(-0.19*J$58))/(Fperm_SI_Woolf2021!$E$9:$E$93-J$58))*(J$58-Fperm_SI_Woolf2021!$E$9:$E$93)/10))) + Fperm_SI_Woolf2021!$G$9:$G$93*EXP(-Fperm_SI_Woolf2021!$J$9:$J$93*$C141*IF(J$58=Fperm_SI_Woolf2021!$E$9:$E$93,1,EXP(LN((1.1*(Fperm_SI_Woolf2021!$E$9:$E$93-J$58)-63.1579*EXP(-0.19*Fperm_SI_Woolf2021!$E$9:$E$93)+63.1579*EXP(-0.19*J$58))/(Fperm_SI_Woolf2021!$E$9:$E$93-J$58))*(J$58-Fperm_SI_Woolf2021!$E$9:$E$93)/10))) + Fperm_SI_Woolf2021!$H$9:$H$93*EXP(-Fperm_SI_Woolf2021!$K$9:$K$93*$C141*IF(J$58=Fperm_SI_Woolf2021!$E$9:$E$93,1,EXP(LN((1.1*(Fperm_SI_Woolf2021!$E$9:$E$93-J$58)-63.1579*EXP(-0.19*Fperm_SI_Woolf2021!$E$9:$E$93)+63.1579*EXP(-0.19*J$58))/(Fperm_SI_Woolf2021!$E$9:$E$93-J$58))*(J$58-Fperm_SI_Woolf2021!$E$9:$E$93)/10))),Fperm_SI_Woolf2021!$D$9:$D$93)*J$57+INTERCEPT(Fperm_SI_Woolf2021!$F$9:$F$93*EXP(-Fperm_SI_Woolf2021!$I$9:$I$93*$C141*IF(J$58=Fperm_SI_Woolf2021!$E$9:$E$93,1,EXP(LN((1.1*(Fperm_SI_Woolf2021!$E$9:$E$93-J$58)-63.1579*EXP(-0.19*Fperm_SI_Woolf2021!$E$9:$E$93)+63.1579*EXP(-0.19*J$58))/(Fperm_SI_Woolf2021!$E$9:$E$93-J$58))*(J$58-Fperm_SI_Woolf2021!$E$9:$E$93)/10))) + Fperm_SI_Woolf2021!$G$9:$G$93*EXP(-Fperm_SI_Woolf2021!$J$9:$J$93*$C141*IF(J$58=Fperm_SI_Woolf2021!$E$9:$E$93,1,EXP(LN((1.1*(Fperm_SI_Woolf2021!$E$9:$E$93-J$58)-63.1579*EXP(-0.19*Fperm_SI_Woolf2021!$E$9:$E$93)+63.1579*EXP(-0.19*J$58))/(Fperm_SI_Woolf2021!$E$9:$E$93-J$58))*(J$58-Fperm_SI_Woolf2021!$E$9:$E$93)/10))) + Fperm_SI_Woolf2021!$H$9:$H$93*EXP(-Fperm_SI_Woolf2021!$K$9:$K$93*$C141*IF(J$58=Fperm_SI_Woolf2021!$E$9:$E$93,1,EXP(LN((1.1*(Fperm_SI_Woolf2021!$E$9:$E$93-J$58)-63.1579*EXP(-0.19*Fperm_SI_Woolf2021!$E$9:$E$93)+63.1579*EXP(-0.19*J$58))/(Fperm_SI_Woolf2021!$E$9:$E$93-J$58))*(J$58-Fperm_SI_Woolf2021!$E$9:$E$93)/10))),Fperm_SI_Woolf2021!$D$9:$D$93))</f>
        <v>0.6461617878719208</v>
      </c>
      <c r="K141" s="51" cm="1">
        <f t="array" ref="K141">MIN(1,SLOPE(Fperm_SI_Woolf2021!$F$9:$F$93*EXP(-Fperm_SI_Woolf2021!$I$9:$I$93*$C141*IF(K$58=Fperm_SI_Woolf2021!$E$9:$E$93,1,EXP(LN((1.1*(Fperm_SI_Woolf2021!$E$9:$E$93-K$58)-63.1579*EXP(-0.19*Fperm_SI_Woolf2021!$E$9:$E$93)+63.1579*EXP(-0.19*K$58))/(Fperm_SI_Woolf2021!$E$9:$E$93-K$58))*(K$58-Fperm_SI_Woolf2021!$E$9:$E$93)/10))) + Fperm_SI_Woolf2021!$G$9:$G$93*EXP(-Fperm_SI_Woolf2021!$J$9:$J$93*$C141*IF(K$58=Fperm_SI_Woolf2021!$E$9:$E$93,1,EXP(LN((1.1*(Fperm_SI_Woolf2021!$E$9:$E$93-K$58)-63.1579*EXP(-0.19*Fperm_SI_Woolf2021!$E$9:$E$93)+63.1579*EXP(-0.19*K$58))/(Fperm_SI_Woolf2021!$E$9:$E$93-K$58))*(K$58-Fperm_SI_Woolf2021!$E$9:$E$93)/10))) + Fperm_SI_Woolf2021!$H$9:$H$93*EXP(-Fperm_SI_Woolf2021!$K$9:$K$93*$C141*IF(K$58=Fperm_SI_Woolf2021!$E$9:$E$93,1,EXP(LN((1.1*(Fperm_SI_Woolf2021!$E$9:$E$93-K$58)-63.1579*EXP(-0.19*Fperm_SI_Woolf2021!$E$9:$E$93)+63.1579*EXP(-0.19*K$58))/(Fperm_SI_Woolf2021!$E$9:$E$93-K$58))*(K$58-Fperm_SI_Woolf2021!$E$9:$E$93)/10))),Fperm_SI_Woolf2021!$D$9:$D$93)*K$57+INTERCEPT(Fperm_SI_Woolf2021!$F$9:$F$93*EXP(-Fperm_SI_Woolf2021!$I$9:$I$93*$C141*IF(K$58=Fperm_SI_Woolf2021!$E$9:$E$93,1,EXP(LN((1.1*(Fperm_SI_Woolf2021!$E$9:$E$93-K$58)-63.1579*EXP(-0.19*Fperm_SI_Woolf2021!$E$9:$E$93)+63.1579*EXP(-0.19*K$58))/(Fperm_SI_Woolf2021!$E$9:$E$93-K$58))*(K$58-Fperm_SI_Woolf2021!$E$9:$E$93)/10))) + Fperm_SI_Woolf2021!$G$9:$G$93*EXP(-Fperm_SI_Woolf2021!$J$9:$J$93*$C141*IF(K$58=Fperm_SI_Woolf2021!$E$9:$E$93,1,EXP(LN((1.1*(Fperm_SI_Woolf2021!$E$9:$E$93-K$58)-63.1579*EXP(-0.19*Fperm_SI_Woolf2021!$E$9:$E$93)+63.1579*EXP(-0.19*K$58))/(Fperm_SI_Woolf2021!$E$9:$E$93-K$58))*(K$58-Fperm_SI_Woolf2021!$E$9:$E$93)/10))) + Fperm_SI_Woolf2021!$H$9:$H$93*EXP(-Fperm_SI_Woolf2021!$K$9:$K$93*$C141*IF(K$58=Fperm_SI_Woolf2021!$E$9:$E$93,1,EXP(LN((1.1*(Fperm_SI_Woolf2021!$E$9:$E$93-K$58)-63.1579*EXP(-0.19*Fperm_SI_Woolf2021!$E$9:$E$93)+63.1579*EXP(-0.19*K$58))/(Fperm_SI_Woolf2021!$E$9:$E$93-K$58))*(K$58-Fperm_SI_Woolf2021!$E$9:$E$93)/10))),Fperm_SI_Woolf2021!$D$9:$D$93))</f>
        <v>0.6141415535196646</v>
      </c>
      <c r="L141" s="51" cm="1">
        <f t="array" ref="L141">MIN(1,SLOPE(Fperm_SI_Woolf2021!$F$9:$F$93*EXP(-Fperm_SI_Woolf2021!$I$9:$I$93*$C141*IF(L$58=Fperm_SI_Woolf2021!$E$9:$E$93,1,EXP(LN((1.1*(Fperm_SI_Woolf2021!$E$9:$E$93-L$58)-63.1579*EXP(-0.19*Fperm_SI_Woolf2021!$E$9:$E$93)+63.1579*EXP(-0.19*L$58))/(Fperm_SI_Woolf2021!$E$9:$E$93-L$58))*(L$58-Fperm_SI_Woolf2021!$E$9:$E$93)/10))) + Fperm_SI_Woolf2021!$G$9:$G$93*EXP(-Fperm_SI_Woolf2021!$J$9:$J$93*$C141*IF(L$58=Fperm_SI_Woolf2021!$E$9:$E$93,1,EXP(LN((1.1*(Fperm_SI_Woolf2021!$E$9:$E$93-L$58)-63.1579*EXP(-0.19*Fperm_SI_Woolf2021!$E$9:$E$93)+63.1579*EXP(-0.19*L$58))/(Fperm_SI_Woolf2021!$E$9:$E$93-L$58))*(L$58-Fperm_SI_Woolf2021!$E$9:$E$93)/10))) + Fperm_SI_Woolf2021!$H$9:$H$93*EXP(-Fperm_SI_Woolf2021!$K$9:$K$93*$C141*IF(L$58=Fperm_SI_Woolf2021!$E$9:$E$93,1,EXP(LN((1.1*(Fperm_SI_Woolf2021!$E$9:$E$93-L$58)-63.1579*EXP(-0.19*Fperm_SI_Woolf2021!$E$9:$E$93)+63.1579*EXP(-0.19*L$58))/(Fperm_SI_Woolf2021!$E$9:$E$93-L$58))*(L$58-Fperm_SI_Woolf2021!$E$9:$E$93)/10))),Fperm_SI_Woolf2021!$D$9:$D$93)*L$57+INTERCEPT(Fperm_SI_Woolf2021!$F$9:$F$93*EXP(-Fperm_SI_Woolf2021!$I$9:$I$93*$C141*IF(L$58=Fperm_SI_Woolf2021!$E$9:$E$93,1,EXP(LN((1.1*(Fperm_SI_Woolf2021!$E$9:$E$93-L$58)-63.1579*EXP(-0.19*Fperm_SI_Woolf2021!$E$9:$E$93)+63.1579*EXP(-0.19*L$58))/(Fperm_SI_Woolf2021!$E$9:$E$93-L$58))*(L$58-Fperm_SI_Woolf2021!$E$9:$E$93)/10))) + Fperm_SI_Woolf2021!$G$9:$G$93*EXP(-Fperm_SI_Woolf2021!$J$9:$J$93*$C141*IF(L$58=Fperm_SI_Woolf2021!$E$9:$E$93,1,EXP(LN((1.1*(Fperm_SI_Woolf2021!$E$9:$E$93-L$58)-63.1579*EXP(-0.19*Fperm_SI_Woolf2021!$E$9:$E$93)+63.1579*EXP(-0.19*L$58))/(Fperm_SI_Woolf2021!$E$9:$E$93-L$58))*(L$58-Fperm_SI_Woolf2021!$E$9:$E$93)/10))) + Fperm_SI_Woolf2021!$H$9:$H$93*EXP(-Fperm_SI_Woolf2021!$K$9:$K$93*$C141*IF(L$58=Fperm_SI_Woolf2021!$E$9:$E$93,1,EXP(LN((1.1*(Fperm_SI_Woolf2021!$E$9:$E$93-L$58)-63.1579*EXP(-0.19*Fperm_SI_Woolf2021!$E$9:$E$93)+63.1579*EXP(-0.19*L$58))/(Fperm_SI_Woolf2021!$E$9:$E$93-L$58))*(L$58-Fperm_SI_Woolf2021!$E$9:$E$93)/10))),Fperm_SI_Woolf2021!$D$9:$D$93))</f>
        <v>0.58212131916740839</v>
      </c>
      <c r="M141" s="51" cm="1">
        <f t="array" ref="M141">MIN(1,SLOPE(Fperm_SI_Woolf2021!$F$9:$F$93*EXP(-Fperm_SI_Woolf2021!$I$9:$I$93*$C141*IF(M$58=Fperm_SI_Woolf2021!$E$9:$E$93,1,EXP(LN((1.1*(Fperm_SI_Woolf2021!$E$9:$E$93-M$58)-63.1579*EXP(-0.19*Fperm_SI_Woolf2021!$E$9:$E$93)+63.1579*EXP(-0.19*M$58))/(Fperm_SI_Woolf2021!$E$9:$E$93-M$58))*(M$58-Fperm_SI_Woolf2021!$E$9:$E$93)/10))) + Fperm_SI_Woolf2021!$G$9:$G$93*EXP(-Fperm_SI_Woolf2021!$J$9:$J$93*$C141*IF(M$58=Fperm_SI_Woolf2021!$E$9:$E$93,1,EXP(LN((1.1*(Fperm_SI_Woolf2021!$E$9:$E$93-M$58)-63.1579*EXP(-0.19*Fperm_SI_Woolf2021!$E$9:$E$93)+63.1579*EXP(-0.19*M$58))/(Fperm_SI_Woolf2021!$E$9:$E$93-M$58))*(M$58-Fperm_SI_Woolf2021!$E$9:$E$93)/10))) + Fperm_SI_Woolf2021!$H$9:$H$93*EXP(-Fperm_SI_Woolf2021!$K$9:$K$93*$C141*IF(M$58=Fperm_SI_Woolf2021!$E$9:$E$93,1,EXP(LN((1.1*(Fperm_SI_Woolf2021!$E$9:$E$93-M$58)-63.1579*EXP(-0.19*Fperm_SI_Woolf2021!$E$9:$E$93)+63.1579*EXP(-0.19*M$58))/(Fperm_SI_Woolf2021!$E$9:$E$93-M$58))*(M$58-Fperm_SI_Woolf2021!$E$9:$E$93)/10))),Fperm_SI_Woolf2021!$D$9:$D$93)*M$57+INTERCEPT(Fperm_SI_Woolf2021!$F$9:$F$93*EXP(-Fperm_SI_Woolf2021!$I$9:$I$93*$C141*IF(M$58=Fperm_SI_Woolf2021!$E$9:$E$93,1,EXP(LN((1.1*(Fperm_SI_Woolf2021!$E$9:$E$93-M$58)-63.1579*EXP(-0.19*Fperm_SI_Woolf2021!$E$9:$E$93)+63.1579*EXP(-0.19*M$58))/(Fperm_SI_Woolf2021!$E$9:$E$93-M$58))*(M$58-Fperm_SI_Woolf2021!$E$9:$E$93)/10))) + Fperm_SI_Woolf2021!$G$9:$G$93*EXP(-Fperm_SI_Woolf2021!$J$9:$J$93*$C141*IF(M$58=Fperm_SI_Woolf2021!$E$9:$E$93,1,EXP(LN((1.1*(Fperm_SI_Woolf2021!$E$9:$E$93-M$58)-63.1579*EXP(-0.19*Fperm_SI_Woolf2021!$E$9:$E$93)+63.1579*EXP(-0.19*M$58))/(Fperm_SI_Woolf2021!$E$9:$E$93-M$58))*(M$58-Fperm_SI_Woolf2021!$E$9:$E$93)/10))) + Fperm_SI_Woolf2021!$H$9:$H$93*EXP(-Fperm_SI_Woolf2021!$K$9:$K$93*$C141*IF(M$58=Fperm_SI_Woolf2021!$E$9:$E$93,1,EXP(LN((1.1*(Fperm_SI_Woolf2021!$E$9:$E$93-M$58)-63.1579*EXP(-0.19*Fperm_SI_Woolf2021!$E$9:$E$93)+63.1579*EXP(-0.19*M$58))/(Fperm_SI_Woolf2021!$E$9:$E$93-M$58))*(M$58-Fperm_SI_Woolf2021!$E$9:$E$93)/10))),Fperm_SI_Woolf2021!$D$9:$D$93))</f>
        <v>0.55010108481515219</v>
      </c>
      <c r="N141" s="51" cm="1">
        <f t="array" ref="N141">MIN(1,SLOPE(Fperm_SI_Woolf2021!$F$9:$F$93*EXP(-Fperm_SI_Woolf2021!$I$9:$I$93*$C141*IF(N$58=Fperm_SI_Woolf2021!$E$9:$E$93,1,EXP(LN((1.1*(Fperm_SI_Woolf2021!$E$9:$E$93-N$58)-63.1579*EXP(-0.19*Fperm_SI_Woolf2021!$E$9:$E$93)+63.1579*EXP(-0.19*N$58))/(Fperm_SI_Woolf2021!$E$9:$E$93-N$58))*(N$58-Fperm_SI_Woolf2021!$E$9:$E$93)/10))) + Fperm_SI_Woolf2021!$G$9:$G$93*EXP(-Fperm_SI_Woolf2021!$J$9:$J$93*$C141*IF(N$58=Fperm_SI_Woolf2021!$E$9:$E$93,1,EXP(LN((1.1*(Fperm_SI_Woolf2021!$E$9:$E$93-N$58)-63.1579*EXP(-0.19*Fperm_SI_Woolf2021!$E$9:$E$93)+63.1579*EXP(-0.19*N$58))/(Fperm_SI_Woolf2021!$E$9:$E$93-N$58))*(N$58-Fperm_SI_Woolf2021!$E$9:$E$93)/10))) + Fperm_SI_Woolf2021!$H$9:$H$93*EXP(-Fperm_SI_Woolf2021!$K$9:$K$93*$C141*IF(N$58=Fperm_SI_Woolf2021!$E$9:$E$93,1,EXP(LN((1.1*(Fperm_SI_Woolf2021!$E$9:$E$93-N$58)-63.1579*EXP(-0.19*Fperm_SI_Woolf2021!$E$9:$E$93)+63.1579*EXP(-0.19*N$58))/(Fperm_SI_Woolf2021!$E$9:$E$93-N$58))*(N$58-Fperm_SI_Woolf2021!$E$9:$E$93)/10))),Fperm_SI_Woolf2021!$D$9:$D$93)*N$57+INTERCEPT(Fperm_SI_Woolf2021!$F$9:$F$93*EXP(-Fperm_SI_Woolf2021!$I$9:$I$93*$C141*IF(N$58=Fperm_SI_Woolf2021!$E$9:$E$93,1,EXP(LN((1.1*(Fperm_SI_Woolf2021!$E$9:$E$93-N$58)-63.1579*EXP(-0.19*Fperm_SI_Woolf2021!$E$9:$E$93)+63.1579*EXP(-0.19*N$58))/(Fperm_SI_Woolf2021!$E$9:$E$93-N$58))*(N$58-Fperm_SI_Woolf2021!$E$9:$E$93)/10))) + Fperm_SI_Woolf2021!$G$9:$G$93*EXP(-Fperm_SI_Woolf2021!$J$9:$J$93*$C141*IF(N$58=Fperm_SI_Woolf2021!$E$9:$E$93,1,EXP(LN((1.1*(Fperm_SI_Woolf2021!$E$9:$E$93-N$58)-63.1579*EXP(-0.19*Fperm_SI_Woolf2021!$E$9:$E$93)+63.1579*EXP(-0.19*N$58))/(Fperm_SI_Woolf2021!$E$9:$E$93-N$58))*(N$58-Fperm_SI_Woolf2021!$E$9:$E$93)/10))) + Fperm_SI_Woolf2021!$H$9:$H$93*EXP(-Fperm_SI_Woolf2021!$K$9:$K$93*$C141*IF(N$58=Fperm_SI_Woolf2021!$E$9:$E$93,1,EXP(LN((1.1*(Fperm_SI_Woolf2021!$E$9:$E$93-N$58)-63.1579*EXP(-0.19*Fperm_SI_Woolf2021!$E$9:$E$93)+63.1579*EXP(-0.19*N$58))/(Fperm_SI_Woolf2021!$E$9:$E$93-N$58))*(N$58-Fperm_SI_Woolf2021!$E$9:$E$93)/10))),Fperm_SI_Woolf2021!$D$9:$D$93))</f>
        <v>0.51808085046289587</v>
      </c>
      <c r="O141" s="51" cm="1">
        <f t="array" ref="O141">MIN(1,SLOPE(Fperm_SI_Woolf2021!$F$9:$F$93*EXP(-Fperm_SI_Woolf2021!$I$9:$I$93*$C141*IF(O$58=Fperm_SI_Woolf2021!$E$9:$E$93,1,EXP(LN((1.1*(Fperm_SI_Woolf2021!$E$9:$E$93-O$58)-63.1579*EXP(-0.19*Fperm_SI_Woolf2021!$E$9:$E$93)+63.1579*EXP(-0.19*O$58))/(Fperm_SI_Woolf2021!$E$9:$E$93-O$58))*(O$58-Fperm_SI_Woolf2021!$E$9:$E$93)/10))) + Fperm_SI_Woolf2021!$G$9:$G$93*EXP(-Fperm_SI_Woolf2021!$J$9:$J$93*$C141*IF(O$58=Fperm_SI_Woolf2021!$E$9:$E$93,1,EXP(LN((1.1*(Fperm_SI_Woolf2021!$E$9:$E$93-O$58)-63.1579*EXP(-0.19*Fperm_SI_Woolf2021!$E$9:$E$93)+63.1579*EXP(-0.19*O$58))/(Fperm_SI_Woolf2021!$E$9:$E$93-O$58))*(O$58-Fperm_SI_Woolf2021!$E$9:$E$93)/10))) + Fperm_SI_Woolf2021!$H$9:$H$93*EXP(-Fperm_SI_Woolf2021!$K$9:$K$93*$C141*IF(O$58=Fperm_SI_Woolf2021!$E$9:$E$93,1,EXP(LN((1.1*(Fperm_SI_Woolf2021!$E$9:$E$93-O$58)-63.1579*EXP(-0.19*Fperm_SI_Woolf2021!$E$9:$E$93)+63.1579*EXP(-0.19*O$58))/(Fperm_SI_Woolf2021!$E$9:$E$93-O$58))*(O$58-Fperm_SI_Woolf2021!$E$9:$E$93)/10))),Fperm_SI_Woolf2021!$D$9:$D$93)*O$57+INTERCEPT(Fperm_SI_Woolf2021!$F$9:$F$93*EXP(-Fperm_SI_Woolf2021!$I$9:$I$93*$C141*IF(O$58=Fperm_SI_Woolf2021!$E$9:$E$93,1,EXP(LN((1.1*(Fperm_SI_Woolf2021!$E$9:$E$93-O$58)-63.1579*EXP(-0.19*Fperm_SI_Woolf2021!$E$9:$E$93)+63.1579*EXP(-0.19*O$58))/(Fperm_SI_Woolf2021!$E$9:$E$93-O$58))*(O$58-Fperm_SI_Woolf2021!$E$9:$E$93)/10))) + Fperm_SI_Woolf2021!$G$9:$G$93*EXP(-Fperm_SI_Woolf2021!$J$9:$J$93*$C141*IF(O$58=Fperm_SI_Woolf2021!$E$9:$E$93,1,EXP(LN((1.1*(Fperm_SI_Woolf2021!$E$9:$E$93-O$58)-63.1579*EXP(-0.19*Fperm_SI_Woolf2021!$E$9:$E$93)+63.1579*EXP(-0.19*O$58))/(Fperm_SI_Woolf2021!$E$9:$E$93-O$58))*(O$58-Fperm_SI_Woolf2021!$E$9:$E$93)/10))) + Fperm_SI_Woolf2021!$H$9:$H$93*EXP(-Fperm_SI_Woolf2021!$K$9:$K$93*$C141*IF(O$58=Fperm_SI_Woolf2021!$E$9:$E$93,1,EXP(LN((1.1*(Fperm_SI_Woolf2021!$E$9:$E$93-O$58)-63.1579*EXP(-0.19*Fperm_SI_Woolf2021!$E$9:$E$93)+63.1579*EXP(-0.19*O$58))/(Fperm_SI_Woolf2021!$E$9:$E$93-O$58))*(O$58-Fperm_SI_Woolf2021!$E$9:$E$93)/10))),Fperm_SI_Woolf2021!$D$9:$D$93))</f>
        <v>0.48606061611063961</v>
      </c>
      <c r="P141" s="51" cm="1">
        <f t="array" ref="P141">MIN(1,SLOPE(Fperm_SI_Woolf2021!$F$9:$F$93*EXP(-Fperm_SI_Woolf2021!$I$9:$I$93*$C141*IF(P$58=Fperm_SI_Woolf2021!$E$9:$E$93,1,EXP(LN((1.1*(Fperm_SI_Woolf2021!$E$9:$E$93-P$58)-63.1579*EXP(-0.19*Fperm_SI_Woolf2021!$E$9:$E$93)+63.1579*EXP(-0.19*P$58))/(Fperm_SI_Woolf2021!$E$9:$E$93-P$58))*(P$58-Fperm_SI_Woolf2021!$E$9:$E$93)/10))) + Fperm_SI_Woolf2021!$G$9:$G$93*EXP(-Fperm_SI_Woolf2021!$J$9:$J$93*$C141*IF(P$58=Fperm_SI_Woolf2021!$E$9:$E$93,1,EXP(LN((1.1*(Fperm_SI_Woolf2021!$E$9:$E$93-P$58)-63.1579*EXP(-0.19*Fperm_SI_Woolf2021!$E$9:$E$93)+63.1579*EXP(-0.19*P$58))/(Fperm_SI_Woolf2021!$E$9:$E$93-P$58))*(P$58-Fperm_SI_Woolf2021!$E$9:$E$93)/10))) + Fperm_SI_Woolf2021!$H$9:$H$93*EXP(-Fperm_SI_Woolf2021!$K$9:$K$93*$C141*IF(P$58=Fperm_SI_Woolf2021!$E$9:$E$93,1,EXP(LN((1.1*(Fperm_SI_Woolf2021!$E$9:$E$93-P$58)-63.1579*EXP(-0.19*Fperm_SI_Woolf2021!$E$9:$E$93)+63.1579*EXP(-0.19*P$58))/(Fperm_SI_Woolf2021!$E$9:$E$93-P$58))*(P$58-Fperm_SI_Woolf2021!$E$9:$E$93)/10))),Fperm_SI_Woolf2021!$D$9:$D$93)*P$57+INTERCEPT(Fperm_SI_Woolf2021!$F$9:$F$93*EXP(-Fperm_SI_Woolf2021!$I$9:$I$93*$C141*IF(P$58=Fperm_SI_Woolf2021!$E$9:$E$93,1,EXP(LN((1.1*(Fperm_SI_Woolf2021!$E$9:$E$93-P$58)-63.1579*EXP(-0.19*Fperm_SI_Woolf2021!$E$9:$E$93)+63.1579*EXP(-0.19*P$58))/(Fperm_SI_Woolf2021!$E$9:$E$93-P$58))*(P$58-Fperm_SI_Woolf2021!$E$9:$E$93)/10))) + Fperm_SI_Woolf2021!$G$9:$G$93*EXP(-Fperm_SI_Woolf2021!$J$9:$J$93*$C141*IF(P$58=Fperm_SI_Woolf2021!$E$9:$E$93,1,EXP(LN((1.1*(Fperm_SI_Woolf2021!$E$9:$E$93-P$58)-63.1579*EXP(-0.19*Fperm_SI_Woolf2021!$E$9:$E$93)+63.1579*EXP(-0.19*P$58))/(Fperm_SI_Woolf2021!$E$9:$E$93-P$58))*(P$58-Fperm_SI_Woolf2021!$E$9:$E$93)/10))) + Fperm_SI_Woolf2021!$H$9:$H$93*EXP(-Fperm_SI_Woolf2021!$K$9:$K$93*$C141*IF(P$58=Fperm_SI_Woolf2021!$E$9:$E$93,1,EXP(LN((1.1*(Fperm_SI_Woolf2021!$E$9:$E$93-P$58)-63.1579*EXP(-0.19*Fperm_SI_Woolf2021!$E$9:$E$93)+63.1579*EXP(-0.19*P$58))/(Fperm_SI_Woolf2021!$E$9:$E$93-P$58))*(P$58-Fperm_SI_Woolf2021!$E$9:$E$93)/10))),Fperm_SI_Woolf2021!$D$9:$D$93))</f>
        <v>0.45404038175838335</v>
      </c>
      <c r="Q141" s="51" cm="1">
        <f t="array" ref="Q141">MIN(1,SLOPE(Fperm_SI_Woolf2021!$F$9:$F$93*EXP(-Fperm_SI_Woolf2021!$I$9:$I$93*$C141*IF(Q$58=Fperm_SI_Woolf2021!$E$9:$E$93,1,EXP(LN((1.1*(Fperm_SI_Woolf2021!$E$9:$E$93-Q$58)-63.1579*EXP(-0.19*Fperm_SI_Woolf2021!$E$9:$E$93)+63.1579*EXP(-0.19*Q$58))/(Fperm_SI_Woolf2021!$E$9:$E$93-Q$58))*(Q$58-Fperm_SI_Woolf2021!$E$9:$E$93)/10))) + Fperm_SI_Woolf2021!$G$9:$G$93*EXP(-Fperm_SI_Woolf2021!$J$9:$J$93*$C141*IF(Q$58=Fperm_SI_Woolf2021!$E$9:$E$93,1,EXP(LN((1.1*(Fperm_SI_Woolf2021!$E$9:$E$93-Q$58)-63.1579*EXP(-0.19*Fperm_SI_Woolf2021!$E$9:$E$93)+63.1579*EXP(-0.19*Q$58))/(Fperm_SI_Woolf2021!$E$9:$E$93-Q$58))*(Q$58-Fperm_SI_Woolf2021!$E$9:$E$93)/10))) + Fperm_SI_Woolf2021!$H$9:$H$93*EXP(-Fperm_SI_Woolf2021!$K$9:$K$93*$C141*IF(Q$58=Fperm_SI_Woolf2021!$E$9:$E$93,1,EXP(LN((1.1*(Fperm_SI_Woolf2021!$E$9:$E$93-Q$58)-63.1579*EXP(-0.19*Fperm_SI_Woolf2021!$E$9:$E$93)+63.1579*EXP(-0.19*Q$58))/(Fperm_SI_Woolf2021!$E$9:$E$93-Q$58))*(Q$58-Fperm_SI_Woolf2021!$E$9:$E$93)/10))),Fperm_SI_Woolf2021!$D$9:$D$93)*Q$57+INTERCEPT(Fperm_SI_Woolf2021!$F$9:$F$93*EXP(-Fperm_SI_Woolf2021!$I$9:$I$93*$C141*IF(Q$58=Fperm_SI_Woolf2021!$E$9:$E$93,1,EXP(LN((1.1*(Fperm_SI_Woolf2021!$E$9:$E$93-Q$58)-63.1579*EXP(-0.19*Fperm_SI_Woolf2021!$E$9:$E$93)+63.1579*EXP(-0.19*Q$58))/(Fperm_SI_Woolf2021!$E$9:$E$93-Q$58))*(Q$58-Fperm_SI_Woolf2021!$E$9:$E$93)/10))) + Fperm_SI_Woolf2021!$G$9:$G$93*EXP(-Fperm_SI_Woolf2021!$J$9:$J$93*$C141*IF(Q$58=Fperm_SI_Woolf2021!$E$9:$E$93,1,EXP(LN((1.1*(Fperm_SI_Woolf2021!$E$9:$E$93-Q$58)-63.1579*EXP(-0.19*Fperm_SI_Woolf2021!$E$9:$E$93)+63.1579*EXP(-0.19*Q$58))/(Fperm_SI_Woolf2021!$E$9:$E$93-Q$58))*(Q$58-Fperm_SI_Woolf2021!$E$9:$E$93)/10))) + Fperm_SI_Woolf2021!$H$9:$H$93*EXP(-Fperm_SI_Woolf2021!$K$9:$K$93*$C141*IF(Q$58=Fperm_SI_Woolf2021!$E$9:$E$93,1,EXP(LN((1.1*(Fperm_SI_Woolf2021!$E$9:$E$93-Q$58)-63.1579*EXP(-0.19*Fperm_SI_Woolf2021!$E$9:$E$93)+63.1579*EXP(-0.19*Q$58))/(Fperm_SI_Woolf2021!$E$9:$E$93-Q$58))*(Q$58-Fperm_SI_Woolf2021!$E$9:$E$93)/10))),Fperm_SI_Woolf2021!$D$9:$D$93))</f>
        <v>0.42202014740612709</v>
      </c>
      <c r="R141" s="51" cm="1">
        <f t="array" ref="R141">MIN(1,SLOPE(Fperm_SI_Woolf2021!$F$9:$F$93*EXP(-Fperm_SI_Woolf2021!$I$9:$I$93*$C141*IF(R$58=Fperm_SI_Woolf2021!$E$9:$E$93,1,EXP(LN((1.1*(Fperm_SI_Woolf2021!$E$9:$E$93-R$58)-63.1579*EXP(-0.19*Fperm_SI_Woolf2021!$E$9:$E$93)+63.1579*EXP(-0.19*R$58))/(Fperm_SI_Woolf2021!$E$9:$E$93-R$58))*(R$58-Fperm_SI_Woolf2021!$E$9:$E$93)/10))) + Fperm_SI_Woolf2021!$G$9:$G$93*EXP(-Fperm_SI_Woolf2021!$J$9:$J$93*$C141*IF(R$58=Fperm_SI_Woolf2021!$E$9:$E$93,1,EXP(LN((1.1*(Fperm_SI_Woolf2021!$E$9:$E$93-R$58)-63.1579*EXP(-0.19*Fperm_SI_Woolf2021!$E$9:$E$93)+63.1579*EXP(-0.19*R$58))/(Fperm_SI_Woolf2021!$E$9:$E$93-R$58))*(R$58-Fperm_SI_Woolf2021!$E$9:$E$93)/10))) + Fperm_SI_Woolf2021!$H$9:$H$93*EXP(-Fperm_SI_Woolf2021!$K$9:$K$93*$C141*IF(R$58=Fperm_SI_Woolf2021!$E$9:$E$93,1,EXP(LN((1.1*(Fperm_SI_Woolf2021!$E$9:$E$93-R$58)-63.1579*EXP(-0.19*Fperm_SI_Woolf2021!$E$9:$E$93)+63.1579*EXP(-0.19*R$58))/(Fperm_SI_Woolf2021!$E$9:$E$93-R$58))*(R$58-Fperm_SI_Woolf2021!$E$9:$E$93)/10))),Fperm_SI_Woolf2021!$D$9:$D$93)*R$57+INTERCEPT(Fperm_SI_Woolf2021!$F$9:$F$93*EXP(-Fperm_SI_Woolf2021!$I$9:$I$93*$C141*IF(R$58=Fperm_SI_Woolf2021!$E$9:$E$93,1,EXP(LN((1.1*(Fperm_SI_Woolf2021!$E$9:$E$93-R$58)-63.1579*EXP(-0.19*Fperm_SI_Woolf2021!$E$9:$E$93)+63.1579*EXP(-0.19*R$58))/(Fperm_SI_Woolf2021!$E$9:$E$93-R$58))*(R$58-Fperm_SI_Woolf2021!$E$9:$E$93)/10))) + Fperm_SI_Woolf2021!$G$9:$G$93*EXP(-Fperm_SI_Woolf2021!$J$9:$J$93*$C141*IF(R$58=Fperm_SI_Woolf2021!$E$9:$E$93,1,EXP(LN((1.1*(Fperm_SI_Woolf2021!$E$9:$E$93-R$58)-63.1579*EXP(-0.19*Fperm_SI_Woolf2021!$E$9:$E$93)+63.1579*EXP(-0.19*R$58))/(Fperm_SI_Woolf2021!$E$9:$E$93-R$58))*(R$58-Fperm_SI_Woolf2021!$E$9:$E$93)/10))) + Fperm_SI_Woolf2021!$H$9:$H$93*EXP(-Fperm_SI_Woolf2021!$K$9:$K$93*$C141*IF(R$58=Fperm_SI_Woolf2021!$E$9:$E$93,1,EXP(LN((1.1*(Fperm_SI_Woolf2021!$E$9:$E$93-R$58)-63.1579*EXP(-0.19*Fperm_SI_Woolf2021!$E$9:$E$93)+63.1579*EXP(-0.19*R$58))/(Fperm_SI_Woolf2021!$E$9:$E$93-R$58))*(R$58-Fperm_SI_Woolf2021!$E$9:$E$93)/10))),Fperm_SI_Woolf2021!$D$9:$D$93))</f>
        <v>0.38999991305387083</v>
      </c>
      <c r="S141" s="51" cm="1">
        <f t="array" ref="S141">MIN(1,SLOPE(Fperm_SI_Woolf2021!$F$9:$F$93*EXP(-Fperm_SI_Woolf2021!$I$9:$I$93*$C141*IF(S$58=Fperm_SI_Woolf2021!$E$9:$E$93,1,EXP(LN((1.1*(Fperm_SI_Woolf2021!$E$9:$E$93-S$58)-63.1579*EXP(-0.19*Fperm_SI_Woolf2021!$E$9:$E$93)+63.1579*EXP(-0.19*S$58))/(Fperm_SI_Woolf2021!$E$9:$E$93-S$58))*(S$58-Fperm_SI_Woolf2021!$E$9:$E$93)/10))) + Fperm_SI_Woolf2021!$G$9:$G$93*EXP(-Fperm_SI_Woolf2021!$J$9:$J$93*$C141*IF(S$58=Fperm_SI_Woolf2021!$E$9:$E$93,1,EXP(LN((1.1*(Fperm_SI_Woolf2021!$E$9:$E$93-S$58)-63.1579*EXP(-0.19*Fperm_SI_Woolf2021!$E$9:$E$93)+63.1579*EXP(-0.19*S$58))/(Fperm_SI_Woolf2021!$E$9:$E$93-S$58))*(S$58-Fperm_SI_Woolf2021!$E$9:$E$93)/10))) + Fperm_SI_Woolf2021!$H$9:$H$93*EXP(-Fperm_SI_Woolf2021!$K$9:$K$93*$C141*IF(S$58=Fperm_SI_Woolf2021!$E$9:$E$93,1,EXP(LN((1.1*(Fperm_SI_Woolf2021!$E$9:$E$93-S$58)-63.1579*EXP(-0.19*Fperm_SI_Woolf2021!$E$9:$E$93)+63.1579*EXP(-0.19*S$58))/(Fperm_SI_Woolf2021!$E$9:$E$93-S$58))*(S$58-Fperm_SI_Woolf2021!$E$9:$E$93)/10))),Fperm_SI_Woolf2021!$D$9:$D$93)*S$57+INTERCEPT(Fperm_SI_Woolf2021!$F$9:$F$93*EXP(-Fperm_SI_Woolf2021!$I$9:$I$93*$C141*IF(S$58=Fperm_SI_Woolf2021!$E$9:$E$93,1,EXP(LN((1.1*(Fperm_SI_Woolf2021!$E$9:$E$93-S$58)-63.1579*EXP(-0.19*Fperm_SI_Woolf2021!$E$9:$E$93)+63.1579*EXP(-0.19*S$58))/(Fperm_SI_Woolf2021!$E$9:$E$93-S$58))*(S$58-Fperm_SI_Woolf2021!$E$9:$E$93)/10))) + Fperm_SI_Woolf2021!$G$9:$G$93*EXP(-Fperm_SI_Woolf2021!$J$9:$J$93*$C141*IF(S$58=Fperm_SI_Woolf2021!$E$9:$E$93,1,EXP(LN((1.1*(Fperm_SI_Woolf2021!$E$9:$E$93-S$58)-63.1579*EXP(-0.19*Fperm_SI_Woolf2021!$E$9:$E$93)+63.1579*EXP(-0.19*S$58))/(Fperm_SI_Woolf2021!$E$9:$E$93-S$58))*(S$58-Fperm_SI_Woolf2021!$E$9:$E$93)/10))) + Fperm_SI_Woolf2021!$H$9:$H$93*EXP(-Fperm_SI_Woolf2021!$K$9:$K$93*$C141*IF(S$58=Fperm_SI_Woolf2021!$E$9:$E$93,1,EXP(LN((1.1*(Fperm_SI_Woolf2021!$E$9:$E$93-S$58)-63.1579*EXP(-0.19*Fperm_SI_Woolf2021!$E$9:$E$93)+63.1579*EXP(-0.19*S$58))/(Fperm_SI_Woolf2021!$E$9:$E$93-S$58))*(S$58-Fperm_SI_Woolf2021!$E$9:$E$93)/10))),Fperm_SI_Woolf2021!$D$9:$D$93))</f>
        <v>0.53109757013538716</v>
      </c>
      <c r="T141" s="51" cm="1">
        <f t="array" ref="T141">MIN(1,SLOPE(Fperm_SI_Woolf2021!$F$9:$F$93*EXP(-Fperm_SI_Woolf2021!$I$9:$I$93*$C141*IF(T$58=Fperm_SI_Woolf2021!$E$9:$E$93,1,EXP(LN((1.1*(Fperm_SI_Woolf2021!$E$9:$E$93-T$58)-63.1579*EXP(-0.19*Fperm_SI_Woolf2021!$E$9:$E$93)+63.1579*EXP(-0.19*T$58))/(Fperm_SI_Woolf2021!$E$9:$E$93-T$58))*(T$58-Fperm_SI_Woolf2021!$E$9:$E$93)/10))) + Fperm_SI_Woolf2021!$G$9:$G$93*EXP(-Fperm_SI_Woolf2021!$J$9:$J$93*$C141*IF(T$58=Fperm_SI_Woolf2021!$E$9:$E$93,1,EXP(LN((1.1*(Fperm_SI_Woolf2021!$E$9:$E$93-T$58)-63.1579*EXP(-0.19*Fperm_SI_Woolf2021!$E$9:$E$93)+63.1579*EXP(-0.19*T$58))/(Fperm_SI_Woolf2021!$E$9:$E$93-T$58))*(T$58-Fperm_SI_Woolf2021!$E$9:$E$93)/10))) + Fperm_SI_Woolf2021!$H$9:$H$93*EXP(-Fperm_SI_Woolf2021!$K$9:$K$93*$C141*IF(T$58=Fperm_SI_Woolf2021!$E$9:$E$93,1,EXP(LN((1.1*(Fperm_SI_Woolf2021!$E$9:$E$93-T$58)-63.1579*EXP(-0.19*Fperm_SI_Woolf2021!$E$9:$E$93)+63.1579*EXP(-0.19*T$58))/(Fperm_SI_Woolf2021!$E$9:$E$93-T$58))*(T$58-Fperm_SI_Woolf2021!$E$9:$E$93)/10))),Fperm_SI_Woolf2021!$D$9:$D$93)*T$57+INTERCEPT(Fperm_SI_Woolf2021!$F$9:$F$93*EXP(-Fperm_SI_Woolf2021!$I$9:$I$93*$C141*IF(T$58=Fperm_SI_Woolf2021!$E$9:$E$93,1,EXP(LN((1.1*(Fperm_SI_Woolf2021!$E$9:$E$93-T$58)-63.1579*EXP(-0.19*Fperm_SI_Woolf2021!$E$9:$E$93)+63.1579*EXP(-0.19*T$58))/(Fperm_SI_Woolf2021!$E$9:$E$93-T$58))*(T$58-Fperm_SI_Woolf2021!$E$9:$E$93)/10))) + Fperm_SI_Woolf2021!$G$9:$G$93*EXP(-Fperm_SI_Woolf2021!$J$9:$J$93*$C141*IF(T$58=Fperm_SI_Woolf2021!$E$9:$E$93,1,EXP(LN((1.1*(Fperm_SI_Woolf2021!$E$9:$E$93-T$58)-63.1579*EXP(-0.19*Fperm_SI_Woolf2021!$E$9:$E$93)+63.1579*EXP(-0.19*T$58))/(Fperm_SI_Woolf2021!$E$9:$E$93-T$58))*(T$58-Fperm_SI_Woolf2021!$E$9:$E$93)/10))) + Fperm_SI_Woolf2021!$H$9:$H$93*EXP(-Fperm_SI_Woolf2021!$K$9:$K$93*$C141*IF(T$58=Fperm_SI_Woolf2021!$E$9:$E$93,1,EXP(LN((1.1*(Fperm_SI_Woolf2021!$E$9:$E$93-T$58)-63.1579*EXP(-0.19*Fperm_SI_Woolf2021!$E$9:$E$93)+63.1579*EXP(-0.19*T$58))/(Fperm_SI_Woolf2021!$E$9:$E$93-T$58))*(T$58-Fperm_SI_Woolf2021!$E$9:$E$93)/10))),Fperm_SI_Woolf2021!$D$9:$D$93))</f>
        <v>0.50696991217537579</v>
      </c>
      <c r="U141" s="51" cm="1">
        <f t="array" ref="U141">MIN(1,SLOPE(Fperm_SI_Woolf2021!$F$9:$F$93*EXP(-Fperm_SI_Woolf2021!$I$9:$I$93*$C141*IF(U$58=Fperm_SI_Woolf2021!$E$9:$E$93,1,EXP(LN((1.1*(Fperm_SI_Woolf2021!$E$9:$E$93-U$58)-63.1579*EXP(-0.19*Fperm_SI_Woolf2021!$E$9:$E$93)+63.1579*EXP(-0.19*U$58))/(Fperm_SI_Woolf2021!$E$9:$E$93-U$58))*(U$58-Fperm_SI_Woolf2021!$E$9:$E$93)/10))) + Fperm_SI_Woolf2021!$G$9:$G$93*EXP(-Fperm_SI_Woolf2021!$J$9:$J$93*$C141*IF(U$58=Fperm_SI_Woolf2021!$E$9:$E$93,1,EXP(LN((1.1*(Fperm_SI_Woolf2021!$E$9:$E$93-U$58)-63.1579*EXP(-0.19*Fperm_SI_Woolf2021!$E$9:$E$93)+63.1579*EXP(-0.19*U$58))/(Fperm_SI_Woolf2021!$E$9:$E$93-U$58))*(U$58-Fperm_SI_Woolf2021!$E$9:$E$93)/10))) + Fperm_SI_Woolf2021!$H$9:$H$93*EXP(-Fperm_SI_Woolf2021!$K$9:$K$93*$C141*IF(U$58=Fperm_SI_Woolf2021!$E$9:$E$93,1,EXP(LN((1.1*(Fperm_SI_Woolf2021!$E$9:$E$93-U$58)-63.1579*EXP(-0.19*Fperm_SI_Woolf2021!$E$9:$E$93)+63.1579*EXP(-0.19*U$58))/(Fperm_SI_Woolf2021!$E$9:$E$93-U$58))*(U$58-Fperm_SI_Woolf2021!$E$9:$E$93)/10))),Fperm_SI_Woolf2021!$D$9:$D$93)*U$57+INTERCEPT(Fperm_SI_Woolf2021!$F$9:$F$93*EXP(-Fperm_SI_Woolf2021!$I$9:$I$93*$C141*IF(U$58=Fperm_SI_Woolf2021!$E$9:$E$93,1,EXP(LN((1.1*(Fperm_SI_Woolf2021!$E$9:$E$93-U$58)-63.1579*EXP(-0.19*Fperm_SI_Woolf2021!$E$9:$E$93)+63.1579*EXP(-0.19*U$58))/(Fperm_SI_Woolf2021!$E$9:$E$93-U$58))*(U$58-Fperm_SI_Woolf2021!$E$9:$E$93)/10))) + Fperm_SI_Woolf2021!$G$9:$G$93*EXP(-Fperm_SI_Woolf2021!$J$9:$J$93*$C141*IF(U$58=Fperm_SI_Woolf2021!$E$9:$E$93,1,EXP(LN((1.1*(Fperm_SI_Woolf2021!$E$9:$E$93-U$58)-63.1579*EXP(-0.19*Fperm_SI_Woolf2021!$E$9:$E$93)+63.1579*EXP(-0.19*U$58))/(Fperm_SI_Woolf2021!$E$9:$E$93-U$58))*(U$58-Fperm_SI_Woolf2021!$E$9:$E$93)/10))) + Fperm_SI_Woolf2021!$H$9:$H$93*EXP(-Fperm_SI_Woolf2021!$K$9:$K$93*$C141*IF(U$58=Fperm_SI_Woolf2021!$E$9:$E$93,1,EXP(LN((1.1*(Fperm_SI_Woolf2021!$E$9:$E$93-U$58)-63.1579*EXP(-0.19*Fperm_SI_Woolf2021!$E$9:$E$93)+63.1579*EXP(-0.19*U$58))/(Fperm_SI_Woolf2021!$E$9:$E$93-U$58))*(U$58-Fperm_SI_Woolf2021!$E$9:$E$93)/10))),Fperm_SI_Woolf2021!$D$9:$D$93))</f>
        <v>0.48284225421536431</v>
      </c>
      <c r="V141" s="51" cm="1">
        <f t="array" ref="V141">MIN(1,SLOPE(Fperm_SI_Woolf2021!$F$9:$F$93*EXP(-Fperm_SI_Woolf2021!$I$9:$I$93*$C141*IF(V$58=Fperm_SI_Woolf2021!$E$9:$E$93,1,EXP(LN((1.1*(Fperm_SI_Woolf2021!$E$9:$E$93-V$58)-63.1579*EXP(-0.19*Fperm_SI_Woolf2021!$E$9:$E$93)+63.1579*EXP(-0.19*V$58))/(Fperm_SI_Woolf2021!$E$9:$E$93-V$58))*(V$58-Fperm_SI_Woolf2021!$E$9:$E$93)/10))) + Fperm_SI_Woolf2021!$G$9:$G$93*EXP(-Fperm_SI_Woolf2021!$J$9:$J$93*$C141*IF(V$58=Fperm_SI_Woolf2021!$E$9:$E$93,1,EXP(LN((1.1*(Fperm_SI_Woolf2021!$E$9:$E$93-V$58)-63.1579*EXP(-0.19*Fperm_SI_Woolf2021!$E$9:$E$93)+63.1579*EXP(-0.19*V$58))/(Fperm_SI_Woolf2021!$E$9:$E$93-V$58))*(V$58-Fperm_SI_Woolf2021!$E$9:$E$93)/10))) + Fperm_SI_Woolf2021!$H$9:$H$93*EXP(-Fperm_SI_Woolf2021!$K$9:$K$93*$C141*IF(V$58=Fperm_SI_Woolf2021!$E$9:$E$93,1,EXP(LN((1.1*(Fperm_SI_Woolf2021!$E$9:$E$93-V$58)-63.1579*EXP(-0.19*Fperm_SI_Woolf2021!$E$9:$E$93)+63.1579*EXP(-0.19*V$58))/(Fperm_SI_Woolf2021!$E$9:$E$93-V$58))*(V$58-Fperm_SI_Woolf2021!$E$9:$E$93)/10))),Fperm_SI_Woolf2021!$D$9:$D$93)*V$57+INTERCEPT(Fperm_SI_Woolf2021!$F$9:$F$93*EXP(-Fperm_SI_Woolf2021!$I$9:$I$93*$C141*IF(V$58=Fperm_SI_Woolf2021!$E$9:$E$93,1,EXP(LN((1.1*(Fperm_SI_Woolf2021!$E$9:$E$93-V$58)-63.1579*EXP(-0.19*Fperm_SI_Woolf2021!$E$9:$E$93)+63.1579*EXP(-0.19*V$58))/(Fperm_SI_Woolf2021!$E$9:$E$93-V$58))*(V$58-Fperm_SI_Woolf2021!$E$9:$E$93)/10))) + Fperm_SI_Woolf2021!$G$9:$G$93*EXP(-Fperm_SI_Woolf2021!$J$9:$J$93*$C141*IF(V$58=Fperm_SI_Woolf2021!$E$9:$E$93,1,EXP(LN((1.1*(Fperm_SI_Woolf2021!$E$9:$E$93-V$58)-63.1579*EXP(-0.19*Fperm_SI_Woolf2021!$E$9:$E$93)+63.1579*EXP(-0.19*V$58))/(Fperm_SI_Woolf2021!$E$9:$E$93-V$58))*(V$58-Fperm_SI_Woolf2021!$E$9:$E$93)/10))) + Fperm_SI_Woolf2021!$H$9:$H$93*EXP(-Fperm_SI_Woolf2021!$K$9:$K$93*$C141*IF(V$58=Fperm_SI_Woolf2021!$E$9:$E$93,1,EXP(LN((1.1*(Fperm_SI_Woolf2021!$E$9:$E$93-V$58)-63.1579*EXP(-0.19*Fperm_SI_Woolf2021!$E$9:$E$93)+63.1579*EXP(-0.19*V$58))/(Fperm_SI_Woolf2021!$E$9:$E$93-V$58))*(V$58-Fperm_SI_Woolf2021!$E$9:$E$93)/10))),Fperm_SI_Woolf2021!$D$9:$D$93))</f>
        <v>0.45871459625535288</v>
      </c>
      <c r="W141" s="51" cm="1">
        <f t="array" ref="W141">MIN(1,SLOPE(Fperm_SI_Woolf2021!$F$9:$F$93*EXP(-Fperm_SI_Woolf2021!$I$9:$I$93*$C141*IF(W$58=Fperm_SI_Woolf2021!$E$9:$E$93,1,EXP(LN((1.1*(Fperm_SI_Woolf2021!$E$9:$E$93-W$58)-63.1579*EXP(-0.19*Fperm_SI_Woolf2021!$E$9:$E$93)+63.1579*EXP(-0.19*W$58))/(Fperm_SI_Woolf2021!$E$9:$E$93-W$58))*(W$58-Fperm_SI_Woolf2021!$E$9:$E$93)/10))) + Fperm_SI_Woolf2021!$G$9:$G$93*EXP(-Fperm_SI_Woolf2021!$J$9:$J$93*$C141*IF(W$58=Fperm_SI_Woolf2021!$E$9:$E$93,1,EXP(LN((1.1*(Fperm_SI_Woolf2021!$E$9:$E$93-W$58)-63.1579*EXP(-0.19*Fperm_SI_Woolf2021!$E$9:$E$93)+63.1579*EXP(-0.19*W$58))/(Fperm_SI_Woolf2021!$E$9:$E$93-W$58))*(W$58-Fperm_SI_Woolf2021!$E$9:$E$93)/10))) + Fperm_SI_Woolf2021!$H$9:$H$93*EXP(-Fperm_SI_Woolf2021!$K$9:$K$93*$C141*IF(W$58=Fperm_SI_Woolf2021!$E$9:$E$93,1,EXP(LN((1.1*(Fperm_SI_Woolf2021!$E$9:$E$93-W$58)-63.1579*EXP(-0.19*Fperm_SI_Woolf2021!$E$9:$E$93)+63.1579*EXP(-0.19*W$58))/(Fperm_SI_Woolf2021!$E$9:$E$93-W$58))*(W$58-Fperm_SI_Woolf2021!$E$9:$E$93)/10))),Fperm_SI_Woolf2021!$D$9:$D$93)*W$57+INTERCEPT(Fperm_SI_Woolf2021!$F$9:$F$93*EXP(-Fperm_SI_Woolf2021!$I$9:$I$93*$C141*IF(W$58=Fperm_SI_Woolf2021!$E$9:$E$93,1,EXP(LN((1.1*(Fperm_SI_Woolf2021!$E$9:$E$93-W$58)-63.1579*EXP(-0.19*Fperm_SI_Woolf2021!$E$9:$E$93)+63.1579*EXP(-0.19*W$58))/(Fperm_SI_Woolf2021!$E$9:$E$93-W$58))*(W$58-Fperm_SI_Woolf2021!$E$9:$E$93)/10))) + Fperm_SI_Woolf2021!$G$9:$G$93*EXP(-Fperm_SI_Woolf2021!$J$9:$J$93*$C141*IF(W$58=Fperm_SI_Woolf2021!$E$9:$E$93,1,EXP(LN((1.1*(Fperm_SI_Woolf2021!$E$9:$E$93-W$58)-63.1579*EXP(-0.19*Fperm_SI_Woolf2021!$E$9:$E$93)+63.1579*EXP(-0.19*W$58))/(Fperm_SI_Woolf2021!$E$9:$E$93-W$58))*(W$58-Fperm_SI_Woolf2021!$E$9:$E$93)/10))) + Fperm_SI_Woolf2021!$H$9:$H$93*EXP(-Fperm_SI_Woolf2021!$K$9:$K$93*$C141*IF(W$58=Fperm_SI_Woolf2021!$E$9:$E$93,1,EXP(LN((1.1*(Fperm_SI_Woolf2021!$E$9:$E$93-W$58)-63.1579*EXP(-0.19*Fperm_SI_Woolf2021!$E$9:$E$93)+63.1579*EXP(-0.19*W$58))/(Fperm_SI_Woolf2021!$E$9:$E$93-W$58))*(W$58-Fperm_SI_Woolf2021!$E$9:$E$93)/10))),Fperm_SI_Woolf2021!$D$9:$D$93))</f>
        <v>0.43458693829534145</v>
      </c>
      <c r="X141" s="51" cm="1">
        <f t="array" ref="X141">MIN(1,SLOPE(Fperm_SI_Woolf2021!$F$9:$F$93*EXP(-Fperm_SI_Woolf2021!$I$9:$I$93*$C141*IF(X$58=Fperm_SI_Woolf2021!$E$9:$E$93,1,EXP(LN((1.1*(Fperm_SI_Woolf2021!$E$9:$E$93-X$58)-63.1579*EXP(-0.19*Fperm_SI_Woolf2021!$E$9:$E$93)+63.1579*EXP(-0.19*X$58))/(Fperm_SI_Woolf2021!$E$9:$E$93-X$58))*(X$58-Fperm_SI_Woolf2021!$E$9:$E$93)/10))) + Fperm_SI_Woolf2021!$G$9:$G$93*EXP(-Fperm_SI_Woolf2021!$J$9:$J$93*$C141*IF(X$58=Fperm_SI_Woolf2021!$E$9:$E$93,1,EXP(LN((1.1*(Fperm_SI_Woolf2021!$E$9:$E$93-X$58)-63.1579*EXP(-0.19*Fperm_SI_Woolf2021!$E$9:$E$93)+63.1579*EXP(-0.19*X$58))/(Fperm_SI_Woolf2021!$E$9:$E$93-X$58))*(X$58-Fperm_SI_Woolf2021!$E$9:$E$93)/10))) + Fperm_SI_Woolf2021!$H$9:$H$93*EXP(-Fperm_SI_Woolf2021!$K$9:$K$93*$C141*IF(X$58=Fperm_SI_Woolf2021!$E$9:$E$93,1,EXP(LN((1.1*(Fperm_SI_Woolf2021!$E$9:$E$93-X$58)-63.1579*EXP(-0.19*Fperm_SI_Woolf2021!$E$9:$E$93)+63.1579*EXP(-0.19*X$58))/(Fperm_SI_Woolf2021!$E$9:$E$93-X$58))*(X$58-Fperm_SI_Woolf2021!$E$9:$E$93)/10))),Fperm_SI_Woolf2021!$D$9:$D$93)*X$57+INTERCEPT(Fperm_SI_Woolf2021!$F$9:$F$93*EXP(-Fperm_SI_Woolf2021!$I$9:$I$93*$C141*IF(X$58=Fperm_SI_Woolf2021!$E$9:$E$93,1,EXP(LN((1.1*(Fperm_SI_Woolf2021!$E$9:$E$93-X$58)-63.1579*EXP(-0.19*Fperm_SI_Woolf2021!$E$9:$E$93)+63.1579*EXP(-0.19*X$58))/(Fperm_SI_Woolf2021!$E$9:$E$93-X$58))*(X$58-Fperm_SI_Woolf2021!$E$9:$E$93)/10))) + Fperm_SI_Woolf2021!$G$9:$G$93*EXP(-Fperm_SI_Woolf2021!$J$9:$J$93*$C141*IF(X$58=Fperm_SI_Woolf2021!$E$9:$E$93,1,EXP(LN((1.1*(Fperm_SI_Woolf2021!$E$9:$E$93-X$58)-63.1579*EXP(-0.19*Fperm_SI_Woolf2021!$E$9:$E$93)+63.1579*EXP(-0.19*X$58))/(Fperm_SI_Woolf2021!$E$9:$E$93-X$58))*(X$58-Fperm_SI_Woolf2021!$E$9:$E$93)/10))) + Fperm_SI_Woolf2021!$H$9:$H$93*EXP(-Fperm_SI_Woolf2021!$K$9:$K$93*$C141*IF(X$58=Fperm_SI_Woolf2021!$E$9:$E$93,1,EXP(LN((1.1*(Fperm_SI_Woolf2021!$E$9:$E$93-X$58)-63.1579*EXP(-0.19*Fperm_SI_Woolf2021!$E$9:$E$93)+63.1579*EXP(-0.19*X$58))/(Fperm_SI_Woolf2021!$E$9:$E$93-X$58))*(X$58-Fperm_SI_Woolf2021!$E$9:$E$93)/10))),Fperm_SI_Woolf2021!$D$9:$D$93))</f>
        <v>0.41045928033532997</v>
      </c>
      <c r="Y141" s="51" cm="1">
        <f t="array" ref="Y141">MIN(1,SLOPE(Fperm_SI_Woolf2021!$F$9:$F$93*EXP(-Fperm_SI_Woolf2021!$I$9:$I$93*$C141*IF(Y$58=Fperm_SI_Woolf2021!$E$9:$E$93,1,EXP(LN((1.1*(Fperm_SI_Woolf2021!$E$9:$E$93-Y$58)-63.1579*EXP(-0.19*Fperm_SI_Woolf2021!$E$9:$E$93)+63.1579*EXP(-0.19*Y$58))/(Fperm_SI_Woolf2021!$E$9:$E$93-Y$58))*(Y$58-Fperm_SI_Woolf2021!$E$9:$E$93)/10))) + Fperm_SI_Woolf2021!$G$9:$G$93*EXP(-Fperm_SI_Woolf2021!$J$9:$J$93*$C141*IF(Y$58=Fperm_SI_Woolf2021!$E$9:$E$93,1,EXP(LN((1.1*(Fperm_SI_Woolf2021!$E$9:$E$93-Y$58)-63.1579*EXP(-0.19*Fperm_SI_Woolf2021!$E$9:$E$93)+63.1579*EXP(-0.19*Y$58))/(Fperm_SI_Woolf2021!$E$9:$E$93-Y$58))*(Y$58-Fperm_SI_Woolf2021!$E$9:$E$93)/10))) + Fperm_SI_Woolf2021!$H$9:$H$93*EXP(-Fperm_SI_Woolf2021!$K$9:$K$93*$C141*IF(Y$58=Fperm_SI_Woolf2021!$E$9:$E$93,1,EXP(LN((1.1*(Fperm_SI_Woolf2021!$E$9:$E$93-Y$58)-63.1579*EXP(-0.19*Fperm_SI_Woolf2021!$E$9:$E$93)+63.1579*EXP(-0.19*Y$58))/(Fperm_SI_Woolf2021!$E$9:$E$93-Y$58))*(Y$58-Fperm_SI_Woolf2021!$E$9:$E$93)/10))),Fperm_SI_Woolf2021!$D$9:$D$93)*Y$57+INTERCEPT(Fperm_SI_Woolf2021!$F$9:$F$93*EXP(-Fperm_SI_Woolf2021!$I$9:$I$93*$C141*IF(Y$58=Fperm_SI_Woolf2021!$E$9:$E$93,1,EXP(LN((1.1*(Fperm_SI_Woolf2021!$E$9:$E$93-Y$58)-63.1579*EXP(-0.19*Fperm_SI_Woolf2021!$E$9:$E$93)+63.1579*EXP(-0.19*Y$58))/(Fperm_SI_Woolf2021!$E$9:$E$93-Y$58))*(Y$58-Fperm_SI_Woolf2021!$E$9:$E$93)/10))) + Fperm_SI_Woolf2021!$G$9:$G$93*EXP(-Fperm_SI_Woolf2021!$J$9:$J$93*$C141*IF(Y$58=Fperm_SI_Woolf2021!$E$9:$E$93,1,EXP(LN((1.1*(Fperm_SI_Woolf2021!$E$9:$E$93-Y$58)-63.1579*EXP(-0.19*Fperm_SI_Woolf2021!$E$9:$E$93)+63.1579*EXP(-0.19*Y$58))/(Fperm_SI_Woolf2021!$E$9:$E$93-Y$58))*(Y$58-Fperm_SI_Woolf2021!$E$9:$E$93)/10))) + Fperm_SI_Woolf2021!$H$9:$H$93*EXP(-Fperm_SI_Woolf2021!$K$9:$K$93*$C141*IF(Y$58=Fperm_SI_Woolf2021!$E$9:$E$93,1,EXP(LN((1.1*(Fperm_SI_Woolf2021!$E$9:$E$93-Y$58)-63.1579*EXP(-0.19*Fperm_SI_Woolf2021!$E$9:$E$93)+63.1579*EXP(-0.19*Y$58))/(Fperm_SI_Woolf2021!$E$9:$E$93-Y$58))*(Y$58-Fperm_SI_Woolf2021!$E$9:$E$93)/10))),Fperm_SI_Woolf2021!$D$9:$D$93))</f>
        <v>0.38633162237531854</v>
      </c>
      <c r="Z141" s="51" cm="1">
        <f t="array" ref="Z141">MIN(1,SLOPE(Fperm_SI_Woolf2021!$F$9:$F$93*EXP(-Fperm_SI_Woolf2021!$I$9:$I$93*$C141*IF(Z$58=Fperm_SI_Woolf2021!$E$9:$E$93,1,EXP(LN((1.1*(Fperm_SI_Woolf2021!$E$9:$E$93-Z$58)-63.1579*EXP(-0.19*Fperm_SI_Woolf2021!$E$9:$E$93)+63.1579*EXP(-0.19*Z$58))/(Fperm_SI_Woolf2021!$E$9:$E$93-Z$58))*(Z$58-Fperm_SI_Woolf2021!$E$9:$E$93)/10))) + Fperm_SI_Woolf2021!$G$9:$G$93*EXP(-Fperm_SI_Woolf2021!$J$9:$J$93*$C141*IF(Z$58=Fperm_SI_Woolf2021!$E$9:$E$93,1,EXP(LN((1.1*(Fperm_SI_Woolf2021!$E$9:$E$93-Z$58)-63.1579*EXP(-0.19*Fperm_SI_Woolf2021!$E$9:$E$93)+63.1579*EXP(-0.19*Z$58))/(Fperm_SI_Woolf2021!$E$9:$E$93-Z$58))*(Z$58-Fperm_SI_Woolf2021!$E$9:$E$93)/10))) + Fperm_SI_Woolf2021!$H$9:$H$93*EXP(-Fperm_SI_Woolf2021!$K$9:$K$93*$C141*IF(Z$58=Fperm_SI_Woolf2021!$E$9:$E$93,1,EXP(LN((1.1*(Fperm_SI_Woolf2021!$E$9:$E$93-Z$58)-63.1579*EXP(-0.19*Fperm_SI_Woolf2021!$E$9:$E$93)+63.1579*EXP(-0.19*Z$58))/(Fperm_SI_Woolf2021!$E$9:$E$93-Z$58))*(Z$58-Fperm_SI_Woolf2021!$E$9:$E$93)/10))),Fperm_SI_Woolf2021!$D$9:$D$93)*Z$57+INTERCEPT(Fperm_SI_Woolf2021!$F$9:$F$93*EXP(-Fperm_SI_Woolf2021!$I$9:$I$93*$C141*IF(Z$58=Fperm_SI_Woolf2021!$E$9:$E$93,1,EXP(LN((1.1*(Fperm_SI_Woolf2021!$E$9:$E$93-Z$58)-63.1579*EXP(-0.19*Fperm_SI_Woolf2021!$E$9:$E$93)+63.1579*EXP(-0.19*Z$58))/(Fperm_SI_Woolf2021!$E$9:$E$93-Z$58))*(Z$58-Fperm_SI_Woolf2021!$E$9:$E$93)/10))) + Fperm_SI_Woolf2021!$G$9:$G$93*EXP(-Fperm_SI_Woolf2021!$J$9:$J$93*$C141*IF(Z$58=Fperm_SI_Woolf2021!$E$9:$E$93,1,EXP(LN((1.1*(Fperm_SI_Woolf2021!$E$9:$E$93-Z$58)-63.1579*EXP(-0.19*Fperm_SI_Woolf2021!$E$9:$E$93)+63.1579*EXP(-0.19*Z$58))/(Fperm_SI_Woolf2021!$E$9:$E$93-Z$58))*(Z$58-Fperm_SI_Woolf2021!$E$9:$E$93)/10))) + Fperm_SI_Woolf2021!$H$9:$H$93*EXP(-Fperm_SI_Woolf2021!$K$9:$K$93*$C141*IF(Z$58=Fperm_SI_Woolf2021!$E$9:$E$93,1,EXP(LN((1.1*(Fperm_SI_Woolf2021!$E$9:$E$93-Z$58)-63.1579*EXP(-0.19*Fperm_SI_Woolf2021!$E$9:$E$93)+63.1579*EXP(-0.19*Z$58))/(Fperm_SI_Woolf2021!$E$9:$E$93-Z$58))*(Z$58-Fperm_SI_Woolf2021!$E$9:$E$93)/10))),Fperm_SI_Woolf2021!$D$9:$D$93))</f>
        <v>0.36220396441530711</v>
      </c>
      <c r="AA141" s="51" cm="1">
        <f t="array" ref="AA141">MIN(1,SLOPE(Fperm_SI_Woolf2021!$F$9:$F$93*EXP(-Fperm_SI_Woolf2021!$I$9:$I$93*$C141*IF(AA$58=Fperm_SI_Woolf2021!$E$9:$E$93,1,EXP(LN((1.1*(Fperm_SI_Woolf2021!$E$9:$E$93-AA$58)-63.1579*EXP(-0.19*Fperm_SI_Woolf2021!$E$9:$E$93)+63.1579*EXP(-0.19*AA$58))/(Fperm_SI_Woolf2021!$E$9:$E$93-AA$58))*(AA$58-Fperm_SI_Woolf2021!$E$9:$E$93)/10))) + Fperm_SI_Woolf2021!$G$9:$G$93*EXP(-Fperm_SI_Woolf2021!$J$9:$J$93*$C141*IF(AA$58=Fperm_SI_Woolf2021!$E$9:$E$93,1,EXP(LN((1.1*(Fperm_SI_Woolf2021!$E$9:$E$93-AA$58)-63.1579*EXP(-0.19*Fperm_SI_Woolf2021!$E$9:$E$93)+63.1579*EXP(-0.19*AA$58))/(Fperm_SI_Woolf2021!$E$9:$E$93-AA$58))*(AA$58-Fperm_SI_Woolf2021!$E$9:$E$93)/10))) + Fperm_SI_Woolf2021!$H$9:$H$93*EXP(-Fperm_SI_Woolf2021!$K$9:$K$93*$C141*IF(AA$58=Fperm_SI_Woolf2021!$E$9:$E$93,1,EXP(LN((1.1*(Fperm_SI_Woolf2021!$E$9:$E$93-AA$58)-63.1579*EXP(-0.19*Fperm_SI_Woolf2021!$E$9:$E$93)+63.1579*EXP(-0.19*AA$58))/(Fperm_SI_Woolf2021!$E$9:$E$93-AA$58))*(AA$58-Fperm_SI_Woolf2021!$E$9:$E$93)/10))),Fperm_SI_Woolf2021!$D$9:$D$93)*AA$57+INTERCEPT(Fperm_SI_Woolf2021!$F$9:$F$93*EXP(-Fperm_SI_Woolf2021!$I$9:$I$93*$C141*IF(AA$58=Fperm_SI_Woolf2021!$E$9:$E$93,1,EXP(LN((1.1*(Fperm_SI_Woolf2021!$E$9:$E$93-AA$58)-63.1579*EXP(-0.19*Fperm_SI_Woolf2021!$E$9:$E$93)+63.1579*EXP(-0.19*AA$58))/(Fperm_SI_Woolf2021!$E$9:$E$93-AA$58))*(AA$58-Fperm_SI_Woolf2021!$E$9:$E$93)/10))) + Fperm_SI_Woolf2021!$G$9:$G$93*EXP(-Fperm_SI_Woolf2021!$J$9:$J$93*$C141*IF(AA$58=Fperm_SI_Woolf2021!$E$9:$E$93,1,EXP(LN((1.1*(Fperm_SI_Woolf2021!$E$9:$E$93-AA$58)-63.1579*EXP(-0.19*Fperm_SI_Woolf2021!$E$9:$E$93)+63.1579*EXP(-0.19*AA$58))/(Fperm_SI_Woolf2021!$E$9:$E$93-AA$58))*(AA$58-Fperm_SI_Woolf2021!$E$9:$E$93)/10))) + Fperm_SI_Woolf2021!$H$9:$H$93*EXP(-Fperm_SI_Woolf2021!$K$9:$K$93*$C141*IF(AA$58=Fperm_SI_Woolf2021!$E$9:$E$93,1,EXP(LN((1.1*(Fperm_SI_Woolf2021!$E$9:$E$93-AA$58)-63.1579*EXP(-0.19*Fperm_SI_Woolf2021!$E$9:$E$93)+63.1579*EXP(-0.19*AA$58))/(Fperm_SI_Woolf2021!$E$9:$E$93-AA$58))*(AA$58-Fperm_SI_Woolf2021!$E$9:$E$93)/10))),Fperm_SI_Woolf2021!$D$9:$D$93))</f>
        <v>0.33807630645529563</v>
      </c>
      <c r="AB141" s="51" cm="1">
        <f t="array" ref="AB141">MIN(1,SLOPE(Fperm_SI_Woolf2021!$F$9:$F$93*EXP(-Fperm_SI_Woolf2021!$I$9:$I$93*$C141*IF(AB$58=Fperm_SI_Woolf2021!$E$9:$E$93,1,EXP(LN((1.1*(Fperm_SI_Woolf2021!$E$9:$E$93-AB$58)-63.1579*EXP(-0.19*Fperm_SI_Woolf2021!$E$9:$E$93)+63.1579*EXP(-0.19*AB$58))/(Fperm_SI_Woolf2021!$E$9:$E$93-AB$58))*(AB$58-Fperm_SI_Woolf2021!$E$9:$E$93)/10))) + Fperm_SI_Woolf2021!$G$9:$G$93*EXP(-Fperm_SI_Woolf2021!$J$9:$J$93*$C141*IF(AB$58=Fperm_SI_Woolf2021!$E$9:$E$93,1,EXP(LN((1.1*(Fperm_SI_Woolf2021!$E$9:$E$93-AB$58)-63.1579*EXP(-0.19*Fperm_SI_Woolf2021!$E$9:$E$93)+63.1579*EXP(-0.19*AB$58))/(Fperm_SI_Woolf2021!$E$9:$E$93-AB$58))*(AB$58-Fperm_SI_Woolf2021!$E$9:$E$93)/10))) + Fperm_SI_Woolf2021!$H$9:$H$93*EXP(-Fperm_SI_Woolf2021!$K$9:$K$93*$C141*IF(AB$58=Fperm_SI_Woolf2021!$E$9:$E$93,1,EXP(LN((1.1*(Fperm_SI_Woolf2021!$E$9:$E$93-AB$58)-63.1579*EXP(-0.19*Fperm_SI_Woolf2021!$E$9:$E$93)+63.1579*EXP(-0.19*AB$58))/(Fperm_SI_Woolf2021!$E$9:$E$93-AB$58))*(AB$58-Fperm_SI_Woolf2021!$E$9:$E$93)/10))),Fperm_SI_Woolf2021!$D$9:$D$93)*AB$57+INTERCEPT(Fperm_SI_Woolf2021!$F$9:$F$93*EXP(-Fperm_SI_Woolf2021!$I$9:$I$93*$C141*IF(AB$58=Fperm_SI_Woolf2021!$E$9:$E$93,1,EXP(LN((1.1*(Fperm_SI_Woolf2021!$E$9:$E$93-AB$58)-63.1579*EXP(-0.19*Fperm_SI_Woolf2021!$E$9:$E$93)+63.1579*EXP(-0.19*AB$58))/(Fperm_SI_Woolf2021!$E$9:$E$93-AB$58))*(AB$58-Fperm_SI_Woolf2021!$E$9:$E$93)/10))) + Fperm_SI_Woolf2021!$G$9:$G$93*EXP(-Fperm_SI_Woolf2021!$J$9:$J$93*$C141*IF(AB$58=Fperm_SI_Woolf2021!$E$9:$E$93,1,EXP(LN((1.1*(Fperm_SI_Woolf2021!$E$9:$E$93-AB$58)-63.1579*EXP(-0.19*Fperm_SI_Woolf2021!$E$9:$E$93)+63.1579*EXP(-0.19*AB$58))/(Fperm_SI_Woolf2021!$E$9:$E$93-AB$58))*(AB$58-Fperm_SI_Woolf2021!$E$9:$E$93)/10))) + Fperm_SI_Woolf2021!$H$9:$H$93*EXP(-Fperm_SI_Woolf2021!$K$9:$K$93*$C141*IF(AB$58=Fperm_SI_Woolf2021!$E$9:$E$93,1,EXP(LN((1.1*(Fperm_SI_Woolf2021!$E$9:$E$93-AB$58)-63.1579*EXP(-0.19*Fperm_SI_Woolf2021!$E$9:$E$93)+63.1579*EXP(-0.19*AB$58))/(Fperm_SI_Woolf2021!$E$9:$E$93-AB$58))*(AB$58-Fperm_SI_Woolf2021!$E$9:$E$93)/10))),Fperm_SI_Woolf2021!$D$9:$D$93))</f>
        <v>0.31394864849528425</v>
      </c>
      <c r="AC141" s="51" cm="1">
        <f t="array" ref="AC141">MIN(1,SLOPE(Fperm_SI_Woolf2021!$F$9:$F$93*EXP(-Fperm_SI_Woolf2021!$I$9:$I$93*$C141*IF(AC$58=Fperm_SI_Woolf2021!$E$9:$E$93,1,EXP(LN((1.1*(Fperm_SI_Woolf2021!$E$9:$E$93-AC$58)-63.1579*EXP(-0.19*Fperm_SI_Woolf2021!$E$9:$E$93)+63.1579*EXP(-0.19*AC$58))/(Fperm_SI_Woolf2021!$E$9:$E$93-AC$58))*(AC$58-Fperm_SI_Woolf2021!$E$9:$E$93)/10))) + Fperm_SI_Woolf2021!$G$9:$G$93*EXP(-Fperm_SI_Woolf2021!$J$9:$J$93*$C141*IF(AC$58=Fperm_SI_Woolf2021!$E$9:$E$93,1,EXP(LN((1.1*(Fperm_SI_Woolf2021!$E$9:$E$93-AC$58)-63.1579*EXP(-0.19*Fperm_SI_Woolf2021!$E$9:$E$93)+63.1579*EXP(-0.19*AC$58))/(Fperm_SI_Woolf2021!$E$9:$E$93-AC$58))*(AC$58-Fperm_SI_Woolf2021!$E$9:$E$93)/10))) + Fperm_SI_Woolf2021!$H$9:$H$93*EXP(-Fperm_SI_Woolf2021!$K$9:$K$93*$C141*IF(AC$58=Fperm_SI_Woolf2021!$E$9:$E$93,1,EXP(LN((1.1*(Fperm_SI_Woolf2021!$E$9:$E$93-AC$58)-63.1579*EXP(-0.19*Fperm_SI_Woolf2021!$E$9:$E$93)+63.1579*EXP(-0.19*AC$58))/(Fperm_SI_Woolf2021!$E$9:$E$93-AC$58))*(AC$58-Fperm_SI_Woolf2021!$E$9:$E$93)/10))),Fperm_SI_Woolf2021!$D$9:$D$93)*AC$57+INTERCEPT(Fperm_SI_Woolf2021!$F$9:$F$93*EXP(-Fperm_SI_Woolf2021!$I$9:$I$93*$C141*IF(AC$58=Fperm_SI_Woolf2021!$E$9:$E$93,1,EXP(LN((1.1*(Fperm_SI_Woolf2021!$E$9:$E$93-AC$58)-63.1579*EXP(-0.19*Fperm_SI_Woolf2021!$E$9:$E$93)+63.1579*EXP(-0.19*AC$58))/(Fperm_SI_Woolf2021!$E$9:$E$93-AC$58))*(AC$58-Fperm_SI_Woolf2021!$E$9:$E$93)/10))) + Fperm_SI_Woolf2021!$G$9:$G$93*EXP(-Fperm_SI_Woolf2021!$J$9:$J$93*$C141*IF(AC$58=Fperm_SI_Woolf2021!$E$9:$E$93,1,EXP(LN((1.1*(Fperm_SI_Woolf2021!$E$9:$E$93-AC$58)-63.1579*EXP(-0.19*Fperm_SI_Woolf2021!$E$9:$E$93)+63.1579*EXP(-0.19*AC$58))/(Fperm_SI_Woolf2021!$E$9:$E$93-AC$58))*(AC$58-Fperm_SI_Woolf2021!$E$9:$E$93)/10))) + Fperm_SI_Woolf2021!$H$9:$H$93*EXP(-Fperm_SI_Woolf2021!$K$9:$K$93*$C141*IF(AC$58=Fperm_SI_Woolf2021!$E$9:$E$93,1,EXP(LN((1.1*(Fperm_SI_Woolf2021!$E$9:$E$93-AC$58)-63.1579*EXP(-0.19*Fperm_SI_Woolf2021!$E$9:$E$93)+63.1579*EXP(-0.19*AC$58))/(Fperm_SI_Woolf2021!$E$9:$E$93-AC$58))*(AC$58-Fperm_SI_Woolf2021!$E$9:$E$93)/10))),Fperm_SI_Woolf2021!$D$9:$D$93))</f>
        <v>0.28982099053527277</v>
      </c>
      <c r="AD141" s="51" cm="1">
        <f t="array" ref="AD141">MIN(1,SLOPE(Fperm_SI_Woolf2021!$F$9:$F$93*EXP(-Fperm_SI_Woolf2021!$I$9:$I$93*$C141*IF(AD$58=Fperm_SI_Woolf2021!$E$9:$E$93,1,EXP(LN((1.1*(Fperm_SI_Woolf2021!$E$9:$E$93-AD$58)-63.1579*EXP(-0.19*Fperm_SI_Woolf2021!$E$9:$E$93)+63.1579*EXP(-0.19*AD$58))/(Fperm_SI_Woolf2021!$E$9:$E$93-AD$58))*(AD$58-Fperm_SI_Woolf2021!$E$9:$E$93)/10))) + Fperm_SI_Woolf2021!$G$9:$G$93*EXP(-Fperm_SI_Woolf2021!$J$9:$J$93*$C141*IF(AD$58=Fperm_SI_Woolf2021!$E$9:$E$93,1,EXP(LN((1.1*(Fperm_SI_Woolf2021!$E$9:$E$93-AD$58)-63.1579*EXP(-0.19*Fperm_SI_Woolf2021!$E$9:$E$93)+63.1579*EXP(-0.19*AD$58))/(Fperm_SI_Woolf2021!$E$9:$E$93-AD$58))*(AD$58-Fperm_SI_Woolf2021!$E$9:$E$93)/10))) + Fperm_SI_Woolf2021!$H$9:$H$93*EXP(-Fperm_SI_Woolf2021!$K$9:$K$93*$C141*IF(AD$58=Fperm_SI_Woolf2021!$E$9:$E$93,1,EXP(LN((1.1*(Fperm_SI_Woolf2021!$E$9:$E$93-AD$58)-63.1579*EXP(-0.19*Fperm_SI_Woolf2021!$E$9:$E$93)+63.1579*EXP(-0.19*AD$58))/(Fperm_SI_Woolf2021!$E$9:$E$93-AD$58))*(AD$58-Fperm_SI_Woolf2021!$E$9:$E$93)/10))),Fperm_SI_Woolf2021!$D$9:$D$93)*AD$57+INTERCEPT(Fperm_SI_Woolf2021!$F$9:$F$93*EXP(-Fperm_SI_Woolf2021!$I$9:$I$93*$C141*IF(AD$58=Fperm_SI_Woolf2021!$E$9:$E$93,1,EXP(LN((1.1*(Fperm_SI_Woolf2021!$E$9:$E$93-AD$58)-63.1579*EXP(-0.19*Fperm_SI_Woolf2021!$E$9:$E$93)+63.1579*EXP(-0.19*AD$58))/(Fperm_SI_Woolf2021!$E$9:$E$93-AD$58))*(AD$58-Fperm_SI_Woolf2021!$E$9:$E$93)/10))) + Fperm_SI_Woolf2021!$G$9:$G$93*EXP(-Fperm_SI_Woolf2021!$J$9:$J$93*$C141*IF(AD$58=Fperm_SI_Woolf2021!$E$9:$E$93,1,EXP(LN((1.1*(Fperm_SI_Woolf2021!$E$9:$E$93-AD$58)-63.1579*EXP(-0.19*Fperm_SI_Woolf2021!$E$9:$E$93)+63.1579*EXP(-0.19*AD$58))/(Fperm_SI_Woolf2021!$E$9:$E$93-AD$58))*(AD$58-Fperm_SI_Woolf2021!$E$9:$E$93)/10))) + Fperm_SI_Woolf2021!$H$9:$H$93*EXP(-Fperm_SI_Woolf2021!$K$9:$K$93*$C141*IF(AD$58=Fperm_SI_Woolf2021!$E$9:$E$93,1,EXP(LN((1.1*(Fperm_SI_Woolf2021!$E$9:$E$93-AD$58)-63.1579*EXP(-0.19*Fperm_SI_Woolf2021!$E$9:$E$93)+63.1579*EXP(-0.19*AD$58))/(Fperm_SI_Woolf2021!$E$9:$E$93-AD$58))*(AD$58-Fperm_SI_Woolf2021!$E$9:$E$93)/10))),Fperm_SI_Woolf2021!$D$9:$D$93))</f>
        <v>0.26569333257526134</v>
      </c>
      <c r="AE141" s="51" cm="1">
        <f t="array" ref="AE141">MIN(1,SLOPE(Fperm_SI_Woolf2021!$F$9:$F$93*EXP(-Fperm_SI_Woolf2021!$I$9:$I$93*$C141*IF(AE$58=Fperm_SI_Woolf2021!$E$9:$E$93,1,EXP(LN((1.1*(Fperm_SI_Woolf2021!$E$9:$E$93-AE$58)-63.1579*EXP(-0.19*Fperm_SI_Woolf2021!$E$9:$E$93)+63.1579*EXP(-0.19*AE$58))/(Fperm_SI_Woolf2021!$E$9:$E$93-AE$58))*(AE$58-Fperm_SI_Woolf2021!$E$9:$E$93)/10))) + Fperm_SI_Woolf2021!$G$9:$G$93*EXP(-Fperm_SI_Woolf2021!$J$9:$J$93*$C141*IF(AE$58=Fperm_SI_Woolf2021!$E$9:$E$93,1,EXP(LN((1.1*(Fperm_SI_Woolf2021!$E$9:$E$93-AE$58)-63.1579*EXP(-0.19*Fperm_SI_Woolf2021!$E$9:$E$93)+63.1579*EXP(-0.19*AE$58))/(Fperm_SI_Woolf2021!$E$9:$E$93-AE$58))*(AE$58-Fperm_SI_Woolf2021!$E$9:$E$93)/10))) + Fperm_SI_Woolf2021!$H$9:$H$93*EXP(-Fperm_SI_Woolf2021!$K$9:$K$93*$C141*IF(AE$58=Fperm_SI_Woolf2021!$E$9:$E$93,1,EXP(LN((1.1*(Fperm_SI_Woolf2021!$E$9:$E$93-AE$58)-63.1579*EXP(-0.19*Fperm_SI_Woolf2021!$E$9:$E$93)+63.1579*EXP(-0.19*AE$58))/(Fperm_SI_Woolf2021!$E$9:$E$93-AE$58))*(AE$58-Fperm_SI_Woolf2021!$E$9:$E$93)/10))),Fperm_SI_Woolf2021!$D$9:$D$93)*AE$57+INTERCEPT(Fperm_SI_Woolf2021!$F$9:$F$93*EXP(-Fperm_SI_Woolf2021!$I$9:$I$93*$C141*IF(AE$58=Fperm_SI_Woolf2021!$E$9:$E$93,1,EXP(LN((1.1*(Fperm_SI_Woolf2021!$E$9:$E$93-AE$58)-63.1579*EXP(-0.19*Fperm_SI_Woolf2021!$E$9:$E$93)+63.1579*EXP(-0.19*AE$58))/(Fperm_SI_Woolf2021!$E$9:$E$93-AE$58))*(AE$58-Fperm_SI_Woolf2021!$E$9:$E$93)/10))) + Fperm_SI_Woolf2021!$G$9:$G$93*EXP(-Fperm_SI_Woolf2021!$J$9:$J$93*$C141*IF(AE$58=Fperm_SI_Woolf2021!$E$9:$E$93,1,EXP(LN((1.1*(Fperm_SI_Woolf2021!$E$9:$E$93-AE$58)-63.1579*EXP(-0.19*Fperm_SI_Woolf2021!$E$9:$E$93)+63.1579*EXP(-0.19*AE$58))/(Fperm_SI_Woolf2021!$E$9:$E$93-AE$58))*(AE$58-Fperm_SI_Woolf2021!$E$9:$E$93)/10))) + Fperm_SI_Woolf2021!$H$9:$H$93*EXP(-Fperm_SI_Woolf2021!$K$9:$K$93*$C141*IF(AE$58=Fperm_SI_Woolf2021!$E$9:$E$93,1,EXP(LN((1.1*(Fperm_SI_Woolf2021!$E$9:$E$93-AE$58)-63.1579*EXP(-0.19*Fperm_SI_Woolf2021!$E$9:$E$93)+63.1579*EXP(-0.19*AE$58))/(Fperm_SI_Woolf2021!$E$9:$E$93-AE$58))*(AE$58-Fperm_SI_Woolf2021!$E$9:$E$93)/10))),Fperm_SI_Woolf2021!$D$9:$D$93))</f>
        <v>0.24156567461524986</v>
      </c>
      <c r="AF141" s="51" cm="1">
        <f t="array" ref="AF141">MIN(1,SLOPE(Fperm_SI_Woolf2021!$F$9:$F$93*EXP(-Fperm_SI_Woolf2021!$I$9:$I$93*$C141*IF(AF$58=Fperm_SI_Woolf2021!$E$9:$E$93,1,EXP(LN((1.1*(Fperm_SI_Woolf2021!$E$9:$E$93-AF$58)-63.1579*EXP(-0.19*Fperm_SI_Woolf2021!$E$9:$E$93)+63.1579*EXP(-0.19*AF$58))/(Fperm_SI_Woolf2021!$E$9:$E$93-AF$58))*(AF$58-Fperm_SI_Woolf2021!$E$9:$E$93)/10))) + Fperm_SI_Woolf2021!$G$9:$G$93*EXP(-Fperm_SI_Woolf2021!$J$9:$J$93*$C141*IF(AF$58=Fperm_SI_Woolf2021!$E$9:$E$93,1,EXP(LN((1.1*(Fperm_SI_Woolf2021!$E$9:$E$93-AF$58)-63.1579*EXP(-0.19*Fperm_SI_Woolf2021!$E$9:$E$93)+63.1579*EXP(-0.19*AF$58))/(Fperm_SI_Woolf2021!$E$9:$E$93-AF$58))*(AF$58-Fperm_SI_Woolf2021!$E$9:$E$93)/10))) + Fperm_SI_Woolf2021!$H$9:$H$93*EXP(-Fperm_SI_Woolf2021!$K$9:$K$93*$C141*IF(AF$58=Fperm_SI_Woolf2021!$E$9:$E$93,1,EXP(LN((1.1*(Fperm_SI_Woolf2021!$E$9:$E$93-AF$58)-63.1579*EXP(-0.19*Fperm_SI_Woolf2021!$E$9:$E$93)+63.1579*EXP(-0.19*AF$58))/(Fperm_SI_Woolf2021!$E$9:$E$93-AF$58))*(AF$58-Fperm_SI_Woolf2021!$E$9:$E$93)/10))),Fperm_SI_Woolf2021!$D$9:$D$93)*AF$57+INTERCEPT(Fperm_SI_Woolf2021!$F$9:$F$93*EXP(-Fperm_SI_Woolf2021!$I$9:$I$93*$C141*IF(AF$58=Fperm_SI_Woolf2021!$E$9:$E$93,1,EXP(LN((1.1*(Fperm_SI_Woolf2021!$E$9:$E$93-AF$58)-63.1579*EXP(-0.19*Fperm_SI_Woolf2021!$E$9:$E$93)+63.1579*EXP(-0.19*AF$58))/(Fperm_SI_Woolf2021!$E$9:$E$93-AF$58))*(AF$58-Fperm_SI_Woolf2021!$E$9:$E$93)/10))) + Fperm_SI_Woolf2021!$G$9:$G$93*EXP(-Fperm_SI_Woolf2021!$J$9:$J$93*$C141*IF(AF$58=Fperm_SI_Woolf2021!$E$9:$E$93,1,EXP(LN((1.1*(Fperm_SI_Woolf2021!$E$9:$E$93-AF$58)-63.1579*EXP(-0.19*Fperm_SI_Woolf2021!$E$9:$E$93)+63.1579*EXP(-0.19*AF$58))/(Fperm_SI_Woolf2021!$E$9:$E$93-AF$58))*(AF$58-Fperm_SI_Woolf2021!$E$9:$E$93)/10))) + Fperm_SI_Woolf2021!$H$9:$H$93*EXP(-Fperm_SI_Woolf2021!$K$9:$K$93*$C141*IF(AF$58=Fperm_SI_Woolf2021!$E$9:$E$93,1,EXP(LN((1.1*(Fperm_SI_Woolf2021!$E$9:$E$93-AF$58)-63.1579*EXP(-0.19*Fperm_SI_Woolf2021!$E$9:$E$93)+63.1579*EXP(-0.19*AF$58))/(Fperm_SI_Woolf2021!$E$9:$E$93-AF$58))*(AF$58-Fperm_SI_Woolf2021!$E$9:$E$93)/10))),Fperm_SI_Woolf2021!$D$9:$D$93))</f>
        <v>0.21743801665523838</v>
      </c>
      <c r="AG141" s="51" cm="1">
        <f t="array" ref="AG141">MIN(1,SLOPE(Fperm_SI_Woolf2021!$F$9:$F$93*EXP(-Fperm_SI_Woolf2021!$I$9:$I$93*$C141*IF(AG$58=Fperm_SI_Woolf2021!$E$9:$E$93,1,EXP(LN((1.1*(Fperm_SI_Woolf2021!$E$9:$E$93-AG$58)-63.1579*EXP(-0.19*Fperm_SI_Woolf2021!$E$9:$E$93)+63.1579*EXP(-0.19*AG$58))/(Fperm_SI_Woolf2021!$E$9:$E$93-AG$58))*(AG$58-Fperm_SI_Woolf2021!$E$9:$E$93)/10))) + Fperm_SI_Woolf2021!$G$9:$G$93*EXP(-Fperm_SI_Woolf2021!$J$9:$J$93*$C141*IF(AG$58=Fperm_SI_Woolf2021!$E$9:$E$93,1,EXP(LN((1.1*(Fperm_SI_Woolf2021!$E$9:$E$93-AG$58)-63.1579*EXP(-0.19*Fperm_SI_Woolf2021!$E$9:$E$93)+63.1579*EXP(-0.19*AG$58))/(Fperm_SI_Woolf2021!$E$9:$E$93-AG$58))*(AG$58-Fperm_SI_Woolf2021!$E$9:$E$93)/10))) + Fperm_SI_Woolf2021!$H$9:$H$93*EXP(-Fperm_SI_Woolf2021!$K$9:$K$93*$C141*IF(AG$58=Fperm_SI_Woolf2021!$E$9:$E$93,1,EXP(LN((1.1*(Fperm_SI_Woolf2021!$E$9:$E$93-AG$58)-63.1579*EXP(-0.19*Fperm_SI_Woolf2021!$E$9:$E$93)+63.1579*EXP(-0.19*AG$58))/(Fperm_SI_Woolf2021!$E$9:$E$93-AG$58))*(AG$58-Fperm_SI_Woolf2021!$E$9:$E$93)/10))),Fperm_SI_Woolf2021!$D$9:$D$93)*AG$57+INTERCEPT(Fperm_SI_Woolf2021!$F$9:$F$93*EXP(-Fperm_SI_Woolf2021!$I$9:$I$93*$C141*IF(AG$58=Fperm_SI_Woolf2021!$E$9:$E$93,1,EXP(LN((1.1*(Fperm_SI_Woolf2021!$E$9:$E$93-AG$58)-63.1579*EXP(-0.19*Fperm_SI_Woolf2021!$E$9:$E$93)+63.1579*EXP(-0.19*AG$58))/(Fperm_SI_Woolf2021!$E$9:$E$93-AG$58))*(AG$58-Fperm_SI_Woolf2021!$E$9:$E$93)/10))) + Fperm_SI_Woolf2021!$G$9:$G$93*EXP(-Fperm_SI_Woolf2021!$J$9:$J$93*$C141*IF(AG$58=Fperm_SI_Woolf2021!$E$9:$E$93,1,EXP(LN((1.1*(Fperm_SI_Woolf2021!$E$9:$E$93-AG$58)-63.1579*EXP(-0.19*Fperm_SI_Woolf2021!$E$9:$E$93)+63.1579*EXP(-0.19*AG$58))/(Fperm_SI_Woolf2021!$E$9:$E$93-AG$58))*(AG$58-Fperm_SI_Woolf2021!$E$9:$E$93)/10))) + Fperm_SI_Woolf2021!$H$9:$H$93*EXP(-Fperm_SI_Woolf2021!$K$9:$K$93*$C141*IF(AG$58=Fperm_SI_Woolf2021!$E$9:$E$93,1,EXP(LN((1.1*(Fperm_SI_Woolf2021!$E$9:$E$93-AG$58)-63.1579*EXP(-0.19*Fperm_SI_Woolf2021!$E$9:$E$93)+63.1579*EXP(-0.19*AG$58))/(Fperm_SI_Woolf2021!$E$9:$E$93-AG$58))*(AG$58-Fperm_SI_Woolf2021!$E$9:$E$93)/10))),Fperm_SI_Woolf2021!$D$9:$D$93))</f>
        <v>0.19331035869522695</v>
      </c>
      <c r="AH141" s="51" cm="1">
        <f t="array" ref="AH141">MIN(1,SLOPE(Fperm_SI_Woolf2021!$F$9:$F$93*EXP(-Fperm_SI_Woolf2021!$I$9:$I$93*$C141*IF(AH$58=Fperm_SI_Woolf2021!$E$9:$E$93,1,EXP(LN((1.1*(Fperm_SI_Woolf2021!$E$9:$E$93-AH$58)-63.1579*EXP(-0.19*Fperm_SI_Woolf2021!$E$9:$E$93)+63.1579*EXP(-0.19*AH$58))/(Fperm_SI_Woolf2021!$E$9:$E$93-AH$58))*(AH$58-Fperm_SI_Woolf2021!$E$9:$E$93)/10))) + Fperm_SI_Woolf2021!$G$9:$G$93*EXP(-Fperm_SI_Woolf2021!$J$9:$J$93*$C141*IF(AH$58=Fperm_SI_Woolf2021!$E$9:$E$93,1,EXP(LN((1.1*(Fperm_SI_Woolf2021!$E$9:$E$93-AH$58)-63.1579*EXP(-0.19*Fperm_SI_Woolf2021!$E$9:$E$93)+63.1579*EXP(-0.19*AH$58))/(Fperm_SI_Woolf2021!$E$9:$E$93-AH$58))*(AH$58-Fperm_SI_Woolf2021!$E$9:$E$93)/10))) + Fperm_SI_Woolf2021!$H$9:$H$93*EXP(-Fperm_SI_Woolf2021!$K$9:$K$93*$C141*IF(AH$58=Fperm_SI_Woolf2021!$E$9:$E$93,1,EXP(LN((1.1*(Fperm_SI_Woolf2021!$E$9:$E$93-AH$58)-63.1579*EXP(-0.19*Fperm_SI_Woolf2021!$E$9:$E$93)+63.1579*EXP(-0.19*AH$58))/(Fperm_SI_Woolf2021!$E$9:$E$93-AH$58))*(AH$58-Fperm_SI_Woolf2021!$E$9:$E$93)/10))),Fperm_SI_Woolf2021!$D$9:$D$93)*AH$57+INTERCEPT(Fperm_SI_Woolf2021!$F$9:$F$93*EXP(-Fperm_SI_Woolf2021!$I$9:$I$93*$C141*IF(AH$58=Fperm_SI_Woolf2021!$E$9:$E$93,1,EXP(LN((1.1*(Fperm_SI_Woolf2021!$E$9:$E$93-AH$58)-63.1579*EXP(-0.19*Fperm_SI_Woolf2021!$E$9:$E$93)+63.1579*EXP(-0.19*AH$58))/(Fperm_SI_Woolf2021!$E$9:$E$93-AH$58))*(AH$58-Fperm_SI_Woolf2021!$E$9:$E$93)/10))) + Fperm_SI_Woolf2021!$G$9:$G$93*EXP(-Fperm_SI_Woolf2021!$J$9:$J$93*$C141*IF(AH$58=Fperm_SI_Woolf2021!$E$9:$E$93,1,EXP(LN((1.1*(Fperm_SI_Woolf2021!$E$9:$E$93-AH$58)-63.1579*EXP(-0.19*Fperm_SI_Woolf2021!$E$9:$E$93)+63.1579*EXP(-0.19*AH$58))/(Fperm_SI_Woolf2021!$E$9:$E$93-AH$58))*(AH$58-Fperm_SI_Woolf2021!$E$9:$E$93)/10))) + Fperm_SI_Woolf2021!$H$9:$H$93*EXP(-Fperm_SI_Woolf2021!$K$9:$K$93*$C141*IF(AH$58=Fperm_SI_Woolf2021!$E$9:$E$93,1,EXP(LN((1.1*(Fperm_SI_Woolf2021!$E$9:$E$93-AH$58)-63.1579*EXP(-0.19*Fperm_SI_Woolf2021!$E$9:$E$93)+63.1579*EXP(-0.19*AH$58))/(Fperm_SI_Woolf2021!$E$9:$E$93-AH$58))*(AH$58-Fperm_SI_Woolf2021!$E$9:$E$93)/10))),Fperm_SI_Woolf2021!$D$9:$D$93))</f>
        <v>0.36116929924215485</v>
      </c>
      <c r="AI141" s="51" cm="1">
        <f t="array" ref="AI141">MIN(1,SLOPE(Fperm_SI_Woolf2021!$F$9:$F$93*EXP(-Fperm_SI_Woolf2021!$I$9:$I$93*$C141*IF(AI$58=Fperm_SI_Woolf2021!$E$9:$E$93,1,EXP(LN((1.1*(Fperm_SI_Woolf2021!$E$9:$E$93-AI$58)-63.1579*EXP(-0.19*Fperm_SI_Woolf2021!$E$9:$E$93)+63.1579*EXP(-0.19*AI$58))/(Fperm_SI_Woolf2021!$E$9:$E$93-AI$58))*(AI$58-Fperm_SI_Woolf2021!$E$9:$E$93)/10))) + Fperm_SI_Woolf2021!$G$9:$G$93*EXP(-Fperm_SI_Woolf2021!$J$9:$J$93*$C141*IF(AI$58=Fperm_SI_Woolf2021!$E$9:$E$93,1,EXP(LN((1.1*(Fperm_SI_Woolf2021!$E$9:$E$93-AI$58)-63.1579*EXP(-0.19*Fperm_SI_Woolf2021!$E$9:$E$93)+63.1579*EXP(-0.19*AI$58))/(Fperm_SI_Woolf2021!$E$9:$E$93-AI$58))*(AI$58-Fperm_SI_Woolf2021!$E$9:$E$93)/10))) + Fperm_SI_Woolf2021!$H$9:$H$93*EXP(-Fperm_SI_Woolf2021!$K$9:$K$93*$C141*IF(AI$58=Fperm_SI_Woolf2021!$E$9:$E$93,1,EXP(LN((1.1*(Fperm_SI_Woolf2021!$E$9:$E$93-AI$58)-63.1579*EXP(-0.19*Fperm_SI_Woolf2021!$E$9:$E$93)+63.1579*EXP(-0.19*AI$58))/(Fperm_SI_Woolf2021!$E$9:$E$93-AI$58))*(AI$58-Fperm_SI_Woolf2021!$E$9:$E$93)/10))),Fperm_SI_Woolf2021!$D$9:$D$93)*AI$57+INTERCEPT(Fperm_SI_Woolf2021!$F$9:$F$93*EXP(-Fperm_SI_Woolf2021!$I$9:$I$93*$C141*IF(AI$58=Fperm_SI_Woolf2021!$E$9:$E$93,1,EXP(LN((1.1*(Fperm_SI_Woolf2021!$E$9:$E$93-AI$58)-63.1579*EXP(-0.19*Fperm_SI_Woolf2021!$E$9:$E$93)+63.1579*EXP(-0.19*AI$58))/(Fperm_SI_Woolf2021!$E$9:$E$93-AI$58))*(AI$58-Fperm_SI_Woolf2021!$E$9:$E$93)/10))) + Fperm_SI_Woolf2021!$G$9:$G$93*EXP(-Fperm_SI_Woolf2021!$J$9:$J$93*$C141*IF(AI$58=Fperm_SI_Woolf2021!$E$9:$E$93,1,EXP(LN((1.1*(Fperm_SI_Woolf2021!$E$9:$E$93-AI$58)-63.1579*EXP(-0.19*Fperm_SI_Woolf2021!$E$9:$E$93)+63.1579*EXP(-0.19*AI$58))/(Fperm_SI_Woolf2021!$E$9:$E$93-AI$58))*(AI$58-Fperm_SI_Woolf2021!$E$9:$E$93)/10))) + Fperm_SI_Woolf2021!$H$9:$H$93*EXP(-Fperm_SI_Woolf2021!$K$9:$K$93*$C141*IF(AI$58=Fperm_SI_Woolf2021!$E$9:$E$93,1,EXP(LN((1.1*(Fperm_SI_Woolf2021!$E$9:$E$93-AI$58)-63.1579*EXP(-0.19*Fperm_SI_Woolf2021!$E$9:$E$93)+63.1579*EXP(-0.19*AI$58))/(Fperm_SI_Woolf2021!$E$9:$E$93-AI$58))*(AI$58-Fperm_SI_Woolf2021!$E$9:$E$93)/10))),Fperm_SI_Woolf2021!$D$9:$D$93))</f>
        <v>0.34408049673816554</v>
      </c>
      <c r="AJ141" s="51" cm="1">
        <f t="array" ref="AJ141">MIN(1,SLOPE(Fperm_SI_Woolf2021!$F$9:$F$93*EXP(-Fperm_SI_Woolf2021!$I$9:$I$93*$C141*IF(AJ$58=Fperm_SI_Woolf2021!$E$9:$E$93,1,EXP(LN((1.1*(Fperm_SI_Woolf2021!$E$9:$E$93-AJ$58)-63.1579*EXP(-0.19*Fperm_SI_Woolf2021!$E$9:$E$93)+63.1579*EXP(-0.19*AJ$58))/(Fperm_SI_Woolf2021!$E$9:$E$93-AJ$58))*(AJ$58-Fperm_SI_Woolf2021!$E$9:$E$93)/10))) + Fperm_SI_Woolf2021!$G$9:$G$93*EXP(-Fperm_SI_Woolf2021!$J$9:$J$93*$C141*IF(AJ$58=Fperm_SI_Woolf2021!$E$9:$E$93,1,EXP(LN((1.1*(Fperm_SI_Woolf2021!$E$9:$E$93-AJ$58)-63.1579*EXP(-0.19*Fperm_SI_Woolf2021!$E$9:$E$93)+63.1579*EXP(-0.19*AJ$58))/(Fperm_SI_Woolf2021!$E$9:$E$93-AJ$58))*(AJ$58-Fperm_SI_Woolf2021!$E$9:$E$93)/10))) + Fperm_SI_Woolf2021!$H$9:$H$93*EXP(-Fperm_SI_Woolf2021!$K$9:$K$93*$C141*IF(AJ$58=Fperm_SI_Woolf2021!$E$9:$E$93,1,EXP(LN((1.1*(Fperm_SI_Woolf2021!$E$9:$E$93-AJ$58)-63.1579*EXP(-0.19*Fperm_SI_Woolf2021!$E$9:$E$93)+63.1579*EXP(-0.19*AJ$58))/(Fperm_SI_Woolf2021!$E$9:$E$93-AJ$58))*(AJ$58-Fperm_SI_Woolf2021!$E$9:$E$93)/10))),Fperm_SI_Woolf2021!$D$9:$D$93)*AJ$57+INTERCEPT(Fperm_SI_Woolf2021!$F$9:$F$93*EXP(-Fperm_SI_Woolf2021!$I$9:$I$93*$C141*IF(AJ$58=Fperm_SI_Woolf2021!$E$9:$E$93,1,EXP(LN((1.1*(Fperm_SI_Woolf2021!$E$9:$E$93-AJ$58)-63.1579*EXP(-0.19*Fperm_SI_Woolf2021!$E$9:$E$93)+63.1579*EXP(-0.19*AJ$58))/(Fperm_SI_Woolf2021!$E$9:$E$93-AJ$58))*(AJ$58-Fperm_SI_Woolf2021!$E$9:$E$93)/10))) + Fperm_SI_Woolf2021!$G$9:$G$93*EXP(-Fperm_SI_Woolf2021!$J$9:$J$93*$C141*IF(AJ$58=Fperm_SI_Woolf2021!$E$9:$E$93,1,EXP(LN((1.1*(Fperm_SI_Woolf2021!$E$9:$E$93-AJ$58)-63.1579*EXP(-0.19*Fperm_SI_Woolf2021!$E$9:$E$93)+63.1579*EXP(-0.19*AJ$58))/(Fperm_SI_Woolf2021!$E$9:$E$93-AJ$58))*(AJ$58-Fperm_SI_Woolf2021!$E$9:$E$93)/10))) + Fperm_SI_Woolf2021!$H$9:$H$93*EXP(-Fperm_SI_Woolf2021!$K$9:$K$93*$C141*IF(AJ$58=Fperm_SI_Woolf2021!$E$9:$E$93,1,EXP(LN((1.1*(Fperm_SI_Woolf2021!$E$9:$E$93-AJ$58)-63.1579*EXP(-0.19*Fperm_SI_Woolf2021!$E$9:$E$93)+63.1579*EXP(-0.19*AJ$58))/(Fperm_SI_Woolf2021!$E$9:$E$93-AJ$58))*(AJ$58-Fperm_SI_Woolf2021!$E$9:$E$93)/10))),Fperm_SI_Woolf2021!$D$9:$D$93))</f>
        <v>0.32699169423417623</v>
      </c>
      <c r="AK141" s="51" cm="1">
        <f t="array" ref="AK141">MIN(1,SLOPE(Fperm_SI_Woolf2021!$F$9:$F$93*EXP(-Fperm_SI_Woolf2021!$I$9:$I$93*$C141*IF(AK$58=Fperm_SI_Woolf2021!$E$9:$E$93,1,EXP(LN((1.1*(Fperm_SI_Woolf2021!$E$9:$E$93-AK$58)-63.1579*EXP(-0.19*Fperm_SI_Woolf2021!$E$9:$E$93)+63.1579*EXP(-0.19*AK$58))/(Fperm_SI_Woolf2021!$E$9:$E$93-AK$58))*(AK$58-Fperm_SI_Woolf2021!$E$9:$E$93)/10))) + Fperm_SI_Woolf2021!$G$9:$G$93*EXP(-Fperm_SI_Woolf2021!$J$9:$J$93*$C141*IF(AK$58=Fperm_SI_Woolf2021!$E$9:$E$93,1,EXP(LN((1.1*(Fperm_SI_Woolf2021!$E$9:$E$93-AK$58)-63.1579*EXP(-0.19*Fperm_SI_Woolf2021!$E$9:$E$93)+63.1579*EXP(-0.19*AK$58))/(Fperm_SI_Woolf2021!$E$9:$E$93-AK$58))*(AK$58-Fperm_SI_Woolf2021!$E$9:$E$93)/10))) + Fperm_SI_Woolf2021!$H$9:$H$93*EXP(-Fperm_SI_Woolf2021!$K$9:$K$93*$C141*IF(AK$58=Fperm_SI_Woolf2021!$E$9:$E$93,1,EXP(LN((1.1*(Fperm_SI_Woolf2021!$E$9:$E$93-AK$58)-63.1579*EXP(-0.19*Fperm_SI_Woolf2021!$E$9:$E$93)+63.1579*EXP(-0.19*AK$58))/(Fperm_SI_Woolf2021!$E$9:$E$93-AK$58))*(AK$58-Fperm_SI_Woolf2021!$E$9:$E$93)/10))),Fperm_SI_Woolf2021!$D$9:$D$93)*AK$57+INTERCEPT(Fperm_SI_Woolf2021!$F$9:$F$93*EXP(-Fperm_SI_Woolf2021!$I$9:$I$93*$C141*IF(AK$58=Fperm_SI_Woolf2021!$E$9:$E$93,1,EXP(LN((1.1*(Fperm_SI_Woolf2021!$E$9:$E$93-AK$58)-63.1579*EXP(-0.19*Fperm_SI_Woolf2021!$E$9:$E$93)+63.1579*EXP(-0.19*AK$58))/(Fperm_SI_Woolf2021!$E$9:$E$93-AK$58))*(AK$58-Fperm_SI_Woolf2021!$E$9:$E$93)/10))) + Fperm_SI_Woolf2021!$G$9:$G$93*EXP(-Fperm_SI_Woolf2021!$J$9:$J$93*$C141*IF(AK$58=Fperm_SI_Woolf2021!$E$9:$E$93,1,EXP(LN((1.1*(Fperm_SI_Woolf2021!$E$9:$E$93-AK$58)-63.1579*EXP(-0.19*Fperm_SI_Woolf2021!$E$9:$E$93)+63.1579*EXP(-0.19*AK$58))/(Fperm_SI_Woolf2021!$E$9:$E$93-AK$58))*(AK$58-Fperm_SI_Woolf2021!$E$9:$E$93)/10))) + Fperm_SI_Woolf2021!$H$9:$H$93*EXP(-Fperm_SI_Woolf2021!$K$9:$K$93*$C141*IF(AK$58=Fperm_SI_Woolf2021!$E$9:$E$93,1,EXP(LN((1.1*(Fperm_SI_Woolf2021!$E$9:$E$93-AK$58)-63.1579*EXP(-0.19*Fperm_SI_Woolf2021!$E$9:$E$93)+63.1579*EXP(-0.19*AK$58))/(Fperm_SI_Woolf2021!$E$9:$E$93-AK$58))*(AK$58-Fperm_SI_Woolf2021!$E$9:$E$93)/10))),Fperm_SI_Woolf2021!$D$9:$D$93))</f>
        <v>0.30990289173018692</v>
      </c>
      <c r="AL141" s="51" cm="1">
        <f t="array" ref="AL141">MIN(1,SLOPE(Fperm_SI_Woolf2021!$F$9:$F$93*EXP(-Fperm_SI_Woolf2021!$I$9:$I$93*$C141*IF(AL$58=Fperm_SI_Woolf2021!$E$9:$E$93,1,EXP(LN((1.1*(Fperm_SI_Woolf2021!$E$9:$E$93-AL$58)-63.1579*EXP(-0.19*Fperm_SI_Woolf2021!$E$9:$E$93)+63.1579*EXP(-0.19*AL$58))/(Fperm_SI_Woolf2021!$E$9:$E$93-AL$58))*(AL$58-Fperm_SI_Woolf2021!$E$9:$E$93)/10))) + Fperm_SI_Woolf2021!$G$9:$G$93*EXP(-Fperm_SI_Woolf2021!$J$9:$J$93*$C141*IF(AL$58=Fperm_SI_Woolf2021!$E$9:$E$93,1,EXP(LN((1.1*(Fperm_SI_Woolf2021!$E$9:$E$93-AL$58)-63.1579*EXP(-0.19*Fperm_SI_Woolf2021!$E$9:$E$93)+63.1579*EXP(-0.19*AL$58))/(Fperm_SI_Woolf2021!$E$9:$E$93-AL$58))*(AL$58-Fperm_SI_Woolf2021!$E$9:$E$93)/10))) + Fperm_SI_Woolf2021!$H$9:$H$93*EXP(-Fperm_SI_Woolf2021!$K$9:$K$93*$C141*IF(AL$58=Fperm_SI_Woolf2021!$E$9:$E$93,1,EXP(LN((1.1*(Fperm_SI_Woolf2021!$E$9:$E$93-AL$58)-63.1579*EXP(-0.19*Fperm_SI_Woolf2021!$E$9:$E$93)+63.1579*EXP(-0.19*AL$58))/(Fperm_SI_Woolf2021!$E$9:$E$93-AL$58))*(AL$58-Fperm_SI_Woolf2021!$E$9:$E$93)/10))),Fperm_SI_Woolf2021!$D$9:$D$93)*AL$57+INTERCEPT(Fperm_SI_Woolf2021!$F$9:$F$93*EXP(-Fperm_SI_Woolf2021!$I$9:$I$93*$C141*IF(AL$58=Fperm_SI_Woolf2021!$E$9:$E$93,1,EXP(LN((1.1*(Fperm_SI_Woolf2021!$E$9:$E$93-AL$58)-63.1579*EXP(-0.19*Fperm_SI_Woolf2021!$E$9:$E$93)+63.1579*EXP(-0.19*AL$58))/(Fperm_SI_Woolf2021!$E$9:$E$93-AL$58))*(AL$58-Fperm_SI_Woolf2021!$E$9:$E$93)/10))) + Fperm_SI_Woolf2021!$G$9:$G$93*EXP(-Fperm_SI_Woolf2021!$J$9:$J$93*$C141*IF(AL$58=Fperm_SI_Woolf2021!$E$9:$E$93,1,EXP(LN((1.1*(Fperm_SI_Woolf2021!$E$9:$E$93-AL$58)-63.1579*EXP(-0.19*Fperm_SI_Woolf2021!$E$9:$E$93)+63.1579*EXP(-0.19*AL$58))/(Fperm_SI_Woolf2021!$E$9:$E$93-AL$58))*(AL$58-Fperm_SI_Woolf2021!$E$9:$E$93)/10))) + Fperm_SI_Woolf2021!$H$9:$H$93*EXP(-Fperm_SI_Woolf2021!$K$9:$K$93*$C141*IF(AL$58=Fperm_SI_Woolf2021!$E$9:$E$93,1,EXP(LN((1.1*(Fperm_SI_Woolf2021!$E$9:$E$93-AL$58)-63.1579*EXP(-0.19*Fperm_SI_Woolf2021!$E$9:$E$93)+63.1579*EXP(-0.19*AL$58))/(Fperm_SI_Woolf2021!$E$9:$E$93-AL$58))*(AL$58-Fperm_SI_Woolf2021!$E$9:$E$93)/10))),Fperm_SI_Woolf2021!$D$9:$D$93))</f>
        <v>0.29281408922619767</v>
      </c>
      <c r="AM141" s="51" cm="1">
        <f t="array" ref="AM141">MIN(1,SLOPE(Fperm_SI_Woolf2021!$F$9:$F$93*EXP(-Fperm_SI_Woolf2021!$I$9:$I$93*$C141*IF(AM$58=Fperm_SI_Woolf2021!$E$9:$E$93,1,EXP(LN((1.1*(Fperm_SI_Woolf2021!$E$9:$E$93-AM$58)-63.1579*EXP(-0.19*Fperm_SI_Woolf2021!$E$9:$E$93)+63.1579*EXP(-0.19*AM$58))/(Fperm_SI_Woolf2021!$E$9:$E$93-AM$58))*(AM$58-Fperm_SI_Woolf2021!$E$9:$E$93)/10))) + Fperm_SI_Woolf2021!$G$9:$G$93*EXP(-Fperm_SI_Woolf2021!$J$9:$J$93*$C141*IF(AM$58=Fperm_SI_Woolf2021!$E$9:$E$93,1,EXP(LN((1.1*(Fperm_SI_Woolf2021!$E$9:$E$93-AM$58)-63.1579*EXP(-0.19*Fperm_SI_Woolf2021!$E$9:$E$93)+63.1579*EXP(-0.19*AM$58))/(Fperm_SI_Woolf2021!$E$9:$E$93-AM$58))*(AM$58-Fperm_SI_Woolf2021!$E$9:$E$93)/10))) + Fperm_SI_Woolf2021!$H$9:$H$93*EXP(-Fperm_SI_Woolf2021!$K$9:$K$93*$C141*IF(AM$58=Fperm_SI_Woolf2021!$E$9:$E$93,1,EXP(LN((1.1*(Fperm_SI_Woolf2021!$E$9:$E$93-AM$58)-63.1579*EXP(-0.19*Fperm_SI_Woolf2021!$E$9:$E$93)+63.1579*EXP(-0.19*AM$58))/(Fperm_SI_Woolf2021!$E$9:$E$93-AM$58))*(AM$58-Fperm_SI_Woolf2021!$E$9:$E$93)/10))),Fperm_SI_Woolf2021!$D$9:$D$93)*AM$57+INTERCEPT(Fperm_SI_Woolf2021!$F$9:$F$93*EXP(-Fperm_SI_Woolf2021!$I$9:$I$93*$C141*IF(AM$58=Fperm_SI_Woolf2021!$E$9:$E$93,1,EXP(LN((1.1*(Fperm_SI_Woolf2021!$E$9:$E$93-AM$58)-63.1579*EXP(-0.19*Fperm_SI_Woolf2021!$E$9:$E$93)+63.1579*EXP(-0.19*AM$58))/(Fperm_SI_Woolf2021!$E$9:$E$93-AM$58))*(AM$58-Fperm_SI_Woolf2021!$E$9:$E$93)/10))) + Fperm_SI_Woolf2021!$G$9:$G$93*EXP(-Fperm_SI_Woolf2021!$J$9:$J$93*$C141*IF(AM$58=Fperm_SI_Woolf2021!$E$9:$E$93,1,EXP(LN((1.1*(Fperm_SI_Woolf2021!$E$9:$E$93-AM$58)-63.1579*EXP(-0.19*Fperm_SI_Woolf2021!$E$9:$E$93)+63.1579*EXP(-0.19*AM$58))/(Fperm_SI_Woolf2021!$E$9:$E$93-AM$58))*(AM$58-Fperm_SI_Woolf2021!$E$9:$E$93)/10))) + Fperm_SI_Woolf2021!$H$9:$H$93*EXP(-Fperm_SI_Woolf2021!$K$9:$K$93*$C141*IF(AM$58=Fperm_SI_Woolf2021!$E$9:$E$93,1,EXP(LN((1.1*(Fperm_SI_Woolf2021!$E$9:$E$93-AM$58)-63.1579*EXP(-0.19*Fperm_SI_Woolf2021!$E$9:$E$93)+63.1579*EXP(-0.19*AM$58))/(Fperm_SI_Woolf2021!$E$9:$E$93-AM$58))*(AM$58-Fperm_SI_Woolf2021!$E$9:$E$93)/10))),Fperm_SI_Woolf2021!$D$9:$D$93))</f>
        <v>0.27572528672220836</v>
      </c>
      <c r="AN141" s="51" cm="1">
        <f t="array" ref="AN141">MIN(1,SLOPE(Fperm_SI_Woolf2021!$F$9:$F$93*EXP(-Fperm_SI_Woolf2021!$I$9:$I$93*$C141*IF(AN$58=Fperm_SI_Woolf2021!$E$9:$E$93,1,EXP(LN((1.1*(Fperm_SI_Woolf2021!$E$9:$E$93-AN$58)-63.1579*EXP(-0.19*Fperm_SI_Woolf2021!$E$9:$E$93)+63.1579*EXP(-0.19*AN$58))/(Fperm_SI_Woolf2021!$E$9:$E$93-AN$58))*(AN$58-Fperm_SI_Woolf2021!$E$9:$E$93)/10))) + Fperm_SI_Woolf2021!$G$9:$G$93*EXP(-Fperm_SI_Woolf2021!$J$9:$J$93*$C141*IF(AN$58=Fperm_SI_Woolf2021!$E$9:$E$93,1,EXP(LN((1.1*(Fperm_SI_Woolf2021!$E$9:$E$93-AN$58)-63.1579*EXP(-0.19*Fperm_SI_Woolf2021!$E$9:$E$93)+63.1579*EXP(-0.19*AN$58))/(Fperm_SI_Woolf2021!$E$9:$E$93-AN$58))*(AN$58-Fperm_SI_Woolf2021!$E$9:$E$93)/10))) + Fperm_SI_Woolf2021!$H$9:$H$93*EXP(-Fperm_SI_Woolf2021!$K$9:$K$93*$C141*IF(AN$58=Fperm_SI_Woolf2021!$E$9:$E$93,1,EXP(LN((1.1*(Fperm_SI_Woolf2021!$E$9:$E$93-AN$58)-63.1579*EXP(-0.19*Fperm_SI_Woolf2021!$E$9:$E$93)+63.1579*EXP(-0.19*AN$58))/(Fperm_SI_Woolf2021!$E$9:$E$93-AN$58))*(AN$58-Fperm_SI_Woolf2021!$E$9:$E$93)/10))),Fperm_SI_Woolf2021!$D$9:$D$93)*AN$57+INTERCEPT(Fperm_SI_Woolf2021!$F$9:$F$93*EXP(-Fperm_SI_Woolf2021!$I$9:$I$93*$C141*IF(AN$58=Fperm_SI_Woolf2021!$E$9:$E$93,1,EXP(LN((1.1*(Fperm_SI_Woolf2021!$E$9:$E$93-AN$58)-63.1579*EXP(-0.19*Fperm_SI_Woolf2021!$E$9:$E$93)+63.1579*EXP(-0.19*AN$58))/(Fperm_SI_Woolf2021!$E$9:$E$93-AN$58))*(AN$58-Fperm_SI_Woolf2021!$E$9:$E$93)/10))) + Fperm_SI_Woolf2021!$G$9:$G$93*EXP(-Fperm_SI_Woolf2021!$J$9:$J$93*$C141*IF(AN$58=Fperm_SI_Woolf2021!$E$9:$E$93,1,EXP(LN((1.1*(Fperm_SI_Woolf2021!$E$9:$E$93-AN$58)-63.1579*EXP(-0.19*Fperm_SI_Woolf2021!$E$9:$E$93)+63.1579*EXP(-0.19*AN$58))/(Fperm_SI_Woolf2021!$E$9:$E$93-AN$58))*(AN$58-Fperm_SI_Woolf2021!$E$9:$E$93)/10))) + Fperm_SI_Woolf2021!$H$9:$H$93*EXP(-Fperm_SI_Woolf2021!$K$9:$K$93*$C141*IF(AN$58=Fperm_SI_Woolf2021!$E$9:$E$93,1,EXP(LN((1.1*(Fperm_SI_Woolf2021!$E$9:$E$93-AN$58)-63.1579*EXP(-0.19*Fperm_SI_Woolf2021!$E$9:$E$93)+63.1579*EXP(-0.19*AN$58))/(Fperm_SI_Woolf2021!$E$9:$E$93-AN$58))*(AN$58-Fperm_SI_Woolf2021!$E$9:$E$93)/10))),Fperm_SI_Woolf2021!$D$9:$D$93))</f>
        <v>0.25863648421821905</v>
      </c>
      <c r="AO141" s="51" cm="1">
        <f t="array" ref="AO141">MIN(1,SLOPE(Fperm_SI_Woolf2021!$F$9:$F$93*EXP(-Fperm_SI_Woolf2021!$I$9:$I$93*$C141*IF(AO$58=Fperm_SI_Woolf2021!$E$9:$E$93,1,EXP(LN((1.1*(Fperm_SI_Woolf2021!$E$9:$E$93-AO$58)-63.1579*EXP(-0.19*Fperm_SI_Woolf2021!$E$9:$E$93)+63.1579*EXP(-0.19*AO$58))/(Fperm_SI_Woolf2021!$E$9:$E$93-AO$58))*(AO$58-Fperm_SI_Woolf2021!$E$9:$E$93)/10))) + Fperm_SI_Woolf2021!$G$9:$G$93*EXP(-Fperm_SI_Woolf2021!$J$9:$J$93*$C141*IF(AO$58=Fperm_SI_Woolf2021!$E$9:$E$93,1,EXP(LN((1.1*(Fperm_SI_Woolf2021!$E$9:$E$93-AO$58)-63.1579*EXP(-0.19*Fperm_SI_Woolf2021!$E$9:$E$93)+63.1579*EXP(-0.19*AO$58))/(Fperm_SI_Woolf2021!$E$9:$E$93-AO$58))*(AO$58-Fperm_SI_Woolf2021!$E$9:$E$93)/10))) + Fperm_SI_Woolf2021!$H$9:$H$93*EXP(-Fperm_SI_Woolf2021!$K$9:$K$93*$C141*IF(AO$58=Fperm_SI_Woolf2021!$E$9:$E$93,1,EXP(LN((1.1*(Fperm_SI_Woolf2021!$E$9:$E$93-AO$58)-63.1579*EXP(-0.19*Fperm_SI_Woolf2021!$E$9:$E$93)+63.1579*EXP(-0.19*AO$58))/(Fperm_SI_Woolf2021!$E$9:$E$93-AO$58))*(AO$58-Fperm_SI_Woolf2021!$E$9:$E$93)/10))),Fperm_SI_Woolf2021!$D$9:$D$93)*AO$57+INTERCEPT(Fperm_SI_Woolf2021!$F$9:$F$93*EXP(-Fperm_SI_Woolf2021!$I$9:$I$93*$C141*IF(AO$58=Fperm_SI_Woolf2021!$E$9:$E$93,1,EXP(LN((1.1*(Fperm_SI_Woolf2021!$E$9:$E$93-AO$58)-63.1579*EXP(-0.19*Fperm_SI_Woolf2021!$E$9:$E$93)+63.1579*EXP(-0.19*AO$58))/(Fperm_SI_Woolf2021!$E$9:$E$93-AO$58))*(AO$58-Fperm_SI_Woolf2021!$E$9:$E$93)/10))) + Fperm_SI_Woolf2021!$G$9:$G$93*EXP(-Fperm_SI_Woolf2021!$J$9:$J$93*$C141*IF(AO$58=Fperm_SI_Woolf2021!$E$9:$E$93,1,EXP(LN((1.1*(Fperm_SI_Woolf2021!$E$9:$E$93-AO$58)-63.1579*EXP(-0.19*Fperm_SI_Woolf2021!$E$9:$E$93)+63.1579*EXP(-0.19*AO$58))/(Fperm_SI_Woolf2021!$E$9:$E$93-AO$58))*(AO$58-Fperm_SI_Woolf2021!$E$9:$E$93)/10))) + Fperm_SI_Woolf2021!$H$9:$H$93*EXP(-Fperm_SI_Woolf2021!$K$9:$K$93*$C141*IF(AO$58=Fperm_SI_Woolf2021!$E$9:$E$93,1,EXP(LN((1.1*(Fperm_SI_Woolf2021!$E$9:$E$93-AO$58)-63.1579*EXP(-0.19*Fperm_SI_Woolf2021!$E$9:$E$93)+63.1579*EXP(-0.19*AO$58))/(Fperm_SI_Woolf2021!$E$9:$E$93-AO$58))*(AO$58-Fperm_SI_Woolf2021!$E$9:$E$93)/10))),Fperm_SI_Woolf2021!$D$9:$D$93))</f>
        <v>0.24154768171422977</v>
      </c>
      <c r="AP141" s="51" cm="1">
        <f t="array" ref="AP141">MIN(1,SLOPE(Fperm_SI_Woolf2021!$F$9:$F$93*EXP(-Fperm_SI_Woolf2021!$I$9:$I$93*$C141*IF(AP$58=Fperm_SI_Woolf2021!$E$9:$E$93,1,EXP(LN((1.1*(Fperm_SI_Woolf2021!$E$9:$E$93-AP$58)-63.1579*EXP(-0.19*Fperm_SI_Woolf2021!$E$9:$E$93)+63.1579*EXP(-0.19*AP$58))/(Fperm_SI_Woolf2021!$E$9:$E$93-AP$58))*(AP$58-Fperm_SI_Woolf2021!$E$9:$E$93)/10))) + Fperm_SI_Woolf2021!$G$9:$G$93*EXP(-Fperm_SI_Woolf2021!$J$9:$J$93*$C141*IF(AP$58=Fperm_SI_Woolf2021!$E$9:$E$93,1,EXP(LN((1.1*(Fperm_SI_Woolf2021!$E$9:$E$93-AP$58)-63.1579*EXP(-0.19*Fperm_SI_Woolf2021!$E$9:$E$93)+63.1579*EXP(-0.19*AP$58))/(Fperm_SI_Woolf2021!$E$9:$E$93-AP$58))*(AP$58-Fperm_SI_Woolf2021!$E$9:$E$93)/10))) + Fperm_SI_Woolf2021!$H$9:$H$93*EXP(-Fperm_SI_Woolf2021!$K$9:$K$93*$C141*IF(AP$58=Fperm_SI_Woolf2021!$E$9:$E$93,1,EXP(LN((1.1*(Fperm_SI_Woolf2021!$E$9:$E$93-AP$58)-63.1579*EXP(-0.19*Fperm_SI_Woolf2021!$E$9:$E$93)+63.1579*EXP(-0.19*AP$58))/(Fperm_SI_Woolf2021!$E$9:$E$93-AP$58))*(AP$58-Fperm_SI_Woolf2021!$E$9:$E$93)/10))),Fperm_SI_Woolf2021!$D$9:$D$93)*AP$57+INTERCEPT(Fperm_SI_Woolf2021!$F$9:$F$93*EXP(-Fperm_SI_Woolf2021!$I$9:$I$93*$C141*IF(AP$58=Fperm_SI_Woolf2021!$E$9:$E$93,1,EXP(LN((1.1*(Fperm_SI_Woolf2021!$E$9:$E$93-AP$58)-63.1579*EXP(-0.19*Fperm_SI_Woolf2021!$E$9:$E$93)+63.1579*EXP(-0.19*AP$58))/(Fperm_SI_Woolf2021!$E$9:$E$93-AP$58))*(AP$58-Fperm_SI_Woolf2021!$E$9:$E$93)/10))) + Fperm_SI_Woolf2021!$G$9:$G$93*EXP(-Fperm_SI_Woolf2021!$J$9:$J$93*$C141*IF(AP$58=Fperm_SI_Woolf2021!$E$9:$E$93,1,EXP(LN((1.1*(Fperm_SI_Woolf2021!$E$9:$E$93-AP$58)-63.1579*EXP(-0.19*Fperm_SI_Woolf2021!$E$9:$E$93)+63.1579*EXP(-0.19*AP$58))/(Fperm_SI_Woolf2021!$E$9:$E$93-AP$58))*(AP$58-Fperm_SI_Woolf2021!$E$9:$E$93)/10))) + Fperm_SI_Woolf2021!$H$9:$H$93*EXP(-Fperm_SI_Woolf2021!$K$9:$K$93*$C141*IF(AP$58=Fperm_SI_Woolf2021!$E$9:$E$93,1,EXP(LN((1.1*(Fperm_SI_Woolf2021!$E$9:$E$93-AP$58)-63.1579*EXP(-0.19*Fperm_SI_Woolf2021!$E$9:$E$93)+63.1579*EXP(-0.19*AP$58))/(Fperm_SI_Woolf2021!$E$9:$E$93-AP$58))*(AP$58-Fperm_SI_Woolf2021!$E$9:$E$93)/10))),Fperm_SI_Woolf2021!$D$9:$D$93))</f>
        <v>0.22445887921024046</v>
      </c>
      <c r="AQ141" s="51" cm="1">
        <f t="array" ref="AQ141">MIN(1,SLOPE(Fperm_SI_Woolf2021!$F$9:$F$93*EXP(-Fperm_SI_Woolf2021!$I$9:$I$93*$C141*IF(AQ$58=Fperm_SI_Woolf2021!$E$9:$E$93,1,EXP(LN((1.1*(Fperm_SI_Woolf2021!$E$9:$E$93-AQ$58)-63.1579*EXP(-0.19*Fperm_SI_Woolf2021!$E$9:$E$93)+63.1579*EXP(-0.19*AQ$58))/(Fperm_SI_Woolf2021!$E$9:$E$93-AQ$58))*(AQ$58-Fperm_SI_Woolf2021!$E$9:$E$93)/10))) + Fperm_SI_Woolf2021!$G$9:$G$93*EXP(-Fperm_SI_Woolf2021!$J$9:$J$93*$C141*IF(AQ$58=Fperm_SI_Woolf2021!$E$9:$E$93,1,EXP(LN((1.1*(Fperm_SI_Woolf2021!$E$9:$E$93-AQ$58)-63.1579*EXP(-0.19*Fperm_SI_Woolf2021!$E$9:$E$93)+63.1579*EXP(-0.19*AQ$58))/(Fperm_SI_Woolf2021!$E$9:$E$93-AQ$58))*(AQ$58-Fperm_SI_Woolf2021!$E$9:$E$93)/10))) + Fperm_SI_Woolf2021!$H$9:$H$93*EXP(-Fperm_SI_Woolf2021!$K$9:$K$93*$C141*IF(AQ$58=Fperm_SI_Woolf2021!$E$9:$E$93,1,EXP(LN((1.1*(Fperm_SI_Woolf2021!$E$9:$E$93-AQ$58)-63.1579*EXP(-0.19*Fperm_SI_Woolf2021!$E$9:$E$93)+63.1579*EXP(-0.19*AQ$58))/(Fperm_SI_Woolf2021!$E$9:$E$93-AQ$58))*(AQ$58-Fperm_SI_Woolf2021!$E$9:$E$93)/10))),Fperm_SI_Woolf2021!$D$9:$D$93)*AQ$57+INTERCEPT(Fperm_SI_Woolf2021!$F$9:$F$93*EXP(-Fperm_SI_Woolf2021!$I$9:$I$93*$C141*IF(AQ$58=Fperm_SI_Woolf2021!$E$9:$E$93,1,EXP(LN((1.1*(Fperm_SI_Woolf2021!$E$9:$E$93-AQ$58)-63.1579*EXP(-0.19*Fperm_SI_Woolf2021!$E$9:$E$93)+63.1579*EXP(-0.19*AQ$58))/(Fperm_SI_Woolf2021!$E$9:$E$93-AQ$58))*(AQ$58-Fperm_SI_Woolf2021!$E$9:$E$93)/10))) + Fperm_SI_Woolf2021!$G$9:$G$93*EXP(-Fperm_SI_Woolf2021!$J$9:$J$93*$C141*IF(AQ$58=Fperm_SI_Woolf2021!$E$9:$E$93,1,EXP(LN((1.1*(Fperm_SI_Woolf2021!$E$9:$E$93-AQ$58)-63.1579*EXP(-0.19*Fperm_SI_Woolf2021!$E$9:$E$93)+63.1579*EXP(-0.19*AQ$58))/(Fperm_SI_Woolf2021!$E$9:$E$93-AQ$58))*(AQ$58-Fperm_SI_Woolf2021!$E$9:$E$93)/10))) + Fperm_SI_Woolf2021!$H$9:$H$93*EXP(-Fperm_SI_Woolf2021!$K$9:$K$93*$C141*IF(AQ$58=Fperm_SI_Woolf2021!$E$9:$E$93,1,EXP(LN((1.1*(Fperm_SI_Woolf2021!$E$9:$E$93-AQ$58)-63.1579*EXP(-0.19*Fperm_SI_Woolf2021!$E$9:$E$93)+63.1579*EXP(-0.19*AQ$58))/(Fperm_SI_Woolf2021!$E$9:$E$93-AQ$58))*(AQ$58-Fperm_SI_Woolf2021!$E$9:$E$93)/10))),Fperm_SI_Woolf2021!$D$9:$D$93))</f>
        <v>0.20737007670625118</v>
      </c>
      <c r="AR141" s="51" cm="1">
        <f t="array" ref="AR141">MIN(1,SLOPE(Fperm_SI_Woolf2021!$F$9:$F$93*EXP(-Fperm_SI_Woolf2021!$I$9:$I$93*$C141*IF(AR$58=Fperm_SI_Woolf2021!$E$9:$E$93,1,EXP(LN((1.1*(Fperm_SI_Woolf2021!$E$9:$E$93-AR$58)-63.1579*EXP(-0.19*Fperm_SI_Woolf2021!$E$9:$E$93)+63.1579*EXP(-0.19*AR$58))/(Fperm_SI_Woolf2021!$E$9:$E$93-AR$58))*(AR$58-Fperm_SI_Woolf2021!$E$9:$E$93)/10))) + Fperm_SI_Woolf2021!$G$9:$G$93*EXP(-Fperm_SI_Woolf2021!$J$9:$J$93*$C141*IF(AR$58=Fperm_SI_Woolf2021!$E$9:$E$93,1,EXP(LN((1.1*(Fperm_SI_Woolf2021!$E$9:$E$93-AR$58)-63.1579*EXP(-0.19*Fperm_SI_Woolf2021!$E$9:$E$93)+63.1579*EXP(-0.19*AR$58))/(Fperm_SI_Woolf2021!$E$9:$E$93-AR$58))*(AR$58-Fperm_SI_Woolf2021!$E$9:$E$93)/10))) + Fperm_SI_Woolf2021!$H$9:$H$93*EXP(-Fperm_SI_Woolf2021!$K$9:$K$93*$C141*IF(AR$58=Fperm_SI_Woolf2021!$E$9:$E$93,1,EXP(LN((1.1*(Fperm_SI_Woolf2021!$E$9:$E$93-AR$58)-63.1579*EXP(-0.19*Fperm_SI_Woolf2021!$E$9:$E$93)+63.1579*EXP(-0.19*AR$58))/(Fperm_SI_Woolf2021!$E$9:$E$93-AR$58))*(AR$58-Fperm_SI_Woolf2021!$E$9:$E$93)/10))),Fperm_SI_Woolf2021!$D$9:$D$93)*AR$57+INTERCEPT(Fperm_SI_Woolf2021!$F$9:$F$93*EXP(-Fperm_SI_Woolf2021!$I$9:$I$93*$C141*IF(AR$58=Fperm_SI_Woolf2021!$E$9:$E$93,1,EXP(LN((1.1*(Fperm_SI_Woolf2021!$E$9:$E$93-AR$58)-63.1579*EXP(-0.19*Fperm_SI_Woolf2021!$E$9:$E$93)+63.1579*EXP(-0.19*AR$58))/(Fperm_SI_Woolf2021!$E$9:$E$93-AR$58))*(AR$58-Fperm_SI_Woolf2021!$E$9:$E$93)/10))) + Fperm_SI_Woolf2021!$G$9:$G$93*EXP(-Fperm_SI_Woolf2021!$J$9:$J$93*$C141*IF(AR$58=Fperm_SI_Woolf2021!$E$9:$E$93,1,EXP(LN((1.1*(Fperm_SI_Woolf2021!$E$9:$E$93-AR$58)-63.1579*EXP(-0.19*Fperm_SI_Woolf2021!$E$9:$E$93)+63.1579*EXP(-0.19*AR$58))/(Fperm_SI_Woolf2021!$E$9:$E$93-AR$58))*(AR$58-Fperm_SI_Woolf2021!$E$9:$E$93)/10))) + Fperm_SI_Woolf2021!$H$9:$H$93*EXP(-Fperm_SI_Woolf2021!$K$9:$K$93*$C141*IF(AR$58=Fperm_SI_Woolf2021!$E$9:$E$93,1,EXP(LN((1.1*(Fperm_SI_Woolf2021!$E$9:$E$93-AR$58)-63.1579*EXP(-0.19*Fperm_SI_Woolf2021!$E$9:$E$93)+63.1579*EXP(-0.19*AR$58))/(Fperm_SI_Woolf2021!$E$9:$E$93-AR$58))*(AR$58-Fperm_SI_Woolf2021!$E$9:$E$93)/10))),Fperm_SI_Woolf2021!$D$9:$D$93))</f>
        <v>0.19028127420226187</v>
      </c>
      <c r="AS141" s="51" cm="1">
        <f t="array" ref="AS141">MIN(1,SLOPE(Fperm_SI_Woolf2021!$F$9:$F$93*EXP(-Fperm_SI_Woolf2021!$I$9:$I$93*$C141*IF(AS$58=Fperm_SI_Woolf2021!$E$9:$E$93,1,EXP(LN((1.1*(Fperm_SI_Woolf2021!$E$9:$E$93-AS$58)-63.1579*EXP(-0.19*Fperm_SI_Woolf2021!$E$9:$E$93)+63.1579*EXP(-0.19*AS$58))/(Fperm_SI_Woolf2021!$E$9:$E$93-AS$58))*(AS$58-Fperm_SI_Woolf2021!$E$9:$E$93)/10))) + Fperm_SI_Woolf2021!$G$9:$G$93*EXP(-Fperm_SI_Woolf2021!$J$9:$J$93*$C141*IF(AS$58=Fperm_SI_Woolf2021!$E$9:$E$93,1,EXP(LN((1.1*(Fperm_SI_Woolf2021!$E$9:$E$93-AS$58)-63.1579*EXP(-0.19*Fperm_SI_Woolf2021!$E$9:$E$93)+63.1579*EXP(-0.19*AS$58))/(Fperm_SI_Woolf2021!$E$9:$E$93-AS$58))*(AS$58-Fperm_SI_Woolf2021!$E$9:$E$93)/10))) + Fperm_SI_Woolf2021!$H$9:$H$93*EXP(-Fperm_SI_Woolf2021!$K$9:$K$93*$C141*IF(AS$58=Fperm_SI_Woolf2021!$E$9:$E$93,1,EXP(LN((1.1*(Fperm_SI_Woolf2021!$E$9:$E$93-AS$58)-63.1579*EXP(-0.19*Fperm_SI_Woolf2021!$E$9:$E$93)+63.1579*EXP(-0.19*AS$58))/(Fperm_SI_Woolf2021!$E$9:$E$93-AS$58))*(AS$58-Fperm_SI_Woolf2021!$E$9:$E$93)/10))),Fperm_SI_Woolf2021!$D$9:$D$93)*AS$57+INTERCEPT(Fperm_SI_Woolf2021!$F$9:$F$93*EXP(-Fperm_SI_Woolf2021!$I$9:$I$93*$C141*IF(AS$58=Fperm_SI_Woolf2021!$E$9:$E$93,1,EXP(LN((1.1*(Fperm_SI_Woolf2021!$E$9:$E$93-AS$58)-63.1579*EXP(-0.19*Fperm_SI_Woolf2021!$E$9:$E$93)+63.1579*EXP(-0.19*AS$58))/(Fperm_SI_Woolf2021!$E$9:$E$93-AS$58))*(AS$58-Fperm_SI_Woolf2021!$E$9:$E$93)/10))) + Fperm_SI_Woolf2021!$G$9:$G$93*EXP(-Fperm_SI_Woolf2021!$J$9:$J$93*$C141*IF(AS$58=Fperm_SI_Woolf2021!$E$9:$E$93,1,EXP(LN((1.1*(Fperm_SI_Woolf2021!$E$9:$E$93-AS$58)-63.1579*EXP(-0.19*Fperm_SI_Woolf2021!$E$9:$E$93)+63.1579*EXP(-0.19*AS$58))/(Fperm_SI_Woolf2021!$E$9:$E$93-AS$58))*(AS$58-Fperm_SI_Woolf2021!$E$9:$E$93)/10))) + Fperm_SI_Woolf2021!$H$9:$H$93*EXP(-Fperm_SI_Woolf2021!$K$9:$K$93*$C141*IF(AS$58=Fperm_SI_Woolf2021!$E$9:$E$93,1,EXP(LN((1.1*(Fperm_SI_Woolf2021!$E$9:$E$93-AS$58)-63.1579*EXP(-0.19*Fperm_SI_Woolf2021!$E$9:$E$93)+63.1579*EXP(-0.19*AS$58))/(Fperm_SI_Woolf2021!$E$9:$E$93-AS$58))*(AS$58-Fperm_SI_Woolf2021!$E$9:$E$93)/10))),Fperm_SI_Woolf2021!$D$9:$D$93))</f>
        <v>0.17319247169827257</v>
      </c>
      <c r="AT141" s="51" cm="1">
        <f t="array" ref="AT141">MIN(1,SLOPE(Fperm_SI_Woolf2021!$F$9:$F$93*EXP(-Fperm_SI_Woolf2021!$I$9:$I$93*$C141*IF(AT$58=Fperm_SI_Woolf2021!$E$9:$E$93,1,EXP(LN((1.1*(Fperm_SI_Woolf2021!$E$9:$E$93-AT$58)-63.1579*EXP(-0.19*Fperm_SI_Woolf2021!$E$9:$E$93)+63.1579*EXP(-0.19*AT$58))/(Fperm_SI_Woolf2021!$E$9:$E$93-AT$58))*(AT$58-Fperm_SI_Woolf2021!$E$9:$E$93)/10))) + Fperm_SI_Woolf2021!$G$9:$G$93*EXP(-Fperm_SI_Woolf2021!$J$9:$J$93*$C141*IF(AT$58=Fperm_SI_Woolf2021!$E$9:$E$93,1,EXP(LN((1.1*(Fperm_SI_Woolf2021!$E$9:$E$93-AT$58)-63.1579*EXP(-0.19*Fperm_SI_Woolf2021!$E$9:$E$93)+63.1579*EXP(-0.19*AT$58))/(Fperm_SI_Woolf2021!$E$9:$E$93-AT$58))*(AT$58-Fperm_SI_Woolf2021!$E$9:$E$93)/10))) + Fperm_SI_Woolf2021!$H$9:$H$93*EXP(-Fperm_SI_Woolf2021!$K$9:$K$93*$C141*IF(AT$58=Fperm_SI_Woolf2021!$E$9:$E$93,1,EXP(LN((1.1*(Fperm_SI_Woolf2021!$E$9:$E$93-AT$58)-63.1579*EXP(-0.19*Fperm_SI_Woolf2021!$E$9:$E$93)+63.1579*EXP(-0.19*AT$58))/(Fperm_SI_Woolf2021!$E$9:$E$93-AT$58))*(AT$58-Fperm_SI_Woolf2021!$E$9:$E$93)/10))),Fperm_SI_Woolf2021!$D$9:$D$93)*AT$57+INTERCEPT(Fperm_SI_Woolf2021!$F$9:$F$93*EXP(-Fperm_SI_Woolf2021!$I$9:$I$93*$C141*IF(AT$58=Fperm_SI_Woolf2021!$E$9:$E$93,1,EXP(LN((1.1*(Fperm_SI_Woolf2021!$E$9:$E$93-AT$58)-63.1579*EXP(-0.19*Fperm_SI_Woolf2021!$E$9:$E$93)+63.1579*EXP(-0.19*AT$58))/(Fperm_SI_Woolf2021!$E$9:$E$93-AT$58))*(AT$58-Fperm_SI_Woolf2021!$E$9:$E$93)/10))) + Fperm_SI_Woolf2021!$G$9:$G$93*EXP(-Fperm_SI_Woolf2021!$J$9:$J$93*$C141*IF(AT$58=Fperm_SI_Woolf2021!$E$9:$E$93,1,EXP(LN((1.1*(Fperm_SI_Woolf2021!$E$9:$E$93-AT$58)-63.1579*EXP(-0.19*Fperm_SI_Woolf2021!$E$9:$E$93)+63.1579*EXP(-0.19*AT$58))/(Fperm_SI_Woolf2021!$E$9:$E$93-AT$58))*(AT$58-Fperm_SI_Woolf2021!$E$9:$E$93)/10))) + Fperm_SI_Woolf2021!$H$9:$H$93*EXP(-Fperm_SI_Woolf2021!$K$9:$K$93*$C141*IF(AT$58=Fperm_SI_Woolf2021!$E$9:$E$93,1,EXP(LN((1.1*(Fperm_SI_Woolf2021!$E$9:$E$93-AT$58)-63.1579*EXP(-0.19*Fperm_SI_Woolf2021!$E$9:$E$93)+63.1579*EXP(-0.19*AT$58))/(Fperm_SI_Woolf2021!$E$9:$E$93-AT$58))*(AT$58-Fperm_SI_Woolf2021!$E$9:$E$93)/10))),Fperm_SI_Woolf2021!$D$9:$D$93))</f>
        <v>0.15610366919428326</v>
      </c>
      <c r="AU141" s="51" cm="1">
        <f t="array" ref="AU141">MIN(1,SLOPE(Fperm_SI_Woolf2021!$F$9:$F$93*EXP(-Fperm_SI_Woolf2021!$I$9:$I$93*$C141*IF(AU$58=Fperm_SI_Woolf2021!$E$9:$E$93,1,EXP(LN((1.1*(Fperm_SI_Woolf2021!$E$9:$E$93-AU$58)-63.1579*EXP(-0.19*Fperm_SI_Woolf2021!$E$9:$E$93)+63.1579*EXP(-0.19*AU$58))/(Fperm_SI_Woolf2021!$E$9:$E$93-AU$58))*(AU$58-Fperm_SI_Woolf2021!$E$9:$E$93)/10))) + Fperm_SI_Woolf2021!$G$9:$G$93*EXP(-Fperm_SI_Woolf2021!$J$9:$J$93*$C141*IF(AU$58=Fperm_SI_Woolf2021!$E$9:$E$93,1,EXP(LN((1.1*(Fperm_SI_Woolf2021!$E$9:$E$93-AU$58)-63.1579*EXP(-0.19*Fperm_SI_Woolf2021!$E$9:$E$93)+63.1579*EXP(-0.19*AU$58))/(Fperm_SI_Woolf2021!$E$9:$E$93-AU$58))*(AU$58-Fperm_SI_Woolf2021!$E$9:$E$93)/10))) + Fperm_SI_Woolf2021!$H$9:$H$93*EXP(-Fperm_SI_Woolf2021!$K$9:$K$93*$C141*IF(AU$58=Fperm_SI_Woolf2021!$E$9:$E$93,1,EXP(LN((1.1*(Fperm_SI_Woolf2021!$E$9:$E$93-AU$58)-63.1579*EXP(-0.19*Fperm_SI_Woolf2021!$E$9:$E$93)+63.1579*EXP(-0.19*AU$58))/(Fperm_SI_Woolf2021!$E$9:$E$93-AU$58))*(AU$58-Fperm_SI_Woolf2021!$E$9:$E$93)/10))),Fperm_SI_Woolf2021!$D$9:$D$93)*AU$57+INTERCEPT(Fperm_SI_Woolf2021!$F$9:$F$93*EXP(-Fperm_SI_Woolf2021!$I$9:$I$93*$C141*IF(AU$58=Fperm_SI_Woolf2021!$E$9:$E$93,1,EXP(LN((1.1*(Fperm_SI_Woolf2021!$E$9:$E$93-AU$58)-63.1579*EXP(-0.19*Fperm_SI_Woolf2021!$E$9:$E$93)+63.1579*EXP(-0.19*AU$58))/(Fperm_SI_Woolf2021!$E$9:$E$93-AU$58))*(AU$58-Fperm_SI_Woolf2021!$E$9:$E$93)/10))) + Fperm_SI_Woolf2021!$G$9:$G$93*EXP(-Fperm_SI_Woolf2021!$J$9:$J$93*$C141*IF(AU$58=Fperm_SI_Woolf2021!$E$9:$E$93,1,EXP(LN((1.1*(Fperm_SI_Woolf2021!$E$9:$E$93-AU$58)-63.1579*EXP(-0.19*Fperm_SI_Woolf2021!$E$9:$E$93)+63.1579*EXP(-0.19*AU$58))/(Fperm_SI_Woolf2021!$E$9:$E$93-AU$58))*(AU$58-Fperm_SI_Woolf2021!$E$9:$E$93)/10))) + Fperm_SI_Woolf2021!$H$9:$H$93*EXP(-Fperm_SI_Woolf2021!$K$9:$K$93*$C141*IF(AU$58=Fperm_SI_Woolf2021!$E$9:$E$93,1,EXP(LN((1.1*(Fperm_SI_Woolf2021!$E$9:$E$93-AU$58)-63.1579*EXP(-0.19*Fperm_SI_Woolf2021!$E$9:$E$93)+63.1579*EXP(-0.19*AU$58))/(Fperm_SI_Woolf2021!$E$9:$E$93-AU$58))*(AU$58-Fperm_SI_Woolf2021!$E$9:$E$93)/10))),Fperm_SI_Woolf2021!$D$9:$D$93))</f>
        <v>0.13901486669029392</v>
      </c>
      <c r="AV141" s="51" cm="1">
        <f t="array" ref="AV141">MIN(1,SLOPE(Fperm_SI_Woolf2021!$F$9:$F$93*EXP(-Fperm_SI_Woolf2021!$I$9:$I$93*$C141*IF(AV$58=Fperm_SI_Woolf2021!$E$9:$E$93,1,EXP(LN((1.1*(Fperm_SI_Woolf2021!$E$9:$E$93-AV$58)-63.1579*EXP(-0.19*Fperm_SI_Woolf2021!$E$9:$E$93)+63.1579*EXP(-0.19*AV$58))/(Fperm_SI_Woolf2021!$E$9:$E$93-AV$58))*(AV$58-Fperm_SI_Woolf2021!$E$9:$E$93)/10))) + Fperm_SI_Woolf2021!$G$9:$G$93*EXP(-Fperm_SI_Woolf2021!$J$9:$J$93*$C141*IF(AV$58=Fperm_SI_Woolf2021!$E$9:$E$93,1,EXP(LN((1.1*(Fperm_SI_Woolf2021!$E$9:$E$93-AV$58)-63.1579*EXP(-0.19*Fperm_SI_Woolf2021!$E$9:$E$93)+63.1579*EXP(-0.19*AV$58))/(Fperm_SI_Woolf2021!$E$9:$E$93-AV$58))*(AV$58-Fperm_SI_Woolf2021!$E$9:$E$93)/10))) + Fperm_SI_Woolf2021!$H$9:$H$93*EXP(-Fperm_SI_Woolf2021!$K$9:$K$93*$C141*IF(AV$58=Fperm_SI_Woolf2021!$E$9:$E$93,1,EXP(LN((1.1*(Fperm_SI_Woolf2021!$E$9:$E$93-AV$58)-63.1579*EXP(-0.19*Fperm_SI_Woolf2021!$E$9:$E$93)+63.1579*EXP(-0.19*AV$58))/(Fperm_SI_Woolf2021!$E$9:$E$93-AV$58))*(AV$58-Fperm_SI_Woolf2021!$E$9:$E$93)/10))),Fperm_SI_Woolf2021!$D$9:$D$93)*AV$57+INTERCEPT(Fperm_SI_Woolf2021!$F$9:$F$93*EXP(-Fperm_SI_Woolf2021!$I$9:$I$93*$C141*IF(AV$58=Fperm_SI_Woolf2021!$E$9:$E$93,1,EXP(LN((1.1*(Fperm_SI_Woolf2021!$E$9:$E$93-AV$58)-63.1579*EXP(-0.19*Fperm_SI_Woolf2021!$E$9:$E$93)+63.1579*EXP(-0.19*AV$58))/(Fperm_SI_Woolf2021!$E$9:$E$93-AV$58))*(AV$58-Fperm_SI_Woolf2021!$E$9:$E$93)/10))) + Fperm_SI_Woolf2021!$G$9:$G$93*EXP(-Fperm_SI_Woolf2021!$J$9:$J$93*$C141*IF(AV$58=Fperm_SI_Woolf2021!$E$9:$E$93,1,EXP(LN((1.1*(Fperm_SI_Woolf2021!$E$9:$E$93-AV$58)-63.1579*EXP(-0.19*Fperm_SI_Woolf2021!$E$9:$E$93)+63.1579*EXP(-0.19*AV$58))/(Fperm_SI_Woolf2021!$E$9:$E$93-AV$58))*(AV$58-Fperm_SI_Woolf2021!$E$9:$E$93)/10))) + Fperm_SI_Woolf2021!$H$9:$H$93*EXP(-Fperm_SI_Woolf2021!$K$9:$K$93*$C141*IF(AV$58=Fperm_SI_Woolf2021!$E$9:$E$93,1,EXP(LN((1.1*(Fperm_SI_Woolf2021!$E$9:$E$93-AV$58)-63.1579*EXP(-0.19*Fperm_SI_Woolf2021!$E$9:$E$93)+63.1579*EXP(-0.19*AV$58))/(Fperm_SI_Woolf2021!$E$9:$E$93-AV$58))*(AV$58-Fperm_SI_Woolf2021!$E$9:$E$93)/10))),Fperm_SI_Woolf2021!$D$9:$D$93))</f>
        <v>0.12192606418630464</v>
      </c>
      <c r="AW141" s="51" cm="1">
        <f t="array" ref="AW141">MIN(1,SLOPE(Fperm_SI_Woolf2021!$F$9:$F$93*EXP(-Fperm_SI_Woolf2021!$I$9:$I$93*$C141*IF(AW$58=Fperm_SI_Woolf2021!$E$9:$E$93,1,EXP(LN((1.1*(Fperm_SI_Woolf2021!$E$9:$E$93-AW$58)-63.1579*EXP(-0.19*Fperm_SI_Woolf2021!$E$9:$E$93)+63.1579*EXP(-0.19*AW$58))/(Fperm_SI_Woolf2021!$E$9:$E$93-AW$58))*(AW$58-Fperm_SI_Woolf2021!$E$9:$E$93)/10))) + Fperm_SI_Woolf2021!$G$9:$G$93*EXP(-Fperm_SI_Woolf2021!$J$9:$J$93*$C141*IF(AW$58=Fperm_SI_Woolf2021!$E$9:$E$93,1,EXP(LN((1.1*(Fperm_SI_Woolf2021!$E$9:$E$93-AW$58)-63.1579*EXP(-0.19*Fperm_SI_Woolf2021!$E$9:$E$93)+63.1579*EXP(-0.19*AW$58))/(Fperm_SI_Woolf2021!$E$9:$E$93-AW$58))*(AW$58-Fperm_SI_Woolf2021!$E$9:$E$93)/10))) + Fperm_SI_Woolf2021!$H$9:$H$93*EXP(-Fperm_SI_Woolf2021!$K$9:$K$93*$C141*IF(AW$58=Fperm_SI_Woolf2021!$E$9:$E$93,1,EXP(LN((1.1*(Fperm_SI_Woolf2021!$E$9:$E$93-AW$58)-63.1579*EXP(-0.19*Fperm_SI_Woolf2021!$E$9:$E$93)+63.1579*EXP(-0.19*AW$58))/(Fperm_SI_Woolf2021!$E$9:$E$93-AW$58))*(AW$58-Fperm_SI_Woolf2021!$E$9:$E$93)/10))),Fperm_SI_Woolf2021!$D$9:$D$93)*AW$57+INTERCEPT(Fperm_SI_Woolf2021!$F$9:$F$93*EXP(-Fperm_SI_Woolf2021!$I$9:$I$93*$C141*IF(AW$58=Fperm_SI_Woolf2021!$E$9:$E$93,1,EXP(LN((1.1*(Fperm_SI_Woolf2021!$E$9:$E$93-AW$58)-63.1579*EXP(-0.19*Fperm_SI_Woolf2021!$E$9:$E$93)+63.1579*EXP(-0.19*AW$58))/(Fperm_SI_Woolf2021!$E$9:$E$93-AW$58))*(AW$58-Fperm_SI_Woolf2021!$E$9:$E$93)/10))) + Fperm_SI_Woolf2021!$G$9:$G$93*EXP(-Fperm_SI_Woolf2021!$J$9:$J$93*$C141*IF(AW$58=Fperm_SI_Woolf2021!$E$9:$E$93,1,EXP(LN((1.1*(Fperm_SI_Woolf2021!$E$9:$E$93-AW$58)-63.1579*EXP(-0.19*Fperm_SI_Woolf2021!$E$9:$E$93)+63.1579*EXP(-0.19*AW$58))/(Fperm_SI_Woolf2021!$E$9:$E$93-AW$58))*(AW$58-Fperm_SI_Woolf2021!$E$9:$E$93)/10))) + Fperm_SI_Woolf2021!$H$9:$H$93*EXP(-Fperm_SI_Woolf2021!$K$9:$K$93*$C141*IF(AW$58=Fperm_SI_Woolf2021!$E$9:$E$93,1,EXP(LN((1.1*(Fperm_SI_Woolf2021!$E$9:$E$93-AW$58)-63.1579*EXP(-0.19*Fperm_SI_Woolf2021!$E$9:$E$93)+63.1579*EXP(-0.19*AW$58))/(Fperm_SI_Woolf2021!$E$9:$E$93-AW$58))*(AW$58-Fperm_SI_Woolf2021!$E$9:$E$93)/10))),Fperm_SI_Woolf2021!$D$9:$D$93))</f>
        <v>0.28445947953541378</v>
      </c>
      <c r="AX141" s="51" cm="1">
        <f t="array" ref="AX141">MIN(1,SLOPE(Fperm_SI_Woolf2021!$F$9:$F$93*EXP(-Fperm_SI_Woolf2021!$I$9:$I$93*$C141*IF(AX$58=Fperm_SI_Woolf2021!$E$9:$E$93,1,EXP(LN((1.1*(Fperm_SI_Woolf2021!$E$9:$E$93-AX$58)-63.1579*EXP(-0.19*Fperm_SI_Woolf2021!$E$9:$E$93)+63.1579*EXP(-0.19*AX$58))/(Fperm_SI_Woolf2021!$E$9:$E$93-AX$58))*(AX$58-Fperm_SI_Woolf2021!$E$9:$E$93)/10))) + Fperm_SI_Woolf2021!$G$9:$G$93*EXP(-Fperm_SI_Woolf2021!$J$9:$J$93*$C141*IF(AX$58=Fperm_SI_Woolf2021!$E$9:$E$93,1,EXP(LN((1.1*(Fperm_SI_Woolf2021!$E$9:$E$93-AX$58)-63.1579*EXP(-0.19*Fperm_SI_Woolf2021!$E$9:$E$93)+63.1579*EXP(-0.19*AX$58))/(Fperm_SI_Woolf2021!$E$9:$E$93-AX$58))*(AX$58-Fperm_SI_Woolf2021!$E$9:$E$93)/10))) + Fperm_SI_Woolf2021!$H$9:$H$93*EXP(-Fperm_SI_Woolf2021!$K$9:$K$93*$C141*IF(AX$58=Fperm_SI_Woolf2021!$E$9:$E$93,1,EXP(LN((1.1*(Fperm_SI_Woolf2021!$E$9:$E$93-AX$58)-63.1579*EXP(-0.19*Fperm_SI_Woolf2021!$E$9:$E$93)+63.1579*EXP(-0.19*AX$58))/(Fperm_SI_Woolf2021!$E$9:$E$93-AX$58))*(AX$58-Fperm_SI_Woolf2021!$E$9:$E$93)/10))),Fperm_SI_Woolf2021!$D$9:$D$93)*AX$57+INTERCEPT(Fperm_SI_Woolf2021!$F$9:$F$93*EXP(-Fperm_SI_Woolf2021!$I$9:$I$93*$C141*IF(AX$58=Fperm_SI_Woolf2021!$E$9:$E$93,1,EXP(LN((1.1*(Fperm_SI_Woolf2021!$E$9:$E$93-AX$58)-63.1579*EXP(-0.19*Fperm_SI_Woolf2021!$E$9:$E$93)+63.1579*EXP(-0.19*AX$58))/(Fperm_SI_Woolf2021!$E$9:$E$93-AX$58))*(AX$58-Fperm_SI_Woolf2021!$E$9:$E$93)/10))) + Fperm_SI_Woolf2021!$G$9:$G$93*EXP(-Fperm_SI_Woolf2021!$J$9:$J$93*$C141*IF(AX$58=Fperm_SI_Woolf2021!$E$9:$E$93,1,EXP(LN((1.1*(Fperm_SI_Woolf2021!$E$9:$E$93-AX$58)-63.1579*EXP(-0.19*Fperm_SI_Woolf2021!$E$9:$E$93)+63.1579*EXP(-0.19*AX$58))/(Fperm_SI_Woolf2021!$E$9:$E$93-AX$58))*(AX$58-Fperm_SI_Woolf2021!$E$9:$E$93)/10))) + Fperm_SI_Woolf2021!$H$9:$H$93*EXP(-Fperm_SI_Woolf2021!$K$9:$K$93*$C141*IF(AX$58=Fperm_SI_Woolf2021!$E$9:$E$93,1,EXP(LN((1.1*(Fperm_SI_Woolf2021!$E$9:$E$93-AX$58)-63.1579*EXP(-0.19*Fperm_SI_Woolf2021!$E$9:$E$93)+63.1579*EXP(-0.19*AX$58))/(Fperm_SI_Woolf2021!$E$9:$E$93-AX$58))*(AX$58-Fperm_SI_Woolf2021!$E$9:$E$93)/10))),Fperm_SI_Woolf2021!$D$9:$D$93))</f>
        <v>0.27095245924145389</v>
      </c>
      <c r="AY141" s="51" cm="1">
        <f t="array" ref="AY141">MIN(1,SLOPE(Fperm_SI_Woolf2021!$F$9:$F$93*EXP(-Fperm_SI_Woolf2021!$I$9:$I$93*$C141*IF(AY$58=Fperm_SI_Woolf2021!$E$9:$E$93,1,EXP(LN((1.1*(Fperm_SI_Woolf2021!$E$9:$E$93-AY$58)-63.1579*EXP(-0.19*Fperm_SI_Woolf2021!$E$9:$E$93)+63.1579*EXP(-0.19*AY$58))/(Fperm_SI_Woolf2021!$E$9:$E$93-AY$58))*(AY$58-Fperm_SI_Woolf2021!$E$9:$E$93)/10))) + Fperm_SI_Woolf2021!$G$9:$G$93*EXP(-Fperm_SI_Woolf2021!$J$9:$J$93*$C141*IF(AY$58=Fperm_SI_Woolf2021!$E$9:$E$93,1,EXP(LN((1.1*(Fperm_SI_Woolf2021!$E$9:$E$93-AY$58)-63.1579*EXP(-0.19*Fperm_SI_Woolf2021!$E$9:$E$93)+63.1579*EXP(-0.19*AY$58))/(Fperm_SI_Woolf2021!$E$9:$E$93-AY$58))*(AY$58-Fperm_SI_Woolf2021!$E$9:$E$93)/10))) + Fperm_SI_Woolf2021!$H$9:$H$93*EXP(-Fperm_SI_Woolf2021!$K$9:$K$93*$C141*IF(AY$58=Fperm_SI_Woolf2021!$E$9:$E$93,1,EXP(LN((1.1*(Fperm_SI_Woolf2021!$E$9:$E$93-AY$58)-63.1579*EXP(-0.19*Fperm_SI_Woolf2021!$E$9:$E$93)+63.1579*EXP(-0.19*AY$58))/(Fperm_SI_Woolf2021!$E$9:$E$93-AY$58))*(AY$58-Fperm_SI_Woolf2021!$E$9:$E$93)/10))),Fperm_SI_Woolf2021!$D$9:$D$93)*AY$57+INTERCEPT(Fperm_SI_Woolf2021!$F$9:$F$93*EXP(-Fperm_SI_Woolf2021!$I$9:$I$93*$C141*IF(AY$58=Fperm_SI_Woolf2021!$E$9:$E$93,1,EXP(LN((1.1*(Fperm_SI_Woolf2021!$E$9:$E$93-AY$58)-63.1579*EXP(-0.19*Fperm_SI_Woolf2021!$E$9:$E$93)+63.1579*EXP(-0.19*AY$58))/(Fperm_SI_Woolf2021!$E$9:$E$93-AY$58))*(AY$58-Fperm_SI_Woolf2021!$E$9:$E$93)/10))) + Fperm_SI_Woolf2021!$G$9:$G$93*EXP(-Fperm_SI_Woolf2021!$J$9:$J$93*$C141*IF(AY$58=Fperm_SI_Woolf2021!$E$9:$E$93,1,EXP(LN((1.1*(Fperm_SI_Woolf2021!$E$9:$E$93-AY$58)-63.1579*EXP(-0.19*Fperm_SI_Woolf2021!$E$9:$E$93)+63.1579*EXP(-0.19*AY$58))/(Fperm_SI_Woolf2021!$E$9:$E$93-AY$58))*(AY$58-Fperm_SI_Woolf2021!$E$9:$E$93)/10))) + Fperm_SI_Woolf2021!$H$9:$H$93*EXP(-Fperm_SI_Woolf2021!$K$9:$K$93*$C141*IF(AY$58=Fperm_SI_Woolf2021!$E$9:$E$93,1,EXP(LN((1.1*(Fperm_SI_Woolf2021!$E$9:$E$93-AY$58)-63.1579*EXP(-0.19*Fperm_SI_Woolf2021!$E$9:$E$93)+63.1579*EXP(-0.19*AY$58))/(Fperm_SI_Woolf2021!$E$9:$E$93-AY$58))*(AY$58-Fperm_SI_Woolf2021!$E$9:$E$93)/10))),Fperm_SI_Woolf2021!$D$9:$D$93))</f>
        <v>0.257445438947494</v>
      </c>
      <c r="AZ141" s="51" cm="1">
        <f t="array" ref="AZ141">MIN(1,SLOPE(Fperm_SI_Woolf2021!$F$9:$F$93*EXP(-Fperm_SI_Woolf2021!$I$9:$I$93*$C141*IF(AZ$58=Fperm_SI_Woolf2021!$E$9:$E$93,1,EXP(LN((1.1*(Fperm_SI_Woolf2021!$E$9:$E$93-AZ$58)-63.1579*EXP(-0.19*Fperm_SI_Woolf2021!$E$9:$E$93)+63.1579*EXP(-0.19*AZ$58))/(Fperm_SI_Woolf2021!$E$9:$E$93-AZ$58))*(AZ$58-Fperm_SI_Woolf2021!$E$9:$E$93)/10))) + Fperm_SI_Woolf2021!$G$9:$G$93*EXP(-Fperm_SI_Woolf2021!$J$9:$J$93*$C141*IF(AZ$58=Fperm_SI_Woolf2021!$E$9:$E$93,1,EXP(LN((1.1*(Fperm_SI_Woolf2021!$E$9:$E$93-AZ$58)-63.1579*EXP(-0.19*Fperm_SI_Woolf2021!$E$9:$E$93)+63.1579*EXP(-0.19*AZ$58))/(Fperm_SI_Woolf2021!$E$9:$E$93-AZ$58))*(AZ$58-Fperm_SI_Woolf2021!$E$9:$E$93)/10))) + Fperm_SI_Woolf2021!$H$9:$H$93*EXP(-Fperm_SI_Woolf2021!$K$9:$K$93*$C141*IF(AZ$58=Fperm_SI_Woolf2021!$E$9:$E$93,1,EXP(LN((1.1*(Fperm_SI_Woolf2021!$E$9:$E$93-AZ$58)-63.1579*EXP(-0.19*Fperm_SI_Woolf2021!$E$9:$E$93)+63.1579*EXP(-0.19*AZ$58))/(Fperm_SI_Woolf2021!$E$9:$E$93-AZ$58))*(AZ$58-Fperm_SI_Woolf2021!$E$9:$E$93)/10))),Fperm_SI_Woolf2021!$D$9:$D$93)*AZ$57+INTERCEPT(Fperm_SI_Woolf2021!$F$9:$F$93*EXP(-Fperm_SI_Woolf2021!$I$9:$I$93*$C141*IF(AZ$58=Fperm_SI_Woolf2021!$E$9:$E$93,1,EXP(LN((1.1*(Fperm_SI_Woolf2021!$E$9:$E$93-AZ$58)-63.1579*EXP(-0.19*Fperm_SI_Woolf2021!$E$9:$E$93)+63.1579*EXP(-0.19*AZ$58))/(Fperm_SI_Woolf2021!$E$9:$E$93-AZ$58))*(AZ$58-Fperm_SI_Woolf2021!$E$9:$E$93)/10))) + Fperm_SI_Woolf2021!$G$9:$G$93*EXP(-Fperm_SI_Woolf2021!$J$9:$J$93*$C141*IF(AZ$58=Fperm_SI_Woolf2021!$E$9:$E$93,1,EXP(LN((1.1*(Fperm_SI_Woolf2021!$E$9:$E$93-AZ$58)-63.1579*EXP(-0.19*Fperm_SI_Woolf2021!$E$9:$E$93)+63.1579*EXP(-0.19*AZ$58))/(Fperm_SI_Woolf2021!$E$9:$E$93-AZ$58))*(AZ$58-Fperm_SI_Woolf2021!$E$9:$E$93)/10))) + Fperm_SI_Woolf2021!$H$9:$H$93*EXP(-Fperm_SI_Woolf2021!$K$9:$K$93*$C141*IF(AZ$58=Fperm_SI_Woolf2021!$E$9:$E$93,1,EXP(LN((1.1*(Fperm_SI_Woolf2021!$E$9:$E$93-AZ$58)-63.1579*EXP(-0.19*Fperm_SI_Woolf2021!$E$9:$E$93)+63.1579*EXP(-0.19*AZ$58))/(Fperm_SI_Woolf2021!$E$9:$E$93-AZ$58))*(AZ$58-Fperm_SI_Woolf2021!$E$9:$E$93)/10))),Fperm_SI_Woolf2021!$D$9:$D$93))</f>
        <v>0.24393841865353408</v>
      </c>
      <c r="BA141" s="51" cm="1">
        <f t="array" ref="BA141">MIN(1,SLOPE(Fperm_SI_Woolf2021!$F$9:$F$93*EXP(-Fperm_SI_Woolf2021!$I$9:$I$93*$C141*IF(BA$58=Fperm_SI_Woolf2021!$E$9:$E$93,1,EXP(LN((1.1*(Fperm_SI_Woolf2021!$E$9:$E$93-BA$58)-63.1579*EXP(-0.19*Fperm_SI_Woolf2021!$E$9:$E$93)+63.1579*EXP(-0.19*BA$58))/(Fperm_SI_Woolf2021!$E$9:$E$93-BA$58))*(BA$58-Fperm_SI_Woolf2021!$E$9:$E$93)/10))) + Fperm_SI_Woolf2021!$G$9:$G$93*EXP(-Fperm_SI_Woolf2021!$J$9:$J$93*$C141*IF(BA$58=Fperm_SI_Woolf2021!$E$9:$E$93,1,EXP(LN((1.1*(Fperm_SI_Woolf2021!$E$9:$E$93-BA$58)-63.1579*EXP(-0.19*Fperm_SI_Woolf2021!$E$9:$E$93)+63.1579*EXP(-0.19*BA$58))/(Fperm_SI_Woolf2021!$E$9:$E$93-BA$58))*(BA$58-Fperm_SI_Woolf2021!$E$9:$E$93)/10))) + Fperm_SI_Woolf2021!$H$9:$H$93*EXP(-Fperm_SI_Woolf2021!$K$9:$K$93*$C141*IF(BA$58=Fperm_SI_Woolf2021!$E$9:$E$93,1,EXP(LN((1.1*(Fperm_SI_Woolf2021!$E$9:$E$93-BA$58)-63.1579*EXP(-0.19*Fperm_SI_Woolf2021!$E$9:$E$93)+63.1579*EXP(-0.19*BA$58))/(Fperm_SI_Woolf2021!$E$9:$E$93-BA$58))*(BA$58-Fperm_SI_Woolf2021!$E$9:$E$93)/10))),Fperm_SI_Woolf2021!$D$9:$D$93)*BA$57+INTERCEPT(Fperm_SI_Woolf2021!$F$9:$F$93*EXP(-Fperm_SI_Woolf2021!$I$9:$I$93*$C141*IF(BA$58=Fperm_SI_Woolf2021!$E$9:$E$93,1,EXP(LN((1.1*(Fperm_SI_Woolf2021!$E$9:$E$93-BA$58)-63.1579*EXP(-0.19*Fperm_SI_Woolf2021!$E$9:$E$93)+63.1579*EXP(-0.19*BA$58))/(Fperm_SI_Woolf2021!$E$9:$E$93-BA$58))*(BA$58-Fperm_SI_Woolf2021!$E$9:$E$93)/10))) + Fperm_SI_Woolf2021!$G$9:$G$93*EXP(-Fperm_SI_Woolf2021!$J$9:$J$93*$C141*IF(BA$58=Fperm_SI_Woolf2021!$E$9:$E$93,1,EXP(LN((1.1*(Fperm_SI_Woolf2021!$E$9:$E$93-BA$58)-63.1579*EXP(-0.19*Fperm_SI_Woolf2021!$E$9:$E$93)+63.1579*EXP(-0.19*BA$58))/(Fperm_SI_Woolf2021!$E$9:$E$93-BA$58))*(BA$58-Fperm_SI_Woolf2021!$E$9:$E$93)/10))) + Fperm_SI_Woolf2021!$H$9:$H$93*EXP(-Fperm_SI_Woolf2021!$K$9:$K$93*$C141*IF(BA$58=Fperm_SI_Woolf2021!$E$9:$E$93,1,EXP(LN((1.1*(Fperm_SI_Woolf2021!$E$9:$E$93-BA$58)-63.1579*EXP(-0.19*Fperm_SI_Woolf2021!$E$9:$E$93)+63.1579*EXP(-0.19*BA$58))/(Fperm_SI_Woolf2021!$E$9:$E$93-BA$58))*(BA$58-Fperm_SI_Woolf2021!$E$9:$E$93)/10))),Fperm_SI_Woolf2021!$D$9:$D$93))</f>
        <v>0.23043139835957419</v>
      </c>
      <c r="BB141" s="51" cm="1">
        <f t="array" ref="BB141">MIN(1,SLOPE(Fperm_SI_Woolf2021!$F$9:$F$93*EXP(-Fperm_SI_Woolf2021!$I$9:$I$93*$C141*IF(BB$58=Fperm_SI_Woolf2021!$E$9:$E$93,1,EXP(LN((1.1*(Fperm_SI_Woolf2021!$E$9:$E$93-BB$58)-63.1579*EXP(-0.19*Fperm_SI_Woolf2021!$E$9:$E$93)+63.1579*EXP(-0.19*BB$58))/(Fperm_SI_Woolf2021!$E$9:$E$93-BB$58))*(BB$58-Fperm_SI_Woolf2021!$E$9:$E$93)/10))) + Fperm_SI_Woolf2021!$G$9:$G$93*EXP(-Fperm_SI_Woolf2021!$J$9:$J$93*$C141*IF(BB$58=Fperm_SI_Woolf2021!$E$9:$E$93,1,EXP(LN((1.1*(Fperm_SI_Woolf2021!$E$9:$E$93-BB$58)-63.1579*EXP(-0.19*Fperm_SI_Woolf2021!$E$9:$E$93)+63.1579*EXP(-0.19*BB$58))/(Fperm_SI_Woolf2021!$E$9:$E$93-BB$58))*(BB$58-Fperm_SI_Woolf2021!$E$9:$E$93)/10))) + Fperm_SI_Woolf2021!$H$9:$H$93*EXP(-Fperm_SI_Woolf2021!$K$9:$K$93*$C141*IF(BB$58=Fperm_SI_Woolf2021!$E$9:$E$93,1,EXP(LN((1.1*(Fperm_SI_Woolf2021!$E$9:$E$93-BB$58)-63.1579*EXP(-0.19*Fperm_SI_Woolf2021!$E$9:$E$93)+63.1579*EXP(-0.19*BB$58))/(Fperm_SI_Woolf2021!$E$9:$E$93-BB$58))*(BB$58-Fperm_SI_Woolf2021!$E$9:$E$93)/10))),Fperm_SI_Woolf2021!$D$9:$D$93)*BB$57+INTERCEPT(Fperm_SI_Woolf2021!$F$9:$F$93*EXP(-Fperm_SI_Woolf2021!$I$9:$I$93*$C141*IF(BB$58=Fperm_SI_Woolf2021!$E$9:$E$93,1,EXP(LN((1.1*(Fperm_SI_Woolf2021!$E$9:$E$93-BB$58)-63.1579*EXP(-0.19*Fperm_SI_Woolf2021!$E$9:$E$93)+63.1579*EXP(-0.19*BB$58))/(Fperm_SI_Woolf2021!$E$9:$E$93-BB$58))*(BB$58-Fperm_SI_Woolf2021!$E$9:$E$93)/10))) + Fperm_SI_Woolf2021!$G$9:$G$93*EXP(-Fperm_SI_Woolf2021!$J$9:$J$93*$C141*IF(BB$58=Fperm_SI_Woolf2021!$E$9:$E$93,1,EXP(LN((1.1*(Fperm_SI_Woolf2021!$E$9:$E$93-BB$58)-63.1579*EXP(-0.19*Fperm_SI_Woolf2021!$E$9:$E$93)+63.1579*EXP(-0.19*BB$58))/(Fperm_SI_Woolf2021!$E$9:$E$93-BB$58))*(BB$58-Fperm_SI_Woolf2021!$E$9:$E$93)/10))) + Fperm_SI_Woolf2021!$H$9:$H$93*EXP(-Fperm_SI_Woolf2021!$K$9:$K$93*$C141*IF(BB$58=Fperm_SI_Woolf2021!$E$9:$E$93,1,EXP(LN((1.1*(Fperm_SI_Woolf2021!$E$9:$E$93-BB$58)-63.1579*EXP(-0.19*Fperm_SI_Woolf2021!$E$9:$E$93)+63.1579*EXP(-0.19*BB$58))/(Fperm_SI_Woolf2021!$E$9:$E$93-BB$58))*(BB$58-Fperm_SI_Woolf2021!$E$9:$E$93)/10))),Fperm_SI_Woolf2021!$D$9:$D$93))</f>
        <v>0.21692437806561429</v>
      </c>
      <c r="BC141" s="51" cm="1">
        <f t="array" ref="BC141">MIN(1,SLOPE(Fperm_SI_Woolf2021!$F$9:$F$93*EXP(-Fperm_SI_Woolf2021!$I$9:$I$93*$C141*IF(BC$58=Fperm_SI_Woolf2021!$E$9:$E$93,1,EXP(LN((1.1*(Fperm_SI_Woolf2021!$E$9:$E$93-BC$58)-63.1579*EXP(-0.19*Fperm_SI_Woolf2021!$E$9:$E$93)+63.1579*EXP(-0.19*BC$58))/(Fperm_SI_Woolf2021!$E$9:$E$93-BC$58))*(BC$58-Fperm_SI_Woolf2021!$E$9:$E$93)/10))) + Fperm_SI_Woolf2021!$G$9:$G$93*EXP(-Fperm_SI_Woolf2021!$J$9:$J$93*$C141*IF(BC$58=Fperm_SI_Woolf2021!$E$9:$E$93,1,EXP(LN((1.1*(Fperm_SI_Woolf2021!$E$9:$E$93-BC$58)-63.1579*EXP(-0.19*Fperm_SI_Woolf2021!$E$9:$E$93)+63.1579*EXP(-0.19*BC$58))/(Fperm_SI_Woolf2021!$E$9:$E$93-BC$58))*(BC$58-Fperm_SI_Woolf2021!$E$9:$E$93)/10))) + Fperm_SI_Woolf2021!$H$9:$H$93*EXP(-Fperm_SI_Woolf2021!$K$9:$K$93*$C141*IF(BC$58=Fperm_SI_Woolf2021!$E$9:$E$93,1,EXP(LN((1.1*(Fperm_SI_Woolf2021!$E$9:$E$93-BC$58)-63.1579*EXP(-0.19*Fperm_SI_Woolf2021!$E$9:$E$93)+63.1579*EXP(-0.19*BC$58))/(Fperm_SI_Woolf2021!$E$9:$E$93-BC$58))*(BC$58-Fperm_SI_Woolf2021!$E$9:$E$93)/10))),Fperm_SI_Woolf2021!$D$9:$D$93)*BC$57+INTERCEPT(Fperm_SI_Woolf2021!$F$9:$F$93*EXP(-Fperm_SI_Woolf2021!$I$9:$I$93*$C141*IF(BC$58=Fperm_SI_Woolf2021!$E$9:$E$93,1,EXP(LN((1.1*(Fperm_SI_Woolf2021!$E$9:$E$93-BC$58)-63.1579*EXP(-0.19*Fperm_SI_Woolf2021!$E$9:$E$93)+63.1579*EXP(-0.19*BC$58))/(Fperm_SI_Woolf2021!$E$9:$E$93-BC$58))*(BC$58-Fperm_SI_Woolf2021!$E$9:$E$93)/10))) + Fperm_SI_Woolf2021!$G$9:$G$93*EXP(-Fperm_SI_Woolf2021!$J$9:$J$93*$C141*IF(BC$58=Fperm_SI_Woolf2021!$E$9:$E$93,1,EXP(LN((1.1*(Fperm_SI_Woolf2021!$E$9:$E$93-BC$58)-63.1579*EXP(-0.19*Fperm_SI_Woolf2021!$E$9:$E$93)+63.1579*EXP(-0.19*BC$58))/(Fperm_SI_Woolf2021!$E$9:$E$93-BC$58))*(BC$58-Fperm_SI_Woolf2021!$E$9:$E$93)/10))) + Fperm_SI_Woolf2021!$H$9:$H$93*EXP(-Fperm_SI_Woolf2021!$K$9:$K$93*$C141*IF(BC$58=Fperm_SI_Woolf2021!$E$9:$E$93,1,EXP(LN((1.1*(Fperm_SI_Woolf2021!$E$9:$E$93-BC$58)-63.1579*EXP(-0.19*Fperm_SI_Woolf2021!$E$9:$E$93)+63.1579*EXP(-0.19*BC$58))/(Fperm_SI_Woolf2021!$E$9:$E$93-BC$58))*(BC$58-Fperm_SI_Woolf2021!$E$9:$E$93)/10))),Fperm_SI_Woolf2021!$D$9:$D$93))</f>
        <v>0.2034173577716544</v>
      </c>
      <c r="BD141" s="51" cm="1">
        <f t="array" ref="BD141">MIN(1,SLOPE(Fperm_SI_Woolf2021!$F$9:$F$93*EXP(-Fperm_SI_Woolf2021!$I$9:$I$93*$C141*IF(BD$58=Fperm_SI_Woolf2021!$E$9:$E$93,1,EXP(LN((1.1*(Fperm_SI_Woolf2021!$E$9:$E$93-BD$58)-63.1579*EXP(-0.19*Fperm_SI_Woolf2021!$E$9:$E$93)+63.1579*EXP(-0.19*BD$58))/(Fperm_SI_Woolf2021!$E$9:$E$93-BD$58))*(BD$58-Fperm_SI_Woolf2021!$E$9:$E$93)/10))) + Fperm_SI_Woolf2021!$G$9:$G$93*EXP(-Fperm_SI_Woolf2021!$J$9:$J$93*$C141*IF(BD$58=Fperm_SI_Woolf2021!$E$9:$E$93,1,EXP(LN((1.1*(Fperm_SI_Woolf2021!$E$9:$E$93-BD$58)-63.1579*EXP(-0.19*Fperm_SI_Woolf2021!$E$9:$E$93)+63.1579*EXP(-0.19*BD$58))/(Fperm_SI_Woolf2021!$E$9:$E$93-BD$58))*(BD$58-Fperm_SI_Woolf2021!$E$9:$E$93)/10))) + Fperm_SI_Woolf2021!$H$9:$H$93*EXP(-Fperm_SI_Woolf2021!$K$9:$K$93*$C141*IF(BD$58=Fperm_SI_Woolf2021!$E$9:$E$93,1,EXP(LN((1.1*(Fperm_SI_Woolf2021!$E$9:$E$93-BD$58)-63.1579*EXP(-0.19*Fperm_SI_Woolf2021!$E$9:$E$93)+63.1579*EXP(-0.19*BD$58))/(Fperm_SI_Woolf2021!$E$9:$E$93-BD$58))*(BD$58-Fperm_SI_Woolf2021!$E$9:$E$93)/10))),Fperm_SI_Woolf2021!$D$9:$D$93)*BD$57+INTERCEPT(Fperm_SI_Woolf2021!$F$9:$F$93*EXP(-Fperm_SI_Woolf2021!$I$9:$I$93*$C141*IF(BD$58=Fperm_SI_Woolf2021!$E$9:$E$93,1,EXP(LN((1.1*(Fperm_SI_Woolf2021!$E$9:$E$93-BD$58)-63.1579*EXP(-0.19*Fperm_SI_Woolf2021!$E$9:$E$93)+63.1579*EXP(-0.19*BD$58))/(Fperm_SI_Woolf2021!$E$9:$E$93-BD$58))*(BD$58-Fperm_SI_Woolf2021!$E$9:$E$93)/10))) + Fperm_SI_Woolf2021!$G$9:$G$93*EXP(-Fperm_SI_Woolf2021!$J$9:$J$93*$C141*IF(BD$58=Fperm_SI_Woolf2021!$E$9:$E$93,1,EXP(LN((1.1*(Fperm_SI_Woolf2021!$E$9:$E$93-BD$58)-63.1579*EXP(-0.19*Fperm_SI_Woolf2021!$E$9:$E$93)+63.1579*EXP(-0.19*BD$58))/(Fperm_SI_Woolf2021!$E$9:$E$93-BD$58))*(BD$58-Fperm_SI_Woolf2021!$E$9:$E$93)/10))) + Fperm_SI_Woolf2021!$H$9:$H$93*EXP(-Fperm_SI_Woolf2021!$K$9:$K$93*$C141*IF(BD$58=Fperm_SI_Woolf2021!$E$9:$E$93,1,EXP(LN((1.1*(Fperm_SI_Woolf2021!$E$9:$E$93-BD$58)-63.1579*EXP(-0.19*Fperm_SI_Woolf2021!$E$9:$E$93)+63.1579*EXP(-0.19*BD$58))/(Fperm_SI_Woolf2021!$E$9:$E$93-BD$58))*(BD$58-Fperm_SI_Woolf2021!$E$9:$E$93)/10))),Fperm_SI_Woolf2021!$D$9:$D$93))</f>
        <v>0.18991033747769448</v>
      </c>
      <c r="BE141" s="51" cm="1">
        <f t="array" ref="BE141">MIN(1,SLOPE(Fperm_SI_Woolf2021!$F$9:$F$93*EXP(-Fperm_SI_Woolf2021!$I$9:$I$93*$C141*IF(BE$58=Fperm_SI_Woolf2021!$E$9:$E$93,1,EXP(LN((1.1*(Fperm_SI_Woolf2021!$E$9:$E$93-BE$58)-63.1579*EXP(-0.19*Fperm_SI_Woolf2021!$E$9:$E$93)+63.1579*EXP(-0.19*BE$58))/(Fperm_SI_Woolf2021!$E$9:$E$93-BE$58))*(BE$58-Fperm_SI_Woolf2021!$E$9:$E$93)/10))) + Fperm_SI_Woolf2021!$G$9:$G$93*EXP(-Fperm_SI_Woolf2021!$J$9:$J$93*$C141*IF(BE$58=Fperm_SI_Woolf2021!$E$9:$E$93,1,EXP(LN((1.1*(Fperm_SI_Woolf2021!$E$9:$E$93-BE$58)-63.1579*EXP(-0.19*Fperm_SI_Woolf2021!$E$9:$E$93)+63.1579*EXP(-0.19*BE$58))/(Fperm_SI_Woolf2021!$E$9:$E$93-BE$58))*(BE$58-Fperm_SI_Woolf2021!$E$9:$E$93)/10))) + Fperm_SI_Woolf2021!$H$9:$H$93*EXP(-Fperm_SI_Woolf2021!$K$9:$K$93*$C141*IF(BE$58=Fperm_SI_Woolf2021!$E$9:$E$93,1,EXP(LN((1.1*(Fperm_SI_Woolf2021!$E$9:$E$93-BE$58)-63.1579*EXP(-0.19*Fperm_SI_Woolf2021!$E$9:$E$93)+63.1579*EXP(-0.19*BE$58))/(Fperm_SI_Woolf2021!$E$9:$E$93-BE$58))*(BE$58-Fperm_SI_Woolf2021!$E$9:$E$93)/10))),Fperm_SI_Woolf2021!$D$9:$D$93)*BE$57+INTERCEPT(Fperm_SI_Woolf2021!$F$9:$F$93*EXP(-Fperm_SI_Woolf2021!$I$9:$I$93*$C141*IF(BE$58=Fperm_SI_Woolf2021!$E$9:$E$93,1,EXP(LN((1.1*(Fperm_SI_Woolf2021!$E$9:$E$93-BE$58)-63.1579*EXP(-0.19*Fperm_SI_Woolf2021!$E$9:$E$93)+63.1579*EXP(-0.19*BE$58))/(Fperm_SI_Woolf2021!$E$9:$E$93-BE$58))*(BE$58-Fperm_SI_Woolf2021!$E$9:$E$93)/10))) + Fperm_SI_Woolf2021!$G$9:$G$93*EXP(-Fperm_SI_Woolf2021!$J$9:$J$93*$C141*IF(BE$58=Fperm_SI_Woolf2021!$E$9:$E$93,1,EXP(LN((1.1*(Fperm_SI_Woolf2021!$E$9:$E$93-BE$58)-63.1579*EXP(-0.19*Fperm_SI_Woolf2021!$E$9:$E$93)+63.1579*EXP(-0.19*BE$58))/(Fperm_SI_Woolf2021!$E$9:$E$93-BE$58))*(BE$58-Fperm_SI_Woolf2021!$E$9:$E$93)/10))) + Fperm_SI_Woolf2021!$H$9:$H$93*EXP(-Fperm_SI_Woolf2021!$K$9:$K$93*$C141*IF(BE$58=Fperm_SI_Woolf2021!$E$9:$E$93,1,EXP(LN((1.1*(Fperm_SI_Woolf2021!$E$9:$E$93-BE$58)-63.1579*EXP(-0.19*Fperm_SI_Woolf2021!$E$9:$E$93)+63.1579*EXP(-0.19*BE$58))/(Fperm_SI_Woolf2021!$E$9:$E$93-BE$58))*(BE$58-Fperm_SI_Woolf2021!$E$9:$E$93)/10))),Fperm_SI_Woolf2021!$D$9:$D$93))</f>
        <v>0.17640331718373459</v>
      </c>
      <c r="BF141" s="51" cm="1">
        <f t="array" ref="BF141">MIN(1,SLOPE(Fperm_SI_Woolf2021!$F$9:$F$93*EXP(-Fperm_SI_Woolf2021!$I$9:$I$93*$C141*IF(BF$58=Fperm_SI_Woolf2021!$E$9:$E$93,1,EXP(LN((1.1*(Fperm_SI_Woolf2021!$E$9:$E$93-BF$58)-63.1579*EXP(-0.19*Fperm_SI_Woolf2021!$E$9:$E$93)+63.1579*EXP(-0.19*BF$58))/(Fperm_SI_Woolf2021!$E$9:$E$93-BF$58))*(BF$58-Fperm_SI_Woolf2021!$E$9:$E$93)/10))) + Fperm_SI_Woolf2021!$G$9:$G$93*EXP(-Fperm_SI_Woolf2021!$J$9:$J$93*$C141*IF(BF$58=Fperm_SI_Woolf2021!$E$9:$E$93,1,EXP(LN((1.1*(Fperm_SI_Woolf2021!$E$9:$E$93-BF$58)-63.1579*EXP(-0.19*Fperm_SI_Woolf2021!$E$9:$E$93)+63.1579*EXP(-0.19*BF$58))/(Fperm_SI_Woolf2021!$E$9:$E$93-BF$58))*(BF$58-Fperm_SI_Woolf2021!$E$9:$E$93)/10))) + Fperm_SI_Woolf2021!$H$9:$H$93*EXP(-Fperm_SI_Woolf2021!$K$9:$K$93*$C141*IF(BF$58=Fperm_SI_Woolf2021!$E$9:$E$93,1,EXP(LN((1.1*(Fperm_SI_Woolf2021!$E$9:$E$93-BF$58)-63.1579*EXP(-0.19*Fperm_SI_Woolf2021!$E$9:$E$93)+63.1579*EXP(-0.19*BF$58))/(Fperm_SI_Woolf2021!$E$9:$E$93-BF$58))*(BF$58-Fperm_SI_Woolf2021!$E$9:$E$93)/10))),Fperm_SI_Woolf2021!$D$9:$D$93)*BF$57+INTERCEPT(Fperm_SI_Woolf2021!$F$9:$F$93*EXP(-Fperm_SI_Woolf2021!$I$9:$I$93*$C141*IF(BF$58=Fperm_SI_Woolf2021!$E$9:$E$93,1,EXP(LN((1.1*(Fperm_SI_Woolf2021!$E$9:$E$93-BF$58)-63.1579*EXP(-0.19*Fperm_SI_Woolf2021!$E$9:$E$93)+63.1579*EXP(-0.19*BF$58))/(Fperm_SI_Woolf2021!$E$9:$E$93-BF$58))*(BF$58-Fperm_SI_Woolf2021!$E$9:$E$93)/10))) + Fperm_SI_Woolf2021!$G$9:$G$93*EXP(-Fperm_SI_Woolf2021!$J$9:$J$93*$C141*IF(BF$58=Fperm_SI_Woolf2021!$E$9:$E$93,1,EXP(LN((1.1*(Fperm_SI_Woolf2021!$E$9:$E$93-BF$58)-63.1579*EXP(-0.19*Fperm_SI_Woolf2021!$E$9:$E$93)+63.1579*EXP(-0.19*BF$58))/(Fperm_SI_Woolf2021!$E$9:$E$93-BF$58))*(BF$58-Fperm_SI_Woolf2021!$E$9:$E$93)/10))) + Fperm_SI_Woolf2021!$H$9:$H$93*EXP(-Fperm_SI_Woolf2021!$K$9:$K$93*$C141*IF(BF$58=Fperm_SI_Woolf2021!$E$9:$E$93,1,EXP(LN((1.1*(Fperm_SI_Woolf2021!$E$9:$E$93-BF$58)-63.1579*EXP(-0.19*Fperm_SI_Woolf2021!$E$9:$E$93)+63.1579*EXP(-0.19*BF$58))/(Fperm_SI_Woolf2021!$E$9:$E$93-BF$58))*(BF$58-Fperm_SI_Woolf2021!$E$9:$E$93)/10))),Fperm_SI_Woolf2021!$D$9:$D$93))</f>
        <v>0.16289629688977472</v>
      </c>
      <c r="BG141" s="51" cm="1">
        <f t="array" ref="BG141">MIN(1,SLOPE(Fperm_SI_Woolf2021!$F$9:$F$93*EXP(-Fperm_SI_Woolf2021!$I$9:$I$93*$C141*IF(BG$58=Fperm_SI_Woolf2021!$E$9:$E$93,1,EXP(LN((1.1*(Fperm_SI_Woolf2021!$E$9:$E$93-BG$58)-63.1579*EXP(-0.19*Fperm_SI_Woolf2021!$E$9:$E$93)+63.1579*EXP(-0.19*BG$58))/(Fperm_SI_Woolf2021!$E$9:$E$93-BG$58))*(BG$58-Fperm_SI_Woolf2021!$E$9:$E$93)/10))) + Fperm_SI_Woolf2021!$G$9:$G$93*EXP(-Fperm_SI_Woolf2021!$J$9:$J$93*$C141*IF(BG$58=Fperm_SI_Woolf2021!$E$9:$E$93,1,EXP(LN((1.1*(Fperm_SI_Woolf2021!$E$9:$E$93-BG$58)-63.1579*EXP(-0.19*Fperm_SI_Woolf2021!$E$9:$E$93)+63.1579*EXP(-0.19*BG$58))/(Fperm_SI_Woolf2021!$E$9:$E$93-BG$58))*(BG$58-Fperm_SI_Woolf2021!$E$9:$E$93)/10))) + Fperm_SI_Woolf2021!$H$9:$H$93*EXP(-Fperm_SI_Woolf2021!$K$9:$K$93*$C141*IF(BG$58=Fperm_SI_Woolf2021!$E$9:$E$93,1,EXP(LN((1.1*(Fperm_SI_Woolf2021!$E$9:$E$93-BG$58)-63.1579*EXP(-0.19*Fperm_SI_Woolf2021!$E$9:$E$93)+63.1579*EXP(-0.19*BG$58))/(Fperm_SI_Woolf2021!$E$9:$E$93-BG$58))*(BG$58-Fperm_SI_Woolf2021!$E$9:$E$93)/10))),Fperm_SI_Woolf2021!$D$9:$D$93)*BG$57+INTERCEPT(Fperm_SI_Woolf2021!$F$9:$F$93*EXP(-Fperm_SI_Woolf2021!$I$9:$I$93*$C141*IF(BG$58=Fperm_SI_Woolf2021!$E$9:$E$93,1,EXP(LN((1.1*(Fperm_SI_Woolf2021!$E$9:$E$93-BG$58)-63.1579*EXP(-0.19*Fperm_SI_Woolf2021!$E$9:$E$93)+63.1579*EXP(-0.19*BG$58))/(Fperm_SI_Woolf2021!$E$9:$E$93-BG$58))*(BG$58-Fperm_SI_Woolf2021!$E$9:$E$93)/10))) + Fperm_SI_Woolf2021!$G$9:$G$93*EXP(-Fperm_SI_Woolf2021!$J$9:$J$93*$C141*IF(BG$58=Fperm_SI_Woolf2021!$E$9:$E$93,1,EXP(LN((1.1*(Fperm_SI_Woolf2021!$E$9:$E$93-BG$58)-63.1579*EXP(-0.19*Fperm_SI_Woolf2021!$E$9:$E$93)+63.1579*EXP(-0.19*BG$58))/(Fperm_SI_Woolf2021!$E$9:$E$93-BG$58))*(BG$58-Fperm_SI_Woolf2021!$E$9:$E$93)/10))) + Fperm_SI_Woolf2021!$H$9:$H$93*EXP(-Fperm_SI_Woolf2021!$K$9:$K$93*$C141*IF(BG$58=Fperm_SI_Woolf2021!$E$9:$E$93,1,EXP(LN((1.1*(Fperm_SI_Woolf2021!$E$9:$E$93-BG$58)-63.1579*EXP(-0.19*Fperm_SI_Woolf2021!$E$9:$E$93)+63.1579*EXP(-0.19*BG$58))/(Fperm_SI_Woolf2021!$E$9:$E$93-BG$58))*(BG$58-Fperm_SI_Woolf2021!$E$9:$E$93)/10))),Fperm_SI_Woolf2021!$D$9:$D$93))</f>
        <v>0.1493892765958148</v>
      </c>
      <c r="BH141" s="51" cm="1">
        <f t="array" ref="BH141">MIN(1,SLOPE(Fperm_SI_Woolf2021!$F$9:$F$93*EXP(-Fperm_SI_Woolf2021!$I$9:$I$93*$C141*IF(BH$58=Fperm_SI_Woolf2021!$E$9:$E$93,1,EXP(LN((1.1*(Fperm_SI_Woolf2021!$E$9:$E$93-BH$58)-63.1579*EXP(-0.19*Fperm_SI_Woolf2021!$E$9:$E$93)+63.1579*EXP(-0.19*BH$58))/(Fperm_SI_Woolf2021!$E$9:$E$93-BH$58))*(BH$58-Fperm_SI_Woolf2021!$E$9:$E$93)/10))) + Fperm_SI_Woolf2021!$G$9:$G$93*EXP(-Fperm_SI_Woolf2021!$J$9:$J$93*$C141*IF(BH$58=Fperm_SI_Woolf2021!$E$9:$E$93,1,EXP(LN((1.1*(Fperm_SI_Woolf2021!$E$9:$E$93-BH$58)-63.1579*EXP(-0.19*Fperm_SI_Woolf2021!$E$9:$E$93)+63.1579*EXP(-0.19*BH$58))/(Fperm_SI_Woolf2021!$E$9:$E$93-BH$58))*(BH$58-Fperm_SI_Woolf2021!$E$9:$E$93)/10))) + Fperm_SI_Woolf2021!$H$9:$H$93*EXP(-Fperm_SI_Woolf2021!$K$9:$K$93*$C141*IF(BH$58=Fperm_SI_Woolf2021!$E$9:$E$93,1,EXP(LN((1.1*(Fperm_SI_Woolf2021!$E$9:$E$93-BH$58)-63.1579*EXP(-0.19*Fperm_SI_Woolf2021!$E$9:$E$93)+63.1579*EXP(-0.19*BH$58))/(Fperm_SI_Woolf2021!$E$9:$E$93-BH$58))*(BH$58-Fperm_SI_Woolf2021!$E$9:$E$93)/10))),Fperm_SI_Woolf2021!$D$9:$D$93)*BH$57+INTERCEPT(Fperm_SI_Woolf2021!$F$9:$F$93*EXP(-Fperm_SI_Woolf2021!$I$9:$I$93*$C141*IF(BH$58=Fperm_SI_Woolf2021!$E$9:$E$93,1,EXP(LN((1.1*(Fperm_SI_Woolf2021!$E$9:$E$93-BH$58)-63.1579*EXP(-0.19*Fperm_SI_Woolf2021!$E$9:$E$93)+63.1579*EXP(-0.19*BH$58))/(Fperm_SI_Woolf2021!$E$9:$E$93-BH$58))*(BH$58-Fperm_SI_Woolf2021!$E$9:$E$93)/10))) + Fperm_SI_Woolf2021!$G$9:$G$93*EXP(-Fperm_SI_Woolf2021!$J$9:$J$93*$C141*IF(BH$58=Fperm_SI_Woolf2021!$E$9:$E$93,1,EXP(LN((1.1*(Fperm_SI_Woolf2021!$E$9:$E$93-BH$58)-63.1579*EXP(-0.19*Fperm_SI_Woolf2021!$E$9:$E$93)+63.1579*EXP(-0.19*BH$58))/(Fperm_SI_Woolf2021!$E$9:$E$93-BH$58))*(BH$58-Fperm_SI_Woolf2021!$E$9:$E$93)/10))) + Fperm_SI_Woolf2021!$H$9:$H$93*EXP(-Fperm_SI_Woolf2021!$K$9:$K$93*$C141*IF(BH$58=Fperm_SI_Woolf2021!$E$9:$E$93,1,EXP(LN((1.1*(Fperm_SI_Woolf2021!$E$9:$E$93-BH$58)-63.1579*EXP(-0.19*Fperm_SI_Woolf2021!$E$9:$E$93)+63.1579*EXP(-0.19*BH$58))/(Fperm_SI_Woolf2021!$E$9:$E$93-BH$58))*(BH$58-Fperm_SI_Woolf2021!$E$9:$E$93)/10))),Fperm_SI_Woolf2021!$D$9:$D$93))</f>
        <v>0.13588225630185491</v>
      </c>
      <c r="BI141" s="51" cm="1">
        <f t="array" ref="BI141">MIN(1,SLOPE(Fperm_SI_Woolf2021!$F$9:$F$93*EXP(-Fperm_SI_Woolf2021!$I$9:$I$93*$C141*IF(BI$58=Fperm_SI_Woolf2021!$E$9:$E$93,1,EXP(LN((1.1*(Fperm_SI_Woolf2021!$E$9:$E$93-BI$58)-63.1579*EXP(-0.19*Fperm_SI_Woolf2021!$E$9:$E$93)+63.1579*EXP(-0.19*BI$58))/(Fperm_SI_Woolf2021!$E$9:$E$93-BI$58))*(BI$58-Fperm_SI_Woolf2021!$E$9:$E$93)/10))) + Fperm_SI_Woolf2021!$G$9:$G$93*EXP(-Fperm_SI_Woolf2021!$J$9:$J$93*$C141*IF(BI$58=Fperm_SI_Woolf2021!$E$9:$E$93,1,EXP(LN((1.1*(Fperm_SI_Woolf2021!$E$9:$E$93-BI$58)-63.1579*EXP(-0.19*Fperm_SI_Woolf2021!$E$9:$E$93)+63.1579*EXP(-0.19*BI$58))/(Fperm_SI_Woolf2021!$E$9:$E$93-BI$58))*(BI$58-Fperm_SI_Woolf2021!$E$9:$E$93)/10))) + Fperm_SI_Woolf2021!$H$9:$H$93*EXP(-Fperm_SI_Woolf2021!$K$9:$K$93*$C141*IF(BI$58=Fperm_SI_Woolf2021!$E$9:$E$93,1,EXP(LN((1.1*(Fperm_SI_Woolf2021!$E$9:$E$93-BI$58)-63.1579*EXP(-0.19*Fperm_SI_Woolf2021!$E$9:$E$93)+63.1579*EXP(-0.19*BI$58))/(Fperm_SI_Woolf2021!$E$9:$E$93-BI$58))*(BI$58-Fperm_SI_Woolf2021!$E$9:$E$93)/10))),Fperm_SI_Woolf2021!$D$9:$D$93)*BI$57+INTERCEPT(Fperm_SI_Woolf2021!$F$9:$F$93*EXP(-Fperm_SI_Woolf2021!$I$9:$I$93*$C141*IF(BI$58=Fperm_SI_Woolf2021!$E$9:$E$93,1,EXP(LN((1.1*(Fperm_SI_Woolf2021!$E$9:$E$93-BI$58)-63.1579*EXP(-0.19*Fperm_SI_Woolf2021!$E$9:$E$93)+63.1579*EXP(-0.19*BI$58))/(Fperm_SI_Woolf2021!$E$9:$E$93-BI$58))*(BI$58-Fperm_SI_Woolf2021!$E$9:$E$93)/10))) + Fperm_SI_Woolf2021!$G$9:$G$93*EXP(-Fperm_SI_Woolf2021!$J$9:$J$93*$C141*IF(BI$58=Fperm_SI_Woolf2021!$E$9:$E$93,1,EXP(LN((1.1*(Fperm_SI_Woolf2021!$E$9:$E$93-BI$58)-63.1579*EXP(-0.19*Fperm_SI_Woolf2021!$E$9:$E$93)+63.1579*EXP(-0.19*BI$58))/(Fperm_SI_Woolf2021!$E$9:$E$93-BI$58))*(BI$58-Fperm_SI_Woolf2021!$E$9:$E$93)/10))) + Fperm_SI_Woolf2021!$H$9:$H$93*EXP(-Fperm_SI_Woolf2021!$K$9:$K$93*$C141*IF(BI$58=Fperm_SI_Woolf2021!$E$9:$E$93,1,EXP(LN((1.1*(Fperm_SI_Woolf2021!$E$9:$E$93-BI$58)-63.1579*EXP(-0.19*Fperm_SI_Woolf2021!$E$9:$E$93)+63.1579*EXP(-0.19*BI$58))/(Fperm_SI_Woolf2021!$E$9:$E$93-BI$58))*(BI$58-Fperm_SI_Woolf2021!$E$9:$E$93)/10))),Fperm_SI_Woolf2021!$D$9:$D$93))</f>
        <v>0.12237523600789499</v>
      </c>
      <c r="BJ141" s="51" cm="1">
        <f t="array" ref="BJ141">MIN(1,SLOPE(Fperm_SI_Woolf2021!$F$9:$F$93*EXP(-Fperm_SI_Woolf2021!$I$9:$I$93*$C141*IF(BJ$58=Fperm_SI_Woolf2021!$E$9:$E$93,1,EXP(LN((1.1*(Fperm_SI_Woolf2021!$E$9:$E$93-BJ$58)-63.1579*EXP(-0.19*Fperm_SI_Woolf2021!$E$9:$E$93)+63.1579*EXP(-0.19*BJ$58))/(Fperm_SI_Woolf2021!$E$9:$E$93-BJ$58))*(BJ$58-Fperm_SI_Woolf2021!$E$9:$E$93)/10))) + Fperm_SI_Woolf2021!$G$9:$G$93*EXP(-Fperm_SI_Woolf2021!$J$9:$J$93*$C141*IF(BJ$58=Fperm_SI_Woolf2021!$E$9:$E$93,1,EXP(LN((1.1*(Fperm_SI_Woolf2021!$E$9:$E$93-BJ$58)-63.1579*EXP(-0.19*Fperm_SI_Woolf2021!$E$9:$E$93)+63.1579*EXP(-0.19*BJ$58))/(Fperm_SI_Woolf2021!$E$9:$E$93-BJ$58))*(BJ$58-Fperm_SI_Woolf2021!$E$9:$E$93)/10))) + Fperm_SI_Woolf2021!$H$9:$H$93*EXP(-Fperm_SI_Woolf2021!$K$9:$K$93*$C141*IF(BJ$58=Fperm_SI_Woolf2021!$E$9:$E$93,1,EXP(LN((1.1*(Fperm_SI_Woolf2021!$E$9:$E$93-BJ$58)-63.1579*EXP(-0.19*Fperm_SI_Woolf2021!$E$9:$E$93)+63.1579*EXP(-0.19*BJ$58))/(Fperm_SI_Woolf2021!$E$9:$E$93-BJ$58))*(BJ$58-Fperm_SI_Woolf2021!$E$9:$E$93)/10))),Fperm_SI_Woolf2021!$D$9:$D$93)*BJ$57+INTERCEPT(Fperm_SI_Woolf2021!$F$9:$F$93*EXP(-Fperm_SI_Woolf2021!$I$9:$I$93*$C141*IF(BJ$58=Fperm_SI_Woolf2021!$E$9:$E$93,1,EXP(LN((1.1*(Fperm_SI_Woolf2021!$E$9:$E$93-BJ$58)-63.1579*EXP(-0.19*Fperm_SI_Woolf2021!$E$9:$E$93)+63.1579*EXP(-0.19*BJ$58))/(Fperm_SI_Woolf2021!$E$9:$E$93-BJ$58))*(BJ$58-Fperm_SI_Woolf2021!$E$9:$E$93)/10))) + Fperm_SI_Woolf2021!$G$9:$G$93*EXP(-Fperm_SI_Woolf2021!$J$9:$J$93*$C141*IF(BJ$58=Fperm_SI_Woolf2021!$E$9:$E$93,1,EXP(LN((1.1*(Fperm_SI_Woolf2021!$E$9:$E$93-BJ$58)-63.1579*EXP(-0.19*Fperm_SI_Woolf2021!$E$9:$E$93)+63.1579*EXP(-0.19*BJ$58))/(Fperm_SI_Woolf2021!$E$9:$E$93-BJ$58))*(BJ$58-Fperm_SI_Woolf2021!$E$9:$E$93)/10))) + Fperm_SI_Woolf2021!$H$9:$H$93*EXP(-Fperm_SI_Woolf2021!$K$9:$K$93*$C141*IF(BJ$58=Fperm_SI_Woolf2021!$E$9:$E$93,1,EXP(LN((1.1*(Fperm_SI_Woolf2021!$E$9:$E$93-BJ$58)-63.1579*EXP(-0.19*Fperm_SI_Woolf2021!$E$9:$E$93)+63.1579*EXP(-0.19*BJ$58))/(Fperm_SI_Woolf2021!$E$9:$E$93-BJ$58))*(BJ$58-Fperm_SI_Woolf2021!$E$9:$E$93)/10))),Fperm_SI_Woolf2021!$D$9:$D$93))</f>
        <v>0.1088682157139351</v>
      </c>
      <c r="BK141" s="51" cm="1">
        <f t="array" ref="BK141">MIN(1,SLOPE(Fperm_SI_Woolf2021!$F$9:$F$93*EXP(-Fperm_SI_Woolf2021!$I$9:$I$93*$C141*IF(BK$58=Fperm_SI_Woolf2021!$E$9:$E$93,1,EXP(LN((1.1*(Fperm_SI_Woolf2021!$E$9:$E$93-BK$58)-63.1579*EXP(-0.19*Fperm_SI_Woolf2021!$E$9:$E$93)+63.1579*EXP(-0.19*BK$58))/(Fperm_SI_Woolf2021!$E$9:$E$93-BK$58))*(BK$58-Fperm_SI_Woolf2021!$E$9:$E$93)/10))) + Fperm_SI_Woolf2021!$G$9:$G$93*EXP(-Fperm_SI_Woolf2021!$J$9:$J$93*$C141*IF(BK$58=Fperm_SI_Woolf2021!$E$9:$E$93,1,EXP(LN((1.1*(Fperm_SI_Woolf2021!$E$9:$E$93-BK$58)-63.1579*EXP(-0.19*Fperm_SI_Woolf2021!$E$9:$E$93)+63.1579*EXP(-0.19*BK$58))/(Fperm_SI_Woolf2021!$E$9:$E$93-BK$58))*(BK$58-Fperm_SI_Woolf2021!$E$9:$E$93)/10))) + Fperm_SI_Woolf2021!$H$9:$H$93*EXP(-Fperm_SI_Woolf2021!$K$9:$K$93*$C141*IF(BK$58=Fperm_SI_Woolf2021!$E$9:$E$93,1,EXP(LN((1.1*(Fperm_SI_Woolf2021!$E$9:$E$93-BK$58)-63.1579*EXP(-0.19*Fperm_SI_Woolf2021!$E$9:$E$93)+63.1579*EXP(-0.19*BK$58))/(Fperm_SI_Woolf2021!$E$9:$E$93-BK$58))*(BK$58-Fperm_SI_Woolf2021!$E$9:$E$93)/10))),Fperm_SI_Woolf2021!$D$9:$D$93)*BK$57+INTERCEPT(Fperm_SI_Woolf2021!$F$9:$F$93*EXP(-Fperm_SI_Woolf2021!$I$9:$I$93*$C141*IF(BK$58=Fperm_SI_Woolf2021!$E$9:$E$93,1,EXP(LN((1.1*(Fperm_SI_Woolf2021!$E$9:$E$93-BK$58)-63.1579*EXP(-0.19*Fperm_SI_Woolf2021!$E$9:$E$93)+63.1579*EXP(-0.19*BK$58))/(Fperm_SI_Woolf2021!$E$9:$E$93-BK$58))*(BK$58-Fperm_SI_Woolf2021!$E$9:$E$93)/10))) + Fperm_SI_Woolf2021!$G$9:$G$93*EXP(-Fperm_SI_Woolf2021!$J$9:$J$93*$C141*IF(BK$58=Fperm_SI_Woolf2021!$E$9:$E$93,1,EXP(LN((1.1*(Fperm_SI_Woolf2021!$E$9:$E$93-BK$58)-63.1579*EXP(-0.19*Fperm_SI_Woolf2021!$E$9:$E$93)+63.1579*EXP(-0.19*BK$58))/(Fperm_SI_Woolf2021!$E$9:$E$93-BK$58))*(BK$58-Fperm_SI_Woolf2021!$E$9:$E$93)/10))) + Fperm_SI_Woolf2021!$H$9:$H$93*EXP(-Fperm_SI_Woolf2021!$K$9:$K$93*$C141*IF(BK$58=Fperm_SI_Woolf2021!$E$9:$E$93,1,EXP(LN((1.1*(Fperm_SI_Woolf2021!$E$9:$E$93-BK$58)-63.1579*EXP(-0.19*Fperm_SI_Woolf2021!$E$9:$E$93)+63.1579*EXP(-0.19*BK$58))/(Fperm_SI_Woolf2021!$E$9:$E$93-BK$58))*(BK$58-Fperm_SI_Woolf2021!$E$9:$E$93)/10))),Fperm_SI_Woolf2021!$D$9:$D$93))</f>
        <v>9.5361195419975175E-2</v>
      </c>
      <c r="BL141" s="51" cm="1">
        <f t="array" ref="BL141">MIN(1,SLOPE(Fperm_SI_Woolf2021!$F$9:$F$93*EXP(-Fperm_SI_Woolf2021!$I$9:$I$93*$C141*IF(BL$58=Fperm_SI_Woolf2021!$E$9:$E$93,1,EXP(LN((1.1*(Fperm_SI_Woolf2021!$E$9:$E$93-BL$58)-63.1579*EXP(-0.19*Fperm_SI_Woolf2021!$E$9:$E$93)+63.1579*EXP(-0.19*BL$58))/(Fperm_SI_Woolf2021!$E$9:$E$93-BL$58))*(BL$58-Fperm_SI_Woolf2021!$E$9:$E$93)/10))) + Fperm_SI_Woolf2021!$G$9:$G$93*EXP(-Fperm_SI_Woolf2021!$J$9:$J$93*$C141*IF(BL$58=Fperm_SI_Woolf2021!$E$9:$E$93,1,EXP(LN((1.1*(Fperm_SI_Woolf2021!$E$9:$E$93-BL$58)-63.1579*EXP(-0.19*Fperm_SI_Woolf2021!$E$9:$E$93)+63.1579*EXP(-0.19*BL$58))/(Fperm_SI_Woolf2021!$E$9:$E$93-BL$58))*(BL$58-Fperm_SI_Woolf2021!$E$9:$E$93)/10))) + Fperm_SI_Woolf2021!$H$9:$H$93*EXP(-Fperm_SI_Woolf2021!$K$9:$K$93*$C141*IF(BL$58=Fperm_SI_Woolf2021!$E$9:$E$93,1,EXP(LN((1.1*(Fperm_SI_Woolf2021!$E$9:$E$93-BL$58)-63.1579*EXP(-0.19*Fperm_SI_Woolf2021!$E$9:$E$93)+63.1579*EXP(-0.19*BL$58))/(Fperm_SI_Woolf2021!$E$9:$E$93-BL$58))*(BL$58-Fperm_SI_Woolf2021!$E$9:$E$93)/10))),Fperm_SI_Woolf2021!$D$9:$D$93)*BL$57+INTERCEPT(Fperm_SI_Woolf2021!$F$9:$F$93*EXP(-Fperm_SI_Woolf2021!$I$9:$I$93*$C141*IF(BL$58=Fperm_SI_Woolf2021!$E$9:$E$93,1,EXP(LN((1.1*(Fperm_SI_Woolf2021!$E$9:$E$93-BL$58)-63.1579*EXP(-0.19*Fperm_SI_Woolf2021!$E$9:$E$93)+63.1579*EXP(-0.19*BL$58))/(Fperm_SI_Woolf2021!$E$9:$E$93-BL$58))*(BL$58-Fperm_SI_Woolf2021!$E$9:$E$93)/10))) + Fperm_SI_Woolf2021!$G$9:$G$93*EXP(-Fperm_SI_Woolf2021!$J$9:$J$93*$C141*IF(BL$58=Fperm_SI_Woolf2021!$E$9:$E$93,1,EXP(LN((1.1*(Fperm_SI_Woolf2021!$E$9:$E$93-BL$58)-63.1579*EXP(-0.19*Fperm_SI_Woolf2021!$E$9:$E$93)+63.1579*EXP(-0.19*BL$58))/(Fperm_SI_Woolf2021!$E$9:$E$93-BL$58))*(BL$58-Fperm_SI_Woolf2021!$E$9:$E$93)/10))) + Fperm_SI_Woolf2021!$H$9:$H$93*EXP(-Fperm_SI_Woolf2021!$K$9:$K$93*$C141*IF(BL$58=Fperm_SI_Woolf2021!$E$9:$E$93,1,EXP(LN((1.1*(Fperm_SI_Woolf2021!$E$9:$E$93-BL$58)-63.1579*EXP(-0.19*Fperm_SI_Woolf2021!$E$9:$E$93)+63.1579*EXP(-0.19*BL$58))/(Fperm_SI_Woolf2021!$E$9:$E$93-BL$58))*(BL$58-Fperm_SI_Woolf2021!$E$9:$E$93)/10))),Fperm_SI_Woolf2021!$D$9:$D$93))</f>
        <v>0.24655320048484597</v>
      </c>
      <c r="BM141" s="51" cm="1">
        <f t="array" ref="BM141">MIN(1,SLOPE(Fperm_SI_Woolf2021!$F$9:$F$93*EXP(-Fperm_SI_Woolf2021!$I$9:$I$93*$C141*IF(BM$58=Fperm_SI_Woolf2021!$E$9:$E$93,1,EXP(LN((1.1*(Fperm_SI_Woolf2021!$E$9:$E$93-BM$58)-63.1579*EXP(-0.19*Fperm_SI_Woolf2021!$E$9:$E$93)+63.1579*EXP(-0.19*BM$58))/(Fperm_SI_Woolf2021!$E$9:$E$93-BM$58))*(BM$58-Fperm_SI_Woolf2021!$E$9:$E$93)/10))) + Fperm_SI_Woolf2021!$G$9:$G$93*EXP(-Fperm_SI_Woolf2021!$J$9:$J$93*$C141*IF(BM$58=Fperm_SI_Woolf2021!$E$9:$E$93,1,EXP(LN((1.1*(Fperm_SI_Woolf2021!$E$9:$E$93-BM$58)-63.1579*EXP(-0.19*Fperm_SI_Woolf2021!$E$9:$E$93)+63.1579*EXP(-0.19*BM$58))/(Fperm_SI_Woolf2021!$E$9:$E$93-BM$58))*(BM$58-Fperm_SI_Woolf2021!$E$9:$E$93)/10))) + Fperm_SI_Woolf2021!$H$9:$H$93*EXP(-Fperm_SI_Woolf2021!$K$9:$K$93*$C141*IF(BM$58=Fperm_SI_Woolf2021!$E$9:$E$93,1,EXP(LN((1.1*(Fperm_SI_Woolf2021!$E$9:$E$93-BM$58)-63.1579*EXP(-0.19*Fperm_SI_Woolf2021!$E$9:$E$93)+63.1579*EXP(-0.19*BM$58))/(Fperm_SI_Woolf2021!$E$9:$E$93-BM$58))*(BM$58-Fperm_SI_Woolf2021!$E$9:$E$93)/10))),Fperm_SI_Woolf2021!$D$9:$D$93)*BM$57+INTERCEPT(Fperm_SI_Woolf2021!$F$9:$F$93*EXP(-Fperm_SI_Woolf2021!$I$9:$I$93*$C141*IF(BM$58=Fperm_SI_Woolf2021!$E$9:$E$93,1,EXP(LN((1.1*(Fperm_SI_Woolf2021!$E$9:$E$93-BM$58)-63.1579*EXP(-0.19*Fperm_SI_Woolf2021!$E$9:$E$93)+63.1579*EXP(-0.19*BM$58))/(Fperm_SI_Woolf2021!$E$9:$E$93-BM$58))*(BM$58-Fperm_SI_Woolf2021!$E$9:$E$93)/10))) + Fperm_SI_Woolf2021!$G$9:$G$93*EXP(-Fperm_SI_Woolf2021!$J$9:$J$93*$C141*IF(BM$58=Fperm_SI_Woolf2021!$E$9:$E$93,1,EXP(LN((1.1*(Fperm_SI_Woolf2021!$E$9:$E$93-BM$58)-63.1579*EXP(-0.19*Fperm_SI_Woolf2021!$E$9:$E$93)+63.1579*EXP(-0.19*BM$58))/(Fperm_SI_Woolf2021!$E$9:$E$93-BM$58))*(BM$58-Fperm_SI_Woolf2021!$E$9:$E$93)/10))) + Fperm_SI_Woolf2021!$H$9:$H$93*EXP(-Fperm_SI_Woolf2021!$K$9:$K$93*$C141*IF(BM$58=Fperm_SI_Woolf2021!$E$9:$E$93,1,EXP(LN((1.1*(Fperm_SI_Woolf2021!$E$9:$E$93-BM$58)-63.1579*EXP(-0.19*Fperm_SI_Woolf2021!$E$9:$E$93)+63.1579*EXP(-0.19*BM$58))/(Fperm_SI_Woolf2021!$E$9:$E$93-BM$58))*(BM$58-Fperm_SI_Woolf2021!$E$9:$E$93)/10))),Fperm_SI_Woolf2021!$D$9:$D$93))</f>
        <v>0.23489692958394967</v>
      </c>
      <c r="BN141" s="51" cm="1">
        <f t="array" ref="BN141">MIN(1,SLOPE(Fperm_SI_Woolf2021!$F$9:$F$93*EXP(-Fperm_SI_Woolf2021!$I$9:$I$93*$C141*IF(BN$58=Fperm_SI_Woolf2021!$E$9:$E$93,1,EXP(LN((1.1*(Fperm_SI_Woolf2021!$E$9:$E$93-BN$58)-63.1579*EXP(-0.19*Fperm_SI_Woolf2021!$E$9:$E$93)+63.1579*EXP(-0.19*BN$58))/(Fperm_SI_Woolf2021!$E$9:$E$93-BN$58))*(BN$58-Fperm_SI_Woolf2021!$E$9:$E$93)/10))) + Fperm_SI_Woolf2021!$G$9:$G$93*EXP(-Fperm_SI_Woolf2021!$J$9:$J$93*$C141*IF(BN$58=Fperm_SI_Woolf2021!$E$9:$E$93,1,EXP(LN((1.1*(Fperm_SI_Woolf2021!$E$9:$E$93-BN$58)-63.1579*EXP(-0.19*Fperm_SI_Woolf2021!$E$9:$E$93)+63.1579*EXP(-0.19*BN$58))/(Fperm_SI_Woolf2021!$E$9:$E$93-BN$58))*(BN$58-Fperm_SI_Woolf2021!$E$9:$E$93)/10))) + Fperm_SI_Woolf2021!$H$9:$H$93*EXP(-Fperm_SI_Woolf2021!$K$9:$K$93*$C141*IF(BN$58=Fperm_SI_Woolf2021!$E$9:$E$93,1,EXP(LN((1.1*(Fperm_SI_Woolf2021!$E$9:$E$93-BN$58)-63.1579*EXP(-0.19*Fperm_SI_Woolf2021!$E$9:$E$93)+63.1579*EXP(-0.19*BN$58))/(Fperm_SI_Woolf2021!$E$9:$E$93-BN$58))*(BN$58-Fperm_SI_Woolf2021!$E$9:$E$93)/10))),Fperm_SI_Woolf2021!$D$9:$D$93)*BN$57+INTERCEPT(Fperm_SI_Woolf2021!$F$9:$F$93*EXP(-Fperm_SI_Woolf2021!$I$9:$I$93*$C141*IF(BN$58=Fperm_SI_Woolf2021!$E$9:$E$93,1,EXP(LN((1.1*(Fperm_SI_Woolf2021!$E$9:$E$93-BN$58)-63.1579*EXP(-0.19*Fperm_SI_Woolf2021!$E$9:$E$93)+63.1579*EXP(-0.19*BN$58))/(Fperm_SI_Woolf2021!$E$9:$E$93-BN$58))*(BN$58-Fperm_SI_Woolf2021!$E$9:$E$93)/10))) + Fperm_SI_Woolf2021!$G$9:$G$93*EXP(-Fperm_SI_Woolf2021!$J$9:$J$93*$C141*IF(BN$58=Fperm_SI_Woolf2021!$E$9:$E$93,1,EXP(LN((1.1*(Fperm_SI_Woolf2021!$E$9:$E$93-BN$58)-63.1579*EXP(-0.19*Fperm_SI_Woolf2021!$E$9:$E$93)+63.1579*EXP(-0.19*BN$58))/(Fperm_SI_Woolf2021!$E$9:$E$93-BN$58))*(BN$58-Fperm_SI_Woolf2021!$E$9:$E$93)/10))) + Fperm_SI_Woolf2021!$H$9:$H$93*EXP(-Fperm_SI_Woolf2021!$K$9:$K$93*$C141*IF(BN$58=Fperm_SI_Woolf2021!$E$9:$E$93,1,EXP(LN((1.1*(Fperm_SI_Woolf2021!$E$9:$E$93-BN$58)-63.1579*EXP(-0.19*Fperm_SI_Woolf2021!$E$9:$E$93)+63.1579*EXP(-0.19*BN$58))/(Fperm_SI_Woolf2021!$E$9:$E$93-BN$58))*(BN$58-Fperm_SI_Woolf2021!$E$9:$E$93)/10))),Fperm_SI_Woolf2021!$D$9:$D$93))</f>
        <v>0.22324065868305337</v>
      </c>
      <c r="BO141" s="51" cm="1">
        <f t="array" ref="BO141">MIN(1,SLOPE(Fperm_SI_Woolf2021!$F$9:$F$93*EXP(-Fperm_SI_Woolf2021!$I$9:$I$93*$C141*IF(BO$58=Fperm_SI_Woolf2021!$E$9:$E$93,1,EXP(LN((1.1*(Fperm_SI_Woolf2021!$E$9:$E$93-BO$58)-63.1579*EXP(-0.19*Fperm_SI_Woolf2021!$E$9:$E$93)+63.1579*EXP(-0.19*BO$58))/(Fperm_SI_Woolf2021!$E$9:$E$93-BO$58))*(BO$58-Fperm_SI_Woolf2021!$E$9:$E$93)/10))) + Fperm_SI_Woolf2021!$G$9:$G$93*EXP(-Fperm_SI_Woolf2021!$J$9:$J$93*$C141*IF(BO$58=Fperm_SI_Woolf2021!$E$9:$E$93,1,EXP(LN((1.1*(Fperm_SI_Woolf2021!$E$9:$E$93-BO$58)-63.1579*EXP(-0.19*Fperm_SI_Woolf2021!$E$9:$E$93)+63.1579*EXP(-0.19*BO$58))/(Fperm_SI_Woolf2021!$E$9:$E$93-BO$58))*(BO$58-Fperm_SI_Woolf2021!$E$9:$E$93)/10))) + Fperm_SI_Woolf2021!$H$9:$H$93*EXP(-Fperm_SI_Woolf2021!$K$9:$K$93*$C141*IF(BO$58=Fperm_SI_Woolf2021!$E$9:$E$93,1,EXP(LN((1.1*(Fperm_SI_Woolf2021!$E$9:$E$93-BO$58)-63.1579*EXP(-0.19*Fperm_SI_Woolf2021!$E$9:$E$93)+63.1579*EXP(-0.19*BO$58))/(Fperm_SI_Woolf2021!$E$9:$E$93-BO$58))*(BO$58-Fperm_SI_Woolf2021!$E$9:$E$93)/10))),Fperm_SI_Woolf2021!$D$9:$D$93)*BO$57+INTERCEPT(Fperm_SI_Woolf2021!$F$9:$F$93*EXP(-Fperm_SI_Woolf2021!$I$9:$I$93*$C141*IF(BO$58=Fperm_SI_Woolf2021!$E$9:$E$93,1,EXP(LN((1.1*(Fperm_SI_Woolf2021!$E$9:$E$93-BO$58)-63.1579*EXP(-0.19*Fperm_SI_Woolf2021!$E$9:$E$93)+63.1579*EXP(-0.19*BO$58))/(Fperm_SI_Woolf2021!$E$9:$E$93-BO$58))*(BO$58-Fperm_SI_Woolf2021!$E$9:$E$93)/10))) + Fperm_SI_Woolf2021!$G$9:$G$93*EXP(-Fperm_SI_Woolf2021!$J$9:$J$93*$C141*IF(BO$58=Fperm_SI_Woolf2021!$E$9:$E$93,1,EXP(LN((1.1*(Fperm_SI_Woolf2021!$E$9:$E$93-BO$58)-63.1579*EXP(-0.19*Fperm_SI_Woolf2021!$E$9:$E$93)+63.1579*EXP(-0.19*BO$58))/(Fperm_SI_Woolf2021!$E$9:$E$93-BO$58))*(BO$58-Fperm_SI_Woolf2021!$E$9:$E$93)/10))) + Fperm_SI_Woolf2021!$H$9:$H$93*EXP(-Fperm_SI_Woolf2021!$K$9:$K$93*$C141*IF(BO$58=Fperm_SI_Woolf2021!$E$9:$E$93,1,EXP(LN((1.1*(Fperm_SI_Woolf2021!$E$9:$E$93-BO$58)-63.1579*EXP(-0.19*Fperm_SI_Woolf2021!$E$9:$E$93)+63.1579*EXP(-0.19*BO$58))/(Fperm_SI_Woolf2021!$E$9:$E$93-BO$58))*(BO$58-Fperm_SI_Woolf2021!$E$9:$E$93)/10))),Fperm_SI_Woolf2021!$D$9:$D$93))</f>
        <v>0.2115843877821571</v>
      </c>
      <c r="BP141" s="51" cm="1">
        <f t="array" ref="BP141">MIN(1,SLOPE(Fperm_SI_Woolf2021!$F$9:$F$93*EXP(-Fperm_SI_Woolf2021!$I$9:$I$93*$C141*IF(BP$58=Fperm_SI_Woolf2021!$E$9:$E$93,1,EXP(LN((1.1*(Fperm_SI_Woolf2021!$E$9:$E$93-BP$58)-63.1579*EXP(-0.19*Fperm_SI_Woolf2021!$E$9:$E$93)+63.1579*EXP(-0.19*BP$58))/(Fperm_SI_Woolf2021!$E$9:$E$93-BP$58))*(BP$58-Fperm_SI_Woolf2021!$E$9:$E$93)/10))) + Fperm_SI_Woolf2021!$G$9:$G$93*EXP(-Fperm_SI_Woolf2021!$J$9:$J$93*$C141*IF(BP$58=Fperm_SI_Woolf2021!$E$9:$E$93,1,EXP(LN((1.1*(Fperm_SI_Woolf2021!$E$9:$E$93-BP$58)-63.1579*EXP(-0.19*Fperm_SI_Woolf2021!$E$9:$E$93)+63.1579*EXP(-0.19*BP$58))/(Fperm_SI_Woolf2021!$E$9:$E$93-BP$58))*(BP$58-Fperm_SI_Woolf2021!$E$9:$E$93)/10))) + Fperm_SI_Woolf2021!$H$9:$H$93*EXP(-Fperm_SI_Woolf2021!$K$9:$K$93*$C141*IF(BP$58=Fperm_SI_Woolf2021!$E$9:$E$93,1,EXP(LN((1.1*(Fperm_SI_Woolf2021!$E$9:$E$93-BP$58)-63.1579*EXP(-0.19*Fperm_SI_Woolf2021!$E$9:$E$93)+63.1579*EXP(-0.19*BP$58))/(Fperm_SI_Woolf2021!$E$9:$E$93-BP$58))*(BP$58-Fperm_SI_Woolf2021!$E$9:$E$93)/10))),Fperm_SI_Woolf2021!$D$9:$D$93)*BP$57+INTERCEPT(Fperm_SI_Woolf2021!$F$9:$F$93*EXP(-Fperm_SI_Woolf2021!$I$9:$I$93*$C141*IF(BP$58=Fperm_SI_Woolf2021!$E$9:$E$93,1,EXP(LN((1.1*(Fperm_SI_Woolf2021!$E$9:$E$93-BP$58)-63.1579*EXP(-0.19*Fperm_SI_Woolf2021!$E$9:$E$93)+63.1579*EXP(-0.19*BP$58))/(Fperm_SI_Woolf2021!$E$9:$E$93-BP$58))*(BP$58-Fperm_SI_Woolf2021!$E$9:$E$93)/10))) + Fperm_SI_Woolf2021!$G$9:$G$93*EXP(-Fperm_SI_Woolf2021!$J$9:$J$93*$C141*IF(BP$58=Fperm_SI_Woolf2021!$E$9:$E$93,1,EXP(LN((1.1*(Fperm_SI_Woolf2021!$E$9:$E$93-BP$58)-63.1579*EXP(-0.19*Fperm_SI_Woolf2021!$E$9:$E$93)+63.1579*EXP(-0.19*BP$58))/(Fperm_SI_Woolf2021!$E$9:$E$93-BP$58))*(BP$58-Fperm_SI_Woolf2021!$E$9:$E$93)/10))) + Fperm_SI_Woolf2021!$H$9:$H$93*EXP(-Fperm_SI_Woolf2021!$K$9:$K$93*$C141*IF(BP$58=Fperm_SI_Woolf2021!$E$9:$E$93,1,EXP(LN((1.1*(Fperm_SI_Woolf2021!$E$9:$E$93-BP$58)-63.1579*EXP(-0.19*Fperm_SI_Woolf2021!$E$9:$E$93)+63.1579*EXP(-0.19*BP$58))/(Fperm_SI_Woolf2021!$E$9:$E$93-BP$58))*(BP$58-Fperm_SI_Woolf2021!$E$9:$E$93)/10))),Fperm_SI_Woolf2021!$D$9:$D$93))</f>
        <v>0.19992811688126083</v>
      </c>
      <c r="BQ141" s="51" cm="1">
        <f t="array" ref="BQ141">MIN(1,SLOPE(Fperm_SI_Woolf2021!$F$9:$F$93*EXP(-Fperm_SI_Woolf2021!$I$9:$I$93*$C141*IF(BQ$58=Fperm_SI_Woolf2021!$E$9:$E$93,1,EXP(LN((1.1*(Fperm_SI_Woolf2021!$E$9:$E$93-BQ$58)-63.1579*EXP(-0.19*Fperm_SI_Woolf2021!$E$9:$E$93)+63.1579*EXP(-0.19*BQ$58))/(Fperm_SI_Woolf2021!$E$9:$E$93-BQ$58))*(BQ$58-Fperm_SI_Woolf2021!$E$9:$E$93)/10))) + Fperm_SI_Woolf2021!$G$9:$G$93*EXP(-Fperm_SI_Woolf2021!$J$9:$J$93*$C141*IF(BQ$58=Fperm_SI_Woolf2021!$E$9:$E$93,1,EXP(LN((1.1*(Fperm_SI_Woolf2021!$E$9:$E$93-BQ$58)-63.1579*EXP(-0.19*Fperm_SI_Woolf2021!$E$9:$E$93)+63.1579*EXP(-0.19*BQ$58))/(Fperm_SI_Woolf2021!$E$9:$E$93-BQ$58))*(BQ$58-Fperm_SI_Woolf2021!$E$9:$E$93)/10))) + Fperm_SI_Woolf2021!$H$9:$H$93*EXP(-Fperm_SI_Woolf2021!$K$9:$K$93*$C141*IF(BQ$58=Fperm_SI_Woolf2021!$E$9:$E$93,1,EXP(LN((1.1*(Fperm_SI_Woolf2021!$E$9:$E$93-BQ$58)-63.1579*EXP(-0.19*Fperm_SI_Woolf2021!$E$9:$E$93)+63.1579*EXP(-0.19*BQ$58))/(Fperm_SI_Woolf2021!$E$9:$E$93-BQ$58))*(BQ$58-Fperm_SI_Woolf2021!$E$9:$E$93)/10))),Fperm_SI_Woolf2021!$D$9:$D$93)*BQ$57+INTERCEPT(Fperm_SI_Woolf2021!$F$9:$F$93*EXP(-Fperm_SI_Woolf2021!$I$9:$I$93*$C141*IF(BQ$58=Fperm_SI_Woolf2021!$E$9:$E$93,1,EXP(LN((1.1*(Fperm_SI_Woolf2021!$E$9:$E$93-BQ$58)-63.1579*EXP(-0.19*Fperm_SI_Woolf2021!$E$9:$E$93)+63.1579*EXP(-0.19*BQ$58))/(Fperm_SI_Woolf2021!$E$9:$E$93-BQ$58))*(BQ$58-Fperm_SI_Woolf2021!$E$9:$E$93)/10))) + Fperm_SI_Woolf2021!$G$9:$G$93*EXP(-Fperm_SI_Woolf2021!$J$9:$J$93*$C141*IF(BQ$58=Fperm_SI_Woolf2021!$E$9:$E$93,1,EXP(LN((1.1*(Fperm_SI_Woolf2021!$E$9:$E$93-BQ$58)-63.1579*EXP(-0.19*Fperm_SI_Woolf2021!$E$9:$E$93)+63.1579*EXP(-0.19*BQ$58))/(Fperm_SI_Woolf2021!$E$9:$E$93-BQ$58))*(BQ$58-Fperm_SI_Woolf2021!$E$9:$E$93)/10))) + Fperm_SI_Woolf2021!$H$9:$H$93*EXP(-Fperm_SI_Woolf2021!$K$9:$K$93*$C141*IF(BQ$58=Fperm_SI_Woolf2021!$E$9:$E$93,1,EXP(LN((1.1*(Fperm_SI_Woolf2021!$E$9:$E$93-BQ$58)-63.1579*EXP(-0.19*Fperm_SI_Woolf2021!$E$9:$E$93)+63.1579*EXP(-0.19*BQ$58))/(Fperm_SI_Woolf2021!$E$9:$E$93-BQ$58))*(BQ$58-Fperm_SI_Woolf2021!$E$9:$E$93)/10))),Fperm_SI_Woolf2021!$D$9:$D$93))</f>
        <v>0.18827184598036453</v>
      </c>
      <c r="BR141" s="51" cm="1">
        <f t="array" ref="BR141">MIN(1,SLOPE(Fperm_SI_Woolf2021!$F$9:$F$93*EXP(-Fperm_SI_Woolf2021!$I$9:$I$93*$C141*IF(BR$58=Fperm_SI_Woolf2021!$E$9:$E$93,1,EXP(LN((1.1*(Fperm_SI_Woolf2021!$E$9:$E$93-BR$58)-63.1579*EXP(-0.19*Fperm_SI_Woolf2021!$E$9:$E$93)+63.1579*EXP(-0.19*BR$58))/(Fperm_SI_Woolf2021!$E$9:$E$93-BR$58))*(BR$58-Fperm_SI_Woolf2021!$E$9:$E$93)/10))) + Fperm_SI_Woolf2021!$G$9:$G$93*EXP(-Fperm_SI_Woolf2021!$J$9:$J$93*$C141*IF(BR$58=Fperm_SI_Woolf2021!$E$9:$E$93,1,EXP(LN((1.1*(Fperm_SI_Woolf2021!$E$9:$E$93-BR$58)-63.1579*EXP(-0.19*Fperm_SI_Woolf2021!$E$9:$E$93)+63.1579*EXP(-0.19*BR$58))/(Fperm_SI_Woolf2021!$E$9:$E$93-BR$58))*(BR$58-Fperm_SI_Woolf2021!$E$9:$E$93)/10))) + Fperm_SI_Woolf2021!$H$9:$H$93*EXP(-Fperm_SI_Woolf2021!$K$9:$K$93*$C141*IF(BR$58=Fperm_SI_Woolf2021!$E$9:$E$93,1,EXP(LN((1.1*(Fperm_SI_Woolf2021!$E$9:$E$93-BR$58)-63.1579*EXP(-0.19*Fperm_SI_Woolf2021!$E$9:$E$93)+63.1579*EXP(-0.19*BR$58))/(Fperm_SI_Woolf2021!$E$9:$E$93-BR$58))*(BR$58-Fperm_SI_Woolf2021!$E$9:$E$93)/10))),Fperm_SI_Woolf2021!$D$9:$D$93)*BR$57+INTERCEPT(Fperm_SI_Woolf2021!$F$9:$F$93*EXP(-Fperm_SI_Woolf2021!$I$9:$I$93*$C141*IF(BR$58=Fperm_SI_Woolf2021!$E$9:$E$93,1,EXP(LN((1.1*(Fperm_SI_Woolf2021!$E$9:$E$93-BR$58)-63.1579*EXP(-0.19*Fperm_SI_Woolf2021!$E$9:$E$93)+63.1579*EXP(-0.19*BR$58))/(Fperm_SI_Woolf2021!$E$9:$E$93-BR$58))*(BR$58-Fperm_SI_Woolf2021!$E$9:$E$93)/10))) + Fperm_SI_Woolf2021!$G$9:$G$93*EXP(-Fperm_SI_Woolf2021!$J$9:$J$93*$C141*IF(BR$58=Fperm_SI_Woolf2021!$E$9:$E$93,1,EXP(LN((1.1*(Fperm_SI_Woolf2021!$E$9:$E$93-BR$58)-63.1579*EXP(-0.19*Fperm_SI_Woolf2021!$E$9:$E$93)+63.1579*EXP(-0.19*BR$58))/(Fperm_SI_Woolf2021!$E$9:$E$93-BR$58))*(BR$58-Fperm_SI_Woolf2021!$E$9:$E$93)/10))) + Fperm_SI_Woolf2021!$H$9:$H$93*EXP(-Fperm_SI_Woolf2021!$K$9:$K$93*$C141*IF(BR$58=Fperm_SI_Woolf2021!$E$9:$E$93,1,EXP(LN((1.1*(Fperm_SI_Woolf2021!$E$9:$E$93-BR$58)-63.1579*EXP(-0.19*Fperm_SI_Woolf2021!$E$9:$E$93)+63.1579*EXP(-0.19*BR$58))/(Fperm_SI_Woolf2021!$E$9:$E$93-BR$58))*(BR$58-Fperm_SI_Woolf2021!$E$9:$E$93)/10))),Fperm_SI_Woolf2021!$D$9:$D$93))</f>
        <v>0.17661557507946823</v>
      </c>
      <c r="BS141" s="51" cm="1">
        <f t="array" ref="BS141">MIN(1,SLOPE(Fperm_SI_Woolf2021!$F$9:$F$93*EXP(-Fperm_SI_Woolf2021!$I$9:$I$93*$C141*IF(BS$58=Fperm_SI_Woolf2021!$E$9:$E$93,1,EXP(LN((1.1*(Fperm_SI_Woolf2021!$E$9:$E$93-BS$58)-63.1579*EXP(-0.19*Fperm_SI_Woolf2021!$E$9:$E$93)+63.1579*EXP(-0.19*BS$58))/(Fperm_SI_Woolf2021!$E$9:$E$93-BS$58))*(BS$58-Fperm_SI_Woolf2021!$E$9:$E$93)/10))) + Fperm_SI_Woolf2021!$G$9:$G$93*EXP(-Fperm_SI_Woolf2021!$J$9:$J$93*$C141*IF(BS$58=Fperm_SI_Woolf2021!$E$9:$E$93,1,EXP(LN((1.1*(Fperm_SI_Woolf2021!$E$9:$E$93-BS$58)-63.1579*EXP(-0.19*Fperm_SI_Woolf2021!$E$9:$E$93)+63.1579*EXP(-0.19*BS$58))/(Fperm_SI_Woolf2021!$E$9:$E$93-BS$58))*(BS$58-Fperm_SI_Woolf2021!$E$9:$E$93)/10))) + Fperm_SI_Woolf2021!$H$9:$H$93*EXP(-Fperm_SI_Woolf2021!$K$9:$K$93*$C141*IF(BS$58=Fperm_SI_Woolf2021!$E$9:$E$93,1,EXP(LN((1.1*(Fperm_SI_Woolf2021!$E$9:$E$93-BS$58)-63.1579*EXP(-0.19*Fperm_SI_Woolf2021!$E$9:$E$93)+63.1579*EXP(-0.19*BS$58))/(Fperm_SI_Woolf2021!$E$9:$E$93-BS$58))*(BS$58-Fperm_SI_Woolf2021!$E$9:$E$93)/10))),Fperm_SI_Woolf2021!$D$9:$D$93)*BS$57+INTERCEPT(Fperm_SI_Woolf2021!$F$9:$F$93*EXP(-Fperm_SI_Woolf2021!$I$9:$I$93*$C141*IF(BS$58=Fperm_SI_Woolf2021!$E$9:$E$93,1,EXP(LN((1.1*(Fperm_SI_Woolf2021!$E$9:$E$93-BS$58)-63.1579*EXP(-0.19*Fperm_SI_Woolf2021!$E$9:$E$93)+63.1579*EXP(-0.19*BS$58))/(Fperm_SI_Woolf2021!$E$9:$E$93-BS$58))*(BS$58-Fperm_SI_Woolf2021!$E$9:$E$93)/10))) + Fperm_SI_Woolf2021!$G$9:$G$93*EXP(-Fperm_SI_Woolf2021!$J$9:$J$93*$C141*IF(BS$58=Fperm_SI_Woolf2021!$E$9:$E$93,1,EXP(LN((1.1*(Fperm_SI_Woolf2021!$E$9:$E$93-BS$58)-63.1579*EXP(-0.19*Fperm_SI_Woolf2021!$E$9:$E$93)+63.1579*EXP(-0.19*BS$58))/(Fperm_SI_Woolf2021!$E$9:$E$93-BS$58))*(BS$58-Fperm_SI_Woolf2021!$E$9:$E$93)/10))) + Fperm_SI_Woolf2021!$H$9:$H$93*EXP(-Fperm_SI_Woolf2021!$K$9:$K$93*$C141*IF(BS$58=Fperm_SI_Woolf2021!$E$9:$E$93,1,EXP(LN((1.1*(Fperm_SI_Woolf2021!$E$9:$E$93-BS$58)-63.1579*EXP(-0.19*Fperm_SI_Woolf2021!$E$9:$E$93)+63.1579*EXP(-0.19*BS$58))/(Fperm_SI_Woolf2021!$E$9:$E$93-BS$58))*(BS$58-Fperm_SI_Woolf2021!$E$9:$E$93)/10))),Fperm_SI_Woolf2021!$D$9:$D$93))</f>
        <v>0.16495930417857196</v>
      </c>
      <c r="BT141" s="51" cm="1">
        <f t="array" ref="BT141">MIN(1,SLOPE(Fperm_SI_Woolf2021!$F$9:$F$93*EXP(-Fperm_SI_Woolf2021!$I$9:$I$93*$C141*IF(BT$58=Fperm_SI_Woolf2021!$E$9:$E$93,1,EXP(LN((1.1*(Fperm_SI_Woolf2021!$E$9:$E$93-BT$58)-63.1579*EXP(-0.19*Fperm_SI_Woolf2021!$E$9:$E$93)+63.1579*EXP(-0.19*BT$58))/(Fperm_SI_Woolf2021!$E$9:$E$93-BT$58))*(BT$58-Fperm_SI_Woolf2021!$E$9:$E$93)/10))) + Fperm_SI_Woolf2021!$G$9:$G$93*EXP(-Fperm_SI_Woolf2021!$J$9:$J$93*$C141*IF(BT$58=Fperm_SI_Woolf2021!$E$9:$E$93,1,EXP(LN((1.1*(Fperm_SI_Woolf2021!$E$9:$E$93-BT$58)-63.1579*EXP(-0.19*Fperm_SI_Woolf2021!$E$9:$E$93)+63.1579*EXP(-0.19*BT$58))/(Fperm_SI_Woolf2021!$E$9:$E$93-BT$58))*(BT$58-Fperm_SI_Woolf2021!$E$9:$E$93)/10))) + Fperm_SI_Woolf2021!$H$9:$H$93*EXP(-Fperm_SI_Woolf2021!$K$9:$K$93*$C141*IF(BT$58=Fperm_SI_Woolf2021!$E$9:$E$93,1,EXP(LN((1.1*(Fperm_SI_Woolf2021!$E$9:$E$93-BT$58)-63.1579*EXP(-0.19*Fperm_SI_Woolf2021!$E$9:$E$93)+63.1579*EXP(-0.19*BT$58))/(Fperm_SI_Woolf2021!$E$9:$E$93-BT$58))*(BT$58-Fperm_SI_Woolf2021!$E$9:$E$93)/10))),Fperm_SI_Woolf2021!$D$9:$D$93)*BT$57+INTERCEPT(Fperm_SI_Woolf2021!$F$9:$F$93*EXP(-Fperm_SI_Woolf2021!$I$9:$I$93*$C141*IF(BT$58=Fperm_SI_Woolf2021!$E$9:$E$93,1,EXP(LN((1.1*(Fperm_SI_Woolf2021!$E$9:$E$93-BT$58)-63.1579*EXP(-0.19*Fperm_SI_Woolf2021!$E$9:$E$93)+63.1579*EXP(-0.19*BT$58))/(Fperm_SI_Woolf2021!$E$9:$E$93-BT$58))*(BT$58-Fperm_SI_Woolf2021!$E$9:$E$93)/10))) + Fperm_SI_Woolf2021!$G$9:$G$93*EXP(-Fperm_SI_Woolf2021!$J$9:$J$93*$C141*IF(BT$58=Fperm_SI_Woolf2021!$E$9:$E$93,1,EXP(LN((1.1*(Fperm_SI_Woolf2021!$E$9:$E$93-BT$58)-63.1579*EXP(-0.19*Fperm_SI_Woolf2021!$E$9:$E$93)+63.1579*EXP(-0.19*BT$58))/(Fperm_SI_Woolf2021!$E$9:$E$93-BT$58))*(BT$58-Fperm_SI_Woolf2021!$E$9:$E$93)/10))) + Fperm_SI_Woolf2021!$H$9:$H$93*EXP(-Fperm_SI_Woolf2021!$K$9:$K$93*$C141*IF(BT$58=Fperm_SI_Woolf2021!$E$9:$E$93,1,EXP(LN((1.1*(Fperm_SI_Woolf2021!$E$9:$E$93-BT$58)-63.1579*EXP(-0.19*Fperm_SI_Woolf2021!$E$9:$E$93)+63.1579*EXP(-0.19*BT$58))/(Fperm_SI_Woolf2021!$E$9:$E$93-BT$58))*(BT$58-Fperm_SI_Woolf2021!$E$9:$E$93)/10))),Fperm_SI_Woolf2021!$D$9:$D$93))</f>
        <v>0.15330303327767569</v>
      </c>
      <c r="BU141" s="51" cm="1">
        <f t="array" ref="BU141">MIN(1,SLOPE(Fperm_SI_Woolf2021!$F$9:$F$93*EXP(-Fperm_SI_Woolf2021!$I$9:$I$93*$C141*IF(BU$58=Fperm_SI_Woolf2021!$E$9:$E$93,1,EXP(LN((1.1*(Fperm_SI_Woolf2021!$E$9:$E$93-BU$58)-63.1579*EXP(-0.19*Fperm_SI_Woolf2021!$E$9:$E$93)+63.1579*EXP(-0.19*BU$58))/(Fperm_SI_Woolf2021!$E$9:$E$93-BU$58))*(BU$58-Fperm_SI_Woolf2021!$E$9:$E$93)/10))) + Fperm_SI_Woolf2021!$G$9:$G$93*EXP(-Fperm_SI_Woolf2021!$J$9:$J$93*$C141*IF(BU$58=Fperm_SI_Woolf2021!$E$9:$E$93,1,EXP(LN((1.1*(Fperm_SI_Woolf2021!$E$9:$E$93-BU$58)-63.1579*EXP(-0.19*Fperm_SI_Woolf2021!$E$9:$E$93)+63.1579*EXP(-0.19*BU$58))/(Fperm_SI_Woolf2021!$E$9:$E$93-BU$58))*(BU$58-Fperm_SI_Woolf2021!$E$9:$E$93)/10))) + Fperm_SI_Woolf2021!$H$9:$H$93*EXP(-Fperm_SI_Woolf2021!$K$9:$K$93*$C141*IF(BU$58=Fperm_SI_Woolf2021!$E$9:$E$93,1,EXP(LN((1.1*(Fperm_SI_Woolf2021!$E$9:$E$93-BU$58)-63.1579*EXP(-0.19*Fperm_SI_Woolf2021!$E$9:$E$93)+63.1579*EXP(-0.19*BU$58))/(Fperm_SI_Woolf2021!$E$9:$E$93-BU$58))*(BU$58-Fperm_SI_Woolf2021!$E$9:$E$93)/10))),Fperm_SI_Woolf2021!$D$9:$D$93)*BU$57+INTERCEPT(Fperm_SI_Woolf2021!$F$9:$F$93*EXP(-Fperm_SI_Woolf2021!$I$9:$I$93*$C141*IF(BU$58=Fperm_SI_Woolf2021!$E$9:$E$93,1,EXP(LN((1.1*(Fperm_SI_Woolf2021!$E$9:$E$93-BU$58)-63.1579*EXP(-0.19*Fperm_SI_Woolf2021!$E$9:$E$93)+63.1579*EXP(-0.19*BU$58))/(Fperm_SI_Woolf2021!$E$9:$E$93-BU$58))*(BU$58-Fperm_SI_Woolf2021!$E$9:$E$93)/10))) + Fperm_SI_Woolf2021!$G$9:$G$93*EXP(-Fperm_SI_Woolf2021!$J$9:$J$93*$C141*IF(BU$58=Fperm_SI_Woolf2021!$E$9:$E$93,1,EXP(LN((1.1*(Fperm_SI_Woolf2021!$E$9:$E$93-BU$58)-63.1579*EXP(-0.19*Fperm_SI_Woolf2021!$E$9:$E$93)+63.1579*EXP(-0.19*BU$58))/(Fperm_SI_Woolf2021!$E$9:$E$93-BU$58))*(BU$58-Fperm_SI_Woolf2021!$E$9:$E$93)/10))) + Fperm_SI_Woolf2021!$H$9:$H$93*EXP(-Fperm_SI_Woolf2021!$K$9:$K$93*$C141*IF(BU$58=Fperm_SI_Woolf2021!$E$9:$E$93,1,EXP(LN((1.1*(Fperm_SI_Woolf2021!$E$9:$E$93-BU$58)-63.1579*EXP(-0.19*Fperm_SI_Woolf2021!$E$9:$E$93)+63.1579*EXP(-0.19*BU$58))/(Fperm_SI_Woolf2021!$E$9:$E$93-BU$58))*(BU$58-Fperm_SI_Woolf2021!$E$9:$E$93)/10))),Fperm_SI_Woolf2021!$D$9:$D$93))</f>
        <v>0.14164676237677942</v>
      </c>
      <c r="BV141" s="51" cm="1">
        <f t="array" ref="BV141">MIN(1,SLOPE(Fperm_SI_Woolf2021!$F$9:$F$93*EXP(-Fperm_SI_Woolf2021!$I$9:$I$93*$C141*IF(BV$58=Fperm_SI_Woolf2021!$E$9:$E$93,1,EXP(LN((1.1*(Fperm_SI_Woolf2021!$E$9:$E$93-BV$58)-63.1579*EXP(-0.19*Fperm_SI_Woolf2021!$E$9:$E$93)+63.1579*EXP(-0.19*BV$58))/(Fperm_SI_Woolf2021!$E$9:$E$93-BV$58))*(BV$58-Fperm_SI_Woolf2021!$E$9:$E$93)/10))) + Fperm_SI_Woolf2021!$G$9:$G$93*EXP(-Fperm_SI_Woolf2021!$J$9:$J$93*$C141*IF(BV$58=Fperm_SI_Woolf2021!$E$9:$E$93,1,EXP(LN((1.1*(Fperm_SI_Woolf2021!$E$9:$E$93-BV$58)-63.1579*EXP(-0.19*Fperm_SI_Woolf2021!$E$9:$E$93)+63.1579*EXP(-0.19*BV$58))/(Fperm_SI_Woolf2021!$E$9:$E$93-BV$58))*(BV$58-Fperm_SI_Woolf2021!$E$9:$E$93)/10))) + Fperm_SI_Woolf2021!$H$9:$H$93*EXP(-Fperm_SI_Woolf2021!$K$9:$K$93*$C141*IF(BV$58=Fperm_SI_Woolf2021!$E$9:$E$93,1,EXP(LN((1.1*(Fperm_SI_Woolf2021!$E$9:$E$93-BV$58)-63.1579*EXP(-0.19*Fperm_SI_Woolf2021!$E$9:$E$93)+63.1579*EXP(-0.19*BV$58))/(Fperm_SI_Woolf2021!$E$9:$E$93-BV$58))*(BV$58-Fperm_SI_Woolf2021!$E$9:$E$93)/10))),Fperm_SI_Woolf2021!$D$9:$D$93)*BV$57+INTERCEPT(Fperm_SI_Woolf2021!$F$9:$F$93*EXP(-Fperm_SI_Woolf2021!$I$9:$I$93*$C141*IF(BV$58=Fperm_SI_Woolf2021!$E$9:$E$93,1,EXP(LN((1.1*(Fperm_SI_Woolf2021!$E$9:$E$93-BV$58)-63.1579*EXP(-0.19*Fperm_SI_Woolf2021!$E$9:$E$93)+63.1579*EXP(-0.19*BV$58))/(Fperm_SI_Woolf2021!$E$9:$E$93-BV$58))*(BV$58-Fperm_SI_Woolf2021!$E$9:$E$93)/10))) + Fperm_SI_Woolf2021!$G$9:$G$93*EXP(-Fperm_SI_Woolf2021!$J$9:$J$93*$C141*IF(BV$58=Fperm_SI_Woolf2021!$E$9:$E$93,1,EXP(LN((1.1*(Fperm_SI_Woolf2021!$E$9:$E$93-BV$58)-63.1579*EXP(-0.19*Fperm_SI_Woolf2021!$E$9:$E$93)+63.1579*EXP(-0.19*BV$58))/(Fperm_SI_Woolf2021!$E$9:$E$93-BV$58))*(BV$58-Fperm_SI_Woolf2021!$E$9:$E$93)/10))) + Fperm_SI_Woolf2021!$H$9:$H$93*EXP(-Fperm_SI_Woolf2021!$K$9:$K$93*$C141*IF(BV$58=Fperm_SI_Woolf2021!$E$9:$E$93,1,EXP(LN((1.1*(Fperm_SI_Woolf2021!$E$9:$E$93-BV$58)-63.1579*EXP(-0.19*Fperm_SI_Woolf2021!$E$9:$E$93)+63.1579*EXP(-0.19*BV$58))/(Fperm_SI_Woolf2021!$E$9:$E$93-BV$58))*(BV$58-Fperm_SI_Woolf2021!$E$9:$E$93)/10))),Fperm_SI_Woolf2021!$D$9:$D$93))</f>
        <v>0.12999049147588312</v>
      </c>
      <c r="BW141" s="51" cm="1">
        <f t="array" ref="BW141">MIN(1,SLOPE(Fperm_SI_Woolf2021!$F$9:$F$93*EXP(-Fperm_SI_Woolf2021!$I$9:$I$93*$C141*IF(BW$58=Fperm_SI_Woolf2021!$E$9:$E$93,1,EXP(LN((1.1*(Fperm_SI_Woolf2021!$E$9:$E$93-BW$58)-63.1579*EXP(-0.19*Fperm_SI_Woolf2021!$E$9:$E$93)+63.1579*EXP(-0.19*BW$58))/(Fperm_SI_Woolf2021!$E$9:$E$93-BW$58))*(BW$58-Fperm_SI_Woolf2021!$E$9:$E$93)/10))) + Fperm_SI_Woolf2021!$G$9:$G$93*EXP(-Fperm_SI_Woolf2021!$J$9:$J$93*$C141*IF(BW$58=Fperm_SI_Woolf2021!$E$9:$E$93,1,EXP(LN((1.1*(Fperm_SI_Woolf2021!$E$9:$E$93-BW$58)-63.1579*EXP(-0.19*Fperm_SI_Woolf2021!$E$9:$E$93)+63.1579*EXP(-0.19*BW$58))/(Fperm_SI_Woolf2021!$E$9:$E$93-BW$58))*(BW$58-Fperm_SI_Woolf2021!$E$9:$E$93)/10))) + Fperm_SI_Woolf2021!$H$9:$H$93*EXP(-Fperm_SI_Woolf2021!$K$9:$K$93*$C141*IF(BW$58=Fperm_SI_Woolf2021!$E$9:$E$93,1,EXP(LN((1.1*(Fperm_SI_Woolf2021!$E$9:$E$93-BW$58)-63.1579*EXP(-0.19*Fperm_SI_Woolf2021!$E$9:$E$93)+63.1579*EXP(-0.19*BW$58))/(Fperm_SI_Woolf2021!$E$9:$E$93-BW$58))*(BW$58-Fperm_SI_Woolf2021!$E$9:$E$93)/10))),Fperm_SI_Woolf2021!$D$9:$D$93)*BW$57+INTERCEPT(Fperm_SI_Woolf2021!$F$9:$F$93*EXP(-Fperm_SI_Woolf2021!$I$9:$I$93*$C141*IF(BW$58=Fperm_SI_Woolf2021!$E$9:$E$93,1,EXP(LN((1.1*(Fperm_SI_Woolf2021!$E$9:$E$93-BW$58)-63.1579*EXP(-0.19*Fperm_SI_Woolf2021!$E$9:$E$93)+63.1579*EXP(-0.19*BW$58))/(Fperm_SI_Woolf2021!$E$9:$E$93-BW$58))*(BW$58-Fperm_SI_Woolf2021!$E$9:$E$93)/10))) + Fperm_SI_Woolf2021!$G$9:$G$93*EXP(-Fperm_SI_Woolf2021!$J$9:$J$93*$C141*IF(BW$58=Fperm_SI_Woolf2021!$E$9:$E$93,1,EXP(LN((1.1*(Fperm_SI_Woolf2021!$E$9:$E$93-BW$58)-63.1579*EXP(-0.19*Fperm_SI_Woolf2021!$E$9:$E$93)+63.1579*EXP(-0.19*BW$58))/(Fperm_SI_Woolf2021!$E$9:$E$93-BW$58))*(BW$58-Fperm_SI_Woolf2021!$E$9:$E$93)/10))) + Fperm_SI_Woolf2021!$H$9:$H$93*EXP(-Fperm_SI_Woolf2021!$K$9:$K$93*$C141*IF(BW$58=Fperm_SI_Woolf2021!$E$9:$E$93,1,EXP(LN((1.1*(Fperm_SI_Woolf2021!$E$9:$E$93-BW$58)-63.1579*EXP(-0.19*Fperm_SI_Woolf2021!$E$9:$E$93)+63.1579*EXP(-0.19*BW$58))/(Fperm_SI_Woolf2021!$E$9:$E$93-BW$58))*(BW$58-Fperm_SI_Woolf2021!$E$9:$E$93)/10))),Fperm_SI_Woolf2021!$D$9:$D$93))</f>
        <v>0.11833422057498683</v>
      </c>
      <c r="BX141" s="51" cm="1">
        <f t="array" ref="BX141">MIN(1,SLOPE(Fperm_SI_Woolf2021!$F$9:$F$93*EXP(-Fperm_SI_Woolf2021!$I$9:$I$93*$C141*IF(BX$58=Fperm_SI_Woolf2021!$E$9:$E$93,1,EXP(LN((1.1*(Fperm_SI_Woolf2021!$E$9:$E$93-BX$58)-63.1579*EXP(-0.19*Fperm_SI_Woolf2021!$E$9:$E$93)+63.1579*EXP(-0.19*BX$58))/(Fperm_SI_Woolf2021!$E$9:$E$93-BX$58))*(BX$58-Fperm_SI_Woolf2021!$E$9:$E$93)/10))) + Fperm_SI_Woolf2021!$G$9:$G$93*EXP(-Fperm_SI_Woolf2021!$J$9:$J$93*$C141*IF(BX$58=Fperm_SI_Woolf2021!$E$9:$E$93,1,EXP(LN((1.1*(Fperm_SI_Woolf2021!$E$9:$E$93-BX$58)-63.1579*EXP(-0.19*Fperm_SI_Woolf2021!$E$9:$E$93)+63.1579*EXP(-0.19*BX$58))/(Fperm_SI_Woolf2021!$E$9:$E$93-BX$58))*(BX$58-Fperm_SI_Woolf2021!$E$9:$E$93)/10))) + Fperm_SI_Woolf2021!$H$9:$H$93*EXP(-Fperm_SI_Woolf2021!$K$9:$K$93*$C141*IF(BX$58=Fperm_SI_Woolf2021!$E$9:$E$93,1,EXP(LN((1.1*(Fperm_SI_Woolf2021!$E$9:$E$93-BX$58)-63.1579*EXP(-0.19*Fperm_SI_Woolf2021!$E$9:$E$93)+63.1579*EXP(-0.19*BX$58))/(Fperm_SI_Woolf2021!$E$9:$E$93-BX$58))*(BX$58-Fperm_SI_Woolf2021!$E$9:$E$93)/10))),Fperm_SI_Woolf2021!$D$9:$D$93)*BX$57+INTERCEPT(Fperm_SI_Woolf2021!$F$9:$F$93*EXP(-Fperm_SI_Woolf2021!$I$9:$I$93*$C141*IF(BX$58=Fperm_SI_Woolf2021!$E$9:$E$93,1,EXP(LN((1.1*(Fperm_SI_Woolf2021!$E$9:$E$93-BX$58)-63.1579*EXP(-0.19*Fperm_SI_Woolf2021!$E$9:$E$93)+63.1579*EXP(-0.19*BX$58))/(Fperm_SI_Woolf2021!$E$9:$E$93-BX$58))*(BX$58-Fperm_SI_Woolf2021!$E$9:$E$93)/10))) + Fperm_SI_Woolf2021!$G$9:$G$93*EXP(-Fperm_SI_Woolf2021!$J$9:$J$93*$C141*IF(BX$58=Fperm_SI_Woolf2021!$E$9:$E$93,1,EXP(LN((1.1*(Fperm_SI_Woolf2021!$E$9:$E$93-BX$58)-63.1579*EXP(-0.19*Fperm_SI_Woolf2021!$E$9:$E$93)+63.1579*EXP(-0.19*BX$58))/(Fperm_SI_Woolf2021!$E$9:$E$93-BX$58))*(BX$58-Fperm_SI_Woolf2021!$E$9:$E$93)/10))) + Fperm_SI_Woolf2021!$H$9:$H$93*EXP(-Fperm_SI_Woolf2021!$K$9:$K$93*$C141*IF(BX$58=Fperm_SI_Woolf2021!$E$9:$E$93,1,EXP(LN((1.1*(Fperm_SI_Woolf2021!$E$9:$E$93-BX$58)-63.1579*EXP(-0.19*Fperm_SI_Woolf2021!$E$9:$E$93)+63.1579*EXP(-0.19*BX$58))/(Fperm_SI_Woolf2021!$E$9:$E$93-BX$58))*(BX$58-Fperm_SI_Woolf2021!$E$9:$E$93)/10))),Fperm_SI_Woolf2021!$D$9:$D$93))</f>
        <v>0.10667794967409053</v>
      </c>
      <c r="BY141" s="51" cm="1">
        <f t="array" ref="BY141">MIN(1,SLOPE(Fperm_SI_Woolf2021!$F$9:$F$93*EXP(-Fperm_SI_Woolf2021!$I$9:$I$93*$C141*IF(BY$58=Fperm_SI_Woolf2021!$E$9:$E$93,1,EXP(LN((1.1*(Fperm_SI_Woolf2021!$E$9:$E$93-BY$58)-63.1579*EXP(-0.19*Fperm_SI_Woolf2021!$E$9:$E$93)+63.1579*EXP(-0.19*BY$58))/(Fperm_SI_Woolf2021!$E$9:$E$93-BY$58))*(BY$58-Fperm_SI_Woolf2021!$E$9:$E$93)/10))) + Fperm_SI_Woolf2021!$G$9:$G$93*EXP(-Fperm_SI_Woolf2021!$J$9:$J$93*$C141*IF(BY$58=Fperm_SI_Woolf2021!$E$9:$E$93,1,EXP(LN((1.1*(Fperm_SI_Woolf2021!$E$9:$E$93-BY$58)-63.1579*EXP(-0.19*Fperm_SI_Woolf2021!$E$9:$E$93)+63.1579*EXP(-0.19*BY$58))/(Fperm_SI_Woolf2021!$E$9:$E$93-BY$58))*(BY$58-Fperm_SI_Woolf2021!$E$9:$E$93)/10))) + Fperm_SI_Woolf2021!$H$9:$H$93*EXP(-Fperm_SI_Woolf2021!$K$9:$K$93*$C141*IF(BY$58=Fperm_SI_Woolf2021!$E$9:$E$93,1,EXP(LN((1.1*(Fperm_SI_Woolf2021!$E$9:$E$93-BY$58)-63.1579*EXP(-0.19*Fperm_SI_Woolf2021!$E$9:$E$93)+63.1579*EXP(-0.19*BY$58))/(Fperm_SI_Woolf2021!$E$9:$E$93-BY$58))*(BY$58-Fperm_SI_Woolf2021!$E$9:$E$93)/10))),Fperm_SI_Woolf2021!$D$9:$D$93)*BY$57+INTERCEPT(Fperm_SI_Woolf2021!$F$9:$F$93*EXP(-Fperm_SI_Woolf2021!$I$9:$I$93*$C141*IF(BY$58=Fperm_SI_Woolf2021!$E$9:$E$93,1,EXP(LN((1.1*(Fperm_SI_Woolf2021!$E$9:$E$93-BY$58)-63.1579*EXP(-0.19*Fperm_SI_Woolf2021!$E$9:$E$93)+63.1579*EXP(-0.19*BY$58))/(Fperm_SI_Woolf2021!$E$9:$E$93-BY$58))*(BY$58-Fperm_SI_Woolf2021!$E$9:$E$93)/10))) + Fperm_SI_Woolf2021!$G$9:$G$93*EXP(-Fperm_SI_Woolf2021!$J$9:$J$93*$C141*IF(BY$58=Fperm_SI_Woolf2021!$E$9:$E$93,1,EXP(LN((1.1*(Fperm_SI_Woolf2021!$E$9:$E$93-BY$58)-63.1579*EXP(-0.19*Fperm_SI_Woolf2021!$E$9:$E$93)+63.1579*EXP(-0.19*BY$58))/(Fperm_SI_Woolf2021!$E$9:$E$93-BY$58))*(BY$58-Fperm_SI_Woolf2021!$E$9:$E$93)/10))) + Fperm_SI_Woolf2021!$H$9:$H$93*EXP(-Fperm_SI_Woolf2021!$K$9:$K$93*$C141*IF(BY$58=Fperm_SI_Woolf2021!$E$9:$E$93,1,EXP(LN((1.1*(Fperm_SI_Woolf2021!$E$9:$E$93-BY$58)-63.1579*EXP(-0.19*Fperm_SI_Woolf2021!$E$9:$E$93)+63.1579*EXP(-0.19*BY$58))/(Fperm_SI_Woolf2021!$E$9:$E$93-BY$58))*(BY$58-Fperm_SI_Woolf2021!$E$9:$E$93)/10))),Fperm_SI_Woolf2021!$D$9:$D$93))</f>
        <v>9.5021678773194229E-2</v>
      </c>
      <c r="BZ141" s="51" cm="1">
        <f t="array" ref="BZ141">MIN(1,SLOPE(Fperm_SI_Woolf2021!$F$9:$F$93*EXP(-Fperm_SI_Woolf2021!$I$9:$I$93*$C141*IF(BZ$58=Fperm_SI_Woolf2021!$E$9:$E$93,1,EXP(LN((1.1*(Fperm_SI_Woolf2021!$E$9:$E$93-BZ$58)-63.1579*EXP(-0.19*Fperm_SI_Woolf2021!$E$9:$E$93)+63.1579*EXP(-0.19*BZ$58))/(Fperm_SI_Woolf2021!$E$9:$E$93-BZ$58))*(BZ$58-Fperm_SI_Woolf2021!$E$9:$E$93)/10))) + Fperm_SI_Woolf2021!$G$9:$G$93*EXP(-Fperm_SI_Woolf2021!$J$9:$J$93*$C141*IF(BZ$58=Fperm_SI_Woolf2021!$E$9:$E$93,1,EXP(LN((1.1*(Fperm_SI_Woolf2021!$E$9:$E$93-BZ$58)-63.1579*EXP(-0.19*Fperm_SI_Woolf2021!$E$9:$E$93)+63.1579*EXP(-0.19*BZ$58))/(Fperm_SI_Woolf2021!$E$9:$E$93-BZ$58))*(BZ$58-Fperm_SI_Woolf2021!$E$9:$E$93)/10))) + Fperm_SI_Woolf2021!$H$9:$H$93*EXP(-Fperm_SI_Woolf2021!$K$9:$K$93*$C141*IF(BZ$58=Fperm_SI_Woolf2021!$E$9:$E$93,1,EXP(LN((1.1*(Fperm_SI_Woolf2021!$E$9:$E$93-BZ$58)-63.1579*EXP(-0.19*Fperm_SI_Woolf2021!$E$9:$E$93)+63.1579*EXP(-0.19*BZ$58))/(Fperm_SI_Woolf2021!$E$9:$E$93-BZ$58))*(BZ$58-Fperm_SI_Woolf2021!$E$9:$E$93)/10))),Fperm_SI_Woolf2021!$D$9:$D$93)*BZ$57+INTERCEPT(Fperm_SI_Woolf2021!$F$9:$F$93*EXP(-Fperm_SI_Woolf2021!$I$9:$I$93*$C141*IF(BZ$58=Fperm_SI_Woolf2021!$E$9:$E$93,1,EXP(LN((1.1*(Fperm_SI_Woolf2021!$E$9:$E$93-BZ$58)-63.1579*EXP(-0.19*Fperm_SI_Woolf2021!$E$9:$E$93)+63.1579*EXP(-0.19*BZ$58))/(Fperm_SI_Woolf2021!$E$9:$E$93-BZ$58))*(BZ$58-Fperm_SI_Woolf2021!$E$9:$E$93)/10))) + Fperm_SI_Woolf2021!$G$9:$G$93*EXP(-Fperm_SI_Woolf2021!$J$9:$J$93*$C141*IF(BZ$58=Fperm_SI_Woolf2021!$E$9:$E$93,1,EXP(LN((1.1*(Fperm_SI_Woolf2021!$E$9:$E$93-BZ$58)-63.1579*EXP(-0.19*Fperm_SI_Woolf2021!$E$9:$E$93)+63.1579*EXP(-0.19*BZ$58))/(Fperm_SI_Woolf2021!$E$9:$E$93-BZ$58))*(BZ$58-Fperm_SI_Woolf2021!$E$9:$E$93)/10))) + Fperm_SI_Woolf2021!$H$9:$H$93*EXP(-Fperm_SI_Woolf2021!$K$9:$K$93*$C141*IF(BZ$58=Fperm_SI_Woolf2021!$E$9:$E$93,1,EXP(LN((1.1*(Fperm_SI_Woolf2021!$E$9:$E$93-BZ$58)-63.1579*EXP(-0.19*Fperm_SI_Woolf2021!$E$9:$E$93)+63.1579*EXP(-0.19*BZ$58))/(Fperm_SI_Woolf2021!$E$9:$E$93-BZ$58))*(BZ$58-Fperm_SI_Woolf2021!$E$9:$E$93)/10))),Fperm_SI_Woolf2021!$D$9:$D$93))</f>
        <v>8.3365407872297959E-2</v>
      </c>
    </row>
    <row r="142" spans="3:78" x14ac:dyDescent="0.2">
      <c r="C142" s="48">
        <v>820</v>
      </c>
      <c r="D142" s="51" cm="1">
        <f t="array" ref="D142">MIN(1,SLOPE(Fperm_SI_Woolf2021!$F$9:$F$93*EXP(-Fperm_SI_Woolf2021!$I$9:$I$93*$C142*IF(D$58=Fperm_SI_Woolf2021!$E$9:$E$93,1,EXP(LN((1.1*(Fperm_SI_Woolf2021!$E$9:$E$93-D$58)-63.1579*EXP(-0.19*Fperm_SI_Woolf2021!$E$9:$E$93)+63.1579*EXP(-0.19*D$58))/(Fperm_SI_Woolf2021!$E$9:$E$93-D$58))*(D$58-Fperm_SI_Woolf2021!$E$9:$E$93)/10))) + Fperm_SI_Woolf2021!$G$9:$G$93*EXP(-Fperm_SI_Woolf2021!$J$9:$J$93*$C142*IF(D$58=Fperm_SI_Woolf2021!$E$9:$E$93,1,EXP(LN((1.1*(Fperm_SI_Woolf2021!$E$9:$E$93-D$58)-63.1579*EXP(-0.19*Fperm_SI_Woolf2021!$E$9:$E$93)+63.1579*EXP(-0.19*D$58))/(Fperm_SI_Woolf2021!$E$9:$E$93-D$58))*(D$58-Fperm_SI_Woolf2021!$E$9:$E$93)/10))) + Fperm_SI_Woolf2021!$H$9:$H$93*EXP(-Fperm_SI_Woolf2021!$K$9:$K$93*$C142*IF(D$58=Fperm_SI_Woolf2021!$E$9:$E$93,1,EXP(LN((1.1*(Fperm_SI_Woolf2021!$E$9:$E$93-D$58)-63.1579*EXP(-0.19*Fperm_SI_Woolf2021!$E$9:$E$93)+63.1579*EXP(-0.19*D$58))/(Fperm_SI_Woolf2021!$E$9:$E$93-D$58))*(D$58-Fperm_SI_Woolf2021!$E$9:$E$93)/10))),Fperm_SI_Woolf2021!$D$9:$D$93)*D$57+INTERCEPT(Fperm_SI_Woolf2021!$F$9:$F$93*EXP(-Fperm_SI_Woolf2021!$I$9:$I$93*$C142*IF(D$58=Fperm_SI_Woolf2021!$E$9:$E$93,1,EXP(LN((1.1*(Fperm_SI_Woolf2021!$E$9:$E$93-D$58)-63.1579*EXP(-0.19*Fperm_SI_Woolf2021!$E$9:$E$93)+63.1579*EXP(-0.19*D$58))/(Fperm_SI_Woolf2021!$E$9:$E$93-D$58))*(D$58-Fperm_SI_Woolf2021!$E$9:$E$93)/10))) + Fperm_SI_Woolf2021!$G$9:$G$93*EXP(-Fperm_SI_Woolf2021!$J$9:$J$93*$C142*IF(D$58=Fperm_SI_Woolf2021!$E$9:$E$93,1,EXP(LN((1.1*(Fperm_SI_Woolf2021!$E$9:$E$93-D$58)-63.1579*EXP(-0.19*Fperm_SI_Woolf2021!$E$9:$E$93)+63.1579*EXP(-0.19*D$58))/(Fperm_SI_Woolf2021!$E$9:$E$93-D$58))*(D$58-Fperm_SI_Woolf2021!$E$9:$E$93)/10))) + Fperm_SI_Woolf2021!$H$9:$H$93*EXP(-Fperm_SI_Woolf2021!$K$9:$K$93*$C142*IF(D$58=Fperm_SI_Woolf2021!$E$9:$E$93,1,EXP(LN((1.1*(Fperm_SI_Woolf2021!$E$9:$E$93-D$58)-63.1579*EXP(-0.19*Fperm_SI_Woolf2021!$E$9:$E$93)+63.1579*EXP(-0.19*D$58))/(Fperm_SI_Woolf2021!$E$9:$E$93-D$58))*(D$58-Fperm_SI_Woolf2021!$E$9:$E$93)/10))),Fperm_SI_Woolf2021!$D$9:$D$93))</f>
        <v>0.8346993084769454</v>
      </c>
      <c r="E142" s="51" cm="1">
        <f t="array" ref="E142">MIN(1,SLOPE(Fperm_SI_Woolf2021!$F$9:$F$93*EXP(-Fperm_SI_Woolf2021!$I$9:$I$93*$C142*IF(E$58=Fperm_SI_Woolf2021!$E$9:$E$93,1,EXP(LN((1.1*(Fperm_SI_Woolf2021!$E$9:$E$93-E$58)-63.1579*EXP(-0.19*Fperm_SI_Woolf2021!$E$9:$E$93)+63.1579*EXP(-0.19*E$58))/(Fperm_SI_Woolf2021!$E$9:$E$93-E$58))*(E$58-Fperm_SI_Woolf2021!$E$9:$E$93)/10))) + Fperm_SI_Woolf2021!$G$9:$G$93*EXP(-Fperm_SI_Woolf2021!$J$9:$J$93*$C142*IF(E$58=Fperm_SI_Woolf2021!$E$9:$E$93,1,EXP(LN((1.1*(Fperm_SI_Woolf2021!$E$9:$E$93-E$58)-63.1579*EXP(-0.19*Fperm_SI_Woolf2021!$E$9:$E$93)+63.1579*EXP(-0.19*E$58))/(Fperm_SI_Woolf2021!$E$9:$E$93-E$58))*(E$58-Fperm_SI_Woolf2021!$E$9:$E$93)/10))) + Fperm_SI_Woolf2021!$H$9:$H$93*EXP(-Fperm_SI_Woolf2021!$K$9:$K$93*$C142*IF(E$58=Fperm_SI_Woolf2021!$E$9:$E$93,1,EXP(LN((1.1*(Fperm_SI_Woolf2021!$E$9:$E$93-E$58)-63.1579*EXP(-0.19*Fperm_SI_Woolf2021!$E$9:$E$93)+63.1579*EXP(-0.19*E$58))/(Fperm_SI_Woolf2021!$E$9:$E$93-E$58))*(E$58-Fperm_SI_Woolf2021!$E$9:$E$93)/10))),Fperm_SI_Woolf2021!$D$9:$D$93)*E$57+INTERCEPT(Fperm_SI_Woolf2021!$F$9:$F$93*EXP(-Fperm_SI_Woolf2021!$I$9:$I$93*$C142*IF(E$58=Fperm_SI_Woolf2021!$E$9:$E$93,1,EXP(LN((1.1*(Fperm_SI_Woolf2021!$E$9:$E$93-E$58)-63.1579*EXP(-0.19*Fperm_SI_Woolf2021!$E$9:$E$93)+63.1579*EXP(-0.19*E$58))/(Fperm_SI_Woolf2021!$E$9:$E$93-E$58))*(E$58-Fperm_SI_Woolf2021!$E$9:$E$93)/10))) + Fperm_SI_Woolf2021!$G$9:$G$93*EXP(-Fperm_SI_Woolf2021!$J$9:$J$93*$C142*IF(E$58=Fperm_SI_Woolf2021!$E$9:$E$93,1,EXP(LN((1.1*(Fperm_SI_Woolf2021!$E$9:$E$93-E$58)-63.1579*EXP(-0.19*Fperm_SI_Woolf2021!$E$9:$E$93)+63.1579*EXP(-0.19*E$58))/(Fperm_SI_Woolf2021!$E$9:$E$93-E$58))*(E$58-Fperm_SI_Woolf2021!$E$9:$E$93)/10))) + Fperm_SI_Woolf2021!$H$9:$H$93*EXP(-Fperm_SI_Woolf2021!$K$9:$K$93*$C142*IF(E$58=Fperm_SI_Woolf2021!$E$9:$E$93,1,EXP(LN((1.1*(Fperm_SI_Woolf2021!$E$9:$E$93-E$58)-63.1579*EXP(-0.19*Fperm_SI_Woolf2021!$E$9:$E$93)+63.1579*EXP(-0.19*E$58))/(Fperm_SI_Woolf2021!$E$9:$E$93-E$58))*(E$58-Fperm_SI_Woolf2021!$E$9:$E$93)/10))),Fperm_SI_Woolf2021!$D$9:$D$93))</f>
        <v>0.80272221866856974</v>
      </c>
      <c r="F142" s="51" cm="1">
        <f t="array" ref="F142">MIN(1,SLOPE(Fperm_SI_Woolf2021!$F$9:$F$93*EXP(-Fperm_SI_Woolf2021!$I$9:$I$93*$C142*IF(F$58=Fperm_SI_Woolf2021!$E$9:$E$93,1,EXP(LN((1.1*(Fperm_SI_Woolf2021!$E$9:$E$93-F$58)-63.1579*EXP(-0.19*Fperm_SI_Woolf2021!$E$9:$E$93)+63.1579*EXP(-0.19*F$58))/(Fperm_SI_Woolf2021!$E$9:$E$93-F$58))*(F$58-Fperm_SI_Woolf2021!$E$9:$E$93)/10))) + Fperm_SI_Woolf2021!$G$9:$G$93*EXP(-Fperm_SI_Woolf2021!$J$9:$J$93*$C142*IF(F$58=Fperm_SI_Woolf2021!$E$9:$E$93,1,EXP(LN((1.1*(Fperm_SI_Woolf2021!$E$9:$E$93-F$58)-63.1579*EXP(-0.19*Fperm_SI_Woolf2021!$E$9:$E$93)+63.1579*EXP(-0.19*F$58))/(Fperm_SI_Woolf2021!$E$9:$E$93-F$58))*(F$58-Fperm_SI_Woolf2021!$E$9:$E$93)/10))) + Fperm_SI_Woolf2021!$H$9:$H$93*EXP(-Fperm_SI_Woolf2021!$K$9:$K$93*$C142*IF(F$58=Fperm_SI_Woolf2021!$E$9:$E$93,1,EXP(LN((1.1*(Fperm_SI_Woolf2021!$E$9:$E$93-F$58)-63.1579*EXP(-0.19*Fperm_SI_Woolf2021!$E$9:$E$93)+63.1579*EXP(-0.19*F$58))/(Fperm_SI_Woolf2021!$E$9:$E$93-F$58))*(F$58-Fperm_SI_Woolf2021!$E$9:$E$93)/10))),Fperm_SI_Woolf2021!$D$9:$D$93)*F$57+INTERCEPT(Fperm_SI_Woolf2021!$F$9:$F$93*EXP(-Fperm_SI_Woolf2021!$I$9:$I$93*$C142*IF(F$58=Fperm_SI_Woolf2021!$E$9:$E$93,1,EXP(LN((1.1*(Fperm_SI_Woolf2021!$E$9:$E$93-F$58)-63.1579*EXP(-0.19*Fperm_SI_Woolf2021!$E$9:$E$93)+63.1579*EXP(-0.19*F$58))/(Fperm_SI_Woolf2021!$E$9:$E$93-F$58))*(F$58-Fperm_SI_Woolf2021!$E$9:$E$93)/10))) + Fperm_SI_Woolf2021!$G$9:$G$93*EXP(-Fperm_SI_Woolf2021!$J$9:$J$93*$C142*IF(F$58=Fperm_SI_Woolf2021!$E$9:$E$93,1,EXP(LN((1.1*(Fperm_SI_Woolf2021!$E$9:$E$93-F$58)-63.1579*EXP(-0.19*Fperm_SI_Woolf2021!$E$9:$E$93)+63.1579*EXP(-0.19*F$58))/(Fperm_SI_Woolf2021!$E$9:$E$93-F$58))*(F$58-Fperm_SI_Woolf2021!$E$9:$E$93)/10))) + Fperm_SI_Woolf2021!$H$9:$H$93*EXP(-Fperm_SI_Woolf2021!$K$9:$K$93*$C142*IF(F$58=Fperm_SI_Woolf2021!$E$9:$E$93,1,EXP(LN((1.1*(Fperm_SI_Woolf2021!$E$9:$E$93-F$58)-63.1579*EXP(-0.19*Fperm_SI_Woolf2021!$E$9:$E$93)+63.1579*EXP(-0.19*F$58))/(Fperm_SI_Woolf2021!$E$9:$E$93-F$58))*(F$58-Fperm_SI_Woolf2021!$E$9:$E$93)/10))),Fperm_SI_Woolf2021!$D$9:$D$93))</f>
        <v>0.77074512886019397</v>
      </c>
      <c r="G142" s="51" cm="1">
        <f t="array" ref="G142">MIN(1,SLOPE(Fperm_SI_Woolf2021!$F$9:$F$93*EXP(-Fperm_SI_Woolf2021!$I$9:$I$93*$C142*IF(G$58=Fperm_SI_Woolf2021!$E$9:$E$93,1,EXP(LN((1.1*(Fperm_SI_Woolf2021!$E$9:$E$93-G$58)-63.1579*EXP(-0.19*Fperm_SI_Woolf2021!$E$9:$E$93)+63.1579*EXP(-0.19*G$58))/(Fperm_SI_Woolf2021!$E$9:$E$93-G$58))*(G$58-Fperm_SI_Woolf2021!$E$9:$E$93)/10))) + Fperm_SI_Woolf2021!$G$9:$G$93*EXP(-Fperm_SI_Woolf2021!$J$9:$J$93*$C142*IF(G$58=Fperm_SI_Woolf2021!$E$9:$E$93,1,EXP(LN((1.1*(Fperm_SI_Woolf2021!$E$9:$E$93-G$58)-63.1579*EXP(-0.19*Fperm_SI_Woolf2021!$E$9:$E$93)+63.1579*EXP(-0.19*G$58))/(Fperm_SI_Woolf2021!$E$9:$E$93-G$58))*(G$58-Fperm_SI_Woolf2021!$E$9:$E$93)/10))) + Fperm_SI_Woolf2021!$H$9:$H$93*EXP(-Fperm_SI_Woolf2021!$K$9:$K$93*$C142*IF(G$58=Fperm_SI_Woolf2021!$E$9:$E$93,1,EXP(LN((1.1*(Fperm_SI_Woolf2021!$E$9:$E$93-G$58)-63.1579*EXP(-0.19*Fperm_SI_Woolf2021!$E$9:$E$93)+63.1579*EXP(-0.19*G$58))/(Fperm_SI_Woolf2021!$E$9:$E$93-G$58))*(G$58-Fperm_SI_Woolf2021!$E$9:$E$93)/10))),Fperm_SI_Woolf2021!$D$9:$D$93)*G$57+INTERCEPT(Fperm_SI_Woolf2021!$F$9:$F$93*EXP(-Fperm_SI_Woolf2021!$I$9:$I$93*$C142*IF(G$58=Fperm_SI_Woolf2021!$E$9:$E$93,1,EXP(LN((1.1*(Fperm_SI_Woolf2021!$E$9:$E$93-G$58)-63.1579*EXP(-0.19*Fperm_SI_Woolf2021!$E$9:$E$93)+63.1579*EXP(-0.19*G$58))/(Fperm_SI_Woolf2021!$E$9:$E$93-G$58))*(G$58-Fperm_SI_Woolf2021!$E$9:$E$93)/10))) + Fperm_SI_Woolf2021!$G$9:$G$93*EXP(-Fperm_SI_Woolf2021!$J$9:$J$93*$C142*IF(G$58=Fperm_SI_Woolf2021!$E$9:$E$93,1,EXP(LN((1.1*(Fperm_SI_Woolf2021!$E$9:$E$93-G$58)-63.1579*EXP(-0.19*Fperm_SI_Woolf2021!$E$9:$E$93)+63.1579*EXP(-0.19*G$58))/(Fperm_SI_Woolf2021!$E$9:$E$93-G$58))*(G$58-Fperm_SI_Woolf2021!$E$9:$E$93)/10))) + Fperm_SI_Woolf2021!$H$9:$H$93*EXP(-Fperm_SI_Woolf2021!$K$9:$K$93*$C142*IF(G$58=Fperm_SI_Woolf2021!$E$9:$E$93,1,EXP(LN((1.1*(Fperm_SI_Woolf2021!$E$9:$E$93-G$58)-63.1579*EXP(-0.19*Fperm_SI_Woolf2021!$E$9:$E$93)+63.1579*EXP(-0.19*G$58))/(Fperm_SI_Woolf2021!$E$9:$E$93-G$58))*(G$58-Fperm_SI_Woolf2021!$E$9:$E$93)/10))),Fperm_SI_Woolf2021!$D$9:$D$93))</f>
        <v>0.7387680390518182</v>
      </c>
      <c r="H142" s="51" cm="1">
        <f t="array" ref="H142">MIN(1,SLOPE(Fperm_SI_Woolf2021!$F$9:$F$93*EXP(-Fperm_SI_Woolf2021!$I$9:$I$93*$C142*IF(H$58=Fperm_SI_Woolf2021!$E$9:$E$93,1,EXP(LN((1.1*(Fperm_SI_Woolf2021!$E$9:$E$93-H$58)-63.1579*EXP(-0.19*Fperm_SI_Woolf2021!$E$9:$E$93)+63.1579*EXP(-0.19*H$58))/(Fperm_SI_Woolf2021!$E$9:$E$93-H$58))*(H$58-Fperm_SI_Woolf2021!$E$9:$E$93)/10))) + Fperm_SI_Woolf2021!$G$9:$G$93*EXP(-Fperm_SI_Woolf2021!$J$9:$J$93*$C142*IF(H$58=Fperm_SI_Woolf2021!$E$9:$E$93,1,EXP(LN((1.1*(Fperm_SI_Woolf2021!$E$9:$E$93-H$58)-63.1579*EXP(-0.19*Fperm_SI_Woolf2021!$E$9:$E$93)+63.1579*EXP(-0.19*H$58))/(Fperm_SI_Woolf2021!$E$9:$E$93-H$58))*(H$58-Fperm_SI_Woolf2021!$E$9:$E$93)/10))) + Fperm_SI_Woolf2021!$H$9:$H$93*EXP(-Fperm_SI_Woolf2021!$K$9:$K$93*$C142*IF(H$58=Fperm_SI_Woolf2021!$E$9:$E$93,1,EXP(LN((1.1*(Fperm_SI_Woolf2021!$E$9:$E$93-H$58)-63.1579*EXP(-0.19*Fperm_SI_Woolf2021!$E$9:$E$93)+63.1579*EXP(-0.19*H$58))/(Fperm_SI_Woolf2021!$E$9:$E$93-H$58))*(H$58-Fperm_SI_Woolf2021!$E$9:$E$93)/10))),Fperm_SI_Woolf2021!$D$9:$D$93)*H$57+INTERCEPT(Fperm_SI_Woolf2021!$F$9:$F$93*EXP(-Fperm_SI_Woolf2021!$I$9:$I$93*$C142*IF(H$58=Fperm_SI_Woolf2021!$E$9:$E$93,1,EXP(LN((1.1*(Fperm_SI_Woolf2021!$E$9:$E$93-H$58)-63.1579*EXP(-0.19*Fperm_SI_Woolf2021!$E$9:$E$93)+63.1579*EXP(-0.19*H$58))/(Fperm_SI_Woolf2021!$E$9:$E$93-H$58))*(H$58-Fperm_SI_Woolf2021!$E$9:$E$93)/10))) + Fperm_SI_Woolf2021!$G$9:$G$93*EXP(-Fperm_SI_Woolf2021!$J$9:$J$93*$C142*IF(H$58=Fperm_SI_Woolf2021!$E$9:$E$93,1,EXP(LN((1.1*(Fperm_SI_Woolf2021!$E$9:$E$93-H$58)-63.1579*EXP(-0.19*Fperm_SI_Woolf2021!$E$9:$E$93)+63.1579*EXP(-0.19*H$58))/(Fperm_SI_Woolf2021!$E$9:$E$93-H$58))*(H$58-Fperm_SI_Woolf2021!$E$9:$E$93)/10))) + Fperm_SI_Woolf2021!$H$9:$H$93*EXP(-Fperm_SI_Woolf2021!$K$9:$K$93*$C142*IF(H$58=Fperm_SI_Woolf2021!$E$9:$E$93,1,EXP(LN((1.1*(Fperm_SI_Woolf2021!$E$9:$E$93-H$58)-63.1579*EXP(-0.19*Fperm_SI_Woolf2021!$E$9:$E$93)+63.1579*EXP(-0.19*H$58))/(Fperm_SI_Woolf2021!$E$9:$E$93-H$58))*(H$58-Fperm_SI_Woolf2021!$E$9:$E$93)/10))),Fperm_SI_Woolf2021!$D$9:$D$93))</f>
        <v>0.70679094924344255</v>
      </c>
      <c r="I142" s="51" cm="1">
        <f t="array" ref="I142">MIN(1,SLOPE(Fperm_SI_Woolf2021!$F$9:$F$93*EXP(-Fperm_SI_Woolf2021!$I$9:$I$93*$C142*IF(I$58=Fperm_SI_Woolf2021!$E$9:$E$93,1,EXP(LN((1.1*(Fperm_SI_Woolf2021!$E$9:$E$93-I$58)-63.1579*EXP(-0.19*Fperm_SI_Woolf2021!$E$9:$E$93)+63.1579*EXP(-0.19*I$58))/(Fperm_SI_Woolf2021!$E$9:$E$93-I$58))*(I$58-Fperm_SI_Woolf2021!$E$9:$E$93)/10))) + Fperm_SI_Woolf2021!$G$9:$G$93*EXP(-Fperm_SI_Woolf2021!$J$9:$J$93*$C142*IF(I$58=Fperm_SI_Woolf2021!$E$9:$E$93,1,EXP(LN((1.1*(Fperm_SI_Woolf2021!$E$9:$E$93-I$58)-63.1579*EXP(-0.19*Fperm_SI_Woolf2021!$E$9:$E$93)+63.1579*EXP(-0.19*I$58))/(Fperm_SI_Woolf2021!$E$9:$E$93-I$58))*(I$58-Fperm_SI_Woolf2021!$E$9:$E$93)/10))) + Fperm_SI_Woolf2021!$H$9:$H$93*EXP(-Fperm_SI_Woolf2021!$K$9:$K$93*$C142*IF(I$58=Fperm_SI_Woolf2021!$E$9:$E$93,1,EXP(LN((1.1*(Fperm_SI_Woolf2021!$E$9:$E$93-I$58)-63.1579*EXP(-0.19*Fperm_SI_Woolf2021!$E$9:$E$93)+63.1579*EXP(-0.19*I$58))/(Fperm_SI_Woolf2021!$E$9:$E$93-I$58))*(I$58-Fperm_SI_Woolf2021!$E$9:$E$93)/10))),Fperm_SI_Woolf2021!$D$9:$D$93)*I$57+INTERCEPT(Fperm_SI_Woolf2021!$F$9:$F$93*EXP(-Fperm_SI_Woolf2021!$I$9:$I$93*$C142*IF(I$58=Fperm_SI_Woolf2021!$E$9:$E$93,1,EXP(LN((1.1*(Fperm_SI_Woolf2021!$E$9:$E$93-I$58)-63.1579*EXP(-0.19*Fperm_SI_Woolf2021!$E$9:$E$93)+63.1579*EXP(-0.19*I$58))/(Fperm_SI_Woolf2021!$E$9:$E$93-I$58))*(I$58-Fperm_SI_Woolf2021!$E$9:$E$93)/10))) + Fperm_SI_Woolf2021!$G$9:$G$93*EXP(-Fperm_SI_Woolf2021!$J$9:$J$93*$C142*IF(I$58=Fperm_SI_Woolf2021!$E$9:$E$93,1,EXP(LN((1.1*(Fperm_SI_Woolf2021!$E$9:$E$93-I$58)-63.1579*EXP(-0.19*Fperm_SI_Woolf2021!$E$9:$E$93)+63.1579*EXP(-0.19*I$58))/(Fperm_SI_Woolf2021!$E$9:$E$93-I$58))*(I$58-Fperm_SI_Woolf2021!$E$9:$E$93)/10))) + Fperm_SI_Woolf2021!$H$9:$H$93*EXP(-Fperm_SI_Woolf2021!$K$9:$K$93*$C142*IF(I$58=Fperm_SI_Woolf2021!$E$9:$E$93,1,EXP(LN((1.1*(Fperm_SI_Woolf2021!$E$9:$E$93-I$58)-63.1579*EXP(-0.19*Fperm_SI_Woolf2021!$E$9:$E$93)+63.1579*EXP(-0.19*I$58))/(Fperm_SI_Woolf2021!$E$9:$E$93-I$58))*(I$58-Fperm_SI_Woolf2021!$E$9:$E$93)/10))),Fperm_SI_Woolf2021!$D$9:$D$93))</f>
        <v>0.67481385943506678</v>
      </c>
      <c r="J142" s="51" cm="1">
        <f t="array" ref="J142">MIN(1,SLOPE(Fperm_SI_Woolf2021!$F$9:$F$93*EXP(-Fperm_SI_Woolf2021!$I$9:$I$93*$C142*IF(J$58=Fperm_SI_Woolf2021!$E$9:$E$93,1,EXP(LN((1.1*(Fperm_SI_Woolf2021!$E$9:$E$93-J$58)-63.1579*EXP(-0.19*Fperm_SI_Woolf2021!$E$9:$E$93)+63.1579*EXP(-0.19*J$58))/(Fperm_SI_Woolf2021!$E$9:$E$93-J$58))*(J$58-Fperm_SI_Woolf2021!$E$9:$E$93)/10))) + Fperm_SI_Woolf2021!$G$9:$G$93*EXP(-Fperm_SI_Woolf2021!$J$9:$J$93*$C142*IF(J$58=Fperm_SI_Woolf2021!$E$9:$E$93,1,EXP(LN((1.1*(Fperm_SI_Woolf2021!$E$9:$E$93-J$58)-63.1579*EXP(-0.19*Fperm_SI_Woolf2021!$E$9:$E$93)+63.1579*EXP(-0.19*J$58))/(Fperm_SI_Woolf2021!$E$9:$E$93-J$58))*(J$58-Fperm_SI_Woolf2021!$E$9:$E$93)/10))) + Fperm_SI_Woolf2021!$H$9:$H$93*EXP(-Fperm_SI_Woolf2021!$K$9:$K$93*$C142*IF(J$58=Fperm_SI_Woolf2021!$E$9:$E$93,1,EXP(LN((1.1*(Fperm_SI_Woolf2021!$E$9:$E$93-J$58)-63.1579*EXP(-0.19*Fperm_SI_Woolf2021!$E$9:$E$93)+63.1579*EXP(-0.19*J$58))/(Fperm_SI_Woolf2021!$E$9:$E$93-J$58))*(J$58-Fperm_SI_Woolf2021!$E$9:$E$93)/10))),Fperm_SI_Woolf2021!$D$9:$D$93)*J$57+INTERCEPT(Fperm_SI_Woolf2021!$F$9:$F$93*EXP(-Fperm_SI_Woolf2021!$I$9:$I$93*$C142*IF(J$58=Fperm_SI_Woolf2021!$E$9:$E$93,1,EXP(LN((1.1*(Fperm_SI_Woolf2021!$E$9:$E$93-J$58)-63.1579*EXP(-0.19*Fperm_SI_Woolf2021!$E$9:$E$93)+63.1579*EXP(-0.19*J$58))/(Fperm_SI_Woolf2021!$E$9:$E$93-J$58))*(J$58-Fperm_SI_Woolf2021!$E$9:$E$93)/10))) + Fperm_SI_Woolf2021!$G$9:$G$93*EXP(-Fperm_SI_Woolf2021!$J$9:$J$93*$C142*IF(J$58=Fperm_SI_Woolf2021!$E$9:$E$93,1,EXP(LN((1.1*(Fperm_SI_Woolf2021!$E$9:$E$93-J$58)-63.1579*EXP(-0.19*Fperm_SI_Woolf2021!$E$9:$E$93)+63.1579*EXP(-0.19*J$58))/(Fperm_SI_Woolf2021!$E$9:$E$93-J$58))*(J$58-Fperm_SI_Woolf2021!$E$9:$E$93)/10))) + Fperm_SI_Woolf2021!$H$9:$H$93*EXP(-Fperm_SI_Woolf2021!$K$9:$K$93*$C142*IF(J$58=Fperm_SI_Woolf2021!$E$9:$E$93,1,EXP(LN((1.1*(Fperm_SI_Woolf2021!$E$9:$E$93-J$58)-63.1579*EXP(-0.19*Fperm_SI_Woolf2021!$E$9:$E$93)+63.1579*EXP(-0.19*J$58))/(Fperm_SI_Woolf2021!$E$9:$E$93-J$58))*(J$58-Fperm_SI_Woolf2021!$E$9:$E$93)/10))),Fperm_SI_Woolf2021!$D$9:$D$93))</f>
        <v>0.64283676962669101</v>
      </c>
      <c r="K142" s="51" cm="1">
        <f t="array" ref="K142">MIN(1,SLOPE(Fperm_SI_Woolf2021!$F$9:$F$93*EXP(-Fperm_SI_Woolf2021!$I$9:$I$93*$C142*IF(K$58=Fperm_SI_Woolf2021!$E$9:$E$93,1,EXP(LN((1.1*(Fperm_SI_Woolf2021!$E$9:$E$93-K$58)-63.1579*EXP(-0.19*Fperm_SI_Woolf2021!$E$9:$E$93)+63.1579*EXP(-0.19*K$58))/(Fperm_SI_Woolf2021!$E$9:$E$93-K$58))*(K$58-Fperm_SI_Woolf2021!$E$9:$E$93)/10))) + Fperm_SI_Woolf2021!$G$9:$G$93*EXP(-Fperm_SI_Woolf2021!$J$9:$J$93*$C142*IF(K$58=Fperm_SI_Woolf2021!$E$9:$E$93,1,EXP(LN((1.1*(Fperm_SI_Woolf2021!$E$9:$E$93-K$58)-63.1579*EXP(-0.19*Fperm_SI_Woolf2021!$E$9:$E$93)+63.1579*EXP(-0.19*K$58))/(Fperm_SI_Woolf2021!$E$9:$E$93-K$58))*(K$58-Fperm_SI_Woolf2021!$E$9:$E$93)/10))) + Fperm_SI_Woolf2021!$H$9:$H$93*EXP(-Fperm_SI_Woolf2021!$K$9:$K$93*$C142*IF(K$58=Fperm_SI_Woolf2021!$E$9:$E$93,1,EXP(LN((1.1*(Fperm_SI_Woolf2021!$E$9:$E$93-K$58)-63.1579*EXP(-0.19*Fperm_SI_Woolf2021!$E$9:$E$93)+63.1579*EXP(-0.19*K$58))/(Fperm_SI_Woolf2021!$E$9:$E$93-K$58))*(K$58-Fperm_SI_Woolf2021!$E$9:$E$93)/10))),Fperm_SI_Woolf2021!$D$9:$D$93)*K$57+INTERCEPT(Fperm_SI_Woolf2021!$F$9:$F$93*EXP(-Fperm_SI_Woolf2021!$I$9:$I$93*$C142*IF(K$58=Fperm_SI_Woolf2021!$E$9:$E$93,1,EXP(LN((1.1*(Fperm_SI_Woolf2021!$E$9:$E$93-K$58)-63.1579*EXP(-0.19*Fperm_SI_Woolf2021!$E$9:$E$93)+63.1579*EXP(-0.19*K$58))/(Fperm_SI_Woolf2021!$E$9:$E$93-K$58))*(K$58-Fperm_SI_Woolf2021!$E$9:$E$93)/10))) + Fperm_SI_Woolf2021!$G$9:$G$93*EXP(-Fperm_SI_Woolf2021!$J$9:$J$93*$C142*IF(K$58=Fperm_SI_Woolf2021!$E$9:$E$93,1,EXP(LN((1.1*(Fperm_SI_Woolf2021!$E$9:$E$93-K$58)-63.1579*EXP(-0.19*Fperm_SI_Woolf2021!$E$9:$E$93)+63.1579*EXP(-0.19*K$58))/(Fperm_SI_Woolf2021!$E$9:$E$93-K$58))*(K$58-Fperm_SI_Woolf2021!$E$9:$E$93)/10))) + Fperm_SI_Woolf2021!$H$9:$H$93*EXP(-Fperm_SI_Woolf2021!$K$9:$K$93*$C142*IF(K$58=Fperm_SI_Woolf2021!$E$9:$E$93,1,EXP(LN((1.1*(Fperm_SI_Woolf2021!$E$9:$E$93-K$58)-63.1579*EXP(-0.19*Fperm_SI_Woolf2021!$E$9:$E$93)+63.1579*EXP(-0.19*K$58))/(Fperm_SI_Woolf2021!$E$9:$E$93-K$58))*(K$58-Fperm_SI_Woolf2021!$E$9:$E$93)/10))),Fperm_SI_Woolf2021!$D$9:$D$93))</f>
        <v>0.61085967981831535</v>
      </c>
      <c r="L142" s="51" cm="1">
        <f t="array" ref="L142">MIN(1,SLOPE(Fperm_SI_Woolf2021!$F$9:$F$93*EXP(-Fperm_SI_Woolf2021!$I$9:$I$93*$C142*IF(L$58=Fperm_SI_Woolf2021!$E$9:$E$93,1,EXP(LN((1.1*(Fperm_SI_Woolf2021!$E$9:$E$93-L$58)-63.1579*EXP(-0.19*Fperm_SI_Woolf2021!$E$9:$E$93)+63.1579*EXP(-0.19*L$58))/(Fperm_SI_Woolf2021!$E$9:$E$93-L$58))*(L$58-Fperm_SI_Woolf2021!$E$9:$E$93)/10))) + Fperm_SI_Woolf2021!$G$9:$G$93*EXP(-Fperm_SI_Woolf2021!$J$9:$J$93*$C142*IF(L$58=Fperm_SI_Woolf2021!$E$9:$E$93,1,EXP(LN((1.1*(Fperm_SI_Woolf2021!$E$9:$E$93-L$58)-63.1579*EXP(-0.19*Fperm_SI_Woolf2021!$E$9:$E$93)+63.1579*EXP(-0.19*L$58))/(Fperm_SI_Woolf2021!$E$9:$E$93-L$58))*(L$58-Fperm_SI_Woolf2021!$E$9:$E$93)/10))) + Fperm_SI_Woolf2021!$H$9:$H$93*EXP(-Fperm_SI_Woolf2021!$K$9:$K$93*$C142*IF(L$58=Fperm_SI_Woolf2021!$E$9:$E$93,1,EXP(LN((1.1*(Fperm_SI_Woolf2021!$E$9:$E$93-L$58)-63.1579*EXP(-0.19*Fperm_SI_Woolf2021!$E$9:$E$93)+63.1579*EXP(-0.19*L$58))/(Fperm_SI_Woolf2021!$E$9:$E$93-L$58))*(L$58-Fperm_SI_Woolf2021!$E$9:$E$93)/10))),Fperm_SI_Woolf2021!$D$9:$D$93)*L$57+INTERCEPT(Fperm_SI_Woolf2021!$F$9:$F$93*EXP(-Fperm_SI_Woolf2021!$I$9:$I$93*$C142*IF(L$58=Fperm_SI_Woolf2021!$E$9:$E$93,1,EXP(LN((1.1*(Fperm_SI_Woolf2021!$E$9:$E$93-L$58)-63.1579*EXP(-0.19*Fperm_SI_Woolf2021!$E$9:$E$93)+63.1579*EXP(-0.19*L$58))/(Fperm_SI_Woolf2021!$E$9:$E$93-L$58))*(L$58-Fperm_SI_Woolf2021!$E$9:$E$93)/10))) + Fperm_SI_Woolf2021!$G$9:$G$93*EXP(-Fperm_SI_Woolf2021!$J$9:$J$93*$C142*IF(L$58=Fperm_SI_Woolf2021!$E$9:$E$93,1,EXP(LN((1.1*(Fperm_SI_Woolf2021!$E$9:$E$93-L$58)-63.1579*EXP(-0.19*Fperm_SI_Woolf2021!$E$9:$E$93)+63.1579*EXP(-0.19*L$58))/(Fperm_SI_Woolf2021!$E$9:$E$93-L$58))*(L$58-Fperm_SI_Woolf2021!$E$9:$E$93)/10))) + Fperm_SI_Woolf2021!$H$9:$H$93*EXP(-Fperm_SI_Woolf2021!$K$9:$K$93*$C142*IF(L$58=Fperm_SI_Woolf2021!$E$9:$E$93,1,EXP(LN((1.1*(Fperm_SI_Woolf2021!$E$9:$E$93-L$58)-63.1579*EXP(-0.19*Fperm_SI_Woolf2021!$E$9:$E$93)+63.1579*EXP(-0.19*L$58))/(Fperm_SI_Woolf2021!$E$9:$E$93-L$58))*(L$58-Fperm_SI_Woolf2021!$E$9:$E$93)/10))),Fperm_SI_Woolf2021!$D$9:$D$93))</f>
        <v>0.57888259000993969</v>
      </c>
      <c r="M142" s="51" cm="1">
        <f t="array" ref="M142">MIN(1,SLOPE(Fperm_SI_Woolf2021!$F$9:$F$93*EXP(-Fperm_SI_Woolf2021!$I$9:$I$93*$C142*IF(M$58=Fperm_SI_Woolf2021!$E$9:$E$93,1,EXP(LN((1.1*(Fperm_SI_Woolf2021!$E$9:$E$93-M$58)-63.1579*EXP(-0.19*Fperm_SI_Woolf2021!$E$9:$E$93)+63.1579*EXP(-0.19*M$58))/(Fperm_SI_Woolf2021!$E$9:$E$93-M$58))*(M$58-Fperm_SI_Woolf2021!$E$9:$E$93)/10))) + Fperm_SI_Woolf2021!$G$9:$G$93*EXP(-Fperm_SI_Woolf2021!$J$9:$J$93*$C142*IF(M$58=Fperm_SI_Woolf2021!$E$9:$E$93,1,EXP(LN((1.1*(Fperm_SI_Woolf2021!$E$9:$E$93-M$58)-63.1579*EXP(-0.19*Fperm_SI_Woolf2021!$E$9:$E$93)+63.1579*EXP(-0.19*M$58))/(Fperm_SI_Woolf2021!$E$9:$E$93-M$58))*(M$58-Fperm_SI_Woolf2021!$E$9:$E$93)/10))) + Fperm_SI_Woolf2021!$H$9:$H$93*EXP(-Fperm_SI_Woolf2021!$K$9:$K$93*$C142*IF(M$58=Fperm_SI_Woolf2021!$E$9:$E$93,1,EXP(LN((1.1*(Fperm_SI_Woolf2021!$E$9:$E$93-M$58)-63.1579*EXP(-0.19*Fperm_SI_Woolf2021!$E$9:$E$93)+63.1579*EXP(-0.19*M$58))/(Fperm_SI_Woolf2021!$E$9:$E$93-M$58))*(M$58-Fperm_SI_Woolf2021!$E$9:$E$93)/10))),Fperm_SI_Woolf2021!$D$9:$D$93)*M$57+INTERCEPT(Fperm_SI_Woolf2021!$F$9:$F$93*EXP(-Fperm_SI_Woolf2021!$I$9:$I$93*$C142*IF(M$58=Fperm_SI_Woolf2021!$E$9:$E$93,1,EXP(LN((1.1*(Fperm_SI_Woolf2021!$E$9:$E$93-M$58)-63.1579*EXP(-0.19*Fperm_SI_Woolf2021!$E$9:$E$93)+63.1579*EXP(-0.19*M$58))/(Fperm_SI_Woolf2021!$E$9:$E$93-M$58))*(M$58-Fperm_SI_Woolf2021!$E$9:$E$93)/10))) + Fperm_SI_Woolf2021!$G$9:$G$93*EXP(-Fperm_SI_Woolf2021!$J$9:$J$93*$C142*IF(M$58=Fperm_SI_Woolf2021!$E$9:$E$93,1,EXP(LN((1.1*(Fperm_SI_Woolf2021!$E$9:$E$93-M$58)-63.1579*EXP(-0.19*Fperm_SI_Woolf2021!$E$9:$E$93)+63.1579*EXP(-0.19*M$58))/(Fperm_SI_Woolf2021!$E$9:$E$93-M$58))*(M$58-Fperm_SI_Woolf2021!$E$9:$E$93)/10))) + Fperm_SI_Woolf2021!$H$9:$H$93*EXP(-Fperm_SI_Woolf2021!$K$9:$K$93*$C142*IF(M$58=Fperm_SI_Woolf2021!$E$9:$E$93,1,EXP(LN((1.1*(Fperm_SI_Woolf2021!$E$9:$E$93-M$58)-63.1579*EXP(-0.19*Fperm_SI_Woolf2021!$E$9:$E$93)+63.1579*EXP(-0.19*M$58))/(Fperm_SI_Woolf2021!$E$9:$E$93-M$58))*(M$58-Fperm_SI_Woolf2021!$E$9:$E$93)/10))),Fperm_SI_Woolf2021!$D$9:$D$93))</f>
        <v>0.54690550020156392</v>
      </c>
      <c r="N142" s="51" cm="1">
        <f t="array" ref="N142">MIN(1,SLOPE(Fperm_SI_Woolf2021!$F$9:$F$93*EXP(-Fperm_SI_Woolf2021!$I$9:$I$93*$C142*IF(N$58=Fperm_SI_Woolf2021!$E$9:$E$93,1,EXP(LN((1.1*(Fperm_SI_Woolf2021!$E$9:$E$93-N$58)-63.1579*EXP(-0.19*Fperm_SI_Woolf2021!$E$9:$E$93)+63.1579*EXP(-0.19*N$58))/(Fperm_SI_Woolf2021!$E$9:$E$93-N$58))*(N$58-Fperm_SI_Woolf2021!$E$9:$E$93)/10))) + Fperm_SI_Woolf2021!$G$9:$G$93*EXP(-Fperm_SI_Woolf2021!$J$9:$J$93*$C142*IF(N$58=Fperm_SI_Woolf2021!$E$9:$E$93,1,EXP(LN((1.1*(Fperm_SI_Woolf2021!$E$9:$E$93-N$58)-63.1579*EXP(-0.19*Fperm_SI_Woolf2021!$E$9:$E$93)+63.1579*EXP(-0.19*N$58))/(Fperm_SI_Woolf2021!$E$9:$E$93-N$58))*(N$58-Fperm_SI_Woolf2021!$E$9:$E$93)/10))) + Fperm_SI_Woolf2021!$H$9:$H$93*EXP(-Fperm_SI_Woolf2021!$K$9:$K$93*$C142*IF(N$58=Fperm_SI_Woolf2021!$E$9:$E$93,1,EXP(LN((1.1*(Fperm_SI_Woolf2021!$E$9:$E$93-N$58)-63.1579*EXP(-0.19*Fperm_SI_Woolf2021!$E$9:$E$93)+63.1579*EXP(-0.19*N$58))/(Fperm_SI_Woolf2021!$E$9:$E$93-N$58))*(N$58-Fperm_SI_Woolf2021!$E$9:$E$93)/10))),Fperm_SI_Woolf2021!$D$9:$D$93)*N$57+INTERCEPT(Fperm_SI_Woolf2021!$F$9:$F$93*EXP(-Fperm_SI_Woolf2021!$I$9:$I$93*$C142*IF(N$58=Fperm_SI_Woolf2021!$E$9:$E$93,1,EXP(LN((1.1*(Fperm_SI_Woolf2021!$E$9:$E$93-N$58)-63.1579*EXP(-0.19*Fperm_SI_Woolf2021!$E$9:$E$93)+63.1579*EXP(-0.19*N$58))/(Fperm_SI_Woolf2021!$E$9:$E$93-N$58))*(N$58-Fperm_SI_Woolf2021!$E$9:$E$93)/10))) + Fperm_SI_Woolf2021!$G$9:$G$93*EXP(-Fperm_SI_Woolf2021!$J$9:$J$93*$C142*IF(N$58=Fperm_SI_Woolf2021!$E$9:$E$93,1,EXP(LN((1.1*(Fperm_SI_Woolf2021!$E$9:$E$93-N$58)-63.1579*EXP(-0.19*Fperm_SI_Woolf2021!$E$9:$E$93)+63.1579*EXP(-0.19*N$58))/(Fperm_SI_Woolf2021!$E$9:$E$93-N$58))*(N$58-Fperm_SI_Woolf2021!$E$9:$E$93)/10))) + Fperm_SI_Woolf2021!$H$9:$H$93*EXP(-Fperm_SI_Woolf2021!$K$9:$K$93*$C142*IF(N$58=Fperm_SI_Woolf2021!$E$9:$E$93,1,EXP(LN((1.1*(Fperm_SI_Woolf2021!$E$9:$E$93-N$58)-63.1579*EXP(-0.19*Fperm_SI_Woolf2021!$E$9:$E$93)+63.1579*EXP(-0.19*N$58))/(Fperm_SI_Woolf2021!$E$9:$E$93-N$58))*(N$58-Fperm_SI_Woolf2021!$E$9:$E$93)/10))),Fperm_SI_Woolf2021!$D$9:$D$93))</f>
        <v>0.51492841039318815</v>
      </c>
      <c r="O142" s="51" cm="1">
        <f t="array" ref="O142">MIN(1,SLOPE(Fperm_SI_Woolf2021!$F$9:$F$93*EXP(-Fperm_SI_Woolf2021!$I$9:$I$93*$C142*IF(O$58=Fperm_SI_Woolf2021!$E$9:$E$93,1,EXP(LN((1.1*(Fperm_SI_Woolf2021!$E$9:$E$93-O$58)-63.1579*EXP(-0.19*Fperm_SI_Woolf2021!$E$9:$E$93)+63.1579*EXP(-0.19*O$58))/(Fperm_SI_Woolf2021!$E$9:$E$93-O$58))*(O$58-Fperm_SI_Woolf2021!$E$9:$E$93)/10))) + Fperm_SI_Woolf2021!$G$9:$G$93*EXP(-Fperm_SI_Woolf2021!$J$9:$J$93*$C142*IF(O$58=Fperm_SI_Woolf2021!$E$9:$E$93,1,EXP(LN((1.1*(Fperm_SI_Woolf2021!$E$9:$E$93-O$58)-63.1579*EXP(-0.19*Fperm_SI_Woolf2021!$E$9:$E$93)+63.1579*EXP(-0.19*O$58))/(Fperm_SI_Woolf2021!$E$9:$E$93-O$58))*(O$58-Fperm_SI_Woolf2021!$E$9:$E$93)/10))) + Fperm_SI_Woolf2021!$H$9:$H$93*EXP(-Fperm_SI_Woolf2021!$K$9:$K$93*$C142*IF(O$58=Fperm_SI_Woolf2021!$E$9:$E$93,1,EXP(LN((1.1*(Fperm_SI_Woolf2021!$E$9:$E$93-O$58)-63.1579*EXP(-0.19*Fperm_SI_Woolf2021!$E$9:$E$93)+63.1579*EXP(-0.19*O$58))/(Fperm_SI_Woolf2021!$E$9:$E$93-O$58))*(O$58-Fperm_SI_Woolf2021!$E$9:$E$93)/10))),Fperm_SI_Woolf2021!$D$9:$D$93)*O$57+INTERCEPT(Fperm_SI_Woolf2021!$F$9:$F$93*EXP(-Fperm_SI_Woolf2021!$I$9:$I$93*$C142*IF(O$58=Fperm_SI_Woolf2021!$E$9:$E$93,1,EXP(LN((1.1*(Fperm_SI_Woolf2021!$E$9:$E$93-O$58)-63.1579*EXP(-0.19*Fperm_SI_Woolf2021!$E$9:$E$93)+63.1579*EXP(-0.19*O$58))/(Fperm_SI_Woolf2021!$E$9:$E$93-O$58))*(O$58-Fperm_SI_Woolf2021!$E$9:$E$93)/10))) + Fperm_SI_Woolf2021!$G$9:$G$93*EXP(-Fperm_SI_Woolf2021!$J$9:$J$93*$C142*IF(O$58=Fperm_SI_Woolf2021!$E$9:$E$93,1,EXP(LN((1.1*(Fperm_SI_Woolf2021!$E$9:$E$93-O$58)-63.1579*EXP(-0.19*Fperm_SI_Woolf2021!$E$9:$E$93)+63.1579*EXP(-0.19*O$58))/(Fperm_SI_Woolf2021!$E$9:$E$93-O$58))*(O$58-Fperm_SI_Woolf2021!$E$9:$E$93)/10))) + Fperm_SI_Woolf2021!$H$9:$H$93*EXP(-Fperm_SI_Woolf2021!$K$9:$K$93*$C142*IF(O$58=Fperm_SI_Woolf2021!$E$9:$E$93,1,EXP(LN((1.1*(Fperm_SI_Woolf2021!$E$9:$E$93-O$58)-63.1579*EXP(-0.19*Fperm_SI_Woolf2021!$E$9:$E$93)+63.1579*EXP(-0.19*O$58))/(Fperm_SI_Woolf2021!$E$9:$E$93-O$58))*(O$58-Fperm_SI_Woolf2021!$E$9:$E$93)/10))),Fperm_SI_Woolf2021!$D$9:$D$93))</f>
        <v>0.48295132058481244</v>
      </c>
      <c r="P142" s="51" cm="1">
        <f t="array" ref="P142">MIN(1,SLOPE(Fperm_SI_Woolf2021!$F$9:$F$93*EXP(-Fperm_SI_Woolf2021!$I$9:$I$93*$C142*IF(P$58=Fperm_SI_Woolf2021!$E$9:$E$93,1,EXP(LN((1.1*(Fperm_SI_Woolf2021!$E$9:$E$93-P$58)-63.1579*EXP(-0.19*Fperm_SI_Woolf2021!$E$9:$E$93)+63.1579*EXP(-0.19*P$58))/(Fperm_SI_Woolf2021!$E$9:$E$93-P$58))*(P$58-Fperm_SI_Woolf2021!$E$9:$E$93)/10))) + Fperm_SI_Woolf2021!$G$9:$G$93*EXP(-Fperm_SI_Woolf2021!$J$9:$J$93*$C142*IF(P$58=Fperm_SI_Woolf2021!$E$9:$E$93,1,EXP(LN((1.1*(Fperm_SI_Woolf2021!$E$9:$E$93-P$58)-63.1579*EXP(-0.19*Fperm_SI_Woolf2021!$E$9:$E$93)+63.1579*EXP(-0.19*P$58))/(Fperm_SI_Woolf2021!$E$9:$E$93-P$58))*(P$58-Fperm_SI_Woolf2021!$E$9:$E$93)/10))) + Fperm_SI_Woolf2021!$H$9:$H$93*EXP(-Fperm_SI_Woolf2021!$K$9:$K$93*$C142*IF(P$58=Fperm_SI_Woolf2021!$E$9:$E$93,1,EXP(LN((1.1*(Fperm_SI_Woolf2021!$E$9:$E$93-P$58)-63.1579*EXP(-0.19*Fperm_SI_Woolf2021!$E$9:$E$93)+63.1579*EXP(-0.19*P$58))/(Fperm_SI_Woolf2021!$E$9:$E$93-P$58))*(P$58-Fperm_SI_Woolf2021!$E$9:$E$93)/10))),Fperm_SI_Woolf2021!$D$9:$D$93)*P$57+INTERCEPT(Fperm_SI_Woolf2021!$F$9:$F$93*EXP(-Fperm_SI_Woolf2021!$I$9:$I$93*$C142*IF(P$58=Fperm_SI_Woolf2021!$E$9:$E$93,1,EXP(LN((1.1*(Fperm_SI_Woolf2021!$E$9:$E$93-P$58)-63.1579*EXP(-0.19*Fperm_SI_Woolf2021!$E$9:$E$93)+63.1579*EXP(-0.19*P$58))/(Fperm_SI_Woolf2021!$E$9:$E$93-P$58))*(P$58-Fperm_SI_Woolf2021!$E$9:$E$93)/10))) + Fperm_SI_Woolf2021!$G$9:$G$93*EXP(-Fperm_SI_Woolf2021!$J$9:$J$93*$C142*IF(P$58=Fperm_SI_Woolf2021!$E$9:$E$93,1,EXP(LN((1.1*(Fperm_SI_Woolf2021!$E$9:$E$93-P$58)-63.1579*EXP(-0.19*Fperm_SI_Woolf2021!$E$9:$E$93)+63.1579*EXP(-0.19*P$58))/(Fperm_SI_Woolf2021!$E$9:$E$93-P$58))*(P$58-Fperm_SI_Woolf2021!$E$9:$E$93)/10))) + Fperm_SI_Woolf2021!$H$9:$H$93*EXP(-Fperm_SI_Woolf2021!$K$9:$K$93*$C142*IF(P$58=Fperm_SI_Woolf2021!$E$9:$E$93,1,EXP(LN((1.1*(Fperm_SI_Woolf2021!$E$9:$E$93-P$58)-63.1579*EXP(-0.19*Fperm_SI_Woolf2021!$E$9:$E$93)+63.1579*EXP(-0.19*P$58))/(Fperm_SI_Woolf2021!$E$9:$E$93-P$58))*(P$58-Fperm_SI_Woolf2021!$E$9:$E$93)/10))),Fperm_SI_Woolf2021!$D$9:$D$93))</f>
        <v>0.45097423077643667</v>
      </c>
      <c r="Q142" s="51" cm="1">
        <f t="array" ref="Q142">MIN(1,SLOPE(Fperm_SI_Woolf2021!$F$9:$F$93*EXP(-Fperm_SI_Woolf2021!$I$9:$I$93*$C142*IF(Q$58=Fperm_SI_Woolf2021!$E$9:$E$93,1,EXP(LN((1.1*(Fperm_SI_Woolf2021!$E$9:$E$93-Q$58)-63.1579*EXP(-0.19*Fperm_SI_Woolf2021!$E$9:$E$93)+63.1579*EXP(-0.19*Q$58))/(Fperm_SI_Woolf2021!$E$9:$E$93-Q$58))*(Q$58-Fperm_SI_Woolf2021!$E$9:$E$93)/10))) + Fperm_SI_Woolf2021!$G$9:$G$93*EXP(-Fperm_SI_Woolf2021!$J$9:$J$93*$C142*IF(Q$58=Fperm_SI_Woolf2021!$E$9:$E$93,1,EXP(LN((1.1*(Fperm_SI_Woolf2021!$E$9:$E$93-Q$58)-63.1579*EXP(-0.19*Fperm_SI_Woolf2021!$E$9:$E$93)+63.1579*EXP(-0.19*Q$58))/(Fperm_SI_Woolf2021!$E$9:$E$93-Q$58))*(Q$58-Fperm_SI_Woolf2021!$E$9:$E$93)/10))) + Fperm_SI_Woolf2021!$H$9:$H$93*EXP(-Fperm_SI_Woolf2021!$K$9:$K$93*$C142*IF(Q$58=Fperm_SI_Woolf2021!$E$9:$E$93,1,EXP(LN((1.1*(Fperm_SI_Woolf2021!$E$9:$E$93-Q$58)-63.1579*EXP(-0.19*Fperm_SI_Woolf2021!$E$9:$E$93)+63.1579*EXP(-0.19*Q$58))/(Fperm_SI_Woolf2021!$E$9:$E$93-Q$58))*(Q$58-Fperm_SI_Woolf2021!$E$9:$E$93)/10))),Fperm_SI_Woolf2021!$D$9:$D$93)*Q$57+INTERCEPT(Fperm_SI_Woolf2021!$F$9:$F$93*EXP(-Fperm_SI_Woolf2021!$I$9:$I$93*$C142*IF(Q$58=Fperm_SI_Woolf2021!$E$9:$E$93,1,EXP(LN((1.1*(Fperm_SI_Woolf2021!$E$9:$E$93-Q$58)-63.1579*EXP(-0.19*Fperm_SI_Woolf2021!$E$9:$E$93)+63.1579*EXP(-0.19*Q$58))/(Fperm_SI_Woolf2021!$E$9:$E$93-Q$58))*(Q$58-Fperm_SI_Woolf2021!$E$9:$E$93)/10))) + Fperm_SI_Woolf2021!$G$9:$G$93*EXP(-Fperm_SI_Woolf2021!$J$9:$J$93*$C142*IF(Q$58=Fperm_SI_Woolf2021!$E$9:$E$93,1,EXP(LN((1.1*(Fperm_SI_Woolf2021!$E$9:$E$93-Q$58)-63.1579*EXP(-0.19*Fperm_SI_Woolf2021!$E$9:$E$93)+63.1579*EXP(-0.19*Q$58))/(Fperm_SI_Woolf2021!$E$9:$E$93-Q$58))*(Q$58-Fperm_SI_Woolf2021!$E$9:$E$93)/10))) + Fperm_SI_Woolf2021!$H$9:$H$93*EXP(-Fperm_SI_Woolf2021!$K$9:$K$93*$C142*IF(Q$58=Fperm_SI_Woolf2021!$E$9:$E$93,1,EXP(LN((1.1*(Fperm_SI_Woolf2021!$E$9:$E$93-Q$58)-63.1579*EXP(-0.19*Fperm_SI_Woolf2021!$E$9:$E$93)+63.1579*EXP(-0.19*Q$58))/(Fperm_SI_Woolf2021!$E$9:$E$93-Q$58))*(Q$58-Fperm_SI_Woolf2021!$E$9:$E$93)/10))),Fperm_SI_Woolf2021!$D$9:$D$93))</f>
        <v>0.4189971409680609</v>
      </c>
      <c r="R142" s="51" cm="1">
        <f t="array" ref="R142">MIN(1,SLOPE(Fperm_SI_Woolf2021!$F$9:$F$93*EXP(-Fperm_SI_Woolf2021!$I$9:$I$93*$C142*IF(R$58=Fperm_SI_Woolf2021!$E$9:$E$93,1,EXP(LN((1.1*(Fperm_SI_Woolf2021!$E$9:$E$93-R$58)-63.1579*EXP(-0.19*Fperm_SI_Woolf2021!$E$9:$E$93)+63.1579*EXP(-0.19*R$58))/(Fperm_SI_Woolf2021!$E$9:$E$93-R$58))*(R$58-Fperm_SI_Woolf2021!$E$9:$E$93)/10))) + Fperm_SI_Woolf2021!$G$9:$G$93*EXP(-Fperm_SI_Woolf2021!$J$9:$J$93*$C142*IF(R$58=Fperm_SI_Woolf2021!$E$9:$E$93,1,EXP(LN((1.1*(Fperm_SI_Woolf2021!$E$9:$E$93-R$58)-63.1579*EXP(-0.19*Fperm_SI_Woolf2021!$E$9:$E$93)+63.1579*EXP(-0.19*R$58))/(Fperm_SI_Woolf2021!$E$9:$E$93-R$58))*(R$58-Fperm_SI_Woolf2021!$E$9:$E$93)/10))) + Fperm_SI_Woolf2021!$H$9:$H$93*EXP(-Fperm_SI_Woolf2021!$K$9:$K$93*$C142*IF(R$58=Fperm_SI_Woolf2021!$E$9:$E$93,1,EXP(LN((1.1*(Fperm_SI_Woolf2021!$E$9:$E$93-R$58)-63.1579*EXP(-0.19*Fperm_SI_Woolf2021!$E$9:$E$93)+63.1579*EXP(-0.19*R$58))/(Fperm_SI_Woolf2021!$E$9:$E$93-R$58))*(R$58-Fperm_SI_Woolf2021!$E$9:$E$93)/10))),Fperm_SI_Woolf2021!$D$9:$D$93)*R$57+INTERCEPT(Fperm_SI_Woolf2021!$F$9:$F$93*EXP(-Fperm_SI_Woolf2021!$I$9:$I$93*$C142*IF(R$58=Fperm_SI_Woolf2021!$E$9:$E$93,1,EXP(LN((1.1*(Fperm_SI_Woolf2021!$E$9:$E$93-R$58)-63.1579*EXP(-0.19*Fperm_SI_Woolf2021!$E$9:$E$93)+63.1579*EXP(-0.19*R$58))/(Fperm_SI_Woolf2021!$E$9:$E$93-R$58))*(R$58-Fperm_SI_Woolf2021!$E$9:$E$93)/10))) + Fperm_SI_Woolf2021!$G$9:$G$93*EXP(-Fperm_SI_Woolf2021!$J$9:$J$93*$C142*IF(R$58=Fperm_SI_Woolf2021!$E$9:$E$93,1,EXP(LN((1.1*(Fperm_SI_Woolf2021!$E$9:$E$93-R$58)-63.1579*EXP(-0.19*Fperm_SI_Woolf2021!$E$9:$E$93)+63.1579*EXP(-0.19*R$58))/(Fperm_SI_Woolf2021!$E$9:$E$93-R$58))*(R$58-Fperm_SI_Woolf2021!$E$9:$E$93)/10))) + Fperm_SI_Woolf2021!$H$9:$H$93*EXP(-Fperm_SI_Woolf2021!$K$9:$K$93*$C142*IF(R$58=Fperm_SI_Woolf2021!$E$9:$E$93,1,EXP(LN((1.1*(Fperm_SI_Woolf2021!$E$9:$E$93-R$58)-63.1579*EXP(-0.19*Fperm_SI_Woolf2021!$E$9:$E$93)+63.1579*EXP(-0.19*R$58))/(Fperm_SI_Woolf2021!$E$9:$E$93-R$58))*(R$58-Fperm_SI_Woolf2021!$E$9:$E$93)/10))),Fperm_SI_Woolf2021!$D$9:$D$93))</f>
        <v>0.38702005115968513</v>
      </c>
      <c r="S142" s="51" cm="1">
        <f t="array" ref="S142">MIN(1,SLOPE(Fperm_SI_Woolf2021!$F$9:$F$93*EXP(-Fperm_SI_Woolf2021!$I$9:$I$93*$C142*IF(S$58=Fperm_SI_Woolf2021!$E$9:$E$93,1,EXP(LN((1.1*(Fperm_SI_Woolf2021!$E$9:$E$93-S$58)-63.1579*EXP(-0.19*Fperm_SI_Woolf2021!$E$9:$E$93)+63.1579*EXP(-0.19*S$58))/(Fperm_SI_Woolf2021!$E$9:$E$93-S$58))*(S$58-Fperm_SI_Woolf2021!$E$9:$E$93)/10))) + Fperm_SI_Woolf2021!$G$9:$G$93*EXP(-Fperm_SI_Woolf2021!$J$9:$J$93*$C142*IF(S$58=Fperm_SI_Woolf2021!$E$9:$E$93,1,EXP(LN((1.1*(Fperm_SI_Woolf2021!$E$9:$E$93-S$58)-63.1579*EXP(-0.19*Fperm_SI_Woolf2021!$E$9:$E$93)+63.1579*EXP(-0.19*S$58))/(Fperm_SI_Woolf2021!$E$9:$E$93-S$58))*(S$58-Fperm_SI_Woolf2021!$E$9:$E$93)/10))) + Fperm_SI_Woolf2021!$H$9:$H$93*EXP(-Fperm_SI_Woolf2021!$K$9:$K$93*$C142*IF(S$58=Fperm_SI_Woolf2021!$E$9:$E$93,1,EXP(LN((1.1*(Fperm_SI_Woolf2021!$E$9:$E$93-S$58)-63.1579*EXP(-0.19*Fperm_SI_Woolf2021!$E$9:$E$93)+63.1579*EXP(-0.19*S$58))/(Fperm_SI_Woolf2021!$E$9:$E$93-S$58))*(S$58-Fperm_SI_Woolf2021!$E$9:$E$93)/10))),Fperm_SI_Woolf2021!$D$9:$D$93)*S$57+INTERCEPT(Fperm_SI_Woolf2021!$F$9:$F$93*EXP(-Fperm_SI_Woolf2021!$I$9:$I$93*$C142*IF(S$58=Fperm_SI_Woolf2021!$E$9:$E$93,1,EXP(LN((1.1*(Fperm_SI_Woolf2021!$E$9:$E$93-S$58)-63.1579*EXP(-0.19*Fperm_SI_Woolf2021!$E$9:$E$93)+63.1579*EXP(-0.19*S$58))/(Fperm_SI_Woolf2021!$E$9:$E$93-S$58))*(S$58-Fperm_SI_Woolf2021!$E$9:$E$93)/10))) + Fperm_SI_Woolf2021!$G$9:$G$93*EXP(-Fperm_SI_Woolf2021!$J$9:$J$93*$C142*IF(S$58=Fperm_SI_Woolf2021!$E$9:$E$93,1,EXP(LN((1.1*(Fperm_SI_Woolf2021!$E$9:$E$93-S$58)-63.1579*EXP(-0.19*Fperm_SI_Woolf2021!$E$9:$E$93)+63.1579*EXP(-0.19*S$58))/(Fperm_SI_Woolf2021!$E$9:$E$93-S$58))*(S$58-Fperm_SI_Woolf2021!$E$9:$E$93)/10))) + Fperm_SI_Woolf2021!$H$9:$H$93*EXP(-Fperm_SI_Woolf2021!$K$9:$K$93*$C142*IF(S$58=Fperm_SI_Woolf2021!$E$9:$E$93,1,EXP(LN((1.1*(Fperm_SI_Woolf2021!$E$9:$E$93-S$58)-63.1579*EXP(-0.19*Fperm_SI_Woolf2021!$E$9:$E$93)+63.1579*EXP(-0.19*S$58))/(Fperm_SI_Woolf2021!$E$9:$E$93-S$58))*(S$58-Fperm_SI_Woolf2021!$E$9:$E$93)/10))),Fperm_SI_Woolf2021!$D$9:$D$93))</f>
        <v>0.52628397452669529</v>
      </c>
      <c r="T142" s="51" cm="1">
        <f t="array" ref="T142">MIN(1,SLOPE(Fperm_SI_Woolf2021!$F$9:$F$93*EXP(-Fperm_SI_Woolf2021!$I$9:$I$93*$C142*IF(T$58=Fperm_SI_Woolf2021!$E$9:$E$93,1,EXP(LN((1.1*(Fperm_SI_Woolf2021!$E$9:$E$93-T$58)-63.1579*EXP(-0.19*Fperm_SI_Woolf2021!$E$9:$E$93)+63.1579*EXP(-0.19*T$58))/(Fperm_SI_Woolf2021!$E$9:$E$93-T$58))*(T$58-Fperm_SI_Woolf2021!$E$9:$E$93)/10))) + Fperm_SI_Woolf2021!$G$9:$G$93*EXP(-Fperm_SI_Woolf2021!$J$9:$J$93*$C142*IF(T$58=Fperm_SI_Woolf2021!$E$9:$E$93,1,EXP(LN((1.1*(Fperm_SI_Woolf2021!$E$9:$E$93-T$58)-63.1579*EXP(-0.19*Fperm_SI_Woolf2021!$E$9:$E$93)+63.1579*EXP(-0.19*T$58))/(Fperm_SI_Woolf2021!$E$9:$E$93-T$58))*(T$58-Fperm_SI_Woolf2021!$E$9:$E$93)/10))) + Fperm_SI_Woolf2021!$H$9:$H$93*EXP(-Fperm_SI_Woolf2021!$K$9:$K$93*$C142*IF(T$58=Fperm_SI_Woolf2021!$E$9:$E$93,1,EXP(LN((1.1*(Fperm_SI_Woolf2021!$E$9:$E$93-T$58)-63.1579*EXP(-0.19*Fperm_SI_Woolf2021!$E$9:$E$93)+63.1579*EXP(-0.19*T$58))/(Fperm_SI_Woolf2021!$E$9:$E$93-T$58))*(T$58-Fperm_SI_Woolf2021!$E$9:$E$93)/10))),Fperm_SI_Woolf2021!$D$9:$D$93)*T$57+INTERCEPT(Fperm_SI_Woolf2021!$F$9:$F$93*EXP(-Fperm_SI_Woolf2021!$I$9:$I$93*$C142*IF(T$58=Fperm_SI_Woolf2021!$E$9:$E$93,1,EXP(LN((1.1*(Fperm_SI_Woolf2021!$E$9:$E$93-T$58)-63.1579*EXP(-0.19*Fperm_SI_Woolf2021!$E$9:$E$93)+63.1579*EXP(-0.19*T$58))/(Fperm_SI_Woolf2021!$E$9:$E$93-T$58))*(T$58-Fperm_SI_Woolf2021!$E$9:$E$93)/10))) + Fperm_SI_Woolf2021!$G$9:$G$93*EXP(-Fperm_SI_Woolf2021!$J$9:$J$93*$C142*IF(T$58=Fperm_SI_Woolf2021!$E$9:$E$93,1,EXP(LN((1.1*(Fperm_SI_Woolf2021!$E$9:$E$93-T$58)-63.1579*EXP(-0.19*Fperm_SI_Woolf2021!$E$9:$E$93)+63.1579*EXP(-0.19*T$58))/(Fperm_SI_Woolf2021!$E$9:$E$93-T$58))*(T$58-Fperm_SI_Woolf2021!$E$9:$E$93)/10))) + Fperm_SI_Woolf2021!$H$9:$H$93*EXP(-Fperm_SI_Woolf2021!$K$9:$K$93*$C142*IF(T$58=Fperm_SI_Woolf2021!$E$9:$E$93,1,EXP(LN((1.1*(Fperm_SI_Woolf2021!$E$9:$E$93-T$58)-63.1579*EXP(-0.19*Fperm_SI_Woolf2021!$E$9:$E$93)+63.1579*EXP(-0.19*T$58))/(Fperm_SI_Woolf2021!$E$9:$E$93-T$58))*(T$58-Fperm_SI_Woolf2021!$E$9:$E$93)/10))),Fperm_SI_Woolf2021!$D$9:$D$93))</f>
        <v>0.50233698669545168</v>
      </c>
      <c r="U142" s="51" cm="1">
        <f t="array" ref="U142">MIN(1,SLOPE(Fperm_SI_Woolf2021!$F$9:$F$93*EXP(-Fperm_SI_Woolf2021!$I$9:$I$93*$C142*IF(U$58=Fperm_SI_Woolf2021!$E$9:$E$93,1,EXP(LN((1.1*(Fperm_SI_Woolf2021!$E$9:$E$93-U$58)-63.1579*EXP(-0.19*Fperm_SI_Woolf2021!$E$9:$E$93)+63.1579*EXP(-0.19*U$58))/(Fperm_SI_Woolf2021!$E$9:$E$93-U$58))*(U$58-Fperm_SI_Woolf2021!$E$9:$E$93)/10))) + Fperm_SI_Woolf2021!$G$9:$G$93*EXP(-Fperm_SI_Woolf2021!$J$9:$J$93*$C142*IF(U$58=Fperm_SI_Woolf2021!$E$9:$E$93,1,EXP(LN((1.1*(Fperm_SI_Woolf2021!$E$9:$E$93-U$58)-63.1579*EXP(-0.19*Fperm_SI_Woolf2021!$E$9:$E$93)+63.1579*EXP(-0.19*U$58))/(Fperm_SI_Woolf2021!$E$9:$E$93-U$58))*(U$58-Fperm_SI_Woolf2021!$E$9:$E$93)/10))) + Fperm_SI_Woolf2021!$H$9:$H$93*EXP(-Fperm_SI_Woolf2021!$K$9:$K$93*$C142*IF(U$58=Fperm_SI_Woolf2021!$E$9:$E$93,1,EXP(LN((1.1*(Fperm_SI_Woolf2021!$E$9:$E$93-U$58)-63.1579*EXP(-0.19*Fperm_SI_Woolf2021!$E$9:$E$93)+63.1579*EXP(-0.19*U$58))/(Fperm_SI_Woolf2021!$E$9:$E$93-U$58))*(U$58-Fperm_SI_Woolf2021!$E$9:$E$93)/10))),Fperm_SI_Woolf2021!$D$9:$D$93)*U$57+INTERCEPT(Fperm_SI_Woolf2021!$F$9:$F$93*EXP(-Fperm_SI_Woolf2021!$I$9:$I$93*$C142*IF(U$58=Fperm_SI_Woolf2021!$E$9:$E$93,1,EXP(LN((1.1*(Fperm_SI_Woolf2021!$E$9:$E$93-U$58)-63.1579*EXP(-0.19*Fperm_SI_Woolf2021!$E$9:$E$93)+63.1579*EXP(-0.19*U$58))/(Fperm_SI_Woolf2021!$E$9:$E$93-U$58))*(U$58-Fperm_SI_Woolf2021!$E$9:$E$93)/10))) + Fperm_SI_Woolf2021!$G$9:$G$93*EXP(-Fperm_SI_Woolf2021!$J$9:$J$93*$C142*IF(U$58=Fperm_SI_Woolf2021!$E$9:$E$93,1,EXP(LN((1.1*(Fperm_SI_Woolf2021!$E$9:$E$93-U$58)-63.1579*EXP(-0.19*Fperm_SI_Woolf2021!$E$9:$E$93)+63.1579*EXP(-0.19*U$58))/(Fperm_SI_Woolf2021!$E$9:$E$93-U$58))*(U$58-Fperm_SI_Woolf2021!$E$9:$E$93)/10))) + Fperm_SI_Woolf2021!$H$9:$H$93*EXP(-Fperm_SI_Woolf2021!$K$9:$K$93*$C142*IF(U$58=Fperm_SI_Woolf2021!$E$9:$E$93,1,EXP(LN((1.1*(Fperm_SI_Woolf2021!$E$9:$E$93-U$58)-63.1579*EXP(-0.19*Fperm_SI_Woolf2021!$E$9:$E$93)+63.1579*EXP(-0.19*U$58))/(Fperm_SI_Woolf2021!$E$9:$E$93-U$58))*(U$58-Fperm_SI_Woolf2021!$E$9:$E$93)/10))),Fperm_SI_Woolf2021!$D$9:$D$93))</f>
        <v>0.47838999886420808</v>
      </c>
      <c r="V142" s="51" cm="1">
        <f t="array" ref="V142">MIN(1,SLOPE(Fperm_SI_Woolf2021!$F$9:$F$93*EXP(-Fperm_SI_Woolf2021!$I$9:$I$93*$C142*IF(V$58=Fperm_SI_Woolf2021!$E$9:$E$93,1,EXP(LN((1.1*(Fperm_SI_Woolf2021!$E$9:$E$93-V$58)-63.1579*EXP(-0.19*Fperm_SI_Woolf2021!$E$9:$E$93)+63.1579*EXP(-0.19*V$58))/(Fperm_SI_Woolf2021!$E$9:$E$93-V$58))*(V$58-Fperm_SI_Woolf2021!$E$9:$E$93)/10))) + Fperm_SI_Woolf2021!$G$9:$G$93*EXP(-Fperm_SI_Woolf2021!$J$9:$J$93*$C142*IF(V$58=Fperm_SI_Woolf2021!$E$9:$E$93,1,EXP(LN((1.1*(Fperm_SI_Woolf2021!$E$9:$E$93-V$58)-63.1579*EXP(-0.19*Fperm_SI_Woolf2021!$E$9:$E$93)+63.1579*EXP(-0.19*V$58))/(Fperm_SI_Woolf2021!$E$9:$E$93-V$58))*(V$58-Fperm_SI_Woolf2021!$E$9:$E$93)/10))) + Fperm_SI_Woolf2021!$H$9:$H$93*EXP(-Fperm_SI_Woolf2021!$K$9:$K$93*$C142*IF(V$58=Fperm_SI_Woolf2021!$E$9:$E$93,1,EXP(LN((1.1*(Fperm_SI_Woolf2021!$E$9:$E$93-V$58)-63.1579*EXP(-0.19*Fperm_SI_Woolf2021!$E$9:$E$93)+63.1579*EXP(-0.19*V$58))/(Fperm_SI_Woolf2021!$E$9:$E$93-V$58))*(V$58-Fperm_SI_Woolf2021!$E$9:$E$93)/10))),Fperm_SI_Woolf2021!$D$9:$D$93)*V$57+INTERCEPT(Fperm_SI_Woolf2021!$F$9:$F$93*EXP(-Fperm_SI_Woolf2021!$I$9:$I$93*$C142*IF(V$58=Fperm_SI_Woolf2021!$E$9:$E$93,1,EXP(LN((1.1*(Fperm_SI_Woolf2021!$E$9:$E$93-V$58)-63.1579*EXP(-0.19*Fperm_SI_Woolf2021!$E$9:$E$93)+63.1579*EXP(-0.19*V$58))/(Fperm_SI_Woolf2021!$E$9:$E$93-V$58))*(V$58-Fperm_SI_Woolf2021!$E$9:$E$93)/10))) + Fperm_SI_Woolf2021!$G$9:$G$93*EXP(-Fperm_SI_Woolf2021!$J$9:$J$93*$C142*IF(V$58=Fperm_SI_Woolf2021!$E$9:$E$93,1,EXP(LN((1.1*(Fperm_SI_Woolf2021!$E$9:$E$93-V$58)-63.1579*EXP(-0.19*Fperm_SI_Woolf2021!$E$9:$E$93)+63.1579*EXP(-0.19*V$58))/(Fperm_SI_Woolf2021!$E$9:$E$93-V$58))*(V$58-Fperm_SI_Woolf2021!$E$9:$E$93)/10))) + Fperm_SI_Woolf2021!$H$9:$H$93*EXP(-Fperm_SI_Woolf2021!$K$9:$K$93*$C142*IF(V$58=Fperm_SI_Woolf2021!$E$9:$E$93,1,EXP(LN((1.1*(Fperm_SI_Woolf2021!$E$9:$E$93-V$58)-63.1579*EXP(-0.19*Fperm_SI_Woolf2021!$E$9:$E$93)+63.1579*EXP(-0.19*V$58))/(Fperm_SI_Woolf2021!$E$9:$E$93-V$58))*(V$58-Fperm_SI_Woolf2021!$E$9:$E$93)/10))),Fperm_SI_Woolf2021!$D$9:$D$93))</f>
        <v>0.45444301103296447</v>
      </c>
      <c r="W142" s="51" cm="1">
        <f t="array" ref="W142">MIN(1,SLOPE(Fperm_SI_Woolf2021!$F$9:$F$93*EXP(-Fperm_SI_Woolf2021!$I$9:$I$93*$C142*IF(W$58=Fperm_SI_Woolf2021!$E$9:$E$93,1,EXP(LN((1.1*(Fperm_SI_Woolf2021!$E$9:$E$93-W$58)-63.1579*EXP(-0.19*Fperm_SI_Woolf2021!$E$9:$E$93)+63.1579*EXP(-0.19*W$58))/(Fperm_SI_Woolf2021!$E$9:$E$93-W$58))*(W$58-Fperm_SI_Woolf2021!$E$9:$E$93)/10))) + Fperm_SI_Woolf2021!$G$9:$G$93*EXP(-Fperm_SI_Woolf2021!$J$9:$J$93*$C142*IF(W$58=Fperm_SI_Woolf2021!$E$9:$E$93,1,EXP(LN((1.1*(Fperm_SI_Woolf2021!$E$9:$E$93-W$58)-63.1579*EXP(-0.19*Fperm_SI_Woolf2021!$E$9:$E$93)+63.1579*EXP(-0.19*W$58))/(Fperm_SI_Woolf2021!$E$9:$E$93-W$58))*(W$58-Fperm_SI_Woolf2021!$E$9:$E$93)/10))) + Fperm_SI_Woolf2021!$H$9:$H$93*EXP(-Fperm_SI_Woolf2021!$K$9:$K$93*$C142*IF(W$58=Fperm_SI_Woolf2021!$E$9:$E$93,1,EXP(LN((1.1*(Fperm_SI_Woolf2021!$E$9:$E$93-W$58)-63.1579*EXP(-0.19*Fperm_SI_Woolf2021!$E$9:$E$93)+63.1579*EXP(-0.19*W$58))/(Fperm_SI_Woolf2021!$E$9:$E$93-W$58))*(W$58-Fperm_SI_Woolf2021!$E$9:$E$93)/10))),Fperm_SI_Woolf2021!$D$9:$D$93)*W$57+INTERCEPT(Fperm_SI_Woolf2021!$F$9:$F$93*EXP(-Fperm_SI_Woolf2021!$I$9:$I$93*$C142*IF(W$58=Fperm_SI_Woolf2021!$E$9:$E$93,1,EXP(LN((1.1*(Fperm_SI_Woolf2021!$E$9:$E$93-W$58)-63.1579*EXP(-0.19*Fperm_SI_Woolf2021!$E$9:$E$93)+63.1579*EXP(-0.19*W$58))/(Fperm_SI_Woolf2021!$E$9:$E$93-W$58))*(W$58-Fperm_SI_Woolf2021!$E$9:$E$93)/10))) + Fperm_SI_Woolf2021!$G$9:$G$93*EXP(-Fperm_SI_Woolf2021!$J$9:$J$93*$C142*IF(W$58=Fperm_SI_Woolf2021!$E$9:$E$93,1,EXP(LN((1.1*(Fperm_SI_Woolf2021!$E$9:$E$93-W$58)-63.1579*EXP(-0.19*Fperm_SI_Woolf2021!$E$9:$E$93)+63.1579*EXP(-0.19*W$58))/(Fperm_SI_Woolf2021!$E$9:$E$93-W$58))*(W$58-Fperm_SI_Woolf2021!$E$9:$E$93)/10))) + Fperm_SI_Woolf2021!$H$9:$H$93*EXP(-Fperm_SI_Woolf2021!$K$9:$K$93*$C142*IF(W$58=Fperm_SI_Woolf2021!$E$9:$E$93,1,EXP(LN((1.1*(Fperm_SI_Woolf2021!$E$9:$E$93-W$58)-63.1579*EXP(-0.19*Fperm_SI_Woolf2021!$E$9:$E$93)+63.1579*EXP(-0.19*W$58))/(Fperm_SI_Woolf2021!$E$9:$E$93-W$58))*(W$58-Fperm_SI_Woolf2021!$E$9:$E$93)/10))),Fperm_SI_Woolf2021!$D$9:$D$93))</f>
        <v>0.43049602320172087</v>
      </c>
      <c r="X142" s="51" cm="1">
        <f t="array" ref="X142">MIN(1,SLOPE(Fperm_SI_Woolf2021!$F$9:$F$93*EXP(-Fperm_SI_Woolf2021!$I$9:$I$93*$C142*IF(X$58=Fperm_SI_Woolf2021!$E$9:$E$93,1,EXP(LN((1.1*(Fperm_SI_Woolf2021!$E$9:$E$93-X$58)-63.1579*EXP(-0.19*Fperm_SI_Woolf2021!$E$9:$E$93)+63.1579*EXP(-0.19*X$58))/(Fperm_SI_Woolf2021!$E$9:$E$93-X$58))*(X$58-Fperm_SI_Woolf2021!$E$9:$E$93)/10))) + Fperm_SI_Woolf2021!$G$9:$G$93*EXP(-Fperm_SI_Woolf2021!$J$9:$J$93*$C142*IF(X$58=Fperm_SI_Woolf2021!$E$9:$E$93,1,EXP(LN((1.1*(Fperm_SI_Woolf2021!$E$9:$E$93-X$58)-63.1579*EXP(-0.19*Fperm_SI_Woolf2021!$E$9:$E$93)+63.1579*EXP(-0.19*X$58))/(Fperm_SI_Woolf2021!$E$9:$E$93-X$58))*(X$58-Fperm_SI_Woolf2021!$E$9:$E$93)/10))) + Fperm_SI_Woolf2021!$H$9:$H$93*EXP(-Fperm_SI_Woolf2021!$K$9:$K$93*$C142*IF(X$58=Fperm_SI_Woolf2021!$E$9:$E$93,1,EXP(LN((1.1*(Fperm_SI_Woolf2021!$E$9:$E$93-X$58)-63.1579*EXP(-0.19*Fperm_SI_Woolf2021!$E$9:$E$93)+63.1579*EXP(-0.19*X$58))/(Fperm_SI_Woolf2021!$E$9:$E$93-X$58))*(X$58-Fperm_SI_Woolf2021!$E$9:$E$93)/10))),Fperm_SI_Woolf2021!$D$9:$D$93)*X$57+INTERCEPT(Fperm_SI_Woolf2021!$F$9:$F$93*EXP(-Fperm_SI_Woolf2021!$I$9:$I$93*$C142*IF(X$58=Fperm_SI_Woolf2021!$E$9:$E$93,1,EXP(LN((1.1*(Fperm_SI_Woolf2021!$E$9:$E$93-X$58)-63.1579*EXP(-0.19*Fperm_SI_Woolf2021!$E$9:$E$93)+63.1579*EXP(-0.19*X$58))/(Fperm_SI_Woolf2021!$E$9:$E$93-X$58))*(X$58-Fperm_SI_Woolf2021!$E$9:$E$93)/10))) + Fperm_SI_Woolf2021!$G$9:$G$93*EXP(-Fperm_SI_Woolf2021!$J$9:$J$93*$C142*IF(X$58=Fperm_SI_Woolf2021!$E$9:$E$93,1,EXP(LN((1.1*(Fperm_SI_Woolf2021!$E$9:$E$93-X$58)-63.1579*EXP(-0.19*Fperm_SI_Woolf2021!$E$9:$E$93)+63.1579*EXP(-0.19*X$58))/(Fperm_SI_Woolf2021!$E$9:$E$93-X$58))*(X$58-Fperm_SI_Woolf2021!$E$9:$E$93)/10))) + Fperm_SI_Woolf2021!$H$9:$H$93*EXP(-Fperm_SI_Woolf2021!$K$9:$K$93*$C142*IF(X$58=Fperm_SI_Woolf2021!$E$9:$E$93,1,EXP(LN((1.1*(Fperm_SI_Woolf2021!$E$9:$E$93-X$58)-63.1579*EXP(-0.19*Fperm_SI_Woolf2021!$E$9:$E$93)+63.1579*EXP(-0.19*X$58))/(Fperm_SI_Woolf2021!$E$9:$E$93-X$58))*(X$58-Fperm_SI_Woolf2021!$E$9:$E$93)/10))),Fperm_SI_Woolf2021!$D$9:$D$93))</f>
        <v>0.40654903537047726</v>
      </c>
      <c r="Y142" s="51" cm="1">
        <f t="array" ref="Y142">MIN(1,SLOPE(Fperm_SI_Woolf2021!$F$9:$F$93*EXP(-Fperm_SI_Woolf2021!$I$9:$I$93*$C142*IF(Y$58=Fperm_SI_Woolf2021!$E$9:$E$93,1,EXP(LN((1.1*(Fperm_SI_Woolf2021!$E$9:$E$93-Y$58)-63.1579*EXP(-0.19*Fperm_SI_Woolf2021!$E$9:$E$93)+63.1579*EXP(-0.19*Y$58))/(Fperm_SI_Woolf2021!$E$9:$E$93-Y$58))*(Y$58-Fperm_SI_Woolf2021!$E$9:$E$93)/10))) + Fperm_SI_Woolf2021!$G$9:$G$93*EXP(-Fperm_SI_Woolf2021!$J$9:$J$93*$C142*IF(Y$58=Fperm_SI_Woolf2021!$E$9:$E$93,1,EXP(LN((1.1*(Fperm_SI_Woolf2021!$E$9:$E$93-Y$58)-63.1579*EXP(-0.19*Fperm_SI_Woolf2021!$E$9:$E$93)+63.1579*EXP(-0.19*Y$58))/(Fperm_SI_Woolf2021!$E$9:$E$93-Y$58))*(Y$58-Fperm_SI_Woolf2021!$E$9:$E$93)/10))) + Fperm_SI_Woolf2021!$H$9:$H$93*EXP(-Fperm_SI_Woolf2021!$K$9:$K$93*$C142*IF(Y$58=Fperm_SI_Woolf2021!$E$9:$E$93,1,EXP(LN((1.1*(Fperm_SI_Woolf2021!$E$9:$E$93-Y$58)-63.1579*EXP(-0.19*Fperm_SI_Woolf2021!$E$9:$E$93)+63.1579*EXP(-0.19*Y$58))/(Fperm_SI_Woolf2021!$E$9:$E$93-Y$58))*(Y$58-Fperm_SI_Woolf2021!$E$9:$E$93)/10))),Fperm_SI_Woolf2021!$D$9:$D$93)*Y$57+INTERCEPT(Fperm_SI_Woolf2021!$F$9:$F$93*EXP(-Fperm_SI_Woolf2021!$I$9:$I$93*$C142*IF(Y$58=Fperm_SI_Woolf2021!$E$9:$E$93,1,EXP(LN((1.1*(Fperm_SI_Woolf2021!$E$9:$E$93-Y$58)-63.1579*EXP(-0.19*Fperm_SI_Woolf2021!$E$9:$E$93)+63.1579*EXP(-0.19*Y$58))/(Fperm_SI_Woolf2021!$E$9:$E$93-Y$58))*(Y$58-Fperm_SI_Woolf2021!$E$9:$E$93)/10))) + Fperm_SI_Woolf2021!$G$9:$G$93*EXP(-Fperm_SI_Woolf2021!$J$9:$J$93*$C142*IF(Y$58=Fperm_SI_Woolf2021!$E$9:$E$93,1,EXP(LN((1.1*(Fperm_SI_Woolf2021!$E$9:$E$93-Y$58)-63.1579*EXP(-0.19*Fperm_SI_Woolf2021!$E$9:$E$93)+63.1579*EXP(-0.19*Y$58))/(Fperm_SI_Woolf2021!$E$9:$E$93-Y$58))*(Y$58-Fperm_SI_Woolf2021!$E$9:$E$93)/10))) + Fperm_SI_Woolf2021!$H$9:$H$93*EXP(-Fperm_SI_Woolf2021!$K$9:$K$93*$C142*IF(Y$58=Fperm_SI_Woolf2021!$E$9:$E$93,1,EXP(LN((1.1*(Fperm_SI_Woolf2021!$E$9:$E$93-Y$58)-63.1579*EXP(-0.19*Fperm_SI_Woolf2021!$E$9:$E$93)+63.1579*EXP(-0.19*Y$58))/(Fperm_SI_Woolf2021!$E$9:$E$93-Y$58))*(Y$58-Fperm_SI_Woolf2021!$E$9:$E$93)/10))),Fperm_SI_Woolf2021!$D$9:$D$93))</f>
        <v>0.38260204753923366</v>
      </c>
      <c r="Z142" s="51" cm="1">
        <f t="array" ref="Z142">MIN(1,SLOPE(Fperm_SI_Woolf2021!$F$9:$F$93*EXP(-Fperm_SI_Woolf2021!$I$9:$I$93*$C142*IF(Z$58=Fperm_SI_Woolf2021!$E$9:$E$93,1,EXP(LN((1.1*(Fperm_SI_Woolf2021!$E$9:$E$93-Z$58)-63.1579*EXP(-0.19*Fperm_SI_Woolf2021!$E$9:$E$93)+63.1579*EXP(-0.19*Z$58))/(Fperm_SI_Woolf2021!$E$9:$E$93-Z$58))*(Z$58-Fperm_SI_Woolf2021!$E$9:$E$93)/10))) + Fperm_SI_Woolf2021!$G$9:$G$93*EXP(-Fperm_SI_Woolf2021!$J$9:$J$93*$C142*IF(Z$58=Fperm_SI_Woolf2021!$E$9:$E$93,1,EXP(LN((1.1*(Fperm_SI_Woolf2021!$E$9:$E$93-Z$58)-63.1579*EXP(-0.19*Fperm_SI_Woolf2021!$E$9:$E$93)+63.1579*EXP(-0.19*Z$58))/(Fperm_SI_Woolf2021!$E$9:$E$93-Z$58))*(Z$58-Fperm_SI_Woolf2021!$E$9:$E$93)/10))) + Fperm_SI_Woolf2021!$H$9:$H$93*EXP(-Fperm_SI_Woolf2021!$K$9:$K$93*$C142*IF(Z$58=Fperm_SI_Woolf2021!$E$9:$E$93,1,EXP(LN((1.1*(Fperm_SI_Woolf2021!$E$9:$E$93-Z$58)-63.1579*EXP(-0.19*Fperm_SI_Woolf2021!$E$9:$E$93)+63.1579*EXP(-0.19*Z$58))/(Fperm_SI_Woolf2021!$E$9:$E$93-Z$58))*(Z$58-Fperm_SI_Woolf2021!$E$9:$E$93)/10))),Fperm_SI_Woolf2021!$D$9:$D$93)*Z$57+INTERCEPT(Fperm_SI_Woolf2021!$F$9:$F$93*EXP(-Fperm_SI_Woolf2021!$I$9:$I$93*$C142*IF(Z$58=Fperm_SI_Woolf2021!$E$9:$E$93,1,EXP(LN((1.1*(Fperm_SI_Woolf2021!$E$9:$E$93-Z$58)-63.1579*EXP(-0.19*Fperm_SI_Woolf2021!$E$9:$E$93)+63.1579*EXP(-0.19*Z$58))/(Fperm_SI_Woolf2021!$E$9:$E$93-Z$58))*(Z$58-Fperm_SI_Woolf2021!$E$9:$E$93)/10))) + Fperm_SI_Woolf2021!$G$9:$G$93*EXP(-Fperm_SI_Woolf2021!$J$9:$J$93*$C142*IF(Z$58=Fperm_SI_Woolf2021!$E$9:$E$93,1,EXP(LN((1.1*(Fperm_SI_Woolf2021!$E$9:$E$93-Z$58)-63.1579*EXP(-0.19*Fperm_SI_Woolf2021!$E$9:$E$93)+63.1579*EXP(-0.19*Z$58))/(Fperm_SI_Woolf2021!$E$9:$E$93-Z$58))*(Z$58-Fperm_SI_Woolf2021!$E$9:$E$93)/10))) + Fperm_SI_Woolf2021!$H$9:$H$93*EXP(-Fperm_SI_Woolf2021!$K$9:$K$93*$C142*IF(Z$58=Fperm_SI_Woolf2021!$E$9:$E$93,1,EXP(LN((1.1*(Fperm_SI_Woolf2021!$E$9:$E$93-Z$58)-63.1579*EXP(-0.19*Fperm_SI_Woolf2021!$E$9:$E$93)+63.1579*EXP(-0.19*Z$58))/(Fperm_SI_Woolf2021!$E$9:$E$93-Z$58))*(Z$58-Fperm_SI_Woolf2021!$E$9:$E$93)/10))),Fperm_SI_Woolf2021!$D$9:$D$93))</f>
        <v>0.35865505970799005</v>
      </c>
      <c r="AA142" s="51" cm="1">
        <f t="array" ref="AA142">MIN(1,SLOPE(Fperm_SI_Woolf2021!$F$9:$F$93*EXP(-Fperm_SI_Woolf2021!$I$9:$I$93*$C142*IF(AA$58=Fperm_SI_Woolf2021!$E$9:$E$93,1,EXP(LN((1.1*(Fperm_SI_Woolf2021!$E$9:$E$93-AA$58)-63.1579*EXP(-0.19*Fperm_SI_Woolf2021!$E$9:$E$93)+63.1579*EXP(-0.19*AA$58))/(Fperm_SI_Woolf2021!$E$9:$E$93-AA$58))*(AA$58-Fperm_SI_Woolf2021!$E$9:$E$93)/10))) + Fperm_SI_Woolf2021!$G$9:$G$93*EXP(-Fperm_SI_Woolf2021!$J$9:$J$93*$C142*IF(AA$58=Fperm_SI_Woolf2021!$E$9:$E$93,1,EXP(LN((1.1*(Fperm_SI_Woolf2021!$E$9:$E$93-AA$58)-63.1579*EXP(-0.19*Fperm_SI_Woolf2021!$E$9:$E$93)+63.1579*EXP(-0.19*AA$58))/(Fperm_SI_Woolf2021!$E$9:$E$93-AA$58))*(AA$58-Fperm_SI_Woolf2021!$E$9:$E$93)/10))) + Fperm_SI_Woolf2021!$H$9:$H$93*EXP(-Fperm_SI_Woolf2021!$K$9:$K$93*$C142*IF(AA$58=Fperm_SI_Woolf2021!$E$9:$E$93,1,EXP(LN((1.1*(Fperm_SI_Woolf2021!$E$9:$E$93-AA$58)-63.1579*EXP(-0.19*Fperm_SI_Woolf2021!$E$9:$E$93)+63.1579*EXP(-0.19*AA$58))/(Fperm_SI_Woolf2021!$E$9:$E$93-AA$58))*(AA$58-Fperm_SI_Woolf2021!$E$9:$E$93)/10))),Fperm_SI_Woolf2021!$D$9:$D$93)*AA$57+INTERCEPT(Fperm_SI_Woolf2021!$F$9:$F$93*EXP(-Fperm_SI_Woolf2021!$I$9:$I$93*$C142*IF(AA$58=Fperm_SI_Woolf2021!$E$9:$E$93,1,EXP(LN((1.1*(Fperm_SI_Woolf2021!$E$9:$E$93-AA$58)-63.1579*EXP(-0.19*Fperm_SI_Woolf2021!$E$9:$E$93)+63.1579*EXP(-0.19*AA$58))/(Fperm_SI_Woolf2021!$E$9:$E$93-AA$58))*(AA$58-Fperm_SI_Woolf2021!$E$9:$E$93)/10))) + Fperm_SI_Woolf2021!$G$9:$G$93*EXP(-Fperm_SI_Woolf2021!$J$9:$J$93*$C142*IF(AA$58=Fperm_SI_Woolf2021!$E$9:$E$93,1,EXP(LN((1.1*(Fperm_SI_Woolf2021!$E$9:$E$93-AA$58)-63.1579*EXP(-0.19*Fperm_SI_Woolf2021!$E$9:$E$93)+63.1579*EXP(-0.19*AA$58))/(Fperm_SI_Woolf2021!$E$9:$E$93-AA$58))*(AA$58-Fperm_SI_Woolf2021!$E$9:$E$93)/10))) + Fperm_SI_Woolf2021!$H$9:$H$93*EXP(-Fperm_SI_Woolf2021!$K$9:$K$93*$C142*IF(AA$58=Fperm_SI_Woolf2021!$E$9:$E$93,1,EXP(LN((1.1*(Fperm_SI_Woolf2021!$E$9:$E$93-AA$58)-63.1579*EXP(-0.19*Fperm_SI_Woolf2021!$E$9:$E$93)+63.1579*EXP(-0.19*AA$58))/(Fperm_SI_Woolf2021!$E$9:$E$93-AA$58))*(AA$58-Fperm_SI_Woolf2021!$E$9:$E$93)/10))),Fperm_SI_Woolf2021!$D$9:$D$93))</f>
        <v>0.3347080718767465</v>
      </c>
      <c r="AB142" s="51" cm="1">
        <f t="array" ref="AB142">MIN(1,SLOPE(Fperm_SI_Woolf2021!$F$9:$F$93*EXP(-Fperm_SI_Woolf2021!$I$9:$I$93*$C142*IF(AB$58=Fperm_SI_Woolf2021!$E$9:$E$93,1,EXP(LN((1.1*(Fperm_SI_Woolf2021!$E$9:$E$93-AB$58)-63.1579*EXP(-0.19*Fperm_SI_Woolf2021!$E$9:$E$93)+63.1579*EXP(-0.19*AB$58))/(Fperm_SI_Woolf2021!$E$9:$E$93-AB$58))*(AB$58-Fperm_SI_Woolf2021!$E$9:$E$93)/10))) + Fperm_SI_Woolf2021!$G$9:$G$93*EXP(-Fperm_SI_Woolf2021!$J$9:$J$93*$C142*IF(AB$58=Fperm_SI_Woolf2021!$E$9:$E$93,1,EXP(LN((1.1*(Fperm_SI_Woolf2021!$E$9:$E$93-AB$58)-63.1579*EXP(-0.19*Fperm_SI_Woolf2021!$E$9:$E$93)+63.1579*EXP(-0.19*AB$58))/(Fperm_SI_Woolf2021!$E$9:$E$93-AB$58))*(AB$58-Fperm_SI_Woolf2021!$E$9:$E$93)/10))) + Fperm_SI_Woolf2021!$H$9:$H$93*EXP(-Fperm_SI_Woolf2021!$K$9:$K$93*$C142*IF(AB$58=Fperm_SI_Woolf2021!$E$9:$E$93,1,EXP(LN((1.1*(Fperm_SI_Woolf2021!$E$9:$E$93-AB$58)-63.1579*EXP(-0.19*Fperm_SI_Woolf2021!$E$9:$E$93)+63.1579*EXP(-0.19*AB$58))/(Fperm_SI_Woolf2021!$E$9:$E$93-AB$58))*(AB$58-Fperm_SI_Woolf2021!$E$9:$E$93)/10))),Fperm_SI_Woolf2021!$D$9:$D$93)*AB$57+INTERCEPT(Fperm_SI_Woolf2021!$F$9:$F$93*EXP(-Fperm_SI_Woolf2021!$I$9:$I$93*$C142*IF(AB$58=Fperm_SI_Woolf2021!$E$9:$E$93,1,EXP(LN((1.1*(Fperm_SI_Woolf2021!$E$9:$E$93-AB$58)-63.1579*EXP(-0.19*Fperm_SI_Woolf2021!$E$9:$E$93)+63.1579*EXP(-0.19*AB$58))/(Fperm_SI_Woolf2021!$E$9:$E$93-AB$58))*(AB$58-Fperm_SI_Woolf2021!$E$9:$E$93)/10))) + Fperm_SI_Woolf2021!$G$9:$G$93*EXP(-Fperm_SI_Woolf2021!$J$9:$J$93*$C142*IF(AB$58=Fperm_SI_Woolf2021!$E$9:$E$93,1,EXP(LN((1.1*(Fperm_SI_Woolf2021!$E$9:$E$93-AB$58)-63.1579*EXP(-0.19*Fperm_SI_Woolf2021!$E$9:$E$93)+63.1579*EXP(-0.19*AB$58))/(Fperm_SI_Woolf2021!$E$9:$E$93-AB$58))*(AB$58-Fperm_SI_Woolf2021!$E$9:$E$93)/10))) + Fperm_SI_Woolf2021!$H$9:$H$93*EXP(-Fperm_SI_Woolf2021!$K$9:$K$93*$C142*IF(AB$58=Fperm_SI_Woolf2021!$E$9:$E$93,1,EXP(LN((1.1*(Fperm_SI_Woolf2021!$E$9:$E$93-AB$58)-63.1579*EXP(-0.19*Fperm_SI_Woolf2021!$E$9:$E$93)+63.1579*EXP(-0.19*AB$58))/(Fperm_SI_Woolf2021!$E$9:$E$93-AB$58))*(AB$58-Fperm_SI_Woolf2021!$E$9:$E$93)/10))),Fperm_SI_Woolf2021!$D$9:$D$93))</f>
        <v>0.3107610840455029</v>
      </c>
      <c r="AC142" s="51" cm="1">
        <f t="array" ref="AC142">MIN(1,SLOPE(Fperm_SI_Woolf2021!$F$9:$F$93*EXP(-Fperm_SI_Woolf2021!$I$9:$I$93*$C142*IF(AC$58=Fperm_SI_Woolf2021!$E$9:$E$93,1,EXP(LN((1.1*(Fperm_SI_Woolf2021!$E$9:$E$93-AC$58)-63.1579*EXP(-0.19*Fperm_SI_Woolf2021!$E$9:$E$93)+63.1579*EXP(-0.19*AC$58))/(Fperm_SI_Woolf2021!$E$9:$E$93-AC$58))*(AC$58-Fperm_SI_Woolf2021!$E$9:$E$93)/10))) + Fperm_SI_Woolf2021!$G$9:$G$93*EXP(-Fperm_SI_Woolf2021!$J$9:$J$93*$C142*IF(AC$58=Fperm_SI_Woolf2021!$E$9:$E$93,1,EXP(LN((1.1*(Fperm_SI_Woolf2021!$E$9:$E$93-AC$58)-63.1579*EXP(-0.19*Fperm_SI_Woolf2021!$E$9:$E$93)+63.1579*EXP(-0.19*AC$58))/(Fperm_SI_Woolf2021!$E$9:$E$93-AC$58))*(AC$58-Fperm_SI_Woolf2021!$E$9:$E$93)/10))) + Fperm_SI_Woolf2021!$H$9:$H$93*EXP(-Fperm_SI_Woolf2021!$K$9:$K$93*$C142*IF(AC$58=Fperm_SI_Woolf2021!$E$9:$E$93,1,EXP(LN((1.1*(Fperm_SI_Woolf2021!$E$9:$E$93-AC$58)-63.1579*EXP(-0.19*Fperm_SI_Woolf2021!$E$9:$E$93)+63.1579*EXP(-0.19*AC$58))/(Fperm_SI_Woolf2021!$E$9:$E$93-AC$58))*(AC$58-Fperm_SI_Woolf2021!$E$9:$E$93)/10))),Fperm_SI_Woolf2021!$D$9:$D$93)*AC$57+INTERCEPT(Fperm_SI_Woolf2021!$F$9:$F$93*EXP(-Fperm_SI_Woolf2021!$I$9:$I$93*$C142*IF(AC$58=Fperm_SI_Woolf2021!$E$9:$E$93,1,EXP(LN((1.1*(Fperm_SI_Woolf2021!$E$9:$E$93-AC$58)-63.1579*EXP(-0.19*Fperm_SI_Woolf2021!$E$9:$E$93)+63.1579*EXP(-0.19*AC$58))/(Fperm_SI_Woolf2021!$E$9:$E$93-AC$58))*(AC$58-Fperm_SI_Woolf2021!$E$9:$E$93)/10))) + Fperm_SI_Woolf2021!$G$9:$G$93*EXP(-Fperm_SI_Woolf2021!$J$9:$J$93*$C142*IF(AC$58=Fperm_SI_Woolf2021!$E$9:$E$93,1,EXP(LN((1.1*(Fperm_SI_Woolf2021!$E$9:$E$93-AC$58)-63.1579*EXP(-0.19*Fperm_SI_Woolf2021!$E$9:$E$93)+63.1579*EXP(-0.19*AC$58))/(Fperm_SI_Woolf2021!$E$9:$E$93-AC$58))*(AC$58-Fperm_SI_Woolf2021!$E$9:$E$93)/10))) + Fperm_SI_Woolf2021!$H$9:$H$93*EXP(-Fperm_SI_Woolf2021!$K$9:$K$93*$C142*IF(AC$58=Fperm_SI_Woolf2021!$E$9:$E$93,1,EXP(LN((1.1*(Fperm_SI_Woolf2021!$E$9:$E$93-AC$58)-63.1579*EXP(-0.19*Fperm_SI_Woolf2021!$E$9:$E$93)+63.1579*EXP(-0.19*AC$58))/(Fperm_SI_Woolf2021!$E$9:$E$93-AC$58))*(AC$58-Fperm_SI_Woolf2021!$E$9:$E$93)/10))),Fperm_SI_Woolf2021!$D$9:$D$93))</f>
        <v>0.2868140962142593</v>
      </c>
      <c r="AD142" s="51" cm="1">
        <f t="array" ref="AD142">MIN(1,SLOPE(Fperm_SI_Woolf2021!$F$9:$F$93*EXP(-Fperm_SI_Woolf2021!$I$9:$I$93*$C142*IF(AD$58=Fperm_SI_Woolf2021!$E$9:$E$93,1,EXP(LN((1.1*(Fperm_SI_Woolf2021!$E$9:$E$93-AD$58)-63.1579*EXP(-0.19*Fperm_SI_Woolf2021!$E$9:$E$93)+63.1579*EXP(-0.19*AD$58))/(Fperm_SI_Woolf2021!$E$9:$E$93-AD$58))*(AD$58-Fperm_SI_Woolf2021!$E$9:$E$93)/10))) + Fperm_SI_Woolf2021!$G$9:$G$93*EXP(-Fperm_SI_Woolf2021!$J$9:$J$93*$C142*IF(AD$58=Fperm_SI_Woolf2021!$E$9:$E$93,1,EXP(LN((1.1*(Fperm_SI_Woolf2021!$E$9:$E$93-AD$58)-63.1579*EXP(-0.19*Fperm_SI_Woolf2021!$E$9:$E$93)+63.1579*EXP(-0.19*AD$58))/(Fperm_SI_Woolf2021!$E$9:$E$93-AD$58))*(AD$58-Fperm_SI_Woolf2021!$E$9:$E$93)/10))) + Fperm_SI_Woolf2021!$H$9:$H$93*EXP(-Fperm_SI_Woolf2021!$K$9:$K$93*$C142*IF(AD$58=Fperm_SI_Woolf2021!$E$9:$E$93,1,EXP(LN((1.1*(Fperm_SI_Woolf2021!$E$9:$E$93-AD$58)-63.1579*EXP(-0.19*Fperm_SI_Woolf2021!$E$9:$E$93)+63.1579*EXP(-0.19*AD$58))/(Fperm_SI_Woolf2021!$E$9:$E$93-AD$58))*(AD$58-Fperm_SI_Woolf2021!$E$9:$E$93)/10))),Fperm_SI_Woolf2021!$D$9:$D$93)*AD$57+INTERCEPT(Fperm_SI_Woolf2021!$F$9:$F$93*EXP(-Fperm_SI_Woolf2021!$I$9:$I$93*$C142*IF(AD$58=Fperm_SI_Woolf2021!$E$9:$E$93,1,EXP(LN((1.1*(Fperm_SI_Woolf2021!$E$9:$E$93-AD$58)-63.1579*EXP(-0.19*Fperm_SI_Woolf2021!$E$9:$E$93)+63.1579*EXP(-0.19*AD$58))/(Fperm_SI_Woolf2021!$E$9:$E$93-AD$58))*(AD$58-Fperm_SI_Woolf2021!$E$9:$E$93)/10))) + Fperm_SI_Woolf2021!$G$9:$G$93*EXP(-Fperm_SI_Woolf2021!$J$9:$J$93*$C142*IF(AD$58=Fperm_SI_Woolf2021!$E$9:$E$93,1,EXP(LN((1.1*(Fperm_SI_Woolf2021!$E$9:$E$93-AD$58)-63.1579*EXP(-0.19*Fperm_SI_Woolf2021!$E$9:$E$93)+63.1579*EXP(-0.19*AD$58))/(Fperm_SI_Woolf2021!$E$9:$E$93-AD$58))*(AD$58-Fperm_SI_Woolf2021!$E$9:$E$93)/10))) + Fperm_SI_Woolf2021!$H$9:$H$93*EXP(-Fperm_SI_Woolf2021!$K$9:$K$93*$C142*IF(AD$58=Fperm_SI_Woolf2021!$E$9:$E$93,1,EXP(LN((1.1*(Fperm_SI_Woolf2021!$E$9:$E$93-AD$58)-63.1579*EXP(-0.19*Fperm_SI_Woolf2021!$E$9:$E$93)+63.1579*EXP(-0.19*AD$58))/(Fperm_SI_Woolf2021!$E$9:$E$93-AD$58))*(AD$58-Fperm_SI_Woolf2021!$E$9:$E$93)/10))),Fperm_SI_Woolf2021!$D$9:$D$93))</f>
        <v>0.26286710838301569</v>
      </c>
      <c r="AE142" s="51" cm="1">
        <f t="array" ref="AE142">MIN(1,SLOPE(Fperm_SI_Woolf2021!$F$9:$F$93*EXP(-Fperm_SI_Woolf2021!$I$9:$I$93*$C142*IF(AE$58=Fperm_SI_Woolf2021!$E$9:$E$93,1,EXP(LN((1.1*(Fperm_SI_Woolf2021!$E$9:$E$93-AE$58)-63.1579*EXP(-0.19*Fperm_SI_Woolf2021!$E$9:$E$93)+63.1579*EXP(-0.19*AE$58))/(Fperm_SI_Woolf2021!$E$9:$E$93-AE$58))*(AE$58-Fperm_SI_Woolf2021!$E$9:$E$93)/10))) + Fperm_SI_Woolf2021!$G$9:$G$93*EXP(-Fperm_SI_Woolf2021!$J$9:$J$93*$C142*IF(AE$58=Fperm_SI_Woolf2021!$E$9:$E$93,1,EXP(LN((1.1*(Fperm_SI_Woolf2021!$E$9:$E$93-AE$58)-63.1579*EXP(-0.19*Fperm_SI_Woolf2021!$E$9:$E$93)+63.1579*EXP(-0.19*AE$58))/(Fperm_SI_Woolf2021!$E$9:$E$93-AE$58))*(AE$58-Fperm_SI_Woolf2021!$E$9:$E$93)/10))) + Fperm_SI_Woolf2021!$H$9:$H$93*EXP(-Fperm_SI_Woolf2021!$K$9:$K$93*$C142*IF(AE$58=Fperm_SI_Woolf2021!$E$9:$E$93,1,EXP(LN((1.1*(Fperm_SI_Woolf2021!$E$9:$E$93-AE$58)-63.1579*EXP(-0.19*Fperm_SI_Woolf2021!$E$9:$E$93)+63.1579*EXP(-0.19*AE$58))/(Fperm_SI_Woolf2021!$E$9:$E$93-AE$58))*(AE$58-Fperm_SI_Woolf2021!$E$9:$E$93)/10))),Fperm_SI_Woolf2021!$D$9:$D$93)*AE$57+INTERCEPT(Fperm_SI_Woolf2021!$F$9:$F$93*EXP(-Fperm_SI_Woolf2021!$I$9:$I$93*$C142*IF(AE$58=Fperm_SI_Woolf2021!$E$9:$E$93,1,EXP(LN((1.1*(Fperm_SI_Woolf2021!$E$9:$E$93-AE$58)-63.1579*EXP(-0.19*Fperm_SI_Woolf2021!$E$9:$E$93)+63.1579*EXP(-0.19*AE$58))/(Fperm_SI_Woolf2021!$E$9:$E$93-AE$58))*(AE$58-Fperm_SI_Woolf2021!$E$9:$E$93)/10))) + Fperm_SI_Woolf2021!$G$9:$G$93*EXP(-Fperm_SI_Woolf2021!$J$9:$J$93*$C142*IF(AE$58=Fperm_SI_Woolf2021!$E$9:$E$93,1,EXP(LN((1.1*(Fperm_SI_Woolf2021!$E$9:$E$93-AE$58)-63.1579*EXP(-0.19*Fperm_SI_Woolf2021!$E$9:$E$93)+63.1579*EXP(-0.19*AE$58))/(Fperm_SI_Woolf2021!$E$9:$E$93-AE$58))*(AE$58-Fperm_SI_Woolf2021!$E$9:$E$93)/10))) + Fperm_SI_Woolf2021!$H$9:$H$93*EXP(-Fperm_SI_Woolf2021!$K$9:$K$93*$C142*IF(AE$58=Fperm_SI_Woolf2021!$E$9:$E$93,1,EXP(LN((1.1*(Fperm_SI_Woolf2021!$E$9:$E$93-AE$58)-63.1579*EXP(-0.19*Fperm_SI_Woolf2021!$E$9:$E$93)+63.1579*EXP(-0.19*AE$58))/(Fperm_SI_Woolf2021!$E$9:$E$93-AE$58))*(AE$58-Fperm_SI_Woolf2021!$E$9:$E$93)/10))),Fperm_SI_Woolf2021!$D$9:$D$93))</f>
        <v>0.23892012055177203</v>
      </c>
      <c r="AF142" s="51" cm="1">
        <f t="array" ref="AF142">MIN(1,SLOPE(Fperm_SI_Woolf2021!$F$9:$F$93*EXP(-Fperm_SI_Woolf2021!$I$9:$I$93*$C142*IF(AF$58=Fperm_SI_Woolf2021!$E$9:$E$93,1,EXP(LN((1.1*(Fperm_SI_Woolf2021!$E$9:$E$93-AF$58)-63.1579*EXP(-0.19*Fperm_SI_Woolf2021!$E$9:$E$93)+63.1579*EXP(-0.19*AF$58))/(Fperm_SI_Woolf2021!$E$9:$E$93-AF$58))*(AF$58-Fperm_SI_Woolf2021!$E$9:$E$93)/10))) + Fperm_SI_Woolf2021!$G$9:$G$93*EXP(-Fperm_SI_Woolf2021!$J$9:$J$93*$C142*IF(AF$58=Fperm_SI_Woolf2021!$E$9:$E$93,1,EXP(LN((1.1*(Fperm_SI_Woolf2021!$E$9:$E$93-AF$58)-63.1579*EXP(-0.19*Fperm_SI_Woolf2021!$E$9:$E$93)+63.1579*EXP(-0.19*AF$58))/(Fperm_SI_Woolf2021!$E$9:$E$93-AF$58))*(AF$58-Fperm_SI_Woolf2021!$E$9:$E$93)/10))) + Fperm_SI_Woolf2021!$H$9:$H$93*EXP(-Fperm_SI_Woolf2021!$K$9:$K$93*$C142*IF(AF$58=Fperm_SI_Woolf2021!$E$9:$E$93,1,EXP(LN((1.1*(Fperm_SI_Woolf2021!$E$9:$E$93-AF$58)-63.1579*EXP(-0.19*Fperm_SI_Woolf2021!$E$9:$E$93)+63.1579*EXP(-0.19*AF$58))/(Fperm_SI_Woolf2021!$E$9:$E$93-AF$58))*(AF$58-Fperm_SI_Woolf2021!$E$9:$E$93)/10))),Fperm_SI_Woolf2021!$D$9:$D$93)*AF$57+INTERCEPT(Fperm_SI_Woolf2021!$F$9:$F$93*EXP(-Fperm_SI_Woolf2021!$I$9:$I$93*$C142*IF(AF$58=Fperm_SI_Woolf2021!$E$9:$E$93,1,EXP(LN((1.1*(Fperm_SI_Woolf2021!$E$9:$E$93-AF$58)-63.1579*EXP(-0.19*Fperm_SI_Woolf2021!$E$9:$E$93)+63.1579*EXP(-0.19*AF$58))/(Fperm_SI_Woolf2021!$E$9:$E$93-AF$58))*(AF$58-Fperm_SI_Woolf2021!$E$9:$E$93)/10))) + Fperm_SI_Woolf2021!$G$9:$G$93*EXP(-Fperm_SI_Woolf2021!$J$9:$J$93*$C142*IF(AF$58=Fperm_SI_Woolf2021!$E$9:$E$93,1,EXP(LN((1.1*(Fperm_SI_Woolf2021!$E$9:$E$93-AF$58)-63.1579*EXP(-0.19*Fperm_SI_Woolf2021!$E$9:$E$93)+63.1579*EXP(-0.19*AF$58))/(Fperm_SI_Woolf2021!$E$9:$E$93-AF$58))*(AF$58-Fperm_SI_Woolf2021!$E$9:$E$93)/10))) + Fperm_SI_Woolf2021!$H$9:$H$93*EXP(-Fperm_SI_Woolf2021!$K$9:$K$93*$C142*IF(AF$58=Fperm_SI_Woolf2021!$E$9:$E$93,1,EXP(LN((1.1*(Fperm_SI_Woolf2021!$E$9:$E$93-AF$58)-63.1579*EXP(-0.19*Fperm_SI_Woolf2021!$E$9:$E$93)+63.1579*EXP(-0.19*AF$58))/(Fperm_SI_Woolf2021!$E$9:$E$93-AF$58))*(AF$58-Fperm_SI_Woolf2021!$E$9:$E$93)/10))),Fperm_SI_Woolf2021!$D$9:$D$93))</f>
        <v>0.21497313272052843</v>
      </c>
      <c r="AG142" s="51" cm="1">
        <f t="array" ref="AG142">MIN(1,SLOPE(Fperm_SI_Woolf2021!$F$9:$F$93*EXP(-Fperm_SI_Woolf2021!$I$9:$I$93*$C142*IF(AG$58=Fperm_SI_Woolf2021!$E$9:$E$93,1,EXP(LN((1.1*(Fperm_SI_Woolf2021!$E$9:$E$93-AG$58)-63.1579*EXP(-0.19*Fperm_SI_Woolf2021!$E$9:$E$93)+63.1579*EXP(-0.19*AG$58))/(Fperm_SI_Woolf2021!$E$9:$E$93-AG$58))*(AG$58-Fperm_SI_Woolf2021!$E$9:$E$93)/10))) + Fperm_SI_Woolf2021!$G$9:$G$93*EXP(-Fperm_SI_Woolf2021!$J$9:$J$93*$C142*IF(AG$58=Fperm_SI_Woolf2021!$E$9:$E$93,1,EXP(LN((1.1*(Fperm_SI_Woolf2021!$E$9:$E$93-AG$58)-63.1579*EXP(-0.19*Fperm_SI_Woolf2021!$E$9:$E$93)+63.1579*EXP(-0.19*AG$58))/(Fperm_SI_Woolf2021!$E$9:$E$93-AG$58))*(AG$58-Fperm_SI_Woolf2021!$E$9:$E$93)/10))) + Fperm_SI_Woolf2021!$H$9:$H$93*EXP(-Fperm_SI_Woolf2021!$K$9:$K$93*$C142*IF(AG$58=Fperm_SI_Woolf2021!$E$9:$E$93,1,EXP(LN((1.1*(Fperm_SI_Woolf2021!$E$9:$E$93-AG$58)-63.1579*EXP(-0.19*Fperm_SI_Woolf2021!$E$9:$E$93)+63.1579*EXP(-0.19*AG$58))/(Fperm_SI_Woolf2021!$E$9:$E$93-AG$58))*(AG$58-Fperm_SI_Woolf2021!$E$9:$E$93)/10))),Fperm_SI_Woolf2021!$D$9:$D$93)*AG$57+INTERCEPT(Fperm_SI_Woolf2021!$F$9:$F$93*EXP(-Fperm_SI_Woolf2021!$I$9:$I$93*$C142*IF(AG$58=Fperm_SI_Woolf2021!$E$9:$E$93,1,EXP(LN((1.1*(Fperm_SI_Woolf2021!$E$9:$E$93-AG$58)-63.1579*EXP(-0.19*Fperm_SI_Woolf2021!$E$9:$E$93)+63.1579*EXP(-0.19*AG$58))/(Fperm_SI_Woolf2021!$E$9:$E$93-AG$58))*(AG$58-Fperm_SI_Woolf2021!$E$9:$E$93)/10))) + Fperm_SI_Woolf2021!$G$9:$G$93*EXP(-Fperm_SI_Woolf2021!$J$9:$J$93*$C142*IF(AG$58=Fperm_SI_Woolf2021!$E$9:$E$93,1,EXP(LN((1.1*(Fperm_SI_Woolf2021!$E$9:$E$93-AG$58)-63.1579*EXP(-0.19*Fperm_SI_Woolf2021!$E$9:$E$93)+63.1579*EXP(-0.19*AG$58))/(Fperm_SI_Woolf2021!$E$9:$E$93-AG$58))*(AG$58-Fperm_SI_Woolf2021!$E$9:$E$93)/10))) + Fperm_SI_Woolf2021!$H$9:$H$93*EXP(-Fperm_SI_Woolf2021!$K$9:$K$93*$C142*IF(AG$58=Fperm_SI_Woolf2021!$E$9:$E$93,1,EXP(LN((1.1*(Fperm_SI_Woolf2021!$E$9:$E$93-AG$58)-63.1579*EXP(-0.19*Fperm_SI_Woolf2021!$E$9:$E$93)+63.1579*EXP(-0.19*AG$58))/(Fperm_SI_Woolf2021!$E$9:$E$93-AG$58))*(AG$58-Fperm_SI_Woolf2021!$E$9:$E$93)/10))),Fperm_SI_Woolf2021!$D$9:$D$93))</f>
        <v>0.19102614488928482</v>
      </c>
      <c r="AH142" s="51" cm="1">
        <f t="array" ref="AH142">MIN(1,SLOPE(Fperm_SI_Woolf2021!$F$9:$F$93*EXP(-Fperm_SI_Woolf2021!$I$9:$I$93*$C142*IF(AH$58=Fperm_SI_Woolf2021!$E$9:$E$93,1,EXP(LN((1.1*(Fperm_SI_Woolf2021!$E$9:$E$93-AH$58)-63.1579*EXP(-0.19*Fperm_SI_Woolf2021!$E$9:$E$93)+63.1579*EXP(-0.19*AH$58))/(Fperm_SI_Woolf2021!$E$9:$E$93-AH$58))*(AH$58-Fperm_SI_Woolf2021!$E$9:$E$93)/10))) + Fperm_SI_Woolf2021!$G$9:$G$93*EXP(-Fperm_SI_Woolf2021!$J$9:$J$93*$C142*IF(AH$58=Fperm_SI_Woolf2021!$E$9:$E$93,1,EXP(LN((1.1*(Fperm_SI_Woolf2021!$E$9:$E$93-AH$58)-63.1579*EXP(-0.19*Fperm_SI_Woolf2021!$E$9:$E$93)+63.1579*EXP(-0.19*AH$58))/(Fperm_SI_Woolf2021!$E$9:$E$93-AH$58))*(AH$58-Fperm_SI_Woolf2021!$E$9:$E$93)/10))) + Fperm_SI_Woolf2021!$H$9:$H$93*EXP(-Fperm_SI_Woolf2021!$K$9:$K$93*$C142*IF(AH$58=Fperm_SI_Woolf2021!$E$9:$E$93,1,EXP(LN((1.1*(Fperm_SI_Woolf2021!$E$9:$E$93-AH$58)-63.1579*EXP(-0.19*Fperm_SI_Woolf2021!$E$9:$E$93)+63.1579*EXP(-0.19*AH$58))/(Fperm_SI_Woolf2021!$E$9:$E$93-AH$58))*(AH$58-Fperm_SI_Woolf2021!$E$9:$E$93)/10))),Fperm_SI_Woolf2021!$D$9:$D$93)*AH$57+INTERCEPT(Fperm_SI_Woolf2021!$F$9:$F$93*EXP(-Fperm_SI_Woolf2021!$I$9:$I$93*$C142*IF(AH$58=Fperm_SI_Woolf2021!$E$9:$E$93,1,EXP(LN((1.1*(Fperm_SI_Woolf2021!$E$9:$E$93-AH$58)-63.1579*EXP(-0.19*Fperm_SI_Woolf2021!$E$9:$E$93)+63.1579*EXP(-0.19*AH$58))/(Fperm_SI_Woolf2021!$E$9:$E$93-AH$58))*(AH$58-Fperm_SI_Woolf2021!$E$9:$E$93)/10))) + Fperm_SI_Woolf2021!$G$9:$G$93*EXP(-Fperm_SI_Woolf2021!$J$9:$J$93*$C142*IF(AH$58=Fperm_SI_Woolf2021!$E$9:$E$93,1,EXP(LN((1.1*(Fperm_SI_Woolf2021!$E$9:$E$93-AH$58)-63.1579*EXP(-0.19*Fperm_SI_Woolf2021!$E$9:$E$93)+63.1579*EXP(-0.19*AH$58))/(Fperm_SI_Woolf2021!$E$9:$E$93-AH$58))*(AH$58-Fperm_SI_Woolf2021!$E$9:$E$93)/10))) + Fperm_SI_Woolf2021!$H$9:$H$93*EXP(-Fperm_SI_Woolf2021!$K$9:$K$93*$C142*IF(AH$58=Fperm_SI_Woolf2021!$E$9:$E$93,1,EXP(LN((1.1*(Fperm_SI_Woolf2021!$E$9:$E$93-AH$58)-63.1579*EXP(-0.19*Fperm_SI_Woolf2021!$E$9:$E$93)+63.1579*EXP(-0.19*AH$58))/(Fperm_SI_Woolf2021!$E$9:$E$93-AH$58))*(AH$58-Fperm_SI_Woolf2021!$E$9:$E$93)/10))),Fperm_SI_Woolf2021!$D$9:$D$93))</f>
        <v>0.35674897701004549</v>
      </c>
      <c r="AI142" s="51" cm="1">
        <f t="array" ref="AI142">MIN(1,SLOPE(Fperm_SI_Woolf2021!$F$9:$F$93*EXP(-Fperm_SI_Woolf2021!$I$9:$I$93*$C142*IF(AI$58=Fperm_SI_Woolf2021!$E$9:$E$93,1,EXP(LN((1.1*(Fperm_SI_Woolf2021!$E$9:$E$93-AI$58)-63.1579*EXP(-0.19*Fperm_SI_Woolf2021!$E$9:$E$93)+63.1579*EXP(-0.19*AI$58))/(Fperm_SI_Woolf2021!$E$9:$E$93-AI$58))*(AI$58-Fperm_SI_Woolf2021!$E$9:$E$93)/10))) + Fperm_SI_Woolf2021!$G$9:$G$93*EXP(-Fperm_SI_Woolf2021!$J$9:$J$93*$C142*IF(AI$58=Fperm_SI_Woolf2021!$E$9:$E$93,1,EXP(LN((1.1*(Fperm_SI_Woolf2021!$E$9:$E$93-AI$58)-63.1579*EXP(-0.19*Fperm_SI_Woolf2021!$E$9:$E$93)+63.1579*EXP(-0.19*AI$58))/(Fperm_SI_Woolf2021!$E$9:$E$93-AI$58))*(AI$58-Fperm_SI_Woolf2021!$E$9:$E$93)/10))) + Fperm_SI_Woolf2021!$H$9:$H$93*EXP(-Fperm_SI_Woolf2021!$K$9:$K$93*$C142*IF(AI$58=Fperm_SI_Woolf2021!$E$9:$E$93,1,EXP(LN((1.1*(Fperm_SI_Woolf2021!$E$9:$E$93-AI$58)-63.1579*EXP(-0.19*Fperm_SI_Woolf2021!$E$9:$E$93)+63.1579*EXP(-0.19*AI$58))/(Fperm_SI_Woolf2021!$E$9:$E$93-AI$58))*(AI$58-Fperm_SI_Woolf2021!$E$9:$E$93)/10))),Fperm_SI_Woolf2021!$D$9:$D$93)*AI$57+INTERCEPT(Fperm_SI_Woolf2021!$F$9:$F$93*EXP(-Fperm_SI_Woolf2021!$I$9:$I$93*$C142*IF(AI$58=Fperm_SI_Woolf2021!$E$9:$E$93,1,EXP(LN((1.1*(Fperm_SI_Woolf2021!$E$9:$E$93-AI$58)-63.1579*EXP(-0.19*Fperm_SI_Woolf2021!$E$9:$E$93)+63.1579*EXP(-0.19*AI$58))/(Fperm_SI_Woolf2021!$E$9:$E$93-AI$58))*(AI$58-Fperm_SI_Woolf2021!$E$9:$E$93)/10))) + Fperm_SI_Woolf2021!$G$9:$G$93*EXP(-Fperm_SI_Woolf2021!$J$9:$J$93*$C142*IF(AI$58=Fperm_SI_Woolf2021!$E$9:$E$93,1,EXP(LN((1.1*(Fperm_SI_Woolf2021!$E$9:$E$93-AI$58)-63.1579*EXP(-0.19*Fperm_SI_Woolf2021!$E$9:$E$93)+63.1579*EXP(-0.19*AI$58))/(Fperm_SI_Woolf2021!$E$9:$E$93-AI$58))*(AI$58-Fperm_SI_Woolf2021!$E$9:$E$93)/10))) + Fperm_SI_Woolf2021!$H$9:$H$93*EXP(-Fperm_SI_Woolf2021!$K$9:$K$93*$C142*IF(AI$58=Fperm_SI_Woolf2021!$E$9:$E$93,1,EXP(LN((1.1*(Fperm_SI_Woolf2021!$E$9:$E$93-AI$58)-63.1579*EXP(-0.19*Fperm_SI_Woolf2021!$E$9:$E$93)+63.1579*EXP(-0.19*AI$58))/(Fperm_SI_Woolf2021!$E$9:$E$93-AI$58))*(AI$58-Fperm_SI_Woolf2021!$E$9:$E$93)/10))),Fperm_SI_Woolf2021!$D$9:$D$93))</f>
        <v>0.33986037112866235</v>
      </c>
      <c r="AJ142" s="51" cm="1">
        <f t="array" ref="AJ142">MIN(1,SLOPE(Fperm_SI_Woolf2021!$F$9:$F$93*EXP(-Fperm_SI_Woolf2021!$I$9:$I$93*$C142*IF(AJ$58=Fperm_SI_Woolf2021!$E$9:$E$93,1,EXP(LN((1.1*(Fperm_SI_Woolf2021!$E$9:$E$93-AJ$58)-63.1579*EXP(-0.19*Fperm_SI_Woolf2021!$E$9:$E$93)+63.1579*EXP(-0.19*AJ$58))/(Fperm_SI_Woolf2021!$E$9:$E$93-AJ$58))*(AJ$58-Fperm_SI_Woolf2021!$E$9:$E$93)/10))) + Fperm_SI_Woolf2021!$G$9:$G$93*EXP(-Fperm_SI_Woolf2021!$J$9:$J$93*$C142*IF(AJ$58=Fperm_SI_Woolf2021!$E$9:$E$93,1,EXP(LN((1.1*(Fperm_SI_Woolf2021!$E$9:$E$93-AJ$58)-63.1579*EXP(-0.19*Fperm_SI_Woolf2021!$E$9:$E$93)+63.1579*EXP(-0.19*AJ$58))/(Fperm_SI_Woolf2021!$E$9:$E$93-AJ$58))*(AJ$58-Fperm_SI_Woolf2021!$E$9:$E$93)/10))) + Fperm_SI_Woolf2021!$H$9:$H$93*EXP(-Fperm_SI_Woolf2021!$K$9:$K$93*$C142*IF(AJ$58=Fperm_SI_Woolf2021!$E$9:$E$93,1,EXP(LN((1.1*(Fperm_SI_Woolf2021!$E$9:$E$93-AJ$58)-63.1579*EXP(-0.19*Fperm_SI_Woolf2021!$E$9:$E$93)+63.1579*EXP(-0.19*AJ$58))/(Fperm_SI_Woolf2021!$E$9:$E$93-AJ$58))*(AJ$58-Fperm_SI_Woolf2021!$E$9:$E$93)/10))),Fperm_SI_Woolf2021!$D$9:$D$93)*AJ$57+INTERCEPT(Fperm_SI_Woolf2021!$F$9:$F$93*EXP(-Fperm_SI_Woolf2021!$I$9:$I$93*$C142*IF(AJ$58=Fperm_SI_Woolf2021!$E$9:$E$93,1,EXP(LN((1.1*(Fperm_SI_Woolf2021!$E$9:$E$93-AJ$58)-63.1579*EXP(-0.19*Fperm_SI_Woolf2021!$E$9:$E$93)+63.1579*EXP(-0.19*AJ$58))/(Fperm_SI_Woolf2021!$E$9:$E$93-AJ$58))*(AJ$58-Fperm_SI_Woolf2021!$E$9:$E$93)/10))) + Fperm_SI_Woolf2021!$G$9:$G$93*EXP(-Fperm_SI_Woolf2021!$J$9:$J$93*$C142*IF(AJ$58=Fperm_SI_Woolf2021!$E$9:$E$93,1,EXP(LN((1.1*(Fperm_SI_Woolf2021!$E$9:$E$93-AJ$58)-63.1579*EXP(-0.19*Fperm_SI_Woolf2021!$E$9:$E$93)+63.1579*EXP(-0.19*AJ$58))/(Fperm_SI_Woolf2021!$E$9:$E$93-AJ$58))*(AJ$58-Fperm_SI_Woolf2021!$E$9:$E$93)/10))) + Fperm_SI_Woolf2021!$H$9:$H$93*EXP(-Fperm_SI_Woolf2021!$K$9:$K$93*$C142*IF(AJ$58=Fperm_SI_Woolf2021!$E$9:$E$93,1,EXP(LN((1.1*(Fperm_SI_Woolf2021!$E$9:$E$93-AJ$58)-63.1579*EXP(-0.19*Fperm_SI_Woolf2021!$E$9:$E$93)+63.1579*EXP(-0.19*AJ$58))/(Fperm_SI_Woolf2021!$E$9:$E$93-AJ$58))*(AJ$58-Fperm_SI_Woolf2021!$E$9:$E$93)/10))),Fperm_SI_Woolf2021!$D$9:$D$93))</f>
        <v>0.32297176524727922</v>
      </c>
      <c r="AK142" s="51" cm="1">
        <f t="array" ref="AK142">MIN(1,SLOPE(Fperm_SI_Woolf2021!$F$9:$F$93*EXP(-Fperm_SI_Woolf2021!$I$9:$I$93*$C142*IF(AK$58=Fperm_SI_Woolf2021!$E$9:$E$93,1,EXP(LN((1.1*(Fperm_SI_Woolf2021!$E$9:$E$93-AK$58)-63.1579*EXP(-0.19*Fperm_SI_Woolf2021!$E$9:$E$93)+63.1579*EXP(-0.19*AK$58))/(Fperm_SI_Woolf2021!$E$9:$E$93-AK$58))*(AK$58-Fperm_SI_Woolf2021!$E$9:$E$93)/10))) + Fperm_SI_Woolf2021!$G$9:$G$93*EXP(-Fperm_SI_Woolf2021!$J$9:$J$93*$C142*IF(AK$58=Fperm_SI_Woolf2021!$E$9:$E$93,1,EXP(LN((1.1*(Fperm_SI_Woolf2021!$E$9:$E$93-AK$58)-63.1579*EXP(-0.19*Fperm_SI_Woolf2021!$E$9:$E$93)+63.1579*EXP(-0.19*AK$58))/(Fperm_SI_Woolf2021!$E$9:$E$93-AK$58))*(AK$58-Fperm_SI_Woolf2021!$E$9:$E$93)/10))) + Fperm_SI_Woolf2021!$H$9:$H$93*EXP(-Fperm_SI_Woolf2021!$K$9:$K$93*$C142*IF(AK$58=Fperm_SI_Woolf2021!$E$9:$E$93,1,EXP(LN((1.1*(Fperm_SI_Woolf2021!$E$9:$E$93-AK$58)-63.1579*EXP(-0.19*Fperm_SI_Woolf2021!$E$9:$E$93)+63.1579*EXP(-0.19*AK$58))/(Fperm_SI_Woolf2021!$E$9:$E$93-AK$58))*(AK$58-Fperm_SI_Woolf2021!$E$9:$E$93)/10))),Fperm_SI_Woolf2021!$D$9:$D$93)*AK$57+INTERCEPT(Fperm_SI_Woolf2021!$F$9:$F$93*EXP(-Fperm_SI_Woolf2021!$I$9:$I$93*$C142*IF(AK$58=Fperm_SI_Woolf2021!$E$9:$E$93,1,EXP(LN((1.1*(Fperm_SI_Woolf2021!$E$9:$E$93-AK$58)-63.1579*EXP(-0.19*Fperm_SI_Woolf2021!$E$9:$E$93)+63.1579*EXP(-0.19*AK$58))/(Fperm_SI_Woolf2021!$E$9:$E$93-AK$58))*(AK$58-Fperm_SI_Woolf2021!$E$9:$E$93)/10))) + Fperm_SI_Woolf2021!$G$9:$G$93*EXP(-Fperm_SI_Woolf2021!$J$9:$J$93*$C142*IF(AK$58=Fperm_SI_Woolf2021!$E$9:$E$93,1,EXP(LN((1.1*(Fperm_SI_Woolf2021!$E$9:$E$93-AK$58)-63.1579*EXP(-0.19*Fperm_SI_Woolf2021!$E$9:$E$93)+63.1579*EXP(-0.19*AK$58))/(Fperm_SI_Woolf2021!$E$9:$E$93-AK$58))*(AK$58-Fperm_SI_Woolf2021!$E$9:$E$93)/10))) + Fperm_SI_Woolf2021!$H$9:$H$93*EXP(-Fperm_SI_Woolf2021!$K$9:$K$93*$C142*IF(AK$58=Fperm_SI_Woolf2021!$E$9:$E$93,1,EXP(LN((1.1*(Fperm_SI_Woolf2021!$E$9:$E$93-AK$58)-63.1579*EXP(-0.19*Fperm_SI_Woolf2021!$E$9:$E$93)+63.1579*EXP(-0.19*AK$58))/(Fperm_SI_Woolf2021!$E$9:$E$93-AK$58))*(AK$58-Fperm_SI_Woolf2021!$E$9:$E$93)/10))),Fperm_SI_Woolf2021!$D$9:$D$93))</f>
        <v>0.30608315936589614</v>
      </c>
      <c r="AL142" s="51" cm="1">
        <f t="array" ref="AL142">MIN(1,SLOPE(Fperm_SI_Woolf2021!$F$9:$F$93*EXP(-Fperm_SI_Woolf2021!$I$9:$I$93*$C142*IF(AL$58=Fperm_SI_Woolf2021!$E$9:$E$93,1,EXP(LN((1.1*(Fperm_SI_Woolf2021!$E$9:$E$93-AL$58)-63.1579*EXP(-0.19*Fperm_SI_Woolf2021!$E$9:$E$93)+63.1579*EXP(-0.19*AL$58))/(Fperm_SI_Woolf2021!$E$9:$E$93-AL$58))*(AL$58-Fperm_SI_Woolf2021!$E$9:$E$93)/10))) + Fperm_SI_Woolf2021!$G$9:$G$93*EXP(-Fperm_SI_Woolf2021!$J$9:$J$93*$C142*IF(AL$58=Fperm_SI_Woolf2021!$E$9:$E$93,1,EXP(LN((1.1*(Fperm_SI_Woolf2021!$E$9:$E$93-AL$58)-63.1579*EXP(-0.19*Fperm_SI_Woolf2021!$E$9:$E$93)+63.1579*EXP(-0.19*AL$58))/(Fperm_SI_Woolf2021!$E$9:$E$93-AL$58))*(AL$58-Fperm_SI_Woolf2021!$E$9:$E$93)/10))) + Fperm_SI_Woolf2021!$H$9:$H$93*EXP(-Fperm_SI_Woolf2021!$K$9:$K$93*$C142*IF(AL$58=Fperm_SI_Woolf2021!$E$9:$E$93,1,EXP(LN((1.1*(Fperm_SI_Woolf2021!$E$9:$E$93-AL$58)-63.1579*EXP(-0.19*Fperm_SI_Woolf2021!$E$9:$E$93)+63.1579*EXP(-0.19*AL$58))/(Fperm_SI_Woolf2021!$E$9:$E$93-AL$58))*(AL$58-Fperm_SI_Woolf2021!$E$9:$E$93)/10))),Fperm_SI_Woolf2021!$D$9:$D$93)*AL$57+INTERCEPT(Fperm_SI_Woolf2021!$F$9:$F$93*EXP(-Fperm_SI_Woolf2021!$I$9:$I$93*$C142*IF(AL$58=Fperm_SI_Woolf2021!$E$9:$E$93,1,EXP(LN((1.1*(Fperm_SI_Woolf2021!$E$9:$E$93-AL$58)-63.1579*EXP(-0.19*Fperm_SI_Woolf2021!$E$9:$E$93)+63.1579*EXP(-0.19*AL$58))/(Fperm_SI_Woolf2021!$E$9:$E$93-AL$58))*(AL$58-Fperm_SI_Woolf2021!$E$9:$E$93)/10))) + Fperm_SI_Woolf2021!$G$9:$G$93*EXP(-Fperm_SI_Woolf2021!$J$9:$J$93*$C142*IF(AL$58=Fperm_SI_Woolf2021!$E$9:$E$93,1,EXP(LN((1.1*(Fperm_SI_Woolf2021!$E$9:$E$93-AL$58)-63.1579*EXP(-0.19*Fperm_SI_Woolf2021!$E$9:$E$93)+63.1579*EXP(-0.19*AL$58))/(Fperm_SI_Woolf2021!$E$9:$E$93-AL$58))*(AL$58-Fperm_SI_Woolf2021!$E$9:$E$93)/10))) + Fperm_SI_Woolf2021!$H$9:$H$93*EXP(-Fperm_SI_Woolf2021!$K$9:$K$93*$C142*IF(AL$58=Fperm_SI_Woolf2021!$E$9:$E$93,1,EXP(LN((1.1*(Fperm_SI_Woolf2021!$E$9:$E$93-AL$58)-63.1579*EXP(-0.19*Fperm_SI_Woolf2021!$E$9:$E$93)+63.1579*EXP(-0.19*AL$58))/(Fperm_SI_Woolf2021!$E$9:$E$93-AL$58))*(AL$58-Fperm_SI_Woolf2021!$E$9:$E$93)/10))),Fperm_SI_Woolf2021!$D$9:$D$93))</f>
        <v>0.28919455348451306</v>
      </c>
      <c r="AM142" s="51" cm="1">
        <f t="array" ref="AM142">MIN(1,SLOPE(Fperm_SI_Woolf2021!$F$9:$F$93*EXP(-Fperm_SI_Woolf2021!$I$9:$I$93*$C142*IF(AM$58=Fperm_SI_Woolf2021!$E$9:$E$93,1,EXP(LN((1.1*(Fperm_SI_Woolf2021!$E$9:$E$93-AM$58)-63.1579*EXP(-0.19*Fperm_SI_Woolf2021!$E$9:$E$93)+63.1579*EXP(-0.19*AM$58))/(Fperm_SI_Woolf2021!$E$9:$E$93-AM$58))*(AM$58-Fperm_SI_Woolf2021!$E$9:$E$93)/10))) + Fperm_SI_Woolf2021!$G$9:$G$93*EXP(-Fperm_SI_Woolf2021!$J$9:$J$93*$C142*IF(AM$58=Fperm_SI_Woolf2021!$E$9:$E$93,1,EXP(LN((1.1*(Fperm_SI_Woolf2021!$E$9:$E$93-AM$58)-63.1579*EXP(-0.19*Fperm_SI_Woolf2021!$E$9:$E$93)+63.1579*EXP(-0.19*AM$58))/(Fperm_SI_Woolf2021!$E$9:$E$93-AM$58))*(AM$58-Fperm_SI_Woolf2021!$E$9:$E$93)/10))) + Fperm_SI_Woolf2021!$H$9:$H$93*EXP(-Fperm_SI_Woolf2021!$K$9:$K$93*$C142*IF(AM$58=Fperm_SI_Woolf2021!$E$9:$E$93,1,EXP(LN((1.1*(Fperm_SI_Woolf2021!$E$9:$E$93-AM$58)-63.1579*EXP(-0.19*Fperm_SI_Woolf2021!$E$9:$E$93)+63.1579*EXP(-0.19*AM$58))/(Fperm_SI_Woolf2021!$E$9:$E$93-AM$58))*(AM$58-Fperm_SI_Woolf2021!$E$9:$E$93)/10))),Fperm_SI_Woolf2021!$D$9:$D$93)*AM$57+INTERCEPT(Fperm_SI_Woolf2021!$F$9:$F$93*EXP(-Fperm_SI_Woolf2021!$I$9:$I$93*$C142*IF(AM$58=Fperm_SI_Woolf2021!$E$9:$E$93,1,EXP(LN((1.1*(Fperm_SI_Woolf2021!$E$9:$E$93-AM$58)-63.1579*EXP(-0.19*Fperm_SI_Woolf2021!$E$9:$E$93)+63.1579*EXP(-0.19*AM$58))/(Fperm_SI_Woolf2021!$E$9:$E$93-AM$58))*(AM$58-Fperm_SI_Woolf2021!$E$9:$E$93)/10))) + Fperm_SI_Woolf2021!$G$9:$G$93*EXP(-Fperm_SI_Woolf2021!$J$9:$J$93*$C142*IF(AM$58=Fperm_SI_Woolf2021!$E$9:$E$93,1,EXP(LN((1.1*(Fperm_SI_Woolf2021!$E$9:$E$93-AM$58)-63.1579*EXP(-0.19*Fperm_SI_Woolf2021!$E$9:$E$93)+63.1579*EXP(-0.19*AM$58))/(Fperm_SI_Woolf2021!$E$9:$E$93-AM$58))*(AM$58-Fperm_SI_Woolf2021!$E$9:$E$93)/10))) + Fperm_SI_Woolf2021!$H$9:$H$93*EXP(-Fperm_SI_Woolf2021!$K$9:$K$93*$C142*IF(AM$58=Fperm_SI_Woolf2021!$E$9:$E$93,1,EXP(LN((1.1*(Fperm_SI_Woolf2021!$E$9:$E$93-AM$58)-63.1579*EXP(-0.19*Fperm_SI_Woolf2021!$E$9:$E$93)+63.1579*EXP(-0.19*AM$58))/(Fperm_SI_Woolf2021!$E$9:$E$93-AM$58))*(AM$58-Fperm_SI_Woolf2021!$E$9:$E$93)/10))),Fperm_SI_Woolf2021!$D$9:$D$93))</f>
        <v>0.27230594760312993</v>
      </c>
      <c r="AN142" s="51" cm="1">
        <f t="array" ref="AN142">MIN(1,SLOPE(Fperm_SI_Woolf2021!$F$9:$F$93*EXP(-Fperm_SI_Woolf2021!$I$9:$I$93*$C142*IF(AN$58=Fperm_SI_Woolf2021!$E$9:$E$93,1,EXP(LN((1.1*(Fperm_SI_Woolf2021!$E$9:$E$93-AN$58)-63.1579*EXP(-0.19*Fperm_SI_Woolf2021!$E$9:$E$93)+63.1579*EXP(-0.19*AN$58))/(Fperm_SI_Woolf2021!$E$9:$E$93-AN$58))*(AN$58-Fperm_SI_Woolf2021!$E$9:$E$93)/10))) + Fperm_SI_Woolf2021!$G$9:$G$93*EXP(-Fperm_SI_Woolf2021!$J$9:$J$93*$C142*IF(AN$58=Fperm_SI_Woolf2021!$E$9:$E$93,1,EXP(LN((1.1*(Fperm_SI_Woolf2021!$E$9:$E$93-AN$58)-63.1579*EXP(-0.19*Fperm_SI_Woolf2021!$E$9:$E$93)+63.1579*EXP(-0.19*AN$58))/(Fperm_SI_Woolf2021!$E$9:$E$93-AN$58))*(AN$58-Fperm_SI_Woolf2021!$E$9:$E$93)/10))) + Fperm_SI_Woolf2021!$H$9:$H$93*EXP(-Fperm_SI_Woolf2021!$K$9:$K$93*$C142*IF(AN$58=Fperm_SI_Woolf2021!$E$9:$E$93,1,EXP(LN((1.1*(Fperm_SI_Woolf2021!$E$9:$E$93-AN$58)-63.1579*EXP(-0.19*Fperm_SI_Woolf2021!$E$9:$E$93)+63.1579*EXP(-0.19*AN$58))/(Fperm_SI_Woolf2021!$E$9:$E$93-AN$58))*(AN$58-Fperm_SI_Woolf2021!$E$9:$E$93)/10))),Fperm_SI_Woolf2021!$D$9:$D$93)*AN$57+INTERCEPT(Fperm_SI_Woolf2021!$F$9:$F$93*EXP(-Fperm_SI_Woolf2021!$I$9:$I$93*$C142*IF(AN$58=Fperm_SI_Woolf2021!$E$9:$E$93,1,EXP(LN((1.1*(Fperm_SI_Woolf2021!$E$9:$E$93-AN$58)-63.1579*EXP(-0.19*Fperm_SI_Woolf2021!$E$9:$E$93)+63.1579*EXP(-0.19*AN$58))/(Fperm_SI_Woolf2021!$E$9:$E$93-AN$58))*(AN$58-Fperm_SI_Woolf2021!$E$9:$E$93)/10))) + Fperm_SI_Woolf2021!$G$9:$G$93*EXP(-Fperm_SI_Woolf2021!$J$9:$J$93*$C142*IF(AN$58=Fperm_SI_Woolf2021!$E$9:$E$93,1,EXP(LN((1.1*(Fperm_SI_Woolf2021!$E$9:$E$93-AN$58)-63.1579*EXP(-0.19*Fperm_SI_Woolf2021!$E$9:$E$93)+63.1579*EXP(-0.19*AN$58))/(Fperm_SI_Woolf2021!$E$9:$E$93-AN$58))*(AN$58-Fperm_SI_Woolf2021!$E$9:$E$93)/10))) + Fperm_SI_Woolf2021!$H$9:$H$93*EXP(-Fperm_SI_Woolf2021!$K$9:$K$93*$C142*IF(AN$58=Fperm_SI_Woolf2021!$E$9:$E$93,1,EXP(LN((1.1*(Fperm_SI_Woolf2021!$E$9:$E$93-AN$58)-63.1579*EXP(-0.19*Fperm_SI_Woolf2021!$E$9:$E$93)+63.1579*EXP(-0.19*AN$58))/(Fperm_SI_Woolf2021!$E$9:$E$93-AN$58))*(AN$58-Fperm_SI_Woolf2021!$E$9:$E$93)/10))),Fperm_SI_Woolf2021!$D$9:$D$93))</f>
        <v>0.25541734172174685</v>
      </c>
      <c r="AO142" s="51" cm="1">
        <f t="array" ref="AO142">MIN(1,SLOPE(Fperm_SI_Woolf2021!$F$9:$F$93*EXP(-Fperm_SI_Woolf2021!$I$9:$I$93*$C142*IF(AO$58=Fperm_SI_Woolf2021!$E$9:$E$93,1,EXP(LN((1.1*(Fperm_SI_Woolf2021!$E$9:$E$93-AO$58)-63.1579*EXP(-0.19*Fperm_SI_Woolf2021!$E$9:$E$93)+63.1579*EXP(-0.19*AO$58))/(Fperm_SI_Woolf2021!$E$9:$E$93-AO$58))*(AO$58-Fperm_SI_Woolf2021!$E$9:$E$93)/10))) + Fperm_SI_Woolf2021!$G$9:$G$93*EXP(-Fperm_SI_Woolf2021!$J$9:$J$93*$C142*IF(AO$58=Fperm_SI_Woolf2021!$E$9:$E$93,1,EXP(LN((1.1*(Fperm_SI_Woolf2021!$E$9:$E$93-AO$58)-63.1579*EXP(-0.19*Fperm_SI_Woolf2021!$E$9:$E$93)+63.1579*EXP(-0.19*AO$58))/(Fperm_SI_Woolf2021!$E$9:$E$93-AO$58))*(AO$58-Fperm_SI_Woolf2021!$E$9:$E$93)/10))) + Fperm_SI_Woolf2021!$H$9:$H$93*EXP(-Fperm_SI_Woolf2021!$K$9:$K$93*$C142*IF(AO$58=Fperm_SI_Woolf2021!$E$9:$E$93,1,EXP(LN((1.1*(Fperm_SI_Woolf2021!$E$9:$E$93-AO$58)-63.1579*EXP(-0.19*Fperm_SI_Woolf2021!$E$9:$E$93)+63.1579*EXP(-0.19*AO$58))/(Fperm_SI_Woolf2021!$E$9:$E$93-AO$58))*(AO$58-Fperm_SI_Woolf2021!$E$9:$E$93)/10))),Fperm_SI_Woolf2021!$D$9:$D$93)*AO$57+INTERCEPT(Fperm_SI_Woolf2021!$F$9:$F$93*EXP(-Fperm_SI_Woolf2021!$I$9:$I$93*$C142*IF(AO$58=Fperm_SI_Woolf2021!$E$9:$E$93,1,EXP(LN((1.1*(Fperm_SI_Woolf2021!$E$9:$E$93-AO$58)-63.1579*EXP(-0.19*Fperm_SI_Woolf2021!$E$9:$E$93)+63.1579*EXP(-0.19*AO$58))/(Fperm_SI_Woolf2021!$E$9:$E$93-AO$58))*(AO$58-Fperm_SI_Woolf2021!$E$9:$E$93)/10))) + Fperm_SI_Woolf2021!$G$9:$G$93*EXP(-Fperm_SI_Woolf2021!$J$9:$J$93*$C142*IF(AO$58=Fperm_SI_Woolf2021!$E$9:$E$93,1,EXP(LN((1.1*(Fperm_SI_Woolf2021!$E$9:$E$93-AO$58)-63.1579*EXP(-0.19*Fperm_SI_Woolf2021!$E$9:$E$93)+63.1579*EXP(-0.19*AO$58))/(Fperm_SI_Woolf2021!$E$9:$E$93-AO$58))*(AO$58-Fperm_SI_Woolf2021!$E$9:$E$93)/10))) + Fperm_SI_Woolf2021!$H$9:$H$93*EXP(-Fperm_SI_Woolf2021!$K$9:$K$93*$C142*IF(AO$58=Fperm_SI_Woolf2021!$E$9:$E$93,1,EXP(LN((1.1*(Fperm_SI_Woolf2021!$E$9:$E$93-AO$58)-63.1579*EXP(-0.19*Fperm_SI_Woolf2021!$E$9:$E$93)+63.1579*EXP(-0.19*AO$58))/(Fperm_SI_Woolf2021!$E$9:$E$93-AO$58))*(AO$58-Fperm_SI_Woolf2021!$E$9:$E$93)/10))),Fperm_SI_Woolf2021!$D$9:$D$93))</f>
        <v>0.23852873584036374</v>
      </c>
      <c r="AP142" s="51" cm="1">
        <f t="array" ref="AP142">MIN(1,SLOPE(Fperm_SI_Woolf2021!$F$9:$F$93*EXP(-Fperm_SI_Woolf2021!$I$9:$I$93*$C142*IF(AP$58=Fperm_SI_Woolf2021!$E$9:$E$93,1,EXP(LN((1.1*(Fperm_SI_Woolf2021!$E$9:$E$93-AP$58)-63.1579*EXP(-0.19*Fperm_SI_Woolf2021!$E$9:$E$93)+63.1579*EXP(-0.19*AP$58))/(Fperm_SI_Woolf2021!$E$9:$E$93-AP$58))*(AP$58-Fperm_SI_Woolf2021!$E$9:$E$93)/10))) + Fperm_SI_Woolf2021!$G$9:$G$93*EXP(-Fperm_SI_Woolf2021!$J$9:$J$93*$C142*IF(AP$58=Fperm_SI_Woolf2021!$E$9:$E$93,1,EXP(LN((1.1*(Fperm_SI_Woolf2021!$E$9:$E$93-AP$58)-63.1579*EXP(-0.19*Fperm_SI_Woolf2021!$E$9:$E$93)+63.1579*EXP(-0.19*AP$58))/(Fperm_SI_Woolf2021!$E$9:$E$93-AP$58))*(AP$58-Fperm_SI_Woolf2021!$E$9:$E$93)/10))) + Fperm_SI_Woolf2021!$H$9:$H$93*EXP(-Fperm_SI_Woolf2021!$K$9:$K$93*$C142*IF(AP$58=Fperm_SI_Woolf2021!$E$9:$E$93,1,EXP(LN((1.1*(Fperm_SI_Woolf2021!$E$9:$E$93-AP$58)-63.1579*EXP(-0.19*Fperm_SI_Woolf2021!$E$9:$E$93)+63.1579*EXP(-0.19*AP$58))/(Fperm_SI_Woolf2021!$E$9:$E$93-AP$58))*(AP$58-Fperm_SI_Woolf2021!$E$9:$E$93)/10))),Fperm_SI_Woolf2021!$D$9:$D$93)*AP$57+INTERCEPT(Fperm_SI_Woolf2021!$F$9:$F$93*EXP(-Fperm_SI_Woolf2021!$I$9:$I$93*$C142*IF(AP$58=Fperm_SI_Woolf2021!$E$9:$E$93,1,EXP(LN((1.1*(Fperm_SI_Woolf2021!$E$9:$E$93-AP$58)-63.1579*EXP(-0.19*Fperm_SI_Woolf2021!$E$9:$E$93)+63.1579*EXP(-0.19*AP$58))/(Fperm_SI_Woolf2021!$E$9:$E$93-AP$58))*(AP$58-Fperm_SI_Woolf2021!$E$9:$E$93)/10))) + Fperm_SI_Woolf2021!$G$9:$G$93*EXP(-Fperm_SI_Woolf2021!$J$9:$J$93*$C142*IF(AP$58=Fperm_SI_Woolf2021!$E$9:$E$93,1,EXP(LN((1.1*(Fperm_SI_Woolf2021!$E$9:$E$93-AP$58)-63.1579*EXP(-0.19*Fperm_SI_Woolf2021!$E$9:$E$93)+63.1579*EXP(-0.19*AP$58))/(Fperm_SI_Woolf2021!$E$9:$E$93-AP$58))*(AP$58-Fperm_SI_Woolf2021!$E$9:$E$93)/10))) + Fperm_SI_Woolf2021!$H$9:$H$93*EXP(-Fperm_SI_Woolf2021!$K$9:$K$93*$C142*IF(AP$58=Fperm_SI_Woolf2021!$E$9:$E$93,1,EXP(LN((1.1*(Fperm_SI_Woolf2021!$E$9:$E$93-AP$58)-63.1579*EXP(-0.19*Fperm_SI_Woolf2021!$E$9:$E$93)+63.1579*EXP(-0.19*AP$58))/(Fperm_SI_Woolf2021!$E$9:$E$93-AP$58))*(AP$58-Fperm_SI_Woolf2021!$E$9:$E$93)/10))),Fperm_SI_Woolf2021!$D$9:$D$93))</f>
        <v>0.22164012995898064</v>
      </c>
      <c r="AQ142" s="51" cm="1">
        <f t="array" ref="AQ142">MIN(1,SLOPE(Fperm_SI_Woolf2021!$F$9:$F$93*EXP(-Fperm_SI_Woolf2021!$I$9:$I$93*$C142*IF(AQ$58=Fperm_SI_Woolf2021!$E$9:$E$93,1,EXP(LN((1.1*(Fperm_SI_Woolf2021!$E$9:$E$93-AQ$58)-63.1579*EXP(-0.19*Fperm_SI_Woolf2021!$E$9:$E$93)+63.1579*EXP(-0.19*AQ$58))/(Fperm_SI_Woolf2021!$E$9:$E$93-AQ$58))*(AQ$58-Fperm_SI_Woolf2021!$E$9:$E$93)/10))) + Fperm_SI_Woolf2021!$G$9:$G$93*EXP(-Fperm_SI_Woolf2021!$J$9:$J$93*$C142*IF(AQ$58=Fperm_SI_Woolf2021!$E$9:$E$93,1,EXP(LN((1.1*(Fperm_SI_Woolf2021!$E$9:$E$93-AQ$58)-63.1579*EXP(-0.19*Fperm_SI_Woolf2021!$E$9:$E$93)+63.1579*EXP(-0.19*AQ$58))/(Fperm_SI_Woolf2021!$E$9:$E$93-AQ$58))*(AQ$58-Fperm_SI_Woolf2021!$E$9:$E$93)/10))) + Fperm_SI_Woolf2021!$H$9:$H$93*EXP(-Fperm_SI_Woolf2021!$K$9:$K$93*$C142*IF(AQ$58=Fperm_SI_Woolf2021!$E$9:$E$93,1,EXP(LN((1.1*(Fperm_SI_Woolf2021!$E$9:$E$93-AQ$58)-63.1579*EXP(-0.19*Fperm_SI_Woolf2021!$E$9:$E$93)+63.1579*EXP(-0.19*AQ$58))/(Fperm_SI_Woolf2021!$E$9:$E$93-AQ$58))*(AQ$58-Fperm_SI_Woolf2021!$E$9:$E$93)/10))),Fperm_SI_Woolf2021!$D$9:$D$93)*AQ$57+INTERCEPT(Fperm_SI_Woolf2021!$F$9:$F$93*EXP(-Fperm_SI_Woolf2021!$I$9:$I$93*$C142*IF(AQ$58=Fperm_SI_Woolf2021!$E$9:$E$93,1,EXP(LN((1.1*(Fperm_SI_Woolf2021!$E$9:$E$93-AQ$58)-63.1579*EXP(-0.19*Fperm_SI_Woolf2021!$E$9:$E$93)+63.1579*EXP(-0.19*AQ$58))/(Fperm_SI_Woolf2021!$E$9:$E$93-AQ$58))*(AQ$58-Fperm_SI_Woolf2021!$E$9:$E$93)/10))) + Fperm_SI_Woolf2021!$G$9:$G$93*EXP(-Fperm_SI_Woolf2021!$J$9:$J$93*$C142*IF(AQ$58=Fperm_SI_Woolf2021!$E$9:$E$93,1,EXP(LN((1.1*(Fperm_SI_Woolf2021!$E$9:$E$93-AQ$58)-63.1579*EXP(-0.19*Fperm_SI_Woolf2021!$E$9:$E$93)+63.1579*EXP(-0.19*AQ$58))/(Fperm_SI_Woolf2021!$E$9:$E$93-AQ$58))*(AQ$58-Fperm_SI_Woolf2021!$E$9:$E$93)/10))) + Fperm_SI_Woolf2021!$H$9:$H$93*EXP(-Fperm_SI_Woolf2021!$K$9:$K$93*$C142*IF(AQ$58=Fperm_SI_Woolf2021!$E$9:$E$93,1,EXP(LN((1.1*(Fperm_SI_Woolf2021!$E$9:$E$93-AQ$58)-63.1579*EXP(-0.19*Fperm_SI_Woolf2021!$E$9:$E$93)+63.1579*EXP(-0.19*AQ$58))/(Fperm_SI_Woolf2021!$E$9:$E$93-AQ$58))*(AQ$58-Fperm_SI_Woolf2021!$E$9:$E$93)/10))),Fperm_SI_Woolf2021!$D$9:$D$93))</f>
        <v>0.20475152407759756</v>
      </c>
      <c r="AR142" s="51" cm="1">
        <f t="array" ref="AR142">MIN(1,SLOPE(Fperm_SI_Woolf2021!$F$9:$F$93*EXP(-Fperm_SI_Woolf2021!$I$9:$I$93*$C142*IF(AR$58=Fperm_SI_Woolf2021!$E$9:$E$93,1,EXP(LN((1.1*(Fperm_SI_Woolf2021!$E$9:$E$93-AR$58)-63.1579*EXP(-0.19*Fperm_SI_Woolf2021!$E$9:$E$93)+63.1579*EXP(-0.19*AR$58))/(Fperm_SI_Woolf2021!$E$9:$E$93-AR$58))*(AR$58-Fperm_SI_Woolf2021!$E$9:$E$93)/10))) + Fperm_SI_Woolf2021!$G$9:$G$93*EXP(-Fperm_SI_Woolf2021!$J$9:$J$93*$C142*IF(AR$58=Fperm_SI_Woolf2021!$E$9:$E$93,1,EXP(LN((1.1*(Fperm_SI_Woolf2021!$E$9:$E$93-AR$58)-63.1579*EXP(-0.19*Fperm_SI_Woolf2021!$E$9:$E$93)+63.1579*EXP(-0.19*AR$58))/(Fperm_SI_Woolf2021!$E$9:$E$93-AR$58))*(AR$58-Fperm_SI_Woolf2021!$E$9:$E$93)/10))) + Fperm_SI_Woolf2021!$H$9:$H$93*EXP(-Fperm_SI_Woolf2021!$K$9:$K$93*$C142*IF(AR$58=Fperm_SI_Woolf2021!$E$9:$E$93,1,EXP(LN((1.1*(Fperm_SI_Woolf2021!$E$9:$E$93-AR$58)-63.1579*EXP(-0.19*Fperm_SI_Woolf2021!$E$9:$E$93)+63.1579*EXP(-0.19*AR$58))/(Fperm_SI_Woolf2021!$E$9:$E$93-AR$58))*(AR$58-Fperm_SI_Woolf2021!$E$9:$E$93)/10))),Fperm_SI_Woolf2021!$D$9:$D$93)*AR$57+INTERCEPT(Fperm_SI_Woolf2021!$F$9:$F$93*EXP(-Fperm_SI_Woolf2021!$I$9:$I$93*$C142*IF(AR$58=Fperm_SI_Woolf2021!$E$9:$E$93,1,EXP(LN((1.1*(Fperm_SI_Woolf2021!$E$9:$E$93-AR$58)-63.1579*EXP(-0.19*Fperm_SI_Woolf2021!$E$9:$E$93)+63.1579*EXP(-0.19*AR$58))/(Fperm_SI_Woolf2021!$E$9:$E$93-AR$58))*(AR$58-Fperm_SI_Woolf2021!$E$9:$E$93)/10))) + Fperm_SI_Woolf2021!$G$9:$G$93*EXP(-Fperm_SI_Woolf2021!$J$9:$J$93*$C142*IF(AR$58=Fperm_SI_Woolf2021!$E$9:$E$93,1,EXP(LN((1.1*(Fperm_SI_Woolf2021!$E$9:$E$93-AR$58)-63.1579*EXP(-0.19*Fperm_SI_Woolf2021!$E$9:$E$93)+63.1579*EXP(-0.19*AR$58))/(Fperm_SI_Woolf2021!$E$9:$E$93-AR$58))*(AR$58-Fperm_SI_Woolf2021!$E$9:$E$93)/10))) + Fperm_SI_Woolf2021!$H$9:$H$93*EXP(-Fperm_SI_Woolf2021!$K$9:$K$93*$C142*IF(AR$58=Fperm_SI_Woolf2021!$E$9:$E$93,1,EXP(LN((1.1*(Fperm_SI_Woolf2021!$E$9:$E$93-AR$58)-63.1579*EXP(-0.19*Fperm_SI_Woolf2021!$E$9:$E$93)+63.1579*EXP(-0.19*AR$58))/(Fperm_SI_Woolf2021!$E$9:$E$93-AR$58))*(AR$58-Fperm_SI_Woolf2021!$E$9:$E$93)/10))),Fperm_SI_Woolf2021!$D$9:$D$93))</f>
        <v>0.18786291819621445</v>
      </c>
      <c r="AS142" s="51" cm="1">
        <f t="array" ref="AS142">MIN(1,SLOPE(Fperm_SI_Woolf2021!$F$9:$F$93*EXP(-Fperm_SI_Woolf2021!$I$9:$I$93*$C142*IF(AS$58=Fperm_SI_Woolf2021!$E$9:$E$93,1,EXP(LN((1.1*(Fperm_SI_Woolf2021!$E$9:$E$93-AS$58)-63.1579*EXP(-0.19*Fperm_SI_Woolf2021!$E$9:$E$93)+63.1579*EXP(-0.19*AS$58))/(Fperm_SI_Woolf2021!$E$9:$E$93-AS$58))*(AS$58-Fperm_SI_Woolf2021!$E$9:$E$93)/10))) + Fperm_SI_Woolf2021!$G$9:$G$93*EXP(-Fperm_SI_Woolf2021!$J$9:$J$93*$C142*IF(AS$58=Fperm_SI_Woolf2021!$E$9:$E$93,1,EXP(LN((1.1*(Fperm_SI_Woolf2021!$E$9:$E$93-AS$58)-63.1579*EXP(-0.19*Fperm_SI_Woolf2021!$E$9:$E$93)+63.1579*EXP(-0.19*AS$58))/(Fperm_SI_Woolf2021!$E$9:$E$93-AS$58))*(AS$58-Fperm_SI_Woolf2021!$E$9:$E$93)/10))) + Fperm_SI_Woolf2021!$H$9:$H$93*EXP(-Fperm_SI_Woolf2021!$K$9:$K$93*$C142*IF(AS$58=Fperm_SI_Woolf2021!$E$9:$E$93,1,EXP(LN((1.1*(Fperm_SI_Woolf2021!$E$9:$E$93-AS$58)-63.1579*EXP(-0.19*Fperm_SI_Woolf2021!$E$9:$E$93)+63.1579*EXP(-0.19*AS$58))/(Fperm_SI_Woolf2021!$E$9:$E$93-AS$58))*(AS$58-Fperm_SI_Woolf2021!$E$9:$E$93)/10))),Fperm_SI_Woolf2021!$D$9:$D$93)*AS$57+INTERCEPT(Fperm_SI_Woolf2021!$F$9:$F$93*EXP(-Fperm_SI_Woolf2021!$I$9:$I$93*$C142*IF(AS$58=Fperm_SI_Woolf2021!$E$9:$E$93,1,EXP(LN((1.1*(Fperm_SI_Woolf2021!$E$9:$E$93-AS$58)-63.1579*EXP(-0.19*Fperm_SI_Woolf2021!$E$9:$E$93)+63.1579*EXP(-0.19*AS$58))/(Fperm_SI_Woolf2021!$E$9:$E$93-AS$58))*(AS$58-Fperm_SI_Woolf2021!$E$9:$E$93)/10))) + Fperm_SI_Woolf2021!$G$9:$G$93*EXP(-Fperm_SI_Woolf2021!$J$9:$J$93*$C142*IF(AS$58=Fperm_SI_Woolf2021!$E$9:$E$93,1,EXP(LN((1.1*(Fperm_SI_Woolf2021!$E$9:$E$93-AS$58)-63.1579*EXP(-0.19*Fperm_SI_Woolf2021!$E$9:$E$93)+63.1579*EXP(-0.19*AS$58))/(Fperm_SI_Woolf2021!$E$9:$E$93-AS$58))*(AS$58-Fperm_SI_Woolf2021!$E$9:$E$93)/10))) + Fperm_SI_Woolf2021!$H$9:$H$93*EXP(-Fperm_SI_Woolf2021!$K$9:$K$93*$C142*IF(AS$58=Fperm_SI_Woolf2021!$E$9:$E$93,1,EXP(LN((1.1*(Fperm_SI_Woolf2021!$E$9:$E$93-AS$58)-63.1579*EXP(-0.19*Fperm_SI_Woolf2021!$E$9:$E$93)+63.1579*EXP(-0.19*AS$58))/(Fperm_SI_Woolf2021!$E$9:$E$93-AS$58))*(AS$58-Fperm_SI_Woolf2021!$E$9:$E$93)/10))),Fperm_SI_Woolf2021!$D$9:$D$93))</f>
        <v>0.17097431231483132</v>
      </c>
      <c r="AT142" s="51" cm="1">
        <f t="array" ref="AT142">MIN(1,SLOPE(Fperm_SI_Woolf2021!$F$9:$F$93*EXP(-Fperm_SI_Woolf2021!$I$9:$I$93*$C142*IF(AT$58=Fperm_SI_Woolf2021!$E$9:$E$93,1,EXP(LN((1.1*(Fperm_SI_Woolf2021!$E$9:$E$93-AT$58)-63.1579*EXP(-0.19*Fperm_SI_Woolf2021!$E$9:$E$93)+63.1579*EXP(-0.19*AT$58))/(Fperm_SI_Woolf2021!$E$9:$E$93-AT$58))*(AT$58-Fperm_SI_Woolf2021!$E$9:$E$93)/10))) + Fperm_SI_Woolf2021!$G$9:$G$93*EXP(-Fperm_SI_Woolf2021!$J$9:$J$93*$C142*IF(AT$58=Fperm_SI_Woolf2021!$E$9:$E$93,1,EXP(LN((1.1*(Fperm_SI_Woolf2021!$E$9:$E$93-AT$58)-63.1579*EXP(-0.19*Fperm_SI_Woolf2021!$E$9:$E$93)+63.1579*EXP(-0.19*AT$58))/(Fperm_SI_Woolf2021!$E$9:$E$93-AT$58))*(AT$58-Fperm_SI_Woolf2021!$E$9:$E$93)/10))) + Fperm_SI_Woolf2021!$H$9:$H$93*EXP(-Fperm_SI_Woolf2021!$K$9:$K$93*$C142*IF(AT$58=Fperm_SI_Woolf2021!$E$9:$E$93,1,EXP(LN((1.1*(Fperm_SI_Woolf2021!$E$9:$E$93-AT$58)-63.1579*EXP(-0.19*Fperm_SI_Woolf2021!$E$9:$E$93)+63.1579*EXP(-0.19*AT$58))/(Fperm_SI_Woolf2021!$E$9:$E$93-AT$58))*(AT$58-Fperm_SI_Woolf2021!$E$9:$E$93)/10))),Fperm_SI_Woolf2021!$D$9:$D$93)*AT$57+INTERCEPT(Fperm_SI_Woolf2021!$F$9:$F$93*EXP(-Fperm_SI_Woolf2021!$I$9:$I$93*$C142*IF(AT$58=Fperm_SI_Woolf2021!$E$9:$E$93,1,EXP(LN((1.1*(Fperm_SI_Woolf2021!$E$9:$E$93-AT$58)-63.1579*EXP(-0.19*Fperm_SI_Woolf2021!$E$9:$E$93)+63.1579*EXP(-0.19*AT$58))/(Fperm_SI_Woolf2021!$E$9:$E$93-AT$58))*(AT$58-Fperm_SI_Woolf2021!$E$9:$E$93)/10))) + Fperm_SI_Woolf2021!$G$9:$G$93*EXP(-Fperm_SI_Woolf2021!$J$9:$J$93*$C142*IF(AT$58=Fperm_SI_Woolf2021!$E$9:$E$93,1,EXP(LN((1.1*(Fperm_SI_Woolf2021!$E$9:$E$93-AT$58)-63.1579*EXP(-0.19*Fperm_SI_Woolf2021!$E$9:$E$93)+63.1579*EXP(-0.19*AT$58))/(Fperm_SI_Woolf2021!$E$9:$E$93-AT$58))*(AT$58-Fperm_SI_Woolf2021!$E$9:$E$93)/10))) + Fperm_SI_Woolf2021!$H$9:$H$93*EXP(-Fperm_SI_Woolf2021!$K$9:$K$93*$C142*IF(AT$58=Fperm_SI_Woolf2021!$E$9:$E$93,1,EXP(LN((1.1*(Fperm_SI_Woolf2021!$E$9:$E$93-AT$58)-63.1579*EXP(-0.19*Fperm_SI_Woolf2021!$E$9:$E$93)+63.1579*EXP(-0.19*AT$58))/(Fperm_SI_Woolf2021!$E$9:$E$93-AT$58))*(AT$58-Fperm_SI_Woolf2021!$E$9:$E$93)/10))),Fperm_SI_Woolf2021!$D$9:$D$93))</f>
        <v>0.15408570643344821</v>
      </c>
      <c r="AU142" s="51" cm="1">
        <f t="array" ref="AU142">MIN(1,SLOPE(Fperm_SI_Woolf2021!$F$9:$F$93*EXP(-Fperm_SI_Woolf2021!$I$9:$I$93*$C142*IF(AU$58=Fperm_SI_Woolf2021!$E$9:$E$93,1,EXP(LN((1.1*(Fperm_SI_Woolf2021!$E$9:$E$93-AU$58)-63.1579*EXP(-0.19*Fperm_SI_Woolf2021!$E$9:$E$93)+63.1579*EXP(-0.19*AU$58))/(Fperm_SI_Woolf2021!$E$9:$E$93-AU$58))*(AU$58-Fperm_SI_Woolf2021!$E$9:$E$93)/10))) + Fperm_SI_Woolf2021!$G$9:$G$93*EXP(-Fperm_SI_Woolf2021!$J$9:$J$93*$C142*IF(AU$58=Fperm_SI_Woolf2021!$E$9:$E$93,1,EXP(LN((1.1*(Fperm_SI_Woolf2021!$E$9:$E$93-AU$58)-63.1579*EXP(-0.19*Fperm_SI_Woolf2021!$E$9:$E$93)+63.1579*EXP(-0.19*AU$58))/(Fperm_SI_Woolf2021!$E$9:$E$93-AU$58))*(AU$58-Fperm_SI_Woolf2021!$E$9:$E$93)/10))) + Fperm_SI_Woolf2021!$H$9:$H$93*EXP(-Fperm_SI_Woolf2021!$K$9:$K$93*$C142*IF(AU$58=Fperm_SI_Woolf2021!$E$9:$E$93,1,EXP(LN((1.1*(Fperm_SI_Woolf2021!$E$9:$E$93-AU$58)-63.1579*EXP(-0.19*Fperm_SI_Woolf2021!$E$9:$E$93)+63.1579*EXP(-0.19*AU$58))/(Fperm_SI_Woolf2021!$E$9:$E$93-AU$58))*(AU$58-Fperm_SI_Woolf2021!$E$9:$E$93)/10))),Fperm_SI_Woolf2021!$D$9:$D$93)*AU$57+INTERCEPT(Fperm_SI_Woolf2021!$F$9:$F$93*EXP(-Fperm_SI_Woolf2021!$I$9:$I$93*$C142*IF(AU$58=Fperm_SI_Woolf2021!$E$9:$E$93,1,EXP(LN((1.1*(Fperm_SI_Woolf2021!$E$9:$E$93-AU$58)-63.1579*EXP(-0.19*Fperm_SI_Woolf2021!$E$9:$E$93)+63.1579*EXP(-0.19*AU$58))/(Fperm_SI_Woolf2021!$E$9:$E$93-AU$58))*(AU$58-Fperm_SI_Woolf2021!$E$9:$E$93)/10))) + Fperm_SI_Woolf2021!$G$9:$G$93*EXP(-Fperm_SI_Woolf2021!$J$9:$J$93*$C142*IF(AU$58=Fperm_SI_Woolf2021!$E$9:$E$93,1,EXP(LN((1.1*(Fperm_SI_Woolf2021!$E$9:$E$93-AU$58)-63.1579*EXP(-0.19*Fperm_SI_Woolf2021!$E$9:$E$93)+63.1579*EXP(-0.19*AU$58))/(Fperm_SI_Woolf2021!$E$9:$E$93-AU$58))*(AU$58-Fperm_SI_Woolf2021!$E$9:$E$93)/10))) + Fperm_SI_Woolf2021!$H$9:$H$93*EXP(-Fperm_SI_Woolf2021!$K$9:$K$93*$C142*IF(AU$58=Fperm_SI_Woolf2021!$E$9:$E$93,1,EXP(LN((1.1*(Fperm_SI_Woolf2021!$E$9:$E$93-AU$58)-63.1579*EXP(-0.19*Fperm_SI_Woolf2021!$E$9:$E$93)+63.1579*EXP(-0.19*AU$58))/(Fperm_SI_Woolf2021!$E$9:$E$93-AU$58))*(AU$58-Fperm_SI_Woolf2021!$E$9:$E$93)/10))),Fperm_SI_Woolf2021!$D$9:$D$93))</f>
        <v>0.1371971005520651</v>
      </c>
      <c r="AV142" s="51" cm="1">
        <f t="array" ref="AV142">MIN(1,SLOPE(Fperm_SI_Woolf2021!$F$9:$F$93*EXP(-Fperm_SI_Woolf2021!$I$9:$I$93*$C142*IF(AV$58=Fperm_SI_Woolf2021!$E$9:$E$93,1,EXP(LN((1.1*(Fperm_SI_Woolf2021!$E$9:$E$93-AV$58)-63.1579*EXP(-0.19*Fperm_SI_Woolf2021!$E$9:$E$93)+63.1579*EXP(-0.19*AV$58))/(Fperm_SI_Woolf2021!$E$9:$E$93-AV$58))*(AV$58-Fperm_SI_Woolf2021!$E$9:$E$93)/10))) + Fperm_SI_Woolf2021!$G$9:$G$93*EXP(-Fperm_SI_Woolf2021!$J$9:$J$93*$C142*IF(AV$58=Fperm_SI_Woolf2021!$E$9:$E$93,1,EXP(LN((1.1*(Fperm_SI_Woolf2021!$E$9:$E$93-AV$58)-63.1579*EXP(-0.19*Fperm_SI_Woolf2021!$E$9:$E$93)+63.1579*EXP(-0.19*AV$58))/(Fperm_SI_Woolf2021!$E$9:$E$93-AV$58))*(AV$58-Fperm_SI_Woolf2021!$E$9:$E$93)/10))) + Fperm_SI_Woolf2021!$H$9:$H$93*EXP(-Fperm_SI_Woolf2021!$K$9:$K$93*$C142*IF(AV$58=Fperm_SI_Woolf2021!$E$9:$E$93,1,EXP(LN((1.1*(Fperm_SI_Woolf2021!$E$9:$E$93-AV$58)-63.1579*EXP(-0.19*Fperm_SI_Woolf2021!$E$9:$E$93)+63.1579*EXP(-0.19*AV$58))/(Fperm_SI_Woolf2021!$E$9:$E$93-AV$58))*(AV$58-Fperm_SI_Woolf2021!$E$9:$E$93)/10))),Fperm_SI_Woolf2021!$D$9:$D$93)*AV$57+INTERCEPT(Fperm_SI_Woolf2021!$F$9:$F$93*EXP(-Fperm_SI_Woolf2021!$I$9:$I$93*$C142*IF(AV$58=Fperm_SI_Woolf2021!$E$9:$E$93,1,EXP(LN((1.1*(Fperm_SI_Woolf2021!$E$9:$E$93-AV$58)-63.1579*EXP(-0.19*Fperm_SI_Woolf2021!$E$9:$E$93)+63.1579*EXP(-0.19*AV$58))/(Fperm_SI_Woolf2021!$E$9:$E$93-AV$58))*(AV$58-Fperm_SI_Woolf2021!$E$9:$E$93)/10))) + Fperm_SI_Woolf2021!$G$9:$G$93*EXP(-Fperm_SI_Woolf2021!$J$9:$J$93*$C142*IF(AV$58=Fperm_SI_Woolf2021!$E$9:$E$93,1,EXP(LN((1.1*(Fperm_SI_Woolf2021!$E$9:$E$93-AV$58)-63.1579*EXP(-0.19*Fperm_SI_Woolf2021!$E$9:$E$93)+63.1579*EXP(-0.19*AV$58))/(Fperm_SI_Woolf2021!$E$9:$E$93-AV$58))*(AV$58-Fperm_SI_Woolf2021!$E$9:$E$93)/10))) + Fperm_SI_Woolf2021!$H$9:$H$93*EXP(-Fperm_SI_Woolf2021!$K$9:$K$93*$C142*IF(AV$58=Fperm_SI_Woolf2021!$E$9:$E$93,1,EXP(LN((1.1*(Fperm_SI_Woolf2021!$E$9:$E$93-AV$58)-63.1579*EXP(-0.19*Fperm_SI_Woolf2021!$E$9:$E$93)+63.1579*EXP(-0.19*AV$58))/(Fperm_SI_Woolf2021!$E$9:$E$93-AV$58))*(AV$58-Fperm_SI_Woolf2021!$E$9:$E$93)/10))),Fperm_SI_Woolf2021!$D$9:$D$93))</f>
        <v>0.120308494670682</v>
      </c>
      <c r="AW142" s="51" cm="1">
        <f t="array" ref="AW142">MIN(1,SLOPE(Fperm_SI_Woolf2021!$F$9:$F$93*EXP(-Fperm_SI_Woolf2021!$I$9:$I$93*$C142*IF(AW$58=Fperm_SI_Woolf2021!$E$9:$E$93,1,EXP(LN((1.1*(Fperm_SI_Woolf2021!$E$9:$E$93-AW$58)-63.1579*EXP(-0.19*Fperm_SI_Woolf2021!$E$9:$E$93)+63.1579*EXP(-0.19*AW$58))/(Fperm_SI_Woolf2021!$E$9:$E$93-AW$58))*(AW$58-Fperm_SI_Woolf2021!$E$9:$E$93)/10))) + Fperm_SI_Woolf2021!$G$9:$G$93*EXP(-Fperm_SI_Woolf2021!$J$9:$J$93*$C142*IF(AW$58=Fperm_SI_Woolf2021!$E$9:$E$93,1,EXP(LN((1.1*(Fperm_SI_Woolf2021!$E$9:$E$93-AW$58)-63.1579*EXP(-0.19*Fperm_SI_Woolf2021!$E$9:$E$93)+63.1579*EXP(-0.19*AW$58))/(Fperm_SI_Woolf2021!$E$9:$E$93-AW$58))*(AW$58-Fperm_SI_Woolf2021!$E$9:$E$93)/10))) + Fperm_SI_Woolf2021!$H$9:$H$93*EXP(-Fperm_SI_Woolf2021!$K$9:$K$93*$C142*IF(AW$58=Fperm_SI_Woolf2021!$E$9:$E$93,1,EXP(LN((1.1*(Fperm_SI_Woolf2021!$E$9:$E$93-AW$58)-63.1579*EXP(-0.19*Fperm_SI_Woolf2021!$E$9:$E$93)+63.1579*EXP(-0.19*AW$58))/(Fperm_SI_Woolf2021!$E$9:$E$93-AW$58))*(AW$58-Fperm_SI_Woolf2021!$E$9:$E$93)/10))),Fperm_SI_Woolf2021!$D$9:$D$93)*AW$57+INTERCEPT(Fperm_SI_Woolf2021!$F$9:$F$93*EXP(-Fperm_SI_Woolf2021!$I$9:$I$93*$C142*IF(AW$58=Fperm_SI_Woolf2021!$E$9:$E$93,1,EXP(LN((1.1*(Fperm_SI_Woolf2021!$E$9:$E$93-AW$58)-63.1579*EXP(-0.19*Fperm_SI_Woolf2021!$E$9:$E$93)+63.1579*EXP(-0.19*AW$58))/(Fperm_SI_Woolf2021!$E$9:$E$93-AW$58))*(AW$58-Fperm_SI_Woolf2021!$E$9:$E$93)/10))) + Fperm_SI_Woolf2021!$G$9:$G$93*EXP(-Fperm_SI_Woolf2021!$J$9:$J$93*$C142*IF(AW$58=Fperm_SI_Woolf2021!$E$9:$E$93,1,EXP(LN((1.1*(Fperm_SI_Woolf2021!$E$9:$E$93-AW$58)-63.1579*EXP(-0.19*Fperm_SI_Woolf2021!$E$9:$E$93)+63.1579*EXP(-0.19*AW$58))/(Fperm_SI_Woolf2021!$E$9:$E$93-AW$58))*(AW$58-Fperm_SI_Woolf2021!$E$9:$E$93)/10))) + Fperm_SI_Woolf2021!$H$9:$H$93*EXP(-Fperm_SI_Woolf2021!$K$9:$K$93*$C142*IF(AW$58=Fperm_SI_Woolf2021!$E$9:$E$93,1,EXP(LN((1.1*(Fperm_SI_Woolf2021!$E$9:$E$93-AW$58)-63.1579*EXP(-0.19*Fperm_SI_Woolf2021!$E$9:$E$93)+63.1579*EXP(-0.19*AW$58))/(Fperm_SI_Woolf2021!$E$9:$E$93-AW$58))*(AW$58-Fperm_SI_Woolf2021!$E$9:$E$93)/10))),Fperm_SI_Woolf2021!$D$9:$D$93))</f>
        <v>0.28049249261755965</v>
      </c>
      <c r="AX142" s="51" cm="1">
        <f t="array" ref="AX142">MIN(1,SLOPE(Fperm_SI_Woolf2021!$F$9:$F$93*EXP(-Fperm_SI_Woolf2021!$I$9:$I$93*$C142*IF(AX$58=Fperm_SI_Woolf2021!$E$9:$E$93,1,EXP(LN((1.1*(Fperm_SI_Woolf2021!$E$9:$E$93-AX$58)-63.1579*EXP(-0.19*Fperm_SI_Woolf2021!$E$9:$E$93)+63.1579*EXP(-0.19*AX$58))/(Fperm_SI_Woolf2021!$E$9:$E$93-AX$58))*(AX$58-Fperm_SI_Woolf2021!$E$9:$E$93)/10))) + Fperm_SI_Woolf2021!$G$9:$G$93*EXP(-Fperm_SI_Woolf2021!$J$9:$J$93*$C142*IF(AX$58=Fperm_SI_Woolf2021!$E$9:$E$93,1,EXP(LN((1.1*(Fperm_SI_Woolf2021!$E$9:$E$93-AX$58)-63.1579*EXP(-0.19*Fperm_SI_Woolf2021!$E$9:$E$93)+63.1579*EXP(-0.19*AX$58))/(Fperm_SI_Woolf2021!$E$9:$E$93-AX$58))*(AX$58-Fperm_SI_Woolf2021!$E$9:$E$93)/10))) + Fperm_SI_Woolf2021!$H$9:$H$93*EXP(-Fperm_SI_Woolf2021!$K$9:$K$93*$C142*IF(AX$58=Fperm_SI_Woolf2021!$E$9:$E$93,1,EXP(LN((1.1*(Fperm_SI_Woolf2021!$E$9:$E$93-AX$58)-63.1579*EXP(-0.19*Fperm_SI_Woolf2021!$E$9:$E$93)+63.1579*EXP(-0.19*AX$58))/(Fperm_SI_Woolf2021!$E$9:$E$93-AX$58))*(AX$58-Fperm_SI_Woolf2021!$E$9:$E$93)/10))),Fperm_SI_Woolf2021!$D$9:$D$93)*AX$57+INTERCEPT(Fperm_SI_Woolf2021!$F$9:$F$93*EXP(-Fperm_SI_Woolf2021!$I$9:$I$93*$C142*IF(AX$58=Fperm_SI_Woolf2021!$E$9:$E$93,1,EXP(LN((1.1*(Fperm_SI_Woolf2021!$E$9:$E$93-AX$58)-63.1579*EXP(-0.19*Fperm_SI_Woolf2021!$E$9:$E$93)+63.1579*EXP(-0.19*AX$58))/(Fperm_SI_Woolf2021!$E$9:$E$93-AX$58))*(AX$58-Fperm_SI_Woolf2021!$E$9:$E$93)/10))) + Fperm_SI_Woolf2021!$G$9:$G$93*EXP(-Fperm_SI_Woolf2021!$J$9:$J$93*$C142*IF(AX$58=Fperm_SI_Woolf2021!$E$9:$E$93,1,EXP(LN((1.1*(Fperm_SI_Woolf2021!$E$9:$E$93-AX$58)-63.1579*EXP(-0.19*Fperm_SI_Woolf2021!$E$9:$E$93)+63.1579*EXP(-0.19*AX$58))/(Fperm_SI_Woolf2021!$E$9:$E$93-AX$58))*(AX$58-Fperm_SI_Woolf2021!$E$9:$E$93)/10))) + Fperm_SI_Woolf2021!$H$9:$H$93*EXP(-Fperm_SI_Woolf2021!$K$9:$K$93*$C142*IF(AX$58=Fperm_SI_Woolf2021!$E$9:$E$93,1,EXP(LN((1.1*(Fperm_SI_Woolf2021!$E$9:$E$93-AX$58)-63.1579*EXP(-0.19*Fperm_SI_Woolf2021!$E$9:$E$93)+63.1579*EXP(-0.19*AX$58))/(Fperm_SI_Woolf2021!$E$9:$E$93-AX$58))*(AX$58-Fperm_SI_Woolf2021!$E$9:$E$93)/10))),Fperm_SI_Woolf2021!$D$9:$D$93))</f>
        <v>0.26717671967025519</v>
      </c>
      <c r="AY142" s="51" cm="1">
        <f t="array" ref="AY142">MIN(1,SLOPE(Fperm_SI_Woolf2021!$F$9:$F$93*EXP(-Fperm_SI_Woolf2021!$I$9:$I$93*$C142*IF(AY$58=Fperm_SI_Woolf2021!$E$9:$E$93,1,EXP(LN((1.1*(Fperm_SI_Woolf2021!$E$9:$E$93-AY$58)-63.1579*EXP(-0.19*Fperm_SI_Woolf2021!$E$9:$E$93)+63.1579*EXP(-0.19*AY$58))/(Fperm_SI_Woolf2021!$E$9:$E$93-AY$58))*(AY$58-Fperm_SI_Woolf2021!$E$9:$E$93)/10))) + Fperm_SI_Woolf2021!$G$9:$G$93*EXP(-Fperm_SI_Woolf2021!$J$9:$J$93*$C142*IF(AY$58=Fperm_SI_Woolf2021!$E$9:$E$93,1,EXP(LN((1.1*(Fperm_SI_Woolf2021!$E$9:$E$93-AY$58)-63.1579*EXP(-0.19*Fperm_SI_Woolf2021!$E$9:$E$93)+63.1579*EXP(-0.19*AY$58))/(Fperm_SI_Woolf2021!$E$9:$E$93-AY$58))*(AY$58-Fperm_SI_Woolf2021!$E$9:$E$93)/10))) + Fperm_SI_Woolf2021!$H$9:$H$93*EXP(-Fperm_SI_Woolf2021!$K$9:$K$93*$C142*IF(AY$58=Fperm_SI_Woolf2021!$E$9:$E$93,1,EXP(LN((1.1*(Fperm_SI_Woolf2021!$E$9:$E$93-AY$58)-63.1579*EXP(-0.19*Fperm_SI_Woolf2021!$E$9:$E$93)+63.1579*EXP(-0.19*AY$58))/(Fperm_SI_Woolf2021!$E$9:$E$93-AY$58))*(AY$58-Fperm_SI_Woolf2021!$E$9:$E$93)/10))),Fperm_SI_Woolf2021!$D$9:$D$93)*AY$57+INTERCEPT(Fperm_SI_Woolf2021!$F$9:$F$93*EXP(-Fperm_SI_Woolf2021!$I$9:$I$93*$C142*IF(AY$58=Fperm_SI_Woolf2021!$E$9:$E$93,1,EXP(LN((1.1*(Fperm_SI_Woolf2021!$E$9:$E$93-AY$58)-63.1579*EXP(-0.19*Fperm_SI_Woolf2021!$E$9:$E$93)+63.1579*EXP(-0.19*AY$58))/(Fperm_SI_Woolf2021!$E$9:$E$93-AY$58))*(AY$58-Fperm_SI_Woolf2021!$E$9:$E$93)/10))) + Fperm_SI_Woolf2021!$G$9:$G$93*EXP(-Fperm_SI_Woolf2021!$J$9:$J$93*$C142*IF(AY$58=Fperm_SI_Woolf2021!$E$9:$E$93,1,EXP(LN((1.1*(Fperm_SI_Woolf2021!$E$9:$E$93-AY$58)-63.1579*EXP(-0.19*Fperm_SI_Woolf2021!$E$9:$E$93)+63.1579*EXP(-0.19*AY$58))/(Fperm_SI_Woolf2021!$E$9:$E$93-AY$58))*(AY$58-Fperm_SI_Woolf2021!$E$9:$E$93)/10))) + Fperm_SI_Woolf2021!$H$9:$H$93*EXP(-Fperm_SI_Woolf2021!$K$9:$K$93*$C142*IF(AY$58=Fperm_SI_Woolf2021!$E$9:$E$93,1,EXP(LN((1.1*(Fperm_SI_Woolf2021!$E$9:$E$93-AY$58)-63.1579*EXP(-0.19*Fperm_SI_Woolf2021!$E$9:$E$93)+63.1579*EXP(-0.19*AY$58))/(Fperm_SI_Woolf2021!$E$9:$E$93-AY$58))*(AY$58-Fperm_SI_Woolf2021!$E$9:$E$93)/10))),Fperm_SI_Woolf2021!$D$9:$D$93))</f>
        <v>0.25386094672295079</v>
      </c>
      <c r="AZ142" s="51" cm="1">
        <f t="array" ref="AZ142">MIN(1,SLOPE(Fperm_SI_Woolf2021!$F$9:$F$93*EXP(-Fperm_SI_Woolf2021!$I$9:$I$93*$C142*IF(AZ$58=Fperm_SI_Woolf2021!$E$9:$E$93,1,EXP(LN((1.1*(Fperm_SI_Woolf2021!$E$9:$E$93-AZ$58)-63.1579*EXP(-0.19*Fperm_SI_Woolf2021!$E$9:$E$93)+63.1579*EXP(-0.19*AZ$58))/(Fperm_SI_Woolf2021!$E$9:$E$93-AZ$58))*(AZ$58-Fperm_SI_Woolf2021!$E$9:$E$93)/10))) + Fperm_SI_Woolf2021!$G$9:$G$93*EXP(-Fperm_SI_Woolf2021!$J$9:$J$93*$C142*IF(AZ$58=Fperm_SI_Woolf2021!$E$9:$E$93,1,EXP(LN((1.1*(Fperm_SI_Woolf2021!$E$9:$E$93-AZ$58)-63.1579*EXP(-0.19*Fperm_SI_Woolf2021!$E$9:$E$93)+63.1579*EXP(-0.19*AZ$58))/(Fperm_SI_Woolf2021!$E$9:$E$93-AZ$58))*(AZ$58-Fperm_SI_Woolf2021!$E$9:$E$93)/10))) + Fperm_SI_Woolf2021!$H$9:$H$93*EXP(-Fperm_SI_Woolf2021!$K$9:$K$93*$C142*IF(AZ$58=Fperm_SI_Woolf2021!$E$9:$E$93,1,EXP(LN((1.1*(Fperm_SI_Woolf2021!$E$9:$E$93-AZ$58)-63.1579*EXP(-0.19*Fperm_SI_Woolf2021!$E$9:$E$93)+63.1579*EXP(-0.19*AZ$58))/(Fperm_SI_Woolf2021!$E$9:$E$93-AZ$58))*(AZ$58-Fperm_SI_Woolf2021!$E$9:$E$93)/10))),Fperm_SI_Woolf2021!$D$9:$D$93)*AZ$57+INTERCEPT(Fperm_SI_Woolf2021!$F$9:$F$93*EXP(-Fperm_SI_Woolf2021!$I$9:$I$93*$C142*IF(AZ$58=Fperm_SI_Woolf2021!$E$9:$E$93,1,EXP(LN((1.1*(Fperm_SI_Woolf2021!$E$9:$E$93-AZ$58)-63.1579*EXP(-0.19*Fperm_SI_Woolf2021!$E$9:$E$93)+63.1579*EXP(-0.19*AZ$58))/(Fperm_SI_Woolf2021!$E$9:$E$93-AZ$58))*(AZ$58-Fperm_SI_Woolf2021!$E$9:$E$93)/10))) + Fperm_SI_Woolf2021!$G$9:$G$93*EXP(-Fperm_SI_Woolf2021!$J$9:$J$93*$C142*IF(AZ$58=Fperm_SI_Woolf2021!$E$9:$E$93,1,EXP(LN((1.1*(Fperm_SI_Woolf2021!$E$9:$E$93-AZ$58)-63.1579*EXP(-0.19*Fperm_SI_Woolf2021!$E$9:$E$93)+63.1579*EXP(-0.19*AZ$58))/(Fperm_SI_Woolf2021!$E$9:$E$93-AZ$58))*(AZ$58-Fperm_SI_Woolf2021!$E$9:$E$93)/10))) + Fperm_SI_Woolf2021!$H$9:$H$93*EXP(-Fperm_SI_Woolf2021!$K$9:$K$93*$C142*IF(AZ$58=Fperm_SI_Woolf2021!$E$9:$E$93,1,EXP(LN((1.1*(Fperm_SI_Woolf2021!$E$9:$E$93-AZ$58)-63.1579*EXP(-0.19*Fperm_SI_Woolf2021!$E$9:$E$93)+63.1579*EXP(-0.19*AZ$58))/(Fperm_SI_Woolf2021!$E$9:$E$93-AZ$58))*(AZ$58-Fperm_SI_Woolf2021!$E$9:$E$93)/10))),Fperm_SI_Woolf2021!$D$9:$D$93))</f>
        <v>0.24054517377564633</v>
      </c>
      <c r="BA142" s="51" cm="1">
        <f t="array" ref="BA142">MIN(1,SLOPE(Fperm_SI_Woolf2021!$F$9:$F$93*EXP(-Fperm_SI_Woolf2021!$I$9:$I$93*$C142*IF(BA$58=Fperm_SI_Woolf2021!$E$9:$E$93,1,EXP(LN((1.1*(Fperm_SI_Woolf2021!$E$9:$E$93-BA$58)-63.1579*EXP(-0.19*Fperm_SI_Woolf2021!$E$9:$E$93)+63.1579*EXP(-0.19*BA$58))/(Fperm_SI_Woolf2021!$E$9:$E$93-BA$58))*(BA$58-Fperm_SI_Woolf2021!$E$9:$E$93)/10))) + Fperm_SI_Woolf2021!$G$9:$G$93*EXP(-Fperm_SI_Woolf2021!$J$9:$J$93*$C142*IF(BA$58=Fperm_SI_Woolf2021!$E$9:$E$93,1,EXP(LN((1.1*(Fperm_SI_Woolf2021!$E$9:$E$93-BA$58)-63.1579*EXP(-0.19*Fperm_SI_Woolf2021!$E$9:$E$93)+63.1579*EXP(-0.19*BA$58))/(Fperm_SI_Woolf2021!$E$9:$E$93-BA$58))*(BA$58-Fperm_SI_Woolf2021!$E$9:$E$93)/10))) + Fperm_SI_Woolf2021!$H$9:$H$93*EXP(-Fperm_SI_Woolf2021!$K$9:$K$93*$C142*IF(BA$58=Fperm_SI_Woolf2021!$E$9:$E$93,1,EXP(LN((1.1*(Fperm_SI_Woolf2021!$E$9:$E$93-BA$58)-63.1579*EXP(-0.19*Fperm_SI_Woolf2021!$E$9:$E$93)+63.1579*EXP(-0.19*BA$58))/(Fperm_SI_Woolf2021!$E$9:$E$93-BA$58))*(BA$58-Fperm_SI_Woolf2021!$E$9:$E$93)/10))),Fperm_SI_Woolf2021!$D$9:$D$93)*BA$57+INTERCEPT(Fperm_SI_Woolf2021!$F$9:$F$93*EXP(-Fperm_SI_Woolf2021!$I$9:$I$93*$C142*IF(BA$58=Fperm_SI_Woolf2021!$E$9:$E$93,1,EXP(LN((1.1*(Fperm_SI_Woolf2021!$E$9:$E$93-BA$58)-63.1579*EXP(-0.19*Fperm_SI_Woolf2021!$E$9:$E$93)+63.1579*EXP(-0.19*BA$58))/(Fperm_SI_Woolf2021!$E$9:$E$93-BA$58))*(BA$58-Fperm_SI_Woolf2021!$E$9:$E$93)/10))) + Fperm_SI_Woolf2021!$G$9:$G$93*EXP(-Fperm_SI_Woolf2021!$J$9:$J$93*$C142*IF(BA$58=Fperm_SI_Woolf2021!$E$9:$E$93,1,EXP(LN((1.1*(Fperm_SI_Woolf2021!$E$9:$E$93-BA$58)-63.1579*EXP(-0.19*Fperm_SI_Woolf2021!$E$9:$E$93)+63.1579*EXP(-0.19*BA$58))/(Fperm_SI_Woolf2021!$E$9:$E$93-BA$58))*(BA$58-Fperm_SI_Woolf2021!$E$9:$E$93)/10))) + Fperm_SI_Woolf2021!$H$9:$H$93*EXP(-Fperm_SI_Woolf2021!$K$9:$K$93*$C142*IF(BA$58=Fperm_SI_Woolf2021!$E$9:$E$93,1,EXP(LN((1.1*(Fperm_SI_Woolf2021!$E$9:$E$93-BA$58)-63.1579*EXP(-0.19*Fperm_SI_Woolf2021!$E$9:$E$93)+63.1579*EXP(-0.19*BA$58))/(Fperm_SI_Woolf2021!$E$9:$E$93-BA$58))*(BA$58-Fperm_SI_Woolf2021!$E$9:$E$93)/10))),Fperm_SI_Woolf2021!$D$9:$D$93))</f>
        <v>0.22722940082834187</v>
      </c>
      <c r="BB142" s="51" cm="1">
        <f t="array" ref="BB142">MIN(1,SLOPE(Fperm_SI_Woolf2021!$F$9:$F$93*EXP(-Fperm_SI_Woolf2021!$I$9:$I$93*$C142*IF(BB$58=Fperm_SI_Woolf2021!$E$9:$E$93,1,EXP(LN((1.1*(Fperm_SI_Woolf2021!$E$9:$E$93-BB$58)-63.1579*EXP(-0.19*Fperm_SI_Woolf2021!$E$9:$E$93)+63.1579*EXP(-0.19*BB$58))/(Fperm_SI_Woolf2021!$E$9:$E$93-BB$58))*(BB$58-Fperm_SI_Woolf2021!$E$9:$E$93)/10))) + Fperm_SI_Woolf2021!$G$9:$G$93*EXP(-Fperm_SI_Woolf2021!$J$9:$J$93*$C142*IF(BB$58=Fperm_SI_Woolf2021!$E$9:$E$93,1,EXP(LN((1.1*(Fperm_SI_Woolf2021!$E$9:$E$93-BB$58)-63.1579*EXP(-0.19*Fperm_SI_Woolf2021!$E$9:$E$93)+63.1579*EXP(-0.19*BB$58))/(Fperm_SI_Woolf2021!$E$9:$E$93-BB$58))*(BB$58-Fperm_SI_Woolf2021!$E$9:$E$93)/10))) + Fperm_SI_Woolf2021!$H$9:$H$93*EXP(-Fperm_SI_Woolf2021!$K$9:$K$93*$C142*IF(BB$58=Fperm_SI_Woolf2021!$E$9:$E$93,1,EXP(LN((1.1*(Fperm_SI_Woolf2021!$E$9:$E$93-BB$58)-63.1579*EXP(-0.19*Fperm_SI_Woolf2021!$E$9:$E$93)+63.1579*EXP(-0.19*BB$58))/(Fperm_SI_Woolf2021!$E$9:$E$93-BB$58))*(BB$58-Fperm_SI_Woolf2021!$E$9:$E$93)/10))),Fperm_SI_Woolf2021!$D$9:$D$93)*BB$57+INTERCEPT(Fperm_SI_Woolf2021!$F$9:$F$93*EXP(-Fperm_SI_Woolf2021!$I$9:$I$93*$C142*IF(BB$58=Fperm_SI_Woolf2021!$E$9:$E$93,1,EXP(LN((1.1*(Fperm_SI_Woolf2021!$E$9:$E$93-BB$58)-63.1579*EXP(-0.19*Fperm_SI_Woolf2021!$E$9:$E$93)+63.1579*EXP(-0.19*BB$58))/(Fperm_SI_Woolf2021!$E$9:$E$93-BB$58))*(BB$58-Fperm_SI_Woolf2021!$E$9:$E$93)/10))) + Fperm_SI_Woolf2021!$G$9:$G$93*EXP(-Fperm_SI_Woolf2021!$J$9:$J$93*$C142*IF(BB$58=Fperm_SI_Woolf2021!$E$9:$E$93,1,EXP(LN((1.1*(Fperm_SI_Woolf2021!$E$9:$E$93-BB$58)-63.1579*EXP(-0.19*Fperm_SI_Woolf2021!$E$9:$E$93)+63.1579*EXP(-0.19*BB$58))/(Fperm_SI_Woolf2021!$E$9:$E$93-BB$58))*(BB$58-Fperm_SI_Woolf2021!$E$9:$E$93)/10))) + Fperm_SI_Woolf2021!$H$9:$H$93*EXP(-Fperm_SI_Woolf2021!$K$9:$K$93*$C142*IF(BB$58=Fperm_SI_Woolf2021!$E$9:$E$93,1,EXP(LN((1.1*(Fperm_SI_Woolf2021!$E$9:$E$93-BB$58)-63.1579*EXP(-0.19*Fperm_SI_Woolf2021!$E$9:$E$93)+63.1579*EXP(-0.19*BB$58))/(Fperm_SI_Woolf2021!$E$9:$E$93-BB$58))*(BB$58-Fperm_SI_Woolf2021!$E$9:$E$93)/10))),Fperm_SI_Woolf2021!$D$9:$D$93))</f>
        <v>0.2139136278810374</v>
      </c>
      <c r="BC142" s="51" cm="1">
        <f t="array" ref="BC142">MIN(1,SLOPE(Fperm_SI_Woolf2021!$F$9:$F$93*EXP(-Fperm_SI_Woolf2021!$I$9:$I$93*$C142*IF(BC$58=Fperm_SI_Woolf2021!$E$9:$E$93,1,EXP(LN((1.1*(Fperm_SI_Woolf2021!$E$9:$E$93-BC$58)-63.1579*EXP(-0.19*Fperm_SI_Woolf2021!$E$9:$E$93)+63.1579*EXP(-0.19*BC$58))/(Fperm_SI_Woolf2021!$E$9:$E$93-BC$58))*(BC$58-Fperm_SI_Woolf2021!$E$9:$E$93)/10))) + Fperm_SI_Woolf2021!$G$9:$G$93*EXP(-Fperm_SI_Woolf2021!$J$9:$J$93*$C142*IF(BC$58=Fperm_SI_Woolf2021!$E$9:$E$93,1,EXP(LN((1.1*(Fperm_SI_Woolf2021!$E$9:$E$93-BC$58)-63.1579*EXP(-0.19*Fperm_SI_Woolf2021!$E$9:$E$93)+63.1579*EXP(-0.19*BC$58))/(Fperm_SI_Woolf2021!$E$9:$E$93-BC$58))*(BC$58-Fperm_SI_Woolf2021!$E$9:$E$93)/10))) + Fperm_SI_Woolf2021!$H$9:$H$93*EXP(-Fperm_SI_Woolf2021!$K$9:$K$93*$C142*IF(BC$58=Fperm_SI_Woolf2021!$E$9:$E$93,1,EXP(LN((1.1*(Fperm_SI_Woolf2021!$E$9:$E$93-BC$58)-63.1579*EXP(-0.19*Fperm_SI_Woolf2021!$E$9:$E$93)+63.1579*EXP(-0.19*BC$58))/(Fperm_SI_Woolf2021!$E$9:$E$93-BC$58))*(BC$58-Fperm_SI_Woolf2021!$E$9:$E$93)/10))),Fperm_SI_Woolf2021!$D$9:$D$93)*BC$57+INTERCEPT(Fperm_SI_Woolf2021!$F$9:$F$93*EXP(-Fperm_SI_Woolf2021!$I$9:$I$93*$C142*IF(BC$58=Fperm_SI_Woolf2021!$E$9:$E$93,1,EXP(LN((1.1*(Fperm_SI_Woolf2021!$E$9:$E$93-BC$58)-63.1579*EXP(-0.19*Fperm_SI_Woolf2021!$E$9:$E$93)+63.1579*EXP(-0.19*BC$58))/(Fperm_SI_Woolf2021!$E$9:$E$93-BC$58))*(BC$58-Fperm_SI_Woolf2021!$E$9:$E$93)/10))) + Fperm_SI_Woolf2021!$G$9:$G$93*EXP(-Fperm_SI_Woolf2021!$J$9:$J$93*$C142*IF(BC$58=Fperm_SI_Woolf2021!$E$9:$E$93,1,EXP(LN((1.1*(Fperm_SI_Woolf2021!$E$9:$E$93-BC$58)-63.1579*EXP(-0.19*Fperm_SI_Woolf2021!$E$9:$E$93)+63.1579*EXP(-0.19*BC$58))/(Fperm_SI_Woolf2021!$E$9:$E$93-BC$58))*(BC$58-Fperm_SI_Woolf2021!$E$9:$E$93)/10))) + Fperm_SI_Woolf2021!$H$9:$H$93*EXP(-Fperm_SI_Woolf2021!$K$9:$K$93*$C142*IF(BC$58=Fperm_SI_Woolf2021!$E$9:$E$93,1,EXP(LN((1.1*(Fperm_SI_Woolf2021!$E$9:$E$93-BC$58)-63.1579*EXP(-0.19*Fperm_SI_Woolf2021!$E$9:$E$93)+63.1579*EXP(-0.19*BC$58))/(Fperm_SI_Woolf2021!$E$9:$E$93-BC$58))*(BC$58-Fperm_SI_Woolf2021!$E$9:$E$93)/10))),Fperm_SI_Woolf2021!$D$9:$D$93))</f>
        <v>0.20059785493373297</v>
      </c>
      <c r="BD142" s="51" cm="1">
        <f t="array" ref="BD142">MIN(1,SLOPE(Fperm_SI_Woolf2021!$F$9:$F$93*EXP(-Fperm_SI_Woolf2021!$I$9:$I$93*$C142*IF(BD$58=Fperm_SI_Woolf2021!$E$9:$E$93,1,EXP(LN((1.1*(Fperm_SI_Woolf2021!$E$9:$E$93-BD$58)-63.1579*EXP(-0.19*Fperm_SI_Woolf2021!$E$9:$E$93)+63.1579*EXP(-0.19*BD$58))/(Fperm_SI_Woolf2021!$E$9:$E$93-BD$58))*(BD$58-Fperm_SI_Woolf2021!$E$9:$E$93)/10))) + Fperm_SI_Woolf2021!$G$9:$G$93*EXP(-Fperm_SI_Woolf2021!$J$9:$J$93*$C142*IF(BD$58=Fperm_SI_Woolf2021!$E$9:$E$93,1,EXP(LN((1.1*(Fperm_SI_Woolf2021!$E$9:$E$93-BD$58)-63.1579*EXP(-0.19*Fperm_SI_Woolf2021!$E$9:$E$93)+63.1579*EXP(-0.19*BD$58))/(Fperm_SI_Woolf2021!$E$9:$E$93-BD$58))*(BD$58-Fperm_SI_Woolf2021!$E$9:$E$93)/10))) + Fperm_SI_Woolf2021!$H$9:$H$93*EXP(-Fperm_SI_Woolf2021!$K$9:$K$93*$C142*IF(BD$58=Fperm_SI_Woolf2021!$E$9:$E$93,1,EXP(LN((1.1*(Fperm_SI_Woolf2021!$E$9:$E$93-BD$58)-63.1579*EXP(-0.19*Fperm_SI_Woolf2021!$E$9:$E$93)+63.1579*EXP(-0.19*BD$58))/(Fperm_SI_Woolf2021!$E$9:$E$93-BD$58))*(BD$58-Fperm_SI_Woolf2021!$E$9:$E$93)/10))),Fperm_SI_Woolf2021!$D$9:$D$93)*BD$57+INTERCEPT(Fperm_SI_Woolf2021!$F$9:$F$93*EXP(-Fperm_SI_Woolf2021!$I$9:$I$93*$C142*IF(BD$58=Fperm_SI_Woolf2021!$E$9:$E$93,1,EXP(LN((1.1*(Fperm_SI_Woolf2021!$E$9:$E$93-BD$58)-63.1579*EXP(-0.19*Fperm_SI_Woolf2021!$E$9:$E$93)+63.1579*EXP(-0.19*BD$58))/(Fperm_SI_Woolf2021!$E$9:$E$93-BD$58))*(BD$58-Fperm_SI_Woolf2021!$E$9:$E$93)/10))) + Fperm_SI_Woolf2021!$G$9:$G$93*EXP(-Fperm_SI_Woolf2021!$J$9:$J$93*$C142*IF(BD$58=Fperm_SI_Woolf2021!$E$9:$E$93,1,EXP(LN((1.1*(Fperm_SI_Woolf2021!$E$9:$E$93-BD$58)-63.1579*EXP(-0.19*Fperm_SI_Woolf2021!$E$9:$E$93)+63.1579*EXP(-0.19*BD$58))/(Fperm_SI_Woolf2021!$E$9:$E$93-BD$58))*(BD$58-Fperm_SI_Woolf2021!$E$9:$E$93)/10))) + Fperm_SI_Woolf2021!$H$9:$H$93*EXP(-Fperm_SI_Woolf2021!$K$9:$K$93*$C142*IF(BD$58=Fperm_SI_Woolf2021!$E$9:$E$93,1,EXP(LN((1.1*(Fperm_SI_Woolf2021!$E$9:$E$93-BD$58)-63.1579*EXP(-0.19*Fperm_SI_Woolf2021!$E$9:$E$93)+63.1579*EXP(-0.19*BD$58))/(Fperm_SI_Woolf2021!$E$9:$E$93-BD$58))*(BD$58-Fperm_SI_Woolf2021!$E$9:$E$93)/10))),Fperm_SI_Woolf2021!$D$9:$D$93))</f>
        <v>0.18728208198642854</v>
      </c>
      <c r="BE142" s="51" cm="1">
        <f t="array" ref="BE142">MIN(1,SLOPE(Fperm_SI_Woolf2021!$F$9:$F$93*EXP(-Fperm_SI_Woolf2021!$I$9:$I$93*$C142*IF(BE$58=Fperm_SI_Woolf2021!$E$9:$E$93,1,EXP(LN((1.1*(Fperm_SI_Woolf2021!$E$9:$E$93-BE$58)-63.1579*EXP(-0.19*Fperm_SI_Woolf2021!$E$9:$E$93)+63.1579*EXP(-0.19*BE$58))/(Fperm_SI_Woolf2021!$E$9:$E$93-BE$58))*(BE$58-Fperm_SI_Woolf2021!$E$9:$E$93)/10))) + Fperm_SI_Woolf2021!$G$9:$G$93*EXP(-Fperm_SI_Woolf2021!$J$9:$J$93*$C142*IF(BE$58=Fperm_SI_Woolf2021!$E$9:$E$93,1,EXP(LN((1.1*(Fperm_SI_Woolf2021!$E$9:$E$93-BE$58)-63.1579*EXP(-0.19*Fperm_SI_Woolf2021!$E$9:$E$93)+63.1579*EXP(-0.19*BE$58))/(Fperm_SI_Woolf2021!$E$9:$E$93-BE$58))*(BE$58-Fperm_SI_Woolf2021!$E$9:$E$93)/10))) + Fperm_SI_Woolf2021!$H$9:$H$93*EXP(-Fperm_SI_Woolf2021!$K$9:$K$93*$C142*IF(BE$58=Fperm_SI_Woolf2021!$E$9:$E$93,1,EXP(LN((1.1*(Fperm_SI_Woolf2021!$E$9:$E$93-BE$58)-63.1579*EXP(-0.19*Fperm_SI_Woolf2021!$E$9:$E$93)+63.1579*EXP(-0.19*BE$58))/(Fperm_SI_Woolf2021!$E$9:$E$93-BE$58))*(BE$58-Fperm_SI_Woolf2021!$E$9:$E$93)/10))),Fperm_SI_Woolf2021!$D$9:$D$93)*BE$57+INTERCEPT(Fperm_SI_Woolf2021!$F$9:$F$93*EXP(-Fperm_SI_Woolf2021!$I$9:$I$93*$C142*IF(BE$58=Fperm_SI_Woolf2021!$E$9:$E$93,1,EXP(LN((1.1*(Fperm_SI_Woolf2021!$E$9:$E$93-BE$58)-63.1579*EXP(-0.19*Fperm_SI_Woolf2021!$E$9:$E$93)+63.1579*EXP(-0.19*BE$58))/(Fperm_SI_Woolf2021!$E$9:$E$93-BE$58))*(BE$58-Fperm_SI_Woolf2021!$E$9:$E$93)/10))) + Fperm_SI_Woolf2021!$G$9:$G$93*EXP(-Fperm_SI_Woolf2021!$J$9:$J$93*$C142*IF(BE$58=Fperm_SI_Woolf2021!$E$9:$E$93,1,EXP(LN((1.1*(Fperm_SI_Woolf2021!$E$9:$E$93-BE$58)-63.1579*EXP(-0.19*Fperm_SI_Woolf2021!$E$9:$E$93)+63.1579*EXP(-0.19*BE$58))/(Fperm_SI_Woolf2021!$E$9:$E$93-BE$58))*(BE$58-Fperm_SI_Woolf2021!$E$9:$E$93)/10))) + Fperm_SI_Woolf2021!$H$9:$H$93*EXP(-Fperm_SI_Woolf2021!$K$9:$K$93*$C142*IF(BE$58=Fperm_SI_Woolf2021!$E$9:$E$93,1,EXP(LN((1.1*(Fperm_SI_Woolf2021!$E$9:$E$93-BE$58)-63.1579*EXP(-0.19*Fperm_SI_Woolf2021!$E$9:$E$93)+63.1579*EXP(-0.19*BE$58))/(Fperm_SI_Woolf2021!$E$9:$E$93-BE$58))*(BE$58-Fperm_SI_Woolf2021!$E$9:$E$93)/10))),Fperm_SI_Woolf2021!$D$9:$D$93))</f>
        <v>0.17396630903912408</v>
      </c>
      <c r="BF142" s="51" cm="1">
        <f t="array" ref="BF142">MIN(1,SLOPE(Fperm_SI_Woolf2021!$F$9:$F$93*EXP(-Fperm_SI_Woolf2021!$I$9:$I$93*$C142*IF(BF$58=Fperm_SI_Woolf2021!$E$9:$E$93,1,EXP(LN((1.1*(Fperm_SI_Woolf2021!$E$9:$E$93-BF$58)-63.1579*EXP(-0.19*Fperm_SI_Woolf2021!$E$9:$E$93)+63.1579*EXP(-0.19*BF$58))/(Fperm_SI_Woolf2021!$E$9:$E$93-BF$58))*(BF$58-Fperm_SI_Woolf2021!$E$9:$E$93)/10))) + Fperm_SI_Woolf2021!$G$9:$G$93*EXP(-Fperm_SI_Woolf2021!$J$9:$J$93*$C142*IF(BF$58=Fperm_SI_Woolf2021!$E$9:$E$93,1,EXP(LN((1.1*(Fperm_SI_Woolf2021!$E$9:$E$93-BF$58)-63.1579*EXP(-0.19*Fperm_SI_Woolf2021!$E$9:$E$93)+63.1579*EXP(-0.19*BF$58))/(Fperm_SI_Woolf2021!$E$9:$E$93-BF$58))*(BF$58-Fperm_SI_Woolf2021!$E$9:$E$93)/10))) + Fperm_SI_Woolf2021!$H$9:$H$93*EXP(-Fperm_SI_Woolf2021!$K$9:$K$93*$C142*IF(BF$58=Fperm_SI_Woolf2021!$E$9:$E$93,1,EXP(LN((1.1*(Fperm_SI_Woolf2021!$E$9:$E$93-BF$58)-63.1579*EXP(-0.19*Fperm_SI_Woolf2021!$E$9:$E$93)+63.1579*EXP(-0.19*BF$58))/(Fperm_SI_Woolf2021!$E$9:$E$93-BF$58))*(BF$58-Fperm_SI_Woolf2021!$E$9:$E$93)/10))),Fperm_SI_Woolf2021!$D$9:$D$93)*BF$57+INTERCEPT(Fperm_SI_Woolf2021!$F$9:$F$93*EXP(-Fperm_SI_Woolf2021!$I$9:$I$93*$C142*IF(BF$58=Fperm_SI_Woolf2021!$E$9:$E$93,1,EXP(LN((1.1*(Fperm_SI_Woolf2021!$E$9:$E$93-BF$58)-63.1579*EXP(-0.19*Fperm_SI_Woolf2021!$E$9:$E$93)+63.1579*EXP(-0.19*BF$58))/(Fperm_SI_Woolf2021!$E$9:$E$93-BF$58))*(BF$58-Fperm_SI_Woolf2021!$E$9:$E$93)/10))) + Fperm_SI_Woolf2021!$G$9:$G$93*EXP(-Fperm_SI_Woolf2021!$J$9:$J$93*$C142*IF(BF$58=Fperm_SI_Woolf2021!$E$9:$E$93,1,EXP(LN((1.1*(Fperm_SI_Woolf2021!$E$9:$E$93-BF$58)-63.1579*EXP(-0.19*Fperm_SI_Woolf2021!$E$9:$E$93)+63.1579*EXP(-0.19*BF$58))/(Fperm_SI_Woolf2021!$E$9:$E$93-BF$58))*(BF$58-Fperm_SI_Woolf2021!$E$9:$E$93)/10))) + Fperm_SI_Woolf2021!$H$9:$H$93*EXP(-Fperm_SI_Woolf2021!$K$9:$K$93*$C142*IF(BF$58=Fperm_SI_Woolf2021!$E$9:$E$93,1,EXP(LN((1.1*(Fperm_SI_Woolf2021!$E$9:$E$93-BF$58)-63.1579*EXP(-0.19*Fperm_SI_Woolf2021!$E$9:$E$93)+63.1579*EXP(-0.19*BF$58))/(Fperm_SI_Woolf2021!$E$9:$E$93-BF$58))*(BF$58-Fperm_SI_Woolf2021!$E$9:$E$93)/10))),Fperm_SI_Woolf2021!$D$9:$D$93))</f>
        <v>0.16065053609181965</v>
      </c>
      <c r="BG142" s="51" cm="1">
        <f t="array" ref="BG142">MIN(1,SLOPE(Fperm_SI_Woolf2021!$F$9:$F$93*EXP(-Fperm_SI_Woolf2021!$I$9:$I$93*$C142*IF(BG$58=Fperm_SI_Woolf2021!$E$9:$E$93,1,EXP(LN((1.1*(Fperm_SI_Woolf2021!$E$9:$E$93-BG$58)-63.1579*EXP(-0.19*Fperm_SI_Woolf2021!$E$9:$E$93)+63.1579*EXP(-0.19*BG$58))/(Fperm_SI_Woolf2021!$E$9:$E$93-BG$58))*(BG$58-Fperm_SI_Woolf2021!$E$9:$E$93)/10))) + Fperm_SI_Woolf2021!$G$9:$G$93*EXP(-Fperm_SI_Woolf2021!$J$9:$J$93*$C142*IF(BG$58=Fperm_SI_Woolf2021!$E$9:$E$93,1,EXP(LN((1.1*(Fperm_SI_Woolf2021!$E$9:$E$93-BG$58)-63.1579*EXP(-0.19*Fperm_SI_Woolf2021!$E$9:$E$93)+63.1579*EXP(-0.19*BG$58))/(Fperm_SI_Woolf2021!$E$9:$E$93-BG$58))*(BG$58-Fperm_SI_Woolf2021!$E$9:$E$93)/10))) + Fperm_SI_Woolf2021!$H$9:$H$93*EXP(-Fperm_SI_Woolf2021!$K$9:$K$93*$C142*IF(BG$58=Fperm_SI_Woolf2021!$E$9:$E$93,1,EXP(LN((1.1*(Fperm_SI_Woolf2021!$E$9:$E$93-BG$58)-63.1579*EXP(-0.19*Fperm_SI_Woolf2021!$E$9:$E$93)+63.1579*EXP(-0.19*BG$58))/(Fperm_SI_Woolf2021!$E$9:$E$93-BG$58))*(BG$58-Fperm_SI_Woolf2021!$E$9:$E$93)/10))),Fperm_SI_Woolf2021!$D$9:$D$93)*BG$57+INTERCEPT(Fperm_SI_Woolf2021!$F$9:$F$93*EXP(-Fperm_SI_Woolf2021!$I$9:$I$93*$C142*IF(BG$58=Fperm_SI_Woolf2021!$E$9:$E$93,1,EXP(LN((1.1*(Fperm_SI_Woolf2021!$E$9:$E$93-BG$58)-63.1579*EXP(-0.19*Fperm_SI_Woolf2021!$E$9:$E$93)+63.1579*EXP(-0.19*BG$58))/(Fperm_SI_Woolf2021!$E$9:$E$93-BG$58))*(BG$58-Fperm_SI_Woolf2021!$E$9:$E$93)/10))) + Fperm_SI_Woolf2021!$G$9:$G$93*EXP(-Fperm_SI_Woolf2021!$J$9:$J$93*$C142*IF(BG$58=Fperm_SI_Woolf2021!$E$9:$E$93,1,EXP(LN((1.1*(Fperm_SI_Woolf2021!$E$9:$E$93-BG$58)-63.1579*EXP(-0.19*Fperm_SI_Woolf2021!$E$9:$E$93)+63.1579*EXP(-0.19*BG$58))/(Fperm_SI_Woolf2021!$E$9:$E$93-BG$58))*(BG$58-Fperm_SI_Woolf2021!$E$9:$E$93)/10))) + Fperm_SI_Woolf2021!$H$9:$H$93*EXP(-Fperm_SI_Woolf2021!$K$9:$K$93*$C142*IF(BG$58=Fperm_SI_Woolf2021!$E$9:$E$93,1,EXP(LN((1.1*(Fperm_SI_Woolf2021!$E$9:$E$93-BG$58)-63.1579*EXP(-0.19*Fperm_SI_Woolf2021!$E$9:$E$93)+63.1579*EXP(-0.19*BG$58))/(Fperm_SI_Woolf2021!$E$9:$E$93-BG$58))*(BG$58-Fperm_SI_Woolf2021!$E$9:$E$93)/10))),Fperm_SI_Woolf2021!$D$9:$D$93))</f>
        <v>0.14733476314451519</v>
      </c>
      <c r="BH142" s="51" cm="1">
        <f t="array" ref="BH142">MIN(1,SLOPE(Fperm_SI_Woolf2021!$F$9:$F$93*EXP(-Fperm_SI_Woolf2021!$I$9:$I$93*$C142*IF(BH$58=Fperm_SI_Woolf2021!$E$9:$E$93,1,EXP(LN((1.1*(Fperm_SI_Woolf2021!$E$9:$E$93-BH$58)-63.1579*EXP(-0.19*Fperm_SI_Woolf2021!$E$9:$E$93)+63.1579*EXP(-0.19*BH$58))/(Fperm_SI_Woolf2021!$E$9:$E$93-BH$58))*(BH$58-Fperm_SI_Woolf2021!$E$9:$E$93)/10))) + Fperm_SI_Woolf2021!$G$9:$G$93*EXP(-Fperm_SI_Woolf2021!$J$9:$J$93*$C142*IF(BH$58=Fperm_SI_Woolf2021!$E$9:$E$93,1,EXP(LN((1.1*(Fperm_SI_Woolf2021!$E$9:$E$93-BH$58)-63.1579*EXP(-0.19*Fperm_SI_Woolf2021!$E$9:$E$93)+63.1579*EXP(-0.19*BH$58))/(Fperm_SI_Woolf2021!$E$9:$E$93-BH$58))*(BH$58-Fperm_SI_Woolf2021!$E$9:$E$93)/10))) + Fperm_SI_Woolf2021!$H$9:$H$93*EXP(-Fperm_SI_Woolf2021!$K$9:$K$93*$C142*IF(BH$58=Fperm_SI_Woolf2021!$E$9:$E$93,1,EXP(LN((1.1*(Fperm_SI_Woolf2021!$E$9:$E$93-BH$58)-63.1579*EXP(-0.19*Fperm_SI_Woolf2021!$E$9:$E$93)+63.1579*EXP(-0.19*BH$58))/(Fperm_SI_Woolf2021!$E$9:$E$93-BH$58))*(BH$58-Fperm_SI_Woolf2021!$E$9:$E$93)/10))),Fperm_SI_Woolf2021!$D$9:$D$93)*BH$57+INTERCEPT(Fperm_SI_Woolf2021!$F$9:$F$93*EXP(-Fperm_SI_Woolf2021!$I$9:$I$93*$C142*IF(BH$58=Fperm_SI_Woolf2021!$E$9:$E$93,1,EXP(LN((1.1*(Fperm_SI_Woolf2021!$E$9:$E$93-BH$58)-63.1579*EXP(-0.19*Fperm_SI_Woolf2021!$E$9:$E$93)+63.1579*EXP(-0.19*BH$58))/(Fperm_SI_Woolf2021!$E$9:$E$93-BH$58))*(BH$58-Fperm_SI_Woolf2021!$E$9:$E$93)/10))) + Fperm_SI_Woolf2021!$G$9:$G$93*EXP(-Fperm_SI_Woolf2021!$J$9:$J$93*$C142*IF(BH$58=Fperm_SI_Woolf2021!$E$9:$E$93,1,EXP(LN((1.1*(Fperm_SI_Woolf2021!$E$9:$E$93-BH$58)-63.1579*EXP(-0.19*Fperm_SI_Woolf2021!$E$9:$E$93)+63.1579*EXP(-0.19*BH$58))/(Fperm_SI_Woolf2021!$E$9:$E$93-BH$58))*(BH$58-Fperm_SI_Woolf2021!$E$9:$E$93)/10))) + Fperm_SI_Woolf2021!$H$9:$H$93*EXP(-Fperm_SI_Woolf2021!$K$9:$K$93*$C142*IF(BH$58=Fperm_SI_Woolf2021!$E$9:$E$93,1,EXP(LN((1.1*(Fperm_SI_Woolf2021!$E$9:$E$93-BH$58)-63.1579*EXP(-0.19*Fperm_SI_Woolf2021!$E$9:$E$93)+63.1579*EXP(-0.19*BH$58))/(Fperm_SI_Woolf2021!$E$9:$E$93-BH$58))*(BH$58-Fperm_SI_Woolf2021!$E$9:$E$93)/10))),Fperm_SI_Woolf2021!$D$9:$D$93))</f>
        <v>0.13401899019721072</v>
      </c>
      <c r="BI142" s="51" cm="1">
        <f t="array" ref="BI142">MIN(1,SLOPE(Fperm_SI_Woolf2021!$F$9:$F$93*EXP(-Fperm_SI_Woolf2021!$I$9:$I$93*$C142*IF(BI$58=Fperm_SI_Woolf2021!$E$9:$E$93,1,EXP(LN((1.1*(Fperm_SI_Woolf2021!$E$9:$E$93-BI$58)-63.1579*EXP(-0.19*Fperm_SI_Woolf2021!$E$9:$E$93)+63.1579*EXP(-0.19*BI$58))/(Fperm_SI_Woolf2021!$E$9:$E$93-BI$58))*(BI$58-Fperm_SI_Woolf2021!$E$9:$E$93)/10))) + Fperm_SI_Woolf2021!$G$9:$G$93*EXP(-Fperm_SI_Woolf2021!$J$9:$J$93*$C142*IF(BI$58=Fperm_SI_Woolf2021!$E$9:$E$93,1,EXP(LN((1.1*(Fperm_SI_Woolf2021!$E$9:$E$93-BI$58)-63.1579*EXP(-0.19*Fperm_SI_Woolf2021!$E$9:$E$93)+63.1579*EXP(-0.19*BI$58))/(Fperm_SI_Woolf2021!$E$9:$E$93-BI$58))*(BI$58-Fperm_SI_Woolf2021!$E$9:$E$93)/10))) + Fperm_SI_Woolf2021!$H$9:$H$93*EXP(-Fperm_SI_Woolf2021!$K$9:$K$93*$C142*IF(BI$58=Fperm_SI_Woolf2021!$E$9:$E$93,1,EXP(LN((1.1*(Fperm_SI_Woolf2021!$E$9:$E$93-BI$58)-63.1579*EXP(-0.19*Fperm_SI_Woolf2021!$E$9:$E$93)+63.1579*EXP(-0.19*BI$58))/(Fperm_SI_Woolf2021!$E$9:$E$93-BI$58))*(BI$58-Fperm_SI_Woolf2021!$E$9:$E$93)/10))),Fperm_SI_Woolf2021!$D$9:$D$93)*BI$57+INTERCEPT(Fperm_SI_Woolf2021!$F$9:$F$93*EXP(-Fperm_SI_Woolf2021!$I$9:$I$93*$C142*IF(BI$58=Fperm_SI_Woolf2021!$E$9:$E$93,1,EXP(LN((1.1*(Fperm_SI_Woolf2021!$E$9:$E$93-BI$58)-63.1579*EXP(-0.19*Fperm_SI_Woolf2021!$E$9:$E$93)+63.1579*EXP(-0.19*BI$58))/(Fperm_SI_Woolf2021!$E$9:$E$93-BI$58))*(BI$58-Fperm_SI_Woolf2021!$E$9:$E$93)/10))) + Fperm_SI_Woolf2021!$G$9:$G$93*EXP(-Fperm_SI_Woolf2021!$J$9:$J$93*$C142*IF(BI$58=Fperm_SI_Woolf2021!$E$9:$E$93,1,EXP(LN((1.1*(Fperm_SI_Woolf2021!$E$9:$E$93-BI$58)-63.1579*EXP(-0.19*Fperm_SI_Woolf2021!$E$9:$E$93)+63.1579*EXP(-0.19*BI$58))/(Fperm_SI_Woolf2021!$E$9:$E$93-BI$58))*(BI$58-Fperm_SI_Woolf2021!$E$9:$E$93)/10))) + Fperm_SI_Woolf2021!$H$9:$H$93*EXP(-Fperm_SI_Woolf2021!$K$9:$K$93*$C142*IF(BI$58=Fperm_SI_Woolf2021!$E$9:$E$93,1,EXP(LN((1.1*(Fperm_SI_Woolf2021!$E$9:$E$93-BI$58)-63.1579*EXP(-0.19*Fperm_SI_Woolf2021!$E$9:$E$93)+63.1579*EXP(-0.19*BI$58))/(Fperm_SI_Woolf2021!$E$9:$E$93-BI$58))*(BI$58-Fperm_SI_Woolf2021!$E$9:$E$93)/10))),Fperm_SI_Woolf2021!$D$9:$D$93))</f>
        <v>0.12070321724990626</v>
      </c>
      <c r="BJ142" s="51" cm="1">
        <f t="array" ref="BJ142">MIN(1,SLOPE(Fperm_SI_Woolf2021!$F$9:$F$93*EXP(-Fperm_SI_Woolf2021!$I$9:$I$93*$C142*IF(BJ$58=Fperm_SI_Woolf2021!$E$9:$E$93,1,EXP(LN((1.1*(Fperm_SI_Woolf2021!$E$9:$E$93-BJ$58)-63.1579*EXP(-0.19*Fperm_SI_Woolf2021!$E$9:$E$93)+63.1579*EXP(-0.19*BJ$58))/(Fperm_SI_Woolf2021!$E$9:$E$93-BJ$58))*(BJ$58-Fperm_SI_Woolf2021!$E$9:$E$93)/10))) + Fperm_SI_Woolf2021!$G$9:$G$93*EXP(-Fperm_SI_Woolf2021!$J$9:$J$93*$C142*IF(BJ$58=Fperm_SI_Woolf2021!$E$9:$E$93,1,EXP(LN((1.1*(Fperm_SI_Woolf2021!$E$9:$E$93-BJ$58)-63.1579*EXP(-0.19*Fperm_SI_Woolf2021!$E$9:$E$93)+63.1579*EXP(-0.19*BJ$58))/(Fperm_SI_Woolf2021!$E$9:$E$93-BJ$58))*(BJ$58-Fperm_SI_Woolf2021!$E$9:$E$93)/10))) + Fperm_SI_Woolf2021!$H$9:$H$93*EXP(-Fperm_SI_Woolf2021!$K$9:$K$93*$C142*IF(BJ$58=Fperm_SI_Woolf2021!$E$9:$E$93,1,EXP(LN((1.1*(Fperm_SI_Woolf2021!$E$9:$E$93-BJ$58)-63.1579*EXP(-0.19*Fperm_SI_Woolf2021!$E$9:$E$93)+63.1579*EXP(-0.19*BJ$58))/(Fperm_SI_Woolf2021!$E$9:$E$93-BJ$58))*(BJ$58-Fperm_SI_Woolf2021!$E$9:$E$93)/10))),Fperm_SI_Woolf2021!$D$9:$D$93)*BJ$57+INTERCEPT(Fperm_SI_Woolf2021!$F$9:$F$93*EXP(-Fperm_SI_Woolf2021!$I$9:$I$93*$C142*IF(BJ$58=Fperm_SI_Woolf2021!$E$9:$E$93,1,EXP(LN((1.1*(Fperm_SI_Woolf2021!$E$9:$E$93-BJ$58)-63.1579*EXP(-0.19*Fperm_SI_Woolf2021!$E$9:$E$93)+63.1579*EXP(-0.19*BJ$58))/(Fperm_SI_Woolf2021!$E$9:$E$93-BJ$58))*(BJ$58-Fperm_SI_Woolf2021!$E$9:$E$93)/10))) + Fperm_SI_Woolf2021!$G$9:$G$93*EXP(-Fperm_SI_Woolf2021!$J$9:$J$93*$C142*IF(BJ$58=Fperm_SI_Woolf2021!$E$9:$E$93,1,EXP(LN((1.1*(Fperm_SI_Woolf2021!$E$9:$E$93-BJ$58)-63.1579*EXP(-0.19*Fperm_SI_Woolf2021!$E$9:$E$93)+63.1579*EXP(-0.19*BJ$58))/(Fperm_SI_Woolf2021!$E$9:$E$93-BJ$58))*(BJ$58-Fperm_SI_Woolf2021!$E$9:$E$93)/10))) + Fperm_SI_Woolf2021!$H$9:$H$93*EXP(-Fperm_SI_Woolf2021!$K$9:$K$93*$C142*IF(BJ$58=Fperm_SI_Woolf2021!$E$9:$E$93,1,EXP(LN((1.1*(Fperm_SI_Woolf2021!$E$9:$E$93-BJ$58)-63.1579*EXP(-0.19*Fperm_SI_Woolf2021!$E$9:$E$93)+63.1579*EXP(-0.19*BJ$58))/(Fperm_SI_Woolf2021!$E$9:$E$93-BJ$58))*(BJ$58-Fperm_SI_Woolf2021!$E$9:$E$93)/10))),Fperm_SI_Woolf2021!$D$9:$D$93))</f>
        <v>0.1073874443026018</v>
      </c>
      <c r="BK142" s="51" cm="1">
        <f t="array" ref="BK142">MIN(1,SLOPE(Fperm_SI_Woolf2021!$F$9:$F$93*EXP(-Fperm_SI_Woolf2021!$I$9:$I$93*$C142*IF(BK$58=Fperm_SI_Woolf2021!$E$9:$E$93,1,EXP(LN((1.1*(Fperm_SI_Woolf2021!$E$9:$E$93-BK$58)-63.1579*EXP(-0.19*Fperm_SI_Woolf2021!$E$9:$E$93)+63.1579*EXP(-0.19*BK$58))/(Fperm_SI_Woolf2021!$E$9:$E$93-BK$58))*(BK$58-Fperm_SI_Woolf2021!$E$9:$E$93)/10))) + Fperm_SI_Woolf2021!$G$9:$G$93*EXP(-Fperm_SI_Woolf2021!$J$9:$J$93*$C142*IF(BK$58=Fperm_SI_Woolf2021!$E$9:$E$93,1,EXP(LN((1.1*(Fperm_SI_Woolf2021!$E$9:$E$93-BK$58)-63.1579*EXP(-0.19*Fperm_SI_Woolf2021!$E$9:$E$93)+63.1579*EXP(-0.19*BK$58))/(Fperm_SI_Woolf2021!$E$9:$E$93-BK$58))*(BK$58-Fperm_SI_Woolf2021!$E$9:$E$93)/10))) + Fperm_SI_Woolf2021!$H$9:$H$93*EXP(-Fperm_SI_Woolf2021!$K$9:$K$93*$C142*IF(BK$58=Fperm_SI_Woolf2021!$E$9:$E$93,1,EXP(LN((1.1*(Fperm_SI_Woolf2021!$E$9:$E$93-BK$58)-63.1579*EXP(-0.19*Fperm_SI_Woolf2021!$E$9:$E$93)+63.1579*EXP(-0.19*BK$58))/(Fperm_SI_Woolf2021!$E$9:$E$93-BK$58))*(BK$58-Fperm_SI_Woolf2021!$E$9:$E$93)/10))),Fperm_SI_Woolf2021!$D$9:$D$93)*BK$57+INTERCEPT(Fperm_SI_Woolf2021!$F$9:$F$93*EXP(-Fperm_SI_Woolf2021!$I$9:$I$93*$C142*IF(BK$58=Fperm_SI_Woolf2021!$E$9:$E$93,1,EXP(LN((1.1*(Fperm_SI_Woolf2021!$E$9:$E$93-BK$58)-63.1579*EXP(-0.19*Fperm_SI_Woolf2021!$E$9:$E$93)+63.1579*EXP(-0.19*BK$58))/(Fperm_SI_Woolf2021!$E$9:$E$93-BK$58))*(BK$58-Fperm_SI_Woolf2021!$E$9:$E$93)/10))) + Fperm_SI_Woolf2021!$G$9:$G$93*EXP(-Fperm_SI_Woolf2021!$J$9:$J$93*$C142*IF(BK$58=Fperm_SI_Woolf2021!$E$9:$E$93,1,EXP(LN((1.1*(Fperm_SI_Woolf2021!$E$9:$E$93-BK$58)-63.1579*EXP(-0.19*Fperm_SI_Woolf2021!$E$9:$E$93)+63.1579*EXP(-0.19*BK$58))/(Fperm_SI_Woolf2021!$E$9:$E$93-BK$58))*(BK$58-Fperm_SI_Woolf2021!$E$9:$E$93)/10))) + Fperm_SI_Woolf2021!$H$9:$H$93*EXP(-Fperm_SI_Woolf2021!$K$9:$K$93*$C142*IF(BK$58=Fperm_SI_Woolf2021!$E$9:$E$93,1,EXP(LN((1.1*(Fperm_SI_Woolf2021!$E$9:$E$93-BK$58)-63.1579*EXP(-0.19*Fperm_SI_Woolf2021!$E$9:$E$93)+63.1579*EXP(-0.19*BK$58))/(Fperm_SI_Woolf2021!$E$9:$E$93-BK$58))*(BK$58-Fperm_SI_Woolf2021!$E$9:$E$93)/10))),Fperm_SI_Woolf2021!$D$9:$D$93))</f>
        <v>9.4071671355297343E-2</v>
      </c>
      <c r="BL142" s="51" cm="1">
        <f t="array" ref="BL142">MIN(1,SLOPE(Fperm_SI_Woolf2021!$F$9:$F$93*EXP(-Fperm_SI_Woolf2021!$I$9:$I$93*$C142*IF(BL$58=Fperm_SI_Woolf2021!$E$9:$E$93,1,EXP(LN((1.1*(Fperm_SI_Woolf2021!$E$9:$E$93-BL$58)-63.1579*EXP(-0.19*Fperm_SI_Woolf2021!$E$9:$E$93)+63.1579*EXP(-0.19*BL$58))/(Fperm_SI_Woolf2021!$E$9:$E$93-BL$58))*(BL$58-Fperm_SI_Woolf2021!$E$9:$E$93)/10))) + Fperm_SI_Woolf2021!$G$9:$G$93*EXP(-Fperm_SI_Woolf2021!$J$9:$J$93*$C142*IF(BL$58=Fperm_SI_Woolf2021!$E$9:$E$93,1,EXP(LN((1.1*(Fperm_SI_Woolf2021!$E$9:$E$93-BL$58)-63.1579*EXP(-0.19*Fperm_SI_Woolf2021!$E$9:$E$93)+63.1579*EXP(-0.19*BL$58))/(Fperm_SI_Woolf2021!$E$9:$E$93-BL$58))*(BL$58-Fperm_SI_Woolf2021!$E$9:$E$93)/10))) + Fperm_SI_Woolf2021!$H$9:$H$93*EXP(-Fperm_SI_Woolf2021!$K$9:$K$93*$C142*IF(BL$58=Fperm_SI_Woolf2021!$E$9:$E$93,1,EXP(LN((1.1*(Fperm_SI_Woolf2021!$E$9:$E$93-BL$58)-63.1579*EXP(-0.19*Fperm_SI_Woolf2021!$E$9:$E$93)+63.1579*EXP(-0.19*BL$58))/(Fperm_SI_Woolf2021!$E$9:$E$93-BL$58))*(BL$58-Fperm_SI_Woolf2021!$E$9:$E$93)/10))),Fperm_SI_Woolf2021!$D$9:$D$93)*BL$57+INTERCEPT(Fperm_SI_Woolf2021!$F$9:$F$93*EXP(-Fperm_SI_Woolf2021!$I$9:$I$93*$C142*IF(BL$58=Fperm_SI_Woolf2021!$E$9:$E$93,1,EXP(LN((1.1*(Fperm_SI_Woolf2021!$E$9:$E$93-BL$58)-63.1579*EXP(-0.19*Fperm_SI_Woolf2021!$E$9:$E$93)+63.1579*EXP(-0.19*BL$58))/(Fperm_SI_Woolf2021!$E$9:$E$93-BL$58))*(BL$58-Fperm_SI_Woolf2021!$E$9:$E$93)/10))) + Fperm_SI_Woolf2021!$G$9:$G$93*EXP(-Fperm_SI_Woolf2021!$J$9:$J$93*$C142*IF(BL$58=Fperm_SI_Woolf2021!$E$9:$E$93,1,EXP(LN((1.1*(Fperm_SI_Woolf2021!$E$9:$E$93-BL$58)-63.1579*EXP(-0.19*Fperm_SI_Woolf2021!$E$9:$E$93)+63.1579*EXP(-0.19*BL$58))/(Fperm_SI_Woolf2021!$E$9:$E$93-BL$58))*(BL$58-Fperm_SI_Woolf2021!$E$9:$E$93)/10))) + Fperm_SI_Woolf2021!$H$9:$H$93*EXP(-Fperm_SI_Woolf2021!$K$9:$K$93*$C142*IF(BL$58=Fperm_SI_Woolf2021!$E$9:$E$93,1,EXP(LN((1.1*(Fperm_SI_Woolf2021!$E$9:$E$93-BL$58)-63.1579*EXP(-0.19*Fperm_SI_Woolf2021!$E$9:$E$93)+63.1579*EXP(-0.19*BL$58))/(Fperm_SI_Woolf2021!$E$9:$E$93-BL$58))*(BL$58-Fperm_SI_Woolf2021!$E$9:$E$93)/10))),Fperm_SI_Woolf2021!$D$9:$D$93))</f>
        <v>0.24287614331910773</v>
      </c>
      <c r="BM142" s="51" cm="1">
        <f t="array" ref="BM142">MIN(1,SLOPE(Fperm_SI_Woolf2021!$F$9:$F$93*EXP(-Fperm_SI_Woolf2021!$I$9:$I$93*$C142*IF(BM$58=Fperm_SI_Woolf2021!$E$9:$E$93,1,EXP(LN((1.1*(Fperm_SI_Woolf2021!$E$9:$E$93-BM$58)-63.1579*EXP(-0.19*Fperm_SI_Woolf2021!$E$9:$E$93)+63.1579*EXP(-0.19*BM$58))/(Fperm_SI_Woolf2021!$E$9:$E$93-BM$58))*(BM$58-Fperm_SI_Woolf2021!$E$9:$E$93)/10))) + Fperm_SI_Woolf2021!$G$9:$G$93*EXP(-Fperm_SI_Woolf2021!$J$9:$J$93*$C142*IF(BM$58=Fperm_SI_Woolf2021!$E$9:$E$93,1,EXP(LN((1.1*(Fperm_SI_Woolf2021!$E$9:$E$93-BM$58)-63.1579*EXP(-0.19*Fperm_SI_Woolf2021!$E$9:$E$93)+63.1579*EXP(-0.19*BM$58))/(Fperm_SI_Woolf2021!$E$9:$E$93-BM$58))*(BM$58-Fperm_SI_Woolf2021!$E$9:$E$93)/10))) + Fperm_SI_Woolf2021!$H$9:$H$93*EXP(-Fperm_SI_Woolf2021!$K$9:$K$93*$C142*IF(BM$58=Fperm_SI_Woolf2021!$E$9:$E$93,1,EXP(LN((1.1*(Fperm_SI_Woolf2021!$E$9:$E$93-BM$58)-63.1579*EXP(-0.19*Fperm_SI_Woolf2021!$E$9:$E$93)+63.1579*EXP(-0.19*BM$58))/(Fperm_SI_Woolf2021!$E$9:$E$93-BM$58))*(BM$58-Fperm_SI_Woolf2021!$E$9:$E$93)/10))),Fperm_SI_Woolf2021!$D$9:$D$93)*BM$57+INTERCEPT(Fperm_SI_Woolf2021!$F$9:$F$93*EXP(-Fperm_SI_Woolf2021!$I$9:$I$93*$C142*IF(BM$58=Fperm_SI_Woolf2021!$E$9:$E$93,1,EXP(LN((1.1*(Fperm_SI_Woolf2021!$E$9:$E$93-BM$58)-63.1579*EXP(-0.19*Fperm_SI_Woolf2021!$E$9:$E$93)+63.1579*EXP(-0.19*BM$58))/(Fperm_SI_Woolf2021!$E$9:$E$93-BM$58))*(BM$58-Fperm_SI_Woolf2021!$E$9:$E$93)/10))) + Fperm_SI_Woolf2021!$G$9:$G$93*EXP(-Fperm_SI_Woolf2021!$J$9:$J$93*$C142*IF(BM$58=Fperm_SI_Woolf2021!$E$9:$E$93,1,EXP(LN((1.1*(Fperm_SI_Woolf2021!$E$9:$E$93-BM$58)-63.1579*EXP(-0.19*Fperm_SI_Woolf2021!$E$9:$E$93)+63.1579*EXP(-0.19*BM$58))/(Fperm_SI_Woolf2021!$E$9:$E$93-BM$58))*(BM$58-Fperm_SI_Woolf2021!$E$9:$E$93)/10))) + Fperm_SI_Woolf2021!$H$9:$H$93*EXP(-Fperm_SI_Woolf2021!$K$9:$K$93*$C142*IF(BM$58=Fperm_SI_Woolf2021!$E$9:$E$93,1,EXP(LN((1.1*(Fperm_SI_Woolf2021!$E$9:$E$93-BM$58)-63.1579*EXP(-0.19*Fperm_SI_Woolf2021!$E$9:$E$93)+63.1579*EXP(-0.19*BM$58))/(Fperm_SI_Woolf2021!$E$9:$E$93-BM$58))*(BM$58-Fperm_SI_Woolf2021!$E$9:$E$93)/10))),Fperm_SI_Woolf2021!$D$9:$D$93))</f>
        <v>0.23140228549321173</v>
      </c>
      <c r="BN142" s="51" cm="1">
        <f t="array" ref="BN142">MIN(1,SLOPE(Fperm_SI_Woolf2021!$F$9:$F$93*EXP(-Fperm_SI_Woolf2021!$I$9:$I$93*$C142*IF(BN$58=Fperm_SI_Woolf2021!$E$9:$E$93,1,EXP(LN((1.1*(Fperm_SI_Woolf2021!$E$9:$E$93-BN$58)-63.1579*EXP(-0.19*Fperm_SI_Woolf2021!$E$9:$E$93)+63.1579*EXP(-0.19*BN$58))/(Fperm_SI_Woolf2021!$E$9:$E$93-BN$58))*(BN$58-Fperm_SI_Woolf2021!$E$9:$E$93)/10))) + Fperm_SI_Woolf2021!$G$9:$G$93*EXP(-Fperm_SI_Woolf2021!$J$9:$J$93*$C142*IF(BN$58=Fperm_SI_Woolf2021!$E$9:$E$93,1,EXP(LN((1.1*(Fperm_SI_Woolf2021!$E$9:$E$93-BN$58)-63.1579*EXP(-0.19*Fperm_SI_Woolf2021!$E$9:$E$93)+63.1579*EXP(-0.19*BN$58))/(Fperm_SI_Woolf2021!$E$9:$E$93-BN$58))*(BN$58-Fperm_SI_Woolf2021!$E$9:$E$93)/10))) + Fperm_SI_Woolf2021!$H$9:$H$93*EXP(-Fperm_SI_Woolf2021!$K$9:$K$93*$C142*IF(BN$58=Fperm_SI_Woolf2021!$E$9:$E$93,1,EXP(LN((1.1*(Fperm_SI_Woolf2021!$E$9:$E$93-BN$58)-63.1579*EXP(-0.19*Fperm_SI_Woolf2021!$E$9:$E$93)+63.1579*EXP(-0.19*BN$58))/(Fperm_SI_Woolf2021!$E$9:$E$93-BN$58))*(BN$58-Fperm_SI_Woolf2021!$E$9:$E$93)/10))),Fperm_SI_Woolf2021!$D$9:$D$93)*BN$57+INTERCEPT(Fperm_SI_Woolf2021!$F$9:$F$93*EXP(-Fperm_SI_Woolf2021!$I$9:$I$93*$C142*IF(BN$58=Fperm_SI_Woolf2021!$E$9:$E$93,1,EXP(LN((1.1*(Fperm_SI_Woolf2021!$E$9:$E$93-BN$58)-63.1579*EXP(-0.19*Fperm_SI_Woolf2021!$E$9:$E$93)+63.1579*EXP(-0.19*BN$58))/(Fperm_SI_Woolf2021!$E$9:$E$93-BN$58))*(BN$58-Fperm_SI_Woolf2021!$E$9:$E$93)/10))) + Fperm_SI_Woolf2021!$G$9:$G$93*EXP(-Fperm_SI_Woolf2021!$J$9:$J$93*$C142*IF(BN$58=Fperm_SI_Woolf2021!$E$9:$E$93,1,EXP(LN((1.1*(Fperm_SI_Woolf2021!$E$9:$E$93-BN$58)-63.1579*EXP(-0.19*Fperm_SI_Woolf2021!$E$9:$E$93)+63.1579*EXP(-0.19*BN$58))/(Fperm_SI_Woolf2021!$E$9:$E$93-BN$58))*(BN$58-Fperm_SI_Woolf2021!$E$9:$E$93)/10))) + Fperm_SI_Woolf2021!$H$9:$H$93*EXP(-Fperm_SI_Woolf2021!$K$9:$K$93*$C142*IF(BN$58=Fperm_SI_Woolf2021!$E$9:$E$93,1,EXP(LN((1.1*(Fperm_SI_Woolf2021!$E$9:$E$93-BN$58)-63.1579*EXP(-0.19*Fperm_SI_Woolf2021!$E$9:$E$93)+63.1579*EXP(-0.19*BN$58))/(Fperm_SI_Woolf2021!$E$9:$E$93-BN$58))*(BN$58-Fperm_SI_Woolf2021!$E$9:$E$93)/10))),Fperm_SI_Woolf2021!$D$9:$D$93))</f>
        <v>0.21992842766731574</v>
      </c>
      <c r="BO142" s="51" cm="1">
        <f t="array" ref="BO142">MIN(1,SLOPE(Fperm_SI_Woolf2021!$F$9:$F$93*EXP(-Fperm_SI_Woolf2021!$I$9:$I$93*$C142*IF(BO$58=Fperm_SI_Woolf2021!$E$9:$E$93,1,EXP(LN((1.1*(Fperm_SI_Woolf2021!$E$9:$E$93-BO$58)-63.1579*EXP(-0.19*Fperm_SI_Woolf2021!$E$9:$E$93)+63.1579*EXP(-0.19*BO$58))/(Fperm_SI_Woolf2021!$E$9:$E$93-BO$58))*(BO$58-Fperm_SI_Woolf2021!$E$9:$E$93)/10))) + Fperm_SI_Woolf2021!$G$9:$G$93*EXP(-Fperm_SI_Woolf2021!$J$9:$J$93*$C142*IF(BO$58=Fperm_SI_Woolf2021!$E$9:$E$93,1,EXP(LN((1.1*(Fperm_SI_Woolf2021!$E$9:$E$93-BO$58)-63.1579*EXP(-0.19*Fperm_SI_Woolf2021!$E$9:$E$93)+63.1579*EXP(-0.19*BO$58))/(Fperm_SI_Woolf2021!$E$9:$E$93-BO$58))*(BO$58-Fperm_SI_Woolf2021!$E$9:$E$93)/10))) + Fperm_SI_Woolf2021!$H$9:$H$93*EXP(-Fperm_SI_Woolf2021!$K$9:$K$93*$C142*IF(BO$58=Fperm_SI_Woolf2021!$E$9:$E$93,1,EXP(LN((1.1*(Fperm_SI_Woolf2021!$E$9:$E$93-BO$58)-63.1579*EXP(-0.19*Fperm_SI_Woolf2021!$E$9:$E$93)+63.1579*EXP(-0.19*BO$58))/(Fperm_SI_Woolf2021!$E$9:$E$93-BO$58))*(BO$58-Fperm_SI_Woolf2021!$E$9:$E$93)/10))),Fperm_SI_Woolf2021!$D$9:$D$93)*BO$57+INTERCEPT(Fperm_SI_Woolf2021!$F$9:$F$93*EXP(-Fperm_SI_Woolf2021!$I$9:$I$93*$C142*IF(BO$58=Fperm_SI_Woolf2021!$E$9:$E$93,1,EXP(LN((1.1*(Fperm_SI_Woolf2021!$E$9:$E$93-BO$58)-63.1579*EXP(-0.19*Fperm_SI_Woolf2021!$E$9:$E$93)+63.1579*EXP(-0.19*BO$58))/(Fperm_SI_Woolf2021!$E$9:$E$93-BO$58))*(BO$58-Fperm_SI_Woolf2021!$E$9:$E$93)/10))) + Fperm_SI_Woolf2021!$G$9:$G$93*EXP(-Fperm_SI_Woolf2021!$J$9:$J$93*$C142*IF(BO$58=Fperm_SI_Woolf2021!$E$9:$E$93,1,EXP(LN((1.1*(Fperm_SI_Woolf2021!$E$9:$E$93-BO$58)-63.1579*EXP(-0.19*Fperm_SI_Woolf2021!$E$9:$E$93)+63.1579*EXP(-0.19*BO$58))/(Fperm_SI_Woolf2021!$E$9:$E$93-BO$58))*(BO$58-Fperm_SI_Woolf2021!$E$9:$E$93)/10))) + Fperm_SI_Woolf2021!$H$9:$H$93*EXP(-Fperm_SI_Woolf2021!$K$9:$K$93*$C142*IF(BO$58=Fperm_SI_Woolf2021!$E$9:$E$93,1,EXP(LN((1.1*(Fperm_SI_Woolf2021!$E$9:$E$93-BO$58)-63.1579*EXP(-0.19*Fperm_SI_Woolf2021!$E$9:$E$93)+63.1579*EXP(-0.19*BO$58))/(Fperm_SI_Woolf2021!$E$9:$E$93-BO$58))*(BO$58-Fperm_SI_Woolf2021!$E$9:$E$93)/10))),Fperm_SI_Woolf2021!$D$9:$D$93))</f>
        <v>0.20845456984141975</v>
      </c>
      <c r="BP142" s="51" cm="1">
        <f t="array" ref="BP142">MIN(1,SLOPE(Fperm_SI_Woolf2021!$F$9:$F$93*EXP(-Fperm_SI_Woolf2021!$I$9:$I$93*$C142*IF(BP$58=Fperm_SI_Woolf2021!$E$9:$E$93,1,EXP(LN((1.1*(Fperm_SI_Woolf2021!$E$9:$E$93-BP$58)-63.1579*EXP(-0.19*Fperm_SI_Woolf2021!$E$9:$E$93)+63.1579*EXP(-0.19*BP$58))/(Fperm_SI_Woolf2021!$E$9:$E$93-BP$58))*(BP$58-Fperm_SI_Woolf2021!$E$9:$E$93)/10))) + Fperm_SI_Woolf2021!$G$9:$G$93*EXP(-Fperm_SI_Woolf2021!$J$9:$J$93*$C142*IF(BP$58=Fperm_SI_Woolf2021!$E$9:$E$93,1,EXP(LN((1.1*(Fperm_SI_Woolf2021!$E$9:$E$93-BP$58)-63.1579*EXP(-0.19*Fperm_SI_Woolf2021!$E$9:$E$93)+63.1579*EXP(-0.19*BP$58))/(Fperm_SI_Woolf2021!$E$9:$E$93-BP$58))*(BP$58-Fperm_SI_Woolf2021!$E$9:$E$93)/10))) + Fperm_SI_Woolf2021!$H$9:$H$93*EXP(-Fperm_SI_Woolf2021!$K$9:$K$93*$C142*IF(BP$58=Fperm_SI_Woolf2021!$E$9:$E$93,1,EXP(LN((1.1*(Fperm_SI_Woolf2021!$E$9:$E$93-BP$58)-63.1579*EXP(-0.19*Fperm_SI_Woolf2021!$E$9:$E$93)+63.1579*EXP(-0.19*BP$58))/(Fperm_SI_Woolf2021!$E$9:$E$93-BP$58))*(BP$58-Fperm_SI_Woolf2021!$E$9:$E$93)/10))),Fperm_SI_Woolf2021!$D$9:$D$93)*BP$57+INTERCEPT(Fperm_SI_Woolf2021!$F$9:$F$93*EXP(-Fperm_SI_Woolf2021!$I$9:$I$93*$C142*IF(BP$58=Fperm_SI_Woolf2021!$E$9:$E$93,1,EXP(LN((1.1*(Fperm_SI_Woolf2021!$E$9:$E$93-BP$58)-63.1579*EXP(-0.19*Fperm_SI_Woolf2021!$E$9:$E$93)+63.1579*EXP(-0.19*BP$58))/(Fperm_SI_Woolf2021!$E$9:$E$93-BP$58))*(BP$58-Fperm_SI_Woolf2021!$E$9:$E$93)/10))) + Fperm_SI_Woolf2021!$G$9:$G$93*EXP(-Fperm_SI_Woolf2021!$J$9:$J$93*$C142*IF(BP$58=Fperm_SI_Woolf2021!$E$9:$E$93,1,EXP(LN((1.1*(Fperm_SI_Woolf2021!$E$9:$E$93-BP$58)-63.1579*EXP(-0.19*Fperm_SI_Woolf2021!$E$9:$E$93)+63.1579*EXP(-0.19*BP$58))/(Fperm_SI_Woolf2021!$E$9:$E$93-BP$58))*(BP$58-Fperm_SI_Woolf2021!$E$9:$E$93)/10))) + Fperm_SI_Woolf2021!$H$9:$H$93*EXP(-Fperm_SI_Woolf2021!$K$9:$K$93*$C142*IF(BP$58=Fperm_SI_Woolf2021!$E$9:$E$93,1,EXP(LN((1.1*(Fperm_SI_Woolf2021!$E$9:$E$93-BP$58)-63.1579*EXP(-0.19*Fperm_SI_Woolf2021!$E$9:$E$93)+63.1579*EXP(-0.19*BP$58))/(Fperm_SI_Woolf2021!$E$9:$E$93-BP$58))*(BP$58-Fperm_SI_Woolf2021!$E$9:$E$93)/10))),Fperm_SI_Woolf2021!$D$9:$D$93))</f>
        <v>0.19698071201552375</v>
      </c>
      <c r="BQ142" s="51" cm="1">
        <f t="array" ref="BQ142">MIN(1,SLOPE(Fperm_SI_Woolf2021!$F$9:$F$93*EXP(-Fperm_SI_Woolf2021!$I$9:$I$93*$C142*IF(BQ$58=Fperm_SI_Woolf2021!$E$9:$E$93,1,EXP(LN((1.1*(Fperm_SI_Woolf2021!$E$9:$E$93-BQ$58)-63.1579*EXP(-0.19*Fperm_SI_Woolf2021!$E$9:$E$93)+63.1579*EXP(-0.19*BQ$58))/(Fperm_SI_Woolf2021!$E$9:$E$93-BQ$58))*(BQ$58-Fperm_SI_Woolf2021!$E$9:$E$93)/10))) + Fperm_SI_Woolf2021!$G$9:$G$93*EXP(-Fperm_SI_Woolf2021!$J$9:$J$93*$C142*IF(BQ$58=Fperm_SI_Woolf2021!$E$9:$E$93,1,EXP(LN((1.1*(Fperm_SI_Woolf2021!$E$9:$E$93-BQ$58)-63.1579*EXP(-0.19*Fperm_SI_Woolf2021!$E$9:$E$93)+63.1579*EXP(-0.19*BQ$58))/(Fperm_SI_Woolf2021!$E$9:$E$93-BQ$58))*(BQ$58-Fperm_SI_Woolf2021!$E$9:$E$93)/10))) + Fperm_SI_Woolf2021!$H$9:$H$93*EXP(-Fperm_SI_Woolf2021!$K$9:$K$93*$C142*IF(BQ$58=Fperm_SI_Woolf2021!$E$9:$E$93,1,EXP(LN((1.1*(Fperm_SI_Woolf2021!$E$9:$E$93-BQ$58)-63.1579*EXP(-0.19*Fperm_SI_Woolf2021!$E$9:$E$93)+63.1579*EXP(-0.19*BQ$58))/(Fperm_SI_Woolf2021!$E$9:$E$93-BQ$58))*(BQ$58-Fperm_SI_Woolf2021!$E$9:$E$93)/10))),Fperm_SI_Woolf2021!$D$9:$D$93)*BQ$57+INTERCEPT(Fperm_SI_Woolf2021!$F$9:$F$93*EXP(-Fperm_SI_Woolf2021!$I$9:$I$93*$C142*IF(BQ$58=Fperm_SI_Woolf2021!$E$9:$E$93,1,EXP(LN((1.1*(Fperm_SI_Woolf2021!$E$9:$E$93-BQ$58)-63.1579*EXP(-0.19*Fperm_SI_Woolf2021!$E$9:$E$93)+63.1579*EXP(-0.19*BQ$58))/(Fperm_SI_Woolf2021!$E$9:$E$93-BQ$58))*(BQ$58-Fperm_SI_Woolf2021!$E$9:$E$93)/10))) + Fperm_SI_Woolf2021!$G$9:$G$93*EXP(-Fperm_SI_Woolf2021!$J$9:$J$93*$C142*IF(BQ$58=Fperm_SI_Woolf2021!$E$9:$E$93,1,EXP(LN((1.1*(Fperm_SI_Woolf2021!$E$9:$E$93-BQ$58)-63.1579*EXP(-0.19*Fperm_SI_Woolf2021!$E$9:$E$93)+63.1579*EXP(-0.19*BQ$58))/(Fperm_SI_Woolf2021!$E$9:$E$93-BQ$58))*(BQ$58-Fperm_SI_Woolf2021!$E$9:$E$93)/10))) + Fperm_SI_Woolf2021!$H$9:$H$93*EXP(-Fperm_SI_Woolf2021!$K$9:$K$93*$C142*IF(BQ$58=Fperm_SI_Woolf2021!$E$9:$E$93,1,EXP(LN((1.1*(Fperm_SI_Woolf2021!$E$9:$E$93-BQ$58)-63.1579*EXP(-0.19*Fperm_SI_Woolf2021!$E$9:$E$93)+63.1579*EXP(-0.19*BQ$58))/(Fperm_SI_Woolf2021!$E$9:$E$93-BQ$58))*(BQ$58-Fperm_SI_Woolf2021!$E$9:$E$93)/10))),Fperm_SI_Woolf2021!$D$9:$D$93))</f>
        <v>0.18550685418962776</v>
      </c>
      <c r="BR142" s="51" cm="1">
        <f t="array" ref="BR142">MIN(1,SLOPE(Fperm_SI_Woolf2021!$F$9:$F$93*EXP(-Fperm_SI_Woolf2021!$I$9:$I$93*$C142*IF(BR$58=Fperm_SI_Woolf2021!$E$9:$E$93,1,EXP(LN((1.1*(Fperm_SI_Woolf2021!$E$9:$E$93-BR$58)-63.1579*EXP(-0.19*Fperm_SI_Woolf2021!$E$9:$E$93)+63.1579*EXP(-0.19*BR$58))/(Fperm_SI_Woolf2021!$E$9:$E$93-BR$58))*(BR$58-Fperm_SI_Woolf2021!$E$9:$E$93)/10))) + Fperm_SI_Woolf2021!$G$9:$G$93*EXP(-Fperm_SI_Woolf2021!$J$9:$J$93*$C142*IF(BR$58=Fperm_SI_Woolf2021!$E$9:$E$93,1,EXP(LN((1.1*(Fperm_SI_Woolf2021!$E$9:$E$93-BR$58)-63.1579*EXP(-0.19*Fperm_SI_Woolf2021!$E$9:$E$93)+63.1579*EXP(-0.19*BR$58))/(Fperm_SI_Woolf2021!$E$9:$E$93-BR$58))*(BR$58-Fperm_SI_Woolf2021!$E$9:$E$93)/10))) + Fperm_SI_Woolf2021!$H$9:$H$93*EXP(-Fperm_SI_Woolf2021!$K$9:$K$93*$C142*IF(BR$58=Fperm_SI_Woolf2021!$E$9:$E$93,1,EXP(LN((1.1*(Fperm_SI_Woolf2021!$E$9:$E$93-BR$58)-63.1579*EXP(-0.19*Fperm_SI_Woolf2021!$E$9:$E$93)+63.1579*EXP(-0.19*BR$58))/(Fperm_SI_Woolf2021!$E$9:$E$93-BR$58))*(BR$58-Fperm_SI_Woolf2021!$E$9:$E$93)/10))),Fperm_SI_Woolf2021!$D$9:$D$93)*BR$57+INTERCEPT(Fperm_SI_Woolf2021!$F$9:$F$93*EXP(-Fperm_SI_Woolf2021!$I$9:$I$93*$C142*IF(BR$58=Fperm_SI_Woolf2021!$E$9:$E$93,1,EXP(LN((1.1*(Fperm_SI_Woolf2021!$E$9:$E$93-BR$58)-63.1579*EXP(-0.19*Fperm_SI_Woolf2021!$E$9:$E$93)+63.1579*EXP(-0.19*BR$58))/(Fperm_SI_Woolf2021!$E$9:$E$93-BR$58))*(BR$58-Fperm_SI_Woolf2021!$E$9:$E$93)/10))) + Fperm_SI_Woolf2021!$G$9:$G$93*EXP(-Fperm_SI_Woolf2021!$J$9:$J$93*$C142*IF(BR$58=Fperm_SI_Woolf2021!$E$9:$E$93,1,EXP(LN((1.1*(Fperm_SI_Woolf2021!$E$9:$E$93-BR$58)-63.1579*EXP(-0.19*Fperm_SI_Woolf2021!$E$9:$E$93)+63.1579*EXP(-0.19*BR$58))/(Fperm_SI_Woolf2021!$E$9:$E$93-BR$58))*(BR$58-Fperm_SI_Woolf2021!$E$9:$E$93)/10))) + Fperm_SI_Woolf2021!$H$9:$H$93*EXP(-Fperm_SI_Woolf2021!$K$9:$K$93*$C142*IF(BR$58=Fperm_SI_Woolf2021!$E$9:$E$93,1,EXP(LN((1.1*(Fperm_SI_Woolf2021!$E$9:$E$93-BR$58)-63.1579*EXP(-0.19*Fperm_SI_Woolf2021!$E$9:$E$93)+63.1579*EXP(-0.19*BR$58))/(Fperm_SI_Woolf2021!$E$9:$E$93-BR$58))*(BR$58-Fperm_SI_Woolf2021!$E$9:$E$93)/10))),Fperm_SI_Woolf2021!$D$9:$D$93))</f>
        <v>0.17403299636373176</v>
      </c>
      <c r="BS142" s="51" cm="1">
        <f t="array" ref="BS142">MIN(1,SLOPE(Fperm_SI_Woolf2021!$F$9:$F$93*EXP(-Fperm_SI_Woolf2021!$I$9:$I$93*$C142*IF(BS$58=Fperm_SI_Woolf2021!$E$9:$E$93,1,EXP(LN((1.1*(Fperm_SI_Woolf2021!$E$9:$E$93-BS$58)-63.1579*EXP(-0.19*Fperm_SI_Woolf2021!$E$9:$E$93)+63.1579*EXP(-0.19*BS$58))/(Fperm_SI_Woolf2021!$E$9:$E$93-BS$58))*(BS$58-Fperm_SI_Woolf2021!$E$9:$E$93)/10))) + Fperm_SI_Woolf2021!$G$9:$G$93*EXP(-Fperm_SI_Woolf2021!$J$9:$J$93*$C142*IF(BS$58=Fperm_SI_Woolf2021!$E$9:$E$93,1,EXP(LN((1.1*(Fperm_SI_Woolf2021!$E$9:$E$93-BS$58)-63.1579*EXP(-0.19*Fperm_SI_Woolf2021!$E$9:$E$93)+63.1579*EXP(-0.19*BS$58))/(Fperm_SI_Woolf2021!$E$9:$E$93-BS$58))*(BS$58-Fperm_SI_Woolf2021!$E$9:$E$93)/10))) + Fperm_SI_Woolf2021!$H$9:$H$93*EXP(-Fperm_SI_Woolf2021!$K$9:$K$93*$C142*IF(BS$58=Fperm_SI_Woolf2021!$E$9:$E$93,1,EXP(LN((1.1*(Fperm_SI_Woolf2021!$E$9:$E$93-BS$58)-63.1579*EXP(-0.19*Fperm_SI_Woolf2021!$E$9:$E$93)+63.1579*EXP(-0.19*BS$58))/(Fperm_SI_Woolf2021!$E$9:$E$93-BS$58))*(BS$58-Fperm_SI_Woolf2021!$E$9:$E$93)/10))),Fperm_SI_Woolf2021!$D$9:$D$93)*BS$57+INTERCEPT(Fperm_SI_Woolf2021!$F$9:$F$93*EXP(-Fperm_SI_Woolf2021!$I$9:$I$93*$C142*IF(BS$58=Fperm_SI_Woolf2021!$E$9:$E$93,1,EXP(LN((1.1*(Fperm_SI_Woolf2021!$E$9:$E$93-BS$58)-63.1579*EXP(-0.19*Fperm_SI_Woolf2021!$E$9:$E$93)+63.1579*EXP(-0.19*BS$58))/(Fperm_SI_Woolf2021!$E$9:$E$93-BS$58))*(BS$58-Fperm_SI_Woolf2021!$E$9:$E$93)/10))) + Fperm_SI_Woolf2021!$G$9:$G$93*EXP(-Fperm_SI_Woolf2021!$J$9:$J$93*$C142*IF(BS$58=Fperm_SI_Woolf2021!$E$9:$E$93,1,EXP(LN((1.1*(Fperm_SI_Woolf2021!$E$9:$E$93-BS$58)-63.1579*EXP(-0.19*Fperm_SI_Woolf2021!$E$9:$E$93)+63.1579*EXP(-0.19*BS$58))/(Fperm_SI_Woolf2021!$E$9:$E$93-BS$58))*(BS$58-Fperm_SI_Woolf2021!$E$9:$E$93)/10))) + Fperm_SI_Woolf2021!$H$9:$H$93*EXP(-Fperm_SI_Woolf2021!$K$9:$K$93*$C142*IF(BS$58=Fperm_SI_Woolf2021!$E$9:$E$93,1,EXP(LN((1.1*(Fperm_SI_Woolf2021!$E$9:$E$93-BS$58)-63.1579*EXP(-0.19*Fperm_SI_Woolf2021!$E$9:$E$93)+63.1579*EXP(-0.19*BS$58))/(Fperm_SI_Woolf2021!$E$9:$E$93-BS$58))*(BS$58-Fperm_SI_Woolf2021!$E$9:$E$93)/10))),Fperm_SI_Woolf2021!$D$9:$D$93))</f>
        <v>0.16255913853783577</v>
      </c>
      <c r="BT142" s="51" cm="1">
        <f t="array" ref="BT142">MIN(1,SLOPE(Fperm_SI_Woolf2021!$F$9:$F$93*EXP(-Fperm_SI_Woolf2021!$I$9:$I$93*$C142*IF(BT$58=Fperm_SI_Woolf2021!$E$9:$E$93,1,EXP(LN((1.1*(Fperm_SI_Woolf2021!$E$9:$E$93-BT$58)-63.1579*EXP(-0.19*Fperm_SI_Woolf2021!$E$9:$E$93)+63.1579*EXP(-0.19*BT$58))/(Fperm_SI_Woolf2021!$E$9:$E$93-BT$58))*(BT$58-Fperm_SI_Woolf2021!$E$9:$E$93)/10))) + Fperm_SI_Woolf2021!$G$9:$G$93*EXP(-Fperm_SI_Woolf2021!$J$9:$J$93*$C142*IF(BT$58=Fperm_SI_Woolf2021!$E$9:$E$93,1,EXP(LN((1.1*(Fperm_SI_Woolf2021!$E$9:$E$93-BT$58)-63.1579*EXP(-0.19*Fperm_SI_Woolf2021!$E$9:$E$93)+63.1579*EXP(-0.19*BT$58))/(Fperm_SI_Woolf2021!$E$9:$E$93-BT$58))*(BT$58-Fperm_SI_Woolf2021!$E$9:$E$93)/10))) + Fperm_SI_Woolf2021!$H$9:$H$93*EXP(-Fperm_SI_Woolf2021!$K$9:$K$93*$C142*IF(BT$58=Fperm_SI_Woolf2021!$E$9:$E$93,1,EXP(LN((1.1*(Fperm_SI_Woolf2021!$E$9:$E$93-BT$58)-63.1579*EXP(-0.19*Fperm_SI_Woolf2021!$E$9:$E$93)+63.1579*EXP(-0.19*BT$58))/(Fperm_SI_Woolf2021!$E$9:$E$93-BT$58))*(BT$58-Fperm_SI_Woolf2021!$E$9:$E$93)/10))),Fperm_SI_Woolf2021!$D$9:$D$93)*BT$57+INTERCEPT(Fperm_SI_Woolf2021!$F$9:$F$93*EXP(-Fperm_SI_Woolf2021!$I$9:$I$93*$C142*IF(BT$58=Fperm_SI_Woolf2021!$E$9:$E$93,1,EXP(LN((1.1*(Fperm_SI_Woolf2021!$E$9:$E$93-BT$58)-63.1579*EXP(-0.19*Fperm_SI_Woolf2021!$E$9:$E$93)+63.1579*EXP(-0.19*BT$58))/(Fperm_SI_Woolf2021!$E$9:$E$93-BT$58))*(BT$58-Fperm_SI_Woolf2021!$E$9:$E$93)/10))) + Fperm_SI_Woolf2021!$G$9:$G$93*EXP(-Fperm_SI_Woolf2021!$J$9:$J$93*$C142*IF(BT$58=Fperm_SI_Woolf2021!$E$9:$E$93,1,EXP(LN((1.1*(Fperm_SI_Woolf2021!$E$9:$E$93-BT$58)-63.1579*EXP(-0.19*Fperm_SI_Woolf2021!$E$9:$E$93)+63.1579*EXP(-0.19*BT$58))/(Fperm_SI_Woolf2021!$E$9:$E$93-BT$58))*(BT$58-Fperm_SI_Woolf2021!$E$9:$E$93)/10))) + Fperm_SI_Woolf2021!$H$9:$H$93*EXP(-Fperm_SI_Woolf2021!$K$9:$K$93*$C142*IF(BT$58=Fperm_SI_Woolf2021!$E$9:$E$93,1,EXP(LN((1.1*(Fperm_SI_Woolf2021!$E$9:$E$93-BT$58)-63.1579*EXP(-0.19*Fperm_SI_Woolf2021!$E$9:$E$93)+63.1579*EXP(-0.19*BT$58))/(Fperm_SI_Woolf2021!$E$9:$E$93-BT$58))*(BT$58-Fperm_SI_Woolf2021!$E$9:$E$93)/10))),Fperm_SI_Woolf2021!$D$9:$D$93))</f>
        <v>0.15108528071193977</v>
      </c>
      <c r="BU142" s="51" cm="1">
        <f t="array" ref="BU142">MIN(1,SLOPE(Fperm_SI_Woolf2021!$F$9:$F$93*EXP(-Fperm_SI_Woolf2021!$I$9:$I$93*$C142*IF(BU$58=Fperm_SI_Woolf2021!$E$9:$E$93,1,EXP(LN((1.1*(Fperm_SI_Woolf2021!$E$9:$E$93-BU$58)-63.1579*EXP(-0.19*Fperm_SI_Woolf2021!$E$9:$E$93)+63.1579*EXP(-0.19*BU$58))/(Fperm_SI_Woolf2021!$E$9:$E$93-BU$58))*(BU$58-Fperm_SI_Woolf2021!$E$9:$E$93)/10))) + Fperm_SI_Woolf2021!$G$9:$G$93*EXP(-Fperm_SI_Woolf2021!$J$9:$J$93*$C142*IF(BU$58=Fperm_SI_Woolf2021!$E$9:$E$93,1,EXP(LN((1.1*(Fperm_SI_Woolf2021!$E$9:$E$93-BU$58)-63.1579*EXP(-0.19*Fperm_SI_Woolf2021!$E$9:$E$93)+63.1579*EXP(-0.19*BU$58))/(Fperm_SI_Woolf2021!$E$9:$E$93-BU$58))*(BU$58-Fperm_SI_Woolf2021!$E$9:$E$93)/10))) + Fperm_SI_Woolf2021!$H$9:$H$93*EXP(-Fperm_SI_Woolf2021!$K$9:$K$93*$C142*IF(BU$58=Fperm_SI_Woolf2021!$E$9:$E$93,1,EXP(LN((1.1*(Fperm_SI_Woolf2021!$E$9:$E$93-BU$58)-63.1579*EXP(-0.19*Fperm_SI_Woolf2021!$E$9:$E$93)+63.1579*EXP(-0.19*BU$58))/(Fperm_SI_Woolf2021!$E$9:$E$93-BU$58))*(BU$58-Fperm_SI_Woolf2021!$E$9:$E$93)/10))),Fperm_SI_Woolf2021!$D$9:$D$93)*BU$57+INTERCEPT(Fperm_SI_Woolf2021!$F$9:$F$93*EXP(-Fperm_SI_Woolf2021!$I$9:$I$93*$C142*IF(BU$58=Fperm_SI_Woolf2021!$E$9:$E$93,1,EXP(LN((1.1*(Fperm_SI_Woolf2021!$E$9:$E$93-BU$58)-63.1579*EXP(-0.19*Fperm_SI_Woolf2021!$E$9:$E$93)+63.1579*EXP(-0.19*BU$58))/(Fperm_SI_Woolf2021!$E$9:$E$93-BU$58))*(BU$58-Fperm_SI_Woolf2021!$E$9:$E$93)/10))) + Fperm_SI_Woolf2021!$G$9:$G$93*EXP(-Fperm_SI_Woolf2021!$J$9:$J$93*$C142*IF(BU$58=Fperm_SI_Woolf2021!$E$9:$E$93,1,EXP(LN((1.1*(Fperm_SI_Woolf2021!$E$9:$E$93-BU$58)-63.1579*EXP(-0.19*Fperm_SI_Woolf2021!$E$9:$E$93)+63.1579*EXP(-0.19*BU$58))/(Fperm_SI_Woolf2021!$E$9:$E$93-BU$58))*(BU$58-Fperm_SI_Woolf2021!$E$9:$E$93)/10))) + Fperm_SI_Woolf2021!$H$9:$H$93*EXP(-Fperm_SI_Woolf2021!$K$9:$K$93*$C142*IF(BU$58=Fperm_SI_Woolf2021!$E$9:$E$93,1,EXP(LN((1.1*(Fperm_SI_Woolf2021!$E$9:$E$93-BU$58)-63.1579*EXP(-0.19*Fperm_SI_Woolf2021!$E$9:$E$93)+63.1579*EXP(-0.19*BU$58))/(Fperm_SI_Woolf2021!$E$9:$E$93-BU$58))*(BU$58-Fperm_SI_Woolf2021!$E$9:$E$93)/10))),Fperm_SI_Woolf2021!$D$9:$D$93))</f>
        <v>0.13961142288604378</v>
      </c>
      <c r="BV142" s="51" cm="1">
        <f t="array" ref="BV142">MIN(1,SLOPE(Fperm_SI_Woolf2021!$F$9:$F$93*EXP(-Fperm_SI_Woolf2021!$I$9:$I$93*$C142*IF(BV$58=Fperm_SI_Woolf2021!$E$9:$E$93,1,EXP(LN((1.1*(Fperm_SI_Woolf2021!$E$9:$E$93-BV$58)-63.1579*EXP(-0.19*Fperm_SI_Woolf2021!$E$9:$E$93)+63.1579*EXP(-0.19*BV$58))/(Fperm_SI_Woolf2021!$E$9:$E$93-BV$58))*(BV$58-Fperm_SI_Woolf2021!$E$9:$E$93)/10))) + Fperm_SI_Woolf2021!$G$9:$G$93*EXP(-Fperm_SI_Woolf2021!$J$9:$J$93*$C142*IF(BV$58=Fperm_SI_Woolf2021!$E$9:$E$93,1,EXP(LN((1.1*(Fperm_SI_Woolf2021!$E$9:$E$93-BV$58)-63.1579*EXP(-0.19*Fperm_SI_Woolf2021!$E$9:$E$93)+63.1579*EXP(-0.19*BV$58))/(Fperm_SI_Woolf2021!$E$9:$E$93-BV$58))*(BV$58-Fperm_SI_Woolf2021!$E$9:$E$93)/10))) + Fperm_SI_Woolf2021!$H$9:$H$93*EXP(-Fperm_SI_Woolf2021!$K$9:$K$93*$C142*IF(BV$58=Fperm_SI_Woolf2021!$E$9:$E$93,1,EXP(LN((1.1*(Fperm_SI_Woolf2021!$E$9:$E$93-BV$58)-63.1579*EXP(-0.19*Fperm_SI_Woolf2021!$E$9:$E$93)+63.1579*EXP(-0.19*BV$58))/(Fperm_SI_Woolf2021!$E$9:$E$93-BV$58))*(BV$58-Fperm_SI_Woolf2021!$E$9:$E$93)/10))),Fperm_SI_Woolf2021!$D$9:$D$93)*BV$57+INTERCEPT(Fperm_SI_Woolf2021!$F$9:$F$93*EXP(-Fperm_SI_Woolf2021!$I$9:$I$93*$C142*IF(BV$58=Fperm_SI_Woolf2021!$E$9:$E$93,1,EXP(LN((1.1*(Fperm_SI_Woolf2021!$E$9:$E$93-BV$58)-63.1579*EXP(-0.19*Fperm_SI_Woolf2021!$E$9:$E$93)+63.1579*EXP(-0.19*BV$58))/(Fperm_SI_Woolf2021!$E$9:$E$93-BV$58))*(BV$58-Fperm_SI_Woolf2021!$E$9:$E$93)/10))) + Fperm_SI_Woolf2021!$G$9:$G$93*EXP(-Fperm_SI_Woolf2021!$J$9:$J$93*$C142*IF(BV$58=Fperm_SI_Woolf2021!$E$9:$E$93,1,EXP(LN((1.1*(Fperm_SI_Woolf2021!$E$9:$E$93-BV$58)-63.1579*EXP(-0.19*Fperm_SI_Woolf2021!$E$9:$E$93)+63.1579*EXP(-0.19*BV$58))/(Fperm_SI_Woolf2021!$E$9:$E$93-BV$58))*(BV$58-Fperm_SI_Woolf2021!$E$9:$E$93)/10))) + Fperm_SI_Woolf2021!$H$9:$H$93*EXP(-Fperm_SI_Woolf2021!$K$9:$K$93*$C142*IF(BV$58=Fperm_SI_Woolf2021!$E$9:$E$93,1,EXP(LN((1.1*(Fperm_SI_Woolf2021!$E$9:$E$93-BV$58)-63.1579*EXP(-0.19*Fperm_SI_Woolf2021!$E$9:$E$93)+63.1579*EXP(-0.19*BV$58))/(Fperm_SI_Woolf2021!$E$9:$E$93-BV$58))*(BV$58-Fperm_SI_Woolf2021!$E$9:$E$93)/10))),Fperm_SI_Woolf2021!$D$9:$D$93))</f>
        <v>0.12813756506014776</v>
      </c>
      <c r="BW142" s="51" cm="1">
        <f t="array" ref="BW142">MIN(1,SLOPE(Fperm_SI_Woolf2021!$F$9:$F$93*EXP(-Fperm_SI_Woolf2021!$I$9:$I$93*$C142*IF(BW$58=Fperm_SI_Woolf2021!$E$9:$E$93,1,EXP(LN((1.1*(Fperm_SI_Woolf2021!$E$9:$E$93-BW$58)-63.1579*EXP(-0.19*Fperm_SI_Woolf2021!$E$9:$E$93)+63.1579*EXP(-0.19*BW$58))/(Fperm_SI_Woolf2021!$E$9:$E$93-BW$58))*(BW$58-Fperm_SI_Woolf2021!$E$9:$E$93)/10))) + Fperm_SI_Woolf2021!$G$9:$G$93*EXP(-Fperm_SI_Woolf2021!$J$9:$J$93*$C142*IF(BW$58=Fperm_SI_Woolf2021!$E$9:$E$93,1,EXP(LN((1.1*(Fperm_SI_Woolf2021!$E$9:$E$93-BW$58)-63.1579*EXP(-0.19*Fperm_SI_Woolf2021!$E$9:$E$93)+63.1579*EXP(-0.19*BW$58))/(Fperm_SI_Woolf2021!$E$9:$E$93-BW$58))*(BW$58-Fperm_SI_Woolf2021!$E$9:$E$93)/10))) + Fperm_SI_Woolf2021!$H$9:$H$93*EXP(-Fperm_SI_Woolf2021!$K$9:$K$93*$C142*IF(BW$58=Fperm_SI_Woolf2021!$E$9:$E$93,1,EXP(LN((1.1*(Fperm_SI_Woolf2021!$E$9:$E$93-BW$58)-63.1579*EXP(-0.19*Fperm_SI_Woolf2021!$E$9:$E$93)+63.1579*EXP(-0.19*BW$58))/(Fperm_SI_Woolf2021!$E$9:$E$93-BW$58))*(BW$58-Fperm_SI_Woolf2021!$E$9:$E$93)/10))),Fperm_SI_Woolf2021!$D$9:$D$93)*BW$57+INTERCEPT(Fperm_SI_Woolf2021!$F$9:$F$93*EXP(-Fperm_SI_Woolf2021!$I$9:$I$93*$C142*IF(BW$58=Fperm_SI_Woolf2021!$E$9:$E$93,1,EXP(LN((1.1*(Fperm_SI_Woolf2021!$E$9:$E$93-BW$58)-63.1579*EXP(-0.19*Fperm_SI_Woolf2021!$E$9:$E$93)+63.1579*EXP(-0.19*BW$58))/(Fperm_SI_Woolf2021!$E$9:$E$93-BW$58))*(BW$58-Fperm_SI_Woolf2021!$E$9:$E$93)/10))) + Fperm_SI_Woolf2021!$G$9:$G$93*EXP(-Fperm_SI_Woolf2021!$J$9:$J$93*$C142*IF(BW$58=Fperm_SI_Woolf2021!$E$9:$E$93,1,EXP(LN((1.1*(Fperm_SI_Woolf2021!$E$9:$E$93-BW$58)-63.1579*EXP(-0.19*Fperm_SI_Woolf2021!$E$9:$E$93)+63.1579*EXP(-0.19*BW$58))/(Fperm_SI_Woolf2021!$E$9:$E$93-BW$58))*(BW$58-Fperm_SI_Woolf2021!$E$9:$E$93)/10))) + Fperm_SI_Woolf2021!$H$9:$H$93*EXP(-Fperm_SI_Woolf2021!$K$9:$K$93*$C142*IF(BW$58=Fperm_SI_Woolf2021!$E$9:$E$93,1,EXP(LN((1.1*(Fperm_SI_Woolf2021!$E$9:$E$93-BW$58)-63.1579*EXP(-0.19*Fperm_SI_Woolf2021!$E$9:$E$93)+63.1579*EXP(-0.19*BW$58))/(Fperm_SI_Woolf2021!$E$9:$E$93-BW$58))*(BW$58-Fperm_SI_Woolf2021!$E$9:$E$93)/10))),Fperm_SI_Woolf2021!$D$9:$D$93))</f>
        <v>0.11666370723425176</v>
      </c>
      <c r="BX142" s="51" cm="1">
        <f t="array" ref="BX142">MIN(1,SLOPE(Fperm_SI_Woolf2021!$F$9:$F$93*EXP(-Fperm_SI_Woolf2021!$I$9:$I$93*$C142*IF(BX$58=Fperm_SI_Woolf2021!$E$9:$E$93,1,EXP(LN((1.1*(Fperm_SI_Woolf2021!$E$9:$E$93-BX$58)-63.1579*EXP(-0.19*Fperm_SI_Woolf2021!$E$9:$E$93)+63.1579*EXP(-0.19*BX$58))/(Fperm_SI_Woolf2021!$E$9:$E$93-BX$58))*(BX$58-Fperm_SI_Woolf2021!$E$9:$E$93)/10))) + Fperm_SI_Woolf2021!$G$9:$G$93*EXP(-Fperm_SI_Woolf2021!$J$9:$J$93*$C142*IF(BX$58=Fperm_SI_Woolf2021!$E$9:$E$93,1,EXP(LN((1.1*(Fperm_SI_Woolf2021!$E$9:$E$93-BX$58)-63.1579*EXP(-0.19*Fperm_SI_Woolf2021!$E$9:$E$93)+63.1579*EXP(-0.19*BX$58))/(Fperm_SI_Woolf2021!$E$9:$E$93-BX$58))*(BX$58-Fperm_SI_Woolf2021!$E$9:$E$93)/10))) + Fperm_SI_Woolf2021!$H$9:$H$93*EXP(-Fperm_SI_Woolf2021!$K$9:$K$93*$C142*IF(BX$58=Fperm_SI_Woolf2021!$E$9:$E$93,1,EXP(LN((1.1*(Fperm_SI_Woolf2021!$E$9:$E$93-BX$58)-63.1579*EXP(-0.19*Fperm_SI_Woolf2021!$E$9:$E$93)+63.1579*EXP(-0.19*BX$58))/(Fperm_SI_Woolf2021!$E$9:$E$93-BX$58))*(BX$58-Fperm_SI_Woolf2021!$E$9:$E$93)/10))),Fperm_SI_Woolf2021!$D$9:$D$93)*BX$57+INTERCEPT(Fperm_SI_Woolf2021!$F$9:$F$93*EXP(-Fperm_SI_Woolf2021!$I$9:$I$93*$C142*IF(BX$58=Fperm_SI_Woolf2021!$E$9:$E$93,1,EXP(LN((1.1*(Fperm_SI_Woolf2021!$E$9:$E$93-BX$58)-63.1579*EXP(-0.19*Fperm_SI_Woolf2021!$E$9:$E$93)+63.1579*EXP(-0.19*BX$58))/(Fperm_SI_Woolf2021!$E$9:$E$93-BX$58))*(BX$58-Fperm_SI_Woolf2021!$E$9:$E$93)/10))) + Fperm_SI_Woolf2021!$G$9:$G$93*EXP(-Fperm_SI_Woolf2021!$J$9:$J$93*$C142*IF(BX$58=Fperm_SI_Woolf2021!$E$9:$E$93,1,EXP(LN((1.1*(Fperm_SI_Woolf2021!$E$9:$E$93-BX$58)-63.1579*EXP(-0.19*Fperm_SI_Woolf2021!$E$9:$E$93)+63.1579*EXP(-0.19*BX$58))/(Fperm_SI_Woolf2021!$E$9:$E$93-BX$58))*(BX$58-Fperm_SI_Woolf2021!$E$9:$E$93)/10))) + Fperm_SI_Woolf2021!$H$9:$H$93*EXP(-Fperm_SI_Woolf2021!$K$9:$K$93*$C142*IF(BX$58=Fperm_SI_Woolf2021!$E$9:$E$93,1,EXP(LN((1.1*(Fperm_SI_Woolf2021!$E$9:$E$93-BX$58)-63.1579*EXP(-0.19*Fperm_SI_Woolf2021!$E$9:$E$93)+63.1579*EXP(-0.19*BX$58))/(Fperm_SI_Woolf2021!$E$9:$E$93-BX$58))*(BX$58-Fperm_SI_Woolf2021!$E$9:$E$93)/10))),Fperm_SI_Woolf2021!$D$9:$D$93))</f>
        <v>0.10518984940835577</v>
      </c>
      <c r="BY142" s="51" cm="1">
        <f t="array" ref="BY142">MIN(1,SLOPE(Fperm_SI_Woolf2021!$F$9:$F$93*EXP(-Fperm_SI_Woolf2021!$I$9:$I$93*$C142*IF(BY$58=Fperm_SI_Woolf2021!$E$9:$E$93,1,EXP(LN((1.1*(Fperm_SI_Woolf2021!$E$9:$E$93-BY$58)-63.1579*EXP(-0.19*Fperm_SI_Woolf2021!$E$9:$E$93)+63.1579*EXP(-0.19*BY$58))/(Fperm_SI_Woolf2021!$E$9:$E$93-BY$58))*(BY$58-Fperm_SI_Woolf2021!$E$9:$E$93)/10))) + Fperm_SI_Woolf2021!$G$9:$G$93*EXP(-Fperm_SI_Woolf2021!$J$9:$J$93*$C142*IF(BY$58=Fperm_SI_Woolf2021!$E$9:$E$93,1,EXP(LN((1.1*(Fperm_SI_Woolf2021!$E$9:$E$93-BY$58)-63.1579*EXP(-0.19*Fperm_SI_Woolf2021!$E$9:$E$93)+63.1579*EXP(-0.19*BY$58))/(Fperm_SI_Woolf2021!$E$9:$E$93-BY$58))*(BY$58-Fperm_SI_Woolf2021!$E$9:$E$93)/10))) + Fperm_SI_Woolf2021!$H$9:$H$93*EXP(-Fperm_SI_Woolf2021!$K$9:$K$93*$C142*IF(BY$58=Fperm_SI_Woolf2021!$E$9:$E$93,1,EXP(LN((1.1*(Fperm_SI_Woolf2021!$E$9:$E$93-BY$58)-63.1579*EXP(-0.19*Fperm_SI_Woolf2021!$E$9:$E$93)+63.1579*EXP(-0.19*BY$58))/(Fperm_SI_Woolf2021!$E$9:$E$93-BY$58))*(BY$58-Fperm_SI_Woolf2021!$E$9:$E$93)/10))),Fperm_SI_Woolf2021!$D$9:$D$93)*BY$57+INTERCEPT(Fperm_SI_Woolf2021!$F$9:$F$93*EXP(-Fperm_SI_Woolf2021!$I$9:$I$93*$C142*IF(BY$58=Fperm_SI_Woolf2021!$E$9:$E$93,1,EXP(LN((1.1*(Fperm_SI_Woolf2021!$E$9:$E$93-BY$58)-63.1579*EXP(-0.19*Fperm_SI_Woolf2021!$E$9:$E$93)+63.1579*EXP(-0.19*BY$58))/(Fperm_SI_Woolf2021!$E$9:$E$93-BY$58))*(BY$58-Fperm_SI_Woolf2021!$E$9:$E$93)/10))) + Fperm_SI_Woolf2021!$G$9:$G$93*EXP(-Fperm_SI_Woolf2021!$J$9:$J$93*$C142*IF(BY$58=Fperm_SI_Woolf2021!$E$9:$E$93,1,EXP(LN((1.1*(Fperm_SI_Woolf2021!$E$9:$E$93-BY$58)-63.1579*EXP(-0.19*Fperm_SI_Woolf2021!$E$9:$E$93)+63.1579*EXP(-0.19*BY$58))/(Fperm_SI_Woolf2021!$E$9:$E$93-BY$58))*(BY$58-Fperm_SI_Woolf2021!$E$9:$E$93)/10))) + Fperm_SI_Woolf2021!$H$9:$H$93*EXP(-Fperm_SI_Woolf2021!$K$9:$K$93*$C142*IF(BY$58=Fperm_SI_Woolf2021!$E$9:$E$93,1,EXP(LN((1.1*(Fperm_SI_Woolf2021!$E$9:$E$93-BY$58)-63.1579*EXP(-0.19*Fperm_SI_Woolf2021!$E$9:$E$93)+63.1579*EXP(-0.19*BY$58))/(Fperm_SI_Woolf2021!$E$9:$E$93-BY$58))*(BY$58-Fperm_SI_Woolf2021!$E$9:$E$93)/10))),Fperm_SI_Woolf2021!$D$9:$D$93))</f>
        <v>9.3715991582459746E-2</v>
      </c>
      <c r="BZ142" s="51" cm="1">
        <f t="array" ref="BZ142">MIN(1,SLOPE(Fperm_SI_Woolf2021!$F$9:$F$93*EXP(-Fperm_SI_Woolf2021!$I$9:$I$93*$C142*IF(BZ$58=Fperm_SI_Woolf2021!$E$9:$E$93,1,EXP(LN((1.1*(Fperm_SI_Woolf2021!$E$9:$E$93-BZ$58)-63.1579*EXP(-0.19*Fperm_SI_Woolf2021!$E$9:$E$93)+63.1579*EXP(-0.19*BZ$58))/(Fperm_SI_Woolf2021!$E$9:$E$93-BZ$58))*(BZ$58-Fperm_SI_Woolf2021!$E$9:$E$93)/10))) + Fperm_SI_Woolf2021!$G$9:$G$93*EXP(-Fperm_SI_Woolf2021!$J$9:$J$93*$C142*IF(BZ$58=Fperm_SI_Woolf2021!$E$9:$E$93,1,EXP(LN((1.1*(Fperm_SI_Woolf2021!$E$9:$E$93-BZ$58)-63.1579*EXP(-0.19*Fperm_SI_Woolf2021!$E$9:$E$93)+63.1579*EXP(-0.19*BZ$58))/(Fperm_SI_Woolf2021!$E$9:$E$93-BZ$58))*(BZ$58-Fperm_SI_Woolf2021!$E$9:$E$93)/10))) + Fperm_SI_Woolf2021!$H$9:$H$93*EXP(-Fperm_SI_Woolf2021!$K$9:$K$93*$C142*IF(BZ$58=Fperm_SI_Woolf2021!$E$9:$E$93,1,EXP(LN((1.1*(Fperm_SI_Woolf2021!$E$9:$E$93-BZ$58)-63.1579*EXP(-0.19*Fperm_SI_Woolf2021!$E$9:$E$93)+63.1579*EXP(-0.19*BZ$58))/(Fperm_SI_Woolf2021!$E$9:$E$93-BZ$58))*(BZ$58-Fperm_SI_Woolf2021!$E$9:$E$93)/10))),Fperm_SI_Woolf2021!$D$9:$D$93)*BZ$57+INTERCEPT(Fperm_SI_Woolf2021!$F$9:$F$93*EXP(-Fperm_SI_Woolf2021!$I$9:$I$93*$C142*IF(BZ$58=Fperm_SI_Woolf2021!$E$9:$E$93,1,EXP(LN((1.1*(Fperm_SI_Woolf2021!$E$9:$E$93-BZ$58)-63.1579*EXP(-0.19*Fperm_SI_Woolf2021!$E$9:$E$93)+63.1579*EXP(-0.19*BZ$58))/(Fperm_SI_Woolf2021!$E$9:$E$93-BZ$58))*(BZ$58-Fperm_SI_Woolf2021!$E$9:$E$93)/10))) + Fperm_SI_Woolf2021!$G$9:$G$93*EXP(-Fperm_SI_Woolf2021!$J$9:$J$93*$C142*IF(BZ$58=Fperm_SI_Woolf2021!$E$9:$E$93,1,EXP(LN((1.1*(Fperm_SI_Woolf2021!$E$9:$E$93-BZ$58)-63.1579*EXP(-0.19*Fperm_SI_Woolf2021!$E$9:$E$93)+63.1579*EXP(-0.19*BZ$58))/(Fperm_SI_Woolf2021!$E$9:$E$93-BZ$58))*(BZ$58-Fperm_SI_Woolf2021!$E$9:$E$93)/10))) + Fperm_SI_Woolf2021!$H$9:$H$93*EXP(-Fperm_SI_Woolf2021!$K$9:$K$93*$C142*IF(BZ$58=Fperm_SI_Woolf2021!$E$9:$E$93,1,EXP(LN((1.1*(Fperm_SI_Woolf2021!$E$9:$E$93-BZ$58)-63.1579*EXP(-0.19*Fperm_SI_Woolf2021!$E$9:$E$93)+63.1579*EXP(-0.19*BZ$58))/(Fperm_SI_Woolf2021!$E$9:$E$93-BZ$58))*(BZ$58-Fperm_SI_Woolf2021!$E$9:$E$93)/10))),Fperm_SI_Woolf2021!$D$9:$D$93))</f>
        <v>8.2242133756563751E-2</v>
      </c>
    </row>
    <row r="143" spans="3:78" x14ac:dyDescent="0.2">
      <c r="C143" s="48">
        <v>830</v>
      </c>
      <c r="D143" s="51" cm="1">
        <f t="array" ref="D143">MIN(1,SLOPE(Fperm_SI_Woolf2021!$F$9:$F$93*EXP(-Fperm_SI_Woolf2021!$I$9:$I$93*$C143*IF(D$58=Fperm_SI_Woolf2021!$E$9:$E$93,1,EXP(LN((1.1*(Fperm_SI_Woolf2021!$E$9:$E$93-D$58)-63.1579*EXP(-0.19*Fperm_SI_Woolf2021!$E$9:$E$93)+63.1579*EXP(-0.19*D$58))/(Fperm_SI_Woolf2021!$E$9:$E$93-D$58))*(D$58-Fperm_SI_Woolf2021!$E$9:$E$93)/10))) + Fperm_SI_Woolf2021!$G$9:$G$93*EXP(-Fperm_SI_Woolf2021!$J$9:$J$93*$C143*IF(D$58=Fperm_SI_Woolf2021!$E$9:$E$93,1,EXP(LN((1.1*(Fperm_SI_Woolf2021!$E$9:$E$93-D$58)-63.1579*EXP(-0.19*Fperm_SI_Woolf2021!$E$9:$E$93)+63.1579*EXP(-0.19*D$58))/(Fperm_SI_Woolf2021!$E$9:$E$93-D$58))*(D$58-Fperm_SI_Woolf2021!$E$9:$E$93)/10))) + Fperm_SI_Woolf2021!$H$9:$H$93*EXP(-Fperm_SI_Woolf2021!$K$9:$K$93*$C143*IF(D$58=Fperm_SI_Woolf2021!$E$9:$E$93,1,EXP(LN((1.1*(Fperm_SI_Woolf2021!$E$9:$E$93-D$58)-63.1579*EXP(-0.19*Fperm_SI_Woolf2021!$E$9:$E$93)+63.1579*EXP(-0.19*D$58))/(Fperm_SI_Woolf2021!$E$9:$E$93-D$58))*(D$58-Fperm_SI_Woolf2021!$E$9:$E$93)/10))),Fperm_SI_Woolf2021!$D$9:$D$93)*D$57+INTERCEPT(Fperm_SI_Woolf2021!$F$9:$F$93*EXP(-Fperm_SI_Woolf2021!$I$9:$I$93*$C143*IF(D$58=Fperm_SI_Woolf2021!$E$9:$E$93,1,EXP(LN((1.1*(Fperm_SI_Woolf2021!$E$9:$E$93-D$58)-63.1579*EXP(-0.19*Fperm_SI_Woolf2021!$E$9:$E$93)+63.1579*EXP(-0.19*D$58))/(Fperm_SI_Woolf2021!$E$9:$E$93-D$58))*(D$58-Fperm_SI_Woolf2021!$E$9:$E$93)/10))) + Fperm_SI_Woolf2021!$G$9:$G$93*EXP(-Fperm_SI_Woolf2021!$J$9:$J$93*$C143*IF(D$58=Fperm_SI_Woolf2021!$E$9:$E$93,1,EXP(LN((1.1*(Fperm_SI_Woolf2021!$E$9:$E$93-D$58)-63.1579*EXP(-0.19*Fperm_SI_Woolf2021!$E$9:$E$93)+63.1579*EXP(-0.19*D$58))/(Fperm_SI_Woolf2021!$E$9:$E$93-D$58))*(D$58-Fperm_SI_Woolf2021!$E$9:$E$93)/10))) + Fperm_SI_Woolf2021!$H$9:$H$93*EXP(-Fperm_SI_Woolf2021!$K$9:$K$93*$C143*IF(D$58=Fperm_SI_Woolf2021!$E$9:$E$93,1,EXP(LN((1.1*(Fperm_SI_Woolf2021!$E$9:$E$93-D$58)-63.1579*EXP(-0.19*Fperm_SI_Woolf2021!$E$9:$E$93)+63.1579*EXP(-0.19*D$58))/(Fperm_SI_Woolf2021!$E$9:$E$93-D$58))*(D$58-Fperm_SI_Woolf2021!$E$9:$E$93)/10))),Fperm_SI_Woolf2021!$D$9:$D$93))</f>
        <v>0.8311325634836656</v>
      </c>
      <c r="E143" s="51" cm="1">
        <f t="array" ref="E143">MIN(1,SLOPE(Fperm_SI_Woolf2021!$F$9:$F$93*EXP(-Fperm_SI_Woolf2021!$I$9:$I$93*$C143*IF(E$58=Fperm_SI_Woolf2021!$E$9:$E$93,1,EXP(LN((1.1*(Fperm_SI_Woolf2021!$E$9:$E$93-E$58)-63.1579*EXP(-0.19*Fperm_SI_Woolf2021!$E$9:$E$93)+63.1579*EXP(-0.19*E$58))/(Fperm_SI_Woolf2021!$E$9:$E$93-E$58))*(E$58-Fperm_SI_Woolf2021!$E$9:$E$93)/10))) + Fperm_SI_Woolf2021!$G$9:$G$93*EXP(-Fperm_SI_Woolf2021!$J$9:$J$93*$C143*IF(E$58=Fperm_SI_Woolf2021!$E$9:$E$93,1,EXP(LN((1.1*(Fperm_SI_Woolf2021!$E$9:$E$93-E$58)-63.1579*EXP(-0.19*Fperm_SI_Woolf2021!$E$9:$E$93)+63.1579*EXP(-0.19*E$58))/(Fperm_SI_Woolf2021!$E$9:$E$93-E$58))*(E$58-Fperm_SI_Woolf2021!$E$9:$E$93)/10))) + Fperm_SI_Woolf2021!$H$9:$H$93*EXP(-Fperm_SI_Woolf2021!$K$9:$K$93*$C143*IF(E$58=Fperm_SI_Woolf2021!$E$9:$E$93,1,EXP(LN((1.1*(Fperm_SI_Woolf2021!$E$9:$E$93-E$58)-63.1579*EXP(-0.19*Fperm_SI_Woolf2021!$E$9:$E$93)+63.1579*EXP(-0.19*E$58))/(Fperm_SI_Woolf2021!$E$9:$E$93-E$58))*(E$58-Fperm_SI_Woolf2021!$E$9:$E$93)/10))),Fperm_SI_Woolf2021!$D$9:$D$93)*E$57+INTERCEPT(Fperm_SI_Woolf2021!$F$9:$F$93*EXP(-Fperm_SI_Woolf2021!$I$9:$I$93*$C143*IF(E$58=Fperm_SI_Woolf2021!$E$9:$E$93,1,EXP(LN((1.1*(Fperm_SI_Woolf2021!$E$9:$E$93-E$58)-63.1579*EXP(-0.19*Fperm_SI_Woolf2021!$E$9:$E$93)+63.1579*EXP(-0.19*E$58))/(Fperm_SI_Woolf2021!$E$9:$E$93-E$58))*(E$58-Fperm_SI_Woolf2021!$E$9:$E$93)/10))) + Fperm_SI_Woolf2021!$G$9:$G$93*EXP(-Fperm_SI_Woolf2021!$J$9:$J$93*$C143*IF(E$58=Fperm_SI_Woolf2021!$E$9:$E$93,1,EXP(LN((1.1*(Fperm_SI_Woolf2021!$E$9:$E$93-E$58)-63.1579*EXP(-0.19*Fperm_SI_Woolf2021!$E$9:$E$93)+63.1579*EXP(-0.19*E$58))/(Fperm_SI_Woolf2021!$E$9:$E$93-E$58))*(E$58-Fperm_SI_Woolf2021!$E$9:$E$93)/10))) + Fperm_SI_Woolf2021!$H$9:$H$93*EXP(-Fperm_SI_Woolf2021!$K$9:$K$93*$C143*IF(E$58=Fperm_SI_Woolf2021!$E$9:$E$93,1,EXP(LN((1.1*(Fperm_SI_Woolf2021!$E$9:$E$93-E$58)-63.1579*EXP(-0.19*Fperm_SI_Woolf2021!$E$9:$E$93)+63.1579*EXP(-0.19*E$58))/(Fperm_SI_Woolf2021!$E$9:$E$93-E$58))*(E$58-Fperm_SI_Woolf2021!$E$9:$E$93)/10))),Fperm_SI_Woolf2021!$D$9:$D$93))</f>
        <v>0.79919999246637285</v>
      </c>
      <c r="F143" s="51" cm="1">
        <f t="array" ref="F143">MIN(1,SLOPE(Fperm_SI_Woolf2021!$F$9:$F$93*EXP(-Fperm_SI_Woolf2021!$I$9:$I$93*$C143*IF(F$58=Fperm_SI_Woolf2021!$E$9:$E$93,1,EXP(LN((1.1*(Fperm_SI_Woolf2021!$E$9:$E$93-F$58)-63.1579*EXP(-0.19*Fperm_SI_Woolf2021!$E$9:$E$93)+63.1579*EXP(-0.19*F$58))/(Fperm_SI_Woolf2021!$E$9:$E$93-F$58))*(F$58-Fperm_SI_Woolf2021!$E$9:$E$93)/10))) + Fperm_SI_Woolf2021!$G$9:$G$93*EXP(-Fperm_SI_Woolf2021!$J$9:$J$93*$C143*IF(F$58=Fperm_SI_Woolf2021!$E$9:$E$93,1,EXP(LN((1.1*(Fperm_SI_Woolf2021!$E$9:$E$93-F$58)-63.1579*EXP(-0.19*Fperm_SI_Woolf2021!$E$9:$E$93)+63.1579*EXP(-0.19*F$58))/(Fperm_SI_Woolf2021!$E$9:$E$93-F$58))*(F$58-Fperm_SI_Woolf2021!$E$9:$E$93)/10))) + Fperm_SI_Woolf2021!$H$9:$H$93*EXP(-Fperm_SI_Woolf2021!$K$9:$K$93*$C143*IF(F$58=Fperm_SI_Woolf2021!$E$9:$E$93,1,EXP(LN((1.1*(Fperm_SI_Woolf2021!$E$9:$E$93-F$58)-63.1579*EXP(-0.19*Fperm_SI_Woolf2021!$E$9:$E$93)+63.1579*EXP(-0.19*F$58))/(Fperm_SI_Woolf2021!$E$9:$E$93-F$58))*(F$58-Fperm_SI_Woolf2021!$E$9:$E$93)/10))),Fperm_SI_Woolf2021!$D$9:$D$93)*F$57+INTERCEPT(Fperm_SI_Woolf2021!$F$9:$F$93*EXP(-Fperm_SI_Woolf2021!$I$9:$I$93*$C143*IF(F$58=Fperm_SI_Woolf2021!$E$9:$E$93,1,EXP(LN((1.1*(Fperm_SI_Woolf2021!$E$9:$E$93-F$58)-63.1579*EXP(-0.19*Fperm_SI_Woolf2021!$E$9:$E$93)+63.1579*EXP(-0.19*F$58))/(Fperm_SI_Woolf2021!$E$9:$E$93-F$58))*(F$58-Fperm_SI_Woolf2021!$E$9:$E$93)/10))) + Fperm_SI_Woolf2021!$G$9:$G$93*EXP(-Fperm_SI_Woolf2021!$J$9:$J$93*$C143*IF(F$58=Fperm_SI_Woolf2021!$E$9:$E$93,1,EXP(LN((1.1*(Fperm_SI_Woolf2021!$E$9:$E$93-F$58)-63.1579*EXP(-0.19*Fperm_SI_Woolf2021!$E$9:$E$93)+63.1579*EXP(-0.19*F$58))/(Fperm_SI_Woolf2021!$E$9:$E$93-F$58))*(F$58-Fperm_SI_Woolf2021!$E$9:$E$93)/10))) + Fperm_SI_Woolf2021!$H$9:$H$93*EXP(-Fperm_SI_Woolf2021!$K$9:$K$93*$C143*IF(F$58=Fperm_SI_Woolf2021!$E$9:$E$93,1,EXP(LN((1.1*(Fperm_SI_Woolf2021!$E$9:$E$93-F$58)-63.1579*EXP(-0.19*Fperm_SI_Woolf2021!$E$9:$E$93)+63.1579*EXP(-0.19*F$58))/(Fperm_SI_Woolf2021!$E$9:$E$93-F$58))*(F$58-Fperm_SI_Woolf2021!$E$9:$E$93)/10))),Fperm_SI_Woolf2021!$D$9:$D$93))</f>
        <v>0.76726742144908022</v>
      </c>
      <c r="G143" s="51" cm="1">
        <f t="array" ref="G143">MIN(1,SLOPE(Fperm_SI_Woolf2021!$F$9:$F$93*EXP(-Fperm_SI_Woolf2021!$I$9:$I$93*$C143*IF(G$58=Fperm_SI_Woolf2021!$E$9:$E$93,1,EXP(LN((1.1*(Fperm_SI_Woolf2021!$E$9:$E$93-G$58)-63.1579*EXP(-0.19*Fperm_SI_Woolf2021!$E$9:$E$93)+63.1579*EXP(-0.19*G$58))/(Fperm_SI_Woolf2021!$E$9:$E$93-G$58))*(G$58-Fperm_SI_Woolf2021!$E$9:$E$93)/10))) + Fperm_SI_Woolf2021!$G$9:$G$93*EXP(-Fperm_SI_Woolf2021!$J$9:$J$93*$C143*IF(G$58=Fperm_SI_Woolf2021!$E$9:$E$93,1,EXP(LN((1.1*(Fperm_SI_Woolf2021!$E$9:$E$93-G$58)-63.1579*EXP(-0.19*Fperm_SI_Woolf2021!$E$9:$E$93)+63.1579*EXP(-0.19*G$58))/(Fperm_SI_Woolf2021!$E$9:$E$93-G$58))*(G$58-Fperm_SI_Woolf2021!$E$9:$E$93)/10))) + Fperm_SI_Woolf2021!$H$9:$H$93*EXP(-Fperm_SI_Woolf2021!$K$9:$K$93*$C143*IF(G$58=Fperm_SI_Woolf2021!$E$9:$E$93,1,EXP(LN((1.1*(Fperm_SI_Woolf2021!$E$9:$E$93-G$58)-63.1579*EXP(-0.19*Fperm_SI_Woolf2021!$E$9:$E$93)+63.1579*EXP(-0.19*G$58))/(Fperm_SI_Woolf2021!$E$9:$E$93-G$58))*(G$58-Fperm_SI_Woolf2021!$E$9:$E$93)/10))),Fperm_SI_Woolf2021!$D$9:$D$93)*G$57+INTERCEPT(Fperm_SI_Woolf2021!$F$9:$F$93*EXP(-Fperm_SI_Woolf2021!$I$9:$I$93*$C143*IF(G$58=Fperm_SI_Woolf2021!$E$9:$E$93,1,EXP(LN((1.1*(Fperm_SI_Woolf2021!$E$9:$E$93-G$58)-63.1579*EXP(-0.19*Fperm_SI_Woolf2021!$E$9:$E$93)+63.1579*EXP(-0.19*G$58))/(Fperm_SI_Woolf2021!$E$9:$E$93-G$58))*(G$58-Fperm_SI_Woolf2021!$E$9:$E$93)/10))) + Fperm_SI_Woolf2021!$G$9:$G$93*EXP(-Fperm_SI_Woolf2021!$J$9:$J$93*$C143*IF(G$58=Fperm_SI_Woolf2021!$E$9:$E$93,1,EXP(LN((1.1*(Fperm_SI_Woolf2021!$E$9:$E$93-G$58)-63.1579*EXP(-0.19*Fperm_SI_Woolf2021!$E$9:$E$93)+63.1579*EXP(-0.19*G$58))/(Fperm_SI_Woolf2021!$E$9:$E$93-G$58))*(G$58-Fperm_SI_Woolf2021!$E$9:$E$93)/10))) + Fperm_SI_Woolf2021!$H$9:$H$93*EXP(-Fperm_SI_Woolf2021!$K$9:$K$93*$C143*IF(G$58=Fperm_SI_Woolf2021!$E$9:$E$93,1,EXP(LN((1.1*(Fperm_SI_Woolf2021!$E$9:$E$93-G$58)-63.1579*EXP(-0.19*Fperm_SI_Woolf2021!$E$9:$E$93)+63.1579*EXP(-0.19*G$58))/(Fperm_SI_Woolf2021!$E$9:$E$93-G$58))*(G$58-Fperm_SI_Woolf2021!$E$9:$E$93)/10))),Fperm_SI_Woolf2021!$D$9:$D$93))</f>
        <v>0.73533485043178748</v>
      </c>
      <c r="H143" s="51" cm="1">
        <f t="array" ref="H143">MIN(1,SLOPE(Fperm_SI_Woolf2021!$F$9:$F$93*EXP(-Fperm_SI_Woolf2021!$I$9:$I$93*$C143*IF(H$58=Fperm_SI_Woolf2021!$E$9:$E$93,1,EXP(LN((1.1*(Fperm_SI_Woolf2021!$E$9:$E$93-H$58)-63.1579*EXP(-0.19*Fperm_SI_Woolf2021!$E$9:$E$93)+63.1579*EXP(-0.19*H$58))/(Fperm_SI_Woolf2021!$E$9:$E$93-H$58))*(H$58-Fperm_SI_Woolf2021!$E$9:$E$93)/10))) + Fperm_SI_Woolf2021!$G$9:$G$93*EXP(-Fperm_SI_Woolf2021!$J$9:$J$93*$C143*IF(H$58=Fperm_SI_Woolf2021!$E$9:$E$93,1,EXP(LN((1.1*(Fperm_SI_Woolf2021!$E$9:$E$93-H$58)-63.1579*EXP(-0.19*Fperm_SI_Woolf2021!$E$9:$E$93)+63.1579*EXP(-0.19*H$58))/(Fperm_SI_Woolf2021!$E$9:$E$93-H$58))*(H$58-Fperm_SI_Woolf2021!$E$9:$E$93)/10))) + Fperm_SI_Woolf2021!$H$9:$H$93*EXP(-Fperm_SI_Woolf2021!$K$9:$K$93*$C143*IF(H$58=Fperm_SI_Woolf2021!$E$9:$E$93,1,EXP(LN((1.1*(Fperm_SI_Woolf2021!$E$9:$E$93-H$58)-63.1579*EXP(-0.19*Fperm_SI_Woolf2021!$E$9:$E$93)+63.1579*EXP(-0.19*H$58))/(Fperm_SI_Woolf2021!$E$9:$E$93-H$58))*(H$58-Fperm_SI_Woolf2021!$E$9:$E$93)/10))),Fperm_SI_Woolf2021!$D$9:$D$93)*H$57+INTERCEPT(Fperm_SI_Woolf2021!$F$9:$F$93*EXP(-Fperm_SI_Woolf2021!$I$9:$I$93*$C143*IF(H$58=Fperm_SI_Woolf2021!$E$9:$E$93,1,EXP(LN((1.1*(Fperm_SI_Woolf2021!$E$9:$E$93-H$58)-63.1579*EXP(-0.19*Fperm_SI_Woolf2021!$E$9:$E$93)+63.1579*EXP(-0.19*H$58))/(Fperm_SI_Woolf2021!$E$9:$E$93-H$58))*(H$58-Fperm_SI_Woolf2021!$E$9:$E$93)/10))) + Fperm_SI_Woolf2021!$G$9:$G$93*EXP(-Fperm_SI_Woolf2021!$J$9:$J$93*$C143*IF(H$58=Fperm_SI_Woolf2021!$E$9:$E$93,1,EXP(LN((1.1*(Fperm_SI_Woolf2021!$E$9:$E$93-H$58)-63.1579*EXP(-0.19*Fperm_SI_Woolf2021!$E$9:$E$93)+63.1579*EXP(-0.19*H$58))/(Fperm_SI_Woolf2021!$E$9:$E$93-H$58))*(H$58-Fperm_SI_Woolf2021!$E$9:$E$93)/10))) + Fperm_SI_Woolf2021!$H$9:$H$93*EXP(-Fperm_SI_Woolf2021!$K$9:$K$93*$C143*IF(H$58=Fperm_SI_Woolf2021!$E$9:$E$93,1,EXP(LN((1.1*(Fperm_SI_Woolf2021!$E$9:$E$93-H$58)-63.1579*EXP(-0.19*Fperm_SI_Woolf2021!$E$9:$E$93)+63.1579*EXP(-0.19*H$58))/(Fperm_SI_Woolf2021!$E$9:$E$93-H$58))*(H$58-Fperm_SI_Woolf2021!$E$9:$E$93)/10))),Fperm_SI_Woolf2021!$D$9:$D$93))</f>
        <v>0.70340227941449474</v>
      </c>
      <c r="I143" s="51" cm="1">
        <f t="array" ref="I143">MIN(1,SLOPE(Fperm_SI_Woolf2021!$F$9:$F$93*EXP(-Fperm_SI_Woolf2021!$I$9:$I$93*$C143*IF(I$58=Fperm_SI_Woolf2021!$E$9:$E$93,1,EXP(LN((1.1*(Fperm_SI_Woolf2021!$E$9:$E$93-I$58)-63.1579*EXP(-0.19*Fperm_SI_Woolf2021!$E$9:$E$93)+63.1579*EXP(-0.19*I$58))/(Fperm_SI_Woolf2021!$E$9:$E$93-I$58))*(I$58-Fperm_SI_Woolf2021!$E$9:$E$93)/10))) + Fperm_SI_Woolf2021!$G$9:$G$93*EXP(-Fperm_SI_Woolf2021!$J$9:$J$93*$C143*IF(I$58=Fperm_SI_Woolf2021!$E$9:$E$93,1,EXP(LN((1.1*(Fperm_SI_Woolf2021!$E$9:$E$93-I$58)-63.1579*EXP(-0.19*Fperm_SI_Woolf2021!$E$9:$E$93)+63.1579*EXP(-0.19*I$58))/(Fperm_SI_Woolf2021!$E$9:$E$93-I$58))*(I$58-Fperm_SI_Woolf2021!$E$9:$E$93)/10))) + Fperm_SI_Woolf2021!$H$9:$H$93*EXP(-Fperm_SI_Woolf2021!$K$9:$K$93*$C143*IF(I$58=Fperm_SI_Woolf2021!$E$9:$E$93,1,EXP(LN((1.1*(Fperm_SI_Woolf2021!$E$9:$E$93-I$58)-63.1579*EXP(-0.19*Fperm_SI_Woolf2021!$E$9:$E$93)+63.1579*EXP(-0.19*I$58))/(Fperm_SI_Woolf2021!$E$9:$E$93-I$58))*(I$58-Fperm_SI_Woolf2021!$E$9:$E$93)/10))),Fperm_SI_Woolf2021!$D$9:$D$93)*I$57+INTERCEPT(Fperm_SI_Woolf2021!$F$9:$F$93*EXP(-Fperm_SI_Woolf2021!$I$9:$I$93*$C143*IF(I$58=Fperm_SI_Woolf2021!$E$9:$E$93,1,EXP(LN((1.1*(Fperm_SI_Woolf2021!$E$9:$E$93-I$58)-63.1579*EXP(-0.19*Fperm_SI_Woolf2021!$E$9:$E$93)+63.1579*EXP(-0.19*I$58))/(Fperm_SI_Woolf2021!$E$9:$E$93-I$58))*(I$58-Fperm_SI_Woolf2021!$E$9:$E$93)/10))) + Fperm_SI_Woolf2021!$G$9:$G$93*EXP(-Fperm_SI_Woolf2021!$J$9:$J$93*$C143*IF(I$58=Fperm_SI_Woolf2021!$E$9:$E$93,1,EXP(LN((1.1*(Fperm_SI_Woolf2021!$E$9:$E$93-I$58)-63.1579*EXP(-0.19*Fperm_SI_Woolf2021!$E$9:$E$93)+63.1579*EXP(-0.19*I$58))/(Fperm_SI_Woolf2021!$E$9:$E$93-I$58))*(I$58-Fperm_SI_Woolf2021!$E$9:$E$93)/10))) + Fperm_SI_Woolf2021!$H$9:$H$93*EXP(-Fperm_SI_Woolf2021!$K$9:$K$93*$C143*IF(I$58=Fperm_SI_Woolf2021!$E$9:$E$93,1,EXP(LN((1.1*(Fperm_SI_Woolf2021!$E$9:$E$93-I$58)-63.1579*EXP(-0.19*Fperm_SI_Woolf2021!$E$9:$E$93)+63.1579*EXP(-0.19*I$58))/(Fperm_SI_Woolf2021!$E$9:$E$93-I$58))*(I$58-Fperm_SI_Woolf2021!$E$9:$E$93)/10))),Fperm_SI_Woolf2021!$D$9:$D$93))</f>
        <v>0.67146970839720199</v>
      </c>
      <c r="J143" s="51" cm="1">
        <f t="array" ref="J143">MIN(1,SLOPE(Fperm_SI_Woolf2021!$F$9:$F$93*EXP(-Fperm_SI_Woolf2021!$I$9:$I$93*$C143*IF(J$58=Fperm_SI_Woolf2021!$E$9:$E$93,1,EXP(LN((1.1*(Fperm_SI_Woolf2021!$E$9:$E$93-J$58)-63.1579*EXP(-0.19*Fperm_SI_Woolf2021!$E$9:$E$93)+63.1579*EXP(-0.19*J$58))/(Fperm_SI_Woolf2021!$E$9:$E$93-J$58))*(J$58-Fperm_SI_Woolf2021!$E$9:$E$93)/10))) + Fperm_SI_Woolf2021!$G$9:$G$93*EXP(-Fperm_SI_Woolf2021!$J$9:$J$93*$C143*IF(J$58=Fperm_SI_Woolf2021!$E$9:$E$93,1,EXP(LN((1.1*(Fperm_SI_Woolf2021!$E$9:$E$93-J$58)-63.1579*EXP(-0.19*Fperm_SI_Woolf2021!$E$9:$E$93)+63.1579*EXP(-0.19*J$58))/(Fperm_SI_Woolf2021!$E$9:$E$93-J$58))*(J$58-Fperm_SI_Woolf2021!$E$9:$E$93)/10))) + Fperm_SI_Woolf2021!$H$9:$H$93*EXP(-Fperm_SI_Woolf2021!$K$9:$K$93*$C143*IF(J$58=Fperm_SI_Woolf2021!$E$9:$E$93,1,EXP(LN((1.1*(Fperm_SI_Woolf2021!$E$9:$E$93-J$58)-63.1579*EXP(-0.19*Fperm_SI_Woolf2021!$E$9:$E$93)+63.1579*EXP(-0.19*J$58))/(Fperm_SI_Woolf2021!$E$9:$E$93-J$58))*(J$58-Fperm_SI_Woolf2021!$E$9:$E$93)/10))),Fperm_SI_Woolf2021!$D$9:$D$93)*J$57+INTERCEPT(Fperm_SI_Woolf2021!$F$9:$F$93*EXP(-Fperm_SI_Woolf2021!$I$9:$I$93*$C143*IF(J$58=Fperm_SI_Woolf2021!$E$9:$E$93,1,EXP(LN((1.1*(Fperm_SI_Woolf2021!$E$9:$E$93-J$58)-63.1579*EXP(-0.19*Fperm_SI_Woolf2021!$E$9:$E$93)+63.1579*EXP(-0.19*J$58))/(Fperm_SI_Woolf2021!$E$9:$E$93-J$58))*(J$58-Fperm_SI_Woolf2021!$E$9:$E$93)/10))) + Fperm_SI_Woolf2021!$G$9:$G$93*EXP(-Fperm_SI_Woolf2021!$J$9:$J$93*$C143*IF(J$58=Fperm_SI_Woolf2021!$E$9:$E$93,1,EXP(LN((1.1*(Fperm_SI_Woolf2021!$E$9:$E$93-J$58)-63.1579*EXP(-0.19*Fperm_SI_Woolf2021!$E$9:$E$93)+63.1579*EXP(-0.19*J$58))/(Fperm_SI_Woolf2021!$E$9:$E$93-J$58))*(J$58-Fperm_SI_Woolf2021!$E$9:$E$93)/10))) + Fperm_SI_Woolf2021!$H$9:$H$93*EXP(-Fperm_SI_Woolf2021!$K$9:$K$93*$C143*IF(J$58=Fperm_SI_Woolf2021!$E$9:$E$93,1,EXP(LN((1.1*(Fperm_SI_Woolf2021!$E$9:$E$93-J$58)-63.1579*EXP(-0.19*Fperm_SI_Woolf2021!$E$9:$E$93)+63.1579*EXP(-0.19*J$58))/(Fperm_SI_Woolf2021!$E$9:$E$93-J$58))*(J$58-Fperm_SI_Woolf2021!$E$9:$E$93)/10))),Fperm_SI_Woolf2021!$D$9:$D$93))</f>
        <v>0.63953713737990925</v>
      </c>
      <c r="K143" s="51" cm="1">
        <f t="array" ref="K143">MIN(1,SLOPE(Fperm_SI_Woolf2021!$F$9:$F$93*EXP(-Fperm_SI_Woolf2021!$I$9:$I$93*$C143*IF(K$58=Fperm_SI_Woolf2021!$E$9:$E$93,1,EXP(LN((1.1*(Fperm_SI_Woolf2021!$E$9:$E$93-K$58)-63.1579*EXP(-0.19*Fperm_SI_Woolf2021!$E$9:$E$93)+63.1579*EXP(-0.19*K$58))/(Fperm_SI_Woolf2021!$E$9:$E$93-K$58))*(K$58-Fperm_SI_Woolf2021!$E$9:$E$93)/10))) + Fperm_SI_Woolf2021!$G$9:$G$93*EXP(-Fperm_SI_Woolf2021!$J$9:$J$93*$C143*IF(K$58=Fperm_SI_Woolf2021!$E$9:$E$93,1,EXP(LN((1.1*(Fperm_SI_Woolf2021!$E$9:$E$93-K$58)-63.1579*EXP(-0.19*Fperm_SI_Woolf2021!$E$9:$E$93)+63.1579*EXP(-0.19*K$58))/(Fperm_SI_Woolf2021!$E$9:$E$93-K$58))*(K$58-Fperm_SI_Woolf2021!$E$9:$E$93)/10))) + Fperm_SI_Woolf2021!$H$9:$H$93*EXP(-Fperm_SI_Woolf2021!$K$9:$K$93*$C143*IF(K$58=Fperm_SI_Woolf2021!$E$9:$E$93,1,EXP(LN((1.1*(Fperm_SI_Woolf2021!$E$9:$E$93-K$58)-63.1579*EXP(-0.19*Fperm_SI_Woolf2021!$E$9:$E$93)+63.1579*EXP(-0.19*K$58))/(Fperm_SI_Woolf2021!$E$9:$E$93-K$58))*(K$58-Fperm_SI_Woolf2021!$E$9:$E$93)/10))),Fperm_SI_Woolf2021!$D$9:$D$93)*K$57+INTERCEPT(Fperm_SI_Woolf2021!$F$9:$F$93*EXP(-Fperm_SI_Woolf2021!$I$9:$I$93*$C143*IF(K$58=Fperm_SI_Woolf2021!$E$9:$E$93,1,EXP(LN((1.1*(Fperm_SI_Woolf2021!$E$9:$E$93-K$58)-63.1579*EXP(-0.19*Fperm_SI_Woolf2021!$E$9:$E$93)+63.1579*EXP(-0.19*K$58))/(Fperm_SI_Woolf2021!$E$9:$E$93-K$58))*(K$58-Fperm_SI_Woolf2021!$E$9:$E$93)/10))) + Fperm_SI_Woolf2021!$G$9:$G$93*EXP(-Fperm_SI_Woolf2021!$J$9:$J$93*$C143*IF(K$58=Fperm_SI_Woolf2021!$E$9:$E$93,1,EXP(LN((1.1*(Fperm_SI_Woolf2021!$E$9:$E$93-K$58)-63.1579*EXP(-0.19*Fperm_SI_Woolf2021!$E$9:$E$93)+63.1579*EXP(-0.19*K$58))/(Fperm_SI_Woolf2021!$E$9:$E$93-K$58))*(K$58-Fperm_SI_Woolf2021!$E$9:$E$93)/10))) + Fperm_SI_Woolf2021!$H$9:$H$93*EXP(-Fperm_SI_Woolf2021!$K$9:$K$93*$C143*IF(K$58=Fperm_SI_Woolf2021!$E$9:$E$93,1,EXP(LN((1.1*(Fperm_SI_Woolf2021!$E$9:$E$93-K$58)-63.1579*EXP(-0.19*Fperm_SI_Woolf2021!$E$9:$E$93)+63.1579*EXP(-0.19*K$58))/(Fperm_SI_Woolf2021!$E$9:$E$93-K$58))*(K$58-Fperm_SI_Woolf2021!$E$9:$E$93)/10))),Fperm_SI_Woolf2021!$D$9:$D$93))</f>
        <v>0.60760456636261662</v>
      </c>
      <c r="L143" s="51" cm="1">
        <f t="array" ref="L143">MIN(1,SLOPE(Fperm_SI_Woolf2021!$F$9:$F$93*EXP(-Fperm_SI_Woolf2021!$I$9:$I$93*$C143*IF(L$58=Fperm_SI_Woolf2021!$E$9:$E$93,1,EXP(LN((1.1*(Fperm_SI_Woolf2021!$E$9:$E$93-L$58)-63.1579*EXP(-0.19*Fperm_SI_Woolf2021!$E$9:$E$93)+63.1579*EXP(-0.19*L$58))/(Fperm_SI_Woolf2021!$E$9:$E$93-L$58))*(L$58-Fperm_SI_Woolf2021!$E$9:$E$93)/10))) + Fperm_SI_Woolf2021!$G$9:$G$93*EXP(-Fperm_SI_Woolf2021!$J$9:$J$93*$C143*IF(L$58=Fperm_SI_Woolf2021!$E$9:$E$93,1,EXP(LN((1.1*(Fperm_SI_Woolf2021!$E$9:$E$93-L$58)-63.1579*EXP(-0.19*Fperm_SI_Woolf2021!$E$9:$E$93)+63.1579*EXP(-0.19*L$58))/(Fperm_SI_Woolf2021!$E$9:$E$93-L$58))*(L$58-Fperm_SI_Woolf2021!$E$9:$E$93)/10))) + Fperm_SI_Woolf2021!$H$9:$H$93*EXP(-Fperm_SI_Woolf2021!$K$9:$K$93*$C143*IF(L$58=Fperm_SI_Woolf2021!$E$9:$E$93,1,EXP(LN((1.1*(Fperm_SI_Woolf2021!$E$9:$E$93-L$58)-63.1579*EXP(-0.19*Fperm_SI_Woolf2021!$E$9:$E$93)+63.1579*EXP(-0.19*L$58))/(Fperm_SI_Woolf2021!$E$9:$E$93-L$58))*(L$58-Fperm_SI_Woolf2021!$E$9:$E$93)/10))),Fperm_SI_Woolf2021!$D$9:$D$93)*L$57+INTERCEPT(Fperm_SI_Woolf2021!$F$9:$F$93*EXP(-Fperm_SI_Woolf2021!$I$9:$I$93*$C143*IF(L$58=Fperm_SI_Woolf2021!$E$9:$E$93,1,EXP(LN((1.1*(Fperm_SI_Woolf2021!$E$9:$E$93-L$58)-63.1579*EXP(-0.19*Fperm_SI_Woolf2021!$E$9:$E$93)+63.1579*EXP(-0.19*L$58))/(Fperm_SI_Woolf2021!$E$9:$E$93-L$58))*(L$58-Fperm_SI_Woolf2021!$E$9:$E$93)/10))) + Fperm_SI_Woolf2021!$G$9:$G$93*EXP(-Fperm_SI_Woolf2021!$J$9:$J$93*$C143*IF(L$58=Fperm_SI_Woolf2021!$E$9:$E$93,1,EXP(LN((1.1*(Fperm_SI_Woolf2021!$E$9:$E$93-L$58)-63.1579*EXP(-0.19*Fperm_SI_Woolf2021!$E$9:$E$93)+63.1579*EXP(-0.19*L$58))/(Fperm_SI_Woolf2021!$E$9:$E$93-L$58))*(L$58-Fperm_SI_Woolf2021!$E$9:$E$93)/10))) + Fperm_SI_Woolf2021!$H$9:$H$93*EXP(-Fperm_SI_Woolf2021!$K$9:$K$93*$C143*IF(L$58=Fperm_SI_Woolf2021!$E$9:$E$93,1,EXP(LN((1.1*(Fperm_SI_Woolf2021!$E$9:$E$93-L$58)-63.1579*EXP(-0.19*Fperm_SI_Woolf2021!$E$9:$E$93)+63.1579*EXP(-0.19*L$58))/(Fperm_SI_Woolf2021!$E$9:$E$93-L$58))*(L$58-Fperm_SI_Woolf2021!$E$9:$E$93)/10))),Fperm_SI_Woolf2021!$D$9:$D$93))</f>
        <v>0.57567199534532387</v>
      </c>
      <c r="M143" s="51" cm="1">
        <f t="array" ref="M143">MIN(1,SLOPE(Fperm_SI_Woolf2021!$F$9:$F$93*EXP(-Fperm_SI_Woolf2021!$I$9:$I$93*$C143*IF(M$58=Fperm_SI_Woolf2021!$E$9:$E$93,1,EXP(LN((1.1*(Fperm_SI_Woolf2021!$E$9:$E$93-M$58)-63.1579*EXP(-0.19*Fperm_SI_Woolf2021!$E$9:$E$93)+63.1579*EXP(-0.19*M$58))/(Fperm_SI_Woolf2021!$E$9:$E$93-M$58))*(M$58-Fperm_SI_Woolf2021!$E$9:$E$93)/10))) + Fperm_SI_Woolf2021!$G$9:$G$93*EXP(-Fperm_SI_Woolf2021!$J$9:$J$93*$C143*IF(M$58=Fperm_SI_Woolf2021!$E$9:$E$93,1,EXP(LN((1.1*(Fperm_SI_Woolf2021!$E$9:$E$93-M$58)-63.1579*EXP(-0.19*Fperm_SI_Woolf2021!$E$9:$E$93)+63.1579*EXP(-0.19*M$58))/(Fperm_SI_Woolf2021!$E$9:$E$93-M$58))*(M$58-Fperm_SI_Woolf2021!$E$9:$E$93)/10))) + Fperm_SI_Woolf2021!$H$9:$H$93*EXP(-Fperm_SI_Woolf2021!$K$9:$K$93*$C143*IF(M$58=Fperm_SI_Woolf2021!$E$9:$E$93,1,EXP(LN((1.1*(Fperm_SI_Woolf2021!$E$9:$E$93-M$58)-63.1579*EXP(-0.19*Fperm_SI_Woolf2021!$E$9:$E$93)+63.1579*EXP(-0.19*M$58))/(Fperm_SI_Woolf2021!$E$9:$E$93-M$58))*(M$58-Fperm_SI_Woolf2021!$E$9:$E$93)/10))),Fperm_SI_Woolf2021!$D$9:$D$93)*M$57+INTERCEPT(Fperm_SI_Woolf2021!$F$9:$F$93*EXP(-Fperm_SI_Woolf2021!$I$9:$I$93*$C143*IF(M$58=Fperm_SI_Woolf2021!$E$9:$E$93,1,EXP(LN((1.1*(Fperm_SI_Woolf2021!$E$9:$E$93-M$58)-63.1579*EXP(-0.19*Fperm_SI_Woolf2021!$E$9:$E$93)+63.1579*EXP(-0.19*M$58))/(Fperm_SI_Woolf2021!$E$9:$E$93-M$58))*(M$58-Fperm_SI_Woolf2021!$E$9:$E$93)/10))) + Fperm_SI_Woolf2021!$G$9:$G$93*EXP(-Fperm_SI_Woolf2021!$J$9:$J$93*$C143*IF(M$58=Fperm_SI_Woolf2021!$E$9:$E$93,1,EXP(LN((1.1*(Fperm_SI_Woolf2021!$E$9:$E$93-M$58)-63.1579*EXP(-0.19*Fperm_SI_Woolf2021!$E$9:$E$93)+63.1579*EXP(-0.19*M$58))/(Fperm_SI_Woolf2021!$E$9:$E$93-M$58))*(M$58-Fperm_SI_Woolf2021!$E$9:$E$93)/10))) + Fperm_SI_Woolf2021!$H$9:$H$93*EXP(-Fperm_SI_Woolf2021!$K$9:$K$93*$C143*IF(M$58=Fperm_SI_Woolf2021!$E$9:$E$93,1,EXP(LN((1.1*(Fperm_SI_Woolf2021!$E$9:$E$93-M$58)-63.1579*EXP(-0.19*Fperm_SI_Woolf2021!$E$9:$E$93)+63.1579*EXP(-0.19*M$58))/(Fperm_SI_Woolf2021!$E$9:$E$93-M$58))*(M$58-Fperm_SI_Woolf2021!$E$9:$E$93)/10))),Fperm_SI_Woolf2021!$D$9:$D$93))</f>
        <v>0.54373942432803113</v>
      </c>
      <c r="N143" s="51" cm="1">
        <f t="array" ref="N143">MIN(1,SLOPE(Fperm_SI_Woolf2021!$F$9:$F$93*EXP(-Fperm_SI_Woolf2021!$I$9:$I$93*$C143*IF(N$58=Fperm_SI_Woolf2021!$E$9:$E$93,1,EXP(LN((1.1*(Fperm_SI_Woolf2021!$E$9:$E$93-N$58)-63.1579*EXP(-0.19*Fperm_SI_Woolf2021!$E$9:$E$93)+63.1579*EXP(-0.19*N$58))/(Fperm_SI_Woolf2021!$E$9:$E$93-N$58))*(N$58-Fperm_SI_Woolf2021!$E$9:$E$93)/10))) + Fperm_SI_Woolf2021!$G$9:$G$93*EXP(-Fperm_SI_Woolf2021!$J$9:$J$93*$C143*IF(N$58=Fperm_SI_Woolf2021!$E$9:$E$93,1,EXP(LN((1.1*(Fperm_SI_Woolf2021!$E$9:$E$93-N$58)-63.1579*EXP(-0.19*Fperm_SI_Woolf2021!$E$9:$E$93)+63.1579*EXP(-0.19*N$58))/(Fperm_SI_Woolf2021!$E$9:$E$93-N$58))*(N$58-Fperm_SI_Woolf2021!$E$9:$E$93)/10))) + Fperm_SI_Woolf2021!$H$9:$H$93*EXP(-Fperm_SI_Woolf2021!$K$9:$K$93*$C143*IF(N$58=Fperm_SI_Woolf2021!$E$9:$E$93,1,EXP(LN((1.1*(Fperm_SI_Woolf2021!$E$9:$E$93-N$58)-63.1579*EXP(-0.19*Fperm_SI_Woolf2021!$E$9:$E$93)+63.1579*EXP(-0.19*N$58))/(Fperm_SI_Woolf2021!$E$9:$E$93-N$58))*(N$58-Fperm_SI_Woolf2021!$E$9:$E$93)/10))),Fperm_SI_Woolf2021!$D$9:$D$93)*N$57+INTERCEPT(Fperm_SI_Woolf2021!$F$9:$F$93*EXP(-Fperm_SI_Woolf2021!$I$9:$I$93*$C143*IF(N$58=Fperm_SI_Woolf2021!$E$9:$E$93,1,EXP(LN((1.1*(Fperm_SI_Woolf2021!$E$9:$E$93-N$58)-63.1579*EXP(-0.19*Fperm_SI_Woolf2021!$E$9:$E$93)+63.1579*EXP(-0.19*N$58))/(Fperm_SI_Woolf2021!$E$9:$E$93-N$58))*(N$58-Fperm_SI_Woolf2021!$E$9:$E$93)/10))) + Fperm_SI_Woolf2021!$G$9:$G$93*EXP(-Fperm_SI_Woolf2021!$J$9:$J$93*$C143*IF(N$58=Fperm_SI_Woolf2021!$E$9:$E$93,1,EXP(LN((1.1*(Fperm_SI_Woolf2021!$E$9:$E$93-N$58)-63.1579*EXP(-0.19*Fperm_SI_Woolf2021!$E$9:$E$93)+63.1579*EXP(-0.19*N$58))/(Fperm_SI_Woolf2021!$E$9:$E$93-N$58))*(N$58-Fperm_SI_Woolf2021!$E$9:$E$93)/10))) + Fperm_SI_Woolf2021!$H$9:$H$93*EXP(-Fperm_SI_Woolf2021!$K$9:$K$93*$C143*IF(N$58=Fperm_SI_Woolf2021!$E$9:$E$93,1,EXP(LN((1.1*(Fperm_SI_Woolf2021!$E$9:$E$93-N$58)-63.1579*EXP(-0.19*Fperm_SI_Woolf2021!$E$9:$E$93)+63.1579*EXP(-0.19*N$58))/(Fperm_SI_Woolf2021!$E$9:$E$93-N$58))*(N$58-Fperm_SI_Woolf2021!$E$9:$E$93)/10))),Fperm_SI_Woolf2021!$D$9:$D$93))</f>
        <v>0.5118068533107385</v>
      </c>
      <c r="O143" s="51" cm="1">
        <f t="array" ref="O143">MIN(1,SLOPE(Fperm_SI_Woolf2021!$F$9:$F$93*EXP(-Fperm_SI_Woolf2021!$I$9:$I$93*$C143*IF(O$58=Fperm_SI_Woolf2021!$E$9:$E$93,1,EXP(LN((1.1*(Fperm_SI_Woolf2021!$E$9:$E$93-O$58)-63.1579*EXP(-0.19*Fperm_SI_Woolf2021!$E$9:$E$93)+63.1579*EXP(-0.19*O$58))/(Fperm_SI_Woolf2021!$E$9:$E$93-O$58))*(O$58-Fperm_SI_Woolf2021!$E$9:$E$93)/10))) + Fperm_SI_Woolf2021!$G$9:$G$93*EXP(-Fperm_SI_Woolf2021!$J$9:$J$93*$C143*IF(O$58=Fperm_SI_Woolf2021!$E$9:$E$93,1,EXP(LN((1.1*(Fperm_SI_Woolf2021!$E$9:$E$93-O$58)-63.1579*EXP(-0.19*Fperm_SI_Woolf2021!$E$9:$E$93)+63.1579*EXP(-0.19*O$58))/(Fperm_SI_Woolf2021!$E$9:$E$93-O$58))*(O$58-Fperm_SI_Woolf2021!$E$9:$E$93)/10))) + Fperm_SI_Woolf2021!$H$9:$H$93*EXP(-Fperm_SI_Woolf2021!$K$9:$K$93*$C143*IF(O$58=Fperm_SI_Woolf2021!$E$9:$E$93,1,EXP(LN((1.1*(Fperm_SI_Woolf2021!$E$9:$E$93-O$58)-63.1579*EXP(-0.19*Fperm_SI_Woolf2021!$E$9:$E$93)+63.1579*EXP(-0.19*O$58))/(Fperm_SI_Woolf2021!$E$9:$E$93-O$58))*(O$58-Fperm_SI_Woolf2021!$E$9:$E$93)/10))),Fperm_SI_Woolf2021!$D$9:$D$93)*O$57+INTERCEPT(Fperm_SI_Woolf2021!$F$9:$F$93*EXP(-Fperm_SI_Woolf2021!$I$9:$I$93*$C143*IF(O$58=Fperm_SI_Woolf2021!$E$9:$E$93,1,EXP(LN((1.1*(Fperm_SI_Woolf2021!$E$9:$E$93-O$58)-63.1579*EXP(-0.19*Fperm_SI_Woolf2021!$E$9:$E$93)+63.1579*EXP(-0.19*O$58))/(Fperm_SI_Woolf2021!$E$9:$E$93-O$58))*(O$58-Fperm_SI_Woolf2021!$E$9:$E$93)/10))) + Fperm_SI_Woolf2021!$G$9:$G$93*EXP(-Fperm_SI_Woolf2021!$J$9:$J$93*$C143*IF(O$58=Fperm_SI_Woolf2021!$E$9:$E$93,1,EXP(LN((1.1*(Fperm_SI_Woolf2021!$E$9:$E$93-O$58)-63.1579*EXP(-0.19*Fperm_SI_Woolf2021!$E$9:$E$93)+63.1579*EXP(-0.19*O$58))/(Fperm_SI_Woolf2021!$E$9:$E$93-O$58))*(O$58-Fperm_SI_Woolf2021!$E$9:$E$93)/10))) + Fperm_SI_Woolf2021!$H$9:$H$93*EXP(-Fperm_SI_Woolf2021!$K$9:$K$93*$C143*IF(O$58=Fperm_SI_Woolf2021!$E$9:$E$93,1,EXP(LN((1.1*(Fperm_SI_Woolf2021!$E$9:$E$93-O$58)-63.1579*EXP(-0.19*Fperm_SI_Woolf2021!$E$9:$E$93)+63.1579*EXP(-0.19*O$58))/(Fperm_SI_Woolf2021!$E$9:$E$93-O$58))*(O$58-Fperm_SI_Woolf2021!$E$9:$E$93)/10))),Fperm_SI_Woolf2021!$D$9:$D$93))</f>
        <v>0.4798742822934457</v>
      </c>
      <c r="P143" s="51" cm="1">
        <f t="array" ref="P143">MIN(1,SLOPE(Fperm_SI_Woolf2021!$F$9:$F$93*EXP(-Fperm_SI_Woolf2021!$I$9:$I$93*$C143*IF(P$58=Fperm_SI_Woolf2021!$E$9:$E$93,1,EXP(LN((1.1*(Fperm_SI_Woolf2021!$E$9:$E$93-P$58)-63.1579*EXP(-0.19*Fperm_SI_Woolf2021!$E$9:$E$93)+63.1579*EXP(-0.19*P$58))/(Fperm_SI_Woolf2021!$E$9:$E$93-P$58))*(P$58-Fperm_SI_Woolf2021!$E$9:$E$93)/10))) + Fperm_SI_Woolf2021!$G$9:$G$93*EXP(-Fperm_SI_Woolf2021!$J$9:$J$93*$C143*IF(P$58=Fperm_SI_Woolf2021!$E$9:$E$93,1,EXP(LN((1.1*(Fperm_SI_Woolf2021!$E$9:$E$93-P$58)-63.1579*EXP(-0.19*Fperm_SI_Woolf2021!$E$9:$E$93)+63.1579*EXP(-0.19*P$58))/(Fperm_SI_Woolf2021!$E$9:$E$93-P$58))*(P$58-Fperm_SI_Woolf2021!$E$9:$E$93)/10))) + Fperm_SI_Woolf2021!$H$9:$H$93*EXP(-Fperm_SI_Woolf2021!$K$9:$K$93*$C143*IF(P$58=Fperm_SI_Woolf2021!$E$9:$E$93,1,EXP(LN((1.1*(Fperm_SI_Woolf2021!$E$9:$E$93-P$58)-63.1579*EXP(-0.19*Fperm_SI_Woolf2021!$E$9:$E$93)+63.1579*EXP(-0.19*P$58))/(Fperm_SI_Woolf2021!$E$9:$E$93-P$58))*(P$58-Fperm_SI_Woolf2021!$E$9:$E$93)/10))),Fperm_SI_Woolf2021!$D$9:$D$93)*P$57+INTERCEPT(Fperm_SI_Woolf2021!$F$9:$F$93*EXP(-Fperm_SI_Woolf2021!$I$9:$I$93*$C143*IF(P$58=Fperm_SI_Woolf2021!$E$9:$E$93,1,EXP(LN((1.1*(Fperm_SI_Woolf2021!$E$9:$E$93-P$58)-63.1579*EXP(-0.19*Fperm_SI_Woolf2021!$E$9:$E$93)+63.1579*EXP(-0.19*P$58))/(Fperm_SI_Woolf2021!$E$9:$E$93-P$58))*(P$58-Fperm_SI_Woolf2021!$E$9:$E$93)/10))) + Fperm_SI_Woolf2021!$G$9:$G$93*EXP(-Fperm_SI_Woolf2021!$J$9:$J$93*$C143*IF(P$58=Fperm_SI_Woolf2021!$E$9:$E$93,1,EXP(LN((1.1*(Fperm_SI_Woolf2021!$E$9:$E$93-P$58)-63.1579*EXP(-0.19*Fperm_SI_Woolf2021!$E$9:$E$93)+63.1579*EXP(-0.19*P$58))/(Fperm_SI_Woolf2021!$E$9:$E$93-P$58))*(P$58-Fperm_SI_Woolf2021!$E$9:$E$93)/10))) + Fperm_SI_Woolf2021!$H$9:$H$93*EXP(-Fperm_SI_Woolf2021!$K$9:$K$93*$C143*IF(P$58=Fperm_SI_Woolf2021!$E$9:$E$93,1,EXP(LN((1.1*(Fperm_SI_Woolf2021!$E$9:$E$93-P$58)-63.1579*EXP(-0.19*Fperm_SI_Woolf2021!$E$9:$E$93)+63.1579*EXP(-0.19*P$58))/(Fperm_SI_Woolf2021!$E$9:$E$93-P$58))*(P$58-Fperm_SI_Woolf2021!$E$9:$E$93)/10))),Fperm_SI_Woolf2021!$D$9:$D$93))</f>
        <v>0.44794171127615295</v>
      </c>
      <c r="Q143" s="51" cm="1">
        <f t="array" ref="Q143">MIN(1,SLOPE(Fperm_SI_Woolf2021!$F$9:$F$93*EXP(-Fperm_SI_Woolf2021!$I$9:$I$93*$C143*IF(Q$58=Fperm_SI_Woolf2021!$E$9:$E$93,1,EXP(LN((1.1*(Fperm_SI_Woolf2021!$E$9:$E$93-Q$58)-63.1579*EXP(-0.19*Fperm_SI_Woolf2021!$E$9:$E$93)+63.1579*EXP(-0.19*Q$58))/(Fperm_SI_Woolf2021!$E$9:$E$93-Q$58))*(Q$58-Fperm_SI_Woolf2021!$E$9:$E$93)/10))) + Fperm_SI_Woolf2021!$G$9:$G$93*EXP(-Fperm_SI_Woolf2021!$J$9:$J$93*$C143*IF(Q$58=Fperm_SI_Woolf2021!$E$9:$E$93,1,EXP(LN((1.1*(Fperm_SI_Woolf2021!$E$9:$E$93-Q$58)-63.1579*EXP(-0.19*Fperm_SI_Woolf2021!$E$9:$E$93)+63.1579*EXP(-0.19*Q$58))/(Fperm_SI_Woolf2021!$E$9:$E$93-Q$58))*(Q$58-Fperm_SI_Woolf2021!$E$9:$E$93)/10))) + Fperm_SI_Woolf2021!$H$9:$H$93*EXP(-Fperm_SI_Woolf2021!$K$9:$K$93*$C143*IF(Q$58=Fperm_SI_Woolf2021!$E$9:$E$93,1,EXP(LN((1.1*(Fperm_SI_Woolf2021!$E$9:$E$93-Q$58)-63.1579*EXP(-0.19*Fperm_SI_Woolf2021!$E$9:$E$93)+63.1579*EXP(-0.19*Q$58))/(Fperm_SI_Woolf2021!$E$9:$E$93-Q$58))*(Q$58-Fperm_SI_Woolf2021!$E$9:$E$93)/10))),Fperm_SI_Woolf2021!$D$9:$D$93)*Q$57+INTERCEPT(Fperm_SI_Woolf2021!$F$9:$F$93*EXP(-Fperm_SI_Woolf2021!$I$9:$I$93*$C143*IF(Q$58=Fperm_SI_Woolf2021!$E$9:$E$93,1,EXP(LN((1.1*(Fperm_SI_Woolf2021!$E$9:$E$93-Q$58)-63.1579*EXP(-0.19*Fperm_SI_Woolf2021!$E$9:$E$93)+63.1579*EXP(-0.19*Q$58))/(Fperm_SI_Woolf2021!$E$9:$E$93-Q$58))*(Q$58-Fperm_SI_Woolf2021!$E$9:$E$93)/10))) + Fperm_SI_Woolf2021!$G$9:$G$93*EXP(-Fperm_SI_Woolf2021!$J$9:$J$93*$C143*IF(Q$58=Fperm_SI_Woolf2021!$E$9:$E$93,1,EXP(LN((1.1*(Fperm_SI_Woolf2021!$E$9:$E$93-Q$58)-63.1579*EXP(-0.19*Fperm_SI_Woolf2021!$E$9:$E$93)+63.1579*EXP(-0.19*Q$58))/(Fperm_SI_Woolf2021!$E$9:$E$93-Q$58))*(Q$58-Fperm_SI_Woolf2021!$E$9:$E$93)/10))) + Fperm_SI_Woolf2021!$H$9:$H$93*EXP(-Fperm_SI_Woolf2021!$K$9:$K$93*$C143*IF(Q$58=Fperm_SI_Woolf2021!$E$9:$E$93,1,EXP(LN((1.1*(Fperm_SI_Woolf2021!$E$9:$E$93-Q$58)-63.1579*EXP(-0.19*Fperm_SI_Woolf2021!$E$9:$E$93)+63.1579*EXP(-0.19*Q$58))/(Fperm_SI_Woolf2021!$E$9:$E$93-Q$58))*(Q$58-Fperm_SI_Woolf2021!$E$9:$E$93)/10))),Fperm_SI_Woolf2021!$D$9:$D$93))</f>
        <v>0.41600914025886021</v>
      </c>
      <c r="R143" s="51" cm="1">
        <f t="array" ref="R143">MIN(1,SLOPE(Fperm_SI_Woolf2021!$F$9:$F$93*EXP(-Fperm_SI_Woolf2021!$I$9:$I$93*$C143*IF(R$58=Fperm_SI_Woolf2021!$E$9:$E$93,1,EXP(LN((1.1*(Fperm_SI_Woolf2021!$E$9:$E$93-R$58)-63.1579*EXP(-0.19*Fperm_SI_Woolf2021!$E$9:$E$93)+63.1579*EXP(-0.19*R$58))/(Fperm_SI_Woolf2021!$E$9:$E$93-R$58))*(R$58-Fperm_SI_Woolf2021!$E$9:$E$93)/10))) + Fperm_SI_Woolf2021!$G$9:$G$93*EXP(-Fperm_SI_Woolf2021!$J$9:$J$93*$C143*IF(R$58=Fperm_SI_Woolf2021!$E$9:$E$93,1,EXP(LN((1.1*(Fperm_SI_Woolf2021!$E$9:$E$93-R$58)-63.1579*EXP(-0.19*Fperm_SI_Woolf2021!$E$9:$E$93)+63.1579*EXP(-0.19*R$58))/(Fperm_SI_Woolf2021!$E$9:$E$93-R$58))*(R$58-Fperm_SI_Woolf2021!$E$9:$E$93)/10))) + Fperm_SI_Woolf2021!$H$9:$H$93*EXP(-Fperm_SI_Woolf2021!$K$9:$K$93*$C143*IF(R$58=Fperm_SI_Woolf2021!$E$9:$E$93,1,EXP(LN((1.1*(Fperm_SI_Woolf2021!$E$9:$E$93-R$58)-63.1579*EXP(-0.19*Fperm_SI_Woolf2021!$E$9:$E$93)+63.1579*EXP(-0.19*R$58))/(Fperm_SI_Woolf2021!$E$9:$E$93-R$58))*(R$58-Fperm_SI_Woolf2021!$E$9:$E$93)/10))),Fperm_SI_Woolf2021!$D$9:$D$93)*R$57+INTERCEPT(Fperm_SI_Woolf2021!$F$9:$F$93*EXP(-Fperm_SI_Woolf2021!$I$9:$I$93*$C143*IF(R$58=Fperm_SI_Woolf2021!$E$9:$E$93,1,EXP(LN((1.1*(Fperm_SI_Woolf2021!$E$9:$E$93-R$58)-63.1579*EXP(-0.19*Fperm_SI_Woolf2021!$E$9:$E$93)+63.1579*EXP(-0.19*R$58))/(Fperm_SI_Woolf2021!$E$9:$E$93-R$58))*(R$58-Fperm_SI_Woolf2021!$E$9:$E$93)/10))) + Fperm_SI_Woolf2021!$G$9:$G$93*EXP(-Fperm_SI_Woolf2021!$J$9:$J$93*$C143*IF(R$58=Fperm_SI_Woolf2021!$E$9:$E$93,1,EXP(LN((1.1*(Fperm_SI_Woolf2021!$E$9:$E$93-R$58)-63.1579*EXP(-0.19*Fperm_SI_Woolf2021!$E$9:$E$93)+63.1579*EXP(-0.19*R$58))/(Fperm_SI_Woolf2021!$E$9:$E$93-R$58))*(R$58-Fperm_SI_Woolf2021!$E$9:$E$93)/10))) + Fperm_SI_Woolf2021!$H$9:$H$93*EXP(-Fperm_SI_Woolf2021!$K$9:$K$93*$C143*IF(R$58=Fperm_SI_Woolf2021!$E$9:$E$93,1,EXP(LN((1.1*(Fperm_SI_Woolf2021!$E$9:$E$93-R$58)-63.1579*EXP(-0.19*Fperm_SI_Woolf2021!$E$9:$E$93)+63.1579*EXP(-0.19*R$58))/(Fperm_SI_Woolf2021!$E$9:$E$93-R$58))*(R$58-Fperm_SI_Woolf2021!$E$9:$E$93)/10))),Fperm_SI_Woolf2021!$D$9:$D$93))</f>
        <v>0.38407656924156747</v>
      </c>
      <c r="S143" s="51" cm="1">
        <f t="array" ref="S143">MIN(1,SLOPE(Fperm_SI_Woolf2021!$F$9:$F$93*EXP(-Fperm_SI_Woolf2021!$I$9:$I$93*$C143*IF(S$58=Fperm_SI_Woolf2021!$E$9:$E$93,1,EXP(LN((1.1*(Fperm_SI_Woolf2021!$E$9:$E$93-S$58)-63.1579*EXP(-0.19*Fperm_SI_Woolf2021!$E$9:$E$93)+63.1579*EXP(-0.19*S$58))/(Fperm_SI_Woolf2021!$E$9:$E$93-S$58))*(S$58-Fperm_SI_Woolf2021!$E$9:$E$93)/10))) + Fperm_SI_Woolf2021!$G$9:$G$93*EXP(-Fperm_SI_Woolf2021!$J$9:$J$93*$C143*IF(S$58=Fperm_SI_Woolf2021!$E$9:$E$93,1,EXP(LN((1.1*(Fperm_SI_Woolf2021!$E$9:$E$93-S$58)-63.1579*EXP(-0.19*Fperm_SI_Woolf2021!$E$9:$E$93)+63.1579*EXP(-0.19*S$58))/(Fperm_SI_Woolf2021!$E$9:$E$93-S$58))*(S$58-Fperm_SI_Woolf2021!$E$9:$E$93)/10))) + Fperm_SI_Woolf2021!$H$9:$H$93*EXP(-Fperm_SI_Woolf2021!$K$9:$K$93*$C143*IF(S$58=Fperm_SI_Woolf2021!$E$9:$E$93,1,EXP(LN((1.1*(Fperm_SI_Woolf2021!$E$9:$E$93-S$58)-63.1579*EXP(-0.19*Fperm_SI_Woolf2021!$E$9:$E$93)+63.1579*EXP(-0.19*S$58))/(Fperm_SI_Woolf2021!$E$9:$E$93-S$58))*(S$58-Fperm_SI_Woolf2021!$E$9:$E$93)/10))),Fperm_SI_Woolf2021!$D$9:$D$93)*S$57+INTERCEPT(Fperm_SI_Woolf2021!$F$9:$F$93*EXP(-Fperm_SI_Woolf2021!$I$9:$I$93*$C143*IF(S$58=Fperm_SI_Woolf2021!$E$9:$E$93,1,EXP(LN((1.1*(Fperm_SI_Woolf2021!$E$9:$E$93-S$58)-63.1579*EXP(-0.19*Fperm_SI_Woolf2021!$E$9:$E$93)+63.1579*EXP(-0.19*S$58))/(Fperm_SI_Woolf2021!$E$9:$E$93-S$58))*(S$58-Fperm_SI_Woolf2021!$E$9:$E$93)/10))) + Fperm_SI_Woolf2021!$G$9:$G$93*EXP(-Fperm_SI_Woolf2021!$J$9:$J$93*$C143*IF(S$58=Fperm_SI_Woolf2021!$E$9:$E$93,1,EXP(LN((1.1*(Fperm_SI_Woolf2021!$E$9:$E$93-S$58)-63.1579*EXP(-0.19*Fperm_SI_Woolf2021!$E$9:$E$93)+63.1579*EXP(-0.19*S$58))/(Fperm_SI_Woolf2021!$E$9:$E$93-S$58))*(S$58-Fperm_SI_Woolf2021!$E$9:$E$93)/10))) + Fperm_SI_Woolf2021!$H$9:$H$93*EXP(-Fperm_SI_Woolf2021!$K$9:$K$93*$C143*IF(S$58=Fperm_SI_Woolf2021!$E$9:$E$93,1,EXP(LN((1.1*(Fperm_SI_Woolf2021!$E$9:$E$93-S$58)-63.1579*EXP(-0.19*Fperm_SI_Woolf2021!$E$9:$E$93)+63.1579*EXP(-0.19*S$58))/(Fperm_SI_Woolf2021!$E$9:$E$93-S$58))*(S$58-Fperm_SI_Woolf2021!$E$9:$E$93)/10))),Fperm_SI_Woolf2021!$D$9:$D$93))</f>
        <v>0.52152872212466006</v>
      </c>
      <c r="T143" s="51" cm="1">
        <f t="array" ref="T143">MIN(1,SLOPE(Fperm_SI_Woolf2021!$F$9:$F$93*EXP(-Fperm_SI_Woolf2021!$I$9:$I$93*$C143*IF(T$58=Fperm_SI_Woolf2021!$E$9:$E$93,1,EXP(LN((1.1*(Fperm_SI_Woolf2021!$E$9:$E$93-T$58)-63.1579*EXP(-0.19*Fperm_SI_Woolf2021!$E$9:$E$93)+63.1579*EXP(-0.19*T$58))/(Fperm_SI_Woolf2021!$E$9:$E$93-T$58))*(T$58-Fperm_SI_Woolf2021!$E$9:$E$93)/10))) + Fperm_SI_Woolf2021!$G$9:$G$93*EXP(-Fperm_SI_Woolf2021!$J$9:$J$93*$C143*IF(T$58=Fperm_SI_Woolf2021!$E$9:$E$93,1,EXP(LN((1.1*(Fperm_SI_Woolf2021!$E$9:$E$93-T$58)-63.1579*EXP(-0.19*Fperm_SI_Woolf2021!$E$9:$E$93)+63.1579*EXP(-0.19*T$58))/(Fperm_SI_Woolf2021!$E$9:$E$93-T$58))*(T$58-Fperm_SI_Woolf2021!$E$9:$E$93)/10))) + Fperm_SI_Woolf2021!$H$9:$H$93*EXP(-Fperm_SI_Woolf2021!$K$9:$K$93*$C143*IF(T$58=Fperm_SI_Woolf2021!$E$9:$E$93,1,EXP(LN((1.1*(Fperm_SI_Woolf2021!$E$9:$E$93-T$58)-63.1579*EXP(-0.19*Fperm_SI_Woolf2021!$E$9:$E$93)+63.1579*EXP(-0.19*T$58))/(Fperm_SI_Woolf2021!$E$9:$E$93-T$58))*(T$58-Fperm_SI_Woolf2021!$E$9:$E$93)/10))),Fperm_SI_Woolf2021!$D$9:$D$93)*T$57+INTERCEPT(Fperm_SI_Woolf2021!$F$9:$F$93*EXP(-Fperm_SI_Woolf2021!$I$9:$I$93*$C143*IF(T$58=Fperm_SI_Woolf2021!$E$9:$E$93,1,EXP(LN((1.1*(Fperm_SI_Woolf2021!$E$9:$E$93-T$58)-63.1579*EXP(-0.19*Fperm_SI_Woolf2021!$E$9:$E$93)+63.1579*EXP(-0.19*T$58))/(Fperm_SI_Woolf2021!$E$9:$E$93-T$58))*(T$58-Fperm_SI_Woolf2021!$E$9:$E$93)/10))) + Fperm_SI_Woolf2021!$G$9:$G$93*EXP(-Fperm_SI_Woolf2021!$J$9:$J$93*$C143*IF(T$58=Fperm_SI_Woolf2021!$E$9:$E$93,1,EXP(LN((1.1*(Fperm_SI_Woolf2021!$E$9:$E$93-T$58)-63.1579*EXP(-0.19*Fperm_SI_Woolf2021!$E$9:$E$93)+63.1579*EXP(-0.19*T$58))/(Fperm_SI_Woolf2021!$E$9:$E$93-T$58))*(T$58-Fperm_SI_Woolf2021!$E$9:$E$93)/10))) + Fperm_SI_Woolf2021!$H$9:$H$93*EXP(-Fperm_SI_Woolf2021!$K$9:$K$93*$C143*IF(T$58=Fperm_SI_Woolf2021!$E$9:$E$93,1,EXP(LN((1.1*(Fperm_SI_Woolf2021!$E$9:$E$93-T$58)-63.1579*EXP(-0.19*Fperm_SI_Woolf2021!$E$9:$E$93)+63.1579*EXP(-0.19*T$58))/(Fperm_SI_Woolf2021!$E$9:$E$93-T$58))*(T$58-Fperm_SI_Woolf2021!$E$9:$E$93)/10))),Fperm_SI_Woolf2021!$D$9:$D$93))</f>
        <v>0.49776140307555194</v>
      </c>
      <c r="U143" s="51" cm="1">
        <f t="array" ref="U143">MIN(1,SLOPE(Fperm_SI_Woolf2021!$F$9:$F$93*EXP(-Fperm_SI_Woolf2021!$I$9:$I$93*$C143*IF(U$58=Fperm_SI_Woolf2021!$E$9:$E$93,1,EXP(LN((1.1*(Fperm_SI_Woolf2021!$E$9:$E$93-U$58)-63.1579*EXP(-0.19*Fperm_SI_Woolf2021!$E$9:$E$93)+63.1579*EXP(-0.19*U$58))/(Fperm_SI_Woolf2021!$E$9:$E$93-U$58))*(U$58-Fperm_SI_Woolf2021!$E$9:$E$93)/10))) + Fperm_SI_Woolf2021!$G$9:$G$93*EXP(-Fperm_SI_Woolf2021!$J$9:$J$93*$C143*IF(U$58=Fperm_SI_Woolf2021!$E$9:$E$93,1,EXP(LN((1.1*(Fperm_SI_Woolf2021!$E$9:$E$93-U$58)-63.1579*EXP(-0.19*Fperm_SI_Woolf2021!$E$9:$E$93)+63.1579*EXP(-0.19*U$58))/(Fperm_SI_Woolf2021!$E$9:$E$93-U$58))*(U$58-Fperm_SI_Woolf2021!$E$9:$E$93)/10))) + Fperm_SI_Woolf2021!$H$9:$H$93*EXP(-Fperm_SI_Woolf2021!$K$9:$K$93*$C143*IF(U$58=Fperm_SI_Woolf2021!$E$9:$E$93,1,EXP(LN((1.1*(Fperm_SI_Woolf2021!$E$9:$E$93-U$58)-63.1579*EXP(-0.19*Fperm_SI_Woolf2021!$E$9:$E$93)+63.1579*EXP(-0.19*U$58))/(Fperm_SI_Woolf2021!$E$9:$E$93-U$58))*(U$58-Fperm_SI_Woolf2021!$E$9:$E$93)/10))),Fperm_SI_Woolf2021!$D$9:$D$93)*U$57+INTERCEPT(Fperm_SI_Woolf2021!$F$9:$F$93*EXP(-Fperm_SI_Woolf2021!$I$9:$I$93*$C143*IF(U$58=Fperm_SI_Woolf2021!$E$9:$E$93,1,EXP(LN((1.1*(Fperm_SI_Woolf2021!$E$9:$E$93-U$58)-63.1579*EXP(-0.19*Fperm_SI_Woolf2021!$E$9:$E$93)+63.1579*EXP(-0.19*U$58))/(Fperm_SI_Woolf2021!$E$9:$E$93-U$58))*(U$58-Fperm_SI_Woolf2021!$E$9:$E$93)/10))) + Fperm_SI_Woolf2021!$G$9:$G$93*EXP(-Fperm_SI_Woolf2021!$J$9:$J$93*$C143*IF(U$58=Fperm_SI_Woolf2021!$E$9:$E$93,1,EXP(LN((1.1*(Fperm_SI_Woolf2021!$E$9:$E$93-U$58)-63.1579*EXP(-0.19*Fperm_SI_Woolf2021!$E$9:$E$93)+63.1579*EXP(-0.19*U$58))/(Fperm_SI_Woolf2021!$E$9:$E$93-U$58))*(U$58-Fperm_SI_Woolf2021!$E$9:$E$93)/10))) + Fperm_SI_Woolf2021!$H$9:$H$93*EXP(-Fperm_SI_Woolf2021!$K$9:$K$93*$C143*IF(U$58=Fperm_SI_Woolf2021!$E$9:$E$93,1,EXP(LN((1.1*(Fperm_SI_Woolf2021!$E$9:$E$93-U$58)-63.1579*EXP(-0.19*Fperm_SI_Woolf2021!$E$9:$E$93)+63.1579*EXP(-0.19*U$58))/(Fperm_SI_Woolf2021!$E$9:$E$93-U$58))*(U$58-Fperm_SI_Woolf2021!$E$9:$E$93)/10))),Fperm_SI_Woolf2021!$D$9:$D$93))</f>
        <v>0.47399408402644388</v>
      </c>
      <c r="V143" s="51" cm="1">
        <f t="array" ref="V143">MIN(1,SLOPE(Fperm_SI_Woolf2021!$F$9:$F$93*EXP(-Fperm_SI_Woolf2021!$I$9:$I$93*$C143*IF(V$58=Fperm_SI_Woolf2021!$E$9:$E$93,1,EXP(LN((1.1*(Fperm_SI_Woolf2021!$E$9:$E$93-V$58)-63.1579*EXP(-0.19*Fperm_SI_Woolf2021!$E$9:$E$93)+63.1579*EXP(-0.19*V$58))/(Fperm_SI_Woolf2021!$E$9:$E$93-V$58))*(V$58-Fperm_SI_Woolf2021!$E$9:$E$93)/10))) + Fperm_SI_Woolf2021!$G$9:$G$93*EXP(-Fperm_SI_Woolf2021!$J$9:$J$93*$C143*IF(V$58=Fperm_SI_Woolf2021!$E$9:$E$93,1,EXP(LN((1.1*(Fperm_SI_Woolf2021!$E$9:$E$93-V$58)-63.1579*EXP(-0.19*Fperm_SI_Woolf2021!$E$9:$E$93)+63.1579*EXP(-0.19*V$58))/(Fperm_SI_Woolf2021!$E$9:$E$93-V$58))*(V$58-Fperm_SI_Woolf2021!$E$9:$E$93)/10))) + Fperm_SI_Woolf2021!$H$9:$H$93*EXP(-Fperm_SI_Woolf2021!$K$9:$K$93*$C143*IF(V$58=Fperm_SI_Woolf2021!$E$9:$E$93,1,EXP(LN((1.1*(Fperm_SI_Woolf2021!$E$9:$E$93-V$58)-63.1579*EXP(-0.19*Fperm_SI_Woolf2021!$E$9:$E$93)+63.1579*EXP(-0.19*V$58))/(Fperm_SI_Woolf2021!$E$9:$E$93-V$58))*(V$58-Fperm_SI_Woolf2021!$E$9:$E$93)/10))),Fperm_SI_Woolf2021!$D$9:$D$93)*V$57+INTERCEPT(Fperm_SI_Woolf2021!$F$9:$F$93*EXP(-Fperm_SI_Woolf2021!$I$9:$I$93*$C143*IF(V$58=Fperm_SI_Woolf2021!$E$9:$E$93,1,EXP(LN((1.1*(Fperm_SI_Woolf2021!$E$9:$E$93-V$58)-63.1579*EXP(-0.19*Fperm_SI_Woolf2021!$E$9:$E$93)+63.1579*EXP(-0.19*V$58))/(Fperm_SI_Woolf2021!$E$9:$E$93-V$58))*(V$58-Fperm_SI_Woolf2021!$E$9:$E$93)/10))) + Fperm_SI_Woolf2021!$G$9:$G$93*EXP(-Fperm_SI_Woolf2021!$J$9:$J$93*$C143*IF(V$58=Fperm_SI_Woolf2021!$E$9:$E$93,1,EXP(LN((1.1*(Fperm_SI_Woolf2021!$E$9:$E$93-V$58)-63.1579*EXP(-0.19*Fperm_SI_Woolf2021!$E$9:$E$93)+63.1579*EXP(-0.19*V$58))/(Fperm_SI_Woolf2021!$E$9:$E$93-V$58))*(V$58-Fperm_SI_Woolf2021!$E$9:$E$93)/10))) + Fperm_SI_Woolf2021!$H$9:$H$93*EXP(-Fperm_SI_Woolf2021!$K$9:$K$93*$C143*IF(V$58=Fperm_SI_Woolf2021!$E$9:$E$93,1,EXP(LN((1.1*(Fperm_SI_Woolf2021!$E$9:$E$93-V$58)-63.1579*EXP(-0.19*Fperm_SI_Woolf2021!$E$9:$E$93)+63.1579*EXP(-0.19*V$58))/(Fperm_SI_Woolf2021!$E$9:$E$93-V$58))*(V$58-Fperm_SI_Woolf2021!$E$9:$E$93)/10))),Fperm_SI_Woolf2021!$D$9:$D$93))</f>
        <v>0.45022676497733577</v>
      </c>
      <c r="W143" s="51" cm="1">
        <f t="array" ref="W143">MIN(1,SLOPE(Fperm_SI_Woolf2021!$F$9:$F$93*EXP(-Fperm_SI_Woolf2021!$I$9:$I$93*$C143*IF(W$58=Fperm_SI_Woolf2021!$E$9:$E$93,1,EXP(LN((1.1*(Fperm_SI_Woolf2021!$E$9:$E$93-W$58)-63.1579*EXP(-0.19*Fperm_SI_Woolf2021!$E$9:$E$93)+63.1579*EXP(-0.19*W$58))/(Fperm_SI_Woolf2021!$E$9:$E$93-W$58))*(W$58-Fperm_SI_Woolf2021!$E$9:$E$93)/10))) + Fperm_SI_Woolf2021!$G$9:$G$93*EXP(-Fperm_SI_Woolf2021!$J$9:$J$93*$C143*IF(W$58=Fperm_SI_Woolf2021!$E$9:$E$93,1,EXP(LN((1.1*(Fperm_SI_Woolf2021!$E$9:$E$93-W$58)-63.1579*EXP(-0.19*Fperm_SI_Woolf2021!$E$9:$E$93)+63.1579*EXP(-0.19*W$58))/(Fperm_SI_Woolf2021!$E$9:$E$93-W$58))*(W$58-Fperm_SI_Woolf2021!$E$9:$E$93)/10))) + Fperm_SI_Woolf2021!$H$9:$H$93*EXP(-Fperm_SI_Woolf2021!$K$9:$K$93*$C143*IF(W$58=Fperm_SI_Woolf2021!$E$9:$E$93,1,EXP(LN((1.1*(Fperm_SI_Woolf2021!$E$9:$E$93-W$58)-63.1579*EXP(-0.19*Fperm_SI_Woolf2021!$E$9:$E$93)+63.1579*EXP(-0.19*W$58))/(Fperm_SI_Woolf2021!$E$9:$E$93-W$58))*(W$58-Fperm_SI_Woolf2021!$E$9:$E$93)/10))),Fperm_SI_Woolf2021!$D$9:$D$93)*W$57+INTERCEPT(Fperm_SI_Woolf2021!$F$9:$F$93*EXP(-Fperm_SI_Woolf2021!$I$9:$I$93*$C143*IF(W$58=Fperm_SI_Woolf2021!$E$9:$E$93,1,EXP(LN((1.1*(Fperm_SI_Woolf2021!$E$9:$E$93-W$58)-63.1579*EXP(-0.19*Fperm_SI_Woolf2021!$E$9:$E$93)+63.1579*EXP(-0.19*W$58))/(Fperm_SI_Woolf2021!$E$9:$E$93-W$58))*(W$58-Fperm_SI_Woolf2021!$E$9:$E$93)/10))) + Fperm_SI_Woolf2021!$G$9:$G$93*EXP(-Fperm_SI_Woolf2021!$J$9:$J$93*$C143*IF(W$58=Fperm_SI_Woolf2021!$E$9:$E$93,1,EXP(LN((1.1*(Fperm_SI_Woolf2021!$E$9:$E$93-W$58)-63.1579*EXP(-0.19*Fperm_SI_Woolf2021!$E$9:$E$93)+63.1579*EXP(-0.19*W$58))/(Fperm_SI_Woolf2021!$E$9:$E$93-W$58))*(W$58-Fperm_SI_Woolf2021!$E$9:$E$93)/10))) + Fperm_SI_Woolf2021!$H$9:$H$93*EXP(-Fperm_SI_Woolf2021!$K$9:$K$93*$C143*IF(W$58=Fperm_SI_Woolf2021!$E$9:$E$93,1,EXP(LN((1.1*(Fperm_SI_Woolf2021!$E$9:$E$93-W$58)-63.1579*EXP(-0.19*Fperm_SI_Woolf2021!$E$9:$E$93)+63.1579*EXP(-0.19*W$58))/(Fperm_SI_Woolf2021!$E$9:$E$93-W$58))*(W$58-Fperm_SI_Woolf2021!$E$9:$E$93)/10))),Fperm_SI_Woolf2021!$D$9:$D$93))</f>
        <v>0.42645944592822771</v>
      </c>
      <c r="X143" s="51" cm="1">
        <f t="array" ref="X143">MIN(1,SLOPE(Fperm_SI_Woolf2021!$F$9:$F$93*EXP(-Fperm_SI_Woolf2021!$I$9:$I$93*$C143*IF(X$58=Fperm_SI_Woolf2021!$E$9:$E$93,1,EXP(LN((1.1*(Fperm_SI_Woolf2021!$E$9:$E$93-X$58)-63.1579*EXP(-0.19*Fperm_SI_Woolf2021!$E$9:$E$93)+63.1579*EXP(-0.19*X$58))/(Fperm_SI_Woolf2021!$E$9:$E$93-X$58))*(X$58-Fperm_SI_Woolf2021!$E$9:$E$93)/10))) + Fperm_SI_Woolf2021!$G$9:$G$93*EXP(-Fperm_SI_Woolf2021!$J$9:$J$93*$C143*IF(X$58=Fperm_SI_Woolf2021!$E$9:$E$93,1,EXP(LN((1.1*(Fperm_SI_Woolf2021!$E$9:$E$93-X$58)-63.1579*EXP(-0.19*Fperm_SI_Woolf2021!$E$9:$E$93)+63.1579*EXP(-0.19*X$58))/(Fperm_SI_Woolf2021!$E$9:$E$93-X$58))*(X$58-Fperm_SI_Woolf2021!$E$9:$E$93)/10))) + Fperm_SI_Woolf2021!$H$9:$H$93*EXP(-Fperm_SI_Woolf2021!$K$9:$K$93*$C143*IF(X$58=Fperm_SI_Woolf2021!$E$9:$E$93,1,EXP(LN((1.1*(Fperm_SI_Woolf2021!$E$9:$E$93-X$58)-63.1579*EXP(-0.19*Fperm_SI_Woolf2021!$E$9:$E$93)+63.1579*EXP(-0.19*X$58))/(Fperm_SI_Woolf2021!$E$9:$E$93-X$58))*(X$58-Fperm_SI_Woolf2021!$E$9:$E$93)/10))),Fperm_SI_Woolf2021!$D$9:$D$93)*X$57+INTERCEPT(Fperm_SI_Woolf2021!$F$9:$F$93*EXP(-Fperm_SI_Woolf2021!$I$9:$I$93*$C143*IF(X$58=Fperm_SI_Woolf2021!$E$9:$E$93,1,EXP(LN((1.1*(Fperm_SI_Woolf2021!$E$9:$E$93-X$58)-63.1579*EXP(-0.19*Fperm_SI_Woolf2021!$E$9:$E$93)+63.1579*EXP(-0.19*X$58))/(Fperm_SI_Woolf2021!$E$9:$E$93-X$58))*(X$58-Fperm_SI_Woolf2021!$E$9:$E$93)/10))) + Fperm_SI_Woolf2021!$G$9:$G$93*EXP(-Fperm_SI_Woolf2021!$J$9:$J$93*$C143*IF(X$58=Fperm_SI_Woolf2021!$E$9:$E$93,1,EXP(LN((1.1*(Fperm_SI_Woolf2021!$E$9:$E$93-X$58)-63.1579*EXP(-0.19*Fperm_SI_Woolf2021!$E$9:$E$93)+63.1579*EXP(-0.19*X$58))/(Fperm_SI_Woolf2021!$E$9:$E$93-X$58))*(X$58-Fperm_SI_Woolf2021!$E$9:$E$93)/10))) + Fperm_SI_Woolf2021!$H$9:$H$93*EXP(-Fperm_SI_Woolf2021!$K$9:$K$93*$C143*IF(X$58=Fperm_SI_Woolf2021!$E$9:$E$93,1,EXP(LN((1.1*(Fperm_SI_Woolf2021!$E$9:$E$93-X$58)-63.1579*EXP(-0.19*Fperm_SI_Woolf2021!$E$9:$E$93)+63.1579*EXP(-0.19*X$58))/(Fperm_SI_Woolf2021!$E$9:$E$93-X$58))*(X$58-Fperm_SI_Woolf2021!$E$9:$E$93)/10))),Fperm_SI_Woolf2021!$D$9:$D$93))</f>
        <v>0.40269212687911959</v>
      </c>
      <c r="Y143" s="51" cm="1">
        <f t="array" ref="Y143">MIN(1,SLOPE(Fperm_SI_Woolf2021!$F$9:$F$93*EXP(-Fperm_SI_Woolf2021!$I$9:$I$93*$C143*IF(Y$58=Fperm_SI_Woolf2021!$E$9:$E$93,1,EXP(LN((1.1*(Fperm_SI_Woolf2021!$E$9:$E$93-Y$58)-63.1579*EXP(-0.19*Fperm_SI_Woolf2021!$E$9:$E$93)+63.1579*EXP(-0.19*Y$58))/(Fperm_SI_Woolf2021!$E$9:$E$93-Y$58))*(Y$58-Fperm_SI_Woolf2021!$E$9:$E$93)/10))) + Fperm_SI_Woolf2021!$G$9:$G$93*EXP(-Fperm_SI_Woolf2021!$J$9:$J$93*$C143*IF(Y$58=Fperm_SI_Woolf2021!$E$9:$E$93,1,EXP(LN((1.1*(Fperm_SI_Woolf2021!$E$9:$E$93-Y$58)-63.1579*EXP(-0.19*Fperm_SI_Woolf2021!$E$9:$E$93)+63.1579*EXP(-0.19*Y$58))/(Fperm_SI_Woolf2021!$E$9:$E$93-Y$58))*(Y$58-Fperm_SI_Woolf2021!$E$9:$E$93)/10))) + Fperm_SI_Woolf2021!$H$9:$H$93*EXP(-Fperm_SI_Woolf2021!$K$9:$K$93*$C143*IF(Y$58=Fperm_SI_Woolf2021!$E$9:$E$93,1,EXP(LN((1.1*(Fperm_SI_Woolf2021!$E$9:$E$93-Y$58)-63.1579*EXP(-0.19*Fperm_SI_Woolf2021!$E$9:$E$93)+63.1579*EXP(-0.19*Y$58))/(Fperm_SI_Woolf2021!$E$9:$E$93-Y$58))*(Y$58-Fperm_SI_Woolf2021!$E$9:$E$93)/10))),Fperm_SI_Woolf2021!$D$9:$D$93)*Y$57+INTERCEPT(Fperm_SI_Woolf2021!$F$9:$F$93*EXP(-Fperm_SI_Woolf2021!$I$9:$I$93*$C143*IF(Y$58=Fperm_SI_Woolf2021!$E$9:$E$93,1,EXP(LN((1.1*(Fperm_SI_Woolf2021!$E$9:$E$93-Y$58)-63.1579*EXP(-0.19*Fperm_SI_Woolf2021!$E$9:$E$93)+63.1579*EXP(-0.19*Y$58))/(Fperm_SI_Woolf2021!$E$9:$E$93-Y$58))*(Y$58-Fperm_SI_Woolf2021!$E$9:$E$93)/10))) + Fperm_SI_Woolf2021!$G$9:$G$93*EXP(-Fperm_SI_Woolf2021!$J$9:$J$93*$C143*IF(Y$58=Fperm_SI_Woolf2021!$E$9:$E$93,1,EXP(LN((1.1*(Fperm_SI_Woolf2021!$E$9:$E$93-Y$58)-63.1579*EXP(-0.19*Fperm_SI_Woolf2021!$E$9:$E$93)+63.1579*EXP(-0.19*Y$58))/(Fperm_SI_Woolf2021!$E$9:$E$93-Y$58))*(Y$58-Fperm_SI_Woolf2021!$E$9:$E$93)/10))) + Fperm_SI_Woolf2021!$H$9:$H$93*EXP(-Fperm_SI_Woolf2021!$K$9:$K$93*$C143*IF(Y$58=Fperm_SI_Woolf2021!$E$9:$E$93,1,EXP(LN((1.1*(Fperm_SI_Woolf2021!$E$9:$E$93-Y$58)-63.1579*EXP(-0.19*Fperm_SI_Woolf2021!$E$9:$E$93)+63.1579*EXP(-0.19*Y$58))/(Fperm_SI_Woolf2021!$E$9:$E$93-Y$58))*(Y$58-Fperm_SI_Woolf2021!$E$9:$E$93)/10))),Fperm_SI_Woolf2021!$D$9:$D$93))</f>
        <v>0.37892480783001148</v>
      </c>
      <c r="Z143" s="51" cm="1">
        <f t="array" ref="Z143">MIN(1,SLOPE(Fperm_SI_Woolf2021!$F$9:$F$93*EXP(-Fperm_SI_Woolf2021!$I$9:$I$93*$C143*IF(Z$58=Fperm_SI_Woolf2021!$E$9:$E$93,1,EXP(LN((1.1*(Fperm_SI_Woolf2021!$E$9:$E$93-Z$58)-63.1579*EXP(-0.19*Fperm_SI_Woolf2021!$E$9:$E$93)+63.1579*EXP(-0.19*Z$58))/(Fperm_SI_Woolf2021!$E$9:$E$93-Z$58))*(Z$58-Fperm_SI_Woolf2021!$E$9:$E$93)/10))) + Fperm_SI_Woolf2021!$G$9:$G$93*EXP(-Fperm_SI_Woolf2021!$J$9:$J$93*$C143*IF(Z$58=Fperm_SI_Woolf2021!$E$9:$E$93,1,EXP(LN((1.1*(Fperm_SI_Woolf2021!$E$9:$E$93-Z$58)-63.1579*EXP(-0.19*Fperm_SI_Woolf2021!$E$9:$E$93)+63.1579*EXP(-0.19*Z$58))/(Fperm_SI_Woolf2021!$E$9:$E$93-Z$58))*(Z$58-Fperm_SI_Woolf2021!$E$9:$E$93)/10))) + Fperm_SI_Woolf2021!$H$9:$H$93*EXP(-Fperm_SI_Woolf2021!$K$9:$K$93*$C143*IF(Z$58=Fperm_SI_Woolf2021!$E$9:$E$93,1,EXP(LN((1.1*(Fperm_SI_Woolf2021!$E$9:$E$93-Z$58)-63.1579*EXP(-0.19*Fperm_SI_Woolf2021!$E$9:$E$93)+63.1579*EXP(-0.19*Z$58))/(Fperm_SI_Woolf2021!$E$9:$E$93-Z$58))*(Z$58-Fperm_SI_Woolf2021!$E$9:$E$93)/10))),Fperm_SI_Woolf2021!$D$9:$D$93)*Z$57+INTERCEPT(Fperm_SI_Woolf2021!$F$9:$F$93*EXP(-Fperm_SI_Woolf2021!$I$9:$I$93*$C143*IF(Z$58=Fperm_SI_Woolf2021!$E$9:$E$93,1,EXP(LN((1.1*(Fperm_SI_Woolf2021!$E$9:$E$93-Z$58)-63.1579*EXP(-0.19*Fperm_SI_Woolf2021!$E$9:$E$93)+63.1579*EXP(-0.19*Z$58))/(Fperm_SI_Woolf2021!$E$9:$E$93-Z$58))*(Z$58-Fperm_SI_Woolf2021!$E$9:$E$93)/10))) + Fperm_SI_Woolf2021!$G$9:$G$93*EXP(-Fperm_SI_Woolf2021!$J$9:$J$93*$C143*IF(Z$58=Fperm_SI_Woolf2021!$E$9:$E$93,1,EXP(LN((1.1*(Fperm_SI_Woolf2021!$E$9:$E$93-Z$58)-63.1579*EXP(-0.19*Fperm_SI_Woolf2021!$E$9:$E$93)+63.1579*EXP(-0.19*Z$58))/(Fperm_SI_Woolf2021!$E$9:$E$93-Z$58))*(Z$58-Fperm_SI_Woolf2021!$E$9:$E$93)/10))) + Fperm_SI_Woolf2021!$H$9:$H$93*EXP(-Fperm_SI_Woolf2021!$K$9:$K$93*$C143*IF(Z$58=Fperm_SI_Woolf2021!$E$9:$E$93,1,EXP(LN((1.1*(Fperm_SI_Woolf2021!$E$9:$E$93-Z$58)-63.1579*EXP(-0.19*Fperm_SI_Woolf2021!$E$9:$E$93)+63.1579*EXP(-0.19*Z$58))/(Fperm_SI_Woolf2021!$E$9:$E$93-Z$58))*(Z$58-Fperm_SI_Woolf2021!$E$9:$E$93)/10))),Fperm_SI_Woolf2021!$D$9:$D$93))</f>
        <v>0.35515748878090336</v>
      </c>
      <c r="AA143" s="51" cm="1">
        <f t="array" ref="AA143">MIN(1,SLOPE(Fperm_SI_Woolf2021!$F$9:$F$93*EXP(-Fperm_SI_Woolf2021!$I$9:$I$93*$C143*IF(AA$58=Fperm_SI_Woolf2021!$E$9:$E$93,1,EXP(LN((1.1*(Fperm_SI_Woolf2021!$E$9:$E$93-AA$58)-63.1579*EXP(-0.19*Fperm_SI_Woolf2021!$E$9:$E$93)+63.1579*EXP(-0.19*AA$58))/(Fperm_SI_Woolf2021!$E$9:$E$93-AA$58))*(AA$58-Fperm_SI_Woolf2021!$E$9:$E$93)/10))) + Fperm_SI_Woolf2021!$G$9:$G$93*EXP(-Fperm_SI_Woolf2021!$J$9:$J$93*$C143*IF(AA$58=Fperm_SI_Woolf2021!$E$9:$E$93,1,EXP(LN((1.1*(Fperm_SI_Woolf2021!$E$9:$E$93-AA$58)-63.1579*EXP(-0.19*Fperm_SI_Woolf2021!$E$9:$E$93)+63.1579*EXP(-0.19*AA$58))/(Fperm_SI_Woolf2021!$E$9:$E$93-AA$58))*(AA$58-Fperm_SI_Woolf2021!$E$9:$E$93)/10))) + Fperm_SI_Woolf2021!$H$9:$H$93*EXP(-Fperm_SI_Woolf2021!$K$9:$K$93*$C143*IF(AA$58=Fperm_SI_Woolf2021!$E$9:$E$93,1,EXP(LN((1.1*(Fperm_SI_Woolf2021!$E$9:$E$93-AA$58)-63.1579*EXP(-0.19*Fperm_SI_Woolf2021!$E$9:$E$93)+63.1579*EXP(-0.19*AA$58))/(Fperm_SI_Woolf2021!$E$9:$E$93-AA$58))*(AA$58-Fperm_SI_Woolf2021!$E$9:$E$93)/10))),Fperm_SI_Woolf2021!$D$9:$D$93)*AA$57+INTERCEPT(Fperm_SI_Woolf2021!$F$9:$F$93*EXP(-Fperm_SI_Woolf2021!$I$9:$I$93*$C143*IF(AA$58=Fperm_SI_Woolf2021!$E$9:$E$93,1,EXP(LN((1.1*(Fperm_SI_Woolf2021!$E$9:$E$93-AA$58)-63.1579*EXP(-0.19*Fperm_SI_Woolf2021!$E$9:$E$93)+63.1579*EXP(-0.19*AA$58))/(Fperm_SI_Woolf2021!$E$9:$E$93-AA$58))*(AA$58-Fperm_SI_Woolf2021!$E$9:$E$93)/10))) + Fperm_SI_Woolf2021!$G$9:$G$93*EXP(-Fperm_SI_Woolf2021!$J$9:$J$93*$C143*IF(AA$58=Fperm_SI_Woolf2021!$E$9:$E$93,1,EXP(LN((1.1*(Fperm_SI_Woolf2021!$E$9:$E$93-AA$58)-63.1579*EXP(-0.19*Fperm_SI_Woolf2021!$E$9:$E$93)+63.1579*EXP(-0.19*AA$58))/(Fperm_SI_Woolf2021!$E$9:$E$93-AA$58))*(AA$58-Fperm_SI_Woolf2021!$E$9:$E$93)/10))) + Fperm_SI_Woolf2021!$H$9:$H$93*EXP(-Fperm_SI_Woolf2021!$K$9:$K$93*$C143*IF(AA$58=Fperm_SI_Woolf2021!$E$9:$E$93,1,EXP(LN((1.1*(Fperm_SI_Woolf2021!$E$9:$E$93-AA$58)-63.1579*EXP(-0.19*Fperm_SI_Woolf2021!$E$9:$E$93)+63.1579*EXP(-0.19*AA$58))/(Fperm_SI_Woolf2021!$E$9:$E$93-AA$58))*(AA$58-Fperm_SI_Woolf2021!$E$9:$E$93)/10))),Fperm_SI_Woolf2021!$D$9:$D$93))</f>
        <v>0.3313901697317953</v>
      </c>
      <c r="AB143" s="51" cm="1">
        <f t="array" ref="AB143">MIN(1,SLOPE(Fperm_SI_Woolf2021!$F$9:$F$93*EXP(-Fperm_SI_Woolf2021!$I$9:$I$93*$C143*IF(AB$58=Fperm_SI_Woolf2021!$E$9:$E$93,1,EXP(LN((1.1*(Fperm_SI_Woolf2021!$E$9:$E$93-AB$58)-63.1579*EXP(-0.19*Fperm_SI_Woolf2021!$E$9:$E$93)+63.1579*EXP(-0.19*AB$58))/(Fperm_SI_Woolf2021!$E$9:$E$93-AB$58))*(AB$58-Fperm_SI_Woolf2021!$E$9:$E$93)/10))) + Fperm_SI_Woolf2021!$G$9:$G$93*EXP(-Fperm_SI_Woolf2021!$J$9:$J$93*$C143*IF(AB$58=Fperm_SI_Woolf2021!$E$9:$E$93,1,EXP(LN((1.1*(Fperm_SI_Woolf2021!$E$9:$E$93-AB$58)-63.1579*EXP(-0.19*Fperm_SI_Woolf2021!$E$9:$E$93)+63.1579*EXP(-0.19*AB$58))/(Fperm_SI_Woolf2021!$E$9:$E$93-AB$58))*(AB$58-Fperm_SI_Woolf2021!$E$9:$E$93)/10))) + Fperm_SI_Woolf2021!$H$9:$H$93*EXP(-Fperm_SI_Woolf2021!$K$9:$K$93*$C143*IF(AB$58=Fperm_SI_Woolf2021!$E$9:$E$93,1,EXP(LN((1.1*(Fperm_SI_Woolf2021!$E$9:$E$93-AB$58)-63.1579*EXP(-0.19*Fperm_SI_Woolf2021!$E$9:$E$93)+63.1579*EXP(-0.19*AB$58))/(Fperm_SI_Woolf2021!$E$9:$E$93-AB$58))*(AB$58-Fperm_SI_Woolf2021!$E$9:$E$93)/10))),Fperm_SI_Woolf2021!$D$9:$D$93)*AB$57+INTERCEPT(Fperm_SI_Woolf2021!$F$9:$F$93*EXP(-Fperm_SI_Woolf2021!$I$9:$I$93*$C143*IF(AB$58=Fperm_SI_Woolf2021!$E$9:$E$93,1,EXP(LN((1.1*(Fperm_SI_Woolf2021!$E$9:$E$93-AB$58)-63.1579*EXP(-0.19*Fperm_SI_Woolf2021!$E$9:$E$93)+63.1579*EXP(-0.19*AB$58))/(Fperm_SI_Woolf2021!$E$9:$E$93-AB$58))*(AB$58-Fperm_SI_Woolf2021!$E$9:$E$93)/10))) + Fperm_SI_Woolf2021!$G$9:$G$93*EXP(-Fperm_SI_Woolf2021!$J$9:$J$93*$C143*IF(AB$58=Fperm_SI_Woolf2021!$E$9:$E$93,1,EXP(LN((1.1*(Fperm_SI_Woolf2021!$E$9:$E$93-AB$58)-63.1579*EXP(-0.19*Fperm_SI_Woolf2021!$E$9:$E$93)+63.1579*EXP(-0.19*AB$58))/(Fperm_SI_Woolf2021!$E$9:$E$93-AB$58))*(AB$58-Fperm_SI_Woolf2021!$E$9:$E$93)/10))) + Fperm_SI_Woolf2021!$H$9:$H$93*EXP(-Fperm_SI_Woolf2021!$K$9:$K$93*$C143*IF(AB$58=Fperm_SI_Woolf2021!$E$9:$E$93,1,EXP(LN((1.1*(Fperm_SI_Woolf2021!$E$9:$E$93-AB$58)-63.1579*EXP(-0.19*Fperm_SI_Woolf2021!$E$9:$E$93)+63.1579*EXP(-0.19*AB$58))/(Fperm_SI_Woolf2021!$E$9:$E$93-AB$58))*(AB$58-Fperm_SI_Woolf2021!$E$9:$E$93)/10))),Fperm_SI_Woolf2021!$D$9:$D$93))</f>
        <v>0.30762285068268724</v>
      </c>
      <c r="AC143" s="51" cm="1">
        <f t="array" ref="AC143">MIN(1,SLOPE(Fperm_SI_Woolf2021!$F$9:$F$93*EXP(-Fperm_SI_Woolf2021!$I$9:$I$93*$C143*IF(AC$58=Fperm_SI_Woolf2021!$E$9:$E$93,1,EXP(LN((1.1*(Fperm_SI_Woolf2021!$E$9:$E$93-AC$58)-63.1579*EXP(-0.19*Fperm_SI_Woolf2021!$E$9:$E$93)+63.1579*EXP(-0.19*AC$58))/(Fperm_SI_Woolf2021!$E$9:$E$93-AC$58))*(AC$58-Fperm_SI_Woolf2021!$E$9:$E$93)/10))) + Fperm_SI_Woolf2021!$G$9:$G$93*EXP(-Fperm_SI_Woolf2021!$J$9:$J$93*$C143*IF(AC$58=Fperm_SI_Woolf2021!$E$9:$E$93,1,EXP(LN((1.1*(Fperm_SI_Woolf2021!$E$9:$E$93-AC$58)-63.1579*EXP(-0.19*Fperm_SI_Woolf2021!$E$9:$E$93)+63.1579*EXP(-0.19*AC$58))/(Fperm_SI_Woolf2021!$E$9:$E$93-AC$58))*(AC$58-Fperm_SI_Woolf2021!$E$9:$E$93)/10))) + Fperm_SI_Woolf2021!$H$9:$H$93*EXP(-Fperm_SI_Woolf2021!$K$9:$K$93*$C143*IF(AC$58=Fperm_SI_Woolf2021!$E$9:$E$93,1,EXP(LN((1.1*(Fperm_SI_Woolf2021!$E$9:$E$93-AC$58)-63.1579*EXP(-0.19*Fperm_SI_Woolf2021!$E$9:$E$93)+63.1579*EXP(-0.19*AC$58))/(Fperm_SI_Woolf2021!$E$9:$E$93-AC$58))*(AC$58-Fperm_SI_Woolf2021!$E$9:$E$93)/10))),Fperm_SI_Woolf2021!$D$9:$D$93)*AC$57+INTERCEPT(Fperm_SI_Woolf2021!$F$9:$F$93*EXP(-Fperm_SI_Woolf2021!$I$9:$I$93*$C143*IF(AC$58=Fperm_SI_Woolf2021!$E$9:$E$93,1,EXP(LN((1.1*(Fperm_SI_Woolf2021!$E$9:$E$93-AC$58)-63.1579*EXP(-0.19*Fperm_SI_Woolf2021!$E$9:$E$93)+63.1579*EXP(-0.19*AC$58))/(Fperm_SI_Woolf2021!$E$9:$E$93-AC$58))*(AC$58-Fperm_SI_Woolf2021!$E$9:$E$93)/10))) + Fperm_SI_Woolf2021!$G$9:$G$93*EXP(-Fperm_SI_Woolf2021!$J$9:$J$93*$C143*IF(AC$58=Fperm_SI_Woolf2021!$E$9:$E$93,1,EXP(LN((1.1*(Fperm_SI_Woolf2021!$E$9:$E$93-AC$58)-63.1579*EXP(-0.19*Fperm_SI_Woolf2021!$E$9:$E$93)+63.1579*EXP(-0.19*AC$58))/(Fperm_SI_Woolf2021!$E$9:$E$93-AC$58))*(AC$58-Fperm_SI_Woolf2021!$E$9:$E$93)/10))) + Fperm_SI_Woolf2021!$H$9:$H$93*EXP(-Fperm_SI_Woolf2021!$K$9:$K$93*$C143*IF(AC$58=Fperm_SI_Woolf2021!$E$9:$E$93,1,EXP(LN((1.1*(Fperm_SI_Woolf2021!$E$9:$E$93-AC$58)-63.1579*EXP(-0.19*Fperm_SI_Woolf2021!$E$9:$E$93)+63.1579*EXP(-0.19*AC$58))/(Fperm_SI_Woolf2021!$E$9:$E$93-AC$58))*(AC$58-Fperm_SI_Woolf2021!$E$9:$E$93)/10))),Fperm_SI_Woolf2021!$D$9:$D$93))</f>
        <v>0.28385553163357913</v>
      </c>
      <c r="AD143" s="51" cm="1">
        <f t="array" ref="AD143">MIN(1,SLOPE(Fperm_SI_Woolf2021!$F$9:$F$93*EXP(-Fperm_SI_Woolf2021!$I$9:$I$93*$C143*IF(AD$58=Fperm_SI_Woolf2021!$E$9:$E$93,1,EXP(LN((1.1*(Fperm_SI_Woolf2021!$E$9:$E$93-AD$58)-63.1579*EXP(-0.19*Fperm_SI_Woolf2021!$E$9:$E$93)+63.1579*EXP(-0.19*AD$58))/(Fperm_SI_Woolf2021!$E$9:$E$93-AD$58))*(AD$58-Fperm_SI_Woolf2021!$E$9:$E$93)/10))) + Fperm_SI_Woolf2021!$G$9:$G$93*EXP(-Fperm_SI_Woolf2021!$J$9:$J$93*$C143*IF(AD$58=Fperm_SI_Woolf2021!$E$9:$E$93,1,EXP(LN((1.1*(Fperm_SI_Woolf2021!$E$9:$E$93-AD$58)-63.1579*EXP(-0.19*Fperm_SI_Woolf2021!$E$9:$E$93)+63.1579*EXP(-0.19*AD$58))/(Fperm_SI_Woolf2021!$E$9:$E$93-AD$58))*(AD$58-Fperm_SI_Woolf2021!$E$9:$E$93)/10))) + Fperm_SI_Woolf2021!$H$9:$H$93*EXP(-Fperm_SI_Woolf2021!$K$9:$K$93*$C143*IF(AD$58=Fperm_SI_Woolf2021!$E$9:$E$93,1,EXP(LN((1.1*(Fperm_SI_Woolf2021!$E$9:$E$93-AD$58)-63.1579*EXP(-0.19*Fperm_SI_Woolf2021!$E$9:$E$93)+63.1579*EXP(-0.19*AD$58))/(Fperm_SI_Woolf2021!$E$9:$E$93-AD$58))*(AD$58-Fperm_SI_Woolf2021!$E$9:$E$93)/10))),Fperm_SI_Woolf2021!$D$9:$D$93)*AD$57+INTERCEPT(Fperm_SI_Woolf2021!$F$9:$F$93*EXP(-Fperm_SI_Woolf2021!$I$9:$I$93*$C143*IF(AD$58=Fperm_SI_Woolf2021!$E$9:$E$93,1,EXP(LN((1.1*(Fperm_SI_Woolf2021!$E$9:$E$93-AD$58)-63.1579*EXP(-0.19*Fperm_SI_Woolf2021!$E$9:$E$93)+63.1579*EXP(-0.19*AD$58))/(Fperm_SI_Woolf2021!$E$9:$E$93-AD$58))*(AD$58-Fperm_SI_Woolf2021!$E$9:$E$93)/10))) + Fperm_SI_Woolf2021!$G$9:$G$93*EXP(-Fperm_SI_Woolf2021!$J$9:$J$93*$C143*IF(AD$58=Fperm_SI_Woolf2021!$E$9:$E$93,1,EXP(LN((1.1*(Fperm_SI_Woolf2021!$E$9:$E$93-AD$58)-63.1579*EXP(-0.19*Fperm_SI_Woolf2021!$E$9:$E$93)+63.1579*EXP(-0.19*AD$58))/(Fperm_SI_Woolf2021!$E$9:$E$93-AD$58))*(AD$58-Fperm_SI_Woolf2021!$E$9:$E$93)/10))) + Fperm_SI_Woolf2021!$H$9:$H$93*EXP(-Fperm_SI_Woolf2021!$K$9:$K$93*$C143*IF(AD$58=Fperm_SI_Woolf2021!$E$9:$E$93,1,EXP(LN((1.1*(Fperm_SI_Woolf2021!$E$9:$E$93-AD$58)-63.1579*EXP(-0.19*Fperm_SI_Woolf2021!$E$9:$E$93)+63.1579*EXP(-0.19*AD$58))/(Fperm_SI_Woolf2021!$E$9:$E$93-AD$58))*(AD$58-Fperm_SI_Woolf2021!$E$9:$E$93)/10))),Fperm_SI_Woolf2021!$D$9:$D$93))</f>
        <v>0.26008821258447101</v>
      </c>
      <c r="AE143" s="51" cm="1">
        <f t="array" ref="AE143">MIN(1,SLOPE(Fperm_SI_Woolf2021!$F$9:$F$93*EXP(-Fperm_SI_Woolf2021!$I$9:$I$93*$C143*IF(AE$58=Fperm_SI_Woolf2021!$E$9:$E$93,1,EXP(LN((1.1*(Fperm_SI_Woolf2021!$E$9:$E$93-AE$58)-63.1579*EXP(-0.19*Fperm_SI_Woolf2021!$E$9:$E$93)+63.1579*EXP(-0.19*AE$58))/(Fperm_SI_Woolf2021!$E$9:$E$93-AE$58))*(AE$58-Fperm_SI_Woolf2021!$E$9:$E$93)/10))) + Fperm_SI_Woolf2021!$G$9:$G$93*EXP(-Fperm_SI_Woolf2021!$J$9:$J$93*$C143*IF(AE$58=Fperm_SI_Woolf2021!$E$9:$E$93,1,EXP(LN((1.1*(Fperm_SI_Woolf2021!$E$9:$E$93-AE$58)-63.1579*EXP(-0.19*Fperm_SI_Woolf2021!$E$9:$E$93)+63.1579*EXP(-0.19*AE$58))/(Fperm_SI_Woolf2021!$E$9:$E$93-AE$58))*(AE$58-Fperm_SI_Woolf2021!$E$9:$E$93)/10))) + Fperm_SI_Woolf2021!$H$9:$H$93*EXP(-Fperm_SI_Woolf2021!$K$9:$K$93*$C143*IF(AE$58=Fperm_SI_Woolf2021!$E$9:$E$93,1,EXP(LN((1.1*(Fperm_SI_Woolf2021!$E$9:$E$93-AE$58)-63.1579*EXP(-0.19*Fperm_SI_Woolf2021!$E$9:$E$93)+63.1579*EXP(-0.19*AE$58))/(Fperm_SI_Woolf2021!$E$9:$E$93-AE$58))*(AE$58-Fperm_SI_Woolf2021!$E$9:$E$93)/10))),Fperm_SI_Woolf2021!$D$9:$D$93)*AE$57+INTERCEPT(Fperm_SI_Woolf2021!$F$9:$F$93*EXP(-Fperm_SI_Woolf2021!$I$9:$I$93*$C143*IF(AE$58=Fperm_SI_Woolf2021!$E$9:$E$93,1,EXP(LN((1.1*(Fperm_SI_Woolf2021!$E$9:$E$93-AE$58)-63.1579*EXP(-0.19*Fperm_SI_Woolf2021!$E$9:$E$93)+63.1579*EXP(-0.19*AE$58))/(Fperm_SI_Woolf2021!$E$9:$E$93-AE$58))*(AE$58-Fperm_SI_Woolf2021!$E$9:$E$93)/10))) + Fperm_SI_Woolf2021!$G$9:$G$93*EXP(-Fperm_SI_Woolf2021!$J$9:$J$93*$C143*IF(AE$58=Fperm_SI_Woolf2021!$E$9:$E$93,1,EXP(LN((1.1*(Fperm_SI_Woolf2021!$E$9:$E$93-AE$58)-63.1579*EXP(-0.19*Fperm_SI_Woolf2021!$E$9:$E$93)+63.1579*EXP(-0.19*AE$58))/(Fperm_SI_Woolf2021!$E$9:$E$93-AE$58))*(AE$58-Fperm_SI_Woolf2021!$E$9:$E$93)/10))) + Fperm_SI_Woolf2021!$H$9:$H$93*EXP(-Fperm_SI_Woolf2021!$K$9:$K$93*$C143*IF(AE$58=Fperm_SI_Woolf2021!$E$9:$E$93,1,EXP(LN((1.1*(Fperm_SI_Woolf2021!$E$9:$E$93-AE$58)-63.1579*EXP(-0.19*Fperm_SI_Woolf2021!$E$9:$E$93)+63.1579*EXP(-0.19*AE$58))/(Fperm_SI_Woolf2021!$E$9:$E$93-AE$58))*(AE$58-Fperm_SI_Woolf2021!$E$9:$E$93)/10))),Fperm_SI_Woolf2021!$D$9:$D$93))</f>
        <v>0.2363208935353629</v>
      </c>
      <c r="AF143" s="51" cm="1">
        <f t="array" ref="AF143">MIN(1,SLOPE(Fperm_SI_Woolf2021!$F$9:$F$93*EXP(-Fperm_SI_Woolf2021!$I$9:$I$93*$C143*IF(AF$58=Fperm_SI_Woolf2021!$E$9:$E$93,1,EXP(LN((1.1*(Fperm_SI_Woolf2021!$E$9:$E$93-AF$58)-63.1579*EXP(-0.19*Fperm_SI_Woolf2021!$E$9:$E$93)+63.1579*EXP(-0.19*AF$58))/(Fperm_SI_Woolf2021!$E$9:$E$93-AF$58))*(AF$58-Fperm_SI_Woolf2021!$E$9:$E$93)/10))) + Fperm_SI_Woolf2021!$G$9:$G$93*EXP(-Fperm_SI_Woolf2021!$J$9:$J$93*$C143*IF(AF$58=Fperm_SI_Woolf2021!$E$9:$E$93,1,EXP(LN((1.1*(Fperm_SI_Woolf2021!$E$9:$E$93-AF$58)-63.1579*EXP(-0.19*Fperm_SI_Woolf2021!$E$9:$E$93)+63.1579*EXP(-0.19*AF$58))/(Fperm_SI_Woolf2021!$E$9:$E$93-AF$58))*(AF$58-Fperm_SI_Woolf2021!$E$9:$E$93)/10))) + Fperm_SI_Woolf2021!$H$9:$H$93*EXP(-Fperm_SI_Woolf2021!$K$9:$K$93*$C143*IF(AF$58=Fperm_SI_Woolf2021!$E$9:$E$93,1,EXP(LN((1.1*(Fperm_SI_Woolf2021!$E$9:$E$93-AF$58)-63.1579*EXP(-0.19*Fperm_SI_Woolf2021!$E$9:$E$93)+63.1579*EXP(-0.19*AF$58))/(Fperm_SI_Woolf2021!$E$9:$E$93-AF$58))*(AF$58-Fperm_SI_Woolf2021!$E$9:$E$93)/10))),Fperm_SI_Woolf2021!$D$9:$D$93)*AF$57+INTERCEPT(Fperm_SI_Woolf2021!$F$9:$F$93*EXP(-Fperm_SI_Woolf2021!$I$9:$I$93*$C143*IF(AF$58=Fperm_SI_Woolf2021!$E$9:$E$93,1,EXP(LN((1.1*(Fperm_SI_Woolf2021!$E$9:$E$93-AF$58)-63.1579*EXP(-0.19*Fperm_SI_Woolf2021!$E$9:$E$93)+63.1579*EXP(-0.19*AF$58))/(Fperm_SI_Woolf2021!$E$9:$E$93-AF$58))*(AF$58-Fperm_SI_Woolf2021!$E$9:$E$93)/10))) + Fperm_SI_Woolf2021!$G$9:$G$93*EXP(-Fperm_SI_Woolf2021!$J$9:$J$93*$C143*IF(AF$58=Fperm_SI_Woolf2021!$E$9:$E$93,1,EXP(LN((1.1*(Fperm_SI_Woolf2021!$E$9:$E$93-AF$58)-63.1579*EXP(-0.19*Fperm_SI_Woolf2021!$E$9:$E$93)+63.1579*EXP(-0.19*AF$58))/(Fperm_SI_Woolf2021!$E$9:$E$93-AF$58))*(AF$58-Fperm_SI_Woolf2021!$E$9:$E$93)/10))) + Fperm_SI_Woolf2021!$H$9:$H$93*EXP(-Fperm_SI_Woolf2021!$K$9:$K$93*$C143*IF(AF$58=Fperm_SI_Woolf2021!$E$9:$E$93,1,EXP(LN((1.1*(Fperm_SI_Woolf2021!$E$9:$E$93-AF$58)-63.1579*EXP(-0.19*Fperm_SI_Woolf2021!$E$9:$E$93)+63.1579*EXP(-0.19*AF$58))/(Fperm_SI_Woolf2021!$E$9:$E$93-AF$58))*(AF$58-Fperm_SI_Woolf2021!$E$9:$E$93)/10))),Fperm_SI_Woolf2021!$D$9:$D$93))</f>
        <v>0.21255357448625478</v>
      </c>
      <c r="AG143" s="51" cm="1">
        <f t="array" ref="AG143">MIN(1,SLOPE(Fperm_SI_Woolf2021!$F$9:$F$93*EXP(-Fperm_SI_Woolf2021!$I$9:$I$93*$C143*IF(AG$58=Fperm_SI_Woolf2021!$E$9:$E$93,1,EXP(LN((1.1*(Fperm_SI_Woolf2021!$E$9:$E$93-AG$58)-63.1579*EXP(-0.19*Fperm_SI_Woolf2021!$E$9:$E$93)+63.1579*EXP(-0.19*AG$58))/(Fperm_SI_Woolf2021!$E$9:$E$93-AG$58))*(AG$58-Fperm_SI_Woolf2021!$E$9:$E$93)/10))) + Fperm_SI_Woolf2021!$G$9:$G$93*EXP(-Fperm_SI_Woolf2021!$J$9:$J$93*$C143*IF(AG$58=Fperm_SI_Woolf2021!$E$9:$E$93,1,EXP(LN((1.1*(Fperm_SI_Woolf2021!$E$9:$E$93-AG$58)-63.1579*EXP(-0.19*Fperm_SI_Woolf2021!$E$9:$E$93)+63.1579*EXP(-0.19*AG$58))/(Fperm_SI_Woolf2021!$E$9:$E$93-AG$58))*(AG$58-Fperm_SI_Woolf2021!$E$9:$E$93)/10))) + Fperm_SI_Woolf2021!$H$9:$H$93*EXP(-Fperm_SI_Woolf2021!$K$9:$K$93*$C143*IF(AG$58=Fperm_SI_Woolf2021!$E$9:$E$93,1,EXP(LN((1.1*(Fperm_SI_Woolf2021!$E$9:$E$93-AG$58)-63.1579*EXP(-0.19*Fperm_SI_Woolf2021!$E$9:$E$93)+63.1579*EXP(-0.19*AG$58))/(Fperm_SI_Woolf2021!$E$9:$E$93-AG$58))*(AG$58-Fperm_SI_Woolf2021!$E$9:$E$93)/10))),Fperm_SI_Woolf2021!$D$9:$D$93)*AG$57+INTERCEPT(Fperm_SI_Woolf2021!$F$9:$F$93*EXP(-Fperm_SI_Woolf2021!$I$9:$I$93*$C143*IF(AG$58=Fperm_SI_Woolf2021!$E$9:$E$93,1,EXP(LN((1.1*(Fperm_SI_Woolf2021!$E$9:$E$93-AG$58)-63.1579*EXP(-0.19*Fperm_SI_Woolf2021!$E$9:$E$93)+63.1579*EXP(-0.19*AG$58))/(Fperm_SI_Woolf2021!$E$9:$E$93-AG$58))*(AG$58-Fperm_SI_Woolf2021!$E$9:$E$93)/10))) + Fperm_SI_Woolf2021!$G$9:$G$93*EXP(-Fperm_SI_Woolf2021!$J$9:$J$93*$C143*IF(AG$58=Fperm_SI_Woolf2021!$E$9:$E$93,1,EXP(LN((1.1*(Fperm_SI_Woolf2021!$E$9:$E$93-AG$58)-63.1579*EXP(-0.19*Fperm_SI_Woolf2021!$E$9:$E$93)+63.1579*EXP(-0.19*AG$58))/(Fperm_SI_Woolf2021!$E$9:$E$93-AG$58))*(AG$58-Fperm_SI_Woolf2021!$E$9:$E$93)/10))) + Fperm_SI_Woolf2021!$H$9:$H$93*EXP(-Fperm_SI_Woolf2021!$K$9:$K$93*$C143*IF(AG$58=Fperm_SI_Woolf2021!$E$9:$E$93,1,EXP(LN((1.1*(Fperm_SI_Woolf2021!$E$9:$E$93-AG$58)-63.1579*EXP(-0.19*Fperm_SI_Woolf2021!$E$9:$E$93)+63.1579*EXP(-0.19*AG$58))/(Fperm_SI_Woolf2021!$E$9:$E$93-AG$58))*(AG$58-Fperm_SI_Woolf2021!$E$9:$E$93)/10))),Fperm_SI_Woolf2021!$D$9:$D$93))</f>
        <v>0.18878625543714667</v>
      </c>
      <c r="AH143" s="51" cm="1">
        <f t="array" ref="AH143">MIN(1,SLOPE(Fperm_SI_Woolf2021!$F$9:$F$93*EXP(-Fperm_SI_Woolf2021!$I$9:$I$93*$C143*IF(AH$58=Fperm_SI_Woolf2021!$E$9:$E$93,1,EXP(LN((1.1*(Fperm_SI_Woolf2021!$E$9:$E$93-AH$58)-63.1579*EXP(-0.19*Fperm_SI_Woolf2021!$E$9:$E$93)+63.1579*EXP(-0.19*AH$58))/(Fperm_SI_Woolf2021!$E$9:$E$93-AH$58))*(AH$58-Fperm_SI_Woolf2021!$E$9:$E$93)/10))) + Fperm_SI_Woolf2021!$G$9:$G$93*EXP(-Fperm_SI_Woolf2021!$J$9:$J$93*$C143*IF(AH$58=Fperm_SI_Woolf2021!$E$9:$E$93,1,EXP(LN((1.1*(Fperm_SI_Woolf2021!$E$9:$E$93-AH$58)-63.1579*EXP(-0.19*Fperm_SI_Woolf2021!$E$9:$E$93)+63.1579*EXP(-0.19*AH$58))/(Fperm_SI_Woolf2021!$E$9:$E$93-AH$58))*(AH$58-Fperm_SI_Woolf2021!$E$9:$E$93)/10))) + Fperm_SI_Woolf2021!$H$9:$H$93*EXP(-Fperm_SI_Woolf2021!$K$9:$K$93*$C143*IF(AH$58=Fperm_SI_Woolf2021!$E$9:$E$93,1,EXP(LN((1.1*(Fperm_SI_Woolf2021!$E$9:$E$93-AH$58)-63.1579*EXP(-0.19*Fperm_SI_Woolf2021!$E$9:$E$93)+63.1579*EXP(-0.19*AH$58))/(Fperm_SI_Woolf2021!$E$9:$E$93-AH$58))*(AH$58-Fperm_SI_Woolf2021!$E$9:$E$93)/10))),Fperm_SI_Woolf2021!$D$9:$D$93)*AH$57+INTERCEPT(Fperm_SI_Woolf2021!$F$9:$F$93*EXP(-Fperm_SI_Woolf2021!$I$9:$I$93*$C143*IF(AH$58=Fperm_SI_Woolf2021!$E$9:$E$93,1,EXP(LN((1.1*(Fperm_SI_Woolf2021!$E$9:$E$93-AH$58)-63.1579*EXP(-0.19*Fperm_SI_Woolf2021!$E$9:$E$93)+63.1579*EXP(-0.19*AH$58))/(Fperm_SI_Woolf2021!$E$9:$E$93-AH$58))*(AH$58-Fperm_SI_Woolf2021!$E$9:$E$93)/10))) + Fperm_SI_Woolf2021!$G$9:$G$93*EXP(-Fperm_SI_Woolf2021!$J$9:$J$93*$C143*IF(AH$58=Fperm_SI_Woolf2021!$E$9:$E$93,1,EXP(LN((1.1*(Fperm_SI_Woolf2021!$E$9:$E$93-AH$58)-63.1579*EXP(-0.19*Fperm_SI_Woolf2021!$E$9:$E$93)+63.1579*EXP(-0.19*AH$58))/(Fperm_SI_Woolf2021!$E$9:$E$93-AH$58))*(AH$58-Fperm_SI_Woolf2021!$E$9:$E$93)/10))) + Fperm_SI_Woolf2021!$H$9:$H$93*EXP(-Fperm_SI_Woolf2021!$K$9:$K$93*$C143*IF(AH$58=Fperm_SI_Woolf2021!$E$9:$E$93,1,EXP(LN((1.1*(Fperm_SI_Woolf2021!$E$9:$E$93-AH$58)-63.1579*EXP(-0.19*Fperm_SI_Woolf2021!$E$9:$E$93)+63.1579*EXP(-0.19*AH$58))/(Fperm_SI_Woolf2021!$E$9:$E$93-AH$58))*(AH$58-Fperm_SI_Woolf2021!$E$9:$E$93)/10))),Fperm_SI_Woolf2021!$D$9:$D$93))</f>
        <v>0.35240319846585194</v>
      </c>
      <c r="AI143" s="51" cm="1">
        <f t="array" ref="AI143">MIN(1,SLOPE(Fperm_SI_Woolf2021!$F$9:$F$93*EXP(-Fperm_SI_Woolf2021!$I$9:$I$93*$C143*IF(AI$58=Fperm_SI_Woolf2021!$E$9:$E$93,1,EXP(LN((1.1*(Fperm_SI_Woolf2021!$E$9:$E$93-AI$58)-63.1579*EXP(-0.19*Fperm_SI_Woolf2021!$E$9:$E$93)+63.1579*EXP(-0.19*AI$58))/(Fperm_SI_Woolf2021!$E$9:$E$93-AI$58))*(AI$58-Fperm_SI_Woolf2021!$E$9:$E$93)/10))) + Fperm_SI_Woolf2021!$G$9:$G$93*EXP(-Fperm_SI_Woolf2021!$J$9:$J$93*$C143*IF(AI$58=Fperm_SI_Woolf2021!$E$9:$E$93,1,EXP(LN((1.1*(Fperm_SI_Woolf2021!$E$9:$E$93-AI$58)-63.1579*EXP(-0.19*Fperm_SI_Woolf2021!$E$9:$E$93)+63.1579*EXP(-0.19*AI$58))/(Fperm_SI_Woolf2021!$E$9:$E$93-AI$58))*(AI$58-Fperm_SI_Woolf2021!$E$9:$E$93)/10))) + Fperm_SI_Woolf2021!$H$9:$H$93*EXP(-Fperm_SI_Woolf2021!$K$9:$K$93*$C143*IF(AI$58=Fperm_SI_Woolf2021!$E$9:$E$93,1,EXP(LN((1.1*(Fperm_SI_Woolf2021!$E$9:$E$93-AI$58)-63.1579*EXP(-0.19*Fperm_SI_Woolf2021!$E$9:$E$93)+63.1579*EXP(-0.19*AI$58))/(Fperm_SI_Woolf2021!$E$9:$E$93-AI$58))*(AI$58-Fperm_SI_Woolf2021!$E$9:$E$93)/10))),Fperm_SI_Woolf2021!$D$9:$D$93)*AI$57+INTERCEPT(Fperm_SI_Woolf2021!$F$9:$F$93*EXP(-Fperm_SI_Woolf2021!$I$9:$I$93*$C143*IF(AI$58=Fperm_SI_Woolf2021!$E$9:$E$93,1,EXP(LN((1.1*(Fperm_SI_Woolf2021!$E$9:$E$93-AI$58)-63.1579*EXP(-0.19*Fperm_SI_Woolf2021!$E$9:$E$93)+63.1579*EXP(-0.19*AI$58))/(Fperm_SI_Woolf2021!$E$9:$E$93-AI$58))*(AI$58-Fperm_SI_Woolf2021!$E$9:$E$93)/10))) + Fperm_SI_Woolf2021!$G$9:$G$93*EXP(-Fperm_SI_Woolf2021!$J$9:$J$93*$C143*IF(AI$58=Fperm_SI_Woolf2021!$E$9:$E$93,1,EXP(LN((1.1*(Fperm_SI_Woolf2021!$E$9:$E$93-AI$58)-63.1579*EXP(-0.19*Fperm_SI_Woolf2021!$E$9:$E$93)+63.1579*EXP(-0.19*AI$58))/(Fperm_SI_Woolf2021!$E$9:$E$93-AI$58))*(AI$58-Fperm_SI_Woolf2021!$E$9:$E$93)/10))) + Fperm_SI_Woolf2021!$H$9:$H$93*EXP(-Fperm_SI_Woolf2021!$K$9:$K$93*$C143*IF(AI$58=Fperm_SI_Woolf2021!$E$9:$E$93,1,EXP(LN((1.1*(Fperm_SI_Woolf2021!$E$9:$E$93-AI$58)-63.1579*EXP(-0.19*Fperm_SI_Woolf2021!$E$9:$E$93)+63.1579*EXP(-0.19*AI$58))/(Fperm_SI_Woolf2021!$E$9:$E$93-AI$58))*(AI$58-Fperm_SI_Woolf2021!$E$9:$E$93)/10))),Fperm_SI_Woolf2021!$D$9:$D$93))</f>
        <v>0.33571215497221785</v>
      </c>
      <c r="AJ143" s="51" cm="1">
        <f t="array" ref="AJ143">MIN(1,SLOPE(Fperm_SI_Woolf2021!$F$9:$F$93*EXP(-Fperm_SI_Woolf2021!$I$9:$I$93*$C143*IF(AJ$58=Fperm_SI_Woolf2021!$E$9:$E$93,1,EXP(LN((1.1*(Fperm_SI_Woolf2021!$E$9:$E$93-AJ$58)-63.1579*EXP(-0.19*Fperm_SI_Woolf2021!$E$9:$E$93)+63.1579*EXP(-0.19*AJ$58))/(Fperm_SI_Woolf2021!$E$9:$E$93-AJ$58))*(AJ$58-Fperm_SI_Woolf2021!$E$9:$E$93)/10))) + Fperm_SI_Woolf2021!$G$9:$G$93*EXP(-Fperm_SI_Woolf2021!$J$9:$J$93*$C143*IF(AJ$58=Fperm_SI_Woolf2021!$E$9:$E$93,1,EXP(LN((1.1*(Fperm_SI_Woolf2021!$E$9:$E$93-AJ$58)-63.1579*EXP(-0.19*Fperm_SI_Woolf2021!$E$9:$E$93)+63.1579*EXP(-0.19*AJ$58))/(Fperm_SI_Woolf2021!$E$9:$E$93-AJ$58))*(AJ$58-Fperm_SI_Woolf2021!$E$9:$E$93)/10))) + Fperm_SI_Woolf2021!$H$9:$H$93*EXP(-Fperm_SI_Woolf2021!$K$9:$K$93*$C143*IF(AJ$58=Fperm_SI_Woolf2021!$E$9:$E$93,1,EXP(LN((1.1*(Fperm_SI_Woolf2021!$E$9:$E$93-AJ$58)-63.1579*EXP(-0.19*Fperm_SI_Woolf2021!$E$9:$E$93)+63.1579*EXP(-0.19*AJ$58))/(Fperm_SI_Woolf2021!$E$9:$E$93-AJ$58))*(AJ$58-Fperm_SI_Woolf2021!$E$9:$E$93)/10))),Fperm_SI_Woolf2021!$D$9:$D$93)*AJ$57+INTERCEPT(Fperm_SI_Woolf2021!$F$9:$F$93*EXP(-Fperm_SI_Woolf2021!$I$9:$I$93*$C143*IF(AJ$58=Fperm_SI_Woolf2021!$E$9:$E$93,1,EXP(LN((1.1*(Fperm_SI_Woolf2021!$E$9:$E$93-AJ$58)-63.1579*EXP(-0.19*Fperm_SI_Woolf2021!$E$9:$E$93)+63.1579*EXP(-0.19*AJ$58))/(Fperm_SI_Woolf2021!$E$9:$E$93-AJ$58))*(AJ$58-Fperm_SI_Woolf2021!$E$9:$E$93)/10))) + Fperm_SI_Woolf2021!$G$9:$G$93*EXP(-Fperm_SI_Woolf2021!$J$9:$J$93*$C143*IF(AJ$58=Fperm_SI_Woolf2021!$E$9:$E$93,1,EXP(LN((1.1*(Fperm_SI_Woolf2021!$E$9:$E$93-AJ$58)-63.1579*EXP(-0.19*Fperm_SI_Woolf2021!$E$9:$E$93)+63.1579*EXP(-0.19*AJ$58))/(Fperm_SI_Woolf2021!$E$9:$E$93-AJ$58))*(AJ$58-Fperm_SI_Woolf2021!$E$9:$E$93)/10))) + Fperm_SI_Woolf2021!$H$9:$H$93*EXP(-Fperm_SI_Woolf2021!$K$9:$K$93*$C143*IF(AJ$58=Fperm_SI_Woolf2021!$E$9:$E$93,1,EXP(LN((1.1*(Fperm_SI_Woolf2021!$E$9:$E$93-AJ$58)-63.1579*EXP(-0.19*Fperm_SI_Woolf2021!$E$9:$E$93)+63.1579*EXP(-0.19*AJ$58))/(Fperm_SI_Woolf2021!$E$9:$E$93-AJ$58))*(AJ$58-Fperm_SI_Woolf2021!$E$9:$E$93)/10))),Fperm_SI_Woolf2021!$D$9:$D$93))</f>
        <v>0.31902111147858375</v>
      </c>
      <c r="AK143" s="51" cm="1">
        <f t="array" ref="AK143">MIN(1,SLOPE(Fperm_SI_Woolf2021!$F$9:$F$93*EXP(-Fperm_SI_Woolf2021!$I$9:$I$93*$C143*IF(AK$58=Fperm_SI_Woolf2021!$E$9:$E$93,1,EXP(LN((1.1*(Fperm_SI_Woolf2021!$E$9:$E$93-AK$58)-63.1579*EXP(-0.19*Fperm_SI_Woolf2021!$E$9:$E$93)+63.1579*EXP(-0.19*AK$58))/(Fperm_SI_Woolf2021!$E$9:$E$93-AK$58))*(AK$58-Fperm_SI_Woolf2021!$E$9:$E$93)/10))) + Fperm_SI_Woolf2021!$G$9:$G$93*EXP(-Fperm_SI_Woolf2021!$J$9:$J$93*$C143*IF(AK$58=Fperm_SI_Woolf2021!$E$9:$E$93,1,EXP(LN((1.1*(Fperm_SI_Woolf2021!$E$9:$E$93-AK$58)-63.1579*EXP(-0.19*Fperm_SI_Woolf2021!$E$9:$E$93)+63.1579*EXP(-0.19*AK$58))/(Fperm_SI_Woolf2021!$E$9:$E$93-AK$58))*(AK$58-Fperm_SI_Woolf2021!$E$9:$E$93)/10))) + Fperm_SI_Woolf2021!$H$9:$H$93*EXP(-Fperm_SI_Woolf2021!$K$9:$K$93*$C143*IF(AK$58=Fperm_SI_Woolf2021!$E$9:$E$93,1,EXP(LN((1.1*(Fperm_SI_Woolf2021!$E$9:$E$93-AK$58)-63.1579*EXP(-0.19*Fperm_SI_Woolf2021!$E$9:$E$93)+63.1579*EXP(-0.19*AK$58))/(Fperm_SI_Woolf2021!$E$9:$E$93-AK$58))*(AK$58-Fperm_SI_Woolf2021!$E$9:$E$93)/10))),Fperm_SI_Woolf2021!$D$9:$D$93)*AK$57+INTERCEPT(Fperm_SI_Woolf2021!$F$9:$F$93*EXP(-Fperm_SI_Woolf2021!$I$9:$I$93*$C143*IF(AK$58=Fperm_SI_Woolf2021!$E$9:$E$93,1,EXP(LN((1.1*(Fperm_SI_Woolf2021!$E$9:$E$93-AK$58)-63.1579*EXP(-0.19*Fperm_SI_Woolf2021!$E$9:$E$93)+63.1579*EXP(-0.19*AK$58))/(Fperm_SI_Woolf2021!$E$9:$E$93-AK$58))*(AK$58-Fperm_SI_Woolf2021!$E$9:$E$93)/10))) + Fperm_SI_Woolf2021!$G$9:$G$93*EXP(-Fperm_SI_Woolf2021!$J$9:$J$93*$C143*IF(AK$58=Fperm_SI_Woolf2021!$E$9:$E$93,1,EXP(LN((1.1*(Fperm_SI_Woolf2021!$E$9:$E$93-AK$58)-63.1579*EXP(-0.19*Fperm_SI_Woolf2021!$E$9:$E$93)+63.1579*EXP(-0.19*AK$58))/(Fperm_SI_Woolf2021!$E$9:$E$93-AK$58))*(AK$58-Fperm_SI_Woolf2021!$E$9:$E$93)/10))) + Fperm_SI_Woolf2021!$H$9:$H$93*EXP(-Fperm_SI_Woolf2021!$K$9:$K$93*$C143*IF(AK$58=Fperm_SI_Woolf2021!$E$9:$E$93,1,EXP(LN((1.1*(Fperm_SI_Woolf2021!$E$9:$E$93-AK$58)-63.1579*EXP(-0.19*Fperm_SI_Woolf2021!$E$9:$E$93)+63.1579*EXP(-0.19*AK$58))/(Fperm_SI_Woolf2021!$E$9:$E$93-AK$58))*(AK$58-Fperm_SI_Woolf2021!$E$9:$E$93)/10))),Fperm_SI_Woolf2021!$D$9:$D$93))</f>
        <v>0.30233006798494966</v>
      </c>
      <c r="AL143" s="51" cm="1">
        <f t="array" ref="AL143">MIN(1,SLOPE(Fperm_SI_Woolf2021!$F$9:$F$93*EXP(-Fperm_SI_Woolf2021!$I$9:$I$93*$C143*IF(AL$58=Fperm_SI_Woolf2021!$E$9:$E$93,1,EXP(LN((1.1*(Fperm_SI_Woolf2021!$E$9:$E$93-AL$58)-63.1579*EXP(-0.19*Fperm_SI_Woolf2021!$E$9:$E$93)+63.1579*EXP(-0.19*AL$58))/(Fperm_SI_Woolf2021!$E$9:$E$93-AL$58))*(AL$58-Fperm_SI_Woolf2021!$E$9:$E$93)/10))) + Fperm_SI_Woolf2021!$G$9:$G$93*EXP(-Fperm_SI_Woolf2021!$J$9:$J$93*$C143*IF(AL$58=Fperm_SI_Woolf2021!$E$9:$E$93,1,EXP(LN((1.1*(Fperm_SI_Woolf2021!$E$9:$E$93-AL$58)-63.1579*EXP(-0.19*Fperm_SI_Woolf2021!$E$9:$E$93)+63.1579*EXP(-0.19*AL$58))/(Fperm_SI_Woolf2021!$E$9:$E$93-AL$58))*(AL$58-Fperm_SI_Woolf2021!$E$9:$E$93)/10))) + Fperm_SI_Woolf2021!$H$9:$H$93*EXP(-Fperm_SI_Woolf2021!$K$9:$K$93*$C143*IF(AL$58=Fperm_SI_Woolf2021!$E$9:$E$93,1,EXP(LN((1.1*(Fperm_SI_Woolf2021!$E$9:$E$93-AL$58)-63.1579*EXP(-0.19*Fperm_SI_Woolf2021!$E$9:$E$93)+63.1579*EXP(-0.19*AL$58))/(Fperm_SI_Woolf2021!$E$9:$E$93-AL$58))*(AL$58-Fperm_SI_Woolf2021!$E$9:$E$93)/10))),Fperm_SI_Woolf2021!$D$9:$D$93)*AL$57+INTERCEPT(Fperm_SI_Woolf2021!$F$9:$F$93*EXP(-Fperm_SI_Woolf2021!$I$9:$I$93*$C143*IF(AL$58=Fperm_SI_Woolf2021!$E$9:$E$93,1,EXP(LN((1.1*(Fperm_SI_Woolf2021!$E$9:$E$93-AL$58)-63.1579*EXP(-0.19*Fperm_SI_Woolf2021!$E$9:$E$93)+63.1579*EXP(-0.19*AL$58))/(Fperm_SI_Woolf2021!$E$9:$E$93-AL$58))*(AL$58-Fperm_SI_Woolf2021!$E$9:$E$93)/10))) + Fperm_SI_Woolf2021!$G$9:$G$93*EXP(-Fperm_SI_Woolf2021!$J$9:$J$93*$C143*IF(AL$58=Fperm_SI_Woolf2021!$E$9:$E$93,1,EXP(LN((1.1*(Fperm_SI_Woolf2021!$E$9:$E$93-AL$58)-63.1579*EXP(-0.19*Fperm_SI_Woolf2021!$E$9:$E$93)+63.1579*EXP(-0.19*AL$58))/(Fperm_SI_Woolf2021!$E$9:$E$93-AL$58))*(AL$58-Fperm_SI_Woolf2021!$E$9:$E$93)/10))) + Fperm_SI_Woolf2021!$H$9:$H$93*EXP(-Fperm_SI_Woolf2021!$K$9:$K$93*$C143*IF(AL$58=Fperm_SI_Woolf2021!$E$9:$E$93,1,EXP(LN((1.1*(Fperm_SI_Woolf2021!$E$9:$E$93-AL$58)-63.1579*EXP(-0.19*Fperm_SI_Woolf2021!$E$9:$E$93)+63.1579*EXP(-0.19*AL$58))/(Fperm_SI_Woolf2021!$E$9:$E$93-AL$58))*(AL$58-Fperm_SI_Woolf2021!$E$9:$E$93)/10))),Fperm_SI_Woolf2021!$D$9:$D$93))</f>
        <v>0.28563902449131556</v>
      </c>
      <c r="AM143" s="51" cm="1">
        <f t="array" ref="AM143">MIN(1,SLOPE(Fperm_SI_Woolf2021!$F$9:$F$93*EXP(-Fperm_SI_Woolf2021!$I$9:$I$93*$C143*IF(AM$58=Fperm_SI_Woolf2021!$E$9:$E$93,1,EXP(LN((1.1*(Fperm_SI_Woolf2021!$E$9:$E$93-AM$58)-63.1579*EXP(-0.19*Fperm_SI_Woolf2021!$E$9:$E$93)+63.1579*EXP(-0.19*AM$58))/(Fperm_SI_Woolf2021!$E$9:$E$93-AM$58))*(AM$58-Fperm_SI_Woolf2021!$E$9:$E$93)/10))) + Fperm_SI_Woolf2021!$G$9:$G$93*EXP(-Fperm_SI_Woolf2021!$J$9:$J$93*$C143*IF(AM$58=Fperm_SI_Woolf2021!$E$9:$E$93,1,EXP(LN((1.1*(Fperm_SI_Woolf2021!$E$9:$E$93-AM$58)-63.1579*EXP(-0.19*Fperm_SI_Woolf2021!$E$9:$E$93)+63.1579*EXP(-0.19*AM$58))/(Fperm_SI_Woolf2021!$E$9:$E$93-AM$58))*(AM$58-Fperm_SI_Woolf2021!$E$9:$E$93)/10))) + Fperm_SI_Woolf2021!$H$9:$H$93*EXP(-Fperm_SI_Woolf2021!$K$9:$K$93*$C143*IF(AM$58=Fperm_SI_Woolf2021!$E$9:$E$93,1,EXP(LN((1.1*(Fperm_SI_Woolf2021!$E$9:$E$93-AM$58)-63.1579*EXP(-0.19*Fperm_SI_Woolf2021!$E$9:$E$93)+63.1579*EXP(-0.19*AM$58))/(Fperm_SI_Woolf2021!$E$9:$E$93-AM$58))*(AM$58-Fperm_SI_Woolf2021!$E$9:$E$93)/10))),Fperm_SI_Woolf2021!$D$9:$D$93)*AM$57+INTERCEPT(Fperm_SI_Woolf2021!$F$9:$F$93*EXP(-Fperm_SI_Woolf2021!$I$9:$I$93*$C143*IF(AM$58=Fperm_SI_Woolf2021!$E$9:$E$93,1,EXP(LN((1.1*(Fperm_SI_Woolf2021!$E$9:$E$93-AM$58)-63.1579*EXP(-0.19*Fperm_SI_Woolf2021!$E$9:$E$93)+63.1579*EXP(-0.19*AM$58))/(Fperm_SI_Woolf2021!$E$9:$E$93-AM$58))*(AM$58-Fperm_SI_Woolf2021!$E$9:$E$93)/10))) + Fperm_SI_Woolf2021!$G$9:$G$93*EXP(-Fperm_SI_Woolf2021!$J$9:$J$93*$C143*IF(AM$58=Fperm_SI_Woolf2021!$E$9:$E$93,1,EXP(LN((1.1*(Fperm_SI_Woolf2021!$E$9:$E$93-AM$58)-63.1579*EXP(-0.19*Fperm_SI_Woolf2021!$E$9:$E$93)+63.1579*EXP(-0.19*AM$58))/(Fperm_SI_Woolf2021!$E$9:$E$93-AM$58))*(AM$58-Fperm_SI_Woolf2021!$E$9:$E$93)/10))) + Fperm_SI_Woolf2021!$H$9:$H$93*EXP(-Fperm_SI_Woolf2021!$K$9:$K$93*$C143*IF(AM$58=Fperm_SI_Woolf2021!$E$9:$E$93,1,EXP(LN((1.1*(Fperm_SI_Woolf2021!$E$9:$E$93-AM$58)-63.1579*EXP(-0.19*Fperm_SI_Woolf2021!$E$9:$E$93)+63.1579*EXP(-0.19*AM$58))/(Fperm_SI_Woolf2021!$E$9:$E$93-AM$58))*(AM$58-Fperm_SI_Woolf2021!$E$9:$E$93)/10))),Fperm_SI_Woolf2021!$D$9:$D$93))</f>
        <v>0.26894798099768147</v>
      </c>
      <c r="AN143" s="51" cm="1">
        <f t="array" ref="AN143">MIN(1,SLOPE(Fperm_SI_Woolf2021!$F$9:$F$93*EXP(-Fperm_SI_Woolf2021!$I$9:$I$93*$C143*IF(AN$58=Fperm_SI_Woolf2021!$E$9:$E$93,1,EXP(LN((1.1*(Fperm_SI_Woolf2021!$E$9:$E$93-AN$58)-63.1579*EXP(-0.19*Fperm_SI_Woolf2021!$E$9:$E$93)+63.1579*EXP(-0.19*AN$58))/(Fperm_SI_Woolf2021!$E$9:$E$93-AN$58))*(AN$58-Fperm_SI_Woolf2021!$E$9:$E$93)/10))) + Fperm_SI_Woolf2021!$G$9:$G$93*EXP(-Fperm_SI_Woolf2021!$J$9:$J$93*$C143*IF(AN$58=Fperm_SI_Woolf2021!$E$9:$E$93,1,EXP(LN((1.1*(Fperm_SI_Woolf2021!$E$9:$E$93-AN$58)-63.1579*EXP(-0.19*Fperm_SI_Woolf2021!$E$9:$E$93)+63.1579*EXP(-0.19*AN$58))/(Fperm_SI_Woolf2021!$E$9:$E$93-AN$58))*(AN$58-Fperm_SI_Woolf2021!$E$9:$E$93)/10))) + Fperm_SI_Woolf2021!$H$9:$H$93*EXP(-Fperm_SI_Woolf2021!$K$9:$K$93*$C143*IF(AN$58=Fperm_SI_Woolf2021!$E$9:$E$93,1,EXP(LN((1.1*(Fperm_SI_Woolf2021!$E$9:$E$93-AN$58)-63.1579*EXP(-0.19*Fperm_SI_Woolf2021!$E$9:$E$93)+63.1579*EXP(-0.19*AN$58))/(Fperm_SI_Woolf2021!$E$9:$E$93-AN$58))*(AN$58-Fperm_SI_Woolf2021!$E$9:$E$93)/10))),Fperm_SI_Woolf2021!$D$9:$D$93)*AN$57+INTERCEPT(Fperm_SI_Woolf2021!$F$9:$F$93*EXP(-Fperm_SI_Woolf2021!$I$9:$I$93*$C143*IF(AN$58=Fperm_SI_Woolf2021!$E$9:$E$93,1,EXP(LN((1.1*(Fperm_SI_Woolf2021!$E$9:$E$93-AN$58)-63.1579*EXP(-0.19*Fperm_SI_Woolf2021!$E$9:$E$93)+63.1579*EXP(-0.19*AN$58))/(Fperm_SI_Woolf2021!$E$9:$E$93-AN$58))*(AN$58-Fperm_SI_Woolf2021!$E$9:$E$93)/10))) + Fperm_SI_Woolf2021!$G$9:$G$93*EXP(-Fperm_SI_Woolf2021!$J$9:$J$93*$C143*IF(AN$58=Fperm_SI_Woolf2021!$E$9:$E$93,1,EXP(LN((1.1*(Fperm_SI_Woolf2021!$E$9:$E$93-AN$58)-63.1579*EXP(-0.19*Fperm_SI_Woolf2021!$E$9:$E$93)+63.1579*EXP(-0.19*AN$58))/(Fperm_SI_Woolf2021!$E$9:$E$93-AN$58))*(AN$58-Fperm_SI_Woolf2021!$E$9:$E$93)/10))) + Fperm_SI_Woolf2021!$H$9:$H$93*EXP(-Fperm_SI_Woolf2021!$K$9:$K$93*$C143*IF(AN$58=Fperm_SI_Woolf2021!$E$9:$E$93,1,EXP(LN((1.1*(Fperm_SI_Woolf2021!$E$9:$E$93-AN$58)-63.1579*EXP(-0.19*Fperm_SI_Woolf2021!$E$9:$E$93)+63.1579*EXP(-0.19*AN$58))/(Fperm_SI_Woolf2021!$E$9:$E$93-AN$58))*(AN$58-Fperm_SI_Woolf2021!$E$9:$E$93)/10))),Fperm_SI_Woolf2021!$D$9:$D$93))</f>
        <v>0.25225693750404737</v>
      </c>
      <c r="AO143" s="51" cm="1">
        <f t="array" ref="AO143">MIN(1,SLOPE(Fperm_SI_Woolf2021!$F$9:$F$93*EXP(-Fperm_SI_Woolf2021!$I$9:$I$93*$C143*IF(AO$58=Fperm_SI_Woolf2021!$E$9:$E$93,1,EXP(LN((1.1*(Fperm_SI_Woolf2021!$E$9:$E$93-AO$58)-63.1579*EXP(-0.19*Fperm_SI_Woolf2021!$E$9:$E$93)+63.1579*EXP(-0.19*AO$58))/(Fperm_SI_Woolf2021!$E$9:$E$93-AO$58))*(AO$58-Fperm_SI_Woolf2021!$E$9:$E$93)/10))) + Fperm_SI_Woolf2021!$G$9:$G$93*EXP(-Fperm_SI_Woolf2021!$J$9:$J$93*$C143*IF(AO$58=Fperm_SI_Woolf2021!$E$9:$E$93,1,EXP(LN((1.1*(Fperm_SI_Woolf2021!$E$9:$E$93-AO$58)-63.1579*EXP(-0.19*Fperm_SI_Woolf2021!$E$9:$E$93)+63.1579*EXP(-0.19*AO$58))/(Fperm_SI_Woolf2021!$E$9:$E$93-AO$58))*(AO$58-Fperm_SI_Woolf2021!$E$9:$E$93)/10))) + Fperm_SI_Woolf2021!$H$9:$H$93*EXP(-Fperm_SI_Woolf2021!$K$9:$K$93*$C143*IF(AO$58=Fperm_SI_Woolf2021!$E$9:$E$93,1,EXP(LN((1.1*(Fperm_SI_Woolf2021!$E$9:$E$93-AO$58)-63.1579*EXP(-0.19*Fperm_SI_Woolf2021!$E$9:$E$93)+63.1579*EXP(-0.19*AO$58))/(Fperm_SI_Woolf2021!$E$9:$E$93-AO$58))*(AO$58-Fperm_SI_Woolf2021!$E$9:$E$93)/10))),Fperm_SI_Woolf2021!$D$9:$D$93)*AO$57+INTERCEPT(Fperm_SI_Woolf2021!$F$9:$F$93*EXP(-Fperm_SI_Woolf2021!$I$9:$I$93*$C143*IF(AO$58=Fperm_SI_Woolf2021!$E$9:$E$93,1,EXP(LN((1.1*(Fperm_SI_Woolf2021!$E$9:$E$93-AO$58)-63.1579*EXP(-0.19*Fperm_SI_Woolf2021!$E$9:$E$93)+63.1579*EXP(-0.19*AO$58))/(Fperm_SI_Woolf2021!$E$9:$E$93-AO$58))*(AO$58-Fperm_SI_Woolf2021!$E$9:$E$93)/10))) + Fperm_SI_Woolf2021!$G$9:$G$93*EXP(-Fperm_SI_Woolf2021!$J$9:$J$93*$C143*IF(AO$58=Fperm_SI_Woolf2021!$E$9:$E$93,1,EXP(LN((1.1*(Fperm_SI_Woolf2021!$E$9:$E$93-AO$58)-63.1579*EXP(-0.19*Fperm_SI_Woolf2021!$E$9:$E$93)+63.1579*EXP(-0.19*AO$58))/(Fperm_SI_Woolf2021!$E$9:$E$93-AO$58))*(AO$58-Fperm_SI_Woolf2021!$E$9:$E$93)/10))) + Fperm_SI_Woolf2021!$H$9:$H$93*EXP(-Fperm_SI_Woolf2021!$K$9:$K$93*$C143*IF(AO$58=Fperm_SI_Woolf2021!$E$9:$E$93,1,EXP(LN((1.1*(Fperm_SI_Woolf2021!$E$9:$E$93-AO$58)-63.1579*EXP(-0.19*Fperm_SI_Woolf2021!$E$9:$E$93)+63.1579*EXP(-0.19*AO$58))/(Fperm_SI_Woolf2021!$E$9:$E$93-AO$58))*(AO$58-Fperm_SI_Woolf2021!$E$9:$E$93)/10))),Fperm_SI_Woolf2021!$D$9:$D$93))</f>
        <v>0.23556589401041328</v>
      </c>
      <c r="AP143" s="51" cm="1">
        <f t="array" ref="AP143">MIN(1,SLOPE(Fperm_SI_Woolf2021!$F$9:$F$93*EXP(-Fperm_SI_Woolf2021!$I$9:$I$93*$C143*IF(AP$58=Fperm_SI_Woolf2021!$E$9:$E$93,1,EXP(LN((1.1*(Fperm_SI_Woolf2021!$E$9:$E$93-AP$58)-63.1579*EXP(-0.19*Fperm_SI_Woolf2021!$E$9:$E$93)+63.1579*EXP(-0.19*AP$58))/(Fperm_SI_Woolf2021!$E$9:$E$93-AP$58))*(AP$58-Fperm_SI_Woolf2021!$E$9:$E$93)/10))) + Fperm_SI_Woolf2021!$G$9:$G$93*EXP(-Fperm_SI_Woolf2021!$J$9:$J$93*$C143*IF(AP$58=Fperm_SI_Woolf2021!$E$9:$E$93,1,EXP(LN((1.1*(Fperm_SI_Woolf2021!$E$9:$E$93-AP$58)-63.1579*EXP(-0.19*Fperm_SI_Woolf2021!$E$9:$E$93)+63.1579*EXP(-0.19*AP$58))/(Fperm_SI_Woolf2021!$E$9:$E$93-AP$58))*(AP$58-Fperm_SI_Woolf2021!$E$9:$E$93)/10))) + Fperm_SI_Woolf2021!$H$9:$H$93*EXP(-Fperm_SI_Woolf2021!$K$9:$K$93*$C143*IF(AP$58=Fperm_SI_Woolf2021!$E$9:$E$93,1,EXP(LN((1.1*(Fperm_SI_Woolf2021!$E$9:$E$93-AP$58)-63.1579*EXP(-0.19*Fperm_SI_Woolf2021!$E$9:$E$93)+63.1579*EXP(-0.19*AP$58))/(Fperm_SI_Woolf2021!$E$9:$E$93-AP$58))*(AP$58-Fperm_SI_Woolf2021!$E$9:$E$93)/10))),Fperm_SI_Woolf2021!$D$9:$D$93)*AP$57+INTERCEPT(Fperm_SI_Woolf2021!$F$9:$F$93*EXP(-Fperm_SI_Woolf2021!$I$9:$I$93*$C143*IF(AP$58=Fperm_SI_Woolf2021!$E$9:$E$93,1,EXP(LN((1.1*(Fperm_SI_Woolf2021!$E$9:$E$93-AP$58)-63.1579*EXP(-0.19*Fperm_SI_Woolf2021!$E$9:$E$93)+63.1579*EXP(-0.19*AP$58))/(Fperm_SI_Woolf2021!$E$9:$E$93-AP$58))*(AP$58-Fperm_SI_Woolf2021!$E$9:$E$93)/10))) + Fperm_SI_Woolf2021!$G$9:$G$93*EXP(-Fperm_SI_Woolf2021!$J$9:$J$93*$C143*IF(AP$58=Fperm_SI_Woolf2021!$E$9:$E$93,1,EXP(LN((1.1*(Fperm_SI_Woolf2021!$E$9:$E$93-AP$58)-63.1579*EXP(-0.19*Fperm_SI_Woolf2021!$E$9:$E$93)+63.1579*EXP(-0.19*AP$58))/(Fperm_SI_Woolf2021!$E$9:$E$93-AP$58))*(AP$58-Fperm_SI_Woolf2021!$E$9:$E$93)/10))) + Fperm_SI_Woolf2021!$H$9:$H$93*EXP(-Fperm_SI_Woolf2021!$K$9:$K$93*$C143*IF(AP$58=Fperm_SI_Woolf2021!$E$9:$E$93,1,EXP(LN((1.1*(Fperm_SI_Woolf2021!$E$9:$E$93-AP$58)-63.1579*EXP(-0.19*Fperm_SI_Woolf2021!$E$9:$E$93)+63.1579*EXP(-0.19*AP$58))/(Fperm_SI_Woolf2021!$E$9:$E$93-AP$58))*(AP$58-Fperm_SI_Woolf2021!$E$9:$E$93)/10))),Fperm_SI_Woolf2021!$D$9:$D$93))</f>
        <v>0.21887485051677918</v>
      </c>
      <c r="AQ143" s="51" cm="1">
        <f t="array" ref="AQ143">MIN(1,SLOPE(Fperm_SI_Woolf2021!$F$9:$F$93*EXP(-Fperm_SI_Woolf2021!$I$9:$I$93*$C143*IF(AQ$58=Fperm_SI_Woolf2021!$E$9:$E$93,1,EXP(LN((1.1*(Fperm_SI_Woolf2021!$E$9:$E$93-AQ$58)-63.1579*EXP(-0.19*Fperm_SI_Woolf2021!$E$9:$E$93)+63.1579*EXP(-0.19*AQ$58))/(Fperm_SI_Woolf2021!$E$9:$E$93-AQ$58))*(AQ$58-Fperm_SI_Woolf2021!$E$9:$E$93)/10))) + Fperm_SI_Woolf2021!$G$9:$G$93*EXP(-Fperm_SI_Woolf2021!$J$9:$J$93*$C143*IF(AQ$58=Fperm_SI_Woolf2021!$E$9:$E$93,1,EXP(LN((1.1*(Fperm_SI_Woolf2021!$E$9:$E$93-AQ$58)-63.1579*EXP(-0.19*Fperm_SI_Woolf2021!$E$9:$E$93)+63.1579*EXP(-0.19*AQ$58))/(Fperm_SI_Woolf2021!$E$9:$E$93-AQ$58))*(AQ$58-Fperm_SI_Woolf2021!$E$9:$E$93)/10))) + Fperm_SI_Woolf2021!$H$9:$H$93*EXP(-Fperm_SI_Woolf2021!$K$9:$K$93*$C143*IF(AQ$58=Fperm_SI_Woolf2021!$E$9:$E$93,1,EXP(LN((1.1*(Fperm_SI_Woolf2021!$E$9:$E$93-AQ$58)-63.1579*EXP(-0.19*Fperm_SI_Woolf2021!$E$9:$E$93)+63.1579*EXP(-0.19*AQ$58))/(Fperm_SI_Woolf2021!$E$9:$E$93-AQ$58))*(AQ$58-Fperm_SI_Woolf2021!$E$9:$E$93)/10))),Fperm_SI_Woolf2021!$D$9:$D$93)*AQ$57+INTERCEPT(Fperm_SI_Woolf2021!$F$9:$F$93*EXP(-Fperm_SI_Woolf2021!$I$9:$I$93*$C143*IF(AQ$58=Fperm_SI_Woolf2021!$E$9:$E$93,1,EXP(LN((1.1*(Fperm_SI_Woolf2021!$E$9:$E$93-AQ$58)-63.1579*EXP(-0.19*Fperm_SI_Woolf2021!$E$9:$E$93)+63.1579*EXP(-0.19*AQ$58))/(Fperm_SI_Woolf2021!$E$9:$E$93-AQ$58))*(AQ$58-Fperm_SI_Woolf2021!$E$9:$E$93)/10))) + Fperm_SI_Woolf2021!$G$9:$G$93*EXP(-Fperm_SI_Woolf2021!$J$9:$J$93*$C143*IF(AQ$58=Fperm_SI_Woolf2021!$E$9:$E$93,1,EXP(LN((1.1*(Fperm_SI_Woolf2021!$E$9:$E$93-AQ$58)-63.1579*EXP(-0.19*Fperm_SI_Woolf2021!$E$9:$E$93)+63.1579*EXP(-0.19*AQ$58))/(Fperm_SI_Woolf2021!$E$9:$E$93-AQ$58))*(AQ$58-Fperm_SI_Woolf2021!$E$9:$E$93)/10))) + Fperm_SI_Woolf2021!$H$9:$H$93*EXP(-Fperm_SI_Woolf2021!$K$9:$K$93*$C143*IF(AQ$58=Fperm_SI_Woolf2021!$E$9:$E$93,1,EXP(LN((1.1*(Fperm_SI_Woolf2021!$E$9:$E$93-AQ$58)-63.1579*EXP(-0.19*Fperm_SI_Woolf2021!$E$9:$E$93)+63.1579*EXP(-0.19*AQ$58))/(Fperm_SI_Woolf2021!$E$9:$E$93-AQ$58))*(AQ$58-Fperm_SI_Woolf2021!$E$9:$E$93)/10))),Fperm_SI_Woolf2021!$D$9:$D$93))</f>
        <v>0.20218380702314509</v>
      </c>
      <c r="AR143" s="51" cm="1">
        <f t="array" ref="AR143">MIN(1,SLOPE(Fperm_SI_Woolf2021!$F$9:$F$93*EXP(-Fperm_SI_Woolf2021!$I$9:$I$93*$C143*IF(AR$58=Fperm_SI_Woolf2021!$E$9:$E$93,1,EXP(LN((1.1*(Fperm_SI_Woolf2021!$E$9:$E$93-AR$58)-63.1579*EXP(-0.19*Fperm_SI_Woolf2021!$E$9:$E$93)+63.1579*EXP(-0.19*AR$58))/(Fperm_SI_Woolf2021!$E$9:$E$93-AR$58))*(AR$58-Fperm_SI_Woolf2021!$E$9:$E$93)/10))) + Fperm_SI_Woolf2021!$G$9:$G$93*EXP(-Fperm_SI_Woolf2021!$J$9:$J$93*$C143*IF(AR$58=Fperm_SI_Woolf2021!$E$9:$E$93,1,EXP(LN((1.1*(Fperm_SI_Woolf2021!$E$9:$E$93-AR$58)-63.1579*EXP(-0.19*Fperm_SI_Woolf2021!$E$9:$E$93)+63.1579*EXP(-0.19*AR$58))/(Fperm_SI_Woolf2021!$E$9:$E$93-AR$58))*(AR$58-Fperm_SI_Woolf2021!$E$9:$E$93)/10))) + Fperm_SI_Woolf2021!$H$9:$H$93*EXP(-Fperm_SI_Woolf2021!$K$9:$K$93*$C143*IF(AR$58=Fperm_SI_Woolf2021!$E$9:$E$93,1,EXP(LN((1.1*(Fperm_SI_Woolf2021!$E$9:$E$93-AR$58)-63.1579*EXP(-0.19*Fperm_SI_Woolf2021!$E$9:$E$93)+63.1579*EXP(-0.19*AR$58))/(Fperm_SI_Woolf2021!$E$9:$E$93-AR$58))*(AR$58-Fperm_SI_Woolf2021!$E$9:$E$93)/10))),Fperm_SI_Woolf2021!$D$9:$D$93)*AR$57+INTERCEPT(Fperm_SI_Woolf2021!$F$9:$F$93*EXP(-Fperm_SI_Woolf2021!$I$9:$I$93*$C143*IF(AR$58=Fperm_SI_Woolf2021!$E$9:$E$93,1,EXP(LN((1.1*(Fperm_SI_Woolf2021!$E$9:$E$93-AR$58)-63.1579*EXP(-0.19*Fperm_SI_Woolf2021!$E$9:$E$93)+63.1579*EXP(-0.19*AR$58))/(Fperm_SI_Woolf2021!$E$9:$E$93-AR$58))*(AR$58-Fperm_SI_Woolf2021!$E$9:$E$93)/10))) + Fperm_SI_Woolf2021!$G$9:$G$93*EXP(-Fperm_SI_Woolf2021!$J$9:$J$93*$C143*IF(AR$58=Fperm_SI_Woolf2021!$E$9:$E$93,1,EXP(LN((1.1*(Fperm_SI_Woolf2021!$E$9:$E$93-AR$58)-63.1579*EXP(-0.19*Fperm_SI_Woolf2021!$E$9:$E$93)+63.1579*EXP(-0.19*AR$58))/(Fperm_SI_Woolf2021!$E$9:$E$93-AR$58))*(AR$58-Fperm_SI_Woolf2021!$E$9:$E$93)/10))) + Fperm_SI_Woolf2021!$H$9:$H$93*EXP(-Fperm_SI_Woolf2021!$K$9:$K$93*$C143*IF(AR$58=Fperm_SI_Woolf2021!$E$9:$E$93,1,EXP(LN((1.1*(Fperm_SI_Woolf2021!$E$9:$E$93-AR$58)-63.1579*EXP(-0.19*Fperm_SI_Woolf2021!$E$9:$E$93)+63.1579*EXP(-0.19*AR$58))/(Fperm_SI_Woolf2021!$E$9:$E$93-AR$58))*(AR$58-Fperm_SI_Woolf2021!$E$9:$E$93)/10))),Fperm_SI_Woolf2021!$D$9:$D$93))</f>
        <v>0.185492763529511</v>
      </c>
      <c r="AS143" s="51" cm="1">
        <f t="array" ref="AS143">MIN(1,SLOPE(Fperm_SI_Woolf2021!$F$9:$F$93*EXP(-Fperm_SI_Woolf2021!$I$9:$I$93*$C143*IF(AS$58=Fperm_SI_Woolf2021!$E$9:$E$93,1,EXP(LN((1.1*(Fperm_SI_Woolf2021!$E$9:$E$93-AS$58)-63.1579*EXP(-0.19*Fperm_SI_Woolf2021!$E$9:$E$93)+63.1579*EXP(-0.19*AS$58))/(Fperm_SI_Woolf2021!$E$9:$E$93-AS$58))*(AS$58-Fperm_SI_Woolf2021!$E$9:$E$93)/10))) + Fperm_SI_Woolf2021!$G$9:$G$93*EXP(-Fperm_SI_Woolf2021!$J$9:$J$93*$C143*IF(AS$58=Fperm_SI_Woolf2021!$E$9:$E$93,1,EXP(LN((1.1*(Fperm_SI_Woolf2021!$E$9:$E$93-AS$58)-63.1579*EXP(-0.19*Fperm_SI_Woolf2021!$E$9:$E$93)+63.1579*EXP(-0.19*AS$58))/(Fperm_SI_Woolf2021!$E$9:$E$93-AS$58))*(AS$58-Fperm_SI_Woolf2021!$E$9:$E$93)/10))) + Fperm_SI_Woolf2021!$H$9:$H$93*EXP(-Fperm_SI_Woolf2021!$K$9:$K$93*$C143*IF(AS$58=Fperm_SI_Woolf2021!$E$9:$E$93,1,EXP(LN((1.1*(Fperm_SI_Woolf2021!$E$9:$E$93-AS$58)-63.1579*EXP(-0.19*Fperm_SI_Woolf2021!$E$9:$E$93)+63.1579*EXP(-0.19*AS$58))/(Fperm_SI_Woolf2021!$E$9:$E$93-AS$58))*(AS$58-Fperm_SI_Woolf2021!$E$9:$E$93)/10))),Fperm_SI_Woolf2021!$D$9:$D$93)*AS$57+INTERCEPT(Fperm_SI_Woolf2021!$F$9:$F$93*EXP(-Fperm_SI_Woolf2021!$I$9:$I$93*$C143*IF(AS$58=Fperm_SI_Woolf2021!$E$9:$E$93,1,EXP(LN((1.1*(Fperm_SI_Woolf2021!$E$9:$E$93-AS$58)-63.1579*EXP(-0.19*Fperm_SI_Woolf2021!$E$9:$E$93)+63.1579*EXP(-0.19*AS$58))/(Fperm_SI_Woolf2021!$E$9:$E$93-AS$58))*(AS$58-Fperm_SI_Woolf2021!$E$9:$E$93)/10))) + Fperm_SI_Woolf2021!$G$9:$G$93*EXP(-Fperm_SI_Woolf2021!$J$9:$J$93*$C143*IF(AS$58=Fperm_SI_Woolf2021!$E$9:$E$93,1,EXP(LN((1.1*(Fperm_SI_Woolf2021!$E$9:$E$93-AS$58)-63.1579*EXP(-0.19*Fperm_SI_Woolf2021!$E$9:$E$93)+63.1579*EXP(-0.19*AS$58))/(Fperm_SI_Woolf2021!$E$9:$E$93-AS$58))*(AS$58-Fperm_SI_Woolf2021!$E$9:$E$93)/10))) + Fperm_SI_Woolf2021!$H$9:$H$93*EXP(-Fperm_SI_Woolf2021!$K$9:$K$93*$C143*IF(AS$58=Fperm_SI_Woolf2021!$E$9:$E$93,1,EXP(LN((1.1*(Fperm_SI_Woolf2021!$E$9:$E$93-AS$58)-63.1579*EXP(-0.19*Fperm_SI_Woolf2021!$E$9:$E$93)+63.1579*EXP(-0.19*AS$58))/(Fperm_SI_Woolf2021!$E$9:$E$93-AS$58))*(AS$58-Fperm_SI_Woolf2021!$E$9:$E$93)/10))),Fperm_SI_Woolf2021!$D$9:$D$93))</f>
        <v>0.16880172003587687</v>
      </c>
      <c r="AT143" s="51" cm="1">
        <f t="array" ref="AT143">MIN(1,SLOPE(Fperm_SI_Woolf2021!$F$9:$F$93*EXP(-Fperm_SI_Woolf2021!$I$9:$I$93*$C143*IF(AT$58=Fperm_SI_Woolf2021!$E$9:$E$93,1,EXP(LN((1.1*(Fperm_SI_Woolf2021!$E$9:$E$93-AT$58)-63.1579*EXP(-0.19*Fperm_SI_Woolf2021!$E$9:$E$93)+63.1579*EXP(-0.19*AT$58))/(Fperm_SI_Woolf2021!$E$9:$E$93-AT$58))*(AT$58-Fperm_SI_Woolf2021!$E$9:$E$93)/10))) + Fperm_SI_Woolf2021!$G$9:$G$93*EXP(-Fperm_SI_Woolf2021!$J$9:$J$93*$C143*IF(AT$58=Fperm_SI_Woolf2021!$E$9:$E$93,1,EXP(LN((1.1*(Fperm_SI_Woolf2021!$E$9:$E$93-AT$58)-63.1579*EXP(-0.19*Fperm_SI_Woolf2021!$E$9:$E$93)+63.1579*EXP(-0.19*AT$58))/(Fperm_SI_Woolf2021!$E$9:$E$93-AT$58))*(AT$58-Fperm_SI_Woolf2021!$E$9:$E$93)/10))) + Fperm_SI_Woolf2021!$H$9:$H$93*EXP(-Fperm_SI_Woolf2021!$K$9:$K$93*$C143*IF(AT$58=Fperm_SI_Woolf2021!$E$9:$E$93,1,EXP(LN((1.1*(Fperm_SI_Woolf2021!$E$9:$E$93-AT$58)-63.1579*EXP(-0.19*Fperm_SI_Woolf2021!$E$9:$E$93)+63.1579*EXP(-0.19*AT$58))/(Fperm_SI_Woolf2021!$E$9:$E$93-AT$58))*(AT$58-Fperm_SI_Woolf2021!$E$9:$E$93)/10))),Fperm_SI_Woolf2021!$D$9:$D$93)*AT$57+INTERCEPT(Fperm_SI_Woolf2021!$F$9:$F$93*EXP(-Fperm_SI_Woolf2021!$I$9:$I$93*$C143*IF(AT$58=Fperm_SI_Woolf2021!$E$9:$E$93,1,EXP(LN((1.1*(Fperm_SI_Woolf2021!$E$9:$E$93-AT$58)-63.1579*EXP(-0.19*Fperm_SI_Woolf2021!$E$9:$E$93)+63.1579*EXP(-0.19*AT$58))/(Fperm_SI_Woolf2021!$E$9:$E$93-AT$58))*(AT$58-Fperm_SI_Woolf2021!$E$9:$E$93)/10))) + Fperm_SI_Woolf2021!$G$9:$G$93*EXP(-Fperm_SI_Woolf2021!$J$9:$J$93*$C143*IF(AT$58=Fperm_SI_Woolf2021!$E$9:$E$93,1,EXP(LN((1.1*(Fperm_SI_Woolf2021!$E$9:$E$93-AT$58)-63.1579*EXP(-0.19*Fperm_SI_Woolf2021!$E$9:$E$93)+63.1579*EXP(-0.19*AT$58))/(Fperm_SI_Woolf2021!$E$9:$E$93-AT$58))*(AT$58-Fperm_SI_Woolf2021!$E$9:$E$93)/10))) + Fperm_SI_Woolf2021!$H$9:$H$93*EXP(-Fperm_SI_Woolf2021!$K$9:$K$93*$C143*IF(AT$58=Fperm_SI_Woolf2021!$E$9:$E$93,1,EXP(LN((1.1*(Fperm_SI_Woolf2021!$E$9:$E$93-AT$58)-63.1579*EXP(-0.19*Fperm_SI_Woolf2021!$E$9:$E$93)+63.1579*EXP(-0.19*AT$58))/(Fperm_SI_Woolf2021!$E$9:$E$93-AT$58))*(AT$58-Fperm_SI_Woolf2021!$E$9:$E$93)/10))),Fperm_SI_Woolf2021!$D$9:$D$93))</f>
        <v>0.15211067654224275</v>
      </c>
      <c r="AU143" s="51" cm="1">
        <f t="array" ref="AU143">MIN(1,SLOPE(Fperm_SI_Woolf2021!$F$9:$F$93*EXP(-Fperm_SI_Woolf2021!$I$9:$I$93*$C143*IF(AU$58=Fperm_SI_Woolf2021!$E$9:$E$93,1,EXP(LN((1.1*(Fperm_SI_Woolf2021!$E$9:$E$93-AU$58)-63.1579*EXP(-0.19*Fperm_SI_Woolf2021!$E$9:$E$93)+63.1579*EXP(-0.19*AU$58))/(Fperm_SI_Woolf2021!$E$9:$E$93-AU$58))*(AU$58-Fperm_SI_Woolf2021!$E$9:$E$93)/10))) + Fperm_SI_Woolf2021!$G$9:$G$93*EXP(-Fperm_SI_Woolf2021!$J$9:$J$93*$C143*IF(AU$58=Fperm_SI_Woolf2021!$E$9:$E$93,1,EXP(LN((1.1*(Fperm_SI_Woolf2021!$E$9:$E$93-AU$58)-63.1579*EXP(-0.19*Fperm_SI_Woolf2021!$E$9:$E$93)+63.1579*EXP(-0.19*AU$58))/(Fperm_SI_Woolf2021!$E$9:$E$93-AU$58))*(AU$58-Fperm_SI_Woolf2021!$E$9:$E$93)/10))) + Fperm_SI_Woolf2021!$H$9:$H$93*EXP(-Fperm_SI_Woolf2021!$K$9:$K$93*$C143*IF(AU$58=Fperm_SI_Woolf2021!$E$9:$E$93,1,EXP(LN((1.1*(Fperm_SI_Woolf2021!$E$9:$E$93-AU$58)-63.1579*EXP(-0.19*Fperm_SI_Woolf2021!$E$9:$E$93)+63.1579*EXP(-0.19*AU$58))/(Fperm_SI_Woolf2021!$E$9:$E$93-AU$58))*(AU$58-Fperm_SI_Woolf2021!$E$9:$E$93)/10))),Fperm_SI_Woolf2021!$D$9:$D$93)*AU$57+INTERCEPT(Fperm_SI_Woolf2021!$F$9:$F$93*EXP(-Fperm_SI_Woolf2021!$I$9:$I$93*$C143*IF(AU$58=Fperm_SI_Woolf2021!$E$9:$E$93,1,EXP(LN((1.1*(Fperm_SI_Woolf2021!$E$9:$E$93-AU$58)-63.1579*EXP(-0.19*Fperm_SI_Woolf2021!$E$9:$E$93)+63.1579*EXP(-0.19*AU$58))/(Fperm_SI_Woolf2021!$E$9:$E$93-AU$58))*(AU$58-Fperm_SI_Woolf2021!$E$9:$E$93)/10))) + Fperm_SI_Woolf2021!$G$9:$G$93*EXP(-Fperm_SI_Woolf2021!$J$9:$J$93*$C143*IF(AU$58=Fperm_SI_Woolf2021!$E$9:$E$93,1,EXP(LN((1.1*(Fperm_SI_Woolf2021!$E$9:$E$93-AU$58)-63.1579*EXP(-0.19*Fperm_SI_Woolf2021!$E$9:$E$93)+63.1579*EXP(-0.19*AU$58))/(Fperm_SI_Woolf2021!$E$9:$E$93-AU$58))*(AU$58-Fperm_SI_Woolf2021!$E$9:$E$93)/10))) + Fperm_SI_Woolf2021!$H$9:$H$93*EXP(-Fperm_SI_Woolf2021!$K$9:$K$93*$C143*IF(AU$58=Fperm_SI_Woolf2021!$E$9:$E$93,1,EXP(LN((1.1*(Fperm_SI_Woolf2021!$E$9:$E$93-AU$58)-63.1579*EXP(-0.19*Fperm_SI_Woolf2021!$E$9:$E$93)+63.1579*EXP(-0.19*AU$58))/(Fperm_SI_Woolf2021!$E$9:$E$93-AU$58))*(AU$58-Fperm_SI_Woolf2021!$E$9:$E$93)/10))),Fperm_SI_Woolf2021!$D$9:$D$93))</f>
        <v>0.13541963304860866</v>
      </c>
      <c r="AV143" s="51" cm="1">
        <f t="array" ref="AV143">MIN(1,SLOPE(Fperm_SI_Woolf2021!$F$9:$F$93*EXP(-Fperm_SI_Woolf2021!$I$9:$I$93*$C143*IF(AV$58=Fperm_SI_Woolf2021!$E$9:$E$93,1,EXP(LN((1.1*(Fperm_SI_Woolf2021!$E$9:$E$93-AV$58)-63.1579*EXP(-0.19*Fperm_SI_Woolf2021!$E$9:$E$93)+63.1579*EXP(-0.19*AV$58))/(Fperm_SI_Woolf2021!$E$9:$E$93-AV$58))*(AV$58-Fperm_SI_Woolf2021!$E$9:$E$93)/10))) + Fperm_SI_Woolf2021!$G$9:$G$93*EXP(-Fperm_SI_Woolf2021!$J$9:$J$93*$C143*IF(AV$58=Fperm_SI_Woolf2021!$E$9:$E$93,1,EXP(LN((1.1*(Fperm_SI_Woolf2021!$E$9:$E$93-AV$58)-63.1579*EXP(-0.19*Fperm_SI_Woolf2021!$E$9:$E$93)+63.1579*EXP(-0.19*AV$58))/(Fperm_SI_Woolf2021!$E$9:$E$93-AV$58))*(AV$58-Fperm_SI_Woolf2021!$E$9:$E$93)/10))) + Fperm_SI_Woolf2021!$H$9:$H$93*EXP(-Fperm_SI_Woolf2021!$K$9:$K$93*$C143*IF(AV$58=Fperm_SI_Woolf2021!$E$9:$E$93,1,EXP(LN((1.1*(Fperm_SI_Woolf2021!$E$9:$E$93-AV$58)-63.1579*EXP(-0.19*Fperm_SI_Woolf2021!$E$9:$E$93)+63.1579*EXP(-0.19*AV$58))/(Fperm_SI_Woolf2021!$E$9:$E$93-AV$58))*(AV$58-Fperm_SI_Woolf2021!$E$9:$E$93)/10))),Fperm_SI_Woolf2021!$D$9:$D$93)*AV$57+INTERCEPT(Fperm_SI_Woolf2021!$F$9:$F$93*EXP(-Fperm_SI_Woolf2021!$I$9:$I$93*$C143*IF(AV$58=Fperm_SI_Woolf2021!$E$9:$E$93,1,EXP(LN((1.1*(Fperm_SI_Woolf2021!$E$9:$E$93-AV$58)-63.1579*EXP(-0.19*Fperm_SI_Woolf2021!$E$9:$E$93)+63.1579*EXP(-0.19*AV$58))/(Fperm_SI_Woolf2021!$E$9:$E$93-AV$58))*(AV$58-Fperm_SI_Woolf2021!$E$9:$E$93)/10))) + Fperm_SI_Woolf2021!$G$9:$G$93*EXP(-Fperm_SI_Woolf2021!$J$9:$J$93*$C143*IF(AV$58=Fperm_SI_Woolf2021!$E$9:$E$93,1,EXP(LN((1.1*(Fperm_SI_Woolf2021!$E$9:$E$93-AV$58)-63.1579*EXP(-0.19*Fperm_SI_Woolf2021!$E$9:$E$93)+63.1579*EXP(-0.19*AV$58))/(Fperm_SI_Woolf2021!$E$9:$E$93-AV$58))*(AV$58-Fperm_SI_Woolf2021!$E$9:$E$93)/10))) + Fperm_SI_Woolf2021!$H$9:$H$93*EXP(-Fperm_SI_Woolf2021!$K$9:$K$93*$C143*IF(AV$58=Fperm_SI_Woolf2021!$E$9:$E$93,1,EXP(LN((1.1*(Fperm_SI_Woolf2021!$E$9:$E$93-AV$58)-63.1579*EXP(-0.19*Fperm_SI_Woolf2021!$E$9:$E$93)+63.1579*EXP(-0.19*AV$58))/(Fperm_SI_Woolf2021!$E$9:$E$93-AV$58))*(AV$58-Fperm_SI_Woolf2021!$E$9:$E$93)/10))),Fperm_SI_Woolf2021!$D$9:$D$93))</f>
        <v>0.11872858955497456</v>
      </c>
      <c r="AW143" s="51" cm="1">
        <f t="array" ref="AW143">MIN(1,SLOPE(Fperm_SI_Woolf2021!$F$9:$F$93*EXP(-Fperm_SI_Woolf2021!$I$9:$I$93*$C143*IF(AW$58=Fperm_SI_Woolf2021!$E$9:$E$93,1,EXP(LN((1.1*(Fperm_SI_Woolf2021!$E$9:$E$93-AW$58)-63.1579*EXP(-0.19*Fperm_SI_Woolf2021!$E$9:$E$93)+63.1579*EXP(-0.19*AW$58))/(Fperm_SI_Woolf2021!$E$9:$E$93-AW$58))*(AW$58-Fperm_SI_Woolf2021!$E$9:$E$93)/10))) + Fperm_SI_Woolf2021!$G$9:$G$93*EXP(-Fperm_SI_Woolf2021!$J$9:$J$93*$C143*IF(AW$58=Fperm_SI_Woolf2021!$E$9:$E$93,1,EXP(LN((1.1*(Fperm_SI_Woolf2021!$E$9:$E$93-AW$58)-63.1579*EXP(-0.19*Fperm_SI_Woolf2021!$E$9:$E$93)+63.1579*EXP(-0.19*AW$58))/(Fperm_SI_Woolf2021!$E$9:$E$93-AW$58))*(AW$58-Fperm_SI_Woolf2021!$E$9:$E$93)/10))) + Fperm_SI_Woolf2021!$H$9:$H$93*EXP(-Fperm_SI_Woolf2021!$K$9:$K$93*$C143*IF(AW$58=Fperm_SI_Woolf2021!$E$9:$E$93,1,EXP(LN((1.1*(Fperm_SI_Woolf2021!$E$9:$E$93-AW$58)-63.1579*EXP(-0.19*Fperm_SI_Woolf2021!$E$9:$E$93)+63.1579*EXP(-0.19*AW$58))/(Fperm_SI_Woolf2021!$E$9:$E$93-AW$58))*(AW$58-Fperm_SI_Woolf2021!$E$9:$E$93)/10))),Fperm_SI_Woolf2021!$D$9:$D$93)*AW$57+INTERCEPT(Fperm_SI_Woolf2021!$F$9:$F$93*EXP(-Fperm_SI_Woolf2021!$I$9:$I$93*$C143*IF(AW$58=Fperm_SI_Woolf2021!$E$9:$E$93,1,EXP(LN((1.1*(Fperm_SI_Woolf2021!$E$9:$E$93-AW$58)-63.1579*EXP(-0.19*Fperm_SI_Woolf2021!$E$9:$E$93)+63.1579*EXP(-0.19*AW$58))/(Fperm_SI_Woolf2021!$E$9:$E$93-AW$58))*(AW$58-Fperm_SI_Woolf2021!$E$9:$E$93)/10))) + Fperm_SI_Woolf2021!$G$9:$G$93*EXP(-Fperm_SI_Woolf2021!$J$9:$J$93*$C143*IF(AW$58=Fperm_SI_Woolf2021!$E$9:$E$93,1,EXP(LN((1.1*(Fperm_SI_Woolf2021!$E$9:$E$93-AW$58)-63.1579*EXP(-0.19*Fperm_SI_Woolf2021!$E$9:$E$93)+63.1579*EXP(-0.19*AW$58))/(Fperm_SI_Woolf2021!$E$9:$E$93-AW$58))*(AW$58-Fperm_SI_Woolf2021!$E$9:$E$93)/10))) + Fperm_SI_Woolf2021!$H$9:$H$93*EXP(-Fperm_SI_Woolf2021!$K$9:$K$93*$C143*IF(AW$58=Fperm_SI_Woolf2021!$E$9:$E$93,1,EXP(LN((1.1*(Fperm_SI_Woolf2021!$E$9:$E$93-AW$58)-63.1579*EXP(-0.19*Fperm_SI_Woolf2021!$E$9:$E$93)+63.1579*EXP(-0.19*AW$58))/(Fperm_SI_Woolf2021!$E$9:$E$93-AW$58))*(AW$58-Fperm_SI_Woolf2021!$E$9:$E$93)/10))),Fperm_SI_Woolf2021!$D$9:$D$93))</f>
        <v>0.27660129741937972</v>
      </c>
      <c r="AX143" s="51" cm="1">
        <f t="array" ref="AX143">MIN(1,SLOPE(Fperm_SI_Woolf2021!$F$9:$F$93*EXP(-Fperm_SI_Woolf2021!$I$9:$I$93*$C143*IF(AX$58=Fperm_SI_Woolf2021!$E$9:$E$93,1,EXP(LN((1.1*(Fperm_SI_Woolf2021!$E$9:$E$93-AX$58)-63.1579*EXP(-0.19*Fperm_SI_Woolf2021!$E$9:$E$93)+63.1579*EXP(-0.19*AX$58))/(Fperm_SI_Woolf2021!$E$9:$E$93-AX$58))*(AX$58-Fperm_SI_Woolf2021!$E$9:$E$93)/10))) + Fperm_SI_Woolf2021!$G$9:$G$93*EXP(-Fperm_SI_Woolf2021!$J$9:$J$93*$C143*IF(AX$58=Fperm_SI_Woolf2021!$E$9:$E$93,1,EXP(LN((1.1*(Fperm_SI_Woolf2021!$E$9:$E$93-AX$58)-63.1579*EXP(-0.19*Fperm_SI_Woolf2021!$E$9:$E$93)+63.1579*EXP(-0.19*AX$58))/(Fperm_SI_Woolf2021!$E$9:$E$93-AX$58))*(AX$58-Fperm_SI_Woolf2021!$E$9:$E$93)/10))) + Fperm_SI_Woolf2021!$H$9:$H$93*EXP(-Fperm_SI_Woolf2021!$K$9:$K$93*$C143*IF(AX$58=Fperm_SI_Woolf2021!$E$9:$E$93,1,EXP(LN((1.1*(Fperm_SI_Woolf2021!$E$9:$E$93-AX$58)-63.1579*EXP(-0.19*Fperm_SI_Woolf2021!$E$9:$E$93)+63.1579*EXP(-0.19*AX$58))/(Fperm_SI_Woolf2021!$E$9:$E$93-AX$58))*(AX$58-Fperm_SI_Woolf2021!$E$9:$E$93)/10))),Fperm_SI_Woolf2021!$D$9:$D$93)*AX$57+INTERCEPT(Fperm_SI_Woolf2021!$F$9:$F$93*EXP(-Fperm_SI_Woolf2021!$I$9:$I$93*$C143*IF(AX$58=Fperm_SI_Woolf2021!$E$9:$E$93,1,EXP(LN((1.1*(Fperm_SI_Woolf2021!$E$9:$E$93-AX$58)-63.1579*EXP(-0.19*Fperm_SI_Woolf2021!$E$9:$E$93)+63.1579*EXP(-0.19*AX$58))/(Fperm_SI_Woolf2021!$E$9:$E$93-AX$58))*(AX$58-Fperm_SI_Woolf2021!$E$9:$E$93)/10))) + Fperm_SI_Woolf2021!$G$9:$G$93*EXP(-Fperm_SI_Woolf2021!$J$9:$J$93*$C143*IF(AX$58=Fperm_SI_Woolf2021!$E$9:$E$93,1,EXP(LN((1.1*(Fperm_SI_Woolf2021!$E$9:$E$93-AX$58)-63.1579*EXP(-0.19*Fperm_SI_Woolf2021!$E$9:$E$93)+63.1579*EXP(-0.19*AX$58))/(Fperm_SI_Woolf2021!$E$9:$E$93-AX$58))*(AX$58-Fperm_SI_Woolf2021!$E$9:$E$93)/10))) + Fperm_SI_Woolf2021!$H$9:$H$93*EXP(-Fperm_SI_Woolf2021!$K$9:$K$93*$C143*IF(AX$58=Fperm_SI_Woolf2021!$E$9:$E$93,1,EXP(LN((1.1*(Fperm_SI_Woolf2021!$E$9:$E$93-AX$58)-63.1579*EXP(-0.19*Fperm_SI_Woolf2021!$E$9:$E$93)+63.1579*EXP(-0.19*AX$58))/(Fperm_SI_Woolf2021!$E$9:$E$93-AX$58))*(AX$58-Fperm_SI_Woolf2021!$E$9:$E$93)/10))),Fperm_SI_Woolf2021!$D$9:$D$93))</f>
        <v>0.26347368563138163</v>
      </c>
      <c r="AY143" s="51" cm="1">
        <f t="array" ref="AY143">MIN(1,SLOPE(Fperm_SI_Woolf2021!$F$9:$F$93*EXP(-Fperm_SI_Woolf2021!$I$9:$I$93*$C143*IF(AY$58=Fperm_SI_Woolf2021!$E$9:$E$93,1,EXP(LN((1.1*(Fperm_SI_Woolf2021!$E$9:$E$93-AY$58)-63.1579*EXP(-0.19*Fperm_SI_Woolf2021!$E$9:$E$93)+63.1579*EXP(-0.19*AY$58))/(Fperm_SI_Woolf2021!$E$9:$E$93-AY$58))*(AY$58-Fperm_SI_Woolf2021!$E$9:$E$93)/10))) + Fperm_SI_Woolf2021!$G$9:$G$93*EXP(-Fperm_SI_Woolf2021!$J$9:$J$93*$C143*IF(AY$58=Fperm_SI_Woolf2021!$E$9:$E$93,1,EXP(LN((1.1*(Fperm_SI_Woolf2021!$E$9:$E$93-AY$58)-63.1579*EXP(-0.19*Fperm_SI_Woolf2021!$E$9:$E$93)+63.1579*EXP(-0.19*AY$58))/(Fperm_SI_Woolf2021!$E$9:$E$93-AY$58))*(AY$58-Fperm_SI_Woolf2021!$E$9:$E$93)/10))) + Fperm_SI_Woolf2021!$H$9:$H$93*EXP(-Fperm_SI_Woolf2021!$K$9:$K$93*$C143*IF(AY$58=Fperm_SI_Woolf2021!$E$9:$E$93,1,EXP(LN((1.1*(Fperm_SI_Woolf2021!$E$9:$E$93-AY$58)-63.1579*EXP(-0.19*Fperm_SI_Woolf2021!$E$9:$E$93)+63.1579*EXP(-0.19*AY$58))/(Fperm_SI_Woolf2021!$E$9:$E$93-AY$58))*(AY$58-Fperm_SI_Woolf2021!$E$9:$E$93)/10))),Fperm_SI_Woolf2021!$D$9:$D$93)*AY$57+INTERCEPT(Fperm_SI_Woolf2021!$F$9:$F$93*EXP(-Fperm_SI_Woolf2021!$I$9:$I$93*$C143*IF(AY$58=Fperm_SI_Woolf2021!$E$9:$E$93,1,EXP(LN((1.1*(Fperm_SI_Woolf2021!$E$9:$E$93-AY$58)-63.1579*EXP(-0.19*Fperm_SI_Woolf2021!$E$9:$E$93)+63.1579*EXP(-0.19*AY$58))/(Fperm_SI_Woolf2021!$E$9:$E$93-AY$58))*(AY$58-Fperm_SI_Woolf2021!$E$9:$E$93)/10))) + Fperm_SI_Woolf2021!$G$9:$G$93*EXP(-Fperm_SI_Woolf2021!$J$9:$J$93*$C143*IF(AY$58=Fperm_SI_Woolf2021!$E$9:$E$93,1,EXP(LN((1.1*(Fperm_SI_Woolf2021!$E$9:$E$93-AY$58)-63.1579*EXP(-0.19*Fperm_SI_Woolf2021!$E$9:$E$93)+63.1579*EXP(-0.19*AY$58))/(Fperm_SI_Woolf2021!$E$9:$E$93-AY$58))*(AY$58-Fperm_SI_Woolf2021!$E$9:$E$93)/10))) + Fperm_SI_Woolf2021!$H$9:$H$93*EXP(-Fperm_SI_Woolf2021!$K$9:$K$93*$C143*IF(AY$58=Fperm_SI_Woolf2021!$E$9:$E$93,1,EXP(LN((1.1*(Fperm_SI_Woolf2021!$E$9:$E$93-AY$58)-63.1579*EXP(-0.19*Fperm_SI_Woolf2021!$E$9:$E$93)+63.1579*EXP(-0.19*AY$58))/(Fperm_SI_Woolf2021!$E$9:$E$93-AY$58))*(AY$58-Fperm_SI_Woolf2021!$E$9:$E$93)/10))),Fperm_SI_Woolf2021!$D$9:$D$93))</f>
        <v>0.25034607384338359</v>
      </c>
      <c r="AZ143" s="51" cm="1">
        <f t="array" ref="AZ143">MIN(1,SLOPE(Fperm_SI_Woolf2021!$F$9:$F$93*EXP(-Fperm_SI_Woolf2021!$I$9:$I$93*$C143*IF(AZ$58=Fperm_SI_Woolf2021!$E$9:$E$93,1,EXP(LN((1.1*(Fperm_SI_Woolf2021!$E$9:$E$93-AZ$58)-63.1579*EXP(-0.19*Fperm_SI_Woolf2021!$E$9:$E$93)+63.1579*EXP(-0.19*AZ$58))/(Fperm_SI_Woolf2021!$E$9:$E$93-AZ$58))*(AZ$58-Fperm_SI_Woolf2021!$E$9:$E$93)/10))) + Fperm_SI_Woolf2021!$G$9:$G$93*EXP(-Fperm_SI_Woolf2021!$J$9:$J$93*$C143*IF(AZ$58=Fperm_SI_Woolf2021!$E$9:$E$93,1,EXP(LN((1.1*(Fperm_SI_Woolf2021!$E$9:$E$93-AZ$58)-63.1579*EXP(-0.19*Fperm_SI_Woolf2021!$E$9:$E$93)+63.1579*EXP(-0.19*AZ$58))/(Fperm_SI_Woolf2021!$E$9:$E$93-AZ$58))*(AZ$58-Fperm_SI_Woolf2021!$E$9:$E$93)/10))) + Fperm_SI_Woolf2021!$H$9:$H$93*EXP(-Fperm_SI_Woolf2021!$K$9:$K$93*$C143*IF(AZ$58=Fperm_SI_Woolf2021!$E$9:$E$93,1,EXP(LN((1.1*(Fperm_SI_Woolf2021!$E$9:$E$93-AZ$58)-63.1579*EXP(-0.19*Fperm_SI_Woolf2021!$E$9:$E$93)+63.1579*EXP(-0.19*AZ$58))/(Fperm_SI_Woolf2021!$E$9:$E$93-AZ$58))*(AZ$58-Fperm_SI_Woolf2021!$E$9:$E$93)/10))),Fperm_SI_Woolf2021!$D$9:$D$93)*AZ$57+INTERCEPT(Fperm_SI_Woolf2021!$F$9:$F$93*EXP(-Fperm_SI_Woolf2021!$I$9:$I$93*$C143*IF(AZ$58=Fperm_SI_Woolf2021!$E$9:$E$93,1,EXP(LN((1.1*(Fperm_SI_Woolf2021!$E$9:$E$93-AZ$58)-63.1579*EXP(-0.19*Fperm_SI_Woolf2021!$E$9:$E$93)+63.1579*EXP(-0.19*AZ$58))/(Fperm_SI_Woolf2021!$E$9:$E$93-AZ$58))*(AZ$58-Fperm_SI_Woolf2021!$E$9:$E$93)/10))) + Fperm_SI_Woolf2021!$G$9:$G$93*EXP(-Fperm_SI_Woolf2021!$J$9:$J$93*$C143*IF(AZ$58=Fperm_SI_Woolf2021!$E$9:$E$93,1,EXP(LN((1.1*(Fperm_SI_Woolf2021!$E$9:$E$93-AZ$58)-63.1579*EXP(-0.19*Fperm_SI_Woolf2021!$E$9:$E$93)+63.1579*EXP(-0.19*AZ$58))/(Fperm_SI_Woolf2021!$E$9:$E$93-AZ$58))*(AZ$58-Fperm_SI_Woolf2021!$E$9:$E$93)/10))) + Fperm_SI_Woolf2021!$H$9:$H$93*EXP(-Fperm_SI_Woolf2021!$K$9:$K$93*$C143*IF(AZ$58=Fperm_SI_Woolf2021!$E$9:$E$93,1,EXP(LN((1.1*(Fperm_SI_Woolf2021!$E$9:$E$93-AZ$58)-63.1579*EXP(-0.19*Fperm_SI_Woolf2021!$E$9:$E$93)+63.1579*EXP(-0.19*AZ$58))/(Fperm_SI_Woolf2021!$E$9:$E$93-AZ$58))*(AZ$58-Fperm_SI_Woolf2021!$E$9:$E$93)/10))),Fperm_SI_Woolf2021!$D$9:$D$93))</f>
        <v>0.23721846205538552</v>
      </c>
      <c r="BA143" s="51" cm="1">
        <f t="array" ref="BA143">MIN(1,SLOPE(Fperm_SI_Woolf2021!$F$9:$F$93*EXP(-Fperm_SI_Woolf2021!$I$9:$I$93*$C143*IF(BA$58=Fperm_SI_Woolf2021!$E$9:$E$93,1,EXP(LN((1.1*(Fperm_SI_Woolf2021!$E$9:$E$93-BA$58)-63.1579*EXP(-0.19*Fperm_SI_Woolf2021!$E$9:$E$93)+63.1579*EXP(-0.19*BA$58))/(Fperm_SI_Woolf2021!$E$9:$E$93-BA$58))*(BA$58-Fperm_SI_Woolf2021!$E$9:$E$93)/10))) + Fperm_SI_Woolf2021!$G$9:$G$93*EXP(-Fperm_SI_Woolf2021!$J$9:$J$93*$C143*IF(BA$58=Fperm_SI_Woolf2021!$E$9:$E$93,1,EXP(LN((1.1*(Fperm_SI_Woolf2021!$E$9:$E$93-BA$58)-63.1579*EXP(-0.19*Fperm_SI_Woolf2021!$E$9:$E$93)+63.1579*EXP(-0.19*BA$58))/(Fperm_SI_Woolf2021!$E$9:$E$93-BA$58))*(BA$58-Fperm_SI_Woolf2021!$E$9:$E$93)/10))) + Fperm_SI_Woolf2021!$H$9:$H$93*EXP(-Fperm_SI_Woolf2021!$K$9:$K$93*$C143*IF(BA$58=Fperm_SI_Woolf2021!$E$9:$E$93,1,EXP(LN((1.1*(Fperm_SI_Woolf2021!$E$9:$E$93-BA$58)-63.1579*EXP(-0.19*Fperm_SI_Woolf2021!$E$9:$E$93)+63.1579*EXP(-0.19*BA$58))/(Fperm_SI_Woolf2021!$E$9:$E$93-BA$58))*(BA$58-Fperm_SI_Woolf2021!$E$9:$E$93)/10))),Fperm_SI_Woolf2021!$D$9:$D$93)*BA$57+INTERCEPT(Fperm_SI_Woolf2021!$F$9:$F$93*EXP(-Fperm_SI_Woolf2021!$I$9:$I$93*$C143*IF(BA$58=Fperm_SI_Woolf2021!$E$9:$E$93,1,EXP(LN((1.1*(Fperm_SI_Woolf2021!$E$9:$E$93-BA$58)-63.1579*EXP(-0.19*Fperm_SI_Woolf2021!$E$9:$E$93)+63.1579*EXP(-0.19*BA$58))/(Fperm_SI_Woolf2021!$E$9:$E$93-BA$58))*(BA$58-Fperm_SI_Woolf2021!$E$9:$E$93)/10))) + Fperm_SI_Woolf2021!$G$9:$G$93*EXP(-Fperm_SI_Woolf2021!$J$9:$J$93*$C143*IF(BA$58=Fperm_SI_Woolf2021!$E$9:$E$93,1,EXP(LN((1.1*(Fperm_SI_Woolf2021!$E$9:$E$93-BA$58)-63.1579*EXP(-0.19*Fperm_SI_Woolf2021!$E$9:$E$93)+63.1579*EXP(-0.19*BA$58))/(Fperm_SI_Woolf2021!$E$9:$E$93-BA$58))*(BA$58-Fperm_SI_Woolf2021!$E$9:$E$93)/10))) + Fperm_SI_Woolf2021!$H$9:$H$93*EXP(-Fperm_SI_Woolf2021!$K$9:$K$93*$C143*IF(BA$58=Fperm_SI_Woolf2021!$E$9:$E$93,1,EXP(LN((1.1*(Fperm_SI_Woolf2021!$E$9:$E$93-BA$58)-63.1579*EXP(-0.19*Fperm_SI_Woolf2021!$E$9:$E$93)+63.1579*EXP(-0.19*BA$58))/(Fperm_SI_Woolf2021!$E$9:$E$93-BA$58))*(BA$58-Fperm_SI_Woolf2021!$E$9:$E$93)/10))),Fperm_SI_Woolf2021!$D$9:$D$93))</f>
        <v>0.22409085026738745</v>
      </c>
      <c r="BB143" s="51" cm="1">
        <f t="array" ref="BB143">MIN(1,SLOPE(Fperm_SI_Woolf2021!$F$9:$F$93*EXP(-Fperm_SI_Woolf2021!$I$9:$I$93*$C143*IF(BB$58=Fperm_SI_Woolf2021!$E$9:$E$93,1,EXP(LN((1.1*(Fperm_SI_Woolf2021!$E$9:$E$93-BB$58)-63.1579*EXP(-0.19*Fperm_SI_Woolf2021!$E$9:$E$93)+63.1579*EXP(-0.19*BB$58))/(Fperm_SI_Woolf2021!$E$9:$E$93-BB$58))*(BB$58-Fperm_SI_Woolf2021!$E$9:$E$93)/10))) + Fperm_SI_Woolf2021!$G$9:$G$93*EXP(-Fperm_SI_Woolf2021!$J$9:$J$93*$C143*IF(BB$58=Fperm_SI_Woolf2021!$E$9:$E$93,1,EXP(LN((1.1*(Fperm_SI_Woolf2021!$E$9:$E$93-BB$58)-63.1579*EXP(-0.19*Fperm_SI_Woolf2021!$E$9:$E$93)+63.1579*EXP(-0.19*BB$58))/(Fperm_SI_Woolf2021!$E$9:$E$93-BB$58))*(BB$58-Fperm_SI_Woolf2021!$E$9:$E$93)/10))) + Fperm_SI_Woolf2021!$H$9:$H$93*EXP(-Fperm_SI_Woolf2021!$K$9:$K$93*$C143*IF(BB$58=Fperm_SI_Woolf2021!$E$9:$E$93,1,EXP(LN((1.1*(Fperm_SI_Woolf2021!$E$9:$E$93-BB$58)-63.1579*EXP(-0.19*Fperm_SI_Woolf2021!$E$9:$E$93)+63.1579*EXP(-0.19*BB$58))/(Fperm_SI_Woolf2021!$E$9:$E$93-BB$58))*(BB$58-Fperm_SI_Woolf2021!$E$9:$E$93)/10))),Fperm_SI_Woolf2021!$D$9:$D$93)*BB$57+INTERCEPT(Fperm_SI_Woolf2021!$F$9:$F$93*EXP(-Fperm_SI_Woolf2021!$I$9:$I$93*$C143*IF(BB$58=Fperm_SI_Woolf2021!$E$9:$E$93,1,EXP(LN((1.1*(Fperm_SI_Woolf2021!$E$9:$E$93-BB$58)-63.1579*EXP(-0.19*Fperm_SI_Woolf2021!$E$9:$E$93)+63.1579*EXP(-0.19*BB$58))/(Fperm_SI_Woolf2021!$E$9:$E$93-BB$58))*(BB$58-Fperm_SI_Woolf2021!$E$9:$E$93)/10))) + Fperm_SI_Woolf2021!$G$9:$G$93*EXP(-Fperm_SI_Woolf2021!$J$9:$J$93*$C143*IF(BB$58=Fperm_SI_Woolf2021!$E$9:$E$93,1,EXP(LN((1.1*(Fperm_SI_Woolf2021!$E$9:$E$93-BB$58)-63.1579*EXP(-0.19*Fperm_SI_Woolf2021!$E$9:$E$93)+63.1579*EXP(-0.19*BB$58))/(Fperm_SI_Woolf2021!$E$9:$E$93-BB$58))*(BB$58-Fperm_SI_Woolf2021!$E$9:$E$93)/10))) + Fperm_SI_Woolf2021!$H$9:$H$93*EXP(-Fperm_SI_Woolf2021!$K$9:$K$93*$C143*IF(BB$58=Fperm_SI_Woolf2021!$E$9:$E$93,1,EXP(LN((1.1*(Fperm_SI_Woolf2021!$E$9:$E$93-BB$58)-63.1579*EXP(-0.19*Fperm_SI_Woolf2021!$E$9:$E$93)+63.1579*EXP(-0.19*BB$58))/(Fperm_SI_Woolf2021!$E$9:$E$93-BB$58))*(BB$58-Fperm_SI_Woolf2021!$E$9:$E$93)/10))),Fperm_SI_Woolf2021!$D$9:$D$93))</f>
        <v>0.21096323847938941</v>
      </c>
      <c r="BC143" s="51" cm="1">
        <f t="array" ref="BC143">MIN(1,SLOPE(Fperm_SI_Woolf2021!$F$9:$F$93*EXP(-Fperm_SI_Woolf2021!$I$9:$I$93*$C143*IF(BC$58=Fperm_SI_Woolf2021!$E$9:$E$93,1,EXP(LN((1.1*(Fperm_SI_Woolf2021!$E$9:$E$93-BC$58)-63.1579*EXP(-0.19*Fperm_SI_Woolf2021!$E$9:$E$93)+63.1579*EXP(-0.19*BC$58))/(Fperm_SI_Woolf2021!$E$9:$E$93-BC$58))*(BC$58-Fperm_SI_Woolf2021!$E$9:$E$93)/10))) + Fperm_SI_Woolf2021!$G$9:$G$93*EXP(-Fperm_SI_Woolf2021!$J$9:$J$93*$C143*IF(BC$58=Fperm_SI_Woolf2021!$E$9:$E$93,1,EXP(LN((1.1*(Fperm_SI_Woolf2021!$E$9:$E$93-BC$58)-63.1579*EXP(-0.19*Fperm_SI_Woolf2021!$E$9:$E$93)+63.1579*EXP(-0.19*BC$58))/(Fperm_SI_Woolf2021!$E$9:$E$93-BC$58))*(BC$58-Fperm_SI_Woolf2021!$E$9:$E$93)/10))) + Fperm_SI_Woolf2021!$H$9:$H$93*EXP(-Fperm_SI_Woolf2021!$K$9:$K$93*$C143*IF(BC$58=Fperm_SI_Woolf2021!$E$9:$E$93,1,EXP(LN((1.1*(Fperm_SI_Woolf2021!$E$9:$E$93-BC$58)-63.1579*EXP(-0.19*Fperm_SI_Woolf2021!$E$9:$E$93)+63.1579*EXP(-0.19*BC$58))/(Fperm_SI_Woolf2021!$E$9:$E$93-BC$58))*(BC$58-Fperm_SI_Woolf2021!$E$9:$E$93)/10))),Fperm_SI_Woolf2021!$D$9:$D$93)*BC$57+INTERCEPT(Fperm_SI_Woolf2021!$F$9:$F$93*EXP(-Fperm_SI_Woolf2021!$I$9:$I$93*$C143*IF(BC$58=Fperm_SI_Woolf2021!$E$9:$E$93,1,EXP(LN((1.1*(Fperm_SI_Woolf2021!$E$9:$E$93-BC$58)-63.1579*EXP(-0.19*Fperm_SI_Woolf2021!$E$9:$E$93)+63.1579*EXP(-0.19*BC$58))/(Fperm_SI_Woolf2021!$E$9:$E$93-BC$58))*(BC$58-Fperm_SI_Woolf2021!$E$9:$E$93)/10))) + Fperm_SI_Woolf2021!$G$9:$G$93*EXP(-Fperm_SI_Woolf2021!$J$9:$J$93*$C143*IF(BC$58=Fperm_SI_Woolf2021!$E$9:$E$93,1,EXP(LN((1.1*(Fperm_SI_Woolf2021!$E$9:$E$93-BC$58)-63.1579*EXP(-0.19*Fperm_SI_Woolf2021!$E$9:$E$93)+63.1579*EXP(-0.19*BC$58))/(Fperm_SI_Woolf2021!$E$9:$E$93-BC$58))*(BC$58-Fperm_SI_Woolf2021!$E$9:$E$93)/10))) + Fperm_SI_Woolf2021!$H$9:$H$93*EXP(-Fperm_SI_Woolf2021!$K$9:$K$93*$C143*IF(BC$58=Fperm_SI_Woolf2021!$E$9:$E$93,1,EXP(LN((1.1*(Fperm_SI_Woolf2021!$E$9:$E$93-BC$58)-63.1579*EXP(-0.19*Fperm_SI_Woolf2021!$E$9:$E$93)+63.1579*EXP(-0.19*BC$58))/(Fperm_SI_Woolf2021!$E$9:$E$93-BC$58))*(BC$58-Fperm_SI_Woolf2021!$E$9:$E$93)/10))),Fperm_SI_Woolf2021!$D$9:$D$93))</f>
        <v>0.19783562669139132</v>
      </c>
      <c r="BD143" s="51" cm="1">
        <f t="array" ref="BD143">MIN(1,SLOPE(Fperm_SI_Woolf2021!$F$9:$F$93*EXP(-Fperm_SI_Woolf2021!$I$9:$I$93*$C143*IF(BD$58=Fperm_SI_Woolf2021!$E$9:$E$93,1,EXP(LN((1.1*(Fperm_SI_Woolf2021!$E$9:$E$93-BD$58)-63.1579*EXP(-0.19*Fperm_SI_Woolf2021!$E$9:$E$93)+63.1579*EXP(-0.19*BD$58))/(Fperm_SI_Woolf2021!$E$9:$E$93-BD$58))*(BD$58-Fperm_SI_Woolf2021!$E$9:$E$93)/10))) + Fperm_SI_Woolf2021!$G$9:$G$93*EXP(-Fperm_SI_Woolf2021!$J$9:$J$93*$C143*IF(BD$58=Fperm_SI_Woolf2021!$E$9:$E$93,1,EXP(LN((1.1*(Fperm_SI_Woolf2021!$E$9:$E$93-BD$58)-63.1579*EXP(-0.19*Fperm_SI_Woolf2021!$E$9:$E$93)+63.1579*EXP(-0.19*BD$58))/(Fperm_SI_Woolf2021!$E$9:$E$93-BD$58))*(BD$58-Fperm_SI_Woolf2021!$E$9:$E$93)/10))) + Fperm_SI_Woolf2021!$H$9:$H$93*EXP(-Fperm_SI_Woolf2021!$K$9:$K$93*$C143*IF(BD$58=Fperm_SI_Woolf2021!$E$9:$E$93,1,EXP(LN((1.1*(Fperm_SI_Woolf2021!$E$9:$E$93-BD$58)-63.1579*EXP(-0.19*Fperm_SI_Woolf2021!$E$9:$E$93)+63.1579*EXP(-0.19*BD$58))/(Fperm_SI_Woolf2021!$E$9:$E$93-BD$58))*(BD$58-Fperm_SI_Woolf2021!$E$9:$E$93)/10))),Fperm_SI_Woolf2021!$D$9:$D$93)*BD$57+INTERCEPT(Fperm_SI_Woolf2021!$F$9:$F$93*EXP(-Fperm_SI_Woolf2021!$I$9:$I$93*$C143*IF(BD$58=Fperm_SI_Woolf2021!$E$9:$E$93,1,EXP(LN((1.1*(Fperm_SI_Woolf2021!$E$9:$E$93-BD$58)-63.1579*EXP(-0.19*Fperm_SI_Woolf2021!$E$9:$E$93)+63.1579*EXP(-0.19*BD$58))/(Fperm_SI_Woolf2021!$E$9:$E$93-BD$58))*(BD$58-Fperm_SI_Woolf2021!$E$9:$E$93)/10))) + Fperm_SI_Woolf2021!$G$9:$G$93*EXP(-Fperm_SI_Woolf2021!$J$9:$J$93*$C143*IF(BD$58=Fperm_SI_Woolf2021!$E$9:$E$93,1,EXP(LN((1.1*(Fperm_SI_Woolf2021!$E$9:$E$93-BD$58)-63.1579*EXP(-0.19*Fperm_SI_Woolf2021!$E$9:$E$93)+63.1579*EXP(-0.19*BD$58))/(Fperm_SI_Woolf2021!$E$9:$E$93-BD$58))*(BD$58-Fperm_SI_Woolf2021!$E$9:$E$93)/10))) + Fperm_SI_Woolf2021!$H$9:$H$93*EXP(-Fperm_SI_Woolf2021!$K$9:$K$93*$C143*IF(BD$58=Fperm_SI_Woolf2021!$E$9:$E$93,1,EXP(LN((1.1*(Fperm_SI_Woolf2021!$E$9:$E$93-BD$58)-63.1579*EXP(-0.19*Fperm_SI_Woolf2021!$E$9:$E$93)+63.1579*EXP(-0.19*BD$58))/(Fperm_SI_Woolf2021!$E$9:$E$93-BD$58))*(BD$58-Fperm_SI_Woolf2021!$E$9:$E$93)/10))),Fperm_SI_Woolf2021!$D$9:$D$93))</f>
        <v>0.18470801490339328</v>
      </c>
      <c r="BE143" s="51" cm="1">
        <f t="array" ref="BE143">MIN(1,SLOPE(Fperm_SI_Woolf2021!$F$9:$F$93*EXP(-Fperm_SI_Woolf2021!$I$9:$I$93*$C143*IF(BE$58=Fperm_SI_Woolf2021!$E$9:$E$93,1,EXP(LN((1.1*(Fperm_SI_Woolf2021!$E$9:$E$93-BE$58)-63.1579*EXP(-0.19*Fperm_SI_Woolf2021!$E$9:$E$93)+63.1579*EXP(-0.19*BE$58))/(Fperm_SI_Woolf2021!$E$9:$E$93-BE$58))*(BE$58-Fperm_SI_Woolf2021!$E$9:$E$93)/10))) + Fperm_SI_Woolf2021!$G$9:$G$93*EXP(-Fperm_SI_Woolf2021!$J$9:$J$93*$C143*IF(BE$58=Fperm_SI_Woolf2021!$E$9:$E$93,1,EXP(LN((1.1*(Fperm_SI_Woolf2021!$E$9:$E$93-BE$58)-63.1579*EXP(-0.19*Fperm_SI_Woolf2021!$E$9:$E$93)+63.1579*EXP(-0.19*BE$58))/(Fperm_SI_Woolf2021!$E$9:$E$93-BE$58))*(BE$58-Fperm_SI_Woolf2021!$E$9:$E$93)/10))) + Fperm_SI_Woolf2021!$H$9:$H$93*EXP(-Fperm_SI_Woolf2021!$K$9:$K$93*$C143*IF(BE$58=Fperm_SI_Woolf2021!$E$9:$E$93,1,EXP(LN((1.1*(Fperm_SI_Woolf2021!$E$9:$E$93-BE$58)-63.1579*EXP(-0.19*Fperm_SI_Woolf2021!$E$9:$E$93)+63.1579*EXP(-0.19*BE$58))/(Fperm_SI_Woolf2021!$E$9:$E$93-BE$58))*(BE$58-Fperm_SI_Woolf2021!$E$9:$E$93)/10))),Fperm_SI_Woolf2021!$D$9:$D$93)*BE$57+INTERCEPT(Fperm_SI_Woolf2021!$F$9:$F$93*EXP(-Fperm_SI_Woolf2021!$I$9:$I$93*$C143*IF(BE$58=Fperm_SI_Woolf2021!$E$9:$E$93,1,EXP(LN((1.1*(Fperm_SI_Woolf2021!$E$9:$E$93-BE$58)-63.1579*EXP(-0.19*Fperm_SI_Woolf2021!$E$9:$E$93)+63.1579*EXP(-0.19*BE$58))/(Fperm_SI_Woolf2021!$E$9:$E$93-BE$58))*(BE$58-Fperm_SI_Woolf2021!$E$9:$E$93)/10))) + Fperm_SI_Woolf2021!$G$9:$G$93*EXP(-Fperm_SI_Woolf2021!$J$9:$J$93*$C143*IF(BE$58=Fperm_SI_Woolf2021!$E$9:$E$93,1,EXP(LN((1.1*(Fperm_SI_Woolf2021!$E$9:$E$93-BE$58)-63.1579*EXP(-0.19*Fperm_SI_Woolf2021!$E$9:$E$93)+63.1579*EXP(-0.19*BE$58))/(Fperm_SI_Woolf2021!$E$9:$E$93-BE$58))*(BE$58-Fperm_SI_Woolf2021!$E$9:$E$93)/10))) + Fperm_SI_Woolf2021!$H$9:$H$93*EXP(-Fperm_SI_Woolf2021!$K$9:$K$93*$C143*IF(BE$58=Fperm_SI_Woolf2021!$E$9:$E$93,1,EXP(LN((1.1*(Fperm_SI_Woolf2021!$E$9:$E$93-BE$58)-63.1579*EXP(-0.19*Fperm_SI_Woolf2021!$E$9:$E$93)+63.1579*EXP(-0.19*BE$58))/(Fperm_SI_Woolf2021!$E$9:$E$93-BE$58))*(BE$58-Fperm_SI_Woolf2021!$E$9:$E$93)/10))),Fperm_SI_Woolf2021!$D$9:$D$93))</f>
        <v>0.17158040311539521</v>
      </c>
      <c r="BF143" s="51" cm="1">
        <f t="array" ref="BF143">MIN(1,SLOPE(Fperm_SI_Woolf2021!$F$9:$F$93*EXP(-Fperm_SI_Woolf2021!$I$9:$I$93*$C143*IF(BF$58=Fperm_SI_Woolf2021!$E$9:$E$93,1,EXP(LN((1.1*(Fperm_SI_Woolf2021!$E$9:$E$93-BF$58)-63.1579*EXP(-0.19*Fperm_SI_Woolf2021!$E$9:$E$93)+63.1579*EXP(-0.19*BF$58))/(Fperm_SI_Woolf2021!$E$9:$E$93-BF$58))*(BF$58-Fperm_SI_Woolf2021!$E$9:$E$93)/10))) + Fperm_SI_Woolf2021!$G$9:$G$93*EXP(-Fperm_SI_Woolf2021!$J$9:$J$93*$C143*IF(BF$58=Fperm_SI_Woolf2021!$E$9:$E$93,1,EXP(LN((1.1*(Fperm_SI_Woolf2021!$E$9:$E$93-BF$58)-63.1579*EXP(-0.19*Fperm_SI_Woolf2021!$E$9:$E$93)+63.1579*EXP(-0.19*BF$58))/(Fperm_SI_Woolf2021!$E$9:$E$93-BF$58))*(BF$58-Fperm_SI_Woolf2021!$E$9:$E$93)/10))) + Fperm_SI_Woolf2021!$H$9:$H$93*EXP(-Fperm_SI_Woolf2021!$K$9:$K$93*$C143*IF(BF$58=Fperm_SI_Woolf2021!$E$9:$E$93,1,EXP(LN((1.1*(Fperm_SI_Woolf2021!$E$9:$E$93-BF$58)-63.1579*EXP(-0.19*Fperm_SI_Woolf2021!$E$9:$E$93)+63.1579*EXP(-0.19*BF$58))/(Fperm_SI_Woolf2021!$E$9:$E$93-BF$58))*(BF$58-Fperm_SI_Woolf2021!$E$9:$E$93)/10))),Fperm_SI_Woolf2021!$D$9:$D$93)*BF$57+INTERCEPT(Fperm_SI_Woolf2021!$F$9:$F$93*EXP(-Fperm_SI_Woolf2021!$I$9:$I$93*$C143*IF(BF$58=Fperm_SI_Woolf2021!$E$9:$E$93,1,EXP(LN((1.1*(Fperm_SI_Woolf2021!$E$9:$E$93-BF$58)-63.1579*EXP(-0.19*Fperm_SI_Woolf2021!$E$9:$E$93)+63.1579*EXP(-0.19*BF$58))/(Fperm_SI_Woolf2021!$E$9:$E$93-BF$58))*(BF$58-Fperm_SI_Woolf2021!$E$9:$E$93)/10))) + Fperm_SI_Woolf2021!$G$9:$G$93*EXP(-Fperm_SI_Woolf2021!$J$9:$J$93*$C143*IF(BF$58=Fperm_SI_Woolf2021!$E$9:$E$93,1,EXP(LN((1.1*(Fperm_SI_Woolf2021!$E$9:$E$93-BF$58)-63.1579*EXP(-0.19*Fperm_SI_Woolf2021!$E$9:$E$93)+63.1579*EXP(-0.19*BF$58))/(Fperm_SI_Woolf2021!$E$9:$E$93-BF$58))*(BF$58-Fperm_SI_Woolf2021!$E$9:$E$93)/10))) + Fperm_SI_Woolf2021!$H$9:$H$93*EXP(-Fperm_SI_Woolf2021!$K$9:$K$93*$C143*IF(BF$58=Fperm_SI_Woolf2021!$E$9:$E$93,1,EXP(LN((1.1*(Fperm_SI_Woolf2021!$E$9:$E$93-BF$58)-63.1579*EXP(-0.19*Fperm_SI_Woolf2021!$E$9:$E$93)+63.1579*EXP(-0.19*BF$58))/(Fperm_SI_Woolf2021!$E$9:$E$93-BF$58))*(BF$58-Fperm_SI_Woolf2021!$E$9:$E$93)/10))),Fperm_SI_Woolf2021!$D$9:$D$93))</f>
        <v>0.15845279132739717</v>
      </c>
      <c r="BG143" s="51" cm="1">
        <f t="array" ref="BG143">MIN(1,SLOPE(Fperm_SI_Woolf2021!$F$9:$F$93*EXP(-Fperm_SI_Woolf2021!$I$9:$I$93*$C143*IF(BG$58=Fperm_SI_Woolf2021!$E$9:$E$93,1,EXP(LN((1.1*(Fperm_SI_Woolf2021!$E$9:$E$93-BG$58)-63.1579*EXP(-0.19*Fperm_SI_Woolf2021!$E$9:$E$93)+63.1579*EXP(-0.19*BG$58))/(Fperm_SI_Woolf2021!$E$9:$E$93-BG$58))*(BG$58-Fperm_SI_Woolf2021!$E$9:$E$93)/10))) + Fperm_SI_Woolf2021!$G$9:$G$93*EXP(-Fperm_SI_Woolf2021!$J$9:$J$93*$C143*IF(BG$58=Fperm_SI_Woolf2021!$E$9:$E$93,1,EXP(LN((1.1*(Fperm_SI_Woolf2021!$E$9:$E$93-BG$58)-63.1579*EXP(-0.19*Fperm_SI_Woolf2021!$E$9:$E$93)+63.1579*EXP(-0.19*BG$58))/(Fperm_SI_Woolf2021!$E$9:$E$93-BG$58))*(BG$58-Fperm_SI_Woolf2021!$E$9:$E$93)/10))) + Fperm_SI_Woolf2021!$H$9:$H$93*EXP(-Fperm_SI_Woolf2021!$K$9:$K$93*$C143*IF(BG$58=Fperm_SI_Woolf2021!$E$9:$E$93,1,EXP(LN((1.1*(Fperm_SI_Woolf2021!$E$9:$E$93-BG$58)-63.1579*EXP(-0.19*Fperm_SI_Woolf2021!$E$9:$E$93)+63.1579*EXP(-0.19*BG$58))/(Fperm_SI_Woolf2021!$E$9:$E$93-BG$58))*(BG$58-Fperm_SI_Woolf2021!$E$9:$E$93)/10))),Fperm_SI_Woolf2021!$D$9:$D$93)*BG$57+INTERCEPT(Fperm_SI_Woolf2021!$F$9:$F$93*EXP(-Fperm_SI_Woolf2021!$I$9:$I$93*$C143*IF(BG$58=Fperm_SI_Woolf2021!$E$9:$E$93,1,EXP(LN((1.1*(Fperm_SI_Woolf2021!$E$9:$E$93-BG$58)-63.1579*EXP(-0.19*Fperm_SI_Woolf2021!$E$9:$E$93)+63.1579*EXP(-0.19*BG$58))/(Fperm_SI_Woolf2021!$E$9:$E$93-BG$58))*(BG$58-Fperm_SI_Woolf2021!$E$9:$E$93)/10))) + Fperm_SI_Woolf2021!$G$9:$G$93*EXP(-Fperm_SI_Woolf2021!$J$9:$J$93*$C143*IF(BG$58=Fperm_SI_Woolf2021!$E$9:$E$93,1,EXP(LN((1.1*(Fperm_SI_Woolf2021!$E$9:$E$93-BG$58)-63.1579*EXP(-0.19*Fperm_SI_Woolf2021!$E$9:$E$93)+63.1579*EXP(-0.19*BG$58))/(Fperm_SI_Woolf2021!$E$9:$E$93-BG$58))*(BG$58-Fperm_SI_Woolf2021!$E$9:$E$93)/10))) + Fperm_SI_Woolf2021!$H$9:$H$93*EXP(-Fperm_SI_Woolf2021!$K$9:$K$93*$C143*IF(BG$58=Fperm_SI_Woolf2021!$E$9:$E$93,1,EXP(LN((1.1*(Fperm_SI_Woolf2021!$E$9:$E$93-BG$58)-63.1579*EXP(-0.19*Fperm_SI_Woolf2021!$E$9:$E$93)+63.1579*EXP(-0.19*BG$58))/(Fperm_SI_Woolf2021!$E$9:$E$93-BG$58))*(BG$58-Fperm_SI_Woolf2021!$E$9:$E$93)/10))),Fperm_SI_Woolf2021!$D$9:$D$93))</f>
        <v>0.14532517953939911</v>
      </c>
      <c r="BH143" s="51" cm="1">
        <f t="array" ref="BH143">MIN(1,SLOPE(Fperm_SI_Woolf2021!$F$9:$F$93*EXP(-Fperm_SI_Woolf2021!$I$9:$I$93*$C143*IF(BH$58=Fperm_SI_Woolf2021!$E$9:$E$93,1,EXP(LN((1.1*(Fperm_SI_Woolf2021!$E$9:$E$93-BH$58)-63.1579*EXP(-0.19*Fperm_SI_Woolf2021!$E$9:$E$93)+63.1579*EXP(-0.19*BH$58))/(Fperm_SI_Woolf2021!$E$9:$E$93-BH$58))*(BH$58-Fperm_SI_Woolf2021!$E$9:$E$93)/10))) + Fperm_SI_Woolf2021!$G$9:$G$93*EXP(-Fperm_SI_Woolf2021!$J$9:$J$93*$C143*IF(BH$58=Fperm_SI_Woolf2021!$E$9:$E$93,1,EXP(LN((1.1*(Fperm_SI_Woolf2021!$E$9:$E$93-BH$58)-63.1579*EXP(-0.19*Fperm_SI_Woolf2021!$E$9:$E$93)+63.1579*EXP(-0.19*BH$58))/(Fperm_SI_Woolf2021!$E$9:$E$93-BH$58))*(BH$58-Fperm_SI_Woolf2021!$E$9:$E$93)/10))) + Fperm_SI_Woolf2021!$H$9:$H$93*EXP(-Fperm_SI_Woolf2021!$K$9:$K$93*$C143*IF(BH$58=Fperm_SI_Woolf2021!$E$9:$E$93,1,EXP(LN((1.1*(Fperm_SI_Woolf2021!$E$9:$E$93-BH$58)-63.1579*EXP(-0.19*Fperm_SI_Woolf2021!$E$9:$E$93)+63.1579*EXP(-0.19*BH$58))/(Fperm_SI_Woolf2021!$E$9:$E$93-BH$58))*(BH$58-Fperm_SI_Woolf2021!$E$9:$E$93)/10))),Fperm_SI_Woolf2021!$D$9:$D$93)*BH$57+INTERCEPT(Fperm_SI_Woolf2021!$F$9:$F$93*EXP(-Fperm_SI_Woolf2021!$I$9:$I$93*$C143*IF(BH$58=Fperm_SI_Woolf2021!$E$9:$E$93,1,EXP(LN((1.1*(Fperm_SI_Woolf2021!$E$9:$E$93-BH$58)-63.1579*EXP(-0.19*Fperm_SI_Woolf2021!$E$9:$E$93)+63.1579*EXP(-0.19*BH$58))/(Fperm_SI_Woolf2021!$E$9:$E$93-BH$58))*(BH$58-Fperm_SI_Woolf2021!$E$9:$E$93)/10))) + Fperm_SI_Woolf2021!$G$9:$G$93*EXP(-Fperm_SI_Woolf2021!$J$9:$J$93*$C143*IF(BH$58=Fperm_SI_Woolf2021!$E$9:$E$93,1,EXP(LN((1.1*(Fperm_SI_Woolf2021!$E$9:$E$93-BH$58)-63.1579*EXP(-0.19*Fperm_SI_Woolf2021!$E$9:$E$93)+63.1579*EXP(-0.19*BH$58))/(Fperm_SI_Woolf2021!$E$9:$E$93-BH$58))*(BH$58-Fperm_SI_Woolf2021!$E$9:$E$93)/10))) + Fperm_SI_Woolf2021!$H$9:$H$93*EXP(-Fperm_SI_Woolf2021!$K$9:$K$93*$C143*IF(BH$58=Fperm_SI_Woolf2021!$E$9:$E$93,1,EXP(LN((1.1*(Fperm_SI_Woolf2021!$E$9:$E$93-BH$58)-63.1579*EXP(-0.19*Fperm_SI_Woolf2021!$E$9:$E$93)+63.1579*EXP(-0.19*BH$58))/(Fperm_SI_Woolf2021!$E$9:$E$93-BH$58))*(BH$58-Fperm_SI_Woolf2021!$E$9:$E$93)/10))),Fperm_SI_Woolf2021!$D$9:$D$93))</f>
        <v>0.13219756775140104</v>
      </c>
      <c r="BI143" s="51" cm="1">
        <f t="array" ref="BI143">MIN(1,SLOPE(Fperm_SI_Woolf2021!$F$9:$F$93*EXP(-Fperm_SI_Woolf2021!$I$9:$I$93*$C143*IF(BI$58=Fperm_SI_Woolf2021!$E$9:$E$93,1,EXP(LN((1.1*(Fperm_SI_Woolf2021!$E$9:$E$93-BI$58)-63.1579*EXP(-0.19*Fperm_SI_Woolf2021!$E$9:$E$93)+63.1579*EXP(-0.19*BI$58))/(Fperm_SI_Woolf2021!$E$9:$E$93-BI$58))*(BI$58-Fperm_SI_Woolf2021!$E$9:$E$93)/10))) + Fperm_SI_Woolf2021!$G$9:$G$93*EXP(-Fperm_SI_Woolf2021!$J$9:$J$93*$C143*IF(BI$58=Fperm_SI_Woolf2021!$E$9:$E$93,1,EXP(LN((1.1*(Fperm_SI_Woolf2021!$E$9:$E$93-BI$58)-63.1579*EXP(-0.19*Fperm_SI_Woolf2021!$E$9:$E$93)+63.1579*EXP(-0.19*BI$58))/(Fperm_SI_Woolf2021!$E$9:$E$93-BI$58))*(BI$58-Fperm_SI_Woolf2021!$E$9:$E$93)/10))) + Fperm_SI_Woolf2021!$H$9:$H$93*EXP(-Fperm_SI_Woolf2021!$K$9:$K$93*$C143*IF(BI$58=Fperm_SI_Woolf2021!$E$9:$E$93,1,EXP(LN((1.1*(Fperm_SI_Woolf2021!$E$9:$E$93-BI$58)-63.1579*EXP(-0.19*Fperm_SI_Woolf2021!$E$9:$E$93)+63.1579*EXP(-0.19*BI$58))/(Fperm_SI_Woolf2021!$E$9:$E$93-BI$58))*(BI$58-Fperm_SI_Woolf2021!$E$9:$E$93)/10))),Fperm_SI_Woolf2021!$D$9:$D$93)*BI$57+INTERCEPT(Fperm_SI_Woolf2021!$F$9:$F$93*EXP(-Fperm_SI_Woolf2021!$I$9:$I$93*$C143*IF(BI$58=Fperm_SI_Woolf2021!$E$9:$E$93,1,EXP(LN((1.1*(Fperm_SI_Woolf2021!$E$9:$E$93-BI$58)-63.1579*EXP(-0.19*Fperm_SI_Woolf2021!$E$9:$E$93)+63.1579*EXP(-0.19*BI$58))/(Fperm_SI_Woolf2021!$E$9:$E$93-BI$58))*(BI$58-Fperm_SI_Woolf2021!$E$9:$E$93)/10))) + Fperm_SI_Woolf2021!$G$9:$G$93*EXP(-Fperm_SI_Woolf2021!$J$9:$J$93*$C143*IF(BI$58=Fperm_SI_Woolf2021!$E$9:$E$93,1,EXP(LN((1.1*(Fperm_SI_Woolf2021!$E$9:$E$93-BI$58)-63.1579*EXP(-0.19*Fperm_SI_Woolf2021!$E$9:$E$93)+63.1579*EXP(-0.19*BI$58))/(Fperm_SI_Woolf2021!$E$9:$E$93-BI$58))*(BI$58-Fperm_SI_Woolf2021!$E$9:$E$93)/10))) + Fperm_SI_Woolf2021!$H$9:$H$93*EXP(-Fperm_SI_Woolf2021!$K$9:$K$93*$C143*IF(BI$58=Fperm_SI_Woolf2021!$E$9:$E$93,1,EXP(LN((1.1*(Fperm_SI_Woolf2021!$E$9:$E$93-BI$58)-63.1579*EXP(-0.19*Fperm_SI_Woolf2021!$E$9:$E$93)+63.1579*EXP(-0.19*BI$58))/(Fperm_SI_Woolf2021!$E$9:$E$93-BI$58))*(BI$58-Fperm_SI_Woolf2021!$E$9:$E$93)/10))),Fperm_SI_Woolf2021!$D$9:$D$93))</f>
        <v>0.11906995596340295</v>
      </c>
      <c r="BJ143" s="51" cm="1">
        <f t="array" ref="BJ143">MIN(1,SLOPE(Fperm_SI_Woolf2021!$F$9:$F$93*EXP(-Fperm_SI_Woolf2021!$I$9:$I$93*$C143*IF(BJ$58=Fperm_SI_Woolf2021!$E$9:$E$93,1,EXP(LN((1.1*(Fperm_SI_Woolf2021!$E$9:$E$93-BJ$58)-63.1579*EXP(-0.19*Fperm_SI_Woolf2021!$E$9:$E$93)+63.1579*EXP(-0.19*BJ$58))/(Fperm_SI_Woolf2021!$E$9:$E$93-BJ$58))*(BJ$58-Fperm_SI_Woolf2021!$E$9:$E$93)/10))) + Fperm_SI_Woolf2021!$G$9:$G$93*EXP(-Fperm_SI_Woolf2021!$J$9:$J$93*$C143*IF(BJ$58=Fperm_SI_Woolf2021!$E$9:$E$93,1,EXP(LN((1.1*(Fperm_SI_Woolf2021!$E$9:$E$93-BJ$58)-63.1579*EXP(-0.19*Fperm_SI_Woolf2021!$E$9:$E$93)+63.1579*EXP(-0.19*BJ$58))/(Fperm_SI_Woolf2021!$E$9:$E$93-BJ$58))*(BJ$58-Fperm_SI_Woolf2021!$E$9:$E$93)/10))) + Fperm_SI_Woolf2021!$H$9:$H$93*EXP(-Fperm_SI_Woolf2021!$K$9:$K$93*$C143*IF(BJ$58=Fperm_SI_Woolf2021!$E$9:$E$93,1,EXP(LN((1.1*(Fperm_SI_Woolf2021!$E$9:$E$93-BJ$58)-63.1579*EXP(-0.19*Fperm_SI_Woolf2021!$E$9:$E$93)+63.1579*EXP(-0.19*BJ$58))/(Fperm_SI_Woolf2021!$E$9:$E$93-BJ$58))*(BJ$58-Fperm_SI_Woolf2021!$E$9:$E$93)/10))),Fperm_SI_Woolf2021!$D$9:$D$93)*BJ$57+INTERCEPT(Fperm_SI_Woolf2021!$F$9:$F$93*EXP(-Fperm_SI_Woolf2021!$I$9:$I$93*$C143*IF(BJ$58=Fperm_SI_Woolf2021!$E$9:$E$93,1,EXP(LN((1.1*(Fperm_SI_Woolf2021!$E$9:$E$93-BJ$58)-63.1579*EXP(-0.19*Fperm_SI_Woolf2021!$E$9:$E$93)+63.1579*EXP(-0.19*BJ$58))/(Fperm_SI_Woolf2021!$E$9:$E$93-BJ$58))*(BJ$58-Fperm_SI_Woolf2021!$E$9:$E$93)/10))) + Fperm_SI_Woolf2021!$G$9:$G$93*EXP(-Fperm_SI_Woolf2021!$J$9:$J$93*$C143*IF(BJ$58=Fperm_SI_Woolf2021!$E$9:$E$93,1,EXP(LN((1.1*(Fperm_SI_Woolf2021!$E$9:$E$93-BJ$58)-63.1579*EXP(-0.19*Fperm_SI_Woolf2021!$E$9:$E$93)+63.1579*EXP(-0.19*BJ$58))/(Fperm_SI_Woolf2021!$E$9:$E$93-BJ$58))*(BJ$58-Fperm_SI_Woolf2021!$E$9:$E$93)/10))) + Fperm_SI_Woolf2021!$H$9:$H$93*EXP(-Fperm_SI_Woolf2021!$K$9:$K$93*$C143*IF(BJ$58=Fperm_SI_Woolf2021!$E$9:$E$93,1,EXP(LN((1.1*(Fperm_SI_Woolf2021!$E$9:$E$93-BJ$58)-63.1579*EXP(-0.19*Fperm_SI_Woolf2021!$E$9:$E$93)+63.1579*EXP(-0.19*BJ$58))/(Fperm_SI_Woolf2021!$E$9:$E$93-BJ$58))*(BJ$58-Fperm_SI_Woolf2021!$E$9:$E$93)/10))),Fperm_SI_Woolf2021!$D$9:$D$93))</f>
        <v>0.10594234417540488</v>
      </c>
      <c r="BK143" s="51" cm="1">
        <f t="array" ref="BK143">MIN(1,SLOPE(Fperm_SI_Woolf2021!$F$9:$F$93*EXP(-Fperm_SI_Woolf2021!$I$9:$I$93*$C143*IF(BK$58=Fperm_SI_Woolf2021!$E$9:$E$93,1,EXP(LN((1.1*(Fperm_SI_Woolf2021!$E$9:$E$93-BK$58)-63.1579*EXP(-0.19*Fperm_SI_Woolf2021!$E$9:$E$93)+63.1579*EXP(-0.19*BK$58))/(Fperm_SI_Woolf2021!$E$9:$E$93-BK$58))*(BK$58-Fperm_SI_Woolf2021!$E$9:$E$93)/10))) + Fperm_SI_Woolf2021!$G$9:$G$93*EXP(-Fperm_SI_Woolf2021!$J$9:$J$93*$C143*IF(BK$58=Fperm_SI_Woolf2021!$E$9:$E$93,1,EXP(LN((1.1*(Fperm_SI_Woolf2021!$E$9:$E$93-BK$58)-63.1579*EXP(-0.19*Fperm_SI_Woolf2021!$E$9:$E$93)+63.1579*EXP(-0.19*BK$58))/(Fperm_SI_Woolf2021!$E$9:$E$93-BK$58))*(BK$58-Fperm_SI_Woolf2021!$E$9:$E$93)/10))) + Fperm_SI_Woolf2021!$H$9:$H$93*EXP(-Fperm_SI_Woolf2021!$K$9:$K$93*$C143*IF(BK$58=Fperm_SI_Woolf2021!$E$9:$E$93,1,EXP(LN((1.1*(Fperm_SI_Woolf2021!$E$9:$E$93-BK$58)-63.1579*EXP(-0.19*Fperm_SI_Woolf2021!$E$9:$E$93)+63.1579*EXP(-0.19*BK$58))/(Fperm_SI_Woolf2021!$E$9:$E$93-BK$58))*(BK$58-Fperm_SI_Woolf2021!$E$9:$E$93)/10))),Fperm_SI_Woolf2021!$D$9:$D$93)*BK$57+INTERCEPT(Fperm_SI_Woolf2021!$F$9:$F$93*EXP(-Fperm_SI_Woolf2021!$I$9:$I$93*$C143*IF(BK$58=Fperm_SI_Woolf2021!$E$9:$E$93,1,EXP(LN((1.1*(Fperm_SI_Woolf2021!$E$9:$E$93-BK$58)-63.1579*EXP(-0.19*Fperm_SI_Woolf2021!$E$9:$E$93)+63.1579*EXP(-0.19*BK$58))/(Fperm_SI_Woolf2021!$E$9:$E$93-BK$58))*(BK$58-Fperm_SI_Woolf2021!$E$9:$E$93)/10))) + Fperm_SI_Woolf2021!$G$9:$G$93*EXP(-Fperm_SI_Woolf2021!$J$9:$J$93*$C143*IF(BK$58=Fperm_SI_Woolf2021!$E$9:$E$93,1,EXP(LN((1.1*(Fperm_SI_Woolf2021!$E$9:$E$93-BK$58)-63.1579*EXP(-0.19*Fperm_SI_Woolf2021!$E$9:$E$93)+63.1579*EXP(-0.19*BK$58))/(Fperm_SI_Woolf2021!$E$9:$E$93-BK$58))*(BK$58-Fperm_SI_Woolf2021!$E$9:$E$93)/10))) + Fperm_SI_Woolf2021!$H$9:$H$93*EXP(-Fperm_SI_Woolf2021!$K$9:$K$93*$C143*IF(BK$58=Fperm_SI_Woolf2021!$E$9:$E$93,1,EXP(LN((1.1*(Fperm_SI_Woolf2021!$E$9:$E$93-BK$58)-63.1579*EXP(-0.19*Fperm_SI_Woolf2021!$E$9:$E$93)+63.1579*EXP(-0.19*BK$58))/(Fperm_SI_Woolf2021!$E$9:$E$93-BK$58))*(BK$58-Fperm_SI_Woolf2021!$E$9:$E$93)/10))),Fperm_SI_Woolf2021!$D$9:$D$93))</f>
        <v>9.2814732387406812E-2</v>
      </c>
      <c r="BL143" s="51" cm="1">
        <f t="array" ref="BL143">MIN(1,SLOPE(Fperm_SI_Woolf2021!$F$9:$F$93*EXP(-Fperm_SI_Woolf2021!$I$9:$I$93*$C143*IF(BL$58=Fperm_SI_Woolf2021!$E$9:$E$93,1,EXP(LN((1.1*(Fperm_SI_Woolf2021!$E$9:$E$93-BL$58)-63.1579*EXP(-0.19*Fperm_SI_Woolf2021!$E$9:$E$93)+63.1579*EXP(-0.19*BL$58))/(Fperm_SI_Woolf2021!$E$9:$E$93-BL$58))*(BL$58-Fperm_SI_Woolf2021!$E$9:$E$93)/10))) + Fperm_SI_Woolf2021!$G$9:$G$93*EXP(-Fperm_SI_Woolf2021!$J$9:$J$93*$C143*IF(BL$58=Fperm_SI_Woolf2021!$E$9:$E$93,1,EXP(LN((1.1*(Fperm_SI_Woolf2021!$E$9:$E$93-BL$58)-63.1579*EXP(-0.19*Fperm_SI_Woolf2021!$E$9:$E$93)+63.1579*EXP(-0.19*BL$58))/(Fperm_SI_Woolf2021!$E$9:$E$93-BL$58))*(BL$58-Fperm_SI_Woolf2021!$E$9:$E$93)/10))) + Fperm_SI_Woolf2021!$H$9:$H$93*EXP(-Fperm_SI_Woolf2021!$K$9:$K$93*$C143*IF(BL$58=Fperm_SI_Woolf2021!$E$9:$E$93,1,EXP(LN((1.1*(Fperm_SI_Woolf2021!$E$9:$E$93-BL$58)-63.1579*EXP(-0.19*Fperm_SI_Woolf2021!$E$9:$E$93)+63.1579*EXP(-0.19*BL$58))/(Fperm_SI_Woolf2021!$E$9:$E$93-BL$58))*(BL$58-Fperm_SI_Woolf2021!$E$9:$E$93)/10))),Fperm_SI_Woolf2021!$D$9:$D$93)*BL$57+INTERCEPT(Fperm_SI_Woolf2021!$F$9:$F$93*EXP(-Fperm_SI_Woolf2021!$I$9:$I$93*$C143*IF(BL$58=Fperm_SI_Woolf2021!$E$9:$E$93,1,EXP(LN((1.1*(Fperm_SI_Woolf2021!$E$9:$E$93-BL$58)-63.1579*EXP(-0.19*Fperm_SI_Woolf2021!$E$9:$E$93)+63.1579*EXP(-0.19*BL$58))/(Fperm_SI_Woolf2021!$E$9:$E$93-BL$58))*(BL$58-Fperm_SI_Woolf2021!$E$9:$E$93)/10))) + Fperm_SI_Woolf2021!$G$9:$G$93*EXP(-Fperm_SI_Woolf2021!$J$9:$J$93*$C143*IF(BL$58=Fperm_SI_Woolf2021!$E$9:$E$93,1,EXP(LN((1.1*(Fperm_SI_Woolf2021!$E$9:$E$93-BL$58)-63.1579*EXP(-0.19*Fperm_SI_Woolf2021!$E$9:$E$93)+63.1579*EXP(-0.19*BL$58))/(Fperm_SI_Woolf2021!$E$9:$E$93-BL$58))*(BL$58-Fperm_SI_Woolf2021!$E$9:$E$93)/10))) + Fperm_SI_Woolf2021!$H$9:$H$93*EXP(-Fperm_SI_Woolf2021!$K$9:$K$93*$C143*IF(BL$58=Fperm_SI_Woolf2021!$E$9:$E$93,1,EXP(LN((1.1*(Fperm_SI_Woolf2021!$E$9:$E$93-BL$58)-63.1579*EXP(-0.19*Fperm_SI_Woolf2021!$E$9:$E$93)+63.1579*EXP(-0.19*BL$58))/(Fperm_SI_Woolf2021!$E$9:$E$93-BL$58))*(BL$58-Fperm_SI_Woolf2021!$E$9:$E$93)/10))),Fperm_SI_Woolf2021!$D$9:$D$93))</f>
        <v>0.23927355775602874</v>
      </c>
      <c r="BM143" s="51" cm="1">
        <f t="array" ref="BM143">MIN(1,SLOPE(Fperm_SI_Woolf2021!$F$9:$F$93*EXP(-Fperm_SI_Woolf2021!$I$9:$I$93*$C143*IF(BM$58=Fperm_SI_Woolf2021!$E$9:$E$93,1,EXP(LN((1.1*(Fperm_SI_Woolf2021!$E$9:$E$93-BM$58)-63.1579*EXP(-0.19*Fperm_SI_Woolf2021!$E$9:$E$93)+63.1579*EXP(-0.19*BM$58))/(Fperm_SI_Woolf2021!$E$9:$E$93-BM$58))*(BM$58-Fperm_SI_Woolf2021!$E$9:$E$93)/10))) + Fperm_SI_Woolf2021!$G$9:$G$93*EXP(-Fperm_SI_Woolf2021!$J$9:$J$93*$C143*IF(BM$58=Fperm_SI_Woolf2021!$E$9:$E$93,1,EXP(LN((1.1*(Fperm_SI_Woolf2021!$E$9:$E$93-BM$58)-63.1579*EXP(-0.19*Fperm_SI_Woolf2021!$E$9:$E$93)+63.1579*EXP(-0.19*BM$58))/(Fperm_SI_Woolf2021!$E$9:$E$93-BM$58))*(BM$58-Fperm_SI_Woolf2021!$E$9:$E$93)/10))) + Fperm_SI_Woolf2021!$H$9:$H$93*EXP(-Fperm_SI_Woolf2021!$K$9:$K$93*$C143*IF(BM$58=Fperm_SI_Woolf2021!$E$9:$E$93,1,EXP(LN((1.1*(Fperm_SI_Woolf2021!$E$9:$E$93-BM$58)-63.1579*EXP(-0.19*Fperm_SI_Woolf2021!$E$9:$E$93)+63.1579*EXP(-0.19*BM$58))/(Fperm_SI_Woolf2021!$E$9:$E$93-BM$58))*(BM$58-Fperm_SI_Woolf2021!$E$9:$E$93)/10))),Fperm_SI_Woolf2021!$D$9:$D$93)*BM$57+INTERCEPT(Fperm_SI_Woolf2021!$F$9:$F$93*EXP(-Fperm_SI_Woolf2021!$I$9:$I$93*$C143*IF(BM$58=Fperm_SI_Woolf2021!$E$9:$E$93,1,EXP(LN((1.1*(Fperm_SI_Woolf2021!$E$9:$E$93-BM$58)-63.1579*EXP(-0.19*Fperm_SI_Woolf2021!$E$9:$E$93)+63.1579*EXP(-0.19*BM$58))/(Fperm_SI_Woolf2021!$E$9:$E$93-BM$58))*(BM$58-Fperm_SI_Woolf2021!$E$9:$E$93)/10))) + Fperm_SI_Woolf2021!$G$9:$G$93*EXP(-Fperm_SI_Woolf2021!$J$9:$J$93*$C143*IF(BM$58=Fperm_SI_Woolf2021!$E$9:$E$93,1,EXP(LN((1.1*(Fperm_SI_Woolf2021!$E$9:$E$93-BM$58)-63.1579*EXP(-0.19*Fperm_SI_Woolf2021!$E$9:$E$93)+63.1579*EXP(-0.19*BM$58))/(Fperm_SI_Woolf2021!$E$9:$E$93-BM$58))*(BM$58-Fperm_SI_Woolf2021!$E$9:$E$93)/10))) + Fperm_SI_Woolf2021!$H$9:$H$93*EXP(-Fperm_SI_Woolf2021!$K$9:$K$93*$C143*IF(BM$58=Fperm_SI_Woolf2021!$E$9:$E$93,1,EXP(LN((1.1*(Fperm_SI_Woolf2021!$E$9:$E$93-BM$58)-63.1579*EXP(-0.19*Fperm_SI_Woolf2021!$E$9:$E$93)+63.1579*EXP(-0.19*BM$58))/(Fperm_SI_Woolf2021!$E$9:$E$93-BM$58))*(BM$58-Fperm_SI_Woolf2021!$E$9:$E$93)/10))),Fperm_SI_Woolf2021!$D$9:$D$93))</f>
        <v>0.22797890238578042</v>
      </c>
      <c r="BN143" s="51" cm="1">
        <f t="array" ref="BN143">MIN(1,SLOPE(Fperm_SI_Woolf2021!$F$9:$F$93*EXP(-Fperm_SI_Woolf2021!$I$9:$I$93*$C143*IF(BN$58=Fperm_SI_Woolf2021!$E$9:$E$93,1,EXP(LN((1.1*(Fperm_SI_Woolf2021!$E$9:$E$93-BN$58)-63.1579*EXP(-0.19*Fperm_SI_Woolf2021!$E$9:$E$93)+63.1579*EXP(-0.19*BN$58))/(Fperm_SI_Woolf2021!$E$9:$E$93-BN$58))*(BN$58-Fperm_SI_Woolf2021!$E$9:$E$93)/10))) + Fperm_SI_Woolf2021!$G$9:$G$93*EXP(-Fperm_SI_Woolf2021!$J$9:$J$93*$C143*IF(BN$58=Fperm_SI_Woolf2021!$E$9:$E$93,1,EXP(LN((1.1*(Fperm_SI_Woolf2021!$E$9:$E$93-BN$58)-63.1579*EXP(-0.19*Fperm_SI_Woolf2021!$E$9:$E$93)+63.1579*EXP(-0.19*BN$58))/(Fperm_SI_Woolf2021!$E$9:$E$93-BN$58))*(BN$58-Fperm_SI_Woolf2021!$E$9:$E$93)/10))) + Fperm_SI_Woolf2021!$H$9:$H$93*EXP(-Fperm_SI_Woolf2021!$K$9:$K$93*$C143*IF(BN$58=Fperm_SI_Woolf2021!$E$9:$E$93,1,EXP(LN((1.1*(Fperm_SI_Woolf2021!$E$9:$E$93-BN$58)-63.1579*EXP(-0.19*Fperm_SI_Woolf2021!$E$9:$E$93)+63.1579*EXP(-0.19*BN$58))/(Fperm_SI_Woolf2021!$E$9:$E$93-BN$58))*(BN$58-Fperm_SI_Woolf2021!$E$9:$E$93)/10))),Fperm_SI_Woolf2021!$D$9:$D$93)*BN$57+INTERCEPT(Fperm_SI_Woolf2021!$F$9:$F$93*EXP(-Fperm_SI_Woolf2021!$I$9:$I$93*$C143*IF(BN$58=Fperm_SI_Woolf2021!$E$9:$E$93,1,EXP(LN((1.1*(Fperm_SI_Woolf2021!$E$9:$E$93-BN$58)-63.1579*EXP(-0.19*Fperm_SI_Woolf2021!$E$9:$E$93)+63.1579*EXP(-0.19*BN$58))/(Fperm_SI_Woolf2021!$E$9:$E$93-BN$58))*(BN$58-Fperm_SI_Woolf2021!$E$9:$E$93)/10))) + Fperm_SI_Woolf2021!$G$9:$G$93*EXP(-Fperm_SI_Woolf2021!$J$9:$J$93*$C143*IF(BN$58=Fperm_SI_Woolf2021!$E$9:$E$93,1,EXP(LN((1.1*(Fperm_SI_Woolf2021!$E$9:$E$93-BN$58)-63.1579*EXP(-0.19*Fperm_SI_Woolf2021!$E$9:$E$93)+63.1579*EXP(-0.19*BN$58))/(Fperm_SI_Woolf2021!$E$9:$E$93-BN$58))*(BN$58-Fperm_SI_Woolf2021!$E$9:$E$93)/10))) + Fperm_SI_Woolf2021!$H$9:$H$93*EXP(-Fperm_SI_Woolf2021!$K$9:$K$93*$C143*IF(BN$58=Fperm_SI_Woolf2021!$E$9:$E$93,1,EXP(LN((1.1*(Fperm_SI_Woolf2021!$E$9:$E$93-BN$58)-63.1579*EXP(-0.19*Fperm_SI_Woolf2021!$E$9:$E$93)+63.1579*EXP(-0.19*BN$58))/(Fperm_SI_Woolf2021!$E$9:$E$93-BN$58))*(BN$58-Fperm_SI_Woolf2021!$E$9:$E$93)/10))),Fperm_SI_Woolf2021!$D$9:$D$93))</f>
        <v>0.21668424701553207</v>
      </c>
      <c r="BO143" s="51" cm="1">
        <f t="array" ref="BO143">MIN(1,SLOPE(Fperm_SI_Woolf2021!$F$9:$F$93*EXP(-Fperm_SI_Woolf2021!$I$9:$I$93*$C143*IF(BO$58=Fperm_SI_Woolf2021!$E$9:$E$93,1,EXP(LN((1.1*(Fperm_SI_Woolf2021!$E$9:$E$93-BO$58)-63.1579*EXP(-0.19*Fperm_SI_Woolf2021!$E$9:$E$93)+63.1579*EXP(-0.19*BO$58))/(Fperm_SI_Woolf2021!$E$9:$E$93-BO$58))*(BO$58-Fperm_SI_Woolf2021!$E$9:$E$93)/10))) + Fperm_SI_Woolf2021!$G$9:$G$93*EXP(-Fperm_SI_Woolf2021!$J$9:$J$93*$C143*IF(BO$58=Fperm_SI_Woolf2021!$E$9:$E$93,1,EXP(LN((1.1*(Fperm_SI_Woolf2021!$E$9:$E$93-BO$58)-63.1579*EXP(-0.19*Fperm_SI_Woolf2021!$E$9:$E$93)+63.1579*EXP(-0.19*BO$58))/(Fperm_SI_Woolf2021!$E$9:$E$93-BO$58))*(BO$58-Fperm_SI_Woolf2021!$E$9:$E$93)/10))) + Fperm_SI_Woolf2021!$H$9:$H$93*EXP(-Fperm_SI_Woolf2021!$K$9:$K$93*$C143*IF(BO$58=Fperm_SI_Woolf2021!$E$9:$E$93,1,EXP(LN((1.1*(Fperm_SI_Woolf2021!$E$9:$E$93-BO$58)-63.1579*EXP(-0.19*Fperm_SI_Woolf2021!$E$9:$E$93)+63.1579*EXP(-0.19*BO$58))/(Fperm_SI_Woolf2021!$E$9:$E$93-BO$58))*(BO$58-Fperm_SI_Woolf2021!$E$9:$E$93)/10))),Fperm_SI_Woolf2021!$D$9:$D$93)*BO$57+INTERCEPT(Fperm_SI_Woolf2021!$F$9:$F$93*EXP(-Fperm_SI_Woolf2021!$I$9:$I$93*$C143*IF(BO$58=Fperm_SI_Woolf2021!$E$9:$E$93,1,EXP(LN((1.1*(Fperm_SI_Woolf2021!$E$9:$E$93-BO$58)-63.1579*EXP(-0.19*Fperm_SI_Woolf2021!$E$9:$E$93)+63.1579*EXP(-0.19*BO$58))/(Fperm_SI_Woolf2021!$E$9:$E$93-BO$58))*(BO$58-Fperm_SI_Woolf2021!$E$9:$E$93)/10))) + Fperm_SI_Woolf2021!$G$9:$G$93*EXP(-Fperm_SI_Woolf2021!$J$9:$J$93*$C143*IF(BO$58=Fperm_SI_Woolf2021!$E$9:$E$93,1,EXP(LN((1.1*(Fperm_SI_Woolf2021!$E$9:$E$93-BO$58)-63.1579*EXP(-0.19*Fperm_SI_Woolf2021!$E$9:$E$93)+63.1579*EXP(-0.19*BO$58))/(Fperm_SI_Woolf2021!$E$9:$E$93-BO$58))*(BO$58-Fperm_SI_Woolf2021!$E$9:$E$93)/10))) + Fperm_SI_Woolf2021!$H$9:$H$93*EXP(-Fperm_SI_Woolf2021!$K$9:$K$93*$C143*IF(BO$58=Fperm_SI_Woolf2021!$E$9:$E$93,1,EXP(LN((1.1*(Fperm_SI_Woolf2021!$E$9:$E$93-BO$58)-63.1579*EXP(-0.19*Fperm_SI_Woolf2021!$E$9:$E$93)+63.1579*EXP(-0.19*BO$58))/(Fperm_SI_Woolf2021!$E$9:$E$93-BO$58))*(BO$58-Fperm_SI_Woolf2021!$E$9:$E$93)/10))),Fperm_SI_Woolf2021!$D$9:$D$93))</f>
        <v>0.20538959164528375</v>
      </c>
      <c r="BP143" s="51" cm="1">
        <f t="array" ref="BP143">MIN(1,SLOPE(Fperm_SI_Woolf2021!$F$9:$F$93*EXP(-Fperm_SI_Woolf2021!$I$9:$I$93*$C143*IF(BP$58=Fperm_SI_Woolf2021!$E$9:$E$93,1,EXP(LN((1.1*(Fperm_SI_Woolf2021!$E$9:$E$93-BP$58)-63.1579*EXP(-0.19*Fperm_SI_Woolf2021!$E$9:$E$93)+63.1579*EXP(-0.19*BP$58))/(Fperm_SI_Woolf2021!$E$9:$E$93-BP$58))*(BP$58-Fperm_SI_Woolf2021!$E$9:$E$93)/10))) + Fperm_SI_Woolf2021!$G$9:$G$93*EXP(-Fperm_SI_Woolf2021!$J$9:$J$93*$C143*IF(BP$58=Fperm_SI_Woolf2021!$E$9:$E$93,1,EXP(LN((1.1*(Fperm_SI_Woolf2021!$E$9:$E$93-BP$58)-63.1579*EXP(-0.19*Fperm_SI_Woolf2021!$E$9:$E$93)+63.1579*EXP(-0.19*BP$58))/(Fperm_SI_Woolf2021!$E$9:$E$93-BP$58))*(BP$58-Fperm_SI_Woolf2021!$E$9:$E$93)/10))) + Fperm_SI_Woolf2021!$H$9:$H$93*EXP(-Fperm_SI_Woolf2021!$K$9:$K$93*$C143*IF(BP$58=Fperm_SI_Woolf2021!$E$9:$E$93,1,EXP(LN((1.1*(Fperm_SI_Woolf2021!$E$9:$E$93-BP$58)-63.1579*EXP(-0.19*Fperm_SI_Woolf2021!$E$9:$E$93)+63.1579*EXP(-0.19*BP$58))/(Fperm_SI_Woolf2021!$E$9:$E$93-BP$58))*(BP$58-Fperm_SI_Woolf2021!$E$9:$E$93)/10))),Fperm_SI_Woolf2021!$D$9:$D$93)*BP$57+INTERCEPT(Fperm_SI_Woolf2021!$F$9:$F$93*EXP(-Fperm_SI_Woolf2021!$I$9:$I$93*$C143*IF(BP$58=Fperm_SI_Woolf2021!$E$9:$E$93,1,EXP(LN((1.1*(Fperm_SI_Woolf2021!$E$9:$E$93-BP$58)-63.1579*EXP(-0.19*Fperm_SI_Woolf2021!$E$9:$E$93)+63.1579*EXP(-0.19*BP$58))/(Fperm_SI_Woolf2021!$E$9:$E$93-BP$58))*(BP$58-Fperm_SI_Woolf2021!$E$9:$E$93)/10))) + Fperm_SI_Woolf2021!$G$9:$G$93*EXP(-Fperm_SI_Woolf2021!$J$9:$J$93*$C143*IF(BP$58=Fperm_SI_Woolf2021!$E$9:$E$93,1,EXP(LN((1.1*(Fperm_SI_Woolf2021!$E$9:$E$93-BP$58)-63.1579*EXP(-0.19*Fperm_SI_Woolf2021!$E$9:$E$93)+63.1579*EXP(-0.19*BP$58))/(Fperm_SI_Woolf2021!$E$9:$E$93-BP$58))*(BP$58-Fperm_SI_Woolf2021!$E$9:$E$93)/10))) + Fperm_SI_Woolf2021!$H$9:$H$93*EXP(-Fperm_SI_Woolf2021!$K$9:$K$93*$C143*IF(BP$58=Fperm_SI_Woolf2021!$E$9:$E$93,1,EXP(LN((1.1*(Fperm_SI_Woolf2021!$E$9:$E$93-BP$58)-63.1579*EXP(-0.19*Fperm_SI_Woolf2021!$E$9:$E$93)+63.1579*EXP(-0.19*BP$58))/(Fperm_SI_Woolf2021!$E$9:$E$93-BP$58))*(BP$58-Fperm_SI_Woolf2021!$E$9:$E$93)/10))),Fperm_SI_Woolf2021!$D$9:$D$93))</f>
        <v>0.19409493627503541</v>
      </c>
      <c r="BQ143" s="51" cm="1">
        <f t="array" ref="BQ143">MIN(1,SLOPE(Fperm_SI_Woolf2021!$F$9:$F$93*EXP(-Fperm_SI_Woolf2021!$I$9:$I$93*$C143*IF(BQ$58=Fperm_SI_Woolf2021!$E$9:$E$93,1,EXP(LN((1.1*(Fperm_SI_Woolf2021!$E$9:$E$93-BQ$58)-63.1579*EXP(-0.19*Fperm_SI_Woolf2021!$E$9:$E$93)+63.1579*EXP(-0.19*BQ$58))/(Fperm_SI_Woolf2021!$E$9:$E$93-BQ$58))*(BQ$58-Fperm_SI_Woolf2021!$E$9:$E$93)/10))) + Fperm_SI_Woolf2021!$G$9:$G$93*EXP(-Fperm_SI_Woolf2021!$J$9:$J$93*$C143*IF(BQ$58=Fperm_SI_Woolf2021!$E$9:$E$93,1,EXP(LN((1.1*(Fperm_SI_Woolf2021!$E$9:$E$93-BQ$58)-63.1579*EXP(-0.19*Fperm_SI_Woolf2021!$E$9:$E$93)+63.1579*EXP(-0.19*BQ$58))/(Fperm_SI_Woolf2021!$E$9:$E$93-BQ$58))*(BQ$58-Fperm_SI_Woolf2021!$E$9:$E$93)/10))) + Fperm_SI_Woolf2021!$H$9:$H$93*EXP(-Fperm_SI_Woolf2021!$K$9:$K$93*$C143*IF(BQ$58=Fperm_SI_Woolf2021!$E$9:$E$93,1,EXP(LN((1.1*(Fperm_SI_Woolf2021!$E$9:$E$93-BQ$58)-63.1579*EXP(-0.19*Fperm_SI_Woolf2021!$E$9:$E$93)+63.1579*EXP(-0.19*BQ$58))/(Fperm_SI_Woolf2021!$E$9:$E$93-BQ$58))*(BQ$58-Fperm_SI_Woolf2021!$E$9:$E$93)/10))),Fperm_SI_Woolf2021!$D$9:$D$93)*BQ$57+INTERCEPT(Fperm_SI_Woolf2021!$F$9:$F$93*EXP(-Fperm_SI_Woolf2021!$I$9:$I$93*$C143*IF(BQ$58=Fperm_SI_Woolf2021!$E$9:$E$93,1,EXP(LN((1.1*(Fperm_SI_Woolf2021!$E$9:$E$93-BQ$58)-63.1579*EXP(-0.19*Fperm_SI_Woolf2021!$E$9:$E$93)+63.1579*EXP(-0.19*BQ$58))/(Fperm_SI_Woolf2021!$E$9:$E$93-BQ$58))*(BQ$58-Fperm_SI_Woolf2021!$E$9:$E$93)/10))) + Fperm_SI_Woolf2021!$G$9:$G$93*EXP(-Fperm_SI_Woolf2021!$J$9:$J$93*$C143*IF(BQ$58=Fperm_SI_Woolf2021!$E$9:$E$93,1,EXP(LN((1.1*(Fperm_SI_Woolf2021!$E$9:$E$93-BQ$58)-63.1579*EXP(-0.19*Fperm_SI_Woolf2021!$E$9:$E$93)+63.1579*EXP(-0.19*BQ$58))/(Fperm_SI_Woolf2021!$E$9:$E$93-BQ$58))*(BQ$58-Fperm_SI_Woolf2021!$E$9:$E$93)/10))) + Fperm_SI_Woolf2021!$H$9:$H$93*EXP(-Fperm_SI_Woolf2021!$K$9:$K$93*$C143*IF(BQ$58=Fperm_SI_Woolf2021!$E$9:$E$93,1,EXP(LN((1.1*(Fperm_SI_Woolf2021!$E$9:$E$93-BQ$58)-63.1579*EXP(-0.19*Fperm_SI_Woolf2021!$E$9:$E$93)+63.1579*EXP(-0.19*BQ$58))/(Fperm_SI_Woolf2021!$E$9:$E$93-BQ$58))*(BQ$58-Fperm_SI_Woolf2021!$E$9:$E$93)/10))),Fperm_SI_Woolf2021!$D$9:$D$93))</f>
        <v>0.18280028090478706</v>
      </c>
      <c r="BR143" s="51" cm="1">
        <f t="array" ref="BR143">MIN(1,SLOPE(Fperm_SI_Woolf2021!$F$9:$F$93*EXP(-Fperm_SI_Woolf2021!$I$9:$I$93*$C143*IF(BR$58=Fperm_SI_Woolf2021!$E$9:$E$93,1,EXP(LN((1.1*(Fperm_SI_Woolf2021!$E$9:$E$93-BR$58)-63.1579*EXP(-0.19*Fperm_SI_Woolf2021!$E$9:$E$93)+63.1579*EXP(-0.19*BR$58))/(Fperm_SI_Woolf2021!$E$9:$E$93-BR$58))*(BR$58-Fperm_SI_Woolf2021!$E$9:$E$93)/10))) + Fperm_SI_Woolf2021!$G$9:$G$93*EXP(-Fperm_SI_Woolf2021!$J$9:$J$93*$C143*IF(BR$58=Fperm_SI_Woolf2021!$E$9:$E$93,1,EXP(LN((1.1*(Fperm_SI_Woolf2021!$E$9:$E$93-BR$58)-63.1579*EXP(-0.19*Fperm_SI_Woolf2021!$E$9:$E$93)+63.1579*EXP(-0.19*BR$58))/(Fperm_SI_Woolf2021!$E$9:$E$93-BR$58))*(BR$58-Fperm_SI_Woolf2021!$E$9:$E$93)/10))) + Fperm_SI_Woolf2021!$H$9:$H$93*EXP(-Fperm_SI_Woolf2021!$K$9:$K$93*$C143*IF(BR$58=Fperm_SI_Woolf2021!$E$9:$E$93,1,EXP(LN((1.1*(Fperm_SI_Woolf2021!$E$9:$E$93-BR$58)-63.1579*EXP(-0.19*Fperm_SI_Woolf2021!$E$9:$E$93)+63.1579*EXP(-0.19*BR$58))/(Fperm_SI_Woolf2021!$E$9:$E$93-BR$58))*(BR$58-Fperm_SI_Woolf2021!$E$9:$E$93)/10))),Fperm_SI_Woolf2021!$D$9:$D$93)*BR$57+INTERCEPT(Fperm_SI_Woolf2021!$F$9:$F$93*EXP(-Fperm_SI_Woolf2021!$I$9:$I$93*$C143*IF(BR$58=Fperm_SI_Woolf2021!$E$9:$E$93,1,EXP(LN((1.1*(Fperm_SI_Woolf2021!$E$9:$E$93-BR$58)-63.1579*EXP(-0.19*Fperm_SI_Woolf2021!$E$9:$E$93)+63.1579*EXP(-0.19*BR$58))/(Fperm_SI_Woolf2021!$E$9:$E$93-BR$58))*(BR$58-Fperm_SI_Woolf2021!$E$9:$E$93)/10))) + Fperm_SI_Woolf2021!$G$9:$G$93*EXP(-Fperm_SI_Woolf2021!$J$9:$J$93*$C143*IF(BR$58=Fperm_SI_Woolf2021!$E$9:$E$93,1,EXP(LN((1.1*(Fperm_SI_Woolf2021!$E$9:$E$93-BR$58)-63.1579*EXP(-0.19*Fperm_SI_Woolf2021!$E$9:$E$93)+63.1579*EXP(-0.19*BR$58))/(Fperm_SI_Woolf2021!$E$9:$E$93-BR$58))*(BR$58-Fperm_SI_Woolf2021!$E$9:$E$93)/10))) + Fperm_SI_Woolf2021!$H$9:$H$93*EXP(-Fperm_SI_Woolf2021!$K$9:$K$93*$C143*IF(BR$58=Fperm_SI_Woolf2021!$E$9:$E$93,1,EXP(LN((1.1*(Fperm_SI_Woolf2021!$E$9:$E$93-BR$58)-63.1579*EXP(-0.19*Fperm_SI_Woolf2021!$E$9:$E$93)+63.1579*EXP(-0.19*BR$58))/(Fperm_SI_Woolf2021!$E$9:$E$93-BR$58))*(BR$58-Fperm_SI_Woolf2021!$E$9:$E$93)/10))),Fperm_SI_Woolf2021!$D$9:$D$93))</f>
        <v>0.17150562553453874</v>
      </c>
      <c r="BS143" s="51" cm="1">
        <f t="array" ref="BS143">MIN(1,SLOPE(Fperm_SI_Woolf2021!$F$9:$F$93*EXP(-Fperm_SI_Woolf2021!$I$9:$I$93*$C143*IF(BS$58=Fperm_SI_Woolf2021!$E$9:$E$93,1,EXP(LN((1.1*(Fperm_SI_Woolf2021!$E$9:$E$93-BS$58)-63.1579*EXP(-0.19*Fperm_SI_Woolf2021!$E$9:$E$93)+63.1579*EXP(-0.19*BS$58))/(Fperm_SI_Woolf2021!$E$9:$E$93-BS$58))*(BS$58-Fperm_SI_Woolf2021!$E$9:$E$93)/10))) + Fperm_SI_Woolf2021!$G$9:$G$93*EXP(-Fperm_SI_Woolf2021!$J$9:$J$93*$C143*IF(BS$58=Fperm_SI_Woolf2021!$E$9:$E$93,1,EXP(LN((1.1*(Fperm_SI_Woolf2021!$E$9:$E$93-BS$58)-63.1579*EXP(-0.19*Fperm_SI_Woolf2021!$E$9:$E$93)+63.1579*EXP(-0.19*BS$58))/(Fperm_SI_Woolf2021!$E$9:$E$93-BS$58))*(BS$58-Fperm_SI_Woolf2021!$E$9:$E$93)/10))) + Fperm_SI_Woolf2021!$H$9:$H$93*EXP(-Fperm_SI_Woolf2021!$K$9:$K$93*$C143*IF(BS$58=Fperm_SI_Woolf2021!$E$9:$E$93,1,EXP(LN((1.1*(Fperm_SI_Woolf2021!$E$9:$E$93-BS$58)-63.1579*EXP(-0.19*Fperm_SI_Woolf2021!$E$9:$E$93)+63.1579*EXP(-0.19*BS$58))/(Fperm_SI_Woolf2021!$E$9:$E$93-BS$58))*(BS$58-Fperm_SI_Woolf2021!$E$9:$E$93)/10))),Fperm_SI_Woolf2021!$D$9:$D$93)*BS$57+INTERCEPT(Fperm_SI_Woolf2021!$F$9:$F$93*EXP(-Fperm_SI_Woolf2021!$I$9:$I$93*$C143*IF(BS$58=Fperm_SI_Woolf2021!$E$9:$E$93,1,EXP(LN((1.1*(Fperm_SI_Woolf2021!$E$9:$E$93-BS$58)-63.1579*EXP(-0.19*Fperm_SI_Woolf2021!$E$9:$E$93)+63.1579*EXP(-0.19*BS$58))/(Fperm_SI_Woolf2021!$E$9:$E$93-BS$58))*(BS$58-Fperm_SI_Woolf2021!$E$9:$E$93)/10))) + Fperm_SI_Woolf2021!$G$9:$G$93*EXP(-Fperm_SI_Woolf2021!$J$9:$J$93*$C143*IF(BS$58=Fperm_SI_Woolf2021!$E$9:$E$93,1,EXP(LN((1.1*(Fperm_SI_Woolf2021!$E$9:$E$93-BS$58)-63.1579*EXP(-0.19*Fperm_SI_Woolf2021!$E$9:$E$93)+63.1579*EXP(-0.19*BS$58))/(Fperm_SI_Woolf2021!$E$9:$E$93-BS$58))*(BS$58-Fperm_SI_Woolf2021!$E$9:$E$93)/10))) + Fperm_SI_Woolf2021!$H$9:$H$93*EXP(-Fperm_SI_Woolf2021!$K$9:$K$93*$C143*IF(BS$58=Fperm_SI_Woolf2021!$E$9:$E$93,1,EXP(LN((1.1*(Fperm_SI_Woolf2021!$E$9:$E$93-BS$58)-63.1579*EXP(-0.19*Fperm_SI_Woolf2021!$E$9:$E$93)+63.1579*EXP(-0.19*BS$58))/(Fperm_SI_Woolf2021!$E$9:$E$93-BS$58))*(BS$58-Fperm_SI_Woolf2021!$E$9:$E$93)/10))),Fperm_SI_Woolf2021!$D$9:$D$93))</f>
        <v>0.16021097016429042</v>
      </c>
      <c r="BT143" s="51" cm="1">
        <f t="array" ref="BT143">MIN(1,SLOPE(Fperm_SI_Woolf2021!$F$9:$F$93*EXP(-Fperm_SI_Woolf2021!$I$9:$I$93*$C143*IF(BT$58=Fperm_SI_Woolf2021!$E$9:$E$93,1,EXP(LN((1.1*(Fperm_SI_Woolf2021!$E$9:$E$93-BT$58)-63.1579*EXP(-0.19*Fperm_SI_Woolf2021!$E$9:$E$93)+63.1579*EXP(-0.19*BT$58))/(Fperm_SI_Woolf2021!$E$9:$E$93-BT$58))*(BT$58-Fperm_SI_Woolf2021!$E$9:$E$93)/10))) + Fperm_SI_Woolf2021!$G$9:$G$93*EXP(-Fperm_SI_Woolf2021!$J$9:$J$93*$C143*IF(BT$58=Fperm_SI_Woolf2021!$E$9:$E$93,1,EXP(LN((1.1*(Fperm_SI_Woolf2021!$E$9:$E$93-BT$58)-63.1579*EXP(-0.19*Fperm_SI_Woolf2021!$E$9:$E$93)+63.1579*EXP(-0.19*BT$58))/(Fperm_SI_Woolf2021!$E$9:$E$93-BT$58))*(BT$58-Fperm_SI_Woolf2021!$E$9:$E$93)/10))) + Fperm_SI_Woolf2021!$H$9:$H$93*EXP(-Fperm_SI_Woolf2021!$K$9:$K$93*$C143*IF(BT$58=Fperm_SI_Woolf2021!$E$9:$E$93,1,EXP(LN((1.1*(Fperm_SI_Woolf2021!$E$9:$E$93-BT$58)-63.1579*EXP(-0.19*Fperm_SI_Woolf2021!$E$9:$E$93)+63.1579*EXP(-0.19*BT$58))/(Fperm_SI_Woolf2021!$E$9:$E$93-BT$58))*(BT$58-Fperm_SI_Woolf2021!$E$9:$E$93)/10))),Fperm_SI_Woolf2021!$D$9:$D$93)*BT$57+INTERCEPT(Fperm_SI_Woolf2021!$F$9:$F$93*EXP(-Fperm_SI_Woolf2021!$I$9:$I$93*$C143*IF(BT$58=Fperm_SI_Woolf2021!$E$9:$E$93,1,EXP(LN((1.1*(Fperm_SI_Woolf2021!$E$9:$E$93-BT$58)-63.1579*EXP(-0.19*Fperm_SI_Woolf2021!$E$9:$E$93)+63.1579*EXP(-0.19*BT$58))/(Fperm_SI_Woolf2021!$E$9:$E$93-BT$58))*(BT$58-Fperm_SI_Woolf2021!$E$9:$E$93)/10))) + Fperm_SI_Woolf2021!$G$9:$G$93*EXP(-Fperm_SI_Woolf2021!$J$9:$J$93*$C143*IF(BT$58=Fperm_SI_Woolf2021!$E$9:$E$93,1,EXP(LN((1.1*(Fperm_SI_Woolf2021!$E$9:$E$93-BT$58)-63.1579*EXP(-0.19*Fperm_SI_Woolf2021!$E$9:$E$93)+63.1579*EXP(-0.19*BT$58))/(Fperm_SI_Woolf2021!$E$9:$E$93-BT$58))*(BT$58-Fperm_SI_Woolf2021!$E$9:$E$93)/10))) + Fperm_SI_Woolf2021!$H$9:$H$93*EXP(-Fperm_SI_Woolf2021!$K$9:$K$93*$C143*IF(BT$58=Fperm_SI_Woolf2021!$E$9:$E$93,1,EXP(LN((1.1*(Fperm_SI_Woolf2021!$E$9:$E$93-BT$58)-63.1579*EXP(-0.19*Fperm_SI_Woolf2021!$E$9:$E$93)+63.1579*EXP(-0.19*BT$58))/(Fperm_SI_Woolf2021!$E$9:$E$93-BT$58))*(BT$58-Fperm_SI_Woolf2021!$E$9:$E$93)/10))),Fperm_SI_Woolf2021!$D$9:$D$93))</f>
        <v>0.14891631479404208</v>
      </c>
      <c r="BU143" s="51" cm="1">
        <f t="array" ref="BU143">MIN(1,SLOPE(Fperm_SI_Woolf2021!$F$9:$F$93*EXP(-Fperm_SI_Woolf2021!$I$9:$I$93*$C143*IF(BU$58=Fperm_SI_Woolf2021!$E$9:$E$93,1,EXP(LN((1.1*(Fperm_SI_Woolf2021!$E$9:$E$93-BU$58)-63.1579*EXP(-0.19*Fperm_SI_Woolf2021!$E$9:$E$93)+63.1579*EXP(-0.19*BU$58))/(Fperm_SI_Woolf2021!$E$9:$E$93-BU$58))*(BU$58-Fperm_SI_Woolf2021!$E$9:$E$93)/10))) + Fperm_SI_Woolf2021!$G$9:$G$93*EXP(-Fperm_SI_Woolf2021!$J$9:$J$93*$C143*IF(BU$58=Fperm_SI_Woolf2021!$E$9:$E$93,1,EXP(LN((1.1*(Fperm_SI_Woolf2021!$E$9:$E$93-BU$58)-63.1579*EXP(-0.19*Fperm_SI_Woolf2021!$E$9:$E$93)+63.1579*EXP(-0.19*BU$58))/(Fperm_SI_Woolf2021!$E$9:$E$93-BU$58))*(BU$58-Fperm_SI_Woolf2021!$E$9:$E$93)/10))) + Fperm_SI_Woolf2021!$H$9:$H$93*EXP(-Fperm_SI_Woolf2021!$K$9:$K$93*$C143*IF(BU$58=Fperm_SI_Woolf2021!$E$9:$E$93,1,EXP(LN((1.1*(Fperm_SI_Woolf2021!$E$9:$E$93-BU$58)-63.1579*EXP(-0.19*Fperm_SI_Woolf2021!$E$9:$E$93)+63.1579*EXP(-0.19*BU$58))/(Fperm_SI_Woolf2021!$E$9:$E$93-BU$58))*(BU$58-Fperm_SI_Woolf2021!$E$9:$E$93)/10))),Fperm_SI_Woolf2021!$D$9:$D$93)*BU$57+INTERCEPT(Fperm_SI_Woolf2021!$F$9:$F$93*EXP(-Fperm_SI_Woolf2021!$I$9:$I$93*$C143*IF(BU$58=Fperm_SI_Woolf2021!$E$9:$E$93,1,EXP(LN((1.1*(Fperm_SI_Woolf2021!$E$9:$E$93-BU$58)-63.1579*EXP(-0.19*Fperm_SI_Woolf2021!$E$9:$E$93)+63.1579*EXP(-0.19*BU$58))/(Fperm_SI_Woolf2021!$E$9:$E$93-BU$58))*(BU$58-Fperm_SI_Woolf2021!$E$9:$E$93)/10))) + Fperm_SI_Woolf2021!$G$9:$G$93*EXP(-Fperm_SI_Woolf2021!$J$9:$J$93*$C143*IF(BU$58=Fperm_SI_Woolf2021!$E$9:$E$93,1,EXP(LN((1.1*(Fperm_SI_Woolf2021!$E$9:$E$93-BU$58)-63.1579*EXP(-0.19*Fperm_SI_Woolf2021!$E$9:$E$93)+63.1579*EXP(-0.19*BU$58))/(Fperm_SI_Woolf2021!$E$9:$E$93-BU$58))*(BU$58-Fperm_SI_Woolf2021!$E$9:$E$93)/10))) + Fperm_SI_Woolf2021!$H$9:$H$93*EXP(-Fperm_SI_Woolf2021!$K$9:$K$93*$C143*IF(BU$58=Fperm_SI_Woolf2021!$E$9:$E$93,1,EXP(LN((1.1*(Fperm_SI_Woolf2021!$E$9:$E$93-BU$58)-63.1579*EXP(-0.19*Fperm_SI_Woolf2021!$E$9:$E$93)+63.1579*EXP(-0.19*BU$58))/(Fperm_SI_Woolf2021!$E$9:$E$93-BU$58))*(BU$58-Fperm_SI_Woolf2021!$E$9:$E$93)/10))),Fperm_SI_Woolf2021!$D$9:$D$93))</f>
        <v>0.13762165942379373</v>
      </c>
      <c r="BV143" s="51" cm="1">
        <f t="array" ref="BV143">MIN(1,SLOPE(Fperm_SI_Woolf2021!$F$9:$F$93*EXP(-Fperm_SI_Woolf2021!$I$9:$I$93*$C143*IF(BV$58=Fperm_SI_Woolf2021!$E$9:$E$93,1,EXP(LN((1.1*(Fperm_SI_Woolf2021!$E$9:$E$93-BV$58)-63.1579*EXP(-0.19*Fperm_SI_Woolf2021!$E$9:$E$93)+63.1579*EXP(-0.19*BV$58))/(Fperm_SI_Woolf2021!$E$9:$E$93-BV$58))*(BV$58-Fperm_SI_Woolf2021!$E$9:$E$93)/10))) + Fperm_SI_Woolf2021!$G$9:$G$93*EXP(-Fperm_SI_Woolf2021!$J$9:$J$93*$C143*IF(BV$58=Fperm_SI_Woolf2021!$E$9:$E$93,1,EXP(LN((1.1*(Fperm_SI_Woolf2021!$E$9:$E$93-BV$58)-63.1579*EXP(-0.19*Fperm_SI_Woolf2021!$E$9:$E$93)+63.1579*EXP(-0.19*BV$58))/(Fperm_SI_Woolf2021!$E$9:$E$93-BV$58))*(BV$58-Fperm_SI_Woolf2021!$E$9:$E$93)/10))) + Fperm_SI_Woolf2021!$H$9:$H$93*EXP(-Fperm_SI_Woolf2021!$K$9:$K$93*$C143*IF(BV$58=Fperm_SI_Woolf2021!$E$9:$E$93,1,EXP(LN((1.1*(Fperm_SI_Woolf2021!$E$9:$E$93-BV$58)-63.1579*EXP(-0.19*Fperm_SI_Woolf2021!$E$9:$E$93)+63.1579*EXP(-0.19*BV$58))/(Fperm_SI_Woolf2021!$E$9:$E$93-BV$58))*(BV$58-Fperm_SI_Woolf2021!$E$9:$E$93)/10))),Fperm_SI_Woolf2021!$D$9:$D$93)*BV$57+INTERCEPT(Fperm_SI_Woolf2021!$F$9:$F$93*EXP(-Fperm_SI_Woolf2021!$I$9:$I$93*$C143*IF(BV$58=Fperm_SI_Woolf2021!$E$9:$E$93,1,EXP(LN((1.1*(Fperm_SI_Woolf2021!$E$9:$E$93-BV$58)-63.1579*EXP(-0.19*Fperm_SI_Woolf2021!$E$9:$E$93)+63.1579*EXP(-0.19*BV$58))/(Fperm_SI_Woolf2021!$E$9:$E$93-BV$58))*(BV$58-Fperm_SI_Woolf2021!$E$9:$E$93)/10))) + Fperm_SI_Woolf2021!$G$9:$G$93*EXP(-Fperm_SI_Woolf2021!$J$9:$J$93*$C143*IF(BV$58=Fperm_SI_Woolf2021!$E$9:$E$93,1,EXP(LN((1.1*(Fperm_SI_Woolf2021!$E$9:$E$93-BV$58)-63.1579*EXP(-0.19*Fperm_SI_Woolf2021!$E$9:$E$93)+63.1579*EXP(-0.19*BV$58))/(Fperm_SI_Woolf2021!$E$9:$E$93-BV$58))*(BV$58-Fperm_SI_Woolf2021!$E$9:$E$93)/10))) + Fperm_SI_Woolf2021!$H$9:$H$93*EXP(-Fperm_SI_Woolf2021!$K$9:$K$93*$C143*IF(BV$58=Fperm_SI_Woolf2021!$E$9:$E$93,1,EXP(LN((1.1*(Fperm_SI_Woolf2021!$E$9:$E$93-BV$58)-63.1579*EXP(-0.19*Fperm_SI_Woolf2021!$E$9:$E$93)+63.1579*EXP(-0.19*BV$58))/(Fperm_SI_Woolf2021!$E$9:$E$93-BV$58))*(BV$58-Fperm_SI_Woolf2021!$E$9:$E$93)/10))),Fperm_SI_Woolf2021!$D$9:$D$93))</f>
        <v>0.12632700405354541</v>
      </c>
      <c r="BW143" s="51" cm="1">
        <f t="array" ref="BW143">MIN(1,SLOPE(Fperm_SI_Woolf2021!$F$9:$F$93*EXP(-Fperm_SI_Woolf2021!$I$9:$I$93*$C143*IF(BW$58=Fperm_SI_Woolf2021!$E$9:$E$93,1,EXP(LN((1.1*(Fperm_SI_Woolf2021!$E$9:$E$93-BW$58)-63.1579*EXP(-0.19*Fperm_SI_Woolf2021!$E$9:$E$93)+63.1579*EXP(-0.19*BW$58))/(Fperm_SI_Woolf2021!$E$9:$E$93-BW$58))*(BW$58-Fperm_SI_Woolf2021!$E$9:$E$93)/10))) + Fperm_SI_Woolf2021!$G$9:$G$93*EXP(-Fperm_SI_Woolf2021!$J$9:$J$93*$C143*IF(BW$58=Fperm_SI_Woolf2021!$E$9:$E$93,1,EXP(LN((1.1*(Fperm_SI_Woolf2021!$E$9:$E$93-BW$58)-63.1579*EXP(-0.19*Fperm_SI_Woolf2021!$E$9:$E$93)+63.1579*EXP(-0.19*BW$58))/(Fperm_SI_Woolf2021!$E$9:$E$93-BW$58))*(BW$58-Fperm_SI_Woolf2021!$E$9:$E$93)/10))) + Fperm_SI_Woolf2021!$H$9:$H$93*EXP(-Fperm_SI_Woolf2021!$K$9:$K$93*$C143*IF(BW$58=Fperm_SI_Woolf2021!$E$9:$E$93,1,EXP(LN((1.1*(Fperm_SI_Woolf2021!$E$9:$E$93-BW$58)-63.1579*EXP(-0.19*Fperm_SI_Woolf2021!$E$9:$E$93)+63.1579*EXP(-0.19*BW$58))/(Fperm_SI_Woolf2021!$E$9:$E$93-BW$58))*(BW$58-Fperm_SI_Woolf2021!$E$9:$E$93)/10))),Fperm_SI_Woolf2021!$D$9:$D$93)*BW$57+INTERCEPT(Fperm_SI_Woolf2021!$F$9:$F$93*EXP(-Fperm_SI_Woolf2021!$I$9:$I$93*$C143*IF(BW$58=Fperm_SI_Woolf2021!$E$9:$E$93,1,EXP(LN((1.1*(Fperm_SI_Woolf2021!$E$9:$E$93-BW$58)-63.1579*EXP(-0.19*Fperm_SI_Woolf2021!$E$9:$E$93)+63.1579*EXP(-0.19*BW$58))/(Fperm_SI_Woolf2021!$E$9:$E$93-BW$58))*(BW$58-Fperm_SI_Woolf2021!$E$9:$E$93)/10))) + Fperm_SI_Woolf2021!$G$9:$G$93*EXP(-Fperm_SI_Woolf2021!$J$9:$J$93*$C143*IF(BW$58=Fperm_SI_Woolf2021!$E$9:$E$93,1,EXP(LN((1.1*(Fperm_SI_Woolf2021!$E$9:$E$93-BW$58)-63.1579*EXP(-0.19*Fperm_SI_Woolf2021!$E$9:$E$93)+63.1579*EXP(-0.19*BW$58))/(Fperm_SI_Woolf2021!$E$9:$E$93-BW$58))*(BW$58-Fperm_SI_Woolf2021!$E$9:$E$93)/10))) + Fperm_SI_Woolf2021!$H$9:$H$93*EXP(-Fperm_SI_Woolf2021!$K$9:$K$93*$C143*IF(BW$58=Fperm_SI_Woolf2021!$E$9:$E$93,1,EXP(LN((1.1*(Fperm_SI_Woolf2021!$E$9:$E$93-BW$58)-63.1579*EXP(-0.19*Fperm_SI_Woolf2021!$E$9:$E$93)+63.1579*EXP(-0.19*BW$58))/(Fperm_SI_Woolf2021!$E$9:$E$93-BW$58))*(BW$58-Fperm_SI_Woolf2021!$E$9:$E$93)/10))),Fperm_SI_Woolf2021!$D$9:$D$93))</f>
        <v>0.11503234868329706</v>
      </c>
      <c r="BX143" s="51" cm="1">
        <f t="array" ref="BX143">MIN(1,SLOPE(Fperm_SI_Woolf2021!$F$9:$F$93*EXP(-Fperm_SI_Woolf2021!$I$9:$I$93*$C143*IF(BX$58=Fperm_SI_Woolf2021!$E$9:$E$93,1,EXP(LN((1.1*(Fperm_SI_Woolf2021!$E$9:$E$93-BX$58)-63.1579*EXP(-0.19*Fperm_SI_Woolf2021!$E$9:$E$93)+63.1579*EXP(-0.19*BX$58))/(Fperm_SI_Woolf2021!$E$9:$E$93-BX$58))*(BX$58-Fperm_SI_Woolf2021!$E$9:$E$93)/10))) + Fperm_SI_Woolf2021!$G$9:$G$93*EXP(-Fperm_SI_Woolf2021!$J$9:$J$93*$C143*IF(BX$58=Fperm_SI_Woolf2021!$E$9:$E$93,1,EXP(LN((1.1*(Fperm_SI_Woolf2021!$E$9:$E$93-BX$58)-63.1579*EXP(-0.19*Fperm_SI_Woolf2021!$E$9:$E$93)+63.1579*EXP(-0.19*BX$58))/(Fperm_SI_Woolf2021!$E$9:$E$93-BX$58))*(BX$58-Fperm_SI_Woolf2021!$E$9:$E$93)/10))) + Fperm_SI_Woolf2021!$H$9:$H$93*EXP(-Fperm_SI_Woolf2021!$K$9:$K$93*$C143*IF(BX$58=Fperm_SI_Woolf2021!$E$9:$E$93,1,EXP(LN((1.1*(Fperm_SI_Woolf2021!$E$9:$E$93-BX$58)-63.1579*EXP(-0.19*Fperm_SI_Woolf2021!$E$9:$E$93)+63.1579*EXP(-0.19*BX$58))/(Fperm_SI_Woolf2021!$E$9:$E$93-BX$58))*(BX$58-Fperm_SI_Woolf2021!$E$9:$E$93)/10))),Fperm_SI_Woolf2021!$D$9:$D$93)*BX$57+INTERCEPT(Fperm_SI_Woolf2021!$F$9:$F$93*EXP(-Fperm_SI_Woolf2021!$I$9:$I$93*$C143*IF(BX$58=Fperm_SI_Woolf2021!$E$9:$E$93,1,EXP(LN((1.1*(Fperm_SI_Woolf2021!$E$9:$E$93-BX$58)-63.1579*EXP(-0.19*Fperm_SI_Woolf2021!$E$9:$E$93)+63.1579*EXP(-0.19*BX$58))/(Fperm_SI_Woolf2021!$E$9:$E$93-BX$58))*(BX$58-Fperm_SI_Woolf2021!$E$9:$E$93)/10))) + Fperm_SI_Woolf2021!$G$9:$G$93*EXP(-Fperm_SI_Woolf2021!$J$9:$J$93*$C143*IF(BX$58=Fperm_SI_Woolf2021!$E$9:$E$93,1,EXP(LN((1.1*(Fperm_SI_Woolf2021!$E$9:$E$93-BX$58)-63.1579*EXP(-0.19*Fperm_SI_Woolf2021!$E$9:$E$93)+63.1579*EXP(-0.19*BX$58))/(Fperm_SI_Woolf2021!$E$9:$E$93-BX$58))*(BX$58-Fperm_SI_Woolf2021!$E$9:$E$93)/10))) + Fperm_SI_Woolf2021!$H$9:$H$93*EXP(-Fperm_SI_Woolf2021!$K$9:$K$93*$C143*IF(BX$58=Fperm_SI_Woolf2021!$E$9:$E$93,1,EXP(LN((1.1*(Fperm_SI_Woolf2021!$E$9:$E$93-BX$58)-63.1579*EXP(-0.19*Fperm_SI_Woolf2021!$E$9:$E$93)+63.1579*EXP(-0.19*BX$58))/(Fperm_SI_Woolf2021!$E$9:$E$93-BX$58))*(BX$58-Fperm_SI_Woolf2021!$E$9:$E$93)/10))),Fperm_SI_Woolf2021!$D$9:$D$93))</f>
        <v>0.10373769331304872</v>
      </c>
      <c r="BY143" s="51" cm="1">
        <f t="array" ref="BY143">MIN(1,SLOPE(Fperm_SI_Woolf2021!$F$9:$F$93*EXP(-Fperm_SI_Woolf2021!$I$9:$I$93*$C143*IF(BY$58=Fperm_SI_Woolf2021!$E$9:$E$93,1,EXP(LN((1.1*(Fperm_SI_Woolf2021!$E$9:$E$93-BY$58)-63.1579*EXP(-0.19*Fperm_SI_Woolf2021!$E$9:$E$93)+63.1579*EXP(-0.19*BY$58))/(Fperm_SI_Woolf2021!$E$9:$E$93-BY$58))*(BY$58-Fperm_SI_Woolf2021!$E$9:$E$93)/10))) + Fperm_SI_Woolf2021!$G$9:$G$93*EXP(-Fperm_SI_Woolf2021!$J$9:$J$93*$C143*IF(BY$58=Fperm_SI_Woolf2021!$E$9:$E$93,1,EXP(LN((1.1*(Fperm_SI_Woolf2021!$E$9:$E$93-BY$58)-63.1579*EXP(-0.19*Fperm_SI_Woolf2021!$E$9:$E$93)+63.1579*EXP(-0.19*BY$58))/(Fperm_SI_Woolf2021!$E$9:$E$93-BY$58))*(BY$58-Fperm_SI_Woolf2021!$E$9:$E$93)/10))) + Fperm_SI_Woolf2021!$H$9:$H$93*EXP(-Fperm_SI_Woolf2021!$K$9:$K$93*$C143*IF(BY$58=Fperm_SI_Woolf2021!$E$9:$E$93,1,EXP(LN((1.1*(Fperm_SI_Woolf2021!$E$9:$E$93-BY$58)-63.1579*EXP(-0.19*Fperm_SI_Woolf2021!$E$9:$E$93)+63.1579*EXP(-0.19*BY$58))/(Fperm_SI_Woolf2021!$E$9:$E$93-BY$58))*(BY$58-Fperm_SI_Woolf2021!$E$9:$E$93)/10))),Fperm_SI_Woolf2021!$D$9:$D$93)*BY$57+INTERCEPT(Fperm_SI_Woolf2021!$F$9:$F$93*EXP(-Fperm_SI_Woolf2021!$I$9:$I$93*$C143*IF(BY$58=Fperm_SI_Woolf2021!$E$9:$E$93,1,EXP(LN((1.1*(Fperm_SI_Woolf2021!$E$9:$E$93-BY$58)-63.1579*EXP(-0.19*Fperm_SI_Woolf2021!$E$9:$E$93)+63.1579*EXP(-0.19*BY$58))/(Fperm_SI_Woolf2021!$E$9:$E$93-BY$58))*(BY$58-Fperm_SI_Woolf2021!$E$9:$E$93)/10))) + Fperm_SI_Woolf2021!$G$9:$G$93*EXP(-Fperm_SI_Woolf2021!$J$9:$J$93*$C143*IF(BY$58=Fperm_SI_Woolf2021!$E$9:$E$93,1,EXP(LN((1.1*(Fperm_SI_Woolf2021!$E$9:$E$93-BY$58)-63.1579*EXP(-0.19*Fperm_SI_Woolf2021!$E$9:$E$93)+63.1579*EXP(-0.19*BY$58))/(Fperm_SI_Woolf2021!$E$9:$E$93-BY$58))*(BY$58-Fperm_SI_Woolf2021!$E$9:$E$93)/10))) + Fperm_SI_Woolf2021!$H$9:$H$93*EXP(-Fperm_SI_Woolf2021!$K$9:$K$93*$C143*IF(BY$58=Fperm_SI_Woolf2021!$E$9:$E$93,1,EXP(LN((1.1*(Fperm_SI_Woolf2021!$E$9:$E$93-BY$58)-63.1579*EXP(-0.19*Fperm_SI_Woolf2021!$E$9:$E$93)+63.1579*EXP(-0.19*BY$58))/(Fperm_SI_Woolf2021!$E$9:$E$93-BY$58))*(BY$58-Fperm_SI_Woolf2021!$E$9:$E$93)/10))),Fperm_SI_Woolf2021!$D$9:$D$93))</f>
        <v>9.2443037942800371E-2</v>
      </c>
      <c r="BZ143" s="51" cm="1">
        <f t="array" ref="BZ143">MIN(1,SLOPE(Fperm_SI_Woolf2021!$F$9:$F$93*EXP(-Fperm_SI_Woolf2021!$I$9:$I$93*$C143*IF(BZ$58=Fperm_SI_Woolf2021!$E$9:$E$93,1,EXP(LN((1.1*(Fperm_SI_Woolf2021!$E$9:$E$93-BZ$58)-63.1579*EXP(-0.19*Fperm_SI_Woolf2021!$E$9:$E$93)+63.1579*EXP(-0.19*BZ$58))/(Fperm_SI_Woolf2021!$E$9:$E$93-BZ$58))*(BZ$58-Fperm_SI_Woolf2021!$E$9:$E$93)/10))) + Fperm_SI_Woolf2021!$G$9:$G$93*EXP(-Fperm_SI_Woolf2021!$J$9:$J$93*$C143*IF(BZ$58=Fperm_SI_Woolf2021!$E$9:$E$93,1,EXP(LN((1.1*(Fperm_SI_Woolf2021!$E$9:$E$93-BZ$58)-63.1579*EXP(-0.19*Fperm_SI_Woolf2021!$E$9:$E$93)+63.1579*EXP(-0.19*BZ$58))/(Fperm_SI_Woolf2021!$E$9:$E$93-BZ$58))*(BZ$58-Fperm_SI_Woolf2021!$E$9:$E$93)/10))) + Fperm_SI_Woolf2021!$H$9:$H$93*EXP(-Fperm_SI_Woolf2021!$K$9:$K$93*$C143*IF(BZ$58=Fperm_SI_Woolf2021!$E$9:$E$93,1,EXP(LN((1.1*(Fperm_SI_Woolf2021!$E$9:$E$93-BZ$58)-63.1579*EXP(-0.19*Fperm_SI_Woolf2021!$E$9:$E$93)+63.1579*EXP(-0.19*BZ$58))/(Fperm_SI_Woolf2021!$E$9:$E$93-BZ$58))*(BZ$58-Fperm_SI_Woolf2021!$E$9:$E$93)/10))),Fperm_SI_Woolf2021!$D$9:$D$93)*BZ$57+INTERCEPT(Fperm_SI_Woolf2021!$F$9:$F$93*EXP(-Fperm_SI_Woolf2021!$I$9:$I$93*$C143*IF(BZ$58=Fperm_SI_Woolf2021!$E$9:$E$93,1,EXP(LN((1.1*(Fperm_SI_Woolf2021!$E$9:$E$93-BZ$58)-63.1579*EXP(-0.19*Fperm_SI_Woolf2021!$E$9:$E$93)+63.1579*EXP(-0.19*BZ$58))/(Fperm_SI_Woolf2021!$E$9:$E$93-BZ$58))*(BZ$58-Fperm_SI_Woolf2021!$E$9:$E$93)/10))) + Fperm_SI_Woolf2021!$G$9:$G$93*EXP(-Fperm_SI_Woolf2021!$J$9:$J$93*$C143*IF(BZ$58=Fperm_SI_Woolf2021!$E$9:$E$93,1,EXP(LN((1.1*(Fperm_SI_Woolf2021!$E$9:$E$93-BZ$58)-63.1579*EXP(-0.19*Fperm_SI_Woolf2021!$E$9:$E$93)+63.1579*EXP(-0.19*BZ$58))/(Fperm_SI_Woolf2021!$E$9:$E$93-BZ$58))*(BZ$58-Fperm_SI_Woolf2021!$E$9:$E$93)/10))) + Fperm_SI_Woolf2021!$H$9:$H$93*EXP(-Fperm_SI_Woolf2021!$K$9:$K$93*$C143*IF(BZ$58=Fperm_SI_Woolf2021!$E$9:$E$93,1,EXP(LN((1.1*(Fperm_SI_Woolf2021!$E$9:$E$93-BZ$58)-63.1579*EXP(-0.19*Fperm_SI_Woolf2021!$E$9:$E$93)+63.1579*EXP(-0.19*BZ$58))/(Fperm_SI_Woolf2021!$E$9:$E$93-BZ$58))*(BZ$58-Fperm_SI_Woolf2021!$E$9:$E$93)/10))),Fperm_SI_Woolf2021!$D$9:$D$93))</f>
        <v>8.1148382572552025E-2</v>
      </c>
    </row>
    <row r="144" spans="3:78" x14ac:dyDescent="0.2">
      <c r="C144" s="48">
        <v>840</v>
      </c>
      <c r="D144" s="51" cm="1">
        <f t="array" ref="D144">MIN(1,SLOPE(Fperm_SI_Woolf2021!$F$9:$F$93*EXP(-Fperm_SI_Woolf2021!$I$9:$I$93*$C144*IF(D$58=Fperm_SI_Woolf2021!$E$9:$E$93,1,EXP(LN((1.1*(Fperm_SI_Woolf2021!$E$9:$E$93-D$58)-63.1579*EXP(-0.19*Fperm_SI_Woolf2021!$E$9:$E$93)+63.1579*EXP(-0.19*D$58))/(Fperm_SI_Woolf2021!$E$9:$E$93-D$58))*(D$58-Fperm_SI_Woolf2021!$E$9:$E$93)/10))) + Fperm_SI_Woolf2021!$G$9:$G$93*EXP(-Fperm_SI_Woolf2021!$J$9:$J$93*$C144*IF(D$58=Fperm_SI_Woolf2021!$E$9:$E$93,1,EXP(LN((1.1*(Fperm_SI_Woolf2021!$E$9:$E$93-D$58)-63.1579*EXP(-0.19*Fperm_SI_Woolf2021!$E$9:$E$93)+63.1579*EXP(-0.19*D$58))/(Fperm_SI_Woolf2021!$E$9:$E$93-D$58))*(D$58-Fperm_SI_Woolf2021!$E$9:$E$93)/10))) + Fperm_SI_Woolf2021!$H$9:$H$93*EXP(-Fperm_SI_Woolf2021!$K$9:$K$93*$C144*IF(D$58=Fperm_SI_Woolf2021!$E$9:$E$93,1,EXP(LN((1.1*(Fperm_SI_Woolf2021!$E$9:$E$93-D$58)-63.1579*EXP(-0.19*Fperm_SI_Woolf2021!$E$9:$E$93)+63.1579*EXP(-0.19*D$58))/(Fperm_SI_Woolf2021!$E$9:$E$93-D$58))*(D$58-Fperm_SI_Woolf2021!$E$9:$E$93)/10))),Fperm_SI_Woolf2021!$D$9:$D$93)*D$57+INTERCEPT(Fperm_SI_Woolf2021!$F$9:$F$93*EXP(-Fperm_SI_Woolf2021!$I$9:$I$93*$C144*IF(D$58=Fperm_SI_Woolf2021!$E$9:$E$93,1,EXP(LN((1.1*(Fperm_SI_Woolf2021!$E$9:$E$93-D$58)-63.1579*EXP(-0.19*Fperm_SI_Woolf2021!$E$9:$E$93)+63.1579*EXP(-0.19*D$58))/(Fperm_SI_Woolf2021!$E$9:$E$93-D$58))*(D$58-Fperm_SI_Woolf2021!$E$9:$E$93)/10))) + Fperm_SI_Woolf2021!$G$9:$G$93*EXP(-Fperm_SI_Woolf2021!$J$9:$J$93*$C144*IF(D$58=Fperm_SI_Woolf2021!$E$9:$E$93,1,EXP(LN((1.1*(Fperm_SI_Woolf2021!$E$9:$E$93-D$58)-63.1579*EXP(-0.19*Fperm_SI_Woolf2021!$E$9:$E$93)+63.1579*EXP(-0.19*D$58))/(Fperm_SI_Woolf2021!$E$9:$E$93-D$58))*(D$58-Fperm_SI_Woolf2021!$E$9:$E$93)/10))) + Fperm_SI_Woolf2021!$H$9:$H$93*EXP(-Fperm_SI_Woolf2021!$K$9:$K$93*$C144*IF(D$58=Fperm_SI_Woolf2021!$E$9:$E$93,1,EXP(LN((1.1*(Fperm_SI_Woolf2021!$E$9:$E$93-D$58)-63.1579*EXP(-0.19*Fperm_SI_Woolf2021!$E$9:$E$93)+63.1579*EXP(-0.19*D$58))/(Fperm_SI_Woolf2021!$E$9:$E$93-D$58))*(D$58-Fperm_SI_Woolf2021!$E$9:$E$93)/10))),Fperm_SI_Woolf2021!$D$9:$D$93))</f>
        <v>0.8275829361453888</v>
      </c>
      <c r="E144" s="51" cm="1">
        <f t="array" ref="E144">MIN(1,SLOPE(Fperm_SI_Woolf2021!$F$9:$F$93*EXP(-Fperm_SI_Woolf2021!$I$9:$I$93*$C144*IF(E$58=Fperm_SI_Woolf2021!$E$9:$E$93,1,EXP(LN((1.1*(Fperm_SI_Woolf2021!$E$9:$E$93-E$58)-63.1579*EXP(-0.19*Fperm_SI_Woolf2021!$E$9:$E$93)+63.1579*EXP(-0.19*E$58))/(Fperm_SI_Woolf2021!$E$9:$E$93-E$58))*(E$58-Fperm_SI_Woolf2021!$E$9:$E$93)/10))) + Fperm_SI_Woolf2021!$G$9:$G$93*EXP(-Fperm_SI_Woolf2021!$J$9:$J$93*$C144*IF(E$58=Fperm_SI_Woolf2021!$E$9:$E$93,1,EXP(LN((1.1*(Fperm_SI_Woolf2021!$E$9:$E$93-E$58)-63.1579*EXP(-0.19*Fperm_SI_Woolf2021!$E$9:$E$93)+63.1579*EXP(-0.19*E$58))/(Fperm_SI_Woolf2021!$E$9:$E$93-E$58))*(E$58-Fperm_SI_Woolf2021!$E$9:$E$93)/10))) + Fperm_SI_Woolf2021!$H$9:$H$93*EXP(-Fperm_SI_Woolf2021!$K$9:$K$93*$C144*IF(E$58=Fperm_SI_Woolf2021!$E$9:$E$93,1,EXP(LN((1.1*(Fperm_SI_Woolf2021!$E$9:$E$93-E$58)-63.1579*EXP(-0.19*Fperm_SI_Woolf2021!$E$9:$E$93)+63.1579*EXP(-0.19*E$58))/(Fperm_SI_Woolf2021!$E$9:$E$93-E$58))*(E$58-Fperm_SI_Woolf2021!$E$9:$E$93)/10))),Fperm_SI_Woolf2021!$D$9:$D$93)*E$57+INTERCEPT(Fperm_SI_Woolf2021!$F$9:$F$93*EXP(-Fperm_SI_Woolf2021!$I$9:$I$93*$C144*IF(E$58=Fperm_SI_Woolf2021!$E$9:$E$93,1,EXP(LN((1.1*(Fperm_SI_Woolf2021!$E$9:$E$93-E$58)-63.1579*EXP(-0.19*Fperm_SI_Woolf2021!$E$9:$E$93)+63.1579*EXP(-0.19*E$58))/(Fperm_SI_Woolf2021!$E$9:$E$93-E$58))*(E$58-Fperm_SI_Woolf2021!$E$9:$E$93)/10))) + Fperm_SI_Woolf2021!$G$9:$G$93*EXP(-Fperm_SI_Woolf2021!$J$9:$J$93*$C144*IF(E$58=Fperm_SI_Woolf2021!$E$9:$E$93,1,EXP(LN((1.1*(Fperm_SI_Woolf2021!$E$9:$E$93-E$58)-63.1579*EXP(-0.19*Fperm_SI_Woolf2021!$E$9:$E$93)+63.1579*EXP(-0.19*E$58))/(Fperm_SI_Woolf2021!$E$9:$E$93-E$58))*(E$58-Fperm_SI_Woolf2021!$E$9:$E$93)/10))) + Fperm_SI_Woolf2021!$H$9:$H$93*EXP(-Fperm_SI_Woolf2021!$K$9:$K$93*$C144*IF(E$58=Fperm_SI_Woolf2021!$E$9:$E$93,1,EXP(LN((1.1*(Fperm_SI_Woolf2021!$E$9:$E$93-E$58)-63.1579*EXP(-0.19*Fperm_SI_Woolf2021!$E$9:$E$93)+63.1579*EXP(-0.19*E$58))/(Fperm_SI_Woolf2021!$E$9:$E$93-E$58))*(E$58-Fperm_SI_Woolf2021!$E$9:$E$93)/10))),Fperm_SI_Woolf2021!$D$9:$D$93))</f>
        <v>0.79569621572151794</v>
      </c>
      <c r="F144" s="51" cm="1">
        <f t="array" ref="F144">MIN(1,SLOPE(Fperm_SI_Woolf2021!$F$9:$F$93*EXP(-Fperm_SI_Woolf2021!$I$9:$I$93*$C144*IF(F$58=Fperm_SI_Woolf2021!$E$9:$E$93,1,EXP(LN((1.1*(Fperm_SI_Woolf2021!$E$9:$E$93-F$58)-63.1579*EXP(-0.19*Fperm_SI_Woolf2021!$E$9:$E$93)+63.1579*EXP(-0.19*F$58))/(Fperm_SI_Woolf2021!$E$9:$E$93-F$58))*(F$58-Fperm_SI_Woolf2021!$E$9:$E$93)/10))) + Fperm_SI_Woolf2021!$G$9:$G$93*EXP(-Fperm_SI_Woolf2021!$J$9:$J$93*$C144*IF(F$58=Fperm_SI_Woolf2021!$E$9:$E$93,1,EXP(LN((1.1*(Fperm_SI_Woolf2021!$E$9:$E$93-F$58)-63.1579*EXP(-0.19*Fperm_SI_Woolf2021!$E$9:$E$93)+63.1579*EXP(-0.19*F$58))/(Fperm_SI_Woolf2021!$E$9:$E$93-F$58))*(F$58-Fperm_SI_Woolf2021!$E$9:$E$93)/10))) + Fperm_SI_Woolf2021!$H$9:$H$93*EXP(-Fperm_SI_Woolf2021!$K$9:$K$93*$C144*IF(F$58=Fperm_SI_Woolf2021!$E$9:$E$93,1,EXP(LN((1.1*(Fperm_SI_Woolf2021!$E$9:$E$93-F$58)-63.1579*EXP(-0.19*Fperm_SI_Woolf2021!$E$9:$E$93)+63.1579*EXP(-0.19*F$58))/(Fperm_SI_Woolf2021!$E$9:$E$93-F$58))*(F$58-Fperm_SI_Woolf2021!$E$9:$E$93)/10))),Fperm_SI_Woolf2021!$D$9:$D$93)*F$57+INTERCEPT(Fperm_SI_Woolf2021!$F$9:$F$93*EXP(-Fperm_SI_Woolf2021!$I$9:$I$93*$C144*IF(F$58=Fperm_SI_Woolf2021!$E$9:$E$93,1,EXP(LN((1.1*(Fperm_SI_Woolf2021!$E$9:$E$93-F$58)-63.1579*EXP(-0.19*Fperm_SI_Woolf2021!$E$9:$E$93)+63.1579*EXP(-0.19*F$58))/(Fperm_SI_Woolf2021!$E$9:$E$93-F$58))*(F$58-Fperm_SI_Woolf2021!$E$9:$E$93)/10))) + Fperm_SI_Woolf2021!$G$9:$G$93*EXP(-Fperm_SI_Woolf2021!$J$9:$J$93*$C144*IF(F$58=Fperm_SI_Woolf2021!$E$9:$E$93,1,EXP(LN((1.1*(Fperm_SI_Woolf2021!$E$9:$E$93-F$58)-63.1579*EXP(-0.19*Fperm_SI_Woolf2021!$E$9:$E$93)+63.1579*EXP(-0.19*F$58))/(Fperm_SI_Woolf2021!$E$9:$E$93-F$58))*(F$58-Fperm_SI_Woolf2021!$E$9:$E$93)/10))) + Fperm_SI_Woolf2021!$H$9:$H$93*EXP(-Fperm_SI_Woolf2021!$K$9:$K$93*$C144*IF(F$58=Fperm_SI_Woolf2021!$E$9:$E$93,1,EXP(LN((1.1*(Fperm_SI_Woolf2021!$E$9:$E$93-F$58)-63.1579*EXP(-0.19*Fperm_SI_Woolf2021!$E$9:$E$93)+63.1579*EXP(-0.19*F$58))/(Fperm_SI_Woolf2021!$E$9:$E$93-F$58))*(F$58-Fperm_SI_Woolf2021!$E$9:$E$93)/10))),Fperm_SI_Woolf2021!$D$9:$D$93))</f>
        <v>0.76380949529764697</v>
      </c>
      <c r="G144" s="51" cm="1">
        <f t="array" ref="G144">MIN(1,SLOPE(Fperm_SI_Woolf2021!$F$9:$F$93*EXP(-Fperm_SI_Woolf2021!$I$9:$I$93*$C144*IF(G$58=Fperm_SI_Woolf2021!$E$9:$E$93,1,EXP(LN((1.1*(Fperm_SI_Woolf2021!$E$9:$E$93-G$58)-63.1579*EXP(-0.19*Fperm_SI_Woolf2021!$E$9:$E$93)+63.1579*EXP(-0.19*G$58))/(Fperm_SI_Woolf2021!$E$9:$E$93-G$58))*(G$58-Fperm_SI_Woolf2021!$E$9:$E$93)/10))) + Fperm_SI_Woolf2021!$G$9:$G$93*EXP(-Fperm_SI_Woolf2021!$J$9:$J$93*$C144*IF(G$58=Fperm_SI_Woolf2021!$E$9:$E$93,1,EXP(LN((1.1*(Fperm_SI_Woolf2021!$E$9:$E$93-G$58)-63.1579*EXP(-0.19*Fperm_SI_Woolf2021!$E$9:$E$93)+63.1579*EXP(-0.19*G$58))/(Fperm_SI_Woolf2021!$E$9:$E$93-G$58))*(G$58-Fperm_SI_Woolf2021!$E$9:$E$93)/10))) + Fperm_SI_Woolf2021!$H$9:$H$93*EXP(-Fperm_SI_Woolf2021!$K$9:$K$93*$C144*IF(G$58=Fperm_SI_Woolf2021!$E$9:$E$93,1,EXP(LN((1.1*(Fperm_SI_Woolf2021!$E$9:$E$93-G$58)-63.1579*EXP(-0.19*Fperm_SI_Woolf2021!$E$9:$E$93)+63.1579*EXP(-0.19*G$58))/(Fperm_SI_Woolf2021!$E$9:$E$93-G$58))*(G$58-Fperm_SI_Woolf2021!$E$9:$E$93)/10))),Fperm_SI_Woolf2021!$D$9:$D$93)*G$57+INTERCEPT(Fperm_SI_Woolf2021!$F$9:$F$93*EXP(-Fperm_SI_Woolf2021!$I$9:$I$93*$C144*IF(G$58=Fperm_SI_Woolf2021!$E$9:$E$93,1,EXP(LN((1.1*(Fperm_SI_Woolf2021!$E$9:$E$93-G$58)-63.1579*EXP(-0.19*Fperm_SI_Woolf2021!$E$9:$E$93)+63.1579*EXP(-0.19*G$58))/(Fperm_SI_Woolf2021!$E$9:$E$93-G$58))*(G$58-Fperm_SI_Woolf2021!$E$9:$E$93)/10))) + Fperm_SI_Woolf2021!$G$9:$G$93*EXP(-Fperm_SI_Woolf2021!$J$9:$J$93*$C144*IF(G$58=Fperm_SI_Woolf2021!$E$9:$E$93,1,EXP(LN((1.1*(Fperm_SI_Woolf2021!$E$9:$E$93-G$58)-63.1579*EXP(-0.19*Fperm_SI_Woolf2021!$E$9:$E$93)+63.1579*EXP(-0.19*G$58))/(Fperm_SI_Woolf2021!$E$9:$E$93-G$58))*(G$58-Fperm_SI_Woolf2021!$E$9:$E$93)/10))) + Fperm_SI_Woolf2021!$H$9:$H$93*EXP(-Fperm_SI_Woolf2021!$K$9:$K$93*$C144*IF(G$58=Fperm_SI_Woolf2021!$E$9:$E$93,1,EXP(LN((1.1*(Fperm_SI_Woolf2021!$E$9:$E$93-G$58)-63.1579*EXP(-0.19*Fperm_SI_Woolf2021!$E$9:$E$93)+63.1579*EXP(-0.19*G$58))/(Fperm_SI_Woolf2021!$E$9:$E$93-G$58))*(G$58-Fperm_SI_Woolf2021!$E$9:$E$93)/10))),Fperm_SI_Woolf2021!$D$9:$D$93))</f>
        <v>0.73192277487377611</v>
      </c>
      <c r="H144" s="51" cm="1">
        <f t="array" ref="H144">MIN(1,SLOPE(Fperm_SI_Woolf2021!$F$9:$F$93*EXP(-Fperm_SI_Woolf2021!$I$9:$I$93*$C144*IF(H$58=Fperm_SI_Woolf2021!$E$9:$E$93,1,EXP(LN((1.1*(Fperm_SI_Woolf2021!$E$9:$E$93-H$58)-63.1579*EXP(-0.19*Fperm_SI_Woolf2021!$E$9:$E$93)+63.1579*EXP(-0.19*H$58))/(Fperm_SI_Woolf2021!$E$9:$E$93-H$58))*(H$58-Fperm_SI_Woolf2021!$E$9:$E$93)/10))) + Fperm_SI_Woolf2021!$G$9:$G$93*EXP(-Fperm_SI_Woolf2021!$J$9:$J$93*$C144*IF(H$58=Fperm_SI_Woolf2021!$E$9:$E$93,1,EXP(LN((1.1*(Fperm_SI_Woolf2021!$E$9:$E$93-H$58)-63.1579*EXP(-0.19*Fperm_SI_Woolf2021!$E$9:$E$93)+63.1579*EXP(-0.19*H$58))/(Fperm_SI_Woolf2021!$E$9:$E$93-H$58))*(H$58-Fperm_SI_Woolf2021!$E$9:$E$93)/10))) + Fperm_SI_Woolf2021!$H$9:$H$93*EXP(-Fperm_SI_Woolf2021!$K$9:$K$93*$C144*IF(H$58=Fperm_SI_Woolf2021!$E$9:$E$93,1,EXP(LN((1.1*(Fperm_SI_Woolf2021!$E$9:$E$93-H$58)-63.1579*EXP(-0.19*Fperm_SI_Woolf2021!$E$9:$E$93)+63.1579*EXP(-0.19*H$58))/(Fperm_SI_Woolf2021!$E$9:$E$93-H$58))*(H$58-Fperm_SI_Woolf2021!$E$9:$E$93)/10))),Fperm_SI_Woolf2021!$D$9:$D$93)*H$57+INTERCEPT(Fperm_SI_Woolf2021!$F$9:$F$93*EXP(-Fperm_SI_Woolf2021!$I$9:$I$93*$C144*IF(H$58=Fperm_SI_Woolf2021!$E$9:$E$93,1,EXP(LN((1.1*(Fperm_SI_Woolf2021!$E$9:$E$93-H$58)-63.1579*EXP(-0.19*Fperm_SI_Woolf2021!$E$9:$E$93)+63.1579*EXP(-0.19*H$58))/(Fperm_SI_Woolf2021!$E$9:$E$93-H$58))*(H$58-Fperm_SI_Woolf2021!$E$9:$E$93)/10))) + Fperm_SI_Woolf2021!$G$9:$G$93*EXP(-Fperm_SI_Woolf2021!$J$9:$J$93*$C144*IF(H$58=Fperm_SI_Woolf2021!$E$9:$E$93,1,EXP(LN((1.1*(Fperm_SI_Woolf2021!$E$9:$E$93-H$58)-63.1579*EXP(-0.19*Fperm_SI_Woolf2021!$E$9:$E$93)+63.1579*EXP(-0.19*H$58))/(Fperm_SI_Woolf2021!$E$9:$E$93-H$58))*(H$58-Fperm_SI_Woolf2021!$E$9:$E$93)/10))) + Fperm_SI_Woolf2021!$H$9:$H$93*EXP(-Fperm_SI_Woolf2021!$K$9:$K$93*$C144*IF(H$58=Fperm_SI_Woolf2021!$E$9:$E$93,1,EXP(LN((1.1*(Fperm_SI_Woolf2021!$E$9:$E$93-H$58)-63.1579*EXP(-0.19*Fperm_SI_Woolf2021!$E$9:$E$93)+63.1579*EXP(-0.19*H$58))/(Fperm_SI_Woolf2021!$E$9:$E$93-H$58))*(H$58-Fperm_SI_Woolf2021!$E$9:$E$93)/10))),Fperm_SI_Woolf2021!$D$9:$D$93))</f>
        <v>0.70003605444990513</v>
      </c>
      <c r="I144" s="51" cm="1">
        <f t="array" ref="I144">MIN(1,SLOPE(Fperm_SI_Woolf2021!$F$9:$F$93*EXP(-Fperm_SI_Woolf2021!$I$9:$I$93*$C144*IF(I$58=Fperm_SI_Woolf2021!$E$9:$E$93,1,EXP(LN((1.1*(Fperm_SI_Woolf2021!$E$9:$E$93-I$58)-63.1579*EXP(-0.19*Fperm_SI_Woolf2021!$E$9:$E$93)+63.1579*EXP(-0.19*I$58))/(Fperm_SI_Woolf2021!$E$9:$E$93-I$58))*(I$58-Fperm_SI_Woolf2021!$E$9:$E$93)/10))) + Fperm_SI_Woolf2021!$G$9:$G$93*EXP(-Fperm_SI_Woolf2021!$J$9:$J$93*$C144*IF(I$58=Fperm_SI_Woolf2021!$E$9:$E$93,1,EXP(LN((1.1*(Fperm_SI_Woolf2021!$E$9:$E$93-I$58)-63.1579*EXP(-0.19*Fperm_SI_Woolf2021!$E$9:$E$93)+63.1579*EXP(-0.19*I$58))/(Fperm_SI_Woolf2021!$E$9:$E$93-I$58))*(I$58-Fperm_SI_Woolf2021!$E$9:$E$93)/10))) + Fperm_SI_Woolf2021!$H$9:$H$93*EXP(-Fperm_SI_Woolf2021!$K$9:$K$93*$C144*IF(I$58=Fperm_SI_Woolf2021!$E$9:$E$93,1,EXP(LN((1.1*(Fperm_SI_Woolf2021!$E$9:$E$93-I$58)-63.1579*EXP(-0.19*Fperm_SI_Woolf2021!$E$9:$E$93)+63.1579*EXP(-0.19*I$58))/(Fperm_SI_Woolf2021!$E$9:$E$93-I$58))*(I$58-Fperm_SI_Woolf2021!$E$9:$E$93)/10))),Fperm_SI_Woolf2021!$D$9:$D$93)*I$57+INTERCEPT(Fperm_SI_Woolf2021!$F$9:$F$93*EXP(-Fperm_SI_Woolf2021!$I$9:$I$93*$C144*IF(I$58=Fperm_SI_Woolf2021!$E$9:$E$93,1,EXP(LN((1.1*(Fperm_SI_Woolf2021!$E$9:$E$93-I$58)-63.1579*EXP(-0.19*Fperm_SI_Woolf2021!$E$9:$E$93)+63.1579*EXP(-0.19*I$58))/(Fperm_SI_Woolf2021!$E$9:$E$93-I$58))*(I$58-Fperm_SI_Woolf2021!$E$9:$E$93)/10))) + Fperm_SI_Woolf2021!$G$9:$G$93*EXP(-Fperm_SI_Woolf2021!$J$9:$J$93*$C144*IF(I$58=Fperm_SI_Woolf2021!$E$9:$E$93,1,EXP(LN((1.1*(Fperm_SI_Woolf2021!$E$9:$E$93-I$58)-63.1579*EXP(-0.19*Fperm_SI_Woolf2021!$E$9:$E$93)+63.1579*EXP(-0.19*I$58))/(Fperm_SI_Woolf2021!$E$9:$E$93-I$58))*(I$58-Fperm_SI_Woolf2021!$E$9:$E$93)/10))) + Fperm_SI_Woolf2021!$H$9:$H$93*EXP(-Fperm_SI_Woolf2021!$K$9:$K$93*$C144*IF(I$58=Fperm_SI_Woolf2021!$E$9:$E$93,1,EXP(LN((1.1*(Fperm_SI_Woolf2021!$E$9:$E$93-I$58)-63.1579*EXP(-0.19*Fperm_SI_Woolf2021!$E$9:$E$93)+63.1579*EXP(-0.19*I$58))/(Fperm_SI_Woolf2021!$E$9:$E$93-I$58))*(I$58-Fperm_SI_Woolf2021!$E$9:$E$93)/10))),Fperm_SI_Woolf2021!$D$9:$D$93))</f>
        <v>0.66814933402603427</v>
      </c>
      <c r="J144" s="51" cm="1">
        <f t="array" ref="J144">MIN(1,SLOPE(Fperm_SI_Woolf2021!$F$9:$F$93*EXP(-Fperm_SI_Woolf2021!$I$9:$I$93*$C144*IF(J$58=Fperm_SI_Woolf2021!$E$9:$E$93,1,EXP(LN((1.1*(Fperm_SI_Woolf2021!$E$9:$E$93-J$58)-63.1579*EXP(-0.19*Fperm_SI_Woolf2021!$E$9:$E$93)+63.1579*EXP(-0.19*J$58))/(Fperm_SI_Woolf2021!$E$9:$E$93-J$58))*(J$58-Fperm_SI_Woolf2021!$E$9:$E$93)/10))) + Fperm_SI_Woolf2021!$G$9:$G$93*EXP(-Fperm_SI_Woolf2021!$J$9:$J$93*$C144*IF(J$58=Fperm_SI_Woolf2021!$E$9:$E$93,1,EXP(LN((1.1*(Fperm_SI_Woolf2021!$E$9:$E$93-J$58)-63.1579*EXP(-0.19*Fperm_SI_Woolf2021!$E$9:$E$93)+63.1579*EXP(-0.19*J$58))/(Fperm_SI_Woolf2021!$E$9:$E$93-J$58))*(J$58-Fperm_SI_Woolf2021!$E$9:$E$93)/10))) + Fperm_SI_Woolf2021!$H$9:$H$93*EXP(-Fperm_SI_Woolf2021!$K$9:$K$93*$C144*IF(J$58=Fperm_SI_Woolf2021!$E$9:$E$93,1,EXP(LN((1.1*(Fperm_SI_Woolf2021!$E$9:$E$93-J$58)-63.1579*EXP(-0.19*Fperm_SI_Woolf2021!$E$9:$E$93)+63.1579*EXP(-0.19*J$58))/(Fperm_SI_Woolf2021!$E$9:$E$93-J$58))*(J$58-Fperm_SI_Woolf2021!$E$9:$E$93)/10))),Fperm_SI_Woolf2021!$D$9:$D$93)*J$57+INTERCEPT(Fperm_SI_Woolf2021!$F$9:$F$93*EXP(-Fperm_SI_Woolf2021!$I$9:$I$93*$C144*IF(J$58=Fperm_SI_Woolf2021!$E$9:$E$93,1,EXP(LN((1.1*(Fperm_SI_Woolf2021!$E$9:$E$93-J$58)-63.1579*EXP(-0.19*Fperm_SI_Woolf2021!$E$9:$E$93)+63.1579*EXP(-0.19*J$58))/(Fperm_SI_Woolf2021!$E$9:$E$93-J$58))*(J$58-Fperm_SI_Woolf2021!$E$9:$E$93)/10))) + Fperm_SI_Woolf2021!$G$9:$G$93*EXP(-Fperm_SI_Woolf2021!$J$9:$J$93*$C144*IF(J$58=Fperm_SI_Woolf2021!$E$9:$E$93,1,EXP(LN((1.1*(Fperm_SI_Woolf2021!$E$9:$E$93-J$58)-63.1579*EXP(-0.19*Fperm_SI_Woolf2021!$E$9:$E$93)+63.1579*EXP(-0.19*J$58))/(Fperm_SI_Woolf2021!$E$9:$E$93-J$58))*(J$58-Fperm_SI_Woolf2021!$E$9:$E$93)/10))) + Fperm_SI_Woolf2021!$H$9:$H$93*EXP(-Fperm_SI_Woolf2021!$K$9:$K$93*$C144*IF(J$58=Fperm_SI_Woolf2021!$E$9:$E$93,1,EXP(LN((1.1*(Fperm_SI_Woolf2021!$E$9:$E$93-J$58)-63.1579*EXP(-0.19*Fperm_SI_Woolf2021!$E$9:$E$93)+63.1579*EXP(-0.19*J$58))/(Fperm_SI_Woolf2021!$E$9:$E$93-J$58))*(J$58-Fperm_SI_Woolf2021!$E$9:$E$93)/10))),Fperm_SI_Woolf2021!$D$9:$D$93))</f>
        <v>0.6362626136021633</v>
      </c>
      <c r="K144" s="51" cm="1">
        <f t="array" ref="K144">MIN(1,SLOPE(Fperm_SI_Woolf2021!$F$9:$F$93*EXP(-Fperm_SI_Woolf2021!$I$9:$I$93*$C144*IF(K$58=Fperm_SI_Woolf2021!$E$9:$E$93,1,EXP(LN((1.1*(Fperm_SI_Woolf2021!$E$9:$E$93-K$58)-63.1579*EXP(-0.19*Fperm_SI_Woolf2021!$E$9:$E$93)+63.1579*EXP(-0.19*K$58))/(Fperm_SI_Woolf2021!$E$9:$E$93-K$58))*(K$58-Fperm_SI_Woolf2021!$E$9:$E$93)/10))) + Fperm_SI_Woolf2021!$G$9:$G$93*EXP(-Fperm_SI_Woolf2021!$J$9:$J$93*$C144*IF(K$58=Fperm_SI_Woolf2021!$E$9:$E$93,1,EXP(LN((1.1*(Fperm_SI_Woolf2021!$E$9:$E$93-K$58)-63.1579*EXP(-0.19*Fperm_SI_Woolf2021!$E$9:$E$93)+63.1579*EXP(-0.19*K$58))/(Fperm_SI_Woolf2021!$E$9:$E$93-K$58))*(K$58-Fperm_SI_Woolf2021!$E$9:$E$93)/10))) + Fperm_SI_Woolf2021!$H$9:$H$93*EXP(-Fperm_SI_Woolf2021!$K$9:$K$93*$C144*IF(K$58=Fperm_SI_Woolf2021!$E$9:$E$93,1,EXP(LN((1.1*(Fperm_SI_Woolf2021!$E$9:$E$93-K$58)-63.1579*EXP(-0.19*Fperm_SI_Woolf2021!$E$9:$E$93)+63.1579*EXP(-0.19*K$58))/(Fperm_SI_Woolf2021!$E$9:$E$93-K$58))*(K$58-Fperm_SI_Woolf2021!$E$9:$E$93)/10))),Fperm_SI_Woolf2021!$D$9:$D$93)*K$57+INTERCEPT(Fperm_SI_Woolf2021!$F$9:$F$93*EXP(-Fperm_SI_Woolf2021!$I$9:$I$93*$C144*IF(K$58=Fperm_SI_Woolf2021!$E$9:$E$93,1,EXP(LN((1.1*(Fperm_SI_Woolf2021!$E$9:$E$93-K$58)-63.1579*EXP(-0.19*Fperm_SI_Woolf2021!$E$9:$E$93)+63.1579*EXP(-0.19*K$58))/(Fperm_SI_Woolf2021!$E$9:$E$93-K$58))*(K$58-Fperm_SI_Woolf2021!$E$9:$E$93)/10))) + Fperm_SI_Woolf2021!$G$9:$G$93*EXP(-Fperm_SI_Woolf2021!$J$9:$J$93*$C144*IF(K$58=Fperm_SI_Woolf2021!$E$9:$E$93,1,EXP(LN((1.1*(Fperm_SI_Woolf2021!$E$9:$E$93-K$58)-63.1579*EXP(-0.19*Fperm_SI_Woolf2021!$E$9:$E$93)+63.1579*EXP(-0.19*K$58))/(Fperm_SI_Woolf2021!$E$9:$E$93-K$58))*(K$58-Fperm_SI_Woolf2021!$E$9:$E$93)/10))) + Fperm_SI_Woolf2021!$H$9:$H$93*EXP(-Fperm_SI_Woolf2021!$K$9:$K$93*$C144*IF(K$58=Fperm_SI_Woolf2021!$E$9:$E$93,1,EXP(LN((1.1*(Fperm_SI_Woolf2021!$E$9:$E$93-K$58)-63.1579*EXP(-0.19*Fperm_SI_Woolf2021!$E$9:$E$93)+63.1579*EXP(-0.19*K$58))/(Fperm_SI_Woolf2021!$E$9:$E$93-K$58))*(K$58-Fperm_SI_Woolf2021!$E$9:$E$93)/10))),Fperm_SI_Woolf2021!$D$9:$D$93))</f>
        <v>0.60437589317829243</v>
      </c>
      <c r="L144" s="51" cm="1">
        <f t="array" ref="L144">MIN(1,SLOPE(Fperm_SI_Woolf2021!$F$9:$F$93*EXP(-Fperm_SI_Woolf2021!$I$9:$I$93*$C144*IF(L$58=Fperm_SI_Woolf2021!$E$9:$E$93,1,EXP(LN((1.1*(Fperm_SI_Woolf2021!$E$9:$E$93-L$58)-63.1579*EXP(-0.19*Fperm_SI_Woolf2021!$E$9:$E$93)+63.1579*EXP(-0.19*L$58))/(Fperm_SI_Woolf2021!$E$9:$E$93-L$58))*(L$58-Fperm_SI_Woolf2021!$E$9:$E$93)/10))) + Fperm_SI_Woolf2021!$G$9:$G$93*EXP(-Fperm_SI_Woolf2021!$J$9:$J$93*$C144*IF(L$58=Fperm_SI_Woolf2021!$E$9:$E$93,1,EXP(LN((1.1*(Fperm_SI_Woolf2021!$E$9:$E$93-L$58)-63.1579*EXP(-0.19*Fperm_SI_Woolf2021!$E$9:$E$93)+63.1579*EXP(-0.19*L$58))/(Fperm_SI_Woolf2021!$E$9:$E$93-L$58))*(L$58-Fperm_SI_Woolf2021!$E$9:$E$93)/10))) + Fperm_SI_Woolf2021!$H$9:$H$93*EXP(-Fperm_SI_Woolf2021!$K$9:$K$93*$C144*IF(L$58=Fperm_SI_Woolf2021!$E$9:$E$93,1,EXP(LN((1.1*(Fperm_SI_Woolf2021!$E$9:$E$93-L$58)-63.1579*EXP(-0.19*Fperm_SI_Woolf2021!$E$9:$E$93)+63.1579*EXP(-0.19*L$58))/(Fperm_SI_Woolf2021!$E$9:$E$93-L$58))*(L$58-Fperm_SI_Woolf2021!$E$9:$E$93)/10))),Fperm_SI_Woolf2021!$D$9:$D$93)*L$57+INTERCEPT(Fperm_SI_Woolf2021!$F$9:$F$93*EXP(-Fperm_SI_Woolf2021!$I$9:$I$93*$C144*IF(L$58=Fperm_SI_Woolf2021!$E$9:$E$93,1,EXP(LN((1.1*(Fperm_SI_Woolf2021!$E$9:$E$93-L$58)-63.1579*EXP(-0.19*Fperm_SI_Woolf2021!$E$9:$E$93)+63.1579*EXP(-0.19*L$58))/(Fperm_SI_Woolf2021!$E$9:$E$93-L$58))*(L$58-Fperm_SI_Woolf2021!$E$9:$E$93)/10))) + Fperm_SI_Woolf2021!$G$9:$G$93*EXP(-Fperm_SI_Woolf2021!$J$9:$J$93*$C144*IF(L$58=Fperm_SI_Woolf2021!$E$9:$E$93,1,EXP(LN((1.1*(Fperm_SI_Woolf2021!$E$9:$E$93-L$58)-63.1579*EXP(-0.19*Fperm_SI_Woolf2021!$E$9:$E$93)+63.1579*EXP(-0.19*L$58))/(Fperm_SI_Woolf2021!$E$9:$E$93-L$58))*(L$58-Fperm_SI_Woolf2021!$E$9:$E$93)/10))) + Fperm_SI_Woolf2021!$H$9:$H$93*EXP(-Fperm_SI_Woolf2021!$K$9:$K$93*$C144*IF(L$58=Fperm_SI_Woolf2021!$E$9:$E$93,1,EXP(LN((1.1*(Fperm_SI_Woolf2021!$E$9:$E$93-L$58)-63.1579*EXP(-0.19*Fperm_SI_Woolf2021!$E$9:$E$93)+63.1579*EXP(-0.19*L$58))/(Fperm_SI_Woolf2021!$E$9:$E$93-L$58))*(L$58-Fperm_SI_Woolf2021!$E$9:$E$93)/10))),Fperm_SI_Woolf2021!$D$9:$D$93))</f>
        <v>0.57248917275442146</v>
      </c>
      <c r="M144" s="51" cm="1">
        <f t="array" ref="M144">MIN(1,SLOPE(Fperm_SI_Woolf2021!$F$9:$F$93*EXP(-Fperm_SI_Woolf2021!$I$9:$I$93*$C144*IF(M$58=Fperm_SI_Woolf2021!$E$9:$E$93,1,EXP(LN((1.1*(Fperm_SI_Woolf2021!$E$9:$E$93-M$58)-63.1579*EXP(-0.19*Fperm_SI_Woolf2021!$E$9:$E$93)+63.1579*EXP(-0.19*M$58))/(Fperm_SI_Woolf2021!$E$9:$E$93-M$58))*(M$58-Fperm_SI_Woolf2021!$E$9:$E$93)/10))) + Fperm_SI_Woolf2021!$G$9:$G$93*EXP(-Fperm_SI_Woolf2021!$J$9:$J$93*$C144*IF(M$58=Fperm_SI_Woolf2021!$E$9:$E$93,1,EXP(LN((1.1*(Fperm_SI_Woolf2021!$E$9:$E$93-M$58)-63.1579*EXP(-0.19*Fperm_SI_Woolf2021!$E$9:$E$93)+63.1579*EXP(-0.19*M$58))/(Fperm_SI_Woolf2021!$E$9:$E$93-M$58))*(M$58-Fperm_SI_Woolf2021!$E$9:$E$93)/10))) + Fperm_SI_Woolf2021!$H$9:$H$93*EXP(-Fperm_SI_Woolf2021!$K$9:$K$93*$C144*IF(M$58=Fperm_SI_Woolf2021!$E$9:$E$93,1,EXP(LN((1.1*(Fperm_SI_Woolf2021!$E$9:$E$93-M$58)-63.1579*EXP(-0.19*Fperm_SI_Woolf2021!$E$9:$E$93)+63.1579*EXP(-0.19*M$58))/(Fperm_SI_Woolf2021!$E$9:$E$93-M$58))*(M$58-Fperm_SI_Woolf2021!$E$9:$E$93)/10))),Fperm_SI_Woolf2021!$D$9:$D$93)*M$57+INTERCEPT(Fperm_SI_Woolf2021!$F$9:$F$93*EXP(-Fperm_SI_Woolf2021!$I$9:$I$93*$C144*IF(M$58=Fperm_SI_Woolf2021!$E$9:$E$93,1,EXP(LN((1.1*(Fperm_SI_Woolf2021!$E$9:$E$93-M$58)-63.1579*EXP(-0.19*Fperm_SI_Woolf2021!$E$9:$E$93)+63.1579*EXP(-0.19*M$58))/(Fperm_SI_Woolf2021!$E$9:$E$93-M$58))*(M$58-Fperm_SI_Woolf2021!$E$9:$E$93)/10))) + Fperm_SI_Woolf2021!$G$9:$G$93*EXP(-Fperm_SI_Woolf2021!$J$9:$J$93*$C144*IF(M$58=Fperm_SI_Woolf2021!$E$9:$E$93,1,EXP(LN((1.1*(Fperm_SI_Woolf2021!$E$9:$E$93-M$58)-63.1579*EXP(-0.19*Fperm_SI_Woolf2021!$E$9:$E$93)+63.1579*EXP(-0.19*M$58))/(Fperm_SI_Woolf2021!$E$9:$E$93-M$58))*(M$58-Fperm_SI_Woolf2021!$E$9:$E$93)/10))) + Fperm_SI_Woolf2021!$H$9:$H$93*EXP(-Fperm_SI_Woolf2021!$K$9:$K$93*$C144*IF(M$58=Fperm_SI_Woolf2021!$E$9:$E$93,1,EXP(LN((1.1*(Fperm_SI_Woolf2021!$E$9:$E$93-M$58)-63.1579*EXP(-0.19*Fperm_SI_Woolf2021!$E$9:$E$93)+63.1579*EXP(-0.19*M$58))/(Fperm_SI_Woolf2021!$E$9:$E$93-M$58))*(M$58-Fperm_SI_Woolf2021!$E$9:$E$93)/10))),Fperm_SI_Woolf2021!$D$9:$D$93))</f>
        <v>0.5406024523305506</v>
      </c>
      <c r="N144" s="51" cm="1">
        <f t="array" ref="N144">MIN(1,SLOPE(Fperm_SI_Woolf2021!$F$9:$F$93*EXP(-Fperm_SI_Woolf2021!$I$9:$I$93*$C144*IF(N$58=Fperm_SI_Woolf2021!$E$9:$E$93,1,EXP(LN((1.1*(Fperm_SI_Woolf2021!$E$9:$E$93-N$58)-63.1579*EXP(-0.19*Fperm_SI_Woolf2021!$E$9:$E$93)+63.1579*EXP(-0.19*N$58))/(Fperm_SI_Woolf2021!$E$9:$E$93-N$58))*(N$58-Fperm_SI_Woolf2021!$E$9:$E$93)/10))) + Fperm_SI_Woolf2021!$G$9:$G$93*EXP(-Fperm_SI_Woolf2021!$J$9:$J$93*$C144*IF(N$58=Fperm_SI_Woolf2021!$E$9:$E$93,1,EXP(LN((1.1*(Fperm_SI_Woolf2021!$E$9:$E$93-N$58)-63.1579*EXP(-0.19*Fperm_SI_Woolf2021!$E$9:$E$93)+63.1579*EXP(-0.19*N$58))/(Fperm_SI_Woolf2021!$E$9:$E$93-N$58))*(N$58-Fperm_SI_Woolf2021!$E$9:$E$93)/10))) + Fperm_SI_Woolf2021!$H$9:$H$93*EXP(-Fperm_SI_Woolf2021!$K$9:$K$93*$C144*IF(N$58=Fperm_SI_Woolf2021!$E$9:$E$93,1,EXP(LN((1.1*(Fperm_SI_Woolf2021!$E$9:$E$93-N$58)-63.1579*EXP(-0.19*Fperm_SI_Woolf2021!$E$9:$E$93)+63.1579*EXP(-0.19*N$58))/(Fperm_SI_Woolf2021!$E$9:$E$93-N$58))*(N$58-Fperm_SI_Woolf2021!$E$9:$E$93)/10))),Fperm_SI_Woolf2021!$D$9:$D$93)*N$57+INTERCEPT(Fperm_SI_Woolf2021!$F$9:$F$93*EXP(-Fperm_SI_Woolf2021!$I$9:$I$93*$C144*IF(N$58=Fperm_SI_Woolf2021!$E$9:$E$93,1,EXP(LN((1.1*(Fperm_SI_Woolf2021!$E$9:$E$93-N$58)-63.1579*EXP(-0.19*Fperm_SI_Woolf2021!$E$9:$E$93)+63.1579*EXP(-0.19*N$58))/(Fperm_SI_Woolf2021!$E$9:$E$93-N$58))*(N$58-Fperm_SI_Woolf2021!$E$9:$E$93)/10))) + Fperm_SI_Woolf2021!$G$9:$G$93*EXP(-Fperm_SI_Woolf2021!$J$9:$J$93*$C144*IF(N$58=Fperm_SI_Woolf2021!$E$9:$E$93,1,EXP(LN((1.1*(Fperm_SI_Woolf2021!$E$9:$E$93-N$58)-63.1579*EXP(-0.19*Fperm_SI_Woolf2021!$E$9:$E$93)+63.1579*EXP(-0.19*N$58))/(Fperm_SI_Woolf2021!$E$9:$E$93-N$58))*(N$58-Fperm_SI_Woolf2021!$E$9:$E$93)/10))) + Fperm_SI_Woolf2021!$H$9:$H$93*EXP(-Fperm_SI_Woolf2021!$K$9:$K$93*$C144*IF(N$58=Fperm_SI_Woolf2021!$E$9:$E$93,1,EXP(LN((1.1*(Fperm_SI_Woolf2021!$E$9:$E$93-N$58)-63.1579*EXP(-0.19*Fperm_SI_Woolf2021!$E$9:$E$93)+63.1579*EXP(-0.19*N$58))/(Fperm_SI_Woolf2021!$E$9:$E$93-N$58))*(N$58-Fperm_SI_Woolf2021!$E$9:$E$93)/10))),Fperm_SI_Woolf2021!$D$9:$D$93))</f>
        <v>0.50871573190667974</v>
      </c>
      <c r="O144" s="51" cm="1">
        <f t="array" ref="O144">MIN(1,SLOPE(Fperm_SI_Woolf2021!$F$9:$F$93*EXP(-Fperm_SI_Woolf2021!$I$9:$I$93*$C144*IF(O$58=Fperm_SI_Woolf2021!$E$9:$E$93,1,EXP(LN((1.1*(Fperm_SI_Woolf2021!$E$9:$E$93-O$58)-63.1579*EXP(-0.19*Fperm_SI_Woolf2021!$E$9:$E$93)+63.1579*EXP(-0.19*O$58))/(Fperm_SI_Woolf2021!$E$9:$E$93-O$58))*(O$58-Fperm_SI_Woolf2021!$E$9:$E$93)/10))) + Fperm_SI_Woolf2021!$G$9:$G$93*EXP(-Fperm_SI_Woolf2021!$J$9:$J$93*$C144*IF(O$58=Fperm_SI_Woolf2021!$E$9:$E$93,1,EXP(LN((1.1*(Fperm_SI_Woolf2021!$E$9:$E$93-O$58)-63.1579*EXP(-0.19*Fperm_SI_Woolf2021!$E$9:$E$93)+63.1579*EXP(-0.19*O$58))/(Fperm_SI_Woolf2021!$E$9:$E$93-O$58))*(O$58-Fperm_SI_Woolf2021!$E$9:$E$93)/10))) + Fperm_SI_Woolf2021!$H$9:$H$93*EXP(-Fperm_SI_Woolf2021!$K$9:$K$93*$C144*IF(O$58=Fperm_SI_Woolf2021!$E$9:$E$93,1,EXP(LN((1.1*(Fperm_SI_Woolf2021!$E$9:$E$93-O$58)-63.1579*EXP(-0.19*Fperm_SI_Woolf2021!$E$9:$E$93)+63.1579*EXP(-0.19*O$58))/(Fperm_SI_Woolf2021!$E$9:$E$93-O$58))*(O$58-Fperm_SI_Woolf2021!$E$9:$E$93)/10))),Fperm_SI_Woolf2021!$D$9:$D$93)*O$57+INTERCEPT(Fperm_SI_Woolf2021!$F$9:$F$93*EXP(-Fperm_SI_Woolf2021!$I$9:$I$93*$C144*IF(O$58=Fperm_SI_Woolf2021!$E$9:$E$93,1,EXP(LN((1.1*(Fperm_SI_Woolf2021!$E$9:$E$93-O$58)-63.1579*EXP(-0.19*Fperm_SI_Woolf2021!$E$9:$E$93)+63.1579*EXP(-0.19*O$58))/(Fperm_SI_Woolf2021!$E$9:$E$93-O$58))*(O$58-Fperm_SI_Woolf2021!$E$9:$E$93)/10))) + Fperm_SI_Woolf2021!$G$9:$G$93*EXP(-Fperm_SI_Woolf2021!$J$9:$J$93*$C144*IF(O$58=Fperm_SI_Woolf2021!$E$9:$E$93,1,EXP(LN((1.1*(Fperm_SI_Woolf2021!$E$9:$E$93-O$58)-63.1579*EXP(-0.19*Fperm_SI_Woolf2021!$E$9:$E$93)+63.1579*EXP(-0.19*O$58))/(Fperm_SI_Woolf2021!$E$9:$E$93-O$58))*(O$58-Fperm_SI_Woolf2021!$E$9:$E$93)/10))) + Fperm_SI_Woolf2021!$H$9:$H$93*EXP(-Fperm_SI_Woolf2021!$K$9:$K$93*$C144*IF(O$58=Fperm_SI_Woolf2021!$E$9:$E$93,1,EXP(LN((1.1*(Fperm_SI_Woolf2021!$E$9:$E$93-O$58)-63.1579*EXP(-0.19*Fperm_SI_Woolf2021!$E$9:$E$93)+63.1579*EXP(-0.19*O$58))/(Fperm_SI_Woolf2021!$E$9:$E$93-O$58))*(O$58-Fperm_SI_Woolf2021!$E$9:$E$93)/10))),Fperm_SI_Woolf2021!$D$9:$D$93))</f>
        <v>0.47682901148280871</v>
      </c>
      <c r="P144" s="51" cm="1">
        <f t="array" ref="P144">MIN(1,SLOPE(Fperm_SI_Woolf2021!$F$9:$F$93*EXP(-Fperm_SI_Woolf2021!$I$9:$I$93*$C144*IF(P$58=Fperm_SI_Woolf2021!$E$9:$E$93,1,EXP(LN((1.1*(Fperm_SI_Woolf2021!$E$9:$E$93-P$58)-63.1579*EXP(-0.19*Fperm_SI_Woolf2021!$E$9:$E$93)+63.1579*EXP(-0.19*P$58))/(Fperm_SI_Woolf2021!$E$9:$E$93-P$58))*(P$58-Fperm_SI_Woolf2021!$E$9:$E$93)/10))) + Fperm_SI_Woolf2021!$G$9:$G$93*EXP(-Fperm_SI_Woolf2021!$J$9:$J$93*$C144*IF(P$58=Fperm_SI_Woolf2021!$E$9:$E$93,1,EXP(LN((1.1*(Fperm_SI_Woolf2021!$E$9:$E$93-P$58)-63.1579*EXP(-0.19*Fperm_SI_Woolf2021!$E$9:$E$93)+63.1579*EXP(-0.19*P$58))/(Fperm_SI_Woolf2021!$E$9:$E$93-P$58))*(P$58-Fperm_SI_Woolf2021!$E$9:$E$93)/10))) + Fperm_SI_Woolf2021!$H$9:$H$93*EXP(-Fperm_SI_Woolf2021!$K$9:$K$93*$C144*IF(P$58=Fperm_SI_Woolf2021!$E$9:$E$93,1,EXP(LN((1.1*(Fperm_SI_Woolf2021!$E$9:$E$93-P$58)-63.1579*EXP(-0.19*Fperm_SI_Woolf2021!$E$9:$E$93)+63.1579*EXP(-0.19*P$58))/(Fperm_SI_Woolf2021!$E$9:$E$93-P$58))*(P$58-Fperm_SI_Woolf2021!$E$9:$E$93)/10))),Fperm_SI_Woolf2021!$D$9:$D$93)*P$57+INTERCEPT(Fperm_SI_Woolf2021!$F$9:$F$93*EXP(-Fperm_SI_Woolf2021!$I$9:$I$93*$C144*IF(P$58=Fperm_SI_Woolf2021!$E$9:$E$93,1,EXP(LN((1.1*(Fperm_SI_Woolf2021!$E$9:$E$93-P$58)-63.1579*EXP(-0.19*Fperm_SI_Woolf2021!$E$9:$E$93)+63.1579*EXP(-0.19*P$58))/(Fperm_SI_Woolf2021!$E$9:$E$93-P$58))*(P$58-Fperm_SI_Woolf2021!$E$9:$E$93)/10))) + Fperm_SI_Woolf2021!$G$9:$G$93*EXP(-Fperm_SI_Woolf2021!$J$9:$J$93*$C144*IF(P$58=Fperm_SI_Woolf2021!$E$9:$E$93,1,EXP(LN((1.1*(Fperm_SI_Woolf2021!$E$9:$E$93-P$58)-63.1579*EXP(-0.19*Fperm_SI_Woolf2021!$E$9:$E$93)+63.1579*EXP(-0.19*P$58))/(Fperm_SI_Woolf2021!$E$9:$E$93-P$58))*(P$58-Fperm_SI_Woolf2021!$E$9:$E$93)/10))) + Fperm_SI_Woolf2021!$H$9:$H$93*EXP(-Fperm_SI_Woolf2021!$K$9:$K$93*$C144*IF(P$58=Fperm_SI_Woolf2021!$E$9:$E$93,1,EXP(LN((1.1*(Fperm_SI_Woolf2021!$E$9:$E$93-P$58)-63.1579*EXP(-0.19*Fperm_SI_Woolf2021!$E$9:$E$93)+63.1579*EXP(-0.19*P$58))/(Fperm_SI_Woolf2021!$E$9:$E$93-P$58))*(P$58-Fperm_SI_Woolf2021!$E$9:$E$93)/10))),Fperm_SI_Woolf2021!$D$9:$D$93))</f>
        <v>0.44494229105893773</v>
      </c>
      <c r="Q144" s="51" cm="1">
        <f t="array" ref="Q144">MIN(1,SLOPE(Fperm_SI_Woolf2021!$F$9:$F$93*EXP(-Fperm_SI_Woolf2021!$I$9:$I$93*$C144*IF(Q$58=Fperm_SI_Woolf2021!$E$9:$E$93,1,EXP(LN((1.1*(Fperm_SI_Woolf2021!$E$9:$E$93-Q$58)-63.1579*EXP(-0.19*Fperm_SI_Woolf2021!$E$9:$E$93)+63.1579*EXP(-0.19*Q$58))/(Fperm_SI_Woolf2021!$E$9:$E$93-Q$58))*(Q$58-Fperm_SI_Woolf2021!$E$9:$E$93)/10))) + Fperm_SI_Woolf2021!$G$9:$G$93*EXP(-Fperm_SI_Woolf2021!$J$9:$J$93*$C144*IF(Q$58=Fperm_SI_Woolf2021!$E$9:$E$93,1,EXP(LN((1.1*(Fperm_SI_Woolf2021!$E$9:$E$93-Q$58)-63.1579*EXP(-0.19*Fperm_SI_Woolf2021!$E$9:$E$93)+63.1579*EXP(-0.19*Q$58))/(Fperm_SI_Woolf2021!$E$9:$E$93-Q$58))*(Q$58-Fperm_SI_Woolf2021!$E$9:$E$93)/10))) + Fperm_SI_Woolf2021!$H$9:$H$93*EXP(-Fperm_SI_Woolf2021!$K$9:$K$93*$C144*IF(Q$58=Fperm_SI_Woolf2021!$E$9:$E$93,1,EXP(LN((1.1*(Fperm_SI_Woolf2021!$E$9:$E$93-Q$58)-63.1579*EXP(-0.19*Fperm_SI_Woolf2021!$E$9:$E$93)+63.1579*EXP(-0.19*Q$58))/(Fperm_SI_Woolf2021!$E$9:$E$93-Q$58))*(Q$58-Fperm_SI_Woolf2021!$E$9:$E$93)/10))),Fperm_SI_Woolf2021!$D$9:$D$93)*Q$57+INTERCEPT(Fperm_SI_Woolf2021!$F$9:$F$93*EXP(-Fperm_SI_Woolf2021!$I$9:$I$93*$C144*IF(Q$58=Fperm_SI_Woolf2021!$E$9:$E$93,1,EXP(LN((1.1*(Fperm_SI_Woolf2021!$E$9:$E$93-Q$58)-63.1579*EXP(-0.19*Fperm_SI_Woolf2021!$E$9:$E$93)+63.1579*EXP(-0.19*Q$58))/(Fperm_SI_Woolf2021!$E$9:$E$93-Q$58))*(Q$58-Fperm_SI_Woolf2021!$E$9:$E$93)/10))) + Fperm_SI_Woolf2021!$G$9:$G$93*EXP(-Fperm_SI_Woolf2021!$J$9:$J$93*$C144*IF(Q$58=Fperm_SI_Woolf2021!$E$9:$E$93,1,EXP(LN((1.1*(Fperm_SI_Woolf2021!$E$9:$E$93-Q$58)-63.1579*EXP(-0.19*Fperm_SI_Woolf2021!$E$9:$E$93)+63.1579*EXP(-0.19*Q$58))/(Fperm_SI_Woolf2021!$E$9:$E$93-Q$58))*(Q$58-Fperm_SI_Woolf2021!$E$9:$E$93)/10))) + Fperm_SI_Woolf2021!$H$9:$H$93*EXP(-Fperm_SI_Woolf2021!$K$9:$K$93*$C144*IF(Q$58=Fperm_SI_Woolf2021!$E$9:$E$93,1,EXP(LN((1.1*(Fperm_SI_Woolf2021!$E$9:$E$93-Q$58)-63.1579*EXP(-0.19*Fperm_SI_Woolf2021!$E$9:$E$93)+63.1579*EXP(-0.19*Q$58))/(Fperm_SI_Woolf2021!$E$9:$E$93-Q$58))*(Q$58-Fperm_SI_Woolf2021!$E$9:$E$93)/10))),Fperm_SI_Woolf2021!$D$9:$D$93))</f>
        <v>0.41305557063506682</v>
      </c>
      <c r="R144" s="51" cm="1">
        <f t="array" ref="R144">MIN(1,SLOPE(Fperm_SI_Woolf2021!$F$9:$F$93*EXP(-Fperm_SI_Woolf2021!$I$9:$I$93*$C144*IF(R$58=Fperm_SI_Woolf2021!$E$9:$E$93,1,EXP(LN((1.1*(Fperm_SI_Woolf2021!$E$9:$E$93-R$58)-63.1579*EXP(-0.19*Fperm_SI_Woolf2021!$E$9:$E$93)+63.1579*EXP(-0.19*R$58))/(Fperm_SI_Woolf2021!$E$9:$E$93-R$58))*(R$58-Fperm_SI_Woolf2021!$E$9:$E$93)/10))) + Fperm_SI_Woolf2021!$G$9:$G$93*EXP(-Fperm_SI_Woolf2021!$J$9:$J$93*$C144*IF(R$58=Fperm_SI_Woolf2021!$E$9:$E$93,1,EXP(LN((1.1*(Fperm_SI_Woolf2021!$E$9:$E$93-R$58)-63.1579*EXP(-0.19*Fperm_SI_Woolf2021!$E$9:$E$93)+63.1579*EXP(-0.19*R$58))/(Fperm_SI_Woolf2021!$E$9:$E$93-R$58))*(R$58-Fperm_SI_Woolf2021!$E$9:$E$93)/10))) + Fperm_SI_Woolf2021!$H$9:$H$93*EXP(-Fperm_SI_Woolf2021!$K$9:$K$93*$C144*IF(R$58=Fperm_SI_Woolf2021!$E$9:$E$93,1,EXP(LN((1.1*(Fperm_SI_Woolf2021!$E$9:$E$93-R$58)-63.1579*EXP(-0.19*Fperm_SI_Woolf2021!$E$9:$E$93)+63.1579*EXP(-0.19*R$58))/(Fperm_SI_Woolf2021!$E$9:$E$93-R$58))*(R$58-Fperm_SI_Woolf2021!$E$9:$E$93)/10))),Fperm_SI_Woolf2021!$D$9:$D$93)*R$57+INTERCEPT(Fperm_SI_Woolf2021!$F$9:$F$93*EXP(-Fperm_SI_Woolf2021!$I$9:$I$93*$C144*IF(R$58=Fperm_SI_Woolf2021!$E$9:$E$93,1,EXP(LN((1.1*(Fperm_SI_Woolf2021!$E$9:$E$93-R$58)-63.1579*EXP(-0.19*Fperm_SI_Woolf2021!$E$9:$E$93)+63.1579*EXP(-0.19*R$58))/(Fperm_SI_Woolf2021!$E$9:$E$93-R$58))*(R$58-Fperm_SI_Woolf2021!$E$9:$E$93)/10))) + Fperm_SI_Woolf2021!$G$9:$G$93*EXP(-Fperm_SI_Woolf2021!$J$9:$J$93*$C144*IF(R$58=Fperm_SI_Woolf2021!$E$9:$E$93,1,EXP(LN((1.1*(Fperm_SI_Woolf2021!$E$9:$E$93-R$58)-63.1579*EXP(-0.19*Fperm_SI_Woolf2021!$E$9:$E$93)+63.1579*EXP(-0.19*R$58))/(Fperm_SI_Woolf2021!$E$9:$E$93-R$58))*(R$58-Fperm_SI_Woolf2021!$E$9:$E$93)/10))) + Fperm_SI_Woolf2021!$H$9:$H$93*EXP(-Fperm_SI_Woolf2021!$K$9:$K$93*$C144*IF(R$58=Fperm_SI_Woolf2021!$E$9:$E$93,1,EXP(LN((1.1*(Fperm_SI_Woolf2021!$E$9:$E$93-R$58)-63.1579*EXP(-0.19*Fperm_SI_Woolf2021!$E$9:$E$93)+63.1579*EXP(-0.19*R$58))/(Fperm_SI_Woolf2021!$E$9:$E$93-R$58))*(R$58-Fperm_SI_Woolf2021!$E$9:$E$93)/10))),Fperm_SI_Woolf2021!$D$9:$D$93))</f>
        <v>0.38116885021119584</v>
      </c>
      <c r="S144" s="51" cm="1">
        <f t="array" ref="S144">MIN(1,SLOPE(Fperm_SI_Woolf2021!$F$9:$F$93*EXP(-Fperm_SI_Woolf2021!$I$9:$I$93*$C144*IF(S$58=Fperm_SI_Woolf2021!$E$9:$E$93,1,EXP(LN((1.1*(Fperm_SI_Woolf2021!$E$9:$E$93-S$58)-63.1579*EXP(-0.19*Fperm_SI_Woolf2021!$E$9:$E$93)+63.1579*EXP(-0.19*S$58))/(Fperm_SI_Woolf2021!$E$9:$E$93-S$58))*(S$58-Fperm_SI_Woolf2021!$E$9:$E$93)/10))) + Fperm_SI_Woolf2021!$G$9:$G$93*EXP(-Fperm_SI_Woolf2021!$J$9:$J$93*$C144*IF(S$58=Fperm_SI_Woolf2021!$E$9:$E$93,1,EXP(LN((1.1*(Fperm_SI_Woolf2021!$E$9:$E$93-S$58)-63.1579*EXP(-0.19*Fperm_SI_Woolf2021!$E$9:$E$93)+63.1579*EXP(-0.19*S$58))/(Fperm_SI_Woolf2021!$E$9:$E$93-S$58))*(S$58-Fperm_SI_Woolf2021!$E$9:$E$93)/10))) + Fperm_SI_Woolf2021!$H$9:$H$93*EXP(-Fperm_SI_Woolf2021!$K$9:$K$93*$C144*IF(S$58=Fperm_SI_Woolf2021!$E$9:$E$93,1,EXP(LN((1.1*(Fperm_SI_Woolf2021!$E$9:$E$93-S$58)-63.1579*EXP(-0.19*Fperm_SI_Woolf2021!$E$9:$E$93)+63.1579*EXP(-0.19*S$58))/(Fperm_SI_Woolf2021!$E$9:$E$93-S$58))*(S$58-Fperm_SI_Woolf2021!$E$9:$E$93)/10))),Fperm_SI_Woolf2021!$D$9:$D$93)*S$57+INTERCEPT(Fperm_SI_Woolf2021!$F$9:$F$93*EXP(-Fperm_SI_Woolf2021!$I$9:$I$93*$C144*IF(S$58=Fperm_SI_Woolf2021!$E$9:$E$93,1,EXP(LN((1.1*(Fperm_SI_Woolf2021!$E$9:$E$93-S$58)-63.1579*EXP(-0.19*Fperm_SI_Woolf2021!$E$9:$E$93)+63.1579*EXP(-0.19*S$58))/(Fperm_SI_Woolf2021!$E$9:$E$93-S$58))*(S$58-Fperm_SI_Woolf2021!$E$9:$E$93)/10))) + Fperm_SI_Woolf2021!$G$9:$G$93*EXP(-Fperm_SI_Woolf2021!$J$9:$J$93*$C144*IF(S$58=Fperm_SI_Woolf2021!$E$9:$E$93,1,EXP(LN((1.1*(Fperm_SI_Woolf2021!$E$9:$E$93-S$58)-63.1579*EXP(-0.19*Fperm_SI_Woolf2021!$E$9:$E$93)+63.1579*EXP(-0.19*S$58))/(Fperm_SI_Woolf2021!$E$9:$E$93-S$58))*(S$58-Fperm_SI_Woolf2021!$E$9:$E$93)/10))) + Fperm_SI_Woolf2021!$H$9:$H$93*EXP(-Fperm_SI_Woolf2021!$K$9:$K$93*$C144*IF(S$58=Fperm_SI_Woolf2021!$E$9:$E$93,1,EXP(LN((1.1*(Fperm_SI_Woolf2021!$E$9:$E$93-S$58)-63.1579*EXP(-0.19*Fperm_SI_Woolf2021!$E$9:$E$93)+63.1579*EXP(-0.19*S$58))/(Fperm_SI_Woolf2021!$E$9:$E$93-S$58))*(S$58-Fperm_SI_Woolf2021!$E$9:$E$93)/10))),Fperm_SI_Woolf2021!$D$9:$D$93))</f>
        <v>0.51683101538036891</v>
      </c>
      <c r="T144" s="51" cm="1">
        <f t="array" ref="T144">MIN(1,SLOPE(Fperm_SI_Woolf2021!$F$9:$F$93*EXP(-Fperm_SI_Woolf2021!$I$9:$I$93*$C144*IF(T$58=Fperm_SI_Woolf2021!$E$9:$E$93,1,EXP(LN((1.1*(Fperm_SI_Woolf2021!$E$9:$E$93-T$58)-63.1579*EXP(-0.19*Fperm_SI_Woolf2021!$E$9:$E$93)+63.1579*EXP(-0.19*T$58))/(Fperm_SI_Woolf2021!$E$9:$E$93-T$58))*(T$58-Fperm_SI_Woolf2021!$E$9:$E$93)/10))) + Fperm_SI_Woolf2021!$G$9:$G$93*EXP(-Fperm_SI_Woolf2021!$J$9:$J$93*$C144*IF(T$58=Fperm_SI_Woolf2021!$E$9:$E$93,1,EXP(LN((1.1*(Fperm_SI_Woolf2021!$E$9:$E$93-T$58)-63.1579*EXP(-0.19*Fperm_SI_Woolf2021!$E$9:$E$93)+63.1579*EXP(-0.19*T$58))/(Fperm_SI_Woolf2021!$E$9:$E$93-T$58))*(T$58-Fperm_SI_Woolf2021!$E$9:$E$93)/10))) + Fperm_SI_Woolf2021!$H$9:$H$93*EXP(-Fperm_SI_Woolf2021!$K$9:$K$93*$C144*IF(T$58=Fperm_SI_Woolf2021!$E$9:$E$93,1,EXP(LN((1.1*(Fperm_SI_Woolf2021!$E$9:$E$93-T$58)-63.1579*EXP(-0.19*Fperm_SI_Woolf2021!$E$9:$E$93)+63.1579*EXP(-0.19*T$58))/(Fperm_SI_Woolf2021!$E$9:$E$93-T$58))*(T$58-Fperm_SI_Woolf2021!$E$9:$E$93)/10))),Fperm_SI_Woolf2021!$D$9:$D$93)*T$57+INTERCEPT(Fperm_SI_Woolf2021!$F$9:$F$93*EXP(-Fperm_SI_Woolf2021!$I$9:$I$93*$C144*IF(T$58=Fperm_SI_Woolf2021!$E$9:$E$93,1,EXP(LN((1.1*(Fperm_SI_Woolf2021!$E$9:$E$93-T$58)-63.1579*EXP(-0.19*Fperm_SI_Woolf2021!$E$9:$E$93)+63.1579*EXP(-0.19*T$58))/(Fperm_SI_Woolf2021!$E$9:$E$93-T$58))*(T$58-Fperm_SI_Woolf2021!$E$9:$E$93)/10))) + Fperm_SI_Woolf2021!$G$9:$G$93*EXP(-Fperm_SI_Woolf2021!$J$9:$J$93*$C144*IF(T$58=Fperm_SI_Woolf2021!$E$9:$E$93,1,EXP(LN((1.1*(Fperm_SI_Woolf2021!$E$9:$E$93-T$58)-63.1579*EXP(-0.19*Fperm_SI_Woolf2021!$E$9:$E$93)+63.1579*EXP(-0.19*T$58))/(Fperm_SI_Woolf2021!$E$9:$E$93-T$58))*(T$58-Fperm_SI_Woolf2021!$E$9:$E$93)/10))) + Fperm_SI_Woolf2021!$H$9:$H$93*EXP(-Fperm_SI_Woolf2021!$K$9:$K$93*$C144*IF(T$58=Fperm_SI_Woolf2021!$E$9:$E$93,1,EXP(LN((1.1*(Fperm_SI_Woolf2021!$E$9:$E$93-T$58)-63.1579*EXP(-0.19*Fperm_SI_Woolf2021!$E$9:$E$93)+63.1579*EXP(-0.19*T$58))/(Fperm_SI_Woolf2021!$E$9:$E$93-T$58))*(T$58-Fperm_SI_Woolf2021!$E$9:$E$93)/10))),Fperm_SI_Woolf2021!$D$9:$D$93))</f>
        <v>0.49324233844204146</v>
      </c>
      <c r="U144" s="51" cm="1">
        <f t="array" ref="U144">MIN(1,SLOPE(Fperm_SI_Woolf2021!$F$9:$F$93*EXP(-Fperm_SI_Woolf2021!$I$9:$I$93*$C144*IF(U$58=Fperm_SI_Woolf2021!$E$9:$E$93,1,EXP(LN((1.1*(Fperm_SI_Woolf2021!$E$9:$E$93-U$58)-63.1579*EXP(-0.19*Fperm_SI_Woolf2021!$E$9:$E$93)+63.1579*EXP(-0.19*U$58))/(Fperm_SI_Woolf2021!$E$9:$E$93-U$58))*(U$58-Fperm_SI_Woolf2021!$E$9:$E$93)/10))) + Fperm_SI_Woolf2021!$G$9:$G$93*EXP(-Fperm_SI_Woolf2021!$J$9:$J$93*$C144*IF(U$58=Fperm_SI_Woolf2021!$E$9:$E$93,1,EXP(LN((1.1*(Fperm_SI_Woolf2021!$E$9:$E$93-U$58)-63.1579*EXP(-0.19*Fperm_SI_Woolf2021!$E$9:$E$93)+63.1579*EXP(-0.19*U$58))/(Fperm_SI_Woolf2021!$E$9:$E$93-U$58))*(U$58-Fperm_SI_Woolf2021!$E$9:$E$93)/10))) + Fperm_SI_Woolf2021!$H$9:$H$93*EXP(-Fperm_SI_Woolf2021!$K$9:$K$93*$C144*IF(U$58=Fperm_SI_Woolf2021!$E$9:$E$93,1,EXP(LN((1.1*(Fperm_SI_Woolf2021!$E$9:$E$93-U$58)-63.1579*EXP(-0.19*Fperm_SI_Woolf2021!$E$9:$E$93)+63.1579*EXP(-0.19*U$58))/(Fperm_SI_Woolf2021!$E$9:$E$93-U$58))*(U$58-Fperm_SI_Woolf2021!$E$9:$E$93)/10))),Fperm_SI_Woolf2021!$D$9:$D$93)*U$57+INTERCEPT(Fperm_SI_Woolf2021!$F$9:$F$93*EXP(-Fperm_SI_Woolf2021!$I$9:$I$93*$C144*IF(U$58=Fperm_SI_Woolf2021!$E$9:$E$93,1,EXP(LN((1.1*(Fperm_SI_Woolf2021!$E$9:$E$93-U$58)-63.1579*EXP(-0.19*Fperm_SI_Woolf2021!$E$9:$E$93)+63.1579*EXP(-0.19*U$58))/(Fperm_SI_Woolf2021!$E$9:$E$93-U$58))*(U$58-Fperm_SI_Woolf2021!$E$9:$E$93)/10))) + Fperm_SI_Woolf2021!$G$9:$G$93*EXP(-Fperm_SI_Woolf2021!$J$9:$J$93*$C144*IF(U$58=Fperm_SI_Woolf2021!$E$9:$E$93,1,EXP(LN((1.1*(Fperm_SI_Woolf2021!$E$9:$E$93-U$58)-63.1579*EXP(-0.19*Fperm_SI_Woolf2021!$E$9:$E$93)+63.1579*EXP(-0.19*U$58))/(Fperm_SI_Woolf2021!$E$9:$E$93-U$58))*(U$58-Fperm_SI_Woolf2021!$E$9:$E$93)/10))) + Fperm_SI_Woolf2021!$H$9:$H$93*EXP(-Fperm_SI_Woolf2021!$K$9:$K$93*$C144*IF(U$58=Fperm_SI_Woolf2021!$E$9:$E$93,1,EXP(LN((1.1*(Fperm_SI_Woolf2021!$E$9:$E$93-U$58)-63.1579*EXP(-0.19*Fperm_SI_Woolf2021!$E$9:$E$93)+63.1579*EXP(-0.19*U$58))/(Fperm_SI_Woolf2021!$E$9:$E$93-U$58))*(U$58-Fperm_SI_Woolf2021!$E$9:$E$93)/10))),Fperm_SI_Woolf2021!$D$9:$D$93))</f>
        <v>0.46965366150371396</v>
      </c>
      <c r="V144" s="51" cm="1">
        <f t="array" ref="V144">MIN(1,SLOPE(Fperm_SI_Woolf2021!$F$9:$F$93*EXP(-Fperm_SI_Woolf2021!$I$9:$I$93*$C144*IF(V$58=Fperm_SI_Woolf2021!$E$9:$E$93,1,EXP(LN((1.1*(Fperm_SI_Woolf2021!$E$9:$E$93-V$58)-63.1579*EXP(-0.19*Fperm_SI_Woolf2021!$E$9:$E$93)+63.1579*EXP(-0.19*V$58))/(Fperm_SI_Woolf2021!$E$9:$E$93-V$58))*(V$58-Fperm_SI_Woolf2021!$E$9:$E$93)/10))) + Fperm_SI_Woolf2021!$G$9:$G$93*EXP(-Fperm_SI_Woolf2021!$J$9:$J$93*$C144*IF(V$58=Fperm_SI_Woolf2021!$E$9:$E$93,1,EXP(LN((1.1*(Fperm_SI_Woolf2021!$E$9:$E$93-V$58)-63.1579*EXP(-0.19*Fperm_SI_Woolf2021!$E$9:$E$93)+63.1579*EXP(-0.19*V$58))/(Fperm_SI_Woolf2021!$E$9:$E$93-V$58))*(V$58-Fperm_SI_Woolf2021!$E$9:$E$93)/10))) + Fperm_SI_Woolf2021!$H$9:$H$93*EXP(-Fperm_SI_Woolf2021!$K$9:$K$93*$C144*IF(V$58=Fperm_SI_Woolf2021!$E$9:$E$93,1,EXP(LN((1.1*(Fperm_SI_Woolf2021!$E$9:$E$93-V$58)-63.1579*EXP(-0.19*Fperm_SI_Woolf2021!$E$9:$E$93)+63.1579*EXP(-0.19*V$58))/(Fperm_SI_Woolf2021!$E$9:$E$93-V$58))*(V$58-Fperm_SI_Woolf2021!$E$9:$E$93)/10))),Fperm_SI_Woolf2021!$D$9:$D$93)*V$57+INTERCEPT(Fperm_SI_Woolf2021!$F$9:$F$93*EXP(-Fperm_SI_Woolf2021!$I$9:$I$93*$C144*IF(V$58=Fperm_SI_Woolf2021!$E$9:$E$93,1,EXP(LN((1.1*(Fperm_SI_Woolf2021!$E$9:$E$93-V$58)-63.1579*EXP(-0.19*Fperm_SI_Woolf2021!$E$9:$E$93)+63.1579*EXP(-0.19*V$58))/(Fperm_SI_Woolf2021!$E$9:$E$93-V$58))*(V$58-Fperm_SI_Woolf2021!$E$9:$E$93)/10))) + Fperm_SI_Woolf2021!$G$9:$G$93*EXP(-Fperm_SI_Woolf2021!$J$9:$J$93*$C144*IF(V$58=Fperm_SI_Woolf2021!$E$9:$E$93,1,EXP(LN((1.1*(Fperm_SI_Woolf2021!$E$9:$E$93-V$58)-63.1579*EXP(-0.19*Fperm_SI_Woolf2021!$E$9:$E$93)+63.1579*EXP(-0.19*V$58))/(Fperm_SI_Woolf2021!$E$9:$E$93-V$58))*(V$58-Fperm_SI_Woolf2021!$E$9:$E$93)/10))) + Fperm_SI_Woolf2021!$H$9:$H$93*EXP(-Fperm_SI_Woolf2021!$K$9:$K$93*$C144*IF(V$58=Fperm_SI_Woolf2021!$E$9:$E$93,1,EXP(LN((1.1*(Fperm_SI_Woolf2021!$E$9:$E$93-V$58)-63.1579*EXP(-0.19*Fperm_SI_Woolf2021!$E$9:$E$93)+63.1579*EXP(-0.19*V$58))/(Fperm_SI_Woolf2021!$E$9:$E$93-V$58))*(V$58-Fperm_SI_Woolf2021!$E$9:$E$93)/10))),Fperm_SI_Woolf2021!$D$9:$D$93))</f>
        <v>0.44606498456538651</v>
      </c>
      <c r="W144" s="51" cm="1">
        <f t="array" ref="W144">MIN(1,SLOPE(Fperm_SI_Woolf2021!$F$9:$F$93*EXP(-Fperm_SI_Woolf2021!$I$9:$I$93*$C144*IF(W$58=Fperm_SI_Woolf2021!$E$9:$E$93,1,EXP(LN((1.1*(Fperm_SI_Woolf2021!$E$9:$E$93-W$58)-63.1579*EXP(-0.19*Fperm_SI_Woolf2021!$E$9:$E$93)+63.1579*EXP(-0.19*W$58))/(Fperm_SI_Woolf2021!$E$9:$E$93-W$58))*(W$58-Fperm_SI_Woolf2021!$E$9:$E$93)/10))) + Fperm_SI_Woolf2021!$G$9:$G$93*EXP(-Fperm_SI_Woolf2021!$J$9:$J$93*$C144*IF(W$58=Fperm_SI_Woolf2021!$E$9:$E$93,1,EXP(LN((1.1*(Fperm_SI_Woolf2021!$E$9:$E$93-W$58)-63.1579*EXP(-0.19*Fperm_SI_Woolf2021!$E$9:$E$93)+63.1579*EXP(-0.19*W$58))/(Fperm_SI_Woolf2021!$E$9:$E$93-W$58))*(W$58-Fperm_SI_Woolf2021!$E$9:$E$93)/10))) + Fperm_SI_Woolf2021!$H$9:$H$93*EXP(-Fperm_SI_Woolf2021!$K$9:$K$93*$C144*IF(W$58=Fperm_SI_Woolf2021!$E$9:$E$93,1,EXP(LN((1.1*(Fperm_SI_Woolf2021!$E$9:$E$93-W$58)-63.1579*EXP(-0.19*Fperm_SI_Woolf2021!$E$9:$E$93)+63.1579*EXP(-0.19*W$58))/(Fperm_SI_Woolf2021!$E$9:$E$93-W$58))*(W$58-Fperm_SI_Woolf2021!$E$9:$E$93)/10))),Fperm_SI_Woolf2021!$D$9:$D$93)*W$57+INTERCEPT(Fperm_SI_Woolf2021!$F$9:$F$93*EXP(-Fperm_SI_Woolf2021!$I$9:$I$93*$C144*IF(W$58=Fperm_SI_Woolf2021!$E$9:$E$93,1,EXP(LN((1.1*(Fperm_SI_Woolf2021!$E$9:$E$93-W$58)-63.1579*EXP(-0.19*Fperm_SI_Woolf2021!$E$9:$E$93)+63.1579*EXP(-0.19*W$58))/(Fperm_SI_Woolf2021!$E$9:$E$93-W$58))*(W$58-Fperm_SI_Woolf2021!$E$9:$E$93)/10))) + Fperm_SI_Woolf2021!$G$9:$G$93*EXP(-Fperm_SI_Woolf2021!$J$9:$J$93*$C144*IF(W$58=Fperm_SI_Woolf2021!$E$9:$E$93,1,EXP(LN((1.1*(Fperm_SI_Woolf2021!$E$9:$E$93-W$58)-63.1579*EXP(-0.19*Fperm_SI_Woolf2021!$E$9:$E$93)+63.1579*EXP(-0.19*W$58))/(Fperm_SI_Woolf2021!$E$9:$E$93-W$58))*(W$58-Fperm_SI_Woolf2021!$E$9:$E$93)/10))) + Fperm_SI_Woolf2021!$H$9:$H$93*EXP(-Fperm_SI_Woolf2021!$K$9:$K$93*$C144*IF(W$58=Fperm_SI_Woolf2021!$E$9:$E$93,1,EXP(LN((1.1*(Fperm_SI_Woolf2021!$E$9:$E$93-W$58)-63.1579*EXP(-0.19*Fperm_SI_Woolf2021!$E$9:$E$93)+63.1579*EXP(-0.19*W$58))/(Fperm_SI_Woolf2021!$E$9:$E$93-W$58))*(W$58-Fperm_SI_Woolf2021!$E$9:$E$93)/10))),Fperm_SI_Woolf2021!$D$9:$D$93))</f>
        <v>0.42247630762705907</v>
      </c>
      <c r="X144" s="51" cm="1">
        <f t="array" ref="X144">MIN(1,SLOPE(Fperm_SI_Woolf2021!$F$9:$F$93*EXP(-Fperm_SI_Woolf2021!$I$9:$I$93*$C144*IF(X$58=Fperm_SI_Woolf2021!$E$9:$E$93,1,EXP(LN((1.1*(Fperm_SI_Woolf2021!$E$9:$E$93-X$58)-63.1579*EXP(-0.19*Fperm_SI_Woolf2021!$E$9:$E$93)+63.1579*EXP(-0.19*X$58))/(Fperm_SI_Woolf2021!$E$9:$E$93-X$58))*(X$58-Fperm_SI_Woolf2021!$E$9:$E$93)/10))) + Fperm_SI_Woolf2021!$G$9:$G$93*EXP(-Fperm_SI_Woolf2021!$J$9:$J$93*$C144*IF(X$58=Fperm_SI_Woolf2021!$E$9:$E$93,1,EXP(LN((1.1*(Fperm_SI_Woolf2021!$E$9:$E$93-X$58)-63.1579*EXP(-0.19*Fperm_SI_Woolf2021!$E$9:$E$93)+63.1579*EXP(-0.19*X$58))/(Fperm_SI_Woolf2021!$E$9:$E$93-X$58))*(X$58-Fperm_SI_Woolf2021!$E$9:$E$93)/10))) + Fperm_SI_Woolf2021!$H$9:$H$93*EXP(-Fperm_SI_Woolf2021!$K$9:$K$93*$C144*IF(X$58=Fperm_SI_Woolf2021!$E$9:$E$93,1,EXP(LN((1.1*(Fperm_SI_Woolf2021!$E$9:$E$93-X$58)-63.1579*EXP(-0.19*Fperm_SI_Woolf2021!$E$9:$E$93)+63.1579*EXP(-0.19*X$58))/(Fperm_SI_Woolf2021!$E$9:$E$93-X$58))*(X$58-Fperm_SI_Woolf2021!$E$9:$E$93)/10))),Fperm_SI_Woolf2021!$D$9:$D$93)*X$57+INTERCEPT(Fperm_SI_Woolf2021!$F$9:$F$93*EXP(-Fperm_SI_Woolf2021!$I$9:$I$93*$C144*IF(X$58=Fperm_SI_Woolf2021!$E$9:$E$93,1,EXP(LN((1.1*(Fperm_SI_Woolf2021!$E$9:$E$93-X$58)-63.1579*EXP(-0.19*Fperm_SI_Woolf2021!$E$9:$E$93)+63.1579*EXP(-0.19*X$58))/(Fperm_SI_Woolf2021!$E$9:$E$93-X$58))*(X$58-Fperm_SI_Woolf2021!$E$9:$E$93)/10))) + Fperm_SI_Woolf2021!$G$9:$G$93*EXP(-Fperm_SI_Woolf2021!$J$9:$J$93*$C144*IF(X$58=Fperm_SI_Woolf2021!$E$9:$E$93,1,EXP(LN((1.1*(Fperm_SI_Woolf2021!$E$9:$E$93-X$58)-63.1579*EXP(-0.19*Fperm_SI_Woolf2021!$E$9:$E$93)+63.1579*EXP(-0.19*X$58))/(Fperm_SI_Woolf2021!$E$9:$E$93-X$58))*(X$58-Fperm_SI_Woolf2021!$E$9:$E$93)/10))) + Fperm_SI_Woolf2021!$H$9:$H$93*EXP(-Fperm_SI_Woolf2021!$K$9:$K$93*$C144*IF(X$58=Fperm_SI_Woolf2021!$E$9:$E$93,1,EXP(LN((1.1*(Fperm_SI_Woolf2021!$E$9:$E$93-X$58)-63.1579*EXP(-0.19*Fperm_SI_Woolf2021!$E$9:$E$93)+63.1579*EXP(-0.19*X$58))/(Fperm_SI_Woolf2021!$E$9:$E$93-X$58))*(X$58-Fperm_SI_Woolf2021!$E$9:$E$93)/10))),Fperm_SI_Woolf2021!$D$9:$D$93))</f>
        <v>0.39888763068873156</v>
      </c>
      <c r="Y144" s="51" cm="1">
        <f t="array" ref="Y144">MIN(1,SLOPE(Fperm_SI_Woolf2021!$F$9:$F$93*EXP(-Fperm_SI_Woolf2021!$I$9:$I$93*$C144*IF(Y$58=Fperm_SI_Woolf2021!$E$9:$E$93,1,EXP(LN((1.1*(Fperm_SI_Woolf2021!$E$9:$E$93-Y$58)-63.1579*EXP(-0.19*Fperm_SI_Woolf2021!$E$9:$E$93)+63.1579*EXP(-0.19*Y$58))/(Fperm_SI_Woolf2021!$E$9:$E$93-Y$58))*(Y$58-Fperm_SI_Woolf2021!$E$9:$E$93)/10))) + Fperm_SI_Woolf2021!$G$9:$G$93*EXP(-Fperm_SI_Woolf2021!$J$9:$J$93*$C144*IF(Y$58=Fperm_SI_Woolf2021!$E$9:$E$93,1,EXP(LN((1.1*(Fperm_SI_Woolf2021!$E$9:$E$93-Y$58)-63.1579*EXP(-0.19*Fperm_SI_Woolf2021!$E$9:$E$93)+63.1579*EXP(-0.19*Y$58))/(Fperm_SI_Woolf2021!$E$9:$E$93-Y$58))*(Y$58-Fperm_SI_Woolf2021!$E$9:$E$93)/10))) + Fperm_SI_Woolf2021!$H$9:$H$93*EXP(-Fperm_SI_Woolf2021!$K$9:$K$93*$C144*IF(Y$58=Fperm_SI_Woolf2021!$E$9:$E$93,1,EXP(LN((1.1*(Fperm_SI_Woolf2021!$E$9:$E$93-Y$58)-63.1579*EXP(-0.19*Fperm_SI_Woolf2021!$E$9:$E$93)+63.1579*EXP(-0.19*Y$58))/(Fperm_SI_Woolf2021!$E$9:$E$93-Y$58))*(Y$58-Fperm_SI_Woolf2021!$E$9:$E$93)/10))),Fperm_SI_Woolf2021!$D$9:$D$93)*Y$57+INTERCEPT(Fperm_SI_Woolf2021!$F$9:$F$93*EXP(-Fperm_SI_Woolf2021!$I$9:$I$93*$C144*IF(Y$58=Fperm_SI_Woolf2021!$E$9:$E$93,1,EXP(LN((1.1*(Fperm_SI_Woolf2021!$E$9:$E$93-Y$58)-63.1579*EXP(-0.19*Fperm_SI_Woolf2021!$E$9:$E$93)+63.1579*EXP(-0.19*Y$58))/(Fperm_SI_Woolf2021!$E$9:$E$93-Y$58))*(Y$58-Fperm_SI_Woolf2021!$E$9:$E$93)/10))) + Fperm_SI_Woolf2021!$G$9:$G$93*EXP(-Fperm_SI_Woolf2021!$J$9:$J$93*$C144*IF(Y$58=Fperm_SI_Woolf2021!$E$9:$E$93,1,EXP(LN((1.1*(Fperm_SI_Woolf2021!$E$9:$E$93-Y$58)-63.1579*EXP(-0.19*Fperm_SI_Woolf2021!$E$9:$E$93)+63.1579*EXP(-0.19*Y$58))/(Fperm_SI_Woolf2021!$E$9:$E$93-Y$58))*(Y$58-Fperm_SI_Woolf2021!$E$9:$E$93)/10))) + Fperm_SI_Woolf2021!$H$9:$H$93*EXP(-Fperm_SI_Woolf2021!$K$9:$K$93*$C144*IF(Y$58=Fperm_SI_Woolf2021!$E$9:$E$93,1,EXP(LN((1.1*(Fperm_SI_Woolf2021!$E$9:$E$93-Y$58)-63.1579*EXP(-0.19*Fperm_SI_Woolf2021!$E$9:$E$93)+63.1579*EXP(-0.19*Y$58))/(Fperm_SI_Woolf2021!$E$9:$E$93-Y$58))*(Y$58-Fperm_SI_Woolf2021!$E$9:$E$93)/10))),Fperm_SI_Woolf2021!$D$9:$D$93))</f>
        <v>0.37529895375040412</v>
      </c>
      <c r="Z144" s="51" cm="1">
        <f t="array" ref="Z144">MIN(1,SLOPE(Fperm_SI_Woolf2021!$F$9:$F$93*EXP(-Fperm_SI_Woolf2021!$I$9:$I$93*$C144*IF(Z$58=Fperm_SI_Woolf2021!$E$9:$E$93,1,EXP(LN((1.1*(Fperm_SI_Woolf2021!$E$9:$E$93-Z$58)-63.1579*EXP(-0.19*Fperm_SI_Woolf2021!$E$9:$E$93)+63.1579*EXP(-0.19*Z$58))/(Fperm_SI_Woolf2021!$E$9:$E$93-Z$58))*(Z$58-Fperm_SI_Woolf2021!$E$9:$E$93)/10))) + Fperm_SI_Woolf2021!$G$9:$G$93*EXP(-Fperm_SI_Woolf2021!$J$9:$J$93*$C144*IF(Z$58=Fperm_SI_Woolf2021!$E$9:$E$93,1,EXP(LN((1.1*(Fperm_SI_Woolf2021!$E$9:$E$93-Z$58)-63.1579*EXP(-0.19*Fperm_SI_Woolf2021!$E$9:$E$93)+63.1579*EXP(-0.19*Z$58))/(Fperm_SI_Woolf2021!$E$9:$E$93-Z$58))*(Z$58-Fperm_SI_Woolf2021!$E$9:$E$93)/10))) + Fperm_SI_Woolf2021!$H$9:$H$93*EXP(-Fperm_SI_Woolf2021!$K$9:$K$93*$C144*IF(Z$58=Fperm_SI_Woolf2021!$E$9:$E$93,1,EXP(LN((1.1*(Fperm_SI_Woolf2021!$E$9:$E$93-Z$58)-63.1579*EXP(-0.19*Fperm_SI_Woolf2021!$E$9:$E$93)+63.1579*EXP(-0.19*Z$58))/(Fperm_SI_Woolf2021!$E$9:$E$93-Z$58))*(Z$58-Fperm_SI_Woolf2021!$E$9:$E$93)/10))),Fperm_SI_Woolf2021!$D$9:$D$93)*Z$57+INTERCEPT(Fperm_SI_Woolf2021!$F$9:$F$93*EXP(-Fperm_SI_Woolf2021!$I$9:$I$93*$C144*IF(Z$58=Fperm_SI_Woolf2021!$E$9:$E$93,1,EXP(LN((1.1*(Fperm_SI_Woolf2021!$E$9:$E$93-Z$58)-63.1579*EXP(-0.19*Fperm_SI_Woolf2021!$E$9:$E$93)+63.1579*EXP(-0.19*Z$58))/(Fperm_SI_Woolf2021!$E$9:$E$93-Z$58))*(Z$58-Fperm_SI_Woolf2021!$E$9:$E$93)/10))) + Fperm_SI_Woolf2021!$G$9:$G$93*EXP(-Fperm_SI_Woolf2021!$J$9:$J$93*$C144*IF(Z$58=Fperm_SI_Woolf2021!$E$9:$E$93,1,EXP(LN((1.1*(Fperm_SI_Woolf2021!$E$9:$E$93-Z$58)-63.1579*EXP(-0.19*Fperm_SI_Woolf2021!$E$9:$E$93)+63.1579*EXP(-0.19*Z$58))/(Fperm_SI_Woolf2021!$E$9:$E$93-Z$58))*(Z$58-Fperm_SI_Woolf2021!$E$9:$E$93)/10))) + Fperm_SI_Woolf2021!$H$9:$H$93*EXP(-Fperm_SI_Woolf2021!$K$9:$K$93*$C144*IF(Z$58=Fperm_SI_Woolf2021!$E$9:$E$93,1,EXP(LN((1.1*(Fperm_SI_Woolf2021!$E$9:$E$93-Z$58)-63.1579*EXP(-0.19*Fperm_SI_Woolf2021!$E$9:$E$93)+63.1579*EXP(-0.19*Z$58))/(Fperm_SI_Woolf2021!$E$9:$E$93-Z$58))*(Z$58-Fperm_SI_Woolf2021!$E$9:$E$93)/10))),Fperm_SI_Woolf2021!$D$9:$D$93))</f>
        <v>0.35171027681207667</v>
      </c>
      <c r="AA144" s="51" cm="1">
        <f t="array" ref="AA144">MIN(1,SLOPE(Fperm_SI_Woolf2021!$F$9:$F$93*EXP(-Fperm_SI_Woolf2021!$I$9:$I$93*$C144*IF(AA$58=Fperm_SI_Woolf2021!$E$9:$E$93,1,EXP(LN((1.1*(Fperm_SI_Woolf2021!$E$9:$E$93-AA$58)-63.1579*EXP(-0.19*Fperm_SI_Woolf2021!$E$9:$E$93)+63.1579*EXP(-0.19*AA$58))/(Fperm_SI_Woolf2021!$E$9:$E$93-AA$58))*(AA$58-Fperm_SI_Woolf2021!$E$9:$E$93)/10))) + Fperm_SI_Woolf2021!$G$9:$G$93*EXP(-Fperm_SI_Woolf2021!$J$9:$J$93*$C144*IF(AA$58=Fperm_SI_Woolf2021!$E$9:$E$93,1,EXP(LN((1.1*(Fperm_SI_Woolf2021!$E$9:$E$93-AA$58)-63.1579*EXP(-0.19*Fperm_SI_Woolf2021!$E$9:$E$93)+63.1579*EXP(-0.19*AA$58))/(Fperm_SI_Woolf2021!$E$9:$E$93-AA$58))*(AA$58-Fperm_SI_Woolf2021!$E$9:$E$93)/10))) + Fperm_SI_Woolf2021!$H$9:$H$93*EXP(-Fperm_SI_Woolf2021!$K$9:$K$93*$C144*IF(AA$58=Fperm_SI_Woolf2021!$E$9:$E$93,1,EXP(LN((1.1*(Fperm_SI_Woolf2021!$E$9:$E$93-AA$58)-63.1579*EXP(-0.19*Fperm_SI_Woolf2021!$E$9:$E$93)+63.1579*EXP(-0.19*AA$58))/(Fperm_SI_Woolf2021!$E$9:$E$93-AA$58))*(AA$58-Fperm_SI_Woolf2021!$E$9:$E$93)/10))),Fperm_SI_Woolf2021!$D$9:$D$93)*AA$57+INTERCEPT(Fperm_SI_Woolf2021!$F$9:$F$93*EXP(-Fperm_SI_Woolf2021!$I$9:$I$93*$C144*IF(AA$58=Fperm_SI_Woolf2021!$E$9:$E$93,1,EXP(LN((1.1*(Fperm_SI_Woolf2021!$E$9:$E$93-AA$58)-63.1579*EXP(-0.19*Fperm_SI_Woolf2021!$E$9:$E$93)+63.1579*EXP(-0.19*AA$58))/(Fperm_SI_Woolf2021!$E$9:$E$93-AA$58))*(AA$58-Fperm_SI_Woolf2021!$E$9:$E$93)/10))) + Fperm_SI_Woolf2021!$G$9:$G$93*EXP(-Fperm_SI_Woolf2021!$J$9:$J$93*$C144*IF(AA$58=Fperm_SI_Woolf2021!$E$9:$E$93,1,EXP(LN((1.1*(Fperm_SI_Woolf2021!$E$9:$E$93-AA$58)-63.1579*EXP(-0.19*Fperm_SI_Woolf2021!$E$9:$E$93)+63.1579*EXP(-0.19*AA$58))/(Fperm_SI_Woolf2021!$E$9:$E$93-AA$58))*(AA$58-Fperm_SI_Woolf2021!$E$9:$E$93)/10))) + Fperm_SI_Woolf2021!$H$9:$H$93*EXP(-Fperm_SI_Woolf2021!$K$9:$K$93*$C144*IF(AA$58=Fperm_SI_Woolf2021!$E$9:$E$93,1,EXP(LN((1.1*(Fperm_SI_Woolf2021!$E$9:$E$93-AA$58)-63.1579*EXP(-0.19*Fperm_SI_Woolf2021!$E$9:$E$93)+63.1579*EXP(-0.19*AA$58))/(Fperm_SI_Woolf2021!$E$9:$E$93-AA$58))*(AA$58-Fperm_SI_Woolf2021!$E$9:$E$93)/10))),Fperm_SI_Woolf2021!$D$9:$D$93))</f>
        <v>0.32812159987374923</v>
      </c>
      <c r="AB144" s="51" cm="1">
        <f t="array" ref="AB144">MIN(1,SLOPE(Fperm_SI_Woolf2021!$F$9:$F$93*EXP(-Fperm_SI_Woolf2021!$I$9:$I$93*$C144*IF(AB$58=Fperm_SI_Woolf2021!$E$9:$E$93,1,EXP(LN((1.1*(Fperm_SI_Woolf2021!$E$9:$E$93-AB$58)-63.1579*EXP(-0.19*Fperm_SI_Woolf2021!$E$9:$E$93)+63.1579*EXP(-0.19*AB$58))/(Fperm_SI_Woolf2021!$E$9:$E$93-AB$58))*(AB$58-Fperm_SI_Woolf2021!$E$9:$E$93)/10))) + Fperm_SI_Woolf2021!$G$9:$G$93*EXP(-Fperm_SI_Woolf2021!$J$9:$J$93*$C144*IF(AB$58=Fperm_SI_Woolf2021!$E$9:$E$93,1,EXP(LN((1.1*(Fperm_SI_Woolf2021!$E$9:$E$93-AB$58)-63.1579*EXP(-0.19*Fperm_SI_Woolf2021!$E$9:$E$93)+63.1579*EXP(-0.19*AB$58))/(Fperm_SI_Woolf2021!$E$9:$E$93-AB$58))*(AB$58-Fperm_SI_Woolf2021!$E$9:$E$93)/10))) + Fperm_SI_Woolf2021!$H$9:$H$93*EXP(-Fperm_SI_Woolf2021!$K$9:$K$93*$C144*IF(AB$58=Fperm_SI_Woolf2021!$E$9:$E$93,1,EXP(LN((1.1*(Fperm_SI_Woolf2021!$E$9:$E$93-AB$58)-63.1579*EXP(-0.19*Fperm_SI_Woolf2021!$E$9:$E$93)+63.1579*EXP(-0.19*AB$58))/(Fperm_SI_Woolf2021!$E$9:$E$93-AB$58))*(AB$58-Fperm_SI_Woolf2021!$E$9:$E$93)/10))),Fperm_SI_Woolf2021!$D$9:$D$93)*AB$57+INTERCEPT(Fperm_SI_Woolf2021!$F$9:$F$93*EXP(-Fperm_SI_Woolf2021!$I$9:$I$93*$C144*IF(AB$58=Fperm_SI_Woolf2021!$E$9:$E$93,1,EXP(LN((1.1*(Fperm_SI_Woolf2021!$E$9:$E$93-AB$58)-63.1579*EXP(-0.19*Fperm_SI_Woolf2021!$E$9:$E$93)+63.1579*EXP(-0.19*AB$58))/(Fperm_SI_Woolf2021!$E$9:$E$93-AB$58))*(AB$58-Fperm_SI_Woolf2021!$E$9:$E$93)/10))) + Fperm_SI_Woolf2021!$G$9:$G$93*EXP(-Fperm_SI_Woolf2021!$J$9:$J$93*$C144*IF(AB$58=Fperm_SI_Woolf2021!$E$9:$E$93,1,EXP(LN((1.1*(Fperm_SI_Woolf2021!$E$9:$E$93-AB$58)-63.1579*EXP(-0.19*Fperm_SI_Woolf2021!$E$9:$E$93)+63.1579*EXP(-0.19*AB$58))/(Fperm_SI_Woolf2021!$E$9:$E$93-AB$58))*(AB$58-Fperm_SI_Woolf2021!$E$9:$E$93)/10))) + Fperm_SI_Woolf2021!$H$9:$H$93*EXP(-Fperm_SI_Woolf2021!$K$9:$K$93*$C144*IF(AB$58=Fperm_SI_Woolf2021!$E$9:$E$93,1,EXP(LN((1.1*(Fperm_SI_Woolf2021!$E$9:$E$93-AB$58)-63.1579*EXP(-0.19*Fperm_SI_Woolf2021!$E$9:$E$93)+63.1579*EXP(-0.19*AB$58))/(Fperm_SI_Woolf2021!$E$9:$E$93-AB$58))*(AB$58-Fperm_SI_Woolf2021!$E$9:$E$93)/10))),Fperm_SI_Woolf2021!$D$9:$D$93))</f>
        <v>0.30453292293542178</v>
      </c>
      <c r="AC144" s="51" cm="1">
        <f t="array" ref="AC144">MIN(1,SLOPE(Fperm_SI_Woolf2021!$F$9:$F$93*EXP(-Fperm_SI_Woolf2021!$I$9:$I$93*$C144*IF(AC$58=Fperm_SI_Woolf2021!$E$9:$E$93,1,EXP(LN((1.1*(Fperm_SI_Woolf2021!$E$9:$E$93-AC$58)-63.1579*EXP(-0.19*Fperm_SI_Woolf2021!$E$9:$E$93)+63.1579*EXP(-0.19*AC$58))/(Fperm_SI_Woolf2021!$E$9:$E$93-AC$58))*(AC$58-Fperm_SI_Woolf2021!$E$9:$E$93)/10))) + Fperm_SI_Woolf2021!$G$9:$G$93*EXP(-Fperm_SI_Woolf2021!$J$9:$J$93*$C144*IF(AC$58=Fperm_SI_Woolf2021!$E$9:$E$93,1,EXP(LN((1.1*(Fperm_SI_Woolf2021!$E$9:$E$93-AC$58)-63.1579*EXP(-0.19*Fperm_SI_Woolf2021!$E$9:$E$93)+63.1579*EXP(-0.19*AC$58))/(Fperm_SI_Woolf2021!$E$9:$E$93-AC$58))*(AC$58-Fperm_SI_Woolf2021!$E$9:$E$93)/10))) + Fperm_SI_Woolf2021!$H$9:$H$93*EXP(-Fperm_SI_Woolf2021!$K$9:$K$93*$C144*IF(AC$58=Fperm_SI_Woolf2021!$E$9:$E$93,1,EXP(LN((1.1*(Fperm_SI_Woolf2021!$E$9:$E$93-AC$58)-63.1579*EXP(-0.19*Fperm_SI_Woolf2021!$E$9:$E$93)+63.1579*EXP(-0.19*AC$58))/(Fperm_SI_Woolf2021!$E$9:$E$93-AC$58))*(AC$58-Fperm_SI_Woolf2021!$E$9:$E$93)/10))),Fperm_SI_Woolf2021!$D$9:$D$93)*AC$57+INTERCEPT(Fperm_SI_Woolf2021!$F$9:$F$93*EXP(-Fperm_SI_Woolf2021!$I$9:$I$93*$C144*IF(AC$58=Fperm_SI_Woolf2021!$E$9:$E$93,1,EXP(LN((1.1*(Fperm_SI_Woolf2021!$E$9:$E$93-AC$58)-63.1579*EXP(-0.19*Fperm_SI_Woolf2021!$E$9:$E$93)+63.1579*EXP(-0.19*AC$58))/(Fperm_SI_Woolf2021!$E$9:$E$93-AC$58))*(AC$58-Fperm_SI_Woolf2021!$E$9:$E$93)/10))) + Fperm_SI_Woolf2021!$G$9:$G$93*EXP(-Fperm_SI_Woolf2021!$J$9:$J$93*$C144*IF(AC$58=Fperm_SI_Woolf2021!$E$9:$E$93,1,EXP(LN((1.1*(Fperm_SI_Woolf2021!$E$9:$E$93-AC$58)-63.1579*EXP(-0.19*Fperm_SI_Woolf2021!$E$9:$E$93)+63.1579*EXP(-0.19*AC$58))/(Fperm_SI_Woolf2021!$E$9:$E$93-AC$58))*(AC$58-Fperm_SI_Woolf2021!$E$9:$E$93)/10))) + Fperm_SI_Woolf2021!$H$9:$H$93*EXP(-Fperm_SI_Woolf2021!$K$9:$K$93*$C144*IF(AC$58=Fperm_SI_Woolf2021!$E$9:$E$93,1,EXP(LN((1.1*(Fperm_SI_Woolf2021!$E$9:$E$93-AC$58)-63.1579*EXP(-0.19*Fperm_SI_Woolf2021!$E$9:$E$93)+63.1579*EXP(-0.19*AC$58))/(Fperm_SI_Woolf2021!$E$9:$E$93-AC$58))*(AC$58-Fperm_SI_Woolf2021!$E$9:$E$93)/10))),Fperm_SI_Woolf2021!$D$9:$D$93))</f>
        <v>0.28094424599709433</v>
      </c>
      <c r="AD144" s="51" cm="1">
        <f t="array" ref="AD144">MIN(1,SLOPE(Fperm_SI_Woolf2021!$F$9:$F$93*EXP(-Fperm_SI_Woolf2021!$I$9:$I$93*$C144*IF(AD$58=Fperm_SI_Woolf2021!$E$9:$E$93,1,EXP(LN((1.1*(Fperm_SI_Woolf2021!$E$9:$E$93-AD$58)-63.1579*EXP(-0.19*Fperm_SI_Woolf2021!$E$9:$E$93)+63.1579*EXP(-0.19*AD$58))/(Fperm_SI_Woolf2021!$E$9:$E$93-AD$58))*(AD$58-Fperm_SI_Woolf2021!$E$9:$E$93)/10))) + Fperm_SI_Woolf2021!$G$9:$G$93*EXP(-Fperm_SI_Woolf2021!$J$9:$J$93*$C144*IF(AD$58=Fperm_SI_Woolf2021!$E$9:$E$93,1,EXP(LN((1.1*(Fperm_SI_Woolf2021!$E$9:$E$93-AD$58)-63.1579*EXP(-0.19*Fperm_SI_Woolf2021!$E$9:$E$93)+63.1579*EXP(-0.19*AD$58))/(Fperm_SI_Woolf2021!$E$9:$E$93-AD$58))*(AD$58-Fperm_SI_Woolf2021!$E$9:$E$93)/10))) + Fperm_SI_Woolf2021!$H$9:$H$93*EXP(-Fperm_SI_Woolf2021!$K$9:$K$93*$C144*IF(AD$58=Fperm_SI_Woolf2021!$E$9:$E$93,1,EXP(LN((1.1*(Fperm_SI_Woolf2021!$E$9:$E$93-AD$58)-63.1579*EXP(-0.19*Fperm_SI_Woolf2021!$E$9:$E$93)+63.1579*EXP(-0.19*AD$58))/(Fperm_SI_Woolf2021!$E$9:$E$93-AD$58))*(AD$58-Fperm_SI_Woolf2021!$E$9:$E$93)/10))),Fperm_SI_Woolf2021!$D$9:$D$93)*AD$57+INTERCEPT(Fperm_SI_Woolf2021!$F$9:$F$93*EXP(-Fperm_SI_Woolf2021!$I$9:$I$93*$C144*IF(AD$58=Fperm_SI_Woolf2021!$E$9:$E$93,1,EXP(LN((1.1*(Fperm_SI_Woolf2021!$E$9:$E$93-AD$58)-63.1579*EXP(-0.19*Fperm_SI_Woolf2021!$E$9:$E$93)+63.1579*EXP(-0.19*AD$58))/(Fperm_SI_Woolf2021!$E$9:$E$93-AD$58))*(AD$58-Fperm_SI_Woolf2021!$E$9:$E$93)/10))) + Fperm_SI_Woolf2021!$G$9:$G$93*EXP(-Fperm_SI_Woolf2021!$J$9:$J$93*$C144*IF(AD$58=Fperm_SI_Woolf2021!$E$9:$E$93,1,EXP(LN((1.1*(Fperm_SI_Woolf2021!$E$9:$E$93-AD$58)-63.1579*EXP(-0.19*Fperm_SI_Woolf2021!$E$9:$E$93)+63.1579*EXP(-0.19*AD$58))/(Fperm_SI_Woolf2021!$E$9:$E$93-AD$58))*(AD$58-Fperm_SI_Woolf2021!$E$9:$E$93)/10))) + Fperm_SI_Woolf2021!$H$9:$H$93*EXP(-Fperm_SI_Woolf2021!$K$9:$K$93*$C144*IF(AD$58=Fperm_SI_Woolf2021!$E$9:$E$93,1,EXP(LN((1.1*(Fperm_SI_Woolf2021!$E$9:$E$93-AD$58)-63.1579*EXP(-0.19*Fperm_SI_Woolf2021!$E$9:$E$93)+63.1579*EXP(-0.19*AD$58))/(Fperm_SI_Woolf2021!$E$9:$E$93-AD$58))*(AD$58-Fperm_SI_Woolf2021!$E$9:$E$93)/10))),Fperm_SI_Woolf2021!$D$9:$D$93))</f>
        <v>0.25735556905876683</v>
      </c>
      <c r="AE144" s="51" cm="1">
        <f t="array" ref="AE144">MIN(1,SLOPE(Fperm_SI_Woolf2021!$F$9:$F$93*EXP(-Fperm_SI_Woolf2021!$I$9:$I$93*$C144*IF(AE$58=Fperm_SI_Woolf2021!$E$9:$E$93,1,EXP(LN((1.1*(Fperm_SI_Woolf2021!$E$9:$E$93-AE$58)-63.1579*EXP(-0.19*Fperm_SI_Woolf2021!$E$9:$E$93)+63.1579*EXP(-0.19*AE$58))/(Fperm_SI_Woolf2021!$E$9:$E$93-AE$58))*(AE$58-Fperm_SI_Woolf2021!$E$9:$E$93)/10))) + Fperm_SI_Woolf2021!$G$9:$G$93*EXP(-Fperm_SI_Woolf2021!$J$9:$J$93*$C144*IF(AE$58=Fperm_SI_Woolf2021!$E$9:$E$93,1,EXP(LN((1.1*(Fperm_SI_Woolf2021!$E$9:$E$93-AE$58)-63.1579*EXP(-0.19*Fperm_SI_Woolf2021!$E$9:$E$93)+63.1579*EXP(-0.19*AE$58))/(Fperm_SI_Woolf2021!$E$9:$E$93-AE$58))*(AE$58-Fperm_SI_Woolf2021!$E$9:$E$93)/10))) + Fperm_SI_Woolf2021!$H$9:$H$93*EXP(-Fperm_SI_Woolf2021!$K$9:$K$93*$C144*IF(AE$58=Fperm_SI_Woolf2021!$E$9:$E$93,1,EXP(LN((1.1*(Fperm_SI_Woolf2021!$E$9:$E$93-AE$58)-63.1579*EXP(-0.19*Fperm_SI_Woolf2021!$E$9:$E$93)+63.1579*EXP(-0.19*AE$58))/(Fperm_SI_Woolf2021!$E$9:$E$93-AE$58))*(AE$58-Fperm_SI_Woolf2021!$E$9:$E$93)/10))),Fperm_SI_Woolf2021!$D$9:$D$93)*AE$57+INTERCEPT(Fperm_SI_Woolf2021!$F$9:$F$93*EXP(-Fperm_SI_Woolf2021!$I$9:$I$93*$C144*IF(AE$58=Fperm_SI_Woolf2021!$E$9:$E$93,1,EXP(LN((1.1*(Fperm_SI_Woolf2021!$E$9:$E$93-AE$58)-63.1579*EXP(-0.19*Fperm_SI_Woolf2021!$E$9:$E$93)+63.1579*EXP(-0.19*AE$58))/(Fperm_SI_Woolf2021!$E$9:$E$93-AE$58))*(AE$58-Fperm_SI_Woolf2021!$E$9:$E$93)/10))) + Fperm_SI_Woolf2021!$G$9:$G$93*EXP(-Fperm_SI_Woolf2021!$J$9:$J$93*$C144*IF(AE$58=Fperm_SI_Woolf2021!$E$9:$E$93,1,EXP(LN((1.1*(Fperm_SI_Woolf2021!$E$9:$E$93-AE$58)-63.1579*EXP(-0.19*Fperm_SI_Woolf2021!$E$9:$E$93)+63.1579*EXP(-0.19*AE$58))/(Fperm_SI_Woolf2021!$E$9:$E$93-AE$58))*(AE$58-Fperm_SI_Woolf2021!$E$9:$E$93)/10))) + Fperm_SI_Woolf2021!$H$9:$H$93*EXP(-Fperm_SI_Woolf2021!$K$9:$K$93*$C144*IF(AE$58=Fperm_SI_Woolf2021!$E$9:$E$93,1,EXP(LN((1.1*(Fperm_SI_Woolf2021!$E$9:$E$93-AE$58)-63.1579*EXP(-0.19*Fperm_SI_Woolf2021!$E$9:$E$93)+63.1579*EXP(-0.19*AE$58))/(Fperm_SI_Woolf2021!$E$9:$E$93-AE$58))*(AE$58-Fperm_SI_Woolf2021!$E$9:$E$93)/10))),Fperm_SI_Woolf2021!$D$9:$D$93))</f>
        <v>0.23376689212043938</v>
      </c>
      <c r="AF144" s="51" cm="1">
        <f t="array" ref="AF144">MIN(1,SLOPE(Fperm_SI_Woolf2021!$F$9:$F$93*EXP(-Fperm_SI_Woolf2021!$I$9:$I$93*$C144*IF(AF$58=Fperm_SI_Woolf2021!$E$9:$E$93,1,EXP(LN((1.1*(Fperm_SI_Woolf2021!$E$9:$E$93-AF$58)-63.1579*EXP(-0.19*Fperm_SI_Woolf2021!$E$9:$E$93)+63.1579*EXP(-0.19*AF$58))/(Fperm_SI_Woolf2021!$E$9:$E$93-AF$58))*(AF$58-Fperm_SI_Woolf2021!$E$9:$E$93)/10))) + Fperm_SI_Woolf2021!$G$9:$G$93*EXP(-Fperm_SI_Woolf2021!$J$9:$J$93*$C144*IF(AF$58=Fperm_SI_Woolf2021!$E$9:$E$93,1,EXP(LN((1.1*(Fperm_SI_Woolf2021!$E$9:$E$93-AF$58)-63.1579*EXP(-0.19*Fperm_SI_Woolf2021!$E$9:$E$93)+63.1579*EXP(-0.19*AF$58))/(Fperm_SI_Woolf2021!$E$9:$E$93-AF$58))*(AF$58-Fperm_SI_Woolf2021!$E$9:$E$93)/10))) + Fperm_SI_Woolf2021!$H$9:$H$93*EXP(-Fperm_SI_Woolf2021!$K$9:$K$93*$C144*IF(AF$58=Fperm_SI_Woolf2021!$E$9:$E$93,1,EXP(LN((1.1*(Fperm_SI_Woolf2021!$E$9:$E$93-AF$58)-63.1579*EXP(-0.19*Fperm_SI_Woolf2021!$E$9:$E$93)+63.1579*EXP(-0.19*AF$58))/(Fperm_SI_Woolf2021!$E$9:$E$93-AF$58))*(AF$58-Fperm_SI_Woolf2021!$E$9:$E$93)/10))),Fperm_SI_Woolf2021!$D$9:$D$93)*AF$57+INTERCEPT(Fperm_SI_Woolf2021!$F$9:$F$93*EXP(-Fperm_SI_Woolf2021!$I$9:$I$93*$C144*IF(AF$58=Fperm_SI_Woolf2021!$E$9:$E$93,1,EXP(LN((1.1*(Fperm_SI_Woolf2021!$E$9:$E$93-AF$58)-63.1579*EXP(-0.19*Fperm_SI_Woolf2021!$E$9:$E$93)+63.1579*EXP(-0.19*AF$58))/(Fperm_SI_Woolf2021!$E$9:$E$93-AF$58))*(AF$58-Fperm_SI_Woolf2021!$E$9:$E$93)/10))) + Fperm_SI_Woolf2021!$G$9:$G$93*EXP(-Fperm_SI_Woolf2021!$J$9:$J$93*$C144*IF(AF$58=Fperm_SI_Woolf2021!$E$9:$E$93,1,EXP(LN((1.1*(Fperm_SI_Woolf2021!$E$9:$E$93-AF$58)-63.1579*EXP(-0.19*Fperm_SI_Woolf2021!$E$9:$E$93)+63.1579*EXP(-0.19*AF$58))/(Fperm_SI_Woolf2021!$E$9:$E$93-AF$58))*(AF$58-Fperm_SI_Woolf2021!$E$9:$E$93)/10))) + Fperm_SI_Woolf2021!$H$9:$H$93*EXP(-Fperm_SI_Woolf2021!$K$9:$K$93*$C144*IF(AF$58=Fperm_SI_Woolf2021!$E$9:$E$93,1,EXP(LN((1.1*(Fperm_SI_Woolf2021!$E$9:$E$93-AF$58)-63.1579*EXP(-0.19*Fperm_SI_Woolf2021!$E$9:$E$93)+63.1579*EXP(-0.19*AF$58))/(Fperm_SI_Woolf2021!$E$9:$E$93-AF$58))*(AF$58-Fperm_SI_Woolf2021!$E$9:$E$93)/10))),Fperm_SI_Woolf2021!$D$9:$D$93))</f>
        <v>0.21017821518211188</v>
      </c>
      <c r="AG144" s="51" cm="1">
        <f t="array" ref="AG144">MIN(1,SLOPE(Fperm_SI_Woolf2021!$F$9:$F$93*EXP(-Fperm_SI_Woolf2021!$I$9:$I$93*$C144*IF(AG$58=Fperm_SI_Woolf2021!$E$9:$E$93,1,EXP(LN((1.1*(Fperm_SI_Woolf2021!$E$9:$E$93-AG$58)-63.1579*EXP(-0.19*Fperm_SI_Woolf2021!$E$9:$E$93)+63.1579*EXP(-0.19*AG$58))/(Fperm_SI_Woolf2021!$E$9:$E$93-AG$58))*(AG$58-Fperm_SI_Woolf2021!$E$9:$E$93)/10))) + Fperm_SI_Woolf2021!$G$9:$G$93*EXP(-Fperm_SI_Woolf2021!$J$9:$J$93*$C144*IF(AG$58=Fperm_SI_Woolf2021!$E$9:$E$93,1,EXP(LN((1.1*(Fperm_SI_Woolf2021!$E$9:$E$93-AG$58)-63.1579*EXP(-0.19*Fperm_SI_Woolf2021!$E$9:$E$93)+63.1579*EXP(-0.19*AG$58))/(Fperm_SI_Woolf2021!$E$9:$E$93-AG$58))*(AG$58-Fperm_SI_Woolf2021!$E$9:$E$93)/10))) + Fperm_SI_Woolf2021!$H$9:$H$93*EXP(-Fperm_SI_Woolf2021!$K$9:$K$93*$C144*IF(AG$58=Fperm_SI_Woolf2021!$E$9:$E$93,1,EXP(LN((1.1*(Fperm_SI_Woolf2021!$E$9:$E$93-AG$58)-63.1579*EXP(-0.19*Fperm_SI_Woolf2021!$E$9:$E$93)+63.1579*EXP(-0.19*AG$58))/(Fperm_SI_Woolf2021!$E$9:$E$93-AG$58))*(AG$58-Fperm_SI_Woolf2021!$E$9:$E$93)/10))),Fperm_SI_Woolf2021!$D$9:$D$93)*AG$57+INTERCEPT(Fperm_SI_Woolf2021!$F$9:$F$93*EXP(-Fperm_SI_Woolf2021!$I$9:$I$93*$C144*IF(AG$58=Fperm_SI_Woolf2021!$E$9:$E$93,1,EXP(LN((1.1*(Fperm_SI_Woolf2021!$E$9:$E$93-AG$58)-63.1579*EXP(-0.19*Fperm_SI_Woolf2021!$E$9:$E$93)+63.1579*EXP(-0.19*AG$58))/(Fperm_SI_Woolf2021!$E$9:$E$93-AG$58))*(AG$58-Fperm_SI_Woolf2021!$E$9:$E$93)/10))) + Fperm_SI_Woolf2021!$G$9:$G$93*EXP(-Fperm_SI_Woolf2021!$J$9:$J$93*$C144*IF(AG$58=Fperm_SI_Woolf2021!$E$9:$E$93,1,EXP(LN((1.1*(Fperm_SI_Woolf2021!$E$9:$E$93-AG$58)-63.1579*EXP(-0.19*Fperm_SI_Woolf2021!$E$9:$E$93)+63.1579*EXP(-0.19*AG$58))/(Fperm_SI_Woolf2021!$E$9:$E$93-AG$58))*(AG$58-Fperm_SI_Woolf2021!$E$9:$E$93)/10))) + Fperm_SI_Woolf2021!$H$9:$H$93*EXP(-Fperm_SI_Woolf2021!$K$9:$K$93*$C144*IF(AG$58=Fperm_SI_Woolf2021!$E$9:$E$93,1,EXP(LN((1.1*(Fperm_SI_Woolf2021!$E$9:$E$93-AG$58)-63.1579*EXP(-0.19*Fperm_SI_Woolf2021!$E$9:$E$93)+63.1579*EXP(-0.19*AG$58))/(Fperm_SI_Woolf2021!$E$9:$E$93-AG$58))*(AG$58-Fperm_SI_Woolf2021!$E$9:$E$93)/10))),Fperm_SI_Woolf2021!$D$9:$D$93))</f>
        <v>0.18658953824378438</v>
      </c>
      <c r="AH144" s="51" cm="1">
        <f t="array" ref="AH144">MIN(1,SLOPE(Fperm_SI_Woolf2021!$F$9:$F$93*EXP(-Fperm_SI_Woolf2021!$I$9:$I$93*$C144*IF(AH$58=Fperm_SI_Woolf2021!$E$9:$E$93,1,EXP(LN((1.1*(Fperm_SI_Woolf2021!$E$9:$E$93-AH$58)-63.1579*EXP(-0.19*Fperm_SI_Woolf2021!$E$9:$E$93)+63.1579*EXP(-0.19*AH$58))/(Fperm_SI_Woolf2021!$E$9:$E$93-AH$58))*(AH$58-Fperm_SI_Woolf2021!$E$9:$E$93)/10))) + Fperm_SI_Woolf2021!$G$9:$G$93*EXP(-Fperm_SI_Woolf2021!$J$9:$J$93*$C144*IF(AH$58=Fperm_SI_Woolf2021!$E$9:$E$93,1,EXP(LN((1.1*(Fperm_SI_Woolf2021!$E$9:$E$93-AH$58)-63.1579*EXP(-0.19*Fperm_SI_Woolf2021!$E$9:$E$93)+63.1579*EXP(-0.19*AH$58))/(Fperm_SI_Woolf2021!$E$9:$E$93-AH$58))*(AH$58-Fperm_SI_Woolf2021!$E$9:$E$93)/10))) + Fperm_SI_Woolf2021!$H$9:$H$93*EXP(-Fperm_SI_Woolf2021!$K$9:$K$93*$C144*IF(AH$58=Fperm_SI_Woolf2021!$E$9:$E$93,1,EXP(LN((1.1*(Fperm_SI_Woolf2021!$E$9:$E$93-AH$58)-63.1579*EXP(-0.19*Fperm_SI_Woolf2021!$E$9:$E$93)+63.1579*EXP(-0.19*AH$58))/(Fperm_SI_Woolf2021!$E$9:$E$93-AH$58))*(AH$58-Fperm_SI_Woolf2021!$E$9:$E$93)/10))),Fperm_SI_Woolf2021!$D$9:$D$93)*AH$57+INTERCEPT(Fperm_SI_Woolf2021!$F$9:$F$93*EXP(-Fperm_SI_Woolf2021!$I$9:$I$93*$C144*IF(AH$58=Fperm_SI_Woolf2021!$E$9:$E$93,1,EXP(LN((1.1*(Fperm_SI_Woolf2021!$E$9:$E$93-AH$58)-63.1579*EXP(-0.19*Fperm_SI_Woolf2021!$E$9:$E$93)+63.1579*EXP(-0.19*AH$58))/(Fperm_SI_Woolf2021!$E$9:$E$93-AH$58))*(AH$58-Fperm_SI_Woolf2021!$E$9:$E$93)/10))) + Fperm_SI_Woolf2021!$G$9:$G$93*EXP(-Fperm_SI_Woolf2021!$J$9:$J$93*$C144*IF(AH$58=Fperm_SI_Woolf2021!$E$9:$E$93,1,EXP(LN((1.1*(Fperm_SI_Woolf2021!$E$9:$E$93-AH$58)-63.1579*EXP(-0.19*Fperm_SI_Woolf2021!$E$9:$E$93)+63.1579*EXP(-0.19*AH$58))/(Fperm_SI_Woolf2021!$E$9:$E$93-AH$58))*(AH$58-Fperm_SI_Woolf2021!$E$9:$E$93)/10))) + Fperm_SI_Woolf2021!$H$9:$H$93*EXP(-Fperm_SI_Woolf2021!$K$9:$K$93*$C144*IF(AH$58=Fperm_SI_Woolf2021!$E$9:$E$93,1,EXP(LN((1.1*(Fperm_SI_Woolf2021!$E$9:$E$93-AH$58)-63.1579*EXP(-0.19*Fperm_SI_Woolf2021!$E$9:$E$93)+63.1579*EXP(-0.19*AH$58))/(Fperm_SI_Woolf2021!$E$9:$E$93-AH$58))*(AH$58-Fperm_SI_Woolf2021!$E$9:$E$93)/10))),Fperm_SI_Woolf2021!$D$9:$D$93))</f>
        <v>0.34813037034514799</v>
      </c>
      <c r="AI144" s="51" cm="1">
        <f t="array" ref="AI144">MIN(1,SLOPE(Fperm_SI_Woolf2021!$F$9:$F$93*EXP(-Fperm_SI_Woolf2021!$I$9:$I$93*$C144*IF(AI$58=Fperm_SI_Woolf2021!$E$9:$E$93,1,EXP(LN((1.1*(Fperm_SI_Woolf2021!$E$9:$E$93-AI$58)-63.1579*EXP(-0.19*Fperm_SI_Woolf2021!$E$9:$E$93)+63.1579*EXP(-0.19*AI$58))/(Fperm_SI_Woolf2021!$E$9:$E$93-AI$58))*(AI$58-Fperm_SI_Woolf2021!$E$9:$E$93)/10))) + Fperm_SI_Woolf2021!$G$9:$G$93*EXP(-Fperm_SI_Woolf2021!$J$9:$J$93*$C144*IF(AI$58=Fperm_SI_Woolf2021!$E$9:$E$93,1,EXP(LN((1.1*(Fperm_SI_Woolf2021!$E$9:$E$93-AI$58)-63.1579*EXP(-0.19*Fperm_SI_Woolf2021!$E$9:$E$93)+63.1579*EXP(-0.19*AI$58))/(Fperm_SI_Woolf2021!$E$9:$E$93-AI$58))*(AI$58-Fperm_SI_Woolf2021!$E$9:$E$93)/10))) + Fperm_SI_Woolf2021!$H$9:$H$93*EXP(-Fperm_SI_Woolf2021!$K$9:$K$93*$C144*IF(AI$58=Fperm_SI_Woolf2021!$E$9:$E$93,1,EXP(LN((1.1*(Fperm_SI_Woolf2021!$E$9:$E$93-AI$58)-63.1579*EXP(-0.19*Fperm_SI_Woolf2021!$E$9:$E$93)+63.1579*EXP(-0.19*AI$58))/(Fperm_SI_Woolf2021!$E$9:$E$93-AI$58))*(AI$58-Fperm_SI_Woolf2021!$E$9:$E$93)/10))),Fperm_SI_Woolf2021!$D$9:$D$93)*AI$57+INTERCEPT(Fperm_SI_Woolf2021!$F$9:$F$93*EXP(-Fperm_SI_Woolf2021!$I$9:$I$93*$C144*IF(AI$58=Fperm_SI_Woolf2021!$E$9:$E$93,1,EXP(LN((1.1*(Fperm_SI_Woolf2021!$E$9:$E$93-AI$58)-63.1579*EXP(-0.19*Fperm_SI_Woolf2021!$E$9:$E$93)+63.1579*EXP(-0.19*AI$58))/(Fperm_SI_Woolf2021!$E$9:$E$93-AI$58))*(AI$58-Fperm_SI_Woolf2021!$E$9:$E$93)/10))) + Fperm_SI_Woolf2021!$G$9:$G$93*EXP(-Fperm_SI_Woolf2021!$J$9:$J$93*$C144*IF(AI$58=Fperm_SI_Woolf2021!$E$9:$E$93,1,EXP(LN((1.1*(Fperm_SI_Woolf2021!$E$9:$E$93-AI$58)-63.1579*EXP(-0.19*Fperm_SI_Woolf2021!$E$9:$E$93)+63.1579*EXP(-0.19*AI$58))/(Fperm_SI_Woolf2021!$E$9:$E$93-AI$58))*(AI$58-Fperm_SI_Woolf2021!$E$9:$E$93)/10))) + Fperm_SI_Woolf2021!$H$9:$H$93*EXP(-Fperm_SI_Woolf2021!$K$9:$K$93*$C144*IF(AI$58=Fperm_SI_Woolf2021!$E$9:$E$93,1,EXP(LN((1.1*(Fperm_SI_Woolf2021!$E$9:$E$93-AI$58)-63.1579*EXP(-0.19*Fperm_SI_Woolf2021!$E$9:$E$93)+63.1579*EXP(-0.19*AI$58))/(Fperm_SI_Woolf2021!$E$9:$E$93-AI$58))*(AI$58-Fperm_SI_Woolf2021!$E$9:$E$93)/10))),Fperm_SI_Woolf2021!$D$9:$D$93))</f>
        <v>0.3316342871963065</v>
      </c>
      <c r="AJ144" s="51" cm="1">
        <f t="array" ref="AJ144">MIN(1,SLOPE(Fperm_SI_Woolf2021!$F$9:$F$93*EXP(-Fperm_SI_Woolf2021!$I$9:$I$93*$C144*IF(AJ$58=Fperm_SI_Woolf2021!$E$9:$E$93,1,EXP(LN((1.1*(Fperm_SI_Woolf2021!$E$9:$E$93-AJ$58)-63.1579*EXP(-0.19*Fperm_SI_Woolf2021!$E$9:$E$93)+63.1579*EXP(-0.19*AJ$58))/(Fperm_SI_Woolf2021!$E$9:$E$93-AJ$58))*(AJ$58-Fperm_SI_Woolf2021!$E$9:$E$93)/10))) + Fperm_SI_Woolf2021!$G$9:$G$93*EXP(-Fperm_SI_Woolf2021!$J$9:$J$93*$C144*IF(AJ$58=Fperm_SI_Woolf2021!$E$9:$E$93,1,EXP(LN((1.1*(Fperm_SI_Woolf2021!$E$9:$E$93-AJ$58)-63.1579*EXP(-0.19*Fperm_SI_Woolf2021!$E$9:$E$93)+63.1579*EXP(-0.19*AJ$58))/(Fperm_SI_Woolf2021!$E$9:$E$93-AJ$58))*(AJ$58-Fperm_SI_Woolf2021!$E$9:$E$93)/10))) + Fperm_SI_Woolf2021!$H$9:$H$93*EXP(-Fperm_SI_Woolf2021!$K$9:$K$93*$C144*IF(AJ$58=Fperm_SI_Woolf2021!$E$9:$E$93,1,EXP(LN((1.1*(Fperm_SI_Woolf2021!$E$9:$E$93-AJ$58)-63.1579*EXP(-0.19*Fperm_SI_Woolf2021!$E$9:$E$93)+63.1579*EXP(-0.19*AJ$58))/(Fperm_SI_Woolf2021!$E$9:$E$93-AJ$58))*(AJ$58-Fperm_SI_Woolf2021!$E$9:$E$93)/10))),Fperm_SI_Woolf2021!$D$9:$D$93)*AJ$57+INTERCEPT(Fperm_SI_Woolf2021!$F$9:$F$93*EXP(-Fperm_SI_Woolf2021!$I$9:$I$93*$C144*IF(AJ$58=Fperm_SI_Woolf2021!$E$9:$E$93,1,EXP(LN((1.1*(Fperm_SI_Woolf2021!$E$9:$E$93-AJ$58)-63.1579*EXP(-0.19*Fperm_SI_Woolf2021!$E$9:$E$93)+63.1579*EXP(-0.19*AJ$58))/(Fperm_SI_Woolf2021!$E$9:$E$93-AJ$58))*(AJ$58-Fperm_SI_Woolf2021!$E$9:$E$93)/10))) + Fperm_SI_Woolf2021!$G$9:$G$93*EXP(-Fperm_SI_Woolf2021!$J$9:$J$93*$C144*IF(AJ$58=Fperm_SI_Woolf2021!$E$9:$E$93,1,EXP(LN((1.1*(Fperm_SI_Woolf2021!$E$9:$E$93-AJ$58)-63.1579*EXP(-0.19*Fperm_SI_Woolf2021!$E$9:$E$93)+63.1579*EXP(-0.19*AJ$58))/(Fperm_SI_Woolf2021!$E$9:$E$93-AJ$58))*(AJ$58-Fperm_SI_Woolf2021!$E$9:$E$93)/10))) + Fperm_SI_Woolf2021!$H$9:$H$93*EXP(-Fperm_SI_Woolf2021!$K$9:$K$93*$C144*IF(AJ$58=Fperm_SI_Woolf2021!$E$9:$E$93,1,EXP(LN((1.1*(Fperm_SI_Woolf2021!$E$9:$E$93-AJ$58)-63.1579*EXP(-0.19*Fperm_SI_Woolf2021!$E$9:$E$93)+63.1579*EXP(-0.19*AJ$58))/(Fperm_SI_Woolf2021!$E$9:$E$93-AJ$58))*(AJ$58-Fperm_SI_Woolf2021!$E$9:$E$93)/10))),Fperm_SI_Woolf2021!$D$9:$D$93))</f>
        <v>0.31513820404746501</v>
      </c>
      <c r="AK144" s="51" cm="1">
        <f t="array" ref="AK144">MIN(1,SLOPE(Fperm_SI_Woolf2021!$F$9:$F$93*EXP(-Fperm_SI_Woolf2021!$I$9:$I$93*$C144*IF(AK$58=Fperm_SI_Woolf2021!$E$9:$E$93,1,EXP(LN((1.1*(Fperm_SI_Woolf2021!$E$9:$E$93-AK$58)-63.1579*EXP(-0.19*Fperm_SI_Woolf2021!$E$9:$E$93)+63.1579*EXP(-0.19*AK$58))/(Fperm_SI_Woolf2021!$E$9:$E$93-AK$58))*(AK$58-Fperm_SI_Woolf2021!$E$9:$E$93)/10))) + Fperm_SI_Woolf2021!$G$9:$G$93*EXP(-Fperm_SI_Woolf2021!$J$9:$J$93*$C144*IF(AK$58=Fperm_SI_Woolf2021!$E$9:$E$93,1,EXP(LN((1.1*(Fperm_SI_Woolf2021!$E$9:$E$93-AK$58)-63.1579*EXP(-0.19*Fperm_SI_Woolf2021!$E$9:$E$93)+63.1579*EXP(-0.19*AK$58))/(Fperm_SI_Woolf2021!$E$9:$E$93-AK$58))*(AK$58-Fperm_SI_Woolf2021!$E$9:$E$93)/10))) + Fperm_SI_Woolf2021!$H$9:$H$93*EXP(-Fperm_SI_Woolf2021!$K$9:$K$93*$C144*IF(AK$58=Fperm_SI_Woolf2021!$E$9:$E$93,1,EXP(LN((1.1*(Fperm_SI_Woolf2021!$E$9:$E$93-AK$58)-63.1579*EXP(-0.19*Fperm_SI_Woolf2021!$E$9:$E$93)+63.1579*EXP(-0.19*AK$58))/(Fperm_SI_Woolf2021!$E$9:$E$93-AK$58))*(AK$58-Fperm_SI_Woolf2021!$E$9:$E$93)/10))),Fperm_SI_Woolf2021!$D$9:$D$93)*AK$57+INTERCEPT(Fperm_SI_Woolf2021!$F$9:$F$93*EXP(-Fperm_SI_Woolf2021!$I$9:$I$93*$C144*IF(AK$58=Fperm_SI_Woolf2021!$E$9:$E$93,1,EXP(LN((1.1*(Fperm_SI_Woolf2021!$E$9:$E$93-AK$58)-63.1579*EXP(-0.19*Fperm_SI_Woolf2021!$E$9:$E$93)+63.1579*EXP(-0.19*AK$58))/(Fperm_SI_Woolf2021!$E$9:$E$93-AK$58))*(AK$58-Fperm_SI_Woolf2021!$E$9:$E$93)/10))) + Fperm_SI_Woolf2021!$G$9:$G$93*EXP(-Fperm_SI_Woolf2021!$J$9:$J$93*$C144*IF(AK$58=Fperm_SI_Woolf2021!$E$9:$E$93,1,EXP(LN((1.1*(Fperm_SI_Woolf2021!$E$9:$E$93-AK$58)-63.1579*EXP(-0.19*Fperm_SI_Woolf2021!$E$9:$E$93)+63.1579*EXP(-0.19*AK$58))/(Fperm_SI_Woolf2021!$E$9:$E$93-AK$58))*(AK$58-Fperm_SI_Woolf2021!$E$9:$E$93)/10))) + Fperm_SI_Woolf2021!$H$9:$H$93*EXP(-Fperm_SI_Woolf2021!$K$9:$K$93*$C144*IF(AK$58=Fperm_SI_Woolf2021!$E$9:$E$93,1,EXP(LN((1.1*(Fperm_SI_Woolf2021!$E$9:$E$93-AK$58)-63.1579*EXP(-0.19*Fperm_SI_Woolf2021!$E$9:$E$93)+63.1579*EXP(-0.19*AK$58))/(Fperm_SI_Woolf2021!$E$9:$E$93-AK$58))*(AK$58-Fperm_SI_Woolf2021!$E$9:$E$93)/10))),Fperm_SI_Woolf2021!$D$9:$D$93))</f>
        <v>0.29864212089862352</v>
      </c>
      <c r="AL144" s="51" cm="1">
        <f t="array" ref="AL144">MIN(1,SLOPE(Fperm_SI_Woolf2021!$F$9:$F$93*EXP(-Fperm_SI_Woolf2021!$I$9:$I$93*$C144*IF(AL$58=Fperm_SI_Woolf2021!$E$9:$E$93,1,EXP(LN((1.1*(Fperm_SI_Woolf2021!$E$9:$E$93-AL$58)-63.1579*EXP(-0.19*Fperm_SI_Woolf2021!$E$9:$E$93)+63.1579*EXP(-0.19*AL$58))/(Fperm_SI_Woolf2021!$E$9:$E$93-AL$58))*(AL$58-Fperm_SI_Woolf2021!$E$9:$E$93)/10))) + Fperm_SI_Woolf2021!$G$9:$G$93*EXP(-Fperm_SI_Woolf2021!$J$9:$J$93*$C144*IF(AL$58=Fperm_SI_Woolf2021!$E$9:$E$93,1,EXP(LN((1.1*(Fperm_SI_Woolf2021!$E$9:$E$93-AL$58)-63.1579*EXP(-0.19*Fperm_SI_Woolf2021!$E$9:$E$93)+63.1579*EXP(-0.19*AL$58))/(Fperm_SI_Woolf2021!$E$9:$E$93-AL$58))*(AL$58-Fperm_SI_Woolf2021!$E$9:$E$93)/10))) + Fperm_SI_Woolf2021!$H$9:$H$93*EXP(-Fperm_SI_Woolf2021!$K$9:$K$93*$C144*IF(AL$58=Fperm_SI_Woolf2021!$E$9:$E$93,1,EXP(LN((1.1*(Fperm_SI_Woolf2021!$E$9:$E$93-AL$58)-63.1579*EXP(-0.19*Fperm_SI_Woolf2021!$E$9:$E$93)+63.1579*EXP(-0.19*AL$58))/(Fperm_SI_Woolf2021!$E$9:$E$93-AL$58))*(AL$58-Fperm_SI_Woolf2021!$E$9:$E$93)/10))),Fperm_SI_Woolf2021!$D$9:$D$93)*AL$57+INTERCEPT(Fperm_SI_Woolf2021!$F$9:$F$93*EXP(-Fperm_SI_Woolf2021!$I$9:$I$93*$C144*IF(AL$58=Fperm_SI_Woolf2021!$E$9:$E$93,1,EXP(LN((1.1*(Fperm_SI_Woolf2021!$E$9:$E$93-AL$58)-63.1579*EXP(-0.19*Fperm_SI_Woolf2021!$E$9:$E$93)+63.1579*EXP(-0.19*AL$58))/(Fperm_SI_Woolf2021!$E$9:$E$93-AL$58))*(AL$58-Fperm_SI_Woolf2021!$E$9:$E$93)/10))) + Fperm_SI_Woolf2021!$G$9:$G$93*EXP(-Fperm_SI_Woolf2021!$J$9:$J$93*$C144*IF(AL$58=Fperm_SI_Woolf2021!$E$9:$E$93,1,EXP(LN((1.1*(Fperm_SI_Woolf2021!$E$9:$E$93-AL$58)-63.1579*EXP(-0.19*Fperm_SI_Woolf2021!$E$9:$E$93)+63.1579*EXP(-0.19*AL$58))/(Fperm_SI_Woolf2021!$E$9:$E$93-AL$58))*(AL$58-Fperm_SI_Woolf2021!$E$9:$E$93)/10))) + Fperm_SI_Woolf2021!$H$9:$H$93*EXP(-Fperm_SI_Woolf2021!$K$9:$K$93*$C144*IF(AL$58=Fperm_SI_Woolf2021!$E$9:$E$93,1,EXP(LN((1.1*(Fperm_SI_Woolf2021!$E$9:$E$93-AL$58)-63.1579*EXP(-0.19*Fperm_SI_Woolf2021!$E$9:$E$93)+63.1579*EXP(-0.19*AL$58))/(Fperm_SI_Woolf2021!$E$9:$E$93-AL$58))*(AL$58-Fperm_SI_Woolf2021!$E$9:$E$93)/10))),Fperm_SI_Woolf2021!$D$9:$D$93))</f>
        <v>0.28214603774978203</v>
      </c>
      <c r="AM144" s="51" cm="1">
        <f t="array" ref="AM144">MIN(1,SLOPE(Fperm_SI_Woolf2021!$F$9:$F$93*EXP(-Fperm_SI_Woolf2021!$I$9:$I$93*$C144*IF(AM$58=Fperm_SI_Woolf2021!$E$9:$E$93,1,EXP(LN((1.1*(Fperm_SI_Woolf2021!$E$9:$E$93-AM$58)-63.1579*EXP(-0.19*Fperm_SI_Woolf2021!$E$9:$E$93)+63.1579*EXP(-0.19*AM$58))/(Fperm_SI_Woolf2021!$E$9:$E$93-AM$58))*(AM$58-Fperm_SI_Woolf2021!$E$9:$E$93)/10))) + Fperm_SI_Woolf2021!$G$9:$G$93*EXP(-Fperm_SI_Woolf2021!$J$9:$J$93*$C144*IF(AM$58=Fperm_SI_Woolf2021!$E$9:$E$93,1,EXP(LN((1.1*(Fperm_SI_Woolf2021!$E$9:$E$93-AM$58)-63.1579*EXP(-0.19*Fperm_SI_Woolf2021!$E$9:$E$93)+63.1579*EXP(-0.19*AM$58))/(Fperm_SI_Woolf2021!$E$9:$E$93-AM$58))*(AM$58-Fperm_SI_Woolf2021!$E$9:$E$93)/10))) + Fperm_SI_Woolf2021!$H$9:$H$93*EXP(-Fperm_SI_Woolf2021!$K$9:$K$93*$C144*IF(AM$58=Fperm_SI_Woolf2021!$E$9:$E$93,1,EXP(LN((1.1*(Fperm_SI_Woolf2021!$E$9:$E$93-AM$58)-63.1579*EXP(-0.19*Fperm_SI_Woolf2021!$E$9:$E$93)+63.1579*EXP(-0.19*AM$58))/(Fperm_SI_Woolf2021!$E$9:$E$93-AM$58))*(AM$58-Fperm_SI_Woolf2021!$E$9:$E$93)/10))),Fperm_SI_Woolf2021!$D$9:$D$93)*AM$57+INTERCEPT(Fperm_SI_Woolf2021!$F$9:$F$93*EXP(-Fperm_SI_Woolf2021!$I$9:$I$93*$C144*IF(AM$58=Fperm_SI_Woolf2021!$E$9:$E$93,1,EXP(LN((1.1*(Fperm_SI_Woolf2021!$E$9:$E$93-AM$58)-63.1579*EXP(-0.19*Fperm_SI_Woolf2021!$E$9:$E$93)+63.1579*EXP(-0.19*AM$58))/(Fperm_SI_Woolf2021!$E$9:$E$93-AM$58))*(AM$58-Fperm_SI_Woolf2021!$E$9:$E$93)/10))) + Fperm_SI_Woolf2021!$G$9:$G$93*EXP(-Fperm_SI_Woolf2021!$J$9:$J$93*$C144*IF(AM$58=Fperm_SI_Woolf2021!$E$9:$E$93,1,EXP(LN((1.1*(Fperm_SI_Woolf2021!$E$9:$E$93-AM$58)-63.1579*EXP(-0.19*Fperm_SI_Woolf2021!$E$9:$E$93)+63.1579*EXP(-0.19*AM$58))/(Fperm_SI_Woolf2021!$E$9:$E$93-AM$58))*(AM$58-Fperm_SI_Woolf2021!$E$9:$E$93)/10))) + Fperm_SI_Woolf2021!$H$9:$H$93*EXP(-Fperm_SI_Woolf2021!$K$9:$K$93*$C144*IF(AM$58=Fperm_SI_Woolf2021!$E$9:$E$93,1,EXP(LN((1.1*(Fperm_SI_Woolf2021!$E$9:$E$93-AM$58)-63.1579*EXP(-0.19*Fperm_SI_Woolf2021!$E$9:$E$93)+63.1579*EXP(-0.19*AM$58))/(Fperm_SI_Woolf2021!$E$9:$E$93-AM$58))*(AM$58-Fperm_SI_Woolf2021!$E$9:$E$93)/10))),Fperm_SI_Woolf2021!$D$9:$D$93))</f>
        <v>0.26564995460094054</v>
      </c>
      <c r="AN144" s="51" cm="1">
        <f t="array" ref="AN144">MIN(1,SLOPE(Fperm_SI_Woolf2021!$F$9:$F$93*EXP(-Fperm_SI_Woolf2021!$I$9:$I$93*$C144*IF(AN$58=Fperm_SI_Woolf2021!$E$9:$E$93,1,EXP(LN((1.1*(Fperm_SI_Woolf2021!$E$9:$E$93-AN$58)-63.1579*EXP(-0.19*Fperm_SI_Woolf2021!$E$9:$E$93)+63.1579*EXP(-0.19*AN$58))/(Fperm_SI_Woolf2021!$E$9:$E$93-AN$58))*(AN$58-Fperm_SI_Woolf2021!$E$9:$E$93)/10))) + Fperm_SI_Woolf2021!$G$9:$G$93*EXP(-Fperm_SI_Woolf2021!$J$9:$J$93*$C144*IF(AN$58=Fperm_SI_Woolf2021!$E$9:$E$93,1,EXP(LN((1.1*(Fperm_SI_Woolf2021!$E$9:$E$93-AN$58)-63.1579*EXP(-0.19*Fperm_SI_Woolf2021!$E$9:$E$93)+63.1579*EXP(-0.19*AN$58))/(Fperm_SI_Woolf2021!$E$9:$E$93-AN$58))*(AN$58-Fperm_SI_Woolf2021!$E$9:$E$93)/10))) + Fperm_SI_Woolf2021!$H$9:$H$93*EXP(-Fperm_SI_Woolf2021!$K$9:$K$93*$C144*IF(AN$58=Fperm_SI_Woolf2021!$E$9:$E$93,1,EXP(LN((1.1*(Fperm_SI_Woolf2021!$E$9:$E$93-AN$58)-63.1579*EXP(-0.19*Fperm_SI_Woolf2021!$E$9:$E$93)+63.1579*EXP(-0.19*AN$58))/(Fperm_SI_Woolf2021!$E$9:$E$93-AN$58))*(AN$58-Fperm_SI_Woolf2021!$E$9:$E$93)/10))),Fperm_SI_Woolf2021!$D$9:$D$93)*AN$57+INTERCEPT(Fperm_SI_Woolf2021!$F$9:$F$93*EXP(-Fperm_SI_Woolf2021!$I$9:$I$93*$C144*IF(AN$58=Fperm_SI_Woolf2021!$E$9:$E$93,1,EXP(LN((1.1*(Fperm_SI_Woolf2021!$E$9:$E$93-AN$58)-63.1579*EXP(-0.19*Fperm_SI_Woolf2021!$E$9:$E$93)+63.1579*EXP(-0.19*AN$58))/(Fperm_SI_Woolf2021!$E$9:$E$93-AN$58))*(AN$58-Fperm_SI_Woolf2021!$E$9:$E$93)/10))) + Fperm_SI_Woolf2021!$G$9:$G$93*EXP(-Fperm_SI_Woolf2021!$J$9:$J$93*$C144*IF(AN$58=Fperm_SI_Woolf2021!$E$9:$E$93,1,EXP(LN((1.1*(Fperm_SI_Woolf2021!$E$9:$E$93-AN$58)-63.1579*EXP(-0.19*Fperm_SI_Woolf2021!$E$9:$E$93)+63.1579*EXP(-0.19*AN$58))/(Fperm_SI_Woolf2021!$E$9:$E$93-AN$58))*(AN$58-Fperm_SI_Woolf2021!$E$9:$E$93)/10))) + Fperm_SI_Woolf2021!$H$9:$H$93*EXP(-Fperm_SI_Woolf2021!$K$9:$K$93*$C144*IF(AN$58=Fperm_SI_Woolf2021!$E$9:$E$93,1,EXP(LN((1.1*(Fperm_SI_Woolf2021!$E$9:$E$93-AN$58)-63.1579*EXP(-0.19*Fperm_SI_Woolf2021!$E$9:$E$93)+63.1579*EXP(-0.19*AN$58))/(Fperm_SI_Woolf2021!$E$9:$E$93-AN$58))*(AN$58-Fperm_SI_Woolf2021!$E$9:$E$93)/10))),Fperm_SI_Woolf2021!$D$9:$D$93))</f>
        <v>0.24915387145209908</v>
      </c>
      <c r="AO144" s="51" cm="1">
        <f t="array" ref="AO144">MIN(1,SLOPE(Fperm_SI_Woolf2021!$F$9:$F$93*EXP(-Fperm_SI_Woolf2021!$I$9:$I$93*$C144*IF(AO$58=Fperm_SI_Woolf2021!$E$9:$E$93,1,EXP(LN((1.1*(Fperm_SI_Woolf2021!$E$9:$E$93-AO$58)-63.1579*EXP(-0.19*Fperm_SI_Woolf2021!$E$9:$E$93)+63.1579*EXP(-0.19*AO$58))/(Fperm_SI_Woolf2021!$E$9:$E$93-AO$58))*(AO$58-Fperm_SI_Woolf2021!$E$9:$E$93)/10))) + Fperm_SI_Woolf2021!$G$9:$G$93*EXP(-Fperm_SI_Woolf2021!$J$9:$J$93*$C144*IF(AO$58=Fperm_SI_Woolf2021!$E$9:$E$93,1,EXP(LN((1.1*(Fperm_SI_Woolf2021!$E$9:$E$93-AO$58)-63.1579*EXP(-0.19*Fperm_SI_Woolf2021!$E$9:$E$93)+63.1579*EXP(-0.19*AO$58))/(Fperm_SI_Woolf2021!$E$9:$E$93-AO$58))*(AO$58-Fperm_SI_Woolf2021!$E$9:$E$93)/10))) + Fperm_SI_Woolf2021!$H$9:$H$93*EXP(-Fperm_SI_Woolf2021!$K$9:$K$93*$C144*IF(AO$58=Fperm_SI_Woolf2021!$E$9:$E$93,1,EXP(LN((1.1*(Fperm_SI_Woolf2021!$E$9:$E$93-AO$58)-63.1579*EXP(-0.19*Fperm_SI_Woolf2021!$E$9:$E$93)+63.1579*EXP(-0.19*AO$58))/(Fperm_SI_Woolf2021!$E$9:$E$93-AO$58))*(AO$58-Fperm_SI_Woolf2021!$E$9:$E$93)/10))),Fperm_SI_Woolf2021!$D$9:$D$93)*AO$57+INTERCEPT(Fperm_SI_Woolf2021!$F$9:$F$93*EXP(-Fperm_SI_Woolf2021!$I$9:$I$93*$C144*IF(AO$58=Fperm_SI_Woolf2021!$E$9:$E$93,1,EXP(LN((1.1*(Fperm_SI_Woolf2021!$E$9:$E$93-AO$58)-63.1579*EXP(-0.19*Fperm_SI_Woolf2021!$E$9:$E$93)+63.1579*EXP(-0.19*AO$58))/(Fperm_SI_Woolf2021!$E$9:$E$93-AO$58))*(AO$58-Fperm_SI_Woolf2021!$E$9:$E$93)/10))) + Fperm_SI_Woolf2021!$G$9:$G$93*EXP(-Fperm_SI_Woolf2021!$J$9:$J$93*$C144*IF(AO$58=Fperm_SI_Woolf2021!$E$9:$E$93,1,EXP(LN((1.1*(Fperm_SI_Woolf2021!$E$9:$E$93-AO$58)-63.1579*EXP(-0.19*Fperm_SI_Woolf2021!$E$9:$E$93)+63.1579*EXP(-0.19*AO$58))/(Fperm_SI_Woolf2021!$E$9:$E$93-AO$58))*(AO$58-Fperm_SI_Woolf2021!$E$9:$E$93)/10))) + Fperm_SI_Woolf2021!$H$9:$H$93*EXP(-Fperm_SI_Woolf2021!$K$9:$K$93*$C144*IF(AO$58=Fperm_SI_Woolf2021!$E$9:$E$93,1,EXP(LN((1.1*(Fperm_SI_Woolf2021!$E$9:$E$93-AO$58)-63.1579*EXP(-0.19*Fperm_SI_Woolf2021!$E$9:$E$93)+63.1579*EXP(-0.19*AO$58))/(Fperm_SI_Woolf2021!$E$9:$E$93-AO$58))*(AO$58-Fperm_SI_Woolf2021!$E$9:$E$93)/10))),Fperm_SI_Woolf2021!$D$9:$D$93))</f>
        <v>0.23265778830325759</v>
      </c>
      <c r="AP144" s="51" cm="1">
        <f t="array" ref="AP144">MIN(1,SLOPE(Fperm_SI_Woolf2021!$F$9:$F$93*EXP(-Fperm_SI_Woolf2021!$I$9:$I$93*$C144*IF(AP$58=Fperm_SI_Woolf2021!$E$9:$E$93,1,EXP(LN((1.1*(Fperm_SI_Woolf2021!$E$9:$E$93-AP$58)-63.1579*EXP(-0.19*Fperm_SI_Woolf2021!$E$9:$E$93)+63.1579*EXP(-0.19*AP$58))/(Fperm_SI_Woolf2021!$E$9:$E$93-AP$58))*(AP$58-Fperm_SI_Woolf2021!$E$9:$E$93)/10))) + Fperm_SI_Woolf2021!$G$9:$G$93*EXP(-Fperm_SI_Woolf2021!$J$9:$J$93*$C144*IF(AP$58=Fperm_SI_Woolf2021!$E$9:$E$93,1,EXP(LN((1.1*(Fperm_SI_Woolf2021!$E$9:$E$93-AP$58)-63.1579*EXP(-0.19*Fperm_SI_Woolf2021!$E$9:$E$93)+63.1579*EXP(-0.19*AP$58))/(Fperm_SI_Woolf2021!$E$9:$E$93-AP$58))*(AP$58-Fperm_SI_Woolf2021!$E$9:$E$93)/10))) + Fperm_SI_Woolf2021!$H$9:$H$93*EXP(-Fperm_SI_Woolf2021!$K$9:$K$93*$C144*IF(AP$58=Fperm_SI_Woolf2021!$E$9:$E$93,1,EXP(LN((1.1*(Fperm_SI_Woolf2021!$E$9:$E$93-AP$58)-63.1579*EXP(-0.19*Fperm_SI_Woolf2021!$E$9:$E$93)+63.1579*EXP(-0.19*AP$58))/(Fperm_SI_Woolf2021!$E$9:$E$93-AP$58))*(AP$58-Fperm_SI_Woolf2021!$E$9:$E$93)/10))),Fperm_SI_Woolf2021!$D$9:$D$93)*AP$57+INTERCEPT(Fperm_SI_Woolf2021!$F$9:$F$93*EXP(-Fperm_SI_Woolf2021!$I$9:$I$93*$C144*IF(AP$58=Fperm_SI_Woolf2021!$E$9:$E$93,1,EXP(LN((1.1*(Fperm_SI_Woolf2021!$E$9:$E$93-AP$58)-63.1579*EXP(-0.19*Fperm_SI_Woolf2021!$E$9:$E$93)+63.1579*EXP(-0.19*AP$58))/(Fperm_SI_Woolf2021!$E$9:$E$93-AP$58))*(AP$58-Fperm_SI_Woolf2021!$E$9:$E$93)/10))) + Fperm_SI_Woolf2021!$G$9:$G$93*EXP(-Fperm_SI_Woolf2021!$J$9:$J$93*$C144*IF(AP$58=Fperm_SI_Woolf2021!$E$9:$E$93,1,EXP(LN((1.1*(Fperm_SI_Woolf2021!$E$9:$E$93-AP$58)-63.1579*EXP(-0.19*Fperm_SI_Woolf2021!$E$9:$E$93)+63.1579*EXP(-0.19*AP$58))/(Fperm_SI_Woolf2021!$E$9:$E$93-AP$58))*(AP$58-Fperm_SI_Woolf2021!$E$9:$E$93)/10))) + Fperm_SI_Woolf2021!$H$9:$H$93*EXP(-Fperm_SI_Woolf2021!$K$9:$K$93*$C144*IF(AP$58=Fperm_SI_Woolf2021!$E$9:$E$93,1,EXP(LN((1.1*(Fperm_SI_Woolf2021!$E$9:$E$93-AP$58)-63.1579*EXP(-0.19*Fperm_SI_Woolf2021!$E$9:$E$93)+63.1579*EXP(-0.19*AP$58))/(Fperm_SI_Woolf2021!$E$9:$E$93-AP$58))*(AP$58-Fperm_SI_Woolf2021!$E$9:$E$93)/10))),Fperm_SI_Woolf2021!$D$9:$D$93))</f>
        <v>0.2161617051544161</v>
      </c>
      <c r="AQ144" s="51" cm="1">
        <f t="array" ref="AQ144">MIN(1,SLOPE(Fperm_SI_Woolf2021!$F$9:$F$93*EXP(-Fperm_SI_Woolf2021!$I$9:$I$93*$C144*IF(AQ$58=Fperm_SI_Woolf2021!$E$9:$E$93,1,EXP(LN((1.1*(Fperm_SI_Woolf2021!$E$9:$E$93-AQ$58)-63.1579*EXP(-0.19*Fperm_SI_Woolf2021!$E$9:$E$93)+63.1579*EXP(-0.19*AQ$58))/(Fperm_SI_Woolf2021!$E$9:$E$93-AQ$58))*(AQ$58-Fperm_SI_Woolf2021!$E$9:$E$93)/10))) + Fperm_SI_Woolf2021!$G$9:$G$93*EXP(-Fperm_SI_Woolf2021!$J$9:$J$93*$C144*IF(AQ$58=Fperm_SI_Woolf2021!$E$9:$E$93,1,EXP(LN((1.1*(Fperm_SI_Woolf2021!$E$9:$E$93-AQ$58)-63.1579*EXP(-0.19*Fperm_SI_Woolf2021!$E$9:$E$93)+63.1579*EXP(-0.19*AQ$58))/(Fperm_SI_Woolf2021!$E$9:$E$93-AQ$58))*(AQ$58-Fperm_SI_Woolf2021!$E$9:$E$93)/10))) + Fperm_SI_Woolf2021!$H$9:$H$93*EXP(-Fperm_SI_Woolf2021!$K$9:$K$93*$C144*IF(AQ$58=Fperm_SI_Woolf2021!$E$9:$E$93,1,EXP(LN((1.1*(Fperm_SI_Woolf2021!$E$9:$E$93-AQ$58)-63.1579*EXP(-0.19*Fperm_SI_Woolf2021!$E$9:$E$93)+63.1579*EXP(-0.19*AQ$58))/(Fperm_SI_Woolf2021!$E$9:$E$93-AQ$58))*(AQ$58-Fperm_SI_Woolf2021!$E$9:$E$93)/10))),Fperm_SI_Woolf2021!$D$9:$D$93)*AQ$57+INTERCEPT(Fperm_SI_Woolf2021!$F$9:$F$93*EXP(-Fperm_SI_Woolf2021!$I$9:$I$93*$C144*IF(AQ$58=Fperm_SI_Woolf2021!$E$9:$E$93,1,EXP(LN((1.1*(Fperm_SI_Woolf2021!$E$9:$E$93-AQ$58)-63.1579*EXP(-0.19*Fperm_SI_Woolf2021!$E$9:$E$93)+63.1579*EXP(-0.19*AQ$58))/(Fperm_SI_Woolf2021!$E$9:$E$93-AQ$58))*(AQ$58-Fperm_SI_Woolf2021!$E$9:$E$93)/10))) + Fperm_SI_Woolf2021!$G$9:$G$93*EXP(-Fperm_SI_Woolf2021!$J$9:$J$93*$C144*IF(AQ$58=Fperm_SI_Woolf2021!$E$9:$E$93,1,EXP(LN((1.1*(Fperm_SI_Woolf2021!$E$9:$E$93-AQ$58)-63.1579*EXP(-0.19*Fperm_SI_Woolf2021!$E$9:$E$93)+63.1579*EXP(-0.19*AQ$58))/(Fperm_SI_Woolf2021!$E$9:$E$93-AQ$58))*(AQ$58-Fperm_SI_Woolf2021!$E$9:$E$93)/10))) + Fperm_SI_Woolf2021!$H$9:$H$93*EXP(-Fperm_SI_Woolf2021!$K$9:$K$93*$C144*IF(AQ$58=Fperm_SI_Woolf2021!$E$9:$E$93,1,EXP(LN((1.1*(Fperm_SI_Woolf2021!$E$9:$E$93-AQ$58)-63.1579*EXP(-0.19*Fperm_SI_Woolf2021!$E$9:$E$93)+63.1579*EXP(-0.19*AQ$58))/(Fperm_SI_Woolf2021!$E$9:$E$93-AQ$58))*(AQ$58-Fperm_SI_Woolf2021!$E$9:$E$93)/10))),Fperm_SI_Woolf2021!$D$9:$D$93))</f>
        <v>0.19966562200557464</v>
      </c>
      <c r="AR144" s="51" cm="1">
        <f t="array" ref="AR144">MIN(1,SLOPE(Fperm_SI_Woolf2021!$F$9:$F$93*EXP(-Fperm_SI_Woolf2021!$I$9:$I$93*$C144*IF(AR$58=Fperm_SI_Woolf2021!$E$9:$E$93,1,EXP(LN((1.1*(Fperm_SI_Woolf2021!$E$9:$E$93-AR$58)-63.1579*EXP(-0.19*Fperm_SI_Woolf2021!$E$9:$E$93)+63.1579*EXP(-0.19*AR$58))/(Fperm_SI_Woolf2021!$E$9:$E$93-AR$58))*(AR$58-Fperm_SI_Woolf2021!$E$9:$E$93)/10))) + Fperm_SI_Woolf2021!$G$9:$G$93*EXP(-Fperm_SI_Woolf2021!$J$9:$J$93*$C144*IF(AR$58=Fperm_SI_Woolf2021!$E$9:$E$93,1,EXP(LN((1.1*(Fperm_SI_Woolf2021!$E$9:$E$93-AR$58)-63.1579*EXP(-0.19*Fperm_SI_Woolf2021!$E$9:$E$93)+63.1579*EXP(-0.19*AR$58))/(Fperm_SI_Woolf2021!$E$9:$E$93-AR$58))*(AR$58-Fperm_SI_Woolf2021!$E$9:$E$93)/10))) + Fperm_SI_Woolf2021!$H$9:$H$93*EXP(-Fperm_SI_Woolf2021!$K$9:$K$93*$C144*IF(AR$58=Fperm_SI_Woolf2021!$E$9:$E$93,1,EXP(LN((1.1*(Fperm_SI_Woolf2021!$E$9:$E$93-AR$58)-63.1579*EXP(-0.19*Fperm_SI_Woolf2021!$E$9:$E$93)+63.1579*EXP(-0.19*AR$58))/(Fperm_SI_Woolf2021!$E$9:$E$93-AR$58))*(AR$58-Fperm_SI_Woolf2021!$E$9:$E$93)/10))),Fperm_SI_Woolf2021!$D$9:$D$93)*AR$57+INTERCEPT(Fperm_SI_Woolf2021!$F$9:$F$93*EXP(-Fperm_SI_Woolf2021!$I$9:$I$93*$C144*IF(AR$58=Fperm_SI_Woolf2021!$E$9:$E$93,1,EXP(LN((1.1*(Fperm_SI_Woolf2021!$E$9:$E$93-AR$58)-63.1579*EXP(-0.19*Fperm_SI_Woolf2021!$E$9:$E$93)+63.1579*EXP(-0.19*AR$58))/(Fperm_SI_Woolf2021!$E$9:$E$93-AR$58))*(AR$58-Fperm_SI_Woolf2021!$E$9:$E$93)/10))) + Fperm_SI_Woolf2021!$G$9:$G$93*EXP(-Fperm_SI_Woolf2021!$J$9:$J$93*$C144*IF(AR$58=Fperm_SI_Woolf2021!$E$9:$E$93,1,EXP(LN((1.1*(Fperm_SI_Woolf2021!$E$9:$E$93-AR$58)-63.1579*EXP(-0.19*Fperm_SI_Woolf2021!$E$9:$E$93)+63.1579*EXP(-0.19*AR$58))/(Fperm_SI_Woolf2021!$E$9:$E$93-AR$58))*(AR$58-Fperm_SI_Woolf2021!$E$9:$E$93)/10))) + Fperm_SI_Woolf2021!$H$9:$H$93*EXP(-Fperm_SI_Woolf2021!$K$9:$K$93*$C144*IF(AR$58=Fperm_SI_Woolf2021!$E$9:$E$93,1,EXP(LN((1.1*(Fperm_SI_Woolf2021!$E$9:$E$93-AR$58)-63.1579*EXP(-0.19*Fperm_SI_Woolf2021!$E$9:$E$93)+63.1579*EXP(-0.19*AR$58))/(Fperm_SI_Woolf2021!$E$9:$E$93-AR$58))*(AR$58-Fperm_SI_Woolf2021!$E$9:$E$93)/10))),Fperm_SI_Woolf2021!$D$9:$D$93))</f>
        <v>0.18316953885673315</v>
      </c>
      <c r="AS144" s="51" cm="1">
        <f t="array" ref="AS144">MIN(1,SLOPE(Fperm_SI_Woolf2021!$F$9:$F$93*EXP(-Fperm_SI_Woolf2021!$I$9:$I$93*$C144*IF(AS$58=Fperm_SI_Woolf2021!$E$9:$E$93,1,EXP(LN((1.1*(Fperm_SI_Woolf2021!$E$9:$E$93-AS$58)-63.1579*EXP(-0.19*Fperm_SI_Woolf2021!$E$9:$E$93)+63.1579*EXP(-0.19*AS$58))/(Fperm_SI_Woolf2021!$E$9:$E$93-AS$58))*(AS$58-Fperm_SI_Woolf2021!$E$9:$E$93)/10))) + Fperm_SI_Woolf2021!$G$9:$G$93*EXP(-Fperm_SI_Woolf2021!$J$9:$J$93*$C144*IF(AS$58=Fperm_SI_Woolf2021!$E$9:$E$93,1,EXP(LN((1.1*(Fperm_SI_Woolf2021!$E$9:$E$93-AS$58)-63.1579*EXP(-0.19*Fperm_SI_Woolf2021!$E$9:$E$93)+63.1579*EXP(-0.19*AS$58))/(Fperm_SI_Woolf2021!$E$9:$E$93-AS$58))*(AS$58-Fperm_SI_Woolf2021!$E$9:$E$93)/10))) + Fperm_SI_Woolf2021!$H$9:$H$93*EXP(-Fperm_SI_Woolf2021!$K$9:$K$93*$C144*IF(AS$58=Fperm_SI_Woolf2021!$E$9:$E$93,1,EXP(LN((1.1*(Fperm_SI_Woolf2021!$E$9:$E$93-AS$58)-63.1579*EXP(-0.19*Fperm_SI_Woolf2021!$E$9:$E$93)+63.1579*EXP(-0.19*AS$58))/(Fperm_SI_Woolf2021!$E$9:$E$93-AS$58))*(AS$58-Fperm_SI_Woolf2021!$E$9:$E$93)/10))),Fperm_SI_Woolf2021!$D$9:$D$93)*AS$57+INTERCEPT(Fperm_SI_Woolf2021!$F$9:$F$93*EXP(-Fperm_SI_Woolf2021!$I$9:$I$93*$C144*IF(AS$58=Fperm_SI_Woolf2021!$E$9:$E$93,1,EXP(LN((1.1*(Fperm_SI_Woolf2021!$E$9:$E$93-AS$58)-63.1579*EXP(-0.19*Fperm_SI_Woolf2021!$E$9:$E$93)+63.1579*EXP(-0.19*AS$58))/(Fperm_SI_Woolf2021!$E$9:$E$93-AS$58))*(AS$58-Fperm_SI_Woolf2021!$E$9:$E$93)/10))) + Fperm_SI_Woolf2021!$G$9:$G$93*EXP(-Fperm_SI_Woolf2021!$J$9:$J$93*$C144*IF(AS$58=Fperm_SI_Woolf2021!$E$9:$E$93,1,EXP(LN((1.1*(Fperm_SI_Woolf2021!$E$9:$E$93-AS$58)-63.1579*EXP(-0.19*Fperm_SI_Woolf2021!$E$9:$E$93)+63.1579*EXP(-0.19*AS$58))/(Fperm_SI_Woolf2021!$E$9:$E$93-AS$58))*(AS$58-Fperm_SI_Woolf2021!$E$9:$E$93)/10))) + Fperm_SI_Woolf2021!$H$9:$H$93*EXP(-Fperm_SI_Woolf2021!$K$9:$K$93*$C144*IF(AS$58=Fperm_SI_Woolf2021!$E$9:$E$93,1,EXP(LN((1.1*(Fperm_SI_Woolf2021!$E$9:$E$93-AS$58)-63.1579*EXP(-0.19*Fperm_SI_Woolf2021!$E$9:$E$93)+63.1579*EXP(-0.19*AS$58))/(Fperm_SI_Woolf2021!$E$9:$E$93-AS$58))*(AS$58-Fperm_SI_Woolf2021!$E$9:$E$93)/10))),Fperm_SI_Woolf2021!$D$9:$D$93))</f>
        <v>0.16667345570789163</v>
      </c>
      <c r="AT144" s="51" cm="1">
        <f t="array" ref="AT144">MIN(1,SLOPE(Fperm_SI_Woolf2021!$F$9:$F$93*EXP(-Fperm_SI_Woolf2021!$I$9:$I$93*$C144*IF(AT$58=Fperm_SI_Woolf2021!$E$9:$E$93,1,EXP(LN((1.1*(Fperm_SI_Woolf2021!$E$9:$E$93-AT$58)-63.1579*EXP(-0.19*Fperm_SI_Woolf2021!$E$9:$E$93)+63.1579*EXP(-0.19*AT$58))/(Fperm_SI_Woolf2021!$E$9:$E$93-AT$58))*(AT$58-Fperm_SI_Woolf2021!$E$9:$E$93)/10))) + Fperm_SI_Woolf2021!$G$9:$G$93*EXP(-Fperm_SI_Woolf2021!$J$9:$J$93*$C144*IF(AT$58=Fperm_SI_Woolf2021!$E$9:$E$93,1,EXP(LN((1.1*(Fperm_SI_Woolf2021!$E$9:$E$93-AT$58)-63.1579*EXP(-0.19*Fperm_SI_Woolf2021!$E$9:$E$93)+63.1579*EXP(-0.19*AT$58))/(Fperm_SI_Woolf2021!$E$9:$E$93-AT$58))*(AT$58-Fperm_SI_Woolf2021!$E$9:$E$93)/10))) + Fperm_SI_Woolf2021!$H$9:$H$93*EXP(-Fperm_SI_Woolf2021!$K$9:$K$93*$C144*IF(AT$58=Fperm_SI_Woolf2021!$E$9:$E$93,1,EXP(LN((1.1*(Fperm_SI_Woolf2021!$E$9:$E$93-AT$58)-63.1579*EXP(-0.19*Fperm_SI_Woolf2021!$E$9:$E$93)+63.1579*EXP(-0.19*AT$58))/(Fperm_SI_Woolf2021!$E$9:$E$93-AT$58))*(AT$58-Fperm_SI_Woolf2021!$E$9:$E$93)/10))),Fperm_SI_Woolf2021!$D$9:$D$93)*AT$57+INTERCEPT(Fperm_SI_Woolf2021!$F$9:$F$93*EXP(-Fperm_SI_Woolf2021!$I$9:$I$93*$C144*IF(AT$58=Fperm_SI_Woolf2021!$E$9:$E$93,1,EXP(LN((1.1*(Fperm_SI_Woolf2021!$E$9:$E$93-AT$58)-63.1579*EXP(-0.19*Fperm_SI_Woolf2021!$E$9:$E$93)+63.1579*EXP(-0.19*AT$58))/(Fperm_SI_Woolf2021!$E$9:$E$93-AT$58))*(AT$58-Fperm_SI_Woolf2021!$E$9:$E$93)/10))) + Fperm_SI_Woolf2021!$G$9:$G$93*EXP(-Fperm_SI_Woolf2021!$J$9:$J$93*$C144*IF(AT$58=Fperm_SI_Woolf2021!$E$9:$E$93,1,EXP(LN((1.1*(Fperm_SI_Woolf2021!$E$9:$E$93-AT$58)-63.1579*EXP(-0.19*Fperm_SI_Woolf2021!$E$9:$E$93)+63.1579*EXP(-0.19*AT$58))/(Fperm_SI_Woolf2021!$E$9:$E$93-AT$58))*(AT$58-Fperm_SI_Woolf2021!$E$9:$E$93)/10))) + Fperm_SI_Woolf2021!$H$9:$H$93*EXP(-Fperm_SI_Woolf2021!$K$9:$K$93*$C144*IF(AT$58=Fperm_SI_Woolf2021!$E$9:$E$93,1,EXP(LN((1.1*(Fperm_SI_Woolf2021!$E$9:$E$93-AT$58)-63.1579*EXP(-0.19*Fperm_SI_Woolf2021!$E$9:$E$93)+63.1579*EXP(-0.19*AT$58))/(Fperm_SI_Woolf2021!$E$9:$E$93-AT$58))*(AT$58-Fperm_SI_Woolf2021!$E$9:$E$93)/10))),Fperm_SI_Woolf2021!$D$9:$D$93))</f>
        <v>0.15017737255905014</v>
      </c>
      <c r="AU144" s="51" cm="1">
        <f t="array" ref="AU144">MIN(1,SLOPE(Fperm_SI_Woolf2021!$F$9:$F$93*EXP(-Fperm_SI_Woolf2021!$I$9:$I$93*$C144*IF(AU$58=Fperm_SI_Woolf2021!$E$9:$E$93,1,EXP(LN((1.1*(Fperm_SI_Woolf2021!$E$9:$E$93-AU$58)-63.1579*EXP(-0.19*Fperm_SI_Woolf2021!$E$9:$E$93)+63.1579*EXP(-0.19*AU$58))/(Fperm_SI_Woolf2021!$E$9:$E$93-AU$58))*(AU$58-Fperm_SI_Woolf2021!$E$9:$E$93)/10))) + Fperm_SI_Woolf2021!$G$9:$G$93*EXP(-Fperm_SI_Woolf2021!$J$9:$J$93*$C144*IF(AU$58=Fperm_SI_Woolf2021!$E$9:$E$93,1,EXP(LN((1.1*(Fperm_SI_Woolf2021!$E$9:$E$93-AU$58)-63.1579*EXP(-0.19*Fperm_SI_Woolf2021!$E$9:$E$93)+63.1579*EXP(-0.19*AU$58))/(Fperm_SI_Woolf2021!$E$9:$E$93-AU$58))*(AU$58-Fperm_SI_Woolf2021!$E$9:$E$93)/10))) + Fperm_SI_Woolf2021!$H$9:$H$93*EXP(-Fperm_SI_Woolf2021!$K$9:$K$93*$C144*IF(AU$58=Fperm_SI_Woolf2021!$E$9:$E$93,1,EXP(LN((1.1*(Fperm_SI_Woolf2021!$E$9:$E$93-AU$58)-63.1579*EXP(-0.19*Fperm_SI_Woolf2021!$E$9:$E$93)+63.1579*EXP(-0.19*AU$58))/(Fperm_SI_Woolf2021!$E$9:$E$93-AU$58))*(AU$58-Fperm_SI_Woolf2021!$E$9:$E$93)/10))),Fperm_SI_Woolf2021!$D$9:$D$93)*AU$57+INTERCEPT(Fperm_SI_Woolf2021!$F$9:$F$93*EXP(-Fperm_SI_Woolf2021!$I$9:$I$93*$C144*IF(AU$58=Fperm_SI_Woolf2021!$E$9:$E$93,1,EXP(LN((1.1*(Fperm_SI_Woolf2021!$E$9:$E$93-AU$58)-63.1579*EXP(-0.19*Fperm_SI_Woolf2021!$E$9:$E$93)+63.1579*EXP(-0.19*AU$58))/(Fperm_SI_Woolf2021!$E$9:$E$93-AU$58))*(AU$58-Fperm_SI_Woolf2021!$E$9:$E$93)/10))) + Fperm_SI_Woolf2021!$G$9:$G$93*EXP(-Fperm_SI_Woolf2021!$J$9:$J$93*$C144*IF(AU$58=Fperm_SI_Woolf2021!$E$9:$E$93,1,EXP(LN((1.1*(Fperm_SI_Woolf2021!$E$9:$E$93-AU$58)-63.1579*EXP(-0.19*Fperm_SI_Woolf2021!$E$9:$E$93)+63.1579*EXP(-0.19*AU$58))/(Fperm_SI_Woolf2021!$E$9:$E$93-AU$58))*(AU$58-Fperm_SI_Woolf2021!$E$9:$E$93)/10))) + Fperm_SI_Woolf2021!$H$9:$H$93*EXP(-Fperm_SI_Woolf2021!$K$9:$K$93*$C144*IF(AU$58=Fperm_SI_Woolf2021!$E$9:$E$93,1,EXP(LN((1.1*(Fperm_SI_Woolf2021!$E$9:$E$93-AU$58)-63.1579*EXP(-0.19*Fperm_SI_Woolf2021!$E$9:$E$93)+63.1579*EXP(-0.19*AU$58))/(Fperm_SI_Woolf2021!$E$9:$E$93-AU$58))*(AU$58-Fperm_SI_Woolf2021!$E$9:$E$93)/10))),Fperm_SI_Woolf2021!$D$9:$D$93))</f>
        <v>0.13368128941020865</v>
      </c>
      <c r="AV144" s="51" cm="1">
        <f t="array" ref="AV144">MIN(1,SLOPE(Fperm_SI_Woolf2021!$F$9:$F$93*EXP(-Fperm_SI_Woolf2021!$I$9:$I$93*$C144*IF(AV$58=Fperm_SI_Woolf2021!$E$9:$E$93,1,EXP(LN((1.1*(Fperm_SI_Woolf2021!$E$9:$E$93-AV$58)-63.1579*EXP(-0.19*Fperm_SI_Woolf2021!$E$9:$E$93)+63.1579*EXP(-0.19*AV$58))/(Fperm_SI_Woolf2021!$E$9:$E$93-AV$58))*(AV$58-Fperm_SI_Woolf2021!$E$9:$E$93)/10))) + Fperm_SI_Woolf2021!$G$9:$G$93*EXP(-Fperm_SI_Woolf2021!$J$9:$J$93*$C144*IF(AV$58=Fperm_SI_Woolf2021!$E$9:$E$93,1,EXP(LN((1.1*(Fperm_SI_Woolf2021!$E$9:$E$93-AV$58)-63.1579*EXP(-0.19*Fperm_SI_Woolf2021!$E$9:$E$93)+63.1579*EXP(-0.19*AV$58))/(Fperm_SI_Woolf2021!$E$9:$E$93-AV$58))*(AV$58-Fperm_SI_Woolf2021!$E$9:$E$93)/10))) + Fperm_SI_Woolf2021!$H$9:$H$93*EXP(-Fperm_SI_Woolf2021!$K$9:$K$93*$C144*IF(AV$58=Fperm_SI_Woolf2021!$E$9:$E$93,1,EXP(LN((1.1*(Fperm_SI_Woolf2021!$E$9:$E$93-AV$58)-63.1579*EXP(-0.19*Fperm_SI_Woolf2021!$E$9:$E$93)+63.1579*EXP(-0.19*AV$58))/(Fperm_SI_Woolf2021!$E$9:$E$93-AV$58))*(AV$58-Fperm_SI_Woolf2021!$E$9:$E$93)/10))),Fperm_SI_Woolf2021!$D$9:$D$93)*AV$57+INTERCEPT(Fperm_SI_Woolf2021!$F$9:$F$93*EXP(-Fperm_SI_Woolf2021!$I$9:$I$93*$C144*IF(AV$58=Fperm_SI_Woolf2021!$E$9:$E$93,1,EXP(LN((1.1*(Fperm_SI_Woolf2021!$E$9:$E$93-AV$58)-63.1579*EXP(-0.19*Fperm_SI_Woolf2021!$E$9:$E$93)+63.1579*EXP(-0.19*AV$58))/(Fperm_SI_Woolf2021!$E$9:$E$93-AV$58))*(AV$58-Fperm_SI_Woolf2021!$E$9:$E$93)/10))) + Fperm_SI_Woolf2021!$G$9:$G$93*EXP(-Fperm_SI_Woolf2021!$J$9:$J$93*$C144*IF(AV$58=Fperm_SI_Woolf2021!$E$9:$E$93,1,EXP(LN((1.1*(Fperm_SI_Woolf2021!$E$9:$E$93-AV$58)-63.1579*EXP(-0.19*Fperm_SI_Woolf2021!$E$9:$E$93)+63.1579*EXP(-0.19*AV$58))/(Fperm_SI_Woolf2021!$E$9:$E$93-AV$58))*(AV$58-Fperm_SI_Woolf2021!$E$9:$E$93)/10))) + Fperm_SI_Woolf2021!$H$9:$H$93*EXP(-Fperm_SI_Woolf2021!$K$9:$K$93*$C144*IF(AV$58=Fperm_SI_Woolf2021!$E$9:$E$93,1,EXP(LN((1.1*(Fperm_SI_Woolf2021!$E$9:$E$93-AV$58)-63.1579*EXP(-0.19*Fperm_SI_Woolf2021!$E$9:$E$93)+63.1579*EXP(-0.19*AV$58))/(Fperm_SI_Woolf2021!$E$9:$E$93-AV$58))*(AV$58-Fperm_SI_Woolf2021!$E$9:$E$93)/10))),Fperm_SI_Woolf2021!$D$9:$D$93))</f>
        <v>0.11718520626136714</v>
      </c>
      <c r="AW144" s="51" cm="1">
        <f t="array" ref="AW144">MIN(1,SLOPE(Fperm_SI_Woolf2021!$F$9:$F$93*EXP(-Fperm_SI_Woolf2021!$I$9:$I$93*$C144*IF(AW$58=Fperm_SI_Woolf2021!$E$9:$E$93,1,EXP(LN((1.1*(Fperm_SI_Woolf2021!$E$9:$E$93-AW$58)-63.1579*EXP(-0.19*Fperm_SI_Woolf2021!$E$9:$E$93)+63.1579*EXP(-0.19*AW$58))/(Fperm_SI_Woolf2021!$E$9:$E$93-AW$58))*(AW$58-Fperm_SI_Woolf2021!$E$9:$E$93)/10))) + Fperm_SI_Woolf2021!$G$9:$G$93*EXP(-Fperm_SI_Woolf2021!$J$9:$J$93*$C144*IF(AW$58=Fperm_SI_Woolf2021!$E$9:$E$93,1,EXP(LN((1.1*(Fperm_SI_Woolf2021!$E$9:$E$93-AW$58)-63.1579*EXP(-0.19*Fperm_SI_Woolf2021!$E$9:$E$93)+63.1579*EXP(-0.19*AW$58))/(Fperm_SI_Woolf2021!$E$9:$E$93-AW$58))*(AW$58-Fperm_SI_Woolf2021!$E$9:$E$93)/10))) + Fperm_SI_Woolf2021!$H$9:$H$93*EXP(-Fperm_SI_Woolf2021!$K$9:$K$93*$C144*IF(AW$58=Fperm_SI_Woolf2021!$E$9:$E$93,1,EXP(LN((1.1*(Fperm_SI_Woolf2021!$E$9:$E$93-AW$58)-63.1579*EXP(-0.19*Fperm_SI_Woolf2021!$E$9:$E$93)+63.1579*EXP(-0.19*AW$58))/(Fperm_SI_Woolf2021!$E$9:$E$93-AW$58))*(AW$58-Fperm_SI_Woolf2021!$E$9:$E$93)/10))),Fperm_SI_Woolf2021!$D$9:$D$93)*AW$57+INTERCEPT(Fperm_SI_Woolf2021!$F$9:$F$93*EXP(-Fperm_SI_Woolf2021!$I$9:$I$93*$C144*IF(AW$58=Fperm_SI_Woolf2021!$E$9:$E$93,1,EXP(LN((1.1*(Fperm_SI_Woolf2021!$E$9:$E$93-AW$58)-63.1579*EXP(-0.19*Fperm_SI_Woolf2021!$E$9:$E$93)+63.1579*EXP(-0.19*AW$58))/(Fperm_SI_Woolf2021!$E$9:$E$93-AW$58))*(AW$58-Fperm_SI_Woolf2021!$E$9:$E$93)/10))) + Fperm_SI_Woolf2021!$G$9:$G$93*EXP(-Fperm_SI_Woolf2021!$J$9:$J$93*$C144*IF(AW$58=Fperm_SI_Woolf2021!$E$9:$E$93,1,EXP(LN((1.1*(Fperm_SI_Woolf2021!$E$9:$E$93-AW$58)-63.1579*EXP(-0.19*Fperm_SI_Woolf2021!$E$9:$E$93)+63.1579*EXP(-0.19*AW$58))/(Fperm_SI_Woolf2021!$E$9:$E$93-AW$58))*(AW$58-Fperm_SI_Woolf2021!$E$9:$E$93)/10))) + Fperm_SI_Woolf2021!$H$9:$H$93*EXP(-Fperm_SI_Woolf2021!$K$9:$K$93*$C144*IF(AW$58=Fperm_SI_Woolf2021!$E$9:$E$93,1,EXP(LN((1.1*(Fperm_SI_Woolf2021!$E$9:$E$93-AW$58)-63.1579*EXP(-0.19*Fperm_SI_Woolf2021!$E$9:$E$93)+63.1579*EXP(-0.19*AW$58))/(Fperm_SI_Woolf2021!$E$9:$E$93-AW$58))*(AW$58-Fperm_SI_Woolf2021!$E$9:$E$93)/10))),Fperm_SI_Woolf2021!$D$9:$D$93))</f>
        <v>0.27278400837788463</v>
      </c>
      <c r="AX144" s="51" cm="1">
        <f t="array" ref="AX144">MIN(1,SLOPE(Fperm_SI_Woolf2021!$F$9:$F$93*EXP(-Fperm_SI_Woolf2021!$I$9:$I$93*$C144*IF(AX$58=Fperm_SI_Woolf2021!$E$9:$E$93,1,EXP(LN((1.1*(Fperm_SI_Woolf2021!$E$9:$E$93-AX$58)-63.1579*EXP(-0.19*Fperm_SI_Woolf2021!$E$9:$E$93)+63.1579*EXP(-0.19*AX$58))/(Fperm_SI_Woolf2021!$E$9:$E$93-AX$58))*(AX$58-Fperm_SI_Woolf2021!$E$9:$E$93)/10))) + Fperm_SI_Woolf2021!$G$9:$G$93*EXP(-Fperm_SI_Woolf2021!$J$9:$J$93*$C144*IF(AX$58=Fperm_SI_Woolf2021!$E$9:$E$93,1,EXP(LN((1.1*(Fperm_SI_Woolf2021!$E$9:$E$93-AX$58)-63.1579*EXP(-0.19*Fperm_SI_Woolf2021!$E$9:$E$93)+63.1579*EXP(-0.19*AX$58))/(Fperm_SI_Woolf2021!$E$9:$E$93-AX$58))*(AX$58-Fperm_SI_Woolf2021!$E$9:$E$93)/10))) + Fperm_SI_Woolf2021!$H$9:$H$93*EXP(-Fperm_SI_Woolf2021!$K$9:$K$93*$C144*IF(AX$58=Fperm_SI_Woolf2021!$E$9:$E$93,1,EXP(LN((1.1*(Fperm_SI_Woolf2021!$E$9:$E$93-AX$58)-63.1579*EXP(-0.19*Fperm_SI_Woolf2021!$E$9:$E$93)+63.1579*EXP(-0.19*AX$58))/(Fperm_SI_Woolf2021!$E$9:$E$93-AX$58))*(AX$58-Fperm_SI_Woolf2021!$E$9:$E$93)/10))),Fperm_SI_Woolf2021!$D$9:$D$93)*AX$57+INTERCEPT(Fperm_SI_Woolf2021!$F$9:$F$93*EXP(-Fperm_SI_Woolf2021!$I$9:$I$93*$C144*IF(AX$58=Fperm_SI_Woolf2021!$E$9:$E$93,1,EXP(LN((1.1*(Fperm_SI_Woolf2021!$E$9:$E$93-AX$58)-63.1579*EXP(-0.19*Fperm_SI_Woolf2021!$E$9:$E$93)+63.1579*EXP(-0.19*AX$58))/(Fperm_SI_Woolf2021!$E$9:$E$93-AX$58))*(AX$58-Fperm_SI_Woolf2021!$E$9:$E$93)/10))) + Fperm_SI_Woolf2021!$G$9:$G$93*EXP(-Fperm_SI_Woolf2021!$J$9:$J$93*$C144*IF(AX$58=Fperm_SI_Woolf2021!$E$9:$E$93,1,EXP(LN((1.1*(Fperm_SI_Woolf2021!$E$9:$E$93-AX$58)-63.1579*EXP(-0.19*Fperm_SI_Woolf2021!$E$9:$E$93)+63.1579*EXP(-0.19*AX$58))/(Fperm_SI_Woolf2021!$E$9:$E$93-AX$58))*(AX$58-Fperm_SI_Woolf2021!$E$9:$E$93)/10))) + Fperm_SI_Woolf2021!$H$9:$H$93*EXP(-Fperm_SI_Woolf2021!$K$9:$K$93*$C144*IF(AX$58=Fperm_SI_Woolf2021!$E$9:$E$93,1,EXP(LN((1.1*(Fperm_SI_Woolf2021!$E$9:$E$93-AX$58)-63.1579*EXP(-0.19*Fperm_SI_Woolf2021!$E$9:$E$93)+63.1579*EXP(-0.19*AX$58))/(Fperm_SI_Woolf2021!$E$9:$E$93-AX$58))*(AX$58-Fperm_SI_Woolf2021!$E$9:$E$93)/10))),Fperm_SI_Woolf2021!$D$9:$D$93))</f>
        <v>0.25984152983602532</v>
      </c>
      <c r="AY144" s="51" cm="1">
        <f t="array" ref="AY144">MIN(1,SLOPE(Fperm_SI_Woolf2021!$F$9:$F$93*EXP(-Fperm_SI_Woolf2021!$I$9:$I$93*$C144*IF(AY$58=Fperm_SI_Woolf2021!$E$9:$E$93,1,EXP(LN((1.1*(Fperm_SI_Woolf2021!$E$9:$E$93-AY$58)-63.1579*EXP(-0.19*Fperm_SI_Woolf2021!$E$9:$E$93)+63.1579*EXP(-0.19*AY$58))/(Fperm_SI_Woolf2021!$E$9:$E$93-AY$58))*(AY$58-Fperm_SI_Woolf2021!$E$9:$E$93)/10))) + Fperm_SI_Woolf2021!$G$9:$G$93*EXP(-Fperm_SI_Woolf2021!$J$9:$J$93*$C144*IF(AY$58=Fperm_SI_Woolf2021!$E$9:$E$93,1,EXP(LN((1.1*(Fperm_SI_Woolf2021!$E$9:$E$93-AY$58)-63.1579*EXP(-0.19*Fperm_SI_Woolf2021!$E$9:$E$93)+63.1579*EXP(-0.19*AY$58))/(Fperm_SI_Woolf2021!$E$9:$E$93-AY$58))*(AY$58-Fperm_SI_Woolf2021!$E$9:$E$93)/10))) + Fperm_SI_Woolf2021!$H$9:$H$93*EXP(-Fperm_SI_Woolf2021!$K$9:$K$93*$C144*IF(AY$58=Fperm_SI_Woolf2021!$E$9:$E$93,1,EXP(LN((1.1*(Fperm_SI_Woolf2021!$E$9:$E$93-AY$58)-63.1579*EXP(-0.19*Fperm_SI_Woolf2021!$E$9:$E$93)+63.1579*EXP(-0.19*AY$58))/(Fperm_SI_Woolf2021!$E$9:$E$93-AY$58))*(AY$58-Fperm_SI_Woolf2021!$E$9:$E$93)/10))),Fperm_SI_Woolf2021!$D$9:$D$93)*AY$57+INTERCEPT(Fperm_SI_Woolf2021!$F$9:$F$93*EXP(-Fperm_SI_Woolf2021!$I$9:$I$93*$C144*IF(AY$58=Fperm_SI_Woolf2021!$E$9:$E$93,1,EXP(LN((1.1*(Fperm_SI_Woolf2021!$E$9:$E$93-AY$58)-63.1579*EXP(-0.19*Fperm_SI_Woolf2021!$E$9:$E$93)+63.1579*EXP(-0.19*AY$58))/(Fperm_SI_Woolf2021!$E$9:$E$93-AY$58))*(AY$58-Fperm_SI_Woolf2021!$E$9:$E$93)/10))) + Fperm_SI_Woolf2021!$G$9:$G$93*EXP(-Fperm_SI_Woolf2021!$J$9:$J$93*$C144*IF(AY$58=Fperm_SI_Woolf2021!$E$9:$E$93,1,EXP(LN((1.1*(Fperm_SI_Woolf2021!$E$9:$E$93-AY$58)-63.1579*EXP(-0.19*Fperm_SI_Woolf2021!$E$9:$E$93)+63.1579*EXP(-0.19*AY$58))/(Fperm_SI_Woolf2021!$E$9:$E$93-AY$58))*(AY$58-Fperm_SI_Woolf2021!$E$9:$E$93)/10))) + Fperm_SI_Woolf2021!$H$9:$H$93*EXP(-Fperm_SI_Woolf2021!$K$9:$K$93*$C144*IF(AY$58=Fperm_SI_Woolf2021!$E$9:$E$93,1,EXP(LN((1.1*(Fperm_SI_Woolf2021!$E$9:$E$93-AY$58)-63.1579*EXP(-0.19*Fperm_SI_Woolf2021!$E$9:$E$93)+63.1579*EXP(-0.19*AY$58))/(Fperm_SI_Woolf2021!$E$9:$E$93-AY$58))*(AY$58-Fperm_SI_Woolf2021!$E$9:$E$93)/10))),Fperm_SI_Woolf2021!$D$9:$D$93))</f>
        <v>0.24689905129416603</v>
      </c>
      <c r="AZ144" s="51" cm="1">
        <f t="array" ref="AZ144">MIN(1,SLOPE(Fperm_SI_Woolf2021!$F$9:$F$93*EXP(-Fperm_SI_Woolf2021!$I$9:$I$93*$C144*IF(AZ$58=Fperm_SI_Woolf2021!$E$9:$E$93,1,EXP(LN((1.1*(Fperm_SI_Woolf2021!$E$9:$E$93-AZ$58)-63.1579*EXP(-0.19*Fperm_SI_Woolf2021!$E$9:$E$93)+63.1579*EXP(-0.19*AZ$58))/(Fperm_SI_Woolf2021!$E$9:$E$93-AZ$58))*(AZ$58-Fperm_SI_Woolf2021!$E$9:$E$93)/10))) + Fperm_SI_Woolf2021!$G$9:$G$93*EXP(-Fperm_SI_Woolf2021!$J$9:$J$93*$C144*IF(AZ$58=Fperm_SI_Woolf2021!$E$9:$E$93,1,EXP(LN((1.1*(Fperm_SI_Woolf2021!$E$9:$E$93-AZ$58)-63.1579*EXP(-0.19*Fperm_SI_Woolf2021!$E$9:$E$93)+63.1579*EXP(-0.19*AZ$58))/(Fperm_SI_Woolf2021!$E$9:$E$93-AZ$58))*(AZ$58-Fperm_SI_Woolf2021!$E$9:$E$93)/10))) + Fperm_SI_Woolf2021!$H$9:$H$93*EXP(-Fperm_SI_Woolf2021!$K$9:$K$93*$C144*IF(AZ$58=Fperm_SI_Woolf2021!$E$9:$E$93,1,EXP(LN((1.1*(Fperm_SI_Woolf2021!$E$9:$E$93-AZ$58)-63.1579*EXP(-0.19*Fperm_SI_Woolf2021!$E$9:$E$93)+63.1579*EXP(-0.19*AZ$58))/(Fperm_SI_Woolf2021!$E$9:$E$93-AZ$58))*(AZ$58-Fperm_SI_Woolf2021!$E$9:$E$93)/10))),Fperm_SI_Woolf2021!$D$9:$D$93)*AZ$57+INTERCEPT(Fperm_SI_Woolf2021!$F$9:$F$93*EXP(-Fperm_SI_Woolf2021!$I$9:$I$93*$C144*IF(AZ$58=Fperm_SI_Woolf2021!$E$9:$E$93,1,EXP(LN((1.1*(Fperm_SI_Woolf2021!$E$9:$E$93-AZ$58)-63.1579*EXP(-0.19*Fperm_SI_Woolf2021!$E$9:$E$93)+63.1579*EXP(-0.19*AZ$58))/(Fperm_SI_Woolf2021!$E$9:$E$93-AZ$58))*(AZ$58-Fperm_SI_Woolf2021!$E$9:$E$93)/10))) + Fperm_SI_Woolf2021!$G$9:$G$93*EXP(-Fperm_SI_Woolf2021!$J$9:$J$93*$C144*IF(AZ$58=Fperm_SI_Woolf2021!$E$9:$E$93,1,EXP(LN((1.1*(Fperm_SI_Woolf2021!$E$9:$E$93-AZ$58)-63.1579*EXP(-0.19*Fperm_SI_Woolf2021!$E$9:$E$93)+63.1579*EXP(-0.19*AZ$58))/(Fperm_SI_Woolf2021!$E$9:$E$93-AZ$58))*(AZ$58-Fperm_SI_Woolf2021!$E$9:$E$93)/10))) + Fperm_SI_Woolf2021!$H$9:$H$93*EXP(-Fperm_SI_Woolf2021!$K$9:$K$93*$C144*IF(AZ$58=Fperm_SI_Woolf2021!$E$9:$E$93,1,EXP(LN((1.1*(Fperm_SI_Woolf2021!$E$9:$E$93-AZ$58)-63.1579*EXP(-0.19*Fperm_SI_Woolf2021!$E$9:$E$93)+63.1579*EXP(-0.19*AZ$58))/(Fperm_SI_Woolf2021!$E$9:$E$93-AZ$58))*(AZ$58-Fperm_SI_Woolf2021!$E$9:$E$93)/10))),Fperm_SI_Woolf2021!$D$9:$D$93))</f>
        <v>0.23395657275230675</v>
      </c>
      <c r="BA144" s="51" cm="1">
        <f t="array" ref="BA144">MIN(1,SLOPE(Fperm_SI_Woolf2021!$F$9:$F$93*EXP(-Fperm_SI_Woolf2021!$I$9:$I$93*$C144*IF(BA$58=Fperm_SI_Woolf2021!$E$9:$E$93,1,EXP(LN((1.1*(Fperm_SI_Woolf2021!$E$9:$E$93-BA$58)-63.1579*EXP(-0.19*Fperm_SI_Woolf2021!$E$9:$E$93)+63.1579*EXP(-0.19*BA$58))/(Fperm_SI_Woolf2021!$E$9:$E$93-BA$58))*(BA$58-Fperm_SI_Woolf2021!$E$9:$E$93)/10))) + Fperm_SI_Woolf2021!$G$9:$G$93*EXP(-Fperm_SI_Woolf2021!$J$9:$J$93*$C144*IF(BA$58=Fperm_SI_Woolf2021!$E$9:$E$93,1,EXP(LN((1.1*(Fperm_SI_Woolf2021!$E$9:$E$93-BA$58)-63.1579*EXP(-0.19*Fperm_SI_Woolf2021!$E$9:$E$93)+63.1579*EXP(-0.19*BA$58))/(Fperm_SI_Woolf2021!$E$9:$E$93-BA$58))*(BA$58-Fperm_SI_Woolf2021!$E$9:$E$93)/10))) + Fperm_SI_Woolf2021!$H$9:$H$93*EXP(-Fperm_SI_Woolf2021!$K$9:$K$93*$C144*IF(BA$58=Fperm_SI_Woolf2021!$E$9:$E$93,1,EXP(LN((1.1*(Fperm_SI_Woolf2021!$E$9:$E$93-BA$58)-63.1579*EXP(-0.19*Fperm_SI_Woolf2021!$E$9:$E$93)+63.1579*EXP(-0.19*BA$58))/(Fperm_SI_Woolf2021!$E$9:$E$93-BA$58))*(BA$58-Fperm_SI_Woolf2021!$E$9:$E$93)/10))),Fperm_SI_Woolf2021!$D$9:$D$93)*BA$57+INTERCEPT(Fperm_SI_Woolf2021!$F$9:$F$93*EXP(-Fperm_SI_Woolf2021!$I$9:$I$93*$C144*IF(BA$58=Fperm_SI_Woolf2021!$E$9:$E$93,1,EXP(LN((1.1*(Fperm_SI_Woolf2021!$E$9:$E$93-BA$58)-63.1579*EXP(-0.19*Fperm_SI_Woolf2021!$E$9:$E$93)+63.1579*EXP(-0.19*BA$58))/(Fperm_SI_Woolf2021!$E$9:$E$93-BA$58))*(BA$58-Fperm_SI_Woolf2021!$E$9:$E$93)/10))) + Fperm_SI_Woolf2021!$G$9:$G$93*EXP(-Fperm_SI_Woolf2021!$J$9:$J$93*$C144*IF(BA$58=Fperm_SI_Woolf2021!$E$9:$E$93,1,EXP(LN((1.1*(Fperm_SI_Woolf2021!$E$9:$E$93-BA$58)-63.1579*EXP(-0.19*Fperm_SI_Woolf2021!$E$9:$E$93)+63.1579*EXP(-0.19*BA$58))/(Fperm_SI_Woolf2021!$E$9:$E$93-BA$58))*(BA$58-Fperm_SI_Woolf2021!$E$9:$E$93)/10))) + Fperm_SI_Woolf2021!$H$9:$H$93*EXP(-Fperm_SI_Woolf2021!$K$9:$K$93*$C144*IF(BA$58=Fperm_SI_Woolf2021!$E$9:$E$93,1,EXP(LN((1.1*(Fperm_SI_Woolf2021!$E$9:$E$93-BA$58)-63.1579*EXP(-0.19*Fperm_SI_Woolf2021!$E$9:$E$93)+63.1579*EXP(-0.19*BA$58))/(Fperm_SI_Woolf2021!$E$9:$E$93-BA$58))*(BA$58-Fperm_SI_Woolf2021!$E$9:$E$93)/10))),Fperm_SI_Woolf2021!$D$9:$D$93))</f>
        <v>0.22101409421044746</v>
      </c>
      <c r="BB144" s="51" cm="1">
        <f t="array" ref="BB144">MIN(1,SLOPE(Fperm_SI_Woolf2021!$F$9:$F$93*EXP(-Fperm_SI_Woolf2021!$I$9:$I$93*$C144*IF(BB$58=Fperm_SI_Woolf2021!$E$9:$E$93,1,EXP(LN((1.1*(Fperm_SI_Woolf2021!$E$9:$E$93-BB$58)-63.1579*EXP(-0.19*Fperm_SI_Woolf2021!$E$9:$E$93)+63.1579*EXP(-0.19*BB$58))/(Fperm_SI_Woolf2021!$E$9:$E$93-BB$58))*(BB$58-Fperm_SI_Woolf2021!$E$9:$E$93)/10))) + Fperm_SI_Woolf2021!$G$9:$G$93*EXP(-Fperm_SI_Woolf2021!$J$9:$J$93*$C144*IF(BB$58=Fperm_SI_Woolf2021!$E$9:$E$93,1,EXP(LN((1.1*(Fperm_SI_Woolf2021!$E$9:$E$93-BB$58)-63.1579*EXP(-0.19*Fperm_SI_Woolf2021!$E$9:$E$93)+63.1579*EXP(-0.19*BB$58))/(Fperm_SI_Woolf2021!$E$9:$E$93-BB$58))*(BB$58-Fperm_SI_Woolf2021!$E$9:$E$93)/10))) + Fperm_SI_Woolf2021!$H$9:$H$93*EXP(-Fperm_SI_Woolf2021!$K$9:$K$93*$C144*IF(BB$58=Fperm_SI_Woolf2021!$E$9:$E$93,1,EXP(LN((1.1*(Fperm_SI_Woolf2021!$E$9:$E$93-BB$58)-63.1579*EXP(-0.19*Fperm_SI_Woolf2021!$E$9:$E$93)+63.1579*EXP(-0.19*BB$58))/(Fperm_SI_Woolf2021!$E$9:$E$93-BB$58))*(BB$58-Fperm_SI_Woolf2021!$E$9:$E$93)/10))),Fperm_SI_Woolf2021!$D$9:$D$93)*BB$57+INTERCEPT(Fperm_SI_Woolf2021!$F$9:$F$93*EXP(-Fperm_SI_Woolf2021!$I$9:$I$93*$C144*IF(BB$58=Fperm_SI_Woolf2021!$E$9:$E$93,1,EXP(LN((1.1*(Fperm_SI_Woolf2021!$E$9:$E$93-BB$58)-63.1579*EXP(-0.19*Fperm_SI_Woolf2021!$E$9:$E$93)+63.1579*EXP(-0.19*BB$58))/(Fperm_SI_Woolf2021!$E$9:$E$93-BB$58))*(BB$58-Fperm_SI_Woolf2021!$E$9:$E$93)/10))) + Fperm_SI_Woolf2021!$G$9:$G$93*EXP(-Fperm_SI_Woolf2021!$J$9:$J$93*$C144*IF(BB$58=Fperm_SI_Woolf2021!$E$9:$E$93,1,EXP(LN((1.1*(Fperm_SI_Woolf2021!$E$9:$E$93-BB$58)-63.1579*EXP(-0.19*Fperm_SI_Woolf2021!$E$9:$E$93)+63.1579*EXP(-0.19*BB$58))/(Fperm_SI_Woolf2021!$E$9:$E$93-BB$58))*(BB$58-Fperm_SI_Woolf2021!$E$9:$E$93)/10))) + Fperm_SI_Woolf2021!$H$9:$H$93*EXP(-Fperm_SI_Woolf2021!$K$9:$K$93*$C144*IF(BB$58=Fperm_SI_Woolf2021!$E$9:$E$93,1,EXP(LN((1.1*(Fperm_SI_Woolf2021!$E$9:$E$93-BB$58)-63.1579*EXP(-0.19*Fperm_SI_Woolf2021!$E$9:$E$93)+63.1579*EXP(-0.19*BB$58))/(Fperm_SI_Woolf2021!$E$9:$E$93-BB$58))*(BB$58-Fperm_SI_Woolf2021!$E$9:$E$93)/10))),Fperm_SI_Woolf2021!$D$9:$D$93))</f>
        <v>0.20807161566858817</v>
      </c>
      <c r="BC144" s="51" cm="1">
        <f t="array" ref="BC144">MIN(1,SLOPE(Fperm_SI_Woolf2021!$F$9:$F$93*EXP(-Fperm_SI_Woolf2021!$I$9:$I$93*$C144*IF(BC$58=Fperm_SI_Woolf2021!$E$9:$E$93,1,EXP(LN((1.1*(Fperm_SI_Woolf2021!$E$9:$E$93-BC$58)-63.1579*EXP(-0.19*Fperm_SI_Woolf2021!$E$9:$E$93)+63.1579*EXP(-0.19*BC$58))/(Fperm_SI_Woolf2021!$E$9:$E$93-BC$58))*(BC$58-Fperm_SI_Woolf2021!$E$9:$E$93)/10))) + Fperm_SI_Woolf2021!$G$9:$G$93*EXP(-Fperm_SI_Woolf2021!$J$9:$J$93*$C144*IF(BC$58=Fperm_SI_Woolf2021!$E$9:$E$93,1,EXP(LN((1.1*(Fperm_SI_Woolf2021!$E$9:$E$93-BC$58)-63.1579*EXP(-0.19*Fperm_SI_Woolf2021!$E$9:$E$93)+63.1579*EXP(-0.19*BC$58))/(Fperm_SI_Woolf2021!$E$9:$E$93-BC$58))*(BC$58-Fperm_SI_Woolf2021!$E$9:$E$93)/10))) + Fperm_SI_Woolf2021!$H$9:$H$93*EXP(-Fperm_SI_Woolf2021!$K$9:$K$93*$C144*IF(BC$58=Fperm_SI_Woolf2021!$E$9:$E$93,1,EXP(LN((1.1*(Fperm_SI_Woolf2021!$E$9:$E$93-BC$58)-63.1579*EXP(-0.19*Fperm_SI_Woolf2021!$E$9:$E$93)+63.1579*EXP(-0.19*BC$58))/(Fperm_SI_Woolf2021!$E$9:$E$93-BC$58))*(BC$58-Fperm_SI_Woolf2021!$E$9:$E$93)/10))),Fperm_SI_Woolf2021!$D$9:$D$93)*BC$57+INTERCEPT(Fperm_SI_Woolf2021!$F$9:$F$93*EXP(-Fperm_SI_Woolf2021!$I$9:$I$93*$C144*IF(BC$58=Fperm_SI_Woolf2021!$E$9:$E$93,1,EXP(LN((1.1*(Fperm_SI_Woolf2021!$E$9:$E$93-BC$58)-63.1579*EXP(-0.19*Fperm_SI_Woolf2021!$E$9:$E$93)+63.1579*EXP(-0.19*BC$58))/(Fperm_SI_Woolf2021!$E$9:$E$93-BC$58))*(BC$58-Fperm_SI_Woolf2021!$E$9:$E$93)/10))) + Fperm_SI_Woolf2021!$G$9:$G$93*EXP(-Fperm_SI_Woolf2021!$J$9:$J$93*$C144*IF(BC$58=Fperm_SI_Woolf2021!$E$9:$E$93,1,EXP(LN((1.1*(Fperm_SI_Woolf2021!$E$9:$E$93-BC$58)-63.1579*EXP(-0.19*Fperm_SI_Woolf2021!$E$9:$E$93)+63.1579*EXP(-0.19*BC$58))/(Fperm_SI_Woolf2021!$E$9:$E$93-BC$58))*(BC$58-Fperm_SI_Woolf2021!$E$9:$E$93)/10))) + Fperm_SI_Woolf2021!$H$9:$H$93*EXP(-Fperm_SI_Woolf2021!$K$9:$K$93*$C144*IF(BC$58=Fperm_SI_Woolf2021!$E$9:$E$93,1,EXP(LN((1.1*(Fperm_SI_Woolf2021!$E$9:$E$93-BC$58)-63.1579*EXP(-0.19*Fperm_SI_Woolf2021!$E$9:$E$93)+63.1579*EXP(-0.19*BC$58))/(Fperm_SI_Woolf2021!$E$9:$E$93-BC$58))*(BC$58-Fperm_SI_Woolf2021!$E$9:$E$93)/10))),Fperm_SI_Woolf2021!$D$9:$D$93))</f>
        <v>0.19512913712672889</v>
      </c>
      <c r="BD144" s="51" cm="1">
        <f t="array" ref="BD144">MIN(1,SLOPE(Fperm_SI_Woolf2021!$F$9:$F$93*EXP(-Fperm_SI_Woolf2021!$I$9:$I$93*$C144*IF(BD$58=Fperm_SI_Woolf2021!$E$9:$E$93,1,EXP(LN((1.1*(Fperm_SI_Woolf2021!$E$9:$E$93-BD$58)-63.1579*EXP(-0.19*Fperm_SI_Woolf2021!$E$9:$E$93)+63.1579*EXP(-0.19*BD$58))/(Fperm_SI_Woolf2021!$E$9:$E$93-BD$58))*(BD$58-Fperm_SI_Woolf2021!$E$9:$E$93)/10))) + Fperm_SI_Woolf2021!$G$9:$G$93*EXP(-Fperm_SI_Woolf2021!$J$9:$J$93*$C144*IF(BD$58=Fperm_SI_Woolf2021!$E$9:$E$93,1,EXP(LN((1.1*(Fperm_SI_Woolf2021!$E$9:$E$93-BD$58)-63.1579*EXP(-0.19*Fperm_SI_Woolf2021!$E$9:$E$93)+63.1579*EXP(-0.19*BD$58))/(Fperm_SI_Woolf2021!$E$9:$E$93-BD$58))*(BD$58-Fperm_SI_Woolf2021!$E$9:$E$93)/10))) + Fperm_SI_Woolf2021!$H$9:$H$93*EXP(-Fperm_SI_Woolf2021!$K$9:$K$93*$C144*IF(BD$58=Fperm_SI_Woolf2021!$E$9:$E$93,1,EXP(LN((1.1*(Fperm_SI_Woolf2021!$E$9:$E$93-BD$58)-63.1579*EXP(-0.19*Fperm_SI_Woolf2021!$E$9:$E$93)+63.1579*EXP(-0.19*BD$58))/(Fperm_SI_Woolf2021!$E$9:$E$93-BD$58))*(BD$58-Fperm_SI_Woolf2021!$E$9:$E$93)/10))),Fperm_SI_Woolf2021!$D$9:$D$93)*BD$57+INTERCEPT(Fperm_SI_Woolf2021!$F$9:$F$93*EXP(-Fperm_SI_Woolf2021!$I$9:$I$93*$C144*IF(BD$58=Fperm_SI_Woolf2021!$E$9:$E$93,1,EXP(LN((1.1*(Fperm_SI_Woolf2021!$E$9:$E$93-BD$58)-63.1579*EXP(-0.19*Fperm_SI_Woolf2021!$E$9:$E$93)+63.1579*EXP(-0.19*BD$58))/(Fperm_SI_Woolf2021!$E$9:$E$93-BD$58))*(BD$58-Fperm_SI_Woolf2021!$E$9:$E$93)/10))) + Fperm_SI_Woolf2021!$G$9:$G$93*EXP(-Fperm_SI_Woolf2021!$J$9:$J$93*$C144*IF(BD$58=Fperm_SI_Woolf2021!$E$9:$E$93,1,EXP(LN((1.1*(Fperm_SI_Woolf2021!$E$9:$E$93-BD$58)-63.1579*EXP(-0.19*Fperm_SI_Woolf2021!$E$9:$E$93)+63.1579*EXP(-0.19*BD$58))/(Fperm_SI_Woolf2021!$E$9:$E$93-BD$58))*(BD$58-Fperm_SI_Woolf2021!$E$9:$E$93)/10))) + Fperm_SI_Woolf2021!$H$9:$H$93*EXP(-Fperm_SI_Woolf2021!$K$9:$K$93*$C144*IF(BD$58=Fperm_SI_Woolf2021!$E$9:$E$93,1,EXP(LN((1.1*(Fperm_SI_Woolf2021!$E$9:$E$93-BD$58)-63.1579*EXP(-0.19*Fperm_SI_Woolf2021!$E$9:$E$93)+63.1579*EXP(-0.19*BD$58))/(Fperm_SI_Woolf2021!$E$9:$E$93-BD$58))*(BD$58-Fperm_SI_Woolf2021!$E$9:$E$93)/10))),Fperm_SI_Woolf2021!$D$9:$D$93))</f>
        <v>0.1821866585848696</v>
      </c>
      <c r="BE144" s="51" cm="1">
        <f t="array" ref="BE144">MIN(1,SLOPE(Fperm_SI_Woolf2021!$F$9:$F$93*EXP(-Fperm_SI_Woolf2021!$I$9:$I$93*$C144*IF(BE$58=Fperm_SI_Woolf2021!$E$9:$E$93,1,EXP(LN((1.1*(Fperm_SI_Woolf2021!$E$9:$E$93-BE$58)-63.1579*EXP(-0.19*Fperm_SI_Woolf2021!$E$9:$E$93)+63.1579*EXP(-0.19*BE$58))/(Fperm_SI_Woolf2021!$E$9:$E$93-BE$58))*(BE$58-Fperm_SI_Woolf2021!$E$9:$E$93)/10))) + Fperm_SI_Woolf2021!$G$9:$G$93*EXP(-Fperm_SI_Woolf2021!$J$9:$J$93*$C144*IF(BE$58=Fperm_SI_Woolf2021!$E$9:$E$93,1,EXP(LN((1.1*(Fperm_SI_Woolf2021!$E$9:$E$93-BE$58)-63.1579*EXP(-0.19*Fperm_SI_Woolf2021!$E$9:$E$93)+63.1579*EXP(-0.19*BE$58))/(Fperm_SI_Woolf2021!$E$9:$E$93-BE$58))*(BE$58-Fperm_SI_Woolf2021!$E$9:$E$93)/10))) + Fperm_SI_Woolf2021!$H$9:$H$93*EXP(-Fperm_SI_Woolf2021!$K$9:$K$93*$C144*IF(BE$58=Fperm_SI_Woolf2021!$E$9:$E$93,1,EXP(LN((1.1*(Fperm_SI_Woolf2021!$E$9:$E$93-BE$58)-63.1579*EXP(-0.19*Fperm_SI_Woolf2021!$E$9:$E$93)+63.1579*EXP(-0.19*BE$58))/(Fperm_SI_Woolf2021!$E$9:$E$93-BE$58))*(BE$58-Fperm_SI_Woolf2021!$E$9:$E$93)/10))),Fperm_SI_Woolf2021!$D$9:$D$93)*BE$57+INTERCEPT(Fperm_SI_Woolf2021!$F$9:$F$93*EXP(-Fperm_SI_Woolf2021!$I$9:$I$93*$C144*IF(BE$58=Fperm_SI_Woolf2021!$E$9:$E$93,1,EXP(LN((1.1*(Fperm_SI_Woolf2021!$E$9:$E$93-BE$58)-63.1579*EXP(-0.19*Fperm_SI_Woolf2021!$E$9:$E$93)+63.1579*EXP(-0.19*BE$58))/(Fperm_SI_Woolf2021!$E$9:$E$93-BE$58))*(BE$58-Fperm_SI_Woolf2021!$E$9:$E$93)/10))) + Fperm_SI_Woolf2021!$G$9:$G$93*EXP(-Fperm_SI_Woolf2021!$J$9:$J$93*$C144*IF(BE$58=Fperm_SI_Woolf2021!$E$9:$E$93,1,EXP(LN((1.1*(Fperm_SI_Woolf2021!$E$9:$E$93-BE$58)-63.1579*EXP(-0.19*Fperm_SI_Woolf2021!$E$9:$E$93)+63.1579*EXP(-0.19*BE$58))/(Fperm_SI_Woolf2021!$E$9:$E$93-BE$58))*(BE$58-Fperm_SI_Woolf2021!$E$9:$E$93)/10))) + Fperm_SI_Woolf2021!$H$9:$H$93*EXP(-Fperm_SI_Woolf2021!$K$9:$K$93*$C144*IF(BE$58=Fperm_SI_Woolf2021!$E$9:$E$93,1,EXP(LN((1.1*(Fperm_SI_Woolf2021!$E$9:$E$93-BE$58)-63.1579*EXP(-0.19*Fperm_SI_Woolf2021!$E$9:$E$93)+63.1579*EXP(-0.19*BE$58))/(Fperm_SI_Woolf2021!$E$9:$E$93-BE$58))*(BE$58-Fperm_SI_Woolf2021!$E$9:$E$93)/10))),Fperm_SI_Woolf2021!$D$9:$D$93))</f>
        <v>0.16924418004301034</v>
      </c>
      <c r="BF144" s="51" cm="1">
        <f t="array" ref="BF144">MIN(1,SLOPE(Fperm_SI_Woolf2021!$F$9:$F$93*EXP(-Fperm_SI_Woolf2021!$I$9:$I$93*$C144*IF(BF$58=Fperm_SI_Woolf2021!$E$9:$E$93,1,EXP(LN((1.1*(Fperm_SI_Woolf2021!$E$9:$E$93-BF$58)-63.1579*EXP(-0.19*Fperm_SI_Woolf2021!$E$9:$E$93)+63.1579*EXP(-0.19*BF$58))/(Fperm_SI_Woolf2021!$E$9:$E$93-BF$58))*(BF$58-Fperm_SI_Woolf2021!$E$9:$E$93)/10))) + Fperm_SI_Woolf2021!$G$9:$G$93*EXP(-Fperm_SI_Woolf2021!$J$9:$J$93*$C144*IF(BF$58=Fperm_SI_Woolf2021!$E$9:$E$93,1,EXP(LN((1.1*(Fperm_SI_Woolf2021!$E$9:$E$93-BF$58)-63.1579*EXP(-0.19*Fperm_SI_Woolf2021!$E$9:$E$93)+63.1579*EXP(-0.19*BF$58))/(Fperm_SI_Woolf2021!$E$9:$E$93-BF$58))*(BF$58-Fperm_SI_Woolf2021!$E$9:$E$93)/10))) + Fperm_SI_Woolf2021!$H$9:$H$93*EXP(-Fperm_SI_Woolf2021!$K$9:$K$93*$C144*IF(BF$58=Fperm_SI_Woolf2021!$E$9:$E$93,1,EXP(LN((1.1*(Fperm_SI_Woolf2021!$E$9:$E$93-BF$58)-63.1579*EXP(-0.19*Fperm_SI_Woolf2021!$E$9:$E$93)+63.1579*EXP(-0.19*BF$58))/(Fperm_SI_Woolf2021!$E$9:$E$93-BF$58))*(BF$58-Fperm_SI_Woolf2021!$E$9:$E$93)/10))),Fperm_SI_Woolf2021!$D$9:$D$93)*BF$57+INTERCEPT(Fperm_SI_Woolf2021!$F$9:$F$93*EXP(-Fperm_SI_Woolf2021!$I$9:$I$93*$C144*IF(BF$58=Fperm_SI_Woolf2021!$E$9:$E$93,1,EXP(LN((1.1*(Fperm_SI_Woolf2021!$E$9:$E$93-BF$58)-63.1579*EXP(-0.19*Fperm_SI_Woolf2021!$E$9:$E$93)+63.1579*EXP(-0.19*BF$58))/(Fperm_SI_Woolf2021!$E$9:$E$93-BF$58))*(BF$58-Fperm_SI_Woolf2021!$E$9:$E$93)/10))) + Fperm_SI_Woolf2021!$G$9:$G$93*EXP(-Fperm_SI_Woolf2021!$J$9:$J$93*$C144*IF(BF$58=Fperm_SI_Woolf2021!$E$9:$E$93,1,EXP(LN((1.1*(Fperm_SI_Woolf2021!$E$9:$E$93-BF$58)-63.1579*EXP(-0.19*Fperm_SI_Woolf2021!$E$9:$E$93)+63.1579*EXP(-0.19*BF$58))/(Fperm_SI_Woolf2021!$E$9:$E$93-BF$58))*(BF$58-Fperm_SI_Woolf2021!$E$9:$E$93)/10))) + Fperm_SI_Woolf2021!$H$9:$H$93*EXP(-Fperm_SI_Woolf2021!$K$9:$K$93*$C144*IF(BF$58=Fperm_SI_Woolf2021!$E$9:$E$93,1,EXP(LN((1.1*(Fperm_SI_Woolf2021!$E$9:$E$93-BF$58)-63.1579*EXP(-0.19*Fperm_SI_Woolf2021!$E$9:$E$93)+63.1579*EXP(-0.19*BF$58))/(Fperm_SI_Woolf2021!$E$9:$E$93-BF$58))*(BF$58-Fperm_SI_Woolf2021!$E$9:$E$93)/10))),Fperm_SI_Woolf2021!$D$9:$D$93))</f>
        <v>0.15630170150115105</v>
      </c>
      <c r="BG144" s="51" cm="1">
        <f t="array" ref="BG144">MIN(1,SLOPE(Fperm_SI_Woolf2021!$F$9:$F$93*EXP(-Fperm_SI_Woolf2021!$I$9:$I$93*$C144*IF(BG$58=Fperm_SI_Woolf2021!$E$9:$E$93,1,EXP(LN((1.1*(Fperm_SI_Woolf2021!$E$9:$E$93-BG$58)-63.1579*EXP(-0.19*Fperm_SI_Woolf2021!$E$9:$E$93)+63.1579*EXP(-0.19*BG$58))/(Fperm_SI_Woolf2021!$E$9:$E$93-BG$58))*(BG$58-Fperm_SI_Woolf2021!$E$9:$E$93)/10))) + Fperm_SI_Woolf2021!$G$9:$G$93*EXP(-Fperm_SI_Woolf2021!$J$9:$J$93*$C144*IF(BG$58=Fperm_SI_Woolf2021!$E$9:$E$93,1,EXP(LN((1.1*(Fperm_SI_Woolf2021!$E$9:$E$93-BG$58)-63.1579*EXP(-0.19*Fperm_SI_Woolf2021!$E$9:$E$93)+63.1579*EXP(-0.19*BG$58))/(Fperm_SI_Woolf2021!$E$9:$E$93-BG$58))*(BG$58-Fperm_SI_Woolf2021!$E$9:$E$93)/10))) + Fperm_SI_Woolf2021!$H$9:$H$93*EXP(-Fperm_SI_Woolf2021!$K$9:$K$93*$C144*IF(BG$58=Fperm_SI_Woolf2021!$E$9:$E$93,1,EXP(LN((1.1*(Fperm_SI_Woolf2021!$E$9:$E$93-BG$58)-63.1579*EXP(-0.19*Fperm_SI_Woolf2021!$E$9:$E$93)+63.1579*EXP(-0.19*BG$58))/(Fperm_SI_Woolf2021!$E$9:$E$93-BG$58))*(BG$58-Fperm_SI_Woolf2021!$E$9:$E$93)/10))),Fperm_SI_Woolf2021!$D$9:$D$93)*BG$57+INTERCEPT(Fperm_SI_Woolf2021!$F$9:$F$93*EXP(-Fperm_SI_Woolf2021!$I$9:$I$93*$C144*IF(BG$58=Fperm_SI_Woolf2021!$E$9:$E$93,1,EXP(LN((1.1*(Fperm_SI_Woolf2021!$E$9:$E$93-BG$58)-63.1579*EXP(-0.19*Fperm_SI_Woolf2021!$E$9:$E$93)+63.1579*EXP(-0.19*BG$58))/(Fperm_SI_Woolf2021!$E$9:$E$93-BG$58))*(BG$58-Fperm_SI_Woolf2021!$E$9:$E$93)/10))) + Fperm_SI_Woolf2021!$G$9:$G$93*EXP(-Fperm_SI_Woolf2021!$J$9:$J$93*$C144*IF(BG$58=Fperm_SI_Woolf2021!$E$9:$E$93,1,EXP(LN((1.1*(Fperm_SI_Woolf2021!$E$9:$E$93-BG$58)-63.1579*EXP(-0.19*Fperm_SI_Woolf2021!$E$9:$E$93)+63.1579*EXP(-0.19*BG$58))/(Fperm_SI_Woolf2021!$E$9:$E$93-BG$58))*(BG$58-Fperm_SI_Woolf2021!$E$9:$E$93)/10))) + Fperm_SI_Woolf2021!$H$9:$H$93*EXP(-Fperm_SI_Woolf2021!$K$9:$K$93*$C144*IF(BG$58=Fperm_SI_Woolf2021!$E$9:$E$93,1,EXP(LN((1.1*(Fperm_SI_Woolf2021!$E$9:$E$93-BG$58)-63.1579*EXP(-0.19*Fperm_SI_Woolf2021!$E$9:$E$93)+63.1579*EXP(-0.19*BG$58))/(Fperm_SI_Woolf2021!$E$9:$E$93-BG$58))*(BG$58-Fperm_SI_Woolf2021!$E$9:$E$93)/10))),Fperm_SI_Woolf2021!$D$9:$D$93))</f>
        <v>0.14335922295929177</v>
      </c>
      <c r="BH144" s="51" cm="1">
        <f t="array" ref="BH144">MIN(1,SLOPE(Fperm_SI_Woolf2021!$F$9:$F$93*EXP(-Fperm_SI_Woolf2021!$I$9:$I$93*$C144*IF(BH$58=Fperm_SI_Woolf2021!$E$9:$E$93,1,EXP(LN((1.1*(Fperm_SI_Woolf2021!$E$9:$E$93-BH$58)-63.1579*EXP(-0.19*Fperm_SI_Woolf2021!$E$9:$E$93)+63.1579*EXP(-0.19*BH$58))/(Fperm_SI_Woolf2021!$E$9:$E$93-BH$58))*(BH$58-Fperm_SI_Woolf2021!$E$9:$E$93)/10))) + Fperm_SI_Woolf2021!$G$9:$G$93*EXP(-Fperm_SI_Woolf2021!$J$9:$J$93*$C144*IF(BH$58=Fperm_SI_Woolf2021!$E$9:$E$93,1,EXP(LN((1.1*(Fperm_SI_Woolf2021!$E$9:$E$93-BH$58)-63.1579*EXP(-0.19*Fperm_SI_Woolf2021!$E$9:$E$93)+63.1579*EXP(-0.19*BH$58))/(Fperm_SI_Woolf2021!$E$9:$E$93-BH$58))*(BH$58-Fperm_SI_Woolf2021!$E$9:$E$93)/10))) + Fperm_SI_Woolf2021!$H$9:$H$93*EXP(-Fperm_SI_Woolf2021!$K$9:$K$93*$C144*IF(BH$58=Fperm_SI_Woolf2021!$E$9:$E$93,1,EXP(LN((1.1*(Fperm_SI_Woolf2021!$E$9:$E$93-BH$58)-63.1579*EXP(-0.19*Fperm_SI_Woolf2021!$E$9:$E$93)+63.1579*EXP(-0.19*BH$58))/(Fperm_SI_Woolf2021!$E$9:$E$93-BH$58))*(BH$58-Fperm_SI_Woolf2021!$E$9:$E$93)/10))),Fperm_SI_Woolf2021!$D$9:$D$93)*BH$57+INTERCEPT(Fperm_SI_Woolf2021!$F$9:$F$93*EXP(-Fperm_SI_Woolf2021!$I$9:$I$93*$C144*IF(BH$58=Fperm_SI_Woolf2021!$E$9:$E$93,1,EXP(LN((1.1*(Fperm_SI_Woolf2021!$E$9:$E$93-BH$58)-63.1579*EXP(-0.19*Fperm_SI_Woolf2021!$E$9:$E$93)+63.1579*EXP(-0.19*BH$58))/(Fperm_SI_Woolf2021!$E$9:$E$93-BH$58))*(BH$58-Fperm_SI_Woolf2021!$E$9:$E$93)/10))) + Fperm_SI_Woolf2021!$G$9:$G$93*EXP(-Fperm_SI_Woolf2021!$J$9:$J$93*$C144*IF(BH$58=Fperm_SI_Woolf2021!$E$9:$E$93,1,EXP(LN((1.1*(Fperm_SI_Woolf2021!$E$9:$E$93-BH$58)-63.1579*EXP(-0.19*Fperm_SI_Woolf2021!$E$9:$E$93)+63.1579*EXP(-0.19*BH$58))/(Fperm_SI_Woolf2021!$E$9:$E$93-BH$58))*(BH$58-Fperm_SI_Woolf2021!$E$9:$E$93)/10))) + Fperm_SI_Woolf2021!$H$9:$H$93*EXP(-Fperm_SI_Woolf2021!$K$9:$K$93*$C144*IF(BH$58=Fperm_SI_Woolf2021!$E$9:$E$93,1,EXP(LN((1.1*(Fperm_SI_Woolf2021!$E$9:$E$93-BH$58)-63.1579*EXP(-0.19*Fperm_SI_Woolf2021!$E$9:$E$93)+63.1579*EXP(-0.19*BH$58))/(Fperm_SI_Woolf2021!$E$9:$E$93-BH$58))*(BH$58-Fperm_SI_Woolf2021!$E$9:$E$93)/10))),Fperm_SI_Woolf2021!$D$9:$D$93))</f>
        <v>0.13041674441743245</v>
      </c>
      <c r="BI144" s="51" cm="1">
        <f t="array" ref="BI144">MIN(1,SLOPE(Fperm_SI_Woolf2021!$F$9:$F$93*EXP(-Fperm_SI_Woolf2021!$I$9:$I$93*$C144*IF(BI$58=Fperm_SI_Woolf2021!$E$9:$E$93,1,EXP(LN((1.1*(Fperm_SI_Woolf2021!$E$9:$E$93-BI$58)-63.1579*EXP(-0.19*Fperm_SI_Woolf2021!$E$9:$E$93)+63.1579*EXP(-0.19*BI$58))/(Fperm_SI_Woolf2021!$E$9:$E$93-BI$58))*(BI$58-Fperm_SI_Woolf2021!$E$9:$E$93)/10))) + Fperm_SI_Woolf2021!$G$9:$G$93*EXP(-Fperm_SI_Woolf2021!$J$9:$J$93*$C144*IF(BI$58=Fperm_SI_Woolf2021!$E$9:$E$93,1,EXP(LN((1.1*(Fperm_SI_Woolf2021!$E$9:$E$93-BI$58)-63.1579*EXP(-0.19*Fperm_SI_Woolf2021!$E$9:$E$93)+63.1579*EXP(-0.19*BI$58))/(Fperm_SI_Woolf2021!$E$9:$E$93-BI$58))*(BI$58-Fperm_SI_Woolf2021!$E$9:$E$93)/10))) + Fperm_SI_Woolf2021!$H$9:$H$93*EXP(-Fperm_SI_Woolf2021!$K$9:$K$93*$C144*IF(BI$58=Fperm_SI_Woolf2021!$E$9:$E$93,1,EXP(LN((1.1*(Fperm_SI_Woolf2021!$E$9:$E$93-BI$58)-63.1579*EXP(-0.19*Fperm_SI_Woolf2021!$E$9:$E$93)+63.1579*EXP(-0.19*BI$58))/(Fperm_SI_Woolf2021!$E$9:$E$93-BI$58))*(BI$58-Fperm_SI_Woolf2021!$E$9:$E$93)/10))),Fperm_SI_Woolf2021!$D$9:$D$93)*BI$57+INTERCEPT(Fperm_SI_Woolf2021!$F$9:$F$93*EXP(-Fperm_SI_Woolf2021!$I$9:$I$93*$C144*IF(BI$58=Fperm_SI_Woolf2021!$E$9:$E$93,1,EXP(LN((1.1*(Fperm_SI_Woolf2021!$E$9:$E$93-BI$58)-63.1579*EXP(-0.19*Fperm_SI_Woolf2021!$E$9:$E$93)+63.1579*EXP(-0.19*BI$58))/(Fperm_SI_Woolf2021!$E$9:$E$93-BI$58))*(BI$58-Fperm_SI_Woolf2021!$E$9:$E$93)/10))) + Fperm_SI_Woolf2021!$G$9:$G$93*EXP(-Fperm_SI_Woolf2021!$J$9:$J$93*$C144*IF(BI$58=Fperm_SI_Woolf2021!$E$9:$E$93,1,EXP(LN((1.1*(Fperm_SI_Woolf2021!$E$9:$E$93-BI$58)-63.1579*EXP(-0.19*Fperm_SI_Woolf2021!$E$9:$E$93)+63.1579*EXP(-0.19*BI$58))/(Fperm_SI_Woolf2021!$E$9:$E$93-BI$58))*(BI$58-Fperm_SI_Woolf2021!$E$9:$E$93)/10))) + Fperm_SI_Woolf2021!$H$9:$H$93*EXP(-Fperm_SI_Woolf2021!$K$9:$K$93*$C144*IF(BI$58=Fperm_SI_Woolf2021!$E$9:$E$93,1,EXP(LN((1.1*(Fperm_SI_Woolf2021!$E$9:$E$93-BI$58)-63.1579*EXP(-0.19*Fperm_SI_Woolf2021!$E$9:$E$93)+63.1579*EXP(-0.19*BI$58))/(Fperm_SI_Woolf2021!$E$9:$E$93-BI$58))*(BI$58-Fperm_SI_Woolf2021!$E$9:$E$93)/10))),Fperm_SI_Woolf2021!$D$9:$D$93))</f>
        <v>0.11747426587557316</v>
      </c>
      <c r="BJ144" s="51" cm="1">
        <f t="array" ref="BJ144">MIN(1,SLOPE(Fperm_SI_Woolf2021!$F$9:$F$93*EXP(-Fperm_SI_Woolf2021!$I$9:$I$93*$C144*IF(BJ$58=Fperm_SI_Woolf2021!$E$9:$E$93,1,EXP(LN((1.1*(Fperm_SI_Woolf2021!$E$9:$E$93-BJ$58)-63.1579*EXP(-0.19*Fperm_SI_Woolf2021!$E$9:$E$93)+63.1579*EXP(-0.19*BJ$58))/(Fperm_SI_Woolf2021!$E$9:$E$93-BJ$58))*(BJ$58-Fperm_SI_Woolf2021!$E$9:$E$93)/10))) + Fperm_SI_Woolf2021!$G$9:$G$93*EXP(-Fperm_SI_Woolf2021!$J$9:$J$93*$C144*IF(BJ$58=Fperm_SI_Woolf2021!$E$9:$E$93,1,EXP(LN((1.1*(Fperm_SI_Woolf2021!$E$9:$E$93-BJ$58)-63.1579*EXP(-0.19*Fperm_SI_Woolf2021!$E$9:$E$93)+63.1579*EXP(-0.19*BJ$58))/(Fperm_SI_Woolf2021!$E$9:$E$93-BJ$58))*(BJ$58-Fperm_SI_Woolf2021!$E$9:$E$93)/10))) + Fperm_SI_Woolf2021!$H$9:$H$93*EXP(-Fperm_SI_Woolf2021!$K$9:$K$93*$C144*IF(BJ$58=Fperm_SI_Woolf2021!$E$9:$E$93,1,EXP(LN((1.1*(Fperm_SI_Woolf2021!$E$9:$E$93-BJ$58)-63.1579*EXP(-0.19*Fperm_SI_Woolf2021!$E$9:$E$93)+63.1579*EXP(-0.19*BJ$58))/(Fperm_SI_Woolf2021!$E$9:$E$93-BJ$58))*(BJ$58-Fperm_SI_Woolf2021!$E$9:$E$93)/10))),Fperm_SI_Woolf2021!$D$9:$D$93)*BJ$57+INTERCEPT(Fperm_SI_Woolf2021!$F$9:$F$93*EXP(-Fperm_SI_Woolf2021!$I$9:$I$93*$C144*IF(BJ$58=Fperm_SI_Woolf2021!$E$9:$E$93,1,EXP(LN((1.1*(Fperm_SI_Woolf2021!$E$9:$E$93-BJ$58)-63.1579*EXP(-0.19*Fperm_SI_Woolf2021!$E$9:$E$93)+63.1579*EXP(-0.19*BJ$58))/(Fperm_SI_Woolf2021!$E$9:$E$93-BJ$58))*(BJ$58-Fperm_SI_Woolf2021!$E$9:$E$93)/10))) + Fperm_SI_Woolf2021!$G$9:$G$93*EXP(-Fperm_SI_Woolf2021!$J$9:$J$93*$C144*IF(BJ$58=Fperm_SI_Woolf2021!$E$9:$E$93,1,EXP(LN((1.1*(Fperm_SI_Woolf2021!$E$9:$E$93-BJ$58)-63.1579*EXP(-0.19*Fperm_SI_Woolf2021!$E$9:$E$93)+63.1579*EXP(-0.19*BJ$58))/(Fperm_SI_Woolf2021!$E$9:$E$93-BJ$58))*(BJ$58-Fperm_SI_Woolf2021!$E$9:$E$93)/10))) + Fperm_SI_Woolf2021!$H$9:$H$93*EXP(-Fperm_SI_Woolf2021!$K$9:$K$93*$C144*IF(BJ$58=Fperm_SI_Woolf2021!$E$9:$E$93,1,EXP(LN((1.1*(Fperm_SI_Woolf2021!$E$9:$E$93-BJ$58)-63.1579*EXP(-0.19*Fperm_SI_Woolf2021!$E$9:$E$93)+63.1579*EXP(-0.19*BJ$58))/(Fperm_SI_Woolf2021!$E$9:$E$93-BJ$58))*(BJ$58-Fperm_SI_Woolf2021!$E$9:$E$93)/10))),Fperm_SI_Woolf2021!$D$9:$D$93))</f>
        <v>0.10453178733371385</v>
      </c>
      <c r="BK144" s="51" cm="1">
        <f t="array" ref="BK144">MIN(1,SLOPE(Fperm_SI_Woolf2021!$F$9:$F$93*EXP(-Fperm_SI_Woolf2021!$I$9:$I$93*$C144*IF(BK$58=Fperm_SI_Woolf2021!$E$9:$E$93,1,EXP(LN((1.1*(Fperm_SI_Woolf2021!$E$9:$E$93-BK$58)-63.1579*EXP(-0.19*Fperm_SI_Woolf2021!$E$9:$E$93)+63.1579*EXP(-0.19*BK$58))/(Fperm_SI_Woolf2021!$E$9:$E$93-BK$58))*(BK$58-Fperm_SI_Woolf2021!$E$9:$E$93)/10))) + Fperm_SI_Woolf2021!$G$9:$G$93*EXP(-Fperm_SI_Woolf2021!$J$9:$J$93*$C144*IF(BK$58=Fperm_SI_Woolf2021!$E$9:$E$93,1,EXP(LN((1.1*(Fperm_SI_Woolf2021!$E$9:$E$93-BK$58)-63.1579*EXP(-0.19*Fperm_SI_Woolf2021!$E$9:$E$93)+63.1579*EXP(-0.19*BK$58))/(Fperm_SI_Woolf2021!$E$9:$E$93-BK$58))*(BK$58-Fperm_SI_Woolf2021!$E$9:$E$93)/10))) + Fperm_SI_Woolf2021!$H$9:$H$93*EXP(-Fperm_SI_Woolf2021!$K$9:$K$93*$C144*IF(BK$58=Fperm_SI_Woolf2021!$E$9:$E$93,1,EXP(LN((1.1*(Fperm_SI_Woolf2021!$E$9:$E$93-BK$58)-63.1579*EXP(-0.19*Fperm_SI_Woolf2021!$E$9:$E$93)+63.1579*EXP(-0.19*BK$58))/(Fperm_SI_Woolf2021!$E$9:$E$93-BK$58))*(BK$58-Fperm_SI_Woolf2021!$E$9:$E$93)/10))),Fperm_SI_Woolf2021!$D$9:$D$93)*BK$57+INTERCEPT(Fperm_SI_Woolf2021!$F$9:$F$93*EXP(-Fperm_SI_Woolf2021!$I$9:$I$93*$C144*IF(BK$58=Fperm_SI_Woolf2021!$E$9:$E$93,1,EXP(LN((1.1*(Fperm_SI_Woolf2021!$E$9:$E$93-BK$58)-63.1579*EXP(-0.19*Fperm_SI_Woolf2021!$E$9:$E$93)+63.1579*EXP(-0.19*BK$58))/(Fperm_SI_Woolf2021!$E$9:$E$93-BK$58))*(BK$58-Fperm_SI_Woolf2021!$E$9:$E$93)/10))) + Fperm_SI_Woolf2021!$G$9:$G$93*EXP(-Fperm_SI_Woolf2021!$J$9:$J$93*$C144*IF(BK$58=Fperm_SI_Woolf2021!$E$9:$E$93,1,EXP(LN((1.1*(Fperm_SI_Woolf2021!$E$9:$E$93-BK$58)-63.1579*EXP(-0.19*Fperm_SI_Woolf2021!$E$9:$E$93)+63.1579*EXP(-0.19*BK$58))/(Fperm_SI_Woolf2021!$E$9:$E$93-BK$58))*(BK$58-Fperm_SI_Woolf2021!$E$9:$E$93)/10))) + Fperm_SI_Woolf2021!$H$9:$H$93*EXP(-Fperm_SI_Woolf2021!$K$9:$K$93*$C144*IF(BK$58=Fperm_SI_Woolf2021!$E$9:$E$93,1,EXP(LN((1.1*(Fperm_SI_Woolf2021!$E$9:$E$93-BK$58)-63.1579*EXP(-0.19*Fperm_SI_Woolf2021!$E$9:$E$93)+63.1579*EXP(-0.19*BK$58))/(Fperm_SI_Woolf2021!$E$9:$E$93-BK$58))*(BK$58-Fperm_SI_Woolf2021!$E$9:$E$93)/10))),Fperm_SI_Woolf2021!$D$9:$D$93))</f>
        <v>9.1589308791854562E-2</v>
      </c>
      <c r="BL144" s="51" cm="1">
        <f t="array" ref="BL144">MIN(1,SLOPE(Fperm_SI_Woolf2021!$F$9:$F$93*EXP(-Fperm_SI_Woolf2021!$I$9:$I$93*$C144*IF(BL$58=Fperm_SI_Woolf2021!$E$9:$E$93,1,EXP(LN((1.1*(Fperm_SI_Woolf2021!$E$9:$E$93-BL$58)-63.1579*EXP(-0.19*Fperm_SI_Woolf2021!$E$9:$E$93)+63.1579*EXP(-0.19*BL$58))/(Fperm_SI_Woolf2021!$E$9:$E$93-BL$58))*(BL$58-Fperm_SI_Woolf2021!$E$9:$E$93)/10))) + Fperm_SI_Woolf2021!$G$9:$G$93*EXP(-Fperm_SI_Woolf2021!$J$9:$J$93*$C144*IF(BL$58=Fperm_SI_Woolf2021!$E$9:$E$93,1,EXP(LN((1.1*(Fperm_SI_Woolf2021!$E$9:$E$93-BL$58)-63.1579*EXP(-0.19*Fperm_SI_Woolf2021!$E$9:$E$93)+63.1579*EXP(-0.19*BL$58))/(Fperm_SI_Woolf2021!$E$9:$E$93-BL$58))*(BL$58-Fperm_SI_Woolf2021!$E$9:$E$93)/10))) + Fperm_SI_Woolf2021!$H$9:$H$93*EXP(-Fperm_SI_Woolf2021!$K$9:$K$93*$C144*IF(BL$58=Fperm_SI_Woolf2021!$E$9:$E$93,1,EXP(LN((1.1*(Fperm_SI_Woolf2021!$E$9:$E$93-BL$58)-63.1579*EXP(-0.19*Fperm_SI_Woolf2021!$E$9:$E$93)+63.1579*EXP(-0.19*BL$58))/(Fperm_SI_Woolf2021!$E$9:$E$93-BL$58))*(BL$58-Fperm_SI_Woolf2021!$E$9:$E$93)/10))),Fperm_SI_Woolf2021!$D$9:$D$93)*BL$57+INTERCEPT(Fperm_SI_Woolf2021!$F$9:$F$93*EXP(-Fperm_SI_Woolf2021!$I$9:$I$93*$C144*IF(BL$58=Fperm_SI_Woolf2021!$E$9:$E$93,1,EXP(LN((1.1*(Fperm_SI_Woolf2021!$E$9:$E$93-BL$58)-63.1579*EXP(-0.19*Fperm_SI_Woolf2021!$E$9:$E$93)+63.1579*EXP(-0.19*BL$58))/(Fperm_SI_Woolf2021!$E$9:$E$93-BL$58))*(BL$58-Fperm_SI_Woolf2021!$E$9:$E$93)/10))) + Fperm_SI_Woolf2021!$G$9:$G$93*EXP(-Fperm_SI_Woolf2021!$J$9:$J$93*$C144*IF(BL$58=Fperm_SI_Woolf2021!$E$9:$E$93,1,EXP(LN((1.1*(Fperm_SI_Woolf2021!$E$9:$E$93-BL$58)-63.1579*EXP(-0.19*Fperm_SI_Woolf2021!$E$9:$E$93)+63.1579*EXP(-0.19*BL$58))/(Fperm_SI_Woolf2021!$E$9:$E$93-BL$58))*(BL$58-Fperm_SI_Woolf2021!$E$9:$E$93)/10))) + Fperm_SI_Woolf2021!$H$9:$H$93*EXP(-Fperm_SI_Woolf2021!$K$9:$K$93*$C144*IF(BL$58=Fperm_SI_Woolf2021!$E$9:$E$93,1,EXP(LN((1.1*(Fperm_SI_Woolf2021!$E$9:$E$93-BL$58)-63.1579*EXP(-0.19*Fperm_SI_Woolf2021!$E$9:$E$93)+63.1579*EXP(-0.19*BL$58))/(Fperm_SI_Woolf2021!$E$9:$E$93-BL$58))*(BL$58-Fperm_SI_Woolf2021!$E$9:$E$93)/10))),Fperm_SI_Woolf2021!$D$9:$D$93))</f>
        <v>0.2357434650685763</v>
      </c>
      <c r="BM144" s="51" cm="1">
        <f t="array" ref="BM144">MIN(1,SLOPE(Fperm_SI_Woolf2021!$F$9:$F$93*EXP(-Fperm_SI_Woolf2021!$I$9:$I$93*$C144*IF(BM$58=Fperm_SI_Woolf2021!$E$9:$E$93,1,EXP(LN((1.1*(Fperm_SI_Woolf2021!$E$9:$E$93-BM$58)-63.1579*EXP(-0.19*Fperm_SI_Woolf2021!$E$9:$E$93)+63.1579*EXP(-0.19*BM$58))/(Fperm_SI_Woolf2021!$E$9:$E$93-BM$58))*(BM$58-Fperm_SI_Woolf2021!$E$9:$E$93)/10))) + Fperm_SI_Woolf2021!$G$9:$G$93*EXP(-Fperm_SI_Woolf2021!$J$9:$J$93*$C144*IF(BM$58=Fperm_SI_Woolf2021!$E$9:$E$93,1,EXP(LN((1.1*(Fperm_SI_Woolf2021!$E$9:$E$93-BM$58)-63.1579*EXP(-0.19*Fperm_SI_Woolf2021!$E$9:$E$93)+63.1579*EXP(-0.19*BM$58))/(Fperm_SI_Woolf2021!$E$9:$E$93-BM$58))*(BM$58-Fperm_SI_Woolf2021!$E$9:$E$93)/10))) + Fperm_SI_Woolf2021!$H$9:$H$93*EXP(-Fperm_SI_Woolf2021!$K$9:$K$93*$C144*IF(BM$58=Fperm_SI_Woolf2021!$E$9:$E$93,1,EXP(LN((1.1*(Fperm_SI_Woolf2021!$E$9:$E$93-BM$58)-63.1579*EXP(-0.19*Fperm_SI_Woolf2021!$E$9:$E$93)+63.1579*EXP(-0.19*BM$58))/(Fperm_SI_Woolf2021!$E$9:$E$93-BM$58))*(BM$58-Fperm_SI_Woolf2021!$E$9:$E$93)/10))),Fperm_SI_Woolf2021!$D$9:$D$93)*BM$57+INTERCEPT(Fperm_SI_Woolf2021!$F$9:$F$93*EXP(-Fperm_SI_Woolf2021!$I$9:$I$93*$C144*IF(BM$58=Fperm_SI_Woolf2021!$E$9:$E$93,1,EXP(LN((1.1*(Fperm_SI_Woolf2021!$E$9:$E$93-BM$58)-63.1579*EXP(-0.19*Fperm_SI_Woolf2021!$E$9:$E$93)+63.1579*EXP(-0.19*BM$58))/(Fperm_SI_Woolf2021!$E$9:$E$93-BM$58))*(BM$58-Fperm_SI_Woolf2021!$E$9:$E$93)/10))) + Fperm_SI_Woolf2021!$G$9:$G$93*EXP(-Fperm_SI_Woolf2021!$J$9:$J$93*$C144*IF(BM$58=Fperm_SI_Woolf2021!$E$9:$E$93,1,EXP(LN((1.1*(Fperm_SI_Woolf2021!$E$9:$E$93-BM$58)-63.1579*EXP(-0.19*Fperm_SI_Woolf2021!$E$9:$E$93)+63.1579*EXP(-0.19*BM$58))/(Fperm_SI_Woolf2021!$E$9:$E$93-BM$58))*(BM$58-Fperm_SI_Woolf2021!$E$9:$E$93)/10))) + Fperm_SI_Woolf2021!$H$9:$H$93*EXP(-Fperm_SI_Woolf2021!$K$9:$K$93*$C144*IF(BM$58=Fperm_SI_Woolf2021!$E$9:$E$93,1,EXP(LN((1.1*(Fperm_SI_Woolf2021!$E$9:$E$93-BM$58)-63.1579*EXP(-0.19*Fperm_SI_Woolf2021!$E$9:$E$93)+63.1579*EXP(-0.19*BM$58))/(Fperm_SI_Woolf2021!$E$9:$E$93-BM$58))*(BM$58-Fperm_SI_Woolf2021!$E$9:$E$93)/10))),Fperm_SI_Woolf2021!$D$9:$D$93))</f>
        <v>0.2246248704191916</v>
      </c>
      <c r="BN144" s="51" cm="1">
        <f t="array" ref="BN144">MIN(1,SLOPE(Fperm_SI_Woolf2021!$F$9:$F$93*EXP(-Fperm_SI_Woolf2021!$I$9:$I$93*$C144*IF(BN$58=Fperm_SI_Woolf2021!$E$9:$E$93,1,EXP(LN((1.1*(Fperm_SI_Woolf2021!$E$9:$E$93-BN$58)-63.1579*EXP(-0.19*Fperm_SI_Woolf2021!$E$9:$E$93)+63.1579*EXP(-0.19*BN$58))/(Fperm_SI_Woolf2021!$E$9:$E$93-BN$58))*(BN$58-Fperm_SI_Woolf2021!$E$9:$E$93)/10))) + Fperm_SI_Woolf2021!$G$9:$G$93*EXP(-Fperm_SI_Woolf2021!$J$9:$J$93*$C144*IF(BN$58=Fperm_SI_Woolf2021!$E$9:$E$93,1,EXP(LN((1.1*(Fperm_SI_Woolf2021!$E$9:$E$93-BN$58)-63.1579*EXP(-0.19*Fperm_SI_Woolf2021!$E$9:$E$93)+63.1579*EXP(-0.19*BN$58))/(Fperm_SI_Woolf2021!$E$9:$E$93-BN$58))*(BN$58-Fperm_SI_Woolf2021!$E$9:$E$93)/10))) + Fperm_SI_Woolf2021!$H$9:$H$93*EXP(-Fperm_SI_Woolf2021!$K$9:$K$93*$C144*IF(BN$58=Fperm_SI_Woolf2021!$E$9:$E$93,1,EXP(LN((1.1*(Fperm_SI_Woolf2021!$E$9:$E$93-BN$58)-63.1579*EXP(-0.19*Fperm_SI_Woolf2021!$E$9:$E$93)+63.1579*EXP(-0.19*BN$58))/(Fperm_SI_Woolf2021!$E$9:$E$93-BN$58))*(BN$58-Fperm_SI_Woolf2021!$E$9:$E$93)/10))),Fperm_SI_Woolf2021!$D$9:$D$93)*BN$57+INTERCEPT(Fperm_SI_Woolf2021!$F$9:$F$93*EXP(-Fperm_SI_Woolf2021!$I$9:$I$93*$C144*IF(BN$58=Fperm_SI_Woolf2021!$E$9:$E$93,1,EXP(LN((1.1*(Fperm_SI_Woolf2021!$E$9:$E$93-BN$58)-63.1579*EXP(-0.19*Fperm_SI_Woolf2021!$E$9:$E$93)+63.1579*EXP(-0.19*BN$58))/(Fperm_SI_Woolf2021!$E$9:$E$93-BN$58))*(BN$58-Fperm_SI_Woolf2021!$E$9:$E$93)/10))) + Fperm_SI_Woolf2021!$G$9:$G$93*EXP(-Fperm_SI_Woolf2021!$J$9:$J$93*$C144*IF(BN$58=Fperm_SI_Woolf2021!$E$9:$E$93,1,EXP(LN((1.1*(Fperm_SI_Woolf2021!$E$9:$E$93-BN$58)-63.1579*EXP(-0.19*Fperm_SI_Woolf2021!$E$9:$E$93)+63.1579*EXP(-0.19*BN$58))/(Fperm_SI_Woolf2021!$E$9:$E$93-BN$58))*(BN$58-Fperm_SI_Woolf2021!$E$9:$E$93)/10))) + Fperm_SI_Woolf2021!$H$9:$H$93*EXP(-Fperm_SI_Woolf2021!$K$9:$K$93*$C144*IF(BN$58=Fperm_SI_Woolf2021!$E$9:$E$93,1,EXP(LN((1.1*(Fperm_SI_Woolf2021!$E$9:$E$93-BN$58)-63.1579*EXP(-0.19*Fperm_SI_Woolf2021!$E$9:$E$93)+63.1579*EXP(-0.19*BN$58))/(Fperm_SI_Woolf2021!$E$9:$E$93-BN$58))*(BN$58-Fperm_SI_Woolf2021!$E$9:$E$93)/10))),Fperm_SI_Woolf2021!$D$9:$D$93))</f>
        <v>0.21350627576980691</v>
      </c>
      <c r="BO144" s="51" cm="1">
        <f t="array" ref="BO144">MIN(1,SLOPE(Fperm_SI_Woolf2021!$F$9:$F$93*EXP(-Fperm_SI_Woolf2021!$I$9:$I$93*$C144*IF(BO$58=Fperm_SI_Woolf2021!$E$9:$E$93,1,EXP(LN((1.1*(Fperm_SI_Woolf2021!$E$9:$E$93-BO$58)-63.1579*EXP(-0.19*Fperm_SI_Woolf2021!$E$9:$E$93)+63.1579*EXP(-0.19*BO$58))/(Fperm_SI_Woolf2021!$E$9:$E$93-BO$58))*(BO$58-Fperm_SI_Woolf2021!$E$9:$E$93)/10))) + Fperm_SI_Woolf2021!$G$9:$G$93*EXP(-Fperm_SI_Woolf2021!$J$9:$J$93*$C144*IF(BO$58=Fperm_SI_Woolf2021!$E$9:$E$93,1,EXP(LN((1.1*(Fperm_SI_Woolf2021!$E$9:$E$93-BO$58)-63.1579*EXP(-0.19*Fperm_SI_Woolf2021!$E$9:$E$93)+63.1579*EXP(-0.19*BO$58))/(Fperm_SI_Woolf2021!$E$9:$E$93-BO$58))*(BO$58-Fperm_SI_Woolf2021!$E$9:$E$93)/10))) + Fperm_SI_Woolf2021!$H$9:$H$93*EXP(-Fperm_SI_Woolf2021!$K$9:$K$93*$C144*IF(BO$58=Fperm_SI_Woolf2021!$E$9:$E$93,1,EXP(LN((1.1*(Fperm_SI_Woolf2021!$E$9:$E$93-BO$58)-63.1579*EXP(-0.19*Fperm_SI_Woolf2021!$E$9:$E$93)+63.1579*EXP(-0.19*BO$58))/(Fperm_SI_Woolf2021!$E$9:$E$93-BO$58))*(BO$58-Fperm_SI_Woolf2021!$E$9:$E$93)/10))),Fperm_SI_Woolf2021!$D$9:$D$93)*BO$57+INTERCEPT(Fperm_SI_Woolf2021!$F$9:$F$93*EXP(-Fperm_SI_Woolf2021!$I$9:$I$93*$C144*IF(BO$58=Fperm_SI_Woolf2021!$E$9:$E$93,1,EXP(LN((1.1*(Fperm_SI_Woolf2021!$E$9:$E$93-BO$58)-63.1579*EXP(-0.19*Fperm_SI_Woolf2021!$E$9:$E$93)+63.1579*EXP(-0.19*BO$58))/(Fperm_SI_Woolf2021!$E$9:$E$93-BO$58))*(BO$58-Fperm_SI_Woolf2021!$E$9:$E$93)/10))) + Fperm_SI_Woolf2021!$G$9:$G$93*EXP(-Fperm_SI_Woolf2021!$J$9:$J$93*$C144*IF(BO$58=Fperm_SI_Woolf2021!$E$9:$E$93,1,EXP(LN((1.1*(Fperm_SI_Woolf2021!$E$9:$E$93-BO$58)-63.1579*EXP(-0.19*Fperm_SI_Woolf2021!$E$9:$E$93)+63.1579*EXP(-0.19*BO$58))/(Fperm_SI_Woolf2021!$E$9:$E$93-BO$58))*(BO$58-Fperm_SI_Woolf2021!$E$9:$E$93)/10))) + Fperm_SI_Woolf2021!$H$9:$H$93*EXP(-Fperm_SI_Woolf2021!$K$9:$K$93*$C144*IF(BO$58=Fperm_SI_Woolf2021!$E$9:$E$93,1,EXP(LN((1.1*(Fperm_SI_Woolf2021!$E$9:$E$93-BO$58)-63.1579*EXP(-0.19*Fperm_SI_Woolf2021!$E$9:$E$93)+63.1579*EXP(-0.19*BO$58))/(Fperm_SI_Woolf2021!$E$9:$E$93-BO$58))*(BO$58-Fperm_SI_Woolf2021!$E$9:$E$93)/10))),Fperm_SI_Woolf2021!$D$9:$D$93))</f>
        <v>0.20238768112042224</v>
      </c>
      <c r="BP144" s="51" cm="1">
        <f t="array" ref="BP144">MIN(1,SLOPE(Fperm_SI_Woolf2021!$F$9:$F$93*EXP(-Fperm_SI_Woolf2021!$I$9:$I$93*$C144*IF(BP$58=Fperm_SI_Woolf2021!$E$9:$E$93,1,EXP(LN((1.1*(Fperm_SI_Woolf2021!$E$9:$E$93-BP$58)-63.1579*EXP(-0.19*Fperm_SI_Woolf2021!$E$9:$E$93)+63.1579*EXP(-0.19*BP$58))/(Fperm_SI_Woolf2021!$E$9:$E$93-BP$58))*(BP$58-Fperm_SI_Woolf2021!$E$9:$E$93)/10))) + Fperm_SI_Woolf2021!$G$9:$G$93*EXP(-Fperm_SI_Woolf2021!$J$9:$J$93*$C144*IF(BP$58=Fperm_SI_Woolf2021!$E$9:$E$93,1,EXP(LN((1.1*(Fperm_SI_Woolf2021!$E$9:$E$93-BP$58)-63.1579*EXP(-0.19*Fperm_SI_Woolf2021!$E$9:$E$93)+63.1579*EXP(-0.19*BP$58))/(Fperm_SI_Woolf2021!$E$9:$E$93-BP$58))*(BP$58-Fperm_SI_Woolf2021!$E$9:$E$93)/10))) + Fperm_SI_Woolf2021!$H$9:$H$93*EXP(-Fperm_SI_Woolf2021!$K$9:$K$93*$C144*IF(BP$58=Fperm_SI_Woolf2021!$E$9:$E$93,1,EXP(LN((1.1*(Fperm_SI_Woolf2021!$E$9:$E$93-BP$58)-63.1579*EXP(-0.19*Fperm_SI_Woolf2021!$E$9:$E$93)+63.1579*EXP(-0.19*BP$58))/(Fperm_SI_Woolf2021!$E$9:$E$93-BP$58))*(BP$58-Fperm_SI_Woolf2021!$E$9:$E$93)/10))),Fperm_SI_Woolf2021!$D$9:$D$93)*BP$57+INTERCEPT(Fperm_SI_Woolf2021!$F$9:$F$93*EXP(-Fperm_SI_Woolf2021!$I$9:$I$93*$C144*IF(BP$58=Fperm_SI_Woolf2021!$E$9:$E$93,1,EXP(LN((1.1*(Fperm_SI_Woolf2021!$E$9:$E$93-BP$58)-63.1579*EXP(-0.19*Fperm_SI_Woolf2021!$E$9:$E$93)+63.1579*EXP(-0.19*BP$58))/(Fperm_SI_Woolf2021!$E$9:$E$93-BP$58))*(BP$58-Fperm_SI_Woolf2021!$E$9:$E$93)/10))) + Fperm_SI_Woolf2021!$G$9:$G$93*EXP(-Fperm_SI_Woolf2021!$J$9:$J$93*$C144*IF(BP$58=Fperm_SI_Woolf2021!$E$9:$E$93,1,EXP(LN((1.1*(Fperm_SI_Woolf2021!$E$9:$E$93-BP$58)-63.1579*EXP(-0.19*Fperm_SI_Woolf2021!$E$9:$E$93)+63.1579*EXP(-0.19*BP$58))/(Fperm_SI_Woolf2021!$E$9:$E$93-BP$58))*(BP$58-Fperm_SI_Woolf2021!$E$9:$E$93)/10))) + Fperm_SI_Woolf2021!$H$9:$H$93*EXP(-Fperm_SI_Woolf2021!$K$9:$K$93*$C144*IF(BP$58=Fperm_SI_Woolf2021!$E$9:$E$93,1,EXP(LN((1.1*(Fperm_SI_Woolf2021!$E$9:$E$93-BP$58)-63.1579*EXP(-0.19*Fperm_SI_Woolf2021!$E$9:$E$93)+63.1579*EXP(-0.19*BP$58))/(Fperm_SI_Woolf2021!$E$9:$E$93-BP$58))*(BP$58-Fperm_SI_Woolf2021!$E$9:$E$93)/10))),Fperm_SI_Woolf2021!$D$9:$D$93))</f>
        <v>0.19126908647103755</v>
      </c>
      <c r="BQ144" s="51" cm="1">
        <f t="array" ref="BQ144">MIN(1,SLOPE(Fperm_SI_Woolf2021!$F$9:$F$93*EXP(-Fperm_SI_Woolf2021!$I$9:$I$93*$C144*IF(BQ$58=Fperm_SI_Woolf2021!$E$9:$E$93,1,EXP(LN((1.1*(Fperm_SI_Woolf2021!$E$9:$E$93-BQ$58)-63.1579*EXP(-0.19*Fperm_SI_Woolf2021!$E$9:$E$93)+63.1579*EXP(-0.19*BQ$58))/(Fperm_SI_Woolf2021!$E$9:$E$93-BQ$58))*(BQ$58-Fperm_SI_Woolf2021!$E$9:$E$93)/10))) + Fperm_SI_Woolf2021!$G$9:$G$93*EXP(-Fperm_SI_Woolf2021!$J$9:$J$93*$C144*IF(BQ$58=Fperm_SI_Woolf2021!$E$9:$E$93,1,EXP(LN((1.1*(Fperm_SI_Woolf2021!$E$9:$E$93-BQ$58)-63.1579*EXP(-0.19*Fperm_SI_Woolf2021!$E$9:$E$93)+63.1579*EXP(-0.19*BQ$58))/(Fperm_SI_Woolf2021!$E$9:$E$93-BQ$58))*(BQ$58-Fperm_SI_Woolf2021!$E$9:$E$93)/10))) + Fperm_SI_Woolf2021!$H$9:$H$93*EXP(-Fperm_SI_Woolf2021!$K$9:$K$93*$C144*IF(BQ$58=Fperm_SI_Woolf2021!$E$9:$E$93,1,EXP(LN((1.1*(Fperm_SI_Woolf2021!$E$9:$E$93-BQ$58)-63.1579*EXP(-0.19*Fperm_SI_Woolf2021!$E$9:$E$93)+63.1579*EXP(-0.19*BQ$58))/(Fperm_SI_Woolf2021!$E$9:$E$93-BQ$58))*(BQ$58-Fperm_SI_Woolf2021!$E$9:$E$93)/10))),Fperm_SI_Woolf2021!$D$9:$D$93)*BQ$57+INTERCEPT(Fperm_SI_Woolf2021!$F$9:$F$93*EXP(-Fperm_SI_Woolf2021!$I$9:$I$93*$C144*IF(BQ$58=Fperm_SI_Woolf2021!$E$9:$E$93,1,EXP(LN((1.1*(Fperm_SI_Woolf2021!$E$9:$E$93-BQ$58)-63.1579*EXP(-0.19*Fperm_SI_Woolf2021!$E$9:$E$93)+63.1579*EXP(-0.19*BQ$58))/(Fperm_SI_Woolf2021!$E$9:$E$93-BQ$58))*(BQ$58-Fperm_SI_Woolf2021!$E$9:$E$93)/10))) + Fperm_SI_Woolf2021!$G$9:$G$93*EXP(-Fperm_SI_Woolf2021!$J$9:$J$93*$C144*IF(BQ$58=Fperm_SI_Woolf2021!$E$9:$E$93,1,EXP(LN((1.1*(Fperm_SI_Woolf2021!$E$9:$E$93-BQ$58)-63.1579*EXP(-0.19*Fperm_SI_Woolf2021!$E$9:$E$93)+63.1579*EXP(-0.19*BQ$58))/(Fperm_SI_Woolf2021!$E$9:$E$93-BQ$58))*(BQ$58-Fperm_SI_Woolf2021!$E$9:$E$93)/10))) + Fperm_SI_Woolf2021!$H$9:$H$93*EXP(-Fperm_SI_Woolf2021!$K$9:$K$93*$C144*IF(BQ$58=Fperm_SI_Woolf2021!$E$9:$E$93,1,EXP(LN((1.1*(Fperm_SI_Woolf2021!$E$9:$E$93-BQ$58)-63.1579*EXP(-0.19*Fperm_SI_Woolf2021!$E$9:$E$93)+63.1579*EXP(-0.19*BQ$58))/(Fperm_SI_Woolf2021!$E$9:$E$93-BQ$58))*(BQ$58-Fperm_SI_Woolf2021!$E$9:$E$93)/10))),Fperm_SI_Woolf2021!$D$9:$D$93))</f>
        <v>0.18015049182165288</v>
      </c>
      <c r="BR144" s="51" cm="1">
        <f t="array" ref="BR144">MIN(1,SLOPE(Fperm_SI_Woolf2021!$F$9:$F$93*EXP(-Fperm_SI_Woolf2021!$I$9:$I$93*$C144*IF(BR$58=Fperm_SI_Woolf2021!$E$9:$E$93,1,EXP(LN((1.1*(Fperm_SI_Woolf2021!$E$9:$E$93-BR$58)-63.1579*EXP(-0.19*Fperm_SI_Woolf2021!$E$9:$E$93)+63.1579*EXP(-0.19*BR$58))/(Fperm_SI_Woolf2021!$E$9:$E$93-BR$58))*(BR$58-Fperm_SI_Woolf2021!$E$9:$E$93)/10))) + Fperm_SI_Woolf2021!$G$9:$G$93*EXP(-Fperm_SI_Woolf2021!$J$9:$J$93*$C144*IF(BR$58=Fperm_SI_Woolf2021!$E$9:$E$93,1,EXP(LN((1.1*(Fperm_SI_Woolf2021!$E$9:$E$93-BR$58)-63.1579*EXP(-0.19*Fperm_SI_Woolf2021!$E$9:$E$93)+63.1579*EXP(-0.19*BR$58))/(Fperm_SI_Woolf2021!$E$9:$E$93-BR$58))*(BR$58-Fperm_SI_Woolf2021!$E$9:$E$93)/10))) + Fperm_SI_Woolf2021!$H$9:$H$93*EXP(-Fperm_SI_Woolf2021!$K$9:$K$93*$C144*IF(BR$58=Fperm_SI_Woolf2021!$E$9:$E$93,1,EXP(LN((1.1*(Fperm_SI_Woolf2021!$E$9:$E$93-BR$58)-63.1579*EXP(-0.19*Fperm_SI_Woolf2021!$E$9:$E$93)+63.1579*EXP(-0.19*BR$58))/(Fperm_SI_Woolf2021!$E$9:$E$93-BR$58))*(BR$58-Fperm_SI_Woolf2021!$E$9:$E$93)/10))),Fperm_SI_Woolf2021!$D$9:$D$93)*BR$57+INTERCEPT(Fperm_SI_Woolf2021!$F$9:$F$93*EXP(-Fperm_SI_Woolf2021!$I$9:$I$93*$C144*IF(BR$58=Fperm_SI_Woolf2021!$E$9:$E$93,1,EXP(LN((1.1*(Fperm_SI_Woolf2021!$E$9:$E$93-BR$58)-63.1579*EXP(-0.19*Fperm_SI_Woolf2021!$E$9:$E$93)+63.1579*EXP(-0.19*BR$58))/(Fperm_SI_Woolf2021!$E$9:$E$93-BR$58))*(BR$58-Fperm_SI_Woolf2021!$E$9:$E$93)/10))) + Fperm_SI_Woolf2021!$G$9:$G$93*EXP(-Fperm_SI_Woolf2021!$J$9:$J$93*$C144*IF(BR$58=Fperm_SI_Woolf2021!$E$9:$E$93,1,EXP(LN((1.1*(Fperm_SI_Woolf2021!$E$9:$E$93-BR$58)-63.1579*EXP(-0.19*Fperm_SI_Woolf2021!$E$9:$E$93)+63.1579*EXP(-0.19*BR$58))/(Fperm_SI_Woolf2021!$E$9:$E$93-BR$58))*(BR$58-Fperm_SI_Woolf2021!$E$9:$E$93)/10))) + Fperm_SI_Woolf2021!$H$9:$H$93*EXP(-Fperm_SI_Woolf2021!$K$9:$K$93*$C144*IF(BR$58=Fperm_SI_Woolf2021!$E$9:$E$93,1,EXP(LN((1.1*(Fperm_SI_Woolf2021!$E$9:$E$93-BR$58)-63.1579*EXP(-0.19*Fperm_SI_Woolf2021!$E$9:$E$93)+63.1579*EXP(-0.19*BR$58))/(Fperm_SI_Woolf2021!$E$9:$E$93-BR$58))*(BR$58-Fperm_SI_Woolf2021!$E$9:$E$93)/10))),Fperm_SI_Woolf2021!$D$9:$D$93))</f>
        <v>0.16903189717226819</v>
      </c>
      <c r="BS144" s="51" cm="1">
        <f t="array" ref="BS144">MIN(1,SLOPE(Fperm_SI_Woolf2021!$F$9:$F$93*EXP(-Fperm_SI_Woolf2021!$I$9:$I$93*$C144*IF(BS$58=Fperm_SI_Woolf2021!$E$9:$E$93,1,EXP(LN((1.1*(Fperm_SI_Woolf2021!$E$9:$E$93-BS$58)-63.1579*EXP(-0.19*Fperm_SI_Woolf2021!$E$9:$E$93)+63.1579*EXP(-0.19*BS$58))/(Fperm_SI_Woolf2021!$E$9:$E$93-BS$58))*(BS$58-Fperm_SI_Woolf2021!$E$9:$E$93)/10))) + Fperm_SI_Woolf2021!$G$9:$G$93*EXP(-Fperm_SI_Woolf2021!$J$9:$J$93*$C144*IF(BS$58=Fperm_SI_Woolf2021!$E$9:$E$93,1,EXP(LN((1.1*(Fperm_SI_Woolf2021!$E$9:$E$93-BS$58)-63.1579*EXP(-0.19*Fperm_SI_Woolf2021!$E$9:$E$93)+63.1579*EXP(-0.19*BS$58))/(Fperm_SI_Woolf2021!$E$9:$E$93-BS$58))*(BS$58-Fperm_SI_Woolf2021!$E$9:$E$93)/10))) + Fperm_SI_Woolf2021!$H$9:$H$93*EXP(-Fperm_SI_Woolf2021!$K$9:$K$93*$C144*IF(BS$58=Fperm_SI_Woolf2021!$E$9:$E$93,1,EXP(LN((1.1*(Fperm_SI_Woolf2021!$E$9:$E$93-BS$58)-63.1579*EXP(-0.19*Fperm_SI_Woolf2021!$E$9:$E$93)+63.1579*EXP(-0.19*BS$58))/(Fperm_SI_Woolf2021!$E$9:$E$93-BS$58))*(BS$58-Fperm_SI_Woolf2021!$E$9:$E$93)/10))),Fperm_SI_Woolf2021!$D$9:$D$93)*BS$57+INTERCEPT(Fperm_SI_Woolf2021!$F$9:$F$93*EXP(-Fperm_SI_Woolf2021!$I$9:$I$93*$C144*IF(BS$58=Fperm_SI_Woolf2021!$E$9:$E$93,1,EXP(LN((1.1*(Fperm_SI_Woolf2021!$E$9:$E$93-BS$58)-63.1579*EXP(-0.19*Fperm_SI_Woolf2021!$E$9:$E$93)+63.1579*EXP(-0.19*BS$58))/(Fperm_SI_Woolf2021!$E$9:$E$93-BS$58))*(BS$58-Fperm_SI_Woolf2021!$E$9:$E$93)/10))) + Fperm_SI_Woolf2021!$G$9:$G$93*EXP(-Fperm_SI_Woolf2021!$J$9:$J$93*$C144*IF(BS$58=Fperm_SI_Woolf2021!$E$9:$E$93,1,EXP(LN((1.1*(Fperm_SI_Woolf2021!$E$9:$E$93-BS$58)-63.1579*EXP(-0.19*Fperm_SI_Woolf2021!$E$9:$E$93)+63.1579*EXP(-0.19*BS$58))/(Fperm_SI_Woolf2021!$E$9:$E$93-BS$58))*(BS$58-Fperm_SI_Woolf2021!$E$9:$E$93)/10))) + Fperm_SI_Woolf2021!$H$9:$H$93*EXP(-Fperm_SI_Woolf2021!$K$9:$K$93*$C144*IF(BS$58=Fperm_SI_Woolf2021!$E$9:$E$93,1,EXP(LN((1.1*(Fperm_SI_Woolf2021!$E$9:$E$93-BS$58)-63.1579*EXP(-0.19*Fperm_SI_Woolf2021!$E$9:$E$93)+63.1579*EXP(-0.19*BS$58))/(Fperm_SI_Woolf2021!$E$9:$E$93-BS$58))*(BS$58-Fperm_SI_Woolf2021!$E$9:$E$93)/10))),Fperm_SI_Woolf2021!$D$9:$D$93))</f>
        <v>0.15791330252288349</v>
      </c>
      <c r="BT144" s="51" cm="1">
        <f t="array" ref="BT144">MIN(1,SLOPE(Fperm_SI_Woolf2021!$F$9:$F$93*EXP(-Fperm_SI_Woolf2021!$I$9:$I$93*$C144*IF(BT$58=Fperm_SI_Woolf2021!$E$9:$E$93,1,EXP(LN((1.1*(Fperm_SI_Woolf2021!$E$9:$E$93-BT$58)-63.1579*EXP(-0.19*Fperm_SI_Woolf2021!$E$9:$E$93)+63.1579*EXP(-0.19*BT$58))/(Fperm_SI_Woolf2021!$E$9:$E$93-BT$58))*(BT$58-Fperm_SI_Woolf2021!$E$9:$E$93)/10))) + Fperm_SI_Woolf2021!$G$9:$G$93*EXP(-Fperm_SI_Woolf2021!$J$9:$J$93*$C144*IF(BT$58=Fperm_SI_Woolf2021!$E$9:$E$93,1,EXP(LN((1.1*(Fperm_SI_Woolf2021!$E$9:$E$93-BT$58)-63.1579*EXP(-0.19*Fperm_SI_Woolf2021!$E$9:$E$93)+63.1579*EXP(-0.19*BT$58))/(Fperm_SI_Woolf2021!$E$9:$E$93-BT$58))*(BT$58-Fperm_SI_Woolf2021!$E$9:$E$93)/10))) + Fperm_SI_Woolf2021!$H$9:$H$93*EXP(-Fperm_SI_Woolf2021!$K$9:$K$93*$C144*IF(BT$58=Fperm_SI_Woolf2021!$E$9:$E$93,1,EXP(LN((1.1*(Fperm_SI_Woolf2021!$E$9:$E$93-BT$58)-63.1579*EXP(-0.19*Fperm_SI_Woolf2021!$E$9:$E$93)+63.1579*EXP(-0.19*BT$58))/(Fperm_SI_Woolf2021!$E$9:$E$93-BT$58))*(BT$58-Fperm_SI_Woolf2021!$E$9:$E$93)/10))),Fperm_SI_Woolf2021!$D$9:$D$93)*BT$57+INTERCEPT(Fperm_SI_Woolf2021!$F$9:$F$93*EXP(-Fperm_SI_Woolf2021!$I$9:$I$93*$C144*IF(BT$58=Fperm_SI_Woolf2021!$E$9:$E$93,1,EXP(LN((1.1*(Fperm_SI_Woolf2021!$E$9:$E$93-BT$58)-63.1579*EXP(-0.19*Fperm_SI_Woolf2021!$E$9:$E$93)+63.1579*EXP(-0.19*BT$58))/(Fperm_SI_Woolf2021!$E$9:$E$93-BT$58))*(BT$58-Fperm_SI_Woolf2021!$E$9:$E$93)/10))) + Fperm_SI_Woolf2021!$G$9:$G$93*EXP(-Fperm_SI_Woolf2021!$J$9:$J$93*$C144*IF(BT$58=Fperm_SI_Woolf2021!$E$9:$E$93,1,EXP(LN((1.1*(Fperm_SI_Woolf2021!$E$9:$E$93-BT$58)-63.1579*EXP(-0.19*Fperm_SI_Woolf2021!$E$9:$E$93)+63.1579*EXP(-0.19*BT$58))/(Fperm_SI_Woolf2021!$E$9:$E$93-BT$58))*(BT$58-Fperm_SI_Woolf2021!$E$9:$E$93)/10))) + Fperm_SI_Woolf2021!$H$9:$H$93*EXP(-Fperm_SI_Woolf2021!$K$9:$K$93*$C144*IF(BT$58=Fperm_SI_Woolf2021!$E$9:$E$93,1,EXP(LN((1.1*(Fperm_SI_Woolf2021!$E$9:$E$93-BT$58)-63.1579*EXP(-0.19*Fperm_SI_Woolf2021!$E$9:$E$93)+63.1579*EXP(-0.19*BT$58))/(Fperm_SI_Woolf2021!$E$9:$E$93-BT$58))*(BT$58-Fperm_SI_Woolf2021!$E$9:$E$93)/10))),Fperm_SI_Woolf2021!$D$9:$D$93))</f>
        <v>0.1467947078734988</v>
      </c>
      <c r="BU144" s="51" cm="1">
        <f t="array" ref="BU144">MIN(1,SLOPE(Fperm_SI_Woolf2021!$F$9:$F$93*EXP(-Fperm_SI_Woolf2021!$I$9:$I$93*$C144*IF(BU$58=Fperm_SI_Woolf2021!$E$9:$E$93,1,EXP(LN((1.1*(Fperm_SI_Woolf2021!$E$9:$E$93-BU$58)-63.1579*EXP(-0.19*Fperm_SI_Woolf2021!$E$9:$E$93)+63.1579*EXP(-0.19*BU$58))/(Fperm_SI_Woolf2021!$E$9:$E$93-BU$58))*(BU$58-Fperm_SI_Woolf2021!$E$9:$E$93)/10))) + Fperm_SI_Woolf2021!$G$9:$G$93*EXP(-Fperm_SI_Woolf2021!$J$9:$J$93*$C144*IF(BU$58=Fperm_SI_Woolf2021!$E$9:$E$93,1,EXP(LN((1.1*(Fperm_SI_Woolf2021!$E$9:$E$93-BU$58)-63.1579*EXP(-0.19*Fperm_SI_Woolf2021!$E$9:$E$93)+63.1579*EXP(-0.19*BU$58))/(Fperm_SI_Woolf2021!$E$9:$E$93-BU$58))*(BU$58-Fperm_SI_Woolf2021!$E$9:$E$93)/10))) + Fperm_SI_Woolf2021!$H$9:$H$93*EXP(-Fperm_SI_Woolf2021!$K$9:$K$93*$C144*IF(BU$58=Fperm_SI_Woolf2021!$E$9:$E$93,1,EXP(LN((1.1*(Fperm_SI_Woolf2021!$E$9:$E$93-BU$58)-63.1579*EXP(-0.19*Fperm_SI_Woolf2021!$E$9:$E$93)+63.1579*EXP(-0.19*BU$58))/(Fperm_SI_Woolf2021!$E$9:$E$93-BU$58))*(BU$58-Fperm_SI_Woolf2021!$E$9:$E$93)/10))),Fperm_SI_Woolf2021!$D$9:$D$93)*BU$57+INTERCEPT(Fperm_SI_Woolf2021!$F$9:$F$93*EXP(-Fperm_SI_Woolf2021!$I$9:$I$93*$C144*IF(BU$58=Fperm_SI_Woolf2021!$E$9:$E$93,1,EXP(LN((1.1*(Fperm_SI_Woolf2021!$E$9:$E$93-BU$58)-63.1579*EXP(-0.19*Fperm_SI_Woolf2021!$E$9:$E$93)+63.1579*EXP(-0.19*BU$58))/(Fperm_SI_Woolf2021!$E$9:$E$93-BU$58))*(BU$58-Fperm_SI_Woolf2021!$E$9:$E$93)/10))) + Fperm_SI_Woolf2021!$G$9:$G$93*EXP(-Fperm_SI_Woolf2021!$J$9:$J$93*$C144*IF(BU$58=Fperm_SI_Woolf2021!$E$9:$E$93,1,EXP(LN((1.1*(Fperm_SI_Woolf2021!$E$9:$E$93-BU$58)-63.1579*EXP(-0.19*Fperm_SI_Woolf2021!$E$9:$E$93)+63.1579*EXP(-0.19*BU$58))/(Fperm_SI_Woolf2021!$E$9:$E$93-BU$58))*(BU$58-Fperm_SI_Woolf2021!$E$9:$E$93)/10))) + Fperm_SI_Woolf2021!$H$9:$H$93*EXP(-Fperm_SI_Woolf2021!$K$9:$K$93*$C144*IF(BU$58=Fperm_SI_Woolf2021!$E$9:$E$93,1,EXP(LN((1.1*(Fperm_SI_Woolf2021!$E$9:$E$93-BU$58)-63.1579*EXP(-0.19*Fperm_SI_Woolf2021!$E$9:$E$93)+63.1579*EXP(-0.19*BU$58))/(Fperm_SI_Woolf2021!$E$9:$E$93-BU$58))*(BU$58-Fperm_SI_Woolf2021!$E$9:$E$93)/10))),Fperm_SI_Woolf2021!$D$9:$D$93))</f>
        <v>0.1356761132241141</v>
      </c>
      <c r="BV144" s="51" cm="1">
        <f t="array" ref="BV144">MIN(1,SLOPE(Fperm_SI_Woolf2021!$F$9:$F$93*EXP(-Fperm_SI_Woolf2021!$I$9:$I$93*$C144*IF(BV$58=Fperm_SI_Woolf2021!$E$9:$E$93,1,EXP(LN((1.1*(Fperm_SI_Woolf2021!$E$9:$E$93-BV$58)-63.1579*EXP(-0.19*Fperm_SI_Woolf2021!$E$9:$E$93)+63.1579*EXP(-0.19*BV$58))/(Fperm_SI_Woolf2021!$E$9:$E$93-BV$58))*(BV$58-Fperm_SI_Woolf2021!$E$9:$E$93)/10))) + Fperm_SI_Woolf2021!$G$9:$G$93*EXP(-Fperm_SI_Woolf2021!$J$9:$J$93*$C144*IF(BV$58=Fperm_SI_Woolf2021!$E$9:$E$93,1,EXP(LN((1.1*(Fperm_SI_Woolf2021!$E$9:$E$93-BV$58)-63.1579*EXP(-0.19*Fperm_SI_Woolf2021!$E$9:$E$93)+63.1579*EXP(-0.19*BV$58))/(Fperm_SI_Woolf2021!$E$9:$E$93-BV$58))*(BV$58-Fperm_SI_Woolf2021!$E$9:$E$93)/10))) + Fperm_SI_Woolf2021!$H$9:$H$93*EXP(-Fperm_SI_Woolf2021!$K$9:$K$93*$C144*IF(BV$58=Fperm_SI_Woolf2021!$E$9:$E$93,1,EXP(LN((1.1*(Fperm_SI_Woolf2021!$E$9:$E$93-BV$58)-63.1579*EXP(-0.19*Fperm_SI_Woolf2021!$E$9:$E$93)+63.1579*EXP(-0.19*BV$58))/(Fperm_SI_Woolf2021!$E$9:$E$93-BV$58))*(BV$58-Fperm_SI_Woolf2021!$E$9:$E$93)/10))),Fperm_SI_Woolf2021!$D$9:$D$93)*BV$57+INTERCEPT(Fperm_SI_Woolf2021!$F$9:$F$93*EXP(-Fperm_SI_Woolf2021!$I$9:$I$93*$C144*IF(BV$58=Fperm_SI_Woolf2021!$E$9:$E$93,1,EXP(LN((1.1*(Fperm_SI_Woolf2021!$E$9:$E$93-BV$58)-63.1579*EXP(-0.19*Fperm_SI_Woolf2021!$E$9:$E$93)+63.1579*EXP(-0.19*BV$58))/(Fperm_SI_Woolf2021!$E$9:$E$93-BV$58))*(BV$58-Fperm_SI_Woolf2021!$E$9:$E$93)/10))) + Fperm_SI_Woolf2021!$G$9:$G$93*EXP(-Fperm_SI_Woolf2021!$J$9:$J$93*$C144*IF(BV$58=Fperm_SI_Woolf2021!$E$9:$E$93,1,EXP(LN((1.1*(Fperm_SI_Woolf2021!$E$9:$E$93-BV$58)-63.1579*EXP(-0.19*Fperm_SI_Woolf2021!$E$9:$E$93)+63.1579*EXP(-0.19*BV$58))/(Fperm_SI_Woolf2021!$E$9:$E$93-BV$58))*(BV$58-Fperm_SI_Woolf2021!$E$9:$E$93)/10))) + Fperm_SI_Woolf2021!$H$9:$H$93*EXP(-Fperm_SI_Woolf2021!$K$9:$K$93*$C144*IF(BV$58=Fperm_SI_Woolf2021!$E$9:$E$93,1,EXP(LN((1.1*(Fperm_SI_Woolf2021!$E$9:$E$93-BV$58)-63.1579*EXP(-0.19*Fperm_SI_Woolf2021!$E$9:$E$93)+63.1579*EXP(-0.19*BV$58))/(Fperm_SI_Woolf2021!$E$9:$E$93-BV$58))*(BV$58-Fperm_SI_Woolf2021!$E$9:$E$93)/10))),Fperm_SI_Woolf2021!$D$9:$D$93))</f>
        <v>0.12455751857472942</v>
      </c>
      <c r="BW144" s="51" cm="1">
        <f t="array" ref="BW144">MIN(1,SLOPE(Fperm_SI_Woolf2021!$F$9:$F$93*EXP(-Fperm_SI_Woolf2021!$I$9:$I$93*$C144*IF(BW$58=Fperm_SI_Woolf2021!$E$9:$E$93,1,EXP(LN((1.1*(Fperm_SI_Woolf2021!$E$9:$E$93-BW$58)-63.1579*EXP(-0.19*Fperm_SI_Woolf2021!$E$9:$E$93)+63.1579*EXP(-0.19*BW$58))/(Fperm_SI_Woolf2021!$E$9:$E$93-BW$58))*(BW$58-Fperm_SI_Woolf2021!$E$9:$E$93)/10))) + Fperm_SI_Woolf2021!$G$9:$G$93*EXP(-Fperm_SI_Woolf2021!$J$9:$J$93*$C144*IF(BW$58=Fperm_SI_Woolf2021!$E$9:$E$93,1,EXP(LN((1.1*(Fperm_SI_Woolf2021!$E$9:$E$93-BW$58)-63.1579*EXP(-0.19*Fperm_SI_Woolf2021!$E$9:$E$93)+63.1579*EXP(-0.19*BW$58))/(Fperm_SI_Woolf2021!$E$9:$E$93-BW$58))*(BW$58-Fperm_SI_Woolf2021!$E$9:$E$93)/10))) + Fperm_SI_Woolf2021!$H$9:$H$93*EXP(-Fperm_SI_Woolf2021!$K$9:$K$93*$C144*IF(BW$58=Fperm_SI_Woolf2021!$E$9:$E$93,1,EXP(LN((1.1*(Fperm_SI_Woolf2021!$E$9:$E$93-BW$58)-63.1579*EXP(-0.19*Fperm_SI_Woolf2021!$E$9:$E$93)+63.1579*EXP(-0.19*BW$58))/(Fperm_SI_Woolf2021!$E$9:$E$93-BW$58))*(BW$58-Fperm_SI_Woolf2021!$E$9:$E$93)/10))),Fperm_SI_Woolf2021!$D$9:$D$93)*BW$57+INTERCEPT(Fperm_SI_Woolf2021!$F$9:$F$93*EXP(-Fperm_SI_Woolf2021!$I$9:$I$93*$C144*IF(BW$58=Fperm_SI_Woolf2021!$E$9:$E$93,1,EXP(LN((1.1*(Fperm_SI_Woolf2021!$E$9:$E$93-BW$58)-63.1579*EXP(-0.19*Fperm_SI_Woolf2021!$E$9:$E$93)+63.1579*EXP(-0.19*BW$58))/(Fperm_SI_Woolf2021!$E$9:$E$93-BW$58))*(BW$58-Fperm_SI_Woolf2021!$E$9:$E$93)/10))) + Fperm_SI_Woolf2021!$G$9:$G$93*EXP(-Fperm_SI_Woolf2021!$J$9:$J$93*$C144*IF(BW$58=Fperm_SI_Woolf2021!$E$9:$E$93,1,EXP(LN((1.1*(Fperm_SI_Woolf2021!$E$9:$E$93-BW$58)-63.1579*EXP(-0.19*Fperm_SI_Woolf2021!$E$9:$E$93)+63.1579*EXP(-0.19*BW$58))/(Fperm_SI_Woolf2021!$E$9:$E$93-BW$58))*(BW$58-Fperm_SI_Woolf2021!$E$9:$E$93)/10))) + Fperm_SI_Woolf2021!$H$9:$H$93*EXP(-Fperm_SI_Woolf2021!$K$9:$K$93*$C144*IF(BW$58=Fperm_SI_Woolf2021!$E$9:$E$93,1,EXP(LN((1.1*(Fperm_SI_Woolf2021!$E$9:$E$93-BW$58)-63.1579*EXP(-0.19*Fperm_SI_Woolf2021!$E$9:$E$93)+63.1579*EXP(-0.19*BW$58))/(Fperm_SI_Woolf2021!$E$9:$E$93-BW$58))*(BW$58-Fperm_SI_Woolf2021!$E$9:$E$93)/10))),Fperm_SI_Woolf2021!$D$9:$D$93))</f>
        <v>0.11343892392534474</v>
      </c>
      <c r="BX144" s="51" cm="1">
        <f t="array" ref="BX144">MIN(1,SLOPE(Fperm_SI_Woolf2021!$F$9:$F$93*EXP(-Fperm_SI_Woolf2021!$I$9:$I$93*$C144*IF(BX$58=Fperm_SI_Woolf2021!$E$9:$E$93,1,EXP(LN((1.1*(Fperm_SI_Woolf2021!$E$9:$E$93-BX$58)-63.1579*EXP(-0.19*Fperm_SI_Woolf2021!$E$9:$E$93)+63.1579*EXP(-0.19*BX$58))/(Fperm_SI_Woolf2021!$E$9:$E$93-BX$58))*(BX$58-Fperm_SI_Woolf2021!$E$9:$E$93)/10))) + Fperm_SI_Woolf2021!$G$9:$G$93*EXP(-Fperm_SI_Woolf2021!$J$9:$J$93*$C144*IF(BX$58=Fperm_SI_Woolf2021!$E$9:$E$93,1,EXP(LN((1.1*(Fperm_SI_Woolf2021!$E$9:$E$93-BX$58)-63.1579*EXP(-0.19*Fperm_SI_Woolf2021!$E$9:$E$93)+63.1579*EXP(-0.19*BX$58))/(Fperm_SI_Woolf2021!$E$9:$E$93-BX$58))*(BX$58-Fperm_SI_Woolf2021!$E$9:$E$93)/10))) + Fperm_SI_Woolf2021!$H$9:$H$93*EXP(-Fperm_SI_Woolf2021!$K$9:$K$93*$C144*IF(BX$58=Fperm_SI_Woolf2021!$E$9:$E$93,1,EXP(LN((1.1*(Fperm_SI_Woolf2021!$E$9:$E$93-BX$58)-63.1579*EXP(-0.19*Fperm_SI_Woolf2021!$E$9:$E$93)+63.1579*EXP(-0.19*BX$58))/(Fperm_SI_Woolf2021!$E$9:$E$93-BX$58))*(BX$58-Fperm_SI_Woolf2021!$E$9:$E$93)/10))),Fperm_SI_Woolf2021!$D$9:$D$93)*BX$57+INTERCEPT(Fperm_SI_Woolf2021!$F$9:$F$93*EXP(-Fperm_SI_Woolf2021!$I$9:$I$93*$C144*IF(BX$58=Fperm_SI_Woolf2021!$E$9:$E$93,1,EXP(LN((1.1*(Fperm_SI_Woolf2021!$E$9:$E$93-BX$58)-63.1579*EXP(-0.19*Fperm_SI_Woolf2021!$E$9:$E$93)+63.1579*EXP(-0.19*BX$58))/(Fperm_SI_Woolf2021!$E$9:$E$93-BX$58))*(BX$58-Fperm_SI_Woolf2021!$E$9:$E$93)/10))) + Fperm_SI_Woolf2021!$G$9:$G$93*EXP(-Fperm_SI_Woolf2021!$J$9:$J$93*$C144*IF(BX$58=Fperm_SI_Woolf2021!$E$9:$E$93,1,EXP(LN((1.1*(Fperm_SI_Woolf2021!$E$9:$E$93-BX$58)-63.1579*EXP(-0.19*Fperm_SI_Woolf2021!$E$9:$E$93)+63.1579*EXP(-0.19*BX$58))/(Fperm_SI_Woolf2021!$E$9:$E$93-BX$58))*(BX$58-Fperm_SI_Woolf2021!$E$9:$E$93)/10))) + Fperm_SI_Woolf2021!$H$9:$H$93*EXP(-Fperm_SI_Woolf2021!$K$9:$K$93*$C144*IF(BX$58=Fperm_SI_Woolf2021!$E$9:$E$93,1,EXP(LN((1.1*(Fperm_SI_Woolf2021!$E$9:$E$93-BX$58)-63.1579*EXP(-0.19*Fperm_SI_Woolf2021!$E$9:$E$93)+63.1579*EXP(-0.19*BX$58))/(Fperm_SI_Woolf2021!$E$9:$E$93-BX$58))*(BX$58-Fperm_SI_Woolf2021!$E$9:$E$93)/10))),Fperm_SI_Woolf2021!$D$9:$D$93))</f>
        <v>0.10232032927596002</v>
      </c>
      <c r="BY144" s="51" cm="1">
        <f t="array" ref="BY144">MIN(1,SLOPE(Fperm_SI_Woolf2021!$F$9:$F$93*EXP(-Fperm_SI_Woolf2021!$I$9:$I$93*$C144*IF(BY$58=Fperm_SI_Woolf2021!$E$9:$E$93,1,EXP(LN((1.1*(Fperm_SI_Woolf2021!$E$9:$E$93-BY$58)-63.1579*EXP(-0.19*Fperm_SI_Woolf2021!$E$9:$E$93)+63.1579*EXP(-0.19*BY$58))/(Fperm_SI_Woolf2021!$E$9:$E$93-BY$58))*(BY$58-Fperm_SI_Woolf2021!$E$9:$E$93)/10))) + Fperm_SI_Woolf2021!$G$9:$G$93*EXP(-Fperm_SI_Woolf2021!$J$9:$J$93*$C144*IF(BY$58=Fperm_SI_Woolf2021!$E$9:$E$93,1,EXP(LN((1.1*(Fperm_SI_Woolf2021!$E$9:$E$93-BY$58)-63.1579*EXP(-0.19*Fperm_SI_Woolf2021!$E$9:$E$93)+63.1579*EXP(-0.19*BY$58))/(Fperm_SI_Woolf2021!$E$9:$E$93-BY$58))*(BY$58-Fperm_SI_Woolf2021!$E$9:$E$93)/10))) + Fperm_SI_Woolf2021!$H$9:$H$93*EXP(-Fperm_SI_Woolf2021!$K$9:$K$93*$C144*IF(BY$58=Fperm_SI_Woolf2021!$E$9:$E$93,1,EXP(LN((1.1*(Fperm_SI_Woolf2021!$E$9:$E$93-BY$58)-63.1579*EXP(-0.19*Fperm_SI_Woolf2021!$E$9:$E$93)+63.1579*EXP(-0.19*BY$58))/(Fperm_SI_Woolf2021!$E$9:$E$93-BY$58))*(BY$58-Fperm_SI_Woolf2021!$E$9:$E$93)/10))),Fperm_SI_Woolf2021!$D$9:$D$93)*BY$57+INTERCEPT(Fperm_SI_Woolf2021!$F$9:$F$93*EXP(-Fperm_SI_Woolf2021!$I$9:$I$93*$C144*IF(BY$58=Fperm_SI_Woolf2021!$E$9:$E$93,1,EXP(LN((1.1*(Fperm_SI_Woolf2021!$E$9:$E$93-BY$58)-63.1579*EXP(-0.19*Fperm_SI_Woolf2021!$E$9:$E$93)+63.1579*EXP(-0.19*BY$58))/(Fperm_SI_Woolf2021!$E$9:$E$93-BY$58))*(BY$58-Fperm_SI_Woolf2021!$E$9:$E$93)/10))) + Fperm_SI_Woolf2021!$G$9:$G$93*EXP(-Fperm_SI_Woolf2021!$J$9:$J$93*$C144*IF(BY$58=Fperm_SI_Woolf2021!$E$9:$E$93,1,EXP(LN((1.1*(Fperm_SI_Woolf2021!$E$9:$E$93-BY$58)-63.1579*EXP(-0.19*Fperm_SI_Woolf2021!$E$9:$E$93)+63.1579*EXP(-0.19*BY$58))/(Fperm_SI_Woolf2021!$E$9:$E$93-BY$58))*(BY$58-Fperm_SI_Woolf2021!$E$9:$E$93)/10))) + Fperm_SI_Woolf2021!$H$9:$H$93*EXP(-Fperm_SI_Woolf2021!$K$9:$K$93*$C144*IF(BY$58=Fperm_SI_Woolf2021!$E$9:$E$93,1,EXP(LN((1.1*(Fperm_SI_Woolf2021!$E$9:$E$93-BY$58)-63.1579*EXP(-0.19*Fperm_SI_Woolf2021!$E$9:$E$93)+63.1579*EXP(-0.19*BY$58))/(Fperm_SI_Woolf2021!$E$9:$E$93-BY$58))*(BY$58-Fperm_SI_Woolf2021!$E$9:$E$93)/10))),Fperm_SI_Woolf2021!$D$9:$D$93))</f>
        <v>9.1201734626575326E-2</v>
      </c>
      <c r="BZ144" s="51" cm="1">
        <f t="array" ref="BZ144">MIN(1,SLOPE(Fperm_SI_Woolf2021!$F$9:$F$93*EXP(-Fperm_SI_Woolf2021!$I$9:$I$93*$C144*IF(BZ$58=Fperm_SI_Woolf2021!$E$9:$E$93,1,EXP(LN((1.1*(Fperm_SI_Woolf2021!$E$9:$E$93-BZ$58)-63.1579*EXP(-0.19*Fperm_SI_Woolf2021!$E$9:$E$93)+63.1579*EXP(-0.19*BZ$58))/(Fperm_SI_Woolf2021!$E$9:$E$93-BZ$58))*(BZ$58-Fperm_SI_Woolf2021!$E$9:$E$93)/10))) + Fperm_SI_Woolf2021!$G$9:$G$93*EXP(-Fperm_SI_Woolf2021!$J$9:$J$93*$C144*IF(BZ$58=Fperm_SI_Woolf2021!$E$9:$E$93,1,EXP(LN((1.1*(Fperm_SI_Woolf2021!$E$9:$E$93-BZ$58)-63.1579*EXP(-0.19*Fperm_SI_Woolf2021!$E$9:$E$93)+63.1579*EXP(-0.19*BZ$58))/(Fperm_SI_Woolf2021!$E$9:$E$93-BZ$58))*(BZ$58-Fperm_SI_Woolf2021!$E$9:$E$93)/10))) + Fperm_SI_Woolf2021!$H$9:$H$93*EXP(-Fperm_SI_Woolf2021!$K$9:$K$93*$C144*IF(BZ$58=Fperm_SI_Woolf2021!$E$9:$E$93,1,EXP(LN((1.1*(Fperm_SI_Woolf2021!$E$9:$E$93-BZ$58)-63.1579*EXP(-0.19*Fperm_SI_Woolf2021!$E$9:$E$93)+63.1579*EXP(-0.19*BZ$58))/(Fperm_SI_Woolf2021!$E$9:$E$93-BZ$58))*(BZ$58-Fperm_SI_Woolf2021!$E$9:$E$93)/10))),Fperm_SI_Woolf2021!$D$9:$D$93)*BZ$57+INTERCEPT(Fperm_SI_Woolf2021!$F$9:$F$93*EXP(-Fperm_SI_Woolf2021!$I$9:$I$93*$C144*IF(BZ$58=Fperm_SI_Woolf2021!$E$9:$E$93,1,EXP(LN((1.1*(Fperm_SI_Woolf2021!$E$9:$E$93-BZ$58)-63.1579*EXP(-0.19*Fperm_SI_Woolf2021!$E$9:$E$93)+63.1579*EXP(-0.19*BZ$58))/(Fperm_SI_Woolf2021!$E$9:$E$93-BZ$58))*(BZ$58-Fperm_SI_Woolf2021!$E$9:$E$93)/10))) + Fperm_SI_Woolf2021!$G$9:$G$93*EXP(-Fperm_SI_Woolf2021!$J$9:$J$93*$C144*IF(BZ$58=Fperm_SI_Woolf2021!$E$9:$E$93,1,EXP(LN((1.1*(Fperm_SI_Woolf2021!$E$9:$E$93-BZ$58)-63.1579*EXP(-0.19*Fperm_SI_Woolf2021!$E$9:$E$93)+63.1579*EXP(-0.19*BZ$58))/(Fperm_SI_Woolf2021!$E$9:$E$93-BZ$58))*(BZ$58-Fperm_SI_Woolf2021!$E$9:$E$93)/10))) + Fperm_SI_Woolf2021!$H$9:$H$93*EXP(-Fperm_SI_Woolf2021!$K$9:$K$93*$C144*IF(BZ$58=Fperm_SI_Woolf2021!$E$9:$E$93,1,EXP(LN((1.1*(Fperm_SI_Woolf2021!$E$9:$E$93-BZ$58)-63.1579*EXP(-0.19*Fperm_SI_Woolf2021!$E$9:$E$93)+63.1579*EXP(-0.19*BZ$58))/(Fperm_SI_Woolf2021!$E$9:$E$93-BZ$58))*(BZ$58-Fperm_SI_Woolf2021!$E$9:$E$93)/10))),Fperm_SI_Woolf2021!$D$9:$D$93))</f>
        <v>8.0083139977190632E-2</v>
      </c>
    </row>
    <row r="145" spans="3:78" x14ac:dyDescent="0.2">
      <c r="C145" s="48">
        <v>850</v>
      </c>
      <c r="D145" s="51" cm="1">
        <f t="array" ref="D145">MIN(1,SLOPE(Fperm_SI_Woolf2021!$F$9:$F$93*EXP(-Fperm_SI_Woolf2021!$I$9:$I$93*$C145*IF(D$58=Fperm_SI_Woolf2021!$E$9:$E$93,1,EXP(LN((1.1*(Fperm_SI_Woolf2021!$E$9:$E$93-D$58)-63.1579*EXP(-0.19*Fperm_SI_Woolf2021!$E$9:$E$93)+63.1579*EXP(-0.19*D$58))/(Fperm_SI_Woolf2021!$E$9:$E$93-D$58))*(D$58-Fperm_SI_Woolf2021!$E$9:$E$93)/10))) + Fperm_SI_Woolf2021!$G$9:$G$93*EXP(-Fperm_SI_Woolf2021!$J$9:$J$93*$C145*IF(D$58=Fperm_SI_Woolf2021!$E$9:$E$93,1,EXP(LN((1.1*(Fperm_SI_Woolf2021!$E$9:$E$93-D$58)-63.1579*EXP(-0.19*Fperm_SI_Woolf2021!$E$9:$E$93)+63.1579*EXP(-0.19*D$58))/(Fperm_SI_Woolf2021!$E$9:$E$93-D$58))*(D$58-Fperm_SI_Woolf2021!$E$9:$E$93)/10))) + Fperm_SI_Woolf2021!$H$9:$H$93*EXP(-Fperm_SI_Woolf2021!$K$9:$K$93*$C145*IF(D$58=Fperm_SI_Woolf2021!$E$9:$E$93,1,EXP(LN((1.1*(Fperm_SI_Woolf2021!$E$9:$E$93-D$58)-63.1579*EXP(-0.19*Fperm_SI_Woolf2021!$E$9:$E$93)+63.1579*EXP(-0.19*D$58))/(Fperm_SI_Woolf2021!$E$9:$E$93-D$58))*(D$58-Fperm_SI_Woolf2021!$E$9:$E$93)/10))),Fperm_SI_Woolf2021!$D$9:$D$93)*D$57+INTERCEPT(Fperm_SI_Woolf2021!$F$9:$F$93*EXP(-Fperm_SI_Woolf2021!$I$9:$I$93*$C145*IF(D$58=Fperm_SI_Woolf2021!$E$9:$E$93,1,EXP(LN((1.1*(Fperm_SI_Woolf2021!$E$9:$E$93-D$58)-63.1579*EXP(-0.19*Fperm_SI_Woolf2021!$E$9:$E$93)+63.1579*EXP(-0.19*D$58))/(Fperm_SI_Woolf2021!$E$9:$E$93-D$58))*(D$58-Fperm_SI_Woolf2021!$E$9:$E$93)/10))) + Fperm_SI_Woolf2021!$G$9:$G$93*EXP(-Fperm_SI_Woolf2021!$J$9:$J$93*$C145*IF(D$58=Fperm_SI_Woolf2021!$E$9:$E$93,1,EXP(LN((1.1*(Fperm_SI_Woolf2021!$E$9:$E$93-D$58)-63.1579*EXP(-0.19*Fperm_SI_Woolf2021!$E$9:$E$93)+63.1579*EXP(-0.19*D$58))/(Fperm_SI_Woolf2021!$E$9:$E$93-D$58))*(D$58-Fperm_SI_Woolf2021!$E$9:$E$93)/10))) + Fperm_SI_Woolf2021!$H$9:$H$93*EXP(-Fperm_SI_Woolf2021!$K$9:$K$93*$C145*IF(D$58=Fperm_SI_Woolf2021!$E$9:$E$93,1,EXP(LN((1.1*(Fperm_SI_Woolf2021!$E$9:$E$93-D$58)-63.1579*EXP(-0.19*Fperm_SI_Woolf2021!$E$9:$E$93)+63.1579*EXP(-0.19*D$58))/(Fperm_SI_Woolf2021!$E$9:$E$93-D$58))*(D$58-Fperm_SI_Woolf2021!$E$9:$E$93)/10))),Fperm_SI_Woolf2021!$D$9:$D$93))</f>
        <v>0.82405040075295533</v>
      </c>
      <c r="E145" s="51" cm="1">
        <f t="array" ref="E145">MIN(1,SLOPE(Fperm_SI_Woolf2021!$F$9:$F$93*EXP(-Fperm_SI_Woolf2021!$I$9:$I$93*$C145*IF(E$58=Fperm_SI_Woolf2021!$E$9:$E$93,1,EXP(LN((1.1*(Fperm_SI_Woolf2021!$E$9:$E$93-E$58)-63.1579*EXP(-0.19*Fperm_SI_Woolf2021!$E$9:$E$93)+63.1579*EXP(-0.19*E$58))/(Fperm_SI_Woolf2021!$E$9:$E$93-E$58))*(E$58-Fperm_SI_Woolf2021!$E$9:$E$93)/10))) + Fperm_SI_Woolf2021!$G$9:$G$93*EXP(-Fperm_SI_Woolf2021!$J$9:$J$93*$C145*IF(E$58=Fperm_SI_Woolf2021!$E$9:$E$93,1,EXP(LN((1.1*(Fperm_SI_Woolf2021!$E$9:$E$93-E$58)-63.1579*EXP(-0.19*Fperm_SI_Woolf2021!$E$9:$E$93)+63.1579*EXP(-0.19*E$58))/(Fperm_SI_Woolf2021!$E$9:$E$93-E$58))*(E$58-Fperm_SI_Woolf2021!$E$9:$E$93)/10))) + Fperm_SI_Woolf2021!$H$9:$H$93*EXP(-Fperm_SI_Woolf2021!$K$9:$K$93*$C145*IF(E$58=Fperm_SI_Woolf2021!$E$9:$E$93,1,EXP(LN((1.1*(Fperm_SI_Woolf2021!$E$9:$E$93-E$58)-63.1579*EXP(-0.19*Fperm_SI_Woolf2021!$E$9:$E$93)+63.1579*EXP(-0.19*E$58))/(Fperm_SI_Woolf2021!$E$9:$E$93-E$58))*(E$58-Fperm_SI_Woolf2021!$E$9:$E$93)/10))),Fperm_SI_Woolf2021!$D$9:$D$93)*E$57+INTERCEPT(Fperm_SI_Woolf2021!$F$9:$F$93*EXP(-Fperm_SI_Woolf2021!$I$9:$I$93*$C145*IF(E$58=Fperm_SI_Woolf2021!$E$9:$E$93,1,EXP(LN((1.1*(Fperm_SI_Woolf2021!$E$9:$E$93-E$58)-63.1579*EXP(-0.19*Fperm_SI_Woolf2021!$E$9:$E$93)+63.1579*EXP(-0.19*E$58))/(Fperm_SI_Woolf2021!$E$9:$E$93-E$58))*(E$58-Fperm_SI_Woolf2021!$E$9:$E$93)/10))) + Fperm_SI_Woolf2021!$G$9:$G$93*EXP(-Fperm_SI_Woolf2021!$J$9:$J$93*$C145*IF(E$58=Fperm_SI_Woolf2021!$E$9:$E$93,1,EXP(LN((1.1*(Fperm_SI_Woolf2021!$E$9:$E$93-E$58)-63.1579*EXP(-0.19*Fperm_SI_Woolf2021!$E$9:$E$93)+63.1579*EXP(-0.19*E$58))/(Fperm_SI_Woolf2021!$E$9:$E$93-E$58))*(E$58-Fperm_SI_Woolf2021!$E$9:$E$93)/10))) + Fperm_SI_Woolf2021!$H$9:$H$93*EXP(-Fperm_SI_Woolf2021!$K$9:$K$93*$C145*IF(E$58=Fperm_SI_Woolf2021!$E$9:$E$93,1,EXP(LN((1.1*(Fperm_SI_Woolf2021!$E$9:$E$93-E$58)-63.1579*EXP(-0.19*Fperm_SI_Woolf2021!$E$9:$E$93)+63.1579*EXP(-0.19*E$58))/(Fperm_SI_Woolf2021!$E$9:$E$93-E$58))*(E$58-Fperm_SI_Woolf2021!$E$9:$E$93)/10))),Fperm_SI_Woolf2021!$D$9:$D$93))</f>
        <v>0.79221082148656174</v>
      </c>
      <c r="F145" s="51" cm="1">
        <f t="array" ref="F145">MIN(1,SLOPE(Fperm_SI_Woolf2021!$F$9:$F$93*EXP(-Fperm_SI_Woolf2021!$I$9:$I$93*$C145*IF(F$58=Fperm_SI_Woolf2021!$E$9:$E$93,1,EXP(LN((1.1*(Fperm_SI_Woolf2021!$E$9:$E$93-F$58)-63.1579*EXP(-0.19*Fperm_SI_Woolf2021!$E$9:$E$93)+63.1579*EXP(-0.19*F$58))/(Fperm_SI_Woolf2021!$E$9:$E$93-F$58))*(F$58-Fperm_SI_Woolf2021!$E$9:$E$93)/10))) + Fperm_SI_Woolf2021!$G$9:$G$93*EXP(-Fperm_SI_Woolf2021!$J$9:$J$93*$C145*IF(F$58=Fperm_SI_Woolf2021!$E$9:$E$93,1,EXP(LN((1.1*(Fperm_SI_Woolf2021!$E$9:$E$93-F$58)-63.1579*EXP(-0.19*Fperm_SI_Woolf2021!$E$9:$E$93)+63.1579*EXP(-0.19*F$58))/(Fperm_SI_Woolf2021!$E$9:$E$93-F$58))*(F$58-Fperm_SI_Woolf2021!$E$9:$E$93)/10))) + Fperm_SI_Woolf2021!$H$9:$H$93*EXP(-Fperm_SI_Woolf2021!$K$9:$K$93*$C145*IF(F$58=Fperm_SI_Woolf2021!$E$9:$E$93,1,EXP(LN((1.1*(Fperm_SI_Woolf2021!$E$9:$E$93-F$58)-63.1579*EXP(-0.19*Fperm_SI_Woolf2021!$E$9:$E$93)+63.1579*EXP(-0.19*F$58))/(Fperm_SI_Woolf2021!$E$9:$E$93-F$58))*(F$58-Fperm_SI_Woolf2021!$E$9:$E$93)/10))),Fperm_SI_Woolf2021!$D$9:$D$93)*F$57+INTERCEPT(Fperm_SI_Woolf2021!$F$9:$F$93*EXP(-Fperm_SI_Woolf2021!$I$9:$I$93*$C145*IF(F$58=Fperm_SI_Woolf2021!$E$9:$E$93,1,EXP(LN((1.1*(Fperm_SI_Woolf2021!$E$9:$E$93-F$58)-63.1579*EXP(-0.19*Fperm_SI_Woolf2021!$E$9:$E$93)+63.1579*EXP(-0.19*F$58))/(Fperm_SI_Woolf2021!$E$9:$E$93-F$58))*(F$58-Fperm_SI_Woolf2021!$E$9:$E$93)/10))) + Fperm_SI_Woolf2021!$G$9:$G$93*EXP(-Fperm_SI_Woolf2021!$J$9:$J$93*$C145*IF(F$58=Fperm_SI_Woolf2021!$E$9:$E$93,1,EXP(LN((1.1*(Fperm_SI_Woolf2021!$E$9:$E$93-F$58)-63.1579*EXP(-0.19*Fperm_SI_Woolf2021!$E$9:$E$93)+63.1579*EXP(-0.19*F$58))/(Fperm_SI_Woolf2021!$E$9:$E$93-F$58))*(F$58-Fperm_SI_Woolf2021!$E$9:$E$93)/10))) + Fperm_SI_Woolf2021!$H$9:$H$93*EXP(-Fperm_SI_Woolf2021!$K$9:$K$93*$C145*IF(F$58=Fperm_SI_Woolf2021!$E$9:$E$93,1,EXP(LN((1.1*(Fperm_SI_Woolf2021!$E$9:$E$93-F$58)-63.1579*EXP(-0.19*Fperm_SI_Woolf2021!$E$9:$E$93)+63.1579*EXP(-0.19*F$58))/(Fperm_SI_Woolf2021!$E$9:$E$93-F$58))*(F$58-Fperm_SI_Woolf2021!$E$9:$E$93)/10))),Fperm_SI_Woolf2021!$D$9:$D$93))</f>
        <v>0.76037124222016828</v>
      </c>
      <c r="G145" s="51" cm="1">
        <f t="array" ref="G145">MIN(1,SLOPE(Fperm_SI_Woolf2021!$F$9:$F$93*EXP(-Fperm_SI_Woolf2021!$I$9:$I$93*$C145*IF(G$58=Fperm_SI_Woolf2021!$E$9:$E$93,1,EXP(LN((1.1*(Fperm_SI_Woolf2021!$E$9:$E$93-G$58)-63.1579*EXP(-0.19*Fperm_SI_Woolf2021!$E$9:$E$93)+63.1579*EXP(-0.19*G$58))/(Fperm_SI_Woolf2021!$E$9:$E$93-G$58))*(G$58-Fperm_SI_Woolf2021!$E$9:$E$93)/10))) + Fperm_SI_Woolf2021!$G$9:$G$93*EXP(-Fperm_SI_Woolf2021!$J$9:$J$93*$C145*IF(G$58=Fperm_SI_Woolf2021!$E$9:$E$93,1,EXP(LN((1.1*(Fperm_SI_Woolf2021!$E$9:$E$93-G$58)-63.1579*EXP(-0.19*Fperm_SI_Woolf2021!$E$9:$E$93)+63.1579*EXP(-0.19*G$58))/(Fperm_SI_Woolf2021!$E$9:$E$93-G$58))*(G$58-Fperm_SI_Woolf2021!$E$9:$E$93)/10))) + Fperm_SI_Woolf2021!$H$9:$H$93*EXP(-Fperm_SI_Woolf2021!$K$9:$K$93*$C145*IF(G$58=Fperm_SI_Woolf2021!$E$9:$E$93,1,EXP(LN((1.1*(Fperm_SI_Woolf2021!$E$9:$E$93-G$58)-63.1579*EXP(-0.19*Fperm_SI_Woolf2021!$E$9:$E$93)+63.1579*EXP(-0.19*G$58))/(Fperm_SI_Woolf2021!$E$9:$E$93-G$58))*(G$58-Fperm_SI_Woolf2021!$E$9:$E$93)/10))),Fperm_SI_Woolf2021!$D$9:$D$93)*G$57+INTERCEPT(Fperm_SI_Woolf2021!$F$9:$F$93*EXP(-Fperm_SI_Woolf2021!$I$9:$I$93*$C145*IF(G$58=Fperm_SI_Woolf2021!$E$9:$E$93,1,EXP(LN((1.1*(Fperm_SI_Woolf2021!$E$9:$E$93-G$58)-63.1579*EXP(-0.19*Fperm_SI_Woolf2021!$E$9:$E$93)+63.1579*EXP(-0.19*G$58))/(Fperm_SI_Woolf2021!$E$9:$E$93-G$58))*(G$58-Fperm_SI_Woolf2021!$E$9:$E$93)/10))) + Fperm_SI_Woolf2021!$G$9:$G$93*EXP(-Fperm_SI_Woolf2021!$J$9:$J$93*$C145*IF(G$58=Fperm_SI_Woolf2021!$E$9:$E$93,1,EXP(LN((1.1*(Fperm_SI_Woolf2021!$E$9:$E$93-G$58)-63.1579*EXP(-0.19*Fperm_SI_Woolf2021!$E$9:$E$93)+63.1579*EXP(-0.19*G$58))/(Fperm_SI_Woolf2021!$E$9:$E$93-G$58))*(G$58-Fperm_SI_Woolf2021!$E$9:$E$93)/10))) + Fperm_SI_Woolf2021!$H$9:$H$93*EXP(-Fperm_SI_Woolf2021!$K$9:$K$93*$C145*IF(G$58=Fperm_SI_Woolf2021!$E$9:$E$93,1,EXP(LN((1.1*(Fperm_SI_Woolf2021!$E$9:$E$93-G$58)-63.1579*EXP(-0.19*Fperm_SI_Woolf2021!$E$9:$E$93)+63.1579*EXP(-0.19*G$58))/(Fperm_SI_Woolf2021!$E$9:$E$93-G$58))*(G$58-Fperm_SI_Woolf2021!$E$9:$E$93)/10))),Fperm_SI_Woolf2021!$D$9:$D$93))</f>
        <v>0.72853166295377469</v>
      </c>
      <c r="H145" s="51" cm="1">
        <f t="array" ref="H145">MIN(1,SLOPE(Fperm_SI_Woolf2021!$F$9:$F$93*EXP(-Fperm_SI_Woolf2021!$I$9:$I$93*$C145*IF(H$58=Fperm_SI_Woolf2021!$E$9:$E$93,1,EXP(LN((1.1*(Fperm_SI_Woolf2021!$E$9:$E$93-H$58)-63.1579*EXP(-0.19*Fperm_SI_Woolf2021!$E$9:$E$93)+63.1579*EXP(-0.19*H$58))/(Fperm_SI_Woolf2021!$E$9:$E$93-H$58))*(H$58-Fperm_SI_Woolf2021!$E$9:$E$93)/10))) + Fperm_SI_Woolf2021!$G$9:$G$93*EXP(-Fperm_SI_Woolf2021!$J$9:$J$93*$C145*IF(H$58=Fperm_SI_Woolf2021!$E$9:$E$93,1,EXP(LN((1.1*(Fperm_SI_Woolf2021!$E$9:$E$93-H$58)-63.1579*EXP(-0.19*Fperm_SI_Woolf2021!$E$9:$E$93)+63.1579*EXP(-0.19*H$58))/(Fperm_SI_Woolf2021!$E$9:$E$93-H$58))*(H$58-Fperm_SI_Woolf2021!$E$9:$E$93)/10))) + Fperm_SI_Woolf2021!$H$9:$H$93*EXP(-Fperm_SI_Woolf2021!$K$9:$K$93*$C145*IF(H$58=Fperm_SI_Woolf2021!$E$9:$E$93,1,EXP(LN((1.1*(Fperm_SI_Woolf2021!$E$9:$E$93-H$58)-63.1579*EXP(-0.19*Fperm_SI_Woolf2021!$E$9:$E$93)+63.1579*EXP(-0.19*H$58))/(Fperm_SI_Woolf2021!$E$9:$E$93-H$58))*(H$58-Fperm_SI_Woolf2021!$E$9:$E$93)/10))),Fperm_SI_Woolf2021!$D$9:$D$93)*H$57+INTERCEPT(Fperm_SI_Woolf2021!$F$9:$F$93*EXP(-Fperm_SI_Woolf2021!$I$9:$I$93*$C145*IF(H$58=Fperm_SI_Woolf2021!$E$9:$E$93,1,EXP(LN((1.1*(Fperm_SI_Woolf2021!$E$9:$E$93-H$58)-63.1579*EXP(-0.19*Fperm_SI_Woolf2021!$E$9:$E$93)+63.1579*EXP(-0.19*H$58))/(Fperm_SI_Woolf2021!$E$9:$E$93-H$58))*(H$58-Fperm_SI_Woolf2021!$E$9:$E$93)/10))) + Fperm_SI_Woolf2021!$G$9:$G$93*EXP(-Fperm_SI_Woolf2021!$J$9:$J$93*$C145*IF(H$58=Fperm_SI_Woolf2021!$E$9:$E$93,1,EXP(LN((1.1*(Fperm_SI_Woolf2021!$E$9:$E$93-H$58)-63.1579*EXP(-0.19*Fperm_SI_Woolf2021!$E$9:$E$93)+63.1579*EXP(-0.19*H$58))/(Fperm_SI_Woolf2021!$E$9:$E$93-H$58))*(H$58-Fperm_SI_Woolf2021!$E$9:$E$93)/10))) + Fperm_SI_Woolf2021!$H$9:$H$93*EXP(-Fperm_SI_Woolf2021!$K$9:$K$93*$C145*IF(H$58=Fperm_SI_Woolf2021!$E$9:$E$93,1,EXP(LN((1.1*(Fperm_SI_Woolf2021!$E$9:$E$93-H$58)-63.1579*EXP(-0.19*Fperm_SI_Woolf2021!$E$9:$E$93)+63.1579*EXP(-0.19*H$58))/(Fperm_SI_Woolf2021!$E$9:$E$93-H$58))*(H$58-Fperm_SI_Woolf2021!$E$9:$E$93)/10))),Fperm_SI_Woolf2021!$D$9:$D$93))</f>
        <v>0.69669208368738111</v>
      </c>
      <c r="I145" s="51" cm="1">
        <f t="array" ref="I145">MIN(1,SLOPE(Fperm_SI_Woolf2021!$F$9:$F$93*EXP(-Fperm_SI_Woolf2021!$I$9:$I$93*$C145*IF(I$58=Fperm_SI_Woolf2021!$E$9:$E$93,1,EXP(LN((1.1*(Fperm_SI_Woolf2021!$E$9:$E$93-I$58)-63.1579*EXP(-0.19*Fperm_SI_Woolf2021!$E$9:$E$93)+63.1579*EXP(-0.19*I$58))/(Fperm_SI_Woolf2021!$E$9:$E$93-I$58))*(I$58-Fperm_SI_Woolf2021!$E$9:$E$93)/10))) + Fperm_SI_Woolf2021!$G$9:$G$93*EXP(-Fperm_SI_Woolf2021!$J$9:$J$93*$C145*IF(I$58=Fperm_SI_Woolf2021!$E$9:$E$93,1,EXP(LN((1.1*(Fperm_SI_Woolf2021!$E$9:$E$93-I$58)-63.1579*EXP(-0.19*Fperm_SI_Woolf2021!$E$9:$E$93)+63.1579*EXP(-0.19*I$58))/(Fperm_SI_Woolf2021!$E$9:$E$93-I$58))*(I$58-Fperm_SI_Woolf2021!$E$9:$E$93)/10))) + Fperm_SI_Woolf2021!$H$9:$H$93*EXP(-Fperm_SI_Woolf2021!$K$9:$K$93*$C145*IF(I$58=Fperm_SI_Woolf2021!$E$9:$E$93,1,EXP(LN((1.1*(Fperm_SI_Woolf2021!$E$9:$E$93-I$58)-63.1579*EXP(-0.19*Fperm_SI_Woolf2021!$E$9:$E$93)+63.1579*EXP(-0.19*I$58))/(Fperm_SI_Woolf2021!$E$9:$E$93-I$58))*(I$58-Fperm_SI_Woolf2021!$E$9:$E$93)/10))),Fperm_SI_Woolf2021!$D$9:$D$93)*I$57+INTERCEPT(Fperm_SI_Woolf2021!$F$9:$F$93*EXP(-Fperm_SI_Woolf2021!$I$9:$I$93*$C145*IF(I$58=Fperm_SI_Woolf2021!$E$9:$E$93,1,EXP(LN((1.1*(Fperm_SI_Woolf2021!$E$9:$E$93-I$58)-63.1579*EXP(-0.19*Fperm_SI_Woolf2021!$E$9:$E$93)+63.1579*EXP(-0.19*I$58))/(Fperm_SI_Woolf2021!$E$9:$E$93-I$58))*(I$58-Fperm_SI_Woolf2021!$E$9:$E$93)/10))) + Fperm_SI_Woolf2021!$G$9:$G$93*EXP(-Fperm_SI_Woolf2021!$J$9:$J$93*$C145*IF(I$58=Fperm_SI_Woolf2021!$E$9:$E$93,1,EXP(LN((1.1*(Fperm_SI_Woolf2021!$E$9:$E$93-I$58)-63.1579*EXP(-0.19*Fperm_SI_Woolf2021!$E$9:$E$93)+63.1579*EXP(-0.19*I$58))/(Fperm_SI_Woolf2021!$E$9:$E$93-I$58))*(I$58-Fperm_SI_Woolf2021!$E$9:$E$93)/10))) + Fperm_SI_Woolf2021!$H$9:$H$93*EXP(-Fperm_SI_Woolf2021!$K$9:$K$93*$C145*IF(I$58=Fperm_SI_Woolf2021!$E$9:$E$93,1,EXP(LN((1.1*(Fperm_SI_Woolf2021!$E$9:$E$93-I$58)-63.1579*EXP(-0.19*Fperm_SI_Woolf2021!$E$9:$E$93)+63.1579*EXP(-0.19*I$58))/(Fperm_SI_Woolf2021!$E$9:$E$93-I$58))*(I$58-Fperm_SI_Woolf2021!$E$9:$E$93)/10))),Fperm_SI_Woolf2021!$D$9:$D$93))</f>
        <v>0.66485250442098764</v>
      </c>
      <c r="J145" s="51" cm="1">
        <f t="array" ref="J145">MIN(1,SLOPE(Fperm_SI_Woolf2021!$F$9:$F$93*EXP(-Fperm_SI_Woolf2021!$I$9:$I$93*$C145*IF(J$58=Fperm_SI_Woolf2021!$E$9:$E$93,1,EXP(LN((1.1*(Fperm_SI_Woolf2021!$E$9:$E$93-J$58)-63.1579*EXP(-0.19*Fperm_SI_Woolf2021!$E$9:$E$93)+63.1579*EXP(-0.19*J$58))/(Fperm_SI_Woolf2021!$E$9:$E$93-J$58))*(J$58-Fperm_SI_Woolf2021!$E$9:$E$93)/10))) + Fperm_SI_Woolf2021!$G$9:$G$93*EXP(-Fperm_SI_Woolf2021!$J$9:$J$93*$C145*IF(J$58=Fperm_SI_Woolf2021!$E$9:$E$93,1,EXP(LN((1.1*(Fperm_SI_Woolf2021!$E$9:$E$93-J$58)-63.1579*EXP(-0.19*Fperm_SI_Woolf2021!$E$9:$E$93)+63.1579*EXP(-0.19*J$58))/(Fperm_SI_Woolf2021!$E$9:$E$93-J$58))*(J$58-Fperm_SI_Woolf2021!$E$9:$E$93)/10))) + Fperm_SI_Woolf2021!$H$9:$H$93*EXP(-Fperm_SI_Woolf2021!$K$9:$K$93*$C145*IF(J$58=Fperm_SI_Woolf2021!$E$9:$E$93,1,EXP(LN((1.1*(Fperm_SI_Woolf2021!$E$9:$E$93-J$58)-63.1579*EXP(-0.19*Fperm_SI_Woolf2021!$E$9:$E$93)+63.1579*EXP(-0.19*J$58))/(Fperm_SI_Woolf2021!$E$9:$E$93-J$58))*(J$58-Fperm_SI_Woolf2021!$E$9:$E$93)/10))),Fperm_SI_Woolf2021!$D$9:$D$93)*J$57+INTERCEPT(Fperm_SI_Woolf2021!$F$9:$F$93*EXP(-Fperm_SI_Woolf2021!$I$9:$I$93*$C145*IF(J$58=Fperm_SI_Woolf2021!$E$9:$E$93,1,EXP(LN((1.1*(Fperm_SI_Woolf2021!$E$9:$E$93-J$58)-63.1579*EXP(-0.19*Fperm_SI_Woolf2021!$E$9:$E$93)+63.1579*EXP(-0.19*J$58))/(Fperm_SI_Woolf2021!$E$9:$E$93-J$58))*(J$58-Fperm_SI_Woolf2021!$E$9:$E$93)/10))) + Fperm_SI_Woolf2021!$G$9:$G$93*EXP(-Fperm_SI_Woolf2021!$J$9:$J$93*$C145*IF(J$58=Fperm_SI_Woolf2021!$E$9:$E$93,1,EXP(LN((1.1*(Fperm_SI_Woolf2021!$E$9:$E$93-J$58)-63.1579*EXP(-0.19*Fperm_SI_Woolf2021!$E$9:$E$93)+63.1579*EXP(-0.19*J$58))/(Fperm_SI_Woolf2021!$E$9:$E$93-J$58))*(J$58-Fperm_SI_Woolf2021!$E$9:$E$93)/10))) + Fperm_SI_Woolf2021!$H$9:$H$93*EXP(-Fperm_SI_Woolf2021!$K$9:$K$93*$C145*IF(J$58=Fperm_SI_Woolf2021!$E$9:$E$93,1,EXP(LN((1.1*(Fperm_SI_Woolf2021!$E$9:$E$93-J$58)-63.1579*EXP(-0.19*Fperm_SI_Woolf2021!$E$9:$E$93)+63.1579*EXP(-0.19*J$58))/(Fperm_SI_Woolf2021!$E$9:$E$93-J$58))*(J$58-Fperm_SI_Woolf2021!$E$9:$E$93)/10))),Fperm_SI_Woolf2021!$D$9:$D$93))</f>
        <v>0.63301292515459406</v>
      </c>
      <c r="K145" s="51" cm="1">
        <f t="array" ref="K145">MIN(1,SLOPE(Fperm_SI_Woolf2021!$F$9:$F$93*EXP(-Fperm_SI_Woolf2021!$I$9:$I$93*$C145*IF(K$58=Fperm_SI_Woolf2021!$E$9:$E$93,1,EXP(LN((1.1*(Fperm_SI_Woolf2021!$E$9:$E$93-K$58)-63.1579*EXP(-0.19*Fperm_SI_Woolf2021!$E$9:$E$93)+63.1579*EXP(-0.19*K$58))/(Fperm_SI_Woolf2021!$E$9:$E$93-K$58))*(K$58-Fperm_SI_Woolf2021!$E$9:$E$93)/10))) + Fperm_SI_Woolf2021!$G$9:$G$93*EXP(-Fperm_SI_Woolf2021!$J$9:$J$93*$C145*IF(K$58=Fperm_SI_Woolf2021!$E$9:$E$93,1,EXP(LN((1.1*(Fperm_SI_Woolf2021!$E$9:$E$93-K$58)-63.1579*EXP(-0.19*Fperm_SI_Woolf2021!$E$9:$E$93)+63.1579*EXP(-0.19*K$58))/(Fperm_SI_Woolf2021!$E$9:$E$93-K$58))*(K$58-Fperm_SI_Woolf2021!$E$9:$E$93)/10))) + Fperm_SI_Woolf2021!$H$9:$H$93*EXP(-Fperm_SI_Woolf2021!$K$9:$K$93*$C145*IF(K$58=Fperm_SI_Woolf2021!$E$9:$E$93,1,EXP(LN((1.1*(Fperm_SI_Woolf2021!$E$9:$E$93-K$58)-63.1579*EXP(-0.19*Fperm_SI_Woolf2021!$E$9:$E$93)+63.1579*EXP(-0.19*K$58))/(Fperm_SI_Woolf2021!$E$9:$E$93-K$58))*(K$58-Fperm_SI_Woolf2021!$E$9:$E$93)/10))),Fperm_SI_Woolf2021!$D$9:$D$93)*K$57+INTERCEPT(Fperm_SI_Woolf2021!$F$9:$F$93*EXP(-Fperm_SI_Woolf2021!$I$9:$I$93*$C145*IF(K$58=Fperm_SI_Woolf2021!$E$9:$E$93,1,EXP(LN((1.1*(Fperm_SI_Woolf2021!$E$9:$E$93-K$58)-63.1579*EXP(-0.19*Fperm_SI_Woolf2021!$E$9:$E$93)+63.1579*EXP(-0.19*K$58))/(Fperm_SI_Woolf2021!$E$9:$E$93-K$58))*(K$58-Fperm_SI_Woolf2021!$E$9:$E$93)/10))) + Fperm_SI_Woolf2021!$G$9:$G$93*EXP(-Fperm_SI_Woolf2021!$J$9:$J$93*$C145*IF(K$58=Fperm_SI_Woolf2021!$E$9:$E$93,1,EXP(LN((1.1*(Fperm_SI_Woolf2021!$E$9:$E$93-K$58)-63.1579*EXP(-0.19*Fperm_SI_Woolf2021!$E$9:$E$93)+63.1579*EXP(-0.19*K$58))/(Fperm_SI_Woolf2021!$E$9:$E$93-K$58))*(K$58-Fperm_SI_Woolf2021!$E$9:$E$93)/10))) + Fperm_SI_Woolf2021!$H$9:$H$93*EXP(-Fperm_SI_Woolf2021!$K$9:$K$93*$C145*IF(K$58=Fperm_SI_Woolf2021!$E$9:$E$93,1,EXP(LN((1.1*(Fperm_SI_Woolf2021!$E$9:$E$93-K$58)-63.1579*EXP(-0.19*Fperm_SI_Woolf2021!$E$9:$E$93)+63.1579*EXP(-0.19*K$58))/(Fperm_SI_Woolf2021!$E$9:$E$93-K$58))*(K$58-Fperm_SI_Woolf2021!$E$9:$E$93)/10))),Fperm_SI_Woolf2021!$D$9:$D$93))</f>
        <v>0.60117334588820048</v>
      </c>
      <c r="L145" s="51" cm="1">
        <f t="array" ref="L145">MIN(1,SLOPE(Fperm_SI_Woolf2021!$F$9:$F$93*EXP(-Fperm_SI_Woolf2021!$I$9:$I$93*$C145*IF(L$58=Fperm_SI_Woolf2021!$E$9:$E$93,1,EXP(LN((1.1*(Fperm_SI_Woolf2021!$E$9:$E$93-L$58)-63.1579*EXP(-0.19*Fperm_SI_Woolf2021!$E$9:$E$93)+63.1579*EXP(-0.19*L$58))/(Fperm_SI_Woolf2021!$E$9:$E$93-L$58))*(L$58-Fperm_SI_Woolf2021!$E$9:$E$93)/10))) + Fperm_SI_Woolf2021!$G$9:$G$93*EXP(-Fperm_SI_Woolf2021!$J$9:$J$93*$C145*IF(L$58=Fperm_SI_Woolf2021!$E$9:$E$93,1,EXP(LN((1.1*(Fperm_SI_Woolf2021!$E$9:$E$93-L$58)-63.1579*EXP(-0.19*Fperm_SI_Woolf2021!$E$9:$E$93)+63.1579*EXP(-0.19*L$58))/(Fperm_SI_Woolf2021!$E$9:$E$93-L$58))*(L$58-Fperm_SI_Woolf2021!$E$9:$E$93)/10))) + Fperm_SI_Woolf2021!$H$9:$H$93*EXP(-Fperm_SI_Woolf2021!$K$9:$K$93*$C145*IF(L$58=Fperm_SI_Woolf2021!$E$9:$E$93,1,EXP(LN((1.1*(Fperm_SI_Woolf2021!$E$9:$E$93-L$58)-63.1579*EXP(-0.19*Fperm_SI_Woolf2021!$E$9:$E$93)+63.1579*EXP(-0.19*L$58))/(Fperm_SI_Woolf2021!$E$9:$E$93-L$58))*(L$58-Fperm_SI_Woolf2021!$E$9:$E$93)/10))),Fperm_SI_Woolf2021!$D$9:$D$93)*L$57+INTERCEPT(Fperm_SI_Woolf2021!$F$9:$F$93*EXP(-Fperm_SI_Woolf2021!$I$9:$I$93*$C145*IF(L$58=Fperm_SI_Woolf2021!$E$9:$E$93,1,EXP(LN((1.1*(Fperm_SI_Woolf2021!$E$9:$E$93-L$58)-63.1579*EXP(-0.19*Fperm_SI_Woolf2021!$E$9:$E$93)+63.1579*EXP(-0.19*L$58))/(Fperm_SI_Woolf2021!$E$9:$E$93-L$58))*(L$58-Fperm_SI_Woolf2021!$E$9:$E$93)/10))) + Fperm_SI_Woolf2021!$G$9:$G$93*EXP(-Fperm_SI_Woolf2021!$J$9:$J$93*$C145*IF(L$58=Fperm_SI_Woolf2021!$E$9:$E$93,1,EXP(LN((1.1*(Fperm_SI_Woolf2021!$E$9:$E$93-L$58)-63.1579*EXP(-0.19*Fperm_SI_Woolf2021!$E$9:$E$93)+63.1579*EXP(-0.19*L$58))/(Fperm_SI_Woolf2021!$E$9:$E$93-L$58))*(L$58-Fperm_SI_Woolf2021!$E$9:$E$93)/10))) + Fperm_SI_Woolf2021!$H$9:$H$93*EXP(-Fperm_SI_Woolf2021!$K$9:$K$93*$C145*IF(L$58=Fperm_SI_Woolf2021!$E$9:$E$93,1,EXP(LN((1.1*(Fperm_SI_Woolf2021!$E$9:$E$93-L$58)-63.1579*EXP(-0.19*Fperm_SI_Woolf2021!$E$9:$E$93)+63.1579*EXP(-0.19*L$58))/(Fperm_SI_Woolf2021!$E$9:$E$93-L$58))*(L$58-Fperm_SI_Woolf2021!$E$9:$E$93)/10))),Fperm_SI_Woolf2021!$D$9:$D$93))</f>
        <v>0.56933376662180701</v>
      </c>
      <c r="M145" s="51" cm="1">
        <f t="array" ref="M145">MIN(1,SLOPE(Fperm_SI_Woolf2021!$F$9:$F$93*EXP(-Fperm_SI_Woolf2021!$I$9:$I$93*$C145*IF(M$58=Fperm_SI_Woolf2021!$E$9:$E$93,1,EXP(LN((1.1*(Fperm_SI_Woolf2021!$E$9:$E$93-M$58)-63.1579*EXP(-0.19*Fperm_SI_Woolf2021!$E$9:$E$93)+63.1579*EXP(-0.19*M$58))/(Fperm_SI_Woolf2021!$E$9:$E$93-M$58))*(M$58-Fperm_SI_Woolf2021!$E$9:$E$93)/10))) + Fperm_SI_Woolf2021!$G$9:$G$93*EXP(-Fperm_SI_Woolf2021!$J$9:$J$93*$C145*IF(M$58=Fperm_SI_Woolf2021!$E$9:$E$93,1,EXP(LN((1.1*(Fperm_SI_Woolf2021!$E$9:$E$93-M$58)-63.1579*EXP(-0.19*Fperm_SI_Woolf2021!$E$9:$E$93)+63.1579*EXP(-0.19*M$58))/(Fperm_SI_Woolf2021!$E$9:$E$93-M$58))*(M$58-Fperm_SI_Woolf2021!$E$9:$E$93)/10))) + Fperm_SI_Woolf2021!$H$9:$H$93*EXP(-Fperm_SI_Woolf2021!$K$9:$K$93*$C145*IF(M$58=Fperm_SI_Woolf2021!$E$9:$E$93,1,EXP(LN((1.1*(Fperm_SI_Woolf2021!$E$9:$E$93-M$58)-63.1579*EXP(-0.19*Fperm_SI_Woolf2021!$E$9:$E$93)+63.1579*EXP(-0.19*M$58))/(Fperm_SI_Woolf2021!$E$9:$E$93-M$58))*(M$58-Fperm_SI_Woolf2021!$E$9:$E$93)/10))),Fperm_SI_Woolf2021!$D$9:$D$93)*M$57+INTERCEPT(Fperm_SI_Woolf2021!$F$9:$F$93*EXP(-Fperm_SI_Woolf2021!$I$9:$I$93*$C145*IF(M$58=Fperm_SI_Woolf2021!$E$9:$E$93,1,EXP(LN((1.1*(Fperm_SI_Woolf2021!$E$9:$E$93-M$58)-63.1579*EXP(-0.19*Fperm_SI_Woolf2021!$E$9:$E$93)+63.1579*EXP(-0.19*M$58))/(Fperm_SI_Woolf2021!$E$9:$E$93-M$58))*(M$58-Fperm_SI_Woolf2021!$E$9:$E$93)/10))) + Fperm_SI_Woolf2021!$G$9:$G$93*EXP(-Fperm_SI_Woolf2021!$J$9:$J$93*$C145*IF(M$58=Fperm_SI_Woolf2021!$E$9:$E$93,1,EXP(LN((1.1*(Fperm_SI_Woolf2021!$E$9:$E$93-M$58)-63.1579*EXP(-0.19*Fperm_SI_Woolf2021!$E$9:$E$93)+63.1579*EXP(-0.19*M$58))/(Fperm_SI_Woolf2021!$E$9:$E$93-M$58))*(M$58-Fperm_SI_Woolf2021!$E$9:$E$93)/10))) + Fperm_SI_Woolf2021!$H$9:$H$93*EXP(-Fperm_SI_Woolf2021!$K$9:$K$93*$C145*IF(M$58=Fperm_SI_Woolf2021!$E$9:$E$93,1,EXP(LN((1.1*(Fperm_SI_Woolf2021!$E$9:$E$93-M$58)-63.1579*EXP(-0.19*Fperm_SI_Woolf2021!$E$9:$E$93)+63.1579*EXP(-0.19*M$58))/(Fperm_SI_Woolf2021!$E$9:$E$93-M$58))*(M$58-Fperm_SI_Woolf2021!$E$9:$E$93)/10))),Fperm_SI_Woolf2021!$D$9:$D$93))</f>
        <v>0.53749418735541343</v>
      </c>
      <c r="N145" s="51" cm="1">
        <f t="array" ref="N145">MIN(1,SLOPE(Fperm_SI_Woolf2021!$F$9:$F$93*EXP(-Fperm_SI_Woolf2021!$I$9:$I$93*$C145*IF(N$58=Fperm_SI_Woolf2021!$E$9:$E$93,1,EXP(LN((1.1*(Fperm_SI_Woolf2021!$E$9:$E$93-N$58)-63.1579*EXP(-0.19*Fperm_SI_Woolf2021!$E$9:$E$93)+63.1579*EXP(-0.19*N$58))/(Fperm_SI_Woolf2021!$E$9:$E$93-N$58))*(N$58-Fperm_SI_Woolf2021!$E$9:$E$93)/10))) + Fperm_SI_Woolf2021!$G$9:$G$93*EXP(-Fperm_SI_Woolf2021!$J$9:$J$93*$C145*IF(N$58=Fperm_SI_Woolf2021!$E$9:$E$93,1,EXP(LN((1.1*(Fperm_SI_Woolf2021!$E$9:$E$93-N$58)-63.1579*EXP(-0.19*Fperm_SI_Woolf2021!$E$9:$E$93)+63.1579*EXP(-0.19*N$58))/(Fperm_SI_Woolf2021!$E$9:$E$93-N$58))*(N$58-Fperm_SI_Woolf2021!$E$9:$E$93)/10))) + Fperm_SI_Woolf2021!$H$9:$H$93*EXP(-Fperm_SI_Woolf2021!$K$9:$K$93*$C145*IF(N$58=Fperm_SI_Woolf2021!$E$9:$E$93,1,EXP(LN((1.1*(Fperm_SI_Woolf2021!$E$9:$E$93-N$58)-63.1579*EXP(-0.19*Fperm_SI_Woolf2021!$E$9:$E$93)+63.1579*EXP(-0.19*N$58))/(Fperm_SI_Woolf2021!$E$9:$E$93-N$58))*(N$58-Fperm_SI_Woolf2021!$E$9:$E$93)/10))),Fperm_SI_Woolf2021!$D$9:$D$93)*N$57+INTERCEPT(Fperm_SI_Woolf2021!$F$9:$F$93*EXP(-Fperm_SI_Woolf2021!$I$9:$I$93*$C145*IF(N$58=Fperm_SI_Woolf2021!$E$9:$E$93,1,EXP(LN((1.1*(Fperm_SI_Woolf2021!$E$9:$E$93-N$58)-63.1579*EXP(-0.19*Fperm_SI_Woolf2021!$E$9:$E$93)+63.1579*EXP(-0.19*N$58))/(Fperm_SI_Woolf2021!$E$9:$E$93-N$58))*(N$58-Fperm_SI_Woolf2021!$E$9:$E$93)/10))) + Fperm_SI_Woolf2021!$G$9:$G$93*EXP(-Fperm_SI_Woolf2021!$J$9:$J$93*$C145*IF(N$58=Fperm_SI_Woolf2021!$E$9:$E$93,1,EXP(LN((1.1*(Fperm_SI_Woolf2021!$E$9:$E$93-N$58)-63.1579*EXP(-0.19*Fperm_SI_Woolf2021!$E$9:$E$93)+63.1579*EXP(-0.19*N$58))/(Fperm_SI_Woolf2021!$E$9:$E$93-N$58))*(N$58-Fperm_SI_Woolf2021!$E$9:$E$93)/10))) + Fperm_SI_Woolf2021!$H$9:$H$93*EXP(-Fperm_SI_Woolf2021!$K$9:$K$93*$C145*IF(N$58=Fperm_SI_Woolf2021!$E$9:$E$93,1,EXP(LN((1.1*(Fperm_SI_Woolf2021!$E$9:$E$93-N$58)-63.1579*EXP(-0.19*Fperm_SI_Woolf2021!$E$9:$E$93)+63.1579*EXP(-0.19*N$58))/(Fperm_SI_Woolf2021!$E$9:$E$93-N$58))*(N$58-Fperm_SI_Woolf2021!$E$9:$E$93)/10))),Fperm_SI_Woolf2021!$D$9:$D$93))</f>
        <v>0.50565460808901985</v>
      </c>
      <c r="O145" s="51" cm="1">
        <f t="array" ref="O145">MIN(1,SLOPE(Fperm_SI_Woolf2021!$F$9:$F$93*EXP(-Fperm_SI_Woolf2021!$I$9:$I$93*$C145*IF(O$58=Fperm_SI_Woolf2021!$E$9:$E$93,1,EXP(LN((1.1*(Fperm_SI_Woolf2021!$E$9:$E$93-O$58)-63.1579*EXP(-0.19*Fperm_SI_Woolf2021!$E$9:$E$93)+63.1579*EXP(-0.19*O$58))/(Fperm_SI_Woolf2021!$E$9:$E$93-O$58))*(O$58-Fperm_SI_Woolf2021!$E$9:$E$93)/10))) + Fperm_SI_Woolf2021!$G$9:$G$93*EXP(-Fperm_SI_Woolf2021!$J$9:$J$93*$C145*IF(O$58=Fperm_SI_Woolf2021!$E$9:$E$93,1,EXP(LN((1.1*(Fperm_SI_Woolf2021!$E$9:$E$93-O$58)-63.1579*EXP(-0.19*Fperm_SI_Woolf2021!$E$9:$E$93)+63.1579*EXP(-0.19*O$58))/(Fperm_SI_Woolf2021!$E$9:$E$93-O$58))*(O$58-Fperm_SI_Woolf2021!$E$9:$E$93)/10))) + Fperm_SI_Woolf2021!$H$9:$H$93*EXP(-Fperm_SI_Woolf2021!$K$9:$K$93*$C145*IF(O$58=Fperm_SI_Woolf2021!$E$9:$E$93,1,EXP(LN((1.1*(Fperm_SI_Woolf2021!$E$9:$E$93-O$58)-63.1579*EXP(-0.19*Fperm_SI_Woolf2021!$E$9:$E$93)+63.1579*EXP(-0.19*O$58))/(Fperm_SI_Woolf2021!$E$9:$E$93-O$58))*(O$58-Fperm_SI_Woolf2021!$E$9:$E$93)/10))),Fperm_SI_Woolf2021!$D$9:$D$93)*O$57+INTERCEPT(Fperm_SI_Woolf2021!$F$9:$F$93*EXP(-Fperm_SI_Woolf2021!$I$9:$I$93*$C145*IF(O$58=Fperm_SI_Woolf2021!$E$9:$E$93,1,EXP(LN((1.1*(Fperm_SI_Woolf2021!$E$9:$E$93-O$58)-63.1579*EXP(-0.19*Fperm_SI_Woolf2021!$E$9:$E$93)+63.1579*EXP(-0.19*O$58))/(Fperm_SI_Woolf2021!$E$9:$E$93-O$58))*(O$58-Fperm_SI_Woolf2021!$E$9:$E$93)/10))) + Fperm_SI_Woolf2021!$G$9:$G$93*EXP(-Fperm_SI_Woolf2021!$J$9:$J$93*$C145*IF(O$58=Fperm_SI_Woolf2021!$E$9:$E$93,1,EXP(LN((1.1*(Fperm_SI_Woolf2021!$E$9:$E$93-O$58)-63.1579*EXP(-0.19*Fperm_SI_Woolf2021!$E$9:$E$93)+63.1579*EXP(-0.19*O$58))/(Fperm_SI_Woolf2021!$E$9:$E$93-O$58))*(O$58-Fperm_SI_Woolf2021!$E$9:$E$93)/10))) + Fperm_SI_Woolf2021!$H$9:$H$93*EXP(-Fperm_SI_Woolf2021!$K$9:$K$93*$C145*IF(O$58=Fperm_SI_Woolf2021!$E$9:$E$93,1,EXP(LN((1.1*(Fperm_SI_Woolf2021!$E$9:$E$93-O$58)-63.1579*EXP(-0.19*Fperm_SI_Woolf2021!$E$9:$E$93)+63.1579*EXP(-0.19*O$58))/(Fperm_SI_Woolf2021!$E$9:$E$93-O$58))*(O$58-Fperm_SI_Woolf2021!$E$9:$E$93)/10))),Fperm_SI_Woolf2021!$D$9:$D$93))</f>
        <v>0.47381502882262627</v>
      </c>
      <c r="P145" s="51" cm="1">
        <f t="array" ref="P145">MIN(1,SLOPE(Fperm_SI_Woolf2021!$F$9:$F$93*EXP(-Fperm_SI_Woolf2021!$I$9:$I$93*$C145*IF(P$58=Fperm_SI_Woolf2021!$E$9:$E$93,1,EXP(LN((1.1*(Fperm_SI_Woolf2021!$E$9:$E$93-P$58)-63.1579*EXP(-0.19*Fperm_SI_Woolf2021!$E$9:$E$93)+63.1579*EXP(-0.19*P$58))/(Fperm_SI_Woolf2021!$E$9:$E$93-P$58))*(P$58-Fperm_SI_Woolf2021!$E$9:$E$93)/10))) + Fperm_SI_Woolf2021!$G$9:$G$93*EXP(-Fperm_SI_Woolf2021!$J$9:$J$93*$C145*IF(P$58=Fperm_SI_Woolf2021!$E$9:$E$93,1,EXP(LN((1.1*(Fperm_SI_Woolf2021!$E$9:$E$93-P$58)-63.1579*EXP(-0.19*Fperm_SI_Woolf2021!$E$9:$E$93)+63.1579*EXP(-0.19*P$58))/(Fperm_SI_Woolf2021!$E$9:$E$93-P$58))*(P$58-Fperm_SI_Woolf2021!$E$9:$E$93)/10))) + Fperm_SI_Woolf2021!$H$9:$H$93*EXP(-Fperm_SI_Woolf2021!$K$9:$K$93*$C145*IF(P$58=Fperm_SI_Woolf2021!$E$9:$E$93,1,EXP(LN((1.1*(Fperm_SI_Woolf2021!$E$9:$E$93-P$58)-63.1579*EXP(-0.19*Fperm_SI_Woolf2021!$E$9:$E$93)+63.1579*EXP(-0.19*P$58))/(Fperm_SI_Woolf2021!$E$9:$E$93-P$58))*(P$58-Fperm_SI_Woolf2021!$E$9:$E$93)/10))),Fperm_SI_Woolf2021!$D$9:$D$93)*P$57+INTERCEPT(Fperm_SI_Woolf2021!$F$9:$F$93*EXP(-Fperm_SI_Woolf2021!$I$9:$I$93*$C145*IF(P$58=Fperm_SI_Woolf2021!$E$9:$E$93,1,EXP(LN((1.1*(Fperm_SI_Woolf2021!$E$9:$E$93-P$58)-63.1579*EXP(-0.19*Fperm_SI_Woolf2021!$E$9:$E$93)+63.1579*EXP(-0.19*P$58))/(Fperm_SI_Woolf2021!$E$9:$E$93-P$58))*(P$58-Fperm_SI_Woolf2021!$E$9:$E$93)/10))) + Fperm_SI_Woolf2021!$G$9:$G$93*EXP(-Fperm_SI_Woolf2021!$J$9:$J$93*$C145*IF(P$58=Fperm_SI_Woolf2021!$E$9:$E$93,1,EXP(LN((1.1*(Fperm_SI_Woolf2021!$E$9:$E$93-P$58)-63.1579*EXP(-0.19*Fperm_SI_Woolf2021!$E$9:$E$93)+63.1579*EXP(-0.19*P$58))/(Fperm_SI_Woolf2021!$E$9:$E$93-P$58))*(P$58-Fperm_SI_Woolf2021!$E$9:$E$93)/10))) + Fperm_SI_Woolf2021!$H$9:$H$93*EXP(-Fperm_SI_Woolf2021!$K$9:$K$93*$C145*IF(P$58=Fperm_SI_Woolf2021!$E$9:$E$93,1,EXP(LN((1.1*(Fperm_SI_Woolf2021!$E$9:$E$93-P$58)-63.1579*EXP(-0.19*Fperm_SI_Woolf2021!$E$9:$E$93)+63.1579*EXP(-0.19*P$58))/(Fperm_SI_Woolf2021!$E$9:$E$93-P$58))*(P$58-Fperm_SI_Woolf2021!$E$9:$E$93)/10))),Fperm_SI_Woolf2021!$D$9:$D$93))</f>
        <v>0.44197544955623269</v>
      </c>
      <c r="Q145" s="51" cm="1">
        <f t="array" ref="Q145">MIN(1,SLOPE(Fperm_SI_Woolf2021!$F$9:$F$93*EXP(-Fperm_SI_Woolf2021!$I$9:$I$93*$C145*IF(Q$58=Fperm_SI_Woolf2021!$E$9:$E$93,1,EXP(LN((1.1*(Fperm_SI_Woolf2021!$E$9:$E$93-Q$58)-63.1579*EXP(-0.19*Fperm_SI_Woolf2021!$E$9:$E$93)+63.1579*EXP(-0.19*Q$58))/(Fperm_SI_Woolf2021!$E$9:$E$93-Q$58))*(Q$58-Fperm_SI_Woolf2021!$E$9:$E$93)/10))) + Fperm_SI_Woolf2021!$G$9:$G$93*EXP(-Fperm_SI_Woolf2021!$J$9:$J$93*$C145*IF(Q$58=Fperm_SI_Woolf2021!$E$9:$E$93,1,EXP(LN((1.1*(Fperm_SI_Woolf2021!$E$9:$E$93-Q$58)-63.1579*EXP(-0.19*Fperm_SI_Woolf2021!$E$9:$E$93)+63.1579*EXP(-0.19*Q$58))/(Fperm_SI_Woolf2021!$E$9:$E$93-Q$58))*(Q$58-Fperm_SI_Woolf2021!$E$9:$E$93)/10))) + Fperm_SI_Woolf2021!$H$9:$H$93*EXP(-Fperm_SI_Woolf2021!$K$9:$K$93*$C145*IF(Q$58=Fperm_SI_Woolf2021!$E$9:$E$93,1,EXP(LN((1.1*(Fperm_SI_Woolf2021!$E$9:$E$93-Q$58)-63.1579*EXP(-0.19*Fperm_SI_Woolf2021!$E$9:$E$93)+63.1579*EXP(-0.19*Q$58))/(Fperm_SI_Woolf2021!$E$9:$E$93-Q$58))*(Q$58-Fperm_SI_Woolf2021!$E$9:$E$93)/10))),Fperm_SI_Woolf2021!$D$9:$D$93)*Q$57+INTERCEPT(Fperm_SI_Woolf2021!$F$9:$F$93*EXP(-Fperm_SI_Woolf2021!$I$9:$I$93*$C145*IF(Q$58=Fperm_SI_Woolf2021!$E$9:$E$93,1,EXP(LN((1.1*(Fperm_SI_Woolf2021!$E$9:$E$93-Q$58)-63.1579*EXP(-0.19*Fperm_SI_Woolf2021!$E$9:$E$93)+63.1579*EXP(-0.19*Q$58))/(Fperm_SI_Woolf2021!$E$9:$E$93-Q$58))*(Q$58-Fperm_SI_Woolf2021!$E$9:$E$93)/10))) + Fperm_SI_Woolf2021!$G$9:$G$93*EXP(-Fperm_SI_Woolf2021!$J$9:$J$93*$C145*IF(Q$58=Fperm_SI_Woolf2021!$E$9:$E$93,1,EXP(LN((1.1*(Fperm_SI_Woolf2021!$E$9:$E$93-Q$58)-63.1579*EXP(-0.19*Fperm_SI_Woolf2021!$E$9:$E$93)+63.1579*EXP(-0.19*Q$58))/(Fperm_SI_Woolf2021!$E$9:$E$93-Q$58))*(Q$58-Fperm_SI_Woolf2021!$E$9:$E$93)/10))) + Fperm_SI_Woolf2021!$H$9:$H$93*EXP(-Fperm_SI_Woolf2021!$K$9:$K$93*$C145*IF(Q$58=Fperm_SI_Woolf2021!$E$9:$E$93,1,EXP(LN((1.1*(Fperm_SI_Woolf2021!$E$9:$E$93-Q$58)-63.1579*EXP(-0.19*Fperm_SI_Woolf2021!$E$9:$E$93)+63.1579*EXP(-0.19*Q$58))/(Fperm_SI_Woolf2021!$E$9:$E$93-Q$58))*(Q$58-Fperm_SI_Woolf2021!$E$9:$E$93)/10))),Fperm_SI_Woolf2021!$D$9:$D$93))</f>
        <v>0.41013587028983911</v>
      </c>
      <c r="R145" s="51" cm="1">
        <f t="array" ref="R145">MIN(1,SLOPE(Fperm_SI_Woolf2021!$F$9:$F$93*EXP(-Fperm_SI_Woolf2021!$I$9:$I$93*$C145*IF(R$58=Fperm_SI_Woolf2021!$E$9:$E$93,1,EXP(LN((1.1*(Fperm_SI_Woolf2021!$E$9:$E$93-R$58)-63.1579*EXP(-0.19*Fperm_SI_Woolf2021!$E$9:$E$93)+63.1579*EXP(-0.19*R$58))/(Fperm_SI_Woolf2021!$E$9:$E$93-R$58))*(R$58-Fperm_SI_Woolf2021!$E$9:$E$93)/10))) + Fperm_SI_Woolf2021!$G$9:$G$93*EXP(-Fperm_SI_Woolf2021!$J$9:$J$93*$C145*IF(R$58=Fperm_SI_Woolf2021!$E$9:$E$93,1,EXP(LN((1.1*(Fperm_SI_Woolf2021!$E$9:$E$93-R$58)-63.1579*EXP(-0.19*Fperm_SI_Woolf2021!$E$9:$E$93)+63.1579*EXP(-0.19*R$58))/(Fperm_SI_Woolf2021!$E$9:$E$93-R$58))*(R$58-Fperm_SI_Woolf2021!$E$9:$E$93)/10))) + Fperm_SI_Woolf2021!$H$9:$H$93*EXP(-Fperm_SI_Woolf2021!$K$9:$K$93*$C145*IF(R$58=Fperm_SI_Woolf2021!$E$9:$E$93,1,EXP(LN((1.1*(Fperm_SI_Woolf2021!$E$9:$E$93-R$58)-63.1579*EXP(-0.19*Fperm_SI_Woolf2021!$E$9:$E$93)+63.1579*EXP(-0.19*R$58))/(Fperm_SI_Woolf2021!$E$9:$E$93-R$58))*(R$58-Fperm_SI_Woolf2021!$E$9:$E$93)/10))),Fperm_SI_Woolf2021!$D$9:$D$93)*R$57+INTERCEPT(Fperm_SI_Woolf2021!$F$9:$F$93*EXP(-Fperm_SI_Woolf2021!$I$9:$I$93*$C145*IF(R$58=Fperm_SI_Woolf2021!$E$9:$E$93,1,EXP(LN((1.1*(Fperm_SI_Woolf2021!$E$9:$E$93-R$58)-63.1579*EXP(-0.19*Fperm_SI_Woolf2021!$E$9:$E$93)+63.1579*EXP(-0.19*R$58))/(Fperm_SI_Woolf2021!$E$9:$E$93-R$58))*(R$58-Fperm_SI_Woolf2021!$E$9:$E$93)/10))) + Fperm_SI_Woolf2021!$G$9:$G$93*EXP(-Fperm_SI_Woolf2021!$J$9:$J$93*$C145*IF(R$58=Fperm_SI_Woolf2021!$E$9:$E$93,1,EXP(LN((1.1*(Fperm_SI_Woolf2021!$E$9:$E$93-R$58)-63.1579*EXP(-0.19*Fperm_SI_Woolf2021!$E$9:$E$93)+63.1579*EXP(-0.19*R$58))/(Fperm_SI_Woolf2021!$E$9:$E$93-R$58))*(R$58-Fperm_SI_Woolf2021!$E$9:$E$93)/10))) + Fperm_SI_Woolf2021!$H$9:$H$93*EXP(-Fperm_SI_Woolf2021!$K$9:$K$93*$C145*IF(R$58=Fperm_SI_Woolf2021!$E$9:$E$93,1,EXP(LN((1.1*(Fperm_SI_Woolf2021!$E$9:$E$93-R$58)-63.1579*EXP(-0.19*Fperm_SI_Woolf2021!$E$9:$E$93)+63.1579*EXP(-0.19*R$58))/(Fperm_SI_Woolf2021!$E$9:$E$93-R$58))*(R$58-Fperm_SI_Woolf2021!$E$9:$E$93)/10))),Fperm_SI_Woolf2021!$D$9:$D$93))</f>
        <v>0.37829629102344553</v>
      </c>
      <c r="S145" s="51" cm="1">
        <f t="array" ref="S145">MIN(1,SLOPE(Fperm_SI_Woolf2021!$F$9:$F$93*EXP(-Fperm_SI_Woolf2021!$I$9:$I$93*$C145*IF(S$58=Fperm_SI_Woolf2021!$E$9:$E$93,1,EXP(LN((1.1*(Fperm_SI_Woolf2021!$E$9:$E$93-S$58)-63.1579*EXP(-0.19*Fperm_SI_Woolf2021!$E$9:$E$93)+63.1579*EXP(-0.19*S$58))/(Fperm_SI_Woolf2021!$E$9:$E$93-S$58))*(S$58-Fperm_SI_Woolf2021!$E$9:$E$93)/10))) + Fperm_SI_Woolf2021!$G$9:$G$93*EXP(-Fperm_SI_Woolf2021!$J$9:$J$93*$C145*IF(S$58=Fperm_SI_Woolf2021!$E$9:$E$93,1,EXP(LN((1.1*(Fperm_SI_Woolf2021!$E$9:$E$93-S$58)-63.1579*EXP(-0.19*Fperm_SI_Woolf2021!$E$9:$E$93)+63.1579*EXP(-0.19*S$58))/(Fperm_SI_Woolf2021!$E$9:$E$93-S$58))*(S$58-Fperm_SI_Woolf2021!$E$9:$E$93)/10))) + Fperm_SI_Woolf2021!$H$9:$H$93*EXP(-Fperm_SI_Woolf2021!$K$9:$K$93*$C145*IF(S$58=Fperm_SI_Woolf2021!$E$9:$E$93,1,EXP(LN((1.1*(Fperm_SI_Woolf2021!$E$9:$E$93-S$58)-63.1579*EXP(-0.19*Fperm_SI_Woolf2021!$E$9:$E$93)+63.1579*EXP(-0.19*S$58))/(Fperm_SI_Woolf2021!$E$9:$E$93-S$58))*(S$58-Fperm_SI_Woolf2021!$E$9:$E$93)/10))),Fperm_SI_Woolf2021!$D$9:$D$93)*S$57+INTERCEPT(Fperm_SI_Woolf2021!$F$9:$F$93*EXP(-Fperm_SI_Woolf2021!$I$9:$I$93*$C145*IF(S$58=Fperm_SI_Woolf2021!$E$9:$E$93,1,EXP(LN((1.1*(Fperm_SI_Woolf2021!$E$9:$E$93-S$58)-63.1579*EXP(-0.19*Fperm_SI_Woolf2021!$E$9:$E$93)+63.1579*EXP(-0.19*S$58))/(Fperm_SI_Woolf2021!$E$9:$E$93-S$58))*(S$58-Fperm_SI_Woolf2021!$E$9:$E$93)/10))) + Fperm_SI_Woolf2021!$G$9:$G$93*EXP(-Fperm_SI_Woolf2021!$J$9:$J$93*$C145*IF(S$58=Fperm_SI_Woolf2021!$E$9:$E$93,1,EXP(LN((1.1*(Fperm_SI_Woolf2021!$E$9:$E$93-S$58)-63.1579*EXP(-0.19*Fperm_SI_Woolf2021!$E$9:$E$93)+63.1579*EXP(-0.19*S$58))/(Fperm_SI_Woolf2021!$E$9:$E$93-S$58))*(S$58-Fperm_SI_Woolf2021!$E$9:$E$93)/10))) + Fperm_SI_Woolf2021!$H$9:$H$93*EXP(-Fperm_SI_Woolf2021!$K$9:$K$93*$C145*IF(S$58=Fperm_SI_Woolf2021!$E$9:$E$93,1,EXP(LN((1.1*(Fperm_SI_Woolf2021!$E$9:$E$93-S$58)-63.1579*EXP(-0.19*Fperm_SI_Woolf2021!$E$9:$E$93)+63.1579*EXP(-0.19*S$58))/(Fperm_SI_Woolf2021!$E$9:$E$93-S$58))*(S$58-Fperm_SI_Woolf2021!$E$9:$E$93)/10))),Fperm_SI_Woolf2021!$D$9:$D$93))</f>
        <v>0.51219006523001653</v>
      </c>
      <c r="T145" s="51" cm="1">
        <f t="array" ref="T145">MIN(1,SLOPE(Fperm_SI_Woolf2021!$F$9:$F$93*EXP(-Fperm_SI_Woolf2021!$I$9:$I$93*$C145*IF(T$58=Fperm_SI_Woolf2021!$E$9:$E$93,1,EXP(LN((1.1*(Fperm_SI_Woolf2021!$E$9:$E$93-T$58)-63.1579*EXP(-0.19*Fperm_SI_Woolf2021!$E$9:$E$93)+63.1579*EXP(-0.19*T$58))/(Fperm_SI_Woolf2021!$E$9:$E$93-T$58))*(T$58-Fperm_SI_Woolf2021!$E$9:$E$93)/10))) + Fperm_SI_Woolf2021!$G$9:$G$93*EXP(-Fperm_SI_Woolf2021!$J$9:$J$93*$C145*IF(T$58=Fperm_SI_Woolf2021!$E$9:$E$93,1,EXP(LN((1.1*(Fperm_SI_Woolf2021!$E$9:$E$93-T$58)-63.1579*EXP(-0.19*Fperm_SI_Woolf2021!$E$9:$E$93)+63.1579*EXP(-0.19*T$58))/(Fperm_SI_Woolf2021!$E$9:$E$93-T$58))*(T$58-Fperm_SI_Woolf2021!$E$9:$E$93)/10))) + Fperm_SI_Woolf2021!$H$9:$H$93*EXP(-Fperm_SI_Woolf2021!$K$9:$K$93*$C145*IF(T$58=Fperm_SI_Woolf2021!$E$9:$E$93,1,EXP(LN((1.1*(Fperm_SI_Woolf2021!$E$9:$E$93-T$58)-63.1579*EXP(-0.19*Fperm_SI_Woolf2021!$E$9:$E$93)+63.1579*EXP(-0.19*T$58))/(Fperm_SI_Woolf2021!$E$9:$E$93-T$58))*(T$58-Fperm_SI_Woolf2021!$E$9:$E$93)/10))),Fperm_SI_Woolf2021!$D$9:$D$93)*T$57+INTERCEPT(Fperm_SI_Woolf2021!$F$9:$F$93*EXP(-Fperm_SI_Woolf2021!$I$9:$I$93*$C145*IF(T$58=Fperm_SI_Woolf2021!$E$9:$E$93,1,EXP(LN((1.1*(Fperm_SI_Woolf2021!$E$9:$E$93-T$58)-63.1579*EXP(-0.19*Fperm_SI_Woolf2021!$E$9:$E$93)+63.1579*EXP(-0.19*T$58))/(Fperm_SI_Woolf2021!$E$9:$E$93-T$58))*(T$58-Fperm_SI_Woolf2021!$E$9:$E$93)/10))) + Fperm_SI_Woolf2021!$G$9:$G$93*EXP(-Fperm_SI_Woolf2021!$J$9:$J$93*$C145*IF(T$58=Fperm_SI_Woolf2021!$E$9:$E$93,1,EXP(LN((1.1*(Fperm_SI_Woolf2021!$E$9:$E$93-T$58)-63.1579*EXP(-0.19*Fperm_SI_Woolf2021!$E$9:$E$93)+63.1579*EXP(-0.19*T$58))/(Fperm_SI_Woolf2021!$E$9:$E$93-T$58))*(T$58-Fperm_SI_Woolf2021!$E$9:$E$93)/10))) + Fperm_SI_Woolf2021!$H$9:$H$93*EXP(-Fperm_SI_Woolf2021!$K$9:$K$93*$C145*IF(T$58=Fperm_SI_Woolf2021!$E$9:$E$93,1,EXP(LN((1.1*(Fperm_SI_Woolf2021!$E$9:$E$93-T$58)-63.1579*EXP(-0.19*Fperm_SI_Woolf2021!$E$9:$E$93)+63.1579*EXP(-0.19*T$58))/(Fperm_SI_Woolf2021!$E$9:$E$93-T$58))*(T$58-Fperm_SI_Woolf2021!$E$9:$E$93)/10))),Fperm_SI_Woolf2021!$D$9:$D$93))</f>
        <v>0.48877898054093716</v>
      </c>
      <c r="U145" s="51" cm="1">
        <f t="array" ref="U145">MIN(1,SLOPE(Fperm_SI_Woolf2021!$F$9:$F$93*EXP(-Fperm_SI_Woolf2021!$I$9:$I$93*$C145*IF(U$58=Fperm_SI_Woolf2021!$E$9:$E$93,1,EXP(LN((1.1*(Fperm_SI_Woolf2021!$E$9:$E$93-U$58)-63.1579*EXP(-0.19*Fperm_SI_Woolf2021!$E$9:$E$93)+63.1579*EXP(-0.19*U$58))/(Fperm_SI_Woolf2021!$E$9:$E$93-U$58))*(U$58-Fperm_SI_Woolf2021!$E$9:$E$93)/10))) + Fperm_SI_Woolf2021!$G$9:$G$93*EXP(-Fperm_SI_Woolf2021!$J$9:$J$93*$C145*IF(U$58=Fperm_SI_Woolf2021!$E$9:$E$93,1,EXP(LN((1.1*(Fperm_SI_Woolf2021!$E$9:$E$93-U$58)-63.1579*EXP(-0.19*Fperm_SI_Woolf2021!$E$9:$E$93)+63.1579*EXP(-0.19*U$58))/(Fperm_SI_Woolf2021!$E$9:$E$93-U$58))*(U$58-Fperm_SI_Woolf2021!$E$9:$E$93)/10))) + Fperm_SI_Woolf2021!$H$9:$H$93*EXP(-Fperm_SI_Woolf2021!$K$9:$K$93*$C145*IF(U$58=Fperm_SI_Woolf2021!$E$9:$E$93,1,EXP(LN((1.1*(Fperm_SI_Woolf2021!$E$9:$E$93-U$58)-63.1579*EXP(-0.19*Fperm_SI_Woolf2021!$E$9:$E$93)+63.1579*EXP(-0.19*U$58))/(Fperm_SI_Woolf2021!$E$9:$E$93-U$58))*(U$58-Fperm_SI_Woolf2021!$E$9:$E$93)/10))),Fperm_SI_Woolf2021!$D$9:$D$93)*U$57+INTERCEPT(Fperm_SI_Woolf2021!$F$9:$F$93*EXP(-Fperm_SI_Woolf2021!$I$9:$I$93*$C145*IF(U$58=Fperm_SI_Woolf2021!$E$9:$E$93,1,EXP(LN((1.1*(Fperm_SI_Woolf2021!$E$9:$E$93-U$58)-63.1579*EXP(-0.19*Fperm_SI_Woolf2021!$E$9:$E$93)+63.1579*EXP(-0.19*U$58))/(Fperm_SI_Woolf2021!$E$9:$E$93-U$58))*(U$58-Fperm_SI_Woolf2021!$E$9:$E$93)/10))) + Fperm_SI_Woolf2021!$G$9:$G$93*EXP(-Fperm_SI_Woolf2021!$J$9:$J$93*$C145*IF(U$58=Fperm_SI_Woolf2021!$E$9:$E$93,1,EXP(LN((1.1*(Fperm_SI_Woolf2021!$E$9:$E$93-U$58)-63.1579*EXP(-0.19*Fperm_SI_Woolf2021!$E$9:$E$93)+63.1579*EXP(-0.19*U$58))/(Fperm_SI_Woolf2021!$E$9:$E$93-U$58))*(U$58-Fperm_SI_Woolf2021!$E$9:$E$93)/10))) + Fperm_SI_Woolf2021!$H$9:$H$93*EXP(-Fperm_SI_Woolf2021!$K$9:$K$93*$C145*IF(U$58=Fperm_SI_Woolf2021!$E$9:$E$93,1,EXP(LN((1.1*(Fperm_SI_Woolf2021!$E$9:$E$93-U$58)-63.1579*EXP(-0.19*Fperm_SI_Woolf2021!$E$9:$E$93)+63.1579*EXP(-0.19*U$58))/(Fperm_SI_Woolf2021!$E$9:$E$93-U$58))*(U$58-Fperm_SI_Woolf2021!$E$9:$E$93)/10))),Fperm_SI_Woolf2021!$D$9:$D$93))</f>
        <v>0.46536789585185789</v>
      </c>
      <c r="V145" s="51" cm="1">
        <f t="array" ref="V145">MIN(1,SLOPE(Fperm_SI_Woolf2021!$F$9:$F$93*EXP(-Fperm_SI_Woolf2021!$I$9:$I$93*$C145*IF(V$58=Fperm_SI_Woolf2021!$E$9:$E$93,1,EXP(LN((1.1*(Fperm_SI_Woolf2021!$E$9:$E$93-V$58)-63.1579*EXP(-0.19*Fperm_SI_Woolf2021!$E$9:$E$93)+63.1579*EXP(-0.19*V$58))/(Fperm_SI_Woolf2021!$E$9:$E$93-V$58))*(V$58-Fperm_SI_Woolf2021!$E$9:$E$93)/10))) + Fperm_SI_Woolf2021!$G$9:$G$93*EXP(-Fperm_SI_Woolf2021!$J$9:$J$93*$C145*IF(V$58=Fperm_SI_Woolf2021!$E$9:$E$93,1,EXP(LN((1.1*(Fperm_SI_Woolf2021!$E$9:$E$93-V$58)-63.1579*EXP(-0.19*Fperm_SI_Woolf2021!$E$9:$E$93)+63.1579*EXP(-0.19*V$58))/(Fperm_SI_Woolf2021!$E$9:$E$93-V$58))*(V$58-Fperm_SI_Woolf2021!$E$9:$E$93)/10))) + Fperm_SI_Woolf2021!$H$9:$H$93*EXP(-Fperm_SI_Woolf2021!$K$9:$K$93*$C145*IF(V$58=Fperm_SI_Woolf2021!$E$9:$E$93,1,EXP(LN((1.1*(Fperm_SI_Woolf2021!$E$9:$E$93-V$58)-63.1579*EXP(-0.19*Fperm_SI_Woolf2021!$E$9:$E$93)+63.1579*EXP(-0.19*V$58))/(Fperm_SI_Woolf2021!$E$9:$E$93-V$58))*(V$58-Fperm_SI_Woolf2021!$E$9:$E$93)/10))),Fperm_SI_Woolf2021!$D$9:$D$93)*V$57+INTERCEPT(Fperm_SI_Woolf2021!$F$9:$F$93*EXP(-Fperm_SI_Woolf2021!$I$9:$I$93*$C145*IF(V$58=Fperm_SI_Woolf2021!$E$9:$E$93,1,EXP(LN((1.1*(Fperm_SI_Woolf2021!$E$9:$E$93-V$58)-63.1579*EXP(-0.19*Fperm_SI_Woolf2021!$E$9:$E$93)+63.1579*EXP(-0.19*V$58))/(Fperm_SI_Woolf2021!$E$9:$E$93-V$58))*(V$58-Fperm_SI_Woolf2021!$E$9:$E$93)/10))) + Fperm_SI_Woolf2021!$G$9:$G$93*EXP(-Fperm_SI_Woolf2021!$J$9:$J$93*$C145*IF(V$58=Fperm_SI_Woolf2021!$E$9:$E$93,1,EXP(LN((1.1*(Fperm_SI_Woolf2021!$E$9:$E$93-V$58)-63.1579*EXP(-0.19*Fperm_SI_Woolf2021!$E$9:$E$93)+63.1579*EXP(-0.19*V$58))/(Fperm_SI_Woolf2021!$E$9:$E$93-V$58))*(V$58-Fperm_SI_Woolf2021!$E$9:$E$93)/10))) + Fperm_SI_Woolf2021!$H$9:$H$93*EXP(-Fperm_SI_Woolf2021!$K$9:$K$93*$C145*IF(V$58=Fperm_SI_Woolf2021!$E$9:$E$93,1,EXP(LN((1.1*(Fperm_SI_Woolf2021!$E$9:$E$93-V$58)-63.1579*EXP(-0.19*Fperm_SI_Woolf2021!$E$9:$E$93)+63.1579*EXP(-0.19*V$58))/(Fperm_SI_Woolf2021!$E$9:$E$93-V$58))*(V$58-Fperm_SI_Woolf2021!$E$9:$E$93)/10))),Fperm_SI_Woolf2021!$D$9:$D$93))</f>
        <v>0.44195681116277857</v>
      </c>
      <c r="W145" s="51" cm="1">
        <f t="array" ref="W145">MIN(1,SLOPE(Fperm_SI_Woolf2021!$F$9:$F$93*EXP(-Fperm_SI_Woolf2021!$I$9:$I$93*$C145*IF(W$58=Fperm_SI_Woolf2021!$E$9:$E$93,1,EXP(LN((1.1*(Fperm_SI_Woolf2021!$E$9:$E$93-W$58)-63.1579*EXP(-0.19*Fperm_SI_Woolf2021!$E$9:$E$93)+63.1579*EXP(-0.19*W$58))/(Fperm_SI_Woolf2021!$E$9:$E$93-W$58))*(W$58-Fperm_SI_Woolf2021!$E$9:$E$93)/10))) + Fperm_SI_Woolf2021!$G$9:$G$93*EXP(-Fperm_SI_Woolf2021!$J$9:$J$93*$C145*IF(W$58=Fperm_SI_Woolf2021!$E$9:$E$93,1,EXP(LN((1.1*(Fperm_SI_Woolf2021!$E$9:$E$93-W$58)-63.1579*EXP(-0.19*Fperm_SI_Woolf2021!$E$9:$E$93)+63.1579*EXP(-0.19*W$58))/(Fperm_SI_Woolf2021!$E$9:$E$93-W$58))*(W$58-Fperm_SI_Woolf2021!$E$9:$E$93)/10))) + Fperm_SI_Woolf2021!$H$9:$H$93*EXP(-Fperm_SI_Woolf2021!$K$9:$K$93*$C145*IF(W$58=Fperm_SI_Woolf2021!$E$9:$E$93,1,EXP(LN((1.1*(Fperm_SI_Woolf2021!$E$9:$E$93-W$58)-63.1579*EXP(-0.19*Fperm_SI_Woolf2021!$E$9:$E$93)+63.1579*EXP(-0.19*W$58))/(Fperm_SI_Woolf2021!$E$9:$E$93-W$58))*(W$58-Fperm_SI_Woolf2021!$E$9:$E$93)/10))),Fperm_SI_Woolf2021!$D$9:$D$93)*W$57+INTERCEPT(Fperm_SI_Woolf2021!$F$9:$F$93*EXP(-Fperm_SI_Woolf2021!$I$9:$I$93*$C145*IF(W$58=Fperm_SI_Woolf2021!$E$9:$E$93,1,EXP(LN((1.1*(Fperm_SI_Woolf2021!$E$9:$E$93-W$58)-63.1579*EXP(-0.19*Fperm_SI_Woolf2021!$E$9:$E$93)+63.1579*EXP(-0.19*W$58))/(Fperm_SI_Woolf2021!$E$9:$E$93-W$58))*(W$58-Fperm_SI_Woolf2021!$E$9:$E$93)/10))) + Fperm_SI_Woolf2021!$G$9:$G$93*EXP(-Fperm_SI_Woolf2021!$J$9:$J$93*$C145*IF(W$58=Fperm_SI_Woolf2021!$E$9:$E$93,1,EXP(LN((1.1*(Fperm_SI_Woolf2021!$E$9:$E$93-W$58)-63.1579*EXP(-0.19*Fperm_SI_Woolf2021!$E$9:$E$93)+63.1579*EXP(-0.19*W$58))/(Fperm_SI_Woolf2021!$E$9:$E$93-W$58))*(W$58-Fperm_SI_Woolf2021!$E$9:$E$93)/10))) + Fperm_SI_Woolf2021!$H$9:$H$93*EXP(-Fperm_SI_Woolf2021!$K$9:$K$93*$C145*IF(W$58=Fperm_SI_Woolf2021!$E$9:$E$93,1,EXP(LN((1.1*(Fperm_SI_Woolf2021!$E$9:$E$93-W$58)-63.1579*EXP(-0.19*Fperm_SI_Woolf2021!$E$9:$E$93)+63.1579*EXP(-0.19*W$58))/(Fperm_SI_Woolf2021!$E$9:$E$93-W$58))*(W$58-Fperm_SI_Woolf2021!$E$9:$E$93)/10))),Fperm_SI_Woolf2021!$D$9:$D$93))</f>
        <v>0.41854572647369925</v>
      </c>
      <c r="X145" s="51" cm="1">
        <f t="array" ref="X145">MIN(1,SLOPE(Fperm_SI_Woolf2021!$F$9:$F$93*EXP(-Fperm_SI_Woolf2021!$I$9:$I$93*$C145*IF(X$58=Fperm_SI_Woolf2021!$E$9:$E$93,1,EXP(LN((1.1*(Fperm_SI_Woolf2021!$E$9:$E$93-X$58)-63.1579*EXP(-0.19*Fperm_SI_Woolf2021!$E$9:$E$93)+63.1579*EXP(-0.19*X$58))/(Fperm_SI_Woolf2021!$E$9:$E$93-X$58))*(X$58-Fperm_SI_Woolf2021!$E$9:$E$93)/10))) + Fperm_SI_Woolf2021!$G$9:$G$93*EXP(-Fperm_SI_Woolf2021!$J$9:$J$93*$C145*IF(X$58=Fperm_SI_Woolf2021!$E$9:$E$93,1,EXP(LN((1.1*(Fperm_SI_Woolf2021!$E$9:$E$93-X$58)-63.1579*EXP(-0.19*Fperm_SI_Woolf2021!$E$9:$E$93)+63.1579*EXP(-0.19*X$58))/(Fperm_SI_Woolf2021!$E$9:$E$93-X$58))*(X$58-Fperm_SI_Woolf2021!$E$9:$E$93)/10))) + Fperm_SI_Woolf2021!$H$9:$H$93*EXP(-Fperm_SI_Woolf2021!$K$9:$K$93*$C145*IF(X$58=Fperm_SI_Woolf2021!$E$9:$E$93,1,EXP(LN((1.1*(Fperm_SI_Woolf2021!$E$9:$E$93-X$58)-63.1579*EXP(-0.19*Fperm_SI_Woolf2021!$E$9:$E$93)+63.1579*EXP(-0.19*X$58))/(Fperm_SI_Woolf2021!$E$9:$E$93-X$58))*(X$58-Fperm_SI_Woolf2021!$E$9:$E$93)/10))),Fperm_SI_Woolf2021!$D$9:$D$93)*X$57+INTERCEPT(Fperm_SI_Woolf2021!$F$9:$F$93*EXP(-Fperm_SI_Woolf2021!$I$9:$I$93*$C145*IF(X$58=Fperm_SI_Woolf2021!$E$9:$E$93,1,EXP(LN((1.1*(Fperm_SI_Woolf2021!$E$9:$E$93-X$58)-63.1579*EXP(-0.19*Fperm_SI_Woolf2021!$E$9:$E$93)+63.1579*EXP(-0.19*X$58))/(Fperm_SI_Woolf2021!$E$9:$E$93-X$58))*(X$58-Fperm_SI_Woolf2021!$E$9:$E$93)/10))) + Fperm_SI_Woolf2021!$G$9:$G$93*EXP(-Fperm_SI_Woolf2021!$J$9:$J$93*$C145*IF(X$58=Fperm_SI_Woolf2021!$E$9:$E$93,1,EXP(LN((1.1*(Fperm_SI_Woolf2021!$E$9:$E$93-X$58)-63.1579*EXP(-0.19*Fperm_SI_Woolf2021!$E$9:$E$93)+63.1579*EXP(-0.19*X$58))/(Fperm_SI_Woolf2021!$E$9:$E$93-X$58))*(X$58-Fperm_SI_Woolf2021!$E$9:$E$93)/10))) + Fperm_SI_Woolf2021!$H$9:$H$93*EXP(-Fperm_SI_Woolf2021!$K$9:$K$93*$C145*IF(X$58=Fperm_SI_Woolf2021!$E$9:$E$93,1,EXP(LN((1.1*(Fperm_SI_Woolf2021!$E$9:$E$93-X$58)-63.1579*EXP(-0.19*Fperm_SI_Woolf2021!$E$9:$E$93)+63.1579*EXP(-0.19*X$58))/(Fperm_SI_Woolf2021!$E$9:$E$93-X$58))*(X$58-Fperm_SI_Woolf2021!$E$9:$E$93)/10))),Fperm_SI_Woolf2021!$D$9:$D$93))</f>
        <v>0.39513464178461999</v>
      </c>
      <c r="Y145" s="51" cm="1">
        <f t="array" ref="Y145">MIN(1,SLOPE(Fperm_SI_Woolf2021!$F$9:$F$93*EXP(-Fperm_SI_Woolf2021!$I$9:$I$93*$C145*IF(Y$58=Fperm_SI_Woolf2021!$E$9:$E$93,1,EXP(LN((1.1*(Fperm_SI_Woolf2021!$E$9:$E$93-Y$58)-63.1579*EXP(-0.19*Fperm_SI_Woolf2021!$E$9:$E$93)+63.1579*EXP(-0.19*Y$58))/(Fperm_SI_Woolf2021!$E$9:$E$93-Y$58))*(Y$58-Fperm_SI_Woolf2021!$E$9:$E$93)/10))) + Fperm_SI_Woolf2021!$G$9:$G$93*EXP(-Fperm_SI_Woolf2021!$J$9:$J$93*$C145*IF(Y$58=Fperm_SI_Woolf2021!$E$9:$E$93,1,EXP(LN((1.1*(Fperm_SI_Woolf2021!$E$9:$E$93-Y$58)-63.1579*EXP(-0.19*Fperm_SI_Woolf2021!$E$9:$E$93)+63.1579*EXP(-0.19*Y$58))/(Fperm_SI_Woolf2021!$E$9:$E$93-Y$58))*(Y$58-Fperm_SI_Woolf2021!$E$9:$E$93)/10))) + Fperm_SI_Woolf2021!$H$9:$H$93*EXP(-Fperm_SI_Woolf2021!$K$9:$K$93*$C145*IF(Y$58=Fperm_SI_Woolf2021!$E$9:$E$93,1,EXP(LN((1.1*(Fperm_SI_Woolf2021!$E$9:$E$93-Y$58)-63.1579*EXP(-0.19*Fperm_SI_Woolf2021!$E$9:$E$93)+63.1579*EXP(-0.19*Y$58))/(Fperm_SI_Woolf2021!$E$9:$E$93-Y$58))*(Y$58-Fperm_SI_Woolf2021!$E$9:$E$93)/10))),Fperm_SI_Woolf2021!$D$9:$D$93)*Y$57+INTERCEPT(Fperm_SI_Woolf2021!$F$9:$F$93*EXP(-Fperm_SI_Woolf2021!$I$9:$I$93*$C145*IF(Y$58=Fperm_SI_Woolf2021!$E$9:$E$93,1,EXP(LN((1.1*(Fperm_SI_Woolf2021!$E$9:$E$93-Y$58)-63.1579*EXP(-0.19*Fperm_SI_Woolf2021!$E$9:$E$93)+63.1579*EXP(-0.19*Y$58))/(Fperm_SI_Woolf2021!$E$9:$E$93-Y$58))*(Y$58-Fperm_SI_Woolf2021!$E$9:$E$93)/10))) + Fperm_SI_Woolf2021!$G$9:$G$93*EXP(-Fperm_SI_Woolf2021!$J$9:$J$93*$C145*IF(Y$58=Fperm_SI_Woolf2021!$E$9:$E$93,1,EXP(LN((1.1*(Fperm_SI_Woolf2021!$E$9:$E$93-Y$58)-63.1579*EXP(-0.19*Fperm_SI_Woolf2021!$E$9:$E$93)+63.1579*EXP(-0.19*Y$58))/(Fperm_SI_Woolf2021!$E$9:$E$93-Y$58))*(Y$58-Fperm_SI_Woolf2021!$E$9:$E$93)/10))) + Fperm_SI_Woolf2021!$H$9:$H$93*EXP(-Fperm_SI_Woolf2021!$K$9:$K$93*$C145*IF(Y$58=Fperm_SI_Woolf2021!$E$9:$E$93,1,EXP(LN((1.1*(Fperm_SI_Woolf2021!$E$9:$E$93-Y$58)-63.1579*EXP(-0.19*Fperm_SI_Woolf2021!$E$9:$E$93)+63.1579*EXP(-0.19*Y$58))/(Fperm_SI_Woolf2021!$E$9:$E$93-Y$58))*(Y$58-Fperm_SI_Woolf2021!$E$9:$E$93)/10))),Fperm_SI_Woolf2021!$D$9:$D$93))</f>
        <v>0.37172355709554061</v>
      </c>
      <c r="Z145" s="51" cm="1">
        <f t="array" ref="Z145">MIN(1,SLOPE(Fperm_SI_Woolf2021!$F$9:$F$93*EXP(-Fperm_SI_Woolf2021!$I$9:$I$93*$C145*IF(Z$58=Fperm_SI_Woolf2021!$E$9:$E$93,1,EXP(LN((1.1*(Fperm_SI_Woolf2021!$E$9:$E$93-Z$58)-63.1579*EXP(-0.19*Fperm_SI_Woolf2021!$E$9:$E$93)+63.1579*EXP(-0.19*Z$58))/(Fperm_SI_Woolf2021!$E$9:$E$93-Z$58))*(Z$58-Fperm_SI_Woolf2021!$E$9:$E$93)/10))) + Fperm_SI_Woolf2021!$G$9:$G$93*EXP(-Fperm_SI_Woolf2021!$J$9:$J$93*$C145*IF(Z$58=Fperm_SI_Woolf2021!$E$9:$E$93,1,EXP(LN((1.1*(Fperm_SI_Woolf2021!$E$9:$E$93-Z$58)-63.1579*EXP(-0.19*Fperm_SI_Woolf2021!$E$9:$E$93)+63.1579*EXP(-0.19*Z$58))/(Fperm_SI_Woolf2021!$E$9:$E$93-Z$58))*(Z$58-Fperm_SI_Woolf2021!$E$9:$E$93)/10))) + Fperm_SI_Woolf2021!$H$9:$H$93*EXP(-Fperm_SI_Woolf2021!$K$9:$K$93*$C145*IF(Z$58=Fperm_SI_Woolf2021!$E$9:$E$93,1,EXP(LN((1.1*(Fperm_SI_Woolf2021!$E$9:$E$93-Z$58)-63.1579*EXP(-0.19*Fperm_SI_Woolf2021!$E$9:$E$93)+63.1579*EXP(-0.19*Z$58))/(Fperm_SI_Woolf2021!$E$9:$E$93-Z$58))*(Z$58-Fperm_SI_Woolf2021!$E$9:$E$93)/10))),Fperm_SI_Woolf2021!$D$9:$D$93)*Z$57+INTERCEPT(Fperm_SI_Woolf2021!$F$9:$F$93*EXP(-Fperm_SI_Woolf2021!$I$9:$I$93*$C145*IF(Z$58=Fperm_SI_Woolf2021!$E$9:$E$93,1,EXP(LN((1.1*(Fperm_SI_Woolf2021!$E$9:$E$93-Z$58)-63.1579*EXP(-0.19*Fperm_SI_Woolf2021!$E$9:$E$93)+63.1579*EXP(-0.19*Z$58))/(Fperm_SI_Woolf2021!$E$9:$E$93-Z$58))*(Z$58-Fperm_SI_Woolf2021!$E$9:$E$93)/10))) + Fperm_SI_Woolf2021!$G$9:$G$93*EXP(-Fperm_SI_Woolf2021!$J$9:$J$93*$C145*IF(Z$58=Fperm_SI_Woolf2021!$E$9:$E$93,1,EXP(LN((1.1*(Fperm_SI_Woolf2021!$E$9:$E$93-Z$58)-63.1579*EXP(-0.19*Fperm_SI_Woolf2021!$E$9:$E$93)+63.1579*EXP(-0.19*Z$58))/(Fperm_SI_Woolf2021!$E$9:$E$93-Z$58))*(Z$58-Fperm_SI_Woolf2021!$E$9:$E$93)/10))) + Fperm_SI_Woolf2021!$H$9:$H$93*EXP(-Fperm_SI_Woolf2021!$K$9:$K$93*$C145*IF(Z$58=Fperm_SI_Woolf2021!$E$9:$E$93,1,EXP(LN((1.1*(Fperm_SI_Woolf2021!$E$9:$E$93-Z$58)-63.1579*EXP(-0.19*Fperm_SI_Woolf2021!$E$9:$E$93)+63.1579*EXP(-0.19*Z$58))/(Fperm_SI_Woolf2021!$E$9:$E$93-Z$58))*(Z$58-Fperm_SI_Woolf2021!$E$9:$E$93)/10))),Fperm_SI_Woolf2021!$D$9:$D$93))</f>
        <v>0.34831247240646135</v>
      </c>
      <c r="AA145" s="51" cm="1">
        <f t="array" ref="AA145">MIN(1,SLOPE(Fperm_SI_Woolf2021!$F$9:$F$93*EXP(-Fperm_SI_Woolf2021!$I$9:$I$93*$C145*IF(AA$58=Fperm_SI_Woolf2021!$E$9:$E$93,1,EXP(LN((1.1*(Fperm_SI_Woolf2021!$E$9:$E$93-AA$58)-63.1579*EXP(-0.19*Fperm_SI_Woolf2021!$E$9:$E$93)+63.1579*EXP(-0.19*AA$58))/(Fperm_SI_Woolf2021!$E$9:$E$93-AA$58))*(AA$58-Fperm_SI_Woolf2021!$E$9:$E$93)/10))) + Fperm_SI_Woolf2021!$G$9:$G$93*EXP(-Fperm_SI_Woolf2021!$J$9:$J$93*$C145*IF(AA$58=Fperm_SI_Woolf2021!$E$9:$E$93,1,EXP(LN((1.1*(Fperm_SI_Woolf2021!$E$9:$E$93-AA$58)-63.1579*EXP(-0.19*Fperm_SI_Woolf2021!$E$9:$E$93)+63.1579*EXP(-0.19*AA$58))/(Fperm_SI_Woolf2021!$E$9:$E$93-AA$58))*(AA$58-Fperm_SI_Woolf2021!$E$9:$E$93)/10))) + Fperm_SI_Woolf2021!$H$9:$H$93*EXP(-Fperm_SI_Woolf2021!$K$9:$K$93*$C145*IF(AA$58=Fperm_SI_Woolf2021!$E$9:$E$93,1,EXP(LN((1.1*(Fperm_SI_Woolf2021!$E$9:$E$93-AA$58)-63.1579*EXP(-0.19*Fperm_SI_Woolf2021!$E$9:$E$93)+63.1579*EXP(-0.19*AA$58))/(Fperm_SI_Woolf2021!$E$9:$E$93-AA$58))*(AA$58-Fperm_SI_Woolf2021!$E$9:$E$93)/10))),Fperm_SI_Woolf2021!$D$9:$D$93)*AA$57+INTERCEPT(Fperm_SI_Woolf2021!$F$9:$F$93*EXP(-Fperm_SI_Woolf2021!$I$9:$I$93*$C145*IF(AA$58=Fperm_SI_Woolf2021!$E$9:$E$93,1,EXP(LN((1.1*(Fperm_SI_Woolf2021!$E$9:$E$93-AA$58)-63.1579*EXP(-0.19*Fperm_SI_Woolf2021!$E$9:$E$93)+63.1579*EXP(-0.19*AA$58))/(Fperm_SI_Woolf2021!$E$9:$E$93-AA$58))*(AA$58-Fperm_SI_Woolf2021!$E$9:$E$93)/10))) + Fperm_SI_Woolf2021!$G$9:$G$93*EXP(-Fperm_SI_Woolf2021!$J$9:$J$93*$C145*IF(AA$58=Fperm_SI_Woolf2021!$E$9:$E$93,1,EXP(LN((1.1*(Fperm_SI_Woolf2021!$E$9:$E$93-AA$58)-63.1579*EXP(-0.19*Fperm_SI_Woolf2021!$E$9:$E$93)+63.1579*EXP(-0.19*AA$58))/(Fperm_SI_Woolf2021!$E$9:$E$93-AA$58))*(AA$58-Fperm_SI_Woolf2021!$E$9:$E$93)/10))) + Fperm_SI_Woolf2021!$H$9:$H$93*EXP(-Fperm_SI_Woolf2021!$K$9:$K$93*$C145*IF(AA$58=Fperm_SI_Woolf2021!$E$9:$E$93,1,EXP(LN((1.1*(Fperm_SI_Woolf2021!$E$9:$E$93-AA$58)-63.1579*EXP(-0.19*Fperm_SI_Woolf2021!$E$9:$E$93)+63.1579*EXP(-0.19*AA$58))/(Fperm_SI_Woolf2021!$E$9:$E$93-AA$58))*(AA$58-Fperm_SI_Woolf2021!$E$9:$E$93)/10))),Fperm_SI_Woolf2021!$D$9:$D$93))</f>
        <v>0.32490138771738203</v>
      </c>
      <c r="AB145" s="51" cm="1">
        <f t="array" ref="AB145">MIN(1,SLOPE(Fperm_SI_Woolf2021!$F$9:$F$93*EXP(-Fperm_SI_Woolf2021!$I$9:$I$93*$C145*IF(AB$58=Fperm_SI_Woolf2021!$E$9:$E$93,1,EXP(LN((1.1*(Fperm_SI_Woolf2021!$E$9:$E$93-AB$58)-63.1579*EXP(-0.19*Fperm_SI_Woolf2021!$E$9:$E$93)+63.1579*EXP(-0.19*AB$58))/(Fperm_SI_Woolf2021!$E$9:$E$93-AB$58))*(AB$58-Fperm_SI_Woolf2021!$E$9:$E$93)/10))) + Fperm_SI_Woolf2021!$G$9:$G$93*EXP(-Fperm_SI_Woolf2021!$J$9:$J$93*$C145*IF(AB$58=Fperm_SI_Woolf2021!$E$9:$E$93,1,EXP(LN((1.1*(Fperm_SI_Woolf2021!$E$9:$E$93-AB$58)-63.1579*EXP(-0.19*Fperm_SI_Woolf2021!$E$9:$E$93)+63.1579*EXP(-0.19*AB$58))/(Fperm_SI_Woolf2021!$E$9:$E$93-AB$58))*(AB$58-Fperm_SI_Woolf2021!$E$9:$E$93)/10))) + Fperm_SI_Woolf2021!$H$9:$H$93*EXP(-Fperm_SI_Woolf2021!$K$9:$K$93*$C145*IF(AB$58=Fperm_SI_Woolf2021!$E$9:$E$93,1,EXP(LN((1.1*(Fperm_SI_Woolf2021!$E$9:$E$93-AB$58)-63.1579*EXP(-0.19*Fperm_SI_Woolf2021!$E$9:$E$93)+63.1579*EXP(-0.19*AB$58))/(Fperm_SI_Woolf2021!$E$9:$E$93-AB$58))*(AB$58-Fperm_SI_Woolf2021!$E$9:$E$93)/10))),Fperm_SI_Woolf2021!$D$9:$D$93)*AB$57+INTERCEPT(Fperm_SI_Woolf2021!$F$9:$F$93*EXP(-Fperm_SI_Woolf2021!$I$9:$I$93*$C145*IF(AB$58=Fperm_SI_Woolf2021!$E$9:$E$93,1,EXP(LN((1.1*(Fperm_SI_Woolf2021!$E$9:$E$93-AB$58)-63.1579*EXP(-0.19*Fperm_SI_Woolf2021!$E$9:$E$93)+63.1579*EXP(-0.19*AB$58))/(Fperm_SI_Woolf2021!$E$9:$E$93-AB$58))*(AB$58-Fperm_SI_Woolf2021!$E$9:$E$93)/10))) + Fperm_SI_Woolf2021!$G$9:$G$93*EXP(-Fperm_SI_Woolf2021!$J$9:$J$93*$C145*IF(AB$58=Fperm_SI_Woolf2021!$E$9:$E$93,1,EXP(LN((1.1*(Fperm_SI_Woolf2021!$E$9:$E$93-AB$58)-63.1579*EXP(-0.19*Fperm_SI_Woolf2021!$E$9:$E$93)+63.1579*EXP(-0.19*AB$58))/(Fperm_SI_Woolf2021!$E$9:$E$93-AB$58))*(AB$58-Fperm_SI_Woolf2021!$E$9:$E$93)/10))) + Fperm_SI_Woolf2021!$H$9:$H$93*EXP(-Fperm_SI_Woolf2021!$K$9:$K$93*$C145*IF(AB$58=Fperm_SI_Woolf2021!$E$9:$E$93,1,EXP(LN((1.1*(Fperm_SI_Woolf2021!$E$9:$E$93-AB$58)-63.1579*EXP(-0.19*Fperm_SI_Woolf2021!$E$9:$E$93)+63.1579*EXP(-0.19*AB$58))/(Fperm_SI_Woolf2021!$E$9:$E$93-AB$58))*(AB$58-Fperm_SI_Woolf2021!$E$9:$E$93)/10))),Fperm_SI_Woolf2021!$D$9:$D$93))</f>
        <v>0.30149030302830271</v>
      </c>
      <c r="AC145" s="51" cm="1">
        <f t="array" ref="AC145">MIN(1,SLOPE(Fperm_SI_Woolf2021!$F$9:$F$93*EXP(-Fperm_SI_Woolf2021!$I$9:$I$93*$C145*IF(AC$58=Fperm_SI_Woolf2021!$E$9:$E$93,1,EXP(LN((1.1*(Fperm_SI_Woolf2021!$E$9:$E$93-AC$58)-63.1579*EXP(-0.19*Fperm_SI_Woolf2021!$E$9:$E$93)+63.1579*EXP(-0.19*AC$58))/(Fperm_SI_Woolf2021!$E$9:$E$93-AC$58))*(AC$58-Fperm_SI_Woolf2021!$E$9:$E$93)/10))) + Fperm_SI_Woolf2021!$G$9:$G$93*EXP(-Fperm_SI_Woolf2021!$J$9:$J$93*$C145*IF(AC$58=Fperm_SI_Woolf2021!$E$9:$E$93,1,EXP(LN((1.1*(Fperm_SI_Woolf2021!$E$9:$E$93-AC$58)-63.1579*EXP(-0.19*Fperm_SI_Woolf2021!$E$9:$E$93)+63.1579*EXP(-0.19*AC$58))/(Fperm_SI_Woolf2021!$E$9:$E$93-AC$58))*(AC$58-Fperm_SI_Woolf2021!$E$9:$E$93)/10))) + Fperm_SI_Woolf2021!$H$9:$H$93*EXP(-Fperm_SI_Woolf2021!$K$9:$K$93*$C145*IF(AC$58=Fperm_SI_Woolf2021!$E$9:$E$93,1,EXP(LN((1.1*(Fperm_SI_Woolf2021!$E$9:$E$93-AC$58)-63.1579*EXP(-0.19*Fperm_SI_Woolf2021!$E$9:$E$93)+63.1579*EXP(-0.19*AC$58))/(Fperm_SI_Woolf2021!$E$9:$E$93-AC$58))*(AC$58-Fperm_SI_Woolf2021!$E$9:$E$93)/10))),Fperm_SI_Woolf2021!$D$9:$D$93)*AC$57+INTERCEPT(Fperm_SI_Woolf2021!$F$9:$F$93*EXP(-Fperm_SI_Woolf2021!$I$9:$I$93*$C145*IF(AC$58=Fperm_SI_Woolf2021!$E$9:$E$93,1,EXP(LN((1.1*(Fperm_SI_Woolf2021!$E$9:$E$93-AC$58)-63.1579*EXP(-0.19*Fperm_SI_Woolf2021!$E$9:$E$93)+63.1579*EXP(-0.19*AC$58))/(Fperm_SI_Woolf2021!$E$9:$E$93-AC$58))*(AC$58-Fperm_SI_Woolf2021!$E$9:$E$93)/10))) + Fperm_SI_Woolf2021!$G$9:$G$93*EXP(-Fperm_SI_Woolf2021!$J$9:$J$93*$C145*IF(AC$58=Fperm_SI_Woolf2021!$E$9:$E$93,1,EXP(LN((1.1*(Fperm_SI_Woolf2021!$E$9:$E$93-AC$58)-63.1579*EXP(-0.19*Fperm_SI_Woolf2021!$E$9:$E$93)+63.1579*EXP(-0.19*AC$58))/(Fperm_SI_Woolf2021!$E$9:$E$93-AC$58))*(AC$58-Fperm_SI_Woolf2021!$E$9:$E$93)/10))) + Fperm_SI_Woolf2021!$H$9:$H$93*EXP(-Fperm_SI_Woolf2021!$K$9:$K$93*$C145*IF(AC$58=Fperm_SI_Woolf2021!$E$9:$E$93,1,EXP(LN((1.1*(Fperm_SI_Woolf2021!$E$9:$E$93-AC$58)-63.1579*EXP(-0.19*Fperm_SI_Woolf2021!$E$9:$E$93)+63.1579*EXP(-0.19*AC$58))/(Fperm_SI_Woolf2021!$E$9:$E$93-AC$58))*(AC$58-Fperm_SI_Woolf2021!$E$9:$E$93)/10))),Fperm_SI_Woolf2021!$D$9:$D$93))</f>
        <v>0.27807921833922344</v>
      </c>
      <c r="AD145" s="51" cm="1">
        <f t="array" ref="AD145">MIN(1,SLOPE(Fperm_SI_Woolf2021!$F$9:$F$93*EXP(-Fperm_SI_Woolf2021!$I$9:$I$93*$C145*IF(AD$58=Fperm_SI_Woolf2021!$E$9:$E$93,1,EXP(LN((1.1*(Fperm_SI_Woolf2021!$E$9:$E$93-AD$58)-63.1579*EXP(-0.19*Fperm_SI_Woolf2021!$E$9:$E$93)+63.1579*EXP(-0.19*AD$58))/(Fperm_SI_Woolf2021!$E$9:$E$93-AD$58))*(AD$58-Fperm_SI_Woolf2021!$E$9:$E$93)/10))) + Fperm_SI_Woolf2021!$G$9:$G$93*EXP(-Fperm_SI_Woolf2021!$J$9:$J$93*$C145*IF(AD$58=Fperm_SI_Woolf2021!$E$9:$E$93,1,EXP(LN((1.1*(Fperm_SI_Woolf2021!$E$9:$E$93-AD$58)-63.1579*EXP(-0.19*Fperm_SI_Woolf2021!$E$9:$E$93)+63.1579*EXP(-0.19*AD$58))/(Fperm_SI_Woolf2021!$E$9:$E$93-AD$58))*(AD$58-Fperm_SI_Woolf2021!$E$9:$E$93)/10))) + Fperm_SI_Woolf2021!$H$9:$H$93*EXP(-Fperm_SI_Woolf2021!$K$9:$K$93*$C145*IF(AD$58=Fperm_SI_Woolf2021!$E$9:$E$93,1,EXP(LN((1.1*(Fperm_SI_Woolf2021!$E$9:$E$93-AD$58)-63.1579*EXP(-0.19*Fperm_SI_Woolf2021!$E$9:$E$93)+63.1579*EXP(-0.19*AD$58))/(Fperm_SI_Woolf2021!$E$9:$E$93-AD$58))*(AD$58-Fperm_SI_Woolf2021!$E$9:$E$93)/10))),Fperm_SI_Woolf2021!$D$9:$D$93)*AD$57+INTERCEPT(Fperm_SI_Woolf2021!$F$9:$F$93*EXP(-Fperm_SI_Woolf2021!$I$9:$I$93*$C145*IF(AD$58=Fperm_SI_Woolf2021!$E$9:$E$93,1,EXP(LN((1.1*(Fperm_SI_Woolf2021!$E$9:$E$93-AD$58)-63.1579*EXP(-0.19*Fperm_SI_Woolf2021!$E$9:$E$93)+63.1579*EXP(-0.19*AD$58))/(Fperm_SI_Woolf2021!$E$9:$E$93-AD$58))*(AD$58-Fperm_SI_Woolf2021!$E$9:$E$93)/10))) + Fperm_SI_Woolf2021!$G$9:$G$93*EXP(-Fperm_SI_Woolf2021!$J$9:$J$93*$C145*IF(AD$58=Fperm_SI_Woolf2021!$E$9:$E$93,1,EXP(LN((1.1*(Fperm_SI_Woolf2021!$E$9:$E$93-AD$58)-63.1579*EXP(-0.19*Fperm_SI_Woolf2021!$E$9:$E$93)+63.1579*EXP(-0.19*AD$58))/(Fperm_SI_Woolf2021!$E$9:$E$93-AD$58))*(AD$58-Fperm_SI_Woolf2021!$E$9:$E$93)/10))) + Fperm_SI_Woolf2021!$H$9:$H$93*EXP(-Fperm_SI_Woolf2021!$K$9:$K$93*$C145*IF(AD$58=Fperm_SI_Woolf2021!$E$9:$E$93,1,EXP(LN((1.1*(Fperm_SI_Woolf2021!$E$9:$E$93-AD$58)-63.1579*EXP(-0.19*Fperm_SI_Woolf2021!$E$9:$E$93)+63.1579*EXP(-0.19*AD$58))/(Fperm_SI_Woolf2021!$E$9:$E$93-AD$58))*(AD$58-Fperm_SI_Woolf2021!$E$9:$E$93)/10))),Fperm_SI_Woolf2021!$D$9:$D$93))</f>
        <v>0.25466813365014412</v>
      </c>
      <c r="AE145" s="51" cm="1">
        <f t="array" ref="AE145">MIN(1,SLOPE(Fperm_SI_Woolf2021!$F$9:$F$93*EXP(-Fperm_SI_Woolf2021!$I$9:$I$93*$C145*IF(AE$58=Fperm_SI_Woolf2021!$E$9:$E$93,1,EXP(LN((1.1*(Fperm_SI_Woolf2021!$E$9:$E$93-AE$58)-63.1579*EXP(-0.19*Fperm_SI_Woolf2021!$E$9:$E$93)+63.1579*EXP(-0.19*AE$58))/(Fperm_SI_Woolf2021!$E$9:$E$93-AE$58))*(AE$58-Fperm_SI_Woolf2021!$E$9:$E$93)/10))) + Fperm_SI_Woolf2021!$G$9:$G$93*EXP(-Fperm_SI_Woolf2021!$J$9:$J$93*$C145*IF(AE$58=Fperm_SI_Woolf2021!$E$9:$E$93,1,EXP(LN((1.1*(Fperm_SI_Woolf2021!$E$9:$E$93-AE$58)-63.1579*EXP(-0.19*Fperm_SI_Woolf2021!$E$9:$E$93)+63.1579*EXP(-0.19*AE$58))/(Fperm_SI_Woolf2021!$E$9:$E$93-AE$58))*(AE$58-Fperm_SI_Woolf2021!$E$9:$E$93)/10))) + Fperm_SI_Woolf2021!$H$9:$H$93*EXP(-Fperm_SI_Woolf2021!$K$9:$K$93*$C145*IF(AE$58=Fperm_SI_Woolf2021!$E$9:$E$93,1,EXP(LN((1.1*(Fperm_SI_Woolf2021!$E$9:$E$93-AE$58)-63.1579*EXP(-0.19*Fperm_SI_Woolf2021!$E$9:$E$93)+63.1579*EXP(-0.19*AE$58))/(Fperm_SI_Woolf2021!$E$9:$E$93-AE$58))*(AE$58-Fperm_SI_Woolf2021!$E$9:$E$93)/10))),Fperm_SI_Woolf2021!$D$9:$D$93)*AE$57+INTERCEPT(Fperm_SI_Woolf2021!$F$9:$F$93*EXP(-Fperm_SI_Woolf2021!$I$9:$I$93*$C145*IF(AE$58=Fperm_SI_Woolf2021!$E$9:$E$93,1,EXP(LN((1.1*(Fperm_SI_Woolf2021!$E$9:$E$93-AE$58)-63.1579*EXP(-0.19*Fperm_SI_Woolf2021!$E$9:$E$93)+63.1579*EXP(-0.19*AE$58))/(Fperm_SI_Woolf2021!$E$9:$E$93-AE$58))*(AE$58-Fperm_SI_Woolf2021!$E$9:$E$93)/10))) + Fperm_SI_Woolf2021!$G$9:$G$93*EXP(-Fperm_SI_Woolf2021!$J$9:$J$93*$C145*IF(AE$58=Fperm_SI_Woolf2021!$E$9:$E$93,1,EXP(LN((1.1*(Fperm_SI_Woolf2021!$E$9:$E$93-AE$58)-63.1579*EXP(-0.19*Fperm_SI_Woolf2021!$E$9:$E$93)+63.1579*EXP(-0.19*AE$58))/(Fperm_SI_Woolf2021!$E$9:$E$93-AE$58))*(AE$58-Fperm_SI_Woolf2021!$E$9:$E$93)/10))) + Fperm_SI_Woolf2021!$H$9:$H$93*EXP(-Fperm_SI_Woolf2021!$K$9:$K$93*$C145*IF(AE$58=Fperm_SI_Woolf2021!$E$9:$E$93,1,EXP(LN((1.1*(Fperm_SI_Woolf2021!$E$9:$E$93-AE$58)-63.1579*EXP(-0.19*Fperm_SI_Woolf2021!$E$9:$E$93)+63.1579*EXP(-0.19*AE$58))/(Fperm_SI_Woolf2021!$E$9:$E$93-AE$58))*(AE$58-Fperm_SI_Woolf2021!$E$9:$E$93)/10))),Fperm_SI_Woolf2021!$D$9:$D$93))</f>
        <v>0.23125704896106475</v>
      </c>
      <c r="AF145" s="51" cm="1">
        <f t="array" ref="AF145">MIN(1,SLOPE(Fperm_SI_Woolf2021!$F$9:$F$93*EXP(-Fperm_SI_Woolf2021!$I$9:$I$93*$C145*IF(AF$58=Fperm_SI_Woolf2021!$E$9:$E$93,1,EXP(LN((1.1*(Fperm_SI_Woolf2021!$E$9:$E$93-AF$58)-63.1579*EXP(-0.19*Fperm_SI_Woolf2021!$E$9:$E$93)+63.1579*EXP(-0.19*AF$58))/(Fperm_SI_Woolf2021!$E$9:$E$93-AF$58))*(AF$58-Fperm_SI_Woolf2021!$E$9:$E$93)/10))) + Fperm_SI_Woolf2021!$G$9:$G$93*EXP(-Fperm_SI_Woolf2021!$J$9:$J$93*$C145*IF(AF$58=Fperm_SI_Woolf2021!$E$9:$E$93,1,EXP(LN((1.1*(Fperm_SI_Woolf2021!$E$9:$E$93-AF$58)-63.1579*EXP(-0.19*Fperm_SI_Woolf2021!$E$9:$E$93)+63.1579*EXP(-0.19*AF$58))/(Fperm_SI_Woolf2021!$E$9:$E$93-AF$58))*(AF$58-Fperm_SI_Woolf2021!$E$9:$E$93)/10))) + Fperm_SI_Woolf2021!$H$9:$H$93*EXP(-Fperm_SI_Woolf2021!$K$9:$K$93*$C145*IF(AF$58=Fperm_SI_Woolf2021!$E$9:$E$93,1,EXP(LN((1.1*(Fperm_SI_Woolf2021!$E$9:$E$93-AF$58)-63.1579*EXP(-0.19*Fperm_SI_Woolf2021!$E$9:$E$93)+63.1579*EXP(-0.19*AF$58))/(Fperm_SI_Woolf2021!$E$9:$E$93-AF$58))*(AF$58-Fperm_SI_Woolf2021!$E$9:$E$93)/10))),Fperm_SI_Woolf2021!$D$9:$D$93)*AF$57+INTERCEPT(Fperm_SI_Woolf2021!$F$9:$F$93*EXP(-Fperm_SI_Woolf2021!$I$9:$I$93*$C145*IF(AF$58=Fperm_SI_Woolf2021!$E$9:$E$93,1,EXP(LN((1.1*(Fperm_SI_Woolf2021!$E$9:$E$93-AF$58)-63.1579*EXP(-0.19*Fperm_SI_Woolf2021!$E$9:$E$93)+63.1579*EXP(-0.19*AF$58))/(Fperm_SI_Woolf2021!$E$9:$E$93-AF$58))*(AF$58-Fperm_SI_Woolf2021!$E$9:$E$93)/10))) + Fperm_SI_Woolf2021!$G$9:$G$93*EXP(-Fperm_SI_Woolf2021!$J$9:$J$93*$C145*IF(AF$58=Fperm_SI_Woolf2021!$E$9:$E$93,1,EXP(LN((1.1*(Fperm_SI_Woolf2021!$E$9:$E$93-AF$58)-63.1579*EXP(-0.19*Fperm_SI_Woolf2021!$E$9:$E$93)+63.1579*EXP(-0.19*AF$58))/(Fperm_SI_Woolf2021!$E$9:$E$93-AF$58))*(AF$58-Fperm_SI_Woolf2021!$E$9:$E$93)/10))) + Fperm_SI_Woolf2021!$H$9:$H$93*EXP(-Fperm_SI_Woolf2021!$K$9:$K$93*$C145*IF(AF$58=Fperm_SI_Woolf2021!$E$9:$E$93,1,EXP(LN((1.1*(Fperm_SI_Woolf2021!$E$9:$E$93-AF$58)-63.1579*EXP(-0.19*Fperm_SI_Woolf2021!$E$9:$E$93)+63.1579*EXP(-0.19*AF$58))/(Fperm_SI_Woolf2021!$E$9:$E$93-AF$58))*(AF$58-Fperm_SI_Woolf2021!$E$9:$E$93)/10))),Fperm_SI_Woolf2021!$D$9:$D$93))</f>
        <v>0.20784596427198543</v>
      </c>
      <c r="AG145" s="51" cm="1">
        <f t="array" ref="AG145">MIN(1,SLOPE(Fperm_SI_Woolf2021!$F$9:$F$93*EXP(-Fperm_SI_Woolf2021!$I$9:$I$93*$C145*IF(AG$58=Fperm_SI_Woolf2021!$E$9:$E$93,1,EXP(LN((1.1*(Fperm_SI_Woolf2021!$E$9:$E$93-AG$58)-63.1579*EXP(-0.19*Fperm_SI_Woolf2021!$E$9:$E$93)+63.1579*EXP(-0.19*AG$58))/(Fperm_SI_Woolf2021!$E$9:$E$93-AG$58))*(AG$58-Fperm_SI_Woolf2021!$E$9:$E$93)/10))) + Fperm_SI_Woolf2021!$G$9:$G$93*EXP(-Fperm_SI_Woolf2021!$J$9:$J$93*$C145*IF(AG$58=Fperm_SI_Woolf2021!$E$9:$E$93,1,EXP(LN((1.1*(Fperm_SI_Woolf2021!$E$9:$E$93-AG$58)-63.1579*EXP(-0.19*Fperm_SI_Woolf2021!$E$9:$E$93)+63.1579*EXP(-0.19*AG$58))/(Fperm_SI_Woolf2021!$E$9:$E$93-AG$58))*(AG$58-Fperm_SI_Woolf2021!$E$9:$E$93)/10))) + Fperm_SI_Woolf2021!$H$9:$H$93*EXP(-Fperm_SI_Woolf2021!$K$9:$K$93*$C145*IF(AG$58=Fperm_SI_Woolf2021!$E$9:$E$93,1,EXP(LN((1.1*(Fperm_SI_Woolf2021!$E$9:$E$93-AG$58)-63.1579*EXP(-0.19*Fperm_SI_Woolf2021!$E$9:$E$93)+63.1579*EXP(-0.19*AG$58))/(Fperm_SI_Woolf2021!$E$9:$E$93-AG$58))*(AG$58-Fperm_SI_Woolf2021!$E$9:$E$93)/10))),Fperm_SI_Woolf2021!$D$9:$D$93)*AG$57+INTERCEPT(Fperm_SI_Woolf2021!$F$9:$F$93*EXP(-Fperm_SI_Woolf2021!$I$9:$I$93*$C145*IF(AG$58=Fperm_SI_Woolf2021!$E$9:$E$93,1,EXP(LN((1.1*(Fperm_SI_Woolf2021!$E$9:$E$93-AG$58)-63.1579*EXP(-0.19*Fperm_SI_Woolf2021!$E$9:$E$93)+63.1579*EXP(-0.19*AG$58))/(Fperm_SI_Woolf2021!$E$9:$E$93-AG$58))*(AG$58-Fperm_SI_Woolf2021!$E$9:$E$93)/10))) + Fperm_SI_Woolf2021!$G$9:$G$93*EXP(-Fperm_SI_Woolf2021!$J$9:$J$93*$C145*IF(AG$58=Fperm_SI_Woolf2021!$E$9:$E$93,1,EXP(LN((1.1*(Fperm_SI_Woolf2021!$E$9:$E$93-AG$58)-63.1579*EXP(-0.19*Fperm_SI_Woolf2021!$E$9:$E$93)+63.1579*EXP(-0.19*AG$58))/(Fperm_SI_Woolf2021!$E$9:$E$93-AG$58))*(AG$58-Fperm_SI_Woolf2021!$E$9:$E$93)/10))) + Fperm_SI_Woolf2021!$H$9:$H$93*EXP(-Fperm_SI_Woolf2021!$K$9:$K$93*$C145*IF(AG$58=Fperm_SI_Woolf2021!$E$9:$E$93,1,EXP(LN((1.1*(Fperm_SI_Woolf2021!$E$9:$E$93-AG$58)-63.1579*EXP(-0.19*Fperm_SI_Woolf2021!$E$9:$E$93)+63.1579*EXP(-0.19*AG$58))/(Fperm_SI_Woolf2021!$E$9:$E$93-AG$58))*(AG$58-Fperm_SI_Woolf2021!$E$9:$E$93)/10))),Fperm_SI_Woolf2021!$D$9:$D$93))</f>
        <v>0.18443487958290611</v>
      </c>
      <c r="AH145" s="51" cm="1">
        <f t="array" ref="AH145">MIN(1,SLOPE(Fperm_SI_Woolf2021!$F$9:$F$93*EXP(-Fperm_SI_Woolf2021!$I$9:$I$93*$C145*IF(AH$58=Fperm_SI_Woolf2021!$E$9:$E$93,1,EXP(LN((1.1*(Fperm_SI_Woolf2021!$E$9:$E$93-AH$58)-63.1579*EXP(-0.19*Fperm_SI_Woolf2021!$E$9:$E$93)+63.1579*EXP(-0.19*AH$58))/(Fperm_SI_Woolf2021!$E$9:$E$93-AH$58))*(AH$58-Fperm_SI_Woolf2021!$E$9:$E$93)/10))) + Fperm_SI_Woolf2021!$G$9:$G$93*EXP(-Fperm_SI_Woolf2021!$J$9:$J$93*$C145*IF(AH$58=Fperm_SI_Woolf2021!$E$9:$E$93,1,EXP(LN((1.1*(Fperm_SI_Woolf2021!$E$9:$E$93-AH$58)-63.1579*EXP(-0.19*Fperm_SI_Woolf2021!$E$9:$E$93)+63.1579*EXP(-0.19*AH$58))/(Fperm_SI_Woolf2021!$E$9:$E$93-AH$58))*(AH$58-Fperm_SI_Woolf2021!$E$9:$E$93)/10))) + Fperm_SI_Woolf2021!$H$9:$H$93*EXP(-Fperm_SI_Woolf2021!$K$9:$K$93*$C145*IF(AH$58=Fperm_SI_Woolf2021!$E$9:$E$93,1,EXP(LN((1.1*(Fperm_SI_Woolf2021!$E$9:$E$93-AH$58)-63.1579*EXP(-0.19*Fperm_SI_Woolf2021!$E$9:$E$93)+63.1579*EXP(-0.19*AH$58))/(Fperm_SI_Woolf2021!$E$9:$E$93-AH$58))*(AH$58-Fperm_SI_Woolf2021!$E$9:$E$93)/10))),Fperm_SI_Woolf2021!$D$9:$D$93)*AH$57+INTERCEPT(Fperm_SI_Woolf2021!$F$9:$F$93*EXP(-Fperm_SI_Woolf2021!$I$9:$I$93*$C145*IF(AH$58=Fperm_SI_Woolf2021!$E$9:$E$93,1,EXP(LN((1.1*(Fperm_SI_Woolf2021!$E$9:$E$93-AH$58)-63.1579*EXP(-0.19*Fperm_SI_Woolf2021!$E$9:$E$93)+63.1579*EXP(-0.19*AH$58))/(Fperm_SI_Woolf2021!$E$9:$E$93-AH$58))*(AH$58-Fperm_SI_Woolf2021!$E$9:$E$93)/10))) + Fperm_SI_Woolf2021!$G$9:$G$93*EXP(-Fperm_SI_Woolf2021!$J$9:$J$93*$C145*IF(AH$58=Fperm_SI_Woolf2021!$E$9:$E$93,1,EXP(LN((1.1*(Fperm_SI_Woolf2021!$E$9:$E$93-AH$58)-63.1579*EXP(-0.19*Fperm_SI_Woolf2021!$E$9:$E$93)+63.1579*EXP(-0.19*AH$58))/(Fperm_SI_Woolf2021!$E$9:$E$93-AH$58))*(AH$58-Fperm_SI_Woolf2021!$E$9:$E$93)/10))) + Fperm_SI_Woolf2021!$H$9:$H$93*EXP(-Fperm_SI_Woolf2021!$K$9:$K$93*$C145*IF(AH$58=Fperm_SI_Woolf2021!$E$9:$E$93,1,EXP(LN((1.1*(Fperm_SI_Woolf2021!$E$9:$E$93-AH$58)-63.1579*EXP(-0.19*Fperm_SI_Woolf2021!$E$9:$E$93)+63.1579*EXP(-0.19*AH$58))/(Fperm_SI_Woolf2021!$E$9:$E$93-AH$58))*(AH$58-Fperm_SI_Woolf2021!$E$9:$E$93)/10))),Fperm_SI_Woolf2021!$D$9:$D$93))</f>
        <v>0.34392893752663445</v>
      </c>
      <c r="AI145" s="51" cm="1">
        <f t="array" ref="AI145">MIN(1,SLOPE(Fperm_SI_Woolf2021!$F$9:$F$93*EXP(-Fperm_SI_Woolf2021!$I$9:$I$93*$C145*IF(AI$58=Fperm_SI_Woolf2021!$E$9:$E$93,1,EXP(LN((1.1*(Fperm_SI_Woolf2021!$E$9:$E$93-AI$58)-63.1579*EXP(-0.19*Fperm_SI_Woolf2021!$E$9:$E$93)+63.1579*EXP(-0.19*AI$58))/(Fperm_SI_Woolf2021!$E$9:$E$93-AI$58))*(AI$58-Fperm_SI_Woolf2021!$E$9:$E$93)/10))) + Fperm_SI_Woolf2021!$G$9:$G$93*EXP(-Fperm_SI_Woolf2021!$J$9:$J$93*$C145*IF(AI$58=Fperm_SI_Woolf2021!$E$9:$E$93,1,EXP(LN((1.1*(Fperm_SI_Woolf2021!$E$9:$E$93-AI$58)-63.1579*EXP(-0.19*Fperm_SI_Woolf2021!$E$9:$E$93)+63.1579*EXP(-0.19*AI$58))/(Fperm_SI_Woolf2021!$E$9:$E$93-AI$58))*(AI$58-Fperm_SI_Woolf2021!$E$9:$E$93)/10))) + Fperm_SI_Woolf2021!$H$9:$H$93*EXP(-Fperm_SI_Woolf2021!$K$9:$K$93*$C145*IF(AI$58=Fperm_SI_Woolf2021!$E$9:$E$93,1,EXP(LN((1.1*(Fperm_SI_Woolf2021!$E$9:$E$93-AI$58)-63.1579*EXP(-0.19*Fperm_SI_Woolf2021!$E$9:$E$93)+63.1579*EXP(-0.19*AI$58))/(Fperm_SI_Woolf2021!$E$9:$E$93-AI$58))*(AI$58-Fperm_SI_Woolf2021!$E$9:$E$93)/10))),Fperm_SI_Woolf2021!$D$9:$D$93)*AI$57+INTERCEPT(Fperm_SI_Woolf2021!$F$9:$F$93*EXP(-Fperm_SI_Woolf2021!$I$9:$I$93*$C145*IF(AI$58=Fperm_SI_Woolf2021!$E$9:$E$93,1,EXP(LN((1.1*(Fperm_SI_Woolf2021!$E$9:$E$93-AI$58)-63.1579*EXP(-0.19*Fperm_SI_Woolf2021!$E$9:$E$93)+63.1579*EXP(-0.19*AI$58))/(Fperm_SI_Woolf2021!$E$9:$E$93-AI$58))*(AI$58-Fperm_SI_Woolf2021!$E$9:$E$93)/10))) + Fperm_SI_Woolf2021!$G$9:$G$93*EXP(-Fperm_SI_Woolf2021!$J$9:$J$93*$C145*IF(AI$58=Fperm_SI_Woolf2021!$E$9:$E$93,1,EXP(LN((1.1*(Fperm_SI_Woolf2021!$E$9:$E$93-AI$58)-63.1579*EXP(-0.19*Fperm_SI_Woolf2021!$E$9:$E$93)+63.1579*EXP(-0.19*AI$58))/(Fperm_SI_Woolf2021!$E$9:$E$93-AI$58))*(AI$58-Fperm_SI_Woolf2021!$E$9:$E$93)/10))) + Fperm_SI_Woolf2021!$H$9:$H$93*EXP(-Fperm_SI_Woolf2021!$K$9:$K$93*$C145*IF(AI$58=Fperm_SI_Woolf2021!$E$9:$E$93,1,EXP(LN((1.1*(Fperm_SI_Woolf2021!$E$9:$E$93-AI$58)-63.1579*EXP(-0.19*Fperm_SI_Woolf2021!$E$9:$E$93)+63.1579*EXP(-0.19*AI$58))/(Fperm_SI_Woolf2021!$E$9:$E$93-AI$58))*(AI$58-Fperm_SI_Woolf2021!$E$9:$E$93)/10))),Fperm_SI_Woolf2021!$D$9:$D$93))</f>
        <v>0.32762524523534425</v>
      </c>
      <c r="AJ145" s="51" cm="1">
        <f t="array" ref="AJ145">MIN(1,SLOPE(Fperm_SI_Woolf2021!$F$9:$F$93*EXP(-Fperm_SI_Woolf2021!$I$9:$I$93*$C145*IF(AJ$58=Fperm_SI_Woolf2021!$E$9:$E$93,1,EXP(LN((1.1*(Fperm_SI_Woolf2021!$E$9:$E$93-AJ$58)-63.1579*EXP(-0.19*Fperm_SI_Woolf2021!$E$9:$E$93)+63.1579*EXP(-0.19*AJ$58))/(Fperm_SI_Woolf2021!$E$9:$E$93-AJ$58))*(AJ$58-Fperm_SI_Woolf2021!$E$9:$E$93)/10))) + Fperm_SI_Woolf2021!$G$9:$G$93*EXP(-Fperm_SI_Woolf2021!$J$9:$J$93*$C145*IF(AJ$58=Fperm_SI_Woolf2021!$E$9:$E$93,1,EXP(LN((1.1*(Fperm_SI_Woolf2021!$E$9:$E$93-AJ$58)-63.1579*EXP(-0.19*Fperm_SI_Woolf2021!$E$9:$E$93)+63.1579*EXP(-0.19*AJ$58))/(Fperm_SI_Woolf2021!$E$9:$E$93-AJ$58))*(AJ$58-Fperm_SI_Woolf2021!$E$9:$E$93)/10))) + Fperm_SI_Woolf2021!$H$9:$H$93*EXP(-Fperm_SI_Woolf2021!$K$9:$K$93*$C145*IF(AJ$58=Fperm_SI_Woolf2021!$E$9:$E$93,1,EXP(LN((1.1*(Fperm_SI_Woolf2021!$E$9:$E$93-AJ$58)-63.1579*EXP(-0.19*Fperm_SI_Woolf2021!$E$9:$E$93)+63.1579*EXP(-0.19*AJ$58))/(Fperm_SI_Woolf2021!$E$9:$E$93-AJ$58))*(AJ$58-Fperm_SI_Woolf2021!$E$9:$E$93)/10))),Fperm_SI_Woolf2021!$D$9:$D$93)*AJ$57+INTERCEPT(Fperm_SI_Woolf2021!$F$9:$F$93*EXP(-Fperm_SI_Woolf2021!$I$9:$I$93*$C145*IF(AJ$58=Fperm_SI_Woolf2021!$E$9:$E$93,1,EXP(LN((1.1*(Fperm_SI_Woolf2021!$E$9:$E$93-AJ$58)-63.1579*EXP(-0.19*Fperm_SI_Woolf2021!$E$9:$E$93)+63.1579*EXP(-0.19*AJ$58))/(Fperm_SI_Woolf2021!$E$9:$E$93-AJ$58))*(AJ$58-Fperm_SI_Woolf2021!$E$9:$E$93)/10))) + Fperm_SI_Woolf2021!$G$9:$G$93*EXP(-Fperm_SI_Woolf2021!$J$9:$J$93*$C145*IF(AJ$58=Fperm_SI_Woolf2021!$E$9:$E$93,1,EXP(LN((1.1*(Fperm_SI_Woolf2021!$E$9:$E$93-AJ$58)-63.1579*EXP(-0.19*Fperm_SI_Woolf2021!$E$9:$E$93)+63.1579*EXP(-0.19*AJ$58))/(Fperm_SI_Woolf2021!$E$9:$E$93-AJ$58))*(AJ$58-Fperm_SI_Woolf2021!$E$9:$E$93)/10))) + Fperm_SI_Woolf2021!$H$9:$H$93*EXP(-Fperm_SI_Woolf2021!$K$9:$K$93*$C145*IF(AJ$58=Fperm_SI_Woolf2021!$E$9:$E$93,1,EXP(LN((1.1*(Fperm_SI_Woolf2021!$E$9:$E$93-AJ$58)-63.1579*EXP(-0.19*Fperm_SI_Woolf2021!$E$9:$E$93)+63.1579*EXP(-0.19*AJ$58))/(Fperm_SI_Woolf2021!$E$9:$E$93-AJ$58))*(AJ$58-Fperm_SI_Woolf2021!$E$9:$E$93)/10))),Fperm_SI_Woolf2021!$D$9:$D$93))</f>
        <v>0.31132155294405406</v>
      </c>
      <c r="AK145" s="51" cm="1">
        <f t="array" ref="AK145">MIN(1,SLOPE(Fperm_SI_Woolf2021!$F$9:$F$93*EXP(-Fperm_SI_Woolf2021!$I$9:$I$93*$C145*IF(AK$58=Fperm_SI_Woolf2021!$E$9:$E$93,1,EXP(LN((1.1*(Fperm_SI_Woolf2021!$E$9:$E$93-AK$58)-63.1579*EXP(-0.19*Fperm_SI_Woolf2021!$E$9:$E$93)+63.1579*EXP(-0.19*AK$58))/(Fperm_SI_Woolf2021!$E$9:$E$93-AK$58))*(AK$58-Fperm_SI_Woolf2021!$E$9:$E$93)/10))) + Fperm_SI_Woolf2021!$G$9:$G$93*EXP(-Fperm_SI_Woolf2021!$J$9:$J$93*$C145*IF(AK$58=Fperm_SI_Woolf2021!$E$9:$E$93,1,EXP(LN((1.1*(Fperm_SI_Woolf2021!$E$9:$E$93-AK$58)-63.1579*EXP(-0.19*Fperm_SI_Woolf2021!$E$9:$E$93)+63.1579*EXP(-0.19*AK$58))/(Fperm_SI_Woolf2021!$E$9:$E$93-AK$58))*(AK$58-Fperm_SI_Woolf2021!$E$9:$E$93)/10))) + Fperm_SI_Woolf2021!$H$9:$H$93*EXP(-Fperm_SI_Woolf2021!$K$9:$K$93*$C145*IF(AK$58=Fperm_SI_Woolf2021!$E$9:$E$93,1,EXP(LN((1.1*(Fperm_SI_Woolf2021!$E$9:$E$93-AK$58)-63.1579*EXP(-0.19*Fperm_SI_Woolf2021!$E$9:$E$93)+63.1579*EXP(-0.19*AK$58))/(Fperm_SI_Woolf2021!$E$9:$E$93-AK$58))*(AK$58-Fperm_SI_Woolf2021!$E$9:$E$93)/10))),Fperm_SI_Woolf2021!$D$9:$D$93)*AK$57+INTERCEPT(Fperm_SI_Woolf2021!$F$9:$F$93*EXP(-Fperm_SI_Woolf2021!$I$9:$I$93*$C145*IF(AK$58=Fperm_SI_Woolf2021!$E$9:$E$93,1,EXP(LN((1.1*(Fperm_SI_Woolf2021!$E$9:$E$93-AK$58)-63.1579*EXP(-0.19*Fperm_SI_Woolf2021!$E$9:$E$93)+63.1579*EXP(-0.19*AK$58))/(Fperm_SI_Woolf2021!$E$9:$E$93-AK$58))*(AK$58-Fperm_SI_Woolf2021!$E$9:$E$93)/10))) + Fperm_SI_Woolf2021!$G$9:$G$93*EXP(-Fperm_SI_Woolf2021!$J$9:$J$93*$C145*IF(AK$58=Fperm_SI_Woolf2021!$E$9:$E$93,1,EXP(LN((1.1*(Fperm_SI_Woolf2021!$E$9:$E$93-AK$58)-63.1579*EXP(-0.19*Fperm_SI_Woolf2021!$E$9:$E$93)+63.1579*EXP(-0.19*AK$58))/(Fperm_SI_Woolf2021!$E$9:$E$93-AK$58))*(AK$58-Fperm_SI_Woolf2021!$E$9:$E$93)/10))) + Fperm_SI_Woolf2021!$H$9:$H$93*EXP(-Fperm_SI_Woolf2021!$K$9:$K$93*$C145*IF(AK$58=Fperm_SI_Woolf2021!$E$9:$E$93,1,EXP(LN((1.1*(Fperm_SI_Woolf2021!$E$9:$E$93-AK$58)-63.1579*EXP(-0.19*Fperm_SI_Woolf2021!$E$9:$E$93)+63.1579*EXP(-0.19*AK$58))/(Fperm_SI_Woolf2021!$E$9:$E$93-AK$58))*(AK$58-Fperm_SI_Woolf2021!$E$9:$E$93)/10))),Fperm_SI_Woolf2021!$D$9:$D$93))</f>
        <v>0.29501786065276381</v>
      </c>
      <c r="AL145" s="51" cm="1">
        <f t="array" ref="AL145">MIN(1,SLOPE(Fperm_SI_Woolf2021!$F$9:$F$93*EXP(-Fperm_SI_Woolf2021!$I$9:$I$93*$C145*IF(AL$58=Fperm_SI_Woolf2021!$E$9:$E$93,1,EXP(LN((1.1*(Fperm_SI_Woolf2021!$E$9:$E$93-AL$58)-63.1579*EXP(-0.19*Fperm_SI_Woolf2021!$E$9:$E$93)+63.1579*EXP(-0.19*AL$58))/(Fperm_SI_Woolf2021!$E$9:$E$93-AL$58))*(AL$58-Fperm_SI_Woolf2021!$E$9:$E$93)/10))) + Fperm_SI_Woolf2021!$G$9:$G$93*EXP(-Fperm_SI_Woolf2021!$J$9:$J$93*$C145*IF(AL$58=Fperm_SI_Woolf2021!$E$9:$E$93,1,EXP(LN((1.1*(Fperm_SI_Woolf2021!$E$9:$E$93-AL$58)-63.1579*EXP(-0.19*Fperm_SI_Woolf2021!$E$9:$E$93)+63.1579*EXP(-0.19*AL$58))/(Fperm_SI_Woolf2021!$E$9:$E$93-AL$58))*(AL$58-Fperm_SI_Woolf2021!$E$9:$E$93)/10))) + Fperm_SI_Woolf2021!$H$9:$H$93*EXP(-Fperm_SI_Woolf2021!$K$9:$K$93*$C145*IF(AL$58=Fperm_SI_Woolf2021!$E$9:$E$93,1,EXP(LN((1.1*(Fperm_SI_Woolf2021!$E$9:$E$93-AL$58)-63.1579*EXP(-0.19*Fperm_SI_Woolf2021!$E$9:$E$93)+63.1579*EXP(-0.19*AL$58))/(Fperm_SI_Woolf2021!$E$9:$E$93-AL$58))*(AL$58-Fperm_SI_Woolf2021!$E$9:$E$93)/10))),Fperm_SI_Woolf2021!$D$9:$D$93)*AL$57+INTERCEPT(Fperm_SI_Woolf2021!$F$9:$F$93*EXP(-Fperm_SI_Woolf2021!$I$9:$I$93*$C145*IF(AL$58=Fperm_SI_Woolf2021!$E$9:$E$93,1,EXP(LN((1.1*(Fperm_SI_Woolf2021!$E$9:$E$93-AL$58)-63.1579*EXP(-0.19*Fperm_SI_Woolf2021!$E$9:$E$93)+63.1579*EXP(-0.19*AL$58))/(Fperm_SI_Woolf2021!$E$9:$E$93-AL$58))*(AL$58-Fperm_SI_Woolf2021!$E$9:$E$93)/10))) + Fperm_SI_Woolf2021!$G$9:$G$93*EXP(-Fperm_SI_Woolf2021!$J$9:$J$93*$C145*IF(AL$58=Fperm_SI_Woolf2021!$E$9:$E$93,1,EXP(LN((1.1*(Fperm_SI_Woolf2021!$E$9:$E$93-AL$58)-63.1579*EXP(-0.19*Fperm_SI_Woolf2021!$E$9:$E$93)+63.1579*EXP(-0.19*AL$58))/(Fperm_SI_Woolf2021!$E$9:$E$93-AL$58))*(AL$58-Fperm_SI_Woolf2021!$E$9:$E$93)/10))) + Fperm_SI_Woolf2021!$H$9:$H$93*EXP(-Fperm_SI_Woolf2021!$K$9:$K$93*$C145*IF(AL$58=Fperm_SI_Woolf2021!$E$9:$E$93,1,EXP(LN((1.1*(Fperm_SI_Woolf2021!$E$9:$E$93-AL$58)-63.1579*EXP(-0.19*Fperm_SI_Woolf2021!$E$9:$E$93)+63.1579*EXP(-0.19*AL$58))/(Fperm_SI_Woolf2021!$E$9:$E$93-AL$58))*(AL$58-Fperm_SI_Woolf2021!$E$9:$E$93)/10))),Fperm_SI_Woolf2021!$D$9:$D$93))</f>
        <v>0.27871416836147367</v>
      </c>
      <c r="AM145" s="51" cm="1">
        <f t="array" ref="AM145">MIN(1,SLOPE(Fperm_SI_Woolf2021!$F$9:$F$93*EXP(-Fperm_SI_Woolf2021!$I$9:$I$93*$C145*IF(AM$58=Fperm_SI_Woolf2021!$E$9:$E$93,1,EXP(LN((1.1*(Fperm_SI_Woolf2021!$E$9:$E$93-AM$58)-63.1579*EXP(-0.19*Fperm_SI_Woolf2021!$E$9:$E$93)+63.1579*EXP(-0.19*AM$58))/(Fperm_SI_Woolf2021!$E$9:$E$93-AM$58))*(AM$58-Fperm_SI_Woolf2021!$E$9:$E$93)/10))) + Fperm_SI_Woolf2021!$G$9:$G$93*EXP(-Fperm_SI_Woolf2021!$J$9:$J$93*$C145*IF(AM$58=Fperm_SI_Woolf2021!$E$9:$E$93,1,EXP(LN((1.1*(Fperm_SI_Woolf2021!$E$9:$E$93-AM$58)-63.1579*EXP(-0.19*Fperm_SI_Woolf2021!$E$9:$E$93)+63.1579*EXP(-0.19*AM$58))/(Fperm_SI_Woolf2021!$E$9:$E$93-AM$58))*(AM$58-Fperm_SI_Woolf2021!$E$9:$E$93)/10))) + Fperm_SI_Woolf2021!$H$9:$H$93*EXP(-Fperm_SI_Woolf2021!$K$9:$K$93*$C145*IF(AM$58=Fperm_SI_Woolf2021!$E$9:$E$93,1,EXP(LN((1.1*(Fperm_SI_Woolf2021!$E$9:$E$93-AM$58)-63.1579*EXP(-0.19*Fperm_SI_Woolf2021!$E$9:$E$93)+63.1579*EXP(-0.19*AM$58))/(Fperm_SI_Woolf2021!$E$9:$E$93-AM$58))*(AM$58-Fperm_SI_Woolf2021!$E$9:$E$93)/10))),Fperm_SI_Woolf2021!$D$9:$D$93)*AM$57+INTERCEPT(Fperm_SI_Woolf2021!$F$9:$F$93*EXP(-Fperm_SI_Woolf2021!$I$9:$I$93*$C145*IF(AM$58=Fperm_SI_Woolf2021!$E$9:$E$93,1,EXP(LN((1.1*(Fperm_SI_Woolf2021!$E$9:$E$93-AM$58)-63.1579*EXP(-0.19*Fperm_SI_Woolf2021!$E$9:$E$93)+63.1579*EXP(-0.19*AM$58))/(Fperm_SI_Woolf2021!$E$9:$E$93-AM$58))*(AM$58-Fperm_SI_Woolf2021!$E$9:$E$93)/10))) + Fperm_SI_Woolf2021!$G$9:$G$93*EXP(-Fperm_SI_Woolf2021!$J$9:$J$93*$C145*IF(AM$58=Fperm_SI_Woolf2021!$E$9:$E$93,1,EXP(LN((1.1*(Fperm_SI_Woolf2021!$E$9:$E$93-AM$58)-63.1579*EXP(-0.19*Fperm_SI_Woolf2021!$E$9:$E$93)+63.1579*EXP(-0.19*AM$58))/(Fperm_SI_Woolf2021!$E$9:$E$93-AM$58))*(AM$58-Fperm_SI_Woolf2021!$E$9:$E$93)/10))) + Fperm_SI_Woolf2021!$H$9:$H$93*EXP(-Fperm_SI_Woolf2021!$K$9:$K$93*$C145*IF(AM$58=Fperm_SI_Woolf2021!$E$9:$E$93,1,EXP(LN((1.1*(Fperm_SI_Woolf2021!$E$9:$E$93-AM$58)-63.1579*EXP(-0.19*Fperm_SI_Woolf2021!$E$9:$E$93)+63.1579*EXP(-0.19*AM$58))/(Fperm_SI_Woolf2021!$E$9:$E$93-AM$58))*(AM$58-Fperm_SI_Woolf2021!$E$9:$E$93)/10))),Fperm_SI_Woolf2021!$D$9:$D$93))</f>
        <v>0.26241047607018342</v>
      </c>
      <c r="AN145" s="51" cm="1">
        <f t="array" ref="AN145">MIN(1,SLOPE(Fperm_SI_Woolf2021!$F$9:$F$93*EXP(-Fperm_SI_Woolf2021!$I$9:$I$93*$C145*IF(AN$58=Fperm_SI_Woolf2021!$E$9:$E$93,1,EXP(LN((1.1*(Fperm_SI_Woolf2021!$E$9:$E$93-AN$58)-63.1579*EXP(-0.19*Fperm_SI_Woolf2021!$E$9:$E$93)+63.1579*EXP(-0.19*AN$58))/(Fperm_SI_Woolf2021!$E$9:$E$93-AN$58))*(AN$58-Fperm_SI_Woolf2021!$E$9:$E$93)/10))) + Fperm_SI_Woolf2021!$G$9:$G$93*EXP(-Fperm_SI_Woolf2021!$J$9:$J$93*$C145*IF(AN$58=Fperm_SI_Woolf2021!$E$9:$E$93,1,EXP(LN((1.1*(Fperm_SI_Woolf2021!$E$9:$E$93-AN$58)-63.1579*EXP(-0.19*Fperm_SI_Woolf2021!$E$9:$E$93)+63.1579*EXP(-0.19*AN$58))/(Fperm_SI_Woolf2021!$E$9:$E$93-AN$58))*(AN$58-Fperm_SI_Woolf2021!$E$9:$E$93)/10))) + Fperm_SI_Woolf2021!$H$9:$H$93*EXP(-Fperm_SI_Woolf2021!$K$9:$K$93*$C145*IF(AN$58=Fperm_SI_Woolf2021!$E$9:$E$93,1,EXP(LN((1.1*(Fperm_SI_Woolf2021!$E$9:$E$93-AN$58)-63.1579*EXP(-0.19*Fperm_SI_Woolf2021!$E$9:$E$93)+63.1579*EXP(-0.19*AN$58))/(Fperm_SI_Woolf2021!$E$9:$E$93-AN$58))*(AN$58-Fperm_SI_Woolf2021!$E$9:$E$93)/10))),Fperm_SI_Woolf2021!$D$9:$D$93)*AN$57+INTERCEPT(Fperm_SI_Woolf2021!$F$9:$F$93*EXP(-Fperm_SI_Woolf2021!$I$9:$I$93*$C145*IF(AN$58=Fperm_SI_Woolf2021!$E$9:$E$93,1,EXP(LN((1.1*(Fperm_SI_Woolf2021!$E$9:$E$93-AN$58)-63.1579*EXP(-0.19*Fperm_SI_Woolf2021!$E$9:$E$93)+63.1579*EXP(-0.19*AN$58))/(Fperm_SI_Woolf2021!$E$9:$E$93-AN$58))*(AN$58-Fperm_SI_Woolf2021!$E$9:$E$93)/10))) + Fperm_SI_Woolf2021!$G$9:$G$93*EXP(-Fperm_SI_Woolf2021!$J$9:$J$93*$C145*IF(AN$58=Fperm_SI_Woolf2021!$E$9:$E$93,1,EXP(LN((1.1*(Fperm_SI_Woolf2021!$E$9:$E$93-AN$58)-63.1579*EXP(-0.19*Fperm_SI_Woolf2021!$E$9:$E$93)+63.1579*EXP(-0.19*AN$58))/(Fperm_SI_Woolf2021!$E$9:$E$93-AN$58))*(AN$58-Fperm_SI_Woolf2021!$E$9:$E$93)/10))) + Fperm_SI_Woolf2021!$H$9:$H$93*EXP(-Fperm_SI_Woolf2021!$K$9:$K$93*$C145*IF(AN$58=Fperm_SI_Woolf2021!$E$9:$E$93,1,EXP(LN((1.1*(Fperm_SI_Woolf2021!$E$9:$E$93-AN$58)-63.1579*EXP(-0.19*Fperm_SI_Woolf2021!$E$9:$E$93)+63.1579*EXP(-0.19*AN$58))/(Fperm_SI_Woolf2021!$E$9:$E$93-AN$58))*(AN$58-Fperm_SI_Woolf2021!$E$9:$E$93)/10))),Fperm_SI_Woolf2021!$D$9:$D$93))</f>
        <v>0.24610678377889325</v>
      </c>
      <c r="AO145" s="51" cm="1">
        <f t="array" ref="AO145">MIN(1,SLOPE(Fperm_SI_Woolf2021!$F$9:$F$93*EXP(-Fperm_SI_Woolf2021!$I$9:$I$93*$C145*IF(AO$58=Fperm_SI_Woolf2021!$E$9:$E$93,1,EXP(LN((1.1*(Fperm_SI_Woolf2021!$E$9:$E$93-AO$58)-63.1579*EXP(-0.19*Fperm_SI_Woolf2021!$E$9:$E$93)+63.1579*EXP(-0.19*AO$58))/(Fperm_SI_Woolf2021!$E$9:$E$93-AO$58))*(AO$58-Fperm_SI_Woolf2021!$E$9:$E$93)/10))) + Fperm_SI_Woolf2021!$G$9:$G$93*EXP(-Fperm_SI_Woolf2021!$J$9:$J$93*$C145*IF(AO$58=Fperm_SI_Woolf2021!$E$9:$E$93,1,EXP(LN((1.1*(Fperm_SI_Woolf2021!$E$9:$E$93-AO$58)-63.1579*EXP(-0.19*Fperm_SI_Woolf2021!$E$9:$E$93)+63.1579*EXP(-0.19*AO$58))/(Fperm_SI_Woolf2021!$E$9:$E$93-AO$58))*(AO$58-Fperm_SI_Woolf2021!$E$9:$E$93)/10))) + Fperm_SI_Woolf2021!$H$9:$H$93*EXP(-Fperm_SI_Woolf2021!$K$9:$K$93*$C145*IF(AO$58=Fperm_SI_Woolf2021!$E$9:$E$93,1,EXP(LN((1.1*(Fperm_SI_Woolf2021!$E$9:$E$93-AO$58)-63.1579*EXP(-0.19*Fperm_SI_Woolf2021!$E$9:$E$93)+63.1579*EXP(-0.19*AO$58))/(Fperm_SI_Woolf2021!$E$9:$E$93-AO$58))*(AO$58-Fperm_SI_Woolf2021!$E$9:$E$93)/10))),Fperm_SI_Woolf2021!$D$9:$D$93)*AO$57+INTERCEPT(Fperm_SI_Woolf2021!$F$9:$F$93*EXP(-Fperm_SI_Woolf2021!$I$9:$I$93*$C145*IF(AO$58=Fperm_SI_Woolf2021!$E$9:$E$93,1,EXP(LN((1.1*(Fperm_SI_Woolf2021!$E$9:$E$93-AO$58)-63.1579*EXP(-0.19*Fperm_SI_Woolf2021!$E$9:$E$93)+63.1579*EXP(-0.19*AO$58))/(Fperm_SI_Woolf2021!$E$9:$E$93-AO$58))*(AO$58-Fperm_SI_Woolf2021!$E$9:$E$93)/10))) + Fperm_SI_Woolf2021!$G$9:$G$93*EXP(-Fperm_SI_Woolf2021!$J$9:$J$93*$C145*IF(AO$58=Fperm_SI_Woolf2021!$E$9:$E$93,1,EXP(LN((1.1*(Fperm_SI_Woolf2021!$E$9:$E$93-AO$58)-63.1579*EXP(-0.19*Fperm_SI_Woolf2021!$E$9:$E$93)+63.1579*EXP(-0.19*AO$58))/(Fperm_SI_Woolf2021!$E$9:$E$93-AO$58))*(AO$58-Fperm_SI_Woolf2021!$E$9:$E$93)/10))) + Fperm_SI_Woolf2021!$H$9:$H$93*EXP(-Fperm_SI_Woolf2021!$K$9:$K$93*$C145*IF(AO$58=Fperm_SI_Woolf2021!$E$9:$E$93,1,EXP(LN((1.1*(Fperm_SI_Woolf2021!$E$9:$E$93-AO$58)-63.1579*EXP(-0.19*Fperm_SI_Woolf2021!$E$9:$E$93)+63.1579*EXP(-0.19*AO$58))/(Fperm_SI_Woolf2021!$E$9:$E$93-AO$58))*(AO$58-Fperm_SI_Woolf2021!$E$9:$E$93)/10))),Fperm_SI_Woolf2021!$D$9:$D$93))</f>
        <v>0.22980309148760306</v>
      </c>
      <c r="AP145" s="51" cm="1">
        <f t="array" ref="AP145">MIN(1,SLOPE(Fperm_SI_Woolf2021!$F$9:$F$93*EXP(-Fperm_SI_Woolf2021!$I$9:$I$93*$C145*IF(AP$58=Fperm_SI_Woolf2021!$E$9:$E$93,1,EXP(LN((1.1*(Fperm_SI_Woolf2021!$E$9:$E$93-AP$58)-63.1579*EXP(-0.19*Fperm_SI_Woolf2021!$E$9:$E$93)+63.1579*EXP(-0.19*AP$58))/(Fperm_SI_Woolf2021!$E$9:$E$93-AP$58))*(AP$58-Fperm_SI_Woolf2021!$E$9:$E$93)/10))) + Fperm_SI_Woolf2021!$G$9:$G$93*EXP(-Fperm_SI_Woolf2021!$J$9:$J$93*$C145*IF(AP$58=Fperm_SI_Woolf2021!$E$9:$E$93,1,EXP(LN((1.1*(Fperm_SI_Woolf2021!$E$9:$E$93-AP$58)-63.1579*EXP(-0.19*Fperm_SI_Woolf2021!$E$9:$E$93)+63.1579*EXP(-0.19*AP$58))/(Fperm_SI_Woolf2021!$E$9:$E$93-AP$58))*(AP$58-Fperm_SI_Woolf2021!$E$9:$E$93)/10))) + Fperm_SI_Woolf2021!$H$9:$H$93*EXP(-Fperm_SI_Woolf2021!$K$9:$K$93*$C145*IF(AP$58=Fperm_SI_Woolf2021!$E$9:$E$93,1,EXP(LN((1.1*(Fperm_SI_Woolf2021!$E$9:$E$93-AP$58)-63.1579*EXP(-0.19*Fperm_SI_Woolf2021!$E$9:$E$93)+63.1579*EXP(-0.19*AP$58))/(Fperm_SI_Woolf2021!$E$9:$E$93-AP$58))*(AP$58-Fperm_SI_Woolf2021!$E$9:$E$93)/10))),Fperm_SI_Woolf2021!$D$9:$D$93)*AP$57+INTERCEPT(Fperm_SI_Woolf2021!$F$9:$F$93*EXP(-Fperm_SI_Woolf2021!$I$9:$I$93*$C145*IF(AP$58=Fperm_SI_Woolf2021!$E$9:$E$93,1,EXP(LN((1.1*(Fperm_SI_Woolf2021!$E$9:$E$93-AP$58)-63.1579*EXP(-0.19*Fperm_SI_Woolf2021!$E$9:$E$93)+63.1579*EXP(-0.19*AP$58))/(Fperm_SI_Woolf2021!$E$9:$E$93-AP$58))*(AP$58-Fperm_SI_Woolf2021!$E$9:$E$93)/10))) + Fperm_SI_Woolf2021!$G$9:$G$93*EXP(-Fperm_SI_Woolf2021!$J$9:$J$93*$C145*IF(AP$58=Fperm_SI_Woolf2021!$E$9:$E$93,1,EXP(LN((1.1*(Fperm_SI_Woolf2021!$E$9:$E$93-AP$58)-63.1579*EXP(-0.19*Fperm_SI_Woolf2021!$E$9:$E$93)+63.1579*EXP(-0.19*AP$58))/(Fperm_SI_Woolf2021!$E$9:$E$93-AP$58))*(AP$58-Fperm_SI_Woolf2021!$E$9:$E$93)/10))) + Fperm_SI_Woolf2021!$H$9:$H$93*EXP(-Fperm_SI_Woolf2021!$K$9:$K$93*$C145*IF(AP$58=Fperm_SI_Woolf2021!$E$9:$E$93,1,EXP(LN((1.1*(Fperm_SI_Woolf2021!$E$9:$E$93-AP$58)-63.1579*EXP(-0.19*Fperm_SI_Woolf2021!$E$9:$E$93)+63.1579*EXP(-0.19*AP$58))/(Fperm_SI_Woolf2021!$E$9:$E$93-AP$58))*(AP$58-Fperm_SI_Woolf2021!$E$9:$E$93)/10))),Fperm_SI_Woolf2021!$D$9:$D$93))</f>
        <v>0.21349939919631286</v>
      </c>
      <c r="AQ145" s="51" cm="1">
        <f t="array" ref="AQ145">MIN(1,SLOPE(Fperm_SI_Woolf2021!$F$9:$F$93*EXP(-Fperm_SI_Woolf2021!$I$9:$I$93*$C145*IF(AQ$58=Fperm_SI_Woolf2021!$E$9:$E$93,1,EXP(LN((1.1*(Fperm_SI_Woolf2021!$E$9:$E$93-AQ$58)-63.1579*EXP(-0.19*Fperm_SI_Woolf2021!$E$9:$E$93)+63.1579*EXP(-0.19*AQ$58))/(Fperm_SI_Woolf2021!$E$9:$E$93-AQ$58))*(AQ$58-Fperm_SI_Woolf2021!$E$9:$E$93)/10))) + Fperm_SI_Woolf2021!$G$9:$G$93*EXP(-Fperm_SI_Woolf2021!$J$9:$J$93*$C145*IF(AQ$58=Fperm_SI_Woolf2021!$E$9:$E$93,1,EXP(LN((1.1*(Fperm_SI_Woolf2021!$E$9:$E$93-AQ$58)-63.1579*EXP(-0.19*Fperm_SI_Woolf2021!$E$9:$E$93)+63.1579*EXP(-0.19*AQ$58))/(Fperm_SI_Woolf2021!$E$9:$E$93-AQ$58))*(AQ$58-Fperm_SI_Woolf2021!$E$9:$E$93)/10))) + Fperm_SI_Woolf2021!$H$9:$H$93*EXP(-Fperm_SI_Woolf2021!$K$9:$K$93*$C145*IF(AQ$58=Fperm_SI_Woolf2021!$E$9:$E$93,1,EXP(LN((1.1*(Fperm_SI_Woolf2021!$E$9:$E$93-AQ$58)-63.1579*EXP(-0.19*Fperm_SI_Woolf2021!$E$9:$E$93)+63.1579*EXP(-0.19*AQ$58))/(Fperm_SI_Woolf2021!$E$9:$E$93-AQ$58))*(AQ$58-Fperm_SI_Woolf2021!$E$9:$E$93)/10))),Fperm_SI_Woolf2021!$D$9:$D$93)*AQ$57+INTERCEPT(Fperm_SI_Woolf2021!$F$9:$F$93*EXP(-Fperm_SI_Woolf2021!$I$9:$I$93*$C145*IF(AQ$58=Fperm_SI_Woolf2021!$E$9:$E$93,1,EXP(LN((1.1*(Fperm_SI_Woolf2021!$E$9:$E$93-AQ$58)-63.1579*EXP(-0.19*Fperm_SI_Woolf2021!$E$9:$E$93)+63.1579*EXP(-0.19*AQ$58))/(Fperm_SI_Woolf2021!$E$9:$E$93-AQ$58))*(AQ$58-Fperm_SI_Woolf2021!$E$9:$E$93)/10))) + Fperm_SI_Woolf2021!$G$9:$G$93*EXP(-Fperm_SI_Woolf2021!$J$9:$J$93*$C145*IF(AQ$58=Fperm_SI_Woolf2021!$E$9:$E$93,1,EXP(LN((1.1*(Fperm_SI_Woolf2021!$E$9:$E$93-AQ$58)-63.1579*EXP(-0.19*Fperm_SI_Woolf2021!$E$9:$E$93)+63.1579*EXP(-0.19*AQ$58))/(Fperm_SI_Woolf2021!$E$9:$E$93-AQ$58))*(AQ$58-Fperm_SI_Woolf2021!$E$9:$E$93)/10))) + Fperm_SI_Woolf2021!$H$9:$H$93*EXP(-Fperm_SI_Woolf2021!$K$9:$K$93*$C145*IF(AQ$58=Fperm_SI_Woolf2021!$E$9:$E$93,1,EXP(LN((1.1*(Fperm_SI_Woolf2021!$E$9:$E$93-AQ$58)-63.1579*EXP(-0.19*Fperm_SI_Woolf2021!$E$9:$E$93)+63.1579*EXP(-0.19*AQ$58))/(Fperm_SI_Woolf2021!$E$9:$E$93-AQ$58))*(AQ$58-Fperm_SI_Woolf2021!$E$9:$E$93)/10))),Fperm_SI_Woolf2021!$D$9:$D$93))</f>
        <v>0.19719570690502267</v>
      </c>
      <c r="AR145" s="51" cm="1">
        <f t="array" ref="AR145">MIN(1,SLOPE(Fperm_SI_Woolf2021!$F$9:$F$93*EXP(-Fperm_SI_Woolf2021!$I$9:$I$93*$C145*IF(AR$58=Fperm_SI_Woolf2021!$E$9:$E$93,1,EXP(LN((1.1*(Fperm_SI_Woolf2021!$E$9:$E$93-AR$58)-63.1579*EXP(-0.19*Fperm_SI_Woolf2021!$E$9:$E$93)+63.1579*EXP(-0.19*AR$58))/(Fperm_SI_Woolf2021!$E$9:$E$93-AR$58))*(AR$58-Fperm_SI_Woolf2021!$E$9:$E$93)/10))) + Fperm_SI_Woolf2021!$G$9:$G$93*EXP(-Fperm_SI_Woolf2021!$J$9:$J$93*$C145*IF(AR$58=Fperm_SI_Woolf2021!$E$9:$E$93,1,EXP(LN((1.1*(Fperm_SI_Woolf2021!$E$9:$E$93-AR$58)-63.1579*EXP(-0.19*Fperm_SI_Woolf2021!$E$9:$E$93)+63.1579*EXP(-0.19*AR$58))/(Fperm_SI_Woolf2021!$E$9:$E$93-AR$58))*(AR$58-Fperm_SI_Woolf2021!$E$9:$E$93)/10))) + Fperm_SI_Woolf2021!$H$9:$H$93*EXP(-Fperm_SI_Woolf2021!$K$9:$K$93*$C145*IF(AR$58=Fperm_SI_Woolf2021!$E$9:$E$93,1,EXP(LN((1.1*(Fperm_SI_Woolf2021!$E$9:$E$93-AR$58)-63.1579*EXP(-0.19*Fperm_SI_Woolf2021!$E$9:$E$93)+63.1579*EXP(-0.19*AR$58))/(Fperm_SI_Woolf2021!$E$9:$E$93-AR$58))*(AR$58-Fperm_SI_Woolf2021!$E$9:$E$93)/10))),Fperm_SI_Woolf2021!$D$9:$D$93)*AR$57+INTERCEPT(Fperm_SI_Woolf2021!$F$9:$F$93*EXP(-Fperm_SI_Woolf2021!$I$9:$I$93*$C145*IF(AR$58=Fperm_SI_Woolf2021!$E$9:$E$93,1,EXP(LN((1.1*(Fperm_SI_Woolf2021!$E$9:$E$93-AR$58)-63.1579*EXP(-0.19*Fperm_SI_Woolf2021!$E$9:$E$93)+63.1579*EXP(-0.19*AR$58))/(Fperm_SI_Woolf2021!$E$9:$E$93-AR$58))*(AR$58-Fperm_SI_Woolf2021!$E$9:$E$93)/10))) + Fperm_SI_Woolf2021!$G$9:$G$93*EXP(-Fperm_SI_Woolf2021!$J$9:$J$93*$C145*IF(AR$58=Fperm_SI_Woolf2021!$E$9:$E$93,1,EXP(LN((1.1*(Fperm_SI_Woolf2021!$E$9:$E$93-AR$58)-63.1579*EXP(-0.19*Fperm_SI_Woolf2021!$E$9:$E$93)+63.1579*EXP(-0.19*AR$58))/(Fperm_SI_Woolf2021!$E$9:$E$93-AR$58))*(AR$58-Fperm_SI_Woolf2021!$E$9:$E$93)/10))) + Fperm_SI_Woolf2021!$H$9:$H$93*EXP(-Fperm_SI_Woolf2021!$K$9:$K$93*$C145*IF(AR$58=Fperm_SI_Woolf2021!$E$9:$E$93,1,EXP(LN((1.1*(Fperm_SI_Woolf2021!$E$9:$E$93-AR$58)-63.1579*EXP(-0.19*Fperm_SI_Woolf2021!$E$9:$E$93)+63.1579*EXP(-0.19*AR$58))/(Fperm_SI_Woolf2021!$E$9:$E$93-AR$58))*(AR$58-Fperm_SI_Woolf2021!$E$9:$E$93)/10))),Fperm_SI_Woolf2021!$D$9:$D$93))</f>
        <v>0.18089201461373247</v>
      </c>
      <c r="AS145" s="51" cm="1">
        <f t="array" ref="AS145">MIN(1,SLOPE(Fperm_SI_Woolf2021!$F$9:$F$93*EXP(-Fperm_SI_Woolf2021!$I$9:$I$93*$C145*IF(AS$58=Fperm_SI_Woolf2021!$E$9:$E$93,1,EXP(LN((1.1*(Fperm_SI_Woolf2021!$E$9:$E$93-AS$58)-63.1579*EXP(-0.19*Fperm_SI_Woolf2021!$E$9:$E$93)+63.1579*EXP(-0.19*AS$58))/(Fperm_SI_Woolf2021!$E$9:$E$93-AS$58))*(AS$58-Fperm_SI_Woolf2021!$E$9:$E$93)/10))) + Fperm_SI_Woolf2021!$G$9:$G$93*EXP(-Fperm_SI_Woolf2021!$J$9:$J$93*$C145*IF(AS$58=Fperm_SI_Woolf2021!$E$9:$E$93,1,EXP(LN((1.1*(Fperm_SI_Woolf2021!$E$9:$E$93-AS$58)-63.1579*EXP(-0.19*Fperm_SI_Woolf2021!$E$9:$E$93)+63.1579*EXP(-0.19*AS$58))/(Fperm_SI_Woolf2021!$E$9:$E$93-AS$58))*(AS$58-Fperm_SI_Woolf2021!$E$9:$E$93)/10))) + Fperm_SI_Woolf2021!$H$9:$H$93*EXP(-Fperm_SI_Woolf2021!$K$9:$K$93*$C145*IF(AS$58=Fperm_SI_Woolf2021!$E$9:$E$93,1,EXP(LN((1.1*(Fperm_SI_Woolf2021!$E$9:$E$93-AS$58)-63.1579*EXP(-0.19*Fperm_SI_Woolf2021!$E$9:$E$93)+63.1579*EXP(-0.19*AS$58))/(Fperm_SI_Woolf2021!$E$9:$E$93-AS$58))*(AS$58-Fperm_SI_Woolf2021!$E$9:$E$93)/10))),Fperm_SI_Woolf2021!$D$9:$D$93)*AS$57+INTERCEPT(Fperm_SI_Woolf2021!$F$9:$F$93*EXP(-Fperm_SI_Woolf2021!$I$9:$I$93*$C145*IF(AS$58=Fperm_SI_Woolf2021!$E$9:$E$93,1,EXP(LN((1.1*(Fperm_SI_Woolf2021!$E$9:$E$93-AS$58)-63.1579*EXP(-0.19*Fperm_SI_Woolf2021!$E$9:$E$93)+63.1579*EXP(-0.19*AS$58))/(Fperm_SI_Woolf2021!$E$9:$E$93-AS$58))*(AS$58-Fperm_SI_Woolf2021!$E$9:$E$93)/10))) + Fperm_SI_Woolf2021!$G$9:$G$93*EXP(-Fperm_SI_Woolf2021!$J$9:$J$93*$C145*IF(AS$58=Fperm_SI_Woolf2021!$E$9:$E$93,1,EXP(LN((1.1*(Fperm_SI_Woolf2021!$E$9:$E$93-AS$58)-63.1579*EXP(-0.19*Fperm_SI_Woolf2021!$E$9:$E$93)+63.1579*EXP(-0.19*AS$58))/(Fperm_SI_Woolf2021!$E$9:$E$93-AS$58))*(AS$58-Fperm_SI_Woolf2021!$E$9:$E$93)/10))) + Fperm_SI_Woolf2021!$H$9:$H$93*EXP(-Fperm_SI_Woolf2021!$K$9:$K$93*$C145*IF(AS$58=Fperm_SI_Woolf2021!$E$9:$E$93,1,EXP(LN((1.1*(Fperm_SI_Woolf2021!$E$9:$E$93-AS$58)-63.1579*EXP(-0.19*Fperm_SI_Woolf2021!$E$9:$E$93)+63.1579*EXP(-0.19*AS$58))/(Fperm_SI_Woolf2021!$E$9:$E$93-AS$58))*(AS$58-Fperm_SI_Woolf2021!$E$9:$E$93)/10))),Fperm_SI_Woolf2021!$D$9:$D$93))</f>
        <v>0.16458832232244225</v>
      </c>
      <c r="AT145" s="51" cm="1">
        <f t="array" ref="AT145">MIN(1,SLOPE(Fperm_SI_Woolf2021!$F$9:$F$93*EXP(-Fperm_SI_Woolf2021!$I$9:$I$93*$C145*IF(AT$58=Fperm_SI_Woolf2021!$E$9:$E$93,1,EXP(LN((1.1*(Fperm_SI_Woolf2021!$E$9:$E$93-AT$58)-63.1579*EXP(-0.19*Fperm_SI_Woolf2021!$E$9:$E$93)+63.1579*EXP(-0.19*AT$58))/(Fperm_SI_Woolf2021!$E$9:$E$93-AT$58))*(AT$58-Fperm_SI_Woolf2021!$E$9:$E$93)/10))) + Fperm_SI_Woolf2021!$G$9:$G$93*EXP(-Fperm_SI_Woolf2021!$J$9:$J$93*$C145*IF(AT$58=Fperm_SI_Woolf2021!$E$9:$E$93,1,EXP(LN((1.1*(Fperm_SI_Woolf2021!$E$9:$E$93-AT$58)-63.1579*EXP(-0.19*Fperm_SI_Woolf2021!$E$9:$E$93)+63.1579*EXP(-0.19*AT$58))/(Fperm_SI_Woolf2021!$E$9:$E$93-AT$58))*(AT$58-Fperm_SI_Woolf2021!$E$9:$E$93)/10))) + Fperm_SI_Woolf2021!$H$9:$H$93*EXP(-Fperm_SI_Woolf2021!$K$9:$K$93*$C145*IF(AT$58=Fperm_SI_Woolf2021!$E$9:$E$93,1,EXP(LN((1.1*(Fperm_SI_Woolf2021!$E$9:$E$93-AT$58)-63.1579*EXP(-0.19*Fperm_SI_Woolf2021!$E$9:$E$93)+63.1579*EXP(-0.19*AT$58))/(Fperm_SI_Woolf2021!$E$9:$E$93-AT$58))*(AT$58-Fperm_SI_Woolf2021!$E$9:$E$93)/10))),Fperm_SI_Woolf2021!$D$9:$D$93)*AT$57+INTERCEPT(Fperm_SI_Woolf2021!$F$9:$F$93*EXP(-Fperm_SI_Woolf2021!$I$9:$I$93*$C145*IF(AT$58=Fperm_SI_Woolf2021!$E$9:$E$93,1,EXP(LN((1.1*(Fperm_SI_Woolf2021!$E$9:$E$93-AT$58)-63.1579*EXP(-0.19*Fperm_SI_Woolf2021!$E$9:$E$93)+63.1579*EXP(-0.19*AT$58))/(Fperm_SI_Woolf2021!$E$9:$E$93-AT$58))*(AT$58-Fperm_SI_Woolf2021!$E$9:$E$93)/10))) + Fperm_SI_Woolf2021!$G$9:$G$93*EXP(-Fperm_SI_Woolf2021!$J$9:$J$93*$C145*IF(AT$58=Fperm_SI_Woolf2021!$E$9:$E$93,1,EXP(LN((1.1*(Fperm_SI_Woolf2021!$E$9:$E$93-AT$58)-63.1579*EXP(-0.19*Fperm_SI_Woolf2021!$E$9:$E$93)+63.1579*EXP(-0.19*AT$58))/(Fperm_SI_Woolf2021!$E$9:$E$93-AT$58))*(AT$58-Fperm_SI_Woolf2021!$E$9:$E$93)/10))) + Fperm_SI_Woolf2021!$H$9:$H$93*EXP(-Fperm_SI_Woolf2021!$K$9:$K$93*$C145*IF(AT$58=Fperm_SI_Woolf2021!$E$9:$E$93,1,EXP(LN((1.1*(Fperm_SI_Woolf2021!$E$9:$E$93-AT$58)-63.1579*EXP(-0.19*Fperm_SI_Woolf2021!$E$9:$E$93)+63.1579*EXP(-0.19*AT$58))/(Fperm_SI_Woolf2021!$E$9:$E$93-AT$58))*(AT$58-Fperm_SI_Woolf2021!$E$9:$E$93)/10))),Fperm_SI_Woolf2021!$D$9:$D$93))</f>
        <v>0.14828463003115203</v>
      </c>
      <c r="AU145" s="51" cm="1">
        <f t="array" ref="AU145">MIN(1,SLOPE(Fperm_SI_Woolf2021!$F$9:$F$93*EXP(-Fperm_SI_Woolf2021!$I$9:$I$93*$C145*IF(AU$58=Fperm_SI_Woolf2021!$E$9:$E$93,1,EXP(LN((1.1*(Fperm_SI_Woolf2021!$E$9:$E$93-AU$58)-63.1579*EXP(-0.19*Fperm_SI_Woolf2021!$E$9:$E$93)+63.1579*EXP(-0.19*AU$58))/(Fperm_SI_Woolf2021!$E$9:$E$93-AU$58))*(AU$58-Fperm_SI_Woolf2021!$E$9:$E$93)/10))) + Fperm_SI_Woolf2021!$G$9:$G$93*EXP(-Fperm_SI_Woolf2021!$J$9:$J$93*$C145*IF(AU$58=Fperm_SI_Woolf2021!$E$9:$E$93,1,EXP(LN((1.1*(Fperm_SI_Woolf2021!$E$9:$E$93-AU$58)-63.1579*EXP(-0.19*Fperm_SI_Woolf2021!$E$9:$E$93)+63.1579*EXP(-0.19*AU$58))/(Fperm_SI_Woolf2021!$E$9:$E$93-AU$58))*(AU$58-Fperm_SI_Woolf2021!$E$9:$E$93)/10))) + Fperm_SI_Woolf2021!$H$9:$H$93*EXP(-Fperm_SI_Woolf2021!$K$9:$K$93*$C145*IF(AU$58=Fperm_SI_Woolf2021!$E$9:$E$93,1,EXP(LN((1.1*(Fperm_SI_Woolf2021!$E$9:$E$93-AU$58)-63.1579*EXP(-0.19*Fperm_SI_Woolf2021!$E$9:$E$93)+63.1579*EXP(-0.19*AU$58))/(Fperm_SI_Woolf2021!$E$9:$E$93-AU$58))*(AU$58-Fperm_SI_Woolf2021!$E$9:$E$93)/10))),Fperm_SI_Woolf2021!$D$9:$D$93)*AU$57+INTERCEPT(Fperm_SI_Woolf2021!$F$9:$F$93*EXP(-Fperm_SI_Woolf2021!$I$9:$I$93*$C145*IF(AU$58=Fperm_SI_Woolf2021!$E$9:$E$93,1,EXP(LN((1.1*(Fperm_SI_Woolf2021!$E$9:$E$93-AU$58)-63.1579*EXP(-0.19*Fperm_SI_Woolf2021!$E$9:$E$93)+63.1579*EXP(-0.19*AU$58))/(Fperm_SI_Woolf2021!$E$9:$E$93-AU$58))*(AU$58-Fperm_SI_Woolf2021!$E$9:$E$93)/10))) + Fperm_SI_Woolf2021!$G$9:$G$93*EXP(-Fperm_SI_Woolf2021!$J$9:$J$93*$C145*IF(AU$58=Fperm_SI_Woolf2021!$E$9:$E$93,1,EXP(LN((1.1*(Fperm_SI_Woolf2021!$E$9:$E$93-AU$58)-63.1579*EXP(-0.19*Fperm_SI_Woolf2021!$E$9:$E$93)+63.1579*EXP(-0.19*AU$58))/(Fperm_SI_Woolf2021!$E$9:$E$93-AU$58))*(AU$58-Fperm_SI_Woolf2021!$E$9:$E$93)/10))) + Fperm_SI_Woolf2021!$H$9:$H$93*EXP(-Fperm_SI_Woolf2021!$K$9:$K$93*$C145*IF(AU$58=Fperm_SI_Woolf2021!$E$9:$E$93,1,EXP(LN((1.1*(Fperm_SI_Woolf2021!$E$9:$E$93-AU$58)-63.1579*EXP(-0.19*Fperm_SI_Woolf2021!$E$9:$E$93)+63.1579*EXP(-0.19*AU$58))/(Fperm_SI_Woolf2021!$E$9:$E$93-AU$58))*(AU$58-Fperm_SI_Woolf2021!$E$9:$E$93)/10))),Fperm_SI_Woolf2021!$D$9:$D$93))</f>
        <v>0.1319809377398618</v>
      </c>
      <c r="AV145" s="51" cm="1">
        <f t="array" ref="AV145">MIN(1,SLOPE(Fperm_SI_Woolf2021!$F$9:$F$93*EXP(-Fperm_SI_Woolf2021!$I$9:$I$93*$C145*IF(AV$58=Fperm_SI_Woolf2021!$E$9:$E$93,1,EXP(LN((1.1*(Fperm_SI_Woolf2021!$E$9:$E$93-AV$58)-63.1579*EXP(-0.19*Fperm_SI_Woolf2021!$E$9:$E$93)+63.1579*EXP(-0.19*AV$58))/(Fperm_SI_Woolf2021!$E$9:$E$93-AV$58))*(AV$58-Fperm_SI_Woolf2021!$E$9:$E$93)/10))) + Fperm_SI_Woolf2021!$G$9:$G$93*EXP(-Fperm_SI_Woolf2021!$J$9:$J$93*$C145*IF(AV$58=Fperm_SI_Woolf2021!$E$9:$E$93,1,EXP(LN((1.1*(Fperm_SI_Woolf2021!$E$9:$E$93-AV$58)-63.1579*EXP(-0.19*Fperm_SI_Woolf2021!$E$9:$E$93)+63.1579*EXP(-0.19*AV$58))/(Fperm_SI_Woolf2021!$E$9:$E$93-AV$58))*(AV$58-Fperm_SI_Woolf2021!$E$9:$E$93)/10))) + Fperm_SI_Woolf2021!$H$9:$H$93*EXP(-Fperm_SI_Woolf2021!$K$9:$K$93*$C145*IF(AV$58=Fperm_SI_Woolf2021!$E$9:$E$93,1,EXP(LN((1.1*(Fperm_SI_Woolf2021!$E$9:$E$93-AV$58)-63.1579*EXP(-0.19*Fperm_SI_Woolf2021!$E$9:$E$93)+63.1579*EXP(-0.19*AV$58))/(Fperm_SI_Woolf2021!$E$9:$E$93-AV$58))*(AV$58-Fperm_SI_Woolf2021!$E$9:$E$93)/10))),Fperm_SI_Woolf2021!$D$9:$D$93)*AV$57+INTERCEPT(Fperm_SI_Woolf2021!$F$9:$F$93*EXP(-Fperm_SI_Woolf2021!$I$9:$I$93*$C145*IF(AV$58=Fperm_SI_Woolf2021!$E$9:$E$93,1,EXP(LN((1.1*(Fperm_SI_Woolf2021!$E$9:$E$93-AV$58)-63.1579*EXP(-0.19*Fperm_SI_Woolf2021!$E$9:$E$93)+63.1579*EXP(-0.19*AV$58))/(Fperm_SI_Woolf2021!$E$9:$E$93-AV$58))*(AV$58-Fperm_SI_Woolf2021!$E$9:$E$93)/10))) + Fperm_SI_Woolf2021!$G$9:$G$93*EXP(-Fperm_SI_Woolf2021!$J$9:$J$93*$C145*IF(AV$58=Fperm_SI_Woolf2021!$E$9:$E$93,1,EXP(LN((1.1*(Fperm_SI_Woolf2021!$E$9:$E$93-AV$58)-63.1579*EXP(-0.19*Fperm_SI_Woolf2021!$E$9:$E$93)+63.1579*EXP(-0.19*AV$58))/(Fperm_SI_Woolf2021!$E$9:$E$93-AV$58))*(AV$58-Fperm_SI_Woolf2021!$E$9:$E$93)/10))) + Fperm_SI_Woolf2021!$H$9:$H$93*EXP(-Fperm_SI_Woolf2021!$K$9:$K$93*$C145*IF(AV$58=Fperm_SI_Woolf2021!$E$9:$E$93,1,EXP(LN((1.1*(Fperm_SI_Woolf2021!$E$9:$E$93-AV$58)-63.1579*EXP(-0.19*Fperm_SI_Woolf2021!$E$9:$E$93)+63.1579*EXP(-0.19*AV$58))/(Fperm_SI_Woolf2021!$E$9:$E$93-AV$58))*(AV$58-Fperm_SI_Woolf2021!$E$9:$E$93)/10))),Fperm_SI_Woolf2021!$D$9:$D$93))</f>
        <v>0.11567724544857161</v>
      </c>
      <c r="AW145" s="51" cm="1">
        <f t="array" ref="AW145">MIN(1,SLOPE(Fperm_SI_Woolf2021!$F$9:$F$93*EXP(-Fperm_SI_Woolf2021!$I$9:$I$93*$C145*IF(AW$58=Fperm_SI_Woolf2021!$E$9:$E$93,1,EXP(LN((1.1*(Fperm_SI_Woolf2021!$E$9:$E$93-AW$58)-63.1579*EXP(-0.19*Fperm_SI_Woolf2021!$E$9:$E$93)+63.1579*EXP(-0.19*AW$58))/(Fperm_SI_Woolf2021!$E$9:$E$93-AW$58))*(AW$58-Fperm_SI_Woolf2021!$E$9:$E$93)/10))) + Fperm_SI_Woolf2021!$G$9:$G$93*EXP(-Fperm_SI_Woolf2021!$J$9:$J$93*$C145*IF(AW$58=Fperm_SI_Woolf2021!$E$9:$E$93,1,EXP(LN((1.1*(Fperm_SI_Woolf2021!$E$9:$E$93-AW$58)-63.1579*EXP(-0.19*Fperm_SI_Woolf2021!$E$9:$E$93)+63.1579*EXP(-0.19*AW$58))/(Fperm_SI_Woolf2021!$E$9:$E$93-AW$58))*(AW$58-Fperm_SI_Woolf2021!$E$9:$E$93)/10))) + Fperm_SI_Woolf2021!$H$9:$H$93*EXP(-Fperm_SI_Woolf2021!$K$9:$K$93*$C145*IF(AW$58=Fperm_SI_Woolf2021!$E$9:$E$93,1,EXP(LN((1.1*(Fperm_SI_Woolf2021!$E$9:$E$93-AW$58)-63.1579*EXP(-0.19*Fperm_SI_Woolf2021!$E$9:$E$93)+63.1579*EXP(-0.19*AW$58))/(Fperm_SI_Woolf2021!$E$9:$E$93-AW$58))*(AW$58-Fperm_SI_Woolf2021!$E$9:$E$93)/10))),Fperm_SI_Woolf2021!$D$9:$D$93)*AW$57+INTERCEPT(Fperm_SI_Woolf2021!$F$9:$F$93*EXP(-Fperm_SI_Woolf2021!$I$9:$I$93*$C145*IF(AW$58=Fperm_SI_Woolf2021!$E$9:$E$93,1,EXP(LN((1.1*(Fperm_SI_Woolf2021!$E$9:$E$93-AW$58)-63.1579*EXP(-0.19*Fperm_SI_Woolf2021!$E$9:$E$93)+63.1579*EXP(-0.19*AW$58))/(Fperm_SI_Woolf2021!$E$9:$E$93-AW$58))*(AW$58-Fperm_SI_Woolf2021!$E$9:$E$93)/10))) + Fperm_SI_Woolf2021!$G$9:$G$93*EXP(-Fperm_SI_Woolf2021!$J$9:$J$93*$C145*IF(AW$58=Fperm_SI_Woolf2021!$E$9:$E$93,1,EXP(LN((1.1*(Fperm_SI_Woolf2021!$E$9:$E$93-AW$58)-63.1579*EXP(-0.19*Fperm_SI_Woolf2021!$E$9:$E$93)+63.1579*EXP(-0.19*AW$58))/(Fperm_SI_Woolf2021!$E$9:$E$93-AW$58))*(AW$58-Fperm_SI_Woolf2021!$E$9:$E$93)/10))) + Fperm_SI_Woolf2021!$H$9:$H$93*EXP(-Fperm_SI_Woolf2021!$K$9:$K$93*$C145*IF(AW$58=Fperm_SI_Woolf2021!$E$9:$E$93,1,EXP(LN((1.1*(Fperm_SI_Woolf2021!$E$9:$E$93-AW$58)-63.1579*EXP(-0.19*Fperm_SI_Woolf2021!$E$9:$E$93)+63.1579*EXP(-0.19*AW$58))/(Fperm_SI_Woolf2021!$E$9:$E$93-AW$58))*(AW$58-Fperm_SI_Woolf2021!$E$9:$E$93)/10))),Fperm_SI_Woolf2021!$D$9:$D$93))</f>
        <v>0.26903879579398582</v>
      </c>
      <c r="AX145" s="51" cm="1">
        <f t="array" ref="AX145">MIN(1,SLOPE(Fperm_SI_Woolf2021!$F$9:$F$93*EXP(-Fperm_SI_Woolf2021!$I$9:$I$93*$C145*IF(AX$58=Fperm_SI_Woolf2021!$E$9:$E$93,1,EXP(LN((1.1*(Fperm_SI_Woolf2021!$E$9:$E$93-AX$58)-63.1579*EXP(-0.19*Fperm_SI_Woolf2021!$E$9:$E$93)+63.1579*EXP(-0.19*AX$58))/(Fperm_SI_Woolf2021!$E$9:$E$93-AX$58))*(AX$58-Fperm_SI_Woolf2021!$E$9:$E$93)/10))) + Fperm_SI_Woolf2021!$G$9:$G$93*EXP(-Fperm_SI_Woolf2021!$J$9:$J$93*$C145*IF(AX$58=Fperm_SI_Woolf2021!$E$9:$E$93,1,EXP(LN((1.1*(Fperm_SI_Woolf2021!$E$9:$E$93-AX$58)-63.1579*EXP(-0.19*Fperm_SI_Woolf2021!$E$9:$E$93)+63.1579*EXP(-0.19*AX$58))/(Fperm_SI_Woolf2021!$E$9:$E$93-AX$58))*(AX$58-Fperm_SI_Woolf2021!$E$9:$E$93)/10))) + Fperm_SI_Woolf2021!$H$9:$H$93*EXP(-Fperm_SI_Woolf2021!$K$9:$K$93*$C145*IF(AX$58=Fperm_SI_Woolf2021!$E$9:$E$93,1,EXP(LN((1.1*(Fperm_SI_Woolf2021!$E$9:$E$93-AX$58)-63.1579*EXP(-0.19*Fperm_SI_Woolf2021!$E$9:$E$93)+63.1579*EXP(-0.19*AX$58))/(Fperm_SI_Woolf2021!$E$9:$E$93-AX$58))*(AX$58-Fperm_SI_Woolf2021!$E$9:$E$93)/10))),Fperm_SI_Woolf2021!$D$9:$D$93)*AX$57+INTERCEPT(Fperm_SI_Woolf2021!$F$9:$F$93*EXP(-Fperm_SI_Woolf2021!$I$9:$I$93*$C145*IF(AX$58=Fperm_SI_Woolf2021!$E$9:$E$93,1,EXP(LN((1.1*(Fperm_SI_Woolf2021!$E$9:$E$93-AX$58)-63.1579*EXP(-0.19*Fperm_SI_Woolf2021!$E$9:$E$93)+63.1579*EXP(-0.19*AX$58))/(Fperm_SI_Woolf2021!$E$9:$E$93-AX$58))*(AX$58-Fperm_SI_Woolf2021!$E$9:$E$93)/10))) + Fperm_SI_Woolf2021!$G$9:$G$93*EXP(-Fperm_SI_Woolf2021!$J$9:$J$93*$C145*IF(AX$58=Fperm_SI_Woolf2021!$E$9:$E$93,1,EXP(LN((1.1*(Fperm_SI_Woolf2021!$E$9:$E$93-AX$58)-63.1579*EXP(-0.19*Fperm_SI_Woolf2021!$E$9:$E$93)+63.1579*EXP(-0.19*AX$58))/(Fperm_SI_Woolf2021!$E$9:$E$93-AX$58))*(AX$58-Fperm_SI_Woolf2021!$E$9:$E$93)/10))) + Fperm_SI_Woolf2021!$H$9:$H$93*EXP(-Fperm_SI_Woolf2021!$K$9:$K$93*$C145*IF(AX$58=Fperm_SI_Woolf2021!$E$9:$E$93,1,EXP(LN((1.1*(Fperm_SI_Woolf2021!$E$9:$E$93-AX$58)-63.1579*EXP(-0.19*Fperm_SI_Woolf2021!$E$9:$E$93)+63.1579*EXP(-0.19*AX$58))/(Fperm_SI_Woolf2021!$E$9:$E$93-AX$58))*(AX$58-Fperm_SI_Woolf2021!$E$9:$E$93)/10))),Fperm_SI_Woolf2021!$D$9:$D$93))</f>
        <v>0.2562784799202989</v>
      </c>
      <c r="AY145" s="51" cm="1">
        <f t="array" ref="AY145">MIN(1,SLOPE(Fperm_SI_Woolf2021!$F$9:$F$93*EXP(-Fperm_SI_Woolf2021!$I$9:$I$93*$C145*IF(AY$58=Fperm_SI_Woolf2021!$E$9:$E$93,1,EXP(LN((1.1*(Fperm_SI_Woolf2021!$E$9:$E$93-AY$58)-63.1579*EXP(-0.19*Fperm_SI_Woolf2021!$E$9:$E$93)+63.1579*EXP(-0.19*AY$58))/(Fperm_SI_Woolf2021!$E$9:$E$93-AY$58))*(AY$58-Fperm_SI_Woolf2021!$E$9:$E$93)/10))) + Fperm_SI_Woolf2021!$G$9:$G$93*EXP(-Fperm_SI_Woolf2021!$J$9:$J$93*$C145*IF(AY$58=Fperm_SI_Woolf2021!$E$9:$E$93,1,EXP(LN((1.1*(Fperm_SI_Woolf2021!$E$9:$E$93-AY$58)-63.1579*EXP(-0.19*Fperm_SI_Woolf2021!$E$9:$E$93)+63.1579*EXP(-0.19*AY$58))/(Fperm_SI_Woolf2021!$E$9:$E$93-AY$58))*(AY$58-Fperm_SI_Woolf2021!$E$9:$E$93)/10))) + Fperm_SI_Woolf2021!$H$9:$H$93*EXP(-Fperm_SI_Woolf2021!$K$9:$K$93*$C145*IF(AY$58=Fperm_SI_Woolf2021!$E$9:$E$93,1,EXP(LN((1.1*(Fperm_SI_Woolf2021!$E$9:$E$93-AY$58)-63.1579*EXP(-0.19*Fperm_SI_Woolf2021!$E$9:$E$93)+63.1579*EXP(-0.19*AY$58))/(Fperm_SI_Woolf2021!$E$9:$E$93-AY$58))*(AY$58-Fperm_SI_Woolf2021!$E$9:$E$93)/10))),Fperm_SI_Woolf2021!$D$9:$D$93)*AY$57+INTERCEPT(Fperm_SI_Woolf2021!$F$9:$F$93*EXP(-Fperm_SI_Woolf2021!$I$9:$I$93*$C145*IF(AY$58=Fperm_SI_Woolf2021!$E$9:$E$93,1,EXP(LN((1.1*(Fperm_SI_Woolf2021!$E$9:$E$93-AY$58)-63.1579*EXP(-0.19*Fperm_SI_Woolf2021!$E$9:$E$93)+63.1579*EXP(-0.19*AY$58))/(Fperm_SI_Woolf2021!$E$9:$E$93-AY$58))*(AY$58-Fperm_SI_Woolf2021!$E$9:$E$93)/10))) + Fperm_SI_Woolf2021!$G$9:$G$93*EXP(-Fperm_SI_Woolf2021!$J$9:$J$93*$C145*IF(AY$58=Fperm_SI_Woolf2021!$E$9:$E$93,1,EXP(LN((1.1*(Fperm_SI_Woolf2021!$E$9:$E$93-AY$58)-63.1579*EXP(-0.19*Fperm_SI_Woolf2021!$E$9:$E$93)+63.1579*EXP(-0.19*AY$58))/(Fperm_SI_Woolf2021!$E$9:$E$93-AY$58))*(AY$58-Fperm_SI_Woolf2021!$E$9:$E$93)/10))) + Fperm_SI_Woolf2021!$H$9:$H$93*EXP(-Fperm_SI_Woolf2021!$K$9:$K$93*$C145*IF(AY$58=Fperm_SI_Woolf2021!$E$9:$E$93,1,EXP(LN((1.1*(Fperm_SI_Woolf2021!$E$9:$E$93-AY$58)-63.1579*EXP(-0.19*Fperm_SI_Woolf2021!$E$9:$E$93)+63.1579*EXP(-0.19*AY$58))/(Fperm_SI_Woolf2021!$E$9:$E$93-AY$58))*(AY$58-Fperm_SI_Woolf2021!$E$9:$E$93)/10))),Fperm_SI_Woolf2021!$D$9:$D$93))</f>
        <v>0.24351816404661203</v>
      </c>
      <c r="AZ145" s="51" cm="1">
        <f t="array" ref="AZ145">MIN(1,SLOPE(Fperm_SI_Woolf2021!$F$9:$F$93*EXP(-Fperm_SI_Woolf2021!$I$9:$I$93*$C145*IF(AZ$58=Fperm_SI_Woolf2021!$E$9:$E$93,1,EXP(LN((1.1*(Fperm_SI_Woolf2021!$E$9:$E$93-AZ$58)-63.1579*EXP(-0.19*Fperm_SI_Woolf2021!$E$9:$E$93)+63.1579*EXP(-0.19*AZ$58))/(Fperm_SI_Woolf2021!$E$9:$E$93-AZ$58))*(AZ$58-Fperm_SI_Woolf2021!$E$9:$E$93)/10))) + Fperm_SI_Woolf2021!$G$9:$G$93*EXP(-Fperm_SI_Woolf2021!$J$9:$J$93*$C145*IF(AZ$58=Fperm_SI_Woolf2021!$E$9:$E$93,1,EXP(LN((1.1*(Fperm_SI_Woolf2021!$E$9:$E$93-AZ$58)-63.1579*EXP(-0.19*Fperm_SI_Woolf2021!$E$9:$E$93)+63.1579*EXP(-0.19*AZ$58))/(Fperm_SI_Woolf2021!$E$9:$E$93-AZ$58))*(AZ$58-Fperm_SI_Woolf2021!$E$9:$E$93)/10))) + Fperm_SI_Woolf2021!$H$9:$H$93*EXP(-Fperm_SI_Woolf2021!$K$9:$K$93*$C145*IF(AZ$58=Fperm_SI_Woolf2021!$E$9:$E$93,1,EXP(LN((1.1*(Fperm_SI_Woolf2021!$E$9:$E$93-AZ$58)-63.1579*EXP(-0.19*Fperm_SI_Woolf2021!$E$9:$E$93)+63.1579*EXP(-0.19*AZ$58))/(Fperm_SI_Woolf2021!$E$9:$E$93-AZ$58))*(AZ$58-Fperm_SI_Woolf2021!$E$9:$E$93)/10))),Fperm_SI_Woolf2021!$D$9:$D$93)*AZ$57+INTERCEPT(Fperm_SI_Woolf2021!$F$9:$F$93*EXP(-Fperm_SI_Woolf2021!$I$9:$I$93*$C145*IF(AZ$58=Fperm_SI_Woolf2021!$E$9:$E$93,1,EXP(LN((1.1*(Fperm_SI_Woolf2021!$E$9:$E$93-AZ$58)-63.1579*EXP(-0.19*Fperm_SI_Woolf2021!$E$9:$E$93)+63.1579*EXP(-0.19*AZ$58))/(Fperm_SI_Woolf2021!$E$9:$E$93-AZ$58))*(AZ$58-Fperm_SI_Woolf2021!$E$9:$E$93)/10))) + Fperm_SI_Woolf2021!$G$9:$G$93*EXP(-Fperm_SI_Woolf2021!$J$9:$J$93*$C145*IF(AZ$58=Fperm_SI_Woolf2021!$E$9:$E$93,1,EXP(LN((1.1*(Fperm_SI_Woolf2021!$E$9:$E$93-AZ$58)-63.1579*EXP(-0.19*Fperm_SI_Woolf2021!$E$9:$E$93)+63.1579*EXP(-0.19*AZ$58))/(Fperm_SI_Woolf2021!$E$9:$E$93-AZ$58))*(AZ$58-Fperm_SI_Woolf2021!$E$9:$E$93)/10))) + Fperm_SI_Woolf2021!$H$9:$H$93*EXP(-Fperm_SI_Woolf2021!$K$9:$K$93*$C145*IF(AZ$58=Fperm_SI_Woolf2021!$E$9:$E$93,1,EXP(LN((1.1*(Fperm_SI_Woolf2021!$E$9:$E$93-AZ$58)-63.1579*EXP(-0.19*Fperm_SI_Woolf2021!$E$9:$E$93)+63.1579*EXP(-0.19*AZ$58))/(Fperm_SI_Woolf2021!$E$9:$E$93-AZ$58))*(AZ$58-Fperm_SI_Woolf2021!$E$9:$E$93)/10))),Fperm_SI_Woolf2021!$D$9:$D$93))</f>
        <v>0.23075784817292516</v>
      </c>
      <c r="BA145" s="51" cm="1">
        <f t="array" ref="BA145">MIN(1,SLOPE(Fperm_SI_Woolf2021!$F$9:$F$93*EXP(-Fperm_SI_Woolf2021!$I$9:$I$93*$C145*IF(BA$58=Fperm_SI_Woolf2021!$E$9:$E$93,1,EXP(LN((1.1*(Fperm_SI_Woolf2021!$E$9:$E$93-BA$58)-63.1579*EXP(-0.19*Fperm_SI_Woolf2021!$E$9:$E$93)+63.1579*EXP(-0.19*BA$58))/(Fperm_SI_Woolf2021!$E$9:$E$93-BA$58))*(BA$58-Fperm_SI_Woolf2021!$E$9:$E$93)/10))) + Fperm_SI_Woolf2021!$G$9:$G$93*EXP(-Fperm_SI_Woolf2021!$J$9:$J$93*$C145*IF(BA$58=Fperm_SI_Woolf2021!$E$9:$E$93,1,EXP(LN((1.1*(Fperm_SI_Woolf2021!$E$9:$E$93-BA$58)-63.1579*EXP(-0.19*Fperm_SI_Woolf2021!$E$9:$E$93)+63.1579*EXP(-0.19*BA$58))/(Fperm_SI_Woolf2021!$E$9:$E$93-BA$58))*(BA$58-Fperm_SI_Woolf2021!$E$9:$E$93)/10))) + Fperm_SI_Woolf2021!$H$9:$H$93*EXP(-Fperm_SI_Woolf2021!$K$9:$K$93*$C145*IF(BA$58=Fperm_SI_Woolf2021!$E$9:$E$93,1,EXP(LN((1.1*(Fperm_SI_Woolf2021!$E$9:$E$93-BA$58)-63.1579*EXP(-0.19*Fperm_SI_Woolf2021!$E$9:$E$93)+63.1579*EXP(-0.19*BA$58))/(Fperm_SI_Woolf2021!$E$9:$E$93-BA$58))*(BA$58-Fperm_SI_Woolf2021!$E$9:$E$93)/10))),Fperm_SI_Woolf2021!$D$9:$D$93)*BA$57+INTERCEPT(Fperm_SI_Woolf2021!$F$9:$F$93*EXP(-Fperm_SI_Woolf2021!$I$9:$I$93*$C145*IF(BA$58=Fperm_SI_Woolf2021!$E$9:$E$93,1,EXP(LN((1.1*(Fperm_SI_Woolf2021!$E$9:$E$93-BA$58)-63.1579*EXP(-0.19*Fperm_SI_Woolf2021!$E$9:$E$93)+63.1579*EXP(-0.19*BA$58))/(Fperm_SI_Woolf2021!$E$9:$E$93-BA$58))*(BA$58-Fperm_SI_Woolf2021!$E$9:$E$93)/10))) + Fperm_SI_Woolf2021!$G$9:$G$93*EXP(-Fperm_SI_Woolf2021!$J$9:$J$93*$C145*IF(BA$58=Fperm_SI_Woolf2021!$E$9:$E$93,1,EXP(LN((1.1*(Fperm_SI_Woolf2021!$E$9:$E$93-BA$58)-63.1579*EXP(-0.19*Fperm_SI_Woolf2021!$E$9:$E$93)+63.1579*EXP(-0.19*BA$58))/(Fperm_SI_Woolf2021!$E$9:$E$93-BA$58))*(BA$58-Fperm_SI_Woolf2021!$E$9:$E$93)/10))) + Fperm_SI_Woolf2021!$H$9:$H$93*EXP(-Fperm_SI_Woolf2021!$K$9:$K$93*$C145*IF(BA$58=Fperm_SI_Woolf2021!$E$9:$E$93,1,EXP(LN((1.1*(Fperm_SI_Woolf2021!$E$9:$E$93-BA$58)-63.1579*EXP(-0.19*Fperm_SI_Woolf2021!$E$9:$E$93)+63.1579*EXP(-0.19*BA$58))/(Fperm_SI_Woolf2021!$E$9:$E$93-BA$58))*(BA$58-Fperm_SI_Woolf2021!$E$9:$E$93)/10))),Fperm_SI_Woolf2021!$D$9:$D$93))</f>
        <v>0.21799753229923827</v>
      </c>
      <c r="BB145" s="51" cm="1">
        <f t="array" ref="BB145">MIN(1,SLOPE(Fperm_SI_Woolf2021!$F$9:$F$93*EXP(-Fperm_SI_Woolf2021!$I$9:$I$93*$C145*IF(BB$58=Fperm_SI_Woolf2021!$E$9:$E$93,1,EXP(LN((1.1*(Fperm_SI_Woolf2021!$E$9:$E$93-BB$58)-63.1579*EXP(-0.19*Fperm_SI_Woolf2021!$E$9:$E$93)+63.1579*EXP(-0.19*BB$58))/(Fperm_SI_Woolf2021!$E$9:$E$93-BB$58))*(BB$58-Fperm_SI_Woolf2021!$E$9:$E$93)/10))) + Fperm_SI_Woolf2021!$G$9:$G$93*EXP(-Fperm_SI_Woolf2021!$J$9:$J$93*$C145*IF(BB$58=Fperm_SI_Woolf2021!$E$9:$E$93,1,EXP(LN((1.1*(Fperm_SI_Woolf2021!$E$9:$E$93-BB$58)-63.1579*EXP(-0.19*Fperm_SI_Woolf2021!$E$9:$E$93)+63.1579*EXP(-0.19*BB$58))/(Fperm_SI_Woolf2021!$E$9:$E$93-BB$58))*(BB$58-Fperm_SI_Woolf2021!$E$9:$E$93)/10))) + Fperm_SI_Woolf2021!$H$9:$H$93*EXP(-Fperm_SI_Woolf2021!$K$9:$K$93*$C145*IF(BB$58=Fperm_SI_Woolf2021!$E$9:$E$93,1,EXP(LN((1.1*(Fperm_SI_Woolf2021!$E$9:$E$93-BB$58)-63.1579*EXP(-0.19*Fperm_SI_Woolf2021!$E$9:$E$93)+63.1579*EXP(-0.19*BB$58))/(Fperm_SI_Woolf2021!$E$9:$E$93-BB$58))*(BB$58-Fperm_SI_Woolf2021!$E$9:$E$93)/10))),Fperm_SI_Woolf2021!$D$9:$D$93)*BB$57+INTERCEPT(Fperm_SI_Woolf2021!$F$9:$F$93*EXP(-Fperm_SI_Woolf2021!$I$9:$I$93*$C145*IF(BB$58=Fperm_SI_Woolf2021!$E$9:$E$93,1,EXP(LN((1.1*(Fperm_SI_Woolf2021!$E$9:$E$93-BB$58)-63.1579*EXP(-0.19*Fperm_SI_Woolf2021!$E$9:$E$93)+63.1579*EXP(-0.19*BB$58))/(Fperm_SI_Woolf2021!$E$9:$E$93-BB$58))*(BB$58-Fperm_SI_Woolf2021!$E$9:$E$93)/10))) + Fperm_SI_Woolf2021!$G$9:$G$93*EXP(-Fperm_SI_Woolf2021!$J$9:$J$93*$C145*IF(BB$58=Fperm_SI_Woolf2021!$E$9:$E$93,1,EXP(LN((1.1*(Fperm_SI_Woolf2021!$E$9:$E$93-BB$58)-63.1579*EXP(-0.19*Fperm_SI_Woolf2021!$E$9:$E$93)+63.1579*EXP(-0.19*BB$58))/(Fperm_SI_Woolf2021!$E$9:$E$93-BB$58))*(BB$58-Fperm_SI_Woolf2021!$E$9:$E$93)/10))) + Fperm_SI_Woolf2021!$H$9:$H$93*EXP(-Fperm_SI_Woolf2021!$K$9:$K$93*$C145*IF(BB$58=Fperm_SI_Woolf2021!$E$9:$E$93,1,EXP(LN((1.1*(Fperm_SI_Woolf2021!$E$9:$E$93-BB$58)-63.1579*EXP(-0.19*Fperm_SI_Woolf2021!$E$9:$E$93)+63.1579*EXP(-0.19*BB$58))/(Fperm_SI_Woolf2021!$E$9:$E$93-BB$58))*(BB$58-Fperm_SI_Woolf2021!$E$9:$E$93)/10))),Fperm_SI_Woolf2021!$D$9:$D$93))</f>
        <v>0.20523721642555137</v>
      </c>
      <c r="BC145" s="51" cm="1">
        <f t="array" ref="BC145">MIN(1,SLOPE(Fperm_SI_Woolf2021!$F$9:$F$93*EXP(-Fperm_SI_Woolf2021!$I$9:$I$93*$C145*IF(BC$58=Fperm_SI_Woolf2021!$E$9:$E$93,1,EXP(LN((1.1*(Fperm_SI_Woolf2021!$E$9:$E$93-BC$58)-63.1579*EXP(-0.19*Fperm_SI_Woolf2021!$E$9:$E$93)+63.1579*EXP(-0.19*BC$58))/(Fperm_SI_Woolf2021!$E$9:$E$93-BC$58))*(BC$58-Fperm_SI_Woolf2021!$E$9:$E$93)/10))) + Fperm_SI_Woolf2021!$G$9:$G$93*EXP(-Fperm_SI_Woolf2021!$J$9:$J$93*$C145*IF(BC$58=Fperm_SI_Woolf2021!$E$9:$E$93,1,EXP(LN((1.1*(Fperm_SI_Woolf2021!$E$9:$E$93-BC$58)-63.1579*EXP(-0.19*Fperm_SI_Woolf2021!$E$9:$E$93)+63.1579*EXP(-0.19*BC$58))/(Fperm_SI_Woolf2021!$E$9:$E$93-BC$58))*(BC$58-Fperm_SI_Woolf2021!$E$9:$E$93)/10))) + Fperm_SI_Woolf2021!$H$9:$H$93*EXP(-Fperm_SI_Woolf2021!$K$9:$K$93*$C145*IF(BC$58=Fperm_SI_Woolf2021!$E$9:$E$93,1,EXP(LN((1.1*(Fperm_SI_Woolf2021!$E$9:$E$93-BC$58)-63.1579*EXP(-0.19*Fperm_SI_Woolf2021!$E$9:$E$93)+63.1579*EXP(-0.19*BC$58))/(Fperm_SI_Woolf2021!$E$9:$E$93-BC$58))*(BC$58-Fperm_SI_Woolf2021!$E$9:$E$93)/10))),Fperm_SI_Woolf2021!$D$9:$D$93)*BC$57+INTERCEPT(Fperm_SI_Woolf2021!$F$9:$F$93*EXP(-Fperm_SI_Woolf2021!$I$9:$I$93*$C145*IF(BC$58=Fperm_SI_Woolf2021!$E$9:$E$93,1,EXP(LN((1.1*(Fperm_SI_Woolf2021!$E$9:$E$93-BC$58)-63.1579*EXP(-0.19*Fperm_SI_Woolf2021!$E$9:$E$93)+63.1579*EXP(-0.19*BC$58))/(Fperm_SI_Woolf2021!$E$9:$E$93-BC$58))*(BC$58-Fperm_SI_Woolf2021!$E$9:$E$93)/10))) + Fperm_SI_Woolf2021!$G$9:$G$93*EXP(-Fperm_SI_Woolf2021!$J$9:$J$93*$C145*IF(BC$58=Fperm_SI_Woolf2021!$E$9:$E$93,1,EXP(LN((1.1*(Fperm_SI_Woolf2021!$E$9:$E$93-BC$58)-63.1579*EXP(-0.19*Fperm_SI_Woolf2021!$E$9:$E$93)+63.1579*EXP(-0.19*BC$58))/(Fperm_SI_Woolf2021!$E$9:$E$93-BC$58))*(BC$58-Fperm_SI_Woolf2021!$E$9:$E$93)/10))) + Fperm_SI_Woolf2021!$H$9:$H$93*EXP(-Fperm_SI_Woolf2021!$K$9:$K$93*$C145*IF(BC$58=Fperm_SI_Woolf2021!$E$9:$E$93,1,EXP(LN((1.1*(Fperm_SI_Woolf2021!$E$9:$E$93-BC$58)-63.1579*EXP(-0.19*Fperm_SI_Woolf2021!$E$9:$E$93)+63.1579*EXP(-0.19*BC$58))/(Fperm_SI_Woolf2021!$E$9:$E$93-BC$58))*(BC$58-Fperm_SI_Woolf2021!$E$9:$E$93)/10))),Fperm_SI_Woolf2021!$D$9:$D$93))</f>
        <v>0.1924769005518645</v>
      </c>
      <c r="BD145" s="51" cm="1">
        <f t="array" ref="BD145">MIN(1,SLOPE(Fperm_SI_Woolf2021!$F$9:$F$93*EXP(-Fperm_SI_Woolf2021!$I$9:$I$93*$C145*IF(BD$58=Fperm_SI_Woolf2021!$E$9:$E$93,1,EXP(LN((1.1*(Fperm_SI_Woolf2021!$E$9:$E$93-BD$58)-63.1579*EXP(-0.19*Fperm_SI_Woolf2021!$E$9:$E$93)+63.1579*EXP(-0.19*BD$58))/(Fperm_SI_Woolf2021!$E$9:$E$93-BD$58))*(BD$58-Fperm_SI_Woolf2021!$E$9:$E$93)/10))) + Fperm_SI_Woolf2021!$G$9:$G$93*EXP(-Fperm_SI_Woolf2021!$J$9:$J$93*$C145*IF(BD$58=Fperm_SI_Woolf2021!$E$9:$E$93,1,EXP(LN((1.1*(Fperm_SI_Woolf2021!$E$9:$E$93-BD$58)-63.1579*EXP(-0.19*Fperm_SI_Woolf2021!$E$9:$E$93)+63.1579*EXP(-0.19*BD$58))/(Fperm_SI_Woolf2021!$E$9:$E$93-BD$58))*(BD$58-Fperm_SI_Woolf2021!$E$9:$E$93)/10))) + Fperm_SI_Woolf2021!$H$9:$H$93*EXP(-Fperm_SI_Woolf2021!$K$9:$K$93*$C145*IF(BD$58=Fperm_SI_Woolf2021!$E$9:$E$93,1,EXP(LN((1.1*(Fperm_SI_Woolf2021!$E$9:$E$93-BD$58)-63.1579*EXP(-0.19*Fperm_SI_Woolf2021!$E$9:$E$93)+63.1579*EXP(-0.19*BD$58))/(Fperm_SI_Woolf2021!$E$9:$E$93-BD$58))*(BD$58-Fperm_SI_Woolf2021!$E$9:$E$93)/10))),Fperm_SI_Woolf2021!$D$9:$D$93)*BD$57+INTERCEPT(Fperm_SI_Woolf2021!$F$9:$F$93*EXP(-Fperm_SI_Woolf2021!$I$9:$I$93*$C145*IF(BD$58=Fperm_SI_Woolf2021!$E$9:$E$93,1,EXP(LN((1.1*(Fperm_SI_Woolf2021!$E$9:$E$93-BD$58)-63.1579*EXP(-0.19*Fperm_SI_Woolf2021!$E$9:$E$93)+63.1579*EXP(-0.19*BD$58))/(Fperm_SI_Woolf2021!$E$9:$E$93-BD$58))*(BD$58-Fperm_SI_Woolf2021!$E$9:$E$93)/10))) + Fperm_SI_Woolf2021!$G$9:$G$93*EXP(-Fperm_SI_Woolf2021!$J$9:$J$93*$C145*IF(BD$58=Fperm_SI_Woolf2021!$E$9:$E$93,1,EXP(LN((1.1*(Fperm_SI_Woolf2021!$E$9:$E$93-BD$58)-63.1579*EXP(-0.19*Fperm_SI_Woolf2021!$E$9:$E$93)+63.1579*EXP(-0.19*BD$58))/(Fperm_SI_Woolf2021!$E$9:$E$93-BD$58))*(BD$58-Fperm_SI_Woolf2021!$E$9:$E$93)/10))) + Fperm_SI_Woolf2021!$H$9:$H$93*EXP(-Fperm_SI_Woolf2021!$K$9:$K$93*$C145*IF(BD$58=Fperm_SI_Woolf2021!$E$9:$E$93,1,EXP(LN((1.1*(Fperm_SI_Woolf2021!$E$9:$E$93-BD$58)-63.1579*EXP(-0.19*Fperm_SI_Woolf2021!$E$9:$E$93)+63.1579*EXP(-0.19*BD$58))/(Fperm_SI_Woolf2021!$E$9:$E$93-BD$58))*(BD$58-Fperm_SI_Woolf2021!$E$9:$E$93)/10))),Fperm_SI_Woolf2021!$D$9:$D$93))</f>
        <v>0.17971658467817764</v>
      </c>
      <c r="BE145" s="51" cm="1">
        <f t="array" ref="BE145">MIN(1,SLOPE(Fperm_SI_Woolf2021!$F$9:$F$93*EXP(-Fperm_SI_Woolf2021!$I$9:$I$93*$C145*IF(BE$58=Fperm_SI_Woolf2021!$E$9:$E$93,1,EXP(LN((1.1*(Fperm_SI_Woolf2021!$E$9:$E$93-BE$58)-63.1579*EXP(-0.19*Fperm_SI_Woolf2021!$E$9:$E$93)+63.1579*EXP(-0.19*BE$58))/(Fperm_SI_Woolf2021!$E$9:$E$93-BE$58))*(BE$58-Fperm_SI_Woolf2021!$E$9:$E$93)/10))) + Fperm_SI_Woolf2021!$G$9:$G$93*EXP(-Fperm_SI_Woolf2021!$J$9:$J$93*$C145*IF(BE$58=Fperm_SI_Woolf2021!$E$9:$E$93,1,EXP(LN((1.1*(Fperm_SI_Woolf2021!$E$9:$E$93-BE$58)-63.1579*EXP(-0.19*Fperm_SI_Woolf2021!$E$9:$E$93)+63.1579*EXP(-0.19*BE$58))/(Fperm_SI_Woolf2021!$E$9:$E$93-BE$58))*(BE$58-Fperm_SI_Woolf2021!$E$9:$E$93)/10))) + Fperm_SI_Woolf2021!$H$9:$H$93*EXP(-Fperm_SI_Woolf2021!$K$9:$K$93*$C145*IF(BE$58=Fperm_SI_Woolf2021!$E$9:$E$93,1,EXP(LN((1.1*(Fperm_SI_Woolf2021!$E$9:$E$93-BE$58)-63.1579*EXP(-0.19*Fperm_SI_Woolf2021!$E$9:$E$93)+63.1579*EXP(-0.19*BE$58))/(Fperm_SI_Woolf2021!$E$9:$E$93-BE$58))*(BE$58-Fperm_SI_Woolf2021!$E$9:$E$93)/10))),Fperm_SI_Woolf2021!$D$9:$D$93)*BE$57+INTERCEPT(Fperm_SI_Woolf2021!$F$9:$F$93*EXP(-Fperm_SI_Woolf2021!$I$9:$I$93*$C145*IF(BE$58=Fperm_SI_Woolf2021!$E$9:$E$93,1,EXP(LN((1.1*(Fperm_SI_Woolf2021!$E$9:$E$93-BE$58)-63.1579*EXP(-0.19*Fperm_SI_Woolf2021!$E$9:$E$93)+63.1579*EXP(-0.19*BE$58))/(Fperm_SI_Woolf2021!$E$9:$E$93-BE$58))*(BE$58-Fperm_SI_Woolf2021!$E$9:$E$93)/10))) + Fperm_SI_Woolf2021!$G$9:$G$93*EXP(-Fperm_SI_Woolf2021!$J$9:$J$93*$C145*IF(BE$58=Fperm_SI_Woolf2021!$E$9:$E$93,1,EXP(LN((1.1*(Fperm_SI_Woolf2021!$E$9:$E$93-BE$58)-63.1579*EXP(-0.19*Fperm_SI_Woolf2021!$E$9:$E$93)+63.1579*EXP(-0.19*BE$58))/(Fperm_SI_Woolf2021!$E$9:$E$93-BE$58))*(BE$58-Fperm_SI_Woolf2021!$E$9:$E$93)/10))) + Fperm_SI_Woolf2021!$H$9:$H$93*EXP(-Fperm_SI_Woolf2021!$K$9:$K$93*$C145*IF(BE$58=Fperm_SI_Woolf2021!$E$9:$E$93,1,EXP(LN((1.1*(Fperm_SI_Woolf2021!$E$9:$E$93-BE$58)-63.1579*EXP(-0.19*Fperm_SI_Woolf2021!$E$9:$E$93)+63.1579*EXP(-0.19*BE$58))/(Fperm_SI_Woolf2021!$E$9:$E$93-BE$58))*(BE$58-Fperm_SI_Woolf2021!$E$9:$E$93)/10))),Fperm_SI_Woolf2021!$D$9:$D$93))</f>
        <v>0.16695626880449074</v>
      </c>
      <c r="BF145" s="51" cm="1">
        <f t="array" ref="BF145">MIN(1,SLOPE(Fperm_SI_Woolf2021!$F$9:$F$93*EXP(-Fperm_SI_Woolf2021!$I$9:$I$93*$C145*IF(BF$58=Fperm_SI_Woolf2021!$E$9:$E$93,1,EXP(LN((1.1*(Fperm_SI_Woolf2021!$E$9:$E$93-BF$58)-63.1579*EXP(-0.19*Fperm_SI_Woolf2021!$E$9:$E$93)+63.1579*EXP(-0.19*BF$58))/(Fperm_SI_Woolf2021!$E$9:$E$93-BF$58))*(BF$58-Fperm_SI_Woolf2021!$E$9:$E$93)/10))) + Fperm_SI_Woolf2021!$G$9:$G$93*EXP(-Fperm_SI_Woolf2021!$J$9:$J$93*$C145*IF(BF$58=Fperm_SI_Woolf2021!$E$9:$E$93,1,EXP(LN((1.1*(Fperm_SI_Woolf2021!$E$9:$E$93-BF$58)-63.1579*EXP(-0.19*Fperm_SI_Woolf2021!$E$9:$E$93)+63.1579*EXP(-0.19*BF$58))/(Fperm_SI_Woolf2021!$E$9:$E$93-BF$58))*(BF$58-Fperm_SI_Woolf2021!$E$9:$E$93)/10))) + Fperm_SI_Woolf2021!$H$9:$H$93*EXP(-Fperm_SI_Woolf2021!$K$9:$K$93*$C145*IF(BF$58=Fperm_SI_Woolf2021!$E$9:$E$93,1,EXP(LN((1.1*(Fperm_SI_Woolf2021!$E$9:$E$93-BF$58)-63.1579*EXP(-0.19*Fperm_SI_Woolf2021!$E$9:$E$93)+63.1579*EXP(-0.19*BF$58))/(Fperm_SI_Woolf2021!$E$9:$E$93-BF$58))*(BF$58-Fperm_SI_Woolf2021!$E$9:$E$93)/10))),Fperm_SI_Woolf2021!$D$9:$D$93)*BF$57+INTERCEPT(Fperm_SI_Woolf2021!$F$9:$F$93*EXP(-Fperm_SI_Woolf2021!$I$9:$I$93*$C145*IF(BF$58=Fperm_SI_Woolf2021!$E$9:$E$93,1,EXP(LN((1.1*(Fperm_SI_Woolf2021!$E$9:$E$93-BF$58)-63.1579*EXP(-0.19*Fperm_SI_Woolf2021!$E$9:$E$93)+63.1579*EXP(-0.19*BF$58))/(Fperm_SI_Woolf2021!$E$9:$E$93-BF$58))*(BF$58-Fperm_SI_Woolf2021!$E$9:$E$93)/10))) + Fperm_SI_Woolf2021!$G$9:$G$93*EXP(-Fperm_SI_Woolf2021!$J$9:$J$93*$C145*IF(BF$58=Fperm_SI_Woolf2021!$E$9:$E$93,1,EXP(LN((1.1*(Fperm_SI_Woolf2021!$E$9:$E$93-BF$58)-63.1579*EXP(-0.19*Fperm_SI_Woolf2021!$E$9:$E$93)+63.1579*EXP(-0.19*BF$58))/(Fperm_SI_Woolf2021!$E$9:$E$93-BF$58))*(BF$58-Fperm_SI_Woolf2021!$E$9:$E$93)/10))) + Fperm_SI_Woolf2021!$H$9:$H$93*EXP(-Fperm_SI_Woolf2021!$K$9:$K$93*$C145*IF(BF$58=Fperm_SI_Woolf2021!$E$9:$E$93,1,EXP(LN((1.1*(Fperm_SI_Woolf2021!$E$9:$E$93-BF$58)-63.1579*EXP(-0.19*Fperm_SI_Woolf2021!$E$9:$E$93)+63.1579*EXP(-0.19*BF$58))/(Fperm_SI_Woolf2021!$E$9:$E$93-BF$58))*(BF$58-Fperm_SI_Woolf2021!$E$9:$E$93)/10))),Fperm_SI_Woolf2021!$D$9:$D$93))</f>
        <v>0.15419595293080388</v>
      </c>
      <c r="BG145" s="51" cm="1">
        <f t="array" ref="BG145">MIN(1,SLOPE(Fperm_SI_Woolf2021!$F$9:$F$93*EXP(-Fperm_SI_Woolf2021!$I$9:$I$93*$C145*IF(BG$58=Fperm_SI_Woolf2021!$E$9:$E$93,1,EXP(LN((1.1*(Fperm_SI_Woolf2021!$E$9:$E$93-BG$58)-63.1579*EXP(-0.19*Fperm_SI_Woolf2021!$E$9:$E$93)+63.1579*EXP(-0.19*BG$58))/(Fperm_SI_Woolf2021!$E$9:$E$93-BG$58))*(BG$58-Fperm_SI_Woolf2021!$E$9:$E$93)/10))) + Fperm_SI_Woolf2021!$G$9:$G$93*EXP(-Fperm_SI_Woolf2021!$J$9:$J$93*$C145*IF(BG$58=Fperm_SI_Woolf2021!$E$9:$E$93,1,EXP(LN((1.1*(Fperm_SI_Woolf2021!$E$9:$E$93-BG$58)-63.1579*EXP(-0.19*Fperm_SI_Woolf2021!$E$9:$E$93)+63.1579*EXP(-0.19*BG$58))/(Fperm_SI_Woolf2021!$E$9:$E$93-BG$58))*(BG$58-Fperm_SI_Woolf2021!$E$9:$E$93)/10))) + Fperm_SI_Woolf2021!$H$9:$H$93*EXP(-Fperm_SI_Woolf2021!$K$9:$K$93*$C145*IF(BG$58=Fperm_SI_Woolf2021!$E$9:$E$93,1,EXP(LN((1.1*(Fperm_SI_Woolf2021!$E$9:$E$93-BG$58)-63.1579*EXP(-0.19*Fperm_SI_Woolf2021!$E$9:$E$93)+63.1579*EXP(-0.19*BG$58))/(Fperm_SI_Woolf2021!$E$9:$E$93-BG$58))*(BG$58-Fperm_SI_Woolf2021!$E$9:$E$93)/10))),Fperm_SI_Woolf2021!$D$9:$D$93)*BG$57+INTERCEPT(Fperm_SI_Woolf2021!$F$9:$F$93*EXP(-Fperm_SI_Woolf2021!$I$9:$I$93*$C145*IF(BG$58=Fperm_SI_Woolf2021!$E$9:$E$93,1,EXP(LN((1.1*(Fperm_SI_Woolf2021!$E$9:$E$93-BG$58)-63.1579*EXP(-0.19*Fperm_SI_Woolf2021!$E$9:$E$93)+63.1579*EXP(-0.19*BG$58))/(Fperm_SI_Woolf2021!$E$9:$E$93-BG$58))*(BG$58-Fperm_SI_Woolf2021!$E$9:$E$93)/10))) + Fperm_SI_Woolf2021!$G$9:$G$93*EXP(-Fperm_SI_Woolf2021!$J$9:$J$93*$C145*IF(BG$58=Fperm_SI_Woolf2021!$E$9:$E$93,1,EXP(LN((1.1*(Fperm_SI_Woolf2021!$E$9:$E$93-BG$58)-63.1579*EXP(-0.19*Fperm_SI_Woolf2021!$E$9:$E$93)+63.1579*EXP(-0.19*BG$58))/(Fperm_SI_Woolf2021!$E$9:$E$93-BG$58))*(BG$58-Fperm_SI_Woolf2021!$E$9:$E$93)/10))) + Fperm_SI_Woolf2021!$H$9:$H$93*EXP(-Fperm_SI_Woolf2021!$K$9:$K$93*$C145*IF(BG$58=Fperm_SI_Woolf2021!$E$9:$E$93,1,EXP(LN((1.1*(Fperm_SI_Woolf2021!$E$9:$E$93-BG$58)-63.1579*EXP(-0.19*Fperm_SI_Woolf2021!$E$9:$E$93)+63.1579*EXP(-0.19*BG$58))/(Fperm_SI_Woolf2021!$E$9:$E$93-BG$58))*(BG$58-Fperm_SI_Woolf2021!$E$9:$E$93)/10))),Fperm_SI_Woolf2021!$D$9:$D$93))</f>
        <v>0.14143563705711698</v>
      </c>
      <c r="BH145" s="51" cm="1">
        <f t="array" ref="BH145">MIN(1,SLOPE(Fperm_SI_Woolf2021!$F$9:$F$93*EXP(-Fperm_SI_Woolf2021!$I$9:$I$93*$C145*IF(BH$58=Fperm_SI_Woolf2021!$E$9:$E$93,1,EXP(LN((1.1*(Fperm_SI_Woolf2021!$E$9:$E$93-BH$58)-63.1579*EXP(-0.19*Fperm_SI_Woolf2021!$E$9:$E$93)+63.1579*EXP(-0.19*BH$58))/(Fperm_SI_Woolf2021!$E$9:$E$93-BH$58))*(BH$58-Fperm_SI_Woolf2021!$E$9:$E$93)/10))) + Fperm_SI_Woolf2021!$G$9:$G$93*EXP(-Fperm_SI_Woolf2021!$J$9:$J$93*$C145*IF(BH$58=Fperm_SI_Woolf2021!$E$9:$E$93,1,EXP(LN((1.1*(Fperm_SI_Woolf2021!$E$9:$E$93-BH$58)-63.1579*EXP(-0.19*Fperm_SI_Woolf2021!$E$9:$E$93)+63.1579*EXP(-0.19*BH$58))/(Fperm_SI_Woolf2021!$E$9:$E$93-BH$58))*(BH$58-Fperm_SI_Woolf2021!$E$9:$E$93)/10))) + Fperm_SI_Woolf2021!$H$9:$H$93*EXP(-Fperm_SI_Woolf2021!$K$9:$K$93*$C145*IF(BH$58=Fperm_SI_Woolf2021!$E$9:$E$93,1,EXP(LN((1.1*(Fperm_SI_Woolf2021!$E$9:$E$93-BH$58)-63.1579*EXP(-0.19*Fperm_SI_Woolf2021!$E$9:$E$93)+63.1579*EXP(-0.19*BH$58))/(Fperm_SI_Woolf2021!$E$9:$E$93-BH$58))*(BH$58-Fperm_SI_Woolf2021!$E$9:$E$93)/10))),Fperm_SI_Woolf2021!$D$9:$D$93)*BH$57+INTERCEPT(Fperm_SI_Woolf2021!$F$9:$F$93*EXP(-Fperm_SI_Woolf2021!$I$9:$I$93*$C145*IF(BH$58=Fperm_SI_Woolf2021!$E$9:$E$93,1,EXP(LN((1.1*(Fperm_SI_Woolf2021!$E$9:$E$93-BH$58)-63.1579*EXP(-0.19*Fperm_SI_Woolf2021!$E$9:$E$93)+63.1579*EXP(-0.19*BH$58))/(Fperm_SI_Woolf2021!$E$9:$E$93-BH$58))*(BH$58-Fperm_SI_Woolf2021!$E$9:$E$93)/10))) + Fperm_SI_Woolf2021!$G$9:$G$93*EXP(-Fperm_SI_Woolf2021!$J$9:$J$93*$C145*IF(BH$58=Fperm_SI_Woolf2021!$E$9:$E$93,1,EXP(LN((1.1*(Fperm_SI_Woolf2021!$E$9:$E$93-BH$58)-63.1579*EXP(-0.19*Fperm_SI_Woolf2021!$E$9:$E$93)+63.1579*EXP(-0.19*BH$58))/(Fperm_SI_Woolf2021!$E$9:$E$93-BH$58))*(BH$58-Fperm_SI_Woolf2021!$E$9:$E$93)/10))) + Fperm_SI_Woolf2021!$H$9:$H$93*EXP(-Fperm_SI_Woolf2021!$K$9:$K$93*$C145*IF(BH$58=Fperm_SI_Woolf2021!$E$9:$E$93,1,EXP(LN((1.1*(Fperm_SI_Woolf2021!$E$9:$E$93-BH$58)-63.1579*EXP(-0.19*Fperm_SI_Woolf2021!$E$9:$E$93)+63.1579*EXP(-0.19*BH$58))/(Fperm_SI_Woolf2021!$E$9:$E$93-BH$58))*(BH$58-Fperm_SI_Woolf2021!$E$9:$E$93)/10))),Fperm_SI_Woolf2021!$D$9:$D$93))</f>
        <v>0.12867532118343009</v>
      </c>
      <c r="BI145" s="51" cm="1">
        <f t="array" ref="BI145">MIN(1,SLOPE(Fperm_SI_Woolf2021!$F$9:$F$93*EXP(-Fperm_SI_Woolf2021!$I$9:$I$93*$C145*IF(BI$58=Fperm_SI_Woolf2021!$E$9:$E$93,1,EXP(LN((1.1*(Fperm_SI_Woolf2021!$E$9:$E$93-BI$58)-63.1579*EXP(-0.19*Fperm_SI_Woolf2021!$E$9:$E$93)+63.1579*EXP(-0.19*BI$58))/(Fperm_SI_Woolf2021!$E$9:$E$93-BI$58))*(BI$58-Fperm_SI_Woolf2021!$E$9:$E$93)/10))) + Fperm_SI_Woolf2021!$G$9:$G$93*EXP(-Fperm_SI_Woolf2021!$J$9:$J$93*$C145*IF(BI$58=Fperm_SI_Woolf2021!$E$9:$E$93,1,EXP(LN((1.1*(Fperm_SI_Woolf2021!$E$9:$E$93-BI$58)-63.1579*EXP(-0.19*Fperm_SI_Woolf2021!$E$9:$E$93)+63.1579*EXP(-0.19*BI$58))/(Fperm_SI_Woolf2021!$E$9:$E$93-BI$58))*(BI$58-Fperm_SI_Woolf2021!$E$9:$E$93)/10))) + Fperm_SI_Woolf2021!$H$9:$H$93*EXP(-Fperm_SI_Woolf2021!$K$9:$K$93*$C145*IF(BI$58=Fperm_SI_Woolf2021!$E$9:$E$93,1,EXP(LN((1.1*(Fperm_SI_Woolf2021!$E$9:$E$93-BI$58)-63.1579*EXP(-0.19*Fperm_SI_Woolf2021!$E$9:$E$93)+63.1579*EXP(-0.19*BI$58))/(Fperm_SI_Woolf2021!$E$9:$E$93-BI$58))*(BI$58-Fperm_SI_Woolf2021!$E$9:$E$93)/10))),Fperm_SI_Woolf2021!$D$9:$D$93)*BI$57+INTERCEPT(Fperm_SI_Woolf2021!$F$9:$F$93*EXP(-Fperm_SI_Woolf2021!$I$9:$I$93*$C145*IF(BI$58=Fperm_SI_Woolf2021!$E$9:$E$93,1,EXP(LN((1.1*(Fperm_SI_Woolf2021!$E$9:$E$93-BI$58)-63.1579*EXP(-0.19*Fperm_SI_Woolf2021!$E$9:$E$93)+63.1579*EXP(-0.19*BI$58))/(Fperm_SI_Woolf2021!$E$9:$E$93-BI$58))*(BI$58-Fperm_SI_Woolf2021!$E$9:$E$93)/10))) + Fperm_SI_Woolf2021!$G$9:$G$93*EXP(-Fperm_SI_Woolf2021!$J$9:$J$93*$C145*IF(BI$58=Fperm_SI_Woolf2021!$E$9:$E$93,1,EXP(LN((1.1*(Fperm_SI_Woolf2021!$E$9:$E$93-BI$58)-63.1579*EXP(-0.19*Fperm_SI_Woolf2021!$E$9:$E$93)+63.1579*EXP(-0.19*BI$58))/(Fperm_SI_Woolf2021!$E$9:$E$93-BI$58))*(BI$58-Fperm_SI_Woolf2021!$E$9:$E$93)/10))) + Fperm_SI_Woolf2021!$H$9:$H$93*EXP(-Fperm_SI_Woolf2021!$K$9:$K$93*$C145*IF(BI$58=Fperm_SI_Woolf2021!$E$9:$E$93,1,EXP(LN((1.1*(Fperm_SI_Woolf2021!$E$9:$E$93-BI$58)-63.1579*EXP(-0.19*Fperm_SI_Woolf2021!$E$9:$E$93)+63.1579*EXP(-0.19*BI$58))/(Fperm_SI_Woolf2021!$E$9:$E$93-BI$58))*(BI$58-Fperm_SI_Woolf2021!$E$9:$E$93)/10))),Fperm_SI_Woolf2021!$D$9:$D$93))</f>
        <v>0.11591500530974319</v>
      </c>
      <c r="BJ145" s="51" cm="1">
        <f t="array" ref="BJ145">MIN(1,SLOPE(Fperm_SI_Woolf2021!$F$9:$F$93*EXP(-Fperm_SI_Woolf2021!$I$9:$I$93*$C145*IF(BJ$58=Fperm_SI_Woolf2021!$E$9:$E$93,1,EXP(LN((1.1*(Fperm_SI_Woolf2021!$E$9:$E$93-BJ$58)-63.1579*EXP(-0.19*Fperm_SI_Woolf2021!$E$9:$E$93)+63.1579*EXP(-0.19*BJ$58))/(Fperm_SI_Woolf2021!$E$9:$E$93-BJ$58))*(BJ$58-Fperm_SI_Woolf2021!$E$9:$E$93)/10))) + Fperm_SI_Woolf2021!$G$9:$G$93*EXP(-Fperm_SI_Woolf2021!$J$9:$J$93*$C145*IF(BJ$58=Fperm_SI_Woolf2021!$E$9:$E$93,1,EXP(LN((1.1*(Fperm_SI_Woolf2021!$E$9:$E$93-BJ$58)-63.1579*EXP(-0.19*Fperm_SI_Woolf2021!$E$9:$E$93)+63.1579*EXP(-0.19*BJ$58))/(Fperm_SI_Woolf2021!$E$9:$E$93-BJ$58))*(BJ$58-Fperm_SI_Woolf2021!$E$9:$E$93)/10))) + Fperm_SI_Woolf2021!$H$9:$H$93*EXP(-Fperm_SI_Woolf2021!$K$9:$K$93*$C145*IF(BJ$58=Fperm_SI_Woolf2021!$E$9:$E$93,1,EXP(LN((1.1*(Fperm_SI_Woolf2021!$E$9:$E$93-BJ$58)-63.1579*EXP(-0.19*Fperm_SI_Woolf2021!$E$9:$E$93)+63.1579*EXP(-0.19*BJ$58))/(Fperm_SI_Woolf2021!$E$9:$E$93-BJ$58))*(BJ$58-Fperm_SI_Woolf2021!$E$9:$E$93)/10))),Fperm_SI_Woolf2021!$D$9:$D$93)*BJ$57+INTERCEPT(Fperm_SI_Woolf2021!$F$9:$F$93*EXP(-Fperm_SI_Woolf2021!$I$9:$I$93*$C145*IF(BJ$58=Fperm_SI_Woolf2021!$E$9:$E$93,1,EXP(LN((1.1*(Fperm_SI_Woolf2021!$E$9:$E$93-BJ$58)-63.1579*EXP(-0.19*Fperm_SI_Woolf2021!$E$9:$E$93)+63.1579*EXP(-0.19*BJ$58))/(Fperm_SI_Woolf2021!$E$9:$E$93-BJ$58))*(BJ$58-Fperm_SI_Woolf2021!$E$9:$E$93)/10))) + Fperm_SI_Woolf2021!$G$9:$G$93*EXP(-Fperm_SI_Woolf2021!$J$9:$J$93*$C145*IF(BJ$58=Fperm_SI_Woolf2021!$E$9:$E$93,1,EXP(LN((1.1*(Fperm_SI_Woolf2021!$E$9:$E$93-BJ$58)-63.1579*EXP(-0.19*Fperm_SI_Woolf2021!$E$9:$E$93)+63.1579*EXP(-0.19*BJ$58))/(Fperm_SI_Woolf2021!$E$9:$E$93-BJ$58))*(BJ$58-Fperm_SI_Woolf2021!$E$9:$E$93)/10))) + Fperm_SI_Woolf2021!$H$9:$H$93*EXP(-Fperm_SI_Woolf2021!$K$9:$K$93*$C145*IF(BJ$58=Fperm_SI_Woolf2021!$E$9:$E$93,1,EXP(LN((1.1*(Fperm_SI_Woolf2021!$E$9:$E$93-BJ$58)-63.1579*EXP(-0.19*Fperm_SI_Woolf2021!$E$9:$E$93)+63.1579*EXP(-0.19*BJ$58))/(Fperm_SI_Woolf2021!$E$9:$E$93-BJ$58))*(BJ$58-Fperm_SI_Woolf2021!$E$9:$E$93)/10))),Fperm_SI_Woolf2021!$D$9:$D$93))</f>
        <v>0.1031546894360563</v>
      </c>
      <c r="BK145" s="51" cm="1">
        <f t="array" ref="BK145">MIN(1,SLOPE(Fperm_SI_Woolf2021!$F$9:$F$93*EXP(-Fperm_SI_Woolf2021!$I$9:$I$93*$C145*IF(BK$58=Fperm_SI_Woolf2021!$E$9:$E$93,1,EXP(LN((1.1*(Fperm_SI_Woolf2021!$E$9:$E$93-BK$58)-63.1579*EXP(-0.19*Fperm_SI_Woolf2021!$E$9:$E$93)+63.1579*EXP(-0.19*BK$58))/(Fperm_SI_Woolf2021!$E$9:$E$93-BK$58))*(BK$58-Fperm_SI_Woolf2021!$E$9:$E$93)/10))) + Fperm_SI_Woolf2021!$G$9:$G$93*EXP(-Fperm_SI_Woolf2021!$J$9:$J$93*$C145*IF(BK$58=Fperm_SI_Woolf2021!$E$9:$E$93,1,EXP(LN((1.1*(Fperm_SI_Woolf2021!$E$9:$E$93-BK$58)-63.1579*EXP(-0.19*Fperm_SI_Woolf2021!$E$9:$E$93)+63.1579*EXP(-0.19*BK$58))/(Fperm_SI_Woolf2021!$E$9:$E$93-BK$58))*(BK$58-Fperm_SI_Woolf2021!$E$9:$E$93)/10))) + Fperm_SI_Woolf2021!$H$9:$H$93*EXP(-Fperm_SI_Woolf2021!$K$9:$K$93*$C145*IF(BK$58=Fperm_SI_Woolf2021!$E$9:$E$93,1,EXP(LN((1.1*(Fperm_SI_Woolf2021!$E$9:$E$93-BK$58)-63.1579*EXP(-0.19*Fperm_SI_Woolf2021!$E$9:$E$93)+63.1579*EXP(-0.19*BK$58))/(Fperm_SI_Woolf2021!$E$9:$E$93-BK$58))*(BK$58-Fperm_SI_Woolf2021!$E$9:$E$93)/10))),Fperm_SI_Woolf2021!$D$9:$D$93)*BK$57+INTERCEPT(Fperm_SI_Woolf2021!$F$9:$F$93*EXP(-Fperm_SI_Woolf2021!$I$9:$I$93*$C145*IF(BK$58=Fperm_SI_Woolf2021!$E$9:$E$93,1,EXP(LN((1.1*(Fperm_SI_Woolf2021!$E$9:$E$93-BK$58)-63.1579*EXP(-0.19*Fperm_SI_Woolf2021!$E$9:$E$93)+63.1579*EXP(-0.19*BK$58))/(Fperm_SI_Woolf2021!$E$9:$E$93-BK$58))*(BK$58-Fperm_SI_Woolf2021!$E$9:$E$93)/10))) + Fperm_SI_Woolf2021!$G$9:$G$93*EXP(-Fperm_SI_Woolf2021!$J$9:$J$93*$C145*IF(BK$58=Fperm_SI_Woolf2021!$E$9:$E$93,1,EXP(LN((1.1*(Fperm_SI_Woolf2021!$E$9:$E$93-BK$58)-63.1579*EXP(-0.19*Fperm_SI_Woolf2021!$E$9:$E$93)+63.1579*EXP(-0.19*BK$58))/(Fperm_SI_Woolf2021!$E$9:$E$93-BK$58))*(BK$58-Fperm_SI_Woolf2021!$E$9:$E$93)/10))) + Fperm_SI_Woolf2021!$H$9:$H$93*EXP(-Fperm_SI_Woolf2021!$K$9:$K$93*$C145*IF(BK$58=Fperm_SI_Woolf2021!$E$9:$E$93,1,EXP(LN((1.1*(Fperm_SI_Woolf2021!$E$9:$E$93-BK$58)-63.1579*EXP(-0.19*Fperm_SI_Woolf2021!$E$9:$E$93)+63.1579*EXP(-0.19*BK$58))/(Fperm_SI_Woolf2021!$E$9:$E$93-BK$58))*(BK$58-Fperm_SI_Woolf2021!$E$9:$E$93)/10))),Fperm_SI_Woolf2021!$D$9:$D$93))</f>
        <v>9.0394373562369401E-2</v>
      </c>
      <c r="BL145" s="51" cm="1">
        <f t="array" ref="BL145">MIN(1,SLOPE(Fperm_SI_Woolf2021!$F$9:$F$93*EXP(-Fperm_SI_Woolf2021!$I$9:$I$93*$C145*IF(BL$58=Fperm_SI_Woolf2021!$E$9:$E$93,1,EXP(LN((1.1*(Fperm_SI_Woolf2021!$E$9:$E$93-BL$58)-63.1579*EXP(-0.19*Fperm_SI_Woolf2021!$E$9:$E$93)+63.1579*EXP(-0.19*BL$58))/(Fperm_SI_Woolf2021!$E$9:$E$93-BL$58))*(BL$58-Fperm_SI_Woolf2021!$E$9:$E$93)/10))) + Fperm_SI_Woolf2021!$G$9:$G$93*EXP(-Fperm_SI_Woolf2021!$J$9:$J$93*$C145*IF(BL$58=Fperm_SI_Woolf2021!$E$9:$E$93,1,EXP(LN((1.1*(Fperm_SI_Woolf2021!$E$9:$E$93-BL$58)-63.1579*EXP(-0.19*Fperm_SI_Woolf2021!$E$9:$E$93)+63.1579*EXP(-0.19*BL$58))/(Fperm_SI_Woolf2021!$E$9:$E$93-BL$58))*(BL$58-Fperm_SI_Woolf2021!$E$9:$E$93)/10))) + Fperm_SI_Woolf2021!$H$9:$H$93*EXP(-Fperm_SI_Woolf2021!$K$9:$K$93*$C145*IF(BL$58=Fperm_SI_Woolf2021!$E$9:$E$93,1,EXP(LN((1.1*(Fperm_SI_Woolf2021!$E$9:$E$93-BL$58)-63.1579*EXP(-0.19*Fperm_SI_Woolf2021!$E$9:$E$93)+63.1579*EXP(-0.19*BL$58))/(Fperm_SI_Woolf2021!$E$9:$E$93-BL$58))*(BL$58-Fperm_SI_Woolf2021!$E$9:$E$93)/10))),Fperm_SI_Woolf2021!$D$9:$D$93)*BL$57+INTERCEPT(Fperm_SI_Woolf2021!$F$9:$F$93*EXP(-Fperm_SI_Woolf2021!$I$9:$I$93*$C145*IF(BL$58=Fperm_SI_Woolf2021!$E$9:$E$93,1,EXP(LN((1.1*(Fperm_SI_Woolf2021!$E$9:$E$93-BL$58)-63.1579*EXP(-0.19*Fperm_SI_Woolf2021!$E$9:$E$93)+63.1579*EXP(-0.19*BL$58))/(Fperm_SI_Woolf2021!$E$9:$E$93-BL$58))*(BL$58-Fperm_SI_Woolf2021!$E$9:$E$93)/10))) + Fperm_SI_Woolf2021!$G$9:$G$93*EXP(-Fperm_SI_Woolf2021!$J$9:$J$93*$C145*IF(BL$58=Fperm_SI_Woolf2021!$E$9:$E$93,1,EXP(LN((1.1*(Fperm_SI_Woolf2021!$E$9:$E$93-BL$58)-63.1579*EXP(-0.19*Fperm_SI_Woolf2021!$E$9:$E$93)+63.1579*EXP(-0.19*BL$58))/(Fperm_SI_Woolf2021!$E$9:$E$93-BL$58))*(BL$58-Fperm_SI_Woolf2021!$E$9:$E$93)/10))) + Fperm_SI_Woolf2021!$H$9:$H$93*EXP(-Fperm_SI_Woolf2021!$K$9:$K$93*$C145*IF(BL$58=Fperm_SI_Woolf2021!$E$9:$E$93,1,EXP(LN((1.1*(Fperm_SI_Woolf2021!$E$9:$E$93-BL$58)-63.1579*EXP(-0.19*Fperm_SI_Woolf2021!$E$9:$E$93)+63.1579*EXP(-0.19*BL$58))/(Fperm_SI_Woolf2021!$E$9:$E$93-BL$58))*(BL$58-Fperm_SI_Woolf2021!$E$9:$E$93)/10))),Fperm_SI_Woolf2021!$D$9:$D$93))</f>
        <v>0.23228395044451383</v>
      </c>
      <c r="BM145" s="51" cm="1">
        <f t="array" ref="BM145">MIN(1,SLOPE(Fperm_SI_Woolf2021!$F$9:$F$93*EXP(-Fperm_SI_Woolf2021!$I$9:$I$93*$C145*IF(BM$58=Fperm_SI_Woolf2021!$E$9:$E$93,1,EXP(LN((1.1*(Fperm_SI_Woolf2021!$E$9:$E$93-BM$58)-63.1579*EXP(-0.19*Fperm_SI_Woolf2021!$E$9:$E$93)+63.1579*EXP(-0.19*BM$58))/(Fperm_SI_Woolf2021!$E$9:$E$93-BM$58))*(BM$58-Fperm_SI_Woolf2021!$E$9:$E$93)/10))) + Fperm_SI_Woolf2021!$G$9:$G$93*EXP(-Fperm_SI_Woolf2021!$J$9:$J$93*$C145*IF(BM$58=Fperm_SI_Woolf2021!$E$9:$E$93,1,EXP(LN((1.1*(Fperm_SI_Woolf2021!$E$9:$E$93-BM$58)-63.1579*EXP(-0.19*Fperm_SI_Woolf2021!$E$9:$E$93)+63.1579*EXP(-0.19*BM$58))/(Fperm_SI_Woolf2021!$E$9:$E$93-BM$58))*(BM$58-Fperm_SI_Woolf2021!$E$9:$E$93)/10))) + Fperm_SI_Woolf2021!$H$9:$H$93*EXP(-Fperm_SI_Woolf2021!$K$9:$K$93*$C145*IF(BM$58=Fperm_SI_Woolf2021!$E$9:$E$93,1,EXP(LN((1.1*(Fperm_SI_Woolf2021!$E$9:$E$93-BM$58)-63.1579*EXP(-0.19*Fperm_SI_Woolf2021!$E$9:$E$93)+63.1579*EXP(-0.19*BM$58))/(Fperm_SI_Woolf2021!$E$9:$E$93-BM$58))*(BM$58-Fperm_SI_Woolf2021!$E$9:$E$93)/10))),Fperm_SI_Woolf2021!$D$9:$D$93)*BM$57+INTERCEPT(Fperm_SI_Woolf2021!$F$9:$F$93*EXP(-Fperm_SI_Woolf2021!$I$9:$I$93*$C145*IF(BM$58=Fperm_SI_Woolf2021!$E$9:$E$93,1,EXP(LN((1.1*(Fperm_SI_Woolf2021!$E$9:$E$93-BM$58)-63.1579*EXP(-0.19*Fperm_SI_Woolf2021!$E$9:$E$93)+63.1579*EXP(-0.19*BM$58))/(Fperm_SI_Woolf2021!$E$9:$E$93-BM$58))*(BM$58-Fperm_SI_Woolf2021!$E$9:$E$93)/10))) + Fperm_SI_Woolf2021!$G$9:$G$93*EXP(-Fperm_SI_Woolf2021!$J$9:$J$93*$C145*IF(BM$58=Fperm_SI_Woolf2021!$E$9:$E$93,1,EXP(LN((1.1*(Fperm_SI_Woolf2021!$E$9:$E$93-BM$58)-63.1579*EXP(-0.19*Fperm_SI_Woolf2021!$E$9:$E$93)+63.1579*EXP(-0.19*BM$58))/(Fperm_SI_Woolf2021!$E$9:$E$93-BM$58))*(BM$58-Fperm_SI_Woolf2021!$E$9:$E$93)/10))) + Fperm_SI_Woolf2021!$H$9:$H$93*EXP(-Fperm_SI_Woolf2021!$K$9:$K$93*$C145*IF(BM$58=Fperm_SI_Woolf2021!$E$9:$E$93,1,EXP(LN((1.1*(Fperm_SI_Woolf2021!$E$9:$E$93-BM$58)-63.1579*EXP(-0.19*Fperm_SI_Woolf2021!$E$9:$E$93)+63.1579*EXP(-0.19*BM$58))/(Fperm_SI_Woolf2021!$E$9:$E$93-BM$58))*(BM$58-Fperm_SI_Woolf2021!$E$9:$E$93)/10))),Fperm_SI_Woolf2021!$D$9:$D$93))</f>
        <v>0.22133834209605491</v>
      </c>
      <c r="BN145" s="51" cm="1">
        <f t="array" ref="BN145">MIN(1,SLOPE(Fperm_SI_Woolf2021!$F$9:$F$93*EXP(-Fperm_SI_Woolf2021!$I$9:$I$93*$C145*IF(BN$58=Fperm_SI_Woolf2021!$E$9:$E$93,1,EXP(LN((1.1*(Fperm_SI_Woolf2021!$E$9:$E$93-BN$58)-63.1579*EXP(-0.19*Fperm_SI_Woolf2021!$E$9:$E$93)+63.1579*EXP(-0.19*BN$58))/(Fperm_SI_Woolf2021!$E$9:$E$93-BN$58))*(BN$58-Fperm_SI_Woolf2021!$E$9:$E$93)/10))) + Fperm_SI_Woolf2021!$G$9:$G$93*EXP(-Fperm_SI_Woolf2021!$J$9:$J$93*$C145*IF(BN$58=Fperm_SI_Woolf2021!$E$9:$E$93,1,EXP(LN((1.1*(Fperm_SI_Woolf2021!$E$9:$E$93-BN$58)-63.1579*EXP(-0.19*Fperm_SI_Woolf2021!$E$9:$E$93)+63.1579*EXP(-0.19*BN$58))/(Fperm_SI_Woolf2021!$E$9:$E$93-BN$58))*(BN$58-Fperm_SI_Woolf2021!$E$9:$E$93)/10))) + Fperm_SI_Woolf2021!$H$9:$H$93*EXP(-Fperm_SI_Woolf2021!$K$9:$K$93*$C145*IF(BN$58=Fperm_SI_Woolf2021!$E$9:$E$93,1,EXP(LN((1.1*(Fperm_SI_Woolf2021!$E$9:$E$93-BN$58)-63.1579*EXP(-0.19*Fperm_SI_Woolf2021!$E$9:$E$93)+63.1579*EXP(-0.19*BN$58))/(Fperm_SI_Woolf2021!$E$9:$E$93-BN$58))*(BN$58-Fperm_SI_Woolf2021!$E$9:$E$93)/10))),Fperm_SI_Woolf2021!$D$9:$D$93)*BN$57+INTERCEPT(Fperm_SI_Woolf2021!$F$9:$F$93*EXP(-Fperm_SI_Woolf2021!$I$9:$I$93*$C145*IF(BN$58=Fperm_SI_Woolf2021!$E$9:$E$93,1,EXP(LN((1.1*(Fperm_SI_Woolf2021!$E$9:$E$93-BN$58)-63.1579*EXP(-0.19*Fperm_SI_Woolf2021!$E$9:$E$93)+63.1579*EXP(-0.19*BN$58))/(Fperm_SI_Woolf2021!$E$9:$E$93-BN$58))*(BN$58-Fperm_SI_Woolf2021!$E$9:$E$93)/10))) + Fperm_SI_Woolf2021!$G$9:$G$93*EXP(-Fperm_SI_Woolf2021!$J$9:$J$93*$C145*IF(BN$58=Fperm_SI_Woolf2021!$E$9:$E$93,1,EXP(LN((1.1*(Fperm_SI_Woolf2021!$E$9:$E$93-BN$58)-63.1579*EXP(-0.19*Fperm_SI_Woolf2021!$E$9:$E$93)+63.1579*EXP(-0.19*BN$58))/(Fperm_SI_Woolf2021!$E$9:$E$93-BN$58))*(BN$58-Fperm_SI_Woolf2021!$E$9:$E$93)/10))) + Fperm_SI_Woolf2021!$H$9:$H$93*EXP(-Fperm_SI_Woolf2021!$K$9:$K$93*$C145*IF(BN$58=Fperm_SI_Woolf2021!$E$9:$E$93,1,EXP(LN((1.1*(Fperm_SI_Woolf2021!$E$9:$E$93-BN$58)-63.1579*EXP(-0.19*Fperm_SI_Woolf2021!$E$9:$E$93)+63.1579*EXP(-0.19*BN$58))/(Fperm_SI_Woolf2021!$E$9:$E$93-BN$58))*(BN$58-Fperm_SI_Woolf2021!$E$9:$E$93)/10))),Fperm_SI_Woolf2021!$D$9:$D$93))</f>
        <v>0.21039273374759598</v>
      </c>
      <c r="BO145" s="51" cm="1">
        <f t="array" ref="BO145">MIN(1,SLOPE(Fperm_SI_Woolf2021!$F$9:$F$93*EXP(-Fperm_SI_Woolf2021!$I$9:$I$93*$C145*IF(BO$58=Fperm_SI_Woolf2021!$E$9:$E$93,1,EXP(LN((1.1*(Fperm_SI_Woolf2021!$E$9:$E$93-BO$58)-63.1579*EXP(-0.19*Fperm_SI_Woolf2021!$E$9:$E$93)+63.1579*EXP(-0.19*BO$58))/(Fperm_SI_Woolf2021!$E$9:$E$93-BO$58))*(BO$58-Fperm_SI_Woolf2021!$E$9:$E$93)/10))) + Fperm_SI_Woolf2021!$G$9:$G$93*EXP(-Fperm_SI_Woolf2021!$J$9:$J$93*$C145*IF(BO$58=Fperm_SI_Woolf2021!$E$9:$E$93,1,EXP(LN((1.1*(Fperm_SI_Woolf2021!$E$9:$E$93-BO$58)-63.1579*EXP(-0.19*Fperm_SI_Woolf2021!$E$9:$E$93)+63.1579*EXP(-0.19*BO$58))/(Fperm_SI_Woolf2021!$E$9:$E$93-BO$58))*(BO$58-Fperm_SI_Woolf2021!$E$9:$E$93)/10))) + Fperm_SI_Woolf2021!$H$9:$H$93*EXP(-Fperm_SI_Woolf2021!$K$9:$K$93*$C145*IF(BO$58=Fperm_SI_Woolf2021!$E$9:$E$93,1,EXP(LN((1.1*(Fperm_SI_Woolf2021!$E$9:$E$93-BO$58)-63.1579*EXP(-0.19*Fperm_SI_Woolf2021!$E$9:$E$93)+63.1579*EXP(-0.19*BO$58))/(Fperm_SI_Woolf2021!$E$9:$E$93-BO$58))*(BO$58-Fperm_SI_Woolf2021!$E$9:$E$93)/10))),Fperm_SI_Woolf2021!$D$9:$D$93)*BO$57+INTERCEPT(Fperm_SI_Woolf2021!$F$9:$F$93*EXP(-Fperm_SI_Woolf2021!$I$9:$I$93*$C145*IF(BO$58=Fperm_SI_Woolf2021!$E$9:$E$93,1,EXP(LN((1.1*(Fperm_SI_Woolf2021!$E$9:$E$93-BO$58)-63.1579*EXP(-0.19*Fperm_SI_Woolf2021!$E$9:$E$93)+63.1579*EXP(-0.19*BO$58))/(Fperm_SI_Woolf2021!$E$9:$E$93-BO$58))*(BO$58-Fperm_SI_Woolf2021!$E$9:$E$93)/10))) + Fperm_SI_Woolf2021!$G$9:$G$93*EXP(-Fperm_SI_Woolf2021!$J$9:$J$93*$C145*IF(BO$58=Fperm_SI_Woolf2021!$E$9:$E$93,1,EXP(LN((1.1*(Fperm_SI_Woolf2021!$E$9:$E$93-BO$58)-63.1579*EXP(-0.19*Fperm_SI_Woolf2021!$E$9:$E$93)+63.1579*EXP(-0.19*BO$58))/(Fperm_SI_Woolf2021!$E$9:$E$93-BO$58))*(BO$58-Fperm_SI_Woolf2021!$E$9:$E$93)/10))) + Fperm_SI_Woolf2021!$H$9:$H$93*EXP(-Fperm_SI_Woolf2021!$K$9:$K$93*$C145*IF(BO$58=Fperm_SI_Woolf2021!$E$9:$E$93,1,EXP(LN((1.1*(Fperm_SI_Woolf2021!$E$9:$E$93-BO$58)-63.1579*EXP(-0.19*Fperm_SI_Woolf2021!$E$9:$E$93)+63.1579*EXP(-0.19*BO$58))/(Fperm_SI_Woolf2021!$E$9:$E$93-BO$58))*(BO$58-Fperm_SI_Woolf2021!$E$9:$E$93)/10))),Fperm_SI_Woolf2021!$D$9:$D$93))</f>
        <v>0.19944712539913706</v>
      </c>
      <c r="BP145" s="51" cm="1">
        <f t="array" ref="BP145">MIN(1,SLOPE(Fperm_SI_Woolf2021!$F$9:$F$93*EXP(-Fperm_SI_Woolf2021!$I$9:$I$93*$C145*IF(BP$58=Fperm_SI_Woolf2021!$E$9:$E$93,1,EXP(LN((1.1*(Fperm_SI_Woolf2021!$E$9:$E$93-BP$58)-63.1579*EXP(-0.19*Fperm_SI_Woolf2021!$E$9:$E$93)+63.1579*EXP(-0.19*BP$58))/(Fperm_SI_Woolf2021!$E$9:$E$93-BP$58))*(BP$58-Fperm_SI_Woolf2021!$E$9:$E$93)/10))) + Fperm_SI_Woolf2021!$G$9:$G$93*EXP(-Fperm_SI_Woolf2021!$J$9:$J$93*$C145*IF(BP$58=Fperm_SI_Woolf2021!$E$9:$E$93,1,EXP(LN((1.1*(Fperm_SI_Woolf2021!$E$9:$E$93-BP$58)-63.1579*EXP(-0.19*Fperm_SI_Woolf2021!$E$9:$E$93)+63.1579*EXP(-0.19*BP$58))/(Fperm_SI_Woolf2021!$E$9:$E$93-BP$58))*(BP$58-Fperm_SI_Woolf2021!$E$9:$E$93)/10))) + Fperm_SI_Woolf2021!$H$9:$H$93*EXP(-Fperm_SI_Woolf2021!$K$9:$K$93*$C145*IF(BP$58=Fperm_SI_Woolf2021!$E$9:$E$93,1,EXP(LN((1.1*(Fperm_SI_Woolf2021!$E$9:$E$93-BP$58)-63.1579*EXP(-0.19*Fperm_SI_Woolf2021!$E$9:$E$93)+63.1579*EXP(-0.19*BP$58))/(Fperm_SI_Woolf2021!$E$9:$E$93-BP$58))*(BP$58-Fperm_SI_Woolf2021!$E$9:$E$93)/10))),Fperm_SI_Woolf2021!$D$9:$D$93)*BP$57+INTERCEPT(Fperm_SI_Woolf2021!$F$9:$F$93*EXP(-Fperm_SI_Woolf2021!$I$9:$I$93*$C145*IF(BP$58=Fperm_SI_Woolf2021!$E$9:$E$93,1,EXP(LN((1.1*(Fperm_SI_Woolf2021!$E$9:$E$93-BP$58)-63.1579*EXP(-0.19*Fperm_SI_Woolf2021!$E$9:$E$93)+63.1579*EXP(-0.19*BP$58))/(Fperm_SI_Woolf2021!$E$9:$E$93-BP$58))*(BP$58-Fperm_SI_Woolf2021!$E$9:$E$93)/10))) + Fperm_SI_Woolf2021!$G$9:$G$93*EXP(-Fperm_SI_Woolf2021!$J$9:$J$93*$C145*IF(BP$58=Fperm_SI_Woolf2021!$E$9:$E$93,1,EXP(LN((1.1*(Fperm_SI_Woolf2021!$E$9:$E$93-BP$58)-63.1579*EXP(-0.19*Fperm_SI_Woolf2021!$E$9:$E$93)+63.1579*EXP(-0.19*BP$58))/(Fperm_SI_Woolf2021!$E$9:$E$93-BP$58))*(BP$58-Fperm_SI_Woolf2021!$E$9:$E$93)/10))) + Fperm_SI_Woolf2021!$H$9:$H$93*EXP(-Fperm_SI_Woolf2021!$K$9:$K$93*$C145*IF(BP$58=Fperm_SI_Woolf2021!$E$9:$E$93,1,EXP(LN((1.1*(Fperm_SI_Woolf2021!$E$9:$E$93-BP$58)-63.1579*EXP(-0.19*Fperm_SI_Woolf2021!$E$9:$E$93)+63.1579*EXP(-0.19*BP$58))/(Fperm_SI_Woolf2021!$E$9:$E$93-BP$58))*(BP$58-Fperm_SI_Woolf2021!$E$9:$E$93)/10))),Fperm_SI_Woolf2021!$D$9:$D$93))</f>
        <v>0.18850151705067814</v>
      </c>
      <c r="BQ145" s="51" cm="1">
        <f t="array" ref="BQ145">MIN(1,SLOPE(Fperm_SI_Woolf2021!$F$9:$F$93*EXP(-Fperm_SI_Woolf2021!$I$9:$I$93*$C145*IF(BQ$58=Fperm_SI_Woolf2021!$E$9:$E$93,1,EXP(LN((1.1*(Fperm_SI_Woolf2021!$E$9:$E$93-BQ$58)-63.1579*EXP(-0.19*Fperm_SI_Woolf2021!$E$9:$E$93)+63.1579*EXP(-0.19*BQ$58))/(Fperm_SI_Woolf2021!$E$9:$E$93-BQ$58))*(BQ$58-Fperm_SI_Woolf2021!$E$9:$E$93)/10))) + Fperm_SI_Woolf2021!$G$9:$G$93*EXP(-Fperm_SI_Woolf2021!$J$9:$J$93*$C145*IF(BQ$58=Fperm_SI_Woolf2021!$E$9:$E$93,1,EXP(LN((1.1*(Fperm_SI_Woolf2021!$E$9:$E$93-BQ$58)-63.1579*EXP(-0.19*Fperm_SI_Woolf2021!$E$9:$E$93)+63.1579*EXP(-0.19*BQ$58))/(Fperm_SI_Woolf2021!$E$9:$E$93-BQ$58))*(BQ$58-Fperm_SI_Woolf2021!$E$9:$E$93)/10))) + Fperm_SI_Woolf2021!$H$9:$H$93*EXP(-Fperm_SI_Woolf2021!$K$9:$K$93*$C145*IF(BQ$58=Fperm_SI_Woolf2021!$E$9:$E$93,1,EXP(LN((1.1*(Fperm_SI_Woolf2021!$E$9:$E$93-BQ$58)-63.1579*EXP(-0.19*Fperm_SI_Woolf2021!$E$9:$E$93)+63.1579*EXP(-0.19*BQ$58))/(Fperm_SI_Woolf2021!$E$9:$E$93-BQ$58))*(BQ$58-Fperm_SI_Woolf2021!$E$9:$E$93)/10))),Fperm_SI_Woolf2021!$D$9:$D$93)*BQ$57+INTERCEPT(Fperm_SI_Woolf2021!$F$9:$F$93*EXP(-Fperm_SI_Woolf2021!$I$9:$I$93*$C145*IF(BQ$58=Fperm_SI_Woolf2021!$E$9:$E$93,1,EXP(LN((1.1*(Fperm_SI_Woolf2021!$E$9:$E$93-BQ$58)-63.1579*EXP(-0.19*Fperm_SI_Woolf2021!$E$9:$E$93)+63.1579*EXP(-0.19*BQ$58))/(Fperm_SI_Woolf2021!$E$9:$E$93-BQ$58))*(BQ$58-Fperm_SI_Woolf2021!$E$9:$E$93)/10))) + Fperm_SI_Woolf2021!$G$9:$G$93*EXP(-Fperm_SI_Woolf2021!$J$9:$J$93*$C145*IF(BQ$58=Fperm_SI_Woolf2021!$E$9:$E$93,1,EXP(LN((1.1*(Fperm_SI_Woolf2021!$E$9:$E$93-BQ$58)-63.1579*EXP(-0.19*Fperm_SI_Woolf2021!$E$9:$E$93)+63.1579*EXP(-0.19*BQ$58))/(Fperm_SI_Woolf2021!$E$9:$E$93-BQ$58))*(BQ$58-Fperm_SI_Woolf2021!$E$9:$E$93)/10))) + Fperm_SI_Woolf2021!$H$9:$H$93*EXP(-Fperm_SI_Woolf2021!$K$9:$K$93*$C145*IF(BQ$58=Fperm_SI_Woolf2021!$E$9:$E$93,1,EXP(LN((1.1*(Fperm_SI_Woolf2021!$E$9:$E$93-BQ$58)-63.1579*EXP(-0.19*Fperm_SI_Woolf2021!$E$9:$E$93)+63.1579*EXP(-0.19*BQ$58))/(Fperm_SI_Woolf2021!$E$9:$E$93-BQ$58))*(BQ$58-Fperm_SI_Woolf2021!$E$9:$E$93)/10))),Fperm_SI_Woolf2021!$D$9:$D$93))</f>
        <v>0.17755590870221921</v>
      </c>
      <c r="BR145" s="51" cm="1">
        <f t="array" ref="BR145">MIN(1,SLOPE(Fperm_SI_Woolf2021!$F$9:$F$93*EXP(-Fperm_SI_Woolf2021!$I$9:$I$93*$C145*IF(BR$58=Fperm_SI_Woolf2021!$E$9:$E$93,1,EXP(LN((1.1*(Fperm_SI_Woolf2021!$E$9:$E$93-BR$58)-63.1579*EXP(-0.19*Fperm_SI_Woolf2021!$E$9:$E$93)+63.1579*EXP(-0.19*BR$58))/(Fperm_SI_Woolf2021!$E$9:$E$93-BR$58))*(BR$58-Fperm_SI_Woolf2021!$E$9:$E$93)/10))) + Fperm_SI_Woolf2021!$G$9:$G$93*EXP(-Fperm_SI_Woolf2021!$J$9:$J$93*$C145*IF(BR$58=Fperm_SI_Woolf2021!$E$9:$E$93,1,EXP(LN((1.1*(Fperm_SI_Woolf2021!$E$9:$E$93-BR$58)-63.1579*EXP(-0.19*Fperm_SI_Woolf2021!$E$9:$E$93)+63.1579*EXP(-0.19*BR$58))/(Fperm_SI_Woolf2021!$E$9:$E$93-BR$58))*(BR$58-Fperm_SI_Woolf2021!$E$9:$E$93)/10))) + Fperm_SI_Woolf2021!$H$9:$H$93*EXP(-Fperm_SI_Woolf2021!$K$9:$K$93*$C145*IF(BR$58=Fperm_SI_Woolf2021!$E$9:$E$93,1,EXP(LN((1.1*(Fperm_SI_Woolf2021!$E$9:$E$93-BR$58)-63.1579*EXP(-0.19*Fperm_SI_Woolf2021!$E$9:$E$93)+63.1579*EXP(-0.19*BR$58))/(Fperm_SI_Woolf2021!$E$9:$E$93-BR$58))*(BR$58-Fperm_SI_Woolf2021!$E$9:$E$93)/10))),Fperm_SI_Woolf2021!$D$9:$D$93)*BR$57+INTERCEPT(Fperm_SI_Woolf2021!$F$9:$F$93*EXP(-Fperm_SI_Woolf2021!$I$9:$I$93*$C145*IF(BR$58=Fperm_SI_Woolf2021!$E$9:$E$93,1,EXP(LN((1.1*(Fperm_SI_Woolf2021!$E$9:$E$93-BR$58)-63.1579*EXP(-0.19*Fperm_SI_Woolf2021!$E$9:$E$93)+63.1579*EXP(-0.19*BR$58))/(Fperm_SI_Woolf2021!$E$9:$E$93-BR$58))*(BR$58-Fperm_SI_Woolf2021!$E$9:$E$93)/10))) + Fperm_SI_Woolf2021!$G$9:$G$93*EXP(-Fperm_SI_Woolf2021!$J$9:$J$93*$C145*IF(BR$58=Fperm_SI_Woolf2021!$E$9:$E$93,1,EXP(LN((1.1*(Fperm_SI_Woolf2021!$E$9:$E$93-BR$58)-63.1579*EXP(-0.19*Fperm_SI_Woolf2021!$E$9:$E$93)+63.1579*EXP(-0.19*BR$58))/(Fperm_SI_Woolf2021!$E$9:$E$93-BR$58))*(BR$58-Fperm_SI_Woolf2021!$E$9:$E$93)/10))) + Fperm_SI_Woolf2021!$H$9:$H$93*EXP(-Fperm_SI_Woolf2021!$K$9:$K$93*$C145*IF(BR$58=Fperm_SI_Woolf2021!$E$9:$E$93,1,EXP(LN((1.1*(Fperm_SI_Woolf2021!$E$9:$E$93-BR$58)-63.1579*EXP(-0.19*Fperm_SI_Woolf2021!$E$9:$E$93)+63.1579*EXP(-0.19*BR$58))/(Fperm_SI_Woolf2021!$E$9:$E$93-BR$58))*(BR$58-Fperm_SI_Woolf2021!$E$9:$E$93)/10))),Fperm_SI_Woolf2021!$D$9:$D$93))</f>
        <v>0.16661030035376032</v>
      </c>
      <c r="BS145" s="51" cm="1">
        <f t="array" ref="BS145">MIN(1,SLOPE(Fperm_SI_Woolf2021!$F$9:$F$93*EXP(-Fperm_SI_Woolf2021!$I$9:$I$93*$C145*IF(BS$58=Fperm_SI_Woolf2021!$E$9:$E$93,1,EXP(LN((1.1*(Fperm_SI_Woolf2021!$E$9:$E$93-BS$58)-63.1579*EXP(-0.19*Fperm_SI_Woolf2021!$E$9:$E$93)+63.1579*EXP(-0.19*BS$58))/(Fperm_SI_Woolf2021!$E$9:$E$93-BS$58))*(BS$58-Fperm_SI_Woolf2021!$E$9:$E$93)/10))) + Fperm_SI_Woolf2021!$G$9:$G$93*EXP(-Fperm_SI_Woolf2021!$J$9:$J$93*$C145*IF(BS$58=Fperm_SI_Woolf2021!$E$9:$E$93,1,EXP(LN((1.1*(Fperm_SI_Woolf2021!$E$9:$E$93-BS$58)-63.1579*EXP(-0.19*Fperm_SI_Woolf2021!$E$9:$E$93)+63.1579*EXP(-0.19*BS$58))/(Fperm_SI_Woolf2021!$E$9:$E$93-BS$58))*(BS$58-Fperm_SI_Woolf2021!$E$9:$E$93)/10))) + Fperm_SI_Woolf2021!$H$9:$H$93*EXP(-Fperm_SI_Woolf2021!$K$9:$K$93*$C145*IF(BS$58=Fperm_SI_Woolf2021!$E$9:$E$93,1,EXP(LN((1.1*(Fperm_SI_Woolf2021!$E$9:$E$93-BS$58)-63.1579*EXP(-0.19*Fperm_SI_Woolf2021!$E$9:$E$93)+63.1579*EXP(-0.19*BS$58))/(Fperm_SI_Woolf2021!$E$9:$E$93-BS$58))*(BS$58-Fperm_SI_Woolf2021!$E$9:$E$93)/10))),Fperm_SI_Woolf2021!$D$9:$D$93)*BS$57+INTERCEPT(Fperm_SI_Woolf2021!$F$9:$F$93*EXP(-Fperm_SI_Woolf2021!$I$9:$I$93*$C145*IF(BS$58=Fperm_SI_Woolf2021!$E$9:$E$93,1,EXP(LN((1.1*(Fperm_SI_Woolf2021!$E$9:$E$93-BS$58)-63.1579*EXP(-0.19*Fperm_SI_Woolf2021!$E$9:$E$93)+63.1579*EXP(-0.19*BS$58))/(Fperm_SI_Woolf2021!$E$9:$E$93-BS$58))*(BS$58-Fperm_SI_Woolf2021!$E$9:$E$93)/10))) + Fperm_SI_Woolf2021!$G$9:$G$93*EXP(-Fperm_SI_Woolf2021!$J$9:$J$93*$C145*IF(BS$58=Fperm_SI_Woolf2021!$E$9:$E$93,1,EXP(LN((1.1*(Fperm_SI_Woolf2021!$E$9:$E$93-BS$58)-63.1579*EXP(-0.19*Fperm_SI_Woolf2021!$E$9:$E$93)+63.1579*EXP(-0.19*BS$58))/(Fperm_SI_Woolf2021!$E$9:$E$93-BS$58))*(BS$58-Fperm_SI_Woolf2021!$E$9:$E$93)/10))) + Fperm_SI_Woolf2021!$H$9:$H$93*EXP(-Fperm_SI_Woolf2021!$K$9:$K$93*$C145*IF(BS$58=Fperm_SI_Woolf2021!$E$9:$E$93,1,EXP(LN((1.1*(Fperm_SI_Woolf2021!$E$9:$E$93-BS$58)-63.1579*EXP(-0.19*Fperm_SI_Woolf2021!$E$9:$E$93)+63.1579*EXP(-0.19*BS$58))/(Fperm_SI_Woolf2021!$E$9:$E$93-BS$58))*(BS$58-Fperm_SI_Woolf2021!$E$9:$E$93)/10))),Fperm_SI_Woolf2021!$D$9:$D$93))</f>
        <v>0.15566469200530139</v>
      </c>
      <c r="BT145" s="51" cm="1">
        <f t="array" ref="BT145">MIN(1,SLOPE(Fperm_SI_Woolf2021!$F$9:$F$93*EXP(-Fperm_SI_Woolf2021!$I$9:$I$93*$C145*IF(BT$58=Fperm_SI_Woolf2021!$E$9:$E$93,1,EXP(LN((1.1*(Fperm_SI_Woolf2021!$E$9:$E$93-BT$58)-63.1579*EXP(-0.19*Fperm_SI_Woolf2021!$E$9:$E$93)+63.1579*EXP(-0.19*BT$58))/(Fperm_SI_Woolf2021!$E$9:$E$93-BT$58))*(BT$58-Fperm_SI_Woolf2021!$E$9:$E$93)/10))) + Fperm_SI_Woolf2021!$G$9:$G$93*EXP(-Fperm_SI_Woolf2021!$J$9:$J$93*$C145*IF(BT$58=Fperm_SI_Woolf2021!$E$9:$E$93,1,EXP(LN((1.1*(Fperm_SI_Woolf2021!$E$9:$E$93-BT$58)-63.1579*EXP(-0.19*Fperm_SI_Woolf2021!$E$9:$E$93)+63.1579*EXP(-0.19*BT$58))/(Fperm_SI_Woolf2021!$E$9:$E$93-BT$58))*(BT$58-Fperm_SI_Woolf2021!$E$9:$E$93)/10))) + Fperm_SI_Woolf2021!$H$9:$H$93*EXP(-Fperm_SI_Woolf2021!$K$9:$K$93*$C145*IF(BT$58=Fperm_SI_Woolf2021!$E$9:$E$93,1,EXP(LN((1.1*(Fperm_SI_Woolf2021!$E$9:$E$93-BT$58)-63.1579*EXP(-0.19*Fperm_SI_Woolf2021!$E$9:$E$93)+63.1579*EXP(-0.19*BT$58))/(Fperm_SI_Woolf2021!$E$9:$E$93-BT$58))*(BT$58-Fperm_SI_Woolf2021!$E$9:$E$93)/10))),Fperm_SI_Woolf2021!$D$9:$D$93)*BT$57+INTERCEPT(Fperm_SI_Woolf2021!$F$9:$F$93*EXP(-Fperm_SI_Woolf2021!$I$9:$I$93*$C145*IF(BT$58=Fperm_SI_Woolf2021!$E$9:$E$93,1,EXP(LN((1.1*(Fperm_SI_Woolf2021!$E$9:$E$93-BT$58)-63.1579*EXP(-0.19*Fperm_SI_Woolf2021!$E$9:$E$93)+63.1579*EXP(-0.19*BT$58))/(Fperm_SI_Woolf2021!$E$9:$E$93-BT$58))*(BT$58-Fperm_SI_Woolf2021!$E$9:$E$93)/10))) + Fperm_SI_Woolf2021!$G$9:$G$93*EXP(-Fperm_SI_Woolf2021!$J$9:$J$93*$C145*IF(BT$58=Fperm_SI_Woolf2021!$E$9:$E$93,1,EXP(LN((1.1*(Fperm_SI_Woolf2021!$E$9:$E$93-BT$58)-63.1579*EXP(-0.19*Fperm_SI_Woolf2021!$E$9:$E$93)+63.1579*EXP(-0.19*BT$58))/(Fperm_SI_Woolf2021!$E$9:$E$93-BT$58))*(BT$58-Fperm_SI_Woolf2021!$E$9:$E$93)/10))) + Fperm_SI_Woolf2021!$H$9:$H$93*EXP(-Fperm_SI_Woolf2021!$K$9:$K$93*$C145*IF(BT$58=Fperm_SI_Woolf2021!$E$9:$E$93,1,EXP(LN((1.1*(Fperm_SI_Woolf2021!$E$9:$E$93-BT$58)-63.1579*EXP(-0.19*Fperm_SI_Woolf2021!$E$9:$E$93)+63.1579*EXP(-0.19*BT$58))/(Fperm_SI_Woolf2021!$E$9:$E$93-BT$58))*(BT$58-Fperm_SI_Woolf2021!$E$9:$E$93)/10))),Fperm_SI_Woolf2021!$D$9:$D$93))</f>
        <v>0.1447190836568425</v>
      </c>
      <c r="BU145" s="51" cm="1">
        <f t="array" ref="BU145">MIN(1,SLOPE(Fperm_SI_Woolf2021!$F$9:$F$93*EXP(-Fperm_SI_Woolf2021!$I$9:$I$93*$C145*IF(BU$58=Fperm_SI_Woolf2021!$E$9:$E$93,1,EXP(LN((1.1*(Fperm_SI_Woolf2021!$E$9:$E$93-BU$58)-63.1579*EXP(-0.19*Fperm_SI_Woolf2021!$E$9:$E$93)+63.1579*EXP(-0.19*BU$58))/(Fperm_SI_Woolf2021!$E$9:$E$93-BU$58))*(BU$58-Fperm_SI_Woolf2021!$E$9:$E$93)/10))) + Fperm_SI_Woolf2021!$G$9:$G$93*EXP(-Fperm_SI_Woolf2021!$J$9:$J$93*$C145*IF(BU$58=Fperm_SI_Woolf2021!$E$9:$E$93,1,EXP(LN((1.1*(Fperm_SI_Woolf2021!$E$9:$E$93-BU$58)-63.1579*EXP(-0.19*Fperm_SI_Woolf2021!$E$9:$E$93)+63.1579*EXP(-0.19*BU$58))/(Fperm_SI_Woolf2021!$E$9:$E$93-BU$58))*(BU$58-Fperm_SI_Woolf2021!$E$9:$E$93)/10))) + Fperm_SI_Woolf2021!$H$9:$H$93*EXP(-Fperm_SI_Woolf2021!$K$9:$K$93*$C145*IF(BU$58=Fperm_SI_Woolf2021!$E$9:$E$93,1,EXP(LN((1.1*(Fperm_SI_Woolf2021!$E$9:$E$93-BU$58)-63.1579*EXP(-0.19*Fperm_SI_Woolf2021!$E$9:$E$93)+63.1579*EXP(-0.19*BU$58))/(Fperm_SI_Woolf2021!$E$9:$E$93-BU$58))*(BU$58-Fperm_SI_Woolf2021!$E$9:$E$93)/10))),Fperm_SI_Woolf2021!$D$9:$D$93)*BU$57+INTERCEPT(Fperm_SI_Woolf2021!$F$9:$F$93*EXP(-Fperm_SI_Woolf2021!$I$9:$I$93*$C145*IF(BU$58=Fperm_SI_Woolf2021!$E$9:$E$93,1,EXP(LN((1.1*(Fperm_SI_Woolf2021!$E$9:$E$93-BU$58)-63.1579*EXP(-0.19*Fperm_SI_Woolf2021!$E$9:$E$93)+63.1579*EXP(-0.19*BU$58))/(Fperm_SI_Woolf2021!$E$9:$E$93-BU$58))*(BU$58-Fperm_SI_Woolf2021!$E$9:$E$93)/10))) + Fperm_SI_Woolf2021!$G$9:$G$93*EXP(-Fperm_SI_Woolf2021!$J$9:$J$93*$C145*IF(BU$58=Fperm_SI_Woolf2021!$E$9:$E$93,1,EXP(LN((1.1*(Fperm_SI_Woolf2021!$E$9:$E$93-BU$58)-63.1579*EXP(-0.19*Fperm_SI_Woolf2021!$E$9:$E$93)+63.1579*EXP(-0.19*BU$58))/(Fperm_SI_Woolf2021!$E$9:$E$93-BU$58))*(BU$58-Fperm_SI_Woolf2021!$E$9:$E$93)/10))) + Fperm_SI_Woolf2021!$H$9:$H$93*EXP(-Fperm_SI_Woolf2021!$K$9:$K$93*$C145*IF(BU$58=Fperm_SI_Woolf2021!$E$9:$E$93,1,EXP(LN((1.1*(Fperm_SI_Woolf2021!$E$9:$E$93-BU$58)-63.1579*EXP(-0.19*Fperm_SI_Woolf2021!$E$9:$E$93)+63.1579*EXP(-0.19*BU$58))/(Fperm_SI_Woolf2021!$E$9:$E$93-BU$58))*(BU$58-Fperm_SI_Woolf2021!$E$9:$E$93)/10))),Fperm_SI_Woolf2021!$D$9:$D$93))</f>
        <v>0.13377347530838357</v>
      </c>
      <c r="BV145" s="51" cm="1">
        <f t="array" ref="BV145">MIN(1,SLOPE(Fperm_SI_Woolf2021!$F$9:$F$93*EXP(-Fperm_SI_Woolf2021!$I$9:$I$93*$C145*IF(BV$58=Fperm_SI_Woolf2021!$E$9:$E$93,1,EXP(LN((1.1*(Fperm_SI_Woolf2021!$E$9:$E$93-BV$58)-63.1579*EXP(-0.19*Fperm_SI_Woolf2021!$E$9:$E$93)+63.1579*EXP(-0.19*BV$58))/(Fperm_SI_Woolf2021!$E$9:$E$93-BV$58))*(BV$58-Fperm_SI_Woolf2021!$E$9:$E$93)/10))) + Fperm_SI_Woolf2021!$G$9:$G$93*EXP(-Fperm_SI_Woolf2021!$J$9:$J$93*$C145*IF(BV$58=Fperm_SI_Woolf2021!$E$9:$E$93,1,EXP(LN((1.1*(Fperm_SI_Woolf2021!$E$9:$E$93-BV$58)-63.1579*EXP(-0.19*Fperm_SI_Woolf2021!$E$9:$E$93)+63.1579*EXP(-0.19*BV$58))/(Fperm_SI_Woolf2021!$E$9:$E$93-BV$58))*(BV$58-Fperm_SI_Woolf2021!$E$9:$E$93)/10))) + Fperm_SI_Woolf2021!$H$9:$H$93*EXP(-Fperm_SI_Woolf2021!$K$9:$K$93*$C145*IF(BV$58=Fperm_SI_Woolf2021!$E$9:$E$93,1,EXP(LN((1.1*(Fperm_SI_Woolf2021!$E$9:$E$93-BV$58)-63.1579*EXP(-0.19*Fperm_SI_Woolf2021!$E$9:$E$93)+63.1579*EXP(-0.19*BV$58))/(Fperm_SI_Woolf2021!$E$9:$E$93-BV$58))*(BV$58-Fperm_SI_Woolf2021!$E$9:$E$93)/10))),Fperm_SI_Woolf2021!$D$9:$D$93)*BV$57+INTERCEPT(Fperm_SI_Woolf2021!$F$9:$F$93*EXP(-Fperm_SI_Woolf2021!$I$9:$I$93*$C145*IF(BV$58=Fperm_SI_Woolf2021!$E$9:$E$93,1,EXP(LN((1.1*(Fperm_SI_Woolf2021!$E$9:$E$93-BV$58)-63.1579*EXP(-0.19*Fperm_SI_Woolf2021!$E$9:$E$93)+63.1579*EXP(-0.19*BV$58))/(Fperm_SI_Woolf2021!$E$9:$E$93-BV$58))*(BV$58-Fperm_SI_Woolf2021!$E$9:$E$93)/10))) + Fperm_SI_Woolf2021!$G$9:$G$93*EXP(-Fperm_SI_Woolf2021!$J$9:$J$93*$C145*IF(BV$58=Fperm_SI_Woolf2021!$E$9:$E$93,1,EXP(LN((1.1*(Fperm_SI_Woolf2021!$E$9:$E$93-BV$58)-63.1579*EXP(-0.19*Fperm_SI_Woolf2021!$E$9:$E$93)+63.1579*EXP(-0.19*BV$58))/(Fperm_SI_Woolf2021!$E$9:$E$93-BV$58))*(BV$58-Fperm_SI_Woolf2021!$E$9:$E$93)/10))) + Fperm_SI_Woolf2021!$H$9:$H$93*EXP(-Fperm_SI_Woolf2021!$K$9:$K$93*$C145*IF(BV$58=Fperm_SI_Woolf2021!$E$9:$E$93,1,EXP(LN((1.1*(Fperm_SI_Woolf2021!$E$9:$E$93-BV$58)-63.1579*EXP(-0.19*Fperm_SI_Woolf2021!$E$9:$E$93)+63.1579*EXP(-0.19*BV$58))/(Fperm_SI_Woolf2021!$E$9:$E$93-BV$58))*(BV$58-Fperm_SI_Woolf2021!$E$9:$E$93)/10))),Fperm_SI_Woolf2021!$D$9:$D$93))</f>
        <v>0.12282786695992463</v>
      </c>
      <c r="BW145" s="51" cm="1">
        <f t="array" ref="BW145">MIN(1,SLOPE(Fperm_SI_Woolf2021!$F$9:$F$93*EXP(-Fperm_SI_Woolf2021!$I$9:$I$93*$C145*IF(BW$58=Fperm_SI_Woolf2021!$E$9:$E$93,1,EXP(LN((1.1*(Fperm_SI_Woolf2021!$E$9:$E$93-BW$58)-63.1579*EXP(-0.19*Fperm_SI_Woolf2021!$E$9:$E$93)+63.1579*EXP(-0.19*BW$58))/(Fperm_SI_Woolf2021!$E$9:$E$93-BW$58))*(BW$58-Fperm_SI_Woolf2021!$E$9:$E$93)/10))) + Fperm_SI_Woolf2021!$G$9:$G$93*EXP(-Fperm_SI_Woolf2021!$J$9:$J$93*$C145*IF(BW$58=Fperm_SI_Woolf2021!$E$9:$E$93,1,EXP(LN((1.1*(Fperm_SI_Woolf2021!$E$9:$E$93-BW$58)-63.1579*EXP(-0.19*Fperm_SI_Woolf2021!$E$9:$E$93)+63.1579*EXP(-0.19*BW$58))/(Fperm_SI_Woolf2021!$E$9:$E$93-BW$58))*(BW$58-Fperm_SI_Woolf2021!$E$9:$E$93)/10))) + Fperm_SI_Woolf2021!$H$9:$H$93*EXP(-Fperm_SI_Woolf2021!$K$9:$K$93*$C145*IF(BW$58=Fperm_SI_Woolf2021!$E$9:$E$93,1,EXP(LN((1.1*(Fperm_SI_Woolf2021!$E$9:$E$93-BW$58)-63.1579*EXP(-0.19*Fperm_SI_Woolf2021!$E$9:$E$93)+63.1579*EXP(-0.19*BW$58))/(Fperm_SI_Woolf2021!$E$9:$E$93-BW$58))*(BW$58-Fperm_SI_Woolf2021!$E$9:$E$93)/10))),Fperm_SI_Woolf2021!$D$9:$D$93)*BW$57+INTERCEPT(Fperm_SI_Woolf2021!$F$9:$F$93*EXP(-Fperm_SI_Woolf2021!$I$9:$I$93*$C145*IF(BW$58=Fperm_SI_Woolf2021!$E$9:$E$93,1,EXP(LN((1.1*(Fperm_SI_Woolf2021!$E$9:$E$93-BW$58)-63.1579*EXP(-0.19*Fperm_SI_Woolf2021!$E$9:$E$93)+63.1579*EXP(-0.19*BW$58))/(Fperm_SI_Woolf2021!$E$9:$E$93-BW$58))*(BW$58-Fperm_SI_Woolf2021!$E$9:$E$93)/10))) + Fperm_SI_Woolf2021!$G$9:$G$93*EXP(-Fperm_SI_Woolf2021!$J$9:$J$93*$C145*IF(BW$58=Fperm_SI_Woolf2021!$E$9:$E$93,1,EXP(LN((1.1*(Fperm_SI_Woolf2021!$E$9:$E$93-BW$58)-63.1579*EXP(-0.19*Fperm_SI_Woolf2021!$E$9:$E$93)+63.1579*EXP(-0.19*BW$58))/(Fperm_SI_Woolf2021!$E$9:$E$93-BW$58))*(BW$58-Fperm_SI_Woolf2021!$E$9:$E$93)/10))) + Fperm_SI_Woolf2021!$H$9:$H$93*EXP(-Fperm_SI_Woolf2021!$K$9:$K$93*$C145*IF(BW$58=Fperm_SI_Woolf2021!$E$9:$E$93,1,EXP(LN((1.1*(Fperm_SI_Woolf2021!$E$9:$E$93-BW$58)-63.1579*EXP(-0.19*Fperm_SI_Woolf2021!$E$9:$E$93)+63.1579*EXP(-0.19*BW$58))/(Fperm_SI_Woolf2021!$E$9:$E$93-BW$58))*(BW$58-Fperm_SI_Woolf2021!$E$9:$E$93)/10))),Fperm_SI_Woolf2021!$D$9:$D$93))</f>
        <v>0.1118822586114657</v>
      </c>
      <c r="BX145" s="51" cm="1">
        <f t="array" ref="BX145">MIN(1,SLOPE(Fperm_SI_Woolf2021!$F$9:$F$93*EXP(-Fperm_SI_Woolf2021!$I$9:$I$93*$C145*IF(BX$58=Fperm_SI_Woolf2021!$E$9:$E$93,1,EXP(LN((1.1*(Fperm_SI_Woolf2021!$E$9:$E$93-BX$58)-63.1579*EXP(-0.19*Fperm_SI_Woolf2021!$E$9:$E$93)+63.1579*EXP(-0.19*BX$58))/(Fperm_SI_Woolf2021!$E$9:$E$93-BX$58))*(BX$58-Fperm_SI_Woolf2021!$E$9:$E$93)/10))) + Fperm_SI_Woolf2021!$G$9:$G$93*EXP(-Fperm_SI_Woolf2021!$J$9:$J$93*$C145*IF(BX$58=Fperm_SI_Woolf2021!$E$9:$E$93,1,EXP(LN((1.1*(Fperm_SI_Woolf2021!$E$9:$E$93-BX$58)-63.1579*EXP(-0.19*Fperm_SI_Woolf2021!$E$9:$E$93)+63.1579*EXP(-0.19*BX$58))/(Fperm_SI_Woolf2021!$E$9:$E$93-BX$58))*(BX$58-Fperm_SI_Woolf2021!$E$9:$E$93)/10))) + Fperm_SI_Woolf2021!$H$9:$H$93*EXP(-Fperm_SI_Woolf2021!$K$9:$K$93*$C145*IF(BX$58=Fperm_SI_Woolf2021!$E$9:$E$93,1,EXP(LN((1.1*(Fperm_SI_Woolf2021!$E$9:$E$93-BX$58)-63.1579*EXP(-0.19*Fperm_SI_Woolf2021!$E$9:$E$93)+63.1579*EXP(-0.19*BX$58))/(Fperm_SI_Woolf2021!$E$9:$E$93-BX$58))*(BX$58-Fperm_SI_Woolf2021!$E$9:$E$93)/10))),Fperm_SI_Woolf2021!$D$9:$D$93)*BX$57+INTERCEPT(Fperm_SI_Woolf2021!$F$9:$F$93*EXP(-Fperm_SI_Woolf2021!$I$9:$I$93*$C145*IF(BX$58=Fperm_SI_Woolf2021!$E$9:$E$93,1,EXP(LN((1.1*(Fperm_SI_Woolf2021!$E$9:$E$93-BX$58)-63.1579*EXP(-0.19*Fperm_SI_Woolf2021!$E$9:$E$93)+63.1579*EXP(-0.19*BX$58))/(Fperm_SI_Woolf2021!$E$9:$E$93-BX$58))*(BX$58-Fperm_SI_Woolf2021!$E$9:$E$93)/10))) + Fperm_SI_Woolf2021!$G$9:$G$93*EXP(-Fperm_SI_Woolf2021!$J$9:$J$93*$C145*IF(BX$58=Fperm_SI_Woolf2021!$E$9:$E$93,1,EXP(LN((1.1*(Fperm_SI_Woolf2021!$E$9:$E$93-BX$58)-63.1579*EXP(-0.19*Fperm_SI_Woolf2021!$E$9:$E$93)+63.1579*EXP(-0.19*BX$58))/(Fperm_SI_Woolf2021!$E$9:$E$93-BX$58))*(BX$58-Fperm_SI_Woolf2021!$E$9:$E$93)/10))) + Fperm_SI_Woolf2021!$H$9:$H$93*EXP(-Fperm_SI_Woolf2021!$K$9:$K$93*$C145*IF(BX$58=Fperm_SI_Woolf2021!$E$9:$E$93,1,EXP(LN((1.1*(Fperm_SI_Woolf2021!$E$9:$E$93-BX$58)-63.1579*EXP(-0.19*Fperm_SI_Woolf2021!$E$9:$E$93)+63.1579*EXP(-0.19*BX$58))/(Fperm_SI_Woolf2021!$E$9:$E$93-BX$58))*(BX$58-Fperm_SI_Woolf2021!$E$9:$E$93)/10))),Fperm_SI_Woolf2021!$D$9:$D$93))</f>
        <v>0.10093665026300677</v>
      </c>
      <c r="BY145" s="51" cm="1">
        <f t="array" ref="BY145">MIN(1,SLOPE(Fperm_SI_Woolf2021!$F$9:$F$93*EXP(-Fperm_SI_Woolf2021!$I$9:$I$93*$C145*IF(BY$58=Fperm_SI_Woolf2021!$E$9:$E$93,1,EXP(LN((1.1*(Fperm_SI_Woolf2021!$E$9:$E$93-BY$58)-63.1579*EXP(-0.19*Fperm_SI_Woolf2021!$E$9:$E$93)+63.1579*EXP(-0.19*BY$58))/(Fperm_SI_Woolf2021!$E$9:$E$93-BY$58))*(BY$58-Fperm_SI_Woolf2021!$E$9:$E$93)/10))) + Fperm_SI_Woolf2021!$G$9:$G$93*EXP(-Fperm_SI_Woolf2021!$J$9:$J$93*$C145*IF(BY$58=Fperm_SI_Woolf2021!$E$9:$E$93,1,EXP(LN((1.1*(Fperm_SI_Woolf2021!$E$9:$E$93-BY$58)-63.1579*EXP(-0.19*Fperm_SI_Woolf2021!$E$9:$E$93)+63.1579*EXP(-0.19*BY$58))/(Fperm_SI_Woolf2021!$E$9:$E$93-BY$58))*(BY$58-Fperm_SI_Woolf2021!$E$9:$E$93)/10))) + Fperm_SI_Woolf2021!$H$9:$H$93*EXP(-Fperm_SI_Woolf2021!$K$9:$K$93*$C145*IF(BY$58=Fperm_SI_Woolf2021!$E$9:$E$93,1,EXP(LN((1.1*(Fperm_SI_Woolf2021!$E$9:$E$93-BY$58)-63.1579*EXP(-0.19*Fperm_SI_Woolf2021!$E$9:$E$93)+63.1579*EXP(-0.19*BY$58))/(Fperm_SI_Woolf2021!$E$9:$E$93-BY$58))*(BY$58-Fperm_SI_Woolf2021!$E$9:$E$93)/10))),Fperm_SI_Woolf2021!$D$9:$D$93)*BY$57+INTERCEPT(Fperm_SI_Woolf2021!$F$9:$F$93*EXP(-Fperm_SI_Woolf2021!$I$9:$I$93*$C145*IF(BY$58=Fperm_SI_Woolf2021!$E$9:$E$93,1,EXP(LN((1.1*(Fperm_SI_Woolf2021!$E$9:$E$93-BY$58)-63.1579*EXP(-0.19*Fperm_SI_Woolf2021!$E$9:$E$93)+63.1579*EXP(-0.19*BY$58))/(Fperm_SI_Woolf2021!$E$9:$E$93-BY$58))*(BY$58-Fperm_SI_Woolf2021!$E$9:$E$93)/10))) + Fperm_SI_Woolf2021!$G$9:$G$93*EXP(-Fperm_SI_Woolf2021!$J$9:$J$93*$C145*IF(BY$58=Fperm_SI_Woolf2021!$E$9:$E$93,1,EXP(LN((1.1*(Fperm_SI_Woolf2021!$E$9:$E$93-BY$58)-63.1579*EXP(-0.19*Fperm_SI_Woolf2021!$E$9:$E$93)+63.1579*EXP(-0.19*BY$58))/(Fperm_SI_Woolf2021!$E$9:$E$93-BY$58))*(BY$58-Fperm_SI_Woolf2021!$E$9:$E$93)/10))) + Fperm_SI_Woolf2021!$H$9:$H$93*EXP(-Fperm_SI_Woolf2021!$K$9:$K$93*$C145*IF(BY$58=Fperm_SI_Woolf2021!$E$9:$E$93,1,EXP(LN((1.1*(Fperm_SI_Woolf2021!$E$9:$E$93-BY$58)-63.1579*EXP(-0.19*Fperm_SI_Woolf2021!$E$9:$E$93)+63.1579*EXP(-0.19*BY$58))/(Fperm_SI_Woolf2021!$E$9:$E$93-BY$58))*(BY$58-Fperm_SI_Woolf2021!$E$9:$E$93)/10))),Fperm_SI_Woolf2021!$D$9:$D$93))</f>
        <v>8.9991041914547848E-2</v>
      </c>
      <c r="BZ145" s="51" cm="1">
        <f t="array" ref="BZ145">MIN(1,SLOPE(Fperm_SI_Woolf2021!$F$9:$F$93*EXP(-Fperm_SI_Woolf2021!$I$9:$I$93*$C145*IF(BZ$58=Fperm_SI_Woolf2021!$E$9:$E$93,1,EXP(LN((1.1*(Fperm_SI_Woolf2021!$E$9:$E$93-BZ$58)-63.1579*EXP(-0.19*Fperm_SI_Woolf2021!$E$9:$E$93)+63.1579*EXP(-0.19*BZ$58))/(Fperm_SI_Woolf2021!$E$9:$E$93-BZ$58))*(BZ$58-Fperm_SI_Woolf2021!$E$9:$E$93)/10))) + Fperm_SI_Woolf2021!$G$9:$G$93*EXP(-Fperm_SI_Woolf2021!$J$9:$J$93*$C145*IF(BZ$58=Fperm_SI_Woolf2021!$E$9:$E$93,1,EXP(LN((1.1*(Fperm_SI_Woolf2021!$E$9:$E$93-BZ$58)-63.1579*EXP(-0.19*Fperm_SI_Woolf2021!$E$9:$E$93)+63.1579*EXP(-0.19*BZ$58))/(Fperm_SI_Woolf2021!$E$9:$E$93-BZ$58))*(BZ$58-Fperm_SI_Woolf2021!$E$9:$E$93)/10))) + Fperm_SI_Woolf2021!$H$9:$H$93*EXP(-Fperm_SI_Woolf2021!$K$9:$K$93*$C145*IF(BZ$58=Fperm_SI_Woolf2021!$E$9:$E$93,1,EXP(LN((1.1*(Fperm_SI_Woolf2021!$E$9:$E$93-BZ$58)-63.1579*EXP(-0.19*Fperm_SI_Woolf2021!$E$9:$E$93)+63.1579*EXP(-0.19*BZ$58))/(Fperm_SI_Woolf2021!$E$9:$E$93-BZ$58))*(BZ$58-Fperm_SI_Woolf2021!$E$9:$E$93)/10))),Fperm_SI_Woolf2021!$D$9:$D$93)*BZ$57+INTERCEPT(Fperm_SI_Woolf2021!$F$9:$F$93*EXP(-Fperm_SI_Woolf2021!$I$9:$I$93*$C145*IF(BZ$58=Fperm_SI_Woolf2021!$E$9:$E$93,1,EXP(LN((1.1*(Fperm_SI_Woolf2021!$E$9:$E$93-BZ$58)-63.1579*EXP(-0.19*Fperm_SI_Woolf2021!$E$9:$E$93)+63.1579*EXP(-0.19*BZ$58))/(Fperm_SI_Woolf2021!$E$9:$E$93-BZ$58))*(BZ$58-Fperm_SI_Woolf2021!$E$9:$E$93)/10))) + Fperm_SI_Woolf2021!$G$9:$G$93*EXP(-Fperm_SI_Woolf2021!$J$9:$J$93*$C145*IF(BZ$58=Fperm_SI_Woolf2021!$E$9:$E$93,1,EXP(LN((1.1*(Fperm_SI_Woolf2021!$E$9:$E$93-BZ$58)-63.1579*EXP(-0.19*Fperm_SI_Woolf2021!$E$9:$E$93)+63.1579*EXP(-0.19*BZ$58))/(Fperm_SI_Woolf2021!$E$9:$E$93-BZ$58))*(BZ$58-Fperm_SI_Woolf2021!$E$9:$E$93)/10))) + Fperm_SI_Woolf2021!$H$9:$H$93*EXP(-Fperm_SI_Woolf2021!$K$9:$K$93*$C145*IF(BZ$58=Fperm_SI_Woolf2021!$E$9:$E$93,1,EXP(LN((1.1*(Fperm_SI_Woolf2021!$E$9:$E$93-BZ$58)-63.1579*EXP(-0.19*Fperm_SI_Woolf2021!$E$9:$E$93)+63.1579*EXP(-0.19*BZ$58))/(Fperm_SI_Woolf2021!$E$9:$E$93-BZ$58))*(BZ$58-Fperm_SI_Woolf2021!$E$9:$E$93)/10))),Fperm_SI_Woolf2021!$D$9:$D$93))</f>
        <v>7.9045433566088924E-2</v>
      </c>
    </row>
    <row r="146" spans="3:78" x14ac:dyDescent="0.2">
      <c r="C146" s="48">
        <v>860</v>
      </c>
      <c r="D146" s="51" cm="1">
        <f t="array" ref="D146">MIN(1,SLOPE(Fperm_SI_Woolf2021!$F$9:$F$93*EXP(-Fperm_SI_Woolf2021!$I$9:$I$93*$C146*IF(D$58=Fperm_SI_Woolf2021!$E$9:$E$93,1,EXP(LN((1.1*(Fperm_SI_Woolf2021!$E$9:$E$93-D$58)-63.1579*EXP(-0.19*Fperm_SI_Woolf2021!$E$9:$E$93)+63.1579*EXP(-0.19*D$58))/(Fperm_SI_Woolf2021!$E$9:$E$93-D$58))*(D$58-Fperm_SI_Woolf2021!$E$9:$E$93)/10))) + Fperm_SI_Woolf2021!$G$9:$G$93*EXP(-Fperm_SI_Woolf2021!$J$9:$J$93*$C146*IF(D$58=Fperm_SI_Woolf2021!$E$9:$E$93,1,EXP(LN((1.1*(Fperm_SI_Woolf2021!$E$9:$E$93-D$58)-63.1579*EXP(-0.19*Fperm_SI_Woolf2021!$E$9:$E$93)+63.1579*EXP(-0.19*D$58))/(Fperm_SI_Woolf2021!$E$9:$E$93-D$58))*(D$58-Fperm_SI_Woolf2021!$E$9:$E$93)/10))) + Fperm_SI_Woolf2021!$H$9:$H$93*EXP(-Fperm_SI_Woolf2021!$K$9:$K$93*$C146*IF(D$58=Fperm_SI_Woolf2021!$E$9:$E$93,1,EXP(LN((1.1*(Fperm_SI_Woolf2021!$E$9:$E$93-D$58)-63.1579*EXP(-0.19*Fperm_SI_Woolf2021!$E$9:$E$93)+63.1579*EXP(-0.19*D$58))/(Fperm_SI_Woolf2021!$E$9:$E$93-D$58))*(D$58-Fperm_SI_Woolf2021!$E$9:$E$93)/10))),Fperm_SI_Woolf2021!$D$9:$D$93)*D$57+INTERCEPT(Fperm_SI_Woolf2021!$F$9:$F$93*EXP(-Fperm_SI_Woolf2021!$I$9:$I$93*$C146*IF(D$58=Fperm_SI_Woolf2021!$E$9:$E$93,1,EXP(LN((1.1*(Fperm_SI_Woolf2021!$E$9:$E$93-D$58)-63.1579*EXP(-0.19*Fperm_SI_Woolf2021!$E$9:$E$93)+63.1579*EXP(-0.19*D$58))/(Fperm_SI_Woolf2021!$E$9:$E$93-D$58))*(D$58-Fperm_SI_Woolf2021!$E$9:$E$93)/10))) + Fperm_SI_Woolf2021!$G$9:$G$93*EXP(-Fperm_SI_Woolf2021!$J$9:$J$93*$C146*IF(D$58=Fperm_SI_Woolf2021!$E$9:$E$93,1,EXP(LN((1.1*(Fperm_SI_Woolf2021!$E$9:$E$93-D$58)-63.1579*EXP(-0.19*Fperm_SI_Woolf2021!$E$9:$E$93)+63.1579*EXP(-0.19*D$58))/(Fperm_SI_Woolf2021!$E$9:$E$93-D$58))*(D$58-Fperm_SI_Woolf2021!$E$9:$E$93)/10))) + Fperm_SI_Woolf2021!$H$9:$H$93*EXP(-Fperm_SI_Woolf2021!$K$9:$K$93*$C146*IF(D$58=Fperm_SI_Woolf2021!$E$9:$E$93,1,EXP(LN((1.1*(Fperm_SI_Woolf2021!$E$9:$E$93-D$58)-63.1579*EXP(-0.19*Fperm_SI_Woolf2021!$E$9:$E$93)+63.1579*EXP(-0.19*D$58))/(Fperm_SI_Woolf2021!$E$9:$E$93-D$58))*(D$58-Fperm_SI_Woolf2021!$E$9:$E$93)/10))),Fperm_SI_Woolf2021!$D$9:$D$93))</f>
        <v>0.82053492894611246</v>
      </c>
      <c r="E146" s="51" cm="1">
        <f t="array" ref="E146">MIN(1,SLOPE(Fperm_SI_Woolf2021!$F$9:$F$93*EXP(-Fperm_SI_Woolf2021!$I$9:$I$93*$C146*IF(E$58=Fperm_SI_Woolf2021!$E$9:$E$93,1,EXP(LN((1.1*(Fperm_SI_Woolf2021!$E$9:$E$93-E$58)-63.1579*EXP(-0.19*Fperm_SI_Woolf2021!$E$9:$E$93)+63.1579*EXP(-0.19*E$58))/(Fperm_SI_Woolf2021!$E$9:$E$93-E$58))*(E$58-Fperm_SI_Woolf2021!$E$9:$E$93)/10))) + Fperm_SI_Woolf2021!$G$9:$G$93*EXP(-Fperm_SI_Woolf2021!$J$9:$J$93*$C146*IF(E$58=Fperm_SI_Woolf2021!$E$9:$E$93,1,EXP(LN((1.1*(Fperm_SI_Woolf2021!$E$9:$E$93-E$58)-63.1579*EXP(-0.19*Fperm_SI_Woolf2021!$E$9:$E$93)+63.1579*EXP(-0.19*E$58))/(Fperm_SI_Woolf2021!$E$9:$E$93-E$58))*(E$58-Fperm_SI_Woolf2021!$E$9:$E$93)/10))) + Fperm_SI_Woolf2021!$H$9:$H$93*EXP(-Fperm_SI_Woolf2021!$K$9:$K$93*$C146*IF(E$58=Fperm_SI_Woolf2021!$E$9:$E$93,1,EXP(LN((1.1*(Fperm_SI_Woolf2021!$E$9:$E$93-E$58)-63.1579*EXP(-0.19*Fperm_SI_Woolf2021!$E$9:$E$93)+63.1579*EXP(-0.19*E$58))/(Fperm_SI_Woolf2021!$E$9:$E$93-E$58))*(E$58-Fperm_SI_Woolf2021!$E$9:$E$93)/10))),Fperm_SI_Woolf2021!$D$9:$D$93)*E$57+INTERCEPT(Fperm_SI_Woolf2021!$F$9:$F$93*EXP(-Fperm_SI_Woolf2021!$I$9:$I$93*$C146*IF(E$58=Fperm_SI_Woolf2021!$E$9:$E$93,1,EXP(LN((1.1*(Fperm_SI_Woolf2021!$E$9:$E$93-E$58)-63.1579*EXP(-0.19*Fperm_SI_Woolf2021!$E$9:$E$93)+63.1579*EXP(-0.19*E$58))/(Fperm_SI_Woolf2021!$E$9:$E$93-E$58))*(E$58-Fperm_SI_Woolf2021!$E$9:$E$93)/10))) + Fperm_SI_Woolf2021!$G$9:$G$93*EXP(-Fperm_SI_Woolf2021!$J$9:$J$93*$C146*IF(E$58=Fperm_SI_Woolf2021!$E$9:$E$93,1,EXP(LN((1.1*(Fperm_SI_Woolf2021!$E$9:$E$93-E$58)-63.1579*EXP(-0.19*Fperm_SI_Woolf2021!$E$9:$E$93)+63.1579*EXP(-0.19*E$58))/(Fperm_SI_Woolf2021!$E$9:$E$93-E$58))*(E$58-Fperm_SI_Woolf2021!$E$9:$E$93)/10))) + Fperm_SI_Woolf2021!$H$9:$H$93*EXP(-Fperm_SI_Woolf2021!$K$9:$K$93*$C146*IF(E$58=Fperm_SI_Woolf2021!$E$9:$E$93,1,EXP(LN((1.1*(Fperm_SI_Woolf2021!$E$9:$E$93-E$58)-63.1579*EXP(-0.19*Fperm_SI_Woolf2021!$E$9:$E$93)+63.1579*EXP(-0.19*E$58))/(Fperm_SI_Woolf2021!$E$9:$E$93-E$58))*(E$58-Fperm_SI_Woolf2021!$E$9:$E$93)/10))),Fperm_SI_Woolf2021!$D$9:$D$93))</f>
        <v>0.78874374132326475</v>
      </c>
      <c r="F146" s="51" cm="1">
        <f t="array" ref="F146">MIN(1,SLOPE(Fperm_SI_Woolf2021!$F$9:$F$93*EXP(-Fperm_SI_Woolf2021!$I$9:$I$93*$C146*IF(F$58=Fperm_SI_Woolf2021!$E$9:$E$93,1,EXP(LN((1.1*(Fperm_SI_Woolf2021!$E$9:$E$93-F$58)-63.1579*EXP(-0.19*Fperm_SI_Woolf2021!$E$9:$E$93)+63.1579*EXP(-0.19*F$58))/(Fperm_SI_Woolf2021!$E$9:$E$93-F$58))*(F$58-Fperm_SI_Woolf2021!$E$9:$E$93)/10))) + Fperm_SI_Woolf2021!$G$9:$G$93*EXP(-Fperm_SI_Woolf2021!$J$9:$J$93*$C146*IF(F$58=Fperm_SI_Woolf2021!$E$9:$E$93,1,EXP(LN((1.1*(Fperm_SI_Woolf2021!$E$9:$E$93-F$58)-63.1579*EXP(-0.19*Fperm_SI_Woolf2021!$E$9:$E$93)+63.1579*EXP(-0.19*F$58))/(Fperm_SI_Woolf2021!$E$9:$E$93-F$58))*(F$58-Fperm_SI_Woolf2021!$E$9:$E$93)/10))) + Fperm_SI_Woolf2021!$H$9:$H$93*EXP(-Fperm_SI_Woolf2021!$K$9:$K$93*$C146*IF(F$58=Fperm_SI_Woolf2021!$E$9:$E$93,1,EXP(LN((1.1*(Fperm_SI_Woolf2021!$E$9:$E$93-F$58)-63.1579*EXP(-0.19*Fperm_SI_Woolf2021!$E$9:$E$93)+63.1579*EXP(-0.19*F$58))/(Fperm_SI_Woolf2021!$E$9:$E$93-F$58))*(F$58-Fperm_SI_Woolf2021!$E$9:$E$93)/10))),Fperm_SI_Woolf2021!$D$9:$D$93)*F$57+INTERCEPT(Fperm_SI_Woolf2021!$F$9:$F$93*EXP(-Fperm_SI_Woolf2021!$I$9:$I$93*$C146*IF(F$58=Fperm_SI_Woolf2021!$E$9:$E$93,1,EXP(LN((1.1*(Fperm_SI_Woolf2021!$E$9:$E$93-F$58)-63.1579*EXP(-0.19*Fperm_SI_Woolf2021!$E$9:$E$93)+63.1579*EXP(-0.19*F$58))/(Fperm_SI_Woolf2021!$E$9:$E$93-F$58))*(F$58-Fperm_SI_Woolf2021!$E$9:$E$93)/10))) + Fperm_SI_Woolf2021!$G$9:$G$93*EXP(-Fperm_SI_Woolf2021!$J$9:$J$93*$C146*IF(F$58=Fperm_SI_Woolf2021!$E$9:$E$93,1,EXP(LN((1.1*(Fperm_SI_Woolf2021!$E$9:$E$93-F$58)-63.1579*EXP(-0.19*Fperm_SI_Woolf2021!$E$9:$E$93)+63.1579*EXP(-0.19*F$58))/(Fperm_SI_Woolf2021!$E$9:$E$93-F$58))*(F$58-Fperm_SI_Woolf2021!$E$9:$E$93)/10))) + Fperm_SI_Woolf2021!$H$9:$H$93*EXP(-Fperm_SI_Woolf2021!$K$9:$K$93*$C146*IF(F$58=Fperm_SI_Woolf2021!$E$9:$E$93,1,EXP(LN((1.1*(Fperm_SI_Woolf2021!$E$9:$E$93-F$58)-63.1579*EXP(-0.19*Fperm_SI_Woolf2021!$E$9:$E$93)+63.1579*EXP(-0.19*F$58))/(Fperm_SI_Woolf2021!$E$9:$E$93-F$58))*(F$58-Fperm_SI_Woolf2021!$E$9:$E$93)/10))),Fperm_SI_Woolf2021!$D$9:$D$93))</f>
        <v>0.75695255370041703</v>
      </c>
      <c r="G146" s="51" cm="1">
        <f t="array" ref="G146">MIN(1,SLOPE(Fperm_SI_Woolf2021!$F$9:$F$93*EXP(-Fperm_SI_Woolf2021!$I$9:$I$93*$C146*IF(G$58=Fperm_SI_Woolf2021!$E$9:$E$93,1,EXP(LN((1.1*(Fperm_SI_Woolf2021!$E$9:$E$93-G$58)-63.1579*EXP(-0.19*Fperm_SI_Woolf2021!$E$9:$E$93)+63.1579*EXP(-0.19*G$58))/(Fperm_SI_Woolf2021!$E$9:$E$93-G$58))*(G$58-Fperm_SI_Woolf2021!$E$9:$E$93)/10))) + Fperm_SI_Woolf2021!$G$9:$G$93*EXP(-Fperm_SI_Woolf2021!$J$9:$J$93*$C146*IF(G$58=Fperm_SI_Woolf2021!$E$9:$E$93,1,EXP(LN((1.1*(Fperm_SI_Woolf2021!$E$9:$E$93-G$58)-63.1579*EXP(-0.19*Fperm_SI_Woolf2021!$E$9:$E$93)+63.1579*EXP(-0.19*G$58))/(Fperm_SI_Woolf2021!$E$9:$E$93-G$58))*(G$58-Fperm_SI_Woolf2021!$E$9:$E$93)/10))) + Fperm_SI_Woolf2021!$H$9:$H$93*EXP(-Fperm_SI_Woolf2021!$K$9:$K$93*$C146*IF(G$58=Fperm_SI_Woolf2021!$E$9:$E$93,1,EXP(LN((1.1*(Fperm_SI_Woolf2021!$E$9:$E$93-G$58)-63.1579*EXP(-0.19*Fperm_SI_Woolf2021!$E$9:$E$93)+63.1579*EXP(-0.19*G$58))/(Fperm_SI_Woolf2021!$E$9:$E$93-G$58))*(G$58-Fperm_SI_Woolf2021!$E$9:$E$93)/10))),Fperm_SI_Woolf2021!$D$9:$D$93)*G$57+INTERCEPT(Fperm_SI_Woolf2021!$F$9:$F$93*EXP(-Fperm_SI_Woolf2021!$I$9:$I$93*$C146*IF(G$58=Fperm_SI_Woolf2021!$E$9:$E$93,1,EXP(LN((1.1*(Fperm_SI_Woolf2021!$E$9:$E$93-G$58)-63.1579*EXP(-0.19*Fperm_SI_Woolf2021!$E$9:$E$93)+63.1579*EXP(-0.19*G$58))/(Fperm_SI_Woolf2021!$E$9:$E$93-G$58))*(G$58-Fperm_SI_Woolf2021!$E$9:$E$93)/10))) + Fperm_SI_Woolf2021!$G$9:$G$93*EXP(-Fperm_SI_Woolf2021!$J$9:$J$93*$C146*IF(G$58=Fperm_SI_Woolf2021!$E$9:$E$93,1,EXP(LN((1.1*(Fperm_SI_Woolf2021!$E$9:$E$93-G$58)-63.1579*EXP(-0.19*Fperm_SI_Woolf2021!$E$9:$E$93)+63.1579*EXP(-0.19*G$58))/(Fperm_SI_Woolf2021!$E$9:$E$93-G$58))*(G$58-Fperm_SI_Woolf2021!$E$9:$E$93)/10))) + Fperm_SI_Woolf2021!$H$9:$H$93*EXP(-Fperm_SI_Woolf2021!$K$9:$K$93*$C146*IF(G$58=Fperm_SI_Woolf2021!$E$9:$E$93,1,EXP(LN((1.1*(Fperm_SI_Woolf2021!$E$9:$E$93-G$58)-63.1579*EXP(-0.19*Fperm_SI_Woolf2021!$E$9:$E$93)+63.1579*EXP(-0.19*G$58))/(Fperm_SI_Woolf2021!$E$9:$E$93-G$58))*(G$58-Fperm_SI_Woolf2021!$E$9:$E$93)/10))),Fperm_SI_Woolf2021!$D$9:$D$93))</f>
        <v>0.72516136607756931</v>
      </c>
      <c r="H146" s="51" cm="1">
        <f t="array" ref="H146">MIN(1,SLOPE(Fperm_SI_Woolf2021!$F$9:$F$93*EXP(-Fperm_SI_Woolf2021!$I$9:$I$93*$C146*IF(H$58=Fperm_SI_Woolf2021!$E$9:$E$93,1,EXP(LN((1.1*(Fperm_SI_Woolf2021!$E$9:$E$93-H$58)-63.1579*EXP(-0.19*Fperm_SI_Woolf2021!$E$9:$E$93)+63.1579*EXP(-0.19*H$58))/(Fperm_SI_Woolf2021!$E$9:$E$93-H$58))*(H$58-Fperm_SI_Woolf2021!$E$9:$E$93)/10))) + Fperm_SI_Woolf2021!$G$9:$G$93*EXP(-Fperm_SI_Woolf2021!$J$9:$J$93*$C146*IF(H$58=Fperm_SI_Woolf2021!$E$9:$E$93,1,EXP(LN((1.1*(Fperm_SI_Woolf2021!$E$9:$E$93-H$58)-63.1579*EXP(-0.19*Fperm_SI_Woolf2021!$E$9:$E$93)+63.1579*EXP(-0.19*H$58))/(Fperm_SI_Woolf2021!$E$9:$E$93-H$58))*(H$58-Fperm_SI_Woolf2021!$E$9:$E$93)/10))) + Fperm_SI_Woolf2021!$H$9:$H$93*EXP(-Fperm_SI_Woolf2021!$K$9:$K$93*$C146*IF(H$58=Fperm_SI_Woolf2021!$E$9:$E$93,1,EXP(LN((1.1*(Fperm_SI_Woolf2021!$E$9:$E$93-H$58)-63.1579*EXP(-0.19*Fperm_SI_Woolf2021!$E$9:$E$93)+63.1579*EXP(-0.19*H$58))/(Fperm_SI_Woolf2021!$E$9:$E$93-H$58))*(H$58-Fperm_SI_Woolf2021!$E$9:$E$93)/10))),Fperm_SI_Woolf2021!$D$9:$D$93)*H$57+INTERCEPT(Fperm_SI_Woolf2021!$F$9:$F$93*EXP(-Fperm_SI_Woolf2021!$I$9:$I$93*$C146*IF(H$58=Fperm_SI_Woolf2021!$E$9:$E$93,1,EXP(LN((1.1*(Fperm_SI_Woolf2021!$E$9:$E$93-H$58)-63.1579*EXP(-0.19*Fperm_SI_Woolf2021!$E$9:$E$93)+63.1579*EXP(-0.19*H$58))/(Fperm_SI_Woolf2021!$E$9:$E$93-H$58))*(H$58-Fperm_SI_Woolf2021!$E$9:$E$93)/10))) + Fperm_SI_Woolf2021!$G$9:$G$93*EXP(-Fperm_SI_Woolf2021!$J$9:$J$93*$C146*IF(H$58=Fperm_SI_Woolf2021!$E$9:$E$93,1,EXP(LN((1.1*(Fperm_SI_Woolf2021!$E$9:$E$93-H$58)-63.1579*EXP(-0.19*Fperm_SI_Woolf2021!$E$9:$E$93)+63.1579*EXP(-0.19*H$58))/(Fperm_SI_Woolf2021!$E$9:$E$93-H$58))*(H$58-Fperm_SI_Woolf2021!$E$9:$E$93)/10))) + Fperm_SI_Woolf2021!$H$9:$H$93*EXP(-Fperm_SI_Woolf2021!$K$9:$K$93*$C146*IF(H$58=Fperm_SI_Woolf2021!$E$9:$E$93,1,EXP(LN((1.1*(Fperm_SI_Woolf2021!$E$9:$E$93-H$58)-63.1579*EXP(-0.19*Fperm_SI_Woolf2021!$E$9:$E$93)+63.1579*EXP(-0.19*H$58))/(Fperm_SI_Woolf2021!$E$9:$E$93-H$58))*(H$58-Fperm_SI_Woolf2021!$E$9:$E$93)/10))),Fperm_SI_Woolf2021!$D$9:$D$93))</f>
        <v>0.6933701784547216</v>
      </c>
      <c r="I146" s="51" cm="1">
        <f t="array" ref="I146">MIN(1,SLOPE(Fperm_SI_Woolf2021!$F$9:$F$93*EXP(-Fperm_SI_Woolf2021!$I$9:$I$93*$C146*IF(I$58=Fperm_SI_Woolf2021!$E$9:$E$93,1,EXP(LN((1.1*(Fperm_SI_Woolf2021!$E$9:$E$93-I$58)-63.1579*EXP(-0.19*Fperm_SI_Woolf2021!$E$9:$E$93)+63.1579*EXP(-0.19*I$58))/(Fperm_SI_Woolf2021!$E$9:$E$93-I$58))*(I$58-Fperm_SI_Woolf2021!$E$9:$E$93)/10))) + Fperm_SI_Woolf2021!$G$9:$G$93*EXP(-Fperm_SI_Woolf2021!$J$9:$J$93*$C146*IF(I$58=Fperm_SI_Woolf2021!$E$9:$E$93,1,EXP(LN((1.1*(Fperm_SI_Woolf2021!$E$9:$E$93-I$58)-63.1579*EXP(-0.19*Fperm_SI_Woolf2021!$E$9:$E$93)+63.1579*EXP(-0.19*I$58))/(Fperm_SI_Woolf2021!$E$9:$E$93-I$58))*(I$58-Fperm_SI_Woolf2021!$E$9:$E$93)/10))) + Fperm_SI_Woolf2021!$H$9:$H$93*EXP(-Fperm_SI_Woolf2021!$K$9:$K$93*$C146*IF(I$58=Fperm_SI_Woolf2021!$E$9:$E$93,1,EXP(LN((1.1*(Fperm_SI_Woolf2021!$E$9:$E$93-I$58)-63.1579*EXP(-0.19*Fperm_SI_Woolf2021!$E$9:$E$93)+63.1579*EXP(-0.19*I$58))/(Fperm_SI_Woolf2021!$E$9:$E$93-I$58))*(I$58-Fperm_SI_Woolf2021!$E$9:$E$93)/10))),Fperm_SI_Woolf2021!$D$9:$D$93)*I$57+INTERCEPT(Fperm_SI_Woolf2021!$F$9:$F$93*EXP(-Fperm_SI_Woolf2021!$I$9:$I$93*$C146*IF(I$58=Fperm_SI_Woolf2021!$E$9:$E$93,1,EXP(LN((1.1*(Fperm_SI_Woolf2021!$E$9:$E$93-I$58)-63.1579*EXP(-0.19*Fperm_SI_Woolf2021!$E$9:$E$93)+63.1579*EXP(-0.19*I$58))/(Fperm_SI_Woolf2021!$E$9:$E$93-I$58))*(I$58-Fperm_SI_Woolf2021!$E$9:$E$93)/10))) + Fperm_SI_Woolf2021!$G$9:$G$93*EXP(-Fperm_SI_Woolf2021!$J$9:$J$93*$C146*IF(I$58=Fperm_SI_Woolf2021!$E$9:$E$93,1,EXP(LN((1.1*(Fperm_SI_Woolf2021!$E$9:$E$93-I$58)-63.1579*EXP(-0.19*Fperm_SI_Woolf2021!$E$9:$E$93)+63.1579*EXP(-0.19*I$58))/(Fperm_SI_Woolf2021!$E$9:$E$93-I$58))*(I$58-Fperm_SI_Woolf2021!$E$9:$E$93)/10))) + Fperm_SI_Woolf2021!$H$9:$H$93*EXP(-Fperm_SI_Woolf2021!$K$9:$K$93*$C146*IF(I$58=Fperm_SI_Woolf2021!$E$9:$E$93,1,EXP(LN((1.1*(Fperm_SI_Woolf2021!$E$9:$E$93-I$58)-63.1579*EXP(-0.19*Fperm_SI_Woolf2021!$E$9:$E$93)+63.1579*EXP(-0.19*I$58))/(Fperm_SI_Woolf2021!$E$9:$E$93-I$58))*(I$58-Fperm_SI_Woolf2021!$E$9:$E$93)/10))),Fperm_SI_Woolf2021!$D$9:$D$93))</f>
        <v>0.66157899083187388</v>
      </c>
      <c r="J146" s="51" cm="1">
        <f t="array" ref="J146">MIN(1,SLOPE(Fperm_SI_Woolf2021!$F$9:$F$93*EXP(-Fperm_SI_Woolf2021!$I$9:$I$93*$C146*IF(J$58=Fperm_SI_Woolf2021!$E$9:$E$93,1,EXP(LN((1.1*(Fperm_SI_Woolf2021!$E$9:$E$93-J$58)-63.1579*EXP(-0.19*Fperm_SI_Woolf2021!$E$9:$E$93)+63.1579*EXP(-0.19*J$58))/(Fperm_SI_Woolf2021!$E$9:$E$93-J$58))*(J$58-Fperm_SI_Woolf2021!$E$9:$E$93)/10))) + Fperm_SI_Woolf2021!$G$9:$G$93*EXP(-Fperm_SI_Woolf2021!$J$9:$J$93*$C146*IF(J$58=Fperm_SI_Woolf2021!$E$9:$E$93,1,EXP(LN((1.1*(Fperm_SI_Woolf2021!$E$9:$E$93-J$58)-63.1579*EXP(-0.19*Fperm_SI_Woolf2021!$E$9:$E$93)+63.1579*EXP(-0.19*J$58))/(Fperm_SI_Woolf2021!$E$9:$E$93-J$58))*(J$58-Fperm_SI_Woolf2021!$E$9:$E$93)/10))) + Fperm_SI_Woolf2021!$H$9:$H$93*EXP(-Fperm_SI_Woolf2021!$K$9:$K$93*$C146*IF(J$58=Fperm_SI_Woolf2021!$E$9:$E$93,1,EXP(LN((1.1*(Fperm_SI_Woolf2021!$E$9:$E$93-J$58)-63.1579*EXP(-0.19*Fperm_SI_Woolf2021!$E$9:$E$93)+63.1579*EXP(-0.19*J$58))/(Fperm_SI_Woolf2021!$E$9:$E$93-J$58))*(J$58-Fperm_SI_Woolf2021!$E$9:$E$93)/10))),Fperm_SI_Woolf2021!$D$9:$D$93)*J$57+INTERCEPT(Fperm_SI_Woolf2021!$F$9:$F$93*EXP(-Fperm_SI_Woolf2021!$I$9:$I$93*$C146*IF(J$58=Fperm_SI_Woolf2021!$E$9:$E$93,1,EXP(LN((1.1*(Fperm_SI_Woolf2021!$E$9:$E$93-J$58)-63.1579*EXP(-0.19*Fperm_SI_Woolf2021!$E$9:$E$93)+63.1579*EXP(-0.19*J$58))/(Fperm_SI_Woolf2021!$E$9:$E$93-J$58))*(J$58-Fperm_SI_Woolf2021!$E$9:$E$93)/10))) + Fperm_SI_Woolf2021!$G$9:$G$93*EXP(-Fperm_SI_Woolf2021!$J$9:$J$93*$C146*IF(J$58=Fperm_SI_Woolf2021!$E$9:$E$93,1,EXP(LN((1.1*(Fperm_SI_Woolf2021!$E$9:$E$93-J$58)-63.1579*EXP(-0.19*Fperm_SI_Woolf2021!$E$9:$E$93)+63.1579*EXP(-0.19*J$58))/(Fperm_SI_Woolf2021!$E$9:$E$93-J$58))*(J$58-Fperm_SI_Woolf2021!$E$9:$E$93)/10))) + Fperm_SI_Woolf2021!$H$9:$H$93*EXP(-Fperm_SI_Woolf2021!$K$9:$K$93*$C146*IF(J$58=Fperm_SI_Woolf2021!$E$9:$E$93,1,EXP(LN((1.1*(Fperm_SI_Woolf2021!$E$9:$E$93-J$58)-63.1579*EXP(-0.19*Fperm_SI_Woolf2021!$E$9:$E$93)+63.1579*EXP(-0.19*J$58))/(Fperm_SI_Woolf2021!$E$9:$E$93-J$58))*(J$58-Fperm_SI_Woolf2021!$E$9:$E$93)/10))),Fperm_SI_Woolf2021!$D$9:$D$93))</f>
        <v>0.62978780320902628</v>
      </c>
      <c r="K146" s="51" cm="1">
        <f t="array" ref="K146">MIN(1,SLOPE(Fperm_SI_Woolf2021!$F$9:$F$93*EXP(-Fperm_SI_Woolf2021!$I$9:$I$93*$C146*IF(K$58=Fperm_SI_Woolf2021!$E$9:$E$93,1,EXP(LN((1.1*(Fperm_SI_Woolf2021!$E$9:$E$93-K$58)-63.1579*EXP(-0.19*Fperm_SI_Woolf2021!$E$9:$E$93)+63.1579*EXP(-0.19*K$58))/(Fperm_SI_Woolf2021!$E$9:$E$93-K$58))*(K$58-Fperm_SI_Woolf2021!$E$9:$E$93)/10))) + Fperm_SI_Woolf2021!$G$9:$G$93*EXP(-Fperm_SI_Woolf2021!$J$9:$J$93*$C146*IF(K$58=Fperm_SI_Woolf2021!$E$9:$E$93,1,EXP(LN((1.1*(Fperm_SI_Woolf2021!$E$9:$E$93-K$58)-63.1579*EXP(-0.19*Fperm_SI_Woolf2021!$E$9:$E$93)+63.1579*EXP(-0.19*K$58))/(Fperm_SI_Woolf2021!$E$9:$E$93-K$58))*(K$58-Fperm_SI_Woolf2021!$E$9:$E$93)/10))) + Fperm_SI_Woolf2021!$H$9:$H$93*EXP(-Fperm_SI_Woolf2021!$K$9:$K$93*$C146*IF(K$58=Fperm_SI_Woolf2021!$E$9:$E$93,1,EXP(LN((1.1*(Fperm_SI_Woolf2021!$E$9:$E$93-K$58)-63.1579*EXP(-0.19*Fperm_SI_Woolf2021!$E$9:$E$93)+63.1579*EXP(-0.19*K$58))/(Fperm_SI_Woolf2021!$E$9:$E$93-K$58))*(K$58-Fperm_SI_Woolf2021!$E$9:$E$93)/10))),Fperm_SI_Woolf2021!$D$9:$D$93)*K$57+INTERCEPT(Fperm_SI_Woolf2021!$F$9:$F$93*EXP(-Fperm_SI_Woolf2021!$I$9:$I$93*$C146*IF(K$58=Fperm_SI_Woolf2021!$E$9:$E$93,1,EXP(LN((1.1*(Fperm_SI_Woolf2021!$E$9:$E$93-K$58)-63.1579*EXP(-0.19*Fperm_SI_Woolf2021!$E$9:$E$93)+63.1579*EXP(-0.19*K$58))/(Fperm_SI_Woolf2021!$E$9:$E$93-K$58))*(K$58-Fperm_SI_Woolf2021!$E$9:$E$93)/10))) + Fperm_SI_Woolf2021!$G$9:$G$93*EXP(-Fperm_SI_Woolf2021!$J$9:$J$93*$C146*IF(K$58=Fperm_SI_Woolf2021!$E$9:$E$93,1,EXP(LN((1.1*(Fperm_SI_Woolf2021!$E$9:$E$93-K$58)-63.1579*EXP(-0.19*Fperm_SI_Woolf2021!$E$9:$E$93)+63.1579*EXP(-0.19*K$58))/(Fperm_SI_Woolf2021!$E$9:$E$93-K$58))*(K$58-Fperm_SI_Woolf2021!$E$9:$E$93)/10))) + Fperm_SI_Woolf2021!$H$9:$H$93*EXP(-Fperm_SI_Woolf2021!$K$9:$K$93*$C146*IF(K$58=Fperm_SI_Woolf2021!$E$9:$E$93,1,EXP(LN((1.1*(Fperm_SI_Woolf2021!$E$9:$E$93-K$58)-63.1579*EXP(-0.19*Fperm_SI_Woolf2021!$E$9:$E$93)+63.1579*EXP(-0.19*K$58))/(Fperm_SI_Woolf2021!$E$9:$E$93-K$58))*(K$58-Fperm_SI_Woolf2021!$E$9:$E$93)/10))),Fperm_SI_Woolf2021!$D$9:$D$93))</f>
        <v>0.59799661558617845</v>
      </c>
      <c r="L146" s="51" cm="1">
        <f t="array" ref="L146">MIN(1,SLOPE(Fperm_SI_Woolf2021!$F$9:$F$93*EXP(-Fperm_SI_Woolf2021!$I$9:$I$93*$C146*IF(L$58=Fperm_SI_Woolf2021!$E$9:$E$93,1,EXP(LN((1.1*(Fperm_SI_Woolf2021!$E$9:$E$93-L$58)-63.1579*EXP(-0.19*Fperm_SI_Woolf2021!$E$9:$E$93)+63.1579*EXP(-0.19*L$58))/(Fperm_SI_Woolf2021!$E$9:$E$93-L$58))*(L$58-Fperm_SI_Woolf2021!$E$9:$E$93)/10))) + Fperm_SI_Woolf2021!$G$9:$G$93*EXP(-Fperm_SI_Woolf2021!$J$9:$J$93*$C146*IF(L$58=Fperm_SI_Woolf2021!$E$9:$E$93,1,EXP(LN((1.1*(Fperm_SI_Woolf2021!$E$9:$E$93-L$58)-63.1579*EXP(-0.19*Fperm_SI_Woolf2021!$E$9:$E$93)+63.1579*EXP(-0.19*L$58))/(Fperm_SI_Woolf2021!$E$9:$E$93-L$58))*(L$58-Fperm_SI_Woolf2021!$E$9:$E$93)/10))) + Fperm_SI_Woolf2021!$H$9:$H$93*EXP(-Fperm_SI_Woolf2021!$K$9:$K$93*$C146*IF(L$58=Fperm_SI_Woolf2021!$E$9:$E$93,1,EXP(LN((1.1*(Fperm_SI_Woolf2021!$E$9:$E$93-L$58)-63.1579*EXP(-0.19*Fperm_SI_Woolf2021!$E$9:$E$93)+63.1579*EXP(-0.19*L$58))/(Fperm_SI_Woolf2021!$E$9:$E$93-L$58))*(L$58-Fperm_SI_Woolf2021!$E$9:$E$93)/10))),Fperm_SI_Woolf2021!$D$9:$D$93)*L$57+INTERCEPT(Fperm_SI_Woolf2021!$F$9:$F$93*EXP(-Fperm_SI_Woolf2021!$I$9:$I$93*$C146*IF(L$58=Fperm_SI_Woolf2021!$E$9:$E$93,1,EXP(LN((1.1*(Fperm_SI_Woolf2021!$E$9:$E$93-L$58)-63.1579*EXP(-0.19*Fperm_SI_Woolf2021!$E$9:$E$93)+63.1579*EXP(-0.19*L$58))/(Fperm_SI_Woolf2021!$E$9:$E$93-L$58))*(L$58-Fperm_SI_Woolf2021!$E$9:$E$93)/10))) + Fperm_SI_Woolf2021!$G$9:$G$93*EXP(-Fperm_SI_Woolf2021!$J$9:$J$93*$C146*IF(L$58=Fperm_SI_Woolf2021!$E$9:$E$93,1,EXP(LN((1.1*(Fperm_SI_Woolf2021!$E$9:$E$93-L$58)-63.1579*EXP(-0.19*Fperm_SI_Woolf2021!$E$9:$E$93)+63.1579*EXP(-0.19*L$58))/(Fperm_SI_Woolf2021!$E$9:$E$93-L$58))*(L$58-Fperm_SI_Woolf2021!$E$9:$E$93)/10))) + Fperm_SI_Woolf2021!$H$9:$H$93*EXP(-Fperm_SI_Woolf2021!$K$9:$K$93*$C146*IF(L$58=Fperm_SI_Woolf2021!$E$9:$E$93,1,EXP(LN((1.1*(Fperm_SI_Woolf2021!$E$9:$E$93-L$58)-63.1579*EXP(-0.19*Fperm_SI_Woolf2021!$E$9:$E$93)+63.1579*EXP(-0.19*L$58))/(Fperm_SI_Woolf2021!$E$9:$E$93-L$58))*(L$58-Fperm_SI_Woolf2021!$E$9:$E$93)/10))),Fperm_SI_Woolf2021!$D$9:$D$93))</f>
        <v>0.56620542796333084</v>
      </c>
      <c r="M146" s="51" cm="1">
        <f t="array" ref="M146">MIN(1,SLOPE(Fperm_SI_Woolf2021!$F$9:$F$93*EXP(-Fperm_SI_Woolf2021!$I$9:$I$93*$C146*IF(M$58=Fperm_SI_Woolf2021!$E$9:$E$93,1,EXP(LN((1.1*(Fperm_SI_Woolf2021!$E$9:$E$93-M$58)-63.1579*EXP(-0.19*Fperm_SI_Woolf2021!$E$9:$E$93)+63.1579*EXP(-0.19*M$58))/(Fperm_SI_Woolf2021!$E$9:$E$93-M$58))*(M$58-Fperm_SI_Woolf2021!$E$9:$E$93)/10))) + Fperm_SI_Woolf2021!$G$9:$G$93*EXP(-Fperm_SI_Woolf2021!$J$9:$J$93*$C146*IF(M$58=Fperm_SI_Woolf2021!$E$9:$E$93,1,EXP(LN((1.1*(Fperm_SI_Woolf2021!$E$9:$E$93-M$58)-63.1579*EXP(-0.19*Fperm_SI_Woolf2021!$E$9:$E$93)+63.1579*EXP(-0.19*M$58))/(Fperm_SI_Woolf2021!$E$9:$E$93-M$58))*(M$58-Fperm_SI_Woolf2021!$E$9:$E$93)/10))) + Fperm_SI_Woolf2021!$H$9:$H$93*EXP(-Fperm_SI_Woolf2021!$K$9:$K$93*$C146*IF(M$58=Fperm_SI_Woolf2021!$E$9:$E$93,1,EXP(LN((1.1*(Fperm_SI_Woolf2021!$E$9:$E$93-M$58)-63.1579*EXP(-0.19*Fperm_SI_Woolf2021!$E$9:$E$93)+63.1579*EXP(-0.19*M$58))/(Fperm_SI_Woolf2021!$E$9:$E$93-M$58))*(M$58-Fperm_SI_Woolf2021!$E$9:$E$93)/10))),Fperm_SI_Woolf2021!$D$9:$D$93)*M$57+INTERCEPT(Fperm_SI_Woolf2021!$F$9:$F$93*EXP(-Fperm_SI_Woolf2021!$I$9:$I$93*$C146*IF(M$58=Fperm_SI_Woolf2021!$E$9:$E$93,1,EXP(LN((1.1*(Fperm_SI_Woolf2021!$E$9:$E$93-M$58)-63.1579*EXP(-0.19*Fperm_SI_Woolf2021!$E$9:$E$93)+63.1579*EXP(-0.19*M$58))/(Fperm_SI_Woolf2021!$E$9:$E$93-M$58))*(M$58-Fperm_SI_Woolf2021!$E$9:$E$93)/10))) + Fperm_SI_Woolf2021!$G$9:$G$93*EXP(-Fperm_SI_Woolf2021!$J$9:$J$93*$C146*IF(M$58=Fperm_SI_Woolf2021!$E$9:$E$93,1,EXP(LN((1.1*(Fperm_SI_Woolf2021!$E$9:$E$93-M$58)-63.1579*EXP(-0.19*Fperm_SI_Woolf2021!$E$9:$E$93)+63.1579*EXP(-0.19*M$58))/(Fperm_SI_Woolf2021!$E$9:$E$93-M$58))*(M$58-Fperm_SI_Woolf2021!$E$9:$E$93)/10))) + Fperm_SI_Woolf2021!$H$9:$H$93*EXP(-Fperm_SI_Woolf2021!$K$9:$K$93*$C146*IF(M$58=Fperm_SI_Woolf2021!$E$9:$E$93,1,EXP(LN((1.1*(Fperm_SI_Woolf2021!$E$9:$E$93-M$58)-63.1579*EXP(-0.19*Fperm_SI_Woolf2021!$E$9:$E$93)+63.1579*EXP(-0.19*M$58))/(Fperm_SI_Woolf2021!$E$9:$E$93-M$58))*(M$58-Fperm_SI_Woolf2021!$E$9:$E$93)/10))),Fperm_SI_Woolf2021!$D$9:$D$93))</f>
        <v>0.53441424034048313</v>
      </c>
      <c r="N146" s="51" cm="1">
        <f t="array" ref="N146">MIN(1,SLOPE(Fperm_SI_Woolf2021!$F$9:$F$93*EXP(-Fperm_SI_Woolf2021!$I$9:$I$93*$C146*IF(N$58=Fperm_SI_Woolf2021!$E$9:$E$93,1,EXP(LN((1.1*(Fperm_SI_Woolf2021!$E$9:$E$93-N$58)-63.1579*EXP(-0.19*Fperm_SI_Woolf2021!$E$9:$E$93)+63.1579*EXP(-0.19*N$58))/(Fperm_SI_Woolf2021!$E$9:$E$93-N$58))*(N$58-Fperm_SI_Woolf2021!$E$9:$E$93)/10))) + Fperm_SI_Woolf2021!$G$9:$G$93*EXP(-Fperm_SI_Woolf2021!$J$9:$J$93*$C146*IF(N$58=Fperm_SI_Woolf2021!$E$9:$E$93,1,EXP(LN((1.1*(Fperm_SI_Woolf2021!$E$9:$E$93-N$58)-63.1579*EXP(-0.19*Fperm_SI_Woolf2021!$E$9:$E$93)+63.1579*EXP(-0.19*N$58))/(Fperm_SI_Woolf2021!$E$9:$E$93-N$58))*(N$58-Fperm_SI_Woolf2021!$E$9:$E$93)/10))) + Fperm_SI_Woolf2021!$H$9:$H$93*EXP(-Fperm_SI_Woolf2021!$K$9:$K$93*$C146*IF(N$58=Fperm_SI_Woolf2021!$E$9:$E$93,1,EXP(LN((1.1*(Fperm_SI_Woolf2021!$E$9:$E$93-N$58)-63.1579*EXP(-0.19*Fperm_SI_Woolf2021!$E$9:$E$93)+63.1579*EXP(-0.19*N$58))/(Fperm_SI_Woolf2021!$E$9:$E$93-N$58))*(N$58-Fperm_SI_Woolf2021!$E$9:$E$93)/10))),Fperm_SI_Woolf2021!$D$9:$D$93)*N$57+INTERCEPT(Fperm_SI_Woolf2021!$F$9:$F$93*EXP(-Fperm_SI_Woolf2021!$I$9:$I$93*$C146*IF(N$58=Fperm_SI_Woolf2021!$E$9:$E$93,1,EXP(LN((1.1*(Fperm_SI_Woolf2021!$E$9:$E$93-N$58)-63.1579*EXP(-0.19*Fperm_SI_Woolf2021!$E$9:$E$93)+63.1579*EXP(-0.19*N$58))/(Fperm_SI_Woolf2021!$E$9:$E$93-N$58))*(N$58-Fperm_SI_Woolf2021!$E$9:$E$93)/10))) + Fperm_SI_Woolf2021!$G$9:$G$93*EXP(-Fperm_SI_Woolf2021!$J$9:$J$93*$C146*IF(N$58=Fperm_SI_Woolf2021!$E$9:$E$93,1,EXP(LN((1.1*(Fperm_SI_Woolf2021!$E$9:$E$93-N$58)-63.1579*EXP(-0.19*Fperm_SI_Woolf2021!$E$9:$E$93)+63.1579*EXP(-0.19*N$58))/(Fperm_SI_Woolf2021!$E$9:$E$93-N$58))*(N$58-Fperm_SI_Woolf2021!$E$9:$E$93)/10))) + Fperm_SI_Woolf2021!$H$9:$H$93*EXP(-Fperm_SI_Woolf2021!$K$9:$K$93*$C146*IF(N$58=Fperm_SI_Woolf2021!$E$9:$E$93,1,EXP(LN((1.1*(Fperm_SI_Woolf2021!$E$9:$E$93-N$58)-63.1579*EXP(-0.19*Fperm_SI_Woolf2021!$E$9:$E$93)+63.1579*EXP(-0.19*N$58))/(Fperm_SI_Woolf2021!$E$9:$E$93-N$58))*(N$58-Fperm_SI_Woolf2021!$E$9:$E$93)/10))),Fperm_SI_Woolf2021!$D$9:$D$93))</f>
        <v>0.50262305271763541</v>
      </c>
      <c r="O146" s="51" cm="1">
        <f t="array" ref="O146">MIN(1,SLOPE(Fperm_SI_Woolf2021!$F$9:$F$93*EXP(-Fperm_SI_Woolf2021!$I$9:$I$93*$C146*IF(O$58=Fperm_SI_Woolf2021!$E$9:$E$93,1,EXP(LN((1.1*(Fperm_SI_Woolf2021!$E$9:$E$93-O$58)-63.1579*EXP(-0.19*Fperm_SI_Woolf2021!$E$9:$E$93)+63.1579*EXP(-0.19*O$58))/(Fperm_SI_Woolf2021!$E$9:$E$93-O$58))*(O$58-Fperm_SI_Woolf2021!$E$9:$E$93)/10))) + Fperm_SI_Woolf2021!$G$9:$G$93*EXP(-Fperm_SI_Woolf2021!$J$9:$J$93*$C146*IF(O$58=Fperm_SI_Woolf2021!$E$9:$E$93,1,EXP(LN((1.1*(Fperm_SI_Woolf2021!$E$9:$E$93-O$58)-63.1579*EXP(-0.19*Fperm_SI_Woolf2021!$E$9:$E$93)+63.1579*EXP(-0.19*O$58))/(Fperm_SI_Woolf2021!$E$9:$E$93-O$58))*(O$58-Fperm_SI_Woolf2021!$E$9:$E$93)/10))) + Fperm_SI_Woolf2021!$H$9:$H$93*EXP(-Fperm_SI_Woolf2021!$K$9:$K$93*$C146*IF(O$58=Fperm_SI_Woolf2021!$E$9:$E$93,1,EXP(LN((1.1*(Fperm_SI_Woolf2021!$E$9:$E$93-O$58)-63.1579*EXP(-0.19*Fperm_SI_Woolf2021!$E$9:$E$93)+63.1579*EXP(-0.19*O$58))/(Fperm_SI_Woolf2021!$E$9:$E$93-O$58))*(O$58-Fperm_SI_Woolf2021!$E$9:$E$93)/10))),Fperm_SI_Woolf2021!$D$9:$D$93)*O$57+INTERCEPT(Fperm_SI_Woolf2021!$F$9:$F$93*EXP(-Fperm_SI_Woolf2021!$I$9:$I$93*$C146*IF(O$58=Fperm_SI_Woolf2021!$E$9:$E$93,1,EXP(LN((1.1*(Fperm_SI_Woolf2021!$E$9:$E$93-O$58)-63.1579*EXP(-0.19*Fperm_SI_Woolf2021!$E$9:$E$93)+63.1579*EXP(-0.19*O$58))/(Fperm_SI_Woolf2021!$E$9:$E$93-O$58))*(O$58-Fperm_SI_Woolf2021!$E$9:$E$93)/10))) + Fperm_SI_Woolf2021!$G$9:$G$93*EXP(-Fperm_SI_Woolf2021!$J$9:$J$93*$C146*IF(O$58=Fperm_SI_Woolf2021!$E$9:$E$93,1,EXP(LN((1.1*(Fperm_SI_Woolf2021!$E$9:$E$93-O$58)-63.1579*EXP(-0.19*Fperm_SI_Woolf2021!$E$9:$E$93)+63.1579*EXP(-0.19*O$58))/(Fperm_SI_Woolf2021!$E$9:$E$93-O$58))*(O$58-Fperm_SI_Woolf2021!$E$9:$E$93)/10))) + Fperm_SI_Woolf2021!$H$9:$H$93*EXP(-Fperm_SI_Woolf2021!$K$9:$K$93*$C146*IF(O$58=Fperm_SI_Woolf2021!$E$9:$E$93,1,EXP(LN((1.1*(Fperm_SI_Woolf2021!$E$9:$E$93-O$58)-63.1579*EXP(-0.19*Fperm_SI_Woolf2021!$E$9:$E$93)+63.1579*EXP(-0.19*O$58))/(Fperm_SI_Woolf2021!$E$9:$E$93-O$58))*(O$58-Fperm_SI_Woolf2021!$E$9:$E$93)/10))),Fperm_SI_Woolf2021!$D$9:$D$93))</f>
        <v>0.47083186509478764</v>
      </c>
      <c r="P146" s="51" cm="1">
        <f t="array" ref="P146">MIN(1,SLOPE(Fperm_SI_Woolf2021!$F$9:$F$93*EXP(-Fperm_SI_Woolf2021!$I$9:$I$93*$C146*IF(P$58=Fperm_SI_Woolf2021!$E$9:$E$93,1,EXP(LN((1.1*(Fperm_SI_Woolf2021!$E$9:$E$93-P$58)-63.1579*EXP(-0.19*Fperm_SI_Woolf2021!$E$9:$E$93)+63.1579*EXP(-0.19*P$58))/(Fperm_SI_Woolf2021!$E$9:$E$93-P$58))*(P$58-Fperm_SI_Woolf2021!$E$9:$E$93)/10))) + Fperm_SI_Woolf2021!$G$9:$G$93*EXP(-Fperm_SI_Woolf2021!$J$9:$J$93*$C146*IF(P$58=Fperm_SI_Woolf2021!$E$9:$E$93,1,EXP(LN((1.1*(Fperm_SI_Woolf2021!$E$9:$E$93-P$58)-63.1579*EXP(-0.19*Fperm_SI_Woolf2021!$E$9:$E$93)+63.1579*EXP(-0.19*P$58))/(Fperm_SI_Woolf2021!$E$9:$E$93-P$58))*(P$58-Fperm_SI_Woolf2021!$E$9:$E$93)/10))) + Fperm_SI_Woolf2021!$H$9:$H$93*EXP(-Fperm_SI_Woolf2021!$K$9:$K$93*$C146*IF(P$58=Fperm_SI_Woolf2021!$E$9:$E$93,1,EXP(LN((1.1*(Fperm_SI_Woolf2021!$E$9:$E$93-P$58)-63.1579*EXP(-0.19*Fperm_SI_Woolf2021!$E$9:$E$93)+63.1579*EXP(-0.19*P$58))/(Fperm_SI_Woolf2021!$E$9:$E$93-P$58))*(P$58-Fperm_SI_Woolf2021!$E$9:$E$93)/10))),Fperm_SI_Woolf2021!$D$9:$D$93)*P$57+INTERCEPT(Fperm_SI_Woolf2021!$F$9:$F$93*EXP(-Fperm_SI_Woolf2021!$I$9:$I$93*$C146*IF(P$58=Fperm_SI_Woolf2021!$E$9:$E$93,1,EXP(LN((1.1*(Fperm_SI_Woolf2021!$E$9:$E$93-P$58)-63.1579*EXP(-0.19*Fperm_SI_Woolf2021!$E$9:$E$93)+63.1579*EXP(-0.19*P$58))/(Fperm_SI_Woolf2021!$E$9:$E$93-P$58))*(P$58-Fperm_SI_Woolf2021!$E$9:$E$93)/10))) + Fperm_SI_Woolf2021!$G$9:$G$93*EXP(-Fperm_SI_Woolf2021!$J$9:$J$93*$C146*IF(P$58=Fperm_SI_Woolf2021!$E$9:$E$93,1,EXP(LN((1.1*(Fperm_SI_Woolf2021!$E$9:$E$93-P$58)-63.1579*EXP(-0.19*Fperm_SI_Woolf2021!$E$9:$E$93)+63.1579*EXP(-0.19*P$58))/(Fperm_SI_Woolf2021!$E$9:$E$93-P$58))*(P$58-Fperm_SI_Woolf2021!$E$9:$E$93)/10))) + Fperm_SI_Woolf2021!$H$9:$H$93*EXP(-Fperm_SI_Woolf2021!$K$9:$K$93*$C146*IF(P$58=Fperm_SI_Woolf2021!$E$9:$E$93,1,EXP(LN((1.1*(Fperm_SI_Woolf2021!$E$9:$E$93-P$58)-63.1579*EXP(-0.19*Fperm_SI_Woolf2021!$E$9:$E$93)+63.1579*EXP(-0.19*P$58))/(Fperm_SI_Woolf2021!$E$9:$E$93-P$58))*(P$58-Fperm_SI_Woolf2021!$E$9:$E$93)/10))),Fperm_SI_Woolf2021!$D$9:$D$93))</f>
        <v>0.43904067747193992</v>
      </c>
      <c r="Q146" s="51" cm="1">
        <f t="array" ref="Q146">MIN(1,SLOPE(Fperm_SI_Woolf2021!$F$9:$F$93*EXP(-Fperm_SI_Woolf2021!$I$9:$I$93*$C146*IF(Q$58=Fperm_SI_Woolf2021!$E$9:$E$93,1,EXP(LN((1.1*(Fperm_SI_Woolf2021!$E$9:$E$93-Q$58)-63.1579*EXP(-0.19*Fperm_SI_Woolf2021!$E$9:$E$93)+63.1579*EXP(-0.19*Q$58))/(Fperm_SI_Woolf2021!$E$9:$E$93-Q$58))*(Q$58-Fperm_SI_Woolf2021!$E$9:$E$93)/10))) + Fperm_SI_Woolf2021!$G$9:$G$93*EXP(-Fperm_SI_Woolf2021!$J$9:$J$93*$C146*IF(Q$58=Fperm_SI_Woolf2021!$E$9:$E$93,1,EXP(LN((1.1*(Fperm_SI_Woolf2021!$E$9:$E$93-Q$58)-63.1579*EXP(-0.19*Fperm_SI_Woolf2021!$E$9:$E$93)+63.1579*EXP(-0.19*Q$58))/(Fperm_SI_Woolf2021!$E$9:$E$93-Q$58))*(Q$58-Fperm_SI_Woolf2021!$E$9:$E$93)/10))) + Fperm_SI_Woolf2021!$H$9:$H$93*EXP(-Fperm_SI_Woolf2021!$K$9:$K$93*$C146*IF(Q$58=Fperm_SI_Woolf2021!$E$9:$E$93,1,EXP(LN((1.1*(Fperm_SI_Woolf2021!$E$9:$E$93-Q$58)-63.1579*EXP(-0.19*Fperm_SI_Woolf2021!$E$9:$E$93)+63.1579*EXP(-0.19*Q$58))/(Fperm_SI_Woolf2021!$E$9:$E$93-Q$58))*(Q$58-Fperm_SI_Woolf2021!$E$9:$E$93)/10))),Fperm_SI_Woolf2021!$D$9:$D$93)*Q$57+INTERCEPT(Fperm_SI_Woolf2021!$F$9:$F$93*EXP(-Fperm_SI_Woolf2021!$I$9:$I$93*$C146*IF(Q$58=Fperm_SI_Woolf2021!$E$9:$E$93,1,EXP(LN((1.1*(Fperm_SI_Woolf2021!$E$9:$E$93-Q$58)-63.1579*EXP(-0.19*Fperm_SI_Woolf2021!$E$9:$E$93)+63.1579*EXP(-0.19*Q$58))/(Fperm_SI_Woolf2021!$E$9:$E$93-Q$58))*(Q$58-Fperm_SI_Woolf2021!$E$9:$E$93)/10))) + Fperm_SI_Woolf2021!$G$9:$G$93*EXP(-Fperm_SI_Woolf2021!$J$9:$J$93*$C146*IF(Q$58=Fperm_SI_Woolf2021!$E$9:$E$93,1,EXP(LN((1.1*(Fperm_SI_Woolf2021!$E$9:$E$93-Q$58)-63.1579*EXP(-0.19*Fperm_SI_Woolf2021!$E$9:$E$93)+63.1579*EXP(-0.19*Q$58))/(Fperm_SI_Woolf2021!$E$9:$E$93-Q$58))*(Q$58-Fperm_SI_Woolf2021!$E$9:$E$93)/10))) + Fperm_SI_Woolf2021!$H$9:$H$93*EXP(-Fperm_SI_Woolf2021!$K$9:$K$93*$C146*IF(Q$58=Fperm_SI_Woolf2021!$E$9:$E$93,1,EXP(LN((1.1*(Fperm_SI_Woolf2021!$E$9:$E$93-Q$58)-63.1579*EXP(-0.19*Fperm_SI_Woolf2021!$E$9:$E$93)+63.1579*EXP(-0.19*Q$58))/(Fperm_SI_Woolf2021!$E$9:$E$93-Q$58))*(Q$58-Fperm_SI_Woolf2021!$E$9:$E$93)/10))),Fperm_SI_Woolf2021!$D$9:$D$93))</f>
        <v>0.40724948984909221</v>
      </c>
      <c r="R146" s="51" cm="1">
        <f t="array" ref="R146">MIN(1,SLOPE(Fperm_SI_Woolf2021!$F$9:$F$93*EXP(-Fperm_SI_Woolf2021!$I$9:$I$93*$C146*IF(R$58=Fperm_SI_Woolf2021!$E$9:$E$93,1,EXP(LN((1.1*(Fperm_SI_Woolf2021!$E$9:$E$93-R$58)-63.1579*EXP(-0.19*Fperm_SI_Woolf2021!$E$9:$E$93)+63.1579*EXP(-0.19*R$58))/(Fperm_SI_Woolf2021!$E$9:$E$93-R$58))*(R$58-Fperm_SI_Woolf2021!$E$9:$E$93)/10))) + Fperm_SI_Woolf2021!$G$9:$G$93*EXP(-Fperm_SI_Woolf2021!$J$9:$J$93*$C146*IF(R$58=Fperm_SI_Woolf2021!$E$9:$E$93,1,EXP(LN((1.1*(Fperm_SI_Woolf2021!$E$9:$E$93-R$58)-63.1579*EXP(-0.19*Fperm_SI_Woolf2021!$E$9:$E$93)+63.1579*EXP(-0.19*R$58))/(Fperm_SI_Woolf2021!$E$9:$E$93-R$58))*(R$58-Fperm_SI_Woolf2021!$E$9:$E$93)/10))) + Fperm_SI_Woolf2021!$H$9:$H$93*EXP(-Fperm_SI_Woolf2021!$K$9:$K$93*$C146*IF(R$58=Fperm_SI_Woolf2021!$E$9:$E$93,1,EXP(LN((1.1*(Fperm_SI_Woolf2021!$E$9:$E$93-R$58)-63.1579*EXP(-0.19*Fperm_SI_Woolf2021!$E$9:$E$93)+63.1579*EXP(-0.19*R$58))/(Fperm_SI_Woolf2021!$E$9:$E$93-R$58))*(R$58-Fperm_SI_Woolf2021!$E$9:$E$93)/10))),Fperm_SI_Woolf2021!$D$9:$D$93)*R$57+INTERCEPT(Fperm_SI_Woolf2021!$F$9:$F$93*EXP(-Fperm_SI_Woolf2021!$I$9:$I$93*$C146*IF(R$58=Fperm_SI_Woolf2021!$E$9:$E$93,1,EXP(LN((1.1*(Fperm_SI_Woolf2021!$E$9:$E$93-R$58)-63.1579*EXP(-0.19*Fperm_SI_Woolf2021!$E$9:$E$93)+63.1579*EXP(-0.19*R$58))/(Fperm_SI_Woolf2021!$E$9:$E$93-R$58))*(R$58-Fperm_SI_Woolf2021!$E$9:$E$93)/10))) + Fperm_SI_Woolf2021!$G$9:$G$93*EXP(-Fperm_SI_Woolf2021!$J$9:$J$93*$C146*IF(R$58=Fperm_SI_Woolf2021!$E$9:$E$93,1,EXP(LN((1.1*(Fperm_SI_Woolf2021!$E$9:$E$93-R$58)-63.1579*EXP(-0.19*Fperm_SI_Woolf2021!$E$9:$E$93)+63.1579*EXP(-0.19*R$58))/(Fperm_SI_Woolf2021!$E$9:$E$93-R$58))*(R$58-Fperm_SI_Woolf2021!$E$9:$E$93)/10))) + Fperm_SI_Woolf2021!$H$9:$H$93*EXP(-Fperm_SI_Woolf2021!$K$9:$K$93*$C146*IF(R$58=Fperm_SI_Woolf2021!$E$9:$E$93,1,EXP(LN((1.1*(Fperm_SI_Woolf2021!$E$9:$E$93-R$58)-63.1579*EXP(-0.19*Fperm_SI_Woolf2021!$E$9:$E$93)+63.1579*EXP(-0.19*R$58))/(Fperm_SI_Woolf2021!$E$9:$E$93-R$58))*(R$58-Fperm_SI_Woolf2021!$E$9:$E$93)/10))),Fperm_SI_Woolf2021!$D$9:$D$93))</f>
        <v>0.37545830222624443</v>
      </c>
      <c r="S146" s="51" cm="1">
        <f t="array" ref="S146">MIN(1,SLOPE(Fperm_SI_Woolf2021!$F$9:$F$93*EXP(-Fperm_SI_Woolf2021!$I$9:$I$93*$C146*IF(S$58=Fperm_SI_Woolf2021!$E$9:$E$93,1,EXP(LN((1.1*(Fperm_SI_Woolf2021!$E$9:$E$93-S$58)-63.1579*EXP(-0.19*Fperm_SI_Woolf2021!$E$9:$E$93)+63.1579*EXP(-0.19*S$58))/(Fperm_SI_Woolf2021!$E$9:$E$93-S$58))*(S$58-Fperm_SI_Woolf2021!$E$9:$E$93)/10))) + Fperm_SI_Woolf2021!$G$9:$G$93*EXP(-Fperm_SI_Woolf2021!$J$9:$J$93*$C146*IF(S$58=Fperm_SI_Woolf2021!$E$9:$E$93,1,EXP(LN((1.1*(Fperm_SI_Woolf2021!$E$9:$E$93-S$58)-63.1579*EXP(-0.19*Fperm_SI_Woolf2021!$E$9:$E$93)+63.1579*EXP(-0.19*S$58))/(Fperm_SI_Woolf2021!$E$9:$E$93-S$58))*(S$58-Fperm_SI_Woolf2021!$E$9:$E$93)/10))) + Fperm_SI_Woolf2021!$H$9:$H$93*EXP(-Fperm_SI_Woolf2021!$K$9:$K$93*$C146*IF(S$58=Fperm_SI_Woolf2021!$E$9:$E$93,1,EXP(LN((1.1*(Fperm_SI_Woolf2021!$E$9:$E$93-S$58)-63.1579*EXP(-0.19*Fperm_SI_Woolf2021!$E$9:$E$93)+63.1579*EXP(-0.19*S$58))/(Fperm_SI_Woolf2021!$E$9:$E$93-S$58))*(S$58-Fperm_SI_Woolf2021!$E$9:$E$93)/10))),Fperm_SI_Woolf2021!$D$9:$D$93)*S$57+INTERCEPT(Fperm_SI_Woolf2021!$F$9:$F$93*EXP(-Fperm_SI_Woolf2021!$I$9:$I$93*$C146*IF(S$58=Fperm_SI_Woolf2021!$E$9:$E$93,1,EXP(LN((1.1*(Fperm_SI_Woolf2021!$E$9:$E$93-S$58)-63.1579*EXP(-0.19*Fperm_SI_Woolf2021!$E$9:$E$93)+63.1579*EXP(-0.19*S$58))/(Fperm_SI_Woolf2021!$E$9:$E$93-S$58))*(S$58-Fperm_SI_Woolf2021!$E$9:$E$93)/10))) + Fperm_SI_Woolf2021!$G$9:$G$93*EXP(-Fperm_SI_Woolf2021!$J$9:$J$93*$C146*IF(S$58=Fperm_SI_Woolf2021!$E$9:$E$93,1,EXP(LN((1.1*(Fperm_SI_Woolf2021!$E$9:$E$93-S$58)-63.1579*EXP(-0.19*Fperm_SI_Woolf2021!$E$9:$E$93)+63.1579*EXP(-0.19*S$58))/(Fperm_SI_Woolf2021!$E$9:$E$93-S$58))*(S$58-Fperm_SI_Woolf2021!$E$9:$E$93)/10))) + Fperm_SI_Woolf2021!$H$9:$H$93*EXP(-Fperm_SI_Woolf2021!$K$9:$K$93*$C146*IF(S$58=Fperm_SI_Woolf2021!$E$9:$E$93,1,EXP(LN((1.1*(Fperm_SI_Woolf2021!$E$9:$E$93-S$58)-63.1579*EXP(-0.19*Fperm_SI_Woolf2021!$E$9:$E$93)+63.1579*EXP(-0.19*S$58))/(Fperm_SI_Woolf2021!$E$9:$E$93-S$58))*(S$58-Fperm_SI_Woolf2021!$E$9:$E$93)/10))),Fperm_SI_Woolf2021!$D$9:$D$93))</f>
        <v>0.50760509120646458</v>
      </c>
      <c r="T146" s="51" cm="1">
        <f t="array" ref="T146">MIN(1,SLOPE(Fperm_SI_Woolf2021!$F$9:$F$93*EXP(-Fperm_SI_Woolf2021!$I$9:$I$93*$C146*IF(T$58=Fperm_SI_Woolf2021!$E$9:$E$93,1,EXP(LN((1.1*(Fperm_SI_Woolf2021!$E$9:$E$93-T$58)-63.1579*EXP(-0.19*Fperm_SI_Woolf2021!$E$9:$E$93)+63.1579*EXP(-0.19*T$58))/(Fperm_SI_Woolf2021!$E$9:$E$93-T$58))*(T$58-Fperm_SI_Woolf2021!$E$9:$E$93)/10))) + Fperm_SI_Woolf2021!$G$9:$G$93*EXP(-Fperm_SI_Woolf2021!$J$9:$J$93*$C146*IF(T$58=Fperm_SI_Woolf2021!$E$9:$E$93,1,EXP(LN((1.1*(Fperm_SI_Woolf2021!$E$9:$E$93-T$58)-63.1579*EXP(-0.19*Fperm_SI_Woolf2021!$E$9:$E$93)+63.1579*EXP(-0.19*T$58))/(Fperm_SI_Woolf2021!$E$9:$E$93-T$58))*(T$58-Fperm_SI_Woolf2021!$E$9:$E$93)/10))) + Fperm_SI_Woolf2021!$H$9:$H$93*EXP(-Fperm_SI_Woolf2021!$K$9:$K$93*$C146*IF(T$58=Fperm_SI_Woolf2021!$E$9:$E$93,1,EXP(LN((1.1*(Fperm_SI_Woolf2021!$E$9:$E$93-T$58)-63.1579*EXP(-0.19*Fperm_SI_Woolf2021!$E$9:$E$93)+63.1579*EXP(-0.19*T$58))/(Fperm_SI_Woolf2021!$E$9:$E$93-T$58))*(T$58-Fperm_SI_Woolf2021!$E$9:$E$93)/10))),Fperm_SI_Woolf2021!$D$9:$D$93)*T$57+INTERCEPT(Fperm_SI_Woolf2021!$F$9:$F$93*EXP(-Fperm_SI_Woolf2021!$I$9:$I$93*$C146*IF(T$58=Fperm_SI_Woolf2021!$E$9:$E$93,1,EXP(LN((1.1*(Fperm_SI_Woolf2021!$E$9:$E$93-T$58)-63.1579*EXP(-0.19*Fperm_SI_Woolf2021!$E$9:$E$93)+63.1579*EXP(-0.19*T$58))/(Fperm_SI_Woolf2021!$E$9:$E$93-T$58))*(T$58-Fperm_SI_Woolf2021!$E$9:$E$93)/10))) + Fperm_SI_Woolf2021!$G$9:$G$93*EXP(-Fperm_SI_Woolf2021!$J$9:$J$93*$C146*IF(T$58=Fperm_SI_Woolf2021!$E$9:$E$93,1,EXP(LN((1.1*(Fperm_SI_Woolf2021!$E$9:$E$93-T$58)-63.1579*EXP(-0.19*Fperm_SI_Woolf2021!$E$9:$E$93)+63.1579*EXP(-0.19*T$58))/(Fperm_SI_Woolf2021!$E$9:$E$93-T$58))*(T$58-Fperm_SI_Woolf2021!$E$9:$E$93)/10))) + Fperm_SI_Woolf2021!$H$9:$H$93*EXP(-Fperm_SI_Woolf2021!$K$9:$K$93*$C146*IF(T$58=Fperm_SI_Woolf2021!$E$9:$E$93,1,EXP(LN((1.1*(Fperm_SI_Woolf2021!$E$9:$E$93-T$58)-63.1579*EXP(-0.19*Fperm_SI_Woolf2021!$E$9:$E$93)+63.1579*EXP(-0.19*T$58))/(Fperm_SI_Woolf2021!$E$9:$E$93-T$58))*(T$58-Fperm_SI_Woolf2021!$E$9:$E$93)/10))),Fperm_SI_Woolf2021!$D$9:$D$93))</f>
        <v>0.48437052773023509</v>
      </c>
      <c r="U146" s="51" cm="1">
        <f t="array" ref="U146">MIN(1,SLOPE(Fperm_SI_Woolf2021!$F$9:$F$93*EXP(-Fperm_SI_Woolf2021!$I$9:$I$93*$C146*IF(U$58=Fperm_SI_Woolf2021!$E$9:$E$93,1,EXP(LN((1.1*(Fperm_SI_Woolf2021!$E$9:$E$93-U$58)-63.1579*EXP(-0.19*Fperm_SI_Woolf2021!$E$9:$E$93)+63.1579*EXP(-0.19*U$58))/(Fperm_SI_Woolf2021!$E$9:$E$93-U$58))*(U$58-Fperm_SI_Woolf2021!$E$9:$E$93)/10))) + Fperm_SI_Woolf2021!$G$9:$G$93*EXP(-Fperm_SI_Woolf2021!$J$9:$J$93*$C146*IF(U$58=Fperm_SI_Woolf2021!$E$9:$E$93,1,EXP(LN((1.1*(Fperm_SI_Woolf2021!$E$9:$E$93-U$58)-63.1579*EXP(-0.19*Fperm_SI_Woolf2021!$E$9:$E$93)+63.1579*EXP(-0.19*U$58))/(Fperm_SI_Woolf2021!$E$9:$E$93-U$58))*(U$58-Fperm_SI_Woolf2021!$E$9:$E$93)/10))) + Fperm_SI_Woolf2021!$H$9:$H$93*EXP(-Fperm_SI_Woolf2021!$K$9:$K$93*$C146*IF(U$58=Fperm_SI_Woolf2021!$E$9:$E$93,1,EXP(LN((1.1*(Fperm_SI_Woolf2021!$E$9:$E$93-U$58)-63.1579*EXP(-0.19*Fperm_SI_Woolf2021!$E$9:$E$93)+63.1579*EXP(-0.19*U$58))/(Fperm_SI_Woolf2021!$E$9:$E$93-U$58))*(U$58-Fperm_SI_Woolf2021!$E$9:$E$93)/10))),Fperm_SI_Woolf2021!$D$9:$D$93)*U$57+INTERCEPT(Fperm_SI_Woolf2021!$F$9:$F$93*EXP(-Fperm_SI_Woolf2021!$I$9:$I$93*$C146*IF(U$58=Fperm_SI_Woolf2021!$E$9:$E$93,1,EXP(LN((1.1*(Fperm_SI_Woolf2021!$E$9:$E$93-U$58)-63.1579*EXP(-0.19*Fperm_SI_Woolf2021!$E$9:$E$93)+63.1579*EXP(-0.19*U$58))/(Fperm_SI_Woolf2021!$E$9:$E$93-U$58))*(U$58-Fperm_SI_Woolf2021!$E$9:$E$93)/10))) + Fperm_SI_Woolf2021!$G$9:$G$93*EXP(-Fperm_SI_Woolf2021!$J$9:$J$93*$C146*IF(U$58=Fperm_SI_Woolf2021!$E$9:$E$93,1,EXP(LN((1.1*(Fperm_SI_Woolf2021!$E$9:$E$93-U$58)-63.1579*EXP(-0.19*Fperm_SI_Woolf2021!$E$9:$E$93)+63.1579*EXP(-0.19*U$58))/(Fperm_SI_Woolf2021!$E$9:$E$93-U$58))*(U$58-Fperm_SI_Woolf2021!$E$9:$E$93)/10))) + Fperm_SI_Woolf2021!$H$9:$H$93*EXP(-Fperm_SI_Woolf2021!$K$9:$K$93*$C146*IF(U$58=Fperm_SI_Woolf2021!$E$9:$E$93,1,EXP(LN((1.1*(Fperm_SI_Woolf2021!$E$9:$E$93-U$58)-63.1579*EXP(-0.19*Fperm_SI_Woolf2021!$E$9:$E$93)+63.1579*EXP(-0.19*U$58))/(Fperm_SI_Woolf2021!$E$9:$E$93-U$58))*(U$58-Fperm_SI_Woolf2021!$E$9:$E$93)/10))),Fperm_SI_Woolf2021!$D$9:$D$93))</f>
        <v>0.4611359642540056</v>
      </c>
      <c r="V146" s="51" cm="1">
        <f t="array" ref="V146">MIN(1,SLOPE(Fperm_SI_Woolf2021!$F$9:$F$93*EXP(-Fperm_SI_Woolf2021!$I$9:$I$93*$C146*IF(V$58=Fperm_SI_Woolf2021!$E$9:$E$93,1,EXP(LN((1.1*(Fperm_SI_Woolf2021!$E$9:$E$93-V$58)-63.1579*EXP(-0.19*Fperm_SI_Woolf2021!$E$9:$E$93)+63.1579*EXP(-0.19*V$58))/(Fperm_SI_Woolf2021!$E$9:$E$93-V$58))*(V$58-Fperm_SI_Woolf2021!$E$9:$E$93)/10))) + Fperm_SI_Woolf2021!$G$9:$G$93*EXP(-Fperm_SI_Woolf2021!$J$9:$J$93*$C146*IF(V$58=Fperm_SI_Woolf2021!$E$9:$E$93,1,EXP(LN((1.1*(Fperm_SI_Woolf2021!$E$9:$E$93-V$58)-63.1579*EXP(-0.19*Fperm_SI_Woolf2021!$E$9:$E$93)+63.1579*EXP(-0.19*V$58))/(Fperm_SI_Woolf2021!$E$9:$E$93-V$58))*(V$58-Fperm_SI_Woolf2021!$E$9:$E$93)/10))) + Fperm_SI_Woolf2021!$H$9:$H$93*EXP(-Fperm_SI_Woolf2021!$K$9:$K$93*$C146*IF(V$58=Fperm_SI_Woolf2021!$E$9:$E$93,1,EXP(LN((1.1*(Fperm_SI_Woolf2021!$E$9:$E$93-V$58)-63.1579*EXP(-0.19*Fperm_SI_Woolf2021!$E$9:$E$93)+63.1579*EXP(-0.19*V$58))/(Fperm_SI_Woolf2021!$E$9:$E$93-V$58))*(V$58-Fperm_SI_Woolf2021!$E$9:$E$93)/10))),Fperm_SI_Woolf2021!$D$9:$D$93)*V$57+INTERCEPT(Fperm_SI_Woolf2021!$F$9:$F$93*EXP(-Fperm_SI_Woolf2021!$I$9:$I$93*$C146*IF(V$58=Fperm_SI_Woolf2021!$E$9:$E$93,1,EXP(LN((1.1*(Fperm_SI_Woolf2021!$E$9:$E$93-V$58)-63.1579*EXP(-0.19*Fperm_SI_Woolf2021!$E$9:$E$93)+63.1579*EXP(-0.19*V$58))/(Fperm_SI_Woolf2021!$E$9:$E$93-V$58))*(V$58-Fperm_SI_Woolf2021!$E$9:$E$93)/10))) + Fperm_SI_Woolf2021!$G$9:$G$93*EXP(-Fperm_SI_Woolf2021!$J$9:$J$93*$C146*IF(V$58=Fperm_SI_Woolf2021!$E$9:$E$93,1,EXP(LN((1.1*(Fperm_SI_Woolf2021!$E$9:$E$93-V$58)-63.1579*EXP(-0.19*Fperm_SI_Woolf2021!$E$9:$E$93)+63.1579*EXP(-0.19*V$58))/(Fperm_SI_Woolf2021!$E$9:$E$93-V$58))*(V$58-Fperm_SI_Woolf2021!$E$9:$E$93)/10))) + Fperm_SI_Woolf2021!$H$9:$H$93*EXP(-Fperm_SI_Woolf2021!$K$9:$K$93*$C146*IF(V$58=Fperm_SI_Woolf2021!$E$9:$E$93,1,EXP(LN((1.1*(Fperm_SI_Woolf2021!$E$9:$E$93-V$58)-63.1579*EXP(-0.19*Fperm_SI_Woolf2021!$E$9:$E$93)+63.1579*EXP(-0.19*V$58))/(Fperm_SI_Woolf2021!$E$9:$E$93-V$58))*(V$58-Fperm_SI_Woolf2021!$E$9:$E$93)/10))),Fperm_SI_Woolf2021!$D$9:$D$93))</f>
        <v>0.43790140077777606</v>
      </c>
      <c r="W146" s="51" cm="1">
        <f t="array" ref="W146">MIN(1,SLOPE(Fperm_SI_Woolf2021!$F$9:$F$93*EXP(-Fperm_SI_Woolf2021!$I$9:$I$93*$C146*IF(W$58=Fperm_SI_Woolf2021!$E$9:$E$93,1,EXP(LN((1.1*(Fperm_SI_Woolf2021!$E$9:$E$93-W$58)-63.1579*EXP(-0.19*Fperm_SI_Woolf2021!$E$9:$E$93)+63.1579*EXP(-0.19*W$58))/(Fperm_SI_Woolf2021!$E$9:$E$93-W$58))*(W$58-Fperm_SI_Woolf2021!$E$9:$E$93)/10))) + Fperm_SI_Woolf2021!$G$9:$G$93*EXP(-Fperm_SI_Woolf2021!$J$9:$J$93*$C146*IF(W$58=Fperm_SI_Woolf2021!$E$9:$E$93,1,EXP(LN((1.1*(Fperm_SI_Woolf2021!$E$9:$E$93-W$58)-63.1579*EXP(-0.19*Fperm_SI_Woolf2021!$E$9:$E$93)+63.1579*EXP(-0.19*W$58))/(Fperm_SI_Woolf2021!$E$9:$E$93-W$58))*(W$58-Fperm_SI_Woolf2021!$E$9:$E$93)/10))) + Fperm_SI_Woolf2021!$H$9:$H$93*EXP(-Fperm_SI_Woolf2021!$K$9:$K$93*$C146*IF(W$58=Fperm_SI_Woolf2021!$E$9:$E$93,1,EXP(LN((1.1*(Fperm_SI_Woolf2021!$E$9:$E$93-W$58)-63.1579*EXP(-0.19*Fperm_SI_Woolf2021!$E$9:$E$93)+63.1579*EXP(-0.19*W$58))/(Fperm_SI_Woolf2021!$E$9:$E$93-W$58))*(W$58-Fperm_SI_Woolf2021!$E$9:$E$93)/10))),Fperm_SI_Woolf2021!$D$9:$D$93)*W$57+INTERCEPT(Fperm_SI_Woolf2021!$F$9:$F$93*EXP(-Fperm_SI_Woolf2021!$I$9:$I$93*$C146*IF(W$58=Fperm_SI_Woolf2021!$E$9:$E$93,1,EXP(LN((1.1*(Fperm_SI_Woolf2021!$E$9:$E$93-W$58)-63.1579*EXP(-0.19*Fperm_SI_Woolf2021!$E$9:$E$93)+63.1579*EXP(-0.19*W$58))/(Fperm_SI_Woolf2021!$E$9:$E$93-W$58))*(W$58-Fperm_SI_Woolf2021!$E$9:$E$93)/10))) + Fperm_SI_Woolf2021!$G$9:$G$93*EXP(-Fperm_SI_Woolf2021!$J$9:$J$93*$C146*IF(W$58=Fperm_SI_Woolf2021!$E$9:$E$93,1,EXP(LN((1.1*(Fperm_SI_Woolf2021!$E$9:$E$93-W$58)-63.1579*EXP(-0.19*Fperm_SI_Woolf2021!$E$9:$E$93)+63.1579*EXP(-0.19*W$58))/(Fperm_SI_Woolf2021!$E$9:$E$93-W$58))*(W$58-Fperm_SI_Woolf2021!$E$9:$E$93)/10))) + Fperm_SI_Woolf2021!$H$9:$H$93*EXP(-Fperm_SI_Woolf2021!$K$9:$K$93*$C146*IF(W$58=Fperm_SI_Woolf2021!$E$9:$E$93,1,EXP(LN((1.1*(Fperm_SI_Woolf2021!$E$9:$E$93-W$58)-63.1579*EXP(-0.19*Fperm_SI_Woolf2021!$E$9:$E$93)+63.1579*EXP(-0.19*W$58))/(Fperm_SI_Woolf2021!$E$9:$E$93-W$58))*(W$58-Fperm_SI_Woolf2021!$E$9:$E$93)/10))),Fperm_SI_Woolf2021!$D$9:$D$93))</f>
        <v>0.41466683730154658</v>
      </c>
      <c r="X146" s="51" cm="1">
        <f t="array" ref="X146">MIN(1,SLOPE(Fperm_SI_Woolf2021!$F$9:$F$93*EXP(-Fperm_SI_Woolf2021!$I$9:$I$93*$C146*IF(X$58=Fperm_SI_Woolf2021!$E$9:$E$93,1,EXP(LN((1.1*(Fperm_SI_Woolf2021!$E$9:$E$93-X$58)-63.1579*EXP(-0.19*Fperm_SI_Woolf2021!$E$9:$E$93)+63.1579*EXP(-0.19*X$58))/(Fperm_SI_Woolf2021!$E$9:$E$93-X$58))*(X$58-Fperm_SI_Woolf2021!$E$9:$E$93)/10))) + Fperm_SI_Woolf2021!$G$9:$G$93*EXP(-Fperm_SI_Woolf2021!$J$9:$J$93*$C146*IF(X$58=Fperm_SI_Woolf2021!$E$9:$E$93,1,EXP(LN((1.1*(Fperm_SI_Woolf2021!$E$9:$E$93-X$58)-63.1579*EXP(-0.19*Fperm_SI_Woolf2021!$E$9:$E$93)+63.1579*EXP(-0.19*X$58))/(Fperm_SI_Woolf2021!$E$9:$E$93-X$58))*(X$58-Fperm_SI_Woolf2021!$E$9:$E$93)/10))) + Fperm_SI_Woolf2021!$H$9:$H$93*EXP(-Fperm_SI_Woolf2021!$K$9:$K$93*$C146*IF(X$58=Fperm_SI_Woolf2021!$E$9:$E$93,1,EXP(LN((1.1*(Fperm_SI_Woolf2021!$E$9:$E$93-X$58)-63.1579*EXP(-0.19*Fperm_SI_Woolf2021!$E$9:$E$93)+63.1579*EXP(-0.19*X$58))/(Fperm_SI_Woolf2021!$E$9:$E$93-X$58))*(X$58-Fperm_SI_Woolf2021!$E$9:$E$93)/10))),Fperm_SI_Woolf2021!$D$9:$D$93)*X$57+INTERCEPT(Fperm_SI_Woolf2021!$F$9:$F$93*EXP(-Fperm_SI_Woolf2021!$I$9:$I$93*$C146*IF(X$58=Fperm_SI_Woolf2021!$E$9:$E$93,1,EXP(LN((1.1*(Fperm_SI_Woolf2021!$E$9:$E$93-X$58)-63.1579*EXP(-0.19*Fperm_SI_Woolf2021!$E$9:$E$93)+63.1579*EXP(-0.19*X$58))/(Fperm_SI_Woolf2021!$E$9:$E$93-X$58))*(X$58-Fperm_SI_Woolf2021!$E$9:$E$93)/10))) + Fperm_SI_Woolf2021!$G$9:$G$93*EXP(-Fperm_SI_Woolf2021!$J$9:$J$93*$C146*IF(X$58=Fperm_SI_Woolf2021!$E$9:$E$93,1,EXP(LN((1.1*(Fperm_SI_Woolf2021!$E$9:$E$93-X$58)-63.1579*EXP(-0.19*Fperm_SI_Woolf2021!$E$9:$E$93)+63.1579*EXP(-0.19*X$58))/(Fperm_SI_Woolf2021!$E$9:$E$93-X$58))*(X$58-Fperm_SI_Woolf2021!$E$9:$E$93)/10))) + Fperm_SI_Woolf2021!$H$9:$H$93*EXP(-Fperm_SI_Woolf2021!$K$9:$K$93*$C146*IF(X$58=Fperm_SI_Woolf2021!$E$9:$E$93,1,EXP(LN((1.1*(Fperm_SI_Woolf2021!$E$9:$E$93-X$58)-63.1579*EXP(-0.19*Fperm_SI_Woolf2021!$E$9:$E$93)+63.1579*EXP(-0.19*X$58))/(Fperm_SI_Woolf2021!$E$9:$E$93-X$58))*(X$58-Fperm_SI_Woolf2021!$E$9:$E$93)/10))),Fperm_SI_Woolf2021!$D$9:$D$93))</f>
        <v>0.39143227382531709</v>
      </c>
      <c r="Y146" s="51" cm="1">
        <f t="array" ref="Y146">MIN(1,SLOPE(Fperm_SI_Woolf2021!$F$9:$F$93*EXP(-Fperm_SI_Woolf2021!$I$9:$I$93*$C146*IF(Y$58=Fperm_SI_Woolf2021!$E$9:$E$93,1,EXP(LN((1.1*(Fperm_SI_Woolf2021!$E$9:$E$93-Y$58)-63.1579*EXP(-0.19*Fperm_SI_Woolf2021!$E$9:$E$93)+63.1579*EXP(-0.19*Y$58))/(Fperm_SI_Woolf2021!$E$9:$E$93-Y$58))*(Y$58-Fperm_SI_Woolf2021!$E$9:$E$93)/10))) + Fperm_SI_Woolf2021!$G$9:$G$93*EXP(-Fperm_SI_Woolf2021!$J$9:$J$93*$C146*IF(Y$58=Fperm_SI_Woolf2021!$E$9:$E$93,1,EXP(LN((1.1*(Fperm_SI_Woolf2021!$E$9:$E$93-Y$58)-63.1579*EXP(-0.19*Fperm_SI_Woolf2021!$E$9:$E$93)+63.1579*EXP(-0.19*Y$58))/(Fperm_SI_Woolf2021!$E$9:$E$93-Y$58))*(Y$58-Fperm_SI_Woolf2021!$E$9:$E$93)/10))) + Fperm_SI_Woolf2021!$H$9:$H$93*EXP(-Fperm_SI_Woolf2021!$K$9:$K$93*$C146*IF(Y$58=Fperm_SI_Woolf2021!$E$9:$E$93,1,EXP(LN((1.1*(Fperm_SI_Woolf2021!$E$9:$E$93-Y$58)-63.1579*EXP(-0.19*Fperm_SI_Woolf2021!$E$9:$E$93)+63.1579*EXP(-0.19*Y$58))/(Fperm_SI_Woolf2021!$E$9:$E$93-Y$58))*(Y$58-Fperm_SI_Woolf2021!$E$9:$E$93)/10))),Fperm_SI_Woolf2021!$D$9:$D$93)*Y$57+INTERCEPT(Fperm_SI_Woolf2021!$F$9:$F$93*EXP(-Fperm_SI_Woolf2021!$I$9:$I$93*$C146*IF(Y$58=Fperm_SI_Woolf2021!$E$9:$E$93,1,EXP(LN((1.1*(Fperm_SI_Woolf2021!$E$9:$E$93-Y$58)-63.1579*EXP(-0.19*Fperm_SI_Woolf2021!$E$9:$E$93)+63.1579*EXP(-0.19*Y$58))/(Fperm_SI_Woolf2021!$E$9:$E$93-Y$58))*(Y$58-Fperm_SI_Woolf2021!$E$9:$E$93)/10))) + Fperm_SI_Woolf2021!$G$9:$G$93*EXP(-Fperm_SI_Woolf2021!$J$9:$J$93*$C146*IF(Y$58=Fperm_SI_Woolf2021!$E$9:$E$93,1,EXP(LN((1.1*(Fperm_SI_Woolf2021!$E$9:$E$93-Y$58)-63.1579*EXP(-0.19*Fperm_SI_Woolf2021!$E$9:$E$93)+63.1579*EXP(-0.19*Y$58))/(Fperm_SI_Woolf2021!$E$9:$E$93-Y$58))*(Y$58-Fperm_SI_Woolf2021!$E$9:$E$93)/10))) + Fperm_SI_Woolf2021!$H$9:$H$93*EXP(-Fperm_SI_Woolf2021!$K$9:$K$93*$C146*IF(Y$58=Fperm_SI_Woolf2021!$E$9:$E$93,1,EXP(LN((1.1*(Fperm_SI_Woolf2021!$E$9:$E$93-Y$58)-63.1579*EXP(-0.19*Fperm_SI_Woolf2021!$E$9:$E$93)+63.1579*EXP(-0.19*Y$58))/(Fperm_SI_Woolf2021!$E$9:$E$93-Y$58))*(Y$58-Fperm_SI_Woolf2021!$E$9:$E$93)/10))),Fperm_SI_Woolf2021!$D$9:$D$93))</f>
        <v>0.36819771034908755</v>
      </c>
      <c r="Z146" s="51" cm="1">
        <f t="array" ref="Z146">MIN(1,SLOPE(Fperm_SI_Woolf2021!$F$9:$F$93*EXP(-Fperm_SI_Woolf2021!$I$9:$I$93*$C146*IF(Z$58=Fperm_SI_Woolf2021!$E$9:$E$93,1,EXP(LN((1.1*(Fperm_SI_Woolf2021!$E$9:$E$93-Z$58)-63.1579*EXP(-0.19*Fperm_SI_Woolf2021!$E$9:$E$93)+63.1579*EXP(-0.19*Z$58))/(Fperm_SI_Woolf2021!$E$9:$E$93-Z$58))*(Z$58-Fperm_SI_Woolf2021!$E$9:$E$93)/10))) + Fperm_SI_Woolf2021!$G$9:$G$93*EXP(-Fperm_SI_Woolf2021!$J$9:$J$93*$C146*IF(Z$58=Fperm_SI_Woolf2021!$E$9:$E$93,1,EXP(LN((1.1*(Fperm_SI_Woolf2021!$E$9:$E$93-Z$58)-63.1579*EXP(-0.19*Fperm_SI_Woolf2021!$E$9:$E$93)+63.1579*EXP(-0.19*Z$58))/(Fperm_SI_Woolf2021!$E$9:$E$93-Z$58))*(Z$58-Fperm_SI_Woolf2021!$E$9:$E$93)/10))) + Fperm_SI_Woolf2021!$H$9:$H$93*EXP(-Fperm_SI_Woolf2021!$K$9:$K$93*$C146*IF(Z$58=Fperm_SI_Woolf2021!$E$9:$E$93,1,EXP(LN((1.1*(Fperm_SI_Woolf2021!$E$9:$E$93-Z$58)-63.1579*EXP(-0.19*Fperm_SI_Woolf2021!$E$9:$E$93)+63.1579*EXP(-0.19*Z$58))/(Fperm_SI_Woolf2021!$E$9:$E$93-Z$58))*(Z$58-Fperm_SI_Woolf2021!$E$9:$E$93)/10))),Fperm_SI_Woolf2021!$D$9:$D$93)*Z$57+INTERCEPT(Fperm_SI_Woolf2021!$F$9:$F$93*EXP(-Fperm_SI_Woolf2021!$I$9:$I$93*$C146*IF(Z$58=Fperm_SI_Woolf2021!$E$9:$E$93,1,EXP(LN((1.1*(Fperm_SI_Woolf2021!$E$9:$E$93-Z$58)-63.1579*EXP(-0.19*Fperm_SI_Woolf2021!$E$9:$E$93)+63.1579*EXP(-0.19*Z$58))/(Fperm_SI_Woolf2021!$E$9:$E$93-Z$58))*(Z$58-Fperm_SI_Woolf2021!$E$9:$E$93)/10))) + Fperm_SI_Woolf2021!$G$9:$G$93*EXP(-Fperm_SI_Woolf2021!$J$9:$J$93*$C146*IF(Z$58=Fperm_SI_Woolf2021!$E$9:$E$93,1,EXP(LN((1.1*(Fperm_SI_Woolf2021!$E$9:$E$93-Z$58)-63.1579*EXP(-0.19*Fperm_SI_Woolf2021!$E$9:$E$93)+63.1579*EXP(-0.19*Z$58))/(Fperm_SI_Woolf2021!$E$9:$E$93-Z$58))*(Z$58-Fperm_SI_Woolf2021!$E$9:$E$93)/10))) + Fperm_SI_Woolf2021!$H$9:$H$93*EXP(-Fperm_SI_Woolf2021!$K$9:$K$93*$C146*IF(Z$58=Fperm_SI_Woolf2021!$E$9:$E$93,1,EXP(LN((1.1*(Fperm_SI_Woolf2021!$E$9:$E$93-Z$58)-63.1579*EXP(-0.19*Fperm_SI_Woolf2021!$E$9:$E$93)+63.1579*EXP(-0.19*Z$58))/(Fperm_SI_Woolf2021!$E$9:$E$93-Z$58))*(Z$58-Fperm_SI_Woolf2021!$E$9:$E$93)/10))),Fperm_SI_Woolf2021!$D$9:$D$93))</f>
        <v>0.34496314687285806</v>
      </c>
      <c r="AA146" s="51" cm="1">
        <f t="array" ref="AA146">MIN(1,SLOPE(Fperm_SI_Woolf2021!$F$9:$F$93*EXP(-Fperm_SI_Woolf2021!$I$9:$I$93*$C146*IF(AA$58=Fperm_SI_Woolf2021!$E$9:$E$93,1,EXP(LN((1.1*(Fperm_SI_Woolf2021!$E$9:$E$93-AA$58)-63.1579*EXP(-0.19*Fperm_SI_Woolf2021!$E$9:$E$93)+63.1579*EXP(-0.19*AA$58))/(Fperm_SI_Woolf2021!$E$9:$E$93-AA$58))*(AA$58-Fperm_SI_Woolf2021!$E$9:$E$93)/10))) + Fperm_SI_Woolf2021!$G$9:$G$93*EXP(-Fperm_SI_Woolf2021!$J$9:$J$93*$C146*IF(AA$58=Fperm_SI_Woolf2021!$E$9:$E$93,1,EXP(LN((1.1*(Fperm_SI_Woolf2021!$E$9:$E$93-AA$58)-63.1579*EXP(-0.19*Fperm_SI_Woolf2021!$E$9:$E$93)+63.1579*EXP(-0.19*AA$58))/(Fperm_SI_Woolf2021!$E$9:$E$93-AA$58))*(AA$58-Fperm_SI_Woolf2021!$E$9:$E$93)/10))) + Fperm_SI_Woolf2021!$H$9:$H$93*EXP(-Fperm_SI_Woolf2021!$K$9:$K$93*$C146*IF(AA$58=Fperm_SI_Woolf2021!$E$9:$E$93,1,EXP(LN((1.1*(Fperm_SI_Woolf2021!$E$9:$E$93-AA$58)-63.1579*EXP(-0.19*Fperm_SI_Woolf2021!$E$9:$E$93)+63.1579*EXP(-0.19*AA$58))/(Fperm_SI_Woolf2021!$E$9:$E$93-AA$58))*(AA$58-Fperm_SI_Woolf2021!$E$9:$E$93)/10))),Fperm_SI_Woolf2021!$D$9:$D$93)*AA$57+INTERCEPT(Fperm_SI_Woolf2021!$F$9:$F$93*EXP(-Fperm_SI_Woolf2021!$I$9:$I$93*$C146*IF(AA$58=Fperm_SI_Woolf2021!$E$9:$E$93,1,EXP(LN((1.1*(Fperm_SI_Woolf2021!$E$9:$E$93-AA$58)-63.1579*EXP(-0.19*Fperm_SI_Woolf2021!$E$9:$E$93)+63.1579*EXP(-0.19*AA$58))/(Fperm_SI_Woolf2021!$E$9:$E$93-AA$58))*(AA$58-Fperm_SI_Woolf2021!$E$9:$E$93)/10))) + Fperm_SI_Woolf2021!$G$9:$G$93*EXP(-Fperm_SI_Woolf2021!$J$9:$J$93*$C146*IF(AA$58=Fperm_SI_Woolf2021!$E$9:$E$93,1,EXP(LN((1.1*(Fperm_SI_Woolf2021!$E$9:$E$93-AA$58)-63.1579*EXP(-0.19*Fperm_SI_Woolf2021!$E$9:$E$93)+63.1579*EXP(-0.19*AA$58))/(Fperm_SI_Woolf2021!$E$9:$E$93-AA$58))*(AA$58-Fperm_SI_Woolf2021!$E$9:$E$93)/10))) + Fperm_SI_Woolf2021!$H$9:$H$93*EXP(-Fperm_SI_Woolf2021!$K$9:$K$93*$C146*IF(AA$58=Fperm_SI_Woolf2021!$E$9:$E$93,1,EXP(LN((1.1*(Fperm_SI_Woolf2021!$E$9:$E$93-AA$58)-63.1579*EXP(-0.19*Fperm_SI_Woolf2021!$E$9:$E$93)+63.1579*EXP(-0.19*AA$58))/(Fperm_SI_Woolf2021!$E$9:$E$93-AA$58))*(AA$58-Fperm_SI_Woolf2021!$E$9:$E$93)/10))),Fperm_SI_Woolf2021!$D$9:$D$93))</f>
        <v>0.32172858339662858</v>
      </c>
      <c r="AB146" s="51" cm="1">
        <f t="array" ref="AB146">MIN(1,SLOPE(Fperm_SI_Woolf2021!$F$9:$F$93*EXP(-Fperm_SI_Woolf2021!$I$9:$I$93*$C146*IF(AB$58=Fperm_SI_Woolf2021!$E$9:$E$93,1,EXP(LN((1.1*(Fperm_SI_Woolf2021!$E$9:$E$93-AB$58)-63.1579*EXP(-0.19*Fperm_SI_Woolf2021!$E$9:$E$93)+63.1579*EXP(-0.19*AB$58))/(Fperm_SI_Woolf2021!$E$9:$E$93-AB$58))*(AB$58-Fperm_SI_Woolf2021!$E$9:$E$93)/10))) + Fperm_SI_Woolf2021!$G$9:$G$93*EXP(-Fperm_SI_Woolf2021!$J$9:$J$93*$C146*IF(AB$58=Fperm_SI_Woolf2021!$E$9:$E$93,1,EXP(LN((1.1*(Fperm_SI_Woolf2021!$E$9:$E$93-AB$58)-63.1579*EXP(-0.19*Fperm_SI_Woolf2021!$E$9:$E$93)+63.1579*EXP(-0.19*AB$58))/(Fperm_SI_Woolf2021!$E$9:$E$93-AB$58))*(AB$58-Fperm_SI_Woolf2021!$E$9:$E$93)/10))) + Fperm_SI_Woolf2021!$H$9:$H$93*EXP(-Fperm_SI_Woolf2021!$K$9:$K$93*$C146*IF(AB$58=Fperm_SI_Woolf2021!$E$9:$E$93,1,EXP(LN((1.1*(Fperm_SI_Woolf2021!$E$9:$E$93-AB$58)-63.1579*EXP(-0.19*Fperm_SI_Woolf2021!$E$9:$E$93)+63.1579*EXP(-0.19*AB$58))/(Fperm_SI_Woolf2021!$E$9:$E$93-AB$58))*(AB$58-Fperm_SI_Woolf2021!$E$9:$E$93)/10))),Fperm_SI_Woolf2021!$D$9:$D$93)*AB$57+INTERCEPT(Fperm_SI_Woolf2021!$F$9:$F$93*EXP(-Fperm_SI_Woolf2021!$I$9:$I$93*$C146*IF(AB$58=Fperm_SI_Woolf2021!$E$9:$E$93,1,EXP(LN((1.1*(Fperm_SI_Woolf2021!$E$9:$E$93-AB$58)-63.1579*EXP(-0.19*Fperm_SI_Woolf2021!$E$9:$E$93)+63.1579*EXP(-0.19*AB$58))/(Fperm_SI_Woolf2021!$E$9:$E$93-AB$58))*(AB$58-Fperm_SI_Woolf2021!$E$9:$E$93)/10))) + Fperm_SI_Woolf2021!$G$9:$G$93*EXP(-Fperm_SI_Woolf2021!$J$9:$J$93*$C146*IF(AB$58=Fperm_SI_Woolf2021!$E$9:$E$93,1,EXP(LN((1.1*(Fperm_SI_Woolf2021!$E$9:$E$93-AB$58)-63.1579*EXP(-0.19*Fperm_SI_Woolf2021!$E$9:$E$93)+63.1579*EXP(-0.19*AB$58))/(Fperm_SI_Woolf2021!$E$9:$E$93-AB$58))*(AB$58-Fperm_SI_Woolf2021!$E$9:$E$93)/10))) + Fperm_SI_Woolf2021!$H$9:$H$93*EXP(-Fperm_SI_Woolf2021!$K$9:$K$93*$C146*IF(AB$58=Fperm_SI_Woolf2021!$E$9:$E$93,1,EXP(LN((1.1*(Fperm_SI_Woolf2021!$E$9:$E$93-AB$58)-63.1579*EXP(-0.19*Fperm_SI_Woolf2021!$E$9:$E$93)+63.1579*EXP(-0.19*AB$58))/(Fperm_SI_Woolf2021!$E$9:$E$93-AB$58))*(AB$58-Fperm_SI_Woolf2021!$E$9:$E$93)/10))),Fperm_SI_Woolf2021!$D$9:$D$93))</f>
        <v>0.29849401992039903</v>
      </c>
      <c r="AC146" s="51" cm="1">
        <f t="array" ref="AC146">MIN(1,SLOPE(Fperm_SI_Woolf2021!$F$9:$F$93*EXP(-Fperm_SI_Woolf2021!$I$9:$I$93*$C146*IF(AC$58=Fperm_SI_Woolf2021!$E$9:$E$93,1,EXP(LN((1.1*(Fperm_SI_Woolf2021!$E$9:$E$93-AC$58)-63.1579*EXP(-0.19*Fperm_SI_Woolf2021!$E$9:$E$93)+63.1579*EXP(-0.19*AC$58))/(Fperm_SI_Woolf2021!$E$9:$E$93-AC$58))*(AC$58-Fperm_SI_Woolf2021!$E$9:$E$93)/10))) + Fperm_SI_Woolf2021!$G$9:$G$93*EXP(-Fperm_SI_Woolf2021!$J$9:$J$93*$C146*IF(AC$58=Fperm_SI_Woolf2021!$E$9:$E$93,1,EXP(LN((1.1*(Fperm_SI_Woolf2021!$E$9:$E$93-AC$58)-63.1579*EXP(-0.19*Fperm_SI_Woolf2021!$E$9:$E$93)+63.1579*EXP(-0.19*AC$58))/(Fperm_SI_Woolf2021!$E$9:$E$93-AC$58))*(AC$58-Fperm_SI_Woolf2021!$E$9:$E$93)/10))) + Fperm_SI_Woolf2021!$H$9:$H$93*EXP(-Fperm_SI_Woolf2021!$K$9:$K$93*$C146*IF(AC$58=Fperm_SI_Woolf2021!$E$9:$E$93,1,EXP(LN((1.1*(Fperm_SI_Woolf2021!$E$9:$E$93-AC$58)-63.1579*EXP(-0.19*Fperm_SI_Woolf2021!$E$9:$E$93)+63.1579*EXP(-0.19*AC$58))/(Fperm_SI_Woolf2021!$E$9:$E$93-AC$58))*(AC$58-Fperm_SI_Woolf2021!$E$9:$E$93)/10))),Fperm_SI_Woolf2021!$D$9:$D$93)*AC$57+INTERCEPT(Fperm_SI_Woolf2021!$F$9:$F$93*EXP(-Fperm_SI_Woolf2021!$I$9:$I$93*$C146*IF(AC$58=Fperm_SI_Woolf2021!$E$9:$E$93,1,EXP(LN((1.1*(Fperm_SI_Woolf2021!$E$9:$E$93-AC$58)-63.1579*EXP(-0.19*Fperm_SI_Woolf2021!$E$9:$E$93)+63.1579*EXP(-0.19*AC$58))/(Fperm_SI_Woolf2021!$E$9:$E$93-AC$58))*(AC$58-Fperm_SI_Woolf2021!$E$9:$E$93)/10))) + Fperm_SI_Woolf2021!$G$9:$G$93*EXP(-Fperm_SI_Woolf2021!$J$9:$J$93*$C146*IF(AC$58=Fperm_SI_Woolf2021!$E$9:$E$93,1,EXP(LN((1.1*(Fperm_SI_Woolf2021!$E$9:$E$93-AC$58)-63.1579*EXP(-0.19*Fperm_SI_Woolf2021!$E$9:$E$93)+63.1579*EXP(-0.19*AC$58))/(Fperm_SI_Woolf2021!$E$9:$E$93-AC$58))*(AC$58-Fperm_SI_Woolf2021!$E$9:$E$93)/10))) + Fperm_SI_Woolf2021!$H$9:$H$93*EXP(-Fperm_SI_Woolf2021!$K$9:$K$93*$C146*IF(AC$58=Fperm_SI_Woolf2021!$E$9:$E$93,1,EXP(LN((1.1*(Fperm_SI_Woolf2021!$E$9:$E$93-AC$58)-63.1579*EXP(-0.19*Fperm_SI_Woolf2021!$E$9:$E$93)+63.1579*EXP(-0.19*AC$58))/(Fperm_SI_Woolf2021!$E$9:$E$93-AC$58))*(AC$58-Fperm_SI_Woolf2021!$E$9:$E$93)/10))),Fperm_SI_Woolf2021!$D$9:$D$93))</f>
        <v>0.27525945644416955</v>
      </c>
      <c r="AD146" s="51" cm="1">
        <f t="array" ref="AD146">MIN(1,SLOPE(Fperm_SI_Woolf2021!$F$9:$F$93*EXP(-Fperm_SI_Woolf2021!$I$9:$I$93*$C146*IF(AD$58=Fperm_SI_Woolf2021!$E$9:$E$93,1,EXP(LN((1.1*(Fperm_SI_Woolf2021!$E$9:$E$93-AD$58)-63.1579*EXP(-0.19*Fperm_SI_Woolf2021!$E$9:$E$93)+63.1579*EXP(-0.19*AD$58))/(Fperm_SI_Woolf2021!$E$9:$E$93-AD$58))*(AD$58-Fperm_SI_Woolf2021!$E$9:$E$93)/10))) + Fperm_SI_Woolf2021!$G$9:$G$93*EXP(-Fperm_SI_Woolf2021!$J$9:$J$93*$C146*IF(AD$58=Fperm_SI_Woolf2021!$E$9:$E$93,1,EXP(LN((1.1*(Fperm_SI_Woolf2021!$E$9:$E$93-AD$58)-63.1579*EXP(-0.19*Fperm_SI_Woolf2021!$E$9:$E$93)+63.1579*EXP(-0.19*AD$58))/(Fperm_SI_Woolf2021!$E$9:$E$93-AD$58))*(AD$58-Fperm_SI_Woolf2021!$E$9:$E$93)/10))) + Fperm_SI_Woolf2021!$H$9:$H$93*EXP(-Fperm_SI_Woolf2021!$K$9:$K$93*$C146*IF(AD$58=Fperm_SI_Woolf2021!$E$9:$E$93,1,EXP(LN((1.1*(Fperm_SI_Woolf2021!$E$9:$E$93-AD$58)-63.1579*EXP(-0.19*Fperm_SI_Woolf2021!$E$9:$E$93)+63.1579*EXP(-0.19*AD$58))/(Fperm_SI_Woolf2021!$E$9:$E$93-AD$58))*(AD$58-Fperm_SI_Woolf2021!$E$9:$E$93)/10))),Fperm_SI_Woolf2021!$D$9:$D$93)*AD$57+INTERCEPT(Fperm_SI_Woolf2021!$F$9:$F$93*EXP(-Fperm_SI_Woolf2021!$I$9:$I$93*$C146*IF(AD$58=Fperm_SI_Woolf2021!$E$9:$E$93,1,EXP(LN((1.1*(Fperm_SI_Woolf2021!$E$9:$E$93-AD$58)-63.1579*EXP(-0.19*Fperm_SI_Woolf2021!$E$9:$E$93)+63.1579*EXP(-0.19*AD$58))/(Fperm_SI_Woolf2021!$E$9:$E$93-AD$58))*(AD$58-Fperm_SI_Woolf2021!$E$9:$E$93)/10))) + Fperm_SI_Woolf2021!$G$9:$G$93*EXP(-Fperm_SI_Woolf2021!$J$9:$J$93*$C146*IF(AD$58=Fperm_SI_Woolf2021!$E$9:$E$93,1,EXP(LN((1.1*(Fperm_SI_Woolf2021!$E$9:$E$93-AD$58)-63.1579*EXP(-0.19*Fperm_SI_Woolf2021!$E$9:$E$93)+63.1579*EXP(-0.19*AD$58))/(Fperm_SI_Woolf2021!$E$9:$E$93-AD$58))*(AD$58-Fperm_SI_Woolf2021!$E$9:$E$93)/10))) + Fperm_SI_Woolf2021!$H$9:$H$93*EXP(-Fperm_SI_Woolf2021!$K$9:$K$93*$C146*IF(AD$58=Fperm_SI_Woolf2021!$E$9:$E$93,1,EXP(LN((1.1*(Fperm_SI_Woolf2021!$E$9:$E$93-AD$58)-63.1579*EXP(-0.19*Fperm_SI_Woolf2021!$E$9:$E$93)+63.1579*EXP(-0.19*AD$58))/(Fperm_SI_Woolf2021!$E$9:$E$93-AD$58))*(AD$58-Fperm_SI_Woolf2021!$E$9:$E$93)/10))),Fperm_SI_Woolf2021!$D$9:$D$93))</f>
        <v>0.25202489296794001</v>
      </c>
      <c r="AE146" s="51" cm="1">
        <f t="array" ref="AE146">MIN(1,SLOPE(Fperm_SI_Woolf2021!$F$9:$F$93*EXP(-Fperm_SI_Woolf2021!$I$9:$I$93*$C146*IF(AE$58=Fperm_SI_Woolf2021!$E$9:$E$93,1,EXP(LN((1.1*(Fperm_SI_Woolf2021!$E$9:$E$93-AE$58)-63.1579*EXP(-0.19*Fperm_SI_Woolf2021!$E$9:$E$93)+63.1579*EXP(-0.19*AE$58))/(Fperm_SI_Woolf2021!$E$9:$E$93-AE$58))*(AE$58-Fperm_SI_Woolf2021!$E$9:$E$93)/10))) + Fperm_SI_Woolf2021!$G$9:$G$93*EXP(-Fperm_SI_Woolf2021!$J$9:$J$93*$C146*IF(AE$58=Fperm_SI_Woolf2021!$E$9:$E$93,1,EXP(LN((1.1*(Fperm_SI_Woolf2021!$E$9:$E$93-AE$58)-63.1579*EXP(-0.19*Fperm_SI_Woolf2021!$E$9:$E$93)+63.1579*EXP(-0.19*AE$58))/(Fperm_SI_Woolf2021!$E$9:$E$93-AE$58))*(AE$58-Fperm_SI_Woolf2021!$E$9:$E$93)/10))) + Fperm_SI_Woolf2021!$H$9:$H$93*EXP(-Fperm_SI_Woolf2021!$K$9:$K$93*$C146*IF(AE$58=Fperm_SI_Woolf2021!$E$9:$E$93,1,EXP(LN((1.1*(Fperm_SI_Woolf2021!$E$9:$E$93-AE$58)-63.1579*EXP(-0.19*Fperm_SI_Woolf2021!$E$9:$E$93)+63.1579*EXP(-0.19*AE$58))/(Fperm_SI_Woolf2021!$E$9:$E$93-AE$58))*(AE$58-Fperm_SI_Woolf2021!$E$9:$E$93)/10))),Fperm_SI_Woolf2021!$D$9:$D$93)*AE$57+INTERCEPT(Fperm_SI_Woolf2021!$F$9:$F$93*EXP(-Fperm_SI_Woolf2021!$I$9:$I$93*$C146*IF(AE$58=Fperm_SI_Woolf2021!$E$9:$E$93,1,EXP(LN((1.1*(Fperm_SI_Woolf2021!$E$9:$E$93-AE$58)-63.1579*EXP(-0.19*Fperm_SI_Woolf2021!$E$9:$E$93)+63.1579*EXP(-0.19*AE$58))/(Fperm_SI_Woolf2021!$E$9:$E$93-AE$58))*(AE$58-Fperm_SI_Woolf2021!$E$9:$E$93)/10))) + Fperm_SI_Woolf2021!$G$9:$G$93*EXP(-Fperm_SI_Woolf2021!$J$9:$J$93*$C146*IF(AE$58=Fperm_SI_Woolf2021!$E$9:$E$93,1,EXP(LN((1.1*(Fperm_SI_Woolf2021!$E$9:$E$93-AE$58)-63.1579*EXP(-0.19*Fperm_SI_Woolf2021!$E$9:$E$93)+63.1579*EXP(-0.19*AE$58))/(Fperm_SI_Woolf2021!$E$9:$E$93-AE$58))*(AE$58-Fperm_SI_Woolf2021!$E$9:$E$93)/10))) + Fperm_SI_Woolf2021!$H$9:$H$93*EXP(-Fperm_SI_Woolf2021!$K$9:$K$93*$C146*IF(AE$58=Fperm_SI_Woolf2021!$E$9:$E$93,1,EXP(LN((1.1*(Fperm_SI_Woolf2021!$E$9:$E$93-AE$58)-63.1579*EXP(-0.19*Fperm_SI_Woolf2021!$E$9:$E$93)+63.1579*EXP(-0.19*AE$58))/(Fperm_SI_Woolf2021!$E$9:$E$93-AE$58))*(AE$58-Fperm_SI_Woolf2021!$E$9:$E$93)/10))),Fperm_SI_Woolf2021!$D$9:$D$93))</f>
        <v>0.22879032949171052</v>
      </c>
      <c r="AF146" s="51" cm="1">
        <f t="array" ref="AF146">MIN(1,SLOPE(Fperm_SI_Woolf2021!$F$9:$F$93*EXP(-Fperm_SI_Woolf2021!$I$9:$I$93*$C146*IF(AF$58=Fperm_SI_Woolf2021!$E$9:$E$93,1,EXP(LN((1.1*(Fperm_SI_Woolf2021!$E$9:$E$93-AF$58)-63.1579*EXP(-0.19*Fperm_SI_Woolf2021!$E$9:$E$93)+63.1579*EXP(-0.19*AF$58))/(Fperm_SI_Woolf2021!$E$9:$E$93-AF$58))*(AF$58-Fperm_SI_Woolf2021!$E$9:$E$93)/10))) + Fperm_SI_Woolf2021!$G$9:$G$93*EXP(-Fperm_SI_Woolf2021!$J$9:$J$93*$C146*IF(AF$58=Fperm_SI_Woolf2021!$E$9:$E$93,1,EXP(LN((1.1*(Fperm_SI_Woolf2021!$E$9:$E$93-AF$58)-63.1579*EXP(-0.19*Fperm_SI_Woolf2021!$E$9:$E$93)+63.1579*EXP(-0.19*AF$58))/(Fperm_SI_Woolf2021!$E$9:$E$93-AF$58))*(AF$58-Fperm_SI_Woolf2021!$E$9:$E$93)/10))) + Fperm_SI_Woolf2021!$H$9:$H$93*EXP(-Fperm_SI_Woolf2021!$K$9:$K$93*$C146*IF(AF$58=Fperm_SI_Woolf2021!$E$9:$E$93,1,EXP(LN((1.1*(Fperm_SI_Woolf2021!$E$9:$E$93-AF$58)-63.1579*EXP(-0.19*Fperm_SI_Woolf2021!$E$9:$E$93)+63.1579*EXP(-0.19*AF$58))/(Fperm_SI_Woolf2021!$E$9:$E$93-AF$58))*(AF$58-Fperm_SI_Woolf2021!$E$9:$E$93)/10))),Fperm_SI_Woolf2021!$D$9:$D$93)*AF$57+INTERCEPT(Fperm_SI_Woolf2021!$F$9:$F$93*EXP(-Fperm_SI_Woolf2021!$I$9:$I$93*$C146*IF(AF$58=Fperm_SI_Woolf2021!$E$9:$E$93,1,EXP(LN((1.1*(Fperm_SI_Woolf2021!$E$9:$E$93-AF$58)-63.1579*EXP(-0.19*Fperm_SI_Woolf2021!$E$9:$E$93)+63.1579*EXP(-0.19*AF$58))/(Fperm_SI_Woolf2021!$E$9:$E$93-AF$58))*(AF$58-Fperm_SI_Woolf2021!$E$9:$E$93)/10))) + Fperm_SI_Woolf2021!$G$9:$G$93*EXP(-Fperm_SI_Woolf2021!$J$9:$J$93*$C146*IF(AF$58=Fperm_SI_Woolf2021!$E$9:$E$93,1,EXP(LN((1.1*(Fperm_SI_Woolf2021!$E$9:$E$93-AF$58)-63.1579*EXP(-0.19*Fperm_SI_Woolf2021!$E$9:$E$93)+63.1579*EXP(-0.19*AF$58))/(Fperm_SI_Woolf2021!$E$9:$E$93-AF$58))*(AF$58-Fperm_SI_Woolf2021!$E$9:$E$93)/10))) + Fperm_SI_Woolf2021!$H$9:$H$93*EXP(-Fperm_SI_Woolf2021!$K$9:$K$93*$C146*IF(AF$58=Fperm_SI_Woolf2021!$E$9:$E$93,1,EXP(LN((1.1*(Fperm_SI_Woolf2021!$E$9:$E$93-AF$58)-63.1579*EXP(-0.19*Fperm_SI_Woolf2021!$E$9:$E$93)+63.1579*EXP(-0.19*AF$58))/(Fperm_SI_Woolf2021!$E$9:$E$93-AF$58))*(AF$58-Fperm_SI_Woolf2021!$E$9:$E$93)/10))),Fperm_SI_Woolf2021!$D$9:$D$93))</f>
        <v>0.20555576601548098</v>
      </c>
      <c r="AG146" s="51" cm="1">
        <f t="array" ref="AG146">MIN(1,SLOPE(Fperm_SI_Woolf2021!$F$9:$F$93*EXP(-Fperm_SI_Woolf2021!$I$9:$I$93*$C146*IF(AG$58=Fperm_SI_Woolf2021!$E$9:$E$93,1,EXP(LN((1.1*(Fperm_SI_Woolf2021!$E$9:$E$93-AG$58)-63.1579*EXP(-0.19*Fperm_SI_Woolf2021!$E$9:$E$93)+63.1579*EXP(-0.19*AG$58))/(Fperm_SI_Woolf2021!$E$9:$E$93-AG$58))*(AG$58-Fperm_SI_Woolf2021!$E$9:$E$93)/10))) + Fperm_SI_Woolf2021!$G$9:$G$93*EXP(-Fperm_SI_Woolf2021!$J$9:$J$93*$C146*IF(AG$58=Fperm_SI_Woolf2021!$E$9:$E$93,1,EXP(LN((1.1*(Fperm_SI_Woolf2021!$E$9:$E$93-AG$58)-63.1579*EXP(-0.19*Fperm_SI_Woolf2021!$E$9:$E$93)+63.1579*EXP(-0.19*AG$58))/(Fperm_SI_Woolf2021!$E$9:$E$93-AG$58))*(AG$58-Fperm_SI_Woolf2021!$E$9:$E$93)/10))) + Fperm_SI_Woolf2021!$H$9:$H$93*EXP(-Fperm_SI_Woolf2021!$K$9:$K$93*$C146*IF(AG$58=Fperm_SI_Woolf2021!$E$9:$E$93,1,EXP(LN((1.1*(Fperm_SI_Woolf2021!$E$9:$E$93-AG$58)-63.1579*EXP(-0.19*Fperm_SI_Woolf2021!$E$9:$E$93)+63.1579*EXP(-0.19*AG$58))/(Fperm_SI_Woolf2021!$E$9:$E$93-AG$58))*(AG$58-Fperm_SI_Woolf2021!$E$9:$E$93)/10))),Fperm_SI_Woolf2021!$D$9:$D$93)*AG$57+INTERCEPT(Fperm_SI_Woolf2021!$F$9:$F$93*EXP(-Fperm_SI_Woolf2021!$I$9:$I$93*$C146*IF(AG$58=Fperm_SI_Woolf2021!$E$9:$E$93,1,EXP(LN((1.1*(Fperm_SI_Woolf2021!$E$9:$E$93-AG$58)-63.1579*EXP(-0.19*Fperm_SI_Woolf2021!$E$9:$E$93)+63.1579*EXP(-0.19*AG$58))/(Fperm_SI_Woolf2021!$E$9:$E$93-AG$58))*(AG$58-Fperm_SI_Woolf2021!$E$9:$E$93)/10))) + Fperm_SI_Woolf2021!$G$9:$G$93*EXP(-Fperm_SI_Woolf2021!$J$9:$J$93*$C146*IF(AG$58=Fperm_SI_Woolf2021!$E$9:$E$93,1,EXP(LN((1.1*(Fperm_SI_Woolf2021!$E$9:$E$93-AG$58)-63.1579*EXP(-0.19*Fperm_SI_Woolf2021!$E$9:$E$93)+63.1579*EXP(-0.19*AG$58))/(Fperm_SI_Woolf2021!$E$9:$E$93-AG$58))*(AG$58-Fperm_SI_Woolf2021!$E$9:$E$93)/10))) + Fperm_SI_Woolf2021!$H$9:$H$93*EXP(-Fperm_SI_Woolf2021!$K$9:$K$93*$C146*IF(AG$58=Fperm_SI_Woolf2021!$E$9:$E$93,1,EXP(LN((1.1*(Fperm_SI_Woolf2021!$E$9:$E$93-AG$58)-63.1579*EXP(-0.19*Fperm_SI_Woolf2021!$E$9:$E$93)+63.1579*EXP(-0.19*AG$58))/(Fperm_SI_Woolf2021!$E$9:$E$93-AG$58))*(AG$58-Fperm_SI_Woolf2021!$E$9:$E$93)/10))),Fperm_SI_Woolf2021!$D$9:$D$93))</f>
        <v>0.18232120253925144</v>
      </c>
      <c r="AH146" s="51" cm="1">
        <f t="array" ref="AH146">MIN(1,SLOPE(Fperm_SI_Woolf2021!$F$9:$F$93*EXP(-Fperm_SI_Woolf2021!$I$9:$I$93*$C146*IF(AH$58=Fperm_SI_Woolf2021!$E$9:$E$93,1,EXP(LN((1.1*(Fperm_SI_Woolf2021!$E$9:$E$93-AH$58)-63.1579*EXP(-0.19*Fperm_SI_Woolf2021!$E$9:$E$93)+63.1579*EXP(-0.19*AH$58))/(Fperm_SI_Woolf2021!$E$9:$E$93-AH$58))*(AH$58-Fperm_SI_Woolf2021!$E$9:$E$93)/10))) + Fperm_SI_Woolf2021!$G$9:$G$93*EXP(-Fperm_SI_Woolf2021!$J$9:$J$93*$C146*IF(AH$58=Fperm_SI_Woolf2021!$E$9:$E$93,1,EXP(LN((1.1*(Fperm_SI_Woolf2021!$E$9:$E$93-AH$58)-63.1579*EXP(-0.19*Fperm_SI_Woolf2021!$E$9:$E$93)+63.1579*EXP(-0.19*AH$58))/(Fperm_SI_Woolf2021!$E$9:$E$93-AH$58))*(AH$58-Fperm_SI_Woolf2021!$E$9:$E$93)/10))) + Fperm_SI_Woolf2021!$H$9:$H$93*EXP(-Fperm_SI_Woolf2021!$K$9:$K$93*$C146*IF(AH$58=Fperm_SI_Woolf2021!$E$9:$E$93,1,EXP(LN((1.1*(Fperm_SI_Woolf2021!$E$9:$E$93-AH$58)-63.1579*EXP(-0.19*Fperm_SI_Woolf2021!$E$9:$E$93)+63.1579*EXP(-0.19*AH$58))/(Fperm_SI_Woolf2021!$E$9:$E$93-AH$58))*(AH$58-Fperm_SI_Woolf2021!$E$9:$E$93)/10))),Fperm_SI_Woolf2021!$D$9:$D$93)*AH$57+INTERCEPT(Fperm_SI_Woolf2021!$F$9:$F$93*EXP(-Fperm_SI_Woolf2021!$I$9:$I$93*$C146*IF(AH$58=Fperm_SI_Woolf2021!$E$9:$E$93,1,EXP(LN((1.1*(Fperm_SI_Woolf2021!$E$9:$E$93-AH$58)-63.1579*EXP(-0.19*Fperm_SI_Woolf2021!$E$9:$E$93)+63.1579*EXP(-0.19*AH$58))/(Fperm_SI_Woolf2021!$E$9:$E$93-AH$58))*(AH$58-Fperm_SI_Woolf2021!$E$9:$E$93)/10))) + Fperm_SI_Woolf2021!$G$9:$G$93*EXP(-Fperm_SI_Woolf2021!$J$9:$J$93*$C146*IF(AH$58=Fperm_SI_Woolf2021!$E$9:$E$93,1,EXP(LN((1.1*(Fperm_SI_Woolf2021!$E$9:$E$93-AH$58)-63.1579*EXP(-0.19*Fperm_SI_Woolf2021!$E$9:$E$93)+63.1579*EXP(-0.19*AH$58))/(Fperm_SI_Woolf2021!$E$9:$E$93-AH$58))*(AH$58-Fperm_SI_Woolf2021!$E$9:$E$93)/10))) + Fperm_SI_Woolf2021!$H$9:$H$93*EXP(-Fperm_SI_Woolf2021!$K$9:$K$93*$C146*IF(AH$58=Fperm_SI_Woolf2021!$E$9:$E$93,1,EXP(LN((1.1*(Fperm_SI_Woolf2021!$E$9:$E$93-AH$58)-63.1579*EXP(-0.19*Fperm_SI_Woolf2021!$E$9:$E$93)+63.1579*EXP(-0.19*AH$58))/(Fperm_SI_Woolf2021!$E$9:$E$93-AH$58))*(AH$58-Fperm_SI_Woolf2021!$E$9:$E$93)/10))),Fperm_SI_Woolf2021!$D$9:$D$93))</f>
        <v>0.33979738218267158</v>
      </c>
      <c r="AI146" s="51" cm="1">
        <f t="array" ref="AI146">MIN(1,SLOPE(Fperm_SI_Woolf2021!$F$9:$F$93*EXP(-Fperm_SI_Woolf2021!$I$9:$I$93*$C146*IF(AI$58=Fperm_SI_Woolf2021!$E$9:$E$93,1,EXP(LN((1.1*(Fperm_SI_Woolf2021!$E$9:$E$93-AI$58)-63.1579*EXP(-0.19*Fperm_SI_Woolf2021!$E$9:$E$93)+63.1579*EXP(-0.19*AI$58))/(Fperm_SI_Woolf2021!$E$9:$E$93-AI$58))*(AI$58-Fperm_SI_Woolf2021!$E$9:$E$93)/10))) + Fperm_SI_Woolf2021!$G$9:$G$93*EXP(-Fperm_SI_Woolf2021!$J$9:$J$93*$C146*IF(AI$58=Fperm_SI_Woolf2021!$E$9:$E$93,1,EXP(LN((1.1*(Fperm_SI_Woolf2021!$E$9:$E$93-AI$58)-63.1579*EXP(-0.19*Fperm_SI_Woolf2021!$E$9:$E$93)+63.1579*EXP(-0.19*AI$58))/(Fperm_SI_Woolf2021!$E$9:$E$93-AI$58))*(AI$58-Fperm_SI_Woolf2021!$E$9:$E$93)/10))) + Fperm_SI_Woolf2021!$H$9:$H$93*EXP(-Fperm_SI_Woolf2021!$K$9:$K$93*$C146*IF(AI$58=Fperm_SI_Woolf2021!$E$9:$E$93,1,EXP(LN((1.1*(Fperm_SI_Woolf2021!$E$9:$E$93-AI$58)-63.1579*EXP(-0.19*Fperm_SI_Woolf2021!$E$9:$E$93)+63.1579*EXP(-0.19*AI$58))/(Fperm_SI_Woolf2021!$E$9:$E$93-AI$58))*(AI$58-Fperm_SI_Woolf2021!$E$9:$E$93)/10))),Fperm_SI_Woolf2021!$D$9:$D$93)*AI$57+INTERCEPT(Fperm_SI_Woolf2021!$F$9:$F$93*EXP(-Fperm_SI_Woolf2021!$I$9:$I$93*$C146*IF(AI$58=Fperm_SI_Woolf2021!$E$9:$E$93,1,EXP(LN((1.1*(Fperm_SI_Woolf2021!$E$9:$E$93-AI$58)-63.1579*EXP(-0.19*Fperm_SI_Woolf2021!$E$9:$E$93)+63.1579*EXP(-0.19*AI$58))/(Fperm_SI_Woolf2021!$E$9:$E$93-AI$58))*(AI$58-Fperm_SI_Woolf2021!$E$9:$E$93)/10))) + Fperm_SI_Woolf2021!$G$9:$G$93*EXP(-Fperm_SI_Woolf2021!$J$9:$J$93*$C146*IF(AI$58=Fperm_SI_Woolf2021!$E$9:$E$93,1,EXP(LN((1.1*(Fperm_SI_Woolf2021!$E$9:$E$93-AI$58)-63.1579*EXP(-0.19*Fperm_SI_Woolf2021!$E$9:$E$93)+63.1579*EXP(-0.19*AI$58))/(Fperm_SI_Woolf2021!$E$9:$E$93-AI$58))*(AI$58-Fperm_SI_Woolf2021!$E$9:$E$93)/10))) + Fperm_SI_Woolf2021!$H$9:$H$93*EXP(-Fperm_SI_Woolf2021!$K$9:$K$93*$C146*IF(AI$58=Fperm_SI_Woolf2021!$E$9:$E$93,1,EXP(LN((1.1*(Fperm_SI_Woolf2021!$E$9:$E$93-AI$58)-63.1579*EXP(-0.19*Fperm_SI_Woolf2021!$E$9:$E$93)+63.1579*EXP(-0.19*AI$58))/(Fperm_SI_Woolf2021!$E$9:$E$93-AI$58))*(AI$58-Fperm_SI_Woolf2021!$E$9:$E$93)/10))),Fperm_SI_Woolf2021!$D$9:$D$93))</f>
        <v>0.32368354409812</v>
      </c>
      <c r="AJ146" s="51" cm="1">
        <f t="array" ref="AJ146">MIN(1,SLOPE(Fperm_SI_Woolf2021!$F$9:$F$93*EXP(-Fperm_SI_Woolf2021!$I$9:$I$93*$C146*IF(AJ$58=Fperm_SI_Woolf2021!$E$9:$E$93,1,EXP(LN((1.1*(Fperm_SI_Woolf2021!$E$9:$E$93-AJ$58)-63.1579*EXP(-0.19*Fperm_SI_Woolf2021!$E$9:$E$93)+63.1579*EXP(-0.19*AJ$58))/(Fperm_SI_Woolf2021!$E$9:$E$93-AJ$58))*(AJ$58-Fperm_SI_Woolf2021!$E$9:$E$93)/10))) + Fperm_SI_Woolf2021!$G$9:$G$93*EXP(-Fperm_SI_Woolf2021!$J$9:$J$93*$C146*IF(AJ$58=Fperm_SI_Woolf2021!$E$9:$E$93,1,EXP(LN((1.1*(Fperm_SI_Woolf2021!$E$9:$E$93-AJ$58)-63.1579*EXP(-0.19*Fperm_SI_Woolf2021!$E$9:$E$93)+63.1579*EXP(-0.19*AJ$58))/(Fperm_SI_Woolf2021!$E$9:$E$93-AJ$58))*(AJ$58-Fperm_SI_Woolf2021!$E$9:$E$93)/10))) + Fperm_SI_Woolf2021!$H$9:$H$93*EXP(-Fperm_SI_Woolf2021!$K$9:$K$93*$C146*IF(AJ$58=Fperm_SI_Woolf2021!$E$9:$E$93,1,EXP(LN((1.1*(Fperm_SI_Woolf2021!$E$9:$E$93-AJ$58)-63.1579*EXP(-0.19*Fperm_SI_Woolf2021!$E$9:$E$93)+63.1579*EXP(-0.19*AJ$58))/(Fperm_SI_Woolf2021!$E$9:$E$93-AJ$58))*(AJ$58-Fperm_SI_Woolf2021!$E$9:$E$93)/10))),Fperm_SI_Woolf2021!$D$9:$D$93)*AJ$57+INTERCEPT(Fperm_SI_Woolf2021!$F$9:$F$93*EXP(-Fperm_SI_Woolf2021!$I$9:$I$93*$C146*IF(AJ$58=Fperm_SI_Woolf2021!$E$9:$E$93,1,EXP(LN((1.1*(Fperm_SI_Woolf2021!$E$9:$E$93-AJ$58)-63.1579*EXP(-0.19*Fperm_SI_Woolf2021!$E$9:$E$93)+63.1579*EXP(-0.19*AJ$58))/(Fperm_SI_Woolf2021!$E$9:$E$93-AJ$58))*(AJ$58-Fperm_SI_Woolf2021!$E$9:$E$93)/10))) + Fperm_SI_Woolf2021!$G$9:$G$93*EXP(-Fperm_SI_Woolf2021!$J$9:$J$93*$C146*IF(AJ$58=Fperm_SI_Woolf2021!$E$9:$E$93,1,EXP(LN((1.1*(Fperm_SI_Woolf2021!$E$9:$E$93-AJ$58)-63.1579*EXP(-0.19*Fperm_SI_Woolf2021!$E$9:$E$93)+63.1579*EXP(-0.19*AJ$58))/(Fperm_SI_Woolf2021!$E$9:$E$93-AJ$58))*(AJ$58-Fperm_SI_Woolf2021!$E$9:$E$93)/10))) + Fperm_SI_Woolf2021!$H$9:$H$93*EXP(-Fperm_SI_Woolf2021!$K$9:$K$93*$C146*IF(AJ$58=Fperm_SI_Woolf2021!$E$9:$E$93,1,EXP(LN((1.1*(Fperm_SI_Woolf2021!$E$9:$E$93-AJ$58)-63.1579*EXP(-0.19*Fperm_SI_Woolf2021!$E$9:$E$93)+63.1579*EXP(-0.19*AJ$58))/(Fperm_SI_Woolf2021!$E$9:$E$93-AJ$58))*(AJ$58-Fperm_SI_Woolf2021!$E$9:$E$93)/10))),Fperm_SI_Woolf2021!$D$9:$D$93))</f>
        <v>0.30756970601356848</v>
      </c>
      <c r="AK146" s="51" cm="1">
        <f t="array" ref="AK146">MIN(1,SLOPE(Fperm_SI_Woolf2021!$F$9:$F$93*EXP(-Fperm_SI_Woolf2021!$I$9:$I$93*$C146*IF(AK$58=Fperm_SI_Woolf2021!$E$9:$E$93,1,EXP(LN((1.1*(Fperm_SI_Woolf2021!$E$9:$E$93-AK$58)-63.1579*EXP(-0.19*Fperm_SI_Woolf2021!$E$9:$E$93)+63.1579*EXP(-0.19*AK$58))/(Fperm_SI_Woolf2021!$E$9:$E$93-AK$58))*(AK$58-Fperm_SI_Woolf2021!$E$9:$E$93)/10))) + Fperm_SI_Woolf2021!$G$9:$G$93*EXP(-Fperm_SI_Woolf2021!$J$9:$J$93*$C146*IF(AK$58=Fperm_SI_Woolf2021!$E$9:$E$93,1,EXP(LN((1.1*(Fperm_SI_Woolf2021!$E$9:$E$93-AK$58)-63.1579*EXP(-0.19*Fperm_SI_Woolf2021!$E$9:$E$93)+63.1579*EXP(-0.19*AK$58))/(Fperm_SI_Woolf2021!$E$9:$E$93-AK$58))*(AK$58-Fperm_SI_Woolf2021!$E$9:$E$93)/10))) + Fperm_SI_Woolf2021!$H$9:$H$93*EXP(-Fperm_SI_Woolf2021!$K$9:$K$93*$C146*IF(AK$58=Fperm_SI_Woolf2021!$E$9:$E$93,1,EXP(LN((1.1*(Fperm_SI_Woolf2021!$E$9:$E$93-AK$58)-63.1579*EXP(-0.19*Fperm_SI_Woolf2021!$E$9:$E$93)+63.1579*EXP(-0.19*AK$58))/(Fperm_SI_Woolf2021!$E$9:$E$93-AK$58))*(AK$58-Fperm_SI_Woolf2021!$E$9:$E$93)/10))),Fperm_SI_Woolf2021!$D$9:$D$93)*AK$57+INTERCEPT(Fperm_SI_Woolf2021!$F$9:$F$93*EXP(-Fperm_SI_Woolf2021!$I$9:$I$93*$C146*IF(AK$58=Fperm_SI_Woolf2021!$E$9:$E$93,1,EXP(LN((1.1*(Fperm_SI_Woolf2021!$E$9:$E$93-AK$58)-63.1579*EXP(-0.19*Fperm_SI_Woolf2021!$E$9:$E$93)+63.1579*EXP(-0.19*AK$58))/(Fperm_SI_Woolf2021!$E$9:$E$93-AK$58))*(AK$58-Fperm_SI_Woolf2021!$E$9:$E$93)/10))) + Fperm_SI_Woolf2021!$G$9:$G$93*EXP(-Fperm_SI_Woolf2021!$J$9:$J$93*$C146*IF(AK$58=Fperm_SI_Woolf2021!$E$9:$E$93,1,EXP(LN((1.1*(Fperm_SI_Woolf2021!$E$9:$E$93-AK$58)-63.1579*EXP(-0.19*Fperm_SI_Woolf2021!$E$9:$E$93)+63.1579*EXP(-0.19*AK$58))/(Fperm_SI_Woolf2021!$E$9:$E$93-AK$58))*(AK$58-Fperm_SI_Woolf2021!$E$9:$E$93)/10))) + Fperm_SI_Woolf2021!$H$9:$H$93*EXP(-Fperm_SI_Woolf2021!$K$9:$K$93*$C146*IF(AK$58=Fperm_SI_Woolf2021!$E$9:$E$93,1,EXP(LN((1.1*(Fperm_SI_Woolf2021!$E$9:$E$93-AK$58)-63.1579*EXP(-0.19*Fperm_SI_Woolf2021!$E$9:$E$93)+63.1579*EXP(-0.19*AK$58))/(Fperm_SI_Woolf2021!$E$9:$E$93-AK$58))*(AK$58-Fperm_SI_Woolf2021!$E$9:$E$93)/10))),Fperm_SI_Woolf2021!$D$9:$D$93))</f>
        <v>0.2914558679290169</v>
      </c>
      <c r="AL146" s="51" cm="1">
        <f t="array" ref="AL146">MIN(1,SLOPE(Fperm_SI_Woolf2021!$F$9:$F$93*EXP(-Fperm_SI_Woolf2021!$I$9:$I$93*$C146*IF(AL$58=Fperm_SI_Woolf2021!$E$9:$E$93,1,EXP(LN((1.1*(Fperm_SI_Woolf2021!$E$9:$E$93-AL$58)-63.1579*EXP(-0.19*Fperm_SI_Woolf2021!$E$9:$E$93)+63.1579*EXP(-0.19*AL$58))/(Fperm_SI_Woolf2021!$E$9:$E$93-AL$58))*(AL$58-Fperm_SI_Woolf2021!$E$9:$E$93)/10))) + Fperm_SI_Woolf2021!$G$9:$G$93*EXP(-Fperm_SI_Woolf2021!$J$9:$J$93*$C146*IF(AL$58=Fperm_SI_Woolf2021!$E$9:$E$93,1,EXP(LN((1.1*(Fperm_SI_Woolf2021!$E$9:$E$93-AL$58)-63.1579*EXP(-0.19*Fperm_SI_Woolf2021!$E$9:$E$93)+63.1579*EXP(-0.19*AL$58))/(Fperm_SI_Woolf2021!$E$9:$E$93-AL$58))*(AL$58-Fperm_SI_Woolf2021!$E$9:$E$93)/10))) + Fperm_SI_Woolf2021!$H$9:$H$93*EXP(-Fperm_SI_Woolf2021!$K$9:$K$93*$C146*IF(AL$58=Fperm_SI_Woolf2021!$E$9:$E$93,1,EXP(LN((1.1*(Fperm_SI_Woolf2021!$E$9:$E$93-AL$58)-63.1579*EXP(-0.19*Fperm_SI_Woolf2021!$E$9:$E$93)+63.1579*EXP(-0.19*AL$58))/(Fperm_SI_Woolf2021!$E$9:$E$93-AL$58))*(AL$58-Fperm_SI_Woolf2021!$E$9:$E$93)/10))),Fperm_SI_Woolf2021!$D$9:$D$93)*AL$57+INTERCEPT(Fperm_SI_Woolf2021!$F$9:$F$93*EXP(-Fperm_SI_Woolf2021!$I$9:$I$93*$C146*IF(AL$58=Fperm_SI_Woolf2021!$E$9:$E$93,1,EXP(LN((1.1*(Fperm_SI_Woolf2021!$E$9:$E$93-AL$58)-63.1579*EXP(-0.19*Fperm_SI_Woolf2021!$E$9:$E$93)+63.1579*EXP(-0.19*AL$58))/(Fperm_SI_Woolf2021!$E$9:$E$93-AL$58))*(AL$58-Fperm_SI_Woolf2021!$E$9:$E$93)/10))) + Fperm_SI_Woolf2021!$G$9:$G$93*EXP(-Fperm_SI_Woolf2021!$J$9:$J$93*$C146*IF(AL$58=Fperm_SI_Woolf2021!$E$9:$E$93,1,EXP(LN((1.1*(Fperm_SI_Woolf2021!$E$9:$E$93-AL$58)-63.1579*EXP(-0.19*Fperm_SI_Woolf2021!$E$9:$E$93)+63.1579*EXP(-0.19*AL$58))/(Fperm_SI_Woolf2021!$E$9:$E$93-AL$58))*(AL$58-Fperm_SI_Woolf2021!$E$9:$E$93)/10))) + Fperm_SI_Woolf2021!$H$9:$H$93*EXP(-Fperm_SI_Woolf2021!$K$9:$K$93*$C146*IF(AL$58=Fperm_SI_Woolf2021!$E$9:$E$93,1,EXP(LN((1.1*(Fperm_SI_Woolf2021!$E$9:$E$93-AL$58)-63.1579*EXP(-0.19*Fperm_SI_Woolf2021!$E$9:$E$93)+63.1579*EXP(-0.19*AL$58))/(Fperm_SI_Woolf2021!$E$9:$E$93-AL$58))*(AL$58-Fperm_SI_Woolf2021!$E$9:$E$93)/10))),Fperm_SI_Woolf2021!$D$9:$D$93))</f>
        <v>0.27534202984446537</v>
      </c>
      <c r="AM146" s="51" cm="1">
        <f t="array" ref="AM146">MIN(1,SLOPE(Fperm_SI_Woolf2021!$F$9:$F$93*EXP(-Fperm_SI_Woolf2021!$I$9:$I$93*$C146*IF(AM$58=Fperm_SI_Woolf2021!$E$9:$E$93,1,EXP(LN((1.1*(Fperm_SI_Woolf2021!$E$9:$E$93-AM$58)-63.1579*EXP(-0.19*Fperm_SI_Woolf2021!$E$9:$E$93)+63.1579*EXP(-0.19*AM$58))/(Fperm_SI_Woolf2021!$E$9:$E$93-AM$58))*(AM$58-Fperm_SI_Woolf2021!$E$9:$E$93)/10))) + Fperm_SI_Woolf2021!$G$9:$G$93*EXP(-Fperm_SI_Woolf2021!$J$9:$J$93*$C146*IF(AM$58=Fperm_SI_Woolf2021!$E$9:$E$93,1,EXP(LN((1.1*(Fperm_SI_Woolf2021!$E$9:$E$93-AM$58)-63.1579*EXP(-0.19*Fperm_SI_Woolf2021!$E$9:$E$93)+63.1579*EXP(-0.19*AM$58))/(Fperm_SI_Woolf2021!$E$9:$E$93-AM$58))*(AM$58-Fperm_SI_Woolf2021!$E$9:$E$93)/10))) + Fperm_SI_Woolf2021!$H$9:$H$93*EXP(-Fperm_SI_Woolf2021!$K$9:$K$93*$C146*IF(AM$58=Fperm_SI_Woolf2021!$E$9:$E$93,1,EXP(LN((1.1*(Fperm_SI_Woolf2021!$E$9:$E$93-AM$58)-63.1579*EXP(-0.19*Fperm_SI_Woolf2021!$E$9:$E$93)+63.1579*EXP(-0.19*AM$58))/(Fperm_SI_Woolf2021!$E$9:$E$93-AM$58))*(AM$58-Fperm_SI_Woolf2021!$E$9:$E$93)/10))),Fperm_SI_Woolf2021!$D$9:$D$93)*AM$57+INTERCEPT(Fperm_SI_Woolf2021!$F$9:$F$93*EXP(-Fperm_SI_Woolf2021!$I$9:$I$93*$C146*IF(AM$58=Fperm_SI_Woolf2021!$E$9:$E$93,1,EXP(LN((1.1*(Fperm_SI_Woolf2021!$E$9:$E$93-AM$58)-63.1579*EXP(-0.19*Fperm_SI_Woolf2021!$E$9:$E$93)+63.1579*EXP(-0.19*AM$58))/(Fperm_SI_Woolf2021!$E$9:$E$93-AM$58))*(AM$58-Fperm_SI_Woolf2021!$E$9:$E$93)/10))) + Fperm_SI_Woolf2021!$G$9:$G$93*EXP(-Fperm_SI_Woolf2021!$J$9:$J$93*$C146*IF(AM$58=Fperm_SI_Woolf2021!$E$9:$E$93,1,EXP(LN((1.1*(Fperm_SI_Woolf2021!$E$9:$E$93-AM$58)-63.1579*EXP(-0.19*Fperm_SI_Woolf2021!$E$9:$E$93)+63.1579*EXP(-0.19*AM$58))/(Fperm_SI_Woolf2021!$E$9:$E$93-AM$58))*(AM$58-Fperm_SI_Woolf2021!$E$9:$E$93)/10))) + Fperm_SI_Woolf2021!$H$9:$H$93*EXP(-Fperm_SI_Woolf2021!$K$9:$K$93*$C146*IF(AM$58=Fperm_SI_Woolf2021!$E$9:$E$93,1,EXP(LN((1.1*(Fperm_SI_Woolf2021!$E$9:$E$93-AM$58)-63.1579*EXP(-0.19*Fperm_SI_Woolf2021!$E$9:$E$93)+63.1579*EXP(-0.19*AM$58))/(Fperm_SI_Woolf2021!$E$9:$E$93-AM$58))*(AM$58-Fperm_SI_Woolf2021!$E$9:$E$93)/10))),Fperm_SI_Woolf2021!$D$9:$D$93))</f>
        <v>0.25922819175991385</v>
      </c>
      <c r="AN146" s="51" cm="1">
        <f t="array" ref="AN146">MIN(1,SLOPE(Fperm_SI_Woolf2021!$F$9:$F$93*EXP(-Fperm_SI_Woolf2021!$I$9:$I$93*$C146*IF(AN$58=Fperm_SI_Woolf2021!$E$9:$E$93,1,EXP(LN((1.1*(Fperm_SI_Woolf2021!$E$9:$E$93-AN$58)-63.1579*EXP(-0.19*Fperm_SI_Woolf2021!$E$9:$E$93)+63.1579*EXP(-0.19*AN$58))/(Fperm_SI_Woolf2021!$E$9:$E$93-AN$58))*(AN$58-Fperm_SI_Woolf2021!$E$9:$E$93)/10))) + Fperm_SI_Woolf2021!$G$9:$G$93*EXP(-Fperm_SI_Woolf2021!$J$9:$J$93*$C146*IF(AN$58=Fperm_SI_Woolf2021!$E$9:$E$93,1,EXP(LN((1.1*(Fperm_SI_Woolf2021!$E$9:$E$93-AN$58)-63.1579*EXP(-0.19*Fperm_SI_Woolf2021!$E$9:$E$93)+63.1579*EXP(-0.19*AN$58))/(Fperm_SI_Woolf2021!$E$9:$E$93-AN$58))*(AN$58-Fperm_SI_Woolf2021!$E$9:$E$93)/10))) + Fperm_SI_Woolf2021!$H$9:$H$93*EXP(-Fperm_SI_Woolf2021!$K$9:$K$93*$C146*IF(AN$58=Fperm_SI_Woolf2021!$E$9:$E$93,1,EXP(LN((1.1*(Fperm_SI_Woolf2021!$E$9:$E$93-AN$58)-63.1579*EXP(-0.19*Fperm_SI_Woolf2021!$E$9:$E$93)+63.1579*EXP(-0.19*AN$58))/(Fperm_SI_Woolf2021!$E$9:$E$93-AN$58))*(AN$58-Fperm_SI_Woolf2021!$E$9:$E$93)/10))),Fperm_SI_Woolf2021!$D$9:$D$93)*AN$57+INTERCEPT(Fperm_SI_Woolf2021!$F$9:$F$93*EXP(-Fperm_SI_Woolf2021!$I$9:$I$93*$C146*IF(AN$58=Fperm_SI_Woolf2021!$E$9:$E$93,1,EXP(LN((1.1*(Fperm_SI_Woolf2021!$E$9:$E$93-AN$58)-63.1579*EXP(-0.19*Fperm_SI_Woolf2021!$E$9:$E$93)+63.1579*EXP(-0.19*AN$58))/(Fperm_SI_Woolf2021!$E$9:$E$93-AN$58))*(AN$58-Fperm_SI_Woolf2021!$E$9:$E$93)/10))) + Fperm_SI_Woolf2021!$G$9:$G$93*EXP(-Fperm_SI_Woolf2021!$J$9:$J$93*$C146*IF(AN$58=Fperm_SI_Woolf2021!$E$9:$E$93,1,EXP(LN((1.1*(Fperm_SI_Woolf2021!$E$9:$E$93-AN$58)-63.1579*EXP(-0.19*Fperm_SI_Woolf2021!$E$9:$E$93)+63.1579*EXP(-0.19*AN$58))/(Fperm_SI_Woolf2021!$E$9:$E$93-AN$58))*(AN$58-Fperm_SI_Woolf2021!$E$9:$E$93)/10))) + Fperm_SI_Woolf2021!$H$9:$H$93*EXP(-Fperm_SI_Woolf2021!$K$9:$K$93*$C146*IF(AN$58=Fperm_SI_Woolf2021!$E$9:$E$93,1,EXP(LN((1.1*(Fperm_SI_Woolf2021!$E$9:$E$93-AN$58)-63.1579*EXP(-0.19*Fperm_SI_Woolf2021!$E$9:$E$93)+63.1579*EXP(-0.19*AN$58))/(Fperm_SI_Woolf2021!$E$9:$E$93-AN$58))*(AN$58-Fperm_SI_Woolf2021!$E$9:$E$93)/10))),Fperm_SI_Woolf2021!$D$9:$D$93))</f>
        <v>0.24311435367536233</v>
      </c>
      <c r="AO146" s="51" cm="1">
        <f t="array" ref="AO146">MIN(1,SLOPE(Fperm_SI_Woolf2021!$F$9:$F$93*EXP(-Fperm_SI_Woolf2021!$I$9:$I$93*$C146*IF(AO$58=Fperm_SI_Woolf2021!$E$9:$E$93,1,EXP(LN((1.1*(Fperm_SI_Woolf2021!$E$9:$E$93-AO$58)-63.1579*EXP(-0.19*Fperm_SI_Woolf2021!$E$9:$E$93)+63.1579*EXP(-0.19*AO$58))/(Fperm_SI_Woolf2021!$E$9:$E$93-AO$58))*(AO$58-Fperm_SI_Woolf2021!$E$9:$E$93)/10))) + Fperm_SI_Woolf2021!$G$9:$G$93*EXP(-Fperm_SI_Woolf2021!$J$9:$J$93*$C146*IF(AO$58=Fperm_SI_Woolf2021!$E$9:$E$93,1,EXP(LN((1.1*(Fperm_SI_Woolf2021!$E$9:$E$93-AO$58)-63.1579*EXP(-0.19*Fperm_SI_Woolf2021!$E$9:$E$93)+63.1579*EXP(-0.19*AO$58))/(Fperm_SI_Woolf2021!$E$9:$E$93-AO$58))*(AO$58-Fperm_SI_Woolf2021!$E$9:$E$93)/10))) + Fperm_SI_Woolf2021!$H$9:$H$93*EXP(-Fperm_SI_Woolf2021!$K$9:$K$93*$C146*IF(AO$58=Fperm_SI_Woolf2021!$E$9:$E$93,1,EXP(LN((1.1*(Fperm_SI_Woolf2021!$E$9:$E$93-AO$58)-63.1579*EXP(-0.19*Fperm_SI_Woolf2021!$E$9:$E$93)+63.1579*EXP(-0.19*AO$58))/(Fperm_SI_Woolf2021!$E$9:$E$93-AO$58))*(AO$58-Fperm_SI_Woolf2021!$E$9:$E$93)/10))),Fperm_SI_Woolf2021!$D$9:$D$93)*AO$57+INTERCEPT(Fperm_SI_Woolf2021!$F$9:$F$93*EXP(-Fperm_SI_Woolf2021!$I$9:$I$93*$C146*IF(AO$58=Fperm_SI_Woolf2021!$E$9:$E$93,1,EXP(LN((1.1*(Fperm_SI_Woolf2021!$E$9:$E$93-AO$58)-63.1579*EXP(-0.19*Fperm_SI_Woolf2021!$E$9:$E$93)+63.1579*EXP(-0.19*AO$58))/(Fperm_SI_Woolf2021!$E$9:$E$93-AO$58))*(AO$58-Fperm_SI_Woolf2021!$E$9:$E$93)/10))) + Fperm_SI_Woolf2021!$G$9:$G$93*EXP(-Fperm_SI_Woolf2021!$J$9:$J$93*$C146*IF(AO$58=Fperm_SI_Woolf2021!$E$9:$E$93,1,EXP(LN((1.1*(Fperm_SI_Woolf2021!$E$9:$E$93-AO$58)-63.1579*EXP(-0.19*Fperm_SI_Woolf2021!$E$9:$E$93)+63.1579*EXP(-0.19*AO$58))/(Fperm_SI_Woolf2021!$E$9:$E$93-AO$58))*(AO$58-Fperm_SI_Woolf2021!$E$9:$E$93)/10))) + Fperm_SI_Woolf2021!$H$9:$H$93*EXP(-Fperm_SI_Woolf2021!$K$9:$K$93*$C146*IF(AO$58=Fperm_SI_Woolf2021!$E$9:$E$93,1,EXP(LN((1.1*(Fperm_SI_Woolf2021!$E$9:$E$93-AO$58)-63.1579*EXP(-0.19*Fperm_SI_Woolf2021!$E$9:$E$93)+63.1579*EXP(-0.19*AO$58))/(Fperm_SI_Woolf2021!$E$9:$E$93-AO$58))*(AO$58-Fperm_SI_Woolf2021!$E$9:$E$93)/10))),Fperm_SI_Woolf2021!$D$9:$D$93))</f>
        <v>0.22700051559081078</v>
      </c>
      <c r="AP146" s="51" cm="1">
        <f t="array" ref="AP146">MIN(1,SLOPE(Fperm_SI_Woolf2021!$F$9:$F$93*EXP(-Fperm_SI_Woolf2021!$I$9:$I$93*$C146*IF(AP$58=Fperm_SI_Woolf2021!$E$9:$E$93,1,EXP(LN((1.1*(Fperm_SI_Woolf2021!$E$9:$E$93-AP$58)-63.1579*EXP(-0.19*Fperm_SI_Woolf2021!$E$9:$E$93)+63.1579*EXP(-0.19*AP$58))/(Fperm_SI_Woolf2021!$E$9:$E$93-AP$58))*(AP$58-Fperm_SI_Woolf2021!$E$9:$E$93)/10))) + Fperm_SI_Woolf2021!$G$9:$G$93*EXP(-Fperm_SI_Woolf2021!$J$9:$J$93*$C146*IF(AP$58=Fperm_SI_Woolf2021!$E$9:$E$93,1,EXP(LN((1.1*(Fperm_SI_Woolf2021!$E$9:$E$93-AP$58)-63.1579*EXP(-0.19*Fperm_SI_Woolf2021!$E$9:$E$93)+63.1579*EXP(-0.19*AP$58))/(Fperm_SI_Woolf2021!$E$9:$E$93-AP$58))*(AP$58-Fperm_SI_Woolf2021!$E$9:$E$93)/10))) + Fperm_SI_Woolf2021!$H$9:$H$93*EXP(-Fperm_SI_Woolf2021!$K$9:$K$93*$C146*IF(AP$58=Fperm_SI_Woolf2021!$E$9:$E$93,1,EXP(LN((1.1*(Fperm_SI_Woolf2021!$E$9:$E$93-AP$58)-63.1579*EXP(-0.19*Fperm_SI_Woolf2021!$E$9:$E$93)+63.1579*EXP(-0.19*AP$58))/(Fperm_SI_Woolf2021!$E$9:$E$93-AP$58))*(AP$58-Fperm_SI_Woolf2021!$E$9:$E$93)/10))),Fperm_SI_Woolf2021!$D$9:$D$93)*AP$57+INTERCEPT(Fperm_SI_Woolf2021!$F$9:$F$93*EXP(-Fperm_SI_Woolf2021!$I$9:$I$93*$C146*IF(AP$58=Fperm_SI_Woolf2021!$E$9:$E$93,1,EXP(LN((1.1*(Fperm_SI_Woolf2021!$E$9:$E$93-AP$58)-63.1579*EXP(-0.19*Fperm_SI_Woolf2021!$E$9:$E$93)+63.1579*EXP(-0.19*AP$58))/(Fperm_SI_Woolf2021!$E$9:$E$93-AP$58))*(AP$58-Fperm_SI_Woolf2021!$E$9:$E$93)/10))) + Fperm_SI_Woolf2021!$G$9:$G$93*EXP(-Fperm_SI_Woolf2021!$J$9:$J$93*$C146*IF(AP$58=Fperm_SI_Woolf2021!$E$9:$E$93,1,EXP(LN((1.1*(Fperm_SI_Woolf2021!$E$9:$E$93-AP$58)-63.1579*EXP(-0.19*Fperm_SI_Woolf2021!$E$9:$E$93)+63.1579*EXP(-0.19*AP$58))/(Fperm_SI_Woolf2021!$E$9:$E$93-AP$58))*(AP$58-Fperm_SI_Woolf2021!$E$9:$E$93)/10))) + Fperm_SI_Woolf2021!$H$9:$H$93*EXP(-Fperm_SI_Woolf2021!$K$9:$K$93*$C146*IF(AP$58=Fperm_SI_Woolf2021!$E$9:$E$93,1,EXP(LN((1.1*(Fperm_SI_Woolf2021!$E$9:$E$93-AP$58)-63.1579*EXP(-0.19*Fperm_SI_Woolf2021!$E$9:$E$93)+63.1579*EXP(-0.19*AP$58))/(Fperm_SI_Woolf2021!$E$9:$E$93-AP$58))*(AP$58-Fperm_SI_Woolf2021!$E$9:$E$93)/10))),Fperm_SI_Woolf2021!$D$9:$D$93))</f>
        <v>0.21088667750625922</v>
      </c>
      <c r="AQ146" s="51" cm="1">
        <f t="array" ref="AQ146">MIN(1,SLOPE(Fperm_SI_Woolf2021!$F$9:$F$93*EXP(-Fperm_SI_Woolf2021!$I$9:$I$93*$C146*IF(AQ$58=Fperm_SI_Woolf2021!$E$9:$E$93,1,EXP(LN((1.1*(Fperm_SI_Woolf2021!$E$9:$E$93-AQ$58)-63.1579*EXP(-0.19*Fperm_SI_Woolf2021!$E$9:$E$93)+63.1579*EXP(-0.19*AQ$58))/(Fperm_SI_Woolf2021!$E$9:$E$93-AQ$58))*(AQ$58-Fperm_SI_Woolf2021!$E$9:$E$93)/10))) + Fperm_SI_Woolf2021!$G$9:$G$93*EXP(-Fperm_SI_Woolf2021!$J$9:$J$93*$C146*IF(AQ$58=Fperm_SI_Woolf2021!$E$9:$E$93,1,EXP(LN((1.1*(Fperm_SI_Woolf2021!$E$9:$E$93-AQ$58)-63.1579*EXP(-0.19*Fperm_SI_Woolf2021!$E$9:$E$93)+63.1579*EXP(-0.19*AQ$58))/(Fperm_SI_Woolf2021!$E$9:$E$93-AQ$58))*(AQ$58-Fperm_SI_Woolf2021!$E$9:$E$93)/10))) + Fperm_SI_Woolf2021!$H$9:$H$93*EXP(-Fperm_SI_Woolf2021!$K$9:$K$93*$C146*IF(AQ$58=Fperm_SI_Woolf2021!$E$9:$E$93,1,EXP(LN((1.1*(Fperm_SI_Woolf2021!$E$9:$E$93-AQ$58)-63.1579*EXP(-0.19*Fperm_SI_Woolf2021!$E$9:$E$93)+63.1579*EXP(-0.19*AQ$58))/(Fperm_SI_Woolf2021!$E$9:$E$93-AQ$58))*(AQ$58-Fperm_SI_Woolf2021!$E$9:$E$93)/10))),Fperm_SI_Woolf2021!$D$9:$D$93)*AQ$57+INTERCEPT(Fperm_SI_Woolf2021!$F$9:$F$93*EXP(-Fperm_SI_Woolf2021!$I$9:$I$93*$C146*IF(AQ$58=Fperm_SI_Woolf2021!$E$9:$E$93,1,EXP(LN((1.1*(Fperm_SI_Woolf2021!$E$9:$E$93-AQ$58)-63.1579*EXP(-0.19*Fperm_SI_Woolf2021!$E$9:$E$93)+63.1579*EXP(-0.19*AQ$58))/(Fperm_SI_Woolf2021!$E$9:$E$93-AQ$58))*(AQ$58-Fperm_SI_Woolf2021!$E$9:$E$93)/10))) + Fperm_SI_Woolf2021!$G$9:$G$93*EXP(-Fperm_SI_Woolf2021!$J$9:$J$93*$C146*IF(AQ$58=Fperm_SI_Woolf2021!$E$9:$E$93,1,EXP(LN((1.1*(Fperm_SI_Woolf2021!$E$9:$E$93-AQ$58)-63.1579*EXP(-0.19*Fperm_SI_Woolf2021!$E$9:$E$93)+63.1579*EXP(-0.19*AQ$58))/(Fperm_SI_Woolf2021!$E$9:$E$93-AQ$58))*(AQ$58-Fperm_SI_Woolf2021!$E$9:$E$93)/10))) + Fperm_SI_Woolf2021!$H$9:$H$93*EXP(-Fperm_SI_Woolf2021!$K$9:$K$93*$C146*IF(AQ$58=Fperm_SI_Woolf2021!$E$9:$E$93,1,EXP(LN((1.1*(Fperm_SI_Woolf2021!$E$9:$E$93-AQ$58)-63.1579*EXP(-0.19*Fperm_SI_Woolf2021!$E$9:$E$93)+63.1579*EXP(-0.19*AQ$58))/(Fperm_SI_Woolf2021!$E$9:$E$93-AQ$58))*(AQ$58-Fperm_SI_Woolf2021!$E$9:$E$93)/10))),Fperm_SI_Woolf2021!$D$9:$D$93))</f>
        <v>0.1947728394217077</v>
      </c>
      <c r="AR146" s="51" cm="1">
        <f t="array" ref="AR146">MIN(1,SLOPE(Fperm_SI_Woolf2021!$F$9:$F$93*EXP(-Fperm_SI_Woolf2021!$I$9:$I$93*$C146*IF(AR$58=Fperm_SI_Woolf2021!$E$9:$E$93,1,EXP(LN((1.1*(Fperm_SI_Woolf2021!$E$9:$E$93-AR$58)-63.1579*EXP(-0.19*Fperm_SI_Woolf2021!$E$9:$E$93)+63.1579*EXP(-0.19*AR$58))/(Fperm_SI_Woolf2021!$E$9:$E$93-AR$58))*(AR$58-Fperm_SI_Woolf2021!$E$9:$E$93)/10))) + Fperm_SI_Woolf2021!$G$9:$G$93*EXP(-Fperm_SI_Woolf2021!$J$9:$J$93*$C146*IF(AR$58=Fperm_SI_Woolf2021!$E$9:$E$93,1,EXP(LN((1.1*(Fperm_SI_Woolf2021!$E$9:$E$93-AR$58)-63.1579*EXP(-0.19*Fperm_SI_Woolf2021!$E$9:$E$93)+63.1579*EXP(-0.19*AR$58))/(Fperm_SI_Woolf2021!$E$9:$E$93-AR$58))*(AR$58-Fperm_SI_Woolf2021!$E$9:$E$93)/10))) + Fperm_SI_Woolf2021!$H$9:$H$93*EXP(-Fperm_SI_Woolf2021!$K$9:$K$93*$C146*IF(AR$58=Fperm_SI_Woolf2021!$E$9:$E$93,1,EXP(LN((1.1*(Fperm_SI_Woolf2021!$E$9:$E$93-AR$58)-63.1579*EXP(-0.19*Fperm_SI_Woolf2021!$E$9:$E$93)+63.1579*EXP(-0.19*AR$58))/(Fperm_SI_Woolf2021!$E$9:$E$93-AR$58))*(AR$58-Fperm_SI_Woolf2021!$E$9:$E$93)/10))),Fperm_SI_Woolf2021!$D$9:$D$93)*AR$57+INTERCEPT(Fperm_SI_Woolf2021!$F$9:$F$93*EXP(-Fperm_SI_Woolf2021!$I$9:$I$93*$C146*IF(AR$58=Fperm_SI_Woolf2021!$E$9:$E$93,1,EXP(LN((1.1*(Fperm_SI_Woolf2021!$E$9:$E$93-AR$58)-63.1579*EXP(-0.19*Fperm_SI_Woolf2021!$E$9:$E$93)+63.1579*EXP(-0.19*AR$58))/(Fperm_SI_Woolf2021!$E$9:$E$93-AR$58))*(AR$58-Fperm_SI_Woolf2021!$E$9:$E$93)/10))) + Fperm_SI_Woolf2021!$G$9:$G$93*EXP(-Fperm_SI_Woolf2021!$J$9:$J$93*$C146*IF(AR$58=Fperm_SI_Woolf2021!$E$9:$E$93,1,EXP(LN((1.1*(Fperm_SI_Woolf2021!$E$9:$E$93-AR$58)-63.1579*EXP(-0.19*Fperm_SI_Woolf2021!$E$9:$E$93)+63.1579*EXP(-0.19*AR$58))/(Fperm_SI_Woolf2021!$E$9:$E$93-AR$58))*(AR$58-Fperm_SI_Woolf2021!$E$9:$E$93)/10))) + Fperm_SI_Woolf2021!$H$9:$H$93*EXP(-Fperm_SI_Woolf2021!$K$9:$K$93*$C146*IF(AR$58=Fperm_SI_Woolf2021!$E$9:$E$93,1,EXP(LN((1.1*(Fperm_SI_Woolf2021!$E$9:$E$93-AR$58)-63.1579*EXP(-0.19*Fperm_SI_Woolf2021!$E$9:$E$93)+63.1579*EXP(-0.19*AR$58))/(Fperm_SI_Woolf2021!$E$9:$E$93-AR$58))*(AR$58-Fperm_SI_Woolf2021!$E$9:$E$93)/10))),Fperm_SI_Woolf2021!$D$9:$D$93))</f>
        <v>0.17865900133715615</v>
      </c>
      <c r="AS146" s="51" cm="1">
        <f t="array" ref="AS146">MIN(1,SLOPE(Fperm_SI_Woolf2021!$F$9:$F$93*EXP(-Fperm_SI_Woolf2021!$I$9:$I$93*$C146*IF(AS$58=Fperm_SI_Woolf2021!$E$9:$E$93,1,EXP(LN((1.1*(Fperm_SI_Woolf2021!$E$9:$E$93-AS$58)-63.1579*EXP(-0.19*Fperm_SI_Woolf2021!$E$9:$E$93)+63.1579*EXP(-0.19*AS$58))/(Fperm_SI_Woolf2021!$E$9:$E$93-AS$58))*(AS$58-Fperm_SI_Woolf2021!$E$9:$E$93)/10))) + Fperm_SI_Woolf2021!$G$9:$G$93*EXP(-Fperm_SI_Woolf2021!$J$9:$J$93*$C146*IF(AS$58=Fperm_SI_Woolf2021!$E$9:$E$93,1,EXP(LN((1.1*(Fperm_SI_Woolf2021!$E$9:$E$93-AS$58)-63.1579*EXP(-0.19*Fperm_SI_Woolf2021!$E$9:$E$93)+63.1579*EXP(-0.19*AS$58))/(Fperm_SI_Woolf2021!$E$9:$E$93-AS$58))*(AS$58-Fperm_SI_Woolf2021!$E$9:$E$93)/10))) + Fperm_SI_Woolf2021!$H$9:$H$93*EXP(-Fperm_SI_Woolf2021!$K$9:$K$93*$C146*IF(AS$58=Fperm_SI_Woolf2021!$E$9:$E$93,1,EXP(LN((1.1*(Fperm_SI_Woolf2021!$E$9:$E$93-AS$58)-63.1579*EXP(-0.19*Fperm_SI_Woolf2021!$E$9:$E$93)+63.1579*EXP(-0.19*AS$58))/(Fperm_SI_Woolf2021!$E$9:$E$93-AS$58))*(AS$58-Fperm_SI_Woolf2021!$E$9:$E$93)/10))),Fperm_SI_Woolf2021!$D$9:$D$93)*AS$57+INTERCEPT(Fperm_SI_Woolf2021!$F$9:$F$93*EXP(-Fperm_SI_Woolf2021!$I$9:$I$93*$C146*IF(AS$58=Fperm_SI_Woolf2021!$E$9:$E$93,1,EXP(LN((1.1*(Fperm_SI_Woolf2021!$E$9:$E$93-AS$58)-63.1579*EXP(-0.19*Fperm_SI_Woolf2021!$E$9:$E$93)+63.1579*EXP(-0.19*AS$58))/(Fperm_SI_Woolf2021!$E$9:$E$93-AS$58))*(AS$58-Fperm_SI_Woolf2021!$E$9:$E$93)/10))) + Fperm_SI_Woolf2021!$G$9:$G$93*EXP(-Fperm_SI_Woolf2021!$J$9:$J$93*$C146*IF(AS$58=Fperm_SI_Woolf2021!$E$9:$E$93,1,EXP(LN((1.1*(Fperm_SI_Woolf2021!$E$9:$E$93-AS$58)-63.1579*EXP(-0.19*Fperm_SI_Woolf2021!$E$9:$E$93)+63.1579*EXP(-0.19*AS$58))/(Fperm_SI_Woolf2021!$E$9:$E$93-AS$58))*(AS$58-Fperm_SI_Woolf2021!$E$9:$E$93)/10))) + Fperm_SI_Woolf2021!$H$9:$H$93*EXP(-Fperm_SI_Woolf2021!$K$9:$K$93*$C146*IF(AS$58=Fperm_SI_Woolf2021!$E$9:$E$93,1,EXP(LN((1.1*(Fperm_SI_Woolf2021!$E$9:$E$93-AS$58)-63.1579*EXP(-0.19*Fperm_SI_Woolf2021!$E$9:$E$93)+63.1579*EXP(-0.19*AS$58))/(Fperm_SI_Woolf2021!$E$9:$E$93-AS$58))*(AS$58-Fperm_SI_Woolf2021!$E$9:$E$93)/10))),Fperm_SI_Woolf2021!$D$9:$D$93))</f>
        <v>0.1625451632526046</v>
      </c>
      <c r="AT146" s="51" cm="1">
        <f t="array" ref="AT146">MIN(1,SLOPE(Fperm_SI_Woolf2021!$F$9:$F$93*EXP(-Fperm_SI_Woolf2021!$I$9:$I$93*$C146*IF(AT$58=Fperm_SI_Woolf2021!$E$9:$E$93,1,EXP(LN((1.1*(Fperm_SI_Woolf2021!$E$9:$E$93-AT$58)-63.1579*EXP(-0.19*Fperm_SI_Woolf2021!$E$9:$E$93)+63.1579*EXP(-0.19*AT$58))/(Fperm_SI_Woolf2021!$E$9:$E$93-AT$58))*(AT$58-Fperm_SI_Woolf2021!$E$9:$E$93)/10))) + Fperm_SI_Woolf2021!$G$9:$G$93*EXP(-Fperm_SI_Woolf2021!$J$9:$J$93*$C146*IF(AT$58=Fperm_SI_Woolf2021!$E$9:$E$93,1,EXP(LN((1.1*(Fperm_SI_Woolf2021!$E$9:$E$93-AT$58)-63.1579*EXP(-0.19*Fperm_SI_Woolf2021!$E$9:$E$93)+63.1579*EXP(-0.19*AT$58))/(Fperm_SI_Woolf2021!$E$9:$E$93-AT$58))*(AT$58-Fperm_SI_Woolf2021!$E$9:$E$93)/10))) + Fperm_SI_Woolf2021!$H$9:$H$93*EXP(-Fperm_SI_Woolf2021!$K$9:$K$93*$C146*IF(AT$58=Fperm_SI_Woolf2021!$E$9:$E$93,1,EXP(LN((1.1*(Fperm_SI_Woolf2021!$E$9:$E$93-AT$58)-63.1579*EXP(-0.19*Fperm_SI_Woolf2021!$E$9:$E$93)+63.1579*EXP(-0.19*AT$58))/(Fperm_SI_Woolf2021!$E$9:$E$93-AT$58))*(AT$58-Fperm_SI_Woolf2021!$E$9:$E$93)/10))),Fperm_SI_Woolf2021!$D$9:$D$93)*AT$57+INTERCEPT(Fperm_SI_Woolf2021!$F$9:$F$93*EXP(-Fperm_SI_Woolf2021!$I$9:$I$93*$C146*IF(AT$58=Fperm_SI_Woolf2021!$E$9:$E$93,1,EXP(LN((1.1*(Fperm_SI_Woolf2021!$E$9:$E$93-AT$58)-63.1579*EXP(-0.19*Fperm_SI_Woolf2021!$E$9:$E$93)+63.1579*EXP(-0.19*AT$58))/(Fperm_SI_Woolf2021!$E$9:$E$93-AT$58))*(AT$58-Fperm_SI_Woolf2021!$E$9:$E$93)/10))) + Fperm_SI_Woolf2021!$G$9:$G$93*EXP(-Fperm_SI_Woolf2021!$J$9:$J$93*$C146*IF(AT$58=Fperm_SI_Woolf2021!$E$9:$E$93,1,EXP(LN((1.1*(Fperm_SI_Woolf2021!$E$9:$E$93-AT$58)-63.1579*EXP(-0.19*Fperm_SI_Woolf2021!$E$9:$E$93)+63.1579*EXP(-0.19*AT$58))/(Fperm_SI_Woolf2021!$E$9:$E$93-AT$58))*(AT$58-Fperm_SI_Woolf2021!$E$9:$E$93)/10))) + Fperm_SI_Woolf2021!$H$9:$H$93*EXP(-Fperm_SI_Woolf2021!$K$9:$K$93*$C146*IF(AT$58=Fperm_SI_Woolf2021!$E$9:$E$93,1,EXP(LN((1.1*(Fperm_SI_Woolf2021!$E$9:$E$93-AT$58)-63.1579*EXP(-0.19*Fperm_SI_Woolf2021!$E$9:$E$93)+63.1579*EXP(-0.19*AT$58))/(Fperm_SI_Woolf2021!$E$9:$E$93-AT$58))*(AT$58-Fperm_SI_Woolf2021!$E$9:$E$93)/10))),Fperm_SI_Woolf2021!$D$9:$D$93))</f>
        <v>0.14643132516805304</v>
      </c>
      <c r="AU146" s="51" cm="1">
        <f t="array" ref="AU146">MIN(1,SLOPE(Fperm_SI_Woolf2021!$F$9:$F$93*EXP(-Fperm_SI_Woolf2021!$I$9:$I$93*$C146*IF(AU$58=Fperm_SI_Woolf2021!$E$9:$E$93,1,EXP(LN((1.1*(Fperm_SI_Woolf2021!$E$9:$E$93-AU$58)-63.1579*EXP(-0.19*Fperm_SI_Woolf2021!$E$9:$E$93)+63.1579*EXP(-0.19*AU$58))/(Fperm_SI_Woolf2021!$E$9:$E$93-AU$58))*(AU$58-Fperm_SI_Woolf2021!$E$9:$E$93)/10))) + Fperm_SI_Woolf2021!$G$9:$G$93*EXP(-Fperm_SI_Woolf2021!$J$9:$J$93*$C146*IF(AU$58=Fperm_SI_Woolf2021!$E$9:$E$93,1,EXP(LN((1.1*(Fperm_SI_Woolf2021!$E$9:$E$93-AU$58)-63.1579*EXP(-0.19*Fperm_SI_Woolf2021!$E$9:$E$93)+63.1579*EXP(-0.19*AU$58))/(Fperm_SI_Woolf2021!$E$9:$E$93-AU$58))*(AU$58-Fperm_SI_Woolf2021!$E$9:$E$93)/10))) + Fperm_SI_Woolf2021!$H$9:$H$93*EXP(-Fperm_SI_Woolf2021!$K$9:$K$93*$C146*IF(AU$58=Fperm_SI_Woolf2021!$E$9:$E$93,1,EXP(LN((1.1*(Fperm_SI_Woolf2021!$E$9:$E$93-AU$58)-63.1579*EXP(-0.19*Fperm_SI_Woolf2021!$E$9:$E$93)+63.1579*EXP(-0.19*AU$58))/(Fperm_SI_Woolf2021!$E$9:$E$93-AU$58))*(AU$58-Fperm_SI_Woolf2021!$E$9:$E$93)/10))),Fperm_SI_Woolf2021!$D$9:$D$93)*AU$57+INTERCEPT(Fperm_SI_Woolf2021!$F$9:$F$93*EXP(-Fperm_SI_Woolf2021!$I$9:$I$93*$C146*IF(AU$58=Fperm_SI_Woolf2021!$E$9:$E$93,1,EXP(LN((1.1*(Fperm_SI_Woolf2021!$E$9:$E$93-AU$58)-63.1579*EXP(-0.19*Fperm_SI_Woolf2021!$E$9:$E$93)+63.1579*EXP(-0.19*AU$58))/(Fperm_SI_Woolf2021!$E$9:$E$93-AU$58))*(AU$58-Fperm_SI_Woolf2021!$E$9:$E$93)/10))) + Fperm_SI_Woolf2021!$G$9:$G$93*EXP(-Fperm_SI_Woolf2021!$J$9:$J$93*$C146*IF(AU$58=Fperm_SI_Woolf2021!$E$9:$E$93,1,EXP(LN((1.1*(Fperm_SI_Woolf2021!$E$9:$E$93-AU$58)-63.1579*EXP(-0.19*Fperm_SI_Woolf2021!$E$9:$E$93)+63.1579*EXP(-0.19*AU$58))/(Fperm_SI_Woolf2021!$E$9:$E$93-AU$58))*(AU$58-Fperm_SI_Woolf2021!$E$9:$E$93)/10))) + Fperm_SI_Woolf2021!$H$9:$H$93*EXP(-Fperm_SI_Woolf2021!$K$9:$K$93*$C146*IF(AU$58=Fperm_SI_Woolf2021!$E$9:$E$93,1,EXP(LN((1.1*(Fperm_SI_Woolf2021!$E$9:$E$93-AU$58)-63.1579*EXP(-0.19*Fperm_SI_Woolf2021!$E$9:$E$93)+63.1579*EXP(-0.19*AU$58))/(Fperm_SI_Woolf2021!$E$9:$E$93-AU$58))*(AU$58-Fperm_SI_Woolf2021!$E$9:$E$93)/10))),Fperm_SI_Woolf2021!$D$9:$D$93))</f>
        <v>0.13031748708350147</v>
      </c>
      <c r="AV146" s="51" cm="1">
        <f t="array" ref="AV146">MIN(1,SLOPE(Fperm_SI_Woolf2021!$F$9:$F$93*EXP(-Fperm_SI_Woolf2021!$I$9:$I$93*$C146*IF(AV$58=Fperm_SI_Woolf2021!$E$9:$E$93,1,EXP(LN((1.1*(Fperm_SI_Woolf2021!$E$9:$E$93-AV$58)-63.1579*EXP(-0.19*Fperm_SI_Woolf2021!$E$9:$E$93)+63.1579*EXP(-0.19*AV$58))/(Fperm_SI_Woolf2021!$E$9:$E$93-AV$58))*(AV$58-Fperm_SI_Woolf2021!$E$9:$E$93)/10))) + Fperm_SI_Woolf2021!$G$9:$G$93*EXP(-Fperm_SI_Woolf2021!$J$9:$J$93*$C146*IF(AV$58=Fperm_SI_Woolf2021!$E$9:$E$93,1,EXP(LN((1.1*(Fperm_SI_Woolf2021!$E$9:$E$93-AV$58)-63.1579*EXP(-0.19*Fperm_SI_Woolf2021!$E$9:$E$93)+63.1579*EXP(-0.19*AV$58))/(Fperm_SI_Woolf2021!$E$9:$E$93-AV$58))*(AV$58-Fperm_SI_Woolf2021!$E$9:$E$93)/10))) + Fperm_SI_Woolf2021!$H$9:$H$93*EXP(-Fperm_SI_Woolf2021!$K$9:$K$93*$C146*IF(AV$58=Fperm_SI_Woolf2021!$E$9:$E$93,1,EXP(LN((1.1*(Fperm_SI_Woolf2021!$E$9:$E$93-AV$58)-63.1579*EXP(-0.19*Fperm_SI_Woolf2021!$E$9:$E$93)+63.1579*EXP(-0.19*AV$58))/(Fperm_SI_Woolf2021!$E$9:$E$93-AV$58))*(AV$58-Fperm_SI_Woolf2021!$E$9:$E$93)/10))),Fperm_SI_Woolf2021!$D$9:$D$93)*AV$57+INTERCEPT(Fperm_SI_Woolf2021!$F$9:$F$93*EXP(-Fperm_SI_Woolf2021!$I$9:$I$93*$C146*IF(AV$58=Fperm_SI_Woolf2021!$E$9:$E$93,1,EXP(LN((1.1*(Fperm_SI_Woolf2021!$E$9:$E$93-AV$58)-63.1579*EXP(-0.19*Fperm_SI_Woolf2021!$E$9:$E$93)+63.1579*EXP(-0.19*AV$58))/(Fperm_SI_Woolf2021!$E$9:$E$93-AV$58))*(AV$58-Fperm_SI_Woolf2021!$E$9:$E$93)/10))) + Fperm_SI_Woolf2021!$G$9:$G$93*EXP(-Fperm_SI_Woolf2021!$J$9:$J$93*$C146*IF(AV$58=Fperm_SI_Woolf2021!$E$9:$E$93,1,EXP(LN((1.1*(Fperm_SI_Woolf2021!$E$9:$E$93-AV$58)-63.1579*EXP(-0.19*Fperm_SI_Woolf2021!$E$9:$E$93)+63.1579*EXP(-0.19*AV$58))/(Fperm_SI_Woolf2021!$E$9:$E$93-AV$58))*(AV$58-Fperm_SI_Woolf2021!$E$9:$E$93)/10))) + Fperm_SI_Woolf2021!$H$9:$H$93*EXP(-Fperm_SI_Woolf2021!$K$9:$K$93*$C146*IF(AV$58=Fperm_SI_Woolf2021!$E$9:$E$93,1,EXP(LN((1.1*(Fperm_SI_Woolf2021!$E$9:$E$93-AV$58)-63.1579*EXP(-0.19*Fperm_SI_Woolf2021!$E$9:$E$93)+63.1579*EXP(-0.19*AV$58))/(Fperm_SI_Woolf2021!$E$9:$E$93-AV$58))*(AV$58-Fperm_SI_Woolf2021!$E$9:$E$93)/10))),Fperm_SI_Woolf2021!$D$9:$D$93))</f>
        <v>0.11420364899894991</v>
      </c>
      <c r="AW146" s="51" cm="1">
        <f t="array" ref="AW146">MIN(1,SLOPE(Fperm_SI_Woolf2021!$F$9:$F$93*EXP(-Fperm_SI_Woolf2021!$I$9:$I$93*$C146*IF(AW$58=Fperm_SI_Woolf2021!$E$9:$E$93,1,EXP(LN((1.1*(Fperm_SI_Woolf2021!$E$9:$E$93-AW$58)-63.1579*EXP(-0.19*Fperm_SI_Woolf2021!$E$9:$E$93)+63.1579*EXP(-0.19*AW$58))/(Fperm_SI_Woolf2021!$E$9:$E$93-AW$58))*(AW$58-Fperm_SI_Woolf2021!$E$9:$E$93)/10))) + Fperm_SI_Woolf2021!$G$9:$G$93*EXP(-Fperm_SI_Woolf2021!$J$9:$J$93*$C146*IF(AW$58=Fperm_SI_Woolf2021!$E$9:$E$93,1,EXP(LN((1.1*(Fperm_SI_Woolf2021!$E$9:$E$93-AW$58)-63.1579*EXP(-0.19*Fperm_SI_Woolf2021!$E$9:$E$93)+63.1579*EXP(-0.19*AW$58))/(Fperm_SI_Woolf2021!$E$9:$E$93-AW$58))*(AW$58-Fperm_SI_Woolf2021!$E$9:$E$93)/10))) + Fperm_SI_Woolf2021!$H$9:$H$93*EXP(-Fperm_SI_Woolf2021!$K$9:$K$93*$C146*IF(AW$58=Fperm_SI_Woolf2021!$E$9:$E$93,1,EXP(LN((1.1*(Fperm_SI_Woolf2021!$E$9:$E$93-AW$58)-63.1579*EXP(-0.19*Fperm_SI_Woolf2021!$E$9:$E$93)+63.1579*EXP(-0.19*AW$58))/(Fperm_SI_Woolf2021!$E$9:$E$93-AW$58))*(AW$58-Fperm_SI_Woolf2021!$E$9:$E$93)/10))),Fperm_SI_Woolf2021!$D$9:$D$93)*AW$57+INTERCEPT(Fperm_SI_Woolf2021!$F$9:$F$93*EXP(-Fperm_SI_Woolf2021!$I$9:$I$93*$C146*IF(AW$58=Fperm_SI_Woolf2021!$E$9:$E$93,1,EXP(LN((1.1*(Fperm_SI_Woolf2021!$E$9:$E$93-AW$58)-63.1579*EXP(-0.19*Fperm_SI_Woolf2021!$E$9:$E$93)+63.1579*EXP(-0.19*AW$58))/(Fperm_SI_Woolf2021!$E$9:$E$93-AW$58))*(AW$58-Fperm_SI_Woolf2021!$E$9:$E$93)/10))) + Fperm_SI_Woolf2021!$G$9:$G$93*EXP(-Fperm_SI_Woolf2021!$J$9:$J$93*$C146*IF(AW$58=Fperm_SI_Woolf2021!$E$9:$E$93,1,EXP(LN((1.1*(Fperm_SI_Woolf2021!$E$9:$E$93-AW$58)-63.1579*EXP(-0.19*Fperm_SI_Woolf2021!$E$9:$E$93)+63.1579*EXP(-0.19*AW$58))/(Fperm_SI_Woolf2021!$E$9:$E$93-AW$58))*(AW$58-Fperm_SI_Woolf2021!$E$9:$E$93)/10))) + Fperm_SI_Woolf2021!$H$9:$H$93*EXP(-Fperm_SI_Woolf2021!$K$9:$K$93*$C146*IF(AW$58=Fperm_SI_Woolf2021!$E$9:$E$93,1,EXP(LN((1.1*(Fperm_SI_Woolf2021!$E$9:$E$93-AW$58)-63.1579*EXP(-0.19*Fperm_SI_Woolf2021!$E$9:$E$93)+63.1579*EXP(-0.19*AW$58))/(Fperm_SI_Woolf2021!$E$9:$E$93-AW$58))*(AW$58-Fperm_SI_Woolf2021!$E$9:$E$93)/10))),Fperm_SI_Woolf2021!$D$9:$D$93))</f>
        <v>0.26536388404445121</v>
      </c>
      <c r="AX146" s="51" cm="1">
        <f t="array" ref="AX146">MIN(1,SLOPE(Fperm_SI_Woolf2021!$F$9:$F$93*EXP(-Fperm_SI_Woolf2021!$I$9:$I$93*$C146*IF(AX$58=Fperm_SI_Woolf2021!$E$9:$E$93,1,EXP(LN((1.1*(Fperm_SI_Woolf2021!$E$9:$E$93-AX$58)-63.1579*EXP(-0.19*Fperm_SI_Woolf2021!$E$9:$E$93)+63.1579*EXP(-0.19*AX$58))/(Fperm_SI_Woolf2021!$E$9:$E$93-AX$58))*(AX$58-Fperm_SI_Woolf2021!$E$9:$E$93)/10))) + Fperm_SI_Woolf2021!$G$9:$G$93*EXP(-Fperm_SI_Woolf2021!$J$9:$J$93*$C146*IF(AX$58=Fperm_SI_Woolf2021!$E$9:$E$93,1,EXP(LN((1.1*(Fperm_SI_Woolf2021!$E$9:$E$93-AX$58)-63.1579*EXP(-0.19*Fperm_SI_Woolf2021!$E$9:$E$93)+63.1579*EXP(-0.19*AX$58))/(Fperm_SI_Woolf2021!$E$9:$E$93-AX$58))*(AX$58-Fperm_SI_Woolf2021!$E$9:$E$93)/10))) + Fperm_SI_Woolf2021!$H$9:$H$93*EXP(-Fperm_SI_Woolf2021!$K$9:$K$93*$C146*IF(AX$58=Fperm_SI_Woolf2021!$E$9:$E$93,1,EXP(LN((1.1*(Fperm_SI_Woolf2021!$E$9:$E$93-AX$58)-63.1579*EXP(-0.19*Fperm_SI_Woolf2021!$E$9:$E$93)+63.1579*EXP(-0.19*AX$58))/(Fperm_SI_Woolf2021!$E$9:$E$93-AX$58))*(AX$58-Fperm_SI_Woolf2021!$E$9:$E$93)/10))),Fperm_SI_Woolf2021!$D$9:$D$93)*AX$57+INTERCEPT(Fperm_SI_Woolf2021!$F$9:$F$93*EXP(-Fperm_SI_Woolf2021!$I$9:$I$93*$C146*IF(AX$58=Fperm_SI_Woolf2021!$E$9:$E$93,1,EXP(LN((1.1*(Fperm_SI_Woolf2021!$E$9:$E$93-AX$58)-63.1579*EXP(-0.19*Fperm_SI_Woolf2021!$E$9:$E$93)+63.1579*EXP(-0.19*AX$58))/(Fperm_SI_Woolf2021!$E$9:$E$93-AX$58))*(AX$58-Fperm_SI_Woolf2021!$E$9:$E$93)/10))) + Fperm_SI_Woolf2021!$G$9:$G$93*EXP(-Fperm_SI_Woolf2021!$J$9:$J$93*$C146*IF(AX$58=Fperm_SI_Woolf2021!$E$9:$E$93,1,EXP(LN((1.1*(Fperm_SI_Woolf2021!$E$9:$E$93-AX$58)-63.1579*EXP(-0.19*Fperm_SI_Woolf2021!$E$9:$E$93)+63.1579*EXP(-0.19*AX$58))/(Fperm_SI_Woolf2021!$E$9:$E$93-AX$58))*(AX$58-Fperm_SI_Woolf2021!$E$9:$E$93)/10))) + Fperm_SI_Woolf2021!$H$9:$H$93*EXP(-Fperm_SI_Woolf2021!$K$9:$K$93*$C146*IF(AX$58=Fperm_SI_Woolf2021!$E$9:$E$93,1,EXP(LN((1.1*(Fperm_SI_Woolf2021!$E$9:$E$93-AX$58)-63.1579*EXP(-0.19*Fperm_SI_Woolf2021!$E$9:$E$93)+63.1579*EXP(-0.19*AX$58))/(Fperm_SI_Woolf2021!$E$9:$E$93-AX$58))*(AX$58-Fperm_SI_Woolf2021!$E$9:$E$93)/10))),Fperm_SI_Woolf2021!$D$9:$D$93))</f>
        <v>0.2527828166381153</v>
      </c>
      <c r="AY146" s="51" cm="1">
        <f t="array" ref="AY146">MIN(1,SLOPE(Fperm_SI_Woolf2021!$F$9:$F$93*EXP(-Fperm_SI_Woolf2021!$I$9:$I$93*$C146*IF(AY$58=Fperm_SI_Woolf2021!$E$9:$E$93,1,EXP(LN((1.1*(Fperm_SI_Woolf2021!$E$9:$E$93-AY$58)-63.1579*EXP(-0.19*Fperm_SI_Woolf2021!$E$9:$E$93)+63.1579*EXP(-0.19*AY$58))/(Fperm_SI_Woolf2021!$E$9:$E$93-AY$58))*(AY$58-Fperm_SI_Woolf2021!$E$9:$E$93)/10))) + Fperm_SI_Woolf2021!$G$9:$G$93*EXP(-Fperm_SI_Woolf2021!$J$9:$J$93*$C146*IF(AY$58=Fperm_SI_Woolf2021!$E$9:$E$93,1,EXP(LN((1.1*(Fperm_SI_Woolf2021!$E$9:$E$93-AY$58)-63.1579*EXP(-0.19*Fperm_SI_Woolf2021!$E$9:$E$93)+63.1579*EXP(-0.19*AY$58))/(Fperm_SI_Woolf2021!$E$9:$E$93-AY$58))*(AY$58-Fperm_SI_Woolf2021!$E$9:$E$93)/10))) + Fperm_SI_Woolf2021!$H$9:$H$93*EXP(-Fperm_SI_Woolf2021!$K$9:$K$93*$C146*IF(AY$58=Fperm_SI_Woolf2021!$E$9:$E$93,1,EXP(LN((1.1*(Fperm_SI_Woolf2021!$E$9:$E$93-AY$58)-63.1579*EXP(-0.19*Fperm_SI_Woolf2021!$E$9:$E$93)+63.1579*EXP(-0.19*AY$58))/(Fperm_SI_Woolf2021!$E$9:$E$93-AY$58))*(AY$58-Fperm_SI_Woolf2021!$E$9:$E$93)/10))),Fperm_SI_Woolf2021!$D$9:$D$93)*AY$57+INTERCEPT(Fperm_SI_Woolf2021!$F$9:$F$93*EXP(-Fperm_SI_Woolf2021!$I$9:$I$93*$C146*IF(AY$58=Fperm_SI_Woolf2021!$E$9:$E$93,1,EXP(LN((1.1*(Fperm_SI_Woolf2021!$E$9:$E$93-AY$58)-63.1579*EXP(-0.19*Fperm_SI_Woolf2021!$E$9:$E$93)+63.1579*EXP(-0.19*AY$58))/(Fperm_SI_Woolf2021!$E$9:$E$93-AY$58))*(AY$58-Fperm_SI_Woolf2021!$E$9:$E$93)/10))) + Fperm_SI_Woolf2021!$G$9:$G$93*EXP(-Fperm_SI_Woolf2021!$J$9:$J$93*$C146*IF(AY$58=Fperm_SI_Woolf2021!$E$9:$E$93,1,EXP(LN((1.1*(Fperm_SI_Woolf2021!$E$9:$E$93-AY$58)-63.1579*EXP(-0.19*Fperm_SI_Woolf2021!$E$9:$E$93)+63.1579*EXP(-0.19*AY$58))/(Fperm_SI_Woolf2021!$E$9:$E$93-AY$58))*(AY$58-Fperm_SI_Woolf2021!$E$9:$E$93)/10))) + Fperm_SI_Woolf2021!$H$9:$H$93*EXP(-Fperm_SI_Woolf2021!$K$9:$K$93*$C146*IF(AY$58=Fperm_SI_Woolf2021!$E$9:$E$93,1,EXP(LN((1.1*(Fperm_SI_Woolf2021!$E$9:$E$93-AY$58)-63.1579*EXP(-0.19*Fperm_SI_Woolf2021!$E$9:$E$93)+63.1579*EXP(-0.19*AY$58))/(Fperm_SI_Woolf2021!$E$9:$E$93-AY$58))*(AY$58-Fperm_SI_Woolf2021!$E$9:$E$93)/10))),Fperm_SI_Woolf2021!$D$9:$D$93))</f>
        <v>0.24020174923177945</v>
      </c>
      <c r="AZ146" s="51" cm="1">
        <f t="array" ref="AZ146">MIN(1,SLOPE(Fperm_SI_Woolf2021!$F$9:$F$93*EXP(-Fperm_SI_Woolf2021!$I$9:$I$93*$C146*IF(AZ$58=Fperm_SI_Woolf2021!$E$9:$E$93,1,EXP(LN((1.1*(Fperm_SI_Woolf2021!$E$9:$E$93-AZ$58)-63.1579*EXP(-0.19*Fperm_SI_Woolf2021!$E$9:$E$93)+63.1579*EXP(-0.19*AZ$58))/(Fperm_SI_Woolf2021!$E$9:$E$93-AZ$58))*(AZ$58-Fperm_SI_Woolf2021!$E$9:$E$93)/10))) + Fperm_SI_Woolf2021!$G$9:$G$93*EXP(-Fperm_SI_Woolf2021!$J$9:$J$93*$C146*IF(AZ$58=Fperm_SI_Woolf2021!$E$9:$E$93,1,EXP(LN((1.1*(Fperm_SI_Woolf2021!$E$9:$E$93-AZ$58)-63.1579*EXP(-0.19*Fperm_SI_Woolf2021!$E$9:$E$93)+63.1579*EXP(-0.19*AZ$58))/(Fperm_SI_Woolf2021!$E$9:$E$93-AZ$58))*(AZ$58-Fperm_SI_Woolf2021!$E$9:$E$93)/10))) + Fperm_SI_Woolf2021!$H$9:$H$93*EXP(-Fperm_SI_Woolf2021!$K$9:$K$93*$C146*IF(AZ$58=Fperm_SI_Woolf2021!$E$9:$E$93,1,EXP(LN((1.1*(Fperm_SI_Woolf2021!$E$9:$E$93-AZ$58)-63.1579*EXP(-0.19*Fperm_SI_Woolf2021!$E$9:$E$93)+63.1579*EXP(-0.19*AZ$58))/(Fperm_SI_Woolf2021!$E$9:$E$93-AZ$58))*(AZ$58-Fperm_SI_Woolf2021!$E$9:$E$93)/10))),Fperm_SI_Woolf2021!$D$9:$D$93)*AZ$57+INTERCEPT(Fperm_SI_Woolf2021!$F$9:$F$93*EXP(-Fperm_SI_Woolf2021!$I$9:$I$93*$C146*IF(AZ$58=Fperm_SI_Woolf2021!$E$9:$E$93,1,EXP(LN((1.1*(Fperm_SI_Woolf2021!$E$9:$E$93-AZ$58)-63.1579*EXP(-0.19*Fperm_SI_Woolf2021!$E$9:$E$93)+63.1579*EXP(-0.19*AZ$58))/(Fperm_SI_Woolf2021!$E$9:$E$93-AZ$58))*(AZ$58-Fperm_SI_Woolf2021!$E$9:$E$93)/10))) + Fperm_SI_Woolf2021!$G$9:$G$93*EXP(-Fperm_SI_Woolf2021!$J$9:$J$93*$C146*IF(AZ$58=Fperm_SI_Woolf2021!$E$9:$E$93,1,EXP(LN((1.1*(Fperm_SI_Woolf2021!$E$9:$E$93-AZ$58)-63.1579*EXP(-0.19*Fperm_SI_Woolf2021!$E$9:$E$93)+63.1579*EXP(-0.19*AZ$58))/(Fperm_SI_Woolf2021!$E$9:$E$93-AZ$58))*(AZ$58-Fperm_SI_Woolf2021!$E$9:$E$93)/10))) + Fperm_SI_Woolf2021!$H$9:$H$93*EXP(-Fperm_SI_Woolf2021!$K$9:$K$93*$C146*IF(AZ$58=Fperm_SI_Woolf2021!$E$9:$E$93,1,EXP(LN((1.1*(Fperm_SI_Woolf2021!$E$9:$E$93-AZ$58)-63.1579*EXP(-0.19*Fperm_SI_Woolf2021!$E$9:$E$93)+63.1579*EXP(-0.19*AZ$58))/(Fperm_SI_Woolf2021!$E$9:$E$93-AZ$58))*(AZ$58-Fperm_SI_Woolf2021!$E$9:$E$93)/10))),Fperm_SI_Woolf2021!$D$9:$D$93))</f>
        <v>0.22762068182544359</v>
      </c>
      <c r="BA146" s="51" cm="1">
        <f t="array" ref="BA146">MIN(1,SLOPE(Fperm_SI_Woolf2021!$F$9:$F$93*EXP(-Fperm_SI_Woolf2021!$I$9:$I$93*$C146*IF(BA$58=Fperm_SI_Woolf2021!$E$9:$E$93,1,EXP(LN((1.1*(Fperm_SI_Woolf2021!$E$9:$E$93-BA$58)-63.1579*EXP(-0.19*Fperm_SI_Woolf2021!$E$9:$E$93)+63.1579*EXP(-0.19*BA$58))/(Fperm_SI_Woolf2021!$E$9:$E$93-BA$58))*(BA$58-Fperm_SI_Woolf2021!$E$9:$E$93)/10))) + Fperm_SI_Woolf2021!$G$9:$G$93*EXP(-Fperm_SI_Woolf2021!$J$9:$J$93*$C146*IF(BA$58=Fperm_SI_Woolf2021!$E$9:$E$93,1,EXP(LN((1.1*(Fperm_SI_Woolf2021!$E$9:$E$93-BA$58)-63.1579*EXP(-0.19*Fperm_SI_Woolf2021!$E$9:$E$93)+63.1579*EXP(-0.19*BA$58))/(Fperm_SI_Woolf2021!$E$9:$E$93-BA$58))*(BA$58-Fperm_SI_Woolf2021!$E$9:$E$93)/10))) + Fperm_SI_Woolf2021!$H$9:$H$93*EXP(-Fperm_SI_Woolf2021!$K$9:$K$93*$C146*IF(BA$58=Fperm_SI_Woolf2021!$E$9:$E$93,1,EXP(LN((1.1*(Fperm_SI_Woolf2021!$E$9:$E$93-BA$58)-63.1579*EXP(-0.19*Fperm_SI_Woolf2021!$E$9:$E$93)+63.1579*EXP(-0.19*BA$58))/(Fperm_SI_Woolf2021!$E$9:$E$93-BA$58))*(BA$58-Fperm_SI_Woolf2021!$E$9:$E$93)/10))),Fperm_SI_Woolf2021!$D$9:$D$93)*BA$57+INTERCEPT(Fperm_SI_Woolf2021!$F$9:$F$93*EXP(-Fperm_SI_Woolf2021!$I$9:$I$93*$C146*IF(BA$58=Fperm_SI_Woolf2021!$E$9:$E$93,1,EXP(LN((1.1*(Fperm_SI_Woolf2021!$E$9:$E$93-BA$58)-63.1579*EXP(-0.19*Fperm_SI_Woolf2021!$E$9:$E$93)+63.1579*EXP(-0.19*BA$58))/(Fperm_SI_Woolf2021!$E$9:$E$93-BA$58))*(BA$58-Fperm_SI_Woolf2021!$E$9:$E$93)/10))) + Fperm_SI_Woolf2021!$G$9:$G$93*EXP(-Fperm_SI_Woolf2021!$J$9:$J$93*$C146*IF(BA$58=Fperm_SI_Woolf2021!$E$9:$E$93,1,EXP(LN((1.1*(Fperm_SI_Woolf2021!$E$9:$E$93-BA$58)-63.1579*EXP(-0.19*Fperm_SI_Woolf2021!$E$9:$E$93)+63.1579*EXP(-0.19*BA$58))/(Fperm_SI_Woolf2021!$E$9:$E$93-BA$58))*(BA$58-Fperm_SI_Woolf2021!$E$9:$E$93)/10))) + Fperm_SI_Woolf2021!$H$9:$H$93*EXP(-Fperm_SI_Woolf2021!$K$9:$K$93*$C146*IF(BA$58=Fperm_SI_Woolf2021!$E$9:$E$93,1,EXP(LN((1.1*(Fperm_SI_Woolf2021!$E$9:$E$93-BA$58)-63.1579*EXP(-0.19*Fperm_SI_Woolf2021!$E$9:$E$93)+63.1579*EXP(-0.19*BA$58))/(Fperm_SI_Woolf2021!$E$9:$E$93-BA$58))*(BA$58-Fperm_SI_Woolf2021!$E$9:$E$93)/10))),Fperm_SI_Woolf2021!$D$9:$D$93))</f>
        <v>0.21503961441910774</v>
      </c>
      <c r="BB146" s="51" cm="1">
        <f t="array" ref="BB146">MIN(1,SLOPE(Fperm_SI_Woolf2021!$F$9:$F$93*EXP(-Fperm_SI_Woolf2021!$I$9:$I$93*$C146*IF(BB$58=Fperm_SI_Woolf2021!$E$9:$E$93,1,EXP(LN((1.1*(Fperm_SI_Woolf2021!$E$9:$E$93-BB$58)-63.1579*EXP(-0.19*Fperm_SI_Woolf2021!$E$9:$E$93)+63.1579*EXP(-0.19*BB$58))/(Fperm_SI_Woolf2021!$E$9:$E$93-BB$58))*(BB$58-Fperm_SI_Woolf2021!$E$9:$E$93)/10))) + Fperm_SI_Woolf2021!$G$9:$G$93*EXP(-Fperm_SI_Woolf2021!$J$9:$J$93*$C146*IF(BB$58=Fperm_SI_Woolf2021!$E$9:$E$93,1,EXP(LN((1.1*(Fperm_SI_Woolf2021!$E$9:$E$93-BB$58)-63.1579*EXP(-0.19*Fperm_SI_Woolf2021!$E$9:$E$93)+63.1579*EXP(-0.19*BB$58))/(Fperm_SI_Woolf2021!$E$9:$E$93-BB$58))*(BB$58-Fperm_SI_Woolf2021!$E$9:$E$93)/10))) + Fperm_SI_Woolf2021!$H$9:$H$93*EXP(-Fperm_SI_Woolf2021!$K$9:$K$93*$C146*IF(BB$58=Fperm_SI_Woolf2021!$E$9:$E$93,1,EXP(LN((1.1*(Fperm_SI_Woolf2021!$E$9:$E$93-BB$58)-63.1579*EXP(-0.19*Fperm_SI_Woolf2021!$E$9:$E$93)+63.1579*EXP(-0.19*BB$58))/(Fperm_SI_Woolf2021!$E$9:$E$93-BB$58))*(BB$58-Fperm_SI_Woolf2021!$E$9:$E$93)/10))),Fperm_SI_Woolf2021!$D$9:$D$93)*BB$57+INTERCEPT(Fperm_SI_Woolf2021!$F$9:$F$93*EXP(-Fperm_SI_Woolf2021!$I$9:$I$93*$C146*IF(BB$58=Fperm_SI_Woolf2021!$E$9:$E$93,1,EXP(LN((1.1*(Fperm_SI_Woolf2021!$E$9:$E$93-BB$58)-63.1579*EXP(-0.19*Fperm_SI_Woolf2021!$E$9:$E$93)+63.1579*EXP(-0.19*BB$58))/(Fperm_SI_Woolf2021!$E$9:$E$93-BB$58))*(BB$58-Fperm_SI_Woolf2021!$E$9:$E$93)/10))) + Fperm_SI_Woolf2021!$G$9:$G$93*EXP(-Fperm_SI_Woolf2021!$J$9:$J$93*$C146*IF(BB$58=Fperm_SI_Woolf2021!$E$9:$E$93,1,EXP(LN((1.1*(Fperm_SI_Woolf2021!$E$9:$E$93-BB$58)-63.1579*EXP(-0.19*Fperm_SI_Woolf2021!$E$9:$E$93)+63.1579*EXP(-0.19*BB$58))/(Fperm_SI_Woolf2021!$E$9:$E$93-BB$58))*(BB$58-Fperm_SI_Woolf2021!$E$9:$E$93)/10))) + Fperm_SI_Woolf2021!$H$9:$H$93*EXP(-Fperm_SI_Woolf2021!$K$9:$K$93*$C146*IF(BB$58=Fperm_SI_Woolf2021!$E$9:$E$93,1,EXP(LN((1.1*(Fperm_SI_Woolf2021!$E$9:$E$93-BB$58)-63.1579*EXP(-0.19*Fperm_SI_Woolf2021!$E$9:$E$93)+63.1579*EXP(-0.19*BB$58))/(Fperm_SI_Woolf2021!$E$9:$E$93-BB$58))*(BB$58-Fperm_SI_Woolf2021!$E$9:$E$93)/10))),Fperm_SI_Woolf2021!$D$9:$D$93))</f>
        <v>0.20245854701277186</v>
      </c>
      <c r="BC146" s="51" cm="1">
        <f t="array" ref="BC146">MIN(1,SLOPE(Fperm_SI_Woolf2021!$F$9:$F$93*EXP(-Fperm_SI_Woolf2021!$I$9:$I$93*$C146*IF(BC$58=Fperm_SI_Woolf2021!$E$9:$E$93,1,EXP(LN((1.1*(Fperm_SI_Woolf2021!$E$9:$E$93-BC$58)-63.1579*EXP(-0.19*Fperm_SI_Woolf2021!$E$9:$E$93)+63.1579*EXP(-0.19*BC$58))/(Fperm_SI_Woolf2021!$E$9:$E$93-BC$58))*(BC$58-Fperm_SI_Woolf2021!$E$9:$E$93)/10))) + Fperm_SI_Woolf2021!$G$9:$G$93*EXP(-Fperm_SI_Woolf2021!$J$9:$J$93*$C146*IF(BC$58=Fperm_SI_Woolf2021!$E$9:$E$93,1,EXP(LN((1.1*(Fperm_SI_Woolf2021!$E$9:$E$93-BC$58)-63.1579*EXP(-0.19*Fperm_SI_Woolf2021!$E$9:$E$93)+63.1579*EXP(-0.19*BC$58))/(Fperm_SI_Woolf2021!$E$9:$E$93-BC$58))*(BC$58-Fperm_SI_Woolf2021!$E$9:$E$93)/10))) + Fperm_SI_Woolf2021!$H$9:$H$93*EXP(-Fperm_SI_Woolf2021!$K$9:$K$93*$C146*IF(BC$58=Fperm_SI_Woolf2021!$E$9:$E$93,1,EXP(LN((1.1*(Fperm_SI_Woolf2021!$E$9:$E$93-BC$58)-63.1579*EXP(-0.19*Fperm_SI_Woolf2021!$E$9:$E$93)+63.1579*EXP(-0.19*BC$58))/(Fperm_SI_Woolf2021!$E$9:$E$93-BC$58))*(BC$58-Fperm_SI_Woolf2021!$E$9:$E$93)/10))),Fperm_SI_Woolf2021!$D$9:$D$93)*BC$57+INTERCEPT(Fperm_SI_Woolf2021!$F$9:$F$93*EXP(-Fperm_SI_Woolf2021!$I$9:$I$93*$C146*IF(BC$58=Fperm_SI_Woolf2021!$E$9:$E$93,1,EXP(LN((1.1*(Fperm_SI_Woolf2021!$E$9:$E$93-BC$58)-63.1579*EXP(-0.19*Fperm_SI_Woolf2021!$E$9:$E$93)+63.1579*EXP(-0.19*BC$58))/(Fperm_SI_Woolf2021!$E$9:$E$93-BC$58))*(BC$58-Fperm_SI_Woolf2021!$E$9:$E$93)/10))) + Fperm_SI_Woolf2021!$G$9:$G$93*EXP(-Fperm_SI_Woolf2021!$J$9:$J$93*$C146*IF(BC$58=Fperm_SI_Woolf2021!$E$9:$E$93,1,EXP(LN((1.1*(Fperm_SI_Woolf2021!$E$9:$E$93-BC$58)-63.1579*EXP(-0.19*Fperm_SI_Woolf2021!$E$9:$E$93)+63.1579*EXP(-0.19*BC$58))/(Fperm_SI_Woolf2021!$E$9:$E$93-BC$58))*(BC$58-Fperm_SI_Woolf2021!$E$9:$E$93)/10))) + Fperm_SI_Woolf2021!$H$9:$H$93*EXP(-Fperm_SI_Woolf2021!$K$9:$K$93*$C146*IF(BC$58=Fperm_SI_Woolf2021!$E$9:$E$93,1,EXP(LN((1.1*(Fperm_SI_Woolf2021!$E$9:$E$93-BC$58)-63.1579*EXP(-0.19*Fperm_SI_Woolf2021!$E$9:$E$93)+63.1579*EXP(-0.19*BC$58))/(Fperm_SI_Woolf2021!$E$9:$E$93-BC$58))*(BC$58-Fperm_SI_Woolf2021!$E$9:$E$93)/10))),Fperm_SI_Woolf2021!$D$9:$D$93))</f>
        <v>0.18987747960643597</v>
      </c>
      <c r="BD146" s="51" cm="1">
        <f t="array" ref="BD146">MIN(1,SLOPE(Fperm_SI_Woolf2021!$F$9:$F$93*EXP(-Fperm_SI_Woolf2021!$I$9:$I$93*$C146*IF(BD$58=Fperm_SI_Woolf2021!$E$9:$E$93,1,EXP(LN((1.1*(Fperm_SI_Woolf2021!$E$9:$E$93-BD$58)-63.1579*EXP(-0.19*Fperm_SI_Woolf2021!$E$9:$E$93)+63.1579*EXP(-0.19*BD$58))/(Fperm_SI_Woolf2021!$E$9:$E$93-BD$58))*(BD$58-Fperm_SI_Woolf2021!$E$9:$E$93)/10))) + Fperm_SI_Woolf2021!$G$9:$G$93*EXP(-Fperm_SI_Woolf2021!$J$9:$J$93*$C146*IF(BD$58=Fperm_SI_Woolf2021!$E$9:$E$93,1,EXP(LN((1.1*(Fperm_SI_Woolf2021!$E$9:$E$93-BD$58)-63.1579*EXP(-0.19*Fperm_SI_Woolf2021!$E$9:$E$93)+63.1579*EXP(-0.19*BD$58))/(Fperm_SI_Woolf2021!$E$9:$E$93-BD$58))*(BD$58-Fperm_SI_Woolf2021!$E$9:$E$93)/10))) + Fperm_SI_Woolf2021!$H$9:$H$93*EXP(-Fperm_SI_Woolf2021!$K$9:$K$93*$C146*IF(BD$58=Fperm_SI_Woolf2021!$E$9:$E$93,1,EXP(LN((1.1*(Fperm_SI_Woolf2021!$E$9:$E$93-BD$58)-63.1579*EXP(-0.19*Fperm_SI_Woolf2021!$E$9:$E$93)+63.1579*EXP(-0.19*BD$58))/(Fperm_SI_Woolf2021!$E$9:$E$93-BD$58))*(BD$58-Fperm_SI_Woolf2021!$E$9:$E$93)/10))),Fperm_SI_Woolf2021!$D$9:$D$93)*BD$57+INTERCEPT(Fperm_SI_Woolf2021!$F$9:$F$93*EXP(-Fperm_SI_Woolf2021!$I$9:$I$93*$C146*IF(BD$58=Fperm_SI_Woolf2021!$E$9:$E$93,1,EXP(LN((1.1*(Fperm_SI_Woolf2021!$E$9:$E$93-BD$58)-63.1579*EXP(-0.19*Fperm_SI_Woolf2021!$E$9:$E$93)+63.1579*EXP(-0.19*BD$58))/(Fperm_SI_Woolf2021!$E$9:$E$93-BD$58))*(BD$58-Fperm_SI_Woolf2021!$E$9:$E$93)/10))) + Fperm_SI_Woolf2021!$G$9:$G$93*EXP(-Fperm_SI_Woolf2021!$J$9:$J$93*$C146*IF(BD$58=Fperm_SI_Woolf2021!$E$9:$E$93,1,EXP(LN((1.1*(Fperm_SI_Woolf2021!$E$9:$E$93-BD$58)-63.1579*EXP(-0.19*Fperm_SI_Woolf2021!$E$9:$E$93)+63.1579*EXP(-0.19*BD$58))/(Fperm_SI_Woolf2021!$E$9:$E$93-BD$58))*(BD$58-Fperm_SI_Woolf2021!$E$9:$E$93)/10))) + Fperm_SI_Woolf2021!$H$9:$H$93*EXP(-Fperm_SI_Woolf2021!$K$9:$K$93*$C146*IF(BD$58=Fperm_SI_Woolf2021!$E$9:$E$93,1,EXP(LN((1.1*(Fperm_SI_Woolf2021!$E$9:$E$93-BD$58)-63.1579*EXP(-0.19*Fperm_SI_Woolf2021!$E$9:$E$93)+63.1579*EXP(-0.19*BD$58))/(Fperm_SI_Woolf2021!$E$9:$E$93-BD$58))*(BD$58-Fperm_SI_Woolf2021!$E$9:$E$93)/10))),Fperm_SI_Woolf2021!$D$9:$D$93))</f>
        <v>0.17729641220010012</v>
      </c>
      <c r="BE146" s="51" cm="1">
        <f t="array" ref="BE146">MIN(1,SLOPE(Fperm_SI_Woolf2021!$F$9:$F$93*EXP(-Fperm_SI_Woolf2021!$I$9:$I$93*$C146*IF(BE$58=Fperm_SI_Woolf2021!$E$9:$E$93,1,EXP(LN((1.1*(Fperm_SI_Woolf2021!$E$9:$E$93-BE$58)-63.1579*EXP(-0.19*Fperm_SI_Woolf2021!$E$9:$E$93)+63.1579*EXP(-0.19*BE$58))/(Fperm_SI_Woolf2021!$E$9:$E$93-BE$58))*(BE$58-Fperm_SI_Woolf2021!$E$9:$E$93)/10))) + Fperm_SI_Woolf2021!$G$9:$G$93*EXP(-Fperm_SI_Woolf2021!$J$9:$J$93*$C146*IF(BE$58=Fperm_SI_Woolf2021!$E$9:$E$93,1,EXP(LN((1.1*(Fperm_SI_Woolf2021!$E$9:$E$93-BE$58)-63.1579*EXP(-0.19*Fperm_SI_Woolf2021!$E$9:$E$93)+63.1579*EXP(-0.19*BE$58))/(Fperm_SI_Woolf2021!$E$9:$E$93-BE$58))*(BE$58-Fperm_SI_Woolf2021!$E$9:$E$93)/10))) + Fperm_SI_Woolf2021!$H$9:$H$93*EXP(-Fperm_SI_Woolf2021!$K$9:$K$93*$C146*IF(BE$58=Fperm_SI_Woolf2021!$E$9:$E$93,1,EXP(LN((1.1*(Fperm_SI_Woolf2021!$E$9:$E$93-BE$58)-63.1579*EXP(-0.19*Fperm_SI_Woolf2021!$E$9:$E$93)+63.1579*EXP(-0.19*BE$58))/(Fperm_SI_Woolf2021!$E$9:$E$93-BE$58))*(BE$58-Fperm_SI_Woolf2021!$E$9:$E$93)/10))),Fperm_SI_Woolf2021!$D$9:$D$93)*BE$57+INTERCEPT(Fperm_SI_Woolf2021!$F$9:$F$93*EXP(-Fperm_SI_Woolf2021!$I$9:$I$93*$C146*IF(BE$58=Fperm_SI_Woolf2021!$E$9:$E$93,1,EXP(LN((1.1*(Fperm_SI_Woolf2021!$E$9:$E$93-BE$58)-63.1579*EXP(-0.19*Fperm_SI_Woolf2021!$E$9:$E$93)+63.1579*EXP(-0.19*BE$58))/(Fperm_SI_Woolf2021!$E$9:$E$93-BE$58))*(BE$58-Fperm_SI_Woolf2021!$E$9:$E$93)/10))) + Fperm_SI_Woolf2021!$G$9:$G$93*EXP(-Fperm_SI_Woolf2021!$J$9:$J$93*$C146*IF(BE$58=Fperm_SI_Woolf2021!$E$9:$E$93,1,EXP(LN((1.1*(Fperm_SI_Woolf2021!$E$9:$E$93-BE$58)-63.1579*EXP(-0.19*Fperm_SI_Woolf2021!$E$9:$E$93)+63.1579*EXP(-0.19*BE$58))/(Fperm_SI_Woolf2021!$E$9:$E$93-BE$58))*(BE$58-Fperm_SI_Woolf2021!$E$9:$E$93)/10))) + Fperm_SI_Woolf2021!$H$9:$H$93*EXP(-Fperm_SI_Woolf2021!$K$9:$K$93*$C146*IF(BE$58=Fperm_SI_Woolf2021!$E$9:$E$93,1,EXP(LN((1.1*(Fperm_SI_Woolf2021!$E$9:$E$93-BE$58)-63.1579*EXP(-0.19*Fperm_SI_Woolf2021!$E$9:$E$93)+63.1579*EXP(-0.19*BE$58))/(Fperm_SI_Woolf2021!$E$9:$E$93-BE$58))*(BE$58-Fperm_SI_Woolf2021!$E$9:$E$93)/10))),Fperm_SI_Woolf2021!$D$9:$D$93))</f>
        <v>0.16471534479376426</v>
      </c>
      <c r="BF146" s="51" cm="1">
        <f t="array" ref="BF146">MIN(1,SLOPE(Fperm_SI_Woolf2021!$F$9:$F$93*EXP(-Fperm_SI_Woolf2021!$I$9:$I$93*$C146*IF(BF$58=Fperm_SI_Woolf2021!$E$9:$E$93,1,EXP(LN((1.1*(Fperm_SI_Woolf2021!$E$9:$E$93-BF$58)-63.1579*EXP(-0.19*Fperm_SI_Woolf2021!$E$9:$E$93)+63.1579*EXP(-0.19*BF$58))/(Fperm_SI_Woolf2021!$E$9:$E$93-BF$58))*(BF$58-Fperm_SI_Woolf2021!$E$9:$E$93)/10))) + Fperm_SI_Woolf2021!$G$9:$G$93*EXP(-Fperm_SI_Woolf2021!$J$9:$J$93*$C146*IF(BF$58=Fperm_SI_Woolf2021!$E$9:$E$93,1,EXP(LN((1.1*(Fperm_SI_Woolf2021!$E$9:$E$93-BF$58)-63.1579*EXP(-0.19*Fperm_SI_Woolf2021!$E$9:$E$93)+63.1579*EXP(-0.19*BF$58))/(Fperm_SI_Woolf2021!$E$9:$E$93-BF$58))*(BF$58-Fperm_SI_Woolf2021!$E$9:$E$93)/10))) + Fperm_SI_Woolf2021!$H$9:$H$93*EXP(-Fperm_SI_Woolf2021!$K$9:$K$93*$C146*IF(BF$58=Fperm_SI_Woolf2021!$E$9:$E$93,1,EXP(LN((1.1*(Fperm_SI_Woolf2021!$E$9:$E$93-BF$58)-63.1579*EXP(-0.19*Fperm_SI_Woolf2021!$E$9:$E$93)+63.1579*EXP(-0.19*BF$58))/(Fperm_SI_Woolf2021!$E$9:$E$93-BF$58))*(BF$58-Fperm_SI_Woolf2021!$E$9:$E$93)/10))),Fperm_SI_Woolf2021!$D$9:$D$93)*BF$57+INTERCEPT(Fperm_SI_Woolf2021!$F$9:$F$93*EXP(-Fperm_SI_Woolf2021!$I$9:$I$93*$C146*IF(BF$58=Fperm_SI_Woolf2021!$E$9:$E$93,1,EXP(LN((1.1*(Fperm_SI_Woolf2021!$E$9:$E$93-BF$58)-63.1579*EXP(-0.19*Fperm_SI_Woolf2021!$E$9:$E$93)+63.1579*EXP(-0.19*BF$58))/(Fperm_SI_Woolf2021!$E$9:$E$93-BF$58))*(BF$58-Fperm_SI_Woolf2021!$E$9:$E$93)/10))) + Fperm_SI_Woolf2021!$G$9:$G$93*EXP(-Fperm_SI_Woolf2021!$J$9:$J$93*$C146*IF(BF$58=Fperm_SI_Woolf2021!$E$9:$E$93,1,EXP(LN((1.1*(Fperm_SI_Woolf2021!$E$9:$E$93-BF$58)-63.1579*EXP(-0.19*Fperm_SI_Woolf2021!$E$9:$E$93)+63.1579*EXP(-0.19*BF$58))/(Fperm_SI_Woolf2021!$E$9:$E$93-BF$58))*(BF$58-Fperm_SI_Woolf2021!$E$9:$E$93)/10))) + Fperm_SI_Woolf2021!$H$9:$H$93*EXP(-Fperm_SI_Woolf2021!$K$9:$K$93*$C146*IF(BF$58=Fperm_SI_Woolf2021!$E$9:$E$93,1,EXP(LN((1.1*(Fperm_SI_Woolf2021!$E$9:$E$93-BF$58)-63.1579*EXP(-0.19*Fperm_SI_Woolf2021!$E$9:$E$93)+63.1579*EXP(-0.19*BF$58))/(Fperm_SI_Woolf2021!$E$9:$E$93-BF$58))*(BF$58-Fperm_SI_Woolf2021!$E$9:$E$93)/10))),Fperm_SI_Woolf2021!$D$9:$D$93))</f>
        <v>0.15213427738742841</v>
      </c>
      <c r="BG146" s="51" cm="1">
        <f t="array" ref="BG146">MIN(1,SLOPE(Fperm_SI_Woolf2021!$F$9:$F$93*EXP(-Fperm_SI_Woolf2021!$I$9:$I$93*$C146*IF(BG$58=Fperm_SI_Woolf2021!$E$9:$E$93,1,EXP(LN((1.1*(Fperm_SI_Woolf2021!$E$9:$E$93-BG$58)-63.1579*EXP(-0.19*Fperm_SI_Woolf2021!$E$9:$E$93)+63.1579*EXP(-0.19*BG$58))/(Fperm_SI_Woolf2021!$E$9:$E$93-BG$58))*(BG$58-Fperm_SI_Woolf2021!$E$9:$E$93)/10))) + Fperm_SI_Woolf2021!$G$9:$G$93*EXP(-Fperm_SI_Woolf2021!$J$9:$J$93*$C146*IF(BG$58=Fperm_SI_Woolf2021!$E$9:$E$93,1,EXP(LN((1.1*(Fperm_SI_Woolf2021!$E$9:$E$93-BG$58)-63.1579*EXP(-0.19*Fperm_SI_Woolf2021!$E$9:$E$93)+63.1579*EXP(-0.19*BG$58))/(Fperm_SI_Woolf2021!$E$9:$E$93-BG$58))*(BG$58-Fperm_SI_Woolf2021!$E$9:$E$93)/10))) + Fperm_SI_Woolf2021!$H$9:$H$93*EXP(-Fperm_SI_Woolf2021!$K$9:$K$93*$C146*IF(BG$58=Fperm_SI_Woolf2021!$E$9:$E$93,1,EXP(LN((1.1*(Fperm_SI_Woolf2021!$E$9:$E$93-BG$58)-63.1579*EXP(-0.19*Fperm_SI_Woolf2021!$E$9:$E$93)+63.1579*EXP(-0.19*BG$58))/(Fperm_SI_Woolf2021!$E$9:$E$93-BG$58))*(BG$58-Fperm_SI_Woolf2021!$E$9:$E$93)/10))),Fperm_SI_Woolf2021!$D$9:$D$93)*BG$57+INTERCEPT(Fperm_SI_Woolf2021!$F$9:$F$93*EXP(-Fperm_SI_Woolf2021!$I$9:$I$93*$C146*IF(BG$58=Fperm_SI_Woolf2021!$E$9:$E$93,1,EXP(LN((1.1*(Fperm_SI_Woolf2021!$E$9:$E$93-BG$58)-63.1579*EXP(-0.19*Fperm_SI_Woolf2021!$E$9:$E$93)+63.1579*EXP(-0.19*BG$58))/(Fperm_SI_Woolf2021!$E$9:$E$93-BG$58))*(BG$58-Fperm_SI_Woolf2021!$E$9:$E$93)/10))) + Fperm_SI_Woolf2021!$G$9:$G$93*EXP(-Fperm_SI_Woolf2021!$J$9:$J$93*$C146*IF(BG$58=Fperm_SI_Woolf2021!$E$9:$E$93,1,EXP(LN((1.1*(Fperm_SI_Woolf2021!$E$9:$E$93-BG$58)-63.1579*EXP(-0.19*Fperm_SI_Woolf2021!$E$9:$E$93)+63.1579*EXP(-0.19*BG$58))/(Fperm_SI_Woolf2021!$E$9:$E$93-BG$58))*(BG$58-Fperm_SI_Woolf2021!$E$9:$E$93)/10))) + Fperm_SI_Woolf2021!$H$9:$H$93*EXP(-Fperm_SI_Woolf2021!$K$9:$K$93*$C146*IF(BG$58=Fperm_SI_Woolf2021!$E$9:$E$93,1,EXP(LN((1.1*(Fperm_SI_Woolf2021!$E$9:$E$93-BG$58)-63.1579*EXP(-0.19*Fperm_SI_Woolf2021!$E$9:$E$93)+63.1579*EXP(-0.19*BG$58))/(Fperm_SI_Woolf2021!$E$9:$E$93-BG$58))*(BG$58-Fperm_SI_Woolf2021!$E$9:$E$93)/10))),Fperm_SI_Woolf2021!$D$9:$D$93))</f>
        <v>0.13955320998109252</v>
      </c>
      <c r="BH146" s="51" cm="1">
        <f t="array" ref="BH146">MIN(1,SLOPE(Fperm_SI_Woolf2021!$F$9:$F$93*EXP(-Fperm_SI_Woolf2021!$I$9:$I$93*$C146*IF(BH$58=Fperm_SI_Woolf2021!$E$9:$E$93,1,EXP(LN((1.1*(Fperm_SI_Woolf2021!$E$9:$E$93-BH$58)-63.1579*EXP(-0.19*Fperm_SI_Woolf2021!$E$9:$E$93)+63.1579*EXP(-0.19*BH$58))/(Fperm_SI_Woolf2021!$E$9:$E$93-BH$58))*(BH$58-Fperm_SI_Woolf2021!$E$9:$E$93)/10))) + Fperm_SI_Woolf2021!$G$9:$G$93*EXP(-Fperm_SI_Woolf2021!$J$9:$J$93*$C146*IF(BH$58=Fperm_SI_Woolf2021!$E$9:$E$93,1,EXP(LN((1.1*(Fperm_SI_Woolf2021!$E$9:$E$93-BH$58)-63.1579*EXP(-0.19*Fperm_SI_Woolf2021!$E$9:$E$93)+63.1579*EXP(-0.19*BH$58))/(Fperm_SI_Woolf2021!$E$9:$E$93-BH$58))*(BH$58-Fperm_SI_Woolf2021!$E$9:$E$93)/10))) + Fperm_SI_Woolf2021!$H$9:$H$93*EXP(-Fperm_SI_Woolf2021!$K$9:$K$93*$C146*IF(BH$58=Fperm_SI_Woolf2021!$E$9:$E$93,1,EXP(LN((1.1*(Fperm_SI_Woolf2021!$E$9:$E$93-BH$58)-63.1579*EXP(-0.19*Fperm_SI_Woolf2021!$E$9:$E$93)+63.1579*EXP(-0.19*BH$58))/(Fperm_SI_Woolf2021!$E$9:$E$93-BH$58))*(BH$58-Fperm_SI_Woolf2021!$E$9:$E$93)/10))),Fperm_SI_Woolf2021!$D$9:$D$93)*BH$57+INTERCEPT(Fperm_SI_Woolf2021!$F$9:$F$93*EXP(-Fperm_SI_Woolf2021!$I$9:$I$93*$C146*IF(BH$58=Fperm_SI_Woolf2021!$E$9:$E$93,1,EXP(LN((1.1*(Fperm_SI_Woolf2021!$E$9:$E$93-BH$58)-63.1579*EXP(-0.19*Fperm_SI_Woolf2021!$E$9:$E$93)+63.1579*EXP(-0.19*BH$58))/(Fperm_SI_Woolf2021!$E$9:$E$93-BH$58))*(BH$58-Fperm_SI_Woolf2021!$E$9:$E$93)/10))) + Fperm_SI_Woolf2021!$G$9:$G$93*EXP(-Fperm_SI_Woolf2021!$J$9:$J$93*$C146*IF(BH$58=Fperm_SI_Woolf2021!$E$9:$E$93,1,EXP(LN((1.1*(Fperm_SI_Woolf2021!$E$9:$E$93-BH$58)-63.1579*EXP(-0.19*Fperm_SI_Woolf2021!$E$9:$E$93)+63.1579*EXP(-0.19*BH$58))/(Fperm_SI_Woolf2021!$E$9:$E$93-BH$58))*(BH$58-Fperm_SI_Woolf2021!$E$9:$E$93)/10))) + Fperm_SI_Woolf2021!$H$9:$H$93*EXP(-Fperm_SI_Woolf2021!$K$9:$K$93*$C146*IF(BH$58=Fperm_SI_Woolf2021!$E$9:$E$93,1,EXP(LN((1.1*(Fperm_SI_Woolf2021!$E$9:$E$93-BH$58)-63.1579*EXP(-0.19*Fperm_SI_Woolf2021!$E$9:$E$93)+63.1579*EXP(-0.19*BH$58))/(Fperm_SI_Woolf2021!$E$9:$E$93-BH$58))*(BH$58-Fperm_SI_Woolf2021!$E$9:$E$93)/10))),Fperm_SI_Woolf2021!$D$9:$D$93))</f>
        <v>0.12697214257475664</v>
      </c>
      <c r="BI146" s="51" cm="1">
        <f t="array" ref="BI146">MIN(1,SLOPE(Fperm_SI_Woolf2021!$F$9:$F$93*EXP(-Fperm_SI_Woolf2021!$I$9:$I$93*$C146*IF(BI$58=Fperm_SI_Woolf2021!$E$9:$E$93,1,EXP(LN((1.1*(Fperm_SI_Woolf2021!$E$9:$E$93-BI$58)-63.1579*EXP(-0.19*Fperm_SI_Woolf2021!$E$9:$E$93)+63.1579*EXP(-0.19*BI$58))/(Fperm_SI_Woolf2021!$E$9:$E$93-BI$58))*(BI$58-Fperm_SI_Woolf2021!$E$9:$E$93)/10))) + Fperm_SI_Woolf2021!$G$9:$G$93*EXP(-Fperm_SI_Woolf2021!$J$9:$J$93*$C146*IF(BI$58=Fperm_SI_Woolf2021!$E$9:$E$93,1,EXP(LN((1.1*(Fperm_SI_Woolf2021!$E$9:$E$93-BI$58)-63.1579*EXP(-0.19*Fperm_SI_Woolf2021!$E$9:$E$93)+63.1579*EXP(-0.19*BI$58))/(Fperm_SI_Woolf2021!$E$9:$E$93-BI$58))*(BI$58-Fperm_SI_Woolf2021!$E$9:$E$93)/10))) + Fperm_SI_Woolf2021!$H$9:$H$93*EXP(-Fperm_SI_Woolf2021!$K$9:$K$93*$C146*IF(BI$58=Fperm_SI_Woolf2021!$E$9:$E$93,1,EXP(LN((1.1*(Fperm_SI_Woolf2021!$E$9:$E$93-BI$58)-63.1579*EXP(-0.19*Fperm_SI_Woolf2021!$E$9:$E$93)+63.1579*EXP(-0.19*BI$58))/(Fperm_SI_Woolf2021!$E$9:$E$93-BI$58))*(BI$58-Fperm_SI_Woolf2021!$E$9:$E$93)/10))),Fperm_SI_Woolf2021!$D$9:$D$93)*BI$57+INTERCEPT(Fperm_SI_Woolf2021!$F$9:$F$93*EXP(-Fperm_SI_Woolf2021!$I$9:$I$93*$C146*IF(BI$58=Fperm_SI_Woolf2021!$E$9:$E$93,1,EXP(LN((1.1*(Fperm_SI_Woolf2021!$E$9:$E$93-BI$58)-63.1579*EXP(-0.19*Fperm_SI_Woolf2021!$E$9:$E$93)+63.1579*EXP(-0.19*BI$58))/(Fperm_SI_Woolf2021!$E$9:$E$93-BI$58))*(BI$58-Fperm_SI_Woolf2021!$E$9:$E$93)/10))) + Fperm_SI_Woolf2021!$G$9:$G$93*EXP(-Fperm_SI_Woolf2021!$J$9:$J$93*$C146*IF(BI$58=Fperm_SI_Woolf2021!$E$9:$E$93,1,EXP(LN((1.1*(Fperm_SI_Woolf2021!$E$9:$E$93-BI$58)-63.1579*EXP(-0.19*Fperm_SI_Woolf2021!$E$9:$E$93)+63.1579*EXP(-0.19*BI$58))/(Fperm_SI_Woolf2021!$E$9:$E$93-BI$58))*(BI$58-Fperm_SI_Woolf2021!$E$9:$E$93)/10))) + Fperm_SI_Woolf2021!$H$9:$H$93*EXP(-Fperm_SI_Woolf2021!$K$9:$K$93*$C146*IF(BI$58=Fperm_SI_Woolf2021!$E$9:$E$93,1,EXP(LN((1.1*(Fperm_SI_Woolf2021!$E$9:$E$93-BI$58)-63.1579*EXP(-0.19*Fperm_SI_Woolf2021!$E$9:$E$93)+63.1579*EXP(-0.19*BI$58))/(Fperm_SI_Woolf2021!$E$9:$E$93-BI$58))*(BI$58-Fperm_SI_Woolf2021!$E$9:$E$93)/10))),Fperm_SI_Woolf2021!$D$9:$D$93))</f>
        <v>0.11439107516842076</v>
      </c>
      <c r="BJ146" s="51" cm="1">
        <f t="array" ref="BJ146">MIN(1,SLOPE(Fperm_SI_Woolf2021!$F$9:$F$93*EXP(-Fperm_SI_Woolf2021!$I$9:$I$93*$C146*IF(BJ$58=Fperm_SI_Woolf2021!$E$9:$E$93,1,EXP(LN((1.1*(Fperm_SI_Woolf2021!$E$9:$E$93-BJ$58)-63.1579*EXP(-0.19*Fperm_SI_Woolf2021!$E$9:$E$93)+63.1579*EXP(-0.19*BJ$58))/(Fperm_SI_Woolf2021!$E$9:$E$93-BJ$58))*(BJ$58-Fperm_SI_Woolf2021!$E$9:$E$93)/10))) + Fperm_SI_Woolf2021!$G$9:$G$93*EXP(-Fperm_SI_Woolf2021!$J$9:$J$93*$C146*IF(BJ$58=Fperm_SI_Woolf2021!$E$9:$E$93,1,EXP(LN((1.1*(Fperm_SI_Woolf2021!$E$9:$E$93-BJ$58)-63.1579*EXP(-0.19*Fperm_SI_Woolf2021!$E$9:$E$93)+63.1579*EXP(-0.19*BJ$58))/(Fperm_SI_Woolf2021!$E$9:$E$93-BJ$58))*(BJ$58-Fperm_SI_Woolf2021!$E$9:$E$93)/10))) + Fperm_SI_Woolf2021!$H$9:$H$93*EXP(-Fperm_SI_Woolf2021!$K$9:$K$93*$C146*IF(BJ$58=Fperm_SI_Woolf2021!$E$9:$E$93,1,EXP(LN((1.1*(Fperm_SI_Woolf2021!$E$9:$E$93-BJ$58)-63.1579*EXP(-0.19*Fperm_SI_Woolf2021!$E$9:$E$93)+63.1579*EXP(-0.19*BJ$58))/(Fperm_SI_Woolf2021!$E$9:$E$93-BJ$58))*(BJ$58-Fperm_SI_Woolf2021!$E$9:$E$93)/10))),Fperm_SI_Woolf2021!$D$9:$D$93)*BJ$57+INTERCEPT(Fperm_SI_Woolf2021!$F$9:$F$93*EXP(-Fperm_SI_Woolf2021!$I$9:$I$93*$C146*IF(BJ$58=Fperm_SI_Woolf2021!$E$9:$E$93,1,EXP(LN((1.1*(Fperm_SI_Woolf2021!$E$9:$E$93-BJ$58)-63.1579*EXP(-0.19*Fperm_SI_Woolf2021!$E$9:$E$93)+63.1579*EXP(-0.19*BJ$58))/(Fperm_SI_Woolf2021!$E$9:$E$93-BJ$58))*(BJ$58-Fperm_SI_Woolf2021!$E$9:$E$93)/10))) + Fperm_SI_Woolf2021!$G$9:$G$93*EXP(-Fperm_SI_Woolf2021!$J$9:$J$93*$C146*IF(BJ$58=Fperm_SI_Woolf2021!$E$9:$E$93,1,EXP(LN((1.1*(Fperm_SI_Woolf2021!$E$9:$E$93-BJ$58)-63.1579*EXP(-0.19*Fperm_SI_Woolf2021!$E$9:$E$93)+63.1579*EXP(-0.19*BJ$58))/(Fperm_SI_Woolf2021!$E$9:$E$93-BJ$58))*(BJ$58-Fperm_SI_Woolf2021!$E$9:$E$93)/10))) + Fperm_SI_Woolf2021!$H$9:$H$93*EXP(-Fperm_SI_Woolf2021!$K$9:$K$93*$C146*IF(BJ$58=Fperm_SI_Woolf2021!$E$9:$E$93,1,EXP(LN((1.1*(Fperm_SI_Woolf2021!$E$9:$E$93-BJ$58)-63.1579*EXP(-0.19*Fperm_SI_Woolf2021!$E$9:$E$93)+63.1579*EXP(-0.19*BJ$58))/(Fperm_SI_Woolf2021!$E$9:$E$93-BJ$58))*(BJ$58-Fperm_SI_Woolf2021!$E$9:$E$93)/10))),Fperm_SI_Woolf2021!$D$9:$D$93))</f>
        <v>0.10181000776208488</v>
      </c>
      <c r="BK146" s="51" cm="1">
        <f t="array" ref="BK146">MIN(1,SLOPE(Fperm_SI_Woolf2021!$F$9:$F$93*EXP(-Fperm_SI_Woolf2021!$I$9:$I$93*$C146*IF(BK$58=Fperm_SI_Woolf2021!$E$9:$E$93,1,EXP(LN((1.1*(Fperm_SI_Woolf2021!$E$9:$E$93-BK$58)-63.1579*EXP(-0.19*Fperm_SI_Woolf2021!$E$9:$E$93)+63.1579*EXP(-0.19*BK$58))/(Fperm_SI_Woolf2021!$E$9:$E$93-BK$58))*(BK$58-Fperm_SI_Woolf2021!$E$9:$E$93)/10))) + Fperm_SI_Woolf2021!$G$9:$G$93*EXP(-Fperm_SI_Woolf2021!$J$9:$J$93*$C146*IF(BK$58=Fperm_SI_Woolf2021!$E$9:$E$93,1,EXP(LN((1.1*(Fperm_SI_Woolf2021!$E$9:$E$93-BK$58)-63.1579*EXP(-0.19*Fperm_SI_Woolf2021!$E$9:$E$93)+63.1579*EXP(-0.19*BK$58))/(Fperm_SI_Woolf2021!$E$9:$E$93-BK$58))*(BK$58-Fperm_SI_Woolf2021!$E$9:$E$93)/10))) + Fperm_SI_Woolf2021!$H$9:$H$93*EXP(-Fperm_SI_Woolf2021!$K$9:$K$93*$C146*IF(BK$58=Fperm_SI_Woolf2021!$E$9:$E$93,1,EXP(LN((1.1*(Fperm_SI_Woolf2021!$E$9:$E$93-BK$58)-63.1579*EXP(-0.19*Fperm_SI_Woolf2021!$E$9:$E$93)+63.1579*EXP(-0.19*BK$58))/(Fperm_SI_Woolf2021!$E$9:$E$93-BK$58))*(BK$58-Fperm_SI_Woolf2021!$E$9:$E$93)/10))),Fperm_SI_Woolf2021!$D$9:$D$93)*BK$57+INTERCEPT(Fperm_SI_Woolf2021!$F$9:$F$93*EXP(-Fperm_SI_Woolf2021!$I$9:$I$93*$C146*IF(BK$58=Fperm_SI_Woolf2021!$E$9:$E$93,1,EXP(LN((1.1*(Fperm_SI_Woolf2021!$E$9:$E$93-BK$58)-63.1579*EXP(-0.19*Fperm_SI_Woolf2021!$E$9:$E$93)+63.1579*EXP(-0.19*BK$58))/(Fperm_SI_Woolf2021!$E$9:$E$93-BK$58))*(BK$58-Fperm_SI_Woolf2021!$E$9:$E$93)/10))) + Fperm_SI_Woolf2021!$G$9:$G$93*EXP(-Fperm_SI_Woolf2021!$J$9:$J$93*$C146*IF(BK$58=Fperm_SI_Woolf2021!$E$9:$E$93,1,EXP(LN((1.1*(Fperm_SI_Woolf2021!$E$9:$E$93-BK$58)-63.1579*EXP(-0.19*Fperm_SI_Woolf2021!$E$9:$E$93)+63.1579*EXP(-0.19*BK$58))/(Fperm_SI_Woolf2021!$E$9:$E$93-BK$58))*(BK$58-Fperm_SI_Woolf2021!$E$9:$E$93)/10))) + Fperm_SI_Woolf2021!$H$9:$H$93*EXP(-Fperm_SI_Woolf2021!$K$9:$K$93*$C146*IF(BK$58=Fperm_SI_Woolf2021!$E$9:$E$93,1,EXP(LN((1.1*(Fperm_SI_Woolf2021!$E$9:$E$93-BK$58)-63.1579*EXP(-0.19*Fperm_SI_Woolf2021!$E$9:$E$93)+63.1579*EXP(-0.19*BK$58))/(Fperm_SI_Woolf2021!$E$9:$E$93-BK$58))*(BK$58-Fperm_SI_Woolf2021!$E$9:$E$93)/10))),Fperm_SI_Woolf2021!$D$9:$D$93))</f>
        <v>8.9228940355748992E-2</v>
      </c>
      <c r="BL146" s="51" cm="1">
        <f t="array" ref="BL146">MIN(1,SLOPE(Fperm_SI_Woolf2021!$F$9:$F$93*EXP(-Fperm_SI_Woolf2021!$I$9:$I$93*$C146*IF(BL$58=Fperm_SI_Woolf2021!$E$9:$E$93,1,EXP(LN((1.1*(Fperm_SI_Woolf2021!$E$9:$E$93-BL$58)-63.1579*EXP(-0.19*Fperm_SI_Woolf2021!$E$9:$E$93)+63.1579*EXP(-0.19*BL$58))/(Fperm_SI_Woolf2021!$E$9:$E$93-BL$58))*(BL$58-Fperm_SI_Woolf2021!$E$9:$E$93)/10))) + Fperm_SI_Woolf2021!$G$9:$G$93*EXP(-Fperm_SI_Woolf2021!$J$9:$J$93*$C146*IF(BL$58=Fperm_SI_Woolf2021!$E$9:$E$93,1,EXP(LN((1.1*(Fperm_SI_Woolf2021!$E$9:$E$93-BL$58)-63.1579*EXP(-0.19*Fperm_SI_Woolf2021!$E$9:$E$93)+63.1579*EXP(-0.19*BL$58))/(Fperm_SI_Woolf2021!$E$9:$E$93-BL$58))*(BL$58-Fperm_SI_Woolf2021!$E$9:$E$93)/10))) + Fperm_SI_Woolf2021!$H$9:$H$93*EXP(-Fperm_SI_Woolf2021!$K$9:$K$93*$C146*IF(BL$58=Fperm_SI_Woolf2021!$E$9:$E$93,1,EXP(LN((1.1*(Fperm_SI_Woolf2021!$E$9:$E$93-BL$58)-63.1579*EXP(-0.19*Fperm_SI_Woolf2021!$E$9:$E$93)+63.1579*EXP(-0.19*BL$58))/(Fperm_SI_Woolf2021!$E$9:$E$93-BL$58))*(BL$58-Fperm_SI_Woolf2021!$E$9:$E$93)/10))),Fperm_SI_Woolf2021!$D$9:$D$93)*BL$57+INTERCEPT(Fperm_SI_Woolf2021!$F$9:$F$93*EXP(-Fperm_SI_Woolf2021!$I$9:$I$93*$C146*IF(BL$58=Fperm_SI_Woolf2021!$E$9:$E$93,1,EXP(LN((1.1*(Fperm_SI_Woolf2021!$E$9:$E$93-BL$58)-63.1579*EXP(-0.19*Fperm_SI_Woolf2021!$E$9:$E$93)+63.1579*EXP(-0.19*BL$58))/(Fperm_SI_Woolf2021!$E$9:$E$93-BL$58))*(BL$58-Fperm_SI_Woolf2021!$E$9:$E$93)/10))) + Fperm_SI_Woolf2021!$G$9:$G$93*EXP(-Fperm_SI_Woolf2021!$J$9:$J$93*$C146*IF(BL$58=Fperm_SI_Woolf2021!$E$9:$E$93,1,EXP(LN((1.1*(Fperm_SI_Woolf2021!$E$9:$E$93-BL$58)-63.1579*EXP(-0.19*Fperm_SI_Woolf2021!$E$9:$E$93)+63.1579*EXP(-0.19*BL$58))/(Fperm_SI_Woolf2021!$E$9:$E$93-BL$58))*(BL$58-Fperm_SI_Woolf2021!$E$9:$E$93)/10))) + Fperm_SI_Woolf2021!$H$9:$H$93*EXP(-Fperm_SI_Woolf2021!$K$9:$K$93*$C146*IF(BL$58=Fperm_SI_Woolf2021!$E$9:$E$93,1,EXP(LN((1.1*(Fperm_SI_Woolf2021!$E$9:$E$93-BL$58)-63.1579*EXP(-0.19*Fperm_SI_Woolf2021!$E$9:$E$93)+63.1579*EXP(-0.19*BL$58))/(Fperm_SI_Woolf2021!$E$9:$E$93-BL$58))*(BL$58-Fperm_SI_Woolf2021!$E$9:$E$93)/10))),Fperm_SI_Woolf2021!$D$9:$D$93))</f>
        <v>0.22889316066406359</v>
      </c>
      <c r="BM146" s="51" cm="1">
        <f t="array" ref="BM146">MIN(1,SLOPE(Fperm_SI_Woolf2021!$F$9:$F$93*EXP(-Fperm_SI_Woolf2021!$I$9:$I$93*$C146*IF(BM$58=Fperm_SI_Woolf2021!$E$9:$E$93,1,EXP(LN((1.1*(Fperm_SI_Woolf2021!$E$9:$E$93-BM$58)-63.1579*EXP(-0.19*Fperm_SI_Woolf2021!$E$9:$E$93)+63.1579*EXP(-0.19*BM$58))/(Fperm_SI_Woolf2021!$E$9:$E$93-BM$58))*(BM$58-Fperm_SI_Woolf2021!$E$9:$E$93)/10))) + Fperm_SI_Woolf2021!$G$9:$G$93*EXP(-Fperm_SI_Woolf2021!$J$9:$J$93*$C146*IF(BM$58=Fperm_SI_Woolf2021!$E$9:$E$93,1,EXP(LN((1.1*(Fperm_SI_Woolf2021!$E$9:$E$93-BM$58)-63.1579*EXP(-0.19*Fperm_SI_Woolf2021!$E$9:$E$93)+63.1579*EXP(-0.19*BM$58))/(Fperm_SI_Woolf2021!$E$9:$E$93-BM$58))*(BM$58-Fperm_SI_Woolf2021!$E$9:$E$93)/10))) + Fperm_SI_Woolf2021!$H$9:$H$93*EXP(-Fperm_SI_Woolf2021!$K$9:$K$93*$C146*IF(BM$58=Fperm_SI_Woolf2021!$E$9:$E$93,1,EXP(LN((1.1*(Fperm_SI_Woolf2021!$E$9:$E$93-BM$58)-63.1579*EXP(-0.19*Fperm_SI_Woolf2021!$E$9:$E$93)+63.1579*EXP(-0.19*BM$58))/(Fperm_SI_Woolf2021!$E$9:$E$93-BM$58))*(BM$58-Fperm_SI_Woolf2021!$E$9:$E$93)/10))),Fperm_SI_Woolf2021!$D$9:$D$93)*BM$57+INTERCEPT(Fperm_SI_Woolf2021!$F$9:$F$93*EXP(-Fperm_SI_Woolf2021!$I$9:$I$93*$C146*IF(BM$58=Fperm_SI_Woolf2021!$E$9:$E$93,1,EXP(LN((1.1*(Fperm_SI_Woolf2021!$E$9:$E$93-BM$58)-63.1579*EXP(-0.19*Fperm_SI_Woolf2021!$E$9:$E$93)+63.1579*EXP(-0.19*BM$58))/(Fperm_SI_Woolf2021!$E$9:$E$93-BM$58))*(BM$58-Fperm_SI_Woolf2021!$E$9:$E$93)/10))) + Fperm_SI_Woolf2021!$G$9:$G$93*EXP(-Fperm_SI_Woolf2021!$J$9:$J$93*$C146*IF(BM$58=Fperm_SI_Woolf2021!$E$9:$E$93,1,EXP(LN((1.1*(Fperm_SI_Woolf2021!$E$9:$E$93-BM$58)-63.1579*EXP(-0.19*Fperm_SI_Woolf2021!$E$9:$E$93)+63.1579*EXP(-0.19*BM$58))/(Fperm_SI_Woolf2021!$E$9:$E$93-BM$58))*(BM$58-Fperm_SI_Woolf2021!$E$9:$E$93)/10))) + Fperm_SI_Woolf2021!$H$9:$H$93*EXP(-Fperm_SI_Woolf2021!$K$9:$K$93*$C146*IF(BM$58=Fperm_SI_Woolf2021!$E$9:$E$93,1,EXP(LN((1.1*(Fperm_SI_Woolf2021!$E$9:$E$93-BM$58)-63.1579*EXP(-0.19*Fperm_SI_Woolf2021!$E$9:$E$93)+63.1579*EXP(-0.19*BM$58))/(Fperm_SI_Woolf2021!$E$9:$E$93-BM$58))*(BM$58-Fperm_SI_Woolf2021!$E$9:$E$93)/10))),Fperm_SI_Woolf2021!$D$9:$D$93))</f>
        <v>0.21811752996086581</v>
      </c>
      <c r="BN146" s="51" cm="1">
        <f t="array" ref="BN146">MIN(1,SLOPE(Fperm_SI_Woolf2021!$F$9:$F$93*EXP(-Fperm_SI_Woolf2021!$I$9:$I$93*$C146*IF(BN$58=Fperm_SI_Woolf2021!$E$9:$E$93,1,EXP(LN((1.1*(Fperm_SI_Woolf2021!$E$9:$E$93-BN$58)-63.1579*EXP(-0.19*Fperm_SI_Woolf2021!$E$9:$E$93)+63.1579*EXP(-0.19*BN$58))/(Fperm_SI_Woolf2021!$E$9:$E$93-BN$58))*(BN$58-Fperm_SI_Woolf2021!$E$9:$E$93)/10))) + Fperm_SI_Woolf2021!$G$9:$G$93*EXP(-Fperm_SI_Woolf2021!$J$9:$J$93*$C146*IF(BN$58=Fperm_SI_Woolf2021!$E$9:$E$93,1,EXP(LN((1.1*(Fperm_SI_Woolf2021!$E$9:$E$93-BN$58)-63.1579*EXP(-0.19*Fperm_SI_Woolf2021!$E$9:$E$93)+63.1579*EXP(-0.19*BN$58))/(Fperm_SI_Woolf2021!$E$9:$E$93-BN$58))*(BN$58-Fperm_SI_Woolf2021!$E$9:$E$93)/10))) + Fperm_SI_Woolf2021!$H$9:$H$93*EXP(-Fperm_SI_Woolf2021!$K$9:$K$93*$C146*IF(BN$58=Fperm_SI_Woolf2021!$E$9:$E$93,1,EXP(LN((1.1*(Fperm_SI_Woolf2021!$E$9:$E$93-BN$58)-63.1579*EXP(-0.19*Fperm_SI_Woolf2021!$E$9:$E$93)+63.1579*EXP(-0.19*BN$58))/(Fperm_SI_Woolf2021!$E$9:$E$93-BN$58))*(BN$58-Fperm_SI_Woolf2021!$E$9:$E$93)/10))),Fperm_SI_Woolf2021!$D$9:$D$93)*BN$57+INTERCEPT(Fperm_SI_Woolf2021!$F$9:$F$93*EXP(-Fperm_SI_Woolf2021!$I$9:$I$93*$C146*IF(BN$58=Fperm_SI_Woolf2021!$E$9:$E$93,1,EXP(LN((1.1*(Fperm_SI_Woolf2021!$E$9:$E$93-BN$58)-63.1579*EXP(-0.19*Fperm_SI_Woolf2021!$E$9:$E$93)+63.1579*EXP(-0.19*BN$58))/(Fperm_SI_Woolf2021!$E$9:$E$93-BN$58))*(BN$58-Fperm_SI_Woolf2021!$E$9:$E$93)/10))) + Fperm_SI_Woolf2021!$G$9:$G$93*EXP(-Fperm_SI_Woolf2021!$J$9:$J$93*$C146*IF(BN$58=Fperm_SI_Woolf2021!$E$9:$E$93,1,EXP(LN((1.1*(Fperm_SI_Woolf2021!$E$9:$E$93-BN$58)-63.1579*EXP(-0.19*Fperm_SI_Woolf2021!$E$9:$E$93)+63.1579*EXP(-0.19*BN$58))/(Fperm_SI_Woolf2021!$E$9:$E$93-BN$58))*(BN$58-Fperm_SI_Woolf2021!$E$9:$E$93)/10))) + Fperm_SI_Woolf2021!$H$9:$H$93*EXP(-Fperm_SI_Woolf2021!$K$9:$K$93*$C146*IF(BN$58=Fperm_SI_Woolf2021!$E$9:$E$93,1,EXP(LN((1.1*(Fperm_SI_Woolf2021!$E$9:$E$93-BN$58)-63.1579*EXP(-0.19*Fperm_SI_Woolf2021!$E$9:$E$93)+63.1579*EXP(-0.19*BN$58))/(Fperm_SI_Woolf2021!$E$9:$E$93-BN$58))*(BN$58-Fperm_SI_Woolf2021!$E$9:$E$93)/10))),Fperm_SI_Woolf2021!$D$9:$D$93))</f>
        <v>0.20734189925766805</v>
      </c>
      <c r="BO146" s="51" cm="1">
        <f t="array" ref="BO146">MIN(1,SLOPE(Fperm_SI_Woolf2021!$F$9:$F$93*EXP(-Fperm_SI_Woolf2021!$I$9:$I$93*$C146*IF(BO$58=Fperm_SI_Woolf2021!$E$9:$E$93,1,EXP(LN((1.1*(Fperm_SI_Woolf2021!$E$9:$E$93-BO$58)-63.1579*EXP(-0.19*Fperm_SI_Woolf2021!$E$9:$E$93)+63.1579*EXP(-0.19*BO$58))/(Fperm_SI_Woolf2021!$E$9:$E$93-BO$58))*(BO$58-Fperm_SI_Woolf2021!$E$9:$E$93)/10))) + Fperm_SI_Woolf2021!$G$9:$G$93*EXP(-Fperm_SI_Woolf2021!$J$9:$J$93*$C146*IF(BO$58=Fperm_SI_Woolf2021!$E$9:$E$93,1,EXP(LN((1.1*(Fperm_SI_Woolf2021!$E$9:$E$93-BO$58)-63.1579*EXP(-0.19*Fperm_SI_Woolf2021!$E$9:$E$93)+63.1579*EXP(-0.19*BO$58))/(Fperm_SI_Woolf2021!$E$9:$E$93-BO$58))*(BO$58-Fperm_SI_Woolf2021!$E$9:$E$93)/10))) + Fperm_SI_Woolf2021!$H$9:$H$93*EXP(-Fperm_SI_Woolf2021!$K$9:$K$93*$C146*IF(BO$58=Fperm_SI_Woolf2021!$E$9:$E$93,1,EXP(LN((1.1*(Fperm_SI_Woolf2021!$E$9:$E$93-BO$58)-63.1579*EXP(-0.19*Fperm_SI_Woolf2021!$E$9:$E$93)+63.1579*EXP(-0.19*BO$58))/(Fperm_SI_Woolf2021!$E$9:$E$93-BO$58))*(BO$58-Fperm_SI_Woolf2021!$E$9:$E$93)/10))),Fperm_SI_Woolf2021!$D$9:$D$93)*BO$57+INTERCEPT(Fperm_SI_Woolf2021!$F$9:$F$93*EXP(-Fperm_SI_Woolf2021!$I$9:$I$93*$C146*IF(BO$58=Fperm_SI_Woolf2021!$E$9:$E$93,1,EXP(LN((1.1*(Fperm_SI_Woolf2021!$E$9:$E$93-BO$58)-63.1579*EXP(-0.19*Fperm_SI_Woolf2021!$E$9:$E$93)+63.1579*EXP(-0.19*BO$58))/(Fperm_SI_Woolf2021!$E$9:$E$93-BO$58))*(BO$58-Fperm_SI_Woolf2021!$E$9:$E$93)/10))) + Fperm_SI_Woolf2021!$G$9:$G$93*EXP(-Fperm_SI_Woolf2021!$J$9:$J$93*$C146*IF(BO$58=Fperm_SI_Woolf2021!$E$9:$E$93,1,EXP(LN((1.1*(Fperm_SI_Woolf2021!$E$9:$E$93-BO$58)-63.1579*EXP(-0.19*Fperm_SI_Woolf2021!$E$9:$E$93)+63.1579*EXP(-0.19*BO$58))/(Fperm_SI_Woolf2021!$E$9:$E$93-BO$58))*(BO$58-Fperm_SI_Woolf2021!$E$9:$E$93)/10))) + Fperm_SI_Woolf2021!$H$9:$H$93*EXP(-Fperm_SI_Woolf2021!$K$9:$K$93*$C146*IF(BO$58=Fperm_SI_Woolf2021!$E$9:$E$93,1,EXP(LN((1.1*(Fperm_SI_Woolf2021!$E$9:$E$93-BO$58)-63.1579*EXP(-0.19*Fperm_SI_Woolf2021!$E$9:$E$93)+63.1579*EXP(-0.19*BO$58))/(Fperm_SI_Woolf2021!$E$9:$E$93-BO$58))*(BO$58-Fperm_SI_Woolf2021!$E$9:$E$93)/10))),Fperm_SI_Woolf2021!$D$9:$D$93))</f>
        <v>0.19656626855447026</v>
      </c>
      <c r="BP146" s="51" cm="1">
        <f t="array" ref="BP146">MIN(1,SLOPE(Fperm_SI_Woolf2021!$F$9:$F$93*EXP(-Fperm_SI_Woolf2021!$I$9:$I$93*$C146*IF(BP$58=Fperm_SI_Woolf2021!$E$9:$E$93,1,EXP(LN((1.1*(Fperm_SI_Woolf2021!$E$9:$E$93-BP$58)-63.1579*EXP(-0.19*Fperm_SI_Woolf2021!$E$9:$E$93)+63.1579*EXP(-0.19*BP$58))/(Fperm_SI_Woolf2021!$E$9:$E$93-BP$58))*(BP$58-Fperm_SI_Woolf2021!$E$9:$E$93)/10))) + Fperm_SI_Woolf2021!$G$9:$G$93*EXP(-Fperm_SI_Woolf2021!$J$9:$J$93*$C146*IF(BP$58=Fperm_SI_Woolf2021!$E$9:$E$93,1,EXP(LN((1.1*(Fperm_SI_Woolf2021!$E$9:$E$93-BP$58)-63.1579*EXP(-0.19*Fperm_SI_Woolf2021!$E$9:$E$93)+63.1579*EXP(-0.19*BP$58))/(Fperm_SI_Woolf2021!$E$9:$E$93-BP$58))*(BP$58-Fperm_SI_Woolf2021!$E$9:$E$93)/10))) + Fperm_SI_Woolf2021!$H$9:$H$93*EXP(-Fperm_SI_Woolf2021!$K$9:$K$93*$C146*IF(BP$58=Fperm_SI_Woolf2021!$E$9:$E$93,1,EXP(LN((1.1*(Fperm_SI_Woolf2021!$E$9:$E$93-BP$58)-63.1579*EXP(-0.19*Fperm_SI_Woolf2021!$E$9:$E$93)+63.1579*EXP(-0.19*BP$58))/(Fperm_SI_Woolf2021!$E$9:$E$93-BP$58))*(BP$58-Fperm_SI_Woolf2021!$E$9:$E$93)/10))),Fperm_SI_Woolf2021!$D$9:$D$93)*BP$57+INTERCEPT(Fperm_SI_Woolf2021!$F$9:$F$93*EXP(-Fperm_SI_Woolf2021!$I$9:$I$93*$C146*IF(BP$58=Fperm_SI_Woolf2021!$E$9:$E$93,1,EXP(LN((1.1*(Fperm_SI_Woolf2021!$E$9:$E$93-BP$58)-63.1579*EXP(-0.19*Fperm_SI_Woolf2021!$E$9:$E$93)+63.1579*EXP(-0.19*BP$58))/(Fperm_SI_Woolf2021!$E$9:$E$93-BP$58))*(BP$58-Fperm_SI_Woolf2021!$E$9:$E$93)/10))) + Fperm_SI_Woolf2021!$G$9:$G$93*EXP(-Fperm_SI_Woolf2021!$J$9:$J$93*$C146*IF(BP$58=Fperm_SI_Woolf2021!$E$9:$E$93,1,EXP(LN((1.1*(Fperm_SI_Woolf2021!$E$9:$E$93-BP$58)-63.1579*EXP(-0.19*Fperm_SI_Woolf2021!$E$9:$E$93)+63.1579*EXP(-0.19*BP$58))/(Fperm_SI_Woolf2021!$E$9:$E$93-BP$58))*(BP$58-Fperm_SI_Woolf2021!$E$9:$E$93)/10))) + Fperm_SI_Woolf2021!$H$9:$H$93*EXP(-Fperm_SI_Woolf2021!$K$9:$K$93*$C146*IF(BP$58=Fperm_SI_Woolf2021!$E$9:$E$93,1,EXP(LN((1.1*(Fperm_SI_Woolf2021!$E$9:$E$93-BP$58)-63.1579*EXP(-0.19*Fperm_SI_Woolf2021!$E$9:$E$93)+63.1579*EXP(-0.19*BP$58))/(Fperm_SI_Woolf2021!$E$9:$E$93-BP$58))*(BP$58-Fperm_SI_Woolf2021!$E$9:$E$93)/10))),Fperm_SI_Woolf2021!$D$9:$D$93))</f>
        <v>0.18579063785127248</v>
      </c>
      <c r="BQ146" s="51" cm="1">
        <f t="array" ref="BQ146">MIN(1,SLOPE(Fperm_SI_Woolf2021!$F$9:$F$93*EXP(-Fperm_SI_Woolf2021!$I$9:$I$93*$C146*IF(BQ$58=Fperm_SI_Woolf2021!$E$9:$E$93,1,EXP(LN((1.1*(Fperm_SI_Woolf2021!$E$9:$E$93-BQ$58)-63.1579*EXP(-0.19*Fperm_SI_Woolf2021!$E$9:$E$93)+63.1579*EXP(-0.19*BQ$58))/(Fperm_SI_Woolf2021!$E$9:$E$93-BQ$58))*(BQ$58-Fperm_SI_Woolf2021!$E$9:$E$93)/10))) + Fperm_SI_Woolf2021!$G$9:$G$93*EXP(-Fperm_SI_Woolf2021!$J$9:$J$93*$C146*IF(BQ$58=Fperm_SI_Woolf2021!$E$9:$E$93,1,EXP(LN((1.1*(Fperm_SI_Woolf2021!$E$9:$E$93-BQ$58)-63.1579*EXP(-0.19*Fperm_SI_Woolf2021!$E$9:$E$93)+63.1579*EXP(-0.19*BQ$58))/(Fperm_SI_Woolf2021!$E$9:$E$93-BQ$58))*(BQ$58-Fperm_SI_Woolf2021!$E$9:$E$93)/10))) + Fperm_SI_Woolf2021!$H$9:$H$93*EXP(-Fperm_SI_Woolf2021!$K$9:$K$93*$C146*IF(BQ$58=Fperm_SI_Woolf2021!$E$9:$E$93,1,EXP(LN((1.1*(Fperm_SI_Woolf2021!$E$9:$E$93-BQ$58)-63.1579*EXP(-0.19*Fperm_SI_Woolf2021!$E$9:$E$93)+63.1579*EXP(-0.19*BQ$58))/(Fperm_SI_Woolf2021!$E$9:$E$93-BQ$58))*(BQ$58-Fperm_SI_Woolf2021!$E$9:$E$93)/10))),Fperm_SI_Woolf2021!$D$9:$D$93)*BQ$57+INTERCEPT(Fperm_SI_Woolf2021!$F$9:$F$93*EXP(-Fperm_SI_Woolf2021!$I$9:$I$93*$C146*IF(BQ$58=Fperm_SI_Woolf2021!$E$9:$E$93,1,EXP(LN((1.1*(Fperm_SI_Woolf2021!$E$9:$E$93-BQ$58)-63.1579*EXP(-0.19*Fperm_SI_Woolf2021!$E$9:$E$93)+63.1579*EXP(-0.19*BQ$58))/(Fperm_SI_Woolf2021!$E$9:$E$93-BQ$58))*(BQ$58-Fperm_SI_Woolf2021!$E$9:$E$93)/10))) + Fperm_SI_Woolf2021!$G$9:$G$93*EXP(-Fperm_SI_Woolf2021!$J$9:$J$93*$C146*IF(BQ$58=Fperm_SI_Woolf2021!$E$9:$E$93,1,EXP(LN((1.1*(Fperm_SI_Woolf2021!$E$9:$E$93-BQ$58)-63.1579*EXP(-0.19*Fperm_SI_Woolf2021!$E$9:$E$93)+63.1579*EXP(-0.19*BQ$58))/(Fperm_SI_Woolf2021!$E$9:$E$93-BQ$58))*(BQ$58-Fperm_SI_Woolf2021!$E$9:$E$93)/10))) + Fperm_SI_Woolf2021!$H$9:$H$93*EXP(-Fperm_SI_Woolf2021!$K$9:$K$93*$C146*IF(BQ$58=Fperm_SI_Woolf2021!$E$9:$E$93,1,EXP(LN((1.1*(Fperm_SI_Woolf2021!$E$9:$E$93-BQ$58)-63.1579*EXP(-0.19*Fperm_SI_Woolf2021!$E$9:$E$93)+63.1579*EXP(-0.19*BQ$58))/(Fperm_SI_Woolf2021!$E$9:$E$93-BQ$58))*(BQ$58-Fperm_SI_Woolf2021!$E$9:$E$93)/10))),Fperm_SI_Woolf2021!$D$9:$D$93))</f>
        <v>0.17501500714807472</v>
      </c>
      <c r="BR146" s="51" cm="1">
        <f t="array" ref="BR146">MIN(1,SLOPE(Fperm_SI_Woolf2021!$F$9:$F$93*EXP(-Fperm_SI_Woolf2021!$I$9:$I$93*$C146*IF(BR$58=Fperm_SI_Woolf2021!$E$9:$E$93,1,EXP(LN((1.1*(Fperm_SI_Woolf2021!$E$9:$E$93-BR$58)-63.1579*EXP(-0.19*Fperm_SI_Woolf2021!$E$9:$E$93)+63.1579*EXP(-0.19*BR$58))/(Fperm_SI_Woolf2021!$E$9:$E$93-BR$58))*(BR$58-Fperm_SI_Woolf2021!$E$9:$E$93)/10))) + Fperm_SI_Woolf2021!$G$9:$G$93*EXP(-Fperm_SI_Woolf2021!$J$9:$J$93*$C146*IF(BR$58=Fperm_SI_Woolf2021!$E$9:$E$93,1,EXP(LN((1.1*(Fperm_SI_Woolf2021!$E$9:$E$93-BR$58)-63.1579*EXP(-0.19*Fperm_SI_Woolf2021!$E$9:$E$93)+63.1579*EXP(-0.19*BR$58))/(Fperm_SI_Woolf2021!$E$9:$E$93-BR$58))*(BR$58-Fperm_SI_Woolf2021!$E$9:$E$93)/10))) + Fperm_SI_Woolf2021!$H$9:$H$93*EXP(-Fperm_SI_Woolf2021!$K$9:$K$93*$C146*IF(BR$58=Fperm_SI_Woolf2021!$E$9:$E$93,1,EXP(LN((1.1*(Fperm_SI_Woolf2021!$E$9:$E$93-BR$58)-63.1579*EXP(-0.19*Fperm_SI_Woolf2021!$E$9:$E$93)+63.1579*EXP(-0.19*BR$58))/(Fperm_SI_Woolf2021!$E$9:$E$93-BR$58))*(BR$58-Fperm_SI_Woolf2021!$E$9:$E$93)/10))),Fperm_SI_Woolf2021!$D$9:$D$93)*BR$57+INTERCEPT(Fperm_SI_Woolf2021!$F$9:$F$93*EXP(-Fperm_SI_Woolf2021!$I$9:$I$93*$C146*IF(BR$58=Fperm_SI_Woolf2021!$E$9:$E$93,1,EXP(LN((1.1*(Fperm_SI_Woolf2021!$E$9:$E$93-BR$58)-63.1579*EXP(-0.19*Fperm_SI_Woolf2021!$E$9:$E$93)+63.1579*EXP(-0.19*BR$58))/(Fperm_SI_Woolf2021!$E$9:$E$93-BR$58))*(BR$58-Fperm_SI_Woolf2021!$E$9:$E$93)/10))) + Fperm_SI_Woolf2021!$G$9:$G$93*EXP(-Fperm_SI_Woolf2021!$J$9:$J$93*$C146*IF(BR$58=Fperm_SI_Woolf2021!$E$9:$E$93,1,EXP(LN((1.1*(Fperm_SI_Woolf2021!$E$9:$E$93-BR$58)-63.1579*EXP(-0.19*Fperm_SI_Woolf2021!$E$9:$E$93)+63.1579*EXP(-0.19*BR$58))/(Fperm_SI_Woolf2021!$E$9:$E$93-BR$58))*(BR$58-Fperm_SI_Woolf2021!$E$9:$E$93)/10))) + Fperm_SI_Woolf2021!$H$9:$H$93*EXP(-Fperm_SI_Woolf2021!$K$9:$K$93*$C146*IF(BR$58=Fperm_SI_Woolf2021!$E$9:$E$93,1,EXP(LN((1.1*(Fperm_SI_Woolf2021!$E$9:$E$93-BR$58)-63.1579*EXP(-0.19*Fperm_SI_Woolf2021!$E$9:$E$93)+63.1579*EXP(-0.19*BR$58))/(Fperm_SI_Woolf2021!$E$9:$E$93-BR$58))*(BR$58-Fperm_SI_Woolf2021!$E$9:$E$93)/10))),Fperm_SI_Woolf2021!$D$9:$D$93))</f>
        <v>0.16423937644487691</v>
      </c>
      <c r="BS146" s="51" cm="1">
        <f t="array" ref="BS146">MIN(1,SLOPE(Fperm_SI_Woolf2021!$F$9:$F$93*EXP(-Fperm_SI_Woolf2021!$I$9:$I$93*$C146*IF(BS$58=Fperm_SI_Woolf2021!$E$9:$E$93,1,EXP(LN((1.1*(Fperm_SI_Woolf2021!$E$9:$E$93-BS$58)-63.1579*EXP(-0.19*Fperm_SI_Woolf2021!$E$9:$E$93)+63.1579*EXP(-0.19*BS$58))/(Fperm_SI_Woolf2021!$E$9:$E$93-BS$58))*(BS$58-Fperm_SI_Woolf2021!$E$9:$E$93)/10))) + Fperm_SI_Woolf2021!$G$9:$G$93*EXP(-Fperm_SI_Woolf2021!$J$9:$J$93*$C146*IF(BS$58=Fperm_SI_Woolf2021!$E$9:$E$93,1,EXP(LN((1.1*(Fperm_SI_Woolf2021!$E$9:$E$93-BS$58)-63.1579*EXP(-0.19*Fperm_SI_Woolf2021!$E$9:$E$93)+63.1579*EXP(-0.19*BS$58))/(Fperm_SI_Woolf2021!$E$9:$E$93-BS$58))*(BS$58-Fperm_SI_Woolf2021!$E$9:$E$93)/10))) + Fperm_SI_Woolf2021!$H$9:$H$93*EXP(-Fperm_SI_Woolf2021!$K$9:$K$93*$C146*IF(BS$58=Fperm_SI_Woolf2021!$E$9:$E$93,1,EXP(LN((1.1*(Fperm_SI_Woolf2021!$E$9:$E$93-BS$58)-63.1579*EXP(-0.19*Fperm_SI_Woolf2021!$E$9:$E$93)+63.1579*EXP(-0.19*BS$58))/(Fperm_SI_Woolf2021!$E$9:$E$93-BS$58))*(BS$58-Fperm_SI_Woolf2021!$E$9:$E$93)/10))),Fperm_SI_Woolf2021!$D$9:$D$93)*BS$57+INTERCEPT(Fperm_SI_Woolf2021!$F$9:$F$93*EXP(-Fperm_SI_Woolf2021!$I$9:$I$93*$C146*IF(BS$58=Fperm_SI_Woolf2021!$E$9:$E$93,1,EXP(LN((1.1*(Fperm_SI_Woolf2021!$E$9:$E$93-BS$58)-63.1579*EXP(-0.19*Fperm_SI_Woolf2021!$E$9:$E$93)+63.1579*EXP(-0.19*BS$58))/(Fperm_SI_Woolf2021!$E$9:$E$93-BS$58))*(BS$58-Fperm_SI_Woolf2021!$E$9:$E$93)/10))) + Fperm_SI_Woolf2021!$G$9:$G$93*EXP(-Fperm_SI_Woolf2021!$J$9:$J$93*$C146*IF(BS$58=Fperm_SI_Woolf2021!$E$9:$E$93,1,EXP(LN((1.1*(Fperm_SI_Woolf2021!$E$9:$E$93-BS$58)-63.1579*EXP(-0.19*Fperm_SI_Woolf2021!$E$9:$E$93)+63.1579*EXP(-0.19*BS$58))/(Fperm_SI_Woolf2021!$E$9:$E$93-BS$58))*(BS$58-Fperm_SI_Woolf2021!$E$9:$E$93)/10))) + Fperm_SI_Woolf2021!$H$9:$H$93*EXP(-Fperm_SI_Woolf2021!$K$9:$K$93*$C146*IF(BS$58=Fperm_SI_Woolf2021!$E$9:$E$93,1,EXP(LN((1.1*(Fperm_SI_Woolf2021!$E$9:$E$93-BS$58)-63.1579*EXP(-0.19*Fperm_SI_Woolf2021!$E$9:$E$93)+63.1579*EXP(-0.19*BS$58))/(Fperm_SI_Woolf2021!$E$9:$E$93-BS$58))*(BS$58-Fperm_SI_Woolf2021!$E$9:$E$93)/10))),Fperm_SI_Woolf2021!$D$9:$D$93))</f>
        <v>0.15346374574167915</v>
      </c>
      <c r="BT146" s="51" cm="1">
        <f t="array" ref="BT146">MIN(1,SLOPE(Fperm_SI_Woolf2021!$F$9:$F$93*EXP(-Fperm_SI_Woolf2021!$I$9:$I$93*$C146*IF(BT$58=Fperm_SI_Woolf2021!$E$9:$E$93,1,EXP(LN((1.1*(Fperm_SI_Woolf2021!$E$9:$E$93-BT$58)-63.1579*EXP(-0.19*Fperm_SI_Woolf2021!$E$9:$E$93)+63.1579*EXP(-0.19*BT$58))/(Fperm_SI_Woolf2021!$E$9:$E$93-BT$58))*(BT$58-Fperm_SI_Woolf2021!$E$9:$E$93)/10))) + Fperm_SI_Woolf2021!$G$9:$G$93*EXP(-Fperm_SI_Woolf2021!$J$9:$J$93*$C146*IF(BT$58=Fperm_SI_Woolf2021!$E$9:$E$93,1,EXP(LN((1.1*(Fperm_SI_Woolf2021!$E$9:$E$93-BT$58)-63.1579*EXP(-0.19*Fperm_SI_Woolf2021!$E$9:$E$93)+63.1579*EXP(-0.19*BT$58))/(Fperm_SI_Woolf2021!$E$9:$E$93-BT$58))*(BT$58-Fperm_SI_Woolf2021!$E$9:$E$93)/10))) + Fperm_SI_Woolf2021!$H$9:$H$93*EXP(-Fperm_SI_Woolf2021!$K$9:$K$93*$C146*IF(BT$58=Fperm_SI_Woolf2021!$E$9:$E$93,1,EXP(LN((1.1*(Fperm_SI_Woolf2021!$E$9:$E$93-BT$58)-63.1579*EXP(-0.19*Fperm_SI_Woolf2021!$E$9:$E$93)+63.1579*EXP(-0.19*BT$58))/(Fperm_SI_Woolf2021!$E$9:$E$93-BT$58))*(BT$58-Fperm_SI_Woolf2021!$E$9:$E$93)/10))),Fperm_SI_Woolf2021!$D$9:$D$93)*BT$57+INTERCEPT(Fperm_SI_Woolf2021!$F$9:$F$93*EXP(-Fperm_SI_Woolf2021!$I$9:$I$93*$C146*IF(BT$58=Fperm_SI_Woolf2021!$E$9:$E$93,1,EXP(LN((1.1*(Fperm_SI_Woolf2021!$E$9:$E$93-BT$58)-63.1579*EXP(-0.19*Fperm_SI_Woolf2021!$E$9:$E$93)+63.1579*EXP(-0.19*BT$58))/(Fperm_SI_Woolf2021!$E$9:$E$93-BT$58))*(BT$58-Fperm_SI_Woolf2021!$E$9:$E$93)/10))) + Fperm_SI_Woolf2021!$G$9:$G$93*EXP(-Fperm_SI_Woolf2021!$J$9:$J$93*$C146*IF(BT$58=Fperm_SI_Woolf2021!$E$9:$E$93,1,EXP(LN((1.1*(Fperm_SI_Woolf2021!$E$9:$E$93-BT$58)-63.1579*EXP(-0.19*Fperm_SI_Woolf2021!$E$9:$E$93)+63.1579*EXP(-0.19*BT$58))/(Fperm_SI_Woolf2021!$E$9:$E$93-BT$58))*(BT$58-Fperm_SI_Woolf2021!$E$9:$E$93)/10))) + Fperm_SI_Woolf2021!$H$9:$H$93*EXP(-Fperm_SI_Woolf2021!$K$9:$K$93*$C146*IF(BT$58=Fperm_SI_Woolf2021!$E$9:$E$93,1,EXP(LN((1.1*(Fperm_SI_Woolf2021!$E$9:$E$93-BT$58)-63.1579*EXP(-0.19*Fperm_SI_Woolf2021!$E$9:$E$93)+63.1579*EXP(-0.19*BT$58))/(Fperm_SI_Woolf2021!$E$9:$E$93-BT$58))*(BT$58-Fperm_SI_Woolf2021!$E$9:$E$93)/10))),Fperm_SI_Woolf2021!$D$9:$D$93))</f>
        <v>0.14268811503848136</v>
      </c>
      <c r="BU146" s="51" cm="1">
        <f t="array" ref="BU146">MIN(1,SLOPE(Fperm_SI_Woolf2021!$F$9:$F$93*EXP(-Fperm_SI_Woolf2021!$I$9:$I$93*$C146*IF(BU$58=Fperm_SI_Woolf2021!$E$9:$E$93,1,EXP(LN((1.1*(Fperm_SI_Woolf2021!$E$9:$E$93-BU$58)-63.1579*EXP(-0.19*Fperm_SI_Woolf2021!$E$9:$E$93)+63.1579*EXP(-0.19*BU$58))/(Fperm_SI_Woolf2021!$E$9:$E$93-BU$58))*(BU$58-Fperm_SI_Woolf2021!$E$9:$E$93)/10))) + Fperm_SI_Woolf2021!$G$9:$G$93*EXP(-Fperm_SI_Woolf2021!$J$9:$J$93*$C146*IF(BU$58=Fperm_SI_Woolf2021!$E$9:$E$93,1,EXP(LN((1.1*(Fperm_SI_Woolf2021!$E$9:$E$93-BU$58)-63.1579*EXP(-0.19*Fperm_SI_Woolf2021!$E$9:$E$93)+63.1579*EXP(-0.19*BU$58))/(Fperm_SI_Woolf2021!$E$9:$E$93-BU$58))*(BU$58-Fperm_SI_Woolf2021!$E$9:$E$93)/10))) + Fperm_SI_Woolf2021!$H$9:$H$93*EXP(-Fperm_SI_Woolf2021!$K$9:$K$93*$C146*IF(BU$58=Fperm_SI_Woolf2021!$E$9:$E$93,1,EXP(LN((1.1*(Fperm_SI_Woolf2021!$E$9:$E$93-BU$58)-63.1579*EXP(-0.19*Fperm_SI_Woolf2021!$E$9:$E$93)+63.1579*EXP(-0.19*BU$58))/(Fperm_SI_Woolf2021!$E$9:$E$93-BU$58))*(BU$58-Fperm_SI_Woolf2021!$E$9:$E$93)/10))),Fperm_SI_Woolf2021!$D$9:$D$93)*BU$57+INTERCEPT(Fperm_SI_Woolf2021!$F$9:$F$93*EXP(-Fperm_SI_Woolf2021!$I$9:$I$93*$C146*IF(BU$58=Fperm_SI_Woolf2021!$E$9:$E$93,1,EXP(LN((1.1*(Fperm_SI_Woolf2021!$E$9:$E$93-BU$58)-63.1579*EXP(-0.19*Fperm_SI_Woolf2021!$E$9:$E$93)+63.1579*EXP(-0.19*BU$58))/(Fperm_SI_Woolf2021!$E$9:$E$93-BU$58))*(BU$58-Fperm_SI_Woolf2021!$E$9:$E$93)/10))) + Fperm_SI_Woolf2021!$G$9:$G$93*EXP(-Fperm_SI_Woolf2021!$J$9:$J$93*$C146*IF(BU$58=Fperm_SI_Woolf2021!$E$9:$E$93,1,EXP(LN((1.1*(Fperm_SI_Woolf2021!$E$9:$E$93-BU$58)-63.1579*EXP(-0.19*Fperm_SI_Woolf2021!$E$9:$E$93)+63.1579*EXP(-0.19*BU$58))/(Fperm_SI_Woolf2021!$E$9:$E$93-BU$58))*(BU$58-Fperm_SI_Woolf2021!$E$9:$E$93)/10))) + Fperm_SI_Woolf2021!$H$9:$H$93*EXP(-Fperm_SI_Woolf2021!$K$9:$K$93*$C146*IF(BU$58=Fperm_SI_Woolf2021!$E$9:$E$93,1,EXP(LN((1.1*(Fperm_SI_Woolf2021!$E$9:$E$93-BU$58)-63.1579*EXP(-0.19*Fperm_SI_Woolf2021!$E$9:$E$93)+63.1579*EXP(-0.19*BU$58))/(Fperm_SI_Woolf2021!$E$9:$E$93-BU$58))*(BU$58-Fperm_SI_Woolf2021!$E$9:$E$93)/10))),Fperm_SI_Woolf2021!$D$9:$D$93))</f>
        <v>0.13191248433528358</v>
      </c>
      <c r="BV146" s="51" cm="1">
        <f t="array" ref="BV146">MIN(1,SLOPE(Fperm_SI_Woolf2021!$F$9:$F$93*EXP(-Fperm_SI_Woolf2021!$I$9:$I$93*$C146*IF(BV$58=Fperm_SI_Woolf2021!$E$9:$E$93,1,EXP(LN((1.1*(Fperm_SI_Woolf2021!$E$9:$E$93-BV$58)-63.1579*EXP(-0.19*Fperm_SI_Woolf2021!$E$9:$E$93)+63.1579*EXP(-0.19*BV$58))/(Fperm_SI_Woolf2021!$E$9:$E$93-BV$58))*(BV$58-Fperm_SI_Woolf2021!$E$9:$E$93)/10))) + Fperm_SI_Woolf2021!$G$9:$G$93*EXP(-Fperm_SI_Woolf2021!$J$9:$J$93*$C146*IF(BV$58=Fperm_SI_Woolf2021!$E$9:$E$93,1,EXP(LN((1.1*(Fperm_SI_Woolf2021!$E$9:$E$93-BV$58)-63.1579*EXP(-0.19*Fperm_SI_Woolf2021!$E$9:$E$93)+63.1579*EXP(-0.19*BV$58))/(Fperm_SI_Woolf2021!$E$9:$E$93-BV$58))*(BV$58-Fperm_SI_Woolf2021!$E$9:$E$93)/10))) + Fperm_SI_Woolf2021!$H$9:$H$93*EXP(-Fperm_SI_Woolf2021!$K$9:$K$93*$C146*IF(BV$58=Fperm_SI_Woolf2021!$E$9:$E$93,1,EXP(LN((1.1*(Fperm_SI_Woolf2021!$E$9:$E$93-BV$58)-63.1579*EXP(-0.19*Fperm_SI_Woolf2021!$E$9:$E$93)+63.1579*EXP(-0.19*BV$58))/(Fperm_SI_Woolf2021!$E$9:$E$93-BV$58))*(BV$58-Fperm_SI_Woolf2021!$E$9:$E$93)/10))),Fperm_SI_Woolf2021!$D$9:$D$93)*BV$57+INTERCEPT(Fperm_SI_Woolf2021!$F$9:$F$93*EXP(-Fperm_SI_Woolf2021!$I$9:$I$93*$C146*IF(BV$58=Fperm_SI_Woolf2021!$E$9:$E$93,1,EXP(LN((1.1*(Fperm_SI_Woolf2021!$E$9:$E$93-BV$58)-63.1579*EXP(-0.19*Fperm_SI_Woolf2021!$E$9:$E$93)+63.1579*EXP(-0.19*BV$58))/(Fperm_SI_Woolf2021!$E$9:$E$93-BV$58))*(BV$58-Fperm_SI_Woolf2021!$E$9:$E$93)/10))) + Fperm_SI_Woolf2021!$G$9:$G$93*EXP(-Fperm_SI_Woolf2021!$J$9:$J$93*$C146*IF(BV$58=Fperm_SI_Woolf2021!$E$9:$E$93,1,EXP(LN((1.1*(Fperm_SI_Woolf2021!$E$9:$E$93-BV$58)-63.1579*EXP(-0.19*Fperm_SI_Woolf2021!$E$9:$E$93)+63.1579*EXP(-0.19*BV$58))/(Fperm_SI_Woolf2021!$E$9:$E$93-BV$58))*(BV$58-Fperm_SI_Woolf2021!$E$9:$E$93)/10))) + Fperm_SI_Woolf2021!$H$9:$H$93*EXP(-Fperm_SI_Woolf2021!$K$9:$K$93*$C146*IF(BV$58=Fperm_SI_Woolf2021!$E$9:$E$93,1,EXP(LN((1.1*(Fperm_SI_Woolf2021!$E$9:$E$93-BV$58)-63.1579*EXP(-0.19*Fperm_SI_Woolf2021!$E$9:$E$93)+63.1579*EXP(-0.19*BV$58))/(Fperm_SI_Woolf2021!$E$9:$E$93-BV$58))*(BV$58-Fperm_SI_Woolf2021!$E$9:$E$93)/10))),Fperm_SI_Woolf2021!$D$9:$D$93))</f>
        <v>0.1211368536320858</v>
      </c>
      <c r="BW146" s="51" cm="1">
        <f t="array" ref="BW146">MIN(1,SLOPE(Fperm_SI_Woolf2021!$F$9:$F$93*EXP(-Fperm_SI_Woolf2021!$I$9:$I$93*$C146*IF(BW$58=Fperm_SI_Woolf2021!$E$9:$E$93,1,EXP(LN((1.1*(Fperm_SI_Woolf2021!$E$9:$E$93-BW$58)-63.1579*EXP(-0.19*Fperm_SI_Woolf2021!$E$9:$E$93)+63.1579*EXP(-0.19*BW$58))/(Fperm_SI_Woolf2021!$E$9:$E$93-BW$58))*(BW$58-Fperm_SI_Woolf2021!$E$9:$E$93)/10))) + Fperm_SI_Woolf2021!$G$9:$G$93*EXP(-Fperm_SI_Woolf2021!$J$9:$J$93*$C146*IF(BW$58=Fperm_SI_Woolf2021!$E$9:$E$93,1,EXP(LN((1.1*(Fperm_SI_Woolf2021!$E$9:$E$93-BW$58)-63.1579*EXP(-0.19*Fperm_SI_Woolf2021!$E$9:$E$93)+63.1579*EXP(-0.19*BW$58))/(Fperm_SI_Woolf2021!$E$9:$E$93-BW$58))*(BW$58-Fperm_SI_Woolf2021!$E$9:$E$93)/10))) + Fperm_SI_Woolf2021!$H$9:$H$93*EXP(-Fperm_SI_Woolf2021!$K$9:$K$93*$C146*IF(BW$58=Fperm_SI_Woolf2021!$E$9:$E$93,1,EXP(LN((1.1*(Fperm_SI_Woolf2021!$E$9:$E$93-BW$58)-63.1579*EXP(-0.19*Fperm_SI_Woolf2021!$E$9:$E$93)+63.1579*EXP(-0.19*BW$58))/(Fperm_SI_Woolf2021!$E$9:$E$93-BW$58))*(BW$58-Fperm_SI_Woolf2021!$E$9:$E$93)/10))),Fperm_SI_Woolf2021!$D$9:$D$93)*BW$57+INTERCEPT(Fperm_SI_Woolf2021!$F$9:$F$93*EXP(-Fperm_SI_Woolf2021!$I$9:$I$93*$C146*IF(BW$58=Fperm_SI_Woolf2021!$E$9:$E$93,1,EXP(LN((1.1*(Fperm_SI_Woolf2021!$E$9:$E$93-BW$58)-63.1579*EXP(-0.19*Fperm_SI_Woolf2021!$E$9:$E$93)+63.1579*EXP(-0.19*BW$58))/(Fperm_SI_Woolf2021!$E$9:$E$93-BW$58))*(BW$58-Fperm_SI_Woolf2021!$E$9:$E$93)/10))) + Fperm_SI_Woolf2021!$G$9:$G$93*EXP(-Fperm_SI_Woolf2021!$J$9:$J$93*$C146*IF(BW$58=Fperm_SI_Woolf2021!$E$9:$E$93,1,EXP(LN((1.1*(Fperm_SI_Woolf2021!$E$9:$E$93-BW$58)-63.1579*EXP(-0.19*Fperm_SI_Woolf2021!$E$9:$E$93)+63.1579*EXP(-0.19*BW$58))/(Fperm_SI_Woolf2021!$E$9:$E$93-BW$58))*(BW$58-Fperm_SI_Woolf2021!$E$9:$E$93)/10))) + Fperm_SI_Woolf2021!$H$9:$H$93*EXP(-Fperm_SI_Woolf2021!$K$9:$K$93*$C146*IF(BW$58=Fperm_SI_Woolf2021!$E$9:$E$93,1,EXP(LN((1.1*(Fperm_SI_Woolf2021!$E$9:$E$93-BW$58)-63.1579*EXP(-0.19*Fperm_SI_Woolf2021!$E$9:$E$93)+63.1579*EXP(-0.19*BW$58))/(Fperm_SI_Woolf2021!$E$9:$E$93-BW$58))*(BW$58-Fperm_SI_Woolf2021!$E$9:$E$93)/10))),Fperm_SI_Woolf2021!$D$9:$D$93))</f>
        <v>0.11036122292888803</v>
      </c>
      <c r="BX146" s="51" cm="1">
        <f t="array" ref="BX146">MIN(1,SLOPE(Fperm_SI_Woolf2021!$F$9:$F$93*EXP(-Fperm_SI_Woolf2021!$I$9:$I$93*$C146*IF(BX$58=Fperm_SI_Woolf2021!$E$9:$E$93,1,EXP(LN((1.1*(Fperm_SI_Woolf2021!$E$9:$E$93-BX$58)-63.1579*EXP(-0.19*Fperm_SI_Woolf2021!$E$9:$E$93)+63.1579*EXP(-0.19*BX$58))/(Fperm_SI_Woolf2021!$E$9:$E$93-BX$58))*(BX$58-Fperm_SI_Woolf2021!$E$9:$E$93)/10))) + Fperm_SI_Woolf2021!$G$9:$G$93*EXP(-Fperm_SI_Woolf2021!$J$9:$J$93*$C146*IF(BX$58=Fperm_SI_Woolf2021!$E$9:$E$93,1,EXP(LN((1.1*(Fperm_SI_Woolf2021!$E$9:$E$93-BX$58)-63.1579*EXP(-0.19*Fperm_SI_Woolf2021!$E$9:$E$93)+63.1579*EXP(-0.19*BX$58))/(Fperm_SI_Woolf2021!$E$9:$E$93-BX$58))*(BX$58-Fperm_SI_Woolf2021!$E$9:$E$93)/10))) + Fperm_SI_Woolf2021!$H$9:$H$93*EXP(-Fperm_SI_Woolf2021!$K$9:$K$93*$C146*IF(BX$58=Fperm_SI_Woolf2021!$E$9:$E$93,1,EXP(LN((1.1*(Fperm_SI_Woolf2021!$E$9:$E$93-BX$58)-63.1579*EXP(-0.19*Fperm_SI_Woolf2021!$E$9:$E$93)+63.1579*EXP(-0.19*BX$58))/(Fperm_SI_Woolf2021!$E$9:$E$93-BX$58))*(BX$58-Fperm_SI_Woolf2021!$E$9:$E$93)/10))),Fperm_SI_Woolf2021!$D$9:$D$93)*BX$57+INTERCEPT(Fperm_SI_Woolf2021!$F$9:$F$93*EXP(-Fperm_SI_Woolf2021!$I$9:$I$93*$C146*IF(BX$58=Fperm_SI_Woolf2021!$E$9:$E$93,1,EXP(LN((1.1*(Fperm_SI_Woolf2021!$E$9:$E$93-BX$58)-63.1579*EXP(-0.19*Fperm_SI_Woolf2021!$E$9:$E$93)+63.1579*EXP(-0.19*BX$58))/(Fperm_SI_Woolf2021!$E$9:$E$93-BX$58))*(BX$58-Fperm_SI_Woolf2021!$E$9:$E$93)/10))) + Fperm_SI_Woolf2021!$G$9:$G$93*EXP(-Fperm_SI_Woolf2021!$J$9:$J$93*$C146*IF(BX$58=Fperm_SI_Woolf2021!$E$9:$E$93,1,EXP(LN((1.1*(Fperm_SI_Woolf2021!$E$9:$E$93-BX$58)-63.1579*EXP(-0.19*Fperm_SI_Woolf2021!$E$9:$E$93)+63.1579*EXP(-0.19*BX$58))/(Fperm_SI_Woolf2021!$E$9:$E$93-BX$58))*(BX$58-Fperm_SI_Woolf2021!$E$9:$E$93)/10))) + Fperm_SI_Woolf2021!$H$9:$H$93*EXP(-Fperm_SI_Woolf2021!$K$9:$K$93*$C146*IF(BX$58=Fperm_SI_Woolf2021!$E$9:$E$93,1,EXP(LN((1.1*(Fperm_SI_Woolf2021!$E$9:$E$93-BX$58)-63.1579*EXP(-0.19*Fperm_SI_Woolf2021!$E$9:$E$93)+63.1579*EXP(-0.19*BX$58))/(Fperm_SI_Woolf2021!$E$9:$E$93-BX$58))*(BX$58-Fperm_SI_Woolf2021!$E$9:$E$93)/10))),Fperm_SI_Woolf2021!$D$9:$D$93))</f>
        <v>9.9585592225690217E-2</v>
      </c>
      <c r="BY146" s="51" cm="1">
        <f t="array" ref="BY146">MIN(1,SLOPE(Fperm_SI_Woolf2021!$F$9:$F$93*EXP(-Fperm_SI_Woolf2021!$I$9:$I$93*$C146*IF(BY$58=Fperm_SI_Woolf2021!$E$9:$E$93,1,EXP(LN((1.1*(Fperm_SI_Woolf2021!$E$9:$E$93-BY$58)-63.1579*EXP(-0.19*Fperm_SI_Woolf2021!$E$9:$E$93)+63.1579*EXP(-0.19*BY$58))/(Fperm_SI_Woolf2021!$E$9:$E$93-BY$58))*(BY$58-Fperm_SI_Woolf2021!$E$9:$E$93)/10))) + Fperm_SI_Woolf2021!$G$9:$G$93*EXP(-Fperm_SI_Woolf2021!$J$9:$J$93*$C146*IF(BY$58=Fperm_SI_Woolf2021!$E$9:$E$93,1,EXP(LN((1.1*(Fperm_SI_Woolf2021!$E$9:$E$93-BY$58)-63.1579*EXP(-0.19*Fperm_SI_Woolf2021!$E$9:$E$93)+63.1579*EXP(-0.19*BY$58))/(Fperm_SI_Woolf2021!$E$9:$E$93-BY$58))*(BY$58-Fperm_SI_Woolf2021!$E$9:$E$93)/10))) + Fperm_SI_Woolf2021!$H$9:$H$93*EXP(-Fperm_SI_Woolf2021!$K$9:$K$93*$C146*IF(BY$58=Fperm_SI_Woolf2021!$E$9:$E$93,1,EXP(LN((1.1*(Fperm_SI_Woolf2021!$E$9:$E$93-BY$58)-63.1579*EXP(-0.19*Fperm_SI_Woolf2021!$E$9:$E$93)+63.1579*EXP(-0.19*BY$58))/(Fperm_SI_Woolf2021!$E$9:$E$93-BY$58))*(BY$58-Fperm_SI_Woolf2021!$E$9:$E$93)/10))),Fperm_SI_Woolf2021!$D$9:$D$93)*BY$57+INTERCEPT(Fperm_SI_Woolf2021!$F$9:$F$93*EXP(-Fperm_SI_Woolf2021!$I$9:$I$93*$C146*IF(BY$58=Fperm_SI_Woolf2021!$E$9:$E$93,1,EXP(LN((1.1*(Fperm_SI_Woolf2021!$E$9:$E$93-BY$58)-63.1579*EXP(-0.19*Fperm_SI_Woolf2021!$E$9:$E$93)+63.1579*EXP(-0.19*BY$58))/(Fperm_SI_Woolf2021!$E$9:$E$93-BY$58))*(BY$58-Fperm_SI_Woolf2021!$E$9:$E$93)/10))) + Fperm_SI_Woolf2021!$G$9:$G$93*EXP(-Fperm_SI_Woolf2021!$J$9:$J$93*$C146*IF(BY$58=Fperm_SI_Woolf2021!$E$9:$E$93,1,EXP(LN((1.1*(Fperm_SI_Woolf2021!$E$9:$E$93-BY$58)-63.1579*EXP(-0.19*Fperm_SI_Woolf2021!$E$9:$E$93)+63.1579*EXP(-0.19*BY$58))/(Fperm_SI_Woolf2021!$E$9:$E$93-BY$58))*(BY$58-Fperm_SI_Woolf2021!$E$9:$E$93)/10))) + Fperm_SI_Woolf2021!$H$9:$H$93*EXP(-Fperm_SI_Woolf2021!$K$9:$K$93*$C146*IF(BY$58=Fperm_SI_Woolf2021!$E$9:$E$93,1,EXP(LN((1.1*(Fperm_SI_Woolf2021!$E$9:$E$93-BY$58)-63.1579*EXP(-0.19*Fperm_SI_Woolf2021!$E$9:$E$93)+63.1579*EXP(-0.19*BY$58))/(Fperm_SI_Woolf2021!$E$9:$E$93-BY$58))*(BY$58-Fperm_SI_Woolf2021!$E$9:$E$93)/10))),Fperm_SI_Woolf2021!$D$9:$D$93))</f>
        <v>8.8809961522492431E-2</v>
      </c>
      <c r="BZ146" s="51" cm="1">
        <f t="array" ref="BZ146">MIN(1,SLOPE(Fperm_SI_Woolf2021!$F$9:$F$93*EXP(-Fperm_SI_Woolf2021!$I$9:$I$93*$C146*IF(BZ$58=Fperm_SI_Woolf2021!$E$9:$E$93,1,EXP(LN((1.1*(Fperm_SI_Woolf2021!$E$9:$E$93-BZ$58)-63.1579*EXP(-0.19*Fperm_SI_Woolf2021!$E$9:$E$93)+63.1579*EXP(-0.19*BZ$58))/(Fperm_SI_Woolf2021!$E$9:$E$93-BZ$58))*(BZ$58-Fperm_SI_Woolf2021!$E$9:$E$93)/10))) + Fperm_SI_Woolf2021!$G$9:$G$93*EXP(-Fperm_SI_Woolf2021!$J$9:$J$93*$C146*IF(BZ$58=Fperm_SI_Woolf2021!$E$9:$E$93,1,EXP(LN((1.1*(Fperm_SI_Woolf2021!$E$9:$E$93-BZ$58)-63.1579*EXP(-0.19*Fperm_SI_Woolf2021!$E$9:$E$93)+63.1579*EXP(-0.19*BZ$58))/(Fperm_SI_Woolf2021!$E$9:$E$93-BZ$58))*(BZ$58-Fperm_SI_Woolf2021!$E$9:$E$93)/10))) + Fperm_SI_Woolf2021!$H$9:$H$93*EXP(-Fperm_SI_Woolf2021!$K$9:$K$93*$C146*IF(BZ$58=Fperm_SI_Woolf2021!$E$9:$E$93,1,EXP(LN((1.1*(Fperm_SI_Woolf2021!$E$9:$E$93-BZ$58)-63.1579*EXP(-0.19*Fperm_SI_Woolf2021!$E$9:$E$93)+63.1579*EXP(-0.19*BZ$58))/(Fperm_SI_Woolf2021!$E$9:$E$93-BZ$58))*(BZ$58-Fperm_SI_Woolf2021!$E$9:$E$93)/10))),Fperm_SI_Woolf2021!$D$9:$D$93)*BZ$57+INTERCEPT(Fperm_SI_Woolf2021!$F$9:$F$93*EXP(-Fperm_SI_Woolf2021!$I$9:$I$93*$C146*IF(BZ$58=Fperm_SI_Woolf2021!$E$9:$E$93,1,EXP(LN((1.1*(Fperm_SI_Woolf2021!$E$9:$E$93-BZ$58)-63.1579*EXP(-0.19*Fperm_SI_Woolf2021!$E$9:$E$93)+63.1579*EXP(-0.19*BZ$58))/(Fperm_SI_Woolf2021!$E$9:$E$93-BZ$58))*(BZ$58-Fperm_SI_Woolf2021!$E$9:$E$93)/10))) + Fperm_SI_Woolf2021!$G$9:$G$93*EXP(-Fperm_SI_Woolf2021!$J$9:$J$93*$C146*IF(BZ$58=Fperm_SI_Woolf2021!$E$9:$E$93,1,EXP(LN((1.1*(Fperm_SI_Woolf2021!$E$9:$E$93-BZ$58)-63.1579*EXP(-0.19*Fperm_SI_Woolf2021!$E$9:$E$93)+63.1579*EXP(-0.19*BZ$58))/(Fperm_SI_Woolf2021!$E$9:$E$93-BZ$58))*(BZ$58-Fperm_SI_Woolf2021!$E$9:$E$93)/10))) + Fperm_SI_Woolf2021!$H$9:$H$93*EXP(-Fperm_SI_Woolf2021!$K$9:$K$93*$C146*IF(BZ$58=Fperm_SI_Woolf2021!$E$9:$E$93,1,EXP(LN((1.1*(Fperm_SI_Woolf2021!$E$9:$E$93-BZ$58)-63.1579*EXP(-0.19*Fperm_SI_Woolf2021!$E$9:$E$93)+63.1579*EXP(-0.19*BZ$58))/(Fperm_SI_Woolf2021!$E$9:$E$93-BZ$58))*(BZ$58-Fperm_SI_Woolf2021!$E$9:$E$93)/10))),Fperm_SI_Woolf2021!$D$9:$D$93))</f>
        <v>7.8034330819294645E-2</v>
      </c>
    </row>
    <row r="147" spans="3:78" x14ac:dyDescent="0.2">
      <c r="C147" s="48">
        <v>870</v>
      </c>
      <c r="D147" s="51" cm="1">
        <f t="array" ref="D147">MIN(1,SLOPE(Fperm_SI_Woolf2021!$F$9:$F$93*EXP(-Fperm_SI_Woolf2021!$I$9:$I$93*$C147*IF(D$58=Fperm_SI_Woolf2021!$E$9:$E$93,1,EXP(LN((1.1*(Fperm_SI_Woolf2021!$E$9:$E$93-D$58)-63.1579*EXP(-0.19*Fperm_SI_Woolf2021!$E$9:$E$93)+63.1579*EXP(-0.19*D$58))/(Fperm_SI_Woolf2021!$E$9:$E$93-D$58))*(D$58-Fperm_SI_Woolf2021!$E$9:$E$93)/10))) + Fperm_SI_Woolf2021!$G$9:$G$93*EXP(-Fperm_SI_Woolf2021!$J$9:$J$93*$C147*IF(D$58=Fperm_SI_Woolf2021!$E$9:$E$93,1,EXP(LN((1.1*(Fperm_SI_Woolf2021!$E$9:$E$93-D$58)-63.1579*EXP(-0.19*Fperm_SI_Woolf2021!$E$9:$E$93)+63.1579*EXP(-0.19*D$58))/(Fperm_SI_Woolf2021!$E$9:$E$93-D$58))*(D$58-Fperm_SI_Woolf2021!$E$9:$E$93)/10))) + Fperm_SI_Woolf2021!$H$9:$H$93*EXP(-Fperm_SI_Woolf2021!$K$9:$K$93*$C147*IF(D$58=Fperm_SI_Woolf2021!$E$9:$E$93,1,EXP(LN((1.1*(Fperm_SI_Woolf2021!$E$9:$E$93-D$58)-63.1579*EXP(-0.19*Fperm_SI_Woolf2021!$E$9:$E$93)+63.1579*EXP(-0.19*D$58))/(Fperm_SI_Woolf2021!$E$9:$E$93-D$58))*(D$58-Fperm_SI_Woolf2021!$E$9:$E$93)/10))),Fperm_SI_Woolf2021!$D$9:$D$93)*D$57+INTERCEPT(Fperm_SI_Woolf2021!$F$9:$F$93*EXP(-Fperm_SI_Woolf2021!$I$9:$I$93*$C147*IF(D$58=Fperm_SI_Woolf2021!$E$9:$E$93,1,EXP(LN((1.1*(Fperm_SI_Woolf2021!$E$9:$E$93-D$58)-63.1579*EXP(-0.19*Fperm_SI_Woolf2021!$E$9:$E$93)+63.1579*EXP(-0.19*D$58))/(Fperm_SI_Woolf2021!$E$9:$E$93-D$58))*(D$58-Fperm_SI_Woolf2021!$E$9:$E$93)/10))) + Fperm_SI_Woolf2021!$G$9:$G$93*EXP(-Fperm_SI_Woolf2021!$J$9:$J$93*$C147*IF(D$58=Fperm_SI_Woolf2021!$E$9:$E$93,1,EXP(LN((1.1*(Fperm_SI_Woolf2021!$E$9:$E$93-D$58)-63.1579*EXP(-0.19*Fperm_SI_Woolf2021!$E$9:$E$93)+63.1579*EXP(-0.19*D$58))/(Fperm_SI_Woolf2021!$E$9:$E$93-D$58))*(D$58-Fperm_SI_Woolf2021!$E$9:$E$93)/10))) + Fperm_SI_Woolf2021!$H$9:$H$93*EXP(-Fperm_SI_Woolf2021!$K$9:$K$93*$C147*IF(D$58=Fperm_SI_Woolf2021!$E$9:$E$93,1,EXP(LN((1.1*(Fperm_SI_Woolf2021!$E$9:$E$93-D$58)-63.1579*EXP(-0.19*Fperm_SI_Woolf2021!$E$9:$E$93)+63.1579*EXP(-0.19*D$58))/(Fperm_SI_Woolf2021!$E$9:$E$93-D$58))*(D$58-Fperm_SI_Woolf2021!$E$9:$E$93)/10))),Fperm_SI_Woolf2021!$D$9:$D$93))</f>
        <v>0.8170364898940623</v>
      </c>
      <c r="E147" s="51" cm="1">
        <f t="array" ref="E147">MIN(1,SLOPE(Fperm_SI_Woolf2021!$F$9:$F$93*EXP(-Fperm_SI_Woolf2021!$I$9:$I$93*$C147*IF(E$58=Fperm_SI_Woolf2021!$E$9:$E$93,1,EXP(LN((1.1*(Fperm_SI_Woolf2021!$E$9:$E$93-E$58)-63.1579*EXP(-0.19*Fperm_SI_Woolf2021!$E$9:$E$93)+63.1579*EXP(-0.19*E$58))/(Fperm_SI_Woolf2021!$E$9:$E$93-E$58))*(E$58-Fperm_SI_Woolf2021!$E$9:$E$93)/10))) + Fperm_SI_Woolf2021!$G$9:$G$93*EXP(-Fperm_SI_Woolf2021!$J$9:$J$93*$C147*IF(E$58=Fperm_SI_Woolf2021!$E$9:$E$93,1,EXP(LN((1.1*(Fperm_SI_Woolf2021!$E$9:$E$93-E$58)-63.1579*EXP(-0.19*Fperm_SI_Woolf2021!$E$9:$E$93)+63.1579*EXP(-0.19*E$58))/(Fperm_SI_Woolf2021!$E$9:$E$93-E$58))*(E$58-Fperm_SI_Woolf2021!$E$9:$E$93)/10))) + Fperm_SI_Woolf2021!$H$9:$H$93*EXP(-Fperm_SI_Woolf2021!$K$9:$K$93*$C147*IF(E$58=Fperm_SI_Woolf2021!$E$9:$E$93,1,EXP(LN((1.1*(Fperm_SI_Woolf2021!$E$9:$E$93-E$58)-63.1579*EXP(-0.19*Fperm_SI_Woolf2021!$E$9:$E$93)+63.1579*EXP(-0.19*E$58))/(Fperm_SI_Woolf2021!$E$9:$E$93-E$58))*(E$58-Fperm_SI_Woolf2021!$E$9:$E$93)/10))),Fperm_SI_Woolf2021!$D$9:$D$93)*E$57+INTERCEPT(Fperm_SI_Woolf2021!$F$9:$F$93*EXP(-Fperm_SI_Woolf2021!$I$9:$I$93*$C147*IF(E$58=Fperm_SI_Woolf2021!$E$9:$E$93,1,EXP(LN((1.1*(Fperm_SI_Woolf2021!$E$9:$E$93-E$58)-63.1579*EXP(-0.19*Fperm_SI_Woolf2021!$E$9:$E$93)+63.1579*EXP(-0.19*E$58))/(Fperm_SI_Woolf2021!$E$9:$E$93-E$58))*(E$58-Fperm_SI_Woolf2021!$E$9:$E$93)/10))) + Fperm_SI_Woolf2021!$G$9:$G$93*EXP(-Fperm_SI_Woolf2021!$J$9:$J$93*$C147*IF(E$58=Fperm_SI_Woolf2021!$E$9:$E$93,1,EXP(LN((1.1*(Fperm_SI_Woolf2021!$E$9:$E$93-E$58)-63.1579*EXP(-0.19*Fperm_SI_Woolf2021!$E$9:$E$93)+63.1579*EXP(-0.19*E$58))/(Fperm_SI_Woolf2021!$E$9:$E$93-E$58))*(E$58-Fperm_SI_Woolf2021!$E$9:$E$93)/10))) + Fperm_SI_Woolf2021!$H$9:$H$93*EXP(-Fperm_SI_Woolf2021!$K$9:$K$93*$C147*IF(E$58=Fperm_SI_Woolf2021!$E$9:$E$93,1,EXP(LN((1.1*(Fperm_SI_Woolf2021!$E$9:$E$93-E$58)-63.1579*EXP(-0.19*Fperm_SI_Woolf2021!$E$9:$E$93)+63.1579*EXP(-0.19*E$58))/(Fperm_SI_Woolf2021!$E$9:$E$93-E$58))*(E$58-Fperm_SI_Woolf2021!$E$9:$E$93)/10))),Fperm_SI_Woolf2021!$D$9:$D$93))</f>
        <v>0.78529490543966995</v>
      </c>
      <c r="F147" s="51" cm="1">
        <f t="array" ref="F147">MIN(1,SLOPE(Fperm_SI_Woolf2021!$F$9:$F$93*EXP(-Fperm_SI_Woolf2021!$I$9:$I$93*$C147*IF(F$58=Fperm_SI_Woolf2021!$E$9:$E$93,1,EXP(LN((1.1*(Fperm_SI_Woolf2021!$E$9:$E$93-F$58)-63.1579*EXP(-0.19*Fperm_SI_Woolf2021!$E$9:$E$93)+63.1579*EXP(-0.19*F$58))/(Fperm_SI_Woolf2021!$E$9:$E$93-F$58))*(F$58-Fperm_SI_Woolf2021!$E$9:$E$93)/10))) + Fperm_SI_Woolf2021!$G$9:$G$93*EXP(-Fperm_SI_Woolf2021!$J$9:$J$93*$C147*IF(F$58=Fperm_SI_Woolf2021!$E$9:$E$93,1,EXP(LN((1.1*(Fperm_SI_Woolf2021!$E$9:$E$93-F$58)-63.1579*EXP(-0.19*Fperm_SI_Woolf2021!$E$9:$E$93)+63.1579*EXP(-0.19*F$58))/(Fperm_SI_Woolf2021!$E$9:$E$93-F$58))*(F$58-Fperm_SI_Woolf2021!$E$9:$E$93)/10))) + Fperm_SI_Woolf2021!$H$9:$H$93*EXP(-Fperm_SI_Woolf2021!$K$9:$K$93*$C147*IF(F$58=Fperm_SI_Woolf2021!$E$9:$E$93,1,EXP(LN((1.1*(Fperm_SI_Woolf2021!$E$9:$E$93-F$58)-63.1579*EXP(-0.19*Fperm_SI_Woolf2021!$E$9:$E$93)+63.1579*EXP(-0.19*F$58))/(Fperm_SI_Woolf2021!$E$9:$E$93-F$58))*(F$58-Fperm_SI_Woolf2021!$E$9:$E$93)/10))),Fperm_SI_Woolf2021!$D$9:$D$93)*F$57+INTERCEPT(Fperm_SI_Woolf2021!$F$9:$F$93*EXP(-Fperm_SI_Woolf2021!$I$9:$I$93*$C147*IF(F$58=Fperm_SI_Woolf2021!$E$9:$E$93,1,EXP(LN((1.1*(Fperm_SI_Woolf2021!$E$9:$E$93-F$58)-63.1579*EXP(-0.19*Fperm_SI_Woolf2021!$E$9:$E$93)+63.1579*EXP(-0.19*F$58))/(Fperm_SI_Woolf2021!$E$9:$E$93-F$58))*(F$58-Fperm_SI_Woolf2021!$E$9:$E$93)/10))) + Fperm_SI_Woolf2021!$G$9:$G$93*EXP(-Fperm_SI_Woolf2021!$J$9:$J$93*$C147*IF(F$58=Fperm_SI_Woolf2021!$E$9:$E$93,1,EXP(LN((1.1*(Fperm_SI_Woolf2021!$E$9:$E$93-F$58)-63.1579*EXP(-0.19*Fperm_SI_Woolf2021!$E$9:$E$93)+63.1579*EXP(-0.19*F$58))/(Fperm_SI_Woolf2021!$E$9:$E$93-F$58))*(F$58-Fperm_SI_Woolf2021!$E$9:$E$93)/10))) + Fperm_SI_Woolf2021!$H$9:$H$93*EXP(-Fperm_SI_Woolf2021!$K$9:$K$93*$C147*IF(F$58=Fperm_SI_Woolf2021!$E$9:$E$93,1,EXP(LN((1.1*(Fperm_SI_Woolf2021!$E$9:$E$93-F$58)-63.1579*EXP(-0.19*Fperm_SI_Woolf2021!$E$9:$E$93)+63.1579*EXP(-0.19*F$58))/(Fperm_SI_Woolf2021!$E$9:$E$93-F$58))*(F$58-Fperm_SI_Woolf2021!$E$9:$E$93)/10))),Fperm_SI_Woolf2021!$D$9:$D$93))</f>
        <v>0.75355332098527761</v>
      </c>
      <c r="G147" s="51" cm="1">
        <f t="array" ref="G147">MIN(1,SLOPE(Fperm_SI_Woolf2021!$F$9:$F$93*EXP(-Fperm_SI_Woolf2021!$I$9:$I$93*$C147*IF(G$58=Fperm_SI_Woolf2021!$E$9:$E$93,1,EXP(LN((1.1*(Fperm_SI_Woolf2021!$E$9:$E$93-G$58)-63.1579*EXP(-0.19*Fperm_SI_Woolf2021!$E$9:$E$93)+63.1579*EXP(-0.19*G$58))/(Fperm_SI_Woolf2021!$E$9:$E$93-G$58))*(G$58-Fperm_SI_Woolf2021!$E$9:$E$93)/10))) + Fperm_SI_Woolf2021!$G$9:$G$93*EXP(-Fperm_SI_Woolf2021!$J$9:$J$93*$C147*IF(G$58=Fperm_SI_Woolf2021!$E$9:$E$93,1,EXP(LN((1.1*(Fperm_SI_Woolf2021!$E$9:$E$93-G$58)-63.1579*EXP(-0.19*Fperm_SI_Woolf2021!$E$9:$E$93)+63.1579*EXP(-0.19*G$58))/(Fperm_SI_Woolf2021!$E$9:$E$93-G$58))*(G$58-Fperm_SI_Woolf2021!$E$9:$E$93)/10))) + Fperm_SI_Woolf2021!$H$9:$H$93*EXP(-Fperm_SI_Woolf2021!$K$9:$K$93*$C147*IF(G$58=Fperm_SI_Woolf2021!$E$9:$E$93,1,EXP(LN((1.1*(Fperm_SI_Woolf2021!$E$9:$E$93-G$58)-63.1579*EXP(-0.19*Fperm_SI_Woolf2021!$E$9:$E$93)+63.1579*EXP(-0.19*G$58))/(Fperm_SI_Woolf2021!$E$9:$E$93-G$58))*(G$58-Fperm_SI_Woolf2021!$E$9:$E$93)/10))),Fperm_SI_Woolf2021!$D$9:$D$93)*G$57+INTERCEPT(Fperm_SI_Woolf2021!$F$9:$F$93*EXP(-Fperm_SI_Woolf2021!$I$9:$I$93*$C147*IF(G$58=Fperm_SI_Woolf2021!$E$9:$E$93,1,EXP(LN((1.1*(Fperm_SI_Woolf2021!$E$9:$E$93-G$58)-63.1579*EXP(-0.19*Fperm_SI_Woolf2021!$E$9:$E$93)+63.1579*EXP(-0.19*G$58))/(Fperm_SI_Woolf2021!$E$9:$E$93-G$58))*(G$58-Fperm_SI_Woolf2021!$E$9:$E$93)/10))) + Fperm_SI_Woolf2021!$G$9:$G$93*EXP(-Fperm_SI_Woolf2021!$J$9:$J$93*$C147*IF(G$58=Fperm_SI_Woolf2021!$E$9:$E$93,1,EXP(LN((1.1*(Fperm_SI_Woolf2021!$E$9:$E$93-G$58)-63.1579*EXP(-0.19*Fperm_SI_Woolf2021!$E$9:$E$93)+63.1579*EXP(-0.19*G$58))/(Fperm_SI_Woolf2021!$E$9:$E$93-G$58))*(G$58-Fperm_SI_Woolf2021!$E$9:$E$93)/10))) + Fperm_SI_Woolf2021!$H$9:$H$93*EXP(-Fperm_SI_Woolf2021!$K$9:$K$93*$C147*IF(G$58=Fperm_SI_Woolf2021!$E$9:$E$93,1,EXP(LN((1.1*(Fperm_SI_Woolf2021!$E$9:$E$93-G$58)-63.1579*EXP(-0.19*Fperm_SI_Woolf2021!$E$9:$E$93)+63.1579*EXP(-0.19*G$58))/(Fperm_SI_Woolf2021!$E$9:$E$93-G$58))*(G$58-Fperm_SI_Woolf2021!$E$9:$E$93)/10))),Fperm_SI_Woolf2021!$D$9:$D$93))</f>
        <v>0.72181173653088526</v>
      </c>
      <c r="H147" s="51" cm="1">
        <f t="array" ref="H147">MIN(1,SLOPE(Fperm_SI_Woolf2021!$F$9:$F$93*EXP(-Fperm_SI_Woolf2021!$I$9:$I$93*$C147*IF(H$58=Fperm_SI_Woolf2021!$E$9:$E$93,1,EXP(LN((1.1*(Fperm_SI_Woolf2021!$E$9:$E$93-H$58)-63.1579*EXP(-0.19*Fperm_SI_Woolf2021!$E$9:$E$93)+63.1579*EXP(-0.19*H$58))/(Fperm_SI_Woolf2021!$E$9:$E$93-H$58))*(H$58-Fperm_SI_Woolf2021!$E$9:$E$93)/10))) + Fperm_SI_Woolf2021!$G$9:$G$93*EXP(-Fperm_SI_Woolf2021!$J$9:$J$93*$C147*IF(H$58=Fperm_SI_Woolf2021!$E$9:$E$93,1,EXP(LN((1.1*(Fperm_SI_Woolf2021!$E$9:$E$93-H$58)-63.1579*EXP(-0.19*Fperm_SI_Woolf2021!$E$9:$E$93)+63.1579*EXP(-0.19*H$58))/(Fperm_SI_Woolf2021!$E$9:$E$93-H$58))*(H$58-Fperm_SI_Woolf2021!$E$9:$E$93)/10))) + Fperm_SI_Woolf2021!$H$9:$H$93*EXP(-Fperm_SI_Woolf2021!$K$9:$K$93*$C147*IF(H$58=Fperm_SI_Woolf2021!$E$9:$E$93,1,EXP(LN((1.1*(Fperm_SI_Woolf2021!$E$9:$E$93-H$58)-63.1579*EXP(-0.19*Fperm_SI_Woolf2021!$E$9:$E$93)+63.1579*EXP(-0.19*H$58))/(Fperm_SI_Woolf2021!$E$9:$E$93-H$58))*(H$58-Fperm_SI_Woolf2021!$E$9:$E$93)/10))),Fperm_SI_Woolf2021!$D$9:$D$93)*H$57+INTERCEPT(Fperm_SI_Woolf2021!$F$9:$F$93*EXP(-Fperm_SI_Woolf2021!$I$9:$I$93*$C147*IF(H$58=Fperm_SI_Woolf2021!$E$9:$E$93,1,EXP(LN((1.1*(Fperm_SI_Woolf2021!$E$9:$E$93-H$58)-63.1579*EXP(-0.19*Fperm_SI_Woolf2021!$E$9:$E$93)+63.1579*EXP(-0.19*H$58))/(Fperm_SI_Woolf2021!$E$9:$E$93-H$58))*(H$58-Fperm_SI_Woolf2021!$E$9:$E$93)/10))) + Fperm_SI_Woolf2021!$G$9:$G$93*EXP(-Fperm_SI_Woolf2021!$J$9:$J$93*$C147*IF(H$58=Fperm_SI_Woolf2021!$E$9:$E$93,1,EXP(LN((1.1*(Fperm_SI_Woolf2021!$E$9:$E$93-H$58)-63.1579*EXP(-0.19*Fperm_SI_Woolf2021!$E$9:$E$93)+63.1579*EXP(-0.19*H$58))/(Fperm_SI_Woolf2021!$E$9:$E$93-H$58))*(H$58-Fperm_SI_Woolf2021!$E$9:$E$93)/10))) + Fperm_SI_Woolf2021!$H$9:$H$93*EXP(-Fperm_SI_Woolf2021!$K$9:$K$93*$C147*IF(H$58=Fperm_SI_Woolf2021!$E$9:$E$93,1,EXP(LN((1.1*(Fperm_SI_Woolf2021!$E$9:$E$93-H$58)-63.1579*EXP(-0.19*Fperm_SI_Woolf2021!$E$9:$E$93)+63.1579*EXP(-0.19*H$58))/(Fperm_SI_Woolf2021!$E$9:$E$93-H$58))*(H$58-Fperm_SI_Woolf2021!$E$9:$E$93)/10))),Fperm_SI_Woolf2021!$D$9:$D$93))</f>
        <v>0.69007015207649292</v>
      </c>
      <c r="I147" s="51" cm="1">
        <f t="array" ref="I147">MIN(1,SLOPE(Fperm_SI_Woolf2021!$F$9:$F$93*EXP(-Fperm_SI_Woolf2021!$I$9:$I$93*$C147*IF(I$58=Fperm_SI_Woolf2021!$E$9:$E$93,1,EXP(LN((1.1*(Fperm_SI_Woolf2021!$E$9:$E$93-I$58)-63.1579*EXP(-0.19*Fperm_SI_Woolf2021!$E$9:$E$93)+63.1579*EXP(-0.19*I$58))/(Fperm_SI_Woolf2021!$E$9:$E$93-I$58))*(I$58-Fperm_SI_Woolf2021!$E$9:$E$93)/10))) + Fperm_SI_Woolf2021!$G$9:$G$93*EXP(-Fperm_SI_Woolf2021!$J$9:$J$93*$C147*IF(I$58=Fperm_SI_Woolf2021!$E$9:$E$93,1,EXP(LN((1.1*(Fperm_SI_Woolf2021!$E$9:$E$93-I$58)-63.1579*EXP(-0.19*Fperm_SI_Woolf2021!$E$9:$E$93)+63.1579*EXP(-0.19*I$58))/(Fperm_SI_Woolf2021!$E$9:$E$93-I$58))*(I$58-Fperm_SI_Woolf2021!$E$9:$E$93)/10))) + Fperm_SI_Woolf2021!$H$9:$H$93*EXP(-Fperm_SI_Woolf2021!$K$9:$K$93*$C147*IF(I$58=Fperm_SI_Woolf2021!$E$9:$E$93,1,EXP(LN((1.1*(Fperm_SI_Woolf2021!$E$9:$E$93-I$58)-63.1579*EXP(-0.19*Fperm_SI_Woolf2021!$E$9:$E$93)+63.1579*EXP(-0.19*I$58))/(Fperm_SI_Woolf2021!$E$9:$E$93-I$58))*(I$58-Fperm_SI_Woolf2021!$E$9:$E$93)/10))),Fperm_SI_Woolf2021!$D$9:$D$93)*I$57+INTERCEPT(Fperm_SI_Woolf2021!$F$9:$F$93*EXP(-Fperm_SI_Woolf2021!$I$9:$I$93*$C147*IF(I$58=Fperm_SI_Woolf2021!$E$9:$E$93,1,EXP(LN((1.1*(Fperm_SI_Woolf2021!$E$9:$E$93-I$58)-63.1579*EXP(-0.19*Fperm_SI_Woolf2021!$E$9:$E$93)+63.1579*EXP(-0.19*I$58))/(Fperm_SI_Woolf2021!$E$9:$E$93-I$58))*(I$58-Fperm_SI_Woolf2021!$E$9:$E$93)/10))) + Fperm_SI_Woolf2021!$G$9:$G$93*EXP(-Fperm_SI_Woolf2021!$J$9:$J$93*$C147*IF(I$58=Fperm_SI_Woolf2021!$E$9:$E$93,1,EXP(LN((1.1*(Fperm_SI_Woolf2021!$E$9:$E$93-I$58)-63.1579*EXP(-0.19*Fperm_SI_Woolf2021!$E$9:$E$93)+63.1579*EXP(-0.19*I$58))/(Fperm_SI_Woolf2021!$E$9:$E$93-I$58))*(I$58-Fperm_SI_Woolf2021!$E$9:$E$93)/10))) + Fperm_SI_Woolf2021!$H$9:$H$93*EXP(-Fperm_SI_Woolf2021!$K$9:$K$93*$C147*IF(I$58=Fperm_SI_Woolf2021!$E$9:$E$93,1,EXP(LN((1.1*(Fperm_SI_Woolf2021!$E$9:$E$93-I$58)-63.1579*EXP(-0.19*Fperm_SI_Woolf2021!$E$9:$E$93)+63.1579*EXP(-0.19*I$58))/(Fperm_SI_Woolf2021!$E$9:$E$93-I$58))*(I$58-Fperm_SI_Woolf2021!$E$9:$E$93)/10))),Fperm_SI_Woolf2021!$D$9:$D$93))</f>
        <v>0.65832856762210057</v>
      </c>
      <c r="J147" s="51" cm="1">
        <f t="array" ref="J147">MIN(1,SLOPE(Fperm_SI_Woolf2021!$F$9:$F$93*EXP(-Fperm_SI_Woolf2021!$I$9:$I$93*$C147*IF(J$58=Fperm_SI_Woolf2021!$E$9:$E$93,1,EXP(LN((1.1*(Fperm_SI_Woolf2021!$E$9:$E$93-J$58)-63.1579*EXP(-0.19*Fperm_SI_Woolf2021!$E$9:$E$93)+63.1579*EXP(-0.19*J$58))/(Fperm_SI_Woolf2021!$E$9:$E$93-J$58))*(J$58-Fperm_SI_Woolf2021!$E$9:$E$93)/10))) + Fperm_SI_Woolf2021!$G$9:$G$93*EXP(-Fperm_SI_Woolf2021!$J$9:$J$93*$C147*IF(J$58=Fperm_SI_Woolf2021!$E$9:$E$93,1,EXP(LN((1.1*(Fperm_SI_Woolf2021!$E$9:$E$93-J$58)-63.1579*EXP(-0.19*Fperm_SI_Woolf2021!$E$9:$E$93)+63.1579*EXP(-0.19*J$58))/(Fperm_SI_Woolf2021!$E$9:$E$93-J$58))*(J$58-Fperm_SI_Woolf2021!$E$9:$E$93)/10))) + Fperm_SI_Woolf2021!$H$9:$H$93*EXP(-Fperm_SI_Woolf2021!$K$9:$K$93*$C147*IF(J$58=Fperm_SI_Woolf2021!$E$9:$E$93,1,EXP(LN((1.1*(Fperm_SI_Woolf2021!$E$9:$E$93-J$58)-63.1579*EXP(-0.19*Fperm_SI_Woolf2021!$E$9:$E$93)+63.1579*EXP(-0.19*J$58))/(Fperm_SI_Woolf2021!$E$9:$E$93-J$58))*(J$58-Fperm_SI_Woolf2021!$E$9:$E$93)/10))),Fperm_SI_Woolf2021!$D$9:$D$93)*J$57+INTERCEPT(Fperm_SI_Woolf2021!$F$9:$F$93*EXP(-Fperm_SI_Woolf2021!$I$9:$I$93*$C147*IF(J$58=Fperm_SI_Woolf2021!$E$9:$E$93,1,EXP(LN((1.1*(Fperm_SI_Woolf2021!$E$9:$E$93-J$58)-63.1579*EXP(-0.19*Fperm_SI_Woolf2021!$E$9:$E$93)+63.1579*EXP(-0.19*J$58))/(Fperm_SI_Woolf2021!$E$9:$E$93-J$58))*(J$58-Fperm_SI_Woolf2021!$E$9:$E$93)/10))) + Fperm_SI_Woolf2021!$G$9:$G$93*EXP(-Fperm_SI_Woolf2021!$J$9:$J$93*$C147*IF(J$58=Fperm_SI_Woolf2021!$E$9:$E$93,1,EXP(LN((1.1*(Fperm_SI_Woolf2021!$E$9:$E$93-J$58)-63.1579*EXP(-0.19*Fperm_SI_Woolf2021!$E$9:$E$93)+63.1579*EXP(-0.19*J$58))/(Fperm_SI_Woolf2021!$E$9:$E$93-J$58))*(J$58-Fperm_SI_Woolf2021!$E$9:$E$93)/10))) + Fperm_SI_Woolf2021!$H$9:$H$93*EXP(-Fperm_SI_Woolf2021!$K$9:$K$93*$C147*IF(J$58=Fperm_SI_Woolf2021!$E$9:$E$93,1,EXP(LN((1.1*(Fperm_SI_Woolf2021!$E$9:$E$93-J$58)-63.1579*EXP(-0.19*Fperm_SI_Woolf2021!$E$9:$E$93)+63.1579*EXP(-0.19*J$58))/(Fperm_SI_Woolf2021!$E$9:$E$93-J$58))*(J$58-Fperm_SI_Woolf2021!$E$9:$E$93)/10))),Fperm_SI_Woolf2021!$D$9:$D$93))</f>
        <v>0.62658698316770822</v>
      </c>
      <c r="K147" s="51" cm="1">
        <f t="array" ref="K147">MIN(1,SLOPE(Fperm_SI_Woolf2021!$F$9:$F$93*EXP(-Fperm_SI_Woolf2021!$I$9:$I$93*$C147*IF(K$58=Fperm_SI_Woolf2021!$E$9:$E$93,1,EXP(LN((1.1*(Fperm_SI_Woolf2021!$E$9:$E$93-K$58)-63.1579*EXP(-0.19*Fperm_SI_Woolf2021!$E$9:$E$93)+63.1579*EXP(-0.19*K$58))/(Fperm_SI_Woolf2021!$E$9:$E$93-K$58))*(K$58-Fperm_SI_Woolf2021!$E$9:$E$93)/10))) + Fperm_SI_Woolf2021!$G$9:$G$93*EXP(-Fperm_SI_Woolf2021!$J$9:$J$93*$C147*IF(K$58=Fperm_SI_Woolf2021!$E$9:$E$93,1,EXP(LN((1.1*(Fperm_SI_Woolf2021!$E$9:$E$93-K$58)-63.1579*EXP(-0.19*Fperm_SI_Woolf2021!$E$9:$E$93)+63.1579*EXP(-0.19*K$58))/(Fperm_SI_Woolf2021!$E$9:$E$93-K$58))*(K$58-Fperm_SI_Woolf2021!$E$9:$E$93)/10))) + Fperm_SI_Woolf2021!$H$9:$H$93*EXP(-Fperm_SI_Woolf2021!$K$9:$K$93*$C147*IF(K$58=Fperm_SI_Woolf2021!$E$9:$E$93,1,EXP(LN((1.1*(Fperm_SI_Woolf2021!$E$9:$E$93-K$58)-63.1579*EXP(-0.19*Fperm_SI_Woolf2021!$E$9:$E$93)+63.1579*EXP(-0.19*K$58))/(Fperm_SI_Woolf2021!$E$9:$E$93-K$58))*(K$58-Fperm_SI_Woolf2021!$E$9:$E$93)/10))),Fperm_SI_Woolf2021!$D$9:$D$93)*K$57+INTERCEPT(Fperm_SI_Woolf2021!$F$9:$F$93*EXP(-Fperm_SI_Woolf2021!$I$9:$I$93*$C147*IF(K$58=Fperm_SI_Woolf2021!$E$9:$E$93,1,EXP(LN((1.1*(Fperm_SI_Woolf2021!$E$9:$E$93-K$58)-63.1579*EXP(-0.19*Fperm_SI_Woolf2021!$E$9:$E$93)+63.1579*EXP(-0.19*K$58))/(Fperm_SI_Woolf2021!$E$9:$E$93-K$58))*(K$58-Fperm_SI_Woolf2021!$E$9:$E$93)/10))) + Fperm_SI_Woolf2021!$G$9:$G$93*EXP(-Fperm_SI_Woolf2021!$J$9:$J$93*$C147*IF(K$58=Fperm_SI_Woolf2021!$E$9:$E$93,1,EXP(LN((1.1*(Fperm_SI_Woolf2021!$E$9:$E$93-K$58)-63.1579*EXP(-0.19*Fperm_SI_Woolf2021!$E$9:$E$93)+63.1579*EXP(-0.19*K$58))/(Fperm_SI_Woolf2021!$E$9:$E$93-K$58))*(K$58-Fperm_SI_Woolf2021!$E$9:$E$93)/10))) + Fperm_SI_Woolf2021!$H$9:$H$93*EXP(-Fperm_SI_Woolf2021!$K$9:$K$93*$C147*IF(K$58=Fperm_SI_Woolf2021!$E$9:$E$93,1,EXP(LN((1.1*(Fperm_SI_Woolf2021!$E$9:$E$93-K$58)-63.1579*EXP(-0.19*Fperm_SI_Woolf2021!$E$9:$E$93)+63.1579*EXP(-0.19*K$58))/(Fperm_SI_Woolf2021!$E$9:$E$93-K$58))*(K$58-Fperm_SI_Woolf2021!$E$9:$E$93)/10))),Fperm_SI_Woolf2021!$D$9:$D$93))</f>
        <v>0.59484539871331588</v>
      </c>
      <c r="L147" s="51" cm="1">
        <f t="array" ref="L147">MIN(1,SLOPE(Fperm_SI_Woolf2021!$F$9:$F$93*EXP(-Fperm_SI_Woolf2021!$I$9:$I$93*$C147*IF(L$58=Fperm_SI_Woolf2021!$E$9:$E$93,1,EXP(LN((1.1*(Fperm_SI_Woolf2021!$E$9:$E$93-L$58)-63.1579*EXP(-0.19*Fperm_SI_Woolf2021!$E$9:$E$93)+63.1579*EXP(-0.19*L$58))/(Fperm_SI_Woolf2021!$E$9:$E$93-L$58))*(L$58-Fperm_SI_Woolf2021!$E$9:$E$93)/10))) + Fperm_SI_Woolf2021!$G$9:$G$93*EXP(-Fperm_SI_Woolf2021!$J$9:$J$93*$C147*IF(L$58=Fperm_SI_Woolf2021!$E$9:$E$93,1,EXP(LN((1.1*(Fperm_SI_Woolf2021!$E$9:$E$93-L$58)-63.1579*EXP(-0.19*Fperm_SI_Woolf2021!$E$9:$E$93)+63.1579*EXP(-0.19*L$58))/(Fperm_SI_Woolf2021!$E$9:$E$93-L$58))*(L$58-Fperm_SI_Woolf2021!$E$9:$E$93)/10))) + Fperm_SI_Woolf2021!$H$9:$H$93*EXP(-Fperm_SI_Woolf2021!$K$9:$K$93*$C147*IF(L$58=Fperm_SI_Woolf2021!$E$9:$E$93,1,EXP(LN((1.1*(Fperm_SI_Woolf2021!$E$9:$E$93-L$58)-63.1579*EXP(-0.19*Fperm_SI_Woolf2021!$E$9:$E$93)+63.1579*EXP(-0.19*L$58))/(Fperm_SI_Woolf2021!$E$9:$E$93-L$58))*(L$58-Fperm_SI_Woolf2021!$E$9:$E$93)/10))),Fperm_SI_Woolf2021!$D$9:$D$93)*L$57+INTERCEPT(Fperm_SI_Woolf2021!$F$9:$F$93*EXP(-Fperm_SI_Woolf2021!$I$9:$I$93*$C147*IF(L$58=Fperm_SI_Woolf2021!$E$9:$E$93,1,EXP(LN((1.1*(Fperm_SI_Woolf2021!$E$9:$E$93-L$58)-63.1579*EXP(-0.19*Fperm_SI_Woolf2021!$E$9:$E$93)+63.1579*EXP(-0.19*L$58))/(Fperm_SI_Woolf2021!$E$9:$E$93-L$58))*(L$58-Fperm_SI_Woolf2021!$E$9:$E$93)/10))) + Fperm_SI_Woolf2021!$G$9:$G$93*EXP(-Fperm_SI_Woolf2021!$J$9:$J$93*$C147*IF(L$58=Fperm_SI_Woolf2021!$E$9:$E$93,1,EXP(LN((1.1*(Fperm_SI_Woolf2021!$E$9:$E$93-L$58)-63.1579*EXP(-0.19*Fperm_SI_Woolf2021!$E$9:$E$93)+63.1579*EXP(-0.19*L$58))/(Fperm_SI_Woolf2021!$E$9:$E$93-L$58))*(L$58-Fperm_SI_Woolf2021!$E$9:$E$93)/10))) + Fperm_SI_Woolf2021!$H$9:$H$93*EXP(-Fperm_SI_Woolf2021!$K$9:$K$93*$C147*IF(L$58=Fperm_SI_Woolf2021!$E$9:$E$93,1,EXP(LN((1.1*(Fperm_SI_Woolf2021!$E$9:$E$93-L$58)-63.1579*EXP(-0.19*Fperm_SI_Woolf2021!$E$9:$E$93)+63.1579*EXP(-0.19*L$58))/(Fperm_SI_Woolf2021!$E$9:$E$93-L$58))*(L$58-Fperm_SI_Woolf2021!$E$9:$E$93)/10))),Fperm_SI_Woolf2021!$D$9:$D$93))</f>
        <v>0.56310381425892353</v>
      </c>
      <c r="M147" s="51" cm="1">
        <f t="array" ref="M147">MIN(1,SLOPE(Fperm_SI_Woolf2021!$F$9:$F$93*EXP(-Fperm_SI_Woolf2021!$I$9:$I$93*$C147*IF(M$58=Fperm_SI_Woolf2021!$E$9:$E$93,1,EXP(LN((1.1*(Fperm_SI_Woolf2021!$E$9:$E$93-M$58)-63.1579*EXP(-0.19*Fperm_SI_Woolf2021!$E$9:$E$93)+63.1579*EXP(-0.19*M$58))/(Fperm_SI_Woolf2021!$E$9:$E$93-M$58))*(M$58-Fperm_SI_Woolf2021!$E$9:$E$93)/10))) + Fperm_SI_Woolf2021!$G$9:$G$93*EXP(-Fperm_SI_Woolf2021!$J$9:$J$93*$C147*IF(M$58=Fperm_SI_Woolf2021!$E$9:$E$93,1,EXP(LN((1.1*(Fperm_SI_Woolf2021!$E$9:$E$93-M$58)-63.1579*EXP(-0.19*Fperm_SI_Woolf2021!$E$9:$E$93)+63.1579*EXP(-0.19*M$58))/(Fperm_SI_Woolf2021!$E$9:$E$93-M$58))*(M$58-Fperm_SI_Woolf2021!$E$9:$E$93)/10))) + Fperm_SI_Woolf2021!$H$9:$H$93*EXP(-Fperm_SI_Woolf2021!$K$9:$K$93*$C147*IF(M$58=Fperm_SI_Woolf2021!$E$9:$E$93,1,EXP(LN((1.1*(Fperm_SI_Woolf2021!$E$9:$E$93-M$58)-63.1579*EXP(-0.19*Fperm_SI_Woolf2021!$E$9:$E$93)+63.1579*EXP(-0.19*M$58))/(Fperm_SI_Woolf2021!$E$9:$E$93-M$58))*(M$58-Fperm_SI_Woolf2021!$E$9:$E$93)/10))),Fperm_SI_Woolf2021!$D$9:$D$93)*M$57+INTERCEPT(Fperm_SI_Woolf2021!$F$9:$F$93*EXP(-Fperm_SI_Woolf2021!$I$9:$I$93*$C147*IF(M$58=Fperm_SI_Woolf2021!$E$9:$E$93,1,EXP(LN((1.1*(Fperm_SI_Woolf2021!$E$9:$E$93-M$58)-63.1579*EXP(-0.19*Fperm_SI_Woolf2021!$E$9:$E$93)+63.1579*EXP(-0.19*M$58))/(Fperm_SI_Woolf2021!$E$9:$E$93-M$58))*(M$58-Fperm_SI_Woolf2021!$E$9:$E$93)/10))) + Fperm_SI_Woolf2021!$G$9:$G$93*EXP(-Fperm_SI_Woolf2021!$J$9:$J$93*$C147*IF(M$58=Fperm_SI_Woolf2021!$E$9:$E$93,1,EXP(LN((1.1*(Fperm_SI_Woolf2021!$E$9:$E$93-M$58)-63.1579*EXP(-0.19*Fperm_SI_Woolf2021!$E$9:$E$93)+63.1579*EXP(-0.19*M$58))/(Fperm_SI_Woolf2021!$E$9:$E$93-M$58))*(M$58-Fperm_SI_Woolf2021!$E$9:$E$93)/10))) + Fperm_SI_Woolf2021!$H$9:$H$93*EXP(-Fperm_SI_Woolf2021!$K$9:$K$93*$C147*IF(M$58=Fperm_SI_Woolf2021!$E$9:$E$93,1,EXP(LN((1.1*(Fperm_SI_Woolf2021!$E$9:$E$93-M$58)-63.1579*EXP(-0.19*Fperm_SI_Woolf2021!$E$9:$E$93)+63.1579*EXP(-0.19*M$58))/(Fperm_SI_Woolf2021!$E$9:$E$93-M$58))*(M$58-Fperm_SI_Woolf2021!$E$9:$E$93)/10))),Fperm_SI_Woolf2021!$D$9:$D$93))</f>
        <v>0.53136222980453129</v>
      </c>
      <c r="N147" s="51" cm="1">
        <f t="array" ref="N147">MIN(1,SLOPE(Fperm_SI_Woolf2021!$F$9:$F$93*EXP(-Fperm_SI_Woolf2021!$I$9:$I$93*$C147*IF(N$58=Fperm_SI_Woolf2021!$E$9:$E$93,1,EXP(LN((1.1*(Fperm_SI_Woolf2021!$E$9:$E$93-N$58)-63.1579*EXP(-0.19*Fperm_SI_Woolf2021!$E$9:$E$93)+63.1579*EXP(-0.19*N$58))/(Fperm_SI_Woolf2021!$E$9:$E$93-N$58))*(N$58-Fperm_SI_Woolf2021!$E$9:$E$93)/10))) + Fperm_SI_Woolf2021!$G$9:$G$93*EXP(-Fperm_SI_Woolf2021!$J$9:$J$93*$C147*IF(N$58=Fperm_SI_Woolf2021!$E$9:$E$93,1,EXP(LN((1.1*(Fperm_SI_Woolf2021!$E$9:$E$93-N$58)-63.1579*EXP(-0.19*Fperm_SI_Woolf2021!$E$9:$E$93)+63.1579*EXP(-0.19*N$58))/(Fperm_SI_Woolf2021!$E$9:$E$93-N$58))*(N$58-Fperm_SI_Woolf2021!$E$9:$E$93)/10))) + Fperm_SI_Woolf2021!$H$9:$H$93*EXP(-Fperm_SI_Woolf2021!$K$9:$K$93*$C147*IF(N$58=Fperm_SI_Woolf2021!$E$9:$E$93,1,EXP(LN((1.1*(Fperm_SI_Woolf2021!$E$9:$E$93-N$58)-63.1579*EXP(-0.19*Fperm_SI_Woolf2021!$E$9:$E$93)+63.1579*EXP(-0.19*N$58))/(Fperm_SI_Woolf2021!$E$9:$E$93-N$58))*(N$58-Fperm_SI_Woolf2021!$E$9:$E$93)/10))),Fperm_SI_Woolf2021!$D$9:$D$93)*N$57+INTERCEPT(Fperm_SI_Woolf2021!$F$9:$F$93*EXP(-Fperm_SI_Woolf2021!$I$9:$I$93*$C147*IF(N$58=Fperm_SI_Woolf2021!$E$9:$E$93,1,EXP(LN((1.1*(Fperm_SI_Woolf2021!$E$9:$E$93-N$58)-63.1579*EXP(-0.19*Fperm_SI_Woolf2021!$E$9:$E$93)+63.1579*EXP(-0.19*N$58))/(Fperm_SI_Woolf2021!$E$9:$E$93-N$58))*(N$58-Fperm_SI_Woolf2021!$E$9:$E$93)/10))) + Fperm_SI_Woolf2021!$G$9:$G$93*EXP(-Fperm_SI_Woolf2021!$J$9:$J$93*$C147*IF(N$58=Fperm_SI_Woolf2021!$E$9:$E$93,1,EXP(LN((1.1*(Fperm_SI_Woolf2021!$E$9:$E$93-N$58)-63.1579*EXP(-0.19*Fperm_SI_Woolf2021!$E$9:$E$93)+63.1579*EXP(-0.19*N$58))/(Fperm_SI_Woolf2021!$E$9:$E$93-N$58))*(N$58-Fperm_SI_Woolf2021!$E$9:$E$93)/10))) + Fperm_SI_Woolf2021!$H$9:$H$93*EXP(-Fperm_SI_Woolf2021!$K$9:$K$93*$C147*IF(N$58=Fperm_SI_Woolf2021!$E$9:$E$93,1,EXP(LN((1.1*(Fperm_SI_Woolf2021!$E$9:$E$93-N$58)-63.1579*EXP(-0.19*Fperm_SI_Woolf2021!$E$9:$E$93)+63.1579*EXP(-0.19*N$58))/(Fperm_SI_Woolf2021!$E$9:$E$93-N$58))*(N$58-Fperm_SI_Woolf2021!$E$9:$E$93)/10))),Fperm_SI_Woolf2021!$D$9:$D$93))</f>
        <v>0.49962064535013889</v>
      </c>
      <c r="O147" s="51" cm="1">
        <f t="array" ref="O147">MIN(1,SLOPE(Fperm_SI_Woolf2021!$F$9:$F$93*EXP(-Fperm_SI_Woolf2021!$I$9:$I$93*$C147*IF(O$58=Fperm_SI_Woolf2021!$E$9:$E$93,1,EXP(LN((1.1*(Fperm_SI_Woolf2021!$E$9:$E$93-O$58)-63.1579*EXP(-0.19*Fperm_SI_Woolf2021!$E$9:$E$93)+63.1579*EXP(-0.19*O$58))/(Fperm_SI_Woolf2021!$E$9:$E$93-O$58))*(O$58-Fperm_SI_Woolf2021!$E$9:$E$93)/10))) + Fperm_SI_Woolf2021!$G$9:$G$93*EXP(-Fperm_SI_Woolf2021!$J$9:$J$93*$C147*IF(O$58=Fperm_SI_Woolf2021!$E$9:$E$93,1,EXP(LN((1.1*(Fperm_SI_Woolf2021!$E$9:$E$93-O$58)-63.1579*EXP(-0.19*Fperm_SI_Woolf2021!$E$9:$E$93)+63.1579*EXP(-0.19*O$58))/(Fperm_SI_Woolf2021!$E$9:$E$93-O$58))*(O$58-Fperm_SI_Woolf2021!$E$9:$E$93)/10))) + Fperm_SI_Woolf2021!$H$9:$H$93*EXP(-Fperm_SI_Woolf2021!$K$9:$K$93*$C147*IF(O$58=Fperm_SI_Woolf2021!$E$9:$E$93,1,EXP(LN((1.1*(Fperm_SI_Woolf2021!$E$9:$E$93-O$58)-63.1579*EXP(-0.19*Fperm_SI_Woolf2021!$E$9:$E$93)+63.1579*EXP(-0.19*O$58))/(Fperm_SI_Woolf2021!$E$9:$E$93-O$58))*(O$58-Fperm_SI_Woolf2021!$E$9:$E$93)/10))),Fperm_SI_Woolf2021!$D$9:$D$93)*O$57+INTERCEPT(Fperm_SI_Woolf2021!$F$9:$F$93*EXP(-Fperm_SI_Woolf2021!$I$9:$I$93*$C147*IF(O$58=Fperm_SI_Woolf2021!$E$9:$E$93,1,EXP(LN((1.1*(Fperm_SI_Woolf2021!$E$9:$E$93-O$58)-63.1579*EXP(-0.19*Fperm_SI_Woolf2021!$E$9:$E$93)+63.1579*EXP(-0.19*O$58))/(Fperm_SI_Woolf2021!$E$9:$E$93-O$58))*(O$58-Fperm_SI_Woolf2021!$E$9:$E$93)/10))) + Fperm_SI_Woolf2021!$G$9:$G$93*EXP(-Fperm_SI_Woolf2021!$J$9:$J$93*$C147*IF(O$58=Fperm_SI_Woolf2021!$E$9:$E$93,1,EXP(LN((1.1*(Fperm_SI_Woolf2021!$E$9:$E$93-O$58)-63.1579*EXP(-0.19*Fperm_SI_Woolf2021!$E$9:$E$93)+63.1579*EXP(-0.19*O$58))/(Fperm_SI_Woolf2021!$E$9:$E$93-O$58))*(O$58-Fperm_SI_Woolf2021!$E$9:$E$93)/10))) + Fperm_SI_Woolf2021!$H$9:$H$93*EXP(-Fperm_SI_Woolf2021!$K$9:$K$93*$C147*IF(O$58=Fperm_SI_Woolf2021!$E$9:$E$93,1,EXP(LN((1.1*(Fperm_SI_Woolf2021!$E$9:$E$93-O$58)-63.1579*EXP(-0.19*Fperm_SI_Woolf2021!$E$9:$E$93)+63.1579*EXP(-0.19*O$58))/(Fperm_SI_Woolf2021!$E$9:$E$93-O$58))*(O$58-Fperm_SI_Woolf2021!$E$9:$E$93)/10))),Fperm_SI_Woolf2021!$D$9:$D$93))</f>
        <v>0.46787906089574649</v>
      </c>
      <c r="P147" s="51" cm="1">
        <f t="array" ref="P147">MIN(1,SLOPE(Fperm_SI_Woolf2021!$F$9:$F$93*EXP(-Fperm_SI_Woolf2021!$I$9:$I$93*$C147*IF(P$58=Fperm_SI_Woolf2021!$E$9:$E$93,1,EXP(LN((1.1*(Fperm_SI_Woolf2021!$E$9:$E$93-P$58)-63.1579*EXP(-0.19*Fperm_SI_Woolf2021!$E$9:$E$93)+63.1579*EXP(-0.19*P$58))/(Fperm_SI_Woolf2021!$E$9:$E$93-P$58))*(P$58-Fperm_SI_Woolf2021!$E$9:$E$93)/10))) + Fperm_SI_Woolf2021!$G$9:$G$93*EXP(-Fperm_SI_Woolf2021!$J$9:$J$93*$C147*IF(P$58=Fperm_SI_Woolf2021!$E$9:$E$93,1,EXP(LN((1.1*(Fperm_SI_Woolf2021!$E$9:$E$93-P$58)-63.1579*EXP(-0.19*Fperm_SI_Woolf2021!$E$9:$E$93)+63.1579*EXP(-0.19*P$58))/(Fperm_SI_Woolf2021!$E$9:$E$93-P$58))*(P$58-Fperm_SI_Woolf2021!$E$9:$E$93)/10))) + Fperm_SI_Woolf2021!$H$9:$H$93*EXP(-Fperm_SI_Woolf2021!$K$9:$K$93*$C147*IF(P$58=Fperm_SI_Woolf2021!$E$9:$E$93,1,EXP(LN((1.1*(Fperm_SI_Woolf2021!$E$9:$E$93-P$58)-63.1579*EXP(-0.19*Fperm_SI_Woolf2021!$E$9:$E$93)+63.1579*EXP(-0.19*P$58))/(Fperm_SI_Woolf2021!$E$9:$E$93-P$58))*(P$58-Fperm_SI_Woolf2021!$E$9:$E$93)/10))),Fperm_SI_Woolf2021!$D$9:$D$93)*P$57+INTERCEPT(Fperm_SI_Woolf2021!$F$9:$F$93*EXP(-Fperm_SI_Woolf2021!$I$9:$I$93*$C147*IF(P$58=Fperm_SI_Woolf2021!$E$9:$E$93,1,EXP(LN((1.1*(Fperm_SI_Woolf2021!$E$9:$E$93-P$58)-63.1579*EXP(-0.19*Fperm_SI_Woolf2021!$E$9:$E$93)+63.1579*EXP(-0.19*P$58))/(Fperm_SI_Woolf2021!$E$9:$E$93-P$58))*(P$58-Fperm_SI_Woolf2021!$E$9:$E$93)/10))) + Fperm_SI_Woolf2021!$G$9:$G$93*EXP(-Fperm_SI_Woolf2021!$J$9:$J$93*$C147*IF(P$58=Fperm_SI_Woolf2021!$E$9:$E$93,1,EXP(LN((1.1*(Fperm_SI_Woolf2021!$E$9:$E$93-P$58)-63.1579*EXP(-0.19*Fperm_SI_Woolf2021!$E$9:$E$93)+63.1579*EXP(-0.19*P$58))/(Fperm_SI_Woolf2021!$E$9:$E$93-P$58))*(P$58-Fperm_SI_Woolf2021!$E$9:$E$93)/10))) + Fperm_SI_Woolf2021!$H$9:$H$93*EXP(-Fperm_SI_Woolf2021!$K$9:$K$93*$C147*IF(P$58=Fperm_SI_Woolf2021!$E$9:$E$93,1,EXP(LN((1.1*(Fperm_SI_Woolf2021!$E$9:$E$93-P$58)-63.1579*EXP(-0.19*Fperm_SI_Woolf2021!$E$9:$E$93)+63.1579*EXP(-0.19*P$58))/(Fperm_SI_Woolf2021!$E$9:$E$93-P$58))*(P$58-Fperm_SI_Woolf2021!$E$9:$E$93)/10))),Fperm_SI_Woolf2021!$D$9:$D$93))</f>
        <v>0.43613747644135414</v>
      </c>
      <c r="Q147" s="51" cm="1">
        <f t="array" ref="Q147">MIN(1,SLOPE(Fperm_SI_Woolf2021!$F$9:$F$93*EXP(-Fperm_SI_Woolf2021!$I$9:$I$93*$C147*IF(Q$58=Fperm_SI_Woolf2021!$E$9:$E$93,1,EXP(LN((1.1*(Fperm_SI_Woolf2021!$E$9:$E$93-Q$58)-63.1579*EXP(-0.19*Fperm_SI_Woolf2021!$E$9:$E$93)+63.1579*EXP(-0.19*Q$58))/(Fperm_SI_Woolf2021!$E$9:$E$93-Q$58))*(Q$58-Fperm_SI_Woolf2021!$E$9:$E$93)/10))) + Fperm_SI_Woolf2021!$G$9:$G$93*EXP(-Fperm_SI_Woolf2021!$J$9:$J$93*$C147*IF(Q$58=Fperm_SI_Woolf2021!$E$9:$E$93,1,EXP(LN((1.1*(Fperm_SI_Woolf2021!$E$9:$E$93-Q$58)-63.1579*EXP(-0.19*Fperm_SI_Woolf2021!$E$9:$E$93)+63.1579*EXP(-0.19*Q$58))/(Fperm_SI_Woolf2021!$E$9:$E$93-Q$58))*(Q$58-Fperm_SI_Woolf2021!$E$9:$E$93)/10))) + Fperm_SI_Woolf2021!$H$9:$H$93*EXP(-Fperm_SI_Woolf2021!$K$9:$K$93*$C147*IF(Q$58=Fperm_SI_Woolf2021!$E$9:$E$93,1,EXP(LN((1.1*(Fperm_SI_Woolf2021!$E$9:$E$93-Q$58)-63.1579*EXP(-0.19*Fperm_SI_Woolf2021!$E$9:$E$93)+63.1579*EXP(-0.19*Q$58))/(Fperm_SI_Woolf2021!$E$9:$E$93-Q$58))*(Q$58-Fperm_SI_Woolf2021!$E$9:$E$93)/10))),Fperm_SI_Woolf2021!$D$9:$D$93)*Q$57+INTERCEPT(Fperm_SI_Woolf2021!$F$9:$F$93*EXP(-Fperm_SI_Woolf2021!$I$9:$I$93*$C147*IF(Q$58=Fperm_SI_Woolf2021!$E$9:$E$93,1,EXP(LN((1.1*(Fperm_SI_Woolf2021!$E$9:$E$93-Q$58)-63.1579*EXP(-0.19*Fperm_SI_Woolf2021!$E$9:$E$93)+63.1579*EXP(-0.19*Q$58))/(Fperm_SI_Woolf2021!$E$9:$E$93-Q$58))*(Q$58-Fperm_SI_Woolf2021!$E$9:$E$93)/10))) + Fperm_SI_Woolf2021!$G$9:$G$93*EXP(-Fperm_SI_Woolf2021!$J$9:$J$93*$C147*IF(Q$58=Fperm_SI_Woolf2021!$E$9:$E$93,1,EXP(LN((1.1*(Fperm_SI_Woolf2021!$E$9:$E$93-Q$58)-63.1579*EXP(-0.19*Fperm_SI_Woolf2021!$E$9:$E$93)+63.1579*EXP(-0.19*Q$58))/(Fperm_SI_Woolf2021!$E$9:$E$93-Q$58))*(Q$58-Fperm_SI_Woolf2021!$E$9:$E$93)/10))) + Fperm_SI_Woolf2021!$H$9:$H$93*EXP(-Fperm_SI_Woolf2021!$K$9:$K$93*$C147*IF(Q$58=Fperm_SI_Woolf2021!$E$9:$E$93,1,EXP(LN((1.1*(Fperm_SI_Woolf2021!$E$9:$E$93-Q$58)-63.1579*EXP(-0.19*Fperm_SI_Woolf2021!$E$9:$E$93)+63.1579*EXP(-0.19*Q$58))/(Fperm_SI_Woolf2021!$E$9:$E$93-Q$58))*(Q$58-Fperm_SI_Woolf2021!$E$9:$E$93)/10))),Fperm_SI_Woolf2021!$D$9:$D$93))</f>
        <v>0.40439589198696174</v>
      </c>
      <c r="R147" s="51" cm="1">
        <f t="array" ref="R147">MIN(1,SLOPE(Fperm_SI_Woolf2021!$F$9:$F$93*EXP(-Fperm_SI_Woolf2021!$I$9:$I$93*$C147*IF(R$58=Fperm_SI_Woolf2021!$E$9:$E$93,1,EXP(LN((1.1*(Fperm_SI_Woolf2021!$E$9:$E$93-R$58)-63.1579*EXP(-0.19*Fperm_SI_Woolf2021!$E$9:$E$93)+63.1579*EXP(-0.19*R$58))/(Fperm_SI_Woolf2021!$E$9:$E$93-R$58))*(R$58-Fperm_SI_Woolf2021!$E$9:$E$93)/10))) + Fperm_SI_Woolf2021!$G$9:$G$93*EXP(-Fperm_SI_Woolf2021!$J$9:$J$93*$C147*IF(R$58=Fperm_SI_Woolf2021!$E$9:$E$93,1,EXP(LN((1.1*(Fperm_SI_Woolf2021!$E$9:$E$93-R$58)-63.1579*EXP(-0.19*Fperm_SI_Woolf2021!$E$9:$E$93)+63.1579*EXP(-0.19*R$58))/(Fperm_SI_Woolf2021!$E$9:$E$93-R$58))*(R$58-Fperm_SI_Woolf2021!$E$9:$E$93)/10))) + Fperm_SI_Woolf2021!$H$9:$H$93*EXP(-Fperm_SI_Woolf2021!$K$9:$K$93*$C147*IF(R$58=Fperm_SI_Woolf2021!$E$9:$E$93,1,EXP(LN((1.1*(Fperm_SI_Woolf2021!$E$9:$E$93-R$58)-63.1579*EXP(-0.19*Fperm_SI_Woolf2021!$E$9:$E$93)+63.1579*EXP(-0.19*R$58))/(Fperm_SI_Woolf2021!$E$9:$E$93-R$58))*(R$58-Fperm_SI_Woolf2021!$E$9:$E$93)/10))),Fperm_SI_Woolf2021!$D$9:$D$93)*R$57+INTERCEPT(Fperm_SI_Woolf2021!$F$9:$F$93*EXP(-Fperm_SI_Woolf2021!$I$9:$I$93*$C147*IF(R$58=Fperm_SI_Woolf2021!$E$9:$E$93,1,EXP(LN((1.1*(Fperm_SI_Woolf2021!$E$9:$E$93-R$58)-63.1579*EXP(-0.19*Fperm_SI_Woolf2021!$E$9:$E$93)+63.1579*EXP(-0.19*R$58))/(Fperm_SI_Woolf2021!$E$9:$E$93-R$58))*(R$58-Fperm_SI_Woolf2021!$E$9:$E$93)/10))) + Fperm_SI_Woolf2021!$G$9:$G$93*EXP(-Fperm_SI_Woolf2021!$J$9:$J$93*$C147*IF(R$58=Fperm_SI_Woolf2021!$E$9:$E$93,1,EXP(LN((1.1*(Fperm_SI_Woolf2021!$E$9:$E$93-R$58)-63.1579*EXP(-0.19*Fperm_SI_Woolf2021!$E$9:$E$93)+63.1579*EXP(-0.19*R$58))/(Fperm_SI_Woolf2021!$E$9:$E$93-R$58))*(R$58-Fperm_SI_Woolf2021!$E$9:$E$93)/10))) + Fperm_SI_Woolf2021!$H$9:$H$93*EXP(-Fperm_SI_Woolf2021!$K$9:$K$93*$C147*IF(R$58=Fperm_SI_Woolf2021!$E$9:$E$93,1,EXP(LN((1.1*(Fperm_SI_Woolf2021!$E$9:$E$93-R$58)-63.1579*EXP(-0.19*Fperm_SI_Woolf2021!$E$9:$E$93)+63.1579*EXP(-0.19*R$58))/(Fperm_SI_Woolf2021!$E$9:$E$93-R$58))*(R$58-Fperm_SI_Woolf2021!$E$9:$E$93)/10))),Fperm_SI_Woolf2021!$D$9:$D$93))</f>
        <v>0.3726543075325694</v>
      </c>
      <c r="S147" s="51" cm="1">
        <f t="array" ref="S147">MIN(1,SLOPE(Fperm_SI_Woolf2021!$F$9:$F$93*EXP(-Fperm_SI_Woolf2021!$I$9:$I$93*$C147*IF(S$58=Fperm_SI_Woolf2021!$E$9:$E$93,1,EXP(LN((1.1*(Fperm_SI_Woolf2021!$E$9:$E$93-S$58)-63.1579*EXP(-0.19*Fperm_SI_Woolf2021!$E$9:$E$93)+63.1579*EXP(-0.19*S$58))/(Fperm_SI_Woolf2021!$E$9:$E$93-S$58))*(S$58-Fperm_SI_Woolf2021!$E$9:$E$93)/10))) + Fperm_SI_Woolf2021!$G$9:$G$93*EXP(-Fperm_SI_Woolf2021!$J$9:$J$93*$C147*IF(S$58=Fperm_SI_Woolf2021!$E$9:$E$93,1,EXP(LN((1.1*(Fperm_SI_Woolf2021!$E$9:$E$93-S$58)-63.1579*EXP(-0.19*Fperm_SI_Woolf2021!$E$9:$E$93)+63.1579*EXP(-0.19*S$58))/(Fperm_SI_Woolf2021!$E$9:$E$93-S$58))*(S$58-Fperm_SI_Woolf2021!$E$9:$E$93)/10))) + Fperm_SI_Woolf2021!$H$9:$H$93*EXP(-Fperm_SI_Woolf2021!$K$9:$K$93*$C147*IF(S$58=Fperm_SI_Woolf2021!$E$9:$E$93,1,EXP(LN((1.1*(Fperm_SI_Woolf2021!$E$9:$E$93-S$58)-63.1579*EXP(-0.19*Fperm_SI_Woolf2021!$E$9:$E$93)+63.1579*EXP(-0.19*S$58))/(Fperm_SI_Woolf2021!$E$9:$E$93-S$58))*(S$58-Fperm_SI_Woolf2021!$E$9:$E$93)/10))),Fperm_SI_Woolf2021!$D$9:$D$93)*S$57+INTERCEPT(Fperm_SI_Woolf2021!$F$9:$F$93*EXP(-Fperm_SI_Woolf2021!$I$9:$I$93*$C147*IF(S$58=Fperm_SI_Woolf2021!$E$9:$E$93,1,EXP(LN((1.1*(Fperm_SI_Woolf2021!$E$9:$E$93-S$58)-63.1579*EXP(-0.19*Fperm_SI_Woolf2021!$E$9:$E$93)+63.1579*EXP(-0.19*S$58))/(Fperm_SI_Woolf2021!$E$9:$E$93-S$58))*(S$58-Fperm_SI_Woolf2021!$E$9:$E$93)/10))) + Fperm_SI_Woolf2021!$G$9:$G$93*EXP(-Fperm_SI_Woolf2021!$J$9:$J$93*$C147*IF(S$58=Fperm_SI_Woolf2021!$E$9:$E$93,1,EXP(LN((1.1*(Fperm_SI_Woolf2021!$E$9:$E$93-S$58)-63.1579*EXP(-0.19*Fperm_SI_Woolf2021!$E$9:$E$93)+63.1579*EXP(-0.19*S$58))/(Fperm_SI_Woolf2021!$E$9:$E$93-S$58))*(S$58-Fperm_SI_Woolf2021!$E$9:$E$93)/10))) + Fperm_SI_Woolf2021!$H$9:$H$93*EXP(-Fperm_SI_Woolf2021!$K$9:$K$93*$C147*IF(S$58=Fperm_SI_Woolf2021!$E$9:$E$93,1,EXP(LN((1.1*(Fperm_SI_Woolf2021!$E$9:$E$93-S$58)-63.1579*EXP(-0.19*Fperm_SI_Woolf2021!$E$9:$E$93)+63.1579*EXP(-0.19*S$58))/(Fperm_SI_Woolf2021!$E$9:$E$93-S$58))*(S$58-Fperm_SI_Woolf2021!$E$9:$E$93)/10))),Fperm_SI_Woolf2021!$D$9:$D$93))</f>
        <v>0.50307532153587409</v>
      </c>
      <c r="T147" s="51" cm="1">
        <f t="array" ref="T147">MIN(1,SLOPE(Fperm_SI_Woolf2021!$F$9:$F$93*EXP(-Fperm_SI_Woolf2021!$I$9:$I$93*$C147*IF(T$58=Fperm_SI_Woolf2021!$E$9:$E$93,1,EXP(LN((1.1*(Fperm_SI_Woolf2021!$E$9:$E$93-T$58)-63.1579*EXP(-0.19*Fperm_SI_Woolf2021!$E$9:$E$93)+63.1579*EXP(-0.19*T$58))/(Fperm_SI_Woolf2021!$E$9:$E$93-T$58))*(T$58-Fperm_SI_Woolf2021!$E$9:$E$93)/10))) + Fperm_SI_Woolf2021!$G$9:$G$93*EXP(-Fperm_SI_Woolf2021!$J$9:$J$93*$C147*IF(T$58=Fperm_SI_Woolf2021!$E$9:$E$93,1,EXP(LN((1.1*(Fperm_SI_Woolf2021!$E$9:$E$93-T$58)-63.1579*EXP(-0.19*Fperm_SI_Woolf2021!$E$9:$E$93)+63.1579*EXP(-0.19*T$58))/(Fperm_SI_Woolf2021!$E$9:$E$93-T$58))*(T$58-Fperm_SI_Woolf2021!$E$9:$E$93)/10))) + Fperm_SI_Woolf2021!$H$9:$H$93*EXP(-Fperm_SI_Woolf2021!$K$9:$K$93*$C147*IF(T$58=Fperm_SI_Woolf2021!$E$9:$E$93,1,EXP(LN((1.1*(Fperm_SI_Woolf2021!$E$9:$E$93-T$58)-63.1579*EXP(-0.19*Fperm_SI_Woolf2021!$E$9:$E$93)+63.1579*EXP(-0.19*T$58))/(Fperm_SI_Woolf2021!$E$9:$E$93-T$58))*(T$58-Fperm_SI_Woolf2021!$E$9:$E$93)/10))),Fperm_SI_Woolf2021!$D$9:$D$93)*T$57+INTERCEPT(Fperm_SI_Woolf2021!$F$9:$F$93*EXP(-Fperm_SI_Woolf2021!$I$9:$I$93*$C147*IF(T$58=Fperm_SI_Woolf2021!$E$9:$E$93,1,EXP(LN((1.1*(Fperm_SI_Woolf2021!$E$9:$E$93-T$58)-63.1579*EXP(-0.19*Fperm_SI_Woolf2021!$E$9:$E$93)+63.1579*EXP(-0.19*T$58))/(Fperm_SI_Woolf2021!$E$9:$E$93-T$58))*(T$58-Fperm_SI_Woolf2021!$E$9:$E$93)/10))) + Fperm_SI_Woolf2021!$G$9:$G$93*EXP(-Fperm_SI_Woolf2021!$J$9:$J$93*$C147*IF(T$58=Fperm_SI_Woolf2021!$E$9:$E$93,1,EXP(LN((1.1*(Fperm_SI_Woolf2021!$E$9:$E$93-T$58)-63.1579*EXP(-0.19*Fperm_SI_Woolf2021!$E$9:$E$93)+63.1579*EXP(-0.19*T$58))/(Fperm_SI_Woolf2021!$E$9:$E$93-T$58))*(T$58-Fperm_SI_Woolf2021!$E$9:$E$93)/10))) + Fperm_SI_Woolf2021!$H$9:$H$93*EXP(-Fperm_SI_Woolf2021!$K$9:$K$93*$C147*IF(T$58=Fperm_SI_Woolf2021!$E$9:$E$93,1,EXP(LN((1.1*(Fperm_SI_Woolf2021!$E$9:$E$93-T$58)-63.1579*EXP(-0.19*Fperm_SI_Woolf2021!$E$9:$E$93)+63.1579*EXP(-0.19*T$58))/(Fperm_SI_Woolf2021!$E$9:$E$93-T$58))*(T$58-Fperm_SI_Woolf2021!$E$9:$E$93)/10))),Fperm_SI_Woolf2021!$D$9:$D$93))</f>
        <v>0.48001618896359932</v>
      </c>
      <c r="U147" s="51" cm="1">
        <f t="array" ref="U147">MIN(1,SLOPE(Fperm_SI_Woolf2021!$F$9:$F$93*EXP(-Fperm_SI_Woolf2021!$I$9:$I$93*$C147*IF(U$58=Fperm_SI_Woolf2021!$E$9:$E$93,1,EXP(LN((1.1*(Fperm_SI_Woolf2021!$E$9:$E$93-U$58)-63.1579*EXP(-0.19*Fperm_SI_Woolf2021!$E$9:$E$93)+63.1579*EXP(-0.19*U$58))/(Fperm_SI_Woolf2021!$E$9:$E$93-U$58))*(U$58-Fperm_SI_Woolf2021!$E$9:$E$93)/10))) + Fperm_SI_Woolf2021!$G$9:$G$93*EXP(-Fperm_SI_Woolf2021!$J$9:$J$93*$C147*IF(U$58=Fperm_SI_Woolf2021!$E$9:$E$93,1,EXP(LN((1.1*(Fperm_SI_Woolf2021!$E$9:$E$93-U$58)-63.1579*EXP(-0.19*Fperm_SI_Woolf2021!$E$9:$E$93)+63.1579*EXP(-0.19*U$58))/(Fperm_SI_Woolf2021!$E$9:$E$93-U$58))*(U$58-Fperm_SI_Woolf2021!$E$9:$E$93)/10))) + Fperm_SI_Woolf2021!$H$9:$H$93*EXP(-Fperm_SI_Woolf2021!$K$9:$K$93*$C147*IF(U$58=Fperm_SI_Woolf2021!$E$9:$E$93,1,EXP(LN((1.1*(Fperm_SI_Woolf2021!$E$9:$E$93-U$58)-63.1579*EXP(-0.19*Fperm_SI_Woolf2021!$E$9:$E$93)+63.1579*EXP(-0.19*U$58))/(Fperm_SI_Woolf2021!$E$9:$E$93-U$58))*(U$58-Fperm_SI_Woolf2021!$E$9:$E$93)/10))),Fperm_SI_Woolf2021!$D$9:$D$93)*U$57+INTERCEPT(Fperm_SI_Woolf2021!$F$9:$F$93*EXP(-Fperm_SI_Woolf2021!$I$9:$I$93*$C147*IF(U$58=Fperm_SI_Woolf2021!$E$9:$E$93,1,EXP(LN((1.1*(Fperm_SI_Woolf2021!$E$9:$E$93-U$58)-63.1579*EXP(-0.19*Fperm_SI_Woolf2021!$E$9:$E$93)+63.1579*EXP(-0.19*U$58))/(Fperm_SI_Woolf2021!$E$9:$E$93-U$58))*(U$58-Fperm_SI_Woolf2021!$E$9:$E$93)/10))) + Fperm_SI_Woolf2021!$G$9:$G$93*EXP(-Fperm_SI_Woolf2021!$J$9:$J$93*$C147*IF(U$58=Fperm_SI_Woolf2021!$E$9:$E$93,1,EXP(LN((1.1*(Fperm_SI_Woolf2021!$E$9:$E$93-U$58)-63.1579*EXP(-0.19*Fperm_SI_Woolf2021!$E$9:$E$93)+63.1579*EXP(-0.19*U$58))/(Fperm_SI_Woolf2021!$E$9:$E$93-U$58))*(U$58-Fperm_SI_Woolf2021!$E$9:$E$93)/10))) + Fperm_SI_Woolf2021!$H$9:$H$93*EXP(-Fperm_SI_Woolf2021!$K$9:$K$93*$C147*IF(U$58=Fperm_SI_Woolf2021!$E$9:$E$93,1,EXP(LN((1.1*(Fperm_SI_Woolf2021!$E$9:$E$93-U$58)-63.1579*EXP(-0.19*Fperm_SI_Woolf2021!$E$9:$E$93)+63.1579*EXP(-0.19*U$58))/(Fperm_SI_Woolf2021!$E$9:$E$93-U$58))*(U$58-Fperm_SI_Woolf2021!$E$9:$E$93)/10))),Fperm_SI_Woolf2021!$D$9:$D$93))</f>
        <v>0.4569570563913245</v>
      </c>
      <c r="V147" s="51" cm="1">
        <f t="array" ref="V147">MIN(1,SLOPE(Fperm_SI_Woolf2021!$F$9:$F$93*EXP(-Fperm_SI_Woolf2021!$I$9:$I$93*$C147*IF(V$58=Fperm_SI_Woolf2021!$E$9:$E$93,1,EXP(LN((1.1*(Fperm_SI_Woolf2021!$E$9:$E$93-V$58)-63.1579*EXP(-0.19*Fperm_SI_Woolf2021!$E$9:$E$93)+63.1579*EXP(-0.19*V$58))/(Fperm_SI_Woolf2021!$E$9:$E$93-V$58))*(V$58-Fperm_SI_Woolf2021!$E$9:$E$93)/10))) + Fperm_SI_Woolf2021!$G$9:$G$93*EXP(-Fperm_SI_Woolf2021!$J$9:$J$93*$C147*IF(V$58=Fperm_SI_Woolf2021!$E$9:$E$93,1,EXP(LN((1.1*(Fperm_SI_Woolf2021!$E$9:$E$93-V$58)-63.1579*EXP(-0.19*Fperm_SI_Woolf2021!$E$9:$E$93)+63.1579*EXP(-0.19*V$58))/(Fperm_SI_Woolf2021!$E$9:$E$93-V$58))*(V$58-Fperm_SI_Woolf2021!$E$9:$E$93)/10))) + Fperm_SI_Woolf2021!$H$9:$H$93*EXP(-Fperm_SI_Woolf2021!$K$9:$K$93*$C147*IF(V$58=Fperm_SI_Woolf2021!$E$9:$E$93,1,EXP(LN((1.1*(Fperm_SI_Woolf2021!$E$9:$E$93-V$58)-63.1579*EXP(-0.19*Fperm_SI_Woolf2021!$E$9:$E$93)+63.1579*EXP(-0.19*V$58))/(Fperm_SI_Woolf2021!$E$9:$E$93-V$58))*(V$58-Fperm_SI_Woolf2021!$E$9:$E$93)/10))),Fperm_SI_Woolf2021!$D$9:$D$93)*V$57+INTERCEPT(Fperm_SI_Woolf2021!$F$9:$F$93*EXP(-Fperm_SI_Woolf2021!$I$9:$I$93*$C147*IF(V$58=Fperm_SI_Woolf2021!$E$9:$E$93,1,EXP(LN((1.1*(Fperm_SI_Woolf2021!$E$9:$E$93-V$58)-63.1579*EXP(-0.19*Fperm_SI_Woolf2021!$E$9:$E$93)+63.1579*EXP(-0.19*V$58))/(Fperm_SI_Woolf2021!$E$9:$E$93-V$58))*(V$58-Fperm_SI_Woolf2021!$E$9:$E$93)/10))) + Fperm_SI_Woolf2021!$G$9:$G$93*EXP(-Fperm_SI_Woolf2021!$J$9:$J$93*$C147*IF(V$58=Fperm_SI_Woolf2021!$E$9:$E$93,1,EXP(LN((1.1*(Fperm_SI_Woolf2021!$E$9:$E$93-V$58)-63.1579*EXP(-0.19*Fperm_SI_Woolf2021!$E$9:$E$93)+63.1579*EXP(-0.19*V$58))/(Fperm_SI_Woolf2021!$E$9:$E$93-V$58))*(V$58-Fperm_SI_Woolf2021!$E$9:$E$93)/10))) + Fperm_SI_Woolf2021!$H$9:$H$93*EXP(-Fperm_SI_Woolf2021!$K$9:$K$93*$C147*IF(V$58=Fperm_SI_Woolf2021!$E$9:$E$93,1,EXP(LN((1.1*(Fperm_SI_Woolf2021!$E$9:$E$93-V$58)-63.1579*EXP(-0.19*Fperm_SI_Woolf2021!$E$9:$E$93)+63.1579*EXP(-0.19*V$58))/(Fperm_SI_Woolf2021!$E$9:$E$93-V$58))*(V$58-Fperm_SI_Woolf2021!$E$9:$E$93)/10))),Fperm_SI_Woolf2021!$D$9:$D$93))</f>
        <v>0.43389792381904974</v>
      </c>
      <c r="W147" s="51" cm="1">
        <f t="array" ref="W147">MIN(1,SLOPE(Fperm_SI_Woolf2021!$F$9:$F$93*EXP(-Fperm_SI_Woolf2021!$I$9:$I$93*$C147*IF(W$58=Fperm_SI_Woolf2021!$E$9:$E$93,1,EXP(LN((1.1*(Fperm_SI_Woolf2021!$E$9:$E$93-W$58)-63.1579*EXP(-0.19*Fperm_SI_Woolf2021!$E$9:$E$93)+63.1579*EXP(-0.19*W$58))/(Fperm_SI_Woolf2021!$E$9:$E$93-W$58))*(W$58-Fperm_SI_Woolf2021!$E$9:$E$93)/10))) + Fperm_SI_Woolf2021!$G$9:$G$93*EXP(-Fperm_SI_Woolf2021!$J$9:$J$93*$C147*IF(W$58=Fperm_SI_Woolf2021!$E$9:$E$93,1,EXP(LN((1.1*(Fperm_SI_Woolf2021!$E$9:$E$93-W$58)-63.1579*EXP(-0.19*Fperm_SI_Woolf2021!$E$9:$E$93)+63.1579*EXP(-0.19*W$58))/(Fperm_SI_Woolf2021!$E$9:$E$93-W$58))*(W$58-Fperm_SI_Woolf2021!$E$9:$E$93)/10))) + Fperm_SI_Woolf2021!$H$9:$H$93*EXP(-Fperm_SI_Woolf2021!$K$9:$K$93*$C147*IF(W$58=Fperm_SI_Woolf2021!$E$9:$E$93,1,EXP(LN((1.1*(Fperm_SI_Woolf2021!$E$9:$E$93-W$58)-63.1579*EXP(-0.19*Fperm_SI_Woolf2021!$E$9:$E$93)+63.1579*EXP(-0.19*W$58))/(Fperm_SI_Woolf2021!$E$9:$E$93-W$58))*(W$58-Fperm_SI_Woolf2021!$E$9:$E$93)/10))),Fperm_SI_Woolf2021!$D$9:$D$93)*W$57+INTERCEPT(Fperm_SI_Woolf2021!$F$9:$F$93*EXP(-Fperm_SI_Woolf2021!$I$9:$I$93*$C147*IF(W$58=Fperm_SI_Woolf2021!$E$9:$E$93,1,EXP(LN((1.1*(Fperm_SI_Woolf2021!$E$9:$E$93-W$58)-63.1579*EXP(-0.19*Fperm_SI_Woolf2021!$E$9:$E$93)+63.1579*EXP(-0.19*W$58))/(Fperm_SI_Woolf2021!$E$9:$E$93-W$58))*(W$58-Fperm_SI_Woolf2021!$E$9:$E$93)/10))) + Fperm_SI_Woolf2021!$G$9:$G$93*EXP(-Fperm_SI_Woolf2021!$J$9:$J$93*$C147*IF(W$58=Fperm_SI_Woolf2021!$E$9:$E$93,1,EXP(LN((1.1*(Fperm_SI_Woolf2021!$E$9:$E$93-W$58)-63.1579*EXP(-0.19*Fperm_SI_Woolf2021!$E$9:$E$93)+63.1579*EXP(-0.19*W$58))/(Fperm_SI_Woolf2021!$E$9:$E$93-W$58))*(W$58-Fperm_SI_Woolf2021!$E$9:$E$93)/10))) + Fperm_SI_Woolf2021!$H$9:$H$93*EXP(-Fperm_SI_Woolf2021!$K$9:$K$93*$C147*IF(W$58=Fperm_SI_Woolf2021!$E$9:$E$93,1,EXP(LN((1.1*(Fperm_SI_Woolf2021!$E$9:$E$93-W$58)-63.1579*EXP(-0.19*Fperm_SI_Woolf2021!$E$9:$E$93)+63.1579*EXP(-0.19*W$58))/(Fperm_SI_Woolf2021!$E$9:$E$93-W$58))*(W$58-Fperm_SI_Woolf2021!$E$9:$E$93)/10))),Fperm_SI_Woolf2021!$D$9:$D$93))</f>
        <v>0.41083879124677497</v>
      </c>
      <c r="X147" s="51" cm="1">
        <f t="array" ref="X147">MIN(1,SLOPE(Fperm_SI_Woolf2021!$F$9:$F$93*EXP(-Fperm_SI_Woolf2021!$I$9:$I$93*$C147*IF(X$58=Fperm_SI_Woolf2021!$E$9:$E$93,1,EXP(LN((1.1*(Fperm_SI_Woolf2021!$E$9:$E$93-X$58)-63.1579*EXP(-0.19*Fperm_SI_Woolf2021!$E$9:$E$93)+63.1579*EXP(-0.19*X$58))/(Fperm_SI_Woolf2021!$E$9:$E$93-X$58))*(X$58-Fperm_SI_Woolf2021!$E$9:$E$93)/10))) + Fperm_SI_Woolf2021!$G$9:$G$93*EXP(-Fperm_SI_Woolf2021!$J$9:$J$93*$C147*IF(X$58=Fperm_SI_Woolf2021!$E$9:$E$93,1,EXP(LN((1.1*(Fperm_SI_Woolf2021!$E$9:$E$93-X$58)-63.1579*EXP(-0.19*Fperm_SI_Woolf2021!$E$9:$E$93)+63.1579*EXP(-0.19*X$58))/(Fperm_SI_Woolf2021!$E$9:$E$93-X$58))*(X$58-Fperm_SI_Woolf2021!$E$9:$E$93)/10))) + Fperm_SI_Woolf2021!$H$9:$H$93*EXP(-Fperm_SI_Woolf2021!$K$9:$K$93*$C147*IF(X$58=Fperm_SI_Woolf2021!$E$9:$E$93,1,EXP(LN((1.1*(Fperm_SI_Woolf2021!$E$9:$E$93-X$58)-63.1579*EXP(-0.19*Fperm_SI_Woolf2021!$E$9:$E$93)+63.1579*EXP(-0.19*X$58))/(Fperm_SI_Woolf2021!$E$9:$E$93-X$58))*(X$58-Fperm_SI_Woolf2021!$E$9:$E$93)/10))),Fperm_SI_Woolf2021!$D$9:$D$93)*X$57+INTERCEPT(Fperm_SI_Woolf2021!$F$9:$F$93*EXP(-Fperm_SI_Woolf2021!$I$9:$I$93*$C147*IF(X$58=Fperm_SI_Woolf2021!$E$9:$E$93,1,EXP(LN((1.1*(Fperm_SI_Woolf2021!$E$9:$E$93-X$58)-63.1579*EXP(-0.19*Fperm_SI_Woolf2021!$E$9:$E$93)+63.1579*EXP(-0.19*X$58))/(Fperm_SI_Woolf2021!$E$9:$E$93-X$58))*(X$58-Fperm_SI_Woolf2021!$E$9:$E$93)/10))) + Fperm_SI_Woolf2021!$G$9:$G$93*EXP(-Fperm_SI_Woolf2021!$J$9:$J$93*$C147*IF(X$58=Fperm_SI_Woolf2021!$E$9:$E$93,1,EXP(LN((1.1*(Fperm_SI_Woolf2021!$E$9:$E$93-X$58)-63.1579*EXP(-0.19*Fperm_SI_Woolf2021!$E$9:$E$93)+63.1579*EXP(-0.19*X$58))/(Fperm_SI_Woolf2021!$E$9:$E$93-X$58))*(X$58-Fperm_SI_Woolf2021!$E$9:$E$93)/10))) + Fperm_SI_Woolf2021!$H$9:$H$93*EXP(-Fperm_SI_Woolf2021!$K$9:$K$93*$C147*IF(X$58=Fperm_SI_Woolf2021!$E$9:$E$93,1,EXP(LN((1.1*(Fperm_SI_Woolf2021!$E$9:$E$93-X$58)-63.1579*EXP(-0.19*Fperm_SI_Woolf2021!$E$9:$E$93)+63.1579*EXP(-0.19*X$58))/(Fperm_SI_Woolf2021!$E$9:$E$93-X$58))*(X$58-Fperm_SI_Woolf2021!$E$9:$E$93)/10))),Fperm_SI_Woolf2021!$D$9:$D$93))</f>
        <v>0.38777965867450015</v>
      </c>
      <c r="Y147" s="51" cm="1">
        <f t="array" ref="Y147">MIN(1,SLOPE(Fperm_SI_Woolf2021!$F$9:$F$93*EXP(-Fperm_SI_Woolf2021!$I$9:$I$93*$C147*IF(Y$58=Fperm_SI_Woolf2021!$E$9:$E$93,1,EXP(LN((1.1*(Fperm_SI_Woolf2021!$E$9:$E$93-Y$58)-63.1579*EXP(-0.19*Fperm_SI_Woolf2021!$E$9:$E$93)+63.1579*EXP(-0.19*Y$58))/(Fperm_SI_Woolf2021!$E$9:$E$93-Y$58))*(Y$58-Fperm_SI_Woolf2021!$E$9:$E$93)/10))) + Fperm_SI_Woolf2021!$G$9:$G$93*EXP(-Fperm_SI_Woolf2021!$J$9:$J$93*$C147*IF(Y$58=Fperm_SI_Woolf2021!$E$9:$E$93,1,EXP(LN((1.1*(Fperm_SI_Woolf2021!$E$9:$E$93-Y$58)-63.1579*EXP(-0.19*Fperm_SI_Woolf2021!$E$9:$E$93)+63.1579*EXP(-0.19*Y$58))/(Fperm_SI_Woolf2021!$E$9:$E$93-Y$58))*(Y$58-Fperm_SI_Woolf2021!$E$9:$E$93)/10))) + Fperm_SI_Woolf2021!$H$9:$H$93*EXP(-Fperm_SI_Woolf2021!$K$9:$K$93*$C147*IF(Y$58=Fperm_SI_Woolf2021!$E$9:$E$93,1,EXP(LN((1.1*(Fperm_SI_Woolf2021!$E$9:$E$93-Y$58)-63.1579*EXP(-0.19*Fperm_SI_Woolf2021!$E$9:$E$93)+63.1579*EXP(-0.19*Y$58))/(Fperm_SI_Woolf2021!$E$9:$E$93-Y$58))*(Y$58-Fperm_SI_Woolf2021!$E$9:$E$93)/10))),Fperm_SI_Woolf2021!$D$9:$D$93)*Y$57+INTERCEPT(Fperm_SI_Woolf2021!$F$9:$F$93*EXP(-Fperm_SI_Woolf2021!$I$9:$I$93*$C147*IF(Y$58=Fperm_SI_Woolf2021!$E$9:$E$93,1,EXP(LN((1.1*(Fperm_SI_Woolf2021!$E$9:$E$93-Y$58)-63.1579*EXP(-0.19*Fperm_SI_Woolf2021!$E$9:$E$93)+63.1579*EXP(-0.19*Y$58))/(Fperm_SI_Woolf2021!$E$9:$E$93-Y$58))*(Y$58-Fperm_SI_Woolf2021!$E$9:$E$93)/10))) + Fperm_SI_Woolf2021!$G$9:$G$93*EXP(-Fperm_SI_Woolf2021!$J$9:$J$93*$C147*IF(Y$58=Fperm_SI_Woolf2021!$E$9:$E$93,1,EXP(LN((1.1*(Fperm_SI_Woolf2021!$E$9:$E$93-Y$58)-63.1579*EXP(-0.19*Fperm_SI_Woolf2021!$E$9:$E$93)+63.1579*EXP(-0.19*Y$58))/(Fperm_SI_Woolf2021!$E$9:$E$93-Y$58))*(Y$58-Fperm_SI_Woolf2021!$E$9:$E$93)/10))) + Fperm_SI_Woolf2021!$H$9:$H$93*EXP(-Fperm_SI_Woolf2021!$K$9:$K$93*$C147*IF(Y$58=Fperm_SI_Woolf2021!$E$9:$E$93,1,EXP(LN((1.1*(Fperm_SI_Woolf2021!$E$9:$E$93-Y$58)-63.1579*EXP(-0.19*Fperm_SI_Woolf2021!$E$9:$E$93)+63.1579*EXP(-0.19*Y$58))/(Fperm_SI_Woolf2021!$E$9:$E$93-Y$58))*(Y$58-Fperm_SI_Woolf2021!$E$9:$E$93)/10))),Fperm_SI_Woolf2021!$D$9:$D$93))</f>
        <v>0.36472052610222538</v>
      </c>
      <c r="Z147" s="51" cm="1">
        <f t="array" ref="Z147">MIN(1,SLOPE(Fperm_SI_Woolf2021!$F$9:$F$93*EXP(-Fperm_SI_Woolf2021!$I$9:$I$93*$C147*IF(Z$58=Fperm_SI_Woolf2021!$E$9:$E$93,1,EXP(LN((1.1*(Fperm_SI_Woolf2021!$E$9:$E$93-Z$58)-63.1579*EXP(-0.19*Fperm_SI_Woolf2021!$E$9:$E$93)+63.1579*EXP(-0.19*Z$58))/(Fperm_SI_Woolf2021!$E$9:$E$93-Z$58))*(Z$58-Fperm_SI_Woolf2021!$E$9:$E$93)/10))) + Fperm_SI_Woolf2021!$G$9:$G$93*EXP(-Fperm_SI_Woolf2021!$J$9:$J$93*$C147*IF(Z$58=Fperm_SI_Woolf2021!$E$9:$E$93,1,EXP(LN((1.1*(Fperm_SI_Woolf2021!$E$9:$E$93-Z$58)-63.1579*EXP(-0.19*Fperm_SI_Woolf2021!$E$9:$E$93)+63.1579*EXP(-0.19*Z$58))/(Fperm_SI_Woolf2021!$E$9:$E$93-Z$58))*(Z$58-Fperm_SI_Woolf2021!$E$9:$E$93)/10))) + Fperm_SI_Woolf2021!$H$9:$H$93*EXP(-Fperm_SI_Woolf2021!$K$9:$K$93*$C147*IF(Z$58=Fperm_SI_Woolf2021!$E$9:$E$93,1,EXP(LN((1.1*(Fperm_SI_Woolf2021!$E$9:$E$93-Z$58)-63.1579*EXP(-0.19*Fperm_SI_Woolf2021!$E$9:$E$93)+63.1579*EXP(-0.19*Z$58))/(Fperm_SI_Woolf2021!$E$9:$E$93-Z$58))*(Z$58-Fperm_SI_Woolf2021!$E$9:$E$93)/10))),Fperm_SI_Woolf2021!$D$9:$D$93)*Z$57+INTERCEPT(Fperm_SI_Woolf2021!$F$9:$F$93*EXP(-Fperm_SI_Woolf2021!$I$9:$I$93*$C147*IF(Z$58=Fperm_SI_Woolf2021!$E$9:$E$93,1,EXP(LN((1.1*(Fperm_SI_Woolf2021!$E$9:$E$93-Z$58)-63.1579*EXP(-0.19*Fperm_SI_Woolf2021!$E$9:$E$93)+63.1579*EXP(-0.19*Z$58))/(Fperm_SI_Woolf2021!$E$9:$E$93-Z$58))*(Z$58-Fperm_SI_Woolf2021!$E$9:$E$93)/10))) + Fperm_SI_Woolf2021!$G$9:$G$93*EXP(-Fperm_SI_Woolf2021!$J$9:$J$93*$C147*IF(Z$58=Fperm_SI_Woolf2021!$E$9:$E$93,1,EXP(LN((1.1*(Fperm_SI_Woolf2021!$E$9:$E$93-Z$58)-63.1579*EXP(-0.19*Fperm_SI_Woolf2021!$E$9:$E$93)+63.1579*EXP(-0.19*Z$58))/(Fperm_SI_Woolf2021!$E$9:$E$93-Z$58))*(Z$58-Fperm_SI_Woolf2021!$E$9:$E$93)/10))) + Fperm_SI_Woolf2021!$H$9:$H$93*EXP(-Fperm_SI_Woolf2021!$K$9:$K$93*$C147*IF(Z$58=Fperm_SI_Woolf2021!$E$9:$E$93,1,EXP(LN((1.1*(Fperm_SI_Woolf2021!$E$9:$E$93-Z$58)-63.1579*EXP(-0.19*Fperm_SI_Woolf2021!$E$9:$E$93)+63.1579*EXP(-0.19*Z$58))/(Fperm_SI_Woolf2021!$E$9:$E$93-Z$58))*(Z$58-Fperm_SI_Woolf2021!$E$9:$E$93)/10))),Fperm_SI_Woolf2021!$D$9:$D$93))</f>
        <v>0.34166139352995062</v>
      </c>
      <c r="AA147" s="51" cm="1">
        <f t="array" ref="AA147">MIN(1,SLOPE(Fperm_SI_Woolf2021!$F$9:$F$93*EXP(-Fperm_SI_Woolf2021!$I$9:$I$93*$C147*IF(AA$58=Fperm_SI_Woolf2021!$E$9:$E$93,1,EXP(LN((1.1*(Fperm_SI_Woolf2021!$E$9:$E$93-AA$58)-63.1579*EXP(-0.19*Fperm_SI_Woolf2021!$E$9:$E$93)+63.1579*EXP(-0.19*AA$58))/(Fperm_SI_Woolf2021!$E$9:$E$93-AA$58))*(AA$58-Fperm_SI_Woolf2021!$E$9:$E$93)/10))) + Fperm_SI_Woolf2021!$G$9:$G$93*EXP(-Fperm_SI_Woolf2021!$J$9:$J$93*$C147*IF(AA$58=Fperm_SI_Woolf2021!$E$9:$E$93,1,EXP(LN((1.1*(Fperm_SI_Woolf2021!$E$9:$E$93-AA$58)-63.1579*EXP(-0.19*Fperm_SI_Woolf2021!$E$9:$E$93)+63.1579*EXP(-0.19*AA$58))/(Fperm_SI_Woolf2021!$E$9:$E$93-AA$58))*(AA$58-Fperm_SI_Woolf2021!$E$9:$E$93)/10))) + Fperm_SI_Woolf2021!$H$9:$H$93*EXP(-Fperm_SI_Woolf2021!$K$9:$K$93*$C147*IF(AA$58=Fperm_SI_Woolf2021!$E$9:$E$93,1,EXP(LN((1.1*(Fperm_SI_Woolf2021!$E$9:$E$93-AA$58)-63.1579*EXP(-0.19*Fperm_SI_Woolf2021!$E$9:$E$93)+63.1579*EXP(-0.19*AA$58))/(Fperm_SI_Woolf2021!$E$9:$E$93-AA$58))*(AA$58-Fperm_SI_Woolf2021!$E$9:$E$93)/10))),Fperm_SI_Woolf2021!$D$9:$D$93)*AA$57+INTERCEPT(Fperm_SI_Woolf2021!$F$9:$F$93*EXP(-Fperm_SI_Woolf2021!$I$9:$I$93*$C147*IF(AA$58=Fperm_SI_Woolf2021!$E$9:$E$93,1,EXP(LN((1.1*(Fperm_SI_Woolf2021!$E$9:$E$93-AA$58)-63.1579*EXP(-0.19*Fperm_SI_Woolf2021!$E$9:$E$93)+63.1579*EXP(-0.19*AA$58))/(Fperm_SI_Woolf2021!$E$9:$E$93-AA$58))*(AA$58-Fperm_SI_Woolf2021!$E$9:$E$93)/10))) + Fperm_SI_Woolf2021!$G$9:$G$93*EXP(-Fperm_SI_Woolf2021!$J$9:$J$93*$C147*IF(AA$58=Fperm_SI_Woolf2021!$E$9:$E$93,1,EXP(LN((1.1*(Fperm_SI_Woolf2021!$E$9:$E$93-AA$58)-63.1579*EXP(-0.19*Fperm_SI_Woolf2021!$E$9:$E$93)+63.1579*EXP(-0.19*AA$58))/(Fperm_SI_Woolf2021!$E$9:$E$93-AA$58))*(AA$58-Fperm_SI_Woolf2021!$E$9:$E$93)/10))) + Fperm_SI_Woolf2021!$H$9:$H$93*EXP(-Fperm_SI_Woolf2021!$K$9:$K$93*$C147*IF(AA$58=Fperm_SI_Woolf2021!$E$9:$E$93,1,EXP(LN((1.1*(Fperm_SI_Woolf2021!$E$9:$E$93-AA$58)-63.1579*EXP(-0.19*Fperm_SI_Woolf2021!$E$9:$E$93)+63.1579*EXP(-0.19*AA$58))/(Fperm_SI_Woolf2021!$E$9:$E$93-AA$58))*(AA$58-Fperm_SI_Woolf2021!$E$9:$E$93)/10))),Fperm_SI_Woolf2021!$D$9:$D$93))</f>
        <v>0.31860226095767585</v>
      </c>
      <c r="AB147" s="51" cm="1">
        <f t="array" ref="AB147">MIN(1,SLOPE(Fperm_SI_Woolf2021!$F$9:$F$93*EXP(-Fperm_SI_Woolf2021!$I$9:$I$93*$C147*IF(AB$58=Fperm_SI_Woolf2021!$E$9:$E$93,1,EXP(LN((1.1*(Fperm_SI_Woolf2021!$E$9:$E$93-AB$58)-63.1579*EXP(-0.19*Fperm_SI_Woolf2021!$E$9:$E$93)+63.1579*EXP(-0.19*AB$58))/(Fperm_SI_Woolf2021!$E$9:$E$93-AB$58))*(AB$58-Fperm_SI_Woolf2021!$E$9:$E$93)/10))) + Fperm_SI_Woolf2021!$G$9:$G$93*EXP(-Fperm_SI_Woolf2021!$J$9:$J$93*$C147*IF(AB$58=Fperm_SI_Woolf2021!$E$9:$E$93,1,EXP(LN((1.1*(Fperm_SI_Woolf2021!$E$9:$E$93-AB$58)-63.1579*EXP(-0.19*Fperm_SI_Woolf2021!$E$9:$E$93)+63.1579*EXP(-0.19*AB$58))/(Fperm_SI_Woolf2021!$E$9:$E$93-AB$58))*(AB$58-Fperm_SI_Woolf2021!$E$9:$E$93)/10))) + Fperm_SI_Woolf2021!$H$9:$H$93*EXP(-Fperm_SI_Woolf2021!$K$9:$K$93*$C147*IF(AB$58=Fperm_SI_Woolf2021!$E$9:$E$93,1,EXP(LN((1.1*(Fperm_SI_Woolf2021!$E$9:$E$93-AB$58)-63.1579*EXP(-0.19*Fperm_SI_Woolf2021!$E$9:$E$93)+63.1579*EXP(-0.19*AB$58))/(Fperm_SI_Woolf2021!$E$9:$E$93-AB$58))*(AB$58-Fperm_SI_Woolf2021!$E$9:$E$93)/10))),Fperm_SI_Woolf2021!$D$9:$D$93)*AB$57+INTERCEPT(Fperm_SI_Woolf2021!$F$9:$F$93*EXP(-Fperm_SI_Woolf2021!$I$9:$I$93*$C147*IF(AB$58=Fperm_SI_Woolf2021!$E$9:$E$93,1,EXP(LN((1.1*(Fperm_SI_Woolf2021!$E$9:$E$93-AB$58)-63.1579*EXP(-0.19*Fperm_SI_Woolf2021!$E$9:$E$93)+63.1579*EXP(-0.19*AB$58))/(Fperm_SI_Woolf2021!$E$9:$E$93-AB$58))*(AB$58-Fperm_SI_Woolf2021!$E$9:$E$93)/10))) + Fperm_SI_Woolf2021!$G$9:$G$93*EXP(-Fperm_SI_Woolf2021!$J$9:$J$93*$C147*IF(AB$58=Fperm_SI_Woolf2021!$E$9:$E$93,1,EXP(LN((1.1*(Fperm_SI_Woolf2021!$E$9:$E$93-AB$58)-63.1579*EXP(-0.19*Fperm_SI_Woolf2021!$E$9:$E$93)+63.1579*EXP(-0.19*AB$58))/(Fperm_SI_Woolf2021!$E$9:$E$93-AB$58))*(AB$58-Fperm_SI_Woolf2021!$E$9:$E$93)/10))) + Fperm_SI_Woolf2021!$H$9:$H$93*EXP(-Fperm_SI_Woolf2021!$K$9:$K$93*$C147*IF(AB$58=Fperm_SI_Woolf2021!$E$9:$E$93,1,EXP(LN((1.1*(Fperm_SI_Woolf2021!$E$9:$E$93-AB$58)-63.1579*EXP(-0.19*Fperm_SI_Woolf2021!$E$9:$E$93)+63.1579*EXP(-0.19*AB$58))/(Fperm_SI_Woolf2021!$E$9:$E$93-AB$58))*(AB$58-Fperm_SI_Woolf2021!$E$9:$E$93)/10))),Fperm_SI_Woolf2021!$D$9:$D$93))</f>
        <v>0.29554312838540109</v>
      </c>
      <c r="AC147" s="51" cm="1">
        <f t="array" ref="AC147">MIN(1,SLOPE(Fperm_SI_Woolf2021!$F$9:$F$93*EXP(-Fperm_SI_Woolf2021!$I$9:$I$93*$C147*IF(AC$58=Fperm_SI_Woolf2021!$E$9:$E$93,1,EXP(LN((1.1*(Fperm_SI_Woolf2021!$E$9:$E$93-AC$58)-63.1579*EXP(-0.19*Fperm_SI_Woolf2021!$E$9:$E$93)+63.1579*EXP(-0.19*AC$58))/(Fperm_SI_Woolf2021!$E$9:$E$93-AC$58))*(AC$58-Fperm_SI_Woolf2021!$E$9:$E$93)/10))) + Fperm_SI_Woolf2021!$G$9:$G$93*EXP(-Fperm_SI_Woolf2021!$J$9:$J$93*$C147*IF(AC$58=Fperm_SI_Woolf2021!$E$9:$E$93,1,EXP(LN((1.1*(Fperm_SI_Woolf2021!$E$9:$E$93-AC$58)-63.1579*EXP(-0.19*Fperm_SI_Woolf2021!$E$9:$E$93)+63.1579*EXP(-0.19*AC$58))/(Fperm_SI_Woolf2021!$E$9:$E$93-AC$58))*(AC$58-Fperm_SI_Woolf2021!$E$9:$E$93)/10))) + Fperm_SI_Woolf2021!$H$9:$H$93*EXP(-Fperm_SI_Woolf2021!$K$9:$K$93*$C147*IF(AC$58=Fperm_SI_Woolf2021!$E$9:$E$93,1,EXP(LN((1.1*(Fperm_SI_Woolf2021!$E$9:$E$93-AC$58)-63.1579*EXP(-0.19*Fperm_SI_Woolf2021!$E$9:$E$93)+63.1579*EXP(-0.19*AC$58))/(Fperm_SI_Woolf2021!$E$9:$E$93-AC$58))*(AC$58-Fperm_SI_Woolf2021!$E$9:$E$93)/10))),Fperm_SI_Woolf2021!$D$9:$D$93)*AC$57+INTERCEPT(Fperm_SI_Woolf2021!$F$9:$F$93*EXP(-Fperm_SI_Woolf2021!$I$9:$I$93*$C147*IF(AC$58=Fperm_SI_Woolf2021!$E$9:$E$93,1,EXP(LN((1.1*(Fperm_SI_Woolf2021!$E$9:$E$93-AC$58)-63.1579*EXP(-0.19*Fperm_SI_Woolf2021!$E$9:$E$93)+63.1579*EXP(-0.19*AC$58))/(Fperm_SI_Woolf2021!$E$9:$E$93-AC$58))*(AC$58-Fperm_SI_Woolf2021!$E$9:$E$93)/10))) + Fperm_SI_Woolf2021!$G$9:$G$93*EXP(-Fperm_SI_Woolf2021!$J$9:$J$93*$C147*IF(AC$58=Fperm_SI_Woolf2021!$E$9:$E$93,1,EXP(LN((1.1*(Fperm_SI_Woolf2021!$E$9:$E$93-AC$58)-63.1579*EXP(-0.19*Fperm_SI_Woolf2021!$E$9:$E$93)+63.1579*EXP(-0.19*AC$58))/(Fperm_SI_Woolf2021!$E$9:$E$93-AC$58))*(AC$58-Fperm_SI_Woolf2021!$E$9:$E$93)/10))) + Fperm_SI_Woolf2021!$H$9:$H$93*EXP(-Fperm_SI_Woolf2021!$K$9:$K$93*$C147*IF(AC$58=Fperm_SI_Woolf2021!$E$9:$E$93,1,EXP(LN((1.1*(Fperm_SI_Woolf2021!$E$9:$E$93-AC$58)-63.1579*EXP(-0.19*Fperm_SI_Woolf2021!$E$9:$E$93)+63.1579*EXP(-0.19*AC$58))/(Fperm_SI_Woolf2021!$E$9:$E$93-AC$58))*(AC$58-Fperm_SI_Woolf2021!$E$9:$E$93)/10))),Fperm_SI_Woolf2021!$D$9:$D$93))</f>
        <v>0.27248399581312632</v>
      </c>
      <c r="AD147" s="51" cm="1">
        <f t="array" ref="AD147">MIN(1,SLOPE(Fperm_SI_Woolf2021!$F$9:$F$93*EXP(-Fperm_SI_Woolf2021!$I$9:$I$93*$C147*IF(AD$58=Fperm_SI_Woolf2021!$E$9:$E$93,1,EXP(LN((1.1*(Fperm_SI_Woolf2021!$E$9:$E$93-AD$58)-63.1579*EXP(-0.19*Fperm_SI_Woolf2021!$E$9:$E$93)+63.1579*EXP(-0.19*AD$58))/(Fperm_SI_Woolf2021!$E$9:$E$93-AD$58))*(AD$58-Fperm_SI_Woolf2021!$E$9:$E$93)/10))) + Fperm_SI_Woolf2021!$G$9:$G$93*EXP(-Fperm_SI_Woolf2021!$J$9:$J$93*$C147*IF(AD$58=Fperm_SI_Woolf2021!$E$9:$E$93,1,EXP(LN((1.1*(Fperm_SI_Woolf2021!$E$9:$E$93-AD$58)-63.1579*EXP(-0.19*Fperm_SI_Woolf2021!$E$9:$E$93)+63.1579*EXP(-0.19*AD$58))/(Fperm_SI_Woolf2021!$E$9:$E$93-AD$58))*(AD$58-Fperm_SI_Woolf2021!$E$9:$E$93)/10))) + Fperm_SI_Woolf2021!$H$9:$H$93*EXP(-Fperm_SI_Woolf2021!$K$9:$K$93*$C147*IF(AD$58=Fperm_SI_Woolf2021!$E$9:$E$93,1,EXP(LN((1.1*(Fperm_SI_Woolf2021!$E$9:$E$93-AD$58)-63.1579*EXP(-0.19*Fperm_SI_Woolf2021!$E$9:$E$93)+63.1579*EXP(-0.19*AD$58))/(Fperm_SI_Woolf2021!$E$9:$E$93-AD$58))*(AD$58-Fperm_SI_Woolf2021!$E$9:$E$93)/10))),Fperm_SI_Woolf2021!$D$9:$D$93)*AD$57+INTERCEPT(Fperm_SI_Woolf2021!$F$9:$F$93*EXP(-Fperm_SI_Woolf2021!$I$9:$I$93*$C147*IF(AD$58=Fperm_SI_Woolf2021!$E$9:$E$93,1,EXP(LN((1.1*(Fperm_SI_Woolf2021!$E$9:$E$93-AD$58)-63.1579*EXP(-0.19*Fperm_SI_Woolf2021!$E$9:$E$93)+63.1579*EXP(-0.19*AD$58))/(Fperm_SI_Woolf2021!$E$9:$E$93-AD$58))*(AD$58-Fperm_SI_Woolf2021!$E$9:$E$93)/10))) + Fperm_SI_Woolf2021!$G$9:$G$93*EXP(-Fperm_SI_Woolf2021!$J$9:$J$93*$C147*IF(AD$58=Fperm_SI_Woolf2021!$E$9:$E$93,1,EXP(LN((1.1*(Fperm_SI_Woolf2021!$E$9:$E$93-AD$58)-63.1579*EXP(-0.19*Fperm_SI_Woolf2021!$E$9:$E$93)+63.1579*EXP(-0.19*AD$58))/(Fperm_SI_Woolf2021!$E$9:$E$93-AD$58))*(AD$58-Fperm_SI_Woolf2021!$E$9:$E$93)/10))) + Fperm_SI_Woolf2021!$H$9:$H$93*EXP(-Fperm_SI_Woolf2021!$K$9:$K$93*$C147*IF(AD$58=Fperm_SI_Woolf2021!$E$9:$E$93,1,EXP(LN((1.1*(Fperm_SI_Woolf2021!$E$9:$E$93-AD$58)-63.1579*EXP(-0.19*Fperm_SI_Woolf2021!$E$9:$E$93)+63.1579*EXP(-0.19*AD$58))/(Fperm_SI_Woolf2021!$E$9:$E$93-AD$58))*(AD$58-Fperm_SI_Woolf2021!$E$9:$E$93)/10))),Fperm_SI_Woolf2021!$D$9:$D$93))</f>
        <v>0.2494248632408515</v>
      </c>
      <c r="AE147" s="51" cm="1">
        <f t="array" ref="AE147">MIN(1,SLOPE(Fperm_SI_Woolf2021!$F$9:$F$93*EXP(-Fperm_SI_Woolf2021!$I$9:$I$93*$C147*IF(AE$58=Fperm_SI_Woolf2021!$E$9:$E$93,1,EXP(LN((1.1*(Fperm_SI_Woolf2021!$E$9:$E$93-AE$58)-63.1579*EXP(-0.19*Fperm_SI_Woolf2021!$E$9:$E$93)+63.1579*EXP(-0.19*AE$58))/(Fperm_SI_Woolf2021!$E$9:$E$93-AE$58))*(AE$58-Fperm_SI_Woolf2021!$E$9:$E$93)/10))) + Fperm_SI_Woolf2021!$G$9:$G$93*EXP(-Fperm_SI_Woolf2021!$J$9:$J$93*$C147*IF(AE$58=Fperm_SI_Woolf2021!$E$9:$E$93,1,EXP(LN((1.1*(Fperm_SI_Woolf2021!$E$9:$E$93-AE$58)-63.1579*EXP(-0.19*Fperm_SI_Woolf2021!$E$9:$E$93)+63.1579*EXP(-0.19*AE$58))/(Fperm_SI_Woolf2021!$E$9:$E$93-AE$58))*(AE$58-Fperm_SI_Woolf2021!$E$9:$E$93)/10))) + Fperm_SI_Woolf2021!$H$9:$H$93*EXP(-Fperm_SI_Woolf2021!$K$9:$K$93*$C147*IF(AE$58=Fperm_SI_Woolf2021!$E$9:$E$93,1,EXP(LN((1.1*(Fperm_SI_Woolf2021!$E$9:$E$93-AE$58)-63.1579*EXP(-0.19*Fperm_SI_Woolf2021!$E$9:$E$93)+63.1579*EXP(-0.19*AE$58))/(Fperm_SI_Woolf2021!$E$9:$E$93-AE$58))*(AE$58-Fperm_SI_Woolf2021!$E$9:$E$93)/10))),Fperm_SI_Woolf2021!$D$9:$D$93)*AE$57+INTERCEPT(Fperm_SI_Woolf2021!$F$9:$F$93*EXP(-Fperm_SI_Woolf2021!$I$9:$I$93*$C147*IF(AE$58=Fperm_SI_Woolf2021!$E$9:$E$93,1,EXP(LN((1.1*(Fperm_SI_Woolf2021!$E$9:$E$93-AE$58)-63.1579*EXP(-0.19*Fperm_SI_Woolf2021!$E$9:$E$93)+63.1579*EXP(-0.19*AE$58))/(Fperm_SI_Woolf2021!$E$9:$E$93-AE$58))*(AE$58-Fperm_SI_Woolf2021!$E$9:$E$93)/10))) + Fperm_SI_Woolf2021!$G$9:$G$93*EXP(-Fperm_SI_Woolf2021!$J$9:$J$93*$C147*IF(AE$58=Fperm_SI_Woolf2021!$E$9:$E$93,1,EXP(LN((1.1*(Fperm_SI_Woolf2021!$E$9:$E$93-AE$58)-63.1579*EXP(-0.19*Fperm_SI_Woolf2021!$E$9:$E$93)+63.1579*EXP(-0.19*AE$58))/(Fperm_SI_Woolf2021!$E$9:$E$93-AE$58))*(AE$58-Fperm_SI_Woolf2021!$E$9:$E$93)/10))) + Fperm_SI_Woolf2021!$H$9:$H$93*EXP(-Fperm_SI_Woolf2021!$K$9:$K$93*$C147*IF(AE$58=Fperm_SI_Woolf2021!$E$9:$E$93,1,EXP(LN((1.1*(Fperm_SI_Woolf2021!$E$9:$E$93-AE$58)-63.1579*EXP(-0.19*Fperm_SI_Woolf2021!$E$9:$E$93)+63.1579*EXP(-0.19*AE$58))/(Fperm_SI_Woolf2021!$E$9:$E$93-AE$58))*(AE$58-Fperm_SI_Woolf2021!$E$9:$E$93)/10))),Fperm_SI_Woolf2021!$D$9:$D$93))</f>
        <v>0.22636573066857674</v>
      </c>
      <c r="AF147" s="51" cm="1">
        <f t="array" ref="AF147">MIN(1,SLOPE(Fperm_SI_Woolf2021!$F$9:$F$93*EXP(-Fperm_SI_Woolf2021!$I$9:$I$93*$C147*IF(AF$58=Fperm_SI_Woolf2021!$E$9:$E$93,1,EXP(LN((1.1*(Fperm_SI_Woolf2021!$E$9:$E$93-AF$58)-63.1579*EXP(-0.19*Fperm_SI_Woolf2021!$E$9:$E$93)+63.1579*EXP(-0.19*AF$58))/(Fperm_SI_Woolf2021!$E$9:$E$93-AF$58))*(AF$58-Fperm_SI_Woolf2021!$E$9:$E$93)/10))) + Fperm_SI_Woolf2021!$G$9:$G$93*EXP(-Fperm_SI_Woolf2021!$J$9:$J$93*$C147*IF(AF$58=Fperm_SI_Woolf2021!$E$9:$E$93,1,EXP(LN((1.1*(Fperm_SI_Woolf2021!$E$9:$E$93-AF$58)-63.1579*EXP(-0.19*Fperm_SI_Woolf2021!$E$9:$E$93)+63.1579*EXP(-0.19*AF$58))/(Fperm_SI_Woolf2021!$E$9:$E$93-AF$58))*(AF$58-Fperm_SI_Woolf2021!$E$9:$E$93)/10))) + Fperm_SI_Woolf2021!$H$9:$H$93*EXP(-Fperm_SI_Woolf2021!$K$9:$K$93*$C147*IF(AF$58=Fperm_SI_Woolf2021!$E$9:$E$93,1,EXP(LN((1.1*(Fperm_SI_Woolf2021!$E$9:$E$93-AF$58)-63.1579*EXP(-0.19*Fperm_SI_Woolf2021!$E$9:$E$93)+63.1579*EXP(-0.19*AF$58))/(Fperm_SI_Woolf2021!$E$9:$E$93-AF$58))*(AF$58-Fperm_SI_Woolf2021!$E$9:$E$93)/10))),Fperm_SI_Woolf2021!$D$9:$D$93)*AF$57+INTERCEPT(Fperm_SI_Woolf2021!$F$9:$F$93*EXP(-Fperm_SI_Woolf2021!$I$9:$I$93*$C147*IF(AF$58=Fperm_SI_Woolf2021!$E$9:$E$93,1,EXP(LN((1.1*(Fperm_SI_Woolf2021!$E$9:$E$93-AF$58)-63.1579*EXP(-0.19*Fperm_SI_Woolf2021!$E$9:$E$93)+63.1579*EXP(-0.19*AF$58))/(Fperm_SI_Woolf2021!$E$9:$E$93-AF$58))*(AF$58-Fperm_SI_Woolf2021!$E$9:$E$93)/10))) + Fperm_SI_Woolf2021!$G$9:$G$93*EXP(-Fperm_SI_Woolf2021!$J$9:$J$93*$C147*IF(AF$58=Fperm_SI_Woolf2021!$E$9:$E$93,1,EXP(LN((1.1*(Fperm_SI_Woolf2021!$E$9:$E$93-AF$58)-63.1579*EXP(-0.19*Fperm_SI_Woolf2021!$E$9:$E$93)+63.1579*EXP(-0.19*AF$58))/(Fperm_SI_Woolf2021!$E$9:$E$93-AF$58))*(AF$58-Fperm_SI_Woolf2021!$E$9:$E$93)/10))) + Fperm_SI_Woolf2021!$H$9:$H$93*EXP(-Fperm_SI_Woolf2021!$K$9:$K$93*$C147*IF(AF$58=Fperm_SI_Woolf2021!$E$9:$E$93,1,EXP(LN((1.1*(Fperm_SI_Woolf2021!$E$9:$E$93-AF$58)-63.1579*EXP(-0.19*Fperm_SI_Woolf2021!$E$9:$E$93)+63.1579*EXP(-0.19*AF$58))/(Fperm_SI_Woolf2021!$E$9:$E$93-AF$58))*(AF$58-Fperm_SI_Woolf2021!$E$9:$E$93)/10))),Fperm_SI_Woolf2021!$D$9:$D$93))</f>
        <v>0.20330659809630192</v>
      </c>
      <c r="AG147" s="51" cm="1">
        <f t="array" ref="AG147">MIN(1,SLOPE(Fperm_SI_Woolf2021!$F$9:$F$93*EXP(-Fperm_SI_Woolf2021!$I$9:$I$93*$C147*IF(AG$58=Fperm_SI_Woolf2021!$E$9:$E$93,1,EXP(LN((1.1*(Fperm_SI_Woolf2021!$E$9:$E$93-AG$58)-63.1579*EXP(-0.19*Fperm_SI_Woolf2021!$E$9:$E$93)+63.1579*EXP(-0.19*AG$58))/(Fperm_SI_Woolf2021!$E$9:$E$93-AG$58))*(AG$58-Fperm_SI_Woolf2021!$E$9:$E$93)/10))) + Fperm_SI_Woolf2021!$G$9:$G$93*EXP(-Fperm_SI_Woolf2021!$J$9:$J$93*$C147*IF(AG$58=Fperm_SI_Woolf2021!$E$9:$E$93,1,EXP(LN((1.1*(Fperm_SI_Woolf2021!$E$9:$E$93-AG$58)-63.1579*EXP(-0.19*Fperm_SI_Woolf2021!$E$9:$E$93)+63.1579*EXP(-0.19*AG$58))/(Fperm_SI_Woolf2021!$E$9:$E$93-AG$58))*(AG$58-Fperm_SI_Woolf2021!$E$9:$E$93)/10))) + Fperm_SI_Woolf2021!$H$9:$H$93*EXP(-Fperm_SI_Woolf2021!$K$9:$K$93*$C147*IF(AG$58=Fperm_SI_Woolf2021!$E$9:$E$93,1,EXP(LN((1.1*(Fperm_SI_Woolf2021!$E$9:$E$93-AG$58)-63.1579*EXP(-0.19*Fperm_SI_Woolf2021!$E$9:$E$93)+63.1579*EXP(-0.19*AG$58))/(Fperm_SI_Woolf2021!$E$9:$E$93-AG$58))*(AG$58-Fperm_SI_Woolf2021!$E$9:$E$93)/10))),Fperm_SI_Woolf2021!$D$9:$D$93)*AG$57+INTERCEPT(Fperm_SI_Woolf2021!$F$9:$F$93*EXP(-Fperm_SI_Woolf2021!$I$9:$I$93*$C147*IF(AG$58=Fperm_SI_Woolf2021!$E$9:$E$93,1,EXP(LN((1.1*(Fperm_SI_Woolf2021!$E$9:$E$93-AG$58)-63.1579*EXP(-0.19*Fperm_SI_Woolf2021!$E$9:$E$93)+63.1579*EXP(-0.19*AG$58))/(Fperm_SI_Woolf2021!$E$9:$E$93-AG$58))*(AG$58-Fperm_SI_Woolf2021!$E$9:$E$93)/10))) + Fperm_SI_Woolf2021!$G$9:$G$93*EXP(-Fperm_SI_Woolf2021!$J$9:$J$93*$C147*IF(AG$58=Fperm_SI_Woolf2021!$E$9:$E$93,1,EXP(LN((1.1*(Fperm_SI_Woolf2021!$E$9:$E$93-AG$58)-63.1579*EXP(-0.19*Fperm_SI_Woolf2021!$E$9:$E$93)+63.1579*EXP(-0.19*AG$58))/(Fperm_SI_Woolf2021!$E$9:$E$93-AG$58))*(AG$58-Fperm_SI_Woolf2021!$E$9:$E$93)/10))) + Fperm_SI_Woolf2021!$H$9:$H$93*EXP(-Fperm_SI_Woolf2021!$K$9:$K$93*$C147*IF(AG$58=Fperm_SI_Woolf2021!$E$9:$E$93,1,EXP(LN((1.1*(Fperm_SI_Woolf2021!$E$9:$E$93-AG$58)-63.1579*EXP(-0.19*Fperm_SI_Woolf2021!$E$9:$E$93)+63.1579*EXP(-0.19*AG$58))/(Fperm_SI_Woolf2021!$E$9:$E$93-AG$58))*(AG$58-Fperm_SI_Woolf2021!$E$9:$E$93)/10))),Fperm_SI_Woolf2021!$D$9:$D$93))</f>
        <v>0.1802474655240271</v>
      </c>
      <c r="AH147" s="51" cm="1">
        <f t="array" ref="AH147">MIN(1,SLOPE(Fperm_SI_Woolf2021!$F$9:$F$93*EXP(-Fperm_SI_Woolf2021!$I$9:$I$93*$C147*IF(AH$58=Fperm_SI_Woolf2021!$E$9:$E$93,1,EXP(LN((1.1*(Fperm_SI_Woolf2021!$E$9:$E$93-AH$58)-63.1579*EXP(-0.19*Fperm_SI_Woolf2021!$E$9:$E$93)+63.1579*EXP(-0.19*AH$58))/(Fperm_SI_Woolf2021!$E$9:$E$93-AH$58))*(AH$58-Fperm_SI_Woolf2021!$E$9:$E$93)/10))) + Fperm_SI_Woolf2021!$G$9:$G$93*EXP(-Fperm_SI_Woolf2021!$J$9:$J$93*$C147*IF(AH$58=Fperm_SI_Woolf2021!$E$9:$E$93,1,EXP(LN((1.1*(Fperm_SI_Woolf2021!$E$9:$E$93-AH$58)-63.1579*EXP(-0.19*Fperm_SI_Woolf2021!$E$9:$E$93)+63.1579*EXP(-0.19*AH$58))/(Fperm_SI_Woolf2021!$E$9:$E$93-AH$58))*(AH$58-Fperm_SI_Woolf2021!$E$9:$E$93)/10))) + Fperm_SI_Woolf2021!$H$9:$H$93*EXP(-Fperm_SI_Woolf2021!$K$9:$K$93*$C147*IF(AH$58=Fperm_SI_Woolf2021!$E$9:$E$93,1,EXP(LN((1.1*(Fperm_SI_Woolf2021!$E$9:$E$93-AH$58)-63.1579*EXP(-0.19*Fperm_SI_Woolf2021!$E$9:$E$93)+63.1579*EXP(-0.19*AH$58))/(Fperm_SI_Woolf2021!$E$9:$E$93-AH$58))*(AH$58-Fperm_SI_Woolf2021!$E$9:$E$93)/10))),Fperm_SI_Woolf2021!$D$9:$D$93)*AH$57+INTERCEPT(Fperm_SI_Woolf2021!$F$9:$F$93*EXP(-Fperm_SI_Woolf2021!$I$9:$I$93*$C147*IF(AH$58=Fperm_SI_Woolf2021!$E$9:$E$93,1,EXP(LN((1.1*(Fperm_SI_Woolf2021!$E$9:$E$93-AH$58)-63.1579*EXP(-0.19*Fperm_SI_Woolf2021!$E$9:$E$93)+63.1579*EXP(-0.19*AH$58))/(Fperm_SI_Woolf2021!$E$9:$E$93-AH$58))*(AH$58-Fperm_SI_Woolf2021!$E$9:$E$93)/10))) + Fperm_SI_Woolf2021!$G$9:$G$93*EXP(-Fperm_SI_Woolf2021!$J$9:$J$93*$C147*IF(AH$58=Fperm_SI_Woolf2021!$E$9:$E$93,1,EXP(LN((1.1*(Fperm_SI_Woolf2021!$E$9:$E$93-AH$58)-63.1579*EXP(-0.19*Fperm_SI_Woolf2021!$E$9:$E$93)+63.1579*EXP(-0.19*AH$58))/(Fperm_SI_Woolf2021!$E$9:$E$93-AH$58))*(AH$58-Fperm_SI_Woolf2021!$E$9:$E$93)/10))) + Fperm_SI_Woolf2021!$H$9:$H$93*EXP(-Fperm_SI_Woolf2021!$K$9:$K$93*$C147*IF(AH$58=Fperm_SI_Woolf2021!$E$9:$E$93,1,EXP(LN((1.1*(Fperm_SI_Woolf2021!$E$9:$E$93-AH$58)-63.1579*EXP(-0.19*Fperm_SI_Woolf2021!$E$9:$E$93)+63.1579*EXP(-0.19*AH$58))/(Fperm_SI_Woolf2021!$E$9:$E$93-AH$58))*(AH$58-Fperm_SI_Woolf2021!$E$9:$E$93)/10))),Fperm_SI_Woolf2021!$D$9:$D$93))</f>
        <v>0.3357342229368121</v>
      </c>
      <c r="AI147" s="51" cm="1">
        <f t="array" ref="AI147">MIN(1,SLOPE(Fperm_SI_Woolf2021!$F$9:$F$93*EXP(-Fperm_SI_Woolf2021!$I$9:$I$93*$C147*IF(AI$58=Fperm_SI_Woolf2021!$E$9:$E$93,1,EXP(LN((1.1*(Fperm_SI_Woolf2021!$E$9:$E$93-AI$58)-63.1579*EXP(-0.19*Fperm_SI_Woolf2021!$E$9:$E$93)+63.1579*EXP(-0.19*AI$58))/(Fperm_SI_Woolf2021!$E$9:$E$93-AI$58))*(AI$58-Fperm_SI_Woolf2021!$E$9:$E$93)/10))) + Fperm_SI_Woolf2021!$G$9:$G$93*EXP(-Fperm_SI_Woolf2021!$J$9:$J$93*$C147*IF(AI$58=Fperm_SI_Woolf2021!$E$9:$E$93,1,EXP(LN((1.1*(Fperm_SI_Woolf2021!$E$9:$E$93-AI$58)-63.1579*EXP(-0.19*Fperm_SI_Woolf2021!$E$9:$E$93)+63.1579*EXP(-0.19*AI$58))/(Fperm_SI_Woolf2021!$E$9:$E$93-AI$58))*(AI$58-Fperm_SI_Woolf2021!$E$9:$E$93)/10))) + Fperm_SI_Woolf2021!$H$9:$H$93*EXP(-Fperm_SI_Woolf2021!$K$9:$K$93*$C147*IF(AI$58=Fperm_SI_Woolf2021!$E$9:$E$93,1,EXP(LN((1.1*(Fperm_SI_Woolf2021!$E$9:$E$93-AI$58)-63.1579*EXP(-0.19*Fperm_SI_Woolf2021!$E$9:$E$93)+63.1579*EXP(-0.19*AI$58))/(Fperm_SI_Woolf2021!$E$9:$E$93-AI$58))*(AI$58-Fperm_SI_Woolf2021!$E$9:$E$93)/10))),Fperm_SI_Woolf2021!$D$9:$D$93)*AI$57+INTERCEPT(Fperm_SI_Woolf2021!$F$9:$F$93*EXP(-Fperm_SI_Woolf2021!$I$9:$I$93*$C147*IF(AI$58=Fperm_SI_Woolf2021!$E$9:$E$93,1,EXP(LN((1.1*(Fperm_SI_Woolf2021!$E$9:$E$93-AI$58)-63.1579*EXP(-0.19*Fperm_SI_Woolf2021!$E$9:$E$93)+63.1579*EXP(-0.19*AI$58))/(Fperm_SI_Woolf2021!$E$9:$E$93-AI$58))*(AI$58-Fperm_SI_Woolf2021!$E$9:$E$93)/10))) + Fperm_SI_Woolf2021!$G$9:$G$93*EXP(-Fperm_SI_Woolf2021!$J$9:$J$93*$C147*IF(AI$58=Fperm_SI_Woolf2021!$E$9:$E$93,1,EXP(LN((1.1*(Fperm_SI_Woolf2021!$E$9:$E$93-AI$58)-63.1579*EXP(-0.19*Fperm_SI_Woolf2021!$E$9:$E$93)+63.1579*EXP(-0.19*AI$58))/(Fperm_SI_Woolf2021!$E$9:$E$93-AI$58))*(AI$58-Fperm_SI_Woolf2021!$E$9:$E$93)/10))) + Fperm_SI_Woolf2021!$H$9:$H$93*EXP(-Fperm_SI_Woolf2021!$K$9:$K$93*$C147*IF(AI$58=Fperm_SI_Woolf2021!$E$9:$E$93,1,EXP(LN((1.1*(Fperm_SI_Woolf2021!$E$9:$E$93-AI$58)-63.1579*EXP(-0.19*Fperm_SI_Woolf2021!$E$9:$E$93)+63.1579*EXP(-0.19*AI$58))/(Fperm_SI_Woolf2021!$E$9:$E$93-AI$58))*(AI$58-Fperm_SI_Woolf2021!$E$9:$E$93)/10))),Fperm_SI_Woolf2021!$D$9:$D$93))</f>
        <v>0.31980773544974167</v>
      </c>
      <c r="AJ147" s="51" cm="1">
        <f t="array" ref="AJ147">MIN(1,SLOPE(Fperm_SI_Woolf2021!$F$9:$F$93*EXP(-Fperm_SI_Woolf2021!$I$9:$I$93*$C147*IF(AJ$58=Fperm_SI_Woolf2021!$E$9:$E$93,1,EXP(LN((1.1*(Fperm_SI_Woolf2021!$E$9:$E$93-AJ$58)-63.1579*EXP(-0.19*Fperm_SI_Woolf2021!$E$9:$E$93)+63.1579*EXP(-0.19*AJ$58))/(Fperm_SI_Woolf2021!$E$9:$E$93-AJ$58))*(AJ$58-Fperm_SI_Woolf2021!$E$9:$E$93)/10))) + Fperm_SI_Woolf2021!$G$9:$G$93*EXP(-Fperm_SI_Woolf2021!$J$9:$J$93*$C147*IF(AJ$58=Fperm_SI_Woolf2021!$E$9:$E$93,1,EXP(LN((1.1*(Fperm_SI_Woolf2021!$E$9:$E$93-AJ$58)-63.1579*EXP(-0.19*Fperm_SI_Woolf2021!$E$9:$E$93)+63.1579*EXP(-0.19*AJ$58))/(Fperm_SI_Woolf2021!$E$9:$E$93-AJ$58))*(AJ$58-Fperm_SI_Woolf2021!$E$9:$E$93)/10))) + Fperm_SI_Woolf2021!$H$9:$H$93*EXP(-Fperm_SI_Woolf2021!$K$9:$K$93*$C147*IF(AJ$58=Fperm_SI_Woolf2021!$E$9:$E$93,1,EXP(LN((1.1*(Fperm_SI_Woolf2021!$E$9:$E$93-AJ$58)-63.1579*EXP(-0.19*Fperm_SI_Woolf2021!$E$9:$E$93)+63.1579*EXP(-0.19*AJ$58))/(Fperm_SI_Woolf2021!$E$9:$E$93-AJ$58))*(AJ$58-Fperm_SI_Woolf2021!$E$9:$E$93)/10))),Fperm_SI_Woolf2021!$D$9:$D$93)*AJ$57+INTERCEPT(Fperm_SI_Woolf2021!$F$9:$F$93*EXP(-Fperm_SI_Woolf2021!$I$9:$I$93*$C147*IF(AJ$58=Fperm_SI_Woolf2021!$E$9:$E$93,1,EXP(LN((1.1*(Fperm_SI_Woolf2021!$E$9:$E$93-AJ$58)-63.1579*EXP(-0.19*Fperm_SI_Woolf2021!$E$9:$E$93)+63.1579*EXP(-0.19*AJ$58))/(Fperm_SI_Woolf2021!$E$9:$E$93-AJ$58))*(AJ$58-Fperm_SI_Woolf2021!$E$9:$E$93)/10))) + Fperm_SI_Woolf2021!$G$9:$G$93*EXP(-Fperm_SI_Woolf2021!$J$9:$J$93*$C147*IF(AJ$58=Fperm_SI_Woolf2021!$E$9:$E$93,1,EXP(LN((1.1*(Fperm_SI_Woolf2021!$E$9:$E$93-AJ$58)-63.1579*EXP(-0.19*Fperm_SI_Woolf2021!$E$9:$E$93)+63.1579*EXP(-0.19*AJ$58))/(Fperm_SI_Woolf2021!$E$9:$E$93-AJ$58))*(AJ$58-Fperm_SI_Woolf2021!$E$9:$E$93)/10))) + Fperm_SI_Woolf2021!$H$9:$H$93*EXP(-Fperm_SI_Woolf2021!$K$9:$K$93*$C147*IF(AJ$58=Fperm_SI_Woolf2021!$E$9:$E$93,1,EXP(LN((1.1*(Fperm_SI_Woolf2021!$E$9:$E$93-AJ$58)-63.1579*EXP(-0.19*Fperm_SI_Woolf2021!$E$9:$E$93)+63.1579*EXP(-0.19*AJ$58))/(Fperm_SI_Woolf2021!$E$9:$E$93-AJ$58))*(AJ$58-Fperm_SI_Woolf2021!$E$9:$E$93)/10))),Fperm_SI_Woolf2021!$D$9:$D$93))</f>
        <v>0.30388124796267119</v>
      </c>
      <c r="AK147" s="51" cm="1">
        <f t="array" ref="AK147">MIN(1,SLOPE(Fperm_SI_Woolf2021!$F$9:$F$93*EXP(-Fperm_SI_Woolf2021!$I$9:$I$93*$C147*IF(AK$58=Fperm_SI_Woolf2021!$E$9:$E$93,1,EXP(LN((1.1*(Fperm_SI_Woolf2021!$E$9:$E$93-AK$58)-63.1579*EXP(-0.19*Fperm_SI_Woolf2021!$E$9:$E$93)+63.1579*EXP(-0.19*AK$58))/(Fperm_SI_Woolf2021!$E$9:$E$93-AK$58))*(AK$58-Fperm_SI_Woolf2021!$E$9:$E$93)/10))) + Fperm_SI_Woolf2021!$G$9:$G$93*EXP(-Fperm_SI_Woolf2021!$J$9:$J$93*$C147*IF(AK$58=Fperm_SI_Woolf2021!$E$9:$E$93,1,EXP(LN((1.1*(Fperm_SI_Woolf2021!$E$9:$E$93-AK$58)-63.1579*EXP(-0.19*Fperm_SI_Woolf2021!$E$9:$E$93)+63.1579*EXP(-0.19*AK$58))/(Fperm_SI_Woolf2021!$E$9:$E$93-AK$58))*(AK$58-Fperm_SI_Woolf2021!$E$9:$E$93)/10))) + Fperm_SI_Woolf2021!$H$9:$H$93*EXP(-Fperm_SI_Woolf2021!$K$9:$K$93*$C147*IF(AK$58=Fperm_SI_Woolf2021!$E$9:$E$93,1,EXP(LN((1.1*(Fperm_SI_Woolf2021!$E$9:$E$93-AK$58)-63.1579*EXP(-0.19*Fperm_SI_Woolf2021!$E$9:$E$93)+63.1579*EXP(-0.19*AK$58))/(Fperm_SI_Woolf2021!$E$9:$E$93-AK$58))*(AK$58-Fperm_SI_Woolf2021!$E$9:$E$93)/10))),Fperm_SI_Woolf2021!$D$9:$D$93)*AK$57+INTERCEPT(Fperm_SI_Woolf2021!$F$9:$F$93*EXP(-Fperm_SI_Woolf2021!$I$9:$I$93*$C147*IF(AK$58=Fperm_SI_Woolf2021!$E$9:$E$93,1,EXP(LN((1.1*(Fperm_SI_Woolf2021!$E$9:$E$93-AK$58)-63.1579*EXP(-0.19*Fperm_SI_Woolf2021!$E$9:$E$93)+63.1579*EXP(-0.19*AK$58))/(Fperm_SI_Woolf2021!$E$9:$E$93-AK$58))*(AK$58-Fperm_SI_Woolf2021!$E$9:$E$93)/10))) + Fperm_SI_Woolf2021!$G$9:$G$93*EXP(-Fperm_SI_Woolf2021!$J$9:$J$93*$C147*IF(AK$58=Fperm_SI_Woolf2021!$E$9:$E$93,1,EXP(LN((1.1*(Fperm_SI_Woolf2021!$E$9:$E$93-AK$58)-63.1579*EXP(-0.19*Fperm_SI_Woolf2021!$E$9:$E$93)+63.1579*EXP(-0.19*AK$58))/(Fperm_SI_Woolf2021!$E$9:$E$93-AK$58))*(AK$58-Fperm_SI_Woolf2021!$E$9:$E$93)/10))) + Fperm_SI_Woolf2021!$H$9:$H$93*EXP(-Fperm_SI_Woolf2021!$K$9:$K$93*$C147*IF(AK$58=Fperm_SI_Woolf2021!$E$9:$E$93,1,EXP(LN((1.1*(Fperm_SI_Woolf2021!$E$9:$E$93-AK$58)-63.1579*EXP(-0.19*Fperm_SI_Woolf2021!$E$9:$E$93)+63.1579*EXP(-0.19*AK$58))/(Fperm_SI_Woolf2021!$E$9:$E$93-AK$58))*(AK$58-Fperm_SI_Woolf2021!$E$9:$E$93)/10))),Fperm_SI_Woolf2021!$D$9:$D$93))</f>
        <v>0.28795476047560076</v>
      </c>
      <c r="AL147" s="51" cm="1">
        <f t="array" ref="AL147">MIN(1,SLOPE(Fperm_SI_Woolf2021!$F$9:$F$93*EXP(-Fperm_SI_Woolf2021!$I$9:$I$93*$C147*IF(AL$58=Fperm_SI_Woolf2021!$E$9:$E$93,1,EXP(LN((1.1*(Fperm_SI_Woolf2021!$E$9:$E$93-AL$58)-63.1579*EXP(-0.19*Fperm_SI_Woolf2021!$E$9:$E$93)+63.1579*EXP(-0.19*AL$58))/(Fperm_SI_Woolf2021!$E$9:$E$93-AL$58))*(AL$58-Fperm_SI_Woolf2021!$E$9:$E$93)/10))) + Fperm_SI_Woolf2021!$G$9:$G$93*EXP(-Fperm_SI_Woolf2021!$J$9:$J$93*$C147*IF(AL$58=Fperm_SI_Woolf2021!$E$9:$E$93,1,EXP(LN((1.1*(Fperm_SI_Woolf2021!$E$9:$E$93-AL$58)-63.1579*EXP(-0.19*Fperm_SI_Woolf2021!$E$9:$E$93)+63.1579*EXP(-0.19*AL$58))/(Fperm_SI_Woolf2021!$E$9:$E$93-AL$58))*(AL$58-Fperm_SI_Woolf2021!$E$9:$E$93)/10))) + Fperm_SI_Woolf2021!$H$9:$H$93*EXP(-Fperm_SI_Woolf2021!$K$9:$K$93*$C147*IF(AL$58=Fperm_SI_Woolf2021!$E$9:$E$93,1,EXP(LN((1.1*(Fperm_SI_Woolf2021!$E$9:$E$93-AL$58)-63.1579*EXP(-0.19*Fperm_SI_Woolf2021!$E$9:$E$93)+63.1579*EXP(-0.19*AL$58))/(Fperm_SI_Woolf2021!$E$9:$E$93-AL$58))*(AL$58-Fperm_SI_Woolf2021!$E$9:$E$93)/10))),Fperm_SI_Woolf2021!$D$9:$D$93)*AL$57+INTERCEPT(Fperm_SI_Woolf2021!$F$9:$F$93*EXP(-Fperm_SI_Woolf2021!$I$9:$I$93*$C147*IF(AL$58=Fperm_SI_Woolf2021!$E$9:$E$93,1,EXP(LN((1.1*(Fperm_SI_Woolf2021!$E$9:$E$93-AL$58)-63.1579*EXP(-0.19*Fperm_SI_Woolf2021!$E$9:$E$93)+63.1579*EXP(-0.19*AL$58))/(Fperm_SI_Woolf2021!$E$9:$E$93-AL$58))*(AL$58-Fperm_SI_Woolf2021!$E$9:$E$93)/10))) + Fperm_SI_Woolf2021!$G$9:$G$93*EXP(-Fperm_SI_Woolf2021!$J$9:$J$93*$C147*IF(AL$58=Fperm_SI_Woolf2021!$E$9:$E$93,1,EXP(LN((1.1*(Fperm_SI_Woolf2021!$E$9:$E$93-AL$58)-63.1579*EXP(-0.19*Fperm_SI_Woolf2021!$E$9:$E$93)+63.1579*EXP(-0.19*AL$58))/(Fperm_SI_Woolf2021!$E$9:$E$93-AL$58))*(AL$58-Fperm_SI_Woolf2021!$E$9:$E$93)/10))) + Fperm_SI_Woolf2021!$H$9:$H$93*EXP(-Fperm_SI_Woolf2021!$K$9:$K$93*$C147*IF(AL$58=Fperm_SI_Woolf2021!$E$9:$E$93,1,EXP(LN((1.1*(Fperm_SI_Woolf2021!$E$9:$E$93-AL$58)-63.1579*EXP(-0.19*Fperm_SI_Woolf2021!$E$9:$E$93)+63.1579*EXP(-0.19*AL$58))/(Fperm_SI_Woolf2021!$E$9:$E$93-AL$58))*(AL$58-Fperm_SI_Woolf2021!$E$9:$E$93)/10))),Fperm_SI_Woolf2021!$D$9:$D$93))</f>
        <v>0.27202827298853027</v>
      </c>
      <c r="AM147" s="51" cm="1">
        <f t="array" ref="AM147">MIN(1,SLOPE(Fperm_SI_Woolf2021!$F$9:$F$93*EXP(-Fperm_SI_Woolf2021!$I$9:$I$93*$C147*IF(AM$58=Fperm_SI_Woolf2021!$E$9:$E$93,1,EXP(LN((1.1*(Fperm_SI_Woolf2021!$E$9:$E$93-AM$58)-63.1579*EXP(-0.19*Fperm_SI_Woolf2021!$E$9:$E$93)+63.1579*EXP(-0.19*AM$58))/(Fperm_SI_Woolf2021!$E$9:$E$93-AM$58))*(AM$58-Fperm_SI_Woolf2021!$E$9:$E$93)/10))) + Fperm_SI_Woolf2021!$G$9:$G$93*EXP(-Fperm_SI_Woolf2021!$J$9:$J$93*$C147*IF(AM$58=Fperm_SI_Woolf2021!$E$9:$E$93,1,EXP(LN((1.1*(Fperm_SI_Woolf2021!$E$9:$E$93-AM$58)-63.1579*EXP(-0.19*Fperm_SI_Woolf2021!$E$9:$E$93)+63.1579*EXP(-0.19*AM$58))/(Fperm_SI_Woolf2021!$E$9:$E$93-AM$58))*(AM$58-Fperm_SI_Woolf2021!$E$9:$E$93)/10))) + Fperm_SI_Woolf2021!$H$9:$H$93*EXP(-Fperm_SI_Woolf2021!$K$9:$K$93*$C147*IF(AM$58=Fperm_SI_Woolf2021!$E$9:$E$93,1,EXP(LN((1.1*(Fperm_SI_Woolf2021!$E$9:$E$93-AM$58)-63.1579*EXP(-0.19*Fperm_SI_Woolf2021!$E$9:$E$93)+63.1579*EXP(-0.19*AM$58))/(Fperm_SI_Woolf2021!$E$9:$E$93-AM$58))*(AM$58-Fperm_SI_Woolf2021!$E$9:$E$93)/10))),Fperm_SI_Woolf2021!$D$9:$D$93)*AM$57+INTERCEPT(Fperm_SI_Woolf2021!$F$9:$F$93*EXP(-Fperm_SI_Woolf2021!$I$9:$I$93*$C147*IF(AM$58=Fperm_SI_Woolf2021!$E$9:$E$93,1,EXP(LN((1.1*(Fperm_SI_Woolf2021!$E$9:$E$93-AM$58)-63.1579*EXP(-0.19*Fperm_SI_Woolf2021!$E$9:$E$93)+63.1579*EXP(-0.19*AM$58))/(Fperm_SI_Woolf2021!$E$9:$E$93-AM$58))*(AM$58-Fperm_SI_Woolf2021!$E$9:$E$93)/10))) + Fperm_SI_Woolf2021!$G$9:$G$93*EXP(-Fperm_SI_Woolf2021!$J$9:$J$93*$C147*IF(AM$58=Fperm_SI_Woolf2021!$E$9:$E$93,1,EXP(LN((1.1*(Fperm_SI_Woolf2021!$E$9:$E$93-AM$58)-63.1579*EXP(-0.19*Fperm_SI_Woolf2021!$E$9:$E$93)+63.1579*EXP(-0.19*AM$58))/(Fperm_SI_Woolf2021!$E$9:$E$93-AM$58))*(AM$58-Fperm_SI_Woolf2021!$E$9:$E$93)/10))) + Fperm_SI_Woolf2021!$H$9:$H$93*EXP(-Fperm_SI_Woolf2021!$K$9:$K$93*$C147*IF(AM$58=Fperm_SI_Woolf2021!$E$9:$E$93,1,EXP(LN((1.1*(Fperm_SI_Woolf2021!$E$9:$E$93-AM$58)-63.1579*EXP(-0.19*Fperm_SI_Woolf2021!$E$9:$E$93)+63.1579*EXP(-0.19*AM$58))/(Fperm_SI_Woolf2021!$E$9:$E$93-AM$58))*(AM$58-Fperm_SI_Woolf2021!$E$9:$E$93)/10))),Fperm_SI_Woolf2021!$D$9:$D$93))</f>
        <v>0.25610178550145984</v>
      </c>
      <c r="AN147" s="51" cm="1">
        <f t="array" ref="AN147">MIN(1,SLOPE(Fperm_SI_Woolf2021!$F$9:$F$93*EXP(-Fperm_SI_Woolf2021!$I$9:$I$93*$C147*IF(AN$58=Fperm_SI_Woolf2021!$E$9:$E$93,1,EXP(LN((1.1*(Fperm_SI_Woolf2021!$E$9:$E$93-AN$58)-63.1579*EXP(-0.19*Fperm_SI_Woolf2021!$E$9:$E$93)+63.1579*EXP(-0.19*AN$58))/(Fperm_SI_Woolf2021!$E$9:$E$93-AN$58))*(AN$58-Fperm_SI_Woolf2021!$E$9:$E$93)/10))) + Fperm_SI_Woolf2021!$G$9:$G$93*EXP(-Fperm_SI_Woolf2021!$J$9:$J$93*$C147*IF(AN$58=Fperm_SI_Woolf2021!$E$9:$E$93,1,EXP(LN((1.1*(Fperm_SI_Woolf2021!$E$9:$E$93-AN$58)-63.1579*EXP(-0.19*Fperm_SI_Woolf2021!$E$9:$E$93)+63.1579*EXP(-0.19*AN$58))/(Fperm_SI_Woolf2021!$E$9:$E$93-AN$58))*(AN$58-Fperm_SI_Woolf2021!$E$9:$E$93)/10))) + Fperm_SI_Woolf2021!$H$9:$H$93*EXP(-Fperm_SI_Woolf2021!$K$9:$K$93*$C147*IF(AN$58=Fperm_SI_Woolf2021!$E$9:$E$93,1,EXP(LN((1.1*(Fperm_SI_Woolf2021!$E$9:$E$93-AN$58)-63.1579*EXP(-0.19*Fperm_SI_Woolf2021!$E$9:$E$93)+63.1579*EXP(-0.19*AN$58))/(Fperm_SI_Woolf2021!$E$9:$E$93-AN$58))*(AN$58-Fperm_SI_Woolf2021!$E$9:$E$93)/10))),Fperm_SI_Woolf2021!$D$9:$D$93)*AN$57+INTERCEPT(Fperm_SI_Woolf2021!$F$9:$F$93*EXP(-Fperm_SI_Woolf2021!$I$9:$I$93*$C147*IF(AN$58=Fperm_SI_Woolf2021!$E$9:$E$93,1,EXP(LN((1.1*(Fperm_SI_Woolf2021!$E$9:$E$93-AN$58)-63.1579*EXP(-0.19*Fperm_SI_Woolf2021!$E$9:$E$93)+63.1579*EXP(-0.19*AN$58))/(Fperm_SI_Woolf2021!$E$9:$E$93-AN$58))*(AN$58-Fperm_SI_Woolf2021!$E$9:$E$93)/10))) + Fperm_SI_Woolf2021!$G$9:$G$93*EXP(-Fperm_SI_Woolf2021!$J$9:$J$93*$C147*IF(AN$58=Fperm_SI_Woolf2021!$E$9:$E$93,1,EXP(LN((1.1*(Fperm_SI_Woolf2021!$E$9:$E$93-AN$58)-63.1579*EXP(-0.19*Fperm_SI_Woolf2021!$E$9:$E$93)+63.1579*EXP(-0.19*AN$58))/(Fperm_SI_Woolf2021!$E$9:$E$93-AN$58))*(AN$58-Fperm_SI_Woolf2021!$E$9:$E$93)/10))) + Fperm_SI_Woolf2021!$H$9:$H$93*EXP(-Fperm_SI_Woolf2021!$K$9:$K$93*$C147*IF(AN$58=Fperm_SI_Woolf2021!$E$9:$E$93,1,EXP(LN((1.1*(Fperm_SI_Woolf2021!$E$9:$E$93-AN$58)-63.1579*EXP(-0.19*Fperm_SI_Woolf2021!$E$9:$E$93)+63.1579*EXP(-0.19*AN$58))/(Fperm_SI_Woolf2021!$E$9:$E$93-AN$58))*(AN$58-Fperm_SI_Woolf2021!$E$9:$E$93)/10))),Fperm_SI_Woolf2021!$D$9:$D$93))</f>
        <v>0.24017529801438942</v>
      </c>
      <c r="AO147" s="51" cm="1">
        <f t="array" ref="AO147">MIN(1,SLOPE(Fperm_SI_Woolf2021!$F$9:$F$93*EXP(-Fperm_SI_Woolf2021!$I$9:$I$93*$C147*IF(AO$58=Fperm_SI_Woolf2021!$E$9:$E$93,1,EXP(LN((1.1*(Fperm_SI_Woolf2021!$E$9:$E$93-AO$58)-63.1579*EXP(-0.19*Fperm_SI_Woolf2021!$E$9:$E$93)+63.1579*EXP(-0.19*AO$58))/(Fperm_SI_Woolf2021!$E$9:$E$93-AO$58))*(AO$58-Fperm_SI_Woolf2021!$E$9:$E$93)/10))) + Fperm_SI_Woolf2021!$G$9:$G$93*EXP(-Fperm_SI_Woolf2021!$J$9:$J$93*$C147*IF(AO$58=Fperm_SI_Woolf2021!$E$9:$E$93,1,EXP(LN((1.1*(Fperm_SI_Woolf2021!$E$9:$E$93-AO$58)-63.1579*EXP(-0.19*Fperm_SI_Woolf2021!$E$9:$E$93)+63.1579*EXP(-0.19*AO$58))/(Fperm_SI_Woolf2021!$E$9:$E$93-AO$58))*(AO$58-Fperm_SI_Woolf2021!$E$9:$E$93)/10))) + Fperm_SI_Woolf2021!$H$9:$H$93*EXP(-Fperm_SI_Woolf2021!$K$9:$K$93*$C147*IF(AO$58=Fperm_SI_Woolf2021!$E$9:$E$93,1,EXP(LN((1.1*(Fperm_SI_Woolf2021!$E$9:$E$93-AO$58)-63.1579*EXP(-0.19*Fperm_SI_Woolf2021!$E$9:$E$93)+63.1579*EXP(-0.19*AO$58))/(Fperm_SI_Woolf2021!$E$9:$E$93-AO$58))*(AO$58-Fperm_SI_Woolf2021!$E$9:$E$93)/10))),Fperm_SI_Woolf2021!$D$9:$D$93)*AO$57+INTERCEPT(Fperm_SI_Woolf2021!$F$9:$F$93*EXP(-Fperm_SI_Woolf2021!$I$9:$I$93*$C147*IF(AO$58=Fperm_SI_Woolf2021!$E$9:$E$93,1,EXP(LN((1.1*(Fperm_SI_Woolf2021!$E$9:$E$93-AO$58)-63.1579*EXP(-0.19*Fperm_SI_Woolf2021!$E$9:$E$93)+63.1579*EXP(-0.19*AO$58))/(Fperm_SI_Woolf2021!$E$9:$E$93-AO$58))*(AO$58-Fperm_SI_Woolf2021!$E$9:$E$93)/10))) + Fperm_SI_Woolf2021!$G$9:$G$93*EXP(-Fperm_SI_Woolf2021!$J$9:$J$93*$C147*IF(AO$58=Fperm_SI_Woolf2021!$E$9:$E$93,1,EXP(LN((1.1*(Fperm_SI_Woolf2021!$E$9:$E$93-AO$58)-63.1579*EXP(-0.19*Fperm_SI_Woolf2021!$E$9:$E$93)+63.1579*EXP(-0.19*AO$58))/(Fperm_SI_Woolf2021!$E$9:$E$93-AO$58))*(AO$58-Fperm_SI_Woolf2021!$E$9:$E$93)/10))) + Fperm_SI_Woolf2021!$H$9:$H$93*EXP(-Fperm_SI_Woolf2021!$K$9:$K$93*$C147*IF(AO$58=Fperm_SI_Woolf2021!$E$9:$E$93,1,EXP(LN((1.1*(Fperm_SI_Woolf2021!$E$9:$E$93-AO$58)-63.1579*EXP(-0.19*Fperm_SI_Woolf2021!$E$9:$E$93)+63.1579*EXP(-0.19*AO$58))/(Fperm_SI_Woolf2021!$E$9:$E$93-AO$58))*(AO$58-Fperm_SI_Woolf2021!$E$9:$E$93)/10))),Fperm_SI_Woolf2021!$D$9:$D$93))</f>
        <v>0.22424881052731893</v>
      </c>
      <c r="AP147" s="51" cm="1">
        <f t="array" ref="AP147">MIN(1,SLOPE(Fperm_SI_Woolf2021!$F$9:$F$93*EXP(-Fperm_SI_Woolf2021!$I$9:$I$93*$C147*IF(AP$58=Fperm_SI_Woolf2021!$E$9:$E$93,1,EXP(LN((1.1*(Fperm_SI_Woolf2021!$E$9:$E$93-AP$58)-63.1579*EXP(-0.19*Fperm_SI_Woolf2021!$E$9:$E$93)+63.1579*EXP(-0.19*AP$58))/(Fperm_SI_Woolf2021!$E$9:$E$93-AP$58))*(AP$58-Fperm_SI_Woolf2021!$E$9:$E$93)/10))) + Fperm_SI_Woolf2021!$G$9:$G$93*EXP(-Fperm_SI_Woolf2021!$J$9:$J$93*$C147*IF(AP$58=Fperm_SI_Woolf2021!$E$9:$E$93,1,EXP(LN((1.1*(Fperm_SI_Woolf2021!$E$9:$E$93-AP$58)-63.1579*EXP(-0.19*Fperm_SI_Woolf2021!$E$9:$E$93)+63.1579*EXP(-0.19*AP$58))/(Fperm_SI_Woolf2021!$E$9:$E$93-AP$58))*(AP$58-Fperm_SI_Woolf2021!$E$9:$E$93)/10))) + Fperm_SI_Woolf2021!$H$9:$H$93*EXP(-Fperm_SI_Woolf2021!$K$9:$K$93*$C147*IF(AP$58=Fperm_SI_Woolf2021!$E$9:$E$93,1,EXP(LN((1.1*(Fperm_SI_Woolf2021!$E$9:$E$93-AP$58)-63.1579*EXP(-0.19*Fperm_SI_Woolf2021!$E$9:$E$93)+63.1579*EXP(-0.19*AP$58))/(Fperm_SI_Woolf2021!$E$9:$E$93-AP$58))*(AP$58-Fperm_SI_Woolf2021!$E$9:$E$93)/10))),Fperm_SI_Woolf2021!$D$9:$D$93)*AP$57+INTERCEPT(Fperm_SI_Woolf2021!$F$9:$F$93*EXP(-Fperm_SI_Woolf2021!$I$9:$I$93*$C147*IF(AP$58=Fperm_SI_Woolf2021!$E$9:$E$93,1,EXP(LN((1.1*(Fperm_SI_Woolf2021!$E$9:$E$93-AP$58)-63.1579*EXP(-0.19*Fperm_SI_Woolf2021!$E$9:$E$93)+63.1579*EXP(-0.19*AP$58))/(Fperm_SI_Woolf2021!$E$9:$E$93-AP$58))*(AP$58-Fperm_SI_Woolf2021!$E$9:$E$93)/10))) + Fperm_SI_Woolf2021!$G$9:$G$93*EXP(-Fperm_SI_Woolf2021!$J$9:$J$93*$C147*IF(AP$58=Fperm_SI_Woolf2021!$E$9:$E$93,1,EXP(LN((1.1*(Fperm_SI_Woolf2021!$E$9:$E$93-AP$58)-63.1579*EXP(-0.19*Fperm_SI_Woolf2021!$E$9:$E$93)+63.1579*EXP(-0.19*AP$58))/(Fperm_SI_Woolf2021!$E$9:$E$93-AP$58))*(AP$58-Fperm_SI_Woolf2021!$E$9:$E$93)/10))) + Fperm_SI_Woolf2021!$H$9:$H$93*EXP(-Fperm_SI_Woolf2021!$K$9:$K$93*$C147*IF(AP$58=Fperm_SI_Woolf2021!$E$9:$E$93,1,EXP(LN((1.1*(Fperm_SI_Woolf2021!$E$9:$E$93-AP$58)-63.1579*EXP(-0.19*Fperm_SI_Woolf2021!$E$9:$E$93)+63.1579*EXP(-0.19*AP$58))/(Fperm_SI_Woolf2021!$E$9:$E$93-AP$58))*(AP$58-Fperm_SI_Woolf2021!$E$9:$E$93)/10))),Fperm_SI_Woolf2021!$D$9:$D$93))</f>
        <v>0.2083223230402485</v>
      </c>
      <c r="AQ147" s="51" cm="1">
        <f t="array" ref="AQ147">MIN(1,SLOPE(Fperm_SI_Woolf2021!$F$9:$F$93*EXP(-Fperm_SI_Woolf2021!$I$9:$I$93*$C147*IF(AQ$58=Fperm_SI_Woolf2021!$E$9:$E$93,1,EXP(LN((1.1*(Fperm_SI_Woolf2021!$E$9:$E$93-AQ$58)-63.1579*EXP(-0.19*Fperm_SI_Woolf2021!$E$9:$E$93)+63.1579*EXP(-0.19*AQ$58))/(Fperm_SI_Woolf2021!$E$9:$E$93-AQ$58))*(AQ$58-Fperm_SI_Woolf2021!$E$9:$E$93)/10))) + Fperm_SI_Woolf2021!$G$9:$G$93*EXP(-Fperm_SI_Woolf2021!$J$9:$J$93*$C147*IF(AQ$58=Fperm_SI_Woolf2021!$E$9:$E$93,1,EXP(LN((1.1*(Fperm_SI_Woolf2021!$E$9:$E$93-AQ$58)-63.1579*EXP(-0.19*Fperm_SI_Woolf2021!$E$9:$E$93)+63.1579*EXP(-0.19*AQ$58))/(Fperm_SI_Woolf2021!$E$9:$E$93-AQ$58))*(AQ$58-Fperm_SI_Woolf2021!$E$9:$E$93)/10))) + Fperm_SI_Woolf2021!$H$9:$H$93*EXP(-Fperm_SI_Woolf2021!$K$9:$K$93*$C147*IF(AQ$58=Fperm_SI_Woolf2021!$E$9:$E$93,1,EXP(LN((1.1*(Fperm_SI_Woolf2021!$E$9:$E$93-AQ$58)-63.1579*EXP(-0.19*Fperm_SI_Woolf2021!$E$9:$E$93)+63.1579*EXP(-0.19*AQ$58))/(Fperm_SI_Woolf2021!$E$9:$E$93-AQ$58))*(AQ$58-Fperm_SI_Woolf2021!$E$9:$E$93)/10))),Fperm_SI_Woolf2021!$D$9:$D$93)*AQ$57+INTERCEPT(Fperm_SI_Woolf2021!$F$9:$F$93*EXP(-Fperm_SI_Woolf2021!$I$9:$I$93*$C147*IF(AQ$58=Fperm_SI_Woolf2021!$E$9:$E$93,1,EXP(LN((1.1*(Fperm_SI_Woolf2021!$E$9:$E$93-AQ$58)-63.1579*EXP(-0.19*Fperm_SI_Woolf2021!$E$9:$E$93)+63.1579*EXP(-0.19*AQ$58))/(Fperm_SI_Woolf2021!$E$9:$E$93-AQ$58))*(AQ$58-Fperm_SI_Woolf2021!$E$9:$E$93)/10))) + Fperm_SI_Woolf2021!$G$9:$G$93*EXP(-Fperm_SI_Woolf2021!$J$9:$J$93*$C147*IF(AQ$58=Fperm_SI_Woolf2021!$E$9:$E$93,1,EXP(LN((1.1*(Fperm_SI_Woolf2021!$E$9:$E$93-AQ$58)-63.1579*EXP(-0.19*Fperm_SI_Woolf2021!$E$9:$E$93)+63.1579*EXP(-0.19*AQ$58))/(Fperm_SI_Woolf2021!$E$9:$E$93-AQ$58))*(AQ$58-Fperm_SI_Woolf2021!$E$9:$E$93)/10))) + Fperm_SI_Woolf2021!$H$9:$H$93*EXP(-Fperm_SI_Woolf2021!$K$9:$K$93*$C147*IF(AQ$58=Fperm_SI_Woolf2021!$E$9:$E$93,1,EXP(LN((1.1*(Fperm_SI_Woolf2021!$E$9:$E$93-AQ$58)-63.1579*EXP(-0.19*Fperm_SI_Woolf2021!$E$9:$E$93)+63.1579*EXP(-0.19*AQ$58))/(Fperm_SI_Woolf2021!$E$9:$E$93-AQ$58))*(AQ$58-Fperm_SI_Woolf2021!$E$9:$E$93)/10))),Fperm_SI_Woolf2021!$D$9:$D$93))</f>
        <v>0.19239583555317805</v>
      </c>
      <c r="AR147" s="51" cm="1">
        <f t="array" ref="AR147">MIN(1,SLOPE(Fperm_SI_Woolf2021!$F$9:$F$93*EXP(-Fperm_SI_Woolf2021!$I$9:$I$93*$C147*IF(AR$58=Fperm_SI_Woolf2021!$E$9:$E$93,1,EXP(LN((1.1*(Fperm_SI_Woolf2021!$E$9:$E$93-AR$58)-63.1579*EXP(-0.19*Fperm_SI_Woolf2021!$E$9:$E$93)+63.1579*EXP(-0.19*AR$58))/(Fperm_SI_Woolf2021!$E$9:$E$93-AR$58))*(AR$58-Fperm_SI_Woolf2021!$E$9:$E$93)/10))) + Fperm_SI_Woolf2021!$G$9:$G$93*EXP(-Fperm_SI_Woolf2021!$J$9:$J$93*$C147*IF(AR$58=Fperm_SI_Woolf2021!$E$9:$E$93,1,EXP(LN((1.1*(Fperm_SI_Woolf2021!$E$9:$E$93-AR$58)-63.1579*EXP(-0.19*Fperm_SI_Woolf2021!$E$9:$E$93)+63.1579*EXP(-0.19*AR$58))/(Fperm_SI_Woolf2021!$E$9:$E$93-AR$58))*(AR$58-Fperm_SI_Woolf2021!$E$9:$E$93)/10))) + Fperm_SI_Woolf2021!$H$9:$H$93*EXP(-Fperm_SI_Woolf2021!$K$9:$K$93*$C147*IF(AR$58=Fperm_SI_Woolf2021!$E$9:$E$93,1,EXP(LN((1.1*(Fperm_SI_Woolf2021!$E$9:$E$93-AR$58)-63.1579*EXP(-0.19*Fperm_SI_Woolf2021!$E$9:$E$93)+63.1579*EXP(-0.19*AR$58))/(Fperm_SI_Woolf2021!$E$9:$E$93-AR$58))*(AR$58-Fperm_SI_Woolf2021!$E$9:$E$93)/10))),Fperm_SI_Woolf2021!$D$9:$D$93)*AR$57+INTERCEPT(Fperm_SI_Woolf2021!$F$9:$F$93*EXP(-Fperm_SI_Woolf2021!$I$9:$I$93*$C147*IF(AR$58=Fperm_SI_Woolf2021!$E$9:$E$93,1,EXP(LN((1.1*(Fperm_SI_Woolf2021!$E$9:$E$93-AR$58)-63.1579*EXP(-0.19*Fperm_SI_Woolf2021!$E$9:$E$93)+63.1579*EXP(-0.19*AR$58))/(Fperm_SI_Woolf2021!$E$9:$E$93-AR$58))*(AR$58-Fperm_SI_Woolf2021!$E$9:$E$93)/10))) + Fperm_SI_Woolf2021!$G$9:$G$93*EXP(-Fperm_SI_Woolf2021!$J$9:$J$93*$C147*IF(AR$58=Fperm_SI_Woolf2021!$E$9:$E$93,1,EXP(LN((1.1*(Fperm_SI_Woolf2021!$E$9:$E$93-AR$58)-63.1579*EXP(-0.19*Fperm_SI_Woolf2021!$E$9:$E$93)+63.1579*EXP(-0.19*AR$58))/(Fperm_SI_Woolf2021!$E$9:$E$93-AR$58))*(AR$58-Fperm_SI_Woolf2021!$E$9:$E$93)/10))) + Fperm_SI_Woolf2021!$H$9:$H$93*EXP(-Fperm_SI_Woolf2021!$K$9:$K$93*$C147*IF(AR$58=Fperm_SI_Woolf2021!$E$9:$E$93,1,EXP(LN((1.1*(Fperm_SI_Woolf2021!$E$9:$E$93-AR$58)-63.1579*EXP(-0.19*Fperm_SI_Woolf2021!$E$9:$E$93)+63.1579*EXP(-0.19*AR$58))/(Fperm_SI_Woolf2021!$E$9:$E$93-AR$58))*(AR$58-Fperm_SI_Woolf2021!$E$9:$E$93)/10))),Fperm_SI_Woolf2021!$D$9:$D$93))</f>
        <v>0.17646934806610759</v>
      </c>
      <c r="AS147" s="51" cm="1">
        <f t="array" ref="AS147">MIN(1,SLOPE(Fperm_SI_Woolf2021!$F$9:$F$93*EXP(-Fperm_SI_Woolf2021!$I$9:$I$93*$C147*IF(AS$58=Fperm_SI_Woolf2021!$E$9:$E$93,1,EXP(LN((1.1*(Fperm_SI_Woolf2021!$E$9:$E$93-AS$58)-63.1579*EXP(-0.19*Fperm_SI_Woolf2021!$E$9:$E$93)+63.1579*EXP(-0.19*AS$58))/(Fperm_SI_Woolf2021!$E$9:$E$93-AS$58))*(AS$58-Fperm_SI_Woolf2021!$E$9:$E$93)/10))) + Fperm_SI_Woolf2021!$G$9:$G$93*EXP(-Fperm_SI_Woolf2021!$J$9:$J$93*$C147*IF(AS$58=Fperm_SI_Woolf2021!$E$9:$E$93,1,EXP(LN((1.1*(Fperm_SI_Woolf2021!$E$9:$E$93-AS$58)-63.1579*EXP(-0.19*Fperm_SI_Woolf2021!$E$9:$E$93)+63.1579*EXP(-0.19*AS$58))/(Fperm_SI_Woolf2021!$E$9:$E$93-AS$58))*(AS$58-Fperm_SI_Woolf2021!$E$9:$E$93)/10))) + Fperm_SI_Woolf2021!$H$9:$H$93*EXP(-Fperm_SI_Woolf2021!$K$9:$K$93*$C147*IF(AS$58=Fperm_SI_Woolf2021!$E$9:$E$93,1,EXP(LN((1.1*(Fperm_SI_Woolf2021!$E$9:$E$93-AS$58)-63.1579*EXP(-0.19*Fperm_SI_Woolf2021!$E$9:$E$93)+63.1579*EXP(-0.19*AS$58))/(Fperm_SI_Woolf2021!$E$9:$E$93-AS$58))*(AS$58-Fperm_SI_Woolf2021!$E$9:$E$93)/10))),Fperm_SI_Woolf2021!$D$9:$D$93)*AS$57+INTERCEPT(Fperm_SI_Woolf2021!$F$9:$F$93*EXP(-Fperm_SI_Woolf2021!$I$9:$I$93*$C147*IF(AS$58=Fperm_SI_Woolf2021!$E$9:$E$93,1,EXP(LN((1.1*(Fperm_SI_Woolf2021!$E$9:$E$93-AS$58)-63.1579*EXP(-0.19*Fperm_SI_Woolf2021!$E$9:$E$93)+63.1579*EXP(-0.19*AS$58))/(Fperm_SI_Woolf2021!$E$9:$E$93-AS$58))*(AS$58-Fperm_SI_Woolf2021!$E$9:$E$93)/10))) + Fperm_SI_Woolf2021!$G$9:$G$93*EXP(-Fperm_SI_Woolf2021!$J$9:$J$93*$C147*IF(AS$58=Fperm_SI_Woolf2021!$E$9:$E$93,1,EXP(LN((1.1*(Fperm_SI_Woolf2021!$E$9:$E$93-AS$58)-63.1579*EXP(-0.19*Fperm_SI_Woolf2021!$E$9:$E$93)+63.1579*EXP(-0.19*AS$58))/(Fperm_SI_Woolf2021!$E$9:$E$93-AS$58))*(AS$58-Fperm_SI_Woolf2021!$E$9:$E$93)/10))) + Fperm_SI_Woolf2021!$H$9:$H$93*EXP(-Fperm_SI_Woolf2021!$K$9:$K$93*$C147*IF(AS$58=Fperm_SI_Woolf2021!$E$9:$E$93,1,EXP(LN((1.1*(Fperm_SI_Woolf2021!$E$9:$E$93-AS$58)-63.1579*EXP(-0.19*Fperm_SI_Woolf2021!$E$9:$E$93)+63.1579*EXP(-0.19*AS$58))/(Fperm_SI_Woolf2021!$E$9:$E$93-AS$58))*(AS$58-Fperm_SI_Woolf2021!$E$9:$E$93)/10))),Fperm_SI_Woolf2021!$D$9:$D$93))</f>
        <v>0.16054286057903711</v>
      </c>
      <c r="AT147" s="51" cm="1">
        <f t="array" ref="AT147">MIN(1,SLOPE(Fperm_SI_Woolf2021!$F$9:$F$93*EXP(-Fperm_SI_Woolf2021!$I$9:$I$93*$C147*IF(AT$58=Fperm_SI_Woolf2021!$E$9:$E$93,1,EXP(LN((1.1*(Fperm_SI_Woolf2021!$E$9:$E$93-AT$58)-63.1579*EXP(-0.19*Fperm_SI_Woolf2021!$E$9:$E$93)+63.1579*EXP(-0.19*AT$58))/(Fperm_SI_Woolf2021!$E$9:$E$93-AT$58))*(AT$58-Fperm_SI_Woolf2021!$E$9:$E$93)/10))) + Fperm_SI_Woolf2021!$G$9:$G$93*EXP(-Fperm_SI_Woolf2021!$J$9:$J$93*$C147*IF(AT$58=Fperm_SI_Woolf2021!$E$9:$E$93,1,EXP(LN((1.1*(Fperm_SI_Woolf2021!$E$9:$E$93-AT$58)-63.1579*EXP(-0.19*Fperm_SI_Woolf2021!$E$9:$E$93)+63.1579*EXP(-0.19*AT$58))/(Fperm_SI_Woolf2021!$E$9:$E$93-AT$58))*(AT$58-Fperm_SI_Woolf2021!$E$9:$E$93)/10))) + Fperm_SI_Woolf2021!$H$9:$H$93*EXP(-Fperm_SI_Woolf2021!$K$9:$K$93*$C147*IF(AT$58=Fperm_SI_Woolf2021!$E$9:$E$93,1,EXP(LN((1.1*(Fperm_SI_Woolf2021!$E$9:$E$93-AT$58)-63.1579*EXP(-0.19*Fperm_SI_Woolf2021!$E$9:$E$93)+63.1579*EXP(-0.19*AT$58))/(Fperm_SI_Woolf2021!$E$9:$E$93-AT$58))*(AT$58-Fperm_SI_Woolf2021!$E$9:$E$93)/10))),Fperm_SI_Woolf2021!$D$9:$D$93)*AT$57+INTERCEPT(Fperm_SI_Woolf2021!$F$9:$F$93*EXP(-Fperm_SI_Woolf2021!$I$9:$I$93*$C147*IF(AT$58=Fperm_SI_Woolf2021!$E$9:$E$93,1,EXP(LN((1.1*(Fperm_SI_Woolf2021!$E$9:$E$93-AT$58)-63.1579*EXP(-0.19*Fperm_SI_Woolf2021!$E$9:$E$93)+63.1579*EXP(-0.19*AT$58))/(Fperm_SI_Woolf2021!$E$9:$E$93-AT$58))*(AT$58-Fperm_SI_Woolf2021!$E$9:$E$93)/10))) + Fperm_SI_Woolf2021!$G$9:$G$93*EXP(-Fperm_SI_Woolf2021!$J$9:$J$93*$C147*IF(AT$58=Fperm_SI_Woolf2021!$E$9:$E$93,1,EXP(LN((1.1*(Fperm_SI_Woolf2021!$E$9:$E$93-AT$58)-63.1579*EXP(-0.19*Fperm_SI_Woolf2021!$E$9:$E$93)+63.1579*EXP(-0.19*AT$58))/(Fperm_SI_Woolf2021!$E$9:$E$93-AT$58))*(AT$58-Fperm_SI_Woolf2021!$E$9:$E$93)/10))) + Fperm_SI_Woolf2021!$H$9:$H$93*EXP(-Fperm_SI_Woolf2021!$K$9:$K$93*$C147*IF(AT$58=Fperm_SI_Woolf2021!$E$9:$E$93,1,EXP(LN((1.1*(Fperm_SI_Woolf2021!$E$9:$E$93-AT$58)-63.1579*EXP(-0.19*Fperm_SI_Woolf2021!$E$9:$E$93)+63.1579*EXP(-0.19*AT$58))/(Fperm_SI_Woolf2021!$E$9:$E$93-AT$58))*(AT$58-Fperm_SI_Woolf2021!$E$9:$E$93)/10))),Fperm_SI_Woolf2021!$D$9:$D$93))</f>
        <v>0.14461637309196665</v>
      </c>
      <c r="AU147" s="51" cm="1">
        <f t="array" ref="AU147">MIN(1,SLOPE(Fperm_SI_Woolf2021!$F$9:$F$93*EXP(-Fperm_SI_Woolf2021!$I$9:$I$93*$C147*IF(AU$58=Fperm_SI_Woolf2021!$E$9:$E$93,1,EXP(LN((1.1*(Fperm_SI_Woolf2021!$E$9:$E$93-AU$58)-63.1579*EXP(-0.19*Fperm_SI_Woolf2021!$E$9:$E$93)+63.1579*EXP(-0.19*AU$58))/(Fperm_SI_Woolf2021!$E$9:$E$93-AU$58))*(AU$58-Fperm_SI_Woolf2021!$E$9:$E$93)/10))) + Fperm_SI_Woolf2021!$G$9:$G$93*EXP(-Fperm_SI_Woolf2021!$J$9:$J$93*$C147*IF(AU$58=Fperm_SI_Woolf2021!$E$9:$E$93,1,EXP(LN((1.1*(Fperm_SI_Woolf2021!$E$9:$E$93-AU$58)-63.1579*EXP(-0.19*Fperm_SI_Woolf2021!$E$9:$E$93)+63.1579*EXP(-0.19*AU$58))/(Fperm_SI_Woolf2021!$E$9:$E$93-AU$58))*(AU$58-Fperm_SI_Woolf2021!$E$9:$E$93)/10))) + Fperm_SI_Woolf2021!$H$9:$H$93*EXP(-Fperm_SI_Woolf2021!$K$9:$K$93*$C147*IF(AU$58=Fperm_SI_Woolf2021!$E$9:$E$93,1,EXP(LN((1.1*(Fperm_SI_Woolf2021!$E$9:$E$93-AU$58)-63.1579*EXP(-0.19*Fperm_SI_Woolf2021!$E$9:$E$93)+63.1579*EXP(-0.19*AU$58))/(Fperm_SI_Woolf2021!$E$9:$E$93-AU$58))*(AU$58-Fperm_SI_Woolf2021!$E$9:$E$93)/10))),Fperm_SI_Woolf2021!$D$9:$D$93)*AU$57+INTERCEPT(Fperm_SI_Woolf2021!$F$9:$F$93*EXP(-Fperm_SI_Woolf2021!$I$9:$I$93*$C147*IF(AU$58=Fperm_SI_Woolf2021!$E$9:$E$93,1,EXP(LN((1.1*(Fperm_SI_Woolf2021!$E$9:$E$93-AU$58)-63.1579*EXP(-0.19*Fperm_SI_Woolf2021!$E$9:$E$93)+63.1579*EXP(-0.19*AU$58))/(Fperm_SI_Woolf2021!$E$9:$E$93-AU$58))*(AU$58-Fperm_SI_Woolf2021!$E$9:$E$93)/10))) + Fperm_SI_Woolf2021!$G$9:$G$93*EXP(-Fperm_SI_Woolf2021!$J$9:$J$93*$C147*IF(AU$58=Fperm_SI_Woolf2021!$E$9:$E$93,1,EXP(LN((1.1*(Fperm_SI_Woolf2021!$E$9:$E$93-AU$58)-63.1579*EXP(-0.19*Fperm_SI_Woolf2021!$E$9:$E$93)+63.1579*EXP(-0.19*AU$58))/(Fperm_SI_Woolf2021!$E$9:$E$93-AU$58))*(AU$58-Fperm_SI_Woolf2021!$E$9:$E$93)/10))) + Fperm_SI_Woolf2021!$H$9:$H$93*EXP(-Fperm_SI_Woolf2021!$K$9:$K$93*$C147*IF(AU$58=Fperm_SI_Woolf2021!$E$9:$E$93,1,EXP(LN((1.1*(Fperm_SI_Woolf2021!$E$9:$E$93-AU$58)-63.1579*EXP(-0.19*Fperm_SI_Woolf2021!$E$9:$E$93)+63.1579*EXP(-0.19*AU$58))/(Fperm_SI_Woolf2021!$E$9:$E$93-AU$58))*(AU$58-Fperm_SI_Woolf2021!$E$9:$E$93)/10))),Fperm_SI_Woolf2021!$D$9:$D$93))</f>
        <v>0.12868988560489616</v>
      </c>
      <c r="AV147" s="51" cm="1">
        <f t="array" ref="AV147">MIN(1,SLOPE(Fperm_SI_Woolf2021!$F$9:$F$93*EXP(-Fperm_SI_Woolf2021!$I$9:$I$93*$C147*IF(AV$58=Fperm_SI_Woolf2021!$E$9:$E$93,1,EXP(LN((1.1*(Fperm_SI_Woolf2021!$E$9:$E$93-AV$58)-63.1579*EXP(-0.19*Fperm_SI_Woolf2021!$E$9:$E$93)+63.1579*EXP(-0.19*AV$58))/(Fperm_SI_Woolf2021!$E$9:$E$93-AV$58))*(AV$58-Fperm_SI_Woolf2021!$E$9:$E$93)/10))) + Fperm_SI_Woolf2021!$G$9:$G$93*EXP(-Fperm_SI_Woolf2021!$J$9:$J$93*$C147*IF(AV$58=Fperm_SI_Woolf2021!$E$9:$E$93,1,EXP(LN((1.1*(Fperm_SI_Woolf2021!$E$9:$E$93-AV$58)-63.1579*EXP(-0.19*Fperm_SI_Woolf2021!$E$9:$E$93)+63.1579*EXP(-0.19*AV$58))/(Fperm_SI_Woolf2021!$E$9:$E$93-AV$58))*(AV$58-Fperm_SI_Woolf2021!$E$9:$E$93)/10))) + Fperm_SI_Woolf2021!$H$9:$H$93*EXP(-Fperm_SI_Woolf2021!$K$9:$K$93*$C147*IF(AV$58=Fperm_SI_Woolf2021!$E$9:$E$93,1,EXP(LN((1.1*(Fperm_SI_Woolf2021!$E$9:$E$93-AV$58)-63.1579*EXP(-0.19*Fperm_SI_Woolf2021!$E$9:$E$93)+63.1579*EXP(-0.19*AV$58))/(Fperm_SI_Woolf2021!$E$9:$E$93-AV$58))*(AV$58-Fperm_SI_Woolf2021!$E$9:$E$93)/10))),Fperm_SI_Woolf2021!$D$9:$D$93)*AV$57+INTERCEPT(Fperm_SI_Woolf2021!$F$9:$F$93*EXP(-Fperm_SI_Woolf2021!$I$9:$I$93*$C147*IF(AV$58=Fperm_SI_Woolf2021!$E$9:$E$93,1,EXP(LN((1.1*(Fperm_SI_Woolf2021!$E$9:$E$93-AV$58)-63.1579*EXP(-0.19*Fperm_SI_Woolf2021!$E$9:$E$93)+63.1579*EXP(-0.19*AV$58))/(Fperm_SI_Woolf2021!$E$9:$E$93-AV$58))*(AV$58-Fperm_SI_Woolf2021!$E$9:$E$93)/10))) + Fperm_SI_Woolf2021!$G$9:$G$93*EXP(-Fperm_SI_Woolf2021!$J$9:$J$93*$C147*IF(AV$58=Fperm_SI_Woolf2021!$E$9:$E$93,1,EXP(LN((1.1*(Fperm_SI_Woolf2021!$E$9:$E$93-AV$58)-63.1579*EXP(-0.19*Fperm_SI_Woolf2021!$E$9:$E$93)+63.1579*EXP(-0.19*AV$58))/(Fperm_SI_Woolf2021!$E$9:$E$93-AV$58))*(AV$58-Fperm_SI_Woolf2021!$E$9:$E$93)/10))) + Fperm_SI_Woolf2021!$H$9:$H$93*EXP(-Fperm_SI_Woolf2021!$K$9:$K$93*$C147*IF(AV$58=Fperm_SI_Woolf2021!$E$9:$E$93,1,EXP(LN((1.1*(Fperm_SI_Woolf2021!$E$9:$E$93-AV$58)-63.1579*EXP(-0.19*Fperm_SI_Woolf2021!$E$9:$E$93)+63.1579*EXP(-0.19*AV$58))/(Fperm_SI_Woolf2021!$E$9:$E$93-AV$58))*(AV$58-Fperm_SI_Woolf2021!$E$9:$E$93)/10))),Fperm_SI_Woolf2021!$D$9:$D$93))</f>
        <v>0.11276339811782571</v>
      </c>
      <c r="AW147" s="51" cm="1">
        <f t="array" ref="AW147">MIN(1,SLOPE(Fperm_SI_Woolf2021!$F$9:$F$93*EXP(-Fperm_SI_Woolf2021!$I$9:$I$93*$C147*IF(AW$58=Fperm_SI_Woolf2021!$E$9:$E$93,1,EXP(LN((1.1*(Fperm_SI_Woolf2021!$E$9:$E$93-AW$58)-63.1579*EXP(-0.19*Fperm_SI_Woolf2021!$E$9:$E$93)+63.1579*EXP(-0.19*AW$58))/(Fperm_SI_Woolf2021!$E$9:$E$93-AW$58))*(AW$58-Fperm_SI_Woolf2021!$E$9:$E$93)/10))) + Fperm_SI_Woolf2021!$G$9:$G$93*EXP(-Fperm_SI_Woolf2021!$J$9:$J$93*$C147*IF(AW$58=Fperm_SI_Woolf2021!$E$9:$E$93,1,EXP(LN((1.1*(Fperm_SI_Woolf2021!$E$9:$E$93-AW$58)-63.1579*EXP(-0.19*Fperm_SI_Woolf2021!$E$9:$E$93)+63.1579*EXP(-0.19*AW$58))/(Fperm_SI_Woolf2021!$E$9:$E$93-AW$58))*(AW$58-Fperm_SI_Woolf2021!$E$9:$E$93)/10))) + Fperm_SI_Woolf2021!$H$9:$H$93*EXP(-Fperm_SI_Woolf2021!$K$9:$K$93*$C147*IF(AW$58=Fperm_SI_Woolf2021!$E$9:$E$93,1,EXP(LN((1.1*(Fperm_SI_Woolf2021!$E$9:$E$93-AW$58)-63.1579*EXP(-0.19*Fperm_SI_Woolf2021!$E$9:$E$93)+63.1579*EXP(-0.19*AW$58))/(Fperm_SI_Woolf2021!$E$9:$E$93-AW$58))*(AW$58-Fperm_SI_Woolf2021!$E$9:$E$93)/10))),Fperm_SI_Woolf2021!$D$9:$D$93)*AW$57+INTERCEPT(Fperm_SI_Woolf2021!$F$9:$F$93*EXP(-Fperm_SI_Woolf2021!$I$9:$I$93*$C147*IF(AW$58=Fperm_SI_Woolf2021!$E$9:$E$93,1,EXP(LN((1.1*(Fperm_SI_Woolf2021!$E$9:$E$93-AW$58)-63.1579*EXP(-0.19*Fperm_SI_Woolf2021!$E$9:$E$93)+63.1579*EXP(-0.19*AW$58))/(Fperm_SI_Woolf2021!$E$9:$E$93-AW$58))*(AW$58-Fperm_SI_Woolf2021!$E$9:$E$93)/10))) + Fperm_SI_Woolf2021!$G$9:$G$93*EXP(-Fperm_SI_Woolf2021!$J$9:$J$93*$C147*IF(AW$58=Fperm_SI_Woolf2021!$E$9:$E$93,1,EXP(LN((1.1*(Fperm_SI_Woolf2021!$E$9:$E$93-AW$58)-63.1579*EXP(-0.19*Fperm_SI_Woolf2021!$E$9:$E$93)+63.1579*EXP(-0.19*AW$58))/(Fperm_SI_Woolf2021!$E$9:$E$93-AW$58))*(AW$58-Fperm_SI_Woolf2021!$E$9:$E$93)/10))) + Fperm_SI_Woolf2021!$H$9:$H$93*EXP(-Fperm_SI_Woolf2021!$K$9:$K$93*$C147*IF(AW$58=Fperm_SI_Woolf2021!$E$9:$E$93,1,EXP(LN((1.1*(Fperm_SI_Woolf2021!$E$9:$E$93-AW$58)-63.1579*EXP(-0.19*Fperm_SI_Woolf2021!$E$9:$E$93)+63.1579*EXP(-0.19*AW$58))/(Fperm_SI_Woolf2021!$E$9:$E$93-AW$58))*(AW$58-Fperm_SI_Woolf2021!$E$9:$E$93)/10))),Fperm_SI_Woolf2021!$D$9:$D$93))</f>
        <v>0.26175754984704347</v>
      </c>
      <c r="AX147" s="51" cm="1">
        <f t="array" ref="AX147">MIN(1,SLOPE(Fperm_SI_Woolf2021!$F$9:$F$93*EXP(-Fperm_SI_Woolf2021!$I$9:$I$93*$C147*IF(AX$58=Fperm_SI_Woolf2021!$E$9:$E$93,1,EXP(LN((1.1*(Fperm_SI_Woolf2021!$E$9:$E$93-AX$58)-63.1579*EXP(-0.19*Fperm_SI_Woolf2021!$E$9:$E$93)+63.1579*EXP(-0.19*AX$58))/(Fperm_SI_Woolf2021!$E$9:$E$93-AX$58))*(AX$58-Fperm_SI_Woolf2021!$E$9:$E$93)/10))) + Fperm_SI_Woolf2021!$G$9:$G$93*EXP(-Fperm_SI_Woolf2021!$J$9:$J$93*$C147*IF(AX$58=Fperm_SI_Woolf2021!$E$9:$E$93,1,EXP(LN((1.1*(Fperm_SI_Woolf2021!$E$9:$E$93-AX$58)-63.1579*EXP(-0.19*Fperm_SI_Woolf2021!$E$9:$E$93)+63.1579*EXP(-0.19*AX$58))/(Fperm_SI_Woolf2021!$E$9:$E$93-AX$58))*(AX$58-Fperm_SI_Woolf2021!$E$9:$E$93)/10))) + Fperm_SI_Woolf2021!$H$9:$H$93*EXP(-Fperm_SI_Woolf2021!$K$9:$K$93*$C147*IF(AX$58=Fperm_SI_Woolf2021!$E$9:$E$93,1,EXP(LN((1.1*(Fperm_SI_Woolf2021!$E$9:$E$93-AX$58)-63.1579*EXP(-0.19*Fperm_SI_Woolf2021!$E$9:$E$93)+63.1579*EXP(-0.19*AX$58))/(Fperm_SI_Woolf2021!$E$9:$E$93-AX$58))*(AX$58-Fperm_SI_Woolf2021!$E$9:$E$93)/10))),Fperm_SI_Woolf2021!$D$9:$D$93)*AX$57+INTERCEPT(Fperm_SI_Woolf2021!$F$9:$F$93*EXP(-Fperm_SI_Woolf2021!$I$9:$I$93*$C147*IF(AX$58=Fperm_SI_Woolf2021!$E$9:$E$93,1,EXP(LN((1.1*(Fperm_SI_Woolf2021!$E$9:$E$93-AX$58)-63.1579*EXP(-0.19*Fperm_SI_Woolf2021!$E$9:$E$93)+63.1579*EXP(-0.19*AX$58))/(Fperm_SI_Woolf2021!$E$9:$E$93-AX$58))*(AX$58-Fperm_SI_Woolf2021!$E$9:$E$93)/10))) + Fperm_SI_Woolf2021!$G$9:$G$93*EXP(-Fperm_SI_Woolf2021!$J$9:$J$93*$C147*IF(AX$58=Fperm_SI_Woolf2021!$E$9:$E$93,1,EXP(LN((1.1*(Fperm_SI_Woolf2021!$E$9:$E$93-AX$58)-63.1579*EXP(-0.19*Fperm_SI_Woolf2021!$E$9:$E$93)+63.1579*EXP(-0.19*AX$58))/(Fperm_SI_Woolf2021!$E$9:$E$93-AX$58))*(AX$58-Fperm_SI_Woolf2021!$E$9:$E$93)/10))) + Fperm_SI_Woolf2021!$H$9:$H$93*EXP(-Fperm_SI_Woolf2021!$K$9:$K$93*$C147*IF(AX$58=Fperm_SI_Woolf2021!$E$9:$E$93,1,EXP(LN((1.1*(Fperm_SI_Woolf2021!$E$9:$E$93-AX$58)-63.1579*EXP(-0.19*Fperm_SI_Woolf2021!$E$9:$E$93)+63.1579*EXP(-0.19*AX$58))/(Fperm_SI_Woolf2021!$E$9:$E$93-AX$58))*(AX$58-Fperm_SI_Woolf2021!$E$9:$E$93)/10))),Fperm_SI_Woolf2021!$D$9:$D$93))</f>
        <v>0.24935287211191112</v>
      </c>
      <c r="AY147" s="51" cm="1">
        <f t="array" ref="AY147">MIN(1,SLOPE(Fperm_SI_Woolf2021!$F$9:$F$93*EXP(-Fperm_SI_Woolf2021!$I$9:$I$93*$C147*IF(AY$58=Fperm_SI_Woolf2021!$E$9:$E$93,1,EXP(LN((1.1*(Fperm_SI_Woolf2021!$E$9:$E$93-AY$58)-63.1579*EXP(-0.19*Fperm_SI_Woolf2021!$E$9:$E$93)+63.1579*EXP(-0.19*AY$58))/(Fperm_SI_Woolf2021!$E$9:$E$93-AY$58))*(AY$58-Fperm_SI_Woolf2021!$E$9:$E$93)/10))) + Fperm_SI_Woolf2021!$G$9:$G$93*EXP(-Fperm_SI_Woolf2021!$J$9:$J$93*$C147*IF(AY$58=Fperm_SI_Woolf2021!$E$9:$E$93,1,EXP(LN((1.1*(Fperm_SI_Woolf2021!$E$9:$E$93-AY$58)-63.1579*EXP(-0.19*Fperm_SI_Woolf2021!$E$9:$E$93)+63.1579*EXP(-0.19*AY$58))/(Fperm_SI_Woolf2021!$E$9:$E$93-AY$58))*(AY$58-Fperm_SI_Woolf2021!$E$9:$E$93)/10))) + Fperm_SI_Woolf2021!$H$9:$H$93*EXP(-Fperm_SI_Woolf2021!$K$9:$K$93*$C147*IF(AY$58=Fperm_SI_Woolf2021!$E$9:$E$93,1,EXP(LN((1.1*(Fperm_SI_Woolf2021!$E$9:$E$93-AY$58)-63.1579*EXP(-0.19*Fperm_SI_Woolf2021!$E$9:$E$93)+63.1579*EXP(-0.19*AY$58))/(Fperm_SI_Woolf2021!$E$9:$E$93-AY$58))*(AY$58-Fperm_SI_Woolf2021!$E$9:$E$93)/10))),Fperm_SI_Woolf2021!$D$9:$D$93)*AY$57+INTERCEPT(Fperm_SI_Woolf2021!$F$9:$F$93*EXP(-Fperm_SI_Woolf2021!$I$9:$I$93*$C147*IF(AY$58=Fperm_SI_Woolf2021!$E$9:$E$93,1,EXP(LN((1.1*(Fperm_SI_Woolf2021!$E$9:$E$93-AY$58)-63.1579*EXP(-0.19*Fperm_SI_Woolf2021!$E$9:$E$93)+63.1579*EXP(-0.19*AY$58))/(Fperm_SI_Woolf2021!$E$9:$E$93-AY$58))*(AY$58-Fperm_SI_Woolf2021!$E$9:$E$93)/10))) + Fperm_SI_Woolf2021!$G$9:$G$93*EXP(-Fperm_SI_Woolf2021!$J$9:$J$93*$C147*IF(AY$58=Fperm_SI_Woolf2021!$E$9:$E$93,1,EXP(LN((1.1*(Fperm_SI_Woolf2021!$E$9:$E$93-AY$58)-63.1579*EXP(-0.19*Fperm_SI_Woolf2021!$E$9:$E$93)+63.1579*EXP(-0.19*AY$58))/(Fperm_SI_Woolf2021!$E$9:$E$93-AY$58))*(AY$58-Fperm_SI_Woolf2021!$E$9:$E$93)/10))) + Fperm_SI_Woolf2021!$H$9:$H$93*EXP(-Fperm_SI_Woolf2021!$K$9:$K$93*$C147*IF(AY$58=Fperm_SI_Woolf2021!$E$9:$E$93,1,EXP(LN((1.1*(Fperm_SI_Woolf2021!$E$9:$E$93-AY$58)-63.1579*EXP(-0.19*Fperm_SI_Woolf2021!$E$9:$E$93)+63.1579*EXP(-0.19*AY$58))/(Fperm_SI_Woolf2021!$E$9:$E$93-AY$58))*(AY$58-Fperm_SI_Woolf2021!$E$9:$E$93)/10))),Fperm_SI_Woolf2021!$D$9:$D$93))</f>
        <v>0.23694819437677878</v>
      </c>
      <c r="AZ147" s="51" cm="1">
        <f t="array" ref="AZ147">MIN(1,SLOPE(Fperm_SI_Woolf2021!$F$9:$F$93*EXP(-Fperm_SI_Woolf2021!$I$9:$I$93*$C147*IF(AZ$58=Fperm_SI_Woolf2021!$E$9:$E$93,1,EXP(LN((1.1*(Fperm_SI_Woolf2021!$E$9:$E$93-AZ$58)-63.1579*EXP(-0.19*Fperm_SI_Woolf2021!$E$9:$E$93)+63.1579*EXP(-0.19*AZ$58))/(Fperm_SI_Woolf2021!$E$9:$E$93-AZ$58))*(AZ$58-Fperm_SI_Woolf2021!$E$9:$E$93)/10))) + Fperm_SI_Woolf2021!$G$9:$G$93*EXP(-Fperm_SI_Woolf2021!$J$9:$J$93*$C147*IF(AZ$58=Fperm_SI_Woolf2021!$E$9:$E$93,1,EXP(LN((1.1*(Fperm_SI_Woolf2021!$E$9:$E$93-AZ$58)-63.1579*EXP(-0.19*Fperm_SI_Woolf2021!$E$9:$E$93)+63.1579*EXP(-0.19*AZ$58))/(Fperm_SI_Woolf2021!$E$9:$E$93-AZ$58))*(AZ$58-Fperm_SI_Woolf2021!$E$9:$E$93)/10))) + Fperm_SI_Woolf2021!$H$9:$H$93*EXP(-Fperm_SI_Woolf2021!$K$9:$K$93*$C147*IF(AZ$58=Fperm_SI_Woolf2021!$E$9:$E$93,1,EXP(LN((1.1*(Fperm_SI_Woolf2021!$E$9:$E$93-AZ$58)-63.1579*EXP(-0.19*Fperm_SI_Woolf2021!$E$9:$E$93)+63.1579*EXP(-0.19*AZ$58))/(Fperm_SI_Woolf2021!$E$9:$E$93-AZ$58))*(AZ$58-Fperm_SI_Woolf2021!$E$9:$E$93)/10))),Fperm_SI_Woolf2021!$D$9:$D$93)*AZ$57+INTERCEPT(Fperm_SI_Woolf2021!$F$9:$F$93*EXP(-Fperm_SI_Woolf2021!$I$9:$I$93*$C147*IF(AZ$58=Fperm_SI_Woolf2021!$E$9:$E$93,1,EXP(LN((1.1*(Fperm_SI_Woolf2021!$E$9:$E$93-AZ$58)-63.1579*EXP(-0.19*Fperm_SI_Woolf2021!$E$9:$E$93)+63.1579*EXP(-0.19*AZ$58))/(Fperm_SI_Woolf2021!$E$9:$E$93-AZ$58))*(AZ$58-Fperm_SI_Woolf2021!$E$9:$E$93)/10))) + Fperm_SI_Woolf2021!$G$9:$G$93*EXP(-Fperm_SI_Woolf2021!$J$9:$J$93*$C147*IF(AZ$58=Fperm_SI_Woolf2021!$E$9:$E$93,1,EXP(LN((1.1*(Fperm_SI_Woolf2021!$E$9:$E$93-AZ$58)-63.1579*EXP(-0.19*Fperm_SI_Woolf2021!$E$9:$E$93)+63.1579*EXP(-0.19*AZ$58))/(Fperm_SI_Woolf2021!$E$9:$E$93-AZ$58))*(AZ$58-Fperm_SI_Woolf2021!$E$9:$E$93)/10))) + Fperm_SI_Woolf2021!$H$9:$H$93*EXP(-Fperm_SI_Woolf2021!$K$9:$K$93*$C147*IF(AZ$58=Fperm_SI_Woolf2021!$E$9:$E$93,1,EXP(LN((1.1*(Fperm_SI_Woolf2021!$E$9:$E$93-AZ$58)-63.1579*EXP(-0.19*Fperm_SI_Woolf2021!$E$9:$E$93)+63.1579*EXP(-0.19*AZ$58))/(Fperm_SI_Woolf2021!$E$9:$E$93-AZ$58))*(AZ$58-Fperm_SI_Woolf2021!$E$9:$E$93)/10))),Fperm_SI_Woolf2021!$D$9:$D$93))</f>
        <v>0.22454351664164646</v>
      </c>
      <c r="BA147" s="51" cm="1">
        <f t="array" ref="BA147">MIN(1,SLOPE(Fperm_SI_Woolf2021!$F$9:$F$93*EXP(-Fperm_SI_Woolf2021!$I$9:$I$93*$C147*IF(BA$58=Fperm_SI_Woolf2021!$E$9:$E$93,1,EXP(LN((1.1*(Fperm_SI_Woolf2021!$E$9:$E$93-BA$58)-63.1579*EXP(-0.19*Fperm_SI_Woolf2021!$E$9:$E$93)+63.1579*EXP(-0.19*BA$58))/(Fperm_SI_Woolf2021!$E$9:$E$93-BA$58))*(BA$58-Fperm_SI_Woolf2021!$E$9:$E$93)/10))) + Fperm_SI_Woolf2021!$G$9:$G$93*EXP(-Fperm_SI_Woolf2021!$J$9:$J$93*$C147*IF(BA$58=Fperm_SI_Woolf2021!$E$9:$E$93,1,EXP(LN((1.1*(Fperm_SI_Woolf2021!$E$9:$E$93-BA$58)-63.1579*EXP(-0.19*Fperm_SI_Woolf2021!$E$9:$E$93)+63.1579*EXP(-0.19*BA$58))/(Fperm_SI_Woolf2021!$E$9:$E$93-BA$58))*(BA$58-Fperm_SI_Woolf2021!$E$9:$E$93)/10))) + Fperm_SI_Woolf2021!$H$9:$H$93*EXP(-Fperm_SI_Woolf2021!$K$9:$K$93*$C147*IF(BA$58=Fperm_SI_Woolf2021!$E$9:$E$93,1,EXP(LN((1.1*(Fperm_SI_Woolf2021!$E$9:$E$93-BA$58)-63.1579*EXP(-0.19*Fperm_SI_Woolf2021!$E$9:$E$93)+63.1579*EXP(-0.19*BA$58))/(Fperm_SI_Woolf2021!$E$9:$E$93-BA$58))*(BA$58-Fperm_SI_Woolf2021!$E$9:$E$93)/10))),Fperm_SI_Woolf2021!$D$9:$D$93)*BA$57+INTERCEPT(Fperm_SI_Woolf2021!$F$9:$F$93*EXP(-Fperm_SI_Woolf2021!$I$9:$I$93*$C147*IF(BA$58=Fperm_SI_Woolf2021!$E$9:$E$93,1,EXP(LN((1.1*(Fperm_SI_Woolf2021!$E$9:$E$93-BA$58)-63.1579*EXP(-0.19*Fperm_SI_Woolf2021!$E$9:$E$93)+63.1579*EXP(-0.19*BA$58))/(Fperm_SI_Woolf2021!$E$9:$E$93-BA$58))*(BA$58-Fperm_SI_Woolf2021!$E$9:$E$93)/10))) + Fperm_SI_Woolf2021!$G$9:$G$93*EXP(-Fperm_SI_Woolf2021!$J$9:$J$93*$C147*IF(BA$58=Fperm_SI_Woolf2021!$E$9:$E$93,1,EXP(LN((1.1*(Fperm_SI_Woolf2021!$E$9:$E$93-BA$58)-63.1579*EXP(-0.19*Fperm_SI_Woolf2021!$E$9:$E$93)+63.1579*EXP(-0.19*BA$58))/(Fperm_SI_Woolf2021!$E$9:$E$93-BA$58))*(BA$58-Fperm_SI_Woolf2021!$E$9:$E$93)/10))) + Fperm_SI_Woolf2021!$H$9:$H$93*EXP(-Fperm_SI_Woolf2021!$K$9:$K$93*$C147*IF(BA$58=Fperm_SI_Woolf2021!$E$9:$E$93,1,EXP(LN((1.1*(Fperm_SI_Woolf2021!$E$9:$E$93-BA$58)-63.1579*EXP(-0.19*Fperm_SI_Woolf2021!$E$9:$E$93)+63.1579*EXP(-0.19*BA$58))/(Fperm_SI_Woolf2021!$E$9:$E$93-BA$58))*(BA$58-Fperm_SI_Woolf2021!$E$9:$E$93)/10))),Fperm_SI_Woolf2021!$D$9:$D$93))</f>
        <v>0.21213883890651414</v>
      </c>
      <c r="BB147" s="51" cm="1">
        <f t="array" ref="BB147">MIN(1,SLOPE(Fperm_SI_Woolf2021!$F$9:$F$93*EXP(-Fperm_SI_Woolf2021!$I$9:$I$93*$C147*IF(BB$58=Fperm_SI_Woolf2021!$E$9:$E$93,1,EXP(LN((1.1*(Fperm_SI_Woolf2021!$E$9:$E$93-BB$58)-63.1579*EXP(-0.19*Fperm_SI_Woolf2021!$E$9:$E$93)+63.1579*EXP(-0.19*BB$58))/(Fperm_SI_Woolf2021!$E$9:$E$93-BB$58))*(BB$58-Fperm_SI_Woolf2021!$E$9:$E$93)/10))) + Fperm_SI_Woolf2021!$G$9:$G$93*EXP(-Fperm_SI_Woolf2021!$J$9:$J$93*$C147*IF(BB$58=Fperm_SI_Woolf2021!$E$9:$E$93,1,EXP(LN((1.1*(Fperm_SI_Woolf2021!$E$9:$E$93-BB$58)-63.1579*EXP(-0.19*Fperm_SI_Woolf2021!$E$9:$E$93)+63.1579*EXP(-0.19*BB$58))/(Fperm_SI_Woolf2021!$E$9:$E$93-BB$58))*(BB$58-Fperm_SI_Woolf2021!$E$9:$E$93)/10))) + Fperm_SI_Woolf2021!$H$9:$H$93*EXP(-Fperm_SI_Woolf2021!$K$9:$K$93*$C147*IF(BB$58=Fperm_SI_Woolf2021!$E$9:$E$93,1,EXP(LN((1.1*(Fperm_SI_Woolf2021!$E$9:$E$93-BB$58)-63.1579*EXP(-0.19*Fperm_SI_Woolf2021!$E$9:$E$93)+63.1579*EXP(-0.19*BB$58))/(Fperm_SI_Woolf2021!$E$9:$E$93-BB$58))*(BB$58-Fperm_SI_Woolf2021!$E$9:$E$93)/10))),Fperm_SI_Woolf2021!$D$9:$D$93)*BB$57+INTERCEPT(Fperm_SI_Woolf2021!$F$9:$F$93*EXP(-Fperm_SI_Woolf2021!$I$9:$I$93*$C147*IF(BB$58=Fperm_SI_Woolf2021!$E$9:$E$93,1,EXP(LN((1.1*(Fperm_SI_Woolf2021!$E$9:$E$93-BB$58)-63.1579*EXP(-0.19*Fperm_SI_Woolf2021!$E$9:$E$93)+63.1579*EXP(-0.19*BB$58))/(Fperm_SI_Woolf2021!$E$9:$E$93-BB$58))*(BB$58-Fperm_SI_Woolf2021!$E$9:$E$93)/10))) + Fperm_SI_Woolf2021!$G$9:$G$93*EXP(-Fperm_SI_Woolf2021!$J$9:$J$93*$C147*IF(BB$58=Fperm_SI_Woolf2021!$E$9:$E$93,1,EXP(LN((1.1*(Fperm_SI_Woolf2021!$E$9:$E$93-BB$58)-63.1579*EXP(-0.19*Fperm_SI_Woolf2021!$E$9:$E$93)+63.1579*EXP(-0.19*BB$58))/(Fperm_SI_Woolf2021!$E$9:$E$93-BB$58))*(BB$58-Fperm_SI_Woolf2021!$E$9:$E$93)/10))) + Fperm_SI_Woolf2021!$H$9:$H$93*EXP(-Fperm_SI_Woolf2021!$K$9:$K$93*$C147*IF(BB$58=Fperm_SI_Woolf2021!$E$9:$E$93,1,EXP(LN((1.1*(Fperm_SI_Woolf2021!$E$9:$E$93-BB$58)-63.1579*EXP(-0.19*Fperm_SI_Woolf2021!$E$9:$E$93)+63.1579*EXP(-0.19*BB$58))/(Fperm_SI_Woolf2021!$E$9:$E$93-BB$58))*(BB$58-Fperm_SI_Woolf2021!$E$9:$E$93)/10))),Fperm_SI_Woolf2021!$D$9:$D$93))</f>
        <v>0.19973416117138182</v>
      </c>
      <c r="BC147" s="51" cm="1">
        <f t="array" ref="BC147">MIN(1,SLOPE(Fperm_SI_Woolf2021!$F$9:$F$93*EXP(-Fperm_SI_Woolf2021!$I$9:$I$93*$C147*IF(BC$58=Fperm_SI_Woolf2021!$E$9:$E$93,1,EXP(LN((1.1*(Fperm_SI_Woolf2021!$E$9:$E$93-BC$58)-63.1579*EXP(-0.19*Fperm_SI_Woolf2021!$E$9:$E$93)+63.1579*EXP(-0.19*BC$58))/(Fperm_SI_Woolf2021!$E$9:$E$93-BC$58))*(BC$58-Fperm_SI_Woolf2021!$E$9:$E$93)/10))) + Fperm_SI_Woolf2021!$G$9:$G$93*EXP(-Fperm_SI_Woolf2021!$J$9:$J$93*$C147*IF(BC$58=Fperm_SI_Woolf2021!$E$9:$E$93,1,EXP(LN((1.1*(Fperm_SI_Woolf2021!$E$9:$E$93-BC$58)-63.1579*EXP(-0.19*Fperm_SI_Woolf2021!$E$9:$E$93)+63.1579*EXP(-0.19*BC$58))/(Fperm_SI_Woolf2021!$E$9:$E$93-BC$58))*(BC$58-Fperm_SI_Woolf2021!$E$9:$E$93)/10))) + Fperm_SI_Woolf2021!$H$9:$H$93*EXP(-Fperm_SI_Woolf2021!$K$9:$K$93*$C147*IF(BC$58=Fperm_SI_Woolf2021!$E$9:$E$93,1,EXP(LN((1.1*(Fperm_SI_Woolf2021!$E$9:$E$93-BC$58)-63.1579*EXP(-0.19*Fperm_SI_Woolf2021!$E$9:$E$93)+63.1579*EXP(-0.19*BC$58))/(Fperm_SI_Woolf2021!$E$9:$E$93-BC$58))*(BC$58-Fperm_SI_Woolf2021!$E$9:$E$93)/10))),Fperm_SI_Woolf2021!$D$9:$D$93)*BC$57+INTERCEPT(Fperm_SI_Woolf2021!$F$9:$F$93*EXP(-Fperm_SI_Woolf2021!$I$9:$I$93*$C147*IF(BC$58=Fperm_SI_Woolf2021!$E$9:$E$93,1,EXP(LN((1.1*(Fperm_SI_Woolf2021!$E$9:$E$93-BC$58)-63.1579*EXP(-0.19*Fperm_SI_Woolf2021!$E$9:$E$93)+63.1579*EXP(-0.19*BC$58))/(Fperm_SI_Woolf2021!$E$9:$E$93-BC$58))*(BC$58-Fperm_SI_Woolf2021!$E$9:$E$93)/10))) + Fperm_SI_Woolf2021!$G$9:$G$93*EXP(-Fperm_SI_Woolf2021!$J$9:$J$93*$C147*IF(BC$58=Fperm_SI_Woolf2021!$E$9:$E$93,1,EXP(LN((1.1*(Fperm_SI_Woolf2021!$E$9:$E$93-BC$58)-63.1579*EXP(-0.19*Fperm_SI_Woolf2021!$E$9:$E$93)+63.1579*EXP(-0.19*BC$58))/(Fperm_SI_Woolf2021!$E$9:$E$93-BC$58))*(BC$58-Fperm_SI_Woolf2021!$E$9:$E$93)/10))) + Fperm_SI_Woolf2021!$H$9:$H$93*EXP(-Fperm_SI_Woolf2021!$K$9:$K$93*$C147*IF(BC$58=Fperm_SI_Woolf2021!$E$9:$E$93,1,EXP(LN((1.1*(Fperm_SI_Woolf2021!$E$9:$E$93-BC$58)-63.1579*EXP(-0.19*Fperm_SI_Woolf2021!$E$9:$E$93)+63.1579*EXP(-0.19*BC$58))/(Fperm_SI_Woolf2021!$E$9:$E$93-BC$58))*(BC$58-Fperm_SI_Woolf2021!$E$9:$E$93)/10))),Fperm_SI_Woolf2021!$D$9:$D$93))</f>
        <v>0.18732948343624947</v>
      </c>
      <c r="BD147" s="51" cm="1">
        <f t="array" ref="BD147">MIN(1,SLOPE(Fperm_SI_Woolf2021!$F$9:$F$93*EXP(-Fperm_SI_Woolf2021!$I$9:$I$93*$C147*IF(BD$58=Fperm_SI_Woolf2021!$E$9:$E$93,1,EXP(LN((1.1*(Fperm_SI_Woolf2021!$E$9:$E$93-BD$58)-63.1579*EXP(-0.19*Fperm_SI_Woolf2021!$E$9:$E$93)+63.1579*EXP(-0.19*BD$58))/(Fperm_SI_Woolf2021!$E$9:$E$93-BD$58))*(BD$58-Fperm_SI_Woolf2021!$E$9:$E$93)/10))) + Fperm_SI_Woolf2021!$G$9:$G$93*EXP(-Fperm_SI_Woolf2021!$J$9:$J$93*$C147*IF(BD$58=Fperm_SI_Woolf2021!$E$9:$E$93,1,EXP(LN((1.1*(Fperm_SI_Woolf2021!$E$9:$E$93-BD$58)-63.1579*EXP(-0.19*Fperm_SI_Woolf2021!$E$9:$E$93)+63.1579*EXP(-0.19*BD$58))/(Fperm_SI_Woolf2021!$E$9:$E$93-BD$58))*(BD$58-Fperm_SI_Woolf2021!$E$9:$E$93)/10))) + Fperm_SI_Woolf2021!$H$9:$H$93*EXP(-Fperm_SI_Woolf2021!$K$9:$K$93*$C147*IF(BD$58=Fperm_SI_Woolf2021!$E$9:$E$93,1,EXP(LN((1.1*(Fperm_SI_Woolf2021!$E$9:$E$93-BD$58)-63.1579*EXP(-0.19*Fperm_SI_Woolf2021!$E$9:$E$93)+63.1579*EXP(-0.19*BD$58))/(Fperm_SI_Woolf2021!$E$9:$E$93-BD$58))*(BD$58-Fperm_SI_Woolf2021!$E$9:$E$93)/10))),Fperm_SI_Woolf2021!$D$9:$D$93)*BD$57+INTERCEPT(Fperm_SI_Woolf2021!$F$9:$F$93*EXP(-Fperm_SI_Woolf2021!$I$9:$I$93*$C147*IF(BD$58=Fperm_SI_Woolf2021!$E$9:$E$93,1,EXP(LN((1.1*(Fperm_SI_Woolf2021!$E$9:$E$93-BD$58)-63.1579*EXP(-0.19*Fperm_SI_Woolf2021!$E$9:$E$93)+63.1579*EXP(-0.19*BD$58))/(Fperm_SI_Woolf2021!$E$9:$E$93-BD$58))*(BD$58-Fperm_SI_Woolf2021!$E$9:$E$93)/10))) + Fperm_SI_Woolf2021!$G$9:$G$93*EXP(-Fperm_SI_Woolf2021!$J$9:$J$93*$C147*IF(BD$58=Fperm_SI_Woolf2021!$E$9:$E$93,1,EXP(LN((1.1*(Fperm_SI_Woolf2021!$E$9:$E$93-BD$58)-63.1579*EXP(-0.19*Fperm_SI_Woolf2021!$E$9:$E$93)+63.1579*EXP(-0.19*BD$58))/(Fperm_SI_Woolf2021!$E$9:$E$93-BD$58))*(BD$58-Fperm_SI_Woolf2021!$E$9:$E$93)/10))) + Fperm_SI_Woolf2021!$H$9:$H$93*EXP(-Fperm_SI_Woolf2021!$K$9:$K$93*$C147*IF(BD$58=Fperm_SI_Woolf2021!$E$9:$E$93,1,EXP(LN((1.1*(Fperm_SI_Woolf2021!$E$9:$E$93-BD$58)-63.1579*EXP(-0.19*Fperm_SI_Woolf2021!$E$9:$E$93)+63.1579*EXP(-0.19*BD$58))/(Fperm_SI_Woolf2021!$E$9:$E$93-BD$58))*(BD$58-Fperm_SI_Woolf2021!$E$9:$E$93)/10))),Fperm_SI_Woolf2021!$D$9:$D$93))</f>
        <v>0.17492480570111713</v>
      </c>
      <c r="BE147" s="51" cm="1">
        <f t="array" ref="BE147">MIN(1,SLOPE(Fperm_SI_Woolf2021!$F$9:$F$93*EXP(-Fperm_SI_Woolf2021!$I$9:$I$93*$C147*IF(BE$58=Fperm_SI_Woolf2021!$E$9:$E$93,1,EXP(LN((1.1*(Fperm_SI_Woolf2021!$E$9:$E$93-BE$58)-63.1579*EXP(-0.19*Fperm_SI_Woolf2021!$E$9:$E$93)+63.1579*EXP(-0.19*BE$58))/(Fperm_SI_Woolf2021!$E$9:$E$93-BE$58))*(BE$58-Fperm_SI_Woolf2021!$E$9:$E$93)/10))) + Fperm_SI_Woolf2021!$G$9:$G$93*EXP(-Fperm_SI_Woolf2021!$J$9:$J$93*$C147*IF(BE$58=Fperm_SI_Woolf2021!$E$9:$E$93,1,EXP(LN((1.1*(Fperm_SI_Woolf2021!$E$9:$E$93-BE$58)-63.1579*EXP(-0.19*Fperm_SI_Woolf2021!$E$9:$E$93)+63.1579*EXP(-0.19*BE$58))/(Fperm_SI_Woolf2021!$E$9:$E$93-BE$58))*(BE$58-Fperm_SI_Woolf2021!$E$9:$E$93)/10))) + Fperm_SI_Woolf2021!$H$9:$H$93*EXP(-Fperm_SI_Woolf2021!$K$9:$K$93*$C147*IF(BE$58=Fperm_SI_Woolf2021!$E$9:$E$93,1,EXP(LN((1.1*(Fperm_SI_Woolf2021!$E$9:$E$93-BE$58)-63.1579*EXP(-0.19*Fperm_SI_Woolf2021!$E$9:$E$93)+63.1579*EXP(-0.19*BE$58))/(Fperm_SI_Woolf2021!$E$9:$E$93-BE$58))*(BE$58-Fperm_SI_Woolf2021!$E$9:$E$93)/10))),Fperm_SI_Woolf2021!$D$9:$D$93)*BE$57+INTERCEPT(Fperm_SI_Woolf2021!$F$9:$F$93*EXP(-Fperm_SI_Woolf2021!$I$9:$I$93*$C147*IF(BE$58=Fperm_SI_Woolf2021!$E$9:$E$93,1,EXP(LN((1.1*(Fperm_SI_Woolf2021!$E$9:$E$93-BE$58)-63.1579*EXP(-0.19*Fperm_SI_Woolf2021!$E$9:$E$93)+63.1579*EXP(-0.19*BE$58))/(Fperm_SI_Woolf2021!$E$9:$E$93-BE$58))*(BE$58-Fperm_SI_Woolf2021!$E$9:$E$93)/10))) + Fperm_SI_Woolf2021!$G$9:$G$93*EXP(-Fperm_SI_Woolf2021!$J$9:$J$93*$C147*IF(BE$58=Fperm_SI_Woolf2021!$E$9:$E$93,1,EXP(LN((1.1*(Fperm_SI_Woolf2021!$E$9:$E$93-BE$58)-63.1579*EXP(-0.19*Fperm_SI_Woolf2021!$E$9:$E$93)+63.1579*EXP(-0.19*BE$58))/(Fperm_SI_Woolf2021!$E$9:$E$93-BE$58))*(BE$58-Fperm_SI_Woolf2021!$E$9:$E$93)/10))) + Fperm_SI_Woolf2021!$H$9:$H$93*EXP(-Fperm_SI_Woolf2021!$K$9:$K$93*$C147*IF(BE$58=Fperm_SI_Woolf2021!$E$9:$E$93,1,EXP(LN((1.1*(Fperm_SI_Woolf2021!$E$9:$E$93-BE$58)-63.1579*EXP(-0.19*Fperm_SI_Woolf2021!$E$9:$E$93)+63.1579*EXP(-0.19*BE$58))/(Fperm_SI_Woolf2021!$E$9:$E$93-BE$58))*(BE$58-Fperm_SI_Woolf2021!$E$9:$E$93)/10))),Fperm_SI_Woolf2021!$D$9:$D$93))</f>
        <v>0.16252012796598481</v>
      </c>
      <c r="BF147" s="51" cm="1">
        <f t="array" ref="BF147">MIN(1,SLOPE(Fperm_SI_Woolf2021!$F$9:$F$93*EXP(-Fperm_SI_Woolf2021!$I$9:$I$93*$C147*IF(BF$58=Fperm_SI_Woolf2021!$E$9:$E$93,1,EXP(LN((1.1*(Fperm_SI_Woolf2021!$E$9:$E$93-BF$58)-63.1579*EXP(-0.19*Fperm_SI_Woolf2021!$E$9:$E$93)+63.1579*EXP(-0.19*BF$58))/(Fperm_SI_Woolf2021!$E$9:$E$93-BF$58))*(BF$58-Fperm_SI_Woolf2021!$E$9:$E$93)/10))) + Fperm_SI_Woolf2021!$G$9:$G$93*EXP(-Fperm_SI_Woolf2021!$J$9:$J$93*$C147*IF(BF$58=Fperm_SI_Woolf2021!$E$9:$E$93,1,EXP(LN((1.1*(Fperm_SI_Woolf2021!$E$9:$E$93-BF$58)-63.1579*EXP(-0.19*Fperm_SI_Woolf2021!$E$9:$E$93)+63.1579*EXP(-0.19*BF$58))/(Fperm_SI_Woolf2021!$E$9:$E$93-BF$58))*(BF$58-Fperm_SI_Woolf2021!$E$9:$E$93)/10))) + Fperm_SI_Woolf2021!$H$9:$H$93*EXP(-Fperm_SI_Woolf2021!$K$9:$K$93*$C147*IF(BF$58=Fperm_SI_Woolf2021!$E$9:$E$93,1,EXP(LN((1.1*(Fperm_SI_Woolf2021!$E$9:$E$93-BF$58)-63.1579*EXP(-0.19*Fperm_SI_Woolf2021!$E$9:$E$93)+63.1579*EXP(-0.19*BF$58))/(Fperm_SI_Woolf2021!$E$9:$E$93-BF$58))*(BF$58-Fperm_SI_Woolf2021!$E$9:$E$93)/10))),Fperm_SI_Woolf2021!$D$9:$D$93)*BF$57+INTERCEPT(Fperm_SI_Woolf2021!$F$9:$F$93*EXP(-Fperm_SI_Woolf2021!$I$9:$I$93*$C147*IF(BF$58=Fperm_SI_Woolf2021!$E$9:$E$93,1,EXP(LN((1.1*(Fperm_SI_Woolf2021!$E$9:$E$93-BF$58)-63.1579*EXP(-0.19*Fperm_SI_Woolf2021!$E$9:$E$93)+63.1579*EXP(-0.19*BF$58))/(Fperm_SI_Woolf2021!$E$9:$E$93-BF$58))*(BF$58-Fperm_SI_Woolf2021!$E$9:$E$93)/10))) + Fperm_SI_Woolf2021!$G$9:$G$93*EXP(-Fperm_SI_Woolf2021!$J$9:$J$93*$C147*IF(BF$58=Fperm_SI_Woolf2021!$E$9:$E$93,1,EXP(LN((1.1*(Fperm_SI_Woolf2021!$E$9:$E$93-BF$58)-63.1579*EXP(-0.19*Fperm_SI_Woolf2021!$E$9:$E$93)+63.1579*EXP(-0.19*BF$58))/(Fperm_SI_Woolf2021!$E$9:$E$93-BF$58))*(BF$58-Fperm_SI_Woolf2021!$E$9:$E$93)/10))) + Fperm_SI_Woolf2021!$H$9:$H$93*EXP(-Fperm_SI_Woolf2021!$K$9:$K$93*$C147*IF(BF$58=Fperm_SI_Woolf2021!$E$9:$E$93,1,EXP(LN((1.1*(Fperm_SI_Woolf2021!$E$9:$E$93-BF$58)-63.1579*EXP(-0.19*Fperm_SI_Woolf2021!$E$9:$E$93)+63.1579*EXP(-0.19*BF$58))/(Fperm_SI_Woolf2021!$E$9:$E$93-BF$58))*(BF$58-Fperm_SI_Woolf2021!$E$9:$E$93)/10))),Fperm_SI_Woolf2021!$D$9:$D$93))</f>
        <v>0.15011545023085249</v>
      </c>
      <c r="BG147" s="51" cm="1">
        <f t="array" ref="BG147">MIN(1,SLOPE(Fperm_SI_Woolf2021!$F$9:$F$93*EXP(-Fperm_SI_Woolf2021!$I$9:$I$93*$C147*IF(BG$58=Fperm_SI_Woolf2021!$E$9:$E$93,1,EXP(LN((1.1*(Fperm_SI_Woolf2021!$E$9:$E$93-BG$58)-63.1579*EXP(-0.19*Fperm_SI_Woolf2021!$E$9:$E$93)+63.1579*EXP(-0.19*BG$58))/(Fperm_SI_Woolf2021!$E$9:$E$93-BG$58))*(BG$58-Fperm_SI_Woolf2021!$E$9:$E$93)/10))) + Fperm_SI_Woolf2021!$G$9:$G$93*EXP(-Fperm_SI_Woolf2021!$J$9:$J$93*$C147*IF(BG$58=Fperm_SI_Woolf2021!$E$9:$E$93,1,EXP(LN((1.1*(Fperm_SI_Woolf2021!$E$9:$E$93-BG$58)-63.1579*EXP(-0.19*Fperm_SI_Woolf2021!$E$9:$E$93)+63.1579*EXP(-0.19*BG$58))/(Fperm_SI_Woolf2021!$E$9:$E$93-BG$58))*(BG$58-Fperm_SI_Woolf2021!$E$9:$E$93)/10))) + Fperm_SI_Woolf2021!$H$9:$H$93*EXP(-Fperm_SI_Woolf2021!$K$9:$K$93*$C147*IF(BG$58=Fperm_SI_Woolf2021!$E$9:$E$93,1,EXP(LN((1.1*(Fperm_SI_Woolf2021!$E$9:$E$93-BG$58)-63.1579*EXP(-0.19*Fperm_SI_Woolf2021!$E$9:$E$93)+63.1579*EXP(-0.19*BG$58))/(Fperm_SI_Woolf2021!$E$9:$E$93-BG$58))*(BG$58-Fperm_SI_Woolf2021!$E$9:$E$93)/10))),Fperm_SI_Woolf2021!$D$9:$D$93)*BG$57+INTERCEPT(Fperm_SI_Woolf2021!$F$9:$F$93*EXP(-Fperm_SI_Woolf2021!$I$9:$I$93*$C147*IF(BG$58=Fperm_SI_Woolf2021!$E$9:$E$93,1,EXP(LN((1.1*(Fperm_SI_Woolf2021!$E$9:$E$93-BG$58)-63.1579*EXP(-0.19*Fperm_SI_Woolf2021!$E$9:$E$93)+63.1579*EXP(-0.19*BG$58))/(Fperm_SI_Woolf2021!$E$9:$E$93-BG$58))*(BG$58-Fperm_SI_Woolf2021!$E$9:$E$93)/10))) + Fperm_SI_Woolf2021!$G$9:$G$93*EXP(-Fperm_SI_Woolf2021!$J$9:$J$93*$C147*IF(BG$58=Fperm_SI_Woolf2021!$E$9:$E$93,1,EXP(LN((1.1*(Fperm_SI_Woolf2021!$E$9:$E$93-BG$58)-63.1579*EXP(-0.19*Fperm_SI_Woolf2021!$E$9:$E$93)+63.1579*EXP(-0.19*BG$58))/(Fperm_SI_Woolf2021!$E$9:$E$93-BG$58))*(BG$58-Fperm_SI_Woolf2021!$E$9:$E$93)/10))) + Fperm_SI_Woolf2021!$H$9:$H$93*EXP(-Fperm_SI_Woolf2021!$K$9:$K$93*$C147*IF(BG$58=Fperm_SI_Woolf2021!$E$9:$E$93,1,EXP(LN((1.1*(Fperm_SI_Woolf2021!$E$9:$E$93-BG$58)-63.1579*EXP(-0.19*Fperm_SI_Woolf2021!$E$9:$E$93)+63.1579*EXP(-0.19*BG$58))/(Fperm_SI_Woolf2021!$E$9:$E$93-BG$58))*(BG$58-Fperm_SI_Woolf2021!$E$9:$E$93)/10))),Fperm_SI_Woolf2021!$D$9:$D$93))</f>
        <v>0.13771077249572017</v>
      </c>
      <c r="BH147" s="51" cm="1">
        <f t="array" ref="BH147">MIN(1,SLOPE(Fperm_SI_Woolf2021!$F$9:$F$93*EXP(-Fperm_SI_Woolf2021!$I$9:$I$93*$C147*IF(BH$58=Fperm_SI_Woolf2021!$E$9:$E$93,1,EXP(LN((1.1*(Fperm_SI_Woolf2021!$E$9:$E$93-BH$58)-63.1579*EXP(-0.19*Fperm_SI_Woolf2021!$E$9:$E$93)+63.1579*EXP(-0.19*BH$58))/(Fperm_SI_Woolf2021!$E$9:$E$93-BH$58))*(BH$58-Fperm_SI_Woolf2021!$E$9:$E$93)/10))) + Fperm_SI_Woolf2021!$G$9:$G$93*EXP(-Fperm_SI_Woolf2021!$J$9:$J$93*$C147*IF(BH$58=Fperm_SI_Woolf2021!$E$9:$E$93,1,EXP(LN((1.1*(Fperm_SI_Woolf2021!$E$9:$E$93-BH$58)-63.1579*EXP(-0.19*Fperm_SI_Woolf2021!$E$9:$E$93)+63.1579*EXP(-0.19*BH$58))/(Fperm_SI_Woolf2021!$E$9:$E$93-BH$58))*(BH$58-Fperm_SI_Woolf2021!$E$9:$E$93)/10))) + Fperm_SI_Woolf2021!$H$9:$H$93*EXP(-Fperm_SI_Woolf2021!$K$9:$K$93*$C147*IF(BH$58=Fperm_SI_Woolf2021!$E$9:$E$93,1,EXP(LN((1.1*(Fperm_SI_Woolf2021!$E$9:$E$93-BH$58)-63.1579*EXP(-0.19*Fperm_SI_Woolf2021!$E$9:$E$93)+63.1579*EXP(-0.19*BH$58))/(Fperm_SI_Woolf2021!$E$9:$E$93-BH$58))*(BH$58-Fperm_SI_Woolf2021!$E$9:$E$93)/10))),Fperm_SI_Woolf2021!$D$9:$D$93)*BH$57+INTERCEPT(Fperm_SI_Woolf2021!$F$9:$F$93*EXP(-Fperm_SI_Woolf2021!$I$9:$I$93*$C147*IF(BH$58=Fperm_SI_Woolf2021!$E$9:$E$93,1,EXP(LN((1.1*(Fperm_SI_Woolf2021!$E$9:$E$93-BH$58)-63.1579*EXP(-0.19*Fperm_SI_Woolf2021!$E$9:$E$93)+63.1579*EXP(-0.19*BH$58))/(Fperm_SI_Woolf2021!$E$9:$E$93-BH$58))*(BH$58-Fperm_SI_Woolf2021!$E$9:$E$93)/10))) + Fperm_SI_Woolf2021!$G$9:$G$93*EXP(-Fperm_SI_Woolf2021!$J$9:$J$93*$C147*IF(BH$58=Fperm_SI_Woolf2021!$E$9:$E$93,1,EXP(LN((1.1*(Fperm_SI_Woolf2021!$E$9:$E$93-BH$58)-63.1579*EXP(-0.19*Fperm_SI_Woolf2021!$E$9:$E$93)+63.1579*EXP(-0.19*BH$58))/(Fperm_SI_Woolf2021!$E$9:$E$93-BH$58))*(BH$58-Fperm_SI_Woolf2021!$E$9:$E$93)/10))) + Fperm_SI_Woolf2021!$H$9:$H$93*EXP(-Fperm_SI_Woolf2021!$K$9:$K$93*$C147*IF(BH$58=Fperm_SI_Woolf2021!$E$9:$E$93,1,EXP(LN((1.1*(Fperm_SI_Woolf2021!$E$9:$E$93-BH$58)-63.1579*EXP(-0.19*Fperm_SI_Woolf2021!$E$9:$E$93)+63.1579*EXP(-0.19*BH$58))/(Fperm_SI_Woolf2021!$E$9:$E$93-BH$58))*(BH$58-Fperm_SI_Woolf2021!$E$9:$E$93)/10))),Fperm_SI_Woolf2021!$D$9:$D$93))</f>
        <v>0.12530609476058782</v>
      </c>
      <c r="BI147" s="51" cm="1">
        <f t="array" ref="BI147">MIN(1,SLOPE(Fperm_SI_Woolf2021!$F$9:$F$93*EXP(-Fperm_SI_Woolf2021!$I$9:$I$93*$C147*IF(BI$58=Fperm_SI_Woolf2021!$E$9:$E$93,1,EXP(LN((1.1*(Fperm_SI_Woolf2021!$E$9:$E$93-BI$58)-63.1579*EXP(-0.19*Fperm_SI_Woolf2021!$E$9:$E$93)+63.1579*EXP(-0.19*BI$58))/(Fperm_SI_Woolf2021!$E$9:$E$93-BI$58))*(BI$58-Fperm_SI_Woolf2021!$E$9:$E$93)/10))) + Fperm_SI_Woolf2021!$G$9:$G$93*EXP(-Fperm_SI_Woolf2021!$J$9:$J$93*$C147*IF(BI$58=Fperm_SI_Woolf2021!$E$9:$E$93,1,EXP(LN((1.1*(Fperm_SI_Woolf2021!$E$9:$E$93-BI$58)-63.1579*EXP(-0.19*Fperm_SI_Woolf2021!$E$9:$E$93)+63.1579*EXP(-0.19*BI$58))/(Fperm_SI_Woolf2021!$E$9:$E$93-BI$58))*(BI$58-Fperm_SI_Woolf2021!$E$9:$E$93)/10))) + Fperm_SI_Woolf2021!$H$9:$H$93*EXP(-Fperm_SI_Woolf2021!$K$9:$K$93*$C147*IF(BI$58=Fperm_SI_Woolf2021!$E$9:$E$93,1,EXP(LN((1.1*(Fperm_SI_Woolf2021!$E$9:$E$93-BI$58)-63.1579*EXP(-0.19*Fperm_SI_Woolf2021!$E$9:$E$93)+63.1579*EXP(-0.19*BI$58))/(Fperm_SI_Woolf2021!$E$9:$E$93-BI$58))*(BI$58-Fperm_SI_Woolf2021!$E$9:$E$93)/10))),Fperm_SI_Woolf2021!$D$9:$D$93)*BI$57+INTERCEPT(Fperm_SI_Woolf2021!$F$9:$F$93*EXP(-Fperm_SI_Woolf2021!$I$9:$I$93*$C147*IF(BI$58=Fperm_SI_Woolf2021!$E$9:$E$93,1,EXP(LN((1.1*(Fperm_SI_Woolf2021!$E$9:$E$93-BI$58)-63.1579*EXP(-0.19*Fperm_SI_Woolf2021!$E$9:$E$93)+63.1579*EXP(-0.19*BI$58))/(Fperm_SI_Woolf2021!$E$9:$E$93-BI$58))*(BI$58-Fperm_SI_Woolf2021!$E$9:$E$93)/10))) + Fperm_SI_Woolf2021!$G$9:$G$93*EXP(-Fperm_SI_Woolf2021!$J$9:$J$93*$C147*IF(BI$58=Fperm_SI_Woolf2021!$E$9:$E$93,1,EXP(LN((1.1*(Fperm_SI_Woolf2021!$E$9:$E$93-BI$58)-63.1579*EXP(-0.19*Fperm_SI_Woolf2021!$E$9:$E$93)+63.1579*EXP(-0.19*BI$58))/(Fperm_SI_Woolf2021!$E$9:$E$93-BI$58))*(BI$58-Fperm_SI_Woolf2021!$E$9:$E$93)/10))) + Fperm_SI_Woolf2021!$H$9:$H$93*EXP(-Fperm_SI_Woolf2021!$K$9:$K$93*$C147*IF(BI$58=Fperm_SI_Woolf2021!$E$9:$E$93,1,EXP(LN((1.1*(Fperm_SI_Woolf2021!$E$9:$E$93-BI$58)-63.1579*EXP(-0.19*Fperm_SI_Woolf2021!$E$9:$E$93)+63.1579*EXP(-0.19*BI$58))/(Fperm_SI_Woolf2021!$E$9:$E$93-BI$58))*(BI$58-Fperm_SI_Woolf2021!$E$9:$E$93)/10))),Fperm_SI_Woolf2021!$D$9:$D$93))</f>
        <v>0.11290141702545547</v>
      </c>
      <c r="BJ147" s="51" cm="1">
        <f t="array" ref="BJ147">MIN(1,SLOPE(Fperm_SI_Woolf2021!$F$9:$F$93*EXP(-Fperm_SI_Woolf2021!$I$9:$I$93*$C147*IF(BJ$58=Fperm_SI_Woolf2021!$E$9:$E$93,1,EXP(LN((1.1*(Fperm_SI_Woolf2021!$E$9:$E$93-BJ$58)-63.1579*EXP(-0.19*Fperm_SI_Woolf2021!$E$9:$E$93)+63.1579*EXP(-0.19*BJ$58))/(Fperm_SI_Woolf2021!$E$9:$E$93-BJ$58))*(BJ$58-Fperm_SI_Woolf2021!$E$9:$E$93)/10))) + Fperm_SI_Woolf2021!$G$9:$G$93*EXP(-Fperm_SI_Woolf2021!$J$9:$J$93*$C147*IF(BJ$58=Fperm_SI_Woolf2021!$E$9:$E$93,1,EXP(LN((1.1*(Fperm_SI_Woolf2021!$E$9:$E$93-BJ$58)-63.1579*EXP(-0.19*Fperm_SI_Woolf2021!$E$9:$E$93)+63.1579*EXP(-0.19*BJ$58))/(Fperm_SI_Woolf2021!$E$9:$E$93-BJ$58))*(BJ$58-Fperm_SI_Woolf2021!$E$9:$E$93)/10))) + Fperm_SI_Woolf2021!$H$9:$H$93*EXP(-Fperm_SI_Woolf2021!$K$9:$K$93*$C147*IF(BJ$58=Fperm_SI_Woolf2021!$E$9:$E$93,1,EXP(LN((1.1*(Fperm_SI_Woolf2021!$E$9:$E$93-BJ$58)-63.1579*EXP(-0.19*Fperm_SI_Woolf2021!$E$9:$E$93)+63.1579*EXP(-0.19*BJ$58))/(Fperm_SI_Woolf2021!$E$9:$E$93-BJ$58))*(BJ$58-Fperm_SI_Woolf2021!$E$9:$E$93)/10))),Fperm_SI_Woolf2021!$D$9:$D$93)*BJ$57+INTERCEPT(Fperm_SI_Woolf2021!$F$9:$F$93*EXP(-Fperm_SI_Woolf2021!$I$9:$I$93*$C147*IF(BJ$58=Fperm_SI_Woolf2021!$E$9:$E$93,1,EXP(LN((1.1*(Fperm_SI_Woolf2021!$E$9:$E$93-BJ$58)-63.1579*EXP(-0.19*Fperm_SI_Woolf2021!$E$9:$E$93)+63.1579*EXP(-0.19*BJ$58))/(Fperm_SI_Woolf2021!$E$9:$E$93-BJ$58))*(BJ$58-Fperm_SI_Woolf2021!$E$9:$E$93)/10))) + Fperm_SI_Woolf2021!$G$9:$G$93*EXP(-Fperm_SI_Woolf2021!$J$9:$J$93*$C147*IF(BJ$58=Fperm_SI_Woolf2021!$E$9:$E$93,1,EXP(LN((1.1*(Fperm_SI_Woolf2021!$E$9:$E$93-BJ$58)-63.1579*EXP(-0.19*Fperm_SI_Woolf2021!$E$9:$E$93)+63.1579*EXP(-0.19*BJ$58))/(Fperm_SI_Woolf2021!$E$9:$E$93-BJ$58))*(BJ$58-Fperm_SI_Woolf2021!$E$9:$E$93)/10))) + Fperm_SI_Woolf2021!$H$9:$H$93*EXP(-Fperm_SI_Woolf2021!$K$9:$K$93*$C147*IF(BJ$58=Fperm_SI_Woolf2021!$E$9:$E$93,1,EXP(LN((1.1*(Fperm_SI_Woolf2021!$E$9:$E$93-BJ$58)-63.1579*EXP(-0.19*Fperm_SI_Woolf2021!$E$9:$E$93)+63.1579*EXP(-0.19*BJ$58))/(Fperm_SI_Woolf2021!$E$9:$E$93-BJ$58))*(BJ$58-Fperm_SI_Woolf2021!$E$9:$E$93)/10))),Fperm_SI_Woolf2021!$D$9:$D$93))</f>
        <v>0.10049673929032313</v>
      </c>
      <c r="BK147" s="51" cm="1">
        <f t="array" ref="BK147">MIN(1,SLOPE(Fperm_SI_Woolf2021!$F$9:$F$93*EXP(-Fperm_SI_Woolf2021!$I$9:$I$93*$C147*IF(BK$58=Fperm_SI_Woolf2021!$E$9:$E$93,1,EXP(LN((1.1*(Fperm_SI_Woolf2021!$E$9:$E$93-BK$58)-63.1579*EXP(-0.19*Fperm_SI_Woolf2021!$E$9:$E$93)+63.1579*EXP(-0.19*BK$58))/(Fperm_SI_Woolf2021!$E$9:$E$93-BK$58))*(BK$58-Fperm_SI_Woolf2021!$E$9:$E$93)/10))) + Fperm_SI_Woolf2021!$G$9:$G$93*EXP(-Fperm_SI_Woolf2021!$J$9:$J$93*$C147*IF(BK$58=Fperm_SI_Woolf2021!$E$9:$E$93,1,EXP(LN((1.1*(Fperm_SI_Woolf2021!$E$9:$E$93-BK$58)-63.1579*EXP(-0.19*Fperm_SI_Woolf2021!$E$9:$E$93)+63.1579*EXP(-0.19*BK$58))/(Fperm_SI_Woolf2021!$E$9:$E$93-BK$58))*(BK$58-Fperm_SI_Woolf2021!$E$9:$E$93)/10))) + Fperm_SI_Woolf2021!$H$9:$H$93*EXP(-Fperm_SI_Woolf2021!$K$9:$K$93*$C147*IF(BK$58=Fperm_SI_Woolf2021!$E$9:$E$93,1,EXP(LN((1.1*(Fperm_SI_Woolf2021!$E$9:$E$93-BK$58)-63.1579*EXP(-0.19*Fperm_SI_Woolf2021!$E$9:$E$93)+63.1579*EXP(-0.19*BK$58))/(Fperm_SI_Woolf2021!$E$9:$E$93-BK$58))*(BK$58-Fperm_SI_Woolf2021!$E$9:$E$93)/10))),Fperm_SI_Woolf2021!$D$9:$D$93)*BK$57+INTERCEPT(Fperm_SI_Woolf2021!$F$9:$F$93*EXP(-Fperm_SI_Woolf2021!$I$9:$I$93*$C147*IF(BK$58=Fperm_SI_Woolf2021!$E$9:$E$93,1,EXP(LN((1.1*(Fperm_SI_Woolf2021!$E$9:$E$93-BK$58)-63.1579*EXP(-0.19*Fperm_SI_Woolf2021!$E$9:$E$93)+63.1579*EXP(-0.19*BK$58))/(Fperm_SI_Woolf2021!$E$9:$E$93-BK$58))*(BK$58-Fperm_SI_Woolf2021!$E$9:$E$93)/10))) + Fperm_SI_Woolf2021!$G$9:$G$93*EXP(-Fperm_SI_Woolf2021!$J$9:$J$93*$C147*IF(BK$58=Fperm_SI_Woolf2021!$E$9:$E$93,1,EXP(LN((1.1*(Fperm_SI_Woolf2021!$E$9:$E$93-BK$58)-63.1579*EXP(-0.19*Fperm_SI_Woolf2021!$E$9:$E$93)+63.1579*EXP(-0.19*BK$58))/(Fperm_SI_Woolf2021!$E$9:$E$93-BK$58))*(BK$58-Fperm_SI_Woolf2021!$E$9:$E$93)/10))) + Fperm_SI_Woolf2021!$H$9:$H$93*EXP(-Fperm_SI_Woolf2021!$K$9:$K$93*$C147*IF(BK$58=Fperm_SI_Woolf2021!$E$9:$E$93,1,EXP(LN((1.1*(Fperm_SI_Woolf2021!$E$9:$E$93-BK$58)-63.1579*EXP(-0.19*Fperm_SI_Woolf2021!$E$9:$E$93)+63.1579*EXP(-0.19*BK$58))/(Fperm_SI_Woolf2021!$E$9:$E$93-BK$58))*(BK$58-Fperm_SI_Woolf2021!$E$9:$E$93)/10))),Fperm_SI_Woolf2021!$D$9:$D$93))</f>
        <v>8.8092061555190782E-2</v>
      </c>
      <c r="BL147" s="51" cm="1">
        <f t="array" ref="BL147">MIN(1,SLOPE(Fperm_SI_Woolf2021!$F$9:$F$93*EXP(-Fperm_SI_Woolf2021!$I$9:$I$93*$C147*IF(BL$58=Fperm_SI_Woolf2021!$E$9:$E$93,1,EXP(LN((1.1*(Fperm_SI_Woolf2021!$E$9:$E$93-BL$58)-63.1579*EXP(-0.19*Fperm_SI_Woolf2021!$E$9:$E$93)+63.1579*EXP(-0.19*BL$58))/(Fperm_SI_Woolf2021!$E$9:$E$93-BL$58))*(BL$58-Fperm_SI_Woolf2021!$E$9:$E$93)/10))) + Fperm_SI_Woolf2021!$G$9:$G$93*EXP(-Fperm_SI_Woolf2021!$J$9:$J$93*$C147*IF(BL$58=Fperm_SI_Woolf2021!$E$9:$E$93,1,EXP(LN((1.1*(Fperm_SI_Woolf2021!$E$9:$E$93-BL$58)-63.1579*EXP(-0.19*Fperm_SI_Woolf2021!$E$9:$E$93)+63.1579*EXP(-0.19*BL$58))/(Fperm_SI_Woolf2021!$E$9:$E$93-BL$58))*(BL$58-Fperm_SI_Woolf2021!$E$9:$E$93)/10))) + Fperm_SI_Woolf2021!$H$9:$H$93*EXP(-Fperm_SI_Woolf2021!$K$9:$K$93*$C147*IF(BL$58=Fperm_SI_Woolf2021!$E$9:$E$93,1,EXP(LN((1.1*(Fperm_SI_Woolf2021!$E$9:$E$93-BL$58)-63.1579*EXP(-0.19*Fperm_SI_Woolf2021!$E$9:$E$93)+63.1579*EXP(-0.19*BL$58))/(Fperm_SI_Woolf2021!$E$9:$E$93-BL$58))*(BL$58-Fperm_SI_Woolf2021!$E$9:$E$93)/10))),Fperm_SI_Woolf2021!$D$9:$D$93)*BL$57+INTERCEPT(Fperm_SI_Woolf2021!$F$9:$F$93*EXP(-Fperm_SI_Woolf2021!$I$9:$I$93*$C147*IF(BL$58=Fperm_SI_Woolf2021!$E$9:$E$93,1,EXP(LN((1.1*(Fperm_SI_Woolf2021!$E$9:$E$93-BL$58)-63.1579*EXP(-0.19*Fperm_SI_Woolf2021!$E$9:$E$93)+63.1579*EXP(-0.19*BL$58))/(Fperm_SI_Woolf2021!$E$9:$E$93-BL$58))*(BL$58-Fperm_SI_Woolf2021!$E$9:$E$93)/10))) + Fperm_SI_Woolf2021!$G$9:$G$93*EXP(-Fperm_SI_Woolf2021!$J$9:$J$93*$C147*IF(BL$58=Fperm_SI_Woolf2021!$E$9:$E$93,1,EXP(LN((1.1*(Fperm_SI_Woolf2021!$E$9:$E$93-BL$58)-63.1579*EXP(-0.19*Fperm_SI_Woolf2021!$E$9:$E$93)+63.1579*EXP(-0.19*BL$58))/(Fperm_SI_Woolf2021!$E$9:$E$93-BL$58))*(BL$58-Fperm_SI_Woolf2021!$E$9:$E$93)/10))) + Fperm_SI_Woolf2021!$H$9:$H$93*EXP(-Fperm_SI_Woolf2021!$K$9:$K$93*$C147*IF(BL$58=Fperm_SI_Woolf2021!$E$9:$E$93,1,EXP(LN((1.1*(Fperm_SI_Woolf2021!$E$9:$E$93-BL$58)-63.1579*EXP(-0.19*Fperm_SI_Woolf2021!$E$9:$E$93)+63.1579*EXP(-0.19*BL$58))/(Fperm_SI_Woolf2021!$E$9:$E$93-BL$58))*(BL$58-Fperm_SI_Woolf2021!$E$9:$E$93)/10))),Fperm_SI_Woolf2021!$D$9:$D$93))</f>
        <v>0.22556930186410015</v>
      </c>
      <c r="BM147" s="51" cm="1">
        <f t="array" ref="BM147">MIN(1,SLOPE(Fperm_SI_Woolf2021!$F$9:$F$93*EXP(-Fperm_SI_Woolf2021!$I$9:$I$93*$C147*IF(BM$58=Fperm_SI_Woolf2021!$E$9:$E$93,1,EXP(LN((1.1*(Fperm_SI_Woolf2021!$E$9:$E$93-BM$58)-63.1579*EXP(-0.19*Fperm_SI_Woolf2021!$E$9:$E$93)+63.1579*EXP(-0.19*BM$58))/(Fperm_SI_Woolf2021!$E$9:$E$93-BM$58))*(BM$58-Fperm_SI_Woolf2021!$E$9:$E$93)/10))) + Fperm_SI_Woolf2021!$G$9:$G$93*EXP(-Fperm_SI_Woolf2021!$J$9:$J$93*$C147*IF(BM$58=Fperm_SI_Woolf2021!$E$9:$E$93,1,EXP(LN((1.1*(Fperm_SI_Woolf2021!$E$9:$E$93-BM$58)-63.1579*EXP(-0.19*Fperm_SI_Woolf2021!$E$9:$E$93)+63.1579*EXP(-0.19*BM$58))/(Fperm_SI_Woolf2021!$E$9:$E$93-BM$58))*(BM$58-Fperm_SI_Woolf2021!$E$9:$E$93)/10))) + Fperm_SI_Woolf2021!$H$9:$H$93*EXP(-Fperm_SI_Woolf2021!$K$9:$K$93*$C147*IF(BM$58=Fperm_SI_Woolf2021!$E$9:$E$93,1,EXP(LN((1.1*(Fperm_SI_Woolf2021!$E$9:$E$93-BM$58)-63.1579*EXP(-0.19*Fperm_SI_Woolf2021!$E$9:$E$93)+63.1579*EXP(-0.19*BM$58))/(Fperm_SI_Woolf2021!$E$9:$E$93-BM$58))*(BM$58-Fperm_SI_Woolf2021!$E$9:$E$93)/10))),Fperm_SI_Woolf2021!$D$9:$D$93)*BM$57+INTERCEPT(Fperm_SI_Woolf2021!$F$9:$F$93*EXP(-Fperm_SI_Woolf2021!$I$9:$I$93*$C147*IF(BM$58=Fperm_SI_Woolf2021!$E$9:$E$93,1,EXP(LN((1.1*(Fperm_SI_Woolf2021!$E$9:$E$93-BM$58)-63.1579*EXP(-0.19*Fperm_SI_Woolf2021!$E$9:$E$93)+63.1579*EXP(-0.19*BM$58))/(Fperm_SI_Woolf2021!$E$9:$E$93-BM$58))*(BM$58-Fperm_SI_Woolf2021!$E$9:$E$93)/10))) + Fperm_SI_Woolf2021!$G$9:$G$93*EXP(-Fperm_SI_Woolf2021!$J$9:$J$93*$C147*IF(BM$58=Fperm_SI_Woolf2021!$E$9:$E$93,1,EXP(LN((1.1*(Fperm_SI_Woolf2021!$E$9:$E$93-BM$58)-63.1579*EXP(-0.19*Fperm_SI_Woolf2021!$E$9:$E$93)+63.1579*EXP(-0.19*BM$58))/(Fperm_SI_Woolf2021!$E$9:$E$93-BM$58))*(BM$58-Fperm_SI_Woolf2021!$E$9:$E$93)/10))) + Fperm_SI_Woolf2021!$H$9:$H$93*EXP(-Fperm_SI_Woolf2021!$K$9:$K$93*$C147*IF(BM$58=Fperm_SI_Woolf2021!$E$9:$E$93,1,EXP(LN((1.1*(Fperm_SI_Woolf2021!$E$9:$E$93-BM$58)-63.1579*EXP(-0.19*Fperm_SI_Woolf2021!$E$9:$E$93)+63.1579*EXP(-0.19*BM$58))/(Fperm_SI_Woolf2021!$E$9:$E$93-BM$58))*(BM$58-Fperm_SI_Woolf2021!$E$9:$E$93)/10))),Fperm_SI_Woolf2021!$D$9:$D$93))</f>
        <v>0.21496070438568413</v>
      </c>
      <c r="BN147" s="51" cm="1">
        <f t="array" ref="BN147">MIN(1,SLOPE(Fperm_SI_Woolf2021!$F$9:$F$93*EXP(-Fperm_SI_Woolf2021!$I$9:$I$93*$C147*IF(BN$58=Fperm_SI_Woolf2021!$E$9:$E$93,1,EXP(LN((1.1*(Fperm_SI_Woolf2021!$E$9:$E$93-BN$58)-63.1579*EXP(-0.19*Fperm_SI_Woolf2021!$E$9:$E$93)+63.1579*EXP(-0.19*BN$58))/(Fperm_SI_Woolf2021!$E$9:$E$93-BN$58))*(BN$58-Fperm_SI_Woolf2021!$E$9:$E$93)/10))) + Fperm_SI_Woolf2021!$G$9:$G$93*EXP(-Fperm_SI_Woolf2021!$J$9:$J$93*$C147*IF(BN$58=Fperm_SI_Woolf2021!$E$9:$E$93,1,EXP(LN((1.1*(Fperm_SI_Woolf2021!$E$9:$E$93-BN$58)-63.1579*EXP(-0.19*Fperm_SI_Woolf2021!$E$9:$E$93)+63.1579*EXP(-0.19*BN$58))/(Fperm_SI_Woolf2021!$E$9:$E$93-BN$58))*(BN$58-Fperm_SI_Woolf2021!$E$9:$E$93)/10))) + Fperm_SI_Woolf2021!$H$9:$H$93*EXP(-Fperm_SI_Woolf2021!$K$9:$K$93*$C147*IF(BN$58=Fperm_SI_Woolf2021!$E$9:$E$93,1,EXP(LN((1.1*(Fperm_SI_Woolf2021!$E$9:$E$93-BN$58)-63.1579*EXP(-0.19*Fperm_SI_Woolf2021!$E$9:$E$93)+63.1579*EXP(-0.19*BN$58))/(Fperm_SI_Woolf2021!$E$9:$E$93-BN$58))*(BN$58-Fperm_SI_Woolf2021!$E$9:$E$93)/10))),Fperm_SI_Woolf2021!$D$9:$D$93)*BN$57+INTERCEPT(Fperm_SI_Woolf2021!$F$9:$F$93*EXP(-Fperm_SI_Woolf2021!$I$9:$I$93*$C147*IF(BN$58=Fperm_SI_Woolf2021!$E$9:$E$93,1,EXP(LN((1.1*(Fperm_SI_Woolf2021!$E$9:$E$93-BN$58)-63.1579*EXP(-0.19*Fperm_SI_Woolf2021!$E$9:$E$93)+63.1579*EXP(-0.19*BN$58))/(Fperm_SI_Woolf2021!$E$9:$E$93-BN$58))*(BN$58-Fperm_SI_Woolf2021!$E$9:$E$93)/10))) + Fperm_SI_Woolf2021!$G$9:$G$93*EXP(-Fperm_SI_Woolf2021!$J$9:$J$93*$C147*IF(BN$58=Fperm_SI_Woolf2021!$E$9:$E$93,1,EXP(LN((1.1*(Fperm_SI_Woolf2021!$E$9:$E$93-BN$58)-63.1579*EXP(-0.19*Fperm_SI_Woolf2021!$E$9:$E$93)+63.1579*EXP(-0.19*BN$58))/(Fperm_SI_Woolf2021!$E$9:$E$93-BN$58))*(BN$58-Fperm_SI_Woolf2021!$E$9:$E$93)/10))) + Fperm_SI_Woolf2021!$H$9:$H$93*EXP(-Fperm_SI_Woolf2021!$K$9:$K$93*$C147*IF(BN$58=Fperm_SI_Woolf2021!$E$9:$E$93,1,EXP(LN((1.1*(Fperm_SI_Woolf2021!$E$9:$E$93-BN$58)-63.1579*EXP(-0.19*Fperm_SI_Woolf2021!$E$9:$E$93)+63.1579*EXP(-0.19*BN$58))/(Fperm_SI_Woolf2021!$E$9:$E$93-BN$58))*(BN$58-Fperm_SI_Woolf2021!$E$9:$E$93)/10))),Fperm_SI_Woolf2021!$D$9:$D$93))</f>
        <v>0.2043521069072681</v>
      </c>
      <c r="BO147" s="51" cm="1">
        <f t="array" ref="BO147">MIN(1,SLOPE(Fperm_SI_Woolf2021!$F$9:$F$93*EXP(-Fperm_SI_Woolf2021!$I$9:$I$93*$C147*IF(BO$58=Fperm_SI_Woolf2021!$E$9:$E$93,1,EXP(LN((1.1*(Fperm_SI_Woolf2021!$E$9:$E$93-BO$58)-63.1579*EXP(-0.19*Fperm_SI_Woolf2021!$E$9:$E$93)+63.1579*EXP(-0.19*BO$58))/(Fperm_SI_Woolf2021!$E$9:$E$93-BO$58))*(BO$58-Fperm_SI_Woolf2021!$E$9:$E$93)/10))) + Fperm_SI_Woolf2021!$G$9:$G$93*EXP(-Fperm_SI_Woolf2021!$J$9:$J$93*$C147*IF(BO$58=Fperm_SI_Woolf2021!$E$9:$E$93,1,EXP(LN((1.1*(Fperm_SI_Woolf2021!$E$9:$E$93-BO$58)-63.1579*EXP(-0.19*Fperm_SI_Woolf2021!$E$9:$E$93)+63.1579*EXP(-0.19*BO$58))/(Fperm_SI_Woolf2021!$E$9:$E$93-BO$58))*(BO$58-Fperm_SI_Woolf2021!$E$9:$E$93)/10))) + Fperm_SI_Woolf2021!$H$9:$H$93*EXP(-Fperm_SI_Woolf2021!$K$9:$K$93*$C147*IF(BO$58=Fperm_SI_Woolf2021!$E$9:$E$93,1,EXP(LN((1.1*(Fperm_SI_Woolf2021!$E$9:$E$93-BO$58)-63.1579*EXP(-0.19*Fperm_SI_Woolf2021!$E$9:$E$93)+63.1579*EXP(-0.19*BO$58))/(Fperm_SI_Woolf2021!$E$9:$E$93-BO$58))*(BO$58-Fperm_SI_Woolf2021!$E$9:$E$93)/10))),Fperm_SI_Woolf2021!$D$9:$D$93)*BO$57+INTERCEPT(Fperm_SI_Woolf2021!$F$9:$F$93*EXP(-Fperm_SI_Woolf2021!$I$9:$I$93*$C147*IF(BO$58=Fperm_SI_Woolf2021!$E$9:$E$93,1,EXP(LN((1.1*(Fperm_SI_Woolf2021!$E$9:$E$93-BO$58)-63.1579*EXP(-0.19*Fperm_SI_Woolf2021!$E$9:$E$93)+63.1579*EXP(-0.19*BO$58))/(Fperm_SI_Woolf2021!$E$9:$E$93-BO$58))*(BO$58-Fperm_SI_Woolf2021!$E$9:$E$93)/10))) + Fperm_SI_Woolf2021!$G$9:$G$93*EXP(-Fperm_SI_Woolf2021!$J$9:$J$93*$C147*IF(BO$58=Fperm_SI_Woolf2021!$E$9:$E$93,1,EXP(LN((1.1*(Fperm_SI_Woolf2021!$E$9:$E$93-BO$58)-63.1579*EXP(-0.19*Fperm_SI_Woolf2021!$E$9:$E$93)+63.1579*EXP(-0.19*BO$58))/(Fperm_SI_Woolf2021!$E$9:$E$93-BO$58))*(BO$58-Fperm_SI_Woolf2021!$E$9:$E$93)/10))) + Fperm_SI_Woolf2021!$H$9:$H$93*EXP(-Fperm_SI_Woolf2021!$K$9:$K$93*$C147*IF(BO$58=Fperm_SI_Woolf2021!$E$9:$E$93,1,EXP(LN((1.1*(Fperm_SI_Woolf2021!$E$9:$E$93-BO$58)-63.1579*EXP(-0.19*Fperm_SI_Woolf2021!$E$9:$E$93)+63.1579*EXP(-0.19*BO$58))/(Fperm_SI_Woolf2021!$E$9:$E$93-BO$58))*(BO$58-Fperm_SI_Woolf2021!$E$9:$E$93)/10))),Fperm_SI_Woolf2021!$D$9:$D$93))</f>
        <v>0.19374350942885207</v>
      </c>
      <c r="BP147" s="51" cm="1">
        <f t="array" ref="BP147">MIN(1,SLOPE(Fperm_SI_Woolf2021!$F$9:$F$93*EXP(-Fperm_SI_Woolf2021!$I$9:$I$93*$C147*IF(BP$58=Fperm_SI_Woolf2021!$E$9:$E$93,1,EXP(LN((1.1*(Fperm_SI_Woolf2021!$E$9:$E$93-BP$58)-63.1579*EXP(-0.19*Fperm_SI_Woolf2021!$E$9:$E$93)+63.1579*EXP(-0.19*BP$58))/(Fperm_SI_Woolf2021!$E$9:$E$93-BP$58))*(BP$58-Fperm_SI_Woolf2021!$E$9:$E$93)/10))) + Fperm_SI_Woolf2021!$G$9:$G$93*EXP(-Fperm_SI_Woolf2021!$J$9:$J$93*$C147*IF(BP$58=Fperm_SI_Woolf2021!$E$9:$E$93,1,EXP(LN((1.1*(Fperm_SI_Woolf2021!$E$9:$E$93-BP$58)-63.1579*EXP(-0.19*Fperm_SI_Woolf2021!$E$9:$E$93)+63.1579*EXP(-0.19*BP$58))/(Fperm_SI_Woolf2021!$E$9:$E$93-BP$58))*(BP$58-Fperm_SI_Woolf2021!$E$9:$E$93)/10))) + Fperm_SI_Woolf2021!$H$9:$H$93*EXP(-Fperm_SI_Woolf2021!$K$9:$K$93*$C147*IF(BP$58=Fperm_SI_Woolf2021!$E$9:$E$93,1,EXP(LN((1.1*(Fperm_SI_Woolf2021!$E$9:$E$93-BP$58)-63.1579*EXP(-0.19*Fperm_SI_Woolf2021!$E$9:$E$93)+63.1579*EXP(-0.19*BP$58))/(Fperm_SI_Woolf2021!$E$9:$E$93-BP$58))*(BP$58-Fperm_SI_Woolf2021!$E$9:$E$93)/10))),Fperm_SI_Woolf2021!$D$9:$D$93)*BP$57+INTERCEPT(Fperm_SI_Woolf2021!$F$9:$F$93*EXP(-Fperm_SI_Woolf2021!$I$9:$I$93*$C147*IF(BP$58=Fperm_SI_Woolf2021!$E$9:$E$93,1,EXP(LN((1.1*(Fperm_SI_Woolf2021!$E$9:$E$93-BP$58)-63.1579*EXP(-0.19*Fperm_SI_Woolf2021!$E$9:$E$93)+63.1579*EXP(-0.19*BP$58))/(Fperm_SI_Woolf2021!$E$9:$E$93-BP$58))*(BP$58-Fperm_SI_Woolf2021!$E$9:$E$93)/10))) + Fperm_SI_Woolf2021!$G$9:$G$93*EXP(-Fperm_SI_Woolf2021!$J$9:$J$93*$C147*IF(BP$58=Fperm_SI_Woolf2021!$E$9:$E$93,1,EXP(LN((1.1*(Fperm_SI_Woolf2021!$E$9:$E$93-BP$58)-63.1579*EXP(-0.19*Fperm_SI_Woolf2021!$E$9:$E$93)+63.1579*EXP(-0.19*BP$58))/(Fperm_SI_Woolf2021!$E$9:$E$93-BP$58))*(BP$58-Fperm_SI_Woolf2021!$E$9:$E$93)/10))) + Fperm_SI_Woolf2021!$H$9:$H$93*EXP(-Fperm_SI_Woolf2021!$K$9:$K$93*$C147*IF(BP$58=Fperm_SI_Woolf2021!$E$9:$E$93,1,EXP(LN((1.1*(Fperm_SI_Woolf2021!$E$9:$E$93-BP$58)-63.1579*EXP(-0.19*Fperm_SI_Woolf2021!$E$9:$E$93)+63.1579*EXP(-0.19*BP$58))/(Fperm_SI_Woolf2021!$E$9:$E$93-BP$58))*(BP$58-Fperm_SI_Woolf2021!$E$9:$E$93)/10))),Fperm_SI_Woolf2021!$D$9:$D$93))</f>
        <v>0.18313491195043605</v>
      </c>
      <c r="BQ147" s="51" cm="1">
        <f t="array" ref="BQ147">MIN(1,SLOPE(Fperm_SI_Woolf2021!$F$9:$F$93*EXP(-Fperm_SI_Woolf2021!$I$9:$I$93*$C147*IF(BQ$58=Fperm_SI_Woolf2021!$E$9:$E$93,1,EXP(LN((1.1*(Fperm_SI_Woolf2021!$E$9:$E$93-BQ$58)-63.1579*EXP(-0.19*Fperm_SI_Woolf2021!$E$9:$E$93)+63.1579*EXP(-0.19*BQ$58))/(Fperm_SI_Woolf2021!$E$9:$E$93-BQ$58))*(BQ$58-Fperm_SI_Woolf2021!$E$9:$E$93)/10))) + Fperm_SI_Woolf2021!$G$9:$G$93*EXP(-Fperm_SI_Woolf2021!$J$9:$J$93*$C147*IF(BQ$58=Fperm_SI_Woolf2021!$E$9:$E$93,1,EXP(LN((1.1*(Fperm_SI_Woolf2021!$E$9:$E$93-BQ$58)-63.1579*EXP(-0.19*Fperm_SI_Woolf2021!$E$9:$E$93)+63.1579*EXP(-0.19*BQ$58))/(Fperm_SI_Woolf2021!$E$9:$E$93-BQ$58))*(BQ$58-Fperm_SI_Woolf2021!$E$9:$E$93)/10))) + Fperm_SI_Woolf2021!$H$9:$H$93*EXP(-Fperm_SI_Woolf2021!$K$9:$K$93*$C147*IF(BQ$58=Fperm_SI_Woolf2021!$E$9:$E$93,1,EXP(LN((1.1*(Fperm_SI_Woolf2021!$E$9:$E$93-BQ$58)-63.1579*EXP(-0.19*Fperm_SI_Woolf2021!$E$9:$E$93)+63.1579*EXP(-0.19*BQ$58))/(Fperm_SI_Woolf2021!$E$9:$E$93-BQ$58))*(BQ$58-Fperm_SI_Woolf2021!$E$9:$E$93)/10))),Fperm_SI_Woolf2021!$D$9:$D$93)*BQ$57+INTERCEPT(Fperm_SI_Woolf2021!$F$9:$F$93*EXP(-Fperm_SI_Woolf2021!$I$9:$I$93*$C147*IF(BQ$58=Fperm_SI_Woolf2021!$E$9:$E$93,1,EXP(LN((1.1*(Fperm_SI_Woolf2021!$E$9:$E$93-BQ$58)-63.1579*EXP(-0.19*Fperm_SI_Woolf2021!$E$9:$E$93)+63.1579*EXP(-0.19*BQ$58))/(Fperm_SI_Woolf2021!$E$9:$E$93-BQ$58))*(BQ$58-Fperm_SI_Woolf2021!$E$9:$E$93)/10))) + Fperm_SI_Woolf2021!$G$9:$G$93*EXP(-Fperm_SI_Woolf2021!$J$9:$J$93*$C147*IF(BQ$58=Fperm_SI_Woolf2021!$E$9:$E$93,1,EXP(LN((1.1*(Fperm_SI_Woolf2021!$E$9:$E$93-BQ$58)-63.1579*EXP(-0.19*Fperm_SI_Woolf2021!$E$9:$E$93)+63.1579*EXP(-0.19*BQ$58))/(Fperm_SI_Woolf2021!$E$9:$E$93-BQ$58))*(BQ$58-Fperm_SI_Woolf2021!$E$9:$E$93)/10))) + Fperm_SI_Woolf2021!$H$9:$H$93*EXP(-Fperm_SI_Woolf2021!$K$9:$K$93*$C147*IF(BQ$58=Fperm_SI_Woolf2021!$E$9:$E$93,1,EXP(LN((1.1*(Fperm_SI_Woolf2021!$E$9:$E$93-BQ$58)-63.1579*EXP(-0.19*Fperm_SI_Woolf2021!$E$9:$E$93)+63.1579*EXP(-0.19*BQ$58))/(Fperm_SI_Woolf2021!$E$9:$E$93-BQ$58))*(BQ$58-Fperm_SI_Woolf2021!$E$9:$E$93)/10))),Fperm_SI_Woolf2021!$D$9:$D$93))</f>
        <v>0.17252631447202005</v>
      </c>
      <c r="BR147" s="51" cm="1">
        <f t="array" ref="BR147">MIN(1,SLOPE(Fperm_SI_Woolf2021!$F$9:$F$93*EXP(-Fperm_SI_Woolf2021!$I$9:$I$93*$C147*IF(BR$58=Fperm_SI_Woolf2021!$E$9:$E$93,1,EXP(LN((1.1*(Fperm_SI_Woolf2021!$E$9:$E$93-BR$58)-63.1579*EXP(-0.19*Fperm_SI_Woolf2021!$E$9:$E$93)+63.1579*EXP(-0.19*BR$58))/(Fperm_SI_Woolf2021!$E$9:$E$93-BR$58))*(BR$58-Fperm_SI_Woolf2021!$E$9:$E$93)/10))) + Fperm_SI_Woolf2021!$G$9:$G$93*EXP(-Fperm_SI_Woolf2021!$J$9:$J$93*$C147*IF(BR$58=Fperm_SI_Woolf2021!$E$9:$E$93,1,EXP(LN((1.1*(Fperm_SI_Woolf2021!$E$9:$E$93-BR$58)-63.1579*EXP(-0.19*Fperm_SI_Woolf2021!$E$9:$E$93)+63.1579*EXP(-0.19*BR$58))/(Fperm_SI_Woolf2021!$E$9:$E$93-BR$58))*(BR$58-Fperm_SI_Woolf2021!$E$9:$E$93)/10))) + Fperm_SI_Woolf2021!$H$9:$H$93*EXP(-Fperm_SI_Woolf2021!$K$9:$K$93*$C147*IF(BR$58=Fperm_SI_Woolf2021!$E$9:$E$93,1,EXP(LN((1.1*(Fperm_SI_Woolf2021!$E$9:$E$93-BR$58)-63.1579*EXP(-0.19*Fperm_SI_Woolf2021!$E$9:$E$93)+63.1579*EXP(-0.19*BR$58))/(Fperm_SI_Woolf2021!$E$9:$E$93-BR$58))*(BR$58-Fperm_SI_Woolf2021!$E$9:$E$93)/10))),Fperm_SI_Woolf2021!$D$9:$D$93)*BR$57+INTERCEPT(Fperm_SI_Woolf2021!$F$9:$F$93*EXP(-Fperm_SI_Woolf2021!$I$9:$I$93*$C147*IF(BR$58=Fperm_SI_Woolf2021!$E$9:$E$93,1,EXP(LN((1.1*(Fperm_SI_Woolf2021!$E$9:$E$93-BR$58)-63.1579*EXP(-0.19*Fperm_SI_Woolf2021!$E$9:$E$93)+63.1579*EXP(-0.19*BR$58))/(Fperm_SI_Woolf2021!$E$9:$E$93-BR$58))*(BR$58-Fperm_SI_Woolf2021!$E$9:$E$93)/10))) + Fperm_SI_Woolf2021!$G$9:$G$93*EXP(-Fperm_SI_Woolf2021!$J$9:$J$93*$C147*IF(BR$58=Fperm_SI_Woolf2021!$E$9:$E$93,1,EXP(LN((1.1*(Fperm_SI_Woolf2021!$E$9:$E$93-BR$58)-63.1579*EXP(-0.19*Fperm_SI_Woolf2021!$E$9:$E$93)+63.1579*EXP(-0.19*BR$58))/(Fperm_SI_Woolf2021!$E$9:$E$93-BR$58))*(BR$58-Fperm_SI_Woolf2021!$E$9:$E$93)/10))) + Fperm_SI_Woolf2021!$H$9:$H$93*EXP(-Fperm_SI_Woolf2021!$K$9:$K$93*$C147*IF(BR$58=Fperm_SI_Woolf2021!$E$9:$E$93,1,EXP(LN((1.1*(Fperm_SI_Woolf2021!$E$9:$E$93-BR$58)-63.1579*EXP(-0.19*Fperm_SI_Woolf2021!$E$9:$E$93)+63.1579*EXP(-0.19*BR$58))/(Fperm_SI_Woolf2021!$E$9:$E$93-BR$58))*(BR$58-Fperm_SI_Woolf2021!$E$9:$E$93)/10))),Fperm_SI_Woolf2021!$D$9:$D$93))</f>
        <v>0.16191771699360402</v>
      </c>
      <c r="BS147" s="51" cm="1">
        <f t="array" ref="BS147">MIN(1,SLOPE(Fperm_SI_Woolf2021!$F$9:$F$93*EXP(-Fperm_SI_Woolf2021!$I$9:$I$93*$C147*IF(BS$58=Fperm_SI_Woolf2021!$E$9:$E$93,1,EXP(LN((1.1*(Fperm_SI_Woolf2021!$E$9:$E$93-BS$58)-63.1579*EXP(-0.19*Fperm_SI_Woolf2021!$E$9:$E$93)+63.1579*EXP(-0.19*BS$58))/(Fperm_SI_Woolf2021!$E$9:$E$93-BS$58))*(BS$58-Fperm_SI_Woolf2021!$E$9:$E$93)/10))) + Fperm_SI_Woolf2021!$G$9:$G$93*EXP(-Fperm_SI_Woolf2021!$J$9:$J$93*$C147*IF(BS$58=Fperm_SI_Woolf2021!$E$9:$E$93,1,EXP(LN((1.1*(Fperm_SI_Woolf2021!$E$9:$E$93-BS$58)-63.1579*EXP(-0.19*Fperm_SI_Woolf2021!$E$9:$E$93)+63.1579*EXP(-0.19*BS$58))/(Fperm_SI_Woolf2021!$E$9:$E$93-BS$58))*(BS$58-Fperm_SI_Woolf2021!$E$9:$E$93)/10))) + Fperm_SI_Woolf2021!$H$9:$H$93*EXP(-Fperm_SI_Woolf2021!$K$9:$K$93*$C147*IF(BS$58=Fperm_SI_Woolf2021!$E$9:$E$93,1,EXP(LN((1.1*(Fperm_SI_Woolf2021!$E$9:$E$93-BS$58)-63.1579*EXP(-0.19*Fperm_SI_Woolf2021!$E$9:$E$93)+63.1579*EXP(-0.19*BS$58))/(Fperm_SI_Woolf2021!$E$9:$E$93-BS$58))*(BS$58-Fperm_SI_Woolf2021!$E$9:$E$93)/10))),Fperm_SI_Woolf2021!$D$9:$D$93)*BS$57+INTERCEPT(Fperm_SI_Woolf2021!$F$9:$F$93*EXP(-Fperm_SI_Woolf2021!$I$9:$I$93*$C147*IF(BS$58=Fperm_SI_Woolf2021!$E$9:$E$93,1,EXP(LN((1.1*(Fperm_SI_Woolf2021!$E$9:$E$93-BS$58)-63.1579*EXP(-0.19*Fperm_SI_Woolf2021!$E$9:$E$93)+63.1579*EXP(-0.19*BS$58))/(Fperm_SI_Woolf2021!$E$9:$E$93-BS$58))*(BS$58-Fperm_SI_Woolf2021!$E$9:$E$93)/10))) + Fperm_SI_Woolf2021!$G$9:$G$93*EXP(-Fperm_SI_Woolf2021!$J$9:$J$93*$C147*IF(BS$58=Fperm_SI_Woolf2021!$E$9:$E$93,1,EXP(LN((1.1*(Fperm_SI_Woolf2021!$E$9:$E$93-BS$58)-63.1579*EXP(-0.19*Fperm_SI_Woolf2021!$E$9:$E$93)+63.1579*EXP(-0.19*BS$58))/(Fperm_SI_Woolf2021!$E$9:$E$93-BS$58))*(BS$58-Fperm_SI_Woolf2021!$E$9:$E$93)/10))) + Fperm_SI_Woolf2021!$H$9:$H$93*EXP(-Fperm_SI_Woolf2021!$K$9:$K$93*$C147*IF(BS$58=Fperm_SI_Woolf2021!$E$9:$E$93,1,EXP(LN((1.1*(Fperm_SI_Woolf2021!$E$9:$E$93-BS$58)-63.1579*EXP(-0.19*Fperm_SI_Woolf2021!$E$9:$E$93)+63.1579*EXP(-0.19*BS$58))/(Fperm_SI_Woolf2021!$E$9:$E$93-BS$58))*(BS$58-Fperm_SI_Woolf2021!$E$9:$E$93)/10))),Fperm_SI_Woolf2021!$D$9:$D$93))</f>
        <v>0.151309119515188</v>
      </c>
      <c r="BT147" s="51" cm="1">
        <f t="array" ref="BT147">MIN(1,SLOPE(Fperm_SI_Woolf2021!$F$9:$F$93*EXP(-Fperm_SI_Woolf2021!$I$9:$I$93*$C147*IF(BT$58=Fperm_SI_Woolf2021!$E$9:$E$93,1,EXP(LN((1.1*(Fperm_SI_Woolf2021!$E$9:$E$93-BT$58)-63.1579*EXP(-0.19*Fperm_SI_Woolf2021!$E$9:$E$93)+63.1579*EXP(-0.19*BT$58))/(Fperm_SI_Woolf2021!$E$9:$E$93-BT$58))*(BT$58-Fperm_SI_Woolf2021!$E$9:$E$93)/10))) + Fperm_SI_Woolf2021!$G$9:$G$93*EXP(-Fperm_SI_Woolf2021!$J$9:$J$93*$C147*IF(BT$58=Fperm_SI_Woolf2021!$E$9:$E$93,1,EXP(LN((1.1*(Fperm_SI_Woolf2021!$E$9:$E$93-BT$58)-63.1579*EXP(-0.19*Fperm_SI_Woolf2021!$E$9:$E$93)+63.1579*EXP(-0.19*BT$58))/(Fperm_SI_Woolf2021!$E$9:$E$93-BT$58))*(BT$58-Fperm_SI_Woolf2021!$E$9:$E$93)/10))) + Fperm_SI_Woolf2021!$H$9:$H$93*EXP(-Fperm_SI_Woolf2021!$K$9:$K$93*$C147*IF(BT$58=Fperm_SI_Woolf2021!$E$9:$E$93,1,EXP(LN((1.1*(Fperm_SI_Woolf2021!$E$9:$E$93-BT$58)-63.1579*EXP(-0.19*Fperm_SI_Woolf2021!$E$9:$E$93)+63.1579*EXP(-0.19*BT$58))/(Fperm_SI_Woolf2021!$E$9:$E$93-BT$58))*(BT$58-Fperm_SI_Woolf2021!$E$9:$E$93)/10))),Fperm_SI_Woolf2021!$D$9:$D$93)*BT$57+INTERCEPT(Fperm_SI_Woolf2021!$F$9:$F$93*EXP(-Fperm_SI_Woolf2021!$I$9:$I$93*$C147*IF(BT$58=Fperm_SI_Woolf2021!$E$9:$E$93,1,EXP(LN((1.1*(Fperm_SI_Woolf2021!$E$9:$E$93-BT$58)-63.1579*EXP(-0.19*Fperm_SI_Woolf2021!$E$9:$E$93)+63.1579*EXP(-0.19*BT$58))/(Fperm_SI_Woolf2021!$E$9:$E$93-BT$58))*(BT$58-Fperm_SI_Woolf2021!$E$9:$E$93)/10))) + Fperm_SI_Woolf2021!$G$9:$G$93*EXP(-Fperm_SI_Woolf2021!$J$9:$J$93*$C147*IF(BT$58=Fperm_SI_Woolf2021!$E$9:$E$93,1,EXP(LN((1.1*(Fperm_SI_Woolf2021!$E$9:$E$93-BT$58)-63.1579*EXP(-0.19*Fperm_SI_Woolf2021!$E$9:$E$93)+63.1579*EXP(-0.19*BT$58))/(Fperm_SI_Woolf2021!$E$9:$E$93-BT$58))*(BT$58-Fperm_SI_Woolf2021!$E$9:$E$93)/10))) + Fperm_SI_Woolf2021!$H$9:$H$93*EXP(-Fperm_SI_Woolf2021!$K$9:$K$93*$C147*IF(BT$58=Fperm_SI_Woolf2021!$E$9:$E$93,1,EXP(LN((1.1*(Fperm_SI_Woolf2021!$E$9:$E$93-BT$58)-63.1579*EXP(-0.19*Fperm_SI_Woolf2021!$E$9:$E$93)+63.1579*EXP(-0.19*BT$58))/(Fperm_SI_Woolf2021!$E$9:$E$93-BT$58))*(BT$58-Fperm_SI_Woolf2021!$E$9:$E$93)/10))),Fperm_SI_Woolf2021!$D$9:$D$93))</f>
        <v>0.14070052203677197</v>
      </c>
      <c r="BU147" s="51" cm="1">
        <f t="array" ref="BU147">MIN(1,SLOPE(Fperm_SI_Woolf2021!$F$9:$F$93*EXP(-Fperm_SI_Woolf2021!$I$9:$I$93*$C147*IF(BU$58=Fperm_SI_Woolf2021!$E$9:$E$93,1,EXP(LN((1.1*(Fperm_SI_Woolf2021!$E$9:$E$93-BU$58)-63.1579*EXP(-0.19*Fperm_SI_Woolf2021!$E$9:$E$93)+63.1579*EXP(-0.19*BU$58))/(Fperm_SI_Woolf2021!$E$9:$E$93-BU$58))*(BU$58-Fperm_SI_Woolf2021!$E$9:$E$93)/10))) + Fperm_SI_Woolf2021!$G$9:$G$93*EXP(-Fperm_SI_Woolf2021!$J$9:$J$93*$C147*IF(BU$58=Fperm_SI_Woolf2021!$E$9:$E$93,1,EXP(LN((1.1*(Fperm_SI_Woolf2021!$E$9:$E$93-BU$58)-63.1579*EXP(-0.19*Fperm_SI_Woolf2021!$E$9:$E$93)+63.1579*EXP(-0.19*BU$58))/(Fperm_SI_Woolf2021!$E$9:$E$93-BU$58))*(BU$58-Fperm_SI_Woolf2021!$E$9:$E$93)/10))) + Fperm_SI_Woolf2021!$H$9:$H$93*EXP(-Fperm_SI_Woolf2021!$K$9:$K$93*$C147*IF(BU$58=Fperm_SI_Woolf2021!$E$9:$E$93,1,EXP(LN((1.1*(Fperm_SI_Woolf2021!$E$9:$E$93-BU$58)-63.1579*EXP(-0.19*Fperm_SI_Woolf2021!$E$9:$E$93)+63.1579*EXP(-0.19*BU$58))/(Fperm_SI_Woolf2021!$E$9:$E$93-BU$58))*(BU$58-Fperm_SI_Woolf2021!$E$9:$E$93)/10))),Fperm_SI_Woolf2021!$D$9:$D$93)*BU$57+INTERCEPT(Fperm_SI_Woolf2021!$F$9:$F$93*EXP(-Fperm_SI_Woolf2021!$I$9:$I$93*$C147*IF(BU$58=Fperm_SI_Woolf2021!$E$9:$E$93,1,EXP(LN((1.1*(Fperm_SI_Woolf2021!$E$9:$E$93-BU$58)-63.1579*EXP(-0.19*Fperm_SI_Woolf2021!$E$9:$E$93)+63.1579*EXP(-0.19*BU$58))/(Fperm_SI_Woolf2021!$E$9:$E$93-BU$58))*(BU$58-Fperm_SI_Woolf2021!$E$9:$E$93)/10))) + Fperm_SI_Woolf2021!$G$9:$G$93*EXP(-Fperm_SI_Woolf2021!$J$9:$J$93*$C147*IF(BU$58=Fperm_SI_Woolf2021!$E$9:$E$93,1,EXP(LN((1.1*(Fperm_SI_Woolf2021!$E$9:$E$93-BU$58)-63.1579*EXP(-0.19*Fperm_SI_Woolf2021!$E$9:$E$93)+63.1579*EXP(-0.19*BU$58))/(Fperm_SI_Woolf2021!$E$9:$E$93-BU$58))*(BU$58-Fperm_SI_Woolf2021!$E$9:$E$93)/10))) + Fperm_SI_Woolf2021!$H$9:$H$93*EXP(-Fperm_SI_Woolf2021!$K$9:$K$93*$C147*IF(BU$58=Fperm_SI_Woolf2021!$E$9:$E$93,1,EXP(LN((1.1*(Fperm_SI_Woolf2021!$E$9:$E$93-BU$58)-63.1579*EXP(-0.19*Fperm_SI_Woolf2021!$E$9:$E$93)+63.1579*EXP(-0.19*BU$58))/(Fperm_SI_Woolf2021!$E$9:$E$93-BU$58))*(BU$58-Fperm_SI_Woolf2021!$E$9:$E$93)/10))),Fperm_SI_Woolf2021!$D$9:$D$93))</f>
        <v>0.13009192455835594</v>
      </c>
      <c r="BV147" s="51" cm="1">
        <f t="array" ref="BV147">MIN(1,SLOPE(Fperm_SI_Woolf2021!$F$9:$F$93*EXP(-Fperm_SI_Woolf2021!$I$9:$I$93*$C147*IF(BV$58=Fperm_SI_Woolf2021!$E$9:$E$93,1,EXP(LN((1.1*(Fperm_SI_Woolf2021!$E$9:$E$93-BV$58)-63.1579*EXP(-0.19*Fperm_SI_Woolf2021!$E$9:$E$93)+63.1579*EXP(-0.19*BV$58))/(Fperm_SI_Woolf2021!$E$9:$E$93-BV$58))*(BV$58-Fperm_SI_Woolf2021!$E$9:$E$93)/10))) + Fperm_SI_Woolf2021!$G$9:$G$93*EXP(-Fperm_SI_Woolf2021!$J$9:$J$93*$C147*IF(BV$58=Fperm_SI_Woolf2021!$E$9:$E$93,1,EXP(LN((1.1*(Fperm_SI_Woolf2021!$E$9:$E$93-BV$58)-63.1579*EXP(-0.19*Fperm_SI_Woolf2021!$E$9:$E$93)+63.1579*EXP(-0.19*BV$58))/(Fperm_SI_Woolf2021!$E$9:$E$93-BV$58))*(BV$58-Fperm_SI_Woolf2021!$E$9:$E$93)/10))) + Fperm_SI_Woolf2021!$H$9:$H$93*EXP(-Fperm_SI_Woolf2021!$K$9:$K$93*$C147*IF(BV$58=Fperm_SI_Woolf2021!$E$9:$E$93,1,EXP(LN((1.1*(Fperm_SI_Woolf2021!$E$9:$E$93-BV$58)-63.1579*EXP(-0.19*Fperm_SI_Woolf2021!$E$9:$E$93)+63.1579*EXP(-0.19*BV$58))/(Fperm_SI_Woolf2021!$E$9:$E$93-BV$58))*(BV$58-Fperm_SI_Woolf2021!$E$9:$E$93)/10))),Fperm_SI_Woolf2021!$D$9:$D$93)*BV$57+INTERCEPT(Fperm_SI_Woolf2021!$F$9:$F$93*EXP(-Fperm_SI_Woolf2021!$I$9:$I$93*$C147*IF(BV$58=Fperm_SI_Woolf2021!$E$9:$E$93,1,EXP(LN((1.1*(Fperm_SI_Woolf2021!$E$9:$E$93-BV$58)-63.1579*EXP(-0.19*Fperm_SI_Woolf2021!$E$9:$E$93)+63.1579*EXP(-0.19*BV$58))/(Fperm_SI_Woolf2021!$E$9:$E$93-BV$58))*(BV$58-Fperm_SI_Woolf2021!$E$9:$E$93)/10))) + Fperm_SI_Woolf2021!$G$9:$G$93*EXP(-Fperm_SI_Woolf2021!$J$9:$J$93*$C147*IF(BV$58=Fperm_SI_Woolf2021!$E$9:$E$93,1,EXP(LN((1.1*(Fperm_SI_Woolf2021!$E$9:$E$93-BV$58)-63.1579*EXP(-0.19*Fperm_SI_Woolf2021!$E$9:$E$93)+63.1579*EXP(-0.19*BV$58))/(Fperm_SI_Woolf2021!$E$9:$E$93-BV$58))*(BV$58-Fperm_SI_Woolf2021!$E$9:$E$93)/10))) + Fperm_SI_Woolf2021!$H$9:$H$93*EXP(-Fperm_SI_Woolf2021!$K$9:$K$93*$C147*IF(BV$58=Fperm_SI_Woolf2021!$E$9:$E$93,1,EXP(LN((1.1*(Fperm_SI_Woolf2021!$E$9:$E$93-BV$58)-63.1579*EXP(-0.19*Fperm_SI_Woolf2021!$E$9:$E$93)+63.1579*EXP(-0.19*BV$58))/(Fperm_SI_Woolf2021!$E$9:$E$93-BV$58))*(BV$58-Fperm_SI_Woolf2021!$E$9:$E$93)/10))),Fperm_SI_Woolf2021!$D$9:$D$93))</f>
        <v>0.11948332707993992</v>
      </c>
      <c r="BW147" s="51" cm="1">
        <f t="array" ref="BW147">MIN(1,SLOPE(Fperm_SI_Woolf2021!$F$9:$F$93*EXP(-Fperm_SI_Woolf2021!$I$9:$I$93*$C147*IF(BW$58=Fperm_SI_Woolf2021!$E$9:$E$93,1,EXP(LN((1.1*(Fperm_SI_Woolf2021!$E$9:$E$93-BW$58)-63.1579*EXP(-0.19*Fperm_SI_Woolf2021!$E$9:$E$93)+63.1579*EXP(-0.19*BW$58))/(Fperm_SI_Woolf2021!$E$9:$E$93-BW$58))*(BW$58-Fperm_SI_Woolf2021!$E$9:$E$93)/10))) + Fperm_SI_Woolf2021!$G$9:$G$93*EXP(-Fperm_SI_Woolf2021!$J$9:$J$93*$C147*IF(BW$58=Fperm_SI_Woolf2021!$E$9:$E$93,1,EXP(LN((1.1*(Fperm_SI_Woolf2021!$E$9:$E$93-BW$58)-63.1579*EXP(-0.19*Fperm_SI_Woolf2021!$E$9:$E$93)+63.1579*EXP(-0.19*BW$58))/(Fperm_SI_Woolf2021!$E$9:$E$93-BW$58))*(BW$58-Fperm_SI_Woolf2021!$E$9:$E$93)/10))) + Fperm_SI_Woolf2021!$H$9:$H$93*EXP(-Fperm_SI_Woolf2021!$K$9:$K$93*$C147*IF(BW$58=Fperm_SI_Woolf2021!$E$9:$E$93,1,EXP(LN((1.1*(Fperm_SI_Woolf2021!$E$9:$E$93-BW$58)-63.1579*EXP(-0.19*Fperm_SI_Woolf2021!$E$9:$E$93)+63.1579*EXP(-0.19*BW$58))/(Fperm_SI_Woolf2021!$E$9:$E$93-BW$58))*(BW$58-Fperm_SI_Woolf2021!$E$9:$E$93)/10))),Fperm_SI_Woolf2021!$D$9:$D$93)*BW$57+INTERCEPT(Fperm_SI_Woolf2021!$F$9:$F$93*EXP(-Fperm_SI_Woolf2021!$I$9:$I$93*$C147*IF(BW$58=Fperm_SI_Woolf2021!$E$9:$E$93,1,EXP(LN((1.1*(Fperm_SI_Woolf2021!$E$9:$E$93-BW$58)-63.1579*EXP(-0.19*Fperm_SI_Woolf2021!$E$9:$E$93)+63.1579*EXP(-0.19*BW$58))/(Fperm_SI_Woolf2021!$E$9:$E$93-BW$58))*(BW$58-Fperm_SI_Woolf2021!$E$9:$E$93)/10))) + Fperm_SI_Woolf2021!$G$9:$G$93*EXP(-Fperm_SI_Woolf2021!$J$9:$J$93*$C147*IF(BW$58=Fperm_SI_Woolf2021!$E$9:$E$93,1,EXP(LN((1.1*(Fperm_SI_Woolf2021!$E$9:$E$93-BW$58)-63.1579*EXP(-0.19*Fperm_SI_Woolf2021!$E$9:$E$93)+63.1579*EXP(-0.19*BW$58))/(Fperm_SI_Woolf2021!$E$9:$E$93-BW$58))*(BW$58-Fperm_SI_Woolf2021!$E$9:$E$93)/10))) + Fperm_SI_Woolf2021!$H$9:$H$93*EXP(-Fperm_SI_Woolf2021!$K$9:$K$93*$C147*IF(BW$58=Fperm_SI_Woolf2021!$E$9:$E$93,1,EXP(LN((1.1*(Fperm_SI_Woolf2021!$E$9:$E$93-BW$58)-63.1579*EXP(-0.19*Fperm_SI_Woolf2021!$E$9:$E$93)+63.1579*EXP(-0.19*BW$58))/(Fperm_SI_Woolf2021!$E$9:$E$93-BW$58))*(BW$58-Fperm_SI_Woolf2021!$E$9:$E$93)/10))),Fperm_SI_Woolf2021!$D$9:$D$93))</f>
        <v>0.10887472960152389</v>
      </c>
      <c r="BX147" s="51" cm="1">
        <f t="array" ref="BX147">MIN(1,SLOPE(Fperm_SI_Woolf2021!$F$9:$F$93*EXP(-Fperm_SI_Woolf2021!$I$9:$I$93*$C147*IF(BX$58=Fperm_SI_Woolf2021!$E$9:$E$93,1,EXP(LN((1.1*(Fperm_SI_Woolf2021!$E$9:$E$93-BX$58)-63.1579*EXP(-0.19*Fperm_SI_Woolf2021!$E$9:$E$93)+63.1579*EXP(-0.19*BX$58))/(Fperm_SI_Woolf2021!$E$9:$E$93-BX$58))*(BX$58-Fperm_SI_Woolf2021!$E$9:$E$93)/10))) + Fperm_SI_Woolf2021!$G$9:$G$93*EXP(-Fperm_SI_Woolf2021!$J$9:$J$93*$C147*IF(BX$58=Fperm_SI_Woolf2021!$E$9:$E$93,1,EXP(LN((1.1*(Fperm_SI_Woolf2021!$E$9:$E$93-BX$58)-63.1579*EXP(-0.19*Fperm_SI_Woolf2021!$E$9:$E$93)+63.1579*EXP(-0.19*BX$58))/(Fperm_SI_Woolf2021!$E$9:$E$93-BX$58))*(BX$58-Fperm_SI_Woolf2021!$E$9:$E$93)/10))) + Fperm_SI_Woolf2021!$H$9:$H$93*EXP(-Fperm_SI_Woolf2021!$K$9:$K$93*$C147*IF(BX$58=Fperm_SI_Woolf2021!$E$9:$E$93,1,EXP(LN((1.1*(Fperm_SI_Woolf2021!$E$9:$E$93-BX$58)-63.1579*EXP(-0.19*Fperm_SI_Woolf2021!$E$9:$E$93)+63.1579*EXP(-0.19*BX$58))/(Fperm_SI_Woolf2021!$E$9:$E$93-BX$58))*(BX$58-Fperm_SI_Woolf2021!$E$9:$E$93)/10))),Fperm_SI_Woolf2021!$D$9:$D$93)*BX$57+INTERCEPT(Fperm_SI_Woolf2021!$F$9:$F$93*EXP(-Fperm_SI_Woolf2021!$I$9:$I$93*$C147*IF(BX$58=Fperm_SI_Woolf2021!$E$9:$E$93,1,EXP(LN((1.1*(Fperm_SI_Woolf2021!$E$9:$E$93-BX$58)-63.1579*EXP(-0.19*Fperm_SI_Woolf2021!$E$9:$E$93)+63.1579*EXP(-0.19*BX$58))/(Fperm_SI_Woolf2021!$E$9:$E$93-BX$58))*(BX$58-Fperm_SI_Woolf2021!$E$9:$E$93)/10))) + Fperm_SI_Woolf2021!$G$9:$G$93*EXP(-Fperm_SI_Woolf2021!$J$9:$J$93*$C147*IF(BX$58=Fperm_SI_Woolf2021!$E$9:$E$93,1,EXP(LN((1.1*(Fperm_SI_Woolf2021!$E$9:$E$93-BX$58)-63.1579*EXP(-0.19*Fperm_SI_Woolf2021!$E$9:$E$93)+63.1579*EXP(-0.19*BX$58))/(Fperm_SI_Woolf2021!$E$9:$E$93-BX$58))*(BX$58-Fperm_SI_Woolf2021!$E$9:$E$93)/10))) + Fperm_SI_Woolf2021!$H$9:$H$93*EXP(-Fperm_SI_Woolf2021!$K$9:$K$93*$C147*IF(BX$58=Fperm_SI_Woolf2021!$E$9:$E$93,1,EXP(LN((1.1*(Fperm_SI_Woolf2021!$E$9:$E$93-BX$58)-63.1579*EXP(-0.19*Fperm_SI_Woolf2021!$E$9:$E$93)+63.1579*EXP(-0.19*BX$58))/(Fperm_SI_Woolf2021!$E$9:$E$93-BX$58))*(BX$58-Fperm_SI_Woolf2021!$E$9:$E$93)/10))),Fperm_SI_Woolf2021!$D$9:$D$93))</f>
        <v>9.8266132123107836E-2</v>
      </c>
      <c r="BY147" s="51" cm="1">
        <f t="array" ref="BY147">MIN(1,SLOPE(Fperm_SI_Woolf2021!$F$9:$F$93*EXP(-Fperm_SI_Woolf2021!$I$9:$I$93*$C147*IF(BY$58=Fperm_SI_Woolf2021!$E$9:$E$93,1,EXP(LN((1.1*(Fperm_SI_Woolf2021!$E$9:$E$93-BY$58)-63.1579*EXP(-0.19*Fperm_SI_Woolf2021!$E$9:$E$93)+63.1579*EXP(-0.19*BY$58))/(Fperm_SI_Woolf2021!$E$9:$E$93-BY$58))*(BY$58-Fperm_SI_Woolf2021!$E$9:$E$93)/10))) + Fperm_SI_Woolf2021!$G$9:$G$93*EXP(-Fperm_SI_Woolf2021!$J$9:$J$93*$C147*IF(BY$58=Fperm_SI_Woolf2021!$E$9:$E$93,1,EXP(LN((1.1*(Fperm_SI_Woolf2021!$E$9:$E$93-BY$58)-63.1579*EXP(-0.19*Fperm_SI_Woolf2021!$E$9:$E$93)+63.1579*EXP(-0.19*BY$58))/(Fperm_SI_Woolf2021!$E$9:$E$93-BY$58))*(BY$58-Fperm_SI_Woolf2021!$E$9:$E$93)/10))) + Fperm_SI_Woolf2021!$H$9:$H$93*EXP(-Fperm_SI_Woolf2021!$K$9:$K$93*$C147*IF(BY$58=Fperm_SI_Woolf2021!$E$9:$E$93,1,EXP(LN((1.1*(Fperm_SI_Woolf2021!$E$9:$E$93-BY$58)-63.1579*EXP(-0.19*Fperm_SI_Woolf2021!$E$9:$E$93)+63.1579*EXP(-0.19*BY$58))/(Fperm_SI_Woolf2021!$E$9:$E$93-BY$58))*(BY$58-Fperm_SI_Woolf2021!$E$9:$E$93)/10))),Fperm_SI_Woolf2021!$D$9:$D$93)*BY$57+INTERCEPT(Fperm_SI_Woolf2021!$F$9:$F$93*EXP(-Fperm_SI_Woolf2021!$I$9:$I$93*$C147*IF(BY$58=Fperm_SI_Woolf2021!$E$9:$E$93,1,EXP(LN((1.1*(Fperm_SI_Woolf2021!$E$9:$E$93-BY$58)-63.1579*EXP(-0.19*Fperm_SI_Woolf2021!$E$9:$E$93)+63.1579*EXP(-0.19*BY$58))/(Fperm_SI_Woolf2021!$E$9:$E$93-BY$58))*(BY$58-Fperm_SI_Woolf2021!$E$9:$E$93)/10))) + Fperm_SI_Woolf2021!$G$9:$G$93*EXP(-Fperm_SI_Woolf2021!$J$9:$J$93*$C147*IF(BY$58=Fperm_SI_Woolf2021!$E$9:$E$93,1,EXP(LN((1.1*(Fperm_SI_Woolf2021!$E$9:$E$93-BY$58)-63.1579*EXP(-0.19*Fperm_SI_Woolf2021!$E$9:$E$93)+63.1579*EXP(-0.19*BY$58))/(Fperm_SI_Woolf2021!$E$9:$E$93-BY$58))*(BY$58-Fperm_SI_Woolf2021!$E$9:$E$93)/10))) + Fperm_SI_Woolf2021!$H$9:$H$93*EXP(-Fperm_SI_Woolf2021!$K$9:$K$93*$C147*IF(BY$58=Fperm_SI_Woolf2021!$E$9:$E$93,1,EXP(LN((1.1*(Fperm_SI_Woolf2021!$E$9:$E$93-BY$58)-63.1579*EXP(-0.19*Fperm_SI_Woolf2021!$E$9:$E$93)+63.1579*EXP(-0.19*BY$58))/(Fperm_SI_Woolf2021!$E$9:$E$93-BY$58))*(BY$58-Fperm_SI_Woolf2021!$E$9:$E$93)/10))),Fperm_SI_Woolf2021!$D$9:$D$93))</f>
        <v>8.7657534644691809E-2</v>
      </c>
      <c r="BZ147" s="51" cm="1">
        <f t="array" ref="BZ147">MIN(1,SLOPE(Fperm_SI_Woolf2021!$F$9:$F$93*EXP(-Fperm_SI_Woolf2021!$I$9:$I$93*$C147*IF(BZ$58=Fperm_SI_Woolf2021!$E$9:$E$93,1,EXP(LN((1.1*(Fperm_SI_Woolf2021!$E$9:$E$93-BZ$58)-63.1579*EXP(-0.19*Fperm_SI_Woolf2021!$E$9:$E$93)+63.1579*EXP(-0.19*BZ$58))/(Fperm_SI_Woolf2021!$E$9:$E$93-BZ$58))*(BZ$58-Fperm_SI_Woolf2021!$E$9:$E$93)/10))) + Fperm_SI_Woolf2021!$G$9:$G$93*EXP(-Fperm_SI_Woolf2021!$J$9:$J$93*$C147*IF(BZ$58=Fperm_SI_Woolf2021!$E$9:$E$93,1,EXP(LN((1.1*(Fperm_SI_Woolf2021!$E$9:$E$93-BZ$58)-63.1579*EXP(-0.19*Fperm_SI_Woolf2021!$E$9:$E$93)+63.1579*EXP(-0.19*BZ$58))/(Fperm_SI_Woolf2021!$E$9:$E$93-BZ$58))*(BZ$58-Fperm_SI_Woolf2021!$E$9:$E$93)/10))) + Fperm_SI_Woolf2021!$H$9:$H$93*EXP(-Fperm_SI_Woolf2021!$K$9:$K$93*$C147*IF(BZ$58=Fperm_SI_Woolf2021!$E$9:$E$93,1,EXP(LN((1.1*(Fperm_SI_Woolf2021!$E$9:$E$93-BZ$58)-63.1579*EXP(-0.19*Fperm_SI_Woolf2021!$E$9:$E$93)+63.1579*EXP(-0.19*BZ$58))/(Fperm_SI_Woolf2021!$E$9:$E$93-BZ$58))*(BZ$58-Fperm_SI_Woolf2021!$E$9:$E$93)/10))),Fperm_SI_Woolf2021!$D$9:$D$93)*BZ$57+INTERCEPT(Fperm_SI_Woolf2021!$F$9:$F$93*EXP(-Fperm_SI_Woolf2021!$I$9:$I$93*$C147*IF(BZ$58=Fperm_SI_Woolf2021!$E$9:$E$93,1,EXP(LN((1.1*(Fperm_SI_Woolf2021!$E$9:$E$93-BZ$58)-63.1579*EXP(-0.19*Fperm_SI_Woolf2021!$E$9:$E$93)+63.1579*EXP(-0.19*BZ$58))/(Fperm_SI_Woolf2021!$E$9:$E$93-BZ$58))*(BZ$58-Fperm_SI_Woolf2021!$E$9:$E$93)/10))) + Fperm_SI_Woolf2021!$G$9:$G$93*EXP(-Fperm_SI_Woolf2021!$J$9:$J$93*$C147*IF(BZ$58=Fperm_SI_Woolf2021!$E$9:$E$93,1,EXP(LN((1.1*(Fperm_SI_Woolf2021!$E$9:$E$93-BZ$58)-63.1579*EXP(-0.19*Fperm_SI_Woolf2021!$E$9:$E$93)+63.1579*EXP(-0.19*BZ$58))/(Fperm_SI_Woolf2021!$E$9:$E$93-BZ$58))*(BZ$58-Fperm_SI_Woolf2021!$E$9:$E$93)/10))) + Fperm_SI_Woolf2021!$H$9:$H$93*EXP(-Fperm_SI_Woolf2021!$K$9:$K$93*$C147*IF(BZ$58=Fperm_SI_Woolf2021!$E$9:$E$93,1,EXP(LN((1.1*(Fperm_SI_Woolf2021!$E$9:$E$93-BZ$58)-63.1579*EXP(-0.19*Fperm_SI_Woolf2021!$E$9:$E$93)+63.1579*EXP(-0.19*BZ$58))/(Fperm_SI_Woolf2021!$E$9:$E$93-BZ$58))*(BZ$58-Fperm_SI_Woolf2021!$E$9:$E$93)/10))),Fperm_SI_Woolf2021!$D$9:$D$93))</f>
        <v>7.7048937166275783E-2</v>
      </c>
    </row>
    <row r="148" spans="3:78" x14ac:dyDescent="0.2">
      <c r="C148" s="48">
        <v>880</v>
      </c>
      <c r="D148" s="51" cm="1">
        <f t="array" ref="D148">MIN(1,SLOPE(Fperm_SI_Woolf2021!$F$9:$F$93*EXP(-Fperm_SI_Woolf2021!$I$9:$I$93*$C148*IF(D$58=Fperm_SI_Woolf2021!$E$9:$E$93,1,EXP(LN((1.1*(Fperm_SI_Woolf2021!$E$9:$E$93-D$58)-63.1579*EXP(-0.19*Fperm_SI_Woolf2021!$E$9:$E$93)+63.1579*EXP(-0.19*D$58))/(Fperm_SI_Woolf2021!$E$9:$E$93-D$58))*(D$58-Fperm_SI_Woolf2021!$E$9:$E$93)/10))) + Fperm_SI_Woolf2021!$G$9:$G$93*EXP(-Fperm_SI_Woolf2021!$J$9:$J$93*$C148*IF(D$58=Fperm_SI_Woolf2021!$E$9:$E$93,1,EXP(LN((1.1*(Fperm_SI_Woolf2021!$E$9:$E$93-D$58)-63.1579*EXP(-0.19*Fperm_SI_Woolf2021!$E$9:$E$93)+63.1579*EXP(-0.19*D$58))/(Fperm_SI_Woolf2021!$E$9:$E$93-D$58))*(D$58-Fperm_SI_Woolf2021!$E$9:$E$93)/10))) + Fperm_SI_Woolf2021!$H$9:$H$93*EXP(-Fperm_SI_Woolf2021!$K$9:$K$93*$C148*IF(D$58=Fperm_SI_Woolf2021!$E$9:$E$93,1,EXP(LN((1.1*(Fperm_SI_Woolf2021!$E$9:$E$93-D$58)-63.1579*EXP(-0.19*Fperm_SI_Woolf2021!$E$9:$E$93)+63.1579*EXP(-0.19*D$58))/(Fperm_SI_Woolf2021!$E$9:$E$93-D$58))*(D$58-Fperm_SI_Woolf2021!$E$9:$E$93)/10))),Fperm_SI_Woolf2021!$D$9:$D$93)*D$57+INTERCEPT(Fperm_SI_Woolf2021!$F$9:$F$93*EXP(-Fperm_SI_Woolf2021!$I$9:$I$93*$C148*IF(D$58=Fperm_SI_Woolf2021!$E$9:$E$93,1,EXP(LN((1.1*(Fperm_SI_Woolf2021!$E$9:$E$93-D$58)-63.1579*EXP(-0.19*Fperm_SI_Woolf2021!$E$9:$E$93)+63.1579*EXP(-0.19*D$58))/(Fperm_SI_Woolf2021!$E$9:$E$93-D$58))*(D$58-Fperm_SI_Woolf2021!$E$9:$E$93)/10))) + Fperm_SI_Woolf2021!$G$9:$G$93*EXP(-Fperm_SI_Woolf2021!$J$9:$J$93*$C148*IF(D$58=Fperm_SI_Woolf2021!$E$9:$E$93,1,EXP(LN((1.1*(Fperm_SI_Woolf2021!$E$9:$E$93-D$58)-63.1579*EXP(-0.19*Fperm_SI_Woolf2021!$E$9:$E$93)+63.1579*EXP(-0.19*D$58))/(Fperm_SI_Woolf2021!$E$9:$E$93-D$58))*(D$58-Fperm_SI_Woolf2021!$E$9:$E$93)/10))) + Fperm_SI_Woolf2021!$H$9:$H$93*EXP(-Fperm_SI_Woolf2021!$K$9:$K$93*$C148*IF(D$58=Fperm_SI_Woolf2021!$E$9:$E$93,1,EXP(LN((1.1*(Fperm_SI_Woolf2021!$E$9:$E$93-D$58)-63.1579*EXP(-0.19*Fperm_SI_Woolf2021!$E$9:$E$93)+63.1579*EXP(-0.19*D$58))/(Fperm_SI_Woolf2021!$E$9:$E$93-D$58))*(D$58-Fperm_SI_Woolf2021!$E$9:$E$93)/10))),Fperm_SI_Woolf2021!$D$9:$D$93))</f>
        <v>0.81355505046042931</v>
      </c>
      <c r="E148" s="51" cm="1">
        <f t="array" ref="E148">MIN(1,SLOPE(Fperm_SI_Woolf2021!$F$9:$F$93*EXP(-Fperm_SI_Woolf2021!$I$9:$I$93*$C148*IF(E$58=Fperm_SI_Woolf2021!$E$9:$E$93,1,EXP(LN((1.1*(Fperm_SI_Woolf2021!$E$9:$E$93-E$58)-63.1579*EXP(-0.19*Fperm_SI_Woolf2021!$E$9:$E$93)+63.1579*EXP(-0.19*E$58))/(Fperm_SI_Woolf2021!$E$9:$E$93-E$58))*(E$58-Fperm_SI_Woolf2021!$E$9:$E$93)/10))) + Fperm_SI_Woolf2021!$G$9:$G$93*EXP(-Fperm_SI_Woolf2021!$J$9:$J$93*$C148*IF(E$58=Fperm_SI_Woolf2021!$E$9:$E$93,1,EXP(LN((1.1*(Fperm_SI_Woolf2021!$E$9:$E$93-E$58)-63.1579*EXP(-0.19*Fperm_SI_Woolf2021!$E$9:$E$93)+63.1579*EXP(-0.19*E$58))/(Fperm_SI_Woolf2021!$E$9:$E$93-E$58))*(E$58-Fperm_SI_Woolf2021!$E$9:$E$93)/10))) + Fperm_SI_Woolf2021!$H$9:$H$93*EXP(-Fperm_SI_Woolf2021!$K$9:$K$93*$C148*IF(E$58=Fperm_SI_Woolf2021!$E$9:$E$93,1,EXP(LN((1.1*(Fperm_SI_Woolf2021!$E$9:$E$93-E$58)-63.1579*EXP(-0.19*Fperm_SI_Woolf2021!$E$9:$E$93)+63.1579*EXP(-0.19*E$58))/(Fperm_SI_Woolf2021!$E$9:$E$93-E$58))*(E$58-Fperm_SI_Woolf2021!$E$9:$E$93)/10))),Fperm_SI_Woolf2021!$D$9:$D$93)*E$57+INTERCEPT(Fperm_SI_Woolf2021!$F$9:$F$93*EXP(-Fperm_SI_Woolf2021!$I$9:$I$93*$C148*IF(E$58=Fperm_SI_Woolf2021!$E$9:$E$93,1,EXP(LN((1.1*(Fperm_SI_Woolf2021!$E$9:$E$93-E$58)-63.1579*EXP(-0.19*Fperm_SI_Woolf2021!$E$9:$E$93)+63.1579*EXP(-0.19*E$58))/(Fperm_SI_Woolf2021!$E$9:$E$93-E$58))*(E$58-Fperm_SI_Woolf2021!$E$9:$E$93)/10))) + Fperm_SI_Woolf2021!$G$9:$G$93*EXP(-Fperm_SI_Woolf2021!$J$9:$J$93*$C148*IF(E$58=Fperm_SI_Woolf2021!$E$9:$E$93,1,EXP(LN((1.1*(Fperm_SI_Woolf2021!$E$9:$E$93-E$58)-63.1579*EXP(-0.19*Fperm_SI_Woolf2021!$E$9:$E$93)+63.1579*EXP(-0.19*E$58))/(Fperm_SI_Woolf2021!$E$9:$E$93-E$58))*(E$58-Fperm_SI_Woolf2021!$E$9:$E$93)/10))) + Fperm_SI_Woolf2021!$H$9:$H$93*EXP(-Fperm_SI_Woolf2021!$K$9:$K$93*$C148*IF(E$58=Fperm_SI_Woolf2021!$E$9:$E$93,1,EXP(LN((1.1*(Fperm_SI_Woolf2021!$E$9:$E$93-E$58)-63.1579*EXP(-0.19*Fperm_SI_Woolf2021!$E$9:$E$93)+63.1579*EXP(-0.19*E$58))/(Fperm_SI_Woolf2021!$E$9:$E$93-E$58))*(E$58-Fperm_SI_Woolf2021!$E$9:$E$93)/10))),Fperm_SI_Woolf2021!$D$9:$D$93))</f>
        <v>0.78186424281418387</v>
      </c>
      <c r="F148" s="51" cm="1">
        <f t="array" ref="F148">MIN(1,SLOPE(Fperm_SI_Woolf2021!$F$9:$F$93*EXP(-Fperm_SI_Woolf2021!$I$9:$I$93*$C148*IF(F$58=Fperm_SI_Woolf2021!$E$9:$E$93,1,EXP(LN((1.1*(Fperm_SI_Woolf2021!$E$9:$E$93-F$58)-63.1579*EXP(-0.19*Fperm_SI_Woolf2021!$E$9:$E$93)+63.1579*EXP(-0.19*F$58))/(Fperm_SI_Woolf2021!$E$9:$E$93-F$58))*(F$58-Fperm_SI_Woolf2021!$E$9:$E$93)/10))) + Fperm_SI_Woolf2021!$G$9:$G$93*EXP(-Fperm_SI_Woolf2021!$J$9:$J$93*$C148*IF(F$58=Fperm_SI_Woolf2021!$E$9:$E$93,1,EXP(LN((1.1*(Fperm_SI_Woolf2021!$E$9:$E$93-F$58)-63.1579*EXP(-0.19*Fperm_SI_Woolf2021!$E$9:$E$93)+63.1579*EXP(-0.19*F$58))/(Fperm_SI_Woolf2021!$E$9:$E$93-F$58))*(F$58-Fperm_SI_Woolf2021!$E$9:$E$93)/10))) + Fperm_SI_Woolf2021!$H$9:$H$93*EXP(-Fperm_SI_Woolf2021!$K$9:$K$93*$C148*IF(F$58=Fperm_SI_Woolf2021!$E$9:$E$93,1,EXP(LN((1.1*(Fperm_SI_Woolf2021!$E$9:$E$93-F$58)-63.1579*EXP(-0.19*Fperm_SI_Woolf2021!$E$9:$E$93)+63.1579*EXP(-0.19*F$58))/(Fperm_SI_Woolf2021!$E$9:$E$93-F$58))*(F$58-Fperm_SI_Woolf2021!$E$9:$E$93)/10))),Fperm_SI_Woolf2021!$D$9:$D$93)*F$57+INTERCEPT(Fperm_SI_Woolf2021!$F$9:$F$93*EXP(-Fperm_SI_Woolf2021!$I$9:$I$93*$C148*IF(F$58=Fperm_SI_Woolf2021!$E$9:$E$93,1,EXP(LN((1.1*(Fperm_SI_Woolf2021!$E$9:$E$93-F$58)-63.1579*EXP(-0.19*Fperm_SI_Woolf2021!$E$9:$E$93)+63.1579*EXP(-0.19*F$58))/(Fperm_SI_Woolf2021!$E$9:$E$93-F$58))*(F$58-Fperm_SI_Woolf2021!$E$9:$E$93)/10))) + Fperm_SI_Woolf2021!$G$9:$G$93*EXP(-Fperm_SI_Woolf2021!$J$9:$J$93*$C148*IF(F$58=Fperm_SI_Woolf2021!$E$9:$E$93,1,EXP(LN((1.1*(Fperm_SI_Woolf2021!$E$9:$E$93-F$58)-63.1579*EXP(-0.19*Fperm_SI_Woolf2021!$E$9:$E$93)+63.1579*EXP(-0.19*F$58))/(Fperm_SI_Woolf2021!$E$9:$E$93-F$58))*(F$58-Fperm_SI_Woolf2021!$E$9:$E$93)/10))) + Fperm_SI_Woolf2021!$H$9:$H$93*EXP(-Fperm_SI_Woolf2021!$K$9:$K$93*$C148*IF(F$58=Fperm_SI_Woolf2021!$E$9:$E$93,1,EXP(LN((1.1*(Fperm_SI_Woolf2021!$E$9:$E$93-F$58)-63.1579*EXP(-0.19*Fperm_SI_Woolf2021!$E$9:$E$93)+63.1579*EXP(-0.19*F$58))/(Fperm_SI_Woolf2021!$E$9:$E$93-F$58))*(F$58-Fperm_SI_Woolf2021!$E$9:$E$93)/10))),Fperm_SI_Woolf2021!$D$9:$D$93))</f>
        <v>0.75017343516793833</v>
      </c>
      <c r="G148" s="51" cm="1">
        <f t="array" ref="G148">MIN(1,SLOPE(Fperm_SI_Woolf2021!$F$9:$F$93*EXP(-Fperm_SI_Woolf2021!$I$9:$I$93*$C148*IF(G$58=Fperm_SI_Woolf2021!$E$9:$E$93,1,EXP(LN((1.1*(Fperm_SI_Woolf2021!$E$9:$E$93-G$58)-63.1579*EXP(-0.19*Fperm_SI_Woolf2021!$E$9:$E$93)+63.1579*EXP(-0.19*G$58))/(Fperm_SI_Woolf2021!$E$9:$E$93-G$58))*(G$58-Fperm_SI_Woolf2021!$E$9:$E$93)/10))) + Fperm_SI_Woolf2021!$G$9:$G$93*EXP(-Fperm_SI_Woolf2021!$J$9:$J$93*$C148*IF(G$58=Fperm_SI_Woolf2021!$E$9:$E$93,1,EXP(LN((1.1*(Fperm_SI_Woolf2021!$E$9:$E$93-G$58)-63.1579*EXP(-0.19*Fperm_SI_Woolf2021!$E$9:$E$93)+63.1579*EXP(-0.19*G$58))/(Fperm_SI_Woolf2021!$E$9:$E$93-G$58))*(G$58-Fperm_SI_Woolf2021!$E$9:$E$93)/10))) + Fperm_SI_Woolf2021!$H$9:$H$93*EXP(-Fperm_SI_Woolf2021!$K$9:$K$93*$C148*IF(G$58=Fperm_SI_Woolf2021!$E$9:$E$93,1,EXP(LN((1.1*(Fperm_SI_Woolf2021!$E$9:$E$93-G$58)-63.1579*EXP(-0.19*Fperm_SI_Woolf2021!$E$9:$E$93)+63.1579*EXP(-0.19*G$58))/(Fperm_SI_Woolf2021!$E$9:$E$93-G$58))*(G$58-Fperm_SI_Woolf2021!$E$9:$E$93)/10))),Fperm_SI_Woolf2021!$D$9:$D$93)*G$57+INTERCEPT(Fperm_SI_Woolf2021!$F$9:$F$93*EXP(-Fperm_SI_Woolf2021!$I$9:$I$93*$C148*IF(G$58=Fperm_SI_Woolf2021!$E$9:$E$93,1,EXP(LN((1.1*(Fperm_SI_Woolf2021!$E$9:$E$93-G$58)-63.1579*EXP(-0.19*Fperm_SI_Woolf2021!$E$9:$E$93)+63.1579*EXP(-0.19*G$58))/(Fperm_SI_Woolf2021!$E$9:$E$93-G$58))*(G$58-Fperm_SI_Woolf2021!$E$9:$E$93)/10))) + Fperm_SI_Woolf2021!$G$9:$G$93*EXP(-Fperm_SI_Woolf2021!$J$9:$J$93*$C148*IF(G$58=Fperm_SI_Woolf2021!$E$9:$E$93,1,EXP(LN((1.1*(Fperm_SI_Woolf2021!$E$9:$E$93-G$58)-63.1579*EXP(-0.19*Fperm_SI_Woolf2021!$E$9:$E$93)+63.1579*EXP(-0.19*G$58))/(Fperm_SI_Woolf2021!$E$9:$E$93-G$58))*(G$58-Fperm_SI_Woolf2021!$E$9:$E$93)/10))) + Fperm_SI_Woolf2021!$H$9:$H$93*EXP(-Fperm_SI_Woolf2021!$K$9:$K$93*$C148*IF(G$58=Fperm_SI_Woolf2021!$E$9:$E$93,1,EXP(LN((1.1*(Fperm_SI_Woolf2021!$E$9:$E$93-G$58)-63.1579*EXP(-0.19*Fperm_SI_Woolf2021!$E$9:$E$93)+63.1579*EXP(-0.19*G$58))/(Fperm_SI_Woolf2021!$E$9:$E$93-G$58))*(G$58-Fperm_SI_Woolf2021!$E$9:$E$93)/10))),Fperm_SI_Woolf2021!$D$9:$D$93))</f>
        <v>0.71848262752169278</v>
      </c>
      <c r="H148" s="51" cm="1">
        <f t="array" ref="H148">MIN(1,SLOPE(Fperm_SI_Woolf2021!$F$9:$F$93*EXP(-Fperm_SI_Woolf2021!$I$9:$I$93*$C148*IF(H$58=Fperm_SI_Woolf2021!$E$9:$E$93,1,EXP(LN((1.1*(Fperm_SI_Woolf2021!$E$9:$E$93-H$58)-63.1579*EXP(-0.19*Fperm_SI_Woolf2021!$E$9:$E$93)+63.1579*EXP(-0.19*H$58))/(Fperm_SI_Woolf2021!$E$9:$E$93-H$58))*(H$58-Fperm_SI_Woolf2021!$E$9:$E$93)/10))) + Fperm_SI_Woolf2021!$G$9:$G$93*EXP(-Fperm_SI_Woolf2021!$J$9:$J$93*$C148*IF(H$58=Fperm_SI_Woolf2021!$E$9:$E$93,1,EXP(LN((1.1*(Fperm_SI_Woolf2021!$E$9:$E$93-H$58)-63.1579*EXP(-0.19*Fperm_SI_Woolf2021!$E$9:$E$93)+63.1579*EXP(-0.19*H$58))/(Fperm_SI_Woolf2021!$E$9:$E$93-H$58))*(H$58-Fperm_SI_Woolf2021!$E$9:$E$93)/10))) + Fperm_SI_Woolf2021!$H$9:$H$93*EXP(-Fperm_SI_Woolf2021!$K$9:$K$93*$C148*IF(H$58=Fperm_SI_Woolf2021!$E$9:$E$93,1,EXP(LN((1.1*(Fperm_SI_Woolf2021!$E$9:$E$93-H$58)-63.1579*EXP(-0.19*Fperm_SI_Woolf2021!$E$9:$E$93)+63.1579*EXP(-0.19*H$58))/(Fperm_SI_Woolf2021!$E$9:$E$93-H$58))*(H$58-Fperm_SI_Woolf2021!$E$9:$E$93)/10))),Fperm_SI_Woolf2021!$D$9:$D$93)*H$57+INTERCEPT(Fperm_SI_Woolf2021!$F$9:$F$93*EXP(-Fperm_SI_Woolf2021!$I$9:$I$93*$C148*IF(H$58=Fperm_SI_Woolf2021!$E$9:$E$93,1,EXP(LN((1.1*(Fperm_SI_Woolf2021!$E$9:$E$93-H$58)-63.1579*EXP(-0.19*Fperm_SI_Woolf2021!$E$9:$E$93)+63.1579*EXP(-0.19*H$58))/(Fperm_SI_Woolf2021!$E$9:$E$93-H$58))*(H$58-Fperm_SI_Woolf2021!$E$9:$E$93)/10))) + Fperm_SI_Woolf2021!$G$9:$G$93*EXP(-Fperm_SI_Woolf2021!$J$9:$J$93*$C148*IF(H$58=Fperm_SI_Woolf2021!$E$9:$E$93,1,EXP(LN((1.1*(Fperm_SI_Woolf2021!$E$9:$E$93-H$58)-63.1579*EXP(-0.19*Fperm_SI_Woolf2021!$E$9:$E$93)+63.1579*EXP(-0.19*H$58))/(Fperm_SI_Woolf2021!$E$9:$E$93-H$58))*(H$58-Fperm_SI_Woolf2021!$E$9:$E$93)/10))) + Fperm_SI_Woolf2021!$H$9:$H$93*EXP(-Fperm_SI_Woolf2021!$K$9:$K$93*$C148*IF(H$58=Fperm_SI_Woolf2021!$E$9:$E$93,1,EXP(LN((1.1*(Fperm_SI_Woolf2021!$E$9:$E$93-H$58)-63.1579*EXP(-0.19*Fperm_SI_Woolf2021!$E$9:$E$93)+63.1579*EXP(-0.19*H$58))/(Fperm_SI_Woolf2021!$E$9:$E$93-H$58))*(H$58-Fperm_SI_Woolf2021!$E$9:$E$93)/10))),Fperm_SI_Woolf2021!$D$9:$D$93))</f>
        <v>0.68679181987544724</v>
      </c>
      <c r="I148" s="51" cm="1">
        <f t="array" ref="I148">MIN(1,SLOPE(Fperm_SI_Woolf2021!$F$9:$F$93*EXP(-Fperm_SI_Woolf2021!$I$9:$I$93*$C148*IF(I$58=Fperm_SI_Woolf2021!$E$9:$E$93,1,EXP(LN((1.1*(Fperm_SI_Woolf2021!$E$9:$E$93-I$58)-63.1579*EXP(-0.19*Fperm_SI_Woolf2021!$E$9:$E$93)+63.1579*EXP(-0.19*I$58))/(Fperm_SI_Woolf2021!$E$9:$E$93-I$58))*(I$58-Fperm_SI_Woolf2021!$E$9:$E$93)/10))) + Fperm_SI_Woolf2021!$G$9:$G$93*EXP(-Fperm_SI_Woolf2021!$J$9:$J$93*$C148*IF(I$58=Fperm_SI_Woolf2021!$E$9:$E$93,1,EXP(LN((1.1*(Fperm_SI_Woolf2021!$E$9:$E$93-I$58)-63.1579*EXP(-0.19*Fperm_SI_Woolf2021!$E$9:$E$93)+63.1579*EXP(-0.19*I$58))/(Fperm_SI_Woolf2021!$E$9:$E$93-I$58))*(I$58-Fperm_SI_Woolf2021!$E$9:$E$93)/10))) + Fperm_SI_Woolf2021!$H$9:$H$93*EXP(-Fperm_SI_Woolf2021!$K$9:$K$93*$C148*IF(I$58=Fperm_SI_Woolf2021!$E$9:$E$93,1,EXP(LN((1.1*(Fperm_SI_Woolf2021!$E$9:$E$93-I$58)-63.1579*EXP(-0.19*Fperm_SI_Woolf2021!$E$9:$E$93)+63.1579*EXP(-0.19*I$58))/(Fperm_SI_Woolf2021!$E$9:$E$93-I$58))*(I$58-Fperm_SI_Woolf2021!$E$9:$E$93)/10))),Fperm_SI_Woolf2021!$D$9:$D$93)*I$57+INTERCEPT(Fperm_SI_Woolf2021!$F$9:$F$93*EXP(-Fperm_SI_Woolf2021!$I$9:$I$93*$C148*IF(I$58=Fperm_SI_Woolf2021!$E$9:$E$93,1,EXP(LN((1.1*(Fperm_SI_Woolf2021!$E$9:$E$93-I$58)-63.1579*EXP(-0.19*Fperm_SI_Woolf2021!$E$9:$E$93)+63.1579*EXP(-0.19*I$58))/(Fperm_SI_Woolf2021!$E$9:$E$93-I$58))*(I$58-Fperm_SI_Woolf2021!$E$9:$E$93)/10))) + Fperm_SI_Woolf2021!$G$9:$G$93*EXP(-Fperm_SI_Woolf2021!$J$9:$J$93*$C148*IF(I$58=Fperm_SI_Woolf2021!$E$9:$E$93,1,EXP(LN((1.1*(Fperm_SI_Woolf2021!$E$9:$E$93-I$58)-63.1579*EXP(-0.19*Fperm_SI_Woolf2021!$E$9:$E$93)+63.1579*EXP(-0.19*I$58))/(Fperm_SI_Woolf2021!$E$9:$E$93-I$58))*(I$58-Fperm_SI_Woolf2021!$E$9:$E$93)/10))) + Fperm_SI_Woolf2021!$H$9:$H$93*EXP(-Fperm_SI_Woolf2021!$K$9:$K$93*$C148*IF(I$58=Fperm_SI_Woolf2021!$E$9:$E$93,1,EXP(LN((1.1*(Fperm_SI_Woolf2021!$E$9:$E$93-I$58)-63.1579*EXP(-0.19*Fperm_SI_Woolf2021!$E$9:$E$93)+63.1579*EXP(-0.19*I$58))/(Fperm_SI_Woolf2021!$E$9:$E$93-I$58))*(I$58-Fperm_SI_Woolf2021!$E$9:$E$93)/10))),Fperm_SI_Woolf2021!$D$9:$D$93))</f>
        <v>0.65510101222920181</v>
      </c>
      <c r="J148" s="51" cm="1">
        <f t="array" ref="J148">MIN(1,SLOPE(Fperm_SI_Woolf2021!$F$9:$F$93*EXP(-Fperm_SI_Woolf2021!$I$9:$I$93*$C148*IF(J$58=Fperm_SI_Woolf2021!$E$9:$E$93,1,EXP(LN((1.1*(Fperm_SI_Woolf2021!$E$9:$E$93-J$58)-63.1579*EXP(-0.19*Fperm_SI_Woolf2021!$E$9:$E$93)+63.1579*EXP(-0.19*J$58))/(Fperm_SI_Woolf2021!$E$9:$E$93-J$58))*(J$58-Fperm_SI_Woolf2021!$E$9:$E$93)/10))) + Fperm_SI_Woolf2021!$G$9:$G$93*EXP(-Fperm_SI_Woolf2021!$J$9:$J$93*$C148*IF(J$58=Fperm_SI_Woolf2021!$E$9:$E$93,1,EXP(LN((1.1*(Fperm_SI_Woolf2021!$E$9:$E$93-J$58)-63.1579*EXP(-0.19*Fperm_SI_Woolf2021!$E$9:$E$93)+63.1579*EXP(-0.19*J$58))/(Fperm_SI_Woolf2021!$E$9:$E$93-J$58))*(J$58-Fperm_SI_Woolf2021!$E$9:$E$93)/10))) + Fperm_SI_Woolf2021!$H$9:$H$93*EXP(-Fperm_SI_Woolf2021!$K$9:$K$93*$C148*IF(J$58=Fperm_SI_Woolf2021!$E$9:$E$93,1,EXP(LN((1.1*(Fperm_SI_Woolf2021!$E$9:$E$93-J$58)-63.1579*EXP(-0.19*Fperm_SI_Woolf2021!$E$9:$E$93)+63.1579*EXP(-0.19*J$58))/(Fperm_SI_Woolf2021!$E$9:$E$93-J$58))*(J$58-Fperm_SI_Woolf2021!$E$9:$E$93)/10))),Fperm_SI_Woolf2021!$D$9:$D$93)*J$57+INTERCEPT(Fperm_SI_Woolf2021!$F$9:$F$93*EXP(-Fperm_SI_Woolf2021!$I$9:$I$93*$C148*IF(J$58=Fperm_SI_Woolf2021!$E$9:$E$93,1,EXP(LN((1.1*(Fperm_SI_Woolf2021!$E$9:$E$93-J$58)-63.1579*EXP(-0.19*Fperm_SI_Woolf2021!$E$9:$E$93)+63.1579*EXP(-0.19*J$58))/(Fperm_SI_Woolf2021!$E$9:$E$93-J$58))*(J$58-Fperm_SI_Woolf2021!$E$9:$E$93)/10))) + Fperm_SI_Woolf2021!$G$9:$G$93*EXP(-Fperm_SI_Woolf2021!$J$9:$J$93*$C148*IF(J$58=Fperm_SI_Woolf2021!$E$9:$E$93,1,EXP(LN((1.1*(Fperm_SI_Woolf2021!$E$9:$E$93-J$58)-63.1579*EXP(-0.19*Fperm_SI_Woolf2021!$E$9:$E$93)+63.1579*EXP(-0.19*J$58))/(Fperm_SI_Woolf2021!$E$9:$E$93-J$58))*(J$58-Fperm_SI_Woolf2021!$E$9:$E$93)/10))) + Fperm_SI_Woolf2021!$H$9:$H$93*EXP(-Fperm_SI_Woolf2021!$K$9:$K$93*$C148*IF(J$58=Fperm_SI_Woolf2021!$E$9:$E$93,1,EXP(LN((1.1*(Fperm_SI_Woolf2021!$E$9:$E$93-J$58)-63.1579*EXP(-0.19*Fperm_SI_Woolf2021!$E$9:$E$93)+63.1579*EXP(-0.19*J$58))/(Fperm_SI_Woolf2021!$E$9:$E$93-J$58))*(J$58-Fperm_SI_Woolf2021!$E$9:$E$93)/10))),Fperm_SI_Woolf2021!$D$9:$D$93))</f>
        <v>0.62341020458295626</v>
      </c>
      <c r="K148" s="51" cm="1">
        <f t="array" ref="K148">MIN(1,SLOPE(Fperm_SI_Woolf2021!$F$9:$F$93*EXP(-Fperm_SI_Woolf2021!$I$9:$I$93*$C148*IF(K$58=Fperm_SI_Woolf2021!$E$9:$E$93,1,EXP(LN((1.1*(Fperm_SI_Woolf2021!$E$9:$E$93-K$58)-63.1579*EXP(-0.19*Fperm_SI_Woolf2021!$E$9:$E$93)+63.1579*EXP(-0.19*K$58))/(Fperm_SI_Woolf2021!$E$9:$E$93-K$58))*(K$58-Fperm_SI_Woolf2021!$E$9:$E$93)/10))) + Fperm_SI_Woolf2021!$G$9:$G$93*EXP(-Fperm_SI_Woolf2021!$J$9:$J$93*$C148*IF(K$58=Fperm_SI_Woolf2021!$E$9:$E$93,1,EXP(LN((1.1*(Fperm_SI_Woolf2021!$E$9:$E$93-K$58)-63.1579*EXP(-0.19*Fperm_SI_Woolf2021!$E$9:$E$93)+63.1579*EXP(-0.19*K$58))/(Fperm_SI_Woolf2021!$E$9:$E$93-K$58))*(K$58-Fperm_SI_Woolf2021!$E$9:$E$93)/10))) + Fperm_SI_Woolf2021!$H$9:$H$93*EXP(-Fperm_SI_Woolf2021!$K$9:$K$93*$C148*IF(K$58=Fperm_SI_Woolf2021!$E$9:$E$93,1,EXP(LN((1.1*(Fperm_SI_Woolf2021!$E$9:$E$93-K$58)-63.1579*EXP(-0.19*Fperm_SI_Woolf2021!$E$9:$E$93)+63.1579*EXP(-0.19*K$58))/(Fperm_SI_Woolf2021!$E$9:$E$93-K$58))*(K$58-Fperm_SI_Woolf2021!$E$9:$E$93)/10))),Fperm_SI_Woolf2021!$D$9:$D$93)*K$57+INTERCEPT(Fperm_SI_Woolf2021!$F$9:$F$93*EXP(-Fperm_SI_Woolf2021!$I$9:$I$93*$C148*IF(K$58=Fperm_SI_Woolf2021!$E$9:$E$93,1,EXP(LN((1.1*(Fperm_SI_Woolf2021!$E$9:$E$93-K$58)-63.1579*EXP(-0.19*Fperm_SI_Woolf2021!$E$9:$E$93)+63.1579*EXP(-0.19*K$58))/(Fperm_SI_Woolf2021!$E$9:$E$93-K$58))*(K$58-Fperm_SI_Woolf2021!$E$9:$E$93)/10))) + Fperm_SI_Woolf2021!$G$9:$G$93*EXP(-Fperm_SI_Woolf2021!$J$9:$J$93*$C148*IF(K$58=Fperm_SI_Woolf2021!$E$9:$E$93,1,EXP(LN((1.1*(Fperm_SI_Woolf2021!$E$9:$E$93-K$58)-63.1579*EXP(-0.19*Fperm_SI_Woolf2021!$E$9:$E$93)+63.1579*EXP(-0.19*K$58))/(Fperm_SI_Woolf2021!$E$9:$E$93-K$58))*(K$58-Fperm_SI_Woolf2021!$E$9:$E$93)/10))) + Fperm_SI_Woolf2021!$H$9:$H$93*EXP(-Fperm_SI_Woolf2021!$K$9:$K$93*$C148*IF(K$58=Fperm_SI_Woolf2021!$E$9:$E$93,1,EXP(LN((1.1*(Fperm_SI_Woolf2021!$E$9:$E$93-K$58)-63.1579*EXP(-0.19*Fperm_SI_Woolf2021!$E$9:$E$93)+63.1579*EXP(-0.19*K$58))/(Fperm_SI_Woolf2021!$E$9:$E$93-K$58))*(K$58-Fperm_SI_Woolf2021!$E$9:$E$93)/10))),Fperm_SI_Woolf2021!$D$9:$D$93))</f>
        <v>0.59171939693671072</v>
      </c>
      <c r="L148" s="51" cm="1">
        <f t="array" ref="L148">MIN(1,SLOPE(Fperm_SI_Woolf2021!$F$9:$F$93*EXP(-Fperm_SI_Woolf2021!$I$9:$I$93*$C148*IF(L$58=Fperm_SI_Woolf2021!$E$9:$E$93,1,EXP(LN((1.1*(Fperm_SI_Woolf2021!$E$9:$E$93-L$58)-63.1579*EXP(-0.19*Fperm_SI_Woolf2021!$E$9:$E$93)+63.1579*EXP(-0.19*L$58))/(Fperm_SI_Woolf2021!$E$9:$E$93-L$58))*(L$58-Fperm_SI_Woolf2021!$E$9:$E$93)/10))) + Fperm_SI_Woolf2021!$G$9:$G$93*EXP(-Fperm_SI_Woolf2021!$J$9:$J$93*$C148*IF(L$58=Fperm_SI_Woolf2021!$E$9:$E$93,1,EXP(LN((1.1*(Fperm_SI_Woolf2021!$E$9:$E$93-L$58)-63.1579*EXP(-0.19*Fperm_SI_Woolf2021!$E$9:$E$93)+63.1579*EXP(-0.19*L$58))/(Fperm_SI_Woolf2021!$E$9:$E$93-L$58))*(L$58-Fperm_SI_Woolf2021!$E$9:$E$93)/10))) + Fperm_SI_Woolf2021!$H$9:$H$93*EXP(-Fperm_SI_Woolf2021!$K$9:$K$93*$C148*IF(L$58=Fperm_SI_Woolf2021!$E$9:$E$93,1,EXP(LN((1.1*(Fperm_SI_Woolf2021!$E$9:$E$93-L$58)-63.1579*EXP(-0.19*Fperm_SI_Woolf2021!$E$9:$E$93)+63.1579*EXP(-0.19*L$58))/(Fperm_SI_Woolf2021!$E$9:$E$93-L$58))*(L$58-Fperm_SI_Woolf2021!$E$9:$E$93)/10))),Fperm_SI_Woolf2021!$D$9:$D$93)*L$57+INTERCEPT(Fperm_SI_Woolf2021!$F$9:$F$93*EXP(-Fperm_SI_Woolf2021!$I$9:$I$93*$C148*IF(L$58=Fperm_SI_Woolf2021!$E$9:$E$93,1,EXP(LN((1.1*(Fperm_SI_Woolf2021!$E$9:$E$93-L$58)-63.1579*EXP(-0.19*Fperm_SI_Woolf2021!$E$9:$E$93)+63.1579*EXP(-0.19*L$58))/(Fperm_SI_Woolf2021!$E$9:$E$93-L$58))*(L$58-Fperm_SI_Woolf2021!$E$9:$E$93)/10))) + Fperm_SI_Woolf2021!$G$9:$G$93*EXP(-Fperm_SI_Woolf2021!$J$9:$J$93*$C148*IF(L$58=Fperm_SI_Woolf2021!$E$9:$E$93,1,EXP(LN((1.1*(Fperm_SI_Woolf2021!$E$9:$E$93-L$58)-63.1579*EXP(-0.19*Fperm_SI_Woolf2021!$E$9:$E$93)+63.1579*EXP(-0.19*L$58))/(Fperm_SI_Woolf2021!$E$9:$E$93-L$58))*(L$58-Fperm_SI_Woolf2021!$E$9:$E$93)/10))) + Fperm_SI_Woolf2021!$H$9:$H$93*EXP(-Fperm_SI_Woolf2021!$K$9:$K$93*$C148*IF(L$58=Fperm_SI_Woolf2021!$E$9:$E$93,1,EXP(LN((1.1*(Fperm_SI_Woolf2021!$E$9:$E$93-L$58)-63.1579*EXP(-0.19*Fperm_SI_Woolf2021!$E$9:$E$93)+63.1579*EXP(-0.19*L$58))/(Fperm_SI_Woolf2021!$E$9:$E$93-L$58))*(L$58-Fperm_SI_Woolf2021!$E$9:$E$93)/10))),Fperm_SI_Woolf2021!$D$9:$D$93))</f>
        <v>0.56002858929046528</v>
      </c>
      <c r="M148" s="51" cm="1">
        <f t="array" ref="M148">MIN(1,SLOPE(Fperm_SI_Woolf2021!$F$9:$F$93*EXP(-Fperm_SI_Woolf2021!$I$9:$I$93*$C148*IF(M$58=Fperm_SI_Woolf2021!$E$9:$E$93,1,EXP(LN((1.1*(Fperm_SI_Woolf2021!$E$9:$E$93-M$58)-63.1579*EXP(-0.19*Fperm_SI_Woolf2021!$E$9:$E$93)+63.1579*EXP(-0.19*M$58))/(Fperm_SI_Woolf2021!$E$9:$E$93-M$58))*(M$58-Fperm_SI_Woolf2021!$E$9:$E$93)/10))) + Fperm_SI_Woolf2021!$G$9:$G$93*EXP(-Fperm_SI_Woolf2021!$J$9:$J$93*$C148*IF(M$58=Fperm_SI_Woolf2021!$E$9:$E$93,1,EXP(LN((1.1*(Fperm_SI_Woolf2021!$E$9:$E$93-M$58)-63.1579*EXP(-0.19*Fperm_SI_Woolf2021!$E$9:$E$93)+63.1579*EXP(-0.19*M$58))/(Fperm_SI_Woolf2021!$E$9:$E$93-M$58))*(M$58-Fperm_SI_Woolf2021!$E$9:$E$93)/10))) + Fperm_SI_Woolf2021!$H$9:$H$93*EXP(-Fperm_SI_Woolf2021!$K$9:$K$93*$C148*IF(M$58=Fperm_SI_Woolf2021!$E$9:$E$93,1,EXP(LN((1.1*(Fperm_SI_Woolf2021!$E$9:$E$93-M$58)-63.1579*EXP(-0.19*Fperm_SI_Woolf2021!$E$9:$E$93)+63.1579*EXP(-0.19*M$58))/(Fperm_SI_Woolf2021!$E$9:$E$93-M$58))*(M$58-Fperm_SI_Woolf2021!$E$9:$E$93)/10))),Fperm_SI_Woolf2021!$D$9:$D$93)*M$57+INTERCEPT(Fperm_SI_Woolf2021!$F$9:$F$93*EXP(-Fperm_SI_Woolf2021!$I$9:$I$93*$C148*IF(M$58=Fperm_SI_Woolf2021!$E$9:$E$93,1,EXP(LN((1.1*(Fperm_SI_Woolf2021!$E$9:$E$93-M$58)-63.1579*EXP(-0.19*Fperm_SI_Woolf2021!$E$9:$E$93)+63.1579*EXP(-0.19*M$58))/(Fperm_SI_Woolf2021!$E$9:$E$93-M$58))*(M$58-Fperm_SI_Woolf2021!$E$9:$E$93)/10))) + Fperm_SI_Woolf2021!$G$9:$G$93*EXP(-Fperm_SI_Woolf2021!$J$9:$J$93*$C148*IF(M$58=Fperm_SI_Woolf2021!$E$9:$E$93,1,EXP(LN((1.1*(Fperm_SI_Woolf2021!$E$9:$E$93-M$58)-63.1579*EXP(-0.19*Fperm_SI_Woolf2021!$E$9:$E$93)+63.1579*EXP(-0.19*M$58))/(Fperm_SI_Woolf2021!$E$9:$E$93-M$58))*(M$58-Fperm_SI_Woolf2021!$E$9:$E$93)/10))) + Fperm_SI_Woolf2021!$H$9:$H$93*EXP(-Fperm_SI_Woolf2021!$K$9:$K$93*$C148*IF(M$58=Fperm_SI_Woolf2021!$E$9:$E$93,1,EXP(LN((1.1*(Fperm_SI_Woolf2021!$E$9:$E$93-M$58)-63.1579*EXP(-0.19*Fperm_SI_Woolf2021!$E$9:$E$93)+63.1579*EXP(-0.19*M$58))/(Fperm_SI_Woolf2021!$E$9:$E$93-M$58))*(M$58-Fperm_SI_Woolf2021!$E$9:$E$93)/10))),Fperm_SI_Woolf2021!$D$9:$D$93))</f>
        <v>0.52833778164421985</v>
      </c>
      <c r="N148" s="51" cm="1">
        <f t="array" ref="N148">MIN(1,SLOPE(Fperm_SI_Woolf2021!$F$9:$F$93*EXP(-Fperm_SI_Woolf2021!$I$9:$I$93*$C148*IF(N$58=Fperm_SI_Woolf2021!$E$9:$E$93,1,EXP(LN((1.1*(Fperm_SI_Woolf2021!$E$9:$E$93-N$58)-63.1579*EXP(-0.19*Fperm_SI_Woolf2021!$E$9:$E$93)+63.1579*EXP(-0.19*N$58))/(Fperm_SI_Woolf2021!$E$9:$E$93-N$58))*(N$58-Fperm_SI_Woolf2021!$E$9:$E$93)/10))) + Fperm_SI_Woolf2021!$G$9:$G$93*EXP(-Fperm_SI_Woolf2021!$J$9:$J$93*$C148*IF(N$58=Fperm_SI_Woolf2021!$E$9:$E$93,1,EXP(LN((1.1*(Fperm_SI_Woolf2021!$E$9:$E$93-N$58)-63.1579*EXP(-0.19*Fperm_SI_Woolf2021!$E$9:$E$93)+63.1579*EXP(-0.19*N$58))/(Fperm_SI_Woolf2021!$E$9:$E$93-N$58))*(N$58-Fperm_SI_Woolf2021!$E$9:$E$93)/10))) + Fperm_SI_Woolf2021!$H$9:$H$93*EXP(-Fperm_SI_Woolf2021!$K$9:$K$93*$C148*IF(N$58=Fperm_SI_Woolf2021!$E$9:$E$93,1,EXP(LN((1.1*(Fperm_SI_Woolf2021!$E$9:$E$93-N$58)-63.1579*EXP(-0.19*Fperm_SI_Woolf2021!$E$9:$E$93)+63.1579*EXP(-0.19*N$58))/(Fperm_SI_Woolf2021!$E$9:$E$93-N$58))*(N$58-Fperm_SI_Woolf2021!$E$9:$E$93)/10))),Fperm_SI_Woolf2021!$D$9:$D$93)*N$57+INTERCEPT(Fperm_SI_Woolf2021!$F$9:$F$93*EXP(-Fperm_SI_Woolf2021!$I$9:$I$93*$C148*IF(N$58=Fperm_SI_Woolf2021!$E$9:$E$93,1,EXP(LN((1.1*(Fperm_SI_Woolf2021!$E$9:$E$93-N$58)-63.1579*EXP(-0.19*Fperm_SI_Woolf2021!$E$9:$E$93)+63.1579*EXP(-0.19*N$58))/(Fperm_SI_Woolf2021!$E$9:$E$93-N$58))*(N$58-Fperm_SI_Woolf2021!$E$9:$E$93)/10))) + Fperm_SI_Woolf2021!$G$9:$G$93*EXP(-Fperm_SI_Woolf2021!$J$9:$J$93*$C148*IF(N$58=Fperm_SI_Woolf2021!$E$9:$E$93,1,EXP(LN((1.1*(Fperm_SI_Woolf2021!$E$9:$E$93-N$58)-63.1579*EXP(-0.19*Fperm_SI_Woolf2021!$E$9:$E$93)+63.1579*EXP(-0.19*N$58))/(Fperm_SI_Woolf2021!$E$9:$E$93-N$58))*(N$58-Fperm_SI_Woolf2021!$E$9:$E$93)/10))) + Fperm_SI_Woolf2021!$H$9:$H$93*EXP(-Fperm_SI_Woolf2021!$K$9:$K$93*$C148*IF(N$58=Fperm_SI_Woolf2021!$E$9:$E$93,1,EXP(LN((1.1*(Fperm_SI_Woolf2021!$E$9:$E$93-N$58)-63.1579*EXP(-0.19*Fperm_SI_Woolf2021!$E$9:$E$93)+63.1579*EXP(-0.19*N$58))/(Fperm_SI_Woolf2021!$E$9:$E$93-N$58))*(N$58-Fperm_SI_Woolf2021!$E$9:$E$93)/10))),Fperm_SI_Woolf2021!$D$9:$D$93))</f>
        <v>0.49664697399797425</v>
      </c>
      <c r="O148" s="51" cm="1">
        <f t="array" ref="O148">MIN(1,SLOPE(Fperm_SI_Woolf2021!$F$9:$F$93*EXP(-Fperm_SI_Woolf2021!$I$9:$I$93*$C148*IF(O$58=Fperm_SI_Woolf2021!$E$9:$E$93,1,EXP(LN((1.1*(Fperm_SI_Woolf2021!$E$9:$E$93-O$58)-63.1579*EXP(-0.19*Fperm_SI_Woolf2021!$E$9:$E$93)+63.1579*EXP(-0.19*O$58))/(Fperm_SI_Woolf2021!$E$9:$E$93-O$58))*(O$58-Fperm_SI_Woolf2021!$E$9:$E$93)/10))) + Fperm_SI_Woolf2021!$G$9:$G$93*EXP(-Fperm_SI_Woolf2021!$J$9:$J$93*$C148*IF(O$58=Fperm_SI_Woolf2021!$E$9:$E$93,1,EXP(LN((1.1*(Fperm_SI_Woolf2021!$E$9:$E$93-O$58)-63.1579*EXP(-0.19*Fperm_SI_Woolf2021!$E$9:$E$93)+63.1579*EXP(-0.19*O$58))/(Fperm_SI_Woolf2021!$E$9:$E$93-O$58))*(O$58-Fperm_SI_Woolf2021!$E$9:$E$93)/10))) + Fperm_SI_Woolf2021!$H$9:$H$93*EXP(-Fperm_SI_Woolf2021!$K$9:$K$93*$C148*IF(O$58=Fperm_SI_Woolf2021!$E$9:$E$93,1,EXP(LN((1.1*(Fperm_SI_Woolf2021!$E$9:$E$93-O$58)-63.1579*EXP(-0.19*Fperm_SI_Woolf2021!$E$9:$E$93)+63.1579*EXP(-0.19*O$58))/(Fperm_SI_Woolf2021!$E$9:$E$93-O$58))*(O$58-Fperm_SI_Woolf2021!$E$9:$E$93)/10))),Fperm_SI_Woolf2021!$D$9:$D$93)*O$57+INTERCEPT(Fperm_SI_Woolf2021!$F$9:$F$93*EXP(-Fperm_SI_Woolf2021!$I$9:$I$93*$C148*IF(O$58=Fperm_SI_Woolf2021!$E$9:$E$93,1,EXP(LN((1.1*(Fperm_SI_Woolf2021!$E$9:$E$93-O$58)-63.1579*EXP(-0.19*Fperm_SI_Woolf2021!$E$9:$E$93)+63.1579*EXP(-0.19*O$58))/(Fperm_SI_Woolf2021!$E$9:$E$93-O$58))*(O$58-Fperm_SI_Woolf2021!$E$9:$E$93)/10))) + Fperm_SI_Woolf2021!$G$9:$G$93*EXP(-Fperm_SI_Woolf2021!$J$9:$J$93*$C148*IF(O$58=Fperm_SI_Woolf2021!$E$9:$E$93,1,EXP(LN((1.1*(Fperm_SI_Woolf2021!$E$9:$E$93-O$58)-63.1579*EXP(-0.19*Fperm_SI_Woolf2021!$E$9:$E$93)+63.1579*EXP(-0.19*O$58))/(Fperm_SI_Woolf2021!$E$9:$E$93-O$58))*(O$58-Fperm_SI_Woolf2021!$E$9:$E$93)/10))) + Fperm_SI_Woolf2021!$H$9:$H$93*EXP(-Fperm_SI_Woolf2021!$K$9:$K$93*$C148*IF(O$58=Fperm_SI_Woolf2021!$E$9:$E$93,1,EXP(LN((1.1*(Fperm_SI_Woolf2021!$E$9:$E$93-O$58)-63.1579*EXP(-0.19*Fperm_SI_Woolf2021!$E$9:$E$93)+63.1579*EXP(-0.19*O$58))/(Fperm_SI_Woolf2021!$E$9:$E$93-O$58))*(O$58-Fperm_SI_Woolf2021!$E$9:$E$93)/10))),Fperm_SI_Woolf2021!$D$9:$D$93))</f>
        <v>0.46495616635172871</v>
      </c>
      <c r="P148" s="51" cm="1">
        <f t="array" ref="P148">MIN(1,SLOPE(Fperm_SI_Woolf2021!$F$9:$F$93*EXP(-Fperm_SI_Woolf2021!$I$9:$I$93*$C148*IF(P$58=Fperm_SI_Woolf2021!$E$9:$E$93,1,EXP(LN((1.1*(Fperm_SI_Woolf2021!$E$9:$E$93-P$58)-63.1579*EXP(-0.19*Fperm_SI_Woolf2021!$E$9:$E$93)+63.1579*EXP(-0.19*P$58))/(Fperm_SI_Woolf2021!$E$9:$E$93-P$58))*(P$58-Fperm_SI_Woolf2021!$E$9:$E$93)/10))) + Fperm_SI_Woolf2021!$G$9:$G$93*EXP(-Fperm_SI_Woolf2021!$J$9:$J$93*$C148*IF(P$58=Fperm_SI_Woolf2021!$E$9:$E$93,1,EXP(LN((1.1*(Fperm_SI_Woolf2021!$E$9:$E$93-P$58)-63.1579*EXP(-0.19*Fperm_SI_Woolf2021!$E$9:$E$93)+63.1579*EXP(-0.19*P$58))/(Fperm_SI_Woolf2021!$E$9:$E$93-P$58))*(P$58-Fperm_SI_Woolf2021!$E$9:$E$93)/10))) + Fperm_SI_Woolf2021!$H$9:$H$93*EXP(-Fperm_SI_Woolf2021!$K$9:$K$93*$C148*IF(P$58=Fperm_SI_Woolf2021!$E$9:$E$93,1,EXP(LN((1.1*(Fperm_SI_Woolf2021!$E$9:$E$93-P$58)-63.1579*EXP(-0.19*Fperm_SI_Woolf2021!$E$9:$E$93)+63.1579*EXP(-0.19*P$58))/(Fperm_SI_Woolf2021!$E$9:$E$93-P$58))*(P$58-Fperm_SI_Woolf2021!$E$9:$E$93)/10))),Fperm_SI_Woolf2021!$D$9:$D$93)*P$57+INTERCEPT(Fperm_SI_Woolf2021!$F$9:$F$93*EXP(-Fperm_SI_Woolf2021!$I$9:$I$93*$C148*IF(P$58=Fperm_SI_Woolf2021!$E$9:$E$93,1,EXP(LN((1.1*(Fperm_SI_Woolf2021!$E$9:$E$93-P$58)-63.1579*EXP(-0.19*Fperm_SI_Woolf2021!$E$9:$E$93)+63.1579*EXP(-0.19*P$58))/(Fperm_SI_Woolf2021!$E$9:$E$93-P$58))*(P$58-Fperm_SI_Woolf2021!$E$9:$E$93)/10))) + Fperm_SI_Woolf2021!$G$9:$G$93*EXP(-Fperm_SI_Woolf2021!$J$9:$J$93*$C148*IF(P$58=Fperm_SI_Woolf2021!$E$9:$E$93,1,EXP(LN((1.1*(Fperm_SI_Woolf2021!$E$9:$E$93-P$58)-63.1579*EXP(-0.19*Fperm_SI_Woolf2021!$E$9:$E$93)+63.1579*EXP(-0.19*P$58))/(Fperm_SI_Woolf2021!$E$9:$E$93-P$58))*(P$58-Fperm_SI_Woolf2021!$E$9:$E$93)/10))) + Fperm_SI_Woolf2021!$H$9:$H$93*EXP(-Fperm_SI_Woolf2021!$K$9:$K$93*$C148*IF(P$58=Fperm_SI_Woolf2021!$E$9:$E$93,1,EXP(LN((1.1*(Fperm_SI_Woolf2021!$E$9:$E$93-P$58)-63.1579*EXP(-0.19*Fperm_SI_Woolf2021!$E$9:$E$93)+63.1579*EXP(-0.19*P$58))/(Fperm_SI_Woolf2021!$E$9:$E$93-P$58))*(P$58-Fperm_SI_Woolf2021!$E$9:$E$93)/10))),Fperm_SI_Woolf2021!$D$9:$D$93))</f>
        <v>0.43326535870548322</v>
      </c>
      <c r="Q148" s="51" cm="1">
        <f t="array" ref="Q148">MIN(1,SLOPE(Fperm_SI_Woolf2021!$F$9:$F$93*EXP(-Fperm_SI_Woolf2021!$I$9:$I$93*$C148*IF(Q$58=Fperm_SI_Woolf2021!$E$9:$E$93,1,EXP(LN((1.1*(Fperm_SI_Woolf2021!$E$9:$E$93-Q$58)-63.1579*EXP(-0.19*Fperm_SI_Woolf2021!$E$9:$E$93)+63.1579*EXP(-0.19*Q$58))/(Fperm_SI_Woolf2021!$E$9:$E$93-Q$58))*(Q$58-Fperm_SI_Woolf2021!$E$9:$E$93)/10))) + Fperm_SI_Woolf2021!$G$9:$G$93*EXP(-Fperm_SI_Woolf2021!$J$9:$J$93*$C148*IF(Q$58=Fperm_SI_Woolf2021!$E$9:$E$93,1,EXP(LN((1.1*(Fperm_SI_Woolf2021!$E$9:$E$93-Q$58)-63.1579*EXP(-0.19*Fperm_SI_Woolf2021!$E$9:$E$93)+63.1579*EXP(-0.19*Q$58))/(Fperm_SI_Woolf2021!$E$9:$E$93-Q$58))*(Q$58-Fperm_SI_Woolf2021!$E$9:$E$93)/10))) + Fperm_SI_Woolf2021!$H$9:$H$93*EXP(-Fperm_SI_Woolf2021!$K$9:$K$93*$C148*IF(Q$58=Fperm_SI_Woolf2021!$E$9:$E$93,1,EXP(LN((1.1*(Fperm_SI_Woolf2021!$E$9:$E$93-Q$58)-63.1579*EXP(-0.19*Fperm_SI_Woolf2021!$E$9:$E$93)+63.1579*EXP(-0.19*Q$58))/(Fperm_SI_Woolf2021!$E$9:$E$93-Q$58))*(Q$58-Fperm_SI_Woolf2021!$E$9:$E$93)/10))),Fperm_SI_Woolf2021!$D$9:$D$93)*Q$57+INTERCEPT(Fperm_SI_Woolf2021!$F$9:$F$93*EXP(-Fperm_SI_Woolf2021!$I$9:$I$93*$C148*IF(Q$58=Fperm_SI_Woolf2021!$E$9:$E$93,1,EXP(LN((1.1*(Fperm_SI_Woolf2021!$E$9:$E$93-Q$58)-63.1579*EXP(-0.19*Fperm_SI_Woolf2021!$E$9:$E$93)+63.1579*EXP(-0.19*Q$58))/(Fperm_SI_Woolf2021!$E$9:$E$93-Q$58))*(Q$58-Fperm_SI_Woolf2021!$E$9:$E$93)/10))) + Fperm_SI_Woolf2021!$G$9:$G$93*EXP(-Fperm_SI_Woolf2021!$J$9:$J$93*$C148*IF(Q$58=Fperm_SI_Woolf2021!$E$9:$E$93,1,EXP(LN((1.1*(Fperm_SI_Woolf2021!$E$9:$E$93-Q$58)-63.1579*EXP(-0.19*Fperm_SI_Woolf2021!$E$9:$E$93)+63.1579*EXP(-0.19*Q$58))/(Fperm_SI_Woolf2021!$E$9:$E$93-Q$58))*(Q$58-Fperm_SI_Woolf2021!$E$9:$E$93)/10))) + Fperm_SI_Woolf2021!$H$9:$H$93*EXP(-Fperm_SI_Woolf2021!$K$9:$K$93*$C148*IF(Q$58=Fperm_SI_Woolf2021!$E$9:$E$93,1,EXP(LN((1.1*(Fperm_SI_Woolf2021!$E$9:$E$93-Q$58)-63.1579*EXP(-0.19*Fperm_SI_Woolf2021!$E$9:$E$93)+63.1579*EXP(-0.19*Q$58))/(Fperm_SI_Woolf2021!$E$9:$E$93-Q$58))*(Q$58-Fperm_SI_Woolf2021!$E$9:$E$93)/10))),Fperm_SI_Woolf2021!$D$9:$D$93))</f>
        <v>0.40157455105923767</v>
      </c>
      <c r="R148" s="51" cm="1">
        <f t="array" ref="R148">MIN(1,SLOPE(Fperm_SI_Woolf2021!$F$9:$F$93*EXP(-Fperm_SI_Woolf2021!$I$9:$I$93*$C148*IF(R$58=Fperm_SI_Woolf2021!$E$9:$E$93,1,EXP(LN((1.1*(Fperm_SI_Woolf2021!$E$9:$E$93-R$58)-63.1579*EXP(-0.19*Fperm_SI_Woolf2021!$E$9:$E$93)+63.1579*EXP(-0.19*R$58))/(Fperm_SI_Woolf2021!$E$9:$E$93-R$58))*(R$58-Fperm_SI_Woolf2021!$E$9:$E$93)/10))) + Fperm_SI_Woolf2021!$G$9:$G$93*EXP(-Fperm_SI_Woolf2021!$J$9:$J$93*$C148*IF(R$58=Fperm_SI_Woolf2021!$E$9:$E$93,1,EXP(LN((1.1*(Fperm_SI_Woolf2021!$E$9:$E$93-R$58)-63.1579*EXP(-0.19*Fperm_SI_Woolf2021!$E$9:$E$93)+63.1579*EXP(-0.19*R$58))/(Fperm_SI_Woolf2021!$E$9:$E$93-R$58))*(R$58-Fperm_SI_Woolf2021!$E$9:$E$93)/10))) + Fperm_SI_Woolf2021!$H$9:$H$93*EXP(-Fperm_SI_Woolf2021!$K$9:$K$93*$C148*IF(R$58=Fperm_SI_Woolf2021!$E$9:$E$93,1,EXP(LN((1.1*(Fperm_SI_Woolf2021!$E$9:$E$93-R$58)-63.1579*EXP(-0.19*Fperm_SI_Woolf2021!$E$9:$E$93)+63.1579*EXP(-0.19*R$58))/(Fperm_SI_Woolf2021!$E$9:$E$93-R$58))*(R$58-Fperm_SI_Woolf2021!$E$9:$E$93)/10))),Fperm_SI_Woolf2021!$D$9:$D$93)*R$57+INTERCEPT(Fperm_SI_Woolf2021!$F$9:$F$93*EXP(-Fperm_SI_Woolf2021!$I$9:$I$93*$C148*IF(R$58=Fperm_SI_Woolf2021!$E$9:$E$93,1,EXP(LN((1.1*(Fperm_SI_Woolf2021!$E$9:$E$93-R$58)-63.1579*EXP(-0.19*Fperm_SI_Woolf2021!$E$9:$E$93)+63.1579*EXP(-0.19*R$58))/(Fperm_SI_Woolf2021!$E$9:$E$93-R$58))*(R$58-Fperm_SI_Woolf2021!$E$9:$E$93)/10))) + Fperm_SI_Woolf2021!$G$9:$G$93*EXP(-Fperm_SI_Woolf2021!$J$9:$J$93*$C148*IF(R$58=Fperm_SI_Woolf2021!$E$9:$E$93,1,EXP(LN((1.1*(Fperm_SI_Woolf2021!$E$9:$E$93-R$58)-63.1579*EXP(-0.19*Fperm_SI_Woolf2021!$E$9:$E$93)+63.1579*EXP(-0.19*R$58))/(Fperm_SI_Woolf2021!$E$9:$E$93-R$58))*(R$58-Fperm_SI_Woolf2021!$E$9:$E$93)/10))) + Fperm_SI_Woolf2021!$H$9:$H$93*EXP(-Fperm_SI_Woolf2021!$K$9:$K$93*$C148*IF(R$58=Fperm_SI_Woolf2021!$E$9:$E$93,1,EXP(LN((1.1*(Fperm_SI_Woolf2021!$E$9:$E$93-R$58)-63.1579*EXP(-0.19*Fperm_SI_Woolf2021!$E$9:$E$93)+63.1579*EXP(-0.19*R$58))/(Fperm_SI_Woolf2021!$E$9:$E$93-R$58))*(R$58-Fperm_SI_Woolf2021!$E$9:$E$93)/10))),Fperm_SI_Woolf2021!$D$9:$D$93))</f>
        <v>0.36988374341299213</v>
      </c>
      <c r="S148" s="51" cm="1">
        <f t="array" ref="S148">MIN(1,SLOPE(Fperm_SI_Woolf2021!$F$9:$F$93*EXP(-Fperm_SI_Woolf2021!$I$9:$I$93*$C148*IF(S$58=Fperm_SI_Woolf2021!$E$9:$E$93,1,EXP(LN((1.1*(Fperm_SI_Woolf2021!$E$9:$E$93-S$58)-63.1579*EXP(-0.19*Fperm_SI_Woolf2021!$E$9:$E$93)+63.1579*EXP(-0.19*S$58))/(Fperm_SI_Woolf2021!$E$9:$E$93-S$58))*(S$58-Fperm_SI_Woolf2021!$E$9:$E$93)/10))) + Fperm_SI_Woolf2021!$G$9:$G$93*EXP(-Fperm_SI_Woolf2021!$J$9:$J$93*$C148*IF(S$58=Fperm_SI_Woolf2021!$E$9:$E$93,1,EXP(LN((1.1*(Fperm_SI_Woolf2021!$E$9:$E$93-S$58)-63.1579*EXP(-0.19*Fperm_SI_Woolf2021!$E$9:$E$93)+63.1579*EXP(-0.19*S$58))/(Fperm_SI_Woolf2021!$E$9:$E$93-S$58))*(S$58-Fperm_SI_Woolf2021!$E$9:$E$93)/10))) + Fperm_SI_Woolf2021!$H$9:$H$93*EXP(-Fperm_SI_Woolf2021!$K$9:$K$93*$C148*IF(S$58=Fperm_SI_Woolf2021!$E$9:$E$93,1,EXP(LN((1.1*(Fperm_SI_Woolf2021!$E$9:$E$93-S$58)-63.1579*EXP(-0.19*Fperm_SI_Woolf2021!$E$9:$E$93)+63.1579*EXP(-0.19*S$58))/(Fperm_SI_Woolf2021!$E$9:$E$93-S$58))*(S$58-Fperm_SI_Woolf2021!$E$9:$E$93)/10))),Fperm_SI_Woolf2021!$D$9:$D$93)*S$57+INTERCEPT(Fperm_SI_Woolf2021!$F$9:$F$93*EXP(-Fperm_SI_Woolf2021!$I$9:$I$93*$C148*IF(S$58=Fperm_SI_Woolf2021!$E$9:$E$93,1,EXP(LN((1.1*(Fperm_SI_Woolf2021!$E$9:$E$93-S$58)-63.1579*EXP(-0.19*Fperm_SI_Woolf2021!$E$9:$E$93)+63.1579*EXP(-0.19*S$58))/(Fperm_SI_Woolf2021!$E$9:$E$93-S$58))*(S$58-Fperm_SI_Woolf2021!$E$9:$E$93)/10))) + Fperm_SI_Woolf2021!$G$9:$G$93*EXP(-Fperm_SI_Woolf2021!$J$9:$J$93*$C148*IF(S$58=Fperm_SI_Woolf2021!$E$9:$E$93,1,EXP(LN((1.1*(Fperm_SI_Woolf2021!$E$9:$E$93-S$58)-63.1579*EXP(-0.19*Fperm_SI_Woolf2021!$E$9:$E$93)+63.1579*EXP(-0.19*S$58))/(Fperm_SI_Woolf2021!$E$9:$E$93-S$58))*(S$58-Fperm_SI_Woolf2021!$E$9:$E$93)/10))) + Fperm_SI_Woolf2021!$H$9:$H$93*EXP(-Fperm_SI_Woolf2021!$K$9:$K$93*$C148*IF(S$58=Fperm_SI_Woolf2021!$E$9:$E$93,1,EXP(LN((1.1*(Fperm_SI_Woolf2021!$E$9:$E$93-S$58)-63.1579*EXP(-0.19*Fperm_SI_Woolf2021!$E$9:$E$93)+63.1579*EXP(-0.19*S$58))/(Fperm_SI_Woolf2021!$E$9:$E$93-S$58))*(S$58-Fperm_SI_Woolf2021!$E$9:$E$93)/10))),Fperm_SI_Woolf2021!$D$9:$D$93))</f>
        <v>0.49859999322027398</v>
      </c>
      <c r="T148" s="51" cm="1">
        <f t="array" ref="T148">MIN(1,SLOPE(Fperm_SI_Woolf2021!$F$9:$F$93*EXP(-Fperm_SI_Woolf2021!$I$9:$I$93*$C148*IF(T$58=Fperm_SI_Woolf2021!$E$9:$E$93,1,EXP(LN((1.1*(Fperm_SI_Woolf2021!$E$9:$E$93-T$58)-63.1579*EXP(-0.19*Fperm_SI_Woolf2021!$E$9:$E$93)+63.1579*EXP(-0.19*T$58))/(Fperm_SI_Woolf2021!$E$9:$E$93-T$58))*(T$58-Fperm_SI_Woolf2021!$E$9:$E$93)/10))) + Fperm_SI_Woolf2021!$G$9:$G$93*EXP(-Fperm_SI_Woolf2021!$J$9:$J$93*$C148*IF(T$58=Fperm_SI_Woolf2021!$E$9:$E$93,1,EXP(LN((1.1*(Fperm_SI_Woolf2021!$E$9:$E$93-T$58)-63.1579*EXP(-0.19*Fperm_SI_Woolf2021!$E$9:$E$93)+63.1579*EXP(-0.19*T$58))/(Fperm_SI_Woolf2021!$E$9:$E$93-T$58))*(T$58-Fperm_SI_Woolf2021!$E$9:$E$93)/10))) + Fperm_SI_Woolf2021!$H$9:$H$93*EXP(-Fperm_SI_Woolf2021!$K$9:$K$93*$C148*IF(T$58=Fperm_SI_Woolf2021!$E$9:$E$93,1,EXP(LN((1.1*(Fperm_SI_Woolf2021!$E$9:$E$93-T$58)-63.1579*EXP(-0.19*Fperm_SI_Woolf2021!$E$9:$E$93)+63.1579*EXP(-0.19*T$58))/(Fperm_SI_Woolf2021!$E$9:$E$93-T$58))*(T$58-Fperm_SI_Woolf2021!$E$9:$E$93)/10))),Fperm_SI_Woolf2021!$D$9:$D$93)*T$57+INTERCEPT(Fperm_SI_Woolf2021!$F$9:$F$93*EXP(-Fperm_SI_Woolf2021!$I$9:$I$93*$C148*IF(T$58=Fperm_SI_Woolf2021!$E$9:$E$93,1,EXP(LN((1.1*(Fperm_SI_Woolf2021!$E$9:$E$93-T$58)-63.1579*EXP(-0.19*Fperm_SI_Woolf2021!$E$9:$E$93)+63.1579*EXP(-0.19*T$58))/(Fperm_SI_Woolf2021!$E$9:$E$93-T$58))*(T$58-Fperm_SI_Woolf2021!$E$9:$E$93)/10))) + Fperm_SI_Woolf2021!$G$9:$G$93*EXP(-Fperm_SI_Woolf2021!$J$9:$J$93*$C148*IF(T$58=Fperm_SI_Woolf2021!$E$9:$E$93,1,EXP(LN((1.1*(Fperm_SI_Woolf2021!$E$9:$E$93-T$58)-63.1579*EXP(-0.19*Fperm_SI_Woolf2021!$E$9:$E$93)+63.1579*EXP(-0.19*T$58))/(Fperm_SI_Woolf2021!$E$9:$E$93-T$58))*(T$58-Fperm_SI_Woolf2021!$E$9:$E$93)/10))) + Fperm_SI_Woolf2021!$H$9:$H$93*EXP(-Fperm_SI_Woolf2021!$K$9:$K$93*$C148*IF(T$58=Fperm_SI_Woolf2021!$E$9:$E$93,1,EXP(LN((1.1*(Fperm_SI_Woolf2021!$E$9:$E$93-T$58)-63.1579*EXP(-0.19*Fperm_SI_Woolf2021!$E$9:$E$93)+63.1579*EXP(-0.19*T$58))/(Fperm_SI_Woolf2021!$E$9:$E$93-T$58))*(T$58-Fperm_SI_Woolf2021!$E$9:$E$93)/10))),Fperm_SI_Woolf2021!$D$9:$D$93))</f>
        <v>0.47571518376594424</v>
      </c>
      <c r="U148" s="51" cm="1">
        <f t="array" ref="U148">MIN(1,SLOPE(Fperm_SI_Woolf2021!$F$9:$F$93*EXP(-Fperm_SI_Woolf2021!$I$9:$I$93*$C148*IF(U$58=Fperm_SI_Woolf2021!$E$9:$E$93,1,EXP(LN((1.1*(Fperm_SI_Woolf2021!$E$9:$E$93-U$58)-63.1579*EXP(-0.19*Fperm_SI_Woolf2021!$E$9:$E$93)+63.1579*EXP(-0.19*U$58))/(Fperm_SI_Woolf2021!$E$9:$E$93-U$58))*(U$58-Fperm_SI_Woolf2021!$E$9:$E$93)/10))) + Fperm_SI_Woolf2021!$G$9:$G$93*EXP(-Fperm_SI_Woolf2021!$J$9:$J$93*$C148*IF(U$58=Fperm_SI_Woolf2021!$E$9:$E$93,1,EXP(LN((1.1*(Fperm_SI_Woolf2021!$E$9:$E$93-U$58)-63.1579*EXP(-0.19*Fperm_SI_Woolf2021!$E$9:$E$93)+63.1579*EXP(-0.19*U$58))/(Fperm_SI_Woolf2021!$E$9:$E$93-U$58))*(U$58-Fperm_SI_Woolf2021!$E$9:$E$93)/10))) + Fperm_SI_Woolf2021!$H$9:$H$93*EXP(-Fperm_SI_Woolf2021!$K$9:$K$93*$C148*IF(U$58=Fperm_SI_Woolf2021!$E$9:$E$93,1,EXP(LN((1.1*(Fperm_SI_Woolf2021!$E$9:$E$93-U$58)-63.1579*EXP(-0.19*Fperm_SI_Woolf2021!$E$9:$E$93)+63.1579*EXP(-0.19*U$58))/(Fperm_SI_Woolf2021!$E$9:$E$93-U$58))*(U$58-Fperm_SI_Woolf2021!$E$9:$E$93)/10))),Fperm_SI_Woolf2021!$D$9:$D$93)*U$57+INTERCEPT(Fperm_SI_Woolf2021!$F$9:$F$93*EXP(-Fperm_SI_Woolf2021!$I$9:$I$93*$C148*IF(U$58=Fperm_SI_Woolf2021!$E$9:$E$93,1,EXP(LN((1.1*(Fperm_SI_Woolf2021!$E$9:$E$93-U$58)-63.1579*EXP(-0.19*Fperm_SI_Woolf2021!$E$9:$E$93)+63.1579*EXP(-0.19*U$58))/(Fperm_SI_Woolf2021!$E$9:$E$93-U$58))*(U$58-Fperm_SI_Woolf2021!$E$9:$E$93)/10))) + Fperm_SI_Woolf2021!$G$9:$G$93*EXP(-Fperm_SI_Woolf2021!$J$9:$J$93*$C148*IF(U$58=Fperm_SI_Woolf2021!$E$9:$E$93,1,EXP(LN((1.1*(Fperm_SI_Woolf2021!$E$9:$E$93-U$58)-63.1579*EXP(-0.19*Fperm_SI_Woolf2021!$E$9:$E$93)+63.1579*EXP(-0.19*U$58))/(Fperm_SI_Woolf2021!$E$9:$E$93-U$58))*(U$58-Fperm_SI_Woolf2021!$E$9:$E$93)/10))) + Fperm_SI_Woolf2021!$H$9:$H$93*EXP(-Fperm_SI_Woolf2021!$K$9:$K$93*$C148*IF(U$58=Fperm_SI_Woolf2021!$E$9:$E$93,1,EXP(LN((1.1*(Fperm_SI_Woolf2021!$E$9:$E$93-U$58)-63.1579*EXP(-0.19*Fperm_SI_Woolf2021!$E$9:$E$93)+63.1579*EXP(-0.19*U$58))/(Fperm_SI_Woolf2021!$E$9:$E$93-U$58))*(U$58-Fperm_SI_Woolf2021!$E$9:$E$93)/10))),Fperm_SI_Woolf2021!$D$9:$D$93))</f>
        <v>0.45283037431161444</v>
      </c>
      <c r="V148" s="51" cm="1">
        <f t="array" ref="V148">MIN(1,SLOPE(Fperm_SI_Woolf2021!$F$9:$F$93*EXP(-Fperm_SI_Woolf2021!$I$9:$I$93*$C148*IF(V$58=Fperm_SI_Woolf2021!$E$9:$E$93,1,EXP(LN((1.1*(Fperm_SI_Woolf2021!$E$9:$E$93-V$58)-63.1579*EXP(-0.19*Fperm_SI_Woolf2021!$E$9:$E$93)+63.1579*EXP(-0.19*V$58))/(Fperm_SI_Woolf2021!$E$9:$E$93-V$58))*(V$58-Fperm_SI_Woolf2021!$E$9:$E$93)/10))) + Fperm_SI_Woolf2021!$G$9:$G$93*EXP(-Fperm_SI_Woolf2021!$J$9:$J$93*$C148*IF(V$58=Fperm_SI_Woolf2021!$E$9:$E$93,1,EXP(LN((1.1*(Fperm_SI_Woolf2021!$E$9:$E$93-V$58)-63.1579*EXP(-0.19*Fperm_SI_Woolf2021!$E$9:$E$93)+63.1579*EXP(-0.19*V$58))/(Fperm_SI_Woolf2021!$E$9:$E$93-V$58))*(V$58-Fperm_SI_Woolf2021!$E$9:$E$93)/10))) + Fperm_SI_Woolf2021!$H$9:$H$93*EXP(-Fperm_SI_Woolf2021!$K$9:$K$93*$C148*IF(V$58=Fperm_SI_Woolf2021!$E$9:$E$93,1,EXP(LN((1.1*(Fperm_SI_Woolf2021!$E$9:$E$93-V$58)-63.1579*EXP(-0.19*Fperm_SI_Woolf2021!$E$9:$E$93)+63.1579*EXP(-0.19*V$58))/(Fperm_SI_Woolf2021!$E$9:$E$93-V$58))*(V$58-Fperm_SI_Woolf2021!$E$9:$E$93)/10))),Fperm_SI_Woolf2021!$D$9:$D$93)*V$57+INTERCEPT(Fperm_SI_Woolf2021!$F$9:$F$93*EXP(-Fperm_SI_Woolf2021!$I$9:$I$93*$C148*IF(V$58=Fperm_SI_Woolf2021!$E$9:$E$93,1,EXP(LN((1.1*(Fperm_SI_Woolf2021!$E$9:$E$93-V$58)-63.1579*EXP(-0.19*Fperm_SI_Woolf2021!$E$9:$E$93)+63.1579*EXP(-0.19*V$58))/(Fperm_SI_Woolf2021!$E$9:$E$93-V$58))*(V$58-Fperm_SI_Woolf2021!$E$9:$E$93)/10))) + Fperm_SI_Woolf2021!$G$9:$G$93*EXP(-Fperm_SI_Woolf2021!$J$9:$J$93*$C148*IF(V$58=Fperm_SI_Woolf2021!$E$9:$E$93,1,EXP(LN((1.1*(Fperm_SI_Woolf2021!$E$9:$E$93-V$58)-63.1579*EXP(-0.19*Fperm_SI_Woolf2021!$E$9:$E$93)+63.1579*EXP(-0.19*V$58))/(Fperm_SI_Woolf2021!$E$9:$E$93-V$58))*(V$58-Fperm_SI_Woolf2021!$E$9:$E$93)/10))) + Fperm_SI_Woolf2021!$H$9:$H$93*EXP(-Fperm_SI_Woolf2021!$K$9:$K$93*$C148*IF(V$58=Fperm_SI_Woolf2021!$E$9:$E$93,1,EXP(LN((1.1*(Fperm_SI_Woolf2021!$E$9:$E$93-V$58)-63.1579*EXP(-0.19*Fperm_SI_Woolf2021!$E$9:$E$93)+63.1579*EXP(-0.19*V$58))/(Fperm_SI_Woolf2021!$E$9:$E$93-V$58))*(V$58-Fperm_SI_Woolf2021!$E$9:$E$93)/10))),Fperm_SI_Woolf2021!$D$9:$D$93))</f>
        <v>0.42994556485728469</v>
      </c>
      <c r="W148" s="51" cm="1">
        <f t="array" ref="W148">MIN(1,SLOPE(Fperm_SI_Woolf2021!$F$9:$F$93*EXP(-Fperm_SI_Woolf2021!$I$9:$I$93*$C148*IF(W$58=Fperm_SI_Woolf2021!$E$9:$E$93,1,EXP(LN((1.1*(Fperm_SI_Woolf2021!$E$9:$E$93-W$58)-63.1579*EXP(-0.19*Fperm_SI_Woolf2021!$E$9:$E$93)+63.1579*EXP(-0.19*W$58))/(Fperm_SI_Woolf2021!$E$9:$E$93-W$58))*(W$58-Fperm_SI_Woolf2021!$E$9:$E$93)/10))) + Fperm_SI_Woolf2021!$G$9:$G$93*EXP(-Fperm_SI_Woolf2021!$J$9:$J$93*$C148*IF(W$58=Fperm_SI_Woolf2021!$E$9:$E$93,1,EXP(LN((1.1*(Fperm_SI_Woolf2021!$E$9:$E$93-W$58)-63.1579*EXP(-0.19*Fperm_SI_Woolf2021!$E$9:$E$93)+63.1579*EXP(-0.19*W$58))/(Fperm_SI_Woolf2021!$E$9:$E$93-W$58))*(W$58-Fperm_SI_Woolf2021!$E$9:$E$93)/10))) + Fperm_SI_Woolf2021!$H$9:$H$93*EXP(-Fperm_SI_Woolf2021!$K$9:$K$93*$C148*IF(W$58=Fperm_SI_Woolf2021!$E$9:$E$93,1,EXP(LN((1.1*(Fperm_SI_Woolf2021!$E$9:$E$93-W$58)-63.1579*EXP(-0.19*Fperm_SI_Woolf2021!$E$9:$E$93)+63.1579*EXP(-0.19*W$58))/(Fperm_SI_Woolf2021!$E$9:$E$93-W$58))*(W$58-Fperm_SI_Woolf2021!$E$9:$E$93)/10))),Fperm_SI_Woolf2021!$D$9:$D$93)*W$57+INTERCEPT(Fperm_SI_Woolf2021!$F$9:$F$93*EXP(-Fperm_SI_Woolf2021!$I$9:$I$93*$C148*IF(W$58=Fperm_SI_Woolf2021!$E$9:$E$93,1,EXP(LN((1.1*(Fperm_SI_Woolf2021!$E$9:$E$93-W$58)-63.1579*EXP(-0.19*Fperm_SI_Woolf2021!$E$9:$E$93)+63.1579*EXP(-0.19*W$58))/(Fperm_SI_Woolf2021!$E$9:$E$93-W$58))*(W$58-Fperm_SI_Woolf2021!$E$9:$E$93)/10))) + Fperm_SI_Woolf2021!$G$9:$G$93*EXP(-Fperm_SI_Woolf2021!$J$9:$J$93*$C148*IF(W$58=Fperm_SI_Woolf2021!$E$9:$E$93,1,EXP(LN((1.1*(Fperm_SI_Woolf2021!$E$9:$E$93-W$58)-63.1579*EXP(-0.19*Fperm_SI_Woolf2021!$E$9:$E$93)+63.1579*EXP(-0.19*W$58))/(Fperm_SI_Woolf2021!$E$9:$E$93-W$58))*(W$58-Fperm_SI_Woolf2021!$E$9:$E$93)/10))) + Fperm_SI_Woolf2021!$H$9:$H$93*EXP(-Fperm_SI_Woolf2021!$K$9:$K$93*$C148*IF(W$58=Fperm_SI_Woolf2021!$E$9:$E$93,1,EXP(LN((1.1*(Fperm_SI_Woolf2021!$E$9:$E$93-W$58)-63.1579*EXP(-0.19*Fperm_SI_Woolf2021!$E$9:$E$93)+63.1579*EXP(-0.19*W$58))/(Fperm_SI_Woolf2021!$E$9:$E$93-W$58))*(W$58-Fperm_SI_Woolf2021!$E$9:$E$93)/10))),Fperm_SI_Woolf2021!$D$9:$D$93))</f>
        <v>0.40706075540295494</v>
      </c>
      <c r="X148" s="51" cm="1">
        <f t="array" ref="X148">MIN(1,SLOPE(Fperm_SI_Woolf2021!$F$9:$F$93*EXP(-Fperm_SI_Woolf2021!$I$9:$I$93*$C148*IF(X$58=Fperm_SI_Woolf2021!$E$9:$E$93,1,EXP(LN((1.1*(Fperm_SI_Woolf2021!$E$9:$E$93-X$58)-63.1579*EXP(-0.19*Fperm_SI_Woolf2021!$E$9:$E$93)+63.1579*EXP(-0.19*X$58))/(Fperm_SI_Woolf2021!$E$9:$E$93-X$58))*(X$58-Fperm_SI_Woolf2021!$E$9:$E$93)/10))) + Fperm_SI_Woolf2021!$G$9:$G$93*EXP(-Fperm_SI_Woolf2021!$J$9:$J$93*$C148*IF(X$58=Fperm_SI_Woolf2021!$E$9:$E$93,1,EXP(LN((1.1*(Fperm_SI_Woolf2021!$E$9:$E$93-X$58)-63.1579*EXP(-0.19*Fperm_SI_Woolf2021!$E$9:$E$93)+63.1579*EXP(-0.19*X$58))/(Fperm_SI_Woolf2021!$E$9:$E$93-X$58))*(X$58-Fperm_SI_Woolf2021!$E$9:$E$93)/10))) + Fperm_SI_Woolf2021!$H$9:$H$93*EXP(-Fperm_SI_Woolf2021!$K$9:$K$93*$C148*IF(X$58=Fperm_SI_Woolf2021!$E$9:$E$93,1,EXP(LN((1.1*(Fperm_SI_Woolf2021!$E$9:$E$93-X$58)-63.1579*EXP(-0.19*Fperm_SI_Woolf2021!$E$9:$E$93)+63.1579*EXP(-0.19*X$58))/(Fperm_SI_Woolf2021!$E$9:$E$93-X$58))*(X$58-Fperm_SI_Woolf2021!$E$9:$E$93)/10))),Fperm_SI_Woolf2021!$D$9:$D$93)*X$57+INTERCEPT(Fperm_SI_Woolf2021!$F$9:$F$93*EXP(-Fperm_SI_Woolf2021!$I$9:$I$93*$C148*IF(X$58=Fperm_SI_Woolf2021!$E$9:$E$93,1,EXP(LN((1.1*(Fperm_SI_Woolf2021!$E$9:$E$93-X$58)-63.1579*EXP(-0.19*Fperm_SI_Woolf2021!$E$9:$E$93)+63.1579*EXP(-0.19*X$58))/(Fperm_SI_Woolf2021!$E$9:$E$93-X$58))*(X$58-Fperm_SI_Woolf2021!$E$9:$E$93)/10))) + Fperm_SI_Woolf2021!$G$9:$G$93*EXP(-Fperm_SI_Woolf2021!$J$9:$J$93*$C148*IF(X$58=Fperm_SI_Woolf2021!$E$9:$E$93,1,EXP(LN((1.1*(Fperm_SI_Woolf2021!$E$9:$E$93-X$58)-63.1579*EXP(-0.19*Fperm_SI_Woolf2021!$E$9:$E$93)+63.1579*EXP(-0.19*X$58))/(Fperm_SI_Woolf2021!$E$9:$E$93-X$58))*(X$58-Fperm_SI_Woolf2021!$E$9:$E$93)/10))) + Fperm_SI_Woolf2021!$H$9:$H$93*EXP(-Fperm_SI_Woolf2021!$K$9:$K$93*$C148*IF(X$58=Fperm_SI_Woolf2021!$E$9:$E$93,1,EXP(LN((1.1*(Fperm_SI_Woolf2021!$E$9:$E$93-X$58)-63.1579*EXP(-0.19*Fperm_SI_Woolf2021!$E$9:$E$93)+63.1579*EXP(-0.19*X$58))/(Fperm_SI_Woolf2021!$E$9:$E$93-X$58))*(X$58-Fperm_SI_Woolf2021!$E$9:$E$93)/10))),Fperm_SI_Woolf2021!$D$9:$D$93))</f>
        <v>0.38417594594862514</v>
      </c>
      <c r="Y148" s="51" cm="1">
        <f t="array" ref="Y148">MIN(1,SLOPE(Fperm_SI_Woolf2021!$F$9:$F$93*EXP(-Fperm_SI_Woolf2021!$I$9:$I$93*$C148*IF(Y$58=Fperm_SI_Woolf2021!$E$9:$E$93,1,EXP(LN((1.1*(Fperm_SI_Woolf2021!$E$9:$E$93-Y$58)-63.1579*EXP(-0.19*Fperm_SI_Woolf2021!$E$9:$E$93)+63.1579*EXP(-0.19*Y$58))/(Fperm_SI_Woolf2021!$E$9:$E$93-Y$58))*(Y$58-Fperm_SI_Woolf2021!$E$9:$E$93)/10))) + Fperm_SI_Woolf2021!$G$9:$G$93*EXP(-Fperm_SI_Woolf2021!$J$9:$J$93*$C148*IF(Y$58=Fperm_SI_Woolf2021!$E$9:$E$93,1,EXP(LN((1.1*(Fperm_SI_Woolf2021!$E$9:$E$93-Y$58)-63.1579*EXP(-0.19*Fperm_SI_Woolf2021!$E$9:$E$93)+63.1579*EXP(-0.19*Y$58))/(Fperm_SI_Woolf2021!$E$9:$E$93-Y$58))*(Y$58-Fperm_SI_Woolf2021!$E$9:$E$93)/10))) + Fperm_SI_Woolf2021!$H$9:$H$93*EXP(-Fperm_SI_Woolf2021!$K$9:$K$93*$C148*IF(Y$58=Fperm_SI_Woolf2021!$E$9:$E$93,1,EXP(LN((1.1*(Fperm_SI_Woolf2021!$E$9:$E$93-Y$58)-63.1579*EXP(-0.19*Fperm_SI_Woolf2021!$E$9:$E$93)+63.1579*EXP(-0.19*Y$58))/(Fperm_SI_Woolf2021!$E$9:$E$93-Y$58))*(Y$58-Fperm_SI_Woolf2021!$E$9:$E$93)/10))),Fperm_SI_Woolf2021!$D$9:$D$93)*Y$57+INTERCEPT(Fperm_SI_Woolf2021!$F$9:$F$93*EXP(-Fperm_SI_Woolf2021!$I$9:$I$93*$C148*IF(Y$58=Fperm_SI_Woolf2021!$E$9:$E$93,1,EXP(LN((1.1*(Fperm_SI_Woolf2021!$E$9:$E$93-Y$58)-63.1579*EXP(-0.19*Fperm_SI_Woolf2021!$E$9:$E$93)+63.1579*EXP(-0.19*Y$58))/(Fperm_SI_Woolf2021!$E$9:$E$93-Y$58))*(Y$58-Fperm_SI_Woolf2021!$E$9:$E$93)/10))) + Fperm_SI_Woolf2021!$G$9:$G$93*EXP(-Fperm_SI_Woolf2021!$J$9:$J$93*$C148*IF(Y$58=Fperm_SI_Woolf2021!$E$9:$E$93,1,EXP(LN((1.1*(Fperm_SI_Woolf2021!$E$9:$E$93-Y$58)-63.1579*EXP(-0.19*Fperm_SI_Woolf2021!$E$9:$E$93)+63.1579*EXP(-0.19*Y$58))/(Fperm_SI_Woolf2021!$E$9:$E$93-Y$58))*(Y$58-Fperm_SI_Woolf2021!$E$9:$E$93)/10))) + Fperm_SI_Woolf2021!$H$9:$H$93*EXP(-Fperm_SI_Woolf2021!$K$9:$K$93*$C148*IF(Y$58=Fperm_SI_Woolf2021!$E$9:$E$93,1,EXP(LN((1.1*(Fperm_SI_Woolf2021!$E$9:$E$93-Y$58)-63.1579*EXP(-0.19*Fperm_SI_Woolf2021!$E$9:$E$93)+63.1579*EXP(-0.19*Y$58))/(Fperm_SI_Woolf2021!$E$9:$E$93-Y$58))*(Y$58-Fperm_SI_Woolf2021!$E$9:$E$93)/10))),Fperm_SI_Woolf2021!$D$9:$D$93))</f>
        <v>0.36129113649429545</v>
      </c>
      <c r="Z148" s="51" cm="1">
        <f t="array" ref="Z148">MIN(1,SLOPE(Fperm_SI_Woolf2021!$F$9:$F$93*EXP(-Fperm_SI_Woolf2021!$I$9:$I$93*$C148*IF(Z$58=Fperm_SI_Woolf2021!$E$9:$E$93,1,EXP(LN((1.1*(Fperm_SI_Woolf2021!$E$9:$E$93-Z$58)-63.1579*EXP(-0.19*Fperm_SI_Woolf2021!$E$9:$E$93)+63.1579*EXP(-0.19*Z$58))/(Fperm_SI_Woolf2021!$E$9:$E$93-Z$58))*(Z$58-Fperm_SI_Woolf2021!$E$9:$E$93)/10))) + Fperm_SI_Woolf2021!$G$9:$G$93*EXP(-Fperm_SI_Woolf2021!$J$9:$J$93*$C148*IF(Z$58=Fperm_SI_Woolf2021!$E$9:$E$93,1,EXP(LN((1.1*(Fperm_SI_Woolf2021!$E$9:$E$93-Z$58)-63.1579*EXP(-0.19*Fperm_SI_Woolf2021!$E$9:$E$93)+63.1579*EXP(-0.19*Z$58))/(Fperm_SI_Woolf2021!$E$9:$E$93-Z$58))*(Z$58-Fperm_SI_Woolf2021!$E$9:$E$93)/10))) + Fperm_SI_Woolf2021!$H$9:$H$93*EXP(-Fperm_SI_Woolf2021!$K$9:$K$93*$C148*IF(Z$58=Fperm_SI_Woolf2021!$E$9:$E$93,1,EXP(LN((1.1*(Fperm_SI_Woolf2021!$E$9:$E$93-Z$58)-63.1579*EXP(-0.19*Fperm_SI_Woolf2021!$E$9:$E$93)+63.1579*EXP(-0.19*Z$58))/(Fperm_SI_Woolf2021!$E$9:$E$93-Z$58))*(Z$58-Fperm_SI_Woolf2021!$E$9:$E$93)/10))),Fperm_SI_Woolf2021!$D$9:$D$93)*Z$57+INTERCEPT(Fperm_SI_Woolf2021!$F$9:$F$93*EXP(-Fperm_SI_Woolf2021!$I$9:$I$93*$C148*IF(Z$58=Fperm_SI_Woolf2021!$E$9:$E$93,1,EXP(LN((1.1*(Fperm_SI_Woolf2021!$E$9:$E$93-Z$58)-63.1579*EXP(-0.19*Fperm_SI_Woolf2021!$E$9:$E$93)+63.1579*EXP(-0.19*Z$58))/(Fperm_SI_Woolf2021!$E$9:$E$93-Z$58))*(Z$58-Fperm_SI_Woolf2021!$E$9:$E$93)/10))) + Fperm_SI_Woolf2021!$G$9:$G$93*EXP(-Fperm_SI_Woolf2021!$J$9:$J$93*$C148*IF(Z$58=Fperm_SI_Woolf2021!$E$9:$E$93,1,EXP(LN((1.1*(Fperm_SI_Woolf2021!$E$9:$E$93-Z$58)-63.1579*EXP(-0.19*Fperm_SI_Woolf2021!$E$9:$E$93)+63.1579*EXP(-0.19*Z$58))/(Fperm_SI_Woolf2021!$E$9:$E$93-Z$58))*(Z$58-Fperm_SI_Woolf2021!$E$9:$E$93)/10))) + Fperm_SI_Woolf2021!$H$9:$H$93*EXP(-Fperm_SI_Woolf2021!$K$9:$K$93*$C148*IF(Z$58=Fperm_SI_Woolf2021!$E$9:$E$93,1,EXP(LN((1.1*(Fperm_SI_Woolf2021!$E$9:$E$93-Z$58)-63.1579*EXP(-0.19*Fperm_SI_Woolf2021!$E$9:$E$93)+63.1579*EXP(-0.19*Z$58))/(Fperm_SI_Woolf2021!$E$9:$E$93-Z$58))*(Z$58-Fperm_SI_Woolf2021!$E$9:$E$93)/10))),Fperm_SI_Woolf2021!$D$9:$D$93))</f>
        <v>0.33840632703996565</v>
      </c>
      <c r="AA148" s="51" cm="1">
        <f t="array" ref="AA148">MIN(1,SLOPE(Fperm_SI_Woolf2021!$F$9:$F$93*EXP(-Fperm_SI_Woolf2021!$I$9:$I$93*$C148*IF(AA$58=Fperm_SI_Woolf2021!$E$9:$E$93,1,EXP(LN((1.1*(Fperm_SI_Woolf2021!$E$9:$E$93-AA$58)-63.1579*EXP(-0.19*Fperm_SI_Woolf2021!$E$9:$E$93)+63.1579*EXP(-0.19*AA$58))/(Fperm_SI_Woolf2021!$E$9:$E$93-AA$58))*(AA$58-Fperm_SI_Woolf2021!$E$9:$E$93)/10))) + Fperm_SI_Woolf2021!$G$9:$G$93*EXP(-Fperm_SI_Woolf2021!$J$9:$J$93*$C148*IF(AA$58=Fperm_SI_Woolf2021!$E$9:$E$93,1,EXP(LN((1.1*(Fperm_SI_Woolf2021!$E$9:$E$93-AA$58)-63.1579*EXP(-0.19*Fperm_SI_Woolf2021!$E$9:$E$93)+63.1579*EXP(-0.19*AA$58))/(Fperm_SI_Woolf2021!$E$9:$E$93-AA$58))*(AA$58-Fperm_SI_Woolf2021!$E$9:$E$93)/10))) + Fperm_SI_Woolf2021!$H$9:$H$93*EXP(-Fperm_SI_Woolf2021!$K$9:$K$93*$C148*IF(AA$58=Fperm_SI_Woolf2021!$E$9:$E$93,1,EXP(LN((1.1*(Fperm_SI_Woolf2021!$E$9:$E$93-AA$58)-63.1579*EXP(-0.19*Fperm_SI_Woolf2021!$E$9:$E$93)+63.1579*EXP(-0.19*AA$58))/(Fperm_SI_Woolf2021!$E$9:$E$93-AA$58))*(AA$58-Fperm_SI_Woolf2021!$E$9:$E$93)/10))),Fperm_SI_Woolf2021!$D$9:$D$93)*AA$57+INTERCEPT(Fperm_SI_Woolf2021!$F$9:$F$93*EXP(-Fperm_SI_Woolf2021!$I$9:$I$93*$C148*IF(AA$58=Fperm_SI_Woolf2021!$E$9:$E$93,1,EXP(LN((1.1*(Fperm_SI_Woolf2021!$E$9:$E$93-AA$58)-63.1579*EXP(-0.19*Fperm_SI_Woolf2021!$E$9:$E$93)+63.1579*EXP(-0.19*AA$58))/(Fperm_SI_Woolf2021!$E$9:$E$93-AA$58))*(AA$58-Fperm_SI_Woolf2021!$E$9:$E$93)/10))) + Fperm_SI_Woolf2021!$G$9:$G$93*EXP(-Fperm_SI_Woolf2021!$J$9:$J$93*$C148*IF(AA$58=Fperm_SI_Woolf2021!$E$9:$E$93,1,EXP(LN((1.1*(Fperm_SI_Woolf2021!$E$9:$E$93-AA$58)-63.1579*EXP(-0.19*Fperm_SI_Woolf2021!$E$9:$E$93)+63.1579*EXP(-0.19*AA$58))/(Fperm_SI_Woolf2021!$E$9:$E$93-AA$58))*(AA$58-Fperm_SI_Woolf2021!$E$9:$E$93)/10))) + Fperm_SI_Woolf2021!$H$9:$H$93*EXP(-Fperm_SI_Woolf2021!$K$9:$K$93*$C148*IF(AA$58=Fperm_SI_Woolf2021!$E$9:$E$93,1,EXP(LN((1.1*(Fperm_SI_Woolf2021!$E$9:$E$93-AA$58)-63.1579*EXP(-0.19*Fperm_SI_Woolf2021!$E$9:$E$93)+63.1579*EXP(-0.19*AA$58))/(Fperm_SI_Woolf2021!$E$9:$E$93-AA$58))*(AA$58-Fperm_SI_Woolf2021!$E$9:$E$93)/10))),Fperm_SI_Woolf2021!$D$9:$D$93))</f>
        <v>0.3155215175856359</v>
      </c>
      <c r="AB148" s="51" cm="1">
        <f t="array" ref="AB148">MIN(1,SLOPE(Fperm_SI_Woolf2021!$F$9:$F$93*EXP(-Fperm_SI_Woolf2021!$I$9:$I$93*$C148*IF(AB$58=Fperm_SI_Woolf2021!$E$9:$E$93,1,EXP(LN((1.1*(Fperm_SI_Woolf2021!$E$9:$E$93-AB$58)-63.1579*EXP(-0.19*Fperm_SI_Woolf2021!$E$9:$E$93)+63.1579*EXP(-0.19*AB$58))/(Fperm_SI_Woolf2021!$E$9:$E$93-AB$58))*(AB$58-Fperm_SI_Woolf2021!$E$9:$E$93)/10))) + Fperm_SI_Woolf2021!$G$9:$G$93*EXP(-Fperm_SI_Woolf2021!$J$9:$J$93*$C148*IF(AB$58=Fperm_SI_Woolf2021!$E$9:$E$93,1,EXP(LN((1.1*(Fperm_SI_Woolf2021!$E$9:$E$93-AB$58)-63.1579*EXP(-0.19*Fperm_SI_Woolf2021!$E$9:$E$93)+63.1579*EXP(-0.19*AB$58))/(Fperm_SI_Woolf2021!$E$9:$E$93-AB$58))*(AB$58-Fperm_SI_Woolf2021!$E$9:$E$93)/10))) + Fperm_SI_Woolf2021!$H$9:$H$93*EXP(-Fperm_SI_Woolf2021!$K$9:$K$93*$C148*IF(AB$58=Fperm_SI_Woolf2021!$E$9:$E$93,1,EXP(LN((1.1*(Fperm_SI_Woolf2021!$E$9:$E$93-AB$58)-63.1579*EXP(-0.19*Fperm_SI_Woolf2021!$E$9:$E$93)+63.1579*EXP(-0.19*AB$58))/(Fperm_SI_Woolf2021!$E$9:$E$93-AB$58))*(AB$58-Fperm_SI_Woolf2021!$E$9:$E$93)/10))),Fperm_SI_Woolf2021!$D$9:$D$93)*AB$57+INTERCEPT(Fperm_SI_Woolf2021!$F$9:$F$93*EXP(-Fperm_SI_Woolf2021!$I$9:$I$93*$C148*IF(AB$58=Fperm_SI_Woolf2021!$E$9:$E$93,1,EXP(LN((1.1*(Fperm_SI_Woolf2021!$E$9:$E$93-AB$58)-63.1579*EXP(-0.19*Fperm_SI_Woolf2021!$E$9:$E$93)+63.1579*EXP(-0.19*AB$58))/(Fperm_SI_Woolf2021!$E$9:$E$93-AB$58))*(AB$58-Fperm_SI_Woolf2021!$E$9:$E$93)/10))) + Fperm_SI_Woolf2021!$G$9:$G$93*EXP(-Fperm_SI_Woolf2021!$J$9:$J$93*$C148*IF(AB$58=Fperm_SI_Woolf2021!$E$9:$E$93,1,EXP(LN((1.1*(Fperm_SI_Woolf2021!$E$9:$E$93-AB$58)-63.1579*EXP(-0.19*Fperm_SI_Woolf2021!$E$9:$E$93)+63.1579*EXP(-0.19*AB$58))/(Fperm_SI_Woolf2021!$E$9:$E$93-AB$58))*(AB$58-Fperm_SI_Woolf2021!$E$9:$E$93)/10))) + Fperm_SI_Woolf2021!$H$9:$H$93*EXP(-Fperm_SI_Woolf2021!$K$9:$K$93*$C148*IF(AB$58=Fperm_SI_Woolf2021!$E$9:$E$93,1,EXP(LN((1.1*(Fperm_SI_Woolf2021!$E$9:$E$93-AB$58)-63.1579*EXP(-0.19*Fperm_SI_Woolf2021!$E$9:$E$93)+63.1579*EXP(-0.19*AB$58))/(Fperm_SI_Woolf2021!$E$9:$E$93-AB$58))*(AB$58-Fperm_SI_Woolf2021!$E$9:$E$93)/10))),Fperm_SI_Woolf2021!$D$9:$D$93))</f>
        <v>0.29263670813130616</v>
      </c>
      <c r="AC148" s="51" cm="1">
        <f t="array" ref="AC148">MIN(1,SLOPE(Fperm_SI_Woolf2021!$F$9:$F$93*EXP(-Fperm_SI_Woolf2021!$I$9:$I$93*$C148*IF(AC$58=Fperm_SI_Woolf2021!$E$9:$E$93,1,EXP(LN((1.1*(Fperm_SI_Woolf2021!$E$9:$E$93-AC$58)-63.1579*EXP(-0.19*Fperm_SI_Woolf2021!$E$9:$E$93)+63.1579*EXP(-0.19*AC$58))/(Fperm_SI_Woolf2021!$E$9:$E$93-AC$58))*(AC$58-Fperm_SI_Woolf2021!$E$9:$E$93)/10))) + Fperm_SI_Woolf2021!$G$9:$G$93*EXP(-Fperm_SI_Woolf2021!$J$9:$J$93*$C148*IF(AC$58=Fperm_SI_Woolf2021!$E$9:$E$93,1,EXP(LN((1.1*(Fperm_SI_Woolf2021!$E$9:$E$93-AC$58)-63.1579*EXP(-0.19*Fperm_SI_Woolf2021!$E$9:$E$93)+63.1579*EXP(-0.19*AC$58))/(Fperm_SI_Woolf2021!$E$9:$E$93-AC$58))*(AC$58-Fperm_SI_Woolf2021!$E$9:$E$93)/10))) + Fperm_SI_Woolf2021!$H$9:$H$93*EXP(-Fperm_SI_Woolf2021!$K$9:$K$93*$C148*IF(AC$58=Fperm_SI_Woolf2021!$E$9:$E$93,1,EXP(LN((1.1*(Fperm_SI_Woolf2021!$E$9:$E$93-AC$58)-63.1579*EXP(-0.19*Fperm_SI_Woolf2021!$E$9:$E$93)+63.1579*EXP(-0.19*AC$58))/(Fperm_SI_Woolf2021!$E$9:$E$93-AC$58))*(AC$58-Fperm_SI_Woolf2021!$E$9:$E$93)/10))),Fperm_SI_Woolf2021!$D$9:$D$93)*AC$57+INTERCEPT(Fperm_SI_Woolf2021!$F$9:$F$93*EXP(-Fperm_SI_Woolf2021!$I$9:$I$93*$C148*IF(AC$58=Fperm_SI_Woolf2021!$E$9:$E$93,1,EXP(LN((1.1*(Fperm_SI_Woolf2021!$E$9:$E$93-AC$58)-63.1579*EXP(-0.19*Fperm_SI_Woolf2021!$E$9:$E$93)+63.1579*EXP(-0.19*AC$58))/(Fperm_SI_Woolf2021!$E$9:$E$93-AC$58))*(AC$58-Fperm_SI_Woolf2021!$E$9:$E$93)/10))) + Fperm_SI_Woolf2021!$G$9:$G$93*EXP(-Fperm_SI_Woolf2021!$J$9:$J$93*$C148*IF(AC$58=Fperm_SI_Woolf2021!$E$9:$E$93,1,EXP(LN((1.1*(Fperm_SI_Woolf2021!$E$9:$E$93-AC$58)-63.1579*EXP(-0.19*Fperm_SI_Woolf2021!$E$9:$E$93)+63.1579*EXP(-0.19*AC$58))/(Fperm_SI_Woolf2021!$E$9:$E$93-AC$58))*(AC$58-Fperm_SI_Woolf2021!$E$9:$E$93)/10))) + Fperm_SI_Woolf2021!$H$9:$H$93*EXP(-Fperm_SI_Woolf2021!$K$9:$K$93*$C148*IF(AC$58=Fperm_SI_Woolf2021!$E$9:$E$93,1,EXP(LN((1.1*(Fperm_SI_Woolf2021!$E$9:$E$93-AC$58)-63.1579*EXP(-0.19*Fperm_SI_Woolf2021!$E$9:$E$93)+63.1579*EXP(-0.19*AC$58))/(Fperm_SI_Woolf2021!$E$9:$E$93-AC$58))*(AC$58-Fperm_SI_Woolf2021!$E$9:$E$93)/10))),Fperm_SI_Woolf2021!$D$9:$D$93))</f>
        <v>0.26975189867697641</v>
      </c>
      <c r="AD148" s="51" cm="1">
        <f t="array" ref="AD148">MIN(1,SLOPE(Fperm_SI_Woolf2021!$F$9:$F$93*EXP(-Fperm_SI_Woolf2021!$I$9:$I$93*$C148*IF(AD$58=Fperm_SI_Woolf2021!$E$9:$E$93,1,EXP(LN((1.1*(Fperm_SI_Woolf2021!$E$9:$E$93-AD$58)-63.1579*EXP(-0.19*Fperm_SI_Woolf2021!$E$9:$E$93)+63.1579*EXP(-0.19*AD$58))/(Fperm_SI_Woolf2021!$E$9:$E$93-AD$58))*(AD$58-Fperm_SI_Woolf2021!$E$9:$E$93)/10))) + Fperm_SI_Woolf2021!$G$9:$G$93*EXP(-Fperm_SI_Woolf2021!$J$9:$J$93*$C148*IF(AD$58=Fperm_SI_Woolf2021!$E$9:$E$93,1,EXP(LN((1.1*(Fperm_SI_Woolf2021!$E$9:$E$93-AD$58)-63.1579*EXP(-0.19*Fperm_SI_Woolf2021!$E$9:$E$93)+63.1579*EXP(-0.19*AD$58))/(Fperm_SI_Woolf2021!$E$9:$E$93-AD$58))*(AD$58-Fperm_SI_Woolf2021!$E$9:$E$93)/10))) + Fperm_SI_Woolf2021!$H$9:$H$93*EXP(-Fperm_SI_Woolf2021!$K$9:$K$93*$C148*IF(AD$58=Fperm_SI_Woolf2021!$E$9:$E$93,1,EXP(LN((1.1*(Fperm_SI_Woolf2021!$E$9:$E$93-AD$58)-63.1579*EXP(-0.19*Fperm_SI_Woolf2021!$E$9:$E$93)+63.1579*EXP(-0.19*AD$58))/(Fperm_SI_Woolf2021!$E$9:$E$93-AD$58))*(AD$58-Fperm_SI_Woolf2021!$E$9:$E$93)/10))),Fperm_SI_Woolf2021!$D$9:$D$93)*AD$57+INTERCEPT(Fperm_SI_Woolf2021!$F$9:$F$93*EXP(-Fperm_SI_Woolf2021!$I$9:$I$93*$C148*IF(AD$58=Fperm_SI_Woolf2021!$E$9:$E$93,1,EXP(LN((1.1*(Fperm_SI_Woolf2021!$E$9:$E$93-AD$58)-63.1579*EXP(-0.19*Fperm_SI_Woolf2021!$E$9:$E$93)+63.1579*EXP(-0.19*AD$58))/(Fperm_SI_Woolf2021!$E$9:$E$93-AD$58))*(AD$58-Fperm_SI_Woolf2021!$E$9:$E$93)/10))) + Fperm_SI_Woolf2021!$G$9:$G$93*EXP(-Fperm_SI_Woolf2021!$J$9:$J$93*$C148*IF(AD$58=Fperm_SI_Woolf2021!$E$9:$E$93,1,EXP(LN((1.1*(Fperm_SI_Woolf2021!$E$9:$E$93-AD$58)-63.1579*EXP(-0.19*Fperm_SI_Woolf2021!$E$9:$E$93)+63.1579*EXP(-0.19*AD$58))/(Fperm_SI_Woolf2021!$E$9:$E$93-AD$58))*(AD$58-Fperm_SI_Woolf2021!$E$9:$E$93)/10))) + Fperm_SI_Woolf2021!$H$9:$H$93*EXP(-Fperm_SI_Woolf2021!$K$9:$K$93*$C148*IF(AD$58=Fperm_SI_Woolf2021!$E$9:$E$93,1,EXP(LN((1.1*(Fperm_SI_Woolf2021!$E$9:$E$93-AD$58)-63.1579*EXP(-0.19*Fperm_SI_Woolf2021!$E$9:$E$93)+63.1579*EXP(-0.19*AD$58))/(Fperm_SI_Woolf2021!$E$9:$E$93-AD$58))*(AD$58-Fperm_SI_Woolf2021!$E$9:$E$93)/10))),Fperm_SI_Woolf2021!$D$9:$D$93))</f>
        <v>0.24686708922264661</v>
      </c>
      <c r="AE148" s="51" cm="1">
        <f t="array" ref="AE148">MIN(1,SLOPE(Fperm_SI_Woolf2021!$F$9:$F$93*EXP(-Fperm_SI_Woolf2021!$I$9:$I$93*$C148*IF(AE$58=Fperm_SI_Woolf2021!$E$9:$E$93,1,EXP(LN((1.1*(Fperm_SI_Woolf2021!$E$9:$E$93-AE$58)-63.1579*EXP(-0.19*Fperm_SI_Woolf2021!$E$9:$E$93)+63.1579*EXP(-0.19*AE$58))/(Fperm_SI_Woolf2021!$E$9:$E$93-AE$58))*(AE$58-Fperm_SI_Woolf2021!$E$9:$E$93)/10))) + Fperm_SI_Woolf2021!$G$9:$G$93*EXP(-Fperm_SI_Woolf2021!$J$9:$J$93*$C148*IF(AE$58=Fperm_SI_Woolf2021!$E$9:$E$93,1,EXP(LN((1.1*(Fperm_SI_Woolf2021!$E$9:$E$93-AE$58)-63.1579*EXP(-0.19*Fperm_SI_Woolf2021!$E$9:$E$93)+63.1579*EXP(-0.19*AE$58))/(Fperm_SI_Woolf2021!$E$9:$E$93-AE$58))*(AE$58-Fperm_SI_Woolf2021!$E$9:$E$93)/10))) + Fperm_SI_Woolf2021!$H$9:$H$93*EXP(-Fperm_SI_Woolf2021!$K$9:$K$93*$C148*IF(AE$58=Fperm_SI_Woolf2021!$E$9:$E$93,1,EXP(LN((1.1*(Fperm_SI_Woolf2021!$E$9:$E$93-AE$58)-63.1579*EXP(-0.19*Fperm_SI_Woolf2021!$E$9:$E$93)+63.1579*EXP(-0.19*AE$58))/(Fperm_SI_Woolf2021!$E$9:$E$93-AE$58))*(AE$58-Fperm_SI_Woolf2021!$E$9:$E$93)/10))),Fperm_SI_Woolf2021!$D$9:$D$93)*AE$57+INTERCEPT(Fperm_SI_Woolf2021!$F$9:$F$93*EXP(-Fperm_SI_Woolf2021!$I$9:$I$93*$C148*IF(AE$58=Fperm_SI_Woolf2021!$E$9:$E$93,1,EXP(LN((1.1*(Fperm_SI_Woolf2021!$E$9:$E$93-AE$58)-63.1579*EXP(-0.19*Fperm_SI_Woolf2021!$E$9:$E$93)+63.1579*EXP(-0.19*AE$58))/(Fperm_SI_Woolf2021!$E$9:$E$93-AE$58))*(AE$58-Fperm_SI_Woolf2021!$E$9:$E$93)/10))) + Fperm_SI_Woolf2021!$G$9:$G$93*EXP(-Fperm_SI_Woolf2021!$J$9:$J$93*$C148*IF(AE$58=Fperm_SI_Woolf2021!$E$9:$E$93,1,EXP(LN((1.1*(Fperm_SI_Woolf2021!$E$9:$E$93-AE$58)-63.1579*EXP(-0.19*Fperm_SI_Woolf2021!$E$9:$E$93)+63.1579*EXP(-0.19*AE$58))/(Fperm_SI_Woolf2021!$E$9:$E$93-AE$58))*(AE$58-Fperm_SI_Woolf2021!$E$9:$E$93)/10))) + Fperm_SI_Woolf2021!$H$9:$H$93*EXP(-Fperm_SI_Woolf2021!$K$9:$K$93*$C148*IF(AE$58=Fperm_SI_Woolf2021!$E$9:$E$93,1,EXP(LN((1.1*(Fperm_SI_Woolf2021!$E$9:$E$93-AE$58)-63.1579*EXP(-0.19*Fperm_SI_Woolf2021!$E$9:$E$93)+63.1579*EXP(-0.19*AE$58))/(Fperm_SI_Woolf2021!$E$9:$E$93-AE$58))*(AE$58-Fperm_SI_Woolf2021!$E$9:$E$93)/10))),Fperm_SI_Woolf2021!$D$9:$D$93))</f>
        <v>0.22398227976831686</v>
      </c>
      <c r="AF148" s="51" cm="1">
        <f t="array" ref="AF148">MIN(1,SLOPE(Fperm_SI_Woolf2021!$F$9:$F$93*EXP(-Fperm_SI_Woolf2021!$I$9:$I$93*$C148*IF(AF$58=Fperm_SI_Woolf2021!$E$9:$E$93,1,EXP(LN((1.1*(Fperm_SI_Woolf2021!$E$9:$E$93-AF$58)-63.1579*EXP(-0.19*Fperm_SI_Woolf2021!$E$9:$E$93)+63.1579*EXP(-0.19*AF$58))/(Fperm_SI_Woolf2021!$E$9:$E$93-AF$58))*(AF$58-Fperm_SI_Woolf2021!$E$9:$E$93)/10))) + Fperm_SI_Woolf2021!$G$9:$G$93*EXP(-Fperm_SI_Woolf2021!$J$9:$J$93*$C148*IF(AF$58=Fperm_SI_Woolf2021!$E$9:$E$93,1,EXP(LN((1.1*(Fperm_SI_Woolf2021!$E$9:$E$93-AF$58)-63.1579*EXP(-0.19*Fperm_SI_Woolf2021!$E$9:$E$93)+63.1579*EXP(-0.19*AF$58))/(Fperm_SI_Woolf2021!$E$9:$E$93-AF$58))*(AF$58-Fperm_SI_Woolf2021!$E$9:$E$93)/10))) + Fperm_SI_Woolf2021!$H$9:$H$93*EXP(-Fperm_SI_Woolf2021!$K$9:$K$93*$C148*IF(AF$58=Fperm_SI_Woolf2021!$E$9:$E$93,1,EXP(LN((1.1*(Fperm_SI_Woolf2021!$E$9:$E$93-AF$58)-63.1579*EXP(-0.19*Fperm_SI_Woolf2021!$E$9:$E$93)+63.1579*EXP(-0.19*AF$58))/(Fperm_SI_Woolf2021!$E$9:$E$93-AF$58))*(AF$58-Fperm_SI_Woolf2021!$E$9:$E$93)/10))),Fperm_SI_Woolf2021!$D$9:$D$93)*AF$57+INTERCEPT(Fperm_SI_Woolf2021!$F$9:$F$93*EXP(-Fperm_SI_Woolf2021!$I$9:$I$93*$C148*IF(AF$58=Fperm_SI_Woolf2021!$E$9:$E$93,1,EXP(LN((1.1*(Fperm_SI_Woolf2021!$E$9:$E$93-AF$58)-63.1579*EXP(-0.19*Fperm_SI_Woolf2021!$E$9:$E$93)+63.1579*EXP(-0.19*AF$58))/(Fperm_SI_Woolf2021!$E$9:$E$93-AF$58))*(AF$58-Fperm_SI_Woolf2021!$E$9:$E$93)/10))) + Fperm_SI_Woolf2021!$G$9:$G$93*EXP(-Fperm_SI_Woolf2021!$J$9:$J$93*$C148*IF(AF$58=Fperm_SI_Woolf2021!$E$9:$E$93,1,EXP(LN((1.1*(Fperm_SI_Woolf2021!$E$9:$E$93-AF$58)-63.1579*EXP(-0.19*Fperm_SI_Woolf2021!$E$9:$E$93)+63.1579*EXP(-0.19*AF$58))/(Fperm_SI_Woolf2021!$E$9:$E$93-AF$58))*(AF$58-Fperm_SI_Woolf2021!$E$9:$E$93)/10))) + Fperm_SI_Woolf2021!$H$9:$H$93*EXP(-Fperm_SI_Woolf2021!$K$9:$K$93*$C148*IF(AF$58=Fperm_SI_Woolf2021!$E$9:$E$93,1,EXP(LN((1.1*(Fperm_SI_Woolf2021!$E$9:$E$93-AF$58)-63.1579*EXP(-0.19*Fperm_SI_Woolf2021!$E$9:$E$93)+63.1579*EXP(-0.19*AF$58))/(Fperm_SI_Woolf2021!$E$9:$E$93-AF$58))*(AF$58-Fperm_SI_Woolf2021!$E$9:$E$93)/10))),Fperm_SI_Woolf2021!$D$9:$D$93))</f>
        <v>0.20109747031398706</v>
      </c>
      <c r="AG148" s="51" cm="1">
        <f t="array" ref="AG148">MIN(1,SLOPE(Fperm_SI_Woolf2021!$F$9:$F$93*EXP(-Fperm_SI_Woolf2021!$I$9:$I$93*$C148*IF(AG$58=Fperm_SI_Woolf2021!$E$9:$E$93,1,EXP(LN((1.1*(Fperm_SI_Woolf2021!$E$9:$E$93-AG$58)-63.1579*EXP(-0.19*Fperm_SI_Woolf2021!$E$9:$E$93)+63.1579*EXP(-0.19*AG$58))/(Fperm_SI_Woolf2021!$E$9:$E$93-AG$58))*(AG$58-Fperm_SI_Woolf2021!$E$9:$E$93)/10))) + Fperm_SI_Woolf2021!$G$9:$G$93*EXP(-Fperm_SI_Woolf2021!$J$9:$J$93*$C148*IF(AG$58=Fperm_SI_Woolf2021!$E$9:$E$93,1,EXP(LN((1.1*(Fperm_SI_Woolf2021!$E$9:$E$93-AG$58)-63.1579*EXP(-0.19*Fperm_SI_Woolf2021!$E$9:$E$93)+63.1579*EXP(-0.19*AG$58))/(Fperm_SI_Woolf2021!$E$9:$E$93-AG$58))*(AG$58-Fperm_SI_Woolf2021!$E$9:$E$93)/10))) + Fperm_SI_Woolf2021!$H$9:$H$93*EXP(-Fperm_SI_Woolf2021!$K$9:$K$93*$C148*IF(AG$58=Fperm_SI_Woolf2021!$E$9:$E$93,1,EXP(LN((1.1*(Fperm_SI_Woolf2021!$E$9:$E$93-AG$58)-63.1579*EXP(-0.19*Fperm_SI_Woolf2021!$E$9:$E$93)+63.1579*EXP(-0.19*AG$58))/(Fperm_SI_Woolf2021!$E$9:$E$93-AG$58))*(AG$58-Fperm_SI_Woolf2021!$E$9:$E$93)/10))),Fperm_SI_Woolf2021!$D$9:$D$93)*AG$57+INTERCEPT(Fperm_SI_Woolf2021!$F$9:$F$93*EXP(-Fperm_SI_Woolf2021!$I$9:$I$93*$C148*IF(AG$58=Fperm_SI_Woolf2021!$E$9:$E$93,1,EXP(LN((1.1*(Fperm_SI_Woolf2021!$E$9:$E$93-AG$58)-63.1579*EXP(-0.19*Fperm_SI_Woolf2021!$E$9:$E$93)+63.1579*EXP(-0.19*AG$58))/(Fperm_SI_Woolf2021!$E$9:$E$93-AG$58))*(AG$58-Fperm_SI_Woolf2021!$E$9:$E$93)/10))) + Fperm_SI_Woolf2021!$G$9:$G$93*EXP(-Fperm_SI_Woolf2021!$J$9:$J$93*$C148*IF(AG$58=Fperm_SI_Woolf2021!$E$9:$E$93,1,EXP(LN((1.1*(Fperm_SI_Woolf2021!$E$9:$E$93-AG$58)-63.1579*EXP(-0.19*Fperm_SI_Woolf2021!$E$9:$E$93)+63.1579*EXP(-0.19*AG$58))/(Fperm_SI_Woolf2021!$E$9:$E$93-AG$58))*(AG$58-Fperm_SI_Woolf2021!$E$9:$E$93)/10))) + Fperm_SI_Woolf2021!$H$9:$H$93*EXP(-Fperm_SI_Woolf2021!$K$9:$K$93*$C148*IF(AG$58=Fperm_SI_Woolf2021!$E$9:$E$93,1,EXP(LN((1.1*(Fperm_SI_Woolf2021!$E$9:$E$93-AG$58)-63.1579*EXP(-0.19*Fperm_SI_Woolf2021!$E$9:$E$93)+63.1579*EXP(-0.19*AG$58))/(Fperm_SI_Woolf2021!$E$9:$E$93-AG$58))*(AG$58-Fperm_SI_Woolf2021!$E$9:$E$93)/10))),Fperm_SI_Woolf2021!$D$9:$D$93))</f>
        <v>0.17821266085965726</v>
      </c>
      <c r="AH148" s="51" cm="1">
        <f t="array" ref="AH148">MIN(1,SLOPE(Fperm_SI_Woolf2021!$F$9:$F$93*EXP(-Fperm_SI_Woolf2021!$I$9:$I$93*$C148*IF(AH$58=Fperm_SI_Woolf2021!$E$9:$E$93,1,EXP(LN((1.1*(Fperm_SI_Woolf2021!$E$9:$E$93-AH$58)-63.1579*EXP(-0.19*Fperm_SI_Woolf2021!$E$9:$E$93)+63.1579*EXP(-0.19*AH$58))/(Fperm_SI_Woolf2021!$E$9:$E$93-AH$58))*(AH$58-Fperm_SI_Woolf2021!$E$9:$E$93)/10))) + Fperm_SI_Woolf2021!$G$9:$G$93*EXP(-Fperm_SI_Woolf2021!$J$9:$J$93*$C148*IF(AH$58=Fperm_SI_Woolf2021!$E$9:$E$93,1,EXP(LN((1.1*(Fperm_SI_Woolf2021!$E$9:$E$93-AH$58)-63.1579*EXP(-0.19*Fperm_SI_Woolf2021!$E$9:$E$93)+63.1579*EXP(-0.19*AH$58))/(Fperm_SI_Woolf2021!$E$9:$E$93-AH$58))*(AH$58-Fperm_SI_Woolf2021!$E$9:$E$93)/10))) + Fperm_SI_Woolf2021!$H$9:$H$93*EXP(-Fperm_SI_Woolf2021!$K$9:$K$93*$C148*IF(AH$58=Fperm_SI_Woolf2021!$E$9:$E$93,1,EXP(LN((1.1*(Fperm_SI_Woolf2021!$E$9:$E$93-AH$58)-63.1579*EXP(-0.19*Fperm_SI_Woolf2021!$E$9:$E$93)+63.1579*EXP(-0.19*AH$58))/(Fperm_SI_Woolf2021!$E$9:$E$93-AH$58))*(AH$58-Fperm_SI_Woolf2021!$E$9:$E$93)/10))),Fperm_SI_Woolf2021!$D$9:$D$93)*AH$57+INTERCEPT(Fperm_SI_Woolf2021!$F$9:$F$93*EXP(-Fperm_SI_Woolf2021!$I$9:$I$93*$C148*IF(AH$58=Fperm_SI_Woolf2021!$E$9:$E$93,1,EXP(LN((1.1*(Fperm_SI_Woolf2021!$E$9:$E$93-AH$58)-63.1579*EXP(-0.19*Fperm_SI_Woolf2021!$E$9:$E$93)+63.1579*EXP(-0.19*AH$58))/(Fperm_SI_Woolf2021!$E$9:$E$93-AH$58))*(AH$58-Fperm_SI_Woolf2021!$E$9:$E$93)/10))) + Fperm_SI_Woolf2021!$G$9:$G$93*EXP(-Fperm_SI_Woolf2021!$J$9:$J$93*$C148*IF(AH$58=Fperm_SI_Woolf2021!$E$9:$E$93,1,EXP(LN((1.1*(Fperm_SI_Woolf2021!$E$9:$E$93-AH$58)-63.1579*EXP(-0.19*Fperm_SI_Woolf2021!$E$9:$E$93)+63.1579*EXP(-0.19*AH$58))/(Fperm_SI_Woolf2021!$E$9:$E$93-AH$58))*(AH$58-Fperm_SI_Woolf2021!$E$9:$E$93)/10))) + Fperm_SI_Woolf2021!$H$9:$H$93*EXP(-Fperm_SI_Woolf2021!$K$9:$K$93*$C148*IF(AH$58=Fperm_SI_Woolf2021!$E$9:$E$93,1,EXP(LN((1.1*(Fperm_SI_Woolf2021!$E$9:$E$93-AH$58)-63.1579*EXP(-0.19*Fperm_SI_Woolf2021!$E$9:$E$93)+63.1579*EXP(-0.19*AH$58))/(Fperm_SI_Woolf2021!$E$9:$E$93-AH$58))*(AH$58-Fperm_SI_Woolf2021!$E$9:$E$93)/10))),Fperm_SI_Woolf2021!$D$9:$D$93))</f>
        <v>0.33173801402953645</v>
      </c>
      <c r="AI148" s="51" cm="1">
        <f t="array" ref="AI148">MIN(1,SLOPE(Fperm_SI_Woolf2021!$F$9:$F$93*EXP(-Fperm_SI_Woolf2021!$I$9:$I$93*$C148*IF(AI$58=Fperm_SI_Woolf2021!$E$9:$E$93,1,EXP(LN((1.1*(Fperm_SI_Woolf2021!$E$9:$E$93-AI$58)-63.1579*EXP(-0.19*Fperm_SI_Woolf2021!$E$9:$E$93)+63.1579*EXP(-0.19*AI$58))/(Fperm_SI_Woolf2021!$E$9:$E$93-AI$58))*(AI$58-Fperm_SI_Woolf2021!$E$9:$E$93)/10))) + Fperm_SI_Woolf2021!$G$9:$G$93*EXP(-Fperm_SI_Woolf2021!$J$9:$J$93*$C148*IF(AI$58=Fperm_SI_Woolf2021!$E$9:$E$93,1,EXP(LN((1.1*(Fperm_SI_Woolf2021!$E$9:$E$93-AI$58)-63.1579*EXP(-0.19*Fperm_SI_Woolf2021!$E$9:$E$93)+63.1579*EXP(-0.19*AI$58))/(Fperm_SI_Woolf2021!$E$9:$E$93-AI$58))*(AI$58-Fperm_SI_Woolf2021!$E$9:$E$93)/10))) + Fperm_SI_Woolf2021!$H$9:$H$93*EXP(-Fperm_SI_Woolf2021!$K$9:$K$93*$C148*IF(AI$58=Fperm_SI_Woolf2021!$E$9:$E$93,1,EXP(LN((1.1*(Fperm_SI_Woolf2021!$E$9:$E$93-AI$58)-63.1579*EXP(-0.19*Fperm_SI_Woolf2021!$E$9:$E$93)+63.1579*EXP(-0.19*AI$58))/(Fperm_SI_Woolf2021!$E$9:$E$93-AI$58))*(AI$58-Fperm_SI_Woolf2021!$E$9:$E$93)/10))),Fperm_SI_Woolf2021!$D$9:$D$93)*AI$57+INTERCEPT(Fperm_SI_Woolf2021!$F$9:$F$93*EXP(-Fperm_SI_Woolf2021!$I$9:$I$93*$C148*IF(AI$58=Fperm_SI_Woolf2021!$E$9:$E$93,1,EXP(LN((1.1*(Fperm_SI_Woolf2021!$E$9:$E$93-AI$58)-63.1579*EXP(-0.19*Fperm_SI_Woolf2021!$E$9:$E$93)+63.1579*EXP(-0.19*AI$58))/(Fperm_SI_Woolf2021!$E$9:$E$93-AI$58))*(AI$58-Fperm_SI_Woolf2021!$E$9:$E$93)/10))) + Fperm_SI_Woolf2021!$G$9:$G$93*EXP(-Fperm_SI_Woolf2021!$J$9:$J$93*$C148*IF(AI$58=Fperm_SI_Woolf2021!$E$9:$E$93,1,EXP(LN((1.1*(Fperm_SI_Woolf2021!$E$9:$E$93-AI$58)-63.1579*EXP(-0.19*Fperm_SI_Woolf2021!$E$9:$E$93)+63.1579*EXP(-0.19*AI$58))/(Fperm_SI_Woolf2021!$E$9:$E$93-AI$58))*(AI$58-Fperm_SI_Woolf2021!$E$9:$E$93)/10))) + Fperm_SI_Woolf2021!$H$9:$H$93*EXP(-Fperm_SI_Woolf2021!$K$9:$K$93*$C148*IF(AI$58=Fperm_SI_Woolf2021!$E$9:$E$93,1,EXP(LN((1.1*(Fperm_SI_Woolf2021!$E$9:$E$93-AI$58)-63.1579*EXP(-0.19*Fperm_SI_Woolf2021!$E$9:$E$93)+63.1579*EXP(-0.19*AI$58))/(Fperm_SI_Woolf2021!$E$9:$E$93-AI$58))*(AI$58-Fperm_SI_Woolf2021!$E$9:$E$93)/10))),Fperm_SI_Woolf2021!$D$9:$D$93))</f>
        <v>0.31599640670869705</v>
      </c>
      <c r="AJ148" s="51" cm="1">
        <f t="array" ref="AJ148">MIN(1,SLOPE(Fperm_SI_Woolf2021!$F$9:$F$93*EXP(-Fperm_SI_Woolf2021!$I$9:$I$93*$C148*IF(AJ$58=Fperm_SI_Woolf2021!$E$9:$E$93,1,EXP(LN((1.1*(Fperm_SI_Woolf2021!$E$9:$E$93-AJ$58)-63.1579*EXP(-0.19*Fperm_SI_Woolf2021!$E$9:$E$93)+63.1579*EXP(-0.19*AJ$58))/(Fperm_SI_Woolf2021!$E$9:$E$93-AJ$58))*(AJ$58-Fperm_SI_Woolf2021!$E$9:$E$93)/10))) + Fperm_SI_Woolf2021!$G$9:$G$93*EXP(-Fperm_SI_Woolf2021!$J$9:$J$93*$C148*IF(AJ$58=Fperm_SI_Woolf2021!$E$9:$E$93,1,EXP(LN((1.1*(Fperm_SI_Woolf2021!$E$9:$E$93-AJ$58)-63.1579*EXP(-0.19*Fperm_SI_Woolf2021!$E$9:$E$93)+63.1579*EXP(-0.19*AJ$58))/(Fperm_SI_Woolf2021!$E$9:$E$93-AJ$58))*(AJ$58-Fperm_SI_Woolf2021!$E$9:$E$93)/10))) + Fperm_SI_Woolf2021!$H$9:$H$93*EXP(-Fperm_SI_Woolf2021!$K$9:$K$93*$C148*IF(AJ$58=Fperm_SI_Woolf2021!$E$9:$E$93,1,EXP(LN((1.1*(Fperm_SI_Woolf2021!$E$9:$E$93-AJ$58)-63.1579*EXP(-0.19*Fperm_SI_Woolf2021!$E$9:$E$93)+63.1579*EXP(-0.19*AJ$58))/(Fperm_SI_Woolf2021!$E$9:$E$93-AJ$58))*(AJ$58-Fperm_SI_Woolf2021!$E$9:$E$93)/10))),Fperm_SI_Woolf2021!$D$9:$D$93)*AJ$57+INTERCEPT(Fperm_SI_Woolf2021!$F$9:$F$93*EXP(-Fperm_SI_Woolf2021!$I$9:$I$93*$C148*IF(AJ$58=Fperm_SI_Woolf2021!$E$9:$E$93,1,EXP(LN((1.1*(Fperm_SI_Woolf2021!$E$9:$E$93-AJ$58)-63.1579*EXP(-0.19*Fperm_SI_Woolf2021!$E$9:$E$93)+63.1579*EXP(-0.19*AJ$58))/(Fperm_SI_Woolf2021!$E$9:$E$93-AJ$58))*(AJ$58-Fperm_SI_Woolf2021!$E$9:$E$93)/10))) + Fperm_SI_Woolf2021!$G$9:$G$93*EXP(-Fperm_SI_Woolf2021!$J$9:$J$93*$C148*IF(AJ$58=Fperm_SI_Woolf2021!$E$9:$E$93,1,EXP(LN((1.1*(Fperm_SI_Woolf2021!$E$9:$E$93-AJ$58)-63.1579*EXP(-0.19*Fperm_SI_Woolf2021!$E$9:$E$93)+63.1579*EXP(-0.19*AJ$58))/(Fperm_SI_Woolf2021!$E$9:$E$93-AJ$58))*(AJ$58-Fperm_SI_Woolf2021!$E$9:$E$93)/10))) + Fperm_SI_Woolf2021!$H$9:$H$93*EXP(-Fperm_SI_Woolf2021!$K$9:$K$93*$C148*IF(AJ$58=Fperm_SI_Woolf2021!$E$9:$E$93,1,EXP(LN((1.1*(Fperm_SI_Woolf2021!$E$9:$E$93-AJ$58)-63.1579*EXP(-0.19*Fperm_SI_Woolf2021!$E$9:$E$93)+63.1579*EXP(-0.19*AJ$58))/(Fperm_SI_Woolf2021!$E$9:$E$93-AJ$58))*(AJ$58-Fperm_SI_Woolf2021!$E$9:$E$93)/10))),Fperm_SI_Woolf2021!$D$9:$D$93))</f>
        <v>0.30025479938785765</v>
      </c>
      <c r="AK148" s="51" cm="1">
        <f t="array" ref="AK148">MIN(1,SLOPE(Fperm_SI_Woolf2021!$F$9:$F$93*EXP(-Fperm_SI_Woolf2021!$I$9:$I$93*$C148*IF(AK$58=Fperm_SI_Woolf2021!$E$9:$E$93,1,EXP(LN((1.1*(Fperm_SI_Woolf2021!$E$9:$E$93-AK$58)-63.1579*EXP(-0.19*Fperm_SI_Woolf2021!$E$9:$E$93)+63.1579*EXP(-0.19*AK$58))/(Fperm_SI_Woolf2021!$E$9:$E$93-AK$58))*(AK$58-Fperm_SI_Woolf2021!$E$9:$E$93)/10))) + Fperm_SI_Woolf2021!$G$9:$G$93*EXP(-Fperm_SI_Woolf2021!$J$9:$J$93*$C148*IF(AK$58=Fperm_SI_Woolf2021!$E$9:$E$93,1,EXP(LN((1.1*(Fperm_SI_Woolf2021!$E$9:$E$93-AK$58)-63.1579*EXP(-0.19*Fperm_SI_Woolf2021!$E$9:$E$93)+63.1579*EXP(-0.19*AK$58))/(Fperm_SI_Woolf2021!$E$9:$E$93-AK$58))*(AK$58-Fperm_SI_Woolf2021!$E$9:$E$93)/10))) + Fperm_SI_Woolf2021!$H$9:$H$93*EXP(-Fperm_SI_Woolf2021!$K$9:$K$93*$C148*IF(AK$58=Fperm_SI_Woolf2021!$E$9:$E$93,1,EXP(LN((1.1*(Fperm_SI_Woolf2021!$E$9:$E$93-AK$58)-63.1579*EXP(-0.19*Fperm_SI_Woolf2021!$E$9:$E$93)+63.1579*EXP(-0.19*AK$58))/(Fperm_SI_Woolf2021!$E$9:$E$93-AK$58))*(AK$58-Fperm_SI_Woolf2021!$E$9:$E$93)/10))),Fperm_SI_Woolf2021!$D$9:$D$93)*AK$57+INTERCEPT(Fperm_SI_Woolf2021!$F$9:$F$93*EXP(-Fperm_SI_Woolf2021!$I$9:$I$93*$C148*IF(AK$58=Fperm_SI_Woolf2021!$E$9:$E$93,1,EXP(LN((1.1*(Fperm_SI_Woolf2021!$E$9:$E$93-AK$58)-63.1579*EXP(-0.19*Fperm_SI_Woolf2021!$E$9:$E$93)+63.1579*EXP(-0.19*AK$58))/(Fperm_SI_Woolf2021!$E$9:$E$93-AK$58))*(AK$58-Fperm_SI_Woolf2021!$E$9:$E$93)/10))) + Fperm_SI_Woolf2021!$G$9:$G$93*EXP(-Fperm_SI_Woolf2021!$J$9:$J$93*$C148*IF(AK$58=Fperm_SI_Woolf2021!$E$9:$E$93,1,EXP(LN((1.1*(Fperm_SI_Woolf2021!$E$9:$E$93-AK$58)-63.1579*EXP(-0.19*Fperm_SI_Woolf2021!$E$9:$E$93)+63.1579*EXP(-0.19*AK$58))/(Fperm_SI_Woolf2021!$E$9:$E$93-AK$58))*(AK$58-Fperm_SI_Woolf2021!$E$9:$E$93)/10))) + Fperm_SI_Woolf2021!$H$9:$H$93*EXP(-Fperm_SI_Woolf2021!$K$9:$K$93*$C148*IF(AK$58=Fperm_SI_Woolf2021!$E$9:$E$93,1,EXP(LN((1.1*(Fperm_SI_Woolf2021!$E$9:$E$93-AK$58)-63.1579*EXP(-0.19*Fperm_SI_Woolf2021!$E$9:$E$93)+63.1579*EXP(-0.19*AK$58))/(Fperm_SI_Woolf2021!$E$9:$E$93-AK$58))*(AK$58-Fperm_SI_Woolf2021!$E$9:$E$93)/10))),Fperm_SI_Woolf2021!$D$9:$D$93))</f>
        <v>0.28451319206701825</v>
      </c>
      <c r="AL148" s="51" cm="1">
        <f t="array" ref="AL148">MIN(1,SLOPE(Fperm_SI_Woolf2021!$F$9:$F$93*EXP(-Fperm_SI_Woolf2021!$I$9:$I$93*$C148*IF(AL$58=Fperm_SI_Woolf2021!$E$9:$E$93,1,EXP(LN((1.1*(Fperm_SI_Woolf2021!$E$9:$E$93-AL$58)-63.1579*EXP(-0.19*Fperm_SI_Woolf2021!$E$9:$E$93)+63.1579*EXP(-0.19*AL$58))/(Fperm_SI_Woolf2021!$E$9:$E$93-AL$58))*(AL$58-Fperm_SI_Woolf2021!$E$9:$E$93)/10))) + Fperm_SI_Woolf2021!$G$9:$G$93*EXP(-Fperm_SI_Woolf2021!$J$9:$J$93*$C148*IF(AL$58=Fperm_SI_Woolf2021!$E$9:$E$93,1,EXP(LN((1.1*(Fperm_SI_Woolf2021!$E$9:$E$93-AL$58)-63.1579*EXP(-0.19*Fperm_SI_Woolf2021!$E$9:$E$93)+63.1579*EXP(-0.19*AL$58))/(Fperm_SI_Woolf2021!$E$9:$E$93-AL$58))*(AL$58-Fperm_SI_Woolf2021!$E$9:$E$93)/10))) + Fperm_SI_Woolf2021!$H$9:$H$93*EXP(-Fperm_SI_Woolf2021!$K$9:$K$93*$C148*IF(AL$58=Fperm_SI_Woolf2021!$E$9:$E$93,1,EXP(LN((1.1*(Fperm_SI_Woolf2021!$E$9:$E$93-AL$58)-63.1579*EXP(-0.19*Fperm_SI_Woolf2021!$E$9:$E$93)+63.1579*EXP(-0.19*AL$58))/(Fperm_SI_Woolf2021!$E$9:$E$93-AL$58))*(AL$58-Fperm_SI_Woolf2021!$E$9:$E$93)/10))),Fperm_SI_Woolf2021!$D$9:$D$93)*AL$57+INTERCEPT(Fperm_SI_Woolf2021!$F$9:$F$93*EXP(-Fperm_SI_Woolf2021!$I$9:$I$93*$C148*IF(AL$58=Fperm_SI_Woolf2021!$E$9:$E$93,1,EXP(LN((1.1*(Fperm_SI_Woolf2021!$E$9:$E$93-AL$58)-63.1579*EXP(-0.19*Fperm_SI_Woolf2021!$E$9:$E$93)+63.1579*EXP(-0.19*AL$58))/(Fperm_SI_Woolf2021!$E$9:$E$93-AL$58))*(AL$58-Fperm_SI_Woolf2021!$E$9:$E$93)/10))) + Fperm_SI_Woolf2021!$G$9:$G$93*EXP(-Fperm_SI_Woolf2021!$J$9:$J$93*$C148*IF(AL$58=Fperm_SI_Woolf2021!$E$9:$E$93,1,EXP(LN((1.1*(Fperm_SI_Woolf2021!$E$9:$E$93-AL$58)-63.1579*EXP(-0.19*Fperm_SI_Woolf2021!$E$9:$E$93)+63.1579*EXP(-0.19*AL$58))/(Fperm_SI_Woolf2021!$E$9:$E$93-AL$58))*(AL$58-Fperm_SI_Woolf2021!$E$9:$E$93)/10))) + Fperm_SI_Woolf2021!$H$9:$H$93*EXP(-Fperm_SI_Woolf2021!$K$9:$K$93*$C148*IF(AL$58=Fperm_SI_Woolf2021!$E$9:$E$93,1,EXP(LN((1.1*(Fperm_SI_Woolf2021!$E$9:$E$93-AL$58)-63.1579*EXP(-0.19*Fperm_SI_Woolf2021!$E$9:$E$93)+63.1579*EXP(-0.19*AL$58))/(Fperm_SI_Woolf2021!$E$9:$E$93-AL$58))*(AL$58-Fperm_SI_Woolf2021!$E$9:$E$93)/10))),Fperm_SI_Woolf2021!$D$9:$D$93))</f>
        <v>0.2687715847461789</v>
      </c>
      <c r="AM148" s="51" cm="1">
        <f t="array" ref="AM148">MIN(1,SLOPE(Fperm_SI_Woolf2021!$F$9:$F$93*EXP(-Fperm_SI_Woolf2021!$I$9:$I$93*$C148*IF(AM$58=Fperm_SI_Woolf2021!$E$9:$E$93,1,EXP(LN((1.1*(Fperm_SI_Woolf2021!$E$9:$E$93-AM$58)-63.1579*EXP(-0.19*Fperm_SI_Woolf2021!$E$9:$E$93)+63.1579*EXP(-0.19*AM$58))/(Fperm_SI_Woolf2021!$E$9:$E$93-AM$58))*(AM$58-Fperm_SI_Woolf2021!$E$9:$E$93)/10))) + Fperm_SI_Woolf2021!$G$9:$G$93*EXP(-Fperm_SI_Woolf2021!$J$9:$J$93*$C148*IF(AM$58=Fperm_SI_Woolf2021!$E$9:$E$93,1,EXP(LN((1.1*(Fperm_SI_Woolf2021!$E$9:$E$93-AM$58)-63.1579*EXP(-0.19*Fperm_SI_Woolf2021!$E$9:$E$93)+63.1579*EXP(-0.19*AM$58))/(Fperm_SI_Woolf2021!$E$9:$E$93-AM$58))*(AM$58-Fperm_SI_Woolf2021!$E$9:$E$93)/10))) + Fperm_SI_Woolf2021!$H$9:$H$93*EXP(-Fperm_SI_Woolf2021!$K$9:$K$93*$C148*IF(AM$58=Fperm_SI_Woolf2021!$E$9:$E$93,1,EXP(LN((1.1*(Fperm_SI_Woolf2021!$E$9:$E$93-AM$58)-63.1579*EXP(-0.19*Fperm_SI_Woolf2021!$E$9:$E$93)+63.1579*EXP(-0.19*AM$58))/(Fperm_SI_Woolf2021!$E$9:$E$93-AM$58))*(AM$58-Fperm_SI_Woolf2021!$E$9:$E$93)/10))),Fperm_SI_Woolf2021!$D$9:$D$93)*AM$57+INTERCEPT(Fperm_SI_Woolf2021!$F$9:$F$93*EXP(-Fperm_SI_Woolf2021!$I$9:$I$93*$C148*IF(AM$58=Fperm_SI_Woolf2021!$E$9:$E$93,1,EXP(LN((1.1*(Fperm_SI_Woolf2021!$E$9:$E$93-AM$58)-63.1579*EXP(-0.19*Fperm_SI_Woolf2021!$E$9:$E$93)+63.1579*EXP(-0.19*AM$58))/(Fperm_SI_Woolf2021!$E$9:$E$93-AM$58))*(AM$58-Fperm_SI_Woolf2021!$E$9:$E$93)/10))) + Fperm_SI_Woolf2021!$G$9:$G$93*EXP(-Fperm_SI_Woolf2021!$J$9:$J$93*$C148*IF(AM$58=Fperm_SI_Woolf2021!$E$9:$E$93,1,EXP(LN((1.1*(Fperm_SI_Woolf2021!$E$9:$E$93-AM$58)-63.1579*EXP(-0.19*Fperm_SI_Woolf2021!$E$9:$E$93)+63.1579*EXP(-0.19*AM$58))/(Fperm_SI_Woolf2021!$E$9:$E$93-AM$58))*(AM$58-Fperm_SI_Woolf2021!$E$9:$E$93)/10))) + Fperm_SI_Woolf2021!$H$9:$H$93*EXP(-Fperm_SI_Woolf2021!$K$9:$K$93*$C148*IF(AM$58=Fperm_SI_Woolf2021!$E$9:$E$93,1,EXP(LN((1.1*(Fperm_SI_Woolf2021!$E$9:$E$93-AM$58)-63.1579*EXP(-0.19*Fperm_SI_Woolf2021!$E$9:$E$93)+63.1579*EXP(-0.19*AM$58))/(Fperm_SI_Woolf2021!$E$9:$E$93-AM$58))*(AM$58-Fperm_SI_Woolf2021!$E$9:$E$93)/10))),Fperm_SI_Woolf2021!$D$9:$D$93))</f>
        <v>0.2530299774253395</v>
      </c>
      <c r="AN148" s="51" cm="1">
        <f t="array" ref="AN148">MIN(1,SLOPE(Fperm_SI_Woolf2021!$F$9:$F$93*EXP(-Fperm_SI_Woolf2021!$I$9:$I$93*$C148*IF(AN$58=Fperm_SI_Woolf2021!$E$9:$E$93,1,EXP(LN((1.1*(Fperm_SI_Woolf2021!$E$9:$E$93-AN$58)-63.1579*EXP(-0.19*Fperm_SI_Woolf2021!$E$9:$E$93)+63.1579*EXP(-0.19*AN$58))/(Fperm_SI_Woolf2021!$E$9:$E$93-AN$58))*(AN$58-Fperm_SI_Woolf2021!$E$9:$E$93)/10))) + Fperm_SI_Woolf2021!$G$9:$G$93*EXP(-Fperm_SI_Woolf2021!$J$9:$J$93*$C148*IF(AN$58=Fperm_SI_Woolf2021!$E$9:$E$93,1,EXP(LN((1.1*(Fperm_SI_Woolf2021!$E$9:$E$93-AN$58)-63.1579*EXP(-0.19*Fperm_SI_Woolf2021!$E$9:$E$93)+63.1579*EXP(-0.19*AN$58))/(Fperm_SI_Woolf2021!$E$9:$E$93-AN$58))*(AN$58-Fperm_SI_Woolf2021!$E$9:$E$93)/10))) + Fperm_SI_Woolf2021!$H$9:$H$93*EXP(-Fperm_SI_Woolf2021!$K$9:$K$93*$C148*IF(AN$58=Fperm_SI_Woolf2021!$E$9:$E$93,1,EXP(LN((1.1*(Fperm_SI_Woolf2021!$E$9:$E$93-AN$58)-63.1579*EXP(-0.19*Fperm_SI_Woolf2021!$E$9:$E$93)+63.1579*EXP(-0.19*AN$58))/(Fperm_SI_Woolf2021!$E$9:$E$93-AN$58))*(AN$58-Fperm_SI_Woolf2021!$E$9:$E$93)/10))),Fperm_SI_Woolf2021!$D$9:$D$93)*AN$57+INTERCEPT(Fperm_SI_Woolf2021!$F$9:$F$93*EXP(-Fperm_SI_Woolf2021!$I$9:$I$93*$C148*IF(AN$58=Fperm_SI_Woolf2021!$E$9:$E$93,1,EXP(LN((1.1*(Fperm_SI_Woolf2021!$E$9:$E$93-AN$58)-63.1579*EXP(-0.19*Fperm_SI_Woolf2021!$E$9:$E$93)+63.1579*EXP(-0.19*AN$58))/(Fperm_SI_Woolf2021!$E$9:$E$93-AN$58))*(AN$58-Fperm_SI_Woolf2021!$E$9:$E$93)/10))) + Fperm_SI_Woolf2021!$G$9:$G$93*EXP(-Fperm_SI_Woolf2021!$J$9:$J$93*$C148*IF(AN$58=Fperm_SI_Woolf2021!$E$9:$E$93,1,EXP(LN((1.1*(Fperm_SI_Woolf2021!$E$9:$E$93-AN$58)-63.1579*EXP(-0.19*Fperm_SI_Woolf2021!$E$9:$E$93)+63.1579*EXP(-0.19*AN$58))/(Fperm_SI_Woolf2021!$E$9:$E$93-AN$58))*(AN$58-Fperm_SI_Woolf2021!$E$9:$E$93)/10))) + Fperm_SI_Woolf2021!$H$9:$H$93*EXP(-Fperm_SI_Woolf2021!$K$9:$K$93*$C148*IF(AN$58=Fperm_SI_Woolf2021!$E$9:$E$93,1,EXP(LN((1.1*(Fperm_SI_Woolf2021!$E$9:$E$93-AN$58)-63.1579*EXP(-0.19*Fperm_SI_Woolf2021!$E$9:$E$93)+63.1579*EXP(-0.19*AN$58))/(Fperm_SI_Woolf2021!$E$9:$E$93-AN$58))*(AN$58-Fperm_SI_Woolf2021!$E$9:$E$93)/10))),Fperm_SI_Woolf2021!$D$9:$D$93))</f>
        <v>0.2372883701045001</v>
      </c>
      <c r="AO148" s="51" cm="1">
        <f t="array" ref="AO148">MIN(1,SLOPE(Fperm_SI_Woolf2021!$F$9:$F$93*EXP(-Fperm_SI_Woolf2021!$I$9:$I$93*$C148*IF(AO$58=Fperm_SI_Woolf2021!$E$9:$E$93,1,EXP(LN((1.1*(Fperm_SI_Woolf2021!$E$9:$E$93-AO$58)-63.1579*EXP(-0.19*Fperm_SI_Woolf2021!$E$9:$E$93)+63.1579*EXP(-0.19*AO$58))/(Fperm_SI_Woolf2021!$E$9:$E$93-AO$58))*(AO$58-Fperm_SI_Woolf2021!$E$9:$E$93)/10))) + Fperm_SI_Woolf2021!$G$9:$G$93*EXP(-Fperm_SI_Woolf2021!$J$9:$J$93*$C148*IF(AO$58=Fperm_SI_Woolf2021!$E$9:$E$93,1,EXP(LN((1.1*(Fperm_SI_Woolf2021!$E$9:$E$93-AO$58)-63.1579*EXP(-0.19*Fperm_SI_Woolf2021!$E$9:$E$93)+63.1579*EXP(-0.19*AO$58))/(Fperm_SI_Woolf2021!$E$9:$E$93-AO$58))*(AO$58-Fperm_SI_Woolf2021!$E$9:$E$93)/10))) + Fperm_SI_Woolf2021!$H$9:$H$93*EXP(-Fperm_SI_Woolf2021!$K$9:$K$93*$C148*IF(AO$58=Fperm_SI_Woolf2021!$E$9:$E$93,1,EXP(LN((1.1*(Fperm_SI_Woolf2021!$E$9:$E$93-AO$58)-63.1579*EXP(-0.19*Fperm_SI_Woolf2021!$E$9:$E$93)+63.1579*EXP(-0.19*AO$58))/(Fperm_SI_Woolf2021!$E$9:$E$93-AO$58))*(AO$58-Fperm_SI_Woolf2021!$E$9:$E$93)/10))),Fperm_SI_Woolf2021!$D$9:$D$93)*AO$57+INTERCEPT(Fperm_SI_Woolf2021!$F$9:$F$93*EXP(-Fperm_SI_Woolf2021!$I$9:$I$93*$C148*IF(AO$58=Fperm_SI_Woolf2021!$E$9:$E$93,1,EXP(LN((1.1*(Fperm_SI_Woolf2021!$E$9:$E$93-AO$58)-63.1579*EXP(-0.19*Fperm_SI_Woolf2021!$E$9:$E$93)+63.1579*EXP(-0.19*AO$58))/(Fperm_SI_Woolf2021!$E$9:$E$93-AO$58))*(AO$58-Fperm_SI_Woolf2021!$E$9:$E$93)/10))) + Fperm_SI_Woolf2021!$G$9:$G$93*EXP(-Fperm_SI_Woolf2021!$J$9:$J$93*$C148*IF(AO$58=Fperm_SI_Woolf2021!$E$9:$E$93,1,EXP(LN((1.1*(Fperm_SI_Woolf2021!$E$9:$E$93-AO$58)-63.1579*EXP(-0.19*Fperm_SI_Woolf2021!$E$9:$E$93)+63.1579*EXP(-0.19*AO$58))/(Fperm_SI_Woolf2021!$E$9:$E$93-AO$58))*(AO$58-Fperm_SI_Woolf2021!$E$9:$E$93)/10))) + Fperm_SI_Woolf2021!$H$9:$H$93*EXP(-Fperm_SI_Woolf2021!$K$9:$K$93*$C148*IF(AO$58=Fperm_SI_Woolf2021!$E$9:$E$93,1,EXP(LN((1.1*(Fperm_SI_Woolf2021!$E$9:$E$93-AO$58)-63.1579*EXP(-0.19*Fperm_SI_Woolf2021!$E$9:$E$93)+63.1579*EXP(-0.19*AO$58))/(Fperm_SI_Woolf2021!$E$9:$E$93-AO$58))*(AO$58-Fperm_SI_Woolf2021!$E$9:$E$93)/10))),Fperm_SI_Woolf2021!$D$9:$D$93))</f>
        <v>0.2215467627836607</v>
      </c>
      <c r="AP148" s="51" cm="1">
        <f t="array" ref="AP148">MIN(1,SLOPE(Fperm_SI_Woolf2021!$F$9:$F$93*EXP(-Fperm_SI_Woolf2021!$I$9:$I$93*$C148*IF(AP$58=Fperm_SI_Woolf2021!$E$9:$E$93,1,EXP(LN((1.1*(Fperm_SI_Woolf2021!$E$9:$E$93-AP$58)-63.1579*EXP(-0.19*Fperm_SI_Woolf2021!$E$9:$E$93)+63.1579*EXP(-0.19*AP$58))/(Fperm_SI_Woolf2021!$E$9:$E$93-AP$58))*(AP$58-Fperm_SI_Woolf2021!$E$9:$E$93)/10))) + Fperm_SI_Woolf2021!$G$9:$G$93*EXP(-Fperm_SI_Woolf2021!$J$9:$J$93*$C148*IF(AP$58=Fperm_SI_Woolf2021!$E$9:$E$93,1,EXP(LN((1.1*(Fperm_SI_Woolf2021!$E$9:$E$93-AP$58)-63.1579*EXP(-0.19*Fperm_SI_Woolf2021!$E$9:$E$93)+63.1579*EXP(-0.19*AP$58))/(Fperm_SI_Woolf2021!$E$9:$E$93-AP$58))*(AP$58-Fperm_SI_Woolf2021!$E$9:$E$93)/10))) + Fperm_SI_Woolf2021!$H$9:$H$93*EXP(-Fperm_SI_Woolf2021!$K$9:$K$93*$C148*IF(AP$58=Fperm_SI_Woolf2021!$E$9:$E$93,1,EXP(LN((1.1*(Fperm_SI_Woolf2021!$E$9:$E$93-AP$58)-63.1579*EXP(-0.19*Fperm_SI_Woolf2021!$E$9:$E$93)+63.1579*EXP(-0.19*AP$58))/(Fperm_SI_Woolf2021!$E$9:$E$93-AP$58))*(AP$58-Fperm_SI_Woolf2021!$E$9:$E$93)/10))),Fperm_SI_Woolf2021!$D$9:$D$93)*AP$57+INTERCEPT(Fperm_SI_Woolf2021!$F$9:$F$93*EXP(-Fperm_SI_Woolf2021!$I$9:$I$93*$C148*IF(AP$58=Fperm_SI_Woolf2021!$E$9:$E$93,1,EXP(LN((1.1*(Fperm_SI_Woolf2021!$E$9:$E$93-AP$58)-63.1579*EXP(-0.19*Fperm_SI_Woolf2021!$E$9:$E$93)+63.1579*EXP(-0.19*AP$58))/(Fperm_SI_Woolf2021!$E$9:$E$93-AP$58))*(AP$58-Fperm_SI_Woolf2021!$E$9:$E$93)/10))) + Fperm_SI_Woolf2021!$G$9:$G$93*EXP(-Fperm_SI_Woolf2021!$J$9:$J$93*$C148*IF(AP$58=Fperm_SI_Woolf2021!$E$9:$E$93,1,EXP(LN((1.1*(Fperm_SI_Woolf2021!$E$9:$E$93-AP$58)-63.1579*EXP(-0.19*Fperm_SI_Woolf2021!$E$9:$E$93)+63.1579*EXP(-0.19*AP$58))/(Fperm_SI_Woolf2021!$E$9:$E$93-AP$58))*(AP$58-Fperm_SI_Woolf2021!$E$9:$E$93)/10))) + Fperm_SI_Woolf2021!$H$9:$H$93*EXP(-Fperm_SI_Woolf2021!$K$9:$K$93*$C148*IF(AP$58=Fperm_SI_Woolf2021!$E$9:$E$93,1,EXP(LN((1.1*(Fperm_SI_Woolf2021!$E$9:$E$93-AP$58)-63.1579*EXP(-0.19*Fperm_SI_Woolf2021!$E$9:$E$93)+63.1579*EXP(-0.19*AP$58))/(Fperm_SI_Woolf2021!$E$9:$E$93-AP$58))*(AP$58-Fperm_SI_Woolf2021!$E$9:$E$93)/10))),Fperm_SI_Woolf2021!$D$9:$D$93))</f>
        <v>0.2058051554628213</v>
      </c>
      <c r="AQ148" s="51" cm="1">
        <f t="array" ref="AQ148">MIN(1,SLOPE(Fperm_SI_Woolf2021!$F$9:$F$93*EXP(-Fperm_SI_Woolf2021!$I$9:$I$93*$C148*IF(AQ$58=Fperm_SI_Woolf2021!$E$9:$E$93,1,EXP(LN((1.1*(Fperm_SI_Woolf2021!$E$9:$E$93-AQ$58)-63.1579*EXP(-0.19*Fperm_SI_Woolf2021!$E$9:$E$93)+63.1579*EXP(-0.19*AQ$58))/(Fperm_SI_Woolf2021!$E$9:$E$93-AQ$58))*(AQ$58-Fperm_SI_Woolf2021!$E$9:$E$93)/10))) + Fperm_SI_Woolf2021!$G$9:$G$93*EXP(-Fperm_SI_Woolf2021!$J$9:$J$93*$C148*IF(AQ$58=Fperm_SI_Woolf2021!$E$9:$E$93,1,EXP(LN((1.1*(Fperm_SI_Woolf2021!$E$9:$E$93-AQ$58)-63.1579*EXP(-0.19*Fperm_SI_Woolf2021!$E$9:$E$93)+63.1579*EXP(-0.19*AQ$58))/(Fperm_SI_Woolf2021!$E$9:$E$93-AQ$58))*(AQ$58-Fperm_SI_Woolf2021!$E$9:$E$93)/10))) + Fperm_SI_Woolf2021!$H$9:$H$93*EXP(-Fperm_SI_Woolf2021!$K$9:$K$93*$C148*IF(AQ$58=Fperm_SI_Woolf2021!$E$9:$E$93,1,EXP(LN((1.1*(Fperm_SI_Woolf2021!$E$9:$E$93-AQ$58)-63.1579*EXP(-0.19*Fperm_SI_Woolf2021!$E$9:$E$93)+63.1579*EXP(-0.19*AQ$58))/(Fperm_SI_Woolf2021!$E$9:$E$93-AQ$58))*(AQ$58-Fperm_SI_Woolf2021!$E$9:$E$93)/10))),Fperm_SI_Woolf2021!$D$9:$D$93)*AQ$57+INTERCEPT(Fperm_SI_Woolf2021!$F$9:$F$93*EXP(-Fperm_SI_Woolf2021!$I$9:$I$93*$C148*IF(AQ$58=Fperm_SI_Woolf2021!$E$9:$E$93,1,EXP(LN((1.1*(Fperm_SI_Woolf2021!$E$9:$E$93-AQ$58)-63.1579*EXP(-0.19*Fperm_SI_Woolf2021!$E$9:$E$93)+63.1579*EXP(-0.19*AQ$58))/(Fperm_SI_Woolf2021!$E$9:$E$93-AQ$58))*(AQ$58-Fperm_SI_Woolf2021!$E$9:$E$93)/10))) + Fperm_SI_Woolf2021!$G$9:$G$93*EXP(-Fperm_SI_Woolf2021!$J$9:$J$93*$C148*IF(AQ$58=Fperm_SI_Woolf2021!$E$9:$E$93,1,EXP(LN((1.1*(Fperm_SI_Woolf2021!$E$9:$E$93-AQ$58)-63.1579*EXP(-0.19*Fperm_SI_Woolf2021!$E$9:$E$93)+63.1579*EXP(-0.19*AQ$58))/(Fperm_SI_Woolf2021!$E$9:$E$93-AQ$58))*(AQ$58-Fperm_SI_Woolf2021!$E$9:$E$93)/10))) + Fperm_SI_Woolf2021!$H$9:$H$93*EXP(-Fperm_SI_Woolf2021!$K$9:$K$93*$C148*IF(AQ$58=Fperm_SI_Woolf2021!$E$9:$E$93,1,EXP(LN((1.1*(Fperm_SI_Woolf2021!$E$9:$E$93-AQ$58)-63.1579*EXP(-0.19*Fperm_SI_Woolf2021!$E$9:$E$93)+63.1579*EXP(-0.19*AQ$58))/(Fperm_SI_Woolf2021!$E$9:$E$93-AQ$58))*(AQ$58-Fperm_SI_Woolf2021!$E$9:$E$93)/10))),Fperm_SI_Woolf2021!$D$9:$D$93))</f>
        <v>0.19006354814198193</v>
      </c>
      <c r="AR148" s="51" cm="1">
        <f t="array" ref="AR148">MIN(1,SLOPE(Fperm_SI_Woolf2021!$F$9:$F$93*EXP(-Fperm_SI_Woolf2021!$I$9:$I$93*$C148*IF(AR$58=Fperm_SI_Woolf2021!$E$9:$E$93,1,EXP(LN((1.1*(Fperm_SI_Woolf2021!$E$9:$E$93-AR$58)-63.1579*EXP(-0.19*Fperm_SI_Woolf2021!$E$9:$E$93)+63.1579*EXP(-0.19*AR$58))/(Fperm_SI_Woolf2021!$E$9:$E$93-AR$58))*(AR$58-Fperm_SI_Woolf2021!$E$9:$E$93)/10))) + Fperm_SI_Woolf2021!$G$9:$G$93*EXP(-Fperm_SI_Woolf2021!$J$9:$J$93*$C148*IF(AR$58=Fperm_SI_Woolf2021!$E$9:$E$93,1,EXP(LN((1.1*(Fperm_SI_Woolf2021!$E$9:$E$93-AR$58)-63.1579*EXP(-0.19*Fperm_SI_Woolf2021!$E$9:$E$93)+63.1579*EXP(-0.19*AR$58))/(Fperm_SI_Woolf2021!$E$9:$E$93-AR$58))*(AR$58-Fperm_SI_Woolf2021!$E$9:$E$93)/10))) + Fperm_SI_Woolf2021!$H$9:$H$93*EXP(-Fperm_SI_Woolf2021!$K$9:$K$93*$C148*IF(AR$58=Fperm_SI_Woolf2021!$E$9:$E$93,1,EXP(LN((1.1*(Fperm_SI_Woolf2021!$E$9:$E$93-AR$58)-63.1579*EXP(-0.19*Fperm_SI_Woolf2021!$E$9:$E$93)+63.1579*EXP(-0.19*AR$58))/(Fperm_SI_Woolf2021!$E$9:$E$93-AR$58))*(AR$58-Fperm_SI_Woolf2021!$E$9:$E$93)/10))),Fperm_SI_Woolf2021!$D$9:$D$93)*AR$57+INTERCEPT(Fperm_SI_Woolf2021!$F$9:$F$93*EXP(-Fperm_SI_Woolf2021!$I$9:$I$93*$C148*IF(AR$58=Fperm_SI_Woolf2021!$E$9:$E$93,1,EXP(LN((1.1*(Fperm_SI_Woolf2021!$E$9:$E$93-AR$58)-63.1579*EXP(-0.19*Fperm_SI_Woolf2021!$E$9:$E$93)+63.1579*EXP(-0.19*AR$58))/(Fperm_SI_Woolf2021!$E$9:$E$93-AR$58))*(AR$58-Fperm_SI_Woolf2021!$E$9:$E$93)/10))) + Fperm_SI_Woolf2021!$G$9:$G$93*EXP(-Fperm_SI_Woolf2021!$J$9:$J$93*$C148*IF(AR$58=Fperm_SI_Woolf2021!$E$9:$E$93,1,EXP(LN((1.1*(Fperm_SI_Woolf2021!$E$9:$E$93-AR$58)-63.1579*EXP(-0.19*Fperm_SI_Woolf2021!$E$9:$E$93)+63.1579*EXP(-0.19*AR$58))/(Fperm_SI_Woolf2021!$E$9:$E$93-AR$58))*(AR$58-Fperm_SI_Woolf2021!$E$9:$E$93)/10))) + Fperm_SI_Woolf2021!$H$9:$H$93*EXP(-Fperm_SI_Woolf2021!$K$9:$K$93*$C148*IF(AR$58=Fperm_SI_Woolf2021!$E$9:$E$93,1,EXP(LN((1.1*(Fperm_SI_Woolf2021!$E$9:$E$93-AR$58)-63.1579*EXP(-0.19*Fperm_SI_Woolf2021!$E$9:$E$93)+63.1579*EXP(-0.19*AR$58))/(Fperm_SI_Woolf2021!$E$9:$E$93-AR$58))*(AR$58-Fperm_SI_Woolf2021!$E$9:$E$93)/10))),Fperm_SI_Woolf2021!$D$9:$D$93))</f>
        <v>0.17432194082114252</v>
      </c>
      <c r="AS148" s="51" cm="1">
        <f t="array" ref="AS148">MIN(1,SLOPE(Fperm_SI_Woolf2021!$F$9:$F$93*EXP(-Fperm_SI_Woolf2021!$I$9:$I$93*$C148*IF(AS$58=Fperm_SI_Woolf2021!$E$9:$E$93,1,EXP(LN((1.1*(Fperm_SI_Woolf2021!$E$9:$E$93-AS$58)-63.1579*EXP(-0.19*Fperm_SI_Woolf2021!$E$9:$E$93)+63.1579*EXP(-0.19*AS$58))/(Fperm_SI_Woolf2021!$E$9:$E$93-AS$58))*(AS$58-Fperm_SI_Woolf2021!$E$9:$E$93)/10))) + Fperm_SI_Woolf2021!$G$9:$G$93*EXP(-Fperm_SI_Woolf2021!$J$9:$J$93*$C148*IF(AS$58=Fperm_SI_Woolf2021!$E$9:$E$93,1,EXP(LN((1.1*(Fperm_SI_Woolf2021!$E$9:$E$93-AS$58)-63.1579*EXP(-0.19*Fperm_SI_Woolf2021!$E$9:$E$93)+63.1579*EXP(-0.19*AS$58))/(Fperm_SI_Woolf2021!$E$9:$E$93-AS$58))*(AS$58-Fperm_SI_Woolf2021!$E$9:$E$93)/10))) + Fperm_SI_Woolf2021!$H$9:$H$93*EXP(-Fperm_SI_Woolf2021!$K$9:$K$93*$C148*IF(AS$58=Fperm_SI_Woolf2021!$E$9:$E$93,1,EXP(LN((1.1*(Fperm_SI_Woolf2021!$E$9:$E$93-AS$58)-63.1579*EXP(-0.19*Fperm_SI_Woolf2021!$E$9:$E$93)+63.1579*EXP(-0.19*AS$58))/(Fperm_SI_Woolf2021!$E$9:$E$93-AS$58))*(AS$58-Fperm_SI_Woolf2021!$E$9:$E$93)/10))),Fperm_SI_Woolf2021!$D$9:$D$93)*AS$57+INTERCEPT(Fperm_SI_Woolf2021!$F$9:$F$93*EXP(-Fperm_SI_Woolf2021!$I$9:$I$93*$C148*IF(AS$58=Fperm_SI_Woolf2021!$E$9:$E$93,1,EXP(LN((1.1*(Fperm_SI_Woolf2021!$E$9:$E$93-AS$58)-63.1579*EXP(-0.19*Fperm_SI_Woolf2021!$E$9:$E$93)+63.1579*EXP(-0.19*AS$58))/(Fperm_SI_Woolf2021!$E$9:$E$93-AS$58))*(AS$58-Fperm_SI_Woolf2021!$E$9:$E$93)/10))) + Fperm_SI_Woolf2021!$G$9:$G$93*EXP(-Fperm_SI_Woolf2021!$J$9:$J$93*$C148*IF(AS$58=Fperm_SI_Woolf2021!$E$9:$E$93,1,EXP(LN((1.1*(Fperm_SI_Woolf2021!$E$9:$E$93-AS$58)-63.1579*EXP(-0.19*Fperm_SI_Woolf2021!$E$9:$E$93)+63.1579*EXP(-0.19*AS$58))/(Fperm_SI_Woolf2021!$E$9:$E$93-AS$58))*(AS$58-Fperm_SI_Woolf2021!$E$9:$E$93)/10))) + Fperm_SI_Woolf2021!$H$9:$H$93*EXP(-Fperm_SI_Woolf2021!$K$9:$K$93*$C148*IF(AS$58=Fperm_SI_Woolf2021!$E$9:$E$93,1,EXP(LN((1.1*(Fperm_SI_Woolf2021!$E$9:$E$93-AS$58)-63.1579*EXP(-0.19*Fperm_SI_Woolf2021!$E$9:$E$93)+63.1579*EXP(-0.19*AS$58))/(Fperm_SI_Woolf2021!$E$9:$E$93-AS$58))*(AS$58-Fperm_SI_Woolf2021!$E$9:$E$93)/10))),Fperm_SI_Woolf2021!$D$9:$D$93))</f>
        <v>0.15858033350030312</v>
      </c>
      <c r="AT148" s="51" cm="1">
        <f t="array" ref="AT148">MIN(1,SLOPE(Fperm_SI_Woolf2021!$F$9:$F$93*EXP(-Fperm_SI_Woolf2021!$I$9:$I$93*$C148*IF(AT$58=Fperm_SI_Woolf2021!$E$9:$E$93,1,EXP(LN((1.1*(Fperm_SI_Woolf2021!$E$9:$E$93-AT$58)-63.1579*EXP(-0.19*Fperm_SI_Woolf2021!$E$9:$E$93)+63.1579*EXP(-0.19*AT$58))/(Fperm_SI_Woolf2021!$E$9:$E$93-AT$58))*(AT$58-Fperm_SI_Woolf2021!$E$9:$E$93)/10))) + Fperm_SI_Woolf2021!$G$9:$G$93*EXP(-Fperm_SI_Woolf2021!$J$9:$J$93*$C148*IF(AT$58=Fperm_SI_Woolf2021!$E$9:$E$93,1,EXP(LN((1.1*(Fperm_SI_Woolf2021!$E$9:$E$93-AT$58)-63.1579*EXP(-0.19*Fperm_SI_Woolf2021!$E$9:$E$93)+63.1579*EXP(-0.19*AT$58))/(Fperm_SI_Woolf2021!$E$9:$E$93-AT$58))*(AT$58-Fperm_SI_Woolf2021!$E$9:$E$93)/10))) + Fperm_SI_Woolf2021!$H$9:$H$93*EXP(-Fperm_SI_Woolf2021!$K$9:$K$93*$C148*IF(AT$58=Fperm_SI_Woolf2021!$E$9:$E$93,1,EXP(LN((1.1*(Fperm_SI_Woolf2021!$E$9:$E$93-AT$58)-63.1579*EXP(-0.19*Fperm_SI_Woolf2021!$E$9:$E$93)+63.1579*EXP(-0.19*AT$58))/(Fperm_SI_Woolf2021!$E$9:$E$93-AT$58))*(AT$58-Fperm_SI_Woolf2021!$E$9:$E$93)/10))),Fperm_SI_Woolf2021!$D$9:$D$93)*AT$57+INTERCEPT(Fperm_SI_Woolf2021!$F$9:$F$93*EXP(-Fperm_SI_Woolf2021!$I$9:$I$93*$C148*IF(AT$58=Fperm_SI_Woolf2021!$E$9:$E$93,1,EXP(LN((1.1*(Fperm_SI_Woolf2021!$E$9:$E$93-AT$58)-63.1579*EXP(-0.19*Fperm_SI_Woolf2021!$E$9:$E$93)+63.1579*EXP(-0.19*AT$58))/(Fperm_SI_Woolf2021!$E$9:$E$93-AT$58))*(AT$58-Fperm_SI_Woolf2021!$E$9:$E$93)/10))) + Fperm_SI_Woolf2021!$G$9:$G$93*EXP(-Fperm_SI_Woolf2021!$J$9:$J$93*$C148*IF(AT$58=Fperm_SI_Woolf2021!$E$9:$E$93,1,EXP(LN((1.1*(Fperm_SI_Woolf2021!$E$9:$E$93-AT$58)-63.1579*EXP(-0.19*Fperm_SI_Woolf2021!$E$9:$E$93)+63.1579*EXP(-0.19*AT$58))/(Fperm_SI_Woolf2021!$E$9:$E$93-AT$58))*(AT$58-Fperm_SI_Woolf2021!$E$9:$E$93)/10))) + Fperm_SI_Woolf2021!$H$9:$H$93*EXP(-Fperm_SI_Woolf2021!$K$9:$K$93*$C148*IF(AT$58=Fperm_SI_Woolf2021!$E$9:$E$93,1,EXP(LN((1.1*(Fperm_SI_Woolf2021!$E$9:$E$93-AT$58)-63.1579*EXP(-0.19*Fperm_SI_Woolf2021!$E$9:$E$93)+63.1579*EXP(-0.19*AT$58))/(Fperm_SI_Woolf2021!$E$9:$E$93-AT$58))*(AT$58-Fperm_SI_Woolf2021!$E$9:$E$93)/10))),Fperm_SI_Woolf2021!$D$9:$D$93))</f>
        <v>0.14283872617946369</v>
      </c>
      <c r="AU148" s="51" cm="1">
        <f t="array" ref="AU148">MIN(1,SLOPE(Fperm_SI_Woolf2021!$F$9:$F$93*EXP(-Fperm_SI_Woolf2021!$I$9:$I$93*$C148*IF(AU$58=Fperm_SI_Woolf2021!$E$9:$E$93,1,EXP(LN((1.1*(Fperm_SI_Woolf2021!$E$9:$E$93-AU$58)-63.1579*EXP(-0.19*Fperm_SI_Woolf2021!$E$9:$E$93)+63.1579*EXP(-0.19*AU$58))/(Fperm_SI_Woolf2021!$E$9:$E$93-AU$58))*(AU$58-Fperm_SI_Woolf2021!$E$9:$E$93)/10))) + Fperm_SI_Woolf2021!$G$9:$G$93*EXP(-Fperm_SI_Woolf2021!$J$9:$J$93*$C148*IF(AU$58=Fperm_SI_Woolf2021!$E$9:$E$93,1,EXP(LN((1.1*(Fperm_SI_Woolf2021!$E$9:$E$93-AU$58)-63.1579*EXP(-0.19*Fperm_SI_Woolf2021!$E$9:$E$93)+63.1579*EXP(-0.19*AU$58))/(Fperm_SI_Woolf2021!$E$9:$E$93-AU$58))*(AU$58-Fperm_SI_Woolf2021!$E$9:$E$93)/10))) + Fperm_SI_Woolf2021!$H$9:$H$93*EXP(-Fperm_SI_Woolf2021!$K$9:$K$93*$C148*IF(AU$58=Fperm_SI_Woolf2021!$E$9:$E$93,1,EXP(LN((1.1*(Fperm_SI_Woolf2021!$E$9:$E$93-AU$58)-63.1579*EXP(-0.19*Fperm_SI_Woolf2021!$E$9:$E$93)+63.1579*EXP(-0.19*AU$58))/(Fperm_SI_Woolf2021!$E$9:$E$93-AU$58))*(AU$58-Fperm_SI_Woolf2021!$E$9:$E$93)/10))),Fperm_SI_Woolf2021!$D$9:$D$93)*AU$57+INTERCEPT(Fperm_SI_Woolf2021!$F$9:$F$93*EXP(-Fperm_SI_Woolf2021!$I$9:$I$93*$C148*IF(AU$58=Fperm_SI_Woolf2021!$E$9:$E$93,1,EXP(LN((1.1*(Fperm_SI_Woolf2021!$E$9:$E$93-AU$58)-63.1579*EXP(-0.19*Fperm_SI_Woolf2021!$E$9:$E$93)+63.1579*EXP(-0.19*AU$58))/(Fperm_SI_Woolf2021!$E$9:$E$93-AU$58))*(AU$58-Fperm_SI_Woolf2021!$E$9:$E$93)/10))) + Fperm_SI_Woolf2021!$G$9:$G$93*EXP(-Fperm_SI_Woolf2021!$J$9:$J$93*$C148*IF(AU$58=Fperm_SI_Woolf2021!$E$9:$E$93,1,EXP(LN((1.1*(Fperm_SI_Woolf2021!$E$9:$E$93-AU$58)-63.1579*EXP(-0.19*Fperm_SI_Woolf2021!$E$9:$E$93)+63.1579*EXP(-0.19*AU$58))/(Fperm_SI_Woolf2021!$E$9:$E$93-AU$58))*(AU$58-Fperm_SI_Woolf2021!$E$9:$E$93)/10))) + Fperm_SI_Woolf2021!$H$9:$H$93*EXP(-Fperm_SI_Woolf2021!$K$9:$K$93*$C148*IF(AU$58=Fperm_SI_Woolf2021!$E$9:$E$93,1,EXP(LN((1.1*(Fperm_SI_Woolf2021!$E$9:$E$93-AU$58)-63.1579*EXP(-0.19*Fperm_SI_Woolf2021!$E$9:$E$93)+63.1579*EXP(-0.19*AU$58))/(Fperm_SI_Woolf2021!$E$9:$E$93-AU$58))*(AU$58-Fperm_SI_Woolf2021!$E$9:$E$93)/10))),Fperm_SI_Woolf2021!$D$9:$D$93))</f>
        <v>0.12709711885862429</v>
      </c>
      <c r="AV148" s="51" cm="1">
        <f t="array" ref="AV148">MIN(1,SLOPE(Fperm_SI_Woolf2021!$F$9:$F$93*EXP(-Fperm_SI_Woolf2021!$I$9:$I$93*$C148*IF(AV$58=Fperm_SI_Woolf2021!$E$9:$E$93,1,EXP(LN((1.1*(Fperm_SI_Woolf2021!$E$9:$E$93-AV$58)-63.1579*EXP(-0.19*Fperm_SI_Woolf2021!$E$9:$E$93)+63.1579*EXP(-0.19*AV$58))/(Fperm_SI_Woolf2021!$E$9:$E$93-AV$58))*(AV$58-Fperm_SI_Woolf2021!$E$9:$E$93)/10))) + Fperm_SI_Woolf2021!$G$9:$G$93*EXP(-Fperm_SI_Woolf2021!$J$9:$J$93*$C148*IF(AV$58=Fperm_SI_Woolf2021!$E$9:$E$93,1,EXP(LN((1.1*(Fperm_SI_Woolf2021!$E$9:$E$93-AV$58)-63.1579*EXP(-0.19*Fperm_SI_Woolf2021!$E$9:$E$93)+63.1579*EXP(-0.19*AV$58))/(Fperm_SI_Woolf2021!$E$9:$E$93-AV$58))*(AV$58-Fperm_SI_Woolf2021!$E$9:$E$93)/10))) + Fperm_SI_Woolf2021!$H$9:$H$93*EXP(-Fperm_SI_Woolf2021!$K$9:$K$93*$C148*IF(AV$58=Fperm_SI_Woolf2021!$E$9:$E$93,1,EXP(LN((1.1*(Fperm_SI_Woolf2021!$E$9:$E$93-AV$58)-63.1579*EXP(-0.19*Fperm_SI_Woolf2021!$E$9:$E$93)+63.1579*EXP(-0.19*AV$58))/(Fperm_SI_Woolf2021!$E$9:$E$93-AV$58))*(AV$58-Fperm_SI_Woolf2021!$E$9:$E$93)/10))),Fperm_SI_Woolf2021!$D$9:$D$93)*AV$57+INTERCEPT(Fperm_SI_Woolf2021!$F$9:$F$93*EXP(-Fperm_SI_Woolf2021!$I$9:$I$93*$C148*IF(AV$58=Fperm_SI_Woolf2021!$E$9:$E$93,1,EXP(LN((1.1*(Fperm_SI_Woolf2021!$E$9:$E$93-AV$58)-63.1579*EXP(-0.19*Fperm_SI_Woolf2021!$E$9:$E$93)+63.1579*EXP(-0.19*AV$58))/(Fperm_SI_Woolf2021!$E$9:$E$93-AV$58))*(AV$58-Fperm_SI_Woolf2021!$E$9:$E$93)/10))) + Fperm_SI_Woolf2021!$G$9:$G$93*EXP(-Fperm_SI_Woolf2021!$J$9:$J$93*$C148*IF(AV$58=Fperm_SI_Woolf2021!$E$9:$E$93,1,EXP(LN((1.1*(Fperm_SI_Woolf2021!$E$9:$E$93-AV$58)-63.1579*EXP(-0.19*Fperm_SI_Woolf2021!$E$9:$E$93)+63.1579*EXP(-0.19*AV$58))/(Fperm_SI_Woolf2021!$E$9:$E$93-AV$58))*(AV$58-Fperm_SI_Woolf2021!$E$9:$E$93)/10))) + Fperm_SI_Woolf2021!$H$9:$H$93*EXP(-Fperm_SI_Woolf2021!$K$9:$K$93*$C148*IF(AV$58=Fperm_SI_Woolf2021!$E$9:$E$93,1,EXP(LN((1.1*(Fperm_SI_Woolf2021!$E$9:$E$93-AV$58)-63.1579*EXP(-0.19*Fperm_SI_Woolf2021!$E$9:$E$93)+63.1579*EXP(-0.19*AV$58))/(Fperm_SI_Woolf2021!$E$9:$E$93-AV$58))*(AV$58-Fperm_SI_Woolf2021!$E$9:$E$93)/10))),Fperm_SI_Woolf2021!$D$9:$D$93))</f>
        <v>0.11135551153778489</v>
      </c>
      <c r="AW148" s="51" cm="1">
        <f t="array" ref="AW148">MIN(1,SLOPE(Fperm_SI_Woolf2021!$F$9:$F$93*EXP(-Fperm_SI_Woolf2021!$I$9:$I$93*$C148*IF(AW$58=Fperm_SI_Woolf2021!$E$9:$E$93,1,EXP(LN((1.1*(Fperm_SI_Woolf2021!$E$9:$E$93-AW$58)-63.1579*EXP(-0.19*Fperm_SI_Woolf2021!$E$9:$E$93)+63.1579*EXP(-0.19*AW$58))/(Fperm_SI_Woolf2021!$E$9:$E$93-AW$58))*(AW$58-Fperm_SI_Woolf2021!$E$9:$E$93)/10))) + Fperm_SI_Woolf2021!$G$9:$G$93*EXP(-Fperm_SI_Woolf2021!$J$9:$J$93*$C148*IF(AW$58=Fperm_SI_Woolf2021!$E$9:$E$93,1,EXP(LN((1.1*(Fperm_SI_Woolf2021!$E$9:$E$93-AW$58)-63.1579*EXP(-0.19*Fperm_SI_Woolf2021!$E$9:$E$93)+63.1579*EXP(-0.19*AW$58))/(Fperm_SI_Woolf2021!$E$9:$E$93-AW$58))*(AW$58-Fperm_SI_Woolf2021!$E$9:$E$93)/10))) + Fperm_SI_Woolf2021!$H$9:$H$93*EXP(-Fperm_SI_Woolf2021!$K$9:$K$93*$C148*IF(AW$58=Fperm_SI_Woolf2021!$E$9:$E$93,1,EXP(LN((1.1*(Fperm_SI_Woolf2021!$E$9:$E$93-AW$58)-63.1579*EXP(-0.19*Fperm_SI_Woolf2021!$E$9:$E$93)+63.1579*EXP(-0.19*AW$58))/(Fperm_SI_Woolf2021!$E$9:$E$93-AW$58))*(AW$58-Fperm_SI_Woolf2021!$E$9:$E$93)/10))),Fperm_SI_Woolf2021!$D$9:$D$93)*AW$57+INTERCEPT(Fperm_SI_Woolf2021!$F$9:$F$93*EXP(-Fperm_SI_Woolf2021!$I$9:$I$93*$C148*IF(AW$58=Fperm_SI_Woolf2021!$E$9:$E$93,1,EXP(LN((1.1*(Fperm_SI_Woolf2021!$E$9:$E$93-AW$58)-63.1579*EXP(-0.19*Fperm_SI_Woolf2021!$E$9:$E$93)+63.1579*EXP(-0.19*AW$58))/(Fperm_SI_Woolf2021!$E$9:$E$93-AW$58))*(AW$58-Fperm_SI_Woolf2021!$E$9:$E$93)/10))) + Fperm_SI_Woolf2021!$G$9:$G$93*EXP(-Fperm_SI_Woolf2021!$J$9:$J$93*$C148*IF(AW$58=Fperm_SI_Woolf2021!$E$9:$E$93,1,EXP(LN((1.1*(Fperm_SI_Woolf2021!$E$9:$E$93-AW$58)-63.1579*EXP(-0.19*Fperm_SI_Woolf2021!$E$9:$E$93)+63.1579*EXP(-0.19*AW$58))/(Fperm_SI_Woolf2021!$E$9:$E$93-AW$58))*(AW$58-Fperm_SI_Woolf2021!$E$9:$E$93)/10))) + Fperm_SI_Woolf2021!$H$9:$H$93*EXP(-Fperm_SI_Woolf2021!$K$9:$K$93*$C148*IF(AW$58=Fperm_SI_Woolf2021!$E$9:$E$93,1,EXP(LN((1.1*(Fperm_SI_Woolf2021!$E$9:$E$93-AW$58)-63.1579*EXP(-0.19*Fperm_SI_Woolf2021!$E$9:$E$93)+63.1579*EXP(-0.19*AW$58))/(Fperm_SI_Woolf2021!$E$9:$E$93-AW$58))*(AW$58-Fperm_SI_Woolf2021!$E$9:$E$93)/10))),Fperm_SI_Woolf2021!$D$9:$D$93))</f>
        <v>0.2582181205780627</v>
      </c>
      <c r="AX148" s="51" cm="1">
        <f t="array" ref="AX148">MIN(1,SLOPE(Fperm_SI_Woolf2021!$F$9:$F$93*EXP(-Fperm_SI_Woolf2021!$I$9:$I$93*$C148*IF(AX$58=Fperm_SI_Woolf2021!$E$9:$E$93,1,EXP(LN((1.1*(Fperm_SI_Woolf2021!$E$9:$E$93-AX$58)-63.1579*EXP(-0.19*Fperm_SI_Woolf2021!$E$9:$E$93)+63.1579*EXP(-0.19*AX$58))/(Fperm_SI_Woolf2021!$E$9:$E$93-AX$58))*(AX$58-Fperm_SI_Woolf2021!$E$9:$E$93)/10))) + Fperm_SI_Woolf2021!$G$9:$G$93*EXP(-Fperm_SI_Woolf2021!$J$9:$J$93*$C148*IF(AX$58=Fperm_SI_Woolf2021!$E$9:$E$93,1,EXP(LN((1.1*(Fperm_SI_Woolf2021!$E$9:$E$93-AX$58)-63.1579*EXP(-0.19*Fperm_SI_Woolf2021!$E$9:$E$93)+63.1579*EXP(-0.19*AX$58))/(Fperm_SI_Woolf2021!$E$9:$E$93-AX$58))*(AX$58-Fperm_SI_Woolf2021!$E$9:$E$93)/10))) + Fperm_SI_Woolf2021!$H$9:$H$93*EXP(-Fperm_SI_Woolf2021!$K$9:$K$93*$C148*IF(AX$58=Fperm_SI_Woolf2021!$E$9:$E$93,1,EXP(LN((1.1*(Fperm_SI_Woolf2021!$E$9:$E$93-AX$58)-63.1579*EXP(-0.19*Fperm_SI_Woolf2021!$E$9:$E$93)+63.1579*EXP(-0.19*AX$58))/(Fperm_SI_Woolf2021!$E$9:$E$93-AX$58))*(AX$58-Fperm_SI_Woolf2021!$E$9:$E$93)/10))),Fperm_SI_Woolf2021!$D$9:$D$93)*AX$57+INTERCEPT(Fperm_SI_Woolf2021!$F$9:$F$93*EXP(-Fperm_SI_Woolf2021!$I$9:$I$93*$C148*IF(AX$58=Fperm_SI_Woolf2021!$E$9:$E$93,1,EXP(LN((1.1*(Fperm_SI_Woolf2021!$E$9:$E$93-AX$58)-63.1579*EXP(-0.19*Fperm_SI_Woolf2021!$E$9:$E$93)+63.1579*EXP(-0.19*AX$58))/(Fperm_SI_Woolf2021!$E$9:$E$93-AX$58))*(AX$58-Fperm_SI_Woolf2021!$E$9:$E$93)/10))) + Fperm_SI_Woolf2021!$G$9:$G$93*EXP(-Fperm_SI_Woolf2021!$J$9:$J$93*$C148*IF(AX$58=Fperm_SI_Woolf2021!$E$9:$E$93,1,EXP(LN((1.1*(Fperm_SI_Woolf2021!$E$9:$E$93-AX$58)-63.1579*EXP(-0.19*Fperm_SI_Woolf2021!$E$9:$E$93)+63.1579*EXP(-0.19*AX$58))/(Fperm_SI_Woolf2021!$E$9:$E$93-AX$58))*(AX$58-Fperm_SI_Woolf2021!$E$9:$E$93)/10))) + Fperm_SI_Woolf2021!$H$9:$H$93*EXP(-Fperm_SI_Woolf2021!$K$9:$K$93*$C148*IF(AX$58=Fperm_SI_Woolf2021!$E$9:$E$93,1,EXP(LN((1.1*(Fperm_SI_Woolf2021!$E$9:$E$93-AX$58)-63.1579*EXP(-0.19*Fperm_SI_Woolf2021!$E$9:$E$93)+63.1579*EXP(-0.19*AX$58))/(Fperm_SI_Woolf2021!$E$9:$E$93-AX$58))*(AX$58-Fperm_SI_Woolf2021!$E$9:$E$93)/10))),Fperm_SI_Woolf2021!$D$9:$D$93))</f>
        <v>0.2459870281399191</v>
      </c>
      <c r="AY148" s="51" cm="1">
        <f t="array" ref="AY148">MIN(1,SLOPE(Fperm_SI_Woolf2021!$F$9:$F$93*EXP(-Fperm_SI_Woolf2021!$I$9:$I$93*$C148*IF(AY$58=Fperm_SI_Woolf2021!$E$9:$E$93,1,EXP(LN((1.1*(Fperm_SI_Woolf2021!$E$9:$E$93-AY$58)-63.1579*EXP(-0.19*Fperm_SI_Woolf2021!$E$9:$E$93)+63.1579*EXP(-0.19*AY$58))/(Fperm_SI_Woolf2021!$E$9:$E$93-AY$58))*(AY$58-Fperm_SI_Woolf2021!$E$9:$E$93)/10))) + Fperm_SI_Woolf2021!$G$9:$G$93*EXP(-Fperm_SI_Woolf2021!$J$9:$J$93*$C148*IF(AY$58=Fperm_SI_Woolf2021!$E$9:$E$93,1,EXP(LN((1.1*(Fperm_SI_Woolf2021!$E$9:$E$93-AY$58)-63.1579*EXP(-0.19*Fperm_SI_Woolf2021!$E$9:$E$93)+63.1579*EXP(-0.19*AY$58))/(Fperm_SI_Woolf2021!$E$9:$E$93-AY$58))*(AY$58-Fperm_SI_Woolf2021!$E$9:$E$93)/10))) + Fperm_SI_Woolf2021!$H$9:$H$93*EXP(-Fperm_SI_Woolf2021!$K$9:$K$93*$C148*IF(AY$58=Fperm_SI_Woolf2021!$E$9:$E$93,1,EXP(LN((1.1*(Fperm_SI_Woolf2021!$E$9:$E$93-AY$58)-63.1579*EXP(-0.19*Fperm_SI_Woolf2021!$E$9:$E$93)+63.1579*EXP(-0.19*AY$58))/(Fperm_SI_Woolf2021!$E$9:$E$93-AY$58))*(AY$58-Fperm_SI_Woolf2021!$E$9:$E$93)/10))),Fperm_SI_Woolf2021!$D$9:$D$93)*AY$57+INTERCEPT(Fperm_SI_Woolf2021!$F$9:$F$93*EXP(-Fperm_SI_Woolf2021!$I$9:$I$93*$C148*IF(AY$58=Fperm_SI_Woolf2021!$E$9:$E$93,1,EXP(LN((1.1*(Fperm_SI_Woolf2021!$E$9:$E$93-AY$58)-63.1579*EXP(-0.19*Fperm_SI_Woolf2021!$E$9:$E$93)+63.1579*EXP(-0.19*AY$58))/(Fperm_SI_Woolf2021!$E$9:$E$93-AY$58))*(AY$58-Fperm_SI_Woolf2021!$E$9:$E$93)/10))) + Fperm_SI_Woolf2021!$G$9:$G$93*EXP(-Fperm_SI_Woolf2021!$J$9:$J$93*$C148*IF(AY$58=Fperm_SI_Woolf2021!$E$9:$E$93,1,EXP(LN((1.1*(Fperm_SI_Woolf2021!$E$9:$E$93-AY$58)-63.1579*EXP(-0.19*Fperm_SI_Woolf2021!$E$9:$E$93)+63.1579*EXP(-0.19*AY$58))/(Fperm_SI_Woolf2021!$E$9:$E$93-AY$58))*(AY$58-Fperm_SI_Woolf2021!$E$9:$E$93)/10))) + Fperm_SI_Woolf2021!$H$9:$H$93*EXP(-Fperm_SI_Woolf2021!$K$9:$K$93*$C148*IF(AY$58=Fperm_SI_Woolf2021!$E$9:$E$93,1,EXP(LN((1.1*(Fperm_SI_Woolf2021!$E$9:$E$93-AY$58)-63.1579*EXP(-0.19*Fperm_SI_Woolf2021!$E$9:$E$93)+63.1579*EXP(-0.19*AY$58))/(Fperm_SI_Woolf2021!$E$9:$E$93-AY$58))*(AY$58-Fperm_SI_Woolf2021!$E$9:$E$93)/10))),Fperm_SI_Woolf2021!$D$9:$D$93))</f>
        <v>0.23375593570177547</v>
      </c>
      <c r="AZ148" s="51" cm="1">
        <f t="array" ref="AZ148">MIN(1,SLOPE(Fperm_SI_Woolf2021!$F$9:$F$93*EXP(-Fperm_SI_Woolf2021!$I$9:$I$93*$C148*IF(AZ$58=Fperm_SI_Woolf2021!$E$9:$E$93,1,EXP(LN((1.1*(Fperm_SI_Woolf2021!$E$9:$E$93-AZ$58)-63.1579*EXP(-0.19*Fperm_SI_Woolf2021!$E$9:$E$93)+63.1579*EXP(-0.19*AZ$58))/(Fperm_SI_Woolf2021!$E$9:$E$93-AZ$58))*(AZ$58-Fperm_SI_Woolf2021!$E$9:$E$93)/10))) + Fperm_SI_Woolf2021!$G$9:$G$93*EXP(-Fperm_SI_Woolf2021!$J$9:$J$93*$C148*IF(AZ$58=Fperm_SI_Woolf2021!$E$9:$E$93,1,EXP(LN((1.1*(Fperm_SI_Woolf2021!$E$9:$E$93-AZ$58)-63.1579*EXP(-0.19*Fperm_SI_Woolf2021!$E$9:$E$93)+63.1579*EXP(-0.19*AZ$58))/(Fperm_SI_Woolf2021!$E$9:$E$93-AZ$58))*(AZ$58-Fperm_SI_Woolf2021!$E$9:$E$93)/10))) + Fperm_SI_Woolf2021!$H$9:$H$93*EXP(-Fperm_SI_Woolf2021!$K$9:$K$93*$C148*IF(AZ$58=Fperm_SI_Woolf2021!$E$9:$E$93,1,EXP(LN((1.1*(Fperm_SI_Woolf2021!$E$9:$E$93-AZ$58)-63.1579*EXP(-0.19*Fperm_SI_Woolf2021!$E$9:$E$93)+63.1579*EXP(-0.19*AZ$58))/(Fperm_SI_Woolf2021!$E$9:$E$93-AZ$58))*(AZ$58-Fperm_SI_Woolf2021!$E$9:$E$93)/10))),Fperm_SI_Woolf2021!$D$9:$D$93)*AZ$57+INTERCEPT(Fperm_SI_Woolf2021!$F$9:$F$93*EXP(-Fperm_SI_Woolf2021!$I$9:$I$93*$C148*IF(AZ$58=Fperm_SI_Woolf2021!$E$9:$E$93,1,EXP(LN((1.1*(Fperm_SI_Woolf2021!$E$9:$E$93-AZ$58)-63.1579*EXP(-0.19*Fperm_SI_Woolf2021!$E$9:$E$93)+63.1579*EXP(-0.19*AZ$58))/(Fperm_SI_Woolf2021!$E$9:$E$93-AZ$58))*(AZ$58-Fperm_SI_Woolf2021!$E$9:$E$93)/10))) + Fperm_SI_Woolf2021!$G$9:$G$93*EXP(-Fperm_SI_Woolf2021!$J$9:$J$93*$C148*IF(AZ$58=Fperm_SI_Woolf2021!$E$9:$E$93,1,EXP(LN((1.1*(Fperm_SI_Woolf2021!$E$9:$E$93-AZ$58)-63.1579*EXP(-0.19*Fperm_SI_Woolf2021!$E$9:$E$93)+63.1579*EXP(-0.19*AZ$58))/(Fperm_SI_Woolf2021!$E$9:$E$93-AZ$58))*(AZ$58-Fperm_SI_Woolf2021!$E$9:$E$93)/10))) + Fperm_SI_Woolf2021!$H$9:$H$93*EXP(-Fperm_SI_Woolf2021!$K$9:$K$93*$C148*IF(AZ$58=Fperm_SI_Woolf2021!$E$9:$E$93,1,EXP(LN((1.1*(Fperm_SI_Woolf2021!$E$9:$E$93-AZ$58)-63.1579*EXP(-0.19*Fperm_SI_Woolf2021!$E$9:$E$93)+63.1579*EXP(-0.19*AZ$58))/(Fperm_SI_Woolf2021!$E$9:$E$93-AZ$58))*(AZ$58-Fperm_SI_Woolf2021!$E$9:$E$93)/10))),Fperm_SI_Woolf2021!$D$9:$D$93))</f>
        <v>0.22152484326363187</v>
      </c>
      <c r="BA148" s="51" cm="1">
        <f t="array" ref="BA148">MIN(1,SLOPE(Fperm_SI_Woolf2021!$F$9:$F$93*EXP(-Fperm_SI_Woolf2021!$I$9:$I$93*$C148*IF(BA$58=Fperm_SI_Woolf2021!$E$9:$E$93,1,EXP(LN((1.1*(Fperm_SI_Woolf2021!$E$9:$E$93-BA$58)-63.1579*EXP(-0.19*Fperm_SI_Woolf2021!$E$9:$E$93)+63.1579*EXP(-0.19*BA$58))/(Fperm_SI_Woolf2021!$E$9:$E$93-BA$58))*(BA$58-Fperm_SI_Woolf2021!$E$9:$E$93)/10))) + Fperm_SI_Woolf2021!$G$9:$G$93*EXP(-Fperm_SI_Woolf2021!$J$9:$J$93*$C148*IF(BA$58=Fperm_SI_Woolf2021!$E$9:$E$93,1,EXP(LN((1.1*(Fperm_SI_Woolf2021!$E$9:$E$93-BA$58)-63.1579*EXP(-0.19*Fperm_SI_Woolf2021!$E$9:$E$93)+63.1579*EXP(-0.19*BA$58))/(Fperm_SI_Woolf2021!$E$9:$E$93-BA$58))*(BA$58-Fperm_SI_Woolf2021!$E$9:$E$93)/10))) + Fperm_SI_Woolf2021!$H$9:$H$93*EXP(-Fperm_SI_Woolf2021!$K$9:$K$93*$C148*IF(BA$58=Fperm_SI_Woolf2021!$E$9:$E$93,1,EXP(LN((1.1*(Fperm_SI_Woolf2021!$E$9:$E$93-BA$58)-63.1579*EXP(-0.19*Fperm_SI_Woolf2021!$E$9:$E$93)+63.1579*EXP(-0.19*BA$58))/(Fperm_SI_Woolf2021!$E$9:$E$93-BA$58))*(BA$58-Fperm_SI_Woolf2021!$E$9:$E$93)/10))),Fperm_SI_Woolf2021!$D$9:$D$93)*BA$57+INTERCEPT(Fperm_SI_Woolf2021!$F$9:$F$93*EXP(-Fperm_SI_Woolf2021!$I$9:$I$93*$C148*IF(BA$58=Fperm_SI_Woolf2021!$E$9:$E$93,1,EXP(LN((1.1*(Fperm_SI_Woolf2021!$E$9:$E$93-BA$58)-63.1579*EXP(-0.19*Fperm_SI_Woolf2021!$E$9:$E$93)+63.1579*EXP(-0.19*BA$58))/(Fperm_SI_Woolf2021!$E$9:$E$93-BA$58))*(BA$58-Fperm_SI_Woolf2021!$E$9:$E$93)/10))) + Fperm_SI_Woolf2021!$G$9:$G$93*EXP(-Fperm_SI_Woolf2021!$J$9:$J$93*$C148*IF(BA$58=Fperm_SI_Woolf2021!$E$9:$E$93,1,EXP(LN((1.1*(Fperm_SI_Woolf2021!$E$9:$E$93-BA$58)-63.1579*EXP(-0.19*Fperm_SI_Woolf2021!$E$9:$E$93)+63.1579*EXP(-0.19*BA$58))/(Fperm_SI_Woolf2021!$E$9:$E$93-BA$58))*(BA$58-Fperm_SI_Woolf2021!$E$9:$E$93)/10))) + Fperm_SI_Woolf2021!$H$9:$H$93*EXP(-Fperm_SI_Woolf2021!$K$9:$K$93*$C148*IF(BA$58=Fperm_SI_Woolf2021!$E$9:$E$93,1,EXP(LN((1.1*(Fperm_SI_Woolf2021!$E$9:$E$93-BA$58)-63.1579*EXP(-0.19*Fperm_SI_Woolf2021!$E$9:$E$93)+63.1579*EXP(-0.19*BA$58))/(Fperm_SI_Woolf2021!$E$9:$E$93-BA$58))*(BA$58-Fperm_SI_Woolf2021!$E$9:$E$93)/10))),Fperm_SI_Woolf2021!$D$9:$D$93))</f>
        <v>0.20929375082548823</v>
      </c>
      <c r="BB148" s="51" cm="1">
        <f t="array" ref="BB148">MIN(1,SLOPE(Fperm_SI_Woolf2021!$F$9:$F$93*EXP(-Fperm_SI_Woolf2021!$I$9:$I$93*$C148*IF(BB$58=Fperm_SI_Woolf2021!$E$9:$E$93,1,EXP(LN((1.1*(Fperm_SI_Woolf2021!$E$9:$E$93-BB$58)-63.1579*EXP(-0.19*Fperm_SI_Woolf2021!$E$9:$E$93)+63.1579*EXP(-0.19*BB$58))/(Fperm_SI_Woolf2021!$E$9:$E$93-BB$58))*(BB$58-Fperm_SI_Woolf2021!$E$9:$E$93)/10))) + Fperm_SI_Woolf2021!$G$9:$G$93*EXP(-Fperm_SI_Woolf2021!$J$9:$J$93*$C148*IF(BB$58=Fperm_SI_Woolf2021!$E$9:$E$93,1,EXP(LN((1.1*(Fperm_SI_Woolf2021!$E$9:$E$93-BB$58)-63.1579*EXP(-0.19*Fperm_SI_Woolf2021!$E$9:$E$93)+63.1579*EXP(-0.19*BB$58))/(Fperm_SI_Woolf2021!$E$9:$E$93-BB$58))*(BB$58-Fperm_SI_Woolf2021!$E$9:$E$93)/10))) + Fperm_SI_Woolf2021!$H$9:$H$93*EXP(-Fperm_SI_Woolf2021!$K$9:$K$93*$C148*IF(BB$58=Fperm_SI_Woolf2021!$E$9:$E$93,1,EXP(LN((1.1*(Fperm_SI_Woolf2021!$E$9:$E$93-BB$58)-63.1579*EXP(-0.19*Fperm_SI_Woolf2021!$E$9:$E$93)+63.1579*EXP(-0.19*BB$58))/(Fperm_SI_Woolf2021!$E$9:$E$93-BB$58))*(BB$58-Fperm_SI_Woolf2021!$E$9:$E$93)/10))),Fperm_SI_Woolf2021!$D$9:$D$93)*BB$57+INTERCEPT(Fperm_SI_Woolf2021!$F$9:$F$93*EXP(-Fperm_SI_Woolf2021!$I$9:$I$93*$C148*IF(BB$58=Fperm_SI_Woolf2021!$E$9:$E$93,1,EXP(LN((1.1*(Fperm_SI_Woolf2021!$E$9:$E$93-BB$58)-63.1579*EXP(-0.19*Fperm_SI_Woolf2021!$E$9:$E$93)+63.1579*EXP(-0.19*BB$58))/(Fperm_SI_Woolf2021!$E$9:$E$93-BB$58))*(BB$58-Fperm_SI_Woolf2021!$E$9:$E$93)/10))) + Fperm_SI_Woolf2021!$G$9:$G$93*EXP(-Fperm_SI_Woolf2021!$J$9:$J$93*$C148*IF(BB$58=Fperm_SI_Woolf2021!$E$9:$E$93,1,EXP(LN((1.1*(Fperm_SI_Woolf2021!$E$9:$E$93-BB$58)-63.1579*EXP(-0.19*Fperm_SI_Woolf2021!$E$9:$E$93)+63.1579*EXP(-0.19*BB$58))/(Fperm_SI_Woolf2021!$E$9:$E$93-BB$58))*(BB$58-Fperm_SI_Woolf2021!$E$9:$E$93)/10))) + Fperm_SI_Woolf2021!$H$9:$H$93*EXP(-Fperm_SI_Woolf2021!$K$9:$K$93*$C148*IF(BB$58=Fperm_SI_Woolf2021!$E$9:$E$93,1,EXP(LN((1.1*(Fperm_SI_Woolf2021!$E$9:$E$93-BB$58)-63.1579*EXP(-0.19*Fperm_SI_Woolf2021!$E$9:$E$93)+63.1579*EXP(-0.19*BB$58))/(Fperm_SI_Woolf2021!$E$9:$E$93-BB$58))*(BB$58-Fperm_SI_Woolf2021!$E$9:$E$93)/10))),Fperm_SI_Woolf2021!$D$9:$D$93))</f>
        <v>0.1970626583873446</v>
      </c>
      <c r="BC148" s="51" cm="1">
        <f t="array" ref="BC148">MIN(1,SLOPE(Fperm_SI_Woolf2021!$F$9:$F$93*EXP(-Fperm_SI_Woolf2021!$I$9:$I$93*$C148*IF(BC$58=Fperm_SI_Woolf2021!$E$9:$E$93,1,EXP(LN((1.1*(Fperm_SI_Woolf2021!$E$9:$E$93-BC$58)-63.1579*EXP(-0.19*Fperm_SI_Woolf2021!$E$9:$E$93)+63.1579*EXP(-0.19*BC$58))/(Fperm_SI_Woolf2021!$E$9:$E$93-BC$58))*(BC$58-Fperm_SI_Woolf2021!$E$9:$E$93)/10))) + Fperm_SI_Woolf2021!$G$9:$G$93*EXP(-Fperm_SI_Woolf2021!$J$9:$J$93*$C148*IF(BC$58=Fperm_SI_Woolf2021!$E$9:$E$93,1,EXP(LN((1.1*(Fperm_SI_Woolf2021!$E$9:$E$93-BC$58)-63.1579*EXP(-0.19*Fperm_SI_Woolf2021!$E$9:$E$93)+63.1579*EXP(-0.19*BC$58))/(Fperm_SI_Woolf2021!$E$9:$E$93-BC$58))*(BC$58-Fperm_SI_Woolf2021!$E$9:$E$93)/10))) + Fperm_SI_Woolf2021!$H$9:$H$93*EXP(-Fperm_SI_Woolf2021!$K$9:$K$93*$C148*IF(BC$58=Fperm_SI_Woolf2021!$E$9:$E$93,1,EXP(LN((1.1*(Fperm_SI_Woolf2021!$E$9:$E$93-BC$58)-63.1579*EXP(-0.19*Fperm_SI_Woolf2021!$E$9:$E$93)+63.1579*EXP(-0.19*BC$58))/(Fperm_SI_Woolf2021!$E$9:$E$93-BC$58))*(BC$58-Fperm_SI_Woolf2021!$E$9:$E$93)/10))),Fperm_SI_Woolf2021!$D$9:$D$93)*BC$57+INTERCEPT(Fperm_SI_Woolf2021!$F$9:$F$93*EXP(-Fperm_SI_Woolf2021!$I$9:$I$93*$C148*IF(BC$58=Fperm_SI_Woolf2021!$E$9:$E$93,1,EXP(LN((1.1*(Fperm_SI_Woolf2021!$E$9:$E$93-BC$58)-63.1579*EXP(-0.19*Fperm_SI_Woolf2021!$E$9:$E$93)+63.1579*EXP(-0.19*BC$58))/(Fperm_SI_Woolf2021!$E$9:$E$93-BC$58))*(BC$58-Fperm_SI_Woolf2021!$E$9:$E$93)/10))) + Fperm_SI_Woolf2021!$G$9:$G$93*EXP(-Fperm_SI_Woolf2021!$J$9:$J$93*$C148*IF(BC$58=Fperm_SI_Woolf2021!$E$9:$E$93,1,EXP(LN((1.1*(Fperm_SI_Woolf2021!$E$9:$E$93-BC$58)-63.1579*EXP(-0.19*Fperm_SI_Woolf2021!$E$9:$E$93)+63.1579*EXP(-0.19*BC$58))/(Fperm_SI_Woolf2021!$E$9:$E$93-BC$58))*(BC$58-Fperm_SI_Woolf2021!$E$9:$E$93)/10))) + Fperm_SI_Woolf2021!$H$9:$H$93*EXP(-Fperm_SI_Woolf2021!$K$9:$K$93*$C148*IF(BC$58=Fperm_SI_Woolf2021!$E$9:$E$93,1,EXP(LN((1.1*(Fperm_SI_Woolf2021!$E$9:$E$93-BC$58)-63.1579*EXP(-0.19*Fperm_SI_Woolf2021!$E$9:$E$93)+63.1579*EXP(-0.19*BC$58))/(Fperm_SI_Woolf2021!$E$9:$E$93-BC$58))*(BC$58-Fperm_SI_Woolf2021!$E$9:$E$93)/10))),Fperm_SI_Woolf2021!$D$9:$D$93))</f>
        <v>0.184831565949201</v>
      </c>
      <c r="BD148" s="51" cm="1">
        <f t="array" ref="BD148">MIN(1,SLOPE(Fperm_SI_Woolf2021!$F$9:$F$93*EXP(-Fperm_SI_Woolf2021!$I$9:$I$93*$C148*IF(BD$58=Fperm_SI_Woolf2021!$E$9:$E$93,1,EXP(LN((1.1*(Fperm_SI_Woolf2021!$E$9:$E$93-BD$58)-63.1579*EXP(-0.19*Fperm_SI_Woolf2021!$E$9:$E$93)+63.1579*EXP(-0.19*BD$58))/(Fperm_SI_Woolf2021!$E$9:$E$93-BD$58))*(BD$58-Fperm_SI_Woolf2021!$E$9:$E$93)/10))) + Fperm_SI_Woolf2021!$G$9:$G$93*EXP(-Fperm_SI_Woolf2021!$J$9:$J$93*$C148*IF(BD$58=Fperm_SI_Woolf2021!$E$9:$E$93,1,EXP(LN((1.1*(Fperm_SI_Woolf2021!$E$9:$E$93-BD$58)-63.1579*EXP(-0.19*Fperm_SI_Woolf2021!$E$9:$E$93)+63.1579*EXP(-0.19*BD$58))/(Fperm_SI_Woolf2021!$E$9:$E$93-BD$58))*(BD$58-Fperm_SI_Woolf2021!$E$9:$E$93)/10))) + Fperm_SI_Woolf2021!$H$9:$H$93*EXP(-Fperm_SI_Woolf2021!$K$9:$K$93*$C148*IF(BD$58=Fperm_SI_Woolf2021!$E$9:$E$93,1,EXP(LN((1.1*(Fperm_SI_Woolf2021!$E$9:$E$93-BD$58)-63.1579*EXP(-0.19*Fperm_SI_Woolf2021!$E$9:$E$93)+63.1579*EXP(-0.19*BD$58))/(Fperm_SI_Woolf2021!$E$9:$E$93-BD$58))*(BD$58-Fperm_SI_Woolf2021!$E$9:$E$93)/10))),Fperm_SI_Woolf2021!$D$9:$D$93)*BD$57+INTERCEPT(Fperm_SI_Woolf2021!$F$9:$F$93*EXP(-Fperm_SI_Woolf2021!$I$9:$I$93*$C148*IF(BD$58=Fperm_SI_Woolf2021!$E$9:$E$93,1,EXP(LN((1.1*(Fperm_SI_Woolf2021!$E$9:$E$93-BD$58)-63.1579*EXP(-0.19*Fperm_SI_Woolf2021!$E$9:$E$93)+63.1579*EXP(-0.19*BD$58))/(Fperm_SI_Woolf2021!$E$9:$E$93-BD$58))*(BD$58-Fperm_SI_Woolf2021!$E$9:$E$93)/10))) + Fperm_SI_Woolf2021!$G$9:$G$93*EXP(-Fperm_SI_Woolf2021!$J$9:$J$93*$C148*IF(BD$58=Fperm_SI_Woolf2021!$E$9:$E$93,1,EXP(LN((1.1*(Fperm_SI_Woolf2021!$E$9:$E$93-BD$58)-63.1579*EXP(-0.19*Fperm_SI_Woolf2021!$E$9:$E$93)+63.1579*EXP(-0.19*BD$58))/(Fperm_SI_Woolf2021!$E$9:$E$93-BD$58))*(BD$58-Fperm_SI_Woolf2021!$E$9:$E$93)/10))) + Fperm_SI_Woolf2021!$H$9:$H$93*EXP(-Fperm_SI_Woolf2021!$K$9:$K$93*$C148*IF(BD$58=Fperm_SI_Woolf2021!$E$9:$E$93,1,EXP(LN((1.1*(Fperm_SI_Woolf2021!$E$9:$E$93-BD$58)-63.1579*EXP(-0.19*Fperm_SI_Woolf2021!$E$9:$E$93)+63.1579*EXP(-0.19*BD$58))/(Fperm_SI_Woolf2021!$E$9:$E$93-BD$58))*(BD$58-Fperm_SI_Woolf2021!$E$9:$E$93)/10))),Fperm_SI_Woolf2021!$D$9:$D$93))</f>
        <v>0.1726004735110574</v>
      </c>
      <c r="BE148" s="51" cm="1">
        <f t="array" ref="BE148">MIN(1,SLOPE(Fperm_SI_Woolf2021!$F$9:$F$93*EXP(-Fperm_SI_Woolf2021!$I$9:$I$93*$C148*IF(BE$58=Fperm_SI_Woolf2021!$E$9:$E$93,1,EXP(LN((1.1*(Fperm_SI_Woolf2021!$E$9:$E$93-BE$58)-63.1579*EXP(-0.19*Fperm_SI_Woolf2021!$E$9:$E$93)+63.1579*EXP(-0.19*BE$58))/(Fperm_SI_Woolf2021!$E$9:$E$93-BE$58))*(BE$58-Fperm_SI_Woolf2021!$E$9:$E$93)/10))) + Fperm_SI_Woolf2021!$G$9:$G$93*EXP(-Fperm_SI_Woolf2021!$J$9:$J$93*$C148*IF(BE$58=Fperm_SI_Woolf2021!$E$9:$E$93,1,EXP(LN((1.1*(Fperm_SI_Woolf2021!$E$9:$E$93-BE$58)-63.1579*EXP(-0.19*Fperm_SI_Woolf2021!$E$9:$E$93)+63.1579*EXP(-0.19*BE$58))/(Fperm_SI_Woolf2021!$E$9:$E$93-BE$58))*(BE$58-Fperm_SI_Woolf2021!$E$9:$E$93)/10))) + Fperm_SI_Woolf2021!$H$9:$H$93*EXP(-Fperm_SI_Woolf2021!$K$9:$K$93*$C148*IF(BE$58=Fperm_SI_Woolf2021!$E$9:$E$93,1,EXP(LN((1.1*(Fperm_SI_Woolf2021!$E$9:$E$93-BE$58)-63.1579*EXP(-0.19*Fperm_SI_Woolf2021!$E$9:$E$93)+63.1579*EXP(-0.19*BE$58))/(Fperm_SI_Woolf2021!$E$9:$E$93-BE$58))*(BE$58-Fperm_SI_Woolf2021!$E$9:$E$93)/10))),Fperm_SI_Woolf2021!$D$9:$D$93)*BE$57+INTERCEPT(Fperm_SI_Woolf2021!$F$9:$F$93*EXP(-Fperm_SI_Woolf2021!$I$9:$I$93*$C148*IF(BE$58=Fperm_SI_Woolf2021!$E$9:$E$93,1,EXP(LN((1.1*(Fperm_SI_Woolf2021!$E$9:$E$93-BE$58)-63.1579*EXP(-0.19*Fperm_SI_Woolf2021!$E$9:$E$93)+63.1579*EXP(-0.19*BE$58))/(Fperm_SI_Woolf2021!$E$9:$E$93-BE$58))*(BE$58-Fperm_SI_Woolf2021!$E$9:$E$93)/10))) + Fperm_SI_Woolf2021!$G$9:$G$93*EXP(-Fperm_SI_Woolf2021!$J$9:$J$93*$C148*IF(BE$58=Fperm_SI_Woolf2021!$E$9:$E$93,1,EXP(LN((1.1*(Fperm_SI_Woolf2021!$E$9:$E$93-BE$58)-63.1579*EXP(-0.19*Fperm_SI_Woolf2021!$E$9:$E$93)+63.1579*EXP(-0.19*BE$58))/(Fperm_SI_Woolf2021!$E$9:$E$93-BE$58))*(BE$58-Fperm_SI_Woolf2021!$E$9:$E$93)/10))) + Fperm_SI_Woolf2021!$H$9:$H$93*EXP(-Fperm_SI_Woolf2021!$K$9:$K$93*$C148*IF(BE$58=Fperm_SI_Woolf2021!$E$9:$E$93,1,EXP(LN((1.1*(Fperm_SI_Woolf2021!$E$9:$E$93-BE$58)-63.1579*EXP(-0.19*Fperm_SI_Woolf2021!$E$9:$E$93)+63.1579*EXP(-0.19*BE$58))/(Fperm_SI_Woolf2021!$E$9:$E$93-BE$58))*(BE$58-Fperm_SI_Woolf2021!$E$9:$E$93)/10))),Fperm_SI_Woolf2021!$D$9:$D$93))</f>
        <v>0.16036938107291376</v>
      </c>
      <c r="BF148" s="51" cm="1">
        <f t="array" ref="BF148">MIN(1,SLOPE(Fperm_SI_Woolf2021!$F$9:$F$93*EXP(-Fperm_SI_Woolf2021!$I$9:$I$93*$C148*IF(BF$58=Fperm_SI_Woolf2021!$E$9:$E$93,1,EXP(LN((1.1*(Fperm_SI_Woolf2021!$E$9:$E$93-BF$58)-63.1579*EXP(-0.19*Fperm_SI_Woolf2021!$E$9:$E$93)+63.1579*EXP(-0.19*BF$58))/(Fperm_SI_Woolf2021!$E$9:$E$93-BF$58))*(BF$58-Fperm_SI_Woolf2021!$E$9:$E$93)/10))) + Fperm_SI_Woolf2021!$G$9:$G$93*EXP(-Fperm_SI_Woolf2021!$J$9:$J$93*$C148*IF(BF$58=Fperm_SI_Woolf2021!$E$9:$E$93,1,EXP(LN((1.1*(Fperm_SI_Woolf2021!$E$9:$E$93-BF$58)-63.1579*EXP(-0.19*Fperm_SI_Woolf2021!$E$9:$E$93)+63.1579*EXP(-0.19*BF$58))/(Fperm_SI_Woolf2021!$E$9:$E$93-BF$58))*(BF$58-Fperm_SI_Woolf2021!$E$9:$E$93)/10))) + Fperm_SI_Woolf2021!$H$9:$H$93*EXP(-Fperm_SI_Woolf2021!$K$9:$K$93*$C148*IF(BF$58=Fperm_SI_Woolf2021!$E$9:$E$93,1,EXP(LN((1.1*(Fperm_SI_Woolf2021!$E$9:$E$93-BF$58)-63.1579*EXP(-0.19*Fperm_SI_Woolf2021!$E$9:$E$93)+63.1579*EXP(-0.19*BF$58))/(Fperm_SI_Woolf2021!$E$9:$E$93-BF$58))*(BF$58-Fperm_SI_Woolf2021!$E$9:$E$93)/10))),Fperm_SI_Woolf2021!$D$9:$D$93)*BF$57+INTERCEPT(Fperm_SI_Woolf2021!$F$9:$F$93*EXP(-Fperm_SI_Woolf2021!$I$9:$I$93*$C148*IF(BF$58=Fperm_SI_Woolf2021!$E$9:$E$93,1,EXP(LN((1.1*(Fperm_SI_Woolf2021!$E$9:$E$93-BF$58)-63.1579*EXP(-0.19*Fperm_SI_Woolf2021!$E$9:$E$93)+63.1579*EXP(-0.19*BF$58))/(Fperm_SI_Woolf2021!$E$9:$E$93-BF$58))*(BF$58-Fperm_SI_Woolf2021!$E$9:$E$93)/10))) + Fperm_SI_Woolf2021!$G$9:$G$93*EXP(-Fperm_SI_Woolf2021!$J$9:$J$93*$C148*IF(BF$58=Fperm_SI_Woolf2021!$E$9:$E$93,1,EXP(LN((1.1*(Fperm_SI_Woolf2021!$E$9:$E$93-BF$58)-63.1579*EXP(-0.19*Fperm_SI_Woolf2021!$E$9:$E$93)+63.1579*EXP(-0.19*BF$58))/(Fperm_SI_Woolf2021!$E$9:$E$93-BF$58))*(BF$58-Fperm_SI_Woolf2021!$E$9:$E$93)/10))) + Fperm_SI_Woolf2021!$H$9:$H$93*EXP(-Fperm_SI_Woolf2021!$K$9:$K$93*$C148*IF(BF$58=Fperm_SI_Woolf2021!$E$9:$E$93,1,EXP(LN((1.1*(Fperm_SI_Woolf2021!$E$9:$E$93-BF$58)-63.1579*EXP(-0.19*Fperm_SI_Woolf2021!$E$9:$E$93)+63.1579*EXP(-0.19*BF$58))/(Fperm_SI_Woolf2021!$E$9:$E$93-BF$58))*(BF$58-Fperm_SI_Woolf2021!$E$9:$E$93)/10))),Fperm_SI_Woolf2021!$D$9:$D$93))</f>
        <v>0.14813828863477013</v>
      </c>
      <c r="BG148" s="51" cm="1">
        <f t="array" ref="BG148">MIN(1,SLOPE(Fperm_SI_Woolf2021!$F$9:$F$93*EXP(-Fperm_SI_Woolf2021!$I$9:$I$93*$C148*IF(BG$58=Fperm_SI_Woolf2021!$E$9:$E$93,1,EXP(LN((1.1*(Fperm_SI_Woolf2021!$E$9:$E$93-BG$58)-63.1579*EXP(-0.19*Fperm_SI_Woolf2021!$E$9:$E$93)+63.1579*EXP(-0.19*BG$58))/(Fperm_SI_Woolf2021!$E$9:$E$93-BG$58))*(BG$58-Fperm_SI_Woolf2021!$E$9:$E$93)/10))) + Fperm_SI_Woolf2021!$G$9:$G$93*EXP(-Fperm_SI_Woolf2021!$J$9:$J$93*$C148*IF(BG$58=Fperm_SI_Woolf2021!$E$9:$E$93,1,EXP(LN((1.1*(Fperm_SI_Woolf2021!$E$9:$E$93-BG$58)-63.1579*EXP(-0.19*Fperm_SI_Woolf2021!$E$9:$E$93)+63.1579*EXP(-0.19*BG$58))/(Fperm_SI_Woolf2021!$E$9:$E$93-BG$58))*(BG$58-Fperm_SI_Woolf2021!$E$9:$E$93)/10))) + Fperm_SI_Woolf2021!$H$9:$H$93*EXP(-Fperm_SI_Woolf2021!$K$9:$K$93*$C148*IF(BG$58=Fperm_SI_Woolf2021!$E$9:$E$93,1,EXP(LN((1.1*(Fperm_SI_Woolf2021!$E$9:$E$93-BG$58)-63.1579*EXP(-0.19*Fperm_SI_Woolf2021!$E$9:$E$93)+63.1579*EXP(-0.19*BG$58))/(Fperm_SI_Woolf2021!$E$9:$E$93-BG$58))*(BG$58-Fperm_SI_Woolf2021!$E$9:$E$93)/10))),Fperm_SI_Woolf2021!$D$9:$D$93)*BG$57+INTERCEPT(Fperm_SI_Woolf2021!$F$9:$F$93*EXP(-Fperm_SI_Woolf2021!$I$9:$I$93*$C148*IF(BG$58=Fperm_SI_Woolf2021!$E$9:$E$93,1,EXP(LN((1.1*(Fperm_SI_Woolf2021!$E$9:$E$93-BG$58)-63.1579*EXP(-0.19*Fperm_SI_Woolf2021!$E$9:$E$93)+63.1579*EXP(-0.19*BG$58))/(Fperm_SI_Woolf2021!$E$9:$E$93-BG$58))*(BG$58-Fperm_SI_Woolf2021!$E$9:$E$93)/10))) + Fperm_SI_Woolf2021!$G$9:$G$93*EXP(-Fperm_SI_Woolf2021!$J$9:$J$93*$C148*IF(BG$58=Fperm_SI_Woolf2021!$E$9:$E$93,1,EXP(LN((1.1*(Fperm_SI_Woolf2021!$E$9:$E$93-BG$58)-63.1579*EXP(-0.19*Fperm_SI_Woolf2021!$E$9:$E$93)+63.1579*EXP(-0.19*BG$58))/(Fperm_SI_Woolf2021!$E$9:$E$93-BG$58))*(BG$58-Fperm_SI_Woolf2021!$E$9:$E$93)/10))) + Fperm_SI_Woolf2021!$H$9:$H$93*EXP(-Fperm_SI_Woolf2021!$K$9:$K$93*$C148*IF(BG$58=Fperm_SI_Woolf2021!$E$9:$E$93,1,EXP(LN((1.1*(Fperm_SI_Woolf2021!$E$9:$E$93-BG$58)-63.1579*EXP(-0.19*Fperm_SI_Woolf2021!$E$9:$E$93)+63.1579*EXP(-0.19*BG$58))/(Fperm_SI_Woolf2021!$E$9:$E$93-BG$58))*(BG$58-Fperm_SI_Woolf2021!$E$9:$E$93)/10))),Fperm_SI_Woolf2021!$D$9:$D$93))</f>
        <v>0.13590719619662653</v>
      </c>
      <c r="BH148" s="51" cm="1">
        <f t="array" ref="BH148">MIN(1,SLOPE(Fperm_SI_Woolf2021!$F$9:$F$93*EXP(-Fperm_SI_Woolf2021!$I$9:$I$93*$C148*IF(BH$58=Fperm_SI_Woolf2021!$E$9:$E$93,1,EXP(LN((1.1*(Fperm_SI_Woolf2021!$E$9:$E$93-BH$58)-63.1579*EXP(-0.19*Fperm_SI_Woolf2021!$E$9:$E$93)+63.1579*EXP(-0.19*BH$58))/(Fperm_SI_Woolf2021!$E$9:$E$93-BH$58))*(BH$58-Fperm_SI_Woolf2021!$E$9:$E$93)/10))) + Fperm_SI_Woolf2021!$G$9:$G$93*EXP(-Fperm_SI_Woolf2021!$J$9:$J$93*$C148*IF(BH$58=Fperm_SI_Woolf2021!$E$9:$E$93,1,EXP(LN((1.1*(Fperm_SI_Woolf2021!$E$9:$E$93-BH$58)-63.1579*EXP(-0.19*Fperm_SI_Woolf2021!$E$9:$E$93)+63.1579*EXP(-0.19*BH$58))/(Fperm_SI_Woolf2021!$E$9:$E$93-BH$58))*(BH$58-Fperm_SI_Woolf2021!$E$9:$E$93)/10))) + Fperm_SI_Woolf2021!$H$9:$H$93*EXP(-Fperm_SI_Woolf2021!$K$9:$K$93*$C148*IF(BH$58=Fperm_SI_Woolf2021!$E$9:$E$93,1,EXP(LN((1.1*(Fperm_SI_Woolf2021!$E$9:$E$93-BH$58)-63.1579*EXP(-0.19*Fperm_SI_Woolf2021!$E$9:$E$93)+63.1579*EXP(-0.19*BH$58))/(Fperm_SI_Woolf2021!$E$9:$E$93-BH$58))*(BH$58-Fperm_SI_Woolf2021!$E$9:$E$93)/10))),Fperm_SI_Woolf2021!$D$9:$D$93)*BH$57+INTERCEPT(Fperm_SI_Woolf2021!$F$9:$F$93*EXP(-Fperm_SI_Woolf2021!$I$9:$I$93*$C148*IF(BH$58=Fperm_SI_Woolf2021!$E$9:$E$93,1,EXP(LN((1.1*(Fperm_SI_Woolf2021!$E$9:$E$93-BH$58)-63.1579*EXP(-0.19*Fperm_SI_Woolf2021!$E$9:$E$93)+63.1579*EXP(-0.19*BH$58))/(Fperm_SI_Woolf2021!$E$9:$E$93-BH$58))*(BH$58-Fperm_SI_Woolf2021!$E$9:$E$93)/10))) + Fperm_SI_Woolf2021!$G$9:$G$93*EXP(-Fperm_SI_Woolf2021!$J$9:$J$93*$C148*IF(BH$58=Fperm_SI_Woolf2021!$E$9:$E$93,1,EXP(LN((1.1*(Fperm_SI_Woolf2021!$E$9:$E$93-BH$58)-63.1579*EXP(-0.19*Fperm_SI_Woolf2021!$E$9:$E$93)+63.1579*EXP(-0.19*BH$58))/(Fperm_SI_Woolf2021!$E$9:$E$93-BH$58))*(BH$58-Fperm_SI_Woolf2021!$E$9:$E$93)/10))) + Fperm_SI_Woolf2021!$H$9:$H$93*EXP(-Fperm_SI_Woolf2021!$K$9:$K$93*$C148*IF(BH$58=Fperm_SI_Woolf2021!$E$9:$E$93,1,EXP(LN((1.1*(Fperm_SI_Woolf2021!$E$9:$E$93-BH$58)-63.1579*EXP(-0.19*Fperm_SI_Woolf2021!$E$9:$E$93)+63.1579*EXP(-0.19*BH$58))/(Fperm_SI_Woolf2021!$E$9:$E$93-BH$58))*(BH$58-Fperm_SI_Woolf2021!$E$9:$E$93)/10))),Fperm_SI_Woolf2021!$D$9:$D$93))</f>
        <v>0.1236761037584829</v>
      </c>
      <c r="BI148" s="51" cm="1">
        <f t="array" ref="BI148">MIN(1,SLOPE(Fperm_SI_Woolf2021!$F$9:$F$93*EXP(-Fperm_SI_Woolf2021!$I$9:$I$93*$C148*IF(BI$58=Fperm_SI_Woolf2021!$E$9:$E$93,1,EXP(LN((1.1*(Fperm_SI_Woolf2021!$E$9:$E$93-BI$58)-63.1579*EXP(-0.19*Fperm_SI_Woolf2021!$E$9:$E$93)+63.1579*EXP(-0.19*BI$58))/(Fperm_SI_Woolf2021!$E$9:$E$93-BI$58))*(BI$58-Fperm_SI_Woolf2021!$E$9:$E$93)/10))) + Fperm_SI_Woolf2021!$G$9:$G$93*EXP(-Fperm_SI_Woolf2021!$J$9:$J$93*$C148*IF(BI$58=Fperm_SI_Woolf2021!$E$9:$E$93,1,EXP(LN((1.1*(Fperm_SI_Woolf2021!$E$9:$E$93-BI$58)-63.1579*EXP(-0.19*Fperm_SI_Woolf2021!$E$9:$E$93)+63.1579*EXP(-0.19*BI$58))/(Fperm_SI_Woolf2021!$E$9:$E$93-BI$58))*(BI$58-Fperm_SI_Woolf2021!$E$9:$E$93)/10))) + Fperm_SI_Woolf2021!$H$9:$H$93*EXP(-Fperm_SI_Woolf2021!$K$9:$K$93*$C148*IF(BI$58=Fperm_SI_Woolf2021!$E$9:$E$93,1,EXP(LN((1.1*(Fperm_SI_Woolf2021!$E$9:$E$93-BI$58)-63.1579*EXP(-0.19*Fperm_SI_Woolf2021!$E$9:$E$93)+63.1579*EXP(-0.19*BI$58))/(Fperm_SI_Woolf2021!$E$9:$E$93-BI$58))*(BI$58-Fperm_SI_Woolf2021!$E$9:$E$93)/10))),Fperm_SI_Woolf2021!$D$9:$D$93)*BI$57+INTERCEPT(Fperm_SI_Woolf2021!$F$9:$F$93*EXP(-Fperm_SI_Woolf2021!$I$9:$I$93*$C148*IF(BI$58=Fperm_SI_Woolf2021!$E$9:$E$93,1,EXP(LN((1.1*(Fperm_SI_Woolf2021!$E$9:$E$93-BI$58)-63.1579*EXP(-0.19*Fperm_SI_Woolf2021!$E$9:$E$93)+63.1579*EXP(-0.19*BI$58))/(Fperm_SI_Woolf2021!$E$9:$E$93-BI$58))*(BI$58-Fperm_SI_Woolf2021!$E$9:$E$93)/10))) + Fperm_SI_Woolf2021!$G$9:$G$93*EXP(-Fperm_SI_Woolf2021!$J$9:$J$93*$C148*IF(BI$58=Fperm_SI_Woolf2021!$E$9:$E$93,1,EXP(LN((1.1*(Fperm_SI_Woolf2021!$E$9:$E$93-BI$58)-63.1579*EXP(-0.19*Fperm_SI_Woolf2021!$E$9:$E$93)+63.1579*EXP(-0.19*BI$58))/(Fperm_SI_Woolf2021!$E$9:$E$93-BI$58))*(BI$58-Fperm_SI_Woolf2021!$E$9:$E$93)/10))) + Fperm_SI_Woolf2021!$H$9:$H$93*EXP(-Fperm_SI_Woolf2021!$K$9:$K$93*$C148*IF(BI$58=Fperm_SI_Woolf2021!$E$9:$E$93,1,EXP(LN((1.1*(Fperm_SI_Woolf2021!$E$9:$E$93-BI$58)-63.1579*EXP(-0.19*Fperm_SI_Woolf2021!$E$9:$E$93)+63.1579*EXP(-0.19*BI$58))/(Fperm_SI_Woolf2021!$E$9:$E$93-BI$58))*(BI$58-Fperm_SI_Woolf2021!$E$9:$E$93)/10))),Fperm_SI_Woolf2021!$D$9:$D$93))</f>
        <v>0.11144501132033927</v>
      </c>
      <c r="BJ148" s="51" cm="1">
        <f t="array" ref="BJ148">MIN(1,SLOPE(Fperm_SI_Woolf2021!$F$9:$F$93*EXP(-Fperm_SI_Woolf2021!$I$9:$I$93*$C148*IF(BJ$58=Fperm_SI_Woolf2021!$E$9:$E$93,1,EXP(LN((1.1*(Fperm_SI_Woolf2021!$E$9:$E$93-BJ$58)-63.1579*EXP(-0.19*Fperm_SI_Woolf2021!$E$9:$E$93)+63.1579*EXP(-0.19*BJ$58))/(Fperm_SI_Woolf2021!$E$9:$E$93-BJ$58))*(BJ$58-Fperm_SI_Woolf2021!$E$9:$E$93)/10))) + Fperm_SI_Woolf2021!$G$9:$G$93*EXP(-Fperm_SI_Woolf2021!$J$9:$J$93*$C148*IF(BJ$58=Fperm_SI_Woolf2021!$E$9:$E$93,1,EXP(LN((1.1*(Fperm_SI_Woolf2021!$E$9:$E$93-BJ$58)-63.1579*EXP(-0.19*Fperm_SI_Woolf2021!$E$9:$E$93)+63.1579*EXP(-0.19*BJ$58))/(Fperm_SI_Woolf2021!$E$9:$E$93-BJ$58))*(BJ$58-Fperm_SI_Woolf2021!$E$9:$E$93)/10))) + Fperm_SI_Woolf2021!$H$9:$H$93*EXP(-Fperm_SI_Woolf2021!$K$9:$K$93*$C148*IF(BJ$58=Fperm_SI_Woolf2021!$E$9:$E$93,1,EXP(LN((1.1*(Fperm_SI_Woolf2021!$E$9:$E$93-BJ$58)-63.1579*EXP(-0.19*Fperm_SI_Woolf2021!$E$9:$E$93)+63.1579*EXP(-0.19*BJ$58))/(Fperm_SI_Woolf2021!$E$9:$E$93-BJ$58))*(BJ$58-Fperm_SI_Woolf2021!$E$9:$E$93)/10))),Fperm_SI_Woolf2021!$D$9:$D$93)*BJ$57+INTERCEPT(Fperm_SI_Woolf2021!$F$9:$F$93*EXP(-Fperm_SI_Woolf2021!$I$9:$I$93*$C148*IF(BJ$58=Fperm_SI_Woolf2021!$E$9:$E$93,1,EXP(LN((1.1*(Fperm_SI_Woolf2021!$E$9:$E$93-BJ$58)-63.1579*EXP(-0.19*Fperm_SI_Woolf2021!$E$9:$E$93)+63.1579*EXP(-0.19*BJ$58))/(Fperm_SI_Woolf2021!$E$9:$E$93-BJ$58))*(BJ$58-Fperm_SI_Woolf2021!$E$9:$E$93)/10))) + Fperm_SI_Woolf2021!$G$9:$G$93*EXP(-Fperm_SI_Woolf2021!$J$9:$J$93*$C148*IF(BJ$58=Fperm_SI_Woolf2021!$E$9:$E$93,1,EXP(LN((1.1*(Fperm_SI_Woolf2021!$E$9:$E$93-BJ$58)-63.1579*EXP(-0.19*Fperm_SI_Woolf2021!$E$9:$E$93)+63.1579*EXP(-0.19*BJ$58))/(Fperm_SI_Woolf2021!$E$9:$E$93-BJ$58))*(BJ$58-Fperm_SI_Woolf2021!$E$9:$E$93)/10))) + Fperm_SI_Woolf2021!$H$9:$H$93*EXP(-Fperm_SI_Woolf2021!$K$9:$K$93*$C148*IF(BJ$58=Fperm_SI_Woolf2021!$E$9:$E$93,1,EXP(LN((1.1*(Fperm_SI_Woolf2021!$E$9:$E$93-BJ$58)-63.1579*EXP(-0.19*Fperm_SI_Woolf2021!$E$9:$E$93)+63.1579*EXP(-0.19*BJ$58))/(Fperm_SI_Woolf2021!$E$9:$E$93-BJ$58))*(BJ$58-Fperm_SI_Woolf2021!$E$9:$E$93)/10))),Fperm_SI_Woolf2021!$D$9:$D$93))</f>
        <v>9.9213918882195634E-2</v>
      </c>
      <c r="BK148" s="51" cm="1">
        <f t="array" ref="BK148">MIN(1,SLOPE(Fperm_SI_Woolf2021!$F$9:$F$93*EXP(-Fperm_SI_Woolf2021!$I$9:$I$93*$C148*IF(BK$58=Fperm_SI_Woolf2021!$E$9:$E$93,1,EXP(LN((1.1*(Fperm_SI_Woolf2021!$E$9:$E$93-BK$58)-63.1579*EXP(-0.19*Fperm_SI_Woolf2021!$E$9:$E$93)+63.1579*EXP(-0.19*BK$58))/(Fperm_SI_Woolf2021!$E$9:$E$93-BK$58))*(BK$58-Fperm_SI_Woolf2021!$E$9:$E$93)/10))) + Fperm_SI_Woolf2021!$G$9:$G$93*EXP(-Fperm_SI_Woolf2021!$J$9:$J$93*$C148*IF(BK$58=Fperm_SI_Woolf2021!$E$9:$E$93,1,EXP(LN((1.1*(Fperm_SI_Woolf2021!$E$9:$E$93-BK$58)-63.1579*EXP(-0.19*Fperm_SI_Woolf2021!$E$9:$E$93)+63.1579*EXP(-0.19*BK$58))/(Fperm_SI_Woolf2021!$E$9:$E$93-BK$58))*(BK$58-Fperm_SI_Woolf2021!$E$9:$E$93)/10))) + Fperm_SI_Woolf2021!$H$9:$H$93*EXP(-Fperm_SI_Woolf2021!$K$9:$K$93*$C148*IF(BK$58=Fperm_SI_Woolf2021!$E$9:$E$93,1,EXP(LN((1.1*(Fperm_SI_Woolf2021!$E$9:$E$93-BK$58)-63.1579*EXP(-0.19*Fperm_SI_Woolf2021!$E$9:$E$93)+63.1579*EXP(-0.19*BK$58))/(Fperm_SI_Woolf2021!$E$9:$E$93-BK$58))*(BK$58-Fperm_SI_Woolf2021!$E$9:$E$93)/10))),Fperm_SI_Woolf2021!$D$9:$D$93)*BK$57+INTERCEPT(Fperm_SI_Woolf2021!$F$9:$F$93*EXP(-Fperm_SI_Woolf2021!$I$9:$I$93*$C148*IF(BK$58=Fperm_SI_Woolf2021!$E$9:$E$93,1,EXP(LN((1.1*(Fperm_SI_Woolf2021!$E$9:$E$93-BK$58)-63.1579*EXP(-0.19*Fperm_SI_Woolf2021!$E$9:$E$93)+63.1579*EXP(-0.19*BK$58))/(Fperm_SI_Woolf2021!$E$9:$E$93-BK$58))*(BK$58-Fperm_SI_Woolf2021!$E$9:$E$93)/10))) + Fperm_SI_Woolf2021!$G$9:$G$93*EXP(-Fperm_SI_Woolf2021!$J$9:$J$93*$C148*IF(BK$58=Fperm_SI_Woolf2021!$E$9:$E$93,1,EXP(LN((1.1*(Fperm_SI_Woolf2021!$E$9:$E$93-BK$58)-63.1579*EXP(-0.19*Fperm_SI_Woolf2021!$E$9:$E$93)+63.1579*EXP(-0.19*BK$58))/(Fperm_SI_Woolf2021!$E$9:$E$93-BK$58))*(BK$58-Fperm_SI_Woolf2021!$E$9:$E$93)/10))) + Fperm_SI_Woolf2021!$H$9:$H$93*EXP(-Fperm_SI_Woolf2021!$K$9:$K$93*$C148*IF(BK$58=Fperm_SI_Woolf2021!$E$9:$E$93,1,EXP(LN((1.1*(Fperm_SI_Woolf2021!$E$9:$E$93-BK$58)-63.1579*EXP(-0.19*Fperm_SI_Woolf2021!$E$9:$E$93)+63.1579*EXP(-0.19*BK$58))/(Fperm_SI_Woolf2021!$E$9:$E$93-BK$58))*(BK$58-Fperm_SI_Woolf2021!$E$9:$E$93)/10))),Fperm_SI_Woolf2021!$D$9:$D$93))</f>
        <v>8.6982826444052003E-2</v>
      </c>
      <c r="BL148" s="51" cm="1">
        <f t="array" ref="BL148">MIN(1,SLOPE(Fperm_SI_Woolf2021!$F$9:$F$93*EXP(-Fperm_SI_Woolf2021!$I$9:$I$93*$C148*IF(BL$58=Fperm_SI_Woolf2021!$E$9:$E$93,1,EXP(LN((1.1*(Fperm_SI_Woolf2021!$E$9:$E$93-BL$58)-63.1579*EXP(-0.19*Fperm_SI_Woolf2021!$E$9:$E$93)+63.1579*EXP(-0.19*BL$58))/(Fperm_SI_Woolf2021!$E$9:$E$93-BL$58))*(BL$58-Fperm_SI_Woolf2021!$E$9:$E$93)/10))) + Fperm_SI_Woolf2021!$G$9:$G$93*EXP(-Fperm_SI_Woolf2021!$J$9:$J$93*$C148*IF(BL$58=Fperm_SI_Woolf2021!$E$9:$E$93,1,EXP(LN((1.1*(Fperm_SI_Woolf2021!$E$9:$E$93-BL$58)-63.1579*EXP(-0.19*Fperm_SI_Woolf2021!$E$9:$E$93)+63.1579*EXP(-0.19*BL$58))/(Fperm_SI_Woolf2021!$E$9:$E$93-BL$58))*(BL$58-Fperm_SI_Woolf2021!$E$9:$E$93)/10))) + Fperm_SI_Woolf2021!$H$9:$H$93*EXP(-Fperm_SI_Woolf2021!$K$9:$K$93*$C148*IF(BL$58=Fperm_SI_Woolf2021!$E$9:$E$93,1,EXP(LN((1.1*(Fperm_SI_Woolf2021!$E$9:$E$93-BL$58)-63.1579*EXP(-0.19*Fperm_SI_Woolf2021!$E$9:$E$93)+63.1579*EXP(-0.19*BL$58))/(Fperm_SI_Woolf2021!$E$9:$E$93-BL$58))*(BL$58-Fperm_SI_Woolf2021!$E$9:$E$93)/10))),Fperm_SI_Woolf2021!$D$9:$D$93)*BL$57+INTERCEPT(Fperm_SI_Woolf2021!$F$9:$F$93*EXP(-Fperm_SI_Woolf2021!$I$9:$I$93*$C148*IF(BL$58=Fperm_SI_Woolf2021!$E$9:$E$93,1,EXP(LN((1.1*(Fperm_SI_Woolf2021!$E$9:$E$93-BL$58)-63.1579*EXP(-0.19*Fperm_SI_Woolf2021!$E$9:$E$93)+63.1579*EXP(-0.19*BL$58))/(Fperm_SI_Woolf2021!$E$9:$E$93-BL$58))*(BL$58-Fperm_SI_Woolf2021!$E$9:$E$93)/10))) + Fperm_SI_Woolf2021!$G$9:$G$93*EXP(-Fperm_SI_Woolf2021!$J$9:$J$93*$C148*IF(BL$58=Fperm_SI_Woolf2021!$E$9:$E$93,1,EXP(LN((1.1*(Fperm_SI_Woolf2021!$E$9:$E$93-BL$58)-63.1579*EXP(-0.19*Fperm_SI_Woolf2021!$E$9:$E$93)+63.1579*EXP(-0.19*BL$58))/(Fperm_SI_Woolf2021!$E$9:$E$93-BL$58))*(BL$58-Fperm_SI_Woolf2021!$E$9:$E$93)/10))) + Fperm_SI_Woolf2021!$H$9:$H$93*EXP(-Fperm_SI_Woolf2021!$K$9:$K$93*$C148*IF(BL$58=Fperm_SI_Woolf2021!$E$9:$E$93,1,EXP(LN((1.1*(Fperm_SI_Woolf2021!$E$9:$E$93-BL$58)-63.1579*EXP(-0.19*Fperm_SI_Woolf2021!$E$9:$E$93)+63.1579*EXP(-0.19*BL$58))/(Fperm_SI_Woolf2021!$E$9:$E$93-BL$58))*(BL$58-Fperm_SI_Woolf2021!$E$9:$E$93)/10))),Fperm_SI_Woolf2021!$D$9:$D$93))</f>
        <v>0.22231063738611523</v>
      </c>
      <c r="BM148" s="51" cm="1">
        <f t="array" ref="BM148">MIN(1,SLOPE(Fperm_SI_Woolf2021!$F$9:$F$93*EXP(-Fperm_SI_Woolf2021!$I$9:$I$93*$C148*IF(BM$58=Fperm_SI_Woolf2021!$E$9:$E$93,1,EXP(LN((1.1*(Fperm_SI_Woolf2021!$E$9:$E$93-BM$58)-63.1579*EXP(-0.19*Fperm_SI_Woolf2021!$E$9:$E$93)+63.1579*EXP(-0.19*BM$58))/(Fperm_SI_Woolf2021!$E$9:$E$93-BM$58))*(BM$58-Fperm_SI_Woolf2021!$E$9:$E$93)/10))) + Fperm_SI_Woolf2021!$G$9:$G$93*EXP(-Fperm_SI_Woolf2021!$J$9:$J$93*$C148*IF(BM$58=Fperm_SI_Woolf2021!$E$9:$E$93,1,EXP(LN((1.1*(Fperm_SI_Woolf2021!$E$9:$E$93-BM$58)-63.1579*EXP(-0.19*Fperm_SI_Woolf2021!$E$9:$E$93)+63.1579*EXP(-0.19*BM$58))/(Fperm_SI_Woolf2021!$E$9:$E$93-BM$58))*(BM$58-Fperm_SI_Woolf2021!$E$9:$E$93)/10))) + Fperm_SI_Woolf2021!$H$9:$H$93*EXP(-Fperm_SI_Woolf2021!$K$9:$K$93*$C148*IF(BM$58=Fperm_SI_Woolf2021!$E$9:$E$93,1,EXP(LN((1.1*(Fperm_SI_Woolf2021!$E$9:$E$93-BM$58)-63.1579*EXP(-0.19*Fperm_SI_Woolf2021!$E$9:$E$93)+63.1579*EXP(-0.19*BM$58))/(Fperm_SI_Woolf2021!$E$9:$E$93-BM$58))*(BM$58-Fperm_SI_Woolf2021!$E$9:$E$93)/10))),Fperm_SI_Woolf2021!$D$9:$D$93)*BM$57+INTERCEPT(Fperm_SI_Woolf2021!$F$9:$F$93*EXP(-Fperm_SI_Woolf2021!$I$9:$I$93*$C148*IF(BM$58=Fperm_SI_Woolf2021!$E$9:$E$93,1,EXP(LN((1.1*(Fperm_SI_Woolf2021!$E$9:$E$93-BM$58)-63.1579*EXP(-0.19*Fperm_SI_Woolf2021!$E$9:$E$93)+63.1579*EXP(-0.19*BM$58))/(Fperm_SI_Woolf2021!$E$9:$E$93-BM$58))*(BM$58-Fperm_SI_Woolf2021!$E$9:$E$93)/10))) + Fperm_SI_Woolf2021!$G$9:$G$93*EXP(-Fperm_SI_Woolf2021!$J$9:$J$93*$C148*IF(BM$58=Fperm_SI_Woolf2021!$E$9:$E$93,1,EXP(LN((1.1*(Fperm_SI_Woolf2021!$E$9:$E$93-BM$58)-63.1579*EXP(-0.19*Fperm_SI_Woolf2021!$E$9:$E$93)+63.1579*EXP(-0.19*BM$58))/(Fperm_SI_Woolf2021!$E$9:$E$93-BM$58))*(BM$58-Fperm_SI_Woolf2021!$E$9:$E$93)/10))) + Fperm_SI_Woolf2021!$H$9:$H$93*EXP(-Fperm_SI_Woolf2021!$K$9:$K$93*$C148*IF(BM$58=Fperm_SI_Woolf2021!$E$9:$E$93,1,EXP(LN((1.1*(Fperm_SI_Woolf2021!$E$9:$E$93-BM$58)-63.1579*EXP(-0.19*Fperm_SI_Woolf2021!$E$9:$E$93)+63.1579*EXP(-0.19*BM$58))/(Fperm_SI_Woolf2021!$E$9:$E$93-BM$58))*(BM$58-Fperm_SI_Woolf2021!$E$9:$E$93)/10))),Fperm_SI_Woolf2021!$D$9:$D$93))</f>
        <v>0.21186619144153473</v>
      </c>
      <c r="BN148" s="51" cm="1">
        <f t="array" ref="BN148">MIN(1,SLOPE(Fperm_SI_Woolf2021!$F$9:$F$93*EXP(-Fperm_SI_Woolf2021!$I$9:$I$93*$C148*IF(BN$58=Fperm_SI_Woolf2021!$E$9:$E$93,1,EXP(LN((1.1*(Fperm_SI_Woolf2021!$E$9:$E$93-BN$58)-63.1579*EXP(-0.19*Fperm_SI_Woolf2021!$E$9:$E$93)+63.1579*EXP(-0.19*BN$58))/(Fperm_SI_Woolf2021!$E$9:$E$93-BN$58))*(BN$58-Fperm_SI_Woolf2021!$E$9:$E$93)/10))) + Fperm_SI_Woolf2021!$G$9:$G$93*EXP(-Fperm_SI_Woolf2021!$J$9:$J$93*$C148*IF(BN$58=Fperm_SI_Woolf2021!$E$9:$E$93,1,EXP(LN((1.1*(Fperm_SI_Woolf2021!$E$9:$E$93-BN$58)-63.1579*EXP(-0.19*Fperm_SI_Woolf2021!$E$9:$E$93)+63.1579*EXP(-0.19*BN$58))/(Fperm_SI_Woolf2021!$E$9:$E$93-BN$58))*(BN$58-Fperm_SI_Woolf2021!$E$9:$E$93)/10))) + Fperm_SI_Woolf2021!$H$9:$H$93*EXP(-Fperm_SI_Woolf2021!$K$9:$K$93*$C148*IF(BN$58=Fperm_SI_Woolf2021!$E$9:$E$93,1,EXP(LN((1.1*(Fperm_SI_Woolf2021!$E$9:$E$93-BN$58)-63.1579*EXP(-0.19*Fperm_SI_Woolf2021!$E$9:$E$93)+63.1579*EXP(-0.19*BN$58))/(Fperm_SI_Woolf2021!$E$9:$E$93-BN$58))*(BN$58-Fperm_SI_Woolf2021!$E$9:$E$93)/10))),Fperm_SI_Woolf2021!$D$9:$D$93)*BN$57+INTERCEPT(Fperm_SI_Woolf2021!$F$9:$F$93*EXP(-Fperm_SI_Woolf2021!$I$9:$I$93*$C148*IF(BN$58=Fperm_SI_Woolf2021!$E$9:$E$93,1,EXP(LN((1.1*(Fperm_SI_Woolf2021!$E$9:$E$93-BN$58)-63.1579*EXP(-0.19*Fperm_SI_Woolf2021!$E$9:$E$93)+63.1579*EXP(-0.19*BN$58))/(Fperm_SI_Woolf2021!$E$9:$E$93-BN$58))*(BN$58-Fperm_SI_Woolf2021!$E$9:$E$93)/10))) + Fperm_SI_Woolf2021!$G$9:$G$93*EXP(-Fperm_SI_Woolf2021!$J$9:$J$93*$C148*IF(BN$58=Fperm_SI_Woolf2021!$E$9:$E$93,1,EXP(LN((1.1*(Fperm_SI_Woolf2021!$E$9:$E$93-BN$58)-63.1579*EXP(-0.19*Fperm_SI_Woolf2021!$E$9:$E$93)+63.1579*EXP(-0.19*BN$58))/(Fperm_SI_Woolf2021!$E$9:$E$93-BN$58))*(BN$58-Fperm_SI_Woolf2021!$E$9:$E$93)/10))) + Fperm_SI_Woolf2021!$H$9:$H$93*EXP(-Fperm_SI_Woolf2021!$K$9:$K$93*$C148*IF(BN$58=Fperm_SI_Woolf2021!$E$9:$E$93,1,EXP(LN((1.1*(Fperm_SI_Woolf2021!$E$9:$E$93-BN$58)-63.1579*EXP(-0.19*Fperm_SI_Woolf2021!$E$9:$E$93)+63.1579*EXP(-0.19*BN$58))/(Fperm_SI_Woolf2021!$E$9:$E$93-BN$58))*(BN$58-Fperm_SI_Woolf2021!$E$9:$E$93)/10))),Fperm_SI_Woolf2021!$D$9:$D$93))</f>
        <v>0.20142174549695421</v>
      </c>
      <c r="BO148" s="51" cm="1">
        <f t="array" ref="BO148">MIN(1,SLOPE(Fperm_SI_Woolf2021!$F$9:$F$93*EXP(-Fperm_SI_Woolf2021!$I$9:$I$93*$C148*IF(BO$58=Fperm_SI_Woolf2021!$E$9:$E$93,1,EXP(LN((1.1*(Fperm_SI_Woolf2021!$E$9:$E$93-BO$58)-63.1579*EXP(-0.19*Fperm_SI_Woolf2021!$E$9:$E$93)+63.1579*EXP(-0.19*BO$58))/(Fperm_SI_Woolf2021!$E$9:$E$93-BO$58))*(BO$58-Fperm_SI_Woolf2021!$E$9:$E$93)/10))) + Fperm_SI_Woolf2021!$G$9:$G$93*EXP(-Fperm_SI_Woolf2021!$J$9:$J$93*$C148*IF(BO$58=Fperm_SI_Woolf2021!$E$9:$E$93,1,EXP(LN((1.1*(Fperm_SI_Woolf2021!$E$9:$E$93-BO$58)-63.1579*EXP(-0.19*Fperm_SI_Woolf2021!$E$9:$E$93)+63.1579*EXP(-0.19*BO$58))/(Fperm_SI_Woolf2021!$E$9:$E$93-BO$58))*(BO$58-Fperm_SI_Woolf2021!$E$9:$E$93)/10))) + Fperm_SI_Woolf2021!$H$9:$H$93*EXP(-Fperm_SI_Woolf2021!$K$9:$K$93*$C148*IF(BO$58=Fperm_SI_Woolf2021!$E$9:$E$93,1,EXP(LN((1.1*(Fperm_SI_Woolf2021!$E$9:$E$93-BO$58)-63.1579*EXP(-0.19*Fperm_SI_Woolf2021!$E$9:$E$93)+63.1579*EXP(-0.19*BO$58))/(Fperm_SI_Woolf2021!$E$9:$E$93-BO$58))*(BO$58-Fperm_SI_Woolf2021!$E$9:$E$93)/10))),Fperm_SI_Woolf2021!$D$9:$D$93)*BO$57+INTERCEPT(Fperm_SI_Woolf2021!$F$9:$F$93*EXP(-Fperm_SI_Woolf2021!$I$9:$I$93*$C148*IF(BO$58=Fperm_SI_Woolf2021!$E$9:$E$93,1,EXP(LN((1.1*(Fperm_SI_Woolf2021!$E$9:$E$93-BO$58)-63.1579*EXP(-0.19*Fperm_SI_Woolf2021!$E$9:$E$93)+63.1579*EXP(-0.19*BO$58))/(Fperm_SI_Woolf2021!$E$9:$E$93-BO$58))*(BO$58-Fperm_SI_Woolf2021!$E$9:$E$93)/10))) + Fperm_SI_Woolf2021!$G$9:$G$93*EXP(-Fperm_SI_Woolf2021!$J$9:$J$93*$C148*IF(BO$58=Fperm_SI_Woolf2021!$E$9:$E$93,1,EXP(LN((1.1*(Fperm_SI_Woolf2021!$E$9:$E$93-BO$58)-63.1579*EXP(-0.19*Fperm_SI_Woolf2021!$E$9:$E$93)+63.1579*EXP(-0.19*BO$58))/(Fperm_SI_Woolf2021!$E$9:$E$93-BO$58))*(BO$58-Fperm_SI_Woolf2021!$E$9:$E$93)/10))) + Fperm_SI_Woolf2021!$H$9:$H$93*EXP(-Fperm_SI_Woolf2021!$K$9:$K$93*$C148*IF(BO$58=Fperm_SI_Woolf2021!$E$9:$E$93,1,EXP(LN((1.1*(Fperm_SI_Woolf2021!$E$9:$E$93-BO$58)-63.1579*EXP(-0.19*Fperm_SI_Woolf2021!$E$9:$E$93)+63.1579*EXP(-0.19*BO$58))/(Fperm_SI_Woolf2021!$E$9:$E$93-BO$58))*(BO$58-Fperm_SI_Woolf2021!$E$9:$E$93)/10))),Fperm_SI_Woolf2021!$D$9:$D$93))</f>
        <v>0.19097729955237369</v>
      </c>
      <c r="BP148" s="51" cm="1">
        <f t="array" ref="BP148">MIN(1,SLOPE(Fperm_SI_Woolf2021!$F$9:$F$93*EXP(-Fperm_SI_Woolf2021!$I$9:$I$93*$C148*IF(BP$58=Fperm_SI_Woolf2021!$E$9:$E$93,1,EXP(LN((1.1*(Fperm_SI_Woolf2021!$E$9:$E$93-BP$58)-63.1579*EXP(-0.19*Fperm_SI_Woolf2021!$E$9:$E$93)+63.1579*EXP(-0.19*BP$58))/(Fperm_SI_Woolf2021!$E$9:$E$93-BP$58))*(BP$58-Fperm_SI_Woolf2021!$E$9:$E$93)/10))) + Fperm_SI_Woolf2021!$G$9:$G$93*EXP(-Fperm_SI_Woolf2021!$J$9:$J$93*$C148*IF(BP$58=Fperm_SI_Woolf2021!$E$9:$E$93,1,EXP(LN((1.1*(Fperm_SI_Woolf2021!$E$9:$E$93-BP$58)-63.1579*EXP(-0.19*Fperm_SI_Woolf2021!$E$9:$E$93)+63.1579*EXP(-0.19*BP$58))/(Fperm_SI_Woolf2021!$E$9:$E$93-BP$58))*(BP$58-Fperm_SI_Woolf2021!$E$9:$E$93)/10))) + Fperm_SI_Woolf2021!$H$9:$H$93*EXP(-Fperm_SI_Woolf2021!$K$9:$K$93*$C148*IF(BP$58=Fperm_SI_Woolf2021!$E$9:$E$93,1,EXP(LN((1.1*(Fperm_SI_Woolf2021!$E$9:$E$93-BP$58)-63.1579*EXP(-0.19*Fperm_SI_Woolf2021!$E$9:$E$93)+63.1579*EXP(-0.19*BP$58))/(Fperm_SI_Woolf2021!$E$9:$E$93-BP$58))*(BP$58-Fperm_SI_Woolf2021!$E$9:$E$93)/10))),Fperm_SI_Woolf2021!$D$9:$D$93)*BP$57+INTERCEPT(Fperm_SI_Woolf2021!$F$9:$F$93*EXP(-Fperm_SI_Woolf2021!$I$9:$I$93*$C148*IF(BP$58=Fperm_SI_Woolf2021!$E$9:$E$93,1,EXP(LN((1.1*(Fperm_SI_Woolf2021!$E$9:$E$93-BP$58)-63.1579*EXP(-0.19*Fperm_SI_Woolf2021!$E$9:$E$93)+63.1579*EXP(-0.19*BP$58))/(Fperm_SI_Woolf2021!$E$9:$E$93-BP$58))*(BP$58-Fperm_SI_Woolf2021!$E$9:$E$93)/10))) + Fperm_SI_Woolf2021!$G$9:$G$93*EXP(-Fperm_SI_Woolf2021!$J$9:$J$93*$C148*IF(BP$58=Fperm_SI_Woolf2021!$E$9:$E$93,1,EXP(LN((1.1*(Fperm_SI_Woolf2021!$E$9:$E$93-BP$58)-63.1579*EXP(-0.19*Fperm_SI_Woolf2021!$E$9:$E$93)+63.1579*EXP(-0.19*BP$58))/(Fperm_SI_Woolf2021!$E$9:$E$93-BP$58))*(BP$58-Fperm_SI_Woolf2021!$E$9:$E$93)/10))) + Fperm_SI_Woolf2021!$H$9:$H$93*EXP(-Fperm_SI_Woolf2021!$K$9:$K$93*$C148*IF(BP$58=Fperm_SI_Woolf2021!$E$9:$E$93,1,EXP(LN((1.1*(Fperm_SI_Woolf2021!$E$9:$E$93-BP$58)-63.1579*EXP(-0.19*Fperm_SI_Woolf2021!$E$9:$E$93)+63.1579*EXP(-0.19*BP$58))/(Fperm_SI_Woolf2021!$E$9:$E$93-BP$58))*(BP$58-Fperm_SI_Woolf2021!$E$9:$E$93)/10))),Fperm_SI_Woolf2021!$D$9:$D$93))</f>
        <v>0.1805328536077932</v>
      </c>
      <c r="BQ148" s="51" cm="1">
        <f t="array" ref="BQ148">MIN(1,SLOPE(Fperm_SI_Woolf2021!$F$9:$F$93*EXP(-Fperm_SI_Woolf2021!$I$9:$I$93*$C148*IF(BQ$58=Fperm_SI_Woolf2021!$E$9:$E$93,1,EXP(LN((1.1*(Fperm_SI_Woolf2021!$E$9:$E$93-BQ$58)-63.1579*EXP(-0.19*Fperm_SI_Woolf2021!$E$9:$E$93)+63.1579*EXP(-0.19*BQ$58))/(Fperm_SI_Woolf2021!$E$9:$E$93-BQ$58))*(BQ$58-Fperm_SI_Woolf2021!$E$9:$E$93)/10))) + Fperm_SI_Woolf2021!$G$9:$G$93*EXP(-Fperm_SI_Woolf2021!$J$9:$J$93*$C148*IF(BQ$58=Fperm_SI_Woolf2021!$E$9:$E$93,1,EXP(LN((1.1*(Fperm_SI_Woolf2021!$E$9:$E$93-BQ$58)-63.1579*EXP(-0.19*Fperm_SI_Woolf2021!$E$9:$E$93)+63.1579*EXP(-0.19*BQ$58))/(Fperm_SI_Woolf2021!$E$9:$E$93-BQ$58))*(BQ$58-Fperm_SI_Woolf2021!$E$9:$E$93)/10))) + Fperm_SI_Woolf2021!$H$9:$H$93*EXP(-Fperm_SI_Woolf2021!$K$9:$K$93*$C148*IF(BQ$58=Fperm_SI_Woolf2021!$E$9:$E$93,1,EXP(LN((1.1*(Fperm_SI_Woolf2021!$E$9:$E$93-BQ$58)-63.1579*EXP(-0.19*Fperm_SI_Woolf2021!$E$9:$E$93)+63.1579*EXP(-0.19*BQ$58))/(Fperm_SI_Woolf2021!$E$9:$E$93-BQ$58))*(BQ$58-Fperm_SI_Woolf2021!$E$9:$E$93)/10))),Fperm_SI_Woolf2021!$D$9:$D$93)*BQ$57+INTERCEPT(Fperm_SI_Woolf2021!$F$9:$F$93*EXP(-Fperm_SI_Woolf2021!$I$9:$I$93*$C148*IF(BQ$58=Fperm_SI_Woolf2021!$E$9:$E$93,1,EXP(LN((1.1*(Fperm_SI_Woolf2021!$E$9:$E$93-BQ$58)-63.1579*EXP(-0.19*Fperm_SI_Woolf2021!$E$9:$E$93)+63.1579*EXP(-0.19*BQ$58))/(Fperm_SI_Woolf2021!$E$9:$E$93-BQ$58))*(BQ$58-Fperm_SI_Woolf2021!$E$9:$E$93)/10))) + Fperm_SI_Woolf2021!$G$9:$G$93*EXP(-Fperm_SI_Woolf2021!$J$9:$J$93*$C148*IF(BQ$58=Fperm_SI_Woolf2021!$E$9:$E$93,1,EXP(LN((1.1*(Fperm_SI_Woolf2021!$E$9:$E$93-BQ$58)-63.1579*EXP(-0.19*Fperm_SI_Woolf2021!$E$9:$E$93)+63.1579*EXP(-0.19*BQ$58))/(Fperm_SI_Woolf2021!$E$9:$E$93-BQ$58))*(BQ$58-Fperm_SI_Woolf2021!$E$9:$E$93)/10))) + Fperm_SI_Woolf2021!$H$9:$H$93*EXP(-Fperm_SI_Woolf2021!$K$9:$K$93*$C148*IF(BQ$58=Fperm_SI_Woolf2021!$E$9:$E$93,1,EXP(LN((1.1*(Fperm_SI_Woolf2021!$E$9:$E$93-BQ$58)-63.1579*EXP(-0.19*Fperm_SI_Woolf2021!$E$9:$E$93)+63.1579*EXP(-0.19*BQ$58))/(Fperm_SI_Woolf2021!$E$9:$E$93-BQ$58))*(BQ$58-Fperm_SI_Woolf2021!$E$9:$E$93)/10))),Fperm_SI_Woolf2021!$D$9:$D$93))</f>
        <v>0.17008840766321268</v>
      </c>
      <c r="BR148" s="51" cm="1">
        <f t="array" ref="BR148">MIN(1,SLOPE(Fperm_SI_Woolf2021!$F$9:$F$93*EXP(-Fperm_SI_Woolf2021!$I$9:$I$93*$C148*IF(BR$58=Fperm_SI_Woolf2021!$E$9:$E$93,1,EXP(LN((1.1*(Fperm_SI_Woolf2021!$E$9:$E$93-BR$58)-63.1579*EXP(-0.19*Fperm_SI_Woolf2021!$E$9:$E$93)+63.1579*EXP(-0.19*BR$58))/(Fperm_SI_Woolf2021!$E$9:$E$93-BR$58))*(BR$58-Fperm_SI_Woolf2021!$E$9:$E$93)/10))) + Fperm_SI_Woolf2021!$G$9:$G$93*EXP(-Fperm_SI_Woolf2021!$J$9:$J$93*$C148*IF(BR$58=Fperm_SI_Woolf2021!$E$9:$E$93,1,EXP(LN((1.1*(Fperm_SI_Woolf2021!$E$9:$E$93-BR$58)-63.1579*EXP(-0.19*Fperm_SI_Woolf2021!$E$9:$E$93)+63.1579*EXP(-0.19*BR$58))/(Fperm_SI_Woolf2021!$E$9:$E$93-BR$58))*(BR$58-Fperm_SI_Woolf2021!$E$9:$E$93)/10))) + Fperm_SI_Woolf2021!$H$9:$H$93*EXP(-Fperm_SI_Woolf2021!$K$9:$K$93*$C148*IF(BR$58=Fperm_SI_Woolf2021!$E$9:$E$93,1,EXP(LN((1.1*(Fperm_SI_Woolf2021!$E$9:$E$93-BR$58)-63.1579*EXP(-0.19*Fperm_SI_Woolf2021!$E$9:$E$93)+63.1579*EXP(-0.19*BR$58))/(Fperm_SI_Woolf2021!$E$9:$E$93-BR$58))*(BR$58-Fperm_SI_Woolf2021!$E$9:$E$93)/10))),Fperm_SI_Woolf2021!$D$9:$D$93)*BR$57+INTERCEPT(Fperm_SI_Woolf2021!$F$9:$F$93*EXP(-Fperm_SI_Woolf2021!$I$9:$I$93*$C148*IF(BR$58=Fperm_SI_Woolf2021!$E$9:$E$93,1,EXP(LN((1.1*(Fperm_SI_Woolf2021!$E$9:$E$93-BR$58)-63.1579*EXP(-0.19*Fperm_SI_Woolf2021!$E$9:$E$93)+63.1579*EXP(-0.19*BR$58))/(Fperm_SI_Woolf2021!$E$9:$E$93-BR$58))*(BR$58-Fperm_SI_Woolf2021!$E$9:$E$93)/10))) + Fperm_SI_Woolf2021!$G$9:$G$93*EXP(-Fperm_SI_Woolf2021!$J$9:$J$93*$C148*IF(BR$58=Fperm_SI_Woolf2021!$E$9:$E$93,1,EXP(LN((1.1*(Fperm_SI_Woolf2021!$E$9:$E$93-BR$58)-63.1579*EXP(-0.19*Fperm_SI_Woolf2021!$E$9:$E$93)+63.1579*EXP(-0.19*BR$58))/(Fperm_SI_Woolf2021!$E$9:$E$93-BR$58))*(BR$58-Fperm_SI_Woolf2021!$E$9:$E$93)/10))) + Fperm_SI_Woolf2021!$H$9:$H$93*EXP(-Fperm_SI_Woolf2021!$K$9:$K$93*$C148*IF(BR$58=Fperm_SI_Woolf2021!$E$9:$E$93,1,EXP(LN((1.1*(Fperm_SI_Woolf2021!$E$9:$E$93-BR$58)-63.1579*EXP(-0.19*Fperm_SI_Woolf2021!$E$9:$E$93)+63.1579*EXP(-0.19*BR$58))/(Fperm_SI_Woolf2021!$E$9:$E$93-BR$58))*(BR$58-Fperm_SI_Woolf2021!$E$9:$E$93)/10))),Fperm_SI_Woolf2021!$D$9:$D$93))</f>
        <v>0.15964396171863215</v>
      </c>
      <c r="BS148" s="51" cm="1">
        <f t="array" ref="BS148">MIN(1,SLOPE(Fperm_SI_Woolf2021!$F$9:$F$93*EXP(-Fperm_SI_Woolf2021!$I$9:$I$93*$C148*IF(BS$58=Fperm_SI_Woolf2021!$E$9:$E$93,1,EXP(LN((1.1*(Fperm_SI_Woolf2021!$E$9:$E$93-BS$58)-63.1579*EXP(-0.19*Fperm_SI_Woolf2021!$E$9:$E$93)+63.1579*EXP(-0.19*BS$58))/(Fperm_SI_Woolf2021!$E$9:$E$93-BS$58))*(BS$58-Fperm_SI_Woolf2021!$E$9:$E$93)/10))) + Fperm_SI_Woolf2021!$G$9:$G$93*EXP(-Fperm_SI_Woolf2021!$J$9:$J$93*$C148*IF(BS$58=Fperm_SI_Woolf2021!$E$9:$E$93,1,EXP(LN((1.1*(Fperm_SI_Woolf2021!$E$9:$E$93-BS$58)-63.1579*EXP(-0.19*Fperm_SI_Woolf2021!$E$9:$E$93)+63.1579*EXP(-0.19*BS$58))/(Fperm_SI_Woolf2021!$E$9:$E$93-BS$58))*(BS$58-Fperm_SI_Woolf2021!$E$9:$E$93)/10))) + Fperm_SI_Woolf2021!$H$9:$H$93*EXP(-Fperm_SI_Woolf2021!$K$9:$K$93*$C148*IF(BS$58=Fperm_SI_Woolf2021!$E$9:$E$93,1,EXP(LN((1.1*(Fperm_SI_Woolf2021!$E$9:$E$93-BS$58)-63.1579*EXP(-0.19*Fperm_SI_Woolf2021!$E$9:$E$93)+63.1579*EXP(-0.19*BS$58))/(Fperm_SI_Woolf2021!$E$9:$E$93-BS$58))*(BS$58-Fperm_SI_Woolf2021!$E$9:$E$93)/10))),Fperm_SI_Woolf2021!$D$9:$D$93)*BS$57+INTERCEPT(Fperm_SI_Woolf2021!$F$9:$F$93*EXP(-Fperm_SI_Woolf2021!$I$9:$I$93*$C148*IF(BS$58=Fperm_SI_Woolf2021!$E$9:$E$93,1,EXP(LN((1.1*(Fperm_SI_Woolf2021!$E$9:$E$93-BS$58)-63.1579*EXP(-0.19*Fperm_SI_Woolf2021!$E$9:$E$93)+63.1579*EXP(-0.19*BS$58))/(Fperm_SI_Woolf2021!$E$9:$E$93-BS$58))*(BS$58-Fperm_SI_Woolf2021!$E$9:$E$93)/10))) + Fperm_SI_Woolf2021!$G$9:$G$93*EXP(-Fperm_SI_Woolf2021!$J$9:$J$93*$C148*IF(BS$58=Fperm_SI_Woolf2021!$E$9:$E$93,1,EXP(LN((1.1*(Fperm_SI_Woolf2021!$E$9:$E$93-BS$58)-63.1579*EXP(-0.19*Fperm_SI_Woolf2021!$E$9:$E$93)+63.1579*EXP(-0.19*BS$58))/(Fperm_SI_Woolf2021!$E$9:$E$93-BS$58))*(BS$58-Fperm_SI_Woolf2021!$E$9:$E$93)/10))) + Fperm_SI_Woolf2021!$H$9:$H$93*EXP(-Fperm_SI_Woolf2021!$K$9:$K$93*$C148*IF(BS$58=Fperm_SI_Woolf2021!$E$9:$E$93,1,EXP(LN((1.1*(Fperm_SI_Woolf2021!$E$9:$E$93-BS$58)-63.1579*EXP(-0.19*Fperm_SI_Woolf2021!$E$9:$E$93)+63.1579*EXP(-0.19*BS$58))/(Fperm_SI_Woolf2021!$E$9:$E$93-BS$58))*(BS$58-Fperm_SI_Woolf2021!$E$9:$E$93)/10))),Fperm_SI_Woolf2021!$D$9:$D$93))</f>
        <v>0.14919951577405166</v>
      </c>
      <c r="BT148" s="51" cm="1">
        <f t="array" ref="BT148">MIN(1,SLOPE(Fperm_SI_Woolf2021!$F$9:$F$93*EXP(-Fperm_SI_Woolf2021!$I$9:$I$93*$C148*IF(BT$58=Fperm_SI_Woolf2021!$E$9:$E$93,1,EXP(LN((1.1*(Fperm_SI_Woolf2021!$E$9:$E$93-BT$58)-63.1579*EXP(-0.19*Fperm_SI_Woolf2021!$E$9:$E$93)+63.1579*EXP(-0.19*BT$58))/(Fperm_SI_Woolf2021!$E$9:$E$93-BT$58))*(BT$58-Fperm_SI_Woolf2021!$E$9:$E$93)/10))) + Fperm_SI_Woolf2021!$G$9:$G$93*EXP(-Fperm_SI_Woolf2021!$J$9:$J$93*$C148*IF(BT$58=Fperm_SI_Woolf2021!$E$9:$E$93,1,EXP(LN((1.1*(Fperm_SI_Woolf2021!$E$9:$E$93-BT$58)-63.1579*EXP(-0.19*Fperm_SI_Woolf2021!$E$9:$E$93)+63.1579*EXP(-0.19*BT$58))/(Fperm_SI_Woolf2021!$E$9:$E$93-BT$58))*(BT$58-Fperm_SI_Woolf2021!$E$9:$E$93)/10))) + Fperm_SI_Woolf2021!$H$9:$H$93*EXP(-Fperm_SI_Woolf2021!$K$9:$K$93*$C148*IF(BT$58=Fperm_SI_Woolf2021!$E$9:$E$93,1,EXP(LN((1.1*(Fperm_SI_Woolf2021!$E$9:$E$93-BT$58)-63.1579*EXP(-0.19*Fperm_SI_Woolf2021!$E$9:$E$93)+63.1579*EXP(-0.19*BT$58))/(Fperm_SI_Woolf2021!$E$9:$E$93-BT$58))*(BT$58-Fperm_SI_Woolf2021!$E$9:$E$93)/10))),Fperm_SI_Woolf2021!$D$9:$D$93)*BT$57+INTERCEPT(Fperm_SI_Woolf2021!$F$9:$F$93*EXP(-Fperm_SI_Woolf2021!$I$9:$I$93*$C148*IF(BT$58=Fperm_SI_Woolf2021!$E$9:$E$93,1,EXP(LN((1.1*(Fperm_SI_Woolf2021!$E$9:$E$93-BT$58)-63.1579*EXP(-0.19*Fperm_SI_Woolf2021!$E$9:$E$93)+63.1579*EXP(-0.19*BT$58))/(Fperm_SI_Woolf2021!$E$9:$E$93-BT$58))*(BT$58-Fperm_SI_Woolf2021!$E$9:$E$93)/10))) + Fperm_SI_Woolf2021!$G$9:$G$93*EXP(-Fperm_SI_Woolf2021!$J$9:$J$93*$C148*IF(BT$58=Fperm_SI_Woolf2021!$E$9:$E$93,1,EXP(LN((1.1*(Fperm_SI_Woolf2021!$E$9:$E$93-BT$58)-63.1579*EXP(-0.19*Fperm_SI_Woolf2021!$E$9:$E$93)+63.1579*EXP(-0.19*BT$58))/(Fperm_SI_Woolf2021!$E$9:$E$93-BT$58))*(BT$58-Fperm_SI_Woolf2021!$E$9:$E$93)/10))) + Fperm_SI_Woolf2021!$H$9:$H$93*EXP(-Fperm_SI_Woolf2021!$K$9:$K$93*$C148*IF(BT$58=Fperm_SI_Woolf2021!$E$9:$E$93,1,EXP(LN((1.1*(Fperm_SI_Woolf2021!$E$9:$E$93-BT$58)-63.1579*EXP(-0.19*Fperm_SI_Woolf2021!$E$9:$E$93)+63.1579*EXP(-0.19*BT$58))/(Fperm_SI_Woolf2021!$E$9:$E$93-BT$58))*(BT$58-Fperm_SI_Woolf2021!$E$9:$E$93)/10))),Fperm_SI_Woolf2021!$D$9:$D$93))</f>
        <v>0.13875506982947117</v>
      </c>
      <c r="BU148" s="51" cm="1">
        <f t="array" ref="BU148">MIN(1,SLOPE(Fperm_SI_Woolf2021!$F$9:$F$93*EXP(-Fperm_SI_Woolf2021!$I$9:$I$93*$C148*IF(BU$58=Fperm_SI_Woolf2021!$E$9:$E$93,1,EXP(LN((1.1*(Fperm_SI_Woolf2021!$E$9:$E$93-BU$58)-63.1579*EXP(-0.19*Fperm_SI_Woolf2021!$E$9:$E$93)+63.1579*EXP(-0.19*BU$58))/(Fperm_SI_Woolf2021!$E$9:$E$93-BU$58))*(BU$58-Fperm_SI_Woolf2021!$E$9:$E$93)/10))) + Fperm_SI_Woolf2021!$G$9:$G$93*EXP(-Fperm_SI_Woolf2021!$J$9:$J$93*$C148*IF(BU$58=Fperm_SI_Woolf2021!$E$9:$E$93,1,EXP(LN((1.1*(Fperm_SI_Woolf2021!$E$9:$E$93-BU$58)-63.1579*EXP(-0.19*Fperm_SI_Woolf2021!$E$9:$E$93)+63.1579*EXP(-0.19*BU$58))/(Fperm_SI_Woolf2021!$E$9:$E$93-BU$58))*(BU$58-Fperm_SI_Woolf2021!$E$9:$E$93)/10))) + Fperm_SI_Woolf2021!$H$9:$H$93*EXP(-Fperm_SI_Woolf2021!$K$9:$K$93*$C148*IF(BU$58=Fperm_SI_Woolf2021!$E$9:$E$93,1,EXP(LN((1.1*(Fperm_SI_Woolf2021!$E$9:$E$93-BU$58)-63.1579*EXP(-0.19*Fperm_SI_Woolf2021!$E$9:$E$93)+63.1579*EXP(-0.19*BU$58))/(Fperm_SI_Woolf2021!$E$9:$E$93-BU$58))*(BU$58-Fperm_SI_Woolf2021!$E$9:$E$93)/10))),Fperm_SI_Woolf2021!$D$9:$D$93)*BU$57+INTERCEPT(Fperm_SI_Woolf2021!$F$9:$F$93*EXP(-Fperm_SI_Woolf2021!$I$9:$I$93*$C148*IF(BU$58=Fperm_SI_Woolf2021!$E$9:$E$93,1,EXP(LN((1.1*(Fperm_SI_Woolf2021!$E$9:$E$93-BU$58)-63.1579*EXP(-0.19*Fperm_SI_Woolf2021!$E$9:$E$93)+63.1579*EXP(-0.19*BU$58))/(Fperm_SI_Woolf2021!$E$9:$E$93-BU$58))*(BU$58-Fperm_SI_Woolf2021!$E$9:$E$93)/10))) + Fperm_SI_Woolf2021!$G$9:$G$93*EXP(-Fperm_SI_Woolf2021!$J$9:$J$93*$C148*IF(BU$58=Fperm_SI_Woolf2021!$E$9:$E$93,1,EXP(LN((1.1*(Fperm_SI_Woolf2021!$E$9:$E$93-BU$58)-63.1579*EXP(-0.19*Fperm_SI_Woolf2021!$E$9:$E$93)+63.1579*EXP(-0.19*BU$58))/(Fperm_SI_Woolf2021!$E$9:$E$93-BU$58))*(BU$58-Fperm_SI_Woolf2021!$E$9:$E$93)/10))) + Fperm_SI_Woolf2021!$H$9:$H$93*EXP(-Fperm_SI_Woolf2021!$K$9:$K$93*$C148*IF(BU$58=Fperm_SI_Woolf2021!$E$9:$E$93,1,EXP(LN((1.1*(Fperm_SI_Woolf2021!$E$9:$E$93-BU$58)-63.1579*EXP(-0.19*Fperm_SI_Woolf2021!$E$9:$E$93)+63.1579*EXP(-0.19*BU$58))/(Fperm_SI_Woolf2021!$E$9:$E$93-BU$58))*(BU$58-Fperm_SI_Woolf2021!$E$9:$E$93)/10))),Fperm_SI_Woolf2021!$D$9:$D$93))</f>
        <v>0.12831062388489065</v>
      </c>
      <c r="BV148" s="51" cm="1">
        <f t="array" ref="BV148">MIN(1,SLOPE(Fperm_SI_Woolf2021!$F$9:$F$93*EXP(-Fperm_SI_Woolf2021!$I$9:$I$93*$C148*IF(BV$58=Fperm_SI_Woolf2021!$E$9:$E$93,1,EXP(LN((1.1*(Fperm_SI_Woolf2021!$E$9:$E$93-BV$58)-63.1579*EXP(-0.19*Fperm_SI_Woolf2021!$E$9:$E$93)+63.1579*EXP(-0.19*BV$58))/(Fperm_SI_Woolf2021!$E$9:$E$93-BV$58))*(BV$58-Fperm_SI_Woolf2021!$E$9:$E$93)/10))) + Fperm_SI_Woolf2021!$G$9:$G$93*EXP(-Fperm_SI_Woolf2021!$J$9:$J$93*$C148*IF(BV$58=Fperm_SI_Woolf2021!$E$9:$E$93,1,EXP(LN((1.1*(Fperm_SI_Woolf2021!$E$9:$E$93-BV$58)-63.1579*EXP(-0.19*Fperm_SI_Woolf2021!$E$9:$E$93)+63.1579*EXP(-0.19*BV$58))/(Fperm_SI_Woolf2021!$E$9:$E$93-BV$58))*(BV$58-Fperm_SI_Woolf2021!$E$9:$E$93)/10))) + Fperm_SI_Woolf2021!$H$9:$H$93*EXP(-Fperm_SI_Woolf2021!$K$9:$K$93*$C148*IF(BV$58=Fperm_SI_Woolf2021!$E$9:$E$93,1,EXP(LN((1.1*(Fperm_SI_Woolf2021!$E$9:$E$93-BV$58)-63.1579*EXP(-0.19*Fperm_SI_Woolf2021!$E$9:$E$93)+63.1579*EXP(-0.19*BV$58))/(Fperm_SI_Woolf2021!$E$9:$E$93-BV$58))*(BV$58-Fperm_SI_Woolf2021!$E$9:$E$93)/10))),Fperm_SI_Woolf2021!$D$9:$D$93)*BV$57+INTERCEPT(Fperm_SI_Woolf2021!$F$9:$F$93*EXP(-Fperm_SI_Woolf2021!$I$9:$I$93*$C148*IF(BV$58=Fperm_SI_Woolf2021!$E$9:$E$93,1,EXP(LN((1.1*(Fperm_SI_Woolf2021!$E$9:$E$93-BV$58)-63.1579*EXP(-0.19*Fperm_SI_Woolf2021!$E$9:$E$93)+63.1579*EXP(-0.19*BV$58))/(Fperm_SI_Woolf2021!$E$9:$E$93-BV$58))*(BV$58-Fperm_SI_Woolf2021!$E$9:$E$93)/10))) + Fperm_SI_Woolf2021!$G$9:$G$93*EXP(-Fperm_SI_Woolf2021!$J$9:$J$93*$C148*IF(BV$58=Fperm_SI_Woolf2021!$E$9:$E$93,1,EXP(LN((1.1*(Fperm_SI_Woolf2021!$E$9:$E$93-BV$58)-63.1579*EXP(-0.19*Fperm_SI_Woolf2021!$E$9:$E$93)+63.1579*EXP(-0.19*BV$58))/(Fperm_SI_Woolf2021!$E$9:$E$93-BV$58))*(BV$58-Fperm_SI_Woolf2021!$E$9:$E$93)/10))) + Fperm_SI_Woolf2021!$H$9:$H$93*EXP(-Fperm_SI_Woolf2021!$K$9:$K$93*$C148*IF(BV$58=Fperm_SI_Woolf2021!$E$9:$E$93,1,EXP(LN((1.1*(Fperm_SI_Woolf2021!$E$9:$E$93-BV$58)-63.1579*EXP(-0.19*Fperm_SI_Woolf2021!$E$9:$E$93)+63.1579*EXP(-0.19*BV$58))/(Fperm_SI_Woolf2021!$E$9:$E$93-BV$58))*(BV$58-Fperm_SI_Woolf2021!$E$9:$E$93)/10))),Fperm_SI_Woolf2021!$D$9:$D$93))</f>
        <v>0.11786617794031014</v>
      </c>
      <c r="BW148" s="51" cm="1">
        <f t="array" ref="BW148">MIN(1,SLOPE(Fperm_SI_Woolf2021!$F$9:$F$93*EXP(-Fperm_SI_Woolf2021!$I$9:$I$93*$C148*IF(BW$58=Fperm_SI_Woolf2021!$E$9:$E$93,1,EXP(LN((1.1*(Fperm_SI_Woolf2021!$E$9:$E$93-BW$58)-63.1579*EXP(-0.19*Fperm_SI_Woolf2021!$E$9:$E$93)+63.1579*EXP(-0.19*BW$58))/(Fperm_SI_Woolf2021!$E$9:$E$93-BW$58))*(BW$58-Fperm_SI_Woolf2021!$E$9:$E$93)/10))) + Fperm_SI_Woolf2021!$G$9:$G$93*EXP(-Fperm_SI_Woolf2021!$J$9:$J$93*$C148*IF(BW$58=Fperm_SI_Woolf2021!$E$9:$E$93,1,EXP(LN((1.1*(Fperm_SI_Woolf2021!$E$9:$E$93-BW$58)-63.1579*EXP(-0.19*Fperm_SI_Woolf2021!$E$9:$E$93)+63.1579*EXP(-0.19*BW$58))/(Fperm_SI_Woolf2021!$E$9:$E$93-BW$58))*(BW$58-Fperm_SI_Woolf2021!$E$9:$E$93)/10))) + Fperm_SI_Woolf2021!$H$9:$H$93*EXP(-Fperm_SI_Woolf2021!$K$9:$K$93*$C148*IF(BW$58=Fperm_SI_Woolf2021!$E$9:$E$93,1,EXP(LN((1.1*(Fperm_SI_Woolf2021!$E$9:$E$93-BW$58)-63.1579*EXP(-0.19*Fperm_SI_Woolf2021!$E$9:$E$93)+63.1579*EXP(-0.19*BW$58))/(Fperm_SI_Woolf2021!$E$9:$E$93-BW$58))*(BW$58-Fperm_SI_Woolf2021!$E$9:$E$93)/10))),Fperm_SI_Woolf2021!$D$9:$D$93)*BW$57+INTERCEPT(Fperm_SI_Woolf2021!$F$9:$F$93*EXP(-Fperm_SI_Woolf2021!$I$9:$I$93*$C148*IF(BW$58=Fperm_SI_Woolf2021!$E$9:$E$93,1,EXP(LN((1.1*(Fperm_SI_Woolf2021!$E$9:$E$93-BW$58)-63.1579*EXP(-0.19*Fperm_SI_Woolf2021!$E$9:$E$93)+63.1579*EXP(-0.19*BW$58))/(Fperm_SI_Woolf2021!$E$9:$E$93-BW$58))*(BW$58-Fperm_SI_Woolf2021!$E$9:$E$93)/10))) + Fperm_SI_Woolf2021!$G$9:$G$93*EXP(-Fperm_SI_Woolf2021!$J$9:$J$93*$C148*IF(BW$58=Fperm_SI_Woolf2021!$E$9:$E$93,1,EXP(LN((1.1*(Fperm_SI_Woolf2021!$E$9:$E$93-BW$58)-63.1579*EXP(-0.19*Fperm_SI_Woolf2021!$E$9:$E$93)+63.1579*EXP(-0.19*BW$58))/(Fperm_SI_Woolf2021!$E$9:$E$93-BW$58))*(BW$58-Fperm_SI_Woolf2021!$E$9:$E$93)/10))) + Fperm_SI_Woolf2021!$H$9:$H$93*EXP(-Fperm_SI_Woolf2021!$K$9:$K$93*$C148*IF(BW$58=Fperm_SI_Woolf2021!$E$9:$E$93,1,EXP(LN((1.1*(Fperm_SI_Woolf2021!$E$9:$E$93-BW$58)-63.1579*EXP(-0.19*Fperm_SI_Woolf2021!$E$9:$E$93)+63.1579*EXP(-0.19*BW$58))/(Fperm_SI_Woolf2021!$E$9:$E$93-BW$58))*(BW$58-Fperm_SI_Woolf2021!$E$9:$E$93)/10))),Fperm_SI_Woolf2021!$D$9:$D$93))</f>
        <v>0.1074217319957296</v>
      </c>
      <c r="BX148" s="51" cm="1">
        <f t="array" ref="BX148">MIN(1,SLOPE(Fperm_SI_Woolf2021!$F$9:$F$93*EXP(-Fperm_SI_Woolf2021!$I$9:$I$93*$C148*IF(BX$58=Fperm_SI_Woolf2021!$E$9:$E$93,1,EXP(LN((1.1*(Fperm_SI_Woolf2021!$E$9:$E$93-BX$58)-63.1579*EXP(-0.19*Fperm_SI_Woolf2021!$E$9:$E$93)+63.1579*EXP(-0.19*BX$58))/(Fperm_SI_Woolf2021!$E$9:$E$93-BX$58))*(BX$58-Fperm_SI_Woolf2021!$E$9:$E$93)/10))) + Fperm_SI_Woolf2021!$G$9:$G$93*EXP(-Fperm_SI_Woolf2021!$J$9:$J$93*$C148*IF(BX$58=Fperm_SI_Woolf2021!$E$9:$E$93,1,EXP(LN((1.1*(Fperm_SI_Woolf2021!$E$9:$E$93-BX$58)-63.1579*EXP(-0.19*Fperm_SI_Woolf2021!$E$9:$E$93)+63.1579*EXP(-0.19*BX$58))/(Fperm_SI_Woolf2021!$E$9:$E$93-BX$58))*(BX$58-Fperm_SI_Woolf2021!$E$9:$E$93)/10))) + Fperm_SI_Woolf2021!$H$9:$H$93*EXP(-Fperm_SI_Woolf2021!$K$9:$K$93*$C148*IF(BX$58=Fperm_SI_Woolf2021!$E$9:$E$93,1,EXP(LN((1.1*(Fperm_SI_Woolf2021!$E$9:$E$93-BX$58)-63.1579*EXP(-0.19*Fperm_SI_Woolf2021!$E$9:$E$93)+63.1579*EXP(-0.19*BX$58))/(Fperm_SI_Woolf2021!$E$9:$E$93-BX$58))*(BX$58-Fperm_SI_Woolf2021!$E$9:$E$93)/10))),Fperm_SI_Woolf2021!$D$9:$D$93)*BX$57+INTERCEPT(Fperm_SI_Woolf2021!$F$9:$F$93*EXP(-Fperm_SI_Woolf2021!$I$9:$I$93*$C148*IF(BX$58=Fperm_SI_Woolf2021!$E$9:$E$93,1,EXP(LN((1.1*(Fperm_SI_Woolf2021!$E$9:$E$93-BX$58)-63.1579*EXP(-0.19*Fperm_SI_Woolf2021!$E$9:$E$93)+63.1579*EXP(-0.19*BX$58))/(Fperm_SI_Woolf2021!$E$9:$E$93-BX$58))*(BX$58-Fperm_SI_Woolf2021!$E$9:$E$93)/10))) + Fperm_SI_Woolf2021!$G$9:$G$93*EXP(-Fperm_SI_Woolf2021!$J$9:$J$93*$C148*IF(BX$58=Fperm_SI_Woolf2021!$E$9:$E$93,1,EXP(LN((1.1*(Fperm_SI_Woolf2021!$E$9:$E$93-BX$58)-63.1579*EXP(-0.19*Fperm_SI_Woolf2021!$E$9:$E$93)+63.1579*EXP(-0.19*BX$58))/(Fperm_SI_Woolf2021!$E$9:$E$93-BX$58))*(BX$58-Fperm_SI_Woolf2021!$E$9:$E$93)/10))) + Fperm_SI_Woolf2021!$H$9:$H$93*EXP(-Fperm_SI_Woolf2021!$K$9:$K$93*$C148*IF(BX$58=Fperm_SI_Woolf2021!$E$9:$E$93,1,EXP(LN((1.1*(Fperm_SI_Woolf2021!$E$9:$E$93-BX$58)-63.1579*EXP(-0.19*Fperm_SI_Woolf2021!$E$9:$E$93)+63.1579*EXP(-0.19*BX$58))/(Fperm_SI_Woolf2021!$E$9:$E$93-BX$58))*(BX$58-Fperm_SI_Woolf2021!$E$9:$E$93)/10))),Fperm_SI_Woolf2021!$D$9:$D$93))</f>
        <v>9.6977286051149081E-2</v>
      </c>
      <c r="BY148" s="51" cm="1">
        <f t="array" ref="BY148">MIN(1,SLOPE(Fperm_SI_Woolf2021!$F$9:$F$93*EXP(-Fperm_SI_Woolf2021!$I$9:$I$93*$C148*IF(BY$58=Fperm_SI_Woolf2021!$E$9:$E$93,1,EXP(LN((1.1*(Fperm_SI_Woolf2021!$E$9:$E$93-BY$58)-63.1579*EXP(-0.19*Fperm_SI_Woolf2021!$E$9:$E$93)+63.1579*EXP(-0.19*BY$58))/(Fperm_SI_Woolf2021!$E$9:$E$93-BY$58))*(BY$58-Fperm_SI_Woolf2021!$E$9:$E$93)/10))) + Fperm_SI_Woolf2021!$G$9:$G$93*EXP(-Fperm_SI_Woolf2021!$J$9:$J$93*$C148*IF(BY$58=Fperm_SI_Woolf2021!$E$9:$E$93,1,EXP(LN((1.1*(Fperm_SI_Woolf2021!$E$9:$E$93-BY$58)-63.1579*EXP(-0.19*Fperm_SI_Woolf2021!$E$9:$E$93)+63.1579*EXP(-0.19*BY$58))/(Fperm_SI_Woolf2021!$E$9:$E$93-BY$58))*(BY$58-Fperm_SI_Woolf2021!$E$9:$E$93)/10))) + Fperm_SI_Woolf2021!$H$9:$H$93*EXP(-Fperm_SI_Woolf2021!$K$9:$K$93*$C148*IF(BY$58=Fperm_SI_Woolf2021!$E$9:$E$93,1,EXP(LN((1.1*(Fperm_SI_Woolf2021!$E$9:$E$93-BY$58)-63.1579*EXP(-0.19*Fperm_SI_Woolf2021!$E$9:$E$93)+63.1579*EXP(-0.19*BY$58))/(Fperm_SI_Woolf2021!$E$9:$E$93-BY$58))*(BY$58-Fperm_SI_Woolf2021!$E$9:$E$93)/10))),Fperm_SI_Woolf2021!$D$9:$D$93)*BY$57+INTERCEPT(Fperm_SI_Woolf2021!$F$9:$F$93*EXP(-Fperm_SI_Woolf2021!$I$9:$I$93*$C148*IF(BY$58=Fperm_SI_Woolf2021!$E$9:$E$93,1,EXP(LN((1.1*(Fperm_SI_Woolf2021!$E$9:$E$93-BY$58)-63.1579*EXP(-0.19*Fperm_SI_Woolf2021!$E$9:$E$93)+63.1579*EXP(-0.19*BY$58))/(Fperm_SI_Woolf2021!$E$9:$E$93-BY$58))*(BY$58-Fperm_SI_Woolf2021!$E$9:$E$93)/10))) + Fperm_SI_Woolf2021!$G$9:$G$93*EXP(-Fperm_SI_Woolf2021!$J$9:$J$93*$C148*IF(BY$58=Fperm_SI_Woolf2021!$E$9:$E$93,1,EXP(LN((1.1*(Fperm_SI_Woolf2021!$E$9:$E$93-BY$58)-63.1579*EXP(-0.19*Fperm_SI_Woolf2021!$E$9:$E$93)+63.1579*EXP(-0.19*BY$58))/(Fperm_SI_Woolf2021!$E$9:$E$93-BY$58))*(BY$58-Fperm_SI_Woolf2021!$E$9:$E$93)/10))) + Fperm_SI_Woolf2021!$H$9:$H$93*EXP(-Fperm_SI_Woolf2021!$K$9:$K$93*$C148*IF(BY$58=Fperm_SI_Woolf2021!$E$9:$E$93,1,EXP(LN((1.1*(Fperm_SI_Woolf2021!$E$9:$E$93-BY$58)-63.1579*EXP(-0.19*Fperm_SI_Woolf2021!$E$9:$E$93)+63.1579*EXP(-0.19*BY$58))/(Fperm_SI_Woolf2021!$E$9:$E$93-BY$58))*(BY$58-Fperm_SI_Woolf2021!$E$9:$E$93)/10))),Fperm_SI_Woolf2021!$D$9:$D$93))</f>
        <v>8.6532840106568559E-2</v>
      </c>
      <c r="BZ148" s="51" cm="1">
        <f t="array" ref="BZ148">MIN(1,SLOPE(Fperm_SI_Woolf2021!$F$9:$F$93*EXP(-Fperm_SI_Woolf2021!$I$9:$I$93*$C148*IF(BZ$58=Fperm_SI_Woolf2021!$E$9:$E$93,1,EXP(LN((1.1*(Fperm_SI_Woolf2021!$E$9:$E$93-BZ$58)-63.1579*EXP(-0.19*Fperm_SI_Woolf2021!$E$9:$E$93)+63.1579*EXP(-0.19*BZ$58))/(Fperm_SI_Woolf2021!$E$9:$E$93-BZ$58))*(BZ$58-Fperm_SI_Woolf2021!$E$9:$E$93)/10))) + Fperm_SI_Woolf2021!$G$9:$G$93*EXP(-Fperm_SI_Woolf2021!$J$9:$J$93*$C148*IF(BZ$58=Fperm_SI_Woolf2021!$E$9:$E$93,1,EXP(LN((1.1*(Fperm_SI_Woolf2021!$E$9:$E$93-BZ$58)-63.1579*EXP(-0.19*Fperm_SI_Woolf2021!$E$9:$E$93)+63.1579*EXP(-0.19*BZ$58))/(Fperm_SI_Woolf2021!$E$9:$E$93-BZ$58))*(BZ$58-Fperm_SI_Woolf2021!$E$9:$E$93)/10))) + Fperm_SI_Woolf2021!$H$9:$H$93*EXP(-Fperm_SI_Woolf2021!$K$9:$K$93*$C148*IF(BZ$58=Fperm_SI_Woolf2021!$E$9:$E$93,1,EXP(LN((1.1*(Fperm_SI_Woolf2021!$E$9:$E$93-BZ$58)-63.1579*EXP(-0.19*Fperm_SI_Woolf2021!$E$9:$E$93)+63.1579*EXP(-0.19*BZ$58))/(Fperm_SI_Woolf2021!$E$9:$E$93-BZ$58))*(BZ$58-Fperm_SI_Woolf2021!$E$9:$E$93)/10))),Fperm_SI_Woolf2021!$D$9:$D$93)*BZ$57+INTERCEPT(Fperm_SI_Woolf2021!$F$9:$F$93*EXP(-Fperm_SI_Woolf2021!$I$9:$I$93*$C148*IF(BZ$58=Fperm_SI_Woolf2021!$E$9:$E$93,1,EXP(LN((1.1*(Fperm_SI_Woolf2021!$E$9:$E$93-BZ$58)-63.1579*EXP(-0.19*Fperm_SI_Woolf2021!$E$9:$E$93)+63.1579*EXP(-0.19*BZ$58))/(Fperm_SI_Woolf2021!$E$9:$E$93-BZ$58))*(BZ$58-Fperm_SI_Woolf2021!$E$9:$E$93)/10))) + Fperm_SI_Woolf2021!$G$9:$G$93*EXP(-Fperm_SI_Woolf2021!$J$9:$J$93*$C148*IF(BZ$58=Fperm_SI_Woolf2021!$E$9:$E$93,1,EXP(LN((1.1*(Fperm_SI_Woolf2021!$E$9:$E$93-BZ$58)-63.1579*EXP(-0.19*Fperm_SI_Woolf2021!$E$9:$E$93)+63.1579*EXP(-0.19*BZ$58))/(Fperm_SI_Woolf2021!$E$9:$E$93-BZ$58))*(BZ$58-Fperm_SI_Woolf2021!$E$9:$E$93)/10))) + Fperm_SI_Woolf2021!$H$9:$H$93*EXP(-Fperm_SI_Woolf2021!$K$9:$K$93*$C148*IF(BZ$58=Fperm_SI_Woolf2021!$E$9:$E$93,1,EXP(LN((1.1*(Fperm_SI_Woolf2021!$E$9:$E$93-BZ$58)-63.1579*EXP(-0.19*Fperm_SI_Woolf2021!$E$9:$E$93)+63.1579*EXP(-0.19*BZ$58))/(Fperm_SI_Woolf2021!$E$9:$E$93-BZ$58))*(BZ$58-Fperm_SI_Woolf2021!$E$9:$E$93)/10))),Fperm_SI_Woolf2021!$D$9:$D$93))</f>
        <v>7.6088394161988038E-2</v>
      </c>
    </row>
    <row r="149" spans="3:78" x14ac:dyDescent="0.2">
      <c r="C149" s="48">
        <v>890</v>
      </c>
      <c r="D149" s="51" cm="1">
        <f t="array" ref="D149">MIN(1,SLOPE(Fperm_SI_Woolf2021!$F$9:$F$93*EXP(-Fperm_SI_Woolf2021!$I$9:$I$93*$C149*IF(D$58=Fperm_SI_Woolf2021!$E$9:$E$93,1,EXP(LN((1.1*(Fperm_SI_Woolf2021!$E$9:$E$93-D$58)-63.1579*EXP(-0.19*Fperm_SI_Woolf2021!$E$9:$E$93)+63.1579*EXP(-0.19*D$58))/(Fperm_SI_Woolf2021!$E$9:$E$93-D$58))*(D$58-Fperm_SI_Woolf2021!$E$9:$E$93)/10))) + Fperm_SI_Woolf2021!$G$9:$G$93*EXP(-Fperm_SI_Woolf2021!$J$9:$J$93*$C149*IF(D$58=Fperm_SI_Woolf2021!$E$9:$E$93,1,EXP(LN((1.1*(Fperm_SI_Woolf2021!$E$9:$E$93-D$58)-63.1579*EXP(-0.19*Fperm_SI_Woolf2021!$E$9:$E$93)+63.1579*EXP(-0.19*D$58))/(Fperm_SI_Woolf2021!$E$9:$E$93-D$58))*(D$58-Fperm_SI_Woolf2021!$E$9:$E$93)/10))) + Fperm_SI_Woolf2021!$H$9:$H$93*EXP(-Fperm_SI_Woolf2021!$K$9:$K$93*$C149*IF(D$58=Fperm_SI_Woolf2021!$E$9:$E$93,1,EXP(LN((1.1*(Fperm_SI_Woolf2021!$E$9:$E$93-D$58)-63.1579*EXP(-0.19*Fperm_SI_Woolf2021!$E$9:$E$93)+63.1579*EXP(-0.19*D$58))/(Fperm_SI_Woolf2021!$E$9:$E$93-D$58))*(D$58-Fperm_SI_Woolf2021!$E$9:$E$93)/10))),Fperm_SI_Woolf2021!$D$9:$D$93)*D$57+INTERCEPT(Fperm_SI_Woolf2021!$F$9:$F$93*EXP(-Fperm_SI_Woolf2021!$I$9:$I$93*$C149*IF(D$58=Fperm_SI_Woolf2021!$E$9:$E$93,1,EXP(LN((1.1*(Fperm_SI_Woolf2021!$E$9:$E$93-D$58)-63.1579*EXP(-0.19*Fperm_SI_Woolf2021!$E$9:$E$93)+63.1579*EXP(-0.19*D$58))/(Fperm_SI_Woolf2021!$E$9:$E$93-D$58))*(D$58-Fperm_SI_Woolf2021!$E$9:$E$93)/10))) + Fperm_SI_Woolf2021!$G$9:$G$93*EXP(-Fperm_SI_Woolf2021!$J$9:$J$93*$C149*IF(D$58=Fperm_SI_Woolf2021!$E$9:$E$93,1,EXP(LN((1.1*(Fperm_SI_Woolf2021!$E$9:$E$93-D$58)-63.1579*EXP(-0.19*Fperm_SI_Woolf2021!$E$9:$E$93)+63.1579*EXP(-0.19*D$58))/(Fperm_SI_Woolf2021!$E$9:$E$93-D$58))*(D$58-Fperm_SI_Woolf2021!$E$9:$E$93)/10))) + Fperm_SI_Woolf2021!$H$9:$H$93*EXP(-Fperm_SI_Woolf2021!$K$9:$K$93*$C149*IF(D$58=Fperm_SI_Woolf2021!$E$9:$E$93,1,EXP(LN((1.1*(Fperm_SI_Woolf2021!$E$9:$E$93-D$58)-63.1579*EXP(-0.19*Fperm_SI_Woolf2021!$E$9:$E$93)+63.1579*EXP(-0.19*D$58))/(Fperm_SI_Woolf2021!$E$9:$E$93-D$58))*(D$58-Fperm_SI_Woolf2021!$E$9:$E$93)/10))),Fperm_SI_Woolf2021!$D$9:$D$93))</f>
        <v>0.81009057535421325</v>
      </c>
      <c r="E149" s="51" cm="1">
        <f t="array" ref="E149">MIN(1,SLOPE(Fperm_SI_Woolf2021!$F$9:$F$93*EXP(-Fperm_SI_Woolf2021!$I$9:$I$93*$C149*IF(E$58=Fperm_SI_Woolf2021!$E$9:$E$93,1,EXP(LN((1.1*(Fperm_SI_Woolf2021!$E$9:$E$93-E$58)-63.1579*EXP(-0.19*Fperm_SI_Woolf2021!$E$9:$E$93)+63.1579*EXP(-0.19*E$58))/(Fperm_SI_Woolf2021!$E$9:$E$93-E$58))*(E$58-Fperm_SI_Woolf2021!$E$9:$E$93)/10))) + Fperm_SI_Woolf2021!$G$9:$G$93*EXP(-Fperm_SI_Woolf2021!$J$9:$J$93*$C149*IF(E$58=Fperm_SI_Woolf2021!$E$9:$E$93,1,EXP(LN((1.1*(Fperm_SI_Woolf2021!$E$9:$E$93-E$58)-63.1579*EXP(-0.19*Fperm_SI_Woolf2021!$E$9:$E$93)+63.1579*EXP(-0.19*E$58))/(Fperm_SI_Woolf2021!$E$9:$E$93-E$58))*(E$58-Fperm_SI_Woolf2021!$E$9:$E$93)/10))) + Fperm_SI_Woolf2021!$H$9:$H$93*EXP(-Fperm_SI_Woolf2021!$K$9:$K$93*$C149*IF(E$58=Fperm_SI_Woolf2021!$E$9:$E$93,1,EXP(LN((1.1*(Fperm_SI_Woolf2021!$E$9:$E$93-E$58)-63.1579*EXP(-0.19*Fperm_SI_Woolf2021!$E$9:$E$93)+63.1579*EXP(-0.19*E$58))/(Fperm_SI_Woolf2021!$E$9:$E$93-E$58))*(E$58-Fperm_SI_Woolf2021!$E$9:$E$93)/10))),Fperm_SI_Woolf2021!$D$9:$D$93)*E$57+INTERCEPT(Fperm_SI_Woolf2021!$F$9:$F$93*EXP(-Fperm_SI_Woolf2021!$I$9:$I$93*$C149*IF(E$58=Fperm_SI_Woolf2021!$E$9:$E$93,1,EXP(LN((1.1*(Fperm_SI_Woolf2021!$E$9:$E$93-E$58)-63.1579*EXP(-0.19*Fperm_SI_Woolf2021!$E$9:$E$93)+63.1579*EXP(-0.19*E$58))/(Fperm_SI_Woolf2021!$E$9:$E$93-E$58))*(E$58-Fperm_SI_Woolf2021!$E$9:$E$93)/10))) + Fperm_SI_Woolf2021!$G$9:$G$93*EXP(-Fperm_SI_Woolf2021!$J$9:$J$93*$C149*IF(E$58=Fperm_SI_Woolf2021!$E$9:$E$93,1,EXP(LN((1.1*(Fperm_SI_Woolf2021!$E$9:$E$93-E$58)-63.1579*EXP(-0.19*Fperm_SI_Woolf2021!$E$9:$E$93)+63.1579*EXP(-0.19*E$58))/(Fperm_SI_Woolf2021!$E$9:$E$93-E$58))*(E$58-Fperm_SI_Woolf2021!$E$9:$E$93)/10))) + Fperm_SI_Woolf2021!$H$9:$H$93*EXP(-Fperm_SI_Woolf2021!$K$9:$K$93*$C149*IF(E$58=Fperm_SI_Woolf2021!$E$9:$E$93,1,EXP(LN((1.1*(Fperm_SI_Woolf2021!$E$9:$E$93-E$58)-63.1579*EXP(-0.19*Fperm_SI_Woolf2021!$E$9:$E$93)+63.1579*EXP(-0.19*E$58))/(Fperm_SI_Woolf2021!$E$9:$E$93-E$58))*(E$58-Fperm_SI_Woolf2021!$E$9:$E$93)/10))),Fperm_SI_Woolf2021!$D$9:$D$93))</f>
        <v>0.77845168130800846</v>
      </c>
      <c r="F149" s="51" cm="1">
        <f t="array" ref="F149">MIN(1,SLOPE(Fperm_SI_Woolf2021!$F$9:$F$93*EXP(-Fperm_SI_Woolf2021!$I$9:$I$93*$C149*IF(F$58=Fperm_SI_Woolf2021!$E$9:$E$93,1,EXP(LN((1.1*(Fperm_SI_Woolf2021!$E$9:$E$93-F$58)-63.1579*EXP(-0.19*Fperm_SI_Woolf2021!$E$9:$E$93)+63.1579*EXP(-0.19*F$58))/(Fperm_SI_Woolf2021!$E$9:$E$93-F$58))*(F$58-Fperm_SI_Woolf2021!$E$9:$E$93)/10))) + Fperm_SI_Woolf2021!$G$9:$G$93*EXP(-Fperm_SI_Woolf2021!$J$9:$J$93*$C149*IF(F$58=Fperm_SI_Woolf2021!$E$9:$E$93,1,EXP(LN((1.1*(Fperm_SI_Woolf2021!$E$9:$E$93-F$58)-63.1579*EXP(-0.19*Fperm_SI_Woolf2021!$E$9:$E$93)+63.1579*EXP(-0.19*F$58))/(Fperm_SI_Woolf2021!$E$9:$E$93-F$58))*(F$58-Fperm_SI_Woolf2021!$E$9:$E$93)/10))) + Fperm_SI_Woolf2021!$H$9:$H$93*EXP(-Fperm_SI_Woolf2021!$K$9:$K$93*$C149*IF(F$58=Fperm_SI_Woolf2021!$E$9:$E$93,1,EXP(LN((1.1*(Fperm_SI_Woolf2021!$E$9:$E$93-F$58)-63.1579*EXP(-0.19*Fperm_SI_Woolf2021!$E$9:$E$93)+63.1579*EXP(-0.19*F$58))/(Fperm_SI_Woolf2021!$E$9:$E$93-F$58))*(F$58-Fperm_SI_Woolf2021!$E$9:$E$93)/10))),Fperm_SI_Woolf2021!$D$9:$D$93)*F$57+INTERCEPT(Fperm_SI_Woolf2021!$F$9:$F$93*EXP(-Fperm_SI_Woolf2021!$I$9:$I$93*$C149*IF(F$58=Fperm_SI_Woolf2021!$E$9:$E$93,1,EXP(LN((1.1*(Fperm_SI_Woolf2021!$E$9:$E$93-F$58)-63.1579*EXP(-0.19*Fperm_SI_Woolf2021!$E$9:$E$93)+63.1579*EXP(-0.19*F$58))/(Fperm_SI_Woolf2021!$E$9:$E$93-F$58))*(F$58-Fperm_SI_Woolf2021!$E$9:$E$93)/10))) + Fperm_SI_Woolf2021!$G$9:$G$93*EXP(-Fperm_SI_Woolf2021!$J$9:$J$93*$C149*IF(F$58=Fperm_SI_Woolf2021!$E$9:$E$93,1,EXP(LN((1.1*(Fperm_SI_Woolf2021!$E$9:$E$93-F$58)-63.1579*EXP(-0.19*Fperm_SI_Woolf2021!$E$9:$E$93)+63.1579*EXP(-0.19*F$58))/(Fperm_SI_Woolf2021!$E$9:$E$93-F$58))*(F$58-Fperm_SI_Woolf2021!$E$9:$E$93)/10))) + Fperm_SI_Woolf2021!$H$9:$H$93*EXP(-Fperm_SI_Woolf2021!$K$9:$K$93*$C149*IF(F$58=Fperm_SI_Woolf2021!$E$9:$E$93,1,EXP(LN((1.1*(Fperm_SI_Woolf2021!$E$9:$E$93-F$58)-63.1579*EXP(-0.19*Fperm_SI_Woolf2021!$E$9:$E$93)+63.1579*EXP(-0.19*F$58))/(Fperm_SI_Woolf2021!$E$9:$E$93-F$58))*(F$58-Fperm_SI_Woolf2021!$E$9:$E$93)/10))),Fperm_SI_Woolf2021!$D$9:$D$93))</f>
        <v>0.74681278726180378</v>
      </c>
      <c r="G149" s="51" cm="1">
        <f t="array" ref="G149">MIN(1,SLOPE(Fperm_SI_Woolf2021!$F$9:$F$93*EXP(-Fperm_SI_Woolf2021!$I$9:$I$93*$C149*IF(G$58=Fperm_SI_Woolf2021!$E$9:$E$93,1,EXP(LN((1.1*(Fperm_SI_Woolf2021!$E$9:$E$93-G$58)-63.1579*EXP(-0.19*Fperm_SI_Woolf2021!$E$9:$E$93)+63.1579*EXP(-0.19*G$58))/(Fperm_SI_Woolf2021!$E$9:$E$93-G$58))*(G$58-Fperm_SI_Woolf2021!$E$9:$E$93)/10))) + Fperm_SI_Woolf2021!$G$9:$G$93*EXP(-Fperm_SI_Woolf2021!$J$9:$J$93*$C149*IF(G$58=Fperm_SI_Woolf2021!$E$9:$E$93,1,EXP(LN((1.1*(Fperm_SI_Woolf2021!$E$9:$E$93-G$58)-63.1579*EXP(-0.19*Fperm_SI_Woolf2021!$E$9:$E$93)+63.1579*EXP(-0.19*G$58))/(Fperm_SI_Woolf2021!$E$9:$E$93-G$58))*(G$58-Fperm_SI_Woolf2021!$E$9:$E$93)/10))) + Fperm_SI_Woolf2021!$H$9:$H$93*EXP(-Fperm_SI_Woolf2021!$K$9:$K$93*$C149*IF(G$58=Fperm_SI_Woolf2021!$E$9:$E$93,1,EXP(LN((1.1*(Fperm_SI_Woolf2021!$E$9:$E$93-G$58)-63.1579*EXP(-0.19*Fperm_SI_Woolf2021!$E$9:$E$93)+63.1579*EXP(-0.19*G$58))/(Fperm_SI_Woolf2021!$E$9:$E$93-G$58))*(G$58-Fperm_SI_Woolf2021!$E$9:$E$93)/10))),Fperm_SI_Woolf2021!$D$9:$D$93)*G$57+INTERCEPT(Fperm_SI_Woolf2021!$F$9:$F$93*EXP(-Fperm_SI_Woolf2021!$I$9:$I$93*$C149*IF(G$58=Fperm_SI_Woolf2021!$E$9:$E$93,1,EXP(LN((1.1*(Fperm_SI_Woolf2021!$E$9:$E$93-G$58)-63.1579*EXP(-0.19*Fperm_SI_Woolf2021!$E$9:$E$93)+63.1579*EXP(-0.19*G$58))/(Fperm_SI_Woolf2021!$E$9:$E$93-G$58))*(G$58-Fperm_SI_Woolf2021!$E$9:$E$93)/10))) + Fperm_SI_Woolf2021!$G$9:$G$93*EXP(-Fperm_SI_Woolf2021!$J$9:$J$93*$C149*IF(G$58=Fperm_SI_Woolf2021!$E$9:$E$93,1,EXP(LN((1.1*(Fperm_SI_Woolf2021!$E$9:$E$93-G$58)-63.1579*EXP(-0.19*Fperm_SI_Woolf2021!$E$9:$E$93)+63.1579*EXP(-0.19*G$58))/(Fperm_SI_Woolf2021!$E$9:$E$93-G$58))*(G$58-Fperm_SI_Woolf2021!$E$9:$E$93)/10))) + Fperm_SI_Woolf2021!$H$9:$H$93*EXP(-Fperm_SI_Woolf2021!$K$9:$K$93*$C149*IF(G$58=Fperm_SI_Woolf2021!$E$9:$E$93,1,EXP(LN((1.1*(Fperm_SI_Woolf2021!$E$9:$E$93-G$58)-63.1579*EXP(-0.19*Fperm_SI_Woolf2021!$E$9:$E$93)+63.1579*EXP(-0.19*G$58))/(Fperm_SI_Woolf2021!$E$9:$E$93-G$58))*(G$58-Fperm_SI_Woolf2021!$E$9:$E$93)/10))),Fperm_SI_Woolf2021!$D$9:$D$93))</f>
        <v>0.71517389321559899</v>
      </c>
      <c r="H149" s="51" cm="1">
        <f t="array" ref="H149">MIN(1,SLOPE(Fperm_SI_Woolf2021!$F$9:$F$93*EXP(-Fperm_SI_Woolf2021!$I$9:$I$93*$C149*IF(H$58=Fperm_SI_Woolf2021!$E$9:$E$93,1,EXP(LN((1.1*(Fperm_SI_Woolf2021!$E$9:$E$93-H$58)-63.1579*EXP(-0.19*Fperm_SI_Woolf2021!$E$9:$E$93)+63.1579*EXP(-0.19*H$58))/(Fperm_SI_Woolf2021!$E$9:$E$93-H$58))*(H$58-Fperm_SI_Woolf2021!$E$9:$E$93)/10))) + Fperm_SI_Woolf2021!$G$9:$G$93*EXP(-Fperm_SI_Woolf2021!$J$9:$J$93*$C149*IF(H$58=Fperm_SI_Woolf2021!$E$9:$E$93,1,EXP(LN((1.1*(Fperm_SI_Woolf2021!$E$9:$E$93-H$58)-63.1579*EXP(-0.19*Fperm_SI_Woolf2021!$E$9:$E$93)+63.1579*EXP(-0.19*H$58))/(Fperm_SI_Woolf2021!$E$9:$E$93-H$58))*(H$58-Fperm_SI_Woolf2021!$E$9:$E$93)/10))) + Fperm_SI_Woolf2021!$H$9:$H$93*EXP(-Fperm_SI_Woolf2021!$K$9:$K$93*$C149*IF(H$58=Fperm_SI_Woolf2021!$E$9:$E$93,1,EXP(LN((1.1*(Fperm_SI_Woolf2021!$E$9:$E$93-H$58)-63.1579*EXP(-0.19*Fperm_SI_Woolf2021!$E$9:$E$93)+63.1579*EXP(-0.19*H$58))/(Fperm_SI_Woolf2021!$E$9:$E$93-H$58))*(H$58-Fperm_SI_Woolf2021!$E$9:$E$93)/10))),Fperm_SI_Woolf2021!$D$9:$D$93)*H$57+INTERCEPT(Fperm_SI_Woolf2021!$F$9:$F$93*EXP(-Fperm_SI_Woolf2021!$I$9:$I$93*$C149*IF(H$58=Fperm_SI_Woolf2021!$E$9:$E$93,1,EXP(LN((1.1*(Fperm_SI_Woolf2021!$E$9:$E$93-H$58)-63.1579*EXP(-0.19*Fperm_SI_Woolf2021!$E$9:$E$93)+63.1579*EXP(-0.19*H$58))/(Fperm_SI_Woolf2021!$E$9:$E$93-H$58))*(H$58-Fperm_SI_Woolf2021!$E$9:$E$93)/10))) + Fperm_SI_Woolf2021!$G$9:$G$93*EXP(-Fperm_SI_Woolf2021!$J$9:$J$93*$C149*IF(H$58=Fperm_SI_Woolf2021!$E$9:$E$93,1,EXP(LN((1.1*(Fperm_SI_Woolf2021!$E$9:$E$93-H$58)-63.1579*EXP(-0.19*Fperm_SI_Woolf2021!$E$9:$E$93)+63.1579*EXP(-0.19*H$58))/(Fperm_SI_Woolf2021!$E$9:$E$93-H$58))*(H$58-Fperm_SI_Woolf2021!$E$9:$E$93)/10))) + Fperm_SI_Woolf2021!$H$9:$H$93*EXP(-Fperm_SI_Woolf2021!$K$9:$K$93*$C149*IF(H$58=Fperm_SI_Woolf2021!$E$9:$E$93,1,EXP(LN((1.1*(Fperm_SI_Woolf2021!$E$9:$E$93-H$58)-63.1579*EXP(-0.19*Fperm_SI_Woolf2021!$E$9:$E$93)+63.1579*EXP(-0.19*H$58))/(Fperm_SI_Woolf2021!$E$9:$E$93-H$58))*(H$58-Fperm_SI_Woolf2021!$E$9:$E$93)/10))),Fperm_SI_Woolf2021!$D$9:$D$93))</f>
        <v>0.6835349991693942</v>
      </c>
      <c r="I149" s="51" cm="1">
        <f t="array" ref="I149">MIN(1,SLOPE(Fperm_SI_Woolf2021!$F$9:$F$93*EXP(-Fperm_SI_Woolf2021!$I$9:$I$93*$C149*IF(I$58=Fperm_SI_Woolf2021!$E$9:$E$93,1,EXP(LN((1.1*(Fperm_SI_Woolf2021!$E$9:$E$93-I$58)-63.1579*EXP(-0.19*Fperm_SI_Woolf2021!$E$9:$E$93)+63.1579*EXP(-0.19*I$58))/(Fperm_SI_Woolf2021!$E$9:$E$93-I$58))*(I$58-Fperm_SI_Woolf2021!$E$9:$E$93)/10))) + Fperm_SI_Woolf2021!$G$9:$G$93*EXP(-Fperm_SI_Woolf2021!$J$9:$J$93*$C149*IF(I$58=Fperm_SI_Woolf2021!$E$9:$E$93,1,EXP(LN((1.1*(Fperm_SI_Woolf2021!$E$9:$E$93-I$58)-63.1579*EXP(-0.19*Fperm_SI_Woolf2021!$E$9:$E$93)+63.1579*EXP(-0.19*I$58))/(Fperm_SI_Woolf2021!$E$9:$E$93-I$58))*(I$58-Fperm_SI_Woolf2021!$E$9:$E$93)/10))) + Fperm_SI_Woolf2021!$H$9:$H$93*EXP(-Fperm_SI_Woolf2021!$K$9:$K$93*$C149*IF(I$58=Fperm_SI_Woolf2021!$E$9:$E$93,1,EXP(LN((1.1*(Fperm_SI_Woolf2021!$E$9:$E$93-I$58)-63.1579*EXP(-0.19*Fperm_SI_Woolf2021!$E$9:$E$93)+63.1579*EXP(-0.19*I$58))/(Fperm_SI_Woolf2021!$E$9:$E$93-I$58))*(I$58-Fperm_SI_Woolf2021!$E$9:$E$93)/10))),Fperm_SI_Woolf2021!$D$9:$D$93)*I$57+INTERCEPT(Fperm_SI_Woolf2021!$F$9:$F$93*EXP(-Fperm_SI_Woolf2021!$I$9:$I$93*$C149*IF(I$58=Fperm_SI_Woolf2021!$E$9:$E$93,1,EXP(LN((1.1*(Fperm_SI_Woolf2021!$E$9:$E$93-I$58)-63.1579*EXP(-0.19*Fperm_SI_Woolf2021!$E$9:$E$93)+63.1579*EXP(-0.19*I$58))/(Fperm_SI_Woolf2021!$E$9:$E$93-I$58))*(I$58-Fperm_SI_Woolf2021!$E$9:$E$93)/10))) + Fperm_SI_Woolf2021!$G$9:$G$93*EXP(-Fperm_SI_Woolf2021!$J$9:$J$93*$C149*IF(I$58=Fperm_SI_Woolf2021!$E$9:$E$93,1,EXP(LN((1.1*(Fperm_SI_Woolf2021!$E$9:$E$93-I$58)-63.1579*EXP(-0.19*Fperm_SI_Woolf2021!$E$9:$E$93)+63.1579*EXP(-0.19*I$58))/(Fperm_SI_Woolf2021!$E$9:$E$93-I$58))*(I$58-Fperm_SI_Woolf2021!$E$9:$E$93)/10))) + Fperm_SI_Woolf2021!$H$9:$H$93*EXP(-Fperm_SI_Woolf2021!$K$9:$K$93*$C149*IF(I$58=Fperm_SI_Woolf2021!$E$9:$E$93,1,EXP(LN((1.1*(Fperm_SI_Woolf2021!$E$9:$E$93-I$58)-63.1579*EXP(-0.19*Fperm_SI_Woolf2021!$E$9:$E$93)+63.1579*EXP(-0.19*I$58))/(Fperm_SI_Woolf2021!$E$9:$E$93-I$58))*(I$58-Fperm_SI_Woolf2021!$E$9:$E$93)/10))),Fperm_SI_Woolf2021!$D$9:$D$93))</f>
        <v>0.65189610512318952</v>
      </c>
      <c r="J149" s="51" cm="1">
        <f t="array" ref="J149">MIN(1,SLOPE(Fperm_SI_Woolf2021!$F$9:$F$93*EXP(-Fperm_SI_Woolf2021!$I$9:$I$93*$C149*IF(J$58=Fperm_SI_Woolf2021!$E$9:$E$93,1,EXP(LN((1.1*(Fperm_SI_Woolf2021!$E$9:$E$93-J$58)-63.1579*EXP(-0.19*Fperm_SI_Woolf2021!$E$9:$E$93)+63.1579*EXP(-0.19*J$58))/(Fperm_SI_Woolf2021!$E$9:$E$93-J$58))*(J$58-Fperm_SI_Woolf2021!$E$9:$E$93)/10))) + Fperm_SI_Woolf2021!$G$9:$G$93*EXP(-Fperm_SI_Woolf2021!$J$9:$J$93*$C149*IF(J$58=Fperm_SI_Woolf2021!$E$9:$E$93,1,EXP(LN((1.1*(Fperm_SI_Woolf2021!$E$9:$E$93-J$58)-63.1579*EXP(-0.19*Fperm_SI_Woolf2021!$E$9:$E$93)+63.1579*EXP(-0.19*J$58))/(Fperm_SI_Woolf2021!$E$9:$E$93-J$58))*(J$58-Fperm_SI_Woolf2021!$E$9:$E$93)/10))) + Fperm_SI_Woolf2021!$H$9:$H$93*EXP(-Fperm_SI_Woolf2021!$K$9:$K$93*$C149*IF(J$58=Fperm_SI_Woolf2021!$E$9:$E$93,1,EXP(LN((1.1*(Fperm_SI_Woolf2021!$E$9:$E$93-J$58)-63.1579*EXP(-0.19*Fperm_SI_Woolf2021!$E$9:$E$93)+63.1579*EXP(-0.19*J$58))/(Fperm_SI_Woolf2021!$E$9:$E$93-J$58))*(J$58-Fperm_SI_Woolf2021!$E$9:$E$93)/10))),Fperm_SI_Woolf2021!$D$9:$D$93)*J$57+INTERCEPT(Fperm_SI_Woolf2021!$F$9:$F$93*EXP(-Fperm_SI_Woolf2021!$I$9:$I$93*$C149*IF(J$58=Fperm_SI_Woolf2021!$E$9:$E$93,1,EXP(LN((1.1*(Fperm_SI_Woolf2021!$E$9:$E$93-J$58)-63.1579*EXP(-0.19*Fperm_SI_Woolf2021!$E$9:$E$93)+63.1579*EXP(-0.19*J$58))/(Fperm_SI_Woolf2021!$E$9:$E$93-J$58))*(J$58-Fperm_SI_Woolf2021!$E$9:$E$93)/10))) + Fperm_SI_Woolf2021!$G$9:$G$93*EXP(-Fperm_SI_Woolf2021!$J$9:$J$93*$C149*IF(J$58=Fperm_SI_Woolf2021!$E$9:$E$93,1,EXP(LN((1.1*(Fperm_SI_Woolf2021!$E$9:$E$93-J$58)-63.1579*EXP(-0.19*Fperm_SI_Woolf2021!$E$9:$E$93)+63.1579*EXP(-0.19*J$58))/(Fperm_SI_Woolf2021!$E$9:$E$93-J$58))*(J$58-Fperm_SI_Woolf2021!$E$9:$E$93)/10))) + Fperm_SI_Woolf2021!$H$9:$H$93*EXP(-Fperm_SI_Woolf2021!$K$9:$K$93*$C149*IF(J$58=Fperm_SI_Woolf2021!$E$9:$E$93,1,EXP(LN((1.1*(Fperm_SI_Woolf2021!$E$9:$E$93-J$58)-63.1579*EXP(-0.19*Fperm_SI_Woolf2021!$E$9:$E$93)+63.1579*EXP(-0.19*J$58))/(Fperm_SI_Woolf2021!$E$9:$E$93-J$58))*(J$58-Fperm_SI_Woolf2021!$E$9:$E$93)/10))),Fperm_SI_Woolf2021!$D$9:$D$93))</f>
        <v>0.62025721107698473</v>
      </c>
      <c r="K149" s="51" cm="1">
        <f t="array" ref="K149">MIN(1,SLOPE(Fperm_SI_Woolf2021!$F$9:$F$93*EXP(-Fperm_SI_Woolf2021!$I$9:$I$93*$C149*IF(K$58=Fperm_SI_Woolf2021!$E$9:$E$93,1,EXP(LN((1.1*(Fperm_SI_Woolf2021!$E$9:$E$93-K$58)-63.1579*EXP(-0.19*Fperm_SI_Woolf2021!$E$9:$E$93)+63.1579*EXP(-0.19*K$58))/(Fperm_SI_Woolf2021!$E$9:$E$93-K$58))*(K$58-Fperm_SI_Woolf2021!$E$9:$E$93)/10))) + Fperm_SI_Woolf2021!$G$9:$G$93*EXP(-Fperm_SI_Woolf2021!$J$9:$J$93*$C149*IF(K$58=Fperm_SI_Woolf2021!$E$9:$E$93,1,EXP(LN((1.1*(Fperm_SI_Woolf2021!$E$9:$E$93-K$58)-63.1579*EXP(-0.19*Fperm_SI_Woolf2021!$E$9:$E$93)+63.1579*EXP(-0.19*K$58))/(Fperm_SI_Woolf2021!$E$9:$E$93-K$58))*(K$58-Fperm_SI_Woolf2021!$E$9:$E$93)/10))) + Fperm_SI_Woolf2021!$H$9:$H$93*EXP(-Fperm_SI_Woolf2021!$K$9:$K$93*$C149*IF(K$58=Fperm_SI_Woolf2021!$E$9:$E$93,1,EXP(LN((1.1*(Fperm_SI_Woolf2021!$E$9:$E$93-K$58)-63.1579*EXP(-0.19*Fperm_SI_Woolf2021!$E$9:$E$93)+63.1579*EXP(-0.19*K$58))/(Fperm_SI_Woolf2021!$E$9:$E$93-K$58))*(K$58-Fperm_SI_Woolf2021!$E$9:$E$93)/10))),Fperm_SI_Woolf2021!$D$9:$D$93)*K$57+INTERCEPT(Fperm_SI_Woolf2021!$F$9:$F$93*EXP(-Fperm_SI_Woolf2021!$I$9:$I$93*$C149*IF(K$58=Fperm_SI_Woolf2021!$E$9:$E$93,1,EXP(LN((1.1*(Fperm_SI_Woolf2021!$E$9:$E$93-K$58)-63.1579*EXP(-0.19*Fperm_SI_Woolf2021!$E$9:$E$93)+63.1579*EXP(-0.19*K$58))/(Fperm_SI_Woolf2021!$E$9:$E$93-K$58))*(K$58-Fperm_SI_Woolf2021!$E$9:$E$93)/10))) + Fperm_SI_Woolf2021!$G$9:$G$93*EXP(-Fperm_SI_Woolf2021!$J$9:$J$93*$C149*IF(K$58=Fperm_SI_Woolf2021!$E$9:$E$93,1,EXP(LN((1.1*(Fperm_SI_Woolf2021!$E$9:$E$93-K$58)-63.1579*EXP(-0.19*Fperm_SI_Woolf2021!$E$9:$E$93)+63.1579*EXP(-0.19*K$58))/(Fperm_SI_Woolf2021!$E$9:$E$93-K$58))*(K$58-Fperm_SI_Woolf2021!$E$9:$E$93)/10))) + Fperm_SI_Woolf2021!$H$9:$H$93*EXP(-Fperm_SI_Woolf2021!$K$9:$K$93*$C149*IF(K$58=Fperm_SI_Woolf2021!$E$9:$E$93,1,EXP(LN((1.1*(Fperm_SI_Woolf2021!$E$9:$E$93-K$58)-63.1579*EXP(-0.19*Fperm_SI_Woolf2021!$E$9:$E$93)+63.1579*EXP(-0.19*K$58))/(Fperm_SI_Woolf2021!$E$9:$E$93-K$58))*(K$58-Fperm_SI_Woolf2021!$E$9:$E$93)/10))),Fperm_SI_Woolf2021!$D$9:$D$93))</f>
        <v>0.58861831703077994</v>
      </c>
      <c r="L149" s="51" cm="1">
        <f t="array" ref="L149">MIN(1,SLOPE(Fperm_SI_Woolf2021!$F$9:$F$93*EXP(-Fperm_SI_Woolf2021!$I$9:$I$93*$C149*IF(L$58=Fperm_SI_Woolf2021!$E$9:$E$93,1,EXP(LN((1.1*(Fperm_SI_Woolf2021!$E$9:$E$93-L$58)-63.1579*EXP(-0.19*Fperm_SI_Woolf2021!$E$9:$E$93)+63.1579*EXP(-0.19*L$58))/(Fperm_SI_Woolf2021!$E$9:$E$93-L$58))*(L$58-Fperm_SI_Woolf2021!$E$9:$E$93)/10))) + Fperm_SI_Woolf2021!$G$9:$G$93*EXP(-Fperm_SI_Woolf2021!$J$9:$J$93*$C149*IF(L$58=Fperm_SI_Woolf2021!$E$9:$E$93,1,EXP(LN((1.1*(Fperm_SI_Woolf2021!$E$9:$E$93-L$58)-63.1579*EXP(-0.19*Fperm_SI_Woolf2021!$E$9:$E$93)+63.1579*EXP(-0.19*L$58))/(Fperm_SI_Woolf2021!$E$9:$E$93-L$58))*(L$58-Fperm_SI_Woolf2021!$E$9:$E$93)/10))) + Fperm_SI_Woolf2021!$H$9:$H$93*EXP(-Fperm_SI_Woolf2021!$K$9:$K$93*$C149*IF(L$58=Fperm_SI_Woolf2021!$E$9:$E$93,1,EXP(LN((1.1*(Fperm_SI_Woolf2021!$E$9:$E$93-L$58)-63.1579*EXP(-0.19*Fperm_SI_Woolf2021!$E$9:$E$93)+63.1579*EXP(-0.19*L$58))/(Fperm_SI_Woolf2021!$E$9:$E$93-L$58))*(L$58-Fperm_SI_Woolf2021!$E$9:$E$93)/10))),Fperm_SI_Woolf2021!$D$9:$D$93)*L$57+INTERCEPT(Fperm_SI_Woolf2021!$F$9:$F$93*EXP(-Fperm_SI_Woolf2021!$I$9:$I$93*$C149*IF(L$58=Fperm_SI_Woolf2021!$E$9:$E$93,1,EXP(LN((1.1*(Fperm_SI_Woolf2021!$E$9:$E$93-L$58)-63.1579*EXP(-0.19*Fperm_SI_Woolf2021!$E$9:$E$93)+63.1579*EXP(-0.19*L$58))/(Fperm_SI_Woolf2021!$E$9:$E$93-L$58))*(L$58-Fperm_SI_Woolf2021!$E$9:$E$93)/10))) + Fperm_SI_Woolf2021!$G$9:$G$93*EXP(-Fperm_SI_Woolf2021!$J$9:$J$93*$C149*IF(L$58=Fperm_SI_Woolf2021!$E$9:$E$93,1,EXP(LN((1.1*(Fperm_SI_Woolf2021!$E$9:$E$93-L$58)-63.1579*EXP(-0.19*Fperm_SI_Woolf2021!$E$9:$E$93)+63.1579*EXP(-0.19*L$58))/(Fperm_SI_Woolf2021!$E$9:$E$93-L$58))*(L$58-Fperm_SI_Woolf2021!$E$9:$E$93)/10))) + Fperm_SI_Woolf2021!$H$9:$H$93*EXP(-Fperm_SI_Woolf2021!$K$9:$K$93*$C149*IF(L$58=Fperm_SI_Woolf2021!$E$9:$E$93,1,EXP(LN((1.1*(Fperm_SI_Woolf2021!$E$9:$E$93-L$58)-63.1579*EXP(-0.19*Fperm_SI_Woolf2021!$E$9:$E$93)+63.1579*EXP(-0.19*L$58))/(Fperm_SI_Woolf2021!$E$9:$E$93-L$58))*(L$58-Fperm_SI_Woolf2021!$E$9:$E$93)/10))),Fperm_SI_Woolf2021!$D$9:$D$93))</f>
        <v>0.55697942298457526</v>
      </c>
      <c r="M149" s="51" cm="1">
        <f t="array" ref="M149">MIN(1,SLOPE(Fperm_SI_Woolf2021!$F$9:$F$93*EXP(-Fperm_SI_Woolf2021!$I$9:$I$93*$C149*IF(M$58=Fperm_SI_Woolf2021!$E$9:$E$93,1,EXP(LN((1.1*(Fperm_SI_Woolf2021!$E$9:$E$93-M$58)-63.1579*EXP(-0.19*Fperm_SI_Woolf2021!$E$9:$E$93)+63.1579*EXP(-0.19*M$58))/(Fperm_SI_Woolf2021!$E$9:$E$93-M$58))*(M$58-Fperm_SI_Woolf2021!$E$9:$E$93)/10))) + Fperm_SI_Woolf2021!$G$9:$G$93*EXP(-Fperm_SI_Woolf2021!$J$9:$J$93*$C149*IF(M$58=Fperm_SI_Woolf2021!$E$9:$E$93,1,EXP(LN((1.1*(Fperm_SI_Woolf2021!$E$9:$E$93-M$58)-63.1579*EXP(-0.19*Fperm_SI_Woolf2021!$E$9:$E$93)+63.1579*EXP(-0.19*M$58))/(Fperm_SI_Woolf2021!$E$9:$E$93-M$58))*(M$58-Fperm_SI_Woolf2021!$E$9:$E$93)/10))) + Fperm_SI_Woolf2021!$H$9:$H$93*EXP(-Fperm_SI_Woolf2021!$K$9:$K$93*$C149*IF(M$58=Fperm_SI_Woolf2021!$E$9:$E$93,1,EXP(LN((1.1*(Fperm_SI_Woolf2021!$E$9:$E$93-M$58)-63.1579*EXP(-0.19*Fperm_SI_Woolf2021!$E$9:$E$93)+63.1579*EXP(-0.19*M$58))/(Fperm_SI_Woolf2021!$E$9:$E$93-M$58))*(M$58-Fperm_SI_Woolf2021!$E$9:$E$93)/10))),Fperm_SI_Woolf2021!$D$9:$D$93)*M$57+INTERCEPT(Fperm_SI_Woolf2021!$F$9:$F$93*EXP(-Fperm_SI_Woolf2021!$I$9:$I$93*$C149*IF(M$58=Fperm_SI_Woolf2021!$E$9:$E$93,1,EXP(LN((1.1*(Fperm_SI_Woolf2021!$E$9:$E$93-M$58)-63.1579*EXP(-0.19*Fperm_SI_Woolf2021!$E$9:$E$93)+63.1579*EXP(-0.19*M$58))/(Fperm_SI_Woolf2021!$E$9:$E$93-M$58))*(M$58-Fperm_SI_Woolf2021!$E$9:$E$93)/10))) + Fperm_SI_Woolf2021!$G$9:$G$93*EXP(-Fperm_SI_Woolf2021!$J$9:$J$93*$C149*IF(M$58=Fperm_SI_Woolf2021!$E$9:$E$93,1,EXP(LN((1.1*(Fperm_SI_Woolf2021!$E$9:$E$93-M$58)-63.1579*EXP(-0.19*Fperm_SI_Woolf2021!$E$9:$E$93)+63.1579*EXP(-0.19*M$58))/(Fperm_SI_Woolf2021!$E$9:$E$93-M$58))*(M$58-Fperm_SI_Woolf2021!$E$9:$E$93)/10))) + Fperm_SI_Woolf2021!$H$9:$H$93*EXP(-Fperm_SI_Woolf2021!$K$9:$K$93*$C149*IF(M$58=Fperm_SI_Woolf2021!$E$9:$E$93,1,EXP(LN((1.1*(Fperm_SI_Woolf2021!$E$9:$E$93-M$58)-63.1579*EXP(-0.19*Fperm_SI_Woolf2021!$E$9:$E$93)+63.1579*EXP(-0.19*M$58))/(Fperm_SI_Woolf2021!$E$9:$E$93-M$58))*(M$58-Fperm_SI_Woolf2021!$E$9:$E$93)/10))),Fperm_SI_Woolf2021!$D$9:$D$93))</f>
        <v>0.52534052893837047</v>
      </c>
      <c r="N149" s="51" cm="1">
        <f t="array" ref="N149">MIN(1,SLOPE(Fperm_SI_Woolf2021!$F$9:$F$93*EXP(-Fperm_SI_Woolf2021!$I$9:$I$93*$C149*IF(N$58=Fperm_SI_Woolf2021!$E$9:$E$93,1,EXP(LN((1.1*(Fperm_SI_Woolf2021!$E$9:$E$93-N$58)-63.1579*EXP(-0.19*Fperm_SI_Woolf2021!$E$9:$E$93)+63.1579*EXP(-0.19*N$58))/(Fperm_SI_Woolf2021!$E$9:$E$93-N$58))*(N$58-Fperm_SI_Woolf2021!$E$9:$E$93)/10))) + Fperm_SI_Woolf2021!$G$9:$G$93*EXP(-Fperm_SI_Woolf2021!$J$9:$J$93*$C149*IF(N$58=Fperm_SI_Woolf2021!$E$9:$E$93,1,EXP(LN((1.1*(Fperm_SI_Woolf2021!$E$9:$E$93-N$58)-63.1579*EXP(-0.19*Fperm_SI_Woolf2021!$E$9:$E$93)+63.1579*EXP(-0.19*N$58))/(Fperm_SI_Woolf2021!$E$9:$E$93-N$58))*(N$58-Fperm_SI_Woolf2021!$E$9:$E$93)/10))) + Fperm_SI_Woolf2021!$H$9:$H$93*EXP(-Fperm_SI_Woolf2021!$K$9:$K$93*$C149*IF(N$58=Fperm_SI_Woolf2021!$E$9:$E$93,1,EXP(LN((1.1*(Fperm_SI_Woolf2021!$E$9:$E$93-N$58)-63.1579*EXP(-0.19*Fperm_SI_Woolf2021!$E$9:$E$93)+63.1579*EXP(-0.19*N$58))/(Fperm_SI_Woolf2021!$E$9:$E$93-N$58))*(N$58-Fperm_SI_Woolf2021!$E$9:$E$93)/10))),Fperm_SI_Woolf2021!$D$9:$D$93)*N$57+INTERCEPT(Fperm_SI_Woolf2021!$F$9:$F$93*EXP(-Fperm_SI_Woolf2021!$I$9:$I$93*$C149*IF(N$58=Fperm_SI_Woolf2021!$E$9:$E$93,1,EXP(LN((1.1*(Fperm_SI_Woolf2021!$E$9:$E$93-N$58)-63.1579*EXP(-0.19*Fperm_SI_Woolf2021!$E$9:$E$93)+63.1579*EXP(-0.19*N$58))/(Fperm_SI_Woolf2021!$E$9:$E$93-N$58))*(N$58-Fperm_SI_Woolf2021!$E$9:$E$93)/10))) + Fperm_SI_Woolf2021!$G$9:$G$93*EXP(-Fperm_SI_Woolf2021!$J$9:$J$93*$C149*IF(N$58=Fperm_SI_Woolf2021!$E$9:$E$93,1,EXP(LN((1.1*(Fperm_SI_Woolf2021!$E$9:$E$93-N$58)-63.1579*EXP(-0.19*Fperm_SI_Woolf2021!$E$9:$E$93)+63.1579*EXP(-0.19*N$58))/(Fperm_SI_Woolf2021!$E$9:$E$93-N$58))*(N$58-Fperm_SI_Woolf2021!$E$9:$E$93)/10))) + Fperm_SI_Woolf2021!$H$9:$H$93*EXP(-Fperm_SI_Woolf2021!$K$9:$K$93*$C149*IF(N$58=Fperm_SI_Woolf2021!$E$9:$E$93,1,EXP(LN((1.1*(Fperm_SI_Woolf2021!$E$9:$E$93-N$58)-63.1579*EXP(-0.19*Fperm_SI_Woolf2021!$E$9:$E$93)+63.1579*EXP(-0.19*N$58))/(Fperm_SI_Woolf2021!$E$9:$E$93-N$58))*(N$58-Fperm_SI_Woolf2021!$E$9:$E$93)/10))),Fperm_SI_Woolf2021!$D$9:$D$93))</f>
        <v>0.49370163489216567</v>
      </c>
      <c r="O149" s="51" cm="1">
        <f t="array" ref="O149">MIN(1,SLOPE(Fperm_SI_Woolf2021!$F$9:$F$93*EXP(-Fperm_SI_Woolf2021!$I$9:$I$93*$C149*IF(O$58=Fperm_SI_Woolf2021!$E$9:$E$93,1,EXP(LN((1.1*(Fperm_SI_Woolf2021!$E$9:$E$93-O$58)-63.1579*EXP(-0.19*Fperm_SI_Woolf2021!$E$9:$E$93)+63.1579*EXP(-0.19*O$58))/(Fperm_SI_Woolf2021!$E$9:$E$93-O$58))*(O$58-Fperm_SI_Woolf2021!$E$9:$E$93)/10))) + Fperm_SI_Woolf2021!$G$9:$G$93*EXP(-Fperm_SI_Woolf2021!$J$9:$J$93*$C149*IF(O$58=Fperm_SI_Woolf2021!$E$9:$E$93,1,EXP(LN((1.1*(Fperm_SI_Woolf2021!$E$9:$E$93-O$58)-63.1579*EXP(-0.19*Fperm_SI_Woolf2021!$E$9:$E$93)+63.1579*EXP(-0.19*O$58))/(Fperm_SI_Woolf2021!$E$9:$E$93-O$58))*(O$58-Fperm_SI_Woolf2021!$E$9:$E$93)/10))) + Fperm_SI_Woolf2021!$H$9:$H$93*EXP(-Fperm_SI_Woolf2021!$K$9:$K$93*$C149*IF(O$58=Fperm_SI_Woolf2021!$E$9:$E$93,1,EXP(LN((1.1*(Fperm_SI_Woolf2021!$E$9:$E$93-O$58)-63.1579*EXP(-0.19*Fperm_SI_Woolf2021!$E$9:$E$93)+63.1579*EXP(-0.19*O$58))/(Fperm_SI_Woolf2021!$E$9:$E$93-O$58))*(O$58-Fperm_SI_Woolf2021!$E$9:$E$93)/10))),Fperm_SI_Woolf2021!$D$9:$D$93)*O$57+INTERCEPT(Fperm_SI_Woolf2021!$F$9:$F$93*EXP(-Fperm_SI_Woolf2021!$I$9:$I$93*$C149*IF(O$58=Fperm_SI_Woolf2021!$E$9:$E$93,1,EXP(LN((1.1*(Fperm_SI_Woolf2021!$E$9:$E$93-O$58)-63.1579*EXP(-0.19*Fperm_SI_Woolf2021!$E$9:$E$93)+63.1579*EXP(-0.19*O$58))/(Fperm_SI_Woolf2021!$E$9:$E$93-O$58))*(O$58-Fperm_SI_Woolf2021!$E$9:$E$93)/10))) + Fperm_SI_Woolf2021!$G$9:$G$93*EXP(-Fperm_SI_Woolf2021!$J$9:$J$93*$C149*IF(O$58=Fperm_SI_Woolf2021!$E$9:$E$93,1,EXP(LN((1.1*(Fperm_SI_Woolf2021!$E$9:$E$93-O$58)-63.1579*EXP(-0.19*Fperm_SI_Woolf2021!$E$9:$E$93)+63.1579*EXP(-0.19*O$58))/(Fperm_SI_Woolf2021!$E$9:$E$93-O$58))*(O$58-Fperm_SI_Woolf2021!$E$9:$E$93)/10))) + Fperm_SI_Woolf2021!$H$9:$H$93*EXP(-Fperm_SI_Woolf2021!$K$9:$K$93*$C149*IF(O$58=Fperm_SI_Woolf2021!$E$9:$E$93,1,EXP(LN((1.1*(Fperm_SI_Woolf2021!$E$9:$E$93-O$58)-63.1579*EXP(-0.19*Fperm_SI_Woolf2021!$E$9:$E$93)+63.1579*EXP(-0.19*O$58))/(Fperm_SI_Woolf2021!$E$9:$E$93-O$58))*(O$58-Fperm_SI_Woolf2021!$E$9:$E$93)/10))),Fperm_SI_Woolf2021!$D$9:$D$93))</f>
        <v>0.46206274084596088</v>
      </c>
      <c r="P149" s="51" cm="1">
        <f t="array" ref="P149">MIN(1,SLOPE(Fperm_SI_Woolf2021!$F$9:$F$93*EXP(-Fperm_SI_Woolf2021!$I$9:$I$93*$C149*IF(P$58=Fperm_SI_Woolf2021!$E$9:$E$93,1,EXP(LN((1.1*(Fperm_SI_Woolf2021!$E$9:$E$93-P$58)-63.1579*EXP(-0.19*Fperm_SI_Woolf2021!$E$9:$E$93)+63.1579*EXP(-0.19*P$58))/(Fperm_SI_Woolf2021!$E$9:$E$93-P$58))*(P$58-Fperm_SI_Woolf2021!$E$9:$E$93)/10))) + Fperm_SI_Woolf2021!$G$9:$G$93*EXP(-Fperm_SI_Woolf2021!$J$9:$J$93*$C149*IF(P$58=Fperm_SI_Woolf2021!$E$9:$E$93,1,EXP(LN((1.1*(Fperm_SI_Woolf2021!$E$9:$E$93-P$58)-63.1579*EXP(-0.19*Fperm_SI_Woolf2021!$E$9:$E$93)+63.1579*EXP(-0.19*P$58))/(Fperm_SI_Woolf2021!$E$9:$E$93-P$58))*(P$58-Fperm_SI_Woolf2021!$E$9:$E$93)/10))) + Fperm_SI_Woolf2021!$H$9:$H$93*EXP(-Fperm_SI_Woolf2021!$K$9:$K$93*$C149*IF(P$58=Fperm_SI_Woolf2021!$E$9:$E$93,1,EXP(LN((1.1*(Fperm_SI_Woolf2021!$E$9:$E$93-P$58)-63.1579*EXP(-0.19*Fperm_SI_Woolf2021!$E$9:$E$93)+63.1579*EXP(-0.19*P$58))/(Fperm_SI_Woolf2021!$E$9:$E$93-P$58))*(P$58-Fperm_SI_Woolf2021!$E$9:$E$93)/10))),Fperm_SI_Woolf2021!$D$9:$D$93)*P$57+INTERCEPT(Fperm_SI_Woolf2021!$F$9:$F$93*EXP(-Fperm_SI_Woolf2021!$I$9:$I$93*$C149*IF(P$58=Fperm_SI_Woolf2021!$E$9:$E$93,1,EXP(LN((1.1*(Fperm_SI_Woolf2021!$E$9:$E$93-P$58)-63.1579*EXP(-0.19*Fperm_SI_Woolf2021!$E$9:$E$93)+63.1579*EXP(-0.19*P$58))/(Fperm_SI_Woolf2021!$E$9:$E$93-P$58))*(P$58-Fperm_SI_Woolf2021!$E$9:$E$93)/10))) + Fperm_SI_Woolf2021!$G$9:$G$93*EXP(-Fperm_SI_Woolf2021!$J$9:$J$93*$C149*IF(P$58=Fperm_SI_Woolf2021!$E$9:$E$93,1,EXP(LN((1.1*(Fperm_SI_Woolf2021!$E$9:$E$93-P$58)-63.1579*EXP(-0.19*Fperm_SI_Woolf2021!$E$9:$E$93)+63.1579*EXP(-0.19*P$58))/(Fperm_SI_Woolf2021!$E$9:$E$93-P$58))*(P$58-Fperm_SI_Woolf2021!$E$9:$E$93)/10))) + Fperm_SI_Woolf2021!$H$9:$H$93*EXP(-Fperm_SI_Woolf2021!$K$9:$K$93*$C149*IF(P$58=Fperm_SI_Woolf2021!$E$9:$E$93,1,EXP(LN((1.1*(Fperm_SI_Woolf2021!$E$9:$E$93-P$58)-63.1579*EXP(-0.19*Fperm_SI_Woolf2021!$E$9:$E$93)+63.1579*EXP(-0.19*P$58))/(Fperm_SI_Woolf2021!$E$9:$E$93-P$58))*(P$58-Fperm_SI_Woolf2021!$E$9:$E$93)/10))),Fperm_SI_Woolf2021!$D$9:$D$93))</f>
        <v>0.43042384679975609</v>
      </c>
      <c r="Q149" s="51" cm="1">
        <f t="array" ref="Q149">MIN(1,SLOPE(Fperm_SI_Woolf2021!$F$9:$F$93*EXP(-Fperm_SI_Woolf2021!$I$9:$I$93*$C149*IF(Q$58=Fperm_SI_Woolf2021!$E$9:$E$93,1,EXP(LN((1.1*(Fperm_SI_Woolf2021!$E$9:$E$93-Q$58)-63.1579*EXP(-0.19*Fperm_SI_Woolf2021!$E$9:$E$93)+63.1579*EXP(-0.19*Q$58))/(Fperm_SI_Woolf2021!$E$9:$E$93-Q$58))*(Q$58-Fperm_SI_Woolf2021!$E$9:$E$93)/10))) + Fperm_SI_Woolf2021!$G$9:$G$93*EXP(-Fperm_SI_Woolf2021!$J$9:$J$93*$C149*IF(Q$58=Fperm_SI_Woolf2021!$E$9:$E$93,1,EXP(LN((1.1*(Fperm_SI_Woolf2021!$E$9:$E$93-Q$58)-63.1579*EXP(-0.19*Fperm_SI_Woolf2021!$E$9:$E$93)+63.1579*EXP(-0.19*Q$58))/(Fperm_SI_Woolf2021!$E$9:$E$93-Q$58))*(Q$58-Fperm_SI_Woolf2021!$E$9:$E$93)/10))) + Fperm_SI_Woolf2021!$H$9:$H$93*EXP(-Fperm_SI_Woolf2021!$K$9:$K$93*$C149*IF(Q$58=Fperm_SI_Woolf2021!$E$9:$E$93,1,EXP(LN((1.1*(Fperm_SI_Woolf2021!$E$9:$E$93-Q$58)-63.1579*EXP(-0.19*Fperm_SI_Woolf2021!$E$9:$E$93)+63.1579*EXP(-0.19*Q$58))/(Fperm_SI_Woolf2021!$E$9:$E$93-Q$58))*(Q$58-Fperm_SI_Woolf2021!$E$9:$E$93)/10))),Fperm_SI_Woolf2021!$D$9:$D$93)*Q$57+INTERCEPT(Fperm_SI_Woolf2021!$F$9:$F$93*EXP(-Fperm_SI_Woolf2021!$I$9:$I$93*$C149*IF(Q$58=Fperm_SI_Woolf2021!$E$9:$E$93,1,EXP(LN((1.1*(Fperm_SI_Woolf2021!$E$9:$E$93-Q$58)-63.1579*EXP(-0.19*Fperm_SI_Woolf2021!$E$9:$E$93)+63.1579*EXP(-0.19*Q$58))/(Fperm_SI_Woolf2021!$E$9:$E$93-Q$58))*(Q$58-Fperm_SI_Woolf2021!$E$9:$E$93)/10))) + Fperm_SI_Woolf2021!$G$9:$G$93*EXP(-Fperm_SI_Woolf2021!$J$9:$J$93*$C149*IF(Q$58=Fperm_SI_Woolf2021!$E$9:$E$93,1,EXP(LN((1.1*(Fperm_SI_Woolf2021!$E$9:$E$93-Q$58)-63.1579*EXP(-0.19*Fperm_SI_Woolf2021!$E$9:$E$93)+63.1579*EXP(-0.19*Q$58))/(Fperm_SI_Woolf2021!$E$9:$E$93-Q$58))*(Q$58-Fperm_SI_Woolf2021!$E$9:$E$93)/10))) + Fperm_SI_Woolf2021!$H$9:$H$93*EXP(-Fperm_SI_Woolf2021!$K$9:$K$93*$C149*IF(Q$58=Fperm_SI_Woolf2021!$E$9:$E$93,1,EXP(LN((1.1*(Fperm_SI_Woolf2021!$E$9:$E$93-Q$58)-63.1579*EXP(-0.19*Fperm_SI_Woolf2021!$E$9:$E$93)+63.1579*EXP(-0.19*Q$58))/(Fperm_SI_Woolf2021!$E$9:$E$93-Q$58))*(Q$58-Fperm_SI_Woolf2021!$E$9:$E$93)/10))),Fperm_SI_Woolf2021!$D$9:$D$93))</f>
        <v>0.3987849527535513</v>
      </c>
      <c r="R149" s="51" cm="1">
        <f t="array" ref="R149">MIN(1,SLOPE(Fperm_SI_Woolf2021!$F$9:$F$93*EXP(-Fperm_SI_Woolf2021!$I$9:$I$93*$C149*IF(R$58=Fperm_SI_Woolf2021!$E$9:$E$93,1,EXP(LN((1.1*(Fperm_SI_Woolf2021!$E$9:$E$93-R$58)-63.1579*EXP(-0.19*Fperm_SI_Woolf2021!$E$9:$E$93)+63.1579*EXP(-0.19*R$58))/(Fperm_SI_Woolf2021!$E$9:$E$93-R$58))*(R$58-Fperm_SI_Woolf2021!$E$9:$E$93)/10))) + Fperm_SI_Woolf2021!$G$9:$G$93*EXP(-Fperm_SI_Woolf2021!$J$9:$J$93*$C149*IF(R$58=Fperm_SI_Woolf2021!$E$9:$E$93,1,EXP(LN((1.1*(Fperm_SI_Woolf2021!$E$9:$E$93-R$58)-63.1579*EXP(-0.19*Fperm_SI_Woolf2021!$E$9:$E$93)+63.1579*EXP(-0.19*R$58))/(Fperm_SI_Woolf2021!$E$9:$E$93-R$58))*(R$58-Fperm_SI_Woolf2021!$E$9:$E$93)/10))) + Fperm_SI_Woolf2021!$H$9:$H$93*EXP(-Fperm_SI_Woolf2021!$K$9:$K$93*$C149*IF(R$58=Fperm_SI_Woolf2021!$E$9:$E$93,1,EXP(LN((1.1*(Fperm_SI_Woolf2021!$E$9:$E$93-R$58)-63.1579*EXP(-0.19*Fperm_SI_Woolf2021!$E$9:$E$93)+63.1579*EXP(-0.19*R$58))/(Fperm_SI_Woolf2021!$E$9:$E$93-R$58))*(R$58-Fperm_SI_Woolf2021!$E$9:$E$93)/10))),Fperm_SI_Woolf2021!$D$9:$D$93)*R$57+INTERCEPT(Fperm_SI_Woolf2021!$F$9:$F$93*EXP(-Fperm_SI_Woolf2021!$I$9:$I$93*$C149*IF(R$58=Fperm_SI_Woolf2021!$E$9:$E$93,1,EXP(LN((1.1*(Fperm_SI_Woolf2021!$E$9:$E$93-R$58)-63.1579*EXP(-0.19*Fperm_SI_Woolf2021!$E$9:$E$93)+63.1579*EXP(-0.19*R$58))/(Fperm_SI_Woolf2021!$E$9:$E$93-R$58))*(R$58-Fperm_SI_Woolf2021!$E$9:$E$93)/10))) + Fperm_SI_Woolf2021!$G$9:$G$93*EXP(-Fperm_SI_Woolf2021!$J$9:$J$93*$C149*IF(R$58=Fperm_SI_Woolf2021!$E$9:$E$93,1,EXP(LN((1.1*(Fperm_SI_Woolf2021!$E$9:$E$93-R$58)-63.1579*EXP(-0.19*Fperm_SI_Woolf2021!$E$9:$E$93)+63.1579*EXP(-0.19*R$58))/(Fperm_SI_Woolf2021!$E$9:$E$93-R$58))*(R$58-Fperm_SI_Woolf2021!$E$9:$E$93)/10))) + Fperm_SI_Woolf2021!$H$9:$H$93*EXP(-Fperm_SI_Woolf2021!$K$9:$K$93*$C149*IF(R$58=Fperm_SI_Woolf2021!$E$9:$E$93,1,EXP(LN((1.1*(Fperm_SI_Woolf2021!$E$9:$E$93-R$58)-63.1579*EXP(-0.19*Fperm_SI_Woolf2021!$E$9:$E$93)+63.1579*EXP(-0.19*R$58))/(Fperm_SI_Woolf2021!$E$9:$E$93-R$58))*(R$58-Fperm_SI_Woolf2021!$E$9:$E$93)/10))),Fperm_SI_Woolf2021!$D$9:$D$93))</f>
        <v>0.36714605870734651</v>
      </c>
      <c r="S149" s="51" cm="1">
        <f t="array" ref="S149">MIN(1,SLOPE(Fperm_SI_Woolf2021!$F$9:$F$93*EXP(-Fperm_SI_Woolf2021!$I$9:$I$93*$C149*IF(S$58=Fperm_SI_Woolf2021!$E$9:$E$93,1,EXP(LN((1.1*(Fperm_SI_Woolf2021!$E$9:$E$93-S$58)-63.1579*EXP(-0.19*Fperm_SI_Woolf2021!$E$9:$E$93)+63.1579*EXP(-0.19*S$58))/(Fperm_SI_Woolf2021!$E$9:$E$93-S$58))*(S$58-Fperm_SI_Woolf2021!$E$9:$E$93)/10))) + Fperm_SI_Woolf2021!$G$9:$G$93*EXP(-Fperm_SI_Woolf2021!$J$9:$J$93*$C149*IF(S$58=Fperm_SI_Woolf2021!$E$9:$E$93,1,EXP(LN((1.1*(Fperm_SI_Woolf2021!$E$9:$E$93-S$58)-63.1579*EXP(-0.19*Fperm_SI_Woolf2021!$E$9:$E$93)+63.1579*EXP(-0.19*S$58))/(Fperm_SI_Woolf2021!$E$9:$E$93-S$58))*(S$58-Fperm_SI_Woolf2021!$E$9:$E$93)/10))) + Fperm_SI_Woolf2021!$H$9:$H$93*EXP(-Fperm_SI_Woolf2021!$K$9:$K$93*$C149*IF(S$58=Fperm_SI_Woolf2021!$E$9:$E$93,1,EXP(LN((1.1*(Fperm_SI_Woolf2021!$E$9:$E$93-S$58)-63.1579*EXP(-0.19*Fperm_SI_Woolf2021!$E$9:$E$93)+63.1579*EXP(-0.19*S$58))/(Fperm_SI_Woolf2021!$E$9:$E$93-S$58))*(S$58-Fperm_SI_Woolf2021!$E$9:$E$93)/10))),Fperm_SI_Woolf2021!$D$9:$D$93)*S$57+INTERCEPT(Fperm_SI_Woolf2021!$F$9:$F$93*EXP(-Fperm_SI_Woolf2021!$I$9:$I$93*$C149*IF(S$58=Fperm_SI_Woolf2021!$E$9:$E$93,1,EXP(LN((1.1*(Fperm_SI_Woolf2021!$E$9:$E$93-S$58)-63.1579*EXP(-0.19*Fperm_SI_Woolf2021!$E$9:$E$93)+63.1579*EXP(-0.19*S$58))/(Fperm_SI_Woolf2021!$E$9:$E$93-S$58))*(S$58-Fperm_SI_Woolf2021!$E$9:$E$93)/10))) + Fperm_SI_Woolf2021!$G$9:$G$93*EXP(-Fperm_SI_Woolf2021!$J$9:$J$93*$C149*IF(S$58=Fperm_SI_Woolf2021!$E$9:$E$93,1,EXP(LN((1.1*(Fperm_SI_Woolf2021!$E$9:$E$93-S$58)-63.1579*EXP(-0.19*Fperm_SI_Woolf2021!$E$9:$E$93)+63.1579*EXP(-0.19*S$58))/(Fperm_SI_Woolf2021!$E$9:$E$93-S$58))*(S$58-Fperm_SI_Woolf2021!$E$9:$E$93)/10))) + Fperm_SI_Woolf2021!$H$9:$H$93*EXP(-Fperm_SI_Woolf2021!$K$9:$K$93*$C149*IF(S$58=Fperm_SI_Woolf2021!$E$9:$E$93,1,EXP(LN((1.1*(Fperm_SI_Woolf2021!$E$9:$E$93-S$58)-63.1579*EXP(-0.19*Fperm_SI_Woolf2021!$E$9:$E$93)+63.1579*EXP(-0.19*S$58))/(Fperm_SI_Woolf2021!$E$9:$E$93-S$58))*(S$58-Fperm_SI_Woolf2021!$E$9:$E$93)/10))),Fperm_SI_Woolf2021!$D$9:$D$93))</f>
        <v>0.49417835210688871</v>
      </c>
      <c r="T149" s="51" cm="1">
        <f t="array" ref="T149">MIN(1,SLOPE(Fperm_SI_Woolf2021!$F$9:$F$93*EXP(-Fperm_SI_Woolf2021!$I$9:$I$93*$C149*IF(T$58=Fperm_SI_Woolf2021!$E$9:$E$93,1,EXP(LN((1.1*(Fperm_SI_Woolf2021!$E$9:$E$93-T$58)-63.1579*EXP(-0.19*Fperm_SI_Woolf2021!$E$9:$E$93)+63.1579*EXP(-0.19*T$58))/(Fperm_SI_Woolf2021!$E$9:$E$93-T$58))*(T$58-Fperm_SI_Woolf2021!$E$9:$E$93)/10))) + Fperm_SI_Woolf2021!$G$9:$G$93*EXP(-Fperm_SI_Woolf2021!$J$9:$J$93*$C149*IF(T$58=Fperm_SI_Woolf2021!$E$9:$E$93,1,EXP(LN((1.1*(Fperm_SI_Woolf2021!$E$9:$E$93-T$58)-63.1579*EXP(-0.19*Fperm_SI_Woolf2021!$E$9:$E$93)+63.1579*EXP(-0.19*T$58))/(Fperm_SI_Woolf2021!$E$9:$E$93-T$58))*(T$58-Fperm_SI_Woolf2021!$E$9:$E$93)/10))) + Fperm_SI_Woolf2021!$H$9:$H$93*EXP(-Fperm_SI_Woolf2021!$K$9:$K$93*$C149*IF(T$58=Fperm_SI_Woolf2021!$E$9:$E$93,1,EXP(LN((1.1*(Fperm_SI_Woolf2021!$E$9:$E$93-T$58)-63.1579*EXP(-0.19*Fperm_SI_Woolf2021!$E$9:$E$93)+63.1579*EXP(-0.19*T$58))/(Fperm_SI_Woolf2021!$E$9:$E$93-T$58))*(T$58-Fperm_SI_Woolf2021!$E$9:$E$93)/10))),Fperm_SI_Woolf2021!$D$9:$D$93)*T$57+INTERCEPT(Fperm_SI_Woolf2021!$F$9:$F$93*EXP(-Fperm_SI_Woolf2021!$I$9:$I$93*$C149*IF(T$58=Fperm_SI_Woolf2021!$E$9:$E$93,1,EXP(LN((1.1*(Fperm_SI_Woolf2021!$E$9:$E$93-T$58)-63.1579*EXP(-0.19*Fperm_SI_Woolf2021!$E$9:$E$93)+63.1579*EXP(-0.19*T$58))/(Fperm_SI_Woolf2021!$E$9:$E$93-T$58))*(T$58-Fperm_SI_Woolf2021!$E$9:$E$93)/10))) + Fperm_SI_Woolf2021!$G$9:$G$93*EXP(-Fperm_SI_Woolf2021!$J$9:$J$93*$C149*IF(T$58=Fperm_SI_Woolf2021!$E$9:$E$93,1,EXP(LN((1.1*(Fperm_SI_Woolf2021!$E$9:$E$93-T$58)-63.1579*EXP(-0.19*Fperm_SI_Woolf2021!$E$9:$E$93)+63.1579*EXP(-0.19*T$58))/(Fperm_SI_Woolf2021!$E$9:$E$93-T$58))*(T$58-Fperm_SI_Woolf2021!$E$9:$E$93)/10))) + Fperm_SI_Woolf2021!$H$9:$H$93*EXP(-Fperm_SI_Woolf2021!$K$9:$K$93*$C149*IF(T$58=Fperm_SI_Woolf2021!$E$9:$E$93,1,EXP(LN((1.1*(Fperm_SI_Woolf2021!$E$9:$E$93-T$58)-63.1579*EXP(-0.19*Fperm_SI_Woolf2021!$E$9:$E$93)+63.1579*EXP(-0.19*T$58))/(Fperm_SI_Woolf2021!$E$9:$E$93-T$58))*(T$58-Fperm_SI_Woolf2021!$E$9:$E$93)/10))),Fperm_SI_Woolf2021!$D$9:$D$93))</f>
        <v>0.4714667422014136</v>
      </c>
      <c r="U149" s="51" cm="1">
        <f t="array" ref="U149">MIN(1,SLOPE(Fperm_SI_Woolf2021!$F$9:$F$93*EXP(-Fperm_SI_Woolf2021!$I$9:$I$93*$C149*IF(U$58=Fperm_SI_Woolf2021!$E$9:$E$93,1,EXP(LN((1.1*(Fperm_SI_Woolf2021!$E$9:$E$93-U$58)-63.1579*EXP(-0.19*Fperm_SI_Woolf2021!$E$9:$E$93)+63.1579*EXP(-0.19*U$58))/(Fperm_SI_Woolf2021!$E$9:$E$93-U$58))*(U$58-Fperm_SI_Woolf2021!$E$9:$E$93)/10))) + Fperm_SI_Woolf2021!$G$9:$G$93*EXP(-Fperm_SI_Woolf2021!$J$9:$J$93*$C149*IF(U$58=Fperm_SI_Woolf2021!$E$9:$E$93,1,EXP(LN((1.1*(Fperm_SI_Woolf2021!$E$9:$E$93-U$58)-63.1579*EXP(-0.19*Fperm_SI_Woolf2021!$E$9:$E$93)+63.1579*EXP(-0.19*U$58))/(Fperm_SI_Woolf2021!$E$9:$E$93-U$58))*(U$58-Fperm_SI_Woolf2021!$E$9:$E$93)/10))) + Fperm_SI_Woolf2021!$H$9:$H$93*EXP(-Fperm_SI_Woolf2021!$K$9:$K$93*$C149*IF(U$58=Fperm_SI_Woolf2021!$E$9:$E$93,1,EXP(LN((1.1*(Fperm_SI_Woolf2021!$E$9:$E$93-U$58)-63.1579*EXP(-0.19*Fperm_SI_Woolf2021!$E$9:$E$93)+63.1579*EXP(-0.19*U$58))/(Fperm_SI_Woolf2021!$E$9:$E$93-U$58))*(U$58-Fperm_SI_Woolf2021!$E$9:$E$93)/10))),Fperm_SI_Woolf2021!$D$9:$D$93)*U$57+INTERCEPT(Fperm_SI_Woolf2021!$F$9:$F$93*EXP(-Fperm_SI_Woolf2021!$I$9:$I$93*$C149*IF(U$58=Fperm_SI_Woolf2021!$E$9:$E$93,1,EXP(LN((1.1*(Fperm_SI_Woolf2021!$E$9:$E$93-U$58)-63.1579*EXP(-0.19*Fperm_SI_Woolf2021!$E$9:$E$93)+63.1579*EXP(-0.19*U$58))/(Fperm_SI_Woolf2021!$E$9:$E$93-U$58))*(U$58-Fperm_SI_Woolf2021!$E$9:$E$93)/10))) + Fperm_SI_Woolf2021!$G$9:$G$93*EXP(-Fperm_SI_Woolf2021!$J$9:$J$93*$C149*IF(U$58=Fperm_SI_Woolf2021!$E$9:$E$93,1,EXP(LN((1.1*(Fperm_SI_Woolf2021!$E$9:$E$93-U$58)-63.1579*EXP(-0.19*Fperm_SI_Woolf2021!$E$9:$E$93)+63.1579*EXP(-0.19*U$58))/(Fperm_SI_Woolf2021!$E$9:$E$93-U$58))*(U$58-Fperm_SI_Woolf2021!$E$9:$E$93)/10))) + Fperm_SI_Woolf2021!$H$9:$H$93*EXP(-Fperm_SI_Woolf2021!$K$9:$K$93*$C149*IF(U$58=Fperm_SI_Woolf2021!$E$9:$E$93,1,EXP(LN((1.1*(Fperm_SI_Woolf2021!$E$9:$E$93-U$58)-63.1579*EXP(-0.19*Fperm_SI_Woolf2021!$E$9:$E$93)+63.1579*EXP(-0.19*U$58))/(Fperm_SI_Woolf2021!$E$9:$E$93-U$58))*(U$58-Fperm_SI_Woolf2021!$E$9:$E$93)/10))),Fperm_SI_Woolf2021!$D$9:$D$93))</f>
        <v>0.44875513229593855</v>
      </c>
      <c r="V149" s="51" cm="1">
        <f t="array" ref="V149">MIN(1,SLOPE(Fperm_SI_Woolf2021!$F$9:$F$93*EXP(-Fperm_SI_Woolf2021!$I$9:$I$93*$C149*IF(V$58=Fperm_SI_Woolf2021!$E$9:$E$93,1,EXP(LN((1.1*(Fperm_SI_Woolf2021!$E$9:$E$93-V$58)-63.1579*EXP(-0.19*Fperm_SI_Woolf2021!$E$9:$E$93)+63.1579*EXP(-0.19*V$58))/(Fperm_SI_Woolf2021!$E$9:$E$93-V$58))*(V$58-Fperm_SI_Woolf2021!$E$9:$E$93)/10))) + Fperm_SI_Woolf2021!$G$9:$G$93*EXP(-Fperm_SI_Woolf2021!$J$9:$J$93*$C149*IF(V$58=Fperm_SI_Woolf2021!$E$9:$E$93,1,EXP(LN((1.1*(Fperm_SI_Woolf2021!$E$9:$E$93-V$58)-63.1579*EXP(-0.19*Fperm_SI_Woolf2021!$E$9:$E$93)+63.1579*EXP(-0.19*V$58))/(Fperm_SI_Woolf2021!$E$9:$E$93-V$58))*(V$58-Fperm_SI_Woolf2021!$E$9:$E$93)/10))) + Fperm_SI_Woolf2021!$H$9:$H$93*EXP(-Fperm_SI_Woolf2021!$K$9:$K$93*$C149*IF(V$58=Fperm_SI_Woolf2021!$E$9:$E$93,1,EXP(LN((1.1*(Fperm_SI_Woolf2021!$E$9:$E$93-V$58)-63.1579*EXP(-0.19*Fperm_SI_Woolf2021!$E$9:$E$93)+63.1579*EXP(-0.19*V$58))/(Fperm_SI_Woolf2021!$E$9:$E$93-V$58))*(V$58-Fperm_SI_Woolf2021!$E$9:$E$93)/10))),Fperm_SI_Woolf2021!$D$9:$D$93)*V$57+INTERCEPT(Fperm_SI_Woolf2021!$F$9:$F$93*EXP(-Fperm_SI_Woolf2021!$I$9:$I$93*$C149*IF(V$58=Fperm_SI_Woolf2021!$E$9:$E$93,1,EXP(LN((1.1*(Fperm_SI_Woolf2021!$E$9:$E$93-V$58)-63.1579*EXP(-0.19*Fperm_SI_Woolf2021!$E$9:$E$93)+63.1579*EXP(-0.19*V$58))/(Fperm_SI_Woolf2021!$E$9:$E$93-V$58))*(V$58-Fperm_SI_Woolf2021!$E$9:$E$93)/10))) + Fperm_SI_Woolf2021!$G$9:$G$93*EXP(-Fperm_SI_Woolf2021!$J$9:$J$93*$C149*IF(V$58=Fperm_SI_Woolf2021!$E$9:$E$93,1,EXP(LN((1.1*(Fperm_SI_Woolf2021!$E$9:$E$93-V$58)-63.1579*EXP(-0.19*Fperm_SI_Woolf2021!$E$9:$E$93)+63.1579*EXP(-0.19*V$58))/(Fperm_SI_Woolf2021!$E$9:$E$93-V$58))*(V$58-Fperm_SI_Woolf2021!$E$9:$E$93)/10))) + Fperm_SI_Woolf2021!$H$9:$H$93*EXP(-Fperm_SI_Woolf2021!$K$9:$K$93*$C149*IF(V$58=Fperm_SI_Woolf2021!$E$9:$E$93,1,EXP(LN((1.1*(Fperm_SI_Woolf2021!$E$9:$E$93-V$58)-63.1579*EXP(-0.19*Fperm_SI_Woolf2021!$E$9:$E$93)+63.1579*EXP(-0.19*V$58))/(Fperm_SI_Woolf2021!$E$9:$E$93-V$58))*(V$58-Fperm_SI_Woolf2021!$E$9:$E$93)/10))),Fperm_SI_Woolf2021!$D$9:$D$93))</f>
        <v>0.42604352239046345</v>
      </c>
      <c r="W149" s="51" cm="1">
        <f t="array" ref="W149">MIN(1,SLOPE(Fperm_SI_Woolf2021!$F$9:$F$93*EXP(-Fperm_SI_Woolf2021!$I$9:$I$93*$C149*IF(W$58=Fperm_SI_Woolf2021!$E$9:$E$93,1,EXP(LN((1.1*(Fperm_SI_Woolf2021!$E$9:$E$93-W$58)-63.1579*EXP(-0.19*Fperm_SI_Woolf2021!$E$9:$E$93)+63.1579*EXP(-0.19*W$58))/(Fperm_SI_Woolf2021!$E$9:$E$93-W$58))*(W$58-Fperm_SI_Woolf2021!$E$9:$E$93)/10))) + Fperm_SI_Woolf2021!$G$9:$G$93*EXP(-Fperm_SI_Woolf2021!$J$9:$J$93*$C149*IF(W$58=Fperm_SI_Woolf2021!$E$9:$E$93,1,EXP(LN((1.1*(Fperm_SI_Woolf2021!$E$9:$E$93-W$58)-63.1579*EXP(-0.19*Fperm_SI_Woolf2021!$E$9:$E$93)+63.1579*EXP(-0.19*W$58))/(Fperm_SI_Woolf2021!$E$9:$E$93-W$58))*(W$58-Fperm_SI_Woolf2021!$E$9:$E$93)/10))) + Fperm_SI_Woolf2021!$H$9:$H$93*EXP(-Fperm_SI_Woolf2021!$K$9:$K$93*$C149*IF(W$58=Fperm_SI_Woolf2021!$E$9:$E$93,1,EXP(LN((1.1*(Fperm_SI_Woolf2021!$E$9:$E$93-W$58)-63.1579*EXP(-0.19*Fperm_SI_Woolf2021!$E$9:$E$93)+63.1579*EXP(-0.19*W$58))/(Fperm_SI_Woolf2021!$E$9:$E$93-W$58))*(W$58-Fperm_SI_Woolf2021!$E$9:$E$93)/10))),Fperm_SI_Woolf2021!$D$9:$D$93)*W$57+INTERCEPT(Fperm_SI_Woolf2021!$F$9:$F$93*EXP(-Fperm_SI_Woolf2021!$I$9:$I$93*$C149*IF(W$58=Fperm_SI_Woolf2021!$E$9:$E$93,1,EXP(LN((1.1*(Fperm_SI_Woolf2021!$E$9:$E$93-W$58)-63.1579*EXP(-0.19*Fperm_SI_Woolf2021!$E$9:$E$93)+63.1579*EXP(-0.19*W$58))/(Fperm_SI_Woolf2021!$E$9:$E$93-W$58))*(W$58-Fperm_SI_Woolf2021!$E$9:$E$93)/10))) + Fperm_SI_Woolf2021!$G$9:$G$93*EXP(-Fperm_SI_Woolf2021!$J$9:$J$93*$C149*IF(W$58=Fperm_SI_Woolf2021!$E$9:$E$93,1,EXP(LN((1.1*(Fperm_SI_Woolf2021!$E$9:$E$93-W$58)-63.1579*EXP(-0.19*Fperm_SI_Woolf2021!$E$9:$E$93)+63.1579*EXP(-0.19*W$58))/(Fperm_SI_Woolf2021!$E$9:$E$93-W$58))*(W$58-Fperm_SI_Woolf2021!$E$9:$E$93)/10))) + Fperm_SI_Woolf2021!$H$9:$H$93*EXP(-Fperm_SI_Woolf2021!$K$9:$K$93*$C149*IF(W$58=Fperm_SI_Woolf2021!$E$9:$E$93,1,EXP(LN((1.1*(Fperm_SI_Woolf2021!$E$9:$E$93-W$58)-63.1579*EXP(-0.19*Fperm_SI_Woolf2021!$E$9:$E$93)+63.1579*EXP(-0.19*W$58))/(Fperm_SI_Woolf2021!$E$9:$E$93-W$58))*(W$58-Fperm_SI_Woolf2021!$E$9:$E$93)/10))),Fperm_SI_Woolf2021!$D$9:$D$93))</f>
        <v>0.40333191248498834</v>
      </c>
      <c r="X149" s="51" cm="1">
        <f t="array" ref="X149">MIN(1,SLOPE(Fperm_SI_Woolf2021!$F$9:$F$93*EXP(-Fperm_SI_Woolf2021!$I$9:$I$93*$C149*IF(X$58=Fperm_SI_Woolf2021!$E$9:$E$93,1,EXP(LN((1.1*(Fperm_SI_Woolf2021!$E$9:$E$93-X$58)-63.1579*EXP(-0.19*Fperm_SI_Woolf2021!$E$9:$E$93)+63.1579*EXP(-0.19*X$58))/(Fperm_SI_Woolf2021!$E$9:$E$93-X$58))*(X$58-Fperm_SI_Woolf2021!$E$9:$E$93)/10))) + Fperm_SI_Woolf2021!$G$9:$G$93*EXP(-Fperm_SI_Woolf2021!$J$9:$J$93*$C149*IF(X$58=Fperm_SI_Woolf2021!$E$9:$E$93,1,EXP(LN((1.1*(Fperm_SI_Woolf2021!$E$9:$E$93-X$58)-63.1579*EXP(-0.19*Fperm_SI_Woolf2021!$E$9:$E$93)+63.1579*EXP(-0.19*X$58))/(Fperm_SI_Woolf2021!$E$9:$E$93-X$58))*(X$58-Fperm_SI_Woolf2021!$E$9:$E$93)/10))) + Fperm_SI_Woolf2021!$H$9:$H$93*EXP(-Fperm_SI_Woolf2021!$K$9:$K$93*$C149*IF(X$58=Fperm_SI_Woolf2021!$E$9:$E$93,1,EXP(LN((1.1*(Fperm_SI_Woolf2021!$E$9:$E$93-X$58)-63.1579*EXP(-0.19*Fperm_SI_Woolf2021!$E$9:$E$93)+63.1579*EXP(-0.19*X$58))/(Fperm_SI_Woolf2021!$E$9:$E$93-X$58))*(X$58-Fperm_SI_Woolf2021!$E$9:$E$93)/10))),Fperm_SI_Woolf2021!$D$9:$D$93)*X$57+INTERCEPT(Fperm_SI_Woolf2021!$F$9:$F$93*EXP(-Fperm_SI_Woolf2021!$I$9:$I$93*$C149*IF(X$58=Fperm_SI_Woolf2021!$E$9:$E$93,1,EXP(LN((1.1*(Fperm_SI_Woolf2021!$E$9:$E$93-X$58)-63.1579*EXP(-0.19*Fperm_SI_Woolf2021!$E$9:$E$93)+63.1579*EXP(-0.19*X$58))/(Fperm_SI_Woolf2021!$E$9:$E$93-X$58))*(X$58-Fperm_SI_Woolf2021!$E$9:$E$93)/10))) + Fperm_SI_Woolf2021!$G$9:$G$93*EXP(-Fperm_SI_Woolf2021!$J$9:$J$93*$C149*IF(X$58=Fperm_SI_Woolf2021!$E$9:$E$93,1,EXP(LN((1.1*(Fperm_SI_Woolf2021!$E$9:$E$93-X$58)-63.1579*EXP(-0.19*Fperm_SI_Woolf2021!$E$9:$E$93)+63.1579*EXP(-0.19*X$58))/(Fperm_SI_Woolf2021!$E$9:$E$93-X$58))*(X$58-Fperm_SI_Woolf2021!$E$9:$E$93)/10))) + Fperm_SI_Woolf2021!$H$9:$H$93*EXP(-Fperm_SI_Woolf2021!$K$9:$K$93*$C149*IF(X$58=Fperm_SI_Woolf2021!$E$9:$E$93,1,EXP(LN((1.1*(Fperm_SI_Woolf2021!$E$9:$E$93-X$58)-63.1579*EXP(-0.19*Fperm_SI_Woolf2021!$E$9:$E$93)+63.1579*EXP(-0.19*X$58))/(Fperm_SI_Woolf2021!$E$9:$E$93-X$58))*(X$58-Fperm_SI_Woolf2021!$E$9:$E$93)/10))),Fperm_SI_Woolf2021!$D$9:$D$93))</f>
        <v>0.38062030257951329</v>
      </c>
      <c r="Y149" s="51" cm="1">
        <f t="array" ref="Y149">MIN(1,SLOPE(Fperm_SI_Woolf2021!$F$9:$F$93*EXP(-Fperm_SI_Woolf2021!$I$9:$I$93*$C149*IF(Y$58=Fperm_SI_Woolf2021!$E$9:$E$93,1,EXP(LN((1.1*(Fperm_SI_Woolf2021!$E$9:$E$93-Y$58)-63.1579*EXP(-0.19*Fperm_SI_Woolf2021!$E$9:$E$93)+63.1579*EXP(-0.19*Y$58))/(Fperm_SI_Woolf2021!$E$9:$E$93-Y$58))*(Y$58-Fperm_SI_Woolf2021!$E$9:$E$93)/10))) + Fperm_SI_Woolf2021!$G$9:$G$93*EXP(-Fperm_SI_Woolf2021!$J$9:$J$93*$C149*IF(Y$58=Fperm_SI_Woolf2021!$E$9:$E$93,1,EXP(LN((1.1*(Fperm_SI_Woolf2021!$E$9:$E$93-Y$58)-63.1579*EXP(-0.19*Fperm_SI_Woolf2021!$E$9:$E$93)+63.1579*EXP(-0.19*Y$58))/(Fperm_SI_Woolf2021!$E$9:$E$93-Y$58))*(Y$58-Fperm_SI_Woolf2021!$E$9:$E$93)/10))) + Fperm_SI_Woolf2021!$H$9:$H$93*EXP(-Fperm_SI_Woolf2021!$K$9:$K$93*$C149*IF(Y$58=Fperm_SI_Woolf2021!$E$9:$E$93,1,EXP(LN((1.1*(Fperm_SI_Woolf2021!$E$9:$E$93-Y$58)-63.1579*EXP(-0.19*Fperm_SI_Woolf2021!$E$9:$E$93)+63.1579*EXP(-0.19*Y$58))/(Fperm_SI_Woolf2021!$E$9:$E$93-Y$58))*(Y$58-Fperm_SI_Woolf2021!$E$9:$E$93)/10))),Fperm_SI_Woolf2021!$D$9:$D$93)*Y$57+INTERCEPT(Fperm_SI_Woolf2021!$F$9:$F$93*EXP(-Fperm_SI_Woolf2021!$I$9:$I$93*$C149*IF(Y$58=Fperm_SI_Woolf2021!$E$9:$E$93,1,EXP(LN((1.1*(Fperm_SI_Woolf2021!$E$9:$E$93-Y$58)-63.1579*EXP(-0.19*Fperm_SI_Woolf2021!$E$9:$E$93)+63.1579*EXP(-0.19*Y$58))/(Fperm_SI_Woolf2021!$E$9:$E$93-Y$58))*(Y$58-Fperm_SI_Woolf2021!$E$9:$E$93)/10))) + Fperm_SI_Woolf2021!$G$9:$G$93*EXP(-Fperm_SI_Woolf2021!$J$9:$J$93*$C149*IF(Y$58=Fperm_SI_Woolf2021!$E$9:$E$93,1,EXP(LN((1.1*(Fperm_SI_Woolf2021!$E$9:$E$93-Y$58)-63.1579*EXP(-0.19*Fperm_SI_Woolf2021!$E$9:$E$93)+63.1579*EXP(-0.19*Y$58))/(Fperm_SI_Woolf2021!$E$9:$E$93-Y$58))*(Y$58-Fperm_SI_Woolf2021!$E$9:$E$93)/10))) + Fperm_SI_Woolf2021!$H$9:$H$93*EXP(-Fperm_SI_Woolf2021!$K$9:$K$93*$C149*IF(Y$58=Fperm_SI_Woolf2021!$E$9:$E$93,1,EXP(LN((1.1*(Fperm_SI_Woolf2021!$E$9:$E$93-Y$58)-63.1579*EXP(-0.19*Fperm_SI_Woolf2021!$E$9:$E$93)+63.1579*EXP(-0.19*Y$58))/(Fperm_SI_Woolf2021!$E$9:$E$93-Y$58))*(Y$58-Fperm_SI_Woolf2021!$E$9:$E$93)/10))),Fperm_SI_Woolf2021!$D$9:$D$93))</f>
        <v>0.35790869267403824</v>
      </c>
      <c r="Z149" s="51" cm="1">
        <f t="array" ref="Z149">MIN(1,SLOPE(Fperm_SI_Woolf2021!$F$9:$F$93*EXP(-Fperm_SI_Woolf2021!$I$9:$I$93*$C149*IF(Z$58=Fperm_SI_Woolf2021!$E$9:$E$93,1,EXP(LN((1.1*(Fperm_SI_Woolf2021!$E$9:$E$93-Z$58)-63.1579*EXP(-0.19*Fperm_SI_Woolf2021!$E$9:$E$93)+63.1579*EXP(-0.19*Z$58))/(Fperm_SI_Woolf2021!$E$9:$E$93-Z$58))*(Z$58-Fperm_SI_Woolf2021!$E$9:$E$93)/10))) + Fperm_SI_Woolf2021!$G$9:$G$93*EXP(-Fperm_SI_Woolf2021!$J$9:$J$93*$C149*IF(Z$58=Fperm_SI_Woolf2021!$E$9:$E$93,1,EXP(LN((1.1*(Fperm_SI_Woolf2021!$E$9:$E$93-Z$58)-63.1579*EXP(-0.19*Fperm_SI_Woolf2021!$E$9:$E$93)+63.1579*EXP(-0.19*Z$58))/(Fperm_SI_Woolf2021!$E$9:$E$93-Z$58))*(Z$58-Fperm_SI_Woolf2021!$E$9:$E$93)/10))) + Fperm_SI_Woolf2021!$H$9:$H$93*EXP(-Fperm_SI_Woolf2021!$K$9:$K$93*$C149*IF(Z$58=Fperm_SI_Woolf2021!$E$9:$E$93,1,EXP(LN((1.1*(Fperm_SI_Woolf2021!$E$9:$E$93-Z$58)-63.1579*EXP(-0.19*Fperm_SI_Woolf2021!$E$9:$E$93)+63.1579*EXP(-0.19*Z$58))/(Fperm_SI_Woolf2021!$E$9:$E$93-Z$58))*(Z$58-Fperm_SI_Woolf2021!$E$9:$E$93)/10))),Fperm_SI_Woolf2021!$D$9:$D$93)*Z$57+INTERCEPT(Fperm_SI_Woolf2021!$F$9:$F$93*EXP(-Fperm_SI_Woolf2021!$I$9:$I$93*$C149*IF(Z$58=Fperm_SI_Woolf2021!$E$9:$E$93,1,EXP(LN((1.1*(Fperm_SI_Woolf2021!$E$9:$E$93-Z$58)-63.1579*EXP(-0.19*Fperm_SI_Woolf2021!$E$9:$E$93)+63.1579*EXP(-0.19*Z$58))/(Fperm_SI_Woolf2021!$E$9:$E$93-Z$58))*(Z$58-Fperm_SI_Woolf2021!$E$9:$E$93)/10))) + Fperm_SI_Woolf2021!$G$9:$G$93*EXP(-Fperm_SI_Woolf2021!$J$9:$J$93*$C149*IF(Z$58=Fperm_SI_Woolf2021!$E$9:$E$93,1,EXP(LN((1.1*(Fperm_SI_Woolf2021!$E$9:$E$93-Z$58)-63.1579*EXP(-0.19*Fperm_SI_Woolf2021!$E$9:$E$93)+63.1579*EXP(-0.19*Z$58))/(Fperm_SI_Woolf2021!$E$9:$E$93-Z$58))*(Z$58-Fperm_SI_Woolf2021!$E$9:$E$93)/10))) + Fperm_SI_Woolf2021!$H$9:$H$93*EXP(-Fperm_SI_Woolf2021!$K$9:$K$93*$C149*IF(Z$58=Fperm_SI_Woolf2021!$E$9:$E$93,1,EXP(LN((1.1*(Fperm_SI_Woolf2021!$E$9:$E$93-Z$58)-63.1579*EXP(-0.19*Fperm_SI_Woolf2021!$E$9:$E$93)+63.1579*EXP(-0.19*Z$58))/(Fperm_SI_Woolf2021!$E$9:$E$93-Z$58))*(Z$58-Fperm_SI_Woolf2021!$E$9:$E$93)/10))),Fperm_SI_Woolf2021!$D$9:$D$93))</f>
        <v>0.33519708276856308</v>
      </c>
      <c r="AA149" s="51" cm="1">
        <f t="array" ref="AA149">MIN(1,SLOPE(Fperm_SI_Woolf2021!$F$9:$F$93*EXP(-Fperm_SI_Woolf2021!$I$9:$I$93*$C149*IF(AA$58=Fperm_SI_Woolf2021!$E$9:$E$93,1,EXP(LN((1.1*(Fperm_SI_Woolf2021!$E$9:$E$93-AA$58)-63.1579*EXP(-0.19*Fperm_SI_Woolf2021!$E$9:$E$93)+63.1579*EXP(-0.19*AA$58))/(Fperm_SI_Woolf2021!$E$9:$E$93-AA$58))*(AA$58-Fperm_SI_Woolf2021!$E$9:$E$93)/10))) + Fperm_SI_Woolf2021!$G$9:$G$93*EXP(-Fperm_SI_Woolf2021!$J$9:$J$93*$C149*IF(AA$58=Fperm_SI_Woolf2021!$E$9:$E$93,1,EXP(LN((1.1*(Fperm_SI_Woolf2021!$E$9:$E$93-AA$58)-63.1579*EXP(-0.19*Fperm_SI_Woolf2021!$E$9:$E$93)+63.1579*EXP(-0.19*AA$58))/(Fperm_SI_Woolf2021!$E$9:$E$93-AA$58))*(AA$58-Fperm_SI_Woolf2021!$E$9:$E$93)/10))) + Fperm_SI_Woolf2021!$H$9:$H$93*EXP(-Fperm_SI_Woolf2021!$K$9:$K$93*$C149*IF(AA$58=Fperm_SI_Woolf2021!$E$9:$E$93,1,EXP(LN((1.1*(Fperm_SI_Woolf2021!$E$9:$E$93-AA$58)-63.1579*EXP(-0.19*Fperm_SI_Woolf2021!$E$9:$E$93)+63.1579*EXP(-0.19*AA$58))/(Fperm_SI_Woolf2021!$E$9:$E$93-AA$58))*(AA$58-Fperm_SI_Woolf2021!$E$9:$E$93)/10))),Fperm_SI_Woolf2021!$D$9:$D$93)*AA$57+INTERCEPT(Fperm_SI_Woolf2021!$F$9:$F$93*EXP(-Fperm_SI_Woolf2021!$I$9:$I$93*$C149*IF(AA$58=Fperm_SI_Woolf2021!$E$9:$E$93,1,EXP(LN((1.1*(Fperm_SI_Woolf2021!$E$9:$E$93-AA$58)-63.1579*EXP(-0.19*Fperm_SI_Woolf2021!$E$9:$E$93)+63.1579*EXP(-0.19*AA$58))/(Fperm_SI_Woolf2021!$E$9:$E$93-AA$58))*(AA$58-Fperm_SI_Woolf2021!$E$9:$E$93)/10))) + Fperm_SI_Woolf2021!$G$9:$G$93*EXP(-Fperm_SI_Woolf2021!$J$9:$J$93*$C149*IF(AA$58=Fperm_SI_Woolf2021!$E$9:$E$93,1,EXP(LN((1.1*(Fperm_SI_Woolf2021!$E$9:$E$93-AA$58)-63.1579*EXP(-0.19*Fperm_SI_Woolf2021!$E$9:$E$93)+63.1579*EXP(-0.19*AA$58))/(Fperm_SI_Woolf2021!$E$9:$E$93-AA$58))*(AA$58-Fperm_SI_Woolf2021!$E$9:$E$93)/10))) + Fperm_SI_Woolf2021!$H$9:$H$93*EXP(-Fperm_SI_Woolf2021!$K$9:$K$93*$C149*IF(AA$58=Fperm_SI_Woolf2021!$E$9:$E$93,1,EXP(LN((1.1*(Fperm_SI_Woolf2021!$E$9:$E$93-AA$58)-63.1579*EXP(-0.19*Fperm_SI_Woolf2021!$E$9:$E$93)+63.1579*EXP(-0.19*AA$58))/(Fperm_SI_Woolf2021!$E$9:$E$93-AA$58))*(AA$58-Fperm_SI_Woolf2021!$E$9:$E$93)/10))),Fperm_SI_Woolf2021!$D$9:$D$93))</f>
        <v>0.31248547286308803</v>
      </c>
      <c r="AB149" s="51" cm="1">
        <f t="array" ref="AB149">MIN(1,SLOPE(Fperm_SI_Woolf2021!$F$9:$F$93*EXP(-Fperm_SI_Woolf2021!$I$9:$I$93*$C149*IF(AB$58=Fperm_SI_Woolf2021!$E$9:$E$93,1,EXP(LN((1.1*(Fperm_SI_Woolf2021!$E$9:$E$93-AB$58)-63.1579*EXP(-0.19*Fperm_SI_Woolf2021!$E$9:$E$93)+63.1579*EXP(-0.19*AB$58))/(Fperm_SI_Woolf2021!$E$9:$E$93-AB$58))*(AB$58-Fperm_SI_Woolf2021!$E$9:$E$93)/10))) + Fperm_SI_Woolf2021!$G$9:$G$93*EXP(-Fperm_SI_Woolf2021!$J$9:$J$93*$C149*IF(AB$58=Fperm_SI_Woolf2021!$E$9:$E$93,1,EXP(LN((1.1*(Fperm_SI_Woolf2021!$E$9:$E$93-AB$58)-63.1579*EXP(-0.19*Fperm_SI_Woolf2021!$E$9:$E$93)+63.1579*EXP(-0.19*AB$58))/(Fperm_SI_Woolf2021!$E$9:$E$93-AB$58))*(AB$58-Fperm_SI_Woolf2021!$E$9:$E$93)/10))) + Fperm_SI_Woolf2021!$H$9:$H$93*EXP(-Fperm_SI_Woolf2021!$K$9:$K$93*$C149*IF(AB$58=Fperm_SI_Woolf2021!$E$9:$E$93,1,EXP(LN((1.1*(Fperm_SI_Woolf2021!$E$9:$E$93-AB$58)-63.1579*EXP(-0.19*Fperm_SI_Woolf2021!$E$9:$E$93)+63.1579*EXP(-0.19*AB$58))/(Fperm_SI_Woolf2021!$E$9:$E$93-AB$58))*(AB$58-Fperm_SI_Woolf2021!$E$9:$E$93)/10))),Fperm_SI_Woolf2021!$D$9:$D$93)*AB$57+INTERCEPT(Fperm_SI_Woolf2021!$F$9:$F$93*EXP(-Fperm_SI_Woolf2021!$I$9:$I$93*$C149*IF(AB$58=Fperm_SI_Woolf2021!$E$9:$E$93,1,EXP(LN((1.1*(Fperm_SI_Woolf2021!$E$9:$E$93-AB$58)-63.1579*EXP(-0.19*Fperm_SI_Woolf2021!$E$9:$E$93)+63.1579*EXP(-0.19*AB$58))/(Fperm_SI_Woolf2021!$E$9:$E$93-AB$58))*(AB$58-Fperm_SI_Woolf2021!$E$9:$E$93)/10))) + Fperm_SI_Woolf2021!$G$9:$G$93*EXP(-Fperm_SI_Woolf2021!$J$9:$J$93*$C149*IF(AB$58=Fperm_SI_Woolf2021!$E$9:$E$93,1,EXP(LN((1.1*(Fperm_SI_Woolf2021!$E$9:$E$93-AB$58)-63.1579*EXP(-0.19*Fperm_SI_Woolf2021!$E$9:$E$93)+63.1579*EXP(-0.19*AB$58))/(Fperm_SI_Woolf2021!$E$9:$E$93-AB$58))*(AB$58-Fperm_SI_Woolf2021!$E$9:$E$93)/10))) + Fperm_SI_Woolf2021!$H$9:$H$93*EXP(-Fperm_SI_Woolf2021!$K$9:$K$93*$C149*IF(AB$58=Fperm_SI_Woolf2021!$E$9:$E$93,1,EXP(LN((1.1*(Fperm_SI_Woolf2021!$E$9:$E$93-AB$58)-63.1579*EXP(-0.19*Fperm_SI_Woolf2021!$E$9:$E$93)+63.1579*EXP(-0.19*AB$58))/(Fperm_SI_Woolf2021!$E$9:$E$93-AB$58))*(AB$58-Fperm_SI_Woolf2021!$E$9:$E$93)/10))),Fperm_SI_Woolf2021!$D$9:$D$93))</f>
        <v>0.28977386295761298</v>
      </c>
      <c r="AC149" s="51" cm="1">
        <f t="array" ref="AC149">MIN(1,SLOPE(Fperm_SI_Woolf2021!$F$9:$F$93*EXP(-Fperm_SI_Woolf2021!$I$9:$I$93*$C149*IF(AC$58=Fperm_SI_Woolf2021!$E$9:$E$93,1,EXP(LN((1.1*(Fperm_SI_Woolf2021!$E$9:$E$93-AC$58)-63.1579*EXP(-0.19*Fperm_SI_Woolf2021!$E$9:$E$93)+63.1579*EXP(-0.19*AC$58))/(Fperm_SI_Woolf2021!$E$9:$E$93-AC$58))*(AC$58-Fperm_SI_Woolf2021!$E$9:$E$93)/10))) + Fperm_SI_Woolf2021!$G$9:$G$93*EXP(-Fperm_SI_Woolf2021!$J$9:$J$93*$C149*IF(AC$58=Fperm_SI_Woolf2021!$E$9:$E$93,1,EXP(LN((1.1*(Fperm_SI_Woolf2021!$E$9:$E$93-AC$58)-63.1579*EXP(-0.19*Fperm_SI_Woolf2021!$E$9:$E$93)+63.1579*EXP(-0.19*AC$58))/(Fperm_SI_Woolf2021!$E$9:$E$93-AC$58))*(AC$58-Fperm_SI_Woolf2021!$E$9:$E$93)/10))) + Fperm_SI_Woolf2021!$H$9:$H$93*EXP(-Fperm_SI_Woolf2021!$K$9:$K$93*$C149*IF(AC$58=Fperm_SI_Woolf2021!$E$9:$E$93,1,EXP(LN((1.1*(Fperm_SI_Woolf2021!$E$9:$E$93-AC$58)-63.1579*EXP(-0.19*Fperm_SI_Woolf2021!$E$9:$E$93)+63.1579*EXP(-0.19*AC$58))/(Fperm_SI_Woolf2021!$E$9:$E$93-AC$58))*(AC$58-Fperm_SI_Woolf2021!$E$9:$E$93)/10))),Fperm_SI_Woolf2021!$D$9:$D$93)*AC$57+INTERCEPT(Fperm_SI_Woolf2021!$F$9:$F$93*EXP(-Fperm_SI_Woolf2021!$I$9:$I$93*$C149*IF(AC$58=Fperm_SI_Woolf2021!$E$9:$E$93,1,EXP(LN((1.1*(Fperm_SI_Woolf2021!$E$9:$E$93-AC$58)-63.1579*EXP(-0.19*Fperm_SI_Woolf2021!$E$9:$E$93)+63.1579*EXP(-0.19*AC$58))/(Fperm_SI_Woolf2021!$E$9:$E$93-AC$58))*(AC$58-Fperm_SI_Woolf2021!$E$9:$E$93)/10))) + Fperm_SI_Woolf2021!$G$9:$G$93*EXP(-Fperm_SI_Woolf2021!$J$9:$J$93*$C149*IF(AC$58=Fperm_SI_Woolf2021!$E$9:$E$93,1,EXP(LN((1.1*(Fperm_SI_Woolf2021!$E$9:$E$93-AC$58)-63.1579*EXP(-0.19*Fperm_SI_Woolf2021!$E$9:$E$93)+63.1579*EXP(-0.19*AC$58))/(Fperm_SI_Woolf2021!$E$9:$E$93-AC$58))*(AC$58-Fperm_SI_Woolf2021!$E$9:$E$93)/10))) + Fperm_SI_Woolf2021!$H$9:$H$93*EXP(-Fperm_SI_Woolf2021!$K$9:$K$93*$C149*IF(AC$58=Fperm_SI_Woolf2021!$E$9:$E$93,1,EXP(LN((1.1*(Fperm_SI_Woolf2021!$E$9:$E$93-AC$58)-63.1579*EXP(-0.19*Fperm_SI_Woolf2021!$E$9:$E$93)+63.1579*EXP(-0.19*AC$58))/(Fperm_SI_Woolf2021!$E$9:$E$93-AC$58))*(AC$58-Fperm_SI_Woolf2021!$E$9:$E$93)/10))),Fperm_SI_Woolf2021!$D$9:$D$93))</f>
        <v>0.26706225305213788</v>
      </c>
      <c r="AD149" s="51" cm="1">
        <f t="array" ref="AD149">MIN(1,SLOPE(Fperm_SI_Woolf2021!$F$9:$F$93*EXP(-Fperm_SI_Woolf2021!$I$9:$I$93*$C149*IF(AD$58=Fperm_SI_Woolf2021!$E$9:$E$93,1,EXP(LN((1.1*(Fperm_SI_Woolf2021!$E$9:$E$93-AD$58)-63.1579*EXP(-0.19*Fperm_SI_Woolf2021!$E$9:$E$93)+63.1579*EXP(-0.19*AD$58))/(Fperm_SI_Woolf2021!$E$9:$E$93-AD$58))*(AD$58-Fperm_SI_Woolf2021!$E$9:$E$93)/10))) + Fperm_SI_Woolf2021!$G$9:$G$93*EXP(-Fperm_SI_Woolf2021!$J$9:$J$93*$C149*IF(AD$58=Fperm_SI_Woolf2021!$E$9:$E$93,1,EXP(LN((1.1*(Fperm_SI_Woolf2021!$E$9:$E$93-AD$58)-63.1579*EXP(-0.19*Fperm_SI_Woolf2021!$E$9:$E$93)+63.1579*EXP(-0.19*AD$58))/(Fperm_SI_Woolf2021!$E$9:$E$93-AD$58))*(AD$58-Fperm_SI_Woolf2021!$E$9:$E$93)/10))) + Fperm_SI_Woolf2021!$H$9:$H$93*EXP(-Fperm_SI_Woolf2021!$K$9:$K$93*$C149*IF(AD$58=Fperm_SI_Woolf2021!$E$9:$E$93,1,EXP(LN((1.1*(Fperm_SI_Woolf2021!$E$9:$E$93-AD$58)-63.1579*EXP(-0.19*Fperm_SI_Woolf2021!$E$9:$E$93)+63.1579*EXP(-0.19*AD$58))/(Fperm_SI_Woolf2021!$E$9:$E$93-AD$58))*(AD$58-Fperm_SI_Woolf2021!$E$9:$E$93)/10))),Fperm_SI_Woolf2021!$D$9:$D$93)*AD$57+INTERCEPT(Fperm_SI_Woolf2021!$F$9:$F$93*EXP(-Fperm_SI_Woolf2021!$I$9:$I$93*$C149*IF(AD$58=Fperm_SI_Woolf2021!$E$9:$E$93,1,EXP(LN((1.1*(Fperm_SI_Woolf2021!$E$9:$E$93-AD$58)-63.1579*EXP(-0.19*Fperm_SI_Woolf2021!$E$9:$E$93)+63.1579*EXP(-0.19*AD$58))/(Fperm_SI_Woolf2021!$E$9:$E$93-AD$58))*(AD$58-Fperm_SI_Woolf2021!$E$9:$E$93)/10))) + Fperm_SI_Woolf2021!$G$9:$G$93*EXP(-Fperm_SI_Woolf2021!$J$9:$J$93*$C149*IF(AD$58=Fperm_SI_Woolf2021!$E$9:$E$93,1,EXP(LN((1.1*(Fperm_SI_Woolf2021!$E$9:$E$93-AD$58)-63.1579*EXP(-0.19*Fperm_SI_Woolf2021!$E$9:$E$93)+63.1579*EXP(-0.19*AD$58))/(Fperm_SI_Woolf2021!$E$9:$E$93-AD$58))*(AD$58-Fperm_SI_Woolf2021!$E$9:$E$93)/10))) + Fperm_SI_Woolf2021!$H$9:$H$93*EXP(-Fperm_SI_Woolf2021!$K$9:$K$93*$C149*IF(AD$58=Fperm_SI_Woolf2021!$E$9:$E$93,1,EXP(LN((1.1*(Fperm_SI_Woolf2021!$E$9:$E$93-AD$58)-63.1579*EXP(-0.19*Fperm_SI_Woolf2021!$E$9:$E$93)+63.1579*EXP(-0.19*AD$58))/(Fperm_SI_Woolf2021!$E$9:$E$93-AD$58))*(AD$58-Fperm_SI_Woolf2021!$E$9:$E$93)/10))),Fperm_SI_Woolf2021!$D$9:$D$93))</f>
        <v>0.24435064314666277</v>
      </c>
      <c r="AE149" s="51" cm="1">
        <f t="array" ref="AE149">MIN(1,SLOPE(Fperm_SI_Woolf2021!$F$9:$F$93*EXP(-Fperm_SI_Woolf2021!$I$9:$I$93*$C149*IF(AE$58=Fperm_SI_Woolf2021!$E$9:$E$93,1,EXP(LN((1.1*(Fperm_SI_Woolf2021!$E$9:$E$93-AE$58)-63.1579*EXP(-0.19*Fperm_SI_Woolf2021!$E$9:$E$93)+63.1579*EXP(-0.19*AE$58))/(Fperm_SI_Woolf2021!$E$9:$E$93-AE$58))*(AE$58-Fperm_SI_Woolf2021!$E$9:$E$93)/10))) + Fperm_SI_Woolf2021!$G$9:$G$93*EXP(-Fperm_SI_Woolf2021!$J$9:$J$93*$C149*IF(AE$58=Fperm_SI_Woolf2021!$E$9:$E$93,1,EXP(LN((1.1*(Fperm_SI_Woolf2021!$E$9:$E$93-AE$58)-63.1579*EXP(-0.19*Fperm_SI_Woolf2021!$E$9:$E$93)+63.1579*EXP(-0.19*AE$58))/(Fperm_SI_Woolf2021!$E$9:$E$93-AE$58))*(AE$58-Fperm_SI_Woolf2021!$E$9:$E$93)/10))) + Fperm_SI_Woolf2021!$H$9:$H$93*EXP(-Fperm_SI_Woolf2021!$K$9:$K$93*$C149*IF(AE$58=Fperm_SI_Woolf2021!$E$9:$E$93,1,EXP(LN((1.1*(Fperm_SI_Woolf2021!$E$9:$E$93-AE$58)-63.1579*EXP(-0.19*Fperm_SI_Woolf2021!$E$9:$E$93)+63.1579*EXP(-0.19*AE$58))/(Fperm_SI_Woolf2021!$E$9:$E$93-AE$58))*(AE$58-Fperm_SI_Woolf2021!$E$9:$E$93)/10))),Fperm_SI_Woolf2021!$D$9:$D$93)*AE$57+INTERCEPT(Fperm_SI_Woolf2021!$F$9:$F$93*EXP(-Fperm_SI_Woolf2021!$I$9:$I$93*$C149*IF(AE$58=Fperm_SI_Woolf2021!$E$9:$E$93,1,EXP(LN((1.1*(Fperm_SI_Woolf2021!$E$9:$E$93-AE$58)-63.1579*EXP(-0.19*Fperm_SI_Woolf2021!$E$9:$E$93)+63.1579*EXP(-0.19*AE$58))/(Fperm_SI_Woolf2021!$E$9:$E$93-AE$58))*(AE$58-Fperm_SI_Woolf2021!$E$9:$E$93)/10))) + Fperm_SI_Woolf2021!$G$9:$G$93*EXP(-Fperm_SI_Woolf2021!$J$9:$J$93*$C149*IF(AE$58=Fperm_SI_Woolf2021!$E$9:$E$93,1,EXP(LN((1.1*(Fperm_SI_Woolf2021!$E$9:$E$93-AE$58)-63.1579*EXP(-0.19*Fperm_SI_Woolf2021!$E$9:$E$93)+63.1579*EXP(-0.19*AE$58))/(Fperm_SI_Woolf2021!$E$9:$E$93-AE$58))*(AE$58-Fperm_SI_Woolf2021!$E$9:$E$93)/10))) + Fperm_SI_Woolf2021!$H$9:$H$93*EXP(-Fperm_SI_Woolf2021!$K$9:$K$93*$C149*IF(AE$58=Fperm_SI_Woolf2021!$E$9:$E$93,1,EXP(LN((1.1*(Fperm_SI_Woolf2021!$E$9:$E$93-AE$58)-63.1579*EXP(-0.19*Fperm_SI_Woolf2021!$E$9:$E$93)+63.1579*EXP(-0.19*AE$58))/(Fperm_SI_Woolf2021!$E$9:$E$93-AE$58))*(AE$58-Fperm_SI_Woolf2021!$E$9:$E$93)/10))),Fperm_SI_Woolf2021!$D$9:$D$93))</f>
        <v>0.22163903324118767</v>
      </c>
      <c r="AF149" s="51" cm="1">
        <f t="array" ref="AF149">MIN(1,SLOPE(Fperm_SI_Woolf2021!$F$9:$F$93*EXP(-Fperm_SI_Woolf2021!$I$9:$I$93*$C149*IF(AF$58=Fperm_SI_Woolf2021!$E$9:$E$93,1,EXP(LN((1.1*(Fperm_SI_Woolf2021!$E$9:$E$93-AF$58)-63.1579*EXP(-0.19*Fperm_SI_Woolf2021!$E$9:$E$93)+63.1579*EXP(-0.19*AF$58))/(Fperm_SI_Woolf2021!$E$9:$E$93-AF$58))*(AF$58-Fperm_SI_Woolf2021!$E$9:$E$93)/10))) + Fperm_SI_Woolf2021!$G$9:$G$93*EXP(-Fperm_SI_Woolf2021!$J$9:$J$93*$C149*IF(AF$58=Fperm_SI_Woolf2021!$E$9:$E$93,1,EXP(LN((1.1*(Fperm_SI_Woolf2021!$E$9:$E$93-AF$58)-63.1579*EXP(-0.19*Fperm_SI_Woolf2021!$E$9:$E$93)+63.1579*EXP(-0.19*AF$58))/(Fperm_SI_Woolf2021!$E$9:$E$93-AF$58))*(AF$58-Fperm_SI_Woolf2021!$E$9:$E$93)/10))) + Fperm_SI_Woolf2021!$H$9:$H$93*EXP(-Fperm_SI_Woolf2021!$K$9:$K$93*$C149*IF(AF$58=Fperm_SI_Woolf2021!$E$9:$E$93,1,EXP(LN((1.1*(Fperm_SI_Woolf2021!$E$9:$E$93-AF$58)-63.1579*EXP(-0.19*Fperm_SI_Woolf2021!$E$9:$E$93)+63.1579*EXP(-0.19*AF$58))/(Fperm_SI_Woolf2021!$E$9:$E$93-AF$58))*(AF$58-Fperm_SI_Woolf2021!$E$9:$E$93)/10))),Fperm_SI_Woolf2021!$D$9:$D$93)*AF$57+INTERCEPT(Fperm_SI_Woolf2021!$F$9:$F$93*EXP(-Fperm_SI_Woolf2021!$I$9:$I$93*$C149*IF(AF$58=Fperm_SI_Woolf2021!$E$9:$E$93,1,EXP(LN((1.1*(Fperm_SI_Woolf2021!$E$9:$E$93-AF$58)-63.1579*EXP(-0.19*Fperm_SI_Woolf2021!$E$9:$E$93)+63.1579*EXP(-0.19*AF$58))/(Fperm_SI_Woolf2021!$E$9:$E$93-AF$58))*(AF$58-Fperm_SI_Woolf2021!$E$9:$E$93)/10))) + Fperm_SI_Woolf2021!$G$9:$G$93*EXP(-Fperm_SI_Woolf2021!$J$9:$J$93*$C149*IF(AF$58=Fperm_SI_Woolf2021!$E$9:$E$93,1,EXP(LN((1.1*(Fperm_SI_Woolf2021!$E$9:$E$93-AF$58)-63.1579*EXP(-0.19*Fperm_SI_Woolf2021!$E$9:$E$93)+63.1579*EXP(-0.19*AF$58))/(Fperm_SI_Woolf2021!$E$9:$E$93-AF$58))*(AF$58-Fperm_SI_Woolf2021!$E$9:$E$93)/10))) + Fperm_SI_Woolf2021!$H$9:$H$93*EXP(-Fperm_SI_Woolf2021!$K$9:$K$93*$C149*IF(AF$58=Fperm_SI_Woolf2021!$E$9:$E$93,1,EXP(LN((1.1*(Fperm_SI_Woolf2021!$E$9:$E$93-AF$58)-63.1579*EXP(-0.19*Fperm_SI_Woolf2021!$E$9:$E$93)+63.1579*EXP(-0.19*AF$58))/(Fperm_SI_Woolf2021!$E$9:$E$93-AF$58))*(AF$58-Fperm_SI_Woolf2021!$E$9:$E$93)/10))),Fperm_SI_Woolf2021!$D$9:$D$93))</f>
        <v>0.19892742333571256</v>
      </c>
      <c r="AG149" s="51" cm="1">
        <f t="array" ref="AG149">MIN(1,SLOPE(Fperm_SI_Woolf2021!$F$9:$F$93*EXP(-Fperm_SI_Woolf2021!$I$9:$I$93*$C149*IF(AG$58=Fperm_SI_Woolf2021!$E$9:$E$93,1,EXP(LN((1.1*(Fperm_SI_Woolf2021!$E$9:$E$93-AG$58)-63.1579*EXP(-0.19*Fperm_SI_Woolf2021!$E$9:$E$93)+63.1579*EXP(-0.19*AG$58))/(Fperm_SI_Woolf2021!$E$9:$E$93-AG$58))*(AG$58-Fperm_SI_Woolf2021!$E$9:$E$93)/10))) + Fperm_SI_Woolf2021!$G$9:$G$93*EXP(-Fperm_SI_Woolf2021!$J$9:$J$93*$C149*IF(AG$58=Fperm_SI_Woolf2021!$E$9:$E$93,1,EXP(LN((1.1*(Fperm_SI_Woolf2021!$E$9:$E$93-AG$58)-63.1579*EXP(-0.19*Fperm_SI_Woolf2021!$E$9:$E$93)+63.1579*EXP(-0.19*AG$58))/(Fperm_SI_Woolf2021!$E$9:$E$93-AG$58))*(AG$58-Fperm_SI_Woolf2021!$E$9:$E$93)/10))) + Fperm_SI_Woolf2021!$H$9:$H$93*EXP(-Fperm_SI_Woolf2021!$K$9:$K$93*$C149*IF(AG$58=Fperm_SI_Woolf2021!$E$9:$E$93,1,EXP(LN((1.1*(Fperm_SI_Woolf2021!$E$9:$E$93-AG$58)-63.1579*EXP(-0.19*Fperm_SI_Woolf2021!$E$9:$E$93)+63.1579*EXP(-0.19*AG$58))/(Fperm_SI_Woolf2021!$E$9:$E$93-AG$58))*(AG$58-Fperm_SI_Woolf2021!$E$9:$E$93)/10))),Fperm_SI_Woolf2021!$D$9:$D$93)*AG$57+INTERCEPT(Fperm_SI_Woolf2021!$F$9:$F$93*EXP(-Fperm_SI_Woolf2021!$I$9:$I$93*$C149*IF(AG$58=Fperm_SI_Woolf2021!$E$9:$E$93,1,EXP(LN((1.1*(Fperm_SI_Woolf2021!$E$9:$E$93-AG$58)-63.1579*EXP(-0.19*Fperm_SI_Woolf2021!$E$9:$E$93)+63.1579*EXP(-0.19*AG$58))/(Fperm_SI_Woolf2021!$E$9:$E$93-AG$58))*(AG$58-Fperm_SI_Woolf2021!$E$9:$E$93)/10))) + Fperm_SI_Woolf2021!$G$9:$G$93*EXP(-Fperm_SI_Woolf2021!$J$9:$J$93*$C149*IF(AG$58=Fperm_SI_Woolf2021!$E$9:$E$93,1,EXP(LN((1.1*(Fperm_SI_Woolf2021!$E$9:$E$93-AG$58)-63.1579*EXP(-0.19*Fperm_SI_Woolf2021!$E$9:$E$93)+63.1579*EXP(-0.19*AG$58))/(Fperm_SI_Woolf2021!$E$9:$E$93-AG$58))*(AG$58-Fperm_SI_Woolf2021!$E$9:$E$93)/10))) + Fperm_SI_Woolf2021!$H$9:$H$93*EXP(-Fperm_SI_Woolf2021!$K$9:$K$93*$C149*IF(AG$58=Fperm_SI_Woolf2021!$E$9:$E$93,1,EXP(LN((1.1*(Fperm_SI_Woolf2021!$E$9:$E$93-AG$58)-63.1579*EXP(-0.19*Fperm_SI_Woolf2021!$E$9:$E$93)+63.1579*EXP(-0.19*AG$58))/(Fperm_SI_Woolf2021!$E$9:$E$93-AG$58))*(AG$58-Fperm_SI_Woolf2021!$E$9:$E$93)/10))),Fperm_SI_Woolf2021!$D$9:$D$93))</f>
        <v>0.17621581343023746</v>
      </c>
      <c r="AH149" s="51" cm="1">
        <f t="array" ref="AH149">MIN(1,SLOPE(Fperm_SI_Woolf2021!$F$9:$F$93*EXP(-Fperm_SI_Woolf2021!$I$9:$I$93*$C149*IF(AH$58=Fperm_SI_Woolf2021!$E$9:$E$93,1,EXP(LN((1.1*(Fperm_SI_Woolf2021!$E$9:$E$93-AH$58)-63.1579*EXP(-0.19*Fperm_SI_Woolf2021!$E$9:$E$93)+63.1579*EXP(-0.19*AH$58))/(Fperm_SI_Woolf2021!$E$9:$E$93-AH$58))*(AH$58-Fperm_SI_Woolf2021!$E$9:$E$93)/10))) + Fperm_SI_Woolf2021!$G$9:$G$93*EXP(-Fperm_SI_Woolf2021!$J$9:$J$93*$C149*IF(AH$58=Fperm_SI_Woolf2021!$E$9:$E$93,1,EXP(LN((1.1*(Fperm_SI_Woolf2021!$E$9:$E$93-AH$58)-63.1579*EXP(-0.19*Fperm_SI_Woolf2021!$E$9:$E$93)+63.1579*EXP(-0.19*AH$58))/(Fperm_SI_Woolf2021!$E$9:$E$93-AH$58))*(AH$58-Fperm_SI_Woolf2021!$E$9:$E$93)/10))) + Fperm_SI_Woolf2021!$H$9:$H$93*EXP(-Fperm_SI_Woolf2021!$K$9:$K$93*$C149*IF(AH$58=Fperm_SI_Woolf2021!$E$9:$E$93,1,EXP(LN((1.1*(Fperm_SI_Woolf2021!$E$9:$E$93-AH$58)-63.1579*EXP(-0.19*Fperm_SI_Woolf2021!$E$9:$E$93)+63.1579*EXP(-0.19*AH$58))/(Fperm_SI_Woolf2021!$E$9:$E$93-AH$58))*(AH$58-Fperm_SI_Woolf2021!$E$9:$E$93)/10))),Fperm_SI_Woolf2021!$D$9:$D$93)*AH$57+INTERCEPT(Fperm_SI_Woolf2021!$F$9:$F$93*EXP(-Fperm_SI_Woolf2021!$I$9:$I$93*$C149*IF(AH$58=Fperm_SI_Woolf2021!$E$9:$E$93,1,EXP(LN((1.1*(Fperm_SI_Woolf2021!$E$9:$E$93-AH$58)-63.1579*EXP(-0.19*Fperm_SI_Woolf2021!$E$9:$E$93)+63.1579*EXP(-0.19*AH$58))/(Fperm_SI_Woolf2021!$E$9:$E$93-AH$58))*(AH$58-Fperm_SI_Woolf2021!$E$9:$E$93)/10))) + Fperm_SI_Woolf2021!$G$9:$G$93*EXP(-Fperm_SI_Woolf2021!$J$9:$J$93*$C149*IF(AH$58=Fperm_SI_Woolf2021!$E$9:$E$93,1,EXP(LN((1.1*(Fperm_SI_Woolf2021!$E$9:$E$93-AH$58)-63.1579*EXP(-0.19*Fperm_SI_Woolf2021!$E$9:$E$93)+63.1579*EXP(-0.19*AH$58))/(Fperm_SI_Woolf2021!$E$9:$E$93-AH$58))*(AH$58-Fperm_SI_Woolf2021!$E$9:$E$93)/10))) + Fperm_SI_Woolf2021!$H$9:$H$93*EXP(-Fperm_SI_Woolf2021!$K$9:$K$93*$C149*IF(AH$58=Fperm_SI_Woolf2021!$E$9:$E$93,1,EXP(LN((1.1*(Fperm_SI_Woolf2021!$E$9:$E$93-AH$58)-63.1579*EXP(-0.19*Fperm_SI_Woolf2021!$E$9:$E$93)+63.1579*EXP(-0.19*AH$58))/(Fperm_SI_Woolf2021!$E$9:$E$93-AH$58))*(AH$58-Fperm_SI_Woolf2021!$E$9:$E$93)/10))),Fperm_SI_Woolf2021!$D$9:$D$93))</f>
        <v>0.32780734449324478</v>
      </c>
      <c r="AI149" s="51" cm="1">
        <f t="array" ref="AI149">MIN(1,SLOPE(Fperm_SI_Woolf2021!$F$9:$F$93*EXP(-Fperm_SI_Woolf2021!$I$9:$I$93*$C149*IF(AI$58=Fperm_SI_Woolf2021!$E$9:$E$93,1,EXP(LN((1.1*(Fperm_SI_Woolf2021!$E$9:$E$93-AI$58)-63.1579*EXP(-0.19*Fperm_SI_Woolf2021!$E$9:$E$93)+63.1579*EXP(-0.19*AI$58))/(Fperm_SI_Woolf2021!$E$9:$E$93-AI$58))*(AI$58-Fperm_SI_Woolf2021!$E$9:$E$93)/10))) + Fperm_SI_Woolf2021!$G$9:$G$93*EXP(-Fperm_SI_Woolf2021!$J$9:$J$93*$C149*IF(AI$58=Fperm_SI_Woolf2021!$E$9:$E$93,1,EXP(LN((1.1*(Fperm_SI_Woolf2021!$E$9:$E$93-AI$58)-63.1579*EXP(-0.19*Fperm_SI_Woolf2021!$E$9:$E$93)+63.1579*EXP(-0.19*AI$58))/(Fperm_SI_Woolf2021!$E$9:$E$93-AI$58))*(AI$58-Fperm_SI_Woolf2021!$E$9:$E$93)/10))) + Fperm_SI_Woolf2021!$H$9:$H$93*EXP(-Fperm_SI_Woolf2021!$K$9:$K$93*$C149*IF(AI$58=Fperm_SI_Woolf2021!$E$9:$E$93,1,EXP(LN((1.1*(Fperm_SI_Woolf2021!$E$9:$E$93-AI$58)-63.1579*EXP(-0.19*Fperm_SI_Woolf2021!$E$9:$E$93)+63.1579*EXP(-0.19*AI$58))/(Fperm_SI_Woolf2021!$E$9:$E$93-AI$58))*(AI$58-Fperm_SI_Woolf2021!$E$9:$E$93)/10))),Fperm_SI_Woolf2021!$D$9:$D$93)*AI$57+INTERCEPT(Fperm_SI_Woolf2021!$F$9:$F$93*EXP(-Fperm_SI_Woolf2021!$I$9:$I$93*$C149*IF(AI$58=Fperm_SI_Woolf2021!$E$9:$E$93,1,EXP(LN((1.1*(Fperm_SI_Woolf2021!$E$9:$E$93-AI$58)-63.1579*EXP(-0.19*Fperm_SI_Woolf2021!$E$9:$E$93)+63.1579*EXP(-0.19*AI$58))/(Fperm_SI_Woolf2021!$E$9:$E$93-AI$58))*(AI$58-Fperm_SI_Woolf2021!$E$9:$E$93)/10))) + Fperm_SI_Woolf2021!$G$9:$G$93*EXP(-Fperm_SI_Woolf2021!$J$9:$J$93*$C149*IF(AI$58=Fperm_SI_Woolf2021!$E$9:$E$93,1,EXP(LN((1.1*(Fperm_SI_Woolf2021!$E$9:$E$93-AI$58)-63.1579*EXP(-0.19*Fperm_SI_Woolf2021!$E$9:$E$93)+63.1579*EXP(-0.19*AI$58))/(Fperm_SI_Woolf2021!$E$9:$E$93-AI$58))*(AI$58-Fperm_SI_Woolf2021!$E$9:$E$93)/10))) + Fperm_SI_Woolf2021!$H$9:$H$93*EXP(-Fperm_SI_Woolf2021!$K$9:$K$93*$C149*IF(AI$58=Fperm_SI_Woolf2021!$E$9:$E$93,1,EXP(LN((1.1*(Fperm_SI_Woolf2021!$E$9:$E$93-AI$58)-63.1579*EXP(-0.19*Fperm_SI_Woolf2021!$E$9:$E$93)+63.1579*EXP(-0.19*AI$58))/(Fperm_SI_Woolf2021!$E$9:$E$93-AI$58))*(AI$58-Fperm_SI_Woolf2021!$E$9:$E$93)/10))),Fperm_SI_Woolf2021!$D$9:$D$93))</f>
        <v>0.31224818015953348</v>
      </c>
      <c r="AJ149" s="51" cm="1">
        <f t="array" ref="AJ149">MIN(1,SLOPE(Fperm_SI_Woolf2021!$F$9:$F$93*EXP(-Fperm_SI_Woolf2021!$I$9:$I$93*$C149*IF(AJ$58=Fperm_SI_Woolf2021!$E$9:$E$93,1,EXP(LN((1.1*(Fperm_SI_Woolf2021!$E$9:$E$93-AJ$58)-63.1579*EXP(-0.19*Fperm_SI_Woolf2021!$E$9:$E$93)+63.1579*EXP(-0.19*AJ$58))/(Fperm_SI_Woolf2021!$E$9:$E$93-AJ$58))*(AJ$58-Fperm_SI_Woolf2021!$E$9:$E$93)/10))) + Fperm_SI_Woolf2021!$G$9:$G$93*EXP(-Fperm_SI_Woolf2021!$J$9:$J$93*$C149*IF(AJ$58=Fperm_SI_Woolf2021!$E$9:$E$93,1,EXP(LN((1.1*(Fperm_SI_Woolf2021!$E$9:$E$93-AJ$58)-63.1579*EXP(-0.19*Fperm_SI_Woolf2021!$E$9:$E$93)+63.1579*EXP(-0.19*AJ$58))/(Fperm_SI_Woolf2021!$E$9:$E$93-AJ$58))*(AJ$58-Fperm_SI_Woolf2021!$E$9:$E$93)/10))) + Fperm_SI_Woolf2021!$H$9:$H$93*EXP(-Fperm_SI_Woolf2021!$K$9:$K$93*$C149*IF(AJ$58=Fperm_SI_Woolf2021!$E$9:$E$93,1,EXP(LN((1.1*(Fperm_SI_Woolf2021!$E$9:$E$93-AJ$58)-63.1579*EXP(-0.19*Fperm_SI_Woolf2021!$E$9:$E$93)+63.1579*EXP(-0.19*AJ$58))/(Fperm_SI_Woolf2021!$E$9:$E$93-AJ$58))*(AJ$58-Fperm_SI_Woolf2021!$E$9:$E$93)/10))),Fperm_SI_Woolf2021!$D$9:$D$93)*AJ$57+INTERCEPT(Fperm_SI_Woolf2021!$F$9:$F$93*EXP(-Fperm_SI_Woolf2021!$I$9:$I$93*$C149*IF(AJ$58=Fperm_SI_Woolf2021!$E$9:$E$93,1,EXP(LN((1.1*(Fperm_SI_Woolf2021!$E$9:$E$93-AJ$58)-63.1579*EXP(-0.19*Fperm_SI_Woolf2021!$E$9:$E$93)+63.1579*EXP(-0.19*AJ$58))/(Fperm_SI_Woolf2021!$E$9:$E$93-AJ$58))*(AJ$58-Fperm_SI_Woolf2021!$E$9:$E$93)/10))) + Fperm_SI_Woolf2021!$G$9:$G$93*EXP(-Fperm_SI_Woolf2021!$J$9:$J$93*$C149*IF(AJ$58=Fperm_SI_Woolf2021!$E$9:$E$93,1,EXP(LN((1.1*(Fperm_SI_Woolf2021!$E$9:$E$93-AJ$58)-63.1579*EXP(-0.19*Fperm_SI_Woolf2021!$E$9:$E$93)+63.1579*EXP(-0.19*AJ$58))/(Fperm_SI_Woolf2021!$E$9:$E$93-AJ$58))*(AJ$58-Fperm_SI_Woolf2021!$E$9:$E$93)/10))) + Fperm_SI_Woolf2021!$H$9:$H$93*EXP(-Fperm_SI_Woolf2021!$K$9:$K$93*$C149*IF(AJ$58=Fperm_SI_Woolf2021!$E$9:$E$93,1,EXP(LN((1.1*(Fperm_SI_Woolf2021!$E$9:$E$93-AJ$58)-63.1579*EXP(-0.19*Fperm_SI_Woolf2021!$E$9:$E$93)+63.1579*EXP(-0.19*AJ$58))/(Fperm_SI_Woolf2021!$E$9:$E$93-AJ$58))*(AJ$58-Fperm_SI_Woolf2021!$E$9:$E$93)/10))),Fperm_SI_Woolf2021!$D$9:$D$93))</f>
        <v>0.29668901582582219</v>
      </c>
      <c r="AK149" s="51" cm="1">
        <f t="array" ref="AK149">MIN(1,SLOPE(Fperm_SI_Woolf2021!$F$9:$F$93*EXP(-Fperm_SI_Woolf2021!$I$9:$I$93*$C149*IF(AK$58=Fperm_SI_Woolf2021!$E$9:$E$93,1,EXP(LN((1.1*(Fperm_SI_Woolf2021!$E$9:$E$93-AK$58)-63.1579*EXP(-0.19*Fperm_SI_Woolf2021!$E$9:$E$93)+63.1579*EXP(-0.19*AK$58))/(Fperm_SI_Woolf2021!$E$9:$E$93-AK$58))*(AK$58-Fperm_SI_Woolf2021!$E$9:$E$93)/10))) + Fperm_SI_Woolf2021!$G$9:$G$93*EXP(-Fperm_SI_Woolf2021!$J$9:$J$93*$C149*IF(AK$58=Fperm_SI_Woolf2021!$E$9:$E$93,1,EXP(LN((1.1*(Fperm_SI_Woolf2021!$E$9:$E$93-AK$58)-63.1579*EXP(-0.19*Fperm_SI_Woolf2021!$E$9:$E$93)+63.1579*EXP(-0.19*AK$58))/(Fperm_SI_Woolf2021!$E$9:$E$93-AK$58))*(AK$58-Fperm_SI_Woolf2021!$E$9:$E$93)/10))) + Fperm_SI_Woolf2021!$H$9:$H$93*EXP(-Fperm_SI_Woolf2021!$K$9:$K$93*$C149*IF(AK$58=Fperm_SI_Woolf2021!$E$9:$E$93,1,EXP(LN((1.1*(Fperm_SI_Woolf2021!$E$9:$E$93-AK$58)-63.1579*EXP(-0.19*Fperm_SI_Woolf2021!$E$9:$E$93)+63.1579*EXP(-0.19*AK$58))/(Fperm_SI_Woolf2021!$E$9:$E$93-AK$58))*(AK$58-Fperm_SI_Woolf2021!$E$9:$E$93)/10))),Fperm_SI_Woolf2021!$D$9:$D$93)*AK$57+INTERCEPT(Fperm_SI_Woolf2021!$F$9:$F$93*EXP(-Fperm_SI_Woolf2021!$I$9:$I$93*$C149*IF(AK$58=Fperm_SI_Woolf2021!$E$9:$E$93,1,EXP(LN((1.1*(Fperm_SI_Woolf2021!$E$9:$E$93-AK$58)-63.1579*EXP(-0.19*Fperm_SI_Woolf2021!$E$9:$E$93)+63.1579*EXP(-0.19*AK$58))/(Fperm_SI_Woolf2021!$E$9:$E$93-AK$58))*(AK$58-Fperm_SI_Woolf2021!$E$9:$E$93)/10))) + Fperm_SI_Woolf2021!$G$9:$G$93*EXP(-Fperm_SI_Woolf2021!$J$9:$J$93*$C149*IF(AK$58=Fperm_SI_Woolf2021!$E$9:$E$93,1,EXP(LN((1.1*(Fperm_SI_Woolf2021!$E$9:$E$93-AK$58)-63.1579*EXP(-0.19*Fperm_SI_Woolf2021!$E$9:$E$93)+63.1579*EXP(-0.19*AK$58))/(Fperm_SI_Woolf2021!$E$9:$E$93-AK$58))*(AK$58-Fperm_SI_Woolf2021!$E$9:$E$93)/10))) + Fperm_SI_Woolf2021!$H$9:$H$93*EXP(-Fperm_SI_Woolf2021!$K$9:$K$93*$C149*IF(AK$58=Fperm_SI_Woolf2021!$E$9:$E$93,1,EXP(LN((1.1*(Fperm_SI_Woolf2021!$E$9:$E$93-AK$58)-63.1579*EXP(-0.19*Fperm_SI_Woolf2021!$E$9:$E$93)+63.1579*EXP(-0.19*AK$58))/(Fperm_SI_Woolf2021!$E$9:$E$93-AK$58))*(AK$58-Fperm_SI_Woolf2021!$E$9:$E$93)/10))),Fperm_SI_Woolf2021!$D$9:$D$93))</f>
        <v>0.28112985149211089</v>
      </c>
      <c r="AL149" s="51" cm="1">
        <f t="array" ref="AL149">MIN(1,SLOPE(Fperm_SI_Woolf2021!$F$9:$F$93*EXP(-Fperm_SI_Woolf2021!$I$9:$I$93*$C149*IF(AL$58=Fperm_SI_Woolf2021!$E$9:$E$93,1,EXP(LN((1.1*(Fperm_SI_Woolf2021!$E$9:$E$93-AL$58)-63.1579*EXP(-0.19*Fperm_SI_Woolf2021!$E$9:$E$93)+63.1579*EXP(-0.19*AL$58))/(Fperm_SI_Woolf2021!$E$9:$E$93-AL$58))*(AL$58-Fperm_SI_Woolf2021!$E$9:$E$93)/10))) + Fperm_SI_Woolf2021!$G$9:$G$93*EXP(-Fperm_SI_Woolf2021!$J$9:$J$93*$C149*IF(AL$58=Fperm_SI_Woolf2021!$E$9:$E$93,1,EXP(LN((1.1*(Fperm_SI_Woolf2021!$E$9:$E$93-AL$58)-63.1579*EXP(-0.19*Fperm_SI_Woolf2021!$E$9:$E$93)+63.1579*EXP(-0.19*AL$58))/(Fperm_SI_Woolf2021!$E$9:$E$93-AL$58))*(AL$58-Fperm_SI_Woolf2021!$E$9:$E$93)/10))) + Fperm_SI_Woolf2021!$H$9:$H$93*EXP(-Fperm_SI_Woolf2021!$K$9:$K$93*$C149*IF(AL$58=Fperm_SI_Woolf2021!$E$9:$E$93,1,EXP(LN((1.1*(Fperm_SI_Woolf2021!$E$9:$E$93-AL$58)-63.1579*EXP(-0.19*Fperm_SI_Woolf2021!$E$9:$E$93)+63.1579*EXP(-0.19*AL$58))/(Fperm_SI_Woolf2021!$E$9:$E$93-AL$58))*(AL$58-Fperm_SI_Woolf2021!$E$9:$E$93)/10))),Fperm_SI_Woolf2021!$D$9:$D$93)*AL$57+INTERCEPT(Fperm_SI_Woolf2021!$F$9:$F$93*EXP(-Fperm_SI_Woolf2021!$I$9:$I$93*$C149*IF(AL$58=Fperm_SI_Woolf2021!$E$9:$E$93,1,EXP(LN((1.1*(Fperm_SI_Woolf2021!$E$9:$E$93-AL$58)-63.1579*EXP(-0.19*Fperm_SI_Woolf2021!$E$9:$E$93)+63.1579*EXP(-0.19*AL$58))/(Fperm_SI_Woolf2021!$E$9:$E$93-AL$58))*(AL$58-Fperm_SI_Woolf2021!$E$9:$E$93)/10))) + Fperm_SI_Woolf2021!$G$9:$G$93*EXP(-Fperm_SI_Woolf2021!$J$9:$J$93*$C149*IF(AL$58=Fperm_SI_Woolf2021!$E$9:$E$93,1,EXP(LN((1.1*(Fperm_SI_Woolf2021!$E$9:$E$93-AL$58)-63.1579*EXP(-0.19*Fperm_SI_Woolf2021!$E$9:$E$93)+63.1579*EXP(-0.19*AL$58))/(Fperm_SI_Woolf2021!$E$9:$E$93-AL$58))*(AL$58-Fperm_SI_Woolf2021!$E$9:$E$93)/10))) + Fperm_SI_Woolf2021!$H$9:$H$93*EXP(-Fperm_SI_Woolf2021!$K$9:$K$93*$C149*IF(AL$58=Fperm_SI_Woolf2021!$E$9:$E$93,1,EXP(LN((1.1*(Fperm_SI_Woolf2021!$E$9:$E$93-AL$58)-63.1579*EXP(-0.19*Fperm_SI_Woolf2021!$E$9:$E$93)+63.1579*EXP(-0.19*AL$58))/(Fperm_SI_Woolf2021!$E$9:$E$93-AL$58))*(AL$58-Fperm_SI_Woolf2021!$E$9:$E$93)/10))),Fperm_SI_Woolf2021!$D$9:$D$93))</f>
        <v>0.26557068715839965</v>
      </c>
      <c r="AM149" s="51" cm="1">
        <f t="array" ref="AM149">MIN(1,SLOPE(Fperm_SI_Woolf2021!$F$9:$F$93*EXP(-Fperm_SI_Woolf2021!$I$9:$I$93*$C149*IF(AM$58=Fperm_SI_Woolf2021!$E$9:$E$93,1,EXP(LN((1.1*(Fperm_SI_Woolf2021!$E$9:$E$93-AM$58)-63.1579*EXP(-0.19*Fperm_SI_Woolf2021!$E$9:$E$93)+63.1579*EXP(-0.19*AM$58))/(Fperm_SI_Woolf2021!$E$9:$E$93-AM$58))*(AM$58-Fperm_SI_Woolf2021!$E$9:$E$93)/10))) + Fperm_SI_Woolf2021!$G$9:$G$93*EXP(-Fperm_SI_Woolf2021!$J$9:$J$93*$C149*IF(AM$58=Fperm_SI_Woolf2021!$E$9:$E$93,1,EXP(LN((1.1*(Fperm_SI_Woolf2021!$E$9:$E$93-AM$58)-63.1579*EXP(-0.19*Fperm_SI_Woolf2021!$E$9:$E$93)+63.1579*EXP(-0.19*AM$58))/(Fperm_SI_Woolf2021!$E$9:$E$93-AM$58))*(AM$58-Fperm_SI_Woolf2021!$E$9:$E$93)/10))) + Fperm_SI_Woolf2021!$H$9:$H$93*EXP(-Fperm_SI_Woolf2021!$K$9:$K$93*$C149*IF(AM$58=Fperm_SI_Woolf2021!$E$9:$E$93,1,EXP(LN((1.1*(Fperm_SI_Woolf2021!$E$9:$E$93-AM$58)-63.1579*EXP(-0.19*Fperm_SI_Woolf2021!$E$9:$E$93)+63.1579*EXP(-0.19*AM$58))/(Fperm_SI_Woolf2021!$E$9:$E$93-AM$58))*(AM$58-Fperm_SI_Woolf2021!$E$9:$E$93)/10))),Fperm_SI_Woolf2021!$D$9:$D$93)*AM$57+INTERCEPT(Fperm_SI_Woolf2021!$F$9:$F$93*EXP(-Fperm_SI_Woolf2021!$I$9:$I$93*$C149*IF(AM$58=Fperm_SI_Woolf2021!$E$9:$E$93,1,EXP(LN((1.1*(Fperm_SI_Woolf2021!$E$9:$E$93-AM$58)-63.1579*EXP(-0.19*Fperm_SI_Woolf2021!$E$9:$E$93)+63.1579*EXP(-0.19*AM$58))/(Fperm_SI_Woolf2021!$E$9:$E$93-AM$58))*(AM$58-Fperm_SI_Woolf2021!$E$9:$E$93)/10))) + Fperm_SI_Woolf2021!$G$9:$G$93*EXP(-Fperm_SI_Woolf2021!$J$9:$J$93*$C149*IF(AM$58=Fperm_SI_Woolf2021!$E$9:$E$93,1,EXP(LN((1.1*(Fperm_SI_Woolf2021!$E$9:$E$93-AM$58)-63.1579*EXP(-0.19*Fperm_SI_Woolf2021!$E$9:$E$93)+63.1579*EXP(-0.19*AM$58))/(Fperm_SI_Woolf2021!$E$9:$E$93-AM$58))*(AM$58-Fperm_SI_Woolf2021!$E$9:$E$93)/10))) + Fperm_SI_Woolf2021!$H$9:$H$93*EXP(-Fperm_SI_Woolf2021!$K$9:$K$93*$C149*IF(AM$58=Fperm_SI_Woolf2021!$E$9:$E$93,1,EXP(LN((1.1*(Fperm_SI_Woolf2021!$E$9:$E$93-AM$58)-63.1579*EXP(-0.19*Fperm_SI_Woolf2021!$E$9:$E$93)+63.1579*EXP(-0.19*AM$58))/(Fperm_SI_Woolf2021!$E$9:$E$93-AM$58))*(AM$58-Fperm_SI_Woolf2021!$E$9:$E$93)/10))),Fperm_SI_Woolf2021!$D$9:$D$93))</f>
        <v>0.25001152282468836</v>
      </c>
      <c r="AN149" s="51" cm="1">
        <f t="array" ref="AN149">MIN(1,SLOPE(Fperm_SI_Woolf2021!$F$9:$F$93*EXP(-Fperm_SI_Woolf2021!$I$9:$I$93*$C149*IF(AN$58=Fperm_SI_Woolf2021!$E$9:$E$93,1,EXP(LN((1.1*(Fperm_SI_Woolf2021!$E$9:$E$93-AN$58)-63.1579*EXP(-0.19*Fperm_SI_Woolf2021!$E$9:$E$93)+63.1579*EXP(-0.19*AN$58))/(Fperm_SI_Woolf2021!$E$9:$E$93-AN$58))*(AN$58-Fperm_SI_Woolf2021!$E$9:$E$93)/10))) + Fperm_SI_Woolf2021!$G$9:$G$93*EXP(-Fperm_SI_Woolf2021!$J$9:$J$93*$C149*IF(AN$58=Fperm_SI_Woolf2021!$E$9:$E$93,1,EXP(LN((1.1*(Fperm_SI_Woolf2021!$E$9:$E$93-AN$58)-63.1579*EXP(-0.19*Fperm_SI_Woolf2021!$E$9:$E$93)+63.1579*EXP(-0.19*AN$58))/(Fperm_SI_Woolf2021!$E$9:$E$93-AN$58))*(AN$58-Fperm_SI_Woolf2021!$E$9:$E$93)/10))) + Fperm_SI_Woolf2021!$H$9:$H$93*EXP(-Fperm_SI_Woolf2021!$K$9:$K$93*$C149*IF(AN$58=Fperm_SI_Woolf2021!$E$9:$E$93,1,EXP(LN((1.1*(Fperm_SI_Woolf2021!$E$9:$E$93-AN$58)-63.1579*EXP(-0.19*Fperm_SI_Woolf2021!$E$9:$E$93)+63.1579*EXP(-0.19*AN$58))/(Fperm_SI_Woolf2021!$E$9:$E$93-AN$58))*(AN$58-Fperm_SI_Woolf2021!$E$9:$E$93)/10))),Fperm_SI_Woolf2021!$D$9:$D$93)*AN$57+INTERCEPT(Fperm_SI_Woolf2021!$F$9:$F$93*EXP(-Fperm_SI_Woolf2021!$I$9:$I$93*$C149*IF(AN$58=Fperm_SI_Woolf2021!$E$9:$E$93,1,EXP(LN((1.1*(Fperm_SI_Woolf2021!$E$9:$E$93-AN$58)-63.1579*EXP(-0.19*Fperm_SI_Woolf2021!$E$9:$E$93)+63.1579*EXP(-0.19*AN$58))/(Fperm_SI_Woolf2021!$E$9:$E$93-AN$58))*(AN$58-Fperm_SI_Woolf2021!$E$9:$E$93)/10))) + Fperm_SI_Woolf2021!$G$9:$G$93*EXP(-Fperm_SI_Woolf2021!$J$9:$J$93*$C149*IF(AN$58=Fperm_SI_Woolf2021!$E$9:$E$93,1,EXP(LN((1.1*(Fperm_SI_Woolf2021!$E$9:$E$93-AN$58)-63.1579*EXP(-0.19*Fperm_SI_Woolf2021!$E$9:$E$93)+63.1579*EXP(-0.19*AN$58))/(Fperm_SI_Woolf2021!$E$9:$E$93-AN$58))*(AN$58-Fperm_SI_Woolf2021!$E$9:$E$93)/10))) + Fperm_SI_Woolf2021!$H$9:$H$93*EXP(-Fperm_SI_Woolf2021!$K$9:$K$93*$C149*IF(AN$58=Fperm_SI_Woolf2021!$E$9:$E$93,1,EXP(LN((1.1*(Fperm_SI_Woolf2021!$E$9:$E$93-AN$58)-63.1579*EXP(-0.19*Fperm_SI_Woolf2021!$E$9:$E$93)+63.1579*EXP(-0.19*AN$58))/(Fperm_SI_Woolf2021!$E$9:$E$93-AN$58))*(AN$58-Fperm_SI_Woolf2021!$E$9:$E$93)/10))),Fperm_SI_Woolf2021!$D$9:$D$93))</f>
        <v>0.23445235849097706</v>
      </c>
      <c r="AO149" s="51" cm="1">
        <f t="array" ref="AO149">MIN(1,SLOPE(Fperm_SI_Woolf2021!$F$9:$F$93*EXP(-Fperm_SI_Woolf2021!$I$9:$I$93*$C149*IF(AO$58=Fperm_SI_Woolf2021!$E$9:$E$93,1,EXP(LN((1.1*(Fperm_SI_Woolf2021!$E$9:$E$93-AO$58)-63.1579*EXP(-0.19*Fperm_SI_Woolf2021!$E$9:$E$93)+63.1579*EXP(-0.19*AO$58))/(Fperm_SI_Woolf2021!$E$9:$E$93-AO$58))*(AO$58-Fperm_SI_Woolf2021!$E$9:$E$93)/10))) + Fperm_SI_Woolf2021!$G$9:$G$93*EXP(-Fperm_SI_Woolf2021!$J$9:$J$93*$C149*IF(AO$58=Fperm_SI_Woolf2021!$E$9:$E$93,1,EXP(LN((1.1*(Fperm_SI_Woolf2021!$E$9:$E$93-AO$58)-63.1579*EXP(-0.19*Fperm_SI_Woolf2021!$E$9:$E$93)+63.1579*EXP(-0.19*AO$58))/(Fperm_SI_Woolf2021!$E$9:$E$93-AO$58))*(AO$58-Fperm_SI_Woolf2021!$E$9:$E$93)/10))) + Fperm_SI_Woolf2021!$H$9:$H$93*EXP(-Fperm_SI_Woolf2021!$K$9:$K$93*$C149*IF(AO$58=Fperm_SI_Woolf2021!$E$9:$E$93,1,EXP(LN((1.1*(Fperm_SI_Woolf2021!$E$9:$E$93-AO$58)-63.1579*EXP(-0.19*Fperm_SI_Woolf2021!$E$9:$E$93)+63.1579*EXP(-0.19*AO$58))/(Fperm_SI_Woolf2021!$E$9:$E$93-AO$58))*(AO$58-Fperm_SI_Woolf2021!$E$9:$E$93)/10))),Fperm_SI_Woolf2021!$D$9:$D$93)*AO$57+INTERCEPT(Fperm_SI_Woolf2021!$F$9:$F$93*EXP(-Fperm_SI_Woolf2021!$I$9:$I$93*$C149*IF(AO$58=Fperm_SI_Woolf2021!$E$9:$E$93,1,EXP(LN((1.1*(Fperm_SI_Woolf2021!$E$9:$E$93-AO$58)-63.1579*EXP(-0.19*Fperm_SI_Woolf2021!$E$9:$E$93)+63.1579*EXP(-0.19*AO$58))/(Fperm_SI_Woolf2021!$E$9:$E$93-AO$58))*(AO$58-Fperm_SI_Woolf2021!$E$9:$E$93)/10))) + Fperm_SI_Woolf2021!$G$9:$G$93*EXP(-Fperm_SI_Woolf2021!$J$9:$J$93*$C149*IF(AO$58=Fperm_SI_Woolf2021!$E$9:$E$93,1,EXP(LN((1.1*(Fperm_SI_Woolf2021!$E$9:$E$93-AO$58)-63.1579*EXP(-0.19*Fperm_SI_Woolf2021!$E$9:$E$93)+63.1579*EXP(-0.19*AO$58))/(Fperm_SI_Woolf2021!$E$9:$E$93-AO$58))*(AO$58-Fperm_SI_Woolf2021!$E$9:$E$93)/10))) + Fperm_SI_Woolf2021!$H$9:$H$93*EXP(-Fperm_SI_Woolf2021!$K$9:$K$93*$C149*IF(AO$58=Fperm_SI_Woolf2021!$E$9:$E$93,1,EXP(LN((1.1*(Fperm_SI_Woolf2021!$E$9:$E$93-AO$58)-63.1579*EXP(-0.19*Fperm_SI_Woolf2021!$E$9:$E$93)+63.1579*EXP(-0.19*AO$58))/(Fperm_SI_Woolf2021!$E$9:$E$93-AO$58))*(AO$58-Fperm_SI_Woolf2021!$E$9:$E$93)/10))),Fperm_SI_Woolf2021!$D$9:$D$93))</f>
        <v>0.2188931941572658</v>
      </c>
      <c r="AP149" s="51" cm="1">
        <f t="array" ref="AP149">MIN(1,SLOPE(Fperm_SI_Woolf2021!$F$9:$F$93*EXP(-Fperm_SI_Woolf2021!$I$9:$I$93*$C149*IF(AP$58=Fperm_SI_Woolf2021!$E$9:$E$93,1,EXP(LN((1.1*(Fperm_SI_Woolf2021!$E$9:$E$93-AP$58)-63.1579*EXP(-0.19*Fperm_SI_Woolf2021!$E$9:$E$93)+63.1579*EXP(-0.19*AP$58))/(Fperm_SI_Woolf2021!$E$9:$E$93-AP$58))*(AP$58-Fperm_SI_Woolf2021!$E$9:$E$93)/10))) + Fperm_SI_Woolf2021!$G$9:$G$93*EXP(-Fperm_SI_Woolf2021!$J$9:$J$93*$C149*IF(AP$58=Fperm_SI_Woolf2021!$E$9:$E$93,1,EXP(LN((1.1*(Fperm_SI_Woolf2021!$E$9:$E$93-AP$58)-63.1579*EXP(-0.19*Fperm_SI_Woolf2021!$E$9:$E$93)+63.1579*EXP(-0.19*AP$58))/(Fperm_SI_Woolf2021!$E$9:$E$93-AP$58))*(AP$58-Fperm_SI_Woolf2021!$E$9:$E$93)/10))) + Fperm_SI_Woolf2021!$H$9:$H$93*EXP(-Fperm_SI_Woolf2021!$K$9:$K$93*$C149*IF(AP$58=Fperm_SI_Woolf2021!$E$9:$E$93,1,EXP(LN((1.1*(Fperm_SI_Woolf2021!$E$9:$E$93-AP$58)-63.1579*EXP(-0.19*Fperm_SI_Woolf2021!$E$9:$E$93)+63.1579*EXP(-0.19*AP$58))/(Fperm_SI_Woolf2021!$E$9:$E$93-AP$58))*(AP$58-Fperm_SI_Woolf2021!$E$9:$E$93)/10))),Fperm_SI_Woolf2021!$D$9:$D$93)*AP$57+INTERCEPT(Fperm_SI_Woolf2021!$F$9:$F$93*EXP(-Fperm_SI_Woolf2021!$I$9:$I$93*$C149*IF(AP$58=Fperm_SI_Woolf2021!$E$9:$E$93,1,EXP(LN((1.1*(Fperm_SI_Woolf2021!$E$9:$E$93-AP$58)-63.1579*EXP(-0.19*Fperm_SI_Woolf2021!$E$9:$E$93)+63.1579*EXP(-0.19*AP$58))/(Fperm_SI_Woolf2021!$E$9:$E$93-AP$58))*(AP$58-Fperm_SI_Woolf2021!$E$9:$E$93)/10))) + Fperm_SI_Woolf2021!$G$9:$G$93*EXP(-Fperm_SI_Woolf2021!$J$9:$J$93*$C149*IF(AP$58=Fperm_SI_Woolf2021!$E$9:$E$93,1,EXP(LN((1.1*(Fperm_SI_Woolf2021!$E$9:$E$93-AP$58)-63.1579*EXP(-0.19*Fperm_SI_Woolf2021!$E$9:$E$93)+63.1579*EXP(-0.19*AP$58))/(Fperm_SI_Woolf2021!$E$9:$E$93-AP$58))*(AP$58-Fperm_SI_Woolf2021!$E$9:$E$93)/10))) + Fperm_SI_Woolf2021!$H$9:$H$93*EXP(-Fperm_SI_Woolf2021!$K$9:$K$93*$C149*IF(AP$58=Fperm_SI_Woolf2021!$E$9:$E$93,1,EXP(LN((1.1*(Fperm_SI_Woolf2021!$E$9:$E$93-AP$58)-63.1579*EXP(-0.19*Fperm_SI_Woolf2021!$E$9:$E$93)+63.1579*EXP(-0.19*AP$58))/(Fperm_SI_Woolf2021!$E$9:$E$93-AP$58))*(AP$58-Fperm_SI_Woolf2021!$E$9:$E$93)/10))),Fperm_SI_Woolf2021!$D$9:$D$93))</f>
        <v>0.2033340298235545</v>
      </c>
      <c r="AQ149" s="51" cm="1">
        <f t="array" ref="AQ149">MIN(1,SLOPE(Fperm_SI_Woolf2021!$F$9:$F$93*EXP(-Fperm_SI_Woolf2021!$I$9:$I$93*$C149*IF(AQ$58=Fperm_SI_Woolf2021!$E$9:$E$93,1,EXP(LN((1.1*(Fperm_SI_Woolf2021!$E$9:$E$93-AQ$58)-63.1579*EXP(-0.19*Fperm_SI_Woolf2021!$E$9:$E$93)+63.1579*EXP(-0.19*AQ$58))/(Fperm_SI_Woolf2021!$E$9:$E$93-AQ$58))*(AQ$58-Fperm_SI_Woolf2021!$E$9:$E$93)/10))) + Fperm_SI_Woolf2021!$G$9:$G$93*EXP(-Fperm_SI_Woolf2021!$J$9:$J$93*$C149*IF(AQ$58=Fperm_SI_Woolf2021!$E$9:$E$93,1,EXP(LN((1.1*(Fperm_SI_Woolf2021!$E$9:$E$93-AQ$58)-63.1579*EXP(-0.19*Fperm_SI_Woolf2021!$E$9:$E$93)+63.1579*EXP(-0.19*AQ$58))/(Fperm_SI_Woolf2021!$E$9:$E$93-AQ$58))*(AQ$58-Fperm_SI_Woolf2021!$E$9:$E$93)/10))) + Fperm_SI_Woolf2021!$H$9:$H$93*EXP(-Fperm_SI_Woolf2021!$K$9:$K$93*$C149*IF(AQ$58=Fperm_SI_Woolf2021!$E$9:$E$93,1,EXP(LN((1.1*(Fperm_SI_Woolf2021!$E$9:$E$93-AQ$58)-63.1579*EXP(-0.19*Fperm_SI_Woolf2021!$E$9:$E$93)+63.1579*EXP(-0.19*AQ$58))/(Fperm_SI_Woolf2021!$E$9:$E$93-AQ$58))*(AQ$58-Fperm_SI_Woolf2021!$E$9:$E$93)/10))),Fperm_SI_Woolf2021!$D$9:$D$93)*AQ$57+INTERCEPT(Fperm_SI_Woolf2021!$F$9:$F$93*EXP(-Fperm_SI_Woolf2021!$I$9:$I$93*$C149*IF(AQ$58=Fperm_SI_Woolf2021!$E$9:$E$93,1,EXP(LN((1.1*(Fperm_SI_Woolf2021!$E$9:$E$93-AQ$58)-63.1579*EXP(-0.19*Fperm_SI_Woolf2021!$E$9:$E$93)+63.1579*EXP(-0.19*AQ$58))/(Fperm_SI_Woolf2021!$E$9:$E$93-AQ$58))*(AQ$58-Fperm_SI_Woolf2021!$E$9:$E$93)/10))) + Fperm_SI_Woolf2021!$G$9:$G$93*EXP(-Fperm_SI_Woolf2021!$J$9:$J$93*$C149*IF(AQ$58=Fperm_SI_Woolf2021!$E$9:$E$93,1,EXP(LN((1.1*(Fperm_SI_Woolf2021!$E$9:$E$93-AQ$58)-63.1579*EXP(-0.19*Fperm_SI_Woolf2021!$E$9:$E$93)+63.1579*EXP(-0.19*AQ$58))/(Fperm_SI_Woolf2021!$E$9:$E$93-AQ$58))*(AQ$58-Fperm_SI_Woolf2021!$E$9:$E$93)/10))) + Fperm_SI_Woolf2021!$H$9:$H$93*EXP(-Fperm_SI_Woolf2021!$K$9:$K$93*$C149*IF(AQ$58=Fperm_SI_Woolf2021!$E$9:$E$93,1,EXP(LN((1.1*(Fperm_SI_Woolf2021!$E$9:$E$93-AQ$58)-63.1579*EXP(-0.19*Fperm_SI_Woolf2021!$E$9:$E$93)+63.1579*EXP(-0.19*AQ$58))/(Fperm_SI_Woolf2021!$E$9:$E$93-AQ$58))*(AQ$58-Fperm_SI_Woolf2021!$E$9:$E$93)/10))),Fperm_SI_Woolf2021!$D$9:$D$93))</f>
        <v>0.18777486548984323</v>
      </c>
      <c r="AR149" s="51" cm="1">
        <f t="array" ref="AR149">MIN(1,SLOPE(Fperm_SI_Woolf2021!$F$9:$F$93*EXP(-Fperm_SI_Woolf2021!$I$9:$I$93*$C149*IF(AR$58=Fperm_SI_Woolf2021!$E$9:$E$93,1,EXP(LN((1.1*(Fperm_SI_Woolf2021!$E$9:$E$93-AR$58)-63.1579*EXP(-0.19*Fperm_SI_Woolf2021!$E$9:$E$93)+63.1579*EXP(-0.19*AR$58))/(Fperm_SI_Woolf2021!$E$9:$E$93-AR$58))*(AR$58-Fperm_SI_Woolf2021!$E$9:$E$93)/10))) + Fperm_SI_Woolf2021!$G$9:$G$93*EXP(-Fperm_SI_Woolf2021!$J$9:$J$93*$C149*IF(AR$58=Fperm_SI_Woolf2021!$E$9:$E$93,1,EXP(LN((1.1*(Fperm_SI_Woolf2021!$E$9:$E$93-AR$58)-63.1579*EXP(-0.19*Fperm_SI_Woolf2021!$E$9:$E$93)+63.1579*EXP(-0.19*AR$58))/(Fperm_SI_Woolf2021!$E$9:$E$93-AR$58))*(AR$58-Fperm_SI_Woolf2021!$E$9:$E$93)/10))) + Fperm_SI_Woolf2021!$H$9:$H$93*EXP(-Fperm_SI_Woolf2021!$K$9:$K$93*$C149*IF(AR$58=Fperm_SI_Woolf2021!$E$9:$E$93,1,EXP(LN((1.1*(Fperm_SI_Woolf2021!$E$9:$E$93-AR$58)-63.1579*EXP(-0.19*Fperm_SI_Woolf2021!$E$9:$E$93)+63.1579*EXP(-0.19*AR$58))/(Fperm_SI_Woolf2021!$E$9:$E$93-AR$58))*(AR$58-Fperm_SI_Woolf2021!$E$9:$E$93)/10))),Fperm_SI_Woolf2021!$D$9:$D$93)*AR$57+INTERCEPT(Fperm_SI_Woolf2021!$F$9:$F$93*EXP(-Fperm_SI_Woolf2021!$I$9:$I$93*$C149*IF(AR$58=Fperm_SI_Woolf2021!$E$9:$E$93,1,EXP(LN((1.1*(Fperm_SI_Woolf2021!$E$9:$E$93-AR$58)-63.1579*EXP(-0.19*Fperm_SI_Woolf2021!$E$9:$E$93)+63.1579*EXP(-0.19*AR$58))/(Fperm_SI_Woolf2021!$E$9:$E$93-AR$58))*(AR$58-Fperm_SI_Woolf2021!$E$9:$E$93)/10))) + Fperm_SI_Woolf2021!$G$9:$G$93*EXP(-Fperm_SI_Woolf2021!$J$9:$J$93*$C149*IF(AR$58=Fperm_SI_Woolf2021!$E$9:$E$93,1,EXP(LN((1.1*(Fperm_SI_Woolf2021!$E$9:$E$93-AR$58)-63.1579*EXP(-0.19*Fperm_SI_Woolf2021!$E$9:$E$93)+63.1579*EXP(-0.19*AR$58))/(Fperm_SI_Woolf2021!$E$9:$E$93-AR$58))*(AR$58-Fperm_SI_Woolf2021!$E$9:$E$93)/10))) + Fperm_SI_Woolf2021!$H$9:$H$93*EXP(-Fperm_SI_Woolf2021!$K$9:$K$93*$C149*IF(AR$58=Fperm_SI_Woolf2021!$E$9:$E$93,1,EXP(LN((1.1*(Fperm_SI_Woolf2021!$E$9:$E$93-AR$58)-63.1579*EXP(-0.19*Fperm_SI_Woolf2021!$E$9:$E$93)+63.1579*EXP(-0.19*AR$58))/(Fperm_SI_Woolf2021!$E$9:$E$93-AR$58))*(AR$58-Fperm_SI_Woolf2021!$E$9:$E$93)/10))),Fperm_SI_Woolf2021!$D$9:$D$93))</f>
        <v>0.17221570115613194</v>
      </c>
      <c r="AS149" s="51" cm="1">
        <f t="array" ref="AS149">MIN(1,SLOPE(Fperm_SI_Woolf2021!$F$9:$F$93*EXP(-Fperm_SI_Woolf2021!$I$9:$I$93*$C149*IF(AS$58=Fperm_SI_Woolf2021!$E$9:$E$93,1,EXP(LN((1.1*(Fperm_SI_Woolf2021!$E$9:$E$93-AS$58)-63.1579*EXP(-0.19*Fperm_SI_Woolf2021!$E$9:$E$93)+63.1579*EXP(-0.19*AS$58))/(Fperm_SI_Woolf2021!$E$9:$E$93-AS$58))*(AS$58-Fperm_SI_Woolf2021!$E$9:$E$93)/10))) + Fperm_SI_Woolf2021!$G$9:$G$93*EXP(-Fperm_SI_Woolf2021!$J$9:$J$93*$C149*IF(AS$58=Fperm_SI_Woolf2021!$E$9:$E$93,1,EXP(LN((1.1*(Fperm_SI_Woolf2021!$E$9:$E$93-AS$58)-63.1579*EXP(-0.19*Fperm_SI_Woolf2021!$E$9:$E$93)+63.1579*EXP(-0.19*AS$58))/(Fperm_SI_Woolf2021!$E$9:$E$93-AS$58))*(AS$58-Fperm_SI_Woolf2021!$E$9:$E$93)/10))) + Fperm_SI_Woolf2021!$H$9:$H$93*EXP(-Fperm_SI_Woolf2021!$K$9:$K$93*$C149*IF(AS$58=Fperm_SI_Woolf2021!$E$9:$E$93,1,EXP(LN((1.1*(Fperm_SI_Woolf2021!$E$9:$E$93-AS$58)-63.1579*EXP(-0.19*Fperm_SI_Woolf2021!$E$9:$E$93)+63.1579*EXP(-0.19*AS$58))/(Fperm_SI_Woolf2021!$E$9:$E$93-AS$58))*(AS$58-Fperm_SI_Woolf2021!$E$9:$E$93)/10))),Fperm_SI_Woolf2021!$D$9:$D$93)*AS$57+INTERCEPT(Fperm_SI_Woolf2021!$F$9:$F$93*EXP(-Fperm_SI_Woolf2021!$I$9:$I$93*$C149*IF(AS$58=Fperm_SI_Woolf2021!$E$9:$E$93,1,EXP(LN((1.1*(Fperm_SI_Woolf2021!$E$9:$E$93-AS$58)-63.1579*EXP(-0.19*Fperm_SI_Woolf2021!$E$9:$E$93)+63.1579*EXP(-0.19*AS$58))/(Fperm_SI_Woolf2021!$E$9:$E$93-AS$58))*(AS$58-Fperm_SI_Woolf2021!$E$9:$E$93)/10))) + Fperm_SI_Woolf2021!$G$9:$G$93*EXP(-Fperm_SI_Woolf2021!$J$9:$J$93*$C149*IF(AS$58=Fperm_SI_Woolf2021!$E$9:$E$93,1,EXP(LN((1.1*(Fperm_SI_Woolf2021!$E$9:$E$93-AS$58)-63.1579*EXP(-0.19*Fperm_SI_Woolf2021!$E$9:$E$93)+63.1579*EXP(-0.19*AS$58))/(Fperm_SI_Woolf2021!$E$9:$E$93-AS$58))*(AS$58-Fperm_SI_Woolf2021!$E$9:$E$93)/10))) + Fperm_SI_Woolf2021!$H$9:$H$93*EXP(-Fperm_SI_Woolf2021!$K$9:$K$93*$C149*IF(AS$58=Fperm_SI_Woolf2021!$E$9:$E$93,1,EXP(LN((1.1*(Fperm_SI_Woolf2021!$E$9:$E$93-AS$58)-63.1579*EXP(-0.19*Fperm_SI_Woolf2021!$E$9:$E$93)+63.1579*EXP(-0.19*AS$58))/(Fperm_SI_Woolf2021!$E$9:$E$93-AS$58))*(AS$58-Fperm_SI_Woolf2021!$E$9:$E$93)/10))),Fperm_SI_Woolf2021!$D$9:$D$93))</f>
        <v>0.15665653682242064</v>
      </c>
      <c r="AT149" s="51" cm="1">
        <f t="array" ref="AT149">MIN(1,SLOPE(Fperm_SI_Woolf2021!$F$9:$F$93*EXP(-Fperm_SI_Woolf2021!$I$9:$I$93*$C149*IF(AT$58=Fperm_SI_Woolf2021!$E$9:$E$93,1,EXP(LN((1.1*(Fperm_SI_Woolf2021!$E$9:$E$93-AT$58)-63.1579*EXP(-0.19*Fperm_SI_Woolf2021!$E$9:$E$93)+63.1579*EXP(-0.19*AT$58))/(Fperm_SI_Woolf2021!$E$9:$E$93-AT$58))*(AT$58-Fperm_SI_Woolf2021!$E$9:$E$93)/10))) + Fperm_SI_Woolf2021!$G$9:$G$93*EXP(-Fperm_SI_Woolf2021!$J$9:$J$93*$C149*IF(AT$58=Fperm_SI_Woolf2021!$E$9:$E$93,1,EXP(LN((1.1*(Fperm_SI_Woolf2021!$E$9:$E$93-AT$58)-63.1579*EXP(-0.19*Fperm_SI_Woolf2021!$E$9:$E$93)+63.1579*EXP(-0.19*AT$58))/(Fperm_SI_Woolf2021!$E$9:$E$93-AT$58))*(AT$58-Fperm_SI_Woolf2021!$E$9:$E$93)/10))) + Fperm_SI_Woolf2021!$H$9:$H$93*EXP(-Fperm_SI_Woolf2021!$K$9:$K$93*$C149*IF(AT$58=Fperm_SI_Woolf2021!$E$9:$E$93,1,EXP(LN((1.1*(Fperm_SI_Woolf2021!$E$9:$E$93-AT$58)-63.1579*EXP(-0.19*Fperm_SI_Woolf2021!$E$9:$E$93)+63.1579*EXP(-0.19*AT$58))/(Fperm_SI_Woolf2021!$E$9:$E$93-AT$58))*(AT$58-Fperm_SI_Woolf2021!$E$9:$E$93)/10))),Fperm_SI_Woolf2021!$D$9:$D$93)*AT$57+INTERCEPT(Fperm_SI_Woolf2021!$F$9:$F$93*EXP(-Fperm_SI_Woolf2021!$I$9:$I$93*$C149*IF(AT$58=Fperm_SI_Woolf2021!$E$9:$E$93,1,EXP(LN((1.1*(Fperm_SI_Woolf2021!$E$9:$E$93-AT$58)-63.1579*EXP(-0.19*Fperm_SI_Woolf2021!$E$9:$E$93)+63.1579*EXP(-0.19*AT$58))/(Fperm_SI_Woolf2021!$E$9:$E$93-AT$58))*(AT$58-Fperm_SI_Woolf2021!$E$9:$E$93)/10))) + Fperm_SI_Woolf2021!$G$9:$G$93*EXP(-Fperm_SI_Woolf2021!$J$9:$J$93*$C149*IF(AT$58=Fperm_SI_Woolf2021!$E$9:$E$93,1,EXP(LN((1.1*(Fperm_SI_Woolf2021!$E$9:$E$93-AT$58)-63.1579*EXP(-0.19*Fperm_SI_Woolf2021!$E$9:$E$93)+63.1579*EXP(-0.19*AT$58))/(Fperm_SI_Woolf2021!$E$9:$E$93-AT$58))*(AT$58-Fperm_SI_Woolf2021!$E$9:$E$93)/10))) + Fperm_SI_Woolf2021!$H$9:$H$93*EXP(-Fperm_SI_Woolf2021!$K$9:$K$93*$C149*IF(AT$58=Fperm_SI_Woolf2021!$E$9:$E$93,1,EXP(LN((1.1*(Fperm_SI_Woolf2021!$E$9:$E$93-AT$58)-63.1579*EXP(-0.19*Fperm_SI_Woolf2021!$E$9:$E$93)+63.1579*EXP(-0.19*AT$58))/(Fperm_SI_Woolf2021!$E$9:$E$93-AT$58))*(AT$58-Fperm_SI_Woolf2021!$E$9:$E$93)/10))),Fperm_SI_Woolf2021!$D$9:$D$93))</f>
        <v>0.14109737248870935</v>
      </c>
      <c r="AU149" s="51" cm="1">
        <f t="array" ref="AU149">MIN(1,SLOPE(Fperm_SI_Woolf2021!$F$9:$F$93*EXP(-Fperm_SI_Woolf2021!$I$9:$I$93*$C149*IF(AU$58=Fperm_SI_Woolf2021!$E$9:$E$93,1,EXP(LN((1.1*(Fperm_SI_Woolf2021!$E$9:$E$93-AU$58)-63.1579*EXP(-0.19*Fperm_SI_Woolf2021!$E$9:$E$93)+63.1579*EXP(-0.19*AU$58))/(Fperm_SI_Woolf2021!$E$9:$E$93-AU$58))*(AU$58-Fperm_SI_Woolf2021!$E$9:$E$93)/10))) + Fperm_SI_Woolf2021!$G$9:$G$93*EXP(-Fperm_SI_Woolf2021!$J$9:$J$93*$C149*IF(AU$58=Fperm_SI_Woolf2021!$E$9:$E$93,1,EXP(LN((1.1*(Fperm_SI_Woolf2021!$E$9:$E$93-AU$58)-63.1579*EXP(-0.19*Fperm_SI_Woolf2021!$E$9:$E$93)+63.1579*EXP(-0.19*AU$58))/(Fperm_SI_Woolf2021!$E$9:$E$93-AU$58))*(AU$58-Fperm_SI_Woolf2021!$E$9:$E$93)/10))) + Fperm_SI_Woolf2021!$H$9:$H$93*EXP(-Fperm_SI_Woolf2021!$K$9:$K$93*$C149*IF(AU$58=Fperm_SI_Woolf2021!$E$9:$E$93,1,EXP(LN((1.1*(Fperm_SI_Woolf2021!$E$9:$E$93-AU$58)-63.1579*EXP(-0.19*Fperm_SI_Woolf2021!$E$9:$E$93)+63.1579*EXP(-0.19*AU$58))/(Fperm_SI_Woolf2021!$E$9:$E$93-AU$58))*(AU$58-Fperm_SI_Woolf2021!$E$9:$E$93)/10))),Fperm_SI_Woolf2021!$D$9:$D$93)*AU$57+INTERCEPT(Fperm_SI_Woolf2021!$F$9:$F$93*EXP(-Fperm_SI_Woolf2021!$I$9:$I$93*$C149*IF(AU$58=Fperm_SI_Woolf2021!$E$9:$E$93,1,EXP(LN((1.1*(Fperm_SI_Woolf2021!$E$9:$E$93-AU$58)-63.1579*EXP(-0.19*Fperm_SI_Woolf2021!$E$9:$E$93)+63.1579*EXP(-0.19*AU$58))/(Fperm_SI_Woolf2021!$E$9:$E$93-AU$58))*(AU$58-Fperm_SI_Woolf2021!$E$9:$E$93)/10))) + Fperm_SI_Woolf2021!$G$9:$G$93*EXP(-Fperm_SI_Woolf2021!$J$9:$J$93*$C149*IF(AU$58=Fperm_SI_Woolf2021!$E$9:$E$93,1,EXP(LN((1.1*(Fperm_SI_Woolf2021!$E$9:$E$93-AU$58)-63.1579*EXP(-0.19*Fperm_SI_Woolf2021!$E$9:$E$93)+63.1579*EXP(-0.19*AU$58))/(Fperm_SI_Woolf2021!$E$9:$E$93-AU$58))*(AU$58-Fperm_SI_Woolf2021!$E$9:$E$93)/10))) + Fperm_SI_Woolf2021!$H$9:$H$93*EXP(-Fperm_SI_Woolf2021!$K$9:$K$93*$C149*IF(AU$58=Fperm_SI_Woolf2021!$E$9:$E$93,1,EXP(LN((1.1*(Fperm_SI_Woolf2021!$E$9:$E$93-AU$58)-63.1579*EXP(-0.19*Fperm_SI_Woolf2021!$E$9:$E$93)+63.1579*EXP(-0.19*AU$58))/(Fperm_SI_Woolf2021!$E$9:$E$93-AU$58))*(AU$58-Fperm_SI_Woolf2021!$E$9:$E$93)/10))),Fperm_SI_Woolf2021!$D$9:$D$93))</f>
        <v>0.12553820815499803</v>
      </c>
      <c r="AV149" s="51" cm="1">
        <f t="array" ref="AV149">MIN(1,SLOPE(Fperm_SI_Woolf2021!$F$9:$F$93*EXP(-Fperm_SI_Woolf2021!$I$9:$I$93*$C149*IF(AV$58=Fperm_SI_Woolf2021!$E$9:$E$93,1,EXP(LN((1.1*(Fperm_SI_Woolf2021!$E$9:$E$93-AV$58)-63.1579*EXP(-0.19*Fperm_SI_Woolf2021!$E$9:$E$93)+63.1579*EXP(-0.19*AV$58))/(Fperm_SI_Woolf2021!$E$9:$E$93-AV$58))*(AV$58-Fperm_SI_Woolf2021!$E$9:$E$93)/10))) + Fperm_SI_Woolf2021!$G$9:$G$93*EXP(-Fperm_SI_Woolf2021!$J$9:$J$93*$C149*IF(AV$58=Fperm_SI_Woolf2021!$E$9:$E$93,1,EXP(LN((1.1*(Fperm_SI_Woolf2021!$E$9:$E$93-AV$58)-63.1579*EXP(-0.19*Fperm_SI_Woolf2021!$E$9:$E$93)+63.1579*EXP(-0.19*AV$58))/(Fperm_SI_Woolf2021!$E$9:$E$93-AV$58))*(AV$58-Fperm_SI_Woolf2021!$E$9:$E$93)/10))) + Fperm_SI_Woolf2021!$H$9:$H$93*EXP(-Fperm_SI_Woolf2021!$K$9:$K$93*$C149*IF(AV$58=Fperm_SI_Woolf2021!$E$9:$E$93,1,EXP(LN((1.1*(Fperm_SI_Woolf2021!$E$9:$E$93-AV$58)-63.1579*EXP(-0.19*Fperm_SI_Woolf2021!$E$9:$E$93)+63.1579*EXP(-0.19*AV$58))/(Fperm_SI_Woolf2021!$E$9:$E$93-AV$58))*(AV$58-Fperm_SI_Woolf2021!$E$9:$E$93)/10))),Fperm_SI_Woolf2021!$D$9:$D$93)*AV$57+INTERCEPT(Fperm_SI_Woolf2021!$F$9:$F$93*EXP(-Fperm_SI_Woolf2021!$I$9:$I$93*$C149*IF(AV$58=Fperm_SI_Woolf2021!$E$9:$E$93,1,EXP(LN((1.1*(Fperm_SI_Woolf2021!$E$9:$E$93-AV$58)-63.1579*EXP(-0.19*Fperm_SI_Woolf2021!$E$9:$E$93)+63.1579*EXP(-0.19*AV$58))/(Fperm_SI_Woolf2021!$E$9:$E$93-AV$58))*(AV$58-Fperm_SI_Woolf2021!$E$9:$E$93)/10))) + Fperm_SI_Woolf2021!$G$9:$G$93*EXP(-Fperm_SI_Woolf2021!$J$9:$J$93*$C149*IF(AV$58=Fperm_SI_Woolf2021!$E$9:$E$93,1,EXP(LN((1.1*(Fperm_SI_Woolf2021!$E$9:$E$93-AV$58)-63.1579*EXP(-0.19*Fperm_SI_Woolf2021!$E$9:$E$93)+63.1579*EXP(-0.19*AV$58))/(Fperm_SI_Woolf2021!$E$9:$E$93-AV$58))*(AV$58-Fperm_SI_Woolf2021!$E$9:$E$93)/10))) + Fperm_SI_Woolf2021!$H$9:$H$93*EXP(-Fperm_SI_Woolf2021!$K$9:$K$93*$C149*IF(AV$58=Fperm_SI_Woolf2021!$E$9:$E$93,1,EXP(LN((1.1*(Fperm_SI_Woolf2021!$E$9:$E$93-AV$58)-63.1579*EXP(-0.19*Fperm_SI_Woolf2021!$E$9:$E$93)+63.1579*EXP(-0.19*AV$58))/(Fperm_SI_Woolf2021!$E$9:$E$93-AV$58))*(AV$58-Fperm_SI_Woolf2021!$E$9:$E$93)/10))),Fperm_SI_Woolf2021!$D$9:$D$93))</f>
        <v>0.10997904382128673</v>
      </c>
      <c r="AW149" s="51" cm="1">
        <f t="array" ref="AW149">MIN(1,SLOPE(Fperm_SI_Woolf2021!$F$9:$F$93*EXP(-Fperm_SI_Woolf2021!$I$9:$I$93*$C149*IF(AW$58=Fperm_SI_Woolf2021!$E$9:$E$93,1,EXP(LN((1.1*(Fperm_SI_Woolf2021!$E$9:$E$93-AW$58)-63.1579*EXP(-0.19*Fperm_SI_Woolf2021!$E$9:$E$93)+63.1579*EXP(-0.19*AW$58))/(Fperm_SI_Woolf2021!$E$9:$E$93-AW$58))*(AW$58-Fperm_SI_Woolf2021!$E$9:$E$93)/10))) + Fperm_SI_Woolf2021!$G$9:$G$93*EXP(-Fperm_SI_Woolf2021!$J$9:$J$93*$C149*IF(AW$58=Fperm_SI_Woolf2021!$E$9:$E$93,1,EXP(LN((1.1*(Fperm_SI_Woolf2021!$E$9:$E$93-AW$58)-63.1579*EXP(-0.19*Fperm_SI_Woolf2021!$E$9:$E$93)+63.1579*EXP(-0.19*AW$58))/(Fperm_SI_Woolf2021!$E$9:$E$93-AW$58))*(AW$58-Fperm_SI_Woolf2021!$E$9:$E$93)/10))) + Fperm_SI_Woolf2021!$H$9:$H$93*EXP(-Fperm_SI_Woolf2021!$K$9:$K$93*$C149*IF(AW$58=Fperm_SI_Woolf2021!$E$9:$E$93,1,EXP(LN((1.1*(Fperm_SI_Woolf2021!$E$9:$E$93-AW$58)-63.1579*EXP(-0.19*Fperm_SI_Woolf2021!$E$9:$E$93)+63.1579*EXP(-0.19*AW$58))/(Fperm_SI_Woolf2021!$E$9:$E$93-AW$58))*(AW$58-Fperm_SI_Woolf2021!$E$9:$E$93)/10))),Fperm_SI_Woolf2021!$D$9:$D$93)*AW$57+INTERCEPT(Fperm_SI_Woolf2021!$F$9:$F$93*EXP(-Fperm_SI_Woolf2021!$I$9:$I$93*$C149*IF(AW$58=Fperm_SI_Woolf2021!$E$9:$E$93,1,EXP(LN((1.1*(Fperm_SI_Woolf2021!$E$9:$E$93-AW$58)-63.1579*EXP(-0.19*Fperm_SI_Woolf2021!$E$9:$E$93)+63.1579*EXP(-0.19*AW$58))/(Fperm_SI_Woolf2021!$E$9:$E$93-AW$58))*(AW$58-Fperm_SI_Woolf2021!$E$9:$E$93)/10))) + Fperm_SI_Woolf2021!$G$9:$G$93*EXP(-Fperm_SI_Woolf2021!$J$9:$J$93*$C149*IF(AW$58=Fperm_SI_Woolf2021!$E$9:$E$93,1,EXP(LN((1.1*(Fperm_SI_Woolf2021!$E$9:$E$93-AW$58)-63.1579*EXP(-0.19*Fperm_SI_Woolf2021!$E$9:$E$93)+63.1579*EXP(-0.19*AW$58))/(Fperm_SI_Woolf2021!$E$9:$E$93-AW$58))*(AW$58-Fperm_SI_Woolf2021!$E$9:$E$93)/10))) + Fperm_SI_Woolf2021!$H$9:$H$93*EXP(-Fperm_SI_Woolf2021!$K$9:$K$93*$C149*IF(AW$58=Fperm_SI_Woolf2021!$E$9:$E$93,1,EXP(LN((1.1*(Fperm_SI_Woolf2021!$E$9:$E$93-AW$58)-63.1579*EXP(-0.19*Fperm_SI_Woolf2021!$E$9:$E$93)+63.1579*EXP(-0.19*AW$58))/(Fperm_SI_Woolf2021!$E$9:$E$93-AW$58))*(AW$58-Fperm_SI_Woolf2021!$E$9:$E$93)/10))),Fperm_SI_Woolf2021!$D$9:$D$93))</f>
        <v>0.25474397264142196</v>
      </c>
      <c r="AX149" s="51" cm="1">
        <f t="array" ref="AX149">MIN(1,SLOPE(Fperm_SI_Woolf2021!$F$9:$F$93*EXP(-Fperm_SI_Woolf2021!$I$9:$I$93*$C149*IF(AX$58=Fperm_SI_Woolf2021!$E$9:$E$93,1,EXP(LN((1.1*(Fperm_SI_Woolf2021!$E$9:$E$93-AX$58)-63.1579*EXP(-0.19*Fperm_SI_Woolf2021!$E$9:$E$93)+63.1579*EXP(-0.19*AX$58))/(Fperm_SI_Woolf2021!$E$9:$E$93-AX$58))*(AX$58-Fperm_SI_Woolf2021!$E$9:$E$93)/10))) + Fperm_SI_Woolf2021!$G$9:$G$93*EXP(-Fperm_SI_Woolf2021!$J$9:$J$93*$C149*IF(AX$58=Fperm_SI_Woolf2021!$E$9:$E$93,1,EXP(LN((1.1*(Fperm_SI_Woolf2021!$E$9:$E$93-AX$58)-63.1579*EXP(-0.19*Fperm_SI_Woolf2021!$E$9:$E$93)+63.1579*EXP(-0.19*AX$58))/(Fperm_SI_Woolf2021!$E$9:$E$93-AX$58))*(AX$58-Fperm_SI_Woolf2021!$E$9:$E$93)/10))) + Fperm_SI_Woolf2021!$H$9:$H$93*EXP(-Fperm_SI_Woolf2021!$K$9:$K$93*$C149*IF(AX$58=Fperm_SI_Woolf2021!$E$9:$E$93,1,EXP(LN((1.1*(Fperm_SI_Woolf2021!$E$9:$E$93-AX$58)-63.1579*EXP(-0.19*Fperm_SI_Woolf2021!$E$9:$E$93)+63.1579*EXP(-0.19*AX$58))/(Fperm_SI_Woolf2021!$E$9:$E$93-AX$58))*(AX$58-Fperm_SI_Woolf2021!$E$9:$E$93)/10))),Fperm_SI_Woolf2021!$D$9:$D$93)*AX$57+INTERCEPT(Fperm_SI_Woolf2021!$F$9:$F$93*EXP(-Fperm_SI_Woolf2021!$I$9:$I$93*$C149*IF(AX$58=Fperm_SI_Woolf2021!$E$9:$E$93,1,EXP(LN((1.1*(Fperm_SI_Woolf2021!$E$9:$E$93-AX$58)-63.1579*EXP(-0.19*Fperm_SI_Woolf2021!$E$9:$E$93)+63.1579*EXP(-0.19*AX$58))/(Fperm_SI_Woolf2021!$E$9:$E$93-AX$58))*(AX$58-Fperm_SI_Woolf2021!$E$9:$E$93)/10))) + Fperm_SI_Woolf2021!$G$9:$G$93*EXP(-Fperm_SI_Woolf2021!$J$9:$J$93*$C149*IF(AX$58=Fperm_SI_Woolf2021!$E$9:$E$93,1,EXP(LN((1.1*(Fperm_SI_Woolf2021!$E$9:$E$93-AX$58)-63.1579*EXP(-0.19*Fperm_SI_Woolf2021!$E$9:$E$93)+63.1579*EXP(-0.19*AX$58))/(Fperm_SI_Woolf2021!$E$9:$E$93-AX$58))*(AX$58-Fperm_SI_Woolf2021!$E$9:$E$93)/10))) + Fperm_SI_Woolf2021!$H$9:$H$93*EXP(-Fperm_SI_Woolf2021!$K$9:$K$93*$C149*IF(AX$58=Fperm_SI_Woolf2021!$E$9:$E$93,1,EXP(LN((1.1*(Fperm_SI_Woolf2021!$E$9:$E$93-AX$58)-63.1579*EXP(-0.19*Fperm_SI_Woolf2021!$E$9:$E$93)+63.1579*EXP(-0.19*AX$58))/(Fperm_SI_Woolf2021!$E$9:$E$93-AX$58))*(AX$58-Fperm_SI_Woolf2021!$E$9:$E$93)/10))),Fperm_SI_Woolf2021!$D$9:$D$93))</f>
        <v>0.24268371455865204</v>
      </c>
      <c r="AY149" s="51" cm="1">
        <f t="array" ref="AY149">MIN(1,SLOPE(Fperm_SI_Woolf2021!$F$9:$F$93*EXP(-Fperm_SI_Woolf2021!$I$9:$I$93*$C149*IF(AY$58=Fperm_SI_Woolf2021!$E$9:$E$93,1,EXP(LN((1.1*(Fperm_SI_Woolf2021!$E$9:$E$93-AY$58)-63.1579*EXP(-0.19*Fperm_SI_Woolf2021!$E$9:$E$93)+63.1579*EXP(-0.19*AY$58))/(Fperm_SI_Woolf2021!$E$9:$E$93-AY$58))*(AY$58-Fperm_SI_Woolf2021!$E$9:$E$93)/10))) + Fperm_SI_Woolf2021!$G$9:$G$93*EXP(-Fperm_SI_Woolf2021!$J$9:$J$93*$C149*IF(AY$58=Fperm_SI_Woolf2021!$E$9:$E$93,1,EXP(LN((1.1*(Fperm_SI_Woolf2021!$E$9:$E$93-AY$58)-63.1579*EXP(-0.19*Fperm_SI_Woolf2021!$E$9:$E$93)+63.1579*EXP(-0.19*AY$58))/(Fperm_SI_Woolf2021!$E$9:$E$93-AY$58))*(AY$58-Fperm_SI_Woolf2021!$E$9:$E$93)/10))) + Fperm_SI_Woolf2021!$H$9:$H$93*EXP(-Fperm_SI_Woolf2021!$K$9:$K$93*$C149*IF(AY$58=Fperm_SI_Woolf2021!$E$9:$E$93,1,EXP(LN((1.1*(Fperm_SI_Woolf2021!$E$9:$E$93-AY$58)-63.1579*EXP(-0.19*Fperm_SI_Woolf2021!$E$9:$E$93)+63.1579*EXP(-0.19*AY$58))/(Fperm_SI_Woolf2021!$E$9:$E$93-AY$58))*(AY$58-Fperm_SI_Woolf2021!$E$9:$E$93)/10))),Fperm_SI_Woolf2021!$D$9:$D$93)*AY$57+INTERCEPT(Fperm_SI_Woolf2021!$F$9:$F$93*EXP(-Fperm_SI_Woolf2021!$I$9:$I$93*$C149*IF(AY$58=Fperm_SI_Woolf2021!$E$9:$E$93,1,EXP(LN((1.1*(Fperm_SI_Woolf2021!$E$9:$E$93-AY$58)-63.1579*EXP(-0.19*Fperm_SI_Woolf2021!$E$9:$E$93)+63.1579*EXP(-0.19*AY$58))/(Fperm_SI_Woolf2021!$E$9:$E$93-AY$58))*(AY$58-Fperm_SI_Woolf2021!$E$9:$E$93)/10))) + Fperm_SI_Woolf2021!$G$9:$G$93*EXP(-Fperm_SI_Woolf2021!$J$9:$J$93*$C149*IF(AY$58=Fperm_SI_Woolf2021!$E$9:$E$93,1,EXP(LN((1.1*(Fperm_SI_Woolf2021!$E$9:$E$93-AY$58)-63.1579*EXP(-0.19*Fperm_SI_Woolf2021!$E$9:$E$93)+63.1579*EXP(-0.19*AY$58))/(Fperm_SI_Woolf2021!$E$9:$E$93-AY$58))*(AY$58-Fperm_SI_Woolf2021!$E$9:$E$93)/10))) + Fperm_SI_Woolf2021!$H$9:$H$93*EXP(-Fperm_SI_Woolf2021!$K$9:$K$93*$C149*IF(AY$58=Fperm_SI_Woolf2021!$E$9:$E$93,1,EXP(LN((1.1*(Fperm_SI_Woolf2021!$E$9:$E$93-AY$58)-63.1579*EXP(-0.19*Fperm_SI_Woolf2021!$E$9:$E$93)+63.1579*EXP(-0.19*AY$58))/(Fperm_SI_Woolf2021!$E$9:$E$93-AY$58))*(AY$58-Fperm_SI_Woolf2021!$E$9:$E$93)/10))),Fperm_SI_Woolf2021!$D$9:$D$93))</f>
        <v>0.23062345647588212</v>
      </c>
      <c r="AZ149" s="51" cm="1">
        <f t="array" ref="AZ149">MIN(1,SLOPE(Fperm_SI_Woolf2021!$F$9:$F$93*EXP(-Fperm_SI_Woolf2021!$I$9:$I$93*$C149*IF(AZ$58=Fperm_SI_Woolf2021!$E$9:$E$93,1,EXP(LN((1.1*(Fperm_SI_Woolf2021!$E$9:$E$93-AZ$58)-63.1579*EXP(-0.19*Fperm_SI_Woolf2021!$E$9:$E$93)+63.1579*EXP(-0.19*AZ$58))/(Fperm_SI_Woolf2021!$E$9:$E$93-AZ$58))*(AZ$58-Fperm_SI_Woolf2021!$E$9:$E$93)/10))) + Fperm_SI_Woolf2021!$G$9:$G$93*EXP(-Fperm_SI_Woolf2021!$J$9:$J$93*$C149*IF(AZ$58=Fperm_SI_Woolf2021!$E$9:$E$93,1,EXP(LN((1.1*(Fperm_SI_Woolf2021!$E$9:$E$93-AZ$58)-63.1579*EXP(-0.19*Fperm_SI_Woolf2021!$E$9:$E$93)+63.1579*EXP(-0.19*AZ$58))/(Fperm_SI_Woolf2021!$E$9:$E$93-AZ$58))*(AZ$58-Fperm_SI_Woolf2021!$E$9:$E$93)/10))) + Fperm_SI_Woolf2021!$H$9:$H$93*EXP(-Fperm_SI_Woolf2021!$K$9:$K$93*$C149*IF(AZ$58=Fperm_SI_Woolf2021!$E$9:$E$93,1,EXP(LN((1.1*(Fperm_SI_Woolf2021!$E$9:$E$93-AZ$58)-63.1579*EXP(-0.19*Fperm_SI_Woolf2021!$E$9:$E$93)+63.1579*EXP(-0.19*AZ$58))/(Fperm_SI_Woolf2021!$E$9:$E$93-AZ$58))*(AZ$58-Fperm_SI_Woolf2021!$E$9:$E$93)/10))),Fperm_SI_Woolf2021!$D$9:$D$93)*AZ$57+INTERCEPT(Fperm_SI_Woolf2021!$F$9:$F$93*EXP(-Fperm_SI_Woolf2021!$I$9:$I$93*$C149*IF(AZ$58=Fperm_SI_Woolf2021!$E$9:$E$93,1,EXP(LN((1.1*(Fperm_SI_Woolf2021!$E$9:$E$93-AZ$58)-63.1579*EXP(-0.19*Fperm_SI_Woolf2021!$E$9:$E$93)+63.1579*EXP(-0.19*AZ$58))/(Fperm_SI_Woolf2021!$E$9:$E$93-AZ$58))*(AZ$58-Fperm_SI_Woolf2021!$E$9:$E$93)/10))) + Fperm_SI_Woolf2021!$G$9:$G$93*EXP(-Fperm_SI_Woolf2021!$J$9:$J$93*$C149*IF(AZ$58=Fperm_SI_Woolf2021!$E$9:$E$93,1,EXP(LN((1.1*(Fperm_SI_Woolf2021!$E$9:$E$93-AZ$58)-63.1579*EXP(-0.19*Fperm_SI_Woolf2021!$E$9:$E$93)+63.1579*EXP(-0.19*AZ$58))/(Fperm_SI_Woolf2021!$E$9:$E$93-AZ$58))*(AZ$58-Fperm_SI_Woolf2021!$E$9:$E$93)/10))) + Fperm_SI_Woolf2021!$H$9:$H$93*EXP(-Fperm_SI_Woolf2021!$K$9:$K$93*$C149*IF(AZ$58=Fperm_SI_Woolf2021!$E$9:$E$93,1,EXP(LN((1.1*(Fperm_SI_Woolf2021!$E$9:$E$93-AZ$58)-63.1579*EXP(-0.19*Fperm_SI_Woolf2021!$E$9:$E$93)+63.1579*EXP(-0.19*AZ$58))/(Fperm_SI_Woolf2021!$E$9:$E$93-AZ$58))*(AZ$58-Fperm_SI_Woolf2021!$E$9:$E$93)/10))),Fperm_SI_Woolf2021!$D$9:$D$93))</f>
        <v>0.21856319839311222</v>
      </c>
      <c r="BA149" s="51" cm="1">
        <f t="array" ref="BA149">MIN(1,SLOPE(Fperm_SI_Woolf2021!$F$9:$F$93*EXP(-Fperm_SI_Woolf2021!$I$9:$I$93*$C149*IF(BA$58=Fperm_SI_Woolf2021!$E$9:$E$93,1,EXP(LN((1.1*(Fperm_SI_Woolf2021!$E$9:$E$93-BA$58)-63.1579*EXP(-0.19*Fperm_SI_Woolf2021!$E$9:$E$93)+63.1579*EXP(-0.19*BA$58))/(Fperm_SI_Woolf2021!$E$9:$E$93-BA$58))*(BA$58-Fperm_SI_Woolf2021!$E$9:$E$93)/10))) + Fperm_SI_Woolf2021!$G$9:$G$93*EXP(-Fperm_SI_Woolf2021!$J$9:$J$93*$C149*IF(BA$58=Fperm_SI_Woolf2021!$E$9:$E$93,1,EXP(LN((1.1*(Fperm_SI_Woolf2021!$E$9:$E$93-BA$58)-63.1579*EXP(-0.19*Fperm_SI_Woolf2021!$E$9:$E$93)+63.1579*EXP(-0.19*BA$58))/(Fperm_SI_Woolf2021!$E$9:$E$93-BA$58))*(BA$58-Fperm_SI_Woolf2021!$E$9:$E$93)/10))) + Fperm_SI_Woolf2021!$H$9:$H$93*EXP(-Fperm_SI_Woolf2021!$K$9:$K$93*$C149*IF(BA$58=Fperm_SI_Woolf2021!$E$9:$E$93,1,EXP(LN((1.1*(Fperm_SI_Woolf2021!$E$9:$E$93-BA$58)-63.1579*EXP(-0.19*Fperm_SI_Woolf2021!$E$9:$E$93)+63.1579*EXP(-0.19*BA$58))/(Fperm_SI_Woolf2021!$E$9:$E$93-BA$58))*(BA$58-Fperm_SI_Woolf2021!$E$9:$E$93)/10))),Fperm_SI_Woolf2021!$D$9:$D$93)*BA$57+INTERCEPT(Fperm_SI_Woolf2021!$F$9:$F$93*EXP(-Fperm_SI_Woolf2021!$I$9:$I$93*$C149*IF(BA$58=Fperm_SI_Woolf2021!$E$9:$E$93,1,EXP(LN((1.1*(Fperm_SI_Woolf2021!$E$9:$E$93-BA$58)-63.1579*EXP(-0.19*Fperm_SI_Woolf2021!$E$9:$E$93)+63.1579*EXP(-0.19*BA$58))/(Fperm_SI_Woolf2021!$E$9:$E$93-BA$58))*(BA$58-Fperm_SI_Woolf2021!$E$9:$E$93)/10))) + Fperm_SI_Woolf2021!$G$9:$G$93*EXP(-Fperm_SI_Woolf2021!$J$9:$J$93*$C149*IF(BA$58=Fperm_SI_Woolf2021!$E$9:$E$93,1,EXP(LN((1.1*(Fperm_SI_Woolf2021!$E$9:$E$93-BA$58)-63.1579*EXP(-0.19*Fperm_SI_Woolf2021!$E$9:$E$93)+63.1579*EXP(-0.19*BA$58))/(Fperm_SI_Woolf2021!$E$9:$E$93-BA$58))*(BA$58-Fperm_SI_Woolf2021!$E$9:$E$93)/10))) + Fperm_SI_Woolf2021!$H$9:$H$93*EXP(-Fperm_SI_Woolf2021!$K$9:$K$93*$C149*IF(BA$58=Fperm_SI_Woolf2021!$E$9:$E$93,1,EXP(LN((1.1*(Fperm_SI_Woolf2021!$E$9:$E$93-BA$58)-63.1579*EXP(-0.19*Fperm_SI_Woolf2021!$E$9:$E$93)+63.1579*EXP(-0.19*BA$58))/(Fperm_SI_Woolf2021!$E$9:$E$93-BA$58))*(BA$58-Fperm_SI_Woolf2021!$E$9:$E$93)/10))),Fperm_SI_Woolf2021!$D$9:$D$93))</f>
        <v>0.20650294031034233</v>
      </c>
      <c r="BB149" s="51" cm="1">
        <f t="array" ref="BB149">MIN(1,SLOPE(Fperm_SI_Woolf2021!$F$9:$F$93*EXP(-Fperm_SI_Woolf2021!$I$9:$I$93*$C149*IF(BB$58=Fperm_SI_Woolf2021!$E$9:$E$93,1,EXP(LN((1.1*(Fperm_SI_Woolf2021!$E$9:$E$93-BB$58)-63.1579*EXP(-0.19*Fperm_SI_Woolf2021!$E$9:$E$93)+63.1579*EXP(-0.19*BB$58))/(Fperm_SI_Woolf2021!$E$9:$E$93-BB$58))*(BB$58-Fperm_SI_Woolf2021!$E$9:$E$93)/10))) + Fperm_SI_Woolf2021!$G$9:$G$93*EXP(-Fperm_SI_Woolf2021!$J$9:$J$93*$C149*IF(BB$58=Fperm_SI_Woolf2021!$E$9:$E$93,1,EXP(LN((1.1*(Fperm_SI_Woolf2021!$E$9:$E$93-BB$58)-63.1579*EXP(-0.19*Fperm_SI_Woolf2021!$E$9:$E$93)+63.1579*EXP(-0.19*BB$58))/(Fperm_SI_Woolf2021!$E$9:$E$93-BB$58))*(BB$58-Fperm_SI_Woolf2021!$E$9:$E$93)/10))) + Fperm_SI_Woolf2021!$H$9:$H$93*EXP(-Fperm_SI_Woolf2021!$K$9:$K$93*$C149*IF(BB$58=Fperm_SI_Woolf2021!$E$9:$E$93,1,EXP(LN((1.1*(Fperm_SI_Woolf2021!$E$9:$E$93-BB$58)-63.1579*EXP(-0.19*Fperm_SI_Woolf2021!$E$9:$E$93)+63.1579*EXP(-0.19*BB$58))/(Fperm_SI_Woolf2021!$E$9:$E$93-BB$58))*(BB$58-Fperm_SI_Woolf2021!$E$9:$E$93)/10))),Fperm_SI_Woolf2021!$D$9:$D$93)*BB$57+INTERCEPT(Fperm_SI_Woolf2021!$F$9:$F$93*EXP(-Fperm_SI_Woolf2021!$I$9:$I$93*$C149*IF(BB$58=Fperm_SI_Woolf2021!$E$9:$E$93,1,EXP(LN((1.1*(Fperm_SI_Woolf2021!$E$9:$E$93-BB$58)-63.1579*EXP(-0.19*Fperm_SI_Woolf2021!$E$9:$E$93)+63.1579*EXP(-0.19*BB$58))/(Fperm_SI_Woolf2021!$E$9:$E$93-BB$58))*(BB$58-Fperm_SI_Woolf2021!$E$9:$E$93)/10))) + Fperm_SI_Woolf2021!$G$9:$G$93*EXP(-Fperm_SI_Woolf2021!$J$9:$J$93*$C149*IF(BB$58=Fperm_SI_Woolf2021!$E$9:$E$93,1,EXP(LN((1.1*(Fperm_SI_Woolf2021!$E$9:$E$93-BB$58)-63.1579*EXP(-0.19*Fperm_SI_Woolf2021!$E$9:$E$93)+63.1579*EXP(-0.19*BB$58))/(Fperm_SI_Woolf2021!$E$9:$E$93-BB$58))*(BB$58-Fperm_SI_Woolf2021!$E$9:$E$93)/10))) + Fperm_SI_Woolf2021!$H$9:$H$93*EXP(-Fperm_SI_Woolf2021!$K$9:$K$93*$C149*IF(BB$58=Fperm_SI_Woolf2021!$E$9:$E$93,1,EXP(LN((1.1*(Fperm_SI_Woolf2021!$E$9:$E$93-BB$58)-63.1579*EXP(-0.19*Fperm_SI_Woolf2021!$E$9:$E$93)+63.1579*EXP(-0.19*BB$58))/(Fperm_SI_Woolf2021!$E$9:$E$93-BB$58))*(BB$58-Fperm_SI_Woolf2021!$E$9:$E$93)/10))),Fperm_SI_Woolf2021!$D$9:$D$93))</f>
        <v>0.19444268222757244</v>
      </c>
      <c r="BC149" s="51" cm="1">
        <f t="array" ref="BC149">MIN(1,SLOPE(Fperm_SI_Woolf2021!$F$9:$F$93*EXP(-Fperm_SI_Woolf2021!$I$9:$I$93*$C149*IF(BC$58=Fperm_SI_Woolf2021!$E$9:$E$93,1,EXP(LN((1.1*(Fperm_SI_Woolf2021!$E$9:$E$93-BC$58)-63.1579*EXP(-0.19*Fperm_SI_Woolf2021!$E$9:$E$93)+63.1579*EXP(-0.19*BC$58))/(Fperm_SI_Woolf2021!$E$9:$E$93-BC$58))*(BC$58-Fperm_SI_Woolf2021!$E$9:$E$93)/10))) + Fperm_SI_Woolf2021!$G$9:$G$93*EXP(-Fperm_SI_Woolf2021!$J$9:$J$93*$C149*IF(BC$58=Fperm_SI_Woolf2021!$E$9:$E$93,1,EXP(LN((1.1*(Fperm_SI_Woolf2021!$E$9:$E$93-BC$58)-63.1579*EXP(-0.19*Fperm_SI_Woolf2021!$E$9:$E$93)+63.1579*EXP(-0.19*BC$58))/(Fperm_SI_Woolf2021!$E$9:$E$93-BC$58))*(BC$58-Fperm_SI_Woolf2021!$E$9:$E$93)/10))) + Fperm_SI_Woolf2021!$H$9:$H$93*EXP(-Fperm_SI_Woolf2021!$K$9:$K$93*$C149*IF(BC$58=Fperm_SI_Woolf2021!$E$9:$E$93,1,EXP(LN((1.1*(Fperm_SI_Woolf2021!$E$9:$E$93-BC$58)-63.1579*EXP(-0.19*Fperm_SI_Woolf2021!$E$9:$E$93)+63.1579*EXP(-0.19*BC$58))/(Fperm_SI_Woolf2021!$E$9:$E$93-BC$58))*(BC$58-Fperm_SI_Woolf2021!$E$9:$E$93)/10))),Fperm_SI_Woolf2021!$D$9:$D$93)*BC$57+INTERCEPT(Fperm_SI_Woolf2021!$F$9:$F$93*EXP(-Fperm_SI_Woolf2021!$I$9:$I$93*$C149*IF(BC$58=Fperm_SI_Woolf2021!$E$9:$E$93,1,EXP(LN((1.1*(Fperm_SI_Woolf2021!$E$9:$E$93-BC$58)-63.1579*EXP(-0.19*Fperm_SI_Woolf2021!$E$9:$E$93)+63.1579*EXP(-0.19*BC$58))/(Fperm_SI_Woolf2021!$E$9:$E$93-BC$58))*(BC$58-Fperm_SI_Woolf2021!$E$9:$E$93)/10))) + Fperm_SI_Woolf2021!$G$9:$G$93*EXP(-Fperm_SI_Woolf2021!$J$9:$J$93*$C149*IF(BC$58=Fperm_SI_Woolf2021!$E$9:$E$93,1,EXP(LN((1.1*(Fperm_SI_Woolf2021!$E$9:$E$93-BC$58)-63.1579*EXP(-0.19*Fperm_SI_Woolf2021!$E$9:$E$93)+63.1579*EXP(-0.19*BC$58))/(Fperm_SI_Woolf2021!$E$9:$E$93-BC$58))*(BC$58-Fperm_SI_Woolf2021!$E$9:$E$93)/10))) + Fperm_SI_Woolf2021!$H$9:$H$93*EXP(-Fperm_SI_Woolf2021!$K$9:$K$93*$C149*IF(BC$58=Fperm_SI_Woolf2021!$E$9:$E$93,1,EXP(LN((1.1*(Fperm_SI_Woolf2021!$E$9:$E$93-BC$58)-63.1579*EXP(-0.19*Fperm_SI_Woolf2021!$E$9:$E$93)+63.1579*EXP(-0.19*BC$58))/(Fperm_SI_Woolf2021!$E$9:$E$93-BC$58))*(BC$58-Fperm_SI_Woolf2021!$E$9:$E$93)/10))),Fperm_SI_Woolf2021!$D$9:$D$93))</f>
        <v>0.18238242414480252</v>
      </c>
      <c r="BD149" s="51" cm="1">
        <f t="array" ref="BD149">MIN(1,SLOPE(Fperm_SI_Woolf2021!$F$9:$F$93*EXP(-Fperm_SI_Woolf2021!$I$9:$I$93*$C149*IF(BD$58=Fperm_SI_Woolf2021!$E$9:$E$93,1,EXP(LN((1.1*(Fperm_SI_Woolf2021!$E$9:$E$93-BD$58)-63.1579*EXP(-0.19*Fperm_SI_Woolf2021!$E$9:$E$93)+63.1579*EXP(-0.19*BD$58))/(Fperm_SI_Woolf2021!$E$9:$E$93-BD$58))*(BD$58-Fperm_SI_Woolf2021!$E$9:$E$93)/10))) + Fperm_SI_Woolf2021!$G$9:$G$93*EXP(-Fperm_SI_Woolf2021!$J$9:$J$93*$C149*IF(BD$58=Fperm_SI_Woolf2021!$E$9:$E$93,1,EXP(LN((1.1*(Fperm_SI_Woolf2021!$E$9:$E$93-BD$58)-63.1579*EXP(-0.19*Fperm_SI_Woolf2021!$E$9:$E$93)+63.1579*EXP(-0.19*BD$58))/(Fperm_SI_Woolf2021!$E$9:$E$93-BD$58))*(BD$58-Fperm_SI_Woolf2021!$E$9:$E$93)/10))) + Fperm_SI_Woolf2021!$H$9:$H$93*EXP(-Fperm_SI_Woolf2021!$K$9:$K$93*$C149*IF(BD$58=Fperm_SI_Woolf2021!$E$9:$E$93,1,EXP(LN((1.1*(Fperm_SI_Woolf2021!$E$9:$E$93-BD$58)-63.1579*EXP(-0.19*Fperm_SI_Woolf2021!$E$9:$E$93)+63.1579*EXP(-0.19*BD$58))/(Fperm_SI_Woolf2021!$E$9:$E$93-BD$58))*(BD$58-Fperm_SI_Woolf2021!$E$9:$E$93)/10))),Fperm_SI_Woolf2021!$D$9:$D$93)*BD$57+INTERCEPT(Fperm_SI_Woolf2021!$F$9:$F$93*EXP(-Fperm_SI_Woolf2021!$I$9:$I$93*$C149*IF(BD$58=Fperm_SI_Woolf2021!$E$9:$E$93,1,EXP(LN((1.1*(Fperm_SI_Woolf2021!$E$9:$E$93-BD$58)-63.1579*EXP(-0.19*Fperm_SI_Woolf2021!$E$9:$E$93)+63.1579*EXP(-0.19*BD$58))/(Fperm_SI_Woolf2021!$E$9:$E$93-BD$58))*(BD$58-Fperm_SI_Woolf2021!$E$9:$E$93)/10))) + Fperm_SI_Woolf2021!$G$9:$G$93*EXP(-Fperm_SI_Woolf2021!$J$9:$J$93*$C149*IF(BD$58=Fperm_SI_Woolf2021!$E$9:$E$93,1,EXP(LN((1.1*(Fperm_SI_Woolf2021!$E$9:$E$93-BD$58)-63.1579*EXP(-0.19*Fperm_SI_Woolf2021!$E$9:$E$93)+63.1579*EXP(-0.19*BD$58))/(Fperm_SI_Woolf2021!$E$9:$E$93-BD$58))*(BD$58-Fperm_SI_Woolf2021!$E$9:$E$93)/10))) + Fperm_SI_Woolf2021!$H$9:$H$93*EXP(-Fperm_SI_Woolf2021!$K$9:$K$93*$C149*IF(BD$58=Fperm_SI_Woolf2021!$E$9:$E$93,1,EXP(LN((1.1*(Fperm_SI_Woolf2021!$E$9:$E$93-BD$58)-63.1579*EXP(-0.19*Fperm_SI_Woolf2021!$E$9:$E$93)+63.1579*EXP(-0.19*BD$58))/(Fperm_SI_Woolf2021!$E$9:$E$93-BD$58))*(BD$58-Fperm_SI_Woolf2021!$E$9:$E$93)/10))),Fperm_SI_Woolf2021!$D$9:$D$93))</f>
        <v>0.1703221660620326</v>
      </c>
      <c r="BE149" s="51" cm="1">
        <f t="array" ref="BE149">MIN(1,SLOPE(Fperm_SI_Woolf2021!$F$9:$F$93*EXP(-Fperm_SI_Woolf2021!$I$9:$I$93*$C149*IF(BE$58=Fperm_SI_Woolf2021!$E$9:$E$93,1,EXP(LN((1.1*(Fperm_SI_Woolf2021!$E$9:$E$93-BE$58)-63.1579*EXP(-0.19*Fperm_SI_Woolf2021!$E$9:$E$93)+63.1579*EXP(-0.19*BE$58))/(Fperm_SI_Woolf2021!$E$9:$E$93-BE$58))*(BE$58-Fperm_SI_Woolf2021!$E$9:$E$93)/10))) + Fperm_SI_Woolf2021!$G$9:$G$93*EXP(-Fperm_SI_Woolf2021!$J$9:$J$93*$C149*IF(BE$58=Fperm_SI_Woolf2021!$E$9:$E$93,1,EXP(LN((1.1*(Fperm_SI_Woolf2021!$E$9:$E$93-BE$58)-63.1579*EXP(-0.19*Fperm_SI_Woolf2021!$E$9:$E$93)+63.1579*EXP(-0.19*BE$58))/(Fperm_SI_Woolf2021!$E$9:$E$93-BE$58))*(BE$58-Fperm_SI_Woolf2021!$E$9:$E$93)/10))) + Fperm_SI_Woolf2021!$H$9:$H$93*EXP(-Fperm_SI_Woolf2021!$K$9:$K$93*$C149*IF(BE$58=Fperm_SI_Woolf2021!$E$9:$E$93,1,EXP(LN((1.1*(Fperm_SI_Woolf2021!$E$9:$E$93-BE$58)-63.1579*EXP(-0.19*Fperm_SI_Woolf2021!$E$9:$E$93)+63.1579*EXP(-0.19*BE$58))/(Fperm_SI_Woolf2021!$E$9:$E$93-BE$58))*(BE$58-Fperm_SI_Woolf2021!$E$9:$E$93)/10))),Fperm_SI_Woolf2021!$D$9:$D$93)*BE$57+INTERCEPT(Fperm_SI_Woolf2021!$F$9:$F$93*EXP(-Fperm_SI_Woolf2021!$I$9:$I$93*$C149*IF(BE$58=Fperm_SI_Woolf2021!$E$9:$E$93,1,EXP(LN((1.1*(Fperm_SI_Woolf2021!$E$9:$E$93-BE$58)-63.1579*EXP(-0.19*Fperm_SI_Woolf2021!$E$9:$E$93)+63.1579*EXP(-0.19*BE$58))/(Fperm_SI_Woolf2021!$E$9:$E$93-BE$58))*(BE$58-Fperm_SI_Woolf2021!$E$9:$E$93)/10))) + Fperm_SI_Woolf2021!$G$9:$G$93*EXP(-Fperm_SI_Woolf2021!$J$9:$J$93*$C149*IF(BE$58=Fperm_SI_Woolf2021!$E$9:$E$93,1,EXP(LN((1.1*(Fperm_SI_Woolf2021!$E$9:$E$93-BE$58)-63.1579*EXP(-0.19*Fperm_SI_Woolf2021!$E$9:$E$93)+63.1579*EXP(-0.19*BE$58))/(Fperm_SI_Woolf2021!$E$9:$E$93-BE$58))*(BE$58-Fperm_SI_Woolf2021!$E$9:$E$93)/10))) + Fperm_SI_Woolf2021!$H$9:$H$93*EXP(-Fperm_SI_Woolf2021!$K$9:$K$93*$C149*IF(BE$58=Fperm_SI_Woolf2021!$E$9:$E$93,1,EXP(LN((1.1*(Fperm_SI_Woolf2021!$E$9:$E$93-BE$58)-63.1579*EXP(-0.19*Fperm_SI_Woolf2021!$E$9:$E$93)+63.1579*EXP(-0.19*BE$58))/(Fperm_SI_Woolf2021!$E$9:$E$93-BE$58))*(BE$58-Fperm_SI_Woolf2021!$E$9:$E$93)/10))),Fperm_SI_Woolf2021!$D$9:$D$93))</f>
        <v>0.15826190797926271</v>
      </c>
      <c r="BF149" s="51" cm="1">
        <f t="array" ref="BF149">MIN(1,SLOPE(Fperm_SI_Woolf2021!$F$9:$F$93*EXP(-Fperm_SI_Woolf2021!$I$9:$I$93*$C149*IF(BF$58=Fperm_SI_Woolf2021!$E$9:$E$93,1,EXP(LN((1.1*(Fperm_SI_Woolf2021!$E$9:$E$93-BF$58)-63.1579*EXP(-0.19*Fperm_SI_Woolf2021!$E$9:$E$93)+63.1579*EXP(-0.19*BF$58))/(Fperm_SI_Woolf2021!$E$9:$E$93-BF$58))*(BF$58-Fperm_SI_Woolf2021!$E$9:$E$93)/10))) + Fperm_SI_Woolf2021!$G$9:$G$93*EXP(-Fperm_SI_Woolf2021!$J$9:$J$93*$C149*IF(BF$58=Fperm_SI_Woolf2021!$E$9:$E$93,1,EXP(LN((1.1*(Fperm_SI_Woolf2021!$E$9:$E$93-BF$58)-63.1579*EXP(-0.19*Fperm_SI_Woolf2021!$E$9:$E$93)+63.1579*EXP(-0.19*BF$58))/(Fperm_SI_Woolf2021!$E$9:$E$93-BF$58))*(BF$58-Fperm_SI_Woolf2021!$E$9:$E$93)/10))) + Fperm_SI_Woolf2021!$H$9:$H$93*EXP(-Fperm_SI_Woolf2021!$K$9:$K$93*$C149*IF(BF$58=Fperm_SI_Woolf2021!$E$9:$E$93,1,EXP(LN((1.1*(Fperm_SI_Woolf2021!$E$9:$E$93-BF$58)-63.1579*EXP(-0.19*Fperm_SI_Woolf2021!$E$9:$E$93)+63.1579*EXP(-0.19*BF$58))/(Fperm_SI_Woolf2021!$E$9:$E$93-BF$58))*(BF$58-Fperm_SI_Woolf2021!$E$9:$E$93)/10))),Fperm_SI_Woolf2021!$D$9:$D$93)*BF$57+INTERCEPT(Fperm_SI_Woolf2021!$F$9:$F$93*EXP(-Fperm_SI_Woolf2021!$I$9:$I$93*$C149*IF(BF$58=Fperm_SI_Woolf2021!$E$9:$E$93,1,EXP(LN((1.1*(Fperm_SI_Woolf2021!$E$9:$E$93-BF$58)-63.1579*EXP(-0.19*Fperm_SI_Woolf2021!$E$9:$E$93)+63.1579*EXP(-0.19*BF$58))/(Fperm_SI_Woolf2021!$E$9:$E$93-BF$58))*(BF$58-Fperm_SI_Woolf2021!$E$9:$E$93)/10))) + Fperm_SI_Woolf2021!$G$9:$G$93*EXP(-Fperm_SI_Woolf2021!$J$9:$J$93*$C149*IF(BF$58=Fperm_SI_Woolf2021!$E$9:$E$93,1,EXP(LN((1.1*(Fperm_SI_Woolf2021!$E$9:$E$93-BF$58)-63.1579*EXP(-0.19*Fperm_SI_Woolf2021!$E$9:$E$93)+63.1579*EXP(-0.19*BF$58))/(Fperm_SI_Woolf2021!$E$9:$E$93-BF$58))*(BF$58-Fperm_SI_Woolf2021!$E$9:$E$93)/10))) + Fperm_SI_Woolf2021!$H$9:$H$93*EXP(-Fperm_SI_Woolf2021!$K$9:$K$93*$C149*IF(BF$58=Fperm_SI_Woolf2021!$E$9:$E$93,1,EXP(LN((1.1*(Fperm_SI_Woolf2021!$E$9:$E$93-BF$58)-63.1579*EXP(-0.19*Fperm_SI_Woolf2021!$E$9:$E$93)+63.1579*EXP(-0.19*BF$58))/(Fperm_SI_Woolf2021!$E$9:$E$93-BF$58))*(BF$58-Fperm_SI_Woolf2021!$E$9:$E$93)/10))),Fperm_SI_Woolf2021!$D$9:$D$93))</f>
        <v>0.14620164989649281</v>
      </c>
      <c r="BG149" s="51" cm="1">
        <f t="array" ref="BG149">MIN(1,SLOPE(Fperm_SI_Woolf2021!$F$9:$F$93*EXP(-Fperm_SI_Woolf2021!$I$9:$I$93*$C149*IF(BG$58=Fperm_SI_Woolf2021!$E$9:$E$93,1,EXP(LN((1.1*(Fperm_SI_Woolf2021!$E$9:$E$93-BG$58)-63.1579*EXP(-0.19*Fperm_SI_Woolf2021!$E$9:$E$93)+63.1579*EXP(-0.19*BG$58))/(Fperm_SI_Woolf2021!$E$9:$E$93-BG$58))*(BG$58-Fperm_SI_Woolf2021!$E$9:$E$93)/10))) + Fperm_SI_Woolf2021!$G$9:$G$93*EXP(-Fperm_SI_Woolf2021!$J$9:$J$93*$C149*IF(BG$58=Fperm_SI_Woolf2021!$E$9:$E$93,1,EXP(LN((1.1*(Fperm_SI_Woolf2021!$E$9:$E$93-BG$58)-63.1579*EXP(-0.19*Fperm_SI_Woolf2021!$E$9:$E$93)+63.1579*EXP(-0.19*BG$58))/(Fperm_SI_Woolf2021!$E$9:$E$93-BG$58))*(BG$58-Fperm_SI_Woolf2021!$E$9:$E$93)/10))) + Fperm_SI_Woolf2021!$H$9:$H$93*EXP(-Fperm_SI_Woolf2021!$K$9:$K$93*$C149*IF(BG$58=Fperm_SI_Woolf2021!$E$9:$E$93,1,EXP(LN((1.1*(Fperm_SI_Woolf2021!$E$9:$E$93-BG$58)-63.1579*EXP(-0.19*Fperm_SI_Woolf2021!$E$9:$E$93)+63.1579*EXP(-0.19*BG$58))/(Fperm_SI_Woolf2021!$E$9:$E$93-BG$58))*(BG$58-Fperm_SI_Woolf2021!$E$9:$E$93)/10))),Fperm_SI_Woolf2021!$D$9:$D$93)*BG$57+INTERCEPT(Fperm_SI_Woolf2021!$F$9:$F$93*EXP(-Fperm_SI_Woolf2021!$I$9:$I$93*$C149*IF(BG$58=Fperm_SI_Woolf2021!$E$9:$E$93,1,EXP(LN((1.1*(Fperm_SI_Woolf2021!$E$9:$E$93-BG$58)-63.1579*EXP(-0.19*Fperm_SI_Woolf2021!$E$9:$E$93)+63.1579*EXP(-0.19*BG$58))/(Fperm_SI_Woolf2021!$E$9:$E$93-BG$58))*(BG$58-Fperm_SI_Woolf2021!$E$9:$E$93)/10))) + Fperm_SI_Woolf2021!$G$9:$G$93*EXP(-Fperm_SI_Woolf2021!$J$9:$J$93*$C149*IF(BG$58=Fperm_SI_Woolf2021!$E$9:$E$93,1,EXP(LN((1.1*(Fperm_SI_Woolf2021!$E$9:$E$93-BG$58)-63.1579*EXP(-0.19*Fperm_SI_Woolf2021!$E$9:$E$93)+63.1579*EXP(-0.19*BG$58))/(Fperm_SI_Woolf2021!$E$9:$E$93-BG$58))*(BG$58-Fperm_SI_Woolf2021!$E$9:$E$93)/10))) + Fperm_SI_Woolf2021!$H$9:$H$93*EXP(-Fperm_SI_Woolf2021!$K$9:$K$93*$C149*IF(BG$58=Fperm_SI_Woolf2021!$E$9:$E$93,1,EXP(LN((1.1*(Fperm_SI_Woolf2021!$E$9:$E$93-BG$58)-63.1579*EXP(-0.19*Fperm_SI_Woolf2021!$E$9:$E$93)+63.1579*EXP(-0.19*BG$58))/(Fperm_SI_Woolf2021!$E$9:$E$93-BG$58))*(BG$58-Fperm_SI_Woolf2021!$E$9:$E$93)/10))),Fperm_SI_Woolf2021!$D$9:$D$93))</f>
        <v>0.13414139181372292</v>
      </c>
      <c r="BH149" s="51" cm="1">
        <f t="array" ref="BH149">MIN(1,SLOPE(Fperm_SI_Woolf2021!$F$9:$F$93*EXP(-Fperm_SI_Woolf2021!$I$9:$I$93*$C149*IF(BH$58=Fperm_SI_Woolf2021!$E$9:$E$93,1,EXP(LN((1.1*(Fperm_SI_Woolf2021!$E$9:$E$93-BH$58)-63.1579*EXP(-0.19*Fperm_SI_Woolf2021!$E$9:$E$93)+63.1579*EXP(-0.19*BH$58))/(Fperm_SI_Woolf2021!$E$9:$E$93-BH$58))*(BH$58-Fperm_SI_Woolf2021!$E$9:$E$93)/10))) + Fperm_SI_Woolf2021!$G$9:$G$93*EXP(-Fperm_SI_Woolf2021!$J$9:$J$93*$C149*IF(BH$58=Fperm_SI_Woolf2021!$E$9:$E$93,1,EXP(LN((1.1*(Fperm_SI_Woolf2021!$E$9:$E$93-BH$58)-63.1579*EXP(-0.19*Fperm_SI_Woolf2021!$E$9:$E$93)+63.1579*EXP(-0.19*BH$58))/(Fperm_SI_Woolf2021!$E$9:$E$93-BH$58))*(BH$58-Fperm_SI_Woolf2021!$E$9:$E$93)/10))) + Fperm_SI_Woolf2021!$H$9:$H$93*EXP(-Fperm_SI_Woolf2021!$K$9:$K$93*$C149*IF(BH$58=Fperm_SI_Woolf2021!$E$9:$E$93,1,EXP(LN((1.1*(Fperm_SI_Woolf2021!$E$9:$E$93-BH$58)-63.1579*EXP(-0.19*Fperm_SI_Woolf2021!$E$9:$E$93)+63.1579*EXP(-0.19*BH$58))/(Fperm_SI_Woolf2021!$E$9:$E$93-BH$58))*(BH$58-Fperm_SI_Woolf2021!$E$9:$E$93)/10))),Fperm_SI_Woolf2021!$D$9:$D$93)*BH$57+INTERCEPT(Fperm_SI_Woolf2021!$F$9:$F$93*EXP(-Fperm_SI_Woolf2021!$I$9:$I$93*$C149*IF(BH$58=Fperm_SI_Woolf2021!$E$9:$E$93,1,EXP(LN((1.1*(Fperm_SI_Woolf2021!$E$9:$E$93-BH$58)-63.1579*EXP(-0.19*Fperm_SI_Woolf2021!$E$9:$E$93)+63.1579*EXP(-0.19*BH$58))/(Fperm_SI_Woolf2021!$E$9:$E$93-BH$58))*(BH$58-Fperm_SI_Woolf2021!$E$9:$E$93)/10))) + Fperm_SI_Woolf2021!$G$9:$G$93*EXP(-Fperm_SI_Woolf2021!$J$9:$J$93*$C149*IF(BH$58=Fperm_SI_Woolf2021!$E$9:$E$93,1,EXP(LN((1.1*(Fperm_SI_Woolf2021!$E$9:$E$93-BH$58)-63.1579*EXP(-0.19*Fperm_SI_Woolf2021!$E$9:$E$93)+63.1579*EXP(-0.19*BH$58))/(Fperm_SI_Woolf2021!$E$9:$E$93-BH$58))*(BH$58-Fperm_SI_Woolf2021!$E$9:$E$93)/10))) + Fperm_SI_Woolf2021!$H$9:$H$93*EXP(-Fperm_SI_Woolf2021!$K$9:$K$93*$C149*IF(BH$58=Fperm_SI_Woolf2021!$E$9:$E$93,1,EXP(LN((1.1*(Fperm_SI_Woolf2021!$E$9:$E$93-BH$58)-63.1579*EXP(-0.19*Fperm_SI_Woolf2021!$E$9:$E$93)+63.1579*EXP(-0.19*BH$58))/(Fperm_SI_Woolf2021!$E$9:$E$93-BH$58))*(BH$58-Fperm_SI_Woolf2021!$E$9:$E$93)/10))),Fperm_SI_Woolf2021!$D$9:$D$93))</f>
        <v>0.122081133730953</v>
      </c>
      <c r="BI149" s="51" cm="1">
        <f t="array" ref="BI149">MIN(1,SLOPE(Fperm_SI_Woolf2021!$F$9:$F$93*EXP(-Fperm_SI_Woolf2021!$I$9:$I$93*$C149*IF(BI$58=Fperm_SI_Woolf2021!$E$9:$E$93,1,EXP(LN((1.1*(Fperm_SI_Woolf2021!$E$9:$E$93-BI$58)-63.1579*EXP(-0.19*Fperm_SI_Woolf2021!$E$9:$E$93)+63.1579*EXP(-0.19*BI$58))/(Fperm_SI_Woolf2021!$E$9:$E$93-BI$58))*(BI$58-Fperm_SI_Woolf2021!$E$9:$E$93)/10))) + Fperm_SI_Woolf2021!$G$9:$G$93*EXP(-Fperm_SI_Woolf2021!$J$9:$J$93*$C149*IF(BI$58=Fperm_SI_Woolf2021!$E$9:$E$93,1,EXP(LN((1.1*(Fperm_SI_Woolf2021!$E$9:$E$93-BI$58)-63.1579*EXP(-0.19*Fperm_SI_Woolf2021!$E$9:$E$93)+63.1579*EXP(-0.19*BI$58))/(Fperm_SI_Woolf2021!$E$9:$E$93-BI$58))*(BI$58-Fperm_SI_Woolf2021!$E$9:$E$93)/10))) + Fperm_SI_Woolf2021!$H$9:$H$93*EXP(-Fperm_SI_Woolf2021!$K$9:$K$93*$C149*IF(BI$58=Fperm_SI_Woolf2021!$E$9:$E$93,1,EXP(LN((1.1*(Fperm_SI_Woolf2021!$E$9:$E$93-BI$58)-63.1579*EXP(-0.19*Fperm_SI_Woolf2021!$E$9:$E$93)+63.1579*EXP(-0.19*BI$58))/(Fperm_SI_Woolf2021!$E$9:$E$93-BI$58))*(BI$58-Fperm_SI_Woolf2021!$E$9:$E$93)/10))),Fperm_SI_Woolf2021!$D$9:$D$93)*BI$57+INTERCEPT(Fperm_SI_Woolf2021!$F$9:$F$93*EXP(-Fperm_SI_Woolf2021!$I$9:$I$93*$C149*IF(BI$58=Fperm_SI_Woolf2021!$E$9:$E$93,1,EXP(LN((1.1*(Fperm_SI_Woolf2021!$E$9:$E$93-BI$58)-63.1579*EXP(-0.19*Fperm_SI_Woolf2021!$E$9:$E$93)+63.1579*EXP(-0.19*BI$58))/(Fperm_SI_Woolf2021!$E$9:$E$93-BI$58))*(BI$58-Fperm_SI_Woolf2021!$E$9:$E$93)/10))) + Fperm_SI_Woolf2021!$G$9:$G$93*EXP(-Fperm_SI_Woolf2021!$J$9:$J$93*$C149*IF(BI$58=Fperm_SI_Woolf2021!$E$9:$E$93,1,EXP(LN((1.1*(Fperm_SI_Woolf2021!$E$9:$E$93-BI$58)-63.1579*EXP(-0.19*Fperm_SI_Woolf2021!$E$9:$E$93)+63.1579*EXP(-0.19*BI$58))/(Fperm_SI_Woolf2021!$E$9:$E$93-BI$58))*(BI$58-Fperm_SI_Woolf2021!$E$9:$E$93)/10))) + Fperm_SI_Woolf2021!$H$9:$H$93*EXP(-Fperm_SI_Woolf2021!$K$9:$K$93*$C149*IF(BI$58=Fperm_SI_Woolf2021!$E$9:$E$93,1,EXP(LN((1.1*(Fperm_SI_Woolf2021!$E$9:$E$93-BI$58)-63.1579*EXP(-0.19*Fperm_SI_Woolf2021!$E$9:$E$93)+63.1579*EXP(-0.19*BI$58))/(Fperm_SI_Woolf2021!$E$9:$E$93-BI$58))*(BI$58-Fperm_SI_Woolf2021!$E$9:$E$93)/10))),Fperm_SI_Woolf2021!$D$9:$D$93))</f>
        <v>0.11002087564818308</v>
      </c>
      <c r="BJ149" s="51" cm="1">
        <f t="array" ref="BJ149">MIN(1,SLOPE(Fperm_SI_Woolf2021!$F$9:$F$93*EXP(-Fperm_SI_Woolf2021!$I$9:$I$93*$C149*IF(BJ$58=Fperm_SI_Woolf2021!$E$9:$E$93,1,EXP(LN((1.1*(Fperm_SI_Woolf2021!$E$9:$E$93-BJ$58)-63.1579*EXP(-0.19*Fperm_SI_Woolf2021!$E$9:$E$93)+63.1579*EXP(-0.19*BJ$58))/(Fperm_SI_Woolf2021!$E$9:$E$93-BJ$58))*(BJ$58-Fperm_SI_Woolf2021!$E$9:$E$93)/10))) + Fperm_SI_Woolf2021!$G$9:$G$93*EXP(-Fperm_SI_Woolf2021!$J$9:$J$93*$C149*IF(BJ$58=Fperm_SI_Woolf2021!$E$9:$E$93,1,EXP(LN((1.1*(Fperm_SI_Woolf2021!$E$9:$E$93-BJ$58)-63.1579*EXP(-0.19*Fperm_SI_Woolf2021!$E$9:$E$93)+63.1579*EXP(-0.19*BJ$58))/(Fperm_SI_Woolf2021!$E$9:$E$93-BJ$58))*(BJ$58-Fperm_SI_Woolf2021!$E$9:$E$93)/10))) + Fperm_SI_Woolf2021!$H$9:$H$93*EXP(-Fperm_SI_Woolf2021!$K$9:$K$93*$C149*IF(BJ$58=Fperm_SI_Woolf2021!$E$9:$E$93,1,EXP(LN((1.1*(Fperm_SI_Woolf2021!$E$9:$E$93-BJ$58)-63.1579*EXP(-0.19*Fperm_SI_Woolf2021!$E$9:$E$93)+63.1579*EXP(-0.19*BJ$58))/(Fperm_SI_Woolf2021!$E$9:$E$93-BJ$58))*(BJ$58-Fperm_SI_Woolf2021!$E$9:$E$93)/10))),Fperm_SI_Woolf2021!$D$9:$D$93)*BJ$57+INTERCEPT(Fperm_SI_Woolf2021!$F$9:$F$93*EXP(-Fperm_SI_Woolf2021!$I$9:$I$93*$C149*IF(BJ$58=Fperm_SI_Woolf2021!$E$9:$E$93,1,EXP(LN((1.1*(Fperm_SI_Woolf2021!$E$9:$E$93-BJ$58)-63.1579*EXP(-0.19*Fperm_SI_Woolf2021!$E$9:$E$93)+63.1579*EXP(-0.19*BJ$58))/(Fperm_SI_Woolf2021!$E$9:$E$93-BJ$58))*(BJ$58-Fperm_SI_Woolf2021!$E$9:$E$93)/10))) + Fperm_SI_Woolf2021!$G$9:$G$93*EXP(-Fperm_SI_Woolf2021!$J$9:$J$93*$C149*IF(BJ$58=Fperm_SI_Woolf2021!$E$9:$E$93,1,EXP(LN((1.1*(Fperm_SI_Woolf2021!$E$9:$E$93-BJ$58)-63.1579*EXP(-0.19*Fperm_SI_Woolf2021!$E$9:$E$93)+63.1579*EXP(-0.19*BJ$58))/(Fperm_SI_Woolf2021!$E$9:$E$93-BJ$58))*(BJ$58-Fperm_SI_Woolf2021!$E$9:$E$93)/10))) + Fperm_SI_Woolf2021!$H$9:$H$93*EXP(-Fperm_SI_Woolf2021!$K$9:$K$93*$C149*IF(BJ$58=Fperm_SI_Woolf2021!$E$9:$E$93,1,EXP(LN((1.1*(Fperm_SI_Woolf2021!$E$9:$E$93-BJ$58)-63.1579*EXP(-0.19*Fperm_SI_Woolf2021!$E$9:$E$93)+63.1579*EXP(-0.19*BJ$58))/(Fperm_SI_Woolf2021!$E$9:$E$93-BJ$58))*(BJ$58-Fperm_SI_Woolf2021!$E$9:$E$93)/10))),Fperm_SI_Woolf2021!$D$9:$D$93))</f>
        <v>9.7960617565413161E-2</v>
      </c>
      <c r="BK149" s="51" cm="1">
        <f t="array" ref="BK149">MIN(1,SLOPE(Fperm_SI_Woolf2021!$F$9:$F$93*EXP(-Fperm_SI_Woolf2021!$I$9:$I$93*$C149*IF(BK$58=Fperm_SI_Woolf2021!$E$9:$E$93,1,EXP(LN((1.1*(Fperm_SI_Woolf2021!$E$9:$E$93-BK$58)-63.1579*EXP(-0.19*Fperm_SI_Woolf2021!$E$9:$E$93)+63.1579*EXP(-0.19*BK$58))/(Fperm_SI_Woolf2021!$E$9:$E$93-BK$58))*(BK$58-Fperm_SI_Woolf2021!$E$9:$E$93)/10))) + Fperm_SI_Woolf2021!$G$9:$G$93*EXP(-Fperm_SI_Woolf2021!$J$9:$J$93*$C149*IF(BK$58=Fperm_SI_Woolf2021!$E$9:$E$93,1,EXP(LN((1.1*(Fperm_SI_Woolf2021!$E$9:$E$93-BK$58)-63.1579*EXP(-0.19*Fperm_SI_Woolf2021!$E$9:$E$93)+63.1579*EXP(-0.19*BK$58))/(Fperm_SI_Woolf2021!$E$9:$E$93-BK$58))*(BK$58-Fperm_SI_Woolf2021!$E$9:$E$93)/10))) + Fperm_SI_Woolf2021!$H$9:$H$93*EXP(-Fperm_SI_Woolf2021!$K$9:$K$93*$C149*IF(BK$58=Fperm_SI_Woolf2021!$E$9:$E$93,1,EXP(LN((1.1*(Fperm_SI_Woolf2021!$E$9:$E$93-BK$58)-63.1579*EXP(-0.19*Fperm_SI_Woolf2021!$E$9:$E$93)+63.1579*EXP(-0.19*BK$58))/(Fperm_SI_Woolf2021!$E$9:$E$93-BK$58))*(BK$58-Fperm_SI_Woolf2021!$E$9:$E$93)/10))),Fperm_SI_Woolf2021!$D$9:$D$93)*BK$57+INTERCEPT(Fperm_SI_Woolf2021!$F$9:$F$93*EXP(-Fperm_SI_Woolf2021!$I$9:$I$93*$C149*IF(BK$58=Fperm_SI_Woolf2021!$E$9:$E$93,1,EXP(LN((1.1*(Fperm_SI_Woolf2021!$E$9:$E$93-BK$58)-63.1579*EXP(-0.19*Fperm_SI_Woolf2021!$E$9:$E$93)+63.1579*EXP(-0.19*BK$58))/(Fperm_SI_Woolf2021!$E$9:$E$93-BK$58))*(BK$58-Fperm_SI_Woolf2021!$E$9:$E$93)/10))) + Fperm_SI_Woolf2021!$G$9:$G$93*EXP(-Fperm_SI_Woolf2021!$J$9:$J$93*$C149*IF(BK$58=Fperm_SI_Woolf2021!$E$9:$E$93,1,EXP(LN((1.1*(Fperm_SI_Woolf2021!$E$9:$E$93-BK$58)-63.1579*EXP(-0.19*Fperm_SI_Woolf2021!$E$9:$E$93)+63.1579*EXP(-0.19*BK$58))/(Fperm_SI_Woolf2021!$E$9:$E$93-BK$58))*(BK$58-Fperm_SI_Woolf2021!$E$9:$E$93)/10))) + Fperm_SI_Woolf2021!$H$9:$H$93*EXP(-Fperm_SI_Woolf2021!$K$9:$K$93*$C149*IF(BK$58=Fperm_SI_Woolf2021!$E$9:$E$93,1,EXP(LN((1.1*(Fperm_SI_Woolf2021!$E$9:$E$93-BK$58)-63.1579*EXP(-0.19*Fperm_SI_Woolf2021!$E$9:$E$93)+63.1579*EXP(-0.19*BK$58))/(Fperm_SI_Woolf2021!$E$9:$E$93-BK$58))*(BK$58-Fperm_SI_Woolf2021!$E$9:$E$93)/10))),Fperm_SI_Woolf2021!$D$9:$D$93))</f>
        <v>8.590035948264324E-2</v>
      </c>
      <c r="BL149" s="51" cm="1">
        <f t="array" ref="BL149">MIN(1,SLOPE(Fperm_SI_Woolf2021!$F$9:$F$93*EXP(-Fperm_SI_Woolf2021!$I$9:$I$93*$C149*IF(BL$58=Fperm_SI_Woolf2021!$E$9:$E$93,1,EXP(LN((1.1*(Fperm_SI_Woolf2021!$E$9:$E$93-BL$58)-63.1579*EXP(-0.19*Fperm_SI_Woolf2021!$E$9:$E$93)+63.1579*EXP(-0.19*BL$58))/(Fperm_SI_Woolf2021!$E$9:$E$93-BL$58))*(BL$58-Fperm_SI_Woolf2021!$E$9:$E$93)/10))) + Fperm_SI_Woolf2021!$G$9:$G$93*EXP(-Fperm_SI_Woolf2021!$J$9:$J$93*$C149*IF(BL$58=Fperm_SI_Woolf2021!$E$9:$E$93,1,EXP(LN((1.1*(Fperm_SI_Woolf2021!$E$9:$E$93-BL$58)-63.1579*EXP(-0.19*Fperm_SI_Woolf2021!$E$9:$E$93)+63.1579*EXP(-0.19*BL$58))/(Fperm_SI_Woolf2021!$E$9:$E$93-BL$58))*(BL$58-Fperm_SI_Woolf2021!$E$9:$E$93)/10))) + Fperm_SI_Woolf2021!$H$9:$H$93*EXP(-Fperm_SI_Woolf2021!$K$9:$K$93*$C149*IF(BL$58=Fperm_SI_Woolf2021!$E$9:$E$93,1,EXP(LN((1.1*(Fperm_SI_Woolf2021!$E$9:$E$93-BL$58)-63.1579*EXP(-0.19*Fperm_SI_Woolf2021!$E$9:$E$93)+63.1579*EXP(-0.19*BL$58))/(Fperm_SI_Woolf2021!$E$9:$E$93-BL$58))*(BL$58-Fperm_SI_Woolf2021!$E$9:$E$93)/10))),Fperm_SI_Woolf2021!$D$9:$D$93)*BL$57+INTERCEPT(Fperm_SI_Woolf2021!$F$9:$F$93*EXP(-Fperm_SI_Woolf2021!$I$9:$I$93*$C149*IF(BL$58=Fperm_SI_Woolf2021!$E$9:$E$93,1,EXP(LN((1.1*(Fperm_SI_Woolf2021!$E$9:$E$93-BL$58)-63.1579*EXP(-0.19*Fperm_SI_Woolf2021!$E$9:$E$93)+63.1579*EXP(-0.19*BL$58))/(Fperm_SI_Woolf2021!$E$9:$E$93-BL$58))*(BL$58-Fperm_SI_Woolf2021!$E$9:$E$93)/10))) + Fperm_SI_Woolf2021!$G$9:$G$93*EXP(-Fperm_SI_Woolf2021!$J$9:$J$93*$C149*IF(BL$58=Fperm_SI_Woolf2021!$E$9:$E$93,1,EXP(LN((1.1*(Fperm_SI_Woolf2021!$E$9:$E$93-BL$58)-63.1579*EXP(-0.19*Fperm_SI_Woolf2021!$E$9:$E$93)+63.1579*EXP(-0.19*BL$58))/(Fperm_SI_Woolf2021!$E$9:$E$93-BL$58))*(BL$58-Fperm_SI_Woolf2021!$E$9:$E$93)/10))) + Fperm_SI_Woolf2021!$H$9:$H$93*EXP(-Fperm_SI_Woolf2021!$K$9:$K$93*$C149*IF(BL$58=Fperm_SI_Woolf2021!$E$9:$E$93,1,EXP(LN((1.1*(Fperm_SI_Woolf2021!$E$9:$E$93-BL$58)-63.1579*EXP(-0.19*Fperm_SI_Woolf2021!$E$9:$E$93)+63.1579*EXP(-0.19*BL$58))/(Fperm_SI_Woolf2021!$E$9:$E$93-BL$58))*(BL$58-Fperm_SI_Woolf2021!$E$9:$E$93)/10))),Fperm_SI_Woolf2021!$D$9:$D$93))</f>
        <v>0.21911548570521569</v>
      </c>
      <c r="BM149" s="51" cm="1">
        <f t="array" ref="BM149">MIN(1,SLOPE(Fperm_SI_Woolf2021!$F$9:$F$93*EXP(-Fperm_SI_Woolf2021!$I$9:$I$93*$C149*IF(BM$58=Fperm_SI_Woolf2021!$E$9:$E$93,1,EXP(LN((1.1*(Fperm_SI_Woolf2021!$E$9:$E$93-BM$58)-63.1579*EXP(-0.19*Fperm_SI_Woolf2021!$E$9:$E$93)+63.1579*EXP(-0.19*BM$58))/(Fperm_SI_Woolf2021!$E$9:$E$93-BM$58))*(BM$58-Fperm_SI_Woolf2021!$E$9:$E$93)/10))) + Fperm_SI_Woolf2021!$G$9:$G$93*EXP(-Fperm_SI_Woolf2021!$J$9:$J$93*$C149*IF(BM$58=Fperm_SI_Woolf2021!$E$9:$E$93,1,EXP(LN((1.1*(Fperm_SI_Woolf2021!$E$9:$E$93-BM$58)-63.1579*EXP(-0.19*Fperm_SI_Woolf2021!$E$9:$E$93)+63.1579*EXP(-0.19*BM$58))/(Fperm_SI_Woolf2021!$E$9:$E$93-BM$58))*(BM$58-Fperm_SI_Woolf2021!$E$9:$E$93)/10))) + Fperm_SI_Woolf2021!$H$9:$H$93*EXP(-Fperm_SI_Woolf2021!$K$9:$K$93*$C149*IF(BM$58=Fperm_SI_Woolf2021!$E$9:$E$93,1,EXP(LN((1.1*(Fperm_SI_Woolf2021!$E$9:$E$93-BM$58)-63.1579*EXP(-0.19*Fperm_SI_Woolf2021!$E$9:$E$93)+63.1579*EXP(-0.19*BM$58))/(Fperm_SI_Woolf2021!$E$9:$E$93-BM$58))*(BM$58-Fperm_SI_Woolf2021!$E$9:$E$93)/10))),Fperm_SI_Woolf2021!$D$9:$D$93)*BM$57+INTERCEPT(Fperm_SI_Woolf2021!$F$9:$F$93*EXP(-Fperm_SI_Woolf2021!$I$9:$I$93*$C149*IF(BM$58=Fperm_SI_Woolf2021!$E$9:$E$93,1,EXP(LN((1.1*(Fperm_SI_Woolf2021!$E$9:$E$93-BM$58)-63.1579*EXP(-0.19*Fperm_SI_Woolf2021!$E$9:$E$93)+63.1579*EXP(-0.19*BM$58))/(Fperm_SI_Woolf2021!$E$9:$E$93-BM$58))*(BM$58-Fperm_SI_Woolf2021!$E$9:$E$93)/10))) + Fperm_SI_Woolf2021!$G$9:$G$93*EXP(-Fperm_SI_Woolf2021!$J$9:$J$93*$C149*IF(BM$58=Fperm_SI_Woolf2021!$E$9:$E$93,1,EXP(LN((1.1*(Fperm_SI_Woolf2021!$E$9:$E$93-BM$58)-63.1579*EXP(-0.19*Fperm_SI_Woolf2021!$E$9:$E$93)+63.1579*EXP(-0.19*BM$58))/(Fperm_SI_Woolf2021!$E$9:$E$93-BM$58))*(BM$58-Fperm_SI_Woolf2021!$E$9:$E$93)/10))) + Fperm_SI_Woolf2021!$H$9:$H$93*EXP(-Fperm_SI_Woolf2021!$K$9:$K$93*$C149*IF(BM$58=Fperm_SI_Woolf2021!$E$9:$E$93,1,EXP(LN((1.1*(Fperm_SI_Woolf2021!$E$9:$E$93-BM$58)-63.1579*EXP(-0.19*Fperm_SI_Woolf2021!$E$9:$E$93)+63.1579*EXP(-0.19*BM$58))/(Fperm_SI_Woolf2021!$E$9:$E$93-BM$58))*(BM$58-Fperm_SI_Woolf2021!$E$9:$E$93)/10))),Fperm_SI_Woolf2021!$D$9:$D$93))</f>
        <v>0.20883237085245232</v>
      </c>
      <c r="BN149" s="51" cm="1">
        <f t="array" ref="BN149">MIN(1,SLOPE(Fperm_SI_Woolf2021!$F$9:$F$93*EXP(-Fperm_SI_Woolf2021!$I$9:$I$93*$C149*IF(BN$58=Fperm_SI_Woolf2021!$E$9:$E$93,1,EXP(LN((1.1*(Fperm_SI_Woolf2021!$E$9:$E$93-BN$58)-63.1579*EXP(-0.19*Fperm_SI_Woolf2021!$E$9:$E$93)+63.1579*EXP(-0.19*BN$58))/(Fperm_SI_Woolf2021!$E$9:$E$93-BN$58))*(BN$58-Fperm_SI_Woolf2021!$E$9:$E$93)/10))) + Fperm_SI_Woolf2021!$G$9:$G$93*EXP(-Fperm_SI_Woolf2021!$J$9:$J$93*$C149*IF(BN$58=Fperm_SI_Woolf2021!$E$9:$E$93,1,EXP(LN((1.1*(Fperm_SI_Woolf2021!$E$9:$E$93-BN$58)-63.1579*EXP(-0.19*Fperm_SI_Woolf2021!$E$9:$E$93)+63.1579*EXP(-0.19*BN$58))/(Fperm_SI_Woolf2021!$E$9:$E$93-BN$58))*(BN$58-Fperm_SI_Woolf2021!$E$9:$E$93)/10))) + Fperm_SI_Woolf2021!$H$9:$H$93*EXP(-Fperm_SI_Woolf2021!$K$9:$K$93*$C149*IF(BN$58=Fperm_SI_Woolf2021!$E$9:$E$93,1,EXP(LN((1.1*(Fperm_SI_Woolf2021!$E$9:$E$93-BN$58)-63.1579*EXP(-0.19*Fperm_SI_Woolf2021!$E$9:$E$93)+63.1579*EXP(-0.19*BN$58))/(Fperm_SI_Woolf2021!$E$9:$E$93-BN$58))*(BN$58-Fperm_SI_Woolf2021!$E$9:$E$93)/10))),Fperm_SI_Woolf2021!$D$9:$D$93)*BN$57+INTERCEPT(Fperm_SI_Woolf2021!$F$9:$F$93*EXP(-Fperm_SI_Woolf2021!$I$9:$I$93*$C149*IF(BN$58=Fperm_SI_Woolf2021!$E$9:$E$93,1,EXP(LN((1.1*(Fperm_SI_Woolf2021!$E$9:$E$93-BN$58)-63.1579*EXP(-0.19*Fperm_SI_Woolf2021!$E$9:$E$93)+63.1579*EXP(-0.19*BN$58))/(Fperm_SI_Woolf2021!$E$9:$E$93-BN$58))*(BN$58-Fperm_SI_Woolf2021!$E$9:$E$93)/10))) + Fperm_SI_Woolf2021!$G$9:$G$93*EXP(-Fperm_SI_Woolf2021!$J$9:$J$93*$C149*IF(BN$58=Fperm_SI_Woolf2021!$E$9:$E$93,1,EXP(LN((1.1*(Fperm_SI_Woolf2021!$E$9:$E$93-BN$58)-63.1579*EXP(-0.19*Fperm_SI_Woolf2021!$E$9:$E$93)+63.1579*EXP(-0.19*BN$58))/(Fperm_SI_Woolf2021!$E$9:$E$93-BN$58))*(BN$58-Fperm_SI_Woolf2021!$E$9:$E$93)/10))) + Fperm_SI_Woolf2021!$H$9:$H$93*EXP(-Fperm_SI_Woolf2021!$K$9:$K$93*$C149*IF(BN$58=Fperm_SI_Woolf2021!$E$9:$E$93,1,EXP(LN((1.1*(Fperm_SI_Woolf2021!$E$9:$E$93-BN$58)-63.1579*EXP(-0.19*Fperm_SI_Woolf2021!$E$9:$E$93)+63.1579*EXP(-0.19*BN$58))/(Fperm_SI_Woolf2021!$E$9:$E$93-BN$58))*(BN$58-Fperm_SI_Woolf2021!$E$9:$E$93)/10))),Fperm_SI_Woolf2021!$D$9:$D$93))</f>
        <v>0.19854925599968898</v>
      </c>
      <c r="BO149" s="51" cm="1">
        <f t="array" ref="BO149">MIN(1,SLOPE(Fperm_SI_Woolf2021!$F$9:$F$93*EXP(-Fperm_SI_Woolf2021!$I$9:$I$93*$C149*IF(BO$58=Fperm_SI_Woolf2021!$E$9:$E$93,1,EXP(LN((1.1*(Fperm_SI_Woolf2021!$E$9:$E$93-BO$58)-63.1579*EXP(-0.19*Fperm_SI_Woolf2021!$E$9:$E$93)+63.1579*EXP(-0.19*BO$58))/(Fperm_SI_Woolf2021!$E$9:$E$93-BO$58))*(BO$58-Fperm_SI_Woolf2021!$E$9:$E$93)/10))) + Fperm_SI_Woolf2021!$G$9:$G$93*EXP(-Fperm_SI_Woolf2021!$J$9:$J$93*$C149*IF(BO$58=Fperm_SI_Woolf2021!$E$9:$E$93,1,EXP(LN((1.1*(Fperm_SI_Woolf2021!$E$9:$E$93-BO$58)-63.1579*EXP(-0.19*Fperm_SI_Woolf2021!$E$9:$E$93)+63.1579*EXP(-0.19*BO$58))/(Fperm_SI_Woolf2021!$E$9:$E$93-BO$58))*(BO$58-Fperm_SI_Woolf2021!$E$9:$E$93)/10))) + Fperm_SI_Woolf2021!$H$9:$H$93*EXP(-Fperm_SI_Woolf2021!$K$9:$K$93*$C149*IF(BO$58=Fperm_SI_Woolf2021!$E$9:$E$93,1,EXP(LN((1.1*(Fperm_SI_Woolf2021!$E$9:$E$93-BO$58)-63.1579*EXP(-0.19*Fperm_SI_Woolf2021!$E$9:$E$93)+63.1579*EXP(-0.19*BO$58))/(Fperm_SI_Woolf2021!$E$9:$E$93-BO$58))*(BO$58-Fperm_SI_Woolf2021!$E$9:$E$93)/10))),Fperm_SI_Woolf2021!$D$9:$D$93)*BO$57+INTERCEPT(Fperm_SI_Woolf2021!$F$9:$F$93*EXP(-Fperm_SI_Woolf2021!$I$9:$I$93*$C149*IF(BO$58=Fperm_SI_Woolf2021!$E$9:$E$93,1,EXP(LN((1.1*(Fperm_SI_Woolf2021!$E$9:$E$93-BO$58)-63.1579*EXP(-0.19*Fperm_SI_Woolf2021!$E$9:$E$93)+63.1579*EXP(-0.19*BO$58))/(Fperm_SI_Woolf2021!$E$9:$E$93-BO$58))*(BO$58-Fperm_SI_Woolf2021!$E$9:$E$93)/10))) + Fperm_SI_Woolf2021!$G$9:$G$93*EXP(-Fperm_SI_Woolf2021!$J$9:$J$93*$C149*IF(BO$58=Fperm_SI_Woolf2021!$E$9:$E$93,1,EXP(LN((1.1*(Fperm_SI_Woolf2021!$E$9:$E$93-BO$58)-63.1579*EXP(-0.19*Fperm_SI_Woolf2021!$E$9:$E$93)+63.1579*EXP(-0.19*BO$58))/(Fperm_SI_Woolf2021!$E$9:$E$93-BO$58))*(BO$58-Fperm_SI_Woolf2021!$E$9:$E$93)/10))) + Fperm_SI_Woolf2021!$H$9:$H$93*EXP(-Fperm_SI_Woolf2021!$K$9:$K$93*$C149*IF(BO$58=Fperm_SI_Woolf2021!$E$9:$E$93,1,EXP(LN((1.1*(Fperm_SI_Woolf2021!$E$9:$E$93-BO$58)-63.1579*EXP(-0.19*Fperm_SI_Woolf2021!$E$9:$E$93)+63.1579*EXP(-0.19*BO$58))/(Fperm_SI_Woolf2021!$E$9:$E$93-BO$58))*(BO$58-Fperm_SI_Woolf2021!$E$9:$E$93)/10))),Fperm_SI_Woolf2021!$D$9:$D$93))</f>
        <v>0.18826614114692564</v>
      </c>
      <c r="BP149" s="51" cm="1">
        <f t="array" ref="BP149">MIN(1,SLOPE(Fperm_SI_Woolf2021!$F$9:$F$93*EXP(-Fperm_SI_Woolf2021!$I$9:$I$93*$C149*IF(BP$58=Fperm_SI_Woolf2021!$E$9:$E$93,1,EXP(LN((1.1*(Fperm_SI_Woolf2021!$E$9:$E$93-BP$58)-63.1579*EXP(-0.19*Fperm_SI_Woolf2021!$E$9:$E$93)+63.1579*EXP(-0.19*BP$58))/(Fperm_SI_Woolf2021!$E$9:$E$93-BP$58))*(BP$58-Fperm_SI_Woolf2021!$E$9:$E$93)/10))) + Fperm_SI_Woolf2021!$G$9:$G$93*EXP(-Fperm_SI_Woolf2021!$J$9:$J$93*$C149*IF(BP$58=Fperm_SI_Woolf2021!$E$9:$E$93,1,EXP(LN((1.1*(Fperm_SI_Woolf2021!$E$9:$E$93-BP$58)-63.1579*EXP(-0.19*Fperm_SI_Woolf2021!$E$9:$E$93)+63.1579*EXP(-0.19*BP$58))/(Fperm_SI_Woolf2021!$E$9:$E$93-BP$58))*(BP$58-Fperm_SI_Woolf2021!$E$9:$E$93)/10))) + Fperm_SI_Woolf2021!$H$9:$H$93*EXP(-Fperm_SI_Woolf2021!$K$9:$K$93*$C149*IF(BP$58=Fperm_SI_Woolf2021!$E$9:$E$93,1,EXP(LN((1.1*(Fperm_SI_Woolf2021!$E$9:$E$93-BP$58)-63.1579*EXP(-0.19*Fperm_SI_Woolf2021!$E$9:$E$93)+63.1579*EXP(-0.19*BP$58))/(Fperm_SI_Woolf2021!$E$9:$E$93-BP$58))*(BP$58-Fperm_SI_Woolf2021!$E$9:$E$93)/10))),Fperm_SI_Woolf2021!$D$9:$D$93)*BP$57+INTERCEPT(Fperm_SI_Woolf2021!$F$9:$F$93*EXP(-Fperm_SI_Woolf2021!$I$9:$I$93*$C149*IF(BP$58=Fperm_SI_Woolf2021!$E$9:$E$93,1,EXP(LN((1.1*(Fperm_SI_Woolf2021!$E$9:$E$93-BP$58)-63.1579*EXP(-0.19*Fperm_SI_Woolf2021!$E$9:$E$93)+63.1579*EXP(-0.19*BP$58))/(Fperm_SI_Woolf2021!$E$9:$E$93-BP$58))*(BP$58-Fperm_SI_Woolf2021!$E$9:$E$93)/10))) + Fperm_SI_Woolf2021!$G$9:$G$93*EXP(-Fperm_SI_Woolf2021!$J$9:$J$93*$C149*IF(BP$58=Fperm_SI_Woolf2021!$E$9:$E$93,1,EXP(LN((1.1*(Fperm_SI_Woolf2021!$E$9:$E$93-BP$58)-63.1579*EXP(-0.19*Fperm_SI_Woolf2021!$E$9:$E$93)+63.1579*EXP(-0.19*BP$58))/(Fperm_SI_Woolf2021!$E$9:$E$93-BP$58))*(BP$58-Fperm_SI_Woolf2021!$E$9:$E$93)/10))) + Fperm_SI_Woolf2021!$H$9:$H$93*EXP(-Fperm_SI_Woolf2021!$K$9:$K$93*$C149*IF(BP$58=Fperm_SI_Woolf2021!$E$9:$E$93,1,EXP(LN((1.1*(Fperm_SI_Woolf2021!$E$9:$E$93-BP$58)-63.1579*EXP(-0.19*Fperm_SI_Woolf2021!$E$9:$E$93)+63.1579*EXP(-0.19*BP$58))/(Fperm_SI_Woolf2021!$E$9:$E$93-BP$58))*(BP$58-Fperm_SI_Woolf2021!$E$9:$E$93)/10))),Fperm_SI_Woolf2021!$D$9:$D$93))</f>
        <v>0.17798302629416229</v>
      </c>
      <c r="BQ149" s="51" cm="1">
        <f t="array" ref="BQ149">MIN(1,SLOPE(Fperm_SI_Woolf2021!$F$9:$F$93*EXP(-Fperm_SI_Woolf2021!$I$9:$I$93*$C149*IF(BQ$58=Fperm_SI_Woolf2021!$E$9:$E$93,1,EXP(LN((1.1*(Fperm_SI_Woolf2021!$E$9:$E$93-BQ$58)-63.1579*EXP(-0.19*Fperm_SI_Woolf2021!$E$9:$E$93)+63.1579*EXP(-0.19*BQ$58))/(Fperm_SI_Woolf2021!$E$9:$E$93-BQ$58))*(BQ$58-Fperm_SI_Woolf2021!$E$9:$E$93)/10))) + Fperm_SI_Woolf2021!$G$9:$G$93*EXP(-Fperm_SI_Woolf2021!$J$9:$J$93*$C149*IF(BQ$58=Fperm_SI_Woolf2021!$E$9:$E$93,1,EXP(LN((1.1*(Fperm_SI_Woolf2021!$E$9:$E$93-BQ$58)-63.1579*EXP(-0.19*Fperm_SI_Woolf2021!$E$9:$E$93)+63.1579*EXP(-0.19*BQ$58))/(Fperm_SI_Woolf2021!$E$9:$E$93-BQ$58))*(BQ$58-Fperm_SI_Woolf2021!$E$9:$E$93)/10))) + Fperm_SI_Woolf2021!$H$9:$H$93*EXP(-Fperm_SI_Woolf2021!$K$9:$K$93*$C149*IF(BQ$58=Fperm_SI_Woolf2021!$E$9:$E$93,1,EXP(LN((1.1*(Fperm_SI_Woolf2021!$E$9:$E$93-BQ$58)-63.1579*EXP(-0.19*Fperm_SI_Woolf2021!$E$9:$E$93)+63.1579*EXP(-0.19*BQ$58))/(Fperm_SI_Woolf2021!$E$9:$E$93-BQ$58))*(BQ$58-Fperm_SI_Woolf2021!$E$9:$E$93)/10))),Fperm_SI_Woolf2021!$D$9:$D$93)*BQ$57+INTERCEPT(Fperm_SI_Woolf2021!$F$9:$F$93*EXP(-Fperm_SI_Woolf2021!$I$9:$I$93*$C149*IF(BQ$58=Fperm_SI_Woolf2021!$E$9:$E$93,1,EXP(LN((1.1*(Fperm_SI_Woolf2021!$E$9:$E$93-BQ$58)-63.1579*EXP(-0.19*Fperm_SI_Woolf2021!$E$9:$E$93)+63.1579*EXP(-0.19*BQ$58))/(Fperm_SI_Woolf2021!$E$9:$E$93-BQ$58))*(BQ$58-Fperm_SI_Woolf2021!$E$9:$E$93)/10))) + Fperm_SI_Woolf2021!$G$9:$G$93*EXP(-Fperm_SI_Woolf2021!$J$9:$J$93*$C149*IF(BQ$58=Fperm_SI_Woolf2021!$E$9:$E$93,1,EXP(LN((1.1*(Fperm_SI_Woolf2021!$E$9:$E$93-BQ$58)-63.1579*EXP(-0.19*Fperm_SI_Woolf2021!$E$9:$E$93)+63.1579*EXP(-0.19*BQ$58))/(Fperm_SI_Woolf2021!$E$9:$E$93-BQ$58))*(BQ$58-Fperm_SI_Woolf2021!$E$9:$E$93)/10))) + Fperm_SI_Woolf2021!$H$9:$H$93*EXP(-Fperm_SI_Woolf2021!$K$9:$K$93*$C149*IF(BQ$58=Fperm_SI_Woolf2021!$E$9:$E$93,1,EXP(LN((1.1*(Fperm_SI_Woolf2021!$E$9:$E$93-BQ$58)-63.1579*EXP(-0.19*Fperm_SI_Woolf2021!$E$9:$E$93)+63.1579*EXP(-0.19*BQ$58))/(Fperm_SI_Woolf2021!$E$9:$E$93-BQ$58))*(BQ$58-Fperm_SI_Woolf2021!$E$9:$E$93)/10))),Fperm_SI_Woolf2021!$D$9:$D$93))</f>
        <v>0.16769991144139892</v>
      </c>
      <c r="BR149" s="51" cm="1">
        <f t="array" ref="BR149">MIN(1,SLOPE(Fperm_SI_Woolf2021!$F$9:$F$93*EXP(-Fperm_SI_Woolf2021!$I$9:$I$93*$C149*IF(BR$58=Fperm_SI_Woolf2021!$E$9:$E$93,1,EXP(LN((1.1*(Fperm_SI_Woolf2021!$E$9:$E$93-BR$58)-63.1579*EXP(-0.19*Fperm_SI_Woolf2021!$E$9:$E$93)+63.1579*EXP(-0.19*BR$58))/(Fperm_SI_Woolf2021!$E$9:$E$93-BR$58))*(BR$58-Fperm_SI_Woolf2021!$E$9:$E$93)/10))) + Fperm_SI_Woolf2021!$G$9:$G$93*EXP(-Fperm_SI_Woolf2021!$J$9:$J$93*$C149*IF(BR$58=Fperm_SI_Woolf2021!$E$9:$E$93,1,EXP(LN((1.1*(Fperm_SI_Woolf2021!$E$9:$E$93-BR$58)-63.1579*EXP(-0.19*Fperm_SI_Woolf2021!$E$9:$E$93)+63.1579*EXP(-0.19*BR$58))/(Fperm_SI_Woolf2021!$E$9:$E$93-BR$58))*(BR$58-Fperm_SI_Woolf2021!$E$9:$E$93)/10))) + Fperm_SI_Woolf2021!$H$9:$H$93*EXP(-Fperm_SI_Woolf2021!$K$9:$K$93*$C149*IF(BR$58=Fperm_SI_Woolf2021!$E$9:$E$93,1,EXP(LN((1.1*(Fperm_SI_Woolf2021!$E$9:$E$93-BR$58)-63.1579*EXP(-0.19*Fperm_SI_Woolf2021!$E$9:$E$93)+63.1579*EXP(-0.19*BR$58))/(Fperm_SI_Woolf2021!$E$9:$E$93-BR$58))*(BR$58-Fperm_SI_Woolf2021!$E$9:$E$93)/10))),Fperm_SI_Woolf2021!$D$9:$D$93)*BR$57+INTERCEPT(Fperm_SI_Woolf2021!$F$9:$F$93*EXP(-Fperm_SI_Woolf2021!$I$9:$I$93*$C149*IF(BR$58=Fperm_SI_Woolf2021!$E$9:$E$93,1,EXP(LN((1.1*(Fperm_SI_Woolf2021!$E$9:$E$93-BR$58)-63.1579*EXP(-0.19*Fperm_SI_Woolf2021!$E$9:$E$93)+63.1579*EXP(-0.19*BR$58))/(Fperm_SI_Woolf2021!$E$9:$E$93-BR$58))*(BR$58-Fperm_SI_Woolf2021!$E$9:$E$93)/10))) + Fperm_SI_Woolf2021!$G$9:$G$93*EXP(-Fperm_SI_Woolf2021!$J$9:$J$93*$C149*IF(BR$58=Fperm_SI_Woolf2021!$E$9:$E$93,1,EXP(LN((1.1*(Fperm_SI_Woolf2021!$E$9:$E$93-BR$58)-63.1579*EXP(-0.19*Fperm_SI_Woolf2021!$E$9:$E$93)+63.1579*EXP(-0.19*BR$58))/(Fperm_SI_Woolf2021!$E$9:$E$93-BR$58))*(BR$58-Fperm_SI_Woolf2021!$E$9:$E$93)/10))) + Fperm_SI_Woolf2021!$H$9:$H$93*EXP(-Fperm_SI_Woolf2021!$K$9:$K$93*$C149*IF(BR$58=Fperm_SI_Woolf2021!$E$9:$E$93,1,EXP(LN((1.1*(Fperm_SI_Woolf2021!$E$9:$E$93-BR$58)-63.1579*EXP(-0.19*Fperm_SI_Woolf2021!$E$9:$E$93)+63.1579*EXP(-0.19*BR$58))/(Fperm_SI_Woolf2021!$E$9:$E$93-BR$58))*(BR$58-Fperm_SI_Woolf2021!$E$9:$E$93)/10))),Fperm_SI_Woolf2021!$D$9:$D$93))</f>
        <v>0.15741679658863558</v>
      </c>
      <c r="BS149" s="51" cm="1">
        <f t="array" ref="BS149">MIN(1,SLOPE(Fperm_SI_Woolf2021!$F$9:$F$93*EXP(-Fperm_SI_Woolf2021!$I$9:$I$93*$C149*IF(BS$58=Fperm_SI_Woolf2021!$E$9:$E$93,1,EXP(LN((1.1*(Fperm_SI_Woolf2021!$E$9:$E$93-BS$58)-63.1579*EXP(-0.19*Fperm_SI_Woolf2021!$E$9:$E$93)+63.1579*EXP(-0.19*BS$58))/(Fperm_SI_Woolf2021!$E$9:$E$93-BS$58))*(BS$58-Fperm_SI_Woolf2021!$E$9:$E$93)/10))) + Fperm_SI_Woolf2021!$G$9:$G$93*EXP(-Fperm_SI_Woolf2021!$J$9:$J$93*$C149*IF(BS$58=Fperm_SI_Woolf2021!$E$9:$E$93,1,EXP(LN((1.1*(Fperm_SI_Woolf2021!$E$9:$E$93-BS$58)-63.1579*EXP(-0.19*Fperm_SI_Woolf2021!$E$9:$E$93)+63.1579*EXP(-0.19*BS$58))/(Fperm_SI_Woolf2021!$E$9:$E$93-BS$58))*(BS$58-Fperm_SI_Woolf2021!$E$9:$E$93)/10))) + Fperm_SI_Woolf2021!$H$9:$H$93*EXP(-Fperm_SI_Woolf2021!$K$9:$K$93*$C149*IF(BS$58=Fperm_SI_Woolf2021!$E$9:$E$93,1,EXP(LN((1.1*(Fperm_SI_Woolf2021!$E$9:$E$93-BS$58)-63.1579*EXP(-0.19*Fperm_SI_Woolf2021!$E$9:$E$93)+63.1579*EXP(-0.19*BS$58))/(Fperm_SI_Woolf2021!$E$9:$E$93-BS$58))*(BS$58-Fperm_SI_Woolf2021!$E$9:$E$93)/10))),Fperm_SI_Woolf2021!$D$9:$D$93)*BS$57+INTERCEPT(Fperm_SI_Woolf2021!$F$9:$F$93*EXP(-Fperm_SI_Woolf2021!$I$9:$I$93*$C149*IF(BS$58=Fperm_SI_Woolf2021!$E$9:$E$93,1,EXP(LN((1.1*(Fperm_SI_Woolf2021!$E$9:$E$93-BS$58)-63.1579*EXP(-0.19*Fperm_SI_Woolf2021!$E$9:$E$93)+63.1579*EXP(-0.19*BS$58))/(Fperm_SI_Woolf2021!$E$9:$E$93-BS$58))*(BS$58-Fperm_SI_Woolf2021!$E$9:$E$93)/10))) + Fperm_SI_Woolf2021!$G$9:$G$93*EXP(-Fperm_SI_Woolf2021!$J$9:$J$93*$C149*IF(BS$58=Fperm_SI_Woolf2021!$E$9:$E$93,1,EXP(LN((1.1*(Fperm_SI_Woolf2021!$E$9:$E$93-BS$58)-63.1579*EXP(-0.19*Fperm_SI_Woolf2021!$E$9:$E$93)+63.1579*EXP(-0.19*BS$58))/(Fperm_SI_Woolf2021!$E$9:$E$93-BS$58))*(BS$58-Fperm_SI_Woolf2021!$E$9:$E$93)/10))) + Fperm_SI_Woolf2021!$H$9:$H$93*EXP(-Fperm_SI_Woolf2021!$K$9:$K$93*$C149*IF(BS$58=Fperm_SI_Woolf2021!$E$9:$E$93,1,EXP(LN((1.1*(Fperm_SI_Woolf2021!$E$9:$E$93-BS$58)-63.1579*EXP(-0.19*Fperm_SI_Woolf2021!$E$9:$E$93)+63.1579*EXP(-0.19*BS$58))/(Fperm_SI_Woolf2021!$E$9:$E$93-BS$58))*(BS$58-Fperm_SI_Woolf2021!$E$9:$E$93)/10))),Fperm_SI_Woolf2021!$D$9:$D$93))</f>
        <v>0.14713368173587224</v>
      </c>
      <c r="BT149" s="51" cm="1">
        <f t="array" ref="BT149">MIN(1,SLOPE(Fperm_SI_Woolf2021!$F$9:$F$93*EXP(-Fperm_SI_Woolf2021!$I$9:$I$93*$C149*IF(BT$58=Fperm_SI_Woolf2021!$E$9:$E$93,1,EXP(LN((1.1*(Fperm_SI_Woolf2021!$E$9:$E$93-BT$58)-63.1579*EXP(-0.19*Fperm_SI_Woolf2021!$E$9:$E$93)+63.1579*EXP(-0.19*BT$58))/(Fperm_SI_Woolf2021!$E$9:$E$93-BT$58))*(BT$58-Fperm_SI_Woolf2021!$E$9:$E$93)/10))) + Fperm_SI_Woolf2021!$G$9:$G$93*EXP(-Fperm_SI_Woolf2021!$J$9:$J$93*$C149*IF(BT$58=Fperm_SI_Woolf2021!$E$9:$E$93,1,EXP(LN((1.1*(Fperm_SI_Woolf2021!$E$9:$E$93-BT$58)-63.1579*EXP(-0.19*Fperm_SI_Woolf2021!$E$9:$E$93)+63.1579*EXP(-0.19*BT$58))/(Fperm_SI_Woolf2021!$E$9:$E$93-BT$58))*(BT$58-Fperm_SI_Woolf2021!$E$9:$E$93)/10))) + Fperm_SI_Woolf2021!$H$9:$H$93*EXP(-Fperm_SI_Woolf2021!$K$9:$K$93*$C149*IF(BT$58=Fperm_SI_Woolf2021!$E$9:$E$93,1,EXP(LN((1.1*(Fperm_SI_Woolf2021!$E$9:$E$93-BT$58)-63.1579*EXP(-0.19*Fperm_SI_Woolf2021!$E$9:$E$93)+63.1579*EXP(-0.19*BT$58))/(Fperm_SI_Woolf2021!$E$9:$E$93-BT$58))*(BT$58-Fperm_SI_Woolf2021!$E$9:$E$93)/10))),Fperm_SI_Woolf2021!$D$9:$D$93)*BT$57+INTERCEPT(Fperm_SI_Woolf2021!$F$9:$F$93*EXP(-Fperm_SI_Woolf2021!$I$9:$I$93*$C149*IF(BT$58=Fperm_SI_Woolf2021!$E$9:$E$93,1,EXP(LN((1.1*(Fperm_SI_Woolf2021!$E$9:$E$93-BT$58)-63.1579*EXP(-0.19*Fperm_SI_Woolf2021!$E$9:$E$93)+63.1579*EXP(-0.19*BT$58))/(Fperm_SI_Woolf2021!$E$9:$E$93-BT$58))*(BT$58-Fperm_SI_Woolf2021!$E$9:$E$93)/10))) + Fperm_SI_Woolf2021!$G$9:$G$93*EXP(-Fperm_SI_Woolf2021!$J$9:$J$93*$C149*IF(BT$58=Fperm_SI_Woolf2021!$E$9:$E$93,1,EXP(LN((1.1*(Fperm_SI_Woolf2021!$E$9:$E$93-BT$58)-63.1579*EXP(-0.19*Fperm_SI_Woolf2021!$E$9:$E$93)+63.1579*EXP(-0.19*BT$58))/(Fperm_SI_Woolf2021!$E$9:$E$93-BT$58))*(BT$58-Fperm_SI_Woolf2021!$E$9:$E$93)/10))) + Fperm_SI_Woolf2021!$H$9:$H$93*EXP(-Fperm_SI_Woolf2021!$K$9:$K$93*$C149*IF(BT$58=Fperm_SI_Woolf2021!$E$9:$E$93,1,EXP(LN((1.1*(Fperm_SI_Woolf2021!$E$9:$E$93-BT$58)-63.1579*EXP(-0.19*Fperm_SI_Woolf2021!$E$9:$E$93)+63.1579*EXP(-0.19*BT$58))/(Fperm_SI_Woolf2021!$E$9:$E$93-BT$58))*(BT$58-Fperm_SI_Woolf2021!$E$9:$E$93)/10))),Fperm_SI_Woolf2021!$D$9:$D$93))</f>
        <v>0.13685056688310887</v>
      </c>
      <c r="BU149" s="51" cm="1">
        <f t="array" ref="BU149">MIN(1,SLOPE(Fperm_SI_Woolf2021!$F$9:$F$93*EXP(-Fperm_SI_Woolf2021!$I$9:$I$93*$C149*IF(BU$58=Fperm_SI_Woolf2021!$E$9:$E$93,1,EXP(LN((1.1*(Fperm_SI_Woolf2021!$E$9:$E$93-BU$58)-63.1579*EXP(-0.19*Fperm_SI_Woolf2021!$E$9:$E$93)+63.1579*EXP(-0.19*BU$58))/(Fperm_SI_Woolf2021!$E$9:$E$93-BU$58))*(BU$58-Fperm_SI_Woolf2021!$E$9:$E$93)/10))) + Fperm_SI_Woolf2021!$G$9:$G$93*EXP(-Fperm_SI_Woolf2021!$J$9:$J$93*$C149*IF(BU$58=Fperm_SI_Woolf2021!$E$9:$E$93,1,EXP(LN((1.1*(Fperm_SI_Woolf2021!$E$9:$E$93-BU$58)-63.1579*EXP(-0.19*Fperm_SI_Woolf2021!$E$9:$E$93)+63.1579*EXP(-0.19*BU$58))/(Fperm_SI_Woolf2021!$E$9:$E$93-BU$58))*(BU$58-Fperm_SI_Woolf2021!$E$9:$E$93)/10))) + Fperm_SI_Woolf2021!$H$9:$H$93*EXP(-Fperm_SI_Woolf2021!$K$9:$K$93*$C149*IF(BU$58=Fperm_SI_Woolf2021!$E$9:$E$93,1,EXP(LN((1.1*(Fperm_SI_Woolf2021!$E$9:$E$93-BU$58)-63.1579*EXP(-0.19*Fperm_SI_Woolf2021!$E$9:$E$93)+63.1579*EXP(-0.19*BU$58))/(Fperm_SI_Woolf2021!$E$9:$E$93-BU$58))*(BU$58-Fperm_SI_Woolf2021!$E$9:$E$93)/10))),Fperm_SI_Woolf2021!$D$9:$D$93)*BU$57+INTERCEPT(Fperm_SI_Woolf2021!$F$9:$F$93*EXP(-Fperm_SI_Woolf2021!$I$9:$I$93*$C149*IF(BU$58=Fperm_SI_Woolf2021!$E$9:$E$93,1,EXP(LN((1.1*(Fperm_SI_Woolf2021!$E$9:$E$93-BU$58)-63.1579*EXP(-0.19*Fperm_SI_Woolf2021!$E$9:$E$93)+63.1579*EXP(-0.19*BU$58))/(Fperm_SI_Woolf2021!$E$9:$E$93-BU$58))*(BU$58-Fperm_SI_Woolf2021!$E$9:$E$93)/10))) + Fperm_SI_Woolf2021!$G$9:$G$93*EXP(-Fperm_SI_Woolf2021!$J$9:$J$93*$C149*IF(BU$58=Fperm_SI_Woolf2021!$E$9:$E$93,1,EXP(LN((1.1*(Fperm_SI_Woolf2021!$E$9:$E$93-BU$58)-63.1579*EXP(-0.19*Fperm_SI_Woolf2021!$E$9:$E$93)+63.1579*EXP(-0.19*BU$58))/(Fperm_SI_Woolf2021!$E$9:$E$93-BU$58))*(BU$58-Fperm_SI_Woolf2021!$E$9:$E$93)/10))) + Fperm_SI_Woolf2021!$H$9:$H$93*EXP(-Fperm_SI_Woolf2021!$K$9:$K$93*$C149*IF(BU$58=Fperm_SI_Woolf2021!$E$9:$E$93,1,EXP(LN((1.1*(Fperm_SI_Woolf2021!$E$9:$E$93-BU$58)-63.1579*EXP(-0.19*Fperm_SI_Woolf2021!$E$9:$E$93)+63.1579*EXP(-0.19*BU$58))/(Fperm_SI_Woolf2021!$E$9:$E$93-BU$58))*(BU$58-Fperm_SI_Woolf2021!$E$9:$E$93)/10))),Fperm_SI_Woolf2021!$D$9:$D$93))</f>
        <v>0.12656745203034553</v>
      </c>
      <c r="BV149" s="51" cm="1">
        <f t="array" ref="BV149">MIN(1,SLOPE(Fperm_SI_Woolf2021!$F$9:$F$93*EXP(-Fperm_SI_Woolf2021!$I$9:$I$93*$C149*IF(BV$58=Fperm_SI_Woolf2021!$E$9:$E$93,1,EXP(LN((1.1*(Fperm_SI_Woolf2021!$E$9:$E$93-BV$58)-63.1579*EXP(-0.19*Fperm_SI_Woolf2021!$E$9:$E$93)+63.1579*EXP(-0.19*BV$58))/(Fperm_SI_Woolf2021!$E$9:$E$93-BV$58))*(BV$58-Fperm_SI_Woolf2021!$E$9:$E$93)/10))) + Fperm_SI_Woolf2021!$G$9:$G$93*EXP(-Fperm_SI_Woolf2021!$J$9:$J$93*$C149*IF(BV$58=Fperm_SI_Woolf2021!$E$9:$E$93,1,EXP(LN((1.1*(Fperm_SI_Woolf2021!$E$9:$E$93-BV$58)-63.1579*EXP(-0.19*Fperm_SI_Woolf2021!$E$9:$E$93)+63.1579*EXP(-0.19*BV$58))/(Fperm_SI_Woolf2021!$E$9:$E$93-BV$58))*(BV$58-Fperm_SI_Woolf2021!$E$9:$E$93)/10))) + Fperm_SI_Woolf2021!$H$9:$H$93*EXP(-Fperm_SI_Woolf2021!$K$9:$K$93*$C149*IF(BV$58=Fperm_SI_Woolf2021!$E$9:$E$93,1,EXP(LN((1.1*(Fperm_SI_Woolf2021!$E$9:$E$93-BV$58)-63.1579*EXP(-0.19*Fperm_SI_Woolf2021!$E$9:$E$93)+63.1579*EXP(-0.19*BV$58))/(Fperm_SI_Woolf2021!$E$9:$E$93-BV$58))*(BV$58-Fperm_SI_Woolf2021!$E$9:$E$93)/10))),Fperm_SI_Woolf2021!$D$9:$D$93)*BV$57+INTERCEPT(Fperm_SI_Woolf2021!$F$9:$F$93*EXP(-Fperm_SI_Woolf2021!$I$9:$I$93*$C149*IF(BV$58=Fperm_SI_Woolf2021!$E$9:$E$93,1,EXP(LN((1.1*(Fperm_SI_Woolf2021!$E$9:$E$93-BV$58)-63.1579*EXP(-0.19*Fperm_SI_Woolf2021!$E$9:$E$93)+63.1579*EXP(-0.19*BV$58))/(Fperm_SI_Woolf2021!$E$9:$E$93-BV$58))*(BV$58-Fperm_SI_Woolf2021!$E$9:$E$93)/10))) + Fperm_SI_Woolf2021!$G$9:$G$93*EXP(-Fperm_SI_Woolf2021!$J$9:$J$93*$C149*IF(BV$58=Fperm_SI_Woolf2021!$E$9:$E$93,1,EXP(LN((1.1*(Fperm_SI_Woolf2021!$E$9:$E$93-BV$58)-63.1579*EXP(-0.19*Fperm_SI_Woolf2021!$E$9:$E$93)+63.1579*EXP(-0.19*BV$58))/(Fperm_SI_Woolf2021!$E$9:$E$93-BV$58))*(BV$58-Fperm_SI_Woolf2021!$E$9:$E$93)/10))) + Fperm_SI_Woolf2021!$H$9:$H$93*EXP(-Fperm_SI_Woolf2021!$K$9:$K$93*$C149*IF(BV$58=Fperm_SI_Woolf2021!$E$9:$E$93,1,EXP(LN((1.1*(Fperm_SI_Woolf2021!$E$9:$E$93-BV$58)-63.1579*EXP(-0.19*Fperm_SI_Woolf2021!$E$9:$E$93)+63.1579*EXP(-0.19*BV$58))/(Fperm_SI_Woolf2021!$E$9:$E$93-BV$58))*(BV$58-Fperm_SI_Woolf2021!$E$9:$E$93)/10))),Fperm_SI_Woolf2021!$D$9:$D$93))</f>
        <v>0.11628433717758219</v>
      </c>
      <c r="BW149" s="51" cm="1">
        <f t="array" ref="BW149">MIN(1,SLOPE(Fperm_SI_Woolf2021!$F$9:$F$93*EXP(-Fperm_SI_Woolf2021!$I$9:$I$93*$C149*IF(BW$58=Fperm_SI_Woolf2021!$E$9:$E$93,1,EXP(LN((1.1*(Fperm_SI_Woolf2021!$E$9:$E$93-BW$58)-63.1579*EXP(-0.19*Fperm_SI_Woolf2021!$E$9:$E$93)+63.1579*EXP(-0.19*BW$58))/(Fperm_SI_Woolf2021!$E$9:$E$93-BW$58))*(BW$58-Fperm_SI_Woolf2021!$E$9:$E$93)/10))) + Fperm_SI_Woolf2021!$G$9:$G$93*EXP(-Fperm_SI_Woolf2021!$J$9:$J$93*$C149*IF(BW$58=Fperm_SI_Woolf2021!$E$9:$E$93,1,EXP(LN((1.1*(Fperm_SI_Woolf2021!$E$9:$E$93-BW$58)-63.1579*EXP(-0.19*Fperm_SI_Woolf2021!$E$9:$E$93)+63.1579*EXP(-0.19*BW$58))/(Fperm_SI_Woolf2021!$E$9:$E$93-BW$58))*(BW$58-Fperm_SI_Woolf2021!$E$9:$E$93)/10))) + Fperm_SI_Woolf2021!$H$9:$H$93*EXP(-Fperm_SI_Woolf2021!$K$9:$K$93*$C149*IF(BW$58=Fperm_SI_Woolf2021!$E$9:$E$93,1,EXP(LN((1.1*(Fperm_SI_Woolf2021!$E$9:$E$93-BW$58)-63.1579*EXP(-0.19*Fperm_SI_Woolf2021!$E$9:$E$93)+63.1579*EXP(-0.19*BW$58))/(Fperm_SI_Woolf2021!$E$9:$E$93-BW$58))*(BW$58-Fperm_SI_Woolf2021!$E$9:$E$93)/10))),Fperm_SI_Woolf2021!$D$9:$D$93)*BW$57+INTERCEPT(Fperm_SI_Woolf2021!$F$9:$F$93*EXP(-Fperm_SI_Woolf2021!$I$9:$I$93*$C149*IF(BW$58=Fperm_SI_Woolf2021!$E$9:$E$93,1,EXP(LN((1.1*(Fperm_SI_Woolf2021!$E$9:$E$93-BW$58)-63.1579*EXP(-0.19*Fperm_SI_Woolf2021!$E$9:$E$93)+63.1579*EXP(-0.19*BW$58))/(Fperm_SI_Woolf2021!$E$9:$E$93-BW$58))*(BW$58-Fperm_SI_Woolf2021!$E$9:$E$93)/10))) + Fperm_SI_Woolf2021!$G$9:$G$93*EXP(-Fperm_SI_Woolf2021!$J$9:$J$93*$C149*IF(BW$58=Fperm_SI_Woolf2021!$E$9:$E$93,1,EXP(LN((1.1*(Fperm_SI_Woolf2021!$E$9:$E$93-BW$58)-63.1579*EXP(-0.19*Fperm_SI_Woolf2021!$E$9:$E$93)+63.1579*EXP(-0.19*BW$58))/(Fperm_SI_Woolf2021!$E$9:$E$93-BW$58))*(BW$58-Fperm_SI_Woolf2021!$E$9:$E$93)/10))) + Fperm_SI_Woolf2021!$H$9:$H$93*EXP(-Fperm_SI_Woolf2021!$K$9:$K$93*$C149*IF(BW$58=Fperm_SI_Woolf2021!$E$9:$E$93,1,EXP(LN((1.1*(Fperm_SI_Woolf2021!$E$9:$E$93-BW$58)-63.1579*EXP(-0.19*Fperm_SI_Woolf2021!$E$9:$E$93)+63.1579*EXP(-0.19*BW$58))/(Fperm_SI_Woolf2021!$E$9:$E$93-BW$58))*(BW$58-Fperm_SI_Woolf2021!$E$9:$E$93)/10))),Fperm_SI_Woolf2021!$D$9:$D$93))</f>
        <v>0.10600122232481883</v>
      </c>
      <c r="BX149" s="51" cm="1">
        <f t="array" ref="BX149">MIN(1,SLOPE(Fperm_SI_Woolf2021!$F$9:$F$93*EXP(-Fperm_SI_Woolf2021!$I$9:$I$93*$C149*IF(BX$58=Fperm_SI_Woolf2021!$E$9:$E$93,1,EXP(LN((1.1*(Fperm_SI_Woolf2021!$E$9:$E$93-BX$58)-63.1579*EXP(-0.19*Fperm_SI_Woolf2021!$E$9:$E$93)+63.1579*EXP(-0.19*BX$58))/(Fperm_SI_Woolf2021!$E$9:$E$93-BX$58))*(BX$58-Fperm_SI_Woolf2021!$E$9:$E$93)/10))) + Fperm_SI_Woolf2021!$G$9:$G$93*EXP(-Fperm_SI_Woolf2021!$J$9:$J$93*$C149*IF(BX$58=Fperm_SI_Woolf2021!$E$9:$E$93,1,EXP(LN((1.1*(Fperm_SI_Woolf2021!$E$9:$E$93-BX$58)-63.1579*EXP(-0.19*Fperm_SI_Woolf2021!$E$9:$E$93)+63.1579*EXP(-0.19*BX$58))/(Fperm_SI_Woolf2021!$E$9:$E$93-BX$58))*(BX$58-Fperm_SI_Woolf2021!$E$9:$E$93)/10))) + Fperm_SI_Woolf2021!$H$9:$H$93*EXP(-Fperm_SI_Woolf2021!$K$9:$K$93*$C149*IF(BX$58=Fperm_SI_Woolf2021!$E$9:$E$93,1,EXP(LN((1.1*(Fperm_SI_Woolf2021!$E$9:$E$93-BX$58)-63.1579*EXP(-0.19*Fperm_SI_Woolf2021!$E$9:$E$93)+63.1579*EXP(-0.19*BX$58))/(Fperm_SI_Woolf2021!$E$9:$E$93-BX$58))*(BX$58-Fperm_SI_Woolf2021!$E$9:$E$93)/10))),Fperm_SI_Woolf2021!$D$9:$D$93)*BX$57+INTERCEPT(Fperm_SI_Woolf2021!$F$9:$F$93*EXP(-Fperm_SI_Woolf2021!$I$9:$I$93*$C149*IF(BX$58=Fperm_SI_Woolf2021!$E$9:$E$93,1,EXP(LN((1.1*(Fperm_SI_Woolf2021!$E$9:$E$93-BX$58)-63.1579*EXP(-0.19*Fperm_SI_Woolf2021!$E$9:$E$93)+63.1579*EXP(-0.19*BX$58))/(Fperm_SI_Woolf2021!$E$9:$E$93-BX$58))*(BX$58-Fperm_SI_Woolf2021!$E$9:$E$93)/10))) + Fperm_SI_Woolf2021!$G$9:$G$93*EXP(-Fperm_SI_Woolf2021!$J$9:$J$93*$C149*IF(BX$58=Fperm_SI_Woolf2021!$E$9:$E$93,1,EXP(LN((1.1*(Fperm_SI_Woolf2021!$E$9:$E$93-BX$58)-63.1579*EXP(-0.19*Fperm_SI_Woolf2021!$E$9:$E$93)+63.1579*EXP(-0.19*BX$58))/(Fperm_SI_Woolf2021!$E$9:$E$93-BX$58))*(BX$58-Fperm_SI_Woolf2021!$E$9:$E$93)/10))) + Fperm_SI_Woolf2021!$H$9:$H$93*EXP(-Fperm_SI_Woolf2021!$K$9:$K$93*$C149*IF(BX$58=Fperm_SI_Woolf2021!$E$9:$E$93,1,EXP(LN((1.1*(Fperm_SI_Woolf2021!$E$9:$E$93-BX$58)-63.1579*EXP(-0.19*Fperm_SI_Woolf2021!$E$9:$E$93)+63.1579*EXP(-0.19*BX$58))/(Fperm_SI_Woolf2021!$E$9:$E$93-BX$58))*(BX$58-Fperm_SI_Woolf2021!$E$9:$E$93)/10))),Fperm_SI_Woolf2021!$D$9:$D$93))</f>
        <v>9.5718107472055475E-2</v>
      </c>
      <c r="BY149" s="51" cm="1">
        <f t="array" ref="BY149">MIN(1,SLOPE(Fperm_SI_Woolf2021!$F$9:$F$93*EXP(-Fperm_SI_Woolf2021!$I$9:$I$93*$C149*IF(BY$58=Fperm_SI_Woolf2021!$E$9:$E$93,1,EXP(LN((1.1*(Fperm_SI_Woolf2021!$E$9:$E$93-BY$58)-63.1579*EXP(-0.19*Fperm_SI_Woolf2021!$E$9:$E$93)+63.1579*EXP(-0.19*BY$58))/(Fperm_SI_Woolf2021!$E$9:$E$93-BY$58))*(BY$58-Fperm_SI_Woolf2021!$E$9:$E$93)/10))) + Fperm_SI_Woolf2021!$G$9:$G$93*EXP(-Fperm_SI_Woolf2021!$J$9:$J$93*$C149*IF(BY$58=Fperm_SI_Woolf2021!$E$9:$E$93,1,EXP(LN((1.1*(Fperm_SI_Woolf2021!$E$9:$E$93-BY$58)-63.1579*EXP(-0.19*Fperm_SI_Woolf2021!$E$9:$E$93)+63.1579*EXP(-0.19*BY$58))/(Fperm_SI_Woolf2021!$E$9:$E$93-BY$58))*(BY$58-Fperm_SI_Woolf2021!$E$9:$E$93)/10))) + Fperm_SI_Woolf2021!$H$9:$H$93*EXP(-Fperm_SI_Woolf2021!$K$9:$K$93*$C149*IF(BY$58=Fperm_SI_Woolf2021!$E$9:$E$93,1,EXP(LN((1.1*(Fperm_SI_Woolf2021!$E$9:$E$93-BY$58)-63.1579*EXP(-0.19*Fperm_SI_Woolf2021!$E$9:$E$93)+63.1579*EXP(-0.19*BY$58))/(Fperm_SI_Woolf2021!$E$9:$E$93-BY$58))*(BY$58-Fperm_SI_Woolf2021!$E$9:$E$93)/10))),Fperm_SI_Woolf2021!$D$9:$D$93)*BY$57+INTERCEPT(Fperm_SI_Woolf2021!$F$9:$F$93*EXP(-Fperm_SI_Woolf2021!$I$9:$I$93*$C149*IF(BY$58=Fperm_SI_Woolf2021!$E$9:$E$93,1,EXP(LN((1.1*(Fperm_SI_Woolf2021!$E$9:$E$93-BY$58)-63.1579*EXP(-0.19*Fperm_SI_Woolf2021!$E$9:$E$93)+63.1579*EXP(-0.19*BY$58))/(Fperm_SI_Woolf2021!$E$9:$E$93-BY$58))*(BY$58-Fperm_SI_Woolf2021!$E$9:$E$93)/10))) + Fperm_SI_Woolf2021!$G$9:$G$93*EXP(-Fperm_SI_Woolf2021!$J$9:$J$93*$C149*IF(BY$58=Fperm_SI_Woolf2021!$E$9:$E$93,1,EXP(LN((1.1*(Fperm_SI_Woolf2021!$E$9:$E$93-BY$58)-63.1579*EXP(-0.19*Fperm_SI_Woolf2021!$E$9:$E$93)+63.1579*EXP(-0.19*BY$58))/(Fperm_SI_Woolf2021!$E$9:$E$93-BY$58))*(BY$58-Fperm_SI_Woolf2021!$E$9:$E$93)/10))) + Fperm_SI_Woolf2021!$H$9:$H$93*EXP(-Fperm_SI_Woolf2021!$K$9:$K$93*$C149*IF(BY$58=Fperm_SI_Woolf2021!$E$9:$E$93,1,EXP(LN((1.1*(Fperm_SI_Woolf2021!$E$9:$E$93-BY$58)-63.1579*EXP(-0.19*Fperm_SI_Woolf2021!$E$9:$E$93)+63.1579*EXP(-0.19*BY$58))/(Fperm_SI_Woolf2021!$E$9:$E$93-BY$58))*(BY$58-Fperm_SI_Woolf2021!$E$9:$E$93)/10))),Fperm_SI_Woolf2021!$D$9:$D$93))</f>
        <v>8.5434992619292105E-2</v>
      </c>
      <c r="BZ149" s="51" cm="1">
        <f t="array" ref="BZ149">MIN(1,SLOPE(Fperm_SI_Woolf2021!$F$9:$F$93*EXP(-Fperm_SI_Woolf2021!$I$9:$I$93*$C149*IF(BZ$58=Fperm_SI_Woolf2021!$E$9:$E$93,1,EXP(LN((1.1*(Fperm_SI_Woolf2021!$E$9:$E$93-BZ$58)-63.1579*EXP(-0.19*Fperm_SI_Woolf2021!$E$9:$E$93)+63.1579*EXP(-0.19*BZ$58))/(Fperm_SI_Woolf2021!$E$9:$E$93-BZ$58))*(BZ$58-Fperm_SI_Woolf2021!$E$9:$E$93)/10))) + Fperm_SI_Woolf2021!$G$9:$G$93*EXP(-Fperm_SI_Woolf2021!$J$9:$J$93*$C149*IF(BZ$58=Fperm_SI_Woolf2021!$E$9:$E$93,1,EXP(LN((1.1*(Fperm_SI_Woolf2021!$E$9:$E$93-BZ$58)-63.1579*EXP(-0.19*Fperm_SI_Woolf2021!$E$9:$E$93)+63.1579*EXP(-0.19*BZ$58))/(Fperm_SI_Woolf2021!$E$9:$E$93-BZ$58))*(BZ$58-Fperm_SI_Woolf2021!$E$9:$E$93)/10))) + Fperm_SI_Woolf2021!$H$9:$H$93*EXP(-Fperm_SI_Woolf2021!$K$9:$K$93*$C149*IF(BZ$58=Fperm_SI_Woolf2021!$E$9:$E$93,1,EXP(LN((1.1*(Fperm_SI_Woolf2021!$E$9:$E$93-BZ$58)-63.1579*EXP(-0.19*Fperm_SI_Woolf2021!$E$9:$E$93)+63.1579*EXP(-0.19*BZ$58))/(Fperm_SI_Woolf2021!$E$9:$E$93-BZ$58))*(BZ$58-Fperm_SI_Woolf2021!$E$9:$E$93)/10))),Fperm_SI_Woolf2021!$D$9:$D$93)*BZ$57+INTERCEPT(Fperm_SI_Woolf2021!$F$9:$F$93*EXP(-Fperm_SI_Woolf2021!$I$9:$I$93*$C149*IF(BZ$58=Fperm_SI_Woolf2021!$E$9:$E$93,1,EXP(LN((1.1*(Fperm_SI_Woolf2021!$E$9:$E$93-BZ$58)-63.1579*EXP(-0.19*Fperm_SI_Woolf2021!$E$9:$E$93)+63.1579*EXP(-0.19*BZ$58))/(Fperm_SI_Woolf2021!$E$9:$E$93-BZ$58))*(BZ$58-Fperm_SI_Woolf2021!$E$9:$E$93)/10))) + Fperm_SI_Woolf2021!$G$9:$G$93*EXP(-Fperm_SI_Woolf2021!$J$9:$J$93*$C149*IF(BZ$58=Fperm_SI_Woolf2021!$E$9:$E$93,1,EXP(LN((1.1*(Fperm_SI_Woolf2021!$E$9:$E$93-BZ$58)-63.1579*EXP(-0.19*Fperm_SI_Woolf2021!$E$9:$E$93)+63.1579*EXP(-0.19*BZ$58))/(Fperm_SI_Woolf2021!$E$9:$E$93-BZ$58))*(BZ$58-Fperm_SI_Woolf2021!$E$9:$E$93)/10))) + Fperm_SI_Woolf2021!$H$9:$H$93*EXP(-Fperm_SI_Woolf2021!$K$9:$K$93*$C149*IF(BZ$58=Fperm_SI_Woolf2021!$E$9:$E$93,1,EXP(LN((1.1*(Fperm_SI_Woolf2021!$E$9:$E$93-BZ$58)-63.1579*EXP(-0.19*Fperm_SI_Woolf2021!$E$9:$E$93)+63.1579*EXP(-0.19*BZ$58))/(Fperm_SI_Woolf2021!$E$9:$E$93-BZ$58))*(BZ$58-Fperm_SI_Woolf2021!$E$9:$E$93)/10))),Fperm_SI_Woolf2021!$D$9:$D$93))</f>
        <v>7.5151877766528763E-2</v>
      </c>
    </row>
    <row r="150" spans="3:78" x14ac:dyDescent="0.2">
      <c r="C150" s="48">
        <v>900</v>
      </c>
      <c r="D150" s="51" cm="1">
        <f t="array" ref="D150">MIN(1,SLOPE(Fperm_SI_Woolf2021!$F$9:$F$93*EXP(-Fperm_SI_Woolf2021!$I$9:$I$93*$C150*IF(D$58=Fperm_SI_Woolf2021!$E$9:$E$93,1,EXP(LN((1.1*(Fperm_SI_Woolf2021!$E$9:$E$93-D$58)-63.1579*EXP(-0.19*Fperm_SI_Woolf2021!$E$9:$E$93)+63.1579*EXP(-0.19*D$58))/(Fperm_SI_Woolf2021!$E$9:$E$93-D$58))*(D$58-Fperm_SI_Woolf2021!$E$9:$E$93)/10))) + Fperm_SI_Woolf2021!$G$9:$G$93*EXP(-Fperm_SI_Woolf2021!$J$9:$J$93*$C150*IF(D$58=Fperm_SI_Woolf2021!$E$9:$E$93,1,EXP(LN((1.1*(Fperm_SI_Woolf2021!$E$9:$E$93-D$58)-63.1579*EXP(-0.19*Fperm_SI_Woolf2021!$E$9:$E$93)+63.1579*EXP(-0.19*D$58))/(Fperm_SI_Woolf2021!$E$9:$E$93-D$58))*(D$58-Fperm_SI_Woolf2021!$E$9:$E$93)/10))) + Fperm_SI_Woolf2021!$H$9:$H$93*EXP(-Fperm_SI_Woolf2021!$K$9:$K$93*$C150*IF(D$58=Fperm_SI_Woolf2021!$E$9:$E$93,1,EXP(LN((1.1*(Fperm_SI_Woolf2021!$E$9:$E$93-D$58)-63.1579*EXP(-0.19*Fperm_SI_Woolf2021!$E$9:$E$93)+63.1579*EXP(-0.19*D$58))/(Fperm_SI_Woolf2021!$E$9:$E$93-D$58))*(D$58-Fperm_SI_Woolf2021!$E$9:$E$93)/10))),Fperm_SI_Woolf2021!$D$9:$D$93)*D$57+INTERCEPT(Fperm_SI_Woolf2021!$F$9:$F$93*EXP(-Fperm_SI_Woolf2021!$I$9:$I$93*$C150*IF(D$58=Fperm_SI_Woolf2021!$E$9:$E$93,1,EXP(LN((1.1*(Fperm_SI_Woolf2021!$E$9:$E$93-D$58)-63.1579*EXP(-0.19*Fperm_SI_Woolf2021!$E$9:$E$93)+63.1579*EXP(-0.19*D$58))/(Fperm_SI_Woolf2021!$E$9:$E$93-D$58))*(D$58-Fperm_SI_Woolf2021!$E$9:$E$93)/10))) + Fperm_SI_Woolf2021!$G$9:$G$93*EXP(-Fperm_SI_Woolf2021!$J$9:$J$93*$C150*IF(D$58=Fperm_SI_Woolf2021!$E$9:$E$93,1,EXP(LN((1.1*(Fperm_SI_Woolf2021!$E$9:$E$93-D$58)-63.1579*EXP(-0.19*Fperm_SI_Woolf2021!$E$9:$E$93)+63.1579*EXP(-0.19*D$58))/(Fperm_SI_Woolf2021!$E$9:$E$93-D$58))*(D$58-Fperm_SI_Woolf2021!$E$9:$E$93)/10))) + Fperm_SI_Woolf2021!$H$9:$H$93*EXP(-Fperm_SI_Woolf2021!$K$9:$K$93*$C150*IF(D$58=Fperm_SI_Woolf2021!$E$9:$E$93,1,EXP(LN((1.1*(Fperm_SI_Woolf2021!$E$9:$E$93-D$58)-63.1579*EXP(-0.19*Fperm_SI_Woolf2021!$E$9:$E$93)+63.1579*EXP(-0.19*D$58))/(Fperm_SI_Woolf2021!$E$9:$E$93-D$58))*(D$58-Fperm_SI_Woolf2021!$E$9:$E$93)/10))),Fperm_SI_Woolf2021!$D$9:$D$93))</f>
        <v>0.8066430272681161</v>
      </c>
      <c r="E150" s="51" cm="1">
        <f t="array" ref="E150">MIN(1,SLOPE(Fperm_SI_Woolf2021!$F$9:$F$93*EXP(-Fperm_SI_Woolf2021!$I$9:$I$93*$C150*IF(E$58=Fperm_SI_Woolf2021!$E$9:$E$93,1,EXP(LN((1.1*(Fperm_SI_Woolf2021!$E$9:$E$93-E$58)-63.1579*EXP(-0.19*Fperm_SI_Woolf2021!$E$9:$E$93)+63.1579*EXP(-0.19*E$58))/(Fperm_SI_Woolf2021!$E$9:$E$93-E$58))*(E$58-Fperm_SI_Woolf2021!$E$9:$E$93)/10))) + Fperm_SI_Woolf2021!$G$9:$G$93*EXP(-Fperm_SI_Woolf2021!$J$9:$J$93*$C150*IF(E$58=Fperm_SI_Woolf2021!$E$9:$E$93,1,EXP(LN((1.1*(Fperm_SI_Woolf2021!$E$9:$E$93-E$58)-63.1579*EXP(-0.19*Fperm_SI_Woolf2021!$E$9:$E$93)+63.1579*EXP(-0.19*E$58))/(Fperm_SI_Woolf2021!$E$9:$E$93-E$58))*(E$58-Fperm_SI_Woolf2021!$E$9:$E$93)/10))) + Fperm_SI_Woolf2021!$H$9:$H$93*EXP(-Fperm_SI_Woolf2021!$K$9:$K$93*$C150*IF(E$58=Fperm_SI_Woolf2021!$E$9:$E$93,1,EXP(LN((1.1*(Fperm_SI_Woolf2021!$E$9:$E$93-E$58)-63.1579*EXP(-0.19*Fperm_SI_Woolf2021!$E$9:$E$93)+63.1579*EXP(-0.19*E$58))/(Fperm_SI_Woolf2021!$E$9:$E$93-E$58))*(E$58-Fperm_SI_Woolf2021!$E$9:$E$93)/10))),Fperm_SI_Woolf2021!$D$9:$D$93)*E$57+INTERCEPT(Fperm_SI_Woolf2021!$F$9:$F$93*EXP(-Fperm_SI_Woolf2021!$I$9:$I$93*$C150*IF(E$58=Fperm_SI_Woolf2021!$E$9:$E$93,1,EXP(LN((1.1*(Fperm_SI_Woolf2021!$E$9:$E$93-E$58)-63.1579*EXP(-0.19*Fperm_SI_Woolf2021!$E$9:$E$93)+63.1579*EXP(-0.19*E$58))/(Fperm_SI_Woolf2021!$E$9:$E$93-E$58))*(E$58-Fperm_SI_Woolf2021!$E$9:$E$93)/10))) + Fperm_SI_Woolf2021!$G$9:$G$93*EXP(-Fperm_SI_Woolf2021!$J$9:$J$93*$C150*IF(E$58=Fperm_SI_Woolf2021!$E$9:$E$93,1,EXP(LN((1.1*(Fperm_SI_Woolf2021!$E$9:$E$93-E$58)-63.1579*EXP(-0.19*Fperm_SI_Woolf2021!$E$9:$E$93)+63.1579*EXP(-0.19*E$58))/(Fperm_SI_Woolf2021!$E$9:$E$93-E$58))*(E$58-Fperm_SI_Woolf2021!$E$9:$E$93)/10))) + Fperm_SI_Woolf2021!$H$9:$H$93*EXP(-Fperm_SI_Woolf2021!$K$9:$K$93*$C150*IF(E$58=Fperm_SI_Woolf2021!$E$9:$E$93,1,EXP(LN((1.1*(Fperm_SI_Woolf2021!$E$9:$E$93-E$58)-63.1579*EXP(-0.19*Fperm_SI_Woolf2021!$E$9:$E$93)+63.1579*EXP(-0.19*E$58))/(Fperm_SI_Woolf2021!$E$9:$E$93-E$58))*(E$58-Fperm_SI_Woolf2021!$E$9:$E$93)/10))),Fperm_SI_Woolf2021!$D$9:$D$93))</f>
        <v>0.7750571477671222</v>
      </c>
      <c r="F150" s="51" cm="1">
        <f t="array" ref="F150">MIN(1,SLOPE(Fperm_SI_Woolf2021!$F$9:$F$93*EXP(-Fperm_SI_Woolf2021!$I$9:$I$93*$C150*IF(F$58=Fperm_SI_Woolf2021!$E$9:$E$93,1,EXP(LN((1.1*(Fperm_SI_Woolf2021!$E$9:$E$93-F$58)-63.1579*EXP(-0.19*Fperm_SI_Woolf2021!$E$9:$E$93)+63.1579*EXP(-0.19*F$58))/(Fperm_SI_Woolf2021!$E$9:$E$93-F$58))*(F$58-Fperm_SI_Woolf2021!$E$9:$E$93)/10))) + Fperm_SI_Woolf2021!$G$9:$G$93*EXP(-Fperm_SI_Woolf2021!$J$9:$J$93*$C150*IF(F$58=Fperm_SI_Woolf2021!$E$9:$E$93,1,EXP(LN((1.1*(Fperm_SI_Woolf2021!$E$9:$E$93-F$58)-63.1579*EXP(-0.19*Fperm_SI_Woolf2021!$E$9:$E$93)+63.1579*EXP(-0.19*F$58))/(Fperm_SI_Woolf2021!$E$9:$E$93-F$58))*(F$58-Fperm_SI_Woolf2021!$E$9:$E$93)/10))) + Fperm_SI_Woolf2021!$H$9:$H$93*EXP(-Fperm_SI_Woolf2021!$K$9:$K$93*$C150*IF(F$58=Fperm_SI_Woolf2021!$E$9:$E$93,1,EXP(LN((1.1*(Fperm_SI_Woolf2021!$E$9:$E$93-F$58)-63.1579*EXP(-0.19*Fperm_SI_Woolf2021!$E$9:$E$93)+63.1579*EXP(-0.19*F$58))/(Fperm_SI_Woolf2021!$E$9:$E$93-F$58))*(F$58-Fperm_SI_Woolf2021!$E$9:$E$93)/10))),Fperm_SI_Woolf2021!$D$9:$D$93)*F$57+INTERCEPT(Fperm_SI_Woolf2021!$F$9:$F$93*EXP(-Fperm_SI_Woolf2021!$I$9:$I$93*$C150*IF(F$58=Fperm_SI_Woolf2021!$E$9:$E$93,1,EXP(LN((1.1*(Fperm_SI_Woolf2021!$E$9:$E$93-F$58)-63.1579*EXP(-0.19*Fperm_SI_Woolf2021!$E$9:$E$93)+63.1579*EXP(-0.19*F$58))/(Fperm_SI_Woolf2021!$E$9:$E$93-F$58))*(F$58-Fperm_SI_Woolf2021!$E$9:$E$93)/10))) + Fperm_SI_Woolf2021!$G$9:$G$93*EXP(-Fperm_SI_Woolf2021!$J$9:$J$93*$C150*IF(F$58=Fperm_SI_Woolf2021!$E$9:$E$93,1,EXP(LN((1.1*(Fperm_SI_Woolf2021!$E$9:$E$93-F$58)-63.1579*EXP(-0.19*Fperm_SI_Woolf2021!$E$9:$E$93)+63.1579*EXP(-0.19*F$58))/(Fperm_SI_Woolf2021!$E$9:$E$93-F$58))*(F$58-Fperm_SI_Woolf2021!$E$9:$E$93)/10))) + Fperm_SI_Woolf2021!$H$9:$H$93*EXP(-Fperm_SI_Woolf2021!$K$9:$K$93*$C150*IF(F$58=Fperm_SI_Woolf2021!$E$9:$E$93,1,EXP(LN((1.1*(Fperm_SI_Woolf2021!$E$9:$E$93-F$58)-63.1579*EXP(-0.19*Fperm_SI_Woolf2021!$E$9:$E$93)+63.1579*EXP(-0.19*F$58))/(Fperm_SI_Woolf2021!$E$9:$E$93-F$58))*(F$58-Fperm_SI_Woolf2021!$E$9:$E$93)/10))),Fperm_SI_Woolf2021!$D$9:$D$93))</f>
        <v>0.7434712682661283</v>
      </c>
      <c r="G150" s="51" cm="1">
        <f t="array" ref="G150">MIN(1,SLOPE(Fperm_SI_Woolf2021!$F$9:$F$93*EXP(-Fperm_SI_Woolf2021!$I$9:$I$93*$C150*IF(G$58=Fperm_SI_Woolf2021!$E$9:$E$93,1,EXP(LN((1.1*(Fperm_SI_Woolf2021!$E$9:$E$93-G$58)-63.1579*EXP(-0.19*Fperm_SI_Woolf2021!$E$9:$E$93)+63.1579*EXP(-0.19*G$58))/(Fperm_SI_Woolf2021!$E$9:$E$93-G$58))*(G$58-Fperm_SI_Woolf2021!$E$9:$E$93)/10))) + Fperm_SI_Woolf2021!$G$9:$G$93*EXP(-Fperm_SI_Woolf2021!$J$9:$J$93*$C150*IF(G$58=Fperm_SI_Woolf2021!$E$9:$E$93,1,EXP(LN((1.1*(Fperm_SI_Woolf2021!$E$9:$E$93-G$58)-63.1579*EXP(-0.19*Fperm_SI_Woolf2021!$E$9:$E$93)+63.1579*EXP(-0.19*G$58))/(Fperm_SI_Woolf2021!$E$9:$E$93-G$58))*(G$58-Fperm_SI_Woolf2021!$E$9:$E$93)/10))) + Fperm_SI_Woolf2021!$H$9:$H$93*EXP(-Fperm_SI_Woolf2021!$K$9:$K$93*$C150*IF(G$58=Fperm_SI_Woolf2021!$E$9:$E$93,1,EXP(LN((1.1*(Fperm_SI_Woolf2021!$E$9:$E$93-G$58)-63.1579*EXP(-0.19*Fperm_SI_Woolf2021!$E$9:$E$93)+63.1579*EXP(-0.19*G$58))/(Fperm_SI_Woolf2021!$E$9:$E$93-G$58))*(G$58-Fperm_SI_Woolf2021!$E$9:$E$93)/10))),Fperm_SI_Woolf2021!$D$9:$D$93)*G$57+INTERCEPT(Fperm_SI_Woolf2021!$F$9:$F$93*EXP(-Fperm_SI_Woolf2021!$I$9:$I$93*$C150*IF(G$58=Fperm_SI_Woolf2021!$E$9:$E$93,1,EXP(LN((1.1*(Fperm_SI_Woolf2021!$E$9:$E$93-G$58)-63.1579*EXP(-0.19*Fperm_SI_Woolf2021!$E$9:$E$93)+63.1579*EXP(-0.19*G$58))/(Fperm_SI_Woolf2021!$E$9:$E$93-G$58))*(G$58-Fperm_SI_Woolf2021!$E$9:$E$93)/10))) + Fperm_SI_Woolf2021!$G$9:$G$93*EXP(-Fperm_SI_Woolf2021!$J$9:$J$93*$C150*IF(G$58=Fperm_SI_Woolf2021!$E$9:$E$93,1,EXP(LN((1.1*(Fperm_SI_Woolf2021!$E$9:$E$93-G$58)-63.1579*EXP(-0.19*Fperm_SI_Woolf2021!$E$9:$E$93)+63.1579*EXP(-0.19*G$58))/(Fperm_SI_Woolf2021!$E$9:$E$93-G$58))*(G$58-Fperm_SI_Woolf2021!$E$9:$E$93)/10))) + Fperm_SI_Woolf2021!$H$9:$H$93*EXP(-Fperm_SI_Woolf2021!$K$9:$K$93*$C150*IF(G$58=Fperm_SI_Woolf2021!$E$9:$E$93,1,EXP(LN((1.1*(Fperm_SI_Woolf2021!$E$9:$E$93-G$58)-63.1579*EXP(-0.19*Fperm_SI_Woolf2021!$E$9:$E$93)+63.1579*EXP(-0.19*G$58))/(Fperm_SI_Woolf2021!$E$9:$E$93-G$58))*(G$58-Fperm_SI_Woolf2021!$E$9:$E$93)/10))),Fperm_SI_Woolf2021!$D$9:$D$93))</f>
        <v>0.71188538876513441</v>
      </c>
      <c r="H150" s="51" cm="1">
        <f t="array" ref="H150">MIN(1,SLOPE(Fperm_SI_Woolf2021!$F$9:$F$93*EXP(-Fperm_SI_Woolf2021!$I$9:$I$93*$C150*IF(H$58=Fperm_SI_Woolf2021!$E$9:$E$93,1,EXP(LN((1.1*(Fperm_SI_Woolf2021!$E$9:$E$93-H$58)-63.1579*EXP(-0.19*Fperm_SI_Woolf2021!$E$9:$E$93)+63.1579*EXP(-0.19*H$58))/(Fperm_SI_Woolf2021!$E$9:$E$93-H$58))*(H$58-Fperm_SI_Woolf2021!$E$9:$E$93)/10))) + Fperm_SI_Woolf2021!$G$9:$G$93*EXP(-Fperm_SI_Woolf2021!$J$9:$J$93*$C150*IF(H$58=Fperm_SI_Woolf2021!$E$9:$E$93,1,EXP(LN((1.1*(Fperm_SI_Woolf2021!$E$9:$E$93-H$58)-63.1579*EXP(-0.19*Fperm_SI_Woolf2021!$E$9:$E$93)+63.1579*EXP(-0.19*H$58))/(Fperm_SI_Woolf2021!$E$9:$E$93-H$58))*(H$58-Fperm_SI_Woolf2021!$E$9:$E$93)/10))) + Fperm_SI_Woolf2021!$H$9:$H$93*EXP(-Fperm_SI_Woolf2021!$K$9:$K$93*$C150*IF(H$58=Fperm_SI_Woolf2021!$E$9:$E$93,1,EXP(LN((1.1*(Fperm_SI_Woolf2021!$E$9:$E$93-H$58)-63.1579*EXP(-0.19*Fperm_SI_Woolf2021!$E$9:$E$93)+63.1579*EXP(-0.19*H$58))/(Fperm_SI_Woolf2021!$E$9:$E$93-H$58))*(H$58-Fperm_SI_Woolf2021!$E$9:$E$93)/10))),Fperm_SI_Woolf2021!$D$9:$D$93)*H$57+INTERCEPT(Fperm_SI_Woolf2021!$F$9:$F$93*EXP(-Fperm_SI_Woolf2021!$I$9:$I$93*$C150*IF(H$58=Fperm_SI_Woolf2021!$E$9:$E$93,1,EXP(LN((1.1*(Fperm_SI_Woolf2021!$E$9:$E$93-H$58)-63.1579*EXP(-0.19*Fperm_SI_Woolf2021!$E$9:$E$93)+63.1579*EXP(-0.19*H$58))/(Fperm_SI_Woolf2021!$E$9:$E$93-H$58))*(H$58-Fperm_SI_Woolf2021!$E$9:$E$93)/10))) + Fperm_SI_Woolf2021!$G$9:$G$93*EXP(-Fperm_SI_Woolf2021!$J$9:$J$93*$C150*IF(H$58=Fperm_SI_Woolf2021!$E$9:$E$93,1,EXP(LN((1.1*(Fperm_SI_Woolf2021!$E$9:$E$93-H$58)-63.1579*EXP(-0.19*Fperm_SI_Woolf2021!$E$9:$E$93)+63.1579*EXP(-0.19*H$58))/(Fperm_SI_Woolf2021!$E$9:$E$93-H$58))*(H$58-Fperm_SI_Woolf2021!$E$9:$E$93)/10))) + Fperm_SI_Woolf2021!$H$9:$H$93*EXP(-Fperm_SI_Woolf2021!$K$9:$K$93*$C150*IF(H$58=Fperm_SI_Woolf2021!$E$9:$E$93,1,EXP(LN((1.1*(Fperm_SI_Woolf2021!$E$9:$E$93-H$58)-63.1579*EXP(-0.19*Fperm_SI_Woolf2021!$E$9:$E$93)+63.1579*EXP(-0.19*H$58))/(Fperm_SI_Woolf2021!$E$9:$E$93-H$58))*(H$58-Fperm_SI_Woolf2021!$E$9:$E$93)/10))),Fperm_SI_Woolf2021!$D$9:$D$93))</f>
        <v>0.68029950926414051</v>
      </c>
      <c r="I150" s="51" cm="1">
        <f t="array" ref="I150">MIN(1,SLOPE(Fperm_SI_Woolf2021!$F$9:$F$93*EXP(-Fperm_SI_Woolf2021!$I$9:$I$93*$C150*IF(I$58=Fperm_SI_Woolf2021!$E$9:$E$93,1,EXP(LN((1.1*(Fperm_SI_Woolf2021!$E$9:$E$93-I$58)-63.1579*EXP(-0.19*Fperm_SI_Woolf2021!$E$9:$E$93)+63.1579*EXP(-0.19*I$58))/(Fperm_SI_Woolf2021!$E$9:$E$93-I$58))*(I$58-Fperm_SI_Woolf2021!$E$9:$E$93)/10))) + Fperm_SI_Woolf2021!$G$9:$G$93*EXP(-Fperm_SI_Woolf2021!$J$9:$J$93*$C150*IF(I$58=Fperm_SI_Woolf2021!$E$9:$E$93,1,EXP(LN((1.1*(Fperm_SI_Woolf2021!$E$9:$E$93-I$58)-63.1579*EXP(-0.19*Fperm_SI_Woolf2021!$E$9:$E$93)+63.1579*EXP(-0.19*I$58))/(Fperm_SI_Woolf2021!$E$9:$E$93-I$58))*(I$58-Fperm_SI_Woolf2021!$E$9:$E$93)/10))) + Fperm_SI_Woolf2021!$H$9:$H$93*EXP(-Fperm_SI_Woolf2021!$K$9:$K$93*$C150*IF(I$58=Fperm_SI_Woolf2021!$E$9:$E$93,1,EXP(LN((1.1*(Fperm_SI_Woolf2021!$E$9:$E$93-I$58)-63.1579*EXP(-0.19*Fperm_SI_Woolf2021!$E$9:$E$93)+63.1579*EXP(-0.19*I$58))/(Fperm_SI_Woolf2021!$E$9:$E$93-I$58))*(I$58-Fperm_SI_Woolf2021!$E$9:$E$93)/10))),Fperm_SI_Woolf2021!$D$9:$D$93)*I$57+INTERCEPT(Fperm_SI_Woolf2021!$F$9:$F$93*EXP(-Fperm_SI_Woolf2021!$I$9:$I$93*$C150*IF(I$58=Fperm_SI_Woolf2021!$E$9:$E$93,1,EXP(LN((1.1*(Fperm_SI_Woolf2021!$E$9:$E$93-I$58)-63.1579*EXP(-0.19*Fperm_SI_Woolf2021!$E$9:$E$93)+63.1579*EXP(-0.19*I$58))/(Fperm_SI_Woolf2021!$E$9:$E$93-I$58))*(I$58-Fperm_SI_Woolf2021!$E$9:$E$93)/10))) + Fperm_SI_Woolf2021!$G$9:$G$93*EXP(-Fperm_SI_Woolf2021!$J$9:$J$93*$C150*IF(I$58=Fperm_SI_Woolf2021!$E$9:$E$93,1,EXP(LN((1.1*(Fperm_SI_Woolf2021!$E$9:$E$93-I$58)-63.1579*EXP(-0.19*Fperm_SI_Woolf2021!$E$9:$E$93)+63.1579*EXP(-0.19*I$58))/(Fperm_SI_Woolf2021!$E$9:$E$93-I$58))*(I$58-Fperm_SI_Woolf2021!$E$9:$E$93)/10))) + Fperm_SI_Woolf2021!$H$9:$H$93*EXP(-Fperm_SI_Woolf2021!$K$9:$K$93*$C150*IF(I$58=Fperm_SI_Woolf2021!$E$9:$E$93,1,EXP(LN((1.1*(Fperm_SI_Woolf2021!$E$9:$E$93-I$58)-63.1579*EXP(-0.19*Fperm_SI_Woolf2021!$E$9:$E$93)+63.1579*EXP(-0.19*I$58))/(Fperm_SI_Woolf2021!$E$9:$E$93-I$58))*(I$58-Fperm_SI_Woolf2021!$E$9:$E$93)/10))),Fperm_SI_Woolf2021!$D$9:$D$93))</f>
        <v>0.64871362976314662</v>
      </c>
      <c r="J150" s="51" cm="1">
        <f t="array" ref="J150">MIN(1,SLOPE(Fperm_SI_Woolf2021!$F$9:$F$93*EXP(-Fperm_SI_Woolf2021!$I$9:$I$93*$C150*IF(J$58=Fperm_SI_Woolf2021!$E$9:$E$93,1,EXP(LN((1.1*(Fperm_SI_Woolf2021!$E$9:$E$93-J$58)-63.1579*EXP(-0.19*Fperm_SI_Woolf2021!$E$9:$E$93)+63.1579*EXP(-0.19*J$58))/(Fperm_SI_Woolf2021!$E$9:$E$93-J$58))*(J$58-Fperm_SI_Woolf2021!$E$9:$E$93)/10))) + Fperm_SI_Woolf2021!$G$9:$G$93*EXP(-Fperm_SI_Woolf2021!$J$9:$J$93*$C150*IF(J$58=Fperm_SI_Woolf2021!$E$9:$E$93,1,EXP(LN((1.1*(Fperm_SI_Woolf2021!$E$9:$E$93-J$58)-63.1579*EXP(-0.19*Fperm_SI_Woolf2021!$E$9:$E$93)+63.1579*EXP(-0.19*J$58))/(Fperm_SI_Woolf2021!$E$9:$E$93-J$58))*(J$58-Fperm_SI_Woolf2021!$E$9:$E$93)/10))) + Fperm_SI_Woolf2021!$H$9:$H$93*EXP(-Fperm_SI_Woolf2021!$K$9:$K$93*$C150*IF(J$58=Fperm_SI_Woolf2021!$E$9:$E$93,1,EXP(LN((1.1*(Fperm_SI_Woolf2021!$E$9:$E$93-J$58)-63.1579*EXP(-0.19*Fperm_SI_Woolf2021!$E$9:$E$93)+63.1579*EXP(-0.19*J$58))/(Fperm_SI_Woolf2021!$E$9:$E$93-J$58))*(J$58-Fperm_SI_Woolf2021!$E$9:$E$93)/10))),Fperm_SI_Woolf2021!$D$9:$D$93)*J$57+INTERCEPT(Fperm_SI_Woolf2021!$F$9:$F$93*EXP(-Fperm_SI_Woolf2021!$I$9:$I$93*$C150*IF(J$58=Fperm_SI_Woolf2021!$E$9:$E$93,1,EXP(LN((1.1*(Fperm_SI_Woolf2021!$E$9:$E$93-J$58)-63.1579*EXP(-0.19*Fperm_SI_Woolf2021!$E$9:$E$93)+63.1579*EXP(-0.19*J$58))/(Fperm_SI_Woolf2021!$E$9:$E$93-J$58))*(J$58-Fperm_SI_Woolf2021!$E$9:$E$93)/10))) + Fperm_SI_Woolf2021!$G$9:$G$93*EXP(-Fperm_SI_Woolf2021!$J$9:$J$93*$C150*IF(J$58=Fperm_SI_Woolf2021!$E$9:$E$93,1,EXP(LN((1.1*(Fperm_SI_Woolf2021!$E$9:$E$93-J$58)-63.1579*EXP(-0.19*Fperm_SI_Woolf2021!$E$9:$E$93)+63.1579*EXP(-0.19*J$58))/(Fperm_SI_Woolf2021!$E$9:$E$93-J$58))*(J$58-Fperm_SI_Woolf2021!$E$9:$E$93)/10))) + Fperm_SI_Woolf2021!$H$9:$H$93*EXP(-Fperm_SI_Woolf2021!$K$9:$K$93*$C150*IF(J$58=Fperm_SI_Woolf2021!$E$9:$E$93,1,EXP(LN((1.1*(Fperm_SI_Woolf2021!$E$9:$E$93-J$58)-63.1579*EXP(-0.19*Fperm_SI_Woolf2021!$E$9:$E$93)+63.1579*EXP(-0.19*J$58))/(Fperm_SI_Woolf2021!$E$9:$E$93-J$58))*(J$58-Fperm_SI_Woolf2021!$E$9:$E$93)/10))),Fperm_SI_Woolf2021!$D$9:$D$93))</f>
        <v>0.61712775026215272</v>
      </c>
      <c r="K150" s="51" cm="1">
        <f t="array" ref="K150">MIN(1,SLOPE(Fperm_SI_Woolf2021!$F$9:$F$93*EXP(-Fperm_SI_Woolf2021!$I$9:$I$93*$C150*IF(K$58=Fperm_SI_Woolf2021!$E$9:$E$93,1,EXP(LN((1.1*(Fperm_SI_Woolf2021!$E$9:$E$93-K$58)-63.1579*EXP(-0.19*Fperm_SI_Woolf2021!$E$9:$E$93)+63.1579*EXP(-0.19*K$58))/(Fperm_SI_Woolf2021!$E$9:$E$93-K$58))*(K$58-Fperm_SI_Woolf2021!$E$9:$E$93)/10))) + Fperm_SI_Woolf2021!$G$9:$G$93*EXP(-Fperm_SI_Woolf2021!$J$9:$J$93*$C150*IF(K$58=Fperm_SI_Woolf2021!$E$9:$E$93,1,EXP(LN((1.1*(Fperm_SI_Woolf2021!$E$9:$E$93-K$58)-63.1579*EXP(-0.19*Fperm_SI_Woolf2021!$E$9:$E$93)+63.1579*EXP(-0.19*K$58))/(Fperm_SI_Woolf2021!$E$9:$E$93-K$58))*(K$58-Fperm_SI_Woolf2021!$E$9:$E$93)/10))) + Fperm_SI_Woolf2021!$H$9:$H$93*EXP(-Fperm_SI_Woolf2021!$K$9:$K$93*$C150*IF(K$58=Fperm_SI_Woolf2021!$E$9:$E$93,1,EXP(LN((1.1*(Fperm_SI_Woolf2021!$E$9:$E$93-K$58)-63.1579*EXP(-0.19*Fperm_SI_Woolf2021!$E$9:$E$93)+63.1579*EXP(-0.19*K$58))/(Fperm_SI_Woolf2021!$E$9:$E$93-K$58))*(K$58-Fperm_SI_Woolf2021!$E$9:$E$93)/10))),Fperm_SI_Woolf2021!$D$9:$D$93)*K$57+INTERCEPT(Fperm_SI_Woolf2021!$F$9:$F$93*EXP(-Fperm_SI_Woolf2021!$I$9:$I$93*$C150*IF(K$58=Fperm_SI_Woolf2021!$E$9:$E$93,1,EXP(LN((1.1*(Fperm_SI_Woolf2021!$E$9:$E$93-K$58)-63.1579*EXP(-0.19*Fperm_SI_Woolf2021!$E$9:$E$93)+63.1579*EXP(-0.19*K$58))/(Fperm_SI_Woolf2021!$E$9:$E$93-K$58))*(K$58-Fperm_SI_Woolf2021!$E$9:$E$93)/10))) + Fperm_SI_Woolf2021!$G$9:$G$93*EXP(-Fperm_SI_Woolf2021!$J$9:$J$93*$C150*IF(K$58=Fperm_SI_Woolf2021!$E$9:$E$93,1,EXP(LN((1.1*(Fperm_SI_Woolf2021!$E$9:$E$93-K$58)-63.1579*EXP(-0.19*Fperm_SI_Woolf2021!$E$9:$E$93)+63.1579*EXP(-0.19*K$58))/(Fperm_SI_Woolf2021!$E$9:$E$93-K$58))*(K$58-Fperm_SI_Woolf2021!$E$9:$E$93)/10))) + Fperm_SI_Woolf2021!$H$9:$H$93*EXP(-Fperm_SI_Woolf2021!$K$9:$K$93*$C150*IF(K$58=Fperm_SI_Woolf2021!$E$9:$E$93,1,EXP(LN((1.1*(Fperm_SI_Woolf2021!$E$9:$E$93-K$58)-63.1579*EXP(-0.19*Fperm_SI_Woolf2021!$E$9:$E$93)+63.1579*EXP(-0.19*K$58))/(Fperm_SI_Woolf2021!$E$9:$E$93-K$58))*(K$58-Fperm_SI_Woolf2021!$E$9:$E$93)/10))),Fperm_SI_Woolf2021!$D$9:$D$93))</f>
        <v>0.58554187076115882</v>
      </c>
      <c r="L150" s="51" cm="1">
        <f t="array" ref="L150">MIN(1,SLOPE(Fperm_SI_Woolf2021!$F$9:$F$93*EXP(-Fperm_SI_Woolf2021!$I$9:$I$93*$C150*IF(L$58=Fperm_SI_Woolf2021!$E$9:$E$93,1,EXP(LN((1.1*(Fperm_SI_Woolf2021!$E$9:$E$93-L$58)-63.1579*EXP(-0.19*Fperm_SI_Woolf2021!$E$9:$E$93)+63.1579*EXP(-0.19*L$58))/(Fperm_SI_Woolf2021!$E$9:$E$93-L$58))*(L$58-Fperm_SI_Woolf2021!$E$9:$E$93)/10))) + Fperm_SI_Woolf2021!$G$9:$G$93*EXP(-Fperm_SI_Woolf2021!$J$9:$J$93*$C150*IF(L$58=Fperm_SI_Woolf2021!$E$9:$E$93,1,EXP(LN((1.1*(Fperm_SI_Woolf2021!$E$9:$E$93-L$58)-63.1579*EXP(-0.19*Fperm_SI_Woolf2021!$E$9:$E$93)+63.1579*EXP(-0.19*L$58))/(Fperm_SI_Woolf2021!$E$9:$E$93-L$58))*(L$58-Fperm_SI_Woolf2021!$E$9:$E$93)/10))) + Fperm_SI_Woolf2021!$H$9:$H$93*EXP(-Fperm_SI_Woolf2021!$K$9:$K$93*$C150*IF(L$58=Fperm_SI_Woolf2021!$E$9:$E$93,1,EXP(LN((1.1*(Fperm_SI_Woolf2021!$E$9:$E$93-L$58)-63.1579*EXP(-0.19*Fperm_SI_Woolf2021!$E$9:$E$93)+63.1579*EXP(-0.19*L$58))/(Fperm_SI_Woolf2021!$E$9:$E$93-L$58))*(L$58-Fperm_SI_Woolf2021!$E$9:$E$93)/10))),Fperm_SI_Woolf2021!$D$9:$D$93)*L$57+INTERCEPT(Fperm_SI_Woolf2021!$F$9:$F$93*EXP(-Fperm_SI_Woolf2021!$I$9:$I$93*$C150*IF(L$58=Fperm_SI_Woolf2021!$E$9:$E$93,1,EXP(LN((1.1*(Fperm_SI_Woolf2021!$E$9:$E$93-L$58)-63.1579*EXP(-0.19*Fperm_SI_Woolf2021!$E$9:$E$93)+63.1579*EXP(-0.19*L$58))/(Fperm_SI_Woolf2021!$E$9:$E$93-L$58))*(L$58-Fperm_SI_Woolf2021!$E$9:$E$93)/10))) + Fperm_SI_Woolf2021!$G$9:$G$93*EXP(-Fperm_SI_Woolf2021!$J$9:$J$93*$C150*IF(L$58=Fperm_SI_Woolf2021!$E$9:$E$93,1,EXP(LN((1.1*(Fperm_SI_Woolf2021!$E$9:$E$93-L$58)-63.1579*EXP(-0.19*Fperm_SI_Woolf2021!$E$9:$E$93)+63.1579*EXP(-0.19*L$58))/(Fperm_SI_Woolf2021!$E$9:$E$93-L$58))*(L$58-Fperm_SI_Woolf2021!$E$9:$E$93)/10))) + Fperm_SI_Woolf2021!$H$9:$H$93*EXP(-Fperm_SI_Woolf2021!$K$9:$K$93*$C150*IF(L$58=Fperm_SI_Woolf2021!$E$9:$E$93,1,EXP(LN((1.1*(Fperm_SI_Woolf2021!$E$9:$E$93-L$58)-63.1579*EXP(-0.19*Fperm_SI_Woolf2021!$E$9:$E$93)+63.1579*EXP(-0.19*L$58))/(Fperm_SI_Woolf2021!$E$9:$E$93-L$58))*(L$58-Fperm_SI_Woolf2021!$E$9:$E$93)/10))),Fperm_SI_Woolf2021!$D$9:$D$93))</f>
        <v>0.55395599126016504</v>
      </c>
      <c r="M150" s="51" cm="1">
        <f t="array" ref="M150">MIN(1,SLOPE(Fperm_SI_Woolf2021!$F$9:$F$93*EXP(-Fperm_SI_Woolf2021!$I$9:$I$93*$C150*IF(M$58=Fperm_SI_Woolf2021!$E$9:$E$93,1,EXP(LN((1.1*(Fperm_SI_Woolf2021!$E$9:$E$93-M$58)-63.1579*EXP(-0.19*Fperm_SI_Woolf2021!$E$9:$E$93)+63.1579*EXP(-0.19*M$58))/(Fperm_SI_Woolf2021!$E$9:$E$93-M$58))*(M$58-Fperm_SI_Woolf2021!$E$9:$E$93)/10))) + Fperm_SI_Woolf2021!$G$9:$G$93*EXP(-Fperm_SI_Woolf2021!$J$9:$J$93*$C150*IF(M$58=Fperm_SI_Woolf2021!$E$9:$E$93,1,EXP(LN((1.1*(Fperm_SI_Woolf2021!$E$9:$E$93-M$58)-63.1579*EXP(-0.19*Fperm_SI_Woolf2021!$E$9:$E$93)+63.1579*EXP(-0.19*M$58))/(Fperm_SI_Woolf2021!$E$9:$E$93-M$58))*(M$58-Fperm_SI_Woolf2021!$E$9:$E$93)/10))) + Fperm_SI_Woolf2021!$H$9:$H$93*EXP(-Fperm_SI_Woolf2021!$K$9:$K$93*$C150*IF(M$58=Fperm_SI_Woolf2021!$E$9:$E$93,1,EXP(LN((1.1*(Fperm_SI_Woolf2021!$E$9:$E$93-M$58)-63.1579*EXP(-0.19*Fperm_SI_Woolf2021!$E$9:$E$93)+63.1579*EXP(-0.19*M$58))/(Fperm_SI_Woolf2021!$E$9:$E$93-M$58))*(M$58-Fperm_SI_Woolf2021!$E$9:$E$93)/10))),Fperm_SI_Woolf2021!$D$9:$D$93)*M$57+INTERCEPT(Fperm_SI_Woolf2021!$F$9:$F$93*EXP(-Fperm_SI_Woolf2021!$I$9:$I$93*$C150*IF(M$58=Fperm_SI_Woolf2021!$E$9:$E$93,1,EXP(LN((1.1*(Fperm_SI_Woolf2021!$E$9:$E$93-M$58)-63.1579*EXP(-0.19*Fperm_SI_Woolf2021!$E$9:$E$93)+63.1579*EXP(-0.19*M$58))/(Fperm_SI_Woolf2021!$E$9:$E$93-M$58))*(M$58-Fperm_SI_Woolf2021!$E$9:$E$93)/10))) + Fperm_SI_Woolf2021!$G$9:$G$93*EXP(-Fperm_SI_Woolf2021!$J$9:$J$93*$C150*IF(M$58=Fperm_SI_Woolf2021!$E$9:$E$93,1,EXP(LN((1.1*(Fperm_SI_Woolf2021!$E$9:$E$93-M$58)-63.1579*EXP(-0.19*Fperm_SI_Woolf2021!$E$9:$E$93)+63.1579*EXP(-0.19*M$58))/(Fperm_SI_Woolf2021!$E$9:$E$93-M$58))*(M$58-Fperm_SI_Woolf2021!$E$9:$E$93)/10))) + Fperm_SI_Woolf2021!$H$9:$H$93*EXP(-Fperm_SI_Woolf2021!$K$9:$K$93*$C150*IF(M$58=Fperm_SI_Woolf2021!$E$9:$E$93,1,EXP(LN((1.1*(Fperm_SI_Woolf2021!$E$9:$E$93-M$58)-63.1579*EXP(-0.19*Fperm_SI_Woolf2021!$E$9:$E$93)+63.1579*EXP(-0.19*M$58))/(Fperm_SI_Woolf2021!$E$9:$E$93-M$58))*(M$58-Fperm_SI_Woolf2021!$E$9:$E$93)/10))),Fperm_SI_Woolf2021!$D$9:$D$93))</f>
        <v>0.52237011175917103</v>
      </c>
      <c r="N150" s="51" cm="1">
        <f t="array" ref="N150">MIN(1,SLOPE(Fperm_SI_Woolf2021!$F$9:$F$93*EXP(-Fperm_SI_Woolf2021!$I$9:$I$93*$C150*IF(N$58=Fperm_SI_Woolf2021!$E$9:$E$93,1,EXP(LN((1.1*(Fperm_SI_Woolf2021!$E$9:$E$93-N$58)-63.1579*EXP(-0.19*Fperm_SI_Woolf2021!$E$9:$E$93)+63.1579*EXP(-0.19*N$58))/(Fperm_SI_Woolf2021!$E$9:$E$93-N$58))*(N$58-Fperm_SI_Woolf2021!$E$9:$E$93)/10))) + Fperm_SI_Woolf2021!$G$9:$G$93*EXP(-Fperm_SI_Woolf2021!$J$9:$J$93*$C150*IF(N$58=Fperm_SI_Woolf2021!$E$9:$E$93,1,EXP(LN((1.1*(Fperm_SI_Woolf2021!$E$9:$E$93-N$58)-63.1579*EXP(-0.19*Fperm_SI_Woolf2021!$E$9:$E$93)+63.1579*EXP(-0.19*N$58))/(Fperm_SI_Woolf2021!$E$9:$E$93-N$58))*(N$58-Fperm_SI_Woolf2021!$E$9:$E$93)/10))) + Fperm_SI_Woolf2021!$H$9:$H$93*EXP(-Fperm_SI_Woolf2021!$K$9:$K$93*$C150*IF(N$58=Fperm_SI_Woolf2021!$E$9:$E$93,1,EXP(LN((1.1*(Fperm_SI_Woolf2021!$E$9:$E$93-N$58)-63.1579*EXP(-0.19*Fperm_SI_Woolf2021!$E$9:$E$93)+63.1579*EXP(-0.19*N$58))/(Fperm_SI_Woolf2021!$E$9:$E$93-N$58))*(N$58-Fperm_SI_Woolf2021!$E$9:$E$93)/10))),Fperm_SI_Woolf2021!$D$9:$D$93)*N$57+INTERCEPT(Fperm_SI_Woolf2021!$F$9:$F$93*EXP(-Fperm_SI_Woolf2021!$I$9:$I$93*$C150*IF(N$58=Fperm_SI_Woolf2021!$E$9:$E$93,1,EXP(LN((1.1*(Fperm_SI_Woolf2021!$E$9:$E$93-N$58)-63.1579*EXP(-0.19*Fperm_SI_Woolf2021!$E$9:$E$93)+63.1579*EXP(-0.19*N$58))/(Fperm_SI_Woolf2021!$E$9:$E$93-N$58))*(N$58-Fperm_SI_Woolf2021!$E$9:$E$93)/10))) + Fperm_SI_Woolf2021!$G$9:$G$93*EXP(-Fperm_SI_Woolf2021!$J$9:$J$93*$C150*IF(N$58=Fperm_SI_Woolf2021!$E$9:$E$93,1,EXP(LN((1.1*(Fperm_SI_Woolf2021!$E$9:$E$93-N$58)-63.1579*EXP(-0.19*Fperm_SI_Woolf2021!$E$9:$E$93)+63.1579*EXP(-0.19*N$58))/(Fperm_SI_Woolf2021!$E$9:$E$93-N$58))*(N$58-Fperm_SI_Woolf2021!$E$9:$E$93)/10))) + Fperm_SI_Woolf2021!$H$9:$H$93*EXP(-Fperm_SI_Woolf2021!$K$9:$K$93*$C150*IF(N$58=Fperm_SI_Woolf2021!$E$9:$E$93,1,EXP(LN((1.1*(Fperm_SI_Woolf2021!$E$9:$E$93-N$58)-63.1579*EXP(-0.19*Fperm_SI_Woolf2021!$E$9:$E$93)+63.1579*EXP(-0.19*N$58))/(Fperm_SI_Woolf2021!$E$9:$E$93-N$58))*(N$58-Fperm_SI_Woolf2021!$E$9:$E$93)/10))),Fperm_SI_Woolf2021!$D$9:$D$93))</f>
        <v>0.49078423225817719</v>
      </c>
      <c r="O150" s="51" cm="1">
        <f t="array" ref="O150">MIN(1,SLOPE(Fperm_SI_Woolf2021!$F$9:$F$93*EXP(-Fperm_SI_Woolf2021!$I$9:$I$93*$C150*IF(O$58=Fperm_SI_Woolf2021!$E$9:$E$93,1,EXP(LN((1.1*(Fperm_SI_Woolf2021!$E$9:$E$93-O$58)-63.1579*EXP(-0.19*Fperm_SI_Woolf2021!$E$9:$E$93)+63.1579*EXP(-0.19*O$58))/(Fperm_SI_Woolf2021!$E$9:$E$93-O$58))*(O$58-Fperm_SI_Woolf2021!$E$9:$E$93)/10))) + Fperm_SI_Woolf2021!$G$9:$G$93*EXP(-Fperm_SI_Woolf2021!$J$9:$J$93*$C150*IF(O$58=Fperm_SI_Woolf2021!$E$9:$E$93,1,EXP(LN((1.1*(Fperm_SI_Woolf2021!$E$9:$E$93-O$58)-63.1579*EXP(-0.19*Fperm_SI_Woolf2021!$E$9:$E$93)+63.1579*EXP(-0.19*O$58))/(Fperm_SI_Woolf2021!$E$9:$E$93-O$58))*(O$58-Fperm_SI_Woolf2021!$E$9:$E$93)/10))) + Fperm_SI_Woolf2021!$H$9:$H$93*EXP(-Fperm_SI_Woolf2021!$K$9:$K$93*$C150*IF(O$58=Fperm_SI_Woolf2021!$E$9:$E$93,1,EXP(LN((1.1*(Fperm_SI_Woolf2021!$E$9:$E$93-O$58)-63.1579*EXP(-0.19*Fperm_SI_Woolf2021!$E$9:$E$93)+63.1579*EXP(-0.19*O$58))/(Fperm_SI_Woolf2021!$E$9:$E$93-O$58))*(O$58-Fperm_SI_Woolf2021!$E$9:$E$93)/10))),Fperm_SI_Woolf2021!$D$9:$D$93)*O$57+INTERCEPT(Fperm_SI_Woolf2021!$F$9:$F$93*EXP(-Fperm_SI_Woolf2021!$I$9:$I$93*$C150*IF(O$58=Fperm_SI_Woolf2021!$E$9:$E$93,1,EXP(LN((1.1*(Fperm_SI_Woolf2021!$E$9:$E$93-O$58)-63.1579*EXP(-0.19*Fperm_SI_Woolf2021!$E$9:$E$93)+63.1579*EXP(-0.19*O$58))/(Fperm_SI_Woolf2021!$E$9:$E$93-O$58))*(O$58-Fperm_SI_Woolf2021!$E$9:$E$93)/10))) + Fperm_SI_Woolf2021!$G$9:$G$93*EXP(-Fperm_SI_Woolf2021!$J$9:$J$93*$C150*IF(O$58=Fperm_SI_Woolf2021!$E$9:$E$93,1,EXP(LN((1.1*(Fperm_SI_Woolf2021!$E$9:$E$93-O$58)-63.1579*EXP(-0.19*Fperm_SI_Woolf2021!$E$9:$E$93)+63.1579*EXP(-0.19*O$58))/(Fperm_SI_Woolf2021!$E$9:$E$93-O$58))*(O$58-Fperm_SI_Woolf2021!$E$9:$E$93)/10))) + Fperm_SI_Woolf2021!$H$9:$H$93*EXP(-Fperm_SI_Woolf2021!$K$9:$K$93*$C150*IF(O$58=Fperm_SI_Woolf2021!$E$9:$E$93,1,EXP(LN((1.1*(Fperm_SI_Woolf2021!$E$9:$E$93-O$58)-63.1579*EXP(-0.19*Fperm_SI_Woolf2021!$E$9:$E$93)+63.1579*EXP(-0.19*O$58))/(Fperm_SI_Woolf2021!$E$9:$E$93-O$58))*(O$58-Fperm_SI_Woolf2021!$E$9:$E$93)/10))),Fperm_SI_Woolf2021!$D$9:$D$93))</f>
        <v>0.45919835275718324</v>
      </c>
      <c r="P150" s="51" cm="1">
        <f t="array" ref="P150">MIN(1,SLOPE(Fperm_SI_Woolf2021!$F$9:$F$93*EXP(-Fperm_SI_Woolf2021!$I$9:$I$93*$C150*IF(P$58=Fperm_SI_Woolf2021!$E$9:$E$93,1,EXP(LN((1.1*(Fperm_SI_Woolf2021!$E$9:$E$93-P$58)-63.1579*EXP(-0.19*Fperm_SI_Woolf2021!$E$9:$E$93)+63.1579*EXP(-0.19*P$58))/(Fperm_SI_Woolf2021!$E$9:$E$93-P$58))*(P$58-Fperm_SI_Woolf2021!$E$9:$E$93)/10))) + Fperm_SI_Woolf2021!$G$9:$G$93*EXP(-Fperm_SI_Woolf2021!$J$9:$J$93*$C150*IF(P$58=Fperm_SI_Woolf2021!$E$9:$E$93,1,EXP(LN((1.1*(Fperm_SI_Woolf2021!$E$9:$E$93-P$58)-63.1579*EXP(-0.19*Fperm_SI_Woolf2021!$E$9:$E$93)+63.1579*EXP(-0.19*P$58))/(Fperm_SI_Woolf2021!$E$9:$E$93-P$58))*(P$58-Fperm_SI_Woolf2021!$E$9:$E$93)/10))) + Fperm_SI_Woolf2021!$H$9:$H$93*EXP(-Fperm_SI_Woolf2021!$K$9:$K$93*$C150*IF(P$58=Fperm_SI_Woolf2021!$E$9:$E$93,1,EXP(LN((1.1*(Fperm_SI_Woolf2021!$E$9:$E$93-P$58)-63.1579*EXP(-0.19*Fperm_SI_Woolf2021!$E$9:$E$93)+63.1579*EXP(-0.19*P$58))/(Fperm_SI_Woolf2021!$E$9:$E$93-P$58))*(P$58-Fperm_SI_Woolf2021!$E$9:$E$93)/10))),Fperm_SI_Woolf2021!$D$9:$D$93)*P$57+INTERCEPT(Fperm_SI_Woolf2021!$F$9:$F$93*EXP(-Fperm_SI_Woolf2021!$I$9:$I$93*$C150*IF(P$58=Fperm_SI_Woolf2021!$E$9:$E$93,1,EXP(LN((1.1*(Fperm_SI_Woolf2021!$E$9:$E$93-P$58)-63.1579*EXP(-0.19*Fperm_SI_Woolf2021!$E$9:$E$93)+63.1579*EXP(-0.19*P$58))/(Fperm_SI_Woolf2021!$E$9:$E$93-P$58))*(P$58-Fperm_SI_Woolf2021!$E$9:$E$93)/10))) + Fperm_SI_Woolf2021!$G$9:$G$93*EXP(-Fperm_SI_Woolf2021!$J$9:$J$93*$C150*IF(P$58=Fperm_SI_Woolf2021!$E$9:$E$93,1,EXP(LN((1.1*(Fperm_SI_Woolf2021!$E$9:$E$93-P$58)-63.1579*EXP(-0.19*Fperm_SI_Woolf2021!$E$9:$E$93)+63.1579*EXP(-0.19*P$58))/(Fperm_SI_Woolf2021!$E$9:$E$93-P$58))*(P$58-Fperm_SI_Woolf2021!$E$9:$E$93)/10))) + Fperm_SI_Woolf2021!$H$9:$H$93*EXP(-Fperm_SI_Woolf2021!$K$9:$K$93*$C150*IF(P$58=Fperm_SI_Woolf2021!$E$9:$E$93,1,EXP(LN((1.1*(Fperm_SI_Woolf2021!$E$9:$E$93-P$58)-63.1579*EXP(-0.19*Fperm_SI_Woolf2021!$E$9:$E$93)+63.1579*EXP(-0.19*P$58))/(Fperm_SI_Woolf2021!$E$9:$E$93-P$58))*(P$58-Fperm_SI_Woolf2021!$E$9:$E$93)/10))),Fperm_SI_Woolf2021!$D$9:$D$93))</f>
        <v>0.42761247325618934</v>
      </c>
      <c r="Q150" s="51" cm="1">
        <f t="array" ref="Q150">MIN(1,SLOPE(Fperm_SI_Woolf2021!$F$9:$F$93*EXP(-Fperm_SI_Woolf2021!$I$9:$I$93*$C150*IF(Q$58=Fperm_SI_Woolf2021!$E$9:$E$93,1,EXP(LN((1.1*(Fperm_SI_Woolf2021!$E$9:$E$93-Q$58)-63.1579*EXP(-0.19*Fperm_SI_Woolf2021!$E$9:$E$93)+63.1579*EXP(-0.19*Q$58))/(Fperm_SI_Woolf2021!$E$9:$E$93-Q$58))*(Q$58-Fperm_SI_Woolf2021!$E$9:$E$93)/10))) + Fperm_SI_Woolf2021!$G$9:$G$93*EXP(-Fperm_SI_Woolf2021!$J$9:$J$93*$C150*IF(Q$58=Fperm_SI_Woolf2021!$E$9:$E$93,1,EXP(LN((1.1*(Fperm_SI_Woolf2021!$E$9:$E$93-Q$58)-63.1579*EXP(-0.19*Fperm_SI_Woolf2021!$E$9:$E$93)+63.1579*EXP(-0.19*Q$58))/(Fperm_SI_Woolf2021!$E$9:$E$93-Q$58))*(Q$58-Fperm_SI_Woolf2021!$E$9:$E$93)/10))) + Fperm_SI_Woolf2021!$H$9:$H$93*EXP(-Fperm_SI_Woolf2021!$K$9:$K$93*$C150*IF(Q$58=Fperm_SI_Woolf2021!$E$9:$E$93,1,EXP(LN((1.1*(Fperm_SI_Woolf2021!$E$9:$E$93-Q$58)-63.1579*EXP(-0.19*Fperm_SI_Woolf2021!$E$9:$E$93)+63.1579*EXP(-0.19*Q$58))/(Fperm_SI_Woolf2021!$E$9:$E$93-Q$58))*(Q$58-Fperm_SI_Woolf2021!$E$9:$E$93)/10))),Fperm_SI_Woolf2021!$D$9:$D$93)*Q$57+INTERCEPT(Fperm_SI_Woolf2021!$F$9:$F$93*EXP(-Fperm_SI_Woolf2021!$I$9:$I$93*$C150*IF(Q$58=Fperm_SI_Woolf2021!$E$9:$E$93,1,EXP(LN((1.1*(Fperm_SI_Woolf2021!$E$9:$E$93-Q$58)-63.1579*EXP(-0.19*Fperm_SI_Woolf2021!$E$9:$E$93)+63.1579*EXP(-0.19*Q$58))/(Fperm_SI_Woolf2021!$E$9:$E$93-Q$58))*(Q$58-Fperm_SI_Woolf2021!$E$9:$E$93)/10))) + Fperm_SI_Woolf2021!$G$9:$G$93*EXP(-Fperm_SI_Woolf2021!$J$9:$J$93*$C150*IF(Q$58=Fperm_SI_Woolf2021!$E$9:$E$93,1,EXP(LN((1.1*(Fperm_SI_Woolf2021!$E$9:$E$93-Q$58)-63.1579*EXP(-0.19*Fperm_SI_Woolf2021!$E$9:$E$93)+63.1579*EXP(-0.19*Q$58))/(Fperm_SI_Woolf2021!$E$9:$E$93-Q$58))*(Q$58-Fperm_SI_Woolf2021!$E$9:$E$93)/10))) + Fperm_SI_Woolf2021!$H$9:$H$93*EXP(-Fperm_SI_Woolf2021!$K$9:$K$93*$C150*IF(Q$58=Fperm_SI_Woolf2021!$E$9:$E$93,1,EXP(LN((1.1*(Fperm_SI_Woolf2021!$E$9:$E$93-Q$58)-63.1579*EXP(-0.19*Fperm_SI_Woolf2021!$E$9:$E$93)+63.1579*EXP(-0.19*Q$58))/(Fperm_SI_Woolf2021!$E$9:$E$93-Q$58))*(Q$58-Fperm_SI_Woolf2021!$E$9:$E$93)/10))),Fperm_SI_Woolf2021!$D$9:$D$93))</f>
        <v>0.39602659375519539</v>
      </c>
      <c r="R150" s="51" cm="1">
        <f t="array" ref="R150">MIN(1,SLOPE(Fperm_SI_Woolf2021!$F$9:$F$93*EXP(-Fperm_SI_Woolf2021!$I$9:$I$93*$C150*IF(R$58=Fperm_SI_Woolf2021!$E$9:$E$93,1,EXP(LN((1.1*(Fperm_SI_Woolf2021!$E$9:$E$93-R$58)-63.1579*EXP(-0.19*Fperm_SI_Woolf2021!$E$9:$E$93)+63.1579*EXP(-0.19*R$58))/(Fperm_SI_Woolf2021!$E$9:$E$93-R$58))*(R$58-Fperm_SI_Woolf2021!$E$9:$E$93)/10))) + Fperm_SI_Woolf2021!$G$9:$G$93*EXP(-Fperm_SI_Woolf2021!$J$9:$J$93*$C150*IF(R$58=Fperm_SI_Woolf2021!$E$9:$E$93,1,EXP(LN((1.1*(Fperm_SI_Woolf2021!$E$9:$E$93-R$58)-63.1579*EXP(-0.19*Fperm_SI_Woolf2021!$E$9:$E$93)+63.1579*EXP(-0.19*R$58))/(Fperm_SI_Woolf2021!$E$9:$E$93-R$58))*(R$58-Fperm_SI_Woolf2021!$E$9:$E$93)/10))) + Fperm_SI_Woolf2021!$H$9:$H$93*EXP(-Fperm_SI_Woolf2021!$K$9:$K$93*$C150*IF(R$58=Fperm_SI_Woolf2021!$E$9:$E$93,1,EXP(LN((1.1*(Fperm_SI_Woolf2021!$E$9:$E$93-R$58)-63.1579*EXP(-0.19*Fperm_SI_Woolf2021!$E$9:$E$93)+63.1579*EXP(-0.19*R$58))/(Fperm_SI_Woolf2021!$E$9:$E$93-R$58))*(R$58-Fperm_SI_Woolf2021!$E$9:$E$93)/10))),Fperm_SI_Woolf2021!$D$9:$D$93)*R$57+INTERCEPT(Fperm_SI_Woolf2021!$F$9:$F$93*EXP(-Fperm_SI_Woolf2021!$I$9:$I$93*$C150*IF(R$58=Fperm_SI_Woolf2021!$E$9:$E$93,1,EXP(LN((1.1*(Fperm_SI_Woolf2021!$E$9:$E$93-R$58)-63.1579*EXP(-0.19*Fperm_SI_Woolf2021!$E$9:$E$93)+63.1579*EXP(-0.19*R$58))/(Fperm_SI_Woolf2021!$E$9:$E$93-R$58))*(R$58-Fperm_SI_Woolf2021!$E$9:$E$93)/10))) + Fperm_SI_Woolf2021!$G$9:$G$93*EXP(-Fperm_SI_Woolf2021!$J$9:$J$93*$C150*IF(R$58=Fperm_SI_Woolf2021!$E$9:$E$93,1,EXP(LN((1.1*(Fperm_SI_Woolf2021!$E$9:$E$93-R$58)-63.1579*EXP(-0.19*Fperm_SI_Woolf2021!$E$9:$E$93)+63.1579*EXP(-0.19*R$58))/(Fperm_SI_Woolf2021!$E$9:$E$93-R$58))*(R$58-Fperm_SI_Woolf2021!$E$9:$E$93)/10))) + Fperm_SI_Woolf2021!$H$9:$H$93*EXP(-Fperm_SI_Woolf2021!$K$9:$K$93*$C150*IF(R$58=Fperm_SI_Woolf2021!$E$9:$E$93,1,EXP(LN((1.1*(Fperm_SI_Woolf2021!$E$9:$E$93-R$58)-63.1579*EXP(-0.19*Fperm_SI_Woolf2021!$E$9:$E$93)+63.1579*EXP(-0.19*R$58))/(Fperm_SI_Woolf2021!$E$9:$E$93-R$58))*(R$58-Fperm_SI_Woolf2021!$E$9:$E$93)/10))),Fperm_SI_Woolf2021!$D$9:$D$93))</f>
        <v>0.36444071425420149</v>
      </c>
      <c r="S150" s="51" cm="1">
        <f t="array" ref="S150">MIN(1,SLOPE(Fperm_SI_Woolf2021!$F$9:$F$93*EXP(-Fperm_SI_Woolf2021!$I$9:$I$93*$C150*IF(S$58=Fperm_SI_Woolf2021!$E$9:$E$93,1,EXP(LN((1.1*(Fperm_SI_Woolf2021!$E$9:$E$93-S$58)-63.1579*EXP(-0.19*Fperm_SI_Woolf2021!$E$9:$E$93)+63.1579*EXP(-0.19*S$58))/(Fperm_SI_Woolf2021!$E$9:$E$93-S$58))*(S$58-Fperm_SI_Woolf2021!$E$9:$E$93)/10))) + Fperm_SI_Woolf2021!$G$9:$G$93*EXP(-Fperm_SI_Woolf2021!$J$9:$J$93*$C150*IF(S$58=Fperm_SI_Woolf2021!$E$9:$E$93,1,EXP(LN((1.1*(Fperm_SI_Woolf2021!$E$9:$E$93-S$58)-63.1579*EXP(-0.19*Fperm_SI_Woolf2021!$E$9:$E$93)+63.1579*EXP(-0.19*S$58))/(Fperm_SI_Woolf2021!$E$9:$E$93-S$58))*(S$58-Fperm_SI_Woolf2021!$E$9:$E$93)/10))) + Fperm_SI_Woolf2021!$H$9:$H$93*EXP(-Fperm_SI_Woolf2021!$K$9:$K$93*$C150*IF(S$58=Fperm_SI_Woolf2021!$E$9:$E$93,1,EXP(LN((1.1*(Fperm_SI_Woolf2021!$E$9:$E$93-S$58)-63.1579*EXP(-0.19*Fperm_SI_Woolf2021!$E$9:$E$93)+63.1579*EXP(-0.19*S$58))/(Fperm_SI_Woolf2021!$E$9:$E$93-S$58))*(S$58-Fperm_SI_Woolf2021!$E$9:$E$93)/10))),Fperm_SI_Woolf2021!$D$9:$D$93)*S$57+INTERCEPT(Fperm_SI_Woolf2021!$F$9:$F$93*EXP(-Fperm_SI_Woolf2021!$I$9:$I$93*$C150*IF(S$58=Fperm_SI_Woolf2021!$E$9:$E$93,1,EXP(LN((1.1*(Fperm_SI_Woolf2021!$E$9:$E$93-S$58)-63.1579*EXP(-0.19*Fperm_SI_Woolf2021!$E$9:$E$93)+63.1579*EXP(-0.19*S$58))/(Fperm_SI_Woolf2021!$E$9:$E$93-S$58))*(S$58-Fperm_SI_Woolf2021!$E$9:$E$93)/10))) + Fperm_SI_Woolf2021!$G$9:$G$93*EXP(-Fperm_SI_Woolf2021!$J$9:$J$93*$C150*IF(S$58=Fperm_SI_Woolf2021!$E$9:$E$93,1,EXP(LN((1.1*(Fperm_SI_Woolf2021!$E$9:$E$93-S$58)-63.1579*EXP(-0.19*Fperm_SI_Woolf2021!$E$9:$E$93)+63.1579*EXP(-0.19*S$58))/(Fperm_SI_Woolf2021!$E$9:$E$93-S$58))*(S$58-Fperm_SI_Woolf2021!$E$9:$E$93)/10))) + Fperm_SI_Woolf2021!$H$9:$H$93*EXP(-Fperm_SI_Woolf2021!$K$9:$K$93*$C150*IF(S$58=Fperm_SI_Woolf2021!$E$9:$E$93,1,EXP(LN((1.1*(Fperm_SI_Woolf2021!$E$9:$E$93-S$58)-63.1579*EXP(-0.19*Fperm_SI_Woolf2021!$E$9:$E$93)+63.1579*EXP(-0.19*S$58))/(Fperm_SI_Woolf2021!$E$9:$E$93-S$58))*(S$58-Fperm_SI_Woolf2021!$E$9:$E$93)/10))),Fperm_SI_Woolf2021!$D$9:$D$93))</f>
        <v>0.48980965294500939</v>
      </c>
      <c r="T150" s="51" cm="1">
        <f t="array" ref="T150">MIN(1,SLOPE(Fperm_SI_Woolf2021!$F$9:$F$93*EXP(-Fperm_SI_Woolf2021!$I$9:$I$93*$C150*IF(T$58=Fperm_SI_Woolf2021!$E$9:$E$93,1,EXP(LN((1.1*(Fperm_SI_Woolf2021!$E$9:$E$93-T$58)-63.1579*EXP(-0.19*Fperm_SI_Woolf2021!$E$9:$E$93)+63.1579*EXP(-0.19*T$58))/(Fperm_SI_Woolf2021!$E$9:$E$93-T$58))*(T$58-Fperm_SI_Woolf2021!$E$9:$E$93)/10))) + Fperm_SI_Woolf2021!$G$9:$G$93*EXP(-Fperm_SI_Woolf2021!$J$9:$J$93*$C150*IF(T$58=Fperm_SI_Woolf2021!$E$9:$E$93,1,EXP(LN((1.1*(Fperm_SI_Woolf2021!$E$9:$E$93-T$58)-63.1579*EXP(-0.19*Fperm_SI_Woolf2021!$E$9:$E$93)+63.1579*EXP(-0.19*T$58))/(Fperm_SI_Woolf2021!$E$9:$E$93-T$58))*(T$58-Fperm_SI_Woolf2021!$E$9:$E$93)/10))) + Fperm_SI_Woolf2021!$H$9:$H$93*EXP(-Fperm_SI_Woolf2021!$K$9:$K$93*$C150*IF(T$58=Fperm_SI_Woolf2021!$E$9:$E$93,1,EXP(LN((1.1*(Fperm_SI_Woolf2021!$E$9:$E$93-T$58)-63.1579*EXP(-0.19*Fperm_SI_Woolf2021!$E$9:$E$93)+63.1579*EXP(-0.19*T$58))/(Fperm_SI_Woolf2021!$E$9:$E$93-T$58))*(T$58-Fperm_SI_Woolf2021!$E$9:$E$93)/10))),Fperm_SI_Woolf2021!$D$9:$D$93)*T$57+INTERCEPT(Fperm_SI_Woolf2021!$F$9:$F$93*EXP(-Fperm_SI_Woolf2021!$I$9:$I$93*$C150*IF(T$58=Fperm_SI_Woolf2021!$E$9:$E$93,1,EXP(LN((1.1*(Fperm_SI_Woolf2021!$E$9:$E$93-T$58)-63.1579*EXP(-0.19*Fperm_SI_Woolf2021!$E$9:$E$93)+63.1579*EXP(-0.19*T$58))/(Fperm_SI_Woolf2021!$E$9:$E$93-T$58))*(T$58-Fperm_SI_Woolf2021!$E$9:$E$93)/10))) + Fperm_SI_Woolf2021!$G$9:$G$93*EXP(-Fperm_SI_Woolf2021!$J$9:$J$93*$C150*IF(T$58=Fperm_SI_Woolf2021!$E$9:$E$93,1,EXP(LN((1.1*(Fperm_SI_Woolf2021!$E$9:$E$93-T$58)-63.1579*EXP(-0.19*Fperm_SI_Woolf2021!$E$9:$E$93)+63.1579*EXP(-0.19*T$58))/(Fperm_SI_Woolf2021!$E$9:$E$93-T$58))*(T$58-Fperm_SI_Woolf2021!$E$9:$E$93)/10))) + Fperm_SI_Woolf2021!$H$9:$H$93*EXP(-Fperm_SI_Woolf2021!$K$9:$K$93*$C150*IF(T$58=Fperm_SI_Woolf2021!$E$9:$E$93,1,EXP(LN((1.1*(Fperm_SI_Woolf2021!$E$9:$E$93-T$58)-63.1579*EXP(-0.19*Fperm_SI_Woolf2021!$E$9:$E$93)+63.1579*EXP(-0.19*T$58))/(Fperm_SI_Woolf2021!$E$9:$E$93-T$58))*(T$58-Fperm_SI_Woolf2021!$E$9:$E$93)/10))),Fperm_SI_Woolf2021!$D$9:$D$93))</f>
        <v>0.46727010483424392</v>
      </c>
      <c r="U150" s="51" cm="1">
        <f t="array" ref="U150">MIN(1,SLOPE(Fperm_SI_Woolf2021!$F$9:$F$93*EXP(-Fperm_SI_Woolf2021!$I$9:$I$93*$C150*IF(U$58=Fperm_SI_Woolf2021!$E$9:$E$93,1,EXP(LN((1.1*(Fperm_SI_Woolf2021!$E$9:$E$93-U$58)-63.1579*EXP(-0.19*Fperm_SI_Woolf2021!$E$9:$E$93)+63.1579*EXP(-0.19*U$58))/(Fperm_SI_Woolf2021!$E$9:$E$93-U$58))*(U$58-Fperm_SI_Woolf2021!$E$9:$E$93)/10))) + Fperm_SI_Woolf2021!$G$9:$G$93*EXP(-Fperm_SI_Woolf2021!$J$9:$J$93*$C150*IF(U$58=Fperm_SI_Woolf2021!$E$9:$E$93,1,EXP(LN((1.1*(Fperm_SI_Woolf2021!$E$9:$E$93-U$58)-63.1579*EXP(-0.19*Fperm_SI_Woolf2021!$E$9:$E$93)+63.1579*EXP(-0.19*U$58))/(Fperm_SI_Woolf2021!$E$9:$E$93-U$58))*(U$58-Fperm_SI_Woolf2021!$E$9:$E$93)/10))) + Fperm_SI_Woolf2021!$H$9:$H$93*EXP(-Fperm_SI_Woolf2021!$K$9:$K$93*$C150*IF(U$58=Fperm_SI_Woolf2021!$E$9:$E$93,1,EXP(LN((1.1*(Fperm_SI_Woolf2021!$E$9:$E$93-U$58)-63.1579*EXP(-0.19*Fperm_SI_Woolf2021!$E$9:$E$93)+63.1579*EXP(-0.19*U$58))/(Fperm_SI_Woolf2021!$E$9:$E$93-U$58))*(U$58-Fperm_SI_Woolf2021!$E$9:$E$93)/10))),Fperm_SI_Woolf2021!$D$9:$D$93)*U$57+INTERCEPT(Fperm_SI_Woolf2021!$F$9:$F$93*EXP(-Fperm_SI_Woolf2021!$I$9:$I$93*$C150*IF(U$58=Fperm_SI_Woolf2021!$E$9:$E$93,1,EXP(LN((1.1*(Fperm_SI_Woolf2021!$E$9:$E$93-U$58)-63.1579*EXP(-0.19*Fperm_SI_Woolf2021!$E$9:$E$93)+63.1579*EXP(-0.19*U$58))/(Fperm_SI_Woolf2021!$E$9:$E$93-U$58))*(U$58-Fperm_SI_Woolf2021!$E$9:$E$93)/10))) + Fperm_SI_Woolf2021!$G$9:$G$93*EXP(-Fperm_SI_Woolf2021!$J$9:$J$93*$C150*IF(U$58=Fperm_SI_Woolf2021!$E$9:$E$93,1,EXP(LN((1.1*(Fperm_SI_Woolf2021!$E$9:$E$93-U$58)-63.1579*EXP(-0.19*Fperm_SI_Woolf2021!$E$9:$E$93)+63.1579*EXP(-0.19*U$58))/(Fperm_SI_Woolf2021!$E$9:$E$93-U$58))*(U$58-Fperm_SI_Woolf2021!$E$9:$E$93)/10))) + Fperm_SI_Woolf2021!$H$9:$H$93*EXP(-Fperm_SI_Woolf2021!$K$9:$K$93*$C150*IF(U$58=Fperm_SI_Woolf2021!$E$9:$E$93,1,EXP(LN((1.1*(Fperm_SI_Woolf2021!$E$9:$E$93-U$58)-63.1579*EXP(-0.19*Fperm_SI_Woolf2021!$E$9:$E$93)+63.1579*EXP(-0.19*U$58))/(Fperm_SI_Woolf2021!$E$9:$E$93-U$58))*(U$58-Fperm_SI_Woolf2021!$E$9:$E$93)/10))),Fperm_SI_Woolf2021!$D$9:$D$93))</f>
        <v>0.44473055672347839</v>
      </c>
      <c r="V150" s="51" cm="1">
        <f t="array" ref="V150">MIN(1,SLOPE(Fperm_SI_Woolf2021!$F$9:$F$93*EXP(-Fperm_SI_Woolf2021!$I$9:$I$93*$C150*IF(V$58=Fperm_SI_Woolf2021!$E$9:$E$93,1,EXP(LN((1.1*(Fperm_SI_Woolf2021!$E$9:$E$93-V$58)-63.1579*EXP(-0.19*Fperm_SI_Woolf2021!$E$9:$E$93)+63.1579*EXP(-0.19*V$58))/(Fperm_SI_Woolf2021!$E$9:$E$93-V$58))*(V$58-Fperm_SI_Woolf2021!$E$9:$E$93)/10))) + Fperm_SI_Woolf2021!$G$9:$G$93*EXP(-Fperm_SI_Woolf2021!$J$9:$J$93*$C150*IF(V$58=Fperm_SI_Woolf2021!$E$9:$E$93,1,EXP(LN((1.1*(Fperm_SI_Woolf2021!$E$9:$E$93-V$58)-63.1579*EXP(-0.19*Fperm_SI_Woolf2021!$E$9:$E$93)+63.1579*EXP(-0.19*V$58))/(Fperm_SI_Woolf2021!$E$9:$E$93-V$58))*(V$58-Fperm_SI_Woolf2021!$E$9:$E$93)/10))) + Fperm_SI_Woolf2021!$H$9:$H$93*EXP(-Fperm_SI_Woolf2021!$K$9:$K$93*$C150*IF(V$58=Fperm_SI_Woolf2021!$E$9:$E$93,1,EXP(LN((1.1*(Fperm_SI_Woolf2021!$E$9:$E$93-V$58)-63.1579*EXP(-0.19*Fperm_SI_Woolf2021!$E$9:$E$93)+63.1579*EXP(-0.19*V$58))/(Fperm_SI_Woolf2021!$E$9:$E$93-V$58))*(V$58-Fperm_SI_Woolf2021!$E$9:$E$93)/10))),Fperm_SI_Woolf2021!$D$9:$D$93)*V$57+INTERCEPT(Fperm_SI_Woolf2021!$F$9:$F$93*EXP(-Fperm_SI_Woolf2021!$I$9:$I$93*$C150*IF(V$58=Fperm_SI_Woolf2021!$E$9:$E$93,1,EXP(LN((1.1*(Fperm_SI_Woolf2021!$E$9:$E$93-V$58)-63.1579*EXP(-0.19*Fperm_SI_Woolf2021!$E$9:$E$93)+63.1579*EXP(-0.19*V$58))/(Fperm_SI_Woolf2021!$E$9:$E$93-V$58))*(V$58-Fperm_SI_Woolf2021!$E$9:$E$93)/10))) + Fperm_SI_Woolf2021!$G$9:$G$93*EXP(-Fperm_SI_Woolf2021!$J$9:$J$93*$C150*IF(V$58=Fperm_SI_Woolf2021!$E$9:$E$93,1,EXP(LN((1.1*(Fperm_SI_Woolf2021!$E$9:$E$93-V$58)-63.1579*EXP(-0.19*Fperm_SI_Woolf2021!$E$9:$E$93)+63.1579*EXP(-0.19*V$58))/(Fperm_SI_Woolf2021!$E$9:$E$93-V$58))*(V$58-Fperm_SI_Woolf2021!$E$9:$E$93)/10))) + Fperm_SI_Woolf2021!$H$9:$H$93*EXP(-Fperm_SI_Woolf2021!$K$9:$K$93*$C150*IF(V$58=Fperm_SI_Woolf2021!$E$9:$E$93,1,EXP(LN((1.1*(Fperm_SI_Woolf2021!$E$9:$E$93-V$58)-63.1579*EXP(-0.19*Fperm_SI_Woolf2021!$E$9:$E$93)+63.1579*EXP(-0.19*V$58))/(Fperm_SI_Woolf2021!$E$9:$E$93-V$58))*(V$58-Fperm_SI_Woolf2021!$E$9:$E$93)/10))),Fperm_SI_Woolf2021!$D$9:$D$93))</f>
        <v>0.42219100861271291</v>
      </c>
      <c r="W150" s="51" cm="1">
        <f t="array" ref="W150">MIN(1,SLOPE(Fperm_SI_Woolf2021!$F$9:$F$93*EXP(-Fperm_SI_Woolf2021!$I$9:$I$93*$C150*IF(W$58=Fperm_SI_Woolf2021!$E$9:$E$93,1,EXP(LN((1.1*(Fperm_SI_Woolf2021!$E$9:$E$93-W$58)-63.1579*EXP(-0.19*Fperm_SI_Woolf2021!$E$9:$E$93)+63.1579*EXP(-0.19*W$58))/(Fperm_SI_Woolf2021!$E$9:$E$93-W$58))*(W$58-Fperm_SI_Woolf2021!$E$9:$E$93)/10))) + Fperm_SI_Woolf2021!$G$9:$G$93*EXP(-Fperm_SI_Woolf2021!$J$9:$J$93*$C150*IF(W$58=Fperm_SI_Woolf2021!$E$9:$E$93,1,EXP(LN((1.1*(Fperm_SI_Woolf2021!$E$9:$E$93-W$58)-63.1579*EXP(-0.19*Fperm_SI_Woolf2021!$E$9:$E$93)+63.1579*EXP(-0.19*W$58))/(Fperm_SI_Woolf2021!$E$9:$E$93-W$58))*(W$58-Fperm_SI_Woolf2021!$E$9:$E$93)/10))) + Fperm_SI_Woolf2021!$H$9:$H$93*EXP(-Fperm_SI_Woolf2021!$K$9:$K$93*$C150*IF(W$58=Fperm_SI_Woolf2021!$E$9:$E$93,1,EXP(LN((1.1*(Fperm_SI_Woolf2021!$E$9:$E$93-W$58)-63.1579*EXP(-0.19*Fperm_SI_Woolf2021!$E$9:$E$93)+63.1579*EXP(-0.19*W$58))/(Fperm_SI_Woolf2021!$E$9:$E$93-W$58))*(W$58-Fperm_SI_Woolf2021!$E$9:$E$93)/10))),Fperm_SI_Woolf2021!$D$9:$D$93)*W$57+INTERCEPT(Fperm_SI_Woolf2021!$F$9:$F$93*EXP(-Fperm_SI_Woolf2021!$I$9:$I$93*$C150*IF(W$58=Fperm_SI_Woolf2021!$E$9:$E$93,1,EXP(LN((1.1*(Fperm_SI_Woolf2021!$E$9:$E$93-W$58)-63.1579*EXP(-0.19*Fperm_SI_Woolf2021!$E$9:$E$93)+63.1579*EXP(-0.19*W$58))/(Fperm_SI_Woolf2021!$E$9:$E$93-W$58))*(W$58-Fperm_SI_Woolf2021!$E$9:$E$93)/10))) + Fperm_SI_Woolf2021!$G$9:$G$93*EXP(-Fperm_SI_Woolf2021!$J$9:$J$93*$C150*IF(W$58=Fperm_SI_Woolf2021!$E$9:$E$93,1,EXP(LN((1.1*(Fperm_SI_Woolf2021!$E$9:$E$93-W$58)-63.1579*EXP(-0.19*Fperm_SI_Woolf2021!$E$9:$E$93)+63.1579*EXP(-0.19*W$58))/(Fperm_SI_Woolf2021!$E$9:$E$93-W$58))*(W$58-Fperm_SI_Woolf2021!$E$9:$E$93)/10))) + Fperm_SI_Woolf2021!$H$9:$H$93*EXP(-Fperm_SI_Woolf2021!$K$9:$K$93*$C150*IF(W$58=Fperm_SI_Woolf2021!$E$9:$E$93,1,EXP(LN((1.1*(Fperm_SI_Woolf2021!$E$9:$E$93-W$58)-63.1579*EXP(-0.19*Fperm_SI_Woolf2021!$E$9:$E$93)+63.1579*EXP(-0.19*W$58))/(Fperm_SI_Woolf2021!$E$9:$E$93-W$58))*(W$58-Fperm_SI_Woolf2021!$E$9:$E$93)/10))),Fperm_SI_Woolf2021!$D$9:$D$93))</f>
        <v>0.39965146050194744</v>
      </c>
      <c r="X150" s="51" cm="1">
        <f t="array" ref="X150">MIN(1,SLOPE(Fperm_SI_Woolf2021!$F$9:$F$93*EXP(-Fperm_SI_Woolf2021!$I$9:$I$93*$C150*IF(X$58=Fperm_SI_Woolf2021!$E$9:$E$93,1,EXP(LN((1.1*(Fperm_SI_Woolf2021!$E$9:$E$93-X$58)-63.1579*EXP(-0.19*Fperm_SI_Woolf2021!$E$9:$E$93)+63.1579*EXP(-0.19*X$58))/(Fperm_SI_Woolf2021!$E$9:$E$93-X$58))*(X$58-Fperm_SI_Woolf2021!$E$9:$E$93)/10))) + Fperm_SI_Woolf2021!$G$9:$G$93*EXP(-Fperm_SI_Woolf2021!$J$9:$J$93*$C150*IF(X$58=Fperm_SI_Woolf2021!$E$9:$E$93,1,EXP(LN((1.1*(Fperm_SI_Woolf2021!$E$9:$E$93-X$58)-63.1579*EXP(-0.19*Fperm_SI_Woolf2021!$E$9:$E$93)+63.1579*EXP(-0.19*X$58))/(Fperm_SI_Woolf2021!$E$9:$E$93-X$58))*(X$58-Fperm_SI_Woolf2021!$E$9:$E$93)/10))) + Fperm_SI_Woolf2021!$H$9:$H$93*EXP(-Fperm_SI_Woolf2021!$K$9:$K$93*$C150*IF(X$58=Fperm_SI_Woolf2021!$E$9:$E$93,1,EXP(LN((1.1*(Fperm_SI_Woolf2021!$E$9:$E$93-X$58)-63.1579*EXP(-0.19*Fperm_SI_Woolf2021!$E$9:$E$93)+63.1579*EXP(-0.19*X$58))/(Fperm_SI_Woolf2021!$E$9:$E$93-X$58))*(X$58-Fperm_SI_Woolf2021!$E$9:$E$93)/10))),Fperm_SI_Woolf2021!$D$9:$D$93)*X$57+INTERCEPT(Fperm_SI_Woolf2021!$F$9:$F$93*EXP(-Fperm_SI_Woolf2021!$I$9:$I$93*$C150*IF(X$58=Fperm_SI_Woolf2021!$E$9:$E$93,1,EXP(LN((1.1*(Fperm_SI_Woolf2021!$E$9:$E$93-X$58)-63.1579*EXP(-0.19*Fperm_SI_Woolf2021!$E$9:$E$93)+63.1579*EXP(-0.19*X$58))/(Fperm_SI_Woolf2021!$E$9:$E$93-X$58))*(X$58-Fperm_SI_Woolf2021!$E$9:$E$93)/10))) + Fperm_SI_Woolf2021!$G$9:$G$93*EXP(-Fperm_SI_Woolf2021!$J$9:$J$93*$C150*IF(X$58=Fperm_SI_Woolf2021!$E$9:$E$93,1,EXP(LN((1.1*(Fperm_SI_Woolf2021!$E$9:$E$93-X$58)-63.1579*EXP(-0.19*Fperm_SI_Woolf2021!$E$9:$E$93)+63.1579*EXP(-0.19*X$58))/(Fperm_SI_Woolf2021!$E$9:$E$93-X$58))*(X$58-Fperm_SI_Woolf2021!$E$9:$E$93)/10))) + Fperm_SI_Woolf2021!$H$9:$H$93*EXP(-Fperm_SI_Woolf2021!$K$9:$K$93*$C150*IF(X$58=Fperm_SI_Woolf2021!$E$9:$E$93,1,EXP(LN((1.1*(Fperm_SI_Woolf2021!$E$9:$E$93-X$58)-63.1579*EXP(-0.19*Fperm_SI_Woolf2021!$E$9:$E$93)+63.1579*EXP(-0.19*X$58))/(Fperm_SI_Woolf2021!$E$9:$E$93-X$58))*(X$58-Fperm_SI_Woolf2021!$E$9:$E$93)/10))),Fperm_SI_Woolf2021!$D$9:$D$93))</f>
        <v>0.37711191239118191</v>
      </c>
      <c r="Y150" s="51" cm="1">
        <f t="array" ref="Y150">MIN(1,SLOPE(Fperm_SI_Woolf2021!$F$9:$F$93*EXP(-Fperm_SI_Woolf2021!$I$9:$I$93*$C150*IF(Y$58=Fperm_SI_Woolf2021!$E$9:$E$93,1,EXP(LN((1.1*(Fperm_SI_Woolf2021!$E$9:$E$93-Y$58)-63.1579*EXP(-0.19*Fperm_SI_Woolf2021!$E$9:$E$93)+63.1579*EXP(-0.19*Y$58))/(Fperm_SI_Woolf2021!$E$9:$E$93-Y$58))*(Y$58-Fperm_SI_Woolf2021!$E$9:$E$93)/10))) + Fperm_SI_Woolf2021!$G$9:$G$93*EXP(-Fperm_SI_Woolf2021!$J$9:$J$93*$C150*IF(Y$58=Fperm_SI_Woolf2021!$E$9:$E$93,1,EXP(LN((1.1*(Fperm_SI_Woolf2021!$E$9:$E$93-Y$58)-63.1579*EXP(-0.19*Fperm_SI_Woolf2021!$E$9:$E$93)+63.1579*EXP(-0.19*Y$58))/(Fperm_SI_Woolf2021!$E$9:$E$93-Y$58))*(Y$58-Fperm_SI_Woolf2021!$E$9:$E$93)/10))) + Fperm_SI_Woolf2021!$H$9:$H$93*EXP(-Fperm_SI_Woolf2021!$K$9:$K$93*$C150*IF(Y$58=Fperm_SI_Woolf2021!$E$9:$E$93,1,EXP(LN((1.1*(Fperm_SI_Woolf2021!$E$9:$E$93-Y$58)-63.1579*EXP(-0.19*Fperm_SI_Woolf2021!$E$9:$E$93)+63.1579*EXP(-0.19*Y$58))/(Fperm_SI_Woolf2021!$E$9:$E$93-Y$58))*(Y$58-Fperm_SI_Woolf2021!$E$9:$E$93)/10))),Fperm_SI_Woolf2021!$D$9:$D$93)*Y$57+INTERCEPT(Fperm_SI_Woolf2021!$F$9:$F$93*EXP(-Fperm_SI_Woolf2021!$I$9:$I$93*$C150*IF(Y$58=Fperm_SI_Woolf2021!$E$9:$E$93,1,EXP(LN((1.1*(Fperm_SI_Woolf2021!$E$9:$E$93-Y$58)-63.1579*EXP(-0.19*Fperm_SI_Woolf2021!$E$9:$E$93)+63.1579*EXP(-0.19*Y$58))/(Fperm_SI_Woolf2021!$E$9:$E$93-Y$58))*(Y$58-Fperm_SI_Woolf2021!$E$9:$E$93)/10))) + Fperm_SI_Woolf2021!$G$9:$G$93*EXP(-Fperm_SI_Woolf2021!$J$9:$J$93*$C150*IF(Y$58=Fperm_SI_Woolf2021!$E$9:$E$93,1,EXP(LN((1.1*(Fperm_SI_Woolf2021!$E$9:$E$93-Y$58)-63.1579*EXP(-0.19*Fperm_SI_Woolf2021!$E$9:$E$93)+63.1579*EXP(-0.19*Y$58))/(Fperm_SI_Woolf2021!$E$9:$E$93-Y$58))*(Y$58-Fperm_SI_Woolf2021!$E$9:$E$93)/10))) + Fperm_SI_Woolf2021!$H$9:$H$93*EXP(-Fperm_SI_Woolf2021!$K$9:$K$93*$C150*IF(Y$58=Fperm_SI_Woolf2021!$E$9:$E$93,1,EXP(LN((1.1*(Fperm_SI_Woolf2021!$E$9:$E$93-Y$58)-63.1579*EXP(-0.19*Fperm_SI_Woolf2021!$E$9:$E$93)+63.1579*EXP(-0.19*Y$58))/(Fperm_SI_Woolf2021!$E$9:$E$93-Y$58))*(Y$58-Fperm_SI_Woolf2021!$E$9:$E$93)/10))),Fperm_SI_Woolf2021!$D$9:$D$93))</f>
        <v>0.3545723642804165</v>
      </c>
      <c r="Z150" s="51" cm="1">
        <f t="array" ref="Z150">MIN(1,SLOPE(Fperm_SI_Woolf2021!$F$9:$F$93*EXP(-Fperm_SI_Woolf2021!$I$9:$I$93*$C150*IF(Z$58=Fperm_SI_Woolf2021!$E$9:$E$93,1,EXP(LN((1.1*(Fperm_SI_Woolf2021!$E$9:$E$93-Z$58)-63.1579*EXP(-0.19*Fperm_SI_Woolf2021!$E$9:$E$93)+63.1579*EXP(-0.19*Z$58))/(Fperm_SI_Woolf2021!$E$9:$E$93-Z$58))*(Z$58-Fperm_SI_Woolf2021!$E$9:$E$93)/10))) + Fperm_SI_Woolf2021!$G$9:$G$93*EXP(-Fperm_SI_Woolf2021!$J$9:$J$93*$C150*IF(Z$58=Fperm_SI_Woolf2021!$E$9:$E$93,1,EXP(LN((1.1*(Fperm_SI_Woolf2021!$E$9:$E$93-Z$58)-63.1579*EXP(-0.19*Fperm_SI_Woolf2021!$E$9:$E$93)+63.1579*EXP(-0.19*Z$58))/(Fperm_SI_Woolf2021!$E$9:$E$93-Z$58))*(Z$58-Fperm_SI_Woolf2021!$E$9:$E$93)/10))) + Fperm_SI_Woolf2021!$H$9:$H$93*EXP(-Fperm_SI_Woolf2021!$K$9:$K$93*$C150*IF(Z$58=Fperm_SI_Woolf2021!$E$9:$E$93,1,EXP(LN((1.1*(Fperm_SI_Woolf2021!$E$9:$E$93-Z$58)-63.1579*EXP(-0.19*Fperm_SI_Woolf2021!$E$9:$E$93)+63.1579*EXP(-0.19*Z$58))/(Fperm_SI_Woolf2021!$E$9:$E$93-Z$58))*(Z$58-Fperm_SI_Woolf2021!$E$9:$E$93)/10))),Fperm_SI_Woolf2021!$D$9:$D$93)*Z$57+INTERCEPT(Fperm_SI_Woolf2021!$F$9:$F$93*EXP(-Fperm_SI_Woolf2021!$I$9:$I$93*$C150*IF(Z$58=Fperm_SI_Woolf2021!$E$9:$E$93,1,EXP(LN((1.1*(Fperm_SI_Woolf2021!$E$9:$E$93-Z$58)-63.1579*EXP(-0.19*Fperm_SI_Woolf2021!$E$9:$E$93)+63.1579*EXP(-0.19*Z$58))/(Fperm_SI_Woolf2021!$E$9:$E$93-Z$58))*(Z$58-Fperm_SI_Woolf2021!$E$9:$E$93)/10))) + Fperm_SI_Woolf2021!$G$9:$G$93*EXP(-Fperm_SI_Woolf2021!$J$9:$J$93*$C150*IF(Z$58=Fperm_SI_Woolf2021!$E$9:$E$93,1,EXP(LN((1.1*(Fperm_SI_Woolf2021!$E$9:$E$93-Z$58)-63.1579*EXP(-0.19*Fperm_SI_Woolf2021!$E$9:$E$93)+63.1579*EXP(-0.19*Z$58))/(Fperm_SI_Woolf2021!$E$9:$E$93-Z$58))*(Z$58-Fperm_SI_Woolf2021!$E$9:$E$93)/10))) + Fperm_SI_Woolf2021!$H$9:$H$93*EXP(-Fperm_SI_Woolf2021!$K$9:$K$93*$C150*IF(Z$58=Fperm_SI_Woolf2021!$E$9:$E$93,1,EXP(LN((1.1*(Fperm_SI_Woolf2021!$E$9:$E$93-Z$58)-63.1579*EXP(-0.19*Fperm_SI_Woolf2021!$E$9:$E$93)+63.1579*EXP(-0.19*Z$58))/(Fperm_SI_Woolf2021!$E$9:$E$93-Z$58))*(Z$58-Fperm_SI_Woolf2021!$E$9:$E$93)/10))),Fperm_SI_Woolf2021!$D$9:$D$93))</f>
        <v>0.33203281616965097</v>
      </c>
      <c r="AA150" s="51" cm="1">
        <f t="array" ref="AA150">MIN(1,SLOPE(Fperm_SI_Woolf2021!$F$9:$F$93*EXP(-Fperm_SI_Woolf2021!$I$9:$I$93*$C150*IF(AA$58=Fperm_SI_Woolf2021!$E$9:$E$93,1,EXP(LN((1.1*(Fperm_SI_Woolf2021!$E$9:$E$93-AA$58)-63.1579*EXP(-0.19*Fperm_SI_Woolf2021!$E$9:$E$93)+63.1579*EXP(-0.19*AA$58))/(Fperm_SI_Woolf2021!$E$9:$E$93-AA$58))*(AA$58-Fperm_SI_Woolf2021!$E$9:$E$93)/10))) + Fperm_SI_Woolf2021!$G$9:$G$93*EXP(-Fperm_SI_Woolf2021!$J$9:$J$93*$C150*IF(AA$58=Fperm_SI_Woolf2021!$E$9:$E$93,1,EXP(LN((1.1*(Fperm_SI_Woolf2021!$E$9:$E$93-AA$58)-63.1579*EXP(-0.19*Fperm_SI_Woolf2021!$E$9:$E$93)+63.1579*EXP(-0.19*AA$58))/(Fperm_SI_Woolf2021!$E$9:$E$93-AA$58))*(AA$58-Fperm_SI_Woolf2021!$E$9:$E$93)/10))) + Fperm_SI_Woolf2021!$H$9:$H$93*EXP(-Fperm_SI_Woolf2021!$K$9:$K$93*$C150*IF(AA$58=Fperm_SI_Woolf2021!$E$9:$E$93,1,EXP(LN((1.1*(Fperm_SI_Woolf2021!$E$9:$E$93-AA$58)-63.1579*EXP(-0.19*Fperm_SI_Woolf2021!$E$9:$E$93)+63.1579*EXP(-0.19*AA$58))/(Fperm_SI_Woolf2021!$E$9:$E$93-AA$58))*(AA$58-Fperm_SI_Woolf2021!$E$9:$E$93)/10))),Fperm_SI_Woolf2021!$D$9:$D$93)*AA$57+INTERCEPT(Fperm_SI_Woolf2021!$F$9:$F$93*EXP(-Fperm_SI_Woolf2021!$I$9:$I$93*$C150*IF(AA$58=Fperm_SI_Woolf2021!$E$9:$E$93,1,EXP(LN((1.1*(Fperm_SI_Woolf2021!$E$9:$E$93-AA$58)-63.1579*EXP(-0.19*Fperm_SI_Woolf2021!$E$9:$E$93)+63.1579*EXP(-0.19*AA$58))/(Fperm_SI_Woolf2021!$E$9:$E$93-AA$58))*(AA$58-Fperm_SI_Woolf2021!$E$9:$E$93)/10))) + Fperm_SI_Woolf2021!$G$9:$G$93*EXP(-Fperm_SI_Woolf2021!$J$9:$J$93*$C150*IF(AA$58=Fperm_SI_Woolf2021!$E$9:$E$93,1,EXP(LN((1.1*(Fperm_SI_Woolf2021!$E$9:$E$93-AA$58)-63.1579*EXP(-0.19*Fperm_SI_Woolf2021!$E$9:$E$93)+63.1579*EXP(-0.19*AA$58))/(Fperm_SI_Woolf2021!$E$9:$E$93-AA$58))*(AA$58-Fperm_SI_Woolf2021!$E$9:$E$93)/10))) + Fperm_SI_Woolf2021!$H$9:$H$93*EXP(-Fperm_SI_Woolf2021!$K$9:$K$93*$C150*IF(AA$58=Fperm_SI_Woolf2021!$E$9:$E$93,1,EXP(LN((1.1*(Fperm_SI_Woolf2021!$E$9:$E$93-AA$58)-63.1579*EXP(-0.19*Fperm_SI_Woolf2021!$E$9:$E$93)+63.1579*EXP(-0.19*AA$58))/(Fperm_SI_Woolf2021!$E$9:$E$93-AA$58))*(AA$58-Fperm_SI_Woolf2021!$E$9:$E$93)/10))),Fperm_SI_Woolf2021!$D$9:$D$93))</f>
        <v>0.3094932680588855</v>
      </c>
      <c r="AB150" s="51" cm="1">
        <f t="array" ref="AB150">MIN(1,SLOPE(Fperm_SI_Woolf2021!$F$9:$F$93*EXP(-Fperm_SI_Woolf2021!$I$9:$I$93*$C150*IF(AB$58=Fperm_SI_Woolf2021!$E$9:$E$93,1,EXP(LN((1.1*(Fperm_SI_Woolf2021!$E$9:$E$93-AB$58)-63.1579*EXP(-0.19*Fperm_SI_Woolf2021!$E$9:$E$93)+63.1579*EXP(-0.19*AB$58))/(Fperm_SI_Woolf2021!$E$9:$E$93-AB$58))*(AB$58-Fperm_SI_Woolf2021!$E$9:$E$93)/10))) + Fperm_SI_Woolf2021!$G$9:$G$93*EXP(-Fperm_SI_Woolf2021!$J$9:$J$93*$C150*IF(AB$58=Fperm_SI_Woolf2021!$E$9:$E$93,1,EXP(LN((1.1*(Fperm_SI_Woolf2021!$E$9:$E$93-AB$58)-63.1579*EXP(-0.19*Fperm_SI_Woolf2021!$E$9:$E$93)+63.1579*EXP(-0.19*AB$58))/(Fperm_SI_Woolf2021!$E$9:$E$93-AB$58))*(AB$58-Fperm_SI_Woolf2021!$E$9:$E$93)/10))) + Fperm_SI_Woolf2021!$H$9:$H$93*EXP(-Fperm_SI_Woolf2021!$K$9:$K$93*$C150*IF(AB$58=Fperm_SI_Woolf2021!$E$9:$E$93,1,EXP(LN((1.1*(Fperm_SI_Woolf2021!$E$9:$E$93-AB$58)-63.1579*EXP(-0.19*Fperm_SI_Woolf2021!$E$9:$E$93)+63.1579*EXP(-0.19*AB$58))/(Fperm_SI_Woolf2021!$E$9:$E$93-AB$58))*(AB$58-Fperm_SI_Woolf2021!$E$9:$E$93)/10))),Fperm_SI_Woolf2021!$D$9:$D$93)*AB$57+INTERCEPT(Fperm_SI_Woolf2021!$F$9:$F$93*EXP(-Fperm_SI_Woolf2021!$I$9:$I$93*$C150*IF(AB$58=Fperm_SI_Woolf2021!$E$9:$E$93,1,EXP(LN((1.1*(Fperm_SI_Woolf2021!$E$9:$E$93-AB$58)-63.1579*EXP(-0.19*Fperm_SI_Woolf2021!$E$9:$E$93)+63.1579*EXP(-0.19*AB$58))/(Fperm_SI_Woolf2021!$E$9:$E$93-AB$58))*(AB$58-Fperm_SI_Woolf2021!$E$9:$E$93)/10))) + Fperm_SI_Woolf2021!$G$9:$G$93*EXP(-Fperm_SI_Woolf2021!$J$9:$J$93*$C150*IF(AB$58=Fperm_SI_Woolf2021!$E$9:$E$93,1,EXP(LN((1.1*(Fperm_SI_Woolf2021!$E$9:$E$93-AB$58)-63.1579*EXP(-0.19*Fperm_SI_Woolf2021!$E$9:$E$93)+63.1579*EXP(-0.19*AB$58))/(Fperm_SI_Woolf2021!$E$9:$E$93-AB$58))*(AB$58-Fperm_SI_Woolf2021!$E$9:$E$93)/10))) + Fperm_SI_Woolf2021!$H$9:$H$93*EXP(-Fperm_SI_Woolf2021!$K$9:$K$93*$C150*IF(AB$58=Fperm_SI_Woolf2021!$E$9:$E$93,1,EXP(LN((1.1*(Fperm_SI_Woolf2021!$E$9:$E$93-AB$58)-63.1579*EXP(-0.19*Fperm_SI_Woolf2021!$E$9:$E$93)+63.1579*EXP(-0.19*AB$58))/(Fperm_SI_Woolf2021!$E$9:$E$93-AB$58))*(AB$58-Fperm_SI_Woolf2021!$E$9:$E$93)/10))),Fperm_SI_Woolf2021!$D$9:$D$93))</f>
        <v>0.28695371994812002</v>
      </c>
      <c r="AC150" s="51" cm="1">
        <f t="array" ref="AC150">MIN(1,SLOPE(Fperm_SI_Woolf2021!$F$9:$F$93*EXP(-Fperm_SI_Woolf2021!$I$9:$I$93*$C150*IF(AC$58=Fperm_SI_Woolf2021!$E$9:$E$93,1,EXP(LN((1.1*(Fperm_SI_Woolf2021!$E$9:$E$93-AC$58)-63.1579*EXP(-0.19*Fperm_SI_Woolf2021!$E$9:$E$93)+63.1579*EXP(-0.19*AC$58))/(Fperm_SI_Woolf2021!$E$9:$E$93-AC$58))*(AC$58-Fperm_SI_Woolf2021!$E$9:$E$93)/10))) + Fperm_SI_Woolf2021!$G$9:$G$93*EXP(-Fperm_SI_Woolf2021!$J$9:$J$93*$C150*IF(AC$58=Fperm_SI_Woolf2021!$E$9:$E$93,1,EXP(LN((1.1*(Fperm_SI_Woolf2021!$E$9:$E$93-AC$58)-63.1579*EXP(-0.19*Fperm_SI_Woolf2021!$E$9:$E$93)+63.1579*EXP(-0.19*AC$58))/(Fperm_SI_Woolf2021!$E$9:$E$93-AC$58))*(AC$58-Fperm_SI_Woolf2021!$E$9:$E$93)/10))) + Fperm_SI_Woolf2021!$H$9:$H$93*EXP(-Fperm_SI_Woolf2021!$K$9:$K$93*$C150*IF(AC$58=Fperm_SI_Woolf2021!$E$9:$E$93,1,EXP(LN((1.1*(Fperm_SI_Woolf2021!$E$9:$E$93-AC$58)-63.1579*EXP(-0.19*Fperm_SI_Woolf2021!$E$9:$E$93)+63.1579*EXP(-0.19*AC$58))/(Fperm_SI_Woolf2021!$E$9:$E$93-AC$58))*(AC$58-Fperm_SI_Woolf2021!$E$9:$E$93)/10))),Fperm_SI_Woolf2021!$D$9:$D$93)*AC$57+INTERCEPT(Fperm_SI_Woolf2021!$F$9:$F$93*EXP(-Fperm_SI_Woolf2021!$I$9:$I$93*$C150*IF(AC$58=Fperm_SI_Woolf2021!$E$9:$E$93,1,EXP(LN((1.1*(Fperm_SI_Woolf2021!$E$9:$E$93-AC$58)-63.1579*EXP(-0.19*Fperm_SI_Woolf2021!$E$9:$E$93)+63.1579*EXP(-0.19*AC$58))/(Fperm_SI_Woolf2021!$E$9:$E$93-AC$58))*(AC$58-Fperm_SI_Woolf2021!$E$9:$E$93)/10))) + Fperm_SI_Woolf2021!$G$9:$G$93*EXP(-Fperm_SI_Woolf2021!$J$9:$J$93*$C150*IF(AC$58=Fperm_SI_Woolf2021!$E$9:$E$93,1,EXP(LN((1.1*(Fperm_SI_Woolf2021!$E$9:$E$93-AC$58)-63.1579*EXP(-0.19*Fperm_SI_Woolf2021!$E$9:$E$93)+63.1579*EXP(-0.19*AC$58))/(Fperm_SI_Woolf2021!$E$9:$E$93-AC$58))*(AC$58-Fperm_SI_Woolf2021!$E$9:$E$93)/10))) + Fperm_SI_Woolf2021!$H$9:$H$93*EXP(-Fperm_SI_Woolf2021!$K$9:$K$93*$C150*IF(AC$58=Fperm_SI_Woolf2021!$E$9:$E$93,1,EXP(LN((1.1*(Fperm_SI_Woolf2021!$E$9:$E$93-AC$58)-63.1579*EXP(-0.19*Fperm_SI_Woolf2021!$E$9:$E$93)+63.1579*EXP(-0.19*AC$58))/(Fperm_SI_Woolf2021!$E$9:$E$93-AC$58))*(AC$58-Fperm_SI_Woolf2021!$E$9:$E$93)/10))),Fperm_SI_Woolf2021!$D$9:$D$93))</f>
        <v>0.26441417183735455</v>
      </c>
      <c r="AD150" s="51" cm="1">
        <f t="array" ref="AD150">MIN(1,SLOPE(Fperm_SI_Woolf2021!$F$9:$F$93*EXP(-Fperm_SI_Woolf2021!$I$9:$I$93*$C150*IF(AD$58=Fperm_SI_Woolf2021!$E$9:$E$93,1,EXP(LN((1.1*(Fperm_SI_Woolf2021!$E$9:$E$93-AD$58)-63.1579*EXP(-0.19*Fperm_SI_Woolf2021!$E$9:$E$93)+63.1579*EXP(-0.19*AD$58))/(Fperm_SI_Woolf2021!$E$9:$E$93-AD$58))*(AD$58-Fperm_SI_Woolf2021!$E$9:$E$93)/10))) + Fperm_SI_Woolf2021!$G$9:$G$93*EXP(-Fperm_SI_Woolf2021!$J$9:$J$93*$C150*IF(AD$58=Fperm_SI_Woolf2021!$E$9:$E$93,1,EXP(LN((1.1*(Fperm_SI_Woolf2021!$E$9:$E$93-AD$58)-63.1579*EXP(-0.19*Fperm_SI_Woolf2021!$E$9:$E$93)+63.1579*EXP(-0.19*AD$58))/(Fperm_SI_Woolf2021!$E$9:$E$93-AD$58))*(AD$58-Fperm_SI_Woolf2021!$E$9:$E$93)/10))) + Fperm_SI_Woolf2021!$H$9:$H$93*EXP(-Fperm_SI_Woolf2021!$K$9:$K$93*$C150*IF(AD$58=Fperm_SI_Woolf2021!$E$9:$E$93,1,EXP(LN((1.1*(Fperm_SI_Woolf2021!$E$9:$E$93-AD$58)-63.1579*EXP(-0.19*Fperm_SI_Woolf2021!$E$9:$E$93)+63.1579*EXP(-0.19*AD$58))/(Fperm_SI_Woolf2021!$E$9:$E$93-AD$58))*(AD$58-Fperm_SI_Woolf2021!$E$9:$E$93)/10))),Fperm_SI_Woolf2021!$D$9:$D$93)*AD$57+INTERCEPT(Fperm_SI_Woolf2021!$F$9:$F$93*EXP(-Fperm_SI_Woolf2021!$I$9:$I$93*$C150*IF(AD$58=Fperm_SI_Woolf2021!$E$9:$E$93,1,EXP(LN((1.1*(Fperm_SI_Woolf2021!$E$9:$E$93-AD$58)-63.1579*EXP(-0.19*Fperm_SI_Woolf2021!$E$9:$E$93)+63.1579*EXP(-0.19*AD$58))/(Fperm_SI_Woolf2021!$E$9:$E$93-AD$58))*(AD$58-Fperm_SI_Woolf2021!$E$9:$E$93)/10))) + Fperm_SI_Woolf2021!$G$9:$G$93*EXP(-Fperm_SI_Woolf2021!$J$9:$J$93*$C150*IF(AD$58=Fperm_SI_Woolf2021!$E$9:$E$93,1,EXP(LN((1.1*(Fperm_SI_Woolf2021!$E$9:$E$93-AD$58)-63.1579*EXP(-0.19*Fperm_SI_Woolf2021!$E$9:$E$93)+63.1579*EXP(-0.19*AD$58))/(Fperm_SI_Woolf2021!$E$9:$E$93-AD$58))*(AD$58-Fperm_SI_Woolf2021!$E$9:$E$93)/10))) + Fperm_SI_Woolf2021!$H$9:$H$93*EXP(-Fperm_SI_Woolf2021!$K$9:$K$93*$C150*IF(AD$58=Fperm_SI_Woolf2021!$E$9:$E$93,1,EXP(LN((1.1*(Fperm_SI_Woolf2021!$E$9:$E$93-AD$58)-63.1579*EXP(-0.19*Fperm_SI_Woolf2021!$E$9:$E$93)+63.1579*EXP(-0.19*AD$58))/(Fperm_SI_Woolf2021!$E$9:$E$93-AD$58))*(AD$58-Fperm_SI_Woolf2021!$E$9:$E$93)/10))),Fperm_SI_Woolf2021!$D$9:$D$93))</f>
        <v>0.24187462372658902</v>
      </c>
      <c r="AE150" s="51" cm="1">
        <f t="array" ref="AE150">MIN(1,SLOPE(Fperm_SI_Woolf2021!$F$9:$F$93*EXP(-Fperm_SI_Woolf2021!$I$9:$I$93*$C150*IF(AE$58=Fperm_SI_Woolf2021!$E$9:$E$93,1,EXP(LN((1.1*(Fperm_SI_Woolf2021!$E$9:$E$93-AE$58)-63.1579*EXP(-0.19*Fperm_SI_Woolf2021!$E$9:$E$93)+63.1579*EXP(-0.19*AE$58))/(Fperm_SI_Woolf2021!$E$9:$E$93-AE$58))*(AE$58-Fperm_SI_Woolf2021!$E$9:$E$93)/10))) + Fperm_SI_Woolf2021!$G$9:$G$93*EXP(-Fperm_SI_Woolf2021!$J$9:$J$93*$C150*IF(AE$58=Fperm_SI_Woolf2021!$E$9:$E$93,1,EXP(LN((1.1*(Fperm_SI_Woolf2021!$E$9:$E$93-AE$58)-63.1579*EXP(-0.19*Fperm_SI_Woolf2021!$E$9:$E$93)+63.1579*EXP(-0.19*AE$58))/(Fperm_SI_Woolf2021!$E$9:$E$93-AE$58))*(AE$58-Fperm_SI_Woolf2021!$E$9:$E$93)/10))) + Fperm_SI_Woolf2021!$H$9:$H$93*EXP(-Fperm_SI_Woolf2021!$K$9:$K$93*$C150*IF(AE$58=Fperm_SI_Woolf2021!$E$9:$E$93,1,EXP(LN((1.1*(Fperm_SI_Woolf2021!$E$9:$E$93-AE$58)-63.1579*EXP(-0.19*Fperm_SI_Woolf2021!$E$9:$E$93)+63.1579*EXP(-0.19*AE$58))/(Fperm_SI_Woolf2021!$E$9:$E$93-AE$58))*(AE$58-Fperm_SI_Woolf2021!$E$9:$E$93)/10))),Fperm_SI_Woolf2021!$D$9:$D$93)*AE$57+INTERCEPT(Fperm_SI_Woolf2021!$F$9:$F$93*EXP(-Fperm_SI_Woolf2021!$I$9:$I$93*$C150*IF(AE$58=Fperm_SI_Woolf2021!$E$9:$E$93,1,EXP(LN((1.1*(Fperm_SI_Woolf2021!$E$9:$E$93-AE$58)-63.1579*EXP(-0.19*Fperm_SI_Woolf2021!$E$9:$E$93)+63.1579*EXP(-0.19*AE$58))/(Fperm_SI_Woolf2021!$E$9:$E$93-AE$58))*(AE$58-Fperm_SI_Woolf2021!$E$9:$E$93)/10))) + Fperm_SI_Woolf2021!$G$9:$G$93*EXP(-Fperm_SI_Woolf2021!$J$9:$J$93*$C150*IF(AE$58=Fperm_SI_Woolf2021!$E$9:$E$93,1,EXP(LN((1.1*(Fperm_SI_Woolf2021!$E$9:$E$93-AE$58)-63.1579*EXP(-0.19*Fperm_SI_Woolf2021!$E$9:$E$93)+63.1579*EXP(-0.19*AE$58))/(Fperm_SI_Woolf2021!$E$9:$E$93-AE$58))*(AE$58-Fperm_SI_Woolf2021!$E$9:$E$93)/10))) + Fperm_SI_Woolf2021!$H$9:$H$93*EXP(-Fperm_SI_Woolf2021!$K$9:$K$93*$C150*IF(AE$58=Fperm_SI_Woolf2021!$E$9:$E$93,1,EXP(LN((1.1*(Fperm_SI_Woolf2021!$E$9:$E$93-AE$58)-63.1579*EXP(-0.19*Fperm_SI_Woolf2021!$E$9:$E$93)+63.1579*EXP(-0.19*AE$58))/(Fperm_SI_Woolf2021!$E$9:$E$93-AE$58))*(AE$58-Fperm_SI_Woolf2021!$E$9:$E$93)/10))),Fperm_SI_Woolf2021!$D$9:$D$93))</f>
        <v>0.21933507561582355</v>
      </c>
      <c r="AF150" s="51" cm="1">
        <f t="array" ref="AF150">MIN(1,SLOPE(Fperm_SI_Woolf2021!$F$9:$F$93*EXP(-Fperm_SI_Woolf2021!$I$9:$I$93*$C150*IF(AF$58=Fperm_SI_Woolf2021!$E$9:$E$93,1,EXP(LN((1.1*(Fperm_SI_Woolf2021!$E$9:$E$93-AF$58)-63.1579*EXP(-0.19*Fperm_SI_Woolf2021!$E$9:$E$93)+63.1579*EXP(-0.19*AF$58))/(Fperm_SI_Woolf2021!$E$9:$E$93-AF$58))*(AF$58-Fperm_SI_Woolf2021!$E$9:$E$93)/10))) + Fperm_SI_Woolf2021!$G$9:$G$93*EXP(-Fperm_SI_Woolf2021!$J$9:$J$93*$C150*IF(AF$58=Fperm_SI_Woolf2021!$E$9:$E$93,1,EXP(LN((1.1*(Fperm_SI_Woolf2021!$E$9:$E$93-AF$58)-63.1579*EXP(-0.19*Fperm_SI_Woolf2021!$E$9:$E$93)+63.1579*EXP(-0.19*AF$58))/(Fperm_SI_Woolf2021!$E$9:$E$93-AF$58))*(AF$58-Fperm_SI_Woolf2021!$E$9:$E$93)/10))) + Fperm_SI_Woolf2021!$H$9:$H$93*EXP(-Fperm_SI_Woolf2021!$K$9:$K$93*$C150*IF(AF$58=Fperm_SI_Woolf2021!$E$9:$E$93,1,EXP(LN((1.1*(Fperm_SI_Woolf2021!$E$9:$E$93-AF$58)-63.1579*EXP(-0.19*Fperm_SI_Woolf2021!$E$9:$E$93)+63.1579*EXP(-0.19*AF$58))/(Fperm_SI_Woolf2021!$E$9:$E$93-AF$58))*(AF$58-Fperm_SI_Woolf2021!$E$9:$E$93)/10))),Fperm_SI_Woolf2021!$D$9:$D$93)*AF$57+INTERCEPT(Fperm_SI_Woolf2021!$F$9:$F$93*EXP(-Fperm_SI_Woolf2021!$I$9:$I$93*$C150*IF(AF$58=Fperm_SI_Woolf2021!$E$9:$E$93,1,EXP(LN((1.1*(Fperm_SI_Woolf2021!$E$9:$E$93-AF$58)-63.1579*EXP(-0.19*Fperm_SI_Woolf2021!$E$9:$E$93)+63.1579*EXP(-0.19*AF$58))/(Fperm_SI_Woolf2021!$E$9:$E$93-AF$58))*(AF$58-Fperm_SI_Woolf2021!$E$9:$E$93)/10))) + Fperm_SI_Woolf2021!$G$9:$G$93*EXP(-Fperm_SI_Woolf2021!$J$9:$J$93*$C150*IF(AF$58=Fperm_SI_Woolf2021!$E$9:$E$93,1,EXP(LN((1.1*(Fperm_SI_Woolf2021!$E$9:$E$93-AF$58)-63.1579*EXP(-0.19*Fperm_SI_Woolf2021!$E$9:$E$93)+63.1579*EXP(-0.19*AF$58))/(Fperm_SI_Woolf2021!$E$9:$E$93-AF$58))*(AF$58-Fperm_SI_Woolf2021!$E$9:$E$93)/10))) + Fperm_SI_Woolf2021!$H$9:$H$93*EXP(-Fperm_SI_Woolf2021!$K$9:$K$93*$C150*IF(AF$58=Fperm_SI_Woolf2021!$E$9:$E$93,1,EXP(LN((1.1*(Fperm_SI_Woolf2021!$E$9:$E$93-AF$58)-63.1579*EXP(-0.19*Fperm_SI_Woolf2021!$E$9:$E$93)+63.1579*EXP(-0.19*AF$58))/(Fperm_SI_Woolf2021!$E$9:$E$93-AF$58))*(AF$58-Fperm_SI_Woolf2021!$E$9:$E$93)/10))),Fperm_SI_Woolf2021!$D$9:$D$93))</f>
        <v>0.19679552750505802</v>
      </c>
      <c r="AG150" s="51" cm="1">
        <f t="array" ref="AG150">MIN(1,SLOPE(Fperm_SI_Woolf2021!$F$9:$F$93*EXP(-Fperm_SI_Woolf2021!$I$9:$I$93*$C150*IF(AG$58=Fperm_SI_Woolf2021!$E$9:$E$93,1,EXP(LN((1.1*(Fperm_SI_Woolf2021!$E$9:$E$93-AG$58)-63.1579*EXP(-0.19*Fperm_SI_Woolf2021!$E$9:$E$93)+63.1579*EXP(-0.19*AG$58))/(Fperm_SI_Woolf2021!$E$9:$E$93-AG$58))*(AG$58-Fperm_SI_Woolf2021!$E$9:$E$93)/10))) + Fperm_SI_Woolf2021!$G$9:$G$93*EXP(-Fperm_SI_Woolf2021!$J$9:$J$93*$C150*IF(AG$58=Fperm_SI_Woolf2021!$E$9:$E$93,1,EXP(LN((1.1*(Fperm_SI_Woolf2021!$E$9:$E$93-AG$58)-63.1579*EXP(-0.19*Fperm_SI_Woolf2021!$E$9:$E$93)+63.1579*EXP(-0.19*AG$58))/(Fperm_SI_Woolf2021!$E$9:$E$93-AG$58))*(AG$58-Fperm_SI_Woolf2021!$E$9:$E$93)/10))) + Fperm_SI_Woolf2021!$H$9:$H$93*EXP(-Fperm_SI_Woolf2021!$K$9:$K$93*$C150*IF(AG$58=Fperm_SI_Woolf2021!$E$9:$E$93,1,EXP(LN((1.1*(Fperm_SI_Woolf2021!$E$9:$E$93-AG$58)-63.1579*EXP(-0.19*Fperm_SI_Woolf2021!$E$9:$E$93)+63.1579*EXP(-0.19*AG$58))/(Fperm_SI_Woolf2021!$E$9:$E$93-AG$58))*(AG$58-Fperm_SI_Woolf2021!$E$9:$E$93)/10))),Fperm_SI_Woolf2021!$D$9:$D$93)*AG$57+INTERCEPT(Fperm_SI_Woolf2021!$F$9:$F$93*EXP(-Fperm_SI_Woolf2021!$I$9:$I$93*$C150*IF(AG$58=Fperm_SI_Woolf2021!$E$9:$E$93,1,EXP(LN((1.1*(Fperm_SI_Woolf2021!$E$9:$E$93-AG$58)-63.1579*EXP(-0.19*Fperm_SI_Woolf2021!$E$9:$E$93)+63.1579*EXP(-0.19*AG$58))/(Fperm_SI_Woolf2021!$E$9:$E$93-AG$58))*(AG$58-Fperm_SI_Woolf2021!$E$9:$E$93)/10))) + Fperm_SI_Woolf2021!$G$9:$G$93*EXP(-Fperm_SI_Woolf2021!$J$9:$J$93*$C150*IF(AG$58=Fperm_SI_Woolf2021!$E$9:$E$93,1,EXP(LN((1.1*(Fperm_SI_Woolf2021!$E$9:$E$93-AG$58)-63.1579*EXP(-0.19*Fperm_SI_Woolf2021!$E$9:$E$93)+63.1579*EXP(-0.19*AG$58))/(Fperm_SI_Woolf2021!$E$9:$E$93-AG$58))*(AG$58-Fperm_SI_Woolf2021!$E$9:$E$93)/10))) + Fperm_SI_Woolf2021!$H$9:$H$93*EXP(-Fperm_SI_Woolf2021!$K$9:$K$93*$C150*IF(AG$58=Fperm_SI_Woolf2021!$E$9:$E$93,1,EXP(LN((1.1*(Fperm_SI_Woolf2021!$E$9:$E$93-AG$58)-63.1579*EXP(-0.19*Fperm_SI_Woolf2021!$E$9:$E$93)+63.1579*EXP(-0.19*AG$58))/(Fperm_SI_Woolf2021!$E$9:$E$93-AG$58))*(AG$58-Fperm_SI_Woolf2021!$E$9:$E$93)/10))),Fperm_SI_Woolf2021!$D$9:$D$93))</f>
        <v>0.17425597939429249</v>
      </c>
      <c r="AH150" s="51" cm="1">
        <f t="array" ref="AH150">MIN(1,SLOPE(Fperm_SI_Woolf2021!$F$9:$F$93*EXP(-Fperm_SI_Woolf2021!$I$9:$I$93*$C150*IF(AH$58=Fperm_SI_Woolf2021!$E$9:$E$93,1,EXP(LN((1.1*(Fperm_SI_Woolf2021!$E$9:$E$93-AH$58)-63.1579*EXP(-0.19*Fperm_SI_Woolf2021!$E$9:$E$93)+63.1579*EXP(-0.19*AH$58))/(Fperm_SI_Woolf2021!$E$9:$E$93-AH$58))*(AH$58-Fperm_SI_Woolf2021!$E$9:$E$93)/10))) + Fperm_SI_Woolf2021!$G$9:$G$93*EXP(-Fperm_SI_Woolf2021!$J$9:$J$93*$C150*IF(AH$58=Fperm_SI_Woolf2021!$E$9:$E$93,1,EXP(LN((1.1*(Fperm_SI_Woolf2021!$E$9:$E$93-AH$58)-63.1579*EXP(-0.19*Fperm_SI_Woolf2021!$E$9:$E$93)+63.1579*EXP(-0.19*AH$58))/(Fperm_SI_Woolf2021!$E$9:$E$93-AH$58))*(AH$58-Fperm_SI_Woolf2021!$E$9:$E$93)/10))) + Fperm_SI_Woolf2021!$H$9:$H$93*EXP(-Fperm_SI_Woolf2021!$K$9:$K$93*$C150*IF(AH$58=Fperm_SI_Woolf2021!$E$9:$E$93,1,EXP(LN((1.1*(Fperm_SI_Woolf2021!$E$9:$E$93-AH$58)-63.1579*EXP(-0.19*Fperm_SI_Woolf2021!$E$9:$E$93)+63.1579*EXP(-0.19*AH$58))/(Fperm_SI_Woolf2021!$E$9:$E$93-AH$58))*(AH$58-Fperm_SI_Woolf2021!$E$9:$E$93)/10))),Fperm_SI_Woolf2021!$D$9:$D$93)*AH$57+INTERCEPT(Fperm_SI_Woolf2021!$F$9:$F$93*EXP(-Fperm_SI_Woolf2021!$I$9:$I$93*$C150*IF(AH$58=Fperm_SI_Woolf2021!$E$9:$E$93,1,EXP(LN((1.1*(Fperm_SI_Woolf2021!$E$9:$E$93-AH$58)-63.1579*EXP(-0.19*Fperm_SI_Woolf2021!$E$9:$E$93)+63.1579*EXP(-0.19*AH$58))/(Fperm_SI_Woolf2021!$E$9:$E$93-AH$58))*(AH$58-Fperm_SI_Woolf2021!$E$9:$E$93)/10))) + Fperm_SI_Woolf2021!$G$9:$G$93*EXP(-Fperm_SI_Woolf2021!$J$9:$J$93*$C150*IF(AH$58=Fperm_SI_Woolf2021!$E$9:$E$93,1,EXP(LN((1.1*(Fperm_SI_Woolf2021!$E$9:$E$93-AH$58)-63.1579*EXP(-0.19*Fperm_SI_Woolf2021!$E$9:$E$93)+63.1579*EXP(-0.19*AH$58))/(Fperm_SI_Woolf2021!$E$9:$E$93-AH$58))*(AH$58-Fperm_SI_Woolf2021!$E$9:$E$93)/10))) + Fperm_SI_Woolf2021!$H$9:$H$93*EXP(-Fperm_SI_Woolf2021!$K$9:$K$93*$C150*IF(AH$58=Fperm_SI_Woolf2021!$E$9:$E$93,1,EXP(LN((1.1*(Fperm_SI_Woolf2021!$E$9:$E$93-AH$58)-63.1579*EXP(-0.19*Fperm_SI_Woolf2021!$E$9:$E$93)+63.1579*EXP(-0.19*AH$58))/(Fperm_SI_Woolf2021!$E$9:$E$93-AH$58))*(AH$58-Fperm_SI_Woolf2021!$E$9:$E$93)/10))),Fperm_SI_Woolf2021!$D$9:$D$93))</f>
        <v>0.32394083733743756</v>
      </c>
      <c r="AI150" s="51" cm="1">
        <f t="array" ref="AI150">MIN(1,SLOPE(Fperm_SI_Woolf2021!$F$9:$F$93*EXP(-Fperm_SI_Woolf2021!$I$9:$I$93*$C150*IF(AI$58=Fperm_SI_Woolf2021!$E$9:$E$93,1,EXP(LN((1.1*(Fperm_SI_Woolf2021!$E$9:$E$93-AI$58)-63.1579*EXP(-0.19*Fperm_SI_Woolf2021!$E$9:$E$93)+63.1579*EXP(-0.19*AI$58))/(Fperm_SI_Woolf2021!$E$9:$E$93-AI$58))*(AI$58-Fperm_SI_Woolf2021!$E$9:$E$93)/10))) + Fperm_SI_Woolf2021!$G$9:$G$93*EXP(-Fperm_SI_Woolf2021!$J$9:$J$93*$C150*IF(AI$58=Fperm_SI_Woolf2021!$E$9:$E$93,1,EXP(LN((1.1*(Fperm_SI_Woolf2021!$E$9:$E$93-AI$58)-63.1579*EXP(-0.19*Fperm_SI_Woolf2021!$E$9:$E$93)+63.1579*EXP(-0.19*AI$58))/(Fperm_SI_Woolf2021!$E$9:$E$93-AI$58))*(AI$58-Fperm_SI_Woolf2021!$E$9:$E$93)/10))) + Fperm_SI_Woolf2021!$H$9:$H$93*EXP(-Fperm_SI_Woolf2021!$K$9:$K$93*$C150*IF(AI$58=Fperm_SI_Woolf2021!$E$9:$E$93,1,EXP(LN((1.1*(Fperm_SI_Woolf2021!$E$9:$E$93-AI$58)-63.1579*EXP(-0.19*Fperm_SI_Woolf2021!$E$9:$E$93)+63.1579*EXP(-0.19*AI$58))/(Fperm_SI_Woolf2021!$E$9:$E$93-AI$58))*(AI$58-Fperm_SI_Woolf2021!$E$9:$E$93)/10))),Fperm_SI_Woolf2021!$D$9:$D$93)*AI$57+INTERCEPT(Fperm_SI_Woolf2021!$F$9:$F$93*EXP(-Fperm_SI_Woolf2021!$I$9:$I$93*$C150*IF(AI$58=Fperm_SI_Woolf2021!$E$9:$E$93,1,EXP(LN((1.1*(Fperm_SI_Woolf2021!$E$9:$E$93-AI$58)-63.1579*EXP(-0.19*Fperm_SI_Woolf2021!$E$9:$E$93)+63.1579*EXP(-0.19*AI$58))/(Fperm_SI_Woolf2021!$E$9:$E$93-AI$58))*(AI$58-Fperm_SI_Woolf2021!$E$9:$E$93)/10))) + Fperm_SI_Woolf2021!$G$9:$G$93*EXP(-Fperm_SI_Woolf2021!$J$9:$J$93*$C150*IF(AI$58=Fperm_SI_Woolf2021!$E$9:$E$93,1,EXP(LN((1.1*(Fperm_SI_Woolf2021!$E$9:$E$93-AI$58)-63.1579*EXP(-0.19*Fperm_SI_Woolf2021!$E$9:$E$93)+63.1579*EXP(-0.19*AI$58))/(Fperm_SI_Woolf2021!$E$9:$E$93-AI$58))*(AI$58-Fperm_SI_Woolf2021!$E$9:$E$93)/10))) + Fperm_SI_Woolf2021!$H$9:$H$93*EXP(-Fperm_SI_Woolf2021!$K$9:$K$93*$C150*IF(AI$58=Fperm_SI_Woolf2021!$E$9:$E$93,1,EXP(LN((1.1*(Fperm_SI_Woolf2021!$E$9:$E$93-AI$58)-63.1579*EXP(-0.19*Fperm_SI_Woolf2021!$E$9:$E$93)+63.1579*EXP(-0.19*AI$58))/(Fperm_SI_Woolf2021!$E$9:$E$93-AI$58))*(AI$58-Fperm_SI_Woolf2021!$E$9:$E$93)/10))),Fperm_SI_Woolf2021!$D$9:$D$93))</f>
        <v>0.30856171208157579</v>
      </c>
      <c r="AJ150" s="51" cm="1">
        <f t="array" ref="AJ150">MIN(1,SLOPE(Fperm_SI_Woolf2021!$F$9:$F$93*EXP(-Fperm_SI_Woolf2021!$I$9:$I$93*$C150*IF(AJ$58=Fperm_SI_Woolf2021!$E$9:$E$93,1,EXP(LN((1.1*(Fperm_SI_Woolf2021!$E$9:$E$93-AJ$58)-63.1579*EXP(-0.19*Fperm_SI_Woolf2021!$E$9:$E$93)+63.1579*EXP(-0.19*AJ$58))/(Fperm_SI_Woolf2021!$E$9:$E$93-AJ$58))*(AJ$58-Fperm_SI_Woolf2021!$E$9:$E$93)/10))) + Fperm_SI_Woolf2021!$G$9:$G$93*EXP(-Fperm_SI_Woolf2021!$J$9:$J$93*$C150*IF(AJ$58=Fperm_SI_Woolf2021!$E$9:$E$93,1,EXP(LN((1.1*(Fperm_SI_Woolf2021!$E$9:$E$93-AJ$58)-63.1579*EXP(-0.19*Fperm_SI_Woolf2021!$E$9:$E$93)+63.1579*EXP(-0.19*AJ$58))/(Fperm_SI_Woolf2021!$E$9:$E$93-AJ$58))*(AJ$58-Fperm_SI_Woolf2021!$E$9:$E$93)/10))) + Fperm_SI_Woolf2021!$H$9:$H$93*EXP(-Fperm_SI_Woolf2021!$K$9:$K$93*$C150*IF(AJ$58=Fperm_SI_Woolf2021!$E$9:$E$93,1,EXP(LN((1.1*(Fperm_SI_Woolf2021!$E$9:$E$93-AJ$58)-63.1579*EXP(-0.19*Fperm_SI_Woolf2021!$E$9:$E$93)+63.1579*EXP(-0.19*AJ$58))/(Fperm_SI_Woolf2021!$E$9:$E$93-AJ$58))*(AJ$58-Fperm_SI_Woolf2021!$E$9:$E$93)/10))),Fperm_SI_Woolf2021!$D$9:$D$93)*AJ$57+INTERCEPT(Fperm_SI_Woolf2021!$F$9:$F$93*EXP(-Fperm_SI_Woolf2021!$I$9:$I$93*$C150*IF(AJ$58=Fperm_SI_Woolf2021!$E$9:$E$93,1,EXP(LN((1.1*(Fperm_SI_Woolf2021!$E$9:$E$93-AJ$58)-63.1579*EXP(-0.19*Fperm_SI_Woolf2021!$E$9:$E$93)+63.1579*EXP(-0.19*AJ$58))/(Fperm_SI_Woolf2021!$E$9:$E$93-AJ$58))*(AJ$58-Fperm_SI_Woolf2021!$E$9:$E$93)/10))) + Fperm_SI_Woolf2021!$G$9:$G$93*EXP(-Fperm_SI_Woolf2021!$J$9:$J$93*$C150*IF(AJ$58=Fperm_SI_Woolf2021!$E$9:$E$93,1,EXP(LN((1.1*(Fperm_SI_Woolf2021!$E$9:$E$93-AJ$58)-63.1579*EXP(-0.19*Fperm_SI_Woolf2021!$E$9:$E$93)+63.1579*EXP(-0.19*AJ$58))/(Fperm_SI_Woolf2021!$E$9:$E$93-AJ$58))*(AJ$58-Fperm_SI_Woolf2021!$E$9:$E$93)/10))) + Fperm_SI_Woolf2021!$H$9:$H$93*EXP(-Fperm_SI_Woolf2021!$K$9:$K$93*$C150*IF(AJ$58=Fperm_SI_Woolf2021!$E$9:$E$93,1,EXP(LN((1.1*(Fperm_SI_Woolf2021!$E$9:$E$93-AJ$58)-63.1579*EXP(-0.19*Fperm_SI_Woolf2021!$E$9:$E$93)+63.1579*EXP(-0.19*AJ$58))/(Fperm_SI_Woolf2021!$E$9:$E$93-AJ$58))*(AJ$58-Fperm_SI_Woolf2021!$E$9:$E$93)/10))),Fperm_SI_Woolf2021!$D$9:$D$93))</f>
        <v>0.29318258682571396</v>
      </c>
      <c r="AK150" s="51" cm="1">
        <f t="array" ref="AK150">MIN(1,SLOPE(Fperm_SI_Woolf2021!$F$9:$F$93*EXP(-Fperm_SI_Woolf2021!$I$9:$I$93*$C150*IF(AK$58=Fperm_SI_Woolf2021!$E$9:$E$93,1,EXP(LN((1.1*(Fperm_SI_Woolf2021!$E$9:$E$93-AK$58)-63.1579*EXP(-0.19*Fperm_SI_Woolf2021!$E$9:$E$93)+63.1579*EXP(-0.19*AK$58))/(Fperm_SI_Woolf2021!$E$9:$E$93-AK$58))*(AK$58-Fperm_SI_Woolf2021!$E$9:$E$93)/10))) + Fperm_SI_Woolf2021!$G$9:$G$93*EXP(-Fperm_SI_Woolf2021!$J$9:$J$93*$C150*IF(AK$58=Fperm_SI_Woolf2021!$E$9:$E$93,1,EXP(LN((1.1*(Fperm_SI_Woolf2021!$E$9:$E$93-AK$58)-63.1579*EXP(-0.19*Fperm_SI_Woolf2021!$E$9:$E$93)+63.1579*EXP(-0.19*AK$58))/(Fperm_SI_Woolf2021!$E$9:$E$93-AK$58))*(AK$58-Fperm_SI_Woolf2021!$E$9:$E$93)/10))) + Fperm_SI_Woolf2021!$H$9:$H$93*EXP(-Fperm_SI_Woolf2021!$K$9:$K$93*$C150*IF(AK$58=Fperm_SI_Woolf2021!$E$9:$E$93,1,EXP(LN((1.1*(Fperm_SI_Woolf2021!$E$9:$E$93-AK$58)-63.1579*EXP(-0.19*Fperm_SI_Woolf2021!$E$9:$E$93)+63.1579*EXP(-0.19*AK$58))/(Fperm_SI_Woolf2021!$E$9:$E$93-AK$58))*(AK$58-Fperm_SI_Woolf2021!$E$9:$E$93)/10))),Fperm_SI_Woolf2021!$D$9:$D$93)*AK$57+INTERCEPT(Fperm_SI_Woolf2021!$F$9:$F$93*EXP(-Fperm_SI_Woolf2021!$I$9:$I$93*$C150*IF(AK$58=Fperm_SI_Woolf2021!$E$9:$E$93,1,EXP(LN((1.1*(Fperm_SI_Woolf2021!$E$9:$E$93-AK$58)-63.1579*EXP(-0.19*Fperm_SI_Woolf2021!$E$9:$E$93)+63.1579*EXP(-0.19*AK$58))/(Fperm_SI_Woolf2021!$E$9:$E$93-AK$58))*(AK$58-Fperm_SI_Woolf2021!$E$9:$E$93)/10))) + Fperm_SI_Woolf2021!$G$9:$G$93*EXP(-Fperm_SI_Woolf2021!$J$9:$J$93*$C150*IF(AK$58=Fperm_SI_Woolf2021!$E$9:$E$93,1,EXP(LN((1.1*(Fperm_SI_Woolf2021!$E$9:$E$93-AK$58)-63.1579*EXP(-0.19*Fperm_SI_Woolf2021!$E$9:$E$93)+63.1579*EXP(-0.19*AK$58))/(Fperm_SI_Woolf2021!$E$9:$E$93-AK$58))*(AK$58-Fperm_SI_Woolf2021!$E$9:$E$93)/10))) + Fperm_SI_Woolf2021!$H$9:$H$93*EXP(-Fperm_SI_Woolf2021!$K$9:$K$93*$C150*IF(AK$58=Fperm_SI_Woolf2021!$E$9:$E$93,1,EXP(LN((1.1*(Fperm_SI_Woolf2021!$E$9:$E$93-AK$58)-63.1579*EXP(-0.19*Fperm_SI_Woolf2021!$E$9:$E$93)+63.1579*EXP(-0.19*AK$58))/(Fperm_SI_Woolf2021!$E$9:$E$93-AK$58))*(AK$58-Fperm_SI_Woolf2021!$E$9:$E$93)/10))),Fperm_SI_Woolf2021!$D$9:$D$93))</f>
        <v>0.27780346156985219</v>
      </c>
      <c r="AL150" s="51" cm="1">
        <f t="array" ref="AL150">MIN(1,SLOPE(Fperm_SI_Woolf2021!$F$9:$F$93*EXP(-Fperm_SI_Woolf2021!$I$9:$I$93*$C150*IF(AL$58=Fperm_SI_Woolf2021!$E$9:$E$93,1,EXP(LN((1.1*(Fperm_SI_Woolf2021!$E$9:$E$93-AL$58)-63.1579*EXP(-0.19*Fperm_SI_Woolf2021!$E$9:$E$93)+63.1579*EXP(-0.19*AL$58))/(Fperm_SI_Woolf2021!$E$9:$E$93-AL$58))*(AL$58-Fperm_SI_Woolf2021!$E$9:$E$93)/10))) + Fperm_SI_Woolf2021!$G$9:$G$93*EXP(-Fperm_SI_Woolf2021!$J$9:$J$93*$C150*IF(AL$58=Fperm_SI_Woolf2021!$E$9:$E$93,1,EXP(LN((1.1*(Fperm_SI_Woolf2021!$E$9:$E$93-AL$58)-63.1579*EXP(-0.19*Fperm_SI_Woolf2021!$E$9:$E$93)+63.1579*EXP(-0.19*AL$58))/(Fperm_SI_Woolf2021!$E$9:$E$93-AL$58))*(AL$58-Fperm_SI_Woolf2021!$E$9:$E$93)/10))) + Fperm_SI_Woolf2021!$H$9:$H$93*EXP(-Fperm_SI_Woolf2021!$K$9:$K$93*$C150*IF(AL$58=Fperm_SI_Woolf2021!$E$9:$E$93,1,EXP(LN((1.1*(Fperm_SI_Woolf2021!$E$9:$E$93-AL$58)-63.1579*EXP(-0.19*Fperm_SI_Woolf2021!$E$9:$E$93)+63.1579*EXP(-0.19*AL$58))/(Fperm_SI_Woolf2021!$E$9:$E$93-AL$58))*(AL$58-Fperm_SI_Woolf2021!$E$9:$E$93)/10))),Fperm_SI_Woolf2021!$D$9:$D$93)*AL$57+INTERCEPT(Fperm_SI_Woolf2021!$F$9:$F$93*EXP(-Fperm_SI_Woolf2021!$I$9:$I$93*$C150*IF(AL$58=Fperm_SI_Woolf2021!$E$9:$E$93,1,EXP(LN((1.1*(Fperm_SI_Woolf2021!$E$9:$E$93-AL$58)-63.1579*EXP(-0.19*Fperm_SI_Woolf2021!$E$9:$E$93)+63.1579*EXP(-0.19*AL$58))/(Fperm_SI_Woolf2021!$E$9:$E$93-AL$58))*(AL$58-Fperm_SI_Woolf2021!$E$9:$E$93)/10))) + Fperm_SI_Woolf2021!$G$9:$G$93*EXP(-Fperm_SI_Woolf2021!$J$9:$J$93*$C150*IF(AL$58=Fperm_SI_Woolf2021!$E$9:$E$93,1,EXP(LN((1.1*(Fperm_SI_Woolf2021!$E$9:$E$93-AL$58)-63.1579*EXP(-0.19*Fperm_SI_Woolf2021!$E$9:$E$93)+63.1579*EXP(-0.19*AL$58))/(Fperm_SI_Woolf2021!$E$9:$E$93-AL$58))*(AL$58-Fperm_SI_Woolf2021!$E$9:$E$93)/10))) + Fperm_SI_Woolf2021!$H$9:$H$93*EXP(-Fperm_SI_Woolf2021!$K$9:$K$93*$C150*IF(AL$58=Fperm_SI_Woolf2021!$E$9:$E$93,1,EXP(LN((1.1*(Fperm_SI_Woolf2021!$E$9:$E$93-AL$58)-63.1579*EXP(-0.19*Fperm_SI_Woolf2021!$E$9:$E$93)+63.1579*EXP(-0.19*AL$58))/(Fperm_SI_Woolf2021!$E$9:$E$93-AL$58))*(AL$58-Fperm_SI_Woolf2021!$E$9:$E$93)/10))),Fperm_SI_Woolf2021!$D$9:$D$93))</f>
        <v>0.26242433631399043</v>
      </c>
      <c r="AM150" s="51" cm="1">
        <f t="array" ref="AM150">MIN(1,SLOPE(Fperm_SI_Woolf2021!$F$9:$F$93*EXP(-Fperm_SI_Woolf2021!$I$9:$I$93*$C150*IF(AM$58=Fperm_SI_Woolf2021!$E$9:$E$93,1,EXP(LN((1.1*(Fperm_SI_Woolf2021!$E$9:$E$93-AM$58)-63.1579*EXP(-0.19*Fperm_SI_Woolf2021!$E$9:$E$93)+63.1579*EXP(-0.19*AM$58))/(Fperm_SI_Woolf2021!$E$9:$E$93-AM$58))*(AM$58-Fperm_SI_Woolf2021!$E$9:$E$93)/10))) + Fperm_SI_Woolf2021!$G$9:$G$93*EXP(-Fperm_SI_Woolf2021!$J$9:$J$93*$C150*IF(AM$58=Fperm_SI_Woolf2021!$E$9:$E$93,1,EXP(LN((1.1*(Fperm_SI_Woolf2021!$E$9:$E$93-AM$58)-63.1579*EXP(-0.19*Fperm_SI_Woolf2021!$E$9:$E$93)+63.1579*EXP(-0.19*AM$58))/(Fperm_SI_Woolf2021!$E$9:$E$93-AM$58))*(AM$58-Fperm_SI_Woolf2021!$E$9:$E$93)/10))) + Fperm_SI_Woolf2021!$H$9:$H$93*EXP(-Fperm_SI_Woolf2021!$K$9:$K$93*$C150*IF(AM$58=Fperm_SI_Woolf2021!$E$9:$E$93,1,EXP(LN((1.1*(Fperm_SI_Woolf2021!$E$9:$E$93-AM$58)-63.1579*EXP(-0.19*Fperm_SI_Woolf2021!$E$9:$E$93)+63.1579*EXP(-0.19*AM$58))/(Fperm_SI_Woolf2021!$E$9:$E$93-AM$58))*(AM$58-Fperm_SI_Woolf2021!$E$9:$E$93)/10))),Fperm_SI_Woolf2021!$D$9:$D$93)*AM$57+INTERCEPT(Fperm_SI_Woolf2021!$F$9:$F$93*EXP(-Fperm_SI_Woolf2021!$I$9:$I$93*$C150*IF(AM$58=Fperm_SI_Woolf2021!$E$9:$E$93,1,EXP(LN((1.1*(Fperm_SI_Woolf2021!$E$9:$E$93-AM$58)-63.1579*EXP(-0.19*Fperm_SI_Woolf2021!$E$9:$E$93)+63.1579*EXP(-0.19*AM$58))/(Fperm_SI_Woolf2021!$E$9:$E$93-AM$58))*(AM$58-Fperm_SI_Woolf2021!$E$9:$E$93)/10))) + Fperm_SI_Woolf2021!$G$9:$G$93*EXP(-Fperm_SI_Woolf2021!$J$9:$J$93*$C150*IF(AM$58=Fperm_SI_Woolf2021!$E$9:$E$93,1,EXP(LN((1.1*(Fperm_SI_Woolf2021!$E$9:$E$93-AM$58)-63.1579*EXP(-0.19*Fperm_SI_Woolf2021!$E$9:$E$93)+63.1579*EXP(-0.19*AM$58))/(Fperm_SI_Woolf2021!$E$9:$E$93-AM$58))*(AM$58-Fperm_SI_Woolf2021!$E$9:$E$93)/10))) + Fperm_SI_Woolf2021!$H$9:$H$93*EXP(-Fperm_SI_Woolf2021!$K$9:$K$93*$C150*IF(AM$58=Fperm_SI_Woolf2021!$E$9:$E$93,1,EXP(LN((1.1*(Fperm_SI_Woolf2021!$E$9:$E$93-AM$58)-63.1579*EXP(-0.19*Fperm_SI_Woolf2021!$E$9:$E$93)+63.1579*EXP(-0.19*AM$58))/(Fperm_SI_Woolf2021!$E$9:$E$93-AM$58))*(AM$58-Fperm_SI_Woolf2021!$E$9:$E$93)/10))),Fperm_SI_Woolf2021!$D$9:$D$93))</f>
        <v>0.24704521105812866</v>
      </c>
      <c r="AN150" s="51" cm="1">
        <f t="array" ref="AN150">MIN(1,SLOPE(Fperm_SI_Woolf2021!$F$9:$F$93*EXP(-Fperm_SI_Woolf2021!$I$9:$I$93*$C150*IF(AN$58=Fperm_SI_Woolf2021!$E$9:$E$93,1,EXP(LN((1.1*(Fperm_SI_Woolf2021!$E$9:$E$93-AN$58)-63.1579*EXP(-0.19*Fperm_SI_Woolf2021!$E$9:$E$93)+63.1579*EXP(-0.19*AN$58))/(Fperm_SI_Woolf2021!$E$9:$E$93-AN$58))*(AN$58-Fperm_SI_Woolf2021!$E$9:$E$93)/10))) + Fperm_SI_Woolf2021!$G$9:$G$93*EXP(-Fperm_SI_Woolf2021!$J$9:$J$93*$C150*IF(AN$58=Fperm_SI_Woolf2021!$E$9:$E$93,1,EXP(LN((1.1*(Fperm_SI_Woolf2021!$E$9:$E$93-AN$58)-63.1579*EXP(-0.19*Fperm_SI_Woolf2021!$E$9:$E$93)+63.1579*EXP(-0.19*AN$58))/(Fperm_SI_Woolf2021!$E$9:$E$93-AN$58))*(AN$58-Fperm_SI_Woolf2021!$E$9:$E$93)/10))) + Fperm_SI_Woolf2021!$H$9:$H$93*EXP(-Fperm_SI_Woolf2021!$K$9:$K$93*$C150*IF(AN$58=Fperm_SI_Woolf2021!$E$9:$E$93,1,EXP(LN((1.1*(Fperm_SI_Woolf2021!$E$9:$E$93-AN$58)-63.1579*EXP(-0.19*Fperm_SI_Woolf2021!$E$9:$E$93)+63.1579*EXP(-0.19*AN$58))/(Fperm_SI_Woolf2021!$E$9:$E$93-AN$58))*(AN$58-Fperm_SI_Woolf2021!$E$9:$E$93)/10))),Fperm_SI_Woolf2021!$D$9:$D$93)*AN$57+INTERCEPT(Fperm_SI_Woolf2021!$F$9:$F$93*EXP(-Fperm_SI_Woolf2021!$I$9:$I$93*$C150*IF(AN$58=Fperm_SI_Woolf2021!$E$9:$E$93,1,EXP(LN((1.1*(Fperm_SI_Woolf2021!$E$9:$E$93-AN$58)-63.1579*EXP(-0.19*Fperm_SI_Woolf2021!$E$9:$E$93)+63.1579*EXP(-0.19*AN$58))/(Fperm_SI_Woolf2021!$E$9:$E$93-AN$58))*(AN$58-Fperm_SI_Woolf2021!$E$9:$E$93)/10))) + Fperm_SI_Woolf2021!$G$9:$G$93*EXP(-Fperm_SI_Woolf2021!$J$9:$J$93*$C150*IF(AN$58=Fperm_SI_Woolf2021!$E$9:$E$93,1,EXP(LN((1.1*(Fperm_SI_Woolf2021!$E$9:$E$93-AN$58)-63.1579*EXP(-0.19*Fperm_SI_Woolf2021!$E$9:$E$93)+63.1579*EXP(-0.19*AN$58))/(Fperm_SI_Woolf2021!$E$9:$E$93-AN$58))*(AN$58-Fperm_SI_Woolf2021!$E$9:$E$93)/10))) + Fperm_SI_Woolf2021!$H$9:$H$93*EXP(-Fperm_SI_Woolf2021!$K$9:$K$93*$C150*IF(AN$58=Fperm_SI_Woolf2021!$E$9:$E$93,1,EXP(LN((1.1*(Fperm_SI_Woolf2021!$E$9:$E$93-AN$58)-63.1579*EXP(-0.19*Fperm_SI_Woolf2021!$E$9:$E$93)+63.1579*EXP(-0.19*AN$58))/(Fperm_SI_Woolf2021!$E$9:$E$93-AN$58))*(AN$58-Fperm_SI_Woolf2021!$E$9:$E$93)/10))),Fperm_SI_Woolf2021!$D$9:$D$93))</f>
        <v>0.23166608580226689</v>
      </c>
      <c r="AO150" s="51" cm="1">
        <f t="array" ref="AO150">MIN(1,SLOPE(Fperm_SI_Woolf2021!$F$9:$F$93*EXP(-Fperm_SI_Woolf2021!$I$9:$I$93*$C150*IF(AO$58=Fperm_SI_Woolf2021!$E$9:$E$93,1,EXP(LN((1.1*(Fperm_SI_Woolf2021!$E$9:$E$93-AO$58)-63.1579*EXP(-0.19*Fperm_SI_Woolf2021!$E$9:$E$93)+63.1579*EXP(-0.19*AO$58))/(Fperm_SI_Woolf2021!$E$9:$E$93-AO$58))*(AO$58-Fperm_SI_Woolf2021!$E$9:$E$93)/10))) + Fperm_SI_Woolf2021!$G$9:$G$93*EXP(-Fperm_SI_Woolf2021!$J$9:$J$93*$C150*IF(AO$58=Fperm_SI_Woolf2021!$E$9:$E$93,1,EXP(LN((1.1*(Fperm_SI_Woolf2021!$E$9:$E$93-AO$58)-63.1579*EXP(-0.19*Fperm_SI_Woolf2021!$E$9:$E$93)+63.1579*EXP(-0.19*AO$58))/(Fperm_SI_Woolf2021!$E$9:$E$93-AO$58))*(AO$58-Fperm_SI_Woolf2021!$E$9:$E$93)/10))) + Fperm_SI_Woolf2021!$H$9:$H$93*EXP(-Fperm_SI_Woolf2021!$K$9:$K$93*$C150*IF(AO$58=Fperm_SI_Woolf2021!$E$9:$E$93,1,EXP(LN((1.1*(Fperm_SI_Woolf2021!$E$9:$E$93-AO$58)-63.1579*EXP(-0.19*Fperm_SI_Woolf2021!$E$9:$E$93)+63.1579*EXP(-0.19*AO$58))/(Fperm_SI_Woolf2021!$E$9:$E$93-AO$58))*(AO$58-Fperm_SI_Woolf2021!$E$9:$E$93)/10))),Fperm_SI_Woolf2021!$D$9:$D$93)*AO$57+INTERCEPT(Fperm_SI_Woolf2021!$F$9:$F$93*EXP(-Fperm_SI_Woolf2021!$I$9:$I$93*$C150*IF(AO$58=Fperm_SI_Woolf2021!$E$9:$E$93,1,EXP(LN((1.1*(Fperm_SI_Woolf2021!$E$9:$E$93-AO$58)-63.1579*EXP(-0.19*Fperm_SI_Woolf2021!$E$9:$E$93)+63.1579*EXP(-0.19*AO$58))/(Fperm_SI_Woolf2021!$E$9:$E$93-AO$58))*(AO$58-Fperm_SI_Woolf2021!$E$9:$E$93)/10))) + Fperm_SI_Woolf2021!$G$9:$G$93*EXP(-Fperm_SI_Woolf2021!$J$9:$J$93*$C150*IF(AO$58=Fperm_SI_Woolf2021!$E$9:$E$93,1,EXP(LN((1.1*(Fperm_SI_Woolf2021!$E$9:$E$93-AO$58)-63.1579*EXP(-0.19*Fperm_SI_Woolf2021!$E$9:$E$93)+63.1579*EXP(-0.19*AO$58))/(Fperm_SI_Woolf2021!$E$9:$E$93-AO$58))*(AO$58-Fperm_SI_Woolf2021!$E$9:$E$93)/10))) + Fperm_SI_Woolf2021!$H$9:$H$93*EXP(-Fperm_SI_Woolf2021!$K$9:$K$93*$C150*IF(AO$58=Fperm_SI_Woolf2021!$E$9:$E$93,1,EXP(LN((1.1*(Fperm_SI_Woolf2021!$E$9:$E$93-AO$58)-63.1579*EXP(-0.19*Fperm_SI_Woolf2021!$E$9:$E$93)+63.1579*EXP(-0.19*AO$58))/(Fperm_SI_Woolf2021!$E$9:$E$93-AO$58))*(AO$58-Fperm_SI_Woolf2021!$E$9:$E$93)/10))),Fperm_SI_Woolf2021!$D$9:$D$93))</f>
        <v>0.21628696054640509</v>
      </c>
      <c r="AP150" s="51" cm="1">
        <f t="array" ref="AP150">MIN(1,SLOPE(Fperm_SI_Woolf2021!$F$9:$F$93*EXP(-Fperm_SI_Woolf2021!$I$9:$I$93*$C150*IF(AP$58=Fperm_SI_Woolf2021!$E$9:$E$93,1,EXP(LN((1.1*(Fperm_SI_Woolf2021!$E$9:$E$93-AP$58)-63.1579*EXP(-0.19*Fperm_SI_Woolf2021!$E$9:$E$93)+63.1579*EXP(-0.19*AP$58))/(Fperm_SI_Woolf2021!$E$9:$E$93-AP$58))*(AP$58-Fperm_SI_Woolf2021!$E$9:$E$93)/10))) + Fperm_SI_Woolf2021!$G$9:$G$93*EXP(-Fperm_SI_Woolf2021!$J$9:$J$93*$C150*IF(AP$58=Fperm_SI_Woolf2021!$E$9:$E$93,1,EXP(LN((1.1*(Fperm_SI_Woolf2021!$E$9:$E$93-AP$58)-63.1579*EXP(-0.19*Fperm_SI_Woolf2021!$E$9:$E$93)+63.1579*EXP(-0.19*AP$58))/(Fperm_SI_Woolf2021!$E$9:$E$93-AP$58))*(AP$58-Fperm_SI_Woolf2021!$E$9:$E$93)/10))) + Fperm_SI_Woolf2021!$H$9:$H$93*EXP(-Fperm_SI_Woolf2021!$K$9:$K$93*$C150*IF(AP$58=Fperm_SI_Woolf2021!$E$9:$E$93,1,EXP(LN((1.1*(Fperm_SI_Woolf2021!$E$9:$E$93-AP$58)-63.1579*EXP(-0.19*Fperm_SI_Woolf2021!$E$9:$E$93)+63.1579*EXP(-0.19*AP$58))/(Fperm_SI_Woolf2021!$E$9:$E$93-AP$58))*(AP$58-Fperm_SI_Woolf2021!$E$9:$E$93)/10))),Fperm_SI_Woolf2021!$D$9:$D$93)*AP$57+INTERCEPT(Fperm_SI_Woolf2021!$F$9:$F$93*EXP(-Fperm_SI_Woolf2021!$I$9:$I$93*$C150*IF(AP$58=Fperm_SI_Woolf2021!$E$9:$E$93,1,EXP(LN((1.1*(Fperm_SI_Woolf2021!$E$9:$E$93-AP$58)-63.1579*EXP(-0.19*Fperm_SI_Woolf2021!$E$9:$E$93)+63.1579*EXP(-0.19*AP$58))/(Fperm_SI_Woolf2021!$E$9:$E$93-AP$58))*(AP$58-Fperm_SI_Woolf2021!$E$9:$E$93)/10))) + Fperm_SI_Woolf2021!$G$9:$G$93*EXP(-Fperm_SI_Woolf2021!$J$9:$J$93*$C150*IF(AP$58=Fperm_SI_Woolf2021!$E$9:$E$93,1,EXP(LN((1.1*(Fperm_SI_Woolf2021!$E$9:$E$93-AP$58)-63.1579*EXP(-0.19*Fperm_SI_Woolf2021!$E$9:$E$93)+63.1579*EXP(-0.19*AP$58))/(Fperm_SI_Woolf2021!$E$9:$E$93-AP$58))*(AP$58-Fperm_SI_Woolf2021!$E$9:$E$93)/10))) + Fperm_SI_Woolf2021!$H$9:$H$93*EXP(-Fperm_SI_Woolf2021!$K$9:$K$93*$C150*IF(AP$58=Fperm_SI_Woolf2021!$E$9:$E$93,1,EXP(LN((1.1*(Fperm_SI_Woolf2021!$E$9:$E$93-AP$58)-63.1579*EXP(-0.19*Fperm_SI_Woolf2021!$E$9:$E$93)+63.1579*EXP(-0.19*AP$58))/(Fperm_SI_Woolf2021!$E$9:$E$93-AP$58))*(AP$58-Fperm_SI_Woolf2021!$E$9:$E$93)/10))),Fperm_SI_Woolf2021!$D$9:$D$93))</f>
        <v>0.20090783529054332</v>
      </c>
      <c r="AQ150" s="51" cm="1">
        <f t="array" ref="AQ150">MIN(1,SLOPE(Fperm_SI_Woolf2021!$F$9:$F$93*EXP(-Fperm_SI_Woolf2021!$I$9:$I$93*$C150*IF(AQ$58=Fperm_SI_Woolf2021!$E$9:$E$93,1,EXP(LN((1.1*(Fperm_SI_Woolf2021!$E$9:$E$93-AQ$58)-63.1579*EXP(-0.19*Fperm_SI_Woolf2021!$E$9:$E$93)+63.1579*EXP(-0.19*AQ$58))/(Fperm_SI_Woolf2021!$E$9:$E$93-AQ$58))*(AQ$58-Fperm_SI_Woolf2021!$E$9:$E$93)/10))) + Fperm_SI_Woolf2021!$G$9:$G$93*EXP(-Fperm_SI_Woolf2021!$J$9:$J$93*$C150*IF(AQ$58=Fperm_SI_Woolf2021!$E$9:$E$93,1,EXP(LN((1.1*(Fperm_SI_Woolf2021!$E$9:$E$93-AQ$58)-63.1579*EXP(-0.19*Fperm_SI_Woolf2021!$E$9:$E$93)+63.1579*EXP(-0.19*AQ$58))/(Fperm_SI_Woolf2021!$E$9:$E$93-AQ$58))*(AQ$58-Fperm_SI_Woolf2021!$E$9:$E$93)/10))) + Fperm_SI_Woolf2021!$H$9:$H$93*EXP(-Fperm_SI_Woolf2021!$K$9:$K$93*$C150*IF(AQ$58=Fperm_SI_Woolf2021!$E$9:$E$93,1,EXP(LN((1.1*(Fperm_SI_Woolf2021!$E$9:$E$93-AQ$58)-63.1579*EXP(-0.19*Fperm_SI_Woolf2021!$E$9:$E$93)+63.1579*EXP(-0.19*AQ$58))/(Fperm_SI_Woolf2021!$E$9:$E$93-AQ$58))*(AQ$58-Fperm_SI_Woolf2021!$E$9:$E$93)/10))),Fperm_SI_Woolf2021!$D$9:$D$93)*AQ$57+INTERCEPT(Fperm_SI_Woolf2021!$F$9:$F$93*EXP(-Fperm_SI_Woolf2021!$I$9:$I$93*$C150*IF(AQ$58=Fperm_SI_Woolf2021!$E$9:$E$93,1,EXP(LN((1.1*(Fperm_SI_Woolf2021!$E$9:$E$93-AQ$58)-63.1579*EXP(-0.19*Fperm_SI_Woolf2021!$E$9:$E$93)+63.1579*EXP(-0.19*AQ$58))/(Fperm_SI_Woolf2021!$E$9:$E$93-AQ$58))*(AQ$58-Fperm_SI_Woolf2021!$E$9:$E$93)/10))) + Fperm_SI_Woolf2021!$G$9:$G$93*EXP(-Fperm_SI_Woolf2021!$J$9:$J$93*$C150*IF(AQ$58=Fperm_SI_Woolf2021!$E$9:$E$93,1,EXP(LN((1.1*(Fperm_SI_Woolf2021!$E$9:$E$93-AQ$58)-63.1579*EXP(-0.19*Fperm_SI_Woolf2021!$E$9:$E$93)+63.1579*EXP(-0.19*AQ$58))/(Fperm_SI_Woolf2021!$E$9:$E$93-AQ$58))*(AQ$58-Fperm_SI_Woolf2021!$E$9:$E$93)/10))) + Fperm_SI_Woolf2021!$H$9:$H$93*EXP(-Fperm_SI_Woolf2021!$K$9:$K$93*$C150*IF(AQ$58=Fperm_SI_Woolf2021!$E$9:$E$93,1,EXP(LN((1.1*(Fperm_SI_Woolf2021!$E$9:$E$93-AQ$58)-63.1579*EXP(-0.19*Fperm_SI_Woolf2021!$E$9:$E$93)+63.1579*EXP(-0.19*AQ$58))/(Fperm_SI_Woolf2021!$E$9:$E$93-AQ$58))*(AQ$58-Fperm_SI_Woolf2021!$E$9:$E$93)/10))),Fperm_SI_Woolf2021!$D$9:$D$93))</f>
        <v>0.18552871003468155</v>
      </c>
      <c r="AR150" s="51" cm="1">
        <f t="array" ref="AR150">MIN(1,SLOPE(Fperm_SI_Woolf2021!$F$9:$F$93*EXP(-Fperm_SI_Woolf2021!$I$9:$I$93*$C150*IF(AR$58=Fperm_SI_Woolf2021!$E$9:$E$93,1,EXP(LN((1.1*(Fperm_SI_Woolf2021!$E$9:$E$93-AR$58)-63.1579*EXP(-0.19*Fperm_SI_Woolf2021!$E$9:$E$93)+63.1579*EXP(-0.19*AR$58))/(Fperm_SI_Woolf2021!$E$9:$E$93-AR$58))*(AR$58-Fperm_SI_Woolf2021!$E$9:$E$93)/10))) + Fperm_SI_Woolf2021!$G$9:$G$93*EXP(-Fperm_SI_Woolf2021!$J$9:$J$93*$C150*IF(AR$58=Fperm_SI_Woolf2021!$E$9:$E$93,1,EXP(LN((1.1*(Fperm_SI_Woolf2021!$E$9:$E$93-AR$58)-63.1579*EXP(-0.19*Fperm_SI_Woolf2021!$E$9:$E$93)+63.1579*EXP(-0.19*AR$58))/(Fperm_SI_Woolf2021!$E$9:$E$93-AR$58))*(AR$58-Fperm_SI_Woolf2021!$E$9:$E$93)/10))) + Fperm_SI_Woolf2021!$H$9:$H$93*EXP(-Fperm_SI_Woolf2021!$K$9:$K$93*$C150*IF(AR$58=Fperm_SI_Woolf2021!$E$9:$E$93,1,EXP(LN((1.1*(Fperm_SI_Woolf2021!$E$9:$E$93-AR$58)-63.1579*EXP(-0.19*Fperm_SI_Woolf2021!$E$9:$E$93)+63.1579*EXP(-0.19*AR$58))/(Fperm_SI_Woolf2021!$E$9:$E$93-AR$58))*(AR$58-Fperm_SI_Woolf2021!$E$9:$E$93)/10))),Fperm_SI_Woolf2021!$D$9:$D$93)*AR$57+INTERCEPT(Fperm_SI_Woolf2021!$F$9:$F$93*EXP(-Fperm_SI_Woolf2021!$I$9:$I$93*$C150*IF(AR$58=Fperm_SI_Woolf2021!$E$9:$E$93,1,EXP(LN((1.1*(Fperm_SI_Woolf2021!$E$9:$E$93-AR$58)-63.1579*EXP(-0.19*Fperm_SI_Woolf2021!$E$9:$E$93)+63.1579*EXP(-0.19*AR$58))/(Fperm_SI_Woolf2021!$E$9:$E$93-AR$58))*(AR$58-Fperm_SI_Woolf2021!$E$9:$E$93)/10))) + Fperm_SI_Woolf2021!$G$9:$G$93*EXP(-Fperm_SI_Woolf2021!$J$9:$J$93*$C150*IF(AR$58=Fperm_SI_Woolf2021!$E$9:$E$93,1,EXP(LN((1.1*(Fperm_SI_Woolf2021!$E$9:$E$93-AR$58)-63.1579*EXP(-0.19*Fperm_SI_Woolf2021!$E$9:$E$93)+63.1579*EXP(-0.19*AR$58))/(Fperm_SI_Woolf2021!$E$9:$E$93-AR$58))*(AR$58-Fperm_SI_Woolf2021!$E$9:$E$93)/10))) + Fperm_SI_Woolf2021!$H$9:$H$93*EXP(-Fperm_SI_Woolf2021!$K$9:$K$93*$C150*IF(AR$58=Fperm_SI_Woolf2021!$E$9:$E$93,1,EXP(LN((1.1*(Fperm_SI_Woolf2021!$E$9:$E$93-AR$58)-63.1579*EXP(-0.19*Fperm_SI_Woolf2021!$E$9:$E$93)+63.1579*EXP(-0.19*AR$58))/(Fperm_SI_Woolf2021!$E$9:$E$93-AR$58))*(AR$58-Fperm_SI_Woolf2021!$E$9:$E$93)/10))),Fperm_SI_Woolf2021!$D$9:$D$93))</f>
        <v>0.17014958477881975</v>
      </c>
      <c r="AS150" s="51" cm="1">
        <f t="array" ref="AS150">MIN(1,SLOPE(Fperm_SI_Woolf2021!$F$9:$F$93*EXP(-Fperm_SI_Woolf2021!$I$9:$I$93*$C150*IF(AS$58=Fperm_SI_Woolf2021!$E$9:$E$93,1,EXP(LN((1.1*(Fperm_SI_Woolf2021!$E$9:$E$93-AS$58)-63.1579*EXP(-0.19*Fperm_SI_Woolf2021!$E$9:$E$93)+63.1579*EXP(-0.19*AS$58))/(Fperm_SI_Woolf2021!$E$9:$E$93-AS$58))*(AS$58-Fperm_SI_Woolf2021!$E$9:$E$93)/10))) + Fperm_SI_Woolf2021!$G$9:$G$93*EXP(-Fperm_SI_Woolf2021!$J$9:$J$93*$C150*IF(AS$58=Fperm_SI_Woolf2021!$E$9:$E$93,1,EXP(LN((1.1*(Fperm_SI_Woolf2021!$E$9:$E$93-AS$58)-63.1579*EXP(-0.19*Fperm_SI_Woolf2021!$E$9:$E$93)+63.1579*EXP(-0.19*AS$58))/(Fperm_SI_Woolf2021!$E$9:$E$93-AS$58))*(AS$58-Fperm_SI_Woolf2021!$E$9:$E$93)/10))) + Fperm_SI_Woolf2021!$H$9:$H$93*EXP(-Fperm_SI_Woolf2021!$K$9:$K$93*$C150*IF(AS$58=Fperm_SI_Woolf2021!$E$9:$E$93,1,EXP(LN((1.1*(Fperm_SI_Woolf2021!$E$9:$E$93-AS$58)-63.1579*EXP(-0.19*Fperm_SI_Woolf2021!$E$9:$E$93)+63.1579*EXP(-0.19*AS$58))/(Fperm_SI_Woolf2021!$E$9:$E$93-AS$58))*(AS$58-Fperm_SI_Woolf2021!$E$9:$E$93)/10))),Fperm_SI_Woolf2021!$D$9:$D$93)*AS$57+INTERCEPT(Fperm_SI_Woolf2021!$F$9:$F$93*EXP(-Fperm_SI_Woolf2021!$I$9:$I$93*$C150*IF(AS$58=Fperm_SI_Woolf2021!$E$9:$E$93,1,EXP(LN((1.1*(Fperm_SI_Woolf2021!$E$9:$E$93-AS$58)-63.1579*EXP(-0.19*Fperm_SI_Woolf2021!$E$9:$E$93)+63.1579*EXP(-0.19*AS$58))/(Fperm_SI_Woolf2021!$E$9:$E$93-AS$58))*(AS$58-Fperm_SI_Woolf2021!$E$9:$E$93)/10))) + Fperm_SI_Woolf2021!$G$9:$G$93*EXP(-Fperm_SI_Woolf2021!$J$9:$J$93*$C150*IF(AS$58=Fperm_SI_Woolf2021!$E$9:$E$93,1,EXP(LN((1.1*(Fperm_SI_Woolf2021!$E$9:$E$93-AS$58)-63.1579*EXP(-0.19*Fperm_SI_Woolf2021!$E$9:$E$93)+63.1579*EXP(-0.19*AS$58))/(Fperm_SI_Woolf2021!$E$9:$E$93-AS$58))*(AS$58-Fperm_SI_Woolf2021!$E$9:$E$93)/10))) + Fperm_SI_Woolf2021!$H$9:$H$93*EXP(-Fperm_SI_Woolf2021!$K$9:$K$93*$C150*IF(AS$58=Fperm_SI_Woolf2021!$E$9:$E$93,1,EXP(LN((1.1*(Fperm_SI_Woolf2021!$E$9:$E$93-AS$58)-63.1579*EXP(-0.19*Fperm_SI_Woolf2021!$E$9:$E$93)+63.1579*EXP(-0.19*AS$58))/(Fperm_SI_Woolf2021!$E$9:$E$93-AS$58))*(AS$58-Fperm_SI_Woolf2021!$E$9:$E$93)/10))),Fperm_SI_Woolf2021!$D$9:$D$93))</f>
        <v>0.15477045952295795</v>
      </c>
      <c r="AT150" s="51" cm="1">
        <f t="array" ref="AT150">MIN(1,SLOPE(Fperm_SI_Woolf2021!$F$9:$F$93*EXP(-Fperm_SI_Woolf2021!$I$9:$I$93*$C150*IF(AT$58=Fperm_SI_Woolf2021!$E$9:$E$93,1,EXP(LN((1.1*(Fperm_SI_Woolf2021!$E$9:$E$93-AT$58)-63.1579*EXP(-0.19*Fperm_SI_Woolf2021!$E$9:$E$93)+63.1579*EXP(-0.19*AT$58))/(Fperm_SI_Woolf2021!$E$9:$E$93-AT$58))*(AT$58-Fperm_SI_Woolf2021!$E$9:$E$93)/10))) + Fperm_SI_Woolf2021!$G$9:$G$93*EXP(-Fperm_SI_Woolf2021!$J$9:$J$93*$C150*IF(AT$58=Fperm_SI_Woolf2021!$E$9:$E$93,1,EXP(LN((1.1*(Fperm_SI_Woolf2021!$E$9:$E$93-AT$58)-63.1579*EXP(-0.19*Fperm_SI_Woolf2021!$E$9:$E$93)+63.1579*EXP(-0.19*AT$58))/(Fperm_SI_Woolf2021!$E$9:$E$93-AT$58))*(AT$58-Fperm_SI_Woolf2021!$E$9:$E$93)/10))) + Fperm_SI_Woolf2021!$H$9:$H$93*EXP(-Fperm_SI_Woolf2021!$K$9:$K$93*$C150*IF(AT$58=Fperm_SI_Woolf2021!$E$9:$E$93,1,EXP(LN((1.1*(Fperm_SI_Woolf2021!$E$9:$E$93-AT$58)-63.1579*EXP(-0.19*Fperm_SI_Woolf2021!$E$9:$E$93)+63.1579*EXP(-0.19*AT$58))/(Fperm_SI_Woolf2021!$E$9:$E$93-AT$58))*(AT$58-Fperm_SI_Woolf2021!$E$9:$E$93)/10))),Fperm_SI_Woolf2021!$D$9:$D$93)*AT$57+INTERCEPT(Fperm_SI_Woolf2021!$F$9:$F$93*EXP(-Fperm_SI_Woolf2021!$I$9:$I$93*$C150*IF(AT$58=Fperm_SI_Woolf2021!$E$9:$E$93,1,EXP(LN((1.1*(Fperm_SI_Woolf2021!$E$9:$E$93-AT$58)-63.1579*EXP(-0.19*Fperm_SI_Woolf2021!$E$9:$E$93)+63.1579*EXP(-0.19*AT$58))/(Fperm_SI_Woolf2021!$E$9:$E$93-AT$58))*(AT$58-Fperm_SI_Woolf2021!$E$9:$E$93)/10))) + Fperm_SI_Woolf2021!$G$9:$G$93*EXP(-Fperm_SI_Woolf2021!$J$9:$J$93*$C150*IF(AT$58=Fperm_SI_Woolf2021!$E$9:$E$93,1,EXP(LN((1.1*(Fperm_SI_Woolf2021!$E$9:$E$93-AT$58)-63.1579*EXP(-0.19*Fperm_SI_Woolf2021!$E$9:$E$93)+63.1579*EXP(-0.19*AT$58))/(Fperm_SI_Woolf2021!$E$9:$E$93-AT$58))*(AT$58-Fperm_SI_Woolf2021!$E$9:$E$93)/10))) + Fperm_SI_Woolf2021!$H$9:$H$93*EXP(-Fperm_SI_Woolf2021!$K$9:$K$93*$C150*IF(AT$58=Fperm_SI_Woolf2021!$E$9:$E$93,1,EXP(LN((1.1*(Fperm_SI_Woolf2021!$E$9:$E$93-AT$58)-63.1579*EXP(-0.19*Fperm_SI_Woolf2021!$E$9:$E$93)+63.1579*EXP(-0.19*AT$58))/(Fperm_SI_Woolf2021!$E$9:$E$93-AT$58))*(AT$58-Fperm_SI_Woolf2021!$E$9:$E$93)/10))),Fperm_SI_Woolf2021!$D$9:$D$93))</f>
        <v>0.13939133426709618</v>
      </c>
      <c r="AU150" s="51" cm="1">
        <f t="array" ref="AU150">MIN(1,SLOPE(Fperm_SI_Woolf2021!$F$9:$F$93*EXP(-Fperm_SI_Woolf2021!$I$9:$I$93*$C150*IF(AU$58=Fperm_SI_Woolf2021!$E$9:$E$93,1,EXP(LN((1.1*(Fperm_SI_Woolf2021!$E$9:$E$93-AU$58)-63.1579*EXP(-0.19*Fperm_SI_Woolf2021!$E$9:$E$93)+63.1579*EXP(-0.19*AU$58))/(Fperm_SI_Woolf2021!$E$9:$E$93-AU$58))*(AU$58-Fperm_SI_Woolf2021!$E$9:$E$93)/10))) + Fperm_SI_Woolf2021!$G$9:$G$93*EXP(-Fperm_SI_Woolf2021!$J$9:$J$93*$C150*IF(AU$58=Fperm_SI_Woolf2021!$E$9:$E$93,1,EXP(LN((1.1*(Fperm_SI_Woolf2021!$E$9:$E$93-AU$58)-63.1579*EXP(-0.19*Fperm_SI_Woolf2021!$E$9:$E$93)+63.1579*EXP(-0.19*AU$58))/(Fperm_SI_Woolf2021!$E$9:$E$93-AU$58))*(AU$58-Fperm_SI_Woolf2021!$E$9:$E$93)/10))) + Fperm_SI_Woolf2021!$H$9:$H$93*EXP(-Fperm_SI_Woolf2021!$K$9:$K$93*$C150*IF(AU$58=Fperm_SI_Woolf2021!$E$9:$E$93,1,EXP(LN((1.1*(Fperm_SI_Woolf2021!$E$9:$E$93-AU$58)-63.1579*EXP(-0.19*Fperm_SI_Woolf2021!$E$9:$E$93)+63.1579*EXP(-0.19*AU$58))/(Fperm_SI_Woolf2021!$E$9:$E$93-AU$58))*(AU$58-Fperm_SI_Woolf2021!$E$9:$E$93)/10))),Fperm_SI_Woolf2021!$D$9:$D$93)*AU$57+INTERCEPT(Fperm_SI_Woolf2021!$F$9:$F$93*EXP(-Fperm_SI_Woolf2021!$I$9:$I$93*$C150*IF(AU$58=Fperm_SI_Woolf2021!$E$9:$E$93,1,EXP(LN((1.1*(Fperm_SI_Woolf2021!$E$9:$E$93-AU$58)-63.1579*EXP(-0.19*Fperm_SI_Woolf2021!$E$9:$E$93)+63.1579*EXP(-0.19*AU$58))/(Fperm_SI_Woolf2021!$E$9:$E$93-AU$58))*(AU$58-Fperm_SI_Woolf2021!$E$9:$E$93)/10))) + Fperm_SI_Woolf2021!$G$9:$G$93*EXP(-Fperm_SI_Woolf2021!$J$9:$J$93*$C150*IF(AU$58=Fperm_SI_Woolf2021!$E$9:$E$93,1,EXP(LN((1.1*(Fperm_SI_Woolf2021!$E$9:$E$93-AU$58)-63.1579*EXP(-0.19*Fperm_SI_Woolf2021!$E$9:$E$93)+63.1579*EXP(-0.19*AU$58))/(Fperm_SI_Woolf2021!$E$9:$E$93-AU$58))*(AU$58-Fperm_SI_Woolf2021!$E$9:$E$93)/10))) + Fperm_SI_Woolf2021!$H$9:$H$93*EXP(-Fperm_SI_Woolf2021!$K$9:$K$93*$C150*IF(AU$58=Fperm_SI_Woolf2021!$E$9:$E$93,1,EXP(LN((1.1*(Fperm_SI_Woolf2021!$E$9:$E$93-AU$58)-63.1579*EXP(-0.19*Fperm_SI_Woolf2021!$E$9:$E$93)+63.1579*EXP(-0.19*AU$58))/(Fperm_SI_Woolf2021!$E$9:$E$93-AU$58))*(AU$58-Fperm_SI_Woolf2021!$E$9:$E$93)/10))),Fperm_SI_Woolf2021!$D$9:$D$93))</f>
        <v>0.12401220901123439</v>
      </c>
      <c r="AV150" s="51" cm="1">
        <f t="array" ref="AV150">MIN(1,SLOPE(Fperm_SI_Woolf2021!$F$9:$F$93*EXP(-Fperm_SI_Woolf2021!$I$9:$I$93*$C150*IF(AV$58=Fperm_SI_Woolf2021!$E$9:$E$93,1,EXP(LN((1.1*(Fperm_SI_Woolf2021!$E$9:$E$93-AV$58)-63.1579*EXP(-0.19*Fperm_SI_Woolf2021!$E$9:$E$93)+63.1579*EXP(-0.19*AV$58))/(Fperm_SI_Woolf2021!$E$9:$E$93-AV$58))*(AV$58-Fperm_SI_Woolf2021!$E$9:$E$93)/10))) + Fperm_SI_Woolf2021!$G$9:$G$93*EXP(-Fperm_SI_Woolf2021!$J$9:$J$93*$C150*IF(AV$58=Fperm_SI_Woolf2021!$E$9:$E$93,1,EXP(LN((1.1*(Fperm_SI_Woolf2021!$E$9:$E$93-AV$58)-63.1579*EXP(-0.19*Fperm_SI_Woolf2021!$E$9:$E$93)+63.1579*EXP(-0.19*AV$58))/(Fperm_SI_Woolf2021!$E$9:$E$93-AV$58))*(AV$58-Fperm_SI_Woolf2021!$E$9:$E$93)/10))) + Fperm_SI_Woolf2021!$H$9:$H$93*EXP(-Fperm_SI_Woolf2021!$K$9:$K$93*$C150*IF(AV$58=Fperm_SI_Woolf2021!$E$9:$E$93,1,EXP(LN((1.1*(Fperm_SI_Woolf2021!$E$9:$E$93-AV$58)-63.1579*EXP(-0.19*Fperm_SI_Woolf2021!$E$9:$E$93)+63.1579*EXP(-0.19*AV$58))/(Fperm_SI_Woolf2021!$E$9:$E$93-AV$58))*(AV$58-Fperm_SI_Woolf2021!$E$9:$E$93)/10))),Fperm_SI_Woolf2021!$D$9:$D$93)*AV$57+INTERCEPT(Fperm_SI_Woolf2021!$F$9:$F$93*EXP(-Fperm_SI_Woolf2021!$I$9:$I$93*$C150*IF(AV$58=Fperm_SI_Woolf2021!$E$9:$E$93,1,EXP(LN((1.1*(Fperm_SI_Woolf2021!$E$9:$E$93-AV$58)-63.1579*EXP(-0.19*Fperm_SI_Woolf2021!$E$9:$E$93)+63.1579*EXP(-0.19*AV$58))/(Fperm_SI_Woolf2021!$E$9:$E$93-AV$58))*(AV$58-Fperm_SI_Woolf2021!$E$9:$E$93)/10))) + Fperm_SI_Woolf2021!$G$9:$G$93*EXP(-Fperm_SI_Woolf2021!$J$9:$J$93*$C150*IF(AV$58=Fperm_SI_Woolf2021!$E$9:$E$93,1,EXP(LN((1.1*(Fperm_SI_Woolf2021!$E$9:$E$93-AV$58)-63.1579*EXP(-0.19*Fperm_SI_Woolf2021!$E$9:$E$93)+63.1579*EXP(-0.19*AV$58))/(Fperm_SI_Woolf2021!$E$9:$E$93-AV$58))*(AV$58-Fperm_SI_Woolf2021!$E$9:$E$93)/10))) + Fperm_SI_Woolf2021!$H$9:$H$93*EXP(-Fperm_SI_Woolf2021!$K$9:$K$93*$C150*IF(AV$58=Fperm_SI_Woolf2021!$E$9:$E$93,1,EXP(LN((1.1*(Fperm_SI_Woolf2021!$E$9:$E$93-AV$58)-63.1579*EXP(-0.19*Fperm_SI_Woolf2021!$E$9:$E$93)+63.1579*EXP(-0.19*AV$58))/(Fperm_SI_Woolf2021!$E$9:$E$93-AV$58))*(AV$58-Fperm_SI_Woolf2021!$E$9:$E$93)/10))),Fperm_SI_Woolf2021!$D$9:$D$93))</f>
        <v>0.10863308375537259</v>
      </c>
      <c r="AW150" s="51" cm="1">
        <f t="array" ref="AW150">MIN(1,SLOPE(Fperm_SI_Woolf2021!$F$9:$F$93*EXP(-Fperm_SI_Woolf2021!$I$9:$I$93*$C150*IF(AW$58=Fperm_SI_Woolf2021!$E$9:$E$93,1,EXP(LN((1.1*(Fperm_SI_Woolf2021!$E$9:$E$93-AW$58)-63.1579*EXP(-0.19*Fperm_SI_Woolf2021!$E$9:$E$93)+63.1579*EXP(-0.19*AW$58))/(Fperm_SI_Woolf2021!$E$9:$E$93-AW$58))*(AW$58-Fperm_SI_Woolf2021!$E$9:$E$93)/10))) + Fperm_SI_Woolf2021!$G$9:$G$93*EXP(-Fperm_SI_Woolf2021!$J$9:$J$93*$C150*IF(AW$58=Fperm_SI_Woolf2021!$E$9:$E$93,1,EXP(LN((1.1*(Fperm_SI_Woolf2021!$E$9:$E$93-AW$58)-63.1579*EXP(-0.19*Fperm_SI_Woolf2021!$E$9:$E$93)+63.1579*EXP(-0.19*AW$58))/(Fperm_SI_Woolf2021!$E$9:$E$93-AW$58))*(AW$58-Fperm_SI_Woolf2021!$E$9:$E$93)/10))) + Fperm_SI_Woolf2021!$H$9:$H$93*EXP(-Fperm_SI_Woolf2021!$K$9:$K$93*$C150*IF(AW$58=Fperm_SI_Woolf2021!$E$9:$E$93,1,EXP(LN((1.1*(Fperm_SI_Woolf2021!$E$9:$E$93-AW$58)-63.1579*EXP(-0.19*Fperm_SI_Woolf2021!$E$9:$E$93)+63.1579*EXP(-0.19*AW$58))/(Fperm_SI_Woolf2021!$E$9:$E$93-AW$58))*(AW$58-Fperm_SI_Woolf2021!$E$9:$E$93)/10))),Fperm_SI_Woolf2021!$D$9:$D$93)*AW$57+INTERCEPT(Fperm_SI_Woolf2021!$F$9:$F$93*EXP(-Fperm_SI_Woolf2021!$I$9:$I$93*$C150*IF(AW$58=Fperm_SI_Woolf2021!$E$9:$E$93,1,EXP(LN((1.1*(Fperm_SI_Woolf2021!$E$9:$E$93-AW$58)-63.1579*EXP(-0.19*Fperm_SI_Woolf2021!$E$9:$E$93)+63.1579*EXP(-0.19*AW$58))/(Fperm_SI_Woolf2021!$E$9:$E$93-AW$58))*(AW$58-Fperm_SI_Woolf2021!$E$9:$E$93)/10))) + Fperm_SI_Woolf2021!$G$9:$G$93*EXP(-Fperm_SI_Woolf2021!$J$9:$J$93*$C150*IF(AW$58=Fperm_SI_Woolf2021!$E$9:$E$93,1,EXP(LN((1.1*(Fperm_SI_Woolf2021!$E$9:$E$93-AW$58)-63.1579*EXP(-0.19*Fperm_SI_Woolf2021!$E$9:$E$93)+63.1579*EXP(-0.19*AW$58))/(Fperm_SI_Woolf2021!$E$9:$E$93-AW$58))*(AW$58-Fperm_SI_Woolf2021!$E$9:$E$93)/10))) + Fperm_SI_Woolf2021!$H$9:$H$93*EXP(-Fperm_SI_Woolf2021!$K$9:$K$93*$C150*IF(AW$58=Fperm_SI_Woolf2021!$E$9:$E$93,1,EXP(LN((1.1*(Fperm_SI_Woolf2021!$E$9:$E$93-AW$58)-63.1579*EXP(-0.19*Fperm_SI_Woolf2021!$E$9:$E$93)+63.1579*EXP(-0.19*AW$58))/(Fperm_SI_Woolf2021!$E$9:$E$93-AW$58))*(AW$58-Fperm_SI_Woolf2021!$E$9:$E$93)/10))),Fperm_SI_Woolf2021!$D$9:$D$93))</f>
        <v>0.25133352988831059</v>
      </c>
      <c r="AX150" s="51" cm="1">
        <f t="array" ref="AX150">MIN(1,SLOPE(Fperm_SI_Woolf2021!$F$9:$F$93*EXP(-Fperm_SI_Woolf2021!$I$9:$I$93*$C150*IF(AX$58=Fperm_SI_Woolf2021!$E$9:$E$93,1,EXP(LN((1.1*(Fperm_SI_Woolf2021!$E$9:$E$93-AX$58)-63.1579*EXP(-0.19*Fperm_SI_Woolf2021!$E$9:$E$93)+63.1579*EXP(-0.19*AX$58))/(Fperm_SI_Woolf2021!$E$9:$E$93-AX$58))*(AX$58-Fperm_SI_Woolf2021!$E$9:$E$93)/10))) + Fperm_SI_Woolf2021!$G$9:$G$93*EXP(-Fperm_SI_Woolf2021!$J$9:$J$93*$C150*IF(AX$58=Fperm_SI_Woolf2021!$E$9:$E$93,1,EXP(LN((1.1*(Fperm_SI_Woolf2021!$E$9:$E$93-AX$58)-63.1579*EXP(-0.19*Fperm_SI_Woolf2021!$E$9:$E$93)+63.1579*EXP(-0.19*AX$58))/(Fperm_SI_Woolf2021!$E$9:$E$93-AX$58))*(AX$58-Fperm_SI_Woolf2021!$E$9:$E$93)/10))) + Fperm_SI_Woolf2021!$H$9:$H$93*EXP(-Fperm_SI_Woolf2021!$K$9:$K$93*$C150*IF(AX$58=Fperm_SI_Woolf2021!$E$9:$E$93,1,EXP(LN((1.1*(Fperm_SI_Woolf2021!$E$9:$E$93-AX$58)-63.1579*EXP(-0.19*Fperm_SI_Woolf2021!$E$9:$E$93)+63.1579*EXP(-0.19*AX$58))/(Fperm_SI_Woolf2021!$E$9:$E$93-AX$58))*(AX$58-Fperm_SI_Woolf2021!$E$9:$E$93)/10))),Fperm_SI_Woolf2021!$D$9:$D$93)*AX$57+INTERCEPT(Fperm_SI_Woolf2021!$F$9:$F$93*EXP(-Fperm_SI_Woolf2021!$I$9:$I$93*$C150*IF(AX$58=Fperm_SI_Woolf2021!$E$9:$E$93,1,EXP(LN((1.1*(Fperm_SI_Woolf2021!$E$9:$E$93-AX$58)-63.1579*EXP(-0.19*Fperm_SI_Woolf2021!$E$9:$E$93)+63.1579*EXP(-0.19*AX$58))/(Fperm_SI_Woolf2021!$E$9:$E$93-AX$58))*(AX$58-Fperm_SI_Woolf2021!$E$9:$E$93)/10))) + Fperm_SI_Woolf2021!$G$9:$G$93*EXP(-Fperm_SI_Woolf2021!$J$9:$J$93*$C150*IF(AX$58=Fperm_SI_Woolf2021!$E$9:$E$93,1,EXP(LN((1.1*(Fperm_SI_Woolf2021!$E$9:$E$93-AX$58)-63.1579*EXP(-0.19*Fperm_SI_Woolf2021!$E$9:$E$93)+63.1579*EXP(-0.19*AX$58))/(Fperm_SI_Woolf2021!$E$9:$E$93-AX$58))*(AX$58-Fperm_SI_Woolf2021!$E$9:$E$93)/10))) + Fperm_SI_Woolf2021!$H$9:$H$93*EXP(-Fperm_SI_Woolf2021!$K$9:$K$93*$C150*IF(AX$58=Fperm_SI_Woolf2021!$E$9:$E$93,1,EXP(LN((1.1*(Fperm_SI_Woolf2021!$E$9:$E$93-AX$58)-63.1579*EXP(-0.19*Fperm_SI_Woolf2021!$E$9:$E$93)+63.1579*EXP(-0.19*AX$58))/(Fperm_SI_Woolf2021!$E$9:$E$93-AX$58))*(AX$58-Fperm_SI_Woolf2021!$E$9:$E$93)/10))),Fperm_SI_Woolf2021!$D$9:$D$93))</f>
        <v>0.23944140765923305</v>
      </c>
      <c r="AY150" s="51" cm="1">
        <f t="array" ref="AY150">MIN(1,SLOPE(Fperm_SI_Woolf2021!$F$9:$F$93*EXP(-Fperm_SI_Woolf2021!$I$9:$I$93*$C150*IF(AY$58=Fperm_SI_Woolf2021!$E$9:$E$93,1,EXP(LN((1.1*(Fperm_SI_Woolf2021!$E$9:$E$93-AY$58)-63.1579*EXP(-0.19*Fperm_SI_Woolf2021!$E$9:$E$93)+63.1579*EXP(-0.19*AY$58))/(Fperm_SI_Woolf2021!$E$9:$E$93-AY$58))*(AY$58-Fperm_SI_Woolf2021!$E$9:$E$93)/10))) + Fperm_SI_Woolf2021!$G$9:$G$93*EXP(-Fperm_SI_Woolf2021!$J$9:$J$93*$C150*IF(AY$58=Fperm_SI_Woolf2021!$E$9:$E$93,1,EXP(LN((1.1*(Fperm_SI_Woolf2021!$E$9:$E$93-AY$58)-63.1579*EXP(-0.19*Fperm_SI_Woolf2021!$E$9:$E$93)+63.1579*EXP(-0.19*AY$58))/(Fperm_SI_Woolf2021!$E$9:$E$93-AY$58))*(AY$58-Fperm_SI_Woolf2021!$E$9:$E$93)/10))) + Fperm_SI_Woolf2021!$H$9:$H$93*EXP(-Fperm_SI_Woolf2021!$K$9:$K$93*$C150*IF(AY$58=Fperm_SI_Woolf2021!$E$9:$E$93,1,EXP(LN((1.1*(Fperm_SI_Woolf2021!$E$9:$E$93-AY$58)-63.1579*EXP(-0.19*Fperm_SI_Woolf2021!$E$9:$E$93)+63.1579*EXP(-0.19*AY$58))/(Fperm_SI_Woolf2021!$E$9:$E$93-AY$58))*(AY$58-Fperm_SI_Woolf2021!$E$9:$E$93)/10))),Fperm_SI_Woolf2021!$D$9:$D$93)*AY$57+INTERCEPT(Fperm_SI_Woolf2021!$F$9:$F$93*EXP(-Fperm_SI_Woolf2021!$I$9:$I$93*$C150*IF(AY$58=Fperm_SI_Woolf2021!$E$9:$E$93,1,EXP(LN((1.1*(Fperm_SI_Woolf2021!$E$9:$E$93-AY$58)-63.1579*EXP(-0.19*Fperm_SI_Woolf2021!$E$9:$E$93)+63.1579*EXP(-0.19*AY$58))/(Fperm_SI_Woolf2021!$E$9:$E$93-AY$58))*(AY$58-Fperm_SI_Woolf2021!$E$9:$E$93)/10))) + Fperm_SI_Woolf2021!$G$9:$G$93*EXP(-Fperm_SI_Woolf2021!$J$9:$J$93*$C150*IF(AY$58=Fperm_SI_Woolf2021!$E$9:$E$93,1,EXP(LN((1.1*(Fperm_SI_Woolf2021!$E$9:$E$93-AY$58)-63.1579*EXP(-0.19*Fperm_SI_Woolf2021!$E$9:$E$93)+63.1579*EXP(-0.19*AY$58))/(Fperm_SI_Woolf2021!$E$9:$E$93-AY$58))*(AY$58-Fperm_SI_Woolf2021!$E$9:$E$93)/10))) + Fperm_SI_Woolf2021!$H$9:$H$93*EXP(-Fperm_SI_Woolf2021!$K$9:$K$93*$C150*IF(AY$58=Fperm_SI_Woolf2021!$E$9:$E$93,1,EXP(LN((1.1*(Fperm_SI_Woolf2021!$E$9:$E$93-AY$58)-63.1579*EXP(-0.19*Fperm_SI_Woolf2021!$E$9:$E$93)+63.1579*EXP(-0.19*AY$58))/(Fperm_SI_Woolf2021!$E$9:$E$93-AY$58))*(AY$58-Fperm_SI_Woolf2021!$E$9:$E$93)/10))),Fperm_SI_Woolf2021!$D$9:$D$93))</f>
        <v>0.22754928543015551</v>
      </c>
      <c r="AZ150" s="51" cm="1">
        <f t="array" ref="AZ150">MIN(1,SLOPE(Fperm_SI_Woolf2021!$F$9:$F$93*EXP(-Fperm_SI_Woolf2021!$I$9:$I$93*$C150*IF(AZ$58=Fperm_SI_Woolf2021!$E$9:$E$93,1,EXP(LN((1.1*(Fperm_SI_Woolf2021!$E$9:$E$93-AZ$58)-63.1579*EXP(-0.19*Fperm_SI_Woolf2021!$E$9:$E$93)+63.1579*EXP(-0.19*AZ$58))/(Fperm_SI_Woolf2021!$E$9:$E$93-AZ$58))*(AZ$58-Fperm_SI_Woolf2021!$E$9:$E$93)/10))) + Fperm_SI_Woolf2021!$G$9:$G$93*EXP(-Fperm_SI_Woolf2021!$J$9:$J$93*$C150*IF(AZ$58=Fperm_SI_Woolf2021!$E$9:$E$93,1,EXP(LN((1.1*(Fperm_SI_Woolf2021!$E$9:$E$93-AZ$58)-63.1579*EXP(-0.19*Fperm_SI_Woolf2021!$E$9:$E$93)+63.1579*EXP(-0.19*AZ$58))/(Fperm_SI_Woolf2021!$E$9:$E$93-AZ$58))*(AZ$58-Fperm_SI_Woolf2021!$E$9:$E$93)/10))) + Fperm_SI_Woolf2021!$H$9:$H$93*EXP(-Fperm_SI_Woolf2021!$K$9:$K$93*$C150*IF(AZ$58=Fperm_SI_Woolf2021!$E$9:$E$93,1,EXP(LN((1.1*(Fperm_SI_Woolf2021!$E$9:$E$93-AZ$58)-63.1579*EXP(-0.19*Fperm_SI_Woolf2021!$E$9:$E$93)+63.1579*EXP(-0.19*AZ$58))/(Fperm_SI_Woolf2021!$E$9:$E$93-AZ$58))*(AZ$58-Fperm_SI_Woolf2021!$E$9:$E$93)/10))),Fperm_SI_Woolf2021!$D$9:$D$93)*AZ$57+INTERCEPT(Fperm_SI_Woolf2021!$F$9:$F$93*EXP(-Fperm_SI_Woolf2021!$I$9:$I$93*$C150*IF(AZ$58=Fperm_SI_Woolf2021!$E$9:$E$93,1,EXP(LN((1.1*(Fperm_SI_Woolf2021!$E$9:$E$93-AZ$58)-63.1579*EXP(-0.19*Fperm_SI_Woolf2021!$E$9:$E$93)+63.1579*EXP(-0.19*AZ$58))/(Fperm_SI_Woolf2021!$E$9:$E$93-AZ$58))*(AZ$58-Fperm_SI_Woolf2021!$E$9:$E$93)/10))) + Fperm_SI_Woolf2021!$G$9:$G$93*EXP(-Fperm_SI_Woolf2021!$J$9:$J$93*$C150*IF(AZ$58=Fperm_SI_Woolf2021!$E$9:$E$93,1,EXP(LN((1.1*(Fperm_SI_Woolf2021!$E$9:$E$93-AZ$58)-63.1579*EXP(-0.19*Fperm_SI_Woolf2021!$E$9:$E$93)+63.1579*EXP(-0.19*AZ$58))/(Fperm_SI_Woolf2021!$E$9:$E$93-AZ$58))*(AZ$58-Fperm_SI_Woolf2021!$E$9:$E$93)/10))) + Fperm_SI_Woolf2021!$H$9:$H$93*EXP(-Fperm_SI_Woolf2021!$K$9:$K$93*$C150*IF(AZ$58=Fperm_SI_Woolf2021!$E$9:$E$93,1,EXP(LN((1.1*(Fperm_SI_Woolf2021!$E$9:$E$93-AZ$58)-63.1579*EXP(-0.19*Fperm_SI_Woolf2021!$E$9:$E$93)+63.1579*EXP(-0.19*AZ$58))/(Fperm_SI_Woolf2021!$E$9:$E$93-AZ$58))*(AZ$58-Fperm_SI_Woolf2021!$E$9:$E$93)/10))),Fperm_SI_Woolf2021!$D$9:$D$93))</f>
        <v>0.21565716320107797</v>
      </c>
      <c r="BA150" s="51" cm="1">
        <f t="array" ref="BA150">MIN(1,SLOPE(Fperm_SI_Woolf2021!$F$9:$F$93*EXP(-Fperm_SI_Woolf2021!$I$9:$I$93*$C150*IF(BA$58=Fperm_SI_Woolf2021!$E$9:$E$93,1,EXP(LN((1.1*(Fperm_SI_Woolf2021!$E$9:$E$93-BA$58)-63.1579*EXP(-0.19*Fperm_SI_Woolf2021!$E$9:$E$93)+63.1579*EXP(-0.19*BA$58))/(Fperm_SI_Woolf2021!$E$9:$E$93-BA$58))*(BA$58-Fperm_SI_Woolf2021!$E$9:$E$93)/10))) + Fperm_SI_Woolf2021!$G$9:$G$93*EXP(-Fperm_SI_Woolf2021!$J$9:$J$93*$C150*IF(BA$58=Fperm_SI_Woolf2021!$E$9:$E$93,1,EXP(LN((1.1*(Fperm_SI_Woolf2021!$E$9:$E$93-BA$58)-63.1579*EXP(-0.19*Fperm_SI_Woolf2021!$E$9:$E$93)+63.1579*EXP(-0.19*BA$58))/(Fperm_SI_Woolf2021!$E$9:$E$93-BA$58))*(BA$58-Fperm_SI_Woolf2021!$E$9:$E$93)/10))) + Fperm_SI_Woolf2021!$H$9:$H$93*EXP(-Fperm_SI_Woolf2021!$K$9:$K$93*$C150*IF(BA$58=Fperm_SI_Woolf2021!$E$9:$E$93,1,EXP(LN((1.1*(Fperm_SI_Woolf2021!$E$9:$E$93-BA$58)-63.1579*EXP(-0.19*Fperm_SI_Woolf2021!$E$9:$E$93)+63.1579*EXP(-0.19*BA$58))/(Fperm_SI_Woolf2021!$E$9:$E$93-BA$58))*(BA$58-Fperm_SI_Woolf2021!$E$9:$E$93)/10))),Fperm_SI_Woolf2021!$D$9:$D$93)*BA$57+INTERCEPT(Fperm_SI_Woolf2021!$F$9:$F$93*EXP(-Fperm_SI_Woolf2021!$I$9:$I$93*$C150*IF(BA$58=Fperm_SI_Woolf2021!$E$9:$E$93,1,EXP(LN((1.1*(Fperm_SI_Woolf2021!$E$9:$E$93-BA$58)-63.1579*EXP(-0.19*Fperm_SI_Woolf2021!$E$9:$E$93)+63.1579*EXP(-0.19*BA$58))/(Fperm_SI_Woolf2021!$E$9:$E$93-BA$58))*(BA$58-Fperm_SI_Woolf2021!$E$9:$E$93)/10))) + Fperm_SI_Woolf2021!$G$9:$G$93*EXP(-Fperm_SI_Woolf2021!$J$9:$J$93*$C150*IF(BA$58=Fperm_SI_Woolf2021!$E$9:$E$93,1,EXP(LN((1.1*(Fperm_SI_Woolf2021!$E$9:$E$93-BA$58)-63.1579*EXP(-0.19*Fperm_SI_Woolf2021!$E$9:$E$93)+63.1579*EXP(-0.19*BA$58))/(Fperm_SI_Woolf2021!$E$9:$E$93-BA$58))*(BA$58-Fperm_SI_Woolf2021!$E$9:$E$93)/10))) + Fperm_SI_Woolf2021!$H$9:$H$93*EXP(-Fperm_SI_Woolf2021!$K$9:$K$93*$C150*IF(BA$58=Fperm_SI_Woolf2021!$E$9:$E$93,1,EXP(LN((1.1*(Fperm_SI_Woolf2021!$E$9:$E$93-BA$58)-63.1579*EXP(-0.19*Fperm_SI_Woolf2021!$E$9:$E$93)+63.1579*EXP(-0.19*BA$58))/(Fperm_SI_Woolf2021!$E$9:$E$93-BA$58))*(BA$58-Fperm_SI_Woolf2021!$E$9:$E$93)/10))),Fperm_SI_Woolf2021!$D$9:$D$93))</f>
        <v>0.20376504097200046</v>
      </c>
      <c r="BB150" s="51" cm="1">
        <f t="array" ref="BB150">MIN(1,SLOPE(Fperm_SI_Woolf2021!$F$9:$F$93*EXP(-Fperm_SI_Woolf2021!$I$9:$I$93*$C150*IF(BB$58=Fperm_SI_Woolf2021!$E$9:$E$93,1,EXP(LN((1.1*(Fperm_SI_Woolf2021!$E$9:$E$93-BB$58)-63.1579*EXP(-0.19*Fperm_SI_Woolf2021!$E$9:$E$93)+63.1579*EXP(-0.19*BB$58))/(Fperm_SI_Woolf2021!$E$9:$E$93-BB$58))*(BB$58-Fperm_SI_Woolf2021!$E$9:$E$93)/10))) + Fperm_SI_Woolf2021!$G$9:$G$93*EXP(-Fperm_SI_Woolf2021!$J$9:$J$93*$C150*IF(BB$58=Fperm_SI_Woolf2021!$E$9:$E$93,1,EXP(LN((1.1*(Fperm_SI_Woolf2021!$E$9:$E$93-BB$58)-63.1579*EXP(-0.19*Fperm_SI_Woolf2021!$E$9:$E$93)+63.1579*EXP(-0.19*BB$58))/(Fperm_SI_Woolf2021!$E$9:$E$93-BB$58))*(BB$58-Fperm_SI_Woolf2021!$E$9:$E$93)/10))) + Fperm_SI_Woolf2021!$H$9:$H$93*EXP(-Fperm_SI_Woolf2021!$K$9:$K$93*$C150*IF(BB$58=Fperm_SI_Woolf2021!$E$9:$E$93,1,EXP(LN((1.1*(Fperm_SI_Woolf2021!$E$9:$E$93-BB$58)-63.1579*EXP(-0.19*Fperm_SI_Woolf2021!$E$9:$E$93)+63.1579*EXP(-0.19*BB$58))/(Fperm_SI_Woolf2021!$E$9:$E$93-BB$58))*(BB$58-Fperm_SI_Woolf2021!$E$9:$E$93)/10))),Fperm_SI_Woolf2021!$D$9:$D$93)*BB$57+INTERCEPT(Fperm_SI_Woolf2021!$F$9:$F$93*EXP(-Fperm_SI_Woolf2021!$I$9:$I$93*$C150*IF(BB$58=Fperm_SI_Woolf2021!$E$9:$E$93,1,EXP(LN((1.1*(Fperm_SI_Woolf2021!$E$9:$E$93-BB$58)-63.1579*EXP(-0.19*Fperm_SI_Woolf2021!$E$9:$E$93)+63.1579*EXP(-0.19*BB$58))/(Fperm_SI_Woolf2021!$E$9:$E$93-BB$58))*(BB$58-Fperm_SI_Woolf2021!$E$9:$E$93)/10))) + Fperm_SI_Woolf2021!$G$9:$G$93*EXP(-Fperm_SI_Woolf2021!$J$9:$J$93*$C150*IF(BB$58=Fperm_SI_Woolf2021!$E$9:$E$93,1,EXP(LN((1.1*(Fperm_SI_Woolf2021!$E$9:$E$93-BB$58)-63.1579*EXP(-0.19*Fperm_SI_Woolf2021!$E$9:$E$93)+63.1579*EXP(-0.19*BB$58))/(Fperm_SI_Woolf2021!$E$9:$E$93-BB$58))*(BB$58-Fperm_SI_Woolf2021!$E$9:$E$93)/10))) + Fperm_SI_Woolf2021!$H$9:$H$93*EXP(-Fperm_SI_Woolf2021!$K$9:$K$93*$C150*IF(BB$58=Fperm_SI_Woolf2021!$E$9:$E$93,1,EXP(LN((1.1*(Fperm_SI_Woolf2021!$E$9:$E$93-BB$58)-63.1579*EXP(-0.19*Fperm_SI_Woolf2021!$E$9:$E$93)+63.1579*EXP(-0.19*BB$58))/(Fperm_SI_Woolf2021!$E$9:$E$93-BB$58))*(BB$58-Fperm_SI_Woolf2021!$E$9:$E$93)/10))),Fperm_SI_Woolf2021!$D$9:$D$93))</f>
        <v>0.19187291874292292</v>
      </c>
      <c r="BC150" s="51" cm="1">
        <f t="array" ref="BC150">MIN(1,SLOPE(Fperm_SI_Woolf2021!$F$9:$F$93*EXP(-Fperm_SI_Woolf2021!$I$9:$I$93*$C150*IF(BC$58=Fperm_SI_Woolf2021!$E$9:$E$93,1,EXP(LN((1.1*(Fperm_SI_Woolf2021!$E$9:$E$93-BC$58)-63.1579*EXP(-0.19*Fperm_SI_Woolf2021!$E$9:$E$93)+63.1579*EXP(-0.19*BC$58))/(Fperm_SI_Woolf2021!$E$9:$E$93-BC$58))*(BC$58-Fperm_SI_Woolf2021!$E$9:$E$93)/10))) + Fperm_SI_Woolf2021!$G$9:$G$93*EXP(-Fperm_SI_Woolf2021!$J$9:$J$93*$C150*IF(BC$58=Fperm_SI_Woolf2021!$E$9:$E$93,1,EXP(LN((1.1*(Fperm_SI_Woolf2021!$E$9:$E$93-BC$58)-63.1579*EXP(-0.19*Fperm_SI_Woolf2021!$E$9:$E$93)+63.1579*EXP(-0.19*BC$58))/(Fperm_SI_Woolf2021!$E$9:$E$93-BC$58))*(BC$58-Fperm_SI_Woolf2021!$E$9:$E$93)/10))) + Fperm_SI_Woolf2021!$H$9:$H$93*EXP(-Fperm_SI_Woolf2021!$K$9:$K$93*$C150*IF(BC$58=Fperm_SI_Woolf2021!$E$9:$E$93,1,EXP(LN((1.1*(Fperm_SI_Woolf2021!$E$9:$E$93-BC$58)-63.1579*EXP(-0.19*Fperm_SI_Woolf2021!$E$9:$E$93)+63.1579*EXP(-0.19*BC$58))/(Fperm_SI_Woolf2021!$E$9:$E$93-BC$58))*(BC$58-Fperm_SI_Woolf2021!$E$9:$E$93)/10))),Fperm_SI_Woolf2021!$D$9:$D$93)*BC$57+INTERCEPT(Fperm_SI_Woolf2021!$F$9:$F$93*EXP(-Fperm_SI_Woolf2021!$I$9:$I$93*$C150*IF(BC$58=Fperm_SI_Woolf2021!$E$9:$E$93,1,EXP(LN((1.1*(Fperm_SI_Woolf2021!$E$9:$E$93-BC$58)-63.1579*EXP(-0.19*Fperm_SI_Woolf2021!$E$9:$E$93)+63.1579*EXP(-0.19*BC$58))/(Fperm_SI_Woolf2021!$E$9:$E$93-BC$58))*(BC$58-Fperm_SI_Woolf2021!$E$9:$E$93)/10))) + Fperm_SI_Woolf2021!$G$9:$G$93*EXP(-Fperm_SI_Woolf2021!$J$9:$J$93*$C150*IF(BC$58=Fperm_SI_Woolf2021!$E$9:$E$93,1,EXP(LN((1.1*(Fperm_SI_Woolf2021!$E$9:$E$93-BC$58)-63.1579*EXP(-0.19*Fperm_SI_Woolf2021!$E$9:$E$93)+63.1579*EXP(-0.19*BC$58))/(Fperm_SI_Woolf2021!$E$9:$E$93-BC$58))*(BC$58-Fperm_SI_Woolf2021!$E$9:$E$93)/10))) + Fperm_SI_Woolf2021!$H$9:$H$93*EXP(-Fperm_SI_Woolf2021!$K$9:$K$93*$C150*IF(BC$58=Fperm_SI_Woolf2021!$E$9:$E$93,1,EXP(LN((1.1*(Fperm_SI_Woolf2021!$E$9:$E$93-BC$58)-63.1579*EXP(-0.19*Fperm_SI_Woolf2021!$E$9:$E$93)+63.1579*EXP(-0.19*BC$58))/(Fperm_SI_Woolf2021!$E$9:$E$93-BC$58))*(BC$58-Fperm_SI_Woolf2021!$E$9:$E$93)/10))),Fperm_SI_Woolf2021!$D$9:$D$93))</f>
        <v>0.17998079651384538</v>
      </c>
      <c r="BD150" s="51" cm="1">
        <f t="array" ref="BD150">MIN(1,SLOPE(Fperm_SI_Woolf2021!$F$9:$F$93*EXP(-Fperm_SI_Woolf2021!$I$9:$I$93*$C150*IF(BD$58=Fperm_SI_Woolf2021!$E$9:$E$93,1,EXP(LN((1.1*(Fperm_SI_Woolf2021!$E$9:$E$93-BD$58)-63.1579*EXP(-0.19*Fperm_SI_Woolf2021!$E$9:$E$93)+63.1579*EXP(-0.19*BD$58))/(Fperm_SI_Woolf2021!$E$9:$E$93-BD$58))*(BD$58-Fperm_SI_Woolf2021!$E$9:$E$93)/10))) + Fperm_SI_Woolf2021!$G$9:$G$93*EXP(-Fperm_SI_Woolf2021!$J$9:$J$93*$C150*IF(BD$58=Fperm_SI_Woolf2021!$E$9:$E$93,1,EXP(LN((1.1*(Fperm_SI_Woolf2021!$E$9:$E$93-BD$58)-63.1579*EXP(-0.19*Fperm_SI_Woolf2021!$E$9:$E$93)+63.1579*EXP(-0.19*BD$58))/(Fperm_SI_Woolf2021!$E$9:$E$93-BD$58))*(BD$58-Fperm_SI_Woolf2021!$E$9:$E$93)/10))) + Fperm_SI_Woolf2021!$H$9:$H$93*EXP(-Fperm_SI_Woolf2021!$K$9:$K$93*$C150*IF(BD$58=Fperm_SI_Woolf2021!$E$9:$E$93,1,EXP(LN((1.1*(Fperm_SI_Woolf2021!$E$9:$E$93-BD$58)-63.1579*EXP(-0.19*Fperm_SI_Woolf2021!$E$9:$E$93)+63.1579*EXP(-0.19*BD$58))/(Fperm_SI_Woolf2021!$E$9:$E$93-BD$58))*(BD$58-Fperm_SI_Woolf2021!$E$9:$E$93)/10))),Fperm_SI_Woolf2021!$D$9:$D$93)*BD$57+INTERCEPT(Fperm_SI_Woolf2021!$F$9:$F$93*EXP(-Fperm_SI_Woolf2021!$I$9:$I$93*$C150*IF(BD$58=Fperm_SI_Woolf2021!$E$9:$E$93,1,EXP(LN((1.1*(Fperm_SI_Woolf2021!$E$9:$E$93-BD$58)-63.1579*EXP(-0.19*Fperm_SI_Woolf2021!$E$9:$E$93)+63.1579*EXP(-0.19*BD$58))/(Fperm_SI_Woolf2021!$E$9:$E$93-BD$58))*(BD$58-Fperm_SI_Woolf2021!$E$9:$E$93)/10))) + Fperm_SI_Woolf2021!$G$9:$G$93*EXP(-Fperm_SI_Woolf2021!$J$9:$J$93*$C150*IF(BD$58=Fperm_SI_Woolf2021!$E$9:$E$93,1,EXP(LN((1.1*(Fperm_SI_Woolf2021!$E$9:$E$93-BD$58)-63.1579*EXP(-0.19*Fperm_SI_Woolf2021!$E$9:$E$93)+63.1579*EXP(-0.19*BD$58))/(Fperm_SI_Woolf2021!$E$9:$E$93-BD$58))*(BD$58-Fperm_SI_Woolf2021!$E$9:$E$93)/10))) + Fperm_SI_Woolf2021!$H$9:$H$93*EXP(-Fperm_SI_Woolf2021!$K$9:$K$93*$C150*IF(BD$58=Fperm_SI_Woolf2021!$E$9:$E$93,1,EXP(LN((1.1*(Fperm_SI_Woolf2021!$E$9:$E$93-BD$58)-63.1579*EXP(-0.19*Fperm_SI_Woolf2021!$E$9:$E$93)+63.1579*EXP(-0.19*BD$58))/(Fperm_SI_Woolf2021!$E$9:$E$93-BD$58))*(BD$58-Fperm_SI_Woolf2021!$E$9:$E$93)/10))),Fperm_SI_Woolf2021!$D$9:$D$93))</f>
        <v>0.16808867428476787</v>
      </c>
      <c r="BE150" s="51" cm="1">
        <f t="array" ref="BE150">MIN(1,SLOPE(Fperm_SI_Woolf2021!$F$9:$F$93*EXP(-Fperm_SI_Woolf2021!$I$9:$I$93*$C150*IF(BE$58=Fperm_SI_Woolf2021!$E$9:$E$93,1,EXP(LN((1.1*(Fperm_SI_Woolf2021!$E$9:$E$93-BE$58)-63.1579*EXP(-0.19*Fperm_SI_Woolf2021!$E$9:$E$93)+63.1579*EXP(-0.19*BE$58))/(Fperm_SI_Woolf2021!$E$9:$E$93-BE$58))*(BE$58-Fperm_SI_Woolf2021!$E$9:$E$93)/10))) + Fperm_SI_Woolf2021!$G$9:$G$93*EXP(-Fperm_SI_Woolf2021!$J$9:$J$93*$C150*IF(BE$58=Fperm_SI_Woolf2021!$E$9:$E$93,1,EXP(LN((1.1*(Fperm_SI_Woolf2021!$E$9:$E$93-BE$58)-63.1579*EXP(-0.19*Fperm_SI_Woolf2021!$E$9:$E$93)+63.1579*EXP(-0.19*BE$58))/(Fperm_SI_Woolf2021!$E$9:$E$93-BE$58))*(BE$58-Fperm_SI_Woolf2021!$E$9:$E$93)/10))) + Fperm_SI_Woolf2021!$H$9:$H$93*EXP(-Fperm_SI_Woolf2021!$K$9:$K$93*$C150*IF(BE$58=Fperm_SI_Woolf2021!$E$9:$E$93,1,EXP(LN((1.1*(Fperm_SI_Woolf2021!$E$9:$E$93-BE$58)-63.1579*EXP(-0.19*Fperm_SI_Woolf2021!$E$9:$E$93)+63.1579*EXP(-0.19*BE$58))/(Fperm_SI_Woolf2021!$E$9:$E$93-BE$58))*(BE$58-Fperm_SI_Woolf2021!$E$9:$E$93)/10))),Fperm_SI_Woolf2021!$D$9:$D$93)*BE$57+INTERCEPT(Fperm_SI_Woolf2021!$F$9:$F$93*EXP(-Fperm_SI_Woolf2021!$I$9:$I$93*$C150*IF(BE$58=Fperm_SI_Woolf2021!$E$9:$E$93,1,EXP(LN((1.1*(Fperm_SI_Woolf2021!$E$9:$E$93-BE$58)-63.1579*EXP(-0.19*Fperm_SI_Woolf2021!$E$9:$E$93)+63.1579*EXP(-0.19*BE$58))/(Fperm_SI_Woolf2021!$E$9:$E$93-BE$58))*(BE$58-Fperm_SI_Woolf2021!$E$9:$E$93)/10))) + Fperm_SI_Woolf2021!$G$9:$G$93*EXP(-Fperm_SI_Woolf2021!$J$9:$J$93*$C150*IF(BE$58=Fperm_SI_Woolf2021!$E$9:$E$93,1,EXP(LN((1.1*(Fperm_SI_Woolf2021!$E$9:$E$93-BE$58)-63.1579*EXP(-0.19*Fperm_SI_Woolf2021!$E$9:$E$93)+63.1579*EXP(-0.19*BE$58))/(Fperm_SI_Woolf2021!$E$9:$E$93-BE$58))*(BE$58-Fperm_SI_Woolf2021!$E$9:$E$93)/10))) + Fperm_SI_Woolf2021!$H$9:$H$93*EXP(-Fperm_SI_Woolf2021!$K$9:$K$93*$C150*IF(BE$58=Fperm_SI_Woolf2021!$E$9:$E$93,1,EXP(LN((1.1*(Fperm_SI_Woolf2021!$E$9:$E$93-BE$58)-63.1579*EXP(-0.19*Fperm_SI_Woolf2021!$E$9:$E$93)+63.1579*EXP(-0.19*BE$58))/(Fperm_SI_Woolf2021!$E$9:$E$93-BE$58))*(BE$58-Fperm_SI_Woolf2021!$E$9:$E$93)/10))),Fperm_SI_Woolf2021!$D$9:$D$93))</f>
        <v>0.15619655205569033</v>
      </c>
      <c r="BF150" s="51" cm="1">
        <f t="array" ref="BF150">MIN(1,SLOPE(Fperm_SI_Woolf2021!$F$9:$F$93*EXP(-Fperm_SI_Woolf2021!$I$9:$I$93*$C150*IF(BF$58=Fperm_SI_Woolf2021!$E$9:$E$93,1,EXP(LN((1.1*(Fperm_SI_Woolf2021!$E$9:$E$93-BF$58)-63.1579*EXP(-0.19*Fperm_SI_Woolf2021!$E$9:$E$93)+63.1579*EXP(-0.19*BF$58))/(Fperm_SI_Woolf2021!$E$9:$E$93-BF$58))*(BF$58-Fperm_SI_Woolf2021!$E$9:$E$93)/10))) + Fperm_SI_Woolf2021!$G$9:$G$93*EXP(-Fperm_SI_Woolf2021!$J$9:$J$93*$C150*IF(BF$58=Fperm_SI_Woolf2021!$E$9:$E$93,1,EXP(LN((1.1*(Fperm_SI_Woolf2021!$E$9:$E$93-BF$58)-63.1579*EXP(-0.19*Fperm_SI_Woolf2021!$E$9:$E$93)+63.1579*EXP(-0.19*BF$58))/(Fperm_SI_Woolf2021!$E$9:$E$93-BF$58))*(BF$58-Fperm_SI_Woolf2021!$E$9:$E$93)/10))) + Fperm_SI_Woolf2021!$H$9:$H$93*EXP(-Fperm_SI_Woolf2021!$K$9:$K$93*$C150*IF(BF$58=Fperm_SI_Woolf2021!$E$9:$E$93,1,EXP(LN((1.1*(Fperm_SI_Woolf2021!$E$9:$E$93-BF$58)-63.1579*EXP(-0.19*Fperm_SI_Woolf2021!$E$9:$E$93)+63.1579*EXP(-0.19*BF$58))/(Fperm_SI_Woolf2021!$E$9:$E$93-BF$58))*(BF$58-Fperm_SI_Woolf2021!$E$9:$E$93)/10))),Fperm_SI_Woolf2021!$D$9:$D$93)*BF$57+INTERCEPT(Fperm_SI_Woolf2021!$F$9:$F$93*EXP(-Fperm_SI_Woolf2021!$I$9:$I$93*$C150*IF(BF$58=Fperm_SI_Woolf2021!$E$9:$E$93,1,EXP(LN((1.1*(Fperm_SI_Woolf2021!$E$9:$E$93-BF$58)-63.1579*EXP(-0.19*Fperm_SI_Woolf2021!$E$9:$E$93)+63.1579*EXP(-0.19*BF$58))/(Fperm_SI_Woolf2021!$E$9:$E$93-BF$58))*(BF$58-Fperm_SI_Woolf2021!$E$9:$E$93)/10))) + Fperm_SI_Woolf2021!$G$9:$G$93*EXP(-Fperm_SI_Woolf2021!$J$9:$J$93*$C150*IF(BF$58=Fperm_SI_Woolf2021!$E$9:$E$93,1,EXP(LN((1.1*(Fperm_SI_Woolf2021!$E$9:$E$93-BF$58)-63.1579*EXP(-0.19*Fperm_SI_Woolf2021!$E$9:$E$93)+63.1579*EXP(-0.19*BF$58))/(Fperm_SI_Woolf2021!$E$9:$E$93-BF$58))*(BF$58-Fperm_SI_Woolf2021!$E$9:$E$93)/10))) + Fperm_SI_Woolf2021!$H$9:$H$93*EXP(-Fperm_SI_Woolf2021!$K$9:$K$93*$C150*IF(BF$58=Fperm_SI_Woolf2021!$E$9:$E$93,1,EXP(LN((1.1*(Fperm_SI_Woolf2021!$E$9:$E$93-BF$58)-63.1579*EXP(-0.19*Fperm_SI_Woolf2021!$E$9:$E$93)+63.1579*EXP(-0.19*BF$58))/(Fperm_SI_Woolf2021!$E$9:$E$93-BF$58))*(BF$58-Fperm_SI_Woolf2021!$E$9:$E$93)/10))),Fperm_SI_Woolf2021!$D$9:$D$93))</f>
        <v>0.14430442982661279</v>
      </c>
      <c r="BG150" s="51" cm="1">
        <f t="array" ref="BG150">MIN(1,SLOPE(Fperm_SI_Woolf2021!$F$9:$F$93*EXP(-Fperm_SI_Woolf2021!$I$9:$I$93*$C150*IF(BG$58=Fperm_SI_Woolf2021!$E$9:$E$93,1,EXP(LN((1.1*(Fperm_SI_Woolf2021!$E$9:$E$93-BG$58)-63.1579*EXP(-0.19*Fperm_SI_Woolf2021!$E$9:$E$93)+63.1579*EXP(-0.19*BG$58))/(Fperm_SI_Woolf2021!$E$9:$E$93-BG$58))*(BG$58-Fperm_SI_Woolf2021!$E$9:$E$93)/10))) + Fperm_SI_Woolf2021!$G$9:$G$93*EXP(-Fperm_SI_Woolf2021!$J$9:$J$93*$C150*IF(BG$58=Fperm_SI_Woolf2021!$E$9:$E$93,1,EXP(LN((1.1*(Fperm_SI_Woolf2021!$E$9:$E$93-BG$58)-63.1579*EXP(-0.19*Fperm_SI_Woolf2021!$E$9:$E$93)+63.1579*EXP(-0.19*BG$58))/(Fperm_SI_Woolf2021!$E$9:$E$93-BG$58))*(BG$58-Fperm_SI_Woolf2021!$E$9:$E$93)/10))) + Fperm_SI_Woolf2021!$H$9:$H$93*EXP(-Fperm_SI_Woolf2021!$K$9:$K$93*$C150*IF(BG$58=Fperm_SI_Woolf2021!$E$9:$E$93,1,EXP(LN((1.1*(Fperm_SI_Woolf2021!$E$9:$E$93-BG$58)-63.1579*EXP(-0.19*Fperm_SI_Woolf2021!$E$9:$E$93)+63.1579*EXP(-0.19*BG$58))/(Fperm_SI_Woolf2021!$E$9:$E$93-BG$58))*(BG$58-Fperm_SI_Woolf2021!$E$9:$E$93)/10))),Fperm_SI_Woolf2021!$D$9:$D$93)*BG$57+INTERCEPT(Fperm_SI_Woolf2021!$F$9:$F$93*EXP(-Fperm_SI_Woolf2021!$I$9:$I$93*$C150*IF(BG$58=Fperm_SI_Woolf2021!$E$9:$E$93,1,EXP(LN((1.1*(Fperm_SI_Woolf2021!$E$9:$E$93-BG$58)-63.1579*EXP(-0.19*Fperm_SI_Woolf2021!$E$9:$E$93)+63.1579*EXP(-0.19*BG$58))/(Fperm_SI_Woolf2021!$E$9:$E$93-BG$58))*(BG$58-Fperm_SI_Woolf2021!$E$9:$E$93)/10))) + Fperm_SI_Woolf2021!$G$9:$G$93*EXP(-Fperm_SI_Woolf2021!$J$9:$J$93*$C150*IF(BG$58=Fperm_SI_Woolf2021!$E$9:$E$93,1,EXP(LN((1.1*(Fperm_SI_Woolf2021!$E$9:$E$93-BG$58)-63.1579*EXP(-0.19*Fperm_SI_Woolf2021!$E$9:$E$93)+63.1579*EXP(-0.19*BG$58))/(Fperm_SI_Woolf2021!$E$9:$E$93-BG$58))*(BG$58-Fperm_SI_Woolf2021!$E$9:$E$93)/10))) + Fperm_SI_Woolf2021!$H$9:$H$93*EXP(-Fperm_SI_Woolf2021!$K$9:$K$93*$C150*IF(BG$58=Fperm_SI_Woolf2021!$E$9:$E$93,1,EXP(LN((1.1*(Fperm_SI_Woolf2021!$E$9:$E$93-BG$58)-63.1579*EXP(-0.19*Fperm_SI_Woolf2021!$E$9:$E$93)+63.1579*EXP(-0.19*BG$58))/(Fperm_SI_Woolf2021!$E$9:$E$93-BG$58))*(BG$58-Fperm_SI_Woolf2021!$E$9:$E$93)/10))),Fperm_SI_Woolf2021!$D$9:$D$93))</f>
        <v>0.13241230759753525</v>
      </c>
      <c r="BH150" s="51" cm="1">
        <f t="array" ref="BH150">MIN(1,SLOPE(Fperm_SI_Woolf2021!$F$9:$F$93*EXP(-Fperm_SI_Woolf2021!$I$9:$I$93*$C150*IF(BH$58=Fperm_SI_Woolf2021!$E$9:$E$93,1,EXP(LN((1.1*(Fperm_SI_Woolf2021!$E$9:$E$93-BH$58)-63.1579*EXP(-0.19*Fperm_SI_Woolf2021!$E$9:$E$93)+63.1579*EXP(-0.19*BH$58))/(Fperm_SI_Woolf2021!$E$9:$E$93-BH$58))*(BH$58-Fperm_SI_Woolf2021!$E$9:$E$93)/10))) + Fperm_SI_Woolf2021!$G$9:$G$93*EXP(-Fperm_SI_Woolf2021!$J$9:$J$93*$C150*IF(BH$58=Fperm_SI_Woolf2021!$E$9:$E$93,1,EXP(LN((1.1*(Fperm_SI_Woolf2021!$E$9:$E$93-BH$58)-63.1579*EXP(-0.19*Fperm_SI_Woolf2021!$E$9:$E$93)+63.1579*EXP(-0.19*BH$58))/(Fperm_SI_Woolf2021!$E$9:$E$93-BH$58))*(BH$58-Fperm_SI_Woolf2021!$E$9:$E$93)/10))) + Fperm_SI_Woolf2021!$H$9:$H$93*EXP(-Fperm_SI_Woolf2021!$K$9:$K$93*$C150*IF(BH$58=Fperm_SI_Woolf2021!$E$9:$E$93,1,EXP(LN((1.1*(Fperm_SI_Woolf2021!$E$9:$E$93-BH$58)-63.1579*EXP(-0.19*Fperm_SI_Woolf2021!$E$9:$E$93)+63.1579*EXP(-0.19*BH$58))/(Fperm_SI_Woolf2021!$E$9:$E$93-BH$58))*(BH$58-Fperm_SI_Woolf2021!$E$9:$E$93)/10))),Fperm_SI_Woolf2021!$D$9:$D$93)*BH$57+INTERCEPT(Fperm_SI_Woolf2021!$F$9:$F$93*EXP(-Fperm_SI_Woolf2021!$I$9:$I$93*$C150*IF(BH$58=Fperm_SI_Woolf2021!$E$9:$E$93,1,EXP(LN((1.1*(Fperm_SI_Woolf2021!$E$9:$E$93-BH$58)-63.1579*EXP(-0.19*Fperm_SI_Woolf2021!$E$9:$E$93)+63.1579*EXP(-0.19*BH$58))/(Fperm_SI_Woolf2021!$E$9:$E$93-BH$58))*(BH$58-Fperm_SI_Woolf2021!$E$9:$E$93)/10))) + Fperm_SI_Woolf2021!$G$9:$G$93*EXP(-Fperm_SI_Woolf2021!$J$9:$J$93*$C150*IF(BH$58=Fperm_SI_Woolf2021!$E$9:$E$93,1,EXP(LN((1.1*(Fperm_SI_Woolf2021!$E$9:$E$93-BH$58)-63.1579*EXP(-0.19*Fperm_SI_Woolf2021!$E$9:$E$93)+63.1579*EXP(-0.19*BH$58))/(Fperm_SI_Woolf2021!$E$9:$E$93-BH$58))*(BH$58-Fperm_SI_Woolf2021!$E$9:$E$93)/10))) + Fperm_SI_Woolf2021!$H$9:$H$93*EXP(-Fperm_SI_Woolf2021!$K$9:$K$93*$C150*IF(BH$58=Fperm_SI_Woolf2021!$E$9:$E$93,1,EXP(LN((1.1*(Fperm_SI_Woolf2021!$E$9:$E$93-BH$58)-63.1579*EXP(-0.19*Fperm_SI_Woolf2021!$E$9:$E$93)+63.1579*EXP(-0.19*BH$58))/(Fperm_SI_Woolf2021!$E$9:$E$93-BH$58))*(BH$58-Fperm_SI_Woolf2021!$E$9:$E$93)/10))),Fperm_SI_Woolf2021!$D$9:$D$93))</f>
        <v>0.12052018536845771</v>
      </c>
      <c r="BI150" s="51" cm="1">
        <f t="array" ref="BI150">MIN(1,SLOPE(Fperm_SI_Woolf2021!$F$9:$F$93*EXP(-Fperm_SI_Woolf2021!$I$9:$I$93*$C150*IF(BI$58=Fperm_SI_Woolf2021!$E$9:$E$93,1,EXP(LN((1.1*(Fperm_SI_Woolf2021!$E$9:$E$93-BI$58)-63.1579*EXP(-0.19*Fperm_SI_Woolf2021!$E$9:$E$93)+63.1579*EXP(-0.19*BI$58))/(Fperm_SI_Woolf2021!$E$9:$E$93-BI$58))*(BI$58-Fperm_SI_Woolf2021!$E$9:$E$93)/10))) + Fperm_SI_Woolf2021!$G$9:$G$93*EXP(-Fperm_SI_Woolf2021!$J$9:$J$93*$C150*IF(BI$58=Fperm_SI_Woolf2021!$E$9:$E$93,1,EXP(LN((1.1*(Fperm_SI_Woolf2021!$E$9:$E$93-BI$58)-63.1579*EXP(-0.19*Fperm_SI_Woolf2021!$E$9:$E$93)+63.1579*EXP(-0.19*BI$58))/(Fperm_SI_Woolf2021!$E$9:$E$93-BI$58))*(BI$58-Fperm_SI_Woolf2021!$E$9:$E$93)/10))) + Fperm_SI_Woolf2021!$H$9:$H$93*EXP(-Fperm_SI_Woolf2021!$K$9:$K$93*$C150*IF(BI$58=Fperm_SI_Woolf2021!$E$9:$E$93,1,EXP(LN((1.1*(Fperm_SI_Woolf2021!$E$9:$E$93-BI$58)-63.1579*EXP(-0.19*Fperm_SI_Woolf2021!$E$9:$E$93)+63.1579*EXP(-0.19*BI$58))/(Fperm_SI_Woolf2021!$E$9:$E$93-BI$58))*(BI$58-Fperm_SI_Woolf2021!$E$9:$E$93)/10))),Fperm_SI_Woolf2021!$D$9:$D$93)*BI$57+INTERCEPT(Fperm_SI_Woolf2021!$F$9:$F$93*EXP(-Fperm_SI_Woolf2021!$I$9:$I$93*$C150*IF(BI$58=Fperm_SI_Woolf2021!$E$9:$E$93,1,EXP(LN((1.1*(Fperm_SI_Woolf2021!$E$9:$E$93-BI$58)-63.1579*EXP(-0.19*Fperm_SI_Woolf2021!$E$9:$E$93)+63.1579*EXP(-0.19*BI$58))/(Fperm_SI_Woolf2021!$E$9:$E$93-BI$58))*(BI$58-Fperm_SI_Woolf2021!$E$9:$E$93)/10))) + Fperm_SI_Woolf2021!$G$9:$G$93*EXP(-Fperm_SI_Woolf2021!$J$9:$J$93*$C150*IF(BI$58=Fperm_SI_Woolf2021!$E$9:$E$93,1,EXP(LN((1.1*(Fperm_SI_Woolf2021!$E$9:$E$93-BI$58)-63.1579*EXP(-0.19*Fperm_SI_Woolf2021!$E$9:$E$93)+63.1579*EXP(-0.19*BI$58))/(Fperm_SI_Woolf2021!$E$9:$E$93-BI$58))*(BI$58-Fperm_SI_Woolf2021!$E$9:$E$93)/10))) + Fperm_SI_Woolf2021!$H$9:$H$93*EXP(-Fperm_SI_Woolf2021!$K$9:$K$93*$C150*IF(BI$58=Fperm_SI_Woolf2021!$E$9:$E$93,1,EXP(LN((1.1*(Fperm_SI_Woolf2021!$E$9:$E$93-BI$58)-63.1579*EXP(-0.19*Fperm_SI_Woolf2021!$E$9:$E$93)+63.1579*EXP(-0.19*BI$58))/(Fperm_SI_Woolf2021!$E$9:$E$93-BI$58))*(BI$58-Fperm_SI_Woolf2021!$E$9:$E$93)/10))),Fperm_SI_Woolf2021!$D$9:$D$93))</f>
        <v>0.10862806313938017</v>
      </c>
      <c r="BJ150" s="51" cm="1">
        <f t="array" ref="BJ150">MIN(1,SLOPE(Fperm_SI_Woolf2021!$F$9:$F$93*EXP(-Fperm_SI_Woolf2021!$I$9:$I$93*$C150*IF(BJ$58=Fperm_SI_Woolf2021!$E$9:$E$93,1,EXP(LN((1.1*(Fperm_SI_Woolf2021!$E$9:$E$93-BJ$58)-63.1579*EXP(-0.19*Fperm_SI_Woolf2021!$E$9:$E$93)+63.1579*EXP(-0.19*BJ$58))/(Fperm_SI_Woolf2021!$E$9:$E$93-BJ$58))*(BJ$58-Fperm_SI_Woolf2021!$E$9:$E$93)/10))) + Fperm_SI_Woolf2021!$G$9:$G$93*EXP(-Fperm_SI_Woolf2021!$J$9:$J$93*$C150*IF(BJ$58=Fperm_SI_Woolf2021!$E$9:$E$93,1,EXP(LN((1.1*(Fperm_SI_Woolf2021!$E$9:$E$93-BJ$58)-63.1579*EXP(-0.19*Fperm_SI_Woolf2021!$E$9:$E$93)+63.1579*EXP(-0.19*BJ$58))/(Fperm_SI_Woolf2021!$E$9:$E$93-BJ$58))*(BJ$58-Fperm_SI_Woolf2021!$E$9:$E$93)/10))) + Fperm_SI_Woolf2021!$H$9:$H$93*EXP(-Fperm_SI_Woolf2021!$K$9:$K$93*$C150*IF(BJ$58=Fperm_SI_Woolf2021!$E$9:$E$93,1,EXP(LN((1.1*(Fperm_SI_Woolf2021!$E$9:$E$93-BJ$58)-63.1579*EXP(-0.19*Fperm_SI_Woolf2021!$E$9:$E$93)+63.1579*EXP(-0.19*BJ$58))/(Fperm_SI_Woolf2021!$E$9:$E$93-BJ$58))*(BJ$58-Fperm_SI_Woolf2021!$E$9:$E$93)/10))),Fperm_SI_Woolf2021!$D$9:$D$93)*BJ$57+INTERCEPT(Fperm_SI_Woolf2021!$F$9:$F$93*EXP(-Fperm_SI_Woolf2021!$I$9:$I$93*$C150*IF(BJ$58=Fperm_SI_Woolf2021!$E$9:$E$93,1,EXP(LN((1.1*(Fperm_SI_Woolf2021!$E$9:$E$93-BJ$58)-63.1579*EXP(-0.19*Fperm_SI_Woolf2021!$E$9:$E$93)+63.1579*EXP(-0.19*BJ$58))/(Fperm_SI_Woolf2021!$E$9:$E$93-BJ$58))*(BJ$58-Fperm_SI_Woolf2021!$E$9:$E$93)/10))) + Fperm_SI_Woolf2021!$G$9:$G$93*EXP(-Fperm_SI_Woolf2021!$J$9:$J$93*$C150*IF(BJ$58=Fperm_SI_Woolf2021!$E$9:$E$93,1,EXP(LN((1.1*(Fperm_SI_Woolf2021!$E$9:$E$93-BJ$58)-63.1579*EXP(-0.19*Fperm_SI_Woolf2021!$E$9:$E$93)+63.1579*EXP(-0.19*BJ$58))/(Fperm_SI_Woolf2021!$E$9:$E$93-BJ$58))*(BJ$58-Fperm_SI_Woolf2021!$E$9:$E$93)/10))) + Fperm_SI_Woolf2021!$H$9:$H$93*EXP(-Fperm_SI_Woolf2021!$K$9:$K$93*$C150*IF(BJ$58=Fperm_SI_Woolf2021!$E$9:$E$93,1,EXP(LN((1.1*(Fperm_SI_Woolf2021!$E$9:$E$93-BJ$58)-63.1579*EXP(-0.19*Fperm_SI_Woolf2021!$E$9:$E$93)+63.1579*EXP(-0.19*BJ$58))/(Fperm_SI_Woolf2021!$E$9:$E$93-BJ$58))*(BJ$58-Fperm_SI_Woolf2021!$E$9:$E$93)/10))),Fperm_SI_Woolf2021!$D$9:$D$93))</f>
        <v>9.6735940910302631E-2</v>
      </c>
      <c r="BK150" s="51" cm="1">
        <f t="array" ref="BK150">MIN(1,SLOPE(Fperm_SI_Woolf2021!$F$9:$F$93*EXP(-Fperm_SI_Woolf2021!$I$9:$I$93*$C150*IF(BK$58=Fperm_SI_Woolf2021!$E$9:$E$93,1,EXP(LN((1.1*(Fperm_SI_Woolf2021!$E$9:$E$93-BK$58)-63.1579*EXP(-0.19*Fperm_SI_Woolf2021!$E$9:$E$93)+63.1579*EXP(-0.19*BK$58))/(Fperm_SI_Woolf2021!$E$9:$E$93-BK$58))*(BK$58-Fperm_SI_Woolf2021!$E$9:$E$93)/10))) + Fperm_SI_Woolf2021!$G$9:$G$93*EXP(-Fperm_SI_Woolf2021!$J$9:$J$93*$C150*IF(BK$58=Fperm_SI_Woolf2021!$E$9:$E$93,1,EXP(LN((1.1*(Fperm_SI_Woolf2021!$E$9:$E$93-BK$58)-63.1579*EXP(-0.19*Fperm_SI_Woolf2021!$E$9:$E$93)+63.1579*EXP(-0.19*BK$58))/(Fperm_SI_Woolf2021!$E$9:$E$93-BK$58))*(BK$58-Fperm_SI_Woolf2021!$E$9:$E$93)/10))) + Fperm_SI_Woolf2021!$H$9:$H$93*EXP(-Fperm_SI_Woolf2021!$K$9:$K$93*$C150*IF(BK$58=Fperm_SI_Woolf2021!$E$9:$E$93,1,EXP(LN((1.1*(Fperm_SI_Woolf2021!$E$9:$E$93-BK$58)-63.1579*EXP(-0.19*Fperm_SI_Woolf2021!$E$9:$E$93)+63.1579*EXP(-0.19*BK$58))/(Fperm_SI_Woolf2021!$E$9:$E$93-BK$58))*(BK$58-Fperm_SI_Woolf2021!$E$9:$E$93)/10))),Fperm_SI_Woolf2021!$D$9:$D$93)*BK$57+INTERCEPT(Fperm_SI_Woolf2021!$F$9:$F$93*EXP(-Fperm_SI_Woolf2021!$I$9:$I$93*$C150*IF(BK$58=Fperm_SI_Woolf2021!$E$9:$E$93,1,EXP(LN((1.1*(Fperm_SI_Woolf2021!$E$9:$E$93-BK$58)-63.1579*EXP(-0.19*Fperm_SI_Woolf2021!$E$9:$E$93)+63.1579*EXP(-0.19*BK$58))/(Fperm_SI_Woolf2021!$E$9:$E$93-BK$58))*(BK$58-Fperm_SI_Woolf2021!$E$9:$E$93)/10))) + Fperm_SI_Woolf2021!$G$9:$G$93*EXP(-Fperm_SI_Woolf2021!$J$9:$J$93*$C150*IF(BK$58=Fperm_SI_Woolf2021!$E$9:$E$93,1,EXP(LN((1.1*(Fperm_SI_Woolf2021!$E$9:$E$93-BK$58)-63.1579*EXP(-0.19*Fperm_SI_Woolf2021!$E$9:$E$93)+63.1579*EXP(-0.19*BK$58))/(Fperm_SI_Woolf2021!$E$9:$E$93-BK$58))*(BK$58-Fperm_SI_Woolf2021!$E$9:$E$93)/10))) + Fperm_SI_Woolf2021!$H$9:$H$93*EXP(-Fperm_SI_Woolf2021!$K$9:$K$93*$C150*IF(BK$58=Fperm_SI_Woolf2021!$E$9:$E$93,1,EXP(LN((1.1*(Fperm_SI_Woolf2021!$E$9:$E$93-BK$58)-63.1579*EXP(-0.19*Fperm_SI_Woolf2021!$E$9:$E$93)+63.1579*EXP(-0.19*BK$58))/(Fperm_SI_Woolf2021!$E$9:$E$93-BK$58))*(BK$58-Fperm_SI_Woolf2021!$E$9:$E$93)/10))),Fperm_SI_Woolf2021!$D$9:$D$93))</f>
        <v>8.4843818681225064E-2</v>
      </c>
      <c r="BL150" s="51" cm="1">
        <f t="array" ref="BL150">MIN(1,SLOPE(Fperm_SI_Woolf2021!$F$9:$F$93*EXP(-Fperm_SI_Woolf2021!$I$9:$I$93*$C150*IF(BL$58=Fperm_SI_Woolf2021!$E$9:$E$93,1,EXP(LN((1.1*(Fperm_SI_Woolf2021!$E$9:$E$93-BL$58)-63.1579*EXP(-0.19*Fperm_SI_Woolf2021!$E$9:$E$93)+63.1579*EXP(-0.19*BL$58))/(Fperm_SI_Woolf2021!$E$9:$E$93-BL$58))*(BL$58-Fperm_SI_Woolf2021!$E$9:$E$93)/10))) + Fperm_SI_Woolf2021!$G$9:$G$93*EXP(-Fperm_SI_Woolf2021!$J$9:$J$93*$C150*IF(BL$58=Fperm_SI_Woolf2021!$E$9:$E$93,1,EXP(LN((1.1*(Fperm_SI_Woolf2021!$E$9:$E$93-BL$58)-63.1579*EXP(-0.19*Fperm_SI_Woolf2021!$E$9:$E$93)+63.1579*EXP(-0.19*BL$58))/(Fperm_SI_Woolf2021!$E$9:$E$93-BL$58))*(BL$58-Fperm_SI_Woolf2021!$E$9:$E$93)/10))) + Fperm_SI_Woolf2021!$H$9:$H$93*EXP(-Fperm_SI_Woolf2021!$K$9:$K$93*$C150*IF(BL$58=Fperm_SI_Woolf2021!$E$9:$E$93,1,EXP(LN((1.1*(Fperm_SI_Woolf2021!$E$9:$E$93-BL$58)-63.1579*EXP(-0.19*Fperm_SI_Woolf2021!$E$9:$E$93)+63.1579*EXP(-0.19*BL$58))/(Fperm_SI_Woolf2021!$E$9:$E$93-BL$58))*(BL$58-Fperm_SI_Woolf2021!$E$9:$E$93)/10))),Fperm_SI_Woolf2021!$D$9:$D$93)*BL$57+INTERCEPT(Fperm_SI_Woolf2021!$F$9:$F$93*EXP(-Fperm_SI_Woolf2021!$I$9:$I$93*$C150*IF(BL$58=Fperm_SI_Woolf2021!$E$9:$E$93,1,EXP(LN((1.1*(Fperm_SI_Woolf2021!$E$9:$E$93-BL$58)-63.1579*EXP(-0.19*Fperm_SI_Woolf2021!$E$9:$E$93)+63.1579*EXP(-0.19*BL$58))/(Fperm_SI_Woolf2021!$E$9:$E$93-BL$58))*(BL$58-Fperm_SI_Woolf2021!$E$9:$E$93)/10))) + Fperm_SI_Woolf2021!$G$9:$G$93*EXP(-Fperm_SI_Woolf2021!$J$9:$J$93*$C150*IF(BL$58=Fperm_SI_Woolf2021!$E$9:$E$93,1,EXP(LN((1.1*(Fperm_SI_Woolf2021!$E$9:$E$93-BL$58)-63.1579*EXP(-0.19*Fperm_SI_Woolf2021!$E$9:$E$93)+63.1579*EXP(-0.19*BL$58))/(Fperm_SI_Woolf2021!$E$9:$E$93-BL$58))*(BL$58-Fperm_SI_Woolf2021!$E$9:$E$93)/10))) + Fperm_SI_Woolf2021!$H$9:$H$93*EXP(-Fperm_SI_Woolf2021!$K$9:$K$93*$C150*IF(BL$58=Fperm_SI_Woolf2021!$E$9:$E$93,1,EXP(LN((1.1*(Fperm_SI_Woolf2021!$E$9:$E$93-BL$58)-63.1579*EXP(-0.19*Fperm_SI_Woolf2021!$E$9:$E$93)+63.1579*EXP(-0.19*BL$58))/(Fperm_SI_Woolf2021!$E$9:$E$93-BL$58))*(BL$58-Fperm_SI_Woolf2021!$E$9:$E$93)/10))),Fperm_SI_Woolf2021!$D$9:$D$93))</f>
        <v>0.21598221843743612</v>
      </c>
      <c r="BM150" s="51" cm="1">
        <f t="array" ref="BM150">MIN(1,SLOPE(Fperm_SI_Woolf2021!$F$9:$F$93*EXP(-Fperm_SI_Woolf2021!$I$9:$I$93*$C150*IF(BM$58=Fperm_SI_Woolf2021!$E$9:$E$93,1,EXP(LN((1.1*(Fperm_SI_Woolf2021!$E$9:$E$93-BM$58)-63.1579*EXP(-0.19*Fperm_SI_Woolf2021!$E$9:$E$93)+63.1579*EXP(-0.19*BM$58))/(Fperm_SI_Woolf2021!$E$9:$E$93-BM$58))*(BM$58-Fperm_SI_Woolf2021!$E$9:$E$93)/10))) + Fperm_SI_Woolf2021!$G$9:$G$93*EXP(-Fperm_SI_Woolf2021!$J$9:$J$93*$C150*IF(BM$58=Fperm_SI_Woolf2021!$E$9:$E$93,1,EXP(LN((1.1*(Fperm_SI_Woolf2021!$E$9:$E$93-BM$58)-63.1579*EXP(-0.19*Fperm_SI_Woolf2021!$E$9:$E$93)+63.1579*EXP(-0.19*BM$58))/(Fperm_SI_Woolf2021!$E$9:$E$93-BM$58))*(BM$58-Fperm_SI_Woolf2021!$E$9:$E$93)/10))) + Fperm_SI_Woolf2021!$H$9:$H$93*EXP(-Fperm_SI_Woolf2021!$K$9:$K$93*$C150*IF(BM$58=Fperm_SI_Woolf2021!$E$9:$E$93,1,EXP(LN((1.1*(Fperm_SI_Woolf2021!$E$9:$E$93-BM$58)-63.1579*EXP(-0.19*Fperm_SI_Woolf2021!$E$9:$E$93)+63.1579*EXP(-0.19*BM$58))/(Fperm_SI_Woolf2021!$E$9:$E$93-BM$58))*(BM$58-Fperm_SI_Woolf2021!$E$9:$E$93)/10))),Fperm_SI_Woolf2021!$D$9:$D$93)*BM$57+INTERCEPT(Fperm_SI_Woolf2021!$F$9:$F$93*EXP(-Fperm_SI_Woolf2021!$I$9:$I$93*$C150*IF(BM$58=Fperm_SI_Woolf2021!$E$9:$E$93,1,EXP(LN((1.1*(Fperm_SI_Woolf2021!$E$9:$E$93-BM$58)-63.1579*EXP(-0.19*Fperm_SI_Woolf2021!$E$9:$E$93)+63.1579*EXP(-0.19*BM$58))/(Fperm_SI_Woolf2021!$E$9:$E$93-BM$58))*(BM$58-Fperm_SI_Woolf2021!$E$9:$E$93)/10))) + Fperm_SI_Woolf2021!$G$9:$G$93*EXP(-Fperm_SI_Woolf2021!$J$9:$J$93*$C150*IF(BM$58=Fperm_SI_Woolf2021!$E$9:$E$93,1,EXP(LN((1.1*(Fperm_SI_Woolf2021!$E$9:$E$93-BM$58)-63.1579*EXP(-0.19*Fperm_SI_Woolf2021!$E$9:$E$93)+63.1579*EXP(-0.19*BM$58))/(Fperm_SI_Woolf2021!$E$9:$E$93-BM$58))*(BM$58-Fperm_SI_Woolf2021!$E$9:$E$93)/10))) + Fperm_SI_Woolf2021!$H$9:$H$93*EXP(-Fperm_SI_Woolf2021!$K$9:$K$93*$C150*IF(BM$58=Fperm_SI_Woolf2021!$E$9:$E$93,1,EXP(LN((1.1*(Fperm_SI_Woolf2021!$E$9:$E$93-BM$58)-63.1579*EXP(-0.19*Fperm_SI_Woolf2021!$E$9:$E$93)+63.1579*EXP(-0.19*BM$58))/(Fperm_SI_Woolf2021!$E$9:$E$93-BM$58))*(BM$58-Fperm_SI_Woolf2021!$E$9:$E$93)/10))),Fperm_SI_Woolf2021!$D$9:$D$93))</f>
        <v>0.20585767402915214</v>
      </c>
      <c r="BN150" s="51" cm="1">
        <f t="array" ref="BN150">MIN(1,SLOPE(Fperm_SI_Woolf2021!$F$9:$F$93*EXP(-Fperm_SI_Woolf2021!$I$9:$I$93*$C150*IF(BN$58=Fperm_SI_Woolf2021!$E$9:$E$93,1,EXP(LN((1.1*(Fperm_SI_Woolf2021!$E$9:$E$93-BN$58)-63.1579*EXP(-0.19*Fperm_SI_Woolf2021!$E$9:$E$93)+63.1579*EXP(-0.19*BN$58))/(Fperm_SI_Woolf2021!$E$9:$E$93-BN$58))*(BN$58-Fperm_SI_Woolf2021!$E$9:$E$93)/10))) + Fperm_SI_Woolf2021!$G$9:$G$93*EXP(-Fperm_SI_Woolf2021!$J$9:$J$93*$C150*IF(BN$58=Fperm_SI_Woolf2021!$E$9:$E$93,1,EXP(LN((1.1*(Fperm_SI_Woolf2021!$E$9:$E$93-BN$58)-63.1579*EXP(-0.19*Fperm_SI_Woolf2021!$E$9:$E$93)+63.1579*EXP(-0.19*BN$58))/(Fperm_SI_Woolf2021!$E$9:$E$93-BN$58))*(BN$58-Fperm_SI_Woolf2021!$E$9:$E$93)/10))) + Fperm_SI_Woolf2021!$H$9:$H$93*EXP(-Fperm_SI_Woolf2021!$K$9:$K$93*$C150*IF(BN$58=Fperm_SI_Woolf2021!$E$9:$E$93,1,EXP(LN((1.1*(Fperm_SI_Woolf2021!$E$9:$E$93-BN$58)-63.1579*EXP(-0.19*Fperm_SI_Woolf2021!$E$9:$E$93)+63.1579*EXP(-0.19*BN$58))/(Fperm_SI_Woolf2021!$E$9:$E$93-BN$58))*(BN$58-Fperm_SI_Woolf2021!$E$9:$E$93)/10))),Fperm_SI_Woolf2021!$D$9:$D$93)*BN$57+INTERCEPT(Fperm_SI_Woolf2021!$F$9:$F$93*EXP(-Fperm_SI_Woolf2021!$I$9:$I$93*$C150*IF(BN$58=Fperm_SI_Woolf2021!$E$9:$E$93,1,EXP(LN((1.1*(Fperm_SI_Woolf2021!$E$9:$E$93-BN$58)-63.1579*EXP(-0.19*Fperm_SI_Woolf2021!$E$9:$E$93)+63.1579*EXP(-0.19*BN$58))/(Fperm_SI_Woolf2021!$E$9:$E$93-BN$58))*(BN$58-Fperm_SI_Woolf2021!$E$9:$E$93)/10))) + Fperm_SI_Woolf2021!$G$9:$G$93*EXP(-Fperm_SI_Woolf2021!$J$9:$J$93*$C150*IF(BN$58=Fperm_SI_Woolf2021!$E$9:$E$93,1,EXP(LN((1.1*(Fperm_SI_Woolf2021!$E$9:$E$93-BN$58)-63.1579*EXP(-0.19*Fperm_SI_Woolf2021!$E$9:$E$93)+63.1579*EXP(-0.19*BN$58))/(Fperm_SI_Woolf2021!$E$9:$E$93-BN$58))*(BN$58-Fperm_SI_Woolf2021!$E$9:$E$93)/10))) + Fperm_SI_Woolf2021!$H$9:$H$93*EXP(-Fperm_SI_Woolf2021!$K$9:$K$93*$C150*IF(BN$58=Fperm_SI_Woolf2021!$E$9:$E$93,1,EXP(LN((1.1*(Fperm_SI_Woolf2021!$E$9:$E$93-BN$58)-63.1579*EXP(-0.19*Fperm_SI_Woolf2021!$E$9:$E$93)+63.1579*EXP(-0.19*BN$58))/(Fperm_SI_Woolf2021!$E$9:$E$93-BN$58))*(BN$58-Fperm_SI_Woolf2021!$E$9:$E$93)/10))),Fperm_SI_Woolf2021!$D$9:$D$93))</f>
        <v>0.1957331296208682</v>
      </c>
      <c r="BO150" s="51" cm="1">
        <f t="array" ref="BO150">MIN(1,SLOPE(Fperm_SI_Woolf2021!$F$9:$F$93*EXP(-Fperm_SI_Woolf2021!$I$9:$I$93*$C150*IF(BO$58=Fperm_SI_Woolf2021!$E$9:$E$93,1,EXP(LN((1.1*(Fperm_SI_Woolf2021!$E$9:$E$93-BO$58)-63.1579*EXP(-0.19*Fperm_SI_Woolf2021!$E$9:$E$93)+63.1579*EXP(-0.19*BO$58))/(Fperm_SI_Woolf2021!$E$9:$E$93-BO$58))*(BO$58-Fperm_SI_Woolf2021!$E$9:$E$93)/10))) + Fperm_SI_Woolf2021!$G$9:$G$93*EXP(-Fperm_SI_Woolf2021!$J$9:$J$93*$C150*IF(BO$58=Fperm_SI_Woolf2021!$E$9:$E$93,1,EXP(LN((1.1*(Fperm_SI_Woolf2021!$E$9:$E$93-BO$58)-63.1579*EXP(-0.19*Fperm_SI_Woolf2021!$E$9:$E$93)+63.1579*EXP(-0.19*BO$58))/(Fperm_SI_Woolf2021!$E$9:$E$93-BO$58))*(BO$58-Fperm_SI_Woolf2021!$E$9:$E$93)/10))) + Fperm_SI_Woolf2021!$H$9:$H$93*EXP(-Fperm_SI_Woolf2021!$K$9:$K$93*$C150*IF(BO$58=Fperm_SI_Woolf2021!$E$9:$E$93,1,EXP(LN((1.1*(Fperm_SI_Woolf2021!$E$9:$E$93-BO$58)-63.1579*EXP(-0.19*Fperm_SI_Woolf2021!$E$9:$E$93)+63.1579*EXP(-0.19*BO$58))/(Fperm_SI_Woolf2021!$E$9:$E$93-BO$58))*(BO$58-Fperm_SI_Woolf2021!$E$9:$E$93)/10))),Fperm_SI_Woolf2021!$D$9:$D$93)*BO$57+INTERCEPT(Fperm_SI_Woolf2021!$F$9:$F$93*EXP(-Fperm_SI_Woolf2021!$I$9:$I$93*$C150*IF(BO$58=Fperm_SI_Woolf2021!$E$9:$E$93,1,EXP(LN((1.1*(Fperm_SI_Woolf2021!$E$9:$E$93-BO$58)-63.1579*EXP(-0.19*Fperm_SI_Woolf2021!$E$9:$E$93)+63.1579*EXP(-0.19*BO$58))/(Fperm_SI_Woolf2021!$E$9:$E$93-BO$58))*(BO$58-Fperm_SI_Woolf2021!$E$9:$E$93)/10))) + Fperm_SI_Woolf2021!$G$9:$G$93*EXP(-Fperm_SI_Woolf2021!$J$9:$J$93*$C150*IF(BO$58=Fperm_SI_Woolf2021!$E$9:$E$93,1,EXP(LN((1.1*(Fperm_SI_Woolf2021!$E$9:$E$93-BO$58)-63.1579*EXP(-0.19*Fperm_SI_Woolf2021!$E$9:$E$93)+63.1579*EXP(-0.19*BO$58))/(Fperm_SI_Woolf2021!$E$9:$E$93-BO$58))*(BO$58-Fperm_SI_Woolf2021!$E$9:$E$93)/10))) + Fperm_SI_Woolf2021!$H$9:$H$93*EXP(-Fperm_SI_Woolf2021!$K$9:$K$93*$C150*IF(BO$58=Fperm_SI_Woolf2021!$E$9:$E$93,1,EXP(LN((1.1*(Fperm_SI_Woolf2021!$E$9:$E$93-BO$58)-63.1579*EXP(-0.19*Fperm_SI_Woolf2021!$E$9:$E$93)+63.1579*EXP(-0.19*BO$58))/(Fperm_SI_Woolf2021!$E$9:$E$93-BO$58))*(BO$58-Fperm_SI_Woolf2021!$E$9:$E$93)/10))),Fperm_SI_Woolf2021!$D$9:$D$93))</f>
        <v>0.18560858521258425</v>
      </c>
      <c r="BP150" s="51" cm="1">
        <f t="array" ref="BP150">MIN(1,SLOPE(Fperm_SI_Woolf2021!$F$9:$F$93*EXP(-Fperm_SI_Woolf2021!$I$9:$I$93*$C150*IF(BP$58=Fperm_SI_Woolf2021!$E$9:$E$93,1,EXP(LN((1.1*(Fperm_SI_Woolf2021!$E$9:$E$93-BP$58)-63.1579*EXP(-0.19*Fperm_SI_Woolf2021!$E$9:$E$93)+63.1579*EXP(-0.19*BP$58))/(Fperm_SI_Woolf2021!$E$9:$E$93-BP$58))*(BP$58-Fperm_SI_Woolf2021!$E$9:$E$93)/10))) + Fperm_SI_Woolf2021!$G$9:$G$93*EXP(-Fperm_SI_Woolf2021!$J$9:$J$93*$C150*IF(BP$58=Fperm_SI_Woolf2021!$E$9:$E$93,1,EXP(LN((1.1*(Fperm_SI_Woolf2021!$E$9:$E$93-BP$58)-63.1579*EXP(-0.19*Fperm_SI_Woolf2021!$E$9:$E$93)+63.1579*EXP(-0.19*BP$58))/(Fperm_SI_Woolf2021!$E$9:$E$93-BP$58))*(BP$58-Fperm_SI_Woolf2021!$E$9:$E$93)/10))) + Fperm_SI_Woolf2021!$H$9:$H$93*EXP(-Fperm_SI_Woolf2021!$K$9:$K$93*$C150*IF(BP$58=Fperm_SI_Woolf2021!$E$9:$E$93,1,EXP(LN((1.1*(Fperm_SI_Woolf2021!$E$9:$E$93-BP$58)-63.1579*EXP(-0.19*Fperm_SI_Woolf2021!$E$9:$E$93)+63.1579*EXP(-0.19*BP$58))/(Fperm_SI_Woolf2021!$E$9:$E$93-BP$58))*(BP$58-Fperm_SI_Woolf2021!$E$9:$E$93)/10))),Fperm_SI_Woolf2021!$D$9:$D$93)*BP$57+INTERCEPT(Fperm_SI_Woolf2021!$F$9:$F$93*EXP(-Fperm_SI_Woolf2021!$I$9:$I$93*$C150*IF(BP$58=Fperm_SI_Woolf2021!$E$9:$E$93,1,EXP(LN((1.1*(Fperm_SI_Woolf2021!$E$9:$E$93-BP$58)-63.1579*EXP(-0.19*Fperm_SI_Woolf2021!$E$9:$E$93)+63.1579*EXP(-0.19*BP$58))/(Fperm_SI_Woolf2021!$E$9:$E$93-BP$58))*(BP$58-Fperm_SI_Woolf2021!$E$9:$E$93)/10))) + Fperm_SI_Woolf2021!$G$9:$G$93*EXP(-Fperm_SI_Woolf2021!$J$9:$J$93*$C150*IF(BP$58=Fperm_SI_Woolf2021!$E$9:$E$93,1,EXP(LN((1.1*(Fperm_SI_Woolf2021!$E$9:$E$93-BP$58)-63.1579*EXP(-0.19*Fperm_SI_Woolf2021!$E$9:$E$93)+63.1579*EXP(-0.19*BP$58))/(Fperm_SI_Woolf2021!$E$9:$E$93-BP$58))*(BP$58-Fperm_SI_Woolf2021!$E$9:$E$93)/10))) + Fperm_SI_Woolf2021!$H$9:$H$93*EXP(-Fperm_SI_Woolf2021!$K$9:$K$93*$C150*IF(BP$58=Fperm_SI_Woolf2021!$E$9:$E$93,1,EXP(LN((1.1*(Fperm_SI_Woolf2021!$E$9:$E$93-BP$58)-63.1579*EXP(-0.19*Fperm_SI_Woolf2021!$E$9:$E$93)+63.1579*EXP(-0.19*BP$58))/(Fperm_SI_Woolf2021!$E$9:$E$93-BP$58))*(BP$58-Fperm_SI_Woolf2021!$E$9:$E$93)/10))),Fperm_SI_Woolf2021!$D$9:$D$93))</f>
        <v>0.1754840408043003</v>
      </c>
      <c r="BQ150" s="51" cm="1">
        <f t="array" ref="BQ150">MIN(1,SLOPE(Fperm_SI_Woolf2021!$F$9:$F$93*EXP(-Fperm_SI_Woolf2021!$I$9:$I$93*$C150*IF(BQ$58=Fperm_SI_Woolf2021!$E$9:$E$93,1,EXP(LN((1.1*(Fperm_SI_Woolf2021!$E$9:$E$93-BQ$58)-63.1579*EXP(-0.19*Fperm_SI_Woolf2021!$E$9:$E$93)+63.1579*EXP(-0.19*BQ$58))/(Fperm_SI_Woolf2021!$E$9:$E$93-BQ$58))*(BQ$58-Fperm_SI_Woolf2021!$E$9:$E$93)/10))) + Fperm_SI_Woolf2021!$G$9:$G$93*EXP(-Fperm_SI_Woolf2021!$J$9:$J$93*$C150*IF(BQ$58=Fperm_SI_Woolf2021!$E$9:$E$93,1,EXP(LN((1.1*(Fperm_SI_Woolf2021!$E$9:$E$93-BQ$58)-63.1579*EXP(-0.19*Fperm_SI_Woolf2021!$E$9:$E$93)+63.1579*EXP(-0.19*BQ$58))/(Fperm_SI_Woolf2021!$E$9:$E$93-BQ$58))*(BQ$58-Fperm_SI_Woolf2021!$E$9:$E$93)/10))) + Fperm_SI_Woolf2021!$H$9:$H$93*EXP(-Fperm_SI_Woolf2021!$K$9:$K$93*$C150*IF(BQ$58=Fperm_SI_Woolf2021!$E$9:$E$93,1,EXP(LN((1.1*(Fperm_SI_Woolf2021!$E$9:$E$93-BQ$58)-63.1579*EXP(-0.19*Fperm_SI_Woolf2021!$E$9:$E$93)+63.1579*EXP(-0.19*BQ$58))/(Fperm_SI_Woolf2021!$E$9:$E$93-BQ$58))*(BQ$58-Fperm_SI_Woolf2021!$E$9:$E$93)/10))),Fperm_SI_Woolf2021!$D$9:$D$93)*BQ$57+INTERCEPT(Fperm_SI_Woolf2021!$F$9:$F$93*EXP(-Fperm_SI_Woolf2021!$I$9:$I$93*$C150*IF(BQ$58=Fperm_SI_Woolf2021!$E$9:$E$93,1,EXP(LN((1.1*(Fperm_SI_Woolf2021!$E$9:$E$93-BQ$58)-63.1579*EXP(-0.19*Fperm_SI_Woolf2021!$E$9:$E$93)+63.1579*EXP(-0.19*BQ$58))/(Fperm_SI_Woolf2021!$E$9:$E$93-BQ$58))*(BQ$58-Fperm_SI_Woolf2021!$E$9:$E$93)/10))) + Fperm_SI_Woolf2021!$G$9:$G$93*EXP(-Fperm_SI_Woolf2021!$J$9:$J$93*$C150*IF(BQ$58=Fperm_SI_Woolf2021!$E$9:$E$93,1,EXP(LN((1.1*(Fperm_SI_Woolf2021!$E$9:$E$93-BQ$58)-63.1579*EXP(-0.19*Fperm_SI_Woolf2021!$E$9:$E$93)+63.1579*EXP(-0.19*BQ$58))/(Fperm_SI_Woolf2021!$E$9:$E$93-BQ$58))*(BQ$58-Fperm_SI_Woolf2021!$E$9:$E$93)/10))) + Fperm_SI_Woolf2021!$H$9:$H$93*EXP(-Fperm_SI_Woolf2021!$K$9:$K$93*$C150*IF(BQ$58=Fperm_SI_Woolf2021!$E$9:$E$93,1,EXP(LN((1.1*(Fperm_SI_Woolf2021!$E$9:$E$93-BQ$58)-63.1579*EXP(-0.19*Fperm_SI_Woolf2021!$E$9:$E$93)+63.1579*EXP(-0.19*BQ$58))/(Fperm_SI_Woolf2021!$E$9:$E$93-BQ$58))*(BQ$58-Fperm_SI_Woolf2021!$E$9:$E$93)/10))),Fperm_SI_Woolf2021!$D$9:$D$93))</f>
        <v>0.16535949639601633</v>
      </c>
      <c r="BR150" s="51" cm="1">
        <f t="array" ref="BR150">MIN(1,SLOPE(Fperm_SI_Woolf2021!$F$9:$F$93*EXP(-Fperm_SI_Woolf2021!$I$9:$I$93*$C150*IF(BR$58=Fperm_SI_Woolf2021!$E$9:$E$93,1,EXP(LN((1.1*(Fperm_SI_Woolf2021!$E$9:$E$93-BR$58)-63.1579*EXP(-0.19*Fperm_SI_Woolf2021!$E$9:$E$93)+63.1579*EXP(-0.19*BR$58))/(Fperm_SI_Woolf2021!$E$9:$E$93-BR$58))*(BR$58-Fperm_SI_Woolf2021!$E$9:$E$93)/10))) + Fperm_SI_Woolf2021!$G$9:$G$93*EXP(-Fperm_SI_Woolf2021!$J$9:$J$93*$C150*IF(BR$58=Fperm_SI_Woolf2021!$E$9:$E$93,1,EXP(LN((1.1*(Fperm_SI_Woolf2021!$E$9:$E$93-BR$58)-63.1579*EXP(-0.19*Fperm_SI_Woolf2021!$E$9:$E$93)+63.1579*EXP(-0.19*BR$58))/(Fperm_SI_Woolf2021!$E$9:$E$93-BR$58))*(BR$58-Fperm_SI_Woolf2021!$E$9:$E$93)/10))) + Fperm_SI_Woolf2021!$H$9:$H$93*EXP(-Fperm_SI_Woolf2021!$K$9:$K$93*$C150*IF(BR$58=Fperm_SI_Woolf2021!$E$9:$E$93,1,EXP(LN((1.1*(Fperm_SI_Woolf2021!$E$9:$E$93-BR$58)-63.1579*EXP(-0.19*Fperm_SI_Woolf2021!$E$9:$E$93)+63.1579*EXP(-0.19*BR$58))/(Fperm_SI_Woolf2021!$E$9:$E$93-BR$58))*(BR$58-Fperm_SI_Woolf2021!$E$9:$E$93)/10))),Fperm_SI_Woolf2021!$D$9:$D$93)*BR$57+INTERCEPT(Fperm_SI_Woolf2021!$F$9:$F$93*EXP(-Fperm_SI_Woolf2021!$I$9:$I$93*$C150*IF(BR$58=Fperm_SI_Woolf2021!$E$9:$E$93,1,EXP(LN((1.1*(Fperm_SI_Woolf2021!$E$9:$E$93-BR$58)-63.1579*EXP(-0.19*Fperm_SI_Woolf2021!$E$9:$E$93)+63.1579*EXP(-0.19*BR$58))/(Fperm_SI_Woolf2021!$E$9:$E$93-BR$58))*(BR$58-Fperm_SI_Woolf2021!$E$9:$E$93)/10))) + Fperm_SI_Woolf2021!$G$9:$G$93*EXP(-Fperm_SI_Woolf2021!$J$9:$J$93*$C150*IF(BR$58=Fperm_SI_Woolf2021!$E$9:$E$93,1,EXP(LN((1.1*(Fperm_SI_Woolf2021!$E$9:$E$93-BR$58)-63.1579*EXP(-0.19*Fperm_SI_Woolf2021!$E$9:$E$93)+63.1579*EXP(-0.19*BR$58))/(Fperm_SI_Woolf2021!$E$9:$E$93-BR$58))*(BR$58-Fperm_SI_Woolf2021!$E$9:$E$93)/10))) + Fperm_SI_Woolf2021!$H$9:$H$93*EXP(-Fperm_SI_Woolf2021!$K$9:$K$93*$C150*IF(BR$58=Fperm_SI_Woolf2021!$E$9:$E$93,1,EXP(LN((1.1*(Fperm_SI_Woolf2021!$E$9:$E$93-BR$58)-63.1579*EXP(-0.19*Fperm_SI_Woolf2021!$E$9:$E$93)+63.1579*EXP(-0.19*BR$58))/(Fperm_SI_Woolf2021!$E$9:$E$93-BR$58))*(BR$58-Fperm_SI_Woolf2021!$E$9:$E$93)/10))),Fperm_SI_Woolf2021!$D$9:$D$93))</f>
        <v>0.15523495198773238</v>
      </c>
      <c r="BS150" s="51" cm="1">
        <f t="array" ref="BS150">MIN(1,SLOPE(Fperm_SI_Woolf2021!$F$9:$F$93*EXP(-Fperm_SI_Woolf2021!$I$9:$I$93*$C150*IF(BS$58=Fperm_SI_Woolf2021!$E$9:$E$93,1,EXP(LN((1.1*(Fperm_SI_Woolf2021!$E$9:$E$93-BS$58)-63.1579*EXP(-0.19*Fperm_SI_Woolf2021!$E$9:$E$93)+63.1579*EXP(-0.19*BS$58))/(Fperm_SI_Woolf2021!$E$9:$E$93-BS$58))*(BS$58-Fperm_SI_Woolf2021!$E$9:$E$93)/10))) + Fperm_SI_Woolf2021!$G$9:$G$93*EXP(-Fperm_SI_Woolf2021!$J$9:$J$93*$C150*IF(BS$58=Fperm_SI_Woolf2021!$E$9:$E$93,1,EXP(LN((1.1*(Fperm_SI_Woolf2021!$E$9:$E$93-BS$58)-63.1579*EXP(-0.19*Fperm_SI_Woolf2021!$E$9:$E$93)+63.1579*EXP(-0.19*BS$58))/(Fperm_SI_Woolf2021!$E$9:$E$93-BS$58))*(BS$58-Fperm_SI_Woolf2021!$E$9:$E$93)/10))) + Fperm_SI_Woolf2021!$H$9:$H$93*EXP(-Fperm_SI_Woolf2021!$K$9:$K$93*$C150*IF(BS$58=Fperm_SI_Woolf2021!$E$9:$E$93,1,EXP(LN((1.1*(Fperm_SI_Woolf2021!$E$9:$E$93-BS$58)-63.1579*EXP(-0.19*Fperm_SI_Woolf2021!$E$9:$E$93)+63.1579*EXP(-0.19*BS$58))/(Fperm_SI_Woolf2021!$E$9:$E$93-BS$58))*(BS$58-Fperm_SI_Woolf2021!$E$9:$E$93)/10))),Fperm_SI_Woolf2021!$D$9:$D$93)*BS$57+INTERCEPT(Fperm_SI_Woolf2021!$F$9:$F$93*EXP(-Fperm_SI_Woolf2021!$I$9:$I$93*$C150*IF(BS$58=Fperm_SI_Woolf2021!$E$9:$E$93,1,EXP(LN((1.1*(Fperm_SI_Woolf2021!$E$9:$E$93-BS$58)-63.1579*EXP(-0.19*Fperm_SI_Woolf2021!$E$9:$E$93)+63.1579*EXP(-0.19*BS$58))/(Fperm_SI_Woolf2021!$E$9:$E$93-BS$58))*(BS$58-Fperm_SI_Woolf2021!$E$9:$E$93)/10))) + Fperm_SI_Woolf2021!$G$9:$G$93*EXP(-Fperm_SI_Woolf2021!$J$9:$J$93*$C150*IF(BS$58=Fperm_SI_Woolf2021!$E$9:$E$93,1,EXP(LN((1.1*(Fperm_SI_Woolf2021!$E$9:$E$93-BS$58)-63.1579*EXP(-0.19*Fperm_SI_Woolf2021!$E$9:$E$93)+63.1579*EXP(-0.19*BS$58))/(Fperm_SI_Woolf2021!$E$9:$E$93-BS$58))*(BS$58-Fperm_SI_Woolf2021!$E$9:$E$93)/10))) + Fperm_SI_Woolf2021!$H$9:$H$93*EXP(-Fperm_SI_Woolf2021!$K$9:$K$93*$C150*IF(BS$58=Fperm_SI_Woolf2021!$E$9:$E$93,1,EXP(LN((1.1*(Fperm_SI_Woolf2021!$E$9:$E$93-BS$58)-63.1579*EXP(-0.19*Fperm_SI_Woolf2021!$E$9:$E$93)+63.1579*EXP(-0.19*BS$58))/(Fperm_SI_Woolf2021!$E$9:$E$93-BS$58))*(BS$58-Fperm_SI_Woolf2021!$E$9:$E$93)/10))),Fperm_SI_Woolf2021!$D$9:$D$93))</f>
        <v>0.14511040757944843</v>
      </c>
      <c r="BT150" s="51" cm="1">
        <f t="array" ref="BT150">MIN(1,SLOPE(Fperm_SI_Woolf2021!$F$9:$F$93*EXP(-Fperm_SI_Woolf2021!$I$9:$I$93*$C150*IF(BT$58=Fperm_SI_Woolf2021!$E$9:$E$93,1,EXP(LN((1.1*(Fperm_SI_Woolf2021!$E$9:$E$93-BT$58)-63.1579*EXP(-0.19*Fperm_SI_Woolf2021!$E$9:$E$93)+63.1579*EXP(-0.19*BT$58))/(Fperm_SI_Woolf2021!$E$9:$E$93-BT$58))*(BT$58-Fperm_SI_Woolf2021!$E$9:$E$93)/10))) + Fperm_SI_Woolf2021!$G$9:$G$93*EXP(-Fperm_SI_Woolf2021!$J$9:$J$93*$C150*IF(BT$58=Fperm_SI_Woolf2021!$E$9:$E$93,1,EXP(LN((1.1*(Fperm_SI_Woolf2021!$E$9:$E$93-BT$58)-63.1579*EXP(-0.19*Fperm_SI_Woolf2021!$E$9:$E$93)+63.1579*EXP(-0.19*BT$58))/(Fperm_SI_Woolf2021!$E$9:$E$93-BT$58))*(BT$58-Fperm_SI_Woolf2021!$E$9:$E$93)/10))) + Fperm_SI_Woolf2021!$H$9:$H$93*EXP(-Fperm_SI_Woolf2021!$K$9:$K$93*$C150*IF(BT$58=Fperm_SI_Woolf2021!$E$9:$E$93,1,EXP(LN((1.1*(Fperm_SI_Woolf2021!$E$9:$E$93-BT$58)-63.1579*EXP(-0.19*Fperm_SI_Woolf2021!$E$9:$E$93)+63.1579*EXP(-0.19*BT$58))/(Fperm_SI_Woolf2021!$E$9:$E$93-BT$58))*(BT$58-Fperm_SI_Woolf2021!$E$9:$E$93)/10))),Fperm_SI_Woolf2021!$D$9:$D$93)*BT$57+INTERCEPT(Fperm_SI_Woolf2021!$F$9:$F$93*EXP(-Fperm_SI_Woolf2021!$I$9:$I$93*$C150*IF(BT$58=Fperm_SI_Woolf2021!$E$9:$E$93,1,EXP(LN((1.1*(Fperm_SI_Woolf2021!$E$9:$E$93-BT$58)-63.1579*EXP(-0.19*Fperm_SI_Woolf2021!$E$9:$E$93)+63.1579*EXP(-0.19*BT$58))/(Fperm_SI_Woolf2021!$E$9:$E$93-BT$58))*(BT$58-Fperm_SI_Woolf2021!$E$9:$E$93)/10))) + Fperm_SI_Woolf2021!$G$9:$G$93*EXP(-Fperm_SI_Woolf2021!$J$9:$J$93*$C150*IF(BT$58=Fperm_SI_Woolf2021!$E$9:$E$93,1,EXP(LN((1.1*(Fperm_SI_Woolf2021!$E$9:$E$93-BT$58)-63.1579*EXP(-0.19*Fperm_SI_Woolf2021!$E$9:$E$93)+63.1579*EXP(-0.19*BT$58))/(Fperm_SI_Woolf2021!$E$9:$E$93-BT$58))*(BT$58-Fperm_SI_Woolf2021!$E$9:$E$93)/10))) + Fperm_SI_Woolf2021!$H$9:$H$93*EXP(-Fperm_SI_Woolf2021!$K$9:$K$93*$C150*IF(BT$58=Fperm_SI_Woolf2021!$E$9:$E$93,1,EXP(LN((1.1*(Fperm_SI_Woolf2021!$E$9:$E$93-BT$58)-63.1579*EXP(-0.19*Fperm_SI_Woolf2021!$E$9:$E$93)+63.1579*EXP(-0.19*BT$58))/(Fperm_SI_Woolf2021!$E$9:$E$93-BT$58))*(BT$58-Fperm_SI_Woolf2021!$E$9:$E$93)/10))),Fperm_SI_Woolf2021!$D$9:$D$93))</f>
        <v>0.13498586317116446</v>
      </c>
      <c r="BU150" s="51" cm="1">
        <f t="array" ref="BU150">MIN(1,SLOPE(Fperm_SI_Woolf2021!$F$9:$F$93*EXP(-Fperm_SI_Woolf2021!$I$9:$I$93*$C150*IF(BU$58=Fperm_SI_Woolf2021!$E$9:$E$93,1,EXP(LN((1.1*(Fperm_SI_Woolf2021!$E$9:$E$93-BU$58)-63.1579*EXP(-0.19*Fperm_SI_Woolf2021!$E$9:$E$93)+63.1579*EXP(-0.19*BU$58))/(Fperm_SI_Woolf2021!$E$9:$E$93-BU$58))*(BU$58-Fperm_SI_Woolf2021!$E$9:$E$93)/10))) + Fperm_SI_Woolf2021!$G$9:$G$93*EXP(-Fperm_SI_Woolf2021!$J$9:$J$93*$C150*IF(BU$58=Fperm_SI_Woolf2021!$E$9:$E$93,1,EXP(LN((1.1*(Fperm_SI_Woolf2021!$E$9:$E$93-BU$58)-63.1579*EXP(-0.19*Fperm_SI_Woolf2021!$E$9:$E$93)+63.1579*EXP(-0.19*BU$58))/(Fperm_SI_Woolf2021!$E$9:$E$93-BU$58))*(BU$58-Fperm_SI_Woolf2021!$E$9:$E$93)/10))) + Fperm_SI_Woolf2021!$H$9:$H$93*EXP(-Fperm_SI_Woolf2021!$K$9:$K$93*$C150*IF(BU$58=Fperm_SI_Woolf2021!$E$9:$E$93,1,EXP(LN((1.1*(Fperm_SI_Woolf2021!$E$9:$E$93-BU$58)-63.1579*EXP(-0.19*Fperm_SI_Woolf2021!$E$9:$E$93)+63.1579*EXP(-0.19*BU$58))/(Fperm_SI_Woolf2021!$E$9:$E$93-BU$58))*(BU$58-Fperm_SI_Woolf2021!$E$9:$E$93)/10))),Fperm_SI_Woolf2021!$D$9:$D$93)*BU$57+INTERCEPT(Fperm_SI_Woolf2021!$F$9:$F$93*EXP(-Fperm_SI_Woolf2021!$I$9:$I$93*$C150*IF(BU$58=Fperm_SI_Woolf2021!$E$9:$E$93,1,EXP(LN((1.1*(Fperm_SI_Woolf2021!$E$9:$E$93-BU$58)-63.1579*EXP(-0.19*Fperm_SI_Woolf2021!$E$9:$E$93)+63.1579*EXP(-0.19*BU$58))/(Fperm_SI_Woolf2021!$E$9:$E$93-BU$58))*(BU$58-Fperm_SI_Woolf2021!$E$9:$E$93)/10))) + Fperm_SI_Woolf2021!$G$9:$G$93*EXP(-Fperm_SI_Woolf2021!$J$9:$J$93*$C150*IF(BU$58=Fperm_SI_Woolf2021!$E$9:$E$93,1,EXP(LN((1.1*(Fperm_SI_Woolf2021!$E$9:$E$93-BU$58)-63.1579*EXP(-0.19*Fperm_SI_Woolf2021!$E$9:$E$93)+63.1579*EXP(-0.19*BU$58))/(Fperm_SI_Woolf2021!$E$9:$E$93-BU$58))*(BU$58-Fperm_SI_Woolf2021!$E$9:$E$93)/10))) + Fperm_SI_Woolf2021!$H$9:$H$93*EXP(-Fperm_SI_Woolf2021!$K$9:$K$93*$C150*IF(BU$58=Fperm_SI_Woolf2021!$E$9:$E$93,1,EXP(LN((1.1*(Fperm_SI_Woolf2021!$E$9:$E$93-BU$58)-63.1579*EXP(-0.19*Fperm_SI_Woolf2021!$E$9:$E$93)+63.1579*EXP(-0.19*BU$58))/(Fperm_SI_Woolf2021!$E$9:$E$93-BU$58))*(BU$58-Fperm_SI_Woolf2021!$E$9:$E$93)/10))),Fperm_SI_Woolf2021!$D$9:$D$93))</f>
        <v>0.12486131876288052</v>
      </c>
      <c r="BV150" s="51" cm="1">
        <f t="array" ref="BV150">MIN(1,SLOPE(Fperm_SI_Woolf2021!$F$9:$F$93*EXP(-Fperm_SI_Woolf2021!$I$9:$I$93*$C150*IF(BV$58=Fperm_SI_Woolf2021!$E$9:$E$93,1,EXP(LN((1.1*(Fperm_SI_Woolf2021!$E$9:$E$93-BV$58)-63.1579*EXP(-0.19*Fperm_SI_Woolf2021!$E$9:$E$93)+63.1579*EXP(-0.19*BV$58))/(Fperm_SI_Woolf2021!$E$9:$E$93-BV$58))*(BV$58-Fperm_SI_Woolf2021!$E$9:$E$93)/10))) + Fperm_SI_Woolf2021!$G$9:$G$93*EXP(-Fperm_SI_Woolf2021!$J$9:$J$93*$C150*IF(BV$58=Fperm_SI_Woolf2021!$E$9:$E$93,1,EXP(LN((1.1*(Fperm_SI_Woolf2021!$E$9:$E$93-BV$58)-63.1579*EXP(-0.19*Fperm_SI_Woolf2021!$E$9:$E$93)+63.1579*EXP(-0.19*BV$58))/(Fperm_SI_Woolf2021!$E$9:$E$93-BV$58))*(BV$58-Fperm_SI_Woolf2021!$E$9:$E$93)/10))) + Fperm_SI_Woolf2021!$H$9:$H$93*EXP(-Fperm_SI_Woolf2021!$K$9:$K$93*$C150*IF(BV$58=Fperm_SI_Woolf2021!$E$9:$E$93,1,EXP(LN((1.1*(Fperm_SI_Woolf2021!$E$9:$E$93-BV$58)-63.1579*EXP(-0.19*Fperm_SI_Woolf2021!$E$9:$E$93)+63.1579*EXP(-0.19*BV$58))/(Fperm_SI_Woolf2021!$E$9:$E$93-BV$58))*(BV$58-Fperm_SI_Woolf2021!$E$9:$E$93)/10))),Fperm_SI_Woolf2021!$D$9:$D$93)*BV$57+INTERCEPT(Fperm_SI_Woolf2021!$F$9:$F$93*EXP(-Fperm_SI_Woolf2021!$I$9:$I$93*$C150*IF(BV$58=Fperm_SI_Woolf2021!$E$9:$E$93,1,EXP(LN((1.1*(Fperm_SI_Woolf2021!$E$9:$E$93-BV$58)-63.1579*EXP(-0.19*Fperm_SI_Woolf2021!$E$9:$E$93)+63.1579*EXP(-0.19*BV$58))/(Fperm_SI_Woolf2021!$E$9:$E$93-BV$58))*(BV$58-Fperm_SI_Woolf2021!$E$9:$E$93)/10))) + Fperm_SI_Woolf2021!$G$9:$G$93*EXP(-Fperm_SI_Woolf2021!$J$9:$J$93*$C150*IF(BV$58=Fperm_SI_Woolf2021!$E$9:$E$93,1,EXP(LN((1.1*(Fperm_SI_Woolf2021!$E$9:$E$93-BV$58)-63.1579*EXP(-0.19*Fperm_SI_Woolf2021!$E$9:$E$93)+63.1579*EXP(-0.19*BV$58))/(Fperm_SI_Woolf2021!$E$9:$E$93-BV$58))*(BV$58-Fperm_SI_Woolf2021!$E$9:$E$93)/10))) + Fperm_SI_Woolf2021!$H$9:$H$93*EXP(-Fperm_SI_Woolf2021!$K$9:$K$93*$C150*IF(BV$58=Fperm_SI_Woolf2021!$E$9:$E$93,1,EXP(LN((1.1*(Fperm_SI_Woolf2021!$E$9:$E$93-BV$58)-63.1579*EXP(-0.19*Fperm_SI_Woolf2021!$E$9:$E$93)+63.1579*EXP(-0.19*BV$58))/(Fperm_SI_Woolf2021!$E$9:$E$93-BV$58))*(BV$58-Fperm_SI_Woolf2021!$E$9:$E$93)/10))),Fperm_SI_Woolf2021!$D$9:$D$93))</f>
        <v>0.11473677435459656</v>
      </c>
      <c r="BW150" s="51" cm="1">
        <f t="array" ref="BW150">MIN(1,SLOPE(Fperm_SI_Woolf2021!$F$9:$F$93*EXP(-Fperm_SI_Woolf2021!$I$9:$I$93*$C150*IF(BW$58=Fperm_SI_Woolf2021!$E$9:$E$93,1,EXP(LN((1.1*(Fperm_SI_Woolf2021!$E$9:$E$93-BW$58)-63.1579*EXP(-0.19*Fperm_SI_Woolf2021!$E$9:$E$93)+63.1579*EXP(-0.19*BW$58))/(Fperm_SI_Woolf2021!$E$9:$E$93-BW$58))*(BW$58-Fperm_SI_Woolf2021!$E$9:$E$93)/10))) + Fperm_SI_Woolf2021!$G$9:$G$93*EXP(-Fperm_SI_Woolf2021!$J$9:$J$93*$C150*IF(BW$58=Fperm_SI_Woolf2021!$E$9:$E$93,1,EXP(LN((1.1*(Fperm_SI_Woolf2021!$E$9:$E$93-BW$58)-63.1579*EXP(-0.19*Fperm_SI_Woolf2021!$E$9:$E$93)+63.1579*EXP(-0.19*BW$58))/(Fperm_SI_Woolf2021!$E$9:$E$93-BW$58))*(BW$58-Fperm_SI_Woolf2021!$E$9:$E$93)/10))) + Fperm_SI_Woolf2021!$H$9:$H$93*EXP(-Fperm_SI_Woolf2021!$K$9:$K$93*$C150*IF(BW$58=Fperm_SI_Woolf2021!$E$9:$E$93,1,EXP(LN((1.1*(Fperm_SI_Woolf2021!$E$9:$E$93-BW$58)-63.1579*EXP(-0.19*Fperm_SI_Woolf2021!$E$9:$E$93)+63.1579*EXP(-0.19*BW$58))/(Fperm_SI_Woolf2021!$E$9:$E$93-BW$58))*(BW$58-Fperm_SI_Woolf2021!$E$9:$E$93)/10))),Fperm_SI_Woolf2021!$D$9:$D$93)*BW$57+INTERCEPT(Fperm_SI_Woolf2021!$F$9:$F$93*EXP(-Fperm_SI_Woolf2021!$I$9:$I$93*$C150*IF(BW$58=Fperm_SI_Woolf2021!$E$9:$E$93,1,EXP(LN((1.1*(Fperm_SI_Woolf2021!$E$9:$E$93-BW$58)-63.1579*EXP(-0.19*Fperm_SI_Woolf2021!$E$9:$E$93)+63.1579*EXP(-0.19*BW$58))/(Fperm_SI_Woolf2021!$E$9:$E$93-BW$58))*(BW$58-Fperm_SI_Woolf2021!$E$9:$E$93)/10))) + Fperm_SI_Woolf2021!$G$9:$G$93*EXP(-Fperm_SI_Woolf2021!$J$9:$J$93*$C150*IF(BW$58=Fperm_SI_Woolf2021!$E$9:$E$93,1,EXP(LN((1.1*(Fperm_SI_Woolf2021!$E$9:$E$93-BW$58)-63.1579*EXP(-0.19*Fperm_SI_Woolf2021!$E$9:$E$93)+63.1579*EXP(-0.19*BW$58))/(Fperm_SI_Woolf2021!$E$9:$E$93-BW$58))*(BW$58-Fperm_SI_Woolf2021!$E$9:$E$93)/10))) + Fperm_SI_Woolf2021!$H$9:$H$93*EXP(-Fperm_SI_Woolf2021!$K$9:$K$93*$C150*IF(BW$58=Fperm_SI_Woolf2021!$E$9:$E$93,1,EXP(LN((1.1*(Fperm_SI_Woolf2021!$E$9:$E$93-BW$58)-63.1579*EXP(-0.19*Fperm_SI_Woolf2021!$E$9:$E$93)+63.1579*EXP(-0.19*BW$58))/(Fperm_SI_Woolf2021!$E$9:$E$93-BW$58))*(BW$58-Fperm_SI_Woolf2021!$E$9:$E$93)/10))),Fperm_SI_Woolf2021!$D$9:$D$93))</f>
        <v>0.1046122299463126</v>
      </c>
      <c r="BX150" s="51" cm="1">
        <f t="array" ref="BX150">MIN(1,SLOPE(Fperm_SI_Woolf2021!$F$9:$F$93*EXP(-Fperm_SI_Woolf2021!$I$9:$I$93*$C150*IF(BX$58=Fperm_SI_Woolf2021!$E$9:$E$93,1,EXP(LN((1.1*(Fperm_SI_Woolf2021!$E$9:$E$93-BX$58)-63.1579*EXP(-0.19*Fperm_SI_Woolf2021!$E$9:$E$93)+63.1579*EXP(-0.19*BX$58))/(Fperm_SI_Woolf2021!$E$9:$E$93-BX$58))*(BX$58-Fperm_SI_Woolf2021!$E$9:$E$93)/10))) + Fperm_SI_Woolf2021!$G$9:$G$93*EXP(-Fperm_SI_Woolf2021!$J$9:$J$93*$C150*IF(BX$58=Fperm_SI_Woolf2021!$E$9:$E$93,1,EXP(LN((1.1*(Fperm_SI_Woolf2021!$E$9:$E$93-BX$58)-63.1579*EXP(-0.19*Fperm_SI_Woolf2021!$E$9:$E$93)+63.1579*EXP(-0.19*BX$58))/(Fperm_SI_Woolf2021!$E$9:$E$93-BX$58))*(BX$58-Fperm_SI_Woolf2021!$E$9:$E$93)/10))) + Fperm_SI_Woolf2021!$H$9:$H$93*EXP(-Fperm_SI_Woolf2021!$K$9:$K$93*$C150*IF(BX$58=Fperm_SI_Woolf2021!$E$9:$E$93,1,EXP(LN((1.1*(Fperm_SI_Woolf2021!$E$9:$E$93-BX$58)-63.1579*EXP(-0.19*Fperm_SI_Woolf2021!$E$9:$E$93)+63.1579*EXP(-0.19*BX$58))/(Fperm_SI_Woolf2021!$E$9:$E$93-BX$58))*(BX$58-Fperm_SI_Woolf2021!$E$9:$E$93)/10))),Fperm_SI_Woolf2021!$D$9:$D$93)*BX$57+INTERCEPT(Fperm_SI_Woolf2021!$F$9:$F$93*EXP(-Fperm_SI_Woolf2021!$I$9:$I$93*$C150*IF(BX$58=Fperm_SI_Woolf2021!$E$9:$E$93,1,EXP(LN((1.1*(Fperm_SI_Woolf2021!$E$9:$E$93-BX$58)-63.1579*EXP(-0.19*Fperm_SI_Woolf2021!$E$9:$E$93)+63.1579*EXP(-0.19*BX$58))/(Fperm_SI_Woolf2021!$E$9:$E$93-BX$58))*(BX$58-Fperm_SI_Woolf2021!$E$9:$E$93)/10))) + Fperm_SI_Woolf2021!$G$9:$G$93*EXP(-Fperm_SI_Woolf2021!$J$9:$J$93*$C150*IF(BX$58=Fperm_SI_Woolf2021!$E$9:$E$93,1,EXP(LN((1.1*(Fperm_SI_Woolf2021!$E$9:$E$93-BX$58)-63.1579*EXP(-0.19*Fperm_SI_Woolf2021!$E$9:$E$93)+63.1579*EXP(-0.19*BX$58))/(Fperm_SI_Woolf2021!$E$9:$E$93-BX$58))*(BX$58-Fperm_SI_Woolf2021!$E$9:$E$93)/10))) + Fperm_SI_Woolf2021!$H$9:$H$93*EXP(-Fperm_SI_Woolf2021!$K$9:$K$93*$C150*IF(BX$58=Fperm_SI_Woolf2021!$E$9:$E$93,1,EXP(LN((1.1*(Fperm_SI_Woolf2021!$E$9:$E$93-BX$58)-63.1579*EXP(-0.19*Fperm_SI_Woolf2021!$E$9:$E$93)+63.1579*EXP(-0.19*BX$58))/(Fperm_SI_Woolf2021!$E$9:$E$93-BX$58))*(BX$58-Fperm_SI_Woolf2021!$E$9:$E$93)/10))),Fperm_SI_Woolf2021!$D$9:$D$93))</f>
        <v>9.4487685538028637E-2</v>
      </c>
      <c r="BY150" s="51" cm="1">
        <f t="array" ref="BY150">MIN(1,SLOPE(Fperm_SI_Woolf2021!$F$9:$F$93*EXP(-Fperm_SI_Woolf2021!$I$9:$I$93*$C150*IF(BY$58=Fperm_SI_Woolf2021!$E$9:$E$93,1,EXP(LN((1.1*(Fperm_SI_Woolf2021!$E$9:$E$93-BY$58)-63.1579*EXP(-0.19*Fperm_SI_Woolf2021!$E$9:$E$93)+63.1579*EXP(-0.19*BY$58))/(Fperm_SI_Woolf2021!$E$9:$E$93-BY$58))*(BY$58-Fperm_SI_Woolf2021!$E$9:$E$93)/10))) + Fperm_SI_Woolf2021!$G$9:$G$93*EXP(-Fperm_SI_Woolf2021!$J$9:$J$93*$C150*IF(BY$58=Fperm_SI_Woolf2021!$E$9:$E$93,1,EXP(LN((1.1*(Fperm_SI_Woolf2021!$E$9:$E$93-BY$58)-63.1579*EXP(-0.19*Fperm_SI_Woolf2021!$E$9:$E$93)+63.1579*EXP(-0.19*BY$58))/(Fperm_SI_Woolf2021!$E$9:$E$93-BY$58))*(BY$58-Fperm_SI_Woolf2021!$E$9:$E$93)/10))) + Fperm_SI_Woolf2021!$H$9:$H$93*EXP(-Fperm_SI_Woolf2021!$K$9:$K$93*$C150*IF(BY$58=Fperm_SI_Woolf2021!$E$9:$E$93,1,EXP(LN((1.1*(Fperm_SI_Woolf2021!$E$9:$E$93-BY$58)-63.1579*EXP(-0.19*Fperm_SI_Woolf2021!$E$9:$E$93)+63.1579*EXP(-0.19*BY$58))/(Fperm_SI_Woolf2021!$E$9:$E$93-BY$58))*(BY$58-Fperm_SI_Woolf2021!$E$9:$E$93)/10))),Fperm_SI_Woolf2021!$D$9:$D$93)*BY$57+INTERCEPT(Fperm_SI_Woolf2021!$F$9:$F$93*EXP(-Fperm_SI_Woolf2021!$I$9:$I$93*$C150*IF(BY$58=Fperm_SI_Woolf2021!$E$9:$E$93,1,EXP(LN((1.1*(Fperm_SI_Woolf2021!$E$9:$E$93-BY$58)-63.1579*EXP(-0.19*Fperm_SI_Woolf2021!$E$9:$E$93)+63.1579*EXP(-0.19*BY$58))/(Fperm_SI_Woolf2021!$E$9:$E$93-BY$58))*(BY$58-Fperm_SI_Woolf2021!$E$9:$E$93)/10))) + Fperm_SI_Woolf2021!$G$9:$G$93*EXP(-Fperm_SI_Woolf2021!$J$9:$J$93*$C150*IF(BY$58=Fperm_SI_Woolf2021!$E$9:$E$93,1,EXP(LN((1.1*(Fperm_SI_Woolf2021!$E$9:$E$93-BY$58)-63.1579*EXP(-0.19*Fperm_SI_Woolf2021!$E$9:$E$93)+63.1579*EXP(-0.19*BY$58))/(Fperm_SI_Woolf2021!$E$9:$E$93-BY$58))*(BY$58-Fperm_SI_Woolf2021!$E$9:$E$93)/10))) + Fperm_SI_Woolf2021!$H$9:$H$93*EXP(-Fperm_SI_Woolf2021!$K$9:$K$93*$C150*IF(BY$58=Fperm_SI_Woolf2021!$E$9:$E$93,1,EXP(LN((1.1*(Fperm_SI_Woolf2021!$E$9:$E$93-BY$58)-63.1579*EXP(-0.19*Fperm_SI_Woolf2021!$E$9:$E$93)+63.1579*EXP(-0.19*BY$58))/(Fperm_SI_Woolf2021!$E$9:$E$93-BY$58))*(BY$58-Fperm_SI_Woolf2021!$E$9:$E$93)/10))),Fperm_SI_Woolf2021!$D$9:$D$93))</f>
        <v>8.4363141129744662E-2</v>
      </c>
      <c r="BZ150" s="51" cm="1">
        <f t="array" ref="BZ150">MIN(1,SLOPE(Fperm_SI_Woolf2021!$F$9:$F$93*EXP(-Fperm_SI_Woolf2021!$I$9:$I$93*$C150*IF(BZ$58=Fperm_SI_Woolf2021!$E$9:$E$93,1,EXP(LN((1.1*(Fperm_SI_Woolf2021!$E$9:$E$93-BZ$58)-63.1579*EXP(-0.19*Fperm_SI_Woolf2021!$E$9:$E$93)+63.1579*EXP(-0.19*BZ$58))/(Fperm_SI_Woolf2021!$E$9:$E$93-BZ$58))*(BZ$58-Fperm_SI_Woolf2021!$E$9:$E$93)/10))) + Fperm_SI_Woolf2021!$G$9:$G$93*EXP(-Fperm_SI_Woolf2021!$J$9:$J$93*$C150*IF(BZ$58=Fperm_SI_Woolf2021!$E$9:$E$93,1,EXP(LN((1.1*(Fperm_SI_Woolf2021!$E$9:$E$93-BZ$58)-63.1579*EXP(-0.19*Fperm_SI_Woolf2021!$E$9:$E$93)+63.1579*EXP(-0.19*BZ$58))/(Fperm_SI_Woolf2021!$E$9:$E$93-BZ$58))*(BZ$58-Fperm_SI_Woolf2021!$E$9:$E$93)/10))) + Fperm_SI_Woolf2021!$H$9:$H$93*EXP(-Fperm_SI_Woolf2021!$K$9:$K$93*$C150*IF(BZ$58=Fperm_SI_Woolf2021!$E$9:$E$93,1,EXP(LN((1.1*(Fperm_SI_Woolf2021!$E$9:$E$93-BZ$58)-63.1579*EXP(-0.19*Fperm_SI_Woolf2021!$E$9:$E$93)+63.1579*EXP(-0.19*BZ$58))/(Fperm_SI_Woolf2021!$E$9:$E$93-BZ$58))*(BZ$58-Fperm_SI_Woolf2021!$E$9:$E$93)/10))),Fperm_SI_Woolf2021!$D$9:$D$93)*BZ$57+INTERCEPT(Fperm_SI_Woolf2021!$F$9:$F$93*EXP(-Fperm_SI_Woolf2021!$I$9:$I$93*$C150*IF(BZ$58=Fperm_SI_Woolf2021!$E$9:$E$93,1,EXP(LN((1.1*(Fperm_SI_Woolf2021!$E$9:$E$93-BZ$58)-63.1579*EXP(-0.19*Fperm_SI_Woolf2021!$E$9:$E$93)+63.1579*EXP(-0.19*BZ$58))/(Fperm_SI_Woolf2021!$E$9:$E$93-BZ$58))*(BZ$58-Fperm_SI_Woolf2021!$E$9:$E$93)/10))) + Fperm_SI_Woolf2021!$G$9:$G$93*EXP(-Fperm_SI_Woolf2021!$J$9:$J$93*$C150*IF(BZ$58=Fperm_SI_Woolf2021!$E$9:$E$93,1,EXP(LN((1.1*(Fperm_SI_Woolf2021!$E$9:$E$93-BZ$58)-63.1579*EXP(-0.19*Fperm_SI_Woolf2021!$E$9:$E$93)+63.1579*EXP(-0.19*BZ$58))/(Fperm_SI_Woolf2021!$E$9:$E$93-BZ$58))*(BZ$58-Fperm_SI_Woolf2021!$E$9:$E$93)/10))) + Fperm_SI_Woolf2021!$H$9:$H$93*EXP(-Fperm_SI_Woolf2021!$K$9:$K$93*$C150*IF(BZ$58=Fperm_SI_Woolf2021!$E$9:$E$93,1,EXP(LN((1.1*(Fperm_SI_Woolf2021!$E$9:$E$93-BZ$58)-63.1579*EXP(-0.19*Fperm_SI_Woolf2021!$E$9:$E$93)+63.1579*EXP(-0.19*BZ$58))/(Fperm_SI_Woolf2021!$E$9:$E$93-BZ$58))*(BZ$58-Fperm_SI_Woolf2021!$E$9:$E$93)/10))),Fperm_SI_Woolf2021!$D$9:$D$93))</f>
        <v>7.4238596721460715E-2</v>
      </c>
    </row>
    <row r="151" spans="3:78" x14ac:dyDescent="0.2">
      <c r="C151" s="48">
        <v>910</v>
      </c>
      <c r="D151" s="51" cm="1">
        <f t="array" ref="D151">MIN(1,SLOPE(Fperm_SI_Woolf2021!$F$9:$F$93*EXP(-Fperm_SI_Woolf2021!$I$9:$I$93*$C151*IF(D$58=Fperm_SI_Woolf2021!$E$9:$E$93,1,EXP(LN((1.1*(Fperm_SI_Woolf2021!$E$9:$E$93-D$58)-63.1579*EXP(-0.19*Fperm_SI_Woolf2021!$E$9:$E$93)+63.1579*EXP(-0.19*D$58))/(Fperm_SI_Woolf2021!$E$9:$E$93-D$58))*(D$58-Fperm_SI_Woolf2021!$E$9:$E$93)/10))) + Fperm_SI_Woolf2021!$G$9:$G$93*EXP(-Fperm_SI_Woolf2021!$J$9:$J$93*$C151*IF(D$58=Fperm_SI_Woolf2021!$E$9:$E$93,1,EXP(LN((1.1*(Fperm_SI_Woolf2021!$E$9:$E$93-D$58)-63.1579*EXP(-0.19*Fperm_SI_Woolf2021!$E$9:$E$93)+63.1579*EXP(-0.19*D$58))/(Fperm_SI_Woolf2021!$E$9:$E$93-D$58))*(D$58-Fperm_SI_Woolf2021!$E$9:$E$93)/10))) + Fperm_SI_Woolf2021!$H$9:$H$93*EXP(-Fperm_SI_Woolf2021!$K$9:$K$93*$C151*IF(D$58=Fperm_SI_Woolf2021!$E$9:$E$93,1,EXP(LN((1.1*(Fperm_SI_Woolf2021!$E$9:$E$93-D$58)-63.1579*EXP(-0.19*Fperm_SI_Woolf2021!$E$9:$E$93)+63.1579*EXP(-0.19*D$58))/(Fperm_SI_Woolf2021!$E$9:$E$93-D$58))*(D$58-Fperm_SI_Woolf2021!$E$9:$E$93)/10))),Fperm_SI_Woolf2021!$D$9:$D$93)*D$57+INTERCEPT(Fperm_SI_Woolf2021!$F$9:$F$93*EXP(-Fperm_SI_Woolf2021!$I$9:$I$93*$C151*IF(D$58=Fperm_SI_Woolf2021!$E$9:$E$93,1,EXP(LN((1.1*(Fperm_SI_Woolf2021!$E$9:$E$93-D$58)-63.1579*EXP(-0.19*Fperm_SI_Woolf2021!$E$9:$E$93)+63.1579*EXP(-0.19*D$58))/(Fperm_SI_Woolf2021!$E$9:$E$93-D$58))*(D$58-Fperm_SI_Woolf2021!$E$9:$E$93)/10))) + Fperm_SI_Woolf2021!$G$9:$G$93*EXP(-Fperm_SI_Woolf2021!$J$9:$J$93*$C151*IF(D$58=Fperm_SI_Woolf2021!$E$9:$E$93,1,EXP(LN((1.1*(Fperm_SI_Woolf2021!$E$9:$E$93-D$58)-63.1579*EXP(-0.19*Fperm_SI_Woolf2021!$E$9:$E$93)+63.1579*EXP(-0.19*D$58))/(Fperm_SI_Woolf2021!$E$9:$E$93-D$58))*(D$58-Fperm_SI_Woolf2021!$E$9:$E$93)/10))) + Fperm_SI_Woolf2021!$H$9:$H$93*EXP(-Fperm_SI_Woolf2021!$K$9:$K$93*$C151*IF(D$58=Fperm_SI_Woolf2021!$E$9:$E$93,1,EXP(LN((1.1*(Fperm_SI_Woolf2021!$E$9:$E$93-D$58)-63.1579*EXP(-0.19*Fperm_SI_Woolf2021!$E$9:$E$93)+63.1579*EXP(-0.19*D$58))/(Fperm_SI_Woolf2021!$E$9:$E$93-D$58))*(D$58-Fperm_SI_Woolf2021!$E$9:$E$93)/10))),Fperm_SI_Woolf2021!$D$9:$D$93))</f>
        <v>0.8032123670054786</v>
      </c>
      <c r="E151" s="51" cm="1">
        <f t="array" ref="E151">MIN(1,SLOPE(Fperm_SI_Woolf2021!$F$9:$F$93*EXP(-Fperm_SI_Woolf2021!$I$9:$I$93*$C151*IF(E$58=Fperm_SI_Woolf2021!$E$9:$E$93,1,EXP(LN((1.1*(Fperm_SI_Woolf2021!$E$9:$E$93-E$58)-63.1579*EXP(-0.19*Fperm_SI_Woolf2021!$E$9:$E$93)+63.1579*EXP(-0.19*E$58))/(Fperm_SI_Woolf2021!$E$9:$E$93-E$58))*(E$58-Fperm_SI_Woolf2021!$E$9:$E$93)/10))) + Fperm_SI_Woolf2021!$G$9:$G$93*EXP(-Fperm_SI_Woolf2021!$J$9:$J$93*$C151*IF(E$58=Fperm_SI_Woolf2021!$E$9:$E$93,1,EXP(LN((1.1*(Fperm_SI_Woolf2021!$E$9:$E$93-E$58)-63.1579*EXP(-0.19*Fperm_SI_Woolf2021!$E$9:$E$93)+63.1579*EXP(-0.19*E$58))/(Fperm_SI_Woolf2021!$E$9:$E$93-E$58))*(E$58-Fperm_SI_Woolf2021!$E$9:$E$93)/10))) + Fperm_SI_Woolf2021!$H$9:$H$93*EXP(-Fperm_SI_Woolf2021!$K$9:$K$93*$C151*IF(E$58=Fperm_SI_Woolf2021!$E$9:$E$93,1,EXP(LN((1.1*(Fperm_SI_Woolf2021!$E$9:$E$93-E$58)-63.1579*EXP(-0.19*Fperm_SI_Woolf2021!$E$9:$E$93)+63.1579*EXP(-0.19*E$58))/(Fperm_SI_Woolf2021!$E$9:$E$93-E$58))*(E$58-Fperm_SI_Woolf2021!$E$9:$E$93)/10))),Fperm_SI_Woolf2021!$D$9:$D$93)*E$57+INTERCEPT(Fperm_SI_Woolf2021!$F$9:$F$93*EXP(-Fperm_SI_Woolf2021!$I$9:$I$93*$C151*IF(E$58=Fperm_SI_Woolf2021!$E$9:$E$93,1,EXP(LN((1.1*(Fperm_SI_Woolf2021!$E$9:$E$93-E$58)-63.1579*EXP(-0.19*Fperm_SI_Woolf2021!$E$9:$E$93)+63.1579*EXP(-0.19*E$58))/(Fperm_SI_Woolf2021!$E$9:$E$93-E$58))*(E$58-Fperm_SI_Woolf2021!$E$9:$E$93)/10))) + Fperm_SI_Woolf2021!$G$9:$G$93*EXP(-Fperm_SI_Woolf2021!$J$9:$J$93*$C151*IF(E$58=Fperm_SI_Woolf2021!$E$9:$E$93,1,EXP(LN((1.1*(Fperm_SI_Woolf2021!$E$9:$E$93-E$58)-63.1579*EXP(-0.19*Fperm_SI_Woolf2021!$E$9:$E$93)+63.1579*EXP(-0.19*E$58))/(Fperm_SI_Woolf2021!$E$9:$E$93-E$58))*(E$58-Fperm_SI_Woolf2021!$E$9:$E$93)/10))) + Fperm_SI_Woolf2021!$H$9:$H$93*EXP(-Fperm_SI_Woolf2021!$K$9:$K$93*$C151*IF(E$58=Fperm_SI_Woolf2021!$E$9:$E$93,1,EXP(LN((1.1*(Fperm_SI_Woolf2021!$E$9:$E$93-E$58)-63.1579*EXP(-0.19*Fperm_SI_Woolf2021!$E$9:$E$93)+63.1579*EXP(-0.19*E$58))/(Fperm_SI_Woolf2021!$E$9:$E$93-E$58))*(E$58-Fperm_SI_Woolf2021!$E$9:$E$93)/10))),Fperm_SI_Woolf2021!$D$9:$D$93))</f>
        <v>0.77168056811486807</v>
      </c>
      <c r="F151" s="51" cm="1">
        <f t="array" ref="F151">MIN(1,SLOPE(Fperm_SI_Woolf2021!$F$9:$F$93*EXP(-Fperm_SI_Woolf2021!$I$9:$I$93*$C151*IF(F$58=Fperm_SI_Woolf2021!$E$9:$E$93,1,EXP(LN((1.1*(Fperm_SI_Woolf2021!$E$9:$E$93-F$58)-63.1579*EXP(-0.19*Fperm_SI_Woolf2021!$E$9:$E$93)+63.1579*EXP(-0.19*F$58))/(Fperm_SI_Woolf2021!$E$9:$E$93-F$58))*(F$58-Fperm_SI_Woolf2021!$E$9:$E$93)/10))) + Fperm_SI_Woolf2021!$G$9:$G$93*EXP(-Fperm_SI_Woolf2021!$J$9:$J$93*$C151*IF(F$58=Fperm_SI_Woolf2021!$E$9:$E$93,1,EXP(LN((1.1*(Fperm_SI_Woolf2021!$E$9:$E$93-F$58)-63.1579*EXP(-0.19*Fperm_SI_Woolf2021!$E$9:$E$93)+63.1579*EXP(-0.19*F$58))/(Fperm_SI_Woolf2021!$E$9:$E$93-F$58))*(F$58-Fperm_SI_Woolf2021!$E$9:$E$93)/10))) + Fperm_SI_Woolf2021!$H$9:$H$93*EXP(-Fperm_SI_Woolf2021!$K$9:$K$93*$C151*IF(F$58=Fperm_SI_Woolf2021!$E$9:$E$93,1,EXP(LN((1.1*(Fperm_SI_Woolf2021!$E$9:$E$93-F$58)-63.1579*EXP(-0.19*Fperm_SI_Woolf2021!$E$9:$E$93)+63.1579*EXP(-0.19*F$58))/(Fperm_SI_Woolf2021!$E$9:$E$93-F$58))*(F$58-Fperm_SI_Woolf2021!$E$9:$E$93)/10))),Fperm_SI_Woolf2021!$D$9:$D$93)*F$57+INTERCEPT(Fperm_SI_Woolf2021!$F$9:$F$93*EXP(-Fperm_SI_Woolf2021!$I$9:$I$93*$C151*IF(F$58=Fperm_SI_Woolf2021!$E$9:$E$93,1,EXP(LN((1.1*(Fperm_SI_Woolf2021!$E$9:$E$93-F$58)-63.1579*EXP(-0.19*Fperm_SI_Woolf2021!$E$9:$E$93)+63.1579*EXP(-0.19*F$58))/(Fperm_SI_Woolf2021!$E$9:$E$93-F$58))*(F$58-Fperm_SI_Woolf2021!$E$9:$E$93)/10))) + Fperm_SI_Woolf2021!$G$9:$G$93*EXP(-Fperm_SI_Woolf2021!$J$9:$J$93*$C151*IF(F$58=Fperm_SI_Woolf2021!$E$9:$E$93,1,EXP(LN((1.1*(Fperm_SI_Woolf2021!$E$9:$E$93-F$58)-63.1579*EXP(-0.19*Fperm_SI_Woolf2021!$E$9:$E$93)+63.1579*EXP(-0.19*F$58))/(Fperm_SI_Woolf2021!$E$9:$E$93-F$58))*(F$58-Fperm_SI_Woolf2021!$E$9:$E$93)/10))) + Fperm_SI_Woolf2021!$H$9:$H$93*EXP(-Fperm_SI_Woolf2021!$K$9:$K$93*$C151*IF(F$58=Fperm_SI_Woolf2021!$E$9:$E$93,1,EXP(LN((1.1*(Fperm_SI_Woolf2021!$E$9:$E$93-F$58)-63.1579*EXP(-0.19*Fperm_SI_Woolf2021!$E$9:$E$93)+63.1579*EXP(-0.19*F$58))/(Fperm_SI_Woolf2021!$E$9:$E$93-F$58))*(F$58-Fperm_SI_Woolf2021!$E$9:$E$93)/10))),Fperm_SI_Woolf2021!$D$9:$D$93))</f>
        <v>0.74014876922425754</v>
      </c>
      <c r="G151" s="51" cm="1">
        <f t="array" ref="G151">MIN(1,SLOPE(Fperm_SI_Woolf2021!$F$9:$F$93*EXP(-Fperm_SI_Woolf2021!$I$9:$I$93*$C151*IF(G$58=Fperm_SI_Woolf2021!$E$9:$E$93,1,EXP(LN((1.1*(Fperm_SI_Woolf2021!$E$9:$E$93-G$58)-63.1579*EXP(-0.19*Fperm_SI_Woolf2021!$E$9:$E$93)+63.1579*EXP(-0.19*G$58))/(Fperm_SI_Woolf2021!$E$9:$E$93-G$58))*(G$58-Fperm_SI_Woolf2021!$E$9:$E$93)/10))) + Fperm_SI_Woolf2021!$G$9:$G$93*EXP(-Fperm_SI_Woolf2021!$J$9:$J$93*$C151*IF(G$58=Fperm_SI_Woolf2021!$E$9:$E$93,1,EXP(LN((1.1*(Fperm_SI_Woolf2021!$E$9:$E$93-G$58)-63.1579*EXP(-0.19*Fperm_SI_Woolf2021!$E$9:$E$93)+63.1579*EXP(-0.19*G$58))/(Fperm_SI_Woolf2021!$E$9:$E$93-G$58))*(G$58-Fperm_SI_Woolf2021!$E$9:$E$93)/10))) + Fperm_SI_Woolf2021!$H$9:$H$93*EXP(-Fperm_SI_Woolf2021!$K$9:$K$93*$C151*IF(G$58=Fperm_SI_Woolf2021!$E$9:$E$93,1,EXP(LN((1.1*(Fperm_SI_Woolf2021!$E$9:$E$93-G$58)-63.1579*EXP(-0.19*Fperm_SI_Woolf2021!$E$9:$E$93)+63.1579*EXP(-0.19*G$58))/(Fperm_SI_Woolf2021!$E$9:$E$93-G$58))*(G$58-Fperm_SI_Woolf2021!$E$9:$E$93)/10))),Fperm_SI_Woolf2021!$D$9:$D$93)*G$57+INTERCEPT(Fperm_SI_Woolf2021!$F$9:$F$93*EXP(-Fperm_SI_Woolf2021!$I$9:$I$93*$C151*IF(G$58=Fperm_SI_Woolf2021!$E$9:$E$93,1,EXP(LN((1.1*(Fperm_SI_Woolf2021!$E$9:$E$93-G$58)-63.1579*EXP(-0.19*Fperm_SI_Woolf2021!$E$9:$E$93)+63.1579*EXP(-0.19*G$58))/(Fperm_SI_Woolf2021!$E$9:$E$93-G$58))*(G$58-Fperm_SI_Woolf2021!$E$9:$E$93)/10))) + Fperm_SI_Woolf2021!$G$9:$G$93*EXP(-Fperm_SI_Woolf2021!$J$9:$J$93*$C151*IF(G$58=Fperm_SI_Woolf2021!$E$9:$E$93,1,EXP(LN((1.1*(Fperm_SI_Woolf2021!$E$9:$E$93-G$58)-63.1579*EXP(-0.19*Fperm_SI_Woolf2021!$E$9:$E$93)+63.1579*EXP(-0.19*G$58))/(Fperm_SI_Woolf2021!$E$9:$E$93-G$58))*(G$58-Fperm_SI_Woolf2021!$E$9:$E$93)/10))) + Fperm_SI_Woolf2021!$H$9:$H$93*EXP(-Fperm_SI_Woolf2021!$K$9:$K$93*$C151*IF(G$58=Fperm_SI_Woolf2021!$E$9:$E$93,1,EXP(LN((1.1*(Fperm_SI_Woolf2021!$E$9:$E$93-G$58)-63.1579*EXP(-0.19*Fperm_SI_Woolf2021!$E$9:$E$93)+63.1579*EXP(-0.19*G$58))/(Fperm_SI_Woolf2021!$E$9:$E$93-G$58))*(G$58-Fperm_SI_Woolf2021!$E$9:$E$93)/10))),Fperm_SI_Woolf2021!$D$9:$D$93))</f>
        <v>0.70861697033364701</v>
      </c>
      <c r="H151" s="51" cm="1">
        <f t="array" ref="H151">MIN(1,SLOPE(Fperm_SI_Woolf2021!$F$9:$F$93*EXP(-Fperm_SI_Woolf2021!$I$9:$I$93*$C151*IF(H$58=Fperm_SI_Woolf2021!$E$9:$E$93,1,EXP(LN((1.1*(Fperm_SI_Woolf2021!$E$9:$E$93-H$58)-63.1579*EXP(-0.19*Fperm_SI_Woolf2021!$E$9:$E$93)+63.1579*EXP(-0.19*H$58))/(Fperm_SI_Woolf2021!$E$9:$E$93-H$58))*(H$58-Fperm_SI_Woolf2021!$E$9:$E$93)/10))) + Fperm_SI_Woolf2021!$G$9:$G$93*EXP(-Fperm_SI_Woolf2021!$J$9:$J$93*$C151*IF(H$58=Fperm_SI_Woolf2021!$E$9:$E$93,1,EXP(LN((1.1*(Fperm_SI_Woolf2021!$E$9:$E$93-H$58)-63.1579*EXP(-0.19*Fperm_SI_Woolf2021!$E$9:$E$93)+63.1579*EXP(-0.19*H$58))/(Fperm_SI_Woolf2021!$E$9:$E$93-H$58))*(H$58-Fperm_SI_Woolf2021!$E$9:$E$93)/10))) + Fperm_SI_Woolf2021!$H$9:$H$93*EXP(-Fperm_SI_Woolf2021!$K$9:$K$93*$C151*IF(H$58=Fperm_SI_Woolf2021!$E$9:$E$93,1,EXP(LN((1.1*(Fperm_SI_Woolf2021!$E$9:$E$93-H$58)-63.1579*EXP(-0.19*Fperm_SI_Woolf2021!$E$9:$E$93)+63.1579*EXP(-0.19*H$58))/(Fperm_SI_Woolf2021!$E$9:$E$93-H$58))*(H$58-Fperm_SI_Woolf2021!$E$9:$E$93)/10))),Fperm_SI_Woolf2021!$D$9:$D$93)*H$57+INTERCEPT(Fperm_SI_Woolf2021!$F$9:$F$93*EXP(-Fperm_SI_Woolf2021!$I$9:$I$93*$C151*IF(H$58=Fperm_SI_Woolf2021!$E$9:$E$93,1,EXP(LN((1.1*(Fperm_SI_Woolf2021!$E$9:$E$93-H$58)-63.1579*EXP(-0.19*Fperm_SI_Woolf2021!$E$9:$E$93)+63.1579*EXP(-0.19*H$58))/(Fperm_SI_Woolf2021!$E$9:$E$93-H$58))*(H$58-Fperm_SI_Woolf2021!$E$9:$E$93)/10))) + Fperm_SI_Woolf2021!$G$9:$G$93*EXP(-Fperm_SI_Woolf2021!$J$9:$J$93*$C151*IF(H$58=Fperm_SI_Woolf2021!$E$9:$E$93,1,EXP(LN((1.1*(Fperm_SI_Woolf2021!$E$9:$E$93-H$58)-63.1579*EXP(-0.19*Fperm_SI_Woolf2021!$E$9:$E$93)+63.1579*EXP(-0.19*H$58))/(Fperm_SI_Woolf2021!$E$9:$E$93-H$58))*(H$58-Fperm_SI_Woolf2021!$E$9:$E$93)/10))) + Fperm_SI_Woolf2021!$H$9:$H$93*EXP(-Fperm_SI_Woolf2021!$K$9:$K$93*$C151*IF(H$58=Fperm_SI_Woolf2021!$E$9:$E$93,1,EXP(LN((1.1*(Fperm_SI_Woolf2021!$E$9:$E$93-H$58)-63.1579*EXP(-0.19*Fperm_SI_Woolf2021!$E$9:$E$93)+63.1579*EXP(-0.19*H$58))/(Fperm_SI_Woolf2021!$E$9:$E$93-H$58))*(H$58-Fperm_SI_Woolf2021!$E$9:$E$93)/10))),Fperm_SI_Woolf2021!$D$9:$D$93))</f>
        <v>0.67708517144303648</v>
      </c>
      <c r="I151" s="51" cm="1">
        <f t="array" ref="I151">MIN(1,SLOPE(Fperm_SI_Woolf2021!$F$9:$F$93*EXP(-Fperm_SI_Woolf2021!$I$9:$I$93*$C151*IF(I$58=Fperm_SI_Woolf2021!$E$9:$E$93,1,EXP(LN((1.1*(Fperm_SI_Woolf2021!$E$9:$E$93-I$58)-63.1579*EXP(-0.19*Fperm_SI_Woolf2021!$E$9:$E$93)+63.1579*EXP(-0.19*I$58))/(Fperm_SI_Woolf2021!$E$9:$E$93-I$58))*(I$58-Fperm_SI_Woolf2021!$E$9:$E$93)/10))) + Fperm_SI_Woolf2021!$G$9:$G$93*EXP(-Fperm_SI_Woolf2021!$J$9:$J$93*$C151*IF(I$58=Fperm_SI_Woolf2021!$E$9:$E$93,1,EXP(LN((1.1*(Fperm_SI_Woolf2021!$E$9:$E$93-I$58)-63.1579*EXP(-0.19*Fperm_SI_Woolf2021!$E$9:$E$93)+63.1579*EXP(-0.19*I$58))/(Fperm_SI_Woolf2021!$E$9:$E$93-I$58))*(I$58-Fperm_SI_Woolf2021!$E$9:$E$93)/10))) + Fperm_SI_Woolf2021!$H$9:$H$93*EXP(-Fperm_SI_Woolf2021!$K$9:$K$93*$C151*IF(I$58=Fperm_SI_Woolf2021!$E$9:$E$93,1,EXP(LN((1.1*(Fperm_SI_Woolf2021!$E$9:$E$93-I$58)-63.1579*EXP(-0.19*Fperm_SI_Woolf2021!$E$9:$E$93)+63.1579*EXP(-0.19*I$58))/(Fperm_SI_Woolf2021!$E$9:$E$93-I$58))*(I$58-Fperm_SI_Woolf2021!$E$9:$E$93)/10))),Fperm_SI_Woolf2021!$D$9:$D$93)*I$57+INTERCEPT(Fperm_SI_Woolf2021!$F$9:$F$93*EXP(-Fperm_SI_Woolf2021!$I$9:$I$93*$C151*IF(I$58=Fperm_SI_Woolf2021!$E$9:$E$93,1,EXP(LN((1.1*(Fperm_SI_Woolf2021!$E$9:$E$93-I$58)-63.1579*EXP(-0.19*Fperm_SI_Woolf2021!$E$9:$E$93)+63.1579*EXP(-0.19*I$58))/(Fperm_SI_Woolf2021!$E$9:$E$93-I$58))*(I$58-Fperm_SI_Woolf2021!$E$9:$E$93)/10))) + Fperm_SI_Woolf2021!$G$9:$G$93*EXP(-Fperm_SI_Woolf2021!$J$9:$J$93*$C151*IF(I$58=Fperm_SI_Woolf2021!$E$9:$E$93,1,EXP(LN((1.1*(Fperm_SI_Woolf2021!$E$9:$E$93-I$58)-63.1579*EXP(-0.19*Fperm_SI_Woolf2021!$E$9:$E$93)+63.1579*EXP(-0.19*I$58))/(Fperm_SI_Woolf2021!$E$9:$E$93-I$58))*(I$58-Fperm_SI_Woolf2021!$E$9:$E$93)/10))) + Fperm_SI_Woolf2021!$H$9:$H$93*EXP(-Fperm_SI_Woolf2021!$K$9:$K$93*$C151*IF(I$58=Fperm_SI_Woolf2021!$E$9:$E$93,1,EXP(LN((1.1*(Fperm_SI_Woolf2021!$E$9:$E$93-I$58)-63.1579*EXP(-0.19*Fperm_SI_Woolf2021!$E$9:$E$93)+63.1579*EXP(-0.19*I$58))/(Fperm_SI_Woolf2021!$E$9:$E$93-I$58))*(I$58-Fperm_SI_Woolf2021!$E$9:$E$93)/10))),Fperm_SI_Woolf2021!$D$9:$D$93))</f>
        <v>0.64555337255242595</v>
      </c>
      <c r="J151" s="51" cm="1">
        <f t="array" ref="J151">MIN(1,SLOPE(Fperm_SI_Woolf2021!$F$9:$F$93*EXP(-Fperm_SI_Woolf2021!$I$9:$I$93*$C151*IF(J$58=Fperm_SI_Woolf2021!$E$9:$E$93,1,EXP(LN((1.1*(Fperm_SI_Woolf2021!$E$9:$E$93-J$58)-63.1579*EXP(-0.19*Fperm_SI_Woolf2021!$E$9:$E$93)+63.1579*EXP(-0.19*J$58))/(Fperm_SI_Woolf2021!$E$9:$E$93-J$58))*(J$58-Fperm_SI_Woolf2021!$E$9:$E$93)/10))) + Fperm_SI_Woolf2021!$G$9:$G$93*EXP(-Fperm_SI_Woolf2021!$J$9:$J$93*$C151*IF(J$58=Fperm_SI_Woolf2021!$E$9:$E$93,1,EXP(LN((1.1*(Fperm_SI_Woolf2021!$E$9:$E$93-J$58)-63.1579*EXP(-0.19*Fperm_SI_Woolf2021!$E$9:$E$93)+63.1579*EXP(-0.19*J$58))/(Fperm_SI_Woolf2021!$E$9:$E$93-J$58))*(J$58-Fperm_SI_Woolf2021!$E$9:$E$93)/10))) + Fperm_SI_Woolf2021!$H$9:$H$93*EXP(-Fperm_SI_Woolf2021!$K$9:$K$93*$C151*IF(J$58=Fperm_SI_Woolf2021!$E$9:$E$93,1,EXP(LN((1.1*(Fperm_SI_Woolf2021!$E$9:$E$93-J$58)-63.1579*EXP(-0.19*Fperm_SI_Woolf2021!$E$9:$E$93)+63.1579*EXP(-0.19*J$58))/(Fperm_SI_Woolf2021!$E$9:$E$93-J$58))*(J$58-Fperm_SI_Woolf2021!$E$9:$E$93)/10))),Fperm_SI_Woolf2021!$D$9:$D$93)*J$57+INTERCEPT(Fperm_SI_Woolf2021!$F$9:$F$93*EXP(-Fperm_SI_Woolf2021!$I$9:$I$93*$C151*IF(J$58=Fperm_SI_Woolf2021!$E$9:$E$93,1,EXP(LN((1.1*(Fperm_SI_Woolf2021!$E$9:$E$93-J$58)-63.1579*EXP(-0.19*Fperm_SI_Woolf2021!$E$9:$E$93)+63.1579*EXP(-0.19*J$58))/(Fperm_SI_Woolf2021!$E$9:$E$93-J$58))*(J$58-Fperm_SI_Woolf2021!$E$9:$E$93)/10))) + Fperm_SI_Woolf2021!$G$9:$G$93*EXP(-Fperm_SI_Woolf2021!$J$9:$J$93*$C151*IF(J$58=Fperm_SI_Woolf2021!$E$9:$E$93,1,EXP(LN((1.1*(Fperm_SI_Woolf2021!$E$9:$E$93-J$58)-63.1579*EXP(-0.19*Fperm_SI_Woolf2021!$E$9:$E$93)+63.1579*EXP(-0.19*J$58))/(Fperm_SI_Woolf2021!$E$9:$E$93-J$58))*(J$58-Fperm_SI_Woolf2021!$E$9:$E$93)/10))) + Fperm_SI_Woolf2021!$H$9:$H$93*EXP(-Fperm_SI_Woolf2021!$K$9:$K$93*$C151*IF(J$58=Fperm_SI_Woolf2021!$E$9:$E$93,1,EXP(LN((1.1*(Fperm_SI_Woolf2021!$E$9:$E$93-J$58)-63.1579*EXP(-0.19*Fperm_SI_Woolf2021!$E$9:$E$93)+63.1579*EXP(-0.19*J$58))/(Fperm_SI_Woolf2021!$E$9:$E$93-J$58))*(J$58-Fperm_SI_Woolf2021!$E$9:$E$93)/10))),Fperm_SI_Woolf2021!$D$9:$D$93))</f>
        <v>0.61402157366181542</v>
      </c>
      <c r="K151" s="51" cm="1">
        <f t="array" ref="K151">MIN(1,SLOPE(Fperm_SI_Woolf2021!$F$9:$F$93*EXP(-Fperm_SI_Woolf2021!$I$9:$I$93*$C151*IF(K$58=Fperm_SI_Woolf2021!$E$9:$E$93,1,EXP(LN((1.1*(Fperm_SI_Woolf2021!$E$9:$E$93-K$58)-63.1579*EXP(-0.19*Fperm_SI_Woolf2021!$E$9:$E$93)+63.1579*EXP(-0.19*K$58))/(Fperm_SI_Woolf2021!$E$9:$E$93-K$58))*(K$58-Fperm_SI_Woolf2021!$E$9:$E$93)/10))) + Fperm_SI_Woolf2021!$G$9:$G$93*EXP(-Fperm_SI_Woolf2021!$J$9:$J$93*$C151*IF(K$58=Fperm_SI_Woolf2021!$E$9:$E$93,1,EXP(LN((1.1*(Fperm_SI_Woolf2021!$E$9:$E$93-K$58)-63.1579*EXP(-0.19*Fperm_SI_Woolf2021!$E$9:$E$93)+63.1579*EXP(-0.19*K$58))/(Fperm_SI_Woolf2021!$E$9:$E$93-K$58))*(K$58-Fperm_SI_Woolf2021!$E$9:$E$93)/10))) + Fperm_SI_Woolf2021!$H$9:$H$93*EXP(-Fperm_SI_Woolf2021!$K$9:$K$93*$C151*IF(K$58=Fperm_SI_Woolf2021!$E$9:$E$93,1,EXP(LN((1.1*(Fperm_SI_Woolf2021!$E$9:$E$93-K$58)-63.1579*EXP(-0.19*Fperm_SI_Woolf2021!$E$9:$E$93)+63.1579*EXP(-0.19*K$58))/(Fperm_SI_Woolf2021!$E$9:$E$93-K$58))*(K$58-Fperm_SI_Woolf2021!$E$9:$E$93)/10))),Fperm_SI_Woolf2021!$D$9:$D$93)*K$57+INTERCEPT(Fperm_SI_Woolf2021!$F$9:$F$93*EXP(-Fperm_SI_Woolf2021!$I$9:$I$93*$C151*IF(K$58=Fperm_SI_Woolf2021!$E$9:$E$93,1,EXP(LN((1.1*(Fperm_SI_Woolf2021!$E$9:$E$93-K$58)-63.1579*EXP(-0.19*Fperm_SI_Woolf2021!$E$9:$E$93)+63.1579*EXP(-0.19*K$58))/(Fperm_SI_Woolf2021!$E$9:$E$93-K$58))*(K$58-Fperm_SI_Woolf2021!$E$9:$E$93)/10))) + Fperm_SI_Woolf2021!$G$9:$G$93*EXP(-Fperm_SI_Woolf2021!$J$9:$J$93*$C151*IF(K$58=Fperm_SI_Woolf2021!$E$9:$E$93,1,EXP(LN((1.1*(Fperm_SI_Woolf2021!$E$9:$E$93-K$58)-63.1579*EXP(-0.19*Fperm_SI_Woolf2021!$E$9:$E$93)+63.1579*EXP(-0.19*K$58))/(Fperm_SI_Woolf2021!$E$9:$E$93-K$58))*(K$58-Fperm_SI_Woolf2021!$E$9:$E$93)/10))) + Fperm_SI_Woolf2021!$H$9:$H$93*EXP(-Fperm_SI_Woolf2021!$K$9:$K$93*$C151*IF(K$58=Fperm_SI_Woolf2021!$E$9:$E$93,1,EXP(LN((1.1*(Fperm_SI_Woolf2021!$E$9:$E$93-K$58)-63.1579*EXP(-0.19*Fperm_SI_Woolf2021!$E$9:$E$93)+63.1579*EXP(-0.19*K$58))/(Fperm_SI_Woolf2021!$E$9:$E$93-K$58))*(K$58-Fperm_SI_Woolf2021!$E$9:$E$93)/10))),Fperm_SI_Woolf2021!$D$9:$D$93))</f>
        <v>0.58248977477120489</v>
      </c>
      <c r="L151" s="51" cm="1">
        <f t="array" ref="L151">MIN(1,SLOPE(Fperm_SI_Woolf2021!$F$9:$F$93*EXP(-Fperm_SI_Woolf2021!$I$9:$I$93*$C151*IF(L$58=Fperm_SI_Woolf2021!$E$9:$E$93,1,EXP(LN((1.1*(Fperm_SI_Woolf2021!$E$9:$E$93-L$58)-63.1579*EXP(-0.19*Fperm_SI_Woolf2021!$E$9:$E$93)+63.1579*EXP(-0.19*L$58))/(Fperm_SI_Woolf2021!$E$9:$E$93-L$58))*(L$58-Fperm_SI_Woolf2021!$E$9:$E$93)/10))) + Fperm_SI_Woolf2021!$G$9:$G$93*EXP(-Fperm_SI_Woolf2021!$J$9:$J$93*$C151*IF(L$58=Fperm_SI_Woolf2021!$E$9:$E$93,1,EXP(LN((1.1*(Fperm_SI_Woolf2021!$E$9:$E$93-L$58)-63.1579*EXP(-0.19*Fperm_SI_Woolf2021!$E$9:$E$93)+63.1579*EXP(-0.19*L$58))/(Fperm_SI_Woolf2021!$E$9:$E$93-L$58))*(L$58-Fperm_SI_Woolf2021!$E$9:$E$93)/10))) + Fperm_SI_Woolf2021!$H$9:$H$93*EXP(-Fperm_SI_Woolf2021!$K$9:$K$93*$C151*IF(L$58=Fperm_SI_Woolf2021!$E$9:$E$93,1,EXP(LN((1.1*(Fperm_SI_Woolf2021!$E$9:$E$93-L$58)-63.1579*EXP(-0.19*Fperm_SI_Woolf2021!$E$9:$E$93)+63.1579*EXP(-0.19*L$58))/(Fperm_SI_Woolf2021!$E$9:$E$93-L$58))*(L$58-Fperm_SI_Woolf2021!$E$9:$E$93)/10))),Fperm_SI_Woolf2021!$D$9:$D$93)*L$57+INTERCEPT(Fperm_SI_Woolf2021!$F$9:$F$93*EXP(-Fperm_SI_Woolf2021!$I$9:$I$93*$C151*IF(L$58=Fperm_SI_Woolf2021!$E$9:$E$93,1,EXP(LN((1.1*(Fperm_SI_Woolf2021!$E$9:$E$93-L$58)-63.1579*EXP(-0.19*Fperm_SI_Woolf2021!$E$9:$E$93)+63.1579*EXP(-0.19*L$58))/(Fperm_SI_Woolf2021!$E$9:$E$93-L$58))*(L$58-Fperm_SI_Woolf2021!$E$9:$E$93)/10))) + Fperm_SI_Woolf2021!$G$9:$G$93*EXP(-Fperm_SI_Woolf2021!$J$9:$J$93*$C151*IF(L$58=Fperm_SI_Woolf2021!$E$9:$E$93,1,EXP(LN((1.1*(Fperm_SI_Woolf2021!$E$9:$E$93-L$58)-63.1579*EXP(-0.19*Fperm_SI_Woolf2021!$E$9:$E$93)+63.1579*EXP(-0.19*L$58))/(Fperm_SI_Woolf2021!$E$9:$E$93-L$58))*(L$58-Fperm_SI_Woolf2021!$E$9:$E$93)/10))) + Fperm_SI_Woolf2021!$H$9:$H$93*EXP(-Fperm_SI_Woolf2021!$K$9:$K$93*$C151*IF(L$58=Fperm_SI_Woolf2021!$E$9:$E$93,1,EXP(LN((1.1*(Fperm_SI_Woolf2021!$E$9:$E$93-L$58)-63.1579*EXP(-0.19*Fperm_SI_Woolf2021!$E$9:$E$93)+63.1579*EXP(-0.19*L$58))/(Fperm_SI_Woolf2021!$E$9:$E$93-L$58))*(L$58-Fperm_SI_Woolf2021!$E$9:$E$93)/10))),Fperm_SI_Woolf2021!$D$9:$D$93))</f>
        <v>0.55095797588059447</v>
      </c>
      <c r="M151" s="51" cm="1">
        <f t="array" ref="M151">MIN(1,SLOPE(Fperm_SI_Woolf2021!$F$9:$F$93*EXP(-Fperm_SI_Woolf2021!$I$9:$I$93*$C151*IF(M$58=Fperm_SI_Woolf2021!$E$9:$E$93,1,EXP(LN((1.1*(Fperm_SI_Woolf2021!$E$9:$E$93-M$58)-63.1579*EXP(-0.19*Fperm_SI_Woolf2021!$E$9:$E$93)+63.1579*EXP(-0.19*M$58))/(Fperm_SI_Woolf2021!$E$9:$E$93-M$58))*(M$58-Fperm_SI_Woolf2021!$E$9:$E$93)/10))) + Fperm_SI_Woolf2021!$G$9:$G$93*EXP(-Fperm_SI_Woolf2021!$J$9:$J$93*$C151*IF(M$58=Fperm_SI_Woolf2021!$E$9:$E$93,1,EXP(LN((1.1*(Fperm_SI_Woolf2021!$E$9:$E$93-M$58)-63.1579*EXP(-0.19*Fperm_SI_Woolf2021!$E$9:$E$93)+63.1579*EXP(-0.19*M$58))/(Fperm_SI_Woolf2021!$E$9:$E$93-M$58))*(M$58-Fperm_SI_Woolf2021!$E$9:$E$93)/10))) + Fperm_SI_Woolf2021!$H$9:$H$93*EXP(-Fperm_SI_Woolf2021!$K$9:$K$93*$C151*IF(M$58=Fperm_SI_Woolf2021!$E$9:$E$93,1,EXP(LN((1.1*(Fperm_SI_Woolf2021!$E$9:$E$93-M$58)-63.1579*EXP(-0.19*Fperm_SI_Woolf2021!$E$9:$E$93)+63.1579*EXP(-0.19*M$58))/(Fperm_SI_Woolf2021!$E$9:$E$93-M$58))*(M$58-Fperm_SI_Woolf2021!$E$9:$E$93)/10))),Fperm_SI_Woolf2021!$D$9:$D$93)*M$57+INTERCEPT(Fperm_SI_Woolf2021!$F$9:$F$93*EXP(-Fperm_SI_Woolf2021!$I$9:$I$93*$C151*IF(M$58=Fperm_SI_Woolf2021!$E$9:$E$93,1,EXP(LN((1.1*(Fperm_SI_Woolf2021!$E$9:$E$93-M$58)-63.1579*EXP(-0.19*Fperm_SI_Woolf2021!$E$9:$E$93)+63.1579*EXP(-0.19*M$58))/(Fperm_SI_Woolf2021!$E$9:$E$93-M$58))*(M$58-Fperm_SI_Woolf2021!$E$9:$E$93)/10))) + Fperm_SI_Woolf2021!$G$9:$G$93*EXP(-Fperm_SI_Woolf2021!$J$9:$J$93*$C151*IF(M$58=Fperm_SI_Woolf2021!$E$9:$E$93,1,EXP(LN((1.1*(Fperm_SI_Woolf2021!$E$9:$E$93-M$58)-63.1579*EXP(-0.19*Fperm_SI_Woolf2021!$E$9:$E$93)+63.1579*EXP(-0.19*M$58))/(Fperm_SI_Woolf2021!$E$9:$E$93-M$58))*(M$58-Fperm_SI_Woolf2021!$E$9:$E$93)/10))) + Fperm_SI_Woolf2021!$H$9:$H$93*EXP(-Fperm_SI_Woolf2021!$K$9:$K$93*$C151*IF(M$58=Fperm_SI_Woolf2021!$E$9:$E$93,1,EXP(LN((1.1*(Fperm_SI_Woolf2021!$E$9:$E$93-M$58)-63.1579*EXP(-0.19*Fperm_SI_Woolf2021!$E$9:$E$93)+63.1579*EXP(-0.19*M$58))/(Fperm_SI_Woolf2021!$E$9:$E$93-M$58))*(M$58-Fperm_SI_Woolf2021!$E$9:$E$93)/10))),Fperm_SI_Woolf2021!$D$9:$D$93))</f>
        <v>0.51942617698998395</v>
      </c>
      <c r="N151" s="51" cm="1">
        <f t="array" ref="N151">MIN(1,SLOPE(Fperm_SI_Woolf2021!$F$9:$F$93*EXP(-Fperm_SI_Woolf2021!$I$9:$I$93*$C151*IF(N$58=Fperm_SI_Woolf2021!$E$9:$E$93,1,EXP(LN((1.1*(Fperm_SI_Woolf2021!$E$9:$E$93-N$58)-63.1579*EXP(-0.19*Fperm_SI_Woolf2021!$E$9:$E$93)+63.1579*EXP(-0.19*N$58))/(Fperm_SI_Woolf2021!$E$9:$E$93-N$58))*(N$58-Fperm_SI_Woolf2021!$E$9:$E$93)/10))) + Fperm_SI_Woolf2021!$G$9:$G$93*EXP(-Fperm_SI_Woolf2021!$J$9:$J$93*$C151*IF(N$58=Fperm_SI_Woolf2021!$E$9:$E$93,1,EXP(LN((1.1*(Fperm_SI_Woolf2021!$E$9:$E$93-N$58)-63.1579*EXP(-0.19*Fperm_SI_Woolf2021!$E$9:$E$93)+63.1579*EXP(-0.19*N$58))/(Fperm_SI_Woolf2021!$E$9:$E$93-N$58))*(N$58-Fperm_SI_Woolf2021!$E$9:$E$93)/10))) + Fperm_SI_Woolf2021!$H$9:$H$93*EXP(-Fperm_SI_Woolf2021!$K$9:$K$93*$C151*IF(N$58=Fperm_SI_Woolf2021!$E$9:$E$93,1,EXP(LN((1.1*(Fperm_SI_Woolf2021!$E$9:$E$93-N$58)-63.1579*EXP(-0.19*Fperm_SI_Woolf2021!$E$9:$E$93)+63.1579*EXP(-0.19*N$58))/(Fperm_SI_Woolf2021!$E$9:$E$93-N$58))*(N$58-Fperm_SI_Woolf2021!$E$9:$E$93)/10))),Fperm_SI_Woolf2021!$D$9:$D$93)*N$57+INTERCEPT(Fperm_SI_Woolf2021!$F$9:$F$93*EXP(-Fperm_SI_Woolf2021!$I$9:$I$93*$C151*IF(N$58=Fperm_SI_Woolf2021!$E$9:$E$93,1,EXP(LN((1.1*(Fperm_SI_Woolf2021!$E$9:$E$93-N$58)-63.1579*EXP(-0.19*Fperm_SI_Woolf2021!$E$9:$E$93)+63.1579*EXP(-0.19*N$58))/(Fperm_SI_Woolf2021!$E$9:$E$93-N$58))*(N$58-Fperm_SI_Woolf2021!$E$9:$E$93)/10))) + Fperm_SI_Woolf2021!$G$9:$G$93*EXP(-Fperm_SI_Woolf2021!$J$9:$J$93*$C151*IF(N$58=Fperm_SI_Woolf2021!$E$9:$E$93,1,EXP(LN((1.1*(Fperm_SI_Woolf2021!$E$9:$E$93-N$58)-63.1579*EXP(-0.19*Fperm_SI_Woolf2021!$E$9:$E$93)+63.1579*EXP(-0.19*N$58))/(Fperm_SI_Woolf2021!$E$9:$E$93-N$58))*(N$58-Fperm_SI_Woolf2021!$E$9:$E$93)/10))) + Fperm_SI_Woolf2021!$H$9:$H$93*EXP(-Fperm_SI_Woolf2021!$K$9:$K$93*$C151*IF(N$58=Fperm_SI_Woolf2021!$E$9:$E$93,1,EXP(LN((1.1*(Fperm_SI_Woolf2021!$E$9:$E$93-N$58)-63.1579*EXP(-0.19*Fperm_SI_Woolf2021!$E$9:$E$93)+63.1579*EXP(-0.19*N$58))/(Fperm_SI_Woolf2021!$E$9:$E$93-N$58))*(N$58-Fperm_SI_Woolf2021!$E$9:$E$93)/10))),Fperm_SI_Woolf2021!$D$9:$D$93))</f>
        <v>0.48789437809937336</v>
      </c>
      <c r="O151" s="51" cm="1">
        <f t="array" ref="O151">MIN(1,SLOPE(Fperm_SI_Woolf2021!$F$9:$F$93*EXP(-Fperm_SI_Woolf2021!$I$9:$I$93*$C151*IF(O$58=Fperm_SI_Woolf2021!$E$9:$E$93,1,EXP(LN((1.1*(Fperm_SI_Woolf2021!$E$9:$E$93-O$58)-63.1579*EXP(-0.19*Fperm_SI_Woolf2021!$E$9:$E$93)+63.1579*EXP(-0.19*O$58))/(Fperm_SI_Woolf2021!$E$9:$E$93-O$58))*(O$58-Fperm_SI_Woolf2021!$E$9:$E$93)/10))) + Fperm_SI_Woolf2021!$G$9:$G$93*EXP(-Fperm_SI_Woolf2021!$J$9:$J$93*$C151*IF(O$58=Fperm_SI_Woolf2021!$E$9:$E$93,1,EXP(LN((1.1*(Fperm_SI_Woolf2021!$E$9:$E$93-O$58)-63.1579*EXP(-0.19*Fperm_SI_Woolf2021!$E$9:$E$93)+63.1579*EXP(-0.19*O$58))/(Fperm_SI_Woolf2021!$E$9:$E$93-O$58))*(O$58-Fperm_SI_Woolf2021!$E$9:$E$93)/10))) + Fperm_SI_Woolf2021!$H$9:$H$93*EXP(-Fperm_SI_Woolf2021!$K$9:$K$93*$C151*IF(O$58=Fperm_SI_Woolf2021!$E$9:$E$93,1,EXP(LN((1.1*(Fperm_SI_Woolf2021!$E$9:$E$93-O$58)-63.1579*EXP(-0.19*Fperm_SI_Woolf2021!$E$9:$E$93)+63.1579*EXP(-0.19*O$58))/(Fperm_SI_Woolf2021!$E$9:$E$93-O$58))*(O$58-Fperm_SI_Woolf2021!$E$9:$E$93)/10))),Fperm_SI_Woolf2021!$D$9:$D$93)*O$57+INTERCEPT(Fperm_SI_Woolf2021!$F$9:$F$93*EXP(-Fperm_SI_Woolf2021!$I$9:$I$93*$C151*IF(O$58=Fperm_SI_Woolf2021!$E$9:$E$93,1,EXP(LN((1.1*(Fperm_SI_Woolf2021!$E$9:$E$93-O$58)-63.1579*EXP(-0.19*Fperm_SI_Woolf2021!$E$9:$E$93)+63.1579*EXP(-0.19*O$58))/(Fperm_SI_Woolf2021!$E$9:$E$93-O$58))*(O$58-Fperm_SI_Woolf2021!$E$9:$E$93)/10))) + Fperm_SI_Woolf2021!$G$9:$G$93*EXP(-Fperm_SI_Woolf2021!$J$9:$J$93*$C151*IF(O$58=Fperm_SI_Woolf2021!$E$9:$E$93,1,EXP(LN((1.1*(Fperm_SI_Woolf2021!$E$9:$E$93-O$58)-63.1579*EXP(-0.19*Fperm_SI_Woolf2021!$E$9:$E$93)+63.1579*EXP(-0.19*O$58))/(Fperm_SI_Woolf2021!$E$9:$E$93-O$58))*(O$58-Fperm_SI_Woolf2021!$E$9:$E$93)/10))) + Fperm_SI_Woolf2021!$H$9:$H$93*EXP(-Fperm_SI_Woolf2021!$K$9:$K$93*$C151*IF(O$58=Fperm_SI_Woolf2021!$E$9:$E$93,1,EXP(LN((1.1*(Fperm_SI_Woolf2021!$E$9:$E$93-O$58)-63.1579*EXP(-0.19*Fperm_SI_Woolf2021!$E$9:$E$93)+63.1579*EXP(-0.19*O$58))/(Fperm_SI_Woolf2021!$E$9:$E$93-O$58))*(O$58-Fperm_SI_Woolf2021!$E$9:$E$93)/10))),Fperm_SI_Woolf2021!$D$9:$D$93))</f>
        <v>0.45636257920876278</v>
      </c>
      <c r="P151" s="51" cm="1">
        <f t="array" ref="P151">MIN(1,SLOPE(Fperm_SI_Woolf2021!$F$9:$F$93*EXP(-Fperm_SI_Woolf2021!$I$9:$I$93*$C151*IF(P$58=Fperm_SI_Woolf2021!$E$9:$E$93,1,EXP(LN((1.1*(Fperm_SI_Woolf2021!$E$9:$E$93-P$58)-63.1579*EXP(-0.19*Fperm_SI_Woolf2021!$E$9:$E$93)+63.1579*EXP(-0.19*P$58))/(Fperm_SI_Woolf2021!$E$9:$E$93-P$58))*(P$58-Fperm_SI_Woolf2021!$E$9:$E$93)/10))) + Fperm_SI_Woolf2021!$G$9:$G$93*EXP(-Fperm_SI_Woolf2021!$J$9:$J$93*$C151*IF(P$58=Fperm_SI_Woolf2021!$E$9:$E$93,1,EXP(LN((1.1*(Fperm_SI_Woolf2021!$E$9:$E$93-P$58)-63.1579*EXP(-0.19*Fperm_SI_Woolf2021!$E$9:$E$93)+63.1579*EXP(-0.19*P$58))/(Fperm_SI_Woolf2021!$E$9:$E$93-P$58))*(P$58-Fperm_SI_Woolf2021!$E$9:$E$93)/10))) + Fperm_SI_Woolf2021!$H$9:$H$93*EXP(-Fperm_SI_Woolf2021!$K$9:$K$93*$C151*IF(P$58=Fperm_SI_Woolf2021!$E$9:$E$93,1,EXP(LN((1.1*(Fperm_SI_Woolf2021!$E$9:$E$93-P$58)-63.1579*EXP(-0.19*Fperm_SI_Woolf2021!$E$9:$E$93)+63.1579*EXP(-0.19*P$58))/(Fperm_SI_Woolf2021!$E$9:$E$93-P$58))*(P$58-Fperm_SI_Woolf2021!$E$9:$E$93)/10))),Fperm_SI_Woolf2021!$D$9:$D$93)*P$57+INTERCEPT(Fperm_SI_Woolf2021!$F$9:$F$93*EXP(-Fperm_SI_Woolf2021!$I$9:$I$93*$C151*IF(P$58=Fperm_SI_Woolf2021!$E$9:$E$93,1,EXP(LN((1.1*(Fperm_SI_Woolf2021!$E$9:$E$93-P$58)-63.1579*EXP(-0.19*Fperm_SI_Woolf2021!$E$9:$E$93)+63.1579*EXP(-0.19*P$58))/(Fperm_SI_Woolf2021!$E$9:$E$93-P$58))*(P$58-Fperm_SI_Woolf2021!$E$9:$E$93)/10))) + Fperm_SI_Woolf2021!$G$9:$G$93*EXP(-Fperm_SI_Woolf2021!$J$9:$J$93*$C151*IF(P$58=Fperm_SI_Woolf2021!$E$9:$E$93,1,EXP(LN((1.1*(Fperm_SI_Woolf2021!$E$9:$E$93-P$58)-63.1579*EXP(-0.19*Fperm_SI_Woolf2021!$E$9:$E$93)+63.1579*EXP(-0.19*P$58))/(Fperm_SI_Woolf2021!$E$9:$E$93-P$58))*(P$58-Fperm_SI_Woolf2021!$E$9:$E$93)/10))) + Fperm_SI_Woolf2021!$H$9:$H$93*EXP(-Fperm_SI_Woolf2021!$K$9:$K$93*$C151*IF(P$58=Fperm_SI_Woolf2021!$E$9:$E$93,1,EXP(LN((1.1*(Fperm_SI_Woolf2021!$E$9:$E$93-P$58)-63.1579*EXP(-0.19*Fperm_SI_Woolf2021!$E$9:$E$93)+63.1579*EXP(-0.19*P$58))/(Fperm_SI_Woolf2021!$E$9:$E$93-P$58))*(P$58-Fperm_SI_Woolf2021!$E$9:$E$93)/10))),Fperm_SI_Woolf2021!$D$9:$D$93))</f>
        <v>0.42483078031815225</v>
      </c>
      <c r="Q151" s="51" cm="1">
        <f t="array" ref="Q151">MIN(1,SLOPE(Fperm_SI_Woolf2021!$F$9:$F$93*EXP(-Fperm_SI_Woolf2021!$I$9:$I$93*$C151*IF(Q$58=Fperm_SI_Woolf2021!$E$9:$E$93,1,EXP(LN((1.1*(Fperm_SI_Woolf2021!$E$9:$E$93-Q$58)-63.1579*EXP(-0.19*Fperm_SI_Woolf2021!$E$9:$E$93)+63.1579*EXP(-0.19*Q$58))/(Fperm_SI_Woolf2021!$E$9:$E$93-Q$58))*(Q$58-Fperm_SI_Woolf2021!$E$9:$E$93)/10))) + Fperm_SI_Woolf2021!$G$9:$G$93*EXP(-Fperm_SI_Woolf2021!$J$9:$J$93*$C151*IF(Q$58=Fperm_SI_Woolf2021!$E$9:$E$93,1,EXP(LN((1.1*(Fperm_SI_Woolf2021!$E$9:$E$93-Q$58)-63.1579*EXP(-0.19*Fperm_SI_Woolf2021!$E$9:$E$93)+63.1579*EXP(-0.19*Q$58))/(Fperm_SI_Woolf2021!$E$9:$E$93-Q$58))*(Q$58-Fperm_SI_Woolf2021!$E$9:$E$93)/10))) + Fperm_SI_Woolf2021!$H$9:$H$93*EXP(-Fperm_SI_Woolf2021!$K$9:$K$93*$C151*IF(Q$58=Fperm_SI_Woolf2021!$E$9:$E$93,1,EXP(LN((1.1*(Fperm_SI_Woolf2021!$E$9:$E$93-Q$58)-63.1579*EXP(-0.19*Fperm_SI_Woolf2021!$E$9:$E$93)+63.1579*EXP(-0.19*Q$58))/(Fperm_SI_Woolf2021!$E$9:$E$93-Q$58))*(Q$58-Fperm_SI_Woolf2021!$E$9:$E$93)/10))),Fperm_SI_Woolf2021!$D$9:$D$93)*Q$57+INTERCEPT(Fperm_SI_Woolf2021!$F$9:$F$93*EXP(-Fperm_SI_Woolf2021!$I$9:$I$93*$C151*IF(Q$58=Fperm_SI_Woolf2021!$E$9:$E$93,1,EXP(LN((1.1*(Fperm_SI_Woolf2021!$E$9:$E$93-Q$58)-63.1579*EXP(-0.19*Fperm_SI_Woolf2021!$E$9:$E$93)+63.1579*EXP(-0.19*Q$58))/(Fperm_SI_Woolf2021!$E$9:$E$93-Q$58))*(Q$58-Fperm_SI_Woolf2021!$E$9:$E$93)/10))) + Fperm_SI_Woolf2021!$G$9:$G$93*EXP(-Fperm_SI_Woolf2021!$J$9:$J$93*$C151*IF(Q$58=Fperm_SI_Woolf2021!$E$9:$E$93,1,EXP(LN((1.1*(Fperm_SI_Woolf2021!$E$9:$E$93-Q$58)-63.1579*EXP(-0.19*Fperm_SI_Woolf2021!$E$9:$E$93)+63.1579*EXP(-0.19*Q$58))/(Fperm_SI_Woolf2021!$E$9:$E$93-Q$58))*(Q$58-Fperm_SI_Woolf2021!$E$9:$E$93)/10))) + Fperm_SI_Woolf2021!$H$9:$H$93*EXP(-Fperm_SI_Woolf2021!$K$9:$K$93*$C151*IF(Q$58=Fperm_SI_Woolf2021!$E$9:$E$93,1,EXP(LN((1.1*(Fperm_SI_Woolf2021!$E$9:$E$93-Q$58)-63.1579*EXP(-0.19*Fperm_SI_Woolf2021!$E$9:$E$93)+63.1579*EXP(-0.19*Q$58))/(Fperm_SI_Woolf2021!$E$9:$E$93-Q$58))*(Q$58-Fperm_SI_Woolf2021!$E$9:$E$93)/10))),Fperm_SI_Woolf2021!$D$9:$D$93))</f>
        <v>0.39329898142754166</v>
      </c>
      <c r="R151" s="51" cm="1">
        <f t="array" ref="R151">MIN(1,SLOPE(Fperm_SI_Woolf2021!$F$9:$F$93*EXP(-Fperm_SI_Woolf2021!$I$9:$I$93*$C151*IF(R$58=Fperm_SI_Woolf2021!$E$9:$E$93,1,EXP(LN((1.1*(Fperm_SI_Woolf2021!$E$9:$E$93-R$58)-63.1579*EXP(-0.19*Fperm_SI_Woolf2021!$E$9:$E$93)+63.1579*EXP(-0.19*R$58))/(Fperm_SI_Woolf2021!$E$9:$E$93-R$58))*(R$58-Fperm_SI_Woolf2021!$E$9:$E$93)/10))) + Fperm_SI_Woolf2021!$G$9:$G$93*EXP(-Fperm_SI_Woolf2021!$J$9:$J$93*$C151*IF(R$58=Fperm_SI_Woolf2021!$E$9:$E$93,1,EXP(LN((1.1*(Fperm_SI_Woolf2021!$E$9:$E$93-R$58)-63.1579*EXP(-0.19*Fperm_SI_Woolf2021!$E$9:$E$93)+63.1579*EXP(-0.19*R$58))/(Fperm_SI_Woolf2021!$E$9:$E$93-R$58))*(R$58-Fperm_SI_Woolf2021!$E$9:$E$93)/10))) + Fperm_SI_Woolf2021!$H$9:$H$93*EXP(-Fperm_SI_Woolf2021!$K$9:$K$93*$C151*IF(R$58=Fperm_SI_Woolf2021!$E$9:$E$93,1,EXP(LN((1.1*(Fperm_SI_Woolf2021!$E$9:$E$93-R$58)-63.1579*EXP(-0.19*Fperm_SI_Woolf2021!$E$9:$E$93)+63.1579*EXP(-0.19*R$58))/(Fperm_SI_Woolf2021!$E$9:$E$93-R$58))*(R$58-Fperm_SI_Woolf2021!$E$9:$E$93)/10))),Fperm_SI_Woolf2021!$D$9:$D$93)*R$57+INTERCEPT(Fperm_SI_Woolf2021!$F$9:$F$93*EXP(-Fperm_SI_Woolf2021!$I$9:$I$93*$C151*IF(R$58=Fperm_SI_Woolf2021!$E$9:$E$93,1,EXP(LN((1.1*(Fperm_SI_Woolf2021!$E$9:$E$93-R$58)-63.1579*EXP(-0.19*Fperm_SI_Woolf2021!$E$9:$E$93)+63.1579*EXP(-0.19*R$58))/(Fperm_SI_Woolf2021!$E$9:$E$93-R$58))*(R$58-Fperm_SI_Woolf2021!$E$9:$E$93)/10))) + Fperm_SI_Woolf2021!$G$9:$G$93*EXP(-Fperm_SI_Woolf2021!$J$9:$J$93*$C151*IF(R$58=Fperm_SI_Woolf2021!$E$9:$E$93,1,EXP(LN((1.1*(Fperm_SI_Woolf2021!$E$9:$E$93-R$58)-63.1579*EXP(-0.19*Fperm_SI_Woolf2021!$E$9:$E$93)+63.1579*EXP(-0.19*R$58))/(Fperm_SI_Woolf2021!$E$9:$E$93-R$58))*(R$58-Fperm_SI_Woolf2021!$E$9:$E$93)/10))) + Fperm_SI_Woolf2021!$H$9:$H$93*EXP(-Fperm_SI_Woolf2021!$K$9:$K$93*$C151*IF(R$58=Fperm_SI_Woolf2021!$E$9:$E$93,1,EXP(LN((1.1*(Fperm_SI_Woolf2021!$E$9:$E$93-R$58)-63.1579*EXP(-0.19*Fperm_SI_Woolf2021!$E$9:$E$93)+63.1579*EXP(-0.19*R$58))/(Fperm_SI_Woolf2021!$E$9:$E$93-R$58))*(R$58-Fperm_SI_Woolf2021!$E$9:$E$93)/10))),Fperm_SI_Woolf2021!$D$9:$D$93))</f>
        <v>0.36176718253693113</v>
      </c>
      <c r="S151" s="51" cm="1">
        <f t="array" ref="S151">MIN(1,SLOPE(Fperm_SI_Woolf2021!$F$9:$F$93*EXP(-Fperm_SI_Woolf2021!$I$9:$I$93*$C151*IF(S$58=Fperm_SI_Woolf2021!$E$9:$E$93,1,EXP(LN((1.1*(Fperm_SI_Woolf2021!$E$9:$E$93-S$58)-63.1579*EXP(-0.19*Fperm_SI_Woolf2021!$E$9:$E$93)+63.1579*EXP(-0.19*S$58))/(Fperm_SI_Woolf2021!$E$9:$E$93-S$58))*(S$58-Fperm_SI_Woolf2021!$E$9:$E$93)/10))) + Fperm_SI_Woolf2021!$G$9:$G$93*EXP(-Fperm_SI_Woolf2021!$J$9:$J$93*$C151*IF(S$58=Fperm_SI_Woolf2021!$E$9:$E$93,1,EXP(LN((1.1*(Fperm_SI_Woolf2021!$E$9:$E$93-S$58)-63.1579*EXP(-0.19*Fperm_SI_Woolf2021!$E$9:$E$93)+63.1579*EXP(-0.19*S$58))/(Fperm_SI_Woolf2021!$E$9:$E$93-S$58))*(S$58-Fperm_SI_Woolf2021!$E$9:$E$93)/10))) + Fperm_SI_Woolf2021!$H$9:$H$93*EXP(-Fperm_SI_Woolf2021!$K$9:$K$93*$C151*IF(S$58=Fperm_SI_Woolf2021!$E$9:$E$93,1,EXP(LN((1.1*(Fperm_SI_Woolf2021!$E$9:$E$93-S$58)-63.1579*EXP(-0.19*Fperm_SI_Woolf2021!$E$9:$E$93)+63.1579*EXP(-0.19*S$58))/(Fperm_SI_Woolf2021!$E$9:$E$93-S$58))*(S$58-Fperm_SI_Woolf2021!$E$9:$E$93)/10))),Fperm_SI_Woolf2021!$D$9:$D$93)*S$57+INTERCEPT(Fperm_SI_Woolf2021!$F$9:$F$93*EXP(-Fperm_SI_Woolf2021!$I$9:$I$93*$C151*IF(S$58=Fperm_SI_Woolf2021!$E$9:$E$93,1,EXP(LN((1.1*(Fperm_SI_Woolf2021!$E$9:$E$93-S$58)-63.1579*EXP(-0.19*Fperm_SI_Woolf2021!$E$9:$E$93)+63.1579*EXP(-0.19*S$58))/(Fperm_SI_Woolf2021!$E$9:$E$93-S$58))*(S$58-Fperm_SI_Woolf2021!$E$9:$E$93)/10))) + Fperm_SI_Woolf2021!$G$9:$G$93*EXP(-Fperm_SI_Woolf2021!$J$9:$J$93*$C151*IF(S$58=Fperm_SI_Woolf2021!$E$9:$E$93,1,EXP(LN((1.1*(Fperm_SI_Woolf2021!$E$9:$E$93-S$58)-63.1579*EXP(-0.19*Fperm_SI_Woolf2021!$E$9:$E$93)+63.1579*EXP(-0.19*S$58))/(Fperm_SI_Woolf2021!$E$9:$E$93-S$58))*(S$58-Fperm_SI_Woolf2021!$E$9:$E$93)/10))) + Fperm_SI_Woolf2021!$H$9:$H$93*EXP(-Fperm_SI_Woolf2021!$K$9:$K$93*$C151*IF(S$58=Fperm_SI_Woolf2021!$E$9:$E$93,1,EXP(LN((1.1*(Fperm_SI_Woolf2021!$E$9:$E$93-S$58)-63.1579*EXP(-0.19*Fperm_SI_Woolf2021!$E$9:$E$93)+63.1579*EXP(-0.19*S$58))/(Fperm_SI_Woolf2021!$E$9:$E$93-S$58))*(S$58-Fperm_SI_Woolf2021!$E$9:$E$93)/10))),Fperm_SI_Woolf2021!$D$9:$D$93))</f>
        <v>0.48549315943115751</v>
      </c>
      <c r="T151" s="51" cm="1">
        <f t="array" ref="T151">MIN(1,SLOPE(Fperm_SI_Woolf2021!$F$9:$F$93*EXP(-Fperm_SI_Woolf2021!$I$9:$I$93*$C151*IF(T$58=Fperm_SI_Woolf2021!$E$9:$E$93,1,EXP(LN((1.1*(Fperm_SI_Woolf2021!$E$9:$E$93-T$58)-63.1579*EXP(-0.19*Fperm_SI_Woolf2021!$E$9:$E$93)+63.1579*EXP(-0.19*T$58))/(Fperm_SI_Woolf2021!$E$9:$E$93-T$58))*(T$58-Fperm_SI_Woolf2021!$E$9:$E$93)/10))) + Fperm_SI_Woolf2021!$G$9:$G$93*EXP(-Fperm_SI_Woolf2021!$J$9:$J$93*$C151*IF(T$58=Fperm_SI_Woolf2021!$E$9:$E$93,1,EXP(LN((1.1*(Fperm_SI_Woolf2021!$E$9:$E$93-T$58)-63.1579*EXP(-0.19*Fperm_SI_Woolf2021!$E$9:$E$93)+63.1579*EXP(-0.19*T$58))/(Fperm_SI_Woolf2021!$E$9:$E$93-T$58))*(T$58-Fperm_SI_Woolf2021!$E$9:$E$93)/10))) + Fperm_SI_Woolf2021!$H$9:$H$93*EXP(-Fperm_SI_Woolf2021!$K$9:$K$93*$C151*IF(T$58=Fperm_SI_Woolf2021!$E$9:$E$93,1,EXP(LN((1.1*(Fperm_SI_Woolf2021!$E$9:$E$93-T$58)-63.1579*EXP(-0.19*Fperm_SI_Woolf2021!$E$9:$E$93)+63.1579*EXP(-0.19*T$58))/(Fperm_SI_Woolf2021!$E$9:$E$93-T$58))*(T$58-Fperm_SI_Woolf2021!$E$9:$E$93)/10))),Fperm_SI_Woolf2021!$D$9:$D$93)*T$57+INTERCEPT(Fperm_SI_Woolf2021!$F$9:$F$93*EXP(-Fperm_SI_Woolf2021!$I$9:$I$93*$C151*IF(T$58=Fperm_SI_Woolf2021!$E$9:$E$93,1,EXP(LN((1.1*(Fperm_SI_Woolf2021!$E$9:$E$93-T$58)-63.1579*EXP(-0.19*Fperm_SI_Woolf2021!$E$9:$E$93)+63.1579*EXP(-0.19*T$58))/(Fperm_SI_Woolf2021!$E$9:$E$93-T$58))*(T$58-Fperm_SI_Woolf2021!$E$9:$E$93)/10))) + Fperm_SI_Woolf2021!$G$9:$G$93*EXP(-Fperm_SI_Woolf2021!$J$9:$J$93*$C151*IF(T$58=Fperm_SI_Woolf2021!$E$9:$E$93,1,EXP(LN((1.1*(Fperm_SI_Woolf2021!$E$9:$E$93-T$58)-63.1579*EXP(-0.19*Fperm_SI_Woolf2021!$E$9:$E$93)+63.1579*EXP(-0.19*T$58))/(Fperm_SI_Woolf2021!$E$9:$E$93-T$58))*(T$58-Fperm_SI_Woolf2021!$E$9:$E$93)/10))) + Fperm_SI_Woolf2021!$H$9:$H$93*EXP(-Fperm_SI_Woolf2021!$K$9:$K$93*$C151*IF(T$58=Fperm_SI_Woolf2021!$E$9:$E$93,1,EXP(LN((1.1*(Fperm_SI_Woolf2021!$E$9:$E$93-T$58)-63.1579*EXP(-0.19*Fperm_SI_Woolf2021!$E$9:$E$93)+63.1579*EXP(-0.19*T$58))/(Fperm_SI_Woolf2021!$E$9:$E$93-T$58))*(T$58-Fperm_SI_Woolf2021!$E$9:$E$93)/10))),Fperm_SI_Woolf2021!$D$9:$D$93))</f>
        <v>0.46312452268297694</v>
      </c>
      <c r="U151" s="51" cm="1">
        <f t="array" ref="U151">MIN(1,SLOPE(Fperm_SI_Woolf2021!$F$9:$F$93*EXP(-Fperm_SI_Woolf2021!$I$9:$I$93*$C151*IF(U$58=Fperm_SI_Woolf2021!$E$9:$E$93,1,EXP(LN((1.1*(Fperm_SI_Woolf2021!$E$9:$E$93-U$58)-63.1579*EXP(-0.19*Fperm_SI_Woolf2021!$E$9:$E$93)+63.1579*EXP(-0.19*U$58))/(Fperm_SI_Woolf2021!$E$9:$E$93-U$58))*(U$58-Fperm_SI_Woolf2021!$E$9:$E$93)/10))) + Fperm_SI_Woolf2021!$G$9:$G$93*EXP(-Fperm_SI_Woolf2021!$J$9:$J$93*$C151*IF(U$58=Fperm_SI_Woolf2021!$E$9:$E$93,1,EXP(LN((1.1*(Fperm_SI_Woolf2021!$E$9:$E$93-U$58)-63.1579*EXP(-0.19*Fperm_SI_Woolf2021!$E$9:$E$93)+63.1579*EXP(-0.19*U$58))/(Fperm_SI_Woolf2021!$E$9:$E$93-U$58))*(U$58-Fperm_SI_Woolf2021!$E$9:$E$93)/10))) + Fperm_SI_Woolf2021!$H$9:$H$93*EXP(-Fperm_SI_Woolf2021!$K$9:$K$93*$C151*IF(U$58=Fperm_SI_Woolf2021!$E$9:$E$93,1,EXP(LN((1.1*(Fperm_SI_Woolf2021!$E$9:$E$93-U$58)-63.1579*EXP(-0.19*Fperm_SI_Woolf2021!$E$9:$E$93)+63.1579*EXP(-0.19*U$58))/(Fperm_SI_Woolf2021!$E$9:$E$93-U$58))*(U$58-Fperm_SI_Woolf2021!$E$9:$E$93)/10))),Fperm_SI_Woolf2021!$D$9:$D$93)*U$57+INTERCEPT(Fperm_SI_Woolf2021!$F$9:$F$93*EXP(-Fperm_SI_Woolf2021!$I$9:$I$93*$C151*IF(U$58=Fperm_SI_Woolf2021!$E$9:$E$93,1,EXP(LN((1.1*(Fperm_SI_Woolf2021!$E$9:$E$93-U$58)-63.1579*EXP(-0.19*Fperm_SI_Woolf2021!$E$9:$E$93)+63.1579*EXP(-0.19*U$58))/(Fperm_SI_Woolf2021!$E$9:$E$93-U$58))*(U$58-Fperm_SI_Woolf2021!$E$9:$E$93)/10))) + Fperm_SI_Woolf2021!$G$9:$G$93*EXP(-Fperm_SI_Woolf2021!$J$9:$J$93*$C151*IF(U$58=Fperm_SI_Woolf2021!$E$9:$E$93,1,EXP(LN((1.1*(Fperm_SI_Woolf2021!$E$9:$E$93-U$58)-63.1579*EXP(-0.19*Fperm_SI_Woolf2021!$E$9:$E$93)+63.1579*EXP(-0.19*U$58))/(Fperm_SI_Woolf2021!$E$9:$E$93-U$58))*(U$58-Fperm_SI_Woolf2021!$E$9:$E$93)/10))) + Fperm_SI_Woolf2021!$H$9:$H$93*EXP(-Fperm_SI_Woolf2021!$K$9:$K$93*$C151*IF(U$58=Fperm_SI_Woolf2021!$E$9:$E$93,1,EXP(LN((1.1*(Fperm_SI_Woolf2021!$E$9:$E$93-U$58)-63.1579*EXP(-0.19*Fperm_SI_Woolf2021!$E$9:$E$93)+63.1579*EXP(-0.19*U$58))/(Fperm_SI_Woolf2021!$E$9:$E$93-U$58))*(U$58-Fperm_SI_Woolf2021!$E$9:$E$93)/10))),Fperm_SI_Woolf2021!$D$9:$D$93))</f>
        <v>0.44075588593479642</v>
      </c>
      <c r="V151" s="51" cm="1">
        <f t="array" ref="V151">MIN(1,SLOPE(Fperm_SI_Woolf2021!$F$9:$F$93*EXP(-Fperm_SI_Woolf2021!$I$9:$I$93*$C151*IF(V$58=Fperm_SI_Woolf2021!$E$9:$E$93,1,EXP(LN((1.1*(Fperm_SI_Woolf2021!$E$9:$E$93-V$58)-63.1579*EXP(-0.19*Fperm_SI_Woolf2021!$E$9:$E$93)+63.1579*EXP(-0.19*V$58))/(Fperm_SI_Woolf2021!$E$9:$E$93-V$58))*(V$58-Fperm_SI_Woolf2021!$E$9:$E$93)/10))) + Fperm_SI_Woolf2021!$G$9:$G$93*EXP(-Fperm_SI_Woolf2021!$J$9:$J$93*$C151*IF(V$58=Fperm_SI_Woolf2021!$E$9:$E$93,1,EXP(LN((1.1*(Fperm_SI_Woolf2021!$E$9:$E$93-V$58)-63.1579*EXP(-0.19*Fperm_SI_Woolf2021!$E$9:$E$93)+63.1579*EXP(-0.19*V$58))/(Fperm_SI_Woolf2021!$E$9:$E$93-V$58))*(V$58-Fperm_SI_Woolf2021!$E$9:$E$93)/10))) + Fperm_SI_Woolf2021!$H$9:$H$93*EXP(-Fperm_SI_Woolf2021!$K$9:$K$93*$C151*IF(V$58=Fperm_SI_Woolf2021!$E$9:$E$93,1,EXP(LN((1.1*(Fperm_SI_Woolf2021!$E$9:$E$93-V$58)-63.1579*EXP(-0.19*Fperm_SI_Woolf2021!$E$9:$E$93)+63.1579*EXP(-0.19*V$58))/(Fperm_SI_Woolf2021!$E$9:$E$93-V$58))*(V$58-Fperm_SI_Woolf2021!$E$9:$E$93)/10))),Fperm_SI_Woolf2021!$D$9:$D$93)*V$57+INTERCEPT(Fperm_SI_Woolf2021!$F$9:$F$93*EXP(-Fperm_SI_Woolf2021!$I$9:$I$93*$C151*IF(V$58=Fperm_SI_Woolf2021!$E$9:$E$93,1,EXP(LN((1.1*(Fperm_SI_Woolf2021!$E$9:$E$93-V$58)-63.1579*EXP(-0.19*Fperm_SI_Woolf2021!$E$9:$E$93)+63.1579*EXP(-0.19*V$58))/(Fperm_SI_Woolf2021!$E$9:$E$93-V$58))*(V$58-Fperm_SI_Woolf2021!$E$9:$E$93)/10))) + Fperm_SI_Woolf2021!$G$9:$G$93*EXP(-Fperm_SI_Woolf2021!$J$9:$J$93*$C151*IF(V$58=Fperm_SI_Woolf2021!$E$9:$E$93,1,EXP(LN((1.1*(Fperm_SI_Woolf2021!$E$9:$E$93-V$58)-63.1579*EXP(-0.19*Fperm_SI_Woolf2021!$E$9:$E$93)+63.1579*EXP(-0.19*V$58))/(Fperm_SI_Woolf2021!$E$9:$E$93-V$58))*(V$58-Fperm_SI_Woolf2021!$E$9:$E$93)/10))) + Fperm_SI_Woolf2021!$H$9:$H$93*EXP(-Fperm_SI_Woolf2021!$K$9:$K$93*$C151*IF(V$58=Fperm_SI_Woolf2021!$E$9:$E$93,1,EXP(LN((1.1*(Fperm_SI_Woolf2021!$E$9:$E$93-V$58)-63.1579*EXP(-0.19*Fperm_SI_Woolf2021!$E$9:$E$93)+63.1579*EXP(-0.19*V$58))/(Fperm_SI_Woolf2021!$E$9:$E$93-V$58))*(V$58-Fperm_SI_Woolf2021!$E$9:$E$93)/10))),Fperm_SI_Woolf2021!$D$9:$D$93))</f>
        <v>0.41838724918661591</v>
      </c>
      <c r="W151" s="51" cm="1">
        <f t="array" ref="W151">MIN(1,SLOPE(Fperm_SI_Woolf2021!$F$9:$F$93*EXP(-Fperm_SI_Woolf2021!$I$9:$I$93*$C151*IF(W$58=Fperm_SI_Woolf2021!$E$9:$E$93,1,EXP(LN((1.1*(Fperm_SI_Woolf2021!$E$9:$E$93-W$58)-63.1579*EXP(-0.19*Fperm_SI_Woolf2021!$E$9:$E$93)+63.1579*EXP(-0.19*W$58))/(Fperm_SI_Woolf2021!$E$9:$E$93-W$58))*(W$58-Fperm_SI_Woolf2021!$E$9:$E$93)/10))) + Fperm_SI_Woolf2021!$G$9:$G$93*EXP(-Fperm_SI_Woolf2021!$J$9:$J$93*$C151*IF(W$58=Fperm_SI_Woolf2021!$E$9:$E$93,1,EXP(LN((1.1*(Fperm_SI_Woolf2021!$E$9:$E$93-W$58)-63.1579*EXP(-0.19*Fperm_SI_Woolf2021!$E$9:$E$93)+63.1579*EXP(-0.19*W$58))/(Fperm_SI_Woolf2021!$E$9:$E$93-W$58))*(W$58-Fperm_SI_Woolf2021!$E$9:$E$93)/10))) + Fperm_SI_Woolf2021!$H$9:$H$93*EXP(-Fperm_SI_Woolf2021!$K$9:$K$93*$C151*IF(W$58=Fperm_SI_Woolf2021!$E$9:$E$93,1,EXP(LN((1.1*(Fperm_SI_Woolf2021!$E$9:$E$93-W$58)-63.1579*EXP(-0.19*Fperm_SI_Woolf2021!$E$9:$E$93)+63.1579*EXP(-0.19*W$58))/(Fperm_SI_Woolf2021!$E$9:$E$93-W$58))*(W$58-Fperm_SI_Woolf2021!$E$9:$E$93)/10))),Fperm_SI_Woolf2021!$D$9:$D$93)*W$57+INTERCEPT(Fperm_SI_Woolf2021!$F$9:$F$93*EXP(-Fperm_SI_Woolf2021!$I$9:$I$93*$C151*IF(W$58=Fperm_SI_Woolf2021!$E$9:$E$93,1,EXP(LN((1.1*(Fperm_SI_Woolf2021!$E$9:$E$93-W$58)-63.1579*EXP(-0.19*Fperm_SI_Woolf2021!$E$9:$E$93)+63.1579*EXP(-0.19*W$58))/(Fperm_SI_Woolf2021!$E$9:$E$93-W$58))*(W$58-Fperm_SI_Woolf2021!$E$9:$E$93)/10))) + Fperm_SI_Woolf2021!$G$9:$G$93*EXP(-Fperm_SI_Woolf2021!$J$9:$J$93*$C151*IF(W$58=Fperm_SI_Woolf2021!$E$9:$E$93,1,EXP(LN((1.1*(Fperm_SI_Woolf2021!$E$9:$E$93-W$58)-63.1579*EXP(-0.19*Fperm_SI_Woolf2021!$E$9:$E$93)+63.1579*EXP(-0.19*W$58))/(Fperm_SI_Woolf2021!$E$9:$E$93-W$58))*(W$58-Fperm_SI_Woolf2021!$E$9:$E$93)/10))) + Fperm_SI_Woolf2021!$H$9:$H$93*EXP(-Fperm_SI_Woolf2021!$K$9:$K$93*$C151*IF(W$58=Fperm_SI_Woolf2021!$E$9:$E$93,1,EXP(LN((1.1*(Fperm_SI_Woolf2021!$E$9:$E$93-W$58)-63.1579*EXP(-0.19*Fperm_SI_Woolf2021!$E$9:$E$93)+63.1579*EXP(-0.19*W$58))/(Fperm_SI_Woolf2021!$E$9:$E$93-W$58))*(W$58-Fperm_SI_Woolf2021!$E$9:$E$93)/10))),Fperm_SI_Woolf2021!$D$9:$D$93))</f>
        <v>0.39601861243843539</v>
      </c>
      <c r="X151" s="51" cm="1">
        <f t="array" ref="X151">MIN(1,SLOPE(Fperm_SI_Woolf2021!$F$9:$F$93*EXP(-Fperm_SI_Woolf2021!$I$9:$I$93*$C151*IF(X$58=Fperm_SI_Woolf2021!$E$9:$E$93,1,EXP(LN((1.1*(Fperm_SI_Woolf2021!$E$9:$E$93-X$58)-63.1579*EXP(-0.19*Fperm_SI_Woolf2021!$E$9:$E$93)+63.1579*EXP(-0.19*X$58))/(Fperm_SI_Woolf2021!$E$9:$E$93-X$58))*(X$58-Fperm_SI_Woolf2021!$E$9:$E$93)/10))) + Fperm_SI_Woolf2021!$G$9:$G$93*EXP(-Fperm_SI_Woolf2021!$J$9:$J$93*$C151*IF(X$58=Fperm_SI_Woolf2021!$E$9:$E$93,1,EXP(LN((1.1*(Fperm_SI_Woolf2021!$E$9:$E$93-X$58)-63.1579*EXP(-0.19*Fperm_SI_Woolf2021!$E$9:$E$93)+63.1579*EXP(-0.19*X$58))/(Fperm_SI_Woolf2021!$E$9:$E$93-X$58))*(X$58-Fperm_SI_Woolf2021!$E$9:$E$93)/10))) + Fperm_SI_Woolf2021!$H$9:$H$93*EXP(-Fperm_SI_Woolf2021!$K$9:$K$93*$C151*IF(X$58=Fperm_SI_Woolf2021!$E$9:$E$93,1,EXP(LN((1.1*(Fperm_SI_Woolf2021!$E$9:$E$93-X$58)-63.1579*EXP(-0.19*Fperm_SI_Woolf2021!$E$9:$E$93)+63.1579*EXP(-0.19*X$58))/(Fperm_SI_Woolf2021!$E$9:$E$93-X$58))*(X$58-Fperm_SI_Woolf2021!$E$9:$E$93)/10))),Fperm_SI_Woolf2021!$D$9:$D$93)*X$57+INTERCEPT(Fperm_SI_Woolf2021!$F$9:$F$93*EXP(-Fperm_SI_Woolf2021!$I$9:$I$93*$C151*IF(X$58=Fperm_SI_Woolf2021!$E$9:$E$93,1,EXP(LN((1.1*(Fperm_SI_Woolf2021!$E$9:$E$93-X$58)-63.1579*EXP(-0.19*Fperm_SI_Woolf2021!$E$9:$E$93)+63.1579*EXP(-0.19*X$58))/(Fperm_SI_Woolf2021!$E$9:$E$93-X$58))*(X$58-Fperm_SI_Woolf2021!$E$9:$E$93)/10))) + Fperm_SI_Woolf2021!$G$9:$G$93*EXP(-Fperm_SI_Woolf2021!$J$9:$J$93*$C151*IF(X$58=Fperm_SI_Woolf2021!$E$9:$E$93,1,EXP(LN((1.1*(Fperm_SI_Woolf2021!$E$9:$E$93-X$58)-63.1579*EXP(-0.19*Fperm_SI_Woolf2021!$E$9:$E$93)+63.1579*EXP(-0.19*X$58))/(Fperm_SI_Woolf2021!$E$9:$E$93-X$58))*(X$58-Fperm_SI_Woolf2021!$E$9:$E$93)/10))) + Fperm_SI_Woolf2021!$H$9:$H$93*EXP(-Fperm_SI_Woolf2021!$K$9:$K$93*$C151*IF(X$58=Fperm_SI_Woolf2021!$E$9:$E$93,1,EXP(LN((1.1*(Fperm_SI_Woolf2021!$E$9:$E$93-X$58)-63.1579*EXP(-0.19*Fperm_SI_Woolf2021!$E$9:$E$93)+63.1579*EXP(-0.19*X$58))/(Fperm_SI_Woolf2021!$E$9:$E$93-X$58))*(X$58-Fperm_SI_Woolf2021!$E$9:$E$93)/10))),Fperm_SI_Woolf2021!$D$9:$D$93))</f>
        <v>0.37364997569025482</v>
      </c>
      <c r="Y151" s="51" cm="1">
        <f t="array" ref="Y151">MIN(1,SLOPE(Fperm_SI_Woolf2021!$F$9:$F$93*EXP(-Fperm_SI_Woolf2021!$I$9:$I$93*$C151*IF(Y$58=Fperm_SI_Woolf2021!$E$9:$E$93,1,EXP(LN((1.1*(Fperm_SI_Woolf2021!$E$9:$E$93-Y$58)-63.1579*EXP(-0.19*Fperm_SI_Woolf2021!$E$9:$E$93)+63.1579*EXP(-0.19*Y$58))/(Fperm_SI_Woolf2021!$E$9:$E$93-Y$58))*(Y$58-Fperm_SI_Woolf2021!$E$9:$E$93)/10))) + Fperm_SI_Woolf2021!$G$9:$G$93*EXP(-Fperm_SI_Woolf2021!$J$9:$J$93*$C151*IF(Y$58=Fperm_SI_Woolf2021!$E$9:$E$93,1,EXP(LN((1.1*(Fperm_SI_Woolf2021!$E$9:$E$93-Y$58)-63.1579*EXP(-0.19*Fperm_SI_Woolf2021!$E$9:$E$93)+63.1579*EXP(-0.19*Y$58))/(Fperm_SI_Woolf2021!$E$9:$E$93-Y$58))*(Y$58-Fperm_SI_Woolf2021!$E$9:$E$93)/10))) + Fperm_SI_Woolf2021!$H$9:$H$93*EXP(-Fperm_SI_Woolf2021!$K$9:$K$93*$C151*IF(Y$58=Fperm_SI_Woolf2021!$E$9:$E$93,1,EXP(LN((1.1*(Fperm_SI_Woolf2021!$E$9:$E$93-Y$58)-63.1579*EXP(-0.19*Fperm_SI_Woolf2021!$E$9:$E$93)+63.1579*EXP(-0.19*Y$58))/(Fperm_SI_Woolf2021!$E$9:$E$93-Y$58))*(Y$58-Fperm_SI_Woolf2021!$E$9:$E$93)/10))),Fperm_SI_Woolf2021!$D$9:$D$93)*Y$57+INTERCEPT(Fperm_SI_Woolf2021!$F$9:$F$93*EXP(-Fperm_SI_Woolf2021!$I$9:$I$93*$C151*IF(Y$58=Fperm_SI_Woolf2021!$E$9:$E$93,1,EXP(LN((1.1*(Fperm_SI_Woolf2021!$E$9:$E$93-Y$58)-63.1579*EXP(-0.19*Fperm_SI_Woolf2021!$E$9:$E$93)+63.1579*EXP(-0.19*Y$58))/(Fperm_SI_Woolf2021!$E$9:$E$93-Y$58))*(Y$58-Fperm_SI_Woolf2021!$E$9:$E$93)/10))) + Fperm_SI_Woolf2021!$G$9:$G$93*EXP(-Fperm_SI_Woolf2021!$J$9:$J$93*$C151*IF(Y$58=Fperm_SI_Woolf2021!$E$9:$E$93,1,EXP(LN((1.1*(Fperm_SI_Woolf2021!$E$9:$E$93-Y$58)-63.1579*EXP(-0.19*Fperm_SI_Woolf2021!$E$9:$E$93)+63.1579*EXP(-0.19*Y$58))/(Fperm_SI_Woolf2021!$E$9:$E$93-Y$58))*(Y$58-Fperm_SI_Woolf2021!$E$9:$E$93)/10))) + Fperm_SI_Woolf2021!$H$9:$H$93*EXP(-Fperm_SI_Woolf2021!$K$9:$K$93*$C151*IF(Y$58=Fperm_SI_Woolf2021!$E$9:$E$93,1,EXP(LN((1.1*(Fperm_SI_Woolf2021!$E$9:$E$93-Y$58)-63.1579*EXP(-0.19*Fperm_SI_Woolf2021!$E$9:$E$93)+63.1579*EXP(-0.19*Y$58))/(Fperm_SI_Woolf2021!$E$9:$E$93-Y$58))*(Y$58-Fperm_SI_Woolf2021!$E$9:$E$93)/10))),Fperm_SI_Woolf2021!$D$9:$D$93))</f>
        <v>0.35128133894207431</v>
      </c>
      <c r="Z151" s="51" cm="1">
        <f t="array" ref="Z151">MIN(1,SLOPE(Fperm_SI_Woolf2021!$F$9:$F$93*EXP(-Fperm_SI_Woolf2021!$I$9:$I$93*$C151*IF(Z$58=Fperm_SI_Woolf2021!$E$9:$E$93,1,EXP(LN((1.1*(Fperm_SI_Woolf2021!$E$9:$E$93-Z$58)-63.1579*EXP(-0.19*Fperm_SI_Woolf2021!$E$9:$E$93)+63.1579*EXP(-0.19*Z$58))/(Fperm_SI_Woolf2021!$E$9:$E$93-Z$58))*(Z$58-Fperm_SI_Woolf2021!$E$9:$E$93)/10))) + Fperm_SI_Woolf2021!$G$9:$G$93*EXP(-Fperm_SI_Woolf2021!$J$9:$J$93*$C151*IF(Z$58=Fperm_SI_Woolf2021!$E$9:$E$93,1,EXP(LN((1.1*(Fperm_SI_Woolf2021!$E$9:$E$93-Z$58)-63.1579*EXP(-0.19*Fperm_SI_Woolf2021!$E$9:$E$93)+63.1579*EXP(-0.19*Z$58))/(Fperm_SI_Woolf2021!$E$9:$E$93-Z$58))*(Z$58-Fperm_SI_Woolf2021!$E$9:$E$93)/10))) + Fperm_SI_Woolf2021!$H$9:$H$93*EXP(-Fperm_SI_Woolf2021!$K$9:$K$93*$C151*IF(Z$58=Fperm_SI_Woolf2021!$E$9:$E$93,1,EXP(LN((1.1*(Fperm_SI_Woolf2021!$E$9:$E$93-Z$58)-63.1579*EXP(-0.19*Fperm_SI_Woolf2021!$E$9:$E$93)+63.1579*EXP(-0.19*Z$58))/(Fperm_SI_Woolf2021!$E$9:$E$93-Z$58))*(Z$58-Fperm_SI_Woolf2021!$E$9:$E$93)/10))),Fperm_SI_Woolf2021!$D$9:$D$93)*Z$57+INTERCEPT(Fperm_SI_Woolf2021!$F$9:$F$93*EXP(-Fperm_SI_Woolf2021!$I$9:$I$93*$C151*IF(Z$58=Fperm_SI_Woolf2021!$E$9:$E$93,1,EXP(LN((1.1*(Fperm_SI_Woolf2021!$E$9:$E$93-Z$58)-63.1579*EXP(-0.19*Fperm_SI_Woolf2021!$E$9:$E$93)+63.1579*EXP(-0.19*Z$58))/(Fperm_SI_Woolf2021!$E$9:$E$93-Z$58))*(Z$58-Fperm_SI_Woolf2021!$E$9:$E$93)/10))) + Fperm_SI_Woolf2021!$G$9:$G$93*EXP(-Fperm_SI_Woolf2021!$J$9:$J$93*$C151*IF(Z$58=Fperm_SI_Woolf2021!$E$9:$E$93,1,EXP(LN((1.1*(Fperm_SI_Woolf2021!$E$9:$E$93-Z$58)-63.1579*EXP(-0.19*Fperm_SI_Woolf2021!$E$9:$E$93)+63.1579*EXP(-0.19*Z$58))/(Fperm_SI_Woolf2021!$E$9:$E$93-Z$58))*(Z$58-Fperm_SI_Woolf2021!$E$9:$E$93)/10))) + Fperm_SI_Woolf2021!$H$9:$H$93*EXP(-Fperm_SI_Woolf2021!$K$9:$K$93*$C151*IF(Z$58=Fperm_SI_Woolf2021!$E$9:$E$93,1,EXP(LN((1.1*(Fperm_SI_Woolf2021!$E$9:$E$93-Z$58)-63.1579*EXP(-0.19*Fperm_SI_Woolf2021!$E$9:$E$93)+63.1579*EXP(-0.19*Z$58))/(Fperm_SI_Woolf2021!$E$9:$E$93-Z$58))*(Z$58-Fperm_SI_Woolf2021!$E$9:$E$93)/10))),Fperm_SI_Woolf2021!$D$9:$D$93))</f>
        <v>0.32891270219389379</v>
      </c>
      <c r="AA151" s="51" cm="1">
        <f t="array" ref="AA151">MIN(1,SLOPE(Fperm_SI_Woolf2021!$F$9:$F$93*EXP(-Fperm_SI_Woolf2021!$I$9:$I$93*$C151*IF(AA$58=Fperm_SI_Woolf2021!$E$9:$E$93,1,EXP(LN((1.1*(Fperm_SI_Woolf2021!$E$9:$E$93-AA$58)-63.1579*EXP(-0.19*Fperm_SI_Woolf2021!$E$9:$E$93)+63.1579*EXP(-0.19*AA$58))/(Fperm_SI_Woolf2021!$E$9:$E$93-AA$58))*(AA$58-Fperm_SI_Woolf2021!$E$9:$E$93)/10))) + Fperm_SI_Woolf2021!$G$9:$G$93*EXP(-Fperm_SI_Woolf2021!$J$9:$J$93*$C151*IF(AA$58=Fperm_SI_Woolf2021!$E$9:$E$93,1,EXP(LN((1.1*(Fperm_SI_Woolf2021!$E$9:$E$93-AA$58)-63.1579*EXP(-0.19*Fperm_SI_Woolf2021!$E$9:$E$93)+63.1579*EXP(-0.19*AA$58))/(Fperm_SI_Woolf2021!$E$9:$E$93-AA$58))*(AA$58-Fperm_SI_Woolf2021!$E$9:$E$93)/10))) + Fperm_SI_Woolf2021!$H$9:$H$93*EXP(-Fperm_SI_Woolf2021!$K$9:$K$93*$C151*IF(AA$58=Fperm_SI_Woolf2021!$E$9:$E$93,1,EXP(LN((1.1*(Fperm_SI_Woolf2021!$E$9:$E$93-AA$58)-63.1579*EXP(-0.19*Fperm_SI_Woolf2021!$E$9:$E$93)+63.1579*EXP(-0.19*AA$58))/(Fperm_SI_Woolf2021!$E$9:$E$93-AA$58))*(AA$58-Fperm_SI_Woolf2021!$E$9:$E$93)/10))),Fperm_SI_Woolf2021!$D$9:$D$93)*AA$57+INTERCEPT(Fperm_SI_Woolf2021!$F$9:$F$93*EXP(-Fperm_SI_Woolf2021!$I$9:$I$93*$C151*IF(AA$58=Fperm_SI_Woolf2021!$E$9:$E$93,1,EXP(LN((1.1*(Fperm_SI_Woolf2021!$E$9:$E$93-AA$58)-63.1579*EXP(-0.19*Fperm_SI_Woolf2021!$E$9:$E$93)+63.1579*EXP(-0.19*AA$58))/(Fperm_SI_Woolf2021!$E$9:$E$93-AA$58))*(AA$58-Fperm_SI_Woolf2021!$E$9:$E$93)/10))) + Fperm_SI_Woolf2021!$G$9:$G$93*EXP(-Fperm_SI_Woolf2021!$J$9:$J$93*$C151*IF(AA$58=Fperm_SI_Woolf2021!$E$9:$E$93,1,EXP(LN((1.1*(Fperm_SI_Woolf2021!$E$9:$E$93-AA$58)-63.1579*EXP(-0.19*Fperm_SI_Woolf2021!$E$9:$E$93)+63.1579*EXP(-0.19*AA$58))/(Fperm_SI_Woolf2021!$E$9:$E$93-AA$58))*(AA$58-Fperm_SI_Woolf2021!$E$9:$E$93)/10))) + Fperm_SI_Woolf2021!$H$9:$H$93*EXP(-Fperm_SI_Woolf2021!$K$9:$K$93*$C151*IF(AA$58=Fperm_SI_Woolf2021!$E$9:$E$93,1,EXP(LN((1.1*(Fperm_SI_Woolf2021!$E$9:$E$93-AA$58)-63.1579*EXP(-0.19*Fperm_SI_Woolf2021!$E$9:$E$93)+63.1579*EXP(-0.19*AA$58))/(Fperm_SI_Woolf2021!$E$9:$E$93-AA$58))*(AA$58-Fperm_SI_Woolf2021!$E$9:$E$93)/10))),Fperm_SI_Woolf2021!$D$9:$D$93))</f>
        <v>0.30654406544571322</v>
      </c>
      <c r="AB151" s="51" cm="1">
        <f t="array" ref="AB151">MIN(1,SLOPE(Fperm_SI_Woolf2021!$F$9:$F$93*EXP(-Fperm_SI_Woolf2021!$I$9:$I$93*$C151*IF(AB$58=Fperm_SI_Woolf2021!$E$9:$E$93,1,EXP(LN((1.1*(Fperm_SI_Woolf2021!$E$9:$E$93-AB$58)-63.1579*EXP(-0.19*Fperm_SI_Woolf2021!$E$9:$E$93)+63.1579*EXP(-0.19*AB$58))/(Fperm_SI_Woolf2021!$E$9:$E$93-AB$58))*(AB$58-Fperm_SI_Woolf2021!$E$9:$E$93)/10))) + Fperm_SI_Woolf2021!$G$9:$G$93*EXP(-Fperm_SI_Woolf2021!$J$9:$J$93*$C151*IF(AB$58=Fperm_SI_Woolf2021!$E$9:$E$93,1,EXP(LN((1.1*(Fperm_SI_Woolf2021!$E$9:$E$93-AB$58)-63.1579*EXP(-0.19*Fperm_SI_Woolf2021!$E$9:$E$93)+63.1579*EXP(-0.19*AB$58))/(Fperm_SI_Woolf2021!$E$9:$E$93-AB$58))*(AB$58-Fperm_SI_Woolf2021!$E$9:$E$93)/10))) + Fperm_SI_Woolf2021!$H$9:$H$93*EXP(-Fperm_SI_Woolf2021!$K$9:$K$93*$C151*IF(AB$58=Fperm_SI_Woolf2021!$E$9:$E$93,1,EXP(LN((1.1*(Fperm_SI_Woolf2021!$E$9:$E$93-AB$58)-63.1579*EXP(-0.19*Fperm_SI_Woolf2021!$E$9:$E$93)+63.1579*EXP(-0.19*AB$58))/(Fperm_SI_Woolf2021!$E$9:$E$93-AB$58))*(AB$58-Fperm_SI_Woolf2021!$E$9:$E$93)/10))),Fperm_SI_Woolf2021!$D$9:$D$93)*AB$57+INTERCEPT(Fperm_SI_Woolf2021!$F$9:$F$93*EXP(-Fperm_SI_Woolf2021!$I$9:$I$93*$C151*IF(AB$58=Fperm_SI_Woolf2021!$E$9:$E$93,1,EXP(LN((1.1*(Fperm_SI_Woolf2021!$E$9:$E$93-AB$58)-63.1579*EXP(-0.19*Fperm_SI_Woolf2021!$E$9:$E$93)+63.1579*EXP(-0.19*AB$58))/(Fperm_SI_Woolf2021!$E$9:$E$93-AB$58))*(AB$58-Fperm_SI_Woolf2021!$E$9:$E$93)/10))) + Fperm_SI_Woolf2021!$G$9:$G$93*EXP(-Fperm_SI_Woolf2021!$J$9:$J$93*$C151*IF(AB$58=Fperm_SI_Woolf2021!$E$9:$E$93,1,EXP(LN((1.1*(Fperm_SI_Woolf2021!$E$9:$E$93-AB$58)-63.1579*EXP(-0.19*Fperm_SI_Woolf2021!$E$9:$E$93)+63.1579*EXP(-0.19*AB$58))/(Fperm_SI_Woolf2021!$E$9:$E$93-AB$58))*(AB$58-Fperm_SI_Woolf2021!$E$9:$E$93)/10))) + Fperm_SI_Woolf2021!$H$9:$H$93*EXP(-Fperm_SI_Woolf2021!$K$9:$K$93*$C151*IF(AB$58=Fperm_SI_Woolf2021!$E$9:$E$93,1,EXP(LN((1.1*(Fperm_SI_Woolf2021!$E$9:$E$93-AB$58)-63.1579*EXP(-0.19*Fperm_SI_Woolf2021!$E$9:$E$93)+63.1579*EXP(-0.19*AB$58))/(Fperm_SI_Woolf2021!$E$9:$E$93-AB$58))*(AB$58-Fperm_SI_Woolf2021!$E$9:$E$93)/10))),Fperm_SI_Woolf2021!$D$9:$D$93))</f>
        <v>0.28417542869753276</v>
      </c>
      <c r="AC151" s="51" cm="1">
        <f t="array" ref="AC151">MIN(1,SLOPE(Fperm_SI_Woolf2021!$F$9:$F$93*EXP(-Fperm_SI_Woolf2021!$I$9:$I$93*$C151*IF(AC$58=Fperm_SI_Woolf2021!$E$9:$E$93,1,EXP(LN((1.1*(Fperm_SI_Woolf2021!$E$9:$E$93-AC$58)-63.1579*EXP(-0.19*Fperm_SI_Woolf2021!$E$9:$E$93)+63.1579*EXP(-0.19*AC$58))/(Fperm_SI_Woolf2021!$E$9:$E$93-AC$58))*(AC$58-Fperm_SI_Woolf2021!$E$9:$E$93)/10))) + Fperm_SI_Woolf2021!$G$9:$G$93*EXP(-Fperm_SI_Woolf2021!$J$9:$J$93*$C151*IF(AC$58=Fperm_SI_Woolf2021!$E$9:$E$93,1,EXP(LN((1.1*(Fperm_SI_Woolf2021!$E$9:$E$93-AC$58)-63.1579*EXP(-0.19*Fperm_SI_Woolf2021!$E$9:$E$93)+63.1579*EXP(-0.19*AC$58))/(Fperm_SI_Woolf2021!$E$9:$E$93-AC$58))*(AC$58-Fperm_SI_Woolf2021!$E$9:$E$93)/10))) + Fperm_SI_Woolf2021!$H$9:$H$93*EXP(-Fperm_SI_Woolf2021!$K$9:$K$93*$C151*IF(AC$58=Fperm_SI_Woolf2021!$E$9:$E$93,1,EXP(LN((1.1*(Fperm_SI_Woolf2021!$E$9:$E$93-AC$58)-63.1579*EXP(-0.19*Fperm_SI_Woolf2021!$E$9:$E$93)+63.1579*EXP(-0.19*AC$58))/(Fperm_SI_Woolf2021!$E$9:$E$93-AC$58))*(AC$58-Fperm_SI_Woolf2021!$E$9:$E$93)/10))),Fperm_SI_Woolf2021!$D$9:$D$93)*AC$57+INTERCEPT(Fperm_SI_Woolf2021!$F$9:$F$93*EXP(-Fperm_SI_Woolf2021!$I$9:$I$93*$C151*IF(AC$58=Fperm_SI_Woolf2021!$E$9:$E$93,1,EXP(LN((1.1*(Fperm_SI_Woolf2021!$E$9:$E$93-AC$58)-63.1579*EXP(-0.19*Fperm_SI_Woolf2021!$E$9:$E$93)+63.1579*EXP(-0.19*AC$58))/(Fperm_SI_Woolf2021!$E$9:$E$93-AC$58))*(AC$58-Fperm_SI_Woolf2021!$E$9:$E$93)/10))) + Fperm_SI_Woolf2021!$G$9:$G$93*EXP(-Fperm_SI_Woolf2021!$J$9:$J$93*$C151*IF(AC$58=Fperm_SI_Woolf2021!$E$9:$E$93,1,EXP(LN((1.1*(Fperm_SI_Woolf2021!$E$9:$E$93-AC$58)-63.1579*EXP(-0.19*Fperm_SI_Woolf2021!$E$9:$E$93)+63.1579*EXP(-0.19*AC$58))/(Fperm_SI_Woolf2021!$E$9:$E$93-AC$58))*(AC$58-Fperm_SI_Woolf2021!$E$9:$E$93)/10))) + Fperm_SI_Woolf2021!$H$9:$H$93*EXP(-Fperm_SI_Woolf2021!$K$9:$K$93*$C151*IF(AC$58=Fperm_SI_Woolf2021!$E$9:$E$93,1,EXP(LN((1.1*(Fperm_SI_Woolf2021!$E$9:$E$93-AC$58)-63.1579*EXP(-0.19*Fperm_SI_Woolf2021!$E$9:$E$93)+63.1579*EXP(-0.19*AC$58))/(Fperm_SI_Woolf2021!$E$9:$E$93-AC$58))*(AC$58-Fperm_SI_Woolf2021!$E$9:$E$93)/10))),Fperm_SI_Woolf2021!$D$9:$D$93))</f>
        <v>0.26180679194935219</v>
      </c>
      <c r="AD151" s="51" cm="1">
        <f t="array" ref="AD151">MIN(1,SLOPE(Fperm_SI_Woolf2021!$F$9:$F$93*EXP(-Fperm_SI_Woolf2021!$I$9:$I$93*$C151*IF(AD$58=Fperm_SI_Woolf2021!$E$9:$E$93,1,EXP(LN((1.1*(Fperm_SI_Woolf2021!$E$9:$E$93-AD$58)-63.1579*EXP(-0.19*Fperm_SI_Woolf2021!$E$9:$E$93)+63.1579*EXP(-0.19*AD$58))/(Fperm_SI_Woolf2021!$E$9:$E$93-AD$58))*(AD$58-Fperm_SI_Woolf2021!$E$9:$E$93)/10))) + Fperm_SI_Woolf2021!$G$9:$G$93*EXP(-Fperm_SI_Woolf2021!$J$9:$J$93*$C151*IF(AD$58=Fperm_SI_Woolf2021!$E$9:$E$93,1,EXP(LN((1.1*(Fperm_SI_Woolf2021!$E$9:$E$93-AD$58)-63.1579*EXP(-0.19*Fperm_SI_Woolf2021!$E$9:$E$93)+63.1579*EXP(-0.19*AD$58))/(Fperm_SI_Woolf2021!$E$9:$E$93-AD$58))*(AD$58-Fperm_SI_Woolf2021!$E$9:$E$93)/10))) + Fperm_SI_Woolf2021!$H$9:$H$93*EXP(-Fperm_SI_Woolf2021!$K$9:$K$93*$C151*IF(AD$58=Fperm_SI_Woolf2021!$E$9:$E$93,1,EXP(LN((1.1*(Fperm_SI_Woolf2021!$E$9:$E$93-AD$58)-63.1579*EXP(-0.19*Fperm_SI_Woolf2021!$E$9:$E$93)+63.1579*EXP(-0.19*AD$58))/(Fperm_SI_Woolf2021!$E$9:$E$93-AD$58))*(AD$58-Fperm_SI_Woolf2021!$E$9:$E$93)/10))),Fperm_SI_Woolf2021!$D$9:$D$93)*AD$57+INTERCEPT(Fperm_SI_Woolf2021!$F$9:$F$93*EXP(-Fperm_SI_Woolf2021!$I$9:$I$93*$C151*IF(AD$58=Fperm_SI_Woolf2021!$E$9:$E$93,1,EXP(LN((1.1*(Fperm_SI_Woolf2021!$E$9:$E$93-AD$58)-63.1579*EXP(-0.19*Fperm_SI_Woolf2021!$E$9:$E$93)+63.1579*EXP(-0.19*AD$58))/(Fperm_SI_Woolf2021!$E$9:$E$93-AD$58))*(AD$58-Fperm_SI_Woolf2021!$E$9:$E$93)/10))) + Fperm_SI_Woolf2021!$G$9:$G$93*EXP(-Fperm_SI_Woolf2021!$J$9:$J$93*$C151*IF(AD$58=Fperm_SI_Woolf2021!$E$9:$E$93,1,EXP(LN((1.1*(Fperm_SI_Woolf2021!$E$9:$E$93-AD$58)-63.1579*EXP(-0.19*Fperm_SI_Woolf2021!$E$9:$E$93)+63.1579*EXP(-0.19*AD$58))/(Fperm_SI_Woolf2021!$E$9:$E$93-AD$58))*(AD$58-Fperm_SI_Woolf2021!$E$9:$E$93)/10))) + Fperm_SI_Woolf2021!$H$9:$H$93*EXP(-Fperm_SI_Woolf2021!$K$9:$K$93*$C151*IF(AD$58=Fperm_SI_Woolf2021!$E$9:$E$93,1,EXP(LN((1.1*(Fperm_SI_Woolf2021!$E$9:$E$93-AD$58)-63.1579*EXP(-0.19*Fperm_SI_Woolf2021!$E$9:$E$93)+63.1579*EXP(-0.19*AD$58))/(Fperm_SI_Woolf2021!$E$9:$E$93-AD$58))*(AD$58-Fperm_SI_Woolf2021!$E$9:$E$93)/10))),Fperm_SI_Woolf2021!$D$9:$D$93))</f>
        <v>0.23943815520117168</v>
      </c>
      <c r="AE151" s="51" cm="1">
        <f t="array" ref="AE151">MIN(1,SLOPE(Fperm_SI_Woolf2021!$F$9:$F$93*EXP(-Fperm_SI_Woolf2021!$I$9:$I$93*$C151*IF(AE$58=Fperm_SI_Woolf2021!$E$9:$E$93,1,EXP(LN((1.1*(Fperm_SI_Woolf2021!$E$9:$E$93-AE$58)-63.1579*EXP(-0.19*Fperm_SI_Woolf2021!$E$9:$E$93)+63.1579*EXP(-0.19*AE$58))/(Fperm_SI_Woolf2021!$E$9:$E$93-AE$58))*(AE$58-Fperm_SI_Woolf2021!$E$9:$E$93)/10))) + Fperm_SI_Woolf2021!$G$9:$G$93*EXP(-Fperm_SI_Woolf2021!$J$9:$J$93*$C151*IF(AE$58=Fperm_SI_Woolf2021!$E$9:$E$93,1,EXP(LN((1.1*(Fperm_SI_Woolf2021!$E$9:$E$93-AE$58)-63.1579*EXP(-0.19*Fperm_SI_Woolf2021!$E$9:$E$93)+63.1579*EXP(-0.19*AE$58))/(Fperm_SI_Woolf2021!$E$9:$E$93-AE$58))*(AE$58-Fperm_SI_Woolf2021!$E$9:$E$93)/10))) + Fperm_SI_Woolf2021!$H$9:$H$93*EXP(-Fperm_SI_Woolf2021!$K$9:$K$93*$C151*IF(AE$58=Fperm_SI_Woolf2021!$E$9:$E$93,1,EXP(LN((1.1*(Fperm_SI_Woolf2021!$E$9:$E$93-AE$58)-63.1579*EXP(-0.19*Fperm_SI_Woolf2021!$E$9:$E$93)+63.1579*EXP(-0.19*AE$58))/(Fperm_SI_Woolf2021!$E$9:$E$93-AE$58))*(AE$58-Fperm_SI_Woolf2021!$E$9:$E$93)/10))),Fperm_SI_Woolf2021!$D$9:$D$93)*AE$57+INTERCEPT(Fperm_SI_Woolf2021!$F$9:$F$93*EXP(-Fperm_SI_Woolf2021!$I$9:$I$93*$C151*IF(AE$58=Fperm_SI_Woolf2021!$E$9:$E$93,1,EXP(LN((1.1*(Fperm_SI_Woolf2021!$E$9:$E$93-AE$58)-63.1579*EXP(-0.19*Fperm_SI_Woolf2021!$E$9:$E$93)+63.1579*EXP(-0.19*AE$58))/(Fperm_SI_Woolf2021!$E$9:$E$93-AE$58))*(AE$58-Fperm_SI_Woolf2021!$E$9:$E$93)/10))) + Fperm_SI_Woolf2021!$G$9:$G$93*EXP(-Fperm_SI_Woolf2021!$J$9:$J$93*$C151*IF(AE$58=Fperm_SI_Woolf2021!$E$9:$E$93,1,EXP(LN((1.1*(Fperm_SI_Woolf2021!$E$9:$E$93-AE$58)-63.1579*EXP(-0.19*Fperm_SI_Woolf2021!$E$9:$E$93)+63.1579*EXP(-0.19*AE$58))/(Fperm_SI_Woolf2021!$E$9:$E$93-AE$58))*(AE$58-Fperm_SI_Woolf2021!$E$9:$E$93)/10))) + Fperm_SI_Woolf2021!$H$9:$H$93*EXP(-Fperm_SI_Woolf2021!$K$9:$K$93*$C151*IF(AE$58=Fperm_SI_Woolf2021!$E$9:$E$93,1,EXP(LN((1.1*(Fperm_SI_Woolf2021!$E$9:$E$93-AE$58)-63.1579*EXP(-0.19*Fperm_SI_Woolf2021!$E$9:$E$93)+63.1579*EXP(-0.19*AE$58))/(Fperm_SI_Woolf2021!$E$9:$E$93-AE$58))*(AE$58-Fperm_SI_Woolf2021!$E$9:$E$93)/10))),Fperm_SI_Woolf2021!$D$9:$D$93))</f>
        <v>0.21706951845299111</v>
      </c>
      <c r="AF151" s="51" cm="1">
        <f t="array" ref="AF151">MIN(1,SLOPE(Fperm_SI_Woolf2021!$F$9:$F$93*EXP(-Fperm_SI_Woolf2021!$I$9:$I$93*$C151*IF(AF$58=Fperm_SI_Woolf2021!$E$9:$E$93,1,EXP(LN((1.1*(Fperm_SI_Woolf2021!$E$9:$E$93-AF$58)-63.1579*EXP(-0.19*Fperm_SI_Woolf2021!$E$9:$E$93)+63.1579*EXP(-0.19*AF$58))/(Fperm_SI_Woolf2021!$E$9:$E$93-AF$58))*(AF$58-Fperm_SI_Woolf2021!$E$9:$E$93)/10))) + Fperm_SI_Woolf2021!$G$9:$G$93*EXP(-Fperm_SI_Woolf2021!$J$9:$J$93*$C151*IF(AF$58=Fperm_SI_Woolf2021!$E$9:$E$93,1,EXP(LN((1.1*(Fperm_SI_Woolf2021!$E$9:$E$93-AF$58)-63.1579*EXP(-0.19*Fperm_SI_Woolf2021!$E$9:$E$93)+63.1579*EXP(-0.19*AF$58))/(Fperm_SI_Woolf2021!$E$9:$E$93-AF$58))*(AF$58-Fperm_SI_Woolf2021!$E$9:$E$93)/10))) + Fperm_SI_Woolf2021!$H$9:$H$93*EXP(-Fperm_SI_Woolf2021!$K$9:$K$93*$C151*IF(AF$58=Fperm_SI_Woolf2021!$E$9:$E$93,1,EXP(LN((1.1*(Fperm_SI_Woolf2021!$E$9:$E$93-AF$58)-63.1579*EXP(-0.19*Fperm_SI_Woolf2021!$E$9:$E$93)+63.1579*EXP(-0.19*AF$58))/(Fperm_SI_Woolf2021!$E$9:$E$93-AF$58))*(AF$58-Fperm_SI_Woolf2021!$E$9:$E$93)/10))),Fperm_SI_Woolf2021!$D$9:$D$93)*AF$57+INTERCEPT(Fperm_SI_Woolf2021!$F$9:$F$93*EXP(-Fperm_SI_Woolf2021!$I$9:$I$93*$C151*IF(AF$58=Fperm_SI_Woolf2021!$E$9:$E$93,1,EXP(LN((1.1*(Fperm_SI_Woolf2021!$E$9:$E$93-AF$58)-63.1579*EXP(-0.19*Fperm_SI_Woolf2021!$E$9:$E$93)+63.1579*EXP(-0.19*AF$58))/(Fperm_SI_Woolf2021!$E$9:$E$93-AF$58))*(AF$58-Fperm_SI_Woolf2021!$E$9:$E$93)/10))) + Fperm_SI_Woolf2021!$G$9:$G$93*EXP(-Fperm_SI_Woolf2021!$J$9:$J$93*$C151*IF(AF$58=Fperm_SI_Woolf2021!$E$9:$E$93,1,EXP(LN((1.1*(Fperm_SI_Woolf2021!$E$9:$E$93-AF$58)-63.1579*EXP(-0.19*Fperm_SI_Woolf2021!$E$9:$E$93)+63.1579*EXP(-0.19*AF$58))/(Fperm_SI_Woolf2021!$E$9:$E$93-AF$58))*(AF$58-Fperm_SI_Woolf2021!$E$9:$E$93)/10))) + Fperm_SI_Woolf2021!$H$9:$H$93*EXP(-Fperm_SI_Woolf2021!$K$9:$K$93*$C151*IF(AF$58=Fperm_SI_Woolf2021!$E$9:$E$93,1,EXP(LN((1.1*(Fperm_SI_Woolf2021!$E$9:$E$93-AF$58)-63.1579*EXP(-0.19*Fperm_SI_Woolf2021!$E$9:$E$93)+63.1579*EXP(-0.19*AF$58))/(Fperm_SI_Woolf2021!$E$9:$E$93-AF$58))*(AF$58-Fperm_SI_Woolf2021!$E$9:$E$93)/10))),Fperm_SI_Woolf2021!$D$9:$D$93))</f>
        <v>0.19470088170481054</v>
      </c>
      <c r="AG151" s="51" cm="1">
        <f t="array" ref="AG151">MIN(1,SLOPE(Fperm_SI_Woolf2021!$F$9:$F$93*EXP(-Fperm_SI_Woolf2021!$I$9:$I$93*$C151*IF(AG$58=Fperm_SI_Woolf2021!$E$9:$E$93,1,EXP(LN((1.1*(Fperm_SI_Woolf2021!$E$9:$E$93-AG$58)-63.1579*EXP(-0.19*Fperm_SI_Woolf2021!$E$9:$E$93)+63.1579*EXP(-0.19*AG$58))/(Fperm_SI_Woolf2021!$E$9:$E$93-AG$58))*(AG$58-Fperm_SI_Woolf2021!$E$9:$E$93)/10))) + Fperm_SI_Woolf2021!$G$9:$G$93*EXP(-Fperm_SI_Woolf2021!$J$9:$J$93*$C151*IF(AG$58=Fperm_SI_Woolf2021!$E$9:$E$93,1,EXP(LN((1.1*(Fperm_SI_Woolf2021!$E$9:$E$93-AG$58)-63.1579*EXP(-0.19*Fperm_SI_Woolf2021!$E$9:$E$93)+63.1579*EXP(-0.19*AG$58))/(Fperm_SI_Woolf2021!$E$9:$E$93-AG$58))*(AG$58-Fperm_SI_Woolf2021!$E$9:$E$93)/10))) + Fperm_SI_Woolf2021!$H$9:$H$93*EXP(-Fperm_SI_Woolf2021!$K$9:$K$93*$C151*IF(AG$58=Fperm_SI_Woolf2021!$E$9:$E$93,1,EXP(LN((1.1*(Fperm_SI_Woolf2021!$E$9:$E$93-AG$58)-63.1579*EXP(-0.19*Fperm_SI_Woolf2021!$E$9:$E$93)+63.1579*EXP(-0.19*AG$58))/(Fperm_SI_Woolf2021!$E$9:$E$93-AG$58))*(AG$58-Fperm_SI_Woolf2021!$E$9:$E$93)/10))),Fperm_SI_Woolf2021!$D$9:$D$93)*AG$57+INTERCEPT(Fperm_SI_Woolf2021!$F$9:$F$93*EXP(-Fperm_SI_Woolf2021!$I$9:$I$93*$C151*IF(AG$58=Fperm_SI_Woolf2021!$E$9:$E$93,1,EXP(LN((1.1*(Fperm_SI_Woolf2021!$E$9:$E$93-AG$58)-63.1579*EXP(-0.19*Fperm_SI_Woolf2021!$E$9:$E$93)+63.1579*EXP(-0.19*AG$58))/(Fperm_SI_Woolf2021!$E$9:$E$93-AG$58))*(AG$58-Fperm_SI_Woolf2021!$E$9:$E$93)/10))) + Fperm_SI_Woolf2021!$G$9:$G$93*EXP(-Fperm_SI_Woolf2021!$J$9:$J$93*$C151*IF(AG$58=Fperm_SI_Woolf2021!$E$9:$E$93,1,EXP(LN((1.1*(Fperm_SI_Woolf2021!$E$9:$E$93-AG$58)-63.1579*EXP(-0.19*Fperm_SI_Woolf2021!$E$9:$E$93)+63.1579*EXP(-0.19*AG$58))/(Fperm_SI_Woolf2021!$E$9:$E$93-AG$58))*(AG$58-Fperm_SI_Woolf2021!$E$9:$E$93)/10))) + Fperm_SI_Woolf2021!$H$9:$H$93*EXP(-Fperm_SI_Woolf2021!$K$9:$K$93*$C151*IF(AG$58=Fperm_SI_Woolf2021!$E$9:$E$93,1,EXP(LN((1.1*(Fperm_SI_Woolf2021!$E$9:$E$93-AG$58)-63.1579*EXP(-0.19*Fperm_SI_Woolf2021!$E$9:$E$93)+63.1579*EXP(-0.19*AG$58))/(Fperm_SI_Woolf2021!$E$9:$E$93-AG$58))*(AG$58-Fperm_SI_Woolf2021!$E$9:$E$93)/10))),Fperm_SI_Woolf2021!$D$9:$D$93))</f>
        <v>0.17233224495663002</v>
      </c>
      <c r="AH151" s="51" cm="1">
        <f t="array" ref="AH151">MIN(1,SLOPE(Fperm_SI_Woolf2021!$F$9:$F$93*EXP(-Fperm_SI_Woolf2021!$I$9:$I$93*$C151*IF(AH$58=Fperm_SI_Woolf2021!$E$9:$E$93,1,EXP(LN((1.1*(Fperm_SI_Woolf2021!$E$9:$E$93-AH$58)-63.1579*EXP(-0.19*Fperm_SI_Woolf2021!$E$9:$E$93)+63.1579*EXP(-0.19*AH$58))/(Fperm_SI_Woolf2021!$E$9:$E$93-AH$58))*(AH$58-Fperm_SI_Woolf2021!$E$9:$E$93)/10))) + Fperm_SI_Woolf2021!$G$9:$G$93*EXP(-Fperm_SI_Woolf2021!$J$9:$J$93*$C151*IF(AH$58=Fperm_SI_Woolf2021!$E$9:$E$93,1,EXP(LN((1.1*(Fperm_SI_Woolf2021!$E$9:$E$93-AH$58)-63.1579*EXP(-0.19*Fperm_SI_Woolf2021!$E$9:$E$93)+63.1579*EXP(-0.19*AH$58))/(Fperm_SI_Woolf2021!$E$9:$E$93-AH$58))*(AH$58-Fperm_SI_Woolf2021!$E$9:$E$93)/10))) + Fperm_SI_Woolf2021!$H$9:$H$93*EXP(-Fperm_SI_Woolf2021!$K$9:$K$93*$C151*IF(AH$58=Fperm_SI_Woolf2021!$E$9:$E$93,1,EXP(LN((1.1*(Fperm_SI_Woolf2021!$E$9:$E$93-AH$58)-63.1579*EXP(-0.19*Fperm_SI_Woolf2021!$E$9:$E$93)+63.1579*EXP(-0.19*AH$58))/(Fperm_SI_Woolf2021!$E$9:$E$93-AH$58))*(AH$58-Fperm_SI_Woolf2021!$E$9:$E$93)/10))),Fperm_SI_Woolf2021!$D$9:$D$93)*AH$57+INTERCEPT(Fperm_SI_Woolf2021!$F$9:$F$93*EXP(-Fperm_SI_Woolf2021!$I$9:$I$93*$C151*IF(AH$58=Fperm_SI_Woolf2021!$E$9:$E$93,1,EXP(LN((1.1*(Fperm_SI_Woolf2021!$E$9:$E$93-AH$58)-63.1579*EXP(-0.19*Fperm_SI_Woolf2021!$E$9:$E$93)+63.1579*EXP(-0.19*AH$58))/(Fperm_SI_Woolf2021!$E$9:$E$93-AH$58))*(AH$58-Fperm_SI_Woolf2021!$E$9:$E$93)/10))) + Fperm_SI_Woolf2021!$G$9:$G$93*EXP(-Fperm_SI_Woolf2021!$J$9:$J$93*$C151*IF(AH$58=Fperm_SI_Woolf2021!$E$9:$E$93,1,EXP(LN((1.1*(Fperm_SI_Woolf2021!$E$9:$E$93-AH$58)-63.1579*EXP(-0.19*Fperm_SI_Woolf2021!$E$9:$E$93)+63.1579*EXP(-0.19*AH$58))/(Fperm_SI_Woolf2021!$E$9:$E$93-AH$58))*(AH$58-Fperm_SI_Woolf2021!$E$9:$E$93)/10))) + Fperm_SI_Woolf2021!$H$9:$H$93*EXP(-Fperm_SI_Woolf2021!$K$9:$K$93*$C151*IF(AH$58=Fperm_SI_Woolf2021!$E$9:$E$93,1,EXP(LN((1.1*(Fperm_SI_Woolf2021!$E$9:$E$93-AH$58)-63.1579*EXP(-0.19*Fperm_SI_Woolf2021!$E$9:$E$93)+63.1579*EXP(-0.19*AH$58))/(Fperm_SI_Woolf2021!$E$9:$E$93-AH$58))*(AH$58-Fperm_SI_Woolf2021!$E$9:$E$93)/10))),Fperm_SI_Woolf2021!$D$9:$D$93))</f>
        <v>0.32013714874488475</v>
      </c>
      <c r="AI151" s="51" cm="1">
        <f t="array" ref="AI151">MIN(1,SLOPE(Fperm_SI_Woolf2021!$F$9:$F$93*EXP(-Fperm_SI_Woolf2021!$I$9:$I$93*$C151*IF(AI$58=Fperm_SI_Woolf2021!$E$9:$E$93,1,EXP(LN((1.1*(Fperm_SI_Woolf2021!$E$9:$E$93-AI$58)-63.1579*EXP(-0.19*Fperm_SI_Woolf2021!$E$9:$E$93)+63.1579*EXP(-0.19*AI$58))/(Fperm_SI_Woolf2021!$E$9:$E$93-AI$58))*(AI$58-Fperm_SI_Woolf2021!$E$9:$E$93)/10))) + Fperm_SI_Woolf2021!$G$9:$G$93*EXP(-Fperm_SI_Woolf2021!$J$9:$J$93*$C151*IF(AI$58=Fperm_SI_Woolf2021!$E$9:$E$93,1,EXP(LN((1.1*(Fperm_SI_Woolf2021!$E$9:$E$93-AI$58)-63.1579*EXP(-0.19*Fperm_SI_Woolf2021!$E$9:$E$93)+63.1579*EXP(-0.19*AI$58))/(Fperm_SI_Woolf2021!$E$9:$E$93-AI$58))*(AI$58-Fperm_SI_Woolf2021!$E$9:$E$93)/10))) + Fperm_SI_Woolf2021!$H$9:$H$93*EXP(-Fperm_SI_Woolf2021!$K$9:$K$93*$C151*IF(AI$58=Fperm_SI_Woolf2021!$E$9:$E$93,1,EXP(LN((1.1*(Fperm_SI_Woolf2021!$E$9:$E$93-AI$58)-63.1579*EXP(-0.19*Fperm_SI_Woolf2021!$E$9:$E$93)+63.1579*EXP(-0.19*AI$58))/(Fperm_SI_Woolf2021!$E$9:$E$93-AI$58))*(AI$58-Fperm_SI_Woolf2021!$E$9:$E$93)/10))),Fperm_SI_Woolf2021!$D$9:$D$93)*AI$57+INTERCEPT(Fperm_SI_Woolf2021!$F$9:$F$93*EXP(-Fperm_SI_Woolf2021!$I$9:$I$93*$C151*IF(AI$58=Fperm_SI_Woolf2021!$E$9:$E$93,1,EXP(LN((1.1*(Fperm_SI_Woolf2021!$E$9:$E$93-AI$58)-63.1579*EXP(-0.19*Fperm_SI_Woolf2021!$E$9:$E$93)+63.1579*EXP(-0.19*AI$58))/(Fperm_SI_Woolf2021!$E$9:$E$93-AI$58))*(AI$58-Fperm_SI_Woolf2021!$E$9:$E$93)/10))) + Fperm_SI_Woolf2021!$G$9:$G$93*EXP(-Fperm_SI_Woolf2021!$J$9:$J$93*$C151*IF(AI$58=Fperm_SI_Woolf2021!$E$9:$E$93,1,EXP(LN((1.1*(Fperm_SI_Woolf2021!$E$9:$E$93-AI$58)-63.1579*EXP(-0.19*Fperm_SI_Woolf2021!$E$9:$E$93)+63.1579*EXP(-0.19*AI$58))/(Fperm_SI_Woolf2021!$E$9:$E$93-AI$58))*(AI$58-Fperm_SI_Woolf2021!$E$9:$E$93)/10))) + Fperm_SI_Woolf2021!$H$9:$H$93*EXP(-Fperm_SI_Woolf2021!$K$9:$K$93*$C151*IF(AI$58=Fperm_SI_Woolf2021!$E$9:$E$93,1,EXP(LN((1.1*(Fperm_SI_Woolf2021!$E$9:$E$93-AI$58)-63.1579*EXP(-0.19*Fperm_SI_Woolf2021!$E$9:$E$93)+63.1579*EXP(-0.19*AI$58))/(Fperm_SI_Woolf2021!$E$9:$E$93-AI$58))*(AI$58-Fperm_SI_Woolf2021!$E$9:$E$93)/10))),Fperm_SI_Woolf2021!$D$9:$D$93))</f>
        <v>0.3049356918940142</v>
      </c>
      <c r="AJ151" s="51" cm="1">
        <f t="array" ref="AJ151">MIN(1,SLOPE(Fperm_SI_Woolf2021!$F$9:$F$93*EXP(-Fperm_SI_Woolf2021!$I$9:$I$93*$C151*IF(AJ$58=Fperm_SI_Woolf2021!$E$9:$E$93,1,EXP(LN((1.1*(Fperm_SI_Woolf2021!$E$9:$E$93-AJ$58)-63.1579*EXP(-0.19*Fperm_SI_Woolf2021!$E$9:$E$93)+63.1579*EXP(-0.19*AJ$58))/(Fperm_SI_Woolf2021!$E$9:$E$93-AJ$58))*(AJ$58-Fperm_SI_Woolf2021!$E$9:$E$93)/10))) + Fperm_SI_Woolf2021!$G$9:$G$93*EXP(-Fperm_SI_Woolf2021!$J$9:$J$93*$C151*IF(AJ$58=Fperm_SI_Woolf2021!$E$9:$E$93,1,EXP(LN((1.1*(Fperm_SI_Woolf2021!$E$9:$E$93-AJ$58)-63.1579*EXP(-0.19*Fperm_SI_Woolf2021!$E$9:$E$93)+63.1579*EXP(-0.19*AJ$58))/(Fperm_SI_Woolf2021!$E$9:$E$93-AJ$58))*(AJ$58-Fperm_SI_Woolf2021!$E$9:$E$93)/10))) + Fperm_SI_Woolf2021!$H$9:$H$93*EXP(-Fperm_SI_Woolf2021!$K$9:$K$93*$C151*IF(AJ$58=Fperm_SI_Woolf2021!$E$9:$E$93,1,EXP(LN((1.1*(Fperm_SI_Woolf2021!$E$9:$E$93-AJ$58)-63.1579*EXP(-0.19*Fperm_SI_Woolf2021!$E$9:$E$93)+63.1579*EXP(-0.19*AJ$58))/(Fperm_SI_Woolf2021!$E$9:$E$93-AJ$58))*(AJ$58-Fperm_SI_Woolf2021!$E$9:$E$93)/10))),Fperm_SI_Woolf2021!$D$9:$D$93)*AJ$57+INTERCEPT(Fperm_SI_Woolf2021!$F$9:$F$93*EXP(-Fperm_SI_Woolf2021!$I$9:$I$93*$C151*IF(AJ$58=Fperm_SI_Woolf2021!$E$9:$E$93,1,EXP(LN((1.1*(Fperm_SI_Woolf2021!$E$9:$E$93-AJ$58)-63.1579*EXP(-0.19*Fperm_SI_Woolf2021!$E$9:$E$93)+63.1579*EXP(-0.19*AJ$58))/(Fperm_SI_Woolf2021!$E$9:$E$93-AJ$58))*(AJ$58-Fperm_SI_Woolf2021!$E$9:$E$93)/10))) + Fperm_SI_Woolf2021!$G$9:$G$93*EXP(-Fperm_SI_Woolf2021!$J$9:$J$93*$C151*IF(AJ$58=Fperm_SI_Woolf2021!$E$9:$E$93,1,EXP(LN((1.1*(Fperm_SI_Woolf2021!$E$9:$E$93-AJ$58)-63.1579*EXP(-0.19*Fperm_SI_Woolf2021!$E$9:$E$93)+63.1579*EXP(-0.19*AJ$58))/(Fperm_SI_Woolf2021!$E$9:$E$93-AJ$58))*(AJ$58-Fperm_SI_Woolf2021!$E$9:$E$93)/10))) + Fperm_SI_Woolf2021!$H$9:$H$93*EXP(-Fperm_SI_Woolf2021!$K$9:$K$93*$C151*IF(AJ$58=Fperm_SI_Woolf2021!$E$9:$E$93,1,EXP(LN((1.1*(Fperm_SI_Woolf2021!$E$9:$E$93-AJ$58)-63.1579*EXP(-0.19*Fperm_SI_Woolf2021!$E$9:$E$93)+63.1579*EXP(-0.19*AJ$58))/(Fperm_SI_Woolf2021!$E$9:$E$93-AJ$58))*(AJ$58-Fperm_SI_Woolf2021!$E$9:$E$93)/10))),Fperm_SI_Woolf2021!$D$9:$D$93))</f>
        <v>0.28973423504314361</v>
      </c>
      <c r="AK151" s="51" cm="1">
        <f t="array" ref="AK151">MIN(1,SLOPE(Fperm_SI_Woolf2021!$F$9:$F$93*EXP(-Fperm_SI_Woolf2021!$I$9:$I$93*$C151*IF(AK$58=Fperm_SI_Woolf2021!$E$9:$E$93,1,EXP(LN((1.1*(Fperm_SI_Woolf2021!$E$9:$E$93-AK$58)-63.1579*EXP(-0.19*Fperm_SI_Woolf2021!$E$9:$E$93)+63.1579*EXP(-0.19*AK$58))/(Fperm_SI_Woolf2021!$E$9:$E$93-AK$58))*(AK$58-Fperm_SI_Woolf2021!$E$9:$E$93)/10))) + Fperm_SI_Woolf2021!$G$9:$G$93*EXP(-Fperm_SI_Woolf2021!$J$9:$J$93*$C151*IF(AK$58=Fperm_SI_Woolf2021!$E$9:$E$93,1,EXP(LN((1.1*(Fperm_SI_Woolf2021!$E$9:$E$93-AK$58)-63.1579*EXP(-0.19*Fperm_SI_Woolf2021!$E$9:$E$93)+63.1579*EXP(-0.19*AK$58))/(Fperm_SI_Woolf2021!$E$9:$E$93-AK$58))*(AK$58-Fperm_SI_Woolf2021!$E$9:$E$93)/10))) + Fperm_SI_Woolf2021!$H$9:$H$93*EXP(-Fperm_SI_Woolf2021!$K$9:$K$93*$C151*IF(AK$58=Fperm_SI_Woolf2021!$E$9:$E$93,1,EXP(LN((1.1*(Fperm_SI_Woolf2021!$E$9:$E$93-AK$58)-63.1579*EXP(-0.19*Fperm_SI_Woolf2021!$E$9:$E$93)+63.1579*EXP(-0.19*AK$58))/(Fperm_SI_Woolf2021!$E$9:$E$93-AK$58))*(AK$58-Fperm_SI_Woolf2021!$E$9:$E$93)/10))),Fperm_SI_Woolf2021!$D$9:$D$93)*AK$57+INTERCEPT(Fperm_SI_Woolf2021!$F$9:$F$93*EXP(-Fperm_SI_Woolf2021!$I$9:$I$93*$C151*IF(AK$58=Fperm_SI_Woolf2021!$E$9:$E$93,1,EXP(LN((1.1*(Fperm_SI_Woolf2021!$E$9:$E$93-AK$58)-63.1579*EXP(-0.19*Fperm_SI_Woolf2021!$E$9:$E$93)+63.1579*EXP(-0.19*AK$58))/(Fperm_SI_Woolf2021!$E$9:$E$93-AK$58))*(AK$58-Fperm_SI_Woolf2021!$E$9:$E$93)/10))) + Fperm_SI_Woolf2021!$G$9:$G$93*EXP(-Fperm_SI_Woolf2021!$J$9:$J$93*$C151*IF(AK$58=Fperm_SI_Woolf2021!$E$9:$E$93,1,EXP(LN((1.1*(Fperm_SI_Woolf2021!$E$9:$E$93-AK$58)-63.1579*EXP(-0.19*Fperm_SI_Woolf2021!$E$9:$E$93)+63.1579*EXP(-0.19*AK$58))/(Fperm_SI_Woolf2021!$E$9:$E$93-AK$58))*(AK$58-Fperm_SI_Woolf2021!$E$9:$E$93)/10))) + Fperm_SI_Woolf2021!$H$9:$H$93*EXP(-Fperm_SI_Woolf2021!$K$9:$K$93*$C151*IF(AK$58=Fperm_SI_Woolf2021!$E$9:$E$93,1,EXP(LN((1.1*(Fperm_SI_Woolf2021!$E$9:$E$93-AK$58)-63.1579*EXP(-0.19*Fperm_SI_Woolf2021!$E$9:$E$93)+63.1579*EXP(-0.19*AK$58))/(Fperm_SI_Woolf2021!$E$9:$E$93-AK$58))*(AK$58-Fperm_SI_Woolf2021!$E$9:$E$93)/10))),Fperm_SI_Woolf2021!$D$9:$D$93))</f>
        <v>0.27453277819227301</v>
      </c>
      <c r="AL151" s="51" cm="1">
        <f t="array" ref="AL151">MIN(1,SLOPE(Fperm_SI_Woolf2021!$F$9:$F$93*EXP(-Fperm_SI_Woolf2021!$I$9:$I$93*$C151*IF(AL$58=Fperm_SI_Woolf2021!$E$9:$E$93,1,EXP(LN((1.1*(Fperm_SI_Woolf2021!$E$9:$E$93-AL$58)-63.1579*EXP(-0.19*Fperm_SI_Woolf2021!$E$9:$E$93)+63.1579*EXP(-0.19*AL$58))/(Fperm_SI_Woolf2021!$E$9:$E$93-AL$58))*(AL$58-Fperm_SI_Woolf2021!$E$9:$E$93)/10))) + Fperm_SI_Woolf2021!$G$9:$G$93*EXP(-Fperm_SI_Woolf2021!$J$9:$J$93*$C151*IF(AL$58=Fperm_SI_Woolf2021!$E$9:$E$93,1,EXP(LN((1.1*(Fperm_SI_Woolf2021!$E$9:$E$93-AL$58)-63.1579*EXP(-0.19*Fperm_SI_Woolf2021!$E$9:$E$93)+63.1579*EXP(-0.19*AL$58))/(Fperm_SI_Woolf2021!$E$9:$E$93-AL$58))*(AL$58-Fperm_SI_Woolf2021!$E$9:$E$93)/10))) + Fperm_SI_Woolf2021!$H$9:$H$93*EXP(-Fperm_SI_Woolf2021!$K$9:$K$93*$C151*IF(AL$58=Fperm_SI_Woolf2021!$E$9:$E$93,1,EXP(LN((1.1*(Fperm_SI_Woolf2021!$E$9:$E$93-AL$58)-63.1579*EXP(-0.19*Fperm_SI_Woolf2021!$E$9:$E$93)+63.1579*EXP(-0.19*AL$58))/(Fperm_SI_Woolf2021!$E$9:$E$93-AL$58))*(AL$58-Fperm_SI_Woolf2021!$E$9:$E$93)/10))),Fperm_SI_Woolf2021!$D$9:$D$93)*AL$57+INTERCEPT(Fperm_SI_Woolf2021!$F$9:$F$93*EXP(-Fperm_SI_Woolf2021!$I$9:$I$93*$C151*IF(AL$58=Fperm_SI_Woolf2021!$E$9:$E$93,1,EXP(LN((1.1*(Fperm_SI_Woolf2021!$E$9:$E$93-AL$58)-63.1579*EXP(-0.19*Fperm_SI_Woolf2021!$E$9:$E$93)+63.1579*EXP(-0.19*AL$58))/(Fperm_SI_Woolf2021!$E$9:$E$93-AL$58))*(AL$58-Fperm_SI_Woolf2021!$E$9:$E$93)/10))) + Fperm_SI_Woolf2021!$G$9:$G$93*EXP(-Fperm_SI_Woolf2021!$J$9:$J$93*$C151*IF(AL$58=Fperm_SI_Woolf2021!$E$9:$E$93,1,EXP(LN((1.1*(Fperm_SI_Woolf2021!$E$9:$E$93-AL$58)-63.1579*EXP(-0.19*Fperm_SI_Woolf2021!$E$9:$E$93)+63.1579*EXP(-0.19*AL$58))/(Fperm_SI_Woolf2021!$E$9:$E$93-AL$58))*(AL$58-Fperm_SI_Woolf2021!$E$9:$E$93)/10))) + Fperm_SI_Woolf2021!$H$9:$H$93*EXP(-Fperm_SI_Woolf2021!$K$9:$K$93*$C151*IF(AL$58=Fperm_SI_Woolf2021!$E$9:$E$93,1,EXP(LN((1.1*(Fperm_SI_Woolf2021!$E$9:$E$93-AL$58)-63.1579*EXP(-0.19*Fperm_SI_Woolf2021!$E$9:$E$93)+63.1579*EXP(-0.19*AL$58))/(Fperm_SI_Woolf2021!$E$9:$E$93-AL$58))*(AL$58-Fperm_SI_Woolf2021!$E$9:$E$93)/10))),Fperm_SI_Woolf2021!$D$9:$D$93))</f>
        <v>0.25933132134140247</v>
      </c>
      <c r="AM151" s="51" cm="1">
        <f t="array" ref="AM151">MIN(1,SLOPE(Fperm_SI_Woolf2021!$F$9:$F$93*EXP(-Fperm_SI_Woolf2021!$I$9:$I$93*$C151*IF(AM$58=Fperm_SI_Woolf2021!$E$9:$E$93,1,EXP(LN((1.1*(Fperm_SI_Woolf2021!$E$9:$E$93-AM$58)-63.1579*EXP(-0.19*Fperm_SI_Woolf2021!$E$9:$E$93)+63.1579*EXP(-0.19*AM$58))/(Fperm_SI_Woolf2021!$E$9:$E$93-AM$58))*(AM$58-Fperm_SI_Woolf2021!$E$9:$E$93)/10))) + Fperm_SI_Woolf2021!$G$9:$G$93*EXP(-Fperm_SI_Woolf2021!$J$9:$J$93*$C151*IF(AM$58=Fperm_SI_Woolf2021!$E$9:$E$93,1,EXP(LN((1.1*(Fperm_SI_Woolf2021!$E$9:$E$93-AM$58)-63.1579*EXP(-0.19*Fperm_SI_Woolf2021!$E$9:$E$93)+63.1579*EXP(-0.19*AM$58))/(Fperm_SI_Woolf2021!$E$9:$E$93-AM$58))*(AM$58-Fperm_SI_Woolf2021!$E$9:$E$93)/10))) + Fperm_SI_Woolf2021!$H$9:$H$93*EXP(-Fperm_SI_Woolf2021!$K$9:$K$93*$C151*IF(AM$58=Fperm_SI_Woolf2021!$E$9:$E$93,1,EXP(LN((1.1*(Fperm_SI_Woolf2021!$E$9:$E$93-AM$58)-63.1579*EXP(-0.19*Fperm_SI_Woolf2021!$E$9:$E$93)+63.1579*EXP(-0.19*AM$58))/(Fperm_SI_Woolf2021!$E$9:$E$93-AM$58))*(AM$58-Fperm_SI_Woolf2021!$E$9:$E$93)/10))),Fperm_SI_Woolf2021!$D$9:$D$93)*AM$57+INTERCEPT(Fperm_SI_Woolf2021!$F$9:$F$93*EXP(-Fperm_SI_Woolf2021!$I$9:$I$93*$C151*IF(AM$58=Fperm_SI_Woolf2021!$E$9:$E$93,1,EXP(LN((1.1*(Fperm_SI_Woolf2021!$E$9:$E$93-AM$58)-63.1579*EXP(-0.19*Fperm_SI_Woolf2021!$E$9:$E$93)+63.1579*EXP(-0.19*AM$58))/(Fperm_SI_Woolf2021!$E$9:$E$93-AM$58))*(AM$58-Fperm_SI_Woolf2021!$E$9:$E$93)/10))) + Fperm_SI_Woolf2021!$G$9:$G$93*EXP(-Fperm_SI_Woolf2021!$J$9:$J$93*$C151*IF(AM$58=Fperm_SI_Woolf2021!$E$9:$E$93,1,EXP(LN((1.1*(Fperm_SI_Woolf2021!$E$9:$E$93-AM$58)-63.1579*EXP(-0.19*Fperm_SI_Woolf2021!$E$9:$E$93)+63.1579*EXP(-0.19*AM$58))/(Fperm_SI_Woolf2021!$E$9:$E$93-AM$58))*(AM$58-Fperm_SI_Woolf2021!$E$9:$E$93)/10))) + Fperm_SI_Woolf2021!$H$9:$H$93*EXP(-Fperm_SI_Woolf2021!$K$9:$K$93*$C151*IF(AM$58=Fperm_SI_Woolf2021!$E$9:$E$93,1,EXP(LN((1.1*(Fperm_SI_Woolf2021!$E$9:$E$93-AM$58)-63.1579*EXP(-0.19*Fperm_SI_Woolf2021!$E$9:$E$93)+63.1579*EXP(-0.19*AM$58))/(Fperm_SI_Woolf2021!$E$9:$E$93-AM$58))*(AM$58-Fperm_SI_Woolf2021!$E$9:$E$93)/10))),Fperm_SI_Woolf2021!$D$9:$D$93))</f>
        <v>0.24412986449053187</v>
      </c>
      <c r="AN151" s="51" cm="1">
        <f t="array" ref="AN151">MIN(1,SLOPE(Fperm_SI_Woolf2021!$F$9:$F$93*EXP(-Fperm_SI_Woolf2021!$I$9:$I$93*$C151*IF(AN$58=Fperm_SI_Woolf2021!$E$9:$E$93,1,EXP(LN((1.1*(Fperm_SI_Woolf2021!$E$9:$E$93-AN$58)-63.1579*EXP(-0.19*Fperm_SI_Woolf2021!$E$9:$E$93)+63.1579*EXP(-0.19*AN$58))/(Fperm_SI_Woolf2021!$E$9:$E$93-AN$58))*(AN$58-Fperm_SI_Woolf2021!$E$9:$E$93)/10))) + Fperm_SI_Woolf2021!$G$9:$G$93*EXP(-Fperm_SI_Woolf2021!$J$9:$J$93*$C151*IF(AN$58=Fperm_SI_Woolf2021!$E$9:$E$93,1,EXP(LN((1.1*(Fperm_SI_Woolf2021!$E$9:$E$93-AN$58)-63.1579*EXP(-0.19*Fperm_SI_Woolf2021!$E$9:$E$93)+63.1579*EXP(-0.19*AN$58))/(Fperm_SI_Woolf2021!$E$9:$E$93-AN$58))*(AN$58-Fperm_SI_Woolf2021!$E$9:$E$93)/10))) + Fperm_SI_Woolf2021!$H$9:$H$93*EXP(-Fperm_SI_Woolf2021!$K$9:$K$93*$C151*IF(AN$58=Fperm_SI_Woolf2021!$E$9:$E$93,1,EXP(LN((1.1*(Fperm_SI_Woolf2021!$E$9:$E$93-AN$58)-63.1579*EXP(-0.19*Fperm_SI_Woolf2021!$E$9:$E$93)+63.1579*EXP(-0.19*AN$58))/(Fperm_SI_Woolf2021!$E$9:$E$93-AN$58))*(AN$58-Fperm_SI_Woolf2021!$E$9:$E$93)/10))),Fperm_SI_Woolf2021!$D$9:$D$93)*AN$57+INTERCEPT(Fperm_SI_Woolf2021!$F$9:$F$93*EXP(-Fperm_SI_Woolf2021!$I$9:$I$93*$C151*IF(AN$58=Fperm_SI_Woolf2021!$E$9:$E$93,1,EXP(LN((1.1*(Fperm_SI_Woolf2021!$E$9:$E$93-AN$58)-63.1579*EXP(-0.19*Fperm_SI_Woolf2021!$E$9:$E$93)+63.1579*EXP(-0.19*AN$58))/(Fperm_SI_Woolf2021!$E$9:$E$93-AN$58))*(AN$58-Fperm_SI_Woolf2021!$E$9:$E$93)/10))) + Fperm_SI_Woolf2021!$G$9:$G$93*EXP(-Fperm_SI_Woolf2021!$J$9:$J$93*$C151*IF(AN$58=Fperm_SI_Woolf2021!$E$9:$E$93,1,EXP(LN((1.1*(Fperm_SI_Woolf2021!$E$9:$E$93-AN$58)-63.1579*EXP(-0.19*Fperm_SI_Woolf2021!$E$9:$E$93)+63.1579*EXP(-0.19*AN$58))/(Fperm_SI_Woolf2021!$E$9:$E$93-AN$58))*(AN$58-Fperm_SI_Woolf2021!$E$9:$E$93)/10))) + Fperm_SI_Woolf2021!$H$9:$H$93*EXP(-Fperm_SI_Woolf2021!$K$9:$K$93*$C151*IF(AN$58=Fperm_SI_Woolf2021!$E$9:$E$93,1,EXP(LN((1.1*(Fperm_SI_Woolf2021!$E$9:$E$93-AN$58)-63.1579*EXP(-0.19*Fperm_SI_Woolf2021!$E$9:$E$93)+63.1579*EXP(-0.19*AN$58))/(Fperm_SI_Woolf2021!$E$9:$E$93-AN$58))*(AN$58-Fperm_SI_Woolf2021!$E$9:$E$93)/10))),Fperm_SI_Woolf2021!$D$9:$D$93))</f>
        <v>0.2289284076396613</v>
      </c>
      <c r="AO151" s="51" cm="1">
        <f t="array" ref="AO151">MIN(1,SLOPE(Fperm_SI_Woolf2021!$F$9:$F$93*EXP(-Fperm_SI_Woolf2021!$I$9:$I$93*$C151*IF(AO$58=Fperm_SI_Woolf2021!$E$9:$E$93,1,EXP(LN((1.1*(Fperm_SI_Woolf2021!$E$9:$E$93-AO$58)-63.1579*EXP(-0.19*Fperm_SI_Woolf2021!$E$9:$E$93)+63.1579*EXP(-0.19*AO$58))/(Fperm_SI_Woolf2021!$E$9:$E$93-AO$58))*(AO$58-Fperm_SI_Woolf2021!$E$9:$E$93)/10))) + Fperm_SI_Woolf2021!$G$9:$G$93*EXP(-Fperm_SI_Woolf2021!$J$9:$J$93*$C151*IF(AO$58=Fperm_SI_Woolf2021!$E$9:$E$93,1,EXP(LN((1.1*(Fperm_SI_Woolf2021!$E$9:$E$93-AO$58)-63.1579*EXP(-0.19*Fperm_SI_Woolf2021!$E$9:$E$93)+63.1579*EXP(-0.19*AO$58))/(Fperm_SI_Woolf2021!$E$9:$E$93-AO$58))*(AO$58-Fperm_SI_Woolf2021!$E$9:$E$93)/10))) + Fperm_SI_Woolf2021!$H$9:$H$93*EXP(-Fperm_SI_Woolf2021!$K$9:$K$93*$C151*IF(AO$58=Fperm_SI_Woolf2021!$E$9:$E$93,1,EXP(LN((1.1*(Fperm_SI_Woolf2021!$E$9:$E$93-AO$58)-63.1579*EXP(-0.19*Fperm_SI_Woolf2021!$E$9:$E$93)+63.1579*EXP(-0.19*AO$58))/(Fperm_SI_Woolf2021!$E$9:$E$93-AO$58))*(AO$58-Fperm_SI_Woolf2021!$E$9:$E$93)/10))),Fperm_SI_Woolf2021!$D$9:$D$93)*AO$57+INTERCEPT(Fperm_SI_Woolf2021!$F$9:$F$93*EXP(-Fperm_SI_Woolf2021!$I$9:$I$93*$C151*IF(AO$58=Fperm_SI_Woolf2021!$E$9:$E$93,1,EXP(LN((1.1*(Fperm_SI_Woolf2021!$E$9:$E$93-AO$58)-63.1579*EXP(-0.19*Fperm_SI_Woolf2021!$E$9:$E$93)+63.1579*EXP(-0.19*AO$58))/(Fperm_SI_Woolf2021!$E$9:$E$93-AO$58))*(AO$58-Fperm_SI_Woolf2021!$E$9:$E$93)/10))) + Fperm_SI_Woolf2021!$G$9:$G$93*EXP(-Fperm_SI_Woolf2021!$J$9:$J$93*$C151*IF(AO$58=Fperm_SI_Woolf2021!$E$9:$E$93,1,EXP(LN((1.1*(Fperm_SI_Woolf2021!$E$9:$E$93-AO$58)-63.1579*EXP(-0.19*Fperm_SI_Woolf2021!$E$9:$E$93)+63.1579*EXP(-0.19*AO$58))/(Fperm_SI_Woolf2021!$E$9:$E$93-AO$58))*(AO$58-Fperm_SI_Woolf2021!$E$9:$E$93)/10))) + Fperm_SI_Woolf2021!$H$9:$H$93*EXP(-Fperm_SI_Woolf2021!$K$9:$K$93*$C151*IF(AO$58=Fperm_SI_Woolf2021!$E$9:$E$93,1,EXP(LN((1.1*(Fperm_SI_Woolf2021!$E$9:$E$93-AO$58)-63.1579*EXP(-0.19*Fperm_SI_Woolf2021!$E$9:$E$93)+63.1579*EXP(-0.19*AO$58))/(Fperm_SI_Woolf2021!$E$9:$E$93-AO$58))*(AO$58-Fperm_SI_Woolf2021!$E$9:$E$93)/10))),Fperm_SI_Woolf2021!$D$9:$D$93))</f>
        <v>0.21372695078879073</v>
      </c>
      <c r="AP151" s="51" cm="1">
        <f t="array" ref="AP151">MIN(1,SLOPE(Fperm_SI_Woolf2021!$F$9:$F$93*EXP(-Fperm_SI_Woolf2021!$I$9:$I$93*$C151*IF(AP$58=Fperm_SI_Woolf2021!$E$9:$E$93,1,EXP(LN((1.1*(Fperm_SI_Woolf2021!$E$9:$E$93-AP$58)-63.1579*EXP(-0.19*Fperm_SI_Woolf2021!$E$9:$E$93)+63.1579*EXP(-0.19*AP$58))/(Fperm_SI_Woolf2021!$E$9:$E$93-AP$58))*(AP$58-Fperm_SI_Woolf2021!$E$9:$E$93)/10))) + Fperm_SI_Woolf2021!$G$9:$G$93*EXP(-Fperm_SI_Woolf2021!$J$9:$J$93*$C151*IF(AP$58=Fperm_SI_Woolf2021!$E$9:$E$93,1,EXP(LN((1.1*(Fperm_SI_Woolf2021!$E$9:$E$93-AP$58)-63.1579*EXP(-0.19*Fperm_SI_Woolf2021!$E$9:$E$93)+63.1579*EXP(-0.19*AP$58))/(Fperm_SI_Woolf2021!$E$9:$E$93-AP$58))*(AP$58-Fperm_SI_Woolf2021!$E$9:$E$93)/10))) + Fperm_SI_Woolf2021!$H$9:$H$93*EXP(-Fperm_SI_Woolf2021!$K$9:$K$93*$C151*IF(AP$58=Fperm_SI_Woolf2021!$E$9:$E$93,1,EXP(LN((1.1*(Fperm_SI_Woolf2021!$E$9:$E$93-AP$58)-63.1579*EXP(-0.19*Fperm_SI_Woolf2021!$E$9:$E$93)+63.1579*EXP(-0.19*AP$58))/(Fperm_SI_Woolf2021!$E$9:$E$93-AP$58))*(AP$58-Fperm_SI_Woolf2021!$E$9:$E$93)/10))),Fperm_SI_Woolf2021!$D$9:$D$93)*AP$57+INTERCEPT(Fperm_SI_Woolf2021!$F$9:$F$93*EXP(-Fperm_SI_Woolf2021!$I$9:$I$93*$C151*IF(AP$58=Fperm_SI_Woolf2021!$E$9:$E$93,1,EXP(LN((1.1*(Fperm_SI_Woolf2021!$E$9:$E$93-AP$58)-63.1579*EXP(-0.19*Fperm_SI_Woolf2021!$E$9:$E$93)+63.1579*EXP(-0.19*AP$58))/(Fperm_SI_Woolf2021!$E$9:$E$93-AP$58))*(AP$58-Fperm_SI_Woolf2021!$E$9:$E$93)/10))) + Fperm_SI_Woolf2021!$G$9:$G$93*EXP(-Fperm_SI_Woolf2021!$J$9:$J$93*$C151*IF(AP$58=Fperm_SI_Woolf2021!$E$9:$E$93,1,EXP(LN((1.1*(Fperm_SI_Woolf2021!$E$9:$E$93-AP$58)-63.1579*EXP(-0.19*Fperm_SI_Woolf2021!$E$9:$E$93)+63.1579*EXP(-0.19*AP$58))/(Fperm_SI_Woolf2021!$E$9:$E$93-AP$58))*(AP$58-Fperm_SI_Woolf2021!$E$9:$E$93)/10))) + Fperm_SI_Woolf2021!$H$9:$H$93*EXP(-Fperm_SI_Woolf2021!$K$9:$K$93*$C151*IF(AP$58=Fperm_SI_Woolf2021!$E$9:$E$93,1,EXP(LN((1.1*(Fperm_SI_Woolf2021!$E$9:$E$93-AP$58)-63.1579*EXP(-0.19*Fperm_SI_Woolf2021!$E$9:$E$93)+63.1579*EXP(-0.19*AP$58))/(Fperm_SI_Woolf2021!$E$9:$E$93-AP$58))*(AP$58-Fperm_SI_Woolf2021!$E$9:$E$93)/10))),Fperm_SI_Woolf2021!$D$9:$D$93))</f>
        <v>0.19852549393792016</v>
      </c>
      <c r="AQ151" s="51" cm="1">
        <f t="array" ref="AQ151">MIN(1,SLOPE(Fperm_SI_Woolf2021!$F$9:$F$93*EXP(-Fperm_SI_Woolf2021!$I$9:$I$93*$C151*IF(AQ$58=Fperm_SI_Woolf2021!$E$9:$E$93,1,EXP(LN((1.1*(Fperm_SI_Woolf2021!$E$9:$E$93-AQ$58)-63.1579*EXP(-0.19*Fperm_SI_Woolf2021!$E$9:$E$93)+63.1579*EXP(-0.19*AQ$58))/(Fperm_SI_Woolf2021!$E$9:$E$93-AQ$58))*(AQ$58-Fperm_SI_Woolf2021!$E$9:$E$93)/10))) + Fperm_SI_Woolf2021!$G$9:$G$93*EXP(-Fperm_SI_Woolf2021!$J$9:$J$93*$C151*IF(AQ$58=Fperm_SI_Woolf2021!$E$9:$E$93,1,EXP(LN((1.1*(Fperm_SI_Woolf2021!$E$9:$E$93-AQ$58)-63.1579*EXP(-0.19*Fperm_SI_Woolf2021!$E$9:$E$93)+63.1579*EXP(-0.19*AQ$58))/(Fperm_SI_Woolf2021!$E$9:$E$93-AQ$58))*(AQ$58-Fperm_SI_Woolf2021!$E$9:$E$93)/10))) + Fperm_SI_Woolf2021!$H$9:$H$93*EXP(-Fperm_SI_Woolf2021!$K$9:$K$93*$C151*IF(AQ$58=Fperm_SI_Woolf2021!$E$9:$E$93,1,EXP(LN((1.1*(Fperm_SI_Woolf2021!$E$9:$E$93-AQ$58)-63.1579*EXP(-0.19*Fperm_SI_Woolf2021!$E$9:$E$93)+63.1579*EXP(-0.19*AQ$58))/(Fperm_SI_Woolf2021!$E$9:$E$93-AQ$58))*(AQ$58-Fperm_SI_Woolf2021!$E$9:$E$93)/10))),Fperm_SI_Woolf2021!$D$9:$D$93)*AQ$57+INTERCEPT(Fperm_SI_Woolf2021!$F$9:$F$93*EXP(-Fperm_SI_Woolf2021!$I$9:$I$93*$C151*IF(AQ$58=Fperm_SI_Woolf2021!$E$9:$E$93,1,EXP(LN((1.1*(Fperm_SI_Woolf2021!$E$9:$E$93-AQ$58)-63.1579*EXP(-0.19*Fperm_SI_Woolf2021!$E$9:$E$93)+63.1579*EXP(-0.19*AQ$58))/(Fperm_SI_Woolf2021!$E$9:$E$93-AQ$58))*(AQ$58-Fperm_SI_Woolf2021!$E$9:$E$93)/10))) + Fperm_SI_Woolf2021!$G$9:$G$93*EXP(-Fperm_SI_Woolf2021!$J$9:$J$93*$C151*IF(AQ$58=Fperm_SI_Woolf2021!$E$9:$E$93,1,EXP(LN((1.1*(Fperm_SI_Woolf2021!$E$9:$E$93-AQ$58)-63.1579*EXP(-0.19*Fperm_SI_Woolf2021!$E$9:$E$93)+63.1579*EXP(-0.19*AQ$58))/(Fperm_SI_Woolf2021!$E$9:$E$93-AQ$58))*(AQ$58-Fperm_SI_Woolf2021!$E$9:$E$93)/10))) + Fperm_SI_Woolf2021!$H$9:$H$93*EXP(-Fperm_SI_Woolf2021!$K$9:$K$93*$C151*IF(AQ$58=Fperm_SI_Woolf2021!$E$9:$E$93,1,EXP(LN((1.1*(Fperm_SI_Woolf2021!$E$9:$E$93-AQ$58)-63.1579*EXP(-0.19*Fperm_SI_Woolf2021!$E$9:$E$93)+63.1579*EXP(-0.19*AQ$58))/(Fperm_SI_Woolf2021!$E$9:$E$93-AQ$58))*(AQ$58-Fperm_SI_Woolf2021!$E$9:$E$93)/10))),Fperm_SI_Woolf2021!$D$9:$D$93))</f>
        <v>0.18332403708704959</v>
      </c>
      <c r="AR151" s="51" cm="1">
        <f t="array" ref="AR151">MIN(1,SLOPE(Fperm_SI_Woolf2021!$F$9:$F$93*EXP(-Fperm_SI_Woolf2021!$I$9:$I$93*$C151*IF(AR$58=Fperm_SI_Woolf2021!$E$9:$E$93,1,EXP(LN((1.1*(Fperm_SI_Woolf2021!$E$9:$E$93-AR$58)-63.1579*EXP(-0.19*Fperm_SI_Woolf2021!$E$9:$E$93)+63.1579*EXP(-0.19*AR$58))/(Fperm_SI_Woolf2021!$E$9:$E$93-AR$58))*(AR$58-Fperm_SI_Woolf2021!$E$9:$E$93)/10))) + Fperm_SI_Woolf2021!$G$9:$G$93*EXP(-Fperm_SI_Woolf2021!$J$9:$J$93*$C151*IF(AR$58=Fperm_SI_Woolf2021!$E$9:$E$93,1,EXP(LN((1.1*(Fperm_SI_Woolf2021!$E$9:$E$93-AR$58)-63.1579*EXP(-0.19*Fperm_SI_Woolf2021!$E$9:$E$93)+63.1579*EXP(-0.19*AR$58))/(Fperm_SI_Woolf2021!$E$9:$E$93-AR$58))*(AR$58-Fperm_SI_Woolf2021!$E$9:$E$93)/10))) + Fperm_SI_Woolf2021!$H$9:$H$93*EXP(-Fperm_SI_Woolf2021!$K$9:$K$93*$C151*IF(AR$58=Fperm_SI_Woolf2021!$E$9:$E$93,1,EXP(LN((1.1*(Fperm_SI_Woolf2021!$E$9:$E$93-AR$58)-63.1579*EXP(-0.19*Fperm_SI_Woolf2021!$E$9:$E$93)+63.1579*EXP(-0.19*AR$58))/(Fperm_SI_Woolf2021!$E$9:$E$93-AR$58))*(AR$58-Fperm_SI_Woolf2021!$E$9:$E$93)/10))),Fperm_SI_Woolf2021!$D$9:$D$93)*AR$57+INTERCEPT(Fperm_SI_Woolf2021!$F$9:$F$93*EXP(-Fperm_SI_Woolf2021!$I$9:$I$93*$C151*IF(AR$58=Fperm_SI_Woolf2021!$E$9:$E$93,1,EXP(LN((1.1*(Fperm_SI_Woolf2021!$E$9:$E$93-AR$58)-63.1579*EXP(-0.19*Fperm_SI_Woolf2021!$E$9:$E$93)+63.1579*EXP(-0.19*AR$58))/(Fperm_SI_Woolf2021!$E$9:$E$93-AR$58))*(AR$58-Fperm_SI_Woolf2021!$E$9:$E$93)/10))) + Fperm_SI_Woolf2021!$G$9:$G$93*EXP(-Fperm_SI_Woolf2021!$J$9:$J$93*$C151*IF(AR$58=Fperm_SI_Woolf2021!$E$9:$E$93,1,EXP(LN((1.1*(Fperm_SI_Woolf2021!$E$9:$E$93-AR$58)-63.1579*EXP(-0.19*Fperm_SI_Woolf2021!$E$9:$E$93)+63.1579*EXP(-0.19*AR$58))/(Fperm_SI_Woolf2021!$E$9:$E$93-AR$58))*(AR$58-Fperm_SI_Woolf2021!$E$9:$E$93)/10))) + Fperm_SI_Woolf2021!$H$9:$H$93*EXP(-Fperm_SI_Woolf2021!$K$9:$K$93*$C151*IF(AR$58=Fperm_SI_Woolf2021!$E$9:$E$93,1,EXP(LN((1.1*(Fperm_SI_Woolf2021!$E$9:$E$93-AR$58)-63.1579*EXP(-0.19*Fperm_SI_Woolf2021!$E$9:$E$93)+63.1579*EXP(-0.19*AR$58))/(Fperm_SI_Woolf2021!$E$9:$E$93-AR$58))*(AR$58-Fperm_SI_Woolf2021!$E$9:$E$93)/10))),Fperm_SI_Woolf2021!$D$9:$D$93))</f>
        <v>0.16812258023617899</v>
      </c>
      <c r="AS151" s="51" cm="1">
        <f t="array" ref="AS151">MIN(1,SLOPE(Fperm_SI_Woolf2021!$F$9:$F$93*EXP(-Fperm_SI_Woolf2021!$I$9:$I$93*$C151*IF(AS$58=Fperm_SI_Woolf2021!$E$9:$E$93,1,EXP(LN((1.1*(Fperm_SI_Woolf2021!$E$9:$E$93-AS$58)-63.1579*EXP(-0.19*Fperm_SI_Woolf2021!$E$9:$E$93)+63.1579*EXP(-0.19*AS$58))/(Fperm_SI_Woolf2021!$E$9:$E$93-AS$58))*(AS$58-Fperm_SI_Woolf2021!$E$9:$E$93)/10))) + Fperm_SI_Woolf2021!$G$9:$G$93*EXP(-Fperm_SI_Woolf2021!$J$9:$J$93*$C151*IF(AS$58=Fperm_SI_Woolf2021!$E$9:$E$93,1,EXP(LN((1.1*(Fperm_SI_Woolf2021!$E$9:$E$93-AS$58)-63.1579*EXP(-0.19*Fperm_SI_Woolf2021!$E$9:$E$93)+63.1579*EXP(-0.19*AS$58))/(Fperm_SI_Woolf2021!$E$9:$E$93-AS$58))*(AS$58-Fperm_SI_Woolf2021!$E$9:$E$93)/10))) + Fperm_SI_Woolf2021!$H$9:$H$93*EXP(-Fperm_SI_Woolf2021!$K$9:$K$93*$C151*IF(AS$58=Fperm_SI_Woolf2021!$E$9:$E$93,1,EXP(LN((1.1*(Fperm_SI_Woolf2021!$E$9:$E$93-AS$58)-63.1579*EXP(-0.19*Fperm_SI_Woolf2021!$E$9:$E$93)+63.1579*EXP(-0.19*AS$58))/(Fperm_SI_Woolf2021!$E$9:$E$93-AS$58))*(AS$58-Fperm_SI_Woolf2021!$E$9:$E$93)/10))),Fperm_SI_Woolf2021!$D$9:$D$93)*AS$57+INTERCEPT(Fperm_SI_Woolf2021!$F$9:$F$93*EXP(-Fperm_SI_Woolf2021!$I$9:$I$93*$C151*IF(AS$58=Fperm_SI_Woolf2021!$E$9:$E$93,1,EXP(LN((1.1*(Fperm_SI_Woolf2021!$E$9:$E$93-AS$58)-63.1579*EXP(-0.19*Fperm_SI_Woolf2021!$E$9:$E$93)+63.1579*EXP(-0.19*AS$58))/(Fperm_SI_Woolf2021!$E$9:$E$93-AS$58))*(AS$58-Fperm_SI_Woolf2021!$E$9:$E$93)/10))) + Fperm_SI_Woolf2021!$G$9:$G$93*EXP(-Fperm_SI_Woolf2021!$J$9:$J$93*$C151*IF(AS$58=Fperm_SI_Woolf2021!$E$9:$E$93,1,EXP(LN((1.1*(Fperm_SI_Woolf2021!$E$9:$E$93-AS$58)-63.1579*EXP(-0.19*Fperm_SI_Woolf2021!$E$9:$E$93)+63.1579*EXP(-0.19*AS$58))/(Fperm_SI_Woolf2021!$E$9:$E$93-AS$58))*(AS$58-Fperm_SI_Woolf2021!$E$9:$E$93)/10))) + Fperm_SI_Woolf2021!$H$9:$H$93*EXP(-Fperm_SI_Woolf2021!$K$9:$K$93*$C151*IF(AS$58=Fperm_SI_Woolf2021!$E$9:$E$93,1,EXP(LN((1.1*(Fperm_SI_Woolf2021!$E$9:$E$93-AS$58)-63.1579*EXP(-0.19*Fperm_SI_Woolf2021!$E$9:$E$93)+63.1579*EXP(-0.19*AS$58))/(Fperm_SI_Woolf2021!$E$9:$E$93-AS$58))*(AS$58-Fperm_SI_Woolf2021!$E$9:$E$93)/10))),Fperm_SI_Woolf2021!$D$9:$D$93))</f>
        <v>0.15292112338530842</v>
      </c>
      <c r="AT151" s="51" cm="1">
        <f t="array" ref="AT151">MIN(1,SLOPE(Fperm_SI_Woolf2021!$F$9:$F$93*EXP(-Fperm_SI_Woolf2021!$I$9:$I$93*$C151*IF(AT$58=Fperm_SI_Woolf2021!$E$9:$E$93,1,EXP(LN((1.1*(Fperm_SI_Woolf2021!$E$9:$E$93-AT$58)-63.1579*EXP(-0.19*Fperm_SI_Woolf2021!$E$9:$E$93)+63.1579*EXP(-0.19*AT$58))/(Fperm_SI_Woolf2021!$E$9:$E$93-AT$58))*(AT$58-Fperm_SI_Woolf2021!$E$9:$E$93)/10))) + Fperm_SI_Woolf2021!$G$9:$G$93*EXP(-Fperm_SI_Woolf2021!$J$9:$J$93*$C151*IF(AT$58=Fperm_SI_Woolf2021!$E$9:$E$93,1,EXP(LN((1.1*(Fperm_SI_Woolf2021!$E$9:$E$93-AT$58)-63.1579*EXP(-0.19*Fperm_SI_Woolf2021!$E$9:$E$93)+63.1579*EXP(-0.19*AT$58))/(Fperm_SI_Woolf2021!$E$9:$E$93-AT$58))*(AT$58-Fperm_SI_Woolf2021!$E$9:$E$93)/10))) + Fperm_SI_Woolf2021!$H$9:$H$93*EXP(-Fperm_SI_Woolf2021!$K$9:$K$93*$C151*IF(AT$58=Fperm_SI_Woolf2021!$E$9:$E$93,1,EXP(LN((1.1*(Fperm_SI_Woolf2021!$E$9:$E$93-AT$58)-63.1579*EXP(-0.19*Fperm_SI_Woolf2021!$E$9:$E$93)+63.1579*EXP(-0.19*AT$58))/(Fperm_SI_Woolf2021!$E$9:$E$93-AT$58))*(AT$58-Fperm_SI_Woolf2021!$E$9:$E$93)/10))),Fperm_SI_Woolf2021!$D$9:$D$93)*AT$57+INTERCEPT(Fperm_SI_Woolf2021!$F$9:$F$93*EXP(-Fperm_SI_Woolf2021!$I$9:$I$93*$C151*IF(AT$58=Fperm_SI_Woolf2021!$E$9:$E$93,1,EXP(LN((1.1*(Fperm_SI_Woolf2021!$E$9:$E$93-AT$58)-63.1579*EXP(-0.19*Fperm_SI_Woolf2021!$E$9:$E$93)+63.1579*EXP(-0.19*AT$58))/(Fperm_SI_Woolf2021!$E$9:$E$93-AT$58))*(AT$58-Fperm_SI_Woolf2021!$E$9:$E$93)/10))) + Fperm_SI_Woolf2021!$G$9:$G$93*EXP(-Fperm_SI_Woolf2021!$J$9:$J$93*$C151*IF(AT$58=Fperm_SI_Woolf2021!$E$9:$E$93,1,EXP(LN((1.1*(Fperm_SI_Woolf2021!$E$9:$E$93-AT$58)-63.1579*EXP(-0.19*Fperm_SI_Woolf2021!$E$9:$E$93)+63.1579*EXP(-0.19*AT$58))/(Fperm_SI_Woolf2021!$E$9:$E$93-AT$58))*(AT$58-Fperm_SI_Woolf2021!$E$9:$E$93)/10))) + Fperm_SI_Woolf2021!$H$9:$H$93*EXP(-Fperm_SI_Woolf2021!$K$9:$K$93*$C151*IF(AT$58=Fperm_SI_Woolf2021!$E$9:$E$93,1,EXP(LN((1.1*(Fperm_SI_Woolf2021!$E$9:$E$93-AT$58)-63.1579*EXP(-0.19*Fperm_SI_Woolf2021!$E$9:$E$93)+63.1579*EXP(-0.19*AT$58))/(Fperm_SI_Woolf2021!$E$9:$E$93-AT$58))*(AT$58-Fperm_SI_Woolf2021!$E$9:$E$93)/10))),Fperm_SI_Woolf2021!$D$9:$D$93))</f>
        <v>0.13771966653443782</v>
      </c>
      <c r="AU151" s="51" cm="1">
        <f t="array" ref="AU151">MIN(1,SLOPE(Fperm_SI_Woolf2021!$F$9:$F$93*EXP(-Fperm_SI_Woolf2021!$I$9:$I$93*$C151*IF(AU$58=Fperm_SI_Woolf2021!$E$9:$E$93,1,EXP(LN((1.1*(Fperm_SI_Woolf2021!$E$9:$E$93-AU$58)-63.1579*EXP(-0.19*Fperm_SI_Woolf2021!$E$9:$E$93)+63.1579*EXP(-0.19*AU$58))/(Fperm_SI_Woolf2021!$E$9:$E$93-AU$58))*(AU$58-Fperm_SI_Woolf2021!$E$9:$E$93)/10))) + Fperm_SI_Woolf2021!$G$9:$G$93*EXP(-Fperm_SI_Woolf2021!$J$9:$J$93*$C151*IF(AU$58=Fperm_SI_Woolf2021!$E$9:$E$93,1,EXP(LN((1.1*(Fperm_SI_Woolf2021!$E$9:$E$93-AU$58)-63.1579*EXP(-0.19*Fperm_SI_Woolf2021!$E$9:$E$93)+63.1579*EXP(-0.19*AU$58))/(Fperm_SI_Woolf2021!$E$9:$E$93-AU$58))*(AU$58-Fperm_SI_Woolf2021!$E$9:$E$93)/10))) + Fperm_SI_Woolf2021!$H$9:$H$93*EXP(-Fperm_SI_Woolf2021!$K$9:$K$93*$C151*IF(AU$58=Fperm_SI_Woolf2021!$E$9:$E$93,1,EXP(LN((1.1*(Fperm_SI_Woolf2021!$E$9:$E$93-AU$58)-63.1579*EXP(-0.19*Fperm_SI_Woolf2021!$E$9:$E$93)+63.1579*EXP(-0.19*AU$58))/(Fperm_SI_Woolf2021!$E$9:$E$93-AU$58))*(AU$58-Fperm_SI_Woolf2021!$E$9:$E$93)/10))),Fperm_SI_Woolf2021!$D$9:$D$93)*AU$57+INTERCEPT(Fperm_SI_Woolf2021!$F$9:$F$93*EXP(-Fperm_SI_Woolf2021!$I$9:$I$93*$C151*IF(AU$58=Fperm_SI_Woolf2021!$E$9:$E$93,1,EXP(LN((1.1*(Fperm_SI_Woolf2021!$E$9:$E$93-AU$58)-63.1579*EXP(-0.19*Fperm_SI_Woolf2021!$E$9:$E$93)+63.1579*EXP(-0.19*AU$58))/(Fperm_SI_Woolf2021!$E$9:$E$93-AU$58))*(AU$58-Fperm_SI_Woolf2021!$E$9:$E$93)/10))) + Fperm_SI_Woolf2021!$G$9:$G$93*EXP(-Fperm_SI_Woolf2021!$J$9:$J$93*$C151*IF(AU$58=Fperm_SI_Woolf2021!$E$9:$E$93,1,EXP(LN((1.1*(Fperm_SI_Woolf2021!$E$9:$E$93-AU$58)-63.1579*EXP(-0.19*Fperm_SI_Woolf2021!$E$9:$E$93)+63.1579*EXP(-0.19*AU$58))/(Fperm_SI_Woolf2021!$E$9:$E$93-AU$58))*(AU$58-Fperm_SI_Woolf2021!$E$9:$E$93)/10))) + Fperm_SI_Woolf2021!$H$9:$H$93*EXP(-Fperm_SI_Woolf2021!$K$9:$K$93*$C151*IF(AU$58=Fperm_SI_Woolf2021!$E$9:$E$93,1,EXP(LN((1.1*(Fperm_SI_Woolf2021!$E$9:$E$93-AU$58)-63.1579*EXP(-0.19*Fperm_SI_Woolf2021!$E$9:$E$93)+63.1579*EXP(-0.19*AU$58))/(Fperm_SI_Woolf2021!$E$9:$E$93-AU$58))*(AU$58-Fperm_SI_Woolf2021!$E$9:$E$93)/10))),Fperm_SI_Woolf2021!$D$9:$D$93))</f>
        <v>0.12251820968356722</v>
      </c>
      <c r="AV151" s="51" cm="1">
        <f t="array" ref="AV151">MIN(1,SLOPE(Fperm_SI_Woolf2021!$F$9:$F$93*EXP(-Fperm_SI_Woolf2021!$I$9:$I$93*$C151*IF(AV$58=Fperm_SI_Woolf2021!$E$9:$E$93,1,EXP(LN((1.1*(Fperm_SI_Woolf2021!$E$9:$E$93-AV$58)-63.1579*EXP(-0.19*Fperm_SI_Woolf2021!$E$9:$E$93)+63.1579*EXP(-0.19*AV$58))/(Fperm_SI_Woolf2021!$E$9:$E$93-AV$58))*(AV$58-Fperm_SI_Woolf2021!$E$9:$E$93)/10))) + Fperm_SI_Woolf2021!$G$9:$G$93*EXP(-Fperm_SI_Woolf2021!$J$9:$J$93*$C151*IF(AV$58=Fperm_SI_Woolf2021!$E$9:$E$93,1,EXP(LN((1.1*(Fperm_SI_Woolf2021!$E$9:$E$93-AV$58)-63.1579*EXP(-0.19*Fperm_SI_Woolf2021!$E$9:$E$93)+63.1579*EXP(-0.19*AV$58))/(Fperm_SI_Woolf2021!$E$9:$E$93-AV$58))*(AV$58-Fperm_SI_Woolf2021!$E$9:$E$93)/10))) + Fperm_SI_Woolf2021!$H$9:$H$93*EXP(-Fperm_SI_Woolf2021!$K$9:$K$93*$C151*IF(AV$58=Fperm_SI_Woolf2021!$E$9:$E$93,1,EXP(LN((1.1*(Fperm_SI_Woolf2021!$E$9:$E$93-AV$58)-63.1579*EXP(-0.19*Fperm_SI_Woolf2021!$E$9:$E$93)+63.1579*EXP(-0.19*AV$58))/(Fperm_SI_Woolf2021!$E$9:$E$93-AV$58))*(AV$58-Fperm_SI_Woolf2021!$E$9:$E$93)/10))),Fperm_SI_Woolf2021!$D$9:$D$93)*AV$57+INTERCEPT(Fperm_SI_Woolf2021!$F$9:$F$93*EXP(-Fperm_SI_Woolf2021!$I$9:$I$93*$C151*IF(AV$58=Fperm_SI_Woolf2021!$E$9:$E$93,1,EXP(LN((1.1*(Fperm_SI_Woolf2021!$E$9:$E$93-AV$58)-63.1579*EXP(-0.19*Fperm_SI_Woolf2021!$E$9:$E$93)+63.1579*EXP(-0.19*AV$58))/(Fperm_SI_Woolf2021!$E$9:$E$93-AV$58))*(AV$58-Fperm_SI_Woolf2021!$E$9:$E$93)/10))) + Fperm_SI_Woolf2021!$G$9:$G$93*EXP(-Fperm_SI_Woolf2021!$J$9:$J$93*$C151*IF(AV$58=Fperm_SI_Woolf2021!$E$9:$E$93,1,EXP(LN((1.1*(Fperm_SI_Woolf2021!$E$9:$E$93-AV$58)-63.1579*EXP(-0.19*Fperm_SI_Woolf2021!$E$9:$E$93)+63.1579*EXP(-0.19*AV$58))/(Fperm_SI_Woolf2021!$E$9:$E$93-AV$58))*(AV$58-Fperm_SI_Woolf2021!$E$9:$E$93)/10))) + Fperm_SI_Woolf2021!$H$9:$H$93*EXP(-Fperm_SI_Woolf2021!$K$9:$K$93*$C151*IF(AV$58=Fperm_SI_Woolf2021!$E$9:$E$93,1,EXP(LN((1.1*(Fperm_SI_Woolf2021!$E$9:$E$93-AV$58)-63.1579*EXP(-0.19*Fperm_SI_Woolf2021!$E$9:$E$93)+63.1579*EXP(-0.19*AV$58))/(Fperm_SI_Woolf2021!$E$9:$E$93-AV$58))*(AV$58-Fperm_SI_Woolf2021!$E$9:$E$93)/10))),Fperm_SI_Woolf2021!$D$9:$D$93))</f>
        <v>0.10731675283269662</v>
      </c>
      <c r="AW151" s="51" cm="1">
        <f t="array" ref="AW151">MIN(1,SLOPE(Fperm_SI_Woolf2021!$F$9:$F$93*EXP(-Fperm_SI_Woolf2021!$I$9:$I$93*$C151*IF(AW$58=Fperm_SI_Woolf2021!$E$9:$E$93,1,EXP(LN((1.1*(Fperm_SI_Woolf2021!$E$9:$E$93-AW$58)-63.1579*EXP(-0.19*Fperm_SI_Woolf2021!$E$9:$E$93)+63.1579*EXP(-0.19*AW$58))/(Fperm_SI_Woolf2021!$E$9:$E$93-AW$58))*(AW$58-Fperm_SI_Woolf2021!$E$9:$E$93)/10))) + Fperm_SI_Woolf2021!$G$9:$G$93*EXP(-Fperm_SI_Woolf2021!$J$9:$J$93*$C151*IF(AW$58=Fperm_SI_Woolf2021!$E$9:$E$93,1,EXP(LN((1.1*(Fperm_SI_Woolf2021!$E$9:$E$93-AW$58)-63.1579*EXP(-0.19*Fperm_SI_Woolf2021!$E$9:$E$93)+63.1579*EXP(-0.19*AW$58))/(Fperm_SI_Woolf2021!$E$9:$E$93-AW$58))*(AW$58-Fperm_SI_Woolf2021!$E$9:$E$93)/10))) + Fperm_SI_Woolf2021!$H$9:$H$93*EXP(-Fperm_SI_Woolf2021!$K$9:$K$93*$C151*IF(AW$58=Fperm_SI_Woolf2021!$E$9:$E$93,1,EXP(LN((1.1*(Fperm_SI_Woolf2021!$E$9:$E$93-AW$58)-63.1579*EXP(-0.19*Fperm_SI_Woolf2021!$E$9:$E$93)+63.1579*EXP(-0.19*AW$58))/(Fperm_SI_Woolf2021!$E$9:$E$93-AW$58))*(AW$58-Fperm_SI_Woolf2021!$E$9:$E$93)/10))),Fperm_SI_Woolf2021!$D$9:$D$93)*AW$57+INTERCEPT(Fperm_SI_Woolf2021!$F$9:$F$93*EXP(-Fperm_SI_Woolf2021!$I$9:$I$93*$C151*IF(AW$58=Fperm_SI_Woolf2021!$E$9:$E$93,1,EXP(LN((1.1*(Fperm_SI_Woolf2021!$E$9:$E$93-AW$58)-63.1579*EXP(-0.19*Fperm_SI_Woolf2021!$E$9:$E$93)+63.1579*EXP(-0.19*AW$58))/(Fperm_SI_Woolf2021!$E$9:$E$93-AW$58))*(AW$58-Fperm_SI_Woolf2021!$E$9:$E$93)/10))) + Fperm_SI_Woolf2021!$G$9:$G$93*EXP(-Fperm_SI_Woolf2021!$J$9:$J$93*$C151*IF(AW$58=Fperm_SI_Woolf2021!$E$9:$E$93,1,EXP(LN((1.1*(Fperm_SI_Woolf2021!$E$9:$E$93-AW$58)-63.1579*EXP(-0.19*Fperm_SI_Woolf2021!$E$9:$E$93)+63.1579*EXP(-0.19*AW$58))/(Fperm_SI_Woolf2021!$E$9:$E$93-AW$58))*(AW$58-Fperm_SI_Woolf2021!$E$9:$E$93)/10))) + Fperm_SI_Woolf2021!$H$9:$H$93*EXP(-Fperm_SI_Woolf2021!$K$9:$K$93*$C151*IF(AW$58=Fperm_SI_Woolf2021!$E$9:$E$93,1,EXP(LN((1.1*(Fperm_SI_Woolf2021!$E$9:$E$93-AW$58)-63.1579*EXP(-0.19*Fperm_SI_Woolf2021!$E$9:$E$93)+63.1579*EXP(-0.19*AW$58))/(Fperm_SI_Woolf2021!$E$9:$E$93-AW$58))*(AW$58-Fperm_SI_Woolf2021!$E$9:$E$93)/10))),Fperm_SI_Woolf2021!$D$9:$D$93))</f>
        <v>0.24798526208643709</v>
      </c>
      <c r="AX151" s="51" cm="1">
        <f t="array" ref="AX151">MIN(1,SLOPE(Fperm_SI_Woolf2021!$F$9:$F$93*EXP(-Fperm_SI_Woolf2021!$I$9:$I$93*$C151*IF(AX$58=Fperm_SI_Woolf2021!$E$9:$E$93,1,EXP(LN((1.1*(Fperm_SI_Woolf2021!$E$9:$E$93-AX$58)-63.1579*EXP(-0.19*Fperm_SI_Woolf2021!$E$9:$E$93)+63.1579*EXP(-0.19*AX$58))/(Fperm_SI_Woolf2021!$E$9:$E$93-AX$58))*(AX$58-Fperm_SI_Woolf2021!$E$9:$E$93)/10))) + Fperm_SI_Woolf2021!$G$9:$G$93*EXP(-Fperm_SI_Woolf2021!$J$9:$J$93*$C151*IF(AX$58=Fperm_SI_Woolf2021!$E$9:$E$93,1,EXP(LN((1.1*(Fperm_SI_Woolf2021!$E$9:$E$93-AX$58)-63.1579*EXP(-0.19*Fperm_SI_Woolf2021!$E$9:$E$93)+63.1579*EXP(-0.19*AX$58))/(Fperm_SI_Woolf2021!$E$9:$E$93-AX$58))*(AX$58-Fperm_SI_Woolf2021!$E$9:$E$93)/10))) + Fperm_SI_Woolf2021!$H$9:$H$93*EXP(-Fperm_SI_Woolf2021!$K$9:$K$93*$C151*IF(AX$58=Fperm_SI_Woolf2021!$E$9:$E$93,1,EXP(LN((1.1*(Fperm_SI_Woolf2021!$E$9:$E$93-AX$58)-63.1579*EXP(-0.19*Fperm_SI_Woolf2021!$E$9:$E$93)+63.1579*EXP(-0.19*AX$58))/(Fperm_SI_Woolf2021!$E$9:$E$93-AX$58))*(AX$58-Fperm_SI_Woolf2021!$E$9:$E$93)/10))),Fperm_SI_Woolf2021!$D$9:$D$93)*AX$57+INTERCEPT(Fperm_SI_Woolf2021!$F$9:$F$93*EXP(-Fperm_SI_Woolf2021!$I$9:$I$93*$C151*IF(AX$58=Fperm_SI_Woolf2021!$E$9:$E$93,1,EXP(LN((1.1*(Fperm_SI_Woolf2021!$E$9:$E$93-AX$58)-63.1579*EXP(-0.19*Fperm_SI_Woolf2021!$E$9:$E$93)+63.1579*EXP(-0.19*AX$58))/(Fperm_SI_Woolf2021!$E$9:$E$93-AX$58))*(AX$58-Fperm_SI_Woolf2021!$E$9:$E$93)/10))) + Fperm_SI_Woolf2021!$G$9:$G$93*EXP(-Fperm_SI_Woolf2021!$J$9:$J$93*$C151*IF(AX$58=Fperm_SI_Woolf2021!$E$9:$E$93,1,EXP(LN((1.1*(Fperm_SI_Woolf2021!$E$9:$E$93-AX$58)-63.1579*EXP(-0.19*Fperm_SI_Woolf2021!$E$9:$E$93)+63.1579*EXP(-0.19*AX$58))/(Fperm_SI_Woolf2021!$E$9:$E$93-AX$58))*(AX$58-Fperm_SI_Woolf2021!$E$9:$E$93)/10))) + Fperm_SI_Woolf2021!$H$9:$H$93*EXP(-Fperm_SI_Woolf2021!$K$9:$K$93*$C151*IF(AX$58=Fperm_SI_Woolf2021!$E$9:$E$93,1,EXP(LN((1.1*(Fperm_SI_Woolf2021!$E$9:$E$93-AX$58)-63.1579*EXP(-0.19*Fperm_SI_Woolf2021!$E$9:$E$93)+63.1579*EXP(-0.19*AX$58))/(Fperm_SI_Woolf2021!$E$9:$E$93-AX$58))*(AX$58-Fperm_SI_Woolf2021!$E$9:$E$93)/10))),Fperm_SI_Woolf2021!$D$9:$D$93))</f>
        <v>0.23625862865618374</v>
      </c>
      <c r="AY151" s="51" cm="1">
        <f t="array" ref="AY151">MIN(1,SLOPE(Fperm_SI_Woolf2021!$F$9:$F$93*EXP(-Fperm_SI_Woolf2021!$I$9:$I$93*$C151*IF(AY$58=Fperm_SI_Woolf2021!$E$9:$E$93,1,EXP(LN((1.1*(Fperm_SI_Woolf2021!$E$9:$E$93-AY$58)-63.1579*EXP(-0.19*Fperm_SI_Woolf2021!$E$9:$E$93)+63.1579*EXP(-0.19*AY$58))/(Fperm_SI_Woolf2021!$E$9:$E$93-AY$58))*(AY$58-Fperm_SI_Woolf2021!$E$9:$E$93)/10))) + Fperm_SI_Woolf2021!$G$9:$G$93*EXP(-Fperm_SI_Woolf2021!$J$9:$J$93*$C151*IF(AY$58=Fperm_SI_Woolf2021!$E$9:$E$93,1,EXP(LN((1.1*(Fperm_SI_Woolf2021!$E$9:$E$93-AY$58)-63.1579*EXP(-0.19*Fperm_SI_Woolf2021!$E$9:$E$93)+63.1579*EXP(-0.19*AY$58))/(Fperm_SI_Woolf2021!$E$9:$E$93-AY$58))*(AY$58-Fperm_SI_Woolf2021!$E$9:$E$93)/10))) + Fperm_SI_Woolf2021!$H$9:$H$93*EXP(-Fperm_SI_Woolf2021!$K$9:$K$93*$C151*IF(AY$58=Fperm_SI_Woolf2021!$E$9:$E$93,1,EXP(LN((1.1*(Fperm_SI_Woolf2021!$E$9:$E$93-AY$58)-63.1579*EXP(-0.19*Fperm_SI_Woolf2021!$E$9:$E$93)+63.1579*EXP(-0.19*AY$58))/(Fperm_SI_Woolf2021!$E$9:$E$93-AY$58))*(AY$58-Fperm_SI_Woolf2021!$E$9:$E$93)/10))),Fperm_SI_Woolf2021!$D$9:$D$93)*AY$57+INTERCEPT(Fperm_SI_Woolf2021!$F$9:$F$93*EXP(-Fperm_SI_Woolf2021!$I$9:$I$93*$C151*IF(AY$58=Fperm_SI_Woolf2021!$E$9:$E$93,1,EXP(LN((1.1*(Fperm_SI_Woolf2021!$E$9:$E$93-AY$58)-63.1579*EXP(-0.19*Fperm_SI_Woolf2021!$E$9:$E$93)+63.1579*EXP(-0.19*AY$58))/(Fperm_SI_Woolf2021!$E$9:$E$93-AY$58))*(AY$58-Fperm_SI_Woolf2021!$E$9:$E$93)/10))) + Fperm_SI_Woolf2021!$G$9:$G$93*EXP(-Fperm_SI_Woolf2021!$J$9:$J$93*$C151*IF(AY$58=Fperm_SI_Woolf2021!$E$9:$E$93,1,EXP(LN((1.1*(Fperm_SI_Woolf2021!$E$9:$E$93-AY$58)-63.1579*EXP(-0.19*Fperm_SI_Woolf2021!$E$9:$E$93)+63.1579*EXP(-0.19*AY$58))/(Fperm_SI_Woolf2021!$E$9:$E$93-AY$58))*(AY$58-Fperm_SI_Woolf2021!$E$9:$E$93)/10))) + Fperm_SI_Woolf2021!$H$9:$H$93*EXP(-Fperm_SI_Woolf2021!$K$9:$K$93*$C151*IF(AY$58=Fperm_SI_Woolf2021!$E$9:$E$93,1,EXP(LN((1.1*(Fperm_SI_Woolf2021!$E$9:$E$93-AY$58)-63.1579*EXP(-0.19*Fperm_SI_Woolf2021!$E$9:$E$93)+63.1579*EXP(-0.19*AY$58))/(Fperm_SI_Woolf2021!$E$9:$E$93-AY$58))*(AY$58-Fperm_SI_Woolf2021!$E$9:$E$93)/10))),Fperm_SI_Woolf2021!$D$9:$D$93))</f>
        <v>0.2245319952259304</v>
      </c>
      <c r="AZ151" s="51" cm="1">
        <f t="array" ref="AZ151">MIN(1,SLOPE(Fperm_SI_Woolf2021!$F$9:$F$93*EXP(-Fperm_SI_Woolf2021!$I$9:$I$93*$C151*IF(AZ$58=Fperm_SI_Woolf2021!$E$9:$E$93,1,EXP(LN((1.1*(Fperm_SI_Woolf2021!$E$9:$E$93-AZ$58)-63.1579*EXP(-0.19*Fperm_SI_Woolf2021!$E$9:$E$93)+63.1579*EXP(-0.19*AZ$58))/(Fperm_SI_Woolf2021!$E$9:$E$93-AZ$58))*(AZ$58-Fperm_SI_Woolf2021!$E$9:$E$93)/10))) + Fperm_SI_Woolf2021!$G$9:$G$93*EXP(-Fperm_SI_Woolf2021!$J$9:$J$93*$C151*IF(AZ$58=Fperm_SI_Woolf2021!$E$9:$E$93,1,EXP(LN((1.1*(Fperm_SI_Woolf2021!$E$9:$E$93-AZ$58)-63.1579*EXP(-0.19*Fperm_SI_Woolf2021!$E$9:$E$93)+63.1579*EXP(-0.19*AZ$58))/(Fperm_SI_Woolf2021!$E$9:$E$93-AZ$58))*(AZ$58-Fperm_SI_Woolf2021!$E$9:$E$93)/10))) + Fperm_SI_Woolf2021!$H$9:$H$93*EXP(-Fperm_SI_Woolf2021!$K$9:$K$93*$C151*IF(AZ$58=Fperm_SI_Woolf2021!$E$9:$E$93,1,EXP(LN((1.1*(Fperm_SI_Woolf2021!$E$9:$E$93-AZ$58)-63.1579*EXP(-0.19*Fperm_SI_Woolf2021!$E$9:$E$93)+63.1579*EXP(-0.19*AZ$58))/(Fperm_SI_Woolf2021!$E$9:$E$93-AZ$58))*(AZ$58-Fperm_SI_Woolf2021!$E$9:$E$93)/10))),Fperm_SI_Woolf2021!$D$9:$D$93)*AZ$57+INTERCEPT(Fperm_SI_Woolf2021!$F$9:$F$93*EXP(-Fperm_SI_Woolf2021!$I$9:$I$93*$C151*IF(AZ$58=Fperm_SI_Woolf2021!$E$9:$E$93,1,EXP(LN((1.1*(Fperm_SI_Woolf2021!$E$9:$E$93-AZ$58)-63.1579*EXP(-0.19*Fperm_SI_Woolf2021!$E$9:$E$93)+63.1579*EXP(-0.19*AZ$58))/(Fperm_SI_Woolf2021!$E$9:$E$93-AZ$58))*(AZ$58-Fperm_SI_Woolf2021!$E$9:$E$93)/10))) + Fperm_SI_Woolf2021!$G$9:$G$93*EXP(-Fperm_SI_Woolf2021!$J$9:$J$93*$C151*IF(AZ$58=Fperm_SI_Woolf2021!$E$9:$E$93,1,EXP(LN((1.1*(Fperm_SI_Woolf2021!$E$9:$E$93-AZ$58)-63.1579*EXP(-0.19*Fperm_SI_Woolf2021!$E$9:$E$93)+63.1579*EXP(-0.19*AZ$58))/(Fperm_SI_Woolf2021!$E$9:$E$93-AZ$58))*(AZ$58-Fperm_SI_Woolf2021!$E$9:$E$93)/10))) + Fperm_SI_Woolf2021!$H$9:$H$93*EXP(-Fperm_SI_Woolf2021!$K$9:$K$93*$C151*IF(AZ$58=Fperm_SI_Woolf2021!$E$9:$E$93,1,EXP(LN((1.1*(Fperm_SI_Woolf2021!$E$9:$E$93-AZ$58)-63.1579*EXP(-0.19*Fperm_SI_Woolf2021!$E$9:$E$93)+63.1579*EXP(-0.19*AZ$58))/(Fperm_SI_Woolf2021!$E$9:$E$93-AZ$58))*(AZ$58-Fperm_SI_Woolf2021!$E$9:$E$93)/10))),Fperm_SI_Woolf2021!$D$9:$D$93))</f>
        <v>0.21280536179567705</v>
      </c>
      <c r="BA151" s="51" cm="1">
        <f t="array" ref="BA151">MIN(1,SLOPE(Fperm_SI_Woolf2021!$F$9:$F$93*EXP(-Fperm_SI_Woolf2021!$I$9:$I$93*$C151*IF(BA$58=Fperm_SI_Woolf2021!$E$9:$E$93,1,EXP(LN((1.1*(Fperm_SI_Woolf2021!$E$9:$E$93-BA$58)-63.1579*EXP(-0.19*Fperm_SI_Woolf2021!$E$9:$E$93)+63.1579*EXP(-0.19*BA$58))/(Fperm_SI_Woolf2021!$E$9:$E$93-BA$58))*(BA$58-Fperm_SI_Woolf2021!$E$9:$E$93)/10))) + Fperm_SI_Woolf2021!$G$9:$G$93*EXP(-Fperm_SI_Woolf2021!$J$9:$J$93*$C151*IF(BA$58=Fperm_SI_Woolf2021!$E$9:$E$93,1,EXP(LN((1.1*(Fperm_SI_Woolf2021!$E$9:$E$93-BA$58)-63.1579*EXP(-0.19*Fperm_SI_Woolf2021!$E$9:$E$93)+63.1579*EXP(-0.19*BA$58))/(Fperm_SI_Woolf2021!$E$9:$E$93-BA$58))*(BA$58-Fperm_SI_Woolf2021!$E$9:$E$93)/10))) + Fperm_SI_Woolf2021!$H$9:$H$93*EXP(-Fperm_SI_Woolf2021!$K$9:$K$93*$C151*IF(BA$58=Fperm_SI_Woolf2021!$E$9:$E$93,1,EXP(LN((1.1*(Fperm_SI_Woolf2021!$E$9:$E$93-BA$58)-63.1579*EXP(-0.19*Fperm_SI_Woolf2021!$E$9:$E$93)+63.1579*EXP(-0.19*BA$58))/(Fperm_SI_Woolf2021!$E$9:$E$93-BA$58))*(BA$58-Fperm_SI_Woolf2021!$E$9:$E$93)/10))),Fperm_SI_Woolf2021!$D$9:$D$93)*BA$57+INTERCEPT(Fperm_SI_Woolf2021!$F$9:$F$93*EXP(-Fperm_SI_Woolf2021!$I$9:$I$93*$C151*IF(BA$58=Fperm_SI_Woolf2021!$E$9:$E$93,1,EXP(LN((1.1*(Fperm_SI_Woolf2021!$E$9:$E$93-BA$58)-63.1579*EXP(-0.19*Fperm_SI_Woolf2021!$E$9:$E$93)+63.1579*EXP(-0.19*BA$58))/(Fperm_SI_Woolf2021!$E$9:$E$93-BA$58))*(BA$58-Fperm_SI_Woolf2021!$E$9:$E$93)/10))) + Fperm_SI_Woolf2021!$G$9:$G$93*EXP(-Fperm_SI_Woolf2021!$J$9:$J$93*$C151*IF(BA$58=Fperm_SI_Woolf2021!$E$9:$E$93,1,EXP(LN((1.1*(Fperm_SI_Woolf2021!$E$9:$E$93-BA$58)-63.1579*EXP(-0.19*Fperm_SI_Woolf2021!$E$9:$E$93)+63.1579*EXP(-0.19*BA$58))/(Fperm_SI_Woolf2021!$E$9:$E$93-BA$58))*(BA$58-Fperm_SI_Woolf2021!$E$9:$E$93)/10))) + Fperm_SI_Woolf2021!$H$9:$H$93*EXP(-Fperm_SI_Woolf2021!$K$9:$K$93*$C151*IF(BA$58=Fperm_SI_Woolf2021!$E$9:$E$93,1,EXP(LN((1.1*(Fperm_SI_Woolf2021!$E$9:$E$93-BA$58)-63.1579*EXP(-0.19*Fperm_SI_Woolf2021!$E$9:$E$93)+63.1579*EXP(-0.19*BA$58))/(Fperm_SI_Woolf2021!$E$9:$E$93-BA$58))*(BA$58-Fperm_SI_Woolf2021!$E$9:$E$93)/10))),Fperm_SI_Woolf2021!$D$9:$D$93))</f>
        <v>0.20107872836542373</v>
      </c>
      <c r="BB151" s="51" cm="1">
        <f t="array" ref="BB151">MIN(1,SLOPE(Fperm_SI_Woolf2021!$F$9:$F$93*EXP(-Fperm_SI_Woolf2021!$I$9:$I$93*$C151*IF(BB$58=Fperm_SI_Woolf2021!$E$9:$E$93,1,EXP(LN((1.1*(Fperm_SI_Woolf2021!$E$9:$E$93-BB$58)-63.1579*EXP(-0.19*Fperm_SI_Woolf2021!$E$9:$E$93)+63.1579*EXP(-0.19*BB$58))/(Fperm_SI_Woolf2021!$E$9:$E$93-BB$58))*(BB$58-Fperm_SI_Woolf2021!$E$9:$E$93)/10))) + Fperm_SI_Woolf2021!$G$9:$G$93*EXP(-Fperm_SI_Woolf2021!$J$9:$J$93*$C151*IF(BB$58=Fperm_SI_Woolf2021!$E$9:$E$93,1,EXP(LN((1.1*(Fperm_SI_Woolf2021!$E$9:$E$93-BB$58)-63.1579*EXP(-0.19*Fperm_SI_Woolf2021!$E$9:$E$93)+63.1579*EXP(-0.19*BB$58))/(Fperm_SI_Woolf2021!$E$9:$E$93-BB$58))*(BB$58-Fperm_SI_Woolf2021!$E$9:$E$93)/10))) + Fperm_SI_Woolf2021!$H$9:$H$93*EXP(-Fperm_SI_Woolf2021!$K$9:$K$93*$C151*IF(BB$58=Fperm_SI_Woolf2021!$E$9:$E$93,1,EXP(LN((1.1*(Fperm_SI_Woolf2021!$E$9:$E$93-BB$58)-63.1579*EXP(-0.19*Fperm_SI_Woolf2021!$E$9:$E$93)+63.1579*EXP(-0.19*BB$58))/(Fperm_SI_Woolf2021!$E$9:$E$93-BB$58))*(BB$58-Fperm_SI_Woolf2021!$E$9:$E$93)/10))),Fperm_SI_Woolf2021!$D$9:$D$93)*BB$57+INTERCEPT(Fperm_SI_Woolf2021!$F$9:$F$93*EXP(-Fperm_SI_Woolf2021!$I$9:$I$93*$C151*IF(BB$58=Fperm_SI_Woolf2021!$E$9:$E$93,1,EXP(LN((1.1*(Fperm_SI_Woolf2021!$E$9:$E$93-BB$58)-63.1579*EXP(-0.19*Fperm_SI_Woolf2021!$E$9:$E$93)+63.1579*EXP(-0.19*BB$58))/(Fperm_SI_Woolf2021!$E$9:$E$93-BB$58))*(BB$58-Fperm_SI_Woolf2021!$E$9:$E$93)/10))) + Fperm_SI_Woolf2021!$G$9:$G$93*EXP(-Fperm_SI_Woolf2021!$J$9:$J$93*$C151*IF(BB$58=Fperm_SI_Woolf2021!$E$9:$E$93,1,EXP(LN((1.1*(Fperm_SI_Woolf2021!$E$9:$E$93-BB$58)-63.1579*EXP(-0.19*Fperm_SI_Woolf2021!$E$9:$E$93)+63.1579*EXP(-0.19*BB$58))/(Fperm_SI_Woolf2021!$E$9:$E$93-BB$58))*(BB$58-Fperm_SI_Woolf2021!$E$9:$E$93)/10))) + Fperm_SI_Woolf2021!$H$9:$H$93*EXP(-Fperm_SI_Woolf2021!$K$9:$K$93*$C151*IF(BB$58=Fperm_SI_Woolf2021!$E$9:$E$93,1,EXP(LN((1.1*(Fperm_SI_Woolf2021!$E$9:$E$93-BB$58)-63.1579*EXP(-0.19*Fperm_SI_Woolf2021!$E$9:$E$93)+63.1579*EXP(-0.19*BB$58))/(Fperm_SI_Woolf2021!$E$9:$E$93-BB$58))*(BB$58-Fperm_SI_Woolf2021!$E$9:$E$93)/10))),Fperm_SI_Woolf2021!$D$9:$D$93))</f>
        <v>0.18935209493517038</v>
      </c>
      <c r="BC151" s="51" cm="1">
        <f t="array" ref="BC151">MIN(1,SLOPE(Fperm_SI_Woolf2021!$F$9:$F$93*EXP(-Fperm_SI_Woolf2021!$I$9:$I$93*$C151*IF(BC$58=Fperm_SI_Woolf2021!$E$9:$E$93,1,EXP(LN((1.1*(Fperm_SI_Woolf2021!$E$9:$E$93-BC$58)-63.1579*EXP(-0.19*Fperm_SI_Woolf2021!$E$9:$E$93)+63.1579*EXP(-0.19*BC$58))/(Fperm_SI_Woolf2021!$E$9:$E$93-BC$58))*(BC$58-Fperm_SI_Woolf2021!$E$9:$E$93)/10))) + Fperm_SI_Woolf2021!$G$9:$G$93*EXP(-Fperm_SI_Woolf2021!$J$9:$J$93*$C151*IF(BC$58=Fperm_SI_Woolf2021!$E$9:$E$93,1,EXP(LN((1.1*(Fperm_SI_Woolf2021!$E$9:$E$93-BC$58)-63.1579*EXP(-0.19*Fperm_SI_Woolf2021!$E$9:$E$93)+63.1579*EXP(-0.19*BC$58))/(Fperm_SI_Woolf2021!$E$9:$E$93-BC$58))*(BC$58-Fperm_SI_Woolf2021!$E$9:$E$93)/10))) + Fperm_SI_Woolf2021!$H$9:$H$93*EXP(-Fperm_SI_Woolf2021!$K$9:$K$93*$C151*IF(BC$58=Fperm_SI_Woolf2021!$E$9:$E$93,1,EXP(LN((1.1*(Fperm_SI_Woolf2021!$E$9:$E$93-BC$58)-63.1579*EXP(-0.19*Fperm_SI_Woolf2021!$E$9:$E$93)+63.1579*EXP(-0.19*BC$58))/(Fperm_SI_Woolf2021!$E$9:$E$93-BC$58))*(BC$58-Fperm_SI_Woolf2021!$E$9:$E$93)/10))),Fperm_SI_Woolf2021!$D$9:$D$93)*BC$57+INTERCEPT(Fperm_SI_Woolf2021!$F$9:$F$93*EXP(-Fperm_SI_Woolf2021!$I$9:$I$93*$C151*IF(BC$58=Fperm_SI_Woolf2021!$E$9:$E$93,1,EXP(LN((1.1*(Fperm_SI_Woolf2021!$E$9:$E$93-BC$58)-63.1579*EXP(-0.19*Fperm_SI_Woolf2021!$E$9:$E$93)+63.1579*EXP(-0.19*BC$58))/(Fperm_SI_Woolf2021!$E$9:$E$93-BC$58))*(BC$58-Fperm_SI_Woolf2021!$E$9:$E$93)/10))) + Fperm_SI_Woolf2021!$G$9:$G$93*EXP(-Fperm_SI_Woolf2021!$J$9:$J$93*$C151*IF(BC$58=Fperm_SI_Woolf2021!$E$9:$E$93,1,EXP(LN((1.1*(Fperm_SI_Woolf2021!$E$9:$E$93-BC$58)-63.1579*EXP(-0.19*Fperm_SI_Woolf2021!$E$9:$E$93)+63.1579*EXP(-0.19*BC$58))/(Fperm_SI_Woolf2021!$E$9:$E$93-BC$58))*(BC$58-Fperm_SI_Woolf2021!$E$9:$E$93)/10))) + Fperm_SI_Woolf2021!$H$9:$H$93*EXP(-Fperm_SI_Woolf2021!$K$9:$K$93*$C151*IF(BC$58=Fperm_SI_Woolf2021!$E$9:$E$93,1,EXP(LN((1.1*(Fperm_SI_Woolf2021!$E$9:$E$93-BC$58)-63.1579*EXP(-0.19*Fperm_SI_Woolf2021!$E$9:$E$93)+63.1579*EXP(-0.19*BC$58))/(Fperm_SI_Woolf2021!$E$9:$E$93-BC$58))*(BC$58-Fperm_SI_Woolf2021!$E$9:$E$93)/10))),Fperm_SI_Woolf2021!$D$9:$D$93))</f>
        <v>0.17762546150491704</v>
      </c>
      <c r="BD151" s="51" cm="1">
        <f t="array" ref="BD151">MIN(1,SLOPE(Fperm_SI_Woolf2021!$F$9:$F$93*EXP(-Fperm_SI_Woolf2021!$I$9:$I$93*$C151*IF(BD$58=Fperm_SI_Woolf2021!$E$9:$E$93,1,EXP(LN((1.1*(Fperm_SI_Woolf2021!$E$9:$E$93-BD$58)-63.1579*EXP(-0.19*Fperm_SI_Woolf2021!$E$9:$E$93)+63.1579*EXP(-0.19*BD$58))/(Fperm_SI_Woolf2021!$E$9:$E$93-BD$58))*(BD$58-Fperm_SI_Woolf2021!$E$9:$E$93)/10))) + Fperm_SI_Woolf2021!$G$9:$G$93*EXP(-Fperm_SI_Woolf2021!$J$9:$J$93*$C151*IF(BD$58=Fperm_SI_Woolf2021!$E$9:$E$93,1,EXP(LN((1.1*(Fperm_SI_Woolf2021!$E$9:$E$93-BD$58)-63.1579*EXP(-0.19*Fperm_SI_Woolf2021!$E$9:$E$93)+63.1579*EXP(-0.19*BD$58))/(Fperm_SI_Woolf2021!$E$9:$E$93-BD$58))*(BD$58-Fperm_SI_Woolf2021!$E$9:$E$93)/10))) + Fperm_SI_Woolf2021!$H$9:$H$93*EXP(-Fperm_SI_Woolf2021!$K$9:$K$93*$C151*IF(BD$58=Fperm_SI_Woolf2021!$E$9:$E$93,1,EXP(LN((1.1*(Fperm_SI_Woolf2021!$E$9:$E$93-BD$58)-63.1579*EXP(-0.19*Fperm_SI_Woolf2021!$E$9:$E$93)+63.1579*EXP(-0.19*BD$58))/(Fperm_SI_Woolf2021!$E$9:$E$93-BD$58))*(BD$58-Fperm_SI_Woolf2021!$E$9:$E$93)/10))),Fperm_SI_Woolf2021!$D$9:$D$93)*BD$57+INTERCEPT(Fperm_SI_Woolf2021!$F$9:$F$93*EXP(-Fperm_SI_Woolf2021!$I$9:$I$93*$C151*IF(BD$58=Fperm_SI_Woolf2021!$E$9:$E$93,1,EXP(LN((1.1*(Fperm_SI_Woolf2021!$E$9:$E$93-BD$58)-63.1579*EXP(-0.19*Fperm_SI_Woolf2021!$E$9:$E$93)+63.1579*EXP(-0.19*BD$58))/(Fperm_SI_Woolf2021!$E$9:$E$93-BD$58))*(BD$58-Fperm_SI_Woolf2021!$E$9:$E$93)/10))) + Fperm_SI_Woolf2021!$G$9:$G$93*EXP(-Fperm_SI_Woolf2021!$J$9:$J$93*$C151*IF(BD$58=Fperm_SI_Woolf2021!$E$9:$E$93,1,EXP(LN((1.1*(Fperm_SI_Woolf2021!$E$9:$E$93-BD$58)-63.1579*EXP(-0.19*Fperm_SI_Woolf2021!$E$9:$E$93)+63.1579*EXP(-0.19*BD$58))/(Fperm_SI_Woolf2021!$E$9:$E$93-BD$58))*(BD$58-Fperm_SI_Woolf2021!$E$9:$E$93)/10))) + Fperm_SI_Woolf2021!$H$9:$H$93*EXP(-Fperm_SI_Woolf2021!$K$9:$K$93*$C151*IF(BD$58=Fperm_SI_Woolf2021!$E$9:$E$93,1,EXP(LN((1.1*(Fperm_SI_Woolf2021!$E$9:$E$93-BD$58)-63.1579*EXP(-0.19*Fperm_SI_Woolf2021!$E$9:$E$93)+63.1579*EXP(-0.19*BD$58))/(Fperm_SI_Woolf2021!$E$9:$E$93-BD$58))*(BD$58-Fperm_SI_Woolf2021!$E$9:$E$93)/10))),Fperm_SI_Woolf2021!$D$9:$D$93))</f>
        <v>0.16589882807466372</v>
      </c>
      <c r="BE151" s="51" cm="1">
        <f t="array" ref="BE151">MIN(1,SLOPE(Fperm_SI_Woolf2021!$F$9:$F$93*EXP(-Fperm_SI_Woolf2021!$I$9:$I$93*$C151*IF(BE$58=Fperm_SI_Woolf2021!$E$9:$E$93,1,EXP(LN((1.1*(Fperm_SI_Woolf2021!$E$9:$E$93-BE$58)-63.1579*EXP(-0.19*Fperm_SI_Woolf2021!$E$9:$E$93)+63.1579*EXP(-0.19*BE$58))/(Fperm_SI_Woolf2021!$E$9:$E$93-BE$58))*(BE$58-Fperm_SI_Woolf2021!$E$9:$E$93)/10))) + Fperm_SI_Woolf2021!$G$9:$G$93*EXP(-Fperm_SI_Woolf2021!$J$9:$J$93*$C151*IF(BE$58=Fperm_SI_Woolf2021!$E$9:$E$93,1,EXP(LN((1.1*(Fperm_SI_Woolf2021!$E$9:$E$93-BE$58)-63.1579*EXP(-0.19*Fperm_SI_Woolf2021!$E$9:$E$93)+63.1579*EXP(-0.19*BE$58))/(Fperm_SI_Woolf2021!$E$9:$E$93-BE$58))*(BE$58-Fperm_SI_Woolf2021!$E$9:$E$93)/10))) + Fperm_SI_Woolf2021!$H$9:$H$93*EXP(-Fperm_SI_Woolf2021!$K$9:$K$93*$C151*IF(BE$58=Fperm_SI_Woolf2021!$E$9:$E$93,1,EXP(LN((1.1*(Fperm_SI_Woolf2021!$E$9:$E$93-BE$58)-63.1579*EXP(-0.19*Fperm_SI_Woolf2021!$E$9:$E$93)+63.1579*EXP(-0.19*BE$58))/(Fperm_SI_Woolf2021!$E$9:$E$93-BE$58))*(BE$58-Fperm_SI_Woolf2021!$E$9:$E$93)/10))),Fperm_SI_Woolf2021!$D$9:$D$93)*BE$57+INTERCEPT(Fperm_SI_Woolf2021!$F$9:$F$93*EXP(-Fperm_SI_Woolf2021!$I$9:$I$93*$C151*IF(BE$58=Fperm_SI_Woolf2021!$E$9:$E$93,1,EXP(LN((1.1*(Fperm_SI_Woolf2021!$E$9:$E$93-BE$58)-63.1579*EXP(-0.19*Fperm_SI_Woolf2021!$E$9:$E$93)+63.1579*EXP(-0.19*BE$58))/(Fperm_SI_Woolf2021!$E$9:$E$93-BE$58))*(BE$58-Fperm_SI_Woolf2021!$E$9:$E$93)/10))) + Fperm_SI_Woolf2021!$G$9:$G$93*EXP(-Fperm_SI_Woolf2021!$J$9:$J$93*$C151*IF(BE$58=Fperm_SI_Woolf2021!$E$9:$E$93,1,EXP(LN((1.1*(Fperm_SI_Woolf2021!$E$9:$E$93-BE$58)-63.1579*EXP(-0.19*Fperm_SI_Woolf2021!$E$9:$E$93)+63.1579*EXP(-0.19*BE$58))/(Fperm_SI_Woolf2021!$E$9:$E$93-BE$58))*(BE$58-Fperm_SI_Woolf2021!$E$9:$E$93)/10))) + Fperm_SI_Woolf2021!$H$9:$H$93*EXP(-Fperm_SI_Woolf2021!$K$9:$K$93*$C151*IF(BE$58=Fperm_SI_Woolf2021!$E$9:$E$93,1,EXP(LN((1.1*(Fperm_SI_Woolf2021!$E$9:$E$93-BE$58)-63.1579*EXP(-0.19*Fperm_SI_Woolf2021!$E$9:$E$93)+63.1579*EXP(-0.19*BE$58))/(Fperm_SI_Woolf2021!$E$9:$E$93-BE$58))*(BE$58-Fperm_SI_Woolf2021!$E$9:$E$93)/10))),Fperm_SI_Woolf2021!$D$9:$D$93))</f>
        <v>0.15417219464441034</v>
      </c>
      <c r="BF151" s="51" cm="1">
        <f t="array" ref="BF151">MIN(1,SLOPE(Fperm_SI_Woolf2021!$F$9:$F$93*EXP(-Fperm_SI_Woolf2021!$I$9:$I$93*$C151*IF(BF$58=Fperm_SI_Woolf2021!$E$9:$E$93,1,EXP(LN((1.1*(Fperm_SI_Woolf2021!$E$9:$E$93-BF$58)-63.1579*EXP(-0.19*Fperm_SI_Woolf2021!$E$9:$E$93)+63.1579*EXP(-0.19*BF$58))/(Fperm_SI_Woolf2021!$E$9:$E$93-BF$58))*(BF$58-Fperm_SI_Woolf2021!$E$9:$E$93)/10))) + Fperm_SI_Woolf2021!$G$9:$G$93*EXP(-Fperm_SI_Woolf2021!$J$9:$J$93*$C151*IF(BF$58=Fperm_SI_Woolf2021!$E$9:$E$93,1,EXP(LN((1.1*(Fperm_SI_Woolf2021!$E$9:$E$93-BF$58)-63.1579*EXP(-0.19*Fperm_SI_Woolf2021!$E$9:$E$93)+63.1579*EXP(-0.19*BF$58))/(Fperm_SI_Woolf2021!$E$9:$E$93-BF$58))*(BF$58-Fperm_SI_Woolf2021!$E$9:$E$93)/10))) + Fperm_SI_Woolf2021!$H$9:$H$93*EXP(-Fperm_SI_Woolf2021!$K$9:$K$93*$C151*IF(BF$58=Fperm_SI_Woolf2021!$E$9:$E$93,1,EXP(LN((1.1*(Fperm_SI_Woolf2021!$E$9:$E$93-BF$58)-63.1579*EXP(-0.19*Fperm_SI_Woolf2021!$E$9:$E$93)+63.1579*EXP(-0.19*BF$58))/(Fperm_SI_Woolf2021!$E$9:$E$93-BF$58))*(BF$58-Fperm_SI_Woolf2021!$E$9:$E$93)/10))),Fperm_SI_Woolf2021!$D$9:$D$93)*BF$57+INTERCEPT(Fperm_SI_Woolf2021!$F$9:$F$93*EXP(-Fperm_SI_Woolf2021!$I$9:$I$93*$C151*IF(BF$58=Fperm_SI_Woolf2021!$E$9:$E$93,1,EXP(LN((1.1*(Fperm_SI_Woolf2021!$E$9:$E$93-BF$58)-63.1579*EXP(-0.19*Fperm_SI_Woolf2021!$E$9:$E$93)+63.1579*EXP(-0.19*BF$58))/(Fperm_SI_Woolf2021!$E$9:$E$93-BF$58))*(BF$58-Fperm_SI_Woolf2021!$E$9:$E$93)/10))) + Fperm_SI_Woolf2021!$G$9:$G$93*EXP(-Fperm_SI_Woolf2021!$J$9:$J$93*$C151*IF(BF$58=Fperm_SI_Woolf2021!$E$9:$E$93,1,EXP(LN((1.1*(Fperm_SI_Woolf2021!$E$9:$E$93-BF$58)-63.1579*EXP(-0.19*Fperm_SI_Woolf2021!$E$9:$E$93)+63.1579*EXP(-0.19*BF$58))/(Fperm_SI_Woolf2021!$E$9:$E$93-BF$58))*(BF$58-Fperm_SI_Woolf2021!$E$9:$E$93)/10))) + Fperm_SI_Woolf2021!$H$9:$H$93*EXP(-Fperm_SI_Woolf2021!$K$9:$K$93*$C151*IF(BF$58=Fperm_SI_Woolf2021!$E$9:$E$93,1,EXP(LN((1.1*(Fperm_SI_Woolf2021!$E$9:$E$93-BF$58)-63.1579*EXP(-0.19*Fperm_SI_Woolf2021!$E$9:$E$93)+63.1579*EXP(-0.19*BF$58))/(Fperm_SI_Woolf2021!$E$9:$E$93-BF$58))*(BF$58-Fperm_SI_Woolf2021!$E$9:$E$93)/10))),Fperm_SI_Woolf2021!$D$9:$D$93))</f>
        <v>0.14244556121415702</v>
      </c>
      <c r="BG151" s="51" cm="1">
        <f t="array" ref="BG151">MIN(1,SLOPE(Fperm_SI_Woolf2021!$F$9:$F$93*EXP(-Fperm_SI_Woolf2021!$I$9:$I$93*$C151*IF(BG$58=Fperm_SI_Woolf2021!$E$9:$E$93,1,EXP(LN((1.1*(Fperm_SI_Woolf2021!$E$9:$E$93-BG$58)-63.1579*EXP(-0.19*Fperm_SI_Woolf2021!$E$9:$E$93)+63.1579*EXP(-0.19*BG$58))/(Fperm_SI_Woolf2021!$E$9:$E$93-BG$58))*(BG$58-Fperm_SI_Woolf2021!$E$9:$E$93)/10))) + Fperm_SI_Woolf2021!$G$9:$G$93*EXP(-Fperm_SI_Woolf2021!$J$9:$J$93*$C151*IF(BG$58=Fperm_SI_Woolf2021!$E$9:$E$93,1,EXP(LN((1.1*(Fperm_SI_Woolf2021!$E$9:$E$93-BG$58)-63.1579*EXP(-0.19*Fperm_SI_Woolf2021!$E$9:$E$93)+63.1579*EXP(-0.19*BG$58))/(Fperm_SI_Woolf2021!$E$9:$E$93-BG$58))*(BG$58-Fperm_SI_Woolf2021!$E$9:$E$93)/10))) + Fperm_SI_Woolf2021!$H$9:$H$93*EXP(-Fperm_SI_Woolf2021!$K$9:$K$93*$C151*IF(BG$58=Fperm_SI_Woolf2021!$E$9:$E$93,1,EXP(LN((1.1*(Fperm_SI_Woolf2021!$E$9:$E$93-BG$58)-63.1579*EXP(-0.19*Fperm_SI_Woolf2021!$E$9:$E$93)+63.1579*EXP(-0.19*BG$58))/(Fperm_SI_Woolf2021!$E$9:$E$93-BG$58))*(BG$58-Fperm_SI_Woolf2021!$E$9:$E$93)/10))),Fperm_SI_Woolf2021!$D$9:$D$93)*BG$57+INTERCEPT(Fperm_SI_Woolf2021!$F$9:$F$93*EXP(-Fperm_SI_Woolf2021!$I$9:$I$93*$C151*IF(BG$58=Fperm_SI_Woolf2021!$E$9:$E$93,1,EXP(LN((1.1*(Fperm_SI_Woolf2021!$E$9:$E$93-BG$58)-63.1579*EXP(-0.19*Fperm_SI_Woolf2021!$E$9:$E$93)+63.1579*EXP(-0.19*BG$58))/(Fperm_SI_Woolf2021!$E$9:$E$93-BG$58))*(BG$58-Fperm_SI_Woolf2021!$E$9:$E$93)/10))) + Fperm_SI_Woolf2021!$G$9:$G$93*EXP(-Fperm_SI_Woolf2021!$J$9:$J$93*$C151*IF(BG$58=Fperm_SI_Woolf2021!$E$9:$E$93,1,EXP(LN((1.1*(Fperm_SI_Woolf2021!$E$9:$E$93-BG$58)-63.1579*EXP(-0.19*Fperm_SI_Woolf2021!$E$9:$E$93)+63.1579*EXP(-0.19*BG$58))/(Fperm_SI_Woolf2021!$E$9:$E$93-BG$58))*(BG$58-Fperm_SI_Woolf2021!$E$9:$E$93)/10))) + Fperm_SI_Woolf2021!$H$9:$H$93*EXP(-Fperm_SI_Woolf2021!$K$9:$K$93*$C151*IF(BG$58=Fperm_SI_Woolf2021!$E$9:$E$93,1,EXP(LN((1.1*(Fperm_SI_Woolf2021!$E$9:$E$93-BG$58)-63.1579*EXP(-0.19*Fperm_SI_Woolf2021!$E$9:$E$93)+63.1579*EXP(-0.19*BG$58))/(Fperm_SI_Woolf2021!$E$9:$E$93-BG$58))*(BG$58-Fperm_SI_Woolf2021!$E$9:$E$93)/10))),Fperm_SI_Woolf2021!$D$9:$D$93))</f>
        <v>0.13071892778390368</v>
      </c>
      <c r="BH151" s="51" cm="1">
        <f t="array" ref="BH151">MIN(1,SLOPE(Fperm_SI_Woolf2021!$F$9:$F$93*EXP(-Fperm_SI_Woolf2021!$I$9:$I$93*$C151*IF(BH$58=Fperm_SI_Woolf2021!$E$9:$E$93,1,EXP(LN((1.1*(Fperm_SI_Woolf2021!$E$9:$E$93-BH$58)-63.1579*EXP(-0.19*Fperm_SI_Woolf2021!$E$9:$E$93)+63.1579*EXP(-0.19*BH$58))/(Fperm_SI_Woolf2021!$E$9:$E$93-BH$58))*(BH$58-Fperm_SI_Woolf2021!$E$9:$E$93)/10))) + Fperm_SI_Woolf2021!$G$9:$G$93*EXP(-Fperm_SI_Woolf2021!$J$9:$J$93*$C151*IF(BH$58=Fperm_SI_Woolf2021!$E$9:$E$93,1,EXP(LN((1.1*(Fperm_SI_Woolf2021!$E$9:$E$93-BH$58)-63.1579*EXP(-0.19*Fperm_SI_Woolf2021!$E$9:$E$93)+63.1579*EXP(-0.19*BH$58))/(Fperm_SI_Woolf2021!$E$9:$E$93-BH$58))*(BH$58-Fperm_SI_Woolf2021!$E$9:$E$93)/10))) + Fperm_SI_Woolf2021!$H$9:$H$93*EXP(-Fperm_SI_Woolf2021!$K$9:$K$93*$C151*IF(BH$58=Fperm_SI_Woolf2021!$E$9:$E$93,1,EXP(LN((1.1*(Fperm_SI_Woolf2021!$E$9:$E$93-BH$58)-63.1579*EXP(-0.19*Fperm_SI_Woolf2021!$E$9:$E$93)+63.1579*EXP(-0.19*BH$58))/(Fperm_SI_Woolf2021!$E$9:$E$93-BH$58))*(BH$58-Fperm_SI_Woolf2021!$E$9:$E$93)/10))),Fperm_SI_Woolf2021!$D$9:$D$93)*BH$57+INTERCEPT(Fperm_SI_Woolf2021!$F$9:$F$93*EXP(-Fperm_SI_Woolf2021!$I$9:$I$93*$C151*IF(BH$58=Fperm_SI_Woolf2021!$E$9:$E$93,1,EXP(LN((1.1*(Fperm_SI_Woolf2021!$E$9:$E$93-BH$58)-63.1579*EXP(-0.19*Fperm_SI_Woolf2021!$E$9:$E$93)+63.1579*EXP(-0.19*BH$58))/(Fperm_SI_Woolf2021!$E$9:$E$93-BH$58))*(BH$58-Fperm_SI_Woolf2021!$E$9:$E$93)/10))) + Fperm_SI_Woolf2021!$G$9:$G$93*EXP(-Fperm_SI_Woolf2021!$J$9:$J$93*$C151*IF(BH$58=Fperm_SI_Woolf2021!$E$9:$E$93,1,EXP(LN((1.1*(Fperm_SI_Woolf2021!$E$9:$E$93-BH$58)-63.1579*EXP(-0.19*Fperm_SI_Woolf2021!$E$9:$E$93)+63.1579*EXP(-0.19*BH$58))/(Fperm_SI_Woolf2021!$E$9:$E$93-BH$58))*(BH$58-Fperm_SI_Woolf2021!$E$9:$E$93)/10))) + Fperm_SI_Woolf2021!$H$9:$H$93*EXP(-Fperm_SI_Woolf2021!$K$9:$K$93*$C151*IF(BH$58=Fperm_SI_Woolf2021!$E$9:$E$93,1,EXP(LN((1.1*(Fperm_SI_Woolf2021!$E$9:$E$93-BH$58)-63.1579*EXP(-0.19*Fperm_SI_Woolf2021!$E$9:$E$93)+63.1579*EXP(-0.19*BH$58))/(Fperm_SI_Woolf2021!$E$9:$E$93-BH$58))*(BH$58-Fperm_SI_Woolf2021!$E$9:$E$93)/10))),Fperm_SI_Woolf2021!$D$9:$D$93))</f>
        <v>0.11899229435365033</v>
      </c>
      <c r="BI151" s="51" cm="1">
        <f t="array" ref="BI151">MIN(1,SLOPE(Fperm_SI_Woolf2021!$F$9:$F$93*EXP(-Fperm_SI_Woolf2021!$I$9:$I$93*$C151*IF(BI$58=Fperm_SI_Woolf2021!$E$9:$E$93,1,EXP(LN((1.1*(Fperm_SI_Woolf2021!$E$9:$E$93-BI$58)-63.1579*EXP(-0.19*Fperm_SI_Woolf2021!$E$9:$E$93)+63.1579*EXP(-0.19*BI$58))/(Fperm_SI_Woolf2021!$E$9:$E$93-BI$58))*(BI$58-Fperm_SI_Woolf2021!$E$9:$E$93)/10))) + Fperm_SI_Woolf2021!$G$9:$G$93*EXP(-Fperm_SI_Woolf2021!$J$9:$J$93*$C151*IF(BI$58=Fperm_SI_Woolf2021!$E$9:$E$93,1,EXP(LN((1.1*(Fperm_SI_Woolf2021!$E$9:$E$93-BI$58)-63.1579*EXP(-0.19*Fperm_SI_Woolf2021!$E$9:$E$93)+63.1579*EXP(-0.19*BI$58))/(Fperm_SI_Woolf2021!$E$9:$E$93-BI$58))*(BI$58-Fperm_SI_Woolf2021!$E$9:$E$93)/10))) + Fperm_SI_Woolf2021!$H$9:$H$93*EXP(-Fperm_SI_Woolf2021!$K$9:$K$93*$C151*IF(BI$58=Fperm_SI_Woolf2021!$E$9:$E$93,1,EXP(LN((1.1*(Fperm_SI_Woolf2021!$E$9:$E$93-BI$58)-63.1579*EXP(-0.19*Fperm_SI_Woolf2021!$E$9:$E$93)+63.1579*EXP(-0.19*BI$58))/(Fperm_SI_Woolf2021!$E$9:$E$93-BI$58))*(BI$58-Fperm_SI_Woolf2021!$E$9:$E$93)/10))),Fperm_SI_Woolf2021!$D$9:$D$93)*BI$57+INTERCEPT(Fperm_SI_Woolf2021!$F$9:$F$93*EXP(-Fperm_SI_Woolf2021!$I$9:$I$93*$C151*IF(BI$58=Fperm_SI_Woolf2021!$E$9:$E$93,1,EXP(LN((1.1*(Fperm_SI_Woolf2021!$E$9:$E$93-BI$58)-63.1579*EXP(-0.19*Fperm_SI_Woolf2021!$E$9:$E$93)+63.1579*EXP(-0.19*BI$58))/(Fperm_SI_Woolf2021!$E$9:$E$93-BI$58))*(BI$58-Fperm_SI_Woolf2021!$E$9:$E$93)/10))) + Fperm_SI_Woolf2021!$G$9:$G$93*EXP(-Fperm_SI_Woolf2021!$J$9:$J$93*$C151*IF(BI$58=Fperm_SI_Woolf2021!$E$9:$E$93,1,EXP(LN((1.1*(Fperm_SI_Woolf2021!$E$9:$E$93-BI$58)-63.1579*EXP(-0.19*Fperm_SI_Woolf2021!$E$9:$E$93)+63.1579*EXP(-0.19*BI$58))/(Fperm_SI_Woolf2021!$E$9:$E$93-BI$58))*(BI$58-Fperm_SI_Woolf2021!$E$9:$E$93)/10))) + Fperm_SI_Woolf2021!$H$9:$H$93*EXP(-Fperm_SI_Woolf2021!$K$9:$K$93*$C151*IF(BI$58=Fperm_SI_Woolf2021!$E$9:$E$93,1,EXP(LN((1.1*(Fperm_SI_Woolf2021!$E$9:$E$93-BI$58)-63.1579*EXP(-0.19*Fperm_SI_Woolf2021!$E$9:$E$93)+63.1579*EXP(-0.19*BI$58))/(Fperm_SI_Woolf2021!$E$9:$E$93-BI$58))*(BI$58-Fperm_SI_Woolf2021!$E$9:$E$93)/10))),Fperm_SI_Woolf2021!$D$9:$D$93))</f>
        <v>0.10726566092339698</v>
      </c>
      <c r="BJ151" s="51" cm="1">
        <f t="array" ref="BJ151">MIN(1,SLOPE(Fperm_SI_Woolf2021!$F$9:$F$93*EXP(-Fperm_SI_Woolf2021!$I$9:$I$93*$C151*IF(BJ$58=Fperm_SI_Woolf2021!$E$9:$E$93,1,EXP(LN((1.1*(Fperm_SI_Woolf2021!$E$9:$E$93-BJ$58)-63.1579*EXP(-0.19*Fperm_SI_Woolf2021!$E$9:$E$93)+63.1579*EXP(-0.19*BJ$58))/(Fperm_SI_Woolf2021!$E$9:$E$93-BJ$58))*(BJ$58-Fperm_SI_Woolf2021!$E$9:$E$93)/10))) + Fperm_SI_Woolf2021!$G$9:$G$93*EXP(-Fperm_SI_Woolf2021!$J$9:$J$93*$C151*IF(BJ$58=Fperm_SI_Woolf2021!$E$9:$E$93,1,EXP(LN((1.1*(Fperm_SI_Woolf2021!$E$9:$E$93-BJ$58)-63.1579*EXP(-0.19*Fperm_SI_Woolf2021!$E$9:$E$93)+63.1579*EXP(-0.19*BJ$58))/(Fperm_SI_Woolf2021!$E$9:$E$93-BJ$58))*(BJ$58-Fperm_SI_Woolf2021!$E$9:$E$93)/10))) + Fperm_SI_Woolf2021!$H$9:$H$93*EXP(-Fperm_SI_Woolf2021!$K$9:$K$93*$C151*IF(BJ$58=Fperm_SI_Woolf2021!$E$9:$E$93,1,EXP(LN((1.1*(Fperm_SI_Woolf2021!$E$9:$E$93-BJ$58)-63.1579*EXP(-0.19*Fperm_SI_Woolf2021!$E$9:$E$93)+63.1579*EXP(-0.19*BJ$58))/(Fperm_SI_Woolf2021!$E$9:$E$93-BJ$58))*(BJ$58-Fperm_SI_Woolf2021!$E$9:$E$93)/10))),Fperm_SI_Woolf2021!$D$9:$D$93)*BJ$57+INTERCEPT(Fperm_SI_Woolf2021!$F$9:$F$93*EXP(-Fperm_SI_Woolf2021!$I$9:$I$93*$C151*IF(BJ$58=Fperm_SI_Woolf2021!$E$9:$E$93,1,EXP(LN((1.1*(Fperm_SI_Woolf2021!$E$9:$E$93-BJ$58)-63.1579*EXP(-0.19*Fperm_SI_Woolf2021!$E$9:$E$93)+63.1579*EXP(-0.19*BJ$58))/(Fperm_SI_Woolf2021!$E$9:$E$93-BJ$58))*(BJ$58-Fperm_SI_Woolf2021!$E$9:$E$93)/10))) + Fperm_SI_Woolf2021!$G$9:$G$93*EXP(-Fperm_SI_Woolf2021!$J$9:$J$93*$C151*IF(BJ$58=Fperm_SI_Woolf2021!$E$9:$E$93,1,EXP(LN((1.1*(Fperm_SI_Woolf2021!$E$9:$E$93-BJ$58)-63.1579*EXP(-0.19*Fperm_SI_Woolf2021!$E$9:$E$93)+63.1579*EXP(-0.19*BJ$58))/(Fperm_SI_Woolf2021!$E$9:$E$93-BJ$58))*(BJ$58-Fperm_SI_Woolf2021!$E$9:$E$93)/10))) + Fperm_SI_Woolf2021!$H$9:$H$93*EXP(-Fperm_SI_Woolf2021!$K$9:$K$93*$C151*IF(BJ$58=Fperm_SI_Woolf2021!$E$9:$E$93,1,EXP(LN((1.1*(Fperm_SI_Woolf2021!$E$9:$E$93-BJ$58)-63.1579*EXP(-0.19*Fperm_SI_Woolf2021!$E$9:$E$93)+63.1579*EXP(-0.19*BJ$58))/(Fperm_SI_Woolf2021!$E$9:$E$93-BJ$58))*(BJ$58-Fperm_SI_Woolf2021!$E$9:$E$93)/10))),Fperm_SI_Woolf2021!$D$9:$D$93))</f>
        <v>9.5539027493143636E-2</v>
      </c>
      <c r="BK151" s="51" cm="1">
        <f t="array" ref="BK151">MIN(1,SLOPE(Fperm_SI_Woolf2021!$F$9:$F$93*EXP(-Fperm_SI_Woolf2021!$I$9:$I$93*$C151*IF(BK$58=Fperm_SI_Woolf2021!$E$9:$E$93,1,EXP(LN((1.1*(Fperm_SI_Woolf2021!$E$9:$E$93-BK$58)-63.1579*EXP(-0.19*Fperm_SI_Woolf2021!$E$9:$E$93)+63.1579*EXP(-0.19*BK$58))/(Fperm_SI_Woolf2021!$E$9:$E$93-BK$58))*(BK$58-Fperm_SI_Woolf2021!$E$9:$E$93)/10))) + Fperm_SI_Woolf2021!$G$9:$G$93*EXP(-Fperm_SI_Woolf2021!$J$9:$J$93*$C151*IF(BK$58=Fperm_SI_Woolf2021!$E$9:$E$93,1,EXP(LN((1.1*(Fperm_SI_Woolf2021!$E$9:$E$93-BK$58)-63.1579*EXP(-0.19*Fperm_SI_Woolf2021!$E$9:$E$93)+63.1579*EXP(-0.19*BK$58))/(Fperm_SI_Woolf2021!$E$9:$E$93-BK$58))*(BK$58-Fperm_SI_Woolf2021!$E$9:$E$93)/10))) + Fperm_SI_Woolf2021!$H$9:$H$93*EXP(-Fperm_SI_Woolf2021!$K$9:$K$93*$C151*IF(BK$58=Fperm_SI_Woolf2021!$E$9:$E$93,1,EXP(LN((1.1*(Fperm_SI_Woolf2021!$E$9:$E$93-BK$58)-63.1579*EXP(-0.19*Fperm_SI_Woolf2021!$E$9:$E$93)+63.1579*EXP(-0.19*BK$58))/(Fperm_SI_Woolf2021!$E$9:$E$93-BK$58))*(BK$58-Fperm_SI_Woolf2021!$E$9:$E$93)/10))),Fperm_SI_Woolf2021!$D$9:$D$93)*BK$57+INTERCEPT(Fperm_SI_Woolf2021!$F$9:$F$93*EXP(-Fperm_SI_Woolf2021!$I$9:$I$93*$C151*IF(BK$58=Fperm_SI_Woolf2021!$E$9:$E$93,1,EXP(LN((1.1*(Fperm_SI_Woolf2021!$E$9:$E$93-BK$58)-63.1579*EXP(-0.19*Fperm_SI_Woolf2021!$E$9:$E$93)+63.1579*EXP(-0.19*BK$58))/(Fperm_SI_Woolf2021!$E$9:$E$93-BK$58))*(BK$58-Fperm_SI_Woolf2021!$E$9:$E$93)/10))) + Fperm_SI_Woolf2021!$G$9:$G$93*EXP(-Fperm_SI_Woolf2021!$J$9:$J$93*$C151*IF(BK$58=Fperm_SI_Woolf2021!$E$9:$E$93,1,EXP(LN((1.1*(Fperm_SI_Woolf2021!$E$9:$E$93-BK$58)-63.1579*EXP(-0.19*Fperm_SI_Woolf2021!$E$9:$E$93)+63.1579*EXP(-0.19*BK$58))/(Fperm_SI_Woolf2021!$E$9:$E$93-BK$58))*(BK$58-Fperm_SI_Woolf2021!$E$9:$E$93)/10))) + Fperm_SI_Woolf2021!$H$9:$H$93*EXP(-Fperm_SI_Woolf2021!$K$9:$K$93*$C151*IF(BK$58=Fperm_SI_Woolf2021!$E$9:$E$93,1,EXP(LN((1.1*(Fperm_SI_Woolf2021!$E$9:$E$93-BK$58)-63.1579*EXP(-0.19*Fperm_SI_Woolf2021!$E$9:$E$93)+63.1579*EXP(-0.19*BK$58))/(Fperm_SI_Woolf2021!$E$9:$E$93-BK$58))*(BK$58-Fperm_SI_Woolf2021!$E$9:$E$93)/10))),Fperm_SI_Woolf2021!$D$9:$D$93))</f>
        <v>8.3812394062890261E-2</v>
      </c>
      <c r="BL151" s="51" cm="1">
        <f t="array" ref="BL151">MIN(1,SLOPE(Fperm_SI_Woolf2021!$F$9:$F$93*EXP(-Fperm_SI_Woolf2021!$I$9:$I$93*$C151*IF(BL$58=Fperm_SI_Woolf2021!$E$9:$E$93,1,EXP(LN((1.1*(Fperm_SI_Woolf2021!$E$9:$E$93-BL$58)-63.1579*EXP(-0.19*Fperm_SI_Woolf2021!$E$9:$E$93)+63.1579*EXP(-0.19*BL$58))/(Fperm_SI_Woolf2021!$E$9:$E$93-BL$58))*(BL$58-Fperm_SI_Woolf2021!$E$9:$E$93)/10))) + Fperm_SI_Woolf2021!$G$9:$G$93*EXP(-Fperm_SI_Woolf2021!$J$9:$J$93*$C151*IF(BL$58=Fperm_SI_Woolf2021!$E$9:$E$93,1,EXP(LN((1.1*(Fperm_SI_Woolf2021!$E$9:$E$93-BL$58)-63.1579*EXP(-0.19*Fperm_SI_Woolf2021!$E$9:$E$93)+63.1579*EXP(-0.19*BL$58))/(Fperm_SI_Woolf2021!$E$9:$E$93-BL$58))*(BL$58-Fperm_SI_Woolf2021!$E$9:$E$93)/10))) + Fperm_SI_Woolf2021!$H$9:$H$93*EXP(-Fperm_SI_Woolf2021!$K$9:$K$93*$C151*IF(BL$58=Fperm_SI_Woolf2021!$E$9:$E$93,1,EXP(LN((1.1*(Fperm_SI_Woolf2021!$E$9:$E$93-BL$58)-63.1579*EXP(-0.19*Fperm_SI_Woolf2021!$E$9:$E$93)+63.1579*EXP(-0.19*BL$58))/(Fperm_SI_Woolf2021!$E$9:$E$93-BL$58))*(BL$58-Fperm_SI_Woolf2021!$E$9:$E$93)/10))),Fperm_SI_Woolf2021!$D$9:$D$93)*BL$57+INTERCEPT(Fperm_SI_Woolf2021!$F$9:$F$93*EXP(-Fperm_SI_Woolf2021!$I$9:$I$93*$C151*IF(BL$58=Fperm_SI_Woolf2021!$E$9:$E$93,1,EXP(LN((1.1*(Fperm_SI_Woolf2021!$E$9:$E$93-BL$58)-63.1579*EXP(-0.19*Fperm_SI_Woolf2021!$E$9:$E$93)+63.1579*EXP(-0.19*BL$58))/(Fperm_SI_Woolf2021!$E$9:$E$93-BL$58))*(BL$58-Fperm_SI_Woolf2021!$E$9:$E$93)/10))) + Fperm_SI_Woolf2021!$G$9:$G$93*EXP(-Fperm_SI_Woolf2021!$J$9:$J$93*$C151*IF(BL$58=Fperm_SI_Woolf2021!$E$9:$E$93,1,EXP(LN((1.1*(Fperm_SI_Woolf2021!$E$9:$E$93-BL$58)-63.1579*EXP(-0.19*Fperm_SI_Woolf2021!$E$9:$E$93)+63.1579*EXP(-0.19*BL$58))/(Fperm_SI_Woolf2021!$E$9:$E$93-BL$58))*(BL$58-Fperm_SI_Woolf2021!$E$9:$E$93)/10))) + Fperm_SI_Woolf2021!$H$9:$H$93*EXP(-Fperm_SI_Woolf2021!$K$9:$K$93*$C151*IF(BL$58=Fperm_SI_Woolf2021!$E$9:$E$93,1,EXP(LN((1.1*(Fperm_SI_Woolf2021!$E$9:$E$93-BL$58)-63.1579*EXP(-0.19*Fperm_SI_Woolf2021!$E$9:$E$93)+63.1579*EXP(-0.19*BL$58))/(Fperm_SI_Woolf2021!$E$9:$E$93-BL$58))*(BL$58-Fperm_SI_Woolf2021!$E$9:$E$93)/10))),Fperm_SI_Woolf2021!$D$9:$D$93))</f>
        <v>0.2129092584226856</v>
      </c>
      <c r="BM151" s="51" cm="1">
        <f t="array" ref="BM151">MIN(1,SLOPE(Fperm_SI_Woolf2021!$F$9:$F$93*EXP(-Fperm_SI_Woolf2021!$I$9:$I$93*$C151*IF(BM$58=Fperm_SI_Woolf2021!$E$9:$E$93,1,EXP(LN((1.1*(Fperm_SI_Woolf2021!$E$9:$E$93-BM$58)-63.1579*EXP(-0.19*Fperm_SI_Woolf2021!$E$9:$E$93)+63.1579*EXP(-0.19*BM$58))/(Fperm_SI_Woolf2021!$E$9:$E$93-BM$58))*(BM$58-Fperm_SI_Woolf2021!$E$9:$E$93)/10))) + Fperm_SI_Woolf2021!$G$9:$G$93*EXP(-Fperm_SI_Woolf2021!$J$9:$J$93*$C151*IF(BM$58=Fperm_SI_Woolf2021!$E$9:$E$93,1,EXP(LN((1.1*(Fperm_SI_Woolf2021!$E$9:$E$93-BM$58)-63.1579*EXP(-0.19*Fperm_SI_Woolf2021!$E$9:$E$93)+63.1579*EXP(-0.19*BM$58))/(Fperm_SI_Woolf2021!$E$9:$E$93-BM$58))*(BM$58-Fperm_SI_Woolf2021!$E$9:$E$93)/10))) + Fperm_SI_Woolf2021!$H$9:$H$93*EXP(-Fperm_SI_Woolf2021!$K$9:$K$93*$C151*IF(BM$58=Fperm_SI_Woolf2021!$E$9:$E$93,1,EXP(LN((1.1*(Fperm_SI_Woolf2021!$E$9:$E$93-BM$58)-63.1579*EXP(-0.19*Fperm_SI_Woolf2021!$E$9:$E$93)+63.1579*EXP(-0.19*BM$58))/(Fperm_SI_Woolf2021!$E$9:$E$93-BM$58))*(BM$58-Fperm_SI_Woolf2021!$E$9:$E$93)/10))),Fperm_SI_Woolf2021!$D$9:$D$93)*BM$57+INTERCEPT(Fperm_SI_Woolf2021!$F$9:$F$93*EXP(-Fperm_SI_Woolf2021!$I$9:$I$93*$C151*IF(BM$58=Fperm_SI_Woolf2021!$E$9:$E$93,1,EXP(LN((1.1*(Fperm_SI_Woolf2021!$E$9:$E$93-BM$58)-63.1579*EXP(-0.19*Fperm_SI_Woolf2021!$E$9:$E$93)+63.1579*EXP(-0.19*BM$58))/(Fperm_SI_Woolf2021!$E$9:$E$93-BM$58))*(BM$58-Fperm_SI_Woolf2021!$E$9:$E$93)/10))) + Fperm_SI_Woolf2021!$G$9:$G$93*EXP(-Fperm_SI_Woolf2021!$J$9:$J$93*$C151*IF(BM$58=Fperm_SI_Woolf2021!$E$9:$E$93,1,EXP(LN((1.1*(Fperm_SI_Woolf2021!$E$9:$E$93-BM$58)-63.1579*EXP(-0.19*Fperm_SI_Woolf2021!$E$9:$E$93)+63.1579*EXP(-0.19*BM$58))/(Fperm_SI_Woolf2021!$E$9:$E$93-BM$58))*(BM$58-Fperm_SI_Woolf2021!$E$9:$E$93)/10))) + Fperm_SI_Woolf2021!$H$9:$H$93*EXP(-Fperm_SI_Woolf2021!$K$9:$K$93*$C151*IF(BM$58=Fperm_SI_Woolf2021!$E$9:$E$93,1,EXP(LN((1.1*(Fperm_SI_Woolf2021!$E$9:$E$93-BM$58)-63.1579*EXP(-0.19*Fperm_SI_Woolf2021!$E$9:$E$93)+63.1579*EXP(-0.19*BM$58))/(Fperm_SI_Woolf2021!$E$9:$E$93-BM$58))*(BM$58-Fperm_SI_Woolf2021!$E$9:$E$93)/10))),Fperm_SI_Woolf2021!$D$9:$D$93))</f>
        <v>0.20294058217938099</v>
      </c>
      <c r="BN151" s="51" cm="1">
        <f t="array" ref="BN151">MIN(1,SLOPE(Fperm_SI_Woolf2021!$F$9:$F$93*EXP(-Fperm_SI_Woolf2021!$I$9:$I$93*$C151*IF(BN$58=Fperm_SI_Woolf2021!$E$9:$E$93,1,EXP(LN((1.1*(Fperm_SI_Woolf2021!$E$9:$E$93-BN$58)-63.1579*EXP(-0.19*Fperm_SI_Woolf2021!$E$9:$E$93)+63.1579*EXP(-0.19*BN$58))/(Fperm_SI_Woolf2021!$E$9:$E$93-BN$58))*(BN$58-Fperm_SI_Woolf2021!$E$9:$E$93)/10))) + Fperm_SI_Woolf2021!$G$9:$G$93*EXP(-Fperm_SI_Woolf2021!$J$9:$J$93*$C151*IF(BN$58=Fperm_SI_Woolf2021!$E$9:$E$93,1,EXP(LN((1.1*(Fperm_SI_Woolf2021!$E$9:$E$93-BN$58)-63.1579*EXP(-0.19*Fperm_SI_Woolf2021!$E$9:$E$93)+63.1579*EXP(-0.19*BN$58))/(Fperm_SI_Woolf2021!$E$9:$E$93-BN$58))*(BN$58-Fperm_SI_Woolf2021!$E$9:$E$93)/10))) + Fperm_SI_Woolf2021!$H$9:$H$93*EXP(-Fperm_SI_Woolf2021!$K$9:$K$93*$C151*IF(BN$58=Fperm_SI_Woolf2021!$E$9:$E$93,1,EXP(LN((1.1*(Fperm_SI_Woolf2021!$E$9:$E$93-BN$58)-63.1579*EXP(-0.19*Fperm_SI_Woolf2021!$E$9:$E$93)+63.1579*EXP(-0.19*BN$58))/(Fperm_SI_Woolf2021!$E$9:$E$93-BN$58))*(BN$58-Fperm_SI_Woolf2021!$E$9:$E$93)/10))),Fperm_SI_Woolf2021!$D$9:$D$93)*BN$57+INTERCEPT(Fperm_SI_Woolf2021!$F$9:$F$93*EXP(-Fperm_SI_Woolf2021!$I$9:$I$93*$C151*IF(BN$58=Fperm_SI_Woolf2021!$E$9:$E$93,1,EXP(LN((1.1*(Fperm_SI_Woolf2021!$E$9:$E$93-BN$58)-63.1579*EXP(-0.19*Fperm_SI_Woolf2021!$E$9:$E$93)+63.1579*EXP(-0.19*BN$58))/(Fperm_SI_Woolf2021!$E$9:$E$93-BN$58))*(BN$58-Fperm_SI_Woolf2021!$E$9:$E$93)/10))) + Fperm_SI_Woolf2021!$G$9:$G$93*EXP(-Fperm_SI_Woolf2021!$J$9:$J$93*$C151*IF(BN$58=Fperm_SI_Woolf2021!$E$9:$E$93,1,EXP(LN((1.1*(Fperm_SI_Woolf2021!$E$9:$E$93-BN$58)-63.1579*EXP(-0.19*Fperm_SI_Woolf2021!$E$9:$E$93)+63.1579*EXP(-0.19*BN$58))/(Fperm_SI_Woolf2021!$E$9:$E$93-BN$58))*(BN$58-Fperm_SI_Woolf2021!$E$9:$E$93)/10))) + Fperm_SI_Woolf2021!$H$9:$H$93*EXP(-Fperm_SI_Woolf2021!$K$9:$K$93*$C151*IF(BN$58=Fperm_SI_Woolf2021!$E$9:$E$93,1,EXP(LN((1.1*(Fperm_SI_Woolf2021!$E$9:$E$93-BN$58)-63.1579*EXP(-0.19*Fperm_SI_Woolf2021!$E$9:$E$93)+63.1579*EXP(-0.19*BN$58))/(Fperm_SI_Woolf2021!$E$9:$E$93-BN$58))*(BN$58-Fperm_SI_Woolf2021!$E$9:$E$93)/10))),Fperm_SI_Woolf2021!$D$9:$D$93))</f>
        <v>0.19297190593607641</v>
      </c>
      <c r="BO151" s="51" cm="1">
        <f t="array" ref="BO151">MIN(1,SLOPE(Fperm_SI_Woolf2021!$F$9:$F$93*EXP(-Fperm_SI_Woolf2021!$I$9:$I$93*$C151*IF(BO$58=Fperm_SI_Woolf2021!$E$9:$E$93,1,EXP(LN((1.1*(Fperm_SI_Woolf2021!$E$9:$E$93-BO$58)-63.1579*EXP(-0.19*Fperm_SI_Woolf2021!$E$9:$E$93)+63.1579*EXP(-0.19*BO$58))/(Fperm_SI_Woolf2021!$E$9:$E$93-BO$58))*(BO$58-Fperm_SI_Woolf2021!$E$9:$E$93)/10))) + Fperm_SI_Woolf2021!$G$9:$G$93*EXP(-Fperm_SI_Woolf2021!$J$9:$J$93*$C151*IF(BO$58=Fperm_SI_Woolf2021!$E$9:$E$93,1,EXP(LN((1.1*(Fperm_SI_Woolf2021!$E$9:$E$93-BO$58)-63.1579*EXP(-0.19*Fperm_SI_Woolf2021!$E$9:$E$93)+63.1579*EXP(-0.19*BO$58))/(Fperm_SI_Woolf2021!$E$9:$E$93-BO$58))*(BO$58-Fperm_SI_Woolf2021!$E$9:$E$93)/10))) + Fperm_SI_Woolf2021!$H$9:$H$93*EXP(-Fperm_SI_Woolf2021!$K$9:$K$93*$C151*IF(BO$58=Fperm_SI_Woolf2021!$E$9:$E$93,1,EXP(LN((1.1*(Fperm_SI_Woolf2021!$E$9:$E$93-BO$58)-63.1579*EXP(-0.19*Fperm_SI_Woolf2021!$E$9:$E$93)+63.1579*EXP(-0.19*BO$58))/(Fperm_SI_Woolf2021!$E$9:$E$93-BO$58))*(BO$58-Fperm_SI_Woolf2021!$E$9:$E$93)/10))),Fperm_SI_Woolf2021!$D$9:$D$93)*BO$57+INTERCEPT(Fperm_SI_Woolf2021!$F$9:$F$93*EXP(-Fperm_SI_Woolf2021!$I$9:$I$93*$C151*IF(BO$58=Fperm_SI_Woolf2021!$E$9:$E$93,1,EXP(LN((1.1*(Fperm_SI_Woolf2021!$E$9:$E$93-BO$58)-63.1579*EXP(-0.19*Fperm_SI_Woolf2021!$E$9:$E$93)+63.1579*EXP(-0.19*BO$58))/(Fperm_SI_Woolf2021!$E$9:$E$93-BO$58))*(BO$58-Fperm_SI_Woolf2021!$E$9:$E$93)/10))) + Fperm_SI_Woolf2021!$G$9:$G$93*EXP(-Fperm_SI_Woolf2021!$J$9:$J$93*$C151*IF(BO$58=Fperm_SI_Woolf2021!$E$9:$E$93,1,EXP(LN((1.1*(Fperm_SI_Woolf2021!$E$9:$E$93-BO$58)-63.1579*EXP(-0.19*Fperm_SI_Woolf2021!$E$9:$E$93)+63.1579*EXP(-0.19*BO$58))/(Fperm_SI_Woolf2021!$E$9:$E$93-BO$58))*(BO$58-Fperm_SI_Woolf2021!$E$9:$E$93)/10))) + Fperm_SI_Woolf2021!$H$9:$H$93*EXP(-Fperm_SI_Woolf2021!$K$9:$K$93*$C151*IF(BO$58=Fperm_SI_Woolf2021!$E$9:$E$93,1,EXP(LN((1.1*(Fperm_SI_Woolf2021!$E$9:$E$93-BO$58)-63.1579*EXP(-0.19*Fperm_SI_Woolf2021!$E$9:$E$93)+63.1579*EXP(-0.19*BO$58))/(Fperm_SI_Woolf2021!$E$9:$E$93-BO$58))*(BO$58-Fperm_SI_Woolf2021!$E$9:$E$93)/10))),Fperm_SI_Woolf2021!$D$9:$D$93))</f>
        <v>0.18300322969277183</v>
      </c>
      <c r="BP151" s="51" cm="1">
        <f t="array" ref="BP151">MIN(1,SLOPE(Fperm_SI_Woolf2021!$F$9:$F$93*EXP(-Fperm_SI_Woolf2021!$I$9:$I$93*$C151*IF(BP$58=Fperm_SI_Woolf2021!$E$9:$E$93,1,EXP(LN((1.1*(Fperm_SI_Woolf2021!$E$9:$E$93-BP$58)-63.1579*EXP(-0.19*Fperm_SI_Woolf2021!$E$9:$E$93)+63.1579*EXP(-0.19*BP$58))/(Fperm_SI_Woolf2021!$E$9:$E$93-BP$58))*(BP$58-Fperm_SI_Woolf2021!$E$9:$E$93)/10))) + Fperm_SI_Woolf2021!$G$9:$G$93*EXP(-Fperm_SI_Woolf2021!$J$9:$J$93*$C151*IF(BP$58=Fperm_SI_Woolf2021!$E$9:$E$93,1,EXP(LN((1.1*(Fperm_SI_Woolf2021!$E$9:$E$93-BP$58)-63.1579*EXP(-0.19*Fperm_SI_Woolf2021!$E$9:$E$93)+63.1579*EXP(-0.19*BP$58))/(Fperm_SI_Woolf2021!$E$9:$E$93-BP$58))*(BP$58-Fperm_SI_Woolf2021!$E$9:$E$93)/10))) + Fperm_SI_Woolf2021!$H$9:$H$93*EXP(-Fperm_SI_Woolf2021!$K$9:$K$93*$C151*IF(BP$58=Fperm_SI_Woolf2021!$E$9:$E$93,1,EXP(LN((1.1*(Fperm_SI_Woolf2021!$E$9:$E$93-BP$58)-63.1579*EXP(-0.19*Fperm_SI_Woolf2021!$E$9:$E$93)+63.1579*EXP(-0.19*BP$58))/(Fperm_SI_Woolf2021!$E$9:$E$93-BP$58))*(BP$58-Fperm_SI_Woolf2021!$E$9:$E$93)/10))),Fperm_SI_Woolf2021!$D$9:$D$93)*BP$57+INTERCEPT(Fperm_SI_Woolf2021!$F$9:$F$93*EXP(-Fperm_SI_Woolf2021!$I$9:$I$93*$C151*IF(BP$58=Fperm_SI_Woolf2021!$E$9:$E$93,1,EXP(LN((1.1*(Fperm_SI_Woolf2021!$E$9:$E$93-BP$58)-63.1579*EXP(-0.19*Fperm_SI_Woolf2021!$E$9:$E$93)+63.1579*EXP(-0.19*BP$58))/(Fperm_SI_Woolf2021!$E$9:$E$93-BP$58))*(BP$58-Fperm_SI_Woolf2021!$E$9:$E$93)/10))) + Fperm_SI_Woolf2021!$G$9:$G$93*EXP(-Fperm_SI_Woolf2021!$J$9:$J$93*$C151*IF(BP$58=Fperm_SI_Woolf2021!$E$9:$E$93,1,EXP(LN((1.1*(Fperm_SI_Woolf2021!$E$9:$E$93-BP$58)-63.1579*EXP(-0.19*Fperm_SI_Woolf2021!$E$9:$E$93)+63.1579*EXP(-0.19*BP$58))/(Fperm_SI_Woolf2021!$E$9:$E$93-BP$58))*(BP$58-Fperm_SI_Woolf2021!$E$9:$E$93)/10))) + Fperm_SI_Woolf2021!$H$9:$H$93*EXP(-Fperm_SI_Woolf2021!$K$9:$K$93*$C151*IF(BP$58=Fperm_SI_Woolf2021!$E$9:$E$93,1,EXP(LN((1.1*(Fperm_SI_Woolf2021!$E$9:$E$93-BP$58)-63.1579*EXP(-0.19*Fperm_SI_Woolf2021!$E$9:$E$93)+63.1579*EXP(-0.19*BP$58))/(Fperm_SI_Woolf2021!$E$9:$E$93-BP$58))*(BP$58-Fperm_SI_Woolf2021!$E$9:$E$93)/10))),Fperm_SI_Woolf2021!$D$9:$D$93))</f>
        <v>0.17303455344946722</v>
      </c>
      <c r="BQ151" s="51" cm="1">
        <f t="array" ref="BQ151">MIN(1,SLOPE(Fperm_SI_Woolf2021!$F$9:$F$93*EXP(-Fperm_SI_Woolf2021!$I$9:$I$93*$C151*IF(BQ$58=Fperm_SI_Woolf2021!$E$9:$E$93,1,EXP(LN((1.1*(Fperm_SI_Woolf2021!$E$9:$E$93-BQ$58)-63.1579*EXP(-0.19*Fperm_SI_Woolf2021!$E$9:$E$93)+63.1579*EXP(-0.19*BQ$58))/(Fperm_SI_Woolf2021!$E$9:$E$93-BQ$58))*(BQ$58-Fperm_SI_Woolf2021!$E$9:$E$93)/10))) + Fperm_SI_Woolf2021!$G$9:$G$93*EXP(-Fperm_SI_Woolf2021!$J$9:$J$93*$C151*IF(BQ$58=Fperm_SI_Woolf2021!$E$9:$E$93,1,EXP(LN((1.1*(Fperm_SI_Woolf2021!$E$9:$E$93-BQ$58)-63.1579*EXP(-0.19*Fperm_SI_Woolf2021!$E$9:$E$93)+63.1579*EXP(-0.19*BQ$58))/(Fperm_SI_Woolf2021!$E$9:$E$93-BQ$58))*(BQ$58-Fperm_SI_Woolf2021!$E$9:$E$93)/10))) + Fperm_SI_Woolf2021!$H$9:$H$93*EXP(-Fperm_SI_Woolf2021!$K$9:$K$93*$C151*IF(BQ$58=Fperm_SI_Woolf2021!$E$9:$E$93,1,EXP(LN((1.1*(Fperm_SI_Woolf2021!$E$9:$E$93-BQ$58)-63.1579*EXP(-0.19*Fperm_SI_Woolf2021!$E$9:$E$93)+63.1579*EXP(-0.19*BQ$58))/(Fperm_SI_Woolf2021!$E$9:$E$93-BQ$58))*(BQ$58-Fperm_SI_Woolf2021!$E$9:$E$93)/10))),Fperm_SI_Woolf2021!$D$9:$D$93)*BQ$57+INTERCEPT(Fperm_SI_Woolf2021!$F$9:$F$93*EXP(-Fperm_SI_Woolf2021!$I$9:$I$93*$C151*IF(BQ$58=Fperm_SI_Woolf2021!$E$9:$E$93,1,EXP(LN((1.1*(Fperm_SI_Woolf2021!$E$9:$E$93-BQ$58)-63.1579*EXP(-0.19*Fperm_SI_Woolf2021!$E$9:$E$93)+63.1579*EXP(-0.19*BQ$58))/(Fperm_SI_Woolf2021!$E$9:$E$93-BQ$58))*(BQ$58-Fperm_SI_Woolf2021!$E$9:$E$93)/10))) + Fperm_SI_Woolf2021!$G$9:$G$93*EXP(-Fperm_SI_Woolf2021!$J$9:$J$93*$C151*IF(BQ$58=Fperm_SI_Woolf2021!$E$9:$E$93,1,EXP(LN((1.1*(Fperm_SI_Woolf2021!$E$9:$E$93-BQ$58)-63.1579*EXP(-0.19*Fperm_SI_Woolf2021!$E$9:$E$93)+63.1579*EXP(-0.19*BQ$58))/(Fperm_SI_Woolf2021!$E$9:$E$93-BQ$58))*(BQ$58-Fperm_SI_Woolf2021!$E$9:$E$93)/10))) + Fperm_SI_Woolf2021!$H$9:$H$93*EXP(-Fperm_SI_Woolf2021!$K$9:$K$93*$C151*IF(BQ$58=Fperm_SI_Woolf2021!$E$9:$E$93,1,EXP(LN((1.1*(Fperm_SI_Woolf2021!$E$9:$E$93-BQ$58)-63.1579*EXP(-0.19*Fperm_SI_Woolf2021!$E$9:$E$93)+63.1579*EXP(-0.19*BQ$58))/(Fperm_SI_Woolf2021!$E$9:$E$93-BQ$58))*(BQ$58-Fperm_SI_Woolf2021!$E$9:$E$93)/10))),Fperm_SI_Woolf2021!$D$9:$D$93))</f>
        <v>0.16306587720616264</v>
      </c>
      <c r="BR151" s="51" cm="1">
        <f t="array" ref="BR151">MIN(1,SLOPE(Fperm_SI_Woolf2021!$F$9:$F$93*EXP(-Fperm_SI_Woolf2021!$I$9:$I$93*$C151*IF(BR$58=Fperm_SI_Woolf2021!$E$9:$E$93,1,EXP(LN((1.1*(Fperm_SI_Woolf2021!$E$9:$E$93-BR$58)-63.1579*EXP(-0.19*Fperm_SI_Woolf2021!$E$9:$E$93)+63.1579*EXP(-0.19*BR$58))/(Fperm_SI_Woolf2021!$E$9:$E$93-BR$58))*(BR$58-Fperm_SI_Woolf2021!$E$9:$E$93)/10))) + Fperm_SI_Woolf2021!$G$9:$G$93*EXP(-Fperm_SI_Woolf2021!$J$9:$J$93*$C151*IF(BR$58=Fperm_SI_Woolf2021!$E$9:$E$93,1,EXP(LN((1.1*(Fperm_SI_Woolf2021!$E$9:$E$93-BR$58)-63.1579*EXP(-0.19*Fperm_SI_Woolf2021!$E$9:$E$93)+63.1579*EXP(-0.19*BR$58))/(Fperm_SI_Woolf2021!$E$9:$E$93-BR$58))*(BR$58-Fperm_SI_Woolf2021!$E$9:$E$93)/10))) + Fperm_SI_Woolf2021!$H$9:$H$93*EXP(-Fperm_SI_Woolf2021!$K$9:$K$93*$C151*IF(BR$58=Fperm_SI_Woolf2021!$E$9:$E$93,1,EXP(LN((1.1*(Fperm_SI_Woolf2021!$E$9:$E$93-BR$58)-63.1579*EXP(-0.19*Fperm_SI_Woolf2021!$E$9:$E$93)+63.1579*EXP(-0.19*BR$58))/(Fperm_SI_Woolf2021!$E$9:$E$93-BR$58))*(BR$58-Fperm_SI_Woolf2021!$E$9:$E$93)/10))),Fperm_SI_Woolf2021!$D$9:$D$93)*BR$57+INTERCEPT(Fperm_SI_Woolf2021!$F$9:$F$93*EXP(-Fperm_SI_Woolf2021!$I$9:$I$93*$C151*IF(BR$58=Fperm_SI_Woolf2021!$E$9:$E$93,1,EXP(LN((1.1*(Fperm_SI_Woolf2021!$E$9:$E$93-BR$58)-63.1579*EXP(-0.19*Fperm_SI_Woolf2021!$E$9:$E$93)+63.1579*EXP(-0.19*BR$58))/(Fperm_SI_Woolf2021!$E$9:$E$93-BR$58))*(BR$58-Fperm_SI_Woolf2021!$E$9:$E$93)/10))) + Fperm_SI_Woolf2021!$G$9:$G$93*EXP(-Fperm_SI_Woolf2021!$J$9:$J$93*$C151*IF(BR$58=Fperm_SI_Woolf2021!$E$9:$E$93,1,EXP(LN((1.1*(Fperm_SI_Woolf2021!$E$9:$E$93-BR$58)-63.1579*EXP(-0.19*Fperm_SI_Woolf2021!$E$9:$E$93)+63.1579*EXP(-0.19*BR$58))/(Fperm_SI_Woolf2021!$E$9:$E$93-BR$58))*(BR$58-Fperm_SI_Woolf2021!$E$9:$E$93)/10))) + Fperm_SI_Woolf2021!$H$9:$H$93*EXP(-Fperm_SI_Woolf2021!$K$9:$K$93*$C151*IF(BR$58=Fperm_SI_Woolf2021!$E$9:$E$93,1,EXP(LN((1.1*(Fperm_SI_Woolf2021!$E$9:$E$93-BR$58)-63.1579*EXP(-0.19*Fperm_SI_Woolf2021!$E$9:$E$93)+63.1579*EXP(-0.19*BR$58))/(Fperm_SI_Woolf2021!$E$9:$E$93-BR$58))*(BR$58-Fperm_SI_Woolf2021!$E$9:$E$93)/10))),Fperm_SI_Woolf2021!$D$9:$D$93))</f>
        <v>0.15309720096285806</v>
      </c>
      <c r="BS151" s="51" cm="1">
        <f t="array" ref="BS151">MIN(1,SLOPE(Fperm_SI_Woolf2021!$F$9:$F$93*EXP(-Fperm_SI_Woolf2021!$I$9:$I$93*$C151*IF(BS$58=Fperm_SI_Woolf2021!$E$9:$E$93,1,EXP(LN((1.1*(Fperm_SI_Woolf2021!$E$9:$E$93-BS$58)-63.1579*EXP(-0.19*Fperm_SI_Woolf2021!$E$9:$E$93)+63.1579*EXP(-0.19*BS$58))/(Fperm_SI_Woolf2021!$E$9:$E$93-BS$58))*(BS$58-Fperm_SI_Woolf2021!$E$9:$E$93)/10))) + Fperm_SI_Woolf2021!$G$9:$G$93*EXP(-Fperm_SI_Woolf2021!$J$9:$J$93*$C151*IF(BS$58=Fperm_SI_Woolf2021!$E$9:$E$93,1,EXP(LN((1.1*(Fperm_SI_Woolf2021!$E$9:$E$93-BS$58)-63.1579*EXP(-0.19*Fperm_SI_Woolf2021!$E$9:$E$93)+63.1579*EXP(-0.19*BS$58))/(Fperm_SI_Woolf2021!$E$9:$E$93-BS$58))*(BS$58-Fperm_SI_Woolf2021!$E$9:$E$93)/10))) + Fperm_SI_Woolf2021!$H$9:$H$93*EXP(-Fperm_SI_Woolf2021!$K$9:$K$93*$C151*IF(BS$58=Fperm_SI_Woolf2021!$E$9:$E$93,1,EXP(LN((1.1*(Fperm_SI_Woolf2021!$E$9:$E$93-BS$58)-63.1579*EXP(-0.19*Fperm_SI_Woolf2021!$E$9:$E$93)+63.1579*EXP(-0.19*BS$58))/(Fperm_SI_Woolf2021!$E$9:$E$93-BS$58))*(BS$58-Fperm_SI_Woolf2021!$E$9:$E$93)/10))),Fperm_SI_Woolf2021!$D$9:$D$93)*BS$57+INTERCEPT(Fperm_SI_Woolf2021!$F$9:$F$93*EXP(-Fperm_SI_Woolf2021!$I$9:$I$93*$C151*IF(BS$58=Fperm_SI_Woolf2021!$E$9:$E$93,1,EXP(LN((1.1*(Fperm_SI_Woolf2021!$E$9:$E$93-BS$58)-63.1579*EXP(-0.19*Fperm_SI_Woolf2021!$E$9:$E$93)+63.1579*EXP(-0.19*BS$58))/(Fperm_SI_Woolf2021!$E$9:$E$93-BS$58))*(BS$58-Fperm_SI_Woolf2021!$E$9:$E$93)/10))) + Fperm_SI_Woolf2021!$G$9:$G$93*EXP(-Fperm_SI_Woolf2021!$J$9:$J$93*$C151*IF(BS$58=Fperm_SI_Woolf2021!$E$9:$E$93,1,EXP(LN((1.1*(Fperm_SI_Woolf2021!$E$9:$E$93-BS$58)-63.1579*EXP(-0.19*Fperm_SI_Woolf2021!$E$9:$E$93)+63.1579*EXP(-0.19*BS$58))/(Fperm_SI_Woolf2021!$E$9:$E$93-BS$58))*(BS$58-Fperm_SI_Woolf2021!$E$9:$E$93)/10))) + Fperm_SI_Woolf2021!$H$9:$H$93*EXP(-Fperm_SI_Woolf2021!$K$9:$K$93*$C151*IF(BS$58=Fperm_SI_Woolf2021!$E$9:$E$93,1,EXP(LN((1.1*(Fperm_SI_Woolf2021!$E$9:$E$93-BS$58)-63.1579*EXP(-0.19*Fperm_SI_Woolf2021!$E$9:$E$93)+63.1579*EXP(-0.19*BS$58))/(Fperm_SI_Woolf2021!$E$9:$E$93-BS$58))*(BS$58-Fperm_SI_Woolf2021!$E$9:$E$93)/10))),Fperm_SI_Woolf2021!$D$9:$D$93))</f>
        <v>0.14312852471955348</v>
      </c>
      <c r="BT151" s="51" cm="1">
        <f t="array" ref="BT151">MIN(1,SLOPE(Fperm_SI_Woolf2021!$F$9:$F$93*EXP(-Fperm_SI_Woolf2021!$I$9:$I$93*$C151*IF(BT$58=Fperm_SI_Woolf2021!$E$9:$E$93,1,EXP(LN((1.1*(Fperm_SI_Woolf2021!$E$9:$E$93-BT$58)-63.1579*EXP(-0.19*Fperm_SI_Woolf2021!$E$9:$E$93)+63.1579*EXP(-0.19*BT$58))/(Fperm_SI_Woolf2021!$E$9:$E$93-BT$58))*(BT$58-Fperm_SI_Woolf2021!$E$9:$E$93)/10))) + Fperm_SI_Woolf2021!$G$9:$G$93*EXP(-Fperm_SI_Woolf2021!$J$9:$J$93*$C151*IF(BT$58=Fperm_SI_Woolf2021!$E$9:$E$93,1,EXP(LN((1.1*(Fperm_SI_Woolf2021!$E$9:$E$93-BT$58)-63.1579*EXP(-0.19*Fperm_SI_Woolf2021!$E$9:$E$93)+63.1579*EXP(-0.19*BT$58))/(Fperm_SI_Woolf2021!$E$9:$E$93-BT$58))*(BT$58-Fperm_SI_Woolf2021!$E$9:$E$93)/10))) + Fperm_SI_Woolf2021!$H$9:$H$93*EXP(-Fperm_SI_Woolf2021!$K$9:$K$93*$C151*IF(BT$58=Fperm_SI_Woolf2021!$E$9:$E$93,1,EXP(LN((1.1*(Fperm_SI_Woolf2021!$E$9:$E$93-BT$58)-63.1579*EXP(-0.19*Fperm_SI_Woolf2021!$E$9:$E$93)+63.1579*EXP(-0.19*BT$58))/(Fperm_SI_Woolf2021!$E$9:$E$93-BT$58))*(BT$58-Fperm_SI_Woolf2021!$E$9:$E$93)/10))),Fperm_SI_Woolf2021!$D$9:$D$93)*BT$57+INTERCEPT(Fperm_SI_Woolf2021!$F$9:$F$93*EXP(-Fperm_SI_Woolf2021!$I$9:$I$93*$C151*IF(BT$58=Fperm_SI_Woolf2021!$E$9:$E$93,1,EXP(LN((1.1*(Fperm_SI_Woolf2021!$E$9:$E$93-BT$58)-63.1579*EXP(-0.19*Fperm_SI_Woolf2021!$E$9:$E$93)+63.1579*EXP(-0.19*BT$58))/(Fperm_SI_Woolf2021!$E$9:$E$93-BT$58))*(BT$58-Fperm_SI_Woolf2021!$E$9:$E$93)/10))) + Fperm_SI_Woolf2021!$G$9:$G$93*EXP(-Fperm_SI_Woolf2021!$J$9:$J$93*$C151*IF(BT$58=Fperm_SI_Woolf2021!$E$9:$E$93,1,EXP(LN((1.1*(Fperm_SI_Woolf2021!$E$9:$E$93-BT$58)-63.1579*EXP(-0.19*Fperm_SI_Woolf2021!$E$9:$E$93)+63.1579*EXP(-0.19*BT$58))/(Fperm_SI_Woolf2021!$E$9:$E$93-BT$58))*(BT$58-Fperm_SI_Woolf2021!$E$9:$E$93)/10))) + Fperm_SI_Woolf2021!$H$9:$H$93*EXP(-Fperm_SI_Woolf2021!$K$9:$K$93*$C151*IF(BT$58=Fperm_SI_Woolf2021!$E$9:$E$93,1,EXP(LN((1.1*(Fperm_SI_Woolf2021!$E$9:$E$93-BT$58)-63.1579*EXP(-0.19*Fperm_SI_Woolf2021!$E$9:$E$93)+63.1579*EXP(-0.19*BT$58))/(Fperm_SI_Woolf2021!$E$9:$E$93-BT$58))*(BT$58-Fperm_SI_Woolf2021!$E$9:$E$93)/10))),Fperm_SI_Woolf2021!$D$9:$D$93))</f>
        <v>0.1331598484762489</v>
      </c>
      <c r="BU151" s="51" cm="1">
        <f t="array" ref="BU151">MIN(1,SLOPE(Fperm_SI_Woolf2021!$F$9:$F$93*EXP(-Fperm_SI_Woolf2021!$I$9:$I$93*$C151*IF(BU$58=Fperm_SI_Woolf2021!$E$9:$E$93,1,EXP(LN((1.1*(Fperm_SI_Woolf2021!$E$9:$E$93-BU$58)-63.1579*EXP(-0.19*Fperm_SI_Woolf2021!$E$9:$E$93)+63.1579*EXP(-0.19*BU$58))/(Fperm_SI_Woolf2021!$E$9:$E$93-BU$58))*(BU$58-Fperm_SI_Woolf2021!$E$9:$E$93)/10))) + Fperm_SI_Woolf2021!$G$9:$G$93*EXP(-Fperm_SI_Woolf2021!$J$9:$J$93*$C151*IF(BU$58=Fperm_SI_Woolf2021!$E$9:$E$93,1,EXP(LN((1.1*(Fperm_SI_Woolf2021!$E$9:$E$93-BU$58)-63.1579*EXP(-0.19*Fperm_SI_Woolf2021!$E$9:$E$93)+63.1579*EXP(-0.19*BU$58))/(Fperm_SI_Woolf2021!$E$9:$E$93-BU$58))*(BU$58-Fperm_SI_Woolf2021!$E$9:$E$93)/10))) + Fperm_SI_Woolf2021!$H$9:$H$93*EXP(-Fperm_SI_Woolf2021!$K$9:$K$93*$C151*IF(BU$58=Fperm_SI_Woolf2021!$E$9:$E$93,1,EXP(LN((1.1*(Fperm_SI_Woolf2021!$E$9:$E$93-BU$58)-63.1579*EXP(-0.19*Fperm_SI_Woolf2021!$E$9:$E$93)+63.1579*EXP(-0.19*BU$58))/(Fperm_SI_Woolf2021!$E$9:$E$93-BU$58))*(BU$58-Fperm_SI_Woolf2021!$E$9:$E$93)/10))),Fperm_SI_Woolf2021!$D$9:$D$93)*BU$57+INTERCEPT(Fperm_SI_Woolf2021!$F$9:$F$93*EXP(-Fperm_SI_Woolf2021!$I$9:$I$93*$C151*IF(BU$58=Fperm_SI_Woolf2021!$E$9:$E$93,1,EXP(LN((1.1*(Fperm_SI_Woolf2021!$E$9:$E$93-BU$58)-63.1579*EXP(-0.19*Fperm_SI_Woolf2021!$E$9:$E$93)+63.1579*EXP(-0.19*BU$58))/(Fperm_SI_Woolf2021!$E$9:$E$93-BU$58))*(BU$58-Fperm_SI_Woolf2021!$E$9:$E$93)/10))) + Fperm_SI_Woolf2021!$G$9:$G$93*EXP(-Fperm_SI_Woolf2021!$J$9:$J$93*$C151*IF(BU$58=Fperm_SI_Woolf2021!$E$9:$E$93,1,EXP(LN((1.1*(Fperm_SI_Woolf2021!$E$9:$E$93-BU$58)-63.1579*EXP(-0.19*Fperm_SI_Woolf2021!$E$9:$E$93)+63.1579*EXP(-0.19*BU$58))/(Fperm_SI_Woolf2021!$E$9:$E$93-BU$58))*(BU$58-Fperm_SI_Woolf2021!$E$9:$E$93)/10))) + Fperm_SI_Woolf2021!$H$9:$H$93*EXP(-Fperm_SI_Woolf2021!$K$9:$K$93*$C151*IF(BU$58=Fperm_SI_Woolf2021!$E$9:$E$93,1,EXP(LN((1.1*(Fperm_SI_Woolf2021!$E$9:$E$93-BU$58)-63.1579*EXP(-0.19*Fperm_SI_Woolf2021!$E$9:$E$93)+63.1579*EXP(-0.19*BU$58))/(Fperm_SI_Woolf2021!$E$9:$E$93-BU$58))*(BU$58-Fperm_SI_Woolf2021!$E$9:$E$93)/10))),Fperm_SI_Woolf2021!$D$9:$D$93))</f>
        <v>0.1231911722329443</v>
      </c>
      <c r="BV151" s="51" cm="1">
        <f t="array" ref="BV151">MIN(1,SLOPE(Fperm_SI_Woolf2021!$F$9:$F$93*EXP(-Fperm_SI_Woolf2021!$I$9:$I$93*$C151*IF(BV$58=Fperm_SI_Woolf2021!$E$9:$E$93,1,EXP(LN((1.1*(Fperm_SI_Woolf2021!$E$9:$E$93-BV$58)-63.1579*EXP(-0.19*Fperm_SI_Woolf2021!$E$9:$E$93)+63.1579*EXP(-0.19*BV$58))/(Fperm_SI_Woolf2021!$E$9:$E$93-BV$58))*(BV$58-Fperm_SI_Woolf2021!$E$9:$E$93)/10))) + Fperm_SI_Woolf2021!$G$9:$G$93*EXP(-Fperm_SI_Woolf2021!$J$9:$J$93*$C151*IF(BV$58=Fperm_SI_Woolf2021!$E$9:$E$93,1,EXP(LN((1.1*(Fperm_SI_Woolf2021!$E$9:$E$93-BV$58)-63.1579*EXP(-0.19*Fperm_SI_Woolf2021!$E$9:$E$93)+63.1579*EXP(-0.19*BV$58))/(Fperm_SI_Woolf2021!$E$9:$E$93-BV$58))*(BV$58-Fperm_SI_Woolf2021!$E$9:$E$93)/10))) + Fperm_SI_Woolf2021!$H$9:$H$93*EXP(-Fperm_SI_Woolf2021!$K$9:$K$93*$C151*IF(BV$58=Fperm_SI_Woolf2021!$E$9:$E$93,1,EXP(LN((1.1*(Fperm_SI_Woolf2021!$E$9:$E$93-BV$58)-63.1579*EXP(-0.19*Fperm_SI_Woolf2021!$E$9:$E$93)+63.1579*EXP(-0.19*BV$58))/(Fperm_SI_Woolf2021!$E$9:$E$93-BV$58))*(BV$58-Fperm_SI_Woolf2021!$E$9:$E$93)/10))),Fperm_SI_Woolf2021!$D$9:$D$93)*BV$57+INTERCEPT(Fperm_SI_Woolf2021!$F$9:$F$93*EXP(-Fperm_SI_Woolf2021!$I$9:$I$93*$C151*IF(BV$58=Fperm_SI_Woolf2021!$E$9:$E$93,1,EXP(LN((1.1*(Fperm_SI_Woolf2021!$E$9:$E$93-BV$58)-63.1579*EXP(-0.19*Fperm_SI_Woolf2021!$E$9:$E$93)+63.1579*EXP(-0.19*BV$58))/(Fperm_SI_Woolf2021!$E$9:$E$93-BV$58))*(BV$58-Fperm_SI_Woolf2021!$E$9:$E$93)/10))) + Fperm_SI_Woolf2021!$G$9:$G$93*EXP(-Fperm_SI_Woolf2021!$J$9:$J$93*$C151*IF(BV$58=Fperm_SI_Woolf2021!$E$9:$E$93,1,EXP(LN((1.1*(Fperm_SI_Woolf2021!$E$9:$E$93-BV$58)-63.1579*EXP(-0.19*Fperm_SI_Woolf2021!$E$9:$E$93)+63.1579*EXP(-0.19*BV$58))/(Fperm_SI_Woolf2021!$E$9:$E$93-BV$58))*(BV$58-Fperm_SI_Woolf2021!$E$9:$E$93)/10))) + Fperm_SI_Woolf2021!$H$9:$H$93*EXP(-Fperm_SI_Woolf2021!$K$9:$K$93*$C151*IF(BV$58=Fperm_SI_Woolf2021!$E$9:$E$93,1,EXP(LN((1.1*(Fperm_SI_Woolf2021!$E$9:$E$93-BV$58)-63.1579*EXP(-0.19*Fperm_SI_Woolf2021!$E$9:$E$93)+63.1579*EXP(-0.19*BV$58))/(Fperm_SI_Woolf2021!$E$9:$E$93-BV$58))*(BV$58-Fperm_SI_Woolf2021!$E$9:$E$93)/10))),Fperm_SI_Woolf2021!$D$9:$D$93))</f>
        <v>0.11322249598963971</v>
      </c>
      <c r="BW151" s="51" cm="1">
        <f t="array" ref="BW151">MIN(1,SLOPE(Fperm_SI_Woolf2021!$F$9:$F$93*EXP(-Fperm_SI_Woolf2021!$I$9:$I$93*$C151*IF(BW$58=Fperm_SI_Woolf2021!$E$9:$E$93,1,EXP(LN((1.1*(Fperm_SI_Woolf2021!$E$9:$E$93-BW$58)-63.1579*EXP(-0.19*Fperm_SI_Woolf2021!$E$9:$E$93)+63.1579*EXP(-0.19*BW$58))/(Fperm_SI_Woolf2021!$E$9:$E$93-BW$58))*(BW$58-Fperm_SI_Woolf2021!$E$9:$E$93)/10))) + Fperm_SI_Woolf2021!$G$9:$G$93*EXP(-Fperm_SI_Woolf2021!$J$9:$J$93*$C151*IF(BW$58=Fperm_SI_Woolf2021!$E$9:$E$93,1,EXP(LN((1.1*(Fperm_SI_Woolf2021!$E$9:$E$93-BW$58)-63.1579*EXP(-0.19*Fperm_SI_Woolf2021!$E$9:$E$93)+63.1579*EXP(-0.19*BW$58))/(Fperm_SI_Woolf2021!$E$9:$E$93-BW$58))*(BW$58-Fperm_SI_Woolf2021!$E$9:$E$93)/10))) + Fperm_SI_Woolf2021!$H$9:$H$93*EXP(-Fperm_SI_Woolf2021!$K$9:$K$93*$C151*IF(BW$58=Fperm_SI_Woolf2021!$E$9:$E$93,1,EXP(LN((1.1*(Fperm_SI_Woolf2021!$E$9:$E$93-BW$58)-63.1579*EXP(-0.19*Fperm_SI_Woolf2021!$E$9:$E$93)+63.1579*EXP(-0.19*BW$58))/(Fperm_SI_Woolf2021!$E$9:$E$93-BW$58))*(BW$58-Fperm_SI_Woolf2021!$E$9:$E$93)/10))),Fperm_SI_Woolf2021!$D$9:$D$93)*BW$57+INTERCEPT(Fperm_SI_Woolf2021!$F$9:$F$93*EXP(-Fperm_SI_Woolf2021!$I$9:$I$93*$C151*IF(BW$58=Fperm_SI_Woolf2021!$E$9:$E$93,1,EXP(LN((1.1*(Fperm_SI_Woolf2021!$E$9:$E$93-BW$58)-63.1579*EXP(-0.19*Fperm_SI_Woolf2021!$E$9:$E$93)+63.1579*EXP(-0.19*BW$58))/(Fperm_SI_Woolf2021!$E$9:$E$93-BW$58))*(BW$58-Fperm_SI_Woolf2021!$E$9:$E$93)/10))) + Fperm_SI_Woolf2021!$G$9:$G$93*EXP(-Fperm_SI_Woolf2021!$J$9:$J$93*$C151*IF(BW$58=Fperm_SI_Woolf2021!$E$9:$E$93,1,EXP(LN((1.1*(Fperm_SI_Woolf2021!$E$9:$E$93-BW$58)-63.1579*EXP(-0.19*Fperm_SI_Woolf2021!$E$9:$E$93)+63.1579*EXP(-0.19*BW$58))/(Fperm_SI_Woolf2021!$E$9:$E$93-BW$58))*(BW$58-Fperm_SI_Woolf2021!$E$9:$E$93)/10))) + Fperm_SI_Woolf2021!$H$9:$H$93*EXP(-Fperm_SI_Woolf2021!$K$9:$K$93*$C151*IF(BW$58=Fperm_SI_Woolf2021!$E$9:$E$93,1,EXP(LN((1.1*(Fperm_SI_Woolf2021!$E$9:$E$93-BW$58)-63.1579*EXP(-0.19*Fperm_SI_Woolf2021!$E$9:$E$93)+63.1579*EXP(-0.19*BW$58))/(Fperm_SI_Woolf2021!$E$9:$E$93-BW$58))*(BW$58-Fperm_SI_Woolf2021!$E$9:$E$93)/10))),Fperm_SI_Woolf2021!$D$9:$D$93))</f>
        <v>0.10325381974633512</v>
      </c>
      <c r="BX151" s="51" cm="1">
        <f t="array" ref="BX151">MIN(1,SLOPE(Fperm_SI_Woolf2021!$F$9:$F$93*EXP(-Fperm_SI_Woolf2021!$I$9:$I$93*$C151*IF(BX$58=Fperm_SI_Woolf2021!$E$9:$E$93,1,EXP(LN((1.1*(Fperm_SI_Woolf2021!$E$9:$E$93-BX$58)-63.1579*EXP(-0.19*Fperm_SI_Woolf2021!$E$9:$E$93)+63.1579*EXP(-0.19*BX$58))/(Fperm_SI_Woolf2021!$E$9:$E$93-BX$58))*(BX$58-Fperm_SI_Woolf2021!$E$9:$E$93)/10))) + Fperm_SI_Woolf2021!$G$9:$G$93*EXP(-Fperm_SI_Woolf2021!$J$9:$J$93*$C151*IF(BX$58=Fperm_SI_Woolf2021!$E$9:$E$93,1,EXP(LN((1.1*(Fperm_SI_Woolf2021!$E$9:$E$93-BX$58)-63.1579*EXP(-0.19*Fperm_SI_Woolf2021!$E$9:$E$93)+63.1579*EXP(-0.19*BX$58))/(Fperm_SI_Woolf2021!$E$9:$E$93-BX$58))*(BX$58-Fperm_SI_Woolf2021!$E$9:$E$93)/10))) + Fperm_SI_Woolf2021!$H$9:$H$93*EXP(-Fperm_SI_Woolf2021!$K$9:$K$93*$C151*IF(BX$58=Fperm_SI_Woolf2021!$E$9:$E$93,1,EXP(LN((1.1*(Fperm_SI_Woolf2021!$E$9:$E$93-BX$58)-63.1579*EXP(-0.19*Fperm_SI_Woolf2021!$E$9:$E$93)+63.1579*EXP(-0.19*BX$58))/(Fperm_SI_Woolf2021!$E$9:$E$93-BX$58))*(BX$58-Fperm_SI_Woolf2021!$E$9:$E$93)/10))),Fperm_SI_Woolf2021!$D$9:$D$93)*BX$57+INTERCEPT(Fperm_SI_Woolf2021!$F$9:$F$93*EXP(-Fperm_SI_Woolf2021!$I$9:$I$93*$C151*IF(BX$58=Fperm_SI_Woolf2021!$E$9:$E$93,1,EXP(LN((1.1*(Fperm_SI_Woolf2021!$E$9:$E$93-BX$58)-63.1579*EXP(-0.19*Fperm_SI_Woolf2021!$E$9:$E$93)+63.1579*EXP(-0.19*BX$58))/(Fperm_SI_Woolf2021!$E$9:$E$93-BX$58))*(BX$58-Fperm_SI_Woolf2021!$E$9:$E$93)/10))) + Fperm_SI_Woolf2021!$G$9:$G$93*EXP(-Fperm_SI_Woolf2021!$J$9:$J$93*$C151*IF(BX$58=Fperm_SI_Woolf2021!$E$9:$E$93,1,EXP(LN((1.1*(Fperm_SI_Woolf2021!$E$9:$E$93-BX$58)-63.1579*EXP(-0.19*Fperm_SI_Woolf2021!$E$9:$E$93)+63.1579*EXP(-0.19*BX$58))/(Fperm_SI_Woolf2021!$E$9:$E$93-BX$58))*(BX$58-Fperm_SI_Woolf2021!$E$9:$E$93)/10))) + Fperm_SI_Woolf2021!$H$9:$H$93*EXP(-Fperm_SI_Woolf2021!$K$9:$K$93*$C151*IF(BX$58=Fperm_SI_Woolf2021!$E$9:$E$93,1,EXP(LN((1.1*(Fperm_SI_Woolf2021!$E$9:$E$93-BX$58)-63.1579*EXP(-0.19*Fperm_SI_Woolf2021!$E$9:$E$93)+63.1579*EXP(-0.19*BX$58))/(Fperm_SI_Woolf2021!$E$9:$E$93-BX$58))*(BX$58-Fperm_SI_Woolf2021!$E$9:$E$93)/10))),Fperm_SI_Woolf2021!$D$9:$D$93))</f>
        <v>9.3285143503030521E-2</v>
      </c>
      <c r="BY151" s="51" cm="1">
        <f t="array" ref="BY151">MIN(1,SLOPE(Fperm_SI_Woolf2021!$F$9:$F$93*EXP(-Fperm_SI_Woolf2021!$I$9:$I$93*$C151*IF(BY$58=Fperm_SI_Woolf2021!$E$9:$E$93,1,EXP(LN((1.1*(Fperm_SI_Woolf2021!$E$9:$E$93-BY$58)-63.1579*EXP(-0.19*Fperm_SI_Woolf2021!$E$9:$E$93)+63.1579*EXP(-0.19*BY$58))/(Fperm_SI_Woolf2021!$E$9:$E$93-BY$58))*(BY$58-Fperm_SI_Woolf2021!$E$9:$E$93)/10))) + Fperm_SI_Woolf2021!$G$9:$G$93*EXP(-Fperm_SI_Woolf2021!$J$9:$J$93*$C151*IF(BY$58=Fperm_SI_Woolf2021!$E$9:$E$93,1,EXP(LN((1.1*(Fperm_SI_Woolf2021!$E$9:$E$93-BY$58)-63.1579*EXP(-0.19*Fperm_SI_Woolf2021!$E$9:$E$93)+63.1579*EXP(-0.19*BY$58))/(Fperm_SI_Woolf2021!$E$9:$E$93-BY$58))*(BY$58-Fperm_SI_Woolf2021!$E$9:$E$93)/10))) + Fperm_SI_Woolf2021!$H$9:$H$93*EXP(-Fperm_SI_Woolf2021!$K$9:$K$93*$C151*IF(BY$58=Fperm_SI_Woolf2021!$E$9:$E$93,1,EXP(LN((1.1*(Fperm_SI_Woolf2021!$E$9:$E$93-BY$58)-63.1579*EXP(-0.19*Fperm_SI_Woolf2021!$E$9:$E$93)+63.1579*EXP(-0.19*BY$58))/(Fperm_SI_Woolf2021!$E$9:$E$93-BY$58))*(BY$58-Fperm_SI_Woolf2021!$E$9:$E$93)/10))),Fperm_SI_Woolf2021!$D$9:$D$93)*BY$57+INTERCEPT(Fperm_SI_Woolf2021!$F$9:$F$93*EXP(-Fperm_SI_Woolf2021!$I$9:$I$93*$C151*IF(BY$58=Fperm_SI_Woolf2021!$E$9:$E$93,1,EXP(LN((1.1*(Fperm_SI_Woolf2021!$E$9:$E$93-BY$58)-63.1579*EXP(-0.19*Fperm_SI_Woolf2021!$E$9:$E$93)+63.1579*EXP(-0.19*BY$58))/(Fperm_SI_Woolf2021!$E$9:$E$93-BY$58))*(BY$58-Fperm_SI_Woolf2021!$E$9:$E$93)/10))) + Fperm_SI_Woolf2021!$G$9:$G$93*EXP(-Fperm_SI_Woolf2021!$J$9:$J$93*$C151*IF(BY$58=Fperm_SI_Woolf2021!$E$9:$E$93,1,EXP(LN((1.1*(Fperm_SI_Woolf2021!$E$9:$E$93-BY$58)-63.1579*EXP(-0.19*Fperm_SI_Woolf2021!$E$9:$E$93)+63.1579*EXP(-0.19*BY$58))/(Fperm_SI_Woolf2021!$E$9:$E$93-BY$58))*(BY$58-Fperm_SI_Woolf2021!$E$9:$E$93)/10))) + Fperm_SI_Woolf2021!$H$9:$H$93*EXP(-Fperm_SI_Woolf2021!$K$9:$K$93*$C151*IF(BY$58=Fperm_SI_Woolf2021!$E$9:$E$93,1,EXP(LN((1.1*(Fperm_SI_Woolf2021!$E$9:$E$93-BY$58)-63.1579*EXP(-0.19*Fperm_SI_Woolf2021!$E$9:$E$93)+63.1579*EXP(-0.19*BY$58))/(Fperm_SI_Woolf2021!$E$9:$E$93-BY$58))*(BY$58-Fperm_SI_Woolf2021!$E$9:$E$93)/10))),Fperm_SI_Woolf2021!$D$9:$D$93))</f>
        <v>8.3316467259725913E-2</v>
      </c>
      <c r="BZ151" s="51" cm="1">
        <f t="array" ref="BZ151">MIN(1,SLOPE(Fperm_SI_Woolf2021!$F$9:$F$93*EXP(-Fperm_SI_Woolf2021!$I$9:$I$93*$C151*IF(BZ$58=Fperm_SI_Woolf2021!$E$9:$E$93,1,EXP(LN((1.1*(Fperm_SI_Woolf2021!$E$9:$E$93-BZ$58)-63.1579*EXP(-0.19*Fperm_SI_Woolf2021!$E$9:$E$93)+63.1579*EXP(-0.19*BZ$58))/(Fperm_SI_Woolf2021!$E$9:$E$93-BZ$58))*(BZ$58-Fperm_SI_Woolf2021!$E$9:$E$93)/10))) + Fperm_SI_Woolf2021!$G$9:$G$93*EXP(-Fperm_SI_Woolf2021!$J$9:$J$93*$C151*IF(BZ$58=Fperm_SI_Woolf2021!$E$9:$E$93,1,EXP(LN((1.1*(Fperm_SI_Woolf2021!$E$9:$E$93-BZ$58)-63.1579*EXP(-0.19*Fperm_SI_Woolf2021!$E$9:$E$93)+63.1579*EXP(-0.19*BZ$58))/(Fperm_SI_Woolf2021!$E$9:$E$93-BZ$58))*(BZ$58-Fperm_SI_Woolf2021!$E$9:$E$93)/10))) + Fperm_SI_Woolf2021!$H$9:$H$93*EXP(-Fperm_SI_Woolf2021!$K$9:$K$93*$C151*IF(BZ$58=Fperm_SI_Woolf2021!$E$9:$E$93,1,EXP(LN((1.1*(Fperm_SI_Woolf2021!$E$9:$E$93-BZ$58)-63.1579*EXP(-0.19*Fperm_SI_Woolf2021!$E$9:$E$93)+63.1579*EXP(-0.19*BZ$58))/(Fperm_SI_Woolf2021!$E$9:$E$93-BZ$58))*(BZ$58-Fperm_SI_Woolf2021!$E$9:$E$93)/10))),Fperm_SI_Woolf2021!$D$9:$D$93)*BZ$57+INTERCEPT(Fperm_SI_Woolf2021!$F$9:$F$93*EXP(-Fperm_SI_Woolf2021!$I$9:$I$93*$C151*IF(BZ$58=Fperm_SI_Woolf2021!$E$9:$E$93,1,EXP(LN((1.1*(Fperm_SI_Woolf2021!$E$9:$E$93-BZ$58)-63.1579*EXP(-0.19*Fperm_SI_Woolf2021!$E$9:$E$93)+63.1579*EXP(-0.19*BZ$58))/(Fperm_SI_Woolf2021!$E$9:$E$93-BZ$58))*(BZ$58-Fperm_SI_Woolf2021!$E$9:$E$93)/10))) + Fperm_SI_Woolf2021!$G$9:$G$93*EXP(-Fperm_SI_Woolf2021!$J$9:$J$93*$C151*IF(BZ$58=Fperm_SI_Woolf2021!$E$9:$E$93,1,EXP(LN((1.1*(Fperm_SI_Woolf2021!$E$9:$E$93-BZ$58)-63.1579*EXP(-0.19*Fperm_SI_Woolf2021!$E$9:$E$93)+63.1579*EXP(-0.19*BZ$58))/(Fperm_SI_Woolf2021!$E$9:$E$93-BZ$58))*(BZ$58-Fperm_SI_Woolf2021!$E$9:$E$93)/10))) + Fperm_SI_Woolf2021!$H$9:$H$93*EXP(-Fperm_SI_Woolf2021!$K$9:$K$93*$C151*IF(BZ$58=Fperm_SI_Woolf2021!$E$9:$E$93,1,EXP(LN((1.1*(Fperm_SI_Woolf2021!$E$9:$E$93-BZ$58)-63.1579*EXP(-0.19*Fperm_SI_Woolf2021!$E$9:$E$93)+63.1579*EXP(-0.19*BZ$58))/(Fperm_SI_Woolf2021!$E$9:$E$93-BZ$58))*(BZ$58-Fperm_SI_Woolf2021!$E$9:$E$93)/10))),Fperm_SI_Woolf2021!$D$9:$D$93))</f>
        <v>7.3347791016421332E-2</v>
      </c>
    </row>
    <row r="152" spans="3:78" x14ac:dyDescent="0.2">
      <c r="C152" s="48">
        <v>920</v>
      </c>
      <c r="D152" s="51" cm="1">
        <f t="array" ref="D152">MIN(1,SLOPE(Fperm_SI_Woolf2021!$F$9:$F$93*EXP(-Fperm_SI_Woolf2021!$I$9:$I$93*$C152*IF(D$58=Fperm_SI_Woolf2021!$E$9:$E$93,1,EXP(LN((1.1*(Fperm_SI_Woolf2021!$E$9:$E$93-D$58)-63.1579*EXP(-0.19*Fperm_SI_Woolf2021!$E$9:$E$93)+63.1579*EXP(-0.19*D$58))/(Fperm_SI_Woolf2021!$E$9:$E$93-D$58))*(D$58-Fperm_SI_Woolf2021!$E$9:$E$93)/10))) + Fperm_SI_Woolf2021!$G$9:$G$93*EXP(-Fperm_SI_Woolf2021!$J$9:$J$93*$C152*IF(D$58=Fperm_SI_Woolf2021!$E$9:$E$93,1,EXP(LN((1.1*(Fperm_SI_Woolf2021!$E$9:$E$93-D$58)-63.1579*EXP(-0.19*Fperm_SI_Woolf2021!$E$9:$E$93)+63.1579*EXP(-0.19*D$58))/(Fperm_SI_Woolf2021!$E$9:$E$93-D$58))*(D$58-Fperm_SI_Woolf2021!$E$9:$E$93)/10))) + Fperm_SI_Woolf2021!$H$9:$H$93*EXP(-Fperm_SI_Woolf2021!$K$9:$K$93*$C152*IF(D$58=Fperm_SI_Woolf2021!$E$9:$E$93,1,EXP(LN((1.1*(Fperm_SI_Woolf2021!$E$9:$E$93-D$58)-63.1579*EXP(-0.19*Fperm_SI_Woolf2021!$E$9:$E$93)+63.1579*EXP(-0.19*D$58))/(Fperm_SI_Woolf2021!$E$9:$E$93-D$58))*(D$58-Fperm_SI_Woolf2021!$E$9:$E$93)/10))),Fperm_SI_Woolf2021!$D$9:$D$93)*D$57+INTERCEPT(Fperm_SI_Woolf2021!$F$9:$F$93*EXP(-Fperm_SI_Woolf2021!$I$9:$I$93*$C152*IF(D$58=Fperm_SI_Woolf2021!$E$9:$E$93,1,EXP(LN((1.1*(Fperm_SI_Woolf2021!$E$9:$E$93-D$58)-63.1579*EXP(-0.19*Fperm_SI_Woolf2021!$E$9:$E$93)+63.1579*EXP(-0.19*D$58))/(Fperm_SI_Woolf2021!$E$9:$E$93-D$58))*(D$58-Fperm_SI_Woolf2021!$E$9:$E$93)/10))) + Fperm_SI_Woolf2021!$G$9:$G$93*EXP(-Fperm_SI_Woolf2021!$J$9:$J$93*$C152*IF(D$58=Fperm_SI_Woolf2021!$E$9:$E$93,1,EXP(LN((1.1*(Fperm_SI_Woolf2021!$E$9:$E$93-D$58)-63.1579*EXP(-0.19*Fperm_SI_Woolf2021!$E$9:$E$93)+63.1579*EXP(-0.19*D$58))/(Fperm_SI_Woolf2021!$E$9:$E$93-D$58))*(D$58-Fperm_SI_Woolf2021!$E$9:$E$93)/10))) + Fperm_SI_Woolf2021!$H$9:$H$93*EXP(-Fperm_SI_Woolf2021!$K$9:$K$93*$C152*IF(D$58=Fperm_SI_Woolf2021!$E$9:$E$93,1,EXP(LN((1.1*(Fperm_SI_Woolf2021!$E$9:$E$93-D$58)-63.1579*EXP(-0.19*Fperm_SI_Woolf2021!$E$9:$E$93)+63.1579*EXP(-0.19*D$58))/(Fperm_SI_Woolf2021!$E$9:$E$93-D$58))*(D$58-Fperm_SI_Woolf2021!$E$9:$E$93)/10))),Fperm_SI_Woolf2021!$D$9:$D$93))</f>
        <v>0.79979855359696639</v>
      </c>
      <c r="E152" s="51" cm="1">
        <f t="array" ref="E152">MIN(1,SLOPE(Fperm_SI_Woolf2021!$F$9:$F$93*EXP(-Fperm_SI_Woolf2021!$I$9:$I$93*$C152*IF(E$58=Fperm_SI_Woolf2021!$E$9:$E$93,1,EXP(LN((1.1*(Fperm_SI_Woolf2021!$E$9:$E$93-E$58)-63.1579*EXP(-0.19*Fperm_SI_Woolf2021!$E$9:$E$93)+63.1579*EXP(-0.19*E$58))/(Fperm_SI_Woolf2021!$E$9:$E$93-E$58))*(E$58-Fperm_SI_Woolf2021!$E$9:$E$93)/10))) + Fperm_SI_Woolf2021!$G$9:$G$93*EXP(-Fperm_SI_Woolf2021!$J$9:$J$93*$C152*IF(E$58=Fperm_SI_Woolf2021!$E$9:$E$93,1,EXP(LN((1.1*(Fperm_SI_Woolf2021!$E$9:$E$93-E$58)-63.1579*EXP(-0.19*Fperm_SI_Woolf2021!$E$9:$E$93)+63.1579*EXP(-0.19*E$58))/(Fperm_SI_Woolf2021!$E$9:$E$93-E$58))*(E$58-Fperm_SI_Woolf2021!$E$9:$E$93)/10))) + Fperm_SI_Woolf2021!$H$9:$H$93*EXP(-Fperm_SI_Woolf2021!$K$9:$K$93*$C152*IF(E$58=Fperm_SI_Woolf2021!$E$9:$E$93,1,EXP(LN((1.1*(Fperm_SI_Woolf2021!$E$9:$E$93-E$58)-63.1579*EXP(-0.19*Fperm_SI_Woolf2021!$E$9:$E$93)+63.1579*EXP(-0.19*E$58))/(Fperm_SI_Woolf2021!$E$9:$E$93-E$58))*(E$58-Fperm_SI_Woolf2021!$E$9:$E$93)/10))),Fperm_SI_Woolf2021!$D$9:$D$93)*E$57+INTERCEPT(Fperm_SI_Woolf2021!$F$9:$F$93*EXP(-Fperm_SI_Woolf2021!$I$9:$I$93*$C152*IF(E$58=Fperm_SI_Woolf2021!$E$9:$E$93,1,EXP(LN((1.1*(Fperm_SI_Woolf2021!$E$9:$E$93-E$58)-63.1579*EXP(-0.19*Fperm_SI_Woolf2021!$E$9:$E$93)+63.1579*EXP(-0.19*E$58))/(Fperm_SI_Woolf2021!$E$9:$E$93-E$58))*(E$58-Fperm_SI_Woolf2021!$E$9:$E$93)/10))) + Fperm_SI_Woolf2021!$G$9:$G$93*EXP(-Fperm_SI_Woolf2021!$J$9:$J$93*$C152*IF(E$58=Fperm_SI_Woolf2021!$E$9:$E$93,1,EXP(LN((1.1*(Fperm_SI_Woolf2021!$E$9:$E$93-E$58)-63.1579*EXP(-0.19*Fperm_SI_Woolf2021!$E$9:$E$93)+63.1579*EXP(-0.19*E$58))/(Fperm_SI_Woolf2021!$E$9:$E$93-E$58))*(E$58-Fperm_SI_Woolf2021!$E$9:$E$93)/10))) + Fperm_SI_Woolf2021!$H$9:$H$93*EXP(-Fperm_SI_Woolf2021!$K$9:$K$93*$C152*IF(E$58=Fperm_SI_Woolf2021!$E$9:$E$93,1,EXP(LN((1.1*(Fperm_SI_Woolf2021!$E$9:$E$93-E$58)-63.1579*EXP(-0.19*Fperm_SI_Woolf2021!$E$9:$E$93)+63.1579*EXP(-0.19*E$58))/(Fperm_SI_Woolf2021!$E$9:$E$93-E$58))*(E$58-Fperm_SI_Woolf2021!$E$9:$E$93)/10))),Fperm_SI_Woolf2021!$D$9:$D$93))</f>
        <v>0.7683218674361324</v>
      </c>
      <c r="F152" s="51" cm="1">
        <f t="array" ref="F152">MIN(1,SLOPE(Fperm_SI_Woolf2021!$F$9:$F$93*EXP(-Fperm_SI_Woolf2021!$I$9:$I$93*$C152*IF(F$58=Fperm_SI_Woolf2021!$E$9:$E$93,1,EXP(LN((1.1*(Fperm_SI_Woolf2021!$E$9:$E$93-F$58)-63.1579*EXP(-0.19*Fperm_SI_Woolf2021!$E$9:$E$93)+63.1579*EXP(-0.19*F$58))/(Fperm_SI_Woolf2021!$E$9:$E$93-F$58))*(F$58-Fperm_SI_Woolf2021!$E$9:$E$93)/10))) + Fperm_SI_Woolf2021!$G$9:$G$93*EXP(-Fperm_SI_Woolf2021!$J$9:$J$93*$C152*IF(F$58=Fperm_SI_Woolf2021!$E$9:$E$93,1,EXP(LN((1.1*(Fperm_SI_Woolf2021!$E$9:$E$93-F$58)-63.1579*EXP(-0.19*Fperm_SI_Woolf2021!$E$9:$E$93)+63.1579*EXP(-0.19*F$58))/(Fperm_SI_Woolf2021!$E$9:$E$93-F$58))*(F$58-Fperm_SI_Woolf2021!$E$9:$E$93)/10))) + Fperm_SI_Woolf2021!$H$9:$H$93*EXP(-Fperm_SI_Woolf2021!$K$9:$K$93*$C152*IF(F$58=Fperm_SI_Woolf2021!$E$9:$E$93,1,EXP(LN((1.1*(Fperm_SI_Woolf2021!$E$9:$E$93-F$58)-63.1579*EXP(-0.19*Fperm_SI_Woolf2021!$E$9:$E$93)+63.1579*EXP(-0.19*F$58))/(Fperm_SI_Woolf2021!$E$9:$E$93-F$58))*(F$58-Fperm_SI_Woolf2021!$E$9:$E$93)/10))),Fperm_SI_Woolf2021!$D$9:$D$93)*F$57+INTERCEPT(Fperm_SI_Woolf2021!$F$9:$F$93*EXP(-Fperm_SI_Woolf2021!$I$9:$I$93*$C152*IF(F$58=Fperm_SI_Woolf2021!$E$9:$E$93,1,EXP(LN((1.1*(Fperm_SI_Woolf2021!$E$9:$E$93-F$58)-63.1579*EXP(-0.19*Fperm_SI_Woolf2021!$E$9:$E$93)+63.1579*EXP(-0.19*F$58))/(Fperm_SI_Woolf2021!$E$9:$E$93-F$58))*(F$58-Fperm_SI_Woolf2021!$E$9:$E$93)/10))) + Fperm_SI_Woolf2021!$G$9:$G$93*EXP(-Fperm_SI_Woolf2021!$J$9:$J$93*$C152*IF(F$58=Fperm_SI_Woolf2021!$E$9:$E$93,1,EXP(LN((1.1*(Fperm_SI_Woolf2021!$E$9:$E$93-F$58)-63.1579*EXP(-0.19*Fperm_SI_Woolf2021!$E$9:$E$93)+63.1579*EXP(-0.19*F$58))/(Fperm_SI_Woolf2021!$E$9:$E$93-F$58))*(F$58-Fperm_SI_Woolf2021!$E$9:$E$93)/10))) + Fperm_SI_Woolf2021!$H$9:$H$93*EXP(-Fperm_SI_Woolf2021!$K$9:$K$93*$C152*IF(F$58=Fperm_SI_Woolf2021!$E$9:$E$93,1,EXP(LN((1.1*(Fperm_SI_Woolf2021!$E$9:$E$93-F$58)-63.1579*EXP(-0.19*Fperm_SI_Woolf2021!$E$9:$E$93)+63.1579*EXP(-0.19*F$58))/(Fperm_SI_Woolf2021!$E$9:$E$93-F$58))*(F$58-Fperm_SI_Woolf2021!$E$9:$E$93)/10))),Fperm_SI_Woolf2021!$D$9:$D$93))</f>
        <v>0.73684518127529852</v>
      </c>
      <c r="G152" s="51" cm="1">
        <f t="array" ref="G152">MIN(1,SLOPE(Fperm_SI_Woolf2021!$F$9:$F$93*EXP(-Fperm_SI_Woolf2021!$I$9:$I$93*$C152*IF(G$58=Fperm_SI_Woolf2021!$E$9:$E$93,1,EXP(LN((1.1*(Fperm_SI_Woolf2021!$E$9:$E$93-G$58)-63.1579*EXP(-0.19*Fperm_SI_Woolf2021!$E$9:$E$93)+63.1579*EXP(-0.19*G$58))/(Fperm_SI_Woolf2021!$E$9:$E$93-G$58))*(G$58-Fperm_SI_Woolf2021!$E$9:$E$93)/10))) + Fperm_SI_Woolf2021!$G$9:$G$93*EXP(-Fperm_SI_Woolf2021!$J$9:$J$93*$C152*IF(G$58=Fperm_SI_Woolf2021!$E$9:$E$93,1,EXP(LN((1.1*(Fperm_SI_Woolf2021!$E$9:$E$93-G$58)-63.1579*EXP(-0.19*Fperm_SI_Woolf2021!$E$9:$E$93)+63.1579*EXP(-0.19*G$58))/(Fperm_SI_Woolf2021!$E$9:$E$93-G$58))*(G$58-Fperm_SI_Woolf2021!$E$9:$E$93)/10))) + Fperm_SI_Woolf2021!$H$9:$H$93*EXP(-Fperm_SI_Woolf2021!$K$9:$K$93*$C152*IF(G$58=Fperm_SI_Woolf2021!$E$9:$E$93,1,EXP(LN((1.1*(Fperm_SI_Woolf2021!$E$9:$E$93-G$58)-63.1579*EXP(-0.19*Fperm_SI_Woolf2021!$E$9:$E$93)+63.1579*EXP(-0.19*G$58))/(Fperm_SI_Woolf2021!$E$9:$E$93-G$58))*(G$58-Fperm_SI_Woolf2021!$E$9:$E$93)/10))),Fperm_SI_Woolf2021!$D$9:$D$93)*G$57+INTERCEPT(Fperm_SI_Woolf2021!$F$9:$F$93*EXP(-Fperm_SI_Woolf2021!$I$9:$I$93*$C152*IF(G$58=Fperm_SI_Woolf2021!$E$9:$E$93,1,EXP(LN((1.1*(Fperm_SI_Woolf2021!$E$9:$E$93-G$58)-63.1579*EXP(-0.19*Fperm_SI_Woolf2021!$E$9:$E$93)+63.1579*EXP(-0.19*G$58))/(Fperm_SI_Woolf2021!$E$9:$E$93-G$58))*(G$58-Fperm_SI_Woolf2021!$E$9:$E$93)/10))) + Fperm_SI_Woolf2021!$G$9:$G$93*EXP(-Fperm_SI_Woolf2021!$J$9:$J$93*$C152*IF(G$58=Fperm_SI_Woolf2021!$E$9:$E$93,1,EXP(LN((1.1*(Fperm_SI_Woolf2021!$E$9:$E$93-G$58)-63.1579*EXP(-0.19*Fperm_SI_Woolf2021!$E$9:$E$93)+63.1579*EXP(-0.19*G$58))/(Fperm_SI_Woolf2021!$E$9:$E$93-G$58))*(G$58-Fperm_SI_Woolf2021!$E$9:$E$93)/10))) + Fperm_SI_Woolf2021!$H$9:$H$93*EXP(-Fperm_SI_Woolf2021!$K$9:$K$93*$C152*IF(G$58=Fperm_SI_Woolf2021!$E$9:$E$93,1,EXP(LN((1.1*(Fperm_SI_Woolf2021!$E$9:$E$93-G$58)-63.1579*EXP(-0.19*Fperm_SI_Woolf2021!$E$9:$E$93)+63.1579*EXP(-0.19*G$58))/(Fperm_SI_Woolf2021!$E$9:$E$93-G$58))*(G$58-Fperm_SI_Woolf2021!$E$9:$E$93)/10))),Fperm_SI_Woolf2021!$D$9:$D$93))</f>
        <v>0.70536849511446464</v>
      </c>
      <c r="H152" s="51" cm="1">
        <f t="array" ref="H152">MIN(1,SLOPE(Fperm_SI_Woolf2021!$F$9:$F$93*EXP(-Fperm_SI_Woolf2021!$I$9:$I$93*$C152*IF(H$58=Fperm_SI_Woolf2021!$E$9:$E$93,1,EXP(LN((1.1*(Fperm_SI_Woolf2021!$E$9:$E$93-H$58)-63.1579*EXP(-0.19*Fperm_SI_Woolf2021!$E$9:$E$93)+63.1579*EXP(-0.19*H$58))/(Fperm_SI_Woolf2021!$E$9:$E$93-H$58))*(H$58-Fperm_SI_Woolf2021!$E$9:$E$93)/10))) + Fperm_SI_Woolf2021!$G$9:$G$93*EXP(-Fperm_SI_Woolf2021!$J$9:$J$93*$C152*IF(H$58=Fperm_SI_Woolf2021!$E$9:$E$93,1,EXP(LN((1.1*(Fperm_SI_Woolf2021!$E$9:$E$93-H$58)-63.1579*EXP(-0.19*Fperm_SI_Woolf2021!$E$9:$E$93)+63.1579*EXP(-0.19*H$58))/(Fperm_SI_Woolf2021!$E$9:$E$93-H$58))*(H$58-Fperm_SI_Woolf2021!$E$9:$E$93)/10))) + Fperm_SI_Woolf2021!$H$9:$H$93*EXP(-Fperm_SI_Woolf2021!$K$9:$K$93*$C152*IF(H$58=Fperm_SI_Woolf2021!$E$9:$E$93,1,EXP(LN((1.1*(Fperm_SI_Woolf2021!$E$9:$E$93-H$58)-63.1579*EXP(-0.19*Fperm_SI_Woolf2021!$E$9:$E$93)+63.1579*EXP(-0.19*H$58))/(Fperm_SI_Woolf2021!$E$9:$E$93-H$58))*(H$58-Fperm_SI_Woolf2021!$E$9:$E$93)/10))),Fperm_SI_Woolf2021!$D$9:$D$93)*H$57+INTERCEPT(Fperm_SI_Woolf2021!$F$9:$F$93*EXP(-Fperm_SI_Woolf2021!$I$9:$I$93*$C152*IF(H$58=Fperm_SI_Woolf2021!$E$9:$E$93,1,EXP(LN((1.1*(Fperm_SI_Woolf2021!$E$9:$E$93-H$58)-63.1579*EXP(-0.19*Fperm_SI_Woolf2021!$E$9:$E$93)+63.1579*EXP(-0.19*H$58))/(Fperm_SI_Woolf2021!$E$9:$E$93-H$58))*(H$58-Fperm_SI_Woolf2021!$E$9:$E$93)/10))) + Fperm_SI_Woolf2021!$G$9:$G$93*EXP(-Fperm_SI_Woolf2021!$J$9:$J$93*$C152*IF(H$58=Fperm_SI_Woolf2021!$E$9:$E$93,1,EXP(LN((1.1*(Fperm_SI_Woolf2021!$E$9:$E$93-H$58)-63.1579*EXP(-0.19*Fperm_SI_Woolf2021!$E$9:$E$93)+63.1579*EXP(-0.19*H$58))/(Fperm_SI_Woolf2021!$E$9:$E$93-H$58))*(H$58-Fperm_SI_Woolf2021!$E$9:$E$93)/10))) + Fperm_SI_Woolf2021!$H$9:$H$93*EXP(-Fperm_SI_Woolf2021!$K$9:$K$93*$C152*IF(H$58=Fperm_SI_Woolf2021!$E$9:$E$93,1,EXP(LN((1.1*(Fperm_SI_Woolf2021!$E$9:$E$93-H$58)-63.1579*EXP(-0.19*Fperm_SI_Woolf2021!$E$9:$E$93)+63.1579*EXP(-0.19*H$58))/(Fperm_SI_Woolf2021!$E$9:$E$93-H$58))*(H$58-Fperm_SI_Woolf2021!$E$9:$E$93)/10))),Fperm_SI_Woolf2021!$D$9:$D$93))</f>
        <v>0.67389180895363077</v>
      </c>
      <c r="I152" s="51" cm="1">
        <f t="array" ref="I152">MIN(1,SLOPE(Fperm_SI_Woolf2021!$F$9:$F$93*EXP(-Fperm_SI_Woolf2021!$I$9:$I$93*$C152*IF(I$58=Fperm_SI_Woolf2021!$E$9:$E$93,1,EXP(LN((1.1*(Fperm_SI_Woolf2021!$E$9:$E$93-I$58)-63.1579*EXP(-0.19*Fperm_SI_Woolf2021!$E$9:$E$93)+63.1579*EXP(-0.19*I$58))/(Fperm_SI_Woolf2021!$E$9:$E$93-I$58))*(I$58-Fperm_SI_Woolf2021!$E$9:$E$93)/10))) + Fperm_SI_Woolf2021!$G$9:$G$93*EXP(-Fperm_SI_Woolf2021!$J$9:$J$93*$C152*IF(I$58=Fperm_SI_Woolf2021!$E$9:$E$93,1,EXP(LN((1.1*(Fperm_SI_Woolf2021!$E$9:$E$93-I$58)-63.1579*EXP(-0.19*Fperm_SI_Woolf2021!$E$9:$E$93)+63.1579*EXP(-0.19*I$58))/(Fperm_SI_Woolf2021!$E$9:$E$93-I$58))*(I$58-Fperm_SI_Woolf2021!$E$9:$E$93)/10))) + Fperm_SI_Woolf2021!$H$9:$H$93*EXP(-Fperm_SI_Woolf2021!$K$9:$K$93*$C152*IF(I$58=Fperm_SI_Woolf2021!$E$9:$E$93,1,EXP(LN((1.1*(Fperm_SI_Woolf2021!$E$9:$E$93-I$58)-63.1579*EXP(-0.19*Fperm_SI_Woolf2021!$E$9:$E$93)+63.1579*EXP(-0.19*I$58))/(Fperm_SI_Woolf2021!$E$9:$E$93-I$58))*(I$58-Fperm_SI_Woolf2021!$E$9:$E$93)/10))),Fperm_SI_Woolf2021!$D$9:$D$93)*I$57+INTERCEPT(Fperm_SI_Woolf2021!$F$9:$F$93*EXP(-Fperm_SI_Woolf2021!$I$9:$I$93*$C152*IF(I$58=Fperm_SI_Woolf2021!$E$9:$E$93,1,EXP(LN((1.1*(Fperm_SI_Woolf2021!$E$9:$E$93-I$58)-63.1579*EXP(-0.19*Fperm_SI_Woolf2021!$E$9:$E$93)+63.1579*EXP(-0.19*I$58))/(Fperm_SI_Woolf2021!$E$9:$E$93-I$58))*(I$58-Fperm_SI_Woolf2021!$E$9:$E$93)/10))) + Fperm_SI_Woolf2021!$G$9:$G$93*EXP(-Fperm_SI_Woolf2021!$J$9:$J$93*$C152*IF(I$58=Fperm_SI_Woolf2021!$E$9:$E$93,1,EXP(LN((1.1*(Fperm_SI_Woolf2021!$E$9:$E$93-I$58)-63.1579*EXP(-0.19*Fperm_SI_Woolf2021!$E$9:$E$93)+63.1579*EXP(-0.19*I$58))/(Fperm_SI_Woolf2021!$E$9:$E$93-I$58))*(I$58-Fperm_SI_Woolf2021!$E$9:$E$93)/10))) + Fperm_SI_Woolf2021!$H$9:$H$93*EXP(-Fperm_SI_Woolf2021!$K$9:$K$93*$C152*IF(I$58=Fperm_SI_Woolf2021!$E$9:$E$93,1,EXP(LN((1.1*(Fperm_SI_Woolf2021!$E$9:$E$93-I$58)-63.1579*EXP(-0.19*Fperm_SI_Woolf2021!$E$9:$E$93)+63.1579*EXP(-0.19*I$58))/(Fperm_SI_Woolf2021!$E$9:$E$93-I$58))*(I$58-Fperm_SI_Woolf2021!$E$9:$E$93)/10))),Fperm_SI_Woolf2021!$D$9:$D$93))</f>
        <v>0.64241512279279678</v>
      </c>
      <c r="J152" s="51" cm="1">
        <f t="array" ref="J152">MIN(1,SLOPE(Fperm_SI_Woolf2021!$F$9:$F$93*EXP(-Fperm_SI_Woolf2021!$I$9:$I$93*$C152*IF(J$58=Fperm_SI_Woolf2021!$E$9:$E$93,1,EXP(LN((1.1*(Fperm_SI_Woolf2021!$E$9:$E$93-J$58)-63.1579*EXP(-0.19*Fperm_SI_Woolf2021!$E$9:$E$93)+63.1579*EXP(-0.19*J$58))/(Fperm_SI_Woolf2021!$E$9:$E$93-J$58))*(J$58-Fperm_SI_Woolf2021!$E$9:$E$93)/10))) + Fperm_SI_Woolf2021!$G$9:$G$93*EXP(-Fperm_SI_Woolf2021!$J$9:$J$93*$C152*IF(J$58=Fperm_SI_Woolf2021!$E$9:$E$93,1,EXP(LN((1.1*(Fperm_SI_Woolf2021!$E$9:$E$93-J$58)-63.1579*EXP(-0.19*Fperm_SI_Woolf2021!$E$9:$E$93)+63.1579*EXP(-0.19*J$58))/(Fperm_SI_Woolf2021!$E$9:$E$93-J$58))*(J$58-Fperm_SI_Woolf2021!$E$9:$E$93)/10))) + Fperm_SI_Woolf2021!$H$9:$H$93*EXP(-Fperm_SI_Woolf2021!$K$9:$K$93*$C152*IF(J$58=Fperm_SI_Woolf2021!$E$9:$E$93,1,EXP(LN((1.1*(Fperm_SI_Woolf2021!$E$9:$E$93-J$58)-63.1579*EXP(-0.19*Fperm_SI_Woolf2021!$E$9:$E$93)+63.1579*EXP(-0.19*J$58))/(Fperm_SI_Woolf2021!$E$9:$E$93-J$58))*(J$58-Fperm_SI_Woolf2021!$E$9:$E$93)/10))),Fperm_SI_Woolf2021!$D$9:$D$93)*J$57+INTERCEPT(Fperm_SI_Woolf2021!$F$9:$F$93*EXP(-Fperm_SI_Woolf2021!$I$9:$I$93*$C152*IF(J$58=Fperm_SI_Woolf2021!$E$9:$E$93,1,EXP(LN((1.1*(Fperm_SI_Woolf2021!$E$9:$E$93-J$58)-63.1579*EXP(-0.19*Fperm_SI_Woolf2021!$E$9:$E$93)+63.1579*EXP(-0.19*J$58))/(Fperm_SI_Woolf2021!$E$9:$E$93-J$58))*(J$58-Fperm_SI_Woolf2021!$E$9:$E$93)/10))) + Fperm_SI_Woolf2021!$G$9:$G$93*EXP(-Fperm_SI_Woolf2021!$J$9:$J$93*$C152*IF(J$58=Fperm_SI_Woolf2021!$E$9:$E$93,1,EXP(LN((1.1*(Fperm_SI_Woolf2021!$E$9:$E$93-J$58)-63.1579*EXP(-0.19*Fperm_SI_Woolf2021!$E$9:$E$93)+63.1579*EXP(-0.19*J$58))/(Fperm_SI_Woolf2021!$E$9:$E$93-J$58))*(J$58-Fperm_SI_Woolf2021!$E$9:$E$93)/10))) + Fperm_SI_Woolf2021!$H$9:$H$93*EXP(-Fperm_SI_Woolf2021!$K$9:$K$93*$C152*IF(J$58=Fperm_SI_Woolf2021!$E$9:$E$93,1,EXP(LN((1.1*(Fperm_SI_Woolf2021!$E$9:$E$93-J$58)-63.1579*EXP(-0.19*Fperm_SI_Woolf2021!$E$9:$E$93)+63.1579*EXP(-0.19*J$58))/(Fperm_SI_Woolf2021!$E$9:$E$93-J$58))*(J$58-Fperm_SI_Woolf2021!$E$9:$E$93)/10))),Fperm_SI_Woolf2021!$D$9:$D$93))</f>
        <v>0.6109384366319629</v>
      </c>
      <c r="K152" s="51" cm="1">
        <f t="array" ref="K152">MIN(1,SLOPE(Fperm_SI_Woolf2021!$F$9:$F$93*EXP(-Fperm_SI_Woolf2021!$I$9:$I$93*$C152*IF(K$58=Fperm_SI_Woolf2021!$E$9:$E$93,1,EXP(LN((1.1*(Fperm_SI_Woolf2021!$E$9:$E$93-K$58)-63.1579*EXP(-0.19*Fperm_SI_Woolf2021!$E$9:$E$93)+63.1579*EXP(-0.19*K$58))/(Fperm_SI_Woolf2021!$E$9:$E$93-K$58))*(K$58-Fperm_SI_Woolf2021!$E$9:$E$93)/10))) + Fperm_SI_Woolf2021!$G$9:$G$93*EXP(-Fperm_SI_Woolf2021!$J$9:$J$93*$C152*IF(K$58=Fperm_SI_Woolf2021!$E$9:$E$93,1,EXP(LN((1.1*(Fperm_SI_Woolf2021!$E$9:$E$93-K$58)-63.1579*EXP(-0.19*Fperm_SI_Woolf2021!$E$9:$E$93)+63.1579*EXP(-0.19*K$58))/(Fperm_SI_Woolf2021!$E$9:$E$93-K$58))*(K$58-Fperm_SI_Woolf2021!$E$9:$E$93)/10))) + Fperm_SI_Woolf2021!$H$9:$H$93*EXP(-Fperm_SI_Woolf2021!$K$9:$K$93*$C152*IF(K$58=Fperm_SI_Woolf2021!$E$9:$E$93,1,EXP(LN((1.1*(Fperm_SI_Woolf2021!$E$9:$E$93-K$58)-63.1579*EXP(-0.19*Fperm_SI_Woolf2021!$E$9:$E$93)+63.1579*EXP(-0.19*K$58))/(Fperm_SI_Woolf2021!$E$9:$E$93-K$58))*(K$58-Fperm_SI_Woolf2021!$E$9:$E$93)/10))),Fperm_SI_Woolf2021!$D$9:$D$93)*K$57+INTERCEPT(Fperm_SI_Woolf2021!$F$9:$F$93*EXP(-Fperm_SI_Woolf2021!$I$9:$I$93*$C152*IF(K$58=Fperm_SI_Woolf2021!$E$9:$E$93,1,EXP(LN((1.1*(Fperm_SI_Woolf2021!$E$9:$E$93-K$58)-63.1579*EXP(-0.19*Fperm_SI_Woolf2021!$E$9:$E$93)+63.1579*EXP(-0.19*K$58))/(Fperm_SI_Woolf2021!$E$9:$E$93-K$58))*(K$58-Fperm_SI_Woolf2021!$E$9:$E$93)/10))) + Fperm_SI_Woolf2021!$G$9:$G$93*EXP(-Fperm_SI_Woolf2021!$J$9:$J$93*$C152*IF(K$58=Fperm_SI_Woolf2021!$E$9:$E$93,1,EXP(LN((1.1*(Fperm_SI_Woolf2021!$E$9:$E$93-K$58)-63.1579*EXP(-0.19*Fperm_SI_Woolf2021!$E$9:$E$93)+63.1579*EXP(-0.19*K$58))/(Fperm_SI_Woolf2021!$E$9:$E$93-K$58))*(K$58-Fperm_SI_Woolf2021!$E$9:$E$93)/10))) + Fperm_SI_Woolf2021!$H$9:$H$93*EXP(-Fperm_SI_Woolf2021!$K$9:$K$93*$C152*IF(K$58=Fperm_SI_Woolf2021!$E$9:$E$93,1,EXP(LN((1.1*(Fperm_SI_Woolf2021!$E$9:$E$93-K$58)-63.1579*EXP(-0.19*Fperm_SI_Woolf2021!$E$9:$E$93)+63.1579*EXP(-0.19*K$58))/(Fperm_SI_Woolf2021!$E$9:$E$93-K$58))*(K$58-Fperm_SI_Woolf2021!$E$9:$E$93)/10))),Fperm_SI_Woolf2021!$D$9:$D$93))</f>
        <v>0.57946175047112902</v>
      </c>
      <c r="L152" s="51" cm="1">
        <f t="array" ref="L152">MIN(1,SLOPE(Fperm_SI_Woolf2021!$F$9:$F$93*EXP(-Fperm_SI_Woolf2021!$I$9:$I$93*$C152*IF(L$58=Fperm_SI_Woolf2021!$E$9:$E$93,1,EXP(LN((1.1*(Fperm_SI_Woolf2021!$E$9:$E$93-L$58)-63.1579*EXP(-0.19*Fperm_SI_Woolf2021!$E$9:$E$93)+63.1579*EXP(-0.19*L$58))/(Fperm_SI_Woolf2021!$E$9:$E$93-L$58))*(L$58-Fperm_SI_Woolf2021!$E$9:$E$93)/10))) + Fperm_SI_Woolf2021!$G$9:$G$93*EXP(-Fperm_SI_Woolf2021!$J$9:$J$93*$C152*IF(L$58=Fperm_SI_Woolf2021!$E$9:$E$93,1,EXP(LN((1.1*(Fperm_SI_Woolf2021!$E$9:$E$93-L$58)-63.1579*EXP(-0.19*Fperm_SI_Woolf2021!$E$9:$E$93)+63.1579*EXP(-0.19*L$58))/(Fperm_SI_Woolf2021!$E$9:$E$93-L$58))*(L$58-Fperm_SI_Woolf2021!$E$9:$E$93)/10))) + Fperm_SI_Woolf2021!$H$9:$H$93*EXP(-Fperm_SI_Woolf2021!$K$9:$K$93*$C152*IF(L$58=Fperm_SI_Woolf2021!$E$9:$E$93,1,EXP(LN((1.1*(Fperm_SI_Woolf2021!$E$9:$E$93-L$58)-63.1579*EXP(-0.19*Fperm_SI_Woolf2021!$E$9:$E$93)+63.1579*EXP(-0.19*L$58))/(Fperm_SI_Woolf2021!$E$9:$E$93-L$58))*(L$58-Fperm_SI_Woolf2021!$E$9:$E$93)/10))),Fperm_SI_Woolf2021!$D$9:$D$93)*L$57+INTERCEPT(Fperm_SI_Woolf2021!$F$9:$F$93*EXP(-Fperm_SI_Woolf2021!$I$9:$I$93*$C152*IF(L$58=Fperm_SI_Woolf2021!$E$9:$E$93,1,EXP(LN((1.1*(Fperm_SI_Woolf2021!$E$9:$E$93-L$58)-63.1579*EXP(-0.19*Fperm_SI_Woolf2021!$E$9:$E$93)+63.1579*EXP(-0.19*L$58))/(Fperm_SI_Woolf2021!$E$9:$E$93-L$58))*(L$58-Fperm_SI_Woolf2021!$E$9:$E$93)/10))) + Fperm_SI_Woolf2021!$G$9:$G$93*EXP(-Fperm_SI_Woolf2021!$J$9:$J$93*$C152*IF(L$58=Fperm_SI_Woolf2021!$E$9:$E$93,1,EXP(LN((1.1*(Fperm_SI_Woolf2021!$E$9:$E$93-L$58)-63.1579*EXP(-0.19*Fperm_SI_Woolf2021!$E$9:$E$93)+63.1579*EXP(-0.19*L$58))/(Fperm_SI_Woolf2021!$E$9:$E$93-L$58))*(L$58-Fperm_SI_Woolf2021!$E$9:$E$93)/10))) + Fperm_SI_Woolf2021!$H$9:$H$93*EXP(-Fperm_SI_Woolf2021!$K$9:$K$93*$C152*IF(L$58=Fperm_SI_Woolf2021!$E$9:$E$93,1,EXP(LN((1.1*(Fperm_SI_Woolf2021!$E$9:$E$93-L$58)-63.1579*EXP(-0.19*Fperm_SI_Woolf2021!$E$9:$E$93)+63.1579*EXP(-0.19*L$58))/(Fperm_SI_Woolf2021!$E$9:$E$93-L$58))*(L$58-Fperm_SI_Woolf2021!$E$9:$E$93)/10))),Fperm_SI_Woolf2021!$D$9:$D$93))</f>
        <v>0.54798506431029503</v>
      </c>
      <c r="M152" s="51" cm="1">
        <f t="array" ref="M152">MIN(1,SLOPE(Fperm_SI_Woolf2021!$F$9:$F$93*EXP(-Fperm_SI_Woolf2021!$I$9:$I$93*$C152*IF(M$58=Fperm_SI_Woolf2021!$E$9:$E$93,1,EXP(LN((1.1*(Fperm_SI_Woolf2021!$E$9:$E$93-M$58)-63.1579*EXP(-0.19*Fperm_SI_Woolf2021!$E$9:$E$93)+63.1579*EXP(-0.19*M$58))/(Fperm_SI_Woolf2021!$E$9:$E$93-M$58))*(M$58-Fperm_SI_Woolf2021!$E$9:$E$93)/10))) + Fperm_SI_Woolf2021!$G$9:$G$93*EXP(-Fperm_SI_Woolf2021!$J$9:$J$93*$C152*IF(M$58=Fperm_SI_Woolf2021!$E$9:$E$93,1,EXP(LN((1.1*(Fperm_SI_Woolf2021!$E$9:$E$93-M$58)-63.1579*EXP(-0.19*Fperm_SI_Woolf2021!$E$9:$E$93)+63.1579*EXP(-0.19*M$58))/(Fperm_SI_Woolf2021!$E$9:$E$93-M$58))*(M$58-Fperm_SI_Woolf2021!$E$9:$E$93)/10))) + Fperm_SI_Woolf2021!$H$9:$H$93*EXP(-Fperm_SI_Woolf2021!$K$9:$K$93*$C152*IF(M$58=Fperm_SI_Woolf2021!$E$9:$E$93,1,EXP(LN((1.1*(Fperm_SI_Woolf2021!$E$9:$E$93-M$58)-63.1579*EXP(-0.19*Fperm_SI_Woolf2021!$E$9:$E$93)+63.1579*EXP(-0.19*M$58))/(Fperm_SI_Woolf2021!$E$9:$E$93-M$58))*(M$58-Fperm_SI_Woolf2021!$E$9:$E$93)/10))),Fperm_SI_Woolf2021!$D$9:$D$93)*M$57+INTERCEPT(Fperm_SI_Woolf2021!$F$9:$F$93*EXP(-Fperm_SI_Woolf2021!$I$9:$I$93*$C152*IF(M$58=Fperm_SI_Woolf2021!$E$9:$E$93,1,EXP(LN((1.1*(Fperm_SI_Woolf2021!$E$9:$E$93-M$58)-63.1579*EXP(-0.19*Fperm_SI_Woolf2021!$E$9:$E$93)+63.1579*EXP(-0.19*M$58))/(Fperm_SI_Woolf2021!$E$9:$E$93-M$58))*(M$58-Fperm_SI_Woolf2021!$E$9:$E$93)/10))) + Fperm_SI_Woolf2021!$G$9:$G$93*EXP(-Fperm_SI_Woolf2021!$J$9:$J$93*$C152*IF(M$58=Fperm_SI_Woolf2021!$E$9:$E$93,1,EXP(LN((1.1*(Fperm_SI_Woolf2021!$E$9:$E$93-M$58)-63.1579*EXP(-0.19*Fperm_SI_Woolf2021!$E$9:$E$93)+63.1579*EXP(-0.19*M$58))/(Fperm_SI_Woolf2021!$E$9:$E$93-M$58))*(M$58-Fperm_SI_Woolf2021!$E$9:$E$93)/10))) + Fperm_SI_Woolf2021!$H$9:$H$93*EXP(-Fperm_SI_Woolf2021!$K$9:$K$93*$C152*IF(M$58=Fperm_SI_Woolf2021!$E$9:$E$93,1,EXP(LN((1.1*(Fperm_SI_Woolf2021!$E$9:$E$93-M$58)-63.1579*EXP(-0.19*Fperm_SI_Woolf2021!$E$9:$E$93)+63.1579*EXP(-0.19*M$58))/(Fperm_SI_Woolf2021!$E$9:$E$93-M$58))*(M$58-Fperm_SI_Woolf2021!$E$9:$E$93)/10))),Fperm_SI_Woolf2021!$D$9:$D$93))</f>
        <v>0.51650837814946127</v>
      </c>
      <c r="N152" s="51" cm="1">
        <f t="array" ref="N152">MIN(1,SLOPE(Fperm_SI_Woolf2021!$F$9:$F$93*EXP(-Fperm_SI_Woolf2021!$I$9:$I$93*$C152*IF(N$58=Fperm_SI_Woolf2021!$E$9:$E$93,1,EXP(LN((1.1*(Fperm_SI_Woolf2021!$E$9:$E$93-N$58)-63.1579*EXP(-0.19*Fperm_SI_Woolf2021!$E$9:$E$93)+63.1579*EXP(-0.19*N$58))/(Fperm_SI_Woolf2021!$E$9:$E$93-N$58))*(N$58-Fperm_SI_Woolf2021!$E$9:$E$93)/10))) + Fperm_SI_Woolf2021!$G$9:$G$93*EXP(-Fperm_SI_Woolf2021!$J$9:$J$93*$C152*IF(N$58=Fperm_SI_Woolf2021!$E$9:$E$93,1,EXP(LN((1.1*(Fperm_SI_Woolf2021!$E$9:$E$93-N$58)-63.1579*EXP(-0.19*Fperm_SI_Woolf2021!$E$9:$E$93)+63.1579*EXP(-0.19*N$58))/(Fperm_SI_Woolf2021!$E$9:$E$93-N$58))*(N$58-Fperm_SI_Woolf2021!$E$9:$E$93)/10))) + Fperm_SI_Woolf2021!$H$9:$H$93*EXP(-Fperm_SI_Woolf2021!$K$9:$K$93*$C152*IF(N$58=Fperm_SI_Woolf2021!$E$9:$E$93,1,EXP(LN((1.1*(Fperm_SI_Woolf2021!$E$9:$E$93-N$58)-63.1579*EXP(-0.19*Fperm_SI_Woolf2021!$E$9:$E$93)+63.1579*EXP(-0.19*N$58))/(Fperm_SI_Woolf2021!$E$9:$E$93-N$58))*(N$58-Fperm_SI_Woolf2021!$E$9:$E$93)/10))),Fperm_SI_Woolf2021!$D$9:$D$93)*N$57+INTERCEPT(Fperm_SI_Woolf2021!$F$9:$F$93*EXP(-Fperm_SI_Woolf2021!$I$9:$I$93*$C152*IF(N$58=Fperm_SI_Woolf2021!$E$9:$E$93,1,EXP(LN((1.1*(Fperm_SI_Woolf2021!$E$9:$E$93-N$58)-63.1579*EXP(-0.19*Fperm_SI_Woolf2021!$E$9:$E$93)+63.1579*EXP(-0.19*N$58))/(Fperm_SI_Woolf2021!$E$9:$E$93-N$58))*(N$58-Fperm_SI_Woolf2021!$E$9:$E$93)/10))) + Fperm_SI_Woolf2021!$G$9:$G$93*EXP(-Fperm_SI_Woolf2021!$J$9:$J$93*$C152*IF(N$58=Fperm_SI_Woolf2021!$E$9:$E$93,1,EXP(LN((1.1*(Fperm_SI_Woolf2021!$E$9:$E$93-N$58)-63.1579*EXP(-0.19*Fperm_SI_Woolf2021!$E$9:$E$93)+63.1579*EXP(-0.19*N$58))/(Fperm_SI_Woolf2021!$E$9:$E$93-N$58))*(N$58-Fperm_SI_Woolf2021!$E$9:$E$93)/10))) + Fperm_SI_Woolf2021!$H$9:$H$93*EXP(-Fperm_SI_Woolf2021!$K$9:$K$93*$C152*IF(N$58=Fperm_SI_Woolf2021!$E$9:$E$93,1,EXP(LN((1.1*(Fperm_SI_Woolf2021!$E$9:$E$93-N$58)-63.1579*EXP(-0.19*Fperm_SI_Woolf2021!$E$9:$E$93)+63.1579*EXP(-0.19*N$58))/(Fperm_SI_Woolf2021!$E$9:$E$93-N$58))*(N$58-Fperm_SI_Woolf2021!$E$9:$E$93)/10))),Fperm_SI_Woolf2021!$D$9:$D$93))</f>
        <v>0.48503169198862728</v>
      </c>
      <c r="O152" s="51" cm="1">
        <f t="array" ref="O152">MIN(1,SLOPE(Fperm_SI_Woolf2021!$F$9:$F$93*EXP(-Fperm_SI_Woolf2021!$I$9:$I$93*$C152*IF(O$58=Fperm_SI_Woolf2021!$E$9:$E$93,1,EXP(LN((1.1*(Fperm_SI_Woolf2021!$E$9:$E$93-O$58)-63.1579*EXP(-0.19*Fperm_SI_Woolf2021!$E$9:$E$93)+63.1579*EXP(-0.19*O$58))/(Fperm_SI_Woolf2021!$E$9:$E$93-O$58))*(O$58-Fperm_SI_Woolf2021!$E$9:$E$93)/10))) + Fperm_SI_Woolf2021!$G$9:$G$93*EXP(-Fperm_SI_Woolf2021!$J$9:$J$93*$C152*IF(O$58=Fperm_SI_Woolf2021!$E$9:$E$93,1,EXP(LN((1.1*(Fperm_SI_Woolf2021!$E$9:$E$93-O$58)-63.1579*EXP(-0.19*Fperm_SI_Woolf2021!$E$9:$E$93)+63.1579*EXP(-0.19*O$58))/(Fperm_SI_Woolf2021!$E$9:$E$93-O$58))*(O$58-Fperm_SI_Woolf2021!$E$9:$E$93)/10))) + Fperm_SI_Woolf2021!$H$9:$H$93*EXP(-Fperm_SI_Woolf2021!$K$9:$K$93*$C152*IF(O$58=Fperm_SI_Woolf2021!$E$9:$E$93,1,EXP(LN((1.1*(Fperm_SI_Woolf2021!$E$9:$E$93-O$58)-63.1579*EXP(-0.19*Fperm_SI_Woolf2021!$E$9:$E$93)+63.1579*EXP(-0.19*O$58))/(Fperm_SI_Woolf2021!$E$9:$E$93-O$58))*(O$58-Fperm_SI_Woolf2021!$E$9:$E$93)/10))),Fperm_SI_Woolf2021!$D$9:$D$93)*O$57+INTERCEPT(Fperm_SI_Woolf2021!$F$9:$F$93*EXP(-Fperm_SI_Woolf2021!$I$9:$I$93*$C152*IF(O$58=Fperm_SI_Woolf2021!$E$9:$E$93,1,EXP(LN((1.1*(Fperm_SI_Woolf2021!$E$9:$E$93-O$58)-63.1579*EXP(-0.19*Fperm_SI_Woolf2021!$E$9:$E$93)+63.1579*EXP(-0.19*O$58))/(Fperm_SI_Woolf2021!$E$9:$E$93-O$58))*(O$58-Fperm_SI_Woolf2021!$E$9:$E$93)/10))) + Fperm_SI_Woolf2021!$G$9:$G$93*EXP(-Fperm_SI_Woolf2021!$J$9:$J$93*$C152*IF(O$58=Fperm_SI_Woolf2021!$E$9:$E$93,1,EXP(LN((1.1*(Fperm_SI_Woolf2021!$E$9:$E$93-O$58)-63.1579*EXP(-0.19*Fperm_SI_Woolf2021!$E$9:$E$93)+63.1579*EXP(-0.19*O$58))/(Fperm_SI_Woolf2021!$E$9:$E$93-O$58))*(O$58-Fperm_SI_Woolf2021!$E$9:$E$93)/10))) + Fperm_SI_Woolf2021!$H$9:$H$93*EXP(-Fperm_SI_Woolf2021!$K$9:$K$93*$C152*IF(O$58=Fperm_SI_Woolf2021!$E$9:$E$93,1,EXP(LN((1.1*(Fperm_SI_Woolf2021!$E$9:$E$93-O$58)-63.1579*EXP(-0.19*Fperm_SI_Woolf2021!$E$9:$E$93)+63.1579*EXP(-0.19*O$58))/(Fperm_SI_Woolf2021!$E$9:$E$93-O$58))*(O$58-Fperm_SI_Woolf2021!$E$9:$E$93)/10))),Fperm_SI_Woolf2021!$D$9:$D$93))</f>
        <v>0.45355500582779334</v>
      </c>
      <c r="P152" s="51" cm="1">
        <f t="array" ref="P152">MIN(1,SLOPE(Fperm_SI_Woolf2021!$F$9:$F$93*EXP(-Fperm_SI_Woolf2021!$I$9:$I$93*$C152*IF(P$58=Fperm_SI_Woolf2021!$E$9:$E$93,1,EXP(LN((1.1*(Fperm_SI_Woolf2021!$E$9:$E$93-P$58)-63.1579*EXP(-0.19*Fperm_SI_Woolf2021!$E$9:$E$93)+63.1579*EXP(-0.19*P$58))/(Fperm_SI_Woolf2021!$E$9:$E$93-P$58))*(P$58-Fperm_SI_Woolf2021!$E$9:$E$93)/10))) + Fperm_SI_Woolf2021!$G$9:$G$93*EXP(-Fperm_SI_Woolf2021!$J$9:$J$93*$C152*IF(P$58=Fperm_SI_Woolf2021!$E$9:$E$93,1,EXP(LN((1.1*(Fperm_SI_Woolf2021!$E$9:$E$93-P$58)-63.1579*EXP(-0.19*Fperm_SI_Woolf2021!$E$9:$E$93)+63.1579*EXP(-0.19*P$58))/(Fperm_SI_Woolf2021!$E$9:$E$93-P$58))*(P$58-Fperm_SI_Woolf2021!$E$9:$E$93)/10))) + Fperm_SI_Woolf2021!$H$9:$H$93*EXP(-Fperm_SI_Woolf2021!$K$9:$K$93*$C152*IF(P$58=Fperm_SI_Woolf2021!$E$9:$E$93,1,EXP(LN((1.1*(Fperm_SI_Woolf2021!$E$9:$E$93-P$58)-63.1579*EXP(-0.19*Fperm_SI_Woolf2021!$E$9:$E$93)+63.1579*EXP(-0.19*P$58))/(Fperm_SI_Woolf2021!$E$9:$E$93-P$58))*(P$58-Fperm_SI_Woolf2021!$E$9:$E$93)/10))),Fperm_SI_Woolf2021!$D$9:$D$93)*P$57+INTERCEPT(Fperm_SI_Woolf2021!$F$9:$F$93*EXP(-Fperm_SI_Woolf2021!$I$9:$I$93*$C152*IF(P$58=Fperm_SI_Woolf2021!$E$9:$E$93,1,EXP(LN((1.1*(Fperm_SI_Woolf2021!$E$9:$E$93-P$58)-63.1579*EXP(-0.19*Fperm_SI_Woolf2021!$E$9:$E$93)+63.1579*EXP(-0.19*P$58))/(Fperm_SI_Woolf2021!$E$9:$E$93-P$58))*(P$58-Fperm_SI_Woolf2021!$E$9:$E$93)/10))) + Fperm_SI_Woolf2021!$G$9:$G$93*EXP(-Fperm_SI_Woolf2021!$J$9:$J$93*$C152*IF(P$58=Fperm_SI_Woolf2021!$E$9:$E$93,1,EXP(LN((1.1*(Fperm_SI_Woolf2021!$E$9:$E$93-P$58)-63.1579*EXP(-0.19*Fperm_SI_Woolf2021!$E$9:$E$93)+63.1579*EXP(-0.19*P$58))/(Fperm_SI_Woolf2021!$E$9:$E$93-P$58))*(P$58-Fperm_SI_Woolf2021!$E$9:$E$93)/10))) + Fperm_SI_Woolf2021!$H$9:$H$93*EXP(-Fperm_SI_Woolf2021!$K$9:$K$93*$C152*IF(P$58=Fperm_SI_Woolf2021!$E$9:$E$93,1,EXP(LN((1.1*(Fperm_SI_Woolf2021!$E$9:$E$93-P$58)-63.1579*EXP(-0.19*Fperm_SI_Woolf2021!$E$9:$E$93)+63.1579*EXP(-0.19*P$58))/(Fperm_SI_Woolf2021!$E$9:$E$93-P$58))*(P$58-Fperm_SI_Woolf2021!$E$9:$E$93)/10))),Fperm_SI_Woolf2021!$D$9:$D$93))</f>
        <v>0.42207831966695941</v>
      </c>
      <c r="Q152" s="51" cm="1">
        <f t="array" ref="Q152">MIN(1,SLOPE(Fperm_SI_Woolf2021!$F$9:$F$93*EXP(-Fperm_SI_Woolf2021!$I$9:$I$93*$C152*IF(Q$58=Fperm_SI_Woolf2021!$E$9:$E$93,1,EXP(LN((1.1*(Fperm_SI_Woolf2021!$E$9:$E$93-Q$58)-63.1579*EXP(-0.19*Fperm_SI_Woolf2021!$E$9:$E$93)+63.1579*EXP(-0.19*Q$58))/(Fperm_SI_Woolf2021!$E$9:$E$93-Q$58))*(Q$58-Fperm_SI_Woolf2021!$E$9:$E$93)/10))) + Fperm_SI_Woolf2021!$G$9:$G$93*EXP(-Fperm_SI_Woolf2021!$J$9:$J$93*$C152*IF(Q$58=Fperm_SI_Woolf2021!$E$9:$E$93,1,EXP(LN((1.1*(Fperm_SI_Woolf2021!$E$9:$E$93-Q$58)-63.1579*EXP(-0.19*Fperm_SI_Woolf2021!$E$9:$E$93)+63.1579*EXP(-0.19*Q$58))/(Fperm_SI_Woolf2021!$E$9:$E$93-Q$58))*(Q$58-Fperm_SI_Woolf2021!$E$9:$E$93)/10))) + Fperm_SI_Woolf2021!$H$9:$H$93*EXP(-Fperm_SI_Woolf2021!$K$9:$K$93*$C152*IF(Q$58=Fperm_SI_Woolf2021!$E$9:$E$93,1,EXP(LN((1.1*(Fperm_SI_Woolf2021!$E$9:$E$93-Q$58)-63.1579*EXP(-0.19*Fperm_SI_Woolf2021!$E$9:$E$93)+63.1579*EXP(-0.19*Q$58))/(Fperm_SI_Woolf2021!$E$9:$E$93-Q$58))*(Q$58-Fperm_SI_Woolf2021!$E$9:$E$93)/10))),Fperm_SI_Woolf2021!$D$9:$D$93)*Q$57+INTERCEPT(Fperm_SI_Woolf2021!$F$9:$F$93*EXP(-Fperm_SI_Woolf2021!$I$9:$I$93*$C152*IF(Q$58=Fperm_SI_Woolf2021!$E$9:$E$93,1,EXP(LN((1.1*(Fperm_SI_Woolf2021!$E$9:$E$93-Q$58)-63.1579*EXP(-0.19*Fperm_SI_Woolf2021!$E$9:$E$93)+63.1579*EXP(-0.19*Q$58))/(Fperm_SI_Woolf2021!$E$9:$E$93-Q$58))*(Q$58-Fperm_SI_Woolf2021!$E$9:$E$93)/10))) + Fperm_SI_Woolf2021!$G$9:$G$93*EXP(-Fperm_SI_Woolf2021!$J$9:$J$93*$C152*IF(Q$58=Fperm_SI_Woolf2021!$E$9:$E$93,1,EXP(LN((1.1*(Fperm_SI_Woolf2021!$E$9:$E$93-Q$58)-63.1579*EXP(-0.19*Fperm_SI_Woolf2021!$E$9:$E$93)+63.1579*EXP(-0.19*Q$58))/(Fperm_SI_Woolf2021!$E$9:$E$93-Q$58))*(Q$58-Fperm_SI_Woolf2021!$E$9:$E$93)/10))) + Fperm_SI_Woolf2021!$H$9:$H$93*EXP(-Fperm_SI_Woolf2021!$K$9:$K$93*$C152*IF(Q$58=Fperm_SI_Woolf2021!$E$9:$E$93,1,EXP(LN((1.1*(Fperm_SI_Woolf2021!$E$9:$E$93-Q$58)-63.1579*EXP(-0.19*Fperm_SI_Woolf2021!$E$9:$E$93)+63.1579*EXP(-0.19*Q$58))/(Fperm_SI_Woolf2021!$E$9:$E$93-Q$58))*(Q$58-Fperm_SI_Woolf2021!$E$9:$E$93)/10))),Fperm_SI_Woolf2021!$D$9:$D$93))</f>
        <v>0.39060163350612548</v>
      </c>
      <c r="R152" s="51" cm="1">
        <f t="array" ref="R152">MIN(1,SLOPE(Fperm_SI_Woolf2021!$F$9:$F$93*EXP(-Fperm_SI_Woolf2021!$I$9:$I$93*$C152*IF(R$58=Fperm_SI_Woolf2021!$E$9:$E$93,1,EXP(LN((1.1*(Fperm_SI_Woolf2021!$E$9:$E$93-R$58)-63.1579*EXP(-0.19*Fperm_SI_Woolf2021!$E$9:$E$93)+63.1579*EXP(-0.19*R$58))/(Fperm_SI_Woolf2021!$E$9:$E$93-R$58))*(R$58-Fperm_SI_Woolf2021!$E$9:$E$93)/10))) + Fperm_SI_Woolf2021!$G$9:$G$93*EXP(-Fperm_SI_Woolf2021!$J$9:$J$93*$C152*IF(R$58=Fperm_SI_Woolf2021!$E$9:$E$93,1,EXP(LN((1.1*(Fperm_SI_Woolf2021!$E$9:$E$93-R$58)-63.1579*EXP(-0.19*Fperm_SI_Woolf2021!$E$9:$E$93)+63.1579*EXP(-0.19*R$58))/(Fperm_SI_Woolf2021!$E$9:$E$93-R$58))*(R$58-Fperm_SI_Woolf2021!$E$9:$E$93)/10))) + Fperm_SI_Woolf2021!$H$9:$H$93*EXP(-Fperm_SI_Woolf2021!$K$9:$K$93*$C152*IF(R$58=Fperm_SI_Woolf2021!$E$9:$E$93,1,EXP(LN((1.1*(Fperm_SI_Woolf2021!$E$9:$E$93-R$58)-63.1579*EXP(-0.19*Fperm_SI_Woolf2021!$E$9:$E$93)+63.1579*EXP(-0.19*R$58))/(Fperm_SI_Woolf2021!$E$9:$E$93-R$58))*(R$58-Fperm_SI_Woolf2021!$E$9:$E$93)/10))),Fperm_SI_Woolf2021!$D$9:$D$93)*R$57+INTERCEPT(Fperm_SI_Woolf2021!$F$9:$F$93*EXP(-Fperm_SI_Woolf2021!$I$9:$I$93*$C152*IF(R$58=Fperm_SI_Woolf2021!$E$9:$E$93,1,EXP(LN((1.1*(Fperm_SI_Woolf2021!$E$9:$E$93-R$58)-63.1579*EXP(-0.19*Fperm_SI_Woolf2021!$E$9:$E$93)+63.1579*EXP(-0.19*R$58))/(Fperm_SI_Woolf2021!$E$9:$E$93-R$58))*(R$58-Fperm_SI_Woolf2021!$E$9:$E$93)/10))) + Fperm_SI_Woolf2021!$G$9:$G$93*EXP(-Fperm_SI_Woolf2021!$J$9:$J$93*$C152*IF(R$58=Fperm_SI_Woolf2021!$E$9:$E$93,1,EXP(LN((1.1*(Fperm_SI_Woolf2021!$E$9:$E$93-R$58)-63.1579*EXP(-0.19*Fperm_SI_Woolf2021!$E$9:$E$93)+63.1579*EXP(-0.19*R$58))/(Fperm_SI_Woolf2021!$E$9:$E$93-R$58))*(R$58-Fperm_SI_Woolf2021!$E$9:$E$93)/10))) + Fperm_SI_Woolf2021!$H$9:$H$93*EXP(-Fperm_SI_Woolf2021!$K$9:$K$93*$C152*IF(R$58=Fperm_SI_Woolf2021!$E$9:$E$93,1,EXP(LN((1.1*(Fperm_SI_Woolf2021!$E$9:$E$93-R$58)-63.1579*EXP(-0.19*Fperm_SI_Woolf2021!$E$9:$E$93)+63.1579*EXP(-0.19*R$58))/(Fperm_SI_Woolf2021!$E$9:$E$93-R$58))*(R$58-Fperm_SI_Woolf2021!$E$9:$E$93)/10))),Fperm_SI_Woolf2021!$D$9:$D$93))</f>
        <v>0.35912494734529155</v>
      </c>
      <c r="S152" s="51" cm="1">
        <f t="array" ref="S152">MIN(1,SLOPE(Fperm_SI_Woolf2021!$F$9:$F$93*EXP(-Fperm_SI_Woolf2021!$I$9:$I$93*$C152*IF(S$58=Fperm_SI_Woolf2021!$E$9:$E$93,1,EXP(LN((1.1*(Fperm_SI_Woolf2021!$E$9:$E$93-S$58)-63.1579*EXP(-0.19*Fperm_SI_Woolf2021!$E$9:$E$93)+63.1579*EXP(-0.19*S$58))/(Fperm_SI_Woolf2021!$E$9:$E$93-S$58))*(S$58-Fperm_SI_Woolf2021!$E$9:$E$93)/10))) + Fperm_SI_Woolf2021!$G$9:$G$93*EXP(-Fperm_SI_Woolf2021!$J$9:$J$93*$C152*IF(S$58=Fperm_SI_Woolf2021!$E$9:$E$93,1,EXP(LN((1.1*(Fperm_SI_Woolf2021!$E$9:$E$93-S$58)-63.1579*EXP(-0.19*Fperm_SI_Woolf2021!$E$9:$E$93)+63.1579*EXP(-0.19*S$58))/(Fperm_SI_Woolf2021!$E$9:$E$93-S$58))*(S$58-Fperm_SI_Woolf2021!$E$9:$E$93)/10))) + Fperm_SI_Woolf2021!$H$9:$H$93*EXP(-Fperm_SI_Woolf2021!$K$9:$K$93*$C152*IF(S$58=Fperm_SI_Woolf2021!$E$9:$E$93,1,EXP(LN((1.1*(Fperm_SI_Woolf2021!$E$9:$E$93-S$58)-63.1579*EXP(-0.19*Fperm_SI_Woolf2021!$E$9:$E$93)+63.1579*EXP(-0.19*S$58))/(Fperm_SI_Woolf2021!$E$9:$E$93-S$58))*(S$58-Fperm_SI_Woolf2021!$E$9:$E$93)/10))),Fperm_SI_Woolf2021!$D$9:$D$93)*S$57+INTERCEPT(Fperm_SI_Woolf2021!$F$9:$F$93*EXP(-Fperm_SI_Woolf2021!$I$9:$I$93*$C152*IF(S$58=Fperm_SI_Woolf2021!$E$9:$E$93,1,EXP(LN((1.1*(Fperm_SI_Woolf2021!$E$9:$E$93-S$58)-63.1579*EXP(-0.19*Fperm_SI_Woolf2021!$E$9:$E$93)+63.1579*EXP(-0.19*S$58))/(Fperm_SI_Woolf2021!$E$9:$E$93-S$58))*(S$58-Fperm_SI_Woolf2021!$E$9:$E$93)/10))) + Fperm_SI_Woolf2021!$G$9:$G$93*EXP(-Fperm_SI_Woolf2021!$J$9:$J$93*$C152*IF(S$58=Fperm_SI_Woolf2021!$E$9:$E$93,1,EXP(LN((1.1*(Fperm_SI_Woolf2021!$E$9:$E$93-S$58)-63.1579*EXP(-0.19*Fperm_SI_Woolf2021!$E$9:$E$93)+63.1579*EXP(-0.19*S$58))/(Fperm_SI_Woolf2021!$E$9:$E$93-S$58))*(S$58-Fperm_SI_Woolf2021!$E$9:$E$93)/10))) + Fperm_SI_Woolf2021!$H$9:$H$93*EXP(-Fperm_SI_Woolf2021!$K$9:$K$93*$C152*IF(S$58=Fperm_SI_Woolf2021!$E$9:$E$93,1,EXP(LN((1.1*(Fperm_SI_Woolf2021!$E$9:$E$93-S$58)-63.1579*EXP(-0.19*Fperm_SI_Woolf2021!$E$9:$E$93)+63.1579*EXP(-0.19*S$58))/(Fperm_SI_Woolf2021!$E$9:$E$93-S$58))*(S$58-Fperm_SI_Woolf2021!$E$9:$E$93)/10))),Fperm_SI_Woolf2021!$D$9:$D$93))</f>
        <v>0.48122814424325144</v>
      </c>
      <c r="T152" s="51" cm="1">
        <f t="array" ref="T152">MIN(1,SLOPE(Fperm_SI_Woolf2021!$F$9:$F$93*EXP(-Fperm_SI_Woolf2021!$I$9:$I$93*$C152*IF(T$58=Fperm_SI_Woolf2021!$E$9:$E$93,1,EXP(LN((1.1*(Fperm_SI_Woolf2021!$E$9:$E$93-T$58)-63.1579*EXP(-0.19*Fperm_SI_Woolf2021!$E$9:$E$93)+63.1579*EXP(-0.19*T$58))/(Fperm_SI_Woolf2021!$E$9:$E$93-T$58))*(T$58-Fperm_SI_Woolf2021!$E$9:$E$93)/10))) + Fperm_SI_Woolf2021!$G$9:$G$93*EXP(-Fperm_SI_Woolf2021!$J$9:$J$93*$C152*IF(T$58=Fperm_SI_Woolf2021!$E$9:$E$93,1,EXP(LN((1.1*(Fperm_SI_Woolf2021!$E$9:$E$93-T$58)-63.1579*EXP(-0.19*Fperm_SI_Woolf2021!$E$9:$E$93)+63.1579*EXP(-0.19*T$58))/(Fperm_SI_Woolf2021!$E$9:$E$93-T$58))*(T$58-Fperm_SI_Woolf2021!$E$9:$E$93)/10))) + Fperm_SI_Woolf2021!$H$9:$H$93*EXP(-Fperm_SI_Woolf2021!$K$9:$K$93*$C152*IF(T$58=Fperm_SI_Woolf2021!$E$9:$E$93,1,EXP(LN((1.1*(Fperm_SI_Woolf2021!$E$9:$E$93-T$58)-63.1579*EXP(-0.19*Fperm_SI_Woolf2021!$E$9:$E$93)+63.1579*EXP(-0.19*T$58))/(Fperm_SI_Woolf2021!$E$9:$E$93-T$58))*(T$58-Fperm_SI_Woolf2021!$E$9:$E$93)/10))),Fperm_SI_Woolf2021!$D$9:$D$93)*T$57+INTERCEPT(Fperm_SI_Woolf2021!$F$9:$F$93*EXP(-Fperm_SI_Woolf2021!$I$9:$I$93*$C152*IF(T$58=Fperm_SI_Woolf2021!$E$9:$E$93,1,EXP(LN((1.1*(Fperm_SI_Woolf2021!$E$9:$E$93-T$58)-63.1579*EXP(-0.19*Fperm_SI_Woolf2021!$E$9:$E$93)+63.1579*EXP(-0.19*T$58))/(Fperm_SI_Woolf2021!$E$9:$E$93-T$58))*(T$58-Fperm_SI_Woolf2021!$E$9:$E$93)/10))) + Fperm_SI_Woolf2021!$G$9:$G$93*EXP(-Fperm_SI_Woolf2021!$J$9:$J$93*$C152*IF(T$58=Fperm_SI_Woolf2021!$E$9:$E$93,1,EXP(LN((1.1*(Fperm_SI_Woolf2021!$E$9:$E$93-T$58)-63.1579*EXP(-0.19*Fperm_SI_Woolf2021!$E$9:$E$93)+63.1579*EXP(-0.19*T$58))/(Fperm_SI_Woolf2021!$E$9:$E$93-T$58))*(T$58-Fperm_SI_Woolf2021!$E$9:$E$93)/10))) + Fperm_SI_Woolf2021!$H$9:$H$93*EXP(-Fperm_SI_Woolf2021!$K$9:$K$93*$C152*IF(T$58=Fperm_SI_Woolf2021!$E$9:$E$93,1,EXP(LN((1.1*(Fperm_SI_Woolf2021!$E$9:$E$93-T$58)-63.1579*EXP(-0.19*Fperm_SI_Woolf2021!$E$9:$E$93)+63.1579*EXP(-0.19*T$58))/(Fperm_SI_Woolf2021!$E$9:$E$93-T$58))*(T$58-Fperm_SI_Woolf2021!$E$9:$E$93)/10))),Fperm_SI_Woolf2021!$D$9:$D$93))</f>
        <v>0.45902925716846621</v>
      </c>
      <c r="U152" s="51" cm="1">
        <f t="array" ref="U152">MIN(1,SLOPE(Fperm_SI_Woolf2021!$F$9:$F$93*EXP(-Fperm_SI_Woolf2021!$I$9:$I$93*$C152*IF(U$58=Fperm_SI_Woolf2021!$E$9:$E$93,1,EXP(LN((1.1*(Fperm_SI_Woolf2021!$E$9:$E$93-U$58)-63.1579*EXP(-0.19*Fperm_SI_Woolf2021!$E$9:$E$93)+63.1579*EXP(-0.19*U$58))/(Fperm_SI_Woolf2021!$E$9:$E$93-U$58))*(U$58-Fperm_SI_Woolf2021!$E$9:$E$93)/10))) + Fperm_SI_Woolf2021!$G$9:$G$93*EXP(-Fperm_SI_Woolf2021!$J$9:$J$93*$C152*IF(U$58=Fperm_SI_Woolf2021!$E$9:$E$93,1,EXP(LN((1.1*(Fperm_SI_Woolf2021!$E$9:$E$93-U$58)-63.1579*EXP(-0.19*Fperm_SI_Woolf2021!$E$9:$E$93)+63.1579*EXP(-0.19*U$58))/(Fperm_SI_Woolf2021!$E$9:$E$93-U$58))*(U$58-Fperm_SI_Woolf2021!$E$9:$E$93)/10))) + Fperm_SI_Woolf2021!$H$9:$H$93*EXP(-Fperm_SI_Woolf2021!$K$9:$K$93*$C152*IF(U$58=Fperm_SI_Woolf2021!$E$9:$E$93,1,EXP(LN((1.1*(Fperm_SI_Woolf2021!$E$9:$E$93-U$58)-63.1579*EXP(-0.19*Fperm_SI_Woolf2021!$E$9:$E$93)+63.1579*EXP(-0.19*U$58))/(Fperm_SI_Woolf2021!$E$9:$E$93-U$58))*(U$58-Fperm_SI_Woolf2021!$E$9:$E$93)/10))),Fperm_SI_Woolf2021!$D$9:$D$93)*U$57+INTERCEPT(Fperm_SI_Woolf2021!$F$9:$F$93*EXP(-Fperm_SI_Woolf2021!$I$9:$I$93*$C152*IF(U$58=Fperm_SI_Woolf2021!$E$9:$E$93,1,EXP(LN((1.1*(Fperm_SI_Woolf2021!$E$9:$E$93-U$58)-63.1579*EXP(-0.19*Fperm_SI_Woolf2021!$E$9:$E$93)+63.1579*EXP(-0.19*U$58))/(Fperm_SI_Woolf2021!$E$9:$E$93-U$58))*(U$58-Fperm_SI_Woolf2021!$E$9:$E$93)/10))) + Fperm_SI_Woolf2021!$G$9:$G$93*EXP(-Fperm_SI_Woolf2021!$J$9:$J$93*$C152*IF(U$58=Fperm_SI_Woolf2021!$E$9:$E$93,1,EXP(LN((1.1*(Fperm_SI_Woolf2021!$E$9:$E$93-U$58)-63.1579*EXP(-0.19*Fperm_SI_Woolf2021!$E$9:$E$93)+63.1579*EXP(-0.19*U$58))/(Fperm_SI_Woolf2021!$E$9:$E$93-U$58))*(U$58-Fperm_SI_Woolf2021!$E$9:$E$93)/10))) + Fperm_SI_Woolf2021!$H$9:$H$93*EXP(-Fperm_SI_Woolf2021!$K$9:$K$93*$C152*IF(U$58=Fperm_SI_Woolf2021!$E$9:$E$93,1,EXP(LN((1.1*(Fperm_SI_Woolf2021!$E$9:$E$93-U$58)-63.1579*EXP(-0.19*Fperm_SI_Woolf2021!$E$9:$E$93)+63.1579*EXP(-0.19*U$58))/(Fperm_SI_Woolf2021!$E$9:$E$93-U$58))*(U$58-Fperm_SI_Woolf2021!$E$9:$E$93)/10))),Fperm_SI_Woolf2021!$D$9:$D$93))</f>
        <v>0.43683037009368098</v>
      </c>
      <c r="V152" s="51" cm="1">
        <f t="array" ref="V152">MIN(1,SLOPE(Fperm_SI_Woolf2021!$F$9:$F$93*EXP(-Fperm_SI_Woolf2021!$I$9:$I$93*$C152*IF(V$58=Fperm_SI_Woolf2021!$E$9:$E$93,1,EXP(LN((1.1*(Fperm_SI_Woolf2021!$E$9:$E$93-V$58)-63.1579*EXP(-0.19*Fperm_SI_Woolf2021!$E$9:$E$93)+63.1579*EXP(-0.19*V$58))/(Fperm_SI_Woolf2021!$E$9:$E$93-V$58))*(V$58-Fperm_SI_Woolf2021!$E$9:$E$93)/10))) + Fperm_SI_Woolf2021!$G$9:$G$93*EXP(-Fperm_SI_Woolf2021!$J$9:$J$93*$C152*IF(V$58=Fperm_SI_Woolf2021!$E$9:$E$93,1,EXP(LN((1.1*(Fperm_SI_Woolf2021!$E$9:$E$93-V$58)-63.1579*EXP(-0.19*Fperm_SI_Woolf2021!$E$9:$E$93)+63.1579*EXP(-0.19*V$58))/(Fperm_SI_Woolf2021!$E$9:$E$93-V$58))*(V$58-Fperm_SI_Woolf2021!$E$9:$E$93)/10))) + Fperm_SI_Woolf2021!$H$9:$H$93*EXP(-Fperm_SI_Woolf2021!$K$9:$K$93*$C152*IF(V$58=Fperm_SI_Woolf2021!$E$9:$E$93,1,EXP(LN((1.1*(Fperm_SI_Woolf2021!$E$9:$E$93-V$58)-63.1579*EXP(-0.19*Fperm_SI_Woolf2021!$E$9:$E$93)+63.1579*EXP(-0.19*V$58))/(Fperm_SI_Woolf2021!$E$9:$E$93-V$58))*(V$58-Fperm_SI_Woolf2021!$E$9:$E$93)/10))),Fperm_SI_Woolf2021!$D$9:$D$93)*V$57+INTERCEPT(Fperm_SI_Woolf2021!$F$9:$F$93*EXP(-Fperm_SI_Woolf2021!$I$9:$I$93*$C152*IF(V$58=Fperm_SI_Woolf2021!$E$9:$E$93,1,EXP(LN((1.1*(Fperm_SI_Woolf2021!$E$9:$E$93-V$58)-63.1579*EXP(-0.19*Fperm_SI_Woolf2021!$E$9:$E$93)+63.1579*EXP(-0.19*V$58))/(Fperm_SI_Woolf2021!$E$9:$E$93-V$58))*(V$58-Fperm_SI_Woolf2021!$E$9:$E$93)/10))) + Fperm_SI_Woolf2021!$G$9:$G$93*EXP(-Fperm_SI_Woolf2021!$J$9:$J$93*$C152*IF(V$58=Fperm_SI_Woolf2021!$E$9:$E$93,1,EXP(LN((1.1*(Fperm_SI_Woolf2021!$E$9:$E$93-V$58)-63.1579*EXP(-0.19*Fperm_SI_Woolf2021!$E$9:$E$93)+63.1579*EXP(-0.19*V$58))/(Fperm_SI_Woolf2021!$E$9:$E$93-V$58))*(V$58-Fperm_SI_Woolf2021!$E$9:$E$93)/10))) + Fperm_SI_Woolf2021!$H$9:$H$93*EXP(-Fperm_SI_Woolf2021!$K$9:$K$93*$C152*IF(V$58=Fperm_SI_Woolf2021!$E$9:$E$93,1,EXP(LN((1.1*(Fperm_SI_Woolf2021!$E$9:$E$93-V$58)-63.1579*EXP(-0.19*Fperm_SI_Woolf2021!$E$9:$E$93)+63.1579*EXP(-0.19*V$58))/(Fperm_SI_Woolf2021!$E$9:$E$93-V$58))*(V$58-Fperm_SI_Woolf2021!$E$9:$E$93)/10))),Fperm_SI_Woolf2021!$D$9:$D$93))</f>
        <v>0.41463148301889574</v>
      </c>
      <c r="W152" s="51" cm="1">
        <f t="array" ref="W152">MIN(1,SLOPE(Fperm_SI_Woolf2021!$F$9:$F$93*EXP(-Fperm_SI_Woolf2021!$I$9:$I$93*$C152*IF(W$58=Fperm_SI_Woolf2021!$E$9:$E$93,1,EXP(LN((1.1*(Fperm_SI_Woolf2021!$E$9:$E$93-W$58)-63.1579*EXP(-0.19*Fperm_SI_Woolf2021!$E$9:$E$93)+63.1579*EXP(-0.19*W$58))/(Fperm_SI_Woolf2021!$E$9:$E$93-W$58))*(W$58-Fperm_SI_Woolf2021!$E$9:$E$93)/10))) + Fperm_SI_Woolf2021!$G$9:$G$93*EXP(-Fperm_SI_Woolf2021!$J$9:$J$93*$C152*IF(W$58=Fperm_SI_Woolf2021!$E$9:$E$93,1,EXP(LN((1.1*(Fperm_SI_Woolf2021!$E$9:$E$93-W$58)-63.1579*EXP(-0.19*Fperm_SI_Woolf2021!$E$9:$E$93)+63.1579*EXP(-0.19*W$58))/(Fperm_SI_Woolf2021!$E$9:$E$93-W$58))*(W$58-Fperm_SI_Woolf2021!$E$9:$E$93)/10))) + Fperm_SI_Woolf2021!$H$9:$H$93*EXP(-Fperm_SI_Woolf2021!$K$9:$K$93*$C152*IF(W$58=Fperm_SI_Woolf2021!$E$9:$E$93,1,EXP(LN((1.1*(Fperm_SI_Woolf2021!$E$9:$E$93-W$58)-63.1579*EXP(-0.19*Fperm_SI_Woolf2021!$E$9:$E$93)+63.1579*EXP(-0.19*W$58))/(Fperm_SI_Woolf2021!$E$9:$E$93-W$58))*(W$58-Fperm_SI_Woolf2021!$E$9:$E$93)/10))),Fperm_SI_Woolf2021!$D$9:$D$93)*W$57+INTERCEPT(Fperm_SI_Woolf2021!$F$9:$F$93*EXP(-Fperm_SI_Woolf2021!$I$9:$I$93*$C152*IF(W$58=Fperm_SI_Woolf2021!$E$9:$E$93,1,EXP(LN((1.1*(Fperm_SI_Woolf2021!$E$9:$E$93-W$58)-63.1579*EXP(-0.19*Fperm_SI_Woolf2021!$E$9:$E$93)+63.1579*EXP(-0.19*W$58))/(Fperm_SI_Woolf2021!$E$9:$E$93-W$58))*(W$58-Fperm_SI_Woolf2021!$E$9:$E$93)/10))) + Fperm_SI_Woolf2021!$G$9:$G$93*EXP(-Fperm_SI_Woolf2021!$J$9:$J$93*$C152*IF(W$58=Fperm_SI_Woolf2021!$E$9:$E$93,1,EXP(LN((1.1*(Fperm_SI_Woolf2021!$E$9:$E$93-W$58)-63.1579*EXP(-0.19*Fperm_SI_Woolf2021!$E$9:$E$93)+63.1579*EXP(-0.19*W$58))/(Fperm_SI_Woolf2021!$E$9:$E$93-W$58))*(W$58-Fperm_SI_Woolf2021!$E$9:$E$93)/10))) + Fperm_SI_Woolf2021!$H$9:$H$93*EXP(-Fperm_SI_Woolf2021!$K$9:$K$93*$C152*IF(W$58=Fperm_SI_Woolf2021!$E$9:$E$93,1,EXP(LN((1.1*(Fperm_SI_Woolf2021!$E$9:$E$93-W$58)-63.1579*EXP(-0.19*Fperm_SI_Woolf2021!$E$9:$E$93)+63.1579*EXP(-0.19*W$58))/(Fperm_SI_Woolf2021!$E$9:$E$93-W$58))*(W$58-Fperm_SI_Woolf2021!$E$9:$E$93)/10))),Fperm_SI_Woolf2021!$D$9:$D$93))</f>
        <v>0.39243259594411051</v>
      </c>
      <c r="X152" s="51" cm="1">
        <f t="array" ref="X152">MIN(1,SLOPE(Fperm_SI_Woolf2021!$F$9:$F$93*EXP(-Fperm_SI_Woolf2021!$I$9:$I$93*$C152*IF(X$58=Fperm_SI_Woolf2021!$E$9:$E$93,1,EXP(LN((1.1*(Fperm_SI_Woolf2021!$E$9:$E$93-X$58)-63.1579*EXP(-0.19*Fperm_SI_Woolf2021!$E$9:$E$93)+63.1579*EXP(-0.19*X$58))/(Fperm_SI_Woolf2021!$E$9:$E$93-X$58))*(X$58-Fperm_SI_Woolf2021!$E$9:$E$93)/10))) + Fperm_SI_Woolf2021!$G$9:$G$93*EXP(-Fperm_SI_Woolf2021!$J$9:$J$93*$C152*IF(X$58=Fperm_SI_Woolf2021!$E$9:$E$93,1,EXP(LN((1.1*(Fperm_SI_Woolf2021!$E$9:$E$93-X$58)-63.1579*EXP(-0.19*Fperm_SI_Woolf2021!$E$9:$E$93)+63.1579*EXP(-0.19*X$58))/(Fperm_SI_Woolf2021!$E$9:$E$93-X$58))*(X$58-Fperm_SI_Woolf2021!$E$9:$E$93)/10))) + Fperm_SI_Woolf2021!$H$9:$H$93*EXP(-Fperm_SI_Woolf2021!$K$9:$K$93*$C152*IF(X$58=Fperm_SI_Woolf2021!$E$9:$E$93,1,EXP(LN((1.1*(Fperm_SI_Woolf2021!$E$9:$E$93-X$58)-63.1579*EXP(-0.19*Fperm_SI_Woolf2021!$E$9:$E$93)+63.1579*EXP(-0.19*X$58))/(Fperm_SI_Woolf2021!$E$9:$E$93-X$58))*(X$58-Fperm_SI_Woolf2021!$E$9:$E$93)/10))),Fperm_SI_Woolf2021!$D$9:$D$93)*X$57+INTERCEPT(Fperm_SI_Woolf2021!$F$9:$F$93*EXP(-Fperm_SI_Woolf2021!$I$9:$I$93*$C152*IF(X$58=Fperm_SI_Woolf2021!$E$9:$E$93,1,EXP(LN((1.1*(Fperm_SI_Woolf2021!$E$9:$E$93-X$58)-63.1579*EXP(-0.19*Fperm_SI_Woolf2021!$E$9:$E$93)+63.1579*EXP(-0.19*X$58))/(Fperm_SI_Woolf2021!$E$9:$E$93-X$58))*(X$58-Fperm_SI_Woolf2021!$E$9:$E$93)/10))) + Fperm_SI_Woolf2021!$G$9:$G$93*EXP(-Fperm_SI_Woolf2021!$J$9:$J$93*$C152*IF(X$58=Fperm_SI_Woolf2021!$E$9:$E$93,1,EXP(LN((1.1*(Fperm_SI_Woolf2021!$E$9:$E$93-X$58)-63.1579*EXP(-0.19*Fperm_SI_Woolf2021!$E$9:$E$93)+63.1579*EXP(-0.19*X$58))/(Fperm_SI_Woolf2021!$E$9:$E$93-X$58))*(X$58-Fperm_SI_Woolf2021!$E$9:$E$93)/10))) + Fperm_SI_Woolf2021!$H$9:$H$93*EXP(-Fperm_SI_Woolf2021!$K$9:$K$93*$C152*IF(X$58=Fperm_SI_Woolf2021!$E$9:$E$93,1,EXP(LN((1.1*(Fperm_SI_Woolf2021!$E$9:$E$93-X$58)-63.1579*EXP(-0.19*Fperm_SI_Woolf2021!$E$9:$E$93)+63.1579*EXP(-0.19*X$58))/(Fperm_SI_Woolf2021!$E$9:$E$93-X$58))*(X$58-Fperm_SI_Woolf2021!$E$9:$E$93)/10))),Fperm_SI_Woolf2021!$D$9:$D$93))</f>
        <v>0.37023370886932527</v>
      </c>
      <c r="Y152" s="51" cm="1">
        <f t="array" ref="Y152">MIN(1,SLOPE(Fperm_SI_Woolf2021!$F$9:$F$93*EXP(-Fperm_SI_Woolf2021!$I$9:$I$93*$C152*IF(Y$58=Fperm_SI_Woolf2021!$E$9:$E$93,1,EXP(LN((1.1*(Fperm_SI_Woolf2021!$E$9:$E$93-Y$58)-63.1579*EXP(-0.19*Fperm_SI_Woolf2021!$E$9:$E$93)+63.1579*EXP(-0.19*Y$58))/(Fperm_SI_Woolf2021!$E$9:$E$93-Y$58))*(Y$58-Fperm_SI_Woolf2021!$E$9:$E$93)/10))) + Fperm_SI_Woolf2021!$G$9:$G$93*EXP(-Fperm_SI_Woolf2021!$J$9:$J$93*$C152*IF(Y$58=Fperm_SI_Woolf2021!$E$9:$E$93,1,EXP(LN((1.1*(Fperm_SI_Woolf2021!$E$9:$E$93-Y$58)-63.1579*EXP(-0.19*Fperm_SI_Woolf2021!$E$9:$E$93)+63.1579*EXP(-0.19*Y$58))/(Fperm_SI_Woolf2021!$E$9:$E$93-Y$58))*(Y$58-Fperm_SI_Woolf2021!$E$9:$E$93)/10))) + Fperm_SI_Woolf2021!$H$9:$H$93*EXP(-Fperm_SI_Woolf2021!$K$9:$K$93*$C152*IF(Y$58=Fperm_SI_Woolf2021!$E$9:$E$93,1,EXP(LN((1.1*(Fperm_SI_Woolf2021!$E$9:$E$93-Y$58)-63.1579*EXP(-0.19*Fperm_SI_Woolf2021!$E$9:$E$93)+63.1579*EXP(-0.19*Y$58))/(Fperm_SI_Woolf2021!$E$9:$E$93-Y$58))*(Y$58-Fperm_SI_Woolf2021!$E$9:$E$93)/10))),Fperm_SI_Woolf2021!$D$9:$D$93)*Y$57+INTERCEPT(Fperm_SI_Woolf2021!$F$9:$F$93*EXP(-Fperm_SI_Woolf2021!$I$9:$I$93*$C152*IF(Y$58=Fperm_SI_Woolf2021!$E$9:$E$93,1,EXP(LN((1.1*(Fperm_SI_Woolf2021!$E$9:$E$93-Y$58)-63.1579*EXP(-0.19*Fperm_SI_Woolf2021!$E$9:$E$93)+63.1579*EXP(-0.19*Y$58))/(Fperm_SI_Woolf2021!$E$9:$E$93-Y$58))*(Y$58-Fperm_SI_Woolf2021!$E$9:$E$93)/10))) + Fperm_SI_Woolf2021!$G$9:$G$93*EXP(-Fperm_SI_Woolf2021!$J$9:$J$93*$C152*IF(Y$58=Fperm_SI_Woolf2021!$E$9:$E$93,1,EXP(LN((1.1*(Fperm_SI_Woolf2021!$E$9:$E$93-Y$58)-63.1579*EXP(-0.19*Fperm_SI_Woolf2021!$E$9:$E$93)+63.1579*EXP(-0.19*Y$58))/(Fperm_SI_Woolf2021!$E$9:$E$93-Y$58))*(Y$58-Fperm_SI_Woolf2021!$E$9:$E$93)/10))) + Fperm_SI_Woolf2021!$H$9:$H$93*EXP(-Fperm_SI_Woolf2021!$K$9:$K$93*$C152*IF(Y$58=Fperm_SI_Woolf2021!$E$9:$E$93,1,EXP(LN((1.1*(Fperm_SI_Woolf2021!$E$9:$E$93-Y$58)-63.1579*EXP(-0.19*Fperm_SI_Woolf2021!$E$9:$E$93)+63.1579*EXP(-0.19*Y$58))/(Fperm_SI_Woolf2021!$E$9:$E$93-Y$58))*(Y$58-Fperm_SI_Woolf2021!$E$9:$E$93)/10))),Fperm_SI_Woolf2021!$D$9:$D$93))</f>
        <v>0.34803482179454004</v>
      </c>
      <c r="Z152" s="51" cm="1">
        <f t="array" ref="Z152">MIN(1,SLOPE(Fperm_SI_Woolf2021!$F$9:$F$93*EXP(-Fperm_SI_Woolf2021!$I$9:$I$93*$C152*IF(Z$58=Fperm_SI_Woolf2021!$E$9:$E$93,1,EXP(LN((1.1*(Fperm_SI_Woolf2021!$E$9:$E$93-Z$58)-63.1579*EXP(-0.19*Fperm_SI_Woolf2021!$E$9:$E$93)+63.1579*EXP(-0.19*Z$58))/(Fperm_SI_Woolf2021!$E$9:$E$93-Z$58))*(Z$58-Fperm_SI_Woolf2021!$E$9:$E$93)/10))) + Fperm_SI_Woolf2021!$G$9:$G$93*EXP(-Fperm_SI_Woolf2021!$J$9:$J$93*$C152*IF(Z$58=Fperm_SI_Woolf2021!$E$9:$E$93,1,EXP(LN((1.1*(Fperm_SI_Woolf2021!$E$9:$E$93-Z$58)-63.1579*EXP(-0.19*Fperm_SI_Woolf2021!$E$9:$E$93)+63.1579*EXP(-0.19*Z$58))/(Fperm_SI_Woolf2021!$E$9:$E$93-Z$58))*(Z$58-Fperm_SI_Woolf2021!$E$9:$E$93)/10))) + Fperm_SI_Woolf2021!$H$9:$H$93*EXP(-Fperm_SI_Woolf2021!$K$9:$K$93*$C152*IF(Z$58=Fperm_SI_Woolf2021!$E$9:$E$93,1,EXP(LN((1.1*(Fperm_SI_Woolf2021!$E$9:$E$93-Z$58)-63.1579*EXP(-0.19*Fperm_SI_Woolf2021!$E$9:$E$93)+63.1579*EXP(-0.19*Z$58))/(Fperm_SI_Woolf2021!$E$9:$E$93-Z$58))*(Z$58-Fperm_SI_Woolf2021!$E$9:$E$93)/10))),Fperm_SI_Woolf2021!$D$9:$D$93)*Z$57+INTERCEPT(Fperm_SI_Woolf2021!$F$9:$F$93*EXP(-Fperm_SI_Woolf2021!$I$9:$I$93*$C152*IF(Z$58=Fperm_SI_Woolf2021!$E$9:$E$93,1,EXP(LN((1.1*(Fperm_SI_Woolf2021!$E$9:$E$93-Z$58)-63.1579*EXP(-0.19*Fperm_SI_Woolf2021!$E$9:$E$93)+63.1579*EXP(-0.19*Z$58))/(Fperm_SI_Woolf2021!$E$9:$E$93-Z$58))*(Z$58-Fperm_SI_Woolf2021!$E$9:$E$93)/10))) + Fperm_SI_Woolf2021!$G$9:$G$93*EXP(-Fperm_SI_Woolf2021!$J$9:$J$93*$C152*IF(Z$58=Fperm_SI_Woolf2021!$E$9:$E$93,1,EXP(LN((1.1*(Fperm_SI_Woolf2021!$E$9:$E$93-Z$58)-63.1579*EXP(-0.19*Fperm_SI_Woolf2021!$E$9:$E$93)+63.1579*EXP(-0.19*Z$58))/(Fperm_SI_Woolf2021!$E$9:$E$93-Z$58))*(Z$58-Fperm_SI_Woolf2021!$E$9:$E$93)/10))) + Fperm_SI_Woolf2021!$H$9:$H$93*EXP(-Fperm_SI_Woolf2021!$K$9:$K$93*$C152*IF(Z$58=Fperm_SI_Woolf2021!$E$9:$E$93,1,EXP(LN((1.1*(Fperm_SI_Woolf2021!$E$9:$E$93-Z$58)-63.1579*EXP(-0.19*Fperm_SI_Woolf2021!$E$9:$E$93)+63.1579*EXP(-0.19*Z$58))/(Fperm_SI_Woolf2021!$E$9:$E$93-Z$58))*(Z$58-Fperm_SI_Woolf2021!$E$9:$E$93)/10))),Fperm_SI_Woolf2021!$D$9:$D$93))</f>
        <v>0.32583593471975481</v>
      </c>
      <c r="AA152" s="51" cm="1">
        <f t="array" ref="AA152">MIN(1,SLOPE(Fperm_SI_Woolf2021!$F$9:$F$93*EXP(-Fperm_SI_Woolf2021!$I$9:$I$93*$C152*IF(AA$58=Fperm_SI_Woolf2021!$E$9:$E$93,1,EXP(LN((1.1*(Fperm_SI_Woolf2021!$E$9:$E$93-AA$58)-63.1579*EXP(-0.19*Fperm_SI_Woolf2021!$E$9:$E$93)+63.1579*EXP(-0.19*AA$58))/(Fperm_SI_Woolf2021!$E$9:$E$93-AA$58))*(AA$58-Fperm_SI_Woolf2021!$E$9:$E$93)/10))) + Fperm_SI_Woolf2021!$G$9:$G$93*EXP(-Fperm_SI_Woolf2021!$J$9:$J$93*$C152*IF(AA$58=Fperm_SI_Woolf2021!$E$9:$E$93,1,EXP(LN((1.1*(Fperm_SI_Woolf2021!$E$9:$E$93-AA$58)-63.1579*EXP(-0.19*Fperm_SI_Woolf2021!$E$9:$E$93)+63.1579*EXP(-0.19*AA$58))/(Fperm_SI_Woolf2021!$E$9:$E$93-AA$58))*(AA$58-Fperm_SI_Woolf2021!$E$9:$E$93)/10))) + Fperm_SI_Woolf2021!$H$9:$H$93*EXP(-Fperm_SI_Woolf2021!$K$9:$K$93*$C152*IF(AA$58=Fperm_SI_Woolf2021!$E$9:$E$93,1,EXP(LN((1.1*(Fperm_SI_Woolf2021!$E$9:$E$93-AA$58)-63.1579*EXP(-0.19*Fperm_SI_Woolf2021!$E$9:$E$93)+63.1579*EXP(-0.19*AA$58))/(Fperm_SI_Woolf2021!$E$9:$E$93-AA$58))*(AA$58-Fperm_SI_Woolf2021!$E$9:$E$93)/10))),Fperm_SI_Woolf2021!$D$9:$D$93)*AA$57+INTERCEPT(Fperm_SI_Woolf2021!$F$9:$F$93*EXP(-Fperm_SI_Woolf2021!$I$9:$I$93*$C152*IF(AA$58=Fperm_SI_Woolf2021!$E$9:$E$93,1,EXP(LN((1.1*(Fperm_SI_Woolf2021!$E$9:$E$93-AA$58)-63.1579*EXP(-0.19*Fperm_SI_Woolf2021!$E$9:$E$93)+63.1579*EXP(-0.19*AA$58))/(Fperm_SI_Woolf2021!$E$9:$E$93-AA$58))*(AA$58-Fperm_SI_Woolf2021!$E$9:$E$93)/10))) + Fperm_SI_Woolf2021!$G$9:$G$93*EXP(-Fperm_SI_Woolf2021!$J$9:$J$93*$C152*IF(AA$58=Fperm_SI_Woolf2021!$E$9:$E$93,1,EXP(LN((1.1*(Fperm_SI_Woolf2021!$E$9:$E$93-AA$58)-63.1579*EXP(-0.19*Fperm_SI_Woolf2021!$E$9:$E$93)+63.1579*EXP(-0.19*AA$58))/(Fperm_SI_Woolf2021!$E$9:$E$93-AA$58))*(AA$58-Fperm_SI_Woolf2021!$E$9:$E$93)/10))) + Fperm_SI_Woolf2021!$H$9:$H$93*EXP(-Fperm_SI_Woolf2021!$K$9:$K$93*$C152*IF(AA$58=Fperm_SI_Woolf2021!$E$9:$E$93,1,EXP(LN((1.1*(Fperm_SI_Woolf2021!$E$9:$E$93-AA$58)-63.1579*EXP(-0.19*Fperm_SI_Woolf2021!$E$9:$E$93)+63.1579*EXP(-0.19*AA$58))/(Fperm_SI_Woolf2021!$E$9:$E$93-AA$58))*(AA$58-Fperm_SI_Woolf2021!$E$9:$E$93)/10))),Fperm_SI_Woolf2021!$D$9:$D$93))</f>
        <v>0.30363704764496957</v>
      </c>
      <c r="AB152" s="51" cm="1">
        <f t="array" ref="AB152">MIN(1,SLOPE(Fperm_SI_Woolf2021!$F$9:$F$93*EXP(-Fperm_SI_Woolf2021!$I$9:$I$93*$C152*IF(AB$58=Fperm_SI_Woolf2021!$E$9:$E$93,1,EXP(LN((1.1*(Fperm_SI_Woolf2021!$E$9:$E$93-AB$58)-63.1579*EXP(-0.19*Fperm_SI_Woolf2021!$E$9:$E$93)+63.1579*EXP(-0.19*AB$58))/(Fperm_SI_Woolf2021!$E$9:$E$93-AB$58))*(AB$58-Fperm_SI_Woolf2021!$E$9:$E$93)/10))) + Fperm_SI_Woolf2021!$G$9:$G$93*EXP(-Fperm_SI_Woolf2021!$J$9:$J$93*$C152*IF(AB$58=Fperm_SI_Woolf2021!$E$9:$E$93,1,EXP(LN((1.1*(Fperm_SI_Woolf2021!$E$9:$E$93-AB$58)-63.1579*EXP(-0.19*Fperm_SI_Woolf2021!$E$9:$E$93)+63.1579*EXP(-0.19*AB$58))/(Fperm_SI_Woolf2021!$E$9:$E$93-AB$58))*(AB$58-Fperm_SI_Woolf2021!$E$9:$E$93)/10))) + Fperm_SI_Woolf2021!$H$9:$H$93*EXP(-Fperm_SI_Woolf2021!$K$9:$K$93*$C152*IF(AB$58=Fperm_SI_Woolf2021!$E$9:$E$93,1,EXP(LN((1.1*(Fperm_SI_Woolf2021!$E$9:$E$93-AB$58)-63.1579*EXP(-0.19*Fperm_SI_Woolf2021!$E$9:$E$93)+63.1579*EXP(-0.19*AB$58))/(Fperm_SI_Woolf2021!$E$9:$E$93-AB$58))*(AB$58-Fperm_SI_Woolf2021!$E$9:$E$93)/10))),Fperm_SI_Woolf2021!$D$9:$D$93)*AB$57+INTERCEPT(Fperm_SI_Woolf2021!$F$9:$F$93*EXP(-Fperm_SI_Woolf2021!$I$9:$I$93*$C152*IF(AB$58=Fperm_SI_Woolf2021!$E$9:$E$93,1,EXP(LN((1.1*(Fperm_SI_Woolf2021!$E$9:$E$93-AB$58)-63.1579*EXP(-0.19*Fperm_SI_Woolf2021!$E$9:$E$93)+63.1579*EXP(-0.19*AB$58))/(Fperm_SI_Woolf2021!$E$9:$E$93-AB$58))*(AB$58-Fperm_SI_Woolf2021!$E$9:$E$93)/10))) + Fperm_SI_Woolf2021!$G$9:$G$93*EXP(-Fperm_SI_Woolf2021!$J$9:$J$93*$C152*IF(AB$58=Fperm_SI_Woolf2021!$E$9:$E$93,1,EXP(LN((1.1*(Fperm_SI_Woolf2021!$E$9:$E$93-AB$58)-63.1579*EXP(-0.19*Fperm_SI_Woolf2021!$E$9:$E$93)+63.1579*EXP(-0.19*AB$58))/(Fperm_SI_Woolf2021!$E$9:$E$93-AB$58))*(AB$58-Fperm_SI_Woolf2021!$E$9:$E$93)/10))) + Fperm_SI_Woolf2021!$H$9:$H$93*EXP(-Fperm_SI_Woolf2021!$K$9:$K$93*$C152*IF(AB$58=Fperm_SI_Woolf2021!$E$9:$E$93,1,EXP(LN((1.1*(Fperm_SI_Woolf2021!$E$9:$E$93-AB$58)-63.1579*EXP(-0.19*Fperm_SI_Woolf2021!$E$9:$E$93)+63.1579*EXP(-0.19*AB$58))/(Fperm_SI_Woolf2021!$E$9:$E$93-AB$58))*(AB$58-Fperm_SI_Woolf2021!$E$9:$E$93)/10))),Fperm_SI_Woolf2021!$D$9:$D$93))</f>
        <v>0.28143816057018434</v>
      </c>
      <c r="AC152" s="51" cm="1">
        <f t="array" ref="AC152">MIN(1,SLOPE(Fperm_SI_Woolf2021!$F$9:$F$93*EXP(-Fperm_SI_Woolf2021!$I$9:$I$93*$C152*IF(AC$58=Fperm_SI_Woolf2021!$E$9:$E$93,1,EXP(LN((1.1*(Fperm_SI_Woolf2021!$E$9:$E$93-AC$58)-63.1579*EXP(-0.19*Fperm_SI_Woolf2021!$E$9:$E$93)+63.1579*EXP(-0.19*AC$58))/(Fperm_SI_Woolf2021!$E$9:$E$93-AC$58))*(AC$58-Fperm_SI_Woolf2021!$E$9:$E$93)/10))) + Fperm_SI_Woolf2021!$G$9:$G$93*EXP(-Fperm_SI_Woolf2021!$J$9:$J$93*$C152*IF(AC$58=Fperm_SI_Woolf2021!$E$9:$E$93,1,EXP(LN((1.1*(Fperm_SI_Woolf2021!$E$9:$E$93-AC$58)-63.1579*EXP(-0.19*Fperm_SI_Woolf2021!$E$9:$E$93)+63.1579*EXP(-0.19*AC$58))/(Fperm_SI_Woolf2021!$E$9:$E$93-AC$58))*(AC$58-Fperm_SI_Woolf2021!$E$9:$E$93)/10))) + Fperm_SI_Woolf2021!$H$9:$H$93*EXP(-Fperm_SI_Woolf2021!$K$9:$K$93*$C152*IF(AC$58=Fperm_SI_Woolf2021!$E$9:$E$93,1,EXP(LN((1.1*(Fperm_SI_Woolf2021!$E$9:$E$93-AC$58)-63.1579*EXP(-0.19*Fperm_SI_Woolf2021!$E$9:$E$93)+63.1579*EXP(-0.19*AC$58))/(Fperm_SI_Woolf2021!$E$9:$E$93-AC$58))*(AC$58-Fperm_SI_Woolf2021!$E$9:$E$93)/10))),Fperm_SI_Woolf2021!$D$9:$D$93)*AC$57+INTERCEPT(Fperm_SI_Woolf2021!$F$9:$F$93*EXP(-Fperm_SI_Woolf2021!$I$9:$I$93*$C152*IF(AC$58=Fperm_SI_Woolf2021!$E$9:$E$93,1,EXP(LN((1.1*(Fperm_SI_Woolf2021!$E$9:$E$93-AC$58)-63.1579*EXP(-0.19*Fperm_SI_Woolf2021!$E$9:$E$93)+63.1579*EXP(-0.19*AC$58))/(Fperm_SI_Woolf2021!$E$9:$E$93-AC$58))*(AC$58-Fperm_SI_Woolf2021!$E$9:$E$93)/10))) + Fperm_SI_Woolf2021!$G$9:$G$93*EXP(-Fperm_SI_Woolf2021!$J$9:$J$93*$C152*IF(AC$58=Fperm_SI_Woolf2021!$E$9:$E$93,1,EXP(LN((1.1*(Fperm_SI_Woolf2021!$E$9:$E$93-AC$58)-63.1579*EXP(-0.19*Fperm_SI_Woolf2021!$E$9:$E$93)+63.1579*EXP(-0.19*AC$58))/(Fperm_SI_Woolf2021!$E$9:$E$93-AC$58))*(AC$58-Fperm_SI_Woolf2021!$E$9:$E$93)/10))) + Fperm_SI_Woolf2021!$H$9:$H$93*EXP(-Fperm_SI_Woolf2021!$K$9:$K$93*$C152*IF(AC$58=Fperm_SI_Woolf2021!$E$9:$E$93,1,EXP(LN((1.1*(Fperm_SI_Woolf2021!$E$9:$E$93-AC$58)-63.1579*EXP(-0.19*Fperm_SI_Woolf2021!$E$9:$E$93)+63.1579*EXP(-0.19*AC$58))/(Fperm_SI_Woolf2021!$E$9:$E$93-AC$58))*(AC$58-Fperm_SI_Woolf2021!$E$9:$E$93)/10))),Fperm_SI_Woolf2021!$D$9:$D$93))</f>
        <v>0.2592392734953991</v>
      </c>
      <c r="AD152" s="51" cm="1">
        <f t="array" ref="AD152">MIN(1,SLOPE(Fperm_SI_Woolf2021!$F$9:$F$93*EXP(-Fperm_SI_Woolf2021!$I$9:$I$93*$C152*IF(AD$58=Fperm_SI_Woolf2021!$E$9:$E$93,1,EXP(LN((1.1*(Fperm_SI_Woolf2021!$E$9:$E$93-AD$58)-63.1579*EXP(-0.19*Fperm_SI_Woolf2021!$E$9:$E$93)+63.1579*EXP(-0.19*AD$58))/(Fperm_SI_Woolf2021!$E$9:$E$93-AD$58))*(AD$58-Fperm_SI_Woolf2021!$E$9:$E$93)/10))) + Fperm_SI_Woolf2021!$G$9:$G$93*EXP(-Fperm_SI_Woolf2021!$J$9:$J$93*$C152*IF(AD$58=Fperm_SI_Woolf2021!$E$9:$E$93,1,EXP(LN((1.1*(Fperm_SI_Woolf2021!$E$9:$E$93-AD$58)-63.1579*EXP(-0.19*Fperm_SI_Woolf2021!$E$9:$E$93)+63.1579*EXP(-0.19*AD$58))/(Fperm_SI_Woolf2021!$E$9:$E$93-AD$58))*(AD$58-Fperm_SI_Woolf2021!$E$9:$E$93)/10))) + Fperm_SI_Woolf2021!$H$9:$H$93*EXP(-Fperm_SI_Woolf2021!$K$9:$K$93*$C152*IF(AD$58=Fperm_SI_Woolf2021!$E$9:$E$93,1,EXP(LN((1.1*(Fperm_SI_Woolf2021!$E$9:$E$93-AD$58)-63.1579*EXP(-0.19*Fperm_SI_Woolf2021!$E$9:$E$93)+63.1579*EXP(-0.19*AD$58))/(Fperm_SI_Woolf2021!$E$9:$E$93-AD$58))*(AD$58-Fperm_SI_Woolf2021!$E$9:$E$93)/10))),Fperm_SI_Woolf2021!$D$9:$D$93)*AD$57+INTERCEPT(Fperm_SI_Woolf2021!$F$9:$F$93*EXP(-Fperm_SI_Woolf2021!$I$9:$I$93*$C152*IF(AD$58=Fperm_SI_Woolf2021!$E$9:$E$93,1,EXP(LN((1.1*(Fperm_SI_Woolf2021!$E$9:$E$93-AD$58)-63.1579*EXP(-0.19*Fperm_SI_Woolf2021!$E$9:$E$93)+63.1579*EXP(-0.19*AD$58))/(Fperm_SI_Woolf2021!$E$9:$E$93-AD$58))*(AD$58-Fperm_SI_Woolf2021!$E$9:$E$93)/10))) + Fperm_SI_Woolf2021!$G$9:$G$93*EXP(-Fperm_SI_Woolf2021!$J$9:$J$93*$C152*IF(AD$58=Fperm_SI_Woolf2021!$E$9:$E$93,1,EXP(LN((1.1*(Fperm_SI_Woolf2021!$E$9:$E$93-AD$58)-63.1579*EXP(-0.19*Fperm_SI_Woolf2021!$E$9:$E$93)+63.1579*EXP(-0.19*AD$58))/(Fperm_SI_Woolf2021!$E$9:$E$93-AD$58))*(AD$58-Fperm_SI_Woolf2021!$E$9:$E$93)/10))) + Fperm_SI_Woolf2021!$H$9:$H$93*EXP(-Fperm_SI_Woolf2021!$K$9:$K$93*$C152*IF(AD$58=Fperm_SI_Woolf2021!$E$9:$E$93,1,EXP(LN((1.1*(Fperm_SI_Woolf2021!$E$9:$E$93-AD$58)-63.1579*EXP(-0.19*Fperm_SI_Woolf2021!$E$9:$E$93)+63.1579*EXP(-0.19*AD$58))/(Fperm_SI_Woolf2021!$E$9:$E$93-AD$58))*(AD$58-Fperm_SI_Woolf2021!$E$9:$E$93)/10))),Fperm_SI_Woolf2021!$D$9:$D$93))</f>
        <v>0.23704038642061387</v>
      </c>
      <c r="AE152" s="51" cm="1">
        <f t="array" ref="AE152">MIN(1,SLOPE(Fperm_SI_Woolf2021!$F$9:$F$93*EXP(-Fperm_SI_Woolf2021!$I$9:$I$93*$C152*IF(AE$58=Fperm_SI_Woolf2021!$E$9:$E$93,1,EXP(LN((1.1*(Fperm_SI_Woolf2021!$E$9:$E$93-AE$58)-63.1579*EXP(-0.19*Fperm_SI_Woolf2021!$E$9:$E$93)+63.1579*EXP(-0.19*AE$58))/(Fperm_SI_Woolf2021!$E$9:$E$93-AE$58))*(AE$58-Fperm_SI_Woolf2021!$E$9:$E$93)/10))) + Fperm_SI_Woolf2021!$G$9:$G$93*EXP(-Fperm_SI_Woolf2021!$J$9:$J$93*$C152*IF(AE$58=Fperm_SI_Woolf2021!$E$9:$E$93,1,EXP(LN((1.1*(Fperm_SI_Woolf2021!$E$9:$E$93-AE$58)-63.1579*EXP(-0.19*Fperm_SI_Woolf2021!$E$9:$E$93)+63.1579*EXP(-0.19*AE$58))/(Fperm_SI_Woolf2021!$E$9:$E$93-AE$58))*(AE$58-Fperm_SI_Woolf2021!$E$9:$E$93)/10))) + Fperm_SI_Woolf2021!$H$9:$H$93*EXP(-Fperm_SI_Woolf2021!$K$9:$K$93*$C152*IF(AE$58=Fperm_SI_Woolf2021!$E$9:$E$93,1,EXP(LN((1.1*(Fperm_SI_Woolf2021!$E$9:$E$93-AE$58)-63.1579*EXP(-0.19*Fperm_SI_Woolf2021!$E$9:$E$93)+63.1579*EXP(-0.19*AE$58))/(Fperm_SI_Woolf2021!$E$9:$E$93-AE$58))*(AE$58-Fperm_SI_Woolf2021!$E$9:$E$93)/10))),Fperm_SI_Woolf2021!$D$9:$D$93)*AE$57+INTERCEPT(Fperm_SI_Woolf2021!$F$9:$F$93*EXP(-Fperm_SI_Woolf2021!$I$9:$I$93*$C152*IF(AE$58=Fperm_SI_Woolf2021!$E$9:$E$93,1,EXP(LN((1.1*(Fperm_SI_Woolf2021!$E$9:$E$93-AE$58)-63.1579*EXP(-0.19*Fperm_SI_Woolf2021!$E$9:$E$93)+63.1579*EXP(-0.19*AE$58))/(Fperm_SI_Woolf2021!$E$9:$E$93-AE$58))*(AE$58-Fperm_SI_Woolf2021!$E$9:$E$93)/10))) + Fperm_SI_Woolf2021!$G$9:$G$93*EXP(-Fperm_SI_Woolf2021!$J$9:$J$93*$C152*IF(AE$58=Fperm_SI_Woolf2021!$E$9:$E$93,1,EXP(LN((1.1*(Fperm_SI_Woolf2021!$E$9:$E$93-AE$58)-63.1579*EXP(-0.19*Fperm_SI_Woolf2021!$E$9:$E$93)+63.1579*EXP(-0.19*AE$58))/(Fperm_SI_Woolf2021!$E$9:$E$93-AE$58))*(AE$58-Fperm_SI_Woolf2021!$E$9:$E$93)/10))) + Fperm_SI_Woolf2021!$H$9:$H$93*EXP(-Fperm_SI_Woolf2021!$K$9:$K$93*$C152*IF(AE$58=Fperm_SI_Woolf2021!$E$9:$E$93,1,EXP(LN((1.1*(Fperm_SI_Woolf2021!$E$9:$E$93-AE$58)-63.1579*EXP(-0.19*Fperm_SI_Woolf2021!$E$9:$E$93)+63.1579*EXP(-0.19*AE$58))/(Fperm_SI_Woolf2021!$E$9:$E$93-AE$58))*(AE$58-Fperm_SI_Woolf2021!$E$9:$E$93)/10))),Fperm_SI_Woolf2021!$D$9:$D$93))</f>
        <v>0.21484149934582863</v>
      </c>
      <c r="AF152" s="51" cm="1">
        <f t="array" ref="AF152">MIN(1,SLOPE(Fperm_SI_Woolf2021!$F$9:$F$93*EXP(-Fperm_SI_Woolf2021!$I$9:$I$93*$C152*IF(AF$58=Fperm_SI_Woolf2021!$E$9:$E$93,1,EXP(LN((1.1*(Fperm_SI_Woolf2021!$E$9:$E$93-AF$58)-63.1579*EXP(-0.19*Fperm_SI_Woolf2021!$E$9:$E$93)+63.1579*EXP(-0.19*AF$58))/(Fperm_SI_Woolf2021!$E$9:$E$93-AF$58))*(AF$58-Fperm_SI_Woolf2021!$E$9:$E$93)/10))) + Fperm_SI_Woolf2021!$G$9:$G$93*EXP(-Fperm_SI_Woolf2021!$J$9:$J$93*$C152*IF(AF$58=Fperm_SI_Woolf2021!$E$9:$E$93,1,EXP(LN((1.1*(Fperm_SI_Woolf2021!$E$9:$E$93-AF$58)-63.1579*EXP(-0.19*Fperm_SI_Woolf2021!$E$9:$E$93)+63.1579*EXP(-0.19*AF$58))/(Fperm_SI_Woolf2021!$E$9:$E$93-AF$58))*(AF$58-Fperm_SI_Woolf2021!$E$9:$E$93)/10))) + Fperm_SI_Woolf2021!$H$9:$H$93*EXP(-Fperm_SI_Woolf2021!$K$9:$K$93*$C152*IF(AF$58=Fperm_SI_Woolf2021!$E$9:$E$93,1,EXP(LN((1.1*(Fperm_SI_Woolf2021!$E$9:$E$93-AF$58)-63.1579*EXP(-0.19*Fperm_SI_Woolf2021!$E$9:$E$93)+63.1579*EXP(-0.19*AF$58))/(Fperm_SI_Woolf2021!$E$9:$E$93-AF$58))*(AF$58-Fperm_SI_Woolf2021!$E$9:$E$93)/10))),Fperm_SI_Woolf2021!$D$9:$D$93)*AF$57+INTERCEPT(Fperm_SI_Woolf2021!$F$9:$F$93*EXP(-Fperm_SI_Woolf2021!$I$9:$I$93*$C152*IF(AF$58=Fperm_SI_Woolf2021!$E$9:$E$93,1,EXP(LN((1.1*(Fperm_SI_Woolf2021!$E$9:$E$93-AF$58)-63.1579*EXP(-0.19*Fperm_SI_Woolf2021!$E$9:$E$93)+63.1579*EXP(-0.19*AF$58))/(Fperm_SI_Woolf2021!$E$9:$E$93-AF$58))*(AF$58-Fperm_SI_Woolf2021!$E$9:$E$93)/10))) + Fperm_SI_Woolf2021!$G$9:$G$93*EXP(-Fperm_SI_Woolf2021!$J$9:$J$93*$C152*IF(AF$58=Fperm_SI_Woolf2021!$E$9:$E$93,1,EXP(LN((1.1*(Fperm_SI_Woolf2021!$E$9:$E$93-AF$58)-63.1579*EXP(-0.19*Fperm_SI_Woolf2021!$E$9:$E$93)+63.1579*EXP(-0.19*AF$58))/(Fperm_SI_Woolf2021!$E$9:$E$93-AF$58))*(AF$58-Fperm_SI_Woolf2021!$E$9:$E$93)/10))) + Fperm_SI_Woolf2021!$H$9:$H$93*EXP(-Fperm_SI_Woolf2021!$K$9:$K$93*$C152*IF(AF$58=Fperm_SI_Woolf2021!$E$9:$E$93,1,EXP(LN((1.1*(Fperm_SI_Woolf2021!$E$9:$E$93-AF$58)-63.1579*EXP(-0.19*Fperm_SI_Woolf2021!$E$9:$E$93)+63.1579*EXP(-0.19*AF$58))/(Fperm_SI_Woolf2021!$E$9:$E$93-AF$58))*(AF$58-Fperm_SI_Woolf2021!$E$9:$E$93)/10))),Fperm_SI_Woolf2021!$D$9:$D$93))</f>
        <v>0.19264261227104335</v>
      </c>
      <c r="AG152" s="51" cm="1">
        <f t="array" ref="AG152">MIN(1,SLOPE(Fperm_SI_Woolf2021!$F$9:$F$93*EXP(-Fperm_SI_Woolf2021!$I$9:$I$93*$C152*IF(AG$58=Fperm_SI_Woolf2021!$E$9:$E$93,1,EXP(LN((1.1*(Fperm_SI_Woolf2021!$E$9:$E$93-AG$58)-63.1579*EXP(-0.19*Fperm_SI_Woolf2021!$E$9:$E$93)+63.1579*EXP(-0.19*AG$58))/(Fperm_SI_Woolf2021!$E$9:$E$93-AG$58))*(AG$58-Fperm_SI_Woolf2021!$E$9:$E$93)/10))) + Fperm_SI_Woolf2021!$G$9:$G$93*EXP(-Fperm_SI_Woolf2021!$J$9:$J$93*$C152*IF(AG$58=Fperm_SI_Woolf2021!$E$9:$E$93,1,EXP(LN((1.1*(Fperm_SI_Woolf2021!$E$9:$E$93-AG$58)-63.1579*EXP(-0.19*Fperm_SI_Woolf2021!$E$9:$E$93)+63.1579*EXP(-0.19*AG$58))/(Fperm_SI_Woolf2021!$E$9:$E$93-AG$58))*(AG$58-Fperm_SI_Woolf2021!$E$9:$E$93)/10))) + Fperm_SI_Woolf2021!$H$9:$H$93*EXP(-Fperm_SI_Woolf2021!$K$9:$K$93*$C152*IF(AG$58=Fperm_SI_Woolf2021!$E$9:$E$93,1,EXP(LN((1.1*(Fperm_SI_Woolf2021!$E$9:$E$93-AG$58)-63.1579*EXP(-0.19*Fperm_SI_Woolf2021!$E$9:$E$93)+63.1579*EXP(-0.19*AG$58))/(Fperm_SI_Woolf2021!$E$9:$E$93-AG$58))*(AG$58-Fperm_SI_Woolf2021!$E$9:$E$93)/10))),Fperm_SI_Woolf2021!$D$9:$D$93)*AG$57+INTERCEPT(Fperm_SI_Woolf2021!$F$9:$F$93*EXP(-Fperm_SI_Woolf2021!$I$9:$I$93*$C152*IF(AG$58=Fperm_SI_Woolf2021!$E$9:$E$93,1,EXP(LN((1.1*(Fperm_SI_Woolf2021!$E$9:$E$93-AG$58)-63.1579*EXP(-0.19*Fperm_SI_Woolf2021!$E$9:$E$93)+63.1579*EXP(-0.19*AG$58))/(Fperm_SI_Woolf2021!$E$9:$E$93-AG$58))*(AG$58-Fperm_SI_Woolf2021!$E$9:$E$93)/10))) + Fperm_SI_Woolf2021!$G$9:$G$93*EXP(-Fperm_SI_Woolf2021!$J$9:$J$93*$C152*IF(AG$58=Fperm_SI_Woolf2021!$E$9:$E$93,1,EXP(LN((1.1*(Fperm_SI_Woolf2021!$E$9:$E$93-AG$58)-63.1579*EXP(-0.19*Fperm_SI_Woolf2021!$E$9:$E$93)+63.1579*EXP(-0.19*AG$58))/(Fperm_SI_Woolf2021!$E$9:$E$93-AG$58))*(AG$58-Fperm_SI_Woolf2021!$E$9:$E$93)/10))) + Fperm_SI_Woolf2021!$H$9:$H$93*EXP(-Fperm_SI_Woolf2021!$K$9:$K$93*$C152*IF(AG$58=Fperm_SI_Woolf2021!$E$9:$E$93,1,EXP(LN((1.1*(Fperm_SI_Woolf2021!$E$9:$E$93-AG$58)-63.1579*EXP(-0.19*Fperm_SI_Woolf2021!$E$9:$E$93)+63.1579*EXP(-0.19*AG$58))/(Fperm_SI_Woolf2021!$E$9:$E$93-AG$58))*(AG$58-Fperm_SI_Woolf2021!$E$9:$E$93)/10))),Fperm_SI_Woolf2021!$D$9:$D$93))</f>
        <v>0.17044372519625811</v>
      </c>
      <c r="AH152" s="51" cm="1">
        <f t="array" ref="AH152">MIN(1,SLOPE(Fperm_SI_Woolf2021!$F$9:$F$93*EXP(-Fperm_SI_Woolf2021!$I$9:$I$93*$C152*IF(AH$58=Fperm_SI_Woolf2021!$E$9:$E$93,1,EXP(LN((1.1*(Fperm_SI_Woolf2021!$E$9:$E$93-AH$58)-63.1579*EXP(-0.19*Fperm_SI_Woolf2021!$E$9:$E$93)+63.1579*EXP(-0.19*AH$58))/(Fperm_SI_Woolf2021!$E$9:$E$93-AH$58))*(AH$58-Fperm_SI_Woolf2021!$E$9:$E$93)/10))) + Fperm_SI_Woolf2021!$G$9:$G$93*EXP(-Fperm_SI_Woolf2021!$J$9:$J$93*$C152*IF(AH$58=Fperm_SI_Woolf2021!$E$9:$E$93,1,EXP(LN((1.1*(Fperm_SI_Woolf2021!$E$9:$E$93-AH$58)-63.1579*EXP(-0.19*Fperm_SI_Woolf2021!$E$9:$E$93)+63.1579*EXP(-0.19*AH$58))/(Fperm_SI_Woolf2021!$E$9:$E$93-AH$58))*(AH$58-Fperm_SI_Woolf2021!$E$9:$E$93)/10))) + Fperm_SI_Woolf2021!$H$9:$H$93*EXP(-Fperm_SI_Woolf2021!$K$9:$K$93*$C152*IF(AH$58=Fperm_SI_Woolf2021!$E$9:$E$93,1,EXP(LN((1.1*(Fperm_SI_Woolf2021!$E$9:$E$93-AH$58)-63.1579*EXP(-0.19*Fperm_SI_Woolf2021!$E$9:$E$93)+63.1579*EXP(-0.19*AH$58))/(Fperm_SI_Woolf2021!$E$9:$E$93-AH$58))*(AH$58-Fperm_SI_Woolf2021!$E$9:$E$93)/10))),Fperm_SI_Woolf2021!$D$9:$D$93)*AH$57+INTERCEPT(Fperm_SI_Woolf2021!$F$9:$F$93*EXP(-Fperm_SI_Woolf2021!$I$9:$I$93*$C152*IF(AH$58=Fperm_SI_Woolf2021!$E$9:$E$93,1,EXP(LN((1.1*(Fperm_SI_Woolf2021!$E$9:$E$93-AH$58)-63.1579*EXP(-0.19*Fperm_SI_Woolf2021!$E$9:$E$93)+63.1579*EXP(-0.19*AH$58))/(Fperm_SI_Woolf2021!$E$9:$E$93-AH$58))*(AH$58-Fperm_SI_Woolf2021!$E$9:$E$93)/10))) + Fperm_SI_Woolf2021!$G$9:$G$93*EXP(-Fperm_SI_Woolf2021!$J$9:$J$93*$C152*IF(AH$58=Fperm_SI_Woolf2021!$E$9:$E$93,1,EXP(LN((1.1*(Fperm_SI_Woolf2021!$E$9:$E$93-AH$58)-63.1579*EXP(-0.19*Fperm_SI_Woolf2021!$E$9:$E$93)+63.1579*EXP(-0.19*AH$58))/(Fperm_SI_Woolf2021!$E$9:$E$93-AH$58))*(AH$58-Fperm_SI_Woolf2021!$E$9:$E$93)/10))) + Fperm_SI_Woolf2021!$H$9:$H$93*EXP(-Fperm_SI_Woolf2021!$K$9:$K$93*$C152*IF(AH$58=Fperm_SI_Woolf2021!$E$9:$E$93,1,EXP(LN((1.1*(Fperm_SI_Woolf2021!$E$9:$E$93-AH$58)-63.1579*EXP(-0.19*Fperm_SI_Woolf2021!$E$9:$E$93)+63.1579*EXP(-0.19*AH$58))/(Fperm_SI_Woolf2021!$E$9:$E$93-AH$58))*(AH$58-Fperm_SI_Woolf2021!$E$9:$E$93)/10))),Fperm_SI_Woolf2021!$D$9:$D$93))</f>
        <v>0.31639496727948585</v>
      </c>
      <c r="AI152" s="51" cm="1">
        <f t="array" ref="AI152">MIN(1,SLOPE(Fperm_SI_Woolf2021!$F$9:$F$93*EXP(-Fperm_SI_Woolf2021!$I$9:$I$93*$C152*IF(AI$58=Fperm_SI_Woolf2021!$E$9:$E$93,1,EXP(LN((1.1*(Fperm_SI_Woolf2021!$E$9:$E$93-AI$58)-63.1579*EXP(-0.19*Fperm_SI_Woolf2021!$E$9:$E$93)+63.1579*EXP(-0.19*AI$58))/(Fperm_SI_Woolf2021!$E$9:$E$93-AI$58))*(AI$58-Fperm_SI_Woolf2021!$E$9:$E$93)/10))) + Fperm_SI_Woolf2021!$G$9:$G$93*EXP(-Fperm_SI_Woolf2021!$J$9:$J$93*$C152*IF(AI$58=Fperm_SI_Woolf2021!$E$9:$E$93,1,EXP(LN((1.1*(Fperm_SI_Woolf2021!$E$9:$E$93-AI$58)-63.1579*EXP(-0.19*Fperm_SI_Woolf2021!$E$9:$E$93)+63.1579*EXP(-0.19*AI$58))/(Fperm_SI_Woolf2021!$E$9:$E$93-AI$58))*(AI$58-Fperm_SI_Woolf2021!$E$9:$E$93)/10))) + Fperm_SI_Woolf2021!$H$9:$H$93*EXP(-Fperm_SI_Woolf2021!$K$9:$K$93*$C152*IF(AI$58=Fperm_SI_Woolf2021!$E$9:$E$93,1,EXP(LN((1.1*(Fperm_SI_Woolf2021!$E$9:$E$93-AI$58)-63.1579*EXP(-0.19*Fperm_SI_Woolf2021!$E$9:$E$93)+63.1579*EXP(-0.19*AI$58))/(Fperm_SI_Woolf2021!$E$9:$E$93-AI$58))*(AI$58-Fperm_SI_Woolf2021!$E$9:$E$93)/10))),Fperm_SI_Woolf2021!$D$9:$D$93)*AI$57+INTERCEPT(Fperm_SI_Woolf2021!$F$9:$F$93*EXP(-Fperm_SI_Woolf2021!$I$9:$I$93*$C152*IF(AI$58=Fperm_SI_Woolf2021!$E$9:$E$93,1,EXP(LN((1.1*(Fperm_SI_Woolf2021!$E$9:$E$93-AI$58)-63.1579*EXP(-0.19*Fperm_SI_Woolf2021!$E$9:$E$93)+63.1579*EXP(-0.19*AI$58))/(Fperm_SI_Woolf2021!$E$9:$E$93-AI$58))*(AI$58-Fperm_SI_Woolf2021!$E$9:$E$93)/10))) + Fperm_SI_Woolf2021!$G$9:$G$93*EXP(-Fperm_SI_Woolf2021!$J$9:$J$93*$C152*IF(AI$58=Fperm_SI_Woolf2021!$E$9:$E$93,1,EXP(LN((1.1*(Fperm_SI_Woolf2021!$E$9:$E$93-AI$58)-63.1579*EXP(-0.19*Fperm_SI_Woolf2021!$E$9:$E$93)+63.1579*EXP(-0.19*AI$58))/(Fperm_SI_Woolf2021!$E$9:$E$93-AI$58))*(AI$58-Fperm_SI_Woolf2021!$E$9:$E$93)/10))) + Fperm_SI_Woolf2021!$H$9:$H$93*EXP(-Fperm_SI_Woolf2021!$K$9:$K$93*$C152*IF(AI$58=Fperm_SI_Woolf2021!$E$9:$E$93,1,EXP(LN((1.1*(Fperm_SI_Woolf2021!$E$9:$E$93-AI$58)-63.1579*EXP(-0.19*Fperm_SI_Woolf2021!$E$9:$E$93)+63.1579*EXP(-0.19*AI$58))/(Fperm_SI_Woolf2021!$E$9:$E$93-AI$58))*(AI$58-Fperm_SI_Woolf2021!$E$9:$E$93)/10))),Fperm_SI_Woolf2021!$D$9:$D$93))</f>
        <v>0.30136884131763053</v>
      </c>
      <c r="AJ152" s="51" cm="1">
        <f t="array" ref="AJ152">MIN(1,SLOPE(Fperm_SI_Woolf2021!$F$9:$F$93*EXP(-Fperm_SI_Woolf2021!$I$9:$I$93*$C152*IF(AJ$58=Fperm_SI_Woolf2021!$E$9:$E$93,1,EXP(LN((1.1*(Fperm_SI_Woolf2021!$E$9:$E$93-AJ$58)-63.1579*EXP(-0.19*Fperm_SI_Woolf2021!$E$9:$E$93)+63.1579*EXP(-0.19*AJ$58))/(Fperm_SI_Woolf2021!$E$9:$E$93-AJ$58))*(AJ$58-Fperm_SI_Woolf2021!$E$9:$E$93)/10))) + Fperm_SI_Woolf2021!$G$9:$G$93*EXP(-Fperm_SI_Woolf2021!$J$9:$J$93*$C152*IF(AJ$58=Fperm_SI_Woolf2021!$E$9:$E$93,1,EXP(LN((1.1*(Fperm_SI_Woolf2021!$E$9:$E$93-AJ$58)-63.1579*EXP(-0.19*Fperm_SI_Woolf2021!$E$9:$E$93)+63.1579*EXP(-0.19*AJ$58))/(Fperm_SI_Woolf2021!$E$9:$E$93-AJ$58))*(AJ$58-Fperm_SI_Woolf2021!$E$9:$E$93)/10))) + Fperm_SI_Woolf2021!$H$9:$H$93*EXP(-Fperm_SI_Woolf2021!$K$9:$K$93*$C152*IF(AJ$58=Fperm_SI_Woolf2021!$E$9:$E$93,1,EXP(LN((1.1*(Fperm_SI_Woolf2021!$E$9:$E$93-AJ$58)-63.1579*EXP(-0.19*Fperm_SI_Woolf2021!$E$9:$E$93)+63.1579*EXP(-0.19*AJ$58))/(Fperm_SI_Woolf2021!$E$9:$E$93-AJ$58))*(AJ$58-Fperm_SI_Woolf2021!$E$9:$E$93)/10))),Fperm_SI_Woolf2021!$D$9:$D$93)*AJ$57+INTERCEPT(Fperm_SI_Woolf2021!$F$9:$F$93*EXP(-Fperm_SI_Woolf2021!$I$9:$I$93*$C152*IF(AJ$58=Fperm_SI_Woolf2021!$E$9:$E$93,1,EXP(LN((1.1*(Fperm_SI_Woolf2021!$E$9:$E$93-AJ$58)-63.1579*EXP(-0.19*Fperm_SI_Woolf2021!$E$9:$E$93)+63.1579*EXP(-0.19*AJ$58))/(Fperm_SI_Woolf2021!$E$9:$E$93-AJ$58))*(AJ$58-Fperm_SI_Woolf2021!$E$9:$E$93)/10))) + Fperm_SI_Woolf2021!$G$9:$G$93*EXP(-Fperm_SI_Woolf2021!$J$9:$J$93*$C152*IF(AJ$58=Fperm_SI_Woolf2021!$E$9:$E$93,1,EXP(LN((1.1*(Fperm_SI_Woolf2021!$E$9:$E$93-AJ$58)-63.1579*EXP(-0.19*Fperm_SI_Woolf2021!$E$9:$E$93)+63.1579*EXP(-0.19*AJ$58))/(Fperm_SI_Woolf2021!$E$9:$E$93-AJ$58))*(AJ$58-Fperm_SI_Woolf2021!$E$9:$E$93)/10))) + Fperm_SI_Woolf2021!$H$9:$H$93*EXP(-Fperm_SI_Woolf2021!$K$9:$K$93*$C152*IF(AJ$58=Fperm_SI_Woolf2021!$E$9:$E$93,1,EXP(LN((1.1*(Fperm_SI_Woolf2021!$E$9:$E$93-AJ$58)-63.1579*EXP(-0.19*Fperm_SI_Woolf2021!$E$9:$E$93)+63.1579*EXP(-0.19*AJ$58))/(Fperm_SI_Woolf2021!$E$9:$E$93-AJ$58))*(AJ$58-Fperm_SI_Woolf2021!$E$9:$E$93)/10))),Fperm_SI_Woolf2021!$D$9:$D$93))</f>
        <v>0.28634271535577521</v>
      </c>
      <c r="AK152" s="51" cm="1">
        <f t="array" ref="AK152">MIN(1,SLOPE(Fperm_SI_Woolf2021!$F$9:$F$93*EXP(-Fperm_SI_Woolf2021!$I$9:$I$93*$C152*IF(AK$58=Fperm_SI_Woolf2021!$E$9:$E$93,1,EXP(LN((1.1*(Fperm_SI_Woolf2021!$E$9:$E$93-AK$58)-63.1579*EXP(-0.19*Fperm_SI_Woolf2021!$E$9:$E$93)+63.1579*EXP(-0.19*AK$58))/(Fperm_SI_Woolf2021!$E$9:$E$93-AK$58))*(AK$58-Fperm_SI_Woolf2021!$E$9:$E$93)/10))) + Fperm_SI_Woolf2021!$G$9:$G$93*EXP(-Fperm_SI_Woolf2021!$J$9:$J$93*$C152*IF(AK$58=Fperm_SI_Woolf2021!$E$9:$E$93,1,EXP(LN((1.1*(Fperm_SI_Woolf2021!$E$9:$E$93-AK$58)-63.1579*EXP(-0.19*Fperm_SI_Woolf2021!$E$9:$E$93)+63.1579*EXP(-0.19*AK$58))/(Fperm_SI_Woolf2021!$E$9:$E$93-AK$58))*(AK$58-Fperm_SI_Woolf2021!$E$9:$E$93)/10))) + Fperm_SI_Woolf2021!$H$9:$H$93*EXP(-Fperm_SI_Woolf2021!$K$9:$K$93*$C152*IF(AK$58=Fperm_SI_Woolf2021!$E$9:$E$93,1,EXP(LN((1.1*(Fperm_SI_Woolf2021!$E$9:$E$93-AK$58)-63.1579*EXP(-0.19*Fperm_SI_Woolf2021!$E$9:$E$93)+63.1579*EXP(-0.19*AK$58))/(Fperm_SI_Woolf2021!$E$9:$E$93-AK$58))*(AK$58-Fperm_SI_Woolf2021!$E$9:$E$93)/10))),Fperm_SI_Woolf2021!$D$9:$D$93)*AK$57+INTERCEPT(Fperm_SI_Woolf2021!$F$9:$F$93*EXP(-Fperm_SI_Woolf2021!$I$9:$I$93*$C152*IF(AK$58=Fperm_SI_Woolf2021!$E$9:$E$93,1,EXP(LN((1.1*(Fperm_SI_Woolf2021!$E$9:$E$93-AK$58)-63.1579*EXP(-0.19*Fperm_SI_Woolf2021!$E$9:$E$93)+63.1579*EXP(-0.19*AK$58))/(Fperm_SI_Woolf2021!$E$9:$E$93-AK$58))*(AK$58-Fperm_SI_Woolf2021!$E$9:$E$93)/10))) + Fperm_SI_Woolf2021!$G$9:$G$93*EXP(-Fperm_SI_Woolf2021!$J$9:$J$93*$C152*IF(AK$58=Fperm_SI_Woolf2021!$E$9:$E$93,1,EXP(LN((1.1*(Fperm_SI_Woolf2021!$E$9:$E$93-AK$58)-63.1579*EXP(-0.19*Fperm_SI_Woolf2021!$E$9:$E$93)+63.1579*EXP(-0.19*AK$58))/(Fperm_SI_Woolf2021!$E$9:$E$93-AK$58))*(AK$58-Fperm_SI_Woolf2021!$E$9:$E$93)/10))) + Fperm_SI_Woolf2021!$H$9:$H$93*EXP(-Fperm_SI_Woolf2021!$K$9:$K$93*$C152*IF(AK$58=Fperm_SI_Woolf2021!$E$9:$E$93,1,EXP(LN((1.1*(Fperm_SI_Woolf2021!$E$9:$E$93-AK$58)-63.1579*EXP(-0.19*Fperm_SI_Woolf2021!$E$9:$E$93)+63.1579*EXP(-0.19*AK$58))/(Fperm_SI_Woolf2021!$E$9:$E$93-AK$58))*(AK$58-Fperm_SI_Woolf2021!$E$9:$E$93)/10))),Fperm_SI_Woolf2021!$D$9:$D$93))</f>
        <v>0.27131658939391989</v>
      </c>
      <c r="AL152" s="51" cm="1">
        <f t="array" ref="AL152">MIN(1,SLOPE(Fperm_SI_Woolf2021!$F$9:$F$93*EXP(-Fperm_SI_Woolf2021!$I$9:$I$93*$C152*IF(AL$58=Fperm_SI_Woolf2021!$E$9:$E$93,1,EXP(LN((1.1*(Fperm_SI_Woolf2021!$E$9:$E$93-AL$58)-63.1579*EXP(-0.19*Fperm_SI_Woolf2021!$E$9:$E$93)+63.1579*EXP(-0.19*AL$58))/(Fperm_SI_Woolf2021!$E$9:$E$93-AL$58))*(AL$58-Fperm_SI_Woolf2021!$E$9:$E$93)/10))) + Fperm_SI_Woolf2021!$G$9:$G$93*EXP(-Fperm_SI_Woolf2021!$J$9:$J$93*$C152*IF(AL$58=Fperm_SI_Woolf2021!$E$9:$E$93,1,EXP(LN((1.1*(Fperm_SI_Woolf2021!$E$9:$E$93-AL$58)-63.1579*EXP(-0.19*Fperm_SI_Woolf2021!$E$9:$E$93)+63.1579*EXP(-0.19*AL$58))/(Fperm_SI_Woolf2021!$E$9:$E$93-AL$58))*(AL$58-Fperm_SI_Woolf2021!$E$9:$E$93)/10))) + Fperm_SI_Woolf2021!$H$9:$H$93*EXP(-Fperm_SI_Woolf2021!$K$9:$K$93*$C152*IF(AL$58=Fperm_SI_Woolf2021!$E$9:$E$93,1,EXP(LN((1.1*(Fperm_SI_Woolf2021!$E$9:$E$93-AL$58)-63.1579*EXP(-0.19*Fperm_SI_Woolf2021!$E$9:$E$93)+63.1579*EXP(-0.19*AL$58))/(Fperm_SI_Woolf2021!$E$9:$E$93-AL$58))*(AL$58-Fperm_SI_Woolf2021!$E$9:$E$93)/10))),Fperm_SI_Woolf2021!$D$9:$D$93)*AL$57+INTERCEPT(Fperm_SI_Woolf2021!$F$9:$F$93*EXP(-Fperm_SI_Woolf2021!$I$9:$I$93*$C152*IF(AL$58=Fperm_SI_Woolf2021!$E$9:$E$93,1,EXP(LN((1.1*(Fperm_SI_Woolf2021!$E$9:$E$93-AL$58)-63.1579*EXP(-0.19*Fperm_SI_Woolf2021!$E$9:$E$93)+63.1579*EXP(-0.19*AL$58))/(Fperm_SI_Woolf2021!$E$9:$E$93-AL$58))*(AL$58-Fperm_SI_Woolf2021!$E$9:$E$93)/10))) + Fperm_SI_Woolf2021!$G$9:$G$93*EXP(-Fperm_SI_Woolf2021!$J$9:$J$93*$C152*IF(AL$58=Fperm_SI_Woolf2021!$E$9:$E$93,1,EXP(LN((1.1*(Fperm_SI_Woolf2021!$E$9:$E$93-AL$58)-63.1579*EXP(-0.19*Fperm_SI_Woolf2021!$E$9:$E$93)+63.1579*EXP(-0.19*AL$58))/(Fperm_SI_Woolf2021!$E$9:$E$93-AL$58))*(AL$58-Fperm_SI_Woolf2021!$E$9:$E$93)/10))) + Fperm_SI_Woolf2021!$H$9:$H$93*EXP(-Fperm_SI_Woolf2021!$K$9:$K$93*$C152*IF(AL$58=Fperm_SI_Woolf2021!$E$9:$E$93,1,EXP(LN((1.1*(Fperm_SI_Woolf2021!$E$9:$E$93-AL$58)-63.1579*EXP(-0.19*Fperm_SI_Woolf2021!$E$9:$E$93)+63.1579*EXP(-0.19*AL$58))/(Fperm_SI_Woolf2021!$E$9:$E$93-AL$58))*(AL$58-Fperm_SI_Woolf2021!$E$9:$E$93)/10))),Fperm_SI_Woolf2021!$D$9:$D$93))</f>
        <v>0.25629046343206452</v>
      </c>
      <c r="AM152" s="51" cm="1">
        <f t="array" ref="AM152">MIN(1,SLOPE(Fperm_SI_Woolf2021!$F$9:$F$93*EXP(-Fperm_SI_Woolf2021!$I$9:$I$93*$C152*IF(AM$58=Fperm_SI_Woolf2021!$E$9:$E$93,1,EXP(LN((1.1*(Fperm_SI_Woolf2021!$E$9:$E$93-AM$58)-63.1579*EXP(-0.19*Fperm_SI_Woolf2021!$E$9:$E$93)+63.1579*EXP(-0.19*AM$58))/(Fperm_SI_Woolf2021!$E$9:$E$93-AM$58))*(AM$58-Fperm_SI_Woolf2021!$E$9:$E$93)/10))) + Fperm_SI_Woolf2021!$G$9:$G$93*EXP(-Fperm_SI_Woolf2021!$J$9:$J$93*$C152*IF(AM$58=Fperm_SI_Woolf2021!$E$9:$E$93,1,EXP(LN((1.1*(Fperm_SI_Woolf2021!$E$9:$E$93-AM$58)-63.1579*EXP(-0.19*Fperm_SI_Woolf2021!$E$9:$E$93)+63.1579*EXP(-0.19*AM$58))/(Fperm_SI_Woolf2021!$E$9:$E$93-AM$58))*(AM$58-Fperm_SI_Woolf2021!$E$9:$E$93)/10))) + Fperm_SI_Woolf2021!$H$9:$H$93*EXP(-Fperm_SI_Woolf2021!$K$9:$K$93*$C152*IF(AM$58=Fperm_SI_Woolf2021!$E$9:$E$93,1,EXP(LN((1.1*(Fperm_SI_Woolf2021!$E$9:$E$93-AM$58)-63.1579*EXP(-0.19*Fperm_SI_Woolf2021!$E$9:$E$93)+63.1579*EXP(-0.19*AM$58))/(Fperm_SI_Woolf2021!$E$9:$E$93-AM$58))*(AM$58-Fperm_SI_Woolf2021!$E$9:$E$93)/10))),Fperm_SI_Woolf2021!$D$9:$D$93)*AM$57+INTERCEPT(Fperm_SI_Woolf2021!$F$9:$F$93*EXP(-Fperm_SI_Woolf2021!$I$9:$I$93*$C152*IF(AM$58=Fperm_SI_Woolf2021!$E$9:$E$93,1,EXP(LN((1.1*(Fperm_SI_Woolf2021!$E$9:$E$93-AM$58)-63.1579*EXP(-0.19*Fperm_SI_Woolf2021!$E$9:$E$93)+63.1579*EXP(-0.19*AM$58))/(Fperm_SI_Woolf2021!$E$9:$E$93-AM$58))*(AM$58-Fperm_SI_Woolf2021!$E$9:$E$93)/10))) + Fperm_SI_Woolf2021!$G$9:$G$93*EXP(-Fperm_SI_Woolf2021!$J$9:$J$93*$C152*IF(AM$58=Fperm_SI_Woolf2021!$E$9:$E$93,1,EXP(LN((1.1*(Fperm_SI_Woolf2021!$E$9:$E$93-AM$58)-63.1579*EXP(-0.19*Fperm_SI_Woolf2021!$E$9:$E$93)+63.1579*EXP(-0.19*AM$58))/(Fperm_SI_Woolf2021!$E$9:$E$93-AM$58))*(AM$58-Fperm_SI_Woolf2021!$E$9:$E$93)/10))) + Fperm_SI_Woolf2021!$H$9:$H$93*EXP(-Fperm_SI_Woolf2021!$K$9:$K$93*$C152*IF(AM$58=Fperm_SI_Woolf2021!$E$9:$E$93,1,EXP(LN((1.1*(Fperm_SI_Woolf2021!$E$9:$E$93-AM$58)-63.1579*EXP(-0.19*Fperm_SI_Woolf2021!$E$9:$E$93)+63.1579*EXP(-0.19*AM$58))/(Fperm_SI_Woolf2021!$E$9:$E$93-AM$58))*(AM$58-Fperm_SI_Woolf2021!$E$9:$E$93)/10))),Fperm_SI_Woolf2021!$D$9:$D$93))</f>
        <v>0.24126433747020923</v>
      </c>
      <c r="AN152" s="51" cm="1">
        <f t="array" ref="AN152">MIN(1,SLOPE(Fperm_SI_Woolf2021!$F$9:$F$93*EXP(-Fperm_SI_Woolf2021!$I$9:$I$93*$C152*IF(AN$58=Fperm_SI_Woolf2021!$E$9:$E$93,1,EXP(LN((1.1*(Fperm_SI_Woolf2021!$E$9:$E$93-AN$58)-63.1579*EXP(-0.19*Fperm_SI_Woolf2021!$E$9:$E$93)+63.1579*EXP(-0.19*AN$58))/(Fperm_SI_Woolf2021!$E$9:$E$93-AN$58))*(AN$58-Fperm_SI_Woolf2021!$E$9:$E$93)/10))) + Fperm_SI_Woolf2021!$G$9:$G$93*EXP(-Fperm_SI_Woolf2021!$J$9:$J$93*$C152*IF(AN$58=Fperm_SI_Woolf2021!$E$9:$E$93,1,EXP(LN((1.1*(Fperm_SI_Woolf2021!$E$9:$E$93-AN$58)-63.1579*EXP(-0.19*Fperm_SI_Woolf2021!$E$9:$E$93)+63.1579*EXP(-0.19*AN$58))/(Fperm_SI_Woolf2021!$E$9:$E$93-AN$58))*(AN$58-Fperm_SI_Woolf2021!$E$9:$E$93)/10))) + Fperm_SI_Woolf2021!$H$9:$H$93*EXP(-Fperm_SI_Woolf2021!$K$9:$K$93*$C152*IF(AN$58=Fperm_SI_Woolf2021!$E$9:$E$93,1,EXP(LN((1.1*(Fperm_SI_Woolf2021!$E$9:$E$93-AN$58)-63.1579*EXP(-0.19*Fperm_SI_Woolf2021!$E$9:$E$93)+63.1579*EXP(-0.19*AN$58))/(Fperm_SI_Woolf2021!$E$9:$E$93-AN$58))*(AN$58-Fperm_SI_Woolf2021!$E$9:$E$93)/10))),Fperm_SI_Woolf2021!$D$9:$D$93)*AN$57+INTERCEPT(Fperm_SI_Woolf2021!$F$9:$F$93*EXP(-Fperm_SI_Woolf2021!$I$9:$I$93*$C152*IF(AN$58=Fperm_SI_Woolf2021!$E$9:$E$93,1,EXP(LN((1.1*(Fperm_SI_Woolf2021!$E$9:$E$93-AN$58)-63.1579*EXP(-0.19*Fperm_SI_Woolf2021!$E$9:$E$93)+63.1579*EXP(-0.19*AN$58))/(Fperm_SI_Woolf2021!$E$9:$E$93-AN$58))*(AN$58-Fperm_SI_Woolf2021!$E$9:$E$93)/10))) + Fperm_SI_Woolf2021!$G$9:$G$93*EXP(-Fperm_SI_Woolf2021!$J$9:$J$93*$C152*IF(AN$58=Fperm_SI_Woolf2021!$E$9:$E$93,1,EXP(LN((1.1*(Fperm_SI_Woolf2021!$E$9:$E$93-AN$58)-63.1579*EXP(-0.19*Fperm_SI_Woolf2021!$E$9:$E$93)+63.1579*EXP(-0.19*AN$58))/(Fperm_SI_Woolf2021!$E$9:$E$93-AN$58))*(AN$58-Fperm_SI_Woolf2021!$E$9:$E$93)/10))) + Fperm_SI_Woolf2021!$H$9:$H$93*EXP(-Fperm_SI_Woolf2021!$K$9:$K$93*$C152*IF(AN$58=Fperm_SI_Woolf2021!$E$9:$E$93,1,EXP(LN((1.1*(Fperm_SI_Woolf2021!$E$9:$E$93-AN$58)-63.1579*EXP(-0.19*Fperm_SI_Woolf2021!$E$9:$E$93)+63.1579*EXP(-0.19*AN$58))/(Fperm_SI_Woolf2021!$E$9:$E$93-AN$58))*(AN$58-Fperm_SI_Woolf2021!$E$9:$E$93)/10))),Fperm_SI_Woolf2021!$D$9:$D$93))</f>
        <v>0.22623821150835391</v>
      </c>
      <c r="AO152" s="51" cm="1">
        <f t="array" ref="AO152">MIN(1,SLOPE(Fperm_SI_Woolf2021!$F$9:$F$93*EXP(-Fperm_SI_Woolf2021!$I$9:$I$93*$C152*IF(AO$58=Fperm_SI_Woolf2021!$E$9:$E$93,1,EXP(LN((1.1*(Fperm_SI_Woolf2021!$E$9:$E$93-AO$58)-63.1579*EXP(-0.19*Fperm_SI_Woolf2021!$E$9:$E$93)+63.1579*EXP(-0.19*AO$58))/(Fperm_SI_Woolf2021!$E$9:$E$93-AO$58))*(AO$58-Fperm_SI_Woolf2021!$E$9:$E$93)/10))) + Fperm_SI_Woolf2021!$G$9:$G$93*EXP(-Fperm_SI_Woolf2021!$J$9:$J$93*$C152*IF(AO$58=Fperm_SI_Woolf2021!$E$9:$E$93,1,EXP(LN((1.1*(Fperm_SI_Woolf2021!$E$9:$E$93-AO$58)-63.1579*EXP(-0.19*Fperm_SI_Woolf2021!$E$9:$E$93)+63.1579*EXP(-0.19*AO$58))/(Fperm_SI_Woolf2021!$E$9:$E$93-AO$58))*(AO$58-Fperm_SI_Woolf2021!$E$9:$E$93)/10))) + Fperm_SI_Woolf2021!$H$9:$H$93*EXP(-Fperm_SI_Woolf2021!$K$9:$K$93*$C152*IF(AO$58=Fperm_SI_Woolf2021!$E$9:$E$93,1,EXP(LN((1.1*(Fperm_SI_Woolf2021!$E$9:$E$93-AO$58)-63.1579*EXP(-0.19*Fperm_SI_Woolf2021!$E$9:$E$93)+63.1579*EXP(-0.19*AO$58))/(Fperm_SI_Woolf2021!$E$9:$E$93-AO$58))*(AO$58-Fperm_SI_Woolf2021!$E$9:$E$93)/10))),Fperm_SI_Woolf2021!$D$9:$D$93)*AO$57+INTERCEPT(Fperm_SI_Woolf2021!$F$9:$F$93*EXP(-Fperm_SI_Woolf2021!$I$9:$I$93*$C152*IF(AO$58=Fperm_SI_Woolf2021!$E$9:$E$93,1,EXP(LN((1.1*(Fperm_SI_Woolf2021!$E$9:$E$93-AO$58)-63.1579*EXP(-0.19*Fperm_SI_Woolf2021!$E$9:$E$93)+63.1579*EXP(-0.19*AO$58))/(Fperm_SI_Woolf2021!$E$9:$E$93-AO$58))*(AO$58-Fperm_SI_Woolf2021!$E$9:$E$93)/10))) + Fperm_SI_Woolf2021!$G$9:$G$93*EXP(-Fperm_SI_Woolf2021!$J$9:$J$93*$C152*IF(AO$58=Fperm_SI_Woolf2021!$E$9:$E$93,1,EXP(LN((1.1*(Fperm_SI_Woolf2021!$E$9:$E$93-AO$58)-63.1579*EXP(-0.19*Fperm_SI_Woolf2021!$E$9:$E$93)+63.1579*EXP(-0.19*AO$58))/(Fperm_SI_Woolf2021!$E$9:$E$93-AO$58))*(AO$58-Fperm_SI_Woolf2021!$E$9:$E$93)/10))) + Fperm_SI_Woolf2021!$H$9:$H$93*EXP(-Fperm_SI_Woolf2021!$K$9:$K$93*$C152*IF(AO$58=Fperm_SI_Woolf2021!$E$9:$E$93,1,EXP(LN((1.1*(Fperm_SI_Woolf2021!$E$9:$E$93-AO$58)-63.1579*EXP(-0.19*Fperm_SI_Woolf2021!$E$9:$E$93)+63.1579*EXP(-0.19*AO$58))/(Fperm_SI_Woolf2021!$E$9:$E$93-AO$58))*(AO$58-Fperm_SI_Woolf2021!$E$9:$E$93)/10))),Fperm_SI_Woolf2021!$D$9:$D$93))</f>
        <v>0.21121208554649859</v>
      </c>
      <c r="AP152" s="51" cm="1">
        <f t="array" ref="AP152">MIN(1,SLOPE(Fperm_SI_Woolf2021!$F$9:$F$93*EXP(-Fperm_SI_Woolf2021!$I$9:$I$93*$C152*IF(AP$58=Fperm_SI_Woolf2021!$E$9:$E$93,1,EXP(LN((1.1*(Fperm_SI_Woolf2021!$E$9:$E$93-AP$58)-63.1579*EXP(-0.19*Fperm_SI_Woolf2021!$E$9:$E$93)+63.1579*EXP(-0.19*AP$58))/(Fperm_SI_Woolf2021!$E$9:$E$93-AP$58))*(AP$58-Fperm_SI_Woolf2021!$E$9:$E$93)/10))) + Fperm_SI_Woolf2021!$G$9:$G$93*EXP(-Fperm_SI_Woolf2021!$J$9:$J$93*$C152*IF(AP$58=Fperm_SI_Woolf2021!$E$9:$E$93,1,EXP(LN((1.1*(Fperm_SI_Woolf2021!$E$9:$E$93-AP$58)-63.1579*EXP(-0.19*Fperm_SI_Woolf2021!$E$9:$E$93)+63.1579*EXP(-0.19*AP$58))/(Fperm_SI_Woolf2021!$E$9:$E$93-AP$58))*(AP$58-Fperm_SI_Woolf2021!$E$9:$E$93)/10))) + Fperm_SI_Woolf2021!$H$9:$H$93*EXP(-Fperm_SI_Woolf2021!$K$9:$K$93*$C152*IF(AP$58=Fperm_SI_Woolf2021!$E$9:$E$93,1,EXP(LN((1.1*(Fperm_SI_Woolf2021!$E$9:$E$93-AP$58)-63.1579*EXP(-0.19*Fperm_SI_Woolf2021!$E$9:$E$93)+63.1579*EXP(-0.19*AP$58))/(Fperm_SI_Woolf2021!$E$9:$E$93-AP$58))*(AP$58-Fperm_SI_Woolf2021!$E$9:$E$93)/10))),Fperm_SI_Woolf2021!$D$9:$D$93)*AP$57+INTERCEPT(Fperm_SI_Woolf2021!$F$9:$F$93*EXP(-Fperm_SI_Woolf2021!$I$9:$I$93*$C152*IF(AP$58=Fperm_SI_Woolf2021!$E$9:$E$93,1,EXP(LN((1.1*(Fperm_SI_Woolf2021!$E$9:$E$93-AP$58)-63.1579*EXP(-0.19*Fperm_SI_Woolf2021!$E$9:$E$93)+63.1579*EXP(-0.19*AP$58))/(Fperm_SI_Woolf2021!$E$9:$E$93-AP$58))*(AP$58-Fperm_SI_Woolf2021!$E$9:$E$93)/10))) + Fperm_SI_Woolf2021!$G$9:$G$93*EXP(-Fperm_SI_Woolf2021!$J$9:$J$93*$C152*IF(AP$58=Fperm_SI_Woolf2021!$E$9:$E$93,1,EXP(LN((1.1*(Fperm_SI_Woolf2021!$E$9:$E$93-AP$58)-63.1579*EXP(-0.19*Fperm_SI_Woolf2021!$E$9:$E$93)+63.1579*EXP(-0.19*AP$58))/(Fperm_SI_Woolf2021!$E$9:$E$93-AP$58))*(AP$58-Fperm_SI_Woolf2021!$E$9:$E$93)/10))) + Fperm_SI_Woolf2021!$H$9:$H$93*EXP(-Fperm_SI_Woolf2021!$K$9:$K$93*$C152*IF(AP$58=Fperm_SI_Woolf2021!$E$9:$E$93,1,EXP(LN((1.1*(Fperm_SI_Woolf2021!$E$9:$E$93-AP$58)-63.1579*EXP(-0.19*Fperm_SI_Woolf2021!$E$9:$E$93)+63.1579*EXP(-0.19*AP$58))/(Fperm_SI_Woolf2021!$E$9:$E$93-AP$58))*(AP$58-Fperm_SI_Woolf2021!$E$9:$E$93)/10))),Fperm_SI_Woolf2021!$D$9:$D$93))</f>
        <v>0.19618595958464327</v>
      </c>
      <c r="AQ152" s="51" cm="1">
        <f t="array" ref="AQ152">MIN(1,SLOPE(Fperm_SI_Woolf2021!$F$9:$F$93*EXP(-Fperm_SI_Woolf2021!$I$9:$I$93*$C152*IF(AQ$58=Fperm_SI_Woolf2021!$E$9:$E$93,1,EXP(LN((1.1*(Fperm_SI_Woolf2021!$E$9:$E$93-AQ$58)-63.1579*EXP(-0.19*Fperm_SI_Woolf2021!$E$9:$E$93)+63.1579*EXP(-0.19*AQ$58))/(Fperm_SI_Woolf2021!$E$9:$E$93-AQ$58))*(AQ$58-Fperm_SI_Woolf2021!$E$9:$E$93)/10))) + Fperm_SI_Woolf2021!$G$9:$G$93*EXP(-Fperm_SI_Woolf2021!$J$9:$J$93*$C152*IF(AQ$58=Fperm_SI_Woolf2021!$E$9:$E$93,1,EXP(LN((1.1*(Fperm_SI_Woolf2021!$E$9:$E$93-AQ$58)-63.1579*EXP(-0.19*Fperm_SI_Woolf2021!$E$9:$E$93)+63.1579*EXP(-0.19*AQ$58))/(Fperm_SI_Woolf2021!$E$9:$E$93-AQ$58))*(AQ$58-Fperm_SI_Woolf2021!$E$9:$E$93)/10))) + Fperm_SI_Woolf2021!$H$9:$H$93*EXP(-Fperm_SI_Woolf2021!$K$9:$K$93*$C152*IF(AQ$58=Fperm_SI_Woolf2021!$E$9:$E$93,1,EXP(LN((1.1*(Fperm_SI_Woolf2021!$E$9:$E$93-AQ$58)-63.1579*EXP(-0.19*Fperm_SI_Woolf2021!$E$9:$E$93)+63.1579*EXP(-0.19*AQ$58))/(Fperm_SI_Woolf2021!$E$9:$E$93-AQ$58))*(AQ$58-Fperm_SI_Woolf2021!$E$9:$E$93)/10))),Fperm_SI_Woolf2021!$D$9:$D$93)*AQ$57+INTERCEPT(Fperm_SI_Woolf2021!$F$9:$F$93*EXP(-Fperm_SI_Woolf2021!$I$9:$I$93*$C152*IF(AQ$58=Fperm_SI_Woolf2021!$E$9:$E$93,1,EXP(LN((1.1*(Fperm_SI_Woolf2021!$E$9:$E$93-AQ$58)-63.1579*EXP(-0.19*Fperm_SI_Woolf2021!$E$9:$E$93)+63.1579*EXP(-0.19*AQ$58))/(Fperm_SI_Woolf2021!$E$9:$E$93-AQ$58))*(AQ$58-Fperm_SI_Woolf2021!$E$9:$E$93)/10))) + Fperm_SI_Woolf2021!$G$9:$G$93*EXP(-Fperm_SI_Woolf2021!$J$9:$J$93*$C152*IF(AQ$58=Fperm_SI_Woolf2021!$E$9:$E$93,1,EXP(LN((1.1*(Fperm_SI_Woolf2021!$E$9:$E$93-AQ$58)-63.1579*EXP(-0.19*Fperm_SI_Woolf2021!$E$9:$E$93)+63.1579*EXP(-0.19*AQ$58))/(Fperm_SI_Woolf2021!$E$9:$E$93-AQ$58))*(AQ$58-Fperm_SI_Woolf2021!$E$9:$E$93)/10))) + Fperm_SI_Woolf2021!$H$9:$H$93*EXP(-Fperm_SI_Woolf2021!$K$9:$K$93*$C152*IF(AQ$58=Fperm_SI_Woolf2021!$E$9:$E$93,1,EXP(LN((1.1*(Fperm_SI_Woolf2021!$E$9:$E$93-AQ$58)-63.1579*EXP(-0.19*Fperm_SI_Woolf2021!$E$9:$E$93)+63.1579*EXP(-0.19*AQ$58))/(Fperm_SI_Woolf2021!$E$9:$E$93-AQ$58))*(AQ$58-Fperm_SI_Woolf2021!$E$9:$E$93)/10))),Fperm_SI_Woolf2021!$D$9:$D$93))</f>
        <v>0.18115983362278795</v>
      </c>
      <c r="AR152" s="51" cm="1">
        <f t="array" ref="AR152">MIN(1,SLOPE(Fperm_SI_Woolf2021!$F$9:$F$93*EXP(-Fperm_SI_Woolf2021!$I$9:$I$93*$C152*IF(AR$58=Fperm_SI_Woolf2021!$E$9:$E$93,1,EXP(LN((1.1*(Fperm_SI_Woolf2021!$E$9:$E$93-AR$58)-63.1579*EXP(-0.19*Fperm_SI_Woolf2021!$E$9:$E$93)+63.1579*EXP(-0.19*AR$58))/(Fperm_SI_Woolf2021!$E$9:$E$93-AR$58))*(AR$58-Fperm_SI_Woolf2021!$E$9:$E$93)/10))) + Fperm_SI_Woolf2021!$G$9:$G$93*EXP(-Fperm_SI_Woolf2021!$J$9:$J$93*$C152*IF(AR$58=Fperm_SI_Woolf2021!$E$9:$E$93,1,EXP(LN((1.1*(Fperm_SI_Woolf2021!$E$9:$E$93-AR$58)-63.1579*EXP(-0.19*Fperm_SI_Woolf2021!$E$9:$E$93)+63.1579*EXP(-0.19*AR$58))/(Fperm_SI_Woolf2021!$E$9:$E$93-AR$58))*(AR$58-Fperm_SI_Woolf2021!$E$9:$E$93)/10))) + Fperm_SI_Woolf2021!$H$9:$H$93*EXP(-Fperm_SI_Woolf2021!$K$9:$K$93*$C152*IF(AR$58=Fperm_SI_Woolf2021!$E$9:$E$93,1,EXP(LN((1.1*(Fperm_SI_Woolf2021!$E$9:$E$93-AR$58)-63.1579*EXP(-0.19*Fperm_SI_Woolf2021!$E$9:$E$93)+63.1579*EXP(-0.19*AR$58))/(Fperm_SI_Woolf2021!$E$9:$E$93-AR$58))*(AR$58-Fperm_SI_Woolf2021!$E$9:$E$93)/10))),Fperm_SI_Woolf2021!$D$9:$D$93)*AR$57+INTERCEPT(Fperm_SI_Woolf2021!$F$9:$F$93*EXP(-Fperm_SI_Woolf2021!$I$9:$I$93*$C152*IF(AR$58=Fperm_SI_Woolf2021!$E$9:$E$93,1,EXP(LN((1.1*(Fperm_SI_Woolf2021!$E$9:$E$93-AR$58)-63.1579*EXP(-0.19*Fperm_SI_Woolf2021!$E$9:$E$93)+63.1579*EXP(-0.19*AR$58))/(Fperm_SI_Woolf2021!$E$9:$E$93-AR$58))*(AR$58-Fperm_SI_Woolf2021!$E$9:$E$93)/10))) + Fperm_SI_Woolf2021!$G$9:$G$93*EXP(-Fperm_SI_Woolf2021!$J$9:$J$93*$C152*IF(AR$58=Fperm_SI_Woolf2021!$E$9:$E$93,1,EXP(LN((1.1*(Fperm_SI_Woolf2021!$E$9:$E$93-AR$58)-63.1579*EXP(-0.19*Fperm_SI_Woolf2021!$E$9:$E$93)+63.1579*EXP(-0.19*AR$58))/(Fperm_SI_Woolf2021!$E$9:$E$93-AR$58))*(AR$58-Fperm_SI_Woolf2021!$E$9:$E$93)/10))) + Fperm_SI_Woolf2021!$H$9:$H$93*EXP(-Fperm_SI_Woolf2021!$K$9:$K$93*$C152*IF(AR$58=Fperm_SI_Woolf2021!$E$9:$E$93,1,EXP(LN((1.1*(Fperm_SI_Woolf2021!$E$9:$E$93-AR$58)-63.1579*EXP(-0.19*Fperm_SI_Woolf2021!$E$9:$E$93)+63.1579*EXP(-0.19*AR$58))/(Fperm_SI_Woolf2021!$E$9:$E$93-AR$58))*(AR$58-Fperm_SI_Woolf2021!$E$9:$E$93)/10))),Fperm_SI_Woolf2021!$D$9:$D$93))</f>
        <v>0.16613370766093263</v>
      </c>
      <c r="AS152" s="51" cm="1">
        <f t="array" ref="AS152">MIN(1,SLOPE(Fperm_SI_Woolf2021!$F$9:$F$93*EXP(-Fperm_SI_Woolf2021!$I$9:$I$93*$C152*IF(AS$58=Fperm_SI_Woolf2021!$E$9:$E$93,1,EXP(LN((1.1*(Fperm_SI_Woolf2021!$E$9:$E$93-AS$58)-63.1579*EXP(-0.19*Fperm_SI_Woolf2021!$E$9:$E$93)+63.1579*EXP(-0.19*AS$58))/(Fperm_SI_Woolf2021!$E$9:$E$93-AS$58))*(AS$58-Fperm_SI_Woolf2021!$E$9:$E$93)/10))) + Fperm_SI_Woolf2021!$G$9:$G$93*EXP(-Fperm_SI_Woolf2021!$J$9:$J$93*$C152*IF(AS$58=Fperm_SI_Woolf2021!$E$9:$E$93,1,EXP(LN((1.1*(Fperm_SI_Woolf2021!$E$9:$E$93-AS$58)-63.1579*EXP(-0.19*Fperm_SI_Woolf2021!$E$9:$E$93)+63.1579*EXP(-0.19*AS$58))/(Fperm_SI_Woolf2021!$E$9:$E$93-AS$58))*(AS$58-Fperm_SI_Woolf2021!$E$9:$E$93)/10))) + Fperm_SI_Woolf2021!$H$9:$H$93*EXP(-Fperm_SI_Woolf2021!$K$9:$K$93*$C152*IF(AS$58=Fperm_SI_Woolf2021!$E$9:$E$93,1,EXP(LN((1.1*(Fperm_SI_Woolf2021!$E$9:$E$93-AS$58)-63.1579*EXP(-0.19*Fperm_SI_Woolf2021!$E$9:$E$93)+63.1579*EXP(-0.19*AS$58))/(Fperm_SI_Woolf2021!$E$9:$E$93-AS$58))*(AS$58-Fperm_SI_Woolf2021!$E$9:$E$93)/10))),Fperm_SI_Woolf2021!$D$9:$D$93)*AS$57+INTERCEPT(Fperm_SI_Woolf2021!$F$9:$F$93*EXP(-Fperm_SI_Woolf2021!$I$9:$I$93*$C152*IF(AS$58=Fperm_SI_Woolf2021!$E$9:$E$93,1,EXP(LN((1.1*(Fperm_SI_Woolf2021!$E$9:$E$93-AS$58)-63.1579*EXP(-0.19*Fperm_SI_Woolf2021!$E$9:$E$93)+63.1579*EXP(-0.19*AS$58))/(Fperm_SI_Woolf2021!$E$9:$E$93-AS$58))*(AS$58-Fperm_SI_Woolf2021!$E$9:$E$93)/10))) + Fperm_SI_Woolf2021!$G$9:$G$93*EXP(-Fperm_SI_Woolf2021!$J$9:$J$93*$C152*IF(AS$58=Fperm_SI_Woolf2021!$E$9:$E$93,1,EXP(LN((1.1*(Fperm_SI_Woolf2021!$E$9:$E$93-AS$58)-63.1579*EXP(-0.19*Fperm_SI_Woolf2021!$E$9:$E$93)+63.1579*EXP(-0.19*AS$58))/(Fperm_SI_Woolf2021!$E$9:$E$93-AS$58))*(AS$58-Fperm_SI_Woolf2021!$E$9:$E$93)/10))) + Fperm_SI_Woolf2021!$H$9:$H$93*EXP(-Fperm_SI_Woolf2021!$K$9:$K$93*$C152*IF(AS$58=Fperm_SI_Woolf2021!$E$9:$E$93,1,EXP(LN((1.1*(Fperm_SI_Woolf2021!$E$9:$E$93-AS$58)-63.1579*EXP(-0.19*Fperm_SI_Woolf2021!$E$9:$E$93)+63.1579*EXP(-0.19*AS$58))/(Fperm_SI_Woolf2021!$E$9:$E$93-AS$58))*(AS$58-Fperm_SI_Woolf2021!$E$9:$E$93)/10))),Fperm_SI_Woolf2021!$D$9:$D$93))</f>
        <v>0.15110758169907729</v>
      </c>
      <c r="AT152" s="51" cm="1">
        <f t="array" ref="AT152">MIN(1,SLOPE(Fperm_SI_Woolf2021!$F$9:$F$93*EXP(-Fperm_SI_Woolf2021!$I$9:$I$93*$C152*IF(AT$58=Fperm_SI_Woolf2021!$E$9:$E$93,1,EXP(LN((1.1*(Fperm_SI_Woolf2021!$E$9:$E$93-AT$58)-63.1579*EXP(-0.19*Fperm_SI_Woolf2021!$E$9:$E$93)+63.1579*EXP(-0.19*AT$58))/(Fperm_SI_Woolf2021!$E$9:$E$93-AT$58))*(AT$58-Fperm_SI_Woolf2021!$E$9:$E$93)/10))) + Fperm_SI_Woolf2021!$G$9:$G$93*EXP(-Fperm_SI_Woolf2021!$J$9:$J$93*$C152*IF(AT$58=Fperm_SI_Woolf2021!$E$9:$E$93,1,EXP(LN((1.1*(Fperm_SI_Woolf2021!$E$9:$E$93-AT$58)-63.1579*EXP(-0.19*Fperm_SI_Woolf2021!$E$9:$E$93)+63.1579*EXP(-0.19*AT$58))/(Fperm_SI_Woolf2021!$E$9:$E$93-AT$58))*(AT$58-Fperm_SI_Woolf2021!$E$9:$E$93)/10))) + Fperm_SI_Woolf2021!$H$9:$H$93*EXP(-Fperm_SI_Woolf2021!$K$9:$K$93*$C152*IF(AT$58=Fperm_SI_Woolf2021!$E$9:$E$93,1,EXP(LN((1.1*(Fperm_SI_Woolf2021!$E$9:$E$93-AT$58)-63.1579*EXP(-0.19*Fperm_SI_Woolf2021!$E$9:$E$93)+63.1579*EXP(-0.19*AT$58))/(Fperm_SI_Woolf2021!$E$9:$E$93-AT$58))*(AT$58-Fperm_SI_Woolf2021!$E$9:$E$93)/10))),Fperm_SI_Woolf2021!$D$9:$D$93)*AT$57+INTERCEPT(Fperm_SI_Woolf2021!$F$9:$F$93*EXP(-Fperm_SI_Woolf2021!$I$9:$I$93*$C152*IF(AT$58=Fperm_SI_Woolf2021!$E$9:$E$93,1,EXP(LN((1.1*(Fperm_SI_Woolf2021!$E$9:$E$93-AT$58)-63.1579*EXP(-0.19*Fperm_SI_Woolf2021!$E$9:$E$93)+63.1579*EXP(-0.19*AT$58))/(Fperm_SI_Woolf2021!$E$9:$E$93-AT$58))*(AT$58-Fperm_SI_Woolf2021!$E$9:$E$93)/10))) + Fperm_SI_Woolf2021!$G$9:$G$93*EXP(-Fperm_SI_Woolf2021!$J$9:$J$93*$C152*IF(AT$58=Fperm_SI_Woolf2021!$E$9:$E$93,1,EXP(LN((1.1*(Fperm_SI_Woolf2021!$E$9:$E$93-AT$58)-63.1579*EXP(-0.19*Fperm_SI_Woolf2021!$E$9:$E$93)+63.1579*EXP(-0.19*AT$58))/(Fperm_SI_Woolf2021!$E$9:$E$93-AT$58))*(AT$58-Fperm_SI_Woolf2021!$E$9:$E$93)/10))) + Fperm_SI_Woolf2021!$H$9:$H$93*EXP(-Fperm_SI_Woolf2021!$K$9:$K$93*$C152*IF(AT$58=Fperm_SI_Woolf2021!$E$9:$E$93,1,EXP(LN((1.1*(Fperm_SI_Woolf2021!$E$9:$E$93-AT$58)-63.1579*EXP(-0.19*Fperm_SI_Woolf2021!$E$9:$E$93)+63.1579*EXP(-0.19*AT$58))/(Fperm_SI_Woolf2021!$E$9:$E$93-AT$58))*(AT$58-Fperm_SI_Woolf2021!$E$9:$E$93)/10))),Fperm_SI_Woolf2021!$D$9:$D$93))</f>
        <v>0.13608145573722194</v>
      </c>
      <c r="AU152" s="51" cm="1">
        <f t="array" ref="AU152">MIN(1,SLOPE(Fperm_SI_Woolf2021!$F$9:$F$93*EXP(-Fperm_SI_Woolf2021!$I$9:$I$93*$C152*IF(AU$58=Fperm_SI_Woolf2021!$E$9:$E$93,1,EXP(LN((1.1*(Fperm_SI_Woolf2021!$E$9:$E$93-AU$58)-63.1579*EXP(-0.19*Fperm_SI_Woolf2021!$E$9:$E$93)+63.1579*EXP(-0.19*AU$58))/(Fperm_SI_Woolf2021!$E$9:$E$93-AU$58))*(AU$58-Fperm_SI_Woolf2021!$E$9:$E$93)/10))) + Fperm_SI_Woolf2021!$G$9:$G$93*EXP(-Fperm_SI_Woolf2021!$J$9:$J$93*$C152*IF(AU$58=Fperm_SI_Woolf2021!$E$9:$E$93,1,EXP(LN((1.1*(Fperm_SI_Woolf2021!$E$9:$E$93-AU$58)-63.1579*EXP(-0.19*Fperm_SI_Woolf2021!$E$9:$E$93)+63.1579*EXP(-0.19*AU$58))/(Fperm_SI_Woolf2021!$E$9:$E$93-AU$58))*(AU$58-Fperm_SI_Woolf2021!$E$9:$E$93)/10))) + Fperm_SI_Woolf2021!$H$9:$H$93*EXP(-Fperm_SI_Woolf2021!$K$9:$K$93*$C152*IF(AU$58=Fperm_SI_Woolf2021!$E$9:$E$93,1,EXP(LN((1.1*(Fperm_SI_Woolf2021!$E$9:$E$93-AU$58)-63.1579*EXP(-0.19*Fperm_SI_Woolf2021!$E$9:$E$93)+63.1579*EXP(-0.19*AU$58))/(Fperm_SI_Woolf2021!$E$9:$E$93-AU$58))*(AU$58-Fperm_SI_Woolf2021!$E$9:$E$93)/10))),Fperm_SI_Woolf2021!$D$9:$D$93)*AU$57+INTERCEPT(Fperm_SI_Woolf2021!$F$9:$F$93*EXP(-Fperm_SI_Woolf2021!$I$9:$I$93*$C152*IF(AU$58=Fperm_SI_Woolf2021!$E$9:$E$93,1,EXP(LN((1.1*(Fperm_SI_Woolf2021!$E$9:$E$93-AU$58)-63.1579*EXP(-0.19*Fperm_SI_Woolf2021!$E$9:$E$93)+63.1579*EXP(-0.19*AU$58))/(Fperm_SI_Woolf2021!$E$9:$E$93-AU$58))*(AU$58-Fperm_SI_Woolf2021!$E$9:$E$93)/10))) + Fperm_SI_Woolf2021!$G$9:$G$93*EXP(-Fperm_SI_Woolf2021!$J$9:$J$93*$C152*IF(AU$58=Fperm_SI_Woolf2021!$E$9:$E$93,1,EXP(LN((1.1*(Fperm_SI_Woolf2021!$E$9:$E$93-AU$58)-63.1579*EXP(-0.19*Fperm_SI_Woolf2021!$E$9:$E$93)+63.1579*EXP(-0.19*AU$58))/(Fperm_SI_Woolf2021!$E$9:$E$93-AU$58))*(AU$58-Fperm_SI_Woolf2021!$E$9:$E$93)/10))) + Fperm_SI_Woolf2021!$H$9:$H$93*EXP(-Fperm_SI_Woolf2021!$K$9:$K$93*$C152*IF(AU$58=Fperm_SI_Woolf2021!$E$9:$E$93,1,EXP(LN((1.1*(Fperm_SI_Woolf2021!$E$9:$E$93-AU$58)-63.1579*EXP(-0.19*Fperm_SI_Woolf2021!$E$9:$E$93)+63.1579*EXP(-0.19*AU$58))/(Fperm_SI_Woolf2021!$E$9:$E$93-AU$58))*(AU$58-Fperm_SI_Woolf2021!$E$9:$E$93)/10))),Fperm_SI_Woolf2021!$D$9:$D$93))</f>
        <v>0.12105532977536659</v>
      </c>
      <c r="AV152" s="51" cm="1">
        <f t="array" ref="AV152">MIN(1,SLOPE(Fperm_SI_Woolf2021!$F$9:$F$93*EXP(-Fperm_SI_Woolf2021!$I$9:$I$93*$C152*IF(AV$58=Fperm_SI_Woolf2021!$E$9:$E$93,1,EXP(LN((1.1*(Fperm_SI_Woolf2021!$E$9:$E$93-AV$58)-63.1579*EXP(-0.19*Fperm_SI_Woolf2021!$E$9:$E$93)+63.1579*EXP(-0.19*AV$58))/(Fperm_SI_Woolf2021!$E$9:$E$93-AV$58))*(AV$58-Fperm_SI_Woolf2021!$E$9:$E$93)/10))) + Fperm_SI_Woolf2021!$G$9:$G$93*EXP(-Fperm_SI_Woolf2021!$J$9:$J$93*$C152*IF(AV$58=Fperm_SI_Woolf2021!$E$9:$E$93,1,EXP(LN((1.1*(Fperm_SI_Woolf2021!$E$9:$E$93-AV$58)-63.1579*EXP(-0.19*Fperm_SI_Woolf2021!$E$9:$E$93)+63.1579*EXP(-0.19*AV$58))/(Fperm_SI_Woolf2021!$E$9:$E$93-AV$58))*(AV$58-Fperm_SI_Woolf2021!$E$9:$E$93)/10))) + Fperm_SI_Woolf2021!$H$9:$H$93*EXP(-Fperm_SI_Woolf2021!$K$9:$K$93*$C152*IF(AV$58=Fperm_SI_Woolf2021!$E$9:$E$93,1,EXP(LN((1.1*(Fperm_SI_Woolf2021!$E$9:$E$93-AV$58)-63.1579*EXP(-0.19*Fperm_SI_Woolf2021!$E$9:$E$93)+63.1579*EXP(-0.19*AV$58))/(Fperm_SI_Woolf2021!$E$9:$E$93-AV$58))*(AV$58-Fperm_SI_Woolf2021!$E$9:$E$93)/10))),Fperm_SI_Woolf2021!$D$9:$D$93)*AV$57+INTERCEPT(Fperm_SI_Woolf2021!$F$9:$F$93*EXP(-Fperm_SI_Woolf2021!$I$9:$I$93*$C152*IF(AV$58=Fperm_SI_Woolf2021!$E$9:$E$93,1,EXP(LN((1.1*(Fperm_SI_Woolf2021!$E$9:$E$93-AV$58)-63.1579*EXP(-0.19*Fperm_SI_Woolf2021!$E$9:$E$93)+63.1579*EXP(-0.19*AV$58))/(Fperm_SI_Woolf2021!$E$9:$E$93-AV$58))*(AV$58-Fperm_SI_Woolf2021!$E$9:$E$93)/10))) + Fperm_SI_Woolf2021!$G$9:$G$93*EXP(-Fperm_SI_Woolf2021!$J$9:$J$93*$C152*IF(AV$58=Fperm_SI_Woolf2021!$E$9:$E$93,1,EXP(LN((1.1*(Fperm_SI_Woolf2021!$E$9:$E$93-AV$58)-63.1579*EXP(-0.19*Fperm_SI_Woolf2021!$E$9:$E$93)+63.1579*EXP(-0.19*AV$58))/(Fperm_SI_Woolf2021!$E$9:$E$93-AV$58))*(AV$58-Fperm_SI_Woolf2021!$E$9:$E$93)/10))) + Fperm_SI_Woolf2021!$H$9:$H$93*EXP(-Fperm_SI_Woolf2021!$K$9:$K$93*$C152*IF(AV$58=Fperm_SI_Woolf2021!$E$9:$E$93,1,EXP(LN((1.1*(Fperm_SI_Woolf2021!$E$9:$E$93-AV$58)-63.1579*EXP(-0.19*Fperm_SI_Woolf2021!$E$9:$E$93)+63.1579*EXP(-0.19*AV$58))/(Fperm_SI_Woolf2021!$E$9:$E$93-AV$58))*(AV$58-Fperm_SI_Woolf2021!$E$9:$E$93)/10))),Fperm_SI_Woolf2021!$D$9:$D$93))</f>
        <v>0.10602920381351127</v>
      </c>
      <c r="AW152" s="51" cm="1">
        <f t="array" ref="AW152">MIN(1,SLOPE(Fperm_SI_Woolf2021!$F$9:$F$93*EXP(-Fperm_SI_Woolf2021!$I$9:$I$93*$C152*IF(AW$58=Fperm_SI_Woolf2021!$E$9:$E$93,1,EXP(LN((1.1*(Fperm_SI_Woolf2021!$E$9:$E$93-AW$58)-63.1579*EXP(-0.19*Fperm_SI_Woolf2021!$E$9:$E$93)+63.1579*EXP(-0.19*AW$58))/(Fperm_SI_Woolf2021!$E$9:$E$93-AW$58))*(AW$58-Fperm_SI_Woolf2021!$E$9:$E$93)/10))) + Fperm_SI_Woolf2021!$G$9:$G$93*EXP(-Fperm_SI_Woolf2021!$J$9:$J$93*$C152*IF(AW$58=Fperm_SI_Woolf2021!$E$9:$E$93,1,EXP(LN((1.1*(Fperm_SI_Woolf2021!$E$9:$E$93-AW$58)-63.1579*EXP(-0.19*Fperm_SI_Woolf2021!$E$9:$E$93)+63.1579*EXP(-0.19*AW$58))/(Fperm_SI_Woolf2021!$E$9:$E$93-AW$58))*(AW$58-Fperm_SI_Woolf2021!$E$9:$E$93)/10))) + Fperm_SI_Woolf2021!$H$9:$H$93*EXP(-Fperm_SI_Woolf2021!$K$9:$K$93*$C152*IF(AW$58=Fperm_SI_Woolf2021!$E$9:$E$93,1,EXP(LN((1.1*(Fperm_SI_Woolf2021!$E$9:$E$93-AW$58)-63.1579*EXP(-0.19*Fperm_SI_Woolf2021!$E$9:$E$93)+63.1579*EXP(-0.19*AW$58))/(Fperm_SI_Woolf2021!$E$9:$E$93-AW$58))*(AW$58-Fperm_SI_Woolf2021!$E$9:$E$93)/10))),Fperm_SI_Woolf2021!$D$9:$D$93)*AW$57+INTERCEPT(Fperm_SI_Woolf2021!$F$9:$F$93*EXP(-Fperm_SI_Woolf2021!$I$9:$I$93*$C152*IF(AW$58=Fperm_SI_Woolf2021!$E$9:$E$93,1,EXP(LN((1.1*(Fperm_SI_Woolf2021!$E$9:$E$93-AW$58)-63.1579*EXP(-0.19*Fperm_SI_Woolf2021!$E$9:$E$93)+63.1579*EXP(-0.19*AW$58))/(Fperm_SI_Woolf2021!$E$9:$E$93-AW$58))*(AW$58-Fperm_SI_Woolf2021!$E$9:$E$93)/10))) + Fperm_SI_Woolf2021!$G$9:$G$93*EXP(-Fperm_SI_Woolf2021!$J$9:$J$93*$C152*IF(AW$58=Fperm_SI_Woolf2021!$E$9:$E$93,1,EXP(LN((1.1*(Fperm_SI_Woolf2021!$E$9:$E$93-AW$58)-63.1579*EXP(-0.19*Fperm_SI_Woolf2021!$E$9:$E$93)+63.1579*EXP(-0.19*AW$58))/(Fperm_SI_Woolf2021!$E$9:$E$93-AW$58))*(AW$58-Fperm_SI_Woolf2021!$E$9:$E$93)/10))) + Fperm_SI_Woolf2021!$H$9:$H$93*EXP(-Fperm_SI_Woolf2021!$K$9:$K$93*$C152*IF(AW$58=Fperm_SI_Woolf2021!$E$9:$E$93,1,EXP(LN((1.1*(Fperm_SI_Woolf2021!$E$9:$E$93-AW$58)-63.1579*EXP(-0.19*Fperm_SI_Woolf2021!$E$9:$E$93)+63.1579*EXP(-0.19*AW$58))/(Fperm_SI_Woolf2021!$E$9:$E$93-AW$58))*(AW$58-Fperm_SI_Woolf2021!$E$9:$E$93)/10))),Fperm_SI_Woolf2021!$D$9:$D$93))</f>
        <v>0.24469768343778894</v>
      </c>
      <c r="AX152" s="51" cm="1">
        <f t="array" ref="AX152">MIN(1,SLOPE(Fperm_SI_Woolf2021!$F$9:$F$93*EXP(-Fperm_SI_Woolf2021!$I$9:$I$93*$C152*IF(AX$58=Fperm_SI_Woolf2021!$E$9:$E$93,1,EXP(LN((1.1*(Fperm_SI_Woolf2021!$E$9:$E$93-AX$58)-63.1579*EXP(-0.19*Fperm_SI_Woolf2021!$E$9:$E$93)+63.1579*EXP(-0.19*AX$58))/(Fperm_SI_Woolf2021!$E$9:$E$93-AX$58))*(AX$58-Fperm_SI_Woolf2021!$E$9:$E$93)/10))) + Fperm_SI_Woolf2021!$G$9:$G$93*EXP(-Fperm_SI_Woolf2021!$J$9:$J$93*$C152*IF(AX$58=Fperm_SI_Woolf2021!$E$9:$E$93,1,EXP(LN((1.1*(Fperm_SI_Woolf2021!$E$9:$E$93-AX$58)-63.1579*EXP(-0.19*Fperm_SI_Woolf2021!$E$9:$E$93)+63.1579*EXP(-0.19*AX$58))/(Fperm_SI_Woolf2021!$E$9:$E$93-AX$58))*(AX$58-Fperm_SI_Woolf2021!$E$9:$E$93)/10))) + Fperm_SI_Woolf2021!$H$9:$H$93*EXP(-Fperm_SI_Woolf2021!$K$9:$K$93*$C152*IF(AX$58=Fperm_SI_Woolf2021!$E$9:$E$93,1,EXP(LN((1.1*(Fperm_SI_Woolf2021!$E$9:$E$93-AX$58)-63.1579*EXP(-0.19*Fperm_SI_Woolf2021!$E$9:$E$93)+63.1579*EXP(-0.19*AX$58))/(Fperm_SI_Woolf2021!$E$9:$E$93-AX$58))*(AX$58-Fperm_SI_Woolf2021!$E$9:$E$93)/10))),Fperm_SI_Woolf2021!$D$9:$D$93)*AX$57+INTERCEPT(Fperm_SI_Woolf2021!$F$9:$F$93*EXP(-Fperm_SI_Woolf2021!$I$9:$I$93*$C152*IF(AX$58=Fperm_SI_Woolf2021!$E$9:$E$93,1,EXP(LN((1.1*(Fperm_SI_Woolf2021!$E$9:$E$93-AX$58)-63.1579*EXP(-0.19*Fperm_SI_Woolf2021!$E$9:$E$93)+63.1579*EXP(-0.19*AX$58))/(Fperm_SI_Woolf2021!$E$9:$E$93-AX$58))*(AX$58-Fperm_SI_Woolf2021!$E$9:$E$93)/10))) + Fperm_SI_Woolf2021!$G$9:$G$93*EXP(-Fperm_SI_Woolf2021!$J$9:$J$93*$C152*IF(AX$58=Fperm_SI_Woolf2021!$E$9:$E$93,1,EXP(LN((1.1*(Fperm_SI_Woolf2021!$E$9:$E$93-AX$58)-63.1579*EXP(-0.19*Fperm_SI_Woolf2021!$E$9:$E$93)+63.1579*EXP(-0.19*AX$58))/(Fperm_SI_Woolf2021!$E$9:$E$93-AX$58))*(AX$58-Fperm_SI_Woolf2021!$E$9:$E$93)/10))) + Fperm_SI_Woolf2021!$H$9:$H$93*EXP(-Fperm_SI_Woolf2021!$K$9:$K$93*$C152*IF(AX$58=Fperm_SI_Woolf2021!$E$9:$E$93,1,EXP(LN((1.1*(Fperm_SI_Woolf2021!$E$9:$E$93-AX$58)-63.1579*EXP(-0.19*Fperm_SI_Woolf2021!$E$9:$E$93)+63.1579*EXP(-0.19*AX$58))/(Fperm_SI_Woolf2021!$E$9:$E$93-AX$58))*(AX$58-Fperm_SI_Woolf2021!$E$9:$E$93)/10))),Fperm_SI_Woolf2021!$D$9:$D$93))</f>
        <v>0.23313394220726766</v>
      </c>
      <c r="AY152" s="51" cm="1">
        <f t="array" ref="AY152">MIN(1,SLOPE(Fperm_SI_Woolf2021!$F$9:$F$93*EXP(-Fperm_SI_Woolf2021!$I$9:$I$93*$C152*IF(AY$58=Fperm_SI_Woolf2021!$E$9:$E$93,1,EXP(LN((1.1*(Fperm_SI_Woolf2021!$E$9:$E$93-AY$58)-63.1579*EXP(-0.19*Fperm_SI_Woolf2021!$E$9:$E$93)+63.1579*EXP(-0.19*AY$58))/(Fperm_SI_Woolf2021!$E$9:$E$93-AY$58))*(AY$58-Fperm_SI_Woolf2021!$E$9:$E$93)/10))) + Fperm_SI_Woolf2021!$G$9:$G$93*EXP(-Fperm_SI_Woolf2021!$J$9:$J$93*$C152*IF(AY$58=Fperm_SI_Woolf2021!$E$9:$E$93,1,EXP(LN((1.1*(Fperm_SI_Woolf2021!$E$9:$E$93-AY$58)-63.1579*EXP(-0.19*Fperm_SI_Woolf2021!$E$9:$E$93)+63.1579*EXP(-0.19*AY$58))/(Fperm_SI_Woolf2021!$E$9:$E$93-AY$58))*(AY$58-Fperm_SI_Woolf2021!$E$9:$E$93)/10))) + Fperm_SI_Woolf2021!$H$9:$H$93*EXP(-Fperm_SI_Woolf2021!$K$9:$K$93*$C152*IF(AY$58=Fperm_SI_Woolf2021!$E$9:$E$93,1,EXP(LN((1.1*(Fperm_SI_Woolf2021!$E$9:$E$93-AY$58)-63.1579*EXP(-0.19*Fperm_SI_Woolf2021!$E$9:$E$93)+63.1579*EXP(-0.19*AY$58))/(Fperm_SI_Woolf2021!$E$9:$E$93-AY$58))*(AY$58-Fperm_SI_Woolf2021!$E$9:$E$93)/10))),Fperm_SI_Woolf2021!$D$9:$D$93)*AY$57+INTERCEPT(Fperm_SI_Woolf2021!$F$9:$F$93*EXP(-Fperm_SI_Woolf2021!$I$9:$I$93*$C152*IF(AY$58=Fperm_SI_Woolf2021!$E$9:$E$93,1,EXP(LN((1.1*(Fperm_SI_Woolf2021!$E$9:$E$93-AY$58)-63.1579*EXP(-0.19*Fperm_SI_Woolf2021!$E$9:$E$93)+63.1579*EXP(-0.19*AY$58))/(Fperm_SI_Woolf2021!$E$9:$E$93-AY$58))*(AY$58-Fperm_SI_Woolf2021!$E$9:$E$93)/10))) + Fperm_SI_Woolf2021!$G$9:$G$93*EXP(-Fperm_SI_Woolf2021!$J$9:$J$93*$C152*IF(AY$58=Fperm_SI_Woolf2021!$E$9:$E$93,1,EXP(LN((1.1*(Fperm_SI_Woolf2021!$E$9:$E$93-AY$58)-63.1579*EXP(-0.19*Fperm_SI_Woolf2021!$E$9:$E$93)+63.1579*EXP(-0.19*AY$58))/(Fperm_SI_Woolf2021!$E$9:$E$93-AY$58))*(AY$58-Fperm_SI_Woolf2021!$E$9:$E$93)/10))) + Fperm_SI_Woolf2021!$H$9:$H$93*EXP(-Fperm_SI_Woolf2021!$K$9:$K$93*$C152*IF(AY$58=Fperm_SI_Woolf2021!$E$9:$E$93,1,EXP(LN((1.1*(Fperm_SI_Woolf2021!$E$9:$E$93-AY$58)-63.1579*EXP(-0.19*Fperm_SI_Woolf2021!$E$9:$E$93)+63.1579*EXP(-0.19*AY$58))/(Fperm_SI_Woolf2021!$E$9:$E$93-AY$58))*(AY$58-Fperm_SI_Woolf2021!$E$9:$E$93)/10))),Fperm_SI_Woolf2021!$D$9:$D$93))</f>
        <v>0.2215702009767464</v>
      </c>
      <c r="AZ152" s="51" cm="1">
        <f t="array" ref="AZ152">MIN(1,SLOPE(Fperm_SI_Woolf2021!$F$9:$F$93*EXP(-Fperm_SI_Woolf2021!$I$9:$I$93*$C152*IF(AZ$58=Fperm_SI_Woolf2021!$E$9:$E$93,1,EXP(LN((1.1*(Fperm_SI_Woolf2021!$E$9:$E$93-AZ$58)-63.1579*EXP(-0.19*Fperm_SI_Woolf2021!$E$9:$E$93)+63.1579*EXP(-0.19*AZ$58))/(Fperm_SI_Woolf2021!$E$9:$E$93-AZ$58))*(AZ$58-Fperm_SI_Woolf2021!$E$9:$E$93)/10))) + Fperm_SI_Woolf2021!$G$9:$G$93*EXP(-Fperm_SI_Woolf2021!$J$9:$J$93*$C152*IF(AZ$58=Fperm_SI_Woolf2021!$E$9:$E$93,1,EXP(LN((1.1*(Fperm_SI_Woolf2021!$E$9:$E$93-AZ$58)-63.1579*EXP(-0.19*Fperm_SI_Woolf2021!$E$9:$E$93)+63.1579*EXP(-0.19*AZ$58))/(Fperm_SI_Woolf2021!$E$9:$E$93-AZ$58))*(AZ$58-Fperm_SI_Woolf2021!$E$9:$E$93)/10))) + Fperm_SI_Woolf2021!$H$9:$H$93*EXP(-Fperm_SI_Woolf2021!$K$9:$K$93*$C152*IF(AZ$58=Fperm_SI_Woolf2021!$E$9:$E$93,1,EXP(LN((1.1*(Fperm_SI_Woolf2021!$E$9:$E$93-AZ$58)-63.1579*EXP(-0.19*Fperm_SI_Woolf2021!$E$9:$E$93)+63.1579*EXP(-0.19*AZ$58))/(Fperm_SI_Woolf2021!$E$9:$E$93-AZ$58))*(AZ$58-Fperm_SI_Woolf2021!$E$9:$E$93)/10))),Fperm_SI_Woolf2021!$D$9:$D$93)*AZ$57+INTERCEPT(Fperm_SI_Woolf2021!$F$9:$F$93*EXP(-Fperm_SI_Woolf2021!$I$9:$I$93*$C152*IF(AZ$58=Fperm_SI_Woolf2021!$E$9:$E$93,1,EXP(LN((1.1*(Fperm_SI_Woolf2021!$E$9:$E$93-AZ$58)-63.1579*EXP(-0.19*Fperm_SI_Woolf2021!$E$9:$E$93)+63.1579*EXP(-0.19*AZ$58))/(Fperm_SI_Woolf2021!$E$9:$E$93-AZ$58))*(AZ$58-Fperm_SI_Woolf2021!$E$9:$E$93)/10))) + Fperm_SI_Woolf2021!$G$9:$G$93*EXP(-Fperm_SI_Woolf2021!$J$9:$J$93*$C152*IF(AZ$58=Fperm_SI_Woolf2021!$E$9:$E$93,1,EXP(LN((1.1*(Fperm_SI_Woolf2021!$E$9:$E$93-AZ$58)-63.1579*EXP(-0.19*Fperm_SI_Woolf2021!$E$9:$E$93)+63.1579*EXP(-0.19*AZ$58))/(Fperm_SI_Woolf2021!$E$9:$E$93-AZ$58))*(AZ$58-Fperm_SI_Woolf2021!$E$9:$E$93)/10))) + Fperm_SI_Woolf2021!$H$9:$H$93*EXP(-Fperm_SI_Woolf2021!$K$9:$K$93*$C152*IF(AZ$58=Fperm_SI_Woolf2021!$E$9:$E$93,1,EXP(LN((1.1*(Fperm_SI_Woolf2021!$E$9:$E$93-AZ$58)-63.1579*EXP(-0.19*Fperm_SI_Woolf2021!$E$9:$E$93)+63.1579*EXP(-0.19*AZ$58))/(Fperm_SI_Woolf2021!$E$9:$E$93-AZ$58))*(AZ$58-Fperm_SI_Woolf2021!$E$9:$E$93)/10))),Fperm_SI_Woolf2021!$D$9:$D$93))</f>
        <v>0.21000645974622512</v>
      </c>
      <c r="BA152" s="51" cm="1">
        <f t="array" ref="BA152">MIN(1,SLOPE(Fperm_SI_Woolf2021!$F$9:$F$93*EXP(-Fperm_SI_Woolf2021!$I$9:$I$93*$C152*IF(BA$58=Fperm_SI_Woolf2021!$E$9:$E$93,1,EXP(LN((1.1*(Fperm_SI_Woolf2021!$E$9:$E$93-BA$58)-63.1579*EXP(-0.19*Fperm_SI_Woolf2021!$E$9:$E$93)+63.1579*EXP(-0.19*BA$58))/(Fperm_SI_Woolf2021!$E$9:$E$93-BA$58))*(BA$58-Fperm_SI_Woolf2021!$E$9:$E$93)/10))) + Fperm_SI_Woolf2021!$G$9:$G$93*EXP(-Fperm_SI_Woolf2021!$J$9:$J$93*$C152*IF(BA$58=Fperm_SI_Woolf2021!$E$9:$E$93,1,EXP(LN((1.1*(Fperm_SI_Woolf2021!$E$9:$E$93-BA$58)-63.1579*EXP(-0.19*Fperm_SI_Woolf2021!$E$9:$E$93)+63.1579*EXP(-0.19*BA$58))/(Fperm_SI_Woolf2021!$E$9:$E$93-BA$58))*(BA$58-Fperm_SI_Woolf2021!$E$9:$E$93)/10))) + Fperm_SI_Woolf2021!$H$9:$H$93*EXP(-Fperm_SI_Woolf2021!$K$9:$K$93*$C152*IF(BA$58=Fperm_SI_Woolf2021!$E$9:$E$93,1,EXP(LN((1.1*(Fperm_SI_Woolf2021!$E$9:$E$93-BA$58)-63.1579*EXP(-0.19*Fperm_SI_Woolf2021!$E$9:$E$93)+63.1579*EXP(-0.19*BA$58))/(Fperm_SI_Woolf2021!$E$9:$E$93-BA$58))*(BA$58-Fperm_SI_Woolf2021!$E$9:$E$93)/10))),Fperm_SI_Woolf2021!$D$9:$D$93)*BA$57+INTERCEPT(Fperm_SI_Woolf2021!$F$9:$F$93*EXP(-Fperm_SI_Woolf2021!$I$9:$I$93*$C152*IF(BA$58=Fperm_SI_Woolf2021!$E$9:$E$93,1,EXP(LN((1.1*(Fperm_SI_Woolf2021!$E$9:$E$93-BA$58)-63.1579*EXP(-0.19*Fperm_SI_Woolf2021!$E$9:$E$93)+63.1579*EXP(-0.19*BA$58))/(Fperm_SI_Woolf2021!$E$9:$E$93-BA$58))*(BA$58-Fperm_SI_Woolf2021!$E$9:$E$93)/10))) + Fperm_SI_Woolf2021!$G$9:$G$93*EXP(-Fperm_SI_Woolf2021!$J$9:$J$93*$C152*IF(BA$58=Fperm_SI_Woolf2021!$E$9:$E$93,1,EXP(LN((1.1*(Fperm_SI_Woolf2021!$E$9:$E$93-BA$58)-63.1579*EXP(-0.19*Fperm_SI_Woolf2021!$E$9:$E$93)+63.1579*EXP(-0.19*BA$58))/(Fperm_SI_Woolf2021!$E$9:$E$93-BA$58))*(BA$58-Fperm_SI_Woolf2021!$E$9:$E$93)/10))) + Fperm_SI_Woolf2021!$H$9:$H$93*EXP(-Fperm_SI_Woolf2021!$K$9:$K$93*$C152*IF(BA$58=Fperm_SI_Woolf2021!$E$9:$E$93,1,EXP(LN((1.1*(Fperm_SI_Woolf2021!$E$9:$E$93-BA$58)-63.1579*EXP(-0.19*Fperm_SI_Woolf2021!$E$9:$E$93)+63.1579*EXP(-0.19*BA$58))/(Fperm_SI_Woolf2021!$E$9:$E$93-BA$58))*(BA$58-Fperm_SI_Woolf2021!$E$9:$E$93)/10))),Fperm_SI_Woolf2021!$D$9:$D$93))</f>
        <v>0.19844271851570386</v>
      </c>
      <c r="BB152" s="51" cm="1">
        <f t="array" ref="BB152">MIN(1,SLOPE(Fperm_SI_Woolf2021!$F$9:$F$93*EXP(-Fperm_SI_Woolf2021!$I$9:$I$93*$C152*IF(BB$58=Fperm_SI_Woolf2021!$E$9:$E$93,1,EXP(LN((1.1*(Fperm_SI_Woolf2021!$E$9:$E$93-BB$58)-63.1579*EXP(-0.19*Fperm_SI_Woolf2021!$E$9:$E$93)+63.1579*EXP(-0.19*BB$58))/(Fperm_SI_Woolf2021!$E$9:$E$93-BB$58))*(BB$58-Fperm_SI_Woolf2021!$E$9:$E$93)/10))) + Fperm_SI_Woolf2021!$G$9:$G$93*EXP(-Fperm_SI_Woolf2021!$J$9:$J$93*$C152*IF(BB$58=Fperm_SI_Woolf2021!$E$9:$E$93,1,EXP(LN((1.1*(Fperm_SI_Woolf2021!$E$9:$E$93-BB$58)-63.1579*EXP(-0.19*Fperm_SI_Woolf2021!$E$9:$E$93)+63.1579*EXP(-0.19*BB$58))/(Fperm_SI_Woolf2021!$E$9:$E$93-BB$58))*(BB$58-Fperm_SI_Woolf2021!$E$9:$E$93)/10))) + Fperm_SI_Woolf2021!$H$9:$H$93*EXP(-Fperm_SI_Woolf2021!$K$9:$K$93*$C152*IF(BB$58=Fperm_SI_Woolf2021!$E$9:$E$93,1,EXP(LN((1.1*(Fperm_SI_Woolf2021!$E$9:$E$93-BB$58)-63.1579*EXP(-0.19*Fperm_SI_Woolf2021!$E$9:$E$93)+63.1579*EXP(-0.19*BB$58))/(Fperm_SI_Woolf2021!$E$9:$E$93-BB$58))*(BB$58-Fperm_SI_Woolf2021!$E$9:$E$93)/10))),Fperm_SI_Woolf2021!$D$9:$D$93)*BB$57+INTERCEPT(Fperm_SI_Woolf2021!$F$9:$F$93*EXP(-Fperm_SI_Woolf2021!$I$9:$I$93*$C152*IF(BB$58=Fperm_SI_Woolf2021!$E$9:$E$93,1,EXP(LN((1.1*(Fperm_SI_Woolf2021!$E$9:$E$93-BB$58)-63.1579*EXP(-0.19*Fperm_SI_Woolf2021!$E$9:$E$93)+63.1579*EXP(-0.19*BB$58))/(Fperm_SI_Woolf2021!$E$9:$E$93-BB$58))*(BB$58-Fperm_SI_Woolf2021!$E$9:$E$93)/10))) + Fperm_SI_Woolf2021!$G$9:$G$93*EXP(-Fperm_SI_Woolf2021!$J$9:$J$93*$C152*IF(BB$58=Fperm_SI_Woolf2021!$E$9:$E$93,1,EXP(LN((1.1*(Fperm_SI_Woolf2021!$E$9:$E$93-BB$58)-63.1579*EXP(-0.19*Fperm_SI_Woolf2021!$E$9:$E$93)+63.1579*EXP(-0.19*BB$58))/(Fperm_SI_Woolf2021!$E$9:$E$93-BB$58))*(BB$58-Fperm_SI_Woolf2021!$E$9:$E$93)/10))) + Fperm_SI_Woolf2021!$H$9:$H$93*EXP(-Fperm_SI_Woolf2021!$K$9:$K$93*$C152*IF(BB$58=Fperm_SI_Woolf2021!$E$9:$E$93,1,EXP(LN((1.1*(Fperm_SI_Woolf2021!$E$9:$E$93-BB$58)-63.1579*EXP(-0.19*Fperm_SI_Woolf2021!$E$9:$E$93)+63.1579*EXP(-0.19*BB$58))/(Fperm_SI_Woolf2021!$E$9:$E$93-BB$58))*(BB$58-Fperm_SI_Woolf2021!$E$9:$E$93)/10))),Fperm_SI_Woolf2021!$D$9:$D$93))</f>
        <v>0.1868789772851826</v>
      </c>
      <c r="BC152" s="51" cm="1">
        <f t="array" ref="BC152">MIN(1,SLOPE(Fperm_SI_Woolf2021!$F$9:$F$93*EXP(-Fperm_SI_Woolf2021!$I$9:$I$93*$C152*IF(BC$58=Fperm_SI_Woolf2021!$E$9:$E$93,1,EXP(LN((1.1*(Fperm_SI_Woolf2021!$E$9:$E$93-BC$58)-63.1579*EXP(-0.19*Fperm_SI_Woolf2021!$E$9:$E$93)+63.1579*EXP(-0.19*BC$58))/(Fperm_SI_Woolf2021!$E$9:$E$93-BC$58))*(BC$58-Fperm_SI_Woolf2021!$E$9:$E$93)/10))) + Fperm_SI_Woolf2021!$G$9:$G$93*EXP(-Fperm_SI_Woolf2021!$J$9:$J$93*$C152*IF(BC$58=Fperm_SI_Woolf2021!$E$9:$E$93,1,EXP(LN((1.1*(Fperm_SI_Woolf2021!$E$9:$E$93-BC$58)-63.1579*EXP(-0.19*Fperm_SI_Woolf2021!$E$9:$E$93)+63.1579*EXP(-0.19*BC$58))/(Fperm_SI_Woolf2021!$E$9:$E$93-BC$58))*(BC$58-Fperm_SI_Woolf2021!$E$9:$E$93)/10))) + Fperm_SI_Woolf2021!$H$9:$H$93*EXP(-Fperm_SI_Woolf2021!$K$9:$K$93*$C152*IF(BC$58=Fperm_SI_Woolf2021!$E$9:$E$93,1,EXP(LN((1.1*(Fperm_SI_Woolf2021!$E$9:$E$93-BC$58)-63.1579*EXP(-0.19*Fperm_SI_Woolf2021!$E$9:$E$93)+63.1579*EXP(-0.19*BC$58))/(Fperm_SI_Woolf2021!$E$9:$E$93-BC$58))*(BC$58-Fperm_SI_Woolf2021!$E$9:$E$93)/10))),Fperm_SI_Woolf2021!$D$9:$D$93)*BC$57+INTERCEPT(Fperm_SI_Woolf2021!$F$9:$F$93*EXP(-Fperm_SI_Woolf2021!$I$9:$I$93*$C152*IF(BC$58=Fperm_SI_Woolf2021!$E$9:$E$93,1,EXP(LN((1.1*(Fperm_SI_Woolf2021!$E$9:$E$93-BC$58)-63.1579*EXP(-0.19*Fperm_SI_Woolf2021!$E$9:$E$93)+63.1579*EXP(-0.19*BC$58))/(Fperm_SI_Woolf2021!$E$9:$E$93-BC$58))*(BC$58-Fperm_SI_Woolf2021!$E$9:$E$93)/10))) + Fperm_SI_Woolf2021!$G$9:$G$93*EXP(-Fperm_SI_Woolf2021!$J$9:$J$93*$C152*IF(BC$58=Fperm_SI_Woolf2021!$E$9:$E$93,1,EXP(LN((1.1*(Fperm_SI_Woolf2021!$E$9:$E$93-BC$58)-63.1579*EXP(-0.19*Fperm_SI_Woolf2021!$E$9:$E$93)+63.1579*EXP(-0.19*BC$58))/(Fperm_SI_Woolf2021!$E$9:$E$93-BC$58))*(BC$58-Fperm_SI_Woolf2021!$E$9:$E$93)/10))) + Fperm_SI_Woolf2021!$H$9:$H$93*EXP(-Fperm_SI_Woolf2021!$K$9:$K$93*$C152*IF(BC$58=Fperm_SI_Woolf2021!$E$9:$E$93,1,EXP(LN((1.1*(Fperm_SI_Woolf2021!$E$9:$E$93-BC$58)-63.1579*EXP(-0.19*Fperm_SI_Woolf2021!$E$9:$E$93)+63.1579*EXP(-0.19*BC$58))/(Fperm_SI_Woolf2021!$E$9:$E$93-BC$58))*(BC$58-Fperm_SI_Woolf2021!$E$9:$E$93)/10))),Fperm_SI_Woolf2021!$D$9:$D$93))</f>
        <v>0.17531523605466132</v>
      </c>
      <c r="BD152" s="51" cm="1">
        <f t="array" ref="BD152">MIN(1,SLOPE(Fperm_SI_Woolf2021!$F$9:$F$93*EXP(-Fperm_SI_Woolf2021!$I$9:$I$93*$C152*IF(BD$58=Fperm_SI_Woolf2021!$E$9:$E$93,1,EXP(LN((1.1*(Fperm_SI_Woolf2021!$E$9:$E$93-BD$58)-63.1579*EXP(-0.19*Fperm_SI_Woolf2021!$E$9:$E$93)+63.1579*EXP(-0.19*BD$58))/(Fperm_SI_Woolf2021!$E$9:$E$93-BD$58))*(BD$58-Fperm_SI_Woolf2021!$E$9:$E$93)/10))) + Fperm_SI_Woolf2021!$G$9:$G$93*EXP(-Fperm_SI_Woolf2021!$J$9:$J$93*$C152*IF(BD$58=Fperm_SI_Woolf2021!$E$9:$E$93,1,EXP(LN((1.1*(Fperm_SI_Woolf2021!$E$9:$E$93-BD$58)-63.1579*EXP(-0.19*Fperm_SI_Woolf2021!$E$9:$E$93)+63.1579*EXP(-0.19*BD$58))/(Fperm_SI_Woolf2021!$E$9:$E$93-BD$58))*(BD$58-Fperm_SI_Woolf2021!$E$9:$E$93)/10))) + Fperm_SI_Woolf2021!$H$9:$H$93*EXP(-Fperm_SI_Woolf2021!$K$9:$K$93*$C152*IF(BD$58=Fperm_SI_Woolf2021!$E$9:$E$93,1,EXP(LN((1.1*(Fperm_SI_Woolf2021!$E$9:$E$93-BD$58)-63.1579*EXP(-0.19*Fperm_SI_Woolf2021!$E$9:$E$93)+63.1579*EXP(-0.19*BD$58))/(Fperm_SI_Woolf2021!$E$9:$E$93-BD$58))*(BD$58-Fperm_SI_Woolf2021!$E$9:$E$93)/10))),Fperm_SI_Woolf2021!$D$9:$D$93)*BD$57+INTERCEPT(Fperm_SI_Woolf2021!$F$9:$F$93*EXP(-Fperm_SI_Woolf2021!$I$9:$I$93*$C152*IF(BD$58=Fperm_SI_Woolf2021!$E$9:$E$93,1,EXP(LN((1.1*(Fperm_SI_Woolf2021!$E$9:$E$93-BD$58)-63.1579*EXP(-0.19*Fperm_SI_Woolf2021!$E$9:$E$93)+63.1579*EXP(-0.19*BD$58))/(Fperm_SI_Woolf2021!$E$9:$E$93-BD$58))*(BD$58-Fperm_SI_Woolf2021!$E$9:$E$93)/10))) + Fperm_SI_Woolf2021!$G$9:$G$93*EXP(-Fperm_SI_Woolf2021!$J$9:$J$93*$C152*IF(BD$58=Fperm_SI_Woolf2021!$E$9:$E$93,1,EXP(LN((1.1*(Fperm_SI_Woolf2021!$E$9:$E$93-BD$58)-63.1579*EXP(-0.19*Fperm_SI_Woolf2021!$E$9:$E$93)+63.1579*EXP(-0.19*BD$58))/(Fperm_SI_Woolf2021!$E$9:$E$93-BD$58))*(BD$58-Fperm_SI_Woolf2021!$E$9:$E$93)/10))) + Fperm_SI_Woolf2021!$H$9:$H$93*EXP(-Fperm_SI_Woolf2021!$K$9:$K$93*$C152*IF(BD$58=Fperm_SI_Woolf2021!$E$9:$E$93,1,EXP(LN((1.1*(Fperm_SI_Woolf2021!$E$9:$E$93-BD$58)-63.1579*EXP(-0.19*Fperm_SI_Woolf2021!$E$9:$E$93)+63.1579*EXP(-0.19*BD$58))/(Fperm_SI_Woolf2021!$E$9:$E$93-BD$58))*(BD$58-Fperm_SI_Woolf2021!$E$9:$E$93)/10))),Fperm_SI_Woolf2021!$D$9:$D$93))</f>
        <v>0.16375149482414009</v>
      </c>
      <c r="BE152" s="51" cm="1">
        <f t="array" ref="BE152">MIN(1,SLOPE(Fperm_SI_Woolf2021!$F$9:$F$93*EXP(-Fperm_SI_Woolf2021!$I$9:$I$93*$C152*IF(BE$58=Fperm_SI_Woolf2021!$E$9:$E$93,1,EXP(LN((1.1*(Fperm_SI_Woolf2021!$E$9:$E$93-BE$58)-63.1579*EXP(-0.19*Fperm_SI_Woolf2021!$E$9:$E$93)+63.1579*EXP(-0.19*BE$58))/(Fperm_SI_Woolf2021!$E$9:$E$93-BE$58))*(BE$58-Fperm_SI_Woolf2021!$E$9:$E$93)/10))) + Fperm_SI_Woolf2021!$G$9:$G$93*EXP(-Fperm_SI_Woolf2021!$J$9:$J$93*$C152*IF(BE$58=Fperm_SI_Woolf2021!$E$9:$E$93,1,EXP(LN((1.1*(Fperm_SI_Woolf2021!$E$9:$E$93-BE$58)-63.1579*EXP(-0.19*Fperm_SI_Woolf2021!$E$9:$E$93)+63.1579*EXP(-0.19*BE$58))/(Fperm_SI_Woolf2021!$E$9:$E$93-BE$58))*(BE$58-Fperm_SI_Woolf2021!$E$9:$E$93)/10))) + Fperm_SI_Woolf2021!$H$9:$H$93*EXP(-Fperm_SI_Woolf2021!$K$9:$K$93*$C152*IF(BE$58=Fperm_SI_Woolf2021!$E$9:$E$93,1,EXP(LN((1.1*(Fperm_SI_Woolf2021!$E$9:$E$93-BE$58)-63.1579*EXP(-0.19*Fperm_SI_Woolf2021!$E$9:$E$93)+63.1579*EXP(-0.19*BE$58))/(Fperm_SI_Woolf2021!$E$9:$E$93-BE$58))*(BE$58-Fperm_SI_Woolf2021!$E$9:$E$93)/10))),Fperm_SI_Woolf2021!$D$9:$D$93)*BE$57+INTERCEPT(Fperm_SI_Woolf2021!$F$9:$F$93*EXP(-Fperm_SI_Woolf2021!$I$9:$I$93*$C152*IF(BE$58=Fperm_SI_Woolf2021!$E$9:$E$93,1,EXP(LN((1.1*(Fperm_SI_Woolf2021!$E$9:$E$93-BE$58)-63.1579*EXP(-0.19*Fperm_SI_Woolf2021!$E$9:$E$93)+63.1579*EXP(-0.19*BE$58))/(Fperm_SI_Woolf2021!$E$9:$E$93-BE$58))*(BE$58-Fperm_SI_Woolf2021!$E$9:$E$93)/10))) + Fperm_SI_Woolf2021!$G$9:$G$93*EXP(-Fperm_SI_Woolf2021!$J$9:$J$93*$C152*IF(BE$58=Fperm_SI_Woolf2021!$E$9:$E$93,1,EXP(LN((1.1*(Fperm_SI_Woolf2021!$E$9:$E$93-BE$58)-63.1579*EXP(-0.19*Fperm_SI_Woolf2021!$E$9:$E$93)+63.1579*EXP(-0.19*BE$58))/(Fperm_SI_Woolf2021!$E$9:$E$93-BE$58))*(BE$58-Fperm_SI_Woolf2021!$E$9:$E$93)/10))) + Fperm_SI_Woolf2021!$H$9:$H$93*EXP(-Fperm_SI_Woolf2021!$K$9:$K$93*$C152*IF(BE$58=Fperm_SI_Woolf2021!$E$9:$E$93,1,EXP(LN((1.1*(Fperm_SI_Woolf2021!$E$9:$E$93-BE$58)-63.1579*EXP(-0.19*Fperm_SI_Woolf2021!$E$9:$E$93)+63.1579*EXP(-0.19*BE$58))/(Fperm_SI_Woolf2021!$E$9:$E$93-BE$58))*(BE$58-Fperm_SI_Woolf2021!$E$9:$E$93)/10))),Fperm_SI_Woolf2021!$D$9:$D$93))</f>
        <v>0.1521877535936188</v>
      </c>
      <c r="BF152" s="51" cm="1">
        <f t="array" ref="BF152">MIN(1,SLOPE(Fperm_SI_Woolf2021!$F$9:$F$93*EXP(-Fperm_SI_Woolf2021!$I$9:$I$93*$C152*IF(BF$58=Fperm_SI_Woolf2021!$E$9:$E$93,1,EXP(LN((1.1*(Fperm_SI_Woolf2021!$E$9:$E$93-BF$58)-63.1579*EXP(-0.19*Fperm_SI_Woolf2021!$E$9:$E$93)+63.1579*EXP(-0.19*BF$58))/(Fperm_SI_Woolf2021!$E$9:$E$93-BF$58))*(BF$58-Fperm_SI_Woolf2021!$E$9:$E$93)/10))) + Fperm_SI_Woolf2021!$G$9:$G$93*EXP(-Fperm_SI_Woolf2021!$J$9:$J$93*$C152*IF(BF$58=Fperm_SI_Woolf2021!$E$9:$E$93,1,EXP(LN((1.1*(Fperm_SI_Woolf2021!$E$9:$E$93-BF$58)-63.1579*EXP(-0.19*Fperm_SI_Woolf2021!$E$9:$E$93)+63.1579*EXP(-0.19*BF$58))/(Fperm_SI_Woolf2021!$E$9:$E$93-BF$58))*(BF$58-Fperm_SI_Woolf2021!$E$9:$E$93)/10))) + Fperm_SI_Woolf2021!$H$9:$H$93*EXP(-Fperm_SI_Woolf2021!$K$9:$K$93*$C152*IF(BF$58=Fperm_SI_Woolf2021!$E$9:$E$93,1,EXP(LN((1.1*(Fperm_SI_Woolf2021!$E$9:$E$93-BF$58)-63.1579*EXP(-0.19*Fperm_SI_Woolf2021!$E$9:$E$93)+63.1579*EXP(-0.19*BF$58))/(Fperm_SI_Woolf2021!$E$9:$E$93-BF$58))*(BF$58-Fperm_SI_Woolf2021!$E$9:$E$93)/10))),Fperm_SI_Woolf2021!$D$9:$D$93)*BF$57+INTERCEPT(Fperm_SI_Woolf2021!$F$9:$F$93*EXP(-Fperm_SI_Woolf2021!$I$9:$I$93*$C152*IF(BF$58=Fperm_SI_Woolf2021!$E$9:$E$93,1,EXP(LN((1.1*(Fperm_SI_Woolf2021!$E$9:$E$93-BF$58)-63.1579*EXP(-0.19*Fperm_SI_Woolf2021!$E$9:$E$93)+63.1579*EXP(-0.19*BF$58))/(Fperm_SI_Woolf2021!$E$9:$E$93-BF$58))*(BF$58-Fperm_SI_Woolf2021!$E$9:$E$93)/10))) + Fperm_SI_Woolf2021!$G$9:$G$93*EXP(-Fperm_SI_Woolf2021!$J$9:$J$93*$C152*IF(BF$58=Fperm_SI_Woolf2021!$E$9:$E$93,1,EXP(LN((1.1*(Fperm_SI_Woolf2021!$E$9:$E$93-BF$58)-63.1579*EXP(-0.19*Fperm_SI_Woolf2021!$E$9:$E$93)+63.1579*EXP(-0.19*BF$58))/(Fperm_SI_Woolf2021!$E$9:$E$93-BF$58))*(BF$58-Fperm_SI_Woolf2021!$E$9:$E$93)/10))) + Fperm_SI_Woolf2021!$H$9:$H$93*EXP(-Fperm_SI_Woolf2021!$K$9:$K$93*$C152*IF(BF$58=Fperm_SI_Woolf2021!$E$9:$E$93,1,EXP(LN((1.1*(Fperm_SI_Woolf2021!$E$9:$E$93-BF$58)-63.1579*EXP(-0.19*Fperm_SI_Woolf2021!$E$9:$E$93)+63.1579*EXP(-0.19*BF$58))/(Fperm_SI_Woolf2021!$E$9:$E$93-BF$58))*(BF$58-Fperm_SI_Woolf2021!$E$9:$E$93)/10))),Fperm_SI_Woolf2021!$D$9:$D$93))</f>
        <v>0.14062401236309754</v>
      </c>
      <c r="BG152" s="51" cm="1">
        <f t="array" ref="BG152">MIN(1,SLOPE(Fperm_SI_Woolf2021!$F$9:$F$93*EXP(-Fperm_SI_Woolf2021!$I$9:$I$93*$C152*IF(BG$58=Fperm_SI_Woolf2021!$E$9:$E$93,1,EXP(LN((1.1*(Fperm_SI_Woolf2021!$E$9:$E$93-BG$58)-63.1579*EXP(-0.19*Fperm_SI_Woolf2021!$E$9:$E$93)+63.1579*EXP(-0.19*BG$58))/(Fperm_SI_Woolf2021!$E$9:$E$93-BG$58))*(BG$58-Fperm_SI_Woolf2021!$E$9:$E$93)/10))) + Fperm_SI_Woolf2021!$G$9:$G$93*EXP(-Fperm_SI_Woolf2021!$J$9:$J$93*$C152*IF(BG$58=Fperm_SI_Woolf2021!$E$9:$E$93,1,EXP(LN((1.1*(Fperm_SI_Woolf2021!$E$9:$E$93-BG$58)-63.1579*EXP(-0.19*Fperm_SI_Woolf2021!$E$9:$E$93)+63.1579*EXP(-0.19*BG$58))/(Fperm_SI_Woolf2021!$E$9:$E$93-BG$58))*(BG$58-Fperm_SI_Woolf2021!$E$9:$E$93)/10))) + Fperm_SI_Woolf2021!$H$9:$H$93*EXP(-Fperm_SI_Woolf2021!$K$9:$K$93*$C152*IF(BG$58=Fperm_SI_Woolf2021!$E$9:$E$93,1,EXP(LN((1.1*(Fperm_SI_Woolf2021!$E$9:$E$93-BG$58)-63.1579*EXP(-0.19*Fperm_SI_Woolf2021!$E$9:$E$93)+63.1579*EXP(-0.19*BG$58))/(Fperm_SI_Woolf2021!$E$9:$E$93-BG$58))*(BG$58-Fperm_SI_Woolf2021!$E$9:$E$93)/10))),Fperm_SI_Woolf2021!$D$9:$D$93)*BG$57+INTERCEPT(Fperm_SI_Woolf2021!$F$9:$F$93*EXP(-Fperm_SI_Woolf2021!$I$9:$I$93*$C152*IF(BG$58=Fperm_SI_Woolf2021!$E$9:$E$93,1,EXP(LN((1.1*(Fperm_SI_Woolf2021!$E$9:$E$93-BG$58)-63.1579*EXP(-0.19*Fperm_SI_Woolf2021!$E$9:$E$93)+63.1579*EXP(-0.19*BG$58))/(Fperm_SI_Woolf2021!$E$9:$E$93-BG$58))*(BG$58-Fperm_SI_Woolf2021!$E$9:$E$93)/10))) + Fperm_SI_Woolf2021!$G$9:$G$93*EXP(-Fperm_SI_Woolf2021!$J$9:$J$93*$C152*IF(BG$58=Fperm_SI_Woolf2021!$E$9:$E$93,1,EXP(LN((1.1*(Fperm_SI_Woolf2021!$E$9:$E$93-BG$58)-63.1579*EXP(-0.19*Fperm_SI_Woolf2021!$E$9:$E$93)+63.1579*EXP(-0.19*BG$58))/(Fperm_SI_Woolf2021!$E$9:$E$93-BG$58))*(BG$58-Fperm_SI_Woolf2021!$E$9:$E$93)/10))) + Fperm_SI_Woolf2021!$H$9:$H$93*EXP(-Fperm_SI_Woolf2021!$K$9:$K$93*$C152*IF(BG$58=Fperm_SI_Woolf2021!$E$9:$E$93,1,EXP(LN((1.1*(Fperm_SI_Woolf2021!$E$9:$E$93-BG$58)-63.1579*EXP(-0.19*Fperm_SI_Woolf2021!$E$9:$E$93)+63.1579*EXP(-0.19*BG$58))/(Fperm_SI_Woolf2021!$E$9:$E$93-BG$58))*(BG$58-Fperm_SI_Woolf2021!$E$9:$E$93)/10))),Fperm_SI_Woolf2021!$D$9:$D$93))</f>
        <v>0.12906027113257629</v>
      </c>
      <c r="BH152" s="51" cm="1">
        <f t="array" ref="BH152">MIN(1,SLOPE(Fperm_SI_Woolf2021!$F$9:$F$93*EXP(-Fperm_SI_Woolf2021!$I$9:$I$93*$C152*IF(BH$58=Fperm_SI_Woolf2021!$E$9:$E$93,1,EXP(LN((1.1*(Fperm_SI_Woolf2021!$E$9:$E$93-BH$58)-63.1579*EXP(-0.19*Fperm_SI_Woolf2021!$E$9:$E$93)+63.1579*EXP(-0.19*BH$58))/(Fperm_SI_Woolf2021!$E$9:$E$93-BH$58))*(BH$58-Fperm_SI_Woolf2021!$E$9:$E$93)/10))) + Fperm_SI_Woolf2021!$G$9:$G$93*EXP(-Fperm_SI_Woolf2021!$J$9:$J$93*$C152*IF(BH$58=Fperm_SI_Woolf2021!$E$9:$E$93,1,EXP(LN((1.1*(Fperm_SI_Woolf2021!$E$9:$E$93-BH$58)-63.1579*EXP(-0.19*Fperm_SI_Woolf2021!$E$9:$E$93)+63.1579*EXP(-0.19*BH$58))/(Fperm_SI_Woolf2021!$E$9:$E$93-BH$58))*(BH$58-Fperm_SI_Woolf2021!$E$9:$E$93)/10))) + Fperm_SI_Woolf2021!$H$9:$H$93*EXP(-Fperm_SI_Woolf2021!$K$9:$K$93*$C152*IF(BH$58=Fperm_SI_Woolf2021!$E$9:$E$93,1,EXP(LN((1.1*(Fperm_SI_Woolf2021!$E$9:$E$93-BH$58)-63.1579*EXP(-0.19*Fperm_SI_Woolf2021!$E$9:$E$93)+63.1579*EXP(-0.19*BH$58))/(Fperm_SI_Woolf2021!$E$9:$E$93-BH$58))*(BH$58-Fperm_SI_Woolf2021!$E$9:$E$93)/10))),Fperm_SI_Woolf2021!$D$9:$D$93)*BH$57+INTERCEPT(Fperm_SI_Woolf2021!$F$9:$F$93*EXP(-Fperm_SI_Woolf2021!$I$9:$I$93*$C152*IF(BH$58=Fperm_SI_Woolf2021!$E$9:$E$93,1,EXP(LN((1.1*(Fperm_SI_Woolf2021!$E$9:$E$93-BH$58)-63.1579*EXP(-0.19*Fperm_SI_Woolf2021!$E$9:$E$93)+63.1579*EXP(-0.19*BH$58))/(Fperm_SI_Woolf2021!$E$9:$E$93-BH$58))*(BH$58-Fperm_SI_Woolf2021!$E$9:$E$93)/10))) + Fperm_SI_Woolf2021!$G$9:$G$93*EXP(-Fperm_SI_Woolf2021!$J$9:$J$93*$C152*IF(BH$58=Fperm_SI_Woolf2021!$E$9:$E$93,1,EXP(LN((1.1*(Fperm_SI_Woolf2021!$E$9:$E$93-BH$58)-63.1579*EXP(-0.19*Fperm_SI_Woolf2021!$E$9:$E$93)+63.1579*EXP(-0.19*BH$58))/(Fperm_SI_Woolf2021!$E$9:$E$93-BH$58))*(BH$58-Fperm_SI_Woolf2021!$E$9:$E$93)/10))) + Fperm_SI_Woolf2021!$H$9:$H$93*EXP(-Fperm_SI_Woolf2021!$K$9:$K$93*$C152*IF(BH$58=Fperm_SI_Woolf2021!$E$9:$E$93,1,EXP(LN((1.1*(Fperm_SI_Woolf2021!$E$9:$E$93-BH$58)-63.1579*EXP(-0.19*Fperm_SI_Woolf2021!$E$9:$E$93)+63.1579*EXP(-0.19*BH$58))/(Fperm_SI_Woolf2021!$E$9:$E$93-BH$58))*(BH$58-Fperm_SI_Woolf2021!$E$9:$E$93)/10))),Fperm_SI_Woolf2021!$D$9:$D$93))</f>
        <v>0.117496529902055</v>
      </c>
      <c r="BI152" s="51" cm="1">
        <f t="array" ref="BI152">MIN(1,SLOPE(Fperm_SI_Woolf2021!$F$9:$F$93*EXP(-Fperm_SI_Woolf2021!$I$9:$I$93*$C152*IF(BI$58=Fperm_SI_Woolf2021!$E$9:$E$93,1,EXP(LN((1.1*(Fperm_SI_Woolf2021!$E$9:$E$93-BI$58)-63.1579*EXP(-0.19*Fperm_SI_Woolf2021!$E$9:$E$93)+63.1579*EXP(-0.19*BI$58))/(Fperm_SI_Woolf2021!$E$9:$E$93-BI$58))*(BI$58-Fperm_SI_Woolf2021!$E$9:$E$93)/10))) + Fperm_SI_Woolf2021!$G$9:$G$93*EXP(-Fperm_SI_Woolf2021!$J$9:$J$93*$C152*IF(BI$58=Fperm_SI_Woolf2021!$E$9:$E$93,1,EXP(LN((1.1*(Fperm_SI_Woolf2021!$E$9:$E$93-BI$58)-63.1579*EXP(-0.19*Fperm_SI_Woolf2021!$E$9:$E$93)+63.1579*EXP(-0.19*BI$58))/(Fperm_SI_Woolf2021!$E$9:$E$93-BI$58))*(BI$58-Fperm_SI_Woolf2021!$E$9:$E$93)/10))) + Fperm_SI_Woolf2021!$H$9:$H$93*EXP(-Fperm_SI_Woolf2021!$K$9:$K$93*$C152*IF(BI$58=Fperm_SI_Woolf2021!$E$9:$E$93,1,EXP(LN((1.1*(Fperm_SI_Woolf2021!$E$9:$E$93-BI$58)-63.1579*EXP(-0.19*Fperm_SI_Woolf2021!$E$9:$E$93)+63.1579*EXP(-0.19*BI$58))/(Fperm_SI_Woolf2021!$E$9:$E$93-BI$58))*(BI$58-Fperm_SI_Woolf2021!$E$9:$E$93)/10))),Fperm_SI_Woolf2021!$D$9:$D$93)*BI$57+INTERCEPT(Fperm_SI_Woolf2021!$F$9:$F$93*EXP(-Fperm_SI_Woolf2021!$I$9:$I$93*$C152*IF(BI$58=Fperm_SI_Woolf2021!$E$9:$E$93,1,EXP(LN((1.1*(Fperm_SI_Woolf2021!$E$9:$E$93-BI$58)-63.1579*EXP(-0.19*Fperm_SI_Woolf2021!$E$9:$E$93)+63.1579*EXP(-0.19*BI$58))/(Fperm_SI_Woolf2021!$E$9:$E$93-BI$58))*(BI$58-Fperm_SI_Woolf2021!$E$9:$E$93)/10))) + Fperm_SI_Woolf2021!$G$9:$G$93*EXP(-Fperm_SI_Woolf2021!$J$9:$J$93*$C152*IF(BI$58=Fperm_SI_Woolf2021!$E$9:$E$93,1,EXP(LN((1.1*(Fperm_SI_Woolf2021!$E$9:$E$93-BI$58)-63.1579*EXP(-0.19*Fperm_SI_Woolf2021!$E$9:$E$93)+63.1579*EXP(-0.19*BI$58))/(Fperm_SI_Woolf2021!$E$9:$E$93-BI$58))*(BI$58-Fperm_SI_Woolf2021!$E$9:$E$93)/10))) + Fperm_SI_Woolf2021!$H$9:$H$93*EXP(-Fperm_SI_Woolf2021!$K$9:$K$93*$C152*IF(BI$58=Fperm_SI_Woolf2021!$E$9:$E$93,1,EXP(LN((1.1*(Fperm_SI_Woolf2021!$E$9:$E$93-BI$58)-63.1579*EXP(-0.19*Fperm_SI_Woolf2021!$E$9:$E$93)+63.1579*EXP(-0.19*BI$58))/(Fperm_SI_Woolf2021!$E$9:$E$93-BI$58))*(BI$58-Fperm_SI_Woolf2021!$E$9:$E$93)/10))),Fperm_SI_Woolf2021!$D$9:$D$93))</f>
        <v>0.10593278867153372</v>
      </c>
      <c r="BJ152" s="51" cm="1">
        <f t="array" ref="BJ152">MIN(1,SLOPE(Fperm_SI_Woolf2021!$F$9:$F$93*EXP(-Fperm_SI_Woolf2021!$I$9:$I$93*$C152*IF(BJ$58=Fperm_SI_Woolf2021!$E$9:$E$93,1,EXP(LN((1.1*(Fperm_SI_Woolf2021!$E$9:$E$93-BJ$58)-63.1579*EXP(-0.19*Fperm_SI_Woolf2021!$E$9:$E$93)+63.1579*EXP(-0.19*BJ$58))/(Fperm_SI_Woolf2021!$E$9:$E$93-BJ$58))*(BJ$58-Fperm_SI_Woolf2021!$E$9:$E$93)/10))) + Fperm_SI_Woolf2021!$G$9:$G$93*EXP(-Fperm_SI_Woolf2021!$J$9:$J$93*$C152*IF(BJ$58=Fperm_SI_Woolf2021!$E$9:$E$93,1,EXP(LN((1.1*(Fperm_SI_Woolf2021!$E$9:$E$93-BJ$58)-63.1579*EXP(-0.19*Fperm_SI_Woolf2021!$E$9:$E$93)+63.1579*EXP(-0.19*BJ$58))/(Fperm_SI_Woolf2021!$E$9:$E$93-BJ$58))*(BJ$58-Fperm_SI_Woolf2021!$E$9:$E$93)/10))) + Fperm_SI_Woolf2021!$H$9:$H$93*EXP(-Fperm_SI_Woolf2021!$K$9:$K$93*$C152*IF(BJ$58=Fperm_SI_Woolf2021!$E$9:$E$93,1,EXP(LN((1.1*(Fperm_SI_Woolf2021!$E$9:$E$93-BJ$58)-63.1579*EXP(-0.19*Fperm_SI_Woolf2021!$E$9:$E$93)+63.1579*EXP(-0.19*BJ$58))/(Fperm_SI_Woolf2021!$E$9:$E$93-BJ$58))*(BJ$58-Fperm_SI_Woolf2021!$E$9:$E$93)/10))),Fperm_SI_Woolf2021!$D$9:$D$93)*BJ$57+INTERCEPT(Fperm_SI_Woolf2021!$F$9:$F$93*EXP(-Fperm_SI_Woolf2021!$I$9:$I$93*$C152*IF(BJ$58=Fperm_SI_Woolf2021!$E$9:$E$93,1,EXP(LN((1.1*(Fperm_SI_Woolf2021!$E$9:$E$93-BJ$58)-63.1579*EXP(-0.19*Fperm_SI_Woolf2021!$E$9:$E$93)+63.1579*EXP(-0.19*BJ$58))/(Fperm_SI_Woolf2021!$E$9:$E$93-BJ$58))*(BJ$58-Fperm_SI_Woolf2021!$E$9:$E$93)/10))) + Fperm_SI_Woolf2021!$G$9:$G$93*EXP(-Fperm_SI_Woolf2021!$J$9:$J$93*$C152*IF(BJ$58=Fperm_SI_Woolf2021!$E$9:$E$93,1,EXP(LN((1.1*(Fperm_SI_Woolf2021!$E$9:$E$93-BJ$58)-63.1579*EXP(-0.19*Fperm_SI_Woolf2021!$E$9:$E$93)+63.1579*EXP(-0.19*BJ$58))/(Fperm_SI_Woolf2021!$E$9:$E$93-BJ$58))*(BJ$58-Fperm_SI_Woolf2021!$E$9:$E$93)/10))) + Fperm_SI_Woolf2021!$H$9:$H$93*EXP(-Fperm_SI_Woolf2021!$K$9:$K$93*$C152*IF(BJ$58=Fperm_SI_Woolf2021!$E$9:$E$93,1,EXP(LN((1.1*(Fperm_SI_Woolf2021!$E$9:$E$93-BJ$58)-63.1579*EXP(-0.19*Fperm_SI_Woolf2021!$E$9:$E$93)+63.1579*EXP(-0.19*BJ$58))/(Fperm_SI_Woolf2021!$E$9:$E$93-BJ$58))*(BJ$58-Fperm_SI_Woolf2021!$E$9:$E$93)/10))),Fperm_SI_Woolf2021!$D$9:$D$93))</f>
        <v>9.436904744101246E-2</v>
      </c>
      <c r="BK152" s="51" cm="1">
        <f t="array" ref="BK152">MIN(1,SLOPE(Fperm_SI_Woolf2021!$F$9:$F$93*EXP(-Fperm_SI_Woolf2021!$I$9:$I$93*$C152*IF(BK$58=Fperm_SI_Woolf2021!$E$9:$E$93,1,EXP(LN((1.1*(Fperm_SI_Woolf2021!$E$9:$E$93-BK$58)-63.1579*EXP(-0.19*Fperm_SI_Woolf2021!$E$9:$E$93)+63.1579*EXP(-0.19*BK$58))/(Fperm_SI_Woolf2021!$E$9:$E$93-BK$58))*(BK$58-Fperm_SI_Woolf2021!$E$9:$E$93)/10))) + Fperm_SI_Woolf2021!$G$9:$G$93*EXP(-Fperm_SI_Woolf2021!$J$9:$J$93*$C152*IF(BK$58=Fperm_SI_Woolf2021!$E$9:$E$93,1,EXP(LN((1.1*(Fperm_SI_Woolf2021!$E$9:$E$93-BK$58)-63.1579*EXP(-0.19*Fperm_SI_Woolf2021!$E$9:$E$93)+63.1579*EXP(-0.19*BK$58))/(Fperm_SI_Woolf2021!$E$9:$E$93-BK$58))*(BK$58-Fperm_SI_Woolf2021!$E$9:$E$93)/10))) + Fperm_SI_Woolf2021!$H$9:$H$93*EXP(-Fperm_SI_Woolf2021!$K$9:$K$93*$C152*IF(BK$58=Fperm_SI_Woolf2021!$E$9:$E$93,1,EXP(LN((1.1*(Fperm_SI_Woolf2021!$E$9:$E$93-BK$58)-63.1579*EXP(-0.19*Fperm_SI_Woolf2021!$E$9:$E$93)+63.1579*EXP(-0.19*BK$58))/(Fperm_SI_Woolf2021!$E$9:$E$93-BK$58))*(BK$58-Fperm_SI_Woolf2021!$E$9:$E$93)/10))),Fperm_SI_Woolf2021!$D$9:$D$93)*BK$57+INTERCEPT(Fperm_SI_Woolf2021!$F$9:$F$93*EXP(-Fperm_SI_Woolf2021!$I$9:$I$93*$C152*IF(BK$58=Fperm_SI_Woolf2021!$E$9:$E$93,1,EXP(LN((1.1*(Fperm_SI_Woolf2021!$E$9:$E$93-BK$58)-63.1579*EXP(-0.19*Fperm_SI_Woolf2021!$E$9:$E$93)+63.1579*EXP(-0.19*BK$58))/(Fperm_SI_Woolf2021!$E$9:$E$93-BK$58))*(BK$58-Fperm_SI_Woolf2021!$E$9:$E$93)/10))) + Fperm_SI_Woolf2021!$G$9:$G$93*EXP(-Fperm_SI_Woolf2021!$J$9:$J$93*$C152*IF(BK$58=Fperm_SI_Woolf2021!$E$9:$E$93,1,EXP(LN((1.1*(Fperm_SI_Woolf2021!$E$9:$E$93-BK$58)-63.1579*EXP(-0.19*Fperm_SI_Woolf2021!$E$9:$E$93)+63.1579*EXP(-0.19*BK$58))/(Fperm_SI_Woolf2021!$E$9:$E$93-BK$58))*(BK$58-Fperm_SI_Woolf2021!$E$9:$E$93)/10))) + Fperm_SI_Woolf2021!$H$9:$H$93*EXP(-Fperm_SI_Woolf2021!$K$9:$K$93*$C152*IF(BK$58=Fperm_SI_Woolf2021!$E$9:$E$93,1,EXP(LN((1.1*(Fperm_SI_Woolf2021!$E$9:$E$93-BK$58)-63.1579*EXP(-0.19*Fperm_SI_Woolf2021!$E$9:$E$93)+63.1579*EXP(-0.19*BK$58))/(Fperm_SI_Woolf2021!$E$9:$E$93-BK$58))*(BK$58-Fperm_SI_Woolf2021!$E$9:$E$93)/10))),Fperm_SI_Woolf2021!$D$9:$D$93))</f>
        <v>8.2805306210491175E-2</v>
      </c>
      <c r="BL152" s="51" cm="1">
        <f t="array" ref="BL152">MIN(1,SLOPE(Fperm_SI_Woolf2021!$F$9:$F$93*EXP(-Fperm_SI_Woolf2021!$I$9:$I$93*$C152*IF(BL$58=Fperm_SI_Woolf2021!$E$9:$E$93,1,EXP(LN((1.1*(Fperm_SI_Woolf2021!$E$9:$E$93-BL$58)-63.1579*EXP(-0.19*Fperm_SI_Woolf2021!$E$9:$E$93)+63.1579*EXP(-0.19*BL$58))/(Fperm_SI_Woolf2021!$E$9:$E$93-BL$58))*(BL$58-Fperm_SI_Woolf2021!$E$9:$E$93)/10))) + Fperm_SI_Woolf2021!$G$9:$G$93*EXP(-Fperm_SI_Woolf2021!$J$9:$J$93*$C152*IF(BL$58=Fperm_SI_Woolf2021!$E$9:$E$93,1,EXP(LN((1.1*(Fperm_SI_Woolf2021!$E$9:$E$93-BL$58)-63.1579*EXP(-0.19*Fperm_SI_Woolf2021!$E$9:$E$93)+63.1579*EXP(-0.19*BL$58))/(Fperm_SI_Woolf2021!$E$9:$E$93-BL$58))*(BL$58-Fperm_SI_Woolf2021!$E$9:$E$93)/10))) + Fperm_SI_Woolf2021!$H$9:$H$93*EXP(-Fperm_SI_Woolf2021!$K$9:$K$93*$C152*IF(BL$58=Fperm_SI_Woolf2021!$E$9:$E$93,1,EXP(LN((1.1*(Fperm_SI_Woolf2021!$E$9:$E$93-BL$58)-63.1579*EXP(-0.19*Fperm_SI_Woolf2021!$E$9:$E$93)+63.1579*EXP(-0.19*BL$58))/(Fperm_SI_Woolf2021!$E$9:$E$93-BL$58))*(BL$58-Fperm_SI_Woolf2021!$E$9:$E$93)/10))),Fperm_SI_Woolf2021!$D$9:$D$93)*BL$57+INTERCEPT(Fperm_SI_Woolf2021!$F$9:$F$93*EXP(-Fperm_SI_Woolf2021!$I$9:$I$93*$C152*IF(BL$58=Fperm_SI_Woolf2021!$E$9:$E$93,1,EXP(LN((1.1*(Fperm_SI_Woolf2021!$E$9:$E$93-BL$58)-63.1579*EXP(-0.19*Fperm_SI_Woolf2021!$E$9:$E$93)+63.1579*EXP(-0.19*BL$58))/(Fperm_SI_Woolf2021!$E$9:$E$93-BL$58))*(BL$58-Fperm_SI_Woolf2021!$E$9:$E$93)/10))) + Fperm_SI_Woolf2021!$G$9:$G$93*EXP(-Fperm_SI_Woolf2021!$J$9:$J$93*$C152*IF(BL$58=Fperm_SI_Woolf2021!$E$9:$E$93,1,EXP(LN((1.1*(Fperm_SI_Woolf2021!$E$9:$E$93-BL$58)-63.1579*EXP(-0.19*Fperm_SI_Woolf2021!$E$9:$E$93)+63.1579*EXP(-0.19*BL$58))/(Fperm_SI_Woolf2021!$E$9:$E$93-BL$58))*(BL$58-Fperm_SI_Woolf2021!$E$9:$E$93)/10))) + Fperm_SI_Woolf2021!$H$9:$H$93*EXP(-Fperm_SI_Woolf2021!$K$9:$K$93*$C152*IF(BL$58=Fperm_SI_Woolf2021!$E$9:$E$93,1,EXP(LN((1.1*(Fperm_SI_Woolf2021!$E$9:$E$93-BL$58)-63.1579*EXP(-0.19*Fperm_SI_Woolf2021!$E$9:$E$93)+63.1579*EXP(-0.19*BL$58))/(Fperm_SI_Woolf2021!$E$9:$E$93-BL$58))*(BL$58-Fperm_SI_Woolf2021!$E$9:$E$93)/10))),Fperm_SI_Woolf2021!$D$9:$D$93))</f>
        <v>0.2098950778806892</v>
      </c>
      <c r="BM152" s="51" cm="1">
        <f t="array" ref="BM152">MIN(1,SLOPE(Fperm_SI_Woolf2021!$F$9:$F$93*EXP(-Fperm_SI_Woolf2021!$I$9:$I$93*$C152*IF(BM$58=Fperm_SI_Woolf2021!$E$9:$E$93,1,EXP(LN((1.1*(Fperm_SI_Woolf2021!$E$9:$E$93-BM$58)-63.1579*EXP(-0.19*Fperm_SI_Woolf2021!$E$9:$E$93)+63.1579*EXP(-0.19*BM$58))/(Fperm_SI_Woolf2021!$E$9:$E$93-BM$58))*(BM$58-Fperm_SI_Woolf2021!$E$9:$E$93)/10))) + Fperm_SI_Woolf2021!$G$9:$G$93*EXP(-Fperm_SI_Woolf2021!$J$9:$J$93*$C152*IF(BM$58=Fperm_SI_Woolf2021!$E$9:$E$93,1,EXP(LN((1.1*(Fperm_SI_Woolf2021!$E$9:$E$93-BM$58)-63.1579*EXP(-0.19*Fperm_SI_Woolf2021!$E$9:$E$93)+63.1579*EXP(-0.19*BM$58))/(Fperm_SI_Woolf2021!$E$9:$E$93-BM$58))*(BM$58-Fperm_SI_Woolf2021!$E$9:$E$93)/10))) + Fperm_SI_Woolf2021!$H$9:$H$93*EXP(-Fperm_SI_Woolf2021!$K$9:$K$93*$C152*IF(BM$58=Fperm_SI_Woolf2021!$E$9:$E$93,1,EXP(LN((1.1*(Fperm_SI_Woolf2021!$E$9:$E$93-BM$58)-63.1579*EXP(-0.19*Fperm_SI_Woolf2021!$E$9:$E$93)+63.1579*EXP(-0.19*BM$58))/(Fperm_SI_Woolf2021!$E$9:$E$93-BM$58))*(BM$58-Fperm_SI_Woolf2021!$E$9:$E$93)/10))),Fperm_SI_Woolf2021!$D$9:$D$93)*BM$57+INTERCEPT(Fperm_SI_Woolf2021!$F$9:$F$93*EXP(-Fperm_SI_Woolf2021!$I$9:$I$93*$C152*IF(BM$58=Fperm_SI_Woolf2021!$E$9:$E$93,1,EXP(LN((1.1*(Fperm_SI_Woolf2021!$E$9:$E$93-BM$58)-63.1579*EXP(-0.19*Fperm_SI_Woolf2021!$E$9:$E$93)+63.1579*EXP(-0.19*BM$58))/(Fperm_SI_Woolf2021!$E$9:$E$93-BM$58))*(BM$58-Fperm_SI_Woolf2021!$E$9:$E$93)/10))) + Fperm_SI_Woolf2021!$G$9:$G$93*EXP(-Fperm_SI_Woolf2021!$J$9:$J$93*$C152*IF(BM$58=Fperm_SI_Woolf2021!$E$9:$E$93,1,EXP(LN((1.1*(Fperm_SI_Woolf2021!$E$9:$E$93-BM$58)-63.1579*EXP(-0.19*Fperm_SI_Woolf2021!$E$9:$E$93)+63.1579*EXP(-0.19*BM$58))/(Fperm_SI_Woolf2021!$E$9:$E$93-BM$58))*(BM$58-Fperm_SI_Woolf2021!$E$9:$E$93)/10))) + Fperm_SI_Woolf2021!$H$9:$H$93*EXP(-Fperm_SI_Woolf2021!$K$9:$K$93*$C152*IF(BM$58=Fperm_SI_Woolf2021!$E$9:$E$93,1,EXP(LN((1.1*(Fperm_SI_Woolf2021!$E$9:$E$93-BM$58)-63.1579*EXP(-0.19*Fperm_SI_Woolf2021!$E$9:$E$93)+63.1579*EXP(-0.19*BM$58))/(Fperm_SI_Woolf2021!$E$9:$E$93-BM$58))*(BM$58-Fperm_SI_Woolf2021!$E$9:$E$93)/10))),Fperm_SI_Woolf2021!$D$9:$D$93))</f>
        <v>0.20007962449207711</v>
      </c>
      <c r="BN152" s="51" cm="1">
        <f t="array" ref="BN152">MIN(1,SLOPE(Fperm_SI_Woolf2021!$F$9:$F$93*EXP(-Fperm_SI_Woolf2021!$I$9:$I$93*$C152*IF(BN$58=Fperm_SI_Woolf2021!$E$9:$E$93,1,EXP(LN((1.1*(Fperm_SI_Woolf2021!$E$9:$E$93-BN$58)-63.1579*EXP(-0.19*Fperm_SI_Woolf2021!$E$9:$E$93)+63.1579*EXP(-0.19*BN$58))/(Fperm_SI_Woolf2021!$E$9:$E$93-BN$58))*(BN$58-Fperm_SI_Woolf2021!$E$9:$E$93)/10))) + Fperm_SI_Woolf2021!$G$9:$G$93*EXP(-Fperm_SI_Woolf2021!$J$9:$J$93*$C152*IF(BN$58=Fperm_SI_Woolf2021!$E$9:$E$93,1,EXP(LN((1.1*(Fperm_SI_Woolf2021!$E$9:$E$93-BN$58)-63.1579*EXP(-0.19*Fperm_SI_Woolf2021!$E$9:$E$93)+63.1579*EXP(-0.19*BN$58))/(Fperm_SI_Woolf2021!$E$9:$E$93-BN$58))*(BN$58-Fperm_SI_Woolf2021!$E$9:$E$93)/10))) + Fperm_SI_Woolf2021!$H$9:$H$93*EXP(-Fperm_SI_Woolf2021!$K$9:$K$93*$C152*IF(BN$58=Fperm_SI_Woolf2021!$E$9:$E$93,1,EXP(LN((1.1*(Fperm_SI_Woolf2021!$E$9:$E$93-BN$58)-63.1579*EXP(-0.19*Fperm_SI_Woolf2021!$E$9:$E$93)+63.1579*EXP(-0.19*BN$58))/(Fperm_SI_Woolf2021!$E$9:$E$93-BN$58))*(BN$58-Fperm_SI_Woolf2021!$E$9:$E$93)/10))),Fperm_SI_Woolf2021!$D$9:$D$93)*BN$57+INTERCEPT(Fperm_SI_Woolf2021!$F$9:$F$93*EXP(-Fperm_SI_Woolf2021!$I$9:$I$93*$C152*IF(BN$58=Fperm_SI_Woolf2021!$E$9:$E$93,1,EXP(LN((1.1*(Fperm_SI_Woolf2021!$E$9:$E$93-BN$58)-63.1579*EXP(-0.19*Fperm_SI_Woolf2021!$E$9:$E$93)+63.1579*EXP(-0.19*BN$58))/(Fperm_SI_Woolf2021!$E$9:$E$93-BN$58))*(BN$58-Fperm_SI_Woolf2021!$E$9:$E$93)/10))) + Fperm_SI_Woolf2021!$G$9:$G$93*EXP(-Fperm_SI_Woolf2021!$J$9:$J$93*$C152*IF(BN$58=Fperm_SI_Woolf2021!$E$9:$E$93,1,EXP(LN((1.1*(Fperm_SI_Woolf2021!$E$9:$E$93-BN$58)-63.1579*EXP(-0.19*Fperm_SI_Woolf2021!$E$9:$E$93)+63.1579*EXP(-0.19*BN$58))/(Fperm_SI_Woolf2021!$E$9:$E$93-BN$58))*(BN$58-Fperm_SI_Woolf2021!$E$9:$E$93)/10))) + Fperm_SI_Woolf2021!$H$9:$H$93*EXP(-Fperm_SI_Woolf2021!$K$9:$K$93*$C152*IF(BN$58=Fperm_SI_Woolf2021!$E$9:$E$93,1,EXP(LN((1.1*(Fperm_SI_Woolf2021!$E$9:$E$93-BN$58)-63.1579*EXP(-0.19*Fperm_SI_Woolf2021!$E$9:$E$93)+63.1579*EXP(-0.19*BN$58))/(Fperm_SI_Woolf2021!$E$9:$E$93-BN$58))*(BN$58-Fperm_SI_Woolf2021!$E$9:$E$93)/10))),Fperm_SI_Woolf2021!$D$9:$D$93))</f>
        <v>0.190264171103465</v>
      </c>
      <c r="BO152" s="51" cm="1">
        <f t="array" ref="BO152">MIN(1,SLOPE(Fperm_SI_Woolf2021!$F$9:$F$93*EXP(-Fperm_SI_Woolf2021!$I$9:$I$93*$C152*IF(BO$58=Fperm_SI_Woolf2021!$E$9:$E$93,1,EXP(LN((1.1*(Fperm_SI_Woolf2021!$E$9:$E$93-BO$58)-63.1579*EXP(-0.19*Fperm_SI_Woolf2021!$E$9:$E$93)+63.1579*EXP(-0.19*BO$58))/(Fperm_SI_Woolf2021!$E$9:$E$93-BO$58))*(BO$58-Fperm_SI_Woolf2021!$E$9:$E$93)/10))) + Fperm_SI_Woolf2021!$G$9:$G$93*EXP(-Fperm_SI_Woolf2021!$J$9:$J$93*$C152*IF(BO$58=Fperm_SI_Woolf2021!$E$9:$E$93,1,EXP(LN((1.1*(Fperm_SI_Woolf2021!$E$9:$E$93-BO$58)-63.1579*EXP(-0.19*Fperm_SI_Woolf2021!$E$9:$E$93)+63.1579*EXP(-0.19*BO$58))/(Fperm_SI_Woolf2021!$E$9:$E$93-BO$58))*(BO$58-Fperm_SI_Woolf2021!$E$9:$E$93)/10))) + Fperm_SI_Woolf2021!$H$9:$H$93*EXP(-Fperm_SI_Woolf2021!$K$9:$K$93*$C152*IF(BO$58=Fperm_SI_Woolf2021!$E$9:$E$93,1,EXP(LN((1.1*(Fperm_SI_Woolf2021!$E$9:$E$93-BO$58)-63.1579*EXP(-0.19*Fperm_SI_Woolf2021!$E$9:$E$93)+63.1579*EXP(-0.19*BO$58))/(Fperm_SI_Woolf2021!$E$9:$E$93-BO$58))*(BO$58-Fperm_SI_Woolf2021!$E$9:$E$93)/10))),Fperm_SI_Woolf2021!$D$9:$D$93)*BO$57+INTERCEPT(Fperm_SI_Woolf2021!$F$9:$F$93*EXP(-Fperm_SI_Woolf2021!$I$9:$I$93*$C152*IF(BO$58=Fperm_SI_Woolf2021!$E$9:$E$93,1,EXP(LN((1.1*(Fperm_SI_Woolf2021!$E$9:$E$93-BO$58)-63.1579*EXP(-0.19*Fperm_SI_Woolf2021!$E$9:$E$93)+63.1579*EXP(-0.19*BO$58))/(Fperm_SI_Woolf2021!$E$9:$E$93-BO$58))*(BO$58-Fperm_SI_Woolf2021!$E$9:$E$93)/10))) + Fperm_SI_Woolf2021!$G$9:$G$93*EXP(-Fperm_SI_Woolf2021!$J$9:$J$93*$C152*IF(BO$58=Fperm_SI_Woolf2021!$E$9:$E$93,1,EXP(LN((1.1*(Fperm_SI_Woolf2021!$E$9:$E$93-BO$58)-63.1579*EXP(-0.19*Fperm_SI_Woolf2021!$E$9:$E$93)+63.1579*EXP(-0.19*BO$58))/(Fperm_SI_Woolf2021!$E$9:$E$93-BO$58))*(BO$58-Fperm_SI_Woolf2021!$E$9:$E$93)/10))) + Fperm_SI_Woolf2021!$H$9:$H$93*EXP(-Fperm_SI_Woolf2021!$K$9:$K$93*$C152*IF(BO$58=Fperm_SI_Woolf2021!$E$9:$E$93,1,EXP(LN((1.1*(Fperm_SI_Woolf2021!$E$9:$E$93-BO$58)-63.1579*EXP(-0.19*Fperm_SI_Woolf2021!$E$9:$E$93)+63.1579*EXP(-0.19*BO$58))/(Fperm_SI_Woolf2021!$E$9:$E$93-BO$58))*(BO$58-Fperm_SI_Woolf2021!$E$9:$E$93)/10))),Fperm_SI_Woolf2021!$D$9:$D$93))</f>
        <v>0.18044871771485291</v>
      </c>
      <c r="BP152" s="51" cm="1">
        <f t="array" ref="BP152">MIN(1,SLOPE(Fperm_SI_Woolf2021!$F$9:$F$93*EXP(-Fperm_SI_Woolf2021!$I$9:$I$93*$C152*IF(BP$58=Fperm_SI_Woolf2021!$E$9:$E$93,1,EXP(LN((1.1*(Fperm_SI_Woolf2021!$E$9:$E$93-BP$58)-63.1579*EXP(-0.19*Fperm_SI_Woolf2021!$E$9:$E$93)+63.1579*EXP(-0.19*BP$58))/(Fperm_SI_Woolf2021!$E$9:$E$93-BP$58))*(BP$58-Fperm_SI_Woolf2021!$E$9:$E$93)/10))) + Fperm_SI_Woolf2021!$G$9:$G$93*EXP(-Fperm_SI_Woolf2021!$J$9:$J$93*$C152*IF(BP$58=Fperm_SI_Woolf2021!$E$9:$E$93,1,EXP(LN((1.1*(Fperm_SI_Woolf2021!$E$9:$E$93-BP$58)-63.1579*EXP(-0.19*Fperm_SI_Woolf2021!$E$9:$E$93)+63.1579*EXP(-0.19*BP$58))/(Fperm_SI_Woolf2021!$E$9:$E$93-BP$58))*(BP$58-Fperm_SI_Woolf2021!$E$9:$E$93)/10))) + Fperm_SI_Woolf2021!$H$9:$H$93*EXP(-Fperm_SI_Woolf2021!$K$9:$K$93*$C152*IF(BP$58=Fperm_SI_Woolf2021!$E$9:$E$93,1,EXP(LN((1.1*(Fperm_SI_Woolf2021!$E$9:$E$93-BP$58)-63.1579*EXP(-0.19*Fperm_SI_Woolf2021!$E$9:$E$93)+63.1579*EXP(-0.19*BP$58))/(Fperm_SI_Woolf2021!$E$9:$E$93-BP$58))*(BP$58-Fperm_SI_Woolf2021!$E$9:$E$93)/10))),Fperm_SI_Woolf2021!$D$9:$D$93)*BP$57+INTERCEPT(Fperm_SI_Woolf2021!$F$9:$F$93*EXP(-Fperm_SI_Woolf2021!$I$9:$I$93*$C152*IF(BP$58=Fperm_SI_Woolf2021!$E$9:$E$93,1,EXP(LN((1.1*(Fperm_SI_Woolf2021!$E$9:$E$93-BP$58)-63.1579*EXP(-0.19*Fperm_SI_Woolf2021!$E$9:$E$93)+63.1579*EXP(-0.19*BP$58))/(Fperm_SI_Woolf2021!$E$9:$E$93-BP$58))*(BP$58-Fperm_SI_Woolf2021!$E$9:$E$93)/10))) + Fperm_SI_Woolf2021!$G$9:$G$93*EXP(-Fperm_SI_Woolf2021!$J$9:$J$93*$C152*IF(BP$58=Fperm_SI_Woolf2021!$E$9:$E$93,1,EXP(LN((1.1*(Fperm_SI_Woolf2021!$E$9:$E$93-BP$58)-63.1579*EXP(-0.19*Fperm_SI_Woolf2021!$E$9:$E$93)+63.1579*EXP(-0.19*BP$58))/(Fperm_SI_Woolf2021!$E$9:$E$93-BP$58))*(BP$58-Fperm_SI_Woolf2021!$E$9:$E$93)/10))) + Fperm_SI_Woolf2021!$H$9:$H$93*EXP(-Fperm_SI_Woolf2021!$K$9:$K$93*$C152*IF(BP$58=Fperm_SI_Woolf2021!$E$9:$E$93,1,EXP(LN((1.1*(Fperm_SI_Woolf2021!$E$9:$E$93-BP$58)-63.1579*EXP(-0.19*Fperm_SI_Woolf2021!$E$9:$E$93)+63.1579*EXP(-0.19*BP$58))/(Fperm_SI_Woolf2021!$E$9:$E$93-BP$58))*(BP$58-Fperm_SI_Woolf2021!$E$9:$E$93)/10))),Fperm_SI_Woolf2021!$D$9:$D$93))</f>
        <v>0.17063326432624082</v>
      </c>
      <c r="BQ152" s="51" cm="1">
        <f t="array" ref="BQ152">MIN(1,SLOPE(Fperm_SI_Woolf2021!$F$9:$F$93*EXP(-Fperm_SI_Woolf2021!$I$9:$I$93*$C152*IF(BQ$58=Fperm_SI_Woolf2021!$E$9:$E$93,1,EXP(LN((1.1*(Fperm_SI_Woolf2021!$E$9:$E$93-BQ$58)-63.1579*EXP(-0.19*Fperm_SI_Woolf2021!$E$9:$E$93)+63.1579*EXP(-0.19*BQ$58))/(Fperm_SI_Woolf2021!$E$9:$E$93-BQ$58))*(BQ$58-Fperm_SI_Woolf2021!$E$9:$E$93)/10))) + Fperm_SI_Woolf2021!$G$9:$G$93*EXP(-Fperm_SI_Woolf2021!$J$9:$J$93*$C152*IF(BQ$58=Fperm_SI_Woolf2021!$E$9:$E$93,1,EXP(LN((1.1*(Fperm_SI_Woolf2021!$E$9:$E$93-BQ$58)-63.1579*EXP(-0.19*Fperm_SI_Woolf2021!$E$9:$E$93)+63.1579*EXP(-0.19*BQ$58))/(Fperm_SI_Woolf2021!$E$9:$E$93-BQ$58))*(BQ$58-Fperm_SI_Woolf2021!$E$9:$E$93)/10))) + Fperm_SI_Woolf2021!$H$9:$H$93*EXP(-Fperm_SI_Woolf2021!$K$9:$K$93*$C152*IF(BQ$58=Fperm_SI_Woolf2021!$E$9:$E$93,1,EXP(LN((1.1*(Fperm_SI_Woolf2021!$E$9:$E$93-BQ$58)-63.1579*EXP(-0.19*Fperm_SI_Woolf2021!$E$9:$E$93)+63.1579*EXP(-0.19*BQ$58))/(Fperm_SI_Woolf2021!$E$9:$E$93-BQ$58))*(BQ$58-Fperm_SI_Woolf2021!$E$9:$E$93)/10))),Fperm_SI_Woolf2021!$D$9:$D$93)*BQ$57+INTERCEPT(Fperm_SI_Woolf2021!$F$9:$F$93*EXP(-Fperm_SI_Woolf2021!$I$9:$I$93*$C152*IF(BQ$58=Fperm_SI_Woolf2021!$E$9:$E$93,1,EXP(LN((1.1*(Fperm_SI_Woolf2021!$E$9:$E$93-BQ$58)-63.1579*EXP(-0.19*Fperm_SI_Woolf2021!$E$9:$E$93)+63.1579*EXP(-0.19*BQ$58))/(Fperm_SI_Woolf2021!$E$9:$E$93-BQ$58))*(BQ$58-Fperm_SI_Woolf2021!$E$9:$E$93)/10))) + Fperm_SI_Woolf2021!$G$9:$G$93*EXP(-Fperm_SI_Woolf2021!$J$9:$J$93*$C152*IF(BQ$58=Fperm_SI_Woolf2021!$E$9:$E$93,1,EXP(LN((1.1*(Fperm_SI_Woolf2021!$E$9:$E$93-BQ$58)-63.1579*EXP(-0.19*Fperm_SI_Woolf2021!$E$9:$E$93)+63.1579*EXP(-0.19*BQ$58))/(Fperm_SI_Woolf2021!$E$9:$E$93-BQ$58))*(BQ$58-Fperm_SI_Woolf2021!$E$9:$E$93)/10))) + Fperm_SI_Woolf2021!$H$9:$H$93*EXP(-Fperm_SI_Woolf2021!$K$9:$K$93*$C152*IF(BQ$58=Fperm_SI_Woolf2021!$E$9:$E$93,1,EXP(LN((1.1*(Fperm_SI_Woolf2021!$E$9:$E$93-BQ$58)-63.1579*EXP(-0.19*Fperm_SI_Woolf2021!$E$9:$E$93)+63.1579*EXP(-0.19*BQ$58))/(Fperm_SI_Woolf2021!$E$9:$E$93-BQ$58))*(BQ$58-Fperm_SI_Woolf2021!$E$9:$E$93)/10))),Fperm_SI_Woolf2021!$D$9:$D$93))</f>
        <v>0.1608178109376287</v>
      </c>
      <c r="BR152" s="51" cm="1">
        <f t="array" ref="BR152">MIN(1,SLOPE(Fperm_SI_Woolf2021!$F$9:$F$93*EXP(-Fperm_SI_Woolf2021!$I$9:$I$93*$C152*IF(BR$58=Fperm_SI_Woolf2021!$E$9:$E$93,1,EXP(LN((1.1*(Fperm_SI_Woolf2021!$E$9:$E$93-BR$58)-63.1579*EXP(-0.19*Fperm_SI_Woolf2021!$E$9:$E$93)+63.1579*EXP(-0.19*BR$58))/(Fperm_SI_Woolf2021!$E$9:$E$93-BR$58))*(BR$58-Fperm_SI_Woolf2021!$E$9:$E$93)/10))) + Fperm_SI_Woolf2021!$G$9:$G$93*EXP(-Fperm_SI_Woolf2021!$J$9:$J$93*$C152*IF(BR$58=Fperm_SI_Woolf2021!$E$9:$E$93,1,EXP(LN((1.1*(Fperm_SI_Woolf2021!$E$9:$E$93-BR$58)-63.1579*EXP(-0.19*Fperm_SI_Woolf2021!$E$9:$E$93)+63.1579*EXP(-0.19*BR$58))/(Fperm_SI_Woolf2021!$E$9:$E$93-BR$58))*(BR$58-Fperm_SI_Woolf2021!$E$9:$E$93)/10))) + Fperm_SI_Woolf2021!$H$9:$H$93*EXP(-Fperm_SI_Woolf2021!$K$9:$K$93*$C152*IF(BR$58=Fperm_SI_Woolf2021!$E$9:$E$93,1,EXP(LN((1.1*(Fperm_SI_Woolf2021!$E$9:$E$93-BR$58)-63.1579*EXP(-0.19*Fperm_SI_Woolf2021!$E$9:$E$93)+63.1579*EXP(-0.19*BR$58))/(Fperm_SI_Woolf2021!$E$9:$E$93-BR$58))*(BR$58-Fperm_SI_Woolf2021!$E$9:$E$93)/10))),Fperm_SI_Woolf2021!$D$9:$D$93)*BR$57+INTERCEPT(Fperm_SI_Woolf2021!$F$9:$F$93*EXP(-Fperm_SI_Woolf2021!$I$9:$I$93*$C152*IF(BR$58=Fperm_SI_Woolf2021!$E$9:$E$93,1,EXP(LN((1.1*(Fperm_SI_Woolf2021!$E$9:$E$93-BR$58)-63.1579*EXP(-0.19*Fperm_SI_Woolf2021!$E$9:$E$93)+63.1579*EXP(-0.19*BR$58))/(Fperm_SI_Woolf2021!$E$9:$E$93-BR$58))*(BR$58-Fperm_SI_Woolf2021!$E$9:$E$93)/10))) + Fperm_SI_Woolf2021!$G$9:$G$93*EXP(-Fperm_SI_Woolf2021!$J$9:$J$93*$C152*IF(BR$58=Fperm_SI_Woolf2021!$E$9:$E$93,1,EXP(LN((1.1*(Fperm_SI_Woolf2021!$E$9:$E$93-BR$58)-63.1579*EXP(-0.19*Fperm_SI_Woolf2021!$E$9:$E$93)+63.1579*EXP(-0.19*BR$58))/(Fperm_SI_Woolf2021!$E$9:$E$93-BR$58))*(BR$58-Fperm_SI_Woolf2021!$E$9:$E$93)/10))) + Fperm_SI_Woolf2021!$H$9:$H$93*EXP(-Fperm_SI_Woolf2021!$K$9:$K$93*$C152*IF(BR$58=Fperm_SI_Woolf2021!$E$9:$E$93,1,EXP(LN((1.1*(Fperm_SI_Woolf2021!$E$9:$E$93-BR$58)-63.1579*EXP(-0.19*Fperm_SI_Woolf2021!$E$9:$E$93)+63.1579*EXP(-0.19*BR$58))/(Fperm_SI_Woolf2021!$E$9:$E$93-BR$58))*(BR$58-Fperm_SI_Woolf2021!$E$9:$E$93)/10))),Fperm_SI_Woolf2021!$D$9:$D$93))</f>
        <v>0.15100235754901664</v>
      </c>
      <c r="BS152" s="51" cm="1">
        <f t="array" ref="BS152">MIN(1,SLOPE(Fperm_SI_Woolf2021!$F$9:$F$93*EXP(-Fperm_SI_Woolf2021!$I$9:$I$93*$C152*IF(BS$58=Fperm_SI_Woolf2021!$E$9:$E$93,1,EXP(LN((1.1*(Fperm_SI_Woolf2021!$E$9:$E$93-BS$58)-63.1579*EXP(-0.19*Fperm_SI_Woolf2021!$E$9:$E$93)+63.1579*EXP(-0.19*BS$58))/(Fperm_SI_Woolf2021!$E$9:$E$93-BS$58))*(BS$58-Fperm_SI_Woolf2021!$E$9:$E$93)/10))) + Fperm_SI_Woolf2021!$G$9:$G$93*EXP(-Fperm_SI_Woolf2021!$J$9:$J$93*$C152*IF(BS$58=Fperm_SI_Woolf2021!$E$9:$E$93,1,EXP(LN((1.1*(Fperm_SI_Woolf2021!$E$9:$E$93-BS$58)-63.1579*EXP(-0.19*Fperm_SI_Woolf2021!$E$9:$E$93)+63.1579*EXP(-0.19*BS$58))/(Fperm_SI_Woolf2021!$E$9:$E$93-BS$58))*(BS$58-Fperm_SI_Woolf2021!$E$9:$E$93)/10))) + Fperm_SI_Woolf2021!$H$9:$H$93*EXP(-Fperm_SI_Woolf2021!$K$9:$K$93*$C152*IF(BS$58=Fperm_SI_Woolf2021!$E$9:$E$93,1,EXP(LN((1.1*(Fperm_SI_Woolf2021!$E$9:$E$93-BS$58)-63.1579*EXP(-0.19*Fperm_SI_Woolf2021!$E$9:$E$93)+63.1579*EXP(-0.19*BS$58))/(Fperm_SI_Woolf2021!$E$9:$E$93-BS$58))*(BS$58-Fperm_SI_Woolf2021!$E$9:$E$93)/10))),Fperm_SI_Woolf2021!$D$9:$D$93)*BS$57+INTERCEPT(Fperm_SI_Woolf2021!$F$9:$F$93*EXP(-Fperm_SI_Woolf2021!$I$9:$I$93*$C152*IF(BS$58=Fperm_SI_Woolf2021!$E$9:$E$93,1,EXP(LN((1.1*(Fperm_SI_Woolf2021!$E$9:$E$93-BS$58)-63.1579*EXP(-0.19*Fperm_SI_Woolf2021!$E$9:$E$93)+63.1579*EXP(-0.19*BS$58))/(Fperm_SI_Woolf2021!$E$9:$E$93-BS$58))*(BS$58-Fperm_SI_Woolf2021!$E$9:$E$93)/10))) + Fperm_SI_Woolf2021!$G$9:$G$93*EXP(-Fperm_SI_Woolf2021!$J$9:$J$93*$C152*IF(BS$58=Fperm_SI_Woolf2021!$E$9:$E$93,1,EXP(LN((1.1*(Fperm_SI_Woolf2021!$E$9:$E$93-BS$58)-63.1579*EXP(-0.19*Fperm_SI_Woolf2021!$E$9:$E$93)+63.1579*EXP(-0.19*BS$58))/(Fperm_SI_Woolf2021!$E$9:$E$93-BS$58))*(BS$58-Fperm_SI_Woolf2021!$E$9:$E$93)/10))) + Fperm_SI_Woolf2021!$H$9:$H$93*EXP(-Fperm_SI_Woolf2021!$K$9:$K$93*$C152*IF(BS$58=Fperm_SI_Woolf2021!$E$9:$E$93,1,EXP(LN((1.1*(Fperm_SI_Woolf2021!$E$9:$E$93-BS$58)-63.1579*EXP(-0.19*Fperm_SI_Woolf2021!$E$9:$E$93)+63.1579*EXP(-0.19*BS$58))/(Fperm_SI_Woolf2021!$E$9:$E$93-BS$58))*(BS$58-Fperm_SI_Woolf2021!$E$9:$E$93)/10))),Fperm_SI_Woolf2021!$D$9:$D$93))</f>
        <v>0.14118690416040452</v>
      </c>
      <c r="BT152" s="51" cm="1">
        <f t="array" ref="BT152">MIN(1,SLOPE(Fperm_SI_Woolf2021!$F$9:$F$93*EXP(-Fperm_SI_Woolf2021!$I$9:$I$93*$C152*IF(BT$58=Fperm_SI_Woolf2021!$E$9:$E$93,1,EXP(LN((1.1*(Fperm_SI_Woolf2021!$E$9:$E$93-BT$58)-63.1579*EXP(-0.19*Fperm_SI_Woolf2021!$E$9:$E$93)+63.1579*EXP(-0.19*BT$58))/(Fperm_SI_Woolf2021!$E$9:$E$93-BT$58))*(BT$58-Fperm_SI_Woolf2021!$E$9:$E$93)/10))) + Fperm_SI_Woolf2021!$G$9:$G$93*EXP(-Fperm_SI_Woolf2021!$J$9:$J$93*$C152*IF(BT$58=Fperm_SI_Woolf2021!$E$9:$E$93,1,EXP(LN((1.1*(Fperm_SI_Woolf2021!$E$9:$E$93-BT$58)-63.1579*EXP(-0.19*Fperm_SI_Woolf2021!$E$9:$E$93)+63.1579*EXP(-0.19*BT$58))/(Fperm_SI_Woolf2021!$E$9:$E$93-BT$58))*(BT$58-Fperm_SI_Woolf2021!$E$9:$E$93)/10))) + Fperm_SI_Woolf2021!$H$9:$H$93*EXP(-Fperm_SI_Woolf2021!$K$9:$K$93*$C152*IF(BT$58=Fperm_SI_Woolf2021!$E$9:$E$93,1,EXP(LN((1.1*(Fperm_SI_Woolf2021!$E$9:$E$93-BT$58)-63.1579*EXP(-0.19*Fperm_SI_Woolf2021!$E$9:$E$93)+63.1579*EXP(-0.19*BT$58))/(Fperm_SI_Woolf2021!$E$9:$E$93-BT$58))*(BT$58-Fperm_SI_Woolf2021!$E$9:$E$93)/10))),Fperm_SI_Woolf2021!$D$9:$D$93)*BT$57+INTERCEPT(Fperm_SI_Woolf2021!$F$9:$F$93*EXP(-Fperm_SI_Woolf2021!$I$9:$I$93*$C152*IF(BT$58=Fperm_SI_Woolf2021!$E$9:$E$93,1,EXP(LN((1.1*(Fperm_SI_Woolf2021!$E$9:$E$93-BT$58)-63.1579*EXP(-0.19*Fperm_SI_Woolf2021!$E$9:$E$93)+63.1579*EXP(-0.19*BT$58))/(Fperm_SI_Woolf2021!$E$9:$E$93-BT$58))*(BT$58-Fperm_SI_Woolf2021!$E$9:$E$93)/10))) + Fperm_SI_Woolf2021!$G$9:$G$93*EXP(-Fperm_SI_Woolf2021!$J$9:$J$93*$C152*IF(BT$58=Fperm_SI_Woolf2021!$E$9:$E$93,1,EXP(LN((1.1*(Fperm_SI_Woolf2021!$E$9:$E$93-BT$58)-63.1579*EXP(-0.19*Fperm_SI_Woolf2021!$E$9:$E$93)+63.1579*EXP(-0.19*BT$58))/(Fperm_SI_Woolf2021!$E$9:$E$93-BT$58))*(BT$58-Fperm_SI_Woolf2021!$E$9:$E$93)/10))) + Fperm_SI_Woolf2021!$H$9:$H$93*EXP(-Fperm_SI_Woolf2021!$K$9:$K$93*$C152*IF(BT$58=Fperm_SI_Woolf2021!$E$9:$E$93,1,EXP(LN((1.1*(Fperm_SI_Woolf2021!$E$9:$E$93-BT$58)-63.1579*EXP(-0.19*Fperm_SI_Woolf2021!$E$9:$E$93)+63.1579*EXP(-0.19*BT$58))/(Fperm_SI_Woolf2021!$E$9:$E$93-BT$58))*(BT$58-Fperm_SI_Woolf2021!$E$9:$E$93)/10))),Fperm_SI_Woolf2021!$D$9:$D$93))</f>
        <v>0.13137145077179244</v>
      </c>
      <c r="BU152" s="51" cm="1">
        <f t="array" ref="BU152">MIN(1,SLOPE(Fperm_SI_Woolf2021!$F$9:$F$93*EXP(-Fperm_SI_Woolf2021!$I$9:$I$93*$C152*IF(BU$58=Fperm_SI_Woolf2021!$E$9:$E$93,1,EXP(LN((1.1*(Fperm_SI_Woolf2021!$E$9:$E$93-BU$58)-63.1579*EXP(-0.19*Fperm_SI_Woolf2021!$E$9:$E$93)+63.1579*EXP(-0.19*BU$58))/(Fperm_SI_Woolf2021!$E$9:$E$93-BU$58))*(BU$58-Fperm_SI_Woolf2021!$E$9:$E$93)/10))) + Fperm_SI_Woolf2021!$G$9:$G$93*EXP(-Fperm_SI_Woolf2021!$J$9:$J$93*$C152*IF(BU$58=Fperm_SI_Woolf2021!$E$9:$E$93,1,EXP(LN((1.1*(Fperm_SI_Woolf2021!$E$9:$E$93-BU$58)-63.1579*EXP(-0.19*Fperm_SI_Woolf2021!$E$9:$E$93)+63.1579*EXP(-0.19*BU$58))/(Fperm_SI_Woolf2021!$E$9:$E$93-BU$58))*(BU$58-Fperm_SI_Woolf2021!$E$9:$E$93)/10))) + Fperm_SI_Woolf2021!$H$9:$H$93*EXP(-Fperm_SI_Woolf2021!$K$9:$K$93*$C152*IF(BU$58=Fperm_SI_Woolf2021!$E$9:$E$93,1,EXP(LN((1.1*(Fperm_SI_Woolf2021!$E$9:$E$93-BU$58)-63.1579*EXP(-0.19*Fperm_SI_Woolf2021!$E$9:$E$93)+63.1579*EXP(-0.19*BU$58))/(Fperm_SI_Woolf2021!$E$9:$E$93-BU$58))*(BU$58-Fperm_SI_Woolf2021!$E$9:$E$93)/10))),Fperm_SI_Woolf2021!$D$9:$D$93)*BU$57+INTERCEPT(Fperm_SI_Woolf2021!$F$9:$F$93*EXP(-Fperm_SI_Woolf2021!$I$9:$I$93*$C152*IF(BU$58=Fperm_SI_Woolf2021!$E$9:$E$93,1,EXP(LN((1.1*(Fperm_SI_Woolf2021!$E$9:$E$93-BU$58)-63.1579*EXP(-0.19*Fperm_SI_Woolf2021!$E$9:$E$93)+63.1579*EXP(-0.19*BU$58))/(Fperm_SI_Woolf2021!$E$9:$E$93-BU$58))*(BU$58-Fperm_SI_Woolf2021!$E$9:$E$93)/10))) + Fperm_SI_Woolf2021!$G$9:$G$93*EXP(-Fperm_SI_Woolf2021!$J$9:$J$93*$C152*IF(BU$58=Fperm_SI_Woolf2021!$E$9:$E$93,1,EXP(LN((1.1*(Fperm_SI_Woolf2021!$E$9:$E$93-BU$58)-63.1579*EXP(-0.19*Fperm_SI_Woolf2021!$E$9:$E$93)+63.1579*EXP(-0.19*BU$58))/(Fperm_SI_Woolf2021!$E$9:$E$93-BU$58))*(BU$58-Fperm_SI_Woolf2021!$E$9:$E$93)/10))) + Fperm_SI_Woolf2021!$H$9:$H$93*EXP(-Fperm_SI_Woolf2021!$K$9:$K$93*$C152*IF(BU$58=Fperm_SI_Woolf2021!$E$9:$E$93,1,EXP(LN((1.1*(Fperm_SI_Woolf2021!$E$9:$E$93-BU$58)-63.1579*EXP(-0.19*Fperm_SI_Woolf2021!$E$9:$E$93)+63.1579*EXP(-0.19*BU$58))/(Fperm_SI_Woolf2021!$E$9:$E$93-BU$58))*(BU$58-Fperm_SI_Woolf2021!$E$9:$E$93)/10))),Fperm_SI_Woolf2021!$D$9:$D$93))</f>
        <v>0.12155599738318035</v>
      </c>
      <c r="BV152" s="51" cm="1">
        <f t="array" ref="BV152">MIN(1,SLOPE(Fperm_SI_Woolf2021!$F$9:$F$93*EXP(-Fperm_SI_Woolf2021!$I$9:$I$93*$C152*IF(BV$58=Fperm_SI_Woolf2021!$E$9:$E$93,1,EXP(LN((1.1*(Fperm_SI_Woolf2021!$E$9:$E$93-BV$58)-63.1579*EXP(-0.19*Fperm_SI_Woolf2021!$E$9:$E$93)+63.1579*EXP(-0.19*BV$58))/(Fperm_SI_Woolf2021!$E$9:$E$93-BV$58))*(BV$58-Fperm_SI_Woolf2021!$E$9:$E$93)/10))) + Fperm_SI_Woolf2021!$G$9:$G$93*EXP(-Fperm_SI_Woolf2021!$J$9:$J$93*$C152*IF(BV$58=Fperm_SI_Woolf2021!$E$9:$E$93,1,EXP(LN((1.1*(Fperm_SI_Woolf2021!$E$9:$E$93-BV$58)-63.1579*EXP(-0.19*Fperm_SI_Woolf2021!$E$9:$E$93)+63.1579*EXP(-0.19*BV$58))/(Fperm_SI_Woolf2021!$E$9:$E$93-BV$58))*(BV$58-Fperm_SI_Woolf2021!$E$9:$E$93)/10))) + Fperm_SI_Woolf2021!$H$9:$H$93*EXP(-Fperm_SI_Woolf2021!$K$9:$K$93*$C152*IF(BV$58=Fperm_SI_Woolf2021!$E$9:$E$93,1,EXP(LN((1.1*(Fperm_SI_Woolf2021!$E$9:$E$93-BV$58)-63.1579*EXP(-0.19*Fperm_SI_Woolf2021!$E$9:$E$93)+63.1579*EXP(-0.19*BV$58))/(Fperm_SI_Woolf2021!$E$9:$E$93-BV$58))*(BV$58-Fperm_SI_Woolf2021!$E$9:$E$93)/10))),Fperm_SI_Woolf2021!$D$9:$D$93)*BV$57+INTERCEPT(Fperm_SI_Woolf2021!$F$9:$F$93*EXP(-Fperm_SI_Woolf2021!$I$9:$I$93*$C152*IF(BV$58=Fperm_SI_Woolf2021!$E$9:$E$93,1,EXP(LN((1.1*(Fperm_SI_Woolf2021!$E$9:$E$93-BV$58)-63.1579*EXP(-0.19*Fperm_SI_Woolf2021!$E$9:$E$93)+63.1579*EXP(-0.19*BV$58))/(Fperm_SI_Woolf2021!$E$9:$E$93-BV$58))*(BV$58-Fperm_SI_Woolf2021!$E$9:$E$93)/10))) + Fperm_SI_Woolf2021!$G$9:$G$93*EXP(-Fperm_SI_Woolf2021!$J$9:$J$93*$C152*IF(BV$58=Fperm_SI_Woolf2021!$E$9:$E$93,1,EXP(LN((1.1*(Fperm_SI_Woolf2021!$E$9:$E$93-BV$58)-63.1579*EXP(-0.19*Fperm_SI_Woolf2021!$E$9:$E$93)+63.1579*EXP(-0.19*BV$58))/(Fperm_SI_Woolf2021!$E$9:$E$93-BV$58))*(BV$58-Fperm_SI_Woolf2021!$E$9:$E$93)/10))) + Fperm_SI_Woolf2021!$H$9:$H$93*EXP(-Fperm_SI_Woolf2021!$K$9:$K$93*$C152*IF(BV$58=Fperm_SI_Woolf2021!$E$9:$E$93,1,EXP(LN((1.1*(Fperm_SI_Woolf2021!$E$9:$E$93-BV$58)-63.1579*EXP(-0.19*Fperm_SI_Woolf2021!$E$9:$E$93)+63.1579*EXP(-0.19*BV$58))/(Fperm_SI_Woolf2021!$E$9:$E$93-BV$58))*(BV$58-Fperm_SI_Woolf2021!$E$9:$E$93)/10))),Fperm_SI_Woolf2021!$D$9:$D$93))</f>
        <v>0.11174054399456824</v>
      </c>
      <c r="BW152" s="51" cm="1">
        <f t="array" ref="BW152">MIN(1,SLOPE(Fperm_SI_Woolf2021!$F$9:$F$93*EXP(-Fperm_SI_Woolf2021!$I$9:$I$93*$C152*IF(BW$58=Fperm_SI_Woolf2021!$E$9:$E$93,1,EXP(LN((1.1*(Fperm_SI_Woolf2021!$E$9:$E$93-BW$58)-63.1579*EXP(-0.19*Fperm_SI_Woolf2021!$E$9:$E$93)+63.1579*EXP(-0.19*BW$58))/(Fperm_SI_Woolf2021!$E$9:$E$93-BW$58))*(BW$58-Fperm_SI_Woolf2021!$E$9:$E$93)/10))) + Fperm_SI_Woolf2021!$G$9:$G$93*EXP(-Fperm_SI_Woolf2021!$J$9:$J$93*$C152*IF(BW$58=Fperm_SI_Woolf2021!$E$9:$E$93,1,EXP(LN((1.1*(Fperm_SI_Woolf2021!$E$9:$E$93-BW$58)-63.1579*EXP(-0.19*Fperm_SI_Woolf2021!$E$9:$E$93)+63.1579*EXP(-0.19*BW$58))/(Fperm_SI_Woolf2021!$E$9:$E$93-BW$58))*(BW$58-Fperm_SI_Woolf2021!$E$9:$E$93)/10))) + Fperm_SI_Woolf2021!$H$9:$H$93*EXP(-Fperm_SI_Woolf2021!$K$9:$K$93*$C152*IF(BW$58=Fperm_SI_Woolf2021!$E$9:$E$93,1,EXP(LN((1.1*(Fperm_SI_Woolf2021!$E$9:$E$93-BW$58)-63.1579*EXP(-0.19*Fperm_SI_Woolf2021!$E$9:$E$93)+63.1579*EXP(-0.19*BW$58))/(Fperm_SI_Woolf2021!$E$9:$E$93-BW$58))*(BW$58-Fperm_SI_Woolf2021!$E$9:$E$93)/10))),Fperm_SI_Woolf2021!$D$9:$D$93)*BW$57+INTERCEPT(Fperm_SI_Woolf2021!$F$9:$F$93*EXP(-Fperm_SI_Woolf2021!$I$9:$I$93*$C152*IF(BW$58=Fperm_SI_Woolf2021!$E$9:$E$93,1,EXP(LN((1.1*(Fperm_SI_Woolf2021!$E$9:$E$93-BW$58)-63.1579*EXP(-0.19*Fperm_SI_Woolf2021!$E$9:$E$93)+63.1579*EXP(-0.19*BW$58))/(Fperm_SI_Woolf2021!$E$9:$E$93-BW$58))*(BW$58-Fperm_SI_Woolf2021!$E$9:$E$93)/10))) + Fperm_SI_Woolf2021!$G$9:$G$93*EXP(-Fperm_SI_Woolf2021!$J$9:$J$93*$C152*IF(BW$58=Fperm_SI_Woolf2021!$E$9:$E$93,1,EXP(LN((1.1*(Fperm_SI_Woolf2021!$E$9:$E$93-BW$58)-63.1579*EXP(-0.19*Fperm_SI_Woolf2021!$E$9:$E$93)+63.1579*EXP(-0.19*BW$58))/(Fperm_SI_Woolf2021!$E$9:$E$93-BW$58))*(BW$58-Fperm_SI_Woolf2021!$E$9:$E$93)/10))) + Fperm_SI_Woolf2021!$H$9:$H$93*EXP(-Fperm_SI_Woolf2021!$K$9:$K$93*$C152*IF(BW$58=Fperm_SI_Woolf2021!$E$9:$E$93,1,EXP(LN((1.1*(Fperm_SI_Woolf2021!$E$9:$E$93-BW$58)-63.1579*EXP(-0.19*Fperm_SI_Woolf2021!$E$9:$E$93)+63.1579*EXP(-0.19*BW$58))/(Fperm_SI_Woolf2021!$E$9:$E$93-BW$58))*(BW$58-Fperm_SI_Woolf2021!$E$9:$E$93)/10))),Fperm_SI_Woolf2021!$D$9:$D$93))</f>
        <v>0.10192509060595614</v>
      </c>
      <c r="BX152" s="51" cm="1">
        <f t="array" ref="BX152">MIN(1,SLOPE(Fperm_SI_Woolf2021!$F$9:$F$93*EXP(-Fperm_SI_Woolf2021!$I$9:$I$93*$C152*IF(BX$58=Fperm_SI_Woolf2021!$E$9:$E$93,1,EXP(LN((1.1*(Fperm_SI_Woolf2021!$E$9:$E$93-BX$58)-63.1579*EXP(-0.19*Fperm_SI_Woolf2021!$E$9:$E$93)+63.1579*EXP(-0.19*BX$58))/(Fperm_SI_Woolf2021!$E$9:$E$93-BX$58))*(BX$58-Fperm_SI_Woolf2021!$E$9:$E$93)/10))) + Fperm_SI_Woolf2021!$G$9:$G$93*EXP(-Fperm_SI_Woolf2021!$J$9:$J$93*$C152*IF(BX$58=Fperm_SI_Woolf2021!$E$9:$E$93,1,EXP(LN((1.1*(Fperm_SI_Woolf2021!$E$9:$E$93-BX$58)-63.1579*EXP(-0.19*Fperm_SI_Woolf2021!$E$9:$E$93)+63.1579*EXP(-0.19*BX$58))/(Fperm_SI_Woolf2021!$E$9:$E$93-BX$58))*(BX$58-Fperm_SI_Woolf2021!$E$9:$E$93)/10))) + Fperm_SI_Woolf2021!$H$9:$H$93*EXP(-Fperm_SI_Woolf2021!$K$9:$K$93*$C152*IF(BX$58=Fperm_SI_Woolf2021!$E$9:$E$93,1,EXP(LN((1.1*(Fperm_SI_Woolf2021!$E$9:$E$93-BX$58)-63.1579*EXP(-0.19*Fperm_SI_Woolf2021!$E$9:$E$93)+63.1579*EXP(-0.19*BX$58))/(Fperm_SI_Woolf2021!$E$9:$E$93-BX$58))*(BX$58-Fperm_SI_Woolf2021!$E$9:$E$93)/10))),Fperm_SI_Woolf2021!$D$9:$D$93)*BX$57+INTERCEPT(Fperm_SI_Woolf2021!$F$9:$F$93*EXP(-Fperm_SI_Woolf2021!$I$9:$I$93*$C152*IF(BX$58=Fperm_SI_Woolf2021!$E$9:$E$93,1,EXP(LN((1.1*(Fperm_SI_Woolf2021!$E$9:$E$93-BX$58)-63.1579*EXP(-0.19*Fperm_SI_Woolf2021!$E$9:$E$93)+63.1579*EXP(-0.19*BX$58))/(Fperm_SI_Woolf2021!$E$9:$E$93-BX$58))*(BX$58-Fperm_SI_Woolf2021!$E$9:$E$93)/10))) + Fperm_SI_Woolf2021!$G$9:$G$93*EXP(-Fperm_SI_Woolf2021!$J$9:$J$93*$C152*IF(BX$58=Fperm_SI_Woolf2021!$E$9:$E$93,1,EXP(LN((1.1*(Fperm_SI_Woolf2021!$E$9:$E$93-BX$58)-63.1579*EXP(-0.19*Fperm_SI_Woolf2021!$E$9:$E$93)+63.1579*EXP(-0.19*BX$58))/(Fperm_SI_Woolf2021!$E$9:$E$93-BX$58))*(BX$58-Fperm_SI_Woolf2021!$E$9:$E$93)/10))) + Fperm_SI_Woolf2021!$H$9:$H$93*EXP(-Fperm_SI_Woolf2021!$K$9:$K$93*$C152*IF(BX$58=Fperm_SI_Woolf2021!$E$9:$E$93,1,EXP(LN((1.1*(Fperm_SI_Woolf2021!$E$9:$E$93-BX$58)-63.1579*EXP(-0.19*Fperm_SI_Woolf2021!$E$9:$E$93)+63.1579*EXP(-0.19*BX$58))/(Fperm_SI_Woolf2021!$E$9:$E$93-BX$58))*(BX$58-Fperm_SI_Woolf2021!$E$9:$E$93)/10))),Fperm_SI_Woolf2021!$D$9:$D$93))</f>
        <v>9.2109637217344054E-2</v>
      </c>
      <c r="BY152" s="51" cm="1">
        <f t="array" ref="BY152">MIN(1,SLOPE(Fperm_SI_Woolf2021!$F$9:$F$93*EXP(-Fperm_SI_Woolf2021!$I$9:$I$93*$C152*IF(BY$58=Fperm_SI_Woolf2021!$E$9:$E$93,1,EXP(LN((1.1*(Fperm_SI_Woolf2021!$E$9:$E$93-BY$58)-63.1579*EXP(-0.19*Fperm_SI_Woolf2021!$E$9:$E$93)+63.1579*EXP(-0.19*BY$58))/(Fperm_SI_Woolf2021!$E$9:$E$93-BY$58))*(BY$58-Fperm_SI_Woolf2021!$E$9:$E$93)/10))) + Fperm_SI_Woolf2021!$G$9:$G$93*EXP(-Fperm_SI_Woolf2021!$J$9:$J$93*$C152*IF(BY$58=Fperm_SI_Woolf2021!$E$9:$E$93,1,EXP(LN((1.1*(Fperm_SI_Woolf2021!$E$9:$E$93-BY$58)-63.1579*EXP(-0.19*Fperm_SI_Woolf2021!$E$9:$E$93)+63.1579*EXP(-0.19*BY$58))/(Fperm_SI_Woolf2021!$E$9:$E$93-BY$58))*(BY$58-Fperm_SI_Woolf2021!$E$9:$E$93)/10))) + Fperm_SI_Woolf2021!$H$9:$H$93*EXP(-Fperm_SI_Woolf2021!$K$9:$K$93*$C152*IF(BY$58=Fperm_SI_Woolf2021!$E$9:$E$93,1,EXP(LN((1.1*(Fperm_SI_Woolf2021!$E$9:$E$93-BY$58)-63.1579*EXP(-0.19*Fperm_SI_Woolf2021!$E$9:$E$93)+63.1579*EXP(-0.19*BY$58))/(Fperm_SI_Woolf2021!$E$9:$E$93-BY$58))*(BY$58-Fperm_SI_Woolf2021!$E$9:$E$93)/10))),Fperm_SI_Woolf2021!$D$9:$D$93)*BY$57+INTERCEPT(Fperm_SI_Woolf2021!$F$9:$F$93*EXP(-Fperm_SI_Woolf2021!$I$9:$I$93*$C152*IF(BY$58=Fperm_SI_Woolf2021!$E$9:$E$93,1,EXP(LN((1.1*(Fperm_SI_Woolf2021!$E$9:$E$93-BY$58)-63.1579*EXP(-0.19*Fperm_SI_Woolf2021!$E$9:$E$93)+63.1579*EXP(-0.19*BY$58))/(Fperm_SI_Woolf2021!$E$9:$E$93-BY$58))*(BY$58-Fperm_SI_Woolf2021!$E$9:$E$93)/10))) + Fperm_SI_Woolf2021!$G$9:$G$93*EXP(-Fperm_SI_Woolf2021!$J$9:$J$93*$C152*IF(BY$58=Fperm_SI_Woolf2021!$E$9:$E$93,1,EXP(LN((1.1*(Fperm_SI_Woolf2021!$E$9:$E$93-BY$58)-63.1579*EXP(-0.19*Fperm_SI_Woolf2021!$E$9:$E$93)+63.1579*EXP(-0.19*BY$58))/(Fperm_SI_Woolf2021!$E$9:$E$93-BY$58))*(BY$58-Fperm_SI_Woolf2021!$E$9:$E$93)/10))) + Fperm_SI_Woolf2021!$H$9:$H$93*EXP(-Fperm_SI_Woolf2021!$K$9:$K$93*$C152*IF(BY$58=Fperm_SI_Woolf2021!$E$9:$E$93,1,EXP(LN((1.1*(Fperm_SI_Woolf2021!$E$9:$E$93-BY$58)-63.1579*EXP(-0.19*Fperm_SI_Woolf2021!$E$9:$E$93)+63.1579*EXP(-0.19*BY$58))/(Fperm_SI_Woolf2021!$E$9:$E$93-BY$58))*(BY$58-Fperm_SI_Woolf2021!$E$9:$E$93)/10))),Fperm_SI_Woolf2021!$D$9:$D$93))</f>
        <v>8.2294183828731937E-2</v>
      </c>
      <c r="BZ152" s="51" cm="1">
        <f t="array" ref="BZ152">MIN(1,SLOPE(Fperm_SI_Woolf2021!$F$9:$F$93*EXP(-Fperm_SI_Woolf2021!$I$9:$I$93*$C152*IF(BZ$58=Fperm_SI_Woolf2021!$E$9:$E$93,1,EXP(LN((1.1*(Fperm_SI_Woolf2021!$E$9:$E$93-BZ$58)-63.1579*EXP(-0.19*Fperm_SI_Woolf2021!$E$9:$E$93)+63.1579*EXP(-0.19*BZ$58))/(Fperm_SI_Woolf2021!$E$9:$E$93-BZ$58))*(BZ$58-Fperm_SI_Woolf2021!$E$9:$E$93)/10))) + Fperm_SI_Woolf2021!$G$9:$G$93*EXP(-Fperm_SI_Woolf2021!$J$9:$J$93*$C152*IF(BZ$58=Fperm_SI_Woolf2021!$E$9:$E$93,1,EXP(LN((1.1*(Fperm_SI_Woolf2021!$E$9:$E$93-BZ$58)-63.1579*EXP(-0.19*Fperm_SI_Woolf2021!$E$9:$E$93)+63.1579*EXP(-0.19*BZ$58))/(Fperm_SI_Woolf2021!$E$9:$E$93-BZ$58))*(BZ$58-Fperm_SI_Woolf2021!$E$9:$E$93)/10))) + Fperm_SI_Woolf2021!$H$9:$H$93*EXP(-Fperm_SI_Woolf2021!$K$9:$K$93*$C152*IF(BZ$58=Fperm_SI_Woolf2021!$E$9:$E$93,1,EXP(LN((1.1*(Fperm_SI_Woolf2021!$E$9:$E$93-BZ$58)-63.1579*EXP(-0.19*Fperm_SI_Woolf2021!$E$9:$E$93)+63.1579*EXP(-0.19*BZ$58))/(Fperm_SI_Woolf2021!$E$9:$E$93-BZ$58))*(BZ$58-Fperm_SI_Woolf2021!$E$9:$E$93)/10))),Fperm_SI_Woolf2021!$D$9:$D$93)*BZ$57+INTERCEPT(Fperm_SI_Woolf2021!$F$9:$F$93*EXP(-Fperm_SI_Woolf2021!$I$9:$I$93*$C152*IF(BZ$58=Fperm_SI_Woolf2021!$E$9:$E$93,1,EXP(LN((1.1*(Fperm_SI_Woolf2021!$E$9:$E$93-BZ$58)-63.1579*EXP(-0.19*Fperm_SI_Woolf2021!$E$9:$E$93)+63.1579*EXP(-0.19*BZ$58))/(Fperm_SI_Woolf2021!$E$9:$E$93-BZ$58))*(BZ$58-Fperm_SI_Woolf2021!$E$9:$E$93)/10))) + Fperm_SI_Woolf2021!$G$9:$G$93*EXP(-Fperm_SI_Woolf2021!$J$9:$J$93*$C152*IF(BZ$58=Fperm_SI_Woolf2021!$E$9:$E$93,1,EXP(LN((1.1*(Fperm_SI_Woolf2021!$E$9:$E$93-BZ$58)-63.1579*EXP(-0.19*Fperm_SI_Woolf2021!$E$9:$E$93)+63.1579*EXP(-0.19*BZ$58))/(Fperm_SI_Woolf2021!$E$9:$E$93-BZ$58))*(BZ$58-Fperm_SI_Woolf2021!$E$9:$E$93)/10))) + Fperm_SI_Woolf2021!$H$9:$H$93*EXP(-Fperm_SI_Woolf2021!$K$9:$K$93*$C152*IF(BZ$58=Fperm_SI_Woolf2021!$E$9:$E$93,1,EXP(LN((1.1*(Fperm_SI_Woolf2021!$E$9:$E$93-BZ$58)-63.1579*EXP(-0.19*Fperm_SI_Woolf2021!$E$9:$E$93)+63.1579*EXP(-0.19*BZ$58))/(Fperm_SI_Woolf2021!$E$9:$E$93-BZ$58))*(BZ$58-Fperm_SI_Woolf2021!$E$9:$E$93)/10))),Fperm_SI_Woolf2021!$D$9:$D$93))</f>
        <v>7.2478730440119821E-2</v>
      </c>
    </row>
    <row r="153" spans="3:78" x14ac:dyDescent="0.2">
      <c r="C153" s="48">
        <v>930</v>
      </c>
      <c r="D153" s="51" cm="1">
        <f t="array" ref="D153">MIN(1,SLOPE(Fperm_SI_Woolf2021!$F$9:$F$93*EXP(-Fperm_SI_Woolf2021!$I$9:$I$93*$C153*IF(D$58=Fperm_SI_Woolf2021!$E$9:$E$93,1,EXP(LN((1.1*(Fperm_SI_Woolf2021!$E$9:$E$93-D$58)-63.1579*EXP(-0.19*Fperm_SI_Woolf2021!$E$9:$E$93)+63.1579*EXP(-0.19*D$58))/(Fperm_SI_Woolf2021!$E$9:$E$93-D$58))*(D$58-Fperm_SI_Woolf2021!$E$9:$E$93)/10))) + Fperm_SI_Woolf2021!$G$9:$G$93*EXP(-Fperm_SI_Woolf2021!$J$9:$J$93*$C153*IF(D$58=Fperm_SI_Woolf2021!$E$9:$E$93,1,EXP(LN((1.1*(Fperm_SI_Woolf2021!$E$9:$E$93-D$58)-63.1579*EXP(-0.19*Fperm_SI_Woolf2021!$E$9:$E$93)+63.1579*EXP(-0.19*D$58))/(Fperm_SI_Woolf2021!$E$9:$E$93-D$58))*(D$58-Fperm_SI_Woolf2021!$E$9:$E$93)/10))) + Fperm_SI_Woolf2021!$H$9:$H$93*EXP(-Fperm_SI_Woolf2021!$K$9:$K$93*$C153*IF(D$58=Fperm_SI_Woolf2021!$E$9:$E$93,1,EXP(LN((1.1*(Fperm_SI_Woolf2021!$E$9:$E$93-D$58)-63.1579*EXP(-0.19*Fperm_SI_Woolf2021!$E$9:$E$93)+63.1579*EXP(-0.19*D$58))/(Fperm_SI_Woolf2021!$E$9:$E$93-D$58))*(D$58-Fperm_SI_Woolf2021!$E$9:$E$93)/10))),Fperm_SI_Woolf2021!$D$9:$D$93)*D$57+INTERCEPT(Fperm_SI_Woolf2021!$F$9:$F$93*EXP(-Fperm_SI_Woolf2021!$I$9:$I$93*$C153*IF(D$58=Fperm_SI_Woolf2021!$E$9:$E$93,1,EXP(LN((1.1*(Fperm_SI_Woolf2021!$E$9:$E$93-D$58)-63.1579*EXP(-0.19*Fperm_SI_Woolf2021!$E$9:$E$93)+63.1579*EXP(-0.19*D$58))/(Fperm_SI_Woolf2021!$E$9:$E$93-D$58))*(D$58-Fperm_SI_Woolf2021!$E$9:$E$93)/10))) + Fperm_SI_Woolf2021!$G$9:$G$93*EXP(-Fperm_SI_Woolf2021!$J$9:$J$93*$C153*IF(D$58=Fperm_SI_Woolf2021!$E$9:$E$93,1,EXP(LN((1.1*(Fperm_SI_Woolf2021!$E$9:$E$93-D$58)-63.1579*EXP(-0.19*Fperm_SI_Woolf2021!$E$9:$E$93)+63.1579*EXP(-0.19*D$58))/(Fperm_SI_Woolf2021!$E$9:$E$93-D$58))*(D$58-Fperm_SI_Woolf2021!$E$9:$E$93)/10))) + Fperm_SI_Woolf2021!$H$9:$H$93*EXP(-Fperm_SI_Woolf2021!$K$9:$K$93*$C153*IF(D$58=Fperm_SI_Woolf2021!$E$9:$E$93,1,EXP(LN((1.1*(Fperm_SI_Woolf2021!$E$9:$E$93-D$58)-63.1579*EXP(-0.19*Fperm_SI_Woolf2021!$E$9:$E$93)+63.1579*EXP(-0.19*D$58))/(Fperm_SI_Woolf2021!$E$9:$E$93-D$58))*(D$58-Fperm_SI_Woolf2021!$E$9:$E$93)/10))),Fperm_SI_Woolf2021!$D$9:$D$93))</f>
        <v>0.79640154440799982</v>
      </c>
      <c r="E153" s="51" cm="1">
        <f t="array" ref="E153">MIN(1,SLOPE(Fperm_SI_Woolf2021!$F$9:$F$93*EXP(-Fperm_SI_Woolf2021!$I$9:$I$93*$C153*IF(E$58=Fperm_SI_Woolf2021!$E$9:$E$93,1,EXP(LN((1.1*(Fperm_SI_Woolf2021!$E$9:$E$93-E$58)-63.1579*EXP(-0.19*Fperm_SI_Woolf2021!$E$9:$E$93)+63.1579*EXP(-0.19*E$58))/(Fperm_SI_Woolf2021!$E$9:$E$93-E$58))*(E$58-Fperm_SI_Woolf2021!$E$9:$E$93)/10))) + Fperm_SI_Woolf2021!$G$9:$G$93*EXP(-Fperm_SI_Woolf2021!$J$9:$J$93*$C153*IF(E$58=Fperm_SI_Woolf2021!$E$9:$E$93,1,EXP(LN((1.1*(Fperm_SI_Woolf2021!$E$9:$E$93-E$58)-63.1579*EXP(-0.19*Fperm_SI_Woolf2021!$E$9:$E$93)+63.1579*EXP(-0.19*E$58))/(Fperm_SI_Woolf2021!$E$9:$E$93-E$58))*(E$58-Fperm_SI_Woolf2021!$E$9:$E$93)/10))) + Fperm_SI_Woolf2021!$H$9:$H$93*EXP(-Fperm_SI_Woolf2021!$K$9:$K$93*$C153*IF(E$58=Fperm_SI_Woolf2021!$E$9:$E$93,1,EXP(LN((1.1*(Fperm_SI_Woolf2021!$E$9:$E$93-E$58)-63.1579*EXP(-0.19*Fperm_SI_Woolf2021!$E$9:$E$93)+63.1579*EXP(-0.19*E$58))/(Fperm_SI_Woolf2021!$E$9:$E$93-E$58))*(E$58-Fperm_SI_Woolf2021!$E$9:$E$93)/10))),Fperm_SI_Woolf2021!$D$9:$D$93)*E$57+INTERCEPT(Fperm_SI_Woolf2021!$F$9:$F$93*EXP(-Fperm_SI_Woolf2021!$I$9:$I$93*$C153*IF(E$58=Fperm_SI_Woolf2021!$E$9:$E$93,1,EXP(LN((1.1*(Fperm_SI_Woolf2021!$E$9:$E$93-E$58)-63.1579*EXP(-0.19*Fperm_SI_Woolf2021!$E$9:$E$93)+63.1579*EXP(-0.19*E$58))/(Fperm_SI_Woolf2021!$E$9:$E$93-E$58))*(E$58-Fperm_SI_Woolf2021!$E$9:$E$93)/10))) + Fperm_SI_Woolf2021!$G$9:$G$93*EXP(-Fperm_SI_Woolf2021!$J$9:$J$93*$C153*IF(E$58=Fperm_SI_Woolf2021!$E$9:$E$93,1,EXP(LN((1.1*(Fperm_SI_Woolf2021!$E$9:$E$93-E$58)-63.1579*EXP(-0.19*Fperm_SI_Woolf2021!$E$9:$E$93)+63.1579*EXP(-0.19*E$58))/(Fperm_SI_Woolf2021!$E$9:$E$93-E$58))*(E$58-Fperm_SI_Woolf2021!$E$9:$E$93)/10))) + Fperm_SI_Woolf2021!$H$9:$H$93*EXP(-Fperm_SI_Woolf2021!$K$9:$K$93*$C153*IF(E$58=Fperm_SI_Woolf2021!$E$9:$E$93,1,EXP(LN((1.1*(Fperm_SI_Woolf2021!$E$9:$E$93-E$58)-63.1579*EXP(-0.19*Fperm_SI_Woolf2021!$E$9:$E$93)+63.1579*EXP(-0.19*E$58))/(Fperm_SI_Woolf2021!$E$9:$E$93-E$58))*(E$58-Fperm_SI_Woolf2021!$E$9:$E$93)/10))),Fperm_SI_Woolf2021!$D$9:$D$93))</f>
        <v>0.76498097005396404</v>
      </c>
      <c r="F153" s="51" cm="1">
        <f t="array" ref="F153">MIN(1,SLOPE(Fperm_SI_Woolf2021!$F$9:$F$93*EXP(-Fperm_SI_Woolf2021!$I$9:$I$93*$C153*IF(F$58=Fperm_SI_Woolf2021!$E$9:$E$93,1,EXP(LN((1.1*(Fperm_SI_Woolf2021!$E$9:$E$93-F$58)-63.1579*EXP(-0.19*Fperm_SI_Woolf2021!$E$9:$E$93)+63.1579*EXP(-0.19*F$58))/(Fperm_SI_Woolf2021!$E$9:$E$93-F$58))*(F$58-Fperm_SI_Woolf2021!$E$9:$E$93)/10))) + Fperm_SI_Woolf2021!$G$9:$G$93*EXP(-Fperm_SI_Woolf2021!$J$9:$J$93*$C153*IF(F$58=Fperm_SI_Woolf2021!$E$9:$E$93,1,EXP(LN((1.1*(Fperm_SI_Woolf2021!$E$9:$E$93-F$58)-63.1579*EXP(-0.19*Fperm_SI_Woolf2021!$E$9:$E$93)+63.1579*EXP(-0.19*F$58))/(Fperm_SI_Woolf2021!$E$9:$E$93-F$58))*(F$58-Fperm_SI_Woolf2021!$E$9:$E$93)/10))) + Fperm_SI_Woolf2021!$H$9:$H$93*EXP(-Fperm_SI_Woolf2021!$K$9:$K$93*$C153*IF(F$58=Fperm_SI_Woolf2021!$E$9:$E$93,1,EXP(LN((1.1*(Fperm_SI_Woolf2021!$E$9:$E$93-F$58)-63.1579*EXP(-0.19*Fperm_SI_Woolf2021!$E$9:$E$93)+63.1579*EXP(-0.19*F$58))/(Fperm_SI_Woolf2021!$E$9:$E$93-F$58))*(F$58-Fperm_SI_Woolf2021!$E$9:$E$93)/10))),Fperm_SI_Woolf2021!$D$9:$D$93)*F$57+INTERCEPT(Fperm_SI_Woolf2021!$F$9:$F$93*EXP(-Fperm_SI_Woolf2021!$I$9:$I$93*$C153*IF(F$58=Fperm_SI_Woolf2021!$E$9:$E$93,1,EXP(LN((1.1*(Fperm_SI_Woolf2021!$E$9:$E$93-F$58)-63.1579*EXP(-0.19*Fperm_SI_Woolf2021!$E$9:$E$93)+63.1579*EXP(-0.19*F$58))/(Fperm_SI_Woolf2021!$E$9:$E$93-F$58))*(F$58-Fperm_SI_Woolf2021!$E$9:$E$93)/10))) + Fperm_SI_Woolf2021!$G$9:$G$93*EXP(-Fperm_SI_Woolf2021!$J$9:$J$93*$C153*IF(F$58=Fperm_SI_Woolf2021!$E$9:$E$93,1,EXP(LN((1.1*(Fperm_SI_Woolf2021!$E$9:$E$93-F$58)-63.1579*EXP(-0.19*Fperm_SI_Woolf2021!$E$9:$E$93)+63.1579*EXP(-0.19*F$58))/(Fperm_SI_Woolf2021!$E$9:$E$93-F$58))*(F$58-Fperm_SI_Woolf2021!$E$9:$E$93)/10))) + Fperm_SI_Woolf2021!$H$9:$H$93*EXP(-Fperm_SI_Woolf2021!$K$9:$K$93*$C153*IF(F$58=Fperm_SI_Woolf2021!$E$9:$E$93,1,EXP(LN((1.1*(Fperm_SI_Woolf2021!$E$9:$E$93-F$58)-63.1579*EXP(-0.19*Fperm_SI_Woolf2021!$E$9:$E$93)+63.1579*EXP(-0.19*F$58))/(Fperm_SI_Woolf2021!$E$9:$E$93-F$58))*(F$58-Fperm_SI_Woolf2021!$E$9:$E$93)/10))),Fperm_SI_Woolf2021!$D$9:$D$93))</f>
        <v>0.73356039569992815</v>
      </c>
      <c r="G153" s="51" cm="1">
        <f t="array" ref="G153">MIN(1,SLOPE(Fperm_SI_Woolf2021!$F$9:$F$93*EXP(-Fperm_SI_Woolf2021!$I$9:$I$93*$C153*IF(G$58=Fperm_SI_Woolf2021!$E$9:$E$93,1,EXP(LN((1.1*(Fperm_SI_Woolf2021!$E$9:$E$93-G$58)-63.1579*EXP(-0.19*Fperm_SI_Woolf2021!$E$9:$E$93)+63.1579*EXP(-0.19*G$58))/(Fperm_SI_Woolf2021!$E$9:$E$93-G$58))*(G$58-Fperm_SI_Woolf2021!$E$9:$E$93)/10))) + Fperm_SI_Woolf2021!$G$9:$G$93*EXP(-Fperm_SI_Woolf2021!$J$9:$J$93*$C153*IF(G$58=Fperm_SI_Woolf2021!$E$9:$E$93,1,EXP(LN((1.1*(Fperm_SI_Woolf2021!$E$9:$E$93-G$58)-63.1579*EXP(-0.19*Fperm_SI_Woolf2021!$E$9:$E$93)+63.1579*EXP(-0.19*G$58))/(Fperm_SI_Woolf2021!$E$9:$E$93-G$58))*(G$58-Fperm_SI_Woolf2021!$E$9:$E$93)/10))) + Fperm_SI_Woolf2021!$H$9:$H$93*EXP(-Fperm_SI_Woolf2021!$K$9:$K$93*$C153*IF(G$58=Fperm_SI_Woolf2021!$E$9:$E$93,1,EXP(LN((1.1*(Fperm_SI_Woolf2021!$E$9:$E$93-G$58)-63.1579*EXP(-0.19*Fperm_SI_Woolf2021!$E$9:$E$93)+63.1579*EXP(-0.19*G$58))/(Fperm_SI_Woolf2021!$E$9:$E$93-G$58))*(G$58-Fperm_SI_Woolf2021!$E$9:$E$93)/10))),Fperm_SI_Woolf2021!$D$9:$D$93)*G$57+INTERCEPT(Fperm_SI_Woolf2021!$F$9:$F$93*EXP(-Fperm_SI_Woolf2021!$I$9:$I$93*$C153*IF(G$58=Fperm_SI_Woolf2021!$E$9:$E$93,1,EXP(LN((1.1*(Fperm_SI_Woolf2021!$E$9:$E$93-G$58)-63.1579*EXP(-0.19*Fperm_SI_Woolf2021!$E$9:$E$93)+63.1579*EXP(-0.19*G$58))/(Fperm_SI_Woolf2021!$E$9:$E$93-G$58))*(G$58-Fperm_SI_Woolf2021!$E$9:$E$93)/10))) + Fperm_SI_Woolf2021!$G$9:$G$93*EXP(-Fperm_SI_Woolf2021!$J$9:$J$93*$C153*IF(G$58=Fperm_SI_Woolf2021!$E$9:$E$93,1,EXP(LN((1.1*(Fperm_SI_Woolf2021!$E$9:$E$93-G$58)-63.1579*EXP(-0.19*Fperm_SI_Woolf2021!$E$9:$E$93)+63.1579*EXP(-0.19*G$58))/(Fperm_SI_Woolf2021!$E$9:$E$93-G$58))*(G$58-Fperm_SI_Woolf2021!$E$9:$E$93)/10))) + Fperm_SI_Woolf2021!$H$9:$H$93*EXP(-Fperm_SI_Woolf2021!$K$9:$K$93*$C153*IF(G$58=Fperm_SI_Woolf2021!$E$9:$E$93,1,EXP(LN((1.1*(Fperm_SI_Woolf2021!$E$9:$E$93-G$58)-63.1579*EXP(-0.19*Fperm_SI_Woolf2021!$E$9:$E$93)+63.1579*EXP(-0.19*G$58))/(Fperm_SI_Woolf2021!$E$9:$E$93-G$58))*(G$58-Fperm_SI_Woolf2021!$E$9:$E$93)/10))),Fperm_SI_Woolf2021!$D$9:$D$93))</f>
        <v>0.70213982134589237</v>
      </c>
      <c r="H153" s="51" cm="1">
        <f t="array" ref="H153">MIN(1,SLOPE(Fperm_SI_Woolf2021!$F$9:$F$93*EXP(-Fperm_SI_Woolf2021!$I$9:$I$93*$C153*IF(H$58=Fperm_SI_Woolf2021!$E$9:$E$93,1,EXP(LN((1.1*(Fperm_SI_Woolf2021!$E$9:$E$93-H$58)-63.1579*EXP(-0.19*Fperm_SI_Woolf2021!$E$9:$E$93)+63.1579*EXP(-0.19*H$58))/(Fperm_SI_Woolf2021!$E$9:$E$93-H$58))*(H$58-Fperm_SI_Woolf2021!$E$9:$E$93)/10))) + Fperm_SI_Woolf2021!$G$9:$G$93*EXP(-Fperm_SI_Woolf2021!$J$9:$J$93*$C153*IF(H$58=Fperm_SI_Woolf2021!$E$9:$E$93,1,EXP(LN((1.1*(Fperm_SI_Woolf2021!$E$9:$E$93-H$58)-63.1579*EXP(-0.19*Fperm_SI_Woolf2021!$E$9:$E$93)+63.1579*EXP(-0.19*H$58))/(Fperm_SI_Woolf2021!$E$9:$E$93-H$58))*(H$58-Fperm_SI_Woolf2021!$E$9:$E$93)/10))) + Fperm_SI_Woolf2021!$H$9:$H$93*EXP(-Fperm_SI_Woolf2021!$K$9:$K$93*$C153*IF(H$58=Fperm_SI_Woolf2021!$E$9:$E$93,1,EXP(LN((1.1*(Fperm_SI_Woolf2021!$E$9:$E$93-H$58)-63.1579*EXP(-0.19*Fperm_SI_Woolf2021!$E$9:$E$93)+63.1579*EXP(-0.19*H$58))/(Fperm_SI_Woolf2021!$E$9:$E$93-H$58))*(H$58-Fperm_SI_Woolf2021!$E$9:$E$93)/10))),Fperm_SI_Woolf2021!$D$9:$D$93)*H$57+INTERCEPT(Fperm_SI_Woolf2021!$F$9:$F$93*EXP(-Fperm_SI_Woolf2021!$I$9:$I$93*$C153*IF(H$58=Fperm_SI_Woolf2021!$E$9:$E$93,1,EXP(LN((1.1*(Fperm_SI_Woolf2021!$E$9:$E$93-H$58)-63.1579*EXP(-0.19*Fperm_SI_Woolf2021!$E$9:$E$93)+63.1579*EXP(-0.19*H$58))/(Fperm_SI_Woolf2021!$E$9:$E$93-H$58))*(H$58-Fperm_SI_Woolf2021!$E$9:$E$93)/10))) + Fperm_SI_Woolf2021!$G$9:$G$93*EXP(-Fperm_SI_Woolf2021!$J$9:$J$93*$C153*IF(H$58=Fperm_SI_Woolf2021!$E$9:$E$93,1,EXP(LN((1.1*(Fperm_SI_Woolf2021!$E$9:$E$93-H$58)-63.1579*EXP(-0.19*Fperm_SI_Woolf2021!$E$9:$E$93)+63.1579*EXP(-0.19*H$58))/(Fperm_SI_Woolf2021!$E$9:$E$93-H$58))*(H$58-Fperm_SI_Woolf2021!$E$9:$E$93)/10))) + Fperm_SI_Woolf2021!$H$9:$H$93*EXP(-Fperm_SI_Woolf2021!$K$9:$K$93*$C153*IF(H$58=Fperm_SI_Woolf2021!$E$9:$E$93,1,EXP(LN((1.1*(Fperm_SI_Woolf2021!$E$9:$E$93-H$58)-63.1579*EXP(-0.19*Fperm_SI_Woolf2021!$E$9:$E$93)+63.1579*EXP(-0.19*H$58))/(Fperm_SI_Woolf2021!$E$9:$E$93-H$58))*(H$58-Fperm_SI_Woolf2021!$E$9:$E$93)/10))),Fperm_SI_Woolf2021!$D$9:$D$93))</f>
        <v>0.67071924699185659</v>
      </c>
      <c r="I153" s="51" cm="1">
        <f t="array" ref="I153">MIN(1,SLOPE(Fperm_SI_Woolf2021!$F$9:$F$93*EXP(-Fperm_SI_Woolf2021!$I$9:$I$93*$C153*IF(I$58=Fperm_SI_Woolf2021!$E$9:$E$93,1,EXP(LN((1.1*(Fperm_SI_Woolf2021!$E$9:$E$93-I$58)-63.1579*EXP(-0.19*Fperm_SI_Woolf2021!$E$9:$E$93)+63.1579*EXP(-0.19*I$58))/(Fperm_SI_Woolf2021!$E$9:$E$93-I$58))*(I$58-Fperm_SI_Woolf2021!$E$9:$E$93)/10))) + Fperm_SI_Woolf2021!$G$9:$G$93*EXP(-Fperm_SI_Woolf2021!$J$9:$J$93*$C153*IF(I$58=Fperm_SI_Woolf2021!$E$9:$E$93,1,EXP(LN((1.1*(Fperm_SI_Woolf2021!$E$9:$E$93-I$58)-63.1579*EXP(-0.19*Fperm_SI_Woolf2021!$E$9:$E$93)+63.1579*EXP(-0.19*I$58))/(Fperm_SI_Woolf2021!$E$9:$E$93-I$58))*(I$58-Fperm_SI_Woolf2021!$E$9:$E$93)/10))) + Fperm_SI_Woolf2021!$H$9:$H$93*EXP(-Fperm_SI_Woolf2021!$K$9:$K$93*$C153*IF(I$58=Fperm_SI_Woolf2021!$E$9:$E$93,1,EXP(LN((1.1*(Fperm_SI_Woolf2021!$E$9:$E$93-I$58)-63.1579*EXP(-0.19*Fperm_SI_Woolf2021!$E$9:$E$93)+63.1579*EXP(-0.19*I$58))/(Fperm_SI_Woolf2021!$E$9:$E$93-I$58))*(I$58-Fperm_SI_Woolf2021!$E$9:$E$93)/10))),Fperm_SI_Woolf2021!$D$9:$D$93)*I$57+INTERCEPT(Fperm_SI_Woolf2021!$F$9:$F$93*EXP(-Fperm_SI_Woolf2021!$I$9:$I$93*$C153*IF(I$58=Fperm_SI_Woolf2021!$E$9:$E$93,1,EXP(LN((1.1*(Fperm_SI_Woolf2021!$E$9:$E$93-I$58)-63.1579*EXP(-0.19*Fperm_SI_Woolf2021!$E$9:$E$93)+63.1579*EXP(-0.19*I$58))/(Fperm_SI_Woolf2021!$E$9:$E$93-I$58))*(I$58-Fperm_SI_Woolf2021!$E$9:$E$93)/10))) + Fperm_SI_Woolf2021!$G$9:$G$93*EXP(-Fperm_SI_Woolf2021!$J$9:$J$93*$C153*IF(I$58=Fperm_SI_Woolf2021!$E$9:$E$93,1,EXP(LN((1.1*(Fperm_SI_Woolf2021!$E$9:$E$93-I$58)-63.1579*EXP(-0.19*Fperm_SI_Woolf2021!$E$9:$E$93)+63.1579*EXP(-0.19*I$58))/(Fperm_SI_Woolf2021!$E$9:$E$93-I$58))*(I$58-Fperm_SI_Woolf2021!$E$9:$E$93)/10))) + Fperm_SI_Woolf2021!$H$9:$H$93*EXP(-Fperm_SI_Woolf2021!$K$9:$K$93*$C153*IF(I$58=Fperm_SI_Woolf2021!$E$9:$E$93,1,EXP(LN((1.1*(Fperm_SI_Woolf2021!$E$9:$E$93-I$58)-63.1579*EXP(-0.19*Fperm_SI_Woolf2021!$E$9:$E$93)+63.1579*EXP(-0.19*I$58))/(Fperm_SI_Woolf2021!$E$9:$E$93-I$58))*(I$58-Fperm_SI_Woolf2021!$E$9:$E$93)/10))),Fperm_SI_Woolf2021!$D$9:$D$93))</f>
        <v>0.6392986726378207</v>
      </c>
      <c r="J153" s="51" cm="1">
        <f t="array" ref="J153">MIN(1,SLOPE(Fperm_SI_Woolf2021!$F$9:$F$93*EXP(-Fperm_SI_Woolf2021!$I$9:$I$93*$C153*IF(J$58=Fperm_SI_Woolf2021!$E$9:$E$93,1,EXP(LN((1.1*(Fperm_SI_Woolf2021!$E$9:$E$93-J$58)-63.1579*EXP(-0.19*Fperm_SI_Woolf2021!$E$9:$E$93)+63.1579*EXP(-0.19*J$58))/(Fperm_SI_Woolf2021!$E$9:$E$93-J$58))*(J$58-Fperm_SI_Woolf2021!$E$9:$E$93)/10))) + Fperm_SI_Woolf2021!$G$9:$G$93*EXP(-Fperm_SI_Woolf2021!$J$9:$J$93*$C153*IF(J$58=Fperm_SI_Woolf2021!$E$9:$E$93,1,EXP(LN((1.1*(Fperm_SI_Woolf2021!$E$9:$E$93-J$58)-63.1579*EXP(-0.19*Fperm_SI_Woolf2021!$E$9:$E$93)+63.1579*EXP(-0.19*J$58))/(Fperm_SI_Woolf2021!$E$9:$E$93-J$58))*(J$58-Fperm_SI_Woolf2021!$E$9:$E$93)/10))) + Fperm_SI_Woolf2021!$H$9:$H$93*EXP(-Fperm_SI_Woolf2021!$K$9:$K$93*$C153*IF(J$58=Fperm_SI_Woolf2021!$E$9:$E$93,1,EXP(LN((1.1*(Fperm_SI_Woolf2021!$E$9:$E$93-J$58)-63.1579*EXP(-0.19*Fperm_SI_Woolf2021!$E$9:$E$93)+63.1579*EXP(-0.19*J$58))/(Fperm_SI_Woolf2021!$E$9:$E$93-J$58))*(J$58-Fperm_SI_Woolf2021!$E$9:$E$93)/10))),Fperm_SI_Woolf2021!$D$9:$D$93)*J$57+INTERCEPT(Fperm_SI_Woolf2021!$F$9:$F$93*EXP(-Fperm_SI_Woolf2021!$I$9:$I$93*$C153*IF(J$58=Fperm_SI_Woolf2021!$E$9:$E$93,1,EXP(LN((1.1*(Fperm_SI_Woolf2021!$E$9:$E$93-J$58)-63.1579*EXP(-0.19*Fperm_SI_Woolf2021!$E$9:$E$93)+63.1579*EXP(-0.19*J$58))/(Fperm_SI_Woolf2021!$E$9:$E$93-J$58))*(J$58-Fperm_SI_Woolf2021!$E$9:$E$93)/10))) + Fperm_SI_Woolf2021!$G$9:$G$93*EXP(-Fperm_SI_Woolf2021!$J$9:$J$93*$C153*IF(J$58=Fperm_SI_Woolf2021!$E$9:$E$93,1,EXP(LN((1.1*(Fperm_SI_Woolf2021!$E$9:$E$93-J$58)-63.1579*EXP(-0.19*Fperm_SI_Woolf2021!$E$9:$E$93)+63.1579*EXP(-0.19*J$58))/(Fperm_SI_Woolf2021!$E$9:$E$93-J$58))*(J$58-Fperm_SI_Woolf2021!$E$9:$E$93)/10))) + Fperm_SI_Woolf2021!$H$9:$H$93*EXP(-Fperm_SI_Woolf2021!$K$9:$K$93*$C153*IF(J$58=Fperm_SI_Woolf2021!$E$9:$E$93,1,EXP(LN((1.1*(Fperm_SI_Woolf2021!$E$9:$E$93-J$58)-63.1579*EXP(-0.19*Fperm_SI_Woolf2021!$E$9:$E$93)+63.1579*EXP(-0.19*J$58))/(Fperm_SI_Woolf2021!$E$9:$E$93-J$58))*(J$58-Fperm_SI_Woolf2021!$E$9:$E$93)/10))),Fperm_SI_Woolf2021!$D$9:$D$93))</f>
        <v>0.60787809828378503</v>
      </c>
      <c r="K153" s="51" cm="1">
        <f t="array" ref="K153">MIN(1,SLOPE(Fperm_SI_Woolf2021!$F$9:$F$93*EXP(-Fperm_SI_Woolf2021!$I$9:$I$93*$C153*IF(K$58=Fperm_SI_Woolf2021!$E$9:$E$93,1,EXP(LN((1.1*(Fperm_SI_Woolf2021!$E$9:$E$93-K$58)-63.1579*EXP(-0.19*Fperm_SI_Woolf2021!$E$9:$E$93)+63.1579*EXP(-0.19*K$58))/(Fperm_SI_Woolf2021!$E$9:$E$93-K$58))*(K$58-Fperm_SI_Woolf2021!$E$9:$E$93)/10))) + Fperm_SI_Woolf2021!$G$9:$G$93*EXP(-Fperm_SI_Woolf2021!$J$9:$J$93*$C153*IF(K$58=Fperm_SI_Woolf2021!$E$9:$E$93,1,EXP(LN((1.1*(Fperm_SI_Woolf2021!$E$9:$E$93-K$58)-63.1579*EXP(-0.19*Fperm_SI_Woolf2021!$E$9:$E$93)+63.1579*EXP(-0.19*K$58))/(Fperm_SI_Woolf2021!$E$9:$E$93-K$58))*(K$58-Fperm_SI_Woolf2021!$E$9:$E$93)/10))) + Fperm_SI_Woolf2021!$H$9:$H$93*EXP(-Fperm_SI_Woolf2021!$K$9:$K$93*$C153*IF(K$58=Fperm_SI_Woolf2021!$E$9:$E$93,1,EXP(LN((1.1*(Fperm_SI_Woolf2021!$E$9:$E$93-K$58)-63.1579*EXP(-0.19*Fperm_SI_Woolf2021!$E$9:$E$93)+63.1579*EXP(-0.19*K$58))/(Fperm_SI_Woolf2021!$E$9:$E$93-K$58))*(K$58-Fperm_SI_Woolf2021!$E$9:$E$93)/10))),Fperm_SI_Woolf2021!$D$9:$D$93)*K$57+INTERCEPT(Fperm_SI_Woolf2021!$F$9:$F$93*EXP(-Fperm_SI_Woolf2021!$I$9:$I$93*$C153*IF(K$58=Fperm_SI_Woolf2021!$E$9:$E$93,1,EXP(LN((1.1*(Fperm_SI_Woolf2021!$E$9:$E$93-K$58)-63.1579*EXP(-0.19*Fperm_SI_Woolf2021!$E$9:$E$93)+63.1579*EXP(-0.19*K$58))/(Fperm_SI_Woolf2021!$E$9:$E$93-K$58))*(K$58-Fperm_SI_Woolf2021!$E$9:$E$93)/10))) + Fperm_SI_Woolf2021!$G$9:$G$93*EXP(-Fperm_SI_Woolf2021!$J$9:$J$93*$C153*IF(K$58=Fperm_SI_Woolf2021!$E$9:$E$93,1,EXP(LN((1.1*(Fperm_SI_Woolf2021!$E$9:$E$93-K$58)-63.1579*EXP(-0.19*Fperm_SI_Woolf2021!$E$9:$E$93)+63.1579*EXP(-0.19*K$58))/(Fperm_SI_Woolf2021!$E$9:$E$93-K$58))*(K$58-Fperm_SI_Woolf2021!$E$9:$E$93)/10))) + Fperm_SI_Woolf2021!$H$9:$H$93*EXP(-Fperm_SI_Woolf2021!$K$9:$K$93*$C153*IF(K$58=Fperm_SI_Woolf2021!$E$9:$E$93,1,EXP(LN((1.1*(Fperm_SI_Woolf2021!$E$9:$E$93-K$58)-63.1579*EXP(-0.19*Fperm_SI_Woolf2021!$E$9:$E$93)+63.1579*EXP(-0.19*K$58))/(Fperm_SI_Woolf2021!$E$9:$E$93-K$58))*(K$58-Fperm_SI_Woolf2021!$E$9:$E$93)/10))),Fperm_SI_Woolf2021!$D$9:$D$93))</f>
        <v>0.57645752392974914</v>
      </c>
      <c r="L153" s="51" cm="1">
        <f t="array" ref="L153">MIN(1,SLOPE(Fperm_SI_Woolf2021!$F$9:$F$93*EXP(-Fperm_SI_Woolf2021!$I$9:$I$93*$C153*IF(L$58=Fperm_SI_Woolf2021!$E$9:$E$93,1,EXP(LN((1.1*(Fperm_SI_Woolf2021!$E$9:$E$93-L$58)-63.1579*EXP(-0.19*Fperm_SI_Woolf2021!$E$9:$E$93)+63.1579*EXP(-0.19*L$58))/(Fperm_SI_Woolf2021!$E$9:$E$93-L$58))*(L$58-Fperm_SI_Woolf2021!$E$9:$E$93)/10))) + Fperm_SI_Woolf2021!$G$9:$G$93*EXP(-Fperm_SI_Woolf2021!$J$9:$J$93*$C153*IF(L$58=Fperm_SI_Woolf2021!$E$9:$E$93,1,EXP(LN((1.1*(Fperm_SI_Woolf2021!$E$9:$E$93-L$58)-63.1579*EXP(-0.19*Fperm_SI_Woolf2021!$E$9:$E$93)+63.1579*EXP(-0.19*L$58))/(Fperm_SI_Woolf2021!$E$9:$E$93-L$58))*(L$58-Fperm_SI_Woolf2021!$E$9:$E$93)/10))) + Fperm_SI_Woolf2021!$H$9:$H$93*EXP(-Fperm_SI_Woolf2021!$K$9:$K$93*$C153*IF(L$58=Fperm_SI_Woolf2021!$E$9:$E$93,1,EXP(LN((1.1*(Fperm_SI_Woolf2021!$E$9:$E$93-L$58)-63.1579*EXP(-0.19*Fperm_SI_Woolf2021!$E$9:$E$93)+63.1579*EXP(-0.19*L$58))/(Fperm_SI_Woolf2021!$E$9:$E$93-L$58))*(L$58-Fperm_SI_Woolf2021!$E$9:$E$93)/10))),Fperm_SI_Woolf2021!$D$9:$D$93)*L$57+INTERCEPT(Fperm_SI_Woolf2021!$F$9:$F$93*EXP(-Fperm_SI_Woolf2021!$I$9:$I$93*$C153*IF(L$58=Fperm_SI_Woolf2021!$E$9:$E$93,1,EXP(LN((1.1*(Fperm_SI_Woolf2021!$E$9:$E$93-L$58)-63.1579*EXP(-0.19*Fperm_SI_Woolf2021!$E$9:$E$93)+63.1579*EXP(-0.19*L$58))/(Fperm_SI_Woolf2021!$E$9:$E$93-L$58))*(L$58-Fperm_SI_Woolf2021!$E$9:$E$93)/10))) + Fperm_SI_Woolf2021!$G$9:$G$93*EXP(-Fperm_SI_Woolf2021!$J$9:$J$93*$C153*IF(L$58=Fperm_SI_Woolf2021!$E$9:$E$93,1,EXP(LN((1.1*(Fperm_SI_Woolf2021!$E$9:$E$93-L$58)-63.1579*EXP(-0.19*Fperm_SI_Woolf2021!$E$9:$E$93)+63.1579*EXP(-0.19*L$58))/(Fperm_SI_Woolf2021!$E$9:$E$93-L$58))*(L$58-Fperm_SI_Woolf2021!$E$9:$E$93)/10))) + Fperm_SI_Woolf2021!$H$9:$H$93*EXP(-Fperm_SI_Woolf2021!$K$9:$K$93*$C153*IF(L$58=Fperm_SI_Woolf2021!$E$9:$E$93,1,EXP(LN((1.1*(Fperm_SI_Woolf2021!$E$9:$E$93-L$58)-63.1579*EXP(-0.19*Fperm_SI_Woolf2021!$E$9:$E$93)+63.1579*EXP(-0.19*L$58))/(Fperm_SI_Woolf2021!$E$9:$E$93-L$58))*(L$58-Fperm_SI_Woolf2021!$E$9:$E$93)/10))),Fperm_SI_Woolf2021!$D$9:$D$93))</f>
        <v>0.54503694957571336</v>
      </c>
      <c r="M153" s="51" cm="1">
        <f t="array" ref="M153">MIN(1,SLOPE(Fperm_SI_Woolf2021!$F$9:$F$93*EXP(-Fperm_SI_Woolf2021!$I$9:$I$93*$C153*IF(M$58=Fperm_SI_Woolf2021!$E$9:$E$93,1,EXP(LN((1.1*(Fperm_SI_Woolf2021!$E$9:$E$93-M$58)-63.1579*EXP(-0.19*Fperm_SI_Woolf2021!$E$9:$E$93)+63.1579*EXP(-0.19*M$58))/(Fperm_SI_Woolf2021!$E$9:$E$93-M$58))*(M$58-Fperm_SI_Woolf2021!$E$9:$E$93)/10))) + Fperm_SI_Woolf2021!$G$9:$G$93*EXP(-Fperm_SI_Woolf2021!$J$9:$J$93*$C153*IF(M$58=Fperm_SI_Woolf2021!$E$9:$E$93,1,EXP(LN((1.1*(Fperm_SI_Woolf2021!$E$9:$E$93-M$58)-63.1579*EXP(-0.19*Fperm_SI_Woolf2021!$E$9:$E$93)+63.1579*EXP(-0.19*M$58))/(Fperm_SI_Woolf2021!$E$9:$E$93-M$58))*(M$58-Fperm_SI_Woolf2021!$E$9:$E$93)/10))) + Fperm_SI_Woolf2021!$H$9:$H$93*EXP(-Fperm_SI_Woolf2021!$K$9:$K$93*$C153*IF(M$58=Fperm_SI_Woolf2021!$E$9:$E$93,1,EXP(LN((1.1*(Fperm_SI_Woolf2021!$E$9:$E$93-M$58)-63.1579*EXP(-0.19*Fperm_SI_Woolf2021!$E$9:$E$93)+63.1579*EXP(-0.19*M$58))/(Fperm_SI_Woolf2021!$E$9:$E$93-M$58))*(M$58-Fperm_SI_Woolf2021!$E$9:$E$93)/10))),Fperm_SI_Woolf2021!$D$9:$D$93)*M$57+INTERCEPT(Fperm_SI_Woolf2021!$F$9:$F$93*EXP(-Fperm_SI_Woolf2021!$I$9:$I$93*$C153*IF(M$58=Fperm_SI_Woolf2021!$E$9:$E$93,1,EXP(LN((1.1*(Fperm_SI_Woolf2021!$E$9:$E$93-M$58)-63.1579*EXP(-0.19*Fperm_SI_Woolf2021!$E$9:$E$93)+63.1579*EXP(-0.19*M$58))/(Fperm_SI_Woolf2021!$E$9:$E$93-M$58))*(M$58-Fperm_SI_Woolf2021!$E$9:$E$93)/10))) + Fperm_SI_Woolf2021!$G$9:$G$93*EXP(-Fperm_SI_Woolf2021!$J$9:$J$93*$C153*IF(M$58=Fperm_SI_Woolf2021!$E$9:$E$93,1,EXP(LN((1.1*(Fperm_SI_Woolf2021!$E$9:$E$93-M$58)-63.1579*EXP(-0.19*Fperm_SI_Woolf2021!$E$9:$E$93)+63.1579*EXP(-0.19*M$58))/(Fperm_SI_Woolf2021!$E$9:$E$93-M$58))*(M$58-Fperm_SI_Woolf2021!$E$9:$E$93)/10))) + Fperm_SI_Woolf2021!$H$9:$H$93*EXP(-Fperm_SI_Woolf2021!$K$9:$K$93*$C153*IF(M$58=Fperm_SI_Woolf2021!$E$9:$E$93,1,EXP(LN((1.1*(Fperm_SI_Woolf2021!$E$9:$E$93-M$58)-63.1579*EXP(-0.19*Fperm_SI_Woolf2021!$E$9:$E$93)+63.1579*EXP(-0.19*M$58))/(Fperm_SI_Woolf2021!$E$9:$E$93-M$58))*(M$58-Fperm_SI_Woolf2021!$E$9:$E$93)/10))),Fperm_SI_Woolf2021!$D$9:$D$93))</f>
        <v>0.51361637522167758</v>
      </c>
      <c r="N153" s="51" cm="1">
        <f t="array" ref="N153">MIN(1,SLOPE(Fperm_SI_Woolf2021!$F$9:$F$93*EXP(-Fperm_SI_Woolf2021!$I$9:$I$93*$C153*IF(N$58=Fperm_SI_Woolf2021!$E$9:$E$93,1,EXP(LN((1.1*(Fperm_SI_Woolf2021!$E$9:$E$93-N$58)-63.1579*EXP(-0.19*Fperm_SI_Woolf2021!$E$9:$E$93)+63.1579*EXP(-0.19*N$58))/(Fperm_SI_Woolf2021!$E$9:$E$93-N$58))*(N$58-Fperm_SI_Woolf2021!$E$9:$E$93)/10))) + Fperm_SI_Woolf2021!$G$9:$G$93*EXP(-Fperm_SI_Woolf2021!$J$9:$J$93*$C153*IF(N$58=Fperm_SI_Woolf2021!$E$9:$E$93,1,EXP(LN((1.1*(Fperm_SI_Woolf2021!$E$9:$E$93-N$58)-63.1579*EXP(-0.19*Fperm_SI_Woolf2021!$E$9:$E$93)+63.1579*EXP(-0.19*N$58))/(Fperm_SI_Woolf2021!$E$9:$E$93-N$58))*(N$58-Fperm_SI_Woolf2021!$E$9:$E$93)/10))) + Fperm_SI_Woolf2021!$H$9:$H$93*EXP(-Fperm_SI_Woolf2021!$K$9:$K$93*$C153*IF(N$58=Fperm_SI_Woolf2021!$E$9:$E$93,1,EXP(LN((1.1*(Fperm_SI_Woolf2021!$E$9:$E$93-N$58)-63.1579*EXP(-0.19*Fperm_SI_Woolf2021!$E$9:$E$93)+63.1579*EXP(-0.19*N$58))/(Fperm_SI_Woolf2021!$E$9:$E$93-N$58))*(N$58-Fperm_SI_Woolf2021!$E$9:$E$93)/10))),Fperm_SI_Woolf2021!$D$9:$D$93)*N$57+INTERCEPT(Fperm_SI_Woolf2021!$F$9:$F$93*EXP(-Fperm_SI_Woolf2021!$I$9:$I$93*$C153*IF(N$58=Fperm_SI_Woolf2021!$E$9:$E$93,1,EXP(LN((1.1*(Fperm_SI_Woolf2021!$E$9:$E$93-N$58)-63.1579*EXP(-0.19*Fperm_SI_Woolf2021!$E$9:$E$93)+63.1579*EXP(-0.19*N$58))/(Fperm_SI_Woolf2021!$E$9:$E$93-N$58))*(N$58-Fperm_SI_Woolf2021!$E$9:$E$93)/10))) + Fperm_SI_Woolf2021!$G$9:$G$93*EXP(-Fperm_SI_Woolf2021!$J$9:$J$93*$C153*IF(N$58=Fperm_SI_Woolf2021!$E$9:$E$93,1,EXP(LN((1.1*(Fperm_SI_Woolf2021!$E$9:$E$93-N$58)-63.1579*EXP(-0.19*Fperm_SI_Woolf2021!$E$9:$E$93)+63.1579*EXP(-0.19*N$58))/(Fperm_SI_Woolf2021!$E$9:$E$93-N$58))*(N$58-Fperm_SI_Woolf2021!$E$9:$E$93)/10))) + Fperm_SI_Woolf2021!$H$9:$H$93*EXP(-Fperm_SI_Woolf2021!$K$9:$K$93*$C153*IF(N$58=Fperm_SI_Woolf2021!$E$9:$E$93,1,EXP(LN((1.1*(Fperm_SI_Woolf2021!$E$9:$E$93-N$58)-63.1579*EXP(-0.19*Fperm_SI_Woolf2021!$E$9:$E$93)+63.1579*EXP(-0.19*N$58))/(Fperm_SI_Woolf2021!$E$9:$E$93-N$58))*(N$58-Fperm_SI_Woolf2021!$E$9:$E$93)/10))),Fperm_SI_Woolf2021!$D$9:$D$93))</f>
        <v>0.48219580086764174</v>
      </c>
      <c r="O153" s="51" cm="1">
        <f t="array" ref="O153">MIN(1,SLOPE(Fperm_SI_Woolf2021!$F$9:$F$93*EXP(-Fperm_SI_Woolf2021!$I$9:$I$93*$C153*IF(O$58=Fperm_SI_Woolf2021!$E$9:$E$93,1,EXP(LN((1.1*(Fperm_SI_Woolf2021!$E$9:$E$93-O$58)-63.1579*EXP(-0.19*Fperm_SI_Woolf2021!$E$9:$E$93)+63.1579*EXP(-0.19*O$58))/(Fperm_SI_Woolf2021!$E$9:$E$93-O$58))*(O$58-Fperm_SI_Woolf2021!$E$9:$E$93)/10))) + Fperm_SI_Woolf2021!$G$9:$G$93*EXP(-Fperm_SI_Woolf2021!$J$9:$J$93*$C153*IF(O$58=Fperm_SI_Woolf2021!$E$9:$E$93,1,EXP(LN((1.1*(Fperm_SI_Woolf2021!$E$9:$E$93-O$58)-63.1579*EXP(-0.19*Fperm_SI_Woolf2021!$E$9:$E$93)+63.1579*EXP(-0.19*O$58))/(Fperm_SI_Woolf2021!$E$9:$E$93-O$58))*(O$58-Fperm_SI_Woolf2021!$E$9:$E$93)/10))) + Fperm_SI_Woolf2021!$H$9:$H$93*EXP(-Fperm_SI_Woolf2021!$K$9:$K$93*$C153*IF(O$58=Fperm_SI_Woolf2021!$E$9:$E$93,1,EXP(LN((1.1*(Fperm_SI_Woolf2021!$E$9:$E$93-O$58)-63.1579*EXP(-0.19*Fperm_SI_Woolf2021!$E$9:$E$93)+63.1579*EXP(-0.19*O$58))/(Fperm_SI_Woolf2021!$E$9:$E$93-O$58))*(O$58-Fperm_SI_Woolf2021!$E$9:$E$93)/10))),Fperm_SI_Woolf2021!$D$9:$D$93)*O$57+INTERCEPT(Fperm_SI_Woolf2021!$F$9:$F$93*EXP(-Fperm_SI_Woolf2021!$I$9:$I$93*$C153*IF(O$58=Fperm_SI_Woolf2021!$E$9:$E$93,1,EXP(LN((1.1*(Fperm_SI_Woolf2021!$E$9:$E$93-O$58)-63.1579*EXP(-0.19*Fperm_SI_Woolf2021!$E$9:$E$93)+63.1579*EXP(-0.19*O$58))/(Fperm_SI_Woolf2021!$E$9:$E$93-O$58))*(O$58-Fperm_SI_Woolf2021!$E$9:$E$93)/10))) + Fperm_SI_Woolf2021!$G$9:$G$93*EXP(-Fperm_SI_Woolf2021!$J$9:$J$93*$C153*IF(O$58=Fperm_SI_Woolf2021!$E$9:$E$93,1,EXP(LN((1.1*(Fperm_SI_Woolf2021!$E$9:$E$93-O$58)-63.1579*EXP(-0.19*Fperm_SI_Woolf2021!$E$9:$E$93)+63.1579*EXP(-0.19*O$58))/(Fperm_SI_Woolf2021!$E$9:$E$93-O$58))*(O$58-Fperm_SI_Woolf2021!$E$9:$E$93)/10))) + Fperm_SI_Woolf2021!$H$9:$H$93*EXP(-Fperm_SI_Woolf2021!$K$9:$K$93*$C153*IF(O$58=Fperm_SI_Woolf2021!$E$9:$E$93,1,EXP(LN((1.1*(Fperm_SI_Woolf2021!$E$9:$E$93-O$58)-63.1579*EXP(-0.19*Fperm_SI_Woolf2021!$E$9:$E$93)+63.1579*EXP(-0.19*O$58))/(Fperm_SI_Woolf2021!$E$9:$E$93-O$58))*(O$58-Fperm_SI_Woolf2021!$E$9:$E$93)/10))),Fperm_SI_Woolf2021!$D$9:$D$93))</f>
        <v>0.45077522651360591</v>
      </c>
      <c r="P153" s="51" cm="1">
        <f t="array" ref="P153">MIN(1,SLOPE(Fperm_SI_Woolf2021!$F$9:$F$93*EXP(-Fperm_SI_Woolf2021!$I$9:$I$93*$C153*IF(P$58=Fperm_SI_Woolf2021!$E$9:$E$93,1,EXP(LN((1.1*(Fperm_SI_Woolf2021!$E$9:$E$93-P$58)-63.1579*EXP(-0.19*Fperm_SI_Woolf2021!$E$9:$E$93)+63.1579*EXP(-0.19*P$58))/(Fperm_SI_Woolf2021!$E$9:$E$93-P$58))*(P$58-Fperm_SI_Woolf2021!$E$9:$E$93)/10))) + Fperm_SI_Woolf2021!$G$9:$G$93*EXP(-Fperm_SI_Woolf2021!$J$9:$J$93*$C153*IF(P$58=Fperm_SI_Woolf2021!$E$9:$E$93,1,EXP(LN((1.1*(Fperm_SI_Woolf2021!$E$9:$E$93-P$58)-63.1579*EXP(-0.19*Fperm_SI_Woolf2021!$E$9:$E$93)+63.1579*EXP(-0.19*P$58))/(Fperm_SI_Woolf2021!$E$9:$E$93-P$58))*(P$58-Fperm_SI_Woolf2021!$E$9:$E$93)/10))) + Fperm_SI_Woolf2021!$H$9:$H$93*EXP(-Fperm_SI_Woolf2021!$K$9:$K$93*$C153*IF(P$58=Fperm_SI_Woolf2021!$E$9:$E$93,1,EXP(LN((1.1*(Fperm_SI_Woolf2021!$E$9:$E$93-P$58)-63.1579*EXP(-0.19*Fperm_SI_Woolf2021!$E$9:$E$93)+63.1579*EXP(-0.19*P$58))/(Fperm_SI_Woolf2021!$E$9:$E$93-P$58))*(P$58-Fperm_SI_Woolf2021!$E$9:$E$93)/10))),Fperm_SI_Woolf2021!$D$9:$D$93)*P$57+INTERCEPT(Fperm_SI_Woolf2021!$F$9:$F$93*EXP(-Fperm_SI_Woolf2021!$I$9:$I$93*$C153*IF(P$58=Fperm_SI_Woolf2021!$E$9:$E$93,1,EXP(LN((1.1*(Fperm_SI_Woolf2021!$E$9:$E$93-P$58)-63.1579*EXP(-0.19*Fperm_SI_Woolf2021!$E$9:$E$93)+63.1579*EXP(-0.19*P$58))/(Fperm_SI_Woolf2021!$E$9:$E$93-P$58))*(P$58-Fperm_SI_Woolf2021!$E$9:$E$93)/10))) + Fperm_SI_Woolf2021!$G$9:$G$93*EXP(-Fperm_SI_Woolf2021!$J$9:$J$93*$C153*IF(P$58=Fperm_SI_Woolf2021!$E$9:$E$93,1,EXP(LN((1.1*(Fperm_SI_Woolf2021!$E$9:$E$93-P$58)-63.1579*EXP(-0.19*Fperm_SI_Woolf2021!$E$9:$E$93)+63.1579*EXP(-0.19*P$58))/(Fperm_SI_Woolf2021!$E$9:$E$93-P$58))*(P$58-Fperm_SI_Woolf2021!$E$9:$E$93)/10))) + Fperm_SI_Woolf2021!$H$9:$H$93*EXP(-Fperm_SI_Woolf2021!$K$9:$K$93*$C153*IF(P$58=Fperm_SI_Woolf2021!$E$9:$E$93,1,EXP(LN((1.1*(Fperm_SI_Woolf2021!$E$9:$E$93-P$58)-63.1579*EXP(-0.19*Fperm_SI_Woolf2021!$E$9:$E$93)+63.1579*EXP(-0.19*P$58))/(Fperm_SI_Woolf2021!$E$9:$E$93-P$58))*(P$58-Fperm_SI_Woolf2021!$E$9:$E$93)/10))),Fperm_SI_Woolf2021!$D$9:$D$93))</f>
        <v>0.41935465215957007</v>
      </c>
      <c r="Q153" s="51" cm="1">
        <f t="array" ref="Q153">MIN(1,SLOPE(Fperm_SI_Woolf2021!$F$9:$F$93*EXP(-Fperm_SI_Woolf2021!$I$9:$I$93*$C153*IF(Q$58=Fperm_SI_Woolf2021!$E$9:$E$93,1,EXP(LN((1.1*(Fperm_SI_Woolf2021!$E$9:$E$93-Q$58)-63.1579*EXP(-0.19*Fperm_SI_Woolf2021!$E$9:$E$93)+63.1579*EXP(-0.19*Q$58))/(Fperm_SI_Woolf2021!$E$9:$E$93-Q$58))*(Q$58-Fperm_SI_Woolf2021!$E$9:$E$93)/10))) + Fperm_SI_Woolf2021!$G$9:$G$93*EXP(-Fperm_SI_Woolf2021!$J$9:$J$93*$C153*IF(Q$58=Fperm_SI_Woolf2021!$E$9:$E$93,1,EXP(LN((1.1*(Fperm_SI_Woolf2021!$E$9:$E$93-Q$58)-63.1579*EXP(-0.19*Fperm_SI_Woolf2021!$E$9:$E$93)+63.1579*EXP(-0.19*Q$58))/(Fperm_SI_Woolf2021!$E$9:$E$93-Q$58))*(Q$58-Fperm_SI_Woolf2021!$E$9:$E$93)/10))) + Fperm_SI_Woolf2021!$H$9:$H$93*EXP(-Fperm_SI_Woolf2021!$K$9:$K$93*$C153*IF(Q$58=Fperm_SI_Woolf2021!$E$9:$E$93,1,EXP(LN((1.1*(Fperm_SI_Woolf2021!$E$9:$E$93-Q$58)-63.1579*EXP(-0.19*Fperm_SI_Woolf2021!$E$9:$E$93)+63.1579*EXP(-0.19*Q$58))/(Fperm_SI_Woolf2021!$E$9:$E$93-Q$58))*(Q$58-Fperm_SI_Woolf2021!$E$9:$E$93)/10))),Fperm_SI_Woolf2021!$D$9:$D$93)*Q$57+INTERCEPT(Fperm_SI_Woolf2021!$F$9:$F$93*EXP(-Fperm_SI_Woolf2021!$I$9:$I$93*$C153*IF(Q$58=Fperm_SI_Woolf2021!$E$9:$E$93,1,EXP(LN((1.1*(Fperm_SI_Woolf2021!$E$9:$E$93-Q$58)-63.1579*EXP(-0.19*Fperm_SI_Woolf2021!$E$9:$E$93)+63.1579*EXP(-0.19*Q$58))/(Fperm_SI_Woolf2021!$E$9:$E$93-Q$58))*(Q$58-Fperm_SI_Woolf2021!$E$9:$E$93)/10))) + Fperm_SI_Woolf2021!$G$9:$G$93*EXP(-Fperm_SI_Woolf2021!$J$9:$J$93*$C153*IF(Q$58=Fperm_SI_Woolf2021!$E$9:$E$93,1,EXP(LN((1.1*(Fperm_SI_Woolf2021!$E$9:$E$93-Q$58)-63.1579*EXP(-0.19*Fperm_SI_Woolf2021!$E$9:$E$93)+63.1579*EXP(-0.19*Q$58))/(Fperm_SI_Woolf2021!$E$9:$E$93-Q$58))*(Q$58-Fperm_SI_Woolf2021!$E$9:$E$93)/10))) + Fperm_SI_Woolf2021!$H$9:$H$93*EXP(-Fperm_SI_Woolf2021!$K$9:$K$93*$C153*IF(Q$58=Fperm_SI_Woolf2021!$E$9:$E$93,1,EXP(LN((1.1*(Fperm_SI_Woolf2021!$E$9:$E$93-Q$58)-63.1579*EXP(-0.19*Fperm_SI_Woolf2021!$E$9:$E$93)+63.1579*EXP(-0.19*Q$58))/(Fperm_SI_Woolf2021!$E$9:$E$93-Q$58))*(Q$58-Fperm_SI_Woolf2021!$E$9:$E$93)/10))),Fperm_SI_Woolf2021!$D$9:$D$93))</f>
        <v>0.38793407780553424</v>
      </c>
      <c r="R153" s="51" cm="1">
        <f t="array" ref="R153">MIN(1,SLOPE(Fperm_SI_Woolf2021!$F$9:$F$93*EXP(-Fperm_SI_Woolf2021!$I$9:$I$93*$C153*IF(R$58=Fperm_SI_Woolf2021!$E$9:$E$93,1,EXP(LN((1.1*(Fperm_SI_Woolf2021!$E$9:$E$93-R$58)-63.1579*EXP(-0.19*Fperm_SI_Woolf2021!$E$9:$E$93)+63.1579*EXP(-0.19*R$58))/(Fperm_SI_Woolf2021!$E$9:$E$93-R$58))*(R$58-Fperm_SI_Woolf2021!$E$9:$E$93)/10))) + Fperm_SI_Woolf2021!$G$9:$G$93*EXP(-Fperm_SI_Woolf2021!$J$9:$J$93*$C153*IF(R$58=Fperm_SI_Woolf2021!$E$9:$E$93,1,EXP(LN((1.1*(Fperm_SI_Woolf2021!$E$9:$E$93-R$58)-63.1579*EXP(-0.19*Fperm_SI_Woolf2021!$E$9:$E$93)+63.1579*EXP(-0.19*R$58))/(Fperm_SI_Woolf2021!$E$9:$E$93-R$58))*(R$58-Fperm_SI_Woolf2021!$E$9:$E$93)/10))) + Fperm_SI_Woolf2021!$H$9:$H$93*EXP(-Fperm_SI_Woolf2021!$K$9:$K$93*$C153*IF(R$58=Fperm_SI_Woolf2021!$E$9:$E$93,1,EXP(LN((1.1*(Fperm_SI_Woolf2021!$E$9:$E$93-R$58)-63.1579*EXP(-0.19*Fperm_SI_Woolf2021!$E$9:$E$93)+63.1579*EXP(-0.19*R$58))/(Fperm_SI_Woolf2021!$E$9:$E$93-R$58))*(R$58-Fperm_SI_Woolf2021!$E$9:$E$93)/10))),Fperm_SI_Woolf2021!$D$9:$D$93)*R$57+INTERCEPT(Fperm_SI_Woolf2021!$F$9:$F$93*EXP(-Fperm_SI_Woolf2021!$I$9:$I$93*$C153*IF(R$58=Fperm_SI_Woolf2021!$E$9:$E$93,1,EXP(LN((1.1*(Fperm_SI_Woolf2021!$E$9:$E$93-R$58)-63.1579*EXP(-0.19*Fperm_SI_Woolf2021!$E$9:$E$93)+63.1579*EXP(-0.19*R$58))/(Fperm_SI_Woolf2021!$E$9:$E$93-R$58))*(R$58-Fperm_SI_Woolf2021!$E$9:$E$93)/10))) + Fperm_SI_Woolf2021!$G$9:$G$93*EXP(-Fperm_SI_Woolf2021!$J$9:$J$93*$C153*IF(R$58=Fperm_SI_Woolf2021!$E$9:$E$93,1,EXP(LN((1.1*(Fperm_SI_Woolf2021!$E$9:$E$93-R$58)-63.1579*EXP(-0.19*Fperm_SI_Woolf2021!$E$9:$E$93)+63.1579*EXP(-0.19*R$58))/(Fperm_SI_Woolf2021!$E$9:$E$93-R$58))*(R$58-Fperm_SI_Woolf2021!$E$9:$E$93)/10))) + Fperm_SI_Woolf2021!$H$9:$H$93*EXP(-Fperm_SI_Woolf2021!$K$9:$K$93*$C153*IF(R$58=Fperm_SI_Woolf2021!$E$9:$E$93,1,EXP(LN((1.1*(Fperm_SI_Woolf2021!$E$9:$E$93-R$58)-63.1579*EXP(-0.19*Fperm_SI_Woolf2021!$E$9:$E$93)+63.1579*EXP(-0.19*R$58))/(Fperm_SI_Woolf2021!$E$9:$E$93-R$58))*(R$58-Fperm_SI_Woolf2021!$E$9:$E$93)/10))),Fperm_SI_Woolf2021!$D$9:$D$93))</f>
        <v>0.3565135034514984</v>
      </c>
      <c r="S153" s="51" cm="1">
        <f t="array" ref="S153">MIN(1,SLOPE(Fperm_SI_Woolf2021!$F$9:$F$93*EXP(-Fperm_SI_Woolf2021!$I$9:$I$93*$C153*IF(S$58=Fperm_SI_Woolf2021!$E$9:$E$93,1,EXP(LN((1.1*(Fperm_SI_Woolf2021!$E$9:$E$93-S$58)-63.1579*EXP(-0.19*Fperm_SI_Woolf2021!$E$9:$E$93)+63.1579*EXP(-0.19*S$58))/(Fperm_SI_Woolf2021!$E$9:$E$93-S$58))*(S$58-Fperm_SI_Woolf2021!$E$9:$E$93)/10))) + Fperm_SI_Woolf2021!$G$9:$G$93*EXP(-Fperm_SI_Woolf2021!$J$9:$J$93*$C153*IF(S$58=Fperm_SI_Woolf2021!$E$9:$E$93,1,EXP(LN((1.1*(Fperm_SI_Woolf2021!$E$9:$E$93-S$58)-63.1579*EXP(-0.19*Fperm_SI_Woolf2021!$E$9:$E$93)+63.1579*EXP(-0.19*S$58))/(Fperm_SI_Woolf2021!$E$9:$E$93-S$58))*(S$58-Fperm_SI_Woolf2021!$E$9:$E$93)/10))) + Fperm_SI_Woolf2021!$H$9:$H$93*EXP(-Fperm_SI_Woolf2021!$K$9:$K$93*$C153*IF(S$58=Fperm_SI_Woolf2021!$E$9:$E$93,1,EXP(LN((1.1*(Fperm_SI_Woolf2021!$E$9:$E$93-S$58)-63.1579*EXP(-0.19*Fperm_SI_Woolf2021!$E$9:$E$93)+63.1579*EXP(-0.19*S$58))/(Fperm_SI_Woolf2021!$E$9:$E$93-S$58))*(S$58-Fperm_SI_Woolf2021!$E$9:$E$93)/10))),Fperm_SI_Woolf2021!$D$9:$D$93)*S$57+INTERCEPT(Fperm_SI_Woolf2021!$F$9:$F$93*EXP(-Fperm_SI_Woolf2021!$I$9:$I$93*$C153*IF(S$58=Fperm_SI_Woolf2021!$E$9:$E$93,1,EXP(LN((1.1*(Fperm_SI_Woolf2021!$E$9:$E$93-S$58)-63.1579*EXP(-0.19*Fperm_SI_Woolf2021!$E$9:$E$93)+63.1579*EXP(-0.19*S$58))/(Fperm_SI_Woolf2021!$E$9:$E$93-S$58))*(S$58-Fperm_SI_Woolf2021!$E$9:$E$93)/10))) + Fperm_SI_Woolf2021!$G$9:$G$93*EXP(-Fperm_SI_Woolf2021!$J$9:$J$93*$C153*IF(S$58=Fperm_SI_Woolf2021!$E$9:$E$93,1,EXP(LN((1.1*(Fperm_SI_Woolf2021!$E$9:$E$93-S$58)-63.1579*EXP(-0.19*Fperm_SI_Woolf2021!$E$9:$E$93)+63.1579*EXP(-0.19*S$58))/(Fperm_SI_Woolf2021!$E$9:$E$93-S$58))*(S$58-Fperm_SI_Woolf2021!$E$9:$E$93)/10))) + Fperm_SI_Woolf2021!$H$9:$H$93*EXP(-Fperm_SI_Woolf2021!$K$9:$K$93*$C153*IF(S$58=Fperm_SI_Woolf2021!$E$9:$E$93,1,EXP(LN((1.1*(Fperm_SI_Woolf2021!$E$9:$E$93-S$58)-63.1579*EXP(-0.19*Fperm_SI_Woolf2021!$E$9:$E$93)+63.1579*EXP(-0.19*S$58))/(Fperm_SI_Woolf2021!$E$9:$E$93-S$58))*(S$58-Fperm_SI_Woolf2021!$E$9:$E$93)/10))),Fperm_SI_Woolf2021!$D$9:$D$93))</f>
        <v>0.47701388906445563</v>
      </c>
      <c r="T153" s="51" cm="1">
        <f t="array" ref="T153">MIN(1,SLOPE(Fperm_SI_Woolf2021!$F$9:$F$93*EXP(-Fperm_SI_Woolf2021!$I$9:$I$93*$C153*IF(T$58=Fperm_SI_Woolf2021!$E$9:$E$93,1,EXP(LN((1.1*(Fperm_SI_Woolf2021!$E$9:$E$93-T$58)-63.1579*EXP(-0.19*Fperm_SI_Woolf2021!$E$9:$E$93)+63.1579*EXP(-0.19*T$58))/(Fperm_SI_Woolf2021!$E$9:$E$93-T$58))*(T$58-Fperm_SI_Woolf2021!$E$9:$E$93)/10))) + Fperm_SI_Woolf2021!$G$9:$G$93*EXP(-Fperm_SI_Woolf2021!$J$9:$J$93*$C153*IF(T$58=Fperm_SI_Woolf2021!$E$9:$E$93,1,EXP(LN((1.1*(Fperm_SI_Woolf2021!$E$9:$E$93-T$58)-63.1579*EXP(-0.19*Fperm_SI_Woolf2021!$E$9:$E$93)+63.1579*EXP(-0.19*T$58))/(Fperm_SI_Woolf2021!$E$9:$E$93-T$58))*(T$58-Fperm_SI_Woolf2021!$E$9:$E$93)/10))) + Fperm_SI_Woolf2021!$H$9:$H$93*EXP(-Fperm_SI_Woolf2021!$K$9:$K$93*$C153*IF(T$58=Fperm_SI_Woolf2021!$E$9:$E$93,1,EXP(LN((1.1*(Fperm_SI_Woolf2021!$E$9:$E$93-T$58)-63.1579*EXP(-0.19*Fperm_SI_Woolf2021!$E$9:$E$93)+63.1579*EXP(-0.19*T$58))/(Fperm_SI_Woolf2021!$E$9:$E$93-T$58))*(T$58-Fperm_SI_Woolf2021!$E$9:$E$93)/10))),Fperm_SI_Woolf2021!$D$9:$D$93)*T$57+INTERCEPT(Fperm_SI_Woolf2021!$F$9:$F$93*EXP(-Fperm_SI_Woolf2021!$I$9:$I$93*$C153*IF(T$58=Fperm_SI_Woolf2021!$E$9:$E$93,1,EXP(LN((1.1*(Fperm_SI_Woolf2021!$E$9:$E$93-T$58)-63.1579*EXP(-0.19*Fperm_SI_Woolf2021!$E$9:$E$93)+63.1579*EXP(-0.19*T$58))/(Fperm_SI_Woolf2021!$E$9:$E$93-T$58))*(T$58-Fperm_SI_Woolf2021!$E$9:$E$93)/10))) + Fperm_SI_Woolf2021!$G$9:$G$93*EXP(-Fperm_SI_Woolf2021!$J$9:$J$93*$C153*IF(T$58=Fperm_SI_Woolf2021!$E$9:$E$93,1,EXP(LN((1.1*(Fperm_SI_Woolf2021!$E$9:$E$93-T$58)-63.1579*EXP(-0.19*Fperm_SI_Woolf2021!$E$9:$E$93)+63.1579*EXP(-0.19*T$58))/(Fperm_SI_Woolf2021!$E$9:$E$93-T$58))*(T$58-Fperm_SI_Woolf2021!$E$9:$E$93)/10))) + Fperm_SI_Woolf2021!$H$9:$H$93*EXP(-Fperm_SI_Woolf2021!$K$9:$K$93*$C153*IF(T$58=Fperm_SI_Woolf2021!$E$9:$E$93,1,EXP(LN((1.1*(Fperm_SI_Woolf2021!$E$9:$E$93-T$58)-63.1579*EXP(-0.19*Fperm_SI_Woolf2021!$E$9:$E$93)+63.1579*EXP(-0.19*T$58))/(Fperm_SI_Woolf2021!$E$9:$E$93-T$58))*(T$58-Fperm_SI_Woolf2021!$E$9:$E$93)/10))),Fperm_SI_Woolf2021!$D$9:$D$93))</f>
        <v>0.45498358005610268</v>
      </c>
      <c r="U153" s="51" cm="1">
        <f t="array" ref="U153">MIN(1,SLOPE(Fperm_SI_Woolf2021!$F$9:$F$93*EXP(-Fperm_SI_Woolf2021!$I$9:$I$93*$C153*IF(U$58=Fperm_SI_Woolf2021!$E$9:$E$93,1,EXP(LN((1.1*(Fperm_SI_Woolf2021!$E$9:$E$93-U$58)-63.1579*EXP(-0.19*Fperm_SI_Woolf2021!$E$9:$E$93)+63.1579*EXP(-0.19*U$58))/(Fperm_SI_Woolf2021!$E$9:$E$93-U$58))*(U$58-Fperm_SI_Woolf2021!$E$9:$E$93)/10))) + Fperm_SI_Woolf2021!$G$9:$G$93*EXP(-Fperm_SI_Woolf2021!$J$9:$J$93*$C153*IF(U$58=Fperm_SI_Woolf2021!$E$9:$E$93,1,EXP(LN((1.1*(Fperm_SI_Woolf2021!$E$9:$E$93-U$58)-63.1579*EXP(-0.19*Fperm_SI_Woolf2021!$E$9:$E$93)+63.1579*EXP(-0.19*U$58))/(Fperm_SI_Woolf2021!$E$9:$E$93-U$58))*(U$58-Fperm_SI_Woolf2021!$E$9:$E$93)/10))) + Fperm_SI_Woolf2021!$H$9:$H$93*EXP(-Fperm_SI_Woolf2021!$K$9:$K$93*$C153*IF(U$58=Fperm_SI_Woolf2021!$E$9:$E$93,1,EXP(LN((1.1*(Fperm_SI_Woolf2021!$E$9:$E$93-U$58)-63.1579*EXP(-0.19*Fperm_SI_Woolf2021!$E$9:$E$93)+63.1579*EXP(-0.19*U$58))/(Fperm_SI_Woolf2021!$E$9:$E$93-U$58))*(U$58-Fperm_SI_Woolf2021!$E$9:$E$93)/10))),Fperm_SI_Woolf2021!$D$9:$D$93)*U$57+INTERCEPT(Fperm_SI_Woolf2021!$F$9:$F$93*EXP(-Fperm_SI_Woolf2021!$I$9:$I$93*$C153*IF(U$58=Fperm_SI_Woolf2021!$E$9:$E$93,1,EXP(LN((1.1*(Fperm_SI_Woolf2021!$E$9:$E$93-U$58)-63.1579*EXP(-0.19*Fperm_SI_Woolf2021!$E$9:$E$93)+63.1579*EXP(-0.19*U$58))/(Fperm_SI_Woolf2021!$E$9:$E$93-U$58))*(U$58-Fperm_SI_Woolf2021!$E$9:$E$93)/10))) + Fperm_SI_Woolf2021!$G$9:$G$93*EXP(-Fperm_SI_Woolf2021!$J$9:$J$93*$C153*IF(U$58=Fperm_SI_Woolf2021!$E$9:$E$93,1,EXP(LN((1.1*(Fperm_SI_Woolf2021!$E$9:$E$93-U$58)-63.1579*EXP(-0.19*Fperm_SI_Woolf2021!$E$9:$E$93)+63.1579*EXP(-0.19*U$58))/(Fperm_SI_Woolf2021!$E$9:$E$93-U$58))*(U$58-Fperm_SI_Woolf2021!$E$9:$E$93)/10))) + Fperm_SI_Woolf2021!$H$9:$H$93*EXP(-Fperm_SI_Woolf2021!$K$9:$K$93*$C153*IF(U$58=Fperm_SI_Woolf2021!$E$9:$E$93,1,EXP(LN((1.1*(Fperm_SI_Woolf2021!$E$9:$E$93-U$58)-63.1579*EXP(-0.19*Fperm_SI_Woolf2021!$E$9:$E$93)+63.1579*EXP(-0.19*U$58))/(Fperm_SI_Woolf2021!$E$9:$E$93-U$58))*(U$58-Fperm_SI_Woolf2021!$E$9:$E$93)/10))),Fperm_SI_Woolf2021!$D$9:$D$93))</f>
        <v>0.43295327104774972</v>
      </c>
      <c r="V153" s="51" cm="1">
        <f t="array" ref="V153">MIN(1,SLOPE(Fperm_SI_Woolf2021!$F$9:$F$93*EXP(-Fperm_SI_Woolf2021!$I$9:$I$93*$C153*IF(V$58=Fperm_SI_Woolf2021!$E$9:$E$93,1,EXP(LN((1.1*(Fperm_SI_Woolf2021!$E$9:$E$93-V$58)-63.1579*EXP(-0.19*Fperm_SI_Woolf2021!$E$9:$E$93)+63.1579*EXP(-0.19*V$58))/(Fperm_SI_Woolf2021!$E$9:$E$93-V$58))*(V$58-Fperm_SI_Woolf2021!$E$9:$E$93)/10))) + Fperm_SI_Woolf2021!$G$9:$G$93*EXP(-Fperm_SI_Woolf2021!$J$9:$J$93*$C153*IF(V$58=Fperm_SI_Woolf2021!$E$9:$E$93,1,EXP(LN((1.1*(Fperm_SI_Woolf2021!$E$9:$E$93-V$58)-63.1579*EXP(-0.19*Fperm_SI_Woolf2021!$E$9:$E$93)+63.1579*EXP(-0.19*V$58))/(Fperm_SI_Woolf2021!$E$9:$E$93-V$58))*(V$58-Fperm_SI_Woolf2021!$E$9:$E$93)/10))) + Fperm_SI_Woolf2021!$H$9:$H$93*EXP(-Fperm_SI_Woolf2021!$K$9:$K$93*$C153*IF(V$58=Fperm_SI_Woolf2021!$E$9:$E$93,1,EXP(LN((1.1*(Fperm_SI_Woolf2021!$E$9:$E$93-V$58)-63.1579*EXP(-0.19*Fperm_SI_Woolf2021!$E$9:$E$93)+63.1579*EXP(-0.19*V$58))/(Fperm_SI_Woolf2021!$E$9:$E$93-V$58))*(V$58-Fperm_SI_Woolf2021!$E$9:$E$93)/10))),Fperm_SI_Woolf2021!$D$9:$D$93)*V$57+INTERCEPT(Fperm_SI_Woolf2021!$F$9:$F$93*EXP(-Fperm_SI_Woolf2021!$I$9:$I$93*$C153*IF(V$58=Fperm_SI_Woolf2021!$E$9:$E$93,1,EXP(LN((1.1*(Fperm_SI_Woolf2021!$E$9:$E$93-V$58)-63.1579*EXP(-0.19*Fperm_SI_Woolf2021!$E$9:$E$93)+63.1579*EXP(-0.19*V$58))/(Fperm_SI_Woolf2021!$E$9:$E$93-V$58))*(V$58-Fperm_SI_Woolf2021!$E$9:$E$93)/10))) + Fperm_SI_Woolf2021!$G$9:$G$93*EXP(-Fperm_SI_Woolf2021!$J$9:$J$93*$C153*IF(V$58=Fperm_SI_Woolf2021!$E$9:$E$93,1,EXP(LN((1.1*(Fperm_SI_Woolf2021!$E$9:$E$93-V$58)-63.1579*EXP(-0.19*Fperm_SI_Woolf2021!$E$9:$E$93)+63.1579*EXP(-0.19*V$58))/(Fperm_SI_Woolf2021!$E$9:$E$93-V$58))*(V$58-Fperm_SI_Woolf2021!$E$9:$E$93)/10))) + Fperm_SI_Woolf2021!$H$9:$H$93*EXP(-Fperm_SI_Woolf2021!$K$9:$K$93*$C153*IF(V$58=Fperm_SI_Woolf2021!$E$9:$E$93,1,EXP(LN((1.1*(Fperm_SI_Woolf2021!$E$9:$E$93-V$58)-63.1579*EXP(-0.19*Fperm_SI_Woolf2021!$E$9:$E$93)+63.1579*EXP(-0.19*V$58))/(Fperm_SI_Woolf2021!$E$9:$E$93-V$58))*(V$58-Fperm_SI_Woolf2021!$E$9:$E$93)/10))),Fperm_SI_Woolf2021!$D$9:$D$93))</f>
        <v>0.41092296203939677</v>
      </c>
      <c r="W153" s="51" cm="1">
        <f t="array" ref="W153">MIN(1,SLOPE(Fperm_SI_Woolf2021!$F$9:$F$93*EXP(-Fperm_SI_Woolf2021!$I$9:$I$93*$C153*IF(W$58=Fperm_SI_Woolf2021!$E$9:$E$93,1,EXP(LN((1.1*(Fperm_SI_Woolf2021!$E$9:$E$93-W$58)-63.1579*EXP(-0.19*Fperm_SI_Woolf2021!$E$9:$E$93)+63.1579*EXP(-0.19*W$58))/(Fperm_SI_Woolf2021!$E$9:$E$93-W$58))*(W$58-Fperm_SI_Woolf2021!$E$9:$E$93)/10))) + Fperm_SI_Woolf2021!$G$9:$G$93*EXP(-Fperm_SI_Woolf2021!$J$9:$J$93*$C153*IF(W$58=Fperm_SI_Woolf2021!$E$9:$E$93,1,EXP(LN((1.1*(Fperm_SI_Woolf2021!$E$9:$E$93-W$58)-63.1579*EXP(-0.19*Fperm_SI_Woolf2021!$E$9:$E$93)+63.1579*EXP(-0.19*W$58))/(Fperm_SI_Woolf2021!$E$9:$E$93-W$58))*(W$58-Fperm_SI_Woolf2021!$E$9:$E$93)/10))) + Fperm_SI_Woolf2021!$H$9:$H$93*EXP(-Fperm_SI_Woolf2021!$K$9:$K$93*$C153*IF(W$58=Fperm_SI_Woolf2021!$E$9:$E$93,1,EXP(LN((1.1*(Fperm_SI_Woolf2021!$E$9:$E$93-W$58)-63.1579*EXP(-0.19*Fperm_SI_Woolf2021!$E$9:$E$93)+63.1579*EXP(-0.19*W$58))/(Fperm_SI_Woolf2021!$E$9:$E$93-W$58))*(W$58-Fperm_SI_Woolf2021!$E$9:$E$93)/10))),Fperm_SI_Woolf2021!$D$9:$D$93)*W$57+INTERCEPT(Fperm_SI_Woolf2021!$F$9:$F$93*EXP(-Fperm_SI_Woolf2021!$I$9:$I$93*$C153*IF(W$58=Fperm_SI_Woolf2021!$E$9:$E$93,1,EXP(LN((1.1*(Fperm_SI_Woolf2021!$E$9:$E$93-W$58)-63.1579*EXP(-0.19*Fperm_SI_Woolf2021!$E$9:$E$93)+63.1579*EXP(-0.19*W$58))/(Fperm_SI_Woolf2021!$E$9:$E$93-W$58))*(W$58-Fperm_SI_Woolf2021!$E$9:$E$93)/10))) + Fperm_SI_Woolf2021!$G$9:$G$93*EXP(-Fperm_SI_Woolf2021!$J$9:$J$93*$C153*IF(W$58=Fperm_SI_Woolf2021!$E$9:$E$93,1,EXP(LN((1.1*(Fperm_SI_Woolf2021!$E$9:$E$93-W$58)-63.1579*EXP(-0.19*Fperm_SI_Woolf2021!$E$9:$E$93)+63.1579*EXP(-0.19*W$58))/(Fperm_SI_Woolf2021!$E$9:$E$93-W$58))*(W$58-Fperm_SI_Woolf2021!$E$9:$E$93)/10))) + Fperm_SI_Woolf2021!$H$9:$H$93*EXP(-Fperm_SI_Woolf2021!$K$9:$K$93*$C153*IF(W$58=Fperm_SI_Woolf2021!$E$9:$E$93,1,EXP(LN((1.1*(Fperm_SI_Woolf2021!$E$9:$E$93-W$58)-63.1579*EXP(-0.19*Fperm_SI_Woolf2021!$E$9:$E$93)+63.1579*EXP(-0.19*W$58))/(Fperm_SI_Woolf2021!$E$9:$E$93-W$58))*(W$58-Fperm_SI_Woolf2021!$E$9:$E$93)/10))),Fperm_SI_Woolf2021!$D$9:$D$93))</f>
        <v>0.38889265303104381</v>
      </c>
      <c r="X153" s="51" cm="1">
        <f t="array" ref="X153">MIN(1,SLOPE(Fperm_SI_Woolf2021!$F$9:$F$93*EXP(-Fperm_SI_Woolf2021!$I$9:$I$93*$C153*IF(X$58=Fperm_SI_Woolf2021!$E$9:$E$93,1,EXP(LN((1.1*(Fperm_SI_Woolf2021!$E$9:$E$93-X$58)-63.1579*EXP(-0.19*Fperm_SI_Woolf2021!$E$9:$E$93)+63.1579*EXP(-0.19*X$58))/(Fperm_SI_Woolf2021!$E$9:$E$93-X$58))*(X$58-Fperm_SI_Woolf2021!$E$9:$E$93)/10))) + Fperm_SI_Woolf2021!$G$9:$G$93*EXP(-Fperm_SI_Woolf2021!$J$9:$J$93*$C153*IF(X$58=Fperm_SI_Woolf2021!$E$9:$E$93,1,EXP(LN((1.1*(Fperm_SI_Woolf2021!$E$9:$E$93-X$58)-63.1579*EXP(-0.19*Fperm_SI_Woolf2021!$E$9:$E$93)+63.1579*EXP(-0.19*X$58))/(Fperm_SI_Woolf2021!$E$9:$E$93-X$58))*(X$58-Fperm_SI_Woolf2021!$E$9:$E$93)/10))) + Fperm_SI_Woolf2021!$H$9:$H$93*EXP(-Fperm_SI_Woolf2021!$K$9:$K$93*$C153*IF(X$58=Fperm_SI_Woolf2021!$E$9:$E$93,1,EXP(LN((1.1*(Fperm_SI_Woolf2021!$E$9:$E$93-X$58)-63.1579*EXP(-0.19*Fperm_SI_Woolf2021!$E$9:$E$93)+63.1579*EXP(-0.19*X$58))/(Fperm_SI_Woolf2021!$E$9:$E$93-X$58))*(X$58-Fperm_SI_Woolf2021!$E$9:$E$93)/10))),Fperm_SI_Woolf2021!$D$9:$D$93)*X$57+INTERCEPT(Fperm_SI_Woolf2021!$F$9:$F$93*EXP(-Fperm_SI_Woolf2021!$I$9:$I$93*$C153*IF(X$58=Fperm_SI_Woolf2021!$E$9:$E$93,1,EXP(LN((1.1*(Fperm_SI_Woolf2021!$E$9:$E$93-X$58)-63.1579*EXP(-0.19*Fperm_SI_Woolf2021!$E$9:$E$93)+63.1579*EXP(-0.19*X$58))/(Fperm_SI_Woolf2021!$E$9:$E$93-X$58))*(X$58-Fperm_SI_Woolf2021!$E$9:$E$93)/10))) + Fperm_SI_Woolf2021!$G$9:$G$93*EXP(-Fperm_SI_Woolf2021!$J$9:$J$93*$C153*IF(X$58=Fperm_SI_Woolf2021!$E$9:$E$93,1,EXP(LN((1.1*(Fperm_SI_Woolf2021!$E$9:$E$93-X$58)-63.1579*EXP(-0.19*Fperm_SI_Woolf2021!$E$9:$E$93)+63.1579*EXP(-0.19*X$58))/(Fperm_SI_Woolf2021!$E$9:$E$93-X$58))*(X$58-Fperm_SI_Woolf2021!$E$9:$E$93)/10))) + Fperm_SI_Woolf2021!$H$9:$H$93*EXP(-Fperm_SI_Woolf2021!$K$9:$K$93*$C153*IF(X$58=Fperm_SI_Woolf2021!$E$9:$E$93,1,EXP(LN((1.1*(Fperm_SI_Woolf2021!$E$9:$E$93-X$58)-63.1579*EXP(-0.19*Fperm_SI_Woolf2021!$E$9:$E$93)+63.1579*EXP(-0.19*X$58))/(Fperm_SI_Woolf2021!$E$9:$E$93-X$58))*(X$58-Fperm_SI_Woolf2021!$E$9:$E$93)/10))),Fperm_SI_Woolf2021!$D$9:$D$93))</f>
        <v>0.36686234402269086</v>
      </c>
      <c r="Y153" s="51" cm="1">
        <f t="array" ref="Y153">MIN(1,SLOPE(Fperm_SI_Woolf2021!$F$9:$F$93*EXP(-Fperm_SI_Woolf2021!$I$9:$I$93*$C153*IF(Y$58=Fperm_SI_Woolf2021!$E$9:$E$93,1,EXP(LN((1.1*(Fperm_SI_Woolf2021!$E$9:$E$93-Y$58)-63.1579*EXP(-0.19*Fperm_SI_Woolf2021!$E$9:$E$93)+63.1579*EXP(-0.19*Y$58))/(Fperm_SI_Woolf2021!$E$9:$E$93-Y$58))*(Y$58-Fperm_SI_Woolf2021!$E$9:$E$93)/10))) + Fperm_SI_Woolf2021!$G$9:$G$93*EXP(-Fperm_SI_Woolf2021!$J$9:$J$93*$C153*IF(Y$58=Fperm_SI_Woolf2021!$E$9:$E$93,1,EXP(LN((1.1*(Fperm_SI_Woolf2021!$E$9:$E$93-Y$58)-63.1579*EXP(-0.19*Fperm_SI_Woolf2021!$E$9:$E$93)+63.1579*EXP(-0.19*Y$58))/(Fperm_SI_Woolf2021!$E$9:$E$93-Y$58))*(Y$58-Fperm_SI_Woolf2021!$E$9:$E$93)/10))) + Fperm_SI_Woolf2021!$H$9:$H$93*EXP(-Fperm_SI_Woolf2021!$K$9:$K$93*$C153*IF(Y$58=Fperm_SI_Woolf2021!$E$9:$E$93,1,EXP(LN((1.1*(Fperm_SI_Woolf2021!$E$9:$E$93-Y$58)-63.1579*EXP(-0.19*Fperm_SI_Woolf2021!$E$9:$E$93)+63.1579*EXP(-0.19*Y$58))/(Fperm_SI_Woolf2021!$E$9:$E$93-Y$58))*(Y$58-Fperm_SI_Woolf2021!$E$9:$E$93)/10))),Fperm_SI_Woolf2021!$D$9:$D$93)*Y$57+INTERCEPT(Fperm_SI_Woolf2021!$F$9:$F$93*EXP(-Fperm_SI_Woolf2021!$I$9:$I$93*$C153*IF(Y$58=Fperm_SI_Woolf2021!$E$9:$E$93,1,EXP(LN((1.1*(Fperm_SI_Woolf2021!$E$9:$E$93-Y$58)-63.1579*EXP(-0.19*Fperm_SI_Woolf2021!$E$9:$E$93)+63.1579*EXP(-0.19*Y$58))/(Fperm_SI_Woolf2021!$E$9:$E$93-Y$58))*(Y$58-Fperm_SI_Woolf2021!$E$9:$E$93)/10))) + Fperm_SI_Woolf2021!$G$9:$G$93*EXP(-Fperm_SI_Woolf2021!$J$9:$J$93*$C153*IF(Y$58=Fperm_SI_Woolf2021!$E$9:$E$93,1,EXP(LN((1.1*(Fperm_SI_Woolf2021!$E$9:$E$93-Y$58)-63.1579*EXP(-0.19*Fperm_SI_Woolf2021!$E$9:$E$93)+63.1579*EXP(-0.19*Y$58))/(Fperm_SI_Woolf2021!$E$9:$E$93-Y$58))*(Y$58-Fperm_SI_Woolf2021!$E$9:$E$93)/10))) + Fperm_SI_Woolf2021!$H$9:$H$93*EXP(-Fperm_SI_Woolf2021!$K$9:$K$93*$C153*IF(Y$58=Fperm_SI_Woolf2021!$E$9:$E$93,1,EXP(LN((1.1*(Fperm_SI_Woolf2021!$E$9:$E$93-Y$58)-63.1579*EXP(-0.19*Fperm_SI_Woolf2021!$E$9:$E$93)+63.1579*EXP(-0.19*Y$58))/(Fperm_SI_Woolf2021!$E$9:$E$93-Y$58))*(Y$58-Fperm_SI_Woolf2021!$E$9:$E$93)/10))),Fperm_SI_Woolf2021!$D$9:$D$93))</f>
        <v>0.3448320350143379</v>
      </c>
      <c r="Z153" s="51" cm="1">
        <f t="array" ref="Z153">MIN(1,SLOPE(Fperm_SI_Woolf2021!$F$9:$F$93*EXP(-Fperm_SI_Woolf2021!$I$9:$I$93*$C153*IF(Z$58=Fperm_SI_Woolf2021!$E$9:$E$93,1,EXP(LN((1.1*(Fperm_SI_Woolf2021!$E$9:$E$93-Z$58)-63.1579*EXP(-0.19*Fperm_SI_Woolf2021!$E$9:$E$93)+63.1579*EXP(-0.19*Z$58))/(Fperm_SI_Woolf2021!$E$9:$E$93-Z$58))*(Z$58-Fperm_SI_Woolf2021!$E$9:$E$93)/10))) + Fperm_SI_Woolf2021!$G$9:$G$93*EXP(-Fperm_SI_Woolf2021!$J$9:$J$93*$C153*IF(Z$58=Fperm_SI_Woolf2021!$E$9:$E$93,1,EXP(LN((1.1*(Fperm_SI_Woolf2021!$E$9:$E$93-Z$58)-63.1579*EXP(-0.19*Fperm_SI_Woolf2021!$E$9:$E$93)+63.1579*EXP(-0.19*Z$58))/(Fperm_SI_Woolf2021!$E$9:$E$93-Z$58))*(Z$58-Fperm_SI_Woolf2021!$E$9:$E$93)/10))) + Fperm_SI_Woolf2021!$H$9:$H$93*EXP(-Fperm_SI_Woolf2021!$K$9:$K$93*$C153*IF(Z$58=Fperm_SI_Woolf2021!$E$9:$E$93,1,EXP(LN((1.1*(Fperm_SI_Woolf2021!$E$9:$E$93-Z$58)-63.1579*EXP(-0.19*Fperm_SI_Woolf2021!$E$9:$E$93)+63.1579*EXP(-0.19*Z$58))/(Fperm_SI_Woolf2021!$E$9:$E$93-Z$58))*(Z$58-Fperm_SI_Woolf2021!$E$9:$E$93)/10))),Fperm_SI_Woolf2021!$D$9:$D$93)*Z$57+INTERCEPT(Fperm_SI_Woolf2021!$F$9:$F$93*EXP(-Fperm_SI_Woolf2021!$I$9:$I$93*$C153*IF(Z$58=Fperm_SI_Woolf2021!$E$9:$E$93,1,EXP(LN((1.1*(Fperm_SI_Woolf2021!$E$9:$E$93-Z$58)-63.1579*EXP(-0.19*Fperm_SI_Woolf2021!$E$9:$E$93)+63.1579*EXP(-0.19*Z$58))/(Fperm_SI_Woolf2021!$E$9:$E$93-Z$58))*(Z$58-Fperm_SI_Woolf2021!$E$9:$E$93)/10))) + Fperm_SI_Woolf2021!$G$9:$G$93*EXP(-Fperm_SI_Woolf2021!$J$9:$J$93*$C153*IF(Z$58=Fperm_SI_Woolf2021!$E$9:$E$93,1,EXP(LN((1.1*(Fperm_SI_Woolf2021!$E$9:$E$93-Z$58)-63.1579*EXP(-0.19*Fperm_SI_Woolf2021!$E$9:$E$93)+63.1579*EXP(-0.19*Z$58))/(Fperm_SI_Woolf2021!$E$9:$E$93-Z$58))*(Z$58-Fperm_SI_Woolf2021!$E$9:$E$93)/10))) + Fperm_SI_Woolf2021!$H$9:$H$93*EXP(-Fperm_SI_Woolf2021!$K$9:$K$93*$C153*IF(Z$58=Fperm_SI_Woolf2021!$E$9:$E$93,1,EXP(LN((1.1*(Fperm_SI_Woolf2021!$E$9:$E$93-Z$58)-63.1579*EXP(-0.19*Fperm_SI_Woolf2021!$E$9:$E$93)+63.1579*EXP(-0.19*Z$58))/(Fperm_SI_Woolf2021!$E$9:$E$93-Z$58))*(Z$58-Fperm_SI_Woolf2021!$E$9:$E$93)/10))),Fperm_SI_Woolf2021!$D$9:$D$93))</f>
        <v>0.322801726005985</v>
      </c>
      <c r="AA153" s="51" cm="1">
        <f t="array" ref="AA153">MIN(1,SLOPE(Fperm_SI_Woolf2021!$F$9:$F$93*EXP(-Fperm_SI_Woolf2021!$I$9:$I$93*$C153*IF(AA$58=Fperm_SI_Woolf2021!$E$9:$E$93,1,EXP(LN((1.1*(Fperm_SI_Woolf2021!$E$9:$E$93-AA$58)-63.1579*EXP(-0.19*Fperm_SI_Woolf2021!$E$9:$E$93)+63.1579*EXP(-0.19*AA$58))/(Fperm_SI_Woolf2021!$E$9:$E$93-AA$58))*(AA$58-Fperm_SI_Woolf2021!$E$9:$E$93)/10))) + Fperm_SI_Woolf2021!$G$9:$G$93*EXP(-Fperm_SI_Woolf2021!$J$9:$J$93*$C153*IF(AA$58=Fperm_SI_Woolf2021!$E$9:$E$93,1,EXP(LN((1.1*(Fperm_SI_Woolf2021!$E$9:$E$93-AA$58)-63.1579*EXP(-0.19*Fperm_SI_Woolf2021!$E$9:$E$93)+63.1579*EXP(-0.19*AA$58))/(Fperm_SI_Woolf2021!$E$9:$E$93-AA$58))*(AA$58-Fperm_SI_Woolf2021!$E$9:$E$93)/10))) + Fperm_SI_Woolf2021!$H$9:$H$93*EXP(-Fperm_SI_Woolf2021!$K$9:$K$93*$C153*IF(AA$58=Fperm_SI_Woolf2021!$E$9:$E$93,1,EXP(LN((1.1*(Fperm_SI_Woolf2021!$E$9:$E$93-AA$58)-63.1579*EXP(-0.19*Fperm_SI_Woolf2021!$E$9:$E$93)+63.1579*EXP(-0.19*AA$58))/(Fperm_SI_Woolf2021!$E$9:$E$93-AA$58))*(AA$58-Fperm_SI_Woolf2021!$E$9:$E$93)/10))),Fperm_SI_Woolf2021!$D$9:$D$93)*AA$57+INTERCEPT(Fperm_SI_Woolf2021!$F$9:$F$93*EXP(-Fperm_SI_Woolf2021!$I$9:$I$93*$C153*IF(AA$58=Fperm_SI_Woolf2021!$E$9:$E$93,1,EXP(LN((1.1*(Fperm_SI_Woolf2021!$E$9:$E$93-AA$58)-63.1579*EXP(-0.19*Fperm_SI_Woolf2021!$E$9:$E$93)+63.1579*EXP(-0.19*AA$58))/(Fperm_SI_Woolf2021!$E$9:$E$93-AA$58))*(AA$58-Fperm_SI_Woolf2021!$E$9:$E$93)/10))) + Fperm_SI_Woolf2021!$G$9:$G$93*EXP(-Fperm_SI_Woolf2021!$J$9:$J$93*$C153*IF(AA$58=Fperm_SI_Woolf2021!$E$9:$E$93,1,EXP(LN((1.1*(Fperm_SI_Woolf2021!$E$9:$E$93-AA$58)-63.1579*EXP(-0.19*Fperm_SI_Woolf2021!$E$9:$E$93)+63.1579*EXP(-0.19*AA$58))/(Fperm_SI_Woolf2021!$E$9:$E$93-AA$58))*(AA$58-Fperm_SI_Woolf2021!$E$9:$E$93)/10))) + Fperm_SI_Woolf2021!$H$9:$H$93*EXP(-Fperm_SI_Woolf2021!$K$9:$K$93*$C153*IF(AA$58=Fperm_SI_Woolf2021!$E$9:$E$93,1,EXP(LN((1.1*(Fperm_SI_Woolf2021!$E$9:$E$93-AA$58)-63.1579*EXP(-0.19*Fperm_SI_Woolf2021!$E$9:$E$93)+63.1579*EXP(-0.19*AA$58))/(Fperm_SI_Woolf2021!$E$9:$E$93-AA$58))*(AA$58-Fperm_SI_Woolf2021!$E$9:$E$93)/10))),Fperm_SI_Woolf2021!$D$9:$D$93))</f>
        <v>0.30077141699763199</v>
      </c>
      <c r="AB153" s="51" cm="1">
        <f t="array" ref="AB153">MIN(1,SLOPE(Fperm_SI_Woolf2021!$F$9:$F$93*EXP(-Fperm_SI_Woolf2021!$I$9:$I$93*$C153*IF(AB$58=Fperm_SI_Woolf2021!$E$9:$E$93,1,EXP(LN((1.1*(Fperm_SI_Woolf2021!$E$9:$E$93-AB$58)-63.1579*EXP(-0.19*Fperm_SI_Woolf2021!$E$9:$E$93)+63.1579*EXP(-0.19*AB$58))/(Fperm_SI_Woolf2021!$E$9:$E$93-AB$58))*(AB$58-Fperm_SI_Woolf2021!$E$9:$E$93)/10))) + Fperm_SI_Woolf2021!$G$9:$G$93*EXP(-Fperm_SI_Woolf2021!$J$9:$J$93*$C153*IF(AB$58=Fperm_SI_Woolf2021!$E$9:$E$93,1,EXP(LN((1.1*(Fperm_SI_Woolf2021!$E$9:$E$93-AB$58)-63.1579*EXP(-0.19*Fperm_SI_Woolf2021!$E$9:$E$93)+63.1579*EXP(-0.19*AB$58))/(Fperm_SI_Woolf2021!$E$9:$E$93-AB$58))*(AB$58-Fperm_SI_Woolf2021!$E$9:$E$93)/10))) + Fperm_SI_Woolf2021!$H$9:$H$93*EXP(-Fperm_SI_Woolf2021!$K$9:$K$93*$C153*IF(AB$58=Fperm_SI_Woolf2021!$E$9:$E$93,1,EXP(LN((1.1*(Fperm_SI_Woolf2021!$E$9:$E$93-AB$58)-63.1579*EXP(-0.19*Fperm_SI_Woolf2021!$E$9:$E$93)+63.1579*EXP(-0.19*AB$58))/(Fperm_SI_Woolf2021!$E$9:$E$93-AB$58))*(AB$58-Fperm_SI_Woolf2021!$E$9:$E$93)/10))),Fperm_SI_Woolf2021!$D$9:$D$93)*AB$57+INTERCEPT(Fperm_SI_Woolf2021!$F$9:$F$93*EXP(-Fperm_SI_Woolf2021!$I$9:$I$93*$C153*IF(AB$58=Fperm_SI_Woolf2021!$E$9:$E$93,1,EXP(LN((1.1*(Fperm_SI_Woolf2021!$E$9:$E$93-AB$58)-63.1579*EXP(-0.19*Fperm_SI_Woolf2021!$E$9:$E$93)+63.1579*EXP(-0.19*AB$58))/(Fperm_SI_Woolf2021!$E$9:$E$93-AB$58))*(AB$58-Fperm_SI_Woolf2021!$E$9:$E$93)/10))) + Fperm_SI_Woolf2021!$G$9:$G$93*EXP(-Fperm_SI_Woolf2021!$J$9:$J$93*$C153*IF(AB$58=Fperm_SI_Woolf2021!$E$9:$E$93,1,EXP(LN((1.1*(Fperm_SI_Woolf2021!$E$9:$E$93-AB$58)-63.1579*EXP(-0.19*Fperm_SI_Woolf2021!$E$9:$E$93)+63.1579*EXP(-0.19*AB$58))/(Fperm_SI_Woolf2021!$E$9:$E$93-AB$58))*(AB$58-Fperm_SI_Woolf2021!$E$9:$E$93)/10))) + Fperm_SI_Woolf2021!$H$9:$H$93*EXP(-Fperm_SI_Woolf2021!$K$9:$K$93*$C153*IF(AB$58=Fperm_SI_Woolf2021!$E$9:$E$93,1,EXP(LN((1.1*(Fperm_SI_Woolf2021!$E$9:$E$93-AB$58)-63.1579*EXP(-0.19*Fperm_SI_Woolf2021!$E$9:$E$93)+63.1579*EXP(-0.19*AB$58))/(Fperm_SI_Woolf2021!$E$9:$E$93-AB$58))*(AB$58-Fperm_SI_Woolf2021!$E$9:$E$93)/10))),Fperm_SI_Woolf2021!$D$9:$D$93))</f>
        <v>0.27874110798927909</v>
      </c>
      <c r="AC153" s="51" cm="1">
        <f t="array" ref="AC153">MIN(1,SLOPE(Fperm_SI_Woolf2021!$F$9:$F$93*EXP(-Fperm_SI_Woolf2021!$I$9:$I$93*$C153*IF(AC$58=Fperm_SI_Woolf2021!$E$9:$E$93,1,EXP(LN((1.1*(Fperm_SI_Woolf2021!$E$9:$E$93-AC$58)-63.1579*EXP(-0.19*Fperm_SI_Woolf2021!$E$9:$E$93)+63.1579*EXP(-0.19*AC$58))/(Fperm_SI_Woolf2021!$E$9:$E$93-AC$58))*(AC$58-Fperm_SI_Woolf2021!$E$9:$E$93)/10))) + Fperm_SI_Woolf2021!$G$9:$G$93*EXP(-Fperm_SI_Woolf2021!$J$9:$J$93*$C153*IF(AC$58=Fperm_SI_Woolf2021!$E$9:$E$93,1,EXP(LN((1.1*(Fperm_SI_Woolf2021!$E$9:$E$93-AC$58)-63.1579*EXP(-0.19*Fperm_SI_Woolf2021!$E$9:$E$93)+63.1579*EXP(-0.19*AC$58))/(Fperm_SI_Woolf2021!$E$9:$E$93-AC$58))*(AC$58-Fperm_SI_Woolf2021!$E$9:$E$93)/10))) + Fperm_SI_Woolf2021!$H$9:$H$93*EXP(-Fperm_SI_Woolf2021!$K$9:$K$93*$C153*IF(AC$58=Fperm_SI_Woolf2021!$E$9:$E$93,1,EXP(LN((1.1*(Fperm_SI_Woolf2021!$E$9:$E$93-AC$58)-63.1579*EXP(-0.19*Fperm_SI_Woolf2021!$E$9:$E$93)+63.1579*EXP(-0.19*AC$58))/(Fperm_SI_Woolf2021!$E$9:$E$93-AC$58))*(AC$58-Fperm_SI_Woolf2021!$E$9:$E$93)/10))),Fperm_SI_Woolf2021!$D$9:$D$93)*AC$57+INTERCEPT(Fperm_SI_Woolf2021!$F$9:$F$93*EXP(-Fperm_SI_Woolf2021!$I$9:$I$93*$C153*IF(AC$58=Fperm_SI_Woolf2021!$E$9:$E$93,1,EXP(LN((1.1*(Fperm_SI_Woolf2021!$E$9:$E$93-AC$58)-63.1579*EXP(-0.19*Fperm_SI_Woolf2021!$E$9:$E$93)+63.1579*EXP(-0.19*AC$58))/(Fperm_SI_Woolf2021!$E$9:$E$93-AC$58))*(AC$58-Fperm_SI_Woolf2021!$E$9:$E$93)/10))) + Fperm_SI_Woolf2021!$G$9:$G$93*EXP(-Fperm_SI_Woolf2021!$J$9:$J$93*$C153*IF(AC$58=Fperm_SI_Woolf2021!$E$9:$E$93,1,EXP(LN((1.1*(Fperm_SI_Woolf2021!$E$9:$E$93-AC$58)-63.1579*EXP(-0.19*Fperm_SI_Woolf2021!$E$9:$E$93)+63.1579*EXP(-0.19*AC$58))/(Fperm_SI_Woolf2021!$E$9:$E$93-AC$58))*(AC$58-Fperm_SI_Woolf2021!$E$9:$E$93)/10))) + Fperm_SI_Woolf2021!$H$9:$H$93*EXP(-Fperm_SI_Woolf2021!$K$9:$K$93*$C153*IF(AC$58=Fperm_SI_Woolf2021!$E$9:$E$93,1,EXP(LN((1.1*(Fperm_SI_Woolf2021!$E$9:$E$93-AC$58)-63.1579*EXP(-0.19*Fperm_SI_Woolf2021!$E$9:$E$93)+63.1579*EXP(-0.19*AC$58))/(Fperm_SI_Woolf2021!$E$9:$E$93-AC$58))*(AC$58-Fperm_SI_Woolf2021!$E$9:$E$93)/10))),Fperm_SI_Woolf2021!$D$9:$D$93))</f>
        <v>0.25671079898092608</v>
      </c>
      <c r="AD153" s="51" cm="1">
        <f t="array" ref="AD153">MIN(1,SLOPE(Fperm_SI_Woolf2021!$F$9:$F$93*EXP(-Fperm_SI_Woolf2021!$I$9:$I$93*$C153*IF(AD$58=Fperm_SI_Woolf2021!$E$9:$E$93,1,EXP(LN((1.1*(Fperm_SI_Woolf2021!$E$9:$E$93-AD$58)-63.1579*EXP(-0.19*Fperm_SI_Woolf2021!$E$9:$E$93)+63.1579*EXP(-0.19*AD$58))/(Fperm_SI_Woolf2021!$E$9:$E$93-AD$58))*(AD$58-Fperm_SI_Woolf2021!$E$9:$E$93)/10))) + Fperm_SI_Woolf2021!$G$9:$G$93*EXP(-Fperm_SI_Woolf2021!$J$9:$J$93*$C153*IF(AD$58=Fperm_SI_Woolf2021!$E$9:$E$93,1,EXP(LN((1.1*(Fperm_SI_Woolf2021!$E$9:$E$93-AD$58)-63.1579*EXP(-0.19*Fperm_SI_Woolf2021!$E$9:$E$93)+63.1579*EXP(-0.19*AD$58))/(Fperm_SI_Woolf2021!$E$9:$E$93-AD$58))*(AD$58-Fperm_SI_Woolf2021!$E$9:$E$93)/10))) + Fperm_SI_Woolf2021!$H$9:$H$93*EXP(-Fperm_SI_Woolf2021!$K$9:$K$93*$C153*IF(AD$58=Fperm_SI_Woolf2021!$E$9:$E$93,1,EXP(LN((1.1*(Fperm_SI_Woolf2021!$E$9:$E$93-AD$58)-63.1579*EXP(-0.19*Fperm_SI_Woolf2021!$E$9:$E$93)+63.1579*EXP(-0.19*AD$58))/(Fperm_SI_Woolf2021!$E$9:$E$93-AD$58))*(AD$58-Fperm_SI_Woolf2021!$E$9:$E$93)/10))),Fperm_SI_Woolf2021!$D$9:$D$93)*AD$57+INTERCEPT(Fperm_SI_Woolf2021!$F$9:$F$93*EXP(-Fperm_SI_Woolf2021!$I$9:$I$93*$C153*IF(AD$58=Fperm_SI_Woolf2021!$E$9:$E$93,1,EXP(LN((1.1*(Fperm_SI_Woolf2021!$E$9:$E$93-AD$58)-63.1579*EXP(-0.19*Fperm_SI_Woolf2021!$E$9:$E$93)+63.1579*EXP(-0.19*AD$58))/(Fperm_SI_Woolf2021!$E$9:$E$93-AD$58))*(AD$58-Fperm_SI_Woolf2021!$E$9:$E$93)/10))) + Fperm_SI_Woolf2021!$G$9:$G$93*EXP(-Fperm_SI_Woolf2021!$J$9:$J$93*$C153*IF(AD$58=Fperm_SI_Woolf2021!$E$9:$E$93,1,EXP(LN((1.1*(Fperm_SI_Woolf2021!$E$9:$E$93-AD$58)-63.1579*EXP(-0.19*Fperm_SI_Woolf2021!$E$9:$E$93)+63.1579*EXP(-0.19*AD$58))/(Fperm_SI_Woolf2021!$E$9:$E$93-AD$58))*(AD$58-Fperm_SI_Woolf2021!$E$9:$E$93)/10))) + Fperm_SI_Woolf2021!$H$9:$H$93*EXP(-Fperm_SI_Woolf2021!$K$9:$K$93*$C153*IF(AD$58=Fperm_SI_Woolf2021!$E$9:$E$93,1,EXP(LN((1.1*(Fperm_SI_Woolf2021!$E$9:$E$93-AD$58)-63.1579*EXP(-0.19*Fperm_SI_Woolf2021!$E$9:$E$93)+63.1579*EXP(-0.19*AD$58))/(Fperm_SI_Woolf2021!$E$9:$E$93-AD$58))*(AD$58-Fperm_SI_Woolf2021!$E$9:$E$93)/10))),Fperm_SI_Woolf2021!$D$9:$D$93))</f>
        <v>0.23468048997257313</v>
      </c>
      <c r="AE153" s="51" cm="1">
        <f t="array" ref="AE153">MIN(1,SLOPE(Fperm_SI_Woolf2021!$F$9:$F$93*EXP(-Fperm_SI_Woolf2021!$I$9:$I$93*$C153*IF(AE$58=Fperm_SI_Woolf2021!$E$9:$E$93,1,EXP(LN((1.1*(Fperm_SI_Woolf2021!$E$9:$E$93-AE$58)-63.1579*EXP(-0.19*Fperm_SI_Woolf2021!$E$9:$E$93)+63.1579*EXP(-0.19*AE$58))/(Fperm_SI_Woolf2021!$E$9:$E$93-AE$58))*(AE$58-Fperm_SI_Woolf2021!$E$9:$E$93)/10))) + Fperm_SI_Woolf2021!$G$9:$G$93*EXP(-Fperm_SI_Woolf2021!$J$9:$J$93*$C153*IF(AE$58=Fperm_SI_Woolf2021!$E$9:$E$93,1,EXP(LN((1.1*(Fperm_SI_Woolf2021!$E$9:$E$93-AE$58)-63.1579*EXP(-0.19*Fperm_SI_Woolf2021!$E$9:$E$93)+63.1579*EXP(-0.19*AE$58))/(Fperm_SI_Woolf2021!$E$9:$E$93-AE$58))*(AE$58-Fperm_SI_Woolf2021!$E$9:$E$93)/10))) + Fperm_SI_Woolf2021!$H$9:$H$93*EXP(-Fperm_SI_Woolf2021!$K$9:$K$93*$C153*IF(AE$58=Fperm_SI_Woolf2021!$E$9:$E$93,1,EXP(LN((1.1*(Fperm_SI_Woolf2021!$E$9:$E$93-AE$58)-63.1579*EXP(-0.19*Fperm_SI_Woolf2021!$E$9:$E$93)+63.1579*EXP(-0.19*AE$58))/(Fperm_SI_Woolf2021!$E$9:$E$93-AE$58))*(AE$58-Fperm_SI_Woolf2021!$E$9:$E$93)/10))),Fperm_SI_Woolf2021!$D$9:$D$93)*AE$57+INTERCEPT(Fperm_SI_Woolf2021!$F$9:$F$93*EXP(-Fperm_SI_Woolf2021!$I$9:$I$93*$C153*IF(AE$58=Fperm_SI_Woolf2021!$E$9:$E$93,1,EXP(LN((1.1*(Fperm_SI_Woolf2021!$E$9:$E$93-AE$58)-63.1579*EXP(-0.19*Fperm_SI_Woolf2021!$E$9:$E$93)+63.1579*EXP(-0.19*AE$58))/(Fperm_SI_Woolf2021!$E$9:$E$93-AE$58))*(AE$58-Fperm_SI_Woolf2021!$E$9:$E$93)/10))) + Fperm_SI_Woolf2021!$G$9:$G$93*EXP(-Fperm_SI_Woolf2021!$J$9:$J$93*$C153*IF(AE$58=Fperm_SI_Woolf2021!$E$9:$E$93,1,EXP(LN((1.1*(Fperm_SI_Woolf2021!$E$9:$E$93-AE$58)-63.1579*EXP(-0.19*Fperm_SI_Woolf2021!$E$9:$E$93)+63.1579*EXP(-0.19*AE$58))/(Fperm_SI_Woolf2021!$E$9:$E$93-AE$58))*(AE$58-Fperm_SI_Woolf2021!$E$9:$E$93)/10))) + Fperm_SI_Woolf2021!$H$9:$H$93*EXP(-Fperm_SI_Woolf2021!$K$9:$K$93*$C153*IF(AE$58=Fperm_SI_Woolf2021!$E$9:$E$93,1,EXP(LN((1.1*(Fperm_SI_Woolf2021!$E$9:$E$93-AE$58)-63.1579*EXP(-0.19*Fperm_SI_Woolf2021!$E$9:$E$93)+63.1579*EXP(-0.19*AE$58))/(Fperm_SI_Woolf2021!$E$9:$E$93-AE$58))*(AE$58-Fperm_SI_Woolf2021!$E$9:$E$93)/10))),Fperm_SI_Woolf2021!$D$9:$D$93))</f>
        <v>0.21265018096422017</v>
      </c>
      <c r="AF153" s="51" cm="1">
        <f t="array" ref="AF153">MIN(1,SLOPE(Fperm_SI_Woolf2021!$F$9:$F$93*EXP(-Fperm_SI_Woolf2021!$I$9:$I$93*$C153*IF(AF$58=Fperm_SI_Woolf2021!$E$9:$E$93,1,EXP(LN((1.1*(Fperm_SI_Woolf2021!$E$9:$E$93-AF$58)-63.1579*EXP(-0.19*Fperm_SI_Woolf2021!$E$9:$E$93)+63.1579*EXP(-0.19*AF$58))/(Fperm_SI_Woolf2021!$E$9:$E$93-AF$58))*(AF$58-Fperm_SI_Woolf2021!$E$9:$E$93)/10))) + Fperm_SI_Woolf2021!$G$9:$G$93*EXP(-Fperm_SI_Woolf2021!$J$9:$J$93*$C153*IF(AF$58=Fperm_SI_Woolf2021!$E$9:$E$93,1,EXP(LN((1.1*(Fperm_SI_Woolf2021!$E$9:$E$93-AF$58)-63.1579*EXP(-0.19*Fperm_SI_Woolf2021!$E$9:$E$93)+63.1579*EXP(-0.19*AF$58))/(Fperm_SI_Woolf2021!$E$9:$E$93-AF$58))*(AF$58-Fperm_SI_Woolf2021!$E$9:$E$93)/10))) + Fperm_SI_Woolf2021!$H$9:$H$93*EXP(-Fperm_SI_Woolf2021!$K$9:$K$93*$C153*IF(AF$58=Fperm_SI_Woolf2021!$E$9:$E$93,1,EXP(LN((1.1*(Fperm_SI_Woolf2021!$E$9:$E$93-AF$58)-63.1579*EXP(-0.19*Fperm_SI_Woolf2021!$E$9:$E$93)+63.1579*EXP(-0.19*AF$58))/(Fperm_SI_Woolf2021!$E$9:$E$93-AF$58))*(AF$58-Fperm_SI_Woolf2021!$E$9:$E$93)/10))),Fperm_SI_Woolf2021!$D$9:$D$93)*AF$57+INTERCEPT(Fperm_SI_Woolf2021!$F$9:$F$93*EXP(-Fperm_SI_Woolf2021!$I$9:$I$93*$C153*IF(AF$58=Fperm_SI_Woolf2021!$E$9:$E$93,1,EXP(LN((1.1*(Fperm_SI_Woolf2021!$E$9:$E$93-AF$58)-63.1579*EXP(-0.19*Fperm_SI_Woolf2021!$E$9:$E$93)+63.1579*EXP(-0.19*AF$58))/(Fperm_SI_Woolf2021!$E$9:$E$93-AF$58))*(AF$58-Fperm_SI_Woolf2021!$E$9:$E$93)/10))) + Fperm_SI_Woolf2021!$G$9:$G$93*EXP(-Fperm_SI_Woolf2021!$J$9:$J$93*$C153*IF(AF$58=Fperm_SI_Woolf2021!$E$9:$E$93,1,EXP(LN((1.1*(Fperm_SI_Woolf2021!$E$9:$E$93-AF$58)-63.1579*EXP(-0.19*Fperm_SI_Woolf2021!$E$9:$E$93)+63.1579*EXP(-0.19*AF$58))/(Fperm_SI_Woolf2021!$E$9:$E$93-AF$58))*(AF$58-Fperm_SI_Woolf2021!$E$9:$E$93)/10))) + Fperm_SI_Woolf2021!$H$9:$H$93*EXP(-Fperm_SI_Woolf2021!$K$9:$K$93*$C153*IF(AF$58=Fperm_SI_Woolf2021!$E$9:$E$93,1,EXP(LN((1.1*(Fperm_SI_Woolf2021!$E$9:$E$93-AF$58)-63.1579*EXP(-0.19*Fperm_SI_Woolf2021!$E$9:$E$93)+63.1579*EXP(-0.19*AF$58))/(Fperm_SI_Woolf2021!$E$9:$E$93-AF$58))*(AF$58-Fperm_SI_Woolf2021!$E$9:$E$93)/10))),Fperm_SI_Woolf2021!$D$9:$D$93))</f>
        <v>0.19061987195586716</v>
      </c>
      <c r="AG153" s="51" cm="1">
        <f t="array" ref="AG153">MIN(1,SLOPE(Fperm_SI_Woolf2021!$F$9:$F$93*EXP(-Fperm_SI_Woolf2021!$I$9:$I$93*$C153*IF(AG$58=Fperm_SI_Woolf2021!$E$9:$E$93,1,EXP(LN((1.1*(Fperm_SI_Woolf2021!$E$9:$E$93-AG$58)-63.1579*EXP(-0.19*Fperm_SI_Woolf2021!$E$9:$E$93)+63.1579*EXP(-0.19*AG$58))/(Fperm_SI_Woolf2021!$E$9:$E$93-AG$58))*(AG$58-Fperm_SI_Woolf2021!$E$9:$E$93)/10))) + Fperm_SI_Woolf2021!$G$9:$G$93*EXP(-Fperm_SI_Woolf2021!$J$9:$J$93*$C153*IF(AG$58=Fperm_SI_Woolf2021!$E$9:$E$93,1,EXP(LN((1.1*(Fperm_SI_Woolf2021!$E$9:$E$93-AG$58)-63.1579*EXP(-0.19*Fperm_SI_Woolf2021!$E$9:$E$93)+63.1579*EXP(-0.19*AG$58))/(Fperm_SI_Woolf2021!$E$9:$E$93-AG$58))*(AG$58-Fperm_SI_Woolf2021!$E$9:$E$93)/10))) + Fperm_SI_Woolf2021!$H$9:$H$93*EXP(-Fperm_SI_Woolf2021!$K$9:$K$93*$C153*IF(AG$58=Fperm_SI_Woolf2021!$E$9:$E$93,1,EXP(LN((1.1*(Fperm_SI_Woolf2021!$E$9:$E$93-AG$58)-63.1579*EXP(-0.19*Fperm_SI_Woolf2021!$E$9:$E$93)+63.1579*EXP(-0.19*AG$58))/(Fperm_SI_Woolf2021!$E$9:$E$93-AG$58))*(AG$58-Fperm_SI_Woolf2021!$E$9:$E$93)/10))),Fperm_SI_Woolf2021!$D$9:$D$93)*AG$57+INTERCEPT(Fperm_SI_Woolf2021!$F$9:$F$93*EXP(-Fperm_SI_Woolf2021!$I$9:$I$93*$C153*IF(AG$58=Fperm_SI_Woolf2021!$E$9:$E$93,1,EXP(LN((1.1*(Fperm_SI_Woolf2021!$E$9:$E$93-AG$58)-63.1579*EXP(-0.19*Fperm_SI_Woolf2021!$E$9:$E$93)+63.1579*EXP(-0.19*AG$58))/(Fperm_SI_Woolf2021!$E$9:$E$93-AG$58))*(AG$58-Fperm_SI_Woolf2021!$E$9:$E$93)/10))) + Fperm_SI_Woolf2021!$G$9:$G$93*EXP(-Fperm_SI_Woolf2021!$J$9:$J$93*$C153*IF(AG$58=Fperm_SI_Woolf2021!$E$9:$E$93,1,EXP(LN((1.1*(Fperm_SI_Woolf2021!$E$9:$E$93-AG$58)-63.1579*EXP(-0.19*Fperm_SI_Woolf2021!$E$9:$E$93)+63.1579*EXP(-0.19*AG$58))/(Fperm_SI_Woolf2021!$E$9:$E$93-AG$58))*(AG$58-Fperm_SI_Woolf2021!$E$9:$E$93)/10))) + Fperm_SI_Woolf2021!$H$9:$H$93*EXP(-Fperm_SI_Woolf2021!$K$9:$K$93*$C153*IF(AG$58=Fperm_SI_Woolf2021!$E$9:$E$93,1,EXP(LN((1.1*(Fperm_SI_Woolf2021!$E$9:$E$93-AG$58)-63.1579*EXP(-0.19*Fperm_SI_Woolf2021!$E$9:$E$93)+63.1579*EXP(-0.19*AG$58))/(Fperm_SI_Woolf2021!$E$9:$E$93-AG$58))*(AG$58-Fperm_SI_Woolf2021!$E$9:$E$93)/10))),Fperm_SI_Woolf2021!$D$9:$D$93))</f>
        <v>0.1685895629475142</v>
      </c>
      <c r="AH153" s="51" cm="1">
        <f t="array" ref="AH153">MIN(1,SLOPE(Fperm_SI_Woolf2021!$F$9:$F$93*EXP(-Fperm_SI_Woolf2021!$I$9:$I$93*$C153*IF(AH$58=Fperm_SI_Woolf2021!$E$9:$E$93,1,EXP(LN((1.1*(Fperm_SI_Woolf2021!$E$9:$E$93-AH$58)-63.1579*EXP(-0.19*Fperm_SI_Woolf2021!$E$9:$E$93)+63.1579*EXP(-0.19*AH$58))/(Fperm_SI_Woolf2021!$E$9:$E$93-AH$58))*(AH$58-Fperm_SI_Woolf2021!$E$9:$E$93)/10))) + Fperm_SI_Woolf2021!$G$9:$G$93*EXP(-Fperm_SI_Woolf2021!$J$9:$J$93*$C153*IF(AH$58=Fperm_SI_Woolf2021!$E$9:$E$93,1,EXP(LN((1.1*(Fperm_SI_Woolf2021!$E$9:$E$93-AH$58)-63.1579*EXP(-0.19*Fperm_SI_Woolf2021!$E$9:$E$93)+63.1579*EXP(-0.19*AH$58))/(Fperm_SI_Woolf2021!$E$9:$E$93-AH$58))*(AH$58-Fperm_SI_Woolf2021!$E$9:$E$93)/10))) + Fperm_SI_Woolf2021!$H$9:$H$93*EXP(-Fperm_SI_Woolf2021!$K$9:$K$93*$C153*IF(AH$58=Fperm_SI_Woolf2021!$E$9:$E$93,1,EXP(LN((1.1*(Fperm_SI_Woolf2021!$E$9:$E$93-AH$58)-63.1579*EXP(-0.19*Fperm_SI_Woolf2021!$E$9:$E$93)+63.1579*EXP(-0.19*AH$58))/(Fperm_SI_Woolf2021!$E$9:$E$93-AH$58))*(AH$58-Fperm_SI_Woolf2021!$E$9:$E$93)/10))),Fperm_SI_Woolf2021!$D$9:$D$93)*AH$57+INTERCEPT(Fperm_SI_Woolf2021!$F$9:$F$93*EXP(-Fperm_SI_Woolf2021!$I$9:$I$93*$C153*IF(AH$58=Fperm_SI_Woolf2021!$E$9:$E$93,1,EXP(LN((1.1*(Fperm_SI_Woolf2021!$E$9:$E$93-AH$58)-63.1579*EXP(-0.19*Fperm_SI_Woolf2021!$E$9:$E$93)+63.1579*EXP(-0.19*AH$58))/(Fperm_SI_Woolf2021!$E$9:$E$93-AH$58))*(AH$58-Fperm_SI_Woolf2021!$E$9:$E$93)/10))) + Fperm_SI_Woolf2021!$G$9:$G$93*EXP(-Fperm_SI_Woolf2021!$J$9:$J$93*$C153*IF(AH$58=Fperm_SI_Woolf2021!$E$9:$E$93,1,EXP(LN((1.1*(Fperm_SI_Woolf2021!$E$9:$E$93-AH$58)-63.1579*EXP(-0.19*Fperm_SI_Woolf2021!$E$9:$E$93)+63.1579*EXP(-0.19*AH$58))/(Fperm_SI_Woolf2021!$E$9:$E$93-AH$58))*(AH$58-Fperm_SI_Woolf2021!$E$9:$E$93)/10))) + Fperm_SI_Woolf2021!$H$9:$H$93*EXP(-Fperm_SI_Woolf2021!$K$9:$K$93*$C153*IF(AH$58=Fperm_SI_Woolf2021!$E$9:$E$93,1,EXP(LN((1.1*(Fperm_SI_Woolf2021!$E$9:$E$93-AH$58)-63.1579*EXP(-0.19*Fperm_SI_Woolf2021!$E$9:$E$93)+63.1579*EXP(-0.19*AH$58))/(Fperm_SI_Woolf2021!$E$9:$E$93-AH$58))*(AH$58-Fperm_SI_Woolf2021!$E$9:$E$93)/10))),Fperm_SI_Woolf2021!$D$9:$D$93))</f>
        <v>0.31271301310641592</v>
      </c>
      <c r="AI153" s="51" cm="1">
        <f t="array" ref="AI153">MIN(1,SLOPE(Fperm_SI_Woolf2021!$F$9:$F$93*EXP(-Fperm_SI_Woolf2021!$I$9:$I$93*$C153*IF(AI$58=Fperm_SI_Woolf2021!$E$9:$E$93,1,EXP(LN((1.1*(Fperm_SI_Woolf2021!$E$9:$E$93-AI$58)-63.1579*EXP(-0.19*Fperm_SI_Woolf2021!$E$9:$E$93)+63.1579*EXP(-0.19*AI$58))/(Fperm_SI_Woolf2021!$E$9:$E$93-AI$58))*(AI$58-Fperm_SI_Woolf2021!$E$9:$E$93)/10))) + Fperm_SI_Woolf2021!$G$9:$G$93*EXP(-Fperm_SI_Woolf2021!$J$9:$J$93*$C153*IF(AI$58=Fperm_SI_Woolf2021!$E$9:$E$93,1,EXP(LN((1.1*(Fperm_SI_Woolf2021!$E$9:$E$93-AI$58)-63.1579*EXP(-0.19*Fperm_SI_Woolf2021!$E$9:$E$93)+63.1579*EXP(-0.19*AI$58))/(Fperm_SI_Woolf2021!$E$9:$E$93-AI$58))*(AI$58-Fperm_SI_Woolf2021!$E$9:$E$93)/10))) + Fperm_SI_Woolf2021!$H$9:$H$93*EXP(-Fperm_SI_Woolf2021!$K$9:$K$93*$C153*IF(AI$58=Fperm_SI_Woolf2021!$E$9:$E$93,1,EXP(LN((1.1*(Fperm_SI_Woolf2021!$E$9:$E$93-AI$58)-63.1579*EXP(-0.19*Fperm_SI_Woolf2021!$E$9:$E$93)+63.1579*EXP(-0.19*AI$58))/(Fperm_SI_Woolf2021!$E$9:$E$93-AI$58))*(AI$58-Fperm_SI_Woolf2021!$E$9:$E$93)/10))),Fperm_SI_Woolf2021!$D$9:$D$93)*AI$57+INTERCEPT(Fperm_SI_Woolf2021!$F$9:$F$93*EXP(-Fperm_SI_Woolf2021!$I$9:$I$93*$C153*IF(AI$58=Fperm_SI_Woolf2021!$E$9:$E$93,1,EXP(LN((1.1*(Fperm_SI_Woolf2021!$E$9:$E$93-AI$58)-63.1579*EXP(-0.19*Fperm_SI_Woolf2021!$E$9:$E$93)+63.1579*EXP(-0.19*AI$58))/(Fperm_SI_Woolf2021!$E$9:$E$93-AI$58))*(AI$58-Fperm_SI_Woolf2021!$E$9:$E$93)/10))) + Fperm_SI_Woolf2021!$G$9:$G$93*EXP(-Fperm_SI_Woolf2021!$J$9:$J$93*$C153*IF(AI$58=Fperm_SI_Woolf2021!$E$9:$E$93,1,EXP(LN((1.1*(Fperm_SI_Woolf2021!$E$9:$E$93-AI$58)-63.1579*EXP(-0.19*Fperm_SI_Woolf2021!$E$9:$E$93)+63.1579*EXP(-0.19*AI$58))/(Fperm_SI_Woolf2021!$E$9:$E$93-AI$58))*(AI$58-Fperm_SI_Woolf2021!$E$9:$E$93)/10))) + Fperm_SI_Woolf2021!$H$9:$H$93*EXP(-Fperm_SI_Woolf2021!$K$9:$K$93*$C153*IF(AI$58=Fperm_SI_Woolf2021!$E$9:$E$93,1,EXP(LN((1.1*(Fperm_SI_Woolf2021!$E$9:$E$93-AI$58)-63.1579*EXP(-0.19*Fperm_SI_Woolf2021!$E$9:$E$93)+63.1579*EXP(-0.19*AI$58))/(Fperm_SI_Woolf2021!$E$9:$E$93-AI$58))*(AI$58-Fperm_SI_Woolf2021!$E$9:$E$93)/10))),Fperm_SI_Woolf2021!$D$9:$D$93))</f>
        <v>0.297859913553358</v>
      </c>
      <c r="AJ153" s="51" cm="1">
        <f t="array" ref="AJ153">MIN(1,SLOPE(Fperm_SI_Woolf2021!$F$9:$F$93*EXP(-Fperm_SI_Woolf2021!$I$9:$I$93*$C153*IF(AJ$58=Fperm_SI_Woolf2021!$E$9:$E$93,1,EXP(LN((1.1*(Fperm_SI_Woolf2021!$E$9:$E$93-AJ$58)-63.1579*EXP(-0.19*Fperm_SI_Woolf2021!$E$9:$E$93)+63.1579*EXP(-0.19*AJ$58))/(Fperm_SI_Woolf2021!$E$9:$E$93-AJ$58))*(AJ$58-Fperm_SI_Woolf2021!$E$9:$E$93)/10))) + Fperm_SI_Woolf2021!$G$9:$G$93*EXP(-Fperm_SI_Woolf2021!$J$9:$J$93*$C153*IF(AJ$58=Fperm_SI_Woolf2021!$E$9:$E$93,1,EXP(LN((1.1*(Fperm_SI_Woolf2021!$E$9:$E$93-AJ$58)-63.1579*EXP(-0.19*Fperm_SI_Woolf2021!$E$9:$E$93)+63.1579*EXP(-0.19*AJ$58))/(Fperm_SI_Woolf2021!$E$9:$E$93-AJ$58))*(AJ$58-Fperm_SI_Woolf2021!$E$9:$E$93)/10))) + Fperm_SI_Woolf2021!$H$9:$H$93*EXP(-Fperm_SI_Woolf2021!$K$9:$K$93*$C153*IF(AJ$58=Fperm_SI_Woolf2021!$E$9:$E$93,1,EXP(LN((1.1*(Fperm_SI_Woolf2021!$E$9:$E$93-AJ$58)-63.1579*EXP(-0.19*Fperm_SI_Woolf2021!$E$9:$E$93)+63.1579*EXP(-0.19*AJ$58))/(Fperm_SI_Woolf2021!$E$9:$E$93-AJ$58))*(AJ$58-Fperm_SI_Woolf2021!$E$9:$E$93)/10))),Fperm_SI_Woolf2021!$D$9:$D$93)*AJ$57+INTERCEPT(Fperm_SI_Woolf2021!$F$9:$F$93*EXP(-Fperm_SI_Woolf2021!$I$9:$I$93*$C153*IF(AJ$58=Fperm_SI_Woolf2021!$E$9:$E$93,1,EXP(LN((1.1*(Fperm_SI_Woolf2021!$E$9:$E$93-AJ$58)-63.1579*EXP(-0.19*Fperm_SI_Woolf2021!$E$9:$E$93)+63.1579*EXP(-0.19*AJ$58))/(Fperm_SI_Woolf2021!$E$9:$E$93-AJ$58))*(AJ$58-Fperm_SI_Woolf2021!$E$9:$E$93)/10))) + Fperm_SI_Woolf2021!$G$9:$G$93*EXP(-Fperm_SI_Woolf2021!$J$9:$J$93*$C153*IF(AJ$58=Fperm_SI_Woolf2021!$E$9:$E$93,1,EXP(LN((1.1*(Fperm_SI_Woolf2021!$E$9:$E$93-AJ$58)-63.1579*EXP(-0.19*Fperm_SI_Woolf2021!$E$9:$E$93)+63.1579*EXP(-0.19*AJ$58))/(Fperm_SI_Woolf2021!$E$9:$E$93-AJ$58))*(AJ$58-Fperm_SI_Woolf2021!$E$9:$E$93)/10))) + Fperm_SI_Woolf2021!$H$9:$H$93*EXP(-Fperm_SI_Woolf2021!$K$9:$K$93*$C153*IF(AJ$58=Fperm_SI_Woolf2021!$E$9:$E$93,1,EXP(LN((1.1*(Fperm_SI_Woolf2021!$E$9:$E$93-AJ$58)-63.1579*EXP(-0.19*Fperm_SI_Woolf2021!$E$9:$E$93)+63.1579*EXP(-0.19*AJ$58))/(Fperm_SI_Woolf2021!$E$9:$E$93-AJ$58))*(AJ$58-Fperm_SI_Woolf2021!$E$9:$E$93)/10))),Fperm_SI_Woolf2021!$D$9:$D$93))</f>
        <v>0.28300681400030003</v>
      </c>
      <c r="AK153" s="51" cm="1">
        <f t="array" ref="AK153">MIN(1,SLOPE(Fperm_SI_Woolf2021!$F$9:$F$93*EXP(-Fperm_SI_Woolf2021!$I$9:$I$93*$C153*IF(AK$58=Fperm_SI_Woolf2021!$E$9:$E$93,1,EXP(LN((1.1*(Fperm_SI_Woolf2021!$E$9:$E$93-AK$58)-63.1579*EXP(-0.19*Fperm_SI_Woolf2021!$E$9:$E$93)+63.1579*EXP(-0.19*AK$58))/(Fperm_SI_Woolf2021!$E$9:$E$93-AK$58))*(AK$58-Fperm_SI_Woolf2021!$E$9:$E$93)/10))) + Fperm_SI_Woolf2021!$G$9:$G$93*EXP(-Fperm_SI_Woolf2021!$J$9:$J$93*$C153*IF(AK$58=Fperm_SI_Woolf2021!$E$9:$E$93,1,EXP(LN((1.1*(Fperm_SI_Woolf2021!$E$9:$E$93-AK$58)-63.1579*EXP(-0.19*Fperm_SI_Woolf2021!$E$9:$E$93)+63.1579*EXP(-0.19*AK$58))/(Fperm_SI_Woolf2021!$E$9:$E$93-AK$58))*(AK$58-Fperm_SI_Woolf2021!$E$9:$E$93)/10))) + Fperm_SI_Woolf2021!$H$9:$H$93*EXP(-Fperm_SI_Woolf2021!$K$9:$K$93*$C153*IF(AK$58=Fperm_SI_Woolf2021!$E$9:$E$93,1,EXP(LN((1.1*(Fperm_SI_Woolf2021!$E$9:$E$93-AK$58)-63.1579*EXP(-0.19*Fperm_SI_Woolf2021!$E$9:$E$93)+63.1579*EXP(-0.19*AK$58))/(Fperm_SI_Woolf2021!$E$9:$E$93-AK$58))*(AK$58-Fperm_SI_Woolf2021!$E$9:$E$93)/10))),Fperm_SI_Woolf2021!$D$9:$D$93)*AK$57+INTERCEPT(Fperm_SI_Woolf2021!$F$9:$F$93*EXP(-Fperm_SI_Woolf2021!$I$9:$I$93*$C153*IF(AK$58=Fperm_SI_Woolf2021!$E$9:$E$93,1,EXP(LN((1.1*(Fperm_SI_Woolf2021!$E$9:$E$93-AK$58)-63.1579*EXP(-0.19*Fperm_SI_Woolf2021!$E$9:$E$93)+63.1579*EXP(-0.19*AK$58))/(Fperm_SI_Woolf2021!$E$9:$E$93-AK$58))*(AK$58-Fperm_SI_Woolf2021!$E$9:$E$93)/10))) + Fperm_SI_Woolf2021!$G$9:$G$93*EXP(-Fperm_SI_Woolf2021!$J$9:$J$93*$C153*IF(AK$58=Fperm_SI_Woolf2021!$E$9:$E$93,1,EXP(LN((1.1*(Fperm_SI_Woolf2021!$E$9:$E$93-AK$58)-63.1579*EXP(-0.19*Fperm_SI_Woolf2021!$E$9:$E$93)+63.1579*EXP(-0.19*AK$58))/(Fperm_SI_Woolf2021!$E$9:$E$93-AK$58))*(AK$58-Fperm_SI_Woolf2021!$E$9:$E$93)/10))) + Fperm_SI_Woolf2021!$H$9:$H$93*EXP(-Fperm_SI_Woolf2021!$K$9:$K$93*$C153*IF(AK$58=Fperm_SI_Woolf2021!$E$9:$E$93,1,EXP(LN((1.1*(Fperm_SI_Woolf2021!$E$9:$E$93-AK$58)-63.1579*EXP(-0.19*Fperm_SI_Woolf2021!$E$9:$E$93)+63.1579*EXP(-0.19*AK$58))/(Fperm_SI_Woolf2021!$E$9:$E$93-AK$58))*(AK$58-Fperm_SI_Woolf2021!$E$9:$E$93)/10))),Fperm_SI_Woolf2021!$D$9:$D$93))</f>
        <v>0.26815371444724206</v>
      </c>
      <c r="AL153" s="51" cm="1">
        <f t="array" ref="AL153">MIN(1,SLOPE(Fperm_SI_Woolf2021!$F$9:$F$93*EXP(-Fperm_SI_Woolf2021!$I$9:$I$93*$C153*IF(AL$58=Fperm_SI_Woolf2021!$E$9:$E$93,1,EXP(LN((1.1*(Fperm_SI_Woolf2021!$E$9:$E$93-AL$58)-63.1579*EXP(-0.19*Fperm_SI_Woolf2021!$E$9:$E$93)+63.1579*EXP(-0.19*AL$58))/(Fperm_SI_Woolf2021!$E$9:$E$93-AL$58))*(AL$58-Fperm_SI_Woolf2021!$E$9:$E$93)/10))) + Fperm_SI_Woolf2021!$G$9:$G$93*EXP(-Fperm_SI_Woolf2021!$J$9:$J$93*$C153*IF(AL$58=Fperm_SI_Woolf2021!$E$9:$E$93,1,EXP(LN((1.1*(Fperm_SI_Woolf2021!$E$9:$E$93-AL$58)-63.1579*EXP(-0.19*Fperm_SI_Woolf2021!$E$9:$E$93)+63.1579*EXP(-0.19*AL$58))/(Fperm_SI_Woolf2021!$E$9:$E$93-AL$58))*(AL$58-Fperm_SI_Woolf2021!$E$9:$E$93)/10))) + Fperm_SI_Woolf2021!$H$9:$H$93*EXP(-Fperm_SI_Woolf2021!$K$9:$K$93*$C153*IF(AL$58=Fperm_SI_Woolf2021!$E$9:$E$93,1,EXP(LN((1.1*(Fperm_SI_Woolf2021!$E$9:$E$93-AL$58)-63.1579*EXP(-0.19*Fperm_SI_Woolf2021!$E$9:$E$93)+63.1579*EXP(-0.19*AL$58))/(Fperm_SI_Woolf2021!$E$9:$E$93-AL$58))*(AL$58-Fperm_SI_Woolf2021!$E$9:$E$93)/10))),Fperm_SI_Woolf2021!$D$9:$D$93)*AL$57+INTERCEPT(Fperm_SI_Woolf2021!$F$9:$F$93*EXP(-Fperm_SI_Woolf2021!$I$9:$I$93*$C153*IF(AL$58=Fperm_SI_Woolf2021!$E$9:$E$93,1,EXP(LN((1.1*(Fperm_SI_Woolf2021!$E$9:$E$93-AL$58)-63.1579*EXP(-0.19*Fperm_SI_Woolf2021!$E$9:$E$93)+63.1579*EXP(-0.19*AL$58))/(Fperm_SI_Woolf2021!$E$9:$E$93-AL$58))*(AL$58-Fperm_SI_Woolf2021!$E$9:$E$93)/10))) + Fperm_SI_Woolf2021!$G$9:$G$93*EXP(-Fperm_SI_Woolf2021!$J$9:$J$93*$C153*IF(AL$58=Fperm_SI_Woolf2021!$E$9:$E$93,1,EXP(LN((1.1*(Fperm_SI_Woolf2021!$E$9:$E$93-AL$58)-63.1579*EXP(-0.19*Fperm_SI_Woolf2021!$E$9:$E$93)+63.1579*EXP(-0.19*AL$58))/(Fperm_SI_Woolf2021!$E$9:$E$93-AL$58))*(AL$58-Fperm_SI_Woolf2021!$E$9:$E$93)/10))) + Fperm_SI_Woolf2021!$H$9:$H$93*EXP(-Fperm_SI_Woolf2021!$K$9:$K$93*$C153*IF(AL$58=Fperm_SI_Woolf2021!$E$9:$E$93,1,EXP(LN((1.1*(Fperm_SI_Woolf2021!$E$9:$E$93-AL$58)-63.1579*EXP(-0.19*Fperm_SI_Woolf2021!$E$9:$E$93)+63.1579*EXP(-0.19*AL$58))/(Fperm_SI_Woolf2021!$E$9:$E$93-AL$58))*(AL$58-Fperm_SI_Woolf2021!$E$9:$E$93)/10))),Fperm_SI_Woolf2021!$D$9:$D$93))</f>
        <v>0.2533006148941841</v>
      </c>
      <c r="AM153" s="51" cm="1">
        <f t="array" ref="AM153">MIN(1,SLOPE(Fperm_SI_Woolf2021!$F$9:$F$93*EXP(-Fperm_SI_Woolf2021!$I$9:$I$93*$C153*IF(AM$58=Fperm_SI_Woolf2021!$E$9:$E$93,1,EXP(LN((1.1*(Fperm_SI_Woolf2021!$E$9:$E$93-AM$58)-63.1579*EXP(-0.19*Fperm_SI_Woolf2021!$E$9:$E$93)+63.1579*EXP(-0.19*AM$58))/(Fperm_SI_Woolf2021!$E$9:$E$93-AM$58))*(AM$58-Fperm_SI_Woolf2021!$E$9:$E$93)/10))) + Fperm_SI_Woolf2021!$G$9:$G$93*EXP(-Fperm_SI_Woolf2021!$J$9:$J$93*$C153*IF(AM$58=Fperm_SI_Woolf2021!$E$9:$E$93,1,EXP(LN((1.1*(Fperm_SI_Woolf2021!$E$9:$E$93-AM$58)-63.1579*EXP(-0.19*Fperm_SI_Woolf2021!$E$9:$E$93)+63.1579*EXP(-0.19*AM$58))/(Fperm_SI_Woolf2021!$E$9:$E$93-AM$58))*(AM$58-Fperm_SI_Woolf2021!$E$9:$E$93)/10))) + Fperm_SI_Woolf2021!$H$9:$H$93*EXP(-Fperm_SI_Woolf2021!$K$9:$K$93*$C153*IF(AM$58=Fperm_SI_Woolf2021!$E$9:$E$93,1,EXP(LN((1.1*(Fperm_SI_Woolf2021!$E$9:$E$93-AM$58)-63.1579*EXP(-0.19*Fperm_SI_Woolf2021!$E$9:$E$93)+63.1579*EXP(-0.19*AM$58))/(Fperm_SI_Woolf2021!$E$9:$E$93-AM$58))*(AM$58-Fperm_SI_Woolf2021!$E$9:$E$93)/10))),Fperm_SI_Woolf2021!$D$9:$D$93)*AM$57+INTERCEPT(Fperm_SI_Woolf2021!$F$9:$F$93*EXP(-Fperm_SI_Woolf2021!$I$9:$I$93*$C153*IF(AM$58=Fperm_SI_Woolf2021!$E$9:$E$93,1,EXP(LN((1.1*(Fperm_SI_Woolf2021!$E$9:$E$93-AM$58)-63.1579*EXP(-0.19*Fperm_SI_Woolf2021!$E$9:$E$93)+63.1579*EXP(-0.19*AM$58))/(Fperm_SI_Woolf2021!$E$9:$E$93-AM$58))*(AM$58-Fperm_SI_Woolf2021!$E$9:$E$93)/10))) + Fperm_SI_Woolf2021!$G$9:$G$93*EXP(-Fperm_SI_Woolf2021!$J$9:$J$93*$C153*IF(AM$58=Fperm_SI_Woolf2021!$E$9:$E$93,1,EXP(LN((1.1*(Fperm_SI_Woolf2021!$E$9:$E$93-AM$58)-63.1579*EXP(-0.19*Fperm_SI_Woolf2021!$E$9:$E$93)+63.1579*EXP(-0.19*AM$58))/(Fperm_SI_Woolf2021!$E$9:$E$93-AM$58))*(AM$58-Fperm_SI_Woolf2021!$E$9:$E$93)/10))) + Fperm_SI_Woolf2021!$H$9:$H$93*EXP(-Fperm_SI_Woolf2021!$K$9:$K$93*$C153*IF(AM$58=Fperm_SI_Woolf2021!$E$9:$E$93,1,EXP(LN((1.1*(Fperm_SI_Woolf2021!$E$9:$E$93-AM$58)-63.1579*EXP(-0.19*Fperm_SI_Woolf2021!$E$9:$E$93)+63.1579*EXP(-0.19*AM$58))/(Fperm_SI_Woolf2021!$E$9:$E$93-AM$58))*(AM$58-Fperm_SI_Woolf2021!$E$9:$E$93)/10))),Fperm_SI_Woolf2021!$D$9:$D$93))</f>
        <v>0.23844751534112618</v>
      </c>
      <c r="AN153" s="51" cm="1">
        <f t="array" ref="AN153">MIN(1,SLOPE(Fperm_SI_Woolf2021!$F$9:$F$93*EXP(-Fperm_SI_Woolf2021!$I$9:$I$93*$C153*IF(AN$58=Fperm_SI_Woolf2021!$E$9:$E$93,1,EXP(LN((1.1*(Fperm_SI_Woolf2021!$E$9:$E$93-AN$58)-63.1579*EXP(-0.19*Fperm_SI_Woolf2021!$E$9:$E$93)+63.1579*EXP(-0.19*AN$58))/(Fperm_SI_Woolf2021!$E$9:$E$93-AN$58))*(AN$58-Fperm_SI_Woolf2021!$E$9:$E$93)/10))) + Fperm_SI_Woolf2021!$G$9:$G$93*EXP(-Fperm_SI_Woolf2021!$J$9:$J$93*$C153*IF(AN$58=Fperm_SI_Woolf2021!$E$9:$E$93,1,EXP(LN((1.1*(Fperm_SI_Woolf2021!$E$9:$E$93-AN$58)-63.1579*EXP(-0.19*Fperm_SI_Woolf2021!$E$9:$E$93)+63.1579*EXP(-0.19*AN$58))/(Fperm_SI_Woolf2021!$E$9:$E$93-AN$58))*(AN$58-Fperm_SI_Woolf2021!$E$9:$E$93)/10))) + Fperm_SI_Woolf2021!$H$9:$H$93*EXP(-Fperm_SI_Woolf2021!$K$9:$K$93*$C153*IF(AN$58=Fperm_SI_Woolf2021!$E$9:$E$93,1,EXP(LN((1.1*(Fperm_SI_Woolf2021!$E$9:$E$93-AN$58)-63.1579*EXP(-0.19*Fperm_SI_Woolf2021!$E$9:$E$93)+63.1579*EXP(-0.19*AN$58))/(Fperm_SI_Woolf2021!$E$9:$E$93-AN$58))*(AN$58-Fperm_SI_Woolf2021!$E$9:$E$93)/10))),Fperm_SI_Woolf2021!$D$9:$D$93)*AN$57+INTERCEPT(Fperm_SI_Woolf2021!$F$9:$F$93*EXP(-Fperm_SI_Woolf2021!$I$9:$I$93*$C153*IF(AN$58=Fperm_SI_Woolf2021!$E$9:$E$93,1,EXP(LN((1.1*(Fperm_SI_Woolf2021!$E$9:$E$93-AN$58)-63.1579*EXP(-0.19*Fperm_SI_Woolf2021!$E$9:$E$93)+63.1579*EXP(-0.19*AN$58))/(Fperm_SI_Woolf2021!$E$9:$E$93-AN$58))*(AN$58-Fperm_SI_Woolf2021!$E$9:$E$93)/10))) + Fperm_SI_Woolf2021!$G$9:$G$93*EXP(-Fperm_SI_Woolf2021!$J$9:$J$93*$C153*IF(AN$58=Fperm_SI_Woolf2021!$E$9:$E$93,1,EXP(LN((1.1*(Fperm_SI_Woolf2021!$E$9:$E$93-AN$58)-63.1579*EXP(-0.19*Fperm_SI_Woolf2021!$E$9:$E$93)+63.1579*EXP(-0.19*AN$58))/(Fperm_SI_Woolf2021!$E$9:$E$93-AN$58))*(AN$58-Fperm_SI_Woolf2021!$E$9:$E$93)/10))) + Fperm_SI_Woolf2021!$H$9:$H$93*EXP(-Fperm_SI_Woolf2021!$K$9:$K$93*$C153*IF(AN$58=Fperm_SI_Woolf2021!$E$9:$E$93,1,EXP(LN((1.1*(Fperm_SI_Woolf2021!$E$9:$E$93-AN$58)-63.1579*EXP(-0.19*Fperm_SI_Woolf2021!$E$9:$E$93)+63.1579*EXP(-0.19*AN$58))/(Fperm_SI_Woolf2021!$E$9:$E$93-AN$58))*(AN$58-Fperm_SI_Woolf2021!$E$9:$E$93)/10))),Fperm_SI_Woolf2021!$D$9:$D$93))</f>
        <v>0.22359441578806821</v>
      </c>
      <c r="AO153" s="51" cm="1">
        <f t="array" ref="AO153">MIN(1,SLOPE(Fperm_SI_Woolf2021!$F$9:$F$93*EXP(-Fperm_SI_Woolf2021!$I$9:$I$93*$C153*IF(AO$58=Fperm_SI_Woolf2021!$E$9:$E$93,1,EXP(LN((1.1*(Fperm_SI_Woolf2021!$E$9:$E$93-AO$58)-63.1579*EXP(-0.19*Fperm_SI_Woolf2021!$E$9:$E$93)+63.1579*EXP(-0.19*AO$58))/(Fperm_SI_Woolf2021!$E$9:$E$93-AO$58))*(AO$58-Fperm_SI_Woolf2021!$E$9:$E$93)/10))) + Fperm_SI_Woolf2021!$G$9:$G$93*EXP(-Fperm_SI_Woolf2021!$J$9:$J$93*$C153*IF(AO$58=Fperm_SI_Woolf2021!$E$9:$E$93,1,EXP(LN((1.1*(Fperm_SI_Woolf2021!$E$9:$E$93-AO$58)-63.1579*EXP(-0.19*Fperm_SI_Woolf2021!$E$9:$E$93)+63.1579*EXP(-0.19*AO$58))/(Fperm_SI_Woolf2021!$E$9:$E$93-AO$58))*(AO$58-Fperm_SI_Woolf2021!$E$9:$E$93)/10))) + Fperm_SI_Woolf2021!$H$9:$H$93*EXP(-Fperm_SI_Woolf2021!$K$9:$K$93*$C153*IF(AO$58=Fperm_SI_Woolf2021!$E$9:$E$93,1,EXP(LN((1.1*(Fperm_SI_Woolf2021!$E$9:$E$93-AO$58)-63.1579*EXP(-0.19*Fperm_SI_Woolf2021!$E$9:$E$93)+63.1579*EXP(-0.19*AO$58))/(Fperm_SI_Woolf2021!$E$9:$E$93-AO$58))*(AO$58-Fperm_SI_Woolf2021!$E$9:$E$93)/10))),Fperm_SI_Woolf2021!$D$9:$D$93)*AO$57+INTERCEPT(Fperm_SI_Woolf2021!$F$9:$F$93*EXP(-Fperm_SI_Woolf2021!$I$9:$I$93*$C153*IF(AO$58=Fperm_SI_Woolf2021!$E$9:$E$93,1,EXP(LN((1.1*(Fperm_SI_Woolf2021!$E$9:$E$93-AO$58)-63.1579*EXP(-0.19*Fperm_SI_Woolf2021!$E$9:$E$93)+63.1579*EXP(-0.19*AO$58))/(Fperm_SI_Woolf2021!$E$9:$E$93-AO$58))*(AO$58-Fperm_SI_Woolf2021!$E$9:$E$93)/10))) + Fperm_SI_Woolf2021!$G$9:$G$93*EXP(-Fperm_SI_Woolf2021!$J$9:$J$93*$C153*IF(AO$58=Fperm_SI_Woolf2021!$E$9:$E$93,1,EXP(LN((1.1*(Fperm_SI_Woolf2021!$E$9:$E$93-AO$58)-63.1579*EXP(-0.19*Fperm_SI_Woolf2021!$E$9:$E$93)+63.1579*EXP(-0.19*AO$58))/(Fperm_SI_Woolf2021!$E$9:$E$93-AO$58))*(AO$58-Fperm_SI_Woolf2021!$E$9:$E$93)/10))) + Fperm_SI_Woolf2021!$H$9:$H$93*EXP(-Fperm_SI_Woolf2021!$K$9:$K$93*$C153*IF(AO$58=Fperm_SI_Woolf2021!$E$9:$E$93,1,EXP(LN((1.1*(Fperm_SI_Woolf2021!$E$9:$E$93-AO$58)-63.1579*EXP(-0.19*Fperm_SI_Woolf2021!$E$9:$E$93)+63.1579*EXP(-0.19*AO$58))/(Fperm_SI_Woolf2021!$E$9:$E$93-AO$58))*(AO$58-Fperm_SI_Woolf2021!$E$9:$E$93)/10))),Fperm_SI_Woolf2021!$D$9:$D$93))</f>
        <v>0.20874131623501027</v>
      </c>
      <c r="AP153" s="51" cm="1">
        <f t="array" ref="AP153">MIN(1,SLOPE(Fperm_SI_Woolf2021!$F$9:$F$93*EXP(-Fperm_SI_Woolf2021!$I$9:$I$93*$C153*IF(AP$58=Fperm_SI_Woolf2021!$E$9:$E$93,1,EXP(LN((1.1*(Fperm_SI_Woolf2021!$E$9:$E$93-AP$58)-63.1579*EXP(-0.19*Fperm_SI_Woolf2021!$E$9:$E$93)+63.1579*EXP(-0.19*AP$58))/(Fperm_SI_Woolf2021!$E$9:$E$93-AP$58))*(AP$58-Fperm_SI_Woolf2021!$E$9:$E$93)/10))) + Fperm_SI_Woolf2021!$G$9:$G$93*EXP(-Fperm_SI_Woolf2021!$J$9:$J$93*$C153*IF(AP$58=Fperm_SI_Woolf2021!$E$9:$E$93,1,EXP(LN((1.1*(Fperm_SI_Woolf2021!$E$9:$E$93-AP$58)-63.1579*EXP(-0.19*Fperm_SI_Woolf2021!$E$9:$E$93)+63.1579*EXP(-0.19*AP$58))/(Fperm_SI_Woolf2021!$E$9:$E$93-AP$58))*(AP$58-Fperm_SI_Woolf2021!$E$9:$E$93)/10))) + Fperm_SI_Woolf2021!$H$9:$H$93*EXP(-Fperm_SI_Woolf2021!$K$9:$K$93*$C153*IF(AP$58=Fperm_SI_Woolf2021!$E$9:$E$93,1,EXP(LN((1.1*(Fperm_SI_Woolf2021!$E$9:$E$93-AP$58)-63.1579*EXP(-0.19*Fperm_SI_Woolf2021!$E$9:$E$93)+63.1579*EXP(-0.19*AP$58))/(Fperm_SI_Woolf2021!$E$9:$E$93-AP$58))*(AP$58-Fperm_SI_Woolf2021!$E$9:$E$93)/10))),Fperm_SI_Woolf2021!$D$9:$D$93)*AP$57+INTERCEPT(Fperm_SI_Woolf2021!$F$9:$F$93*EXP(-Fperm_SI_Woolf2021!$I$9:$I$93*$C153*IF(AP$58=Fperm_SI_Woolf2021!$E$9:$E$93,1,EXP(LN((1.1*(Fperm_SI_Woolf2021!$E$9:$E$93-AP$58)-63.1579*EXP(-0.19*Fperm_SI_Woolf2021!$E$9:$E$93)+63.1579*EXP(-0.19*AP$58))/(Fperm_SI_Woolf2021!$E$9:$E$93-AP$58))*(AP$58-Fperm_SI_Woolf2021!$E$9:$E$93)/10))) + Fperm_SI_Woolf2021!$G$9:$G$93*EXP(-Fperm_SI_Woolf2021!$J$9:$J$93*$C153*IF(AP$58=Fperm_SI_Woolf2021!$E$9:$E$93,1,EXP(LN((1.1*(Fperm_SI_Woolf2021!$E$9:$E$93-AP$58)-63.1579*EXP(-0.19*Fperm_SI_Woolf2021!$E$9:$E$93)+63.1579*EXP(-0.19*AP$58))/(Fperm_SI_Woolf2021!$E$9:$E$93-AP$58))*(AP$58-Fperm_SI_Woolf2021!$E$9:$E$93)/10))) + Fperm_SI_Woolf2021!$H$9:$H$93*EXP(-Fperm_SI_Woolf2021!$K$9:$K$93*$C153*IF(AP$58=Fperm_SI_Woolf2021!$E$9:$E$93,1,EXP(LN((1.1*(Fperm_SI_Woolf2021!$E$9:$E$93-AP$58)-63.1579*EXP(-0.19*Fperm_SI_Woolf2021!$E$9:$E$93)+63.1579*EXP(-0.19*AP$58))/(Fperm_SI_Woolf2021!$E$9:$E$93-AP$58))*(AP$58-Fperm_SI_Woolf2021!$E$9:$E$93)/10))),Fperm_SI_Woolf2021!$D$9:$D$93))</f>
        <v>0.19388821668195233</v>
      </c>
      <c r="AQ153" s="51" cm="1">
        <f t="array" ref="AQ153">MIN(1,SLOPE(Fperm_SI_Woolf2021!$F$9:$F$93*EXP(-Fperm_SI_Woolf2021!$I$9:$I$93*$C153*IF(AQ$58=Fperm_SI_Woolf2021!$E$9:$E$93,1,EXP(LN((1.1*(Fperm_SI_Woolf2021!$E$9:$E$93-AQ$58)-63.1579*EXP(-0.19*Fperm_SI_Woolf2021!$E$9:$E$93)+63.1579*EXP(-0.19*AQ$58))/(Fperm_SI_Woolf2021!$E$9:$E$93-AQ$58))*(AQ$58-Fperm_SI_Woolf2021!$E$9:$E$93)/10))) + Fperm_SI_Woolf2021!$G$9:$G$93*EXP(-Fperm_SI_Woolf2021!$J$9:$J$93*$C153*IF(AQ$58=Fperm_SI_Woolf2021!$E$9:$E$93,1,EXP(LN((1.1*(Fperm_SI_Woolf2021!$E$9:$E$93-AQ$58)-63.1579*EXP(-0.19*Fperm_SI_Woolf2021!$E$9:$E$93)+63.1579*EXP(-0.19*AQ$58))/(Fperm_SI_Woolf2021!$E$9:$E$93-AQ$58))*(AQ$58-Fperm_SI_Woolf2021!$E$9:$E$93)/10))) + Fperm_SI_Woolf2021!$H$9:$H$93*EXP(-Fperm_SI_Woolf2021!$K$9:$K$93*$C153*IF(AQ$58=Fperm_SI_Woolf2021!$E$9:$E$93,1,EXP(LN((1.1*(Fperm_SI_Woolf2021!$E$9:$E$93-AQ$58)-63.1579*EXP(-0.19*Fperm_SI_Woolf2021!$E$9:$E$93)+63.1579*EXP(-0.19*AQ$58))/(Fperm_SI_Woolf2021!$E$9:$E$93-AQ$58))*(AQ$58-Fperm_SI_Woolf2021!$E$9:$E$93)/10))),Fperm_SI_Woolf2021!$D$9:$D$93)*AQ$57+INTERCEPT(Fperm_SI_Woolf2021!$F$9:$F$93*EXP(-Fperm_SI_Woolf2021!$I$9:$I$93*$C153*IF(AQ$58=Fperm_SI_Woolf2021!$E$9:$E$93,1,EXP(LN((1.1*(Fperm_SI_Woolf2021!$E$9:$E$93-AQ$58)-63.1579*EXP(-0.19*Fperm_SI_Woolf2021!$E$9:$E$93)+63.1579*EXP(-0.19*AQ$58))/(Fperm_SI_Woolf2021!$E$9:$E$93-AQ$58))*(AQ$58-Fperm_SI_Woolf2021!$E$9:$E$93)/10))) + Fperm_SI_Woolf2021!$G$9:$G$93*EXP(-Fperm_SI_Woolf2021!$J$9:$J$93*$C153*IF(AQ$58=Fperm_SI_Woolf2021!$E$9:$E$93,1,EXP(LN((1.1*(Fperm_SI_Woolf2021!$E$9:$E$93-AQ$58)-63.1579*EXP(-0.19*Fperm_SI_Woolf2021!$E$9:$E$93)+63.1579*EXP(-0.19*AQ$58))/(Fperm_SI_Woolf2021!$E$9:$E$93-AQ$58))*(AQ$58-Fperm_SI_Woolf2021!$E$9:$E$93)/10))) + Fperm_SI_Woolf2021!$H$9:$H$93*EXP(-Fperm_SI_Woolf2021!$K$9:$K$93*$C153*IF(AQ$58=Fperm_SI_Woolf2021!$E$9:$E$93,1,EXP(LN((1.1*(Fperm_SI_Woolf2021!$E$9:$E$93-AQ$58)-63.1579*EXP(-0.19*Fperm_SI_Woolf2021!$E$9:$E$93)+63.1579*EXP(-0.19*AQ$58))/(Fperm_SI_Woolf2021!$E$9:$E$93-AQ$58))*(AQ$58-Fperm_SI_Woolf2021!$E$9:$E$93)/10))),Fperm_SI_Woolf2021!$D$9:$D$93))</f>
        <v>0.17903511712889439</v>
      </c>
      <c r="AR153" s="51" cm="1">
        <f t="array" ref="AR153">MIN(1,SLOPE(Fperm_SI_Woolf2021!$F$9:$F$93*EXP(-Fperm_SI_Woolf2021!$I$9:$I$93*$C153*IF(AR$58=Fperm_SI_Woolf2021!$E$9:$E$93,1,EXP(LN((1.1*(Fperm_SI_Woolf2021!$E$9:$E$93-AR$58)-63.1579*EXP(-0.19*Fperm_SI_Woolf2021!$E$9:$E$93)+63.1579*EXP(-0.19*AR$58))/(Fperm_SI_Woolf2021!$E$9:$E$93-AR$58))*(AR$58-Fperm_SI_Woolf2021!$E$9:$E$93)/10))) + Fperm_SI_Woolf2021!$G$9:$G$93*EXP(-Fperm_SI_Woolf2021!$J$9:$J$93*$C153*IF(AR$58=Fperm_SI_Woolf2021!$E$9:$E$93,1,EXP(LN((1.1*(Fperm_SI_Woolf2021!$E$9:$E$93-AR$58)-63.1579*EXP(-0.19*Fperm_SI_Woolf2021!$E$9:$E$93)+63.1579*EXP(-0.19*AR$58))/(Fperm_SI_Woolf2021!$E$9:$E$93-AR$58))*(AR$58-Fperm_SI_Woolf2021!$E$9:$E$93)/10))) + Fperm_SI_Woolf2021!$H$9:$H$93*EXP(-Fperm_SI_Woolf2021!$K$9:$K$93*$C153*IF(AR$58=Fperm_SI_Woolf2021!$E$9:$E$93,1,EXP(LN((1.1*(Fperm_SI_Woolf2021!$E$9:$E$93-AR$58)-63.1579*EXP(-0.19*Fperm_SI_Woolf2021!$E$9:$E$93)+63.1579*EXP(-0.19*AR$58))/(Fperm_SI_Woolf2021!$E$9:$E$93-AR$58))*(AR$58-Fperm_SI_Woolf2021!$E$9:$E$93)/10))),Fperm_SI_Woolf2021!$D$9:$D$93)*AR$57+INTERCEPT(Fperm_SI_Woolf2021!$F$9:$F$93*EXP(-Fperm_SI_Woolf2021!$I$9:$I$93*$C153*IF(AR$58=Fperm_SI_Woolf2021!$E$9:$E$93,1,EXP(LN((1.1*(Fperm_SI_Woolf2021!$E$9:$E$93-AR$58)-63.1579*EXP(-0.19*Fperm_SI_Woolf2021!$E$9:$E$93)+63.1579*EXP(-0.19*AR$58))/(Fperm_SI_Woolf2021!$E$9:$E$93-AR$58))*(AR$58-Fperm_SI_Woolf2021!$E$9:$E$93)/10))) + Fperm_SI_Woolf2021!$G$9:$G$93*EXP(-Fperm_SI_Woolf2021!$J$9:$J$93*$C153*IF(AR$58=Fperm_SI_Woolf2021!$E$9:$E$93,1,EXP(LN((1.1*(Fperm_SI_Woolf2021!$E$9:$E$93-AR$58)-63.1579*EXP(-0.19*Fperm_SI_Woolf2021!$E$9:$E$93)+63.1579*EXP(-0.19*AR$58))/(Fperm_SI_Woolf2021!$E$9:$E$93-AR$58))*(AR$58-Fperm_SI_Woolf2021!$E$9:$E$93)/10))) + Fperm_SI_Woolf2021!$H$9:$H$93*EXP(-Fperm_SI_Woolf2021!$K$9:$K$93*$C153*IF(AR$58=Fperm_SI_Woolf2021!$E$9:$E$93,1,EXP(LN((1.1*(Fperm_SI_Woolf2021!$E$9:$E$93-AR$58)-63.1579*EXP(-0.19*Fperm_SI_Woolf2021!$E$9:$E$93)+63.1579*EXP(-0.19*AR$58))/(Fperm_SI_Woolf2021!$E$9:$E$93-AR$58))*(AR$58-Fperm_SI_Woolf2021!$E$9:$E$93)/10))),Fperm_SI_Woolf2021!$D$9:$D$93))</f>
        <v>0.16418201757583642</v>
      </c>
      <c r="AS153" s="51" cm="1">
        <f t="array" ref="AS153">MIN(1,SLOPE(Fperm_SI_Woolf2021!$F$9:$F$93*EXP(-Fperm_SI_Woolf2021!$I$9:$I$93*$C153*IF(AS$58=Fperm_SI_Woolf2021!$E$9:$E$93,1,EXP(LN((1.1*(Fperm_SI_Woolf2021!$E$9:$E$93-AS$58)-63.1579*EXP(-0.19*Fperm_SI_Woolf2021!$E$9:$E$93)+63.1579*EXP(-0.19*AS$58))/(Fperm_SI_Woolf2021!$E$9:$E$93-AS$58))*(AS$58-Fperm_SI_Woolf2021!$E$9:$E$93)/10))) + Fperm_SI_Woolf2021!$G$9:$G$93*EXP(-Fperm_SI_Woolf2021!$J$9:$J$93*$C153*IF(AS$58=Fperm_SI_Woolf2021!$E$9:$E$93,1,EXP(LN((1.1*(Fperm_SI_Woolf2021!$E$9:$E$93-AS$58)-63.1579*EXP(-0.19*Fperm_SI_Woolf2021!$E$9:$E$93)+63.1579*EXP(-0.19*AS$58))/(Fperm_SI_Woolf2021!$E$9:$E$93-AS$58))*(AS$58-Fperm_SI_Woolf2021!$E$9:$E$93)/10))) + Fperm_SI_Woolf2021!$H$9:$H$93*EXP(-Fperm_SI_Woolf2021!$K$9:$K$93*$C153*IF(AS$58=Fperm_SI_Woolf2021!$E$9:$E$93,1,EXP(LN((1.1*(Fperm_SI_Woolf2021!$E$9:$E$93-AS$58)-63.1579*EXP(-0.19*Fperm_SI_Woolf2021!$E$9:$E$93)+63.1579*EXP(-0.19*AS$58))/(Fperm_SI_Woolf2021!$E$9:$E$93-AS$58))*(AS$58-Fperm_SI_Woolf2021!$E$9:$E$93)/10))),Fperm_SI_Woolf2021!$D$9:$D$93)*AS$57+INTERCEPT(Fperm_SI_Woolf2021!$F$9:$F$93*EXP(-Fperm_SI_Woolf2021!$I$9:$I$93*$C153*IF(AS$58=Fperm_SI_Woolf2021!$E$9:$E$93,1,EXP(LN((1.1*(Fperm_SI_Woolf2021!$E$9:$E$93-AS$58)-63.1579*EXP(-0.19*Fperm_SI_Woolf2021!$E$9:$E$93)+63.1579*EXP(-0.19*AS$58))/(Fperm_SI_Woolf2021!$E$9:$E$93-AS$58))*(AS$58-Fperm_SI_Woolf2021!$E$9:$E$93)/10))) + Fperm_SI_Woolf2021!$G$9:$G$93*EXP(-Fperm_SI_Woolf2021!$J$9:$J$93*$C153*IF(AS$58=Fperm_SI_Woolf2021!$E$9:$E$93,1,EXP(LN((1.1*(Fperm_SI_Woolf2021!$E$9:$E$93-AS$58)-63.1579*EXP(-0.19*Fperm_SI_Woolf2021!$E$9:$E$93)+63.1579*EXP(-0.19*AS$58))/(Fperm_SI_Woolf2021!$E$9:$E$93-AS$58))*(AS$58-Fperm_SI_Woolf2021!$E$9:$E$93)/10))) + Fperm_SI_Woolf2021!$H$9:$H$93*EXP(-Fperm_SI_Woolf2021!$K$9:$K$93*$C153*IF(AS$58=Fperm_SI_Woolf2021!$E$9:$E$93,1,EXP(LN((1.1*(Fperm_SI_Woolf2021!$E$9:$E$93-AS$58)-63.1579*EXP(-0.19*Fperm_SI_Woolf2021!$E$9:$E$93)+63.1579*EXP(-0.19*AS$58))/(Fperm_SI_Woolf2021!$E$9:$E$93-AS$58))*(AS$58-Fperm_SI_Woolf2021!$E$9:$E$93)/10))),Fperm_SI_Woolf2021!$D$9:$D$93))</f>
        <v>0.14932891802277845</v>
      </c>
      <c r="AT153" s="51" cm="1">
        <f t="array" ref="AT153">MIN(1,SLOPE(Fperm_SI_Woolf2021!$F$9:$F$93*EXP(-Fperm_SI_Woolf2021!$I$9:$I$93*$C153*IF(AT$58=Fperm_SI_Woolf2021!$E$9:$E$93,1,EXP(LN((1.1*(Fperm_SI_Woolf2021!$E$9:$E$93-AT$58)-63.1579*EXP(-0.19*Fperm_SI_Woolf2021!$E$9:$E$93)+63.1579*EXP(-0.19*AT$58))/(Fperm_SI_Woolf2021!$E$9:$E$93-AT$58))*(AT$58-Fperm_SI_Woolf2021!$E$9:$E$93)/10))) + Fperm_SI_Woolf2021!$G$9:$G$93*EXP(-Fperm_SI_Woolf2021!$J$9:$J$93*$C153*IF(AT$58=Fperm_SI_Woolf2021!$E$9:$E$93,1,EXP(LN((1.1*(Fperm_SI_Woolf2021!$E$9:$E$93-AT$58)-63.1579*EXP(-0.19*Fperm_SI_Woolf2021!$E$9:$E$93)+63.1579*EXP(-0.19*AT$58))/(Fperm_SI_Woolf2021!$E$9:$E$93-AT$58))*(AT$58-Fperm_SI_Woolf2021!$E$9:$E$93)/10))) + Fperm_SI_Woolf2021!$H$9:$H$93*EXP(-Fperm_SI_Woolf2021!$K$9:$K$93*$C153*IF(AT$58=Fperm_SI_Woolf2021!$E$9:$E$93,1,EXP(LN((1.1*(Fperm_SI_Woolf2021!$E$9:$E$93-AT$58)-63.1579*EXP(-0.19*Fperm_SI_Woolf2021!$E$9:$E$93)+63.1579*EXP(-0.19*AT$58))/(Fperm_SI_Woolf2021!$E$9:$E$93-AT$58))*(AT$58-Fperm_SI_Woolf2021!$E$9:$E$93)/10))),Fperm_SI_Woolf2021!$D$9:$D$93)*AT$57+INTERCEPT(Fperm_SI_Woolf2021!$F$9:$F$93*EXP(-Fperm_SI_Woolf2021!$I$9:$I$93*$C153*IF(AT$58=Fperm_SI_Woolf2021!$E$9:$E$93,1,EXP(LN((1.1*(Fperm_SI_Woolf2021!$E$9:$E$93-AT$58)-63.1579*EXP(-0.19*Fperm_SI_Woolf2021!$E$9:$E$93)+63.1579*EXP(-0.19*AT$58))/(Fperm_SI_Woolf2021!$E$9:$E$93-AT$58))*(AT$58-Fperm_SI_Woolf2021!$E$9:$E$93)/10))) + Fperm_SI_Woolf2021!$G$9:$G$93*EXP(-Fperm_SI_Woolf2021!$J$9:$J$93*$C153*IF(AT$58=Fperm_SI_Woolf2021!$E$9:$E$93,1,EXP(LN((1.1*(Fperm_SI_Woolf2021!$E$9:$E$93-AT$58)-63.1579*EXP(-0.19*Fperm_SI_Woolf2021!$E$9:$E$93)+63.1579*EXP(-0.19*AT$58))/(Fperm_SI_Woolf2021!$E$9:$E$93-AT$58))*(AT$58-Fperm_SI_Woolf2021!$E$9:$E$93)/10))) + Fperm_SI_Woolf2021!$H$9:$H$93*EXP(-Fperm_SI_Woolf2021!$K$9:$K$93*$C153*IF(AT$58=Fperm_SI_Woolf2021!$E$9:$E$93,1,EXP(LN((1.1*(Fperm_SI_Woolf2021!$E$9:$E$93-AT$58)-63.1579*EXP(-0.19*Fperm_SI_Woolf2021!$E$9:$E$93)+63.1579*EXP(-0.19*AT$58))/(Fperm_SI_Woolf2021!$E$9:$E$93-AT$58))*(AT$58-Fperm_SI_Woolf2021!$E$9:$E$93)/10))),Fperm_SI_Woolf2021!$D$9:$D$93))</f>
        <v>0.13447581846972051</v>
      </c>
      <c r="AU153" s="51" cm="1">
        <f t="array" ref="AU153">MIN(1,SLOPE(Fperm_SI_Woolf2021!$F$9:$F$93*EXP(-Fperm_SI_Woolf2021!$I$9:$I$93*$C153*IF(AU$58=Fperm_SI_Woolf2021!$E$9:$E$93,1,EXP(LN((1.1*(Fperm_SI_Woolf2021!$E$9:$E$93-AU$58)-63.1579*EXP(-0.19*Fperm_SI_Woolf2021!$E$9:$E$93)+63.1579*EXP(-0.19*AU$58))/(Fperm_SI_Woolf2021!$E$9:$E$93-AU$58))*(AU$58-Fperm_SI_Woolf2021!$E$9:$E$93)/10))) + Fperm_SI_Woolf2021!$G$9:$G$93*EXP(-Fperm_SI_Woolf2021!$J$9:$J$93*$C153*IF(AU$58=Fperm_SI_Woolf2021!$E$9:$E$93,1,EXP(LN((1.1*(Fperm_SI_Woolf2021!$E$9:$E$93-AU$58)-63.1579*EXP(-0.19*Fperm_SI_Woolf2021!$E$9:$E$93)+63.1579*EXP(-0.19*AU$58))/(Fperm_SI_Woolf2021!$E$9:$E$93-AU$58))*(AU$58-Fperm_SI_Woolf2021!$E$9:$E$93)/10))) + Fperm_SI_Woolf2021!$H$9:$H$93*EXP(-Fperm_SI_Woolf2021!$K$9:$K$93*$C153*IF(AU$58=Fperm_SI_Woolf2021!$E$9:$E$93,1,EXP(LN((1.1*(Fperm_SI_Woolf2021!$E$9:$E$93-AU$58)-63.1579*EXP(-0.19*Fperm_SI_Woolf2021!$E$9:$E$93)+63.1579*EXP(-0.19*AU$58))/(Fperm_SI_Woolf2021!$E$9:$E$93-AU$58))*(AU$58-Fperm_SI_Woolf2021!$E$9:$E$93)/10))),Fperm_SI_Woolf2021!$D$9:$D$93)*AU$57+INTERCEPT(Fperm_SI_Woolf2021!$F$9:$F$93*EXP(-Fperm_SI_Woolf2021!$I$9:$I$93*$C153*IF(AU$58=Fperm_SI_Woolf2021!$E$9:$E$93,1,EXP(LN((1.1*(Fperm_SI_Woolf2021!$E$9:$E$93-AU$58)-63.1579*EXP(-0.19*Fperm_SI_Woolf2021!$E$9:$E$93)+63.1579*EXP(-0.19*AU$58))/(Fperm_SI_Woolf2021!$E$9:$E$93-AU$58))*(AU$58-Fperm_SI_Woolf2021!$E$9:$E$93)/10))) + Fperm_SI_Woolf2021!$G$9:$G$93*EXP(-Fperm_SI_Woolf2021!$J$9:$J$93*$C153*IF(AU$58=Fperm_SI_Woolf2021!$E$9:$E$93,1,EXP(LN((1.1*(Fperm_SI_Woolf2021!$E$9:$E$93-AU$58)-63.1579*EXP(-0.19*Fperm_SI_Woolf2021!$E$9:$E$93)+63.1579*EXP(-0.19*AU$58))/(Fperm_SI_Woolf2021!$E$9:$E$93-AU$58))*(AU$58-Fperm_SI_Woolf2021!$E$9:$E$93)/10))) + Fperm_SI_Woolf2021!$H$9:$H$93*EXP(-Fperm_SI_Woolf2021!$K$9:$K$93*$C153*IF(AU$58=Fperm_SI_Woolf2021!$E$9:$E$93,1,EXP(LN((1.1*(Fperm_SI_Woolf2021!$E$9:$E$93-AU$58)-63.1579*EXP(-0.19*Fperm_SI_Woolf2021!$E$9:$E$93)+63.1579*EXP(-0.19*AU$58))/(Fperm_SI_Woolf2021!$E$9:$E$93-AU$58))*(AU$58-Fperm_SI_Woolf2021!$E$9:$E$93)/10))),Fperm_SI_Woolf2021!$D$9:$D$93))</f>
        <v>0.11962271891666254</v>
      </c>
      <c r="AV153" s="51" cm="1">
        <f t="array" ref="AV153">MIN(1,SLOPE(Fperm_SI_Woolf2021!$F$9:$F$93*EXP(-Fperm_SI_Woolf2021!$I$9:$I$93*$C153*IF(AV$58=Fperm_SI_Woolf2021!$E$9:$E$93,1,EXP(LN((1.1*(Fperm_SI_Woolf2021!$E$9:$E$93-AV$58)-63.1579*EXP(-0.19*Fperm_SI_Woolf2021!$E$9:$E$93)+63.1579*EXP(-0.19*AV$58))/(Fperm_SI_Woolf2021!$E$9:$E$93-AV$58))*(AV$58-Fperm_SI_Woolf2021!$E$9:$E$93)/10))) + Fperm_SI_Woolf2021!$G$9:$G$93*EXP(-Fperm_SI_Woolf2021!$J$9:$J$93*$C153*IF(AV$58=Fperm_SI_Woolf2021!$E$9:$E$93,1,EXP(LN((1.1*(Fperm_SI_Woolf2021!$E$9:$E$93-AV$58)-63.1579*EXP(-0.19*Fperm_SI_Woolf2021!$E$9:$E$93)+63.1579*EXP(-0.19*AV$58))/(Fperm_SI_Woolf2021!$E$9:$E$93-AV$58))*(AV$58-Fperm_SI_Woolf2021!$E$9:$E$93)/10))) + Fperm_SI_Woolf2021!$H$9:$H$93*EXP(-Fperm_SI_Woolf2021!$K$9:$K$93*$C153*IF(AV$58=Fperm_SI_Woolf2021!$E$9:$E$93,1,EXP(LN((1.1*(Fperm_SI_Woolf2021!$E$9:$E$93-AV$58)-63.1579*EXP(-0.19*Fperm_SI_Woolf2021!$E$9:$E$93)+63.1579*EXP(-0.19*AV$58))/(Fperm_SI_Woolf2021!$E$9:$E$93-AV$58))*(AV$58-Fperm_SI_Woolf2021!$E$9:$E$93)/10))),Fperm_SI_Woolf2021!$D$9:$D$93)*AV$57+INTERCEPT(Fperm_SI_Woolf2021!$F$9:$F$93*EXP(-Fperm_SI_Woolf2021!$I$9:$I$93*$C153*IF(AV$58=Fperm_SI_Woolf2021!$E$9:$E$93,1,EXP(LN((1.1*(Fperm_SI_Woolf2021!$E$9:$E$93-AV$58)-63.1579*EXP(-0.19*Fperm_SI_Woolf2021!$E$9:$E$93)+63.1579*EXP(-0.19*AV$58))/(Fperm_SI_Woolf2021!$E$9:$E$93-AV$58))*(AV$58-Fperm_SI_Woolf2021!$E$9:$E$93)/10))) + Fperm_SI_Woolf2021!$G$9:$G$93*EXP(-Fperm_SI_Woolf2021!$J$9:$J$93*$C153*IF(AV$58=Fperm_SI_Woolf2021!$E$9:$E$93,1,EXP(LN((1.1*(Fperm_SI_Woolf2021!$E$9:$E$93-AV$58)-63.1579*EXP(-0.19*Fperm_SI_Woolf2021!$E$9:$E$93)+63.1579*EXP(-0.19*AV$58))/(Fperm_SI_Woolf2021!$E$9:$E$93-AV$58))*(AV$58-Fperm_SI_Woolf2021!$E$9:$E$93)/10))) + Fperm_SI_Woolf2021!$H$9:$H$93*EXP(-Fperm_SI_Woolf2021!$K$9:$K$93*$C153*IF(AV$58=Fperm_SI_Woolf2021!$E$9:$E$93,1,EXP(LN((1.1*(Fperm_SI_Woolf2021!$E$9:$E$93-AV$58)-63.1579*EXP(-0.19*Fperm_SI_Woolf2021!$E$9:$E$93)+63.1579*EXP(-0.19*AV$58))/(Fperm_SI_Woolf2021!$E$9:$E$93-AV$58))*(AV$58-Fperm_SI_Woolf2021!$E$9:$E$93)/10))),Fperm_SI_Woolf2021!$D$9:$D$93))</f>
        <v>0.10476961936360457</v>
      </c>
      <c r="AW153" s="51" cm="1">
        <f t="array" ref="AW153">MIN(1,SLOPE(Fperm_SI_Woolf2021!$F$9:$F$93*EXP(-Fperm_SI_Woolf2021!$I$9:$I$93*$C153*IF(AW$58=Fperm_SI_Woolf2021!$E$9:$E$93,1,EXP(LN((1.1*(Fperm_SI_Woolf2021!$E$9:$E$93-AW$58)-63.1579*EXP(-0.19*Fperm_SI_Woolf2021!$E$9:$E$93)+63.1579*EXP(-0.19*AW$58))/(Fperm_SI_Woolf2021!$E$9:$E$93-AW$58))*(AW$58-Fperm_SI_Woolf2021!$E$9:$E$93)/10))) + Fperm_SI_Woolf2021!$G$9:$G$93*EXP(-Fperm_SI_Woolf2021!$J$9:$J$93*$C153*IF(AW$58=Fperm_SI_Woolf2021!$E$9:$E$93,1,EXP(LN((1.1*(Fperm_SI_Woolf2021!$E$9:$E$93-AW$58)-63.1579*EXP(-0.19*Fperm_SI_Woolf2021!$E$9:$E$93)+63.1579*EXP(-0.19*AW$58))/(Fperm_SI_Woolf2021!$E$9:$E$93-AW$58))*(AW$58-Fperm_SI_Woolf2021!$E$9:$E$93)/10))) + Fperm_SI_Woolf2021!$H$9:$H$93*EXP(-Fperm_SI_Woolf2021!$K$9:$K$93*$C153*IF(AW$58=Fperm_SI_Woolf2021!$E$9:$E$93,1,EXP(LN((1.1*(Fperm_SI_Woolf2021!$E$9:$E$93-AW$58)-63.1579*EXP(-0.19*Fperm_SI_Woolf2021!$E$9:$E$93)+63.1579*EXP(-0.19*AW$58))/(Fperm_SI_Woolf2021!$E$9:$E$93-AW$58))*(AW$58-Fperm_SI_Woolf2021!$E$9:$E$93)/10))),Fperm_SI_Woolf2021!$D$9:$D$93)*AW$57+INTERCEPT(Fperm_SI_Woolf2021!$F$9:$F$93*EXP(-Fperm_SI_Woolf2021!$I$9:$I$93*$C153*IF(AW$58=Fperm_SI_Woolf2021!$E$9:$E$93,1,EXP(LN((1.1*(Fperm_SI_Woolf2021!$E$9:$E$93-AW$58)-63.1579*EXP(-0.19*Fperm_SI_Woolf2021!$E$9:$E$93)+63.1579*EXP(-0.19*AW$58))/(Fperm_SI_Woolf2021!$E$9:$E$93-AW$58))*(AW$58-Fperm_SI_Woolf2021!$E$9:$E$93)/10))) + Fperm_SI_Woolf2021!$G$9:$G$93*EXP(-Fperm_SI_Woolf2021!$J$9:$J$93*$C153*IF(AW$58=Fperm_SI_Woolf2021!$E$9:$E$93,1,EXP(LN((1.1*(Fperm_SI_Woolf2021!$E$9:$E$93-AW$58)-63.1579*EXP(-0.19*Fperm_SI_Woolf2021!$E$9:$E$93)+63.1579*EXP(-0.19*AW$58))/(Fperm_SI_Woolf2021!$E$9:$E$93-AW$58))*(AW$58-Fperm_SI_Woolf2021!$E$9:$E$93)/10))) + Fperm_SI_Woolf2021!$H$9:$H$93*EXP(-Fperm_SI_Woolf2021!$K$9:$K$93*$C153*IF(AW$58=Fperm_SI_Woolf2021!$E$9:$E$93,1,EXP(LN((1.1*(Fperm_SI_Woolf2021!$E$9:$E$93-AW$58)-63.1579*EXP(-0.19*Fperm_SI_Woolf2021!$E$9:$E$93)+63.1579*EXP(-0.19*AW$58))/(Fperm_SI_Woolf2021!$E$9:$E$93-AW$58))*(AW$58-Fperm_SI_Woolf2021!$E$9:$E$93)/10))),Fperm_SI_Woolf2021!$D$9:$D$93))</f>
        <v>0.24146935114381413</v>
      </c>
      <c r="AX153" s="51" cm="1">
        <f t="array" ref="AX153">MIN(1,SLOPE(Fperm_SI_Woolf2021!$F$9:$F$93*EXP(-Fperm_SI_Woolf2021!$I$9:$I$93*$C153*IF(AX$58=Fperm_SI_Woolf2021!$E$9:$E$93,1,EXP(LN((1.1*(Fperm_SI_Woolf2021!$E$9:$E$93-AX$58)-63.1579*EXP(-0.19*Fperm_SI_Woolf2021!$E$9:$E$93)+63.1579*EXP(-0.19*AX$58))/(Fperm_SI_Woolf2021!$E$9:$E$93-AX$58))*(AX$58-Fperm_SI_Woolf2021!$E$9:$E$93)/10))) + Fperm_SI_Woolf2021!$G$9:$G$93*EXP(-Fperm_SI_Woolf2021!$J$9:$J$93*$C153*IF(AX$58=Fperm_SI_Woolf2021!$E$9:$E$93,1,EXP(LN((1.1*(Fperm_SI_Woolf2021!$E$9:$E$93-AX$58)-63.1579*EXP(-0.19*Fperm_SI_Woolf2021!$E$9:$E$93)+63.1579*EXP(-0.19*AX$58))/(Fperm_SI_Woolf2021!$E$9:$E$93-AX$58))*(AX$58-Fperm_SI_Woolf2021!$E$9:$E$93)/10))) + Fperm_SI_Woolf2021!$H$9:$H$93*EXP(-Fperm_SI_Woolf2021!$K$9:$K$93*$C153*IF(AX$58=Fperm_SI_Woolf2021!$E$9:$E$93,1,EXP(LN((1.1*(Fperm_SI_Woolf2021!$E$9:$E$93-AX$58)-63.1579*EXP(-0.19*Fperm_SI_Woolf2021!$E$9:$E$93)+63.1579*EXP(-0.19*AX$58))/(Fperm_SI_Woolf2021!$E$9:$E$93-AX$58))*(AX$58-Fperm_SI_Woolf2021!$E$9:$E$93)/10))),Fperm_SI_Woolf2021!$D$9:$D$93)*AX$57+INTERCEPT(Fperm_SI_Woolf2021!$F$9:$F$93*EXP(-Fperm_SI_Woolf2021!$I$9:$I$93*$C153*IF(AX$58=Fperm_SI_Woolf2021!$E$9:$E$93,1,EXP(LN((1.1*(Fperm_SI_Woolf2021!$E$9:$E$93-AX$58)-63.1579*EXP(-0.19*Fperm_SI_Woolf2021!$E$9:$E$93)+63.1579*EXP(-0.19*AX$58))/(Fperm_SI_Woolf2021!$E$9:$E$93-AX$58))*(AX$58-Fperm_SI_Woolf2021!$E$9:$E$93)/10))) + Fperm_SI_Woolf2021!$G$9:$G$93*EXP(-Fperm_SI_Woolf2021!$J$9:$J$93*$C153*IF(AX$58=Fperm_SI_Woolf2021!$E$9:$E$93,1,EXP(LN((1.1*(Fperm_SI_Woolf2021!$E$9:$E$93-AX$58)-63.1579*EXP(-0.19*Fperm_SI_Woolf2021!$E$9:$E$93)+63.1579*EXP(-0.19*AX$58))/(Fperm_SI_Woolf2021!$E$9:$E$93-AX$58))*(AX$58-Fperm_SI_Woolf2021!$E$9:$E$93)/10))) + Fperm_SI_Woolf2021!$H$9:$H$93*EXP(-Fperm_SI_Woolf2021!$K$9:$K$93*$C153*IF(AX$58=Fperm_SI_Woolf2021!$E$9:$E$93,1,EXP(LN((1.1*(Fperm_SI_Woolf2021!$E$9:$E$93-AX$58)-63.1579*EXP(-0.19*Fperm_SI_Woolf2021!$E$9:$E$93)+63.1579*EXP(-0.19*AX$58))/(Fperm_SI_Woolf2021!$E$9:$E$93-AX$58))*(AX$58-Fperm_SI_Woolf2021!$E$9:$E$93)/10))),Fperm_SI_Woolf2021!$D$9:$D$93))</f>
        <v>0.23006595498298485</v>
      </c>
      <c r="AY153" s="51" cm="1">
        <f t="array" ref="AY153">MIN(1,SLOPE(Fperm_SI_Woolf2021!$F$9:$F$93*EXP(-Fperm_SI_Woolf2021!$I$9:$I$93*$C153*IF(AY$58=Fperm_SI_Woolf2021!$E$9:$E$93,1,EXP(LN((1.1*(Fperm_SI_Woolf2021!$E$9:$E$93-AY$58)-63.1579*EXP(-0.19*Fperm_SI_Woolf2021!$E$9:$E$93)+63.1579*EXP(-0.19*AY$58))/(Fperm_SI_Woolf2021!$E$9:$E$93-AY$58))*(AY$58-Fperm_SI_Woolf2021!$E$9:$E$93)/10))) + Fperm_SI_Woolf2021!$G$9:$G$93*EXP(-Fperm_SI_Woolf2021!$J$9:$J$93*$C153*IF(AY$58=Fperm_SI_Woolf2021!$E$9:$E$93,1,EXP(LN((1.1*(Fperm_SI_Woolf2021!$E$9:$E$93-AY$58)-63.1579*EXP(-0.19*Fperm_SI_Woolf2021!$E$9:$E$93)+63.1579*EXP(-0.19*AY$58))/(Fperm_SI_Woolf2021!$E$9:$E$93-AY$58))*(AY$58-Fperm_SI_Woolf2021!$E$9:$E$93)/10))) + Fperm_SI_Woolf2021!$H$9:$H$93*EXP(-Fperm_SI_Woolf2021!$K$9:$K$93*$C153*IF(AY$58=Fperm_SI_Woolf2021!$E$9:$E$93,1,EXP(LN((1.1*(Fperm_SI_Woolf2021!$E$9:$E$93-AY$58)-63.1579*EXP(-0.19*Fperm_SI_Woolf2021!$E$9:$E$93)+63.1579*EXP(-0.19*AY$58))/(Fperm_SI_Woolf2021!$E$9:$E$93-AY$58))*(AY$58-Fperm_SI_Woolf2021!$E$9:$E$93)/10))),Fperm_SI_Woolf2021!$D$9:$D$93)*AY$57+INTERCEPT(Fperm_SI_Woolf2021!$F$9:$F$93*EXP(-Fperm_SI_Woolf2021!$I$9:$I$93*$C153*IF(AY$58=Fperm_SI_Woolf2021!$E$9:$E$93,1,EXP(LN((1.1*(Fperm_SI_Woolf2021!$E$9:$E$93-AY$58)-63.1579*EXP(-0.19*Fperm_SI_Woolf2021!$E$9:$E$93)+63.1579*EXP(-0.19*AY$58))/(Fperm_SI_Woolf2021!$E$9:$E$93-AY$58))*(AY$58-Fperm_SI_Woolf2021!$E$9:$E$93)/10))) + Fperm_SI_Woolf2021!$G$9:$G$93*EXP(-Fperm_SI_Woolf2021!$J$9:$J$93*$C153*IF(AY$58=Fperm_SI_Woolf2021!$E$9:$E$93,1,EXP(LN((1.1*(Fperm_SI_Woolf2021!$E$9:$E$93-AY$58)-63.1579*EXP(-0.19*Fperm_SI_Woolf2021!$E$9:$E$93)+63.1579*EXP(-0.19*AY$58))/(Fperm_SI_Woolf2021!$E$9:$E$93-AY$58))*(AY$58-Fperm_SI_Woolf2021!$E$9:$E$93)/10))) + Fperm_SI_Woolf2021!$H$9:$H$93*EXP(-Fperm_SI_Woolf2021!$K$9:$K$93*$C153*IF(AY$58=Fperm_SI_Woolf2021!$E$9:$E$93,1,EXP(LN((1.1*(Fperm_SI_Woolf2021!$E$9:$E$93-AY$58)-63.1579*EXP(-0.19*Fperm_SI_Woolf2021!$E$9:$E$93)+63.1579*EXP(-0.19*AY$58))/(Fperm_SI_Woolf2021!$E$9:$E$93-AY$58))*(AY$58-Fperm_SI_Woolf2021!$E$9:$E$93)/10))),Fperm_SI_Woolf2021!$D$9:$D$93))</f>
        <v>0.21866255882215554</v>
      </c>
      <c r="AZ153" s="51" cm="1">
        <f t="array" ref="AZ153">MIN(1,SLOPE(Fperm_SI_Woolf2021!$F$9:$F$93*EXP(-Fperm_SI_Woolf2021!$I$9:$I$93*$C153*IF(AZ$58=Fperm_SI_Woolf2021!$E$9:$E$93,1,EXP(LN((1.1*(Fperm_SI_Woolf2021!$E$9:$E$93-AZ$58)-63.1579*EXP(-0.19*Fperm_SI_Woolf2021!$E$9:$E$93)+63.1579*EXP(-0.19*AZ$58))/(Fperm_SI_Woolf2021!$E$9:$E$93-AZ$58))*(AZ$58-Fperm_SI_Woolf2021!$E$9:$E$93)/10))) + Fperm_SI_Woolf2021!$G$9:$G$93*EXP(-Fperm_SI_Woolf2021!$J$9:$J$93*$C153*IF(AZ$58=Fperm_SI_Woolf2021!$E$9:$E$93,1,EXP(LN((1.1*(Fperm_SI_Woolf2021!$E$9:$E$93-AZ$58)-63.1579*EXP(-0.19*Fperm_SI_Woolf2021!$E$9:$E$93)+63.1579*EXP(-0.19*AZ$58))/(Fperm_SI_Woolf2021!$E$9:$E$93-AZ$58))*(AZ$58-Fperm_SI_Woolf2021!$E$9:$E$93)/10))) + Fperm_SI_Woolf2021!$H$9:$H$93*EXP(-Fperm_SI_Woolf2021!$K$9:$K$93*$C153*IF(AZ$58=Fperm_SI_Woolf2021!$E$9:$E$93,1,EXP(LN((1.1*(Fperm_SI_Woolf2021!$E$9:$E$93-AZ$58)-63.1579*EXP(-0.19*Fperm_SI_Woolf2021!$E$9:$E$93)+63.1579*EXP(-0.19*AZ$58))/(Fperm_SI_Woolf2021!$E$9:$E$93-AZ$58))*(AZ$58-Fperm_SI_Woolf2021!$E$9:$E$93)/10))),Fperm_SI_Woolf2021!$D$9:$D$93)*AZ$57+INTERCEPT(Fperm_SI_Woolf2021!$F$9:$F$93*EXP(-Fperm_SI_Woolf2021!$I$9:$I$93*$C153*IF(AZ$58=Fperm_SI_Woolf2021!$E$9:$E$93,1,EXP(LN((1.1*(Fperm_SI_Woolf2021!$E$9:$E$93-AZ$58)-63.1579*EXP(-0.19*Fperm_SI_Woolf2021!$E$9:$E$93)+63.1579*EXP(-0.19*AZ$58))/(Fperm_SI_Woolf2021!$E$9:$E$93-AZ$58))*(AZ$58-Fperm_SI_Woolf2021!$E$9:$E$93)/10))) + Fperm_SI_Woolf2021!$G$9:$G$93*EXP(-Fperm_SI_Woolf2021!$J$9:$J$93*$C153*IF(AZ$58=Fperm_SI_Woolf2021!$E$9:$E$93,1,EXP(LN((1.1*(Fperm_SI_Woolf2021!$E$9:$E$93-AZ$58)-63.1579*EXP(-0.19*Fperm_SI_Woolf2021!$E$9:$E$93)+63.1579*EXP(-0.19*AZ$58))/(Fperm_SI_Woolf2021!$E$9:$E$93-AZ$58))*(AZ$58-Fperm_SI_Woolf2021!$E$9:$E$93)/10))) + Fperm_SI_Woolf2021!$H$9:$H$93*EXP(-Fperm_SI_Woolf2021!$K$9:$K$93*$C153*IF(AZ$58=Fperm_SI_Woolf2021!$E$9:$E$93,1,EXP(LN((1.1*(Fperm_SI_Woolf2021!$E$9:$E$93-AZ$58)-63.1579*EXP(-0.19*Fperm_SI_Woolf2021!$E$9:$E$93)+63.1579*EXP(-0.19*AZ$58))/(Fperm_SI_Woolf2021!$E$9:$E$93-AZ$58))*(AZ$58-Fperm_SI_Woolf2021!$E$9:$E$93)/10))),Fperm_SI_Woolf2021!$D$9:$D$93))</f>
        <v>0.20725916266132627</v>
      </c>
      <c r="BA153" s="51" cm="1">
        <f t="array" ref="BA153">MIN(1,SLOPE(Fperm_SI_Woolf2021!$F$9:$F$93*EXP(-Fperm_SI_Woolf2021!$I$9:$I$93*$C153*IF(BA$58=Fperm_SI_Woolf2021!$E$9:$E$93,1,EXP(LN((1.1*(Fperm_SI_Woolf2021!$E$9:$E$93-BA$58)-63.1579*EXP(-0.19*Fperm_SI_Woolf2021!$E$9:$E$93)+63.1579*EXP(-0.19*BA$58))/(Fperm_SI_Woolf2021!$E$9:$E$93-BA$58))*(BA$58-Fperm_SI_Woolf2021!$E$9:$E$93)/10))) + Fperm_SI_Woolf2021!$G$9:$G$93*EXP(-Fperm_SI_Woolf2021!$J$9:$J$93*$C153*IF(BA$58=Fperm_SI_Woolf2021!$E$9:$E$93,1,EXP(LN((1.1*(Fperm_SI_Woolf2021!$E$9:$E$93-BA$58)-63.1579*EXP(-0.19*Fperm_SI_Woolf2021!$E$9:$E$93)+63.1579*EXP(-0.19*BA$58))/(Fperm_SI_Woolf2021!$E$9:$E$93-BA$58))*(BA$58-Fperm_SI_Woolf2021!$E$9:$E$93)/10))) + Fperm_SI_Woolf2021!$H$9:$H$93*EXP(-Fperm_SI_Woolf2021!$K$9:$K$93*$C153*IF(BA$58=Fperm_SI_Woolf2021!$E$9:$E$93,1,EXP(LN((1.1*(Fperm_SI_Woolf2021!$E$9:$E$93-BA$58)-63.1579*EXP(-0.19*Fperm_SI_Woolf2021!$E$9:$E$93)+63.1579*EXP(-0.19*BA$58))/(Fperm_SI_Woolf2021!$E$9:$E$93-BA$58))*(BA$58-Fperm_SI_Woolf2021!$E$9:$E$93)/10))),Fperm_SI_Woolf2021!$D$9:$D$93)*BA$57+INTERCEPT(Fperm_SI_Woolf2021!$F$9:$F$93*EXP(-Fperm_SI_Woolf2021!$I$9:$I$93*$C153*IF(BA$58=Fperm_SI_Woolf2021!$E$9:$E$93,1,EXP(LN((1.1*(Fperm_SI_Woolf2021!$E$9:$E$93-BA$58)-63.1579*EXP(-0.19*Fperm_SI_Woolf2021!$E$9:$E$93)+63.1579*EXP(-0.19*BA$58))/(Fperm_SI_Woolf2021!$E$9:$E$93-BA$58))*(BA$58-Fperm_SI_Woolf2021!$E$9:$E$93)/10))) + Fperm_SI_Woolf2021!$G$9:$G$93*EXP(-Fperm_SI_Woolf2021!$J$9:$J$93*$C153*IF(BA$58=Fperm_SI_Woolf2021!$E$9:$E$93,1,EXP(LN((1.1*(Fperm_SI_Woolf2021!$E$9:$E$93-BA$58)-63.1579*EXP(-0.19*Fperm_SI_Woolf2021!$E$9:$E$93)+63.1579*EXP(-0.19*BA$58))/(Fperm_SI_Woolf2021!$E$9:$E$93-BA$58))*(BA$58-Fperm_SI_Woolf2021!$E$9:$E$93)/10))) + Fperm_SI_Woolf2021!$H$9:$H$93*EXP(-Fperm_SI_Woolf2021!$K$9:$K$93*$C153*IF(BA$58=Fperm_SI_Woolf2021!$E$9:$E$93,1,EXP(LN((1.1*(Fperm_SI_Woolf2021!$E$9:$E$93-BA$58)-63.1579*EXP(-0.19*Fperm_SI_Woolf2021!$E$9:$E$93)+63.1579*EXP(-0.19*BA$58))/(Fperm_SI_Woolf2021!$E$9:$E$93-BA$58))*(BA$58-Fperm_SI_Woolf2021!$E$9:$E$93)/10))),Fperm_SI_Woolf2021!$D$9:$D$93))</f>
        <v>0.19585576650049696</v>
      </c>
      <c r="BB153" s="51" cm="1">
        <f t="array" ref="BB153">MIN(1,SLOPE(Fperm_SI_Woolf2021!$F$9:$F$93*EXP(-Fperm_SI_Woolf2021!$I$9:$I$93*$C153*IF(BB$58=Fperm_SI_Woolf2021!$E$9:$E$93,1,EXP(LN((1.1*(Fperm_SI_Woolf2021!$E$9:$E$93-BB$58)-63.1579*EXP(-0.19*Fperm_SI_Woolf2021!$E$9:$E$93)+63.1579*EXP(-0.19*BB$58))/(Fperm_SI_Woolf2021!$E$9:$E$93-BB$58))*(BB$58-Fperm_SI_Woolf2021!$E$9:$E$93)/10))) + Fperm_SI_Woolf2021!$G$9:$G$93*EXP(-Fperm_SI_Woolf2021!$J$9:$J$93*$C153*IF(BB$58=Fperm_SI_Woolf2021!$E$9:$E$93,1,EXP(LN((1.1*(Fperm_SI_Woolf2021!$E$9:$E$93-BB$58)-63.1579*EXP(-0.19*Fperm_SI_Woolf2021!$E$9:$E$93)+63.1579*EXP(-0.19*BB$58))/(Fperm_SI_Woolf2021!$E$9:$E$93-BB$58))*(BB$58-Fperm_SI_Woolf2021!$E$9:$E$93)/10))) + Fperm_SI_Woolf2021!$H$9:$H$93*EXP(-Fperm_SI_Woolf2021!$K$9:$K$93*$C153*IF(BB$58=Fperm_SI_Woolf2021!$E$9:$E$93,1,EXP(LN((1.1*(Fperm_SI_Woolf2021!$E$9:$E$93-BB$58)-63.1579*EXP(-0.19*Fperm_SI_Woolf2021!$E$9:$E$93)+63.1579*EXP(-0.19*BB$58))/(Fperm_SI_Woolf2021!$E$9:$E$93-BB$58))*(BB$58-Fperm_SI_Woolf2021!$E$9:$E$93)/10))),Fperm_SI_Woolf2021!$D$9:$D$93)*BB$57+INTERCEPT(Fperm_SI_Woolf2021!$F$9:$F$93*EXP(-Fperm_SI_Woolf2021!$I$9:$I$93*$C153*IF(BB$58=Fperm_SI_Woolf2021!$E$9:$E$93,1,EXP(LN((1.1*(Fperm_SI_Woolf2021!$E$9:$E$93-BB$58)-63.1579*EXP(-0.19*Fperm_SI_Woolf2021!$E$9:$E$93)+63.1579*EXP(-0.19*BB$58))/(Fperm_SI_Woolf2021!$E$9:$E$93-BB$58))*(BB$58-Fperm_SI_Woolf2021!$E$9:$E$93)/10))) + Fperm_SI_Woolf2021!$G$9:$G$93*EXP(-Fperm_SI_Woolf2021!$J$9:$J$93*$C153*IF(BB$58=Fperm_SI_Woolf2021!$E$9:$E$93,1,EXP(LN((1.1*(Fperm_SI_Woolf2021!$E$9:$E$93-BB$58)-63.1579*EXP(-0.19*Fperm_SI_Woolf2021!$E$9:$E$93)+63.1579*EXP(-0.19*BB$58))/(Fperm_SI_Woolf2021!$E$9:$E$93-BB$58))*(BB$58-Fperm_SI_Woolf2021!$E$9:$E$93)/10))) + Fperm_SI_Woolf2021!$H$9:$H$93*EXP(-Fperm_SI_Woolf2021!$K$9:$K$93*$C153*IF(BB$58=Fperm_SI_Woolf2021!$E$9:$E$93,1,EXP(LN((1.1*(Fperm_SI_Woolf2021!$E$9:$E$93-BB$58)-63.1579*EXP(-0.19*Fperm_SI_Woolf2021!$E$9:$E$93)+63.1579*EXP(-0.19*BB$58))/(Fperm_SI_Woolf2021!$E$9:$E$93-BB$58))*(BB$58-Fperm_SI_Woolf2021!$E$9:$E$93)/10))),Fperm_SI_Woolf2021!$D$9:$D$93))</f>
        <v>0.18445237033966769</v>
      </c>
      <c r="BC153" s="51" cm="1">
        <f t="array" ref="BC153">MIN(1,SLOPE(Fperm_SI_Woolf2021!$F$9:$F$93*EXP(-Fperm_SI_Woolf2021!$I$9:$I$93*$C153*IF(BC$58=Fperm_SI_Woolf2021!$E$9:$E$93,1,EXP(LN((1.1*(Fperm_SI_Woolf2021!$E$9:$E$93-BC$58)-63.1579*EXP(-0.19*Fperm_SI_Woolf2021!$E$9:$E$93)+63.1579*EXP(-0.19*BC$58))/(Fperm_SI_Woolf2021!$E$9:$E$93-BC$58))*(BC$58-Fperm_SI_Woolf2021!$E$9:$E$93)/10))) + Fperm_SI_Woolf2021!$G$9:$G$93*EXP(-Fperm_SI_Woolf2021!$J$9:$J$93*$C153*IF(BC$58=Fperm_SI_Woolf2021!$E$9:$E$93,1,EXP(LN((1.1*(Fperm_SI_Woolf2021!$E$9:$E$93-BC$58)-63.1579*EXP(-0.19*Fperm_SI_Woolf2021!$E$9:$E$93)+63.1579*EXP(-0.19*BC$58))/(Fperm_SI_Woolf2021!$E$9:$E$93-BC$58))*(BC$58-Fperm_SI_Woolf2021!$E$9:$E$93)/10))) + Fperm_SI_Woolf2021!$H$9:$H$93*EXP(-Fperm_SI_Woolf2021!$K$9:$K$93*$C153*IF(BC$58=Fperm_SI_Woolf2021!$E$9:$E$93,1,EXP(LN((1.1*(Fperm_SI_Woolf2021!$E$9:$E$93-BC$58)-63.1579*EXP(-0.19*Fperm_SI_Woolf2021!$E$9:$E$93)+63.1579*EXP(-0.19*BC$58))/(Fperm_SI_Woolf2021!$E$9:$E$93-BC$58))*(BC$58-Fperm_SI_Woolf2021!$E$9:$E$93)/10))),Fperm_SI_Woolf2021!$D$9:$D$93)*BC$57+INTERCEPT(Fperm_SI_Woolf2021!$F$9:$F$93*EXP(-Fperm_SI_Woolf2021!$I$9:$I$93*$C153*IF(BC$58=Fperm_SI_Woolf2021!$E$9:$E$93,1,EXP(LN((1.1*(Fperm_SI_Woolf2021!$E$9:$E$93-BC$58)-63.1579*EXP(-0.19*Fperm_SI_Woolf2021!$E$9:$E$93)+63.1579*EXP(-0.19*BC$58))/(Fperm_SI_Woolf2021!$E$9:$E$93-BC$58))*(BC$58-Fperm_SI_Woolf2021!$E$9:$E$93)/10))) + Fperm_SI_Woolf2021!$G$9:$G$93*EXP(-Fperm_SI_Woolf2021!$J$9:$J$93*$C153*IF(BC$58=Fperm_SI_Woolf2021!$E$9:$E$93,1,EXP(LN((1.1*(Fperm_SI_Woolf2021!$E$9:$E$93-BC$58)-63.1579*EXP(-0.19*Fperm_SI_Woolf2021!$E$9:$E$93)+63.1579*EXP(-0.19*BC$58))/(Fperm_SI_Woolf2021!$E$9:$E$93-BC$58))*(BC$58-Fperm_SI_Woolf2021!$E$9:$E$93)/10))) + Fperm_SI_Woolf2021!$H$9:$H$93*EXP(-Fperm_SI_Woolf2021!$K$9:$K$93*$C153*IF(BC$58=Fperm_SI_Woolf2021!$E$9:$E$93,1,EXP(LN((1.1*(Fperm_SI_Woolf2021!$E$9:$E$93-BC$58)-63.1579*EXP(-0.19*Fperm_SI_Woolf2021!$E$9:$E$93)+63.1579*EXP(-0.19*BC$58))/(Fperm_SI_Woolf2021!$E$9:$E$93-BC$58))*(BC$58-Fperm_SI_Woolf2021!$E$9:$E$93)/10))),Fperm_SI_Woolf2021!$D$9:$D$93))</f>
        <v>0.17304897417883841</v>
      </c>
      <c r="BD153" s="51" cm="1">
        <f t="array" ref="BD153">MIN(1,SLOPE(Fperm_SI_Woolf2021!$F$9:$F$93*EXP(-Fperm_SI_Woolf2021!$I$9:$I$93*$C153*IF(BD$58=Fperm_SI_Woolf2021!$E$9:$E$93,1,EXP(LN((1.1*(Fperm_SI_Woolf2021!$E$9:$E$93-BD$58)-63.1579*EXP(-0.19*Fperm_SI_Woolf2021!$E$9:$E$93)+63.1579*EXP(-0.19*BD$58))/(Fperm_SI_Woolf2021!$E$9:$E$93-BD$58))*(BD$58-Fperm_SI_Woolf2021!$E$9:$E$93)/10))) + Fperm_SI_Woolf2021!$G$9:$G$93*EXP(-Fperm_SI_Woolf2021!$J$9:$J$93*$C153*IF(BD$58=Fperm_SI_Woolf2021!$E$9:$E$93,1,EXP(LN((1.1*(Fperm_SI_Woolf2021!$E$9:$E$93-BD$58)-63.1579*EXP(-0.19*Fperm_SI_Woolf2021!$E$9:$E$93)+63.1579*EXP(-0.19*BD$58))/(Fperm_SI_Woolf2021!$E$9:$E$93-BD$58))*(BD$58-Fperm_SI_Woolf2021!$E$9:$E$93)/10))) + Fperm_SI_Woolf2021!$H$9:$H$93*EXP(-Fperm_SI_Woolf2021!$K$9:$K$93*$C153*IF(BD$58=Fperm_SI_Woolf2021!$E$9:$E$93,1,EXP(LN((1.1*(Fperm_SI_Woolf2021!$E$9:$E$93-BD$58)-63.1579*EXP(-0.19*Fperm_SI_Woolf2021!$E$9:$E$93)+63.1579*EXP(-0.19*BD$58))/(Fperm_SI_Woolf2021!$E$9:$E$93-BD$58))*(BD$58-Fperm_SI_Woolf2021!$E$9:$E$93)/10))),Fperm_SI_Woolf2021!$D$9:$D$93)*BD$57+INTERCEPT(Fperm_SI_Woolf2021!$F$9:$F$93*EXP(-Fperm_SI_Woolf2021!$I$9:$I$93*$C153*IF(BD$58=Fperm_SI_Woolf2021!$E$9:$E$93,1,EXP(LN((1.1*(Fperm_SI_Woolf2021!$E$9:$E$93-BD$58)-63.1579*EXP(-0.19*Fperm_SI_Woolf2021!$E$9:$E$93)+63.1579*EXP(-0.19*BD$58))/(Fperm_SI_Woolf2021!$E$9:$E$93-BD$58))*(BD$58-Fperm_SI_Woolf2021!$E$9:$E$93)/10))) + Fperm_SI_Woolf2021!$G$9:$G$93*EXP(-Fperm_SI_Woolf2021!$J$9:$J$93*$C153*IF(BD$58=Fperm_SI_Woolf2021!$E$9:$E$93,1,EXP(LN((1.1*(Fperm_SI_Woolf2021!$E$9:$E$93-BD$58)-63.1579*EXP(-0.19*Fperm_SI_Woolf2021!$E$9:$E$93)+63.1579*EXP(-0.19*BD$58))/(Fperm_SI_Woolf2021!$E$9:$E$93-BD$58))*(BD$58-Fperm_SI_Woolf2021!$E$9:$E$93)/10))) + Fperm_SI_Woolf2021!$H$9:$H$93*EXP(-Fperm_SI_Woolf2021!$K$9:$K$93*$C153*IF(BD$58=Fperm_SI_Woolf2021!$E$9:$E$93,1,EXP(LN((1.1*(Fperm_SI_Woolf2021!$E$9:$E$93-BD$58)-63.1579*EXP(-0.19*Fperm_SI_Woolf2021!$E$9:$E$93)+63.1579*EXP(-0.19*BD$58))/(Fperm_SI_Woolf2021!$E$9:$E$93-BD$58))*(BD$58-Fperm_SI_Woolf2021!$E$9:$E$93)/10))),Fperm_SI_Woolf2021!$D$9:$D$93))</f>
        <v>0.16164557801800911</v>
      </c>
      <c r="BE153" s="51" cm="1">
        <f t="array" ref="BE153">MIN(1,SLOPE(Fperm_SI_Woolf2021!$F$9:$F$93*EXP(-Fperm_SI_Woolf2021!$I$9:$I$93*$C153*IF(BE$58=Fperm_SI_Woolf2021!$E$9:$E$93,1,EXP(LN((1.1*(Fperm_SI_Woolf2021!$E$9:$E$93-BE$58)-63.1579*EXP(-0.19*Fperm_SI_Woolf2021!$E$9:$E$93)+63.1579*EXP(-0.19*BE$58))/(Fperm_SI_Woolf2021!$E$9:$E$93-BE$58))*(BE$58-Fperm_SI_Woolf2021!$E$9:$E$93)/10))) + Fperm_SI_Woolf2021!$G$9:$G$93*EXP(-Fperm_SI_Woolf2021!$J$9:$J$93*$C153*IF(BE$58=Fperm_SI_Woolf2021!$E$9:$E$93,1,EXP(LN((1.1*(Fperm_SI_Woolf2021!$E$9:$E$93-BE$58)-63.1579*EXP(-0.19*Fperm_SI_Woolf2021!$E$9:$E$93)+63.1579*EXP(-0.19*BE$58))/(Fperm_SI_Woolf2021!$E$9:$E$93-BE$58))*(BE$58-Fperm_SI_Woolf2021!$E$9:$E$93)/10))) + Fperm_SI_Woolf2021!$H$9:$H$93*EXP(-Fperm_SI_Woolf2021!$K$9:$K$93*$C153*IF(BE$58=Fperm_SI_Woolf2021!$E$9:$E$93,1,EXP(LN((1.1*(Fperm_SI_Woolf2021!$E$9:$E$93-BE$58)-63.1579*EXP(-0.19*Fperm_SI_Woolf2021!$E$9:$E$93)+63.1579*EXP(-0.19*BE$58))/(Fperm_SI_Woolf2021!$E$9:$E$93-BE$58))*(BE$58-Fperm_SI_Woolf2021!$E$9:$E$93)/10))),Fperm_SI_Woolf2021!$D$9:$D$93)*BE$57+INTERCEPT(Fperm_SI_Woolf2021!$F$9:$F$93*EXP(-Fperm_SI_Woolf2021!$I$9:$I$93*$C153*IF(BE$58=Fperm_SI_Woolf2021!$E$9:$E$93,1,EXP(LN((1.1*(Fperm_SI_Woolf2021!$E$9:$E$93-BE$58)-63.1579*EXP(-0.19*Fperm_SI_Woolf2021!$E$9:$E$93)+63.1579*EXP(-0.19*BE$58))/(Fperm_SI_Woolf2021!$E$9:$E$93-BE$58))*(BE$58-Fperm_SI_Woolf2021!$E$9:$E$93)/10))) + Fperm_SI_Woolf2021!$G$9:$G$93*EXP(-Fperm_SI_Woolf2021!$J$9:$J$93*$C153*IF(BE$58=Fperm_SI_Woolf2021!$E$9:$E$93,1,EXP(LN((1.1*(Fperm_SI_Woolf2021!$E$9:$E$93-BE$58)-63.1579*EXP(-0.19*Fperm_SI_Woolf2021!$E$9:$E$93)+63.1579*EXP(-0.19*BE$58))/(Fperm_SI_Woolf2021!$E$9:$E$93-BE$58))*(BE$58-Fperm_SI_Woolf2021!$E$9:$E$93)/10))) + Fperm_SI_Woolf2021!$H$9:$H$93*EXP(-Fperm_SI_Woolf2021!$K$9:$K$93*$C153*IF(BE$58=Fperm_SI_Woolf2021!$E$9:$E$93,1,EXP(LN((1.1*(Fperm_SI_Woolf2021!$E$9:$E$93-BE$58)-63.1579*EXP(-0.19*Fperm_SI_Woolf2021!$E$9:$E$93)+63.1579*EXP(-0.19*BE$58))/(Fperm_SI_Woolf2021!$E$9:$E$93-BE$58))*(BE$58-Fperm_SI_Woolf2021!$E$9:$E$93)/10))),Fperm_SI_Woolf2021!$D$9:$D$93))</f>
        <v>0.15024218185717983</v>
      </c>
      <c r="BF153" s="51" cm="1">
        <f t="array" ref="BF153">MIN(1,SLOPE(Fperm_SI_Woolf2021!$F$9:$F$93*EXP(-Fperm_SI_Woolf2021!$I$9:$I$93*$C153*IF(BF$58=Fperm_SI_Woolf2021!$E$9:$E$93,1,EXP(LN((1.1*(Fperm_SI_Woolf2021!$E$9:$E$93-BF$58)-63.1579*EXP(-0.19*Fperm_SI_Woolf2021!$E$9:$E$93)+63.1579*EXP(-0.19*BF$58))/(Fperm_SI_Woolf2021!$E$9:$E$93-BF$58))*(BF$58-Fperm_SI_Woolf2021!$E$9:$E$93)/10))) + Fperm_SI_Woolf2021!$G$9:$G$93*EXP(-Fperm_SI_Woolf2021!$J$9:$J$93*$C153*IF(BF$58=Fperm_SI_Woolf2021!$E$9:$E$93,1,EXP(LN((1.1*(Fperm_SI_Woolf2021!$E$9:$E$93-BF$58)-63.1579*EXP(-0.19*Fperm_SI_Woolf2021!$E$9:$E$93)+63.1579*EXP(-0.19*BF$58))/(Fperm_SI_Woolf2021!$E$9:$E$93-BF$58))*(BF$58-Fperm_SI_Woolf2021!$E$9:$E$93)/10))) + Fperm_SI_Woolf2021!$H$9:$H$93*EXP(-Fperm_SI_Woolf2021!$K$9:$K$93*$C153*IF(BF$58=Fperm_SI_Woolf2021!$E$9:$E$93,1,EXP(LN((1.1*(Fperm_SI_Woolf2021!$E$9:$E$93-BF$58)-63.1579*EXP(-0.19*Fperm_SI_Woolf2021!$E$9:$E$93)+63.1579*EXP(-0.19*BF$58))/(Fperm_SI_Woolf2021!$E$9:$E$93-BF$58))*(BF$58-Fperm_SI_Woolf2021!$E$9:$E$93)/10))),Fperm_SI_Woolf2021!$D$9:$D$93)*BF$57+INTERCEPT(Fperm_SI_Woolf2021!$F$9:$F$93*EXP(-Fperm_SI_Woolf2021!$I$9:$I$93*$C153*IF(BF$58=Fperm_SI_Woolf2021!$E$9:$E$93,1,EXP(LN((1.1*(Fperm_SI_Woolf2021!$E$9:$E$93-BF$58)-63.1579*EXP(-0.19*Fperm_SI_Woolf2021!$E$9:$E$93)+63.1579*EXP(-0.19*BF$58))/(Fperm_SI_Woolf2021!$E$9:$E$93-BF$58))*(BF$58-Fperm_SI_Woolf2021!$E$9:$E$93)/10))) + Fperm_SI_Woolf2021!$G$9:$G$93*EXP(-Fperm_SI_Woolf2021!$J$9:$J$93*$C153*IF(BF$58=Fperm_SI_Woolf2021!$E$9:$E$93,1,EXP(LN((1.1*(Fperm_SI_Woolf2021!$E$9:$E$93-BF$58)-63.1579*EXP(-0.19*Fperm_SI_Woolf2021!$E$9:$E$93)+63.1579*EXP(-0.19*BF$58))/(Fperm_SI_Woolf2021!$E$9:$E$93-BF$58))*(BF$58-Fperm_SI_Woolf2021!$E$9:$E$93)/10))) + Fperm_SI_Woolf2021!$H$9:$H$93*EXP(-Fperm_SI_Woolf2021!$K$9:$K$93*$C153*IF(BF$58=Fperm_SI_Woolf2021!$E$9:$E$93,1,EXP(LN((1.1*(Fperm_SI_Woolf2021!$E$9:$E$93-BF$58)-63.1579*EXP(-0.19*Fperm_SI_Woolf2021!$E$9:$E$93)+63.1579*EXP(-0.19*BF$58))/(Fperm_SI_Woolf2021!$E$9:$E$93-BF$58))*(BF$58-Fperm_SI_Woolf2021!$E$9:$E$93)/10))),Fperm_SI_Woolf2021!$D$9:$D$93))</f>
        <v>0.13883878569635055</v>
      </c>
      <c r="BG153" s="51" cm="1">
        <f t="array" ref="BG153">MIN(1,SLOPE(Fperm_SI_Woolf2021!$F$9:$F$93*EXP(-Fperm_SI_Woolf2021!$I$9:$I$93*$C153*IF(BG$58=Fperm_SI_Woolf2021!$E$9:$E$93,1,EXP(LN((1.1*(Fperm_SI_Woolf2021!$E$9:$E$93-BG$58)-63.1579*EXP(-0.19*Fperm_SI_Woolf2021!$E$9:$E$93)+63.1579*EXP(-0.19*BG$58))/(Fperm_SI_Woolf2021!$E$9:$E$93-BG$58))*(BG$58-Fperm_SI_Woolf2021!$E$9:$E$93)/10))) + Fperm_SI_Woolf2021!$G$9:$G$93*EXP(-Fperm_SI_Woolf2021!$J$9:$J$93*$C153*IF(BG$58=Fperm_SI_Woolf2021!$E$9:$E$93,1,EXP(LN((1.1*(Fperm_SI_Woolf2021!$E$9:$E$93-BG$58)-63.1579*EXP(-0.19*Fperm_SI_Woolf2021!$E$9:$E$93)+63.1579*EXP(-0.19*BG$58))/(Fperm_SI_Woolf2021!$E$9:$E$93-BG$58))*(BG$58-Fperm_SI_Woolf2021!$E$9:$E$93)/10))) + Fperm_SI_Woolf2021!$H$9:$H$93*EXP(-Fperm_SI_Woolf2021!$K$9:$K$93*$C153*IF(BG$58=Fperm_SI_Woolf2021!$E$9:$E$93,1,EXP(LN((1.1*(Fperm_SI_Woolf2021!$E$9:$E$93-BG$58)-63.1579*EXP(-0.19*Fperm_SI_Woolf2021!$E$9:$E$93)+63.1579*EXP(-0.19*BG$58))/(Fperm_SI_Woolf2021!$E$9:$E$93-BG$58))*(BG$58-Fperm_SI_Woolf2021!$E$9:$E$93)/10))),Fperm_SI_Woolf2021!$D$9:$D$93)*BG$57+INTERCEPT(Fperm_SI_Woolf2021!$F$9:$F$93*EXP(-Fperm_SI_Woolf2021!$I$9:$I$93*$C153*IF(BG$58=Fperm_SI_Woolf2021!$E$9:$E$93,1,EXP(LN((1.1*(Fperm_SI_Woolf2021!$E$9:$E$93-BG$58)-63.1579*EXP(-0.19*Fperm_SI_Woolf2021!$E$9:$E$93)+63.1579*EXP(-0.19*BG$58))/(Fperm_SI_Woolf2021!$E$9:$E$93-BG$58))*(BG$58-Fperm_SI_Woolf2021!$E$9:$E$93)/10))) + Fperm_SI_Woolf2021!$G$9:$G$93*EXP(-Fperm_SI_Woolf2021!$J$9:$J$93*$C153*IF(BG$58=Fperm_SI_Woolf2021!$E$9:$E$93,1,EXP(LN((1.1*(Fperm_SI_Woolf2021!$E$9:$E$93-BG$58)-63.1579*EXP(-0.19*Fperm_SI_Woolf2021!$E$9:$E$93)+63.1579*EXP(-0.19*BG$58))/(Fperm_SI_Woolf2021!$E$9:$E$93-BG$58))*(BG$58-Fperm_SI_Woolf2021!$E$9:$E$93)/10))) + Fperm_SI_Woolf2021!$H$9:$H$93*EXP(-Fperm_SI_Woolf2021!$K$9:$K$93*$C153*IF(BG$58=Fperm_SI_Woolf2021!$E$9:$E$93,1,EXP(LN((1.1*(Fperm_SI_Woolf2021!$E$9:$E$93-BG$58)-63.1579*EXP(-0.19*Fperm_SI_Woolf2021!$E$9:$E$93)+63.1579*EXP(-0.19*BG$58))/(Fperm_SI_Woolf2021!$E$9:$E$93-BG$58))*(BG$58-Fperm_SI_Woolf2021!$E$9:$E$93)/10))),Fperm_SI_Woolf2021!$D$9:$D$93))</f>
        <v>0.12743538953552125</v>
      </c>
      <c r="BH153" s="51" cm="1">
        <f t="array" ref="BH153">MIN(1,SLOPE(Fperm_SI_Woolf2021!$F$9:$F$93*EXP(-Fperm_SI_Woolf2021!$I$9:$I$93*$C153*IF(BH$58=Fperm_SI_Woolf2021!$E$9:$E$93,1,EXP(LN((1.1*(Fperm_SI_Woolf2021!$E$9:$E$93-BH$58)-63.1579*EXP(-0.19*Fperm_SI_Woolf2021!$E$9:$E$93)+63.1579*EXP(-0.19*BH$58))/(Fperm_SI_Woolf2021!$E$9:$E$93-BH$58))*(BH$58-Fperm_SI_Woolf2021!$E$9:$E$93)/10))) + Fperm_SI_Woolf2021!$G$9:$G$93*EXP(-Fperm_SI_Woolf2021!$J$9:$J$93*$C153*IF(BH$58=Fperm_SI_Woolf2021!$E$9:$E$93,1,EXP(LN((1.1*(Fperm_SI_Woolf2021!$E$9:$E$93-BH$58)-63.1579*EXP(-0.19*Fperm_SI_Woolf2021!$E$9:$E$93)+63.1579*EXP(-0.19*BH$58))/(Fperm_SI_Woolf2021!$E$9:$E$93-BH$58))*(BH$58-Fperm_SI_Woolf2021!$E$9:$E$93)/10))) + Fperm_SI_Woolf2021!$H$9:$H$93*EXP(-Fperm_SI_Woolf2021!$K$9:$K$93*$C153*IF(BH$58=Fperm_SI_Woolf2021!$E$9:$E$93,1,EXP(LN((1.1*(Fperm_SI_Woolf2021!$E$9:$E$93-BH$58)-63.1579*EXP(-0.19*Fperm_SI_Woolf2021!$E$9:$E$93)+63.1579*EXP(-0.19*BH$58))/(Fperm_SI_Woolf2021!$E$9:$E$93-BH$58))*(BH$58-Fperm_SI_Woolf2021!$E$9:$E$93)/10))),Fperm_SI_Woolf2021!$D$9:$D$93)*BH$57+INTERCEPT(Fperm_SI_Woolf2021!$F$9:$F$93*EXP(-Fperm_SI_Woolf2021!$I$9:$I$93*$C153*IF(BH$58=Fperm_SI_Woolf2021!$E$9:$E$93,1,EXP(LN((1.1*(Fperm_SI_Woolf2021!$E$9:$E$93-BH$58)-63.1579*EXP(-0.19*Fperm_SI_Woolf2021!$E$9:$E$93)+63.1579*EXP(-0.19*BH$58))/(Fperm_SI_Woolf2021!$E$9:$E$93-BH$58))*(BH$58-Fperm_SI_Woolf2021!$E$9:$E$93)/10))) + Fperm_SI_Woolf2021!$G$9:$G$93*EXP(-Fperm_SI_Woolf2021!$J$9:$J$93*$C153*IF(BH$58=Fperm_SI_Woolf2021!$E$9:$E$93,1,EXP(LN((1.1*(Fperm_SI_Woolf2021!$E$9:$E$93-BH$58)-63.1579*EXP(-0.19*Fperm_SI_Woolf2021!$E$9:$E$93)+63.1579*EXP(-0.19*BH$58))/(Fperm_SI_Woolf2021!$E$9:$E$93-BH$58))*(BH$58-Fperm_SI_Woolf2021!$E$9:$E$93)/10))) + Fperm_SI_Woolf2021!$H$9:$H$93*EXP(-Fperm_SI_Woolf2021!$K$9:$K$93*$C153*IF(BH$58=Fperm_SI_Woolf2021!$E$9:$E$93,1,EXP(LN((1.1*(Fperm_SI_Woolf2021!$E$9:$E$93-BH$58)-63.1579*EXP(-0.19*Fperm_SI_Woolf2021!$E$9:$E$93)+63.1579*EXP(-0.19*BH$58))/(Fperm_SI_Woolf2021!$E$9:$E$93-BH$58))*(BH$58-Fperm_SI_Woolf2021!$E$9:$E$93)/10))),Fperm_SI_Woolf2021!$D$9:$D$93))</f>
        <v>0.11603199337469194</v>
      </c>
      <c r="BI153" s="51" cm="1">
        <f t="array" ref="BI153">MIN(1,SLOPE(Fperm_SI_Woolf2021!$F$9:$F$93*EXP(-Fperm_SI_Woolf2021!$I$9:$I$93*$C153*IF(BI$58=Fperm_SI_Woolf2021!$E$9:$E$93,1,EXP(LN((1.1*(Fperm_SI_Woolf2021!$E$9:$E$93-BI$58)-63.1579*EXP(-0.19*Fperm_SI_Woolf2021!$E$9:$E$93)+63.1579*EXP(-0.19*BI$58))/(Fperm_SI_Woolf2021!$E$9:$E$93-BI$58))*(BI$58-Fperm_SI_Woolf2021!$E$9:$E$93)/10))) + Fperm_SI_Woolf2021!$G$9:$G$93*EXP(-Fperm_SI_Woolf2021!$J$9:$J$93*$C153*IF(BI$58=Fperm_SI_Woolf2021!$E$9:$E$93,1,EXP(LN((1.1*(Fperm_SI_Woolf2021!$E$9:$E$93-BI$58)-63.1579*EXP(-0.19*Fperm_SI_Woolf2021!$E$9:$E$93)+63.1579*EXP(-0.19*BI$58))/(Fperm_SI_Woolf2021!$E$9:$E$93-BI$58))*(BI$58-Fperm_SI_Woolf2021!$E$9:$E$93)/10))) + Fperm_SI_Woolf2021!$H$9:$H$93*EXP(-Fperm_SI_Woolf2021!$K$9:$K$93*$C153*IF(BI$58=Fperm_SI_Woolf2021!$E$9:$E$93,1,EXP(LN((1.1*(Fperm_SI_Woolf2021!$E$9:$E$93-BI$58)-63.1579*EXP(-0.19*Fperm_SI_Woolf2021!$E$9:$E$93)+63.1579*EXP(-0.19*BI$58))/(Fperm_SI_Woolf2021!$E$9:$E$93-BI$58))*(BI$58-Fperm_SI_Woolf2021!$E$9:$E$93)/10))),Fperm_SI_Woolf2021!$D$9:$D$93)*BI$57+INTERCEPT(Fperm_SI_Woolf2021!$F$9:$F$93*EXP(-Fperm_SI_Woolf2021!$I$9:$I$93*$C153*IF(BI$58=Fperm_SI_Woolf2021!$E$9:$E$93,1,EXP(LN((1.1*(Fperm_SI_Woolf2021!$E$9:$E$93-BI$58)-63.1579*EXP(-0.19*Fperm_SI_Woolf2021!$E$9:$E$93)+63.1579*EXP(-0.19*BI$58))/(Fperm_SI_Woolf2021!$E$9:$E$93-BI$58))*(BI$58-Fperm_SI_Woolf2021!$E$9:$E$93)/10))) + Fperm_SI_Woolf2021!$G$9:$G$93*EXP(-Fperm_SI_Woolf2021!$J$9:$J$93*$C153*IF(BI$58=Fperm_SI_Woolf2021!$E$9:$E$93,1,EXP(LN((1.1*(Fperm_SI_Woolf2021!$E$9:$E$93-BI$58)-63.1579*EXP(-0.19*Fperm_SI_Woolf2021!$E$9:$E$93)+63.1579*EXP(-0.19*BI$58))/(Fperm_SI_Woolf2021!$E$9:$E$93-BI$58))*(BI$58-Fperm_SI_Woolf2021!$E$9:$E$93)/10))) + Fperm_SI_Woolf2021!$H$9:$H$93*EXP(-Fperm_SI_Woolf2021!$K$9:$K$93*$C153*IF(BI$58=Fperm_SI_Woolf2021!$E$9:$E$93,1,EXP(LN((1.1*(Fperm_SI_Woolf2021!$E$9:$E$93-BI$58)-63.1579*EXP(-0.19*Fperm_SI_Woolf2021!$E$9:$E$93)+63.1579*EXP(-0.19*BI$58))/(Fperm_SI_Woolf2021!$E$9:$E$93-BI$58))*(BI$58-Fperm_SI_Woolf2021!$E$9:$E$93)/10))),Fperm_SI_Woolf2021!$D$9:$D$93))</f>
        <v>0.10462859721386264</v>
      </c>
      <c r="BJ153" s="51" cm="1">
        <f t="array" ref="BJ153">MIN(1,SLOPE(Fperm_SI_Woolf2021!$F$9:$F$93*EXP(-Fperm_SI_Woolf2021!$I$9:$I$93*$C153*IF(BJ$58=Fperm_SI_Woolf2021!$E$9:$E$93,1,EXP(LN((1.1*(Fperm_SI_Woolf2021!$E$9:$E$93-BJ$58)-63.1579*EXP(-0.19*Fperm_SI_Woolf2021!$E$9:$E$93)+63.1579*EXP(-0.19*BJ$58))/(Fperm_SI_Woolf2021!$E$9:$E$93-BJ$58))*(BJ$58-Fperm_SI_Woolf2021!$E$9:$E$93)/10))) + Fperm_SI_Woolf2021!$G$9:$G$93*EXP(-Fperm_SI_Woolf2021!$J$9:$J$93*$C153*IF(BJ$58=Fperm_SI_Woolf2021!$E$9:$E$93,1,EXP(LN((1.1*(Fperm_SI_Woolf2021!$E$9:$E$93-BJ$58)-63.1579*EXP(-0.19*Fperm_SI_Woolf2021!$E$9:$E$93)+63.1579*EXP(-0.19*BJ$58))/(Fperm_SI_Woolf2021!$E$9:$E$93-BJ$58))*(BJ$58-Fperm_SI_Woolf2021!$E$9:$E$93)/10))) + Fperm_SI_Woolf2021!$H$9:$H$93*EXP(-Fperm_SI_Woolf2021!$K$9:$K$93*$C153*IF(BJ$58=Fperm_SI_Woolf2021!$E$9:$E$93,1,EXP(LN((1.1*(Fperm_SI_Woolf2021!$E$9:$E$93-BJ$58)-63.1579*EXP(-0.19*Fperm_SI_Woolf2021!$E$9:$E$93)+63.1579*EXP(-0.19*BJ$58))/(Fperm_SI_Woolf2021!$E$9:$E$93-BJ$58))*(BJ$58-Fperm_SI_Woolf2021!$E$9:$E$93)/10))),Fperm_SI_Woolf2021!$D$9:$D$93)*BJ$57+INTERCEPT(Fperm_SI_Woolf2021!$F$9:$F$93*EXP(-Fperm_SI_Woolf2021!$I$9:$I$93*$C153*IF(BJ$58=Fperm_SI_Woolf2021!$E$9:$E$93,1,EXP(LN((1.1*(Fperm_SI_Woolf2021!$E$9:$E$93-BJ$58)-63.1579*EXP(-0.19*Fperm_SI_Woolf2021!$E$9:$E$93)+63.1579*EXP(-0.19*BJ$58))/(Fperm_SI_Woolf2021!$E$9:$E$93-BJ$58))*(BJ$58-Fperm_SI_Woolf2021!$E$9:$E$93)/10))) + Fperm_SI_Woolf2021!$G$9:$G$93*EXP(-Fperm_SI_Woolf2021!$J$9:$J$93*$C153*IF(BJ$58=Fperm_SI_Woolf2021!$E$9:$E$93,1,EXP(LN((1.1*(Fperm_SI_Woolf2021!$E$9:$E$93-BJ$58)-63.1579*EXP(-0.19*Fperm_SI_Woolf2021!$E$9:$E$93)+63.1579*EXP(-0.19*BJ$58))/(Fperm_SI_Woolf2021!$E$9:$E$93-BJ$58))*(BJ$58-Fperm_SI_Woolf2021!$E$9:$E$93)/10))) + Fperm_SI_Woolf2021!$H$9:$H$93*EXP(-Fperm_SI_Woolf2021!$K$9:$K$93*$C153*IF(BJ$58=Fperm_SI_Woolf2021!$E$9:$E$93,1,EXP(LN((1.1*(Fperm_SI_Woolf2021!$E$9:$E$93-BJ$58)-63.1579*EXP(-0.19*Fperm_SI_Woolf2021!$E$9:$E$93)+63.1579*EXP(-0.19*BJ$58))/(Fperm_SI_Woolf2021!$E$9:$E$93-BJ$58))*(BJ$58-Fperm_SI_Woolf2021!$E$9:$E$93)/10))),Fperm_SI_Woolf2021!$D$9:$D$93))</f>
        <v>9.3225201053033335E-2</v>
      </c>
      <c r="BK153" s="51" cm="1">
        <f t="array" ref="BK153">MIN(1,SLOPE(Fperm_SI_Woolf2021!$F$9:$F$93*EXP(-Fperm_SI_Woolf2021!$I$9:$I$93*$C153*IF(BK$58=Fperm_SI_Woolf2021!$E$9:$E$93,1,EXP(LN((1.1*(Fperm_SI_Woolf2021!$E$9:$E$93-BK$58)-63.1579*EXP(-0.19*Fperm_SI_Woolf2021!$E$9:$E$93)+63.1579*EXP(-0.19*BK$58))/(Fperm_SI_Woolf2021!$E$9:$E$93-BK$58))*(BK$58-Fperm_SI_Woolf2021!$E$9:$E$93)/10))) + Fperm_SI_Woolf2021!$G$9:$G$93*EXP(-Fperm_SI_Woolf2021!$J$9:$J$93*$C153*IF(BK$58=Fperm_SI_Woolf2021!$E$9:$E$93,1,EXP(LN((1.1*(Fperm_SI_Woolf2021!$E$9:$E$93-BK$58)-63.1579*EXP(-0.19*Fperm_SI_Woolf2021!$E$9:$E$93)+63.1579*EXP(-0.19*BK$58))/(Fperm_SI_Woolf2021!$E$9:$E$93-BK$58))*(BK$58-Fperm_SI_Woolf2021!$E$9:$E$93)/10))) + Fperm_SI_Woolf2021!$H$9:$H$93*EXP(-Fperm_SI_Woolf2021!$K$9:$K$93*$C153*IF(BK$58=Fperm_SI_Woolf2021!$E$9:$E$93,1,EXP(LN((1.1*(Fperm_SI_Woolf2021!$E$9:$E$93-BK$58)-63.1579*EXP(-0.19*Fperm_SI_Woolf2021!$E$9:$E$93)+63.1579*EXP(-0.19*BK$58))/(Fperm_SI_Woolf2021!$E$9:$E$93-BK$58))*(BK$58-Fperm_SI_Woolf2021!$E$9:$E$93)/10))),Fperm_SI_Woolf2021!$D$9:$D$93)*BK$57+INTERCEPT(Fperm_SI_Woolf2021!$F$9:$F$93*EXP(-Fperm_SI_Woolf2021!$I$9:$I$93*$C153*IF(BK$58=Fperm_SI_Woolf2021!$E$9:$E$93,1,EXP(LN((1.1*(Fperm_SI_Woolf2021!$E$9:$E$93-BK$58)-63.1579*EXP(-0.19*Fperm_SI_Woolf2021!$E$9:$E$93)+63.1579*EXP(-0.19*BK$58))/(Fperm_SI_Woolf2021!$E$9:$E$93-BK$58))*(BK$58-Fperm_SI_Woolf2021!$E$9:$E$93)/10))) + Fperm_SI_Woolf2021!$G$9:$G$93*EXP(-Fperm_SI_Woolf2021!$J$9:$J$93*$C153*IF(BK$58=Fperm_SI_Woolf2021!$E$9:$E$93,1,EXP(LN((1.1*(Fperm_SI_Woolf2021!$E$9:$E$93-BK$58)-63.1579*EXP(-0.19*Fperm_SI_Woolf2021!$E$9:$E$93)+63.1579*EXP(-0.19*BK$58))/(Fperm_SI_Woolf2021!$E$9:$E$93-BK$58))*(BK$58-Fperm_SI_Woolf2021!$E$9:$E$93)/10))) + Fperm_SI_Woolf2021!$H$9:$H$93*EXP(-Fperm_SI_Woolf2021!$K$9:$K$93*$C153*IF(BK$58=Fperm_SI_Woolf2021!$E$9:$E$93,1,EXP(LN((1.1*(Fperm_SI_Woolf2021!$E$9:$E$93-BK$58)-63.1579*EXP(-0.19*Fperm_SI_Woolf2021!$E$9:$E$93)+63.1579*EXP(-0.19*BK$58))/(Fperm_SI_Woolf2021!$E$9:$E$93-BK$58))*(BK$58-Fperm_SI_Woolf2021!$E$9:$E$93)/10))),Fperm_SI_Woolf2021!$D$9:$D$93))</f>
        <v>8.1821804892204059E-2</v>
      </c>
      <c r="BL153" s="51" cm="1">
        <f t="array" ref="BL153">MIN(1,SLOPE(Fperm_SI_Woolf2021!$F$9:$F$93*EXP(-Fperm_SI_Woolf2021!$I$9:$I$93*$C153*IF(BL$58=Fperm_SI_Woolf2021!$E$9:$E$93,1,EXP(LN((1.1*(Fperm_SI_Woolf2021!$E$9:$E$93-BL$58)-63.1579*EXP(-0.19*Fperm_SI_Woolf2021!$E$9:$E$93)+63.1579*EXP(-0.19*BL$58))/(Fperm_SI_Woolf2021!$E$9:$E$93-BL$58))*(BL$58-Fperm_SI_Woolf2021!$E$9:$E$93)/10))) + Fperm_SI_Woolf2021!$G$9:$G$93*EXP(-Fperm_SI_Woolf2021!$J$9:$J$93*$C153*IF(BL$58=Fperm_SI_Woolf2021!$E$9:$E$93,1,EXP(LN((1.1*(Fperm_SI_Woolf2021!$E$9:$E$93-BL$58)-63.1579*EXP(-0.19*Fperm_SI_Woolf2021!$E$9:$E$93)+63.1579*EXP(-0.19*BL$58))/(Fperm_SI_Woolf2021!$E$9:$E$93-BL$58))*(BL$58-Fperm_SI_Woolf2021!$E$9:$E$93)/10))) + Fperm_SI_Woolf2021!$H$9:$H$93*EXP(-Fperm_SI_Woolf2021!$K$9:$K$93*$C153*IF(BL$58=Fperm_SI_Woolf2021!$E$9:$E$93,1,EXP(LN((1.1*(Fperm_SI_Woolf2021!$E$9:$E$93-BL$58)-63.1579*EXP(-0.19*Fperm_SI_Woolf2021!$E$9:$E$93)+63.1579*EXP(-0.19*BL$58))/(Fperm_SI_Woolf2021!$E$9:$E$93-BL$58))*(BL$58-Fperm_SI_Woolf2021!$E$9:$E$93)/10))),Fperm_SI_Woolf2021!$D$9:$D$93)*BL$57+INTERCEPT(Fperm_SI_Woolf2021!$F$9:$F$93*EXP(-Fperm_SI_Woolf2021!$I$9:$I$93*$C153*IF(BL$58=Fperm_SI_Woolf2021!$E$9:$E$93,1,EXP(LN((1.1*(Fperm_SI_Woolf2021!$E$9:$E$93-BL$58)-63.1579*EXP(-0.19*Fperm_SI_Woolf2021!$E$9:$E$93)+63.1579*EXP(-0.19*BL$58))/(Fperm_SI_Woolf2021!$E$9:$E$93-BL$58))*(BL$58-Fperm_SI_Woolf2021!$E$9:$E$93)/10))) + Fperm_SI_Woolf2021!$G$9:$G$93*EXP(-Fperm_SI_Woolf2021!$J$9:$J$93*$C153*IF(BL$58=Fperm_SI_Woolf2021!$E$9:$E$93,1,EXP(LN((1.1*(Fperm_SI_Woolf2021!$E$9:$E$93-BL$58)-63.1579*EXP(-0.19*Fperm_SI_Woolf2021!$E$9:$E$93)+63.1579*EXP(-0.19*BL$58))/(Fperm_SI_Woolf2021!$E$9:$E$93-BL$58))*(BL$58-Fperm_SI_Woolf2021!$E$9:$E$93)/10))) + Fperm_SI_Woolf2021!$H$9:$H$93*EXP(-Fperm_SI_Woolf2021!$K$9:$K$93*$C153*IF(BL$58=Fperm_SI_Woolf2021!$E$9:$E$93,1,EXP(LN((1.1*(Fperm_SI_Woolf2021!$E$9:$E$93-BL$58)-63.1579*EXP(-0.19*Fperm_SI_Woolf2021!$E$9:$E$93)+63.1579*EXP(-0.19*BL$58))/(Fperm_SI_Woolf2021!$E$9:$E$93-BL$58))*(BL$58-Fperm_SI_Woolf2021!$E$9:$E$93)/10))),Fperm_SI_Woolf2021!$D$9:$D$93))</f>
        <v>0.20693819663733287</v>
      </c>
      <c r="BM153" s="51" cm="1">
        <f t="array" ref="BM153">MIN(1,SLOPE(Fperm_SI_Woolf2021!$F$9:$F$93*EXP(-Fperm_SI_Woolf2021!$I$9:$I$93*$C153*IF(BM$58=Fperm_SI_Woolf2021!$E$9:$E$93,1,EXP(LN((1.1*(Fperm_SI_Woolf2021!$E$9:$E$93-BM$58)-63.1579*EXP(-0.19*Fperm_SI_Woolf2021!$E$9:$E$93)+63.1579*EXP(-0.19*BM$58))/(Fperm_SI_Woolf2021!$E$9:$E$93-BM$58))*(BM$58-Fperm_SI_Woolf2021!$E$9:$E$93)/10))) + Fperm_SI_Woolf2021!$G$9:$G$93*EXP(-Fperm_SI_Woolf2021!$J$9:$J$93*$C153*IF(BM$58=Fperm_SI_Woolf2021!$E$9:$E$93,1,EXP(LN((1.1*(Fperm_SI_Woolf2021!$E$9:$E$93-BM$58)-63.1579*EXP(-0.19*Fperm_SI_Woolf2021!$E$9:$E$93)+63.1579*EXP(-0.19*BM$58))/(Fperm_SI_Woolf2021!$E$9:$E$93-BM$58))*(BM$58-Fperm_SI_Woolf2021!$E$9:$E$93)/10))) + Fperm_SI_Woolf2021!$H$9:$H$93*EXP(-Fperm_SI_Woolf2021!$K$9:$K$93*$C153*IF(BM$58=Fperm_SI_Woolf2021!$E$9:$E$93,1,EXP(LN((1.1*(Fperm_SI_Woolf2021!$E$9:$E$93-BM$58)-63.1579*EXP(-0.19*Fperm_SI_Woolf2021!$E$9:$E$93)+63.1579*EXP(-0.19*BM$58))/(Fperm_SI_Woolf2021!$E$9:$E$93-BM$58))*(BM$58-Fperm_SI_Woolf2021!$E$9:$E$93)/10))),Fperm_SI_Woolf2021!$D$9:$D$93)*BM$57+INTERCEPT(Fperm_SI_Woolf2021!$F$9:$F$93*EXP(-Fperm_SI_Woolf2021!$I$9:$I$93*$C153*IF(BM$58=Fperm_SI_Woolf2021!$E$9:$E$93,1,EXP(LN((1.1*(Fperm_SI_Woolf2021!$E$9:$E$93-BM$58)-63.1579*EXP(-0.19*Fperm_SI_Woolf2021!$E$9:$E$93)+63.1579*EXP(-0.19*BM$58))/(Fperm_SI_Woolf2021!$E$9:$E$93-BM$58))*(BM$58-Fperm_SI_Woolf2021!$E$9:$E$93)/10))) + Fperm_SI_Woolf2021!$G$9:$G$93*EXP(-Fperm_SI_Woolf2021!$J$9:$J$93*$C153*IF(BM$58=Fperm_SI_Woolf2021!$E$9:$E$93,1,EXP(LN((1.1*(Fperm_SI_Woolf2021!$E$9:$E$93-BM$58)-63.1579*EXP(-0.19*Fperm_SI_Woolf2021!$E$9:$E$93)+63.1579*EXP(-0.19*BM$58))/(Fperm_SI_Woolf2021!$E$9:$E$93-BM$58))*(BM$58-Fperm_SI_Woolf2021!$E$9:$E$93)/10))) + Fperm_SI_Woolf2021!$H$9:$H$93*EXP(-Fperm_SI_Woolf2021!$K$9:$K$93*$C153*IF(BM$58=Fperm_SI_Woolf2021!$E$9:$E$93,1,EXP(LN((1.1*(Fperm_SI_Woolf2021!$E$9:$E$93-BM$58)-63.1579*EXP(-0.19*Fperm_SI_Woolf2021!$E$9:$E$93)+63.1579*EXP(-0.19*BM$58))/(Fperm_SI_Woolf2021!$E$9:$E$93-BM$58))*(BM$58-Fperm_SI_Woolf2021!$E$9:$E$93)/10))),Fperm_SI_Woolf2021!$D$9:$D$93))</f>
        <v>0.19727337639254264</v>
      </c>
      <c r="BN153" s="51" cm="1">
        <f t="array" ref="BN153">MIN(1,SLOPE(Fperm_SI_Woolf2021!$F$9:$F$93*EXP(-Fperm_SI_Woolf2021!$I$9:$I$93*$C153*IF(BN$58=Fperm_SI_Woolf2021!$E$9:$E$93,1,EXP(LN((1.1*(Fperm_SI_Woolf2021!$E$9:$E$93-BN$58)-63.1579*EXP(-0.19*Fperm_SI_Woolf2021!$E$9:$E$93)+63.1579*EXP(-0.19*BN$58))/(Fperm_SI_Woolf2021!$E$9:$E$93-BN$58))*(BN$58-Fperm_SI_Woolf2021!$E$9:$E$93)/10))) + Fperm_SI_Woolf2021!$G$9:$G$93*EXP(-Fperm_SI_Woolf2021!$J$9:$J$93*$C153*IF(BN$58=Fperm_SI_Woolf2021!$E$9:$E$93,1,EXP(LN((1.1*(Fperm_SI_Woolf2021!$E$9:$E$93-BN$58)-63.1579*EXP(-0.19*Fperm_SI_Woolf2021!$E$9:$E$93)+63.1579*EXP(-0.19*BN$58))/(Fperm_SI_Woolf2021!$E$9:$E$93-BN$58))*(BN$58-Fperm_SI_Woolf2021!$E$9:$E$93)/10))) + Fperm_SI_Woolf2021!$H$9:$H$93*EXP(-Fperm_SI_Woolf2021!$K$9:$K$93*$C153*IF(BN$58=Fperm_SI_Woolf2021!$E$9:$E$93,1,EXP(LN((1.1*(Fperm_SI_Woolf2021!$E$9:$E$93-BN$58)-63.1579*EXP(-0.19*Fperm_SI_Woolf2021!$E$9:$E$93)+63.1579*EXP(-0.19*BN$58))/(Fperm_SI_Woolf2021!$E$9:$E$93-BN$58))*(BN$58-Fperm_SI_Woolf2021!$E$9:$E$93)/10))),Fperm_SI_Woolf2021!$D$9:$D$93)*BN$57+INTERCEPT(Fperm_SI_Woolf2021!$F$9:$F$93*EXP(-Fperm_SI_Woolf2021!$I$9:$I$93*$C153*IF(BN$58=Fperm_SI_Woolf2021!$E$9:$E$93,1,EXP(LN((1.1*(Fperm_SI_Woolf2021!$E$9:$E$93-BN$58)-63.1579*EXP(-0.19*Fperm_SI_Woolf2021!$E$9:$E$93)+63.1579*EXP(-0.19*BN$58))/(Fperm_SI_Woolf2021!$E$9:$E$93-BN$58))*(BN$58-Fperm_SI_Woolf2021!$E$9:$E$93)/10))) + Fperm_SI_Woolf2021!$G$9:$G$93*EXP(-Fperm_SI_Woolf2021!$J$9:$J$93*$C153*IF(BN$58=Fperm_SI_Woolf2021!$E$9:$E$93,1,EXP(LN((1.1*(Fperm_SI_Woolf2021!$E$9:$E$93-BN$58)-63.1579*EXP(-0.19*Fperm_SI_Woolf2021!$E$9:$E$93)+63.1579*EXP(-0.19*BN$58))/(Fperm_SI_Woolf2021!$E$9:$E$93-BN$58))*(BN$58-Fperm_SI_Woolf2021!$E$9:$E$93)/10))) + Fperm_SI_Woolf2021!$H$9:$H$93*EXP(-Fperm_SI_Woolf2021!$K$9:$K$93*$C153*IF(BN$58=Fperm_SI_Woolf2021!$E$9:$E$93,1,EXP(LN((1.1*(Fperm_SI_Woolf2021!$E$9:$E$93-BN$58)-63.1579*EXP(-0.19*Fperm_SI_Woolf2021!$E$9:$E$93)+63.1579*EXP(-0.19*BN$58))/(Fperm_SI_Woolf2021!$E$9:$E$93-BN$58))*(BN$58-Fperm_SI_Woolf2021!$E$9:$E$93)/10))),Fperm_SI_Woolf2021!$D$9:$D$93))</f>
        <v>0.18760855614775238</v>
      </c>
      <c r="BO153" s="51" cm="1">
        <f t="array" ref="BO153">MIN(1,SLOPE(Fperm_SI_Woolf2021!$F$9:$F$93*EXP(-Fperm_SI_Woolf2021!$I$9:$I$93*$C153*IF(BO$58=Fperm_SI_Woolf2021!$E$9:$E$93,1,EXP(LN((1.1*(Fperm_SI_Woolf2021!$E$9:$E$93-BO$58)-63.1579*EXP(-0.19*Fperm_SI_Woolf2021!$E$9:$E$93)+63.1579*EXP(-0.19*BO$58))/(Fperm_SI_Woolf2021!$E$9:$E$93-BO$58))*(BO$58-Fperm_SI_Woolf2021!$E$9:$E$93)/10))) + Fperm_SI_Woolf2021!$G$9:$G$93*EXP(-Fperm_SI_Woolf2021!$J$9:$J$93*$C153*IF(BO$58=Fperm_SI_Woolf2021!$E$9:$E$93,1,EXP(LN((1.1*(Fperm_SI_Woolf2021!$E$9:$E$93-BO$58)-63.1579*EXP(-0.19*Fperm_SI_Woolf2021!$E$9:$E$93)+63.1579*EXP(-0.19*BO$58))/(Fperm_SI_Woolf2021!$E$9:$E$93-BO$58))*(BO$58-Fperm_SI_Woolf2021!$E$9:$E$93)/10))) + Fperm_SI_Woolf2021!$H$9:$H$93*EXP(-Fperm_SI_Woolf2021!$K$9:$K$93*$C153*IF(BO$58=Fperm_SI_Woolf2021!$E$9:$E$93,1,EXP(LN((1.1*(Fperm_SI_Woolf2021!$E$9:$E$93-BO$58)-63.1579*EXP(-0.19*Fperm_SI_Woolf2021!$E$9:$E$93)+63.1579*EXP(-0.19*BO$58))/(Fperm_SI_Woolf2021!$E$9:$E$93-BO$58))*(BO$58-Fperm_SI_Woolf2021!$E$9:$E$93)/10))),Fperm_SI_Woolf2021!$D$9:$D$93)*BO$57+INTERCEPT(Fperm_SI_Woolf2021!$F$9:$F$93*EXP(-Fperm_SI_Woolf2021!$I$9:$I$93*$C153*IF(BO$58=Fperm_SI_Woolf2021!$E$9:$E$93,1,EXP(LN((1.1*(Fperm_SI_Woolf2021!$E$9:$E$93-BO$58)-63.1579*EXP(-0.19*Fperm_SI_Woolf2021!$E$9:$E$93)+63.1579*EXP(-0.19*BO$58))/(Fperm_SI_Woolf2021!$E$9:$E$93-BO$58))*(BO$58-Fperm_SI_Woolf2021!$E$9:$E$93)/10))) + Fperm_SI_Woolf2021!$G$9:$G$93*EXP(-Fperm_SI_Woolf2021!$J$9:$J$93*$C153*IF(BO$58=Fperm_SI_Woolf2021!$E$9:$E$93,1,EXP(LN((1.1*(Fperm_SI_Woolf2021!$E$9:$E$93-BO$58)-63.1579*EXP(-0.19*Fperm_SI_Woolf2021!$E$9:$E$93)+63.1579*EXP(-0.19*BO$58))/(Fperm_SI_Woolf2021!$E$9:$E$93-BO$58))*(BO$58-Fperm_SI_Woolf2021!$E$9:$E$93)/10))) + Fperm_SI_Woolf2021!$H$9:$H$93*EXP(-Fperm_SI_Woolf2021!$K$9:$K$93*$C153*IF(BO$58=Fperm_SI_Woolf2021!$E$9:$E$93,1,EXP(LN((1.1*(Fperm_SI_Woolf2021!$E$9:$E$93-BO$58)-63.1579*EXP(-0.19*Fperm_SI_Woolf2021!$E$9:$E$93)+63.1579*EXP(-0.19*BO$58))/(Fperm_SI_Woolf2021!$E$9:$E$93-BO$58))*(BO$58-Fperm_SI_Woolf2021!$E$9:$E$93)/10))),Fperm_SI_Woolf2021!$D$9:$D$93))</f>
        <v>0.17794373590296211</v>
      </c>
      <c r="BP153" s="51" cm="1">
        <f t="array" ref="BP153">MIN(1,SLOPE(Fperm_SI_Woolf2021!$F$9:$F$93*EXP(-Fperm_SI_Woolf2021!$I$9:$I$93*$C153*IF(BP$58=Fperm_SI_Woolf2021!$E$9:$E$93,1,EXP(LN((1.1*(Fperm_SI_Woolf2021!$E$9:$E$93-BP$58)-63.1579*EXP(-0.19*Fperm_SI_Woolf2021!$E$9:$E$93)+63.1579*EXP(-0.19*BP$58))/(Fperm_SI_Woolf2021!$E$9:$E$93-BP$58))*(BP$58-Fperm_SI_Woolf2021!$E$9:$E$93)/10))) + Fperm_SI_Woolf2021!$G$9:$G$93*EXP(-Fperm_SI_Woolf2021!$J$9:$J$93*$C153*IF(BP$58=Fperm_SI_Woolf2021!$E$9:$E$93,1,EXP(LN((1.1*(Fperm_SI_Woolf2021!$E$9:$E$93-BP$58)-63.1579*EXP(-0.19*Fperm_SI_Woolf2021!$E$9:$E$93)+63.1579*EXP(-0.19*BP$58))/(Fperm_SI_Woolf2021!$E$9:$E$93-BP$58))*(BP$58-Fperm_SI_Woolf2021!$E$9:$E$93)/10))) + Fperm_SI_Woolf2021!$H$9:$H$93*EXP(-Fperm_SI_Woolf2021!$K$9:$K$93*$C153*IF(BP$58=Fperm_SI_Woolf2021!$E$9:$E$93,1,EXP(LN((1.1*(Fperm_SI_Woolf2021!$E$9:$E$93-BP$58)-63.1579*EXP(-0.19*Fperm_SI_Woolf2021!$E$9:$E$93)+63.1579*EXP(-0.19*BP$58))/(Fperm_SI_Woolf2021!$E$9:$E$93-BP$58))*(BP$58-Fperm_SI_Woolf2021!$E$9:$E$93)/10))),Fperm_SI_Woolf2021!$D$9:$D$93)*BP$57+INTERCEPT(Fperm_SI_Woolf2021!$F$9:$F$93*EXP(-Fperm_SI_Woolf2021!$I$9:$I$93*$C153*IF(BP$58=Fperm_SI_Woolf2021!$E$9:$E$93,1,EXP(LN((1.1*(Fperm_SI_Woolf2021!$E$9:$E$93-BP$58)-63.1579*EXP(-0.19*Fperm_SI_Woolf2021!$E$9:$E$93)+63.1579*EXP(-0.19*BP$58))/(Fperm_SI_Woolf2021!$E$9:$E$93-BP$58))*(BP$58-Fperm_SI_Woolf2021!$E$9:$E$93)/10))) + Fperm_SI_Woolf2021!$G$9:$G$93*EXP(-Fperm_SI_Woolf2021!$J$9:$J$93*$C153*IF(BP$58=Fperm_SI_Woolf2021!$E$9:$E$93,1,EXP(LN((1.1*(Fperm_SI_Woolf2021!$E$9:$E$93-BP$58)-63.1579*EXP(-0.19*Fperm_SI_Woolf2021!$E$9:$E$93)+63.1579*EXP(-0.19*BP$58))/(Fperm_SI_Woolf2021!$E$9:$E$93-BP$58))*(BP$58-Fperm_SI_Woolf2021!$E$9:$E$93)/10))) + Fperm_SI_Woolf2021!$H$9:$H$93*EXP(-Fperm_SI_Woolf2021!$K$9:$K$93*$C153*IF(BP$58=Fperm_SI_Woolf2021!$E$9:$E$93,1,EXP(LN((1.1*(Fperm_SI_Woolf2021!$E$9:$E$93-BP$58)-63.1579*EXP(-0.19*Fperm_SI_Woolf2021!$E$9:$E$93)+63.1579*EXP(-0.19*BP$58))/(Fperm_SI_Woolf2021!$E$9:$E$93-BP$58))*(BP$58-Fperm_SI_Woolf2021!$E$9:$E$93)/10))),Fperm_SI_Woolf2021!$D$9:$D$93))</f>
        <v>0.16827891565817188</v>
      </c>
      <c r="BQ153" s="51" cm="1">
        <f t="array" ref="BQ153">MIN(1,SLOPE(Fperm_SI_Woolf2021!$F$9:$F$93*EXP(-Fperm_SI_Woolf2021!$I$9:$I$93*$C153*IF(BQ$58=Fperm_SI_Woolf2021!$E$9:$E$93,1,EXP(LN((1.1*(Fperm_SI_Woolf2021!$E$9:$E$93-BQ$58)-63.1579*EXP(-0.19*Fperm_SI_Woolf2021!$E$9:$E$93)+63.1579*EXP(-0.19*BQ$58))/(Fperm_SI_Woolf2021!$E$9:$E$93-BQ$58))*(BQ$58-Fperm_SI_Woolf2021!$E$9:$E$93)/10))) + Fperm_SI_Woolf2021!$G$9:$G$93*EXP(-Fperm_SI_Woolf2021!$J$9:$J$93*$C153*IF(BQ$58=Fperm_SI_Woolf2021!$E$9:$E$93,1,EXP(LN((1.1*(Fperm_SI_Woolf2021!$E$9:$E$93-BQ$58)-63.1579*EXP(-0.19*Fperm_SI_Woolf2021!$E$9:$E$93)+63.1579*EXP(-0.19*BQ$58))/(Fperm_SI_Woolf2021!$E$9:$E$93-BQ$58))*(BQ$58-Fperm_SI_Woolf2021!$E$9:$E$93)/10))) + Fperm_SI_Woolf2021!$H$9:$H$93*EXP(-Fperm_SI_Woolf2021!$K$9:$K$93*$C153*IF(BQ$58=Fperm_SI_Woolf2021!$E$9:$E$93,1,EXP(LN((1.1*(Fperm_SI_Woolf2021!$E$9:$E$93-BQ$58)-63.1579*EXP(-0.19*Fperm_SI_Woolf2021!$E$9:$E$93)+63.1579*EXP(-0.19*BQ$58))/(Fperm_SI_Woolf2021!$E$9:$E$93-BQ$58))*(BQ$58-Fperm_SI_Woolf2021!$E$9:$E$93)/10))),Fperm_SI_Woolf2021!$D$9:$D$93)*BQ$57+INTERCEPT(Fperm_SI_Woolf2021!$F$9:$F$93*EXP(-Fperm_SI_Woolf2021!$I$9:$I$93*$C153*IF(BQ$58=Fperm_SI_Woolf2021!$E$9:$E$93,1,EXP(LN((1.1*(Fperm_SI_Woolf2021!$E$9:$E$93-BQ$58)-63.1579*EXP(-0.19*Fperm_SI_Woolf2021!$E$9:$E$93)+63.1579*EXP(-0.19*BQ$58))/(Fperm_SI_Woolf2021!$E$9:$E$93-BQ$58))*(BQ$58-Fperm_SI_Woolf2021!$E$9:$E$93)/10))) + Fperm_SI_Woolf2021!$G$9:$G$93*EXP(-Fperm_SI_Woolf2021!$J$9:$J$93*$C153*IF(BQ$58=Fperm_SI_Woolf2021!$E$9:$E$93,1,EXP(LN((1.1*(Fperm_SI_Woolf2021!$E$9:$E$93-BQ$58)-63.1579*EXP(-0.19*Fperm_SI_Woolf2021!$E$9:$E$93)+63.1579*EXP(-0.19*BQ$58))/(Fperm_SI_Woolf2021!$E$9:$E$93-BQ$58))*(BQ$58-Fperm_SI_Woolf2021!$E$9:$E$93)/10))) + Fperm_SI_Woolf2021!$H$9:$H$93*EXP(-Fperm_SI_Woolf2021!$K$9:$K$93*$C153*IF(BQ$58=Fperm_SI_Woolf2021!$E$9:$E$93,1,EXP(LN((1.1*(Fperm_SI_Woolf2021!$E$9:$E$93-BQ$58)-63.1579*EXP(-0.19*Fperm_SI_Woolf2021!$E$9:$E$93)+63.1579*EXP(-0.19*BQ$58))/(Fperm_SI_Woolf2021!$E$9:$E$93-BQ$58))*(BQ$58-Fperm_SI_Woolf2021!$E$9:$E$93)/10))),Fperm_SI_Woolf2021!$D$9:$D$93))</f>
        <v>0.15861409541338162</v>
      </c>
      <c r="BR153" s="51" cm="1">
        <f t="array" ref="BR153">MIN(1,SLOPE(Fperm_SI_Woolf2021!$F$9:$F$93*EXP(-Fperm_SI_Woolf2021!$I$9:$I$93*$C153*IF(BR$58=Fperm_SI_Woolf2021!$E$9:$E$93,1,EXP(LN((1.1*(Fperm_SI_Woolf2021!$E$9:$E$93-BR$58)-63.1579*EXP(-0.19*Fperm_SI_Woolf2021!$E$9:$E$93)+63.1579*EXP(-0.19*BR$58))/(Fperm_SI_Woolf2021!$E$9:$E$93-BR$58))*(BR$58-Fperm_SI_Woolf2021!$E$9:$E$93)/10))) + Fperm_SI_Woolf2021!$G$9:$G$93*EXP(-Fperm_SI_Woolf2021!$J$9:$J$93*$C153*IF(BR$58=Fperm_SI_Woolf2021!$E$9:$E$93,1,EXP(LN((1.1*(Fperm_SI_Woolf2021!$E$9:$E$93-BR$58)-63.1579*EXP(-0.19*Fperm_SI_Woolf2021!$E$9:$E$93)+63.1579*EXP(-0.19*BR$58))/(Fperm_SI_Woolf2021!$E$9:$E$93-BR$58))*(BR$58-Fperm_SI_Woolf2021!$E$9:$E$93)/10))) + Fperm_SI_Woolf2021!$H$9:$H$93*EXP(-Fperm_SI_Woolf2021!$K$9:$K$93*$C153*IF(BR$58=Fperm_SI_Woolf2021!$E$9:$E$93,1,EXP(LN((1.1*(Fperm_SI_Woolf2021!$E$9:$E$93-BR$58)-63.1579*EXP(-0.19*Fperm_SI_Woolf2021!$E$9:$E$93)+63.1579*EXP(-0.19*BR$58))/(Fperm_SI_Woolf2021!$E$9:$E$93-BR$58))*(BR$58-Fperm_SI_Woolf2021!$E$9:$E$93)/10))),Fperm_SI_Woolf2021!$D$9:$D$93)*BR$57+INTERCEPT(Fperm_SI_Woolf2021!$F$9:$F$93*EXP(-Fperm_SI_Woolf2021!$I$9:$I$93*$C153*IF(BR$58=Fperm_SI_Woolf2021!$E$9:$E$93,1,EXP(LN((1.1*(Fperm_SI_Woolf2021!$E$9:$E$93-BR$58)-63.1579*EXP(-0.19*Fperm_SI_Woolf2021!$E$9:$E$93)+63.1579*EXP(-0.19*BR$58))/(Fperm_SI_Woolf2021!$E$9:$E$93-BR$58))*(BR$58-Fperm_SI_Woolf2021!$E$9:$E$93)/10))) + Fperm_SI_Woolf2021!$G$9:$G$93*EXP(-Fperm_SI_Woolf2021!$J$9:$J$93*$C153*IF(BR$58=Fperm_SI_Woolf2021!$E$9:$E$93,1,EXP(LN((1.1*(Fperm_SI_Woolf2021!$E$9:$E$93-BR$58)-63.1579*EXP(-0.19*Fperm_SI_Woolf2021!$E$9:$E$93)+63.1579*EXP(-0.19*BR$58))/(Fperm_SI_Woolf2021!$E$9:$E$93-BR$58))*(BR$58-Fperm_SI_Woolf2021!$E$9:$E$93)/10))) + Fperm_SI_Woolf2021!$H$9:$H$93*EXP(-Fperm_SI_Woolf2021!$K$9:$K$93*$C153*IF(BR$58=Fperm_SI_Woolf2021!$E$9:$E$93,1,EXP(LN((1.1*(Fperm_SI_Woolf2021!$E$9:$E$93-BR$58)-63.1579*EXP(-0.19*Fperm_SI_Woolf2021!$E$9:$E$93)+63.1579*EXP(-0.19*BR$58))/(Fperm_SI_Woolf2021!$E$9:$E$93-BR$58))*(BR$58-Fperm_SI_Woolf2021!$E$9:$E$93)/10))),Fperm_SI_Woolf2021!$D$9:$D$93))</f>
        <v>0.14894927516859136</v>
      </c>
      <c r="BS153" s="51" cm="1">
        <f t="array" ref="BS153">MIN(1,SLOPE(Fperm_SI_Woolf2021!$F$9:$F$93*EXP(-Fperm_SI_Woolf2021!$I$9:$I$93*$C153*IF(BS$58=Fperm_SI_Woolf2021!$E$9:$E$93,1,EXP(LN((1.1*(Fperm_SI_Woolf2021!$E$9:$E$93-BS$58)-63.1579*EXP(-0.19*Fperm_SI_Woolf2021!$E$9:$E$93)+63.1579*EXP(-0.19*BS$58))/(Fperm_SI_Woolf2021!$E$9:$E$93-BS$58))*(BS$58-Fperm_SI_Woolf2021!$E$9:$E$93)/10))) + Fperm_SI_Woolf2021!$G$9:$G$93*EXP(-Fperm_SI_Woolf2021!$J$9:$J$93*$C153*IF(BS$58=Fperm_SI_Woolf2021!$E$9:$E$93,1,EXP(LN((1.1*(Fperm_SI_Woolf2021!$E$9:$E$93-BS$58)-63.1579*EXP(-0.19*Fperm_SI_Woolf2021!$E$9:$E$93)+63.1579*EXP(-0.19*BS$58))/(Fperm_SI_Woolf2021!$E$9:$E$93-BS$58))*(BS$58-Fperm_SI_Woolf2021!$E$9:$E$93)/10))) + Fperm_SI_Woolf2021!$H$9:$H$93*EXP(-Fperm_SI_Woolf2021!$K$9:$K$93*$C153*IF(BS$58=Fperm_SI_Woolf2021!$E$9:$E$93,1,EXP(LN((1.1*(Fperm_SI_Woolf2021!$E$9:$E$93-BS$58)-63.1579*EXP(-0.19*Fperm_SI_Woolf2021!$E$9:$E$93)+63.1579*EXP(-0.19*BS$58))/(Fperm_SI_Woolf2021!$E$9:$E$93-BS$58))*(BS$58-Fperm_SI_Woolf2021!$E$9:$E$93)/10))),Fperm_SI_Woolf2021!$D$9:$D$93)*BS$57+INTERCEPT(Fperm_SI_Woolf2021!$F$9:$F$93*EXP(-Fperm_SI_Woolf2021!$I$9:$I$93*$C153*IF(BS$58=Fperm_SI_Woolf2021!$E$9:$E$93,1,EXP(LN((1.1*(Fperm_SI_Woolf2021!$E$9:$E$93-BS$58)-63.1579*EXP(-0.19*Fperm_SI_Woolf2021!$E$9:$E$93)+63.1579*EXP(-0.19*BS$58))/(Fperm_SI_Woolf2021!$E$9:$E$93-BS$58))*(BS$58-Fperm_SI_Woolf2021!$E$9:$E$93)/10))) + Fperm_SI_Woolf2021!$G$9:$G$93*EXP(-Fperm_SI_Woolf2021!$J$9:$J$93*$C153*IF(BS$58=Fperm_SI_Woolf2021!$E$9:$E$93,1,EXP(LN((1.1*(Fperm_SI_Woolf2021!$E$9:$E$93-BS$58)-63.1579*EXP(-0.19*Fperm_SI_Woolf2021!$E$9:$E$93)+63.1579*EXP(-0.19*BS$58))/(Fperm_SI_Woolf2021!$E$9:$E$93-BS$58))*(BS$58-Fperm_SI_Woolf2021!$E$9:$E$93)/10))) + Fperm_SI_Woolf2021!$H$9:$H$93*EXP(-Fperm_SI_Woolf2021!$K$9:$K$93*$C153*IF(BS$58=Fperm_SI_Woolf2021!$E$9:$E$93,1,EXP(LN((1.1*(Fperm_SI_Woolf2021!$E$9:$E$93-BS$58)-63.1579*EXP(-0.19*Fperm_SI_Woolf2021!$E$9:$E$93)+63.1579*EXP(-0.19*BS$58))/(Fperm_SI_Woolf2021!$E$9:$E$93-BS$58))*(BS$58-Fperm_SI_Woolf2021!$E$9:$E$93)/10))),Fperm_SI_Woolf2021!$D$9:$D$93))</f>
        <v>0.13928445492380112</v>
      </c>
      <c r="BT153" s="51" cm="1">
        <f t="array" ref="BT153">MIN(1,SLOPE(Fperm_SI_Woolf2021!$F$9:$F$93*EXP(-Fperm_SI_Woolf2021!$I$9:$I$93*$C153*IF(BT$58=Fperm_SI_Woolf2021!$E$9:$E$93,1,EXP(LN((1.1*(Fperm_SI_Woolf2021!$E$9:$E$93-BT$58)-63.1579*EXP(-0.19*Fperm_SI_Woolf2021!$E$9:$E$93)+63.1579*EXP(-0.19*BT$58))/(Fperm_SI_Woolf2021!$E$9:$E$93-BT$58))*(BT$58-Fperm_SI_Woolf2021!$E$9:$E$93)/10))) + Fperm_SI_Woolf2021!$G$9:$G$93*EXP(-Fperm_SI_Woolf2021!$J$9:$J$93*$C153*IF(BT$58=Fperm_SI_Woolf2021!$E$9:$E$93,1,EXP(LN((1.1*(Fperm_SI_Woolf2021!$E$9:$E$93-BT$58)-63.1579*EXP(-0.19*Fperm_SI_Woolf2021!$E$9:$E$93)+63.1579*EXP(-0.19*BT$58))/(Fperm_SI_Woolf2021!$E$9:$E$93-BT$58))*(BT$58-Fperm_SI_Woolf2021!$E$9:$E$93)/10))) + Fperm_SI_Woolf2021!$H$9:$H$93*EXP(-Fperm_SI_Woolf2021!$K$9:$K$93*$C153*IF(BT$58=Fperm_SI_Woolf2021!$E$9:$E$93,1,EXP(LN((1.1*(Fperm_SI_Woolf2021!$E$9:$E$93-BT$58)-63.1579*EXP(-0.19*Fperm_SI_Woolf2021!$E$9:$E$93)+63.1579*EXP(-0.19*BT$58))/(Fperm_SI_Woolf2021!$E$9:$E$93-BT$58))*(BT$58-Fperm_SI_Woolf2021!$E$9:$E$93)/10))),Fperm_SI_Woolf2021!$D$9:$D$93)*BT$57+INTERCEPT(Fperm_SI_Woolf2021!$F$9:$F$93*EXP(-Fperm_SI_Woolf2021!$I$9:$I$93*$C153*IF(BT$58=Fperm_SI_Woolf2021!$E$9:$E$93,1,EXP(LN((1.1*(Fperm_SI_Woolf2021!$E$9:$E$93-BT$58)-63.1579*EXP(-0.19*Fperm_SI_Woolf2021!$E$9:$E$93)+63.1579*EXP(-0.19*BT$58))/(Fperm_SI_Woolf2021!$E$9:$E$93-BT$58))*(BT$58-Fperm_SI_Woolf2021!$E$9:$E$93)/10))) + Fperm_SI_Woolf2021!$G$9:$G$93*EXP(-Fperm_SI_Woolf2021!$J$9:$J$93*$C153*IF(BT$58=Fperm_SI_Woolf2021!$E$9:$E$93,1,EXP(LN((1.1*(Fperm_SI_Woolf2021!$E$9:$E$93-BT$58)-63.1579*EXP(-0.19*Fperm_SI_Woolf2021!$E$9:$E$93)+63.1579*EXP(-0.19*BT$58))/(Fperm_SI_Woolf2021!$E$9:$E$93-BT$58))*(BT$58-Fperm_SI_Woolf2021!$E$9:$E$93)/10))) + Fperm_SI_Woolf2021!$H$9:$H$93*EXP(-Fperm_SI_Woolf2021!$K$9:$K$93*$C153*IF(BT$58=Fperm_SI_Woolf2021!$E$9:$E$93,1,EXP(LN((1.1*(Fperm_SI_Woolf2021!$E$9:$E$93-BT$58)-63.1579*EXP(-0.19*Fperm_SI_Woolf2021!$E$9:$E$93)+63.1579*EXP(-0.19*BT$58))/(Fperm_SI_Woolf2021!$E$9:$E$93-BT$58))*(BT$58-Fperm_SI_Woolf2021!$E$9:$E$93)/10))),Fperm_SI_Woolf2021!$D$9:$D$93))</f>
        <v>0.12961963467901089</v>
      </c>
      <c r="BU153" s="51" cm="1">
        <f t="array" ref="BU153">MIN(1,SLOPE(Fperm_SI_Woolf2021!$F$9:$F$93*EXP(-Fperm_SI_Woolf2021!$I$9:$I$93*$C153*IF(BU$58=Fperm_SI_Woolf2021!$E$9:$E$93,1,EXP(LN((1.1*(Fperm_SI_Woolf2021!$E$9:$E$93-BU$58)-63.1579*EXP(-0.19*Fperm_SI_Woolf2021!$E$9:$E$93)+63.1579*EXP(-0.19*BU$58))/(Fperm_SI_Woolf2021!$E$9:$E$93-BU$58))*(BU$58-Fperm_SI_Woolf2021!$E$9:$E$93)/10))) + Fperm_SI_Woolf2021!$G$9:$G$93*EXP(-Fperm_SI_Woolf2021!$J$9:$J$93*$C153*IF(BU$58=Fperm_SI_Woolf2021!$E$9:$E$93,1,EXP(LN((1.1*(Fperm_SI_Woolf2021!$E$9:$E$93-BU$58)-63.1579*EXP(-0.19*Fperm_SI_Woolf2021!$E$9:$E$93)+63.1579*EXP(-0.19*BU$58))/(Fperm_SI_Woolf2021!$E$9:$E$93-BU$58))*(BU$58-Fperm_SI_Woolf2021!$E$9:$E$93)/10))) + Fperm_SI_Woolf2021!$H$9:$H$93*EXP(-Fperm_SI_Woolf2021!$K$9:$K$93*$C153*IF(BU$58=Fperm_SI_Woolf2021!$E$9:$E$93,1,EXP(LN((1.1*(Fperm_SI_Woolf2021!$E$9:$E$93-BU$58)-63.1579*EXP(-0.19*Fperm_SI_Woolf2021!$E$9:$E$93)+63.1579*EXP(-0.19*BU$58))/(Fperm_SI_Woolf2021!$E$9:$E$93-BU$58))*(BU$58-Fperm_SI_Woolf2021!$E$9:$E$93)/10))),Fperm_SI_Woolf2021!$D$9:$D$93)*BU$57+INTERCEPT(Fperm_SI_Woolf2021!$F$9:$F$93*EXP(-Fperm_SI_Woolf2021!$I$9:$I$93*$C153*IF(BU$58=Fperm_SI_Woolf2021!$E$9:$E$93,1,EXP(LN((1.1*(Fperm_SI_Woolf2021!$E$9:$E$93-BU$58)-63.1579*EXP(-0.19*Fperm_SI_Woolf2021!$E$9:$E$93)+63.1579*EXP(-0.19*BU$58))/(Fperm_SI_Woolf2021!$E$9:$E$93-BU$58))*(BU$58-Fperm_SI_Woolf2021!$E$9:$E$93)/10))) + Fperm_SI_Woolf2021!$G$9:$G$93*EXP(-Fperm_SI_Woolf2021!$J$9:$J$93*$C153*IF(BU$58=Fperm_SI_Woolf2021!$E$9:$E$93,1,EXP(LN((1.1*(Fperm_SI_Woolf2021!$E$9:$E$93-BU$58)-63.1579*EXP(-0.19*Fperm_SI_Woolf2021!$E$9:$E$93)+63.1579*EXP(-0.19*BU$58))/(Fperm_SI_Woolf2021!$E$9:$E$93-BU$58))*(BU$58-Fperm_SI_Woolf2021!$E$9:$E$93)/10))) + Fperm_SI_Woolf2021!$H$9:$H$93*EXP(-Fperm_SI_Woolf2021!$K$9:$K$93*$C153*IF(BU$58=Fperm_SI_Woolf2021!$E$9:$E$93,1,EXP(LN((1.1*(Fperm_SI_Woolf2021!$E$9:$E$93-BU$58)-63.1579*EXP(-0.19*Fperm_SI_Woolf2021!$E$9:$E$93)+63.1579*EXP(-0.19*BU$58))/(Fperm_SI_Woolf2021!$E$9:$E$93-BU$58))*(BU$58-Fperm_SI_Woolf2021!$E$9:$E$93)/10))),Fperm_SI_Woolf2021!$D$9:$D$93))</f>
        <v>0.11995481443422062</v>
      </c>
      <c r="BV153" s="51" cm="1">
        <f t="array" ref="BV153">MIN(1,SLOPE(Fperm_SI_Woolf2021!$F$9:$F$93*EXP(-Fperm_SI_Woolf2021!$I$9:$I$93*$C153*IF(BV$58=Fperm_SI_Woolf2021!$E$9:$E$93,1,EXP(LN((1.1*(Fperm_SI_Woolf2021!$E$9:$E$93-BV$58)-63.1579*EXP(-0.19*Fperm_SI_Woolf2021!$E$9:$E$93)+63.1579*EXP(-0.19*BV$58))/(Fperm_SI_Woolf2021!$E$9:$E$93-BV$58))*(BV$58-Fperm_SI_Woolf2021!$E$9:$E$93)/10))) + Fperm_SI_Woolf2021!$G$9:$G$93*EXP(-Fperm_SI_Woolf2021!$J$9:$J$93*$C153*IF(BV$58=Fperm_SI_Woolf2021!$E$9:$E$93,1,EXP(LN((1.1*(Fperm_SI_Woolf2021!$E$9:$E$93-BV$58)-63.1579*EXP(-0.19*Fperm_SI_Woolf2021!$E$9:$E$93)+63.1579*EXP(-0.19*BV$58))/(Fperm_SI_Woolf2021!$E$9:$E$93-BV$58))*(BV$58-Fperm_SI_Woolf2021!$E$9:$E$93)/10))) + Fperm_SI_Woolf2021!$H$9:$H$93*EXP(-Fperm_SI_Woolf2021!$K$9:$K$93*$C153*IF(BV$58=Fperm_SI_Woolf2021!$E$9:$E$93,1,EXP(LN((1.1*(Fperm_SI_Woolf2021!$E$9:$E$93-BV$58)-63.1579*EXP(-0.19*Fperm_SI_Woolf2021!$E$9:$E$93)+63.1579*EXP(-0.19*BV$58))/(Fperm_SI_Woolf2021!$E$9:$E$93-BV$58))*(BV$58-Fperm_SI_Woolf2021!$E$9:$E$93)/10))),Fperm_SI_Woolf2021!$D$9:$D$93)*BV$57+INTERCEPT(Fperm_SI_Woolf2021!$F$9:$F$93*EXP(-Fperm_SI_Woolf2021!$I$9:$I$93*$C153*IF(BV$58=Fperm_SI_Woolf2021!$E$9:$E$93,1,EXP(LN((1.1*(Fperm_SI_Woolf2021!$E$9:$E$93-BV$58)-63.1579*EXP(-0.19*Fperm_SI_Woolf2021!$E$9:$E$93)+63.1579*EXP(-0.19*BV$58))/(Fperm_SI_Woolf2021!$E$9:$E$93-BV$58))*(BV$58-Fperm_SI_Woolf2021!$E$9:$E$93)/10))) + Fperm_SI_Woolf2021!$G$9:$G$93*EXP(-Fperm_SI_Woolf2021!$J$9:$J$93*$C153*IF(BV$58=Fperm_SI_Woolf2021!$E$9:$E$93,1,EXP(LN((1.1*(Fperm_SI_Woolf2021!$E$9:$E$93-BV$58)-63.1579*EXP(-0.19*Fperm_SI_Woolf2021!$E$9:$E$93)+63.1579*EXP(-0.19*BV$58))/(Fperm_SI_Woolf2021!$E$9:$E$93-BV$58))*(BV$58-Fperm_SI_Woolf2021!$E$9:$E$93)/10))) + Fperm_SI_Woolf2021!$H$9:$H$93*EXP(-Fperm_SI_Woolf2021!$K$9:$K$93*$C153*IF(BV$58=Fperm_SI_Woolf2021!$E$9:$E$93,1,EXP(LN((1.1*(Fperm_SI_Woolf2021!$E$9:$E$93-BV$58)-63.1579*EXP(-0.19*Fperm_SI_Woolf2021!$E$9:$E$93)+63.1579*EXP(-0.19*BV$58))/(Fperm_SI_Woolf2021!$E$9:$E$93-BV$58))*(BV$58-Fperm_SI_Woolf2021!$E$9:$E$93)/10))),Fperm_SI_Woolf2021!$D$9:$D$93))</f>
        <v>0.11028999418943038</v>
      </c>
      <c r="BW153" s="51" cm="1">
        <f t="array" ref="BW153">MIN(1,SLOPE(Fperm_SI_Woolf2021!$F$9:$F$93*EXP(-Fperm_SI_Woolf2021!$I$9:$I$93*$C153*IF(BW$58=Fperm_SI_Woolf2021!$E$9:$E$93,1,EXP(LN((1.1*(Fperm_SI_Woolf2021!$E$9:$E$93-BW$58)-63.1579*EXP(-0.19*Fperm_SI_Woolf2021!$E$9:$E$93)+63.1579*EXP(-0.19*BW$58))/(Fperm_SI_Woolf2021!$E$9:$E$93-BW$58))*(BW$58-Fperm_SI_Woolf2021!$E$9:$E$93)/10))) + Fperm_SI_Woolf2021!$G$9:$G$93*EXP(-Fperm_SI_Woolf2021!$J$9:$J$93*$C153*IF(BW$58=Fperm_SI_Woolf2021!$E$9:$E$93,1,EXP(LN((1.1*(Fperm_SI_Woolf2021!$E$9:$E$93-BW$58)-63.1579*EXP(-0.19*Fperm_SI_Woolf2021!$E$9:$E$93)+63.1579*EXP(-0.19*BW$58))/(Fperm_SI_Woolf2021!$E$9:$E$93-BW$58))*(BW$58-Fperm_SI_Woolf2021!$E$9:$E$93)/10))) + Fperm_SI_Woolf2021!$H$9:$H$93*EXP(-Fperm_SI_Woolf2021!$K$9:$K$93*$C153*IF(BW$58=Fperm_SI_Woolf2021!$E$9:$E$93,1,EXP(LN((1.1*(Fperm_SI_Woolf2021!$E$9:$E$93-BW$58)-63.1579*EXP(-0.19*Fperm_SI_Woolf2021!$E$9:$E$93)+63.1579*EXP(-0.19*BW$58))/(Fperm_SI_Woolf2021!$E$9:$E$93-BW$58))*(BW$58-Fperm_SI_Woolf2021!$E$9:$E$93)/10))),Fperm_SI_Woolf2021!$D$9:$D$93)*BW$57+INTERCEPT(Fperm_SI_Woolf2021!$F$9:$F$93*EXP(-Fperm_SI_Woolf2021!$I$9:$I$93*$C153*IF(BW$58=Fperm_SI_Woolf2021!$E$9:$E$93,1,EXP(LN((1.1*(Fperm_SI_Woolf2021!$E$9:$E$93-BW$58)-63.1579*EXP(-0.19*Fperm_SI_Woolf2021!$E$9:$E$93)+63.1579*EXP(-0.19*BW$58))/(Fperm_SI_Woolf2021!$E$9:$E$93-BW$58))*(BW$58-Fperm_SI_Woolf2021!$E$9:$E$93)/10))) + Fperm_SI_Woolf2021!$G$9:$G$93*EXP(-Fperm_SI_Woolf2021!$J$9:$J$93*$C153*IF(BW$58=Fperm_SI_Woolf2021!$E$9:$E$93,1,EXP(LN((1.1*(Fperm_SI_Woolf2021!$E$9:$E$93-BW$58)-63.1579*EXP(-0.19*Fperm_SI_Woolf2021!$E$9:$E$93)+63.1579*EXP(-0.19*BW$58))/(Fperm_SI_Woolf2021!$E$9:$E$93-BW$58))*(BW$58-Fperm_SI_Woolf2021!$E$9:$E$93)/10))) + Fperm_SI_Woolf2021!$H$9:$H$93*EXP(-Fperm_SI_Woolf2021!$K$9:$K$93*$C153*IF(BW$58=Fperm_SI_Woolf2021!$E$9:$E$93,1,EXP(LN((1.1*(Fperm_SI_Woolf2021!$E$9:$E$93-BW$58)-63.1579*EXP(-0.19*Fperm_SI_Woolf2021!$E$9:$E$93)+63.1579*EXP(-0.19*BW$58))/(Fperm_SI_Woolf2021!$E$9:$E$93-BW$58))*(BW$58-Fperm_SI_Woolf2021!$E$9:$E$93)/10))),Fperm_SI_Woolf2021!$D$9:$D$93))</f>
        <v>0.10062517394464011</v>
      </c>
      <c r="BX153" s="51" cm="1">
        <f t="array" ref="BX153">MIN(1,SLOPE(Fperm_SI_Woolf2021!$F$9:$F$93*EXP(-Fperm_SI_Woolf2021!$I$9:$I$93*$C153*IF(BX$58=Fperm_SI_Woolf2021!$E$9:$E$93,1,EXP(LN((1.1*(Fperm_SI_Woolf2021!$E$9:$E$93-BX$58)-63.1579*EXP(-0.19*Fperm_SI_Woolf2021!$E$9:$E$93)+63.1579*EXP(-0.19*BX$58))/(Fperm_SI_Woolf2021!$E$9:$E$93-BX$58))*(BX$58-Fperm_SI_Woolf2021!$E$9:$E$93)/10))) + Fperm_SI_Woolf2021!$G$9:$G$93*EXP(-Fperm_SI_Woolf2021!$J$9:$J$93*$C153*IF(BX$58=Fperm_SI_Woolf2021!$E$9:$E$93,1,EXP(LN((1.1*(Fperm_SI_Woolf2021!$E$9:$E$93-BX$58)-63.1579*EXP(-0.19*Fperm_SI_Woolf2021!$E$9:$E$93)+63.1579*EXP(-0.19*BX$58))/(Fperm_SI_Woolf2021!$E$9:$E$93-BX$58))*(BX$58-Fperm_SI_Woolf2021!$E$9:$E$93)/10))) + Fperm_SI_Woolf2021!$H$9:$H$93*EXP(-Fperm_SI_Woolf2021!$K$9:$K$93*$C153*IF(BX$58=Fperm_SI_Woolf2021!$E$9:$E$93,1,EXP(LN((1.1*(Fperm_SI_Woolf2021!$E$9:$E$93-BX$58)-63.1579*EXP(-0.19*Fperm_SI_Woolf2021!$E$9:$E$93)+63.1579*EXP(-0.19*BX$58))/(Fperm_SI_Woolf2021!$E$9:$E$93-BX$58))*(BX$58-Fperm_SI_Woolf2021!$E$9:$E$93)/10))),Fperm_SI_Woolf2021!$D$9:$D$93)*BX$57+INTERCEPT(Fperm_SI_Woolf2021!$F$9:$F$93*EXP(-Fperm_SI_Woolf2021!$I$9:$I$93*$C153*IF(BX$58=Fperm_SI_Woolf2021!$E$9:$E$93,1,EXP(LN((1.1*(Fperm_SI_Woolf2021!$E$9:$E$93-BX$58)-63.1579*EXP(-0.19*Fperm_SI_Woolf2021!$E$9:$E$93)+63.1579*EXP(-0.19*BX$58))/(Fperm_SI_Woolf2021!$E$9:$E$93-BX$58))*(BX$58-Fperm_SI_Woolf2021!$E$9:$E$93)/10))) + Fperm_SI_Woolf2021!$G$9:$G$93*EXP(-Fperm_SI_Woolf2021!$J$9:$J$93*$C153*IF(BX$58=Fperm_SI_Woolf2021!$E$9:$E$93,1,EXP(LN((1.1*(Fperm_SI_Woolf2021!$E$9:$E$93-BX$58)-63.1579*EXP(-0.19*Fperm_SI_Woolf2021!$E$9:$E$93)+63.1579*EXP(-0.19*BX$58))/(Fperm_SI_Woolf2021!$E$9:$E$93-BX$58))*(BX$58-Fperm_SI_Woolf2021!$E$9:$E$93)/10))) + Fperm_SI_Woolf2021!$H$9:$H$93*EXP(-Fperm_SI_Woolf2021!$K$9:$K$93*$C153*IF(BX$58=Fperm_SI_Woolf2021!$E$9:$E$93,1,EXP(LN((1.1*(Fperm_SI_Woolf2021!$E$9:$E$93-BX$58)-63.1579*EXP(-0.19*Fperm_SI_Woolf2021!$E$9:$E$93)+63.1579*EXP(-0.19*BX$58))/(Fperm_SI_Woolf2021!$E$9:$E$93-BX$58))*(BX$58-Fperm_SI_Woolf2021!$E$9:$E$93)/10))),Fperm_SI_Woolf2021!$D$9:$D$93))</f>
        <v>9.0960353699849839E-2</v>
      </c>
      <c r="BY153" s="51" cm="1">
        <f t="array" ref="BY153">MIN(1,SLOPE(Fperm_SI_Woolf2021!$F$9:$F$93*EXP(-Fperm_SI_Woolf2021!$I$9:$I$93*$C153*IF(BY$58=Fperm_SI_Woolf2021!$E$9:$E$93,1,EXP(LN((1.1*(Fperm_SI_Woolf2021!$E$9:$E$93-BY$58)-63.1579*EXP(-0.19*Fperm_SI_Woolf2021!$E$9:$E$93)+63.1579*EXP(-0.19*BY$58))/(Fperm_SI_Woolf2021!$E$9:$E$93-BY$58))*(BY$58-Fperm_SI_Woolf2021!$E$9:$E$93)/10))) + Fperm_SI_Woolf2021!$G$9:$G$93*EXP(-Fperm_SI_Woolf2021!$J$9:$J$93*$C153*IF(BY$58=Fperm_SI_Woolf2021!$E$9:$E$93,1,EXP(LN((1.1*(Fperm_SI_Woolf2021!$E$9:$E$93-BY$58)-63.1579*EXP(-0.19*Fperm_SI_Woolf2021!$E$9:$E$93)+63.1579*EXP(-0.19*BY$58))/(Fperm_SI_Woolf2021!$E$9:$E$93-BY$58))*(BY$58-Fperm_SI_Woolf2021!$E$9:$E$93)/10))) + Fperm_SI_Woolf2021!$H$9:$H$93*EXP(-Fperm_SI_Woolf2021!$K$9:$K$93*$C153*IF(BY$58=Fperm_SI_Woolf2021!$E$9:$E$93,1,EXP(LN((1.1*(Fperm_SI_Woolf2021!$E$9:$E$93-BY$58)-63.1579*EXP(-0.19*Fperm_SI_Woolf2021!$E$9:$E$93)+63.1579*EXP(-0.19*BY$58))/(Fperm_SI_Woolf2021!$E$9:$E$93-BY$58))*(BY$58-Fperm_SI_Woolf2021!$E$9:$E$93)/10))),Fperm_SI_Woolf2021!$D$9:$D$93)*BY$57+INTERCEPT(Fperm_SI_Woolf2021!$F$9:$F$93*EXP(-Fperm_SI_Woolf2021!$I$9:$I$93*$C153*IF(BY$58=Fperm_SI_Woolf2021!$E$9:$E$93,1,EXP(LN((1.1*(Fperm_SI_Woolf2021!$E$9:$E$93-BY$58)-63.1579*EXP(-0.19*Fperm_SI_Woolf2021!$E$9:$E$93)+63.1579*EXP(-0.19*BY$58))/(Fperm_SI_Woolf2021!$E$9:$E$93-BY$58))*(BY$58-Fperm_SI_Woolf2021!$E$9:$E$93)/10))) + Fperm_SI_Woolf2021!$G$9:$G$93*EXP(-Fperm_SI_Woolf2021!$J$9:$J$93*$C153*IF(BY$58=Fperm_SI_Woolf2021!$E$9:$E$93,1,EXP(LN((1.1*(Fperm_SI_Woolf2021!$E$9:$E$93-BY$58)-63.1579*EXP(-0.19*Fperm_SI_Woolf2021!$E$9:$E$93)+63.1579*EXP(-0.19*BY$58))/(Fperm_SI_Woolf2021!$E$9:$E$93-BY$58))*(BY$58-Fperm_SI_Woolf2021!$E$9:$E$93)/10))) + Fperm_SI_Woolf2021!$H$9:$H$93*EXP(-Fperm_SI_Woolf2021!$K$9:$K$93*$C153*IF(BY$58=Fperm_SI_Woolf2021!$E$9:$E$93,1,EXP(LN((1.1*(Fperm_SI_Woolf2021!$E$9:$E$93-BY$58)-63.1579*EXP(-0.19*Fperm_SI_Woolf2021!$E$9:$E$93)+63.1579*EXP(-0.19*BY$58))/(Fperm_SI_Woolf2021!$E$9:$E$93-BY$58))*(BY$58-Fperm_SI_Woolf2021!$E$9:$E$93)/10))),Fperm_SI_Woolf2021!$D$9:$D$93))</f>
        <v>8.1295533455059577E-2</v>
      </c>
      <c r="BZ153" s="51" cm="1">
        <f t="array" ref="BZ153">MIN(1,SLOPE(Fperm_SI_Woolf2021!$F$9:$F$93*EXP(-Fperm_SI_Woolf2021!$I$9:$I$93*$C153*IF(BZ$58=Fperm_SI_Woolf2021!$E$9:$E$93,1,EXP(LN((1.1*(Fperm_SI_Woolf2021!$E$9:$E$93-BZ$58)-63.1579*EXP(-0.19*Fperm_SI_Woolf2021!$E$9:$E$93)+63.1579*EXP(-0.19*BZ$58))/(Fperm_SI_Woolf2021!$E$9:$E$93-BZ$58))*(BZ$58-Fperm_SI_Woolf2021!$E$9:$E$93)/10))) + Fperm_SI_Woolf2021!$G$9:$G$93*EXP(-Fperm_SI_Woolf2021!$J$9:$J$93*$C153*IF(BZ$58=Fperm_SI_Woolf2021!$E$9:$E$93,1,EXP(LN((1.1*(Fperm_SI_Woolf2021!$E$9:$E$93-BZ$58)-63.1579*EXP(-0.19*Fperm_SI_Woolf2021!$E$9:$E$93)+63.1579*EXP(-0.19*BZ$58))/(Fperm_SI_Woolf2021!$E$9:$E$93-BZ$58))*(BZ$58-Fperm_SI_Woolf2021!$E$9:$E$93)/10))) + Fperm_SI_Woolf2021!$H$9:$H$93*EXP(-Fperm_SI_Woolf2021!$K$9:$K$93*$C153*IF(BZ$58=Fperm_SI_Woolf2021!$E$9:$E$93,1,EXP(LN((1.1*(Fperm_SI_Woolf2021!$E$9:$E$93-BZ$58)-63.1579*EXP(-0.19*Fperm_SI_Woolf2021!$E$9:$E$93)+63.1579*EXP(-0.19*BZ$58))/(Fperm_SI_Woolf2021!$E$9:$E$93-BZ$58))*(BZ$58-Fperm_SI_Woolf2021!$E$9:$E$93)/10))),Fperm_SI_Woolf2021!$D$9:$D$93)*BZ$57+INTERCEPT(Fperm_SI_Woolf2021!$F$9:$F$93*EXP(-Fperm_SI_Woolf2021!$I$9:$I$93*$C153*IF(BZ$58=Fperm_SI_Woolf2021!$E$9:$E$93,1,EXP(LN((1.1*(Fperm_SI_Woolf2021!$E$9:$E$93-BZ$58)-63.1579*EXP(-0.19*Fperm_SI_Woolf2021!$E$9:$E$93)+63.1579*EXP(-0.19*BZ$58))/(Fperm_SI_Woolf2021!$E$9:$E$93-BZ$58))*(BZ$58-Fperm_SI_Woolf2021!$E$9:$E$93)/10))) + Fperm_SI_Woolf2021!$G$9:$G$93*EXP(-Fperm_SI_Woolf2021!$J$9:$J$93*$C153*IF(BZ$58=Fperm_SI_Woolf2021!$E$9:$E$93,1,EXP(LN((1.1*(Fperm_SI_Woolf2021!$E$9:$E$93-BZ$58)-63.1579*EXP(-0.19*Fperm_SI_Woolf2021!$E$9:$E$93)+63.1579*EXP(-0.19*BZ$58))/(Fperm_SI_Woolf2021!$E$9:$E$93-BZ$58))*(BZ$58-Fperm_SI_Woolf2021!$E$9:$E$93)/10))) + Fperm_SI_Woolf2021!$H$9:$H$93*EXP(-Fperm_SI_Woolf2021!$K$9:$K$93*$C153*IF(BZ$58=Fperm_SI_Woolf2021!$E$9:$E$93,1,EXP(LN((1.1*(Fperm_SI_Woolf2021!$E$9:$E$93-BZ$58)-63.1579*EXP(-0.19*Fperm_SI_Woolf2021!$E$9:$E$93)+63.1579*EXP(-0.19*BZ$58))/(Fperm_SI_Woolf2021!$E$9:$E$93-BZ$58))*(BZ$58-Fperm_SI_Woolf2021!$E$9:$E$93)/10))),Fperm_SI_Woolf2021!$D$9:$D$93))</f>
        <v>7.1630713210269314E-2</v>
      </c>
    </row>
    <row r="154" spans="3:78" x14ac:dyDescent="0.2">
      <c r="C154" s="48">
        <v>940</v>
      </c>
      <c r="D154" s="51" cm="1">
        <f t="array" ref="D154">MIN(1,SLOPE(Fperm_SI_Woolf2021!$F$9:$F$93*EXP(-Fperm_SI_Woolf2021!$I$9:$I$93*$C154*IF(D$58=Fperm_SI_Woolf2021!$E$9:$E$93,1,EXP(LN((1.1*(Fperm_SI_Woolf2021!$E$9:$E$93-D$58)-63.1579*EXP(-0.19*Fperm_SI_Woolf2021!$E$9:$E$93)+63.1579*EXP(-0.19*D$58))/(Fperm_SI_Woolf2021!$E$9:$E$93-D$58))*(D$58-Fperm_SI_Woolf2021!$E$9:$E$93)/10))) + Fperm_SI_Woolf2021!$G$9:$G$93*EXP(-Fperm_SI_Woolf2021!$J$9:$J$93*$C154*IF(D$58=Fperm_SI_Woolf2021!$E$9:$E$93,1,EXP(LN((1.1*(Fperm_SI_Woolf2021!$E$9:$E$93-D$58)-63.1579*EXP(-0.19*Fperm_SI_Woolf2021!$E$9:$E$93)+63.1579*EXP(-0.19*D$58))/(Fperm_SI_Woolf2021!$E$9:$E$93-D$58))*(D$58-Fperm_SI_Woolf2021!$E$9:$E$93)/10))) + Fperm_SI_Woolf2021!$H$9:$H$93*EXP(-Fperm_SI_Woolf2021!$K$9:$K$93*$C154*IF(D$58=Fperm_SI_Woolf2021!$E$9:$E$93,1,EXP(LN((1.1*(Fperm_SI_Woolf2021!$E$9:$E$93-D$58)-63.1579*EXP(-0.19*Fperm_SI_Woolf2021!$E$9:$E$93)+63.1579*EXP(-0.19*D$58))/(Fperm_SI_Woolf2021!$E$9:$E$93-D$58))*(D$58-Fperm_SI_Woolf2021!$E$9:$E$93)/10))),Fperm_SI_Woolf2021!$D$9:$D$93)*D$57+INTERCEPT(Fperm_SI_Woolf2021!$F$9:$F$93*EXP(-Fperm_SI_Woolf2021!$I$9:$I$93*$C154*IF(D$58=Fperm_SI_Woolf2021!$E$9:$E$93,1,EXP(LN((1.1*(Fperm_SI_Woolf2021!$E$9:$E$93-D$58)-63.1579*EXP(-0.19*Fperm_SI_Woolf2021!$E$9:$E$93)+63.1579*EXP(-0.19*D$58))/(Fperm_SI_Woolf2021!$E$9:$E$93-D$58))*(D$58-Fperm_SI_Woolf2021!$E$9:$E$93)/10))) + Fperm_SI_Woolf2021!$G$9:$G$93*EXP(-Fperm_SI_Woolf2021!$J$9:$J$93*$C154*IF(D$58=Fperm_SI_Woolf2021!$E$9:$E$93,1,EXP(LN((1.1*(Fperm_SI_Woolf2021!$E$9:$E$93-D$58)-63.1579*EXP(-0.19*Fperm_SI_Woolf2021!$E$9:$E$93)+63.1579*EXP(-0.19*D$58))/(Fperm_SI_Woolf2021!$E$9:$E$93-D$58))*(D$58-Fperm_SI_Woolf2021!$E$9:$E$93)/10))) + Fperm_SI_Woolf2021!$H$9:$H$93*EXP(-Fperm_SI_Woolf2021!$K$9:$K$93*$C154*IF(D$58=Fperm_SI_Woolf2021!$E$9:$E$93,1,EXP(LN((1.1*(Fperm_SI_Woolf2021!$E$9:$E$93-D$58)-63.1579*EXP(-0.19*Fperm_SI_Woolf2021!$E$9:$E$93)+63.1579*EXP(-0.19*D$58))/(Fperm_SI_Woolf2021!$E$9:$E$93-D$58))*(D$58-Fperm_SI_Woolf2021!$E$9:$E$93)/10))),Fperm_SI_Woolf2021!$D$9:$D$93))</f>
        <v>0.79302129523782761</v>
      </c>
      <c r="E154" s="51" cm="1">
        <f t="array" ref="E154">MIN(1,SLOPE(Fperm_SI_Woolf2021!$F$9:$F$93*EXP(-Fperm_SI_Woolf2021!$I$9:$I$93*$C154*IF(E$58=Fperm_SI_Woolf2021!$E$9:$E$93,1,EXP(LN((1.1*(Fperm_SI_Woolf2021!$E$9:$E$93-E$58)-63.1579*EXP(-0.19*Fperm_SI_Woolf2021!$E$9:$E$93)+63.1579*EXP(-0.19*E$58))/(Fperm_SI_Woolf2021!$E$9:$E$93-E$58))*(E$58-Fperm_SI_Woolf2021!$E$9:$E$93)/10))) + Fperm_SI_Woolf2021!$G$9:$G$93*EXP(-Fperm_SI_Woolf2021!$J$9:$J$93*$C154*IF(E$58=Fperm_SI_Woolf2021!$E$9:$E$93,1,EXP(LN((1.1*(Fperm_SI_Woolf2021!$E$9:$E$93-E$58)-63.1579*EXP(-0.19*Fperm_SI_Woolf2021!$E$9:$E$93)+63.1579*EXP(-0.19*E$58))/(Fperm_SI_Woolf2021!$E$9:$E$93-E$58))*(E$58-Fperm_SI_Woolf2021!$E$9:$E$93)/10))) + Fperm_SI_Woolf2021!$H$9:$H$93*EXP(-Fperm_SI_Woolf2021!$K$9:$K$93*$C154*IF(E$58=Fperm_SI_Woolf2021!$E$9:$E$93,1,EXP(LN((1.1*(Fperm_SI_Woolf2021!$E$9:$E$93-E$58)-63.1579*EXP(-0.19*Fperm_SI_Woolf2021!$E$9:$E$93)+63.1579*EXP(-0.19*E$58))/(Fperm_SI_Woolf2021!$E$9:$E$93-E$58))*(E$58-Fperm_SI_Woolf2021!$E$9:$E$93)/10))),Fperm_SI_Woolf2021!$D$9:$D$93)*E$57+INTERCEPT(Fperm_SI_Woolf2021!$F$9:$F$93*EXP(-Fperm_SI_Woolf2021!$I$9:$I$93*$C154*IF(E$58=Fperm_SI_Woolf2021!$E$9:$E$93,1,EXP(LN((1.1*(Fperm_SI_Woolf2021!$E$9:$E$93-E$58)-63.1579*EXP(-0.19*Fperm_SI_Woolf2021!$E$9:$E$93)+63.1579*EXP(-0.19*E$58))/(Fperm_SI_Woolf2021!$E$9:$E$93-E$58))*(E$58-Fperm_SI_Woolf2021!$E$9:$E$93)/10))) + Fperm_SI_Woolf2021!$G$9:$G$93*EXP(-Fperm_SI_Woolf2021!$J$9:$J$93*$C154*IF(E$58=Fperm_SI_Woolf2021!$E$9:$E$93,1,EXP(LN((1.1*(Fperm_SI_Woolf2021!$E$9:$E$93-E$58)-63.1579*EXP(-0.19*Fperm_SI_Woolf2021!$E$9:$E$93)+63.1579*EXP(-0.19*E$58))/(Fperm_SI_Woolf2021!$E$9:$E$93-E$58))*(E$58-Fperm_SI_Woolf2021!$E$9:$E$93)/10))) + Fperm_SI_Woolf2021!$H$9:$H$93*EXP(-Fperm_SI_Woolf2021!$K$9:$K$93*$C154*IF(E$58=Fperm_SI_Woolf2021!$E$9:$E$93,1,EXP(LN((1.1*(Fperm_SI_Woolf2021!$E$9:$E$93-E$58)-63.1579*EXP(-0.19*Fperm_SI_Woolf2021!$E$9:$E$93)+63.1579*EXP(-0.19*E$58))/(Fperm_SI_Woolf2021!$E$9:$E$93-E$58))*(E$58-Fperm_SI_Woolf2021!$E$9:$E$93)/10))),Fperm_SI_Woolf2021!$D$9:$D$93))</f>
        <v>0.76165779959940227</v>
      </c>
      <c r="F154" s="51" cm="1">
        <f t="array" ref="F154">MIN(1,SLOPE(Fperm_SI_Woolf2021!$F$9:$F$93*EXP(-Fperm_SI_Woolf2021!$I$9:$I$93*$C154*IF(F$58=Fperm_SI_Woolf2021!$E$9:$E$93,1,EXP(LN((1.1*(Fperm_SI_Woolf2021!$E$9:$E$93-F$58)-63.1579*EXP(-0.19*Fperm_SI_Woolf2021!$E$9:$E$93)+63.1579*EXP(-0.19*F$58))/(Fperm_SI_Woolf2021!$E$9:$E$93-F$58))*(F$58-Fperm_SI_Woolf2021!$E$9:$E$93)/10))) + Fperm_SI_Woolf2021!$G$9:$G$93*EXP(-Fperm_SI_Woolf2021!$J$9:$J$93*$C154*IF(F$58=Fperm_SI_Woolf2021!$E$9:$E$93,1,EXP(LN((1.1*(Fperm_SI_Woolf2021!$E$9:$E$93-F$58)-63.1579*EXP(-0.19*Fperm_SI_Woolf2021!$E$9:$E$93)+63.1579*EXP(-0.19*F$58))/(Fperm_SI_Woolf2021!$E$9:$E$93-F$58))*(F$58-Fperm_SI_Woolf2021!$E$9:$E$93)/10))) + Fperm_SI_Woolf2021!$H$9:$H$93*EXP(-Fperm_SI_Woolf2021!$K$9:$K$93*$C154*IF(F$58=Fperm_SI_Woolf2021!$E$9:$E$93,1,EXP(LN((1.1*(Fperm_SI_Woolf2021!$E$9:$E$93-F$58)-63.1579*EXP(-0.19*Fperm_SI_Woolf2021!$E$9:$E$93)+63.1579*EXP(-0.19*F$58))/(Fperm_SI_Woolf2021!$E$9:$E$93-F$58))*(F$58-Fperm_SI_Woolf2021!$E$9:$E$93)/10))),Fperm_SI_Woolf2021!$D$9:$D$93)*F$57+INTERCEPT(Fperm_SI_Woolf2021!$F$9:$F$93*EXP(-Fperm_SI_Woolf2021!$I$9:$I$93*$C154*IF(F$58=Fperm_SI_Woolf2021!$E$9:$E$93,1,EXP(LN((1.1*(Fperm_SI_Woolf2021!$E$9:$E$93-F$58)-63.1579*EXP(-0.19*Fperm_SI_Woolf2021!$E$9:$E$93)+63.1579*EXP(-0.19*F$58))/(Fperm_SI_Woolf2021!$E$9:$E$93-F$58))*(F$58-Fperm_SI_Woolf2021!$E$9:$E$93)/10))) + Fperm_SI_Woolf2021!$G$9:$G$93*EXP(-Fperm_SI_Woolf2021!$J$9:$J$93*$C154*IF(F$58=Fperm_SI_Woolf2021!$E$9:$E$93,1,EXP(LN((1.1*(Fperm_SI_Woolf2021!$E$9:$E$93-F$58)-63.1579*EXP(-0.19*Fperm_SI_Woolf2021!$E$9:$E$93)+63.1579*EXP(-0.19*F$58))/(Fperm_SI_Woolf2021!$E$9:$E$93-F$58))*(F$58-Fperm_SI_Woolf2021!$E$9:$E$93)/10))) + Fperm_SI_Woolf2021!$H$9:$H$93*EXP(-Fperm_SI_Woolf2021!$K$9:$K$93*$C154*IF(F$58=Fperm_SI_Woolf2021!$E$9:$E$93,1,EXP(LN((1.1*(Fperm_SI_Woolf2021!$E$9:$E$93-F$58)-63.1579*EXP(-0.19*Fperm_SI_Woolf2021!$E$9:$E$93)+63.1579*EXP(-0.19*F$58))/(Fperm_SI_Woolf2021!$E$9:$E$93-F$58))*(F$58-Fperm_SI_Woolf2021!$E$9:$E$93)/10))),Fperm_SI_Woolf2021!$D$9:$D$93))</f>
        <v>0.73029430396097694</v>
      </c>
      <c r="G154" s="51" cm="1">
        <f t="array" ref="G154">MIN(1,SLOPE(Fperm_SI_Woolf2021!$F$9:$F$93*EXP(-Fperm_SI_Woolf2021!$I$9:$I$93*$C154*IF(G$58=Fperm_SI_Woolf2021!$E$9:$E$93,1,EXP(LN((1.1*(Fperm_SI_Woolf2021!$E$9:$E$93-G$58)-63.1579*EXP(-0.19*Fperm_SI_Woolf2021!$E$9:$E$93)+63.1579*EXP(-0.19*G$58))/(Fperm_SI_Woolf2021!$E$9:$E$93-G$58))*(G$58-Fperm_SI_Woolf2021!$E$9:$E$93)/10))) + Fperm_SI_Woolf2021!$G$9:$G$93*EXP(-Fperm_SI_Woolf2021!$J$9:$J$93*$C154*IF(G$58=Fperm_SI_Woolf2021!$E$9:$E$93,1,EXP(LN((1.1*(Fperm_SI_Woolf2021!$E$9:$E$93-G$58)-63.1579*EXP(-0.19*Fperm_SI_Woolf2021!$E$9:$E$93)+63.1579*EXP(-0.19*G$58))/(Fperm_SI_Woolf2021!$E$9:$E$93-G$58))*(G$58-Fperm_SI_Woolf2021!$E$9:$E$93)/10))) + Fperm_SI_Woolf2021!$H$9:$H$93*EXP(-Fperm_SI_Woolf2021!$K$9:$K$93*$C154*IF(G$58=Fperm_SI_Woolf2021!$E$9:$E$93,1,EXP(LN((1.1*(Fperm_SI_Woolf2021!$E$9:$E$93-G$58)-63.1579*EXP(-0.19*Fperm_SI_Woolf2021!$E$9:$E$93)+63.1579*EXP(-0.19*G$58))/(Fperm_SI_Woolf2021!$E$9:$E$93-G$58))*(G$58-Fperm_SI_Woolf2021!$E$9:$E$93)/10))),Fperm_SI_Woolf2021!$D$9:$D$93)*G$57+INTERCEPT(Fperm_SI_Woolf2021!$F$9:$F$93*EXP(-Fperm_SI_Woolf2021!$I$9:$I$93*$C154*IF(G$58=Fperm_SI_Woolf2021!$E$9:$E$93,1,EXP(LN((1.1*(Fperm_SI_Woolf2021!$E$9:$E$93-G$58)-63.1579*EXP(-0.19*Fperm_SI_Woolf2021!$E$9:$E$93)+63.1579*EXP(-0.19*G$58))/(Fperm_SI_Woolf2021!$E$9:$E$93-G$58))*(G$58-Fperm_SI_Woolf2021!$E$9:$E$93)/10))) + Fperm_SI_Woolf2021!$G$9:$G$93*EXP(-Fperm_SI_Woolf2021!$J$9:$J$93*$C154*IF(G$58=Fperm_SI_Woolf2021!$E$9:$E$93,1,EXP(LN((1.1*(Fperm_SI_Woolf2021!$E$9:$E$93-G$58)-63.1579*EXP(-0.19*Fperm_SI_Woolf2021!$E$9:$E$93)+63.1579*EXP(-0.19*G$58))/(Fperm_SI_Woolf2021!$E$9:$E$93-G$58))*(G$58-Fperm_SI_Woolf2021!$E$9:$E$93)/10))) + Fperm_SI_Woolf2021!$H$9:$H$93*EXP(-Fperm_SI_Woolf2021!$K$9:$K$93*$C154*IF(G$58=Fperm_SI_Woolf2021!$E$9:$E$93,1,EXP(LN((1.1*(Fperm_SI_Woolf2021!$E$9:$E$93-G$58)-63.1579*EXP(-0.19*Fperm_SI_Woolf2021!$E$9:$E$93)+63.1579*EXP(-0.19*G$58))/(Fperm_SI_Woolf2021!$E$9:$E$93-G$58))*(G$58-Fperm_SI_Woolf2021!$E$9:$E$93)/10))),Fperm_SI_Woolf2021!$D$9:$D$93))</f>
        <v>0.69893080832255161</v>
      </c>
      <c r="H154" s="51" cm="1">
        <f t="array" ref="H154">MIN(1,SLOPE(Fperm_SI_Woolf2021!$F$9:$F$93*EXP(-Fperm_SI_Woolf2021!$I$9:$I$93*$C154*IF(H$58=Fperm_SI_Woolf2021!$E$9:$E$93,1,EXP(LN((1.1*(Fperm_SI_Woolf2021!$E$9:$E$93-H$58)-63.1579*EXP(-0.19*Fperm_SI_Woolf2021!$E$9:$E$93)+63.1579*EXP(-0.19*H$58))/(Fperm_SI_Woolf2021!$E$9:$E$93-H$58))*(H$58-Fperm_SI_Woolf2021!$E$9:$E$93)/10))) + Fperm_SI_Woolf2021!$G$9:$G$93*EXP(-Fperm_SI_Woolf2021!$J$9:$J$93*$C154*IF(H$58=Fperm_SI_Woolf2021!$E$9:$E$93,1,EXP(LN((1.1*(Fperm_SI_Woolf2021!$E$9:$E$93-H$58)-63.1579*EXP(-0.19*Fperm_SI_Woolf2021!$E$9:$E$93)+63.1579*EXP(-0.19*H$58))/(Fperm_SI_Woolf2021!$E$9:$E$93-H$58))*(H$58-Fperm_SI_Woolf2021!$E$9:$E$93)/10))) + Fperm_SI_Woolf2021!$H$9:$H$93*EXP(-Fperm_SI_Woolf2021!$K$9:$K$93*$C154*IF(H$58=Fperm_SI_Woolf2021!$E$9:$E$93,1,EXP(LN((1.1*(Fperm_SI_Woolf2021!$E$9:$E$93-H$58)-63.1579*EXP(-0.19*Fperm_SI_Woolf2021!$E$9:$E$93)+63.1579*EXP(-0.19*H$58))/(Fperm_SI_Woolf2021!$E$9:$E$93-H$58))*(H$58-Fperm_SI_Woolf2021!$E$9:$E$93)/10))),Fperm_SI_Woolf2021!$D$9:$D$93)*H$57+INTERCEPT(Fperm_SI_Woolf2021!$F$9:$F$93*EXP(-Fperm_SI_Woolf2021!$I$9:$I$93*$C154*IF(H$58=Fperm_SI_Woolf2021!$E$9:$E$93,1,EXP(LN((1.1*(Fperm_SI_Woolf2021!$E$9:$E$93-H$58)-63.1579*EXP(-0.19*Fperm_SI_Woolf2021!$E$9:$E$93)+63.1579*EXP(-0.19*H$58))/(Fperm_SI_Woolf2021!$E$9:$E$93-H$58))*(H$58-Fperm_SI_Woolf2021!$E$9:$E$93)/10))) + Fperm_SI_Woolf2021!$G$9:$G$93*EXP(-Fperm_SI_Woolf2021!$J$9:$J$93*$C154*IF(H$58=Fperm_SI_Woolf2021!$E$9:$E$93,1,EXP(LN((1.1*(Fperm_SI_Woolf2021!$E$9:$E$93-H$58)-63.1579*EXP(-0.19*Fperm_SI_Woolf2021!$E$9:$E$93)+63.1579*EXP(-0.19*H$58))/(Fperm_SI_Woolf2021!$E$9:$E$93-H$58))*(H$58-Fperm_SI_Woolf2021!$E$9:$E$93)/10))) + Fperm_SI_Woolf2021!$H$9:$H$93*EXP(-Fperm_SI_Woolf2021!$K$9:$K$93*$C154*IF(H$58=Fperm_SI_Woolf2021!$E$9:$E$93,1,EXP(LN((1.1*(Fperm_SI_Woolf2021!$E$9:$E$93-H$58)-63.1579*EXP(-0.19*Fperm_SI_Woolf2021!$E$9:$E$93)+63.1579*EXP(-0.19*H$58))/(Fperm_SI_Woolf2021!$E$9:$E$93-H$58))*(H$58-Fperm_SI_Woolf2021!$E$9:$E$93)/10))),Fperm_SI_Woolf2021!$D$9:$D$93))</f>
        <v>0.66756731268412628</v>
      </c>
      <c r="I154" s="51" cm="1">
        <f t="array" ref="I154">MIN(1,SLOPE(Fperm_SI_Woolf2021!$F$9:$F$93*EXP(-Fperm_SI_Woolf2021!$I$9:$I$93*$C154*IF(I$58=Fperm_SI_Woolf2021!$E$9:$E$93,1,EXP(LN((1.1*(Fperm_SI_Woolf2021!$E$9:$E$93-I$58)-63.1579*EXP(-0.19*Fperm_SI_Woolf2021!$E$9:$E$93)+63.1579*EXP(-0.19*I$58))/(Fperm_SI_Woolf2021!$E$9:$E$93-I$58))*(I$58-Fperm_SI_Woolf2021!$E$9:$E$93)/10))) + Fperm_SI_Woolf2021!$G$9:$G$93*EXP(-Fperm_SI_Woolf2021!$J$9:$J$93*$C154*IF(I$58=Fperm_SI_Woolf2021!$E$9:$E$93,1,EXP(LN((1.1*(Fperm_SI_Woolf2021!$E$9:$E$93-I$58)-63.1579*EXP(-0.19*Fperm_SI_Woolf2021!$E$9:$E$93)+63.1579*EXP(-0.19*I$58))/(Fperm_SI_Woolf2021!$E$9:$E$93-I$58))*(I$58-Fperm_SI_Woolf2021!$E$9:$E$93)/10))) + Fperm_SI_Woolf2021!$H$9:$H$93*EXP(-Fperm_SI_Woolf2021!$K$9:$K$93*$C154*IF(I$58=Fperm_SI_Woolf2021!$E$9:$E$93,1,EXP(LN((1.1*(Fperm_SI_Woolf2021!$E$9:$E$93-I$58)-63.1579*EXP(-0.19*Fperm_SI_Woolf2021!$E$9:$E$93)+63.1579*EXP(-0.19*I$58))/(Fperm_SI_Woolf2021!$E$9:$E$93-I$58))*(I$58-Fperm_SI_Woolf2021!$E$9:$E$93)/10))),Fperm_SI_Woolf2021!$D$9:$D$93)*I$57+INTERCEPT(Fperm_SI_Woolf2021!$F$9:$F$93*EXP(-Fperm_SI_Woolf2021!$I$9:$I$93*$C154*IF(I$58=Fperm_SI_Woolf2021!$E$9:$E$93,1,EXP(LN((1.1*(Fperm_SI_Woolf2021!$E$9:$E$93-I$58)-63.1579*EXP(-0.19*Fperm_SI_Woolf2021!$E$9:$E$93)+63.1579*EXP(-0.19*I$58))/(Fperm_SI_Woolf2021!$E$9:$E$93-I$58))*(I$58-Fperm_SI_Woolf2021!$E$9:$E$93)/10))) + Fperm_SI_Woolf2021!$G$9:$G$93*EXP(-Fperm_SI_Woolf2021!$J$9:$J$93*$C154*IF(I$58=Fperm_SI_Woolf2021!$E$9:$E$93,1,EXP(LN((1.1*(Fperm_SI_Woolf2021!$E$9:$E$93-I$58)-63.1579*EXP(-0.19*Fperm_SI_Woolf2021!$E$9:$E$93)+63.1579*EXP(-0.19*I$58))/(Fperm_SI_Woolf2021!$E$9:$E$93-I$58))*(I$58-Fperm_SI_Woolf2021!$E$9:$E$93)/10))) + Fperm_SI_Woolf2021!$H$9:$H$93*EXP(-Fperm_SI_Woolf2021!$K$9:$K$93*$C154*IF(I$58=Fperm_SI_Woolf2021!$E$9:$E$93,1,EXP(LN((1.1*(Fperm_SI_Woolf2021!$E$9:$E$93-I$58)-63.1579*EXP(-0.19*Fperm_SI_Woolf2021!$E$9:$E$93)+63.1579*EXP(-0.19*I$58))/(Fperm_SI_Woolf2021!$E$9:$E$93-I$58))*(I$58-Fperm_SI_Woolf2021!$E$9:$E$93)/10))),Fperm_SI_Woolf2021!$D$9:$D$93))</f>
        <v>0.63620381704570095</v>
      </c>
      <c r="J154" s="51" cm="1">
        <f t="array" ref="J154">MIN(1,SLOPE(Fperm_SI_Woolf2021!$F$9:$F$93*EXP(-Fperm_SI_Woolf2021!$I$9:$I$93*$C154*IF(J$58=Fperm_SI_Woolf2021!$E$9:$E$93,1,EXP(LN((1.1*(Fperm_SI_Woolf2021!$E$9:$E$93-J$58)-63.1579*EXP(-0.19*Fperm_SI_Woolf2021!$E$9:$E$93)+63.1579*EXP(-0.19*J$58))/(Fperm_SI_Woolf2021!$E$9:$E$93-J$58))*(J$58-Fperm_SI_Woolf2021!$E$9:$E$93)/10))) + Fperm_SI_Woolf2021!$G$9:$G$93*EXP(-Fperm_SI_Woolf2021!$J$9:$J$93*$C154*IF(J$58=Fperm_SI_Woolf2021!$E$9:$E$93,1,EXP(LN((1.1*(Fperm_SI_Woolf2021!$E$9:$E$93-J$58)-63.1579*EXP(-0.19*Fperm_SI_Woolf2021!$E$9:$E$93)+63.1579*EXP(-0.19*J$58))/(Fperm_SI_Woolf2021!$E$9:$E$93-J$58))*(J$58-Fperm_SI_Woolf2021!$E$9:$E$93)/10))) + Fperm_SI_Woolf2021!$H$9:$H$93*EXP(-Fperm_SI_Woolf2021!$K$9:$K$93*$C154*IF(J$58=Fperm_SI_Woolf2021!$E$9:$E$93,1,EXP(LN((1.1*(Fperm_SI_Woolf2021!$E$9:$E$93-J$58)-63.1579*EXP(-0.19*Fperm_SI_Woolf2021!$E$9:$E$93)+63.1579*EXP(-0.19*J$58))/(Fperm_SI_Woolf2021!$E$9:$E$93-J$58))*(J$58-Fperm_SI_Woolf2021!$E$9:$E$93)/10))),Fperm_SI_Woolf2021!$D$9:$D$93)*J$57+INTERCEPT(Fperm_SI_Woolf2021!$F$9:$F$93*EXP(-Fperm_SI_Woolf2021!$I$9:$I$93*$C154*IF(J$58=Fperm_SI_Woolf2021!$E$9:$E$93,1,EXP(LN((1.1*(Fperm_SI_Woolf2021!$E$9:$E$93-J$58)-63.1579*EXP(-0.19*Fperm_SI_Woolf2021!$E$9:$E$93)+63.1579*EXP(-0.19*J$58))/(Fperm_SI_Woolf2021!$E$9:$E$93-J$58))*(J$58-Fperm_SI_Woolf2021!$E$9:$E$93)/10))) + Fperm_SI_Woolf2021!$G$9:$G$93*EXP(-Fperm_SI_Woolf2021!$J$9:$J$93*$C154*IF(J$58=Fperm_SI_Woolf2021!$E$9:$E$93,1,EXP(LN((1.1*(Fperm_SI_Woolf2021!$E$9:$E$93-J$58)-63.1579*EXP(-0.19*Fperm_SI_Woolf2021!$E$9:$E$93)+63.1579*EXP(-0.19*J$58))/(Fperm_SI_Woolf2021!$E$9:$E$93-J$58))*(J$58-Fperm_SI_Woolf2021!$E$9:$E$93)/10))) + Fperm_SI_Woolf2021!$H$9:$H$93*EXP(-Fperm_SI_Woolf2021!$K$9:$K$93*$C154*IF(J$58=Fperm_SI_Woolf2021!$E$9:$E$93,1,EXP(LN((1.1*(Fperm_SI_Woolf2021!$E$9:$E$93-J$58)-63.1579*EXP(-0.19*Fperm_SI_Woolf2021!$E$9:$E$93)+63.1579*EXP(-0.19*J$58))/(Fperm_SI_Woolf2021!$E$9:$E$93-J$58))*(J$58-Fperm_SI_Woolf2021!$E$9:$E$93)/10))),Fperm_SI_Woolf2021!$D$9:$D$93))</f>
        <v>0.60484032140727562</v>
      </c>
      <c r="K154" s="51" cm="1">
        <f t="array" ref="K154">MIN(1,SLOPE(Fperm_SI_Woolf2021!$F$9:$F$93*EXP(-Fperm_SI_Woolf2021!$I$9:$I$93*$C154*IF(K$58=Fperm_SI_Woolf2021!$E$9:$E$93,1,EXP(LN((1.1*(Fperm_SI_Woolf2021!$E$9:$E$93-K$58)-63.1579*EXP(-0.19*Fperm_SI_Woolf2021!$E$9:$E$93)+63.1579*EXP(-0.19*K$58))/(Fperm_SI_Woolf2021!$E$9:$E$93-K$58))*(K$58-Fperm_SI_Woolf2021!$E$9:$E$93)/10))) + Fperm_SI_Woolf2021!$G$9:$G$93*EXP(-Fperm_SI_Woolf2021!$J$9:$J$93*$C154*IF(K$58=Fperm_SI_Woolf2021!$E$9:$E$93,1,EXP(LN((1.1*(Fperm_SI_Woolf2021!$E$9:$E$93-K$58)-63.1579*EXP(-0.19*Fperm_SI_Woolf2021!$E$9:$E$93)+63.1579*EXP(-0.19*K$58))/(Fperm_SI_Woolf2021!$E$9:$E$93-K$58))*(K$58-Fperm_SI_Woolf2021!$E$9:$E$93)/10))) + Fperm_SI_Woolf2021!$H$9:$H$93*EXP(-Fperm_SI_Woolf2021!$K$9:$K$93*$C154*IF(K$58=Fperm_SI_Woolf2021!$E$9:$E$93,1,EXP(LN((1.1*(Fperm_SI_Woolf2021!$E$9:$E$93-K$58)-63.1579*EXP(-0.19*Fperm_SI_Woolf2021!$E$9:$E$93)+63.1579*EXP(-0.19*K$58))/(Fperm_SI_Woolf2021!$E$9:$E$93-K$58))*(K$58-Fperm_SI_Woolf2021!$E$9:$E$93)/10))),Fperm_SI_Woolf2021!$D$9:$D$93)*K$57+INTERCEPT(Fperm_SI_Woolf2021!$F$9:$F$93*EXP(-Fperm_SI_Woolf2021!$I$9:$I$93*$C154*IF(K$58=Fperm_SI_Woolf2021!$E$9:$E$93,1,EXP(LN((1.1*(Fperm_SI_Woolf2021!$E$9:$E$93-K$58)-63.1579*EXP(-0.19*Fperm_SI_Woolf2021!$E$9:$E$93)+63.1579*EXP(-0.19*K$58))/(Fperm_SI_Woolf2021!$E$9:$E$93-K$58))*(K$58-Fperm_SI_Woolf2021!$E$9:$E$93)/10))) + Fperm_SI_Woolf2021!$G$9:$G$93*EXP(-Fperm_SI_Woolf2021!$J$9:$J$93*$C154*IF(K$58=Fperm_SI_Woolf2021!$E$9:$E$93,1,EXP(LN((1.1*(Fperm_SI_Woolf2021!$E$9:$E$93-K$58)-63.1579*EXP(-0.19*Fperm_SI_Woolf2021!$E$9:$E$93)+63.1579*EXP(-0.19*K$58))/(Fperm_SI_Woolf2021!$E$9:$E$93-K$58))*(K$58-Fperm_SI_Woolf2021!$E$9:$E$93)/10))) + Fperm_SI_Woolf2021!$H$9:$H$93*EXP(-Fperm_SI_Woolf2021!$K$9:$K$93*$C154*IF(K$58=Fperm_SI_Woolf2021!$E$9:$E$93,1,EXP(LN((1.1*(Fperm_SI_Woolf2021!$E$9:$E$93-K$58)-63.1579*EXP(-0.19*Fperm_SI_Woolf2021!$E$9:$E$93)+63.1579*EXP(-0.19*K$58))/(Fperm_SI_Woolf2021!$E$9:$E$93-K$58))*(K$58-Fperm_SI_Woolf2021!$E$9:$E$93)/10))),Fperm_SI_Woolf2021!$D$9:$D$93))</f>
        <v>0.57347682576885028</v>
      </c>
      <c r="L154" s="51" cm="1">
        <f t="array" ref="L154">MIN(1,SLOPE(Fperm_SI_Woolf2021!$F$9:$F$93*EXP(-Fperm_SI_Woolf2021!$I$9:$I$93*$C154*IF(L$58=Fperm_SI_Woolf2021!$E$9:$E$93,1,EXP(LN((1.1*(Fperm_SI_Woolf2021!$E$9:$E$93-L$58)-63.1579*EXP(-0.19*Fperm_SI_Woolf2021!$E$9:$E$93)+63.1579*EXP(-0.19*L$58))/(Fperm_SI_Woolf2021!$E$9:$E$93-L$58))*(L$58-Fperm_SI_Woolf2021!$E$9:$E$93)/10))) + Fperm_SI_Woolf2021!$G$9:$G$93*EXP(-Fperm_SI_Woolf2021!$J$9:$J$93*$C154*IF(L$58=Fperm_SI_Woolf2021!$E$9:$E$93,1,EXP(LN((1.1*(Fperm_SI_Woolf2021!$E$9:$E$93-L$58)-63.1579*EXP(-0.19*Fperm_SI_Woolf2021!$E$9:$E$93)+63.1579*EXP(-0.19*L$58))/(Fperm_SI_Woolf2021!$E$9:$E$93-L$58))*(L$58-Fperm_SI_Woolf2021!$E$9:$E$93)/10))) + Fperm_SI_Woolf2021!$H$9:$H$93*EXP(-Fperm_SI_Woolf2021!$K$9:$K$93*$C154*IF(L$58=Fperm_SI_Woolf2021!$E$9:$E$93,1,EXP(LN((1.1*(Fperm_SI_Woolf2021!$E$9:$E$93-L$58)-63.1579*EXP(-0.19*Fperm_SI_Woolf2021!$E$9:$E$93)+63.1579*EXP(-0.19*L$58))/(Fperm_SI_Woolf2021!$E$9:$E$93-L$58))*(L$58-Fperm_SI_Woolf2021!$E$9:$E$93)/10))),Fperm_SI_Woolf2021!$D$9:$D$93)*L$57+INTERCEPT(Fperm_SI_Woolf2021!$F$9:$F$93*EXP(-Fperm_SI_Woolf2021!$I$9:$I$93*$C154*IF(L$58=Fperm_SI_Woolf2021!$E$9:$E$93,1,EXP(LN((1.1*(Fperm_SI_Woolf2021!$E$9:$E$93-L$58)-63.1579*EXP(-0.19*Fperm_SI_Woolf2021!$E$9:$E$93)+63.1579*EXP(-0.19*L$58))/(Fperm_SI_Woolf2021!$E$9:$E$93-L$58))*(L$58-Fperm_SI_Woolf2021!$E$9:$E$93)/10))) + Fperm_SI_Woolf2021!$G$9:$G$93*EXP(-Fperm_SI_Woolf2021!$J$9:$J$93*$C154*IF(L$58=Fperm_SI_Woolf2021!$E$9:$E$93,1,EXP(LN((1.1*(Fperm_SI_Woolf2021!$E$9:$E$93-L$58)-63.1579*EXP(-0.19*Fperm_SI_Woolf2021!$E$9:$E$93)+63.1579*EXP(-0.19*L$58))/(Fperm_SI_Woolf2021!$E$9:$E$93-L$58))*(L$58-Fperm_SI_Woolf2021!$E$9:$E$93)/10))) + Fperm_SI_Woolf2021!$H$9:$H$93*EXP(-Fperm_SI_Woolf2021!$K$9:$K$93*$C154*IF(L$58=Fperm_SI_Woolf2021!$E$9:$E$93,1,EXP(LN((1.1*(Fperm_SI_Woolf2021!$E$9:$E$93-L$58)-63.1579*EXP(-0.19*Fperm_SI_Woolf2021!$E$9:$E$93)+63.1579*EXP(-0.19*L$58))/(Fperm_SI_Woolf2021!$E$9:$E$93-L$58))*(L$58-Fperm_SI_Woolf2021!$E$9:$E$93)/10))),Fperm_SI_Woolf2021!$D$9:$D$93))</f>
        <v>0.54211333013042495</v>
      </c>
      <c r="M154" s="51" cm="1">
        <f t="array" ref="M154">MIN(1,SLOPE(Fperm_SI_Woolf2021!$F$9:$F$93*EXP(-Fperm_SI_Woolf2021!$I$9:$I$93*$C154*IF(M$58=Fperm_SI_Woolf2021!$E$9:$E$93,1,EXP(LN((1.1*(Fperm_SI_Woolf2021!$E$9:$E$93-M$58)-63.1579*EXP(-0.19*Fperm_SI_Woolf2021!$E$9:$E$93)+63.1579*EXP(-0.19*M$58))/(Fperm_SI_Woolf2021!$E$9:$E$93-M$58))*(M$58-Fperm_SI_Woolf2021!$E$9:$E$93)/10))) + Fperm_SI_Woolf2021!$G$9:$G$93*EXP(-Fperm_SI_Woolf2021!$J$9:$J$93*$C154*IF(M$58=Fperm_SI_Woolf2021!$E$9:$E$93,1,EXP(LN((1.1*(Fperm_SI_Woolf2021!$E$9:$E$93-M$58)-63.1579*EXP(-0.19*Fperm_SI_Woolf2021!$E$9:$E$93)+63.1579*EXP(-0.19*M$58))/(Fperm_SI_Woolf2021!$E$9:$E$93-M$58))*(M$58-Fperm_SI_Woolf2021!$E$9:$E$93)/10))) + Fperm_SI_Woolf2021!$H$9:$H$93*EXP(-Fperm_SI_Woolf2021!$K$9:$K$93*$C154*IF(M$58=Fperm_SI_Woolf2021!$E$9:$E$93,1,EXP(LN((1.1*(Fperm_SI_Woolf2021!$E$9:$E$93-M$58)-63.1579*EXP(-0.19*Fperm_SI_Woolf2021!$E$9:$E$93)+63.1579*EXP(-0.19*M$58))/(Fperm_SI_Woolf2021!$E$9:$E$93-M$58))*(M$58-Fperm_SI_Woolf2021!$E$9:$E$93)/10))),Fperm_SI_Woolf2021!$D$9:$D$93)*M$57+INTERCEPT(Fperm_SI_Woolf2021!$F$9:$F$93*EXP(-Fperm_SI_Woolf2021!$I$9:$I$93*$C154*IF(M$58=Fperm_SI_Woolf2021!$E$9:$E$93,1,EXP(LN((1.1*(Fperm_SI_Woolf2021!$E$9:$E$93-M$58)-63.1579*EXP(-0.19*Fperm_SI_Woolf2021!$E$9:$E$93)+63.1579*EXP(-0.19*M$58))/(Fperm_SI_Woolf2021!$E$9:$E$93-M$58))*(M$58-Fperm_SI_Woolf2021!$E$9:$E$93)/10))) + Fperm_SI_Woolf2021!$G$9:$G$93*EXP(-Fperm_SI_Woolf2021!$J$9:$J$93*$C154*IF(M$58=Fperm_SI_Woolf2021!$E$9:$E$93,1,EXP(LN((1.1*(Fperm_SI_Woolf2021!$E$9:$E$93-M$58)-63.1579*EXP(-0.19*Fperm_SI_Woolf2021!$E$9:$E$93)+63.1579*EXP(-0.19*M$58))/(Fperm_SI_Woolf2021!$E$9:$E$93-M$58))*(M$58-Fperm_SI_Woolf2021!$E$9:$E$93)/10))) + Fperm_SI_Woolf2021!$H$9:$H$93*EXP(-Fperm_SI_Woolf2021!$K$9:$K$93*$C154*IF(M$58=Fperm_SI_Woolf2021!$E$9:$E$93,1,EXP(LN((1.1*(Fperm_SI_Woolf2021!$E$9:$E$93-M$58)-63.1579*EXP(-0.19*Fperm_SI_Woolf2021!$E$9:$E$93)+63.1579*EXP(-0.19*M$58))/(Fperm_SI_Woolf2021!$E$9:$E$93-M$58))*(M$58-Fperm_SI_Woolf2021!$E$9:$E$93)/10))),Fperm_SI_Woolf2021!$D$9:$D$93))</f>
        <v>0.51074983449199962</v>
      </c>
      <c r="N154" s="51" cm="1">
        <f t="array" ref="N154">MIN(1,SLOPE(Fperm_SI_Woolf2021!$F$9:$F$93*EXP(-Fperm_SI_Woolf2021!$I$9:$I$93*$C154*IF(N$58=Fperm_SI_Woolf2021!$E$9:$E$93,1,EXP(LN((1.1*(Fperm_SI_Woolf2021!$E$9:$E$93-N$58)-63.1579*EXP(-0.19*Fperm_SI_Woolf2021!$E$9:$E$93)+63.1579*EXP(-0.19*N$58))/(Fperm_SI_Woolf2021!$E$9:$E$93-N$58))*(N$58-Fperm_SI_Woolf2021!$E$9:$E$93)/10))) + Fperm_SI_Woolf2021!$G$9:$G$93*EXP(-Fperm_SI_Woolf2021!$J$9:$J$93*$C154*IF(N$58=Fperm_SI_Woolf2021!$E$9:$E$93,1,EXP(LN((1.1*(Fperm_SI_Woolf2021!$E$9:$E$93-N$58)-63.1579*EXP(-0.19*Fperm_SI_Woolf2021!$E$9:$E$93)+63.1579*EXP(-0.19*N$58))/(Fperm_SI_Woolf2021!$E$9:$E$93-N$58))*(N$58-Fperm_SI_Woolf2021!$E$9:$E$93)/10))) + Fperm_SI_Woolf2021!$H$9:$H$93*EXP(-Fperm_SI_Woolf2021!$K$9:$K$93*$C154*IF(N$58=Fperm_SI_Woolf2021!$E$9:$E$93,1,EXP(LN((1.1*(Fperm_SI_Woolf2021!$E$9:$E$93-N$58)-63.1579*EXP(-0.19*Fperm_SI_Woolf2021!$E$9:$E$93)+63.1579*EXP(-0.19*N$58))/(Fperm_SI_Woolf2021!$E$9:$E$93-N$58))*(N$58-Fperm_SI_Woolf2021!$E$9:$E$93)/10))),Fperm_SI_Woolf2021!$D$9:$D$93)*N$57+INTERCEPT(Fperm_SI_Woolf2021!$F$9:$F$93*EXP(-Fperm_SI_Woolf2021!$I$9:$I$93*$C154*IF(N$58=Fperm_SI_Woolf2021!$E$9:$E$93,1,EXP(LN((1.1*(Fperm_SI_Woolf2021!$E$9:$E$93-N$58)-63.1579*EXP(-0.19*Fperm_SI_Woolf2021!$E$9:$E$93)+63.1579*EXP(-0.19*N$58))/(Fperm_SI_Woolf2021!$E$9:$E$93-N$58))*(N$58-Fperm_SI_Woolf2021!$E$9:$E$93)/10))) + Fperm_SI_Woolf2021!$G$9:$G$93*EXP(-Fperm_SI_Woolf2021!$J$9:$J$93*$C154*IF(N$58=Fperm_SI_Woolf2021!$E$9:$E$93,1,EXP(LN((1.1*(Fperm_SI_Woolf2021!$E$9:$E$93-N$58)-63.1579*EXP(-0.19*Fperm_SI_Woolf2021!$E$9:$E$93)+63.1579*EXP(-0.19*N$58))/(Fperm_SI_Woolf2021!$E$9:$E$93-N$58))*(N$58-Fperm_SI_Woolf2021!$E$9:$E$93)/10))) + Fperm_SI_Woolf2021!$H$9:$H$93*EXP(-Fperm_SI_Woolf2021!$K$9:$K$93*$C154*IF(N$58=Fperm_SI_Woolf2021!$E$9:$E$93,1,EXP(LN((1.1*(Fperm_SI_Woolf2021!$E$9:$E$93-N$58)-63.1579*EXP(-0.19*Fperm_SI_Woolf2021!$E$9:$E$93)+63.1579*EXP(-0.19*N$58))/(Fperm_SI_Woolf2021!$E$9:$E$93-N$58))*(N$58-Fperm_SI_Woolf2021!$E$9:$E$93)/10))),Fperm_SI_Woolf2021!$D$9:$D$93))</f>
        <v>0.47938633885357429</v>
      </c>
      <c r="O154" s="51" cm="1">
        <f t="array" ref="O154">MIN(1,SLOPE(Fperm_SI_Woolf2021!$F$9:$F$93*EXP(-Fperm_SI_Woolf2021!$I$9:$I$93*$C154*IF(O$58=Fperm_SI_Woolf2021!$E$9:$E$93,1,EXP(LN((1.1*(Fperm_SI_Woolf2021!$E$9:$E$93-O$58)-63.1579*EXP(-0.19*Fperm_SI_Woolf2021!$E$9:$E$93)+63.1579*EXP(-0.19*O$58))/(Fperm_SI_Woolf2021!$E$9:$E$93-O$58))*(O$58-Fperm_SI_Woolf2021!$E$9:$E$93)/10))) + Fperm_SI_Woolf2021!$G$9:$G$93*EXP(-Fperm_SI_Woolf2021!$J$9:$J$93*$C154*IF(O$58=Fperm_SI_Woolf2021!$E$9:$E$93,1,EXP(LN((1.1*(Fperm_SI_Woolf2021!$E$9:$E$93-O$58)-63.1579*EXP(-0.19*Fperm_SI_Woolf2021!$E$9:$E$93)+63.1579*EXP(-0.19*O$58))/(Fperm_SI_Woolf2021!$E$9:$E$93-O$58))*(O$58-Fperm_SI_Woolf2021!$E$9:$E$93)/10))) + Fperm_SI_Woolf2021!$H$9:$H$93*EXP(-Fperm_SI_Woolf2021!$K$9:$K$93*$C154*IF(O$58=Fperm_SI_Woolf2021!$E$9:$E$93,1,EXP(LN((1.1*(Fperm_SI_Woolf2021!$E$9:$E$93-O$58)-63.1579*EXP(-0.19*Fperm_SI_Woolf2021!$E$9:$E$93)+63.1579*EXP(-0.19*O$58))/(Fperm_SI_Woolf2021!$E$9:$E$93-O$58))*(O$58-Fperm_SI_Woolf2021!$E$9:$E$93)/10))),Fperm_SI_Woolf2021!$D$9:$D$93)*O$57+INTERCEPT(Fperm_SI_Woolf2021!$F$9:$F$93*EXP(-Fperm_SI_Woolf2021!$I$9:$I$93*$C154*IF(O$58=Fperm_SI_Woolf2021!$E$9:$E$93,1,EXP(LN((1.1*(Fperm_SI_Woolf2021!$E$9:$E$93-O$58)-63.1579*EXP(-0.19*Fperm_SI_Woolf2021!$E$9:$E$93)+63.1579*EXP(-0.19*O$58))/(Fperm_SI_Woolf2021!$E$9:$E$93-O$58))*(O$58-Fperm_SI_Woolf2021!$E$9:$E$93)/10))) + Fperm_SI_Woolf2021!$G$9:$G$93*EXP(-Fperm_SI_Woolf2021!$J$9:$J$93*$C154*IF(O$58=Fperm_SI_Woolf2021!$E$9:$E$93,1,EXP(LN((1.1*(Fperm_SI_Woolf2021!$E$9:$E$93-O$58)-63.1579*EXP(-0.19*Fperm_SI_Woolf2021!$E$9:$E$93)+63.1579*EXP(-0.19*O$58))/(Fperm_SI_Woolf2021!$E$9:$E$93-O$58))*(O$58-Fperm_SI_Woolf2021!$E$9:$E$93)/10))) + Fperm_SI_Woolf2021!$H$9:$H$93*EXP(-Fperm_SI_Woolf2021!$K$9:$K$93*$C154*IF(O$58=Fperm_SI_Woolf2021!$E$9:$E$93,1,EXP(LN((1.1*(Fperm_SI_Woolf2021!$E$9:$E$93-O$58)-63.1579*EXP(-0.19*Fperm_SI_Woolf2021!$E$9:$E$93)+63.1579*EXP(-0.19*O$58))/(Fperm_SI_Woolf2021!$E$9:$E$93-O$58))*(O$58-Fperm_SI_Woolf2021!$E$9:$E$93)/10))),Fperm_SI_Woolf2021!$D$9:$D$93))</f>
        <v>0.4480228432151489</v>
      </c>
      <c r="P154" s="51" cm="1">
        <f t="array" ref="P154">MIN(1,SLOPE(Fperm_SI_Woolf2021!$F$9:$F$93*EXP(-Fperm_SI_Woolf2021!$I$9:$I$93*$C154*IF(P$58=Fperm_SI_Woolf2021!$E$9:$E$93,1,EXP(LN((1.1*(Fperm_SI_Woolf2021!$E$9:$E$93-P$58)-63.1579*EXP(-0.19*Fperm_SI_Woolf2021!$E$9:$E$93)+63.1579*EXP(-0.19*P$58))/(Fperm_SI_Woolf2021!$E$9:$E$93-P$58))*(P$58-Fperm_SI_Woolf2021!$E$9:$E$93)/10))) + Fperm_SI_Woolf2021!$G$9:$G$93*EXP(-Fperm_SI_Woolf2021!$J$9:$J$93*$C154*IF(P$58=Fperm_SI_Woolf2021!$E$9:$E$93,1,EXP(LN((1.1*(Fperm_SI_Woolf2021!$E$9:$E$93-P$58)-63.1579*EXP(-0.19*Fperm_SI_Woolf2021!$E$9:$E$93)+63.1579*EXP(-0.19*P$58))/(Fperm_SI_Woolf2021!$E$9:$E$93-P$58))*(P$58-Fperm_SI_Woolf2021!$E$9:$E$93)/10))) + Fperm_SI_Woolf2021!$H$9:$H$93*EXP(-Fperm_SI_Woolf2021!$K$9:$K$93*$C154*IF(P$58=Fperm_SI_Woolf2021!$E$9:$E$93,1,EXP(LN((1.1*(Fperm_SI_Woolf2021!$E$9:$E$93-P$58)-63.1579*EXP(-0.19*Fperm_SI_Woolf2021!$E$9:$E$93)+63.1579*EXP(-0.19*P$58))/(Fperm_SI_Woolf2021!$E$9:$E$93-P$58))*(P$58-Fperm_SI_Woolf2021!$E$9:$E$93)/10))),Fperm_SI_Woolf2021!$D$9:$D$93)*P$57+INTERCEPT(Fperm_SI_Woolf2021!$F$9:$F$93*EXP(-Fperm_SI_Woolf2021!$I$9:$I$93*$C154*IF(P$58=Fperm_SI_Woolf2021!$E$9:$E$93,1,EXP(LN((1.1*(Fperm_SI_Woolf2021!$E$9:$E$93-P$58)-63.1579*EXP(-0.19*Fperm_SI_Woolf2021!$E$9:$E$93)+63.1579*EXP(-0.19*P$58))/(Fperm_SI_Woolf2021!$E$9:$E$93-P$58))*(P$58-Fperm_SI_Woolf2021!$E$9:$E$93)/10))) + Fperm_SI_Woolf2021!$G$9:$G$93*EXP(-Fperm_SI_Woolf2021!$J$9:$J$93*$C154*IF(P$58=Fperm_SI_Woolf2021!$E$9:$E$93,1,EXP(LN((1.1*(Fperm_SI_Woolf2021!$E$9:$E$93-P$58)-63.1579*EXP(-0.19*Fperm_SI_Woolf2021!$E$9:$E$93)+63.1579*EXP(-0.19*P$58))/(Fperm_SI_Woolf2021!$E$9:$E$93-P$58))*(P$58-Fperm_SI_Woolf2021!$E$9:$E$93)/10))) + Fperm_SI_Woolf2021!$H$9:$H$93*EXP(-Fperm_SI_Woolf2021!$K$9:$K$93*$C154*IF(P$58=Fperm_SI_Woolf2021!$E$9:$E$93,1,EXP(LN((1.1*(Fperm_SI_Woolf2021!$E$9:$E$93-P$58)-63.1579*EXP(-0.19*Fperm_SI_Woolf2021!$E$9:$E$93)+63.1579*EXP(-0.19*P$58))/(Fperm_SI_Woolf2021!$E$9:$E$93-P$58))*(P$58-Fperm_SI_Woolf2021!$E$9:$E$93)/10))),Fperm_SI_Woolf2021!$D$9:$D$93))</f>
        <v>0.41665934757672352</v>
      </c>
      <c r="Q154" s="51" cm="1">
        <f t="array" ref="Q154">MIN(1,SLOPE(Fperm_SI_Woolf2021!$F$9:$F$93*EXP(-Fperm_SI_Woolf2021!$I$9:$I$93*$C154*IF(Q$58=Fperm_SI_Woolf2021!$E$9:$E$93,1,EXP(LN((1.1*(Fperm_SI_Woolf2021!$E$9:$E$93-Q$58)-63.1579*EXP(-0.19*Fperm_SI_Woolf2021!$E$9:$E$93)+63.1579*EXP(-0.19*Q$58))/(Fperm_SI_Woolf2021!$E$9:$E$93-Q$58))*(Q$58-Fperm_SI_Woolf2021!$E$9:$E$93)/10))) + Fperm_SI_Woolf2021!$G$9:$G$93*EXP(-Fperm_SI_Woolf2021!$J$9:$J$93*$C154*IF(Q$58=Fperm_SI_Woolf2021!$E$9:$E$93,1,EXP(LN((1.1*(Fperm_SI_Woolf2021!$E$9:$E$93-Q$58)-63.1579*EXP(-0.19*Fperm_SI_Woolf2021!$E$9:$E$93)+63.1579*EXP(-0.19*Q$58))/(Fperm_SI_Woolf2021!$E$9:$E$93-Q$58))*(Q$58-Fperm_SI_Woolf2021!$E$9:$E$93)/10))) + Fperm_SI_Woolf2021!$H$9:$H$93*EXP(-Fperm_SI_Woolf2021!$K$9:$K$93*$C154*IF(Q$58=Fperm_SI_Woolf2021!$E$9:$E$93,1,EXP(LN((1.1*(Fperm_SI_Woolf2021!$E$9:$E$93-Q$58)-63.1579*EXP(-0.19*Fperm_SI_Woolf2021!$E$9:$E$93)+63.1579*EXP(-0.19*Q$58))/(Fperm_SI_Woolf2021!$E$9:$E$93-Q$58))*(Q$58-Fperm_SI_Woolf2021!$E$9:$E$93)/10))),Fperm_SI_Woolf2021!$D$9:$D$93)*Q$57+INTERCEPT(Fperm_SI_Woolf2021!$F$9:$F$93*EXP(-Fperm_SI_Woolf2021!$I$9:$I$93*$C154*IF(Q$58=Fperm_SI_Woolf2021!$E$9:$E$93,1,EXP(LN((1.1*(Fperm_SI_Woolf2021!$E$9:$E$93-Q$58)-63.1579*EXP(-0.19*Fperm_SI_Woolf2021!$E$9:$E$93)+63.1579*EXP(-0.19*Q$58))/(Fperm_SI_Woolf2021!$E$9:$E$93-Q$58))*(Q$58-Fperm_SI_Woolf2021!$E$9:$E$93)/10))) + Fperm_SI_Woolf2021!$G$9:$G$93*EXP(-Fperm_SI_Woolf2021!$J$9:$J$93*$C154*IF(Q$58=Fperm_SI_Woolf2021!$E$9:$E$93,1,EXP(LN((1.1*(Fperm_SI_Woolf2021!$E$9:$E$93-Q$58)-63.1579*EXP(-0.19*Fperm_SI_Woolf2021!$E$9:$E$93)+63.1579*EXP(-0.19*Q$58))/(Fperm_SI_Woolf2021!$E$9:$E$93-Q$58))*(Q$58-Fperm_SI_Woolf2021!$E$9:$E$93)/10))) + Fperm_SI_Woolf2021!$H$9:$H$93*EXP(-Fperm_SI_Woolf2021!$K$9:$K$93*$C154*IF(Q$58=Fperm_SI_Woolf2021!$E$9:$E$93,1,EXP(LN((1.1*(Fperm_SI_Woolf2021!$E$9:$E$93-Q$58)-63.1579*EXP(-0.19*Fperm_SI_Woolf2021!$E$9:$E$93)+63.1579*EXP(-0.19*Q$58))/(Fperm_SI_Woolf2021!$E$9:$E$93-Q$58))*(Q$58-Fperm_SI_Woolf2021!$E$9:$E$93)/10))),Fperm_SI_Woolf2021!$D$9:$D$93))</f>
        <v>0.38529585193829818</v>
      </c>
      <c r="R154" s="51" cm="1">
        <f t="array" ref="R154">MIN(1,SLOPE(Fperm_SI_Woolf2021!$F$9:$F$93*EXP(-Fperm_SI_Woolf2021!$I$9:$I$93*$C154*IF(R$58=Fperm_SI_Woolf2021!$E$9:$E$93,1,EXP(LN((1.1*(Fperm_SI_Woolf2021!$E$9:$E$93-R$58)-63.1579*EXP(-0.19*Fperm_SI_Woolf2021!$E$9:$E$93)+63.1579*EXP(-0.19*R$58))/(Fperm_SI_Woolf2021!$E$9:$E$93-R$58))*(R$58-Fperm_SI_Woolf2021!$E$9:$E$93)/10))) + Fperm_SI_Woolf2021!$G$9:$G$93*EXP(-Fperm_SI_Woolf2021!$J$9:$J$93*$C154*IF(R$58=Fperm_SI_Woolf2021!$E$9:$E$93,1,EXP(LN((1.1*(Fperm_SI_Woolf2021!$E$9:$E$93-R$58)-63.1579*EXP(-0.19*Fperm_SI_Woolf2021!$E$9:$E$93)+63.1579*EXP(-0.19*R$58))/(Fperm_SI_Woolf2021!$E$9:$E$93-R$58))*(R$58-Fperm_SI_Woolf2021!$E$9:$E$93)/10))) + Fperm_SI_Woolf2021!$H$9:$H$93*EXP(-Fperm_SI_Woolf2021!$K$9:$K$93*$C154*IF(R$58=Fperm_SI_Woolf2021!$E$9:$E$93,1,EXP(LN((1.1*(Fperm_SI_Woolf2021!$E$9:$E$93-R$58)-63.1579*EXP(-0.19*Fperm_SI_Woolf2021!$E$9:$E$93)+63.1579*EXP(-0.19*R$58))/(Fperm_SI_Woolf2021!$E$9:$E$93-R$58))*(R$58-Fperm_SI_Woolf2021!$E$9:$E$93)/10))),Fperm_SI_Woolf2021!$D$9:$D$93)*R$57+INTERCEPT(Fperm_SI_Woolf2021!$F$9:$F$93*EXP(-Fperm_SI_Woolf2021!$I$9:$I$93*$C154*IF(R$58=Fperm_SI_Woolf2021!$E$9:$E$93,1,EXP(LN((1.1*(Fperm_SI_Woolf2021!$E$9:$E$93-R$58)-63.1579*EXP(-0.19*Fperm_SI_Woolf2021!$E$9:$E$93)+63.1579*EXP(-0.19*R$58))/(Fperm_SI_Woolf2021!$E$9:$E$93-R$58))*(R$58-Fperm_SI_Woolf2021!$E$9:$E$93)/10))) + Fperm_SI_Woolf2021!$G$9:$G$93*EXP(-Fperm_SI_Woolf2021!$J$9:$J$93*$C154*IF(R$58=Fperm_SI_Woolf2021!$E$9:$E$93,1,EXP(LN((1.1*(Fperm_SI_Woolf2021!$E$9:$E$93-R$58)-63.1579*EXP(-0.19*Fperm_SI_Woolf2021!$E$9:$E$93)+63.1579*EXP(-0.19*R$58))/(Fperm_SI_Woolf2021!$E$9:$E$93-R$58))*(R$58-Fperm_SI_Woolf2021!$E$9:$E$93)/10))) + Fperm_SI_Woolf2021!$H$9:$H$93*EXP(-Fperm_SI_Woolf2021!$K$9:$K$93*$C154*IF(R$58=Fperm_SI_Woolf2021!$E$9:$E$93,1,EXP(LN((1.1*(Fperm_SI_Woolf2021!$E$9:$E$93-R$58)-63.1579*EXP(-0.19*Fperm_SI_Woolf2021!$E$9:$E$93)+63.1579*EXP(-0.19*R$58))/(Fperm_SI_Woolf2021!$E$9:$E$93-R$58))*(R$58-Fperm_SI_Woolf2021!$E$9:$E$93)/10))),Fperm_SI_Woolf2021!$D$9:$D$93))</f>
        <v>0.3539323562998728</v>
      </c>
      <c r="S154" s="51" cm="1">
        <f t="array" ref="S154">MIN(1,SLOPE(Fperm_SI_Woolf2021!$F$9:$F$93*EXP(-Fperm_SI_Woolf2021!$I$9:$I$93*$C154*IF(S$58=Fperm_SI_Woolf2021!$E$9:$E$93,1,EXP(LN((1.1*(Fperm_SI_Woolf2021!$E$9:$E$93-S$58)-63.1579*EXP(-0.19*Fperm_SI_Woolf2021!$E$9:$E$93)+63.1579*EXP(-0.19*S$58))/(Fperm_SI_Woolf2021!$E$9:$E$93-S$58))*(S$58-Fperm_SI_Woolf2021!$E$9:$E$93)/10))) + Fperm_SI_Woolf2021!$G$9:$G$93*EXP(-Fperm_SI_Woolf2021!$J$9:$J$93*$C154*IF(S$58=Fperm_SI_Woolf2021!$E$9:$E$93,1,EXP(LN((1.1*(Fperm_SI_Woolf2021!$E$9:$E$93-S$58)-63.1579*EXP(-0.19*Fperm_SI_Woolf2021!$E$9:$E$93)+63.1579*EXP(-0.19*S$58))/(Fperm_SI_Woolf2021!$E$9:$E$93-S$58))*(S$58-Fperm_SI_Woolf2021!$E$9:$E$93)/10))) + Fperm_SI_Woolf2021!$H$9:$H$93*EXP(-Fperm_SI_Woolf2021!$K$9:$K$93*$C154*IF(S$58=Fperm_SI_Woolf2021!$E$9:$E$93,1,EXP(LN((1.1*(Fperm_SI_Woolf2021!$E$9:$E$93-S$58)-63.1579*EXP(-0.19*Fperm_SI_Woolf2021!$E$9:$E$93)+63.1579*EXP(-0.19*S$58))/(Fperm_SI_Woolf2021!$E$9:$E$93-S$58))*(S$58-Fperm_SI_Woolf2021!$E$9:$E$93)/10))),Fperm_SI_Woolf2021!$D$9:$D$93)*S$57+INTERCEPT(Fperm_SI_Woolf2021!$F$9:$F$93*EXP(-Fperm_SI_Woolf2021!$I$9:$I$93*$C154*IF(S$58=Fperm_SI_Woolf2021!$E$9:$E$93,1,EXP(LN((1.1*(Fperm_SI_Woolf2021!$E$9:$E$93-S$58)-63.1579*EXP(-0.19*Fperm_SI_Woolf2021!$E$9:$E$93)+63.1579*EXP(-0.19*S$58))/(Fperm_SI_Woolf2021!$E$9:$E$93-S$58))*(S$58-Fperm_SI_Woolf2021!$E$9:$E$93)/10))) + Fperm_SI_Woolf2021!$G$9:$G$93*EXP(-Fperm_SI_Woolf2021!$J$9:$J$93*$C154*IF(S$58=Fperm_SI_Woolf2021!$E$9:$E$93,1,EXP(LN((1.1*(Fperm_SI_Woolf2021!$E$9:$E$93-S$58)-63.1579*EXP(-0.19*Fperm_SI_Woolf2021!$E$9:$E$93)+63.1579*EXP(-0.19*S$58))/(Fperm_SI_Woolf2021!$E$9:$E$93-S$58))*(S$58-Fperm_SI_Woolf2021!$E$9:$E$93)/10))) + Fperm_SI_Woolf2021!$H$9:$H$93*EXP(-Fperm_SI_Woolf2021!$K$9:$K$93*$C154*IF(S$58=Fperm_SI_Woolf2021!$E$9:$E$93,1,EXP(LN((1.1*(Fperm_SI_Woolf2021!$E$9:$E$93-S$58)-63.1579*EXP(-0.19*Fperm_SI_Woolf2021!$E$9:$E$93)+63.1579*EXP(-0.19*S$58))/(Fperm_SI_Woolf2021!$E$9:$E$93-S$58))*(S$58-Fperm_SI_Woolf2021!$E$9:$E$93)/10))),Fperm_SI_Woolf2021!$D$9:$D$93))</f>
        <v>0.47284968459735555</v>
      </c>
      <c r="T154" s="51" cm="1">
        <f t="array" ref="T154">MIN(1,SLOPE(Fperm_SI_Woolf2021!$F$9:$F$93*EXP(-Fperm_SI_Woolf2021!$I$9:$I$93*$C154*IF(T$58=Fperm_SI_Woolf2021!$E$9:$E$93,1,EXP(LN((1.1*(Fperm_SI_Woolf2021!$E$9:$E$93-T$58)-63.1579*EXP(-0.19*Fperm_SI_Woolf2021!$E$9:$E$93)+63.1579*EXP(-0.19*T$58))/(Fperm_SI_Woolf2021!$E$9:$E$93-T$58))*(T$58-Fperm_SI_Woolf2021!$E$9:$E$93)/10))) + Fperm_SI_Woolf2021!$G$9:$G$93*EXP(-Fperm_SI_Woolf2021!$J$9:$J$93*$C154*IF(T$58=Fperm_SI_Woolf2021!$E$9:$E$93,1,EXP(LN((1.1*(Fperm_SI_Woolf2021!$E$9:$E$93-T$58)-63.1579*EXP(-0.19*Fperm_SI_Woolf2021!$E$9:$E$93)+63.1579*EXP(-0.19*T$58))/(Fperm_SI_Woolf2021!$E$9:$E$93-T$58))*(T$58-Fperm_SI_Woolf2021!$E$9:$E$93)/10))) + Fperm_SI_Woolf2021!$H$9:$H$93*EXP(-Fperm_SI_Woolf2021!$K$9:$K$93*$C154*IF(T$58=Fperm_SI_Woolf2021!$E$9:$E$93,1,EXP(LN((1.1*(Fperm_SI_Woolf2021!$E$9:$E$93-T$58)-63.1579*EXP(-0.19*Fperm_SI_Woolf2021!$E$9:$E$93)+63.1579*EXP(-0.19*T$58))/(Fperm_SI_Woolf2021!$E$9:$E$93-T$58))*(T$58-Fperm_SI_Woolf2021!$E$9:$E$93)/10))),Fperm_SI_Woolf2021!$D$9:$D$93)*T$57+INTERCEPT(Fperm_SI_Woolf2021!$F$9:$F$93*EXP(-Fperm_SI_Woolf2021!$I$9:$I$93*$C154*IF(T$58=Fperm_SI_Woolf2021!$E$9:$E$93,1,EXP(LN((1.1*(Fperm_SI_Woolf2021!$E$9:$E$93-T$58)-63.1579*EXP(-0.19*Fperm_SI_Woolf2021!$E$9:$E$93)+63.1579*EXP(-0.19*T$58))/(Fperm_SI_Woolf2021!$E$9:$E$93-T$58))*(T$58-Fperm_SI_Woolf2021!$E$9:$E$93)/10))) + Fperm_SI_Woolf2021!$G$9:$G$93*EXP(-Fperm_SI_Woolf2021!$J$9:$J$93*$C154*IF(T$58=Fperm_SI_Woolf2021!$E$9:$E$93,1,EXP(LN((1.1*(Fperm_SI_Woolf2021!$E$9:$E$93-T$58)-63.1579*EXP(-0.19*Fperm_SI_Woolf2021!$E$9:$E$93)+63.1579*EXP(-0.19*T$58))/(Fperm_SI_Woolf2021!$E$9:$E$93-T$58))*(T$58-Fperm_SI_Woolf2021!$E$9:$E$93)/10))) + Fperm_SI_Woolf2021!$H$9:$H$93*EXP(-Fperm_SI_Woolf2021!$K$9:$K$93*$C154*IF(T$58=Fperm_SI_Woolf2021!$E$9:$E$93,1,EXP(LN((1.1*(Fperm_SI_Woolf2021!$E$9:$E$93-T$58)-63.1579*EXP(-0.19*Fperm_SI_Woolf2021!$E$9:$E$93)+63.1579*EXP(-0.19*T$58))/(Fperm_SI_Woolf2021!$E$9:$E$93-T$58))*(T$58-Fperm_SI_Woolf2021!$E$9:$E$93)/10))),Fperm_SI_Woolf2021!$D$9:$D$93))</f>
        <v>0.45098677339266585</v>
      </c>
      <c r="U154" s="51" cm="1">
        <f t="array" ref="U154">MIN(1,SLOPE(Fperm_SI_Woolf2021!$F$9:$F$93*EXP(-Fperm_SI_Woolf2021!$I$9:$I$93*$C154*IF(U$58=Fperm_SI_Woolf2021!$E$9:$E$93,1,EXP(LN((1.1*(Fperm_SI_Woolf2021!$E$9:$E$93-U$58)-63.1579*EXP(-0.19*Fperm_SI_Woolf2021!$E$9:$E$93)+63.1579*EXP(-0.19*U$58))/(Fperm_SI_Woolf2021!$E$9:$E$93-U$58))*(U$58-Fperm_SI_Woolf2021!$E$9:$E$93)/10))) + Fperm_SI_Woolf2021!$G$9:$G$93*EXP(-Fperm_SI_Woolf2021!$J$9:$J$93*$C154*IF(U$58=Fperm_SI_Woolf2021!$E$9:$E$93,1,EXP(LN((1.1*(Fperm_SI_Woolf2021!$E$9:$E$93-U$58)-63.1579*EXP(-0.19*Fperm_SI_Woolf2021!$E$9:$E$93)+63.1579*EXP(-0.19*U$58))/(Fperm_SI_Woolf2021!$E$9:$E$93-U$58))*(U$58-Fperm_SI_Woolf2021!$E$9:$E$93)/10))) + Fperm_SI_Woolf2021!$H$9:$H$93*EXP(-Fperm_SI_Woolf2021!$K$9:$K$93*$C154*IF(U$58=Fperm_SI_Woolf2021!$E$9:$E$93,1,EXP(LN((1.1*(Fperm_SI_Woolf2021!$E$9:$E$93-U$58)-63.1579*EXP(-0.19*Fperm_SI_Woolf2021!$E$9:$E$93)+63.1579*EXP(-0.19*U$58))/(Fperm_SI_Woolf2021!$E$9:$E$93-U$58))*(U$58-Fperm_SI_Woolf2021!$E$9:$E$93)/10))),Fperm_SI_Woolf2021!$D$9:$D$93)*U$57+INTERCEPT(Fperm_SI_Woolf2021!$F$9:$F$93*EXP(-Fperm_SI_Woolf2021!$I$9:$I$93*$C154*IF(U$58=Fperm_SI_Woolf2021!$E$9:$E$93,1,EXP(LN((1.1*(Fperm_SI_Woolf2021!$E$9:$E$93-U$58)-63.1579*EXP(-0.19*Fperm_SI_Woolf2021!$E$9:$E$93)+63.1579*EXP(-0.19*U$58))/(Fperm_SI_Woolf2021!$E$9:$E$93-U$58))*(U$58-Fperm_SI_Woolf2021!$E$9:$E$93)/10))) + Fperm_SI_Woolf2021!$G$9:$G$93*EXP(-Fperm_SI_Woolf2021!$J$9:$J$93*$C154*IF(U$58=Fperm_SI_Woolf2021!$E$9:$E$93,1,EXP(LN((1.1*(Fperm_SI_Woolf2021!$E$9:$E$93-U$58)-63.1579*EXP(-0.19*Fperm_SI_Woolf2021!$E$9:$E$93)+63.1579*EXP(-0.19*U$58))/(Fperm_SI_Woolf2021!$E$9:$E$93-U$58))*(U$58-Fperm_SI_Woolf2021!$E$9:$E$93)/10))) + Fperm_SI_Woolf2021!$H$9:$H$93*EXP(-Fperm_SI_Woolf2021!$K$9:$K$93*$C154*IF(U$58=Fperm_SI_Woolf2021!$E$9:$E$93,1,EXP(LN((1.1*(Fperm_SI_Woolf2021!$E$9:$E$93-U$58)-63.1579*EXP(-0.19*Fperm_SI_Woolf2021!$E$9:$E$93)+63.1579*EXP(-0.19*U$58))/(Fperm_SI_Woolf2021!$E$9:$E$93-U$58))*(U$58-Fperm_SI_Woolf2021!$E$9:$E$93)/10))),Fperm_SI_Woolf2021!$D$9:$D$93))</f>
        <v>0.42912386218797616</v>
      </c>
      <c r="V154" s="51" cm="1">
        <f t="array" ref="V154">MIN(1,SLOPE(Fperm_SI_Woolf2021!$F$9:$F$93*EXP(-Fperm_SI_Woolf2021!$I$9:$I$93*$C154*IF(V$58=Fperm_SI_Woolf2021!$E$9:$E$93,1,EXP(LN((1.1*(Fperm_SI_Woolf2021!$E$9:$E$93-V$58)-63.1579*EXP(-0.19*Fperm_SI_Woolf2021!$E$9:$E$93)+63.1579*EXP(-0.19*V$58))/(Fperm_SI_Woolf2021!$E$9:$E$93-V$58))*(V$58-Fperm_SI_Woolf2021!$E$9:$E$93)/10))) + Fperm_SI_Woolf2021!$G$9:$G$93*EXP(-Fperm_SI_Woolf2021!$J$9:$J$93*$C154*IF(V$58=Fperm_SI_Woolf2021!$E$9:$E$93,1,EXP(LN((1.1*(Fperm_SI_Woolf2021!$E$9:$E$93-V$58)-63.1579*EXP(-0.19*Fperm_SI_Woolf2021!$E$9:$E$93)+63.1579*EXP(-0.19*V$58))/(Fperm_SI_Woolf2021!$E$9:$E$93-V$58))*(V$58-Fperm_SI_Woolf2021!$E$9:$E$93)/10))) + Fperm_SI_Woolf2021!$H$9:$H$93*EXP(-Fperm_SI_Woolf2021!$K$9:$K$93*$C154*IF(V$58=Fperm_SI_Woolf2021!$E$9:$E$93,1,EXP(LN((1.1*(Fperm_SI_Woolf2021!$E$9:$E$93-V$58)-63.1579*EXP(-0.19*Fperm_SI_Woolf2021!$E$9:$E$93)+63.1579*EXP(-0.19*V$58))/(Fperm_SI_Woolf2021!$E$9:$E$93-V$58))*(V$58-Fperm_SI_Woolf2021!$E$9:$E$93)/10))),Fperm_SI_Woolf2021!$D$9:$D$93)*V$57+INTERCEPT(Fperm_SI_Woolf2021!$F$9:$F$93*EXP(-Fperm_SI_Woolf2021!$I$9:$I$93*$C154*IF(V$58=Fperm_SI_Woolf2021!$E$9:$E$93,1,EXP(LN((1.1*(Fperm_SI_Woolf2021!$E$9:$E$93-V$58)-63.1579*EXP(-0.19*Fperm_SI_Woolf2021!$E$9:$E$93)+63.1579*EXP(-0.19*V$58))/(Fperm_SI_Woolf2021!$E$9:$E$93-V$58))*(V$58-Fperm_SI_Woolf2021!$E$9:$E$93)/10))) + Fperm_SI_Woolf2021!$G$9:$G$93*EXP(-Fperm_SI_Woolf2021!$J$9:$J$93*$C154*IF(V$58=Fperm_SI_Woolf2021!$E$9:$E$93,1,EXP(LN((1.1*(Fperm_SI_Woolf2021!$E$9:$E$93-V$58)-63.1579*EXP(-0.19*Fperm_SI_Woolf2021!$E$9:$E$93)+63.1579*EXP(-0.19*V$58))/(Fperm_SI_Woolf2021!$E$9:$E$93-V$58))*(V$58-Fperm_SI_Woolf2021!$E$9:$E$93)/10))) + Fperm_SI_Woolf2021!$H$9:$H$93*EXP(-Fperm_SI_Woolf2021!$K$9:$K$93*$C154*IF(V$58=Fperm_SI_Woolf2021!$E$9:$E$93,1,EXP(LN((1.1*(Fperm_SI_Woolf2021!$E$9:$E$93-V$58)-63.1579*EXP(-0.19*Fperm_SI_Woolf2021!$E$9:$E$93)+63.1579*EXP(-0.19*V$58))/(Fperm_SI_Woolf2021!$E$9:$E$93-V$58))*(V$58-Fperm_SI_Woolf2021!$E$9:$E$93)/10))),Fperm_SI_Woolf2021!$D$9:$D$93))</f>
        <v>0.40726095098328641</v>
      </c>
      <c r="W154" s="51" cm="1">
        <f t="array" ref="W154">MIN(1,SLOPE(Fperm_SI_Woolf2021!$F$9:$F$93*EXP(-Fperm_SI_Woolf2021!$I$9:$I$93*$C154*IF(W$58=Fperm_SI_Woolf2021!$E$9:$E$93,1,EXP(LN((1.1*(Fperm_SI_Woolf2021!$E$9:$E$93-W$58)-63.1579*EXP(-0.19*Fperm_SI_Woolf2021!$E$9:$E$93)+63.1579*EXP(-0.19*W$58))/(Fperm_SI_Woolf2021!$E$9:$E$93-W$58))*(W$58-Fperm_SI_Woolf2021!$E$9:$E$93)/10))) + Fperm_SI_Woolf2021!$G$9:$G$93*EXP(-Fperm_SI_Woolf2021!$J$9:$J$93*$C154*IF(W$58=Fperm_SI_Woolf2021!$E$9:$E$93,1,EXP(LN((1.1*(Fperm_SI_Woolf2021!$E$9:$E$93-W$58)-63.1579*EXP(-0.19*Fperm_SI_Woolf2021!$E$9:$E$93)+63.1579*EXP(-0.19*W$58))/(Fperm_SI_Woolf2021!$E$9:$E$93-W$58))*(W$58-Fperm_SI_Woolf2021!$E$9:$E$93)/10))) + Fperm_SI_Woolf2021!$H$9:$H$93*EXP(-Fperm_SI_Woolf2021!$K$9:$K$93*$C154*IF(W$58=Fperm_SI_Woolf2021!$E$9:$E$93,1,EXP(LN((1.1*(Fperm_SI_Woolf2021!$E$9:$E$93-W$58)-63.1579*EXP(-0.19*Fperm_SI_Woolf2021!$E$9:$E$93)+63.1579*EXP(-0.19*W$58))/(Fperm_SI_Woolf2021!$E$9:$E$93-W$58))*(W$58-Fperm_SI_Woolf2021!$E$9:$E$93)/10))),Fperm_SI_Woolf2021!$D$9:$D$93)*W$57+INTERCEPT(Fperm_SI_Woolf2021!$F$9:$F$93*EXP(-Fperm_SI_Woolf2021!$I$9:$I$93*$C154*IF(W$58=Fperm_SI_Woolf2021!$E$9:$E$93,1,EXP(LN((1.1*(Fperm_SI_Woolf2021!$E$9:$E$93-W$58)-63.1579*EXP(-0.19*Fperm_SI_Woolf2021!$E$9:$E$93)+63.1579*EXP(-0.19*W$58))/(Fperm_SI_Woolf2021!$E$9:$E$93-W$58))*(W$58-Fperm_SI_Woolf2021!$E$9:$E$93)/10))) + Fperm_SI_Woolf2021!$G$9:$G$93*EXP(-Fperm_SI_Woolf2021!$J$9:$J$93*$C154*IF(W$58=Fperm_SI_Woolf2021!$E$9:$E$93,1,EXP(LN((1.1*(Fperm_SI_Woolf2021!$E$9:$E$93-W$58)-63.1579*EXP(-0.19*Fperm_SI_Woolf2021!$E$9:$E$93)+63.1579*EXP(-0.19*W$58))/(Fperm_SI_Woolf2021!$E$9:$E$93-W$58))*(W$58-Fperm_SI_Woolf2021!$E$9:$E$93)/10))) + Fperm_SI_Woolf2021!$H$9:$H$93*EXP(-Fperm_SI_Woolf2021!$K$9:$K$93*$C154*IF(W$58=Fperm_SI_Woolf2021!$E$9:$E$93,1,EXP(LN((1.1*(Fperm_SI_Woolf2021!$E$9:$E$93-W$58)-63.1579*EXP(-0.19*Fperm_SI_Woolf2021!$E$9:$E$93)+63.1579*EXP(-0.19*W$58))/(Fperm_SI_Woolf2021!$E$9:$E$93-W$58))*(W$58-Fperm_SI_Woolf2021!$E$9:$E$93)/10))),Fperm_SI_Woolf2021!$D$9:$D$93))</f>
        <v>0.38539803977859671</v>
      </c>
      <c r="X154" s="51" cm="1">
        <f t="array" ref="X154">MIN(1,SLOPE(Fperm_SI_Woolf2021!$F$9:$F$93*EXP(-Fperm_SI_Woolf2021!$I$9:$I$93*$C154*IF(X$58=Fperm_SI_Woolf2021!$E$9:$E$93,1,EXP(LN((1.1*(Fperm_SI_Woolf2021!$E$9:$E$93-X$58)-63.1579*EXP(-0.19*Fperm_SI_Woolf2021!$E$9:$E$93)+63.1579*EXP(-0.19*X$58))/(Fperm_SI_Woolf2021!$E$9:$E$93-X$58))*(X$58-Fperm_SI_Woolf2021!$E$9:$E$93)/10))) + Fperm_SI_Woolf2021!$G$9:$G$93*EXP(-Fperm_SI_Woolf2021!$J$9:$J$93*$C154*IF(X$58=Fperm_SI_Woolf2021!$E$9:$E$93,1,EXP(LN((1.1*(Fperm_SI_Woolf2021!$E$9:$E$93-X$58)-63.1579*EXP(-0.19*Fperm_SI_Woolf2021!$E$9:$E$93)+63.1579*EXP(-0.19*X$58))/(Fperm_SI_Woolf2021!$E$9:$E$93-X$58))*(X$58-Fperm_SI_Woolf2021!$E$9:$E$93)/10))) + Fperm_SI_Woolf2021!$H$9:$H$93*EXP(-Fperm_SI_Woolf2021!$K$9:$K$93*$C154*IF(X$58=Fperm_SI_Woolf2021!$E$9:$E$93,1,EXP(LN((1.1*(Fperm_SI_Woolf2021!$E$9:$E$93-X$58)-63.1579*EXP(-0.19*Fperm_SI_Woolf2021!$E$9:$E$93)+63.1579*EXP(-0.19*X$58))/(Fperm_SI_Woolf2021!$E$9:$E$93-X$58))*(X$58-Fperm_SI_Woolf2021!$E$9:$E$93)/10))),Fperm_SI_Woolf2021!$D$9:$D$93)*X$57+INTERCEPT(Fperm_SI_Woolf2021!$F$9:$F$93*EXP(-Fperm_SI_Woolf2021!$I$9:$I$93*$C154*IF(X$58=Fperm_SI_Woolf2021!$E$9:$E$93,1,EXP(LN((1.1*(Fperm_SI_Woolf2021!$E$9:$E$93-X$58)-63.1579*EXP(-0.19*Fperm_SI_Woolf2021!$E$9:$E$93)+63.1579*EXP(-0.19*X$58))/(Fperm_SI_Woolf2021!$E$9:$E$93-X$58))*(X$58-Fperm_SI_Woolf2021!$E$9:$E$93)/10))) + Fperm_SI_Woolf2021!$G$9:$G$93*EXP(-Fperm_SI_Woolf2021!$J$9:$J$93*$C154*IF(X$58=Fperm_SI_Woolf2021!$E$9:$E$93,1,EXP(LN((1.1*(Fperm_SI_Woolf2021!$E$9:$E$93-X$58)-63.1579*EXP(-0.19*Fperm_SI_Woolf2021!$E$9:$E$93)+63.1579*EXP(-0.19*X$58))/(Fperm_SI_Woolf2021!$E$9:$E$93-X$58))*(X$58-Fperm_SI_Woolf2021!$E$9:$E$93)/10))) + Fperm_SI_Woolf2021!$H$9:$H$93*EXP(-Fperm_SI_Woolf2021!$K$9:$K$93*$C154*IF(X$58=Fperm_SI_Woolf2021!$E$9:$E$93,1,EXP(LN((1.1*(Fperm_SI_Woolf2021!$E$9:$E$93-X$58)-63.1579*EXP(-0.19*Fperm_SI_Woolf2021!$E$9:$E$93)+63.1579*EXP(-0.19*X$58))/(Fperm_SI_Woolf2021!$E$9:$E$93-X$58))*(X$58-Fperm_SI_Woolf2021!$E$9:$E$93)/10))),Fperm_SI_Woolf2021!$D$9:$D$93))</f>
        <v>0.36353512857390702</v>
      </c>
      <c r="Y154" s="51" cm="1">
        <f t="array" ref="Y154">MIN(1,SLOPE(Fperm_SI_Woolf2021!$F$9:$F$93*EXP(-Fperm_SI_Woolf2021!$I$9:$I$93*$C154*IF(Y$58=Fperm_SI_Woolf2021!$E$9:$E$93,1,EXP(LN((1.1*(Fperm_SI_Woolf2021!$E$9:$E$93-Y$58)-63.1579*EXP(-0.19*Fperm_SI_Woolf2021!$E$9:$E$93)+63.1579*EXP(-0.19*Y$58))/(Fperm_SI_Woolf2021!$E$9:$E$93-Y$58))*(Y$58-Fperm_SI_Woolf2021!$E$9:$E$93)/10))) + Fperm_SI_Woolf2021!$G$9:$G$93*EXP(-Fperm_SI_Woolf2021!$J$9:$J$93*$C154*IF(Y$58=Fperm_SI_Woolf2021!$E$9:$E$93,1,EXP(LN((1.1*(Fperm_SI_Woolf2021!$E$9:$E$93-Y$58)-63.1579*EXP(-0.19*Fperm_SI_Woolf2021!$E$9:$E$93)+63.1579*EXP(-0.19*Y$58))/(Fperm_SI_Woolf2021!$E$9:$E$93-Y$58))*(Y$58-Fperm_SI_Woolf2021!$E$9:$E$93)/10))) + Fperm_SI_Woolf2021!$H$9:$H$93*EXP(-Fperm_SI_Woolf2021!$K$9:$K$93*$C154*IF(Y$58=Fperm_SI_Woolf2021!$E$9:$E$93,1,EXP(LN((1.1*(Fperm_SI_Woolf2021!$E$9:$E$93-Y$58)-63.1579*EXP(-0.19*Fperm_SI_Woolf2021!$E$9:$E$93)+63.1579*EXP(-0.19*Y$58))/(Fperm_SI_Woolf2021!$E$9:$E$93-Y$58))*(Y$58-Fperm_SI_Woolf2021!$E$9:$E$93)/10))),Fperm_SI_Woolf2021!$D$9:$D$93)*Y$57+INTERCEPT(Fperm_SI_Woolf2021!$F$9:$F$93*EXP(-Fperm_SI_Woolf2021!$I$9:$I$93*$C154*IF(Y$58=Fperm_SI_Woolf2021!$E$9:$E$93,1,EXP(LN((1.1*(Fperm_SI_Woolf2021!$E$9:$E$93-Y$58)-63.1579*EXP(-0.19*Fperm_SI_Woolf2021!$E$9:$E$93)+63.1579*EXP(-0.19*Y$58))/(Fperm_SI_Woolf2021!$E$9:$E$93-Y$58))*(Y$58-Fperm_SI_Woolf2021!$E$9:$E$93)/10))) + Fperm_SI_Woolf2021!$G$9:$G$93*EXP(-Fperm_SI_Woolf2021!$J$9:$J$93*$C154*IF(Y$58=Fperm_SI_Woolf2021!$E$9:$E$93,1,EXP(LN((1.1*(Fperm_SI_Woolf2021!$E$9:$E$93-Y$58)-63.1579*EXP(-0.19*Fperm_SI_Woolf2021!$E$9:$E$93)+63.1579*EXP(-0.19*Y$58))/(Fperm_SI_Woolf2021!$E$9:$E$93-Y$58))*(Y$58-Fperm_SI_Woolf2021!$E$9:$E$93)/10))) + Fperm_SI_Woolf2021!$H$9:$H$93*EXP(-Fperm_SI_Woolf2021!$K$9:$K$93*$C154*IF(Y$58=Fperm_SI_Woolf2021!$E$9:$E$93,1,EXP(LN((1.1*(Fperm_SI_Woolf2021!$E$9:$E$93-Y$58)-63.1579*EXP(-0.19*Fperm_SI_Woolf2021!$E$9:$E$93)+63.1579*EXP(-0.19*Y$58))/(Fperm_SI_Woolf2021!$E$9:$E$93-Y$58))*(Y$58-Fperm_SI_Woolf2021!$E$9:$E$93)/10))),Fperm_SI_Woolf2021!$D$9:$D$93))</f>
        <v>0.34167221736921727</v>
      </c>
      <c r="Z154" s="51" cm="1">
        <f t="array" ref="Z154">MIN(1,SLOPE(Fperm_SI_Woolf2021!$F$9:$F$93*EXP(-Fperm_SI_Woolf2021!$I$9:$I$93*$C154*IF(Z$58=Fperm_SI_Woolf2021!$E$9:$E$93,1,EXP(LN((1.1*(Fperm_SI_Woolf2021!$E$9:$E$93-Z$58)-63.1579*EXP(-0.19*Fperm_SI_Woolf2021!$E$9:$E$93)+63.1579*EXP(-0.19*Z$58))/(Fperm_SI_Woolf2021!$E$9:$E$93-Z$58))*(Z$58-Fperm_SI_Woolf2021!$E$9:$E$93)/10))) + Fperm_SI_Woolf2021!$G$9:$G$93*EXP(-Fperm_SI_Woolf2021!$J$9:$J$93*$C154*IF(Z$58=Fperm_SI_Woolf2021!$E$9:$E$93,1,EXP(LN((1.1*(Fperm_SI_Woolf2021!$E$9:$E$93-Z$58)-63.1579*EXP(-0.19*Fperm_SI_Woolf2021!$E$9:$E$93)+63.1579*EXP(-0.19*Z$58))/(Fperm_SI_Woolf2021!$E$9:$E$93-Z$58))*(Z$58-Fperm_SI_Woolf2021!$E$9:$E$93)/10))) + Fperm_SI_Woolf2021!$H$9:$H$93*EXP(-Fperm_SI_Woolf2021!$K$9:$K$93*$C154*IF(Z$58=Fperm_SI_Woolf2021!$E$9:$E$93,1,EXP(LN((1.1*(Fperm_SI_Woolf2021!$E$9:$E$93-Z$58)-63.1579*EXP(-0.19*Fperm_SI_Woolf2021!$E$9:$E$93)+63.1579*EXP(-0.19*Z$58))/(Fperm_SI_Woolf2021!$E$9:$E$93-Z$58))*(Z$58-Fperm_SI_Woolf2021!$E$9:$E$93)/10))),Fperm_SI_Woolf2021!$D$9:$D$93)*Z$57+INTERCEPT(Fperm_SI_Woolf2021!$F$9:$F$93*EXP(-Fperm_SI_Woolf2021!$I$9:$I$93*$C154*IF(Z$58=Fperm_SI_Woolf2021!$E$9:$E$93,1,EXP(LN((1.1*(Fperm_SI_Woolf2021!$E$9:$E$93-Z$58)-63.1579*EXP(-0.19*Fperm_SI_Woolf2021!$E$9:$E$93)+63.1579*EXP(-0.19*Z$58))/(Fperm_SI_Woolf2021!$E$9:$E$93-Z$58))*(Z$58-Fperm_SI_Woolf2021!$E$9:$E$93)/10))) + Fperm_SI_Woolf2021!$G$9:$G$93*EXP(-Fperm_SI_Woolf2021!$J$9:$J$93*$C154*IF(Z$58=Fperm_SI_Woolf2021!$E$9:$E$93,1,EXP(LN((1.1*(Fperm_SI_Woolf2021!$E$9:$E$93-Z$58)-63.1579*EXP(-0.19*Fperm_SI_Woolf2021!$E$9:$E$93)+63.1579*EXP(-0.19*Z$58))/(Fperm_SI_Woolf2021!$E$9:$E$93-Z$58))*(Z$58-Fperm_SI_Woolf2021!$E$9:$E$93)/10))) + Fperm_SI_Woolf2021!$H$9:$H$93*EXP(-Fperm_SI_Woolf2021!$K$9:$K$93*$C154*IF(Z$58=Fperm_SI_Woolf2021!$E$9:$E$93,1,EXP(LN((1.1*(Fperm_SI_Woolf2021!$E$9:$E$93-Z$58)-63.1579*EXP(-0.19*Fperm_SI_Woolf2021!$E$9:$E$93)+63.1579*EXP(-0.19*Z$58))/(Fperm_SI_Woolf2021!$E$9:$E$93-Z$58))*(Z$58-Fperm_SI_Woolf2021!$E$9:$E$93)/10))),Fperm_SI_Woolf2021!$D$9:$D$93))</f>
        <v>0.31980930616452752</v>
      </c>
      <c r="AA154" s="51" cm="1">
        <f t="array" ref="AA154">MIN(1,SLOPE(Fperm_SI_Woolf2021!$F$9:$F$93*EXP(-Fperm_SI_Woolf2021!$I$9:$I$93*$C154*IF(AA$58=Fperm_SI_Woolf2021!$E$9:$E$93,1,EXP(LN((1.1*(Fperm_SI_Woolf2021!$E$9:$E$93-AA$58)-63.1579*EXP(-0.19*Fperm_SI_Woolf2021!$E$9:$E$93)+63.1579*EXP(-0.19*AA$58))/(Fperm_SI_Woolf2021!$E$9:$E$93-AA$58))*(AA$58-Fperm_SI_Woolf2021!$E$9:$E$93)/10))) + Fperm_SI_Woolf2021!$G$9:$G$93*EXP(-Fperm_SI_Woolf2021!$J$9:$J$93*$C154*IF(AA$58=Fperm_SI_Woolf2021!$E$9:$E$93,1,EXP(LN((1.1*(Fperm_SI_Woolf2021!$E$9:$E$93-AA$58)-63.1579*EXP(-0.19*Fperm_SI_Woolf2021!$E$9:$E$93)+63.1579*EXP(-0.19*AA$58))/(Fperm_SI_Woolf2021!$E$9:$E$93-AA$58))*(AA$58-Fperm_SI_Woolf2021!$E$9:$E$93)/10))) + Fperm_SI_Woolf2021!$H$9:$H$93*EXP(-Fperm_SI_Woolf2021!$K$9:$K$93*$C154*IF(AA$58=Fperm_SI_Woolf2021!$E$9:$E$93,1,EXP(LN((1.1*(Fperm_SI_Woolf2021!$E$9:$E$93-AA$58)-63.1579*EXP(-0.19*Fperm_SI_Woolf2021!$E$9:$E$93)+63.1579*EXP(-0.19*AA$58))/(Fperm_SI_Woolf2021!$E$9:$E$93-AA$58))*(AA$58-Fperm_SI_Woolf2021!$E$9:$E$93)/10))),Fperm_SI_Woolf2021!$D$9:$D$93)*AA$57+INTERCEPT(Fperm_SI_Woolf2021!$F$9:$F$93*EXP(-Fperm_SI_Woolf2021!$I$9:$I$93*$C154*IF(AA$58=Fperm_SI_Woolf2021!$E$9:$E$93,1,EXP(LN((1.1*(Fperm_SI_Woolf2021!$E$9:$E$93-AA$58)-63.1579*EXP(-0.19*Fperm_SI_Woolf2021!$E$9:$E$93)+63.1579*EXP(-0.19*AA$58))/(Fperm_SI_Woolf2021!$E$9:$E$93-AA$58))*(AA$58-Fperm_SI_Woolf2021!$E$9:$E$93)/10))) + Fperm_SI_Woolf2021!$G$9:$G$93*EXP(-Fperm_SI_Woolf2021!$J$9:$J$93*$C154*IF(AA$58=Fperm_SI_Woolf2021!$E$9:$E$93,1,EXP(LN((1.1*(Fperm_SI_Woolf2021!$E$9:$E$93-AA$58)-63.1579*EXP(-0.19*Fperm_SI_Woolf2021!$E$9:$E$93)+63.1579*EXP(-0.19*AA$58))/(Fperm_SI_Woolf2021!$E$9:$E$93-AA$58))*(AA$58-Fperm_SI_Woolf2021!$E$9:$E$93)/10))) + Fperm_SI_Woolf2021!$H$9:$H$93*EXP(-Fperm_SI_Woolf2021!$K$9:$K$93*$C154*IF(AA$58=Fperm_SI_Woolf2021!$E$9:$E$93,1,EXP(LN((1.1*(Fperm_SI_Woolf2021!$E$9:$E$93-AA$58)-63.1579*EXP(-0.19*Fperm_SI_Woolf2021!$E$9:$E$93)+63.1579*EXP(-0.19*AA$58))/(Fperm_SI_Woolf2021!$E$9:$E$93-AA$58))*(AA$58-Fperm_SI_Woolf2021!$E$9:$E$93)/10))),Fperm_SI_Woolf2021!$D$9:$D$93))</f>
        <v>0.29794639495983788</v>
      </c>
      <c r="AB154" s="51" cm="1">
        <f t="array" ref="AB154">MIN(1,SLOPE(Fperm_SI_Woolf2021!$F$9:$F$93*EXP(-Fperm_SI_Woolf2021!$I$9:$I$93*$C154*IF(AB$58=Fperm_SI_Woolf2021!$E$9:$E$93,1,EXP(LN((1.1*(Fperm_SI_Woolf2021!$E$9:$E$93-AB$58)-63.1579*EXP(-0.19*Fperm_SI_Woolf2021!$E$9:$E$93)+63.1579*EXP(-0.19*AB$58))/(Fperm_SI_Woolf2021!$E$9:$E$93-AB$58))*(AB$58-Fperm_SI_Woolf2021!$E$9:$E$93)/10))) + Fperm_SI_Woolf2021!$G$9:$G$93*EXP(-Fperm_SI_Woolf2021!$J$9:$J$93*$C154*IF(AB$58=Fperm_SI_Woolf2021!$E$9:$E$93,1,EXP(LN((1.1*(Fperm_SI_Woolf2021!$E$9:$E$93-AB$58)-63.1579*EXP(-0.19*Fperm_SI_Woolf2021!$E$9:$E$93)+63.1579*EXP(-0.19*AB$58))/(Fperm_SI_Woolf2021!$E$9:$E$93-AB$58))*(AB$58-Fperm_SI_Woolf2021!$E$9:$E$93)/10))) + Fperm_SI_Woolf2021!$H$9:$H$93*EXP(-Fperm_SI_Woolf2021!$K$9:$K$93*$C154*IF(AB$58=Fperm_SI_Woolf2021!$E$9:$E$93,1,EXP(LN((1.1*(Fperm_SI_Woolf2021!$E$9:$E$93-AB$58)-63.1579*EXP(-0.19*Fperm_SI_Woolf2021!$E$9:$E$93)+63.1579*EXP(-0.19*AB$58))/(Fperm_SI_Woolf2021!$E$9:$E$93-AB$58))*(AB$58-Fperm_SI_Woolf2021!$E$9:$E$93)/10))),Fperm_SI_Woolf2021!$D$9:$D$93)*AB$57+INTERCEPT(Fperm_SI_Woolf2021!$F$9:$F$93*EXP(-Fperm_SI_Woolf2021!$I$9:$I$93*$C154*IF(AB$58=Fperm_SI_Woolf2021!$E$9:$E$93,1,EXP(LN((1.1*(Fperm_SI_Woolf2021!$E$9:$E$93-AB$58)-63.1579*EXP(-0.19*Fperm_SI_Woolf2021!$E$9:$E$93)+63.1579*EXP(-0.19*AB$58))/(Fperm_SI_Woolf2021!$E$9:$E$93-AB$58))*(AB$58-Fperm_SI_Woolf2021!$E$9:$E$93)/10))) + Fperm_SI_Woolf2021!$G$9:$G$93*EXP(-Fperm_SI_Woolf2021!$J$9:$J$93*$C154*IF(AB$58=Fperm_SI_Woolf2021!$E$9:$E$93,1,EXP(LN((1.1*(Fperm_SI_Woolf2021!$E$9:$E$93-AB$58)-63.1579*EXP(-0.19*Fperm_SI_Woolf2021!$E$9:$E$93)+63.1579*EXP(-0.19*AB$58))/(Fperm_SI_Woolf2021!$E$9:$E$93-AB$58))*(AB$58-Fperm_SI_Woolf2021!$E$9:$E$93)/10))) + Fperm_SI_Woolf2021!$H$9:$H$93*EXP(-Fperm_SI_Woolf2021!$K$9:$K$93*$C154*IF(AB$58=Fperm_SI_Woolf2021!$E$9:$E$93,1,EXP(LN((1.1*(Fperm_SI_Woolf2021!$E$9:$E$93-AB$58)-63.1579*EXP(-0.19*Fperm_SI_Woolf2021!$E$9:$E$93)+63.1579*EXP(-0.19*AB$58))/(Fperm_SI_Woolf2021!$E$9:$E$93-AB$58))*(AB$58-Fperm_SI_Woolf2021!$E$9:$E$93)/10))),Fperm_SI_Woolf2021!$D$9:$D$93))</f>
        <v>0.27608348375514813</v>
      </c>
      <c r="AC154" s="51" cm="1">
        <f t="array" ref="AC154">MIN(1,SLOPE(Fperm_SI_Woolf2021!$F$9:$F$93*EXP(-Fperm_SI_Woolf2021!$I$9:$I$93*$C154*IF(AC$58=Fperm_SI_Woolf2021!$E$9:$E$93,1,EXP(LN((1.1*(Fperm_SI_Woolf2021!$E$9:$E$93-AC$58)-63.1579*EXP(-0.19*Fperm_SI_Woolf2021!$E$9:$E$93)+63.1579*EXP(-0.19*AC$58))/(Fperm_SI_Woolf2021!$E$9:$E$93-AC$58))*(AC$58-Fperm_SI_Woolf2021!$E$9:$E$93)/10))) + Fperm_SI_Woolf2021!$G$9:$G$93*EXP(-Fperm_SI_Woolf2021!$J$9:$J$93*$C154*IF(AC$58=Fperm_SI_Woolf2021!$E$9:$E$93,1,EXP(LN((1.1*(Fperm_SI_Woolf2021!$E$9:$E$93-AC$58)-63.1579*EXP(-0.19*Fperm_SI_Woolf2021!$E$9:$E$93)+63.1579*EXP(-0.19*AC$58))/(Fperm_SI_Woolf2021!$E$9:$E$93-AC$58))*(AC$58-Fperm_SI_Woolf2021!$E$9:$E$93)/10))) + Fperm_SI_Woolf2021!$H$9:$H$93*EXP(-Fperm_SI_Woolf2021!$K$9:$K$93*$C154*IF(AC$58=Fperm_SI_Woolf2021!$E$9:$E$93,1,EXP(LN((1.1*(Fperm_SI_Woolf2021!$E$9:$E$93-AC$58)-63.1579*EXP(-0.19*Fperm_SI_Woolf2021!$E$9:$E$93)+63.1579*EXP(-0.19*AC$58))/(Fperm_SI_Woolf2021!$E$9:$E$93-AC$58))*(AC$58-Fperm_SI_Woolf2021!$E$9:$E$93)/10))),Fperm_SI_Woolf2021!$D$9:$D$93)*AC$57+INTERCEPT(Fperm_SI_Woolf2021!$F$9:$F$93*EXP(-Fperm_SI_Woolf2021!$I$9:$I$93*$C154*IF(AC$58=Fperm_SI_Woolf2021!$E$9:$E$93,1,EXP(LN((1.1*(Fperm_SI_Woolf2021!$E$9:$E$93-AC$58)-63.1579*EXP(-0.19*Fperm_SI_Woolf2021!$E$9:$E$93)+63.1579*EXP(-0.19*AC$58))/(Fperm_SI_Woolf2021!$E$9:$E$93-AC$58))*(AC$58-Fperm_SI_Woolf2021!$E$9:$E$93)/10))) + Fperm_SI_Woolf2021!$G$9:$G$93*EXP(-Fperm_SI_Woolf2021!$J$9:$J$93*$C154*IF(AC$58=Fperm_SI_Woolf2021!$E$9:$E$93,1,EXP(LN((1.1*(Fperm_SI_Woolf2021!$E$9:$E$93-AC$58)-63.1579*EXP(-0.19*Fperm_SI_Woolf2021!$E$9:$E$93)+63.1579*EXP(-0.19*AC$58))/(Fperm_SI_Woolf2021!$E$9:$E$93-AC$58))*(AC$58-Fperm_SI_Woolf2021!$E$9:$E$93)/10))) + Fperm_SI_Woolf2021!$H$9:$H$93*EXP(-Fperm_SI_Woolf2021!$K$9:$K$93*$C154*IF(AC$58=Fperm_SI_Woolf2021!$E$9:$E$93,1,EXP(LN((1.1*(Fperm_SI_Woolf2021!$E$9:$E$93-AC$58)-63.1579*EXP(-0.19*Fperm_SI_Woolf2021!$E$9:$E$93)+63.1579*EXP(-0.19*AC$58))/(Fperm_SI_Woolf2021!$E$9:$E$93-AC$58))*(AC$58-Fperm_SI_Woolf2021!$E$9:$E$93)/10))),Fperm_SI_Woolf2021!$D$9:$D$93))</f>
        <v>0.25422057255045838</v>
      </c>
      <c r="AD154" s="51" cm="1">
        <f t="array" ref="AD154">MIN(1,SLOPE(Fperm_SI_Woolf2021!$F$9:$F$93*EXP(-Fperm_SI_Woolf2021!$I$9:$I$93*$C154*IF(AD$58=Fperm_SI_Woolf2021!$E$9:$E$93,1,EXP(LN((1.1*(Fperm_SI_Woolf2021!$E$9:$E$93-AD$58)-63.1579*EXP(-0.19*Fperm_SI_Woolf2021!$E$9:$E$93)+63.1579*EXP(-0.19*AD$58))/(Fperm_SI_Woolf2021!$E$9:$E$93-AD$58))*(AD$58-Fperm_SI_Woolf2021!$E$9:$E$93)/10))) + Fperm_SI_Woolf2021!$G$9:$G$93*EXP(-Fperm_SI_Woolf2021!$J$9:$J$93*$C154*IF(AD$58=Fperm_SI_Woolf2021!$E$9:$E$93,1,EXP(LN((1.1*(Fperm_SI_Woolf2021!$E$9:$E$93-AD$58)-63.1579*EXP(-0.19*Fperm_SI_Woolf2021!$E$9:$E$93)+63.1579*EXP(-0.19*AD$58))/(Fperm_SI_Woolf2021!$E$9:$E$93-AD$58))*(AD$58-Fperm_SI_Woolf2021!$E$9:$E$93)/10))) + Fperm_SI_Woolf2021!$H$9:$H$93*EXP(-Fperm_SI_Woolf2021!$K$9:$K$93*$C154*IF(AD$58=Fperm_SI_Woolf2021!$E$9:$E$93,1,EXP(LN((1.1*(Fperm_SI_Woolf2021!$E$9:$E$93-AD$58)-63.1579*EXP(-0.19*Fperm_SI_Woolf2021!$E$9:$E$93)+63.1579*EXP(-0.19*AD$58))/(Fperm_SI_Woolf2021!$E$9:$E$93-AD$58))*(AD$58-Fperm_SI_Woolf2021!$E$9:$E$93)/10))),Fperm_SI_Woolf2021!$D$9:$D$93)*AD$57+INTERCEPT(Fperm_SI_Woolf2021!$F$9:$F$93*EXP(-Fperm_SI_Woolf2021!$I$9:$I$93*$C154*IF(AD$58=Fperm_SI_Woolf2021!$E$9:$E$93,1,EXP(LN((1.1*(Fperm_SI_Woolf2021!$E$9:$E$93-AD$58)-63.1579*EXP(-0.19*Fperm_SI_Woolf2021!$E$9:$E$93)+63.1579*EXP(-0.19*AD$58))/(Fperm_SI_Woolf2021!$E$9:$E$93-AD$58))*(AD$58-Fperm_SI_Woolf2021!$E$9:$E$93)/10))) + Fperm_SI_Woolf2021!$G$9:$G$93*EXP(-Fperm_SI_Woolf2021!$J$9:$J$93*$C154*IF(AD$58=Fperm_SI_Woolf2021!$E$9:$E$93,1,EXP(LN((1.1*(Fperm_SI_Woolf2021!$E$9:$E$93-AD$58)-63.1579*EXP(-0.19*Fperm_SI_Woolf2021!$E$9:$E$93)+63.1579*EXP(-0.19*AD$58))/(Fperm_SI_Woolf2021!$E$9:$E$93-AD$58))*(AD$58-Fperm_SI_Woolf2021!$E$9:$E$93)/10))) + Fperm_SI_Woolf2021!$H$9:$H$93*EXP(-Fperm_SI_Woolf2021!$K$9:$K$93*$C154*IF(AD$58=Fperm_SI_Woolf2021!$E$9:$E$93,1,EXP(LN((1.1*(Fperm_SI_Woolf2021!$E$9:$E$93-AD$58)-63.1579*EXP(-0.19*Fperm_SI_Woolf2021!$E$9:$E$93)+63.1579*EXP(-0.19*AD$58))/(Fperm_SI_Woolf2021!$E$9:$E$93-AD$58))*(AD$58-Fperm_SI_Woolf2021!$E$9:$E$93)/10))),Fperm_SI_Woolf2021!$D$9:$D$93))</f>
        <v>0.23235766134576868</v>
      </c>
      <c r="AE154" s="51" cm="1">
        <f t="array" ref="AE154">MIN(1,SLOPE(Fperm_SI_Woolf2021!$F$9:$F$93*EXP(-Fperm_SI_Woolf2021!$I$9:$I$93*$C154*IF(AE$58=Fperm_SI_Woolf2021!$E$9:$E$93,1,EXP(LN((1.1*(Fperm_SI_Woolf2021!$E$9:$E$93-AE$58)-63.1579*EXP(-0.19*Fperm_SI_Woolf2021!$E$9:$E$93)+63.1579*EXP(-0.19*AE$58))/(Fperm_SI_Woolf2021!$E$9:$E$93-AE$58))*(AE$58-Fperm_SI_Woolf2021!$E$9:$E$93)/10))) + Fperm_SI_Woolf2021!$G$9:$G$93*EXP(-Fperm_SI_Woolf2021!$J$9:$J$93*$C154*IF(AE$58=Fperm_SI_Woolf2021!$E$9:$E$93,1,EXP(LN((1.1*(Fperm_SI_Woolf2021!$E$9:$E$93-AE$58)-63.1579*EXP(-0.19*Fperm_SI_Woolf2021!$E$9:$E$93)+63.1579*EXP(-0.19*AE$58))/(Fperm_SI_Woolf2021!$E$9:$E$93-AE$58))*(AE$58-Fperm_SI_Woolf2021!$E$9:$E$93)/10))) + Fperm_SI_Woolf2021!$H$9:$H$93*EXP(-Fperm_SI_Woolf2021!$K$9:$K$93*$C154*IF(AE$58=Fperm_SI_Woolf2021!$E$9:$E$93,1,EXP(LN((1.1*(Fperm_SI_Woolf2021!$E$9:$E$93-AE$58)-63.1579*EXP(-0.19*Fperm_SI_Woolf2021!$E$9:$E$93)+63.1579*EXP(-0.19*AE$58))/(Fperm_SI_Woolf2021!$E$9:$E$93-AE$58))*(AE$58-Fperm_SI_Woolf2021!$E$9:$E$93)/10))),Fperm_SI_Woolf2021!$D$9:$D$93)*AE$57+INTERCEPT(Fperm_SI_Woolf2021!$F$9:$F$93*EXP(-Fperm_SI_Woolf2021!$I$9:$I$93*$C154*IF(AE$58=Fperm_SI_Woolf2021!$E$9:$E$93,1,EXP(LN((1.1*(Fperm_SI_Woolf2021!$E$9:$E$93-AE$58)-63.1579*EXP(-0.19*Fperm_SI_Woolf2021!$E$9:$E$93)+63.1579*EXP(-0.19*AE$58))/(Fperm_SI_Woolf2021!$E$9:$E$93-AE$58))*(AE$58-Fperm_SI_Woolf2021!$E$9:$E$93)/10))) + Fperm_SI_Woolf2021!$G$9:$G$93*EXP(-Fperm_SI_Woolf2021!$J$9:$J$93*$C154*IF(AE$58=Fperm_SI_Woolf2021!$E$9:$E$93,1,EXP(LN((1.1*(Fperm_SI_Woolf2021!$E$9:$E$93-AE$58)-63.1579*EXP(-0.19*Fperm_SI_Woolf2021!$E$9:$E$93)+63.1579*EXP(-0.19*AE$58))/(Fperm_SI_Woolf2021!$E$9:$E$93-AE$58))*(AE$58-Fperm_SI_Woolf2021!$E$9:$E$93)/10))) + Fperm_SI_Woolf2021!$H$9:$H$93*EXP(-Fperm_SI_Woolf2021!$K$9:$K$93*$C154*IF(AE$58=Fperm_SI_Woolf2021!$E$9:$E$93,1,EXP(LN((1.1*(Fperm_SI_Woolf2021!$E$9:$E$93-AE$58)-63.1579*EXP(-0.19*Fperm_SI_Woolf2021!$E$9:$E$93)+63.1579*EXP(-0.19*AE$58))/(Fperm_SI_Woolf2021!$E$9:$E$93-AE$58))*(AE$58-Fperm_SI_Woolf2021!$E$9:$E$93)/10))),Fperm_SI_Woolf2021!$D$9:$D$93))</f>
        <v>0.21049475014107893</v>
      </c>
      <c r="AF154" s="51" cm="1">
        <f t="array" ref="AF154">MIN(1,SLOPE(Fperm_SI_Woolf2021!$F$9:$F$93*EXP(-Fperm_SI_Woolf2021!$I$9:$I$93*$C154*IF(AF$58=Fperm_SI_Woolf2021!$E$9:$E$93,1,EXP(LN((1.1*(Fperm_SI_Woolf2021!$E$9:$E$93-AF$58)-63.1579*EXP(-0.19*Fperm_SI_Woolf2021!$E$9:$E$93)+63.1579*EXP(-0.19*AF$58))/(Fperm_SI_Woolf2021!$E$9:$E$93-AF$58))*(AF$58-Fperm_SI_Woolf2021!$E$9:$E$93)/10))) + Fperm_SI_Woolf2021!$G$9:$G$93*EXP(-Fperm_SI_Woolf2021!$J$9:$J$93*$C154*IF(AF$58=Fperm_SI_Woolf2021!$E$9:$E$93,1,EXP(LN((1.1*(Fperm_SI_Woolf2021!$E$9:$E$93-AF$58)-63.1579*EXP(-0.19*Fperm_SI_Woolf2021!$E$9:$E$93)+63.1579*EXP(-0.19*AF$58))/(Fperm_SI_Woolf2021!$E$9:$E$93-AF$58))*(AF$58-Fperm_SI_Woolf2021!$E$9:$E$93)/10))) + Fperm_SI_Woolf2021!$H$9:$H$93*EXP(-Fperm_SI_Woolf2021!$K$9:$K$93*$C154*IF(AF$58=Fperm_SI_Woolf2021!$E$9:$E$93,1,EXP(LN((1.1*(Fperm_SI_Woolf2021!$E$9:$E$93-AF$58)-63.1579*EXP(-0.19*Fperm_SI_Woolf2021!$E$9:$E$93)+63.1579*EXP(-0.19*AF$58))/(Fperm_SI_Woolf2021!$E$9:$E$93-AF$58))*(AF$58-Fperm_SI_Woolf2021!$E$9:$E$93)/10))),Fperm_SI_Woolf2021!$D$9:$D$93)*AF$57+INTERCEPT(Fperm_SI_Woolf2021!$F$9:$F$93*EXP(-Fperm_SI_Woolf2021!$I$9:$I$93*$C154*IF(AF$58=Fperm_SI_Woolf2021!$E$9:$E$93,1,EXP(LN((1.1*(Fperm_SI_Woolf2021!$E$9:$E$93-AF$58)-63.1579*EXP(-0.19*Fperm_SI_Woolf2021!$E$9:$E$93)+63.1579*EXP(-0.19*AF$58))/(Fperm_SI_Woolf2021!$E$9:$E$93-AF$58))*(AF$58-Fperm_SI_Woolf2021!$E$9:$E$93)/10))) + Fperm_SI_Woolf2021!$G$9:$G$93*EXP(-Fperm_SI_Woolf2021!$J$9:$J$93*$C154*IF(AF$58=Fperm_SI_Woolf2021!$E$9:$E$93,1,EXP(LN((1.1*(Fperm_SI_Woolf2021!$E$9:$E$93-AF$58)-63.1579*EXP(-0.19*Fperm_SI_Woolf2021!$E$9:$E$93)+63.1579*EXP(-0.19*AF$58))/(Fperm_SI_Woolf2021!$E$9:$E$93-AF$58))*(AF$58-Fperm_SI_Woolf2021!$E$9:$E$93)/10))) + Fperm_SI_Woolf2021!$H$9:$H$93*EXP(-Fperm_SI_Woolf2021!$K$9:$K$93*$C154*IF(AF$58=Fperm_SI_Woolf2021!$E$9:$E$93,1,EXP(LN((1.1*(Fperm_SI_Woolf2021!$E$9:$E$93-AF$58)-63.1579*EXP(-0.19*Fperm_SI_Woolf2021!$E$9:$E$93)+63.1579*EXP(-0.19*AF$58))/(Fperm_SI_Woolf2021!$E$9:$E$93-AF$58))*(AF$58-Fperm_SI_Woolf2021!$E$9:$E$93)/10))),Fperm_SI_Woolf2021!$D$9:$D$93))</f>
        <v>0.18863183893638918</v>
      </c>
      <c r="AG154" s="51" cm="1">
        <f t="array" ref="AG154">MIN(1,SLOPE(Fperm_SI_Woolf2021!$F$9:$F$93*EXP(-Fperm_SI_Woolf2021!$I$9:$I$93*$C154*IF(AG$58=Fperm_SI_Woolf2021!$E$9:$E$93,1,EXP(LN((1.1*(Fperm_SI_Woolf2021!$E$9:$E$93-AG$58)-63.1579*EXP(-0.19*Fperm_SI_Woolf2021!$E$9:$E$93)+63.1579*EXP(-0.19*AG$58))/(Fperm_SI_Woolf2021!$E$9:$E$93-AG$58))*(AG$58-Fperm_SI_Woolf2021!$E$9:$E$93)/10))) + Fperm_SI_Woolf2021!$G$9:$G$93*EXP(-Fperm_SI_Woolf2021!$J$9:$J$93*$C154*IF(AG$58=Fperm_SI_Woolf2021!$E$9:$E$93,1,EXP(LN((1.1*(Fperm_SI_Woolf2021!$E$9:$E$93-AG$58)-63.1579*EXP(-0.19*Fperm_SI_Woolf2021!$E$9:$E$93)+63.1579*EXP(-0.19*AG$58))/(Fperm_SI_Woolf2021!$E$9:$E$93-AG$58))*(AG$58-Fperm_SI_Woolf2021!$E$9:$E$93)/10))) + Fperm_SI_Woolf2021!$H$9:$H$93*EXP(-Fperm_SI_Woolf2021!$K$9:$K$93*$C154*IF(AG$58=Fperm_SI_Woolf2021!$E$9:$E$93,1,EXP(LN((1.1*(Fperm_SI_Woolf2021!$E$9:$E$93-AG$58)-63.1579*EXP(-0.19*Fperm_SI_Woolf2021!$E$9:$E$93)+63.1579*EXP(-0.19*AG$58))/(Fperm_SI_Woolf2021!$E$9:$E$93-AG$58))*(AG$58-Fperm_SI_Woolf2021!$E$9:$E$93)/10))),Fperm_SI_Woolf2021!$D$9:$D$93)*AG$57+INTERCEPT(Fperm_SI_Woolf2021!$F$9:$F$93*EXP(-Fperm_SI_Woolf2021!$I$9:$I$93*$C154*IF(AG$58=Fperm_SI_Woolf2021!$E$9:$E$93,1,EXP(LN((1.1*(Fperm_SI_Woolf2021!$E$9:$E$93-AG$58)-63.1579*EXP(-0.19*Fperm_SI_Woolf2021!$E$9:$E$93)+63.1579*EXP(-0.19*AG$58))/(Fperm_SI_Woolf2021!$E$9:$E$93-AG$58))*(AG$58-Fperm_SI_Woolf2021!$E$9:$E$93)/10))) + Fperm_SI_Woolf2021!$G$9:$G$93*EXP(-Fperm_SI_Woolf2021!$J$9:$J$93*$C154*IF(AG$58=Fperm_SI_Woolf2021!$E$9:$E$93,1,EXP(LN((1.1*(Fperm_SI_Woolf2021!$E$9:$E$93-AG$58)-63.1579*EXP(-0.19*Fperm_SI_Woolf2021!$E$9:$E$93)+63.1579*EXP(-0.19*AG$58))/(Fperm_SI_Woolf2021!$E$9:$E$93-AG$58))*(AG$58-Fperm_SI_Woolf2021!$E$9:$E$93)/10))) + Fperm_SI_Woolf2021!$H$9:$H$93*EXP(-Fperm_SI_Woolf2021!$K$9:$K$93*$C154*IF(AG$58=Fperm_SI_Woolf2021!$E$9:$E$93,1,EXP(LN((1.1*(Fperm_SI_Woolf2021!$E$9:$E$93-AG$58)-63.1579*EXP(-0.19*Fperm_SI_Woolf2021!$E$9:$E$93)+63.1579*EXP(-0.19*AG$58))/(Fperm_SI_Woolf2021!$E$9:$E$93-AG$58))*(AG$58-Fperm_SI_Woolf2021!$E$9:$E$93)/10))),Fperm_SI_Woolf2021!$D$9:$D$93))</f>
        <v>0.16676892773169943</v>
      </c>
      <c r="AH154" s="51" cm="1">
        <f t="array" ref="AH154">MIN(1,SLOPE(Fperm_SI_Woolf2021!$F$9:$F$93*EXP(-Fperm_SI_Woolf2021!$I$9:$I$93*$C154*IF(AH$58=Fperm_SI_Woolf2021!$E$9:$E$93,1,EXP(LN((1.1*(Fperm_SI_Woolf2021!$E$9:$E$93-AH$58)-63.1579*EXP(-0.19*Fperm_SI_Woolf2021!$E$9:$E$93)+63.1579*EXP(-0.19*AH$58))/(Fperm_SI_Woolf2021!$E$9:$E$93-AH$58))*(AH$58-Fperm_SI_Woolf2021!$E$9:$E$93)/10))) + Fperm_SI_Woolf2021!$G$9:$G$93*EXP(-Fperm_SI_Woolf2021!$J$9:$J$93*$C154*IF(AH$58=Fperm_SI_Woolf2021!$E$9:$E$93,1,EXP(LN((1.1*(Fperm_SI_Woolf2021!$E$9:$E$93-AH$58)-63.1579*EXP(-0.19*Fperm_SI_Woolf2021!$E$9:$E$93)+63.1579*EXP(-0.19*AH$58))/(Fperm_SI_Woolf2021!$E$9:$E$93-AH$58))*(AH$58-Fperm_SI_Woolf2021!$E$9:$E$93)/10))) + Fperm_SI_Woolf2021!$H$9:$H$93*EXP(-Fperm_SI_Woolf2021!$K$9:$K$93*$C154*IF(AH$58=Fperm_SI_Woolf2021!$E$9:$E$93,1,EXP(LN((1.1*(Fperm_SI_Woolf2021!$E$9:$E$93-AH$58)-63.1579*EXP(-0.19*Fperm_SI_Woolf2021!$E$9:$E$93)+63.1579*EXP(-0.19*AH$58))/(Fperm_SI_Woolf2021!$E$9:$E$93-AH$58))*(AH$58-Fperm_SI_Woolf2021!$E$9:$E$93)/10))),Fperm_SI_Woolf2021!$D$9:$D$93)*AH$57+INTERCEPT(Fperm_SI_Woolf2021!$F$9:$F$93*EXP(-Fperm_SI_Woolf2021!$I$9:$I$93*$C154*IF(AH$58=Fperm_SI_Woolf2021!$E$9:$E$93,1,EXP(LN((1.1*(Fperm_SI_Woolf2021!$E$9:$E$93-AH$58)-63.1579*EXP(-0.19*Fperm_SI_Woolf2021!$E$9:$E$93)+63.1579*EXP(-0.19*AH$58))/(Fperm_SI_Woolf2021!$E$9:$E$93-AH$58))*(AH$58-Fperm_SI_Woolf2021!$E$9:$E$93)/10))) + Fperm_SI_Woolf2021!$G$9:$G$93*EXP(-Fperm_SI_Woolf2021!$J$9:$J$93*$C154*IF(AH$58=Fperm_SI_Woolf2021!$E$9:$E$93,1,EXP(LN((1.1*(Fperm_SI_Woolf2021!$E$9:$E$93-AH$58)-63.1579*EXP(-0.19*Fperm_SI_Woolf2021!$E$9:$E$93)+63.1579*EXP(-0.19*AH$58))/(Fperm_SI_Woolf2021!$E$9:$E$93-AH$58))*(AH$58-Fperm_SI_Woolf2021!$E$9:$E$93)/10))) + Fperm_SI_Woolf2021!$H$9:$H$93*EXP(-Fperm_SI_Woolf2021!$K$9:$K$93*$C154*IF(AH$58=Fperm_SI_Woolf2021!$E$9:$E$93,1,EXP(LN((1.1*(Fperm_SI_Woolf2021!$E$9:$E$93-AH$58)-63.1579*EXP(-0.19*Fperm_SI_Woolf2021!$E$9:$E$93)+63.1579*EXP(-0.19*AH$58))/(Fperm_SI_Woolf2021!$E$9:$E$93-AH$58))*(AH$58-Fperm_SI_Woolf2021!$E$9:$E$93)/10))),Fperm_SI_Woolf2021!$D$9:$D$93))</f>
        <v>0.30909003722506456</v>
      </c>
      <c r="AI154" s="51" cm="1">
        <f t="array" ref="AI154">MIN(1,SLOPE(Fperm_SI_Woolf2021!$F$9:$F$93*EXP(-Fperm_SI_Woolf2021!$I$9:$I$93*$C154*IF(AI$58=Fperm_SI_Woolf2021!$E$9:$E$93,1,EXP(LN((1.1*(Fperm_SI_Woolf2021!$E$9:$E$93-AI$58)-63.1579*EXP(-0.19*Fperm_SI_Woolf2021!$E$9:$E$93)+63.1579*EXP(-0.19*AI$58))/(Fperm_SI_Woolf2021!$E$9:$E$93-AI$58))*(AI$58-Fperm_SI_Woolf2021!$E$9:$E$93)/10))) + Fperm_SI_Woolf2021!$G$9:$G$93*EXP(-Fperm_SI_Woolf2021!$J$9:$J$93*$C154*IF(AI$58=Fperm_SI_Woolf2021!$E$9:$E$93,1,EXP(LN((1.1*(Fperm_SI_Woolf2021!$E$9:$E$93-AI$58)-63.1579*EXP(-0.19*Fperm_SI_Woolf2021!$E$9:$E$93)+63.1579*EXP(-0.19*AI$58))/(Fperm_SI_Woolf2021!$E$9:$E$93-AI$58))*(AI$58-Fperm_SI_Woolf2021!$E$9:$E$93)/10))) + Fperm_SI_Woolf2021!$H$9:$H$93*EXP(-Fperm_SI_Woolf2021!$K$9:$K$93*$C154*IF(AI$58=Fperm_SI_Woolf2021!$E$9:$E$93,1,EXP(LN((1.1*(Fperm_SI_Woolf2021!$E$9:$E$93-AI$58)-63.1579*EXP(-0.19*Fperm_SI_Woolf2021!$E$9:$E$93)+63.1579*EXP(-0.19*AI$58))/(Fperm_SI_Woolf2021!$E$9:$E$93-AI$58))*(AI$58-Fperm_SI_Woolf2021!$E$9:$E$93)/10))),Fperm_SI_Woolf2021!$D$9:$D$93)*AI$57+INTERCEPT(Fperm_SI_Woolf2021!$F$9:$F$93*EXP(-Fperm_SI_Woolf2021!$I$9:$I$93*$C154*IF(AI$58=Fperm_SI_Woolf2021!$E$9:$E$93,1,EXP(LN((1.1*(Fperm_SI_Woolf2021!$E$9:$E$93-AI$58)-63.1579*EXP(-0.19*Fperm_SI_Woolf2021!$E$9:$E$93)+63.1579*EXP(-0.19*AI$58))/(Fperm_SI_Woolf2021!$E$9:$E$93-AI$58))*(AI$58-Fperm_SI_Woolf2021!$E$9:$E$93)/10))) + Fperm_SI_Woolf2021!$G$9:$G$93*EXP(-Fperm_SI_Woolf2021!$J$9:$J$93*$C154*IF(AI$58=Fperm_SI_Woolf2021!$E$9:$E$93,1,EXP(LN((1.1*(Fperm_SI_Woolf2021!$E$9:$E$93-AI$58)-63.1579*EXP(-0.19*Fperm_SI_Woolf2021!$E$9:$E$93)+63.1579*EXP(-0.19*AI$58))/(Fperm_SI_Woolf2021!$E$9:$E$93-AI$58))*(AI$58-Fperm_SI_Woolf2021!$E$9:$E$93)/10))) + Fperm_SI_Woolf2021!$H$9:$H$93*EXP(-Fperm_SI_Woolf2021!$K$9:$K$93*$C154*IF(AI$58=Fperm_SI_Woolf2021!$E$9:$E$93,1,EXP(LN((1.1*(Fperm_SI_Woolf2021!$E$9:$E$93-AI$58)-63.1579*EXP(-0.19*Fperm_SI_Woolf2021!$E$9:$E$93)+63.1579*EXP(-0.19*AI$58))/(Fperm_SI_Woolf2021!$E$9:$E$93-AI$58))*(AI$58-Fperm_SI_Woolf2021!$E$9:$E$93)/10))),Fperm_SI_Woolf2021!$D$9:$D$93))</f>
        <v>0.29440769247781268</v>
      </c>
      <c r="AJ154" s="51" cm="1">
        <f t="array" ref="AJ154">MIN(1,SLOPE(Fperm_SI_Woolf2021!$F$9:$F$93*EXP(-Fperm_SI_Woolf2021!$I$9:$I$93*$C154*IF(AJ$58=Fperm_SI_Woolf2021!$E$9:$E$93,1,EXP(LN((1.1*(Fperm_SI_Woolf2021!$E$9:$E$93-AJ$58)-63.1579*EXP(-0.19*Fperm_SI_Woolf2021!$E$9:$E$93)+63.1579*EXP(-0.19*AJ$58))/(Fperm_SI_Woolf2021!$E$9:$E$93-AJ$58))*(AJ$58-Fperm_SI_Woolf2021!$E$9:$E$93)/10))) + Fperm_SI_Woolf2021!$G$9:$G$93*EXP(-Fperm_SI_Woolf2021!$J$9:$J$93*$C154*IF(AJ$58=Fperm_SI_Woolf2021!$E$9:$E$93,1,EXP(LN((1.1*(Fperm_SI_Woolf2021!$E$9:$E$93-AJ$58)-63.1579*EXP(-0.19*Fperm_SI_Woolf2021!$E$9:$E$93)+63.1579*EXP(-0.19*AJ$58))/(Fperm_SI_Woolf2021!$E$9:$E$93-AJ$58))*(AJ$58-Fperm_SI_Woolf2021!$E$9:$E$93)/10))) + Fperm_SI_Woolf2021!$H$9:$H$93*EXP(-Fperm_SI_Woolf2021!$K$9:$K$93*$C154*IF(AJ$58=Fperm_SI_Woolf2021!$E$9:$E$93,1,EXP(LN((1.1*(Fperm_SI_Woolf2021!$E$9:$E$93-AJ$58)-63.1579*EXP(-0.19*Fperm_SI_Woolf2021!$E$9:$E$93)+63.1579*EXP(-0.19*AJ$58))/(Fperm_SI_Woolf2021!$E$9:$E$93-AJ$58))*(AJ$58-Fperm_SI_Woolf2021!$E$9:$E$93)/10))),Fperm_SI_Woolf2021!$D$9:$D$93)*AJ$57+INTERCEPT(Fperm_SI_Woolf2021!$F$9:$F$93*EXP(-Fperm_SI_Woolf2021!$I$9:$I$93*$C154*IF(AJ$58=Fperm_SI_Woolf2021!$E$9:$E$93,1,EXP(LN((1.1*(Fperm_SI_Woolf2021!$E$9:$E$93-AJ$58)-63.1579*EXP(-0.19*Fperm_SI_Woolf2021!$E$9:$E$93)+63.1579*EXP(-0.19*AJ$58))/(Fperm_SI_Woolf2021!$E$9:$E$93-AJ$58))*(AJ$58-Fperm_SI_Woolf2021!$E$9:$E$93)/10))) + Fperm_SI_Woolf2021!$G$9:$G$93*EXP(-Fperm_SI_Woolf2021!$J$9:$J$93*$C154*IF(AJ$58=Fperm_SI_Woolf2021!$E$9:$E$93,1,EXP(LN((1.1*(Fperm_SI_Woolf2021!$E$9:$E$93-AJ$58)-63.1579*EXP(-0.19*Fperm_SI_Woolf2021!$E$9:$E$93)+63.1579*EXP(-0.19*AJ$58))/(Fperm_SI_Woolf2021!$E$9:$E$93-AJ$58))*(AJ$58-Fperm_SI_Woolf2021!$E$9:$E$93)/10))) + Fperm_SI_Woolf2021!$H$9:$H$93*EXP(-Fperm_SI_Woolf2021!$K$9:$K$93*$C154*IF(AJ$58=Fperm_SI_Woolf2021!$E$9:$E$93,1,EXP(LN((1.1*(Fperm_SI_Woolf2021!$E$9:$E$93-AJ$58)-63.1579*EXP(-0.19*Fperm_SI_Woolf2021!$E$9:$E$93)+63.1579*EXP(-0.19*AJ$58))/(Fperm_SI_Woolf2021!$E$9:$E$93-AJ$58))*(AJ$58-Fperm_SI_Woolf2021!$E$9:$E$93)/10))),Fperm_SI_Woolf2021!$D$9:$D$93))</f>
        <v>0.27972534773056085</v>
      </c>
      <c r="AK154" s="51" cm="1">
        <f t="array" ref="AK154">MIN(1,SLOPE(Fperm_SI_Woolf2021!$F$9:$F$93*EXP(-Fperm_SI_Woolf2021!$I$9:$I$93*$C154*IF(AK$58=Fperm_SI_Woolf2021!$E$9:$E$93,1,EXP(LN((1.1*(Fperm_SI_Woolf2021!$E$9:$E$93-AK$58)-63.1579*EXP(-0.19*Fperm_SI_Woolf2021!$E$9:$E$93)+63.1579*EXP(-0.19*AK$58))/(Fperm_SI_Woolf2021!$E$9:$E$93-AK$58))*(AK$58-Fperm_SI_Woolf2021!$E$9:$E$93)/10))) + Fperm_SI_Woolf2021!$G$9:$G$93*EXP(-Fperm_SI_Woolf2021!$J$9:$J$93*$C154*IF(AK$58=Fperm_SI_Woolf2021!$E$9:$E$93,1,EXP(LN((1.1*(Fperm_SI_Woolf2021!$E$9:$E$93-AK$58)-63.1579*EXP(-0.19*Fperm_SI_Woolf2021!$E$9:$E$93)+63.1579*EXP(-0.19*AK$58))/(Fperm_SI_Woolf2021!$E$9:$E$93-AK$58))*(AK$58-Fperm_SI_Woolf2021!$E$9:$E$93)/10))) + Fperm_SI_Woolf2021!$H$9:$H$93*EXP(-Fperm_SI_Woolf2021!$K$9:$K$93*$C154*IF(AK$58=Fperm_SI_Woolf2021!$E$9:$E$93,1,EXP(LN((1.1*(Fperm_SI_Woolf2021!$E$9:$E$93-AK$58)-63.1579*EXP(-0.19*Fperm_SI_Woolf2021!$E$9:$E$93)+63.1579*EXP(-0.19*AK$58))/(Fperm_SI_Woolf2021!$E$9:$E$93-AK$58))*(AK$58-Fperm_SI_Woolf2021!$E$9:$E$93)/10))),Fperm_SI_Woolf2021!$D$9:$D$93)*AK$57+INTERCEPT(Fperm_SI_Woolf2021!$F$9:$F$93*EXP(-Fperm_SI_Woolf2021!$I$9:$I$93*$C154*IF(AK$58=Fperm_SI_Woolf2021!$E$9:$E$93,1,EXP(LN((1.1*(Fperm_SI_Woolf2021!$E$9:$E$93-AK$58)-63.1579*EXP(-0.19*Fperm_SI_Woolf2021!$E$9:$E$93)+63.1579*EXP(-0.19*AK$58))/(Fperm_SI_Woolf2021!$E$9:$E$93-AK$58))*(AK$58-Fperm_SI_Woolf2021!$E$9:$E$93)/10))) + Fperm_SI_Woolf2021!$G$9:$G$93*EXP(-Fperm_SI_Woolf2021!$J$9:$J$93*$C154*IF(AK$58=Fperm_SI_Woolf2021!$E$9:$E$93,1,EXP(LN((1.1*(Fperm_SI_Woolf2021!$E$9:$E$93-AK$58)-63.1579*EXP(-0.19*Fperm_SI_Woolf2021!$E$9:$E$93)+63.1579*EXP(-0.19*AK$58))/(Fperm_SI_Woolf2021!$E$9:$E$93-AK$58))*(AK$58-Fperm_SI_Woolf2021!$E$9:$E$93)/10))) + Fperm_SI_Woolf2021!$H$9:$H$93*EXP(-Fperm_SI_Woolf2021!$K$9:$K$93*$C154*IF(AK$58=Fperm_SI_Woolf2021!$E$9:$E$93,1,EXP(LN((1.1*(Fperm_SI_Woolf2021!$E$9:$E$93-AK$58)-63.1579*EXP(-0.19*Fperm_SI_Woolf2021!$E$9:$E$93)+63.1579*EXP(-0.19*AK$58))/(Fperm_SI_Woolf2021!$E$9:$E$93-AK$58))*(AK$58-Fperm_SI_Woolf2021!$E$9:$E$93)/10))),Fperm_SI_Woolf2021!$D$9:$D$93))</f>
        <v>0.26504300298330902</v>
      </c>
      <c r="AL154" s="51" cm="1">
        <f t="array" ref="AL154">MIN(1,SLOPE(Fperm_SI_Woolf2021!$F$9:$F$93*EXP(-Fperm_SI_Woolf2021!$I$9:$I$93*$C154*IF(AL$58=Fperm_SI_Woolf2021!$E$9:$E$93,1,EXP(LN((1.1*(Fperm_SI_Woolf2021!$E$9:$E$93-AL$58)-63.1579*EXP(-0.19*Fperm_SI_Woolf2021!$E$9:$E$93)+63.1579*EXP(-0.19*AL$58))/(Fperm_SI_Woolf2021!$E$9:$E$93-AL$58))*(AL$58-Fperm_SI_Woolf2021!$E$9:$E$93)/10))) + Fperm_SI_Woolf2021!$G$9:$G$93*EXP(-Fperm_SI_Woolf2021!$J$9:$J$93*$C154*IF(AL$58=Fperm_SI_Woolf2021!$E$9:$E$93,1,EXP(LN((1.1*(Fperm_SI_Woolf2021!$E$9:$E$93-AL$58)-63.1579*EXP(-0.19*Fperm_SI_Woolf2021!$E$9:$E$93)+63.1579*EXP(-0.19*AL$58))/(Fperm_SI_Woolf2021!$E$9:$E$93-AL$58))*(AL$58-Fperm_SI_Woolf2021!$E$9:$E$93)/10))) + Fperm_SI_Woolf2021!$H$9:$H$93*EXP(-Fperm_SI_Woolf2021!$K$9:$K$93*$C154*IF(AL$58=Fperm_SI_Woolf2021!$E$9:$E$93,1,EXP(LN((1.1*(Fperm_SI_Woolf2021!$E$9:$E$93-AL$58)-63.1579*EXP(-0.19*Fperm_SI_Woolf2021!$E$9:$E$93)+63.1579*EXP(-0.19*AL$58))/(Fperm_SI_Woolf2021!$E$9:$E$93-AL$58))*(AL$58-Fperm_SI_Woolf2021!$E$9:$E$93)/10))),Fperm_SI_Woolf2021!$D$9:$D$93)*AL$57+INTERCEPT(Fperm_SI_Woolf2021!$F$9:$F$93*EXP(-Fperm_SI_Woolf2021!$I$9:$I$93*$C154*IF(AL$58=Fperm_SI_Woolf2021!$E$9:$E$93,1,EXP(LN((1.1*(Fperm_SI_Woolf2021!$E$9:$E$93-AL$58)-63.1579*EXP(-0.19*Fperm_SI_Woolf2021!$E$9:$E$93)+63.1579*EXP(-0.19*AL$58))/(Fperm_SI_Woolf2021!$E$9:$E$93-AL$58))*(AL$58-Fperm_SI_Woolf2021!$E$9:$E$93)/10))) + Fperm_SI_Woolf2021!$G$9:$G$93*EXP(-Fperm_SI_Woolf2021!$J$9:$J$93*$C154*IF(AL$58=Fperm_SI_Woolf2021!$E$9:$E$93,1,EXP(LN((1.1*(Fperm_SI_Woolf2021!$E$9:$E$93-AL$58)-63.1579*EXP(-0.19*Fperm_SI_Woolf2021!$E$9:$E$93)+63.1579*EXP(-0.19*AL$58))/(Fperm_SI_Woolf2021!$E$9:$E$93-AL$58))*(AL$58-Fperm_SI_Woolf2021!$E$9:$E$93)/10))) + Fperm_SI_Woolf2021!$H$9:$H$93*EXP(-Fperm_SI_Woolf2021!$K$9:$K$93*$C154*IF(AL$58=Fperm_SI_Woolf2021!$E$9:$E$93,1,EXP(LN((1.1*(Fperm_SI_Woolf2021!$E$9:$E$93-AL$58)-63.1579*EXP(-0.19*Fperm_SI_Woolf2021!$E$9:$E$93)+63.1579*EXP(-0.19*AL$58))/(Fperm_SI_Woolf2021!$E$9:$E$93-AL$58))*(AL$58-Fperm_SI_Woolf2021!$E$9:$E$93)/10))),Fperm_SI_Woolf2021!$D$9:$D$93))</f>
        <v>0.25036065823605713</v>
      </c>
      <c r="AM154" s="51" cm="1">
        <f t="array" ref="AM154">MIN(1,SLOPE(Fperm_SI_Woolf2021!$F$9:$F$93*EXP(-Fperm_SI_Woolf2021!$I$9:$I$93*$C154*IF(AM$58=Fperm_SI_Woolf2021!$E$9:$E$93,1,EXP(LN((1.1*(Fperm_SI_Woolf2021!$E$9:$E$93-AM$58)-63.1579*EXP(-0.19*Fperm_SI_Woolf2021!$E$9:$E$93)+63.1579*EXP(-0.19*AM$58))/(Fperm_SI_Woolf2021!$E$9:$E$93-AM$58))*(AM$58-Fperm_SI_Woolf2021!$E$9:$E$93)/10))) + Fperm_SI_Woolf2021!$G$9:$G$93*EXP(-Fperm_SI_Woolf2021!$J$9:$J$93*$C154*IF(AM$58=Fperm_SI_Woolf2021!$E$9:$E$93,1,EXP(LN((1.1*(Fperm_SI_Woolf2021!$E$9:$E$93-AM$58)-63.1579*EXP(-0.19*Fperm_SI_Woolf2021!$E$9:$E$93)+63.1579*EXP(-0.19*AM$58))/(Fperm_SI_Woolf2021!$E$9:$E$93-AM$58))*(AM$58-Fperm_SI_Woolf2021!$E$9:$E$93)/10))) + Fperm_SI_Woolf2021!$H$9:$H$93*EXP(-Fperm_SI_Woolf2021!$K$9:$K$93*$C154*IF(AM$58=Fperm_SI_Woolf2021!$E$9:$E$93,1,EXP(LN((1.1*(Fperm_SI_Woolf2021!$E$9:$E$93-AM$58)-63.1579*EXP(-0.19*Fperm_SI_Woolf2021!$E$9:$E$93)+63.1579*EXP(-0.19*AM$58))/(Fperm_SI_Woolf2021!$E$9:$E$93-AM$58))*(AM$58-Fperm_SI_Woolf2021!$E$9:$E$93)/10))),Fperm_SI_Woolf2021!$D$9:$D$93)*AM$57+INTERCEPT(Fperm_SI_Woolf2021!$F$9:$F$93*EXP(-Fperm_SI_Woolf2021!$I$9:$I$93*$C154*IF(AM$58=Fperm_SI_Woolf2021!$E$9:$E$93,1,EXP(LN((1.1*(Fperm_SI_Woolf2021!$E$9:$E$93-AM$58)-63.1579*EXP(-0.19*Fperm_SI_Woolf2021!$E$9:$E$93)+63.1579*EXP(-0.19*AM$58))/(Fperm_SI_Woolf2021!$E$9:$E$93-AM$58))*(AM$58-Fperm_SI_Woolf2021!$E$9:$E$93)/10))) + Fperm_SI_Woolf2021!$G$9:$G$93*EXP(-Fperm_SI_Woolf2021!$J$9:$J$93*$C154*IF(AM$58=Fperm_SI_Woolf2021!$E$9:$E$93,1,EXP(LN((1.1*(Fperm_SI_Woolf2021!$E$9:$E$93-AM$58)-63.1579*EXP(-0.19*Fperm_SI_Woolf2021!$E$9:$E$93)+63.1579*EXP(-0.19*AM$58))/(Fperm_SI_Woolf2021!$E$9:$E$93-AM$58))*(AM$58-Fperm_SI_Woolf2021!$E$9:$E$93)/10))) + Fperm_SI_Woolf2021!$H$9:$H$93*EXP(-Fperm_SI_Woolf2021!$K$9:$K$93*$C154*IF(AM$58=Fperm_SI_Woolf2021!$E$9:$E$93,1,EXP(LN((1.1*(Fperm_SI_Woolf2021!$E$9:$E$93-AM$58)-63.1579*EXP(-0.19*Fperm_SI_Woolf2021!$E$9:$E$93)+63.1579*EXP(-0.19*AM$58))/(Fperm_SI_Woolf2021!$E$9:$E$93-AM$58))*(AM$58-Fperm_SI_Woolf2021!$E$9:$E$93)/10))),Fperm_SI_Woolf2021!$D$9:$D$93))</f>
        <v>0.2356783134888053</v>
      </c>
      <c r="AN154" s="51" cm="1">
        <f t="array" ref="AN154">MIN(1,SLOPE(Fperm_SI_Woolf2021!$F$9:$F$93*EXP(-Fperm_SI_Woolf2021!$I$9:$I$93*$C154*IF(AN$58=Fperm_SI_Woolf2021!$E$9:$E$93,1,EXP(LN((1.1*(Fperm_SI_Woolf2021!$E$9:$E$93-AN$58)-63.1579*EXP(-0.19*Fperm_SI_Woolf2021!$E$9:$E$93)+63.1579*EXP(-0.19*AN$58))/(Fperm_SI_Woolf2021!$E$9:$E$93-AN$58))*(AN$58-Fperm_SI_Woolf2021!$E$9:$E$93)/10))) + Fperm_SI_Woolf2021!$G$9:$G$93*EXP(-Fperm_SI_Woolf2021!$J$9:$J$93*$C154*IF(AN$58=Fperm_SI_Woolf2021!$E$9:$E$93,1,EXP(LN((1.1*(Fperm_SI_Woolf2021!$E$9:$E$93-AN$58)-63.1579*EXP(-0.19*Fperm_SI_Woolf2021!$E$9:$E$93)+63.1579*EXP(-0.19*AN$58))/(Fperm_SI_Woolf2021!$E$9:$E$93-AN$58))*(AN$58-Fperm_SI_Woolf2021!$E$9:$E$93)/10))) + Fperm_SI_Woolf2021!$H$9:$H$93*EXP(-Fperm_SI_Woolf2021!$K$9:$K$93*$C154*IF(AN$58=Fperm_SI_Woolf2021!$E$9:$E$93,1,EXP(LN((1.1*(Fperm_SI_Woolf2021!$E$9:$E$93-AN$58)-63.1579*EXP(-0.19*Fperm_SI_Woolf2021!$E$9:$E$93)+63.1579*EXP(-0.19*AN$58))/(Fperm_SI_Woolf2021!$E$9:$E$93-AN$58))*(AN$58-Fperm_SI_Woolf2021!$E$9:$E$93)/10))),Fperm_SI_Woolf2021!$D$9:$D$93)*AN$57+INTERCEPT(Fperm_SI_Woolf2021!$F$9:$F$93*EXP(-Fperm_SI_Woolf2021!$I$9:$I$93*$C154*IF(AN$58=Fperm_SI_Woolf2021!$E$9:$E$93,1,EXP(LN((1.1*(Fperm_SI_Woolf2021!$E$9:$E$93-AN$58)-63.1579*EXP(-0.19*Fperm_SI_Woolf2021!$E$9:$E$93)+63.1579*EXP(-0.19*AN$58))/(Fperm_SI_Woolf2021!$E$9:$E$93-AN$58))*(AN$58-Fperm_SI_Woolf2021!$E$9:$E$93)/10))) + Fperm_SI_Woolf2021!$G$9:$G$93*EXP(-Fperm_SI_Woolf2021!$J$9:$J$93*$C154*IF(AN$58=Fperm_SI_Woolf2021!$E$9:$E$93,1,EXP(LN((1.1*(Fperm_SI_Woolf2021!$E$9:$E$93-AN$58)-63.1579*EXP(-0.19*Fperm_SI_Woolf2021!$E$9:$E$93)+63.1579*EXP(-0.19*AN$58))/(Fperm_SI_Woolf2021!$E$9:$E$93-AN$58))*(AN$58-Fperm_SI_Woolf2021!$E$9:$E$93)/10))) + Fperm_SI_Woolf2021!$H$9:$H$93*EXP(-Fperm_SI_Woolf2021!$K$9:$K$93*$C154*IF(AN$58=Fperm_SI_Woolf2021!$E$9:$E$93,1,EXP(LN((1.1*(Fperm_SI_Woolf2021!$E$9:$E$93-AN$58)-63.1579*EXP(-0.19*Fperm_SI_Woolf2021!$E$9:$E$93)+63.1579*EXP(-0.19*AN$58))/(Fperm_SI_Woolf2021!$E$9:$E$93-AN$58))*(AN$58-Fperm_SI_Woolf2021!$E$9:$E$93)/10))),Fperm_SI_Woolf2021!$D$9:$D$93))</f>
        <v>0.22099596874155347</v>
      </c>
      <c r="AO154" s="51" cm="1">
        <f t="array" ref="AO154">MIN(1,SLOPE(Fperm_SI_Woolf2021!$F$9:$F$93*EXP(-Fperm_SI_Woolf2021!$I$9:$I$93*$C154*IF(AO$58=Fperm_SI_Woolf2021!$E$9:$E$93,1,EXP(LN((1.1*(Fperm_SI_Woolf2021!$E$9:$E$93-AO$58)-63.1579*EXP(-0.19*Fperm_SI_Woolf2021!$E$9:$E$93)+63.1579*EXP(-0.19*AO$58))/(Fperm_SI_Woolf2021!$E$9:$E$93-AO$58))*(AO$58-Fperm_SI_Woolf2021!$E$9:$E$93)/10))) + Fperm_SI_Woolf2021!$G$9:$G$93*EXP(-Fperm_SI_Woolf2021!$J$9:$J$93*$C154*IF(AO$58=Fperm_SI_Woolf2021!$E$9:$E$93,1,EXP(LN((1.1*(Fperm_SI_Woolf2021!$E$9:$E$93-AO$58)-63.1579*EXP(-0.19*Fperm_SI_Woolf2021!$E$9:$E$93)+63.1579*EXP(-0.19*AO$58))/(Fperm_SI_Woolf2021!$E$9:$E$93-AO$58))*(AO$58-Fperm_SI_Woolf2021!$E$9:$E$93)/10))) + Fperm_SI_Woolf2021!$H$9:$H$93*EXP(-Fperm_SI_Woolf2021!$K$9:$K$93*$C154*IF(AO$58=Fperm_SI_Woolf2021!$E$9:$E$93,1,EXP(LN((1.1*(Fperm_SI_Woolf2021!$E$9:$E$93-AO$58)-63.1579*EXP(-0.19*Fperm_SI_Woolf2021!$E$9:$E$93)+63.1579*EXP(-0.19*AO$58))/(Fperm_SI_Woolf2021!$E$9:$E$93-AO$58))*(AO$58-Fperm_SI_Woolf2021!$E$9:$E$93)/10))),Fperm_SI_Woolf2021!$D$9:$D$93)*AO$57+INTERCEPT(Fperm_SI_Woolf2021!$F$9:$F$93*EXP(-Fperm_SI_Woolf2021!$I$9:$I$93*$C154*IF(AO$58=Fperm_SI_Woolf2021!$E$9:$E$93,1,EXP(LN((1.1*(Fperm_SI_Woolf2021!$E$9:$E$93-AO$58)-63.1579*EXP(-0.19*Fperm_SI_Woolf2021!$E$9:$E$93)+63.1579*EXP(-0.19*AO$58))/(Fperm_SI_Woolf2021!$E$9:$E$93-AO$58))*(AO$58-Fperm_SI_Woolf2021!$E$9:$E$93)/10))) + Fperm_SI_Woolf2021!$G$9:$G$93*EXP(-Fperm_SI_Woolf2021!$J$9:$J$93*$C154*IF(AO$58=Fperm_SI_Woolf2021!$E$9:$E$93,1,EXP(LN((1.1*(Fperm_SI_Woolf2021!$E$9:$E$93-AO$58)-63.1579*EXP(-0.19*Fperm_SI_Woolf2021!$E$9:$E$93)+63.1579*EXP(-0.19*AO$58))/(Fperm_SI_Woolf2021!$E$9:$E$93-AO$58))*(AO$58-Fperm_SI_Woolf2021!$E$9:$E$93)/10))) + Fperm_SI_Woolf2021!$H$9:$H$93*EXP(-Fperm_SI_Woolf2021!$K$9:$K$93*$C154*IF(AO$58=Fperm_SI_Woolf2021!$E$9:$E$93,1,EXP(LN((1.1*(Fperm_SI_Woolf2021!$E$9:$E$93-AO$58)-63.1579*EXP(-0.19*Fperm_SI_Woolf2021!$E$9:$E$93)+63.1579*EXP(-0.19*AO$58))/(Fperm_SI_Woolf2021!$E$9:$E$93-AO$58))*(AO$58-Fperm_SI_Woolf2021!$E$9:$E$93)/10))),Fperm_SI_Woolf2021!$D$9:$D$93))</f>
        <v>0.20631362399430164</v>
      </c>
      <c r="AP154" s="51" cm="1">
        <f t="array" ref="AP154">MIN(1,SLOPE(Fperm_SI_Woolf2021!$F$9:$F$93*EXP(-Fperm_SI_Woolf2021!$I$9:$I$93*$C154*IF(AP$58=Fperm_SI_Woolf2021!$E$9:$E$93,1,EXP(LN((1.1*(Fperm_SI_Woolf2021!$E$9:$E$93-AP$58)-63.1579*EXP(-0.19*Fperm_SI_Woolf2021!$E$9:$E$93)+63.1579*EXP(-0.19*AP$58))/(Fperm_SI_Woolf2021!$E$9:$E$93-AP$58))*(AP$58-Fperm_SI_Woolf2021!$E$9:$E$93)/10))) + Fperm_SI_Woolf2021!$G$9:$G$93*EXP(-Fperm_SI_Woolf2021!$J$9:$J$93*$C154*IF(AP$58=Fperm_SI_Woolf2021!$E$9:$E$93,1,EXP(LN((1.1*(Fperm_SI_Woolf2021!$E$9:$E$93-AP$58)-63.1579*EXP(-0.19*Fperm_SI_Woolf2021!$E$9:$E$93)+63.1579*EXP(-0.19*AP$58))/(Fperm_SI_Woolf2021!$E$9:$E$93-AP$58))*(AP$58-Fperm_SI_Woolf2021!$E$9:$E$93)/10))) + Fperm_SI_Woolf2021!$H$9:$H$93*EXP(-Fperm_SI_Woolf2021!$K$9:$K$93*$C154*IF(AP$58=Fperm_SI_Woolf2021!$E$9:$E$93,1,EXP(LN((1.1*(Fperm_SI_Woolf2021!$E$9:$E$93-AP$58)-63.1579*EXP(-0.19*Fperm_SI_Woolf2021!$E$9:$E$93)+63.1579*EXP(-0.19*AP$58))/(Fperm_SI_Woolf2021!$E$9:$E$93-AP$58))*(AP$58-Fperm_SI_Woolf2021!$E$9:$E$93)/10))),Fperm_SI_Woolf2021!$D$9:$D$93)*AP$57+INTERCEPT(Fperm_SI_Woolf2021!$F$9:$F$93*EXP(-Fperm_SI_Woolf2021!$I$9:$I$93*$C154*IF(AP$58=Fperm_SI_Woolf2021!$E$9:$E$93,1,EXP(LN((1.1*(Fperm_SI_Woolf2021!$E$9:$E$93-AP$58)-63.1579*EXP(-0.19*Fperm_SI_Woolf2021!$E$9:$E$93)+63.1579*EXP(-0.19*AP$58))/(Fperm_SI_Woolf2021!$E$9:$E$93-AP$58))*(AP$58-Fperm_SI_Woolf2021!$E$9:$E$93)/10))) + Fperm_SI_Woolf2021!$G$9:$G$93*EXP(-Fperm_SI_Woolf2021!$J$9:$J$93*$C154*IF(AP$58=Fperm_SI_Woolf2021!$E$9:$E$93,1,EXP(LN((1.1*(Fperm_SI_Woolf2021!$E$9:$E$93-AP$58)-63.1579*EXP(-0.19*Fperm_SI_Woolf2021!$E$9:$E$93)+63.1579*EXP(-0.19*AP$58))/(Fperm_SI_Woolf2021!$E$9:$E$93-AP$58))*(AP$58-Fperm_SI_Woolf2021!$E$9:$E$93)/10))) + Fperm_SI_Woolf2021!$H$9:$H$93*EXP(-Fperm_SI_Woolf2021!$K$9:$K$93*$C154*IF(AP$58=Fperm_SI_Woolf2021!$E$9:$E$93,1,EXP(LN((1.1*(Fperm_SI_Woolf2021!$E$9:$E$93-AP$58)-63.1579*EXP(-0.19*Fperm_SI_Woolf2021!$E$9:$E$93)+63.1579*EXP(-0.19*AP$58))/(Fperm_SI_Woolf2021!$E$9:$E$93-AP$58))*(AP$58-Fperm_SI_Woolf2021!$E$9:$E$93)/10))),Fperm_SI_Woolf2021!$D$9:$D$93))</f>
        <v>0.19163127924704978</v>
      </c>
      <c r="AQ154" s="51" cm="1">
        <f t="array" ref="AQ154">MIN(1,SLOPE(Fperm_SI_Woolf2021!$F$9:$F$93*EXP(-Fperm_SI_Woolf2021!$I$9:$I$93*$C154*IF(AQ$58=Fperm_SI_Woolf2021!$E$9:$E$93,1,EXP(LN((1.1*(Fperm_SI_Woolf2021!$E$9:$E$93-AQ$58)-63.1579*EXP(-0.19*Fperm_SI_Woolf2021!$E$9:$E$93)+63.1579*EXP(-0.19*AQ$58))/(Fperm_SI_Woolf2021!$E$9:$E$93-AQ$58))*(AQ$58-Fperm_SI_Woolf2021!$E$9:$E$93)/10))) + Fperm_SI_Woolf2021!$G$9:$G$93*EXP(-Fperm_SI_Woolf2021!$J$9:$J$93*$C154*IF(AQ$58=Fperm_SI_Woolf2021!$E$9:$E$93,1,EXP(LN((1.1*(Fperm_SI_Woolf2021!$E$9:$E$93-AQ$58)-63.1579*EXP(-0.19*Fperm_SI_Woolf2021!$E$9:$E$93)+63.1579*EXP(-0.19*AQ$58))/(Fperm_SI_Woolf2021!$E$9:$E$93-AQ$58))*(AQ$58-Fperm_SI_Woolf2021!$E$9:$E$93)/10))) + Fperm_SI_Woolf2021!$H$9:$H$93*EXP(-Fperm_SI_Woolf2021!$K$9:$K$93*$C154*IF(AQ$58=Fperm_SI_Woolf2021!$E$9:$E$93,1,EXP(LN((1.1*(Fperm_SI_Woolf2021!$E$9:$E$93-AQ$58)-63.1579*EXP(-0.19*Fperm_SI_Woolf2021!$E$9:$E$93)+63.1579*EXP(-0.19*AQ$58))/(Fperm_SI_Woolf2021!$E$9:$E$93-AQ$58))*(AQ$58-Fperm_SI_Woolf2021!$E$9:$E$93)/10))),Fperm_SI_Woolf2021!$D$9:$D$93)*AQ$57+INTERCEPT(Fperm_SI_Woolf2021!$F$9:$F$93*EXP(-Fperm_SI_Woolf2021!$I$9:$I$93*$C154*IF(AQ$58=Fperm_SI_Woolf2021!$E$9:$E$93,1,EXP(LN((1.1*(Fperm_SI_Woolf2021!$E$9:$E$93-AQ$58)-63.1579*EXP(-0.19*Fperm_SI_Woolf2021!$E$9:$E$93)+63.1579*EXP(-0.19*AQ$58))/(Fperm_SI_Woolf2021!$E$9:$E$93-AQ$58))*(AQ$58-Fperm_SI_Woolf2021!$E$9:$E$93)/10))) + Fperm_SI_Woolf2021!$G$9:$G$93*EXP(-Fperm_SI_Woolf2021!$J$9:$J$93*$C154*IF(AQ$58=Fperm_SI_Woolf2021!$E$9:$E$93,1,EXP(LN((1.1*(Fperm_SI_Woolf2021!$E$9:$E$93-AQ$58)-63.1579*EXP(-0.19*Fperm_SI_Woolf2021!$E$9:$E$93)+63.1579*EXP(-0.19*AQ$58))/(Fperm_SI_Woolf2021!$E$9:$E$93-AQ$58))*(AQ$58-Fperm_SI_Woolf2021!$E$9:$E$93)/10))) + Fperm_SI_Woolf2021!$H$9:$H$93*EXP(-Fperm_SI_Woolf2021!$K$9:$K$93*$C154*IF(AQ$58=Fperm_SI_Woolf2021!$E$9:$E$93,1,EXP(LN((1.1*(Fperm_SI_Woolf2021!$E$9:$E$93-AQ$58)-63.1579*EXP(-0.19*Fperm_SI_Woolf2021!$E$9:$E$93)+63.1579*EXP(-0.19*AQ$58))/(Fperm_SI_Woolf2021!$E$9:$E$93-AQ$58))*(AQ$58-Fperm_SI_Woolf2021!$E$9:$E$93)/10))),Fperm_SI_Woolf2021!$D$9:$D$93))</f>
        <v>0.17694893449979796</v>
      </c>
      <c r="AR154" s="51" cm="1">
        <f t="array" ref="AR154">MIN(1,SLOPE(Fperm_SI_Woolf2021!$F$9:$F$93*EXP(-Fperm_SI_Woolf2021!$I$9:$I$93*$C154*IF(AR$58=Fperm_SI_Woolf2021!$E$9:$E$93,1,EXP(LN((1.1*(Fperm_SI_Woolf2021!$E$9:$E$93-AR$58)-63.1579*EXP(-0.19*Fperm_SI_Woolf2021!$E$9:$E$93)+63.1579*EXP(-0.19*AR$58))/(Fperm_SI_Woolf2021!$E$9:$E$93-AR$58))*(AR$58-Fperm_SI_Woolf2021!$E$9:$E$93)/10))) + Fperm_SI_Woolf2021!$G$9:$G$93*EXP(-Fperm_SI_Woolf2021!$J$9:$J$93*$C154*IF(AR$58=Fperm_SI_Woolf2021!$E$9:$E$93,1,EXP(LN((1.1*(Fperm_SI_Woolf2021!$E$9:$E$93-AR$58)-63.1579*EXP(-0.19*Fperm_SI_Woolf2021!$E$9:$E$93)+63.1579*EXP(-0.19*AR$58))/(Fperm_SI_Woolf2021!$E$9:$E$93-AR$58))*(AR$58-Fperm_SI_Woolf2021!$E$9:$E$93)/10))) + Fperm_SI_Woolf2021!$H$9:$H$93*EXP(-Fperm_SI_Woolf2021!$K$9:$K$93*$C154*IF(AR$58=Fperm_SI_Woolf2021!$E$9:$E$93,1,EXP(LN((1.1*(Fperm_SI_Woolf2021!$E$9:$E$93-AR$58)-63.1579*EXP(-0.19*Fperm_SI_Woolf2021!$E$9:$E$93)+63.1579*EXP(-0.19*AR$58))/(Fperm_SI_Woolf2021!$E$9:$E$93-AR$58))*(AR$58-Fperm_SI_Woolf2021!$E$9:$E$93)/10))),Fperm_SI_Woolf2021!$D$9:$D$93)*AR$57+INTERCEPT(Fperm_SI_Woolf2021!$F$9:$F$93*EXP(-Fperm_SI_Woolf2021!$I$9:$I$93*$C154*IF(AR$58=Fperm_SI_Woolf2021!$E$9:$E$93,1,EXP(LN((1.1*(Fperm_SI_Woolf2021!$E$9:$E$93-AR$58)-63.1579*EXP(-0.19*Fperm_SI_Woolf2021!$E$9:$E$93)+63.1579*EXP(-0.19*AR$58))/(Fperm_SI_Woolf2021!$E$9:$E$93-AR$58))*(AR$58-Fperm_SI_Woolf2021!$E$9:$E$93)/10))) + Fperm_SI_Woolf2021!$G$9:$G$93*EXP(-Fperm_SI_Woolf2021!$J$9:$J$93*$C154*IF(AR$58=Fperm_SI_Woolf2021!$E$9:$E$93,1,EXP(LN((1.1*(Fperm_SI_Woolf2021!$E$9:$E$93-AR$58)-63.1579*EXP(-0.19*Fperm_SI_Woolf2021!$E$9:$E$93)+63.1579*EXP(-0.19*AR$58))/(Fperm_SI_Woolf2021!$E$9:$E$93-AR$58))*(AR$58-Fperm_SI_Woolf2021!$E$9:$E$93)/10))) + Fperm_SI_Woolf2021!$H$9:$H$93*EXP(-Fperm_SI_Woolf2021!$K$9:$K$93*$C154*IF(AR$58=Fperm_SI_Woolf2021!$E$9:$E$93,1,EXP(LN((1.1*(Fperm_SI_Woolf2021!$E$9:$E$93-AR$58)-63.1579*EXP(-0.19*Fperm_SI_Woolf2021!$E$9:$E$93)+63.1579*EXP(-0.19*AR$58))/(Fperm_SI_Woolf2021!$E$9:$E$93-AR$58))*(AR$58-Fperm_SI_Woolf2021!$E$9:$E$93)/10))),Fperm_SI_Woolf2021!$D$9:$D$93))</f>
        <v>0.1622665897525461</v>
      </c>
      <c r="AS154" s="51" cm="1">
        <f t="array" ref="AS154">MIN(1,SLOPE(Fperm_SI_Woolf2021!$F$9:$F$93*EXP(-Fperm_SI_Woolf2021!$I$9:$I$93*$C154*IF(AS$58=Fperm_SI_Woolf2021!$E$9:$E$93,1,EXP(LN((1.1*(Fperm_SI_Woolf2021!$E$9:$E$93-AS$58)-63.1579*EXP(-0.19*Fperm_SI_Woolf2021!$E$9:$E$93)+63.1579*EXP(-0.19*AS$58))/(Fperm_SI_Woolf2021!$E$9:$E$93-AS$58))*(AS$58-Fperm_SI_Woolf2021!$E$9:$E$93)/10))) + Fperm_SI_Woolf2021!$G$9:$G$93*EXP(-Fperm_SI_Woolf2021!$J$9:$J$93*$C154*IF(AS$58=Fperm_SI_Woolf2021!$E$9:$E$93,1,EXP(LN((1.1*(Fperm_SI_Woolf2021!$E$9:$E$93-AS$58)-63.1579*EXP(-0.19*Fperm_SI_Woolf2021!$E$9:$E$93)+63.1579*EXP(-0.19*AS$58))/(Fperm_SI_Woolf2021!$E$9:$E$93-AS$58))*(AS$58-Fperm_SI_Woolf2021!$E$9:$E$93)/10))) + Fperm_SI_Woolf2021!$H$9:$H$93*EXP(-Fperm_SI_Woolf2021!$K$9:$K$93*$C154*IF(AS$58=Fperm_SI_Woolf2021!$E$9:$E$93,1,EXP(LN((1.1*(Fperm_SI_Woolf2021!$E$9:$E$93-AS$58)-63.1579*EXP(-0.19*Fperm_SI_Woolf2021!$E$9:$E$93)+63.1579*EXP(-0.19*AS$58))/(Fperm_SI_Woolf2021!$E$9:$E$93-AS$58))*(AS$58-Fperm_SI_Woolf2021!$E$9:$E$93)/10))),Fperm_SI_Woolf2021!$D$9:$D$93)*AS$57+INTERCEPT(Fperm_SI_Woolf2021!$F$9:$F$93*EXP(-Fperm_SI_Woolf2021!$I$9:$I$93*$C154*IF(AS$58=Fperm_SI_Woolf2021!$E$9:$E$93,1,EXP(LN((1.1*(Fperm_SI_Woolf2021!$E$9:$E$93-AS$58)-63.1579*EXP(-0.19*Fperm_SI_Woolf2021!$E$9:$E$93)+63.1579*EXP(-0.19*AS$58))/(Fperm_SI_Woolf2021!$E$9:$E$93-AS$58))*(AS$58-Fperm_SI_Woolf2021!$E$9:$E$93)/10))) + Fperm_SI_Woolf2021!$G$9:$G$93*EXP(-Fperm_SI_Woolf2021!$J$9:$J$93*$C154*IF(AS$58=Fperm_SI_Woolf2021!$E$9:$E$93,1,EXP(LN((1.1*(Fperm_SI_Woolf2021!$E$9:$E$93-AS$58)-63.1579*EXP(-0.19*Fperm_SI_Woolf2021!$E$9:$E$93)+63.1579*EXP(-0.19*AS$58))/(Fperm_SI_Woolf2021!$E$9:$E$93-AS$58))*(AS$58-Fperm_SI_Woolf2021!$E$9:$E$93)/10))) + Fperm_SI_Woolf2021!$H$9:$H$93*EXP(-Fperm_SI_Woolf2021!$K$9:$K$93*$C154*IF(AS$58=Fperm_SI_Woolf2021!$E$9:$E$93,1,EXP(LN((1.1*(Fperm_SI_Woolf2021!$E$9:$E$93-AS$58)-63.1579*EXP(-0.19*Fperm_SI_Woolf2021!$E$9:$E$93)+63.1579*EXP(-0.19*AS$58))/(Fperm_SI_Woolf2021!$E$9:$E$93-AS$58))*(AS$58-Fperm_SI_Woolf2021!$E$9:$E$93)/10))),Fperm_SI_Woolf2021!$D$9:$D$93))</f>
        <v>0.14758424500529424</v>
      </c>
      <c r="AT154" s="51" cm="1">
        <f t="array" ref="AT154">MIN(1,SLOPE(Fperm_SI_Woolf2021!$F$9:$F$93*EXP(-Fperm_SI_Woolf2021!$I$9:$I$93*$C154*IF(AT$58=Fperm_SI_Woolf2021!$E$9:$E$93,1,EXP(LN((1.1*(Fperm_SI_Woolf2021!$E$9:$E$93-AT$58)-63.1579*EXP(-0.19*Fperm_SI_Woolf2021!$E$9:$E$93)+63.1579*EXP(-0.19*AT$58))/(Fperm_SI_Woolf2021!$E$9:$E$93-AT$58))*(AT$58-Fperm_SI_Woolf2021!$E$9:$E$93)/10))) + Fperm_SI_Woolf2021!$G$9:$G$93*EXP(-Fperm_SI_Woolf2021!$J$9:$J$93*$C154*IF(AT$58=Fperm_SI_Woolf2021!$E$9:$E$93,1,EXP(LN((1.1*(Fperm_SI_Woolf2021!$E$9:$E$93-AT$58)-63.1579*EXP(-0.19*Fperm_SI_Woolf2021!$E$9:$E$93)+63.1579*EXP(-0.19*AT$58))/(Fperm_SI_Woolf2021!$E$9:$E$93-AT$58))*(AT$58-Fperm_SI_Woolf2021!$E$9:$E$93)/10))) + Fperm_SI_Woolf2021!$H$9:$H$93*EXP(-Fperm_SI_Woolf2021!$K$9:$K$93*$C154*IF(AT$58=Fperm_SI_Woolf2021!$E$9:$E$93,1,EXP(LN((1.1*(Fperm_SI_Woolf2021!$E$9:$E$93-AT$58)-63.1579*EXP(-0.19*Fperm_SI_Woolf2021!$E$9:$E$93)+63.1579*EXP(-0.19*AT$58))/(Fperm_SI_Woolf2021!$E$9:$E$93-AT$58))*(AT$58-Fperm_SI_Woolf2021!$E$9:$E$93)/10))),Fperm_SI_Woolf2021!$D$9:$D$93)*AT$57+INTERCEPT(Fperm_SI_Woolf2021!$F$9:$F$93*EXP(-Fperm_SI_Woolf2021!$I$9:$I$93*$C154*IF(AT$58=Fperm_SI_Woolf2021!$E$9:$E$93,1,EXP(LN((1.1*(Fperm_SI_Woolf2021!$E$9:$E$93-AT$58)-63.1579*EXP(-0.19*Fperm_SI_Woolf2021!$E$9:$E$93)+63.1579*EXP(-0.19*AT$58))/(Fperm_SI_Woolf2021!$E$9:$E$93-AT$58))*(AT$58-Fperm_SI_Woolf2021!$E$9:$E$93)/10))) + Fperm_SI_Woolf2021!$G$9:$G$93*EXP(-Fperm_SI_Woolf2021!$J$9:$J$93*$C154*IF(AT$58=Fperm_SI_Woolf2021!$E$9:$E$93,1,EXP(LN((1.1*(Fperm_SI_Woolf2021!$E$9:$E$93-AT$58)-63.1579*EXP(-0.19*Fperm_SI_Woolf2021!$E$9:$E$93)+63.1579*EXP(-0.19*AT$58))/(Fperm_SI_Woolf2021!$E$9:$E$93-AT$58))*(AT$58-Fperm_SI_Woolf2021!$E$9:$E$93)/10))) + Fperm_SI_Woolf2021!$H$9:$H$93*EXP(-Fperm_SI_Woolf2021!$K$9:$K$93*$C154*IF(AT$58=Fperm_SI_Woolf2021!$E$9:$E$93,1,EXP(LN((1.1*(Fperm_SI_Woolf2021!$E$9:$E$93-AT$58)-63.1579*EXP(-0.19*Fperm_SI_Woolf2021!$E$9:$E$93)+63.1579*EXP(-0.19*AT$58))/(Fperm_SI_Woolf2021!$E$9:$E$93-AT$58))*(AT$58-Fperm_SI_Woolf2021!$E$9:$E$93)/10))),Fperm_SI_Woolf2021!$D$9:$D$93))</f>
        <v>0.13290190025804238</v>
      </c>
      <c r="AU154" s="51" cm="1">
        <f t="array" ref="AU154">MIN(1,SLOPE(Fperm_SI_Woolf2021!$F$9:$F$93*EXP(-Fperm_SI_Woolf2021!$I$9:$I$93*$C154*IF(AU$58=Fperm_SI_Woolf2021!$E$9:$E$93,1,EXP(LN((1.1*(Fperm_SI_Woolf2021!$E$9:$E$93-AU$58)-63.1579*EXP(-0.19*Fperm_SI_Woolf2021!$E$9:$E$93)+63.1579*EXP(-0.19*AU$58))/(Fperm_SI_Woolf2021!$E$9:$E$93-AU$58))*(AU$58-Fperm_SI_Woolf2021!$E$9:$E$93)/10))) + Fperm_SI_Woolf2021!$G$9:$G$93*EXP(-Fperm_SI_Woolf2021!$J$9:$J$93*$C154*IF(AU$58=Fperm_SI_Woolf2021!$E$9:$E$93,1,EXP(LN((1.1*(Fperm_SI_Woolf2021!$E$9:$E$93-AU$58)-63.1579*EXP(-0.19*Fperm_SI_Woolf2021!$E$9:$E$93)+63.1579*EXP(-0.19*AU$58))/(Fperm_SI_Woolf2021!$E$9:$E$93-AU$58))*(AU$58-Fperm_SI_Woolf2021!$E$9:$E$93)/10))) + Fperm_SI_Woolf2021!$H$9:$H$93*EXP(-Fperm_SI_Woolf2021!$K$9:$K$93*$C154*IF(AU$58=Fperm_SI_Woolf2021!$E$9:$E$93,1,EXP(LN((1.1*(Fperm_SI_Woolf2021!$E$9:$E$93-AU$58)-63.1579*EXP(-0.19*Fperm_SI_Woolf2021!$E$9:$E$93)+63.1579*EXP(-0.19*AU$58))/(Fperm_SI_Woolf2021!$E$9:$E$93-AU$58))*(AU$58-Fperm_SI_Woolf2021!$E$9:$E$93)/10))),Fperm_SI_Woolf2021!$D$9:$D$93)*AU$57+INTERCEPT(Fperm_SI_Woolf2021!$F$9:$F$93*EXP(-Fperm_SI_Woolf2021!$I$9:$I$93*$C154*IF(AU$58=Fperm_SI_Woolf2021!$E$9:$E$93,1,EXP(LN((1.1*(Fperm_SI_Woolf2021!$E$9:$E$93-AU$58)-63.1579*EXP(-0.19*Fperm_SI_Woolf2021!$E$9:$E$93)+63.1579*EXP(-0.19*AU$58))/(Fperm_SI_Woolf2021!$E$9:$E$93-AU$58))*(AU$58-Fperm_SI_Woolf2021!$E$9:$E$93)/10))) + Fperm_SI_Woolf2021!$G$9:$G$93*EXP(-Fperm_SI_Woolf2021!$J$9:$J$93*$C154*IF(AU$58=Fperm_SI_Woolf2021!$E$9:$E$93,1,EXP(LN((1.1*(Fperm_SI_Woolf2021!$E$9:$E$93-AU$58)-63.1579*EXP(-0.19*Fperm_SI_Woolf2021!$E$9:$E$93)+63.1579*EXP(-0.19*AU$58))/(Fperm_SI_Woolf2021!$E$9:$E$93-AU$58))*(AU$58-Fperm_SI_Woolf2021!$E$9:$E$93)/10))) + Fperm_SI_Woolf2021!$H$9:$H$93*EXP(-Fperm_SI_Woolf2021!$K$9:$K$93*$C154*IF(AU$58=Fperm_SI_Woolf2021!$E$9:$E$93,1,EXP(LN((1.1*(Fperm_SI_Woolf2021!$E$9:$E$93-AU$58)-63.1579*EXP(-0.19*Fperm_SI_Woolf2021!$E$9:$E$93)+63.1579*EXP(-0.19*AU$58))/(Fperm_SI_Woolf2021!$E$9:$E$93-AU$58))*(AU$58-Fperm_SI_Woolf2021!$E$9:$E$93)/10))),Fperm_SI_Woolf2021!$D$9:$D$93))</f>
        <v>0.11821955551079052</v>
      </c>
      <c r="AV154" s="51" cm="1">
        <f t="array" ref="AV154">MIN(1,SLOPE(Fperm_SI_Woolf2021!$F$9:$F$93*EXP(-Fperm_SI_Woolf2021!$I$9:$I$93*$C154*IF(AV$58=Fperm_SI_Woolf2021!$E$9:$E$93,1,EXP(LN((1.1*(Fperm_SI_Woolf2021!$E$9:$E$93-AV$58)-63.1579*EXP(-0.19*Fperm_SI_Woolf2021!$E$9:$E$93)+63.1579*EXP(-0.19*AV$58))/(Fperm_SI_Woolf2021!$E$9:$E$93-AV$58))*(AV$58-Fperm_SI_Woolf2021!$E$9:$E$93)/10))) + Fperm_SI_Woolf2021!$G$9:$G$93*EXP(-Fperm_SI_Woolf2021!$J$9:$J$93*$C154*IF(AV$58=Fperm_SI_Woolf2021!$E$9:$E$93,1,EXP(LN((1.1*(Fperm_SI_Woolf2021!$E$9:$E$93-AV$58)-63.1579*EXP(-0.19*Fperm_SI_Woolf2021!$E$9:$E$93)+63.1579*EXP(-0.19*AV$58))/(Fperm_SI_Woolf2021!$E$9:$E$93-AV$58))*(AV$58-Fperm_SI_Woolf2021!$E$9:$E$93)/10))) + Fperm_SI_Woolf2021!$H$9:$H$93*EXP(-Fperm_SI_Woolf2021!$K$9:$K$93*$C154*IF(AV$58=Fperm_SI_Woolf2021!$E$9:$E$93,1,EXP(LN((1.1*(Fperm_SI_Woolf2021!$E$9:$E$93-AV$58)-63.1579*EXP(-0.19*Fperm_SI_Woolf2021!$E$9:$E$93)+63.1579*EXP(-0.19*AV$58))/(Fperm_SI_Woolf2021!$E$9:$E$93-AV$58))*(AV$58-Fperm_SI_Woolf2021!$E$9:$E$93)/10))),Fperm_SI_Woolf2021!$D$9:$D$93)*AV$57+INTERCEPT(Fperm_SI_Woolf2021!$F$9:$F$93*EXP(-Fperm_SI_Woolf2021!$I$9:$I$93*$C154*IF(AV$58=Fperm_SI_Woolf2021!$E$9:$E$93,1,EXP(LN((1.1*(Fperm_SI_Woolf2021!$E$9:$E$93-AV$58)-63.1579*EXP(-0.19*Fperm_SI_Woolf2021!$E$9:$E$93)+63.1579*EXP(-0.19*AV$58))/(Fperm_SI_Woolf2021!$E$9:$E$93-AV$58))*(AV$58-Fperm_SI_Woolf2021!$E$9:$E$93)/10))) + Fperm_SI_Woolf2021!$G$9:$G$93*EXP(-Fperm_SI_Woolf2021!$J$9:$J$93*$C154*IF(AV$58=Fperm_SI_Woolf2021!$E$9:$E$93,1,EXP(LN((1.1*(Fperm_SI_Woolf2021!$E$9:$E$93-AV$58)-63.1579*EXP(-0.19*Fperm_SI_Woolf2021!$E$9:$E$93)+63.1579*EXP(-0.19*AV$58))/(Fperm_SI_Woolf2021!$E$9:$E$93-AV$58))*(AV$58-Fperm_SI_Woolf2021!$E$9:$E$93)/10))) + Fperm_SI_Woolf2021!$H$9:$H$93*EXP(-Fperm_SI_Woolf2021!$K$9:$K$93*$C154*IF(AV$58=Fperm_SI_Woolf2021!$E$9:$E$93,1,EXP(LN((1.1*(Fperm_SI_Woolf2021!$E$9:$E$93-AV$58)-63.1579*EXP(-0.19*Fperm_SI_Woolf2021!$E$9:$E$93)+63.1579*EXP(-0.19*AV$58))/(Fperm_SI_Woolf2021!$E$9:$E$93-AV$58))*(AV$58-Fperm_SI_Woolf2021!$E$9:$E$93)/10))),Fperm_SI_Woolf2021!$D$9:$D$93))</f>
        <v>0.10353721076353867</v>
      </c>
      <c r="AW154" s="51" cm="1">
        <f t="array" ref="AW154">MIN(1,SLOPE(Fperm_SI_Woolf2021!$F$9:$F$93*EXP(-Fperm_SI_Woolf2021!$I$9:$I$93*$C154*IF(AW$58=Fperm_SI_Woolf2021!$E$9:$E$93,1,EXP(LN((1.1*(Fperm_SI_Woolf2021!$E$9:$E$93-AW$58)-63.1579*EXP(-0.19*Fperm_SI_Woolf2021!$E$9:$E$93)+63.1579*EXP(-0.19*AW$58))/(Fperm_SI_Woolf2021!$E$9:$E$93-AW$58))*(AW$58-Fperm_SI_Woolf2021!$E$9:$E$93)/10))) + Fperm_SI_Woolf2021!$G$9:$G$93*EXP(-Fperm_SI_Woolf2021!$J$9:$J$93*$C154*IF(AW$58=Fperm_SI_Woolf2021!$E$9:$E$93,1,EXP(LN((1.1*(Fperm_SI_Woolf2021!$E$9:$E$93-AW$58)-63.1579*EXP(-0.19*Fperm_SI_Woolf2021!$E$9:$E$93)+63.1579*EXP(-0.19*AW$58))/(Fperm_SI_Woolf2021!$E$9:$E$93-AW$58))*(AW$58-Fperm_SI_Woolf2021!$E$9:$E$93)/10))) + Fperm_SI_Woolf2021!$H$9:$H$93*EXP(-Fperm_SI_Woolf2021!$K$9:$K$93*$C154*IF(AW$58=Fperm_SI_Woolf2021!$E$9:$E$93,1,EXP(LN((1.1*(Fperm_SI_Woolf2021!$E$9:$E$93-AW$58)-63.1579*EXP(-0.19*Fperm_SI_Woolf2021!$E$9:$E$93)+63.1579*EXP(-0.19*AW$58))/(Fperm_SI_Woolf2021!$E$9:$E$93-AW$58))*(AW$58-Fperm_SI_Woolf2021!$E$9:$E$93)/10))),Fperm_SI_Woolf2021!$D$9:$D$93)*AW$57+INTERCEPT(Fperm_SI_Woolf2021!$F$9:$F$93*EXP(-Fperm_SI_Woolf2021!$I$9:$I$93*$C154*IF(AW$58=Fperm_SI_Woolf2021!$E$9:$E$93,1,EXP(LN((1.1*(Fperm_SI_Woolf2021!$E$9:$E$93-AW$58)-63.1579*EXP(-0.19*Fperm_SI_Woolf2021!$E$9:$E$93)+63.1579*EXP(-0.19*AW$58))/(Fperm_SI_Woolf2021!$E$9:$E$93-AW$58))*(AW$58-Fperm_SI_Woolf2021!$E$9:$E$93)/10))) + Fperm_SI_Woolf2021!$G$9:$G$93*EXP(-Fperm_SI_Woolf2021!$J$9:$J$93*$C154*IF(AW$58=Fperm_SI_Woolf2021!$E$9:$E$93,1,EXP(LN((1.1*(Fperm_SI_Woolf2021!$E$9:$E$93-AW$58)-63.1579*EXP(-0.19*Fperm_SI_Woolf2021!$E$9:$E$93)+63.1579*EXP(-0.19*AW$58))/(Fperm_SI_Woolf2021!$E$9:$E$93-AW$58))*(AW$58-Fperm_SI_Woolf2021!$E$9:$E$93)/10))) + Fperm_SI_Woolf2021!$H$9:$H$93*EXP(-Fperm_SI_Woolf2021!$K$9:$K$93*$C154*IF(AW$58=Fperm_SI_Woolf2021!$E$9:$E$93,1,EXP(LN((1.1*(Fperm_SI_Woolf2021!$E$9:$E$93-AW$58)-63.1579*EXP(-0.19*Fperm_SI_Woolf2021!$E$9:$E$93)+63.1579*EXP(-0.19*AW$58))/(Fperm_SI_Woolf2021!$E$9:$E$93-AW$58))*(AW$58-Fperm_SI_Woolf2021!$E$9:$E$93)/10))),Fperm_SI_Woolf2021!$D$9:$D$93))</f>
        <v>0.23829886401688946</v>
      </c>
      <c r="AX154" s="51" cm="1">
        <f t="array" ref="AX154">MIN(1,SLOPE(Fperm_SI_Woolf2021!$F$9:$F$93*EXP(-Fperm_SI_Woolf2021!$I$9:$I$93*$C154*IF(AX$58=Fperm_SI_Woolf2021!$E$9:$E$93,1,EXP(LN((1.1*(Fperm_SI_Woolf2021!$E$9:$E$93-AX$58)-63.1579*EXP(-0.19*Fperm_SI_Woolf2021!$E$9:$E$93)+63.1579*EXP(-0.19*AX$58))/(Fperm_SI_Woolf2021!$E$9:$E$93-AX$58))*(AX$58-Fperm_SI_Woolf2021!$E$9:$E$93)/10))) + Fperm_SI_Woolf2021!$G$9:$G$93*EXP(-Fperm_SI_Woolf2021!$J$9:$J$93*$C154*IF(AX$58=Fperm_SI_Woolf2021!$E$9:$E$93,1,EXP(LN((1.1*(Fperm_SI_Woolf2021!$E$9:$E$93-AX$58)-63.1579*EXP(-0.19*Fperm_SI_Woolf2021!$E$9:$E$93)+63.1579*EXP(-0.19*AX$58))/(Fperm_SI_Woolf2021!$E$9:$E$93-AX$58))*(AX$58-Fperm_SI_Woolf2021!$E$9:$E$93)/10))) + Fperm_SI_Woolf2021!$H$9:$H$93*EXP(-Fperm_SI_Woolf2021!$K$9:$K$93*$C154*IF(AX$58=Fperm_SI_Woolf2021!$E$9:$E$93,1,EXP(LN((1.1*(Fperm_SI_Woolf2021!$E$9:$E$93-AX$58)-63.1579*EXP(-0.19*Fperm_SI_Woolf2021!$E$9:$E$93)+63.1579*EXP(-0.19*AX$58))/(Fperm_SI_Woolf2021!$E$9:$E$93-AX$58))*(AX$58-Fperm_SI_Woolf2021!$E$9:$E$93)/10))),Fperm_SI_Woolf2021!$D$9:$D$93)*AX$57+INTERCEPT(Fperm_SI_Woolf2021!$F$9:$F$93*EXP(-Fperm_SI_Woolf2021!$I$9:$I$93*$C154*IF(AX$58=Fperm_SI_Woolf2021!$E$9:$E$93,1,EXP(LN((1.1*(Fperm_SI_Woolf2021!$E$9:$E$93-AX$58)-63.1579*EXP(-0.19*Fperm_SI_Woolf2021!$E$9:$E$93)+63.1579*EXP(-0.19*AX$58))/(Fperm_SI_Woolf2021!$E$9:$E$93-AX$58))*(AX$58-Fperm_SI_Woolf2021!$E$9:$E$93)/10))) + Fperm_SI_Woolf2021!$G$9:$G$93*EXP(-Fperm_SI_Woolf2021!$J$9:$J$93*$C154*IF(AX$58=Fperm_SI_Woolf2021!$E$9:$E$93,1,EXP(LN((1.1*(Fperm_SI_Woolf2021!$E$9:$E$93-AX$58)-63.1579*EXP(-0.19*Fperm_SI_Woolf2021!$E$9:$E$93)+63.1579*EXP(-0.19*AX$58))/(Fperm_SI_Woolf2021!$E$9:$E$93-AX$58))*(AX$58-Fperm_SI_Woolf2021!$E$9:$E$93)/10))) + Fperm_SI_Woolf2021!$H$9:$H$93*EXP(-Fperm_SI_Woolf2021!$K$9:$K$93*$C154*IF(AX$58=Fperm_SI_Woolf2021!$E$9:$E$93,1,EXP(LN((1.1*(Fperm_SI_Woolf2021!$E$9:$E$93-AX$58)-63.1579*EXP(-0.19*Fperm_SI_Woolf2021!$E$9:$E$93)+63.1579*EXP(-0.19*AX$58))/(Fperm_SI_Woolf2021!$E$9:$E$93-AX$58))*(AX$58-Fperm_SI_Woolf2021!$E$9:$E$93)/10))),Fperm_SI_Woolf2021!$D$9:$D$93))</f>
        <v>0.22705331428430589</v>
      </c>
      <c r="AY154" s="51" cm="1">
        <f t="array" ref="AY154">MIN(1,SLOPE(Fperm_SI_Woolf2021!$F$9:$F$93*EXP(-Fperm_SI_Woolf2021!$I$9:$I$93*$C154*IF(AY$58=Fperm_SI_Woolf2021!$E$9:$E$93,1,EXP(LN((1.1*(Fperm_SI_Woolf2021!$E$9:$E$93-AY$58)-63.1579*EXP(-0.19*Fperm_SI_Woolf2021!$E$9:$E$93)+63.1579*EXP(-0.19*AY$58))/(Fperm_SI_Woolf2021!$E$9:$E$93-AY$58))*(AY$58-Fperm_SI_Woolf2021!$E$9:$E$93)/10))) + Fperm_SI_Woolf2021!$G$9:$G$93*EXP(-Fperm_SI_Woolf2021!$J$9:$J$93*$C154*IF(AY$58=Fperm_SI_Woolf2021!$E$9:$E$93,1,EXP(LN((1.1*(Fperm_SI_Woolf2021!$E$9:$E$93-AY$58)-63.1579*EXP(-0.19*Fperm_SI_Woolf2021!$E$9:$E$93)+63.1579*EXP(-0.19*AY$58))/(Fperm_SI_Woolf2021!$E$9:$E$93-AY$58))*(AY$58-Fperm_SI_Woolf2021!$E$9:$E$93)/10))) + Fperm_SI_Woolf2021!$H$9:$H$93*EXP(-Fperm_SI_Woolf2021!$K$9:$K$93*$C154*IF(AY$58=Fperm_SI_Woolf2021!$E$9:$E$93,1,EXP(LN((1.1*(Fperm_SI_Woolf2021!$E$9:$E$93-AY$58)-63.1579*EXP(-0.19*Fperm_SI_Woolf2021!$E$9:$E$93)+63.1579*EXP(-0.19*AY$58))/(Fperm_SI_Woolf2021!$E$9:$E$93-AY$58))*(AY$58-Fperm_SI_Woolf2021!$E$9:$E$93)/10))),Fperm_SI_Woolf2021!$D$9:$D$93)*AY$57+INTERCEPT(Fperm_SI_Woolf2021!$F$9:$F$93*EXP(-Fperm_SI_Woolf2021!$I$9:$I$93*$C154*IF(AY$58=Fperm_SI_Woolf2021!$E$9:$E$93,1,EXP(LN((1.1*(Fperm_SI_Woolf2021!$E$9:$E$93-AY$58)-63.1579*EXP(-0.19*Fperm_SI_Woolf2021!$E$9:$E$93)+63.1579*EXP(-0.19*AY$58))/(Fperm_SI_Woolf2021!$E$9:$E$93-AY$58))*(AY$58-Fperm_SI_Woolf2021!$E$9:$E$93)/10))) + Fperm_SI_Woolf2021!$G$9:$G$93*EXP(-Fperm_SI_Woolf2021!$J$9:$J$93*$C154*IF(AY$58=Fperm_SI_Woolf2021!$E$9:$E$93,1,EXP(LN((1.1*(Fperm_SI_Woolf2021!$E$9:$E$93-AY$58)-63.1579*EXP(-0.19*Fperm_SI_Woolf2021!$E$9:$E$93)+63.1579*EXP(-0.19*AY$58))/(Fperm_SI_Woolf2021!$E$9:$E$93-AY$58))*(AY$58-Fperm_SI_Woolf2021!$E$9:$E$93)/10))) + Fperm_SI_Woolf2021!$H$9:$H$93*EXP(-Fperm_SI_Woolf2021!$K$9:$K$93*$C154*IF(AY$58=Fperm_SI_Woolf2021!$E$9:$E$93,1,EXP(LN((1.1*(Fperm_SI_Woolf2021!$E$9:$E$93-AY$58)-63.1579*EXP(-0.19*Fperm_SI_Woolf2021!$E$9:$E$93)+63.1579*EXP(-0.19*AY$58))/(Fperm_SI_Woolf2021!$E$9:$E$93-AY$58))*(AY$58-Fperm_SI_Woolf2021!$E$9:$E$93)/10))),Fperm_SI_Woolf2021!$D$9:$D$93))</f>
        <v>0.21580776455172232</v>
      </c>
      <c r="AZ154" s="51" cm="1">
        <f t="array" ref="AZ154">MIN(1,SLOPE(Fperm_SI_Woolf2021!$F$9:$F$93*EXP(-Fperm_SI_Woolf2021!$I$9:$I$93*$C154*IF(AZ$58=Fperm_SI_Woolf2021!$E$9:$E$93,1,EXP(LN((1.1*(Fperm_SI_Woolf2021!$E$9:$E$93-AZ$58)-63.1579*EXP(-0.19*Fperm_SI_Woolf2021!$E$9:$E$93)+63.1579*EXP(-0.19*AZ$58))/(Fperm_SI_Woolf2021!$E$9:$E$93-AZ$58))*(AZ$58-Fperm_SI_Woolf2021!$E$9:$E$93)/10))) + Fperm_SI_Woolf2021!$G$9:$G$93*EXP(-Fperm_SI_Woolf2021!$J$9:$J$93*$C154*IF(AZ$58=Fperm_SI_Woolf2021!$E$9:$E$93,1,EXP(LN((1.1*(Fperm_SI_Woolf2021!$E$9:$E$93-AZ$58)-63.1579*EXP(-0.19*Fperm_SI_Woolf2021!$E$9:$E$93)+63.1579*EXP(-0.19*AZ$58))/(Fperm_SI_Woolf2021!$E$9:$E$93-AZ$58))*(AZ$58-Fperm_SI_Woolf2021!$E$9:$E$93)/10))) + Fperm_SI_Woolf2021!$H$9:$H$93*EXP(-Fperm_SI_Woolf2021!$K$9:$K$93*$C154*IF(AZ$58=Fperm_SI_Woolf2021!$E$9:$E$93,1,EXP(LN((1.1*(Fperm_SI_Woolf2021!$E$9:$E$93-AZ$58)-63.1579*EXP(-0.19*Fperm_SI_Woolf2021!$E$9:$E$93)+63.1579*EXP(-0.19*AZ$58))/(Fperm_SI_Woolf2021!$E$9:$E$93-AZ$58))*(AZ$58-Fperm_SI_Woolf2021!$E$9:$E$93)/10))),Fperm_SI_Woolf2021!$D$9:$D$93)*AZ$57+INTERCEPT(Fperm_SI_Woolf2021!$F$9:$F$93*EXP(-Fperm_SI_Woolf2021!$I$9:$I$93*$C154*IF(AZ$58=Fperm_SI_Woolf2021!$E$9:$E$93,1,EXP(LN((1.1*(Fperm_SI_Woolf2021!$E$9:$E$93-AZ$58)-63.1579*EXP(-0.19*Fperm_SI_Woolf2021!$E$9:$E$93)+63.1579*EXP(-0.19*AZ$58))/(Fperm_SI_Woolf2021!$E$9:$E$93-AZ$58))*(AZ$58-Fperm_SI_Woolf2021!$E$9:$E$93)/10))) + Fperm_SI_Woolf2021!$G$9:$G$93*EXP(-Fperm_SI_Woolf2021!$J$9:$J$93*$C154*IF(AZ$58=Fperm_SI_Woolf2021!$E$9:$E$93,1,EXP(LN((1.1*(Fperm_SI_Woolf2021!$E$9:$E$93-AZ$58)-63.1579*EXP(-0.19*Fperm_SI_Woolf2021!$E$9:$E$93)+63.1579*EXP(-0.19*AZ$58))/(Fperm_SI_Woolf2021!$E$9:$E$93-AZ$58))*(AZ$58-Fperm_SI_Woolf2021!$E$9:$E$93)/10))) + Fperm_SI_Woolf2021!$H$9:$H$93*EXP(-Fperm_SI_Woolf2021!$K$9:$K$93*$C154*IF(AZ$58=Fperm_SI_Woolf2021!$E$9:$E$93,1,EXP(LN((1.1*(Fperm_SI_Woolf2021!$E$9:$E$93-AZ$58)-63.1579*EXP(-0.19*Fperm_SI_Woolf2021!$E$9:$E$93)+63.1579*EXP(-0.19*AZ$58))/(Fperm_SI_Woolf2021!$E$9:$E$93-AZ$58))*(AZ$58-Fperm_SI_Woolf2021!$E$9:$E$93)/10))),Fperm_SI_Woolf2021!$D$9:$D$93))</f>
        <v>0.20456221481913878</v>
      </c>
      <c r="BA154" s="51" cm="1">
        <f t="array" ref="BA154">MIN(1,SLOPE(Fperm_SI_Woolf2021!$F$9:$F$93*EXP(-Fperm_SI_Woolf2021!$I$9:$I$93*$C154*IF(BA$58=Fperm_SI_Woolf2021!$E$9:$E$93,1,EXP(LN((1.1*(Fperm_SI_Woolf2021!$E$9:$E$93-BA$58)-63.1579*EXP(-0.19*Fperm_SI_Woolf2021!$E$9:$E$93)+63.1579*EXP(-0.19*BA$58))/(Fperm_SI_Woolf2021!$E$9:$E$93-BA$58))*(BA$58-Fperm_SI_Woolf2021!$E$9:$E$93)/10))) + Fperm_SI_Woolf2021!$G$9:$G$93*EXP(-Fperm_SI_Woolf2021!$J$9:$J$93*$C154*IF(BA$58=Fperm_SI_Woolf2021!$E$9:$E$93,1,EXP(LN((1.1*(Fperm_SI_Woolf2021!$E$9:$E$93-BA$58)-63.1579*EXP(-0.19*Fperm_SI_Woolf2021!$E$9:$E$93)+63.1579*EXP(-0.19*BA$58))/(Fperm_SI_Woolf2021!$E$9:$E$93-BA$58))*(BA$58-Fperm_SI_Woolf2021!$E$9:$E$93)/10))) + Fperm_SI_Woolf2021!$H$9:$H$93*EXP(-Fperm_SI_Woolf2021!$K$9:$K$93*$C154*IF(BA$58=Fperm_SI_Woolf2021!$E$9:$E$93,1,EXP(LN((1.1*(Fperm_SI_Woolf2021!$E$9:$E$93-BA$58)-63.1579*EXP(-0.19*Fperm_SI_Woolf2021!$E$9:$E$93)+63.1579*EXP(-0.19*BA$58))/(Fperm_SI_Woolf2021!$E$9:$E$93-BA$58))*(BA$58-Fperm_SI_Woolf2021!$E$9:$E$93)/10))),Fperm_SI_Woolf2021!$D$9:$D$93)*BA$57+INTERCEPT(Fperm_SI_Woolf2021!$F$9:$F$93*EXP(-Fperm_SI_Woolf2021!$I$9:$I$93*$C154*IF(BA$58=Fperm_SI_Woolf2021!$E$9:$E$93,1,EXP(LN((1.1*(Fperm_SI_Woolf2021!$E$9:$E$93-BA$58)-63.1579*EXP(-0.19*Fperm_SI_Woolf2021!$E$9:$E$93)+63.1579*EXP(-0.19*BA$58))/(Fperm_SI_Woolf2021!$E$9:$E$93-BA$58))*(BA$58-Fperm_SI_Woolf2021!$E$9:$E$93)/10))) + Fperm_SI_Woolf2021!$G$9:$G$93*EXP(-Fperm_SI_Woolf2021!$J$9:$J$93*$C154*IF(BA$58=Fperm_SI_Woolf2021!$E$9:$E$93,1,EXP(LN((1.1*(Fperm_SI_Woolf2021!$E$9:$E$93-BA$58)-63.1579*EXP(-0.19*Fperm_SI_Woolf2021!$E$9:$E$93)+63.1579*EXP(-0.19*BA$58))/(Fperm_SI_Woolf2021!$E$9:$E$93-BA$58))*(BA$58-Fperm_SI_Woolf2021!$E$9:$E$93)/10))) + Fperm_SI_Woolf2021!$H$9:$H$93*EXP(-Fperm_SI_Woolf2021!$K$9:$K$93*$C154*IF(BA$58=Fperm_SI_Woolf2021!$E$9:$E$93,1,EXP(LN((1.1*(Fperm_SI_Woolf2021!$E$9:$E$93-BA$58)-63.1579*EXP(-0.19*Fperm_SI_Woolf2021!$E$9:$E$93)+63.1579*EXP(-0.19*BA$58))/(Fperm_SI_Woolf2021!$E$9:$E$93-BA$58))*(BA$58-Fperm_SI_Woolf2021!$E$9:$E$93)/10))),Fperm_SI_Woolf2021!$D$9:$D$93))</f>
        <v>0.19331666508655521</v>
      </c>
      <c r="BB154" s="51" cm="1">
        <f t="array" ref="BB154">MIN(1,SLOPE(Fperm_SI_Woolf2021!$F$9:$F$93*EXP(-Fperm_SI_Woolf2021!$I$9:$I$93*$C154*IF(BB$58=Fperm_SI_Woolf2021!$E$9:$E$93,1,EXP(LN((1.1*(Fperm_SI_Woolf2021!$E$9:$E$93-BB$58)-63.1579*EXP(-0.19*Fperm_SI_Woolf2021!$E$9:$E$93)+63.1579*EXP(-0.19*BB$58))/(Fperm_SI_Woolf2021!$E$9:$E$93-BB$58))*(BB$58-Fperm_SI_Woolf2021!$E$9:$E$93)/10))) + Fperm_SI_Woolf2021!$G$9:$G$93*EXP(-Fperm_SI_Woolf2021!$J$9:$J$93*$C154*IF(BB$58=Fperm_SI_Woolf2021!$E$9:$E$93,1,EXP(LN((1.1*(Fperm_SI_Woolf2021!$E$9:$E$93-BB$58)-63.1579*EXP(-0.19*Fperm_SI_Woolf2021!$E$9:$E$93)+63.1579*EXP(-0.19*BB$58))/(Fperm_SI_Woolf2021!$E$9:$E$93-BB$58))*(BB$58-Fperm_SI_Woolf2021!$E$9:$E$93)/10))) + Fperm_SI_Woolf2021!$H$9:$H$93*EXP(-Fperm_SI_Woolf2021!$K$9:$K$93*$C154*IF(BB$58=Fperm_SI_Woolf2021!$E$9:$E$93,1,EXP(LN((1.1*(Fperm_SI_Woolf2021!$E$9:$E$93-BB$58)-63.1579*EXP(-0.19*Fperm_SI_Woolf2021!$E$9:$E$93)+63.1579*EXP(-0.19*BB$58))/(Fperm_SI_Woolf2021!$E$9:$E$93-BB$58))*(BB$58-Fperm_SI_Woolf2021!$E$9:$E$93)/10))),Fperm_SI_Woolf2021!$D$9:$D$93)*BB$57+INTERCEPT(Fperm_SI_Woolf2021!$F$9:$F$93*EXP(-Fperm_SI_Woolf2021!$I$9:$I$93*$C154*IF(BB$58=Fperm_SI_Woolf2021!$E$9:$E$93,1,EXP(LN((1.1*(Fperm_SI_Woolf2021!$E$9:$E$93-BB$58)-63.1579*EXP(-0.19*Fperm_SI_Woolf2021!$E$9:$E$93)+63.1579*EXP(-0.19*BB$58))/(Fperm_SI_Woolf2021!$E$9:$E$93-BB$58))*(BB$58-Fperm_SI_Woolf2021!$E$9:$E$93)/10))) + Fperm_SI_Woolf2021!$G$9:$G$93*EXP(-Fperm_SI_Woolf2021!$J$9:$J$93*$C154*IF(BB$58=Fperm_SI_Woolf2021!$E$9:$E$93,1,EXP(LN((1.1*(Fperm_SI_Woolf2021!$E$9:$E$93-BB$58)-63.1579*EXP(-0.19*Fperm_SI_Woolf2021!$E$9:$E$93)+63.1579*EXP(-0.19*BB$58))/(Fperm_SI_Woolf2021!$E$9:$E$93-BB$58))*(BB$58-Fperm_SI_Woolf2021!$E$9:$E$93)/10))) + Fperm_SI_Woolf2021!$H$9:$H$93*EXP(-Fperm_SI_Woolf2021!$K$9:$K$93*$C154*IF(BB$58=Fperm_SI_Woolf2021!$E$9:$E$93,1,EXP(LN((1.1*(Fperm_SI_Woolf2021!$E$9:$E$93-BB$58)-63.1579*EXP(-0.19*Fperm_SI_Woolf2021!$E$9:$E$93)+63.1579*EXP(-0.19*BB$58))/(Fperm_SI_Woolf2021!$E$9:$E$93-BB$58))*(BB$58-Fperm_SI_Woolf2021!$E$9:$E$93)/10))),Fperm_SI_Woolf2021!$D$9:$D$93))</f>
        <v>0.18207111535397164</v>
      </c>
      <c r="BC154" s="51" cm="1">
        <f t="array" ref="BC154">MIN(1,SLOPE(Fperm_SI_Woolf2021!$F$9:$F$93*EXP(-Fperm_SI_Woolf2021!$I$9:$I$93*$C154*IF(BC$58=Fperm_SI_Woolf2021!$E$9:$E$93,1,EXP(LN((1.1*(Fperm_SI_Woolf2021!$E$9:$E$93-BC$58)-63.1579*EXP(-0.19*Fperm_SI_Woolf2021!$E$9:$E$93)+63.1579*EXP(-0.19*BC$58))/(Fperm_SI_Woolf2021!$E$9:$E$93-BC$58))*(BC$58-Fperm_SI_Woolf2021!$E$9:$E$93)/10))) + Fperm_SI_Woolf2021!$G$9:$G$93*EXP(-Fperm_SI_Woolf2021!$J$9:$J$93*$C154*IF(BC$58=Fperm_SI_Woolf2021!$E$9:$E$93,1,EXP(LN((1.1*(Fperm_SI_Woolf2021!$E$9:$E$93-BC$58)-63.1579*EXP(-0.19*Fperm_SI_Woolf2021!$E$9:$E$93)+63.1579*EXP(-0.19*BC$58))/(Fperm_SI_Woolf2021!$E$9:$E$93-BC$58))*(BC$58-Fperm_SI_Woolf2021!$E$9:$E$93)/10))) + Fperm_SI_Woolf2021!$H$9:$H$93*EXP(-Fperm_SI_Woolf2021!$K$9:$K$93*$C154*IF(BC$58=Fperm_SI_Woolf2021!$E$9:$E$93,1,EXP(LN((1.1*(Fperm_SI_Woolf2021!$E$9:$E$93-BC$58)-63.1579*EXP(-0.19*Fperm_SI_Woolf2021!$E$9:$E$93)+63.1579*EXP(-0.19*BC$58))/(Fperm_SI_Woolf2021!$E$9:$E$93-BC$58))*(BC$58-Fperm_SI_Woolf2021!$E$9:$E$93)/10))),Fperm_SI_Woolf2021!$D$9:$D$93)*BC$57+INTERCEPT(Fperm_SI_Woolf2021!$F$9:$F$93*EXP(-Fperm_SI_Woolf2021!$I$9:$I$93*$C154*IF(BC$58=Fperm_SI_Woolf2021!$E$9:$E$93,1,EXP(LN((1.1*(Fperm_SI_Woolf2021!$E$9:$E$93-BC$58)-63.1579*EXP(-0.19*Fperm_SI_Woolf2021!$E$9:$E$93)+63.1579*EXP(-0.19*BC$58))/(Fperm_SI_Woolf2021!$E$9:$E$93-BC$58))*(BC$58-Fperm_SI_Woolf2021!$E$9:$E$93)/10))) + Fperm_SI_Woolf2021!$G$9:$G$93*EXP(-Fperm_SI_Woolf2021!$J$9:$J$93*$C154*IF(BC$58=Fperm_SI_Woolf2021!$E$9:$E$93,1,EXP(LN((1.1*(Fperm_SI_Woolf2021!$E$9:$E$93-BC$58)-63.1579*EXP(-0.19*Fperm_SI_Woolf2021!$E$9:$E$93)+63.1579*EXP(-0.19*BC$58))/(Fperm_SI_Woolf2021!$E$9:$E$93-BC$58))*(BC$58-Fperm_SI_Woolf2021!$E$9:$E$93)/10))) + Fperm_SI_Woolf2021!$H$9:$H$93*EXP(-Fperm_SI_Woolf2021!$K$9:$K$93*$C154*IF(BC$58=Fperm_SI_Woolf2021!$E$9:$E$93,1,EXP(LN((1.1*(Fperm_SI_Woolf2021!$E$9:$E$93-BC$58)-63.1579*EXP(-0.19*Fperm_SI_Woolf2021!$E$9:$E$93)+63.1579*EXP(-0.19*BC$58))/(Fperm_SI_Woolf2021!$E$9:$E$93-BC$58))*(BC$58-Fperm_SI_Woolf2021!$E$9:$E$93)/10))),Fperm_SI_Woolf2021!$D$9:$D$93))</f>
        <v>0.17082556562138806</v>
      </c>
      <c r="BD154" s="51" cm="1">
        <f t="array" ref="BD154">MIN(1,SLOPE(Fperm_SI_Woolf2021!$F$9:$F$93*EXP(-Fperm_SI_Woolf2021!$I$9:$I$93*$C154*IF(BD$58=Fperm_SI_Woolf2021!$E$9:$E$93,1,EXP(LN((1.1*(Fperm_SI_Woolf2021!$E$9:$E$93-BD$58)-63.1579*EXP(-0.19*Fperm_SI_Woolf2021!$E$9:$E$93)+63.1579*EXP(-0.19*BD$58))/(Fperm_SI_Woolf2021!$E$9:$E$93-BD$58))*(BD$58-Fperm_SI_Woolf2021!$E$9:$E$93)/10))) + Fperm_SI_Woolf2021!$G$9:$G$93*EXP(-Fperm_SI_Woolf2021!$J$9:$J$93*$C154*IF(BD$58=Fperm_SI_Woolf2021!$E$9:$E$93,1,EXP(LN((1.1*(Fperm_SI_Woolf2021!$E$9:$E$93-BD$58)-63.1579*EXP(-0.19*Fperm_SI_Woolf2021!$E$9:$E$93)+63.1579*EXP(-0.19*BD$58))/(Fperm_SI_Woolf2021!$E$9:$E$93-BD$58))*(BD$58-Fperm_SI_Woolf2021!$E$9:$E$93)/10))) + Fperm_SI_Woolf2021!$H$9:$H$93*EXP(-Fperm_SI_Woolf2021!$K$9:$K$93*$C154*IF(BD$58=Fperm_SI_Woolf2021!$E$9:$E$93,1,EXP(LN((1.1*(Fperm_SI_Woolf2021!$E$9:$E$93-BD$58)-63.1579*EXP(-0.19*Fperm_SI_Woolf2021!$E$9:$E$93)+63.1579*EXP(-0.19*BD$58))/(Fperm_SI_Woolf2021!$E$9:$E$93-BD$58))*(BD$58-Fperm_SI_Woolf2021!$E$9:$E$93)/10))),Fperm_SI_Woolf2021!$D$9:$D$93)*BD$57+INTERCEPT(Fperm_SI_Woolf2021!$F$9:$F$93*EXP(-Fperm_SI_Woolf2021!$I$9:$I$93*$C154*IF(BD$58=Fperm_SI_Woolf2021!$E$9:$E$93,1,EXP(LN((1.1*(Fperm_SI_Woolf2021!$E$9:$E$93-BD$58)-63.1579*EXP(-0.19*Fperm_SI_Woolf2021!$E$9:$E$93)+63.1579*EXP(-0.19*BD$58))/(Fperm_SI_Woolf2021!$E$9:$E$93-BD$58))*(BD$58-Fperm_SI_Woolf2021!$E$9:$E$93)/10))) + Fperm_SI_Woolf2021!$G$9:$G$93*EXP(-Fperm_SI_Woolf2021!$J$9:$J$93*$C154*IF(BD$58=Fperm_SI_Woolf2021!$E$9:$E$93,1,EXP(LN((1.1*(Fperm_SI_Woolf2021!$E$9:$E$93-BD$58)-63.1579*EXP(-0.19*Fperm_SI_Woolf2021!$E$9:$E$93)+63.1579*EXP(-0.19*BD$58))/(Fperm_SI_Woolf2021!$E$9:$E$93-BD$58))*(BD$58-Fperm_SI_Woolf2021!$E$9:$E$93)/10))) + Fperm_SI_Woolf2021!$H$9:$H$93*EXP(-Fperm_SI_Woolf2021!$K$9:$K$93*$C154*IF(BD$58=Fperm_SI_Woolf2021!$E$9:$E$93,1,EXP(LN((1.1*(Fperm_SI_Woolf2021!$E$9:$E$93-BD$58)-63.1579*EXP(-0.19*Fperm_SI_Woolf2021!$E$9:$E$93)+63.1579*EXP(-0.19*BD$58))/(Fperm_SI_Woolf2021!$E$9:$E$93-BD$58))*(BD$58-Fperm_SI_Woolf2021!$E$9:$E$93)/10))),Fperm_SI_Woolf2021!$D$9:$D$93))</f>
        <v>0.15958001588880449</v>
      </c>
      <c r="BE154" s="51" cm="1">
        <f t="array" ref="BE154">MIN(1,SLOPE(Fperm_SI_Woolf2021!$F$9:$F$93*EXP(-Fperm_SI_Woolf2021!$I$9:$I$93*$C154*IF(BE$58=Fperm_SI_Woolf2021!$E$9:$E$93,1,EXP(LN((1.1*(Fperm_SI_Woolf2021!$E$9:$E$93-BE$58)-63.1579*EXP(-0.19*Fperm_SI_Woolf2021!$E$9:$E$93)+63.1579*EXP(-0.19*BE$58))/(Fperm_SI_Woolf2021!$E$9:$E$93-BE$58))*(BE$58-Fperm_SI_Woolf2021!$E$9:$E$93)/10))) + Fperm_SI_Woolf2021!$G$9:$G$93*EXP(-Fperm_SI_Woolf2021!$J$9:$J$93*$C154*IF(BE$58=Fperm_SI_Woolf2021!$E$9:$E$93,1,EXP(LN((1.1*(Fperm_SI_Woolf2021!$E$9:$E$93-BE$58)-63.1579*EXP(-0.19*Fperm_SI_Woolf2021!$E$9:$E$93)+63.1579*EXP(-0.19*BE$58))/(Fperm_SI_Woolf2021!$E$9:$E$93-BE$58))*(BE$58-Fperm_SI_Woolf2021!$E$9:$E$93)/10))) + Fperm_SI_Woolf2021!$H$9:$H$93*EXP(-Fperm_SI_Woolf2021!$K$9:$K$93*$C154*IF(BE$58=Fperm_SI_Woolf2021!$E$9:$E$93,1,EXP(LN((1.1*(Fperm_SI_Woolf2021!$E$9:$E$93-BE$58)-63.1579*EXP(-0.19*Fperm_SI_Woolf2021!$E$9:$E$93)+63.1579*EXP(-0.19*BE$58))/(Fperm_SI_Woolf2021!$E$9:$E$93-BE$58))*(BE$58-Fperm_SI_Woolf2021!$E$9:$E$93)/10))),Fperm_SI_Woolf2021!$D$9:$D$93)*BE$57+INTERCEPT(Fperm_SI_Woolf2021!$F$9:$F$93*EXP(-Fperm_SI_Woolf2021!$I$9:$I$93*$C154*IF(BE$58=Fperm_SI_Woolf2021!$E$9:$E$93,1,EXP(LN((1.1*(Fperm_SI_Woolf2021!$E$9:$E$93-BE$58)-63.1579*EXP(-0.19*Fperm_SI_Woolf2021!$E$9:$E$93)+63.1579*EXP(-0.19*BE$58))/(Fperm_SI_Woolf2021!$E$9:$E$93-BE$58))*(BE$58-Fperm_SI_Woolf2021!$E$9:$E$93)/10))) + Fperm_SI_Woolf2021!$G$9:$G$93*EXP(-Fperm_SI_Woolf2021!$J$9:$J$93*$C154*IF(BE$58=Fperm_SI_Woolf2021!$E$9:$E$93,1,EXP(LN((1.1*(Fperm_SI_Woolf2021!$E$9:$E$93-BE$58)-63.1579*EXP(-0.19*Fperm_SI_Woolf2021!$E$9:$E$93)+63.1579*EXP(-0.19*BE$58))/(Fperm_SI_Woolf2021!$E$9:$E$93-BE$58))*(BE$58-Fperm_SI_Woolf2021!$E$9:$E$93)/10))) + Fperm_SI_Woolf2021!$H$9:$H$93*EXP(-Fperm_SI_Woolf2021!$K$9:$K$93*$C154*IF(BE$58=Fperm_SI_Woolf2021!$E$9:$E$93,1,EXP(LN((1.1*(Fperm_SI_Woolf2021!$E$9:$E$93-BE$58)-63.1579*EXP(-0.19*Fperm_SI_Woolf2021!$E$9:$E$93)+63.1579*EXP(-0.19*BE$58))/(Fperm_SI_Woolf2021!$E$9:$E$93-BE$58))*(BE$58-Fperm_SI_Woolf2021!$E$9:$E$93)/10))),Fperm_SI_Woolf2021!$D$9:$D$93))</f>
        <v>0.14833446615622092</v>
      </c>
      <c r="BF154" s="51" cm="1">
        <f t="array" ref="BF154">MIN(1,SLOPE(Fperm_SI_Woolf2021!$F$9:$F$93*EXP(-Fperm_SI_Woolf2021!$I$9:$I$93*$C154*IF(BF$58=Fperm_SI_Woolf2021!$E$9:$E$93,1,EXP(LN((1.1*(Fperm_SI_Woolf2021!$E$9:$E$93-BF$58)-63.1579*EXP(-0.19*Fperm_SI_Woolf2021!$E$9:$E$93)+63.1579*EXP(-0.19*BF$58))/(Fperm_SI_Woolf2021!$E$9:$E$93-BF$58))*(BF$58-Fperm_SI_Woolf2021!$E$9:$E$93)/10))) + Fperm_SI_Woolf2021!$G$9:$G$93*EXP(-Fperm_SI_Woolf2021!$J$9:$J$93*$C154*IF(BF$58=Fperm_SI_Woolf2021!$E$9:$E$93,1,EXP(LN((1.1*(Fperm_SI_Woolf2021!$E$9:$E$93-BF$58)-63.1579*EXP(-0.19*Fperm_SI_Woolf2021!$E$9:$E$93)+63.1579*EXP(-0.19*BF$58))/(Fperm_SI_Woolf2021!$E$9:$E$93-BF$58))*(BF$58-Fperm_SI_Woolf2021!$E$9:$E$93)/10))) + Fperm_SI_Woolf2021!$H$9:$H$93*EXP(-Fperm_SI_Woolf2021!$K$9:$K$93*$C154*IF(BF$58=Fperm_SI_Woolf2021!$E$9:$E$93,1,EXP(LN((1.1*(Fperm_SI_Woolf2021!$E$9:$E$93-BF$58)-63.1579*EXP(-0.19*Fperm_SI_Woolf2021!$E$9:$E$93)+63.1579*EXP(-0.19*BF$58))/(Fperm_SI_Woolf2021!$E$9:$E$93-BF$58))*(BF$58-Fperm_SI_Woolf2021!$E$9:$E$93)/10))),Fperm_SI_Woolf2021!$D$9:$D$93)*BF$57+INTERCEPT(Fperm_SI_Woolf2021!$F$9:$F$93*EXP(-Fperm_SI_Woolf2021!$I$9:$I$93*$C154*IF(BF$58=Fperm_SI_Woolf2021!$E$9:$E$93,1,EXP(LN((1.1*(Fperm_SI_Woolf2021!$E$9:$E$93-BF$58)-63.1579*EXP(-0.19*Fperm_SI_Woolf2021!$E$9:$E$93)+63.1579*EXP(-0.19*BF$58))/(Fperm_SI_Woolf2021!$E$9:$E$93-BF$58))*(BF$58-Fperm_SI_Woolf2021!$E$9:$E$93)/10))) + Fperm_SI_Woolf2021!$G$9:$G$93*EXP(-Fperm_SI_Woolf2021!$J$9:$J$93*$C154*IF(BF$58=Fperm_SI_Woolf2021!$E$9:$E$93,1,EXP(LN((1.1*(Fperm_SI_Woolf2021!$E$9:$E$93-BF$58)-63.1579*EXP(-0.19*Fperm_SI_Woolf2021!$E$9:$E$93)+63.1579*EXP(-0.19*BF$58))/(Fperm_SI_Woolf2021!$E$9:$E$93-BF$58))*(BF$58-Fperm_SI_Woolf2021!$E$9:$E$93)/10))) + Fperm_SI_Woolf2021!$H$9:$H$93*EXP(-Fperm_SI_Woolf2021!$K$9:$K$93*$C154*IF(BF$58=Fperm_SI_Woolf2021!$E$9:$E$93,1,EXP(LN((1.1*(Fperm_SI_Woolf2021!$E$9:$E$93-BF$58)-63.1579*EXP(-0.19*Fperm_SI_Woolf2021!$E$9:$E$93)+63.1579*EXP(-0.19*BF$58))/(Fperm_SI_Woolf2021!$E$9:$E$93-BF$58))*(BF$58-Fperm_SI_Woolf2021!$E$9:$E$93)/10))),Fperm_SI_Woolf2021!$D$9:$D$93))</f>
        <v>0.13708891642363738</v>
      </c>
      <c r="BG154" s="51" cm="1">
        <f t="array" ref="BG154">MIN(1,SLOPE(Fperm_SI_Woolf2021!$F$9:$F$93*EXP(-Fperm_SI_Woolf2021!$I$9:$I$93*$C154*IF(BG$58=Fperm_SI_Woolf2021!$E$9:$E$93,1,EXP(LN((1.1*(Fperm_SI_Woolf2021!$E$9:$E$93-BG$58)-63.1579*EXP(-0.19*Fperm_SI_Woolf2021!$E$9:$E$93)+63.1579*EXP(-0.19*BG$58))/(Fperm_SI_Woolf2021!$E$9:$E$93-BG$58))*(BG$58-Fperm_SI_Woolf2021!$E$9:$E$93)/10))) + Fperm_SI_Woolf2021!$G$9:$G$93*EXP(-Fperm_SI_Woolf2021!$J$9:$J$93*$C154*IF(BG$58=Fperm_SI_Woolf2021!$E$9:$E$93,1,EXP(LN((1.1*(Fperm_SI_Woolf2021!$E$9:$E$93-BG$58)-63.1579*EXP(-0.19*Fperm_SI_Woolf2021!$E$9:$E$93)+63.1579*EXP(-0.19*BG$58))/(Fperm_SI_Woolf2021!$E$9:$E$93-BG$58))*(BG$58-Fperm_SI_Woolf2021!$E$9:$E$93)/10))) + Fperm_SI_Woolf2021!$H$9:$H$93*EXP(-Fperm_SI_Woolf2021!$K$9:$K$93*$C154*IF(BG$58=Fperm_SI_Woolf2021!$E$9:$E$93,1,EXP(LN((1.1*(Fperm_SI_Woolf2021!$E$9:$E$93-BG$58)-63.1579*EXP(-0.19*Fperm_SI_Woolf2021!$E$9:$E$93)+63.1579*EXP(-0.19*BG$58))/(Fperm_SI_Woolf2021!$E$9:$E$93-BG$58))*(BG$58-Fperm_SI_Woolf2021!$E$9:$E$93)/10))),Fperm_SI_Woolf2021!$D$9:$D$93)*BG$57+INTERCEPT(Fperm_SI_Woolf2021!$F$9:$F$93*EXP(-Fperm_SI_Woolf2021!$I$9:$I$93*$C154*IF(BG$58=Fperm_SI_Woolf2021!$E$9:$E$93,1,EXP(LN((1.1*(Fperm_SI_Woolf2021!$E$9:$E$93-BG$58)-63.1579*EXP(-0.19*Fperm_SI_Woolf2021!$E$9:$E$93)+63.1579*EXP(-0.19*BG$58))/(Fperm_SI_Woolf2021!$E$9:$E$93-BG$58))*(BG$58-Fperm_SI_Woolf2021!$E$9:$E$93)/10))) + Fperm_SI_Woolf2021!$G$9:$G$93*EXP(-Fperm_SI_Woolf2021!$J$9:$J$93*$C154*IF(BG$58=Fperm_SI_Woolf2021!$E$9:$E$93,1,EXP(LN((1.1*(Fperm_SI_Woolf2021!$E$9:$E$93-BG$58)-63.1579*EXP(-0.19*Fperm_SI_Woolf2021!$E$9:$E$93)+63.1579*EXP(-0.19*BG$58))/(Fperm_SI_Woolf2021!$E$9:$E$93-BG$58))*(BG$58-Fperm_SI_Woolf2021!$E$9:$E$93)/10))) + Fperm_SI_Woolf2021!$H$9:$H$93*EXP(-Fperm_SI_Woolf2021!$K$9:$K$93*$C154*IF(BG$58=Fperm_SI_Woolf2021!$E$9:$E$93,1,EXP(LN((1.1*(Fperm_SI_Woolf2021!$E$9:$E$93-BG$58)-63.1579*EXP(-0.19*Fperm_SI_Woolf2021!$E$9:$E$93)+63.1579*EXP(-0.19*BG$58))/(Fperm_SI_Woolf2021!$E$9:$E$93-BG$58))*(BG$58-Fperm_SI_Woolf2021!$E$9:$E$93)/10))),Fperm_SI_Woolf2021!$D$9:$D$93))</f>
        <v>0.12584336669105381</v>
      </c>
      <c r="BH154" s="51" cm="1">
        <f t="array" ref="BH154">MIN(1,SLOPE(Fperm_SI_Woolf2021!$F$9:$F$93*EXP(-Fperm_SI_Woolf2021!$I$9:$I$93*$C154*IF(BH$58=Fperm_SI_Woolf2021!$E$9:$E$93,1,EXP(LN((1.1*(Fperm_SI_Woolf2021!$E$9:$E$93-BH$58)-63.1579*EXP(-0.19*Fperm_SI_Woolf2021!$E$9:$E$93)+63.1579*EXP(-0.19*BH$58))/(Fperm_SI_Woolf2021!$E$9:$E$93-BH$58))*(BH$58-Fperm_SI_Woolf2021!$E$9:$E$93)/10))) + Fperm_SI_Woolf2021!$G$9:$G$93*EXP(-Fperm_SI_Woolf2021!$J$9:$J$93*$C154*IF(BH$58=Fperm_SI_Woolf2021!$E$9:$E$93,1,EXP(LN((1.1*(Fperm_SI_Woolf2021!$E$9:$E$93-BH$58)-63.1579*EXP(-0.19*Fperm_SI_Woolf2021!$E$9:$E$93)+63.1579*EXP(-0.19*BH$58))/(Fperm_SI_Woolf2021!$E$9:$E$93-BH$58))*(BH$58-Fperm_SI_Woolf2021!$E$9:$E$93)/10))) + Fperm_SI_Woolf2021!$H$9:$H$93*EXP(-Fperm_SI_Woolf2021!$K$9:$K$93*$C154*IF(BH$58=Fperm_SI_Woolf2021!$E$9:$E$93,1,EXP(LN((1.1*(Fperm_SI_Woolf2021!$E$9:$E$93-BH$58)-63.1579*EXP(-0.19*Fperm_SI_Woolf2021!$E$9:$E$93)+63.1579*EXP(-0.19*BH$58))/(Fperm_SI_Woolf2021!$E$9:$E$93-BH$58))*(BH$58-Fperm_SI_Woolf2021!$E$9:$E$93)/10))),Fperm_SI_Woolf2021!$D$9:$D$93)*BH$57+INTERCEPT(Fperm_SI_Woolf2021!$F$9:$F$93*EXP(-Fperm_SI_Woolf2021!$I$9:$I$93*$C154*IF(BH$58=Fperm_SI_Woolf2021!$E$9:$E$93,1,EXP(LN((1.1*(Fperm_SI_Woolf2021!$E$9:$E$93-BH$58)-63.1579*EXP(-0.19*Fperm_SI_Woolf2021!$E$9:$E$93)+63.1579*EXP(-0.19*BH$58))/(Fperm_SI_Woolf2021!$E$9:$E$93-BH$58))*(BH$58-Fperm_SI_Woolf2021!$E$9:$E$93)/10))) + Fperm_SI_Woolf2021!$G$9:$G$93*EXP(-Fperm_SI_Woolf2021!$J$9:$J$93*$C154*IF(BH$58=Fperm_SI_Woolf2021!$E$9:$E$93,1,EXP(LN((1.1*(Fperm_SI_Woolf2021!$E$9:$E$93-BH$58)-63.1579*EXP(-0.19*Fperm_SI_Woolf2021!$E$9:$E$93)+63.1579*EXP(-0.19*BH$58))/(Fperm_SI_Woolf2021!$E$9:$E$93-BH$58))*(BH$58-Fperm_SI_Woolf2021!$E$9:$E$93)/10))) + Fperm_SI_Woolf2021!$H$9:$H$93*EXP(-Fperm_SI_Woolf2021!$K$9:$K$93*$C154*IF(BH$58=Fperm_SI_Woolf2021!$E$9:$E$93,1,EXP(LN((1.1*(Fperm_SI_Woolf2021!$E$9:$E$93-BH$58)-63.1579*EXP(-0.19*Fperm_SI_Woolf2021!$E$9:$E$93)+63.1579*EXP(-0.19*BH$58))/(Fperm_SI_Woolf2021!$E$9:$E$93-BH$58))*(BH$58-Fperm_SI_Woolf2021!$E$9:$E$93)/10))),Fperm_SI_Woolf2021!$D$9:$D$93))</f>
        <v>0.11459781695847024</v>
      </c>
      <c r="BI154" s="51" cm="1">
        <f t="array" ref="BI154">MIN(1,SLOPE(Fperm_SI_Woolf2021!$F$9:$F$93*EXP(-Fperm_SI_Woolf2021!$I$9:$I$93*$C154*IF(BI$58=Fperm_SI_Woolf2021!$E$9:$E$93,1,EXP(LN((1.1*(Fperm_SI_Woolf2021!$E$9:$E$93-BI$58)-63.1579*EXP(-0.19*Fperm_SI_Woolf2021!$E$9:$E$93)+63.1579*EXP(-0.19*BI$58))/(Fperm_SI_Woolf2021!$E$9:$E$93-BI$58))*(BI$58-Fperm_SI_Woolf2021!$E$9:$E$93)/10))) + Fperm_SI_Woolf2021!$G$9:$G$93*EXP(-Fperm_SI_Woolf2021!$J$9:$J$93*$C154*IF(BI$58=Fperm_SI_Woolf2021!$E$9:$E$93,1,EXP(LN((1.1*(Fperm_SI_Woolf2021!$E$9:$E$93-BI$58)-63.1579*EXP(-0.19*Fperm_SI_Woolf2021!$E$9:$E$93)+63.1579*EXP(-0.19*BI$58))/(Fperm_SI_Woolf2021!$E$9:$E$93-BI$58))*(BI$58-Fperm_SI_Woolf2021!$E$9:$E$93)/10))) + Fperm_SI_Woolf2021!$H$9:$H$93*EXP(-Fperm_SI_Woolf2021!$K$9:$K$93*$C154*IF(BI$58=Fperm_SI_Woolf2021!$E$9:$E$93,1,EXP(LN((1.1*(Fperm_SI_Woolf2021!$E$9:$E$93-BI$58)-63.1579*EXP(-0.19*Fperm_SI_Woolf2021!$E$9:$E$93)+63.1579*EXP(-0.19*BI$58))/(Fperm_SI_Woolf2021!$E$9:$E$93-BI$58))*(BI$58-Fperm_SI_Woolf2021!$E$9:$E$93)/10))),Fperm_SI_Woolf2021!$D$9:$D$93)*BI$57+INTERCEPT(Fperm_SI_Woolf2021!$F$9:$F$93*EXP(-Fperm_SI_Woolf2021!$I$9:$I$93*$C154*IF(BI$58=Fperm_SI_Woolf2021!$E$9:$E$93,1,EXP(LN((1.1*(Fperm_SI_Woolf2021!$E$9:$E$93-BI$58)-63.1579*EXP(-0.19*Fperm_SI_Woolf2021!$E$9:$E$93)+63.1579*EXP(-0.19*BI$58))/(Fperm_SI_Woolf2021!$E$9:$E$93-BI$58))*(BI$58-Fperm_SI_Woolf2021!$E$9:$E$93)/10))) + Fperm_SI_Woolf2021!$G$9:$G$93*EXP(-Fperm_SI_Woolf2021!$J$9:$J$93*$C154*IF(BI$58=Fperm_SI_Woolf2021!$E$9:$E$93,1,EXP(LN((1.1*(Fperm_SI_Woolf2021!$E$9:$E$93-BI$58)-63.1579*EXP(-0.19*Fperm_SI_Woolf2021!$E$9:$E$93)+63.1579*EXP(-0.19*BI$58))/(Fperm_SI_Woolf2021!$E$9:$E$93-BI$58))*(BI$58-Fperm_SI_Woolf2021!$E$9:$E$93)/10))) + Fperm_SI_Woolf2021!$H$9:$H$93*EXP(-Fperm_SI_Woolf2021!$K$9:$K$93*$C154*IF(BI$58=Fperm_SI_Woolf2021!$E$9:$E$93,1,EXP(LN((1.1*(Fperm_SI_Woolf2021!$E$9:$E$93-BI$58)-63.1579*EXP(-0.19*Fperm_SI_Woolf2021!$E$9:$E$93)+63.1579*EXP(-0.19*BI$58))/(Fperm_SI_Woolf2021!$E$9:$E$93-BI$58))*(BI$58-Fperm_SI_Woolf2021!$E$9:$E$93)/10))),Fperm_SI_Woolf2021!$D$9:$D$93))</f>
        <v>0.10335226722588667</v>
      </c>
      <c r="BJ154" s="51" cm="1">
        <f t="array" ref="BJ154">MIN(1,SLOPE(Fperm_SI_Woolf2021!$F$9:$F$93*EXP(-Fperm_SI_Woolf2021!$I$9:$I$93*$C154*IF(BJ$58=Fperm_SI_Woolf2021!$E$9:$E$93,1,EXP(LN((1.1*(Fperm_SI_Woolf2021!$E$9:$E$93-BJ$58)-63.1579*EXP(-0.19*Fperm_SI_Woolf2021!$E$9:$E$93)+63.1579*EXP(-0.19*BJ$58))/(Fperm_SI_Woolf2021!$E$9:$E$93-BJ$58))*(BJ$58-Fperm_SI_Woolf2021!$E$9:$E$93)/10))) + Fperm_SI_Woolf2021!$G$9:$G$93*EXP(-Fperm_SI_Woolf2021!$J$9:$J$93*$C154*IF(BJ$58=Fperm_SI_Woolf2021!$E$9:$E$93,1,EXP(LN((1.1*(Fperm_SI_Woolf2021!$E$9:$E$93-BJ$58)-63.1579*EXP(-0.19*Fperm_SI_Woolf2021!$E$9:$E$93)+63.1579*EXP(-0.19*BJ$58))/(Fperm_SI_Woolf2021!$E$9:$E$93-BJ$58))*(BJ$58-Fperm_SI_Woolf2021!$E$9:$E$93)/10))) + Fperm_SI_Woolf2021!$H$9:$H$93*EXP(-Fperm_SI_Woolf2021!$K$9:$K$93*$C154*IF(BJ$58=Fperm_SI_Woolf2021!$E$9:$E$93,1,EXP(LN((1.1*(Fperm_SI_Woolf2021!$E$9:$E$93-BJ$58)-63.1579*EXP(-0.19*Fperm_SI_Woolf2021!$E$9:$E$93)+63.1579*EXP(-0.19*BJ$58))/(Fperm_SI_Woolf2021!$E$9:$E$93-BJ$58))*(BJ$58-Fperm_SI_Woolf2021!$E$9:$E$93)/10))),Fperm_SI_Woolf2021!$D$9:$D$93)*BJ$57+INTERCEPT(Fperm_SI_Woolf2021!$F$9:$F$93*EXP(-Fperm_SI_Woolf2021!$I$9:$I$93*$C154*IF(BJ$58=Fperm_SI_Woolf2021!$E$9:$E$93,1,EXP(LN((1.1*(Fperm_SI_Woolf2021!$E$9:$E$93-BJ$58)-63.1579*EXP(-0.19*Fperm_SI_Woolf2021!$E$9:$E$93)+63.1579*EXP(-0.19*BJ$58))/(Fperm_SI_Woolf2021!$E$9:$E$93-BJ$58))*(BJ$58-Fperm_SI_Woolf2021!$E$9:$E$93)/10))) + Fperm_SI_Woolf2021!$G$9:$G$93*EXP(-Fperm_SI_Woolf2021!$J$9:$J$93*$C154*IF(BJ$58=Fperm_SI_Woolf2021!$E$9:$E$93,1,EXP(LN((1.1*(Fperm_SI_Woolf2021!$E$9:$E$93-BJ$58)-63.1579*EXP(-0.19*Fperm_SI_Woolf2021!$E$9:$E$93)+63.1579*EXP(-0.19*BJ$58))/(Fperm_SI_Woolf2021!$E$9:$E$93-BJ$58))*(BJ$58-Fperm_SI_Woolf2021!$E$9:$E$93)/10))) + Fperm_SI_Woolf2021!$H$9:$H$93*EXP(-Fperm_SI_Woolf2021!$K$9:$K$93*$C154*IF(BJ$58=Fperm_SI_Woolf2021!$E$9:$E$93,1,EXP(LN((1.1*(Fperm_SI_Woolf2021!$E$9:$E$93-BJ$58)-63.1579*EXP(-0.19*Fperm_SI_Woolf2021!$E$9:$E$93)+63.1579*EXP(-0.19*BJ$58))/(Fperm_SI_Woolf2021!$E$9:$E$93-BJ$58))*(BJ$58-Fperm_SI_Woolf2021!$E$9:$E$93)/10))),Fperm_SI_Woolf2021!$D$9:$D$93))</f>
        <v>9.2106717493303097E-2</v>
      </c>
      <c r="BK154" s="51" cm="1">
        <f t="array" ref="BK154">MIN(1,SLOPE(Fperm_SI_Woolf2021!$F$9:$F$93*EXP(-Fperm_SI_Woolf2021!$I$9:$I$93*$C154*IF(BK$58=Fperm_SI_Woolf2021!$E$9:$E$93,1,EXP(LN((1.1*(Fperm_SI_Woolf2021!$E$9:$E$93-BK$58)-63.1579*EXP(-0.19*Fperm_SI_Woolf2021!$E$9:$E$93)+63.1579*EXP(-0.19*BK$58))/(Fperm_SI_Woolf2021!$E$9:$E$93-BK$58))*(BK$58-Fperm_SI_Woolf2021!$E$9:$E$93)/10))) + Fperm_SI_Woolf2021!$G$9:$G$93*EXP(-Fperm_SI_Woolf2021!$J$9:$J$93*$C154*IF(BK$58=Fperm_SI_Woolf2021!$E$9:$E$93,1,EXP(LN((1.1*(Fperm_SI_Woolf2021!$E$9:$E$93-BK$58)-63.1579*EXP(-0.19*Fperm_SI_Woolf2021!$E$9:$E$93)+63.1579*EXP(-0.19*BK$58))/(Fperm_SI_Woolf2021!$E$9:$E$93-BK$58))*(BK$58-Fperm_SI_Woolf2021!$E$9:$E$93)/10))) + Fperm_SI_Woolf2021!$H$9:$H$93*EXP(-Fperm_SI_Woolf2021!$K$9:$K$93*$C154*IF(BK$58=Fperm_SI_Woolf2021!$E$9:$E$93,1,EXP(LN((1.1*(Fperm_SI_Woolf2021!$E$9:$E$93-BK$58)-63.1579*EXP(-0.19*Fperm_SI_Woolf2021!$E$9:$E$93)+63.1579*EXP(-0.19*BK$58))/(Fperm_SI_Woolf2021!$E$9:$E$93-BK$58))*(BK$58-Fperm_SI_Woolf2021!$E$9:$E$93)/10))),Fperm_SI_Woolf2021!$D$9:$D$93)*BK$57+INTERCEPT(Fperm_SI_Woolf2021!$F$9:$F$93*EXP(-Fperm_SI_Woolf2021!$I$9:$I$93*$C154*IF(BK$58=Fperm_SI_Woolf2021!$E$9:$E$93,1,EXP(LN((1.1*(Fperm_SI_Woolf2021!$E$9:$E$93-BK$58)-63.1579*EXP(-0.19*Fperm_SI_Woolf2021!$E$9:$E$93)+63.1579*EXP(-0.19*BK$58))/(Fperm_SI_Woolf2021!$E$9:$E$93-BK$58))*(BK$58-Fperm_SI_Woolf2021!$E$9:$E$93)/10))) + Fperm_SI_Woolf2021!$G$9:$G$93*EXP(-Fperm_SI_Woolf2021!$J$9:$J$93*$C154*IF(BK$58=Fperm_SI_Woolf2021!$E$9:$E$93,1,EXP(LN((1.1*(Fperm_SI_Woolf2021!$E$9:$E$93-BK$58)-63.1579*EXP(-0.19*Fperm_SI_Woolf2021!$E$9:$E$93)+63.1579*EXP(-0.19*BK$58))/(Fperm_SI_Woolf2021!$E$9:$E$93-BK$58))*(BK$58-Fperm_SI_Woolf2021!$E$9:$E$93)/10))) + Fperm_SI_Woolf2021!$H$9:$H$93*EXP(-Fperm_SI_Woolf2021!$K$9:$K$93*$C154*IF(BK$58=Fperm_SI_Woolf2021!$E$9:$E$93,1,EXP(LN((1.1*(Fperm_SI_Woolf2021!$E$9:$E$93-BK$58)-63.1579*EXP(-0.19*Fperm_SI_Woolf2021!$E$9:$E$93)+63.1579*EXP(-0.19*BK$58))/(Fperm_SI_Woolf2021!$E$9:$E$93-BK$58))*(BK$58-Fperm_SI_Woolf2021!$E$9:$E$93)/10))),Fperm_SI_Woolf2021!$D$9:$D$93))</f>
        <v>8.0861167760719499E-2</v>
      </c>
      <c r="BL154" s="51" cm="1">
        <f t="array" ref="BL154">MIN(1,SLOPE(Fperm_SI_Woolf2021!$F$9:$F$93*EXP(-Fperm_SI_Woolf2021!$I$9:$I$93*$C154*IF(BL$58=Fperm_SI_Woolf2021!$E$9:$E$93,1,EXP(LN((1.1*(Fperm_SI_Woolf2021!$E$9:$E$93-BL$58)-63.1579*EXP(-0.19*Fperm_SI_Woolf2021!$E$9:$E$93)+63.1579*EXP(-0.19*BL$58))/(Fperm_SI_Woolf2021!$E$9:$E$93-BL$58))*(BL$58-Fperm_SI_Woolf2021!$E$9:$E$93)/10))) + Fperm_SI_Woolf2021!$G$9:$G$93*EXP(-Fperm_SI_Woolf2021!$J$9:$J$93*$C154*IF(BL$58=Fperm_SI_Woolf2021!$E$9:$E$93,1,EXP(LN((1.1*(Fperm_SI_Woolf2021!$E$9:$E$93-BL$58)-63.1579*EXP(-0.19*Fperm_SI_Woolf2021!$E$9:$E$93)+63.1579*EXP(-0.19*BL$58))/(Fperm_SI_Woolf2021!$E$9:$E$93-BL$58))*(BL$58-Fperm_SI_Woolf2021!$E$9:$E$93)/10))) + Fperm_SI_Woolf2021!$H$9:$H$93*EXP(-Fperm_SI_Woolf2021!$K$9:$K$93*$C154*IF(BL$58=Fperm_SI_Woolf2021!$E$9:$E$93,1,EXP(LN((1.1*(Fperm_SI_Woolf2021!$E$9:$E$93-BL$58)-63.1579*EXP(-0.19*Fperm_SI_Woolf2021!$E$9:$E$93)+63.1579*EXP(-0.19*BL$58))/(Fperm_SI_Woolf2021!$E$9:$E$93-BL$58))*(BL$58-Fperm_SI_Woolf2021!$E$9:$E$93)/10))),Fperm_SI_Woolf2021!$D$9:$D$93)*BL$57+INTERCEPT(Fperm_SI_Woolf2021!$F$9:$F$93*EXP(-Fperm_SI_Woolf2021!$I$9:$I$93*$C154*IF(BL$58=Fperm_SI_Woolf2021!$E$9:$E$93,1,EXP(LN((1.1*(Fperm_SI_Woolf2021!$E$9:$E$93-BL$58)-63.1579*EXP(-0.19*Fperm_SI_Woolf2021!$E$9:$E$93)+63.1579*EXP(-0.19*BL$58))/(Fperm_SI_Woolf2021!$E$9:$E$93-BL$58))*(BL$58-Fperm_SI_Woolf2021!$E$9:$E$93)/10))) + Fperm_SI_Woolf2021!$G$9:$G$93*EXP(-Fperm_SI_Woolf2021!$J$9:$J$93*$C154*IF(BL$58=Fperm_SI_Woolf2021!$E$9:$E$93,1,EXP(LN((1.1*(Fperm_SI_Woolf2021!$E$9:$E$93-BL$58)-63.1579*EXP(-0.19*Fperm_SI_Woolf2021!$E$9:$E$93)+63.1579*EXP(-0.19*BL$58))/(Fperm_SI_Woolf2021!$E$9:$E$93-BL$58))*(BL$58-Fperm_SI_Woolf2021!$E$9:$E$93)/10))) + Fperm_SI_Woolf2021!$H$9:$H$93*EXP(-Fperm_SI_Woolf2021!$K$9:$K$93*$C154*IF(BL$58=Fperm_SI_Woolf2021!$E$9:$E$93,1,EXP(LN((1.1*(Fperm_SI_Woolf2021!$E$9:$E$93-BL$58)-63.1579*EXP(-0.19*Fperm_SI_Woolf2021!$E$9:$E$93)+63.1579*EXP(-0.19*BL$58))/(Fperm_SI_Woolf2021!$E$9:$E$93-BL$58))*(BL$58-Fperm_SI_Woolf2021!$E$9:$E$93)/10))),Fperm_SI_Woolf2021!$D$9:$D$93))</f>
        <v>0.20403718041887534</v>
      </c>
      <c r="BM154" s="51" cm="1">
        <f t="array" ref="BM154">MIN(1,SLOPE(Fperm_SI_Woolf2021!$F$9:$F$93*EXP(-Fperm_SI_Woolf2021!$I$9:$I$93*$C154*IF(BM$58=Fperm_SI_Woolf2021!$E$9:$E$93,1,EXP(LN((1.1*(Fperm_SI_Woolf2021!$E$9:$E$93-BM$58)-63.1579*EXP(-0.19*Fperm_SI_Woolf2021!$E$9:$E$93)+63.1579*EXP(-0.19*BM$58))/(Fperm_SI_Woolf2021!$E$9:$E$93-BM$58))*(BM$58-Fperm_SI_Woolf2021!$E$9:$E$93)/10))) + Fperm_SI_Woolf2021!$G$9:$G$93*EXP(-Fperm_SI_Woolf2021!$J$9:$J$93*$C154*IF(BM$58=Fperm_SI_Woolf2021!$E$9:$E$93,1,EXP(LN((1.1*(Fperm_SI_Woolf2021!$E$9:$E$93-BM$58)-63.1579*EXP(-0.19*Fperm_SI_Woolf2021!$E$9:$E$93)+63.1579*EXP(-0.19*BM$58))/(Fperm_SI_Woolf2021!$E$9:$E$93-BM$58))*(BM$58-Fperm_SI_Woolf2021!$E$9:$E$93)/10))) + Fperm_SI_Woolf2021!$H$9:$H$93*EXP(-Fperm_SI_Woolf2021!$K$9:$K$93*$C154*IF(BM$58=Fperm_SI_Woolf2021!$E$9:$E$93,1,EXP(LN((1.1*(Fperm_SI_Woolf2021!$E$9:$E$93-BM$58)-63.1579*EXP(-0.19*Fperm_SI_Woolf2021!$E$9:$E$93)+63.1579*EXP(-0.19*BM$58))/(Fperm_SI_Woolf2021!$E$9:$E$93-BM$58))*(BM$58-Fperm_SI_Woolf2021!$E$9:$E$93)/10))),Fperm_SI_Woolf2021!$D$9:$D$93)*BM$57+INTERCEPT(Fperm_SI_Woolf2021!$F$9:$F$93*EXP(-Fperm_SI_Woolf2021!$I$9:$I$93*$C154*IF(BM$58=Fperm_SI_Woolf2021!$E$9:$E$93,1,EXP(LN((1.1*(Fperm_SI_Woolf2021!$E$9:$E$93-BM$58)-63.1579*EXP(-0.19*Fperm_SI_Woolf2021!$E$9:$E$93)+63.1579*EXP(-0.19*BM$58))/(Fperm_SI_Woolf2021!$E$9:$E$93-BM$58))*(BM$58-Fperm_SI_Woolf2021!$E$9:$E$93)/10))) + Fperm_SI_Woolf2021!$G$9:$G$93*EXP(-Fperm_SI_Woolf2021!$J$9:$J$93*$C154*IF(BM$58=Fperm_SI_Woolf2021!$E$9:$E$93,1,EXP(LN((1.1*(Fperm_SI_Woolf2021!$E$9:$E$93-BM$58)-63.1579*EXP(-0.19*Fperm_SI_Woolf2021!$E$9:$E$93)+63.1579*EXP(-0.19*BM$58))/(Fperm_SI_Woolf2021!$E$9:$E$93-BM$58))*(BM$58-Fperm_SI_Woolf2021!$E$9:$E$93)/10))) + Fperm_SI_Woolf2021!$H$9:$H$93*EXP(-Fperm_SI_Woolf2021!$K$9:$K$93*$C154*IF(BM$58=Fperm_SI_Woolf2021!$E$9:$E$93,1,EXP(LN((1.1*(Fperm_SI_Woolf2021!$E$9:$E$93-BM$58)-63.1579*EXP(-0.19*Fperm_SI_Woolf2021!$E$9:$E$93)+63.1579*EXP(-0.19*BM$58))/(Fperm_SI_Woolf2021!$E$9:$E$93-BM$58))*(BM$58-Fperm_SI_Woolf2021!$E$9:$E$93)/10))),Fperm_SI_Woolf2021!$D$9:$D$93))</f>
        <v>0.19452045786591338</v>
      </c>
      <c r="BN154" s="51" cm="1">
        <f t="array" ref="BN154">MIN(1,SLOPE(Fperm_SI_Woolf2021!$F$9:$F$93*EXP(-Fperm_SI_Woolf2021!$I$9:$I$93*$C154*IF(BN$58=Fperm_SI_Woolf2021!$E$9:$E$93,1,EXP(LN((1.1*(Fperm_SI_Woolf2021!$E$9:$E$93-BN$58)-63.1579*EXP(-0.19*Fperm_SI_Woolf2021!$E$9:$E$93)+63.1579*EXP(-0.19*BN$58))/(Fperm_SI_Woolf2021!$E$9:$E$93-BN$58))*(BN$58-Fperm_SI_Woolf2021!$E$9:$E$93)/10))) + Fperm_SI_Woolf2021!$G$9:$G$93*EXP(-Fperm_SI_Woolf2021!$J$9:$J$93*$C154*IF(BN$58=Fperm_SI_Woolf2021!$E$9:$E$93,1,EXP(LN((1.1*(Fperm_SI_Woolf2021!$E$9:$E$93-BN$58)-63.1579*EXP(-0.19*Fperm_SI_Woolf2021!$E$9:$E$93)+63.1579*EXP(-0.19*BN$58))/(Fperm_SI_Woolf2021!$E$9:$E$93-BN$58))*(BN$58-Fperm_SI_Woolf2021!$E$9:$E$93)/10))) + Fperm_SI_Woolf2021!$H$9:$H$93*EXP(-Fperm_SI_Woolf2021!$K$9:$K$93*$C154*IF(BN$58=Fperm_SI_Woolf2021!$E$9:$E$93,1,EXP(LN((1.1*(Fperm_SI_Woolf2021!$E$9:$E$93-BN$58)-63.1579*EXP(-0.19*Fperm_SI_Woolf2021!$E$9:$E$93)+63.1579*EXP(-0.19*BN$58))/(Fperm_SI_Woolf2021!$E$9:$E$93-BN$58))*(BN$58-Fperm_SI_Woolf2021!$E$9:$E$93)/10))),Fperm_SI_Woolf2021!$D$9:$D$93)*BN$57+INTERCEPT(Fperm_SI_Woolf2021!$F$9:$F$93*EXP(-Fperm_SI_Woolf2021!$I$9:$I$93*$C154*IF(BN$58=Fperm_SI_Woolf2021!$E$9:$E$93,1,EXP(LN((1.1*(Fperm_SI_Woolf2021!$E$9:$E$93-BN$58)-63.1579*EXP(-0.19*Fperm_SI_Woolf2021!$E$9:$E$93)+63.1579*EXP(-0.19*BN$58))/(Fperm_SI_Woolf2021!$E$9:$E$93-BN$58))*(BN$58-Fperm_SI_Woolf2021!$E$9:$E$93)/10))) + Fperm_SI_Woolf2021!$G$9:$G$93*EXP(-Fperm_SI_Woolf2021!$J$9:$J$93*$C154*IF(BN$58=Fperm_SI_Woolf2021!$E$9:$E$93,1,EXP(LN((1.1*(Fperm_SI_Woolf2021!$E$9:$E$93-BN$58)-63.1579*EXP(-0.19*Fperm_SI_Woolf2021!$E$9:$E$93)+63.1579*EXP(-0.19*BN$58))/(Fperm_SI_Woolf2021!$E$9:$E$93-BN$58))*(BN$58-Fperm_SI_Woolf2021!$E$9:$E$93)/10))) + Fperm_SI_Woolf2021!$H$9:$H$93*EXP(-Fperm_SI_Woolf2021!$K$9:$K$93*$C154*IF(BN$58=Fperm_SI_Woolf2021!$E$9:$E$93,1,EXP(LN((1.1*(Fperm_SI_Woolf2021!$E$9:$E$93-BN$58)-63.1579*EXP(-0.19*Fperm_SI_Woolf2021!$E$9:$E$93)+63.1579*EXP(-0.19*BN$58))/(Fperm_SI_Woolf2021!$E$9:$E$93-BN$58))*(BN$58-Fperm_SI_Woolf2021!$E$9:$E$93)/10))),Fperm_SI_Woolf2021!$D$9:$D$93))</f>
        <v>0.18500373531295139</v>
      </c>
      <c r="BO154" s="51" cm="1">
        <f t="array" ref="BO154">MIN(1,SLOPE(Fperm_SI_Woolf2021!$F$9:$F$93*EXP(-Fperm_SI_Woolf2021!$I$9:$I$93*$C154*IF(BO$58=Fperm_SI_Woolf2021!$E$9:$E$93,1,EXP(LN((1.1*(Fperm_SI_Woolf2021!$E$9:$E$93-BO$58)-63.1579*EXP(-0.19*Fperm_SI_Woolf2021!$E$9:$E$93)+63.1579*EXP(-0.19*BO$58))/(Fperm_SI_Woolf2021!$E$9:$E$93-BO$58))*(BO$58-Fperm_SI_Woolf2021!$E$9:$E$93)/10))) + Fperm_SI_Woolf2021!$G$9:$G$93*EXP(-Fperm_SI_Woolf2021!$J$9:$J$93*$C154*IF(BO$58=Fperm_SI_Woolf2021!$E$9:$E$93,1,EXP(LN((1.1*(Fperm_SI_Woolf2021!$E$9:$E$93-BO$58)-63.1579*EXP(-0.19*Fperm_SI_Woolf2021!$E$9:$E$93)+63.1579*EXP(-0.19*BO$58))/(Fperm_SI_Woolf2021!$E$9:$E$93-BO$58))*(BO$58-Fperm_SI_Woolf2021!$E$9:$E$93)/10))) + Fperm_SI_Woolf2021!$H$9:$H$93*EXP(-Fperm_SI_Woolf2021!$K$9:$K$93*$C154*IF(BO$58=Fperm_SI_Woolf2021!$E$9:$E$93,1,EXP(LN((1.1*(Fperm_SI_Woolf2021!$E$9:$E$93-BO$58)-63.1579*EXP(-0.19*Fperm_SI_Woolf2021!$E$9:$E$93)+63.1579*EXP(-0.19*BO$58))/(Fperm_SI_Woolf2021!$E$9:$E$93-BO$58))*(BO$58-Fperm_SI_Woolf2021!$E$9:$E$93)/10))),Fperm_SI_Woolf2021!$D$9:$D$93)*BO$57+INTERCEPT(Fperm_SI_Woolf2021!$F$9:$F$93*EXP(-Fperm_SI_Woolf2021!$I$9:$I$93*$C154*IF(BO$58=Fperm_SI_Woolf2021!$E$9:$E$93,1,EXP(LN((1.1*(Fperm_SI_Woolf2021!$E$9:$E$93-BO$58)-63.1579*EXP(-0.19*Fperm_SI_Woolf2021!$E$9:$E$93)+63.1579*EXP(-0.19*BO$58))/(Fperm_SI_Woolf2021!$E$9:$E$93-BO$58))*(BO$58-Fperm_SI_Woolf2021!$E$9:$E$93)/10))) + Fperm_SI_Woolf2021!$G$9:$G$93*EXP(-Fperm_SI_Woolf2021!$J$9:$J$93*$C154*IF(BO$58=Fperm_SI_Woolf2021!$E$9:$E$93,1,EXP(LN((1.1*(Fperm_SI_Woolf2021!$E$9:$E$93-BO$58)-63.1579*EXP(-0.19*Fperm_SI_Woolf2021!$E$9:$E$93)+63.1579*EXP(-0.19*BO$58))/(Fperm_SI_Woolf2021!$E$9:$E$93-BO$58))*(BO$58-Fperm_SI_Woolf2021!$E$9:$E$93)/10))) + Fperm_SI_Woolf2021!$H$9:$H$93*EXP(-Fperm_SI_Woolf2021!$K$9:$K$93*$C154*IF(BO$58=Fperm_SI_Woolf2021!$E$9:$E$93,1,EXP(LN((1.1*(Fperm_SI_Woolf2021!$E$9:$E$93-BO$58)-63.1579*EXP(-0.19*Fperm_SI_Woolf2021!$E$9:$E$93)+63.1579*EXP(-0.19*BO$58))/(Fperm_SI_Woolf2021!$E$9:$E$93-BO$58))*(BO$58-Fperm_SI_Woolf2021!$E$9:$E$93)/10))),Fperm_SI_Woolf2021!$D$9:$D$93))</f>
        <v>0.17548701275998943</v>
      </c>
      <c r="BP154" s="51" cm="1">
        <f t="array" ref="BP154">MIN(1,SLOPE(Fperm_SI_Woolf2021!$F$9:$F$93*EXP(-Fperm_SI_Woolf2021!$I$9:$I$93*$C154*IF(BP$58=Fperm_SI_Woolf2021!$E$9:$E$93,1,EXP(LN((1.1*(Fperm_SI_Woolf2021!$E$9:$E$93-BP$58)-63.1579*EXP(-0.19*Fperm_SI_Woolf2021!$E$9:$E$93)+63.1579*EXP(-0.19*BP$58))/(Fperm_SI_Woolf2021!$E$9:$E$93-BP$58))*(BP$58-Fperm_SI_Woolf2021!$E$9:$E$93)/10))) + Fperm_SI_Woolf2021!$G$9:$G$93*EXP(-Fperm_SI_Woolf2021!$J$9:$J$93*$C154*IF(BP$58=Fperm_SI_Woolf2021!$E$9:$E$93,1,EXP(LN((1.1*(Fperm_SI_Woolf2021!$E$9:$E$93-BP$58)-63.1579*EXP(-0.19*Fperm_SI_Woolf2021!$E$9:$E$93)+63.1579*EXP(-0.19*BP$58))/(Fperm_SI_Woolf2021!$E$9:$E$93-BP$58))*(BP$58-Fperm_SI_Woolf2021!$E$9:$E$93)/10))) + Fperm_SI_Woolf2021!$H$9:$H$93*EXP(-Fperm_SI_Woolf2021!$K$9:$K$93*$C154*IF(BP$58=Fperm_SI_Woolf2021!$E$9:$E$93,1,EXP(LN((1.1*(Fperm_SI_Woolf2021!$E$9:$E$93-BP$58)-63.1579*EXP(-0.19*Fperm_SI_Woolf2021!$E$9:$E$93)+63.1579*EXP(-0.19*BP$58))/(Fperm_SI_Woolf2021!$E$9:$E$93-BP$58))*(BP$58-Fperm_SI_Woolf2021!$E$9:$E$93)/10))),Fperm_SI_Woolf2021!$D$9:$D$93)*BP$57+INTERCEPT(Fperm_SI_Woolf2021!$F$9:$F$93*EXP(-Fperm_SI_Woolf2021!$I$9:$I$93*$C154*IF(BP$58=Fperm_SI_Woolf2021!$E$9:$E$93,1,EXP(LN((1.1*(Fperm_SI_Woolf2021!$E$9:$E$93-BP$58)-63.1579*EXP(-0.19*Fperm_SI_Woolf2021!$E$9:$E$93)+63.1579*EXP(-0.19*BP$58))/(Fperm_SI_Woolf2021!$E$9:$E$93-BP$58))*(BP$58-Fperm_SI_Woolf2021!$E$9:$E$93)/10))) + Fperm_SI_Woolf2021!$G$9:$G$93*EXP(-Fperm_SI_Woolf2021!$J$9:$J$93*$C154*IF(BP$58=Fperm_SI_Woolf2021!$E$9:$E$93,1,EXP(LN((1.1*(Fperm_SI_Woolf2021!$E$9:$E$93-BP$58)-63.1579*EXP(-0.19*Fperm_SI_Woolf2021!$E$9:$E$93)+63.1579*EXP(-0.19*BP$58))/(Fperm_SI_Woolf2021!$E$9:$E$93-BP$58))*(BP$58-Fperm_SI_Woolf2021!$E$9:$E$93)/10))) + Fperm_SI_Woolf2021!$H$9:$H$93*EXP(-Fperm_SI_Woolf2021!$K$9:$K$93*$C154*IF(BP$58=Fperm_SI_Woolf2021!$E$9:$E$93,1,EXP(LN((1.1*(Fperm_SI_Woolf2021!$E$9:$E$93-BP$58)-63.1579*EXP(-0.19*Fperm_SI_Woolf2021!$E$9:$E$93)+63.1579*EXP(-0.19*BP$58))/(Fperm_SI_Woolf2021!$E$9:$E$93-BP$58))*(BP$58-Fperm_SI_Woolf2021!$E$9:$E$93)/10))),Fperm_SI_Woolf2021!$D$9:$D$93))</f>
        <v>0.16597029020702747</v>
      </c>
      <c r="BQ154" s="51" cm="1">
        <f t="array" ref="BQ154">MIN(1,SLOPE(Fperm_SI_Woolf2021!$F$9:$F$93*EXP(-Fperm_SI_Woolf2021!$I$9:$I$93*$C154*IF(BQ$58=Fperm_SI_Woolf2021!$E$9:$E$93,1,EXP(LN((1.1*(Fperm_SI_Woolf2021!$E$9:$E$93-BQ$58)-63.1579*EXP(-0.19*Fperm_SI_Woolf2021!$E$9:$E$93)+63.1579*EXP(-0.19*BQ$58))/(Fperm_SI_Woolf2021!$E$9:$E$93-BQ$58))*(BQ$58-Fperm_SI_Woolf2021!$E$9:$E$93)/10))) + Fperm_SI_Woolf2021!$G$9:$G$93*EXP(-Fperm_SI_Woolf2021!$J$9:$J$93*$C154*IF(BQ$58=Fperm_SI_Woolf2021!$E$9:$E$93,1,EXP(LN((1.1*(Fperm_SI_Woolf2021!$E$9:$E$93-BQ$58)-63.1579*EXP(-0.19*Fperm_SI_Woolf2021!$E$9:$E$93)+63.1579*EXP(-0.19*BQ$58))/(Fperm_SI_Woolf2021!$E$9:$E$93-BQ$58))*(BQ$58-Fperm_SI_Woolf2021!$E$9:$E$93)/10))) + Fperm_SI_Woolf2021!$H$9:$H$93*EXP(-Fperm_SI_Woolf2021!$K$9:$K$93*$C154*IF(BQ$58=Fperm_SI_Woolf2021!$E$9:$E$93,1,EXP(LN((1.1*(Fperm_SI_Woolf2021!$E$9:$E$93-BQ$58)-63.1579*EXP(-0.19*Fperm_SI_Woolf2021!$E$9:$E$93)+63.1579*EXP(-0.19*BQ$58))/(Fperm_SI_Woolf2021!$E$9:$E$93-BQ$58))*(BQ$58-Fperm_SI_Woolf2021!$E$9:$E$93)/10))),Fperm_SI_Woolf2021!$D$9:$D$93)*BQ$57+INTERCEPT(Fperm_SI_Woolf2021!$F$9:$F$93*EXP(-Fperm_SI_Woolf2021!$I$9:$I$93*$C154*IF(BQ$58=Fperm_SI_Woolf2021!$E$9:$E$93,1,EXP(LN((1.1*(Fperm_SI_Woolf2021!$E$9:$E$93-BQ$58)-63.1579*EXP(-0.19*Fperm_SI_Woolf2021!$E$9:$E$93)+63.1579*EXP(-0.19*BQ$58))/(Fperm_SI_Woolf2021!$E$9:$E$93-BQ$58))*(BQ$58-Fperm_SI_Woolf2021!$E$9:$E$93)/10))) + Fperm_SI_Woolf2021!$G$9:$G$93*EXP(-Fperm_SI_Woolf2021!$J$9:$J$93*$C154*IF(BQ$58=Fperm_SI_Woolf2021!$E$9:$E$93,1,EXP(LN((1.1*(Fperm_SI_Woolf2021!$E$9:$E$93-BQ$58)-63.1579*EXP(-0.19*Fperm_SI_Woolf2021!$E$9:$E$93)+63.1579*EXP(-0.19*BQ$58))/(Fperm_SI_Woolf2021!$E$9:$E$93-BQ$58))*(BQ$58-Fperm_SI_Woolf2021!$E$9:$E$93)/10))) + Fperm_SI_Woolf2021!$H$9:$H$93*EXP(-Fperm_SI_Woolf2021!$K$9:$K$93*$C154*IF(BQ$58=Fperm_SI_Woolf2021!$E$9:$E$93,1,EXP(LN((1.1*(Fperm_SI_Woolf2021!$E$9:$E$93-BQ$58)-63.1579*EXP(-0.19*Fperm_SI_Woolf2021!$E$9:$E$93)+63.1579*EXP(-0.19*BQ$58))/(Fperm_SI_Woolf2021!$E$9:$E$93-BQ$58))*(BQ$58-Fperm_SI_Woolf2021!$E$9:$E$93)/10))),Fperm_SI_Woolf2021!$D$9:$D$93))</f>
        <v>0.15645356765406551</v>
      </c>
      <c r="BR154" s="51" cm="1">
        <f t="array" ref="BR154">MIN(1,SLOPE(Fperm_SI_Woolf2021!$F$9:$F$93*EXP(-Fperm_SI_Woolf2021!$I$9:$I$93*$C154*IF(BR$58=Fperm_SI_Woolf2021!$E$9:$E$93,1,EXP(LN((1.1*(Fperm_SI_Woolf2021!$E$9:$E$93-BR$58)-63.1579*EXP(-0.19*Fperm_SI_Woolf2021!$E$9:$E$93)+63.1579*EXP(-0.19*BR$58))/(Fperm_SI_Woolf2021!$E$9:$E$93-BR$58))*(BR$58-Fperm_SI_Woolf2021!$E$9:$E$93)/10))) + Fperm_SI_Woolf2021!$G$9:$G$93*EXP(-Fperm_SI_Woolf2021!$J$9:$J$93*$C154*IF(BR$58=Fperm_SI_Woolf2021!$E$9:$E$93,1,EXP(LN((1.1*(Fperm_SI_Woolf2021!$E$9:$E$93-BR$58)-63.1579*EXP(-0.19*Fperm_SI_Woolf2021!$E$9:$E$93)+63.1579*EXP(-0.19*BR$58))/(Fperm_SI_Woolf2021!$E$9:$E$93-BR$58))*(BR$58-Fperm_SI_Woolf2021!$E$9:$E$93)/10))) + Fperm_SI_Woolf2021!$H$9:$H$93*EXP(-Fperm_SI_Woolf2021!$K$9:$K$93*$C154*IF(BR$58=Fperm_SI_Woolf2021!$E$9:$E$93,1,EXP(LN((1.1*(Fperm_SI_Woolf2021!$E$9:$E$93-BR$58)-63.1579*EXP(-0.19*Fperm_SI_Woolf2021!$E$9:$E$93)+63.1579*EXP(-0.19*BR$58))/(Fperm_SI_Woolf2021!$E$9:$E$93-BR$58))*(BR$58-Fperm_SI_Woolf2021!$E$9:$E$93)/10))),Fperm_SI_Woolf2021!$D$9:$D$93)*BR$57+INTERCEPT(Fperm_SI_Woolf2021!$F$9:$F$93*EXP(-Fperm_SI_Woolf2021!$I$9:$I$93*$C154*IF(BR$58=Fperm_SI_Woolf2021!$E$9:$E$93,1,EXP(LN((1.1*(Fperm_SI_Woolf2021!$E$9:$E$93-BR$58)-63.1579*EXP(-0.19*Fperm_SI_Woolf2021!$E$9:$E$93)+63.1579*EXP(-0.19*BR$58))/(Fperm_SI_Woolf2021!$E$9:$E$93-BR$58))*(BR$58-Fperm_SI_Woolf2021!$E$9:$E$93)/10))) + Fperm_SI_Woolf2021!$G$9:$G$93*EXP(-Fperm_SI_Woolf2021!$J$9:$J$93*$C154*IF(BR$58=Fperm_SI_Woolf2021!$E$9:$E$93,1,EXP(LN((1.1*(Fperm_SI_Woolf2021!$E$9:$E$93-BR$58)-63.1579*EXP(-0.19*Fperm_SI_Woolf2021!$E$9:$E$93)+63.1579*EXP(-0.19*BR$58))/(Fperm_SI_Woolf2021!$E$9:$E$93-BR$58))*(BR$58-Fperm_SI_Woolf2021!$E$9:$E$93)/10))) + Fperm_SI_Woolf2021!$H$9:$H$93*EXP(-Fperm_SI_Woolf2021!$K$9:$K$93*$C154*IF(BR$58=Fperm_SI_Woolf2021!$E$9:$E$93,1,EXP(LN((1.1*(Fperm_SI_Woolf2021!$E$9:$E$93-BR$58)-63.1579*EXP(-0.19*Fperm_SI_Woolf2021!$E$9:$E$93)+63.1579*EXP(-0.19*BR$58))/(Fperm_SI_Woolf2021!$E$9:$E$93-BR$58))*(BR$58-Fperm_SI_Woolf2021!$E$9:$E$93)/10))),Fperm_SI_Woolf2021!$D$9:$D$93))</f>
        <v>0.14693684510110355</v>
      </c>
      <c r="BS154" s="51" cm="1">
        <f t="array" ref="BS154">MIN(1,SLOPE(Fperm_SI_Woolf2021!$F$9:$F$93*EXP(-Fperm_SI_Woolf2021!$I$9:$I$93*$C154*IF(BS$58=Fperm_SI_Woolf2021!$E$9:$E$93,1,EXP(LN((1.1*(Fperm_SI_Woolf2021!$E$9:$E$93-BS$58)-63.1579*EXP(-0.19*Fperm_SI_Woolf2021!$E$9:$E$93)+63.1579*EXP(-0.19*BS$58))/(Fperm_SI_Woolf2021!$E$9:$E$93-BS$58))*(BS$58-Fperm_SI_Woolf2021!$E$9:$E$93)/10))) + Fperm_SI_Woolf2021!$G$9:$G$93*EXP(-Fperm_SI_Woolf2021!$J$9:$J$93*$C154*IF(BS$58=Fperm_SI_Woolf2021!$E$9:$E$93,1,EXP(LN((1.1*(Fperm_SI_Woolf2021!$E$9:$E$93-BS$58)-63.1579*EXP(-0.19*Fperm_SI_Woolf2021!$E$9:$E$93)+63.1579*EXP(-0.19*BS$58))/(Fperm_SI_Woolf2021!$E$9:$E$93-BS$58))*(BS$58-Fperm_SI_Woolf2021!$E$9:$E$93)/10))) + Fperm_SI_Woolf2021!$H$9:$H$93*EXP(-Fperm_SI_Woolf2021!$K$9:$K$93*$C154*IF(BS$58=Fperm_SI_Woolf2021!$E$9:$E$93,1,EXP(LN((1.1*(Fperm_SI_Woolf2021!$E$9:$E$93-BS$58)-63.1579*EXP(-0.19*Fperm_SI_Woolf2021!$E$9:$E$93)+63.1579*EXP(-0.19*BS$58))/(Fperm_SI_Woolf2021!$E$9:$E$93-BS$58))*(BS$58-Fperm_SI_Woolf2021!$E$9:$E$93)/10))),Fperm_SI_Woolf2021!$D$9:$D$93)*BS$57+INTERCEPT(Fperm_SI_Woolf2021!$F$9:$F$93*EXP(-Fperm_SI_Woolf2021!$I$9:$I$93*$C154*IF(BS$58=Fperm_SI_Woolf2021!$E$9:$E$93,1,EXP(LN((1.1*(Fperm_SI_Woolf2021!$E$9:$E$93-BS$58)-63.1579*EXP(-0.19*Fperm_SI_Woolf2021!$E$9:$E$93)+63.1579*EXP(-0.19*BS$58))/(Fperm_SI_Woolf2021!$E$9:$E$93-BS$58))*(BS$58-Fperm_SI_Woolf2021!$E$9:$E$93)/10))) + Fperm_SI_Woolf2021!$G$9:$G$93*EXP(-Fperm_SI_Woolf2021!$J$9:$J$93*$C154*IF(BS$58=Fperm_SI_Woolf2021!$E$9:$E$93,1,EXP(LN((1.1*(Fperm_SI_Woolf2021!$E$9:$E$93-BS$58)-63.1579*EXP(-0.19*Fperm_SI_Woolf2021!$E$9:$E$93)+63.1579*EXP(-0.19*BS$58))/(Fperm_SI_Woolf2021!$E$9:$E$93-BS$58))*(BS$58-Fperm_SI_Woolf2021!$E$9:$E$93)/10))) + Fperm_SI_Woolf2021!$H$9:$H$93*EXP(-Fperm_SI_Woolf2021!$K$9:$K$93*$C154*IF(BS$58=Fperm_SI_Woolf2021!$E$9:$E$93,1,EXP(LN((1.1*(Fperm_SI_Woolf2021!$E$9:$E$93-BS$58)-63.1579*EXP(-0.19*Fperm_SI_Woolf2021!$E$9:$E$93)+63.1579*EXP(-0.19*BS$58))/(Fperm_SI_Woolf2021!$E$9:$E$93-BS$58))*(BS$58-Fperm_SI_Woolf2021!$E$9:$E$93)/10))),Fperm_SI_Woolf2021!$D$9:$D$93))</f>
        <v>0.13742012254814159</v>
      </c>
      <c r="BT154" s="51" cm="1">
        <f t="array" ref="BT154">MIN(1,SLOPE(Fperm_SI_Woolf2021!$F$9:$F$93*EXP(-Fperm_SI_Woolf2021!$I$9:$I$93*$C154*IF(BT$58=Fperm_SI_Woolf2021!$E$9:$E$93,1,EXP(LN((1.1*(Fperm_SI_Woolf2021!$E$9:$E$93-BT$58)-63.1579*EXP(-0.19*Fperm_SI_Woolf2021!$E$9:$E$93)+63.1579*EXP(-0.19*BT$58))/(Fperm_SI_Woolf2021!$E$9:$E$93-BT$58))*(BT$58-Fperm_SI_Woolf2021!$E$9:$E$93)/10))) + Fperm_SI_Woolf2021!$G$9:$G$93*EXP(-Fperm_SI_Woolf2021!$J$9:$J$93*$C154*IF(BT$58=Fperm_SI_Woolf2021!$E$9:$E$93,1,EXP(LN((1.1*(Fperm_SI_Woolf2021!$E$9:$E$93-BT$58)-63.1579*EXP(-0.19*Fperm_SI_Woolf2021!$E$9:$E$93)+63.1579*EXP(-0.19*BT$58))/(Fperm_SI_Woolf2021!$E$9:$E$93-BT$58))*(BT$58-Fperm_SI_Woolf2021!$E$9:$E$93)/10))) + Fperm_SI_Woolf2021!$H$9:$H$93*EXP(-Fperm_SI_Woolf2021!$K$9:$K$93*$C154*IF(BT$58=Fperm_SI_Woolf2021!$E$9:$E$93,1,EXP(LN((1.1*(Fperm_SI_Woolf2021!$E$9:$E$93-BT$58)-63.1579*EXP(-0.19*Fperm_SI_Woolf2021!$E$9:$E$93)+63.1579*EXP(-0.19*BT$58))/(Fperm_SI_Woolf2021!$E$9:$E$93-BT$58))*(BT$58-Fperm_SI_Woolf2021!$E$9:$E$93)/10))),Fperm_SI_Woolf2021!$D$9:$D$93)*BT$57+INTERCEPT(Fperm_SI_Woolf2021!$F$9:$F$93*EXP(-Fperm_SI_Woolf2021!$I$9:$I$93*$C154*IF(BT$58=Fperm_SI_Woolf2021!$E$9:$E$93,1,EXP(LN((1.1*(Fperm_SI_Woolf2021!$E$9:$E$93-BT$58)-63.1579*EXP(-0.19*Fperm_SI_Woolf2021!$E$9:$E$93)+63.1579*EXP(-0.19*BT$58))/(Fperm_SI_Woolf2021!$E$9:$E$93-BT$58))*(BT$58-Fperm_SI_Woolf2021!$E$9:$E$93)/10))) + Fperm_SI_Woolf2021!$G$9:$G$93*EXP(-Fperm_SI_Woolf2021!$J$9:$J$93*$C154*IF(BT$58=Fperm_SI_Woolf2021!$E$9:$E$93,1,EXP(LN((1.1*(Fperm_SI_Woolf2021!$E$9:$E$93-BT$58)-63.1579*EXP(-0.19*Fperm_SI_Woolf2021!$E$9:$E$93)+63.1579*EXP(-0.19*BT$58))/(Fperm_SI_Woolf2021!$E$9:$E$93-BT$58))*(BT$58-Fperm_SI_Woolf2021!$E$9:$E$93)/10))) + Fperm_SI_Woolf2021!$H$9:$H$93*EXP(-Fperm_SI_Woolf2021!$K$9:$K$93*$C154*IF(BT$58=Fperm_SI_Woolf2021!$E$9:$E$93,1,EXP(LN((1.1*(Fperm_SI_Woolf2021!$E$9:$E$93-BT$58)-63.1579*EXP(-0.19*Fperm_SI_Woolf2021!$E$9:$E$93)+63.1579*EXP(-0.19*BT$58))/(Fperm_SI_Woolf2021!$E$9:$E$93-BT$58))*(BT$58-Fperm_SI_Woolf2021!$E$9:$E$93)/10))),Fperm_SI_Woolf2021!$D$9:$D$93))</f>
        <v>0.12790339999517963</v>
      </c>
      <c r="BU154" s="51" cm="1">
        <f t="array" ref="BU154">MIN(1,SLOPE(Fperm_SI_Woolf2021!$F$9:$F$93*EXP(-Fperm_SI_Woolf2021!$I$9:$I$93*$C154*IF(BU$58=Fperm_SI_Woolf2021!$E$9:$E$93,1,EXP(LN((1.1*(Fperm_SI_Woolf2021!$E$9:$E$93-BU$58)-63.1579*EXP(-0.19*Fperm_SI_Woolf2021!$E$9:$E$93)+63.1579*EXP(-0.19*BU$58))/(Fperm_SI_Woolf2021!$E$9:$E$93-BU$58))*(BU$58-Fperm_SI_Woolf2021!$E$9:$E$93)/10))) + Fperm_SI_Woolf2021!$G$9:$G$93*EXP(-Fperm_SI_Woolf2021!$J$9:$J$93*$C154*IF(BU$58=Fperm_SI_Woolf2021!$E$9:$E$93,1,EXP(LN((1.1*(Fperm_SI_Woolf2021!$E$9:$E$93-BU$58)-63.1579*EXP(-0.19*Fperm_SI_Woolf2021!$E$9:$E$93)+63.1579*EXP(-0.19*BU$58))/(Fperm_SI_Woolf2021!$E$9:$E$93-BU$58))*(BU$58-Fperm_SI_Woolf2021!$E$9:$E$93)/10))) + Fperm_SI_Woolf2021!$H$9:$H$93*EXP(-Fperm_SI_Woolf2021!$K$9:$K$93*$C154*IF(BU$58=Fperm_SI_Woolf2021!$E$9:$E$93,1,EXP(LN((1.1*(Fperm_SI_Woolf2021!$E$9:$E$93-BU$58)-63.1579*EXP(-0.19*Fperm_SI_Woolf2021!$E$9:$E$93)+63.1579*EXP(-0.19*BU$58))/(Fperm_SI_Woolf2021!$E$9:$E$93-BU$58))*(BU$58-Fperm_SI_Woolf2021!$E$9:$E$93)/10))),Fperm_SI_Woolf2021!$D$9:$D$93)*BU$57+INTERCEPT(Fperm_SI_Woolf2021!$F$9:$F$93*EXP(-Fperm_SI_Woolf2021!$I$9:$I$93*$C154*IF(BU$58=Fperm_SI_Woolf2021!$E$9:$E$93,1,EXP(LN((1.1*(Fperm_SI_Woolf2021!$E$9:$E$93-BU$58)-63.1579*EXP(-0.19*Fperm_SI_Woolf2021!$E$9:$E$93)+63.1579*EXP(-0.19*BU$58))/(Fperm_SI_Woolf2021!$E$9:$E$93-BU$58))*(BU$58-Fperm_SI_Woolf2021!$E$9:$E$93)/10))) + Fperm_SI_Woolf2021!$G$9:$G$93*EXP(-Fperm_SI_Woolf2021!$J$9:$J$93*$C154*IF(BU$58=Fperm_SI_Woolf2021!$E$9:$E$93,1,EXP(LN((1.1*(Fperm_SI_Woolf2021!$E$9:$E$93-BU$58)-63.1579*EXP(-0.19*Fperm_SI_Woolf2021!$E$9:$E$93)+63.1579*EXP(-0.19*BU$58))/(Fperm_SI_Woolf2021!$E$9:$E$93-BU$58))*(BU$58-Fperm_SI_Woolf2021!$E$9:$E$93)/10))) + Fperm_SI_Woolf2021!$H$9:$H$93*EXP(-Fperm_SI_Woolf2021!$K$9:$K$93*$C154*IF(BU$58=Fperm_SI_Woolf2021!$E$9:$E$93,1,EXP(LN((1.1*(Fperm_SI_Woolf2021!$E$9:$E$93-BU$58)-63.1579*EXP(-0.19*Fperm_SI_Woolf2021!$E$9:$E$93)+63.1579*EXP(-0.19*BU$58))/(Fperm_SI_Woolf2021!$E$9:$E$93-BU$58))*(BU$58-Fperm_SI_Woolf2021!$E$9:$E$93)/10))),Fperm_SI_Woolf2021!$D$9:$D$93))</f>
        <v>0.11838667744221767</v>
      </c>
      <c r="BV154" s="51" cm="1">
        <f t="array" ref="BV154">MIN(1,SLOPE(Fperm_SI_Woolf2021!$F$9:$F$93*EXP(-Fperm_SI_Woolf2021!$I$9:$I$93*$C154*IF(BV$58=Fperm_SI_Woolf2021!$E$9:$E$93,1,EXP(LN((1.1*(Fperm_SI_Woolf2021!$E$9:$E$93-BV$58)-63.1579*EXP(-0.19*Fperm_SI_Woolf2021!$E$9:$E$93)+63.1579*EXP(-0.19*BV$58))/(Fperm_SI_Woolf2021!$E$9:$E$93-BV$58))*(BV$58-Fperm_SI_Woolf2021!$E$9:$E$93)/10))) + Fperm_SI_Woolf2021!$G$9:$G$93*EXP(-Fperm_SI_Woolf2021!$J$9:$J$93*$C154*IF(BV$58=Fperm_SI_Woolf2021!$E$9:$E$93,1,EXP(LN((1.1*(Fperm_SI_Woolf2021!$E$9:$E$93-BV$58)-63.1579*EXP(-0.19*Fperm_SI_Woolf2021!$E$9:$E$93)+63.1579*EXP(-0.19*BV$58))/(Fperm_SI_Woolf2021!$E$9:$E$93-BV$58))*(BV$58-Fperm_SI_Woolf2021!$E$9:$E$93)/10))) + Fperm_SI_Woolf2021!$H$9:$H$93*EXP(-Fperm_SI_Woolf2021!$K$9:$K$93*$C154*IF(BV$58=Fperm_SI_Woolf2021!$E$9:$E$93,1,EXP(LN((1.1*(Fperm_SI_Woolf2021!$E$9:$E$93-BV$58)-63.1579*EXP(-0.19*Fperm_SI_Woolf2021!$E$9:$E$93)+63.1579*EXP(-0.19*BV$58))/(Fperm_SI_Woolf2021!$E$9:$E$93-BV$58))*(BV$58-Fperm_SI_Woolf2021!$E$9:$E$93)/10))),Fperm_SI_Woolf2021!$D$9:$D$93)*BV$57+INTERCEPT(Fperm_SI_Woolf2021!$F$9:$F$93*EXP(-Fperm_SI_Woolf2021!$I$9:$I$93*$C154*IF(BV$58=Fperm_SI_Woolf2021!$E$9:$E$93,1,EXP(LN((1.1*(Fperm_SI_Woolf2021!$E$9:$E$93-BV$58)-63.1579*EXP(-0.19*Fperm_SI_Woolf2021!$E$9:$E$93)+63.1579*EXP(-0.19*BV$58))/(Fperm_SI_Woolf2021!$E$9:$E$93-BV$58))*(BV$58-Fperm_SI_Woolf2021!$E$9:$E$93)/10))) + Fperm_SI_Woolf2021!$G$9:$G$93*EXP(-Fperm_SI_Woolf2021!$J$9:$J$93*$C154*IF(BV$58=Fperm_SI_Woolf2021!$E$9:$E$93,1,EXP(LN((1.1*(Fperm_SI_Woolf2021!$E$9:$E$93-BV$58)-63.1579*EXP(-0.19*Fperm_SI_Woolf2021!$E$9:$E$93)+63.1579*EXP(-0.19*BV$58))/(Fperm_SI_Woolf2021!$E$9:$E$93-BV$58))*(BV$58-Fperm_SI_Woolf2021!$E$9:$E$93)/10))) + Fperm_SI_Woolf2021!$H$9:$H$93*EXP(-Fperm_SI_Woolf2021!$K$9:$K$93*$C154*IF(BV$58=Fperm_SI_Woolf2021!$E$9:$E$93,1,EXP(LN((1.1*(Fperm_SI_Woolf2021!$E$9:$E$93-BV$58)-63.1579*EXP(-0.19*Fperm_SI_Woolf2021!$E$9:$E$93)+63.1579*EXP(-0.19*BV$58))/(Fperm_SI_Woolf2021!$E$9:$E$93-BV$58))*(BV$58-Fperm_SI_Woolf2021!$E$9:$E$93)/10))),Fperm_SI_Woolf2021!$D$9:$D$93))</f>
        <v>0.10886995488925572</v>
      </c>
      <c r="BW154" s="51" cm="1">
        <f t="array" ref="BW154">MIN(1,SLOPE(Fperm_SI_Woolf2021!$F$9:$F$93*EXP(-Fperm_SI_Woolf2021!$I$9:$I$93*$C154*IF(BW$58=Fperm_SI_Woolf2021!$E$9:$E$93,1,EXP(LN((1.1*(Fperm_SI_Woolf2021!$E$9:$E$93-BW$58)-63.1579*EXP(-0.19*Fperm_SI_Woolf2021!$E$9:$E$93)+63.1579*EXP(-0.19*BW$58))/(Fperm_SI_Woolf2021!$E$9:$E$93-BW$58))*(BW$58-Fperm_SI_Woolf2021!$E$9:$E$93)/10))) + Fperm_SI_Woolf2021!$G$9:$G$93*EXP(-Fperm_SI_Woolf2021!$J$9:$J$93*$C154*IF(BW$58=Fperm_SI_Woolf2021!$E$9:$E$93,1,EXP(LN((1.1*(Fperm_SI_Woolf2021!$E$9:$E$93-BW$58)-63.1579*EXP(-0.19*Fperm_SI_Woolf2021!$E$9:$E$93)+63.1579*EXP(-0.19*BW$58))/(Fperm_SI_Woolf2021!$E$9:$E$93-BW$58))*(BW$58-Fperm_SI_Woolf2021!$E$9:$E$93)/10))) + Fperm_SI_Woolf2021!$H$9:$H$93*EXP(-Fperm_SI_Woolf2021!$K$9:$K$93*$C154*IF(BW$58=Fperm_SI_Woolf2021!$E$9:$E$93,1,EXP(LN((1.1*(Fperm_SI_Woolf2021!$E$9:$E$93-BW$58)-63.1579*EXP(-0.19*Fperm_SI_Woolf2021!$E$9:$E$93)+63.1579*EXP(-0.19*BW$58))/(Fperm_SI_Woolf2021!$E$9:$E$93-BW$58))*(BW$58-Fperm_SI_Woolf2021!$E$9:$E$93)/10))),Fperm_SI_Woolf2021!$D$9:$D$93)*BW$57+INTERCEPT(Fperm_SI_Woolf2021!$F$9:$F$93*EXP(-Fperm_SI_Woolf2021!$I$9:$I$93*$C154*IF(BW$58=Fperm_SI_Woolf2021!$E$9:$E$93,1,EXP(LN((1.1*(Fperm_SI_Woolf2021!$E$9:$E$93-BW$58)-63.1579*EXP(-0.19*Fperm_SI_Woolf2021!$E$9:$E$93)+63.1579*EXP(-0.19*BW$58))/(Fperm_SI_Woolf2021!$E$9:$E$93-BW$58))*(BW$58-Fperm_SI_Woolf2021!$E$9:$E$93)/10))) + Fperm_SI_Woolf2021!$G$9:$G$93*EXP(-Fperm_SI_Woolf2021!$J$9:$J$93*$C154*IF(BW$58=Fperm_SI_Woolf2021!$E$9:$E$93,1,EXP(LN((1.1*(Fperm_SI_Woolf2021!$E$9:$E$93-BW$58)-63.1579*EXP(-0.19*Fperm_SI_Woolf2021!$E$9:$E$93)+63.1579*EXP(-0.19*BW$58))/(Fperm_SI_Woolf2021!$E$9:$E$93-BW$58))*(BW$58-Fperm_SI_Woolf2021!$E$9:$E$93)/10))) + Fperm_SI_Woolf2021!$H$9:$H$93*EXP(-Fperm_SI_Woolf2021!$K$9:$K$93*$C154*IF(BW$58=Fperm_SI_Woolf2021!$E$9:$E$93,1,EXP(LN((1.1*(Fperm_SI_Woolf2021!$E$9:$E$93-BW$58)-63.1579*EXP(-0.19*Fperm_SI_Woolf2021!$E$9:$E$93)+63.1579*EXP(-0.19*BW$58))/(Fperm_SI_Woolf2021!$E$9:$E$93-BW$58))*(BW$58-Fperm_SI_Woolf2021!$E$9:$E$93)/10))),Fperm_SI_Woolf2021!$D$9:$D$93))</f>
        <v>9.9353232336293743E-2</v>
      </c>
      <c r="BX154" s="51" cm="1">
        <f t="array" ref="BX154">MIN(1,SLOPE(Fperm_SI_Woolf2021!$F$9:$F$93*EXP(-Fperm_SI_Woolf2021!$I$9:$I$93*$C154*IF(BX$58=Fperm_SI_Woolf2021!$E$9:$E$93,1,EXP(LN((1.1*(Fperm_SI_Woolf2021!$E$9:$E$93-BX$58)-63.1579*EXP(-0.19*Fperm_SI_Woolf2021!$E$9:$E$93)+63.1579*EXP(-0.19*BX$58))/(Fperm_SI_Woolf2021!$E$9:$E$93-BX$58))*(BX$58-Fperm_SI_Woolf2021!$E$9:$E$93)/10))) + Fperm_SI_Woolf2021!$G$9:$G$93*EXP(-Fperm_SI_Woolf2021!$J$9:$J$93*$C154*IF(BX$58=Fperm_SI_Woolf2021!$E$9:$E$93,1,EXP(LN((1.1*(Fperm_SI_Woolf2021!$E$9:$E$93-BX$58)-63.1579*EXP(-0.19*Fperm_SI_Woolf2021!$E$9:$E$93)+63.1579*EXP(-0.19*BX$58))/(Fperm_SI_Woolf2021!$E$9:$E$93-BX$58))*(BX$58-Fperm_SI_Woolf2021!$E$9:$E$93)/10))) + Fperm_SI_Woolf2021!$H$9:$H$93*EXP(-Fperm_SI_Woolf2021!$K$9:$K$93*$C154*IF(BX$58=Fperm_SI_Woolf2021!$E$9:$E$93,1,EXP(LN((1.1*(Fperm_SI_Woolf2021!$E$9:$E$93-BX$58)-63.1579*EXP(-0.19*Fperm_SI_Woolf2021!$E$9:$E$93)+63.1579*EXP(-0.19*BX$58))/(Fperm_SI_Woolf2021!$E$9:$E$93-BX$58))*(BX$58-Fperm_SI_Woolf2021!$E$9:$E$93)/10))),Fperm_SI_Woolf2021!$D$9:$D$93)*BX$57+INTERCEPT(Fperm_SI_Woolf2021!$F$9:$F$93*EXP(-Fperm_SI_Woolf2021!$I$9:$I$93*$C154*IF(BX$58=Fperm_SI_Woolf2021!$E$9:$E$93,1,EXP(LN((1.1*(Fperm_SI_Woolf2021!$E$9:$E$93-BX$58)-63.1579*EXP(-0.19*Fperm_SI_Woolf2021!$E$9:$E$93)+63.1579*EXP(-0.19*BX$58))/(Fperm_SI_Woolf2021!$E$9:$E$93-BX$58))*(BX$58-Fperm_SI_Woolf2021!$E$9:$E$93)/10))) + Fperm_SI_Woolf2021!$G$9:$G$93*EXP(-Fperm_SI_Woolf2021!$J$9:$J$93*$C154*IF(BX$58=Fperm_SI_Woolf2021!$E$9:$E$93,1,EXP(LN((1.1*(Fperm_SI_Woolf2021!$E$9:$E$93-BX$58)-63.1579*EXP(-0.19*Fperm_SI_Woolf2021!$E$9:$E$93)+63.1579*EXP(-0.19*BX$58))/(Fperm_SI_Woolf2021!$E$9:$E$93-BX$58))*(BX$58-Fperm_SI_Woolf2021!$E$9:$E$93)/10))) + Fperm_SI_Woolf2021!$H$9:$H$93*EXP(-Fperm_SI_Woolf2021!$K$9:$K$93*$C154*IF(BX$58=Fperm_SI_Woolf2021!$E$9:$E$93,1,EXP(LN((1.1*(Fperm_SI_Woolf2021!$E$9:$E$93-BX$58)-63.1579*EXP(-0.19*Fperm_SI_Woolf2021!$E$9:$E$93)+63.1579*EXP(-0.19*BX$58))/(Fperm_SI_Woolf2021!$E$9:$E$93-BX$58))*(BX$58-Fperm_SI_Woolf2021!$E$9:$E$93)/10))),Fperm_SI_Woolf2021!$D$9:$D$93))</f>
        <v>8.9836509783331769E-2</v>
      </c>
      <c r="BY154" s="51" cm="1">
        <f t="array" ref="BY154">MIN(1,SLOPE(Fperm_SI_Woolf2021!$F$9:$F$93*EXP(-Fperm_SI_Woolf2021!$I$9:$I$93*$C154*IF(BY$58=Fperm_SI_Woolf2021!$E$9:$E$93,1,EXP(LN((1.1*(Fperm_SI_Woolf2021!$E$9:$E$93-BY$58)-63.1579*EXP(-0.19*Fperm_SI_Woolf2021!$E$9:$E$93)+63.1579*EXP(-0.19*BY$58))/(Fperm_SI_Woolf2021!$E$9:$E$93-BY$58))*(BY$58-Fperm_SI_Woolf2021!$E$9:$E$93)/10))) + Fperm_SI_Woolf2021!$G$9:$G$93*EXP(-Fperm_SI_Woolf2021!$J$9:$J$93*$C154*IF(BY$58=Fperm_SI_Woolf2021!$E$9:$E$93,1,EXP(LN((1.1*(Fperm_SI_Woolf2021!$E$9:$E$93-BY$58)-63.1579*EXP(-0.19*Fperm_SI_Woolf2021!$E$9:$E$93)+63.1579*EXP(-0.19*BY$58))/(Fperm_SI_Woolf2021!$E$9:$E$93-BY$58))*(BY$58-Fperm_SI_Woolf2021!$E$9:$E$93)/10))) + Fperm_SI_Woolf2021!$H$9:$H$93*EXP(-Fperm_SI_Woolf2021!$K$9:$K$93*$C154*IF(BY$58=Fperm_SI_Woolf2021!$E$9:$E$93,1,EXP(LN((1.1*(Fperm_SI_Woolf2021!$E$9:$E$93-BY$58)-63.1579*EXP(-0.19*Fperm_SI_Woolf2021!$E$9:$E$93)+63.1579*EXP(-0.19*BY$58))/(Fperm_SI_Woolf2021!$E$9:$E$93-BY$58))*(BY$58-Fperm_SI_Woolf2021!$E$9:$E$93)/10))),Fperm_SI_Woolf2021!$D$9:$D$93)*BY$57+INTERCEPT(Fperm_SI_Woolf2021!$F$9:$F$93*EXP(-Fperm_SI_Woolf2021!$I$9:$I$93*$C154*IF(BY$58=Fperm_SI_Woolf2021!$E$9:$E$93,1,EXP(LN((1.1*(Fperm_SI_Woolf2021!$E$9:$E$93-BY$58)-63.1579*EXP(-0.19*Fperm_SI_Woolf2021!$E$9:$E$93)+63.1579*EXP(-0.19*BY$58))/(Fperm_SI_Woolf2021!$E$9:$E$93-BY$58))*(BY$58-Fperm_SI_Woolf2021!$E$9:$E$93)/10))) + Fperm_SI_Woolf2021!$G$9:$G$93*EXP(-Fperm_SI_Woolf2021!$J$9:$J$93*$C154*IF(BY$58=Fperm_SI_Woolf2021!$E$9:$E$93,1,EXP(LN((1.1*(Fperm_SI_Woolf2021!$E$9:$E$93-BY$58)-63.1579*EXP(-0.19*Fperm_SI_Woolf2021!$E$9:$E$93)+63.1579*EXP(-0.19*BY$58))/(Fperm_SI_Woolf2021!$E$9:$E$93-BY$58))*(BY$58-Fperm_SI_Woolf2021!$E$9:$E$93)/10))) + Fperm_SI_Woolf2021!$H$9:$H$93*EXP(-Fperm_SI_Woolf2021!$K$9:$K$93*$C154*IF(BY$58=Fperm_SI_Woolf2021!$E$9:$E$93,1,EXP(LN((1.1*(Fperm_SI_Woolf2021!$E$9:$E$93-BY$58)-63.1579*EXP(-0.19*Fperm_SI_Woolf2021!$E$9:$E$93)+63.1579*EXP(-0.19*BY$58))/(Fperm_SI_Woolf2021!$E$9:$E$93-BY$58))*(BY$58-Fperm_SI_Woolf2021!$E$9:$E$93)/10))),Fperm_SI_Woolf2021!$D$9:$D$93))</f>
        <v>8.0319787230369782E-2</v>
      </c>
      <c r="BZ154" s="51" cm="1">
        <f t="array" ref="BZ154">MIN(1,SLOPE(Fperm_SI_Woolf2021!$F$9:$F$93*EXP(-Fperm_SI_Woolf2021!$I$9:$I$93*$C154*IF(BZ$58=Fperm_SI_Woolf2021!$E$9:$E$93,1,EXP(LN((1.1*(Fperm_SI_Woolf2021!$E$9:$E$93-BZ$58)-63.1579*EXP(-0.19*Fperm_SI_Woolf2021!$E$9:$E$93)+63.1579*EXP(-0.19*BZ$58))/(Fperm_SI_Woolf2021!$E$9:$E$93-BZ$58))*(BZ$58-Fperm_SI_Woolf2021!$E$9:$E$93)/10))) + Fperm_SI_Woolf2021!$G$9:$G$93*EXP(-Fperm_SI_Woolf2021!$J$9:$J$93*$C154*IF(BZ$58=Fperm_SI_Woolf2021!$E$9:$E$93,1,EXP(LN((1.1*(Fperm_SI_Woolf2021!$E$9:$E$93-BZ$58)-63.1579*EXP(-0.19*Fperm_SI_Woolf2021!$E$9:$E$93)+63.1579*EXP(-0.19*BZ$58))/(Fperm_SI_Woolf2021!$E$9:$E$93-BZ$58))*(BZ$58-Fperm_SI_Woolf2021!$E$9:$E$93)/10))) + Fperm_SI_Woolf2021!$H$9:$H$93*EXP(-Fperm_SI_Woolf2021!$K$9:$K$93*$C154*IF(BZ$58=Fperm_SI_Woolf2021!$E$9:$E$93,1,EXP(LN((1.1*(Fperm_SI_Woolf2021!$E$9:$E$93-BZ$58)-63.1579*EXP(-0.19*Fperm_SI_Woolf2021!$E$9:$E$93)+63.1579*EXP(-0.19*BZ$58))/(Fperm_SI_Woolf2021!$E$9:$E$93-BZ$58))*(BZ$58-Fperm_SI_Woolf2021!$E$9:$E$93)/10))),Fperm_SI_Woolf2021!$D$9:$D$93)*BZ$57+INTERCEPT(Fperm_SI_Woolf2021!$F$9:$F$93*EXP(-Fperm_SI_Woolf2021!$I$9:$I$93*$C154*IF(BZ$58=Fperm_SI_Woolf2021!$E$9:$E$93,1,EXP(LN((1.1*(Fperm_SI_Woolf2021!$E$9:$E$93-BZ$58)-63.1579*EXP(-0.19*Fperm_SI_Woolf2021!$E$9:$E$93)+63.1579*EXP(-0.19*BZ$58))/(Fperm_SI_Woolf2021!$E$9:$E$93-BZ$58))*(BZ$58-Fperm_SI_Woolf2021!$E$9:$E$93)/10))) + Fperm_SI_Woolf2021!$G$9:$G$93*EXP(-Fperm_SI_Woolf2021!$J$9:$J$93*$C154*IF(BZ$58=Fperm_SI_Woolf2021!$E$9:$E$93,1,EXP(LN((1.1*(Fperm_SI_Woolf2021!$E$9:$E$93-BZ$58)-63.1579*EXP(-0.19*Fperm_SI_Woolf2021!$E$9:$E$93)+63.1579*EXP(-0.19*BZ$58))/(Fperm_SI_Woolf2021!$E$9:$E$93-BZ$58))*(BZ$58-Fperm_SI_Woolf2021!$E$9:$E$93)/10))) + Fperm_SI_Woolf2021!$H$9:$H$93*EXP(-Fperm_SI_Woolf2021!$K$9:$K$93*$C154*IF(BZ$58=Fperm_SI_Woolf2021!$E$9:$E$93,1,EXP(LN((1.1*(Fperm_SI_Woolf2021!$E$9:$E$93-BZ$58)-63.1579*EXP(-0.19*Fperm_SI_Woolf2021!$E$9:$E$93)+63.1579*EXP(-0.19*BZ$58))/(Fperm_SI_Woolf2021!$E$9:$E$93-BZ$58))*(BZ$58-Fperm_SI_Woolf2021!$E$9:$E$93)/10))),Fperm_SI_Woolf2021!$D$9:$D$93))</f>
        <v>7.0803064677407823E-2</v>
      </c>
    </row>
    <row r="155" spans="3:78" x14ac:dyDescent="0.2">
      <c r="C155" s="48">
        <v>950</v>
      </c>
      <c r="D155" s="51" cm="1">
        <f t="array" ref="D155">MIN(1,SLOPE(Fperm_SI_Woolf2021!$F$9:$F$93*EXP(-Fperm_SI_Woolf2021!$I$9:$I$93*$C155*IF(D$58=Fperm_SI_Woolf2021!$E$9:$E$93,1,EXP(LN((1.1*(Fperm_SI_Woolf2021!$E$9:$E$93-D$58)-63.1579*EXP(-0.19*Fperm_SI_Woolf2021!$E$9:$E$93)+63.1579*EXP(-0.19*D$58))/(Fperm_SI_Woolf2021!$E$9:$E$93-D$58))*(D$58-Fperm_SI_Woolf2021!$E$9:$E$93)/10))) + Fperm_SI_Woolf2021!$G$9:$G$93*EXP(-Fperm_SI_Woolf2021!$J$9:$J$93*$C155*IF(D$58=Fperm_SI_Woolf2021!$E$9:$E$93,1,EXP(LN((1.1*(Fperm_SI_Woolf2021!$E$9:$E$93-D$58)-63.1579*EXP(-0.19*Fperm_SI_Woolf2021!$E$9:$E$93)+63.1579*EXP(-0.19*D$58))/(Fperm_SI_Woolf2021!$E$9:$E$93-D$58))*(D$58-Fperm_SI_Woolf2021!$E$9:$E$93)/10))) + Fperm_SI_Woolf2021!$H$9:$H$93*EXP(-Fperm_SI_Woolf2021!$K$9:$K$93*$C155*IF(D$58=Fperm_SI_Woolf2021!$E$9:$E$93,1,EXP(LN((1.1*(Fperm_SI_Woolf2021!$E$9:$E$93-D$58)-63.1579*EXP(-0.19*Fperm_SI_Woolf2021!$E$9:$E$93)+63.1579*EXP(-0.19*D$58))/(Fperm_SI_Woolf2021!$E$9:$E$93-D$58))*(D$58-Fperm_SI_Woolf2021!$E$9:$E$93)/10))),Fperm_SI_Woolf2021!$D$9:$D$93)*D$57+INTERCEPT(Fperm_SI_Woolf2021!$F$9:$F$93*EXP(-Fperm_SI_Woolf2021!$I$9:$I$93*$C155*IF(D$58=Fperm_SI_Woolf2021!$E$9:$E$93,1,EXP(LN((1.1*(Fperm_SI_Woolf2021!$E$9:$E$93-D$58)-63.1579*EXP(-0.19*Fperm_SI_Woolf2021!$E$9:$E$93)+63.1579*EXP(-0.19*D$58))/(Fperm_SI_Woolf2021!$E$9:$E$93-D$58))*(D$58-Fperm_SI_Woolf2021!$E$9:$E$93)/10))) + Fperm_SI_Woolf2021!$G$9:$G$93*EXP(-Fperm_SI_Woolf2021!$J$9:$J$93*$C155*IF(D$58=Fperm_SI_Woolf2021!$E$9:$E$93,1,EXP(LN((1.1*(Fperm_SI_Woolf2021!$E$9:$E$93-D$58)-63.1579*EXP(-0.19*Fperm_SI_Woolf2021!$E$9:$E$93)+63.1579*EXP(-0.19*D$58))/(Fperm_SI_Woolf2021!$E$9:$E$93-D$58))*(D$58-Fperm_SI_Woolf2021!$E$9:$E$93)/10))) + Fperm_SI_Woolf2021!$H$9:$H$93*EXP(-Fperm_SI_Woolf2021!$K$9:$K$93*$C155*IF(D$58=Fperm_SI_Woolf2021!$E$9:$E$93,1,EXP(LN((1.1*(Fperm_SI_Woolf2021!$E$9:$E$93-D$58)-63.1579*EXP(-0.19*Fperm_SI_Woolf2021!$E$9:$E$93)+63.1579*EXP(-0.19*D$58))/(Fperm_SI_Woolf2021!$E$9:$E$93-D$58))*(D$58-Fperm_SI_Woolf2021!$E$9:$E$93)/10))),Fperm_SI_Woolf2021!$D$9:$D$93))</f>
        <v>0.78965776041106572</v>
      </c>
      <c r="E155" s="51" cm="1">
        <f t="array" ref="E155">MIN(1,SLOPE(Fperm_SI_Woolf2021!$F$9:$F$93*EXP(-Fperm_SI_Woolf2021!$I$9:$I$93*$C155*IF(E$58=Fperm_SI_Woolf2021!$E$9:$E$93,1,EXP(LN((1.1*(Fperm_SI_Woolf2021!$E$9:$E$93-E$58)-63.1579*EXP(-0.19*Fperm_SI_Woolf2021!$E$9:$E$93)+63.1579*EXP(-0.19*E$58))/(Fperm_SI_Woolf2021!$E$9:$E$93-E$58))*(E$58-Fperm_SI_Woolf2021!$E$9:$E$93)/10))) + Fperm_SI_Woolf2021!$G$9:$G$93*EXP(-Fperm_SI_Woolf2021!$J$9:$J$93*$C155*IF(E$58=Fperm_SI_Woolf2021!$E$9:$E$93,1,EXP(LN((1.1*(Fperm_SI_Woolf2021!$E$9:$E$93-E$58)-63.1579*EXP(-0.19*Fperm_SI_Woolf2021!$E$9:$E$93)+63.1579*EXP(-0.19*E$58))/(Fperm_SI_Woolf2021!$E$9:$E$93-E$58))*(E$58-Fperm_SI_Woolf2021!$E$9:$E$93)/10))) + Fperm_SI_Woolf2021!$H$9:$H$93*EXP(-Fperm_SI_Woolf2021!$K$9:$K$93*$C155*IF(E$58=Fperm_SI_Woolf2021!$E$9:$E$93,1,EXP(LN((1.1*(Fperm_SI_Woolf2021!$E$9:$E$93-E$58)-63.1579*EXP(-0.19*Fperm_SI_Woolf2021!$E$9:$E$93)+63.1579*EXP(-0.19*E$58))/(Fperm_SI_Woolf2021!$E$9:$E$93-E$58))*(E$58-Fperm_SI_Woolf2021!$E$9:$E$93)/10))),Fperm_SI_Woolf2021!$D$9:$D$93)*E$57+INTERCEPT(Fperm_SI_Woolf2021!$F$9:$F$93*EXP(-Fperm_SI_Woolf2021!$I$9:$I$93*$C155*IF(E$58=Fperm_SI_Woolf2021!$E$9:$E$93,1,EXP(LN((1.1*(Fperm_SI_Woolf2021!$E$9:$E$93-E$58)-63.1579*EXP(-0.19*Fperm_SI_Woolf2021!$E$9:$E$93)+63.1579*EXP(-0.19*E$58))/(Fperm_SI_Woolf2021!$E$9:$E$93-E$58))*(E$58-Fperm_SI_Woolf2021!$E$9:$E$93)/10))) + Fperm_SI_Woolf2021!$G$9:$G$93*EXP(-Fperm_SI_Woolf2021!$J$9:$J$93*$C155*IF(E$58=Fperm_SI_Woolf2021!$E$9:$E$93,1,EXP(LN((1.1*(Fperm_SI_Woolf2021!$E$9:$E$93-E$58)-63.1579*EXP(-0.19*Fperm_SI_Woolf2021!$E$9:$E$93)+63.1579*EXP(-0.19*E$58))/(Fperm_SI_Woolf2021!$E$9:$E$93-E$58))*(E$58-Fperm_SI_Woolf2021!$E$9:$E$93)/10))) + Fperm_SI_Woolf2021!$H$9:$H$93*EXP(-Fperm_SI_Woolf2021!$K$9:$K$93*$C155*IF(E$58=Fperm_SI_Woolf2021!$E$9:$E$93,1,EXP(LN((1.1*(Fperm_SI_Woolf2021!$E$9:$E$93-E$58)-63.1579*EXP(-0.19*Fperm_SI_Woolf2021!$E$9:$E$93)+63.1579*EXP(-0.19*E$58))/(Fperm_SI_Woolf2021!$E$9:$E$93-E$58))*(E$58-Fperm_SI_Woolf2021!$E$9:$E$93)/10))),Fperm_SI_Woolf2021!$D$9:$D$93))</f>
        <v>0.75835227907521974</v>
      </c>
      <c r="F155" s="51" cm="1">
        <f t="array" ref="F155">MIN(1,SLOPE(Fperm_SI_Woolf2021!$F$9:$F$93*EXP(-Fperm_SI_Woolf2021!$I$9:$I$93*$C155*IF(F$58=Fperm_SI_Woolf2021!$E$9:$E$93,1,EXP(LN((1.1*(Fperm_SI_Woolf2021!$E$9:$E$93-F$58)-63.1579*EXP(-0.19*Fperm_SI_Woolf2021!$E$9:$E$93)+63.1579*EXP(-0.19*F$58))/(Fperm_SI_Woolf2021!$E$9:$E$93-F$58))*(F$58-Fperm_SI_Woolf2021!$E$9:$E$93)/10))) + Fperm_SI_Woolf2021!$G$9:$G$93*EXP(-Fperm_SI_Woolf2021!$J$9:$J$93*$C155*IF(F$58=Fperm_SI_Woolf2021!$E$9:$E$93,1,EXP(LN((1.1*(Fperm_SI_Woolf2021!$E$9:$E$93-F$58)-63.1579*EXP(-0.19*Fperm_SI_Woolf2021!$E$9:$E$93)+63.1579*EXP(-0.19*F$58))/(Fperm_SI_Woolf2021!$E$9:$E$93-F$58))*(F$58-Fperm_SI_Woolf2021!$E$9:$E$93)/10))) + Fperm_SI_Woolf2021!$H$9:$H$93*EXP(-Fperm_SI_Woolf2021!$K$9:$K$93*$C155*IF(F$58=Fperm_SI_Woolf2021!$E$9:$E$93,1,EXP(LN((1.1*(Fperm_SI_Woolf2021!$E$9:$E$93-F$58)-63.1579*EXP(-0.19*Fperm_SI_Woolf2021!$E$9:$E$93)+63.1579*EXP(-0.19*F$58))/(Fperm_SI_Woolf2021!$E$9:$E$93-F$58))*(F$58-Fperm_SI_Woolf2021!$E$9:$E$93)/10))),Fperm_SI_Woolf2021!$D$9:$D$93)*F$57+INTERCEPT(Fperm_SI_Woolf2021!$F$9:$F$93*EXP(-Fperm_SI_Woolf2021!$I$9:$I$93*$C155*IF(F$58=Fperm_SI_Woolf2021!$E$9:$E$93,1,EXP(LN((1.1*(Fperm_SI_Woolf2021!$E$9:$E$93-F$58)-63.1579*EXP(-0.19*Fperm_SI_Woolf2021!$E$9:$E$93)+63.1579*EXP(-0.19*F$58))/(Fperm_SI_Woolf2021!$E$9:$E$93-F$58))*(F$58-Fperm_SI_Woolf2021!$E$9:$E$93)/10))) + Fperm_SI_Woolf2021!$G$9:$G$93*EXP(-Fperm_SI_Woolf2021!$J$9:$J$93*$C155*IF(F$58=Fperm_SI_Woolf2021!$E$9:$E$93,1,EXP(LN((1.1*(Fperm_SI_Woolf2021!$E$9:$E$93-F$58)-63.1579*EXP(-0.19*Fperm_SI_Woolf2021!$E$9:$E$93)+63.1579*EXP(-0.19*F$58))/(Fperm_SI_Woolf2021!$E$9:$E$93-F$58))*(F$58-Fperm_SI_Woolf2021!$E$9:$E$93)/10))) + Fperm_SI_Woolf2021!$H$9:$H$93*EXP(-Fperm_SI_Woolf2021!$K$9:$K$93*$C155*IF(F$58=Fperm_SI_Woolf2021!$E$9:$E$93,1,EXP(LN((1.1*(Fperm_SI_Woolf2021!$E$9:$E$93-F$58)-63.1579*EXP(-0.19*Fperm_SI_Woolf2021!$E$9:$E$93)+63.1579*EXP(-0.19*F$58))/(Fperm_SI_Woolf2021!$E$9:$E$93-F$58))*(F$58-Fperm_SI_Woolf2021!$E$9:$E$93)/10))),Fperm_SI_Woolf2021!$D$9:$D$93))</f>
        <v>0.72704679773937375</v>
      </c>
      <c r="G155" s="51" cm="1">
        <f t="array" ref="G155">MIN(1,SLOPE(Fperm_SI_Woolf2021!$F$9:$F$93*EXP(-Fperm_SI_Woolf2021!$I$9:$I$93*$C155*IF(G$58=Fperm_SI_Woolf2021!$E$9:$E$93,1,EXP(LN((1.1*(Fperm_SI_Woolf2021!$E$9:$E$93-G$58)-63.1579*EXP(-0.19*Fperm_SI_Woolf2021!$E$9:$E$93)+63.1579*EXP(-0.19*G$58))/(Fperm_SI_Woolf2021!$E$9:$E$93-G$58))*(G$58-Fperm_SI_Woolf2021!$E$9:$E$93)/10))) + Fperm_SI_Woolf2021!$G$9:$G$93*EXP(-Fperm_SI_Woolf2021!$J$9:$J$93*$C155*IF(G$58=Fperm_SI_Woolf2021!$E$9:$E$93,1,EXP(LN((1.1*(Fperm_SI_Woolf2021!$E$9:$E$93-G$58)-63.1579*EXP(-0.19*Fperm_SI_Woolf2021!$E$9:$E$93)+63.1579*EXP(-0.19*G$58))/(Fperm_SI_Woolf2021!$E$9:$E$93-G$58))*(G$58-Fperm_SI_Woolf2021!$E$9:$E$93)/10))) + Fperm_SI_Woolf2021!$H$9:$H$93*EXP(-Fperm_SI_Woolf2021!$K$9:$K$93*$C155*IF(G$58=Fperm_SI_Woolf2021!$E$9:$E$93,1,EXP(LN((1.1*(Fperm_SI_Woolf2021!$E$9:$E$93-G$58)-63.1579*EXP(-0.19*Fperm_SI_Woolf2021!$E$9:$E$93)+63.1579*EXP(-0.19*G$58))/(Fperm_SI_Woolf2021!$E$9:$E$93-G$58))*(G$58-Fperm_SI_Woolf2021!$E$9:$E$93)/10))),Fperm_SI_Woolf2021!$D$9:$D$93)*G$57+INTERCEPT(Fperm_SI_Woolf2021!$F$9:$F$93*EXP(-Fperm_SI_Woolf2021!$I$9:$I$93*$C155*IF(G$58=Fperm_SI_Woolf2021!$E$9:$E$93,1,EXP(LN((1.1*(Fperm_SI_Woolf2021!$E$9:$E$93-G$58)-63.1579*EXP(-0.19*Fperm_SI_Woolf2021!$E$9:$E$93)+63.1579*EXP(-0.19*G$58))/(Fperm_SI_Woolf2021!$E$9:$E$93-G$58))*(G$58-Fperm_SI_Woolf2021!$E$9:$E$93)/10))) + Fperm_SI_Woolf2021!$G$9:$G$93*EXP(-Fperm_SI_Woolf2021!$J$9:$J$93*$C155*IF(G$58=Fperm_SI_Woolf2021!$E$9:$E$93,1,EXP(LN((1.1*(Fperm_SI_Woolf2021!$E$9:$E$93-G$58)-63.1579*EXP(-0.19*Fperm_SI_Woolf2021!$E$9:$E$93)+63.1579*EXP(-0.19*G$58))/(Fperm_SI_Woolf2021!$E$9:$E$93-G$58))*(G$58-Fperm_SI_Woolf2021!$E$9:$E$93)/10))) + Fperm_SI_Woolf2021!$H$9:$H$93*EXP(-Fperm_SI_Woolf2021!$K$9:$K$93*$C155*IF(G$58=Fperm_SI_Woolf2021!$E$9:$E$93,1,EXP(LN((1.1*(Fperm_SI_Woolf2021!$E$9:$E$93-G$58)-63.1579*EXP(-0.19*Fperm_SI_Woolf2021!$E$9:$E$93)+63.1579*EXP(-0.19*G$58))/(Fperm_SI_Woolf2021!$E$9:$E$93-G$58))*(G$58-Fperm_SI_Woolf2021!$E$9:$E$93)/10))),Fperm_SI_Woolf2021!$D$9:$D$93))</f>
        <v>0.69574131640352777</v>
      </c>
      <c r="H155" s="51" cm="1">
        <f t="array" ref="H155">MIN(1,SLOPE(Fperm_SI_Woolf2021!$F$9:$F$93*EXP(-Fperm_SI_Woolf2021!$I$9:$I$93*$C155*IF(H$58=Fperm_SI_Woolf2021!$E$9:$E$93,1,EXP(LN((1.1*(Fperm_SI_Woolf2021!$E$9:$E$93-H$58)-63.1579*EXP(-0.19*Fperm_SI_Woolf2021!$E$9:$E$93)+63.1579*EXP(-0.19*H$58))/(Fperm_SI_Woolf2021!$E$9:$E$93-H$58))*(H$58-Fperm_SI_Woolf2021!$E$9:$E$93)/10))) + Fperm_SI_Woolf2021!$G$9:$G$93*EXP(-Fperm_SI_Woolf2021!$J$9:$J$93*$C155*IF(H$58=Fperm_SI_Woolf2021!$E$9:$E$93,1,EXP(LN((1.1*(Fperm_SI_Woolf2021!$E$9:$E$93-H$58)-63.1579*EXP(-0.19*Fperm_SI_Woolf2021!$E$9:$E$93)+63.1579*EXP(-0.19*H$58))/(Fperm_SI_Woolf2021!$E$9:$E$93-H$58))*(H$58-Fperm_SI_Woolf2021!$E$9:$E$93)/10))) + Fperm_SI_Woolf2021!$H$9:$H$93*EXP(-Fperm_SI_Woolf2021!$K$9:$K$93*$C155*IF(H$58=Fperm_SI_Woolf2021!$E$9:$E$93,1,EXP(LN((1.1*(Fperm_SI_Woolf2021!$E$9:$E$93-H$58)-63.1579*EXP(-0.19*Fperm_SI_Woolf2021!$E$9:$E$93)+63.1579*EXP(-0.19*H$58))/(Fperm_SI_Woolf2021!$E$9:$E$93-H$58))*(H$58-Fperm_SI_Woolf2021!$E$9:$E$93)/10))),Fperm_SI_Woolf2021!$D$9:$D$93)*H$57+INTERCEPT(Fperm_SI_Woolf2021!$F$9:$F$93*EXP(-Fperm_SI_Woolf2021!$I$9:$I$93*$C155*IF(H$58=Fperm_SI_Woolf2021!$E$9:$E$93,1,EXP(LN((1.1*(Fperm_SI_Woolf2021!$E$9:$E$93-H$58)-63.1579*EXP(-0.19*Fperm_SI_Woolf2021!$E$9:$E$93)+63.1579*EXP(-0.19*H$58))/(Fperm_SI_Woolf2021!$E$9:$E$93-H$58))*(H$58-Fperm_SI_Woolf2021!$E$9:$E$93)/10))) + Fperm_SI_Woolf2021!$G$9:$G$93*EXP(-Fperm_SI_Woolf2021!$J$9:$J$93*$C155*IF(H$58=Fperm_SI_Woolf2021!$E$9:$E$93,1,EXP(LN((1.1*(Fperm_SI_Woolf2021!$E$9:$E$93-H$58)-63.1579*EXP(-0.19*Fperm_SI_Woolf2021!$E$9:$E$93)+63.1579*EXP(-0.19*H$58))/(Fperm_SI_Woolf2021!$E$9:$E$93-H$58))*(H$58-Fperm_SI_Woolf2021!$E$9:$E$93)/10))) + Fperm_SI_Woolf2021!$H$9:$H$93*EXP(-Fperm_SI_Woolf2021!$K$9:$K$93*$C155*IF(H$58=Fperm_SI_Woolf2021!$E$9:$E$93,1,EXP(LN((1.1*(Fperm_SI_Woolf2021!$E$9:$E$93-H$58)-63.1579*EXP(-0.19*Fperm_SI_Woolf2021!$E$9:$E$93)+63.1579*EXP(-0.19*H$58))/(Fperm_SI_Woolf2021!$E$9:$E$93-H$58))*(H$58-Fperm_SI_Woolf2021!$E$9:$E$93)/10))),Fperm_SI_Woolf2021!$D$9:$D$93))</f>
        <v>0.66443583506768178</v>
      </c>
      <c r="I155" s="51" cm="1">
        <f t="array" ref="I155">MIN(1,SLOPE(Fperm_SI_Woolf2021!$F$9:$F$93*EXP(-Fperm_SI_Woolf2021!$I$9:$I$93*$C155*IF(I$58=Fperm_SI_Woolf2021!$E$9:$E$93,1,EXP(LN((1.1*(Fperm_SI_Woolf2021!$E$9:$E$93-I$58)-63.1579*EXP(-0.19*Fperm_SI_Woolf2021!$E$9:$E$93)+63.1579*EXP(-0.19*I$58))/(Fperm_SI_Woolf2021!$E$9:$E$93-I$58))*(I$58-Fperm_SI_Woolf2021!$E$9:$E$93)/10))) + Fperm_SI_Woolf2021!$G$9:$G$93*EXP(-Fperm_SI_Woolf2021!$J$9:$J$93*$C155*IF(I$58=Fperm_SI_Woolf2021!$E$9:$E$93,1,EXP(LN((1.1*(Fperm_SI_Woolf2021!$E$9:$E$93-I$58)-63.1579*EXP(-0.19*Fperm_SI_Woolf2021!$E$9:$E$93)+63.1579*EXP(-0.19*I$58))/(Fperm_SI_Woolf2021!$E$9:$E$93-I$58))*(I$58-Fperm_SI_Woolf2021!$E$9:$E$93)/10))) + Fperm_SI_Woolf2021!$H$9:$H$93*EXP(-Fperm_SI_Woolf2021!$K$9:$K$93*$C155*IF(I$58=Fperm_SI_Woolf2021!$E$9:$E$93,1,EXP(LN((1.1*(Fperm_SI_Woolf2021!$E$9:$E$93-I$58)-63.1579*EXP(-0.19*Fperm_SI_Woolf2021!$E$9:$E$93)+63.1579*EXP(-0.19*I$58))/(Fperm_SI_Woolf2021!$E$9:$E$93-I$58))*(I$58-Fperm_SI_Woolf2021!$E$9:$E$93)/10))),Fperm_SI_Woolf2021!$D$9:$D$93)*I$57+INTERCEPT(Fperm_SI_Woolf2021!$F$9:$F$93*EXP(-Fperm_SI_Woolf2021!$I$9:$I$93*$C155*IF(I$58=Fperm_SI_Woolf2021!$E$9:$E$93,1,EXP(LN((1.1*(Fperm_SI_Woolf2021!$E$9:$E$93-I$58)-63.1579*EXP(-0.19*Fperm_SI_Woolf2021!$E$9:$E$93)+63.1579*EXP(-0.19*I$58))/(Fperm_SI_Woolf2021!$E$9:$E$93-I$58))*(I$58-Fperm_SI_Woolf2021!$E$9:$E$93)/10))) + Fperm_SI_Woolf2021!$G$9:$G$93*EXP(-Fperm_SI_Woolf2021!$J$9:$J$93*$C155*IF(I$58=Fperm_SI_Woolf2021!$E$9:$E$93,1,EXP(LN((1.1*(Fperm_SI_Woolf2021!$E$9:$E$93-I$58)-63.1579*EXP(-0.19*Fperm_SI_Woolf2021!$E$9:$E$93)+63.1579*EXP(-0.19*I$58))/(Fperm_SI_Woolf2021!$E$9:$E$93-I$58))*(I$58-Fperm_SI_Woolf2021!$E$9:$E$93)/10))) + Fperm_SI_Woolf2021!$H$9:$H$93*EXP(-Fperm_SI_Woolf2021!$K$9:$K$93*$C155*IF(I$58=Fperm_SI_Woolf2021!$E$9:$E$93,1,EXP(LN((1.1*(Fperm_SI_Woolf2021!$E$9:$E$93-I$58)-63.1579*EXP(-0.19*Fperm_SI_Woolf2021!$E$9:$E$93)+63.1579*EXP(-0.19*I$58))/(Fperm_SI_Woolf2021!$E$9:$E$93-I$58))*(I$58-Fperm_SI_Woolf2021!$E$9:$E$93)/10))),Fperm_SI_Woolf2021!$D$9:$D$93))</f>
        <v>0.63313035373183579</v>
      </c>
      <c r="J155" s="51" cm="1">
        <f t="array" ref="J155">MIN(1,SLOPE(Fperm_SI_Woolf2021!$F$9:$F$93*EXP(-Fperm_SI_Woolf2021!$I$9:$I$93*$C155*IF(J$58=Fperm_SI_Woolf2021!$E$9:$E$93,1,EXP(LN((1.1*(Fperm_SI_Woolf2021!$E$9:$E$93-J$58)-63.1579*EXP(-0.19*Fperm_SI_Woolf2021!$E$9:$E$93)+63.1579*EXP(-0.19*J$58))/(Fperm_SI_Woolf2021!$E$9:$E$93-J$58))*(J$58-Fperm_SI_Woolf2021!$E$9:$E$93)/10))) + Fperm_SI_Woolf2021!$G$9:$G$93*EXP(-Fperm_SI_Woolf2021!$J$9:$J$93*$C155*IF(J$58=Fperm_SI_Woolf2021!$E$9:$E$93,1,EXP(LN((1.1*(Fperm_SI_Woolf2021!$E$9:$E$93-J$58)-63.1579*EXP(-0.19*Fperm_SI_Woolf2021!$E$9:$E$93)+63.1579*EXP(-0.19*J$58))/(Fperm_SI_Woolf2021!$E$9:$E$93-J$58))*(J$58-Fperm_SI_Woolf2021!$E$9:$E$93)/10))) + Fperm_SI_Woolf2021!$H$9:$H$93*EXP(-Fperm_SI_Woolf2021!$K$9:$K$93*$C155*IF(J$58=Fperm_SI_Woolf2021!$E$9:$E$93,1,EXP(LN((1.1*(Fperm_SI_Woolf2021!$E$9:$E$93-J$58)-63.1579*EXP(-0.19*Fperm_SI_Woolf2021!$E$9:$E$93)+63.1579*EXP(-0.19*J$58))/(Fperm_SI_Woolf2021!$E$9:$E$93-J$58))*(J$58-Fperm_SI_Woolf2021!$E$9:$E$93)/10))),Fperm_SI_Woolf2021!$D$9:$D$93)*J$57+INTERCEPT(Fperm_SI_Woolf2021!$F$9:$F$93*EXP(-Fperm_SI_Woolf2021!$I$9:$I$93*$C155*IF(J$58=Fperm_SI_Woolf2021!$E$9:$E$93,1,EXP(LN((1.1*(Fperm_SI_Woolf2021!$E$9:$E$93-J$58)-63.1579*EXP(-0.19*Fperm_SI_Woolf2021!$E$9:$E$93)+63.1579*EXP(-0.19*J$58))/(Fperm_SI_Woolf2021!$E$9:$E$93-J$58))*(J$58-Fperm_SI_Woolf2021!$E$9:$E$93)/10))) + Fperm_SI_Woolf2021!$G$9:$G$93*EXP(-Fperm_SI_Woolf2021!$J$9:$J$93*$C155*IF(J$58=Fperm_SI_Woolf2021!$E$9:$E$93,1,EXP(LN((1.1*(Fperm_SI_Woolf2021!$E$9:$E$93-J$58)-63.1579*EXP(-0.19*Fperm_SI_Woolf2021!$E$9:$E$93)+63.1579*EXP(-0.19*J$58))/(Fperm_SI_Woolf2021!$E$9:$E$93-J$58))*(J$58-Fperm_SI_Woolf2021!$E$9:$E$93)/10))) + Fperm_SI_Woolf2021!$H$9:$H$93*EXP(-Fperm_SI_Woolf2021!$K$9:$K$93*$C155*IF(J$58=Fperm_SI_Woolf2021!$E$9:$E$93,1,EXP(LN((1.1*(Fperm_SI_Woolf2021!$E$9:$E$93-J$58)-63.1579*EXP(-0.19*Fperm_SI_Woolf2021!$E$9:$E$93)+63.1579*EXP(-0.19*J$58))/(Fperm_SI_Woolf2021!$E$9:$E$93-J$58))*(J$58-Fperm_SI_Woolf2021!$E$9:$E$93)/10))),Fperm_SI_Woolf2021!$D$9:$D$93))</f>
        <v>0.60182487239598981</v>
      </c>
      <c r="K155" s="51" cm="1">
        <f t="array" ref="K155">MIN(1,SLOPE(Fperm_SI_Woolf2021!$F$9:$F$93*EXP(-Fperm_SI_Woolf2021!$I$9:$I$93*$C155*IF(K$58=Fperm_SI_Woolf2021!$E$9:$E$93,1,EXP(LN((1.1*(Fperm_SI_Woolf2021!$E$9:$E$93-K$58)-63.1579*EXP(-0.19*Fperm_SI_Woolf2021!$E$9:$E$93)+63.1579*EXP(-0.19*K$58))/(Fperm_SI_Woolf2021!$E$9:$E$93-K$58))*(K$58-Fperm_SI_Woolf2021!$E$9:$E$93)/10))) + Fperm_SI_Woolf2021!$G$9:$G$93*EXP(-Fperm_SI_Woolf2021!$J$9:$J$93*$C155*IF(K$58=Fperm_SI_Woolf2021!$E$9:$E$93,1,EXP(LN((1.1*(Fperm_SI_Woolf2021!$E$9:$E$93-K$58)-63.1579*EXP(-0.19*Fperm_SI_Woolf2021!$E$9:$E$93)+63.1579*EXP(-0.19*K$58))/(Fperm_SI_Woolf2021!$E$9:$E$93-K$58))*(K$58-Fperm_SI_Woolf2021!$E$9:$E$93)/10))) + Fperm_SI_Woolf2021!$H$9:$H$93*EXP(-Fperm_SI_Woolf2021!$K$9:$K$93*$C155*IF(K$58=Fperm_SI_Woolf2021!$E$9:$E$93,1,EXP(LN((1.1*(Fperm_SI_Woolf2021!$E$9:$E$93-K$58)-63.1579*EXP(-0.19*Fperm_SI_Woolf2021!$E$9:$E$93)+63.1579*EXP(-0.19*K$58))/(Fperm_SI_Woolf2021!$E$9:$E$93-K$58))*(K$58-Fperm_SI_Woolf2021!$E$9:$E$93)/10))),Fperm_SI_Woolf2021!$D$9:$D$93)*K$57+INTERCEPT(Fperm_SI_Woolf2021!$F$9:$F$93*EXP(-Fperm_SI_Woolf2021!$I$9:$I$93*$C155*IF(K$58=Fperm_SI_Woolf2021!$E$9:$E$93,1,EXP(LN((1.1*(Fperm_SI_Woolf2021!$E$9:$E$93-K$58)-63.1579*EXP(-0.19*Fperm_SI_Woolf2021!$E$9:$E$93)+63.1579*EXP(-0.19*K$58))/(Fperm_SI_Woolf2021!$E$9:$E$93-K$58))*(K$58-Fperm_SI_Woolf2021!$E$9:$E$93)/10))) + Fperm_SI_Woolf2021!$G$9:$G$93*EXP(-Fperm_SI_Woolf2021!$J$9:$J$93*$C155*IF(K$58=Fperm_SI_Woolf2021!$E$9:$E$93,1,EXP(LN((1.1*(Fperm_SI_Woolf2021!$E$9:$E$93-K$58)-63.1579*EXP(-0.19*Fperm_SI_Woolf2021!$E$9:$E$93)+63.1579*EXP(-0.19*K$58))/(Fperm_SI_Woolf2021!$E$9:$E$93-K$58))*(K$58-Fperm_SI_Woolf2021!$E$9:$E$93)/10))) + Fperm_SI_Woolf2021!$H$9:$H$93*EXP(-Fperm_SI_Woolf2021!$K$9:$K$93*$C155*IF(K$58=Fperm_SI_Woolf2021!$E$9:$E$93,1,EXP(LN((1.1*(Fperm_SI_Woolf2021!$E$9:$E$93-K$58)-63.1579*EXP(-0.19*Fperm_SI_Woolf2021!$E$9:$E$93)+63.1579*EXP(-0.19*K$58))/(Fperm_SI_Woolf2021!$E$9:$E$93-K$58))*(K$58-Fperm_SI_Woolf2021!$E$9:$E$93)/10))),Fperm_SI_Woolf2021!$D$9:$D$93))</f>
        <v>0.57051939106014382</v>
      </c>
      <c r="L155" s="51" cm="1">
        <f t="array" ref="L155">MIN(1,SLOPE(Fperm_SI_Woolf2021!$F$9:$F$93*EXP(-Fperm_SI_Woolf2021!$I$9:$I$93*$C155*IF(L$58=Fperm_SI_Woolf2021!$E$9:$E$93,1,EXP(LN((1.1*(Fperm_SI_Woolf2021!$E$9:$E$93-L$58)-63.1579*EXP(-0.19*Fperm_SI_Woolf2021!$E$9:$E$93)+63.1579*EXP(-0.19*L$58))/(Fperm_SI_Woolf2021!$E$9:$E$93-L$58))*(L$58-Fperm_SI_Woolf2021!$E$9:$E$93)/10))) + Fperm_SI_Woolf2021!$G$9:$G$93*EXP(-Fperm_SI_Woolf2021!$J$9:$J$93*$C155*IF(L$58=Fperm_SI_Woolf2021!$E$9:$E$93,1,EXP(LN((1.1*(Fperm_SI_Woolf2021!$E$9:$E$93-L$58)-63.1579*EXP(-0.19*Fperm_SI_Woolf2021!$E$9:$E$93)+63.1579*EXP(-0.19*L$58))/(Fperm_SI_Woolf2021!$E$9:$E$93-L$58))*(L$58-Fperm_SI_Woolf2021!$E$9:$E$93)/10))) + Fperm_SI_Woolf2021!$H$9:$H$93*EXP(-Fperm_SI_Woolf2021!$K$9:$K$93*$C155*IF(L$58=Fperm_SI_Woolf2021!$E$9:$E$93,1,EXP(LN((1.1*(Fperm_SI_Woolf2021!$E$9:$E$93-L$58)-63.1579*EXP(-0.19*Fperm_SI_Woolf2021!$E$9:$E$93)+63.1579*EXP(-0.19*L$58))/(Fperm_SI_Woolf2021!$E$9:$E$93-L$58))*(L$58-Fperm_SI_Woolf2021!$E$9:$E$93)/10))),Fperm_SI_Woolf2021!$D$9:$D$93)*L$57+INTERCEPT(Fperm_SI_Woolf2021!$F$9:$F$93*EXP(-Fperm_SI_Woolf2021!$I$9:$I$93*$C155*IF(L$58=Fperm_SI_Woolf2021!$E$9:$E$93,1,EXP(LN((1.1*(Fperm_SI_Woolf2021!$E$9:$E$93-L$58)-63.1579*EXP(-0.19*Fperm_SI_Woolf2021!$E$9:$E$93)+63.1579*EXP(-0.19*L$58))/(Fperm_SI_Woolf2021!$E$9:$E$93-L$58))*(L$58-Fperm_SI_Woolf2021!$E$9:$E$93)/10))) + Fperm_SI_Woolf2021!$G$9:$G$93*EXP(-Fperm_SI_Woolf2021!$J$9:$J$93*$C155*IF(L$58=Fperm_SI_Woolf2021!$E$9:$E$93,1,EXP(LN((1.1*(Fperm_SI_Woolf2021!$E$9:$E$93-L$58)-63.1579*EXP(-0.19*Fperm_SI_Woolf2021!$E$9:$E$93)+63.1579*EXP(-0.19*L$58))/(Fperm_SI_Woolf2021!$E$9:$E$93-L$58))*(L$58-Fperm_SI_Woolf2021!$E$9:$E$93)/10))) + Fperm_SI_Woolf2021!$H$9:$H$93*EXP(-Fperm_SI_Woolf2021!$K$9:$K$93*$C155*IF(L$58=Fperm_SI_Woolf2021!$E$9:$E$93,1,EXP(LN((1.1*(Fperm_SI_Woolf2021!$E$9:$E$93-L$58)-63.1579*EXP(-0.19*Fperm_SI_Woolf2021!$E$9:$E$93)+63.1579*EXP(-0.19*L$58))/(Fperm_SI_Woolf2021!$E$9:$E$93-L$58))*(L$58-Fperm_SI_Woolf2021!$E$9:$E$93)/10))),Fperm_SI_Woolf2021!$D$9:$D$93))</f>
        <v>0.53921390972429784</v>
      </c>
      <c r="M155" s="51" cm="1">
        <f t="array" ref="M155">MIN(1,SLOPE(Fperm_SI_Woolf2021!$F$9:$F$93*EXP(-Fperm_SI_Woolf2021!$I$9:$I$93*$C155*IF(M$58=Fperm_SI_Woolf2021!$E$9:$E$93,1,EXP(LN((1.1*(Fperm_SI_Woolf2021!$E$9:$E$93-M$58)-63.1579*EXP(-0.19*Fperm_SI_Woolf2021!$E$9:$E$93)+63.1579*EXP(-0.19*M$58))/(Fperm_SI_Woolf2021!$E$9:$E$93-M$58))*(M$58-Fperm_SI_Woolf2021!$E$9:$E$93)/10))) + Fperm_SI_Woolf2021!$G$9:$G$93*EXP(-Fperm_SI_Woolf2021!$J$9:$J$93*$C155*IF(M$58=Fperm_SI_Woolf2021!$E$9:$E$93,1,EXP(LN((1.1*(Fperm_SI_Woolf2021!$E$9:$E$93-M$58)-63.1579*EXP(-0.19*Fperm_SI_Woolf2021!$E$9:$E$93)+63.1579*EXP(-0.19*M$58))/(Fperm_SI_Woolf2021!$E$9:$E$93-M$58))*(M$58-Fperm_SI_Woolf2021!$E$9:$E$93)/10))) + Fperm_SI_Woolf2021!$H$9:$H$93*EXP(-Fperm_SI_Woolf2021!$K$9:$K$93*$C155*IF(M$58=Fperm_SI_Woolf2021!$E$9:$E$93,1,EXP(LN((1.1*(Fperm_SI_Woolf2021!$E$9:$E$93-M$58)-63.1579*EXP(-0.19*Fperm_SI_Woolf2021!$E$9:$E$93)+63.1579*EXP(-0.19*M$58))/(Fperm_SI_Woolf2021!$E$9:$E$93-M$58))*(M$58-Fperm_SI_Woolf2021!$E$9:$E$93)/10))),Fperm_SI_Woolf2021!$D$9:$D$93)*M$57+INTERCEPT(Fperm_SI_Woolf2021!$F$9:$F$93*EXP(-Fperm_SI_Woolf2021!$I$9:$I$93*$C155*IF(M$58=Fperm_SI_Woolf2021!$E$9:$E$93,1,EXP(LN((1.1*(Fperm_SI_Woolf2021!$E$9:$E$93-M$58)-63.1579*EXP(-0.19*Fperm_SI_Woolf2021!$E$9:$E$93)+63.1579*EXP(-0.19*M$58))/(Fperm_SI_Woolf2021!$E$9:$E$93-M$58))*(M$58-Fperm_SI_Woolf2021!$E$9:$E$93)/10))) + Fperm_SI_Woolf2021!$G$9:$G$93*EXP(-Fperm_SI_Woolf2021!$J$9:$J$93*$C155*IF(M$58=Fperm_SI_Woolf2021!$E$9:$E$93,1,EXP(LN((1.1*(Fperm_SI_Woolf2021!$E$9:$E$93-M$58)-63.1579*EXP(-0.19*Fperm_SI_Woolf2021!$E$9:$E$93)+63.1579*EXP(-0.19*M$58))/(Fperm_SI_Woolf2021!$E$9:$E$93-M$58))*(M$58-Fperm_SI_Woolf2021!$E$9:$E$93)/10))) + Fperm_SI_Woolf2021!$H$9:$H$93*EXP(-Fperm_SI_Woolf2021!$K$9:$K$93*$C155*IF(M$58=Fperm_SI_Woolf2021!$E$9:$E$93,1,EXP(LN((1.1*(Fperm_SI_Woolf2021!$E$9:$E$93-M$58)-63.1579*EXP(-0.19*Fperm_SI_Woolf2021!$E$9:$E$93)+63.1579*EXP(-0.19*M$58))/(Fperm_SI_Woolf2021!$E$9:$E$93-M$58))*(M$58-Fperm_SI_Woolf2021!$E$9:$E$93)/10))),Fperm_SI_Woolf2021!$D$9:$D$93))</f>
        <v>0.50790842838845196</v>
      </c>
      <c r="N155" s="51" cm="1">
        <f t="array" ref="N155">MIN(1,SLOPE(Fperm_SI_Woolf2021!$F$9:$F$93*EXP(-Fperm_SI_Woolf2021!$I$9:$I$93*$C155*IF(N$58=Fperm_SI_Woolf2021!$E$9:$E$93,1,EXP(LN((1.1*(Fperm_SI_Woolf2021!$E$9:$E$93-N$58)-63.1579*EXP(-0.19*Fperm_SI_Woolf2021!$E$9:$E$93)+63.1579*EXP(-0.19*N$58))/(Fperm_SI_Woolf2021!$E$9:$E$93-N$58))*(N$58-Fperm_SI_Woolf2021!$E$9:$E$93)/10))) + Fperm_SI_Woolf2021!$G$9:$G$93*EXP(-Fperm_SI_Woolf2021!$J$9:$J$93*$C155*IF(N$58=Fperm_SI_Woolf2021!$E$9:$E$93,1,EXP(LN((1.1*(Fperm_SI_Woolf2021!$E$9:$E$93-N$58)-63.1579*EXP(-0.19*Fperm_SI_Woolf2021!$E$9:$E$93)+63.1579*EXP(-0.19*N$58))/(Fperm_SI_Woolf2021!$E$9:$E$93-N$58))*(N$58-Fperm_SI_Woolf2021!$E$9:$E$93)/10))) + Fperm_SI_Woolf2021!$H$9:$H$93*EXP(-Fperm_SI_Woolf2021!$K$9:$K$93*$C155*IF(N$58=Fperm_SI_Woolf2021!$E$9:$E$93,1,EXP(LN((1.1*(Fperm_SI_Woolf2021!$E$9:$E$93-N$58)-63.1579*EXP(-0.19*Fperm_SI_Woolf2021!$E$9:$E$93)+63.1579*EXP(-0.19*N$58))/(Fperm_SI_Woolf2021!$E$9:$E$93-N$58))*(N$58-Fperm_SI_Woolf2021!$E$9:$E$93)/10))),Fperm_SI_Woolf2021!$D$9:$D$93)*N$57+INTERCEPT(Fperm_SI_Woolf2021!$F$9:$F$93*EXP(-Fperm_SI_Woolf2021!$I$9:$I$93*$C155*IF(N$58=Fperm_SI_Woolf2021!$E$9:$E$93,1,EXP(LN((1.1*(Fperm_SI_Woolf2021!$E$9:$E$93-N$58)-63.1579*EXP(-0.19*Fperm_SI_Woolf2021!$E$9:$E$93)+63.1579*EXP(-0.19*N$58))/(Fperm_SI_Woolf2021!$E$9:$E$93-N$58))*(N$58-Fperm_SI_Woolf2021!$E$9:$E$93)/10))) + Fperm_SI_Woolf2021!$G$9:$G$93*EXP(-Fperm_SI_Woolf2021!$J$9:$J$93*$C155*IF(N$58=Fperm_SI_Woolf2021!$E$9:$E$93,1,EXP(LN((1.1*(Fperm_SI_Woolf2021!$E$9:$E$93-N$58)-63.1579*EXP(-0.19*Fperm_SI_Woolf2021!$E$9:$E$93)+63.1579*EXP(-0.19*N$58))/(Fperm_SI_Woolf2021!$E$9:$E$93-N$58))*(N$58-Fperm_SI_Woolf2021!$E$9:$E$93)/10))) + Fperm_SI_Woolf2021!$H$9:$H$93*EXP(-Fperm_SI_Woolf2021!$K$9:$K$93*$C155*IF(N$58=Fperm_SI_Woolf2021!$E$9:$E$93,1,EXP(LN((1.1*(Fperm_SI_Woolf2021!$E$9:$E$93-N$58)-63.1579*EXP(-0.19*Fperm_SI_Woolf2021!$E$9:$E$93)+63.1579*EXP(-0.19*N$58))/(Fperm_SI_Woolf2021!$E$9:$E$93-N$58))*(N$58-Fperm_SI_Woolf2021!$E$9:$E$93)/10))),Fperm_SI_Woolf2021!$D$9:$D$93))</f>
        <v>0.47660294705260597</v>
      </c>
      <c r="O155" s="51" cm="1">
        <f t="array" ref="O155">MIN(1,SLOPE(Fperm_SI_Woolf2021!$F$9:$F$93*EXP(-Fperm_SI_Woolf2021!$I$9:$I$93*$C155*IF(O$58=Fperm_SI_Woolf2021!$E$9:$E$93,1,EXP(LN((1.1*(Fperm_SI_Woolf2021!$E$9:$E$93-O$58)-63.1579*EXP(-0.19*Fperm_SI_Woolf2021!$E$9:$E$93)+63.1579*EXP(-0.19*O$58))/(Fperm_SI_Woolf2021!$E$9:$E$93-O$58))*(O$58-Fperm_SI_Woolf2021!$E$9:$E$93)/10))) + Fperm_SI_Woolf2021!$G$9:$G$93*EXP(-Fperm_SI_Woolf2021!$J$9:$J$93*$C155*IF(O$58=Fperm_SI_Woolf2021!$E$9:$E$93,1,EXP(LN((1.1*(Fperm_SI_Woolf2021!$E$9:$E$93-O$58)-63.1579*EXP(-0.19*Fperm_SI_Woolf2021!$E$9:$E$93)+63.1579*EXP(-0.19*O$58))/(Fperm_SI_Woolf2021!$E$9:$E$93-O$58))*(O$58-Fperm_SI_Woolf2021!$E$9:$E$93)/10))) + Fperm_SI_Woolf2021!$H$9:$H$93*EXP(-Fperm_SI_Woolf2021!$K$9:$K$93*$C155*IF(O$58=Fperm_SI_Woolf2021!$E$9:$E$93,1,EXP(LN((1.1*(Fperm_SI_Woolf2021!$E$9:$E$93-O$58)-63.1579*EXP(-0.19*Fperm_SI_Woolf2021!$E$9:$E$93)+63.1579*EXP(-0.19*O$58))/(Fperm_SI_Woolf2021!$E$9:$E$93-O$58))*(O$58-Fperm_SI_Woolf2021!$E$9:$E$93)/10))),Fperm_SI_Woolf2021!$D$9:$D$93)*O$57+INTERCEPT(Fperm_SI_Woolf2021!$F$9:$F$93*EXP(-Fperm_SI_Woolf2021!$I$9:$I$93*$C155*IF(O$58=Fperm_SI_Woolf2021!$E$9:$E$93,1,EXP(LN((1.1*(Fperm_SI_Woolf2021!$E$9:$E$93-O$58)-63.1579*EXP(-0.19*Fperm_SI_Woolf2021!$E$9:$E$93)+63.1579*EXP(-0.19*O$58))/(Fperm_SI_Woolf2021!$E$9:$E$93-O$58))*(O$58-Fperm_SI_Woolf2021!$E$9:$E$93)/10))) + Fperm_SI_Woolf2021!$G$9:$G$93*EXP(-Fperm_SI_Woolf2021!$J$9:$J$93*$C155*IF(O$58=Fperm_SI_Woolf2021!$E$9:$E$93,1,EXP(LN((1.1*(Fperm_SI_Woolf2021!$E$9:$E$93-O$58)-63.1579*EXP(-0.19*Fperm_SI_Woolf2021!$E$9:$E$93)+63.1579*EXP(-0.19*O$58))/(Fperm_SI_Woolf2021!$E$9:$E$93-O$58))*(O$58-Fperm_SI_Woolf2021!$E$9:$E$93)/10))) + Fperm_SI_Woolf2021!$H$9:$H$93*EXP(-Fperm_SI_Woolf2021!$K$9:$K$93*$C155*IF(O$58=Fperm_SI_Woolf2021!$E$9:$E$93,1,EXP(LN((1.1*(Fperm_SI_Woolf2021!$E$9:$E$93-O$58)-63.1579*EXP(-0.19*Fperm_SI_Woolf2021!$E$9:$E$93)+63.1579*EXP(-0.19*O$58))/(Fperm_SI_Woolf2021!$E$9:$E$93-O$58))*(O$58-Fperm_SI_Woolf2021!$E$9:$E$93)/10))),Fperm_SI_Woolf2021!$D$9:$D$93))</f>
        <v>0.44529746571675993</v>
      </c>
      <c r="P155" s="51" cm="1">
        <f t="array" ref="P155">MIN(1,SLOPE(Fperm_SI_Woolf2021!$F$9:$F$93*EXP(-Fperm_SI_Woolf2021!$I$9:$I$93*$C155*IF(P$58=Fperm_SI_Woolf2021!$E$9:$E$93,1,EXP(LN((1.1*(Fperm_SI_Woolf2021!$E$9:$E$93-P$58)-63.1579*EXP(-0.19*Fperm_SI_Woolf2021!$E$9:$E$93)+63.1579*EXP(-0.19*P$58))/(Fperm_SI_Woolf2021!$E$9:$E$93-P$58))*(P$58-Fperm_SI_Woolf2021!$E$9:$E$93)/10))) + Fperm_SI_Woolf2021!$G$9:$G$93*EXP(-Fperm_SI_Woolf2021!$J$9:$J$93*$C155*IF(P$58=Fperm_SI_Woolf2021!$E$9:$E$93,1,EXP(LN((1.1*(Fperm_SI_Woolf2021!$E$9:$E$93-P$58)-63.1579*EXP(-0.19*Fperm_SI_Woolf2021!$E$9:$E$93)+63.1579*EXP(-0.19*P$58))/(Fperm_SI_Woolf2021!$E$9:$E$93-P$58))*(P$58-Fperm_SI_Woolf2021!$E$9:$E$93)/10))) + Fperm_SI_Woolf2021!$H$9:$H$93*EXP(-Fperm_SI_Woolf2021!$K$9:$K$93*$C155*IF(P$58=Fperm_SI_Woolf2021!$E$9:$E$93,1,EXP(LN((1.1*(Fperm_SI_Woolf2021!$E$9:$E$93-P$58)-63.1579*EXP(-0.19*Fperm_SI_Woolf2021!$E$9:$E$93)+63.1579*EXP(-0.19*P$58))/(Fperm_SI_Woolf2021!$E$9:$E$93-P$58))*(P$58-Fperm_SI_Woolf2021!$E$9:$E$93)/10))),Fperm_SI_Woolf2021!$D$9:$D$93)*P$57+INTERCEPT(Fperm_SI_Woolf2021!$F$9:$F$93*EXP(-Fperm_SI_Woolf2021!$I$9:$I$93*$C155*IF(P$58=Fperm_SI_Woolf2021!$E$9:$E$93,1,EXP(LN((1.1*(Fperm_SI_Woolf2021!$E$9:$E$93-P$58)-63.1579*EXP(-0.19*Fperm_SI_Woolf2021!$E$9:$E$93)+63.1579*EXP(-0.19*P$58))/(Fperm_SI_Woolf2021!$E$9:$E$93-P$58))*(P$58-Fperm_SI_Woolf2021!$E$9:$E$93)/10))) + Fperm_SI_Woolf2021!$G$9:$G$93*EXP(-Fperm_SI_Woolf2021!$J$9:$J$93*$C155*IF(P$58=Fperm_SI_Woolf2021!$E$9:$E$93,1,EXP(LN((1.1*(Fperm_SI_Woolf2021!$E$9:$E$93-P$58)-63.1579*EXP(-0.19*Fperm_SI_Woolf2021!$E$9:$E$93)+63.1579*EXP(-0.19*P$58))/(Fperm_SI_Woolf2021!$E$9:$E$93-P$58))*(P$58-Fperm_SI_Woolf2021!$E$9:$E$93)/10))) + Fperm_SI_Woolf2021!$H$9:$H$93*EXP(-Fperm_SI_Woolf2021!$K$9:$K$93*$C155*IF(P$58=Fperm_SI_Woolf2021!$E$9:$E$93,1,EXP(LN((1.1*(Fperm_SI_Woolf2021!$E$9:$E$93-P$58)-63.1579*EXP(-0.19*Fperm_SI_Woolf2021!$E$9:$E$93)+63.1579*EXP(-0.19*P$58))/(Fperm_SI_Woolf2021!$E$9:$E$93-P$58))*(P$58-Fperm_SI_Woolf2021!$E$9:$E$93)/10))),Fperm_SI_Woolf2021!$D$9:$D$93))</f>
        <v>0.41399198438091395</v>
      </c>
      <c r="Q155" s="51" cm="1">
        <f t="array" ref="Q155">MIN(1,SLOPE(Fperm_SI_Woolf2021!$F$9:$F$93*EXP(-Fperm_SI_Woolf2021!$I$9:$I$93*$C155*IF(Q$58=Fperm_SI_Woolf2021!$E$9:$E$93,1,EXP(LN((1.1*(Fperm_SI_Woolf2021!$E$9:$E$93-Q$58)-63.1579*EXP(-0.19*Fperm_SI_Woolf2021!$E$9:$E$93)+63.1579*EXP(-0.19*Q$58))/(Fperm_SI_Woolf2021!$E$9:$E$93-Q$58))*(Q$58-Fperm_SI_Woolf2021!$E$9:$E$93)/10))) + Fperm_SI_Woolf2021!$G$9:$G$93*EXP(-Fperm_SI_Woolf2021!$J$9:$J$93*$C155*IF(Q$58=Fperm_SI_Woolf2021!$E$9:$E$93,1,EXP(LN((1.1*(Fperm_SI_Woolf2021!$E$9:$E$93-Q$58)-63.1579*EXP(-0.19*Fperm_SI_Woolf2021!$E$9:$E$93)+63.1579*EXP(-0.19*Q$58))/(Fperm_SI_Woolf2021!$E$9:$E$93-Q$58))*(Q$58-Fperm_SI_Woolf2021!$E$9:$E$93)/10))) + Fperm_SI_Woolf2021!$H$9:$H$93*EXP(-Fperm_SI_Woolf2021!$K$9:$K$93*$C155*IF(Q$58=Fperm_SI_Woolf2021!$E$9:$E$93,1,EXP(LN((1.1*(Fperm_SI_Woolf2021!$E$9:$E$93-Q$58)-63.1579*EXP(-0.19*Fperm_SI_Woolf2021!$E$9:$E$93)+63.1579*EXP(-0.19*Q$58))/(Fperm_SI_Woolf2021!$E$9:$E$93-Q$58))*(Q$58-Fperm_SI_Woolf2021!$E$9:$E$93)/10))),Fperm_SI_Woolf2021!$D$9:$D$93)*Q$57+INTERCEPT(Fperm_SI_Woolf2021!$F$9:$F$93*EXP(-Fperm_SI_Woolf2021!$I$9:$I$93*$C155*IF(Q$58=Fperm_SI_Woolf2021!$E$9:$E$93,1,EXP(LN((1.1*(Fperm_SI_Woolf2021!$E$9:$E$93-Q$58)-63.1579*EXP(-0.19*Fperm_SI_Woolf2021!$E$9:$E$93)+63.1579*EXP(-0.19*Q$58))/(Fperm_SI_Woolf2021!$E$9:$E$93-Q$58))*(Q$58-Fperm_SI_Woolf2021!$E$9:$E$93)/10))) + Fperm_SI_Woolf2021!$G$9:$G$93*EXP(-Fperm_SI_Woolf2021!$J$9:$J$93*$C155*IF(Q$58=Fperm_SI_Woolf2021!$E$9:$E$93,1,EXP(LN((1.1*(Fperm_SI_Woolf2021!$E$9:$E$93-Q$58)-63.1579*EXP(-0.19*Fperm_SI_Woolf2021!$E$9:$E$93)+63.1579*EXP(-0.19*Q$58))/(Fperm_SI_Woolf2021!$E$9:$E$93-Q$58))*(Q$58-Fperm_SI_Woolf2021!$E$9:$E$93)/10))) + Fperm_SI_Woolf2021!$H$9:$H$93*EXP(-Fperm_SI_Woolf2021!$K$9:$K$93*$C155*IF(Q$58=Fperm_SI_Woolf2021!$E$9:$E$93,1,EXP(LN((1.1*(Fperm_SI_Woolf2021!$E$9:$E$93-Q$58)-63.1579*EXP(-0.19*Fperm_SI_Woolf2021!$E$9:$E$93)+63.1579*EXP(-0.19*Q$58))/(Fperm_SI_Woolf2021!$E$9:$E$93-Q$58))*(Q$58-Fperm_SI_Woolf2021!$E$9:$E$93)/10))),Fperm_SI_Woolf2021!$D$9:$D$93))</f>
        <v>0.38268650304506796</v>
      </c>
      <c r="R155" s="51" cm="1">
        <f t="array" ref="R155">MIN(1,SLOPE(Fperm_SI_Woolf2021!$F$9:$F$93*EXP(-Fperm_SI_Woolf2021!$I$9:$I$93*$C155*IF(R$58=Fperm_SI_Woolf2021!$E$9:$E$93,1,EXP(LN((1.1*(Fperm_SI_Woolf2021!$E$9:$E$93-R$58)-63.1579*EXP(-0.19*Fperm_SI_Woolf2021!$E$9:$E$93)+63.1579*EXP(-0.19*R$58))/(Fperm_SI_Woolf2021!$E$9:$E$93-R$58))*(R$58-Fperm_SI_Woolf2021!$E$9:$E$93)/10))) + Fperm_SI_Woolf2021!$G$9:$G$93*EXP(-Fperm_SI_Woolf2021!$J$9:$J$93*$C155*IF(R$58=Fperm_SI_Woolf2021!$E$9:$E$93,1,EXP(LN((1.1*(Fperm_SI_Woolf2021!$E$9:$E$93-R$58)-63.1579*EXP(-0.19*Fperm_SI_Woolf2021!$E$9:$E$93)+63.1579*EXP(-0.19*R$58))/(Fperm_SI_Woolf2021!$E$9:$E$93-R$58))*(R$58-Fperm_SI_Woolf2021!$E$9:$E$93)/10))) + Fperm_SI_Woolf2021!$H$9:$H$93*EXP(-Fperm_SI_Woolf2021!$K$9:$K$93*$C155*IF(R$58=Fperm_SI_Woolf2021!$E$9:$E$93,1,EXP(LN((1.1*(Fperm_SI_Woolf2021!$E$9:$E$93-R$58)-63.1579*EXP(-0.19*Fperm_SI_Woolf2021!$E$9:$E$93)+63.1579*EXP(-0.19*R$58))/(Fperm_SI_Woolf2021!$E$9:$E$93-R$58))*(R$58-Fperm_SI_Woolf2021!$E$9:$E$93)/10))),Fperm_SI_Woolf2021!$D$9:$D$93)*R$57+INTERCEPT(Fperm_SI_Woolf2021!$F$9:$F$93*EXP(-Fperm_SI_Woolf2021!$I$9:$I$93*$C155*IF(R$58=Fperm_SI_Woolf2021!$E$9:$E$93,1,EXP(LN((1.1*(Fperm_SI_Woolf2021!$E$9:$E$93-R$58)-63.1579*EXP(-0.19*Fperm_SI_Woolf2021!$E$9:$E$93)+63.1579*EXP(-0.19*R$58))/(Fperm_SI_Woolf2021!$E$9:$E$93-R$58))*(R$58-Fperm_SI_Woolf2021!$E$9:$E$93)/10))) + Fperm_SI_Woolf2021!$G$9:$G$93*EXP(-Fperm_SI_Woolf2021!$J$9:$J$93*$C155*IF(R$58=Fperm_SI_Woolf2021!$E$9:$E$93,1,EXP(LN((1.1*(Fperm_SI_Woolf2021!$E$9:$E$93-R$58)-63.1579*EXP(-0.19*Fperm_SI_Woolf2021!$E$9:$E$93)+63.1579*EXP(-0.19*R$58))/(Fperm_SI_Woolf2021!$E$9:$E$93-R$58))*(R$58-Fperm_SI_Woolf2021!$E$9:$E$93)/10))) + Fperm_SI_Woolf2021!$H$9:$H$93*EXP(-Fperm_SI_Woolf2021!$K$9:$K$93*$C155*IF(R$58=Fperm_SI_Woolf2021!$E$9:$E$93,1,EXP(LN((1.1*(Fperm_SI_Woolf2021!$E$9:$E$93-R$58)-63.1579*EXP(-0.19*Fperm_SI_Woolf2021!$E$9:$E$93)+63.1579*EXP(-0.19*R$58))/(Fperm_SI_Woolf2021!$E$9:$E$93-R$58))*(R$58-Fperm_SI_Woolf2021!$E$9:$E$93)/10))),Fperm_SI_Woolf2021!$D$9:$D$93))</f>
        <v>0.35138102170922192</v>
      </c>
      <c r="S155" s="51" cm="1">
        <f t="array" ref="S155">MIN(1,SLOPE(Fperm_SI_Woolf2021!$F$9:$F$93*EXP(-Fperm_SI_Woolf2021!$I$9:$I$93*$C155*IF(S$58=Fperm_SI_Woolf2021!$E$9:$E$93,1,EXP(LN((1.1*(Fperm_SI_Woolf2021!$E$9:$E$93-S$58)-63.1579*EXP(-0.19*Fperm_SI_Woolf2021!$E$9:$E$93)+63.1579*EXP(-0.19*S$58))/(Fperm_SI_Woolf2021!$E$9:$E$93-S$58))*(S$58-Fperm_SI_Woolf2021!$E$9:$E$93)/10))) + Fperm_SI_Woolf2021!$G$9:$G$93*EXP(-Fperm_SI_Woolf2021!$J$9:$J$93*$C155*IF(S$58=Fperm_SI_Woolf2021!$E$9:$E$93,1,EXP(LN((1.1*(Fperm_SI_Woolf2021!$E$9:$E$93-S$58)-63.1579*EXP(-0.19*Fperm_SI_Woolf2021!$E$9:$E$93)+63.1579*EXP(-0.19*S$58))/(Fperm_SI_Woolf2021!$E$9:$E$93-S$58))*(S$58-Fperm_SI_Woolf2021!$E$9:$E$93)/10))) + Fperm_SI_Woolf2021!$H$9:$H$93*EXP(-Fperm_SI_Woolf2021!$K$9:$K$93*$C155*IF(S$58=Fperm_SI_Woolf2021!$E$9:$E$93,1,EXP(LN((1.1*(Fperm_SI_Woolf2021!$E$9:$E$93-S$58)-63.1579*EXP(-0.19*Fperm_SI_Woolf2021!$E$9:$E$93)+63.1579*EXP(-0.19*S$58))/(Fperm_SI_Woolf2021!$E$9:$E$93-S$58))*(S$58-Fperm_SI_Woolf2021!$E$9:$E$93)/10))),Fperm_SI_Woolf2021!$D$9:$D$93)*S$57+INTERCEPT(Fperm_SI_Woolf2021!$F$9:$F$93*EXP(-Fperm_SI_Woolf2021!$I$9:$I$93*$C155*IF(S$58=Fperm_SI_Woolf2021!$E$9:$E$93,1,EXP(LN((1.1*(Fperm_SI_Woolf2021!$E$9:$E$93-S$58)-63.1579*EXP(-0.19*Fperm_SI_Woolf2021!$E$9:$E$93)+63.1579*EXP(-0.19*S$58))/(Fperm_SI_Woolf2021!$E$9:$E$93-S$58))*(S$58-Fperm_SI_Woolf2021!$E$9:$E$93)/10))) + Fperm_SI_Woolf2021!$G$9:$G$93*EXP(-Fperm_SI_Woolf2021!$J$9:$J$93*$C155*IF(S$58=Fperm_SI_Woolf2021!$E$9:$E$93,1,EXP(LN((1.1*(Fperm_SI_Woolf2021!$E$9:$E$93-S$58)-63.1579*EXP(-0.19*Fperm_SI_Woolf2021!$E$9:$E$93)+63.1579*EXP(-0.19*S$58))/(Fperm_SI_Woolf2021!$E$9:$E$93-S$58))*(S$58-Fperm_SI_Woolf2021!$E$9:$E$93)/10))) + Fperm_SI_Woolf2021!$H$9:$H$93*EXP(-Fperm_SI_Woolf2021!$K$9:$K$93*$C155*IF(S$58=Fperm_SI_Woolf2021!$E$9:$E$93,1,EXP(LN((1.1*(Fperm_SI_Woolf2021!$E$9:$E$93-S$58)-63.1579*EXP(-0.19*Fperm_SI_Woolf2021!$E$9:$E$93)+63.1579*EXP(-0.19*S$58))/(Fperm_SI_Woolf2021!$E$9:$E$93-S$58))*(S$58-Fperm_SI_Woolf2021!$E$9:$E$93)/10))),Fperm_SI_Woolf2021!$D$9:$D$93))</f>
        <v>0.46873483056907517</v>
      </c>
      <c r="T155" s="51" cm="1">
        <f t="array" ref="T155">MIN(1,SLOPE(Fperm_SI_Woolf2021!$F$9:$F$93*EXP(-Fperm_SI_Woolf2021!$I$9:$I$93*$C155*IF(T$58=Fperm_SI_Woolf2021!$E$9:$E$93,1,EXP(LN((1.1*(Fperm_SI_Woolf2021!$E$9:$E$93-T$58)-63.1579*EXP(-0.19*Fperm_SI_Woolf2021!$E$9:$E$93)+63.1579*EXP(-0.19*T$58))/(Fperm_SI_Woolf2021!$E$9:$E$93-T$58))*(T$58-Fperm_SI_Woolf2021!$E$9:$E$93)/10))) + Fperm_SI_Woolf2021!$G$9:$G$93*EXP(-Fperm_SI_Woolf2021!$J$9:$J$93*$C155*IF(T$58=Fperm_SI_Woolf2021!$E$9:$E$93,1,EXP(LN((1.1*(Fperm_SI_Woolf2021!$E$9:$E$93-T$58)-63.1579*EXP(-0.19*Fperm_SI_Woolf2021!$E$9:$E$93)+63.1579*EXP(-0.19*T$58))/(Fperm_SI_Woolf2021!$E$9:$E$93-T$58))*(T$58-Fperm_SI_Woolf2021!$E$9:$E$93)/10))) + Fperm_SI_Woolf2021!$H$9:$H$93*EXP(-Fperm_SI_Woolf2021!$K$9:$K$93*$C155*IF(T$58=Fperm_SI_Woolf2021!$E$9:$E$93,1,EXP(LN((1.1*(Fperm_SI_Woolf2021!$E$9:$E$93-T$58)-63.1579*EXP(-0.19*Fperm_SI_Woolf2021!$E$9:$E$93)+63.1579*EXP(-0.19*T$58))/(Fperm_SI_Woolf2021!$E$9:$E$93-T$58))*(T$58-Fperm_SI_Woolf2021!$E$9:$E$93)/10))),Fperm_SI_Woolf2021!$D$9:$D$93)*T$57+INTERCEPT(Fperm_SI_Woolf2021!$F$9:$F$93*EXP(-Fperm_SI_Woolf2021!$I$9:$I$93*$C155*IF(T$58=Fperm_SI_Woolf2021!$E$9:$E$93,1,EXP(LN((1.1*(Fperm_SI_Woolf2021!$E$9:$E$93-T$58)-63.1579*EXP(-0.19*Fperm_SI_Woolf2021!$E$9:$E$93)+63.1579*EXP(-0.19*T$58))/(Fperm_SI_Woolf2021!$E$9:$E$93-T$58))*(T$58-Fperm_SI_Woolf2021!$E$9:$E$93)/10))) + Fperm_SI_Woolf2021!$G$9:$G$93*EXP(-Fperm_SI_Woolf2021!$J$9:$J$93*$C155*IF(T$58=Fperm_SI_Woolf2021!$E$9:$E$93,1,EXP(LN((1.1*(Fperm_SI_Woolf2021!$E$9:$E$93-T$58)-63.1579*EXP(-0.19*Fperm_SI_Woolf2021!$E$9:$E$93)+63.1579*EXP(-0.19*T$58))/(Fperm_SI_Woolf2021!$E$9:$E$93-T$58))*(T$58-Fperm_SI_Woolf2021!$E$9:$E$93)/10))) + Fperm_SI_Woolf2021!$H$9:$H$93*EXP(-Fperm_SI_Woolf2021!$K$9:$K$93*$C155*IF(T$58=Fperm_SI_Woolf2021!$E$9:$E$93,1,EXP(LN((1.1*(Fperm_SI_Woolf2021!$E$9:$E$93-T$58)-63.1579*EXP(-0.19*Fperm_SI_Woolf2021!$E$9:$E$93)+63.1579*EXP(-0.19*T$58))/(Fperm_SI_Woolf2021!$E$9:$E$93-T$58))*(T$58-Fperm_SI_Woolf2021!$E$9:$E$93)/10))),Fperm_SI_Woolf2021!$D$9:$D$93))</f>
        <v>0.44703812943818955</v>
      </c>
      <c r="U155" s="51" cm="1">
        <f t="array" ref="U155">MIN(1,SLOPE(Fperm_SI_Woolf2021!$F$9:$F$93*EXP(-Fperm_SI_Woolf2021!$I$9:$I$93*$C155*IF(U$58=Fperm_SI_Woolf2021!$E$9:$E$93,1,EXP(LN((1.1*(Fperm_SI_Woolf2021!$E$9:$E$93-U$58)-63.1579*EXP(-0.19*Fperm_SI_Woolf2021!$E$9:$E$93)+63.1579*EXP(-0.19*U$58))/(Fperm_SI_Woolf2021!$E$9:$E$93-U$58))*(U$58-Fperm_SI_Woolf2021!$E$9:$E$93)/10))) + Fperm_SI_Woolf2021!$G$9:$G$93*EXP(-Fperm_SI_Woolf2021!$J$9:$J$93*$C155*IF(U$58=Fperm_SI_Woolf2021!$E$9:$E$93,1,EXP(LN((1.1*(Fperm_SI_Woolf2021!$E$9:$E$93-U$58)-63.1579*EXP(-0.19*Fperm_SI_Woolf2021!$E$9:$E$93)+63.1579*EXP(-0.19*U$58))/(Fperm_SI_Woolf2021!$E$9:$E$93-U$58))*(U$58-Fperm_SI_Woolf2021!$E$9:$E$93)/10))) + Fperm_SI_Woolf2021!$H$9:$H$93*EXP(-Fperm_SI_Woolf2021!$K$9:$K$93*$C155*IF(U$58=Fperm_SI_Woolf2021!$E$9:$E$93,1,EXP(LN((1.1*(Fperm_SI_Woolf2021!$E$9:$E$93-U$58)-63.1579*EXP(-0.19*Fperm_SI_Woolf2021!$E$9:$E$93)+63.1579*EXP(-0.19*U$58))/(Fperm_SI_Woolf2021!$E$9:$E$93-U$58))*(U$58-Fperm_SI_Woolf2021!$E$9:$E$93)/10))),Fperm_SI_Woolf2021!$D$9:$D$93)*U$57+INTERCEPT(Fperm_SI_Woolf2021!$F$9:$F$93*EXP(-Fperm_SI_Woolf2021!$I$9:$I$93*$C155*IF(U$58=Fperm_SI_Woolf2021!$E$9:$E$93,1,EXP(LN((1.1*(Fperm_SI_Woolf2021!$E$9:$E$93-U$58)-63.1579*EXP(-0.19*Fperm_SI_Woolf2021!$E$9:$E$93)+63.1579*EXP(-0.19*U$58))/(Fperm_SI_Woolf2021!$E$9:$E$93-U$58))*(U$58-Fperm_SI_Woolf2021!$E$9:$E$93)/10))) + Fperm_SI_Woolf2021!$G$9:$G$93*EXP(-Fperm_SI_Woolf2021!$J$9:$J$93*$C155*IF(U$58=Fperm_SI_Woolf2021!$E$9:$E$93,1,EXP(LN((1.1*(Fperm_SI_Woolf2021!$E$9:$E$93-U$58)-63.1579*EXP(-0.19*Fperm_SI_Woolf2021!$E$9:$E$93)+63.1579*EXP(-0.19*U$58))/(Fperm_SI_Woolf2021!$E$9:$E$93-U$58))*(U$58-Fperm_SI_Woolf2021!$E$9:$E$93)/10))) + Fperm_SI_Woolf2021!$H$9:$H$93*EXP(-Fperm_SI_Woolf2021!$K$9:$K$93*$C155*IF(U$58=Fperm_SI_Woolf2021!$E$9:$E$93,1,EXP(LN((1.1*(Fperm_SI_Woolf2021!$E$9:$E$93-U$58)-63.1579*EXP(-0.19*Fperm_SI_Woolf2021!$E$9:$E$93)+63.1579*EXP(-0.19*U$58))/(Fperm_SI_Woolf2021!$E$9:$E$93-U$58))*(U$58-Fperm_SI_Woolf2021!$E$9:$E$93)/10))),Fperm_SI_Woolf2021!$D$9:$D$93))</f>
        <v>0.42534142830730393</v>
      </c>
      <c r="V155" s="51" cm="1">
        <f t="array" ref="V155">MIN(1,SLOPE(Fperm_SI_Woolf2021!$F$9:$F$93*EXP(-Fperm_SI_Woolf2021!$I$9:$I$93*$C155*IF(V$58=Fperm_SI_Woolf2021!$E$9:$E$93,1,EXP(LN((1.1*(Fperm_SI_Woolf2021!$E$9:$E$93-V$58)-63.1579*EXP(-0.19*Fperm_SI_Woolf2021!$E$9:$E$93)+63.1579*EXP(-0.19*V$58))/(Fperm_SI_Woolf2021!$E$9:$E$93-V$58))*(V$58-Fperm_SI_Woolf2021!$E$9:$E$93)/10))) + Fperm_SI_Woolf2021!$G$9:$G$93*EXP(-Fperm_SI_Woolf2021!$J$9:$J$93*$C155*IF(V$58=Fperm_SI_Woolf2021!$E$9:$E$93,1,EXP(LN((1.1*(Fperm_SI_Woolf2021!$E$9:$E$93-V$58)-63.1579*EXP(-0.19*Fperm_SI_Woolf2021!$E$9:$E$93)+63.1579*EXP(-0.19*V$58))/(Fperm_SI_Woolf2021!$E$9:$E$93-V$58))*(V$58-Fperm_SI_Woolf2021!$E$9:$E$93)/10))) + Fperm_SI_Woolf2021!$H$9:$H$93*EXP(-Fperm_SI_Woolf2021!$K$9:$K$93*$C155*IF(V$58=Fperm_SI_Woolf2021!$E$9:$E$93,1,EXP(LN((1.1*(Fperm_SI_Woolf2021!$E$9:$E$93-V$58)-63.1579*EXP(-0.19*Fperm_SI_Woolf2021!$E$9:$E$93)+63.1579*EXP(-0.19*V$58))/(Fperm_SI_Woolf2021!$E$9:$E$93-V$58))*(V$58-Fperm_SI_Woolf2021!$E$9:$E$93)/10))),Fperm_SI_Woolf2021!$D$9:$D$93)*V$57+INTERCEPT(Fperm_SI_Woolf2021!$F$9:$F$93*EXP(-Fperm_SI_Woolf2021!$I$9:$I$93*$C155*IF(V$58=Fperm_SI_Woolf2021!$E$9:$E$93,1,EXP(LN((1.1*(Fperm_SI_Woolf2021!$E$9:$E$93-V$58)-63.1579*EXP(-0.19*Fperm_SI_Woolf2021!$E$9:$E$93)+63.1579*EXP(-0.19*V$58))/(Fperm_SI_Woolf2021!$E$9:$E$93-V$58))*(V$58-Fperm_SI_Woolf2021!$E$9:$E$93)/10))) + Fperm_SI_Woolf2021!$G$9:$G$93*EXP(-Fperm_SI_Woolf2021!$J$9:$J$93*$C155*IF(V$58=Fperm_SI_Woolf2021!$E$9:$E$93,1,EXP(LN((1.1*(Fperm_SI_Woolf2021!$E$9:$E$93-V$58)-63.1579*EXP(-0.19*Fperm_SI_Woolf2021!$E$9:$E$93)+63.1579*EXP(-0.19*V$58))/(Fperm_SI_Woolf2021!$E$9:$E$93-V$58))*(V$58-Fperm_SI_Woolf2021!$E$9:$E$93)/10))) + Fperm_SI_Woolf2021!$H$9:$H$93*EXP(-Fperm_SI_Woolf2021!$K$9:$K$93*$C155*IF(V$58=Fperm_SI_Woolf2021!$E$9:$E$93,1,EXP(LN((1.1*(Fperm_SI_Woolf2021!$E$9:$E$93-V$58)-63.1579*EXP(-0.19*Fperm_SI_Woolf2021!$E$9:$E$93)+63.1579*EXP(-0.19*V$58))/(Fperm_SI_Woolf2021!$E$9:$E$93-V$58))*(V$58-Fperm_SI_Woolf2021!$E$9:$E$93)/10))),Fperm_SI_Woolf2021!$D$9:$D$93))</f>
        <v>0.40364472717641831</v>
      </c>
      <c r="W155" s="51" cm="1">
        <f t="array" ref="W155">MIN(1,SLOPE(Fperm_SI_Woolf2021!$F$9:$F$93*EXP(-Fperm_SI_Woolf2021!$I$9:$I$93*$C155*IF(W$58=Fperm_SI_Woolf2021!$E$9:$E$93,1,EXP(LN((1.1*(Fperm_SI_Woolf2021!$E$9:$E$93-W$58)-63.1579*EXP(-0.19*Fperm_SI_Woolf2021!$E$9:$E$93)+63.1579*EXP(-0.19*W$58))/(Fperm_SI_Woolf2021!$E$9:$E$93-W$58))*(W$58-Fperm_SI_Woolf2021!$E$9:$E$93)/10))) + Fperm_SI_Woolf2021!$G$9:$G$93*EXP(-Fperm_SI_Woolf2021!$J$9:$J$93*$C155*IF(W$58=Fperm_SI_Woolf2021!$E$9:$E$93,1,EXP(LN((1.1*(Fperm_SI_Woolf2021!$E$9:$E$93-W$58)-63.1579*EXP(-0.19*Fperm_SI_Woolf2021!$E$9:$E$93)+63.1579*EXP(-0.19*W$58))/(Fperm_SI_Woolf2021!$E$9:$E$93-W$58))*(W$58-Fperm_SI_Woolf2021!$E$9:$E$93)/10))) + Fperm_SI_Woolf2021!$H$9:$H$93*EXP(-Fperm_SI_Woolf2021!$K$9:$K$93*$C155*IF(W$58=Fperm_SI_Woolf2021!$E$9:$E$93,1,EXP(LN((1.1*(Fperm_SI_Woolf2021!$E$9:$E$93-W$58)-63.1579*EXP(-0.19*Fperm_SI_Woolf2021!$E$9:$E$93)+63.1579*EXP(-0.19*W$58))/(Fperm_SI_Woolf2021!$E$9:$E$93-W$58))*(W$58-Fperm_SI_Woolf2021!$E$9:$E$93)/10))),Fperm_SI_Woolf2021!$D$9:$D$93)*W$57+INTERCEPT(Fperm_SI_Woolf2021!$F$9:$F$93*EXP(-Fperm_SI_Woolf2021!$I$9:$I$93*$C155*IF(W$58=Fperm_SI_Woolf2021!$E$9:$E$93,1,EXP(LN((1.1*(Fperm_SI_Woolf2021!$E$9:$E$93-W$58)-63.1579*EXP(-0.19*Fperm_SI_Woolf2021!$E$9:$E$93)+63.1579*EXP(-0.19*W$58))/(Fperm_SI_Woolf2021!$E$9:$E$93-W$58))*(W$58-Fperm_SI_Woolf2021!$E$9:$E$93)/10))) + Fperm_SI_Woolf2021!$G$9:$G$93*EXP(-Fperm_SI_Woolf2021!$J$9:$J$93*$C155*IF(W$58=Fperm_SI_Woolf2021!$E$9:$E$93,1,EXP(LN((1.1*(Fperm_SI_Woolf2021!$E$9:$E$93-W$58)-63.1579*EXP(-0.19*Fperm_SI_Woolf2021!$E$9:$E$93)+63.1579*EXP(-0.19*W$58))/(Fperm_SI_Woolf2021!$E$9:$E$93-W$58))*(W$58-Fperm_SI_Woolf2021!$E$9:$E$93)/10))) + Fperm_SI_Woolf2021!$H$9:$H$93*EXP(-Fperm_SI_Woolf2021!$K$9:$K$93*$C155*IF(W$58=Fperm_SI_Woolf2021!$E$9:$E$93,1,EXP(LN((1.1*(Fperm_SI_Woolf2021!$E$9:$E$93-W$58)-63.1579*EXP(-0.19*Fperm_SI_Woolf2021!$E$9:$E$93)+63.1579*EXP(-0.19*W$58))/(Fperm_SI_Woolf2021!$E$9:$E$93-W$58))*(W$58-Fperm_SI_Woolf2021!$E$9:$E$93)/10))),Fperm_SI_Woolf2021!$D$9:$D$93))</f>
        <v>0.38194802604553274</v>
      </c>
      <c r="X155" s="51" cm="1">
        <f t="array" ref="X155">MIN(1,SLOPE(Fperm_SI_Woolf2021!$F$9:$F$93*EXP(-Fperm_SI_Woolf2021!$I$9:$I$93*$C155*IF(X$58=Fperm_SI_Woolf2021!$E$9:$E$93,1,EXP(LN((1.1*(Fperm_SI_Woolf2021!$E$9:$E$93-X$58)-63.1579*EXP(-0.19*Fperm_SI_Woolf2021!$E$9:$E$93)+63.1579*EXP(-0.19*X$58))/(Fperm_SI_Woolf2021!$E$9:$E$93-X$58))*(X$58-Fperm_SI_Woolf2021!$E$9:$E$93)/10))) + Fperm_SI_Woolf2021!$G$9:$G$93*EXP(-Fperm_SI_Woolf2021!$J$9:$J$93*$C155*IF(X$58=Fperm_SI_Woolf2021!$E$9:$E$93,1,EXP(LN((1.1*(Fperm_SI_Woolf2021!$E$9:$E$93-X$58)-63.1579*EXP(-0.19*Fperm_SI_Woolf2021!$E$9:$E$93)+63.1579*EXP(-0.19*X$58))/(Fperm_SI_Woolf2021!$E$9:$E$93-X$58))*(X$58-Fperm_SI_Woolf2021!$E$9:$E$93)/10))) + Fperm_SI_Woolf2021!$H$9:$H$93*EXP(-Fperm_SI_Woolf2021!$K$9:$K$93*$C155*IF(X$58=Fperm_SI_Woolf2021!$E$9:$E$93,1,EXP(LN((1.1*(Fperm_SI_Woolf2021!$E$9:$E$93-X$58)-63.1579*EXP(-0.19*Fperm_SI_Woolf2021!$E$9:$E$93)+63.1579*EXP(-0.19*X$58))/(Fperm_SI_Woolf2021!$E$9:$E$93-X$58))*(X$58-Fperm_SI_Woolf2021!$E$9:$E$93)/10))),Fperm_SI_Woolf2021!$D$9:$D$93)*X$57+INTERCEPT(Fperm_SI_Woolf2021!$F$9:$F$93*EXP(-Fperm_SI_Woolf2021!$I$9:$I$93*$C155*IF(X$58=Fperm_SI_Woolf2021!$E$9:$E$93,1,EXP(LN((1.1*(Fperm_SI_Woolf2021!$E$9:$E$93-X$58)-63.1579*EXP(-0.19*Fperm_SI_Woolf2021!$E$9:$E$93)+63.1579*EXP(-0.19*X$58))/(Fperm_SI_Woolf2021!$E$9:$E$93-X$58))*(X$58-Fperm_SI_Woolf2021!$E$9:$E$93)/10))) + Fperm_SI_Woolf2021!$G$9:$G$93*EXP(-Fperm_SI_Woolf2021!$J$9:$J$93*$C155*IF(X$58=Fperm_SI_Woolf2021!$E$9:$E$93,1,EXP(LN((1.1*(Fperm_SI_Woolf2021!$E$9:$E$93-X$58)-63.1579*EXP(-0.19*Fperm_SI_Woolf2021!$E$9:$E$93)+63.1579*EXP(-0.19*X$58))/(Fperm_SI_Woolf2021!$E$9:$E$93-X$58))*(X$58-Fperm_SI_Woolf2021!$E$9:$E$93)/10))) + Fperm_SI_Woolf2021!$H$9:$H$93*EXP(-Fperm_SI_Woolf2021!$K$9:$K$93*$C155*IF(X$58=Fperm_SI_Woolf2021!$E$9:$E$93,1,EXP(LN((1.1*(Fperm_SI_Woolf2021!$E$9:$E$93-X$58)-63.1579*EXP(-0.19*Fperm_SI_Woolf2021!$E$9:$E$93)+63.1579*EXP(-0.19*X$58))/(Fperm_SI_Woolf2021!$E$9:$E$93-X$58))*(X$58-Fperm_SI_Woolf2021!$E$9:$E$93)/10))),Fperm_SI_Woolf2021!$D$9:$D$93))</f>
        <v>0.36025132491464712</v>
      </c>
      <c r="Y155" s="51" cm="1">
        <f t="array" ref="Y155">MIN(1,SLOPE(Fperm_SI_Woolf2021!$F$9:$F$93*EXP(-Fperm_SI_Woolf2021!$I$9:$I$93*$C155*IF(Y$58=Fperm_SI_Woolf2021!$E$9:$E$93,1,EXP(LN((1.1*(Fperm_SI_Woolf2021!$E$9:$E$93-Y$58)-63.1579*EXP(-0.19*Fperm_SI_Woolf2021!$E$9:$E$93)+63.1579*EXP(-0.19*Y$58))/(Fperm_SI_Woolf2021!$E$9:$E$93-Y$58))*(Y$58-Fperm_SI_Woolf2021!$E$9:$E$93)/10))) + Fperm_SI_Woolf2021!$G$9:$G$93*EXP(-Fperm_SI_Woolf2021!$J$9:$J$93*$C155*IF(Y$58=Fperm_SI_Woolf2021!$E$9:$E$93,1,EXP(LN((1.1*(Fperm_SI_Woolf2021!$E$9:$E$93-Y$58)-63.1579*EXP(-0.19*Fperm_SI_Woolf2021!$E$9:$E$93)+63.1579*EXP(-0.19*Y$58))/(Fperm_SI_Woolf2021!$E$9:$E$93-Y$58))*(Y$58-Fperm_SI_Woolf2021!$E$9:$E$93)/10))) + Fperm_SI_Woolf2021!$H$9:$H$93*EXP(-Fperm_SI_Woolf2021!$K$9:$K$93*$C155*IF(Y$58=Fperm_SI_Woolf2021!$E$9:$E$93,1,EXP(LN((1.1*(Fperm_SI_Woolf2021!$E$9:$E$93-Y$58)-63.1579*EXP(-0.19*Fperm_SI_Woolf2021!$E$9:$E$93)+63.1579*EXP(-0.19*Y$58))/(Fperm_SI_Woolf2021!$E$9:$E$93-Y$58))*(Y$58-Fperm_SI_Woolf2021!$E$9:$E$93)/10))),Fperm_SI_Woolf2021!$D$9:$D$93)*Y$57+INTERCEPT(Fperm_SI_Woolf2021!$F$9:$F$93*EXP(-Fperm_SI_Woolf2021!$I$9:$I$93*$C155*IF(Y$58=Fperm_SI_Woolf2021!$E$9:$E$93,1,EXP(LN((1.1*(Fperm_SI_Woolf2021!$E$9:$E$93-Y$58)-63.1579*EXP(-0.19*Fperm_SI_Woolf2021!$E$9:$E$93)+63.1579*EXP(-0.19*Y$58))/(Fperm_SI_Woolf2021!$E$9:$E$93-Y$58))*(Y$58-Fperm_SI_Woolf2021!$E$9:$E$93)/10))) + Fperm_SI_Woolf2021!$G$9:$G$93*EXP(-Fperm_SI_Woolf2021!$J$9:$J$93*$C155*IF(Y$58=Fperm_SI_Woolf2021!$E$9:$E$93,1,EXP(LN((1.1*(Fperm_SI_Woolf2021!$E$9:$E$93-Y$58)-63.1579*EXP(-0.19*Fperm_SI_Woolf2021!$E$9:$E$93)+63.1579*EXP(-0.19*Y$58))/(Fperm_SI_Woolf2021!$E$9:$E$93-Y$58))*(Y$58-Fperm_SI_Woolf2021!$E$9:$E$93)/10))) + Fperm_SI_Woolf2021!$H$9:$H$93*EXP(-Fperm_SI_Woolf2021!$K$9:$K$93*$C155*IF(Y$58=Fperm_SI_Woolf2021!$E$9:$E$93,1,EXP(LN((1.1*(Fperm_SI_Woolf2021!$E$9:$E$93-Y$58)-63.1579*EXP(-0.19*Fperm_SI_Woolf2021!$E$9:$E$93)+63.1579*EXP(-0.19*Y$58))/(Fperm_SI_Woolf2021!$E$9:$E$93-Y$58))*(Y$58-Fperm_SI_Woolf2021!$E$9:$E$93)/10))),Fperm_SI_Woolf2021!$D$9:$D$93))</f>
        <v>0.3385546237837615</v>
      </c>
      <c r="Z155" s="51" cm="1">
        <f t="array" ref="Z155">MIN(1,SLOPE(Fperm_SI_Woolf2021!$F$9:$F$93*EXP(-Fperm_SI_Woolf2021!$I$9:$I$93*$C155*IF(Z$58=Fperm_SI_Woolf2021!$E$9:$E$93,1,EXP(LN((1.1*(Fperm_SI_Woolf2021!$E$9:$E$93-Z$58)-63.1579*EXP(-0.19*Fperm_SI_Woolf2021!$E$9:$E$93)+63.1579*EXP(-0.19*Z$58))/(Fperm_SI_Woolf2021!$E$9:$E$93-Z$58))*(Z$58-Fperm_SI_Woolf2021!$E$9:$E$93)/10))) + Fperm_SI_Woolf2021!$G$9:$G$93*EXP(-Fperm_SI_Woolf2021!$J$9:$J$93*$C155*IF(Z$58=Fperm_SI_Woolf2021!$E$9:$E$93,1,EXP(LN((1.1*(Fperm_SI_Woolf2021!$E$9:$E$93-Z$58)-63.1579*EXP(-0.19*Fperm_SI_Woolf2021!$E$9:$E$93)+63.1579*EXP(-0.19*Z$58))/(Fperm_SI_Woolf2021!$E$9:$E$93-Z$58))*(Z$58-Fperm_SI_Woolf2021!$E$9:$E$93)/10))) + Fperm_SI_Woolf2021!$H$9:$H$93*EXP(-Fperm_SI_Woolf2021!$K$9:$K$93*$C155*IF(Z$58=Fperm_SI_Woolf2021!$E$9:$E$93,1,EXP(LN((1.1*(Fperm_SI_Woolf2021!$E$9:$E$93-Z$58)-63.1579*EXP(-0.19*Fperm_SI_Woolf2021!$E$9:$E$93)+63.1579*EXP(-0.19*Z$58))/(Fperm_SI_Woolf2021!$E$9:$E$93-Z$58))*(Z$58-Fperm_SI_Woolf2021!$E$9:$E$93)/10))),Fperm_SI_Woolf2021!$D$9:$D$93)*Z$57+INTERCEPT(Fperm_SI_Woolf2021!$F$9:$F$93*EXP(-Fperm_SI_Woolf2021!$I$9:$I$93*$C155*IF(Z$58=Fperm_SI_Woolf2021!$E$9:$E$93,1,EXP(LN((1.1*(Fperm_SI_Woolf2021!$E$9:$E$93-Z$58)-63.1579*EXP(-0.19*Fperm_SI_Woolf2021!$E$9:$E$93)+63.1579*EXP(-0.19*Z$58))/(Fperm_SI_Woolf2021!$E$9:$E$93-Z$58))*(Z$58-Fperm_SI_Woolf2021!$E$9:$E$93)/10))) + Fperm_SI_Woolf2021!$G$9:$G$93*EXP(-Fperm_SI_Woolf2021!$J$9:$J$93*$C155*IF(Z$58=Fperm_SI_Woolf2021!$E$9:$E$93,1,EXP(LN((1.1*(Fperm_SI_Woolf2021!$E$9:$E$93-Z$58)-63.1579*EXP(-0.19*Fperm_SI_Woolf2021!$E$9:$E$93)+63.1579*EXP(-0.19*Z$58))/(Fperm_SI_Woolf2021!$E$9:$E$93-Z$58))*(Z$58-Fperm_SI_Woolf2021!$E$9:$E$93)/10))) + Fperm_SI_Woolf2021!$H$9:$H$93*EXP(-Fperm_SI_Woolf2021!$K$9:$K$93*$C155*IF(Z$58=Fperm_SI_Woolf2021!$E$9:$E$93,1,EXP(LN((1.1*(Fperm_SI_Woolf2021!$E$9:$E$93-Z$58)-63.1579*EXP(-0.19*Fperm_SI_Woolf2021!$E$9:$E$93)+63.1579*EXP(-0.19*Z$58))/(Fperm_SI_Woolf2021!$E$9:$E$93-Z$58))*(Z$58-Fperm_SI_Woolf2021!$E$9:$E$93)/10))),Fperm_SI_Woolf2021!$D$9:$D$93))</f>
        <v>0.31685792265287593</v>
      </c>
      <c r="AA155" s="51" cm="1">
        <f t="array" ref="AA155">MIN(1,SLOPE(Fperm_SI_Woolf2021!$F$9:$F$93*EXP(-Fperm_SI_Woolf2021!$I$9:$I$93*$C155*IF(AA$58=Fperm_SI_Woolf2021!$E$9:$E$93,1,EXP(LN((1.1*(Fperm_SI_Woolf2021!$E$9:$E$93-AA$58)-63.1579*EXP(-0.19*Fperm_SI_Woolf2021!$E$9:$E$93)+63.1579*EXP(-0.19*AA$58))/(Fperm_SI_Woolf2021!$E$9:$E$93-AA$58))*(AA$58-Fperm_SI_Woolf2021!$E$9:$E$93)/10))) + Fperm_SI_Woolf2021!$G$9:$G$93*EXP(-Fperm_SI_Woolf2021!$J$9:$J$93*$C155*IF(AA$58=Fperm_SI_Woolf2021!$E$9:$E$93,1,EXP(LN((1.1*(Fperm_SI_Woolf2021!$E$9:$E$93-AA$58)-63.1579*EXP(-0.19*Fperm_SI_Woolf2021!$E$9:$E$93)+63.1579*EXP(-0.19*AA$58))/(Fperm_SI_Woolf2021!$E$9:$E$93-AA$58))*(AA$58-Fperm_SI_Woolf2021!$E$9:$E$93)/10))) + Fperm_SI_Woolf2021!$H$9:$H$93*EXP(-Fperm_SI_Woolf2021!$K$9:$K$93*$C155*IF(AA$58=Fperm_SI_Woolf2021!$E$9:$E$93,1,EXP(LN((1.1*(Fperm_SI_Woolf2021!$E$9:$E$93-AA$58)-63.1579*EXP(-0.19*Fperm_SI_Woolf2021!$E$9:$E$93)+63.1579*EXP(-0.19*AA$58))/(Fperm_SI_Woolf2021!$E$9:$E$93-AA$58))*(AA$58-Fperm_SI_Woolf2021!$E$9:$E$93)/10))),Fperm_SI_Woolf2021!$D$9:$D$93)*AA$57+INTERCEPT(Fperm_SI_Woolf2021!$F$9:$F$93*EXP(-Fperm_SI_Woolf2021!$I$9:$I$93*$C155*IF(AA$58=Fperm_SI_Woolf2021!$E$9:$E$93,1,EXP(LN((1.1*(Fperm_SI_Woolf2021!$E$9:$E$93-AA$58)-63.1579*EXP(-0.19*Fperm_SI_Woolf2021!$E$9:$E$93)+63.1579*EXP(-0.19*AA$58))/(Fperm_SI_Woolf2021!$E$9:$E$93-AA$58))*(AA$58-Fperm_SI_Woolf2021!$E$9:$E$93)/10))) + Fperm_SI_Woolf2021!$G$9:$G$93*EXP(-Fperm_SI_Woolf2021!$J$9:$J$93*$C155*IF(AA$58=Fperm_SI_Woolf2021!$E$9:$E$93,1,EXP(LN((1.1*(Fperm_SI_Woolf2021!$E$9:$E$93-AA$58)-63.1579*EXP(-0.19*Fperm_SI_Woolf2021!$E$9:$E$93)+63.1579*EXP(-0.19*AA$58))/(Fperm_SI_Woolf2021!$E$9:$E$93-AA$58))*(AA$58-Fperm_SI_Woolf2021!$E$9:$E$93)/10))) + Fperm_SI_Woolf2021!$H$9:$H$93*EXP(-Fperm_SI_Woolf2021!$K$9:$K$93*$C155*IF(AA$58=Fperm_SI_Woolf2021!$E$9:$E$93,1,EXP(LN((1.1*(Fperm_SI_Woolf2021!$E$9:$E$93-AA$58)-63.1579*EXP(-0.19*Fperm_SI_Woolf2021!$E$9:$E$93)+63.1579*EXP(-0.19*AA$58))/(Fperm_SI_Woolf2021!$E$9:$E$93-AA$58))*(AA$58-Fperm_SI_Woolf2021!$E$9:$E$93)/10))),Fperm_SI_Woolf2021!$D$9:$D$93))</f>
        <v>0.29516122152199031</v>
      </c>
      <c r="AB155" s="51" cm="1">
        <f t="array" ref="AB155">MIN(1,SLOPE(Fperm_SI_Woolf2021!$F$9:$F$93*EXP(-Fperm_SI_Woolf2021!$I$9:$I$93*$C155*IF(AB$58=Fperm_SI_Woolf2021!$E$9:$E$93,1,EXP(LN((1.1*(Fperm_SI_Woolf2021!$E$9:$E$93-AB$58)-63.1579*EXP(-0.19*Fperm_SI_Woolf2021!$E$9:$E$93)+63.1579*EXP(-0.19*AB$58))/(Fperm_SI_Woolf2021!$E$9:$E$93-AB$58))*(AB$58-Fperm_SI_Woolf2021!$E$9:$E$93)/10))) + Fperm_SI_Woolf2021!$G$9:$G$93*EXP(-Fperm_SI_Woolf2021!$J$9:$J$93*$C155*IF(AB$58=Fperm_SI_Woolf2021!$E$9:$E$93,1,EXP(LN((1.1*(Fperm_SI_Woolf2021!$E$9:$E$93-AB$58)-63.1579*EXP(-0.19*Fperm_SI_Woolf2021!$E$9:$E$93)+63.1579*EXP(-0.19*AB$58))/(Fperm_SI_Woolf2021!$E$9:$E$93-AB$58))*(AB$58-Fperm_SI_Woolf2021!$E$9:$E$93)/10))) + Fperm_SI_Woolf2021!$H$9:$H$93*EXP(-Fperm_SI_Woolf2021!$K$9:$K$93*$C155*IF(AB$58=Fperm_SI_Woolf2021!$E$9:$E$93,1,EXP(LN((1.1*(Fperm_SI_Woolf2021!$E$9:$E$93-AB$58)-63.1579*EXP(-0.19*Fperm_SI_Woolf2021!$E$9:$E$93)+63.1579*EXP(-0.19*AB$58))/(Fperm_SI_Woolf2021!$E$9:$E$93-AB$58))*(AB$58-Fperm_SI_Woolf2021!$E$9:$E$93)/10))),Fperm_SI_Woolf2021!$D$9:$D$93)*AB$57+INTERCEPT(Fperm_SI_Woolf2021!$F$9:$F$93*EXP(-Fperm_SI_Woolf2021!$I$9:$I$93*$C155*IF(AB$58=Fperm_SI_Woolf2021!$E$9:$E$93,1,EXP(LN((1.1*(Fperm_SI_Woolf2021!$E$9:$E$93-AB$58)-63.1579*EXP(-0.19*Fperm_SI_Woolf2021!$E$9:$E$93)+63.1579*EXP(-0.19*AB$58))/(Fperm_SI_Woolf2021!$E$9:$E$93-AB$58))*(AB$58-Fperm_SI_Woolf2021!$E$9:$E$93)/10))) + Fperm_SI_Woolf2021!$G$9:$G$93*EXP(-Fperm_SI_Woolf2021!$J$9:$J$93*$C155*IF(AB$58=Fperm_SI_Woolf2021!$E$9:$E$93,1,EXP(LN((1.1*(Fperm_SI_Woolf2021!$E$9:$E$93-AB$58)-63.1579*EXP(-0.19*Fperm_SI_Woolf2021!$E$9:$E$93)+63.1579*EXP(-0.19*AB$58))/(Fperm_SI_Woolf2021!$E$9:$E$93-AB$58))*(AB$58-Fperm_SI_Woolf2021!$E$9:$E$93)/10))) + Fperm_SI_Woolf2021!$H$9:$H$93*EXP(-Fperm_SI_Woolf2021!$K$9:$K$93*$C155*IF(AB$58=Fperm_SI_Woolf2021!$E$9:$E$93,1,EXP(LN((1.1*(Fperm_SI_Woolf2021!$E$9:$E$93-AB$58)-63.1579*EXP(-0.19*Fperm_SI_Woolf2021!$E$9:$E$93)+63.1579*EXP(-0.19*AB$58))/(Fperm_SI_Woolf2021!$E$9:$E$93-AB$58))*(AB$58-Fperm_SI_Woolf2021!$E$9:$E$93)/10))),Fperm_SI_Woolf2021!$D$9:$D$93))</f>
        <v>0.27346452039110469</v>
      </c>
      <c r="AC155" s="51" cm="1">
        <f t="array" ref="AC155">MIN(1,SLOPE(Fperm_SI_Woolf2021!$F$9:$F$93*EXP(-Fperm_SI_Woolf2021!$I$9:$I$93*$C155*IF(AC$58=Fperm_SI_Woolf2021!$E$9:$E$93,1,EXP(LN((1.1*(Fperm_SI_Woolf2021!$E$9:$E$93-AC$58)-63.1579*EXP(-0.19*Fperm_SI_Woolf2021!$E$9:$E$93)+63.1579*EXP(-0.19*AC$58))/(Fperm_SI_Woolf2021!$E$9:$E$93-AC$58))*(AC$58-Fperm_SI_Woolf2021!$E$9:$E$93)/10))) + Fperm_SI_Woolf2021!$G$9:$G$93*EXP(-Fperm_SI_Woolf2021!$J$9:$J$93*$C155*IF(AC$58=Fperm_SI_Woolf2021!$E$9:$E$93,1,EXP(LN((1.1*(Fperm_SI_Woolf2021!$E$9:$E$93-AC$58)-63.1579*EXP(-0.19*Fperm_SI_Woolf2021!$E$9:$E$93)+63.1579*EXP(-0.19*AC$58))/(Fperm_SI_Woolf2021!$E$9:$E$93-AC$58))*(AC$58-Fperm_SI_Woolf2021!$E$9:$E$93)/10))) + Fperm_SI_Woolf2021!$H$9:$H$93*EXP(-Fperm_SI_Woolf2021!$K$9:$K$93*$C155*IF(AC$58=Fperm_SI_Woolf2021!$E$9:$E$93,1,EXP(LN((1.1*(Fperm_SI_Woolf2021!$E$9:$E$93-AC$58)-63.1579*EXP(-0.19*Fperm_SI_Woolf2021!$E$9:$E$93)+63.1579*EXP(-0.19*AC$58))/(Fperm_SI_Woolf2021!$E$9:$E$93-AC$58))*(AC$58-Fperm_SI_Woolf2021!$E$9:$E$93)/10))),Fperm_SI_Woolf2021!$D$9:$D$93)*AC$57+INTERCEPT(Fperm_SI_Woolf2021!$F$9:$F$93*EXP(-Fperm_SI_Woolf2021!$I$9:$I$93*$C155*IF(AC$58=Fperm_SI_Woolf2021!$E$9:$E$93,1,EXP(LN((1.1*(Fperm_SI_Woolf2021!$E$9:$E$93-AC$58)-63.1579*EXP(-0.19*Fperm_SI_Woolf2021!$E$9:$E$93)+63.1579*EXP(-0.19*AC$58))/(Fperm_SI_Woolf2021!$E$9:$E$93-AC$58))*(AC$58-Fperm_SI_Woolf2021!$E$9:$E$93)/10))) + Fperm_SI_Woolf2021!$G$9:$G$93*EXP(-Fperm_SI_Woolf2021!$J$9:$J$93*$C155*IF(AC$58=Fperm_SI_Woolf2021!$E$9:$E$93,1,EXP(LN((1.1*(Fperm_SI_Woolf2021!$E$9:$E$93-AC$58)-63.1579*EXP(-0.19*Fperm_SI_Woolf2021!$E$9:$E$93)+63.1579*EXP(-0.19*AC$58))/(Fperm_SI_Woolf2021!$E$9:$E$93-AC$58))*(AC$58-Fperm_SI_Woolf2021!$E$9:$E$93)/10))) + Fperm_SI_Woolf2021!$H$9:$H$93*EXP(-Fperm_SI_Woolf2021!$K$9:$K$93*$C155*IF(AC$58=Fperm_SI_Woolf2021!$E$9:$E$93,1,EXP(LN((1.1*(Fperm_SI_Woolf2021!$E$9:$E$93-AC$58)-63.1579*EXP(-0.19*Fperm_SI_Woolf2021!$E$9:$E$93)+63.1579*EXP(-0.19*AC$58))/(Fperm_SI_Woolf2021!$E$9:$E$93-AC$58))*(AC$58-Fperm_SI_Woolf2021!$E$9:$E$93)/10))),Fperm_SI_Woolf2021!$D$9:$D$93))</f>
        <v>0.25176781926021907</v>
      </c>
      <c r="AD155" s="51" cm="1">
        <f t="array" ref="AD155">MIN(1,SLOPE(Fperm_SI_Woolf2021!$F$9:$F$93*EXP(-Fperm_SI_Woolf2021!$I$9:$I$93*$C155*IF(AD$58=Fperm_SI_Woolf2021!$E$9:$E$93,1,EXP(LN((1.1*(Fperm_SI_Woolf2021!$E$9:$E$93-AD$58)-63.1579*EXP(-0.19*Fperm_SI_Woolf2021!$E$9:$E$93)+63.1579*EXP(-0.19*AD$58))/(Fperm_SI_Woolf2021!$E$9:$E$93-AD$58))*(AD$58-Fperm_SI_Woolf2021!$E$9:$E$93)/10))) + Fperm_SI_Woolf2021!$G$9:$G$93*EXP(-Fperm_SI_Woolf2021!$J$9:$J$93*$C155*IF(AD$58=Fperm_SI_Woolf2021!$E$9:$E$93,1,EXP(LN((1.1*(Fperm_SI_Woolf2021!$E$9:$E$93-AD$58)-63.1579*EXP(-0.19*Fperm_SI_Woolf2021!$E$9:$E$93)+63.1579*EXP(-0.19*AD$58))/(Fperm_SI_Woolf2021!$E$9:$E$93-AD$58))*(AD$58-Fperm_SI_Woolf2021!$E$9:$E$93)/10))) + Fperm_SI_Woolf2021!$H$9:$H$93*EXP(-Fperm_SI_Woolf2021!$K$9:$K$93*$C155*IF(AD$58=Fperm_SI_Woolf2021!$E$9:$E$93,1,EXP(LN((1.1*(Fperm_SI_Woolf2021!$E$9:$E$93-AD$58)-63.1579*EXP(-0.19*Fperm_SI_Woolf2021!$E$9:$E$93)+63.1579*EXP(-0.19*AD$58))/(Fperm_SI_Woolf2021!$E$9:$E$93-AD$58))*(AD$58-Fperm_SI_Woolf2021!$E$9:$E$93)/10))),Fperm_SI_Woolf2021!$D$9:$D$93)*AD$57+INTERCEPT(Fperm_SI_Woolf2021!$F$9:$F$93*EXP(-Fperm_SI_Woolf2021!$I$9:$I$93*$C155*IF(AD$58=Fperm_SI_Woolf2021!$E$9:$E$93,1,EXP(LN((1.1*(Fperm_SI_Woolf2021!$E$9:$E$93-AD$58)-63.1579*EXP(-0.19*Fperm_SI_Woolf2021!$E$9:$E$93)+63.1579*EXP(-0.19*AD$58))/(Fperm_SI_Woolf2021!$E$9:$E$93-AD$58))*(AD$58-Fperm_SI_Woolf2021!$E$9:$E$93)/10))) + Fperm_SI_Woolf2021!$G$9:$G$93*EXP(-Fperm_SI_Woolf2021!$J$9:$J$93*$C155*IF(AD$58=Fperm_SI_Woolf2021!$E$9:$E$93,1,EXP(LN((1.1*(Fperm_SI_Woolf2021!$E$9:$E$93-AD$58)-63.1579*EXP(-0.19*Fperm_SI_Woolf2021!$E$9:$E$93)+63.1579*EXP(-0.19*AD$58))/(Fperm_SI_Woolf2021!$E$9:$E$93-AD$58))*(AD$58-Fperm_SI_Woolf2021!$E$9:$E$93)/10))) + Fperm_SI_Woolf2021!$H$9:$H$93*EXP(-Fperm_SI_Woolf2021!$K$9:$K$93*$C155*IF(AD$58=Fperm_SI_Woolf2021!$E$9:$E$93,1,EXP(LN((1.1*(Fperm_SI_Woolf2021!$E$9:$E$93-AD$58)-63.1579*EXP(-0.19*Fperm_SI_Woolf2021!$E$9:$E$93)+63.1579*EXP(-0.19*AD$58))/(Fperm_SI_Woolf2021!$E$9:$E$93-AD$58))*(AD$58-Fperm_SI_Woolf2021!$E$9:$E$93)/10))),Fperm_SI_Woolf2021!$D$9:$D$93))</f>
        <v>0.23007111812933345</v>
      </c>
      <c r="AE155" s="51" cm="1">
        <f t="array" ref="AE155">MIN(1,SLOPE(Fperm_SI_Woolf2021!$F$9:$F$93*EXP(-Fperm_SI_Woolf2021!$I$9:$I$93*$C155*IF(AE$58=Fperm_SI_Woolf2021!$E$9:$E$93,1,EXP(LN((1.1*(Fperm_SI_Woolf2021!$E$9:$E$93-AE$58)-63.1579*EXP(-0.19*Fperm_SI_Woolf2021!$E$9:$E$93)+63.1579*EXP(-0.19*AE$58))/(Fperm_SI_Woolf2021!$E$9:$E$93-AE$58))*(AE$58-Fperm_SI_Woolf2021!$E$9:$E$93)/10))) + Fperm_SI_Woolf2021!$G$9:$G$93*EXP(-Fperm_SI_Woolf2021!$J$9:$J$93*$C155*IF(AE$58=Fperm_SI_Woolf2021!$E$9:$E$93,1,EXP(LN((1.1*(Fperm_SI_Woolf2021!$E$9:$E$93-AE$58)-63.1579*EXP(-0.19*Fperm_SI_Woolf2021!$E$9:$E$93)+63.1579*EXP(-0.19*AE$58))/(Fperm_SI_Woolf2021!$E$9:$E$93-AE$58))*(AE$58-Fperm_SI_Woolf2021!$E$9:$E$93)/10))) + Fperm_SI_Woolf2021!$H$9:$H$93*EXP(-Fperm_SI_Woolf2021!$K$9:$K$93*$C155*IF(AE$58=Fperm_SI_Woolf2021!$E$9:$E$93,1,EXP(LN((1.1*(Fperm_SI_Woolf2021!$E$9:$E$93-AE$58)-63.1579*EXP(-0.19*Fperm_SI_Woolf2021!$E$9:$E$93)+63.1579*EXP(-0.19*AE$58))/(Fperm_SI_Woolf2021!$E$9:$E$93-AE$58))*(AE$58-Fperm_SI_Woolf2021!$E$9:$E$93)/10))),Fperm_SI_Woolf2021!$D$9:$D$93)*AE$57+INTERCEPT(Fperm_SI_Woolf2021!$F$9:$F$93*EXP(-Fperm_SI_Woolf2021!$I$9:$I$93*$C155*IF(AE$58=Fperm_SI_Woolf2021!$E$9:$E$93,1,EXP(LN((1.1*(Fperm_SI_Woolf2021!$E$9:$E$93-AE$58)-63.1579*EXP(-0.19*Fperm_SI_Woolf2021!$E$9:$E$93)+63.1579*EXP(-0.19*AE$58))/(Fperm_SI_Woolf2021!$E$9:$E$93-AE$58))*(AE$58-Fperm_SI_Woolf2021!$E$9:$E$93)/10))) + Fperm_SI_Woolf2021!$G$9:$G$93*EXP(-Fperm_SI_Woolf2021!$J$9:$J$93*$C155*IF(AE$58=Fperm_SI_Woolf2021!$E$9:$E$93,1,EXP(LN((1.1*(Fperm_SI_Woolf2021!$E$9:$E$93-AE$58)-63.1579*EXP(-0.19*Fperm_SI_Woolf2021!$E$9:$E$93)+63.1579*EXP(-0.19*AE$58))/(Fperm_SI_Woolf2021!$E$9:$E$93-AE$58))*(AE$58-Fperm_SI_Woolf2021!$E$9:$E$93)/10))) + Fperm_SI_Woolf2021!$H$9:$H$93*EXP(-Fperm_SI_Woolf2021!$K$9:$K$93*$C155*IF(AE$58=Fperm_SI_Woolf2021!$E$9:$E$93,1,EXP(LN((1.1*(Fperm_SI_Woolf2021!$E$9:$E$93-AE$58)-63.1579*EXP(-0.19*Fperm_SI_Woolf2021!$E$9:$E$93)+63.1579*EXP(-0.19*AE$58))/(Fperm_SI_Woolf2021!$E$9:$E$93-AE$58))*(AE$58-Fperm_SI_Woolf2021!$E$9:$E$93)/10))),Fperm_SI_Woolf2021!$D$9:$D$93))</f>
        <v>0.20837441699844783</v>
      </c>
      <c r="AF155" s="51" cm="1">
        <f t="array" ref="AF155">MIN(1,SLOPE(Fperm_SI_Woolf2021!$F$9:$F$93*EXP(-Fperm_SI_Woolf2021!$I$9:$I$93*$C155*IF(AF$58=Fperm_SI_Woolf2021!$E$9:$E$93,1,EXP(LN((1.1*(Fperm_SI_Woolf2021!$E$9:$E$93-AF$58)-63.1579*EXP(-0.19*Fperm_SI_Woolf2021!$E$9:$E$93)+63.1579*EXP(-0.19*AF$58))/(Fperm_SI_Woolf2021!$E$9:$E$93-AF$58))*(AF$58-Fperm_SI_Woolf2021!$E$9:$E$93)/10))) + Fperm_SI_Woolf2021!$G$9:$G$93*EXP(-Fperm_SI_Woolf2021!$J$9:$J$93*$C155*IF(AF$58=Fperm_SI_Woolf2021!$E$9:$E$93,1,EXP(LN((1.1*(Fperm_SI_Woolf2021!$E$9:$E$93-AF$58)-63.1579*EXP(-0.19*Fperm_SI_Woolf2021!$E$9:$E$93)+63.1579*EXP(-0.19*AF$58))/(Fperm_SI_Woolf2021!$E$9:$E$93-AF$58))*(AF$58-Fperm_SI_Woolf2021!$E$9:$E$93)/10))) + Fperm_SI_Woolf2021!$H$9:$H$93*EXP(-Fperm_SI_Woolf2021!$K$9:$K$93*$C155*IF(AF$58=Fperm_SI_Woolf2021!$E$9:$E$93,1,EXP(LN((1.1*(Fperm_SI_Woolf2021!$E$9:$E$93-AF$58)-63.1579*EXP(-0.19*Fperm_SI_Woolf2021!$E$9:$E$93)+63.1579*EXP(-0.19*AF$58))/(Fperm_SI_Woolf2021!$E$9:$E$93-AF$58))*(AF$58-Fperm_SI_Woolf2021!$E$9:$E$93)/10))),Fperm_SI_Woolf2021!$D$9:$D$93)*AF$57+INTERCEPT(Fperm_SI_Woolf2021!$F$9:$F$93*EXP(-Fperm_SI_Woolf2021!$I$9:$I$93*$C155*IF(AF$58=Fperm_SI_Woolf2021!$E$9:$E$93,1,EXP(LN((1.1*(Fperm_SI_Woolf2021!$E$9:$E$93-AF$58)-63.1579*EXP(-0.19*Fperm_SI_Woolf2021!$E$9:$E$93)+63.1579*EXP(-0.19*AF$58))/(Fperm_SI_Woolf2021!$E$9:$E$93-AF$58))*(AF$58-Fperm_SI_Woolf2021!$E$9:$E$93)/10))) + Fperm_SI_Woolf2021!$G$9:$G$93*EXP(-Fperm_SI_Woolf2021!$J$9:$J$93*$C155*IF(AF$58=Fperm_SI_Woolf2021!$E$9:$E$93,1,EXP(LN((1.1*(Fperm_SI_Woolf2021!$E$9:$E$93-AF$58)-63.1579*EXP(-0.19*Fperm_SI_Woolf2021!$E$9:$E$93)+63.1579*EXP(-0.19*AF$58))/(Fperm_SI_Woolf2021!$E$9:$E$93-AF$58))*(AF$58-Fperm_SI_Woolf2021!$E$9:$E$93)/10))) + Fperm_SI_Woolf2021!$H$9:$H$93*EXP(-Fperm_SI_Woolf2021!$K$9:$K$93*$C155*IF(AF$58=Fperm_SI_Woolf2021!$E$9:$E$93,1,EXP(LN((1.1*(Fperm_SI_Woolf2021!$E$9:$E$93-AF$58)-63.1579*EXP(-0.19*Fperm_SI_Woolf2021!$E$9:$E$93)+63.1579*EXP(-0.19*AF$58))/(Fperm_SI_Woolf2021!$E$9:$E$93-AF$58))*(AF$58-Fperm_SI_Woolf2021!$E$9:$E$93)/10))),Fperm_SI_Woolf2021!$D$9:$D$93))</f>
        <v>0.18667771586756221</v>
      </c>
      <c r="AG155" s="51" cm="1">
        <f t="array" ref="AG155">MIN(1,SLOPE(Fperm_SI_Woolf2021!$F$9:$F$93*EXP(-Fperm_SI_Woolf2021!$I$9:$I$93*$C155*IF(AG$58=Fperm_SI_Woolf2021!$E$9:$E$93,1,EXP(LN((1.1*(Fperm_SI_Woolf2021!$E$9:$E$93-AG$58)-63.1579*EXP(-0.19*Fperm_SI_Woolf2021!$E$9:$E$93)+63.1579*EXP(-0.19*AG$58))/(Fperm_SI_Woolf2021!$E$9:$E$93-AG$58))*(AG$58-Fperm_SI_Woolf2021!$E$9:$E$93)/10))) + Fperm_SI_Woolf2021!$G$9:$G$93*EXP(-Fperm_SI_Woolf2021!$J$9:$J$93*$C155*IF(AG$58=Fperm_SI_Woolf2021!$E$9:$E$93,1,EXP(LN((1.1*(Fperm_SI_Woolf2021!$E$9:$E$93-AG$58)-63.1579*EXP(-0.19*Fperm_SI_Woolf2021!$E$9:$E$93)+63.1579*EXP(-0.19*AG$58))/(Fperm_SI_Woolf2021!$E$9:$E$93-AG$58))*(AG$58-Fperm_SI_Woolf2021!$E$9:$E$93)/10))) + Fperm_SI_Woolf2021!$H$9:$H$93*EXP(-Fperm_SI_Woolf2021!$K$9:$K$93*$C155*IF(AG$58=Fperm_SI_Woolf2021!$E$9:$E$93,1,EXP(LN((1.1*(Fperm_SI_Woolf2021!$E$9:$E$93-AG$58)-63.1579*EXP(-0.19*Fperm_SI_Woolf2021!$E$9:$E$93)+63.1579*EXP(-0.19*AG$58))/(Fperm_SI_Woolf2021!$E$9:$E$93-AG$58))*(AG$58-Fperm_SI_Woolf2021!$E$9:$E$93)/10))),Fperm_SI_Woolf2021!$D$9:$D$93)*AG$57+INTERCEPT(Fperm_SI_Woolf2021!$F$9:$F$93*EXP(-Fperm_SI_Woolf2021!$I$9:$I$93*$C155*IF(AG$58=Fperm_SI_Woolf2021!$E$9:$E$93,1,EXP(LN((1.1*(Fperm_SI_Woolf2021!$E$9:$E$93-AG$58)-63.1579*EXP(-0.19*Fperm_SI_Woolf2021!$E$9:$E$93)+63.1579*EXP(-0.19*AG$58))/(Fperm_SI_Woolf2021!$E$9:$E$93-AG$58))*(AG$58-Fperm_SI_Woolf2021!$E$9:$E$93)/10))) + Fperm_SI_Woolf2021!$G$9:$G$93*EXP(-Fperm_SI_Woolf2021!$J$9:$J$93*$C155*IF(AG$58=Fperm_SI_Woolf2021!$E$9:$E$93,1,EXP(LN((1.1*(Fperm_SI_Woolf2021!$E$9:$E$93-AG$58)-63.1579*EXP(-0.19*Fperm_SI_Woolf2021!$E$9:$E$93)+63.1579*EXP(-0.19*AG$58))/(Fperm_SI_Woolf2021!$E$9:$E$93-AG$58))*(AG$58-Fperm_SI_Woolf2021!$E$9:$E$93)/10))) + Fperm_SI_Woolf2021!$H$9:$H$93*EXP(-Fperm_SI_Woolf2021!$K$9:$K$93*$C155*IF(AG$58=Fperm_SI_Woolf2021!$E$9:$E$93,1,EXP(LN((1.1*(Fperm_SI_Woolf2021!$E$9:$E$93-AG$58)-63.1579*EXP(-0.19*Fperm_SI_Woolf2021!$E$9:$E$93)+63.1579*EXP(-0.19*AG$58))/(Fperm_SI_Woolf2021!$E$9:$E$93-AG$58))*(AG$58-Fperm_SI_Woolf2021!$E$9:$E$93)/10))),Fperm_SI_Woolf2021!$D$9:$D$93))</f>
        <v>0.16498101473667653</v>
      </c>
      <c r="AH155" s="51" cm="1">
        <f t="array" ref="AH155">MIN(1,SLOPE(Fperm_SI_Woolf2021!$F$9:$F$93*EXP(-Fperm_SI_Woolf2021!$I$9:$I$93*$C155*IF(AH$58=Fperm_SI_Woolf2021!$E$9:$E$93,1,EXP(LN((1.1*(Fperm_SI_Woolf2021!$E$9:$E$93-AH$58)-63.1579*EXP(-0.19*Fperm_SI_Woolf2021!$E$9:$E$93)+63.1579*EXP(-0.19*AH$58))/(Fperm_SI_Woolf2021!$E$9:$E$93-AH$58))*(AH$58-Fperm_SI_Woolf2021!$E$9:$E$93)/10))) + Fperm_SI_Woolf2021!$G$9:$G$93*EXP(-Fperm_SI_Woolf2021!$J$9:$J$93*$C155*IF(AH$58=Fperm_SI_Woolf2021!$E$9:$E$93,1,EXP(LN((1.1*(Fperm_SI_Woolf2021!$E$9:$E$93-AH$58)-63.1579*EXP(-0.19*Fperm_SI_Woolf2021!$E$9:$E$93)+63.1579*EXP(-0.19*AH$58))/(Fperm_SI_Woolf2021!$E$9:$E$93-AH$58))*(AH$58-Fperm_SI_Woolf2021!$E$9:$E$93)/10))) + Fperm_SI_Woolf2021!$H$9:$H$93*EXP(-Fperm_SI_Woolf2021!$K$9:$K$93*$C155*IF(AH$58=Fperm_SI_Woolf2021!$E$9:$E$93,1,EXP(LN((1.1*(Fperm_SI_Woolf2021!$E$9:$E$93-AH$58)-63.1579*EXP(-0.19*Fperm_SI_Woolf2021!$E$9:$E$93)+63.1579*EXP(-0.19*AH$58))/(Fperm_SI_Woolf2021!$E$9:$E$93-AH$58))*(AH$58-Fperm_SI_Woolf2021!$E$9:$E$93)/10))),Fperm_SI_Woolf2021!$D$9:$D$93)*AH$57+INTERCEPT(Fperm_SI_Woolf2021!$F$9:$F$93*EXP(-Fperm_SI_Woolf2021!$I$9:$I$93*$C155*IF(AH$58=Fperm_SI_Woolf2021!$E$9:$E$93,1,EXP(LN((1.1*(Fperm_SI_Woolf2021!$E$9:$E$93-AH$58)-63.1579*EXP(-0.19*Fperm_SI_Woolf2021!$E$9:$E$93)+63.1579*EXP(-0.19*AH$58))/(Fperm_SI_Woolf2021!$E$9:$E$93-AH$58))*(AH$58-Fperm_SI_Woolf2021!$E$9:$E$93)/10))) + Fperm_SI_Woolf2021!$G$9:$G$93*EXP(-Fperm_SI_Woolf2021!$J$9:$J$93*$C155*IF(AH$58=Fperm_SI_Woolf2021!$E$9:$E$93,1,EXP(LN((1.1*(Fperm_SI_Woolf2021!$E$9:$E$93-AH$58)-63.1579*EXP(-0.19*Fperm_SI_Woolf2021!$E$9:$E$93)+63.1579*EXP(-0.19*AH$58))/(Fperm_SI_Woolf2021!$E$9:$E$93-AH$58))*(AH$58-Fperm_SI_Woolf2021!$E$9:$E$93)/10))) + Fperm_SI_Woolf2021!$H$9:$H$93*EXP(-Fperm_SI_Woolf2021!$K$9:$K$93*$C155*IF(AH$58=Fperm_SI_Woolf2021!$E$9:$E$93,1,EXP(LN((1.1*(Fperm_SI_Woolf2021!$E$9:$E$93-AH$58)-63.1579*EXP(-0.19*Fperm_SI_Woolf2021!$E$9:$E$93)+63.1579*EXP(-0.19*AH$58))/(Fperm_SI_Woolf2021!$E$9:$E$93-AH$58))*(AH$58-Fperm_SI_Woolf2021!$E$9:$E$93)/10))),Fperm_SI_Woolf2021!$D$9:$D$93))</f>
        <v>0.30552482071519099</v>
      </c>
      <c r="AI155" s="51" cm="1">
        <f t="array" ref="AI155">MIN(1,SLOPE(Fperm_SI_Woolf2021!$F$9:$F$93*EXP(-Fperm_SI_Woolf2021!$I$9:$I$93*$C155*IF(AI$58=Fperm_SI_Woolf2021!$E$9:$E$93,1,EXP(LN((1.1*(Fperm_SI_Woolf2021!$E$9:$E$93-AI$58)-63.1579*EXP(-0.19*Fperm_SI_Woolf2021!$E$9:$E$93)+63.1579*EXP(-0.19*AI$58))/(Fperm_SI_Woolf2021!$E$9:$E$93-AI$58))*(AI$58-Fperm_SI_Woolf2021!$E$9:$E$93)/10))) + Fperm_SI_Woolf2021!$G$9:$G$93*EXP(-Fperm_SI_Woolf2021!$J$9:$J$93*$C155*IF(AI$58=Fperm_SI_Woolf2021!$E$9:$E$93,1,EXP(LN((1.1*(Fperm_SI_Woolf2021!$E$9:$E$93-AI$58)-63.1579*EXP(-0.19*Fperm_SI_Woolf2021!$E$9:$E$93)+63.1579*EXP(-0.19*AI$58))/(Fperm_SI_Woolf2021!$E$9:$E$93-AI$58))*(AI$58-Fperm_SI_Woolf2021!$E$9:$E$93)/10))) + Fperm_SI_Woolf2021!$H$9:$H$93*EXP(-Fperm_SI_Woolf2021!$K$9:$K$93*$C155*IF(AI$58=Fperm_SI_Woolf2021!$E$9:$E$93,1,EXP(LN((1.1*(Fperm_SI_Woolf2021!$E$9:$E$93-AI$58)-63.1579*EXP(-0.19*Fperm_SI_Woolf2021!$E$9:$E$93)+63.1579*EXP(-0.19*AI$58))/(Fperm_SI_Woolf2021!$E$9:$E$93-AI$58))*(AI$58-Fperm_SI_Woolf2021!$E$9:$E$93)/10))),Fperm_SI_Woolf2021!$D$9:$D$93)*AI$57+INTERCEPT(Fperm_SI_Woolf2021!$F$9:$F$93*EXP(-Fperm_SI_Woolf2021!$I$9:$I$93*$C155*IF(AI$58=Fperm_SI_Woolf2021!$E$9:$E$93,1,EXP(LN((1.1*(Fperm_SI_Woolf2021!$E$9:$E$93-AI$58)-63.1579*EXP(-0.19*Fperm_SI_Woolf2021!$E$9:$E$93)+63.1579*EXP(-0.19*AI$58))/(Fperm_SI_Woolf2021!$E$9:$E$93-AI$58))*(AI$58-Fperm_SI_Woolf2021!$E$9:$E$93)/10))) + Fperm_SI_Woolf2021!$G$9:$G$93*EXP(-Fperm_SI_Woolf2021!$J$9:$J$93*$C155*IF(AI$58=Fperm_SI_Woolf2021!$E$9:$E$93,1,EXP(LN((1.1*(Fperm_SI_Woolf2021!$E$9:$E$93-AI$58)-63.1579*EXP(-0.19*Fperm_SI_Woolf2021!$E$9:$E$93)+63.1579*EXP(-0.19*AI$58))/(Fperm_SI_Woolf2021!$E$9:$E$93-AI$58))*(AI$58-Fperm_SI_Woolf2021!$E$9:$E$93)/10))) + Fperm_SI_Woolf2021!$H$9:$H$93*EXP(-Fperm_SI_Woolf2021!$K$9:$K$93*$C155*IF(AI$58=Fperm_SI_Woolf2021!$E$9:$E$93,1,EXP(LN((1.1*(Fperm_SI_Woolf2021!$E$9:$E$93-AI$58)-63.1579*EXP(-0.19*Fperm_SI_Woolf2021!$E$9:$E$93)+63.1579*EXP(-0.19*AI$58))/(Fperm_SI_Woolf2021!$E$9:$E$93-AI$58))*(AI$58-Fperm_SI_Woolf2021!$E$9:$E$93)/10))),Fperm_SI_Woolf2021!$D$9:$D$93))</f>
        <v>0.29101099185588114</v>
      </c>
      <c r="AJ155" s="51" cm="1">
        <f t="array" ref="AJ155">MIN(1,SLOPE(Fperm_SI_Woolf2021!$F$9:$F$93*EXP(-Fperm_SI_Woolf2021!$I$9:$I$93*$C155*IF(AJ$58=Fperm_SI_Woolf2021!$E$9:$E$93,1,EXP(LN((1.1*(Fperm_SI_Woolf2021!$E$9:$E$93-AJ$58)-63.1579*EXP(-0.19*Fperm_SI_Woolf2021!$E$9:$E$93)+63.1579*EXP(-0.19*AJ$58))/(Fperm_SI_Woolf2021!$E$9:$E$93-AJ$58))*(AJ$58-Fperm_SI_Woolf2021!$E$9:$E$93)/10))) + Fperm_SI_Woolf2021!$G$9:$G$93*EXP(-Fperm_SI_Woolf2021!$J$9:$J$93*$C155*IF(AJ$58=Fperm_SI_Woolf2021!$E$9:$E$93,1,EXP(LN((1.1*(Fperm_SI_Woolf2021!$E$9:$E$93-AJ$58)-63.1579*EXP(-0.19*Fperm_SI_Woolf2021!$E$9:$E$93)+63.1579*EXP(-0.19*AJ$58))/(Fperm_SI_Woolf2021!$E$9:$E$93-AJ$58))*(AJ$58-Fperm_SI_Woolf2021!$E$9:$E$93)/10))) + Fperm_SI_Woolf2021!$H$9:$H$93*EXP(-Fperm_SI_Woolf2021!$K$9:$K$93*$C155*IF(AJ$58=Fperm_SI_Woolf2021!$E$9:$E$93,1,EXP(LN((1.1*(Fperm_SI_Woolf2021!$E$9:$E$93-AJ$58)-63.1579*EXP(-0.19*Fperm_SI_Woolf2021!$E$9:$E$93)+63.1579*EXP(-0.19*AJ$58))/(Fperm_SI_Woolf2021!$E$9:$E$93-AJ$58))*(AJ$58-Fperm_SI_Woolf2021!$E$9:$E$93)/10))),Fperm_SI_Woolf2021!$D$9:$D$93)*AJ$57+INTERCEPT(Fperm_SI_Woolf2021!$F$9:$F$93*EXP(-Fperm_SI_Woolf2021!$I$9:$I$93*$C155*IF(AJ$58=Fperm_SI_Woolf2021!$E$9:$E$93,1,EXP(LN((1.1*(Fperm_SI_Woolf2021!$E$9:$E$93-AJ$58)-63.1579*EXP(-0.19*Fperm_SI_Woolf2021!$E$9:$E$93)+63.1579*EXP(-0.19*AJ$58))/(Fperm_SI_Woolf2021!$E$9:$E$93-AJ$58))*(AJ$58-Fperm_SI_Woolf2021!$E$9:$E$93)/10))) + Fperm_SI_Woolf2021!$G$9:$G$93*EXP(-Fperm_SI_Woolf2021!$J$9:$J$93*$C155*IF(AJ$58=Fperm_SI_Woolf2021!$E$9:$E$93,1,EXP(LN((1.1*(Fperm_SI_Woolf2021!$E$9:$E$93-AJ$58)-63.1579*EXP(-0.19*Fperm_SI_Woolf2021!$E$9:$E$93)+63.1579*EXP(-0.19*AJ$58))/(Fperm_SI_Woolf2021!$E$9:$E$93-AJ$58))*(AJ$58-Fperm_SI_Woolf2021!$E$9:$E$93)/10))) + Fperm_SI_Woolf2021!$H$9:$H$93*EXP(-Fperm_SI_Woolf2021!$K$9:$K$93*$C155*IF(AJ$58=Fperm_SI_Woolf2021!$E$9:$E$93,1,EXP(LN((1.1*(Fperm_SI_Woolf2021!$E$9:$E$93-AJ$58)-63.1579*EXP(-0.19*Fperm_SI_Woolf2021!$E$9:$E$93)+63.1579*EXP(-0.19*AJ$58))/(Fperm_SI_Woolf2021!$E$9:$E$93-AJ$58))*(AJ$58-Fperm_SI_Woolf2021!$E$9:$E$93)/10))),Fperm_SI_Woolf2021!$D$9:$D$93))</f>
        <v>0.27649716299657129</v>
      </c>
      <c r="AK155" s="51" cm="1">
        <f t="array" ref="AK155">MIN(1,SLOPE(Fperm_SI_Woolf2021!$F$9:$F$93*EXP(-Fperm_SI_Woolf2021!$I$9:$I$93*$C155*IF(AK$58=Fperm_SI_Woolf2021!$E$9:$E$93,1,EXP(LN((1.1*(Fperm_SI_Woolf2021!$E$9:$E$93-AK$58)-63.1579*EXP(-0.19*Fperm_SI_Woolf2021!$E$9:$E$93)+63.1579*EXP(-0.19*AK$58))/(Fperm_SI_Woolf2021!$E$9:$E$93-AK$58))*(AK$58-Fperm_SI_Woolf2021!$E$9:$E$93)/10))) + Fperm_SI_Woolf2021!$G$9:$G$93*EXP(-Fperm_SI_Woolf2021!$J$9:$J$93*$C155*IF(AK$58=Fperm_SI_Woolf2021!$E$9:$E$93,1,EXP(LN((1.1*(Fperm_SI_Woolf2021!$E$9:$E$93-AK$58)-63.1579*EXP(-0.19*Fperm_SI_Woolf2021!$E$9:$E$93)+63.1579*EXP(-0.19*AK$58))/(Fperm_SI_Woolf2021!$E$9:$E$93-AK$58))*(AK$58-Fperm_SI_Woolf2021!$E$9:$E$93)/10))) + Fperm_SI_Woolf2021!$H$9:$H$93*EXP(-Fperm_SI_Woolf2021!$K$9:$K$93*$C155*IF(AK$58=Fperm_SI_Woolf2021!$E$9:$E$93,1,EXP(LN((1.1*(Fperm_SI_Woolf2021!$E$9:$E$93-AK$58)-63.1579*EXP(-0.19*Fperm_SI_Woolf2021!$E$9:$E$93)+63.1579*EXP(-0.19*AK$58))/(Fperm_SI_Woolf2021!$E$9:$E$93-AK$58))*(AK$58-Fperm_SI_Woolf2021!$E$9:$E$93)/10))),Fperm_SI_Woolf2021!$D$9:$D$93)*AK$57+INTERCEPT(Fperm_SI_Woolf2021!$F$9:$F$93*EXP(-Fperm_SI_Woolf2021!$I$9:$I$93*$C155*IF(AK$58=Fperm_SI_Woolf2021!$E$9:$E$93,1,EXP(LN((1.1*(Fperm_SI_Woolf2021!$E$9:$E$93-AK$58)-63.1579*EXP(-0.19*Fperm_SI_Woolf2021!$E$9:$E$93)+63.1579*EXP(-0.19*AK$58))/(Fperm_SI_Woolf2021!$E$9:$E$93-AK$58))*(AK$58-Fperm_SI_Woolf2021!$E$9:$E$93)/10))) + Fperm_SI_Woolf2021!$G$9:$G$93*EXP(-Fperm_SI_Woolf2021!$J$9:$J$93*$C155*IF(AK$58=Fperm_SI_Woolf2021!$E$9:$E$93,1,EXP(LN((1.1*(Fperm_SI_Woolf2021!$E$9:$E$93-AK$58)-63.1579*EXP(-0.19*Fperm_SI_Woolf2021!$E$9:$E$93)+63.1579*EXP(-0.19*AK$58))/(Fperm_SI_Woolf2021!$E$9:$E$93-AK$58))*(AK$58-Fperm_SI_Woolf2021!$E$9:$E$93)/10))) + Fperm_SI_Woolf2021!$H$9:$H$93*EXP(-Fperm_SI_Woolf2021!$K$9:$K$93*$C155*IF(AK$58=Fperm_SI_Woolf2021!$E$9:$E$93,1,EXP(LN((1.1*(Fperm_SI_Woolf2021!$E$9:$E$93-AK$58)-63.1579*EXP(-0.19*Fperm_SI_Woolf2021!$E$9:$E$93)+63.1579*EXP(-0.19*AK$58))/(Fperm_SI_Woolf2021!$E$9:$E$93-AK$58))*(AK$58-Fperm_SI_Woolf2021!$E$9:$E$93)/10))),Fperm_SI_Woolf2021!$D$9:$D$93))</f>
        <v>0.26198333413726144</v>
      </c>
      <c r="AL155" s="51" cm="1">
        <f t="array" ref="AL155">MIN(1,SLOPE(Fperm_SI_Woolf2021!$F$9:$F$93*EXP(-Fperm_SI_Woolf2021!$I$9:$I$93*$C155*IF(AL$58=Fperm_SI_Woolf2021!$E$9:$E$93,1,EXP(LN((1.1*(Fperm_SI_Woolf2021!$E$9:$E$93-AL$58)-63.1579*EXP(-0.19*Fperm_SI_Woolf2021!$E$9:$E$93)+63.1579*EXP(-0.19*AL$58))/(Fperm_SI_Woolf2021!$E$9:$E$93-AL$58))*(AL$58-Fperm_SI_Woolf2021!$E$9:$E$93)/10))) + Fperm_SI_Woolf2021!$G$9:$G$93*EXP(-Fperm_SI_Woolf2021!$J$9:$J$93*$C155*IF(AL$58=Fperm_SI_Woolf2021!$E$9:$E$93,1,EXP(LN((1.1*(Fperm_SI_Woolf2021!$E$9:$E$93-AL$58)-63.1579*EXP(-0.19*Fperm_SI_Woolf2021!$E$9:$E$93)+63.1579*EXP(-0.19*AL$58))/(Fperm_SI_Woolf2021!$E$9:$E$93-AL$58))*(AL$58-Fperm_SI_Woolf2021!$E$9:$E$93)/10))) + Fperm_SI_Woolf2021!$H$9:$H$93*EXP(-Fperm_SI_Woolf2021!$K$9:$K$93*$C155*IF(AL$58=Fperm_SI_Woolf2021!$E$9:$E$93,1,EXP(LN((1.1*(Fperm_SI_Woolf2021!$E$9:$E$93-AL$58)-63.1579*EXP(-0.19*Fperm_SI_Woolf2021!$E$9:$E$93)+63.1579*EXP(-0.19*AL$58))/(Fperm_SI_Woolf2021!$E$9:$E$93-AL$58))*(AL$58-Fperm_SI_Woolf2021!$E$9:$E$93)/10))),Fperm_SI_Woolf2021!$D$9:$D$93)*AL$57+INTERCEPT(Fperm_SI_Woolf2021!$F$9:$F$93*EXP(-Fperm_SI_Woolf2021!$I$9:$I$93*$C155*IF(AL$58=Fperm_SI_Woolf2021!$E$9:$E$93,1,EXP(LN((1.1*(Fperm_SI_Woolf2021!$E$9:$E$93-AL$58)-63.1579*EXP(-0.19*Fperm_SI_Woolf2021!$E$9:$E$93)+63.1579*EXP(-0.19*AL$58))/(Fperm_SI_Woolf2021!$E$9:$E$93-AL$58))*(AL$58-Fperm_SI_Woolf2021!$E$9:$E$93)/10))) + Fperm_SI_Woolf2021!$G$9:$G$93*EXP(-Fperm_SI_Woolf2021!$J$9:$J$93*$C155*IF(AL$58=Fperm_SI_Woolf2021!$E$9:$E$93,1,EXP(LN((1.1*(Fperm_SI_Woolf2021!$E$9:$E$93-AL$58)-63.1579*EXP(-0.19*Fperm_SI_Woolf2021!$E$9:$E$93)+63.1579*EXP(-0.19*AL$58))/(Fperm_SI_Woolf2021!$E$9:$E$93-AL$58))*(AL$58-Fperm_SI_Woolf2021!$E$9:$E$93)/10))) + Fperm_SI_Woolf2021!$H$9:$H$93*EXP(-Fperm_SI_Woolf2021!$K$9:$K$93*$C155*IF(AL$58=Fperm_SI_Woolf2021!$E$9:$E$93,1,EXP(LN((1.1*(Fperm_SI_Woolf2021!$E$9:$E$93-AL$58)-63.1579*EXP(-0.19*Fperm_SI_Woolf2021!$E$9:$E$93)+63.1579*EXP(-0.19*AL$58))/(Fperm_SI_Woolf2021!$E$9:$E$93-AL$58))*(AL$58-Fperm_SI_Woolf2021!$E$9:$E$93)/10))),Fperm_SI_Woolf2021!$D$9:$D$93))</f>
        <v>0.24746950527795158</v>
      </c>
      <c r="AM155" s="51" cm="1">
        <f t="array" ref="AM155">MIN(1,SLOPE(Fperm_SI_Woolf2021!$F$9:$F$93*EXP(-Fperm_SI_Woolf2021!$I$9:$I$93*$C155*IF(AM$58=Fperm_SI_Woolf2021!$E$9:$E$93,1,EXP(LN((1.1*(Fperm_SI_Woolf2021!$E$9:$E$93-AM$58)-63.1579*EXP(-0.19*Fperm_SI_Woolf2021!$E$9:$E$93)+63.1579*EXP(-0.19*AM$58))/(Fperm_SI_Woolf2021!$E$9:$E$93-AM$58))*(AM$58-Fperm_SI_Woolf2021!$E$9:$E$93)/10))) + Fperm_SI_Woolf2021!$G$9:$G$93*EXP(-Fperm_SI_Woolf2021!$J$9:$J$93*$C155*IF(AM$58=Fperm_SI_Woolf2021!$E$9:$E$93,1,EXP(LN((1.1*(Fperm_SI_Woolf2021!$E$9:$E$93-AM$58)-63.1579*EXP(-0.19*Fperm_SI_Woolf2021!$E$9:$E$93)+63.1579*EXP(-0.19*AM$58))/(Fperm_SI_Woolf2021!$E$9:$E$93-AM$58))*(AM$58-Fperm_SI_Woolf2021!$E$9:$E$93)/10))) + Fperm_SI_Woolf2021!$H$9:$H$93*EXP(-Fperm_SI_Woolf2021!$K$9:$K$93*$C155*IF(AM$58=Fperm_SI_Woolf2021!$E$9:$E$93,1,EXP(LN((1.1*(Fperm_SI_Woolf2021!$E$9:$E$93-AM$58)-63.1579*EXP(-0.19*Fperm_SI_Woolf2021!$E$9:$E$93)+63.1579*EXP(-0.19*AM$58))/(Fperm_SI_Woolf2021!$E$9:$E$93-AM$58))*(AM$58-Fperm_SI_Woolf2021!$E$9:$E$93)/10))),Fperm_SI_Woolf2021!$D$9:$D$93)*AM$57+INTERCEPT(Fperm_SI_Woolf2021!$F$9:$F$93*EXP(-Fperm_SI_Woolf2021!$I$9:$I$93*$C155*IF(AM$58=Fperm_SI_Woolf2021!$E$9:$E$93,1,EXP(LN((1.1*(Fperm_SI_Woolf2021!$E$9:$E$93-AM$58)-63.1579*EXP(-0.19*Fperm_SI_Woolf2021!$E$9:$E$93)+63.1579*EXP(-0.19*AM$58))/(Fperm_SI_Woolf2021!$E$9:$E$93-AM$58))*(AM$58-Fperm_SI_Woolf2021!$E$9:$E$93)/10))) + Fperm_SI_Woolf2021!$G$9:$G$93*EXP(-Fperm_SI_Woolf2021!$J$9:$J$93*$C155*IF(AM$58=Fperm_SI_Woolf2021!$E$9:$E$93,1,EXP(LN((1.1*(Fperm_SI_Woolf2021!$E$9:$E$93-AM$58)-63.1579*EXP(-0.19*Fperm_SI_Woolf2021!$E$9:$E$93)+63.1579*EXP(-0.19*AM$58))/(Fperm_SI_Woolf2021!$E$9:$E$93-AM$58))*(AM$58-Fperm_SI_Woolf2021!$E$9:$E$93)/10))) + Fperm_SI_Woolf2021!$H$9:$H$93*EXP(-Fperm_SI_Woolf2021!$K$9:$K$93*$C155*IF(AM$58=Fperm_SI_Woolf2021!$E$9:$E$93,1,EXP(LN((1.1*(Fperm_SI_Woolf2021!$E$9:$E$93-AM$58)-63.1579*EXP(-0.19*Fperm_SI_Woolf2021!$E$9:$E$93)+63.1579*EXP(-0.19*AM$58))/(Fperm_SI_Woolf2021!$E$9:$E$93-AM$58))*(AM$58-Fperm_SI_Woolf2021!$E$9:$E$93)/10))),Fperm_SI_Woolf2021!$D$9:$D$93))</f>
        <v>0.23295567641864173</v>
      </c>
      <c r="AN155" s="51" cm="1">
        <f t="array" ref="AN155">MIN(1,SLOPE(Fperm_SI_Woolf2021!$F$9:$F$93*EXP(-Fperm_SI_Woolf2021!$I$9:$I$93*$C155*IF(AN$58=Fperm_SI_Woolf2021!$E$9:$E$93,1,EXP(LN((1.1*(Fperm_SI_Woolf2021!$E$9:$E$93-AN$58)-63.1579*EXP(-0.19*Fperm_SI_Woolf2021!$E$9:$E$93)+63.1579*EXP(-0.19*AN$58))/(Fperm_SI_Woolf2021!$E$9:$E$93-AN$58))*(AN$58-Fperm_SI_Woolf2021!$E$9:$E$93)/10))) + Fperm_SI_Woolf2021!$G$9:$G$93*EXP(-Fperm_SI_Woolf2021!$J$9:$J$93*$C155*IF(AN$58=Fperm_SI_Woolf2021!$E$9:$E$93,1,EXP(LN((1.1*(Fperm_SI_Woolf2021!$E$9:$E$93-AN$58)-63.1579*EXP(-0.19*Fperm_SI_Woolf2021!$E$9:$E$93)+63.1579*EXP(-0.19*AN$58))/(Fperm_SI_Woolf2021!$E$9:$E$93-AN$58))*(AN$58-Fperm_SI_Woolf2021!$E$9:$E$93)/10))) + Fperm_SI_Woolf2021!$H$9:$H$93*EXP(-Fperm_SI_Woolf2021!$K$9:$K$93*$C155*IF(AN$58=Fperm_SI_Woolf2021!$E$9:$E$93,1,EXP(LN((1.1*(Fperm_SI_Woolf2021!$E$9:$E$93-AN$58)-63.1579*EXP(-0.19*Fperm_SI_Woolf2021!$E$9:$E$93)+63.1579*EXP(-0.19*AN$58))/(Fperm_SI_Woolf2021!$E$9:$E$93-AN$58))*(AN$58-Fperm_SI_Woolf2021!$E$9:$E$93)/10))),Fperm_SI_Woolf2021!$D$9:$D$93)*AN$57+INTERCEPT(Fperm_SI_Woolf2021!$F$9:$F$93*EXP(-Fperm_SI_Woolf2021!$I$9:$I$93*$C155*IF(AN$58=Fperm_SI_Woolf2021!$E$9:$E$93,1,EXP(LN((1.1*(Fperm_SI_Woolf2021!$E$9:$E$93-AN$58)-63.1579*EXP(-0.19*Fperm_SI_Woolf2021!$E$9:$E$93)+63.1579*EXP(-0.19*AN$58))/(Fperm_SI_Woolf2021!$E$9:$E$93-AN$58))*(AN$58-Fperm_SI_Woolf2021!$E$9:$E$93)/10))) + Fperm_SI_Woolf2021!$G$9:$G$93*EXP(-Fperm_SI_Woolf2021!$J$9:$J$93*$C155*IF(AN$58=Fperm_SI_Woolf2021!$E$9:$E$93,1,EXP(LN((1.1*(Fperm_SI_Woolf2021!$E$9:$E$93-AN$58)-63.1579*EXP(-0.19*Fperm_SI_Woolf2021!$E$9:$E$93)+63.1579*EXP(-0.19*AN$58))/(Fperm_SI_Woolf2021!$E$9:$E$93-AN$58))*(AN$58-Fperm_SI_Woolf2021!$E$9:$E$93)/10))) + Fperm_SI_Woolf2021!$H$9:$H$93*EXP(-Fperm_SI_Woolf2021!$K$9:$K$93*$C155*IF(AN$58=Fperm_SI_Woolf2021!$E$9:$E$93,1,EXP(LN((1.1*(Fperm_SI_Woolf2021!$E$9:$E$93-AN$58)-63.1579*EXP(-0.19*Fperm_SI_Woolf2021!$E$9:$E$93)+63.1579*EXP(-0.19*AN$58))/(Fperm_SI_Woolf2021!$E$9:$E$93-AN$58))*(AN$58-Fperm_SI_Woolf2021!$E$9:$E$93)/10))),Fperm_SI_Woolf2021!$D$9:$D$93))</f>
        <v>0.21844184755933188</v>
      </c>
      <c r="AO155" s="51" cm="1">
        <f t="array" ref="AO155">MIN(1,SLOPE(Fperm_SI_Woolf2021!$F$9:$F$93*EXP(-Fperm_SI_Woolf2021!$I$9:$I$93*$C155*IF(AO$58=Fperm_SI_Woolf2021!$E$9:$E$93,1,EXP(LN((1.1*(Fperm_SI_Woolf2021!$E$9:$E$93-AO$58)-63.1579*EXP(-0.19*Fperm_SI_Woolf2021!$E$9:$E$93)+63.1579*EXP(-0.19*AO$58))/(Fperm_SI_Woolf2021!$E$9:$E$93-AO$58))*(AO$58-Fperm_SI_Woolf2021!$E$9:$E$93)/10))) + Fperm_SI_Woolf2021!$G$9:$G$93*EXP(-Fperm_SI_Woolf2021!$J$9:$J$93*$C155*IF(AO$58=Fperm_SI_Woolf2021!$E$9:$E$93,1,EXP(LN((1.1*(Fperm_SI_Woolf2021!$E$9:$E$93-AO$58)-63.1579*EXP(-0.19*Fperm_SI_Woolf2021!$E$9:$E$93)+63.1579*EXP(-0.19*AO$58))/(Fperm_SI_Woolf2021!$E$9:$E$93-AO$58))*(AO$58-Fperm_SI_Woolf2021!$E$9:$E$93)/10))) + Fperm_SI_Woolf2021!$H$9:$H$93*EXP(-Fperm_SI_Woolf2021!$K$9:$K$93*$C155*IF(AO$58=Fperm_SI_Woolf2021!$E$9:$E$93,1,EXP(LN((1.1*(Fperm_SI_Woolf2021!$E$9:$E$93-AO$58)-63.1579*EXP(-0.19*Fperm_SI_Woolf2021!$E$9:$E$93)+63.1579*EXP(-0.19*AO$58))/(Fperm_SI_Woolf2021!$E$9:$E$93-AO$58))*(AO$58-Fperm_SI_Woolf2021!$E$9:$E$93)/10))),Fperm_SI_Woolf2021!$D$9:$D$93)*AO$57+INTERCEPT(Fperm_SI_Woolf2021!$F$9:$F$93*EXP(-Fperm_SI_Woolf2021!$I$9:$I$93*$C155*IF(AO$58=Fperm_SI_Woolf2021!$E$9:$E$93,1,EXP(LN((1.1*(Fperm_SI_Woolf2021!$E$9:$E$93-AO$58)-63.1579*EXP(-0.19*Fperm_SI_Woolf2021!$E$9:$E$93)+63.1579*EXP(-0.19*AO$58))/(Fperm_SI_Woolf2021!$E$9:$E$93-AO$58))*(AO$58-Fperm_SI_Woolf2021!$E$9:$E$93)/10))) + Fperm_SI_Woolf2021!$G$9:$G$93*EXP(-Fperm_SI_Woolf2021!$J$9:$J$93*$C155*IF(AO$58=Fperm_SI_Woolf2021!$E$9:$E$93,1,EXP(LN((1.1*(Fperm_SI_Woolf2021!$E$9:$E$93-AO$58)-63.1579*EXP(-0.19*Fperm_SI_Woolf2021!$E$9:$E$93)+63.1579*EXP(-0.19*AO$58))/(Fperm_SI_Woolf2021!$E$9:$E$93-AO$58))*(AO$58-Fperm_SI_Woolf2021!$E$9:$E$93)/10))) + Fperm_SI_Woolf2021!$H$9:$H$93*EXP(-Fperm_SI_Woolf2021!$K$9:$K$93*$C155*IF(AO$58=Fperm_SI_Woolf2021!$E$9:$E$93,1,EXP(LN((1.1*(Fperm_SI_Woolf2021!$E$9:$E$93-AO$58)-63.1579*EXP(-0.19*Fperm_SI_Woolf2021!$E$9:$E$93)+63.1579*EXP(-0.19*AO$58))/(Fperm_SI_Woolf2021!$E$9:$E$93-AO$58))*(AO$58-Fperm_SI_Woolf2021!$E$9:$E$93)/10))),Fperm_SI_Woolf2021!$D$9:$D$93))</f>
        <v>0.20392801870002203</v>
      </c>
      <c r="AP155" s="51" cm="1">
        <f t="array" ref="AP155">MIN(1,SLOPE(Fperm_SI_Woolf2021!$F$9:$F$93*EXP(-Fperm_SI_Woolf2021!$I$9:$I$93*$C155*IF(AP$58=Fperm_SI_Woolf2021!$E$9:$E$93,1,EXP(LN((1.1*(Fperm_SI_Woolf2021!$E$9:$E$93-AP$58)-63.1579*EXP(-0.19*Fperm_SI_Woolf2021!$E$9:$E$93)+63.1579*EXP(-0.19*AP$58))/(Fperm_SI_Woolf2021!$E$9:$E$93-AP$58))*(AP$58-Fperm_SI_Woolf2021!$E$9:$E$93)/10))) + Fperm_SI_Woolf2021!$G$9:$G$93*EXP(-Fperm_SI_Woolf2021!$J$9:$J$93*$C155*IF(AP$58=Fperm_SI_Woolf2021!$E$9:$E$93,1,EXP(LN((1.1*(Fperm_SI_Woolf2021!$E$9:$E$93-AP$58)-63.1579*EXP(-0.19*Fperm_SI_Woolf2021!$E$9:$E$93)+63.1579*EXP(-0.19*AP$58))/(Fperm_SI_Woolf2021!$E$9:$E$93-AP$58))*(AP$58-Fperm_SI_Woolf2021!$E$9:$E$93)/10))) + Fperm_SI_Woolf2021!$H$9:$H$93*EXP(-Fperm_SI_Woolf2021!$K$9:$K$93*$C155*IF(AP$58=Fperm_SI_Woolf2021!$E$9:$E$93,1,EXP(LN((1.1*(Fperm_SI_Woolf2021!$E$9:$E$93-AP$58)-63.1579*EXP(-0.19*Fperm_SI_Woolf2021!$E$9:$E$93)+63.1579*EXP(-0.19*AP$58))/(Fperm_SI_Woolf2021!$E$9:$E$93-AP$58))*(AP$58-Fperm_SI_Woolf2021!$E$9:$E$93)/10))),Fperm_SI_Woolf2021!$D$9:$D$93)*AP$57+INTERCEPT(Fperm_SI_Woolf2021!$F$9:$F$93*EXP(-Fperm_SI_Woolf2021!$I$9:$I$93*$C155*IF(AP$58=Fperm_SI_Woolf2021!$E$9:$E$93,1,EXP(LN((1.1*(Fperm_SI_Woolf2021!$E$9:$E$93-AP$58)-63.1579*EXP(-0.19*Fperm_SI_Woolf2021!$E$9:$E$93)+63.1579*EXP(-0.19*AP$58))/(Fperm_SI_Woolf2021!$E$9:$E$93-AP$58))*(AP$58-Fperm_SI_Woolf2021!$E$9:$E$93)/10))) + Fperm_SI_Woolf2021!$G$9:$G$93*EXP(-Fperm_SI_Woolf2021!$J$9:$J$93*$C155*IF(AP$58=Fperm_SI_Woolf2021!$E$9:$E$93,1,EXP(LN((1.1*(Fperm_SI_Woolf2021!$E$9:$E$93-AP$58)-63.1579*EXP(-0.19*Fperm_SI_Woolf2021!$E$9:$E$93)+63.1579*EXP(-0.19*AP$58))/(Fperm_SI_Woolf2021!$E$9:$E$93-AP$58))*(AP$58-Fperm_SI_Woolf2021!$E$9:$E$93)/10))) + Fperm_SI_Woolf2021!$H$9:$H$93*EXP(-Fperm_SI_Woolf2021!$K$9:$K$93*$C155*IF(AP$58=Fperm_SI_Woolf2021!$E$9:$E$93,1,EXP(LN((1.1*(Fperm_SI_Woolf2021!$E$9:$E$93-AP$58)-63.1579*EXP(-0.19*Fperm_SI_Woolf2021!$E$9:$E$93)+63.1579*EXP(-0.19*AP$58))/(Fperm_SI_Woolf2021!$E$9:$E$93-AP$58))*(AP$58-Fperm_SI_Woolf2021!$E$9:$E$93)/10))),Fperm_SI_Woolf2021!$D$9:$D$93))</f>
        <v>0.18941418984071218</v>
      </c>
      <c r="AQ155" s="51" cm="1">
        <f t="array" ref="AQ155">MIN(1,SLOPE(Fperm_SI_Woolf2021!$F$9:$F$93*EXP(-Fperm_SI_Woolf2021!$I$9:$I$93*$C155*IF(AQ$58=Fperm_SI_Woolf2021!$E$9:$E$93,1,EXP(LN((1.1*(Fperm_SI_Woolf2021!$E$9:$E$93-AQ$58)-63.1579*EXP(-0.19*Fperm_SI_Woolf2021!$E$9:$E$93)+63.1579*EXP(-0.19*AQ$58))/(Fperm_SI_Woolf2021!$E$9:$E$93-AQ$58))*(AQ$58-Fperm_SI_Woolf2021!$E$9:$E$93)/10))) + Fperm_SI_Woolf2021!$G$9:$G$93*EXP(-Fperm_SI_Woolf2021!$J$9:$J$93*$C155*IF(AQ$58=Fperm_SI_Woolf2021!$E$9:$E$93,1,EXP(LN((1.1*(Fperm_SI_Woolf2021!$E$9:$E$93-AQ$58)-63.1579*EXP(-0.19*Fperm_SI_Woolf2021!$E$9:$E$93)+63.1579*EXP(-0.19*AQ$58))/(Fperm_SI_Woolf2021!$E$9:$E$93-AQ$58))*(AQ$58-Fperm_SI_Woolf2021!$E$9:$E$93)/10))) + Fperm_SI_Woolf2021!$H$9:$H$93*EXP(-Fperm_SI_Woolf2021!$K$9:$K$93*$C155*IF(AQ$58=Fperm_SI_Woolf2021!$E$9:$E$93,1,EXP(LN((1.1*(Fperm_SI_Woolf2021!$E$9:$E$93-AQ$58)-63.1579*EXP(-0.19*Fperm_SI_Woolf2021!$E$9:$E$93)+63.1579*EXP(-0.19*AQ$58))/(Fperm_SI_Woolf2021!$E$9:$E$93-AQ$58))*(AQ$58-Fperm_SI_Woolf2021!$E$9:$E$93)/10))),Fperm_SI_Woolf2021!$D$9:$D$93)*AQ$57+INTERCEPT(Fperm_SI_Woolf2021!$F$9:$F$93*EXP(-Fperm_SI_Woolf2021!$I$9:$I$93*$C155*IF(AQ$58=Fperm_SI_Woolf2021!$E$9:$E$93,1,EXP(LN((1.1*(Fperm_SI_Woolf2021!$E$9:$E$93-AQ$58)-63.1579*EXP(-0.19*Fperm_SI_Woolf2021!$E$9:$E$93)+63.1579*EXP(-0.19*AQ$58))/(Fperm_SI_Woolf2021!$E$9:$E$93-AQ$58))*(AQ$58-Fperm_SI_Woolf2021!$E$9:$E$93)/10))) + Fperm_SI_Woolf2021!$G$9:$G$93*EXP(-Fperm_SI_Woolf2021!$J$9:$J$93*$C155*IF(AQ$58=Fperm_SI_Woolf2021!$E$9:$E$93,1,EXP(LN((1.1*(Fperm_SI_Woolf2021!$E$9:$E$93-AQ$58)-63.1579*EXP(-0.19*Fperm_SI_Woolf2021!$E$9:$E$93)+63.1579*EXP(-0.19*AQ$58))/(Fperm_SI_Woolf2021!$E$9:$E$93-AQ$58))*(AQ$58-Fperm_SI_Woolf2021!$E$9:$E$93)/10))) + Fperm_SI_Woolf2021!$H$9:$H$93*EXP(-Fperm_SI_Woolf2021!$K$9:$K$93*$C155*IF(AQ$58=Fperm_SI_Woolf2021!$E$9:$E$93,1,EXP(LN((1.1*(Fperm_SI_Woolf2021!$E$9:$E$93-AQ$58)-63.1579*EXP(-0.19*Fperm_SI_Woolf2021!$E$9:$E$93)+63.1579*EXP(-0.19*AQ$58))/(Fperm_SI_Woolf2021!$E$9:$E$93-AQ$58))*(AQ$58-Fperm_SI_Woolf2021!$E$9:$E$93)/10))),Fperm_SI_Woolf2021!$D$9:$D$93))</f>
        <v>0.17490036098140233</v>
      </c>
      <c r="AR155" s="51" cm="1">
        <f t="array" ref="AR155">MIN(1,SLOPE(Fperm_SI_Woolf2021!$F$9:$F$93*EXP(-Fperm_SI_Woolf2021!$I$9:$I$93*$C155*IF(AR$58=Fperm_SI_Woolf2021!$E$9:$E$93,1,EXP(LN((1.1*(Fperm_SI_Woolf2021!$E$9:$E$93-AR$58)-63.1579*EXP(-0.19*Fperm_SI_Woolf2021!$E$9:$E$93)+63.1579*EXP(-0.19*AR$58))/(Fperm_SI_Woolf2021!$E$9:$E$93-AR$58))*(AR$58-Fperm_SI_Woolf2021!$E$9:$E$93)/10))) + Fperm_SI_Woolf2021!$G$9:$G$93*EXP(-Fperm_SI_Woolf2021!$J$9:$J$93*$C155*IF(AR$58=Fperm_SI_Woolf2021!$E$9:$E$93,1,EXP(LN((1.1*(Fperm_SI_Woolf2021!$E$9:$E$93-AR$58)-63.1579*EXP(-0.19*Fperm_SI_Woolf2021!$E$9:$E$93)+63.1579*EXP(-0.19*AR$58))/(Fperm_SI_Woolf2021!$E$9:$E$93-AR$58))*(AR$58-Fperm_SI_Woolf2021!$E$9:$E$93)/10))) + Fperm_SI_Woolf2021!$H$9:$H$93*EXP(-Fperm_SI_Woolf2021!$K$9:$K$93*$C155*IF(AR$58=Fperm_SI_Woolf2021!$E$9:$E$93,1,EXP(LN((1.1*(Fperm_SI_Woolf2021!$E$9:$E$93-AR$58)-63.1579*EXP(-0.19*Fperm_SI_Woolf2021!$E$9:$E$93)+63.1579*EXP(-0.19*AR$58))/(Fperm_SI_Woolf2021!$E$9:$E$93-AR$58))*(AR$58-Fperm_SI_Woolf2021!$E$9:$E$93)/10))),Fperm_SI_Woolf2021!$D$9:$D$93)*AR$57+INTERCEPT(Fperm_SI_Woolf2021!$F$9:$F$93*EXP(-Fperm_SI_Woolf2021!$I$9:$I$93*$C155*IF(AR$58=Fperm_SI_Woolf2021!$E$9:$E$93,1,EXP(LN((1.1*(Fperm_SI_Woolf2021!$E$9:$E$93-AR$58)-63.1579*EXP(-0.19*Fperm_SI_Woolf2021!$E$9:$E$93)+63.1579*EXP(-0.19*AR$58))/(Fperm_SI_Woolf2021!$E$9:$E$93-AR$58))*(AR$58-Fperm_SI_Woolf2021!$E$9:$E$93)/10))) + Fperm_SI_Woolf2021!$G$9:$G$93*EXP(-Fperm_SI_Woolf2021!$J$9:$J$93*$C155*IF(AR$58=Fperm_SI_Woolf2021!$E$9:$E$93,1,EXP(LN((1.1*(Fperm_SI_Woolf2021!$E$9:$E$93-AR$58)-63.1579*EXP(-0.19*Fperm_SI_Woolf2021!$E$9:$E$93)+63.1579*EXP(-0.19*AR$58))/(Fperm_SI_Woolf2021!$E$9:$E$93-AR$58))*(AR$58-Fperm_SI_Woolf2021!$E$9:$E$93)/10))) + Fperm_SI_Woolf2021!$H$9:$H$93*EXP(-Fperm_SI_Woolf2021!$K$9:$K$93*$C155*IF(AR$58=Fperm_SI_Woolf2021!$E$9:$E$93,1,EXP(LN((1.1*(Fperm_SI_Woolf2021!$E$9:$E$93-AR$58)-63.1579*EXP(-0.19*Fperm_SI_Woolf2021!$E$9:$E$93)+63.1579*EXP(-0.19*AR$58))/(Fperm_SI_Woolf2021!$E$9:$E$93-AR$58))*(AR$58-Fperm_SI_Woolf2021!$E$9:$E$93)/10))),Fperm_SI_Woolf2021!$D$9:$D$93))</f>
        <v>0.16038653212209247</v>
      </c>
      <c r="AS155" s="51" cm="1">
        <f t="array" ref="AS155">MIN(1,SLOPE(Fperm_SI_Woolf2021!$F$9:$F$93*EXP(-Fperm_SI_Woolf2021!$I$9:$I$93*$C155*IF(AS$58=Fperm_SI_Woolf2021!$E$9:$E$93,1,EXP(LN((1.1*(Fperm_SI_Woolf2021!$E$9:$E$93-AS$58)-63.1579*EXP(-0.19*Fperm_SI_Woolf2021!$E$9:$E$93)+63.1579*EXP(-0.19*AS$58))/(Fperm_SI_Woolf2021!$E$9:$E$93-AS$58))*(AS$58-Fperm_SI_Woolf2021!$E$9:$E$93)/10))) + Fperm_SI_Woolf2021!$G$9:$G$93*EXP(-Fperm_SI_Woolf2021!$J$9:$J$93*$C155*IF(AS$58=Fperm_SI_Woolf2021!$E$9:$E$93,1,EXP(LN((1.1*(Fperm_SI_Woolf2021!$E$9:$E$93-AS$58)-63.1579*EXP(-0.19*Fperm_SI_Woolf2021!$E$9:$E$93)+63.1579*EXP(-0.19*AS$58))/(Fperm_SI_Woolf2021!$E$9:$E$93-AS$58))*(AS$58-Fperm_SI_Woolf2021!$E$9:$E$93)/10))) + Fperm_SI_Woolf2021!$H$9:$H$93*EXP(-Fperm_SI_Woolf2021!$K$9:$K$93*$C155*IF(AS$58=Fperm_SI_Woolf2021!$E$9:$E$93,1,EXP(LN((1.1*(Fperm_SI_Woolf2021!$E$9:$E$93-AS$58)-63.1579*EXP(-0.19*Fperm_SI_Woolf2021!$E$9:$E$93)+63.1579*EXP(-0.19*AS$58))/(Fperm_SI_Woolf2021!$E$9:$E$93-AS$58))*(AS$58-Fperm_SI_Woolf2021!$E$9:$E$93)/10))),Fperm_SI_Woolf2021!$D$9:$D$93)*AS$57+INTERCEPT(Fperm_SI_Woolf2021!$F$9:$F$93*EXP(-Fperm_SI_Woolf2021!$I$9:$I$93*$C155*IF(AS$58=Fperm_SI_Woolf2021!$E$9:$E$93,1,EXP(LN((1.1*(Fperm_SI_Woolf2021!$E$9:$E$93-AS$58)-63.1579*EXP(-0.19*Fperm_SI_Woolf2021!$E$9:$E$93)+63.1579*EXP(-0.19*AS$58))/(Fperm_SI_Woolf2021!$E$9:$E$93-AS$58))*(AS$58-Fperm_SI_Woolf2021!$E$9:$E$93)/10))) + Fperm_SI_Woolf2021!$G$9:$G$93*EXP(-Fperm_SI_Woolf2021!$J$9:$J$93*$C155*IF(AS$58=Fperm_SI_Woolf2021!$E$9:$E$93,1,EXP(LN((1.1*(Fperm_SI_Woolf2021!$E$9:$E$93-AS$58)-63.1579*EXP(-0.19*Fperm_SI_Woolf2021!$E$9:$E$93)+63.1579*EXP(-0.19*AS$58))/(Fperm_SI_Woolf2021!$E$9:$E$93-AS$58))*(AS$58-Fperm_SI_Woolf2021!$E$9:$E$93)/10))) + Fperm_SI_Woolf2021!$H$9:$H$93*EXP(-Fperm_SI_Woolf2021!$K$9:$K$93*$C155*IF(AS$58=Fperm_SI_Woolf2021!$E$9:$E$93,1,EXP(LN((1.1*(Fperm_SI_Woolf2021!$E$9:$E$93-AS$58)-63.1579*EXP(-0.19*Fperm_SI_Woolf2021!$E$9:$E$93)+63.1579*EXP(-0.19*AS$58))/(Fperm_SI_Woolf2021!$E$9:$E$93-AS$58))*(AS$58-Fperm_SI_Woolf2021!$E$9:$E$93)/10))),Fperm_SI_Woolf2021!$D$9:$D$93))</f>
        <v>0.14587270326278259</v>
      </c>
      <c r="AT155" s="51" cm="1">
        <f t="array" ref="AT155">MIN(1,SLOPE(Fperm_SI_Woolf2021!$F$9:$F$93*EXP(-Fperm_SI_Woolf2021!$I$9:$I$93*$C155*IF(AT$58=Fperm_SI_Woolf2021!$E$9:$E$93,1,EXP(LN((1.1*(Fperm_SI_Woolf2021!$E$9:$E$93-AT$58)-63.1579*EXP(-0.19*Fperm_SI_Woolf2021!$E$9:$E$93)+63.1579*EXP(-0.19*AT$58))/(Fperm_SI_Woolf2021!$E$9:$E$93-AT$58))*(AT$58-Fperm_SI_Woolf2021!$E$9:$E$93)/10))) + Fperm_SI_Woolf2021!$G$9:$G$93*EXP(-Fperm_SI_Woolf2021!$J$9:$J$93*$C155*IF(AT$58=Fperm_SI_Woolf2021!$E$9:$E$93,1,EXP(LN((1.1*(Fperm_SI_Woolf2021!$E$9:$E$93-AT$58)-63.1579*EXP(-0.19*Fperm_SI_Woolf2021!$E$9:$E$93)+63.1579*EXP(-0.19*AT$58))/(Fperm_SI_Woolf2021!$E$9:$E$93-AT$58))*(AT$58-Fperm_SI_Woolf2021!$E$9:$E$93)/10))) + Fperm_SI_Woolf2021!$H$9:$H$93*EXP(-Fperm_SI_Woolf2021!$K$9:$K$93*$C155*IF(AT$58=Fperm_SI_Woolf2021!$E$9:$E$93,1,EXP(LN((1.1*(Fperm_SI_Woolf2021!$E$9:$E$93-AT$58)-63.1579*EXP(-0.19*Fperm_SI_Woolf2021!$E$9:$E$93)+63.1579*EXP(-0.19*AT$58))/(Fperm_SI_Woolf2021!$E$9:$E$93-AT$58))*(AT$58-Fperm_SI_Woolf2021!$E$9:$E$93)/10))),Fperm_SI_Woolf2021!$D$9:$D$93)*AT$57+INTERCEPT(Fperm_SI_Woolf2021!$F$9:$F$93*EXP(-Fperm_SI_Woolf2021!$I$9:$I$93*$C155*IF(AT$58=Fperm_SI_Woolf2021!$E$9:$E$93,1,EXP(LN((1.1*(Fperm_SI_Woolf2021!$E$9:$E$93-AT$58)-63.1579*EXP(-0.19*Fperm_SI_Woolf2021!$E$9:$E$93)+63.1579*EXP(-0.19*AT$58))/(Fperm_SI_Woolf2021!$E$9:$E$93-AT$58))*(AT$58-Fperm_SI_Woolf2021!$E$9:$E$93)/10))) + Fperm_SI_Woolf2021!$G$9:$G$93*EXP(-Fperm_SI_Woolf2021!$J$9:$J$93*$C155*IF(AT$58=Fperm_SI_Woolf2021!$E$9:$E$93,1,EXP(LN((1.1*(Fperm_SI_Woolf2021!$E$9:$E$93-AT$58)-63.1579*EXP(-0.19*Fperm_SI_Woolf2021!$E$9:$E$93)+63.1579*EXP(-0.19*AT$58))/(Fperm_SI_Woolf2021!$E$9:$E$93-AT$58))*(AT$58-Fperm_SI_Woolf2021!$E$9:$E$93)/10))) + Fperm_SI_Woolf2021!$H$9:$H$93*EXP(-Fperm_SI_Woolf2021!$K$9:$K$93*$C155*IF(AT$58=Fperm_SI_Woolf2021!$E$9:$E$93,1,EXP(LN((1.1*(Fperm_SI_Woolf2021!$E$9:$E$93-AT$58)-63.1579*EXP(-0.19*Fperm_SI_Woolf2021!$E$9:$E$93)+63.1579*EXP(-0.19*AT$58))/(Fperm_SI_Woolf2021!$E$9:$E$93-AT$58))*(AT$58-Fperm_SI_Woolf2021!$E$9:$E$93)/10))),Fperm_SI_Woolf2021!$D$9:$D$93))</f>
        <v>0.13135887440347271</v>
      </c>
      <c r="AU155" s="51" cm="1">
        <f t="array" ref="AU155">MIN(1,SLOPE(Fperm_SI_Woolf2021!$F$9:$F$93*EXP(-Fperm_SI_Woolf2021!$I$9:$I$93*$C155*IF(AU$58=Fperm_SI_Woolf2021!$E$9:$E$93,1,EXP(LN((1.1*(Fperm_SI_Woolf2021!$E$9:$E$93-AU$58)-63.1579*EXP(-0.19*Fperm_SI_Woolf2021!$E$9:$E$93)+63.1579*EXP(-0.19*AU$58))/(Fperm_SI_Woolf2021!$E$9:$E$93-AU$58))*(AU$58-Fperm_SI_Woolf2021!$E$9:$E$93)/10))) + Fperm_SI_Woolf2021!$G$9:$G$93*EXP(-Fperm_SI_Woolf2021!$J$9:$J$93*$C155*IF(AU$58=Fperm_SI_Woolf2021!$E$9:$E$93,1,EXP(LN((1.1*(Fperm_SI_Woolf2021!$E$9:$E$93-AU$58)-63.1579*EXP(-0.19*Fperm_SI_Woolf2021!$E$9:$E$93)+63.1579*EXP(-0.19*AU$58))/(Fperm_SI_Woolf2021!$E$9:$E$93-AU$58))*(AU$58-Fperm_SI_Woolf2021!$E$9:$E$93)/10))) + Fperm_SI_Woolf2021!$H$9:$H$93*EXP(-Fperm_SI_Woolf2021!$K$9:$K$93*$C155*IF(AU$58=Fperm_SI_Woolf2021!$E$9:$E$93,1,EXP(LN((1.1*(Fperm_SI_Woolf2021!$E$9:$E$93-AU$58)-63.1579*EXP(-0.19*Fperm_SI_Woolf2021!$E$9:$E$93)+63.1579*EXP(-0.19*AU$58))/(Fperm_SI_Woolf2021!$E$9:$E$93-AU$58))*(AU$58-Fperm_SI_Woolf2021!$E$9:$E$93)/10))),Fperm_SI_Woolf2021!$D$9:$D$93)*AU$57+INTERCEPT(Fperm_SI_Woolf2021!$F$9:$F$93*EXP(-Fperm_SI_Woolf2021!$I$9:$I$93*$C155*IF(AU$58=Fperm_SI_Woolf2021!$E$9:$E$93,1,EXP(LN((1.1*(Fperm_SI_Woolf2021!$E$9:$E$93-AU$58)-63.1579*EXP(-0.19*Fperm_SI_Woolf2021!$E$9:$E$93)+63.1579*EXP(-0.19*AU$58))/(Fperm_SI_Woolf2021!$E$9:$E$93-AU$58))*(AU$58-Fperm_SI_Woolf2021!$E$9:$E$93)/10))) + Fperm_SI_Woolf2021!$G$9:$G$93*EXP(-Fperm_SI_Woolf2021!$J$9:$J$93*$C155*IF(AU$58=Fperm_SI_Woolf2021!$E$9:$E$93,1,EXP(LN((1.1*(Fperm_SI_Woolf2021!$E$9:$E$93-AU$58)-63.1579*EXP(-0.19*Fperm_SI_Woolf2021!$E$9:$E$93)+63.1579*EXP(-0.19*AU$58))/(Fperm_SI_Woolf2021!$E$9:$E$93-AU$58))*(AU$58-Fperm_SI_Woolf2021!$E$9:$E$93)/10))) + Fperm_SI_Woolf2021!$H$9:$H$93*EXP(-Fperm_SI_Woolf2021!$K$9:$K$93*$C155*IF(AU$58=Fperm_SI_Woolf2021!$E$9:$E$93,1,EXP(LN((1.1*(Fperm_SI_Woolf2021!$E$9:$E$93-AU$58)-63.1579*EXP(-0.19*Fperm_SI_Woolf2021!$E$9:$E$93)+63.1579*EXP(-0.19*AU$58))/(Fperm_SI_Woolf2021!$E$9:$E$93-AU$58))*(AU$58-Fperm_SI_Woolf2021!$E$9:$E$93)/10))),Fperm_SI_Woolf2021!$D$9:$D$93))</f>
        <v>0.11684504554416286</v>
      </c>
      <c r="AV155" s="51" cm="1">
        <f t="array" ref="AV155">MIN(1,SLOPE(Fperm_SI_Woolf2021!$F$9:$F$93*EXP(-Fperm_SI_Woolf2021!$I$9:$I$93*$C155*IF(AV$58=Fperm_SI_Woolf2021!$E$9:$E$93,1,EXP(LN((1.1*(Fperm_SI_Woolf2021!$E$9:$E$93-AV$58)-63.1579*EXP(-0.19*Fperm_SI_Woolf2021!$E$9:$E$93)+63.1579*EXP(-0.19*AV$58))/(Fperm_SI_Woolf2021!$E$9:$E$93-AV$58))*(AV$58-Fperm_SI_Woolf2021!$E$9:$E$93)/10))) + Fperm_SI_Woolf2021!$G$9:$G$93*EXP(-Fperm_SI_Woolf2021!$J$9:$J$93*$C155*IF(AV$58=Fperm_SI_Woolf2021!$E$9:$E$93,1,EXP(LN((1.1*(Fperm_SI_Woolf2021!$E$9:$E$93-AV$58)-63.1579*EXP(-0.19*Fperm_SI_Woolf2021!$E$9:$E$93)+63.1579*EXP(-0.19*AV$58))/(Fperm_SI_Woolf2021!$E$9:$E$93-AV$58))*(AV$58-Fperm_SI_Woolf2021!$E$9:$E$93)/10))) + Fperm_SI_Woolf2021!$H$9:$H$93*EXP(-Fperm_SI_Woolf2021!$K$9:$K$93*$C155*IF(AV$58=Fperm_SI_Woolf2021!$E$9:$E$93,1,EXP(LN((1.1*(Fperm_SI_Woolf2021!$E$9:$E$93-AV$58)-63.1579*EXP(-0.19*Fperm_SI_Woolf2021!$E$9:$E$93)+63.1579*EXP(-0.19*AV$58))/(Fperm_SI_Woolf2021!$E$9:$E$93-AV$58))*(AV$58-Fperm_SI_Woolf2021!$E$9:$E$93)/10))),Fperm_SI_Woolf2021!$D$9:$D$93)*AV$57+INTERCEPT(Fperm_SI_Woolf2021!$F$9:$F$93*EXP(-Fperm_SI_Woolf2021!$I$9:$I$93*$C155*IF(AV$58=Fperm_SI_Woolf2021!$E$9:$E$93,1,EXP(LN((1.1*(Fperm_SI_Woolf2021!$E$9:$E$93-AV$58)-63.1579*EXP(-0.19*Fperm_SI_Woolf2021!$E$9:$E$93)+63.1579*EXP(-0.19*AV$58))/(Fperm_SI_Woolf2021!$E$9:$E$93-AV$58))*(AV$58-Fperm_SI_Woolf2021!$E$9:$E$93)/10))) + Fperm_SI_Woolf2021!$G$9:$G$93*EXP(-Fperm_SI_Woolf2021!$J$9:$J$93*$C155*IF(AV$58=Fperm_SI_Woolf2021!$E$9:$E$93,1,EXP(LN((1.1*(Fperm_SI_Woolf2021!$E$9:$E$93-AV$58)-63.1579*EXP(-0.19*Fperm_SI_Woolf2021!$E$9:$E$93)+63.1579*EXP(-0.19*AV$58))/(Fperm_SI_Woolf2021!$E$9:$E$93-AV$58))*(AV$58-Fperm_SI_Woolf2021!$E$9:$E$93)/10))) + Fperm_SI_Woolf2021!$H$9:$H$93*EXP(-Fperm_SI_Woolf2021!$K$9:$K$93*$C155*IF(AV$58=Fperm_SI_Woolf2021!$E$9:$E$93,1,EXP(LN((1.1*(Fperm_SI_Woolf2021!$E$9:$E$93-AV$58)-63.1579*EXP(-0.19*Fperm_SI_Woolf2021!$E$9:$E$93)+63.1579*EXP(-0.19*AV$58))/(Fperm_SI_Woolf2021!$E$9:$E$93-AV$58))*(AV$58-Fperm_SI_Woolf2021!$E$9:$E$93)/10))),Fperm_SI_Woolf2021!$D$9:$D$93))</f>
        <v>0.10233121668485298</v>
      </c>
      <c r="AW155" s="51" cm="1">
        <f t="array" ref="AW155">MIN(1,SLOPE(Fperm_SI_Woolf2021!$F$9:$F$93*EXP(-Fperm_SI_Woolf2021!$I$9:$I$93*$C155*IF(AW$58=Fperm_SI_Woolf2021!$E$9:$E$93,1,EXP(LN((1.1*(Fperm_SI_Woolf2021!$E$9:$E$93-AW$58)-63.1579*EXP(-0.19*Fperm_SI_Woolf2021!$E$9:$E$93)+63.1579*EXP(-0.19*AW$58))/(Fperm_SI_Woolf2021!$E$9:$E$93-AW$58))*(AW$58-Fperm_SI_Woolf2021!$E$9:$E$93)/10))) + Fperm_SI_Woolf2021!$G$9:$G$93*EXP(-Fperm_SI_Woolf2021!$J$9:$J$93*$C155*IF(AW$58=Fperm_SI_Woolf2021!$E$9:$E$93,1,EXP(LN((1.1*(Fperm_SI_Woolf2021!$E$9:$E$93-AW$58)-63.1579*EXP(-0.19*Fperm_SI_Woolf2021!$E$9:$E$93)+63.1579*EXP(-0.19*AW$58))/(Fperm_SI_Woolf2021!$E$9:$E$93-AW$58))*(AW$58-Fperm_SI_Woolf2021!$E$9:$E$93)/10))) + Fperm_SI_Woolf2021!$H$9:$H$93*EXP(-Fperm_SI_Woolf2021!$K$9:$K$93*$C155*IF(AW$58=Fperm_SI_Woolf2021!$E$9:$E$93,1,EXP(LN((1.1*(Fperm_SI_Woolf2021!$E$9:$E$93-AW$58)-63.1579*EXP(-0.19*Fperm_SI_Woolf2021!$E$9:$E$93)+63.1579*EXP(-0.19*AW$58))/(Fperm_SI_Woolf2021!$E$9:$E$93-AW$58))*(AW$58-Fperm_SI_Woolf2021!$E$9:$E$93)/10))),Fperm_SI_Woolf2021!$D$9:$D$93)*AW$57+INTERCEPT(Fperm_SI_Woolf2021!$F$9:$F$93*EXP(-Fperm_SI_Woolf2021!$I$9:$I$93*$C155*IF(AW$58=Fperm_SI_Woolf2021!$E$9:$E$93,1,EXP(LN((1.1*(Fperm_SI_Woolf2021!$E$9:$E$93-AW$58)-63.1579*EXP(-0.19*Fperm_SI_Woolf2021!$E$9:$E$93)+63.1579*EXP(-0.19*AW$58))/(Fperm_SI_Woolf2021!$E$9:$E$93-AW$58))*(AW$58-Fperm_SI_Woolf2021!$E$9:$E$93)/10))) + Fperm_SI_Woolf2021!$G$9:$G$93*EXP(-Fperm_SI_Woolf2021!$J$9:$J$93*$C155*IF(AW$58=Fperm_SI_Woolf2021!$E$9:$E$93,1,EXP(LN((1.1*(Fperm_SI_Woolf2021!$E$9:$E$93-AW$58)-63.1579*EXP(-0.19*Fperm_SI_Woolf2021!$E$9:$E$93)+63.1579*EXP(-0.19*AW$58))/(Fperm_SI_Woolf2021!$E$9:$E$93-AW$58))*(AW$58-Fperm_SI_Woolf2021!$E$9:$E$93)/10))) + Fperm_SI_Woolf2021!$H$9:$H$93*EXP(-Fperm_SI_Woolf2021!$K$9:$K$93*$C155*IF(AW$58=Fperm_SI_Woolf2021!$E$9:$E$93,1,EXP(LN((1.1*(Fperm_SI_Woolf2021!$E$9:$E$93-AW$58)-63.1579*EXP(-0.19*Fperm_SI_Woolf2021!$E$9:$E$93)+63.1579*EXP(-0.19*AW$58))/(Fperm_SI_Woolf2021!$E$9:$E$93-AW$58))*(AW$58-Fperm_SI_Woolf2021!$E$9:$E$93)/10))),Fperm_SI_Woolf2021!$D$9:$D$93))</f>
        <v>0.23518486113692419</v>
      </c>
      <c r="AX155" s="51" cm="1">
        <f t="array" ref="AX155">MIN(1,SLOPE(Fperm_SI_Woolf2021!$F$9:$F$93*EXP(-Fperm_SI_Woolf2021!$I$9:$I$93*$C155*IF(AX$58=Fperm_SI_Woolf2021!$E$9:$E$93,1,EXP(LN((1.1*(Fperm_SI_Woolf2021!$E$9:$E$93-AX$58)-63.1579*EXP(-0.19*Fperm_SI_Woolf2021!$E$9:$E$93)+63.1579*EXP(-0.19*AX$58))/(Fperm_SI_Woolf2021!$E$9:$E$93-AX$58))*(AX$58-Fperm_SI_Woolf2021!$E$9:$E$93)/10))) + Fperm_SI_Woolf2021!$G$9:$G$93*EXP(-Fperm_SI_Woolf2021!$J$9:$J$93*$C155*IF(AX$58=Fperm_SI_Woolf2021!$E$9:$E$93,1,EXP(LN((1.1*(Fperm_SI_Woolf2021!$E$9:$E$93-AX$58)-63.1579*EXP(-0.19*Fperm_SI_Woolf2021!$E$9:$E$93)+63.1579*EXP(-0.19*AX$58))/(Fperm_SI_Woolf2021!$E$9:$E$93-AX$58))*(AX$58-Fperm_SI_Woolf2021!$E$9:$E$93)/10))) + Fperm_SI_Woolf2021!$H$9:$H$93*EXP(-Fperm_SI_Woolf2021!$K$9:$K$93*$C155*IF(AX$58=Fperm_SI_Woolf2021!$E$9:$E$93,1,EXP(LN((1.1*(Fperm_SI_Woolf2021!$E$9:$E$93-AX$58)-63.1579*EXP(-0.19*Fperm_SI_Woolf2021!$E$9:$E$93)+63.1579*EXP(-0.19*AX$58))/(Fperm_SI_Woolf2021!$E$9:$E$93-AX$58))*(AX$58-Fperm_SI_Woolf2021!$E$9:$E$93)/10))),Fperm_SI_Woolf2021!$D$9:$D$93)*AX$57+INTERCEPT(Fperm_SI_Woolf2021!$F$9:$F$93*EXP(-Fperm_SI_Woolf2021!$I$9:$I$93*$C155*IF(AX$58=Fperm_SI_Woolf2021!$E$9:$E$93,1,EXP(LN((1.1*(Fperm_SI_Woolf2021!$E$9:$E$93-AX$58)-63.1579*EXP(-0.19*Fperm_SI_Woolf2021!$E$9:$E$93)+63.1579*EXP(-0.19*AX$58))/(Fperm_SI_Woolf2021!$E$9:$E$93-AX$58))*(AX$58-Fperm_SI_Woolf2021!$E$9:$E$93)/10))) + Fperm_SI_Woolf2021!$G$9:$G$93*EXP(-Fperm_SI_Woolf2021!$J$9:$J$93*$C155*IF(AX$58=Fperm_SI_Woolf2021!$E$9:$E$93,1,EXP(LN((1.1*(Fperm_SI_Woolf2021!$E$9:$E$93-AX$58)-63.1579*EXP(-0.19*Fperm_SI_Woolf2021!$E$9:$E$93)+63.1579*EXP(-0.19*AX$58))/(Fperm_SI_Woolf2021!$E$9:$E$93-AX$58))*(AX$58-Fperm_SI_Woolf2021!$E$9:$E$93)/10))) + Fperm_SI_Woolf2021!$H$9:$H$93*EXP(-Fperm_SI_Woolf2021!$K$9:$K$93*$C155*IF(AX$58=Fperm_SI_Woolf2021!$E$9:$E$93,1,EXP(LN((1.1*(Fperm_SI_Woolf2021!$E$9:$E$93-AX$58)-63.1579*EXP(-0.19*Fperm_SI_Woolf2021!$E$9:$E$93)+63.1579*EXP(-0.19*AX$58))/(Fperm_SI_Woolf2021!$E$9:$E$93-AX$58))*(AX$58-Fperm_SI_Woolf2021!$E$9:$E$93)/10))),Fperm_SI_Woolf2021!$D$9:$D$93))</f>
        <v>0.22409470670724502</v>
      </c>
      <c r="AY155" s="51" cm="1">
        <f t="array" ref="AY155">MIN(1,SLOPE(Fperm_SI_Woolf2021!$F$9:$F$93*EXP(-Fperm_SI_Woolf2021!$I$9:$I$93*$C155*IF(AY$58=Fperm_SI_Woolf2021!$E$9:$E$93,1,EXP(LN((1.1*(Fperm_SI_Woolf2021!$E$9:$E$93-AY$58)-63.1579*EXP(-0.19*Fperm_SI_Woolf2021!$E$9:$E$93)+63.1579*EXP(-0.19*AY$58))/(Fperm_SI_Woolf2021!$E$9:$E$93-AY$58))*(AY$58-Fperm_SI_Woolf2021!$E$9:$E$93)/10))) + Fperm_SI_Woolf2021!$G$9:$G$93*EXP(-Fperm_SI_Woolf2021!$J$9:$J$93*$C155*IF(AY$58=Fperm_SI_Woolf2021!$E$9:$E$93,1,EXP(LN((1.1*(Fperm_SI_Woolf2021!$E$9:$E$93-AY$58)-63.1579*EXP(-0.19*Fperm_SI_Woolf2021!$E$9:$E$93)+63.1579*EXP(-0.19*AY$58))/(Fperm_SI_Woolf2021!$E$9:$E$93-AY$58))*(AY$58-Fperm_SI_Woolf2021!$E$9:$E$93)/10))) + Fperm_SI_Woolf2021!$H$9:$H$93*EXP(-Fperm_SI_Woolf2021!$K$9:$K$93*$C155*IF(AY$58=Fperm_SI_Woolf2021!$E$9:$E$93,1,EXP(LN((1.1*(Fperm_SI_Woolf2021!$E$9:$E$93-AY$58)-63.1579*EXP(-0.19*Fperm_SI_Woolf2021!$E$9:$E$93)+63.1579*EXP(-0.19*AY$58))/(Fperm_SI_Woolf2021!$E$9:$E$93-AY$58))*(AY$58-Fperm_SI_Woolf2021!$E$9:$E$93)/10))),Fperm_SI_Woolf2021!$D$9:$D$93)*AY$57+INTERCEPT(Fperm_SI_Woolf2021!$F$9:$F$93*EXP(-Fperm_SI_Woolf2021!$I$9:$I$93*$C155*IF(AY$58=Fperm_SI_Woolf2021!$E$9:$E$93,1,EXP(LN((1.1*(Fperm_SI_Woolf2021!$E$9:$E$93-AY$58)-63.1579*EXP(-0.19*Fperm_SI_Woolf2021!$E$9:$E$93)+63.1579*EXP(-0.19*AY$58))/(Fperm_SI_Woolf2021!$E$9:$E$93-AY$58))*(AY$58-Fperm_SI_Woolf2021!$E$9:$E$93)/10))) + Fperm_SI_Woolf2021!$G$9:$G$93*EXP(-Fperm_SI_Woolf2021!$J$9:$J$93*$C155*IF(AY$58=Fperm_SI_Woolf2021!$E$9:$E$93,1,EXP(LN((1.1*(Fperm_SI_Woolf2021!$E$9:$E$93-AY$58)-63.1579*EXP(-0.19*Fperm_SI_Woolf2021!$E$9:$E$93)+63.1579*EXP(-0.19*AY$58))/(Fperm_SI_Woolf2021!$E$9:$E$93-AY$58))*(AY$58-Fperm_SI_Woolf2021!$E$9:$E$93)/10))) + Fperm_SI_Woolf2021!$H$9:$H$93*EXP(-Fperm_SI_Woolf2021!$K$9:$K$93*$C155*IF(AY$58=Fperm_SI_Woolf2021!$E$9:$E$93,1,EXP(LN((1.1*(Fperm_SI_Woolf2021!$E$9:$E$93-AY$58)-63.1579*EXP(-0.19*Fperm_SI_Woolf2021!$E$9:$E$93)+63.1579*EXP(-0.19*AY$58))/(Fperm_SI_Woolf2021!$E$9:$E$93-AY$58))*(AY$58-Fperm_SI_Woolf2021!$E$9:$E$93)/10))),Fperm_SI_Woolf2021!$D$9:$D$93))</f>
        <v>0.21300455227756582</v>
      </c>
      <c r="AZ155" s="51" cm="1">
        <f t="array" ref="AZ155">MIN(1,SLOPE(Fperm_SI_Woolf2021!$F$9:$F$93*EXP(-Fperm_SI_Woolf2021!$I$9:$I$93*$C155*IF(AZ$58=Fperm_SI_Woolf2021!$E$9:$E$93,1,EXP(LN((1.1*(Fperm_SI_Woolf2021!$E$9:$E$93-AZ$58)-63.1579*EXP(-0.19*Fperm_SI_Woolf2021!$E$9:$E$93)+63.1579*EXP(-0.19*AZ$58))/(Fperm_SI_Woolf2021!$E$9:$E$93-AZ$58))*(AZ$58-Fperm_SI_Woolf2021!$E$9:$E$93)/10))) + Fperm_SI_Woolf2021!$G$9:$G$93*EXP(-Fperm_SI_Woolf2021!$J$9:$J$93*$C155*IF(AZ$58=Fperm_SI_Woolf2021!$E$9:$E$93,1,EXP(LN((1.1*(Fperm_SI_Woolf2021!$E$9:$E$93-AZ$58)-63.1579*EXP(-0.19*Fperm_SI_Woolf2021!$E$9:$E$93)+63.1579*EXP(-0.19*AZ$58))/(Fperm_SI_Woolf2021!$E$9:$E$93-AZ$58))*(AZ$58-Fperm_SI_Woolf2021!$E$9:$E$93)/10))) + Fperm_SI_Woolf2021!$H$9:$H$93*EXP(-Fperm_SI_Woolf2021!$K$9:$K$93*$C155*IF(AZ$58=Fperm_SI_Woolf2021!$E$9:$E$93,1,EXP(LN((1.1*(Fperm_SI_Woolf2021!$E$9:$E$93-AZ$58)-63.1579*EXP(-0.19*Fperm_SI_Woolf2021!$E$9:$E$93)+63.1579*EXP(-0.19*AZ$58))/(Fperm_SI_Woolf2021!$E$9:$E$93-AZ$58))*(AZ$58-Fperm_SI_Woolf2021!$E$9:$E$93)/10))),Fperm_SI_Woolf2021!$D$9:$D$93)*AZ$57+INTERCEPT(Fperm_SI_Woolf2021!$F$9:$F$93*EXP(-Fperm_SI_Woolf2021!$I$9:$I$93*$C155*IF(AZ$58=Fperm_SI_Woolf2021!$E$9:$E$93,1,EXP(LN((1.1*(Fperm_SI_Woolf2021!$E$9:$E$93-AZ$58)-63.1579*EXP(-0.19*Fperm_SI_Woolf2021!$E$9:$E$93)+63.1579*EXP(-0.19*AZ$58))/(Fperm_SI_Woolf2021!$E$9:$E$93-AZ$58))*(AZ$58-Fperm_SI_Woolf2021!$E$9:$E$93)/10))) + Fperm_SI_Woolf2021!$G$9:$G$93*EXP(-Fperm_SI_Woolf2021!$J$9:$J$93*$C155*IF(AZ$58=Fperm_SI_Woolf2021!$E$9:$E$93,1,EXP(LN((1.1*(Fperm_SI_Woolf2021!$E$9:$E$93-AZ$58)-63.1579*EXP(-0.19*Fperm_SI_Woolf2021!$E$9:$E$93)+63.1579*EXP(-0.19*AZ$58))/(Fperm_SI_Woolf2021!$E$9:$E$93-AZ$58))*(AZ$58-Fperm_SI_Woolf2021!$E$9:$E$93)/10))) + Fperm_SI_Woolf2021!$H$9:$H$93*EXP(-Fperm_SI_Woolf2021!$K$9:$K$93*$C155*IF(AZ$58=Fperm_SI_Woolf2021!$E$9:$E$93,1,EXP(LN((1.1*(Fperm_SI_Woolf2021!$E$9:$E$93-AZ$58)-63.1579*EXP(-0.19*Fperm_SI_Woolf2021!$E$9:$E$93)+63.1579*EXP(-0.19*AZ$58))/(Fperm_SI_Woolf2021!$E$9:$E$93-AZ$58))*(AZ$58-Fperm_SI_Woolf2021!$E$9:$E$93)/10))),Fperm_SI_Woolf2021!$D$9:$D$93))</f>
        <v>0.20191439784788665</v>
      </c>
      <c r="BA155" s="51" cm="1">
        <f t="array" ref="BA155">MIN(1,SLOPE(Fperm_SI_Woolf2021!$F$9:$F$93*EXP(-Fperm_SI_Woolf2021!$I$9:$I$93*$C155*IF(BA$58=Fperm_SI_Woolf2021!$E$9:$E$93,1,EXP(LN((1.1*(Fperm_SI_Woolf2021!$E$9:$E$93-BA$58)-63.1579*EXP(-0.19*Fperm_SI_Woolf2021!$E$9:$E$93)+63.1579*EXP(-0.19*BA$58))/(Fperm_SI_Woolf2021!$E$9:$E$93-BA$58))*(BA$58-Fperm_SI_Woolf2021!$E$9:$E$93)/10))) + Fperm_SI_Woolf2021!$G$9:$G$93*EXP(-Fperm_SI_Woolf2021!$J$9:$J$93*$C155*IF(BA$58=Fperm_SI_Woolf2021!$E$9:$E$93,1,EXP(LN((1.1*(Fperm_SI_Woolf2021!$E$9:$E$93-BA$58)-63.1579*EXP(-0.19*Fperm_SI_Woolf2021!$E$9:$E$93)+63.1579*EXP(-0.19*BA$58))/(Fperm_SI_Woolf2021!$E$9:$E$93-BA$58))*(BA$58-Fperm_SI_Woolf2021!$E$9:$E$93)/10))) + Fperm_SI_Woolf2021!$H$9:$H$93*EXP(-Fperm_SI_Woolf2021!$K$9:$K$93*$C155*IF(BA$58=Fperm_SI_Woolf2021!$E$9:$E$93,1,EXP(LN((1.1*(Fperm_SI_Woolf2021!$E$9:$E$93-BA$58)-63.1579*EXP(-0.19*Fperm_SI_Woolf2021!$E$9:$E$93)+63.1579*EXP(-0.19*BA$58))/(Fperm_SI_Woolf2021!$E$9:$E$93-BA$58))*(BA$58-Fperm_SI_Woolf2021!$E$9:$E$93)/10))),Fperm_SI_Woolf2021!$D$9:$D$93)*BA$57+INTERCEPT(Fperm_SI_Woolf2021!$F$9:$F$93*EXP(-Fperm_SI_Woolf2021!$I$9:$I$93*$C155*IF(BA$58=Fperm_SI_Woolf2021!$E$9:$E$93,1,EXP(LN((1.1*(Fperm_SI_Woolf2021!$E$9:$E$93-BA$58)-63.1579*EXP(-0.19*Fperm_SI_Woolf2021!$E$9:$E$93)+63.1579*EXP(-0.19*BA$58))/(Fperm_SI_Woolf2021!$E$9:$E$93-BA$58))*(BA$58-Fperm_SI_Woolf2021!$E$9:$E$93)/10))) + Fperm_SI_Woolf2021!$G$9:$G$93*EXP(-Fperm_SI_Woolf2021!$J$9:$J$93*$C155*IF(BA$58=Fperm_SI_Woolf2021!$E$9:$E$93,1,EXP(LN((1.1*(Fperm_SI_Woolf2021!$E$9:$E$93-BA$58)-63.1579*EXP(-0.19*Fperm_SI_Woolf2021!$E$9:$E$93)+63.1579*EXP(-0.19*BA$58))/(Fperm_SI_Woolf2021!$E$9:$E$93-BA$58))*(BA$58-Fperm_SI_Woolf2021!$E$9:$E$93)/10))) + Fperm_SI_Woolf2021!$H$9:$H$93*EXP(-Fperm_SI_Woolf2021!$K$9:$K$93*$C155*IF(BA$58=Fperm_SI_Woolf2021!$E$9:$E$93,1,EXP(LN((1.1*(Fperm_SI_Woolf2021!$E$9:$E$93-BA$58)-63.1579*EXP(-0.19*Fperm_SI_Woolf2021!$E$9:$E$93)+63.1579*EXP(-0.19*BA$58))/(Fperm_SI_Woolf2021!$E$9:$E$93-BA$58))*(BA$58-Fperm_SI_Woolf2021!$E$9:$E$93)/10))),Fperm_SI_Woolf2021!$D$9:$D$93))</f>
        <v>0.19082424341820747</v>
      </c>
      <c r="BB155" s="51" cm="1">
        <f t="array" ref="BB155">MIN(1,SLOPE(Fperm_SI_Woolf2021!$F$9:$F$93*EXP(-Fperm_SI_Woolf2021!$I$9:$I$93*$C155*IF(BB$58=Fperm_SI_Woolf2021!$E$9:$E$93,1,EXP(LN((1.1*(Fperm_SI_Woolf2021!$E$9:$E$93-BB$58)-63.1579*EXP(-0.19*Fperm_SI_Woolf2021!$E$9:$E$93)+63.1579*EXP(-0.19*BB$58))/(Fperm_SI_Woolf2021!$E$9:$E$93-BB$58))*(BB$58-Fperm_SI_Woolf2021!$E$9:$E$93)/10))) + Fperm_SI_Woolf2021!$G$9:$G$93*EXP(-Fperm_SI_Woolf2021!$J$9:$J$93*$C155*IF(BB$58=Fperm_SI_Woolf2021!$E$9:$E$93,1,EXP(LN((1.1*(Fperm_SI_Woolf2021!$E$9:$E$93-BB$58)-63.1579*EXP(-0.19*Fperm_SI_Woolf2021!$E$9:$E$93)+63.1579*EXP(-0.19*BB$58))/(Fperm_SI_Woolf2021!$E$9:$E$93-BB$58))*(BB$58-Fperm_SI_Woolf2021!$E$9:$E$93)/10))) + Fperm_SI_Woolf2021!$H$9:$H$93*EXP(-Fperm_SI_Woolf2021!$K$9:$K$93*$C155*IF(BB$58=Fperm_SI_Woolf2021!$E$9:$E$93,1,EXP(LN((1.1*(Fperm_SI_Woolf2021!$E$9:$E$93-BB$58)-63.1579*EXP(-0.19*Fperm_SI_Woolf2021!$E$9:$E$93)+63.1579*EXP(-0.19*BB$58))/(Fperm_SI_Woolf2021!$E$9:$E$93-BB$58))*(BB$58-Fperm_SI_Woolf2021!$E$9:$E$93)/10))),Fperm_SI_Woolf2021!$D$9:$D$93)*BB$57+INTERCEPT(Fperm_SI_Woolf2021!$F$9:$F$93*EXP(-Fperm_SI_Woolf2021!$I$9:$I$93*$C155*IF(BB$58=Fperm_SI_Woolf2021!$E$9:$E$93,1,EXP(LN((1.1*(Fperm_SI_Woolf2021!$E$9:$E$93-BB$58)-63.1579*EXP(-0.19*Fperm_SI_Woolf2021!$E$9:$E$93)+63.1579*EXP(-0.19*BB$58))/(Fperm_SI_Woolf2021!$E$9:$E$93-BB$58))*(BB$58-Fperm_SI_Woolf2021!$E$9:$E$93)/10))) + Fperm_SI_Woolf2021!$G$9:$G$93*EXP(-Fperm_SI_Woolf2021!$J$9:$J$93*$C155*IF(BB$58=Fperm_SI_Woolf2021!$E$9:$E$93,1,EXP(LN((1.1*(Fperm_SI_Woolf2021!$E$9:$E$93-BB$58)-63.1579*EXP(-0.19*Fperm_SI_Woolf2021!$E$9:$E$93)+63.1579*EXP(-0.19*BB$58))/(Fperm_SI_Woolf2021!$E$9:$E$93-BB$58))*(BB$58-Fperm_SI_Woolf2021!$E$9:$E$93)/10))) + Fperm_SI_Woolf2021!$H$9:$H$93*EXP(-Fperm_SI_Woolf2021!$K$9:$K$93*$C155*IF(BB$58=Fperm_SI_Woolf2021!$E$9:$E$93,1,EXP(LN((1.1*(Fperm_SI_Woolf2021!$E$9:$E$93-BB$58)-63.1579*EXP(-0.19*Fperm_SI_Woolf2021!$E$9:$E$93)+63.1579*EXP(-0.19*BB$58))/(Fperm_SI_Woolf2021!$E$9:$E$93-BB$58))*(BB$58-Fperm_SI_Woolf2021!$E$9:$E$93)/10))),Fperm_SI_Woolf2021!$D$9:$D$93))</f>
        <v>0.1797340889885283</v>
      </c>
      <c r="BC155" s="51" cm="1">
        <f t="array" ref="BC155">MIN(1,SLOPE(Fperm_SI_Woolf2021!$F$9:$F$93*EXP(-Fperm_SI_Woolf2021!$I$9:$I$93*$C155*IF(BC$58=Fperm_SI_Woolf2021!$E$9:$E$93,1,EXP(LN((1.1*(Fperm_SI_Woolf2021!$E$9:$E$93-BC$58)-63.1579*EXP(-0.19*Fperm_SI_Woolf2021!$E$9:$E$93)+63.1579*EXP(-0.19*BC$58))/(Fperm_SI_Woolf2021!$E$9:$E$93-BC$58))*(BC$58-Fperm_SI_Woolf2021!$E$9:$E$93)/10))) + Fperm_SI_Woolf2021!$G$9:$G$93*EXP(-Fperm_SI_Woolf2021!$J$9:$J$93*$C155*IF(BC$58=Fperm_SI_Woolf2021!$E$9:$E$93,1,EXP(LN((1.1*(Fperm_SI_Woolf2021!$E$9:$E$93-BC$58)-63.1579*EXP(-0.19*Fperm_SI_Woolf2021!$E$9:$E$93)+63.1579*EXP(-0.19*BC$58))/(Fperm_SI_Woolf2021!$E$9:$E$93-BC$58))*(BC$58-Fperm_SI_Woolf2021!$E$9:$E$93)/10))) + Fperm_SI_Woolf2021!$H$9:$H$93*EXP(-Fperm_SI_Woolf2021!$K$9:$K$93*$C155*IF(BC$58=Fperm_SI_Woolf2021!$E$9:$E$93,1,EXP(LN((1.1*(Fperm_SI_Woolf2021!$E$9:$E$93-BC$58)-63.1579*EXP(-0.19*Fperm_SI_Woolf2021!$E$9:$E$93)+63.1579*EXP(-0.19*BC$58))/(Fperm_SI_Woolf2021!$E$9:$E$93-BC$58))*(BC$58-Fperm_SI_Woolf2021!$E$9:$E$93)/10))),Fperm_SI_Woolf2021!$D$9:$D$93)*BC$57+INTERCEPT(Fperm_SI_Woolf2021!$F$9:$F$93*EXP(-Fperm_SI_Woolf2021!$I$9:$I$93*$C155*IF(BC$58=Fperm_SI_Woolf2021!$E$9:$E$93,1,EXP(LN((1.1*(Fperm_SI_Woolf2021!$E$9:$E$93-BC$58)-63.1579*EXP(-0.19*Fperm_SI_Woolf2021!$E$9:$E$93)+63.1579*EXP(-0.19*BC$58))/(Fperm_SI_Woolf2021!$E$9:$E$93-BC$58))*(BC$58-Fperm_SI_Woolf2021!$E$9:$E$93)/10))) + Fperm_SI_Woolf2021!$G$9:$G$93*EXP(-Fperm_SI_Woolf2021!$J$9:$J$93*$C155*IF(BC$58=Fperm_SI_Woolf2021!$E$9:$E$93,1,EXP(LN((1.1*(Fperm_SI_Woolf2021!$E$9:$E$93-BC$58)-63.1579*EXP(-0.19*Fperm_SI_Woolf2021!$E$9:$E$93)+63.1579*EXP(-0.19*BC$58))/(Fperm_SI_Woolf2021!$E$9:$E$93-BC$58))*(BC$58-Fperm_SI_Woolf2021!$E$9:$E$93)/10))) + Fperm_SI_Woolf2021!$H$9:$H$93*EXP(-Fperm_SI_Woolf2021!$K$9:$K$93*$C155*IF(BC$58=Fperm_SI_Woolf2021!$E$9:$E$93,1,EXP(LN((1.1*(Fperm_SI_Woolf2021!$E$9:$E$93-BC$58)-63.1579*EXP(-0.19*Fperm_SI_Woolf2021!$E$9:$E$93)+63.1579*EXP(-0.19*BC$58))/(Fperm_SI_Woolf2021!$E$9:$E$93-BC$58))*(BC$58-Fperm_SI_Woolf2021!$E$9:$E$93)/10))),Fperm_SI_Woolf2021!$D$9:$D$93))</f>
        <v>0.16864393455884913</v>
      </c>
      <c r="BD155" s="51" cm="1">
        <f t="array" ref="BD155">MIN(1,SLOPE(Fperm_SI_Woolf2021!$F$9:$F$93*EXP(-Fperm_SI_Woolf2021!$I$9:$I$93*$C155*IF(BD$58=Fperm_SI_Woolf2021!$E$9:$E$93,1,EXP(LN((1.1*(Fperm_SI_Woolf2021!$E$9:$E$93-BD$58)-63.1579*EXP(-0.19*Fperm_SI_Woolf2021!$E$9:$E$93)+63.1579*EXP(-0.19*BD$58))/(Fperm_SI_Woolf2021!$E$9:$E$93-BD$58))*(BD$58-Fperm_SI_Woolf2021!$E$9:$E$93)/10))) + Fperm_SI_Woolf2021!$G$9:$G$93*EXP(-Fperm_SI_Woolf2021!$J$9:$J$93*$C155*IF(BD$58=Fperm_SI_Woolf2021!$E$9:$E$93,1,EXP(LN((1.1*(Fperm_SI_Woolf2021!$E$9:$E$93-BD$58)-63.1579*EXP(-0.19*Fperm_SI_Woolf2021!$E$9:$E$93)+63.1579*EXP(-0.19*BD$58))/(Fperm_SI_Woolf2021!$E$9:$E$93-BD$58))*(BD$58-Fperm_SI_Woolf2021!$E$9:$E$93)/10))) + Fperm_SI_Woolf2021!$H$9:$H$93*EXP(-Fperm_SI_Woolf2021!$K$9:$K$93*$C155*IF(BD$58=Fperm_SI_Woolf2021!$E$9:$E$93,1,EXP(LN((1.1*(Fperm_SI_Woolf2021!$E$9:$E$93-BD$58)-63.1579*EXP(-0.19*Fperm_SI_Woolf2021!$E$9:$E$93)+63.1579*EXP(-0.19*BD$58))/(Fperm_SI_Woolf2021!$E$9:$E$93-BD$58))*(BD$58-Fperm_SI_Woolf2021!$E$9:$E$93)/10))),Fperm_SI_Woolf2021!$D$9:$D$93)*BD$57+INTERCEPT(Fperm_SI_Woolf2021!$F$9:$F$93*EXP(-Fperm_SI_Woolf2021!$I$9:$I$93*$C155*IF(BD$58=Fperm_SI_Woolf2021!$E$9:$E$93,1,EXP(LN((1.1*(Fperm_SI_Woolf2021!$E$9:$E$93-BD$58)-63.1579*EXP(-0.19*Fperm_SI_Woolf2021!$E$9:$E$93)+63.1579*EXP(-0.19*BD$58))/(Fperm_SI_Woolf2021!$E$9:$E$93-BD$58))*(BD$58-Fperm_SI_Woolf2021!$E$9:$E$93)/10))) + Fperm_SI_Woolf2021!$G$9:$G$93*EXP(-Fperm_SI_Woolf2021!$J$9:$J$93*$C155*IF(BD$58=Fperm_SI_Woolf2021!$E$9:$E$93,1,EXP(LN((1.1*(Fperm_SI_Woolf2021!$E$9:$E$93-BD$58)-63.1579*EXP(-0.19*Fperm_SI_Woolf2021!$E$9:$E$93)+63.1579*EXP(-0.19*BD$58))/(Fperm_SI_Woolf2021!$E$9:$E$93-BD$58))*(BD$58-Fperm_SI_Woolf2021!$E$9:$E$93)/10))) + Fperm_SI_Woolf2021!$H$9:$H$93*EXP(-Fperm_SI_Woolf2021!$K$9:$K$93*$C155*IF(BD$58=Fperm_SI_Woolf2021!$E$9:$E$93,1,EXP(LN((1.1*(Fperm_SI_Woolf2021!$E$9:$E$93-BD$58)-63.1579*EXP(-0.19*Fperm_SI_Woolf2021!$E$9:$E$93)+63.1579*EXP(-0.19*BD$58))/(Fperm_SI_Woolf2021!$E$9:$E$93-BD$58))*(BD$58-Fperm_SI_Woolf2021!$E$9:$E$93)/10))),Fperm_SI_Woolf2021!$D$9:$D$93))</f>
        <v>0.15755378012916993</v>
      </c>
      <c r="BE155" s="51" cm="1">
        <f t="array" ref="BE155">MIN(1,SLOPE(Fperm_SI_Woolf2021!$F$9:$F$93*EXP(-Fperm_SI_Woolf2021!$I$9:$I$93*$C155*IF(BE$58=Fperm_SI_Woolf2021!$E$9:$E$93,1,EXP(LN((1.1*(Fperm_SI_Woolf2021!$E$9:$E$93-BE$58)-63.1579*EXP(-0.19*Fperm_SI_Woolf2021!$E$9:$E$93)+63.1579*EXP(-0.19*BE$58))/(Fperm_SI_Woolf2021!$E$9:$E$93-BE$58))*(BE$58-Fperm_SI_Woolf2021!$E$9:$E$93)/10))) + Fperm_SI_Woolf2021!$G$9:$G$93*EXP(-Fperm_SI_Woolf2021!$J$9:$J$93*$C155*IF(BE$58=Fperm_SI_Woolf2021!$E$9:$E$93,1,EXP(LN((1.1*(Fperm_SI_Woolf2021!$E$9:$E$93-BE$58)-63.1579*EXP(-0.19*Fperm_SI_Woolf2021!$E$9:$E$93)+63.1579*EXP(-0.19*BE$58))/(Fperm_SI_Woolf2021!$E$9:$E$93-BE$58))*(BE$58-Fperm_SI_Woolf2021!$E$9:$E$93)/10))) + Fperm_SI_Woolf2021!$H$9:$H$93*EXP(-Fperm_SI_Woolf2021!$K$9:$K$93*$C155*IF(BE$58=Fperm_SI_Woolf2021!$E$9:$E$93,1,EXP(LN((1.1*(Fperm_SI_Woolf2021!$E$9:$E$93-BE$58)-63.1579*EXP(-0.19*Fperm_SI_Woolf2021!$E$9:$E$93)+63.1579*EXP(-0.19*BE$58))/(Fperm_SI_Woolf2021!$E$9:$E$93-BE$58))*(BE$58-Fperm_SI_Woolf2021!$E$9:$E$93)/10))),Fperm_SI_Woolf2021!$D$9:$D$93)*BE$57+INTERCEPT(Fperm_SI_Woolf2021!$F$9:$F$93*EXP(-Fperm_SI_Woolf2021!$I$9:$I$93*$C155*IF(BE$58=Fperm_SI_Woolf2021!$E$9:$E$93,1,EXP(LN((1.1*(Fperm_SI_Woolf2021!$E$9:$E$93-BE$58)-63.1579*EXP(-0.19*Fperm_SI_Woolf2021!$E$9:$E$93)+63.1579*EXP(-0.19*BE$58))/(Fperm_SI_Woolf2021!$E$9:$E$93-BE$58))*(BE$58-Fperm_SI_Woolf2021!$E$9:$E$93)/10))) + Fperm_SI_Woolf2021!$G$9:$G$93*EXP(-Fperm_SI_Woolf2021!$J$9:$J$93*$C155*IF(BE$58=Fperm_SI_Woolf2021!$E$9:$E$93,1,EXP(LN((1.1*(Fperm_SI_Woolf2021!$E$9:$E$93-BE$58)-63.1579*EXP(-0.19*Fperm_SI_Woolf2021!$E$9:$E$93)+63.1579*EXP(-0.19*BE$58))/(Fperm_SI_Woolf2021!$E$9:$E$93-BE$58))*(BE$58-Fperm_SI_Woolf2021!$E$9:$E$93)/10))) + Fperm_SI_Woolf2021!$H$9:$H$93*EXP(-Fperm_SI_Woolf2021!$K$9:$K$93*$C155*IF(BE$58=Fperm_SI_Woolf2021!$E$9:$E$93,1,EXP(LN((1.1*(Fperm_SI_Woolf2021!$E$9:$E$93-BE$58)-63.1579*EXP(-0.19*Fperm_SI_Woolf2021!$E$9:$E$93)+63.1579*EXP(-0.19*BE$58))/(Fperm_SI_Woolf2021!$E$9:$E$93-BE$58))*(BE$58-Fperm_SI_Woolf2021!$E$9:$E$93)/10))),Fperm_SI_Woolf2021!$D$9:$D$93))</f>
        <v>0.14646362569949078</v>
      </c>
      <c r="BF155" s="51" cm="1">
        <f t="array" ref="BF155">MIN(1,SLOPE(Fperm_SI_Woolf2021!$F$9:$F$93*EXP(-Fperm_SI_Woolf2021!$I$9:$I$93*$C155*IF(BF$58=Fperm_SI_Woolf2021!$E$9:$E$93,1,EXP(LN((1.1*(Fperm_SI_Woolf2021!$E$9:$E$93-BF$58)-63.1579*EXP(-0.19*Fperm_SI_Woolf2021!$E$9:$E$93)+63.1579*EXP(-0.19*BF$58))/(Fperm_SI_Woolf2021!$E$9:$E$93-BF$58))*(BF$58-Fperm_SI_Woolf2021!$E$9:$E$93)/10))) + Fperm_SI_Woolf2021!$G$9:$G$93*EXP(-Fperm_SI_Woolf2021!$J$9:$J$93*$C155*IF(BF$58=Fperm_SI_Woolf2021!$E$9:$E$93,1,EXP(LN((1.1*(Fperm_SI_Woolf2021!$E$9:$E$93-BF$58)-63.1579*EXP(-0.19*Fperm_SI_Woolf2021!$E$9:$E$93)+63.1579*EXP(-0.19*BF$58))/(Fperm_SI_Woolf2021!$E$9:$E$93-BF$58))*(BF$58-Fperm_SI_Woolf2021!$E$9:$E$93)/10))) + Fperm_SI_Woolf2021!$H$9:$H$93*EXP(-Fperm_SI_Woolf2021!$K$9:$K$93*$C155*IF(BF$58=Fperm_SI_Woolf2021!$E$9:$E$93,1,EXP(LN((1.1*(Fperm_SI_Woolf2021!$E$9:$E$93-BF$58)-63.1579*EXP(-0.19*Fperm_SI_Woolf2021!$E$9:$E$93)+63.1579*EXP(-0.19*BF$58))/(Fperm_SI_Woolf2021!$E$9:$E$93-BF$58))*(BF$58-Fperm_SI_Woolf2021!$E$9:$E$93)/10))),Fperm_SI_Woolf2021!$D$9:$D$93)*BF$57+INTERCEPT(Fperm_SI_Woolf2021!$F$9:$F$93*EXP(-Fperm_SI_Woolf2021!$I$9:$I$93*$C155*IF(BF$58=Fperm_SI_Woolf2021!$E$9:$E$93,1,EXP(LN((1.1*(Fperm_SI_Woolf2021!$E$9:$E$93-BF$58)-63.1579*EXP(-0.19*Fperm_SI_Woolf2021!$E$9:$E$93)+63.1579*EXP(-0.19*BF$58))/(Fperm_SI_Woolf2021!$E$9:$E$93-BF$58))*(BF$58-Fperm_SI_Woolf2021!$E$9:$E$93)/10))) + Fperm_SI_Woolf2021!$G$9:$G$93*EXP(-Fperm_SI_Woolf2021!$J$9:$J$93*$C155*IF(BF$58=Fperm_SI_Woolf2021!$E$9:$E$93,1,EXP(LN((1.1*(Fperm_SI_Woolf2021!$E$9:$E$93-BF$58)-63.1579*EXP(-0.19*Fperm_SI_Woolf2021!$E$9:$E$93)+63.1579*EXP(-0.19*BF$58))/(Fperm_SI_Woolf2021!$E$9:$E$93-BF$58))*(BF$58-Fperm_SI_Woolf2021!$E$9:$E$93)/10))) + Fperm_SI_Woolf2021!$H$9:$H$93*EXP(-Fperm_SI_Woolf2021!$K$9:$K$93*$C155*IF(BF$58=Fperm_SI_Woolf2021!$E$9:$E$93,1,EXP(LN((1.1*(Fperm_SI_Woolf2021!$E$9:$E$93-BF$58)-63.1579*EXP(-0.19*Fperm_SI_Woolf2021!$E$9:$E$93)+63.1579*EXP(-0.19*BF$58))/(Fperm_SI_Woolf2021!$E$9:$E$93-BF$58))*(BF$58-Fperm_SI_Woolf2021!$E$9:$E$93)/10))),Fperm_SI_Woolf2021!$D$9:$D$93))</f>
        <v>0.13537347126981158</v>
      </c>
      <c r="BG155" s="51" cm="1">
        <f t="array" ref="BG155">MIN(1,SLOPE(Fperm_SI_Woolf2021!$F$9:$F$93*EXP(-Fperm_SI_Woolf2021!$I$9:$I$93*$C155*IF(BG$58=Fperm_SI_Woolf2021!$E$9:$E$93,1,EXP(LN((1.1*(Fperm_SI_Woolf2021!$E$9:$E$93-BG$58)-63.1579*EXP(-0.19*Fperm_SI_Woolf2021!$E$9:$E$93)+63.1579*EXP(-0.19*BG$58))/(Fperm_SI_Woolf2021!$E$9:$E$93-BG$58))*(BG$58-Fperm_SI_Woolf2021!$E$9:$E$93)/10))) + Fperm_SI_Woolf2021!$G$9:$G$93*EXP(-Fperm_SI_Woolf2021!$J$9:$J$93*$C155*IF(BG$58=Fperm_SI_Woolf2021!$E$9:$E$93,1,EXP(LN((1.1*(Fperm_SI_Woolf2021!$E$9:$E$93-BG$58)-63.1579*EXP(-0.19*Fperm_SI_Woolf2021!$E$9:$E$93)+63.1579*EXP(-0.19*BG$58))/(Fperm_SI_Woolf2021!$E$9:$E$93-BG$58))*(BG$58-Fperm_SI_Woolf2021!$E$9:$E$93)/10))) + Fperm_SI_Woolf2021!$H$9:$H$93*EXP(-Fperm_SI_Woolf2021!$K$9:$K$93*$C155*IF(BG$58=Fperm_SI_Woolf2021!$E$9:$E$93,1,EXP(LN((1.1*(Fperm_SI_Woolf2021!$E$9:$E$93-BG$58)-63.1579*EXP(-0.19*Fperm_SI_Woolf2021!$E$9:$E$93)+63.1579*EXP(-0.19*BG$58))/(Fperm_SI_Woolf2021!$E$9:$E$93-BG$58))*(BG$58-Fperm_SI_Woolf2021!$E$9:$E$93)/10))),Fperm_SI_Woolf2021!$D$9:$D$93)*BG$57+INTERCEPT(Fperm_SI_Woolf2021!$F$9:$F$93*EXP(-Fperm_SI_Woolf2021!$I$9:$I$93*$C155*IF(BG$58=Fperm_SI_Woolf2021!$E$9:$E$93,1,EXP(LN((1.1*(Fperm_SI_Woolf2021!$E$9:$E$93-BG$58)-63.1579*EXP(-0.19*Fperm_SI_Woolf2021!$E$9:$E$93)+63.1579*EXP(-0.19*BG$58))/(Fperm_SI_Woolf2021!$E$9:$E$93-BG$58))*(BG$58-Fperm_SI_Woolf2021!$E$9:$E$93)/10))) + Fperm_SI_Woolf2021!$G$9:$G$93*EXP(-Fperm_SI_Woolf2021!$J$9:$J$93*$C155*IF(BG$58=Fperm_SI_Woolf2021!$E$9:$E$93,1,EXP(LN((1.1*(Fperm_SI_Woolf2021!$E$9:$E$93-BG$58)-63.1579*EXP(-0.19*Fperm_SI_Woolf2021!$E$9:$E$93)+63.1579*EXP(-0.19*BG$58))/(Fperm_SI_Woolf2021!$E$9:$E$93-BG$58))*(BG$58-Fperm_SI_Woolf2021!$E$9:$E$93)/10))) + Fperm_SI_Woolf2021!$H$9:$H$93*EXP(-Fperm_SI_Woolf2021!$K$9:$K$93*$C155*IF(BG$58=Fperm_SI_Woolf2021!$E$9:$E$93,1,EXP(LN((1.1*(Fperm_SI_Woolf2021!$E$9:$E$93-BG$58)-63.1579*EXP(-0.19*Fperm_SI_Woolf2021!$E$9:$E$93)+63.1579*EXP(-0.19*BG$58))/(Fperm_SI_Woolf2021!$E$9:$E$93-BG$58))*(BG$58-Fperm_SI_Woolf2021!$E$9:$E$93)/10))),Fperm_SI_Woolf2021!$D$9:$D$93))</f>
        <v>0.12428331684013243</v>
      </c>
      <c r="BH155" s="51" cm="1">
        <f t="array" ref="BH155">MIN(1,SLOPE(Fperm_SI_Woolf2021!$F$9:$F$93*EXP(-Fperm_SI_Woolf2021!$I$9:$I$93*$C155*IF(BH$58=Fperm_SI_Woolf2021!$E$9:$E$93,1,EXP(LN((1.1*(Fperm_SI_Woolf2021!$E$9:$E$93-BH$58)-63.1579*EXP(-0.19*Fperm_SI_Woolf2021!$E$9:$E$93)+63.1579*EXP(-0.19*BH$58))/(Fperm_SI_Woolf2021!$E$9:$E$93-BH$58))*(BH$58-Fperm_SI_Woolf2021!$E$9:$E$93)/10))) + Fperm_SI_Woolf2021!$G$9:$G$93*EXP(-Fperm_SI_Woolf2021!$J$9:$J$93*$C155*IF(BH$58=Fperm_SI_Woolf2021!$E$9:$E$93,1,EXP(LN((1.1*(Fperm_SI_Woolf2021!$E$9:$E$93-BH$58)-63.1579*EXP(-0.19*Fperm_SI_Woolf2021!$E$9:$E$93)+63.1579*EXP(-0.19*BH$58))/(Fperm_SI_Woolf2021!$E$9:$E$93-BH$58))*(BH$58-Fperm_SI_Woolf2021!$E$9:$E$93)/10))) + Fperm_SI_Woolf2021!$H$9:$H$93*EXP(-Fperm_SI_Woolf2021!$K$9:$K$93*$C155*IF(BH$58=Fperm_SI_Woolf2021!$E$9:$E$93,1,EXP(LN((1.1*(Fperm_SI_Woolf2021!$E$9:$E$93-BH$58)-63.1579*EXP(-0.19*Fperm_SI_Woolf2021!$E$9:$E$93)+63.1579*EXP(-0.19*BH$58))/(Fperm_SI_Woolf2021!$E$9:$E$93-BH$58))*(BH$58-Fperm_SI_Woolf2021!$E$9:$E$93)/10))),Fperm_SI_Woolf2021!$D$9:$D$93)*BH$57+INTERCEPT(Fperm_SI_Woolf2021!$F$9:$F$93*EXP(-Fperm_SI_Woolf2021!$I$9:$I$93*$C155*IF(BH$58=Fperm_SI_Woolf2021!$E$9:$E$93,1,EXP(LN((1.1*(Fperm_SI_Woolf2021!$E$9:$E$93-BH$58)-63.1579*EXP(-0.19*Fperm_SI_Woolf2021!$E$9:$E$93)+63.1579*EXP(-0.19*BH$58))/(Fperm_SI_Woolf2021!$E$9:$E$93-BH$58))*(BH$58-Fperm_SI_Woolf2021!$E$9:$E$93)/10))) + Fperm_SI_Woolf2021!$G$9:$G$93*EXP(-Fperm_SI_Woolf2021!$J$9:$J$93*$C155*IF(BH$58=Fperm_SI_Woolf2021!$E$9:$E$93,1,EXP(LN((1.1*(Fperm_SI_Woolf2021!$E$9:$E$93-BH$58)-63.1579*EXP(-0.19*Fperm_SI_Woolf2021!$E$9:$E$93)+63.1579*EXP(-0.19*BH$58))/(Fperm_SI_Woolf2021!$E$9:$E$93-BH$58))*(BH$58-Fperm_SI_Woolf2021!$E$9:$E$93)/10))) + Fperm_SI_Woolf2021!$H$9:$H$93*EXP(-Fperm_SI_Woolf2021!$K$9:$K$93*$C155*IF(BH$58=Fperm_SI_Woolf2021!$E$9:$E$93,1,EXP(LN((1.1*(Fperm_SI_Woolf2021!$E$9:$E$93-BH$58)-63.1579*EXP(-0.19*Fperm_SI_Woolf2021!$E$9:$E$93)+63.1579*EXP(-0.19*BH$58))/(Fperm_SI_Woolf2021!$E$9:$E$93-BH$58))*(BH$58-Fperm_SI_Woolf2021!$E$9:$E$93)/10))),Fperm_SI_Woolf2021!$D$9:$D$93))</f>
        <v>0.11319316241045324</v>
      </c>
      <c r="BI155" s="51" cm="1">
        <f t="array" ref="BI155">MIN(1,SLOPE(Fperm_SI_Woolf2021!$F$9:$F$93*EXP(-Fperm_SI_Woolf2021!$I$9:$I$93*$C155*IF(BI$58=Fperm_SI_Woolf2021!$E$9:$E$93,1,EXP(LN((1.1*(Fperm_SI_Woolf2021!$E$9:$E$93-BI$58)-63.1579*EXP(-0.19*Fperm_SI_Woolf2021!$E$9:$E$93)+63.1579*EXP(-0.19*BI$58))/(Fperm_SI_Woolf2021!$E$9:$E$93-BI$58))*(BI$58-Fperm_SI_Woolf2021!$E$9:$E$93)/10))) + Fperm_SI_Woolf2021!$G$9:$G$93*EXP(-Fperm_SI_Woolf2021!$J$9:$J$93*$C155*IF(BI$58=Fperm_SI_Woolf2021!$E$9:$E$93,1,EXP(LN((1.1*(Fperm_SI_Woolf2021!$E$9:$E$93-BI$58)-63.1579*EXP(-0.19*Fperm_SI_Woolf2021!$E$9:$E$93)+63.1579*EXP(-0.19*BI$58))/(Fperm_SI_Woolf2021!$E$9:$E$93-BI$58))*(BI$58-Fperm_SI_Woolf2021!$E$9:$E$93)/10))) + Fperm_SI_Woolf2021!$H$9:$H$93*EXP(-Fperm_SI_Woolf2021!$K$9:$K$93*$C155*IF(BI$58=Fperm_SI_Woolf2021!$E$9:$E$93,1,EXP(LN((1.1*(Fperm_SI_Woolf2021!$E$9:$E$93-BI$58)-63.1579*EXP(-0.19*Fperm_SI_Woolf2021!$E$9:$E$93)+63.1579*EXP(-0.19*BI$58))/(Fperm_SI_Woolf2021!$E$9:$E$93-BI$58))*(BI$58-Fperm_SI_Woolf2021!$E$9:$E$93)/10))),Fperm_SI_Woolf2021!$D$9:$D$93)*BI$57+INTERCEPT(Fperm_SI_Woolf2021!$F$9:$F$93*EXP(-Fperm_SI_Woolf2021!$I$9:$I$93*$C155*IF(BI$58=Fperm_SI_Woolf2021!$E$9:$E$93,1,EXP(LN((1.1*(Fperm_SI_Woolf2021!$E$9:$E$93-BI$58)-63.1579*EXP(-0.19*Fperm_SI_Woolf2021!$E$9:$E$93)+63.1579*EXP(-0.19*BI$58))/(Fperm_SI_Woolf2021!$E$9:$E$93-BI$58))*(BI$58-Fperm_SI_Woolf2021!$E$9:$E$93)/10))) + Fperm_SI_Woolf2021!$G$9:$G$93*EXP(-Fperm_SI_Woolf2021!$J$9:$J$93*$C155*IF(BI$58=Fperm_SI_Woolf2021!$E$9:$E$93,1,EXP(LN((1.1*(Fperm_SI_Woolf2021!$E$9:$E$93-BI$58)-63.1579*EXP(-0.19*Fperm_SI_Woolf2021!$E$9:$E$93)+63.1579*EXP(-0.19*BI$58))/(Fperm_SI_Woolf2021!$E$9:$E$93-BI$58))*(BI$58-Fperm_SI_Woolf2021!$E$9:$E$93)/10))) + Fperm_SI_Woolf2021!$H$9:$H$93*EXP(-Fperm_SI_Woolf2021!$K$9:$K$93*$C155*IF(BI$58=Fperm_SI_Woolf2021!$E$9:$E$93,1,EXP(LN((1.1*(Fperm_SI_Woolf2021!$E$9:$E$93-BI$58)-63.1579*EXP(-0.19*Fperm_SI_Woolf2021!$E$9:$E$93)+63.1579*EXP(-0.19*BI$58))/(Fperm_SI_Woolf2021!$E$9:$E$93-BI$58))*(BI$58-Fperm_SI_Woolf2021!$E$9:$E$93)/10))),Fperm_SI_Woolf2021!$D$9:$D$93))</f>
        <v>0.10210300798077404</v>
      </c>
      <c r="BJ155" s="51" cm="1">
        <f t="array" ref="BJ155">MIN(1,SLOPE(Fperm_SI_Woolf2021!$F$9:$F$93*EXP(-Fperm_SI_Woolf2021!$I$9:$I$93*$C155*IF(BJ$58=Fperm_SI_Woolf2021!$E$9:$E$93,1,EXP(LN((1.1*(Fperm_SI_Woolf2021!$E$9:$E$93-BJ$58)-63.1579*EXP(-0.19*Fperm_SI_Woolf2021!$E$9:$E$93)+63.1579*EXP(-0.19*BJ$58))/(Fperm_SI_Woolf2021!$E$9:$E$93-BJ$58))*(BJ$58-Fperm_SI_Woolf2021!$E$9:$E$93)/10))) + Fperm_SI_Woolf2021!$G$9:$G$93*EXP(-Fperm_SI_Woolf2021!$J$9:$J$93*$C155*IF(BJ$58=Fperm_SI_Woolf2021!$E$9:$E$93,1,EXP(LN((1.1*(Fperm_SI_Woolf2021!$E$9:$E$93-BJ$58)-63.1579*EXP(-0.19*Fperm_SI_Woolf2021!$E$9:$E$93)+63.1579*EXP(-0.19*BJ$58))/(Fperm_SI_Woolf2021!$E$9:$E$93-BJ$58))*(BJ$58-Fperm_SI_Woolf2021!$E$9:$E$93)/10))) + Fperm_SI_Woolf2021!$H$9:$H$93*EXP(-Fperm_SI_Woolf2021!$K$9:$K$93*$C155*IF(BJ$58=Fperm_SI_Woolf2021!$E$9:$E$93,1,EXP(LN((1.1*(Fperm_SI_Woolf2021!$E$9:$E$93-BJ$58)-63.1579*EXP(-0.19*Fperm_SI_Woolf2021!$E$9:$E$93)+63.1579*EXP(-0.19*BJ$58))/(Fperm_SI_Woolf2021!$E$9:$E$93-BJ$58))*(BJ$58-Fperm_SI_Woolf2021!$E$9:$E$93)/10))),Fperm_SI_Woolf2021!$D$9:$D$93)*BJ$57+INTERCEPT(Fperm_SI_Woolf2021!$F$9:$F$93*EXP(-Fperm_SI_Woolf2021!$I$9:$I$93*$C155*IF(BJ$58=Fperm_SI_Woolf2021!$E$9:$E$93,1,EXP(LN((1.1*(Fperm_SI_Woolf2021!$E$9:$E$93-BJ$58)-63.1579*EXP(-0.19*Fperm_SI_Woolf2021!$E$9:$E$93)+63.1579*EXP(-0.19*BJ$58))/(Fperm_SI_Woolf2021!$E$9:$E$93-BJ$58))*(BJ$58-Fperm_SI_Woolf2021!$E$9:$E$93)/10))) + Fperm_SI_Woolf2021!$G$9:$G$93*EXP(-Fperm_SI_Woolf2021!$J$9:$J$93*$C155*IF(BJ$58=Fperm_SI_Woolf2021!$E$9:$E$93,1,EXP(LN((1.1*(Fperm_SI_Woolf2021!$E$9:$E$93-BJ$58)-63.1579*EXP(-0.19*Fperm_SI_Woolf2021!$E$9:$E$93)+63.1579*EXP(-0.19*BJ$58))/(Fperm_SI_Woolf2021!$E$9:$E$93-BJ$58))*(BJ$58-Fperm_SI_Woolf2021!$E$9:$E$93)/10))) + Fperm_SI_Woolf2021!$H$9:$H$93*EXP(-Fperm_SI_Woolf2021!$K$9:$K$93*$C155*IF(BJ$58=Fperm_SI_Woolf2021!$E$9:$E$93,1,EXP(LN((1.1*(Fperm_SI_Woolf2021!$E$9:$E$93-BJ$58)-63.1579*EXP(-0.19*Fperm_SI_Woolf2021!$E$9:$E$93)+63.1579*EXP(-0.19*BJ$58))/(Fperm_SI_Woolf2021!$E$9:$E$93-BJ$58))*(BJ$58-Fperm_SI_Woolf2021!$E$9:$E$93)/10))),Fperm_SI_Woolf2021!$D$9:$D$93))</f>
        <v>9.1012853551094869E-2</v>
      </c>
      <c r="BK155" s="51" cm="1">
        <f t="array" ref="BK155">MIN(1,SLOPE(Fperm_SI_Woolf2021!$F$9:$F$93*EXP(-Fperm_SI_Woolf2021!$I$9:$I$93*$C155*IF(BK$58=Fperm_SI_Woolf2021!$E$9:$E$93,1,EXP(LN((1.1*(Fperm_SI_Woolf2021!$E$9:$E$93-BK$58)-63.1579*EXP(-0.19*Fperm_SI_Woolf2021!$E$9:$E$93)+63.1579*EXP(-0.19*BK$58))/(Fperm_SI_Woolf2021!$E$9:$E$93-BK$58))*(BK$58-Fperm_SI_Woolf2021!$E$9:$E$93)/10))) + Fperm_SI_Woolf2021!$G$9:$G$93*EXP(-Fperm_SI_Woolf2021!$J$9:$J$93*$C155*IF(BK$58=Fperm_SI_Woolf2021!$E$9:$E$93,1,EXP(LN((1.1*(Fperm_SI_Woolf2021!$E$9:$E$93-BK$58)-63.1579*EXP(-0.19*Fperm_SI_Woolf2021!$E$9:$E$93)+63.1579*EXP(-0.19*BK$58))/(Fperm_SI_Woolf2021!$E$9:$E$93-BK$58))*(BK$58-Fperm_SI_Woolf2021!$E$9:$E$93)/10))) + Fperm_SI_Woolf2021!$H$9:$H$93*EXP(-Fperm_SI_Woolf2021!$K$9:$K$93*$C155*IF(BK$58=Fperm_SI_Woolf2021!$E$9:$E$93,1,EXP(LN((1.1*(Fperm_SI_Woolf2021!$E$9:$E$93-BK$58)-63.1579*EXP(-0.19*Fperm_SI_Woolf2021!$E$9:$E$93)+63.1579*EXP(-0.19*BK$58))/(Fperm_SI_Woolf2021!$E$9:$E$93-BK$58))*(BK$58-Fperm_SI_Woolf2021!$E$9:$E$93)/10))),Fperm_SI_Woolf2021!$D$9:$D$93)*BK$57+INTERCEPT(Fperm_SI_Woolf2021!$F$9:$F$93*EXP(-Fperm_SI_Woolf2021!$I$9:$I$93*$C155*IF(BK$58=Fperm_SI_Woolf2021!$E$9:$E$93,1,EXP(LN((1.1*(Fperm_SI_Woolf2021!$E$9:$E$93-BK$58)-63.1579*EXP(-0.19*Fperm_SI_Woolf2021!$E$9:$E$93)+63.1579*EXP(-0.19*BK$58))/(Fperm_SI_Woolf2021!$E$9:$E$93-BK$58))*(BK$58-Fperm_SI_Woolf2021!$E$9:$E$93)/10))) + Fperm_SI_Woolf2021!$G$9:$G$93*EXP(-Fperm_SI_Woolf2021!$J$9:$J$93*$C155*IF(BK$58=Fperm_SI_Woolf2021!$E$9:$E$93,1,EXP(LN((1.1*(Fperm_SI_Woolf2021!$E$9:$E$93-BK$58)-63.1579*EXP(-0.19*Fperm_SI_Woolf2021!$E$9:$E$93)+63.1579*EXP(-0.19*BK$58))/(Fperm_SI_Woolf2021!$E$9:$E$93-BK$58))*(BK$58-Fperm_SI_Woolf2021!$E$9:$E$93)/10))) + Fperm_SI_Woolf2021!$H$9:$H$93*EXP(-Fperm_SI_Woolf2021!$K$9:$K$93*$C155*IF(BK$58=Fperm_SI_Woolf2021!$E$9:$E$93,1,EXP(LN((1.1*(Fperm_SI_Woolf2021!$E$9:$E$93-BK$58)-63.1579*EXP(-0.19*Fperm_SI_Woolf2021!$E$9:$E$93)+63.1579*EXP(-0.19*BK$58))/(Fperm_SI_Woolf2021!$E$9:$E$93-BK$58))*(BK$58-Fperm_SI_Woolf2021!$E$9:$E$93)/10))),Fperm_SI_Woolf2021!$D$9:$D$93))</f>
        <v>7.9922699121415669E-2</v>
      </c>
      <c r="BL155" s="51" cm="1">
        <f t="array" ref="BL155">MIN(1,SLOPE(Fperm_SI_Woolf2021!$F$9:$F$93*EXP(-Fperm_SI_Woolf2021!$I$9:$I$93*$C155*IF(BL$58=Fperm_SI_Woolf2021!$E$9:$E$93,1,EXP(LN((1.1*(Fperm_SI_Woolf2021!$E$9:$E$93-BL$58)-63.1579*EXP(-0.19*Fperm_SI_Woolf2021!$E$9:$E$93)+63.1579*EXP(-0.19*BL$58))/(Fperm_SI_Woolf2021!$E$9:$E$93-BL$58))*(BL$58-Fperm_SI_Woolf2021!$E$9:$E$93)/10))) + Fperm_SI_Woolf2021!$G$9:$G$93*EXP(-Fperm_SI_Woolf2021!$J$9:$J$93*$C155*IF(BL$58=Fperm_SI_Woolf2021!$E$9:$E$93,1,EXP(LN((1.1*(Fperm_SI_Woolf2021!$E$9:$E$93-BL$58)-63.1579*EXP(-0.19*Fperm_SI_Woolf2021!$E$9:$E$93)+63.1579*EXP(-0.19*BL$58))/(Fperm_SI_Woolf2021!$E$9:$E$93-BL$58))*(BL$58-Fperm_SI_Woolf2021!$E$9:$E$93)/10))) + Fperm_SI_Woolf2021!$H$9:$H$93*EXP(-Fperm_SI_Woolf2021!$K$9:$K$93*$C155*IF(BL$58=Fperm_SI_Woolf2021!$E$9:$E$93,1,EXP(LN((1.1*(Fperm_SI_Woolf2021!$E$9:$E$93-BL$58)-63.1579*EXP(-0.19*Fperm_SI_Woolf2021!$E$9:$E$93)+63.1579*EXP(-0.19*BL$58))/(Fperm_SI_Woolf2021!$E$9:$E$93-BL$58))*(BL$58-Fperm_SI_Woolf2021!$E$9:$E$93)/10))),Fperm_SI_Woolf2021!$D$9:$D$93)*BL$57+INTERCEPT(Fperm_SI_Woolf2021!$F$9:$F$93*EXP(-Fperm_SI_Woolf2021!$I$9:$I$93*$C155*IF(BL$58=Fperm_SI_Woolf2021!$E$9:$E$93,1,EXP(LN((1.1*(Fperm_SI_Woolf2021!$E$9:$E$93-BL$58)-63.1579*EXP(-0.19*Fperm_SI_Woolf2021!$E$9:$E$93)+63.1579*EXP(-0.19*BL$58))/(Fperm_SI_Woolf2021!$E$9:$E$93-BL$58))*(BL$58-Fperm_SI_Woolf2021!$E$9:$E$93)/10))) + Fperm_SI_Woolf2021!$G$9:$G$93*EXP(-Fperm_SI_Woolf2021!$J$9:$J$93*$C155*IF(BL$58=Fperm_SI_Woolf2021!$E$9:$E$93,1,EXP(LN((1.1*(Fperm_SI_Woolf2021!$E$9:$E$93-BL$58)-63.1579*EXP(-0.19*Fperm_SI_Woolf2021!$E$9:$E$93)+63.1579*EXP(-0.19*BL$58))/(Fperm_SI_Woolf2021!$E$9:$E$93-BL$58))*(BL$58-Fperm_SI_Woolf2021!$E$9:$E$93)/10))) + Fperm_SI_Woolf2021!$H$9:$H$93*EXP(-Fperm_SI_Woolf2021!$K$9:$K$93*$C155*IF(BL$58=Fperm_SI_Woolf2021!$E$9:$E$93,1,EXP(LN((1.1*(Fperm_SI_Woolf2021!$E$9:$E$93-BL$58)-63.1579*EXP(-0.19*Fperm_SI_Woolf2021!$E$9:$E$93)+63.1579*EXP(-0.19*BL$58))/(Fperm_SI_Woolf2021!$E$9:$E$93-BL$58))*(BL$58-Fperm_SI_Woolf2021!$E$9:$E$93)/10))),Fperm_SI_Woolf2021!$D$9:$D$93))</f>
        <v>0.20119063921154837</v>
      </c>
      <c r="BM155" s="51" cm="1">
        <f t="array" ref="BM155">MIN(1,SLOPE(Fperm_SI_Woolf2021!$F$9:$F$93*EXP(-Fperm_SI_Woolf2021!$I$9:$I$93*$C155*IF(BM$58=Fperm_SI_Woolf2021!$E$9:$E$93,1,EXP(LN((1.1*(Fperm_SI_Woolf2021!$E$9:$E$93-BM$58)-63.1579*EXP(-0.19*Fperm_SI_Woolf2021!$E$9:$E$93)+63.1579*EXP(-0.19*BM$58))/(Fperm_SI_Woolf2021!$E$9:$E$93-BM$58))*(BM$58-Fperm_SI_Woolf2021!$E$9:$E$93)/10))) + Fperm_SI_Woolf2021!$G$9:$G$93*EXP(-Fperm_SI_Woolf2021!$J$9:$J$93*$C155*IF(BM$58=Fperm_SI_Woolf2021!$E$9:$E$93,1,EXP(LN((1.1*(Fperm_SI_Woolf2021!$E$9:$E$93-BM$58)-63.1579*EXP(-0.19*Fperm_SI_Woolf2021!$E$9:$E$93)+63.1579*EXP(-0.19*BM$58))/(Fperm_SI_Woolf2021!$E$9:$E$93-BM$58))*(BM$58-Fperm_SI_Woolf2021!$E$9:$E$93)/10))) + Fperm_SI_Woolf2021!$H$9:$H$93*EXP(-Fperm_SI_Woolf2021!$K$9:$K$93*$C155*IF(BM$58=Fperm_SI_Woolf2021!$E$9:$E$93,1,EXP(LN((1.1*(Fperm_SI_Woolf2021!$E$9:$E$93-BM$58)-63.1579*EXP(-0.19*Fperm_SI_Woolf2021!$E$9:$E$93)+63.1579*EXP(-0.19*BM$58))/(Fperm_SI_Woolf2021!$E$9:$E$93-BM$58))*(BM$58-Fperm_SI_Woolf2021!$E$9:$E$93)/10))),Fperm_SI_Woolf2021!$D$9:$D$93)*BM$57+INTERCEPT(Fperm_SI_Woolf2021!$F$9:$F$93*EXP(-Fperm_SI_Woolf2021!$I$9:$I$93*$C155*IF(BM$58=Fperm_SI_Woolf2021!$E$9:$E$93,1,EXP(LN((1.1*(Fperm_SI_Woolf2021!$E$9:$E$93-BM$58)-63.1579*EXP(-0.19*Fperm_SI_Woolf2021!$E$9:$E$93)+63.1579*EXP(-0.19*BM$58))/(Fperm_SI_Woolf2021!$E$9:$E$93-BM$58))*(BM$58-Fperm_SI_Woolf2021!$E$9:$E$93)/10))) + Fperm_SI_Woolf2021!$G$9:$G$93*EXP(-Fperm_SI_Woolf2021!$J$9:$J$93*$C155*IF(BM$58=Fperm_SI_Woolf2021!$E$9:$E$93,1,EXP(LN((1.1*(Fperm_SI_Woolf2021!$E$9:$E$93-BM$58)-63.1579*EXP(-0.19*Fperm_SI_Woolf2021!$E$9:$E$93)+63.1579*EXP(-0.19*BM$58))/(Fperm_SI_Woolf2021!$E$9:$E$93-BM$58))*(BM$58-Fperm_SI_Woolf2021!$E$9:$E$93)/10))) + Fperm_SI_Woolf2021!$H$9:$H$93*EXP(-Fperm_SI_Woolf2021!$K$9:$K$93*$C155*IF(BM$58=Fperm_SI_Woolf2021!$E$9:$E$93,1,EXP(LN((1.1*(Fperm_SI_Woolf2021!$E$9:$E$93-BM$58)-63.1579*EXP(-0.19*Fperm_SI_Woolf2021!$E$9:$E$93)+63.1579*EXP(-0.19*BM$58))/(Fperm_SI_Woolf2021!$E$9:$E$93-BM$58))*(BM$58-Fperm_SI_Woolf2021!$E$9:$E$93)/10))),Fperm_SI_Woolf2021!$D$9:$D$93))</f>
        <v>0.19181953184629041</v>
      </c>
      <c r="BN155" s="51" cm="1">
        <f t="array" ref="BN155">MIN(1,SLOPE(Fperm_SI_Woolf2021!$F$9:$F$93*EXP(-Fperm_SI_Woolf2021!$I$9:$I$93*$C155*IF(BN$58=Fperm_SI_Woolf2021!$E$9:$E$93,1,EXP(LN((1.1*(Fperm_SI_Woolf2021!$E$9:$E$93-BN$58)-63.1579*EXP(-0.19*Fperm_SI_Woolf2021!$E$9:$E$93)+63.1579*EXP(-0.19*BN$58))/(Fperm_SI_Woolf2021!$E$9:$E$93-BN$58))*(BN$58-Fperm_SI_Woolf2021!$E$9:$E$93)/10))) + Fperm_SI_Woolf2021!$G$9:$G$93*EXP(-Fperm_SI_Woolf2021!$J$9:$J$93*$C155*IF(BN$58=Fperm_SI_Woolf2021!$E$9:$E$93,1,EXP(LN((1.1*(Fperm_SI_Woolf2021!$E$9:$E$93-BN$58)-63.1579*EXP(-0.19*Fperm_SI_Woolf2021!$E$9:$E$93)+63.1579*EXP(-0.19*BN$58))/(Fperm_SI_Woolf2021!$E$9:$E$93-BN$58))*(BN$58-Fperm_SI_Woolf2021!$E$9:$E$93)/10))) + Fperm_SI_Woolf2021!$H$9:$H$93*EXP(-Fperm_SI_Woolf2021!$K$9:$K$93*$C155*IF(BN$58=Fperm_SI_Woolf2021!$E$9:$E$93,1,EXP(LN((1.1*(Fperm_SI_Woolf2021!$E$9:$E$93-BN$58)-63.1579*EXP(-0.19*Fperm_SI_Woolf2021!$E$9:$E$93)+63.1579*EXP(-0.19*BN$58))/(Fperm_SI_Woolf2021!$E$9:$E$93-BN$58))*(BN$58-Fperm_SI_Woolf2021!$E$9:$E$93)/10))),Fperm_SI_Woolf2021!$D$9:$D$93)*BN$57+INTERCEPT(Fperm_SI_Woolf2021!$F$9:$F$93*EXP(-Fperm_SI_Woolf2021!$I$9:$I$93*$C155*IF(BN$58=Fperm_SI_Woolf2021!$E$9:$E$93,1,EXP(LN((1.1*(Fperm_SI_Woolf2021!$E$9:$E$93-BN$58)-63.1579*EXP(-0.19*Fperm_SI_Woolf2021!$E$9:$E$93)+63.1579*EXP(-0.19*BN$58))/(Fperm_SI_Woolf2021!$E$9:$E$93-BN$58))*(BN$58-Fperm_SI_Woolf2021!$E$9:$E$93)/10))) + Fperm_SI_Woolf2021!$G$9:$G$93*EXP(-Fperm_SI_Woolf2021!$J$9:$J$93*$C155*IF(BN$58=Fperm_SI_Woolf2021!$E$9:$E$93,1,EXP(LN((1.1*(Fperm_SI_Woolf2021!$E$9:$E$93-BN$58)-63.1579*EXP(-0.19*Fperm_SI_Woolf2021!$E$9:$E$93)+63.1579*EXP(-0.19*BN$58))/(Fperm_SI_Woolf2021!$E$9:$E$93-BN$58))*(BN$58-Fperm_SI_Woolf2021!$E$9:$E$93)/10))) + Fperm_SI_Woolf2021!$H$9:$H$93*EXP(-Fperm_SI_Woolf2021!$K$9:$K$93*$C155*IF(BN$58=Fperm_SI_Woolf2021!$E$9:$E$93,1,EXP(LN((1.1*(Fperm_SI_Woolf2021!$E$9:$E$93-BN$58)-63.1579*EXP(-0.19*Fperm_SI_Woolf2021!$E$9:$E$93)+63.1579*EXP(-0.19*BN$58))/(Fperm_SI_Woolf2021!$E$9:$E$93-BN$58))*(BN$58-Fperm_SI_Woolf2021!$E$9:$E$93)/10))),Fperm_SI_Woolf2021!$D$9:$D$93))</f>
        <v>0.18244842448103249</v>
      </c>
      <c r="BO155" s="51" cm="1">
        <f t="array" ref="BO155">MIN(1,SLOPE(Fperm_SI_Woolf2021!$F$9:$F$93*EXP(-Fperm_SI_Woolf2021!$I$9:$I$93*$C155*IF(BO$58=Fperm_SI_Woolf2021!$E$9:$E$93,1,EXP(LN((1.1*(Fperm_SI_Woolf2021!$E$9:$E$93-BO$58)-63.1579*EXP(-0.19*Fperm_SI_Woolf2021!$E$9:$E$93)+63.1579*EXP(-0.19*BO$58))/(Fperm_SI_Woolf2021!$E$9:$E$93-BO$58))*(BO$58-Fperm_SI_Woolf2021!$E$9:$E$93)/10))) + Fperm_SI_Woolf2021!$G$9:$G$93*EXP(-Fperm_SI_Woolf2021!$J$9:$J$93*$C155*IF(BO$58=Fperm_SI_Woolf2021!$E$9:$E$93,1,EXP(LN((1.1*(Fperm_SI_Woolf2021!$E$9:$E$93-BO$58)-63.1579*EXP(-0.19*Fperm_SI_Woolf2021!$E$9:$E$93)+63.1579*EXP(-0.19*BO$58))/(Fperm_SI_Woolf2021!$E$9:$E$93-BO$58))*(BO$58-Fperm_SI_Woolf2021!$E$9:$E$93)/10))) + Fperm_SI_Woolf2021!$H$9:$H$93*EXP(-Fperm_SI_Woolf2021!$K$9:$K$93*$C155*IF(BO$58=Fperm_SI_Woolf2021!$E$9:$E$93,1,EXP(LN((1.1*(Fperm_SI_Woolf2021!$E$9:$E$93-BO$58)-63.1579*EXP(-0.19*Fperm_SI_Woolf2021!$E$9:$E$93)+63.1579*EXP(-0.19*BO$58))/(Fperm_SI_Woolf2021!$E$9:$E$93-BO$58))*(BO$58-Fperm_SI_Woolf2021!$E$9:$E$93)/10))),Fperm_SI_Woolf2021!$D$9:$D$93)*BO$57+INTERCEPT(Fperm_SI_Woolf2021!$F$9:$F$93*EXP(-Fperm_SI_Woolf2021!$I$9:$I$93*$C155*IF(BO$58=Fperm_SI_Woolf2021!$E$9:$E$93,1,EXP(LN((1.1*(Fperm_SI_Woolf2021!$E$9:$E$93-BO$58)-63.1579*EXP(-0.19*Fperm_SI_Woolf2021!$E$9:$E$93)+63.1579*EXP(-0.19*BO$58))/(Fperm_SI_Woolf2021!$E$9:$E$93-BO$58))*(BO$58-Fperm_SI_Woolf2021!$E$9:$E$93)/10))) + Fperm_SI_Woolf2021!$G$9:$G$93*EXP(-Fperm_SI_Woolf2021!$J$9:$J$93*$C155*IF(BO$58=Fperm_SI_Woolf2021!$E$9:$E$93,1,EXP(LN((1.1*(Fperm_SI_Woolf2021!$E$9:$E$93-BO$58)-63.1579*EXP(-0.19*Fperm_SI_Woolf2021!$E$9:$E$93)+63.1579*EXP(-0.19*BO$58))/(Fperm_SI_Woolf2021!$E$9:$E$93-BO$58))*(BO$58-Fperm_SI_Woolf2021!$E$9:$E$93)/10))) + Fperm_SI_Woolf2021!$H$9:$H$93*EXP(-Fperm_SI_Woolf2021!$K$9:$K$93*$C155*IF(BO$58=Fperm_SI_Woolf2021!$E$9:$E$93,1,EXP(LN((1.1*(Fperm_SI_Woolf2021!$E$9:$E$93-BO$58)-63.1579*EXP(-0.19*Fperm_SI_Woolf2021!$E$9:$E$93)+63.1579*EXP(-0.19*BO$58))/(Fperm_SI_Woolf2021!$E$9:$E$93-BO$58))*(BO$58-Fperm_SI_Woolf2021!$E$9:$E$93)/10))),Fperm_SI_Woolf2021!$D$9:$D$93))</f>
        <v>0.17307731711577454</v>
      </c>
      <c r="BP155" s="51" cm="1">
        <f t="array" ref="BP155">MIN(1,SLOPE(Fperm_SI_Woolf2021!$F$9:$F$93*EXP(-Fperm_SI_Woolf2021!$I$9:$I$93*$C155*IF(BP$58=Fperm_SI_Woolf2021!$E$9:$E$93,1,EXP(LN((1.1*(Fperm_SI_Woolf2021!$E$9:$E$93-BP$58)-63.1579*EXP(-0.19*Fperm_SI_Woolf2021!$E$9:$E$93)+63.1579*EXP(-0.19*BP$58))/(Fperm_SI_Woolf2021!$E$9:$E$93-BP$58))*(BP$58-Fperm_SI_Woolf2021!$E$9:$E$93)/10))) + Fperm_SI_Woolf2021!$G$9:$G$93*EXP(-Fperm_SI_Woolf2021!$J$9:$J$93*$C155*IF(BP$58=Fperm_SI_Woolf2021!$E$9:$E$93,1,EXP(LN((1.1*(Fperm_SI_Woolf2021!$E$9:$E$93-BP$58)-63.1579*EXP(-0.19*Fperm_SI_Woolf2021!$E$9:$E$93)+63.1579*EXP(-0.19*BP$58))/(Fperm_SI_Woolf2021!$E$9:$E$93-BP$58))*(BP$58-Fperm_SI_Woolf2021!$E$9:$E$93)/10))) + Fperm_SI_Woolf2021!$H$9:$H$93*EXP(-Fperm_SI_Woolf2021!$K$9:$K$93*$C155*IF(BP$58=Fperm_SI_Woolf2021!$E$9:$E$93,1,EXP(LN((1.1*(Fperm_SI_Woolf2021!$E$9:$E$93-BP$58)-63.1579*EXP(-0.19*Fperm_SI_Woolf2021!$E$9:$E$93)+63.1579*EXP(-0.19*BP$58))/(Fperm_SI_Woolf2021!$E$9:$E$93-BP$58))*(BP$58-Fperm_SI_Woolf2021!$E$9:$E$93)/10))),Fperm_SI_Woolf2021!$D$9:$D$93)*BP$57+INTERCEPT(Fperm_SI_Woolf2021!$F$9:$F$93*EXP(-Fperm_SI_Woolf2021!$I$9:$I$93*$C155*IF(BP$58=Fperm_SI_Woolf2021!$E$9:$E$93,1,EXP(LN((1.1*(Fperm_SI_Woolf2021!$E$9:$E$93-BP$58)-63.1579*EXP(-0.19*Fperm_SI_Woolf2021!$E$9:$E$93)+63.1579*EXP(-0.19*BP$58))/(Fperm_SI_Woolf2021!$E$9:$E$93-BP$58))*(BP$58-Fperm_SI_Woolf2021!$E$9:$E$93)/10))) + Fperm_SI_Woolf2021!$G$9:$G$93*EXP(-Fperm_SI_Woolf2021!$J$9:$J$93*$C155*IF(BP$58=Fperm_SI_Woolf2021!$E$9:$E$93,1,EXP(LN((1.1*(Fperm_SI_Woolf2021!$E$9:$E$93-BP$58)-63.1579*EXP(-0.19*Fperm_SI_Woolf2021!$E$9:$E$93)+63.1579*EXP(-0.19*BP$58))/(Fperm_SI_Woolf2021!$E$9:$E$93-BP$58))*(BP$58-Fperm_SI_Woolf2021!$E$9:$E$93)/10))) + Fperm_SI_Woolf2021!$H$9:$H$93*EXP(-Fperm_SI_Woolf2021!$K$9:$K$93*$C155*IF(BP$58=Fperm_SI_Woolf2021!$E$9:$E$93,1,EXP(LN((1.1*(Fperm_SI_Woolf2021!$E$9:$E$93-BP$58)-63.1579*EXP(-0.19*Fperm_SI_Woolf2021!$E$9:$E$93)+63.1579*EXP(-0.19*BP$58))/(Fperm_SI_Woolf2021!$E$9:$E$93-BP$58))*(BP$58-Fperm_SI_Woolf2021!$E$9:$E$93)/10))),Fperm_SI_Woolf2021!$D$9:$D$93))</f>
        <v>0.16370620975051658</v>
      </c>
      <c r="BQ155" s="51" cm="1">
        <f t="array" ref="BQ155">MIN(1,SLOPE(Fperm_SI_Woolf2021!$F$9:$F$93*EXP(-Fperm_SI_Woolf2021!$I$9:$I$93*$C155*IF(BQ$58=Fperm_SI_Woolf2021!$E$9:$E$93,1,EXP(LN((1.1*(Fperm_SI_Woolf2021!$E$9:$E$93-BQ$58)-63.1579*EXP(-0.19*Fperm_SI_Woolf2021!$E$9:$E$93)+63.1579*EXP(-0.19*BQ$58))/(Fperm_SI_Woolf2021!$E$9:$E$93-BQ$58))*(BQ$58-Fperm_SI_Woolf2021!$E$9:$E$93)/10))) + Fperm_SI_Woolf2021!$G$9:$G$93*EXP(-Fperm_SI_Woolf2021!$J$9:$J$93*$C155*IF(BQ$58=Fperm_SI_Woolf2021!$E$9:$E$93,1,EXP(LN((1.1*(Fperm_SI_Woolf2021!$E$9:$E$93-BQ$58)-63.1579*EXP(-0.19*Fperm_SI_Woolf2021!$E$9:$E$93)+63.1579*EXP(-0.19*BQ$58))/(Fperm_SI_Woolf2021!$E$9:$E$93-BQ$58))*(BQ$58-Fperm_SI_Woolf2021!$E$9:$E$93)/10))) + Fperm_SI_Woolf2021!$H$9:$H$93*EXP(-Fperm_SI_Woolf2021!$K$9:$K$93*$C155*IF(BQ$58=Fperm_SI_Woolf2021!$E$9:$E$93,1,EXP(LN((1.1*(Fperm_SI_Woolf2021!$E$9:$E$93-BQ$58)-63.1579*EXP(-0.19*Fperm_SI_Woolf2021!$E$9:$E$93)+63.1579*EXP(-0.19*BQ$58))/(Fperm_SI_Woolf2021!$E$9:$E$93-BQ$58))*(BQ$58-Fperm_SI_Woolf2021!$E$9:$E$93)/10))),Fperm_SI_Woolf2021!$D$9:$D$93)*BQ$57+INTERCEPT(Fperm_SI_Woolf2021!$F$9:$F$93*EXP(-Fperm_SI_Woolf2021!$I$9:$I$93*$C155*IF(BQ$58=Fperm_SI_Woolf2021!$E$9:$E$93,1,EXP(LN((1.1*(Fperm_SI_Woolf2021!$E$9:$E$93-BQ$58)-63.1579*EXP(-0.19*Fperm_SI_Woolf2021!$E$9:$E$93)+63.1579*EXP(-0.19*BQ$58))/(Fperm_SI_Woolf2021!$E$9:$E$93-BQ$58))*(BQ$58-Fperm_SI_Woolf2021!$E$9:$E$93)/10))) + Fperm_SI_Woolf2021!$G$9:$G$93*EXP(-Fperm_SI_Woolf2021!$J$9:$J$93*$C155*IF(BQ$58=Fperm_SI_Woolf2021!$E$9:$E$93,1,EXP(LN((1.1*(Fperm_SI_Woolf2021!$E$9:$E$93-BQ$58)-63.1579*EXP(-0.19*Fperm_SI_Woolf2021!$E$9:$E$93)+63.1579*EXP(-0.19*BQ$58))/(Fperm_SI_Woolf2021!$E$9:$E$93-BQ$58))*(BQ$58-Fperm_SI_Woolf2021!$E$9:$E$93)/10))) + Fperm_SI_Woolf2021!$H$9:$H$93*EXP(-Fperm_SI_Woolf2021!$K$9:$K$93*$C155*IF(BQ$58=Fperm_SI_Woolf2021!$E$9:$E$93,1,EXP(LN((1.1*(Fperm_SI_Woolf2021!$E$9:$E$93-BQ$58)-63.1579*EXP(-0.19*Fperm_SI_Woolf2021!$E$9:$E$93)+63.1579*EXP(-0.19*BQ$58))/(Fperm_SI_Woolf2021!$E$9:$E$93-BQ$58))*(BQ$58-Fperm_SI_Woolf2021!$E$9:$E$93)/10))),Fperm_SI_Woolf2021!$D$9:$D$93))</f>
        <v>0.15433510238525866</v>
      </c>
      <c r="BR155" s="51" cm="1">
        <f t="array" ref="BR155">MIN(1,SLOPE(Fperm_SI_Woolf2021!$F$9:$F$93*EXP(-Fperm_SI_Woolf2021!$I$9:$I$93*$C155*IF(BR$58=Fperm_SI_Woolf2021!$E$9:$E$93,1,EXP(LN((1.1*(Fperm_SI_Woolf2021!$E$9:$E$93-BR$58)-63.1579*EXP(-0.19*Fperm_SI_Woolf2021!$E$9:$E$93)+63.1579*EXP(-0.19*BR$58))/(Fperm_SI_Woolf2021!$E$9:$E$93-BR$58))*(BR$58-Fperm_SI_Woolf2021!$E$9:$E$93)/10))) + Fperm_SI_Woolf2021!$G$9:$G$93*EXP(-Fperm_SI_Woolf2021!$J$9:$J$93*$C155*IF(BR$58=Fperm_SI_Woolf2021!$E$9:$E$93,1,EXP(LN((1.1*(Fperm_SI_Woolf2021!$E$9:$E$93-BR$58)-63.1579*EXP(-0.19*Fperm_SI_Woolf2021!$E$9:$E$93)+63.1579*EXP(-0.19*BR$58))/(Fperm_SI_Woolf2021!$E$9:$E$93-BR$58))*(BR$58-Fperm_SI_Woolf2021!$E$9:$E$93)/10))) + Fperm_SI_Woolf2021!$H$9:$H$93*EXP(-Fperm_SI_Woolf2021!$K$9:$K$93*$C155*IF(BR$58=Fperm_SI_Woolf2021!$E$9:$E$93,1,EXP(LN((1.1*(Fperm_SI_Woolf2021!$E$9:$E$93-BR$58)-63.1579*EXP(-0.19*Fperm_SI_Woolf2021!$E$9:$E$93)+63.1579*EXP(-0.19*BR$58))/(Fperm_SI_Woolf2021!$E$9:$E$93-BR$58))*(BR$58-Fperm_SI_Woolf2021!$E$9:$E$93)/10))),Fperm_SI_Woolf2021!$D$9:$D$93)*BR$57+INTERCEPT(Fperm_SI_Woolf2021!$F$9:$F$93*EXP(-Fperm_SI_Woolf2021!$I$9:$I$93*$C155*IF(BR$58=Fperm_SI_Woolf2021!$E$9:$E$93,1,EXP(LN((1.1*(Fperm_SI_Woolf2021!$E$9:$E$93-BR$58)-63.1579*EXP(-0.19*Fperm_SI_Woolf2021!$E$9:$E$93)+63.1579*EXP(-0.19*BR$58))/(Fperm_SI_Woolf2021!$E$9:$E$93-BR$58))*(BR$58-Fperm_SI_Woolf2021!$E$9:$E$93)/10))) + Fperm_SI_Woolf2021!$G$9:$G$93*EXP(-Fperm_SI_Woolf2021!$J$9:$J$93*$C155*IF(BR$58=Fperm_SI_Woolf2021!$E$9:$E$93,1,EXP(LN((1.1*(Fperm_SI_Woolf2021!$E$9:$E$93-BR$58)-63.1579*EXP(-0.19*Fperm_SI_Woolf2021!$E$9:$E$93)+63.1579*EXP(-0.19*BR$58))/(Fperm_SI_Woolf2021!$E$9:$E$93-BR$58))*(BR$58-Fperm_SI_Woolf2021!$E$9:$E$93)/10))) + Fperm_SI_Woolf2021!$H$9:$H$93*EXP(-Fperm_SI_Woolf2021!$K$9:$K$93*$C155*IF(BR$58=Fperm_SI_Woolf2021!$E$9:$E$93,1,EXP(LN((1.1*(Fperm_SI_Woolf2021!$E$9:$E$93-BR$58)-63.1579*EXP(-0.19*Fperm_SI_Woolf2021!$E$9:$E$93)+63.1579*EXP(-0.19*BR$58))/(Fperm_SI_Woolf2021!$E$9:$E$93-BR$58))*(BR$58-Fperm_SI_Woolf2021!$E$9:$E$93)/10))),Fperm_SI_Woolf2021!$D$9:$D$93))</f>
        <v>0.14496399502000071</v>
      </c>
      <c r="BS155" s="51" cm="1">
        <f t="array" ref="BS155">MIN(1,SLOPE(Fperm_SI_Woolf2021!$F$9:$F$93*EXP(-Fperm_SI_Woolf2021!$I$9:$I$93*$C155*IF(BS$58=Fperm_SI_Woolf2021!$E$9:$E$93,1,EXP(LN((1.1*(Fperm_SI_Woolf2021!$E$9:$E$93-BS$58)-63.1579*EXP(-0.19*Fperm_SI_Woolf2021!$E$9:$E$93)+63.1579*EXP(-0.19*BS$58))/(Fperm_SI_Woolf2021!$E$9:$E$93-BS$58))*(BS$58-Fperm_SI_Woolf2021!$E$9:$E$93)/10))) + Fperm_SI_Woolf2021!$G$9:$G$93*EXP(-Fperm_SI_Woolf2021!$J$9:$J$93*$C155*IF(BS$58=Fperm_SI_Woolf2021!$E$9:$E$93,1,EXP(LN((1.1*(Fperm_SI_Woolf2021!$E$9:$E$93-BS$58)-63.1579*EXP(-0.19*Fperm_SI_Woolf2021!$E$9:$E$93)+63.1579*EXP(-0.19*BS$58))/(Fperm_SI_Woolf2021!$E$9:$E$93-BS$58))*(BS$58-Fperm_SI_Woolf2021!$E$9:$E$93)/10))) + Fperm_SI_Woolf2021!$H$9:$H$93*EXP(-Fperm_SI_Woolf2021!$K$9:$K$93*$C155*IF(BS$58=Fperm_SI_Woolf2021!$E$9:$E$93,1,EXP(LN((1.1*(Fperm_SI_Woolf2021!$E$9:$E$93-BS$58)-63.1579*EXP(-0.19*Fperm_SI_Woolf2021!$E$9:$E$93)+63.1579*EXP(-0.19*BS$58))/(Fperm_SI_Woolf2021!$E$9:$E$93-BS$58))*(BS$58-Fperm_SI_Woolf2021!$E$9:$E$93)/10))),Fperm_SI_Woolf2021!$D$9:$D$93)*BS$57+INTERCEPT(Fperm_SI_Woolf2021!$F$9:$F$93*EXP(-Fperm_SI_Woolf2021!$I$9:$I$93*$C155*IF(BS$58=Fperm_SI_Woolf2021!$E$9:$E$93,1,EXP(LN((1.1*(Fperm_SI_Woolf2021!$E$9:$E$93-BS$58)-63.1579*EXP(-0.19*Fperm_SI_Woolf2021!$E$9:$E$93)+63.1579*EXP(-0.19*BS$58))/(Fperm_SI_Woolf2021!$E$9:$E$93-BS$58))*(BS$58-Fperm_SI_Woolf2021!$E$9:$E$93)/10))) + Fperm_SI_Woolf2021!$G$9:$G$93*EXP(-Fperm_SI_Woolf2021!$J$9:$J$93*$C155*IF(BS$58=Fperm_SI_Woolf2021!$E$9:$E$93,1,EXP(LN((1.1*(Fperm_SI_Woolf2021!$E$9:$E$93-BS$58)-63.1579*EXP(-0.19*Fperm_SI_Woolf2021!$E$9:$E$93)+63.1579*EXP(-0.19*BS$58))/(Fperm_SI_Woolf2021!$E$9:$E$93-BS$58))*(BS$58-Fperm_SI_Woolf2021!$E$9:$E$93)/10))) + Fperm_SI_Woolf2021!$H$9:$H$93*EXP(-Fperm_SI_Woolf2021!$K$9:$K$93*$C155*IF(BS$58=Fperm_SI_Woolf2021!$E$9:$E$93,1,EXP(LN((1.1*(Fperm_SI_Woolf2021!$E$9:$E$93-BS$58)-63.1579*EXP(-0.19*Fperm_SI_Woolf2021!$E$9:$E$93)+63.1579*EXP(-0.19*BS$58))/(Fperm_SI_Woolf2021!$E$9:$E$93-BS$58))*(BS$58-Fperm_SI_Woolf2021!$E$9:$E$93)/10))),Fperm_SI_Woolf2021!$D$9:$D$93))</f>
        <v>0.13559288765474276</v>
      </c>
      <c r="BT155" s="51" cm="1">
        <f t="array" ref="BT155">MIN(1,SLOPE(Fperm_SI_Woolf2021!$F$9:$F$93*EXP(-Fperm_SI_Woolf2021!$I$9:$I$93*$C155*IF(BT$58=Fperm_SI_Woolf2021!$E$9:$E$93,1,EXP(LN((1.1*(Fperm_SI_Woolf2021!$E$9:$E$93-BT$58)-63.1579*EXP(-0.19*Fperm_SI_Woolf2021!$E$9:$E$93)+63.1579*EXP(-0.19*BT$58))/(Fperm_SI_Woolf2021!$E$9:$E$93-BT$58))*(BT$58-Fperm_SI_Woolf2021!$E$9:$E$93)/10))) + Fperm_SI_Woolf2021!$G$9:$G$93*EXP(-Fperm_SI_Woolf2021!$J$9:$J$93*$C155*IF(BT$58=Fperm_SI_Woolf2021!$E$9:$E$93,1,EXP(LN((1.1*(Fperm_SI_Woolf2021!$E$9:$E$93-BT$58)-63.1579*EXP(-0.19*Fperm_SI_Woolf2021!$E$9:$E$93)+63.1579*EXP(-0.19*BT$58))/(Fperm_SI_Woolf2021!$E$9:$E$93-BT$58))*(BT$58-Fperm_SI_Woolf2021!$E$9:$E$93)/10))) + Fperm_SI_Woolf2021!$H$9:$H$93*EXP(-Fperm_SI_Woolf2021!$K$9:$K$93*$C155*IF(BT$58=Fperm_SI_Woolf2021!$E$9:$E$93,1,EXP(LN((1.1*(Fperm_SI_Woolf2021!$E$9:$E$93-BT$58)-63.1579*EXP(-0.19*Fperm_SI_Woolf2021!$E$9:$E$93)+63.1579*EXP(-0.19*BT$58))/(Fperm_SI_Woolf2021!$E$9:$E$93-BT$58))*(BT$58-Fperm_SI_Woolf2021!$E$9:$E$93)/10))),Fperm_SI_Woolf2021!$D$9:$D$93)*BT$57+INTERCEPT(Fperm_SI_Woolf2021!$F$9:$F$93*EXP(-Fperm_SI_Woolf2021!$I$9:$I$93*$C155*IF(BT$58=Fperm_SI_Woolf2021!$E$9:$E$93,1,EXP(LN((1.1*(Fperm_SI_Woolf2021!$E$9:$E$93-BT$58)-63.1579*EXP(-0.19*Fperm_SI_Woolf2021!$E$9:$E$93)+63.1579*EXP(-0.19*BT$58))/(Fperm_SI_Woolf2021!$E$9:$E$93-BT$58))*(BT$58-Fperm_SI_Woolf2021!$E$9:$E$93)/10))) + Fperm_SI_Woolf2021!$G$9:$G$93*EXP(-Fperm_SI_Woolf2021!$J$9:$J$93*$C155*IF(BT$58=Fperm_SI_Woolf2021!$E$9:$E$93,1,EXP(LN((1.1*(Fperm_SI_Woolf2021!$E$9:$E$93-BT$58)-63.1579*EXP(-0.19*Fperm_SI_Woolf2021!$E$9:$E$93)+63.1579*EXP(-0.19*BT$58))/(Fperm_SI_Woolf2021!$E$9:$E$93-BT$58))*(BT$58-Fperm_SI_Woolf2021!$E$9:$E$93)/10))) + Fperm_SI_Woolf2021!$H$9:$H$93*EXP(-Fperm_SI_Woolf2021!$K$9:$K$93*$C155*IF(BT$58=Fperm_SI_Woolf2021!$E$9:$E$93,1,EXP(LN((1.1*(Fperm_SI_Woolf2021!$E$9:$E$93-BT$58)-63.1579*EXP(-0.19*Fperm_SI_Woolf2021!$E$9:$E$93)+63.1579*EXP(-0.19*BT$58))/(Fperm_SI_Woolf2021!$E$9:$E$93-BT$58))*(BT$58-Fperm_SI_Woolf2021!$E$9:$E$93)/10))),Fperm_SI_Woolf2021!$D$9:$D$93))</f>
        <v>0.12622178028948483</v>
      </c>
      <c r="BU155" s="51" cm="1">
        <f t="array" ref="BU155">MIN(1,SLOPE(Fperm_SI_Woolf2021!$F$9:$F$93*EXP(-Fperm_SI_Woolf2021!$I$9:$I$93*$C155*IF(BU$58=Fperm_SI_Woolf2021!$E$9:$E$93,1,EXP(LN((1.1*(Fperm_SI_Woolf2021!$E$9:$E$93-BU$58)-63.1579*EXP(-0.19*Fperm_SI_Woolf2021!$E$9:$E$93)+63.1579*EXP(-0.19*BU$58))/(Fperm_SI_Woolf2021!$E$9:$E$93-BU$58))*(BU$58-Fperm_SI_Woolf2021!$E$9:$E$93)/10))) + Fperm_SI_Woolf2021!$G$9:$G$93*EXP(-Fperm_SI_Woolf2021!$J$9:$J$93*$C155*IF(BU$58=Fperm_SI_Woolf2021!$E$9:$E$93,1,EXP(LN((1.1*(Fperm_SI_Woolf2021!$E$9:$E$93-BU$58)-63.1579*EXP(-0.19*Fperm_SI_Woolf2021!$E$9:$E$93)+63.1579*EXP(-0.19*BU$58))/(Fperm_SI_Woolf2021!$E$9:$E$93-BU$58))*(BU$58-Fperm_SI_Woolf2021!$E$9:$E$93)/10))) + Fperm_SI_Woolf2021!$H$9:$H$93*EXP(-Fperm_SI_Woolf2021!$K$9:$K$93*$C155*IF(BU$58=Fperm_SI_Woolf2021!$E$9:$E$93,1,EXP(LN((1.1*(Fperm_SI_Woolf2021!$E$9:$E$93-BU$58)-63.1579*EXP(-0.19*Fperm_SI_Woolf2021!$E$9:$E$93)+63.1579*EXP(-0.19*BU$58))/(Fperm_SI_Woolf2021!$E$9:$E$93-BU$58))*(BU$58-Fperm_SI_Woolf2021!$E$9:$E$93)/10))),Fperm_SI_Woolf2021!$D$9:$D$93)*BU$57+INTERCEPT(Fperm_SI_Woolf2021!$F$9:$F$93*EXP(-Fperm_SI_Woolf2021!$I$9:$I$93*$C155*IF(BU$58=Fperm_SI_Woolf2021!$E$9:$E$93,1,EXP(LN((1.1*(Fperm_SI_Woolf2021!$E$9:$E$93-BU$58)-63.1579*EXP(-0.19*Fperm_SI_Woolf2021!$E$9:$E$93)+63.1579*EXP(-0.19*BU$58))/(Fperm_SI_Woolf2021!$E$9:$E$93-BU$58))*(BU$58-Fperm_SI_Woolf2021!$E$9:$E$93)/10))) + Fperm_SI_Woolf2021!$G$9:$G$93*EXP(-Fperm_SI_Woolf2021!$J$9:$J$93*$C155*IF(BU$58=Fperm_SI_Woolf2021!$E$9:$E$93,1,EXP(LN((1.1*(Fperm_SI_Woolf2021!$E$9:$E$93-BU$58)-63.1579*EXP(-0.19*Fperm_SI_Woolf2021!$E$9:$E$93)+63.1579*EXP(-0.19*BU$58))/(Fperm_SI_Woolf2021!$E$9:$E$93-BU$58))*(BU$58-Fperm_SI_Woolf2021!$E$9:$E$93)/10))) + Fperm_SI_Woolf2021!$H$9:$H$93*EXP(-Fperm_SI_Woolf2021!$K$9:$K$93*$C155*IF(BU$58=Fperm_SI_Woolf2021!$E$9:$E$93,1,EXP(LN((1.1*(Fperm_SI_Woolf2021!$E$9:$E$93-BU$58)-63.1579*EXP(-0.19*Fperm_SI_Woolf2021!$E$9:$E$93)+63.1579*EXP(-0.19*BU$58))/(Fperm_SI_Woolf2021!$E$9:$E$93-BU$58))*(BU$58-Fperm_SI_Woolf2021!$E$9:$E$93)/10))),Fperm_SI_Woolf2021!$D$9:$D$93))</f>
        <v>0.11685067292422688</v>
      </c>
      <c r="BV155" s="51" cm="1">
        <f t="array" ref="BV155">MIN(1,SLOPE(Fperm_SI_Woolf2021!$F$9:$F$93*EXP(-Fperm_SI_Woolf2021!$I$9:$I$93*$C155*IF(BV$58=Fperm_SI_Woolf2021!$E$9:$E$93,1,EXP(LN((1.1*(Fperm_SI_Woolf2021!$E$9:$E$93-BV$58)-63.1579*EXP(-0.19*Fperm_SI_Woolf2021!$E$9:$E$93)+63.1579*EXP(-0.19*BV$58))/(Fperm_SI_Woolf2021!$E$9:$E$93-BV$58))*(BV$58-Fperm_SI_Woolf2021!$E$9:$E$93)/10))) + Fperm_SI_Woolf2021!$G$9:$G$93*EXP(-Fperm_SI_Woolf2021!$J$9:$J$93*$C155*IF(BV$58=Fperm_SI_Woolf2021!$E$9:$E$93,1,EXP(LN((1.1*(Fperm_SI_Woolf2021!$E$9:$E$93-BV$58)-63.1579*EXP(-0.19*Fperm_SI_Woolf2021!$E$9:$E$93)+63.1579*EXP(-0.19*BV$58))/(Fperm_SI_Woolf2021!$E$9:$E$93-BV$58))*(BV$58-Fperm_SI_Woolf2021!$E$9:$E$93)/10))) + Fperm_SI_Woolf2021!$H$9:$H$93*EXP(-Fperm_SI_Woolf2021!$K$9:$K$93*$C155*IF(BV$58=Fperm_SI_Woolf2021!$E$9:$E$93,1,EXP(LN((1.1*(Fperm_SI_Woolf2021!$E$9:$E$93-BV$58)-63.1579*EXP(-0.19*Fperm_SI_Woolf2021!$E$9:$E$93)+63.1579*EXP(-0.19*BV$58))/(Fperm_SI_Woolf2021!$E$9:$E$93-BV$58))*(BV$58-Fperm_SI_Woolf2021!$E$9:$E$93)/10))),Fperm_SI_Woolf2021!$D$9:$D$93)*BV$57+INTERCEPT(Fperm_SI_Woolf2021!$F$9:$F$93*EXP(-Fperm_SI_Woolf2021!$I$9:$I$93*$C155*IF(BV$58=Fperm_SI_Woolf2021!$E$9:$E$93,1,EXP(LN((1.1*(Fperm_SI_Woolf2021!$E$9:$E$93-BV$58)-63.1579*EXP(-0.19*Fperm_SI_Woolf2021!$E$9:$E$93)+63.1579*EXP(-0.19*BV$58))/(Fperm_SI_Woolf2021!$E$9:$E$93-BV$58))*(BV$58-Fperm_SI_Woolf2021!$E$9:$E$93)/10))) + Fperm_SI_Woolf2021!$G$9:$G$93*EXP(-Fperm_SI_Woolf2021!$J$9:$J$93*$C155*IF(BV$58=Fperm_SI_Woolf2021!$E$9:$E$93,1,EXP(LN((1.1*(Fperm_SI_Woolf2021!$E$9:$E$93-BV$58)-63.1579*EXP(-0.19*Fperm_SI_Woolf2021!$E$9:$E$93)+63.1579*EXP(-0.19*BV$58))/(Fperm_SI_Woolf2021!$E$9:$E$93-BV$58))*(BV$58-Fperm_SI_Woolf2021!$E$9:$E$93)/10))) + Fperm_SI_Woolf2021!$H$9:$H$93*EXP(-Fperm_SI_Woolf2021!$K$9:$K$93*$C155*IF(BV$58=Fperm_SI_Woolf2021!$E$9:$E$93,1,EXP(LN((1.1*(Fperm_SI_Woolf2021!$E$9:$E$93-BV$58)-63.1579*EXP(-0.19*Fperm_SI_Woolf2021!$E$9:$E$93)+63.1579*EXP(-0.19*BV$58))/(Fperm_SI_Woolf2021!$E$9:$E$93-BV$58))*(BV$58-Fperm_SI_Woolf2021!$E$9:$E$93)/10))),Fperm_SI_Woolf2021!$D$9:$D$93))</f>
        <v>0.10747956555896893</v>
      </c>
      <c r="BW155" s="51" cm="1">
        <f t="array" ref="BW155">MIN(1,SLOPE(Fperm_SI_Woolf2021!$F$9:$F$93*EXP(-Fperm_SI_Woolf2021!$I$9:$I$93*$C155*IF(BW$58=Fperm_SI_Woolf2021!$E$9:$E$93,1,EXP(LN((1.1*(Fperm_SI_Woolf2021!$E$9:$E$93-BW$58)-63.1579*EXP(-0.19*Fperm_SI_Woolf2021!$E$9:$E$93)+63.1579*EXP(-0.19*BW$58))/(Fperm_SI_Woolf2021!$E$9:$E$93-BW$58))*(BW$58-Fperm_SI_Woolf2021!$E$9:$E$93)/10))) + Fperm_SI_Woolf2021!$G$9:$G$93*EXP(-Fperm_SI_Woolf2021!$J$9:$J$93*$C155*IF(BW$58=Fperm_SI_Woolf2021!$E$9:$E$93,1,EXP(LN((1.1*(Fperm_SI_Woolf2021!$E$9:$E$93-BW$58)-63.1579*EXP(-0.19*Fperm_SI_Woolf2021!$E$9:$E$93)+63.1579*EXP(-0.19*BW$58))/(Fperm_SI_Woolf2021!$E$9:$E$93-BW$58))*(BW$58-Fperm_SI_Woolf2021!$E$9:$E$93)/10))) + Fperm_SI_Woolf2021!$H$9:$H$93*EXP(-Fperm_SI_Woolf2021!$K$9:$K$93*$C155*IF(BW$58=Fperm_SI_Woolf2021!$E$9:$E$93,1,EXP(LN((1.1*(Fperm_SI_Woolf2021!$E$9:$E$93-BW$58)-63.1579*EXP(-0.19*Fperm_SI_Woolf2021!$E$9:$E$93)+63.1579*EXP(-0.19*BW$58))/(Fperm_SI_Woolf2021!$E$9:$E$93-BW$58))*(BW$58-Fperm_SI_Woolf2021!$E$9:$E$93)/10))),Fperm_SI_Woolf2021!$D$9:$D$93)*BW$57+INTERCEPT(Fperm_SI_Woolf2021!$F$9:$F$93*EXP(-Fperm_SI_Woolf2021!$I$9:$I$93*$C155*IF(BW$58=Fperm_SI_Woolf2021!$E$9:$E$93,1,EXP(LN((1.1*(Fperm_SI_Woolf2021!$E$9:$E$93-BW$58)-63.1579*EXP(-0.19*Fperm_SI_Woolf2021!$E$9:$E$93)+63.1579*EXP(-0.19*BW$58))/(Fperm_SI_Woolf2021!$E$9:$E$93-BW$58))*(BW$58-Fperm_SI_Woolf2021!$E$9:$E$93)/10))) + Fperm_SI_Woolf2021!$G$9:$G$93*EXP(-Fperm_SI_Woolf2021!$J$9:$J$93*$C155*IF(BW$58=Fperm_SI_Woolf2021!$E$9:$E$93,1,EXP(LN((1.1*(Fperm_SI_Woolf2021!$E$9:$E$93-BW$58)-63.1579*EXP(-0.19*Fperm_SI_Woolf2021!$E$9:$E$93)+63.1579*EXP(-0.19*BW$58))/(Fperm_SI_Woolf2021!$E$9:$E$93-BW$58))*(BW$58-Fperm_SI_Woolf2021!$E$9:$E$93)/10))) + Fperm_SI_Woolf2021!$H$9:$H$93*EXP(-Fperm_SI_Woolf2021!$K$9:$K$93*$C155*IF(BW$58=Fperm_SI_Woolf2021!$E$9:$E$93,1,EXP(LN((1.1*(Fperm_SI_Woolf2021!$E$9:$E$93-BW$58)-63.1579*EXP(-0.19*Fperm_SI_Woolf2021!$E$9:$E$93)+63.1579*EXP(-0.19*BW$58))/(Fperm_SI_Woolf2021!$E$9:$E$93-BW$58))*(BW$58-Fperm_SI_Woolf2021!$E$9:$E$93)/10))),Fperm_SI_Woolf2021!$D$9:$D$93))</f>
        <v>9.8108458193710973E-2</v>
      </c>
      <c r="BX155" s="51" cm="1">
        <f t="array" ref="BX155">MIN(1,SLOPE(Fperm_SI_Woolf2021!$F$9:$F$93*EXP(-Fperm_SI_Woolf2021!$I$9:$I$93*$C155*IF(BX$58=Fperm_SI_Woolf2021!$E$9:$E$93,1,EXP(LN((1.1*(Fperm_SI_Woolf2021!$E$9:$E$93-BX$58)-63.1579*EXP(-0.19*Fperm_SI_Woolf2021!$E$9:$E$93)+63.1579*EXP(-0.19*BX$58))/(Fperm_SI_Woolf2021!$E$9:$E$93-BX$58))*(BX$58-Fperm_SI_Woolf2021!$E$9:$E$93)/10))) + Fperm_SI_Woolf2021!$G$9:$G$93*EXP(-Fperm_SI_Woolf2021!$J$9:$J$93*$C155*IF(BX$58=Fperm_SI_Woolf2021!$E$9:$E$93,1,EXP(LN((1.1*(Fperm_SI_Woolf2021!$E$9:$E$93-BX$58)-63.1579*EXP(-0.19*Fperm_SI_Woolf2021!$E$9:$E$93)+63.1579*EXP(-0.19*BX$58))/(Fperm_SI_Woolf2021!$E$9:$E$93-BX$58))*(BX$58-Fperm_SI_Woolf2021!$E$9:$E$93)/10))) + Fperm_SI_Woolf2021!$H$9:$H$93*EXP(-Fperm_SI_Woolf2021!$K$9:$K$93*$C155*IF(BX$58=Fperm_SI_Woolf2021!$E$9:$E$93,1,EXP(LN((1.1*(Fperm_SI_Woolf2021!$E$9:$E$93-BX$58)-63.1579*EXP(-0.19*Fperm_SI_Woolf2021!$E$9:$E$93)+63.1579*EXP(-0.19*BX$58))/(Fperm_SI_Woolf2021!$E$9:$E$93-BX$58))*(BX$58-Fperm_SI_Woolf2021!$E$9:$E$93)/10))),Fperm_SI_Woolf2021!$D$9:$D$93)*BX$57+INTERCEPT(Fperm_SI_Woolf2021!$F$9:$F$93*EXP(-Fperm_SI_Woolf2021!$I$9:$I$93*$C155*IF(BX$58=Fperm_SI_Woolf2021!$E$9:$E$93,1,EXP(LN((1.1*(Fperm_SI_Woolf2021!$E$9:$E$93-BX$58)-63.1579*EXP(-0.19*Fperm_SI_Woolf2021!$E$9:$E$93)+63.1579*EXP(-0.19*BX$58))/(Fperm_SI_Woolf2021!$E$9:$E$93-BX$58))*(BX$58-Fperm_SI_Woolf2021!$E$9:$E$93)/10))) + Fperm_SI_Woolf2021!$G$9:$G$93*EXP(-Fperm_SI_Woolf2021!$J$9:$J$93*$C155*IF(BX$58=Fperm_SI_Woolf2021!$E$9:$E$93,1,EXP(LN((1.1*(Fperm_SI_Woolf2021!$E$9:$E$93-BX$58)-63.1579*EXP(-0.19*Fperm_SI_Woolf2021!$E$9:$E$93)+63.1579*EXP(-0.19*BX$58))/(Fperm_SI_Woolf2021!$E$9:$E$93-BX$58))*(BX$58-Fperm_SI_Woolf2021!$E$9:$E$93)/10))) + Fperm_SI_Woolf2021!$H$9:$H$93*EXP(-Fperm_SI_Woolf2021!$K$9:$K$93*$C155*IF(BX$58=Fperm_SI_Woolf2021!$E$9:$E$93,1,EXP(LN((1.1*(Fperm_SI_Woolf2021!$E$9:$E$93-BX$58)-63.1579*EXP(-0.19*Fperm_SI_Woolf2021!$E$9:$E$93)+63.1579*EXP(-0.19*BX$58))/(Fperm_SI_Woolf2021!$E$9:$E$93-BX$58))*(BX$58-Fperm_SI_Woolf2021!$E$9:$E$93)/10))),Fperm_SI_Woolf2021!$D$9:$D$93))</f>
        <v>8.8737350828453021E-2</v>
      </c>
      <c r="BY155" s="51" cm="1">
        <f t="array" ref="BY155">MIN(1,SLOPE(Fperm_SI_Woolf2021!$F$9:$F$93*EXP(-Fperm_SI_Woolf2021!$I$9:$I$93*$C155*IF(BY$58=Fperm_SI_Woolf2021!$E$9:$E$93,1,EXP(LN((1.1*(Fperm_SI_Woolf2021!$E$9:$E$93-BY$58)-63.1579*EXP(-0.19*Fperm_SI_Woolf2021!$E$9:$E$93)+63.1579*EXP(-0.19*BY$58))/(Fperm_SI_Woolf2021!$E$9:$E$93-BY$58))*(BY$58-Fperm_SI_Woolf2021!$E$9:$E$93)/10))) + Fperm_SI_Woolf2021!$G$9:$G$93*EXP(-Fperm_SI_Woolf2021!$J$9:$J$93*$C155*IF(BY$58=Fperm_SI_Woolf2021!$E$9:$E$93,1,EXP(LN((1.1*(Fperm_SI_Woolf2021!$E$9:$E$93-BY$58)-63.1579*EXP(-0.19*Fperm_SI_Woolf2021!$E$9:$E$93)+63.1579*EXP(-0.19*BY$58))/(Fperm_SI_Woolf2021!$E$9:$E$93-BY$58))*(BY$58-Fperm_SI_Woolf2021!$E$9:$E$93)/10))) + Fperm_SI_Woolf2021!$H$9:$H$93*EXP(-Fperm_SI_Woolf2021!$K$9:$K$93*$C155*IF(BY$58=Fperm_SI_Woolf2021!$E$9:$E$93,1,EXP(LN((1.1*(Fperm_SI_Woolf2021!$E$9:$E$93-BY$58)-63.1579*EXP(-0.19*Fperm_SI_Woolf2021!$E$9:$E$93)+63.1579*EXP(-0.19*BY$58))/(Fperm_SI_Woolf2021!$E$9:$E$93-BY$58))*(BY$58-Fperm_SI_Woolf2021!$E$9:$E$93)/10))),Fperm_SI_Woolf2021!$D$9:$D$93)*BY$57+INTERCEPT(Fperm_SI_Woolf2021!$F$9:$F$93*EXP(-Fperm_SI_Woolf2021!$I$9:$I$93*$C155*IF(BY$58=Fperm_SI_Woolf2021!$E$9:$E$93,1,EXP(LN((1.1*(Fperm_SI_Woolf2021!$E$9:$E$93-BY$58)-63.1579*EXP(-0.19*Fperm_SI_Woolf2021!$E$9:$E$93)+63.1579*EXP(-0.19*BY$58))/(Fperm_SI_Woolf2021!$E$9:$E$93-BY$58))*(BY$58-Fperm_SI_Woolf2021!$E$9:$E$93)/10))) + Fperm_SI_Woolf2021!$G$9:$G$93*EXP(-Fperm_SI_Woolf2021!$J$9:$J$93*$C155*IF(BY$58=Fperm_SI_Woolf2021!$E$9:$E$93,1,EXP(LN((1.1*(Fperm_SI_Woolf2021!$E$9:$E$93-BY$58)-63.1579*EXP(-0.19*Fperm_SI_Woolf2021!$E$9:$E$93)+63.1579*EXP(-0.19*BY$58))/(Fperm_SI_Woolf2021!$E$9:$E$93-BY$58))*(BY$58-Fperm_SI_Woolf2021!$E$9:$E$93)/10))) + Fperm_SI_Woolf2021!$H$9:$H$93*EXP(-Fperm_SI_Woolf2021!$K$9:$K$93*$C155*IF(BY$58=Fperm_SI_Woolf2021!$E$9:$E$93,1,EXP(LN((1.1*(Fperm_SI_Woolf2021!$E$9:$E$93-BY$58)-63.1579*EXP(-0.19*Fperm_SI_Woolf2021!$E$9:$E$93)+63.1579*EXP(-0.19*BY$58))/(Fperm_SI_Woolf2021!$E$9:$E$93-BY$58))*(BY$58-Fperm_SI_Woolf2021!$E$9:$E$93)/10))),Fperm_SI_Woolf2021!$D$9:$D$93))</f>
        <v>7.9366243463195069E-2</v>
      </c>
      <c r="BZ155" s="51" cm="1">
        <f t="array" ref="BZ155">MIN(1,SLOPE(Fperm_SI_Woolf2021!$F$9:$F$93*EXP(-Fperm_SI_Woolf2021!$I$9:$I$93*$C155*IF(BZ$58=Fperm_SI_Woolf2021!$E$9:$E$93,1,EXP(LN((1.1*(Fperm_SI_Woolf2021!$E$9:$E$93-BZ$58)-63.1579*EXP(-0.19*Fperm_SI_Woolf2021!$E$9:$E$93)+63.1579*EXP(-0.19*BZ$58))/(Fperm_SI_Woolf2021!$E$9:$E$93-BZ$58))*(BZ$58-Fperm_SI_Woolf2021!$E$9:$E$93)/10))) + Fperm_SI_Woolf2021!$G$9:$G$93*EXP(-Fperm_SI_Woolf2021!$J$9:$J$93*$C155*IF(BZ$58=Fperm_SI_Woolf2021!$E$9:$E$93,1,EXP(LN((1.1*(Fperm_SI_Woolf2021!$E$9:$E$93-BZ$58)-63.1579*EXP(-0.19*Fperm_SI_Woolf2021!$E$9:$E$93)+63.1579*EXP(-0.19*BZ$58))/(Fperm_SI_Woolf2021!$E$9:$E$93-BZ$58))*(BZ$58-Fperm_SI_Woolf2021!$E$9:$E$93)/10))) + Fperm_SI_Woolf2021!$H$9:$H$93*EXP(-Fperm_SI_Woolf2021!$K$9:$K$93*$C155*IF(BZ$58=Fperm_SI_Woolf2021!$E$9:$E$93,1,EXP(LN((1.1*(Fperm_SI_Woolf2021!$E$9:$E$93-BZ$58)-63.1579*EXP(-0.19*Fperm_SI_Woolf2021!$E$9:$E$93)+63.1579*EXP(-0.19*BZ$58))/(Fperm_SI_Woolf2021!$E$9:$E$93-BZ$58))*(BZ$58-Fperm_SI_Woolf2021!$E$9:$E$93)/10))),Fperm_SI_Woolf2021!$D$9:$D$93)*BZ$57+INTERCEPT(Fperm_SI_Woolf2021!$F$9:$F$93*EXP(-Fperm_SI_Woolf2021!$I$9:$I$93*$C155*IF(BZ$58=Fperm_SI_Woolf2021!$E$9:$E$93,1,EXP(LN((1.1*(Fperm_SI_Woolf2021!$E$9:$E$93-BZ$58)-63.1579*EXP(-0.19*Fperm_SI_Woolf2021!$E$9:$E$93)+63.1579*EXP(-0.19*BZ$58))/(Fperm_SI_Woolf2021!$E$9:$E$93-BZ$58))*(BZ$58-Fperm_SI_Woolf2021!$E$9:$E$93)/10))) + Fperm_SI_Woolf2021!$G$9:$G$93*EXP(-Fperm_SI_Woolf2021!$J$9:$J$93*$C155*IF(BZ$58=Fperm_SI_Woolf2021!$E$9:$E$93,1,EXP(LN((1.1*(Fperm_SI_Woolf2021!$E$9:$E$93-BZ$58)-63.1579*EXP(-0.19*Fperm_SI_Woolf2021!$E$9:$E$93)+63.1579*EXP(-0.19*BZ$58))/(Fperm_SI_Woolf2021!$E$9:$E$93-BZ$58))*(BZ$58-Fperm_SI_Woolf2021!$E$9:$E$93)/10))) + Fperm_SI_Woolf2021!$H$9:$H$93*EXP(-Fperm_SI_Woolf2021!$K$9:$K$93*$C155*IF(BZ$58=Fperm_SI_Woolf2021!$E$9:$E$93,1,EXP(LN((1.1*(Fperm_SI_Woolf2021!$E$9:$E$93-BZ$58)-63.1579*EXP(-0.19*Fperm_SI_Woolf2021!$E$9:$E$93)+63.1579*EXP(-0.19*BZ$58))/(Fperm_SI_Woolf2021!$E$9:$E$93-BZ$58))*(BZ$58-Fperm_SI_Woolf2021!$E$9:$E$93)/10))),Fperm_SI_Woolf2021!$D$9:$D$93))</f>
        <v>6.9995136097937116E-2</v>
      </c>
    </row>
    <row r="156" spans="3:78" x14ac:dyDescent="0.2">
      <c r="C156" s="48">
        <v>960</v>
      </c>
      <c r="D156" s="51" cm="1">
        <f t="array" ref="D156">MIN(1,SLOPE(Fperm_SI_Woolf2021!$F$9:$F$93*EXP(-Fperm_SI_Woolf2021!$I$9:$I$93*$C156*IF(D$58=Fperm_SI_Woolf2021!$E$9:$E$93,1,EXP(LN((1.1*(Fperm_SI_Woolf2021!$E$9:$E$93-D$58)-63.1579*EXP(-0.19*Fperm_SI_Woolf2021!$E$9:$E$93)+63.1579*EXP(-0.19*D$58))/(Fperm_SI_Woolf2021!$E$9:$E$93-D$58))*(D$58-Fperm_SI_Woolf2021!$E$9:$E$93)/10))) + Fperm_SI_Woolf2021!$G$9:$G$93*EXP(-Fperm_SI_Woolf2021!$J$9:$J$93*$C156*IF(D$58=Fperm_SI_Woolf2021!$E$9:$E$93,1,EXP(LN((1.1*(Fperm_SI_Woolf2021!$E$9:$E$93-D$58)-63.1579*EXP(-0.19*Fperm_SI_Woolf2021!$E$9:$E$93)+63.1579*EXP(-0.19*D$58))/(Fperm_SI_Woolf2021!$E$9:$E$93-D$58))*(D$58-Fperm_SI_Woolf2021!$E$9:$E$93)/10))) + Fperm_SI_Woolf2021!$H$9:$H$93*EXP(-Fperm_SI_Woolf2021!$K$9:$K$93*$C156*IF(D$58=Fperm_SI_Woolf2021!$E$9:$E$93,1,EXP(LN((1.1*(Fperm_SI_Woolf2021!$E$9:$E$93-D$58)-63.1579*EXP(-0.19*Fperm_SI_Woolf2021!$E$9:$E$93)+63.1579*EXP(-0.19*D$58))/(Fperm_SI_Woolf2021!$E$9:$E$93-D$58))*(D$58-Fperm_SI_Woolf2021!$E$9:$E$93)/10))),Fperm_SI_Woolf2021!$D$9:$D$93)*D$57+INTERCEPT(Fperm_SI_Woolf2021!$F$9:$F$93*EXP(-Fperm_SI_Woolf2021!$I$9:$I$93*$C156*IF(D$58=Fperm_SI_Woolf2021!$E$9:$E$93,1,EXP(LN((1.1*(Fperm_SI_Woolf2021!$E$9:$E$93-D$58)-63.1579*EXP(-0.19*Fperm_SI_Woolf2021!$E$9:$E$93)+63.1579*EXP(-0.19*D$58))/(Fperm_SI_Woolf2021!$E$9:$E$93-D$58))*(D$58-Fperm_SI_Woolf2021!$E$9:$E$93)/10))) + Fperm_SI_Woolf2021!$G$9:$G$93*EXP(-Fperm_SI_Woolf2021!$J$9:$J$93*$C156*IF(D$58=Fperm_SI_Woolf2021!$E$9:$E$93,1,EXP(LN((1.1*(Fperm_SI_Woolf2021!$E$9:$E$93-D$58)-63.1579*EXP(-0.19*Fperm_SI_Woolf2021!$E$9:$E$93)+63.1579*EXP(-0.19*D$58))/(Fperm_SI_Woolf2021!$E$9:$E$93-D$58))*(D$58-Fperm_SI_Woolf2021!$E$9:$E$93)/10))) + Fperm_SI_Woolf2021!$H$9:$H$93*EXP(-Fperm_SI_Woolf2021!$K$9:$K$93*$C156*IF(D$58=Fperm_SI_Woolf2021!$E$9:$E$93,1,EXP(LN((1.1*(Fperm_SI_Woolf2021!$E$9:$E$93-D$58)-63.1579*EXP(-0.19*Fperm_SI_Woolf2021!$E$9:$E$93)+63.1579*EXP(-0.19*D$58))/(Fperm_SI_Woolf2021!$E$9:$E$93-D$58))*(D$58-Fperm_SI_Woolf2021!$E$9:$E$93)/10))),Fperm_SI_Woolf2021!$D$9:$D$93))</f>
        <v>0.78631089286242029</v>
      </c>
      <c r="E156" s="51" cm="1">
        <f t="array" ref="E156">MIN(1,SLOPE(Fperm_SI_Woolf2021!$F$9:$F$93*EXP(-Fperm_SI_Woolf2021!$I$9:$I$93*$C156*IF(E$58=Fperm_SI_Woolf2021!$E$9:$E$93,1,EXP(LN((1.1*(Fperm_SI_Woolf2021!$E$9:$E$93-E$58)-63.1579*EXP(-0.19*Fperm_SI_Woolf2021!$E$9:$E$93)+63.1579*EXP(-0.19*E$58))/(Fperm_SI_Woolf2021!$E$9:$E$93-E$58))*(E$58-Fperm_SI_Woolf2021!$E$9:$E$93)/10))) + Fperm_SI_Woolf2021!$G$9:$G$93*EXP(-Fperm_SI_Woolf2021!$J$9:$J$93*$C156*IF(E$58=Fperm_SI_Woolf2021!$E$9:$E$93,1,EXP(LN((1.1*(Fperm_SI_Woolf2021!$E$9:$E$93-E$58)-63.1579*EXP(-0.19*Fperm_SI_Woolf2021!$E$9:$E$93)+63.1579*EXP(-0.19*E$58))/(Fperm_SI_Woolf2021!$E$9:$E$93-E$58))*(E$58-Fperm_SI_Woolf2021!$E$9:$E$93)/10))) + Fperm_SI_Woolf2021!$H$9:$H$93*EXP(-Fperm_SI_Woolf2021!$K$9:$K$93*$C156*IF(E$58=Fperm_SI_Woolf2021!$E$9:$E$93,1,EXP(LN((1.1*(Fperm_SI_Woolf2021!$E$9:$E$93-E$58)-63.1579*EXP(-0.19*Fperm_SI_Woolf2021!$E$9:$E$93)+63.1579*EXP(-0.19*E$58))/(Fperm_SI_Woolf2021!$E$9:$E$93-E$58))*(E$58-Fperm_SI_Woolf2021!$E$9:$E$93)/10))),Fperm_SI_Woolf2021!$D$9:$D$93)*E$57+INTERCEPT(Fperm_SI_Woolf2021!$F$9:$F$93*EXP(-Fperm_SI_Woolf2021!$I$9:$I$93*$C156*IF(E$58=Fperm_SI_Woolf2021!$E$9:$E$93,1,EXP(LN((1.1*(Fperm_SI_Woolf2021!$E$9:$E$93-E$58)-63.1579*EXP(-0.19*Fperm_SI_Woolf2021!$E$9:$E$93)+63.1579*EXP(-0.19*E$58))/(Fperm_SI_Woolf2021!$E$9:$E$93-E$58))*(E$58-Fperm_SI_Woolf2021!$E$9:$E$93)/10))) + Fperm_SI_Woolf2021!$G$9:$G$93*EXP(-Fperm_SI_Woolf2021!$J$9:$J$93*$C156*IF(E$58=Fperm_SI_Woolf2021!$E$9:$E$93,1,EXP(LN((1.1*(Fperm_SI_Woolf2021!$E$9:$E$93-E$58)-63.1579*EXP(-0.19*Fperm_SI_Woolf2021!$E$9:$E$93)+63.1579*EXP(-0.19*E$58))/(Fperm_SI_Woolf2021!$E$9:$E$93-E$58))*(E$58-Fperm_SI_Woolf2021!$E$9:$E$93)/10))) + Fperm_SI_Woolf2021!$H$9:$H$93*EXP(-Fperm_SI_Woolf2021!$K$9:$K$93*$C156*IF(E$58=Fperm_SI_Woolf2021!$E$9:$E$93,1,EXP(LN((1.1*(Fperm_SI_Woolf2021!$E$9:$E$93-E$58)-63.1579*EXP(-0.19*Fperm_SI_Woolf2021!$E$9:$E$93)+63.1579*EXP(-0.19*E$58))/(Fperm_SI_Woolf2021!$E$9:$E$93-E$58))*(E$58-Fperm_SI_Woolf2021!$E$9:$E$93)/10))),Fperm_SI_Woolf2021!$D$9:$D$93))</f>
        <v>0.75506433091418812</v>
      </c>
      <c r="F156" s="51" cm="1">
        <f t="array" ref="F156">MIN(1,SLOPE(Fperm_SI_Woolf2021!$F$9:$F$93*EXP(-Fperm_SI_Woolf2021!$I$9:$I$93*$C156*IF(F$58=Fperm_SI_Woolf2021!$E$9:$E$93,1,EXP(LN((1.1*(Fperm_SI_Woolf2021!$E$9:$E$93-F$58)-63.1579*EXP(-0.19*Fperm_SI_Woolf2021!$E$9:$E$93)+63.1579*EXP(-0.19*F$58))/(Fperm_SI_Woolf2021!$E$9:$E$93-F$58))*(F$58-Fperm_SI_Woolf2021!$E$9:$E$93)/10))) + Fperm_SI_Woolf2021!$G$9:$G$93*EXP(-Fperm_SI_Woolf2021!$J$9:$J$93*$C156*IF(F$58=Fperm_SI_Woolf2021!$E$9:$E$93,1,EXP(LN((1.1*(Fperm_SI_Woolf2021!$E$9:$E$93-F$58)-63.1579*EXP(-0.19*Fperm_SI_Woolf2021!$E$9:$E$93)+63.1579*EXP(-0.19*F$58))/(Fperm_SI_Woolf2021!$E$9:$E$93-F$58))*(F$58-Fperm_SI_Woolf2021!$E$9:$E$93)/10))) + Fperm_SI_Woolf2021!$H$9:$H$93*EXP(-Fperm_SI_Woolf2021!$K$9:$K$93*$C156*IF(F$58=Fperm_SI_Woolf2021!$E$9:$E$93,1,EXP(LN((1.1*(Fperm_SI_Woolf2021!$E$9:$E$93-F$58)-63.1579*EXP(-0.19*Fperm_SI_Woolf2021!$E$9:$E$93)+63.1579*EXP(-0.19*F$58))/(Fperm_SI_Woolf2021!$E$9:$E$93-F$58))*(F$58-Fperm_SI_Woolf2021!$E$9:$E$93)/10))),Fperm_SI_Woolf2021!$D$9:$D$93)*F$57+INTERCEPT(Fperm_SI_Woolf2021!$F$9:$F$93*EXP(-Fperm_SI_Woolf2021!$I$9:$I$93*$C156*IF(F$58=Fperm_SI_Woolf2021!$E$9:$E$93,1,EXP(LN((1.1*(Fperm_SI_Woolf2021!$E$9:$E$93-F$58)-63.1579*EXP(-0.19*Fperm_SI_Woolf2021!$E$9:$E$93)+63.1579*EXP(-0.19*F$58))/(Fperm_SI_Woolf2021!$E$9:$E$93-F$58))*(F$58-Fperm_SI_Woolf2021!$E$9:$E$93)/10))) + Fperm_SI_Woolf2021!$G$9:$G$93*EXP(-Fperm_SI_Woolf2021!$J$9:$J$93*$C156*IF(F$58=Fperm_SI_Woolf2021!$E$9:$E$93,1,EXP(LN((1.1*(Fperm_SI_Woolf2021!$E$9:$E$93-F$58)-63.1579*EXP(-0.19*Fperm_SI_Woolf2021!$E$9:$E$93)+63.1579*EXP(-0.19*F$58))/(Fperm_SI_Woolf2021!$E$9:$E$93-F$58))*(F$58-Fperm_SI_Woolf2021!$E$9:$E$93)/10))) + Fperm_SI_Woolf2021!$H$9:$H$93*EXP(-Fperm_SI_Woolf2021!$K$9:$K$93*$C156*IF(F$58=Fperm_SI_Woolf2021!$E$9:$E$93,1,EXP(LN((1.1*(Fperm_SI_Woolf2021!$E$9:$E$93-F$58)-63.1579*EXP(-0.19*Fperm_SI_Woolf2021!$E$9:$E$93)+63.1579*EXP(-0.19*F$58))/(Fperm_SI_Woolf2021!$E$9:$E$93-F$58))*(F$58-Fperm_SI_Woolf2021!$E$9:$E$93)/10))),Fperm_SI_Woolf2021!$D$9:$D$93))</f>
        <v>0.72381776896595595</v>
      </c>
      <c r="G156" s="51" cm="1">
        <f t="array" ref="G156">MIN(1,SLOPE(Fperm_SI_Woolf2021!$F$9:$F$93*EXP(-Fperm_SI_Woolf2021!$I$9:$I$93*$C156*IF(G$58=Fperm_SI_Woolf2021!$E$9:$E$93,1,EXP(LN((1.1*(Fperm_SI_Woolf2021!$E$9:$E$93-G$58)-63.1579*EXP(-0.19*Fperm_SI_Woolf2021!$E$9:$E$93)+63.1579*EXP(-0.19*G$58))/(Fperm_SI_Woolf2021!$E$9:$E$93-G$58))*(G$58-Fperm_SI_Woolf2021!$E$9:$E$93)/10))) + Fperm_SI_Woolf2021!$G$9:$G$93*EXP(-Fperm_SI_Woolf2021!$J$9:$J$93*$C156*IF(G$58=Fperm_SI_Woolf2021!$E$9:$E$93,1,EXP(LN((1.1*(Fperm_SI_Woolf2021!$E$9:$E$93-G$58)-63.1579*EXP(-0.19*Fperm_SI_Woolf2021!$E$9:$E$93)+63.1579*EXP(-0.19*G$58))/(Fperm_SI_Woolf2021!$E$9:$E$93-G$58))*(G$58-Fperm_SI_Woolf2021!$E$9:$E$93)/10))) + Fperm_SI_Woolf2021!$H$9:$H$93*EXP(-Fperm_SI_Woolf2021!$K$9:$K$93*$C156*IF(G$58=Fperm_SI_Woolf2021!$E$9:$E$93,1,EXP(LN((1.1*(Fperm_SI_Woolf2021!$E$9:$E$93-G$58)-63.1579*EXP(-0.19*Fperm_SI_Woolf2021!$E$9:$E$93)+63.1579*EXP(-0.19*G$58))/(Fperm_SI_Woolf2021!$E$9:$E$93-G$58))*(G$58-Fperm_SI_Woolf2021!$E$9:$E$93)/10))),Fperm_SI_Woolf2021!$D$9:$D$93)*G$57+INTERCEPT(Fperm_SI_Woolf2021!$F$9:$F$93*EXP(-Fperm_SI_Woolf2021!$I$9:$I$93*$C156*IF(G$58=Fperm_SI_Woolf2021!$E$9:$E$93,1,EXP(LN((1.1*(Fperm_SI_Woolf2021!$E$9:$E$93-G$58)-63.1579*EXP(-0.19*Fperm_SI_Woolf2021!$E$9:$E$93)+63.1579*EXP(-0.19*G$58))/(Fperm_SI_Woolf2021!$E$9:$E$93-G$58))*(G$58-Fperm_SI_Woolf2021!$E$9:$E$93)/10))) + Fperm_SI_Woolf2021!$G$9:$G$93*EXP(-Fperm_SI_Woolf2021!$J$9:$J$93*$C156*IF(G$58=Fperm_SI_Woolf2021!$E$9:$E$93,1,EXP(LN((1.1*(Fperm_SI_Woolf2021!$E$9:$E$93-G$58)-63.1579*EXP(-0.19*Fperm_SI_Woolf2021!$E$9:$E$93)+63.1579*EXP(-0.19*G$58))/(Fperm_SI_Woolf2021!$E$9:$E$93-G$58))*(G$58-Fperm_SI_Woolf2021!$E$9:$E$93)/10))) + Fperm_SI_Woolf2021!$H$9:$H$93*EXP(-Fperm_SI_Woolf2021!$K$9:$K$93*$C156*IF(G$58=Fperm_SI_Woolf2021!$E$9:$E$93,1,EXP(LN((1.1*(Fperm_SI_Woolf2021!$E$9:$E$93-G$58)-63.1579*EXP(-0.19*Fperm_SI_Woolf2021!$E$9:$E$93)+63.1579*EXP(-0.19*G$58))/(Fperm_SI_Woolf2021!$E$9:$E$93-G$58))*(G$58-Fperm_SI_Woolf2021!$E$9:$E$93)/10))),Fperm_SI_Woolf2021!$D$9:$D$93))</f>
        <v>0.6925712070177239</v>
      </c>
      <c r="H156" s="51" cm="1">
        <f t="array" ref="H156">MIN(1,SLOPE(Fperm_SI_Woolf2021!$F$9:$F$93*EXP(-Fperm_SI_Woolf2021!$I$9:$I$93*$C156*IF(H$58=Fperm_SI_Woolf2021!$E$9:$E$93,1,EXP(LN((1.1*(Fperm_SI_Woolf2021!$E$9:$E$93-H$58)-63.1579*EXP(-0.19*Fperm_SI_Woolf2021!$E$9:$E$93)+63.1579*EXP(-0.19*H$58))/(Fperm_SI_Woolf2021!$E$9:$E$93-H$58))*(H$58-Fperm_SI_Woolf2021!$E$9:$E$93)/10))) + Fperm_SI_Woolf2021!$G$9:$G$93*EXP(-Fperm_SI_Woolf2021!$J$9:$J$93*$C156*IF(H$58=Fperm_SI_Woolf2021!$E$9:$E$93,1,EXP(LN((1.1*(Fperm_SI_Woolf2021!$E$9:$E$93-H$58)-63.1579*EXP(-0.19*Fperm_SI_Woolf2021!$E$9:$E$93)+63.1579*EXP(-0.19*H$58))/(Fperm_SI_Woolf2021!$E$9:$E$93-H$58))*(H$58-Fperm_SI_Woolf2021!$E$9:$E$93)/10))) + Fperm_SI_Woolf2021!$H$9:$H$93*EXP(-Fperm_SI_Woolf2021!$K$9:$K$93*$C156*IF(H$58=Fperm_SI_Woolf2021!$E$9:$E$93,1,EXP(LN((1.1*(Fperm_SI_Woolf2021!$E$9:$E$93-H$58)-63.1579*EXP(-0.19*Fperm_SI_Woolf2021!$E$9:$E$93)+63.1579*EXP(-0.19*H$58))/(Fperm_SI_Woolf2021!$E$9:$E$93-H$58))*(H$58-Fperm_SI_Woolf2021!$E$9:$E$93)/10))),Fperm_SI_Woolf2021!$D$9:$D$93)*H$57+INTERCEPT(Fperm_SI_Woolf2021!$F$9:$F$93*EXP(-Fperm_SI_Woolf2021!$I$9:$I$93*$C156*IF(H$58=Fperm_SI_Woolf2021!$E$9:$E$93,1,EXP(LN((1.1*(Fperm_SI_Woolf2021!$E$9:$E$93-H$58)-63.1579*EXP(-0.19*Fperm_SI_Woolf2021!$E$9:$E$93)+63.1579*EXP(-0.19*H$58))/(Fperm_SI_Woolf2021!$E$9:$E$93-H$58))*(H$58-Fperm_SI_Woolf2021!$E$9:$E$93)/10))) + Fperm_SI_Woolf2021!$G$9:$G$93*EXP(-Fperm_SI_Woolf2021!$J$9:$J$93*$C156*IF(H$58=Fperm_SI_Woolf2021!$E$9:$E$93,1,EXP(LN((1.1*(Fperm_SI_Woolf2021!$E$9:$E$93-H$58)-63.1579*EXP(-0.19*Fperm_SI_Woolf2021!$E$9:$E$93)+63.1579*EXP(-0.19*H$58))/(Fperm_SI_Woolf2021!$E$9:$E$93-H$58))*(H$58-Fperm_SI_Woolf2021!$E$9:$E$93)/10))) + Fperm_SI_Woolf2021!$H$9:$H$93*EXP(-Fperm_SI_Woolf2021!$K$9:$K$93*$C156*IF(H$58=Fperm_SI_Woolf2021!$E$9:$E$93,1,EXP(LN((1.1*(Fperm_SI_Woolf2021!$E$9:$E$93-H$58)-63.1579*EXP(-0.19*Fperm_SI_Woolf2021!$E$9:$E$93)+63.1579*EXP(-0.19*H$58))/(Fperm_SI_Woolf2021!$E$9:$E$93-H$58))*(H$58-Fperm_SI_Woolf2021!$E$9:$E$93)/10))),Fperm_SI_Woolf2021!$D$9:$D$93))</f>
        <v>0.66132464506949185</v>
      </c>
      <c r="I156" s="51" cm="1">
        <f t="array" ref="I156">MIN(1,SLOPE(Fperm_SI_Woolf2021!$F$9:$F$93*EXP(-Fperm_SI_Woolf2021!$I$9:$I$93*$C156*IF(I$58=Fperm_SI_Woolf2021!$E$9:$E$93,1,EXP(LN((1.1*(Fperm_SI_Woolf2021!$E$9:$E$93-I$58)-63.1579*EXP(-0.19*Fperm_SI_Woolf2021!$E$9:$E$93)+63.1579*EXP(-0.19*I$58))/(Fperm_SI_Woolf2021!$E$9:$E$93-I$58))*(I$58-Fperm_SI_Woolf2021!$E$9:$E$93)/10))) + Fperm_SI_Woolf2021!$G$9:$G$93*EXP(-Fperm_SI_Woolf2021!$J$9:$J$93*$C156*IF(I$58=Fperm_SI_Woolf2021!$E$9:$E$93,1,EXP(LN((1.1*(Fperm_SI_Woolf2021!$E$9:$E$93-I$58)-63.1579*EXP(-0.19*Fperm_SI_Woolf2021!$E$9:$E$93)+63.1579*EXP(-0.19*I$58))/(Fperm_SI_Woolf2021!$E$9:$E$93-I$58))*(I$58-Fperm_SI_Woolf2021!$E$9:$E$93)/10))) + Fperm_SI_Woolf2021!$H$9:$H$93*EXP(-Fperm_SI_Woolf2021!$K$9:$K$93*$C156*IF(I$58=Fperm_SI_Woolf2021!$E$9:$E$93,1,EXP(LN((1.1*(Fperm_SI_Woolf2021!$E$9:$E$93-I$58)-63.1579*EXP(-0.19*Fperm_SI_Woolf2021!$E$9:$E$93)+63.1579*EXP(-0.19*I$58))/(Fperm_SI_Woolf2021!$E$9:$E$93-I$58))*(I$58-Fperm_SI_Woolf2021!$E$9:$E$93)/10))),Fperm_SI_Woolf2021!$D$9:$D$93)*I$57+INTERCEPT(Fperm_SI_Woolf2021!$F$9:$F$93*EXP(-Fperm_SI_Woolf2021!$I$9:$I$93*$C156*IF(I$58=Fperm_SI_Woolf2021!$E$9:$E$93,1,EXP(LN((1.1*(Fperm_SI_Woolf2021!$E$9:$E$93-I$58)-63.1579*EXP(-0.19*Fperm_SI_Woolf2021!$E$9:$E$93)+63.1579*EXP(-0.19*I$58))/(Fperm_SI_Woolf2021!$E$9:$E$93-I$58))*(I$58-Fperm_SI_Woolf2021!$E$9:$E$93)/10))) + Fperm_SI_Woolf2021!$G$9:$G$93*EXP(-Fperm_SI_Woolf2021!$J$9:$J$93*$C156*IF(I$58=Fperm_SI_Woolf2021!$E$9:$E$93,1,EXP(LN((1.1*(Fperm_SI_Woolf2021!$E$9:$E$93-I$58)-63.1579*EXP(-0.19*Fperm_SI_Woolf2021!$E$9:$E$93)+63.1579*EXP(-0.19*I$58))/(Fperm_SI_Woolf2021!$E$9:$E$93-I$58))*(I$58-Fperm_SI_Woolf2021!$E$9:$E$93)/10))) + Fperm_SI_Woolf2021!$H$9:$H$93*EXP(-Fperm_SI_Woolf2021!$K$9:$K$93*$C156*IF(I$58=Fperm_SI_Woolf2021!$E$9:$E$93,1,EXP(LN((1.1*(Fperm_SI_Woolf2021!$E$9:$E$93-I$58)-63.1579*EXP(-0.19*Fperm_SI_Woolf2021!$E$9:$E$93)+63.1579*EXP(-0.19*I$58))/(Fperm_SI_Woolf2021!$E$9:$E$93-I$58))*(I$58-Fperm_SI_Woolf2021!$E$9:$E$93)/10))),Fperm_SI_Woolf2021!$D$9:$D$93))</f>
        <v>0.63007808312125968</v>
      </c>
      <c r="J156" s="51" cm="1">
        <f t="array" ref="J156">MIN(1,SLOPE(Fperm_SI_Woolf2021!$F$9:$F$93*EXP(-Fperm_SI_Woolf2021!$I$9:$I$93*$C156*IF(J$58=Fperm_SI_Woolf2021!$E$9:$E$93,1,EXP(LN((1.1*(Fperm_SI_Woolf2021!$E$9:$E$93-J$58)-63.1579*EXP(-0.19*Fperm_SI_Woolf2021!$E$9:$E$93)+63.1579*EXP(-0.19*J$58))/(Fperm_SI_Woolf2021!$E$9:$E$93-J$58))*(J$58-Fperm_SI_Woolf2021!$E$9:$E$93)/10))) + Fperm_SI_Woolf2021!$G$9:$G$93*EXP(-Fperm_SI_Woolf2021!$J$9:$J$93*$C156*IF(J$58=Fperm_SI_Woolf2021!$E$9:$E$93,1,EXP(LN((1.1*(Fperm_SI_Woolf2021!$E$9:$E$93-J$58)-63.1579*EXP(-0.19*Fperm_SI_Woolf2021!$E$9:$E$93)+63.1579*EXP(-0.19*J$58))/(Fperm_SI_Woolf2021!$E$9:$E$93-J$58))*(J$58-Fperm_SI_Woolf2021!$E$9:$E$93)/10))) + Fperm_SI_Woolf2021!$H$9:$H$93*EXP(-Fperm_SI_Woolf2021!$K$9:$K$93*$C156*IF(J$58=Fperm_SI_Woolf2021!$E$9:$E$93,1,EXP(LN((1.1*(Fperm_SI_Woolf2021!$E$9:$E$93-J$58)-63.1579*EXP(-0.19*Fperm_SI_Woolf2021!$E$9:$E$93)+63.1579*EXP(-0.19*J$58))/(Fperm_SI_Woolf2021!$E$9:$E$93-J$58))*(J$58-Fperm_SI_Woolf2021!$E$9:$E$93)/10))),Fperm_SI_Woolf2021!$D$9:$D$93)*J$57+INTERCEPT(Fperm_SI_Woolf2021!$F$9:$F$93*EXP(-Fperm_SI_Woolf2021!$I$9:$I$93*$C156*IF(J$58=Fperm_SI_Woolf2021!$E$9:$E$93,1,EXP(LN((1.1*(Fperm_SI_Woolf2021!$E$9:$E$93-J$58)-63.1579*EXP(-0.19*Fperm_SI_Woolf2021!$E$9:$E$93)+63.1579*EXP(-0.19*J$58))/(Fperm_SI_Woolf2021!$E$9:$E$93-J$58))*(J$58-Fperm_SI_Woolf2021!$E$9:$E$93)/10))) + Fperm_SI_Woolf2021!$G$9:$G$93*EXP(-Fperm_SI_Woolf2021!$J$9:$J$93*$C156*IF(J$58=Fperm_SI_Woolf2021!$E$9:$E$93,1,EXP(LN((1.1*(Fperm_SI_Woolf2021!$E$9:$E$93-J$58)-63.1579*EXP(-0.19*Fperm_SI_Woolf2021!$E$9:$E$93)+63.1579*EXP(-0.19*J$58))/(Fperm_SI_Woolf2021!$E$9:$E$93-J$58))*(J$58-Fperm_SI_Woolf2021!$E$9:$E$93)/10))) + Fperm_SI_Woolf2021!$H$9:$H$93*EXP(-Fperm_SI_Woolf2021!$K$9:$K$93*$C156*IF(J$58=Fperm_SI_Woolf2021!$E$9:$E$93,1,EXP(LN((1.1*(Fperm_SI_Woolf2021!$E$9:$E$93-J$58)-63.1579*EXP(-0.19*Fperm_SI_Woolf2021!$E$9:$E$93)+63.1579*EXP(-0.19*J$58))/(Fperm_SI_Woolf2021!$E$9:$E$93-J$58))*(J$58-Fperm_SI_Woolf2021!$E$9:$E$93)/10))),Fperm_SI_Woolf2021!$D$9:$D$93))</f>
        <v>0.59883152117302751</v>
      </c>
      <c r="K156" s="51" cm="1">
        <f t="array" ref="K156">MIN(1,SLOPE(Fperm_SI_Woolf2021!$F$9:$F$93*EXP(-Fperm_SI_Woolf2021!$I$9:$I$93*$C156*IF(K$58=Fperm_SI_Woolf2021!$E$9:$E$93,1,EXP(LN((1.1*(Fperm_SI_Woolf2021!$E$9:$E$93-K$58)-63.1579*EXP(-0.19*Fperm_SI_Woolf2021!$E$9:$E$93)+63.1579*EXP(-0.19*K$58))/(Fperm_SI_Woolf2021!$E$9:$E$93-K$58))*(K$58-Fperm_SI_Woolf2021!$E$9:$E$93)/10))) + Fperm_SI_Woolf2021!$G$9:$G$93*EXP(-Fperm_SI_Woolf2021!$J$9:$J$93*$C156*IF(K$58=Fperm_SI_Woolf2021!$E$9:$E$93,1,EXP(LN((1.1*(Fperm_SI_Woolf2021!$E$9:$E$93-K$58)-63.1579*EXP(-0.19*Fperm_SI_Woolf2021!$E$9:$E$93)+63.1579*EXP(-0.19*K$58))/(Fperm_SI_Woolf2021!$E$9:$E$93-K$58))*(K$58-Fperm_SI_Woolf2021!$E$9:$E$93)/10))) + Fperm_SI_Woolf2021!$H$9:$H$93*EXP(-Fperm_SI_Woolf2021!$K$9:$K$93*$C156*IF(K$58=Fperm_SI_Woolf2021!$E$9:$E$93,1,EXP(LN((1.1*(Fperm_SI_Woolf2021!$E$9:$E$93-K$58)-63.1579*EXP(-0.19*Fperm_SI_Woolf2021!$E$9:$E$93)+63.1579*EXP(-0.19*K$58))/(Fperm_SI_Woolf2021!$E$9:$E$93-K$58))*(K$58-Fperm_SI_Woolf2021!$E$9:$E$93)/10))),Fperm_SI_Woolf2021!$D$9:$D$93)*K$57+INTERCEPT(Fperm_SI_Woolf2021!$F$9:$F$93*EXP(-Fperm_SI_Woolf2021!$I$9:$I$93*$C156*IF(K$58=Fperm_SI_Woolf2021!$E$9:$E$93,1,EXP(LN((1.1*(Fperm_SI_Woolf2021!$E$9:$E$93-K$58)-63.1579*EXP(-0.19*Fperm_SI_Woolf2021!$E$9:$E$93)+63.1579*EXP(-0.19*K$58))/(Fperm_SI_Woolf2021!$E$9:$E$93-K$58))*(K$58-Fperm_SI_Woolf2021!$E$9:$E$93)/10))) + Fperm_SI_Woolf2021!$G$9:$G$93*EXP(-Fperm_SI_Woolf2021!$J$9:$J$93*$C156*IF(K$58=Fperm_SI_Woolf2021!$E$9:$E$93,1,EXP(LN((1.1*(Fperm_SI_Woolf2021!$E$9:$E$93-K$58)-63.1579*EXP(-0.19*Fperm_SI_Woolf2021!$E$9:$E$93)+63.1579*EXP(-0.19*K$58))/(Fperm_SI_Woolf2021!$E$9:$E$93-K$58))*(K$58-Fperm_SI_Woolf2021!$E$9:$E$93)/10))) + Fperm_SI_Woolf2021!$H$9:$H$93*EXP(-Fperm_SI_Woolf2021!$K$9:$K$93*$C156*IF(K$58=Fperm_SI_Woolf2021!$E$9:$E$93,1,EXP(LN((1.1*(Fperm_SI_Woolf2021!$E$9:$E$93-K$58)-63.1579*EXP(-0.19*Fperm_SI_Woolf2021!$E$9:$E$93)+63.1579*EXP(-0.19*K$58))/(Fperm_SI_Woolf2021!$E$9:$E$93-K$58))*(K$58-Fperm_SI_Woolf2021!$E$9:$E$93)/10))),Fperm_SI_Woolf2021!$D$9:$D$93))</f>
        <v>0.56758495922479546</v>
      </c>
      <c r="L156" s="51" cm="1">
        <f t="array" ref="L156">MIN(1,SLOPE(Fperm_SI_Woolf2021!$F$9:$F$93*EXP(-Fperm_SI_Woolf2021!$I$9:$I$93*$C156*IF(L$58=Fperm_SI_Woolf2021!$E$9:$E$93,1,EXP(LN((1.1*(Fperm_SI_Woolf2021!$E$9:$E$93-L$58)-63.1579*EXP(-0.19*Fperm_SI_Woolf2021!$E$9:$E$93)+63.1579*EXP(-0.19*L$58))/(Fperm_SI_Woolf2021!$E$9:$E$93-L$58))*(L$58-Fperm_SI_Woolf2021!$E$9:$E$93)/10))) + Fperm_SI_Woolf2021!$G$9:$G$93*EXP(-Fperm_SI_Woolf2021!$J$9:$J$93*$C156*IF(L$58=Fperm_SI_Woolf2021!$E$9:$E$93,1,EXP(LN((1.1*(Fperm_SI_Woolf2021!$E$9:$E$93-L$58)-63.1579*EXP(-0.19*Fperm_SI_Woolf2021!$E$9:$E$93)+63.1579*EXP(-0.19*L$58))/(Fperm_SI_Woolf2021!$E$9:$E$93-L$58))*(L$58-Fperm_SI_Woolf2021!$E$9:$E$93)/10))) + Fperm_SI_Woolf2021!$H$9:$H$93*EXP(-Fperm_SI_Woolf2021!$K$9:$K$93*$C156*IF(L$58=Fperm_SI_Woolf2021!$E$9:$E$93,1,EXP(LN((1.1*(Fperm_SI_Woolf2021!$E$9:$E$93-L$58)-63.1579*EXP(-0.19*Fperm_SI_Woolf2021!$E$9:$E$93)+63.1579*EXP(-0.19*L$58))/(Fperm_SI_Woolf2021!$E$9:$E$93-L$58))*(L$58-Fperm_SI_Woolf2021!$E$9:$E$93)/10))),Fperm_SI_Woolf2021!$D$9:$D$93)*L$57+INTERCEPT(Fperm_SI_Woolf2021!$F$9:$F$93*EXP(-Fperm_SI_Woolf2021!$I$9:$I$93*$C156*IF(L$58=Fperm_SI_Woolf2021!$E$9:$E$93,1,EXP(LN((1.1*(Fperm_SI_Woolf2021!$E$9:$E$93-L$58)-63.1579*EXP(-0.19*Fperm_SI_Woolf2021!$E$9:$E$93)+63.1579*EXP(-0.19*L$58))/(Fperm_SI_Woolf2021!$E$9:$E$93-L$58))*(L$58-Fperm_SI_Woolf2021!$E$9:$E$93)/10))) + Fperm_SI_Woolf2021!$G$9:$G$93*EXP(-Fperm_SI_Woolf2021!$J$9:$J$93*$C156*IF(L$58=Fperm_SI_Woolf2021!$E$9:$E$93,1,EXP(LN((1.1*(Fperm_SI_Woolf2021!$E$9:$E$93-L$58)-63.1579*EXP(-0.19*Fperm_SI_Woolf2021!$E$9:$E$93)+63.1579*EXP(-0.19*L$58))/(Fperm_SI_Woolf2021!$E$9:$E$93-L$58))*(L$58-Fperm_SI_Woolf2021!$E$9:$E$93)/10))) + Fperm_SI_Woolf2021!$H$9:$H$93*EXP(-Fperm_SI_Woolf2021!$K$9:$K$93*$C156*IF(L$58=Fperm_SI_Woolf2021!$E$9:$E$93,1,EXP(LN((1.1*(Fperm_SI_Woolf2021!$E$9:$E$93-L$58)-63.1579*EXP(-0.19*Fperm_SI_Woolf2021!$E$9:$E$93)+63.1579*EXP(-0.19*L$58))/(Fperm_SI_Woolf2021!$E$9:$E$93-L$58))*(L$58-Fperm_SI_Woolf2021!$E$9:$E$93)/10))),Fperm_SI_Woolf2021!$D$9:$D$93))</f>
        <v>0.53633839727656341</v>
      </c>
      <c r="M156" s="51" cm="1">
        <f t="array" ref="M156">MIN(1,SLOPE(Fperm_SI_Woolf2021!$F$9:$F$93*EXP(-Fperm_SI_Woolf2021!$I$9:$I$93*$C156*IF(M$58=Fperm_SI_Woolf2021!$E$9:$E$93,1,EXP(LN((1.1*(Fperm_SI_Woolf2021!$E$9:$E$93-M$58)-63.1579*EXP(-0.19*Fperm_SI_Woolf2021!$E$9:$E$93)+63.1579*EXP(-0.19*M$58))/(Fperm_SI_Woolf2021!$E$9:$E$93-M$58))*(M$58-Fperm_SI_Woolf2021!$E$9:$E$93)/10))) + Fperm_SI_Woolf2021!$G$9:$G$93*EXP(-Fperm_SI_Woolf2021!$J$9:$J$93*$C156*IF(M$58=Fperm_SI_Woolf2021!$E$9:$E$93,1,EXP(LN((1.1*(Fperm_SI_Woolf2021!$E$9:$E$93-M$58)-63.1579*EXP(-0.19*Fperm_SI_Woolf2021!$E$9:$E$93)+63.1579*EXP(-0.19*M$58))/(Fperm_SI_Woolf2021!$E$9:$E$93-M$58))*(M$58-Fperm_SI_Woolf2021!$E$9:$E$93)/10))) + Fperm_SI_Woolf2021!$H$9:$H$93*EXP(-Fperm_SI_Woolf2021!$K$9:$K$93*$C156*IF(M$58=Fperm_SI_Woolf2021!$E$9:$E$93,1,EXP(LN((1.1*(Fperm_SI_Woolf2021!$E$9:$E$93-M$58)-63.1579*EXP(-0.19*Fperm_SI_Woolf2021!$E$9:$E$93)+63.1579*EXP(-0.19*M$58))/(Fperm_SI_Woolf2021!$E$9:$E$93-M$58))*(M$58-Fperm_SI_Woolf2021!$E$9:$E$93)/10))),Fperm_SI_Woolf2021!$D$9:$D$93)*M$57+INTERCEPT(Fperm_SI_Woolf2021!$F$9:$F$93*EXP(-Fperm_SI_Woolf2021!$I$9:$I$93*$C156*IF(M$58=Fperm_SI_Woolf2021!$E$9:$E$93,1,EXP(LN((1.1*(Fperm_SI_Woolf2021!$E$9:$E$93-M$58)-63.1579*EXP(-0.19*Fperm_SI_Woolf2021!$E$9:$E$93)+63.1579*EXP(-0.19*M$58))/(Fperm_SI_Woolf2021!$E$9:$E$93-M$58))*(M$58-Fperm_SI_Woolf2021!$E$9:$E$93)/10))) + Fperm_SI_Woolf2021!$G$9:$G$93*EXP(-Fperm_SI_Woolf2021!$J$9:$J$93*$C156*IF(M$58=Fperm_SI_Woolf2021!$E$9:$E$93,1,EXP(LN((1.1*(Fperm_SI_Woolf2021!$E$9:$E$93-M$58)-63.1579*EXP(-0.19*Fperm_SI_Woolf2021!$E$9:$E$93)+63.1579*EXP(-0.19*M$58))/(Fperm_SI_Woolf2021!$E$9:$E$93-M$58))*(M$58-Fperm_SI_Woolf2021!$E$9:$E$93)/10))) + Fperm_SI_Woolf2021!$H$9:$H$93*EXP(-Fperm_SI_Woolf2021!$K$9:$K$93*$C156*IF(M$58=Fperm_SI_Woolf2021!$E$9:$E$93,1,EXP(LN((1.1*(Fperm_SI_Woolf2021!$E$9:$E$93-M$58)-63.1579*EXP(-0.19*Fperm_SI_Woolf2021!$E$9:$E$93)+63.1579*EXP(-0.19*M$58))/(Fperm_SI_Woolf2021!$E$9:$E$93-M$58))*(M$58-Fperm_SI_Woolf2021!$E$9:$E$93)/10))),Fperm_SI_Woolf2021!$D$9:$D$93))</f>
        <v>0.50509183532833135</v>
      </c>
      <c r="N156" s="51" cm="1">
        <f t="array" ref="N156">MIN(1,SLOPE(Fperm_SI_Woolf2021!$F$9:$F$93*EXP(-Fperm_SI_Woolf2021!$I$9:$I$93*$C156*IF(N$58=Fperm_SI_Woolf2021!$E$9:$E$93,1,EXP(LN((1.1*(Fperm_SI_Woolf2021!$E$9:$E$93-N$58)-63.1579*EXP(-0.19*Fperm_SI_Woolf2021!$E$9:$E$93)+63.1579*EXP(-0.19*N$58))/(Fperm_SI_Woolf2021!$E$9:$E$93-N$58))*(N$58-Fperm_SI_Woolf2021!$E$9:$E$93)/10))) + Fperm_SI_Woolf2021!$G$9:$G$93*EXP(-Fperm_SI_Woolf2021!$J$9:$J$93*$C156*IF(N$58=Fperm_SI_Woolf2021!$E$9:$E$93,1,EXP(LN((1.1*(Fperm_SI_Woolf2021!$E$9:$E$93-N$58)-63.1579*EXP(-0.19*Fperm_SI_Woolf2021!$E$9:$E$93)+63.1579*EXP(-0.19*N$58))/(Fperm_SI_Woolf2021!$E$9:$E$93-N$58))*(N$58-Fperm_SI_Woolf2021!$E$9:$E$93)/10))) + Fperm_SI_Woolf2021!$H$9:$H$93*EXP(-Fperm_SI_Woolf2021!$K$9:$K$93*$C156*IF(N$58=Fperm_SI_Woolf2021!$E$9:$E$93,1,EXP(LN((1.1*(Fperm_SI_Woolf2021!$E$9:$E$93-N$58)-63.1579*EXP(-0.19*Fperm_SI_Woolf2021!$E$9:$E$93)+63.1579*EXP(-0.19*N$58))/(Fperm_SI_Woolf2021!$E$9:$E$93-N$58))*(N$58-Fperm_SI_Woolf2021!$E$9:$E$93)/10))),Fperm_SI_Woolf2021!$D$9:$D$93)*N$57+INTERCEPT(Fperm_SI_Woolf2021!$F$9:$F$93*EXP(-Fperm_SI_Woolf2021!$I$9:$I$93*$C156*IF(N$58=Fperm_SI_Woolf2021!$E$9:$E$93,1,EXP(LN((1.1*(Fperm_SI_Woolf2021!$E$9:$E$93-N$58)-63.1579*EXP(-0.19*Fperm_SI_Woolf2021!$E$9:$E$93)+63.1579*EXP(-0.19*N$58))/(Fperm_SI_Woolf2021!$E$9:$E$93-N$58))*(N$58-Fperm_SI_Woolf2021!$E$9:$E$93)/10))) + Fperm_SI_Woolf2021!$G$9:$G$93*EXP(-Fperm_SI_Woolf2021!$J$9:$J$93*$C156*IF(N$58=Fperm_SI_Woolf2021!$E$9:$E$93,1,EXP(LN((1.1*(Fperm_SI_Woolf2021!$E$9:$E$93-N$58)-63.1579*EXP(-0.19*Fperm_SI_Woolf2021!$E$9:$E$93)+63.1579*EXP(-0.19*N$58))/(Fperm_SI_Woolf2021!$E$9:$E$93-N$58))*(N$58-Fperm_SI_Woolf2021!$E$9:$E$93)/10))) + Fperm_SI_Woolf2021!$H$9:$H$93*EXP(-Fperm_SI_Woolf2021!$K$9:$K$93*$C156*IF(N$58=Fperm_SI_Woolf2021!$E$9:$E$93,1,EXP(LN((1.1*(Fperm_SI_Woolf2021!$E$9:$E$93-N$58)-63.1579*EXP(-0.19*Fperm_SI_Woolf2021!$E$9:$E$93)+63.1579*EXP(-0.19*N$58))/(Fperm_SI_Woolf2021!$E$9:$E$93-N$58))*(N$58-Fperm_SI_Woolf2021!$E$9:$E$93)/10))),Fperm_SI_Woolf2021!$D$9:$D$93))</f>
        <v>0.47384527338009919</v>
      </c>
      <c r="O156" s="51" cm="1">
        <f t="array" ref="O156">MIN(1,SLOPE(Fperm_SI_Woolf2021!$F$9:$F$93*EXP(-Fperm_SI_Woolf2021!$I$9:$I$93*$C156*IF(O$58=Fperm_SI_Woolf2021!$E$9:$E$93,1,EXP(LN((1.1*(Fperm_SI_Woolf2021!$E$9:$E$93-O$58)-63.1579*EXP(-0.19*Fperm_SI_Woolf2021!$E$9:$E$93)+63.1579*EXP(-0.19*O$58))/(Fperm_SI_Woolf2021!$E$9:$E$93-O$58))*(O$58-Fperm_SI_Woolf2021!$E$9:$E$93)/10))) + Fperm_SI_Woolf2021!$G$9:$G$93*EXP(-Fperm_SI_Woolf2021!$J$9:$J$93*$C156*IF(O$58=Fperm_SI_Woolf2021!$E$9:$E$93,1,EXP(LN((1.1*(Fperm_SI_Woolf2021!$E$9:$E$93-O$58)-63.1579*EXP(-0.19*Fperm_SI_Woolf2021!$E$9:$E$93)+63.1579*EXP(-0.19*O$58))/(Fperm_SI_Woolf2021!$E$9:$E$93-O$58))*(O$58-Fperm_SI_Woolf2021!$E$9:$E$93)/10))) + Fperm_SI_Woolf2021!$H$9:$H$93*EXP(-Fperm_SI_Woolf2021!$K$9:$K$93*$C156*IF(O$58=Fperm_SI_Woolf2021!$E$9:$E$93,1,EXP(LN((1.1*(Fperm_SI_Woolf2021!$E$9:$E$93-O$58)-63.1579*EXP(-0.19*Fperm_SI_Woolf2021!$E$9:$E$93)+63.1579*EXP(-0.19*O$58))/(Fperm_SI_Woolf2021!$E$9:$E$93-O$58))*(O$58-Fperm_SI_Woolf2021!$E$9:$E$93)/10))),Fperm_SI_Woolf2021!$D$9:$D$93)*O$57+INTERCEPT(Fperm_SI_Woolf2021!$F$9:$F$93*EXP(-Fperm_SI_Woolf2021!$I$9:$I$93*$C156*IF(O$58=Fperm_SI_Woolf2021!$E$9:$E$93,1,EXP(LN((1.1*(Fperm_SI_Woolf2021!$E$9:$E$93-O$58)-63.1579*EXP(-0.19*Fperm_SI_Woolf2021!$E$9:$E$93)+63.1579*EXP(-0.19*O$58))/(Fperm_SI_Woolf2021!$E$9:$E$93-O$58))*(O$58-Fperm_SI_Woolf2021!$E$9:$E$93)/10))) + Fperm_SI_Woolf2021!$G$9:$G$93*EXP(-Fperm_SI_Woolf2021!$J$9:$J$93*$C156*IF(O$58=Fperm_SI_Woolf2021!$E$9:$E$93,1,EXP(LN((1.1*(Fperm_SI_Woolf2021!$E$9:$E$93-O$58)-63.1579*EXP(-0.19*Fperm_SI_Woolf2021!$E$9:$E$93)+63.1579*EXP(-0.19*O$58))/(Fperm_SI_Woolf2021!$E$9:$E$93-O$58))*(O$58-Fperm_SI_Woolf2021!$E$9:$E$93)/10))) + Fperm_SI_Woolf2021!$H$9:$H$93*EXP(-Fperm_SI_Woolf2021!$K$9:$K$93*$C156*IF(O$58=Fperm_SI_Woolf2021!$E$9:$E$93,1,EXP(LN((1.1*(Fperm_SI_Woolf2021!$E$9:$E$93-O$58)-63.1579*EXP(-0.19*Fperm_SI_Woolf2021!$E$9:$E$93)+63.1579*EXP(-0.19*O$58))/(Fperm_SI_Woolf2021!$E$9:$E$93-O$58))*(O$58-Fperm_SI_Woolf2021!$E$9:$E$93)/10))),Fperm_SI_Woolf2021!$D$9:$D$93))</f>
        <v>0.44259871143186702</v>
      </c>
      <c r="P156" s="51" cm="1">
        <f t="array" ref="P156">MIN(1,SLOPE(Fperm_SI_Woolf2021!$F$9:$F$93*EXP(-Fperm_SI_Woolf2021!$I$9:$I$93*$C156*IF(P$58=Fperm_SI_Woolf2021!$E$9:$E$93,1,EXP(LN((1.1*(Fperm_SI_Woolf2021!$E$9:$E$93-P$58)-63.1579*EXP(-0.19*Fperm_SI_Woolf2021!$E$9:$E$93)+63.1579*EXP(-0.19*P$58))/(Fperm_SI_Woolf2021!$E$9:$E$93-P$58))*(P$58-Fperm_SI_Woolf2021!$E$9:$E$93)/10))) + Fperm_SI_Woolf2021!$G$9:$G$93*EXP(-Fperm_SI_Woolf2021!$J$9:$J$93*$C156*IF(P$58=Fperm_SI_Woolf2021!$E$9:$E$93,1,EXP(LN((1.1*(Fperm_SI_Woolf2021!$E$9:$E$93-P$58)-63.1579*EXP(-0.19*Fperm_SI_Woolf2021!$E$9:$E$93)+63.1579*EXP(-0.19*P$58))/(Fperm_SI_Woolf2021!$E$9:$E$93-P$58))*(P$58-Fperm_SI_Woolf2021!$E$9:$E$93)/10))) + Fperm_SI_Woolf2021!$H$9:$H$93*EXP(-Fperm_SI_Woolf2021!$K$9:$K$93*$C156*IF(P$58=Fperm_SI_Woolf2021!$E$9:$E$93,1,EXP(LN((1.1*(Fperm_SI_Woolf2021!$E$9:$E$93-P$58)-63.1579*EXP(-0.19*Fperm_SI_Woolf2021!$E$9:$E$93)+63.1579*EXP(-0.19*P$58))/(Fperm_SI_Woolf2021!$E$9:$E$93-P$58))*(P$58-Fperm_SI_Woolf2021!$E$9:$E$93)/10))),Fperm_SI_Woolf2021!$D$9:$D$93)*P$57+INTERCEPT(Fperm_SI_Woolf2021!$F$9:$F$93*EXP(-Fperm_SI_Woolf2021!$I$9:$I$93*$C156*IF(P$58=Fperm_SI_Woolf2021!$E$9:$E$93,1,EXP(LN((1.1*(Fperm_SI_Woolf2021!$E$9:$E$93-P$58)-63.1579*EXP(-0.19*Fperm_SI_Woolf2021!$E$9:$E$93)+63.1579*EXP(-0.19*P$58))/(Fperm_SI_Woolf2021!$E$9:$E$93-P$58))*(P$58-Fperm_SI_Woolf2021!$E$9:$E$93)/10))) + Fperm_SI_Woolf2021!$G$9:$G$93*EXP(-Fperm_SI_Woolf2021!$J$9:$J$93*$C156*IF(P$58=Fperm_SI_Woolf2021!$E$9:$E$93,1,EXP(LN((1.1*(Fperm_SI_Woolf2021!$E$9:$E$93-P$58)-63.1579*EXP(-0.19*Fperm_SI_Woolf2021!$E$9:$E$93)+63.1579*EXP(-0.19*P$58))/(Fperm_SI_Woolf2021!$E$9:$E$93-P$58))*(P$58-Fperm_SI_Woolf2021!$E$9:$E$93)/10))) + Fperm_SI_Woolf2021!$H$9:$H$93*EXP(-Fperm_SI_Woolf2021!$K$9:$K$93*$C156*IF(P$58=Fperm_SI_Woolf2021!$E$9:$E$93,1,EXP(LN((1.1*(Fperm_SI_Woolf2021!$E$9:$E$93-P$58)-63.1579*EXP(-0.19*Fperm_SI_Woolf2021!$E$9:$E$93)+63.1579*EXP(-0.19*P$58))/(Fperm_SI_Woolf2021!$E$9:$E$93-P$58))*(P$58-Fperm_SI_Woolf2021!$E$9:$E$93)/10))),Fperm_SI_Woolf2021!$D$9:$D$93))</f>
        <v>0.41135214948363491</v>
      </c>
      <c r="Q156" s="51" cm="1">
        <f t="array" ref="Q156">MIN(1,SLOPE(Fperm_SI_Woolf2021!$F$9:$F$93*EXP(-Fperm_SI_Woolf2021!$I$9:$I$93*$C156*IF(Q$58=Fperm_SI_Woolf2021!$E$9:$E$93,1,EXP(LN((1.1*(Fperm_SI_Woolf2021!$E$9:$E$93-Q$58)-63.1579*EXP(-0.19*Fperm_SI_Woolf2021!$E$9:$E$93)+63.1579*EXP(-0.19*Q$58))/(Fperm_SI_Woolf2021!$E$9:$E$93-Q$58))*(Q$58-Fperm_SI_Woolf2021!$E$9:$E$93)/10))) + Fperm_SI_Woolf2021!$G$9:$G$93*EXP(-Fperm_SI_Woolf2021!$J$9:$J$93*$C156*IF(Q$58=Fperm_SI_Woolf2021!$E$9:$E$93,1,EXP(LN((1.1*(Fperm_SI_Woolf2021!$E$9:$E$93-Q$58)-63.1579*EXP(-0.19*Fperm_SI_Woolf2021!$E$9:$E$93)+63.1579*EXP(-0.19*Q$58))/(Fperm_SI_Woolf2021!$E$9:$E$93-Q$58))*(Q$58-Fperm_SI_Woolf2021!$E$9:$E$93)/10))) + Fperm_SI_Woolf2021!$H$9:$H$93*EXP(-Fperm_SI_Woolf2021!$K$9:$K$93*$C156*IF(Q$58=Fperm_SI_Woolf2021!$E$9:$E$93,1,EXP(LN((1.1*(Fperm_SI_Woolf2021!$E$9:$E$93-Q$58)-63.1579*EXP(-0.19*Fperm_SI_Woolf2021!$E$9:$E$93)+63.1579*EXP(-0.19*Q$58))/(Fperm_SI_Woolf2021!$E$9:$E$93-Q$58))*(Q$58-Fperm_SI_Woolf2021!$E$9:$E$93)/10))),Fperm_SI_Woolf2021!$D$9:$D$93)*Q$57+INTERCEPT(Fperm_SI_Woolf2021!$F$9:$F$93*EXP(-Fperm_SI_Woolf2021!$I$9:$I$93*$C156*IF(Q$58=Fperm_SI_Woolf2021!$E$9:$E$93,1,EXP(LN((1.1*(Fperm_SI_Woolf2021!$E$9:$E$93-Q$58)-63.1579*EXP(-0.19*Fperm_SI_Woolf2021!$E$9:$E$93)+63.1579*EXP(-0.19*Q$58))/(Fperm_SI_Woolf2021!$E$9:$E$93-Q$58))*(Q$58-Fperm_SI_Woolf2021!$E$9:$E$93)/10))) + Fperm_SI_Woolf2021!$G$9:$G$93*EXP(-Fperm_SI_Woolf2021!$J$9:$J$93*$C156*IF(Q$58=Fperm_SI_Woolf2021!$E$9:$E$93,1,EXP(LN((1.1*(Fperm_SI_Woolf2021!$E$9:$E$93-Q$58)-63.1579*EXP(-0.19*Fperm_SI_Woolf2021!$E$9:$E$93)+63.1579*EXP(-0.19*Q$58))/(Fperm_SI_Woolf2021!$E$9:$E$93-Q$58))*(Q$58-Fperm_SI_Woolf2021!$E$9:$E$93)/10))) + Fperm_SI_Woolf2021!$H$9:$H$93*EXP(-Fperm_SI_Woolf2021!$K$9:$K$93*$C156*IF(Q$58=Fperm_SI_Woolf2021!$E$9:$E$93,1,EXP(LN((1.1*(Fperm_SI_Woolf2021!$E$9:$E$93-Q$58)-63.1579*EXP(-0.19*Fperm_SI_Woolf2021!$E$9:$E$93)+63.1579*EXP(-0.19*Q$58))/(Fperm_SI_Woolf2021!$E$9:$E$93-Q$58))*(Q$58-Fperm_SI_Woolf2021!$E$9:$E$93)/10))),Fperm_SI_Woolf2021!$D$9:$D$93))</f>
        <v>0.38010558753540274</v>
      </c>
      <c r="R156" s="51" cm="1">
        <f t="array" ref="R156">MIN(1,SLOPE(Fperm_SI_Woolf2021!$F$9:$F$93*EXP(-Fperm_SI_Woolf2021!$I$9:$I$93*$C156*IF(R$58=Fperm_SI_Woolf2021!$E$9:$E$93,1,EXP(LN((1.1*(Fperm_SI_Woolf2021!$E$9:$E$93-R$58)-63.1579*EXP(-0.19*Fperm_SI_Woolf2021!$E$9:$E$93)+63.1579*EXP(-0.19*R$58))/(Fperm_SI_Woolf2021!$E$9:$E$93-R$58))*(R$58-Fperm_SI_Woolf2021!$E$9:$E$93)/10))) + Fperm_SI_Woolf2021!$G$9:$G$93*EXP(-Fperm_SI_Woolf2021!$J$9:$J$93*$C156*IF(R$58=Fperm_SI_Woolf2021!$E$9:$E$93,1,EXP(LN((1.1*(Fperm_SI_Woolf2021!$E$9:$E$93-R$58)-63.1579*EXP(-0.19*Fperm_SI_Woolf2021!$E$9:$E$93)+63.1579*EXP(-0.19*R$58))/(Fperm_SI_Woolf2021!$E$9:$E$93-R$58))*(R$58-Fperm_SI_Woolf2021!$E$9:$E$93)/10))) + Fperm_SI_Woolf2021!$H$9:$H$93*EXP(-Fperm_SI_Woolf2021!$K$9:$K$93*$C156*IF(R$58=Fperm_SI_Woolf2021!$E$9:$E$93,1,EXP(LN((1.1*(Fperm_SI_Woolf2021!$E$9:$E$93-R$58)-63.1579*EXP(-0.19*Fperm_SI_Woolf2021!$E$9:$E$93)+63.1579*EXP(-0.19*R$58))/(Fperm_SI_Woolf2021!$E$9:$E$93-R$58))*(R$58-Fperm_SI_Woolf2021!$E$9:$E$93)/10))),Fperm_SI_Woolf2021!$D$9:$D$93)*R$57+INTERCEPT(Fperm_SI_Woolf2021!$F$9:$F$93*EXP(-Fperm_SI_Woolf2021!$I$9:$I$93*$C156*IF(R$58=Fperm_SI_Woolf2021!$E$9:$E$93,1,EXP(LN((1.1*(Fperm_SI_Woolf2021!$E$9:$E$93-R$58)-63.1579*EXP(-0.19*Fperm_SI_Woolf2021!$E$9:$E$93)+63.1579*EXP(-0.19*R$58))/(Fperm_SI_Woolf2021!$E$9:$E$93-R$58))*(R$58-Fperm_SI_Woolf2021!$E$9:$E$93)/10))) + Fperm_SI_Woolf2021!$G$9:$G$93*EXP(-Fperm_SI_Woolf2021!$J$9:$J$93*$C156*IF(R$58=Fperm_SI_Woolf2021!$E$9:$E$93,1,EXP(LN((1.1*(Fperm_SI_Woolf2021!$E$9:$E$93-R$58)-63.1579*EXP(-0.19*Fperm_SI_Woolf2021!$E$9:$E$93)+63.1579*EXP(-0.19*R$58))/(Fperm_SI_Woolf2021!$E$9:$E$93-R$58))*(R$58-Fperm_SI_Woolf2021!$E$9:$E$93)/10))) + Fperm_SI_Woolf2021!$H$9:$H$93*EXP(-Fperm_SI_Woolf2021!$K$9:$K$93*$C156*IF(R$58=Fperm_SI_Woolf2021!$E$9:$E$93,1,EXP(LN((1.1*(Fperm_SI_Woolf2021!$E$9:$E$93-R$58)-63.1579*EXP(-0.19*Fperm_SI_Woolf2021!$E$9:$E$93)+63.1579*EXP(-0.19*R$58))/(Fperm_SI_Woolf2021!$E$9:$E$93-R$58))*(R$58-Fperm_SI_Woolf2021!$E$9:$E$93)/10))),Fperm_SI_Woolf2021!$D$9:$D$93))</f>
        <v>0.34885902558717063</v>
      </c>
      <c r="S156" s="51" cm="1">
        <f t="array" ref="S156">MIN(1,SLOPE(Fperm_SI_Woolf2021!$F$9:$F$93*EXP(-Fperm_SI_Woolf2021!$I$9:$I$93*$C156*IF(S$58=Fperm_SI_Woolf2021!$E$9:$E$93,1,EXP(LN((1.1*(Fperm_SI_Woolf2021!$E$9:$E$93-S$58)-63.1579*EXP(-0.19*Fperm_SI_Woolf2021!$E$9:$E$93)+63.1579*EXP(-0.19*S$58))/(Fperm_SI_Woolf2021!$E$9:$E$93-S$58))*(S$58-Fperm_SI_Woolf2021!$E$9:$E$93)/10))) + Fperm_SI_Woolf2021!$G$9:$G$93*EXP(-Fperm_SI_Woolf2021!$J$9:$J$93*$C156*IF(S$58=Fperm_SI_Woolf2021!$E$9:$E$93,1,EXP(LN((1.1*(Fperm_SI_Woolf2021!$E$9:$E$93-S$58)-63.1579*EXP(-0.19*Fperm_SI_Woolf2021!$E$9:$E$93)+63.1579*EXP(-0.19*S$58))/(Fperm_SI_Woolf2021!$E$9:$E$93-S$58))*(S$58-Fperm_SI_Woolf2021!$E$9:$E$93)/10))) + Fperm_SI_Woolf2021!$H$9:$H$93*EXP(-Fperm_SI_Woolf2021!$K$9:$K$93*$C156*IF(S$58=Fperm_SI_Woolf2021!$E$9:$E$93,1,EXP(LN((1.1*(Fperm_SI_Woolf2021!$E$9:$E$93-S$58)-63.1579*EXP(-0.19*Fperm_SI_Woolf2021!$E$9:$E$93)+63.1579*EXP(-0.19*S$58))/(Fperm_SI_Woolf2021!$E$9:$E$93-S$58))*(S$58-Fperm_SI_Woolf2021!$E$9:$E$93)/10))),Fperm_SI_Woolf2021!$D$9:$D$93)*S$57+INTERCEPT(Fperm_SI_Woolf2021!$F$9:$F$93*EXP(-Fperm_SI_Woolf2021!$I$9:$I$93*$C156*IF(S$58=Fperm_SI_Woolf2021!$E$9:$E$93,1,EXP(LN((1.1*(Fperm_SI_Woolf2021!$E$9:$E$93-S$58)-63.1579*EXP(-0.19*Fperm_SI_Woolf2021!$E$9:$E$93)+63.1579*EXP(-0.19*S$58))/(Fperm_SI_Woolf2021!$E$9:$E$93-S$58))*(S$58-Fperm_SI_Woolf2021!$E$9:$E$93)/10))) + Fperm_SI_Woolf2021!$G$9:$G$93*EXP(-Fperm_SI_Woolf2021!$J$9:$J$93*$C156*IF(S$58=Fperm_SI_Woolf2021!$E$9:$E$93,1,EXP(LN((1.1*(Fperm_SI_Woolf2021!$E$9:$E$93-S$58)-63.1579*EXP(-0.19*Fperm_SI_Woolf2021!$E$9:$E$93)+63.1579*EXP(-0.19*S$58))/(Fperm_SI_Woolf2021!$E$9:$E$93-S$58))*(S$58-Fperm_SI_Woolf2021!$E$9:$E$93)/10))) + Fperm_SI_Woolf2021!$H$9:$H$93*EXP(-Fperm_SI_Woolf2021!$K$9:$K$93*$C156*IF(S$58=Fperm_SI_Woolf2021!$E$9:$E$93,1,EXP(LN((1.1*(Fperm_SI_Woolf2021!$E$9:$E$93-S$58)-63.1579*EXP(-0.19*Fperm_SI_Woolf2021!$E$9:$E$93)+63.1579*EXP(-0.19*S$58))/(Fperm_SI_Woolf2021!$E$9:$E$93-S$58))*(S$58-Fperm_SI_Woolf2021!$E$9:$E$93)/10))),Fperm_SI_Woolf2021!$D$9:$D$93))</f>
        <v>0.46466863572791678</v>
      </c>
      <c r="T156" s="51" cm="1">
        <f t="array" ref="T156">MIN(1,SLOPE(Fperm_SI_Woolf2021!$F$9:$F$93*EXP(-Fperm_SI_Woolf2021!$I$9:$I$93*$C156*IF(T$58=Fperm_SI_Woolf2021!$E$9:$E$93,1,EXP(LN((1.1*(Fperm_SI_Woolf2021!$E$9:$E$93-T$58)-63.1579*EXP(-0.19*Fperm_SI_Woolf2021!$E$9:$E$93)+63.1579*EXP(-0.19*T$58))/(Fperm_SI_Woolf2021!$E$9:$E$93-T$58))*(T$58-Fperm_SI_Woolf2021!$E$9:$E$93)/10))) + Fperm_SI_Woolf2021!$G$9:$G$93*EXP(-Fperm_SI_Woolf2021!$J$9:$J$93*$C156*IF(T$58=Fperm_SI_Woolf2021!$E$9:$E$93,1,EXP(LN((1.1*(Fperm_SI_Woolf2021!$E$9:$E$93-T$58)-63.1579*EXP(-0.19*Fperm_SI_Woolf2021!$E$9:$E$93)+63.1579*EXP(-0.19*T$58))/(Fperm_SI_Woolf2021!$E$9:$E$93-T$58))*(T$58-Fperm_SI_Woolf2021!$E$9:$E$93)/10))) + Fperm_SI_Woolf2021!$H$9:$H$93*EXP(-Fperm_SI_Woolf2021!$K$9:$K$93*$C156*IF(T$58=Fperm_SI_Woolf2021!$E$9:$E$93,1,EXP(LN((1.1*(Fperm_SI_Woolf2021!$E$9:$E$93-T$58)-63.1579*EXP(-0.19*Fperm_SI_Woolf2021!$E$9:$E$93)+63.1579*EXP(-0.19*T$58))/(Fperm_SI_Woolf2021!$E$9:$E$93-T$58))*(T$58-Fperm_SI_Woolf2021!$E$9:$E$93)/10))),Fperm_SI_Woolf2021!$D$9:$D$93)*T$57+INTERCEPT(Fperm_SI_Woolf2021!$F$9:$F$93*EXP(-Fperm_SI_Woolf2021!$I$9:$I$93*$C156*IF(T$58=Fperm_SI_Woolf2021!$E$9:$E$93,1,EXP(LN((1.1*(Fperm_SI_Woolf2021!$E$9:$E$93-T$58)-63.1579*EXP(-0.19*Fperm_SI_Woolf2021!$E$9:$E$93)+63.1579*EXP(-0.19*T$58))/(Fperm_SI_Woolf2021!$E$9:$E$93-T$58))*(T$58-Fperm_SI_Woolf2021!$E$9:$E$93)/10))) + Fperm_SI_Woolf2021!$G$9:$G$93*EXP(-Fperm_SI_Woolf2021!$J$9:$J$93*$C156*IF(T$58=Fperm_SI_Woolf2021!$E$9:$E$93,1,EXP(LN((1.1*(Fperm_SI_Woolf2021!$E$9:$E$93-T$58)-63.1579*EXP(-0.19*Fperm_SI_Woolf2021!$E$9:$E$93)+63.1579*EXP(-0.19*T$58))/(Fperm_SI_Woolf2021!$E$9:$E$93-T$58))*(T$58-Fperm_SI_Woolf2021!$E$9:$E$93)/10))) + Fperm_SI_Woolf2021!$H$9:$H$93*EXP(-Fperm_SI_Woolf2021!$K$9:$K$93*$C156*IF(T$58=Fperm_SI_Woolf2021!$E$9:$E$93,1,EXP(LN((1.1*(Fperm_SI_Woolf2021!$E$9:$E$93-T$58)-63.1579*EXP(-0.19*Fperm_SI_Woolf2021!$E$9:$E$93)+63.1579*EXP(-0.19*T$58))/(Fperm_SI_Woolf2021!$E$9:$E$93-T$58))*(T$58-Fperm_SI_Woolf2021!$E$9:$E$93)/10))),Fperm_SI_Woolf2021!$D$9:$D$93))</f>
        <v>0.44313695059320957</v>
      </c>
      <c r="U156" s="51" cm="1">
        <f t="array" ref="U156">MIN(1,SLOPE(Fperm_SI_Woolf2021!$F$9:$F$93*EXP(-Fperm_SI_Woolf2021!$I$9:$I$93*$C156*IF(U$58=Fperm_SI_Woolf2021!$E$9:$E$93,1,EXP(LN((1.1*(Fperm_SI_Woolf2021!$E$9:$E$93-U$58)-63.1579*EXP(-0.19*Fperm_SI_Woolf2021!$E$9:$E$93)+63.1579*EXP(-0.19*U$58))/(Fperm_SI_Woolf2021!$E$9:$E$93-U$58))*(U$58-Fperm_SI_Woolf2021!$E$9:$E$93)/10))) + Fperm_SI_Woolf2021!$G$9:$G$93*EXP(-Fperm_SI_Woolf2021!$J$9:$J$93*$C156*IF(U$58=Fperm_SI_Woolf2021!$E$9:$E$93,1,EXP(LN((1.1*(Fperm_SI_Woolf2021!$E$9:$E$93-U$58)-63.1579*EXP(-0.19*Fperm_SI_Woolf2021!$E$9:$E$93)+63.1579*EXP(-0.19*U$58))/(Fperm_SI_Woolf2021!$E$9:$E$93-U$58))*(U$58-Fperm_SI_Woolf2021!$E$9:$E$93)/10))) + Fperm_SI_Woolf2021!$H$9:$H$93*EXP(-Fperm_SI_Woolf2021!$K$9:$K$93*$C156*IF(U$58=Fperm_SI_Woolf2021!$E$9:$E$93,1,EXP(LN((1.1*(Fperm_SI_Woolf2021!$E$9:$E$93-U$58)-63.1579*EXP(-0.19*Fperm_SI_Woolf2021!$E$9:$E$93)+63.1579*EXP(-0.19*U$58))/(Fperm_SI_Woolf2021!$E$9:$E$93-U$58))*(U$58-Fperm_SI_Woolf2021!$E$9:$E$93)/10))),Fperm_SI_Woolf2021!$D$9:$D$93)*U$57+INTERCEPT(Fperm_SI_Woolf2021!$F$9:$F$93*EXP(-Fperm_SI_Woolf2021!$I$9:$I$93*$C156*IF(U$58=Fperm_SI_Woolf2021!$E$9:$E$93,1,EXP(LN((1.1*(Fperm_SI_Woolf2021!$E$9:$E$93-U$58)-63.1579*EXP(-0.19*Fperm_SI_Woolf2021!$E$9:$E$93)+63.1579*EXP(-0.19*U$58))/(Fperm_SI_Woolf2021!$E$9:$E$93-U$58))*(U$58-Fperm_SI_Woolf2021!$E$9:$E$93)/10))) + Fperm_SI_Woolf2021!$G$9:$G$93*EXP(-Fperm_SI_Woolf2021!$J$9:$J$93*$C156*IF(U$58=Fperm_SI_Woolf2021!$E$9:$E$93,1,EXP(LN((1.1*(Fperm_SI_Woolf2021!$E$9:$E$93-U$58)-63.1579*EXP(-0.19*Fperm_SI_Woolf2021!$E$9:$E$93)+63.1579*EXP(-0.19*U$58))/(Fperm_SI_Woolf2021!$E$9:$E$93-U$58))*(U$58-Fperm_SI_Woolf2021!$E$9:$E$93)/10))) + Fperm_SI_Woolf2021!$H$9:$H$93*EXP(-Fperm_SI_Woolf2021!$K$9:$K$93*$C156*IF(U$58=Fperm_SI_Woolf2021!$E$9:$E$93,1,EXP(LN((1.1*(Fperm_SI_Woolf2021!$E$9:$E$93-U$58)-63.1579*EXP(-0.19*Fperm_SI_Woolf2021!$E$9:$E$93)+63.1579*EXP(-0.19*U$58))/(Fperm_SI_Woolf2021!$E$9:$E$93-U$58))*(U$58-Fperm_SI_Woolf2021!$E$9:$E$93)/10))),Fperm_SI_Woolf2021!$D$9:$D$93))</f>
        <v>0.42160526545850241</v>
      </c>
      <c r="V156" s="51" cm="1">
        <f t="array" ref="V156">MIN(1,SLOPE(Fperm_SI_Woolf2021!$F$9:$F$93*EXP(-Fperm_SI_Woolf2021!$I$9:$I$93*$C156*IF(V$58=Fperm_SI_Woolf2021!$E$9:$E$93,1,EXP(LN((1.1*(Fperm_SI_Woolf2021!$E$9:$E$93-V$58)-63.1579*EXP(-0.19*Fperm_SI_Woolf2021!$E$9:$E$93)+63.1579*EXP(-0.19*V$58))/(Fperm_SI_Woolf2021!$E$9:$E$93-V$58))*(V$58-Fperm_SI_Woolf2021!$E$9:$E$93)/10))) + Fperm_SI_Woolf2021!$G$9:$G$93*EXP(-Fperm_SI_Woolf2021!$J$9:$J$93*$C156*IF(V$58=Fperm_SI_Woolf2021!$E$9:$E$93,1,EXP(LN((1.1*(Fperm_SI_Woolf2021!$E$9:$E$93-V$58)-63.1579*EXP(-0.19*Fperm_SI_Woolf2021!$E$9:$E$93)+63.1579*EXP(-0.19*V$58))/(Fperm_SI_Woolf2021!$E$9:$E$93-V$58))*(V$58-Fperm_SI_Woolf2021!$E$9:$E$93)/10))) + Fperm_SI_Woolf2021!$H$9:$H$93*EXP(-Fperm_SI_Woolf2021!$K$9:$K$93*$C156*IF(V$58=Fperm_SI_Woolf2021!$E$9:$E$93,1,EXP(LN((1.1*(Fperm_SI_Woolf2021!$E$9:$E$93-V$58)-63.1579*EXP(-0.19*Fperm_SI_Woolf2021!$E$9:$E$93)+63.1579*EXP(-0.19*V$58))/(Fperm_SI_Woolf2021!$E$9:$E$93-V$58))*(V$58-Fperm_SI_Woolf2021!$E$9:$E$93)/10))),Fperm_SI_Woolf2021!$D$9:$D$93)*V$57+INTERCEPT(Fperm_SI_Woolf2021!$F$9:$F$93*EXP(-Fperm_SI_Woolf2021!$I$9:$I$93*$C156*IF(V$58=Fperm_SI_Woolf2021!$E$9:$E$93,1,EXP(LN((1.1*(Fperm_SI_Woolf2021!$E$9:$E$93-V$58)-63.1579*EXP(-0.19*Fperm_SI_Woolf2021!$E$9:$E$93)+63.1579*EXP(-0.19*V$58))/(Fperm_SI_Woolf2021!$E$9:$E$93-V$58))*(V$58-Fperm_SI_Woolf2021!$E$9:$E$93)/10))) + Fperm_SI_Woolf2021!$G$9:$G$93*EXP(-Fperm_SI_Woolf2021!$J$9:$J$93*$C156*IF(V$58=Fperm_SI_Woolf2021!$E$9:$E$93,1,EXP(LN((1.1*(Fperm_SI_Woolf2021!$E$9:$E$93-V$58)-63.1579*EXP(-0.19*Fperm_SI_Woolf2021!$E$9:$E$93)+63.1579*EXP(-0.19*V$58))/(Fperm_SI_Woolf2021!$E$9:$E$93-V$58))*(V$58-Fperm_SI_Woolf2021!$E$9:$E$93)/10))) + Fperm_SI_Woolf2021!$H$9:$H$93*EXP(-Fperm_SI_Woolf2021!$K$9:$K$93*$C156*IF(V$58=Fperm_SI_Woolf2021!$E$9:$E$93,1,EXP(LN((1.1*(Fperm_SI_Woolf2021!$E$9:$E$93-V$58)-63.1579*EXP(-0.19*Fperm_SI_Woolf2021!$E$9:$E$93)+63.1579*EXP(-0.19*V$58))/(Fperm_SI_Woolf2021!$E$9:$E$93-V$58))*(V$58-Fperm_SI_Woolf2021!$E$9:$E$93)/10))),Fperm_SI_Woolf2021!$D$9:$D$93))</f>
        <v>0.4000735803237952</v>
      </c>
      <c r="W156" s="51" cm="1">
        <f t="array" ref="W156">MIN(1,SLOPE(Fperm_SI_Woolf2021!$F$9:$F$93*EXP(-Fperm_SI_Woolf2021!$I$9:$I$93*$C156*IF(W$58=Fperm_SI_Woolf2021!$E$9:$E$93,1,EXP(LN((1.1*(Fperm_SI_Woolf2021!$E$9:$E$93-W$58)-63.1579*EXP(-0.19*Fperm_SI_Woolf2021!$E$9:$E$93)+63.1579*EXP(-0.19*W$58))/(Fperm_SI_Woolf2021!$E$9:$E$93-W$58))*(W$58-Fperm_SI_Woolf2021!$E$9:$E$93)/10))) + Fperm_SI_Woolf2021!$G$9:$G$93*EXP(-Fperm_SI_Woolf2021!$J$9:$J$93*$C156*IF(W$58=Fperm_SI_Woolf2021!$E$9:$E$93,1,EXP(LN((1.1*(Fperm_SI_Woolf2021!$E$9:$E$93-W$58)-63.1579*EXP(-0.19*Fperm_SI_Woolf2021!$E$9:$E$93)+63.1579*EXP(-0.19*W$58))/(Fperm_SI_Woolf2021!$E$9:$E$93-W$58))*(W$58-Fperm_SI_Woolf2021!$E$9:$E$93)/10))) + Fperm_SI_Woolf2021!$H$9:$H$93*EXP(-Fperm_SI_Woolf2021!$K$9:$K$93*$C156*IF(W$58=Fperm_SI_Woolf2021!$E$9:$E$93,1,EXP(LN((1.1*(Fperm_SI_Woolf2021!$E$9:$E$93-W$58)-63.1579*EXP(-0.19*Fperm_SI_Woolf2021!$E$9:$E$93)+63.1579*EXP(-0.19*W$58))/(Fperm_SI_Woolf2021!$E$9:$E$93-W$58))*(W$58-Fperm_SI_Woolf2021!$E$9:$E$93)/10))),Fperm_SI_Woolf2021!$D$9:$D$93)*W$57+INTERCEPT(Fperm_SI_Woolf2021!$F$9:$F$93*EXP(-Fperm_SI_Woolf2021!$I$9:$I$93*$C156*IF(W$58=Fperm_SI_Woolf2021!$E$9:$E$93,1,EXP(LN((1.1*(Fperm_SI_Woolf2021!$E$9:$E$93-W$58)-63.1579*EXP(-0.19*Fperm_SI_Woolf2021!$E$9:$E$93)+63.1579*EXP(-0.19*W$58))/(Fperm_SI_Woolf2021!$E$9:$E$93-W$58))*(W$58-Fperm_SI_Woolf2021!$E$9:$E$93)/10))) + Fperm_SI_Woolf2021!$G$9:$G$93*EXP(-Fperm_SI_Woolf2021!$J$9:$J$93*$C156*IF(W$58=Fperm_SI_Woolf2021!$E$9:$E$93,1,EXP(LN((1.1*(Fperm_SI_Woolf2021!$E$9:$E$93-W$58)-63.1579*EXP(-0.19*Fperm_SI_Woolf2021!$E$9:$E$93)+63.1579*EXP(-0.19*W$58))/(Fperm_SI_Woolf2021!$E$9:$E$93-W$58))*(W$58-Fperm_SI_Woolf2021!$E$9:$E$93)/10))) + Fperm_SI_Woolf2021!$H$9:$H$93*EXP(-Fperm_SI_Woolf2021!$K$9:$K$93*$C156*IF(W$58=Fperm_SI_Woolf2021!$E$9:$E$93,1,EXP(LN((1.1*(Fperm_SI_Woolf2021!$E$9:$E$93-W$58)-63.1579*EXP(-0.19*Fperm_SI_Woolf2021!$E$9:$E$93)+63.1579*EXP(-0.19*W$58))/(Fperm_SI_Woolf2021!$E$9:$E$93-W$58))*(W$58-Fperm_SI_Woolf2021!$E$9:$E$93)/10))),Fperm_SI_Woolf2021!$D$9:$D$93))</f>
        <v>0.37854189518908798</v>
      </c>
      <c r="X156" s="51" cm="1">
        <f t="array" ref="X156">MIN(1,SLOPE(Fperm_SI_Woolf2021!$F$9:$F$93*EXP(-Fperm_SI_Woolf2021!$I$9:$I$93*$C156*IF(X$58=Fperm_SI_Woolf2021!$E$9:$E$93,1,EXP(LN((1.1*(Fperm_SI_Woolf2021!$E$9:$E$93-X$58)-63.1579*EXP(-0.19*Fperm_SI_Woolf2021!$E$9:$E$93)+63.1579*EXP(-0.19*X$58))/(Fperm_SI_Woolf2021!$E$9:$E$93-X$58))*(X$58-Fperm_SI_Woolf2021!$E$9:$E$93)/10))) + Fperm_SI_Woolf2021!$G$9:$G$93*EXP(-Fperm_SI_Woolf2021!$J$9:$J$93*$C156*IF(X$58=Fperm_SI_Woolf2021!$E$9:$E$93,1,EXP(LN((1.1*(Fperm_SI_Woolf2021!$E$9:$E$93-X$58)-63.1579*EXP(-0.19*Fperm_SI_Woolf2021!$E$9:$E$93)+63.1579*EXP(-0.19*X$58))/(Fperm_SI_Woolf2021!$E$9:$E$93-X$58))*(X$58-Fperm_SI_Woolf2021!$E$9:$E$93)/10))) + Fperm_SI_Woolf2021!$H$9:$H$93*EXP(-Fperm_SI_Woolf2021!$K$9:$K$93*$C156*IF(X$58=Fperm_SI_Woolf2021!$E$9:$E$93,1,EXP(LN((1.1*(Fperm_SI_Woolf2021!$E$9:$E$93-X$58)-63.1579*EXP(-0.19*Fperm_SI_Woolf2021!$E$9:$E$93)+63.1579*EXP(-0.19*X$58))/(Fperm_SI_Woolf2021!$E$9:$E$93-X$58))*(X$58-Fperm_SI_Woolf2021!$E$9:$E$93)/10))),Fperm_SI_Woolf2021!$D$9:$D$93)*X$57+INTERCEPT(Fperm_SI_Woolf2021!$F$9:$F$93*EXP(-Fperm_SI_Woolf2021!$I$9:$I$93*$C156*IF(X$58=Fperm_SI_Woolf2021!$E$9:$E$93,1,EXP(LN((1.1*(Fperm_SI_Woolf2021!$E$9:$E$93-X$58)-63.1579*EXP(-0.19*Fperm_SI_Woolf2021!$E$9:$E$93)+63.1579*EXP(-0.19*X$58))/(Fperm_SI_Woolf2021!$E$9:$E$93-X$58))*(X$58-Fperm_SI_Woolf2021!$E$9:$E$93)/10))) + Fperm_SI_Woolf2021!$G$9:$G$93*EXP(-Fperm_SI_Woolf2021!$J$9:$J$93*$C156*IF(X$58=Fperm_SI_Woolf2021!$E$9:$E$93,1,EXP(LN((1.1*(Fperm_SI_Woolf2021!$E$9:$E$93-X$58)-63.1579*EXP(-0.19*Fperm_SI_Woolf2021!$E$9:$E$93)+63.1579*EXP(-0.19*X$58))/(Fperm_SI_Woolf2021!$E$9:$E$93-X$58))*(X$58-Fperm_SI_Woolf2021!$E$9:$E$93)/10))) + Fperm_SI_Woolf2021!$H$9:$H$93*EXP(-Fperm_SI_Woolf2021!$K$9:$K$93*$C156*IF(X$58=Fperm_SI_Woolf2021!$E$9:$E$93,1,EXP(LN((1.1*(Fperm_SI_Woolf2021!$E$9:$E$93-X$58)-63.1579*EXP(-0.19*Fperm_SI_Woolf2021!$E$9:$E$93)+63.1579*EXP(-0.19*X$58))/(Fperm_SI_Woolf2021!$E$9:$E$93-X$58))*(X$58-Fperm_SI_Woolf2021!$E$9:$E$93)/10))),Fperm_SI_Woolf2021!$D$9:$D$93))</f>
        <v>0.35701021005438083</v>
      </c>
      <c r="Y156" s="51" cm="1">
        <f t="array" ref="Y156">MIN(1,SLOPE(Fperm_SI_Woolf2021!$F$9:$F$93*EXP(-Fperm_SI_Woolf2021!$I$9:$I$93*$C156*IF(Y$58=Fperm_SI_Woolf2021!$E$9:$E$93,1,EXP(LN((1.1*(Fperm_SI_Woolf2021!$E$9:$E$93-Y$58)-63.1579*EXP(-0.19*Fperm_SI_Woolf2021!$E$9:$E$93)+63.1579*EXP(-0.19*Y$58))/(Fperm_SI_Woolf2021!$E$9:$E$93-Y$58))*(Y$58-Fperm_SI_Woolf2021!$E$9:$E$93)/10))) + Fperm_SI_Woolf2021!$G$9:$G$93*EXP(-Fperm_SI_Woolf2021!$J$9:$J$93*$C156*IF(Y$58=Fperm_SI_Woolf2021!$E$9:$E$93,1,EXP(LN((1.1*(Fperm_SI_Woolf2021!$E$9:$E$93-Y$58)-63.1579*EXP(-0.19*Fperm_SI_Woolf2021!$E$9:$E$93)+63.1579*EXP(-0.19*Y$58))/(Fperm_SI_Woolf2021!$E$9:$E$93-Y$58))*(Y$58-Fperm_SI_Woolf2021!$E$9:$E$93)/10))) + Fperm_SI_Woolf2021!$H$9:$H$93*EXP(-Fperm_SI_Woolf2021!$K$9:$K$93*$C156*IF(Y$58=Fperm_SI_Woolf2021!$E$9:$E$93,1,EXP(LN((1.1*(Fperm_SI_Woolf2021!$E$9:$E$93-Y$58)-63.1579*EXP(-0.19*Fperm_SI_Woolf2021!$E$9:$E$93)+63.1579*EXP(-0.19*Y$58))/(Fperm_SI_Woolf2021!$E$9:$E$93-Y$58))*(Y$58-Fperm_SI_Woolf2021!$E$9:$E$93)/10))),Fperm_SI_Woolf2021!$D$9:$D$93)*Y$57+INTERCEPT(Fperm_SI_Woolf2021!$F$9:$F$93*EXP(-Fperm_SI_Woolf2021!$I$9:$I$93*$C156*IF(Y$58=Fperm_SI_Woolf2021!$E$9:$E$93,1,EXP(LN((1.1*(Fperm_SI_Woolf2021!$E$9:$E$93-Y$58)-63.1579*EXP(-0.19*Fperm_SI_Woolf2021!$E$9:$E$93)+63.1579*EXP(-0.19*Y$58))/(Fperm_SI_Woolf2021!$E$9:$E$93-Y$58))*(Y$58-Fperm_SI_Woolf2021!$E$9:$E$93)/10))) + Fperm_SI_Woolf2021!$G$9:$G$93*EXP(-Fperm_SI_Woolf2021!$J$9:$J$93*$C156*IF(Y$58=Fperm_SI_Woolf2021!$E$9:$E$93,1,EXP(LN((1.1*(Fperm_SI_Woolf2021!$E$9:$E$93-Y$58)-63.1579*EXP(-0.19*Fperm_SI_Woolf2021!$E$9:$E$93)+63.1579*EXP(-0.19*Y$58))/(Fperm_SI_Woolf2021!$E$9:$E$93-Y$58))*(Y$58-Fperm_SI_Woolf2021!$E$9:$E$93)/10))) + Fperm_SI_Woolf2021!$H$9:$H$93*EXP(-Fperm_SI_Woolf2021!$K$9:$K$93*$C156*IF(Y$58=Fperm_SI_Woolf2021!$E$9:$E$93,1,EXP(LN((1.1*(Fperm_SI_Woolf2021!$E$9:$E$93-Y$58)-63.1579*EXP(-0.19*Fperm_SI_Woolf2021!$E$9:$E$93)+63.1579*EXP(-0.19*Y$58))/(Fperm_SI_Woolf2021!$E$9:$E$93-Y$58))*(Y$58-Fperm_SI_Woolf2021!$E$9:$E$93)/10))),Fperm_SI_Woolf2021!$D$9:$D$93))</f>
        <v>0.33547852491967362</v>
      </c>
      <c r="Z156" s="51" cm="1">
        <f t="array" ref="Z156">MIN(1,SLOPE(Fperm_SI_Woolf2021!$F$9:$F$93*EXP(-Fperm_SI_Woolf2021!$I$9:$I$93*$C156*IF(Z$58=Fperm_SI_Woolf2021!$E$9:$E$93,1,EXP(LN((1.1*(Fperm_SI_Woolf2021!$E$9:$E$93-Z$58)-63.1579*EXP(-0.19*Fperm_SI_Woolf2021!$E$9:$E$93)+63.1579*EXP(-0.19*Z$58))/(Fperm_SI_Woolf2021!$E$9:$E$93-Z$58))*(Z$58-Fperm_SI_Woolf2021!$E$9:$E$93)/10))) + Fperm_SI_Woolf2021!$G$9:$G$93*EXP(-Fperm_SI_Woolf2021!$J$9:$J$93*$C156*IF(Z$58=Fperm_SI_Woolf2021!$E$9:$E$93,1,EXP(LN((1.1*(Fperm_SI_Woolf2021!$E$9:$E$93-Z$58)-63.1579*EXP(-0.19*Fperm_SI_Woolf2021!$E$9:$E$93)+63.1579*EXP(-0.19*Z$58))/(Fperm_SI_Woolf2021!$E$9:$E$93-Z$58))*(Z$58-Fperm_SI_Woolf2021!$E$9:$E$93)/10))) + Fperm_SI_Woolf2021!$H$9:$H$93*EXP(-Fperm_SI_Woolf2021!$K$9:$K$93*$C156*IF(Z$58=Fperm_SI_Woolf2021!$E$9:$E$93,1,EXP(LN((1.1*(Fperm_SI_Woolf2021!$E$9:$E$93-Z$58)-63.1579*EXP(-0.19*Fperm_SI_Woolf2021!$E$9:$E$93)+63.1579*EXP(-0.19*Z$58))/(Fperm_SI_Woolf2021!$E$9:$E$93-Z$58))*(Z$58-Fperm_SI_Woolf2021!$E$9:$E$93)/10))),Fperm_SI_Woolf2021!$D$9:$D$93)*Z$57+INTERCEPT(Fperm_SI_Woolf2021!$F$9:$F$93*EXP(-Fperm_SI_Woolf2021!$I$9:$I$93*$C156*IF(Z$58=Fperm_SI_Woolf2021!$E$9:$E$93,1,EXP(LN((1.1*(Fperm_SI_Woolf2021!$E$9:$E$93-Z$58)-63.1579*EXP(-0.19*Fperm_SI_Woolf2021!$E$9:$E$93)+63.1579*EXP(-0.19*Z$58))/(Fperm_SI_Woolf2021!$E$9:$E$93-Z$58))*(Z$58-Fperm_SI_Woolf2021!$E$9:$E$93)/10))) + Fperm_SI_Woolf2021!$G$9:$G$93*EXP(-Fperm_SI_Woolf2021!$J$9:$J$93*$C156*IF(Z$58=Fperm_SI_Woolf2021!$E$9:$E$93,1,EXP(LN((1.1*(Fperm_SI_Woolf2021!$E$9:$E$93-Z$58)-63.1579*EXP(-0.19*Fperm_SI_Woolf2021!$E$9:$E$93)+63.1579*EXP(-0.19*Z$58))/(Fperm_SI_Woolf2021!$E$9:$E$93-Z$58))*(Z$58-Fperm_SI_Woolf2021!$E$9:$E$93)/10))) + Fperm_SI_Woolf2021!$H$9:$H$93*EXP(-Fperm_SI_Woolf2021!$K$9:$K$93*$C156*IF(Z$58=Fperm_SI_Woolf2021!$E$9:$E$93,1,EXP(LN((1.1*(Fperm_SI_Woolf2021!$E$9:$E$93-Z$58)-63.1579*EXP(-0.19*Fperm_SI_Woolf2021!$E$9:$E$93)+63.1579*EXP(-0.19*Z$58))/(Fperm_SI_Woolf2021!$E$9:$E$93-Z$58))*(Z$58-Fperm_SI_Woolf2021!$E$9:$E$93)/10))),Fperm_SI_Woolf2021!$D$9:$D$93))</f>
        <v>0.3139468397849664</v>
      </c>
      <c r="AA156" s="51" cm="1">
        <f t="array" ref="AA156">MIN(1,SLOPE(Fperm_SI_Woolf2021!$F$9:$F$93*EXP(-Fperm_SI_Woolf2021!$I$9:$I$93*$C156*IF(AA$58=Fperm_SI_Woolf2021!$E$9:$E$93,1,EXP(LN((1.1*(Fperm_SI_Woolf2021!$E$9:$E$93-AA$58)-63.1579*EXP(-0.19*Fperm_SI_Woolf2021!$E$9:$E$93)+63.1579*EXP(-0.19*AA$58))/(Fperm_SI_Woolf2021!$E$9:$E$93-AA$58))*(AA$58-Fperm_SI_Woolf2021!$E$9:$E$93)/10))) + Fperm_SI_Woolf2021!$G$9:$G$93*EXP(-Fperm_SI_Woolf2021!$J$9:$J$93*$C156*IF(AA$58=Fperm_SI_Woolf2021!$E$9:$E$93,1,EXP(LN((1.1*(Fperm_SI_Woolf2021!$E$9:$E$93-AA$58)-63.1579*EXP(-0.19*Fperm_SI_Woolf2021!$E$9:$E$93)+63.1579*EXP(-0.19*AA$58))/(Fperm_SI_Woolf2021!$E$9:$E$93-AA$58))*(AA$58-Fperm_SI_Woolf2021!$E$9:$E$93)/10))) + Fperm_SI_Woolf2021!$H$9:$H$93*EXP(-Fperm_SI_Woolf2021!$K$9:$K$93*$C156*IF(AA$58=Fperm_SI_Woolf2021!$E$9:$E$93,1,EXP(LN((1.1*(Fperm_SI_Woolf2021!$E$9:$E$93-AA$58)-63.1579*EXP(-0.19*Fperm_SI_Woolf2021!$E$9:$E$93)+63.1579*EXP(-0.19*AA$58))/(Fperm_SI_Woolf2021!$E$9:$E$93-AA$58))*(AA$58-Fperm_SI_Woolf2021!$E$9:$E$93)/10))),Fperm_SI_Woolf2021!$D$9:$D$93)*AA$57+INTERCEPT(Fperm_SI_Woolf2021!$F$9:$F$93*EXP(-Fperm_SI_Woolf2021!$I$9:$I$93*$C156*IF(AA$58=Fperm_SI_Woolf2021!$E$9:$E$93,1,EXP(LN((1.1*(Fperm_SI_Woolf2021!$E$9:$E$93-AA$58)-63.1579*EXP(-0.19*Fperm_SI_Woolf2021!$E$9:$E$93)+63.1579*EXP(-0.19*AA$58))/(Fperm_SI_Woolf2021!$E$9:$E$93-AA$58))*(AA$58-Fperm_SI_Woolf2021!$E$9:$E$93)/10))) + Fperm_SI_Woolf2021!$G$9:$G$93*EXP(-Fperm_SI_Woolf2021!$J$9:$J$93*$C156*IF(AA$58=Fperm_SI_Woolf2021!$E$9:$E$93,1,EXP(LN((1.1*(Fperm_SI_Woolf2021!$E$9:$E$93-AA$58)-63.1579*EXP(-0.19*Fperm_SI_Woolf2021!$E$9:$E$93)+63.1579*EXP(-0.19*AA$58))/(Fperm_SI_Woolf2021!$E$9:$E$93-AA$58))*(AA$58-Fperm_SI_Woolf2021!$E$9:$E$93)/10))) + Fperm_SI_Woolf2021!$H$9:$H$93*EXP(-Fperm_SI_Woolf2021!$K$9:$K$93*$C156*IF(AA$58=Fperm_SI_Woolf2021!$E$9:$E$93,1,EXP(LN((1.1*(Fperm_SI_Woolf2021!$E$9:$E$93-AA$58)-63.1579*EXP(-0.19*Fperm_SI_Woolf2021!$E$9:$E$93)+63.1579*EXP(-0.19*AA$58))/(Fperm_SI_Woolf2021!$E$9:$E$93-AA$58))*(AA$58-Fperm_SI_Woolf2021!$E$9:$E$93)/10))),Fperm_SI_Woolf2021!$D$9:$D$93))</f>
        <v>0.29241515465025925</v>
      </c>
      <c r="AB156" s="51" cm="1">
        <f t="array" ref="AB156">MIN(1,SLOPE(Fperm_SI_Woolf2021!$F$9:$F$93*EXP(-Fperm_SI_Woolf2021!$I$9:$I$93*$C156*IF(AB$58=Fperm_SI_Woolf2021!$E$9:$E$93,1,EXP(LN((1.1*(Fperm_SI_Woolf2021!$E$9:$E$93-AB$58)-63.1579*EXP(-0.19*Fperm_SI_Woolf2021!$E$9:$E$93)+63.1579*EXP(-0.19*AB$58))/(Fperm_SI_Woolf2021!$E$9:$E$93-AB$58))*(AB$58-Fperm_SI_Woolf2021!$E$9:$E$93)/10))) + Fperm_SI_Woolf2021!$G$9:$G$93*EXP(-Fperm_SI_Woolf2021!$J$9:$J$93*$C156*IF(AB$58=Fperm_SI_Woolf2021!$E$9:$E$93,1,EXP(LN((1.1*(Fperm_SI_Woolf2021!$E$9:$E$93-AB$58)-63.1579*EXP(-0.19*Fperm_SI_Woolf2021!$E$9:$E$93)+63.1579*EXP(-0.19*AB$58))/(Fperm_SI_Woolf2021!$E$9:$E$93-AB$58))*(AB$58-Fperm_SI_Woolf2021!$E$9:$E$93)/10))) + Fperm_SI_Woolf2021!$H$9:$H$93*EXP(-Fperm_SI_Woolf2021!$K$9:$K$93*$C156*IF(AB$58=Fperm_SI_Woolf2021!$E$9:$E$93,1,EXP(LN((1.1*(Fperm_SI_Woolf2021!$E$9:$E$93-AB$58)-63.1579*EXP(-0.19*Fperm_SI_Woolf2021!$E$9:$E$93)+63.1579*EXP(-0.19*AB$58))/(Fperm_SI_Woolf2021!$E$9:$E$93-AB$58))*(AB$58-Fperm_SI_Woolf2021!$E$9:$E$93)/10))),Fperm_SI_Woolf2021!$D$9:$D$93)*AB$57+INTERCEPT(Fperm_SI_Woolf2021!$F$9:$F$93*EXP(-Fperm_SI_Woolf2021!$I$9:$I$93*$C156*IF(AB$58=Fperm_SI_Woolf2021!$E$9:$E$93,1,EXP(LN((1.1*(Fperm_SI_Woolf2021!$E$9:$E$93-AB$58)-63.1579*EXP(-0.19*Fperm_SI_Woolf2021!$E$9:$E$93)+63.1579*EXP(-0.19*AB$58))/(Fperm_SI_Woolf2021!$E$9:$E$93-AB$58))*(AB$58-Fperm_SI_Woolf2021!$E$9:$E$93)/10))) + Fperm_SI_Woolf2021!$G$9:$G$93*EXP(-Fperm_SI_Woolf2021!$J$9:$J$93*$C156*IF(AB$58=Fperm_SI_Woolf2021!$E$9:$E$93,1,EXP(LN((1.1*(Fperm_SI_Woolf2021!$E$9:$E$93-AB$58)-63.1579*EXP(-0.19*Fperm_SI_Woolf2021!$E$9:$E$93)+63.1579*EXP(-0.19*AB$58))/(Fperm_SI_Woolf2021!$E$9:$E$93-AB$58))*(AB$58-Fperm_SI_Woolf2021!$E$9:$E$93)/10))) + Fperm_SI_Woolf2021!$H$9:$H$93*EXP(-Fperm_SI_Woolf2021!$K$9:$K$93*$C156*IF(AB$58=Fperm_SI_Woolf2021!$E$9:$E$93,1,EXP(LN((1.1*(Fperm_SI_Woolf2021!$E$9:$E$93-AB$58)-63.1579*EXP(-0.19*Fperm_SI_Woolf2021!$E$9:$E$93)+63.1579*EXP(-0.19*AB$58))/(Fperm_SI_Woolf2021!$E$9:$E$93-AB$58))*(AB$58-Fperm_SI_Woolf2021!$E$9:$E$93)/10))),Fperm_SI_Woolf2021!$D$9:$D$93))</f>
        <v>0.27088346951555203</v>
      </c>
      <c r="AC156" s="51" cm="1">
        <f t="array" ref="AC156">MIN(1,SLOPE(Fperm_SI_Woolf2021!$F$9:$F$93*EXP(-Fperm_SI_Woolf2021!$I$9:$I$93*$C156*IF(AC$58=Fperm_SI_Woolf2021!$E$9:$E$93,1,EXP(LN((1.1*(Fperm_SI_Woolf2021!$E$9:$E$93-AC$58)-63.1579*EXP(-0.19*Fperm_SI_Woolf2021!$E$9:$E$93)+63.1579*EXP(-0.19*AC$58))/(Fperm_SI_Woolf2021!$E$9:$E$93-AC$58))*(AC$58-Fperm_SI_Woolf2021!$E$9:$E$93)/10))) + Fperm_SI_Woolf2021!$G$9:$G$93*EXP(-Fperm_SI_Woolf2021!$J$9:$J$93*$C156*IF(AC$58=Fperm_SI_Woolf2021!$E$9:$E$93,1,EXP(LN((1.1*(Fperm_SI_Woolf2021!$E$9:$E$93-AC$58)-63.1579*EXP(-0.19*Fperm_SI_Woolf2021!$E$9:$E$93)+63.1579*EXP(-0.19*AC$58))/(Fperm_SI_Woolf2021!$E$9:$E$93-AC$58))*(AC$58-Fperm_SI_Woolf2021!$E$9:$E$93)/10))) + Fperm_SI_Woolf2021!$H$9:$H$93*EXP(-Fperm_SI_Woolf2021!$K$9:$K$93*$C156*IF(AC$58=Fperm_SI_Woolf2021!$E$9:$E$93,1,EXP(LN((1.1*(Fperm_SI_Woolf2021!$E$9:$E$93-AC$58)-63.1579*EXP(-0.19*Fperm_SI_Woolf2021!$E$9:$E$93)+63.1579*EXP(-0.19*AC$58))/(Fperm_SI_Woolf2021!$E$9:$E$93-AC$58))*(AC$58-Fperm_SI_Woolf2021!$E$9:$E$93)/10))),Fperm_SI_Woolf2021!$D$9:$D$93)*AC$57+INTERCEPT(Fperm_SI_Woolf2021!$F$9:$F$93*EXP(-Fperm_SI_Woolf2021!$I$9:$I$93*$C156*IF(AC$58=Fperm_SI_Woolf2021!$E$9:$E$93,1,EXP(LN((1.1*(Fperm_SI_Woolf2021!$E$9:$E$93-AC$58)-63.1579*EXP(-0.19*Fperm_SI_Woolf2021!$E$9:$E$93)+63.1579*EXP(-0.19*AC$58))/(Fperm_SI_Woolf2021!$E$9:$E$93-AC$58))*(AC$58-Fperm_SI_Woolf2021!$E$9:$E$93)/10))) + Fperm_SI_Woolf2021!$G$9:$G$93*EXP(-Fperm_SI_Woolf2021!$J$9:$J$93*$C156*IF(AC$58=Fperm_SI_Woolf2021!$E$9:$E$93,1,EXP(LN((1.1*(Fperm_SI_Woolf2021!$E$9:$E$93-AC$58)-63.1579*EXP(-0.19*Fperm_SI_Woolf2021!$E$9:$E$93)+63.1579*EXP(-0.19*AC$58))/(Fperm_SI_Woolf2021!$E$9:$E$93-AC$58))*(AC$58-Fperm_SI_Woolf2021!$E$9:$E$93)/10))) + Fperm_SI_Woolf2021!$H$9:$H$93*EXP(-Fperm_SI_Woolf2021!$K$9:$K$93*$C156*IF(AC$58=Fperm_SI_Woolf2021!$E$9:$E$93,1,EXP(LN((1.1*(Fperm_SI_Woolf2021!$E$9:$E$93-AC$58)-63.1579*EXP(-0.19*Fperm_SI_Woolf2021!$E$9:$E$93)+63.1579*EXP(-0.19*AC$58))/(Fperm_SI_Woolf2021!$E$9:$E$93-AC$58))*(AC$58-Fperm_SI_Woolf2021!$E$9:$E$93)/10))),Fperm_SI_Woolf2021!$D$9:$D$93))</f>
        <v>0.24935178438084485</v>
      </c>
      <c r="AD156" s="51" cm="1">
        <f t="array" ref="AD156">MIN(1,SLOPE(Fperm_SI_Woolf2021!$F$9:$F$93*EXP(-Fperm_SI_Woolf2021!$I$9:$I$93*$C156*IF(AD$58=Fperm_SI_Woolf2021!$E$9:$E$93,1,EXP(LN((1.1*(Fperm_SI_Woolf2021!$E$9:$E$93-AD$58)-63.1579*EXP(-0.19*Fperm_SI_Woolf2021!$E$9:$E$93)+63.1579*EXP(-0.19*AD$58))/(Fperm_SI_Woolf2021!$E$9:$E$93-AD$58))*(AD$58-Fperm_SI_Woolf2021!$E$9:$E$93)/10))) + Fperm_SI_Woolf2021!$G$9:$G$93*EXP(-Fperm_SI_Woolf2021!$J$9:$J$93*$C156*IF(AD$58=Fperm_SI_Woolf2021!$E$9:$E$93,1,EXP(LN((1.1*(Fperm_SI_Woolf2021!$E$9:$E$93-AD$58)-63.1579*EXP(-0.19*Fperm_SI_Woolf2021!$E$9:$E$93)+63.1579*EXP(-0.19*AD$58))/(Fperm_SI_Woolf2021!$E$9:$E$93-AD$58))*(AD$58-Fperm_SI_Woolf2021!$E$9:$E$93)/10))) + Fperm_SI_Woolf2021!$H$9:$H$93*EXP(-Fperm_SI_Woolf2021!$K$9:$K$93*$C156*IF(AD$58=Fperm_SI_Woolf2021!$E$9:$E$93,1,EXP(LN((1.1*(Fperm_SI_Woolf2021!$E$9:$E$93-AD$58)-63.1579*EXP(-0.19*Fperm_SI_Woolf2021!$E$9:$E$93)+63.1579*EXP(-0.19*AD$58))/(Fperm_SI_Woolf2021!$E$9:$E$93-AD$58))*(AD$58-Fperm_SI_Woolf2021!$E$9:$E$93)/10))),Fperm_SI_Woolf2021!$D$9:$D$93)*AD$57+INTERCEPT(Fperm_SI_Woolf2021!$F$9:$F$93*EXP(-Fperm_SI_Woolf2021!$I$9:$I$93*$C156*IF(AD$58=Fperm_SI_Woolf2021!$E$9:$E$93,1,EXP(LN((1.1*(Fperm_SI_Woolf2021!$E$9:$E$93-AD$58)-63.1579*EXP(-0.19*Fperm_SI_Woolf2021!$E$9:$E$93)+63.1579*EXP(-0.19*AD$58))/(Fperm_SI_Woolf2021!$E$9:$E$93-AD$58))*(AD$58-Fperm_SI_Woolf2021!$E$9:$E$93)/10))) + Fperm_SI_Woolf2021!$G$9:$G$93*EXP(-Fperm_SI_Woolf2021!$J$9:$J$93*$C156*IF(AD$58=Fperm_SI_Woolf2021!$E$9:$E$93,1,EXP(LN((1.1*(Fperm_SI_Woolf2021!$E$9:$E$93-AD$58)-63.1579*EXP(-0.19*Fperm_SI_Woolf2021!$E$9:$E$93)+63.1579*EXP(-0.19*AD$58))/(Fperm_SI_Woolf2021!$E$9:$E$93-AD$58))*(AD$58-Fperm_SI_Woolf2021!$E$9:$E$93)/10))) + Fperm_SI_Woolf2021!$H$9:$H$93*EXP(-Fperm_SI_Woolf2021!$K$9:$K$93*$C156*IF(AD$58=Fperm_SI_Woolf2021!$E$9:$E$93,1,EXP(LN((1.1*(Fperm_SI_Woolf2021!$E$9:$E$93-AD$58)-63.1579*EXP(-0.19*Fperm_SI_Woolf2021!$E$9:$E$93)+63.1579*EXP(-0.19*AD$58))/(Fperm_SI_Woolf2021!$E$9:$E$93-AD$58))*(AD$58-Fperm_SI_Woolf2021!$E$9:$E$93)/10))),Fperm_SI_Woolf2021!$D$9:$D$93))</f>
        <v>0.22782009924613761</v>
      </c>
      <c r="AE156" s="51" cm="1">
        <f t="array" ref="AE156">MIN(1,SLOPE(Fperm_SI_Woolf2021!$F$9:$F$93*EXP(-Fperm_SI_Woolf2021!$I$9:$I$93*$C156*IF(AE$58=Fperm_SI_Woolf2021!$E$9:$E$93,1,EXP(LN((1.1*(Fperm_SI_Woolf2021!$E$9:$E$93-AE$58)-63.1579*EXP(-0.19*Fperm_SI_Woolf2021!$E$9:$E$93)+63.1579*EXP(-0.19*AE$58))/(Fperm_SI_Woolf2021!$E$9:$E$93-AE$58))*(AE$58-Fperm_SI_Woolf2021!$E$9:$E$93)/10))) + Fperm_SI_Woolf2021!$G$9:$G$93*EXP(-Fperm_SI_Woolf2021!$J$9:$J$93*$C156*IF(AE$58=Fperm_SI_Woolf2021!$E$9:$E$93,1,EXP(LN((1.1*(Fperm_SI_Woolf2021!$E$9:$E$93-AE$58)-63.1579*EXP(-0.19*Fperm_SI_Woolf2021!$E$9:$E$93)+63.1579*EXP(-0.19*AE$58))/(Fperm_SI_Woolf2021!$E$9:$E$93-AE$58))*(AE$58-Fperm_SI_Woolf2021!$E$9:$E$93)/10))) + Fperm_SI_Woolf2021!$H$9:$H$93*EXP(-Fperm_SI_Woolf2021!$K$9:$K$93*$C156*IF(AE$58=Fperm_SI_Woolf2021!$E$9:$E$93,1,EXP(LN((1.1*(Fperm_SI_Woolf2021!$E$9:$E$93-AE$58)-63.1579*EXP(-0.19*Fperm_SI_Woolf2021!$E$9:$E$93)+63.1579*EXP(-0.19*AE$58))/(Fperm_SI_Woolf2021!$E$9:$E$93-AE$58))*(AE$58-Fperm_SI_Woolf2021!$E$9:$E$93)/10))),Fperm_SI_Woolf2021!$D$9:$D$93)*AE$57+INTERCEPT(Fperm_SI_Woolf2021!$F$9:$F$93*EXP(-Fperm_SI_Woolf2021!$I$9:$I$93*$C156*IF(AE$58=Fperm_SI_Woolf2021!$E$9:$E$93,1,EXP(LN((1.1*(Fperm_SI_Woolf2021!$E$9:$E$93-AE$58)-63.1579*EXP(-0.19*Fperm_SI_Woolf2021!$E$9:$E$93)+63.1579*EXP(-0.19*AE$58))/(Fperm_SI_Woolf2021!$E$9:$E$93-AE$58))*(AE$58-Fperm_SI_Woolf2021!$E$9:$E$93)/10))) + Fperm_SI_Woolf2021!$G$9:$G$93*EXP(-Fperm_SI_Woolf2021!$J$9:$J$93*$C156*IF(AE$58=Fperm_SI_Woolf2021!$E$9:$E$93,1,EXP(LN((1.1*(Fperm_SI_Woolf2021!$E$9:$E$93-AE$58)-63.1579*EXP(-0.19*Fperm_SI_Woolf2021!$E$9:$E$93)+63.1579*EXP(-0.19*AE$58))/(Fperm_SI_Woolf2021!$E$9:$E$93-AE$58))*(AE$58-Fperm_SI_Woolf2021!$E$9:$E$93)/10))) + Fperm_SI_Woolf2021!$H$9:$H$93*EXP(-Fperm_SI_Woolf2021!$K$9:$K$93*$C156*IF(AE$58=Fperm_SI_Woolf2021!$E$9:$E$93,1,EXP(LN((1.1*(Fperm_SI_Woolf2021!$E$9:$E$93-AE$58)-63.1579*EXP(-0.19*Fperm_SI_Woolf2021!$E$9:$E$93)+63.1579*EXP(-0.19*AE$58))/(Fperm_SI_Woolf2021!$E$9:$E$93-AE$58))*(AE$58-Fperm_SI_Woolf2021!$E$9:$E$93)/10))),Fperm_SI_Woolf2021!$D$9:$D$93))</f>
        <v>0.2062884141114304</v>
      </c>
      <c r="AF156" s="51" cm="1">
        <f t="array" ref="AF156">MIN(1,SLOPE(Fperm_SI_Woolf2021!$F$9:$F$93*EXP(-Fperm_SI_Woolf2021!$I$9:$I$93*$C156*IF(AF$58=Fperm_SI_Woolf2021!$E$9:$E$93,1,EXP(LN((1.1*(Fperm_SI_Woolf2021!$E$9:$E$93-AF$58)-63.1579*EXP(-0.19*Fperm_SI_Woolf2021!$E$9:$E$93)+63.1579*EXP(-0.19*AF$58))/(Fperm_SI_Woolf2021!$E$9:$E$93-AF$58))*(AF$58-Fperm_SI_Woolf2021!$E$9:$E$93)/10))) + Fperm_SI_Woolf2021!$G$9:$G$93*EXP(-Fperm_SI_Woolf2021!$J$9:$J$93*$C156*IF(AF$58=Fperm_SI_Woolf2021!$E$9:$E$93,1,EXP(LN((1.1*(Fperm_SI_Woolf2021!$E$9:$E$93-AF$58)-63.1579*EXP(-0.19*Fperm_SI_Woolf2021!$E$9:$E$93)+63.1579*EXP(-0.19*AF$58))/(Fperm_SI_Woolf2021!$E$9:$E$93-AF$58))*(AF$58-Fperm_SI_Woolf2021!$E$9:$E$93)/10))) + Fperm_SI_Woolf2021!$H$9:$H$93*EXP(-Fperm_SI_Woolf2021!$K$9:$K$93*$C156*IF(AF$58=Fperm_SI_Woolf2021!$E$9:$E$93,1,EXP(LN((1.1*(Fperm_SI_Woolf2021!$E$9:$E$93-AF$58)-63.1579*EXP(-0.19*Fperm_SI_Woolf2021!$E$9:$E$93)+63.1579*EXP(-0.19*AF$58))/(Fperm_SI_Woolf2021!$E$9:$E$93-AF$58))*(AF$58-Fperm_SI_Woolf2021!$E$9:$E$93)/10))),Fperm_SI_Woolf2021!$D$9:$D$93)*AF$57+INTERCEPT(Fperm_SI_Woolf2021!$F$9:$F$93*EXP(-Fperm_SI_Woolf2021!$I$9:$I$93*$C156*IF(AF$58=Fperm_SI_Woolf2021!$E$9:$E$93,1,EXP(LN((1.1*(Fperm_SI_Woolf2021!$E$9:$E$93-AF$58)-63.1579*EXP(-0.19*Fperm_SI_Woolf2021!$E$9:$E$93)+63.1579*EXP(-0.19*AF$58))/(Fperm_SI_Woolf2021!$E$9:$E$93-AF$58))*(AF$58-Fperm_SI_Woolf2021!$E$9:$E$93)/10))) + Fperm_SI_Woolf2021!$G$9:$G$93*EXP(-Fperm_SI_Woolf2021!$J$9:$J$93*$C156*IF(AF$58=Fperm_SI_Woolf2021!$E$9:$E$93,1,EXP(LN((1.1*(Fperm_SI_Woolf2021!$E$9:$E$93-AF$58)-63.1579*EXP(-0.19*Fperm_SI_Woolf2021!$E$9:$E$93)+63.1579*EXP(-0.19*AF$58))/(Fperm_SI_Woolf2021!$E$9:$E$93-AF$58))*(AF$58-Fperm_SI_Woolf2021!$E$9:$E$93)/10))) + Fperm_SI_Woolf2021!$H$9:$H$93*EXP(-Fperm_SI_Woolf2021!$K$9:$K$93*$C156*IF(AF$58=Fperm_SI_Woolf2021!$E$9:$E$93,1,EXP(LN((1.1*(Fperm_SI_Woolf2021!$E$9:$E$93-AF$58)-63.1579*EXP(-0.19*Fperm_SI_Woolf2021!$E$9:$E$93)+63.1579*EXP(-0.19*AF$58))/(Fperm_SI_Woolf2021!$E$9:$E$93-AF$58))*(AF$58-Fperm_SI_Woolf2021!$E$9:$E$93)/10))),Fperm_SI_Woolf2021!$D$9:$D$93))</f>
        <v>0.18475672897672318</v>
      </c>
      <c r="AG156" s="51" cm="1">
        <f t="array" ref="AG156">MIN(1,SLOPE(Fperm_SI_Woolf2021!$F$9:$F$93*EXP(-Fperm_SI_Woolf2021!$I$9:$I$93*$C156*IF(AG$58=Fperm_SI_Woolf2021!$E$9:$E$93,1,EXP(LN((1.1*(Fperm_SI_Woolf2021!$E$9:$E$93-AG$58)-63.1579*EXP(-0.19*Fperm_SI_Woolf2021!$E$9:$E$93)+63.1579*EXP(-0.19*AG$58))/(Fperm_SI_Woolf2021!$E$9:$E$93-AG$58))*(AG$58-Fperm_SI_Woolf2021!$E$9:$E$93)/10))) + Fperm_SI_Woolf2021!$G$9:$G$93*EXP(-Fperm_SI_Woolf2021!$J$9:$J$93*$C156*IF(AG$58=Fperm_SI_Woolf2021!$E$9:$E$93,1,EXP(LN((1.1*(Fperm_SI_Woolf2021!$E$9:$E$93-AG$58)-63.1579*EXP(-0.19*Fperm_SI_Woolf2021!$E$9:$E$93)+63.1579*EXP(-0.19*AG$58))/(Fperm_SI_Woolf2021!$E$9:$E$93-AG$58))*(AG$58-Fperm_SI_Woolf2021!$E$9:$E$93)/10))) + Fperm_SI_Woolf2021!$H$9:$H$93*EXP(-Fperm_SI_Woolf2021!$K$9:$K$93*$C156*IF(AG$58=Fperm_SI_Woolf2021!$E$9:$E$93,1,EXP(LN((1.1*(Fperm_SI_Woolf2021!$E$9:$E$93-AG$58)-63.1579*EXP(-0.19*Fperm_SI_Woolf2021!$E$9:$E$93)+63.1579*EXP(-0.19*AG$58))/(Fperm_SI_Woolf2021!$E$9:$E$93-AG$58))*(AG$58-Fperm_SI_Woolf2021!$E$9:$E$93)/10))),Fperm_SI_Woolf2021!$D$9:$D$93)*AG$57+INTERCEPT(Fperm_SI_Woolf2021!$F$9:$F$93*EXP(-Fperm_SI_Woolf2021!$I$9:$I$93*$C156*IF(AG$58=Fperm_SI_Woolf2021!$E$9:$E$93,1,EXP(LN((1.1*(Fperm_SI_Woolf2021!$E$9:$E$93-AG$58)-63.1579*EXP(-0.19*Fperm_SI_Woolf2021!$E$9:$E$93)+63.1579*EXP(-0.19*AG$58))/(Fperm_SI_Woolf2021!$E$9:$E$93-AG$58))*(AG$58-Fperm_SI_Woolf2021!$E$9:$E$93)/10))) + Fperm_SI_Woolf2021!$G$9:$G$93*EXP(-Fperm_SI_Woolf2021!$J$9:$J$93*$C156*IF(AG$58=Fperm_SI_Woolf2021!$E$9:$E$93,1,EXP(LN((1.1*(Fperm_SI_Woolf2021!$E$9:$E$93-AG$58)-63.1579*EXP(-0.19*Fperm_SI_Woolf2021!$E$9:$E$93)+63.1579*EXP(-0.19*AG$58))/(Fperm_SI_Woolf2021!$E$9:$E$93-AG$58))*(AG$58-Fperm_SI_Woolf2021!$E$9:$E$93)/10))) + Fperm_SI_Woolf2021!$H$9:$H$93*EXP(-Fperm_SI_Woolf2021!$K$9:$K$93*$C156*IF(AG$58=Fperm_SI_Woolf2021!$E$9:$E$93,1,EXP(LN((1.1*(Fperm_SI_Woolf2021!$E$9:$E$93-AG$58)-63.1579*EXP(-0.19*Fperm_SI_Woolf2021!$E$9:$E$93)+63.1579*EXP(-0.19*AG$58))/(Fperm_SI_Woolf2021!$E$9:$E$93-AG$58))*(AG$58-Fperm_SI_Woolf2021!$E$9:$E$93)/10))),Fperm_SI_Woolf2021!$D$9:$D$93))</f>
        <v>0.16322504384201597</v>
      </c>
      <c r="AH156" s="51" cm="1">
        <f t="array" ref="AH156">MIN(1,SLOPE(Fperm_SI_Woolf2021!$F$9:$F$93*EXP(-Fperm_SI_Woolf2021!$I$9:$I$93*$C156*IF(AH$58=Fperm_SI_Woolf2021!$E$9:$E$93,1,EXP(LN((1.1*(Fperm_SI_Woolf2021!$E$9:$E$93-AH$58)-63.1579*EXP(-0.19*Fperm_SI_Woolf2021!$E$9:$E$93)+63.1579*EXP(-0.19*AH$58))/(Fperm_SI_Woolf2021!$E$9:$E$93-AH$58))*(AH$58-Fperm_SI_Woolf2021!$E$9:$E$93)/10))) + Fperm_SI_Woolf2021!$G$9:$G$93*EXP(-Fperm_SI_Woolf2021!$J$9:$J$93*$C156*IF(AH$58=Fperm_SI_Woolf2021!$E$9:$E$93,1,EXP(LN((1.1*(Fperm_SI_Woolf2021!$E$9:$E$93-AH$58)-63.1579*EXP(-0.19*Fperm_SI_Woolf2021!$E$9:$E$93)+63.1579*EXP(-0.19*AH$58))/(Fperm_SI_Woolf2021!$E$9:$E$93-AH$58))*(AH$58-Fperm_SI_Woolf2021!$E$9:$E$93)/10))) + Fperm_SI_Woolf2021!$H$9:$H$93*EXP(-Fperm_SI_Woolf2021!$K$9:$K$93*$C156*IF(AH$58=Fperm_SI_Woolf2021!$E$9:$E$93,1,EXP(LN((1.1*(Fperm_SI_Woolf2021!$E$9:$E$93-AH$58)-63.1579*EXP(-0.19*Fperm_SI_Woolf2021!$E$9:$E$93)+63.1579*EXP(-0.19*AH$58))/(Fperm_SI_Woolf2021!$E$9:$E$93-AH$58))*(AH$58-Fperm_SI_Woolf2021!$E$9:$E$93)/10))),Fperm_SI_Woolf2021!$D$9:$D$93)*AH$57+INTERCEPT(Fperm_SI_Woolf2021!$F$9:$F$93*EXP(-Fperm_SI_Woolf2021!$I$9:$I$93*$C156*IF(AH$58=Fperm_SI_Woolf2021!$E$9:$E$93,1,EXP(LN((1.1*(Fperm_SI_Woolf2021!$E$9:$E$93-AH$58)-63.1579*EXP(-0.19*Fperm_SI_Woolf2021!$E$9:$E$93)+63.1579*EXP(-0.19*AH$58))/(Fperm_SI_Woolf2021!$E$9:$E$93-AH$58))*(AH$58-Fperm_SI_Woolf2021!$E$9:$E$93)/10))) + Fperm_SI_Woolf2021!$G$9:$G$93*EXP(-Fperm_SI_Woolf2021!$J$9:$J$93*$C156*IF(AH$58=Fperm_SI_Woolf2021!$E$9:$E$93,1,EXP(LN((1.1*(Fperm_SI_Woolf2021!$E$9:$E$93-AH$58)-63.1579*EXP(-0.19*Fperm_SI_Woolf2021!$E$9:$E$93)+63.1579*EXP(-0.19*AH$58))/(Fperm_SI_Woolf2021!$E$9:$E$93-AH$58))*(AH$58-Fperm_SI_Woolf2021!$E$9:$E$93)/10))) + Fperm_SI_Woolf2021!$H$9:$H$93*EXP(-Fperm_SI_Woolf2021!$K$9:$K$93*$C156*IF(AH$58=Fperm_SI_Woolf2021!$E$9:$E$93,1,EXP(LN((1.1*(Fperm_SI_Woolf2021!$E$9:$E$93-AH$58)-63.1579*EXP(-0.19*Fperm_SI_Woolf2021!$E$9:$E$93)+63.1579*EXP(-0.19*AH$58))/(Fperm_SI_Woolf2021!$E$9:$E$93-AH$58))*(AH$58-Fperm_SI_Woolf2021!$E$9:$E$93)/10))),Fperm_SI_Woolf2021!$D$9:$D$93))</f>
        <v>0.30201617399664554</v>
      </c>
      <c r="AI156" s="51" cm="1">
        <f t="array" ref="AI156">MIN(1,SLOPE(Fperm_SI_Woolf2021!$F$9:$F$93*EXP(-Fperm_SI_Woolf2021!$I$9:$I$93*$C156*IF(AI$58=Fperm_SI_Woolf2021!$E$9:$E$93,1,EXP(LN((1.1*(Fperm_SI_Woolf2021!$E$9:$E$93-AI$58)-63.1579*EXP(-0.19*Fperm_SI_Woolf2021!$E$9:$E$93)+63.1579*EXP(-0.19*AI$58))/(Fperm_SI_Woolf2021!$E$9:$E$93-AI$58))*(AI$58-Fperm_SI_Woolf2021!$E$9:$E$93)/10))) + Fperm_SI_Woolf2021!$G$9:$G$93*EXP(-Fperm_SI_Woolf2021!$J$9:$J$93*$C156*IF(AI$58=Fperm_SI_Woolf2021!$E$9:$E$93,1,EXP(LN((1.1*(Fperm_SI_Woolf2021!$E$9:$E$93-AI$58)-63.1579*EXP(-0.19*Fperm_SI_Woolf2021!$E$9:$E$93)+63.1579*EXP(-0.19*AI$58))/(Fperm_SI_Woolf2021!$E$9:$E$93-AI$58))*(AI$58-Fperm_SI_Woolf2021!$E$9:$E$93)/10))) + Fperm_SI_Woolf2021!$H$9:$H$93*EXP(-Fperm_SI_Woolf2021!$K$9:$K$93*$C156*IF(AI$58=Fperm_SI_Woolf2021!$E$9:$E$93,1,EXP(LN((1.1*(Fperm_SI_Woolf2021!$E$9:$E$93-AI$58)-63.1579*EXP(-0.19*Fperm_SI_Woolf2021!$E$9:$E$93)+63.1579*EXP(-0.19*AI$58))/(Fperm_SI_Woolf2021!$E$9:$E$93-AI$58))*(AI$58-Fperm_SI_Woolf2021!$E$9:$E$93)/10))),Fperm_SI_Woolf2021!$D$9:$D$93)*AI$57+INTERCEPT(Fperm_SI_Woolf2021!$F$9:$F$93*EXP(-Fperm_SI_Woolf2021!$I$9:$I$93*$C156*IF(AI$58=Fperm_SI_Woolf2021!$E$9:$E$93,1,EXP(LN((1.1*(Fperm_SI_Woolf2021!$E$9:$E$93-AI$58)-63.1579*EXP(-0.19*Fperm_SI_Woolf2021!$E$9:$E$93)+63.1579*EXP(-0.19*AI$58))/(Fperm_SI_Woolf2021!$E$9:$E$93-AI$58))*(AI$58-Fperm_SI_Woolf2021!$E$9:$E$93)/10))) + Fperm_SI_Woolf2021!$G$9:$G$93*EXP(-Fperm_SI_Woolf2021!$J$9:$J$93*$C156*IF(AI$58=Fperm_SI_Woolf2021!$E$9:$E$93,1,EXP(LN((1.1*(Fperm_SI_Woolf2021!$E$9:$E$93-AI$58)-63.1579*EXP(-0.19*Fperm_SI_Woolf2021!$E$9:$E$93)+63.1579*EXP(-0.19*AI$58))/(Fperm_SI_Woolf2021!$E$9:$E$93-AI$58))*(AI$58-Fperm_SI_Woolf2021!$E$9:$E$93)/10))) + Fperm_SI_Woolf2021!$H$9:$H$93*EXP(-Fperm_SI_Woolf2021!$K$9:$K$93*$C156*IF(AI$58=Fperm_SI_Woolf2021!$E$9:$E$93,1,EXP(LN((1.1*(Fperm_SI_Woolf2021!$E$9:$E$93-AI$58)-63.1579*EXP(-0.19*Fperm_SI_Woolf2021!$E$9:$E$93)+63.1579*EXP(-0.19*AI$58))/(Fperm_SI_Woolf2021!$E$9:$E$93-AI$58))*(AI$58-Fperm_SI_Woolf2021!$E$9:$E$93)/10))),Fperm_SI_Woolf2021!$D$9:$D$93))</f>
        <v>0.28766865457039886</v>
      </c>
      <c r="AJ156" s="51" cm="1">
        <f t="array" ref="AJ156">MIN(1,SLOPE(Fperm_SI_Woolf2021!$F$9:$F$93*EXP(-Fperm_SI_Woolf2021!$I$9:$I$93*$C156*IF(AJ$58=Fperm_SI_Woolf2021!$E$9:$E$93,1,EXP(LN((1.1*(Fperm_SI_Woolf2021!$E$9:$E$93-AJ$58)-63.1579*EXP(-0.19*Fperm_SI_Woolf2021!$E$9:$E$93)+63.1579*EXP(-0.19*AJ$58))/(Fperm_SI_Woolf2021!$E$9:$E$93-AJ$58))*(AJ$58-Fperm_SI_Woolf2021!$E$9:$E$93)/10))) + Fperm_SI_Woolf2021!$G$9:$G$93*EXP(-Fperm_SI_Woolf2021!$J$9:$J$93*$C156*IF(AJ$58=Fperm_SI_Woolf2021!$E$9:$E$93,1,EXP(LN((1.1*(Fperm_SI_Woolf2021!$E$9:$E$93-AJ$58)-63.1579*EXP(-0.19*Fperm_SI_Woolf2021!$E$9:$E$93)+63.1579*EXP(-0.19*AJ$58))/(Fperm_SI_Woolf2021!$E$9:$E$93-AJ$58))*(AJ$58-Fperm_SI_Woolf2021!$E$9:$E$93)/10))) + Fperm_SI_Woolf2021!$H$9:$H$93*EXP(-Fperm_SI_Woolf2021!$K$9:$K$93*$C156*IF(AJ$58=Fperm_SI_Woolf2021!$E$9:$E$93,1,EXP(LN((1.1*(Fperm_SI_Woolf2021!$E$9:$E$93-AJ$58)-63.1579*EXP(-0.19*Fperm_SI_Woolf2021!$E$9:$E$93)+63.1579*EXP(-0.19*AJ$58))/(Fperm_SI_Woolf2021!$E$9:$E$93-AJ$58))*(AJ$58-Fperm_SI_Woolf2021!$E$9:$E$93)/10))),Fperm_SI_Woolf2021!$D$9:$D$93)*AJ$57+INTERCEPT(Fperm_SI_Woolf2021!$F$9:$F$93*EXP(-Fperm_SI_Woolf2021!$I$9:$I$93*$C156*IF(AJ$58=Fperm_SI_Woolf2021!$E$9:$E$93,1,EXP(LN((1.1*(Fperm_SI_Woolf2021!$E$9:$E$93-AJ$58)-63.1579*EXP(-0.19*Fperm_SI_Woolf2021!$E$9:$E$93)+63.1579*EXP(-0.19*AJ$58))/(Fperm_SI_Woolf2021!$E$9:$E$93-AJ$58))*(AJ$58-Fperm_SI_Woolf2021!$E$9:$E$93)/10))) + Fperm_SI_Woolf2021!$G$9:$G$93*EXP(-Fperm_SI_Woolf2021!$J$9:$J$93*$C156*IF(AJ$58=Fperm_SI_Woolf2021!$E$9:$E$93,1,EXP(LN((1.1*(Fperm_SI_Woolf2021!$E$9:$E$93-AJ$58)-63.1579*EXP(-0.19*Fperm_SI_Woolf2021!$E$9:$E$93)+63.1579*EXP(-0.19*AJ$58))/(Fperm_SI_Woolf2021!$E$9:$E$93-AJ$58))*(AJ$58-Fperm_SI_Woolf2021!$E$9:$E$93)/10))) + Fperm_SI_Woolf2021!$H$9:$H$93*EXP(-Fperm_SI_Woolf2021!$K$9:$K$93*$C156*IF(AJ$58=Fperm_SI_Woolf2021!$E$9:$E$93,1,EXP(LN((1.1*(Fperm_SI_Woolf2021!$E$9:$E$93-AJ$58)-63.1579*EXP(-0.19*Fperm_SI_Woolf2021!$E$9:$E$93)+63.1579*EXP(-0.19*AJ$58))/(Fperm_SI_Woolf2021!$E$9:$E$93-AJ$58))*(AJ$58-Fperm_SI_Woolf2021!$E$9:$E$93)/10))),Fperm_SI_Woolf2021!$D$9:$D$93))</f>
        <v>0.27332113514415213</v>
      </c>
      <c r="AK156" s="51" cm="1">
        <f t="array" ref="AK156">MIN(1,SLOPE(Fperm_SI_Woolf2021!$F$9:$F$93*EXP(-Fperm_SI_Woolf2021!$I$9:$I$93*$C156*IF(AK$58=Fperm_SI_Woolf2021!$E$9:$E$93,1,EXP(LN((1.1*(Fperm_SI_Woolf2021!$E$9:$E$93-AK$58)-63.1579*EXP(-0.19*Fperm_SI_Woolf2021!$E$9:$E$93)+63.1579*EXP(-0.19*AK$58))/(Fperm_SI_Woolf2021!$E$9:$E$93-AK$58))*(AK$58-Fperm_SI_Woolf2021!$E$9:$E$93)/10))) + Fperm_SI_Woolf2021!$G$9:$G$93*EXP(-Fperm_SI_Woolf2021!$J$9:$J$93*$C156*IF(AK$58=Fperm_SI_Woolf2021!$E$9:$E$93,1,EXP(LN((1.1*(Fperm_SI_Woolf2021!$E$9:$E$93-AK$58)-63.1579*EXP(-0.19*Fperm_SI_Woolf2021!$E$9:$E$93)+63.1579*EXP(-0.19*AK$58))/(Fperm_SI_Woolf2021!$E$9:$E$93-AK$58))*(AK$58-Fperm_SI_Woolf2021!$E$9:$E$93)/10))) + Fperm_SI_Woolf2021!$H$9:$H$93*EXP(-Fperm_SI_Woolf2021!$K$9:$K$93*$C156*IF(AK$58=Fperm_SI_Woolf2021!$E$9:$E$93,1,EXP(LN((1.1*(Fperm_SI_Woolf2021!$E$9:$E$93-AK$58)-63.1579*EXP(-0.19*Fperm_SI_Woolf2021!$E$9:$E$93)+63.1579*EXP(-0.19*AK$58))/(Fperm_SI_Woolf2021!$E$9:$E$93-AK$58))*(AK$58-Fperm_SI_Woolf2021!$E$9:$E$93)/10))),Fperm_SI_Woolf2021!$D$9:$D$93)*AK$57+INTERCEPT(Fperm_SI_Woolf2021!$F$9:$F$93*EXP(-Fperm_SI_Woolf2021!$I$9:$I$93*$C156*IF(AK$58=Fperm_SI_Woolf2021!$E$9:$E$93,1,EXP(LN((1.1*(Fperm_SI_Woolf2021!$E$9:$E$93-AK$58)-63.1579*EXP(-0.19*Fperm_SI_Woolf2021!$E$9:$E$93)+63.1579*EXP(-0.19*AK$58))/(Fperm_SI_Woolf2021!$E$9:$E$93-AK$58))*(AK$58-Fperm_SI_Woolf2021!$E$9:$E$93)/10))) + Fperm_SI_Woolf2021!$G$9:$G$93*EXP(-Fperm_SI_Woolf2021!$J$9:$J$93*$C156*IF(AK$58=Fperm_SI_Woolf2021!$E$9:$E$93,1,EXP(LN((1.1*(Fperm_SI_Woolf2021!$E$9:$E$93-AK$58)-63.1579*EXP(-0.19*Fperm_SI_Woolf2021!$E$9:$E$93)+63.1579*EXP(-0.19*AK$58))/(Fperm_SI_Woolf2021!$E$9:$E$93-AK$58))*(AK$58-Fperm_SI_Woolf2021!$E$9:$E$93)/10))) + Fperm_SI_Woolf2021!$H$9:$H$93*EXP(-Fperm_SI_Woolf2021!$K$9:$K$93*$C156*IF(AK$58=Fperm_SI_Woolf2021!$E$9:$E$93,1,EXP(LN((1.1*(Fperm_SI_Woolf2021!$E$9:$E$93-AK$58)-63.1579*EXP(-0.19*Fperm_SI_Woolf2021!$E$9:$E$93)+63.1579*EXP(-0.19*AK$58))/(Fperm_SI_Woolf2021!$E$9:$E$93-AK$58))*(AK$58-Fperm_SI_Woolf2021!$E$9:$E$93)/10))),Fperm_SI_Woolf2021!$D$9:$D$93))</f>
        <v>0.25897361571790545</v>
      </c>
      <c r="AL156" s="51" cm="1">
        <f t="array" ref="AL156">MIN(1,SLOPE(Fperm_SI_Woolf2021!$F$9:$F$93*EXP(-Fperm_SI_Woolf2021!$I$9:$I$93*$C156*IF(AL$58=Fperm_SI_Woolf2021!$E$9:$E$93,1,EXP(LN((1.1*(Fperm_SI_Woolf2021!$E$9:$E$93-AL$58)-63.1579*EXP(-0.19*Fperm_SI_Woolf2021!$E$9:$E$93)+63.1579*EXP(-0.19*AL$58))/(Fperm_SI_Woolf2021!$E$9:$E$93-AL$58))*(AL$58-Fperm_SI_Woolf2021!$E$9:$E$93)/10))) + Fperm_SI_Woolf2021!$G$9:$G$93*EXP(-Fperm_SI_Woolf2021!$J$9:$J$93*$C156*IF(AL$58=Fperm_SI_Woolf2021!$E$9:$E$93,1,EXP(LN((1.1*(Fperm_SI_Woolf2021!$E$9:$E$93-AL$58)-63.1579*EXP(-0.19*Fperm_SI_Woolf2021!$E$9:$E$93)+63.1579*EXP(-0.19*AL$58))/(Fperm_SI_Woolf2021!$E$9:$E$93-AL$58))*(AL$58-Fperm_SI_Woolf2021!$E$9:$E$93)/10))) + Fperm_SI_Woolf2021!$H$9:$H$93*EXP(-Fperm_SI_Woolf2021!$K$9:$K$93*$C156*IF(AL$58=Fperm_SI_Woolf2021!$E$9:$E$93,1,EXP(LN((1.1*(Fperm_SI_Woolf2021!$E$9:$E$93-AL$58)-63.1579*EXP(-0.19*Fperm_SI_Woolf2021!$E$9:$E$93)+63.1579*EXP(-0.19*AL$58))/(Fperm_SI_Woolf2021!$E$9:$E$93-AL$58))*(AL$58-Fperm_SI_Woolf2021!$E$9:$E$93)/10))),Fperm_SI_Woolf2021!$D$9:$D$93)*AL$57+INTERCEPT(Fperm_SI_Woolf2021!$F$9:$F$93*EXP(-Fperm_SI_Woolf2021!$I$9:$I$93*$C156*IF(AL$58=Fperm_SI_Woolf2021!$E$9:$E$93,1,EXP(LN((1.1*(Fperm_SI_Woolf2021!$E$9:$E$93-AL$58)-63.1579*EXP(-0.19*Fperm_SI_Woolf2021!$E$9:$E$93)+63.1579*EXP(-0.19*AL$58))/(Fperm_SI_Woolf2021!$E$9:$E$93-AL$58))*(AL$58-Fperm_SI_Woolf2021!$E$9:$E$93)/10))) + Fperm_SI_Woolf2021!$G$9:$G$93*EXP(-Fperm_SI_Woolf2021!$J$9:$J$93*$C156*IF(AL$58=Fperm_SI_Woolf2021!$E$9:$E$93,1,EXP(LN((1.1*(Fperm_SI_Woolf2021!$E$9:$E$93-AL$58)-63.1579*EXP(-0.19*Fperm_SI_Woolf2021!$E$9:$E$93)+63.1579*EXP(-0.19*AL$58))/(Fperm_SI_Woolf2021!$E$9:$E$93-AL$58))*(AL$58-Fperm_SI_Woolf2021!$E$9:$E$93)/10))) + Fperm_SI_Woolf2021!$H$9:$H$93*EXP(-Fperm_SI_Woolf2021!$K$9:$K$93*$C156*IF(AL$58=Fperm_SI_Woolf2021!$E$9:$E$93,1,EXP(LN((1.1*(Fperm_SI_Woolf2021!$E$9:$E$93-AL$58)-63.1579*EXP(-0.19*Fperm_SI_Woolf2021!$E$9:$E$93)+63.1579*EXP(-0.19*AL$58))/(Fperm_SI_Woolf2021!$E$9:$E$93-AL$58))*(AL$58-Fperm_SI_Woolf2021!$E$9:$E$93)/10))),Fperm_SI_Woolf2021!$D$9:$D$93))</f>
        <v>0.24462609629165877</v>
      </c>
      <c r="AM156" s="51" cm="1">
        <f t="array" ref="AM156">MIN(1,SLOPE(Fperm_SI_Woolf2021!$F$9:$F$93*EXP(-Fperm_SI_Woolf2021!$I$9:$I$93*$C156*IF(AM$58=Fperm_SI_Woolf2021!$E$9:$E$93,1,EXP(LN((1.1*(Fperm_SI_Woolf2021!$E$9:$E$93-AM$58)-63.1579*EXP(-0.19*Fperm_SI_Woolf2021!$E$9:$E$93)+63.1579*EXP(-0.19*AM$58))/(Fperm_SI_Woolf2021!$E$9:$E$93-AM$58))*(AM$58-Fperm_SI_Woolf2021!$E$9:$E$93)/10))) + Fperm_SI_Woolf2021!$G$9:$G$93*EXP(-Fperm_SI_Woolf2021!$J$9:$J$93*$C156*IF(AM$58=Fperm_SI_Woolf2021!$E$9:$E$93,1,EXP(LN((1.1*(Fperm_SI_Woolf2021!$E$9:$E$93-AM$58)-63.1579*EXP(-0.19*Fperm_SI_Woolf2021!$E$9:$E$93)+63.1579*EXP(-0.19*AM$58))/(Fperm_SI_Woolf2021!$E$9:$E$93-AM$58))*(AM$58-Fperm_SI_Woolf2021!$E$9:$E$93)/10))) + Fperm_SI_Woolf2021!$H$9:$H$93*EXP(-Fperm_SI_Woolf2021!$K$9:$K$93*$C156*IF(AM$58=Fperm_SI_Woolf2021!$E$9:$E$93,1,EXP(LN((1.1*(Fperm_SI_Woolf2021!$E$9:$E$93-AM$58)-63.1579*EXP(-0.19*Fperm_SI_Woolf2021!$E$9:$E$93)+63.1579*EXP(-0.19*AM$58))/(Fperm_SI_Woolf2021!$E$9:$E$93-AM$58))*(AM$58-Fperm_SI_Woolf2021!$E$9:$E$93)/10))),Fperm_SI_Woolf2021!$D$9:$D$93)*AM$57+INTERCEPT(Fperm_SI_Woolf2021!$F$9:$F$93*EXP(-Fperm_SI_Woolf2021!$I$9:$I$93*$C156*IF(AM$58=Fperm_SI_Woolf2021!$E$9:$E$93,1,EXP(LN((1.1*(Fperm_SI_Woolf2021!$E$9:$E$93-AM$58)-63.1579*EXP(-0.19*Fperm_SI_Woolf2021!$E$9:$E$93)+63.1579*EXP(-0.19*AM$58))/(Fperm_SI_Woolf2021!$E$9:$E$93-AM$58))*(AM$58-Fperm_SI_Woolf2021!$E$9:$E$93)/10))) + Fperm_SI_Woolf2021!$G$9:$G$93*EXP(-Fperm_SI_Woolf2021!$J$9:$J$93*$C156*IF(AM$58=Fperm_SI_Woolf2021!$E$9:$E$93,1,EXP(LN((1.1*(Fperm_SI_Woolf2021!$E$9:$E$93-AM$58)-63.1579*EXP(-0.19*Fperm_SI_Woolf2021!$E$9:$E$93)+63.1579*EXP(-0.19*AM$58))/(Fperm_SI_Woolf2021!$E$9:$E$93-AM$58))*(AM$58-Fperm_SI_Woolf2021!$E$9:$E$93)/10))) + Fperm_SI_Woolf2021!$H$9:$H$93*EXP(-Fperm_SI_Woolf2021!$K$9:$K$93*$C156*IF(AM$58=Fperm_SI_Woolf2021!$E$9:$E$93,1,EXP(LN((1.1*(Fperm_SI_Woolf2021!$E$9:$E$93-AM$58)-63.1579*EXP(-0.19*Fperm_SI_Woolf2021!$E$9:$E$93)+63.1579*EXP(-0.19*AM$58))/(Fperm_SI_Woolf2021!$E$9:$E$93-AM$58))*(AM$58-Fperm_SI_Woolf2021!$E$9:$E$93)/10))),Fperm_SI_Woolf2021!$D$9:$D$93))</f>
        <v>0.23027857686541209</v>
      </c>
      <c r="AN156" s="51" cm="1">
        <f t="array" ref="AN156">MIN(1,SLOPE(Fperm_SI_Woolf2021!$F$9:$F$93*EXP(-Fperm_SI_Woolf2021!$I$9:$I$93*$C156*IF(AN$58=Fperm_SI_Woolf2021!$E$9:$E$93,1,EXP(LN((1.1*(Fperm_SI_Woolf2021!$E$9:$E$93-AN$58)-63.1579*EXP(-0.19*Fperm_SI_Woolf2021!$E$9:$E$93)+63.1579*EXP(-0.19*AN$58))/(Fperm_SI_Woolf2021!$E$9:$E$93-AN$58))*(AN$58-Fperm_SI_Woolf2021!$E$9:$E$93)/10))) + Fperm_SI_Woolf2021!$G$9:$G$93*EXP(-Fperm_SI_Woolf2021!$J$9:$J$93*$C156*IF(AN$58=Fperm_SI_Woolf2021!$E$9:$E$93,1,EXP(LN((1.1*(Fperm_SI_Woolf2021!$E$9:$E$93-AN$58)-63.1579*EXP(-0.19*Fperm_SI_Woolf2021!$E$9:$E$93)+63.1579*EXP(-0.19*AN$58))/(Fperm_SI_Woolf2021!$E$9:$E$93-AN$58))*(AN$58-Fperm_SI_Woolf2021!$E$9:$E$93)/10))) + Fperm_SI_Woolf2021!$H$9:$H$93*EXP(-Fperm_SI_Woolf2021!$K$9:$K$93*$C156*IF(AN$58=Fperm_SI_Woolf2021!$E$9:$E$93,1,EXP(LN((1.1*(Fperm_SI_Woolf2021!$E$9:$E$93-AN$58)-63.1579*EXP(-0.19*Fperm_SI_Woolf2021!$E$9:$E$93)+63.1579*EXP(-0.19*AN$58))/(Fperm_SI_Woolf2021!$E$9:$E$93-AN$58))*(AN$58-Fperm_SI_Woolf2021!$E$9:$E$93)/10))),Fperm_SI_Woolf2021!$D$9:$D$93)*AN$57+INTERCEPT(Fperm_SI_Woolf2021!$F$9:$F$93*EXP(-Fperm_SI_Woolf2021!$I$9:$I$93*$C156*IF(AN$58=Fperm_SI_Woolf2021!$E$9:$E$93,1,EXP(LN((1.1*(Fperm_SI_Woolf2021!$E$9:$E$93-AN$58)-63.1579*EXP(-0.19*Fperm_SI_Woolf2021!$E$9:$E$93)+63.1579*EXP(-0.19*AN$58))/(Fperm_SI_Woolf2021!$E$9:$E$93-AN$58))*(AN$58-Fperm_SI_Woolf2021!$E$9:$E$93)/10))) + Fperm_SI_Woolf2021!$G$9:$G$93*EXP(-Fperm_SI_Woolf2021!$J$9:$J$93*$C156*IF(AN$58=Fperm_SI_Woolf2021!$E$9:$E$93,1,EXP(LN((1.1*(Fperm_SI_Woolf2021!$E$9:$E$93-AN$58)-63.1579*EXP(-0.19*Fperm_SI_Woolf2021!$E$9:$E$93)+63.1579*EXP(-0.19*AN$58))/(Fperm_SI_Woolf2021!$E$9:$E$93-AN$58))*(AN$58-Fperm_SI_Woolf2021!$E$9:$E$93)/10))) + Fperm_SI_Woolf2021!$H$9:$H$93*EXP(-Fperm_SI_Woolf2021!$K$9:$K$93*$C156*IF(AN$58=Fperm_SI_Woolf2021!$E$9:$E$93,1,EXP(LN((1.1*(Fperm_SI_Woolf2021!$E$9:$E$93-AN$58)-63.1579*EXP(-0.19*Fperm_SI_Woolf2021!$E$9:$E$93)+63.1579*EXP(-0.19*AN$58))/(Fperm_SI_Woolf2021!$E$9:$E$93-AN$58))*(AN$58-Fperm_SI_Woolf2021!$E$9:$E$93)/10))),Fperm_SI_Woolf2021!$D$9:$D$93))</f>
        <v>0.21593105743916541</v>
      </c>
      <c r="AO156" s="51" cm="1">
        <f t="array" ref="AO156">MIN(1,SLOPE(Fperm_SI_Woolf2021!$F$9:$F$93*EXP(-Fperm_SI_Woolf2021!$I$9:$I$93*$C156*IF(AO$58=Fperm_SI_Woolf2021!$E$9:$E$93,1,EXP(LN((1.1*(Fperm_SI_Woolf2021!$E$9:$E$93-AO$58)-63.1579*EXP(-0.19*Fperm_SI_Woolf2021!$E$9:$E$93)+63.1579*EXP(-0.19*AO$58))/(Fperm_SI_Woolf2021!$E$9:$E$93-AO$58))*(AO$58-Fperm_SI_Woolf2021!$E$9:$E$93)/10))) + Fperm_SI_Woolf2021!$G$9:$G$93*EXP(-Fperm_SI_Woolf2021!$J$9:$J$93*$C156*IF(AO$58=Fperm_SI_Woolf2021!$E$9:$E$93,1,EXP(LN((1.1*(Fperm_SI_Woolf2021!$E$9:$E$93-AO$58)-63.1579*EXP(-0.19*Fperm_SI_Woolf2021!$E$9:$E$93)+63.1579*EXP(-0.19*AO$58))/(Fperm_SI_Woolf2021!$E$9:$E$93-AO$58))*(AO$58-Fperm_SI_Woolf2021!$E$9:$E$93)/10))) + Fperm_SI_Woolf2021!$H$9:$H$93*EXP(-Fperm_SI_Woolf2021!$K$9:$K$93*$C156*IF(AO$58=Fperm_SI_Woolf2021!$E$9:$E$93,1,EXP(LN((1.1*(Fperm_SI_Woolf2021!$E$9:$E$93-AO$58)-63.1579*EXP(-0.19*Fperm_SI_Woolf2021!$E$9:$E$93)+63.1579*EXP(-0.19*AO$58))/(Fperm_SI_Woolf2021!$E$9:$E$93-AO$58))*(AO$58-Fperm_SI_Woolf2021!$E$9:$E$93)/10))),Fperm_SI_Woolf2021!$D$9:$D$93)*AO$57+INTERCEPT(Fperm_SI_Woolf2021!$F$9:$F$93*EXP(-Fperm_SI_Woolf2021!$I$9:$I$93*$C156*IF(AO$58=Fperm_SI_Woolf2021!$E$9:$E$93,1,EXP(LN((1.1*(Fperm_SI_Woolf2021!$E$9:$E$93-AO$58)-63.1579*EXP(-0.19*Fperm_SI_Woolf2021!$E$9:$E$93)+63.1579*EXP(-0.19*AO$58))/(Fperm_SI_Woolf2021!$E$9:$E$93-AO$58))*(AO$58-Fperm_SI_Woolf2021!$E$9:$E$93)/10))) + Fperm_SI_Woolf2021!$G$9:$G$93*EXP(-Fperm_SI_Woolf2021!$J$9:$J$93*$C156*IF(AO$58=Fperm_SI_Woolf2021!$E$9:$E$93,1,EXP(LN((1.1*(Fperm_SI_Woolf2021!$E$9:$E$93-AO$58)-63.1579*EXP(-0.19*Fperm_SI_Woolf2021!$E$9:$E$93)+63.1579*EXP(-0.19*AO$58))/(Fperm_SI_Woolf2021!$E$9:$E$93-AO$58))*(AO$58-Fperm_SI_Woolf2021!$E$9:$E$93)/10))) + Fperm_SI_Woolf2021!$H$9:$H$93*EXP(-Fperm_SI_Woolf2021!$K$9:$K$93*$C156*IF(AO$58=Fperm_SI_Woolf2021!$E$9:$E$93,1,EXP(LN((1.1*(Fperm_SI_Woolf2021!$E$9:$E$93-AO$58)-63.1579*EXP(-0.19*Fperm_SI_Woolf2021!$E$9:$E$93)+63.1579*EXP(-0.19*AO$58))/(Fperm_SI_Woolf2021!$E$9:$E$93-AO$58))*(AO$58-Fperm_SI_Woolf2021!$E$9:$E$93)/10))),Fperm_SI_Woolf2021!$D$9:$D$93))</f>
        <v>0.20158353801291873</v>
      </c>
      <c r="AP156" s="51" cm="1">
        <f t="array" ref="AP156">MIN(1,SLOPE(Fperm_SI_Woolf2021!$F$9:$F$93*EXP(-Fperm_SI_Woolf2021!$I$9:$I$93*$C156*IF(AP$58=Fperm_SI_Woolf2021!$E$9:$E$93,1,EXP(LN((1.1*(Fperm_SI_Woolf2021!$E$9:$E$93-AP$58)-63.1579*EXP(-0.19*Fperm_SI_Woolf2021!$E$9:$E$93)+63.1579*EXP(-0.19*AP$58))/(Fperm_SI_Woolf2021!$E$9:$E$93-AP$58))*(AP$58-Fperm_SI_Woolf2021!$E$9:$E$93)/10))) + Fperm_SI_Woolf2021!$G$9:$G$93*EXP(-Fperm_SI_Woolf2021!$J$9:$J$93*$C156*IF(AP$58=Fperm_SI_Woolf2021!$E$9:$E$93,1,EXP(LN((1.1*(Fperm_SI_Woolf2021!$E$9:$E$93-AP$58)-63.1579*EXP(-0.19*Fperm_SI_Woolf2021!$E$9:$E$93)+63.1579*EXP(-0.19*AP$58))/(Fperm_SI_Woolf2021!$E$9:$E$93-AP$58))*(AP$58-Fperm_SI_Woolf2021!$E$9:$E$93)/10))) + Fperm_SI_Woolf2021!$H$9:$H$93*EXP(-Fperm_SI_Woolf2021!$K$9:$K$93*$C156*IF(AP$58=Fperm_SI_Woolf2021!$E$9:$E$93,1,EXP(LN((1.1*(Fperm_SI_Woolf2021!$E$9:$E$93-AP$58)-63.1579*EXP(-0.19*Fperm_SI_Woolf2021!$E$9:$E$93)+63.1579*EXP(-0.19*AP$58))/(Fperm_SI_Woolf2021!$E$9:$E$93-AP$58))*(AP$58-Fperm_SI_Woolf2021!$E$9:$E$93)/10))),Fperm_SI_Woolf2021!$D$9:$D$93)*AP$57+INTERCEPT(Fperm_SI_Woolf2021!$F$9:$F$93*EXP(-Fperm_SI_Woolf2021!$I$9:$I$93*$C156*IF(AP$58=Fperm_SI_Woolf2021!$E$9:$E$93,1,EXP(LN((1.1*(Fperm_SI_Woolf2021!$E$9:$E$93-AP$58)-63.1579*EXP(-0.19*Fperm_SI_Woolf2021!$E$9:$E$93)+63.1579*EXP(-0.19*AP$58))/(Fperm_SI_Woolf2021!$E$9:$E$93-AP$58))*(AP$58-Fperm_SI_Woolf2021!$E$9:$E$93)/10))) + Fperm_SI_Woolf2021!$G$9:$G$93*EXP(-Fperm_SI_Woolf2021!$J$9:$J$93*$C156*IF(AP$58=Fperm_SI_Woolf2021!$E$9:$E$93,1,EXP(LN((1.1*(Fperm_SI_Woolf2021!$E$9:$E$93-AP$58)-63.1579*EXP(-0.19*Fperm_SI_Woolf2021!$E$9:$E$93)+63.1579*EXP(-0.19*AP$58))/(Fperm_SI_Woolf2021!$E$9:$E$93-AP$58))*(AP$58-Fperm_SI_Woolf2021!$E$9:$E$93)/10))) + Fperm_SI_Woolf2021!$H$9:$H$93*EXP(-Fperm_SI_Woolf2021!$K$9:$K$93*$C156*IF(AP$58=Fperm_SI_Woolf2021!$E$9:$E$93,1,EXP(LN((1.1*(Fperm_SI_Woolf2021!$E$9:$E$93-AP$58)-63.1579*EXP(-0.19*Fperm_SI_Woolf2021!$E$9:$E$93)+63.1579*EXP(-0.19*AP$58))/(Fperm_SI_Woolf2021!$E$9:$E$93-AP$58))*(AP$58-Fperm_SI_Woolf2021!$E$9:$E$93)/10))),Fperm_SI_Woolf2021!$D$9:$D$93))</f>
        <v>0.18723601858667205</v>
      </c>
      <c r="AQ156" s="51" cm="1">
        <f t="array" ref="AQ156">MIN(1,SLOPE(Fperm_SI_Woolf2021!$F$9:$F$93*EXP(-Fperm_SI_Woolf2021!$I$9:$I$93*$C156*IF(AQ$58=Fperm_SI_Woolf2021!$E$9:$E$93,1,EXP(LN((1.1*(Fperm_SI_Woolf2021!$E$9:$E$93-AQ$58)-63.1579*EXP(-0.19*Fperm_SI_Woolf2021!$E$9:$E$93)+63.1579*EXP(-0.19*AQ$58))/(Fperm_SI_Woolf2021!$E$9:$E$93-AQ$58))*(AQ$58-Fperm_SI_Woolf2021!$E$9:$E$93)/10))) + Fperm_SI_Woolf2021!$G$9:$G$93*EXP(-Fperm_SI_Woolf2021!$J$9:$J$93*$C156*IF(AQ$58=Fperm_SI_Woolf2021!$E$9:$E$93,1,EXP(LN((1.1*(Fperm_SI_Woolf2021!$E$9:$E$93-AQ$58)-63.1579*EXP(-0.19*Fperm_SI_Woolf2021!$E$9:$E$93)+63.1579*EXP(-0.19*AQ$58))/(Fperm_SI_Woolf2021!$E$9:$E$93-AQ$58))*(AQ$58-Fperm_SI_Woolf2021!$E$9:$E$93)/10))) + Fperm_SI_Woolf2021!$H$9:$H$93*EXP(-Fperm_SI_Woolf2021!$K$9:$K$93*$C156*IF(AQ$58=Fperm_SI_Woolf2021!$E$9:$E$93,1,EXP(LN((1.1*(Fperm_SI_Woolf2021!$E$9:$E$93-AQ$58)-63.1579*EXP(-0.19*Fperm_SI_Woolf2021!$E$9:$E$93)+63.1579*EXP(-0.19*AQ$58))/(Fperm_SI_Woolf2021!$E$9:$E$93-AQ$58))*(AQ$58-Fperm_SI_Woolf2021!$E$9:$E$93)/10))),Fperm_SI_Woolf2021!$D$9:$D$93)*AQ$57+INTERCEPT(Fperm_SI_Woolf2021!$F$9:$F$93*EXP(-Fperm_SI_Woolf2021!$I$9:$I$93*$C156*IF(AQ$58=Fperm_SI_Woolf2021!$E$9:$E$93,1,EXP(LN((1.1*(Fperm_SI_Woolf2021!$E$9:$E$93-AQ$58)-63.1579*EXP(-0.19*Fperm_SI_Woolf2021!$E$9:$E$93)+63.1579*EXP(-0.19*AQ$58))/(Fperm_SI_Woolf2021!$E$9:$E$93-AQ$58))*(AQ$58-Fperm_SI_Woolf2021!$E$9:$E$93)/10))) + Fperm_SI_Woolf2021!$G$9:$G$93*EXP(-Fperm_SI_Woolf2021!$J$9:$J$93*$C156*IF(AQ$58=Fperm_SI_Woolf2021!$E$9:$E$93,1,EXP(LN((1.1*(Fperm_SI_Woolf2021!$E$9:$E$93-AQ$58)-63.1579*EXP(-0.19*Fperm_SI_Woolf2021!$E$9:$E$93)+63.1579*EXP(-0.19*AQ$58))/(Fperm_SI_Woolf2021!$E$9:$E$93-AQ$58))*(AQ$58-Fperm_SI_Woolf2021!$E$9:$E$93)/10))) + Fperm_SI_Woolf2021!$H$9:$H$93*EXP(-Fperm_SI_Woolf2021!$K$9:$K$93*$C156*IF(AQ$58=Fperm_SI_Woolf2021!$E$9:$E$93,1,EXP(LN((1.1*(Fperm_SI_Woolf2021!$E$9:$E$93-AQ$58)-63.1579*EXP(-0.19*Fperm_SI_Woolf2021!$E$9:$E$93)+63.1579*EXP(-0.19*AQ$58))/(Fperm_SI_Woolf2021!$E$9:$E$93-AQ$58))*(AQ$58-Fperm_SI_Woolf2021!$E$9:$E$93)/10))),Fperm_SI_Woolf2021!$D$9:$D$93))</f>
        <v>0.17288849916042537</v>
      </c>
      <c r="AR156" s="51" cm="1">
        <f t="array" ref="AR156">MIN(1,SLOPE(Fperm_SI_Woolf2021!$F$9:$F$93*EXP(-Fperm_SI_Woolf2021!$I$9:$I$93*$C156*IF(AR$58=Fperm_SI_Woolf2021!$E$9:$E$93,1,EXP(LN((1.1*(Fperm_SI_Woolf2021!$E$9:$E$93-AR$58)-63.1579*EXP(-0.19*Fperm_SI_Woolf2021!$E$9:$E$93)+63.1579*EXP(-0.19*AR$58))/(Fperm_SI_Woolf2021!$E$9:$E$93-AR$58))*(AR$58-Fperm_SI_Woolf2021!$E$9:$E$93)/10))) + Fperm_SI_Woolf2021!$G$9:$G$93*EXP(-Fperm_SI_Woolf2021!$J$9:$J$93*$C156*IF(AR$58=Fperm_SI_Woolf2021!$E$9:$E$93,1,EXP(LN((1.1*(Fperm_SI_Woolf2021!$E$9:$E$93-AR$58)-63.1579*EXP(-0.19*Fperm_SI_Woolf2021!$E$9:$E$93)+63.1579*EXP(-0.19*AR$58))/(Fperm_SI_Woolf2021!$E$9:$E$93-AR$58))*(AR$58-Fperm_SI_Woolf2021!$E$9:$E$93)/10))) + Fperm_SI_Woolf2021!$H$9:$H$93*EXP(-Fperm_SI_Woolf2021!$K$9:$K$93*$C156*IF(AR$58=Fperm_SI_Woolf2021!$E$9:$E$93,1,EXP(LN((1.1*(Fperm_SI_Woolf2021!$E$9:$E$93-AR$58)-63.1579*EXP(-0.19*Fperm_SI_Woolf2021!$E$9:$E$93)+63.1579*EXP(-0.19*AR$58))/(Fperm_SI_Woolf2021!$E$9:$E$93-AR$58))*(AR$58-Fperm_SI_Woolf2021!$E$9:$E$93)/10))),Fperm_SI_Woolf2021!$D$9:$D$93)*AR$57+INTERCEPT(Fperm_SI_Woolf2021!$F$9:$F$93*EXP(-Fperm_SI_Woolf2021!$I$9:$I$93*$C156*IF(AR$58=Fperm_SI_Woolf2021!$E$9:$E$93,1,EXP(LN((1.1*(Fperm_SI_Woolf2021!$E$9:$E$93-AR$58)-63.1579*EXP(-0.19*Fperm_SI_Woolf2021!$E$9:$E$93)+63.1579*EXP(-0.19*AR$58))/(Fperm_SI_Woolf2021!$E$9:$E$93-AR$58))*(AR$58-Fperm_SI_Woolf2021!$E$9:$E$93)/10))) + Fperm_SI_Woolf2021!$G$9:$G$93*EXP(-Fperm_SI_Woolf2021!$J$9:$J$93*$C156*IF(AR$58=Fperm_SI_Woolf2021!$E$9:$E$93,1,EXP(LN((1.1*(Fperm_SI_Woolf2021!$E$9:$E$93-AR$58)-63.1579*EXP(-0.19*Fperm_SI_Woolf2021!$E$9:$E$93)+63.1579*EXP(-0.19*AR$58))/(Fperm_SI_Woolf2021!$E$9:$E$93-AR$58))*(AR$58-Fperm_SI_Woolf2021!$E$9:$E$93)/10))) + Fperm_SI_Woolf2021!$H$9:$H$93*EXP(-Fperm_SI_Woolf2021!$K$9:$K$93*$C156*IF(AR$58=Fperm_SI_Woolf2021!$E$9:$E$93,1,EXP(LN((1.1*(Fperm_SI_Woolf2021!$E$9:$E$93-AR$58)-63.1579*EXP(-0.19*Fperm_SI_Woolf2021!$E$9:$E$93)+63.1579*EXP(-0.19*AR$58))/(Fperm_SI_Woolf2021!$E$9:$E$93-AR$58))*(AR$58-Fperm_SI_Woolf2021!$E$9:$E$93)/10))),Fperm_SI_Woolf2021!$D$9:$D$93))</f>
        <v>0.15854097973417866</v>
      </c>
      <c r="AS156" s="51" cm="1">
        <f t="array" ref="AS156">MIN(1,SLOPE(Fperm_SI_Woolf2021!$F$9:$F$93*EXP(-Fperm_SI_Woolf2021!$I$9:$I$93*$C156*IF(AS$58=Fperm_SI_Woolf2021!$E$9:$E$93,1,EXP(LN((1.1*(Fperm_SI_Woolf2021!$E$9:$E$93-AS$58)-63.1579*EXP(-0.19*Fperm_SI_Woolf2021!$E$9:$E$93)+63.1579*EXP(-0.19*AS$58))/(Fperm_SI_Woolf2021!$E$9:$E$93-AS$58))*(AS$58-Fperm_SI_Woolf2021!$E$9:$E$93)/10))) + Fperm_SI_Woolf2021!$G$9:$G$93*EXP(-Fperm_SI_Woolf2021!$J$9:$J$93*$C156*IF(AS$58=Fperm_SI_Woolf2021!$E$9:$E$93,1,EXP(LN((1.1*(Fperm_SI_Woolf2021!$E$9:$E$93-AS$58)-63.1579*EXP(-0.19*Fperm_SI_Woolf2021!$E$9:$E$93)+63.1579*EXP(-0.19*AS$58))/(Fperm_SI_Woolf2021!$E$9:$E$93-AS$58))*(AS$58-Fperm_SI_Woolf2021!$E$9:$E$93)/10))) + Fperm_SI_Woolf2021!$H$9:$H$93*EXP(-Fperm_SI_Woolf2021!$K$9:$K$93*$C156*IF(AS$58=Fperm_SI_Woolf2021!$E$9:$E$93,1,EXP(LN((1.1*(Fperm_SI_Woolf2021!$E$9:$E$93-AS$58)-63.1579*EXP(-0.19*Fperm_SI_Woolf2021!$E$9:$E$93)+63.1579*EXP(-0.19*AS$58))/(Fperm_SI_Woolf2021!$E$9:$E$93-AS$58))*(AS$58-Fperm_SI_Woolf2021!$E$9:$E$93)/10))),Fperm_SI_Woolf2021!$D$9:$D$93)*AS$57+INTERCEPT(Fperm_SI_Woolf2021!$F$9:$F$93*EXP(-Fperm_SI_Woolf2021!$I$9:$I$93*$C156*IF(AS$58=Fperm_SI_Woolf2021!$E$9:$E$93,1,EXP(LN((1.1*(Fperm_SI_Woolf2021!$E$9:$E$93-AS$58)-63.1579*EXP(-0.19*Fperm_SI_Woolf2021!$E$9:$E$93)+63.1579*EXP(-0.19*AS$58))/(Fperm_SI_Woolf2021!$E$9:$E$93-AS$58))*(AS$58-Fperm_SI_Woolf2021!$E$9:$E$93)/10))) + Fperm_SI_Woolf2021!$G$9:$G$93*EXP(-Fperm_SI_Woolf2021!$J$9:$J$93*$C156*IF(AS$58=Fperm_SI_Woolf2021!$E$9:$E$93,1,EXP(LN((1.1*(Fperm_SI_Woolf2021!$E$9:$E$93-AS$58)-63.1579*EXP(-0.19*Fperm_SI_Woolf2021!$E$9:$E$93)+63.1579*EXP(-0.19*AS$58))/(Fperm_SI_Woolf2021!$E$9:$E$93-AS$58))*(AS$58-Fperm_SI_Woolf2021!$E$9:$E$93)/10))) + Fperm_SI_Woolf2021!$H$9:$H$93*EXP(-Fperm_SI_Woolf2021!$K$9:$K$93*$C156*IF(AS$58=Fperm_SI_Woolf2021!$E$9:$E$93,1,EXP(LN((1.1*(Fperm_SI_Woolf2021!$E$9:$E$93-AS$58)-63.1579*EXP(-0.19*Fperm_SI_Woolf2021!$E$9:$E$93)+63.1579*EXP(-0.19*AS$58))/(Fperm_SI_Woolf2021!$E$9:$E$93-AS$58))*(AS$58-Fperm_SI_Woolf2021!$E$9:$E$93)/10))),Fperm_SI_Woolf2021!$D$9:$D$93))</f>
        <v>0.14419346030793198</v>
      </c>
      <c r="AT156" s="51" cm="1">
        <f t="array" ref="AT156">MIN(1,SLOPE(Fperm_SI_Woolf2021!$F$9:$F$93*EXP(-Fperm_SI_Woolf2021!$I$9:$I$93*$C156*IF(AT$58=Fperm_SI_Woolf2021!$E$9:$E$93,1,EXP(LN((1.1*(Fperm_SI_Woolf2021!$E$9:$E$93-AT$58)-63.1579*EXP(-0.19*Fperm_SI_Woolf2021!$E$9:$E$93)+63.1579*EXP(-0.19*AT$58))/(Fperm_SI_Woolf2021!$E$9:$E$93-AT$58))*(AT$58-Fperm_SI_Woolf2021!$E$9:$E$93)/10))) + Fperm_SI_Woolf2021!$G$9:$G$93*EXP(-Fperm_SI_Woolf2021!$J$9:$J$93*$C156*IF(AT$58=Fperm_SI_Woolf2021!$E$9:$E$93,1,EXP(LN((1.1*(Fperm_SI_Woolf2021!$E$9:$E$93-AT$58)-63.1579*EXP(-0.19*Fperm_SI_Woolf2021!$E$9:$E$93)+63.1579*EXP(-0.19*AT$58))/(Fperm_SI_Woolf2021!$E$9:$E$93-AT$58))*(AT$58-Fperm_SI_Woolf2021!$E$9:$E$93)/10))) + Fperm_SI_Woolf2021!$H$9:$H$93*EXP(-Fperm_SI_Woolf2021!$K$9:$K$93*$C156*IF(AT$58=Fperm_SI_Woolf2021!$E$9:$E$93,1,EXP(LN((1.1*(Fperm_SI_Woolf2021!$E$9:$E$93-AT$58)-63.1579*EXP(-0.19*Fperm_SI_Woolf2021!$E$9:$E$93)+63.1579*EXP(-0.19*AT$58))/(Fperm_SI_Woolf2021!$E$9:$E$93-AT$58))*(AT$58-Fperm_SI_Woolf2021!$E$9:$E$93)/10))),Fperm_SI_Woolf2021!$D$9:$D$93)*AT$57+INTERCEPT(Fperm_SI_Woolf2021!$F$9:$F$93*EXP(-Fperm_SI_Woolf2021!$I$9:$I$93*$C156*IF(AT$58=Fperm_SI_Woolf2021!$E$9:$E$93,1,EXP(LN((1.1*(Fperm_SI_Woolf2021!$E$9:$E$93-AT$58)-63.1579*EXP(-0.19*Fperm_SI_Woolf2021!$E$9:$E$93)+63.1579*EXP(-0.19*AT$58))/(Fperm_SI_Woolf2021!$E$9:$E$93-AT$58))*(AT$58-Fperm_SI_Woolf2021!$E$9:$E$93)/10))) + Fperm_SI_Woolf2021!$G$9:$G$93*EXP(-Fperm_SI_Woolf2021!$J$9:$J$93*$C156*IF(AT$58=Fperm_SI_Woolf2021!$E$9:$E$93,1,EXP(LN((1.1*(Fperm_SI_Woolf2021!$E$9:$E$93-AT$58)-63.1579*EXP(-0.19*Fperm_SI_Woolf2021!$E$9:$E$93)+63.1579*EXP(-0.19*AT$58))/(Fperm_SI_Woolf2021!$E$9:$E$93-AT$58))*(AT$58-Fperm_SI_Woolf2021!$E$9:$E$93)/10))) + Fperm_SI_Woolf2021!$H$9:$H$93*EXP(-Fperm_SI_Woolf2021!$K$9:$K$93*$C156*IF(AT$58=Fperm_SI_Woolf2021!$E$9:$E$93,1,EXP(LN((1.1*(Fperm_SI_Woolf2021!$E$9:$E$93-AT$58)-63.1579*EXP(-0.19*Fperm_SI_Woolf2021!$E$9:$E$93)+63.1579*EXP(-0.19*AT$58))/(Fperm_SI_Woolf2021!$E$9:$E$93-AT$58))*(AT$58-Fperm_SI_Woolf2021!$E$9:$E$93)/10))),Fperm_SI_Woolf2021!$D$9:$D$93))</f>
        <v>0.12984594088168527</v>
      </c>
      <c r="AU156" s="51" cm="1">
        <f t="array" ref="AU156">MIN(1,SLOPE(Fperm_SI_Woolf2021!$F$9:$F$93*EXP(-Fperm_SI_Woolf2021!$I$9:$I$93*$C156*IF(AU$58=Fperm_SI_Woolf2021!$E$9:$E$93,1,EXP(LN((1.1*(Fperm_SI_Woolf2021!$E$9:$E$93-AU$58)-63.1579*EXP(-0.19*Fperm_SI_Woolf2021!$E$9:$E$93)+63.1579*EXP(-0.19*AU$58))/(Fperm_SI_Woolf2021!$E$9:$E$93-AU$58))*(AU$58-Fperm_SI_Woolf2021!$E$9:$E$93)/10))) + Fperm_SI_Woolf2021!$G$9:$G$93*EXP(-Fperm_SI_Woolf2021!$J$9:$J$93*$C156*IF(AU$58=Fperm_SI_Woolf2021!$E$9:$E$93,1,EXP(LN((1.1*(Fperm_SI_Woolf2021!$E$9:$E$93-AU$58)-63.1579*EXP(-0.19*Fperm_SI_Woolf2021!$E$9:$E$93)+63.1579*EXP(-0.19*AU$58))/(Fperm_SI_Woolf2021!$E$9:$E$93-AU$58))*(AU$58-Fperm_SI_Woolf2021!$E$9:$E$93)/10))) + Fperm_SI_Woolf2021!$H$9:$H$93*EXP(-Fperm_SI_Woolf2021!$K$9:$K$93*$C156*IF(AU$58=Fperm_SI_Woolf2021!$E$9:$E$93,1,EXP(LN((1.1*(Fperm_SI_Woolf2021!$E$9:$E$93-AU$58)-63.1579*EXP(-0.19*Fperm_SI_Woolf2021!$E$9:$E$93)+63.1579*EXP(-0.19*AU$58))/(Fperm_SI_Woolf2021!$E$9:$E$93-AU$58))*(AU$58-Fperm_SI_Woolf2021!$E$9:$E$93)/10))),Fperm_SI_Woolf2021!$D$9:$D$93)*AU$57+INTERCEPT(Fperm_SI_Woolf2021!$F$9:$F$93*EXP(-Fperm_SI_Woolf2021!$I$9:$I$93*$C156*IF(AU$58=Fperm_SI_Woolf2021!$E$9:$E$93,1,EXP(LN((1.1*(Fperm_SI_Woolf2021!$E$9:$E$93-AU$58)-63.1579*EXP(-0.19*Fperm_SI_Woolf2021!$E$9:$E$93)+63.1579*EXP(-0.19*AU$58))/(Fperm_SI_Woolf2021!$E$9:$E$93-AU$58))*(AU$58-Fperm_SI_Woolf2021!$E$9:$E$93)/10))) + Fperm_SI_Woolf2021!$G$9:$G$93*EXP(-Fperm_SI_Woolf2021!$J$9:$J$93*$C156*IF(AU$58=Fperm_SI_Woolf2021!$E$9:$E$93,1,EXP(LN((1.1*(Fperm_SI_Woolf2021!$E$9:$E$93-AU$58)-63.1579*EXP(-0.19*Fperm_SI_Woolf2021!$E$9:$E$93)+63.1579*EXP(-0.19*AU$58))/(Fperm_SI_Woolf2021!$E$9:$E$93-AU$58))*(AU$58-Fperm_SI_Woolf2021!$E$9:$E$93)/10))) + Fperm_SI_Woolf2021!$H$9:$H$93*EXP(-Fperm_SI_Woolf2021!$K$9:$K$93*$C156*IF(AU$58=Fperm_SI_Woolf2021!$E$9:$E$93,1,EXP(LN((1.1*(Fperm_SI_Woolf2021!$E$9:$E$93-AU$58)-63.1579*EXP(-0.19*Fperm_SI_Woolf2021!$E$9:$E$93)+63.1579*EXP(-0.19*AU$58))/(Fperm_SI_Woolf2021!$E$9:$E$93-AU$58))*(AU$58-Fperm_SI_Woolf2021!$E$9:$E$93)/10))),Fperm_SI_Woolf2021!$D$9:$D$93))</f>
        <v>0.11549842145543857</v>
      </c>
      <c r="AV156" s="51" cm="1">
        <f t="array" ref="AV156">MIN(1,SLOPE(Fperm_SI_Woolf2021!$F$9:$F$93*EXP(-Fperm_SI_Woolf2021!$I$9:$I$93*$C156*IF(AV$58=Fperm_SI_Woolf2021!$E$9:$E$93,1,EXP(LN((1.1*(Fperm_SI_Woolf2021!$E$9:$E$93-AV$58)-63.1579*EXP(-0.19*Fperm_SI_Woolf2021!$E$9:$E$93)+63.1579*EXP(-0.19*AV$58))/(Fperm_SI_Woolf2021!$E$9:$E$93-AV$58))*(AV$58-Fperm_SI_Woolf2021!$E$9:$E$93)/10))) + Fperm_SI_Woolf2021!$G$9:$G$93*EXP(-Fperm_SI_Woolf2021!$J$9:$J$93*$C156*IF(AV$58=Fperm_SI_Woolf2021!$E$9:$E$93,1,EXP(LN((1.1*(Fperm_SI_Woolf2021!$E$9:$E$93-AV$58)-63.1579*EXP(-0.19*Fperm_SI_Woolf2021!$E$9:$E$93)+63.1579*EXP(-0.19*AV$58))/(Fperm_SI_Woolf2021!$E$9:$E$93-AV$58))*(AV$58-Fperm_SI_Woolf2021!$E$9:$E$93)/10))) + Fperm_SI_Woolf2021!$H$9:$H$93*EXP(-Fperm_SI_Woolf2021!$K$9:$K$93*$C156*IF(AV$58=Fperm_SI_Woolf2021!$E$9:$E$93,1,EXP(LN((1.1*(Fperm_SI_Woolf2021!$E$9:$E$93-AV$58)-63.1579*EXP(-0.19*Fperm_SI_Woolf2021!$E$9:$E$93)+63.1579*EXP(-0.19*AV$58))/(Fperm_SI_Woolf2021!$E$9:$E$93-AV$58))*(AV$58-Fperm_SI_Woolf2021!$E$9:$E$93)/10))),Fperm_SI_Woolf2021!$D$9:$D$93)*AV$57+INTERCEPT(Fperm_SI_Woolf2021!$F$9:$F$93*EXP(-Fperm_SI_Woolf2021!$I$9:$I$93*$C156*IF(AV$58=Fperm_SI_Woolf2021!$E$9:$E$93,1,EXP(LN((1.1*(Fperm_SI_Woolf2021!$E$9:$E$93-AV$58)-63.1579*EXP(-0.19*Fperm_SI_Woolf2021!$E$9:$E$93)+63.1579*EXP(-0.19*AV$58))/(Fperm_SI_Woolf2021!$E$9:$E$93-AV$58))*(AV$58-Fperm_SI_Woolf2021!$E$9:$E$93)/10))) + Fperm_SI_Woolf2021!$G$9:$G$93*EXP(-Fperm_SI_Woolf2021!$J$9:$J$93*$C156*IF(AV$58=Fperm_SI_Woolf2021!$E$9:$E$93,1,EXP(LN((1.1*(Fperm_SI_Woolf2021!$E$9:$E$93-AV$58)-63.1579*EXP(-0.19*Fperm_SI_Woolf2021!$E$9:$E$93)+63.1579*EXP(-0.19*AV$58))/(Fperm_SI_Woolf2021!$E$9:$E$93-AV$58))*(AV$58-Fperm_SI_Woolf2021!$E$9:$E$93)/10))) + Fperm_SI_Woolf2021!$H$9:$H$93*EXP(-Fperm_SI_Woolf2021!$K$9:$K$93*$C156*IF(AV$58=Fperm_SI_Woolf2021!$E$9:$E$93,1,EXP(LN((1.1*(Fperm_SI_Woolf2021!$E$9:$E$93-AV$58)-63.1579*EXP(-0.19*Fperm_SI_Woolf2021!$E$9:$E$93)+63.1579*EXP(-0.19*AV$58))/(Fperm_SI_Woolf2021!$E$9:$E$93-AV$58))*(AV$58-Fperm_SI_Woolf2021!$E$9:$E$93)/10))),Fperm_SI_Woolf2021!$D$9:$D$93))</f>
        <v>0.10115090202919186</v>
      </c>
      <c r="AW156" s="51" cm="1">
        <f t="array" ref="AW156">MIN(1,SLOPE(Fperm_SI_Woolf2021!$F$9:$F$93*EXP(-Fperm_SI_Woolf2021!$I$9:$I$93*$C156*IF(AW$58=Fperm_SI_Woolf2021!$E$9:$E$93,1,EXP(LN((1.1*(Fperm_SI_Woolf2021!$E$9:$E$93-AW$58)-63.1579*EXP(-0.19*Fperm_SI_Woolf2021!$E$9:$E$93)+63.1579*EXP(-0.19*AW$58))/(Fperm_SI_Woolf2021!$E$9:$E$93-AW$58))*(AW$58-Fperm_SI_Woolf2021!$E$9:$E$93)/10))) + Fperm_SI_Woolf2021!$G$9:$G$93*EXP(-Fperm_SI_Woolf2021!$J$9:$J$93*$C156*IF(AW$58=Fperm_SI_Woolf2021!$E$9:$E$93,1,EXP(LN((1.1*(Fperm_SI_Woolf2021!$E$9:$E$93-AW$58)-63.1579*EXP(-0.19*Fperm_SI_Woolf2021!$E$9:$E$93)+63.1579*EXP(-0.19*AW$58))/(Fperm_SI_Woolf2021!$E$9:$E$93-AW$58))*(AW$58-Fperm_SI_Woolf2021!$E$9:$E$93)/10))) + Fperm_SI_Woolf2021!$H$9:$H$93*EXP(-Fperm_SI_Woolf2021!$K$9:$K$93*$C156*IF(AW$58=Fperm_SI_Woolf2021!$E$9:$E$93,1,EXP(LN((1.1*(Fperm_SI_Woolf2021!$E$9:$E$93-AW$58)-63.1579*EXP(-0.19*Fperm_SI_Woolf2021!$E$9:$E$93)+63.1579*EXP(-0.19*AW$58))/(Fperm_SI_Woolf2021!$E$9:$E$93-AW$58))*(AW$58-Fperm_SI_Woolf2021!$E$9:$E$93)/10))),Fperm_SI_Woolf2021!$D$9:$D$93)*AW$57+INTERCEPT(Fperm_SI_Woolf2021!$F$9:$F$93*EXP(-Fperm_SI_Woolf2021!$I$9:$I$93*$C156*IF(AW$58=Fperm_SI_Woolf2021!$E$9:$E$93,1,EXP(LN((1.1*(Fperm_SI_Woolf2021!$E$9:$E$93-AW$58)-63.1579*EXP(-0.19*Fperm_SI_Woolf2021!$E$9:$E$93)+63.1579*EXP(-0.19*AW$58))/(Fperm_SI_Woolf2021!$E$9:$E$93-AW$58))*(AW$58-Fperm_SI_Woolf2021!$E$9:$E$93)/10))) + Fperm_SI_Woolf2021!$G$9:$G$93*EXP(-Fperm_SI_Woolf2021!$J$9:$J$93*$C156*IF(AW$58=Fperm_SI_Woolf2021!$E$9:$E$93,1,EXP(LN((1.1*(Fperm_SI_Woolf2021!$E$9:$E$93-AW$58)-63.1579*EXP(-0.19*Fperm_SI_Woolf2021!$E$9:$E$93)+63.1579*EXP(-0.19*AW$58))/(Fperm_SI_Woolf2021!$E$9:$E$93-AW$58))*(AW$58-Fperm_SI_Woolf2021!$E$9:$E$93)/10))) + Fperm_SI_Woolf2021!$H$9:$H$93*EXP(-Fperm_SI_Woolf2021!$K$9:$K$93*$C156*IF(AW$58=Fperm_SI_Woolf2021!$E$9:$E$93,1,EXP(LN((1.1*(Fperm_SI_Woolf2021!$E$9:$E$93-AW$58)-63.1579*EXP(-0.19*Fperm_SI_Woolf2021!$E$9:$E$93)+63.1579*EXP(-0.19*AW$58))/(Fperm_SI_Woolf2021!$E$9:$E$93-AW$58))*(AW$58-Fperm_SI_Woolf2021!$E$9:$E$93)/10))),Fperm_SI_Woolf2021!$D$9:$D$93))</f>
        <v>0.2321260205519298</v>
      </c>
      <c r="AX156" s="51" cm="1">
        <f t="array" ref="AX156">MIN(1,SLOPE(Fperm_SI_Woolf2021!$F$9:$F$93*EXP(-Fperm_SI_Woolf2021!$I$9:$I$93*$C156*IF(AX$58=Fperm_SI_Woolf2021!$E$9:$E$93,1,EXP(LN((1.1*(Fperm_SI_Woolf2021!$E$9:$E$93-AX$58)-63.1579*EXP(-0.19*Fperm_SI_Woolf2021!$E$9:$E$93)+63.1579*EXP(-0.19*AX$58))/(Fperm_SI_Woolf2021!$E$9:$E$93-AX$58))*(AX$58-Fperm_SI_Woolf2021!$E$9:$E$93)/10))) + Fperm_SI_Woolf2021!$G$9:$G$93*EXP(-Fperm_SI_Woolf2021!$J$9:$J$93*$C156*IF(AX$58=Fperm_SI_Woolf2021!$E$9:$E$93,1,EXP(LN((1.1*(Fperm_SI_Woolf2021!$E$9:$E$93-AX$58)-63.1579*EXP(-0.19*Fperm_SI_Woolf2021!$E$9:$E$93)+63.1579*EXP(-0.19*AX$58))/(Fperm_SI_Woolf2021!$E$9:$E$93-AX$58))*(AX$58-Fperm_SI_Woolf2021!$E$9:$E$93)/10))) + Fperm_SI_Woolf2021!$H$9:$H$93*EXP(-Fperm_SI_Woolf2021!$K$9:$K$93*$C156*IF(AX$58=Fperm_SI_Woolf2021!$E$9:$E$93,1,EXP(LN((1.1*(Fperm_SI_Woolf2021!$E$9:$E$93-AX$58)-63.1579*EXP(-0.19*Fperm_SI_Woolf2021!$E$9:$E$93)+63.1579*EXP(-0.19*AX$58))/(Fperm_SI_Woolf2021!$E$9:$E$93-AX$58))*(AX$58-Fperm_SI_Woolf2021!$E$9:$E$93)/10))),Fperm_SI_Woolf2021!$D$9:$D$93)*AX$57+INTERCEPT(Fperm_SI_Woolf2021!$F$9:$F$93*EXP(-Fperm_SI_Woolf2021!$I$9:$I$93*$C156*IF(AX$58=Fperm_SI_Woolf2021!$E$9:$E$93,1,EXP(LN((1.1*(Fperm_SI_Woolf2021!$E$9:$E$93-AX$58)-63.1579*EXP(-0.19*Fperm_SI_Woolf2021!$E$9:$E$93)+63.1579*EXP(-0.19*AX$58))/(Fperm_SI_Woolf2021!$E$9:$E$93-AX$58))*(AX$58-Fperm_SI_Woolf2021!$E$9:$E$93)/10))) + Fperm_SI_Woolf2021!$G$9:$G$93*EXP(-Fperm_SI_Woolf2021!$J$9:$J$93*$C156*IF(AX$58=Fperm_SI_Woolf2021!$E$9:$E$93,1,EXP(LN((1.1*(Fperm_SI_Woolf2021!$E$9:$E$93-AX$58)-63.1579*EXP(-0.19*Fperm_SI_Woolf2021!$E$9:$E$93)+63.1579*EXP(-0.19*AX$58))/(Fperm_SI_Woolf2021!$E$9:$E$93-AX$58))*(AX$58-Fperm_SI_Woolf2021!$E$9:$E$93)/10))) + Fperm_SI_Woolf2021!$H$9:$H$93*EXP(-Fperm_SI_Woolf2021!$K$9:$K$93*$C156*IF(AX$58=Fperm_SI_Woolf2021!$E$9:$E$93,1,EXP(LN((1.1*(Fperm_SI_Woolf2021!$E$9:$E$93-AX$58)-63.1579*EXP(-0.19*Fperm_SI_Woolf2021!$E$9:$E$93)+63.1579*EXP(-0.19*AX$58))/(Fperm_SI_Woolf2021!$E$9:$E$93-AX$58))*(AX$58-Fperm_SI_Woolf2021!$E$9:$E$93)/10))),Fperm_SI_Woolf2021!$D$9:$D$93))</f>
        <v>0.22118885685287809</v>
      </c>
      <c r="AY156" s="51" cm="1">
        <f t="array" ref="AY156">MIN(1,SLOPE(Fperm_SI_Woolf2021!$F$9:$F$93*EXP(-Fperm_SI_Woolf2021!$I$9:$I$93*$C156*IF(AY$58=Fperm_SI_Woolf2021!$E$9:$E$93,1,EXP(LN((1.1*(Fperm_SI_Woolf2021!$E$9:$E$93-AY$58)-63.1579*EXP(-0.19*Fperm_SI_Woolf2021!$E$9:$E$93)+63.1579*EXP(-0.19*AY$58))/(Fperm_SI_Woolf2021!$E$9:$E$93-AY$58))*(AY$58-Fperm_SI_Woolf2021!$E$9:$E$93)/10))) + Fperm_SI_Woolf2021!$G$9:$G$93*EXP(-Fperm_SI_Woolf2021!$J$9:$J$93*$C156*IF(AY$58=Fperm_SI_Woolf2021!$E$9:$E$93,1,EXP(LN((1.1*(Fperm_SI_Woolf2021!$E$9:$E$93-AY$58)-63.1579*EXP(-0.19*Fperm_SI_Woolf2021!$E$9:$E$93)+63.1579*EXP(-0.19*AY$58))/(Fperm_SI_Woolf2021!$E$9:$E$93-AY$58))*(AY$58-Fperm_SI_Woolf2021!$E$9:$E$93)/10))) + Fperm_SI_Woolf2021!$H$9:$H$93*EXP(-Fperm_SI_Woolf2021!$K$9:$K$93*$C156*IF(AY$58=Fperm_SI_Woolf2021!$E$9:$E$93,1,EXP(LN((1.1*(Fperm_SI_Woolf2021!$E$9:$E$93-AY$58)-63.1579*EXP(-0.19*Fperm_SI_Woolf2021!$E$9:$E$93)+63.1579*EXP(-0.19*AY$58))/(Fperm_SI_Woolf2021!$E$9:$E$93-AY$58))*(AY$58-Fperm_SI_Woolf2021!$E$9:$E$93)/10))),Fperm_SI_Woolf2021!$D$9:$D$93)*AY$57+INTERCEPT(Fperm_SI_Woolf2021!$F$9:$F$93*EXP(-Fperm_SI_Woolf2021!$I$9:$I$93*$C156*IF(AY$58=Fperm_SI_Woolf2021!$E$9:$E$93,1,EXP(LN((1.1*(Fperm_SI_Woolf2021!$E$9:$E$93-AY$58)-63.1579*EXP(-0.19*Fperm_SI_Woolf2021!$E$9:$E$93)+63.1579*EXP(-0.19*AY$58))/(Fperm_SI_Woolf2021!$E$9:$E$93-AY$58))*(AY$58-Fperm_SI_Woolf2021!$E$9:$E$93)/10))) + Fperm_SI_Woolf2021!$G$9:$G$93*EXP(-Fperm_SI_Woolf2021!$J$9:$J$93*$C156*IF(AY$58=Fperm_SI_Woolf2021!$E$9:$E$93,1,EXP(LN((1.1*(Fperm_SI_Woolf2021!$E$9:$E$93-AY$58)-63.1579*EXP(-0.19*Fperm_SI_Woolf2021!$E$9:$E$93)+63.1579*EXP(-0.19*AY$58))/(Fperm_SI_Woolf2021!$E$9:$E$93-AY$58))*(AY$58-Fperm_SI_Woolf2021!$E$9:$E$93)/10))) + Fperm_SI_Woolf2021!$H$9:$H$93*EXP(-Fperm_SI_Woolf2021!$K$9:$K$93*$C156*IF(AY$58=Fperm_SI_Woolf2021!$E$9:$E$93,1,EXP(LN((1.1*(Fperm_SI_Woolf2021!$E$9:$E$93-AY$58)-63.1579*EXP(-0.19*Fperm_SI_Woolf2021!$E$9:$E$93)+63.1579*EXP(-0.19*AY$58))/(Fperm_SI_Woolf2021!$E$9:$E$93-AY$58))*(AY$58-Fperm_SI_Woolf2021!$E$9:$E$93)/10))),Fperm_SI_Woolf2021!$D$9:$D$93))</f>
        <v>0.21025169315382636</v>
      </c>
      <c r="AZ156" s="51" cm="1">
        <f t="array" ref="AZ156">MIN(1,SLOPE(Fperm_SI_Woolf2021!$F$9:$F$93*EXP(-Fperm_SI_Woolf2021!$I$9:$I$93*$C156*IF(AZ$58=Fperm_SI_Woolf2021!$E$9:$E$93,1,EXP(LN((1.1*(Fperm_SI_Woolf2021!$E$9:$E$93-AZ$58)-63.1579*EXP(-0.19*Fperm_SI_Woolf2021!$E$9:$E$93)+63.1579*EXP(-0.19*AZ$58))/(Fperm_SI_Woolf2021!$E$9:$E$93-AZ$58))*(AZ$58-Fperm_SI_Woolf2021!$E$9:$E$93)/10))) + Fperm_SI_Woolf2021!$G$9:$G$93*EXP(-Fperm_SI_Woolf2021!$J$9:$J$93*$C156*IF(AZ$58=Fperm_SI_Woolf2021!$E$9:$E$93,1,EXP(LN((1.1*(Fperm_SI_Woolf2021!$E$9:$E$93-AZ$58)-63.1579*EXP(-0.19*Fperm_SI_Woolf2021!$E$9:$E$93)+63.1579*EXP(-0.19*AZ$58))/(Fperm_SI_Woolf2021!$E$9:$E$93-AZ$58))*(AZ$58-Fperm_SI_Woolf2021!$E$9:$E$93)/10))) + Fperm_SI_Woolf2021!$H$9:$H$93*EXP(-Fperm_SI_Woolf2021!$K$9:$K$93*$C156*IF(AZ$58=Fperm_SI_Woolf2021!$E$9:$E$93,1,EXP(LN((1.1*(Fperm_SI_Woolf2021!$E$9:$E$93-AZ$58)-63.1579*EXP(-0.19*Fperm_SI_Woolf2021!$E$9:$E$93)+63.1579*EXP(-0.19*AZ$58))/(Fperm_SI_Woolf2021!$E$9:$E$93-AZ$58))*(AZ$58-Fperm_SI_Woolf2021!$E$9:$E$93)/10))),Fperm_SI_Woolf2021!$D$9:$D$93)*AZ$57+INTERCEPT(Fperm_SI_Woolf2021!$F$9:$F$93*EXP(-Fperm_SI_Woolf2021!$I$9:$I$93*$C156*IF(AZ$58=Fperm_SI_Woolf2021!$E$9:$E$93,1,EXP(LN((1.1*(Fperm_SI_Woolf2021!$E$9:$E$93-AZ$58)-63.1579*EXP(-0.19*Fperm_SI_Woolf2021!$E$9:$E$93)+63.1579*EXP(-0.19*AZ$58))/(Fperm_SI_Woolf2021!$E$9:$E$93-AZ$58))*(AZ$58-Fperm_SI_Woolf2021!$E$9:$E$93)/10))) + Fperm_SI_Woolf2021!$G$9:$G$93*EXP(-Fperm_SI_Woolf2021!$J$9:$J$93*$C156*IF(AZ$58=Fperm_SI_Woolf2021!$E$9:$E$93,1,EXP(LN((1.1*(Fperm_SI_Woolf2021!$E$9:$E$93-AZ$58)-63.1579*EXP(-0.19*Fperm_SI_Woolf2021!$E$9:$E$93)+63.1579*EXP(-0.19*AZ$58))/(Fperm_SI_Woolf2021!$E$9:$E$93-AZ$58))*(AZ$58-Fperm_SI_Woolf2021!$E$9:$E$93)/10))) + Fperm_SI_Woolf2021!$H$9:$H$93*EXP(-Fperm_SI_Woolf2021!$K$9:$K$93*$C156*IF(AZ$58=Fperm_SI_Woolf2021!$E$9:$E$93,1,EXP(LN((1.1*(Fperm_SI_Woolf2021!$E$9:$E$93-AZ$58)-63.1579*EXP(-0.19*Fperm_SI_Woolf2021!$E$9:$E$93)+63.1579*EXP(-0.19*AZ$58))/(Fperm_SI_Woolf2021!$E$9:$E$93-AZ$58))*(AZ$58-Fperm_SI_Woolf2021!$E$9:$E$93)/10))),Fperm_SI_Woolf2021!$D$9:$D$93))</f>
        <v>0.19931452945477465</v>
      </c>
      <c r="BA156" s="51" cm="1">
        <f t="array" ref="BA156">MIN(1,SLOPE(Fperm_SI_Woolf2021!$F$9:$F$93*EXP(-Fperm_SI_Woolf2021!$I$9:$I$93*$C156*IF(BA$58=Fperm_SI_Woolf2021!$E$9:$E$93,1,EXP(LN((1.1*(Fperm_SI_Woolf2021!$E$9:$E$93-BA$58)-63.1579*EXP(-0.19*Fperm_SI_Woolf2021!$E$9:$E$93)+63.1579*EXP(-0.19*BA$58))/(Fperm_SI_Woolf2021!$E$9:$E$93-BA$58))*(BA$58-Fperm_SI_Woolf2021!$E$9:$E$93)/10))) + Fperm_SI_Woolf2021!$G$9:$G$93*EXP(-Fperm_SI_Woolf2021!$J$9:$J$93*$C156*IF(BA$58=Fperm_SI_Woolf2021!$E$9:$E$93,1,EXP(LN((1.1*(Fperm_SI_Woolf2021!$E$9:$E$93-BA$58)-63.1579*EXP(-0.19*Fperm_SI_Woolf2021!$E$9:$E$93)+63.1579*EXP(-0.19*BA$58))/(Fperm_SI_Woolf2021!$E$9:$E$93-BA$58))*(BA$58-Fperm_SI_Woolf2021!$E$9:$E$93)/10))) + Fperm_SI_Woolf2021!$H$9:$H$93*EXP(-Fperm_SI_Woolf2021!$K$9:$K$93*$C156*IF(BA$58=Fperm_SI_Woolf2021!$E$9:$E$93,1,EXP(LN((1.1*(Fperm_SI_Woolf2021!$E$9:$E$93-BA$58)-63.1579*EXP(-0.19*Fperm_SI_Woolf2021!$E$9:$E$93)+63.1579*EXP(-0.19*BA$58))/(Fperm_SI_Woolf2021!$E$9:$E$93-BA$58))*(BA$58-Fperm_SI_Woolf2021!$E$9:$E$93)/10))),Fperm_SI_Woolf2021!$D$9:$D$93)*BA$57+INTERCEPT(Fperm_SI_Woolf2021!$F$9:$F$93*EXP(-Fperm_SI_Woolf2021!$I$9:$I$93*$C156*IF(BA$58=Fperm_SI_Woolf2021!$E$9:$E$93,1,EXP(LN((1.1*(Fperm_SI_Woolf2021!$E$9:$E$93-BA$58)-63.1579*EXP(-0.19*Fperm_SI_Woolf2021!$E$9:$E$93)+63.1579*EXP(-0.19*BA$58))/(Fperm_SI_Woolf2021!$E$9:$E$93-BA$58))*(BA$58-Fperm_SI_Woolf2021!$E$9:$E$93)/10))) + Fperm_SI_Woolf2021!$G$9:$G$93*EXP(-Fperm_SI_Woolf2021!$J$9:$J$93*$C156*IF(BA$58=Fperm_SI_Woolf2021!$E$9:$E$93,1,EXP(LN((1.1*(Fperm_SI_Woolf2021!$E$9:$E$93-BA$58)-63.1579*EXP(-0.19*Fperm_SI_Woolf2021!$E$9:$E$93)+63.1579*EXP(-0.19*BA$58))/(Fperm_SI_Woolf2021!$E$9:$E$93-BA$58))*(BA$58-Fperm_SI_Woolf2021!$E$9:$E$93)/10))) + Fperm_SI_Woolf2021!$H$9:$H$93*EXP(-Fperm_SI_Woolf2021!$K$9:$K$93*$C156*IF(BA$58=Fperm_SI_Woolf2021!$E$9:$E$93,1,EXP(LN((1.1*(Fperm_SI_Woolf2021!$E$9:$E$93-BA$58)-63.1579*EXP(-0.19*Fperm_SI_Woolf2021!$E$9:$E$93)+63.1579*EXP(-0.19*BA$58))/(Fperm_SI_Woolf2021!$E$9:$E$93-BA$58))*(BA$58-Fperm_SI_Woolf2021!$E$9:$E$93)/10))),Fperm_SI_Woolf2021!$D$9:$D$93))</f>
        <v>0.18837736575572295</v>
      </c>
      <c r="BB156" s="51" cm="1">
        <f t="array" ref="BB156">MIN(1,SLOPE(Fperm_SI_Woolf2021!$F$9:$F$93*EXP(-Fperm_SI_Woolf2021!$I$9:$I$93*$C156*IF(BB$58=Fperm_SI_Woolf2021!$E$9:$E$93,1,EXP(LN((1.1*(Fperm_SI_Woolf2021!$E$9:$E$93-BB$58)-63.1579*EXP(-0.19*Fperm_SI_Woolf2021!$E$9:$E$93)+63.1579*EXP(-0.19*BB$58))/(Fperm_SI_Woolf2021!$E$9:$E$93-BB$58))*(BB$58-Fperm_SI_Woolf2021!$E$9:$E$93)/10))) + Fperm_SI_Woolf2021!$G$9:$G$93*EXP(-Fperm_SI_Woolf2021!$J$9:$J$93*$C156*IF(BB$58=Fperm_SI_Woolf2021!$E$9:$E$93,1,EXP(LN((1.1*(Fperm_SI_Woolf2021!$E$9:$E$93-BB$58)-63.1579*EXP(-0.19*Fperm_SI_Woolf2021!$E$9:$E$93)+63.1579*EXP(-0.19*BB$58))/(Fperm_SI_Woolf2021!$E$9:$E$93-BB$58))*(BB$58-Fperm_SI_Woolf2021!$E$9:$E$93)/10))) + Fperm_SI_Woolf2021!$H$9:$H$93*EXP(-Fperm_SI_Woolf2021!$K$9:$K$93*$C156*IF(BB$58=Fperm_SI_Woolf2021!$E$9:$E$93,1,EXP(LN((1.1*(Fperm_SI_Woolf2021!$E$9:$E$93-BB$58)-63.1579*EXP(-0.19*Fperm_SI_Woolf2021!$E$9:$E$93)+63.1579*EXP(-0.19*BB$58))/(Fperm_SI_Woolf2021!$E$9:$E$93-BB$58))*(BB$58-Fperm_SI_Woolf2021!$E$9:$E$93)/10))),Fperm_SI_Woolf2021!$D$9:$D$93)*BB$57+INTERCEPT(Fperm_SI_Woolf2021!$F$9:$F$93*EXP(-Fperm_SI_Woolf2021!$I$9:$I$93*$C156*IF(BB$58=Fperm_SI_Woolf2021!$E$9:$E$93,1,EXP(LN((1.1*(Fperm_SI_Woolf2021!$E$9:$E$93-BB$58)-63.1579*EXP(-0.19*Fperm_SI_Woolf2021!$E$9:$E$93)+63.1579*EXP(-0.19*BB$58))/(Fperm_SI_Woolf2021!$E$9:$E$93-BB$58))*(BB$58-Fperm_SI_Woolf2021!$E$9:$E$93)/10))) + Fperm_SI_Woolf2021!$G$9:$G$93*EXP(-Fperm_SI_Woolf2021!$J$9:$J$93*$C156*IF(BB$58=Fperm_SI_Woolf2021!$E$9:$E$93,1,EXP(LN((1.1*(Fperm_SI_Woolf2021!$E$9:$E$93-BB$58)-63.1579*EXP(-0.19*Fperm_SI_Woolf2021!$E$9:$E$93)+63.1579*EXP(-0.19*BB$58))/(Fperm_SI_Woolf2021!$E$9:$E$93-BB$58))*(BB$58-Fperm_SI_Woolf2021!$E$9:$E$93)/10))) + Fperm_SI_Woolf2021!$H$9:$H$93*EXP(-Fperm_SI_Woolf2021!$K$9:$K$93*$C156*IF(BB$58=Fperm_SI_Woolf2021!$E$9:$E$93,1,EXP(LN((1.1*(Fperm_SI_Woolf2021!$E$9:$E$93-BB$58)-63.1579*EXP(-0.19*Fperm_SI_Woolf2021!$E$9:$E$93)+63.1579*EXP(-0.19*BB$58))/(Fperm_SI_Woolf2021!$E$9:$E$93-BB$58))*(BB$58-Fperm_SI_Woolf2021!$E$9:$E$93)/10))),Fperm_SI_Woolf2021!$D$9:$D$93))</f>
        <v>0.17744020205667124</v>
      </c>
      <c r="BC156" s="51" cm="1">
        <f t="array" ref="BC156">MIN(1,SLOPE(Fperm_SI_Woolf2021!$F$9:$F$93*EXP(-Fperm_SI_Woolf2021!$I$9:$I$93*$C156*IF(BC$58=Fperm_SI_Woolf2021!$E$9:$E$93,1,EXP(LN((1.1*(Fperm_SI_Woolf2021!$E$9:$E$93-BC$58)-63.1579*EXP(-0.19*Fperm_SI_Woolf2021!$E$9:$E$93)+63.1579*EXP(-0.19*BC$58))/(Fperm_SI_Woolf2021!$E$9:$E$93-BC$58))*(BC$58-Fperm_SI_Woolf2021!$E$9:$E$93)/10))) + Fperm_SI_Woolf2021!$G$9:$G$93*EXP(-Fperm_SI_Woolf2021!$J$9:$J$93*$C156*IF(BC$58=Fperm_SI_Woolf2021!$E$9:$E$93,1,EXP(LN((1.1*(Fperm_SI_Woolf2021!$E$9:$E$93-BC$58)-63.1579*EXP(-0.19*Fperm_SI_Woolf2021!$E$9:$E$93)+63.1579*EXP(-0.19*BC$58))/(Fperm_SI_Woolf2021!$E$9:$E$93-BC$58))*(BC$58-Fperm_SI_Woolf2021!$E$9:$E$93)/10))) + Fperm_SI_Woolf2021!$H$9:$H$93*EXP(-Fperm_SI_Woolf2021!$K$9:$K$93*$C156*IF(BC$58=Fperm_SI_Woolf2021!$E$9:$E$93,1,EXP(LN((1.1*(Fperm_SI_Woolf2021!$E$9:$E$93-BC$58)-63.1579*EXP(-0.19*Fperm_SI_Woolf2021!$E$9:$E$93)+63.1579*EXP(-0.19*BC$58))/(Fperm_SI_Woolf2021!$E$9:$E$93-BC$58))*(BC$58-Fperm_SI_Woolf2021!$E$9:$E$93)/10))),Fperm_SI_Woolf2021!$D$9:$D$93)*BC$57+INTERCEPT(Fperm_SI_Woolf2021!$F$9:$F$93*EXP(-Fperm_SI_Woolf2021!$I$9:$I$93*$C156*IF(BC$58=Fperm_SI_Woolf2021!$E$9:$E$93,1,EXP(LN((1.1*(Fperm_SI_Woolf2021!$E$9:$E$93-BC$58)-63.1579*EXP(-0.19*Fperm_SI_Woolf2021!$E$9:$E$93)+63.1579*EXP(-0.19*BC$58))/(Fperm_SI_Woolf2021!$E$9:$E$93-BC$58))*(BC$58-Fperm_SI_Woolf2021!$E$9:$E$93)/10))) + Fperm_SI_Woolf2021!$G$9:$G$93*EXP(-Fperm_SI_Woolf2021!$J$9:$J$93*$C156*IF(BC$58=Fperm_SI_Woolf2021!$E$9:$E$93,1,EXP(LN((1.1*(Fperm_SI_Woolf2021!$E$9:$E$93-BC$58)-63.1579*EXP(-0.19*Fperm_SI_Woolf2021!$E$9:$E$93)+63.1579*EXP(-0.19*BC$58))/(Fperm_SI_Woolf2021!$E$9:$E$93-BC$58))*(BC$58-Fperm_SI_Woolf2021!$E$9:$E$93)/10))) + Fperm_SI_Woolf2021!$H$9:$H$93*EXP(-Fperm_SI_Woolf2021!$K$9:$K$93*$C156*IF(BC$58=Fperm_SI_Woolf2021!$E$9:$E$93,1,EXP(LN((1.1*(Fperm_SI_Woolf2021!$E$9:$E$93-BC$58)-63.1579*EXP(-0.19*Fperm_SI_Woolf2021!$E$9:$E$93)+63.1579*EXP(-0.19*BC$58))/(Fperm_SI_Woolf2021!$E$9:$E$93-BC$58))*(BC$58-Fperm_SI_Woolf2021!$E$9:$E$93)/10))),Fperm_SI_Woolf2021!$D$9:$D$93))</f>
        <v>0.16650303835761954</v>
      </c>
      <c r="BD156" s="51" cm="1">
        <f t="array" ref="BD156">MIN(1,SLOPE(Fperm_SI_Woolf2021!$F$9:$F$93*EXP(-Fperm_SI_Woolf2021!$I$9:$I$93*$C156*IF(BD$58=Fperm_SI_Woolf2021!$E$9:$E$93,1,EXP(LN((1.1*(Fperm_SI_Woolf2021!$E$9:$E$93-BD$58)-63.1579*EXP(-0.19*Fperm_SI_Woolf2021!$E$9:$E$93)+63.1579*EXP(-0.19*BD$58))/(Fperm_SI_Woolf2021!$E$9:$E$93-BD$58))*(BD$58-Fperm_SI_Woolf2021!$E$9:$E$93)/10))) + Fperm_SI_Woolf2021!$G$9:$G$93*EXP(-Fperm_SI_Woolf2021!$J$9:$J$93*$C156*IF(BD$58=Fperm_SI_Woolf2021!$E$9:$E$93,1,EXP(LN((1.1*(Fperm_SI_Woolf2021!$E$9:$E$93-BD$58)-63.1579*EXP(-0.19*Fperm_SI_Woolf2021!$E$9:$E$93)+63.1579*EXP(-0.19*BD$58))/(Fperm_SI_Woolf2021!$E$9:$E$93-BD$58))*(BD$58-Fperm_SI_Woolf2021!$E$9:$E$93)/10))) + Fperm_SI_Woolf2021!$H$9:$H$93*EXP(-Fperm_SI_Woolf2021!$K$9:$K$93*$C156*IF(BD$58=Fperm_SI_Woolf2021!$E$9:$E$93,1,EXP(LN((1.1*(Fperm_SI_Woolf2021!$E$9:$E$93-BD$58)-63.1579*EXP(-0.19*Fperm_SI_Woolf2021!$E$9:$E$93)+63.1579*EXP(-0.19*BD$58))/(Fperm_SI_Woolf2021!$E$9:$E$93-BD$58))*(BD$58-Fperm_SI_Woolf2021!$E$9:$E$93)/10))),Fperm_SI_Woolf2021!$D$9:$D$93)*BD$57+INTERCEPT(Fperm_SI_Woolf2021!$F$9:$F$93*EXP(-Fperm_SI_Woolf2021!$I$9:$I$93*$C156*IF(BD$58=Fperm_SI_Woolf2021!$E$9:$E$93,1,EXP(LN((1.1*(Fperm_SI_Woolf2021!$E$9:$E$93-BD$58)-63.1579*EXP(-0.19*Fperm_SI_Woolf2021!$E$9:$E$93)+63.1579*EXP(-0.19*BD$58))/(Fperm_SI_Woolf2021!$E$9:$E$93-BD$58))*(BD$58-Fperm_SI_Woolf2021!$E$9:$E$93)/10))) + Fperm_SI_Woolf2021!$G$9:$G$93*EXP(-Fperm_SI_Woolf2021!$J$9:$J$93*$C156*IF(BD$58=Fperm_SI_Woolf2021!$E$9:$E$93,1,EXP(LN((1.1*(Fperm_SI_Woolf2021!$E$9:$E$93-BD$58)-63.1579*EXP(-0.19*Fperm_SI_Woolf2021!$E$9:$E$93)+63.1579*EXP(-0.19*BD$58))/(Fperm_SI_Woolf2021!$E$9:$E$93-BD$58))*(BD$58-Fperm_SI_Woolf2021!$E$9:$E$93)/10))) + Fperm_SI_Woolf2021!$H$9:$H$93*EXP(-Fperm_SI_Woolf2021!$K$9:$K$93*$C156*IF(BD$58=Fperm_SI_Woolf2021!$E$9:$E$93,1,EXP(LN((1.1*(Fperm_SI_Woolf2021!$E$9:$E$93-BD$58)-63.1579*EXP(-0.19*Fperm_SI_Woolf2021!$E$9:$E$93)+63.1579*EXP(-0.19*BD$58))/(Fperm_SI_Woolf2021!$E$9:$E$93-BD$58))*(BD$58-Fperm_SI_Woolf2021!$E$9:$E$93)/10))),Fperm_SI_Woolf2021!$D$9:$D$93))</f>
        <v>0.15556587465856783</v>
      </c>
      <c r="BE156" s="51" cm="1">
        <f t="array" ref="BE156">MIN(1,SLOPE(Fperm_SI_Woolf2021!$F$9:$F$93*EXP(-Fperm_SI_Woolf2021!$I$9:$I$93*$C156*IF(BE$58=Fperm_SI_Woolf2021!$E$9:$E$93,1,EXP(LN((1.1*(Fperm_SI_Woolf2021!$E$9:$E$93-BE$58)-63.1579*EXP(-0.19*Fperm_SI_Woolf2021!$E$9:$E$93)+63.1579*EXP(-0.19*BE$58))/(Fperm_SI_Woolf2021!$E$9:$E$93-BE$58))*(BE$58-Fperm_SI_Woolf2021!$E$9:$E$93)/10))) + Fperm_SI_Woolf2021!$G$9:$G$93*EXP(-Fperm_SI_Woolf2021!$J$9:$J$93*$C156*IF(BE$58=Fperm_SI_Woolf2021!$E$9:$E$93,1,EXP(LN((1.1*(Fperm_SI_Woolf2021!$E$9:$E$93-BE$58)-63.1579*EXP(-0.19*Fperm_SI_Woolf2021!$E$9:$E$93)+63.1579*EXP(-0.19*BE$58))/(Fperm_SI_Woolf2021!$E$9:$E$93-BE$58))*(BE$58-Fperm_SI_Woolf2021!$E$9:$E$93)/10))) + Fperm_SI_Woolf2021!$H$9:$H$93*EXP(-Fperm_SI_Woolf2021!$K$9:$K$93*$C156*IF(BE$58=Fperm_SI_Woolf2021!$E$9:$E$93,1,EXP(LN((1.1*(Fperm_SI_Woolf2021!$E$9:$E$93-BE$58)-63.1579*EXP(-0.19*Fperm_SI_Woolf2021!$E$9:$E$93)+63.1579*EXP(-0.19*BE$58))/(Fperm_SI_Woolf2021!$E$9:$E$93-BE$58))*(BE$58-Fperm_SI_Woolf2021!$E$9:$E$93)/10))),Fperm_SI_Woolf2021!$D$9:$D$93)*BE$57+INTERCEPT(Fperm_SI_Woolf2021!$F$9:$F$93*EXP(-Fperm_SI_Woolf2021!$I$9:$I$93*$C156*IF(BE$58=Fperm_SI_Woolf2021!$E$9:$E$93,1,EXP(LN((1.1*(Fperm_SI_Woolf2021!$E$9:$E$93-BE$58)-63.1579*EXP(-0.19*Fperm_SI_Woolf2021!$E$9:$E$93)+63.1579*EXP(-0.19*BE$58))/(Fperm_SI_Woolf2021!$E$9:$E$93-BE$58))*(BE$58-Fperm_SI_Woolf2021!$E$9:$E$93)/10))) + Fperm_SI_Woolf2021!$G$9:$G$93*EXP(-Fperm_SI_Woolf2021!$J$9:$J$93*$C156*IF(BE$58=Fperm_SI_Woolf2021!$E$9:$E$93,1,EXP(LN((1.1*(Fperm_SI_Woolf2021!$E$9:$E$93-BE$58)-63.1579*EXP(-0.19*Fperm_SI_Woolf2021!$E$9:$E$93)+63.1579*EXP(-0.19*BE$58))/(Fperm_SI_Woolf2021!$E$9:$E$93-BE$58))*(BE$58-Fperm_SI_Woolf2021!$E$9:$E$93)/10))) + Fperm_SI_Woolf2021!$H$9:$H$93*EXP(-Fperm_SI_Woolf2021!$K$9:$K$93*$C156*IF(BE$58=Fperm_SI_Woolf2021!$E$9:$E$93,1,EXP(LN((1.1*(Fperm_SI_Woolf2021!$E$9:$E$93-BE$58)-63.1579*EXP(-0.19*Fperm_SI_Woolf2021!$E$9:$E$93)+63.1579*EXP(-0.19*BE$58))/(Fperm_SI_Woolf2021!$E$9:$E$93-BE$58))*(BE$58-Fperm_SI_Woolf2021!$E$9:$E$93)/10))),Fperm_SI_Woolf2021!$D$9:$D$93))</f>
        <v>0.14462871095951613</v>
      </c>
      <c r="BF156" s="51" cm="1">
        <f t="array" ref="BF156">MIN(1,SLOPE(Fperm_SI_Woolf2021!$F$9:$F$93*EXP(-Fperm_SI_Woolf2021!$I$9:$I$93*$C156*IF(BF$58=Fperm_SI_Woolf2021!$E$9:$E$93,1,EXP(LN((1.1*(Fperm_SI_Woolf2021!$E$9:$E$93-BF$58)-63.1579*EXP(-0.19*Fperm_SI_Woolf2021!$E$9:$E$93)+63.1579*EXP(-0.19*BF$58))/(Fperm_SI_Woolf2021!$E$9:$E$93-BF$58))*(BF$58-Fperm_SI_Woolf2021!$E$9:$E$93)/10))) + Fperm_SI_Woolf2021!$G$9:$G$93*EXP(-Fperm_SI_Woolf2021!$J$9:$J$93*$C156*IF(BF$58=Fperm_SI_Woolf2021!$E$9:$E$93,1,EXP(LN((1.1*(Fperm_SI_Woolf2021!$E$9:$E$93-BF$58)-63.1579*EXP(-0.19*Fperm_SI_Woolf2021!$E$9:$E$93)+63.1579*EXP(-0.19*BF$58))/(Fperm_SI_Woolf2021!$E$9:$E$93-BF$58))*(BF$58-Fperm_SI_Woolf2021!$E$9:$E$93)/10))) + Fperm_SI_Woolf2021!$H$9:$H$93*EXP(-Fperm_SI_Woolf2021!$K$9:$K$93*$C156*IF(BF$58=Fperm_SI_Woolf2021!$E$9:$E$93,1,EXP(LN((1.1*(Fperm_SI_Woolf2021!$E$9:$E$93-BF$58)-63.1579*EXP(-0.19*Fperm_SI_Woolf2021!$E$9:$E$93)+63.1579*EXP(-0.19*BF$58))/(Fperm_SI_Woolf2021!$E$9:$E$93-BF$58))*(BF$58-Fperm_SI_Woolf2021!$E$9:$E$93)/10))),Fperm_SI_Woolf2021!$D$9:$D$93)*BF$57+INTERCEPT(Fperm_SI_Woolf2021!$F$9:$F$93*EXP(-Fperm_SI_Woolf2021!$I$9:$I$93*$C156*IF(BF$58=Fperm_SI_Woolf2021!$E$9:$E$93,1,EXP(LN((1.1*(Fperm_SI_Woolf2021!$E$9:$E$93-BF$58)-63.1579*EXP(-0.19*Fperm_SI_Woolf2021!$E$9:$E$93)+63.1579*EXP(-0.19*BF$58))/(Fperm_SI_Woolf2021!$E$9:$E$93-BF$58))*(BF$58-Fperm_SI_Woolf2021!$E$9:$E$93)/10))) + Fperm_SI_Woolf2021!$G$9:$G$93*EXP(-Fperm_SI_Woolf2021!$J$9:$J$93*$C156*IF(BF$58=Fperm_SI_Woolf2021!$E$9:$E$93,1,EXP(LN((1.1*(Fperm_SI_Woolf2021!$E$9:$E$93-BF$58)-63.1579*EXP(-0.19*Fperm_SI_Woolf2021!$E$9:$E$93)+63.1579*EXP(-0.19*BF$58))/(Fperm_SI_Woolf2021!$E$9:$E$93-BF$58))*(BF$58-Fperm_SI_Woolf2021!$E$9:$E$93)/10))) + Fperm_SI_Woolf2021!$H$9:$H$93*EXP(-Fperm_SI_Woolf2021!$K$9:$K$93*$C156*IF(BF$58=Fperm_SI_Woolf2021!$E$9:$E$93,1,EXP(LN((1.1*(Fperm_SI_Woolf2021!$E$9:$E$93-BF$58)-63.1579*EXP(-0.19*Fperm_SI_Woolf2021!$E$9:$E$93)+63.1579*EXP(-0.19*BF$58))/(Fperm_SI_Woolf2021!$E$9:$E$93-BF$58))*(BF$58-Fperm_SI_Woolf2021!$E$9:$E$93)/10))),Fperm_SI_Woolf2021!$D$9:$D$93))</f>
        <v>0.13369154726046442</v>
      </c>
      <c r="BG156" s="51" cm="1">
        <f t="array" ref="BG156">MIN(1,SLOPE(Fperm_SI_Woolf2021!$F$9:$F$93*EXP(-Fperm_SI_Woolf2021!$I$9:$I$93*$C156*IF(BG$58=Fperm_SI_Woolf2021!$E$9:$E$93,1,EXP(LN((1.1*(Fperm_SI_Woolf2021!$E$9:$E$93-BG$58)-63.1579*EXP(-0.19*Fperm_SI_Woolf2021!$E$9:$E$93)+63.1579*EXP(-0.19*BG$58))/(Fperm_SI_Woolf2021!$E$9:$E$93-BG$58))*(BG$58-Fperm_SI_Woolf2021!$E$9:$E$93)/10))) + Fperm_SI_Woolf2021!$G$9:$G$93*EXP(-Fperm_SI_Woolf2021!$J$9:$J$93*$C156*IF(BG$58=Fperm_SI_Woolf2021!$E$9:$E$93,1,EXP(LN((1.1*(Fperm_SI_Woolf2021!$E$9:$E$93-BG$58)-63.1579*EXP(-0.19*Fperm_SI_Woolf2021!$E$9:$E$93)+63.1579*EXP(-0.19*BG$58))/(Fperm_SI_Woolf2021!$E$9:$E$93-BG$58))*(BG$58-Fperm_SI_Woolf2021!$E$9:$E$93)/10))) + Fperm_SI_Woolf2021!$H$9:$H$93*EXP(-Fperm_SI_Woolf2021!$K$9:$K$93*$C156*IF(BG$58=Fperm_SI_Woolf2021!$E$9:$E$93,1,EXP(LN((1.1*(Fperm_SI_Woolf2021!$E$9:$E$93-BG$58)-63.1579*EXP(-0.19*Fperm_SI_Woolf2021!$E$9:$E$93)+63.1579*EXP(-0.19*BG$58))/(Fperm_SI_Woolf2021!$E$9:$E$93-BG$58))*(BG$58-Fperm_SI_Woolf2021!$E$9:$E$93)/10))),Fperm_SI_Woolf2021!$D$9:$D$93)*BG$57+INTERCEPT(Fperm_SI_Woolf2021!$F$9:$F$93*EXP(-Fperm_SI_Woolf2021!$I$9:$I$93*$C156*IF(BG$58=Fperm_SI_Woolf2021!$E$9:$E$93,1,EXP(LN((1.1*(Fperm_SI_Woolf2021!$E$9:$E$93-BG$58)-63.1579*EXP(-0.19*Fperm_SI_Woolf2021!$E$9:$E$93)+63.1579*EXP(-0.19*BG$58))/(Fperm_SI_Woolf2021!$E$9:$E$93-BG$58))*(BG$58-Fperm_SI_Woolf2021!$E$9:$E$93)/10))) + Fperm_SI_Woolf2021!$G$9:$G$93*EXP(-Fperm_SI_Woolf2021!$J$9:$J$93*$C156*IF(BG$58=Fperm_SI_Woolf2021!$E$9:$E$93,1,EXP(LN((1.1*(Fperm_SI_Woolf2021!$E$9:$E$93-BG$58)-63.1579*EXP(-0.19*Fperm_SI_Woolf2021!$E$9:$E$93)+63.1579*EXP(-0.19*BG$58))/(Fperm_SI_Woolf2021!$E$9:$E$93-BG$58))*(BG$58-Fperm_SI_Woolf2021!$E$9:$E$93)/10))) + Fperm_SI_Woolf2021!$H$9:$H$93*EXP(-Fperm_SI_Woolf2021!$K$9:$K$93*$C156*IF(BG$58=Fperm_SI_Woolf2021!$E$9:$E$93,1,EXP(LN((1.1*(Fperm_SI_Woolf2021!$E$9:$E$93-BG$58)-63.1579*EXP(-0.19*Fperm_SI_Woolf2021!$E$9:$E$93)+63.1579*EXP(-0.19*BG$58))/(Fperm_SI_Woolf2021!$E$9:$E$93-BG$58))*(BG$58-Fperm_SI_Woolf2021!$E$9:$E$93)/10))),Fperm_SI_Woolf2021!$D$9:$D$93))</f>
        <v>0.12275438356141272</v>
      </c>
      <c r="BH156" s="51" cm="1">
        <f t="array" ref="BH156">MIN(1,SLOPE(Fperm_SI_Woolf2021!$F$9:$F$93*EXP(-Fperm_SI_Woolf2021!$I$9:$I$93*$C156*IF(BH$58=Fperm_SI_Woolf2021!$E$9:$E$93,1,EXP(LN((1.1*(Fperm_SI_Woolf2021!$E$9:$E$93-BH$58)-63.1579*EXP(-0.19*Fperm_SI_Woolf2021!$E$9:$E$93)+63.1579*EXP(-0.19*BH$58))/(Fperm_SI_Woolf2021!$E$9:$E$93-BH$58))*(BH$58-Fperm_SI_Woolf2021!$E$9:$E$93)/10))) + Fperm_SI_Woolf2021!$G$9:$G$93*EXP(-Fperm_SI_Woolf2021!$J$9:$J$93*$C156*IF(BH$58=Fperm_SI_Woolf2021!$E$9:$E$93,1,EXP(LN((1.1*(Fperm_SI_Woolf2021!$E$9:$E$93-BH$58)-63.1579*EXP(-0.19*Fperm_SI_Woolf2021!$E$9:$E$93)+63.1579*EXP(-0.19*BH$58))/(Fperm_SI_Woolf2021!$E$9:$E$93-BH$58))*(BH$58-Fperm_SI_Woolf2021!$E$9:$E$93)/10))) + Fperm_SI_Woolf2021!$H$9:$H$93*EXP(-Fperm_SI_Woolf2021!$K$9:$K$93*$C156*IF(BH$58=Fperm_SI_Woolf2021!$E$9:$E$93,1,EXP(LN((1.1*(Fperm_SI_Woolf2021!$E$9:$E$93-BH$58)-63.1579*EXP(-0.19*Fperm_SI_Woolf2021!$E$9:$E$93)+63.1579*EXP(-0.19*BH$58))/(Fperm_SI_Woolf2021!$E$9:$E$93-BH$58))*(BH$58-Fperm_SI_Woolf2021!$E$9:$E$93)/10))),Fperm_SI_Woolf2021!$D$9:$D$93)*BH$57+INTERCEPT(Fperm_SI_Woolf2021!$F$9:$F$93*EXP(-Fperm_SI_Woolf2021!$I$9:$I$93*$C156*IF(BH$58=Fperm_SI_Woolf2021!$E$9:$E$93,1,EXP(LN((1.1*(Fperm_SI_Woolf2021!$E$9:$E$93-BH$58)-63.1579*EXP(-0.19*Fperm_SI_Woolf2021!$E$9:$E$93)+63.1579*EXP(-0.19*BH$58))/(Fperm_SI_Woolf2021!$E$9:$E$93-BH$58))*(BH$58-Fperm_SI_Woolf2021!$E$9:$E$93)/10))) + Fperm_SI_Woolf2021!$G$9:$G$93*EXP(-Fperm_SI_Woolf2021!$J$9:$J$93*$C156*IF(BH$58=Fperm_SI_Woolf2021!$E$9:$E$93,1,EXP(LN((1.1*(Fperm_SI_Woolf2021!$E$9:$E$93-BH$58)-63.1579*EXP(-0.19*Fperm_SI_Woolf2021!$E$9:$E$93)+63.1579*EXP(-0.19*BH$58))/(Fperm_SI_Woolf2021!$E$9:$E$93-BH$58))*(BH$58-Fperm_SI_Woolf2021!$E$9:$E$93)/10))) + Fperm_SI_Woolf2021!$H$9:$H$93*EXP(-Fperm_SI_Woolf2021!$K$9:$K$93*$C156*IF(BH$58=Fperm_SI_Woolf2021!$E$9:$E$93,1,EXP(LN((1.1*(Fperm_SI_Woolf2021!$E$9:$E$93-BH$58)-63.1579*EXP(-0.19*Fperm_SI_Woolf2021!$E$9:$E$93)+63.1579*EXP(-0.19*BH$58))/(Fperm_SI_Woolf2021!$E$9:$E$93-BH$58))*(BH$58-Fperm_SI_Woolf2021!$E$9:$E$93)/10))),Fperm_SI_Woolf2021!$D$9:$D$93))</f>
        <v>0.11181721986236098</v>
      </c>
      <c r="BI156" s="51" cm="1">
        <f t="array" ref="BI156">MIN(1,SLOPE(Fperm_SI_Woolf2021!$F$9:$F$93*EXP(-Fperm_SI_Woolf2021!$I$9:$I$93*$C156*IF(BI$58=Fperm_SI_Woolf2021!$E$9:$E$93,1,EXP(LN((1.1*(Fperm_SI_Woolf2021!$E$9:$E$93-BI$58)-63.1579*EXP(-0.19*Fperm_SI_Woolf2021!$E$9:$E$93)+63.1579*EXP(-0.19*BI$58))/(Fperm_SI_Woolf2021!$E$9:$E$93-BI$58))*(BI$58-Fperm_SI_Woolf2021!$E$9:$E$93)/10))) + Fperm_SI_Woolf2021!$G$9:$G$93*EXP(-Fperm_SI_Woolf2021!$J$9:$J$93*$C156*IF(BI$58=Fperm_SI_Woolf2021!$E$9:$E$93,1,EXP(LN((1.1*(Fperm_SI_Woolf2021!$E$9:$E$93-BI$58)-63.1579*EXP(-0.19*Fperm_SI_Woolf2021!$E$9:$E$93)+63.1579*EXP(-0.19*BI$58))/(Fperm_SI_Woolf2021!$E$9:$E$93-BI$58))*(BI$58-Fperm_SI_Woolf2021!$E$9:$E$93)/10))) + Fperm_SI_Woolf2021!$H$9:$H$93*EXP(-Fperm_SI_Woolf2021!$K$9:$K$93*$C156*IF(BI$58=Fperm_SI_Woolf2021!$E$9:$E$93,1,EXP(LN((1.1*(Fperm_SI_Woolf2021!$E$9:$E$93-BI$58)-63.1579*EXP(-0.19*Fperm_SI_Woolf2021!$E$9:$E$93)+63.1579*EXP(-0.19*BI$58))/(Fperm_SI_Woolf2021!$E$9:$E$93-BI$58))*(BI$58-Fperm_SI_Woolf2021!$E$9:$E$93)/10))),Fperm_SI_Woolf2021!$D$9:$D$93)*BI$57+INTERCEPT(Fperm_SI_Woolf2021!$F$9:$F$93*EXP(-Fperm_SI_Woolf2021!$I$9:$I$93*$C156*IF(BI$58=Fperm_SI_Woolf2021!$E$9:$E$93,1,EXP(LN((1.1*(Fperm_SI_Woolf2021!$E$9:$E$93-BI$58)-63.1579*EXP(-0.19*Fperm_SI_Woolf2021!$E$9:$E$93)+63.1579*EXP(-0.19*BI$58))/(Fperm_SI_Woolf2021!$E$9:$E$93-BI$58))*(BI$58-Fperm_SI_Woolf2021!$E$9:$E$93)/10))) + Fperm_SI_Woolf2021!$G$9:$G$93*EXP(-Fperm_SI_Woolf2021!$J$9:$J$93*$C156*IF(BI$58=Fperm_SI_Woolf2021!$E$9:$E$93,1,EXP(LN((1.1*(Fperm_SI_Woolf2021!$E$9:$E$93-BI$58)-63.1579*EXP(-0.19*Fperm_SI_Woolf2021!$E$9:$E$93)+63.1579*EXP(-0.19*BI$58))/(Fperm_SI_Woolf2021!$E$9:$E$93-BI$58))*(BI$58-Fperm_SI_Woolf2021!$E$9:$E$93)/10))) + Fperm_SI_Woolf2021!$H$9:$H$93*EXP(-Fperm_SI_Woolf2021!$K$9:$K$93*$C156*IF(BI$58=Fperm_SI_Woolf2021!$E$9:$E$93,1,EXP(LN((1.1*(Fperm_SI_Woolf2021!$E$9:$E$93-BI$58)-63.1579*EXP(-0.19*Fperm_SI_Woolf2021!$E$9:$E$93)+63.1579*EXP(-0.19*BI$58))/(Fperm_SI_Woolf2021!$E$9:$E$93-BI$58))*(BI$58-Fperm_SI_Woolf2021!$E$9:$E$93)/10))),Fperm_SI_Woolf2021!$D$9:$D$93))</f>
        <v>0.10088005616330928</v>
      </c>
      <c r="BJ156" s="51" cm="1">
        <f t="array" ref="BJ156">MIN(1,SLOPE(Fperm_SI_Woolf2021!$F$9:$F$93*EXP(-Fperm_SI_Woolf2021!$I$9:$I$93*$C156*IF(BJ$58=Fperm_SI_Woolf2021!$E$9:$E$93,1,EXP(LN((1.1*(Fperm_SI_Woolf2021!$E$9:$E$93-BJ$58)-63.1579*EXP(-0.19*Fperm_SI_Woolf2021!$E$9:$E$93)+63.1579*EXP(-0.19*BJ$58))/(Fperm_SI_Woolf2021!$E$9:$E$93-BJ$58))*(BJ$58-Fperm_SI_Woolf2021!$E$9:$E$93)/10))) + Fperm_SI_Woolf2021!$G$9:$G$93*EXP(-Fperm_SI_Woolf2021!$J$9:$J$93*$C156*IF(BJ$58=Fperm_SI_Woolf2021!$E$9:$E$93,1,EXP(LN((1.1*(Fperm_SI_Woolf2021!$E$9:$E$93-BJ$58)-63.1579*EXP(-0.19*Fperm_SI_Woolf2021!$E$9:$E$93)+63.1579*EXP(-0.19*BJ$58))/(Fperm_SI_Woolf2021!$E$9:$E$93-BJ$58))*(BJ$58-Fperm_SI_Woolf2021!$E$9:$E$93)/10))) + Fperm_SI_Woolf2021!$H$9:$H$93*EXP(-Fperm_SI_Woolf2021!$K$9:$K$93*$C156*IF(BJ$58=Fperm_SI_Woolf2021!$E$9:$E$93,1,EXP(LN((1.1*(Fperm_SI_Woolf2021!$E$9:$E$93-BJ$58)-63.1579*EXP(-0.19*Fperm_SI_Woolf2021!$E$9:$E$93)+63.1579*EXP(-0.19*BJ$58))/(Fperm_SI_Woolf2021!$E$9:$E$93-BJ$58))*(BJ$58-Fperm_SI_Woolf2021!$E$9:$E$93)/10))),Fperm_SI_Woolf2021!$D$9:$D$93)*BJ$57+INTERCEPT(Fperm_SI_Woolf2021!$F$9:$F$93*EXP(-Fperm_SI_Woolf2021!$I$9:$I$93*$C156*IF(BJ$58=Fperm_SI_Woolf2021!$E$9:$E$93,1,EXP(LN((1.1*(Fperm_SI_Woolf2021!$E$9:$E$93-BJ$58)-63.1579*EXP(-0.19*Fperm_SI_Woolf2021!$E$9:$E$93)+63.1579*EXP(-0.19*BJ$58))/(Fperm_SI_Woolf2021!$E$9:$E$93-BJ$58))*(BJ$58-Fperm_SI_Woolf2021!$E$9:$E$93)/10))) + Fperm_SI_Woolf2021!$G$9:$G$93*EXP(-Fperm_SI_Woolf2021!$J$9:$J$93*$C156*IF(BJ$58=Fperm_SI_Woolf2021!$E$9:$E$93,1,EXP(LN((1.1*(Fperm_SI_Woolf2021!$E$9:$E$93-BJ$58)-63.1579*EXP(-0.19*Fperm_SI_Woolf2021!$E$9:$E$93)+63.1579*EXP(-0.19*BJ$58))/(Fperm_SI_Woolf2021!$E$9:$E$93-BJ$58))*(BJ$58-Fperm_SI_Woolf2021!$E$9:$E$93)/10))) + Fperm_SI_Woolf2021!$H$9:$H$93*EXP(-Fperm_SI_Woolf2021!$K$9:$K$93*$C156*IF(BJ$58=Fperm_SI_Woolf2021!$E$9:$E$93,1,EXP(LN((1.1*(Fperm_SI_Woolf2021!$E$9:$E$93-BJ$58)-63.1579*EXP(-0.19*Fperm_SI_Woolf2021!$E$9:$E$93)+63.1579*EXP(-0.19*BJ$58))/(Fperm_SI_Woolf2021!$E$9:$E$93-BJ$58))*(BJ$58-Fperm_SI_Woolf2021!$E$9:$E$93)/10))),Fperm_SI_Woolf2021!$D$9:$D$93))</f>
        <v>8.9942892464257546E-2</v>
      </c>
      <c r="BK156" s="51" cm="1">
        <f t="array" ref="BK156">MIN(1,SLOPE(Fperm_SI_Woolf2021!$F$9:$F$93*EXP(-Fperm_SI_Woolf2021!$I$9:$I$93*$C156*IF(BK$58=Fperm_SI_Woolf2021!$E$9:$E$93,1,EXP(LN((1.1*(Fperm_SI_Woolf2021!$E$9:$E$93-BK$58)-63.1579*EXP(-0.19*Fperm_SI_Woolf2021!$E$9:$E$93)+63.1579*EXP(-0.19*BK$58))/(Fperm_SI_Woolf2021!$E$9:$E$93-BK$58))*(BK$58-Fperm_SI_Woolf2021!$E$9:$E$93)/10))) + Fperm_SI_Woolf2021!$G$9:$G$93*EXP(-Fperm_SI_Woolf2021!$J$9:$J$93*$C156*IF(BK$58=Fperm_SI_Woolf2021!$E$9:$E$93,1,EXP(LN((1.1*(Fperm_SI_Woolf2021!$E$9:$E$93-BK$58)-63.1579*EXP(-0.19*Fperm_SI_Woolf2021!$E$9:$E$93)+63.1579*EXP(-0.19*BK$58))/(Fperm_SI_Woolf2021!$E$9:$E$93-BK$58))*(BK$58-Fperm_SI_Woolf2021!$E$9:$E$93)/10))) + Fperm_SI_Woolf2021!$H$9:$H$93*EXP(-Fperm_SI_Woolf2021!$K$9:$K$93*$C156*IF(BK$58=Fperm_SI_Woolf2021!$E$9:$E$93,1,EXP(LN((1.1*(Fperm_SI_Woolf2021!$E$9:$E$93-BK$58)-63.1579*EXP(-0.19*Fperm_SI_Woolf2021!$E$9:$E$93)+63.1579*EXP(-0.19*BK$58))/(Fperm_SI_Woolf2021!$E$9:$E$93-BK$58))*(BK$58-Fperm_SI_Woolf2021!$E$9:$E$93)/10))),Fperm_SI_Woolf2021!$D$9:$D$93)*BK$57+INTERCEPT(Fperm_SI_Woolf2021!$F$9:$F$93*EXP(-Fperm_SI_Woolf2021!$I$9:$I$93*$C156*IF(BK$58=Fperm_SI_Woolf2021!$E$9:$E$93,1,EXP(LN((1.1*(Fperm_SI_Woolf2021!$E$9:$E$93-BK$58)-63.1579*EXP(-0.19*Fperm_SI_Woolf2021!$E$9:$E$93)+63.1579*EXP(-0.19*BK$58))/(Fperm_SI_Woolf2021!$E$9:$E$93-BK$58))*(BK$58-Fperm_SI_Woolf2021!$E$9:$E$93)/10))) + Fperm_SI_Woolf2021!$G$9:$G$93*EXP(-Fperm_SI_Woolf2021!$J$9:$J$93*$C156*IF(BK$58=Fperm_SI_Woolf2021!$E$9:$E$93,1,EXP(LN((1.1*(Fperm_SI_Woolf2021!$E$9:$E$93-BK$58)-63.1579*EXP(-0.19*Fperm_SI_Woolf2021!$E$9:$E$93)+63.1579*EXP(-0.19*BK$58))/(Fperm_SI_Woolf2021!$E$9:$E$93-BK$58))*(BK$58-Fperm_SI_Woolf2021!$E$9:$E$93)/10))) + Fperm_SI_Woolf2021!$H$9:$H$93*EXP(-Fperm_SI_Woolf2021!$K$9:$K$93*$C156*IF(BK$58=Fperm_SI_Woolf2021!$E$9:$E$93,1,EXP(LN((1.1*(Fperm_SI_Woolf2021!$E$9:$E$93-BK$58)-63.1579*EXP(-0.19*Fperm_SI_Woolf2021!$E$9:$E$93)+63.1579*EXP(-0.19*BK$58))/(Fperm_SI_Woolf2021!$E$9:$E$93-BK$58))*(BK$58-Fperm_SI_Woolf2021!$E$9:$E$93)/10))),Fperm_SI_Woolf2021!$D$9:$D$93))</f>
        <v>7.900572876520584E-2</v>
      </c>
      <c r="BL156" s="51" cm="1">
        <f t="array" ref="BL156">MIN(1,SLOPE(Fperm_SI_Woolf2021!$F$9:$F$93*EXP(-Fperm_SI_Woolf2021!$I$9:$I$93*$C156*IF(BL$58=Fperm_SI_Woolf2021!$E$9:$E$93,1,EXP(LN((1.1*(Fperm_SI_Woolf2021!$E$9:$E$93-BL$58)-63.1579*EXP(-0.19*Fperm_SI_Woolf2021!$E$9:$E$93)+63.1579*EXP(-0.19*BL$58))/(Fperm_SI_Woolf2021!$E$9:$E$93-BL$58))*(BL$58-Fperm_SI_Woolf2021!$E$9:$E$93)/10))) + Fperm_SI_Woolf2021!$G$9:$G$93*EXP(-Fperm_SI_Woolf2021!$J$9:$J$93*$C156*IF(BL$58=Fperm_SI_Woolf2021!$E$9:$E$93,1,EXP(LN((1.1*(Fperm_SI_Woolf2021!$E$9:$E$93-BL$58)-63.1579*EXP(-0.19*Fperm_SI_Woolf2021!$E$9:$E$93)+63.1579*EXP(-0.19*BL$58))/(Fperm_SI_Woolf2021!$E$9:$E$93-BL$58))*(BL$58-Fperm_SI_Woolf2021!$E$9:$E$93)/10))) + Fperm_SI_Woolf2021!$H$9:$H$93*EXP(-Fperm_SI_Woolf2021!$K$9:$K$93*$C156*IF(BL$58=Fperm_SI_Woolf2021!$E$9:$E$93,1,EXP(LN((1.1*(Fperm_SI_Woolf2021!$E$9:$E$93-BL$58)-63.1579*EXP(-0.19*Fperm_SI_Woolf2021!$E$9:$E$93)+63.1579*EXP(-0.19*BL$58))/(Fperm_SI_Woolf2021!$E$9:$E$93-BL$58))*(BL$58-Fperm_SI_Woolf2021!$E$9:$E$93)/10))),Fperm_SI_Woolf2021!$D$9:$D$93)*BL$57+INTERCEPT(Fperm_SI_Woolf2021!$F$9:$F$93*EXP(-Fperm_SI_Woolf2021!$I$9:$I$93*$C156*IF(BL$58=Fperm_SI_Woolf2021!$E$9:$E$93,1,EXP(LN((1.1*(Fperm_SI_Woolf2021!$E$9:$E$93-BL$58)-63.1579*EXP(-0.19*Fperm_SI_Woolf2021!$E$9:$E$93)+63.1579*EXP(-0.19*BL$58))/(Fperm_SI_Woolf2021!$E$9:$E$93-BL$58))*(BL$58-Fperm_SI_Woolf2021!$E$9:$E$93)/10))) + Fperm_SI_Woolf2021!$G$9:$G$93*EXP(-Fperm_SI_Woolf2021!$J$9:$J$93*$C156*IF(BL$58=Fperm_SI_Woolf2021!$E$9:$E$93,1,EXP(LN((1.1*(Fperm_SI_Woolf2021!$E$9:$E$93-BL$58)-63.1579*EXP(-0.19*Fperm_SI_Woolf2021!$E$9:$E$93)+63.1579*EXP(-0.19*BL$58))/(Fperm_SI_Woolf2021!$E$9:$E$93-BL$58))*(BL$58-Fperm_SI_Woolf2021!$E$9:$E$93)/10))) + Fperm_SI_Woolf2021!$H$9:$H$93*EXP(-Fperm_SI_Woolf2021!$K$9:$K$93*$C156*IF(BL$58=Fperm_SI_Woolf2021!$E$9:$E$93,1,EXP(LN((1.1*(Fperm_SI_Woolf2021!$E$9:$E$93-BL$58)-63.1579*EXP(-0.19*Fperm_SI_Woolf2021!$E$9:$E$93)+63.1579*EXP(-0.19*BL$58))/(Fperm_SI_Woolf2021!$E$9:$E$93-BL$58))*(BL$58-Fperm_SI_Woolf2021!$E$9:$E$93)/10))),Fperm_SI_Woolf2021!$D$9:$D$93))</f>
        <v>0.19839722568412826</v>
      </c>
      <c r="BM156" s="51" cm="1">
        <f t="array" ref="BM156">MIN(1,SLOPE(Fperm_SI_Woolf2021!$F$9:$F$93*EXP(-Fperm_SI_Woolf2021!$I$9:$I$93*$C156*IF(BM$58=Fperm_SI_Woolf2021!$E$9:$E$93,1,EXP(LN((1.1*(Fperm_SI_Woolf2021!$E$9:$E$93-BM$58)-63.1579*EXP(-0.19*Fperm_SI_Woolf2021!$E$9:$E$93)+63.1579*EXP(-0.19*BM$58))/(Fperm_SI_Woolf2021!$E$9:$E$93-BM$58))*(BM$58-Fperm_SI_Woolf2021!$E$9:$E$93)/10))) + Fperm_SI_Woolf2021!$G$9:$G$93*EXP(-Fperm_SI_Woolf2021!$J$9:$J$93*$C156*IF(BM$58=Fperm_SI_Woolf2021!$E$9:$E$93,1,EXP(LN((1.1*(Fperm_SI_Woolf2021!$E$9:$E$93-BM$58)-63.1579*EXP(-0.19*Fperm_SI_Woolf2021!$E$9:$E$93)+63.1579*EXP(-0.19*BM$58))/(Fperm_SI_Woolf2021!$E$9:$E$93-BM$58))*(BM$58-Fperm_SI_Woolf2021!$E$9:$E$93)/10))) + Fperm_SI_Woolf2021!$H$9:$H$93*EXP(-Fperm_SI_Woolf2021!$K$9:$K$93*$C156*IF(BM$58=Fperm_SI_Woolf2021!$E$9:$E$93,1,EXP(LN((1.1*(Fperm_SI_Woolf2021!$E$9:$E$93-BM$58)-63.1579*EXP(-0.19*Fperm_SI_Woolf2021!$E$9:$E$93)+63.1579*EXP(-0.19*BM$58))/(Fperm_SI_Woolf2021!$E$9:$E$93-BM$58))*(BM$58-Fperm_SI_Woolf2021!$E$9:$E$93)/10))),Fperm_SI_Woolf2021!$D$9:$D$93)*BM$57+INTERCEPT(Fperm_SI_Woolf2021!$F$9:$F$93*EXP(-Fperm_SI_Woolf2021!$I$9:$I$93*$C156*IF(BM$58=Fperm_SI_Woolf2021!$E$9:$E$93,1,EXP(LN((1.1*(Fperm_SI_Woolf2021!$E$9:$E$93-BM$58)-63.1579*EXP(-0.19*Fperm_SI_Woolf2021!$E$9:$E$93)+63.1579*EXP(-0.19*BM$58))/(Fperm_SI_Woolf2021!$E$9:$E$93-BM$58))*(BM$58-Fperm_SI_Woolf2021!$E$9:$E$93)/10))) + Fperm_SI_Woolf2021!$G$9:$G$93*EXP(-Fperm_SI_Woolf2021!$J$9:$J$93*$C156*IF(BM$58=Fperm_SI_Woolf2021!$E$9:$E$93,1,EXP(LN((1.1*(Fperm_SI_Woolf2021!$E$9:$E$93-BM$58)-63.1579*EXP(-0.19*Fperm_SI_Woolf2021!$E$9:$E$93)+63.1579*EXP(-0.19*BM$58))/(Fperm_SI_Woolf2021!$E$9:$E$93-BM$58))*(BM$58-Fperm_SI_Woolf2021!$E$9:$E$93)/10))) + Fperm_SI_Woolf2021!$H$9:$H$93*EXP(-Fperm_SI_Woolf2021!$K$9:$K$93*$C156*IF(BM$58=Fperm_SI_Woolf2021!$E$9:$E$93,1,EXP(LN((1.1*(Fperm_SI_Woolf2021!$E$9:$E$93-BM$58)-63.1579*EXP(-0.19*Fperm_SI_Woolf2021!$E$9:$E$93)+63.1579*EXP(-0.19*BM$58))/(Fperm_SI_Woolf2021!$E$9:$E$93-BM$58))*(BM$58-Fperm_SI_Woolf2021!$E$9:$E$93)/10))),Fperm_SI_Woolf2021!$D$9:$D$93))</f>
        <v>0.18916930266897949</v>
      </c>
      <c r="BN156" s="51" cm="1">
        <f t="array" ref="BN156">MIN(1,SLOPE(Fperm_SI_Woolf2021!$F$9:$F$93*EXP(-Fperm_SI_Woolf2021!$I$9:$I$93*$C156*IF(BN$58=Fperm_SI_Woolf2021!$E$9:$E$93,1,EXP(LN((1.1*(Fperm_SI_Woolf2021!$E$9:$E$93-BN$58)-63.1579*EXP(-0.19*Fperm_SI_Woolf2021!$E$9:$E$93)+63.1579*EXP(-0.19*BN$58))/(Fperm_SI_Woolf2021!$E$9:$E$93-BN$58))*(BN$58-Fperm_SI_Woolf2021!$E$9:$E$93)/10))) + Fperm_SI_Woolf2021!$G$9:$G$93*EXP(-Fperm_SI_Woolf2021!$J$9:$J$93*$C156*IF(BN$58=Fperm_SI_Woolf2021!$E$9:$E$93,1,EXP(LN((1.1*(Fperm_SI_Woolf2021!$E$9:$E$93-BN$58)-63.1579*EXP(-0.19*Fperm_SI_Woolf2021!$E$9:$E$93)+63.1579*EXP(-0.19*BN$58))/(Fperm_SI_Woolf2021!$E$9:$E$93-BN$58))*(BN$58-Fperm_SI_Woolf2021!$E$9:$E$93)/10))) + Fperm_SI_Woolf2021!$H$9:$H$93*EXP(-Fperm_SI_Woolf2021!$K$9:$K$93*$C156*IF(BN$58=Fperm_SI_Woolf2021!$E$9:$E$93,1,EXP(LN((1.1*(Fperm_SI_Woolf2021!$E$9:$E$93-BN$58)-63.1579*EXP(-0.19*Fperm_SI_Woolf2021!$E$9:$E$93)+63.1579*EXP(-0.19*BN$58))/(Fperm_SI_Woolf2021!$E$9:$E$93-BN$58))*(BN$58-Fperm_SI_Woolf2021!$E$9:$E$93)/10))),Fperm_SI_Woolf2021!$D$9:$D$93)*BN$57+INTERCEPT(Fperm_SI_Woolf2021!$F$9:$F$93*EXP(-Fperm_SI_Woolf2021!$I$9:$I$93*$C156*IF(BN$58=Fperm_SI_Woolf2021!$E$9:$E$93,1,EXP(LN((1.1*(Fperm_SI_Woolf2021!$E$9:$E$93-BN$58)-63.1579*EXP(-0.19*Fperm_SI_Woolf2021!$E$9:$E$93)+63.1579*EXP(-0.19*BN$58))/(Fperm_SI_Woolf2021!$E$9:$E$93-BN$58))*(BN$58-Fperm_SI_Woolf2021!$E$9:$E$93)/10))) + Fperm_SI_Woolf2021!$G$9:$G$93*EXP(-Fperm_SI_Woolf2021!$J$9:$J$93*$C156*IF(BN$58=Fperm_SI_Woolf2021!$E$9:$E$93,1,EXP(LN((1.1*(Fperm_SI_Woolf2021!$E$9:$E$93-BN$58)-63.1579*EXP(-0.19*Fperm_SI_Woolf2021!$E$9:$E$93)+63.1579*EXP(-0.19*BN$58))/(Fperm_SI_Woolf2021!$E$9:$E$93-BN$58))*(BN$58-Fperm_SI_Woolf2021!$E$9:$E$93)/10))) + Fperm_SI_Woolf2021!$H$9:$H$93*EXP(-Fperm_SI_Woolf2021!$K$9:$K$93*$C156*IF(BN$58=Fperm_SI_Woolf2021!$E$9:$E$93,1,EXP(LN((1.1*(Fperm_SI_Woolf2021!$E$9:$E$93-BN$58)-63.1579*EXP(-0.19*Fperm_SI_Woolf2021!$E$9:$E$93)+63.1579*EXP(-0.19*BN$58))/(Fperm_SI_Woolf2021!$E$9:$E$93-BN$58))*(BN$58-Fperm_SI_Woolf2021!$E$9:$E$93)/10))),Fperm_SI_Woolf2021!$D$9:$D$93))</f>
        <v>0.17994137965383072</v>
      </c>
      <c r="BO156" s="51" cm="1">
        <f t="array" ref="BO156">MIN(1,SLOPE(Fperm_SI_Woolf2021!$F$9:$F$93*EXP(-Fperm_SI_Woolf2021!$I$9:$I$93*$C156*IF(BO$58=Fperm_SI_Woolf2021!$E$9:$E$93,1,EXP(LN((1.1*(Fperm_SI_Woolf2021!$E$9:$E$93-BO$58)-63.1579*EXP(-0.19*Fperm_SI_Woolf2021!$E$9:$E$93)+63.1579*EXP(-0.19*BO$58))/(Fperm_SI_Woolf2021!$E$9:$E$93-BO$58))*(BO$58-Fperm_SI_Woolf2021!$E$9:$E$93)/10))) + Fperm_SI_Woolf2021!$G$9:$G$93*EXP(-Fperm_SI_Woolf2021!$J$9:$J$93*$C156*IF(BO$58=Fperm_SI_Woolf2021!$E$9:$E$93,1,EXP(LN((1.1*(Fperm_SI_Woolf2021!$E$9:$E$93-BO$58)-63.1579*EXP(-0.19*Fperm_SI_Woolf2021!$E$9:$E$93)+63.1579*EXP(-0.19*BO$58))/(Fperm_SI_Woolf2021!$E$9:$E$93-BO$58))*(BO$58-Fperm_SI_Woolf2021!$E$9:$E$93)/10))) + Fperm_SI_Woolf2021!$H$9:$H$93*EXP(-Fperm_SI_Woolf2021!$K$9:$K$93*$C156*IF(BO$58=Fperm_SI_Woolf2021!$E$9:$E$93,1,EXP(LN((1.1*(Fperm_SI_Woolf2021!$E$9:$E$93-BO$58)-63.1579*EXP(-0.19*Fperm_SI_Woolf2021!$E$9:$E$93)+63.1579*EXP(-0.19*BO$58))/(Fperm_SI_Woolf2021!$E$9:$E$93-BO$58))*(BO$58-Fperm_SI_Woolf2021!$E$9:$E$93)/10))),Fperm_SI_Woolf2021!$D$9:$D$93)*BO$57+INTERCEPT(Fperm_SI_Woolf2021!$F$9:$F$93*EXP(-Fperm_SI_Woolf2021!$I$9:$I$93*$C156*IF(BO$58=Fperm_SI_Woolf2021!$E$9:$E$93,1,EXP(LN((1.1*(Fperm_SI_Woolf2021!$E$9:$E$93-BO$58)-63.1579*EXP(-0.19*Fperm_SI_Woolf2021!$E$9:$E$93)+63.1579*EXP(-0.19*BO$58))/(Fperm_SI_Woolf2021!$E$9:$E$93-BO$58))*(BO$58-Fperm_SI_Woolf2021!$E$9:$E$93)/10))) + Fperm_SI_Woolf2021!$G$9:$G$93*EXP(-Fperm_SI_Woolf2021!$J$9:$J$93*$C156*IF(BO$58=Fperm_SI_Woolf2021!$E$9:$E$93,1,EXP(LN((1.1*(Fperm_SI_Woolf2021!$E$9:$E$93-BO$58)-63.1579*EXP(-0.19*Fperm_SI_Woolf2021!$E$9:$E$93)+63.1579*EXP(-0.19*BO$58))/(Fperm_SI_Woolf2021!$E$9:$E$93-BO$58))*(BO$58-Fperm_SI_Woolf2021!$E$9:$E$93)/10))) + Fperm_SI_Woolf2021!$H$9:$H$93*EXP(-Fperm_SI_Woolf2021!$K$9:$K$93*$C156*IF(BO$58=Fperm_SI_Woolf2021!$E$9:$E$93,1,EXP(LN((1.1*(Fperm_SI_Woolf2021!$E$9:$E$93-BO$58)-63.1579*EXP(-0.19*Fperm_SI_Woolf2021!$E$9:$E$93)+63.1579*EXP(-0.19*BO$58))/(Fperm_SI_Woolf2021!$E$9:$E$93-BO$58))*(BO$58-Fperm_SI_Woolf2021!$E$9:$E$93)/10))),Fperm_SI_Woolf2021!$D$9:$D$93))</f>
        <v>0.17071345663868195</v>
      </c>
      <c r="BP156" s="51" cm="1">
        <f t="array" ref="BP156">MIN(1,SLOPE(Fperm_SI_Woolf2021!$F$9:$F$93*EXP(-Fperm_SI_Woolf2021!$I$9:$I$93*$C156*IF(BP$58=Fperm_SI_Woolf2021!$E$9:$E$93,1,EXP(LN((1.1*(Fperm_SI_Woolf2021!$E$9:$E$93-BP$58)-63.1579*EXP(-0.19*Fperm_SI_Woolf2021!$E$9:$E$93)+63.1579*EXP(-0.19*BP$58))/(Fperm_SI_Woolf2021!$E$9:$E$93-BP$58))*(BP$58-Fperm_SI_Woolf2021!$E$9:$E$93)/10))) + Fperm_SI_Woolf2021!$G$9:$G$93*EXP(-Fperm_SI_Woolf2021!$J$9:$J$93*$C156*IF(BP$58=Fperm_SI_Woolf2021!$E$9:$E$93,1,EXP(LN((1.1*(Fperm_SI_Woolf2021!$E$9:$E$93-BP$58)-63.1579*EXP(-0.19*Fperm_SI_Woolf2021!$E$9:$E$93)+63.1579*EXP(-0.19*BP$58))/(Fperm_SI_Woolf2021!$E$9:$E$93-BP$58))*(BP$58-Fperm_SI_Woolf2021!$E$9:$E$93)/10))) + Fperm_SI_Woolf2021!$H$9:$H$93*EXP(-Fperm_SI_Woolf2021!$K$9:$K$93*$C156*IF(BP$58=Fperm_SI_Woolf2021!$E$9:$E$93,1,EXP(LN((1.1*(Fperm_SI_Woolf2021!$E$9:$E$93-BP$58)-63.1579*EXP(-0.19*Fperm_SI_Woolf2021!$E$9:$E$93)+63.1579*EXP(-0.19*BP$58))/(Fperm_SI_Woolf2021!$E$9:$E$93-BP$58))*(BP$58-Fperm_SI_Woolf2021!$E$9:$E$93)/10))),Fperm_SI_Woolf2021!$D$9:$D$93)*BP$57+INTERCEPT(Fperm_SI_Woolf2021!$F$9:$F$93*EXP(-Fperm_SI_Woolf2021!$I$9:$I$93*$C156*IF(BP$58=Fperm_SI_Woolf2021!$E$9:$E$93,1,EXP(LN((1.1*(Fperm_SI_Woolf2021!$E$9:$E$93-BP$58)-63.1579*EXP(-0.19*Fperm_SI_Woolf2021!$E$9:$E$93)+63.1579*EXP(-0.19*BP$58))/(Fperm_SI_Woolf2021!$E$9:$E$93-BP$58))*(BP$58-Fperm_SI_Woolf2021!$E$9:$E$93)/10))) + Fperm_SI_Woolf2021!$G$9:$G$93*EXP(-Fperm_SI_Woolf2021!$J$9:$J$93*$C156*IF(BP$58=Fperm_SI_Woolf2021!$E$9:$E$93,1,EXP(LN((1.1*(Fperm_SI_Woolf2021!$E$9:$E$93-BP$58)-63.1579*EXP(-0.19*Fperm_SI_Woolf2021!$E$9:$E$93)+63.1579*EXP(-0.19*BP$58))/(Fperm_SI_Woolf2021!$E$9:$E$93-BP$58))*(BP$58-Fperm_SI_Woolf2021!$E$9:$E$93)/10))) + Fperm_SI_Woolf2021!$H$9:$H$93*EXP(-Fperm_SI_Woolf2021!$K$9:$K$93*$C156*IF(BP$58=Fperm_SI_Woolf2021!$E$9:$E$93,1,EXP(LN((1.1*(Fperm_SI_Woolf2021!$E$9:$E$93-BP$58)-63.1579*EXP(-0.19*Fperm_SI_Woolf2021!$E$9:$E$93)+63.1579*EXP(-0.19*BP$58))/(Fperm_SI_Woolf2021!$E$9:$E$93-BP$58))*(BP$58-Fperm_SI_Woolf2021!$E$9:$E$93)/10))),Fperm_SI_Woolf2021!$D$9:$D$93))</f>
        <v>0.16148553362353318</v>
      </c>
      <c r="BQ156" s="51" cm="1">
        <f t="array" ref="BQ156">MIN(1,SLOPE(Fperm_SI_Woolf2021!$F$9:$F$93*EXP(-Fperm_SI_Woolf2021!$I$9:$I$93*$C156*IF(BQ$58=Fperm_SI_Woolf2021!$E$9:$E$93,1,EXP(LN((1.1*(Fperm_SI_Woolf2021!$E$9:$E$93-BQ$58)-63.1579*EXP(-0.19*Fperm_SI_Woolf2021!$E$9:$E$93)+63.1579*EXP(-0.19*BQ$58))/(Fperm_SI_Woolf2021!$E$9:$E$93-BQ$58))*(BQ$58-Fperm_SI_Woolf2021!$E$9:$E$93)/10))) + Fperm_SI_Woolf2021!$G$9:$G$93*EXP(-Fperm_SI_Woolf2021!$J$9:$J$93*$C156*IF(BQ$58=Fperm_SI_Woolf2021!$E$9:$E$93,1,EXP(LN((1.1*(Fperm_SI_Woolf2021!$E$9:$E$93-BQ$58)-63.1579*EXP(-0.19*Fperm_SI_Woolf2021!$E$9:$E$93)+63.1579*EXP(-0.19*BQ$58))/(Fperm_SI_Woolf2021!$E$9:$E$93-BQ$58))*(BQ$58-Fperm_SI_Woolf2021!$E$9:$E$93)/10))) + Fperm_SI_Woolf2021!$H$9:$H$93*EXP(-Fperm_SI_Woolf2021!$K$9:$K$93*$C156*IF(BQ$58=Fperm_SI_Woolf2021!$E$9:$E$93,1,EXP(LN((1.1*(Fperm_SI_Woolf2021!$E$9:$E$93-BQ$58)-63.1579*EXP(-0.19*Fperm_SI_Woolf2021!$E$9:$E$93)+63.1579*EXP(-0.19*BQ$58))/(Fperm_SI_Woolf2021!$E$9:$E$93-BQ$58))*(BQ$58-Fperm_SI_Woolf2021!$E$9:$E$93)/10))),Fperm_SI_Woolf2021!$D$9:$D$93)*BQ$57+INTERCEPT(Fperm_SI_Woolf2021!$F$9:$F$93*EXP(-Fperm_SI_Woolf2021!$I$9:$I$93*$C156*IF(BQ$58=Fperm_SI_Woolf2021!$E$9:$E$93,1,EXP(LN((1.1*(Fperm_SI_Woolf2021!$E$9:$E$93-BQ$58)-63.1579*EXP(-0.19*Fperm_SI_Woolf2021!$E$9:$E$93)+63.1579*EXP(-0.19*BQ$58))/(Fperm_SI_Woolf2021!$E$9:$E$93-BQ$58))*(BQ$58-Fperm_SI_Woolf2021!$E$9:$E$93)/10))) + Fperm_SI_Woolf2021!$G$9:$G$93*EXP(-Fperm_SI_Woolf2021!$J$9:$J$93*$C156*IF(BQ$58=Fperm_SI_Woolf2021!$E$9:$E$93,1,EXP(LN((1.1*(Fperm_SI_Woolf2021!$E$9:$E$93-BQ$58)-63.1579*EXP(-0.19*Fperm_SI_Woolf2021!$E$9:$E$93)+63.1579*EXP(-0.19*BQ$58))/(Fperm_SI_Woolf2021!$E$9:$E$93-BQ$58))*(BQ$58-Fperm_SI_Woolf2021!$E$9:$E$93)/10))) + Fperm_SI_Woolf2021!$H$9:$H$93*EXP(-Fperm_SI_Woolf2021!$K$9:$K$93*$C156*IF(BQ$58=Fperm_SI_Woolf2021!$E$9:$E$93,1,EXP(LN((1.1*(Fperm_SI_Woolf2021!$E$9:$E$93-BQ$58)-63.1579*EXP(-0.19*Fperm_SI_Woolf2021!$E$9:$E$93)+63.1579*EXP(-0.19*BQ$58))/(Fperm_SI_Woolf2021!$E$9:$E$93-BQ$58))*(BQ$58-Fperm_SI_Woolf2021!$E$9:$E$93)/10))),Fperm_SI_Woolf2021!$D$9:$D$93))</f>
        <v>0.15225761060838444</v>
      </c>
      <c r="BR156" s="51" cm="1">
        <f t="array" ref="BR156">MIN(1,SLOPE(Fperm_SI_Woolf2021!$F$9:$F$93*EXP(-Fperm_SI_Woolf2021!$I$9:$I$93*$C156*IF(BR$58=Fperm_SI_Woolf2021!$E$9:$E$93,1,EXP(LN((1.1*(Fperm_SI_Woolf2021!$E$9:$E$93-BR$58)-63.1579*EXP(-0.19*Fperm_SI_Woolf2021!$E$9:$E$93)+63.1579*EXP(-0.19*BR$58))/(Fperm_SI_Woolf2021!$E$9:$E$93-BR$58))*(BR$58-Fperm_SI_Woolf2021!$E$9:$E$93)/10))) + Fperm_SI_Woolf2021!$G$9:$G$93*EXP(-Fperm_SI_Woolf2021!$J$9:$J$93*$C156*IF(BR$58=Fperm_SI_Woolf2021!$E$9:$E$93,1,EXP(LN((1.1*(Fperm_SI_Woolf2021!$E$9:$E$93-BR$58)-63.1579*EXP(-0.19*Fperm_SI_Woolf2021!$E$9:$E$93)+63.1579*EXP(-0.19*BR$58))/(Fperm_SI_Woolf2021!$E$9:$E$93-BR$58))*(BR$58-Fperm_SI_Woolf2021!$E$9:$E$93)/10))) + Fperm_SI_Woolf2021!$H$9:$H$93*EXP(-Fperm_SI_Woolf2021!$K$9:$K$93*$C156*IF(BR$58=Fperm_SI_Woolf2021!$E$9:$E$93,1,EXP(LN((1.1*(Fperm_SI_Woolf2021!$E$9:$E$93-BR$58)-63.1579*EXP(-0.19*Fperm_SI_Woolf2021!$E$9:$E$93)+63.1579*EXP(-0.19*BR$58))/(Fperm_SI_Woolf2021!$E$9:$E$93-BR$58))*(BR$58-Fperm_SI_Woolf2021!$E$9:$E$93)/10))),Fperm_SI_Woolf2021!$D$9:$D$93)*BR$57+INTERCEPT(Fperm_SI_Woolf2021!$F$9:$F$93*EXP(-Fperm_SI_Woolf2021!$I$9:$I$93*$C156*IF(BR$58=Fperm_SI_Woolf2021!$E$9:$E$93,1,EXP(LN((1.1*(Fperm_SI_Woolf2021!$E$9:$E$93-BR$58)-63.1579*EXP(-0.19*Fperm_SI_Woolf2021!$E$9:$E$93)+63.1579*EXP(-0.19*BR$58))/(Fperm_SI_Woolf2021!$E$9:$E$93-BR$58))*(BR$58-Fperm_SI_Woolf2021!$E$9:$E$93)/10))) + Fperm_SI_Woolf2021!$G$9:$G$93*EXP(-Fperm_SI_Woolf2021!$J$9:$J$93*$C156*IF(BR$58=Fperm_SI_Woolf2021!$E$9:$E$93,1,EXP(LN((1.1*(Fperm_SI_Woolf2021!$E$9:$E$93-BR$58)-63.1579*EXP(-0.19*Fperm_SI_Woolf2021!$E$9:$E$93)+63.1579*EXP(-0.19*BR$58))/(Fperm_SI_Woolf2021!$E$9:$E$93-BR$58))*(BR$58-Fperm_SI_Woolf2021!$E$9:$E$93)/10))) + Fperm_SI_Woolf2021!$H$9:$H$93*EXP(-Fperm_SI_Woolf2021!$K$9:$K$93*$C156*IF(BR$58=Fperm_SI_Woolf2021!$E$9:$E$93,1,EXP(LN((1.1*(Fperm_SI_Woolf2021!$E$9:$E$93-BR$58)-63.1579*EXP(-0.19*Fperm_SI_Woolf2021!$E$9:$E$93)+63.1579*EXP(-0.19*BR$58))/(Fperm_SI_Woolf2021!$E$9:$E$93-BR$58))*(BR$58-Fperm_SI_Woolf2021!$E$9:$E$93)/10))),Fperm_SI_Woolf2021!$D$9:$D$93))</f>
        <v>0.14302968759323567</v>
      </c>
      <c r="BS156" s="51" cm="1">
        <f t="array" ref="BS156">MIN(1,SLOPE(Fperm_SI_Woolf2021!$F$9:$F$93*EXP(-Fperm_SI_Woolf2021!$I$9:$I$93*$C156*IF(BS$58=Fperm_SI_Woolf2021!$E$9:$E$93,1,EXP(LN((1.1*(Fperm_SI_Woolf2021!$E$9:$E$93-BS$58)-63.1579*EXP(-0.19*Fperm_SI_Woolf2021!$E$9:$E$93)+63.1579*EXP(-0.19*BS$58))/(Fperm_SI_Woolf2021!$E$9:$E$93-BS$58))*(BS$58-Fperm_SI_Woolf2021!$E$9:$E$93)/10))) + Fperm_SI_Woolf2021!$G$9:$G$93*EXP(-Fperm_SI_Woolf2021!$J$9:$J$93*$C156*IF(BS$58=Fperm_SI_Woolf2021!$E$9:$E$93,1,EXP(LN((1.1*(Fperm_SI_Woolf2021!$E$9:$E$93-BS$58)-63.1579*EXP(-0.19*Fperm_SI_Woolf2021!$E$9:$E$93)+63.1579*EXP(-0.19*BS$58))/(Fperm_SI_Woolf2021!$E$9:$E$93-BS$58))*(BS$58-Fperm_SI_Woolf2021!$E$9:$E$93)/10))) + Fperm_SI_Woolf2021!$H$9:$H$93*EXP(-Fperm_SI_Woolf2021!$K$9:$K$93*$C156*IF(BS$58=Fperm_SI_Woolf2021!$E$9:$E$93,1,EXP(LN((1.1*(Fperm_SI_Woolf2021!$E$9:$E$93-BS$58)-63.1579*EXP(-0.19*Fperm_SI_Woolf2021!$E$9:$E$93)+63.1579*EXP(-0.19*BS$58))/(Fperm_SI_Woolf2021!$E$9:$E$93-BS$58))*(BS$58-Fperm_SI_Woolf2021!$E$9:$E$93)/10))),Fperm_SI_Woolf2021!$D$9:$D$93)*BS$57+INTERCEPT(Fperm_SI_Woolf2021!$F$9:$F$93*EXP(-Fperm_SI_Woolf2021!$I$9:$I$93*$C156*IF(BS$58=Fperm_SI_Woolf2021!$E$9:$E$93,1,EXP(LN((1.1*(Fperm_SI_Woolf2021!$E$9:$E$93-BS$58)-63.1579*EXP(-0.19*Fperm_SI_Woolf2021!$E$9:$E$93)+63.1579*EXP(-0.19*BS$58))/(Fperm_SI_Woolf2021!$E$9:$E$93-BS$58))*(BS$58-Fperm_SI_Woolf2021!$E$9:$E$93)/10))) + Fperm_SI_Woolf2021!$G$9:$G$93*EXP(-Fperm_SI_Woolf2021!$J$9:$J$93*$C156*IF(BS$58=Fperm_SI_Woolf2021!$E$9:$E$93,1,EXP(LN((1.1*(Fperm_SI_Woolf2021!$E$9:$E$93-BS$58)-63.1579*EXP(-0.19*Fperm_SI_Woolf2021!$E$9:$E$93)+63.1579*EXP(-0.19*BS$58))/(Fperm_SI_Woolf2021!$E$9:$E$93-BS$58))*(BS$58-Fperm_SI_Woolf2021!$E$9:$E$93)/10))) + Fperm_SI_Woolf2021!$H$9:$H$93*EXP(-Fperm_SI_Woolf2021!$K$9:$K$93*$C156*IF(BS$58=Fperm_SI_Woolf2021!$E$9:$E$93,1,EXP(LN((1.1*(Fperm_SI_Woolf2021!$E$9:$E$93-BS$58)-63.1579*EXP(-0.19*Fperm_SI_Woolf2021!$E$9:$E$93)+63.1579*EXP(-0.19*BS$58))/(Fperm_SI_Woolf2021!$E$9:$E$93-BS$58))*(BS$58-Fperm_SI_Woolf2021!$E$9:$E$93)/10))),Fperm_SI_Woolf2021!$D$9:$D$93))</f>
        <v>0.1338017645780869</v>
      </c>
      <c r="BT156" s="51" cm="1">
        <f t="array" ref="BT156">MIN(1,SLOPE(Fperm_SI_Woolf2021!$F$9:$F$93*EXP(-Fperm_SI_Woolf2021!$I$9:$I$93*$C156*IF(BT$58=Fperm_SI_Woolf2021!$E$9:$E$93,1,EXP(LN((1.1*(Fperm_SI_Woolf2021!$E$9:$E$93-BT$58)-63.1579*EXP(-0.19*Fperm_SI_Woolf2021!$E$9:$E$93)+63.1579*EXP(-0.19*BT$58))/(Fperm_SI_Woolf2021!$E$9:$E$93-BT$58))*(BT$58-Fperm_SI_Woolf2021!$E$9:$E$93)/10))) + Fperm_SI_Woolf2021!$G$9:$G$93*EXP(-Fperm_SI_Woolf2021!$J$9:$J$93*$C156*IF(BT$58=Fperm_SI_Woolf2021!$E$9:$E$93,1,EXP(LN((1.1*(Fperm_SI_Woolf2021!$E$9:$E$93-BT$58)-63.1579*EXP(-0.19*Fperm_SI_Woolf2021!$E$9:$E$93)+63.1579*EXP(-0.19*BT$58))/(Fperm_SI_Woolf2021!$E$9:$E$93-BT$58))*(BT$58-Fperm_SI_Woolf2021!$E$9:$E$93)/10))) + Fperm_SI_Woolf2021!$H$9:$H$93*EXP(-Fperm_SI_Woolf2021!$K$9:$K$93*$C156*IF(BT$58=Fperm_SI_Woolf2021!$E$9:$E$93,1,EXP(LN((1.1*(Fperm_SI_Woolf2021!$E$9:$E$93-BT$58)-63.1579*EXP(-0.19*Fperm_SI_Woolf2021!$E$9:$E$93)+63.1579*EXP(-0.19*BT$58))/(Fperm_SI_Woolf2021!$E$9:$E$93-BT$58))*(BT$58-Fperm_SI_Woolf2021!$E$9:$E$93)/10))),Fperm_SI_Woolf2021!$D$9:$D$93)*BT$57+INTERCEPT(Fperm_SI_Woolf2021!$F$9:$F$93*EXP(-Fperm_SI_Woolf2021!$I$9:$I$93*$C156*IF(BT$58=Fperm_SI_Woolf2021!$E$9:$E$93,1,EXP(LN((1.1*(Fperm_SI_Woolf2021!$E$9:$E$93-BT$58)-63.1579*EXP(-0.19*Fperm_SI_Woolf2021!$E$9:$E$93)+63.1579*EXP(-0.19*BT$58))/(Fperm_SI_Woolf2021!$E$9:$E$93-BT$58))*(BT$58-Fperm_SI_Woolf2021!$E$9:$E$93)/10))) + Fperm_SI_Woolf2021!$G$9:$G$93*EXP(-Fperm_SI_Woolf2021!$J$9:$J$93*$C156*IF(BT$58=Fperm_SI_Woolf2021!$E$9:$E$93,1,EXP(LN((1.1*(Fperm_SI_Woolf2021!$E$9:$E$93-BT$58)-63.1579*EXP(-0.19*Fperm_SI_Woolf2021!$E$9:$E$93)+63.1579*EXP(-0.19*BT$58))/(Fperm_SI_Woolf2021!$E$9:$E$93-BT$58))*(BT$58-Fperm_SI_Woolf2021!$E$9:$E$93)/10))) + Fperm_SI_Woolf2021!$H$9:$H$93*EXP(-Fperm_SI_Woolf2021!$K$9:$K$93*$C156*IF(BT$58=Fperm_SI_Woolf2021!$E$9:$E$93,1,EXP(LN((1.1*(Fperm_SI_Woolf2021!$E$9:$E$93-BT$58)-63.1579*EXP(-0.19*Fperm_SI_Woolf2021!$E$9:$E$93)+63.1579*EXP(-0.19*BT$58))/(Fperm_SI_Woolf2021!$E$9:$E$93-BT$58))*(BT$58-Fperm_SI_Woolf2021!$E$9:$E$93)/10))),Fperm_SI_Woolf2021!$D$9:$D$93))</f>
        <v>0.12457384156293813</v>
      </c>
      <c r="BU156" s="51" cm="1">
        <f t="array" ref="BU156">MIN(1,SLOPE(Fperm_SI_Woolf2021!$F$9:$F$93*EXP(-Fperm_SI_Woolf2021!$I$9:$I$93*$C156*IF(BU$58=Fperm_SI_Woolf2021!$E$9:$E$93,1,EXP(LN((1.1*(Fperm_SI_Woolf2021!$E$9:$E$93-BU$58)-63.1579*EXP(-0.19*Fperm_SI_Woolf2021!$E$9:$E$93)+63.1579*EXP(-0.19*BU$58))/(Fperm_SI_Woolf2021!$E$9:$E$93-BU$58))*(BU$58-Fperm_SI_Woolf2021!$E$9:$E$93)/10))) + Fperm_SI_Woolf2021!$G$9:$G$93*EXP(-Fperm_SI_Woolf2021!$J$9:$J$93*$C156*IF(BU$58=Fperm_SI_Woolf2021!$E$9:$E$93,1,EXP(LN((1.1*(Fperm_SI_Woolf2021!$E$9:$E$93-BU$58)-63.1579*EXP(-0.19*Fperm_SI_Woolf2021!$E$9:$E$93)+63.1579*EXP(-0.19*BU$58))/(Fperm_SI_Woolf2021!$E$9:$E$93-BU$58))*(BU$58-Fperm_SI_Woolf2021!$E$9:$E$93)/10))) + Fperm_SI_Woolf2021!$H$9:$H$93*EXP(-Fperm_SI_Woolf2021!$K$9:$K$93*$C156*IF(BU$58=Fperm_SI_Woolf2021!$E$9:$E$93,1,EXP(LN((1.1*(Fperm_SI_Woolf2021!$E$9:$E$93-BU$58)-63.1579*EXP(-0.19*Fperm_SI_Woolf2021!$E$9:$E$93)+63.1579*EXP(-0.19*BU$58))/(Fperm_SI_Woolf2021!$E$9:$E$93-BU$58))*(BU$58-Fperm_SI_Woolf2021!$E$9:$E$93)/10))),Fperm_SI_Woolf2021!$D$9:$D$93)*BU$57+INTERCEPT(Fperm_SI_Woolf2021!$F$9:$F$93*EXP(-Fperm_SI_Woolf2021!$I$9:$I$93*$C156*IF(BU$58=Fperm_SI_Woolf2021!$E$9:$E$93,1,EXP(LN((1.1*(Fperm_SI_Woolf2021!$E$9:$E$93-BU$58)-63.1579*EXP(-0.19*Fperm_SI_Woolf2021!$E$9:$E$93)+63.1579*EXP(-0.19*BU$58))/(Fperm_SI_Woolf2021!$E$9:$E$93-BU$58))*(BU$58-Fperm_SI_Woolf2021!$E$9:$E$93)/10))) + Fperm_SI_Woolf2021!$G$9:$G$93*EXP(-Fperm_SI_Woolf2021!$J$9:$J$93*$C156*IF(BU$58=Fperm_SI_Woolf2021!$E$9:$E$93,1,EXP(LN((1.1*(Fperm_SI_Woolf2021!$E$9:$E$93-BU$58)-63.1579*EXP(-0.19*Fperm_SI_Woolf2021!$E$9:$E$93)+63.1579*EXP(-0.19*BU$58))/(Fperm_SI_Woolf2021!$E$9:$E$93-BU$58))*(BU$58-Fperm_SI_Woolf2021!$E$9:$E$93)/10))) + Fperm_SI_Woolf2021!$H$9:$H$93*EXP(-Fperm_SI_Woolf2021!$K$9:$K$93*$C156*IF(BU$58=Fperm_SI_Woolf2021!$E$9:$E$93,1,EXP(LN((1.1*(Fperm_SI_Woolf2021!$E$9:$E$93-BU$58)-63.1579*EXP(-0.19*Fperm_SI_Woolf2021!$E$9:$E$93)+63.1579*EXP(-0.19*BU$58))/(Fperm_SI_Woolf2021!$E$9:$E$93-BU$58))*(BU$58-Fperm_SI_Woolf2021!$E$9:$E$93)/10))),Fperm_SI_Woolf2021!$D$9:$D$93))</f>
        <v>0.11534591854778938</v>
      </c>
      <c r="BV156" s="51" cm="1">
        <f t="array" ref="BV156">MIN(1,SLOPE(Fperm_SI_Woolf2021!$F$9:$F$93*EXP(-Fperm_SI_Woolf2021!$I$9:$I$93*$C156*IF(BV$58=Fperm_SI_Woolf2021!$E$9:$E$93,1,EXP(LN((1.1*(Fperm_SI_Woolf2021!$E$9:$E$93-BV$58)-63.1579*EXP(-0.19*Fperm_SI_Woolf2021!$E$9:$E$93)+63.1579*EXP(-0.19*BV$58))/(Fperm_SI_Woolf2021!$E$9:$E$93-BV$58))*(BV$58-Fperm_SI_Woolf2021!$E$9:$E$93)/10))) + Fperm_SI_Woolf2021!$G$9:$G$93*EXP(-Fperm_SI_Woolf2021!$J$9:$J$93*$C156*IF(BV$58=Fperm_SI_Woolf2021!$E$9:$E$93,1,EXP(LN((1.1*(Fperm_SI_Woolf2021!$E$9:$E$93-BV$58)-63.1579*EXP(-0.19*Fperm_SI_Woolf2021!$E$9:$E$93)+63.1579*EXP(-0.19*BV$58))/(Fperm_SI_Woolf2021!$E$9:$E$93-BV$58))*(BV$58-Fperm_SI_Woolf2021!$E$9:$E$93)/10))) + Fperm_SI_Woolf2021!$H$9:$H$93*EXP(-Fperm_SI_Woolf2021!$K$9:$K$93*$C156*IF(BV$58=Fperm_SI_Woolf2021!$E$9:$E$93,1,EXP(LN((1.1*(Fperm_SI_Woolf2021!$E$9:$E$93-BV$58)-63.1579*EXP(-0.19*Fperm_SI_Woolf2021!$E$9:$E$93)+63.1579*EXP(-0.19*BV$58))/(Fperm_SI_Woolf2021!$E$9:$E$93-BV$58))*(BV$58-Fperm_SI_Woolf2021!$E$9:$E$93)/10))),Fperm_SI_Woolf2021!$D$9:$D$93)*BV$57+INTERCEPT(Fperm_SI_Woolf2021!$F$9:$F$93*EXP(-Fperm_SI_Woolf2021!$I$9:$I$93*$C156*IF(BV$58=Fperm_SI_Woolf2021!$E$9:$E$93,1,EXP(LN((1.1*(Fperm_SI_Woolf2021!$E$9:$E$93-BV$58)-63.1579*EXP(-0.19*Fperm_SI_Woolf2021!$E$9:$E$93)+63.1579*EXP(-0.19*BV$58))/(Fperm_SI_Woolf2021!$E$9:$E$93-BV$58))*(BV$58-Fperm_SI_Woolf2021!$E$9:$E$93)/10))) + Fperm_SI_Woolf2021!$G$9:$G$93*EXP(-Fperm_SI_Woolf2021!$J$9:$J$93*$C156*IF(BV$58=Fperm_SI_Woolf2021!$E$9:$E$93,1,EXP(LN((1.1*(Fperm_SI_Woolf2021!$E$9:$E$93-BV$58)-63.1579*EXP(-0.19*Fperm_SI_Woolf2021!$E$9:$E$93)+63.1579*EXP(-0.19*BV$58))/(Fperm_SI_Woolf2021!$E$9:$E$93-BV$58))*(BV$58-Fperm_SI_Woolf2021!$E$9:$E$93)/10))) + Fperm_SI_Woolf2021!$H$9:$H$93*EXP(-Fperm_SI_Woolf2021!$K$9:$K$93*$C156*IF(BV$58=Fperm_SI_Woolf2021!$E$9:$E$93,1,EXP(LN((1.1*(Fperm_SI_Woolf2021!$E$9:$E$93-BV$58)-63.1579*EXP(-0.19*Fperm_SI_Woolf2021!$E$9:$E$93)+63.1579*EXP(-0.19*BV$58))/(Fperm_SI_Woolf2021!$E$9:$E$93-BV$58))*(BV$58-Fperm_SI_Woolf2021!$E$9:$E$93)/10))),Fperm_SI_Woolf2021!$D$9:$D$93))</f>
        <v>0.1061179955326406</v>
      </c>
      <c r="BW156" s="51" cm="1">
        <f t="array" ref="BW156">MIN(1,SLOPE(Fperm_SI_Woolf2021!$F$9:$F$93*EXP(-Fperm_SI_Woolf2021!$I$9:$I$93*$C156*IF(BW$58=Fperm_SI_Woolf2021!$E$9:$E$93,1,EXP(LN((1.1*(Fperm_SI_Woolf2021!$E$9:$E$93-BW$58)-63.1579*EXP(-0.19*Fperm_SI_Woolf2021!$E$9:$E$93)+63.1579*EXP(-0.19*BW$58))/(Fperm_SI_Woolf2021!$E$9:$E$93-BW$58))*(BW$58-Fperm_SI_Woolf2021!$E$9:$E$93)/10))) + Fperm_SI_Woolf2021!$G$9:$G$93*EXP(-Fperm_SI_Woolf2021!$J$9:$J$93*$C156*IF(BW$58=Fperm_SI_Woolf2021!$E$9:$E$93,1,EXP(LN((1.1*(Fperm_SI_Woolf2021!$E$9:$E$93-BW$58)-63.1579*EXP(-0.19*Fperm_SI_Woolf2021!$E$9:$E$93)+63.1579*EXP(-0.19*BW$58))/(Fperm_SI_Woolf2021!$E$9:$E$93-BW$58))*(BW$58-Fperm_SI_Woolf2021!$E$9:$E$93)/10))) + Fperm_SI_Woolf2021!$H$9:$H$93*EXP(-Fperm_SI_Woolf2021!$K$9:$K$93*$C156*IF(BW$58=Fperm_SI_Woolf2021!$E$9:$E$93,1,EXP(LN((1.1*(Fperm_SI_Woolf2021!$E$9:$E$93-BW$58)-63.1579*EXP(-0.19*Fperm_SI_Woolf2021!$E$9:$E$93)+63.1579*EXP(-0.19*BW$58))/(Fperm_SI_Woolf2021!$E$9:$E$93-BW$58))*(BW$58-Fperm_SI_Woolf2021!$E$9:$E$93)/10))),Fperm_SI_Woolf2021!$D$9:$D$93)*BW$57+INTERCEPT(Fperm_SI_Woolf2021!$F$9:$F$93*EXP(-Fperm_SI_Woolf2021!$I$9:$I$93*$C156*IF(BW$58=Fperm_SI_Woolf2021!$E$9:$E$93,1,EXP(LN((1.1*(Fperm_SI_Woolf2021!$E$9:$E$93-BW$58)-63.1579*EXP(-0.19*Fperm_SI_Woolf2021!$E$9:$E$93)+63.1579*EXP(-0.19*BW$58))/(Fperm_SI_Woolf2021!$E$9:$E$93-BW$58))*(BW$58-Fperm_SI_Woolf2021!$E$9:$E$93)/10))) + Fperm_SI_Woolf2021!$G$9:$G$93*EXP(-Fperm_SI_Woolf2021!$J$9:$J$93*$C156*IF(BW$58=Fperm_SI_Woolf2021!$E$9:$E$93,1,EXP(LN((1.1*(Fperm_SI_Woolf2021!$E$9:$E$93-BW$58)-63.1579*EXP(-0.19*Fperm_SI_Woolf2021!$E$9:$E$93)+63.1579*EXP(-0.19*BW$58))/(Fperm_SI_Woolf2021!$E$9:$E$93-BW$58))*(BW$58-Fperm_SI_Woolf2021!$E$9:$E$93)/10))) + Fperm_SI_Woolf2021!$H$9:$H$93*EXP(-Fperm_SI_Woolf2021!$K$9:$K$93*$C156*IF(BW$58=Fperm_SI_Woolf2021!$E$9:$E$93,1,EXP(LN((1.1*(Fperm_SI_Woolf2021!$E$9:$E$93-BW$58)-63.1579*EXP(-0.19*Fperm_SI_Woolf2021!$E$9:$E$93)+63.1579*EXP(-0.19*BW$58))/(Fperm_SI_Woolf2021!$E$9:$E$93-BW$58))*(BW$58-Fperm_SI_Woolf2021!$E$9:$E$93)/10))),Fperm_SI_Woolf2021!$D$9:$D$93))</f>
        <v>9.6890072517491835E-2</v>
      </c>
      <c r="BX156" s="51" cm="1">
        <f t="array" ref="BX156">MIN(1,SLOPE(Fperm_SI_Woolf2021!$F$9:$F$93*EXP(-Fperm_SI_Woolf2021!$I$9:$I$93*$C156*IF(BX$58=Fperm_SI_Woolf2021!$E$9:$E$93,1,EXP(LN((1.1*(Fperm_SI_Woolf2021!$E$9:$E$93-BX$58)-63.1579*EXP(-0.19*Fperm_SI_Woolf2021!$E$9:$E$93)+63.1579*EXP(-0.19*BX$58))/(Fperm_SI_Woolf2021!$E$9:$E$93-BX$58))*(BX$58-Fperm_SI_Woolf2021!$E$9:$E$93)/10))) + Fperm_SI_Woolf2021!$G$9:$G$93*EXP(-Fperm_SI_Woolf2021!$J$9:$J$93*$C156*IF(BX$58=Fperm_SI_Woolf2021!$E$9:$E$93,1,EXP(LN((1.1*(Fperm_SI_Woolf2021!$E$9:$E$93-BX$58)-63.1579*EXP(-0.19*Fperm_SI_Woolf2021!$E$9:$E$93)+63.1579*EXP(-0.19*BX$58))/(Fperm_SI_Woolf2021!$E$9:$E$93-BX$58))*(BX$58-Fperm_SI_Woolf2021!$E$9:$E$93)/10))) + Fperm_SI_Woolf2021!$H$9:$H$93*EXP(-Fperm_SI_Woolf2021!$K$9:$K$93*$C156*IF(BX$58=Fperm_SI_Woolf2021!$E$9:$E$93,1,EXP(LN((1.1*(Fperm_SI_Woolf2021!$E$9:$E$93-BX$58)-63.1579*EXP(-0.19*Fperm_SI_Woolf2021!$E$9:$E$93)+63.1579*EXP(-0.19*BX$58))/(Fperm_SI_Woolf2021!$E$9:$E$93-BX$58))*(BX$58-Fperm_SI_Woolf2021!$E$9:$E$93)/10))),Fperm_SI_Woolf2021!$D$9:$D$93)*BX$57+INTERCEPT(Fperm_SI_Woolf2021!$F$9:$F$93*EXP(-Fperm_SI_Woolf2021!$I$9:$I$93*$C156*IF(BX$58=Fperm_SI_Woolf2021!$E$9:$E$93,1,EXP(LN((1.1*(Fperm_SI_Woolf2021!$E$9:$E$93-BX$58)-63.1579*EXP(-0.19*Fperm_SI_Woolf2021!$E$9:$E$93)+63.1579*EXP(-0.19*BX$58))/(Fperm_SI_Woolf2021!$E$9:$E$93-BX$58))*(BX$58-Fperm_SI_Woolf2021!$E$9:$E$93)/10))) + Fperm_SI_Woolf2021!$G$9:$G$93*EXP(-Fperm_SI_Woolf2021!$J$9:$J$93*$C156*IF(BX$58=Fperm_SI_Woolf2021!$E$9:$E$93,1,EXP(LN((1.1*(Fperm_SI_Woolf2021!$E$9:$E$93-BX$58)-63.1579*EXP(-0.19*Fperm_SI_Woolf2021!$E$9:$E$93)+63.1579*EXP(-0.19*BX$58))/(Fperm_SI_Woolf2021!$E$9:$E$93-BX$58))*(BX$58-Fperm_SI_Woolf2021!$E$9:$E$93)/10))) + Fperm_SI_Woolf2021!$H$9:$H$93*EXP(-Fperm_SI_Woolf2021!$K$9:$K$93*$C156*IF(BX$58=Fperm_SI_Woolf2021!$E$9:$E$93,1,EXP(LN((1.1*(Fperm_SI_Woolf2021!$E$9:$E$93-BX$58)-63.1579*EXP(-0.19*Fperm_SI_Woolf2021!$E$9:$E$93)+63.1579*EXP(-0.19*BX$58))/(Fperm_SI_Woolf2021!$E$9:$E$93-BX$58))*(BX$58-Fperm_SI_Woolf2021!$E$9:$E$93)/10))),Fperm_SI_Woolf2021!$D$9:$D$93))</f>
        <v>8.7662149502343051E-2</v>
      </c>
      <c r="BY156" s="51" cm="1">
        <f t="array" ref="BY156">MIN(1,SLOPE(Fperm_SI_Woolf2021!$F$9:$F$93*EXP(-Fperm_SI_Woolf2021!$I$9:$I$93*$C156*IF(BY$58=Fperm_SI_Woolf2021!$E$9:$E$93,1,EXP(LN((1.1*(Fperm_SI_Woolf2021!$E$9:$E$93-BY$58)-63.1579*EXP(-0.19*Fperm_SI_Woolf2021!$E$9:$E$93)+63.1579*EXP(-0.19*BY$58))/(Fperm_SI_Woolf2021!$E$9:$E$93-BY$58))*(BY$58-Fperm_SI_Woolf2021!$E$9:$E$93)/10))) + Fperm_SI_Woolf2021!$G$9:$G$93*EXP(-Fperm_SI_Woolf2021!$J$9:$J$93*$C156*IF(BY$58=Fperm_SI_Woolf2021!$E$9:$E$93,1,EXP(LN((1.1*(Fperm_SI_Woolf2021!$E$9:$E$93-BY$58)-63.1579*EXP(-0.19*Fperm_SI_Woolf2021!$E$9:$E$93)+63.1579*EXP(-0.19*BY$58))/(Fperm_SI_Woolf2021!$E$9:$E$93-BY$58))*(BY$58-Fperm_SI_Woolf2021!$E$9:$E$93)/10))) + Fperm_SI_Woolf2021!$H$9:$H$93*EXP(-Fperm_SI_Woolf2021!$K$9:$K$93*$C156*IF(BY$58=Fperm_SI_Woolf2021!$E$9:$E$93,1,EXP(LN((1.1*(Fperm_SI_Woolf2021!$E$9:$E$93-BY$58)-63.1579*EXP(-0.19*Fperm_SI_Woolf2021!$E$9:$E$93)+63.1579*EXP(-0.19*BY$58))/(Fperm_SI_Woolf2021!$E$9:$E$93-BY$58))*(BY$58-Fperm_SI_Woolf2021!$E$9:$E$93)/10))),Fperm_SI_Woolf2021!$D$9:$D$93)*BY$57+INTERCEPT(Fperm_SI_Woolf2021!$F$9:$F$93*EXP(-Fperm_SI_Woolf2021!$I$9:$I$93*$C156*IF(BY$58=Fperm_SI_Woolf2021!$E$9:$E$93,1,EXP(LN((1.1*(Fperm_SI_Woolf2021!$E$9:$E$93-BY$58)-63.1579*EXP(-0.19*Fperm_SI_Woolf2021!$E$9:$E$93)+63.1579*EXP(-0.19*BY$58))/(Fperm_SI_Woolf2021!$E$9:$E$93-BY$58))*(BY$58-Fperm_SI_Woolf2021!$E$9:$E$93)/10))) + Fperm_SI_Woolf2021!$G$9:$G$93*EXP(-Fperm_SI_Woolf2021!$J$9:$J$93*$C156*IF(BY$58=Fperm_SI_Woolf2021!$E$9:$E$93,1,EXP(LN((1.1*(Fperm_SI_Woolf2021!$E$9:$E$93-BY$58)-63.1579*EXP(-0.19*Fperm_SI_Woolf2021!$E$9:$E$93)+63.1579*EXP(-0.19*BY$58))/(Fperm_SI_Woolf2021!$E$9:$E$93-BY$58))*(BY$58-Fperm_SI_Woolf2021!$E$9:$E$93)/10))) + Fperm_SI_Woolf2021!$H$9:$H$93*EXP(-Fperm_SI_Woolf2021!$K$9:$K$93*$C156*IF(BY$58=Fperm_SI_Woolf2021!$E$9:$E$93,1,EXP(LN((1.1*(Fperm_SI_Woolf2021!$E$9:$E$93-BY$58)-63.1579*EXP(-0.19*Fperm_SI_Woolf2021!$E$9:$E$93)+63.1579*EXP(-0.19*BY$58))/(Fperm_SI_Woolf2021!$E$9:$E$93-BY$58))*(BY$58-Fperm_SI_Woolf2021!$E$9:$E$93)/10))),Fperm_SI_Woolf2021!$D$9:$D$93))</f>
        <v>7.8434226487194281E-2</v>
      </c>
      <c r="BZ156" s="51" cm="1">
        <f t="array" ref="BZ156">MIN(1,SLOPE(Fperm_SI_Woolf2021!$F$9:$F$93*EXP(-Fperm_SI_Woolf2021!$I$9:$I$93*$C156*IF(BZ$58=Fperm_SI_Woolf2021!$E$9:$E$93,1,EXP(LN((1.1*(Fperm_SI_Woolf2021!$E$9:$E$93-BZ$58)-63.1579*EXP(-0.19*Fperm_SI_Woolf2021!$E$9:$E$93)+63.1579*EXP(-0.19*BZ$58))/(Fperm_SI_Woolf2021!$E$9:$E$93-BZ$58))*(BZ$58-Fperm_SI_Woolf2021!$E$9:$E$93)/10))) + Fperm_SI_Woolf2021!$G$9:$G$93*EXP(-Fperm_SI_Woolf2021!$J$9:$J$93*$C156*IF(BZ$58=Fperm_SI_Woolf2021!$E$9:$E$93,1,EXP(LN((1.1*(Fperm_SI_Woolf2021!$E$9:$E$93-BZ$58)-63.1579*EXP(-0.19*Fperm_SI_Woolf2021!$E$9:$E$93)+63.1579*EXP(-0.19*BZ$58))/(Fperm_SI_Woolf2021!$E$9:$E$93-BZ$58))*(BZ$58-Fperm_SI_Woolf2021!$E$9:$E$93)/10))) + Fperm_SI_Woolf2021!$H$9:$H$93*EXP(-Fperm_SI_Woolf2021!$K$9:$K$93*$C156*IF(BZ$58=Fperm_SI_Woolf2021!$E$9:$E$93,1,EXP(LN((1.1*(Fperm_SI_Woolf2021!$E$9:$E$93-BZ$58)-63.1579*EXP(-0.19*Fperm_SI_Woolf2021!$E$9:$E$93)+63.1579*EXP(-0.19*BZ$58))/(Fperm_SI_Woolf2021!$E$9:$E$93-BZ$58))*(BZ$58-Fperm_SI_Woolf2021!$E$9:$E$93)/10))),Fperm_SI_Woolf2021!$D$9:$D$93)*BZ$57+INTERCEPT(Fperm_SI_Woolf2021!$F$9:$F$93*EXP(-Fperm_SI_Woolf2021!$I$9:$I$93*$C156*IF(BZ$58=Fperm_SI_Woolf2021!$E$9:$E$93,1,EXP(LN((1.1*(Fperm_SI_Woolf2021!$E$9:$E$93-BZ$58)-63.1579*EXP(-0.19*Fperm_SI_Woolf2021!$E$9:$E$93)+63.1579*EXP(-0.19*BZ$58))/(Fperm_SI_Woolf2021!$E$9:$E$93-BZ$58))*(BZ$58-Fperm_SI_Woolf2021!$E$9:$E$93)/10))) + Fperm_SI_Woolf2021!$G$9:$G$93*EXP(-Fperm_SI_Woolf2021!$J$9:$J$93*$C156*IF(BZ$58=Fperm_SI_Woolf2021!$E$9:$E$93,1,EXP(LN((1.1*(Fperm_SI_Woolf2021!$E$9:$E$93-BZ$58)-63.1579*EXP(-0.19*Fperm_SI_Woolf2021!$E$9:$E$93)+63.1579*EXP(-0.19*BZ$58))/(Fperm_SI_Woolf2021!$E$9:$E$93-BZ$58))*(BZ$58-Fperm_SI_Woolf2021!$E$9:$E$93)/10))) + Fperm_SI_Woolf2021!$H$9:$H$93*EXP(-Fperm_SI_Woolf2021!$K$9:$K$93*$C156*IF(BZ$58=Fperm_SI_Woolf2021!$E$9:$E$93,1,EXP(LN((1.1*(Fperm_SI_Woolf2021!$E$9:$E$93-BZ$58)-63.1579*EXP(-0.19*Fperm_SI_Woolf2021!$E$9:$E$93)+63.1579*EXP(-0.19*BZ$58))/(Fperm_SI_Woolf2021!$E$9:$E$93-BZ$58))*(BZ$58-Fperm_SI_Woolf2021!$E$9:$E$93)/10))),Fperm_SI_Woolf2021!$D$9:$D$93))</f>
        <v>6.9206303472045511E-2</v>
      </c>
    </row>
    <row r="157" spans="3:78" x14ac:dyDescent="0.2">
      <c r="C157" s="48">
        <v>970</v>
      </c>
      <c r="D157" s="51" cm="1">
        <f t="array" ref="D157">MIN(1,SLOPE(Fperm_SI_Woolf2021!$F$9:$F$93*EXP(-Fperm_SI_Woolf2021!$I$9:$I$93*$C157*IF(D$58=Fperm_SI_Woolf2021!$E$9:$E$93,1,EXP(LN((1.1*(Fperm_SI_Woolf2021!$E$9:$E$93-D$58)-63.1579*EXP(-0.19*Fperm_SI_Woolf2021!$E$9:$E$93)+63.1579*EXP(-0.19*D$58))/(Fperm_SI_Woolf2021!$E$9:$E$93-D$58))*(D$58-Fperm_SI_Woolf2021!$E$9:$E$93)/10))) + Fperm_SI_Woolf2021!$G$9:$G$93*EXP(-Fperm_SI_Woolf2021!$J$9:$J$93*$C157*IF(D$58=Fperm_SI_Woolf2021!$E$9:$E$93,1,EXP(LN((1.1*(Fperm_SI_Woolf2021!$E$9:$E$93-D$58)-63.1579*EXP(-0.19*Fperm_SI_Woolf2021!$E$9:$E$93)+63.1579*EXP(-0.19*D$58))/(Fperm_SI_Woolf2021!$E$9:$E$93-D$58))*(D$58-Fperm_SI_Woolf2021!$E$9:$E$93)/10))) + Fperm_SI_Woolf2021!$H$9:$H$93*EXP(-Fperm_SI_Woolf2021!$K$9:$K$93*$C157*IF(D$58=Fperm_SI_Woolf2021!$E$9:$E$93,1,EXP(LN((1.1*(Fperm_SI_Woolf2021!$E$9:$E$93-D$58)-63.1579*EXP(-0.19*Fperm_SI_Woolf2021!$E$9:$E$93)+63.1579*EXP(-0.19*D$58))/(Fperm_SI_Woolf2021!$E$9:$E$93-D$58))*(D$58-Fperm_SI_Woolf2021!$E$9:$E$93)/10))),Fperm_SI_Woolf2021!$D$9:$D$93)*D$57+INTERCEPT(Fperm_SI_Woolf2021!$F$9:$F$93*EXP(-Fperm_SI_Woolf2021!$I$9:$I$93*$C157*IF(D$58=Fperm_SI_Woolf2021!$E$9:$E$93,1,EXP(LN((1.1*(Fperm_SI_Woolf2021!$E$9:$E$93-D$58)-63.1579*EXP(-0.19*Fperm_SI_Woolf2021!$E$9:$E$93)+63.1579*EXP(-0.19*D$58))/(Fperm_SI_Woolf2021!$E$9:$E$93-D$58))*(D$58-Fperm_SI_Woolf2021!$E$9:$E$93)/10))) + Fperm_SI_Woolf2021!$G$9:$G$93*EXP(-Fperm_SI_Woolf2021!$J$9:$J$93*$C157*IF(D$58=Fperm_SI_Woolf2021!$E$9:$E$93,1,EXP(LN((1.1*(Fperm_SI_Woolf2021!$E$9:$E$93-D$58)-63.1579*EXP(-0.19*Fperm_SI_Woolf2021!$E$9:$E$93)+63.1579*EXP(-0.19*D$58))/(Fperm_SI_Woolf2021!$E$9:$E$93-D$58))*(D$58-Fperm_SI_Woolf2021!$E$9:$E$93)/10))) + Fperm_SI_Woolf2021!$H$9:$H$93*EXP(-Fperm_SI_Woolf2021!$K$9:$K$93*$C157*IF(D$58=Fperm_SI_Woolf2021!$E$9:$E$93,1,EXP(LN((1.1*(Fperm_SI_Woolf2021!$E$9:$E$93-D$58)-63.1579*EXP(-0.19*Fperm_SI_Woolf2021!$E$9:$E$93)+63.1579*EXP(-0.19*D$58))/(Fperm_SI_Woolf2021!$E$9:$E$93-D$58))*(D$58-Fperm_SI_Woolf2021!$E$9:$E$93)/10))),Fperm_SI_Woolf2021!$D$9:$D$93))</f>
        <v>0.78298064421524449</v>
      </c>
      <c r="E157" s="51" cm="1">
        <f t="array" ref="E157">MIN(1,SLOPE(Fperm_SI_Woolf2021!$F$9:$F$93*EXP(-Fperm_SI_Woolf2021!$I$9:$I$93*$C157*IF(E$58=Fperm_SI_Woolf2021!$E$9:$E$93,1,EXP(LN((1.1*(Fperm_SI_Woolf2021!$E$9:$E$93-E$58)-63.1579*EXP(-0.19*Fperm_SI_Woolf2021!$E$9:$E$93)+63.1579*EXP(-0.19*E$58))/(Fperm_SI_Woolf2021!$E$9:$E$93-E$58))*(E$58-Fperm_SI_Woolf2021!$E$9:$E$93)/10))) + Fperm_SI_Woolf2021!$G$9:$G$93*EXP(-Fperm_SI_Woolf2021!$J$9:$J$93*$C157*IF(E$58=Fperm_SI_Woolf2021!$E$9:$E$93,1,EXP(LN((1.1*(Fperm_SI_Woolf2021!$E$9:$E$93-E$58)-63.1579*EXP(-0.19*Fperm_SI_Woolf2021!$E$9:$E$93)+63.1579*EXP(-0.19*E$58))/(Fperm_SI_Woolf2021!$E$9:$E$93-E$58))*(E$58-Fperm_SI_Woolf2021!$E$9:$E$93)/10))) + Fperm_SI_Woolf2021!$H$9:$H$93*EXP(-Fperm_SI_Woolf2021!$K$9:$K$93*$C157*IF(E$58=Fperm_SI_Woolf2021!$E$9:$E$93,1,EXP(LN((1.1*(Fperm_SI_Woolf2021!$E$9:$E$93-E$58)-63.1579*EXP(-0.19*Fperm_SI_Woolf2021!$E$9:$E$93)+63.1579*EXP(-0.19*E$58))/(Fperm_SI_Woolf2021!$E$9:$E$93-E$58))*(E$58-Fperm_SI_Woolf2021!$E$9:$E$93)/10))),Fperm_SI_Woolf2021!$D$9:$D$93)*E$57+INTERCEPT(Fperm_SI_Woolf2021!$F$9:$F$93*EXP(-Fperm_SI_Woolf2021!$I$9:$I$93*$C157*IF(E$58=Fperm_SI_Woolf2021!$E$9:$E$93,1,EXP(LN((1.1*(Fperm_SI_Woolf2021!$E$9:$E$93-E$58)-63.1579*EXP(-0.19*Fperm_SI_Woolf2021!$E$9:$E$93)+63.1579*EXP(-0.19*E$58))/(Fperm_SI_Woolf2021!$E$9:$E$93-E$58))*(E$58-Fperm_SI_Woolf2021!$E$9:$E$93)/10))) + Fperm_SI_Woolf2021!$G$9:$G$93*EXP(-Fperm_SI_Woolf2021!$J$9:$J$93*$C157*IF(E$58=Fperm_SI_Woolf2021!$E$9:$E$93,1,EXP(LN((1.1*(Fperm_SI_Woolf2021!$E$9:$E$93-E$58)-63.1579*EXP(-0.19*Fperm_SI_Woolf2021!$E$9:$E$93)+63.1579*EXP(-0.19*E$58))/(Fperm_SI_Woolf2021!$E$9:$E$93-E$58))*(E$58-Fperm_SI_Woolf2021!$E$9:$E$93)/10))) + Fperm_SI_Woolf2021!$H$9:$H$93*EXP(-Fperm_SI_Woolf2021!$K$9:$K$93*$C157*IF(E$58=Fperm_SI_Woolf2021!$E$9:$E$93,1,EXP(LN((1.1*(Fperm_SI_Woolf2021!$E$9:$E$93-E$58)-63.1579*EXP(-0.19*Fperm_SI_Woolf2021!$E$9:$E$93)+63.1579*EXP(-0.19*E$58))/(Fperm_SI_Woolf2021!$E$9:$E$93-E$58))*(E$58-Fperm_SI_Woolf2021!$E$9:$E$93)/10))),Fperm_SI_Woolf2021!$D$9:$D$93))</f>
        <v>0.75179387703242162</v>
      </c>
      <c r="F157" s="51" cm="1">
        <f t="array" ref="F157">MIN(1,SLOPE(Fperm_SI_Woolf2021!$F$9:$F$93*EXP(-Fperm_SI_Woolf2021!$I$9:$I$93*$C157*IF(F$58=Fperm_SI_Woolf2021!$E$9:$E$93,1,EXP(LN((1.1*(Fperm_SI_Woolf2021!$E$9:$E$93-F$58)-63.1579*EXP(-0.19*Fperm_SI_Woolf2021!$E$9:$E$93)+63.1579*EXP(-0.19*F$58))/(Fperm_SI_Woolf2021!$E$9:$E$93-F$58))*(F$58-Fperm_SI_Woolf2021!$E$9:$E$93)/10))) + Fperm_SI_Woolf2021!$G$9:$G$93*EXP(-Fperm_SI_Woolf2021!$J$9:$J$93*$C157*IF(F$58=Fperm_SI_Woolf2021!$E$9:$E$93,1,EXP(LN((1.1*(Fperm_SI_Woolf2021!$E$9:$E$93-F$58)-63.1579*EXP(-0.19*Fperm_SI_Woolf2021!$E$9:$E$93)+63.1579*EXP(-0.19*F$58))/(Fperm_SI_Woolf2021!$E$9:$E$93-F$58))*(F$58-Fperm_SI_Woolf2021!$E$9:$E$93)/10))) + Fperm_SI_Woolf2021!$H$9:$H$93*EXP(-Fperm_SI_Woolf2021!$K$9:$K$93*$C157*IF(F$58=Fperm_SI_Woolf2021!$E$9:$E$93,1,EXP(LN((1.1*(Fperm_SI_Woolf2021!$E$9:$E$93-F$58)-63.1579*EXP(-0.19*Fperm_SI_Woolf2021!$E$9:$E$93)+63.1579*EXP(-0.19*F$58))/(Fperm_SI_Woolf2021!$E$9:$E$93-F$58))*(F$58-Fperm_SI_Woolf2021!$E$9:$E$93)/10))),Fperm_SI_Woolf2021!$D$9:$D$93)*F$57+INTERCEPT(Fperm_SI_Woolf2021!$F$9:$F$93*EXP(-Fperm_SI_Woolf2021!$I$9:$I$93*$C157*IF(F$58=Fperm_SI_Woolf2021!$E$9:$E$93,1,EXP(LN((1.1*(Fperm_SI_Woolf2021!$E$9:$E$93-F$58)-63.1579*EXP(-0.19*Fperm_SI_Woolf2021!$E$9:$E$93)+63.1579*EXP(-0.19*F$58))/(Fperm_SI_Woolf2021!$E$9:$E$93-F$58))*(F$58-Fperm_SI_Woolf2021!$E$9:$E$93)/10))) + Fperm_SI_Woolf2021!$G$9:$G$93*EXP(-Fperm_SI_Woolf2021!$J$9:$J$93*$C157*IF(F$58=Fperm_SI_Woolf2021!$E$9:$E$93,1,EXP(LN((1.1*(Fperm_SI_Woolf2021!$E$9:$E$93-F$58)-63.1579*EXP(-0.19*Fperm_SI_Woolf2021!$E$9:$E$93)+63.1579*EXP(-0.19*F$58))/(Fperm_SI_Woolf2021!$E$9:$E$93-F$58))*(F$58-Fperm_SI_Woolf2021!$E$9:$E$93)/10))) + Fperm_SI_Woolf2021!$H$9:$H$93*EXP(-Fperm_SI_Woolf2021!$K$9:$K$93*$C157*IF(F$58=Fperm_SI_Woolf2021!$E$9:$E$93,1,EXP(LN((1.1*(Fperm_SI_Woolf2021!$E$9:$E$93-F$58)-63.1579*EXP(-0.19*Fperm_SI_Woolf2021!$E$9:$E$93)+63.1579*EXP(-0.19*F$58))/(Fperm_SI_Woolf2021!$E$9:$E$93-F$58))*(F$58-Fperm_SI_Woolf2021!$E$9:$E$93)/10))),Fperm_SI_Woolf2021!$D$9:$D$93))</f>
        <v>0.72060710984959864</v>
      </c>
      <c r="G157" s="51" cm="1">
        <f t="array" ref="G157">MIN(1,SLOPE(Fperm_SI_Woolf2021!$F$9:$F$93*EXP(-Fperm_SI_Woolf2021!$I$9:$I$93*$C157*IF(G$58=Fperm_SI_Woolf2021!$E$9:$E$93,1,EXP(LN((1.1*(Fperm_SI_Woolf2021!$E$9:$E$93-G$58)-63.1579*EXP(-0.19*Fperm_SI_Woolf2021!$E$9:$E$93)+63.1579*EXP(-0.19*G$58))/(Fperm_SI_Woolf2021!$E$9:$E$93-G$58))*(G$58-Fperm_SI_Woolf2021!$E$9:$E$93)/10))) + Fperm_SI_Woolf2021!$G$9:$G$93*EXP(-Fperm_SI_Woolf2021!$J$9:$J$93*$C157*IF(G$58=Fperm_SI_Woolf2021!$E$9:$E$93,1,EXP(LN((1.1*(Fperm_SI_Woolf2021!$E$9:$E$93-G$58)-63.1579*EXP(-0.19*Fperm_SI_Woolf2021!$E$9:$E$93)+63.1579*EXP(-0.19*G$58))/(Fperm_SI_Woolf2021!$E$9:$E$93-G$58))*(G$58-Fperm_SI_Woolf2021!$E$9:$E$93)/10))) + Fperm_SI_Woolf2021!$H$9:$H$93*EXP(-Fperm_SI_Woolf2021!$K$9:$K$93*$C157*IF(G$58=Fperm_SI_Woolf2021!$E$9:$E$93,1,EXP(LN((1.1*(Fperm_SI_Woolf2021!$E$9:$E$93-G$58)-63.1579*EXP(-0.19*Fperm_SI_Woolf2021!$E$9:$E$93)+63.1579*EXP(-0.19*G$58))/(Fperm_SI_Woolf2021!$E$9:$E$93-G$58))*(G$58-Fperm_SI_Woolf2021!$E$9:$E$93)/10))),Fperm_SI_Woolf2021!$D$9:$D$93)*G$57+INTERCEPT(Fperm_SI_Woolf2021!$F$9:$F$93*EXP(-Fperm_SI_Woolf2021!$I$9:$I$93*$C157*IF(G$58=Fperm_SI_Woolf2021!$E$9:$E$93,1,EXP(LN((1.1*(Fperm_SI_Woolf2021!$E$9:$E$93-G$58)-63.1579*EXP(-0.19*Fperm_SI_Woolf2021!$E$9:$E$93)+63.1579*EXP(-0.19*G$58))/(Fperm_SI_Woolf2021!$E$9:$E$93-G$58))*(G$58-Fperm_SI_Woolf2021!$E$9:$E$93)/10))) + Fperm_SI_Woolf2021!$G$9:$G$93*EXP(-Fperm_SI_Woolf2021!$J$9:$J$93*$C157*IF(G$58=Fperm_SI_Woolf2021!$E$9:$E$93,1,EXP(LN((1.1*(Fperm_SI_Woolf2021!$E$9:$E$93-G$58)-63.1579*EXP(-0.19*Fperm_SI_Woolf2021!$E$9:$E$93)+63.1579*EXP(-0.19*G$58))/(Fperm_SI_Woolf2021!$E$9:$E$93-G$58))*(G$58-Fperm_SI_Woolf2021!$E$9:$E$93)/10))) + Fperm_SI_Woolf2021!$H$9:$H$93*EXP(-Fperm_SI_Woolf2021!$K$9:$K$93*$C157*IF(G$58=Fperm_SI_Woolf2021!$E$9:$E$93,1,EXP(LN((1.1*(Fperm_SI_Woolf2021!$E$9:$E$93-G$58)-63.1579*EXP(-0.19*Fperm_SI_Woolf2021!$E$9:$E$93)+63.1579*EXP(-0.19*G$58))/(Fperm_SI_Woolf2021!$E$9:$E$93-G$58))*(G$58-Fperm_SI_Woolf2021!$E$9:$E$93)/10))),Fperm_SI_Woolf2021!$D$9:$D$93))</f>
        <v>0.68942034266677565</v>
      </c>
      <c r="H157" s="51" cm="1">
        <f t="array" ref="H157">MIN(1,SLOPE(Fperm_SI_Woolf2021!$F$9:$F$93*EXP(-Fperm_SI_Woolf2021!$I$9:$I$93*$C157*IF(H$58=Fperm_SI_Woolf2021!$E$9:$E$93,1,EXP(LN((1.1*(Fperm_SI_Woolf2021!$E$9:$E$93-H$58)-63.1579*EXP(-0.19*Fperm_SI_Woolf2021!$E$9:$E$93)+63.1579*EXP(-0.19*H$58))/(Fperm_SI_Woolf2021!$E$9:$E$93-H$58))*(H$58-Fperm_SI_Woolf2021!$E$9:$E$93)/10))) + Fperm_SI_Woolf2021!$G$9:$G$93*EXP(-Fperm_SI_Woolf2021!$J$9:$J$93*$C157*IF(H$58=Fperm_SI_Woolf2021!$E$9:$E$93,1,EXP(LN((1.1*(Fperm_SI_Woolf2021!$E$9:$E$93-H$58)-63.1579*EXP(-0.19*Fperm_SI_Woolf2021!$E$9:$E$93)+63.1579*EXP(-0.19*H$58))/(Fperm_SI_Woolf2021!$E$9:$E$93-H$58))*(H$58-Fperm_SI_Woolf2021!$E$9:$E$93)/10))) + Fperm_SI_Woolf2021!$H$9:$H$93*EXP(-Fperm_SI_Woolf2021!$K$9:$K$93*$C157*IF(H$58=Fperm_SI_Woolf2021!$E$9:$E$93,1,EXP(LN((1.1*(Fperm_SI_Woolf2021!$E$9:$E$93-H$58)-63.1579*EXP(-0.19*Fperm_SI_Woolf2021!$E$9:$E$93)+63.1579*EXP(-0.19*H$58))/(Fperm_SI_Woolf2021!$E$9:$E$93-H$58))*(H$58-Fperm_SI_Woolf2021!$E$9:$E$93)/10))),Fperm_SI_Woolf2021!$D$9:$D$93)*H$57+INTERCEPT(Fperm_SI_Woolf2021!$F$9:$F$93*EXP(-Fperm_SI_Woolf2021!$I$9:$I$93*$C157*IF(H$58=Fperm_SI_Woolf2021!$E$9:$E$93,1,EXP(LN((1.1*(Fperm_SI_Woolf2021!$E$9:$E$93-H$58)-63.1579*EXP(-0.19*Fperm_SI_Woolf2021!$E$9:$E$93)+63.1579*EXP(-0.19*H$58))/(Fperm_SI_Woolf2021!$E$9:$E$93-H$58))*(H$58-Fperm_SI_Woolf2021!$E$9:$E$93)/10))) + Fperm_SI_Woolf2021!$G$9:$G$93*EXP(-Fperm_SI_Woolf2021!$J$9:$J$93*$C157*IF(H$58=Fperm_SI_Woolf2021!$E$9:$E$93,1,EXP(LN((1.1*(Fperm_SI_Woolf2021!$E$9:$E$93-H$58)-63.1579*EXP(-0.19*Fperm_SI_Woolf2021!$E$9:$E$93)+63.1579*EXP(-0.19*H$58))/(Fperm_SI_Woolf2021!$E$9:$E$93-H$58))*(H$58-Fperm_SI_Woolf2021!$E$9:$E$93)/10))) + Fperm_SI_Woolf2021!$H$9:$H$93*EXP(-Fperm_SI_Woolf2021!$K$9:$K$93*$C157*IF(H$58=Fperm_SI_Woolf2021!$E$9:$E$93,1,EXP(LN((1.1*(Fperm_SI_Woolf2021!$E$9:$E$93-H$58)-63.1579*EXP(-0.19*Fperm_SI_Woolf2021!$E$9:$E$93)+63.1579*EXP(-0.19*H$58))/(Fperm_SI_Woolf2021!$E$9:$E$93-H$58))*(H$58-Fperm_SI_Woolf2021!$E$9:$E$93)/10))),Fperm_SI_Woolf2021!$D$9:$D$93))</f>
        <v>0.65823357548395278</v>
      </c>
      <c r="I157" s="51" cm="1">
        <f t="array" ref="I157">MIN(1,SLOPE(Fperm_SI_Woolf2021!$F$9:$F$93*EXP(-Fperm_SI_Woolf2021!$I$9:$I$93*$C157*IF(I$58=Fperm_SI_Woolf2021!$E$9:$E$93,1,EXP(LN((1.1*(Fperm_SI_Woolf2021!$E$9:$E$93-I$58)-63.1579*EXP(-0.19*Fperm_SI_Woolf2021!$E$9:$E$93)+63.1579*EXP(-0.19*I$58))/(Fperm_SI_Woolf2021!$E$9:$E$93-I$58))*(I$58-Fperm_SI_Woolf2021!$E$9:$E$93)/10))) + Fperm_SI_Woolf2021!$G$9:$G$93*EXP(-Fperm_SI_Woolf2021!$J$9:$J$93*$C157*IF(I$58=Fperm_SI_Woolf2021!$E$9:$E$93,1,EXP(LN((1.1*(Fperm_SI_Woolf2021!$E$9:$E$93-I$58)-63.1579*EXP(-0.19*Fperm_SI_Woolf2021!$E$9:$E$93)+63.1579*EXP(-0.19*I$58))/(Fperm_SI_Woolf2021!$E$9:$E$93-I$58))*(I$58-Fperm_SI_Woolf2021!$E$9:$E$93)/10))) + Fperm_SI_Woolf2021!$H$9:$H$93*EXP(-Fperm_SI_Woolf2021!$K$9:$K$93*$C157*IF(I$58=Fperm_SI_Woolf2021!$E$9:$E$93,1,EXP(LN((1.1*(Fperm_SI_Woolf2021!$E$9:$E$93-I$58)-63.1579*EXP(-0.19*Fperm_SI_Woolf2021!$E$9:$E$93)+63.1579*EXP(-0.19*I$58))/(Fperm_SI_Woolf2021!$E$9:$E$93-I$58))*(I$58-Fperm_SI_Woolf2021!$E$9:$E$93)/10))),Fperm_SI_Woolf2021!$D$9:$D$93)*I$57+INTERCEPT(Fperm_SI_Woolf2021!$F$9:$F$93*EXP(-Fperm_SI_Woolf2021!$I$9:$I$93*$C157*IF(I$58=Fperm_SI_Woolf2021!$E$9:$E$93,1,EXP(LN((1.1*(Fperm_SI_Woolf2021!$E$9:$E$93-I$58)-63.1579*EXP(-0.19*Fperm_SI_Woolf2021!$E$9:$E$93)+63.1579*EXP(-0.19*I$58))/(Fperm_SI_Woolf2021!$E$9:$E$93-I$58))*(I$58-Fperm_SI_Woolf2021!$E$9:$E$93)/10))) + Fperm_SI_Woolf2021!$G$9:$G$93*EXP(-Fperm_SI_Woolf2021!$J$9:$J$93*$C157*IF(I$58=Fperm_SI_Woolf2021!$E$9:$E$93,1,EXP(LN((1.1*(Fperm_SI_Woolf2021!$E$9:$E$93-I$58)-63.1579*EXP(-0.19*Fperm_SI_Woolf2021!$E$9:$E$93)+63.1579*EXP(-0.19*I$58))/(Fperm_SI_Woolf2021!$E$9:$E$93-I$58))*(I$58-Fperm_SI_Woolf2021!$E$9:$E$93)/10))) + Fperm_SI_Woolf2021!$H$9:$H$93*EXP(-Fperm_SI_Woolf2021!$K$9:$K$93*$C157*IF(I$58=Fperm_SI_Woolf2021!$E$9:$E$93,1,EXP(LN((1.1*(Fperm_SI_Woolf2021!$E$9:$E$93-I$58)-63.1579*EXP(-0.19*Fperm_SI_Woolf2021!$E$9:$E$93)+63.1579*EXP(-0.19*I$58))/(Fperm_SI_Woolf2021!$E$9:$E$93-I$58))*(I$58-Fperm_SI_Woolf2021!$E$9:$E$93)/10))),Fperm_SI_Woolf2021!$D$9:$D$93))</f>
        <v>0.6270468083011298</v>
      </c>
      <c r="J157" s="51" cm="1">
        <f t="array" ref="J157">MIN(1,SLOPE(Fperm_SI_Woolf2021!$F$9:$F$93*EXP(-Fperm_SI_Woolf2021!$I$9:$I$93*$C157*IF(J$58=Fperm_SI_Woolf2021!$E$9:$E$93,1,EXP(LN((1.1*(Fperm_SI_Woolf2021!$E$9:$E$93-J$58)-63.1579*EXP(-0.19*Fperm_SI_Woolf2021!$E$9:$E$93)+63.1579*EXP(-0.19*J$58))/(Fperm_SI_Woolf2021!$E$9:$E$93-J$58))*(J$58-Fperm_SI_Woolf2021!$E$9:$E$93)/10))) + Fperm_SI_Woolf2021!$G$9:$G$93*EXP(-Fperm_SI_Woolf2021!$J$9:$J$93*$C157*IF(J$58=Fperm_SI_Woolf2021!$E$9:$E$93,1,EXP(LN((1.1*(Fperm_SI_Woolf2021!$E$9:$E$93-J$58)-63.1579*EXP(-0.19*Fperm_SI_Woolf2021!$E$9:$E$93)+63.1579*EXP(-0.19*J$58))/(Fperm_SI_Woolf2021!$E$9:$E$93-J$58))*(J$58-Fperm_SI_Woolf2021!$E$9:$E$93)/10))) + Fperm_SI_Woolf2021!$H$9:$H$93*EXP(-Fperm_SI_Woolf2021!$K$9:$K$93*$C157*IF(J$58=Fperm_SI_Woolf2021!$E$9:$E$93,1,EXP(LN((1.1*(Fperm_SI_Woolf2021!$E$9:$E$93-J$58)-63.1579*EXP(-0.19*Fperm_SI_Woolf2021!$E$9:$E$93)+63.1579*EXP(-0.19*J$58))/(Fperm_SI_Woolf2021!$E$9:$E$93-J$58))*(J$58-Fperm_SI_Woolf2021!$E$9:$E$93)/10))),Fperm_SI_Woolf2021!$D$9:$D$93)*J$57+INTERCEPT(Fperm_SI_Woolf2021!$F$9:$F$93*EXP(-Fperm_SI_Woolf2021!$I$9:$I$93*$C157*IF(J$58=Fperm_SI_Woolf2021!$E$9:$E$93,1,EXP(LN((1.1*(Fperm_SI_Woolf2021!$E$9:$E$93-J$58)-63.1579*EXP(-0.19*Fperm_SI_Woolf2021!$E$9:$E$93)+63.1579*EXP(-0.19*J$58))/(Fperm_SI_Woolf2021!$E$9:$E$93-J$58))*(J$58-Fperm_SI_Woolf2021!$E$9:$E$93)/10))) + Fperm_SI_Woolf2021!$G$9:$G$93*EXP(-Fperm_SI_Woolf2021!$J$9:$J$93*$C157*IF(J$58=Fperm_SI_Woolf2021!$E$9:$E$93,1,EXP(LN((1.1*(Fperm_SI_Woolf2021!$E$9:$E$93-J$58)-63.1579*EXP(-0.19*Fperm_SI_Woolf2021!$E$9:$E$93)+63.1579*EXP(-0.19*J$58))/(Fperm_SI_Woolf2021!$E$9:$E$93-J$58))*(J$58-Fperm_SI_Woolf2021!$E$9:$E$93)/10))) + Fperm_SI_Woolf2021!$H$9:$H$93*EXP(-Fperm_SI_Woolf2021!$K$9:$K$93*$C157*IF(J$58=Fperm_SI_Woolf2021!$E$9:$E$93,1,EXP(LN((1.1*(Fperm_SI_Woolf2021!$E$9:$E$93-J$58)-63.1579*EXP(-0.19*Fperm_SI_Woolf2021!$E$9:$E$93)+63.1579*EXP(-0.19*J$58))/(Fperm_SI_Woolf2021!$E$9:$E$93-J$58))*(J$58-Fperm_SI_Woolf2021!$E$9:$E$93)/10))),Fperm_SI_Woolf2021!$D$9:$D$93))</f>
        <v>0.59586004111830682</v>
      </c>
      <c r="K157" s="51" cm="1">
        <f t="array" ref="K157">MIN(1,SLOPE(Fperm_SI_Woolf2021!$F$9:$F$93*EXP(-Fperm_SI_Woolf2021!$I$9:$I$93*$C157*IF(K$58=Fperm_SI_Woolf2021!$E$9:$E$93,1,EXP(LN((1.1*(Fperm_SI_Woolf2021!$E$9:$E$93-K$58)-63.1579*EXP(-0.19*Fperm_SI_Woolf2021!$E$9:$E$93)+63.1579*EXP(-0.19*K$58))/(Fperm_SI_Woolf2021!$E$9:$E$93-K$58))*(K$58-Fperm_SI_Woolf2021!$E$9:$E$93)/10))) + Fperm_SI_Woolf2021!$G$9:$G$93*EXP(-Fperm_SI_Woolf2021!$J$9:$J$93*$C157*IF(K$58=Fperm_SI_Woolf2021!$E$9:$E$93,1,EXP(LN((1.1*(Fperm_SI_Woolf2021!$E$9:$E$93-K$58)-63.1579*EXP(-0.19*Fperm_SI_Woolf2021!$E$9:$E$93)+63.1579*EXP(-0.19*K$58))/(Fperm_SI_Woolf2021!$E$9:$E$93-K$58))*(K$58-Fperm_SI_Woolf2021!$E$9:$E$93)/10))) + Fperm_SI_Woolf2021!$H$9:$H$93*EXP(-Fperm_SI_Woolf2021!$K$9:$K$93*$C157*IF(K$58=Fperm_SI_Woolf2021!$E$9:$E$93,1,EXP(LN((1.1*(Fperm_SI_Woolf2021!$E$9:$E$93-K$58)-63.1579*EXP(-0.19*Fperm_SI_Woolf2021!$E$9:$E$93)+63.1579*EXP(-0.19*K$58))/(Fperm_SI_Woolf2021!$E$9:$E$93-K$58))*(K$58-Fperm_SI_Woolf2021!$E$9:$E$93)/10))),Fperm_SI_Woolf2021!$D$9:$D$93)*K$57+INTERCEPT(Fperm_SI_Woolf2021!$F$9:$F$93*EXP(-Fperm_SI_Woolf2021!$I$9:$I$93*$C157*IF(K$58=Fperm_SI_Woolf2021!$E$9:$E$93,1,EXP(LN((1.1*(Fperm_SI_Woolf2021!$E$9:$E$93-K$58)-63.1579*EXP(-0.19*Fperm_SI_Woolf2021!$E$9:$E$93)+63.1579*EXP(-0.19*K$58))/(Fperm_SI_Woolf2021!$E$9:$E$93-K$58))*(K$58-Fperm_SI_Woolf2021!$E$9:$E$93)/10))) + Fperm_SI_Woolf2021!$G$9:$G$93*EXP(-Fperm_SI_Woolf2021!$J$9:$J$93*$C157*IF(K$58=Fperm_SI_Woolf2021!$E$9:$E$93,1,EXP(LN((1.1*(Fperm_SI_Woolf2021!$E$9:$E$93-K$58)-63.1579*EXP(-0.19*Fperm_SI_Woolf2021!$E$9:$E$93)+63.1579*EXP(-0.19*K$58))/(Fperm_SI_Woolf2021!$E$9:$E$93-K$58))*(K$58-Fperm_SI_Woolf2021!$E$9:$E$93)/10))) + Fperm_SI_Woolf2021!$H$9:$H$93*EXP(-Fperm_SI_Woolf2021!$K$9:$K$93*$C157*IF(K$58=Fperm_SI_Woolf2021!$E$9:$E$93,1,EXP(LN((1.1*(Fperm_SI_Woolf2021!$E$9:$E$93-K$58)-63.1579*EXP(-0.19*Fperm_SI_Woolf2021!$E$9:$E$93)+63.1579*EXP(-0.19*K$58))/(Fperm_SI_Woolf2021!$E$9:$E$93-K$58))*(K$58-Fperm_SI_Woolf2021!$E$9:$E$93)/10))),Fperm_SI_Woolf2021!$D$9:$D$93))</f>
        <v>0.56467327393548383</v>
      </c>
      <c r="L157" s="51" cm="1">
        <f t="array" ref="L157">MIN(1,SLOPE(Fperm_SI_Woolf2021!$F$9:$F$93*EXP(-Fperm_SI_Woolf2021!$I$9:$I$93*$C157*IF(L$58=Fperm_SI_Woolf2021!$E$9:$E$93,1,EXP(LN((1.1*(Fperm_SI_Woolf2021!$E$9:$E$93-L$58)-63.1579*EXP(-0.19*Fperm_SI_Woolf2021!$E$9:$E$93)+63.1579*EXP(-0.19*L$58))/(Fperm_SI_Woolf2021!$E$9:$E$93-L$58))*(L$58-Fperm_SI_Woolf2021!$E$9:$E$93)/10))) + Fperm_SI_Woolf2021!$G$9:$G$93*EXP(-Fperm_SI_Woolf2021!$J$9:$J$93*$C157*IF(L$58=Fperm_SI_Woolf2021!$E$9:$E$93,1,EXP(LN((1.1*(Fperm_SI_Woolf2021!$E$9:$E$93-L$58)-63.1579*EXP(-0.19*Fperm_SI_Woolf2021!$E$9:$E$93)+63.1579*EXP(-0.19*L$58))/(Fperm_SI_Woolf2021!$E$9:$E$93-L$58))*(L$58-Fperm_SI_Woolf2021!$E$9:$E$93)/10))) + Fperm_SI_Woolf2021!$H$9:$H$93*EXP(-Fperm_SI_Woolf2021!$K$9:$K$93*$C157*IF(L$58=Fperm_SI_Woolf2021!$E$9:$E$93,1,EXP(LN((1.1*(Fperm_SI_Woolf2021!$E$9:$E$93-L$58)-63.1579*EXP(-0.19*Fperm_SI_Woolf2021!$E$9:$E$93)+63.1579*EXP(-0.19*L$58))/(Fperm_SI_Woolf2021!$E$9:$E$93-L$58))*(L$58-Fperm_SI_Woolf2021!$E$9:$E$93)/10))),Fperm_SI_Woolf2021!$D$9:$D$93)*L$57+INTERCEPT(Fperm_SI_Woolf2021!$F$9:$F$93*EXP(-Fperm_SI_Woolf2021!$I$9:$I$93*$C157*IF(L$58=Fperm_SI_Woolf2021!$E$9:$E$93,1,EXP(LN((1.1*(Fperm_SI_Woolf2021!$E$9:$E$93-L$58)-63.1579*EXP(-0.19*Fperm_SI_Woolf2021!$E$9:$E$93)+63.1579*EXP(-0.19*L$58))/(Fperm_SI_Woolf2021!$E$9:$E$93-L$58))*(L$58-Fperm_SI_Woolf2021!$E$9:$E$93)/10))) + Fperm_SI_Woolf2021!$G$9:$G$93*EXP(-Fperm_SI_Woolf2021!$J$9:$J$93*$C157*IF(L$58=Fperm_SI_Woolf2021!$E$9:$E$93,1,EXP(LN((1.1*(Fperm_SI_Woolf2021!$E$9:$E$93-L$58)-63.1579*EXP(-0.19*Fperm_SI_Woolf2021!$E$9:$E$93)+63.1579*EXP(-0.19*L$58))/(Fperm_SI_Woolf2021!$E$9:$E$93-L$58))*(L$58-Fperm_SI_Woolf2021!$E$9:$E$93)/10))) + Fperm_SI_Woolf2021!$H$9:$H$93*EXP(-Fperm_SI_Woolf2021!$K$9:$K$93*$C157*IF(L$58=Fperm_SI_Woolf2021!$E$9:$E$93,1,EXP(LN((1.1*(Fperm_SI_Woolf2021!$E$9:$E$93-L$58)-63.1579*EXP(-0.19*Fperm_SI_Woolf2021!$E$9:$E$93)+63.1579*EXP(-0.19*L$58))/(Fperm_SI_Woolf2021!$E$9:$E$93-L$58))*(L$58-Fperm_SI_Woolf2021!$E$9:$E$93)/10))),Fperm_SI_Woolf2021!$D$9:$D$93))</f>
        <v>0.53348650675266096</v>
      </c>
      <c r="M157" s="51" cm="1">
        <f t="array" ref="M157">MIN(1,SLOPE(Fperm_SI_Woolf2021!$F$9:$F$93*EXP(-Fperm_SI_Woolf2021!$I$9:$I$93*$C157*IF(M$58=Fperm_SI_Woolf2021!$E$9:$E$93,1,EXP(LN((1.1*(Fperm_SI_Woolf2021!$E$9:$E$93-M$58)-63.1579*EXP(-0.19*Fperm_SI_Woolf2021!$E$9:$E$93)+63.1579*EXP(-0.19*M$58))/(Fperm_SI_Woolf2021!$E$9:$E$93-M$58))*(M$58-Fperm_SI_Woolf2021!$E$9:$E$93)/10))) + Fperm_SI_Woolf2021!$G$9:$G$93*EXP(-Fperm_SI_Woolf2021!$J$9:$J$93*$C157*IF(M$58=Fperm_SI_Woolf2021!$E$9:$E$93,1,EXP(LN((1.1*(Fperm_SI_Woolf2021!$E$9:$E$93-M$58)-63.1579*EXP(-0.19*Fperm_SI_Woolf2021!$E$9:$E$93)+63.1579*EXP(-0.19*M$58))/(Fperm_SI_Woolf2021!$E$9:$E$93-M$58))*(M$58-Fperm_SI_Woolf2021!$E$9:$E$93)/10))) + Fperm_SI_Woolf2021!$H$9:$H$93*EXP(-Fperm_SI_Woolf2021!$K$9:$K$93*$C157*IF(M$58=Fperm_SI_Woolf2021!$E$9:$E$93,1,EXP(LN((1.1*(Fperm_SI_Woolf2021!$E$9:$E$93-M$58)-63.1579*EXP(-0.19*Fperm_SI_Woolf2021!$E$9:$E$93)+63.1579*EXP(-0.19*M$58))/(Fperm_SI_Woolf2021!$E$9:$E$93-M$58))*(M$58-Fperm_SI_Woolf2021!$E$9:$E$93)/10))),Fperm_SI_Woolf2021!$D$9:$D$93)*M$57+INTERCEPT(Fperm_SI_Woolf2021!$F$9:$F$93*EXP(-Fperm_SI_Woolf2021!$I$9:$I$93*$C157*IF(M$58=Fperm_SI_Woolf2021!$E$9:$E$93,1,EXP(LN((1.1*(Fperm_SI_Woolf2021!$E$9:$E$93-M$58)-63.1579*EXP(-0.19*Fperm_SI_Woolf2021!$E$9:$E$93)+63.1579*EXP(-0.19*M$58))/(Fperm_SI_Woolf2021!$E$9:$E$93-M$58))*(M$58-Fperm_SI_Woolf2021!$E$9:$E$93)/10))) + Fperm_SI_Woolf2021!$G$9:$G$93*EXP(-Fperm_SI_Woolf2021!$J$9:$J$93*$C157*IF(M$58=Fperm_SI_Woolf2021!$E$9:$E$93,1,EXP(LN((1.1*(Fperm_SI_Woolf2021!$E$9:$E$93-M$58)-63.1579*EXP(-0.19*Fperm_SI_Woolf2021!$E$9:$E$93)+63.1579*EXP(-0.19*M$58))/(Fperm_SI_Woolf2021!$E$9:$E$93-M$58))*(M$58-Fperm_SI_Woolf2021!$E$9:$E$93)/10))) + Fperm_SI_Woolf2021!$H$9:$H$93*EXP(-Fperm_SI_Woolf2021!$K$9:$K$93*$C157*IF(M$58=Fperm_SI_Woolf2021!$E$9:$E$93,1,EXP(LN((1.1*(Fperm_SI_Woolf2021!$E$9:$E$93-M$58)-63.1579*EXP(-0.19*Fperm_SI_Woolf2021!$E$9:$E$93)+63.1579*EXP(-0.19*M$58))/(Fperm_SI_Woolf2021!$E$9:$E$93-M$58))*(M$58-Fperm_SI_Woolf2021!$E$9:$E$93)/10))),Fperm_SI_Woolf2021!$D$9:$D$93))</f>
        <v>0.50229973956983809</v>
      </c>
      <c r="N157" s="51" cm="1">
        <f t="array" ref="N157">MIN(1,SLOPE(Fperm_SI_Woolf2021!$F$9:$F$93*EXP(-Fperm_SI_Woolf2021!$I$9:$I$93*$C157*IF(N$58=Fperm_SI_Woolf2021!$E$9:$E$93,1,EXP(LN((1.1*(Fperm_SI_Woolf2021!$E$9:$E$93-N$58)-63.1579*EXP(-0.19*Fperm_SI_Woolf2021!$E$9:$E$93)+63.1579*EXP(-0.19*N$58))/(Fperm_SI_Woolf2021!$E$9:$E$93-N$58))*(N$58-Fperm_SI_Woolf2021!$E$9:$E$93)/10))) + Fperm_SI_Woolf2021!$G$9:$G$93*EXP(-Fperm_SI_Woolf2021!$J$9:$J$93*$C157*IF(N$58=Fperm_SI_Woolf2021!$E$9:$E$93,1,EXP(LN((1.1*(Fperm_SI_Woolf2021!$E$9:$E$93-N$58)-63.1579*EXP(-0.19*Fperm_SI_Woolf2021!$E$9:$E$93)+63.1579*EXP(-0.19*N$58))/(Fperm_SI_Woolf2021!$E$9:$E$93-N$58))*(N$58-Fperm_SI_Woolf2021!$E$9:$E$93)/10))) + Fperm_SI_Woolf2021!$H$9:$H$93*EXP(-Fperm_SI_Woolf2021!$K$9:$K$93*$C157*IF(N$58=Fperm_SI_Woolf2021!$E$9:$E$93,1,EXP(LN((1.1*(Fperm_SI_Woolf2021!$E$9:$E$93-N$58)-63.1579*EXP(-0.19*Fperm_SI_Woolf2021!$E$9:$E$93)+63.1579*EXP(-0.19*N$58))/(Fperm_SI_Woolf2021!$E$9:$E$93-N$58))*(N$58-Fperm_SI_Woolf2021!$E$9:$E$93)/10))),Fperm_SI_Woolf2021!$D$9:$D$93)*N$57+INTERCEPT(Fperm_SI_Woolf2021!$F$9:$F$93*EXP(-Fperm_SI_Woolf2021!$I$9:$I$93*$C157*IF(N$58=Fperm_SI_Woolf2021!$E$9:$E$93,1,EXP(LN((1.1*(Fperm_SI_Woolf2021!$E$9:$E$93-N$58)-63.1579*EXP(-0.19*Fperm_SI_Woolf2021!$E$9:$E$93)+63.1579*EXP(-0.19*N$58))/(Fperm_SI_Woolf2021!$E$9:$E$93-N$58))*(N$58-Fperm_SI_Woolf2021!$E$9:$E$93)/10))) + Fperm_SI_Woolf2021!$G$9:$G$93*EXP(-Fperm_SI_Woolf2021!$J$9:$J$93*$C157*IF(N$58=Fperm_SI_Woolf2021!$E$9:$E$93,1,EXP(LN((1.1*(Fperm_SI_Woolf2021!$E$9:$E$93-N$58)-63.1579*EXP(-0.19*Fperm_SI_Woolf2021!$E$9:$E$93)+63.1579*EXP(-0.19*N$58))/(Fperm_SI_Woolf2021!$E$9:$E$93-N$58))*(N$58-Fperm_SI_Woolf2021!$E$9:$E$93)/10))) + Fperm_SI_Woolf2021!$H$9:$H$93*EXP(-Fperm_SI_Woolf2021!$K$9:$K$93*$C157*IF(N$58=Fperm_SI_Woolf2021!$E$9:$E$93,1,EXP(LN((1.1*(Fperm_SI_Woolf2021!$E$9:$E$93-N$58)-63.1579*EXP(-0.19*Fperm_SI_Woolf2021!$E$9:$E$93)+63.1579*EXP(-0.19*N$58))/(Fperm_SI_Woolf2021!$E$9:$E$93-N$58))*(N$58-Fperm_SI_Woolf2021!$E$9:$E$93)/10))),Fperm_SI_Woolf2021!$D$9:$D$93))</f>
        <v>0.47111297238701505</v>
      </c>
      <c r="O157" s="51" cm="1">
        <f t="array" ref="O157">MIN(1,SLOPE(Fperm_SI_Woolf2021!$F$9:$F$93*EXP(-Fperm_SI_Woolf2021!$I$9:$I$93*$C157*IF(O$58=Fperm_SI_Woolf2021!$E$9:$E$93,1,EXP(LN((1.1*(Fperm_SI_Woolf2021!$E$9:$E$93-O$58)-63.1579*EXP(-0.19*Fperm_SI_Woolf2021!$E$9:$E$93)+63.1579*EXP(-0.19*O$58))/(Fperm_SI_Woolf2021!$E$9:$E$93-O$58))*(O$58-Fperm_SI_Woolf2021!$E$9:$E$93)/10))) + Fperm_SI_Woolf2021!$G$9:$G$93*EXP(-Fperm_SI_Woolf2021!$J$9:$J$93*$C157*IF(O$58=Fperm_SI_Woolf2021!$E$9:$E$93,1,EXP(LN((1.1*(Fperm_SI_Woolf2021!$E$9:$E$93-O$58)-63.1579*EXP(-0.19*Fperm_SI_Woolf2021!$E$9:$E$93)+63.1579*EXP(-0.19*O$58))/(Fperm_SI_Woolf2021!$E$9:$E$93-O$58))*(O$58-Fperm_SI_Woolf2021!$E$9:$E$93)/10))) + Fperm_SI_Woolf2021!$H$9:$H$93*EXP(-Fperm_SI_Woolf2021!$K$9:$K$93*$C157*IF(O$58=Fperm_SI_Woolf2021!$E$9:$E$93,1,EXP(LN((1.1*(Fperm_SI_Woolf2021!$E$9:$E$93-O$58)-63.1579*EXP(-0.19*Fperm_SI_Woolf2021!$E$9:$E$93)+63.1579*EXP(-0.19*O$58))/(Fperm_SI_Woolf2021!$E$9:$E$93-O$58))*(O$58-Fperm_SI_Woolf2021!$E$9:$E$93)/10))),Fperm_SI_Woolf2021!$D$9:$D$93)*O$57+INTERCEPT(Fperm_SI_Woolf2021!$F$9:$F$93*EXP(-Fperm_SI_Woolf2021!$I$9:$I$93*$C157*IF(O$58=Fperm_SI_Woolf2021!$E$9:$E$93,1,EXP(LN((1.1*(Fperm_SI_Woolf2021!$E$9:$E$93-O$58)-63.1579*EXP(-0.19*Fperm_SI_Woolf2021!$E$9:$E$93)+63.1579*EXP(-0.19*O$58))/(Fperm_SI_Woolf2021!$E$9:$E$93-O$58))*(O$58-Fperm_SI_Woolf2021!$E$9:$E$93)/10))) + Fperm_SI_Woolf2021!$G$9:$G$93*EXP(-Fperm_SI_Woolf2021!$J$9:$J$93*$C157*IF(O$58=Fperm_SI_Woolf2021!$E$9:$E$93,1,EXP(LN((1.1*(Fperm_SI_Woolf2021!$E$9:$E$93-O$58)-63.1579*EXP(-0.19*Fperm_SI_Woolf2021!$E$9:$E$93)+63.1579*EXP(-0.19*O$58))/(Fperm_SI_Woolf2021!$E$9:$E$93-O$58))*(O$58-Fperm_SI_Woolf2021!$E$9:$E$93)/10))) + Fperm_SI_Woolf2021!$H$9:$H$93*EXP(-Fperm_SI_Woolf2021!$K$9:$K$93*$C157*IF(O$58=Fperm_SI_Woolf2021!$E$9:$E$93,1,EXP(LN((1.1*(Fperm_SI_Woolf2021!$E$9:$E$93-O$58)-63.1579*EXP(-0.19*Fperm_SI_Woolf2021!$E$9:$E$93)+63.1579*EXP(-0.19*O$58))/(Fperm_SI_Woolf2021!$E$9:$E$93-O$58))*(O$58-Fperm_SI_Woolf2021!$E$9:$E$93)/10))),Fperm_SI_Woolf2021!$D$9:$D$93))</f>
        <v>0.43992620520419207</v>
      </c>
      <c r="P157" s="51" cm="1">
        <f t="array" ref="P157">MIN(1,SLOPE(Fperm_SI_Woolf2021!$F$9:$F$93*EXP(-Fperm_SI_Woolf2021!$I$9:$I$93*$C157*IF(P$58=Fperm_SI_Woolf2021!$E$9:$E$93,1,EXP(LN((1.1*(Fperm_SI_Woolf2021!$E$9:$E$93-P$58)-63.1579*EXP(-0.19*Fperm_SI_Woolf2021!$E$9:$E$93)+63.1579*EXP(-0.19*P$58))/(Fperm_SI_Woolf2021!$E$9:$E$93-P$58))*(P$58-Fperm_SI_Woolf2021!$E$9:$E$93)/10))) + Fperm_SI_Woolf2021!$G$9:$G$93*EXP(-Fperm_SI_Woolf2021!$J$9:$J$93*$C157*IF(P$58=Fperm_SI_Woolf2021!$E$9:$E$93,1,EXP(LN((1.1*(Fperm_SI_Woolf2021!$E$9:$E$93-P$58)-63.1579*EXP(-0.19*Fperm_SI_Woolf2021!$E$9:$E$93)+63.1579*EXP(-0.19*P$58))/(Fperm_SI_Woolf2021!$E$9:$E$93-P$58))*(P$58-Fperm_SI_Woolf2021!$E$9:$E$93)/10))) + Fperm_SI_Woolf2021!$H$9:$H$93*EXP(-Fperm_SI_Woolf2021!$K$9:$K$93*$C157*IF(P$58=Fperm_SI_Woolf2021!$E$9:$E$93,1,EXP(LN((1.1*(Fperm_SI_Woolf2021!$E$9:$E$93-P$58)-63.1579*EXP(-0.19*Fperm_SI_Woolf2021!$E$9:$E$93)+63.1579*EXP(-0.19*P$58))/(Fperm_SI_Woolf2021!$E$9:$E$93-P$58))*(P$58-Fperm_SI_Woolf2021!$E$9:$E$93)/10))),Fperm_SI_Woolf2021!$D$9:$D$93)*P$57+INTERCEPT(Fperm_SI_Woolf2021!$F$9:$F$93*EXP(-Fperm_SI_Woolf2021!$I$9:$I$93*$C157*IF(P$58=Fperm_SI_Woolf2021!$E$9:$E$93,1,EXP(LN((1.1*(Fperm_SI_Woolf2021!$E$9:$E$93-P$58)-63.1579*EXP(-0.19*Fperm_SI_Woolf2021!$E$9:$E$93)+63.1579*EXP(-0.19*P$58))/(Fperm_SI_Woolf2021!$E$9:$E$93-P$58))*(P$58-Fperm_SI_Woolf2021!$E$9:$E$93)/10))) + Fperm_SI_Woolf2021!$G$9:$G$93*EXP(-Fperm_SI_Woolf2021!$J$9:$J$93*$C157*IF(P$58=Fperm_SI_Woolf2021!$E$9:$E$93,1,EXP(LN((1.1*(Fperm_SI_Woolf2021!$E$9:$E$93-P$58)-63.1579*EXP(-0.19*Fperm_SI_Woolf2021!$E$9:$E$93)+63.1579*EXP(-0.19*P$58))/(Fperm_SI_Woolf2021!$E$9:$E$93-P$58))*(P$58-Fperm_SI_Woolf2021!$E$9:$E$93)/10))) + Fperm_SI_Woolf2021!$H$9:$H$93*EXP(-Fperm_SI_Woolf2021!$K$9:$K$93*$C157*IF(P$58=Fperm_SI_Woolf2021!$E$9:$E$93,1,EXP(LN((1.1*(Fperm_SI_Woolf2021!$E$9:$E$93-P$58)-63.1579*EXP(-0.19*Fperm_SI_Woolf2021!$E$9:$E$93)+63.1579*EXP(-0.19*P$58))/(Fperm_SI_Woolf2021!$E$9:$E$93-P$58))*(P$58-Fperm_SI_Woolf2021!$E$9:$E$93)/10))),Fperm_SI_Woolf2021!$D$9:$D$93))</f>
        <v>0.40873943802136914</v>
      </c>
      <c r="Q157" s="51" cm="1">
        <f t="array" ref="Q157">MIN(1,SLOPE(Fperm_SI_Woolf2021!$F$9:$F$93*EXP(-Fperm_SI_Woolf2021!$I$9:$I$93*$C157*IF(Q$58=Fperm_SI_Woolf2021!$E$9:$E$93,1,EXP(LN((1.1*(Fperm_SI_Woolf2021!$E$9:$E$93-Q$58)-63.1579*EXP(-0.19*Fperm_SI_Woolf2021!$E$9:$E$93)+63.1579*EXP(-0.19*Q$58))/(Fperm_SI_Woolf2021!$E$9:$E$93-Q$58))*(Q$58-Fperm_SI_Woolf2021!$E$9:$E$93)/10))) + Fperm_SI_Woolf2021!$G$9:$G$93*EXP(-Fperm_SI_Woolf2021!$J$9:$J$93*$C157*IF(Q$58=Fperm_SI_Woolf2021!$E$9:$E$93,1,EXP(LN((1.1*(Fperm_SI_Woolf2021!$E$9:$E$93-Q$58)-63.1579*EXP(-0.19*Fperm_SI_Woolf2021!$E$9:$E$93)+63.1579*EXP(-0.19*Q$58))/(Fperm_SI_Woolf2021!$E$9:$E$93-Q$58))*(Q$58-Fperm_SI_Woolf2021!$E$9:$E$93)/10))) + Fperm_SI_Woolf2021!$H$9:$H$93*EXP(-Fperm_SI_Woolf2021!$K$9:$K$93*$C157*IF(Q$58=Fperm_SI_Woolf2021!$E$9:$E$93,1,EXP(LN((1.1*(Fperm_SI_Woolf2021!$E$9:$E$93-Q$58)-63.1579*EXP(-0.19*Fperm_SI_Woolf2021!$E$9:$E$93)+63.1579*EXP(-0.19*Q$58))/(Fperm_SI_Woolf2021!$E$9:$E$93-Q$58))*(Q$58-Fperm_SI_Woolf2021!$E$9:$E$93)/10))),Fperm_SI_Woolf2021!$D$9:$D$93)*Q$57+INTERCEPT(Fperm_SI_Woolf2021!$F$9:$F$93*EXP(-Fperm_SI_Woolf2021!$I$9:$I$93*$C157*IF(Q$58=Fperm_SI_Woolf2021!$E$9:$E$93,1,EXP(LN((1.1*(Fperm_SI_Woolf2021!$E$9:$E$93-Q$58)-63.1579*EXP(-0.19*Fperm_SI_Woolf2021!$E$9:$E$93)+63.1579*EXP(-0.19*Q$58))/(Fperm_SI_Woolf2021!$E$9:$E$93-Q$58))*(Q$58-Fperm_SI_Woolf2021!$E$9:$E$93)/10))) + Fperm_SI_Woolf2021!$G$9:$G$93*EXP(-Fperm_SI_Woolf2021!$J$9:$J$93*$C157*IF(Q$58=Fperm_SI_Woolf2021!$E$9:$E$93,1,EXP(LN((1.1*(Fperm_SI_Woolf2021!$E$9:$E$93-Q$58)-63.1579*EXP(-0.19*Fperm_SI_Woolf2021!$E$9:$E$93)+63.1579*EXP(-0.19*Q$58))/(Fperm_SI_Woolf2021!$E$9:$E$93-Q$58))*(Q$58-Fperm_SI_Woolf2021!$E$9:$E$93)/10))) + Fperm_SI_Woolf2021!$H$9:$H$93*EXP(-Fperm_SI_Woolf2021!$K$9:$K$93*$C157*IF(Q$58=Fperm_SI_Woolf2021!$E$9:$E$93,1,EXP(LN((1.1*(Fperm_SI_Woolf2021!$E$9:$E$93-Q$58)-63.1579*EXP(-0.19*Fperm_SI_Woolf2021!$E$9:$E$93)+63.1579*EXP(-0.19*Q$58))/(Fperm_SI_Woolf2021!$E$9:$E$93-Q$58))*(Q$58-Fperm_SI_Woolf2021!$E$9:$E$93)/10))),Fperm_SI_Woolf2021!$D$9:$D$93))</f>
        <v>0.37755267083854616</v>
      </c>
      <c r="R157" s="51" cm="1">
        <f t="array" ref="R157">MIN(1,SLOPE(Fperm_SI_Woolf2021!$F$9:$F$93*EXP(-Fperm_SI_Woolf2021!$I$9:$I$93*$C157*IF(R$58=Fperm_SI_Woolf2021!$E$9:$E$93,1,EXP(LN((1.1*(Fperm_SI_Woolf2021!$E$9:$E$93-R$58)-63.1579*EXP(-0.19*Fperm_SI_Woolf2021!$E$9:$E$93)+63.1579*EXP(-0.19*R$58))/(Fperm_SI_Woolf2021!$E$9:$E$93-R$58))*(R$58-Fperm_SI_Woolf2021!$E$9:$E$93)/10))) + Fperm_SI_Woolf2021!$G$9:$G$93*EXP(-Fperm_SI_Woolf2021!$J$9:$J$93*$C157*IF(R$58=Fperm_SI_Woolf2021!$E$9:$E$93,1,EXP(LN((1.1*(Fperm_SI_Woolf2021!$E$9:$E$93-R$58)-63.1579*EXP(-0.19*Fperm_SI_Woolf2021!$E$9:$E$93)+63.1579*EXP(-0.19*R$58))/(Fperm_SI_Woolf2021!$E$9:$E$93-R$58))*(R$58-Fperm_SI_Woolf2021!$E$9:$E$93)/10))) + Fperm_SI_Woolf2021!$H$9:$H$93*EXP(-Fperm_SI_Woolf2021!$K$9:$K$93*$C157*IF(R$58=Fperm_SI_Woolf2021!$E$9:$E$93,1,EXP(LN((1.1*(Fperm_SI_Woolf2021!$E$9:$E$93-R$58)-63.1579*EXP(-0.19*Fperm_SI_Woolf2021!$E$9:$E$93)+63.1579*EXP(-0.19*R$58))/(Fperm_SI_Woolf2021!$E$9:$E$93-R$58))*(R$58-Fperm_SI_Woolf2021!$E$9:$E$93)/10))),Fperm_SI_Woolf2021!$D$9:$D$93)*R$57+INTERCEPT(Fperm_SI_Woolf2021!$F$9:$F$93*EXP(-Fperm_SI_Woolf2021!$I$9:$I$93*$C157*IF(R$58=Fperm_SI_Woolf2021!$E$9:$E$93,1,EXP(LN((1.1*(Fperm_SI_Woolf2021!$E$9:$E$93-R$58)-63.1579*EXP(-0.19*Fperm_SI_Woolf2021!$E$9:$E$93)+63.1579*EXP(-0.19*R$58))/(Fperm_SI_Woolf2021!$E$9:$E$93-R$58))*(R$58-Fperm_SI_Woolf2021!$E$9:$E$93)/10))) + Fperm_SI_Woolf2021!$G$9:$G$93*EXP(-Fperm_SI_Woolf2021!$J$9:$J$93*$C157*IF(R$58=Fperm_SI_Woolf2021!$E$9:$E$93,1,EXP(LN((1.1*(Fperm_SI_Woolf2021!$E$9:$E$93-R$58)-63.1579*EXP(-0.19*Fperm_SI_Woolf2021!$E$9:$E$93)+63.1579*EXP(-0.19*R$58))/(Fperm_SI_Woolf2021!$E$9:$E$93-R$58))*(R$58-Fperm_SI_Woolf2021!$E$9:$E$93)/10))) + Fperm_SI_Woolf2021!$H$9:$H$93*EXP(-Fperm_SI_Woolf2021!$K$9:$K$93*$C157*IF(R$58=Fperm_SI_Woolf2021!$E$9:$E$93,1,EXP(LN((1.1*(Fperm_SI_Woolf2021!$E$9:$E$93-R$58)-63.1579*EXP(-0.19*Fperm_SI_Woolf2021!$E$9:$E$93)+63.1579*EXP(-0.19*R$58))/(Fperm_SI_Woolf2021!$E$9:$E$93-R$58))*(R$58-Fperm_SI_Woolf2021!$E$9:$E$93)/10))),Fperm_SI_Woolf2021!$D$9:$D$93))</f>
        <v>0.34636590365572317</v>
      </c>
      <c r="S157" s="51" cm="1">
        <f t="array" ref="S157">MIN(1,SLOPE(Fperm_SI_Woolf2021!$F$9:$F$93*EXP(-Fperm_SI_Woolf2021!$I$9:$I$93*$C157*IF(S$58=Fperm_SI_Woolf2021!$E$9:$E$93,1,EXP(LN((1.1*(Fperm_SI_Woolf2021!$E$9:$E$93-S$58)-63.1579*EXP(-0.19*Fperm_SI_Woolf2021!$E$9:$E$93)+63.1579*EXP(-0.19*S$58))/(Fperm_SI_Woolf2021!$E$9:$E$93-S$58))*(S$58-Fperm_SI_Woolf2021!$E$9:$E$93)/10))) + Fperm_SI_Woolf2021!$G$9:$G$93*EXP(-Fperm_SI_Woolf2021!$J$9:$J$93*$C157*IF(S$58=Fperm_SI_Woolf2021!$E$9:$E$93,1,EXP(LN((1.1*(Fperm_SI_Woolf2021!$E$9:$E$93-S$58)-63.1579*EXP(-0.19*Fperm_SI_Woolf2021!$E$9:$E$93)+63.1579*EXP(-0.19*S$58))/(Fperm_SI_Woolf2021!$E$9:$E$93-S$58))*(S$58-Fperm_SI_Woolf2021!$E$9:$E$93)/10))) + Fperm_SI_Woolf2021!$H$9:$H$93*EXP(-Fperm_SI_Woolf2021!$K$9:$K$93*$C157*IF(S$58=Fperm_SI_Woolf2021!$E$9:$E$93,1,EXP(LN((1.1*(Fperm_SI_Woolf2021!$E$9:$E$93-S$58)-63.1579*EXP(-0.19*Fperm_SI_Woolf2021!$E$9:$E$93)+63.1579*EXP(-0.19*S$58))/(Fperm_SI_Woolf2021!$E$9:$E$93-S$58))*(S$58-Fperm_SI_Woolf2021!$E$9:$E$93)/10))),Fperm_SI_Woolf2021!$D$9:$D$93)*S$57+INTERCEPT(Fperm_SI_Woolf2021!$F$9:$F$93*EXP(-Fperm_SI_Woolf2021!$I$9:$I$93*$C157*IF(S$58=Fperm_SI_Woolf2021!$E$9:$E$93,1,EXP(LN((1.1*(Fperm_SI_Woolf2021!$E$9:$E$93-S$58)-63.1579*EXP(-0.19*Fperm_SI_Woolf2021!$E$9:$E$93)+63.1579*EXP(-0.19*S$58))/(Fperm_SI_Woolf2021!$E$9:$E$93-S$58))*(S$58-Fperm_SI_Woolf2021!$E$9:$E$93)/10))) + Fperm_SI_Woolf2021!$G$9:$G$93*EXP(-Fperm_SI_Woolf2021!$J$9:$J$93*$C157*IF(S$58=Fperm_SI_Woolf2021!$E$9:$E$93,1,EXP(LN((1.1*(Fperm_SI_Woolf2021!$E$9:$E$93-S$58)-63.1579*EXP(-0.19*Fperm_SI_Woolf2021!$E$9:$E$93)+63.1579*EXP(-0.19*S$58))/(Fperm_SI_Woolf2021!$E$9:$E$93-S$58))*(S$58-Fperm_SI_Woolf2021!$E$9:$E$93)/10))) + Fperm_SI_Woolf2021!$H$9:$H$93*EXP(-Fperm_SI_Woolf2021!$K$9:$K$93*$C157*IF(S$58=Fperm_SI_Woolf2021!$E$9:$E$93,1,EXP(LN((1.1*(Fperm_SI_Woolf2021!$E$9:$E$93-S$58)-63.1579*EXP(-0.19*Fperm_SI_Woolf2021!$E$9:$E$93)+63.1579*EXP(-0.19*S$58))/(Fperm_SI_Woolf2021!$E$9:$E$93-S$58))*(S$58-Fperm_SI_Woolf2021!$E$9:$E$93)/10))),Fperm_SI_Woolf2021!$D$9:$D$93))</f>
        <v>0.46065041783207988</v>
      </c>
      <c r="T157" s="51" cm="1">
        <f t="array" ref="T157">MIN(1,SLOPE(Fperm_SI_Woolf2021!$F$9:$F$93*EXP(-Fperm_SI_Woolf2021!$I$9:$I$93*$C157*IF(T$58=Fperm_SI_Woolf2021!$E$9:$E$93,1,EXP(LN((1.1*(Fperm_SI_Woolf2021!$E$9:$E$93-T$58)-63.1579*EXP(-0.19*Fperm_SI_Woolf2021!$E$9:$E$93)+63.1579*EXP(-0.19*T$58))/(Fperm_SI_Woolf2021!$E$9:$E$93-T$58))*(T$58-Fperm_SI_Woolf2021!$E$9:$E$93)/10))) + Fperm_SI_Woolf2021!$G$9:$G$93*EXP(-Fperm_SI_Woolf2021!$J$9:$J$93*$C157*IF(T$58=Fperm_SI_Woolf2021!$E$9:$E$93,1,EXP(LN((1.1*(Fperm_SI_Woolf2021!$E$9:$E$93-T$58)-63.1579*EXP(-0.19*Fperm_SI_Woolf2021!$E$9:$E$93)+63.1579*EXP(-0.19*T$58))/(Fperm_SI_Woolf2021!$E$9:$E$93-T$58))*(T$58-Fperm_SI_Woolf2021!$E$9:$E$93)/10))) + Fperm_SI_Woolf2021!$H$9:$H$93*EXP(-Fperm_SI_Woolf2021!$K$9:$K$93*$C157*IF(T$58=Fperm_SI_Woolf2021!$E$9:$E$93,1,EXP(LN((1.1*(Fperm_SI_Woolf2021!$E$9:$E$93-T$58)-63.1579*EXP(-0.19*Fperm_SI_Woolf2021!$E$9:$E$93)+63.1579*EXP(-0.19*T$58))/(Fperm_SI_Woolf2021!$E$9:$E$93-T$58))*(T$58-Fperm_SI_Woolf2021!$E$9:$E$93)/10))),Fperm_SI_Woolf2021!$D$9:$D$93)*T$57+INTERCEPT(Fperm_SI_Woolf2021!$F$9:$F$93*EXP(-Fperm_SI_Woolf2021!$I$9:$I$93*$C157*IF(T$58=Fperm_SI_Woolf2021!$E$9:$E$93,1,EXP(LN((1.1*(Fperm_SI_Woolf2021!$E$9:$E$93-T$58)-63.1579*EXP(-0.19*Fperm_SI_Woolf2021!$E$9:$E$93)+63.1579*EXP(-0.19*T$58))/(Fperm_SI_Woolf2021!$E$9:$E$93-T$58))*(T$58-Fperm_SI_Woolf2021!$E$9:$E$93)/10))) + Fperm_SI_Woolf2021!$G$9:$G$93*EXP(-Fperm_SI_Woolf2021!$J$9:$J$93*$C157*IF(T$58=Fperm_SI_Woolf2021!$E$9:$E$93,1,EXP(LN((1.1*(Fperm_SI_Woolf2021!$E$9:$E$93-T$58)-63.1579*EXP(-0.19*Fperm_SI_Woolf2021!$E$9:$E$93)+63.1579*EXP(-0.19*T$58))/(Fperm_SI_Woolf2021!$E$9:$E$93-T$58))*(T$58-Fperm_SI_Woolf2021!$E$9:$E$93)/10))) + Fperm_SI_Woolf2021!$H$9:$H$93*EXP(-Fperm_SI_Woolf2021!$K$9:$K$93*$C157*IF(T$58=Fperm_SI_Woolf2021!$E$9:$E$93,1,EXP(LN((1.1*(Fperm_SI_Woolf2021!$E$9:$E$93-T$58)-63.1579*EXP(-0.19*Fperm_SI_Woolf2021!$E$9:$E$93)+63.1579*EXP(-0.19*T$58))/(Fperm_SI_Woolf2021!$E$9:$E$93-T$58))*(T$58-Fperm_SI_Woolf2021!$E$9:$E$93)/10))),Fperm_SI_Woolf2021!$D$9:$D$93))</f>
        <v>0.43928254932174693</v>
      </c>
      <c r="U157" s="51" cm="1">
        <f t="array" ref="U157">MIN(1,SLOPE(Fperm_SI_Woolf2021!$F$9:$F$93*EXP(-Fperm_SI_Woolf2021!$I$9:$I$93*$C157*IF(U$58=Fperm_SI_Woolf2021!$E$9:$E$93,1,EXP(LN((1.1*(Fperm_SI_Woolf2021!$E$9:$E$93-U$58)-63.1579*EXP(-0.19*Fperm_SI_Woolf2021!$E$9:$E$93)+63.1579*EXP(-0.19*U$58))/(Fperm_SI_Woolf2021!$E$9:$E$93-U$58))*(U$58-Fperm_SI_Woolf2021!$E$9:$E$93)/10))) + Fperm_SI_Woolf2021!$G$9:$G$93*EXP(-Fperm_SI_Woolf2021!$J$9:$J$93*$C157*IF(U$58=Fperm_SI_Woolf2021!$E$9:$E$93,1,EXP(LN((1.1*(Fperm_SI_Woolf2021!$E$9:$E$93-U$58)-63.1579*EXP(-0.19*Fperm_SI_Woolf2021!$E$9:$E$93)+63.1579*EXP(-0.19*U$58))/(Fperm_SI_Woolf2021!$E$9:$E$93-U$58))*(U$58-Fperm_SI_Woolf2021!$E$9:$E$93)/10))) + Fperm_SI_Woolf2021!$H$9:$H$93*EXP(-Fperm_SI_Woolf2021!$K$9:$K$93*$C157*IF(U$58=Fperm_SI_Woolf2021!$E$9:$E$93,1,EXP(LN((1.1*(Fperm_SI_Woolf2021!$E$9:$E$93-U$58)-63.1579*EXP(-0.19*Fperm_SI_Woolf2021!$E$9:$E$93)+63.1579*EXP(-0.19*U$58))/(Fperm_SI_Woolf2021!$E$9:$E$93-U$58))*(U$58-Fperm_SI_Woolf2021!$E$9:$E$93)/10))),Fperm_SI_Woolf2021!$D$9:$D$93)*U$57+INTERCEPT(Fperm_SI_Woolf2021!$F$9:$F$93*EXP(-Fperm_SI_Woolf2021!$I$9:$I$93*$C157*IF(U$58=Fperm_SI_Woolf2021!$E$9:$E$93,1,EXP(LN((1.1*(Fperm_SI_Woolf2021!$E$9:$E$93-U$58)-63.1579*EXP(-0.19*Fperm_SI_Woolf2021!$E$9:$E$93)+63.1579*EXP(-0.19*U$58))/(Fperm_SI_Woolf2021!$E$9:$E$93-U$58))*(U$58-Fperm_SI_Woolf2021!$E$9:$E$93)/10))) + Fperm_SI_Woolf2021!$G$9:$G$93*EXP(-Fperm_SI_Woolf2021!$J$9:$J$93*$C157*IF(U$58=Fperm_SI_Woolf2021!$E$9:$E$93,1,EXP(LN((1.1*(Fperm_SI_Woolf2021!$E$9:$E$93-U$58)-63.1579*EXP(-0.19*Fperm_SI_Woolf2021!$E$9:$E$93)+63.1579*EXP(-0.19*U$58))/(Fperm_SI_Woolf2021!$E$9:$E$93-U$58))*(U$58-Fperm_SI_Woolf2021!$E$9:$E$93)/10))) + Fperm_SI_Woolf2021!$H$9:$H$93*EXP(-Fperm_SI_Woolf2021!$K$9:$K$93*$C157*IF(U$58=Fperm_SI_Woolf2021!$E$9:$E$93,1,EXP(LN((1.1*(Fperm_SI_Woolf2021!$E$9:$E$93-U$58)-63.1579*EXP(-0.19*Fperm_SI_Woolf2021!$E$9:$E$93)+63.1579*EXP(-0.19*U$58))/(Fperm_SI_Woolf2021!$E$9:$E$93-U$58))*(U$58-Fperm_SI_Woolf2021!$E$9:$E$93)/10))),Fperm_SI_Woolf2021!$D$9:$D$93))</f>
        <v>0.41791468081141397</v>
      </c>
      <c r="V157" s="51" cm="1">
        <f t="array" ref="V157">MIN(1,SLOPE(Fperm_SI_Woolf2021!$F$9:$F$93*EXP(-Fperm_SI_Woolf2021!$I$9:$I$93*$C157*IF(V$58=Fperm_SI_Woolf2021!$E$9:$E$93,1,EXP(LN((1.1*(Fperm_SI_Woolf2021!$E$9:$E$93-V$58)-63.1579*EXP(-0.19*Fperm_SI_Woolf2021!$E$9:$E$93)+63.1579*EXP(-0.19*V$58))/(Fperm_SI_Woolf2021!$E$9:$E$93-V$58))*(V$58-Fperm_SI_Woolf2021!$E$9:$E$93)/10))) + Fperm_SI_Woolf2021!$G$9:$G$93*EXP(-Fperm_SI_Woolf2021!$J$9:$J$93*$C157*IF(V$58=Fperm_SI_Woolf2021!$E$9:$E$93,1,EXP(LN((1.1*(Fperm_SI_Woolf2021!$E$9:$E$93-V$58)-63.1579*EXP(-0.19*Fperm_SI_Woolf2021!$E$9:$E$93)+63.1579*EXP(-0.19*V$58))/(Fperm_SI_Woolf2021!$E$9:$E$93-V$58))*(V$58-Fperm_SI_Woolf2021!$E$9:$E$93)/10))) + Fperm_SI_Woolf2021!$H$9:$H$93*EXP(-Fperm_SI_Woolf2021!$K$9:$K$93*$C157*IF(V$58=Fperm_SI_Woolf2021!$E$9:$E$93,1,EXP(LN((1.1*(Fperm_SI_Woolf2021!$E$9:$E$93-V$58)-63.1579*EXP(-0.19*Fperm_SI_Woolf2021!$E$9:$E$93)+63.1579*EXP(-0.19*V$58))/(Fperm_SI_Woolf2021!$E$9:$E$93-V$58))*(V$58-Fperm_SI_Woolf2021!$E$9:$E$93)/10))),Fperm_SI_Woolf2021!$D$9:$D$93)*V$57+INTERCEPT(Fperm_SI_Woolf2021!$F$9:$F$93*EXP(-Fperm_SI_Woolf2021!$I$9:$I$93*$C157*IF(V$58=Fperm_SI_Woolf2021!$E$9:$E$93,1,EXP(LN((1.1*(Fperm_SI_Woolf2021!$E$9:$E$93-V$58)-63.1579*EXP(-0.19*Fperm_SI_Woolf2021!$E$9:$E$93)+63.1579*EXP(-0.19*V$58))/(Fperm_SI_Woolf2021!$E$9:$E$93-V$58))*(V$58-Fperm_SI_Woolf2021!$E$9:$E$93)/10))) + Fperm_SI_Woolf2021!$G$9:$G$93*EXP(-Fperm_SI_Woolf2021!$J$9:$J$93*$C157*IF(V$58=Fperm_SI_Woolf2021!$E$9:$E$93,1,EXP(LN((1.1*(Fperm_SI_Woolf2021!$E$9:$E$93-V$58)-63.1579*EXP(-0.19*Fperm_SI_Woolf2021!$E$9:$E$93)+63.1579*EXP(-0.19*V$58))/(Fperm_SI_Woolf2021!$E$9:$E$93-V$58))*(V$58-Fperm_SI_Woolf2021!$E$9:$E$93)/10))) + Fperm_SI_Woolf2021!$H$9:$H$93*EXP(-Fperm_SI_Woolf2021!$K$9:$K$93*$C157*IF(V$58=Fperm_SI_Woolf2021!$E$9:$E$93,1,EXP(LN((1.1*(Fperm_SI_Woolf2021!$E$9:$E$93-V$58)-63.1579*EXP(-0.19*Fperm_SI_Woolf2021!$E$9:$E$93)+63.1579*EXP(-0.19*V$58))/(Fperm_SI_Woolf2021!$E$9:$E$93-V$58))*(V$58-Fperm_SI_Woolf2021!$E$9:$E$93)/10))),Fperm_SI_Woolf2021!$D$9:$D$93))</f>
        <v>0.39654681230108102</v>
      </c>
      <c r="W157" s="51" cm="1">
        <f t="array" ref="W157">MIN(1,SLOPE(Fperm_SI_Woolf2021!$F$9:$F$93*EXP(-Fperm_SI_Woolf2021!$I$9:$I$93*$C157*IF(W$58=Fperm_SI_Woolf2021!$E$9:$E$93,1,EXP(LN((1.1*(Fperm_SI_Woolf2021!$E$9:$E$93-W$58)-63.1579*EXP(-0.19*Fperm_SI_Woolf2021!$E$9:$E$93)+63.1579*EXP(-0.19*W$58))/(Fperm_SI_Woolf2021!$E$9:$E$93-W$58))*(W$58-Fperm_SI_Woolf2021!$E$9:$E$93)/10))) + Fperm_SI_Woolf2021!$G$9:$G$93*EXP(-Fperm_SI_Woolf2021!$J$9:$J$93*$C157*IF(W$58=Fperm_SI_Woolf2021!$E$9:$E$93,1,EXP(LN((1.1*(Fperm_SI_Woolf2021!$E$9:$E$93-W$58)-63.1579*EXP(-0.19*Fperm_SI_Woolf2021!$E$9:$E$93)+63.1579*EXP(-0.19*W$58))/(Fperm_SI_Woolf2021!$E$9:$E$93-W$58))*(W$58-Fperm_SI_Woolf2021!$E$9:$E$93)/10))) + Fperm_SI_Woolf2021!$H$9:$H$93*EXP(-Fperm_SI_Woolf2021!$K$9:$K$93*$C157*IF(W$58=Fperm_SI_Woolf2021!$E$9:$E$93,1,EXP(LN((1.1*(Fperm_SI_Woolf2021!$E$9:$E$93-W$58)-63.1579*EXP(-0.19*Fperm_SI_Woolf2021!$E$9:$E$93)+63.1579*EXP(-0.19*W$58))/(Fperm_SI_Woolf2021!$E$9:$E$93-W$58))*(W$58-Fperm_SI_Woolf2021!$E$9:$E$93)/10))),Fperm_SI_Woolf2021!$D$9:$D$93)*W$57+INTERCEPT(Fperm_SI_Woolf2021!$F$9:$F$93*EXP(-Fperm_SI_Woolf2021!$I$9:$I$93*$C157*IF(W$58=Fperm_SI_Woolf2021!$E$9:$E$93,1,EXP(LN((1.1*(Fperm_SI_Woolf2021!$E$9:$E$93-W$58)-63.1579*EXP(-0.19*Fperm_SI_Woolf2021!$E$9:$E$93)+63.1579*EXP(-0.19*W$58))/(Fperm_SI_Woolf2021!$E$9:$E$93-W$58))*(W$58-Fperm_SI_Woolf2021!$E$9:$E$93)/10))) + Fperm_SI_Woolf2021!$G$9:$G$93*EXP(-Fperm_SI_Woolf2021!$J$9:$J$93*$C157*IF(W$58=Fperm_SI_Woolf2021!$E$9:$E$93,1,EXP(LN((1.1*(Fperm_SI_Woolf2021!$E$9:$E$93-W$58)-63.1579*EXP(-0.19*Fperm_SI_Woolf2021!$E$9:$E$93)+63.1579*EXP(-0.19*W$58))/(Fperm_SI_Woolf2021!$E$9:$E$93-W$58))*(W$58-Fperm_SI_Woolf2021!$E$9:$E$93)/10))) + Fperm_SI_Woolf2021!$H$9:$H$93*EXP(-Fperm_SI_Woolf2021!$K$9:$K$93*$C157*IF(W$58=Fperm_SI_Woolf2021!$E$9:$E$93,1,EXP(LN((1.1*(Fperm_SI_Woolf2021!$E$9:$E$93-W$58)-63.1579*EXP(-0.19*Fperm_SI_Woolf2021!$E$9:$E$93)+63.1579*EXP(-0.19*W$58))/(Fperm_SI_Woolf2021!$E$9:$E$93-W$58))*(W$58-Fperm_SI_Woolf2021!$E$9:$E$93)/10))),Fperm_SI_Woolf2021!$D$9:$D$93))</f>
        <v>0.37517894379074807</v>
      </c>
      <c r="X157" s="51" cm="1">
        <f t="array" ref="X157">MIN(1,SLOPE(Fperm_SI_Woolf2021!$F$9:$F$93*EXP(-Fperm_SI_Woolf2021!$I$9:$I$93*$C157*IF(X$58=Fperm_SI_Woolf2021!$E$9:$E$93,1,EXP(LN((1.1*(Fperm_SI_Woolf2021!$E$9:$E$93-X$58)-63.1579*EXP(-0.19*Fperm_SI_Woolf2021!$E$9:$E$93)+63.1579*EXP(-0.19*X$58))/(Fperm_SI_Woolf2021!$E$9:$E$93-X$58))*(X$58-Fperm_SI_Woolf2021!$E$9:$E$93)/10))) + Fperm_SI_Woolf2021!$G$9:$G$93*EXP(-Fperm_SI_Woolf2021!$J$9:$J$93*$C157*IF(X$58=Fperm_SI_Woolf2021!$E$9:$E$93,1,EXP(LN((1.1*(Fperm_SI_Woolf2021!$E$9:$E$93-X$58)-63.1579*EXP(-0.19*Fperm_SI_Woolf2021!$E$9:$E$93)+63.1579*EXP(-0.19*X$58))/(Fperm_SI_Woolf2021!$E$9:$E$93-X$58))*(X$58-Fperm_SI_Woolf2021!$E$9:$E$93)/10))) + Fperm_SI_Woolf2021!$H$9:$H$93*EXP(-Fperm_SI_Woolf2021!$K$9:$K$93*$C157*IF(X$58=Fperm_SI_Woolf2021!$E$9:$E$93,1,EXP(LN((1.1*(Fperm_SI_Woolf2021!$E$9:$E$93-X$58)-63.1579*EXP(-0.19*Fperm_SI_Woolf2021!$E$9:$E$93)+63.1579*EXP(-0.19*X$58))/(Fperm_SI_Woolf2021!$E$9:$E$93-X$58))*(X$58-Fperm_SI_Woolf2021!$E$9:$E$93)/10))),Fperm_SI_Woolf2021!$D$9:$D$93)*X$57+INTERCEPT(Fperm_SI_Woolf2021!$F$9:$F$93*EXP(-Fperm_SI_Woolf2021!$I$9:$I$93*$C157*IF(X$58=Fperm_SI_Woolf2021!$E$9:$E$93,1,EXP(LN((1.1*(Fperm_SI_Woolf2021!$E$9:$E$93-X$58)-63.1579*EXP(-0.19*Fperm_SI_Woolf2021!$E$9:$E$93)+63.1579*EXP(-0.19*X$58))/(Fperm_SI_Woolf2021!$E$9:$E$93-X$58))*(X$58-Fperm_SI_Woolf2021!$E$9:$E$93)/10))) + Fperm_SI_Woolf2021!$G$9:$G$93*EXP(-Fperm_SI_Woolf2021!$J$9:$J$93*$C157*IF(X$58=Fperm_SI_Woolf2021!$E$9:$E$93,1,EXP(LN((1.1*(Fperm_SI_Woolf2021!$E$9:$E$93-X$58)-63.1579*EXP(-0.19*Fperm_SI_Woolf2021!$E$9:$E$93)+63.1579*EXP(-0.19*X$58))/(Fperm_SI_Woolf2021!$E$9:$E$93-X$58))*(X$58-Fperm_SI_Woolf2021!$E$9:$E$93)/10))) + Fperm_SI_Woolf2021!$H$9:$H$93*EXP(-Fperm_SI_Woolf2021!$K$9:$K$93*$C157*IF(X$58=Fperm_SI_Woolf2021!$E$9:$E$93,1,EXP(LN((1.1*(Fperm_SI_Woolf2021!$E$9:$E$93-X$58)-63.1579*EXP(-0.19*Fperm_SI_Woolf2021!$E$9:$E$93)+63.1579*EXP(-0.19*X$58))/(Fperm_SI_Woolf2021!$E$9:$E$93-X$58))*(X$58-Fperm_SI_Woolf2021!$E$9:$E$93)/10))),Fperm_SI_Woolf2021!$D$9:$D$93))</f>
        <v>0.35381107528041511</v>
      </c>
      <c r="Y157" s="51" cm="1">
        <f t="array" ref="Y157">MIN(1,SLOPE(Fperm_SI_Woolf2021!$F$9:$F$93*EXP(-Fperm_SI_Woolf2021!$I$9:$I$93*$C157*IF(Y$58=Fperm_SI_Woolf2021!$E$9:$E$93,1,EXP(LN((1.1*(Fperm_SI_Woolf2021!$E$9:$E$93-Y$58)-63.1579*EXP(-0.19*Fperm_SI_Woolf2021!$E$9:$E$93)+63.1579*EXP(-0.19*Y$58))/(Fperm_SI_Woolf2021!$E$9:$E$93-Y$58))*(Y$58-Fperm_SI_Woolf2021!$E$9:$E$93)/10))) + Fperm_SI_Woolf2021!$G$9:$G$93*EXP(-Fperm_SI_Woolf2021!$J$9:$J$93*$C157*IF(Y$58=Fperm_SI_Woolf2021!$E$9:$E$93,1,EXP(LN((1.1*(Fperm_SI_Woolf2021!$E$9:$E$93-Y$58)-63.1579*EXP(-0.19*Fperm_SI_Woolf2021!$E$9:$E$93)+63.1579*EXP(-0.19*Y$58))/(Fperm_SI_Woolf2021!$E$9:$E$93-Y$58))*(Y$58-Fperm_SI_Woolf2021!$E$9:$E$93)/10))) + Fperm_SI_Woolf2021!$H$9:$H$93*EXP(-Fperm_SI_Woolf2021!$K$9:$K$93*$C157*IF(Y$58=Fperm_SI_Woolf2021!$E$9:$E$93,1,EXP(LN((1.1*(Fperm_SI_Woolf2021!$E$9:$E$93-Y$58)-63.1579*EXP(-0.19*Fperm_SI_Woolf2021!$E$9:$E$93)+63.1579*EXP(-0.19*Y$58))/(Fperm_SI_Woolf2021!$E$9:$E$93-Y$58))*(Y$58-Fperm_SI_Woolf2021!$E$9:$E$93)/10))),Fperm_SI_Woolf2021!$D$9:$D$93)*Y$57+INTERCEPT(Fperm_SI_Woolf2021!$F$9:$F$93*EXP(-Fperm_SI_Woolf2021!$I$9:$I$93*$C157*IF(Y$58=Fperm_SI_Woolf2021!$E$9:$E$93,1,EXP(LN((1.1*(Fperm_SI_Woolf2021!$E$9:$E$93-Y$58)-63.1579*EXP(-0.19*Fperm_SI_Woolf2021!$E$9:$E$93)+63.1579*EXP(-0.19*Y$58))/(Fperm_SI_Woolf2021!$E$9:$E$93-Y$58))*(Y$58-Fperm_SI_Woolf2021!$E$9:$E$93)/10))) + Fperm_SI_Woolf2021!$G$9:$G$93*EXP(-Fperm_SI_Woolf2021!$J$9:$J$93*$C157*IF(Y$58=Fperm_SI_Woolf2021!$E$9:$E$93,1,EXP(LN((1.1*(Fperm_SI_Woolf2021!$E$9:$E$93-Y$58)-63.1579*EXP(-0.19*Fperm_SI_Woolf2021!$E$9:$E$93)+63.1579*EXP(-0.19*Y$58))/(Fperm_SI_Woolf2021!$E$9:$E$93-Y$58))*(Y$58-Fperm_SI_Woolf2021!$E$9:$E$93)/10))) + Fperm_SI_Woolf2021!$H$9:$H$93*EXP(-Fperm_SI_Woolf2021!$K$9:$K$93*$C157*IF(Y$58=Fperm_SI_Woolf2021!$E$9:$E$93,1,EXP(LN((1.1*(Fperm_SI_Woolf2021!$E$9:$E$93-Y$58)-63.1579*EXP(-0.19*Fperm_SI_Woolf2021!$E$9:$E$93)+63.1579*EXP(-0.19*Y$58))/(Fperm_SI_Woolf2021!$E$9:$E$93-Y$58))*(Y$58-Fperm_SI_Woolf2021!$E$9:$E$93)/10))),Fperm_SI_Woolf2021!$D$9:$D$93))</f>
        <v>0.33244320677008216</v>
      </c>
      <c r="Z157" s="51" cm="1">
        <f t="array" ref="Z157">MIN(1,SLOPE(Fperm_SI_Woolf2021!$F$9:$F$93*EXP(-Fperm_SI_Woolf2021!$I$9:$I$93*$C157*IF(Z$58=Fperm_SI_Woolf2021!$E$9:$E$93,1,EXP(LN((1.1*(Fperm_SI_Woolf2021!$E$9:$E$93-Z$58)-63.1579*EXP(-0.19*Fperm_SI_Woolf2021!$E$9:$E$93)+63.1579*EXP(-0.19*Z$58))/(Fperm_SI_Woolf2021!$E$9:$E$93-Z$58))*(Z$58-Fperm_SI_Woolf2021!$E$9:$E$93)/10))) + Fperm_SI_Woolf2021!$G$9:$G$93*EXP(-Fperm_SI_Woolf2021!$J$9:$J$93*$C157*IF(Z$58=Fperm_SI_Woolf2021!$E$9:$E$93,1,EXP(LN((1.1*(Fperm_SI_Woolf2021!$E$9:$E$93-Z$58)-63.1579*EXP(-0.19*Fperm_SI_Woolf2021!$E$9:$E$93)+63.1579*EXP(-0.19*Z$58))/(Fperm_SI_Woolf2021!$E$9:$E$93-Z$58))*(Z$58-Fperm_SI_Woolf2021!$E$9:$E$93)/10))) + Fperm_SI_Woolf2021!$H$9:$H$93*EXP(-Fperm_SI_Woolf2021!$K$9:$K$93*$C157*IF(Z$58=Fperm_SI_Woolf2021!$E$9:$E$93,1,EXP(LN((1.1*(Fperm_SI_Woolf2021!$E$9:$E$93-Z$58)-63.1579*EXP(-0.19*Fperm_SI_Woolf2021!$E$9:$E$93)+63.1579*EXP(-0.19*Z$58))/(Fperm_SI_Woolf2021!$E$9:$E$93-Z$58))*(Z$58-Fperm_SI_Woolf2021!$E$9:$E$93)/10))),Fperm_SI_Woolf2021!$D$9:$D$93)*Z$57+INTERCEPT(Fperm_SI_Woolf2021!$F$9:$F$93*EXP(-Fperm_SI_Woolf2021!$I$9:$I$93*$C157*IF(Z$58=Fperm_SI_Woolf2021!$E$9:$E$93,1,EXP(LN((1.1*(Fperm_SI_Woolf2021!$E$9:$E$93-Z$58)-63.1579*EXP(-0.19*Fperm_SI_Woolf2021!$E$9:$E$93)+63.1579*EXP(-0.19*Z$58))/(Fperm_SI_Woolf2021!$E$9:$E$93-Z$58))*(Z$58-Fperm_SI_Woolf2021!$E$9:$E$93)/10))) + Fperm_SI_Woolf2021!$G$9:$G$93*EXP(-Fperm_SI_Woolf2021!$J$9:$J$93*$C157*IF(Z$58=Fperm_SI_Woolf2021!$E$9:$E$93,1,EXP(LN((1.1*(Fperm_SI_Woolf2021!$E$9:$E$93-Z$58)-63.1579*EXP(-0.19*Fperm_SI_Woolf2021!$E$9:$E$93)+63.1579*EXP(-0.19*Z$58))/(Fperm_SI_Woolf2021!$E$9:$E$93-Z$58))*(Z$58-Fperm_SI_Woolf2021!$E$9:$E$93)/10))) + Fperm_SI_Woolf2021!$H$9:$H$93*EXP(-Fperm_SI_Woolf2021!$K$9:$K$93*$C157*IF(Z$58=Fperm_SI_Woolf2021!$E$9:$E$93,1,EXP(LN((1.1*(Fperm_SI_Woolf2021!$E$9:$E$93-Z$58)-63.1579*EXP(-0.19*Fperm_SI_Woolf2021!$E$9:$E$93)+63.1579*EXP(-0.19*Z$58))/(Fperm_SI_Woolf2021!$E$9:$E$93-Z$58))*(Z$58-Fperm_SI_Woolf2021!$E$9:$E$93)/10))),Fperm_SI_Woolf2021!$D$9:$D$93))</f>
        <v>0.3110753382597492</v>
      </c>
      <c r="AA157" s="51" cm="1">
        <f t="array" ref="AA157">MIN(1,SLOPE(Fperm_SI_Woolf2021!$F$9:$F$93*EXP(-Fperm_SI_Woolf2021!$I$9:$I$93*$C157*IF(AA$58=Fperm_SI_Woolf2021!$E$9:$E$93,1,EXP(LN((1.1*(Fperm_SI_Woolf2021!$E$9:$E$93-AA$58)-63.1579*EXP(-0.19*Fperm_SI_Woolf2021!$E$9:$E$93)+63.1579*EXP(-0.19*AA$58))/(Fperm_SI_Woolf2021!$E$9:$E$93-AA$58))*(AA$58-Fperm_SI_Woolf2021!$E$9:$E$93)/10))) + Fperm_SI_Woolf2021!$G$9:$G$93*EXP(-Fperm_SI_Woolf2021!$J$9:$J$93*$C157*IF(AA$58=Fperm_SI_Woolf2021!$E$9:$E$93,1,EXP(LN((1.1*(Fperm_SI_Woolf2021!$E$9:$E$93-AA$58)-63.1579*EXP(-0.19*Fperm_SI_Woolf2021!$E$9:$E$93)+63.1579*EXP(-0.19*AA$58))/(Fperm_SI_Woolf2021!$E$9:$E$93-AA$58))*(AA$58-Fperm_SI_Woolf2021!$E$9:$E$93)/10))) + Fperm_SI_Woolf2021!$H$9:$H$93*EXP(-Fperm_SI_Woolf2021!$K$9:$K$93*$C157*IF(AA$58=Fperm_SI_Woolf2021!$E$9:$E$93,1,EXP(LN((1.1*(Fperm_SI_Woolf2021!$E$9:$E$93-AA$58)-63.1579*EXP(-0.19*Fperm_SI_Woolf2021!$E$9:$E$93)+63.1579*EXP(-0.19*AA$58))/(Fperm_SI_Woolf2021!$E$9:$E$93-AA$58))*(AA$58-Fperm_SI_Woolf2021!$E$9:$E$93)/10))),Fperm_SI_Woolf2021!$D$9:$D$93)*AA$57+INTERCEPT(Fperm_SI_Woolf2021!$F$9:$F$93*EXP(-Fperm_SI_Woolf2021!$I$9:$I$93*$C157*IF(AA$58=Fperm_SI_Woolf2021!$E$9:$E$93,1,EXP(LN((1.1*(Fperm_SI_Woolf2021!$E$9:$E$93-AA$58)-63.1579*EXP(-0.19*Fperm_SI_Woolf2021!$E$9:$E$93)+63.1579*EXP(-0.19*AA$58))/(Fperm_SI_Woolf2021!$E$9:$E$93-AA$58))*(AA$58-Fperm_SI_Woolf2021!$E$9:$E$93)/10))) + Fperm_SI_Woolf2021!$G$9:$G$93*EXP(-Fperm_SI_Woolf2021!$J$9:$J$93*$C157*IF(AA$58=Fperm_SI_Woolf2021!$E$9:$E$93,1,EXP(LN((1.1*(Fperm_SI_Woolf2021!$E$9:$E$93-AA$58)-63.1579*EXP(-0.19*Fperm_SI_Woolf2021!$E$9:$E$93)+63.1579*EXP(-0.19*AA$58))/(Fperm_SI_Woolf2021!$E$9:$E$93-AA$58))*(AA$58-Fperm_SI_Woolf2021!$E$9:$E$93)/10))) + Fperm_SI_Woolf2021!$H$9:$H$93*EXP(-Fperm_SI_Woolf2021!$K$9:$K$93*$C157*IF(AA$58=Fperm_SI_Woolf2021!$E$9:$E$93,1,EXP(LN((1.1*(Fperm_SI_Woolf2021!$E$9:$E$93-AA$58)-63.1579*EXP(-0.19*Fperm_SI_Woolf2021!$E$9:$E$93)+63.1579*EXP(-0.19*AA$58))/(Fperm_SI_Woolf2021!$E$9:$E$93-AA$58))*(AA$58-Fperm_SI_Woolf2021!$E$9:$E$93)/10))),Fperm_SI_Woolf2021!$D$9:$D$93))</f>
        <v>0.2897074697494163</v>
      </c>
      <c r="AB157" s="51" cm="1">
        <f t="array" ref="AB157">MIN(1,SLOPE(Fperm_SI_Woolf2021!$F$9:$F$93*EXP(-Fperm_SI_Woolf2021!$I$9:$I$93*$C157*IF(AB$58=Fperm_SI_Woolf2021!$E$9:$E$93,1,EXP(LN((1.1*(Fperm_SI_Woolf2021!$E$9:$E$93-AB$58)-63.1579*EXP(-0.19*Fperm_SI_Woolf2021!$E$9:$E$93)+63.1579*EXP(-0.19*AB$58))/(Fperm_SI_Woolf2021!$E$9:$E$93-AB$58))*(AB$58-Fperm_SI_Woolf2021!$E$9:$E$93)/10))) + Fperm_SI_Woolf2021!$G$9:$G$93*EXP(-Fperm_SI_Woolf2021!$J$9:$J$93*$C157*IF(AB$58=Fperm_SI_Woolf2021!$E$9:$E$93,1,EXP(LN((1.1*(Fperm_SI_Woolf2021!$E$9:$E$93-AB$58)-63.1579*EXP(-0.19*Fperm_SI_Woolf2021!$E$9:$E$93)+63.1579*EXP(-0.19*AB$58))/(Fperm_SI_Woolf2021!$E$9:$E$93-AB$58))*(AB$58-Fperm_SI_Woolf2021!$E$9:$E$93)/10))) + Fperm_SI_Woolf2021!$H$9:$H$93*EXP(-Fperm_SI_Woolf2021!$K$9:$K$93*$C157*IF(AB$58=Fperm_SI_Woolf2021!$E$9:$E$93,1,EXP(LN((1.1*(Fperm_SI_Woolf2021!$E$9:$E$93-AB$58)-63.1579*EXP(-0.19*Fperm_SI_Woolf2021!$E$9:$E$93)+63.1579*EXP(-0.19*AB$58))/(Fperm_SI_Woolf2021!$E$9:$E$93-AB$58))*(AB$58-Fperm_SI_Woolf2021!$E$9:$E$93)/10))),Fperm_SI_Woolf2021!$D$9:$D$93)*AB$57+INTERCEPT(Fperm_SI_Woolf2021!$F$9:$F$93*EXP(-Fperm_SI_Woolf2021!$I$9:$I$93*$C157*IF(AB$58=Fperm_SI_Woolf2021!$E$9:$E$93,1,EXP(LN((1.1*(Fperm_SI_Woolf2021!$E$9:$E$93-AB$58)-63.1579*EXP(-0.19*Fperm_SI_Woolf2021!$E$9:$E$93)+63.1579*EXP(-0.19*AB$58))/(Fperm_SI_Woolf2021!$E$9:$E$93-AB$58))*(AB$58-Fperm_SI_Woolf2021!$E$9:$E$93)/10))) + Fperm_SI_Woolf2021!$G$9:$G$93*EXP(-Fperm_SI_Woolf2021!$J$9:$J$93*$C157*IF(AB$58=Fperm_SI_Woolf2021!$E$9:$E$93,1,EXP(LN((1.1*(Fperm_SI_Woolf2021!$E$9:$E$93-AB$58)-63.1579*EXP(-0.19*Fperm_SI_Woolf2021!$E$9:$E$93)+63.1579*EXP(-0.19*AB$58))/(Fperm_SI_Woolf2021!$E$9:$E$93-AB$58))*(AB$58-Fperm_SI_Woolf2021!$E$9:$E$93)/10))) + Fperm_SI_Woolf2021!$H$9:$H$93*EXP(-Fperm_SI_Woolf2021!$K$9:$K$93*$C157*IF(AB$58=Fperm_SI_Woolf2021!$E$9:$E$93,1,EXP(LN((1.1*(Fperm_SI_Woolf2021!$E$9:$E$93-AB$58)-63.1579*EXP(-0.19*Fperm_SI_Woolf2021!$E$9:$E$93)+63.1579*EXP(-0.19*AB$58))/(Fperm_SI_Woolf2021!$E$9:$E$93-AB$58))*(AB$58-Fperm_SI_Woolf2021!$E$9:$E$93)/10))),Fperm_SI_Woolf2021!$D$9:$D$93))</f>
        <v>0.26833960123908329</v>
      </c>
      <c r="AC157" s="51" cm="1">
        <f t="array" ref="AC157">MIN(1,SLOPE(Fperm_SI_Woolf2021!$F$9:$F$93*EXP(-Fperm_SI_Woolf2021!$I$9:$I$93*$C157*IF(AC$58=Fperm_SI_Woolf2021!$E$9:$E$93,1,EXP(LN((1.1*(Fperm_SI_Woolf2021!$E$9:$E$93-AC$58)-63.1579*EXP(-0.19*Fperm_SI_Woolf2021!$E$9:$E$93)+63.1579*EXP(-0.19*AC$58))/(Fperm_SI_Woolf2021!$E$9:$E$93-AC$58))*(AC$58-Fperm_SI_Woolf2021!$E$9:$E$93)/10))) + Fperm_SI_Woolf2021!$G$9:$G$93*EXP(-Fperm_SI_Woolf2021!$J$9:$J$93*$C157*IF(AC$58=Fperm_SI_Woolf2021!$E$9:$E$93,1,EXP(LN((1.1*(Fperm_SI_Woolf2021!$E$9:$E$93-AC$58)-63.1579*EXP(-0.19*Fperm_SI_Woolf2021!$E$9:$E$93)+63.1579*EXP(-0.19*AC$58))/(Fperm_SI_Woolf2021!$E$9:$E$93-AC$58))*(AC$58-Fperm_SI_Woolf2021!$E$9:$E$93)/10))) + Fperm_SI_Woolf2021!$H$9:$H$93*EXP(-Fperm_SI_Woolf2021!$K$9:$K$93*$C157*IF(AC$58=Fperm_SI_Woolf2021!$E$9:$E$93,1,EXP(LN((1.1*(Fperm_SI_Woolf2021!$E$9:$E$93-AC$58)-63.1579*EXP(-0.19*Fperm_SI_Woolf2021!$E$9:$E$93)+63.1579*EXP(-0.19*AC$58))/(Fperm_SI_Woolf2021!$E$9:$E$93-AC$58))*(AC$58-Fperm_SI_Woolf2021!$E$9:$E$93)/10))),Fperm_SI_Woolf2021!$D$9:$D$93)*AC$57+INTERCEPT(Fperm_SI_Woolf2021!$F$9:$F$93*EXP(-Fperm_SI_Woolf2021!$I$9:$I$93*$C157*IF(AC$58=Fperm_SI_Woolf2021!$E$9:$E$93,1,EXP(LN((1.1*(Fperm_SI_Woolf2021!$E$9:$E$93-AC$58)-63.1579*EXP(-0.19*Fperm_SI_Woolf2021!$E$9:$E$93)+63.1579*EXP(-0.19*AC$58))/(Fperm_SI_Woolf2021!$E$9:$E$93-AC$58))*(AC$58-Fperm_SI_Woolf2021!$E$9:$E$93)/10))) + Fperm_SI_Woolf2021!$G$9:$G$93*EXP(-Fperm_SI_Woolf2021!$J$9:$J$93*$C157*IF(AC$58=Fperm_SI_Woolf2021!$E$9:$E$93,1,EXP(LN((1.1*(Fperm_SI_Woolf2021!$E$9:$E$93-AC$58)-63.1579*EXP(-0.19*Fperm_SI_Woolf2021!$E$9:$E$93)+63.1579*EXP(-0.19*AC$58))/(Fperm_SI_Woolf2021!$E$9:$E$93-AC$58))*(AC$58-Fperm_SI_Woolf2021!$E$9:$E$93)/10))) + Fperm_SI_Woolf2021!$H$9:$H$93*EXP(-Fperm_SI_Woolf2021!$K$9:$K$93*$C157*IF(AC$58=Fperm_SI_Woolf2021!$E$9:$E$93,1,EXP(LN((1.1*(Fperm_SI_Woolf2021!$E$9:$E$93-AC$58)-63.1579*EXP(-0.19*Fperm_SI_Woolf2021!$E$9:$E$93)+63.1579*EXP(-0.19*AC$58))/(Fperm_SI_Woolf2021!$E$9:$E$93-AC$58))*(AC$58-Fperm_SI_Woolf2021!$E$9:$E$93)/10))),Fperm_SI_Woolf2021!$D$9:$D$93))</f>
        <v>0.24697173272875036</v>
      </c>
      <c r="AD157" s="51" cm="1">
        <f t="array" ref="AD157">MIN(1,SLOPE(Fperm_SI_Woolf2021!$F$9:$F$93*EXP(-Fperm_SI_Woolf2021!$I$9:$I$93*$C157*IF(AD$58=Fperm_SI_Woolf2021!$E$9:$E$93,1,EXP(LN((1.1*(Fperm_SI_Woolf2021!$E$9:$E$93-AD$58)-63.1579*EXP(-0.19*Fperm_SI_Woolf2021!$E$9:$E$93)+63.1579*EXP(-0.19*AD$58))/(Fperm_SI_Woolf2021!$E$9:$E$93-AD$58))*(AD$58-Fperm_SI_Woolf2021!$E$9:$E$93)/10))) + Fperm_SI_Woolf2021!$G$9:$G$93*EXP(-Fperm_SI_Woolf2021!$J$9:$J$93*$C157*IF(AD$58=Fperm_SI_Woolf2021!$E$9:$E$93,1,EXP(LN((1.1*(Fperm_SI_Woolf2021!$E$9:$E$93-AD$58)-63.1579*EXP(-0.19*Fperm_SI_Woolf2021!$E$9:$E$93)+63.1579*EXP(-0.19*AD$58))/(Fperm_SI_Woolf2021!$E$9:$E$93-AD$58))*(AD$58-Fperm_SI_Woolf2021!$E$9:$E$93)/10))) + Fperm_SI_Woolf2021!$H$9:$H$93*EXP(-Fperm_SI_Woolf2021!$K$9:$K$93*$C157*IF(AD$58=Fperm_SI_Woolf2021!$E$9:$E$93,1,EXP(LN((1.1*(Fperm_SI_Woolf2021!$E$9:$E$93-AD$58)-63.1579*EXP(-0.19*Fperm_SI_Woolf2021!$E$9:$E$93)+63.1579*EXP(-0.19*AD$58))/(Fperm_SI_Woolf2021!$E$9:$E$93-AD$58))*(AD$58-Fperm_SI_Woolf2021!$E$9:$E$93)/10))),Fperm_SI_Woolf2021!$D$9:$D$93)*AD$57+INTERCEPT(Fperm_SI_Woolf2021!$F$9:$F$93*EXP(-Fperm_SI_Woolf2021!$I$9:$I$93*$C157*IF(AD$58=Fperm_SI_Woolf2021!$E$9:$E$93,1,EXP(LN((1.1*(Fperm_SI_Woolf2021!$E$9:$E$93-AD$58)-63.1579*EXP(-0.19*Fperm_SI_Woolf2021!$E$9:$E$93)+63.1579*EXP(-0.19*AD$58))/(Fperm_SI_Woolf2021!$E$9:$E$93-AD$58))*(AD$58-Fperm_SI_Woolf2021!$E$9:$E$93)/10))) + Fperm_SI_Woolf2021!$G$9:$G$93*EXP(-Fperm_SI_Woolf2021!$J$9:$J$93*$C157*IF(AD$58=Fperm_SI_Woolf2021!$E$9:$E$93,1,EXP(LN((1.1*(Fperm_SI_Woolf2021!$E$9:$E$93-AD$58)-63.1579*EXP(-0.19*Fperm_SI_Woolf2021!$E$9:$E$93)+63.1579*EXP(-0.19*AD$58))/(Fperm_SI_Woolf2021!$E$9:$E$93-AD$58))*(AD$58-Fperm_SI_Woolf2021!$E$9:$E$93)/10))) + Fperm_SI_Woolf2021!$H$9:$H$93*EXP(-Fperm_SI_Woolf2021!$K$9:$K$93*$C157*IF(AD$58=Fperm_SI_Woolf2021!$E$9:$E$93,1,EXP(LN((1.1*(Fperm_SI_Woolf2021!$E$9:$E$93-AD$58)-63.1579*EXP(-0.19*Fperm_SI_Woolf2021!$E$9:$E$93)+63.1579*EXP(-0.19*AD$58))/(Fperm_SI_Woolf2021!$E$9:$E$93-AD$58))*(AD$58-Fperm_SI_Woolf2021!$E$9:$E$93)/10))),Fperm_SI_Woolf2021!$D$9:$D$93))</f>
        <v>0.22560386421841738</v>
      </c>
      <c r="AE157" s="51" cm="1">
        <f t="array" ref="AE157">MIN(1,SLOPE(Fperm_SI_Woolf2021!$F$9:$F$93*EXP(-Fperm_SI_Woolf2021!$I$9:$I$93*$C157*IF(AE$58=Fperm_SI_Woolf2021!$E$9:$E$93,1,EXP(LN((1.1*(Fperm_SI_Woolf2021!$E$9:$E$93-AE$58)-63.1579*EXP(-0.19*Fperm_SI_Woolf2021!$E$9:$E$93)+63.1579*EXP(-0.19*AE$58))/(Fperm_SI_Woolf2021!$E$9:$E$93-AE$58))*(AE$58-Fperm_SI_Woolf2021!$E$9:$E$93)/10))) + Fperm_SI_Woolf2021!$G$9:$G$93*EXP(-Fperm_SI_Woolf2021!$J$9:$J$93*$C157*IF(AE$58=Fperm_SI_Woolf2021!$E$9:$E$93,1,EXP(LN((1.1*(Fperm_SI_Woolf2021!$E$9:$E$93-AE$58)-63.1579*EXP(-0.19*Fperm_SI_Woolf2021!$E$9:$E$93)+63.1579*EXP(-0.19*AE$58))/(Fperm_SI_Woolf2021!$E$9:$E$93-AE$58))*(AE$58-Fperm_SI_Woolf2021!$E$9:$E$93)/10))) + Fperm_SI_Woolf2021!$H$9:$H$93*EXP(-Fperm_SI_Woolf2021!$K$9:$K$93*$C157*IF(AE$58=Fperm_SI_Woolf2021!$E$9:$E$93,1,EXP(LN((1.1*(Fperm_SI_Woolf2021!$E$9:$E$93-AE$58)-63.1579*EXP(-0.19*Fperm_SI_Woolf2021!$E$9:$E$93)+63.1579*EXP(-0.19*AE$58))/(Fperm_SI_Woolf2021!$E$9:$E$93-AE$58))*(AE$58-Fperm_SI_Woolf2021!$E$9:$E$93)/10))),Fperm_SI_Woolf2021!$D$9:$D$93)*AE$57+INTERCEPT(Fperm_SI_Woolf2021!$F$9:$F$93*EXP(-Fperm_SI_Woolf2021!$I$9:$I$93*$C157*IF(AE$58=Fperm_SI_Woolf2021!$E$9:$E$93,1,EXP(LN((1.1*(Fperm_SI_Woolf2021!$E$9:$E$93-AE$58)-63.1579*EXP(-0.19*Fperm_SI_Woolf2021!$E$9:$E$93)+63.1579*EXP(-0.19*AE$58))/(Fperm_SI_Woolf2021!$E$9:$E$93-AE$58))*(AE$58-Fperm_SI_Woolf2021!$E$9:$E$93)/10))) + Fperm_SI_Woolf2021!$G$9:$G$93*EXP(-Fperm_SI_Woolf2021!$J$9:$J$93*$C157*IF(AE$58=Fperm_SI_Woolf2021!$E$9:$E$93,1,EXP(LN((1.1*(Fperm_SI_Woolf2021!$E$9:$E$93-AE$58)-63.1579*EXP(-0.19*Fperm_SI_Woolf2021!$E$9:$E$93)+63.1579*EXP(-0.19*AE$58))/(Fperm_SI_Woolf2021!$E$9:$E$93-AE$58))*(AE$58-Fperm_SI_Woolf2021!$E$9:$E$93)/10))) + Fperm_SI_Woolf2021!$H$9:$H$93*EXP(-Fperm_SI_Woolf2021!$K$9:$K$93*$C157*IF(AE$58=Fperm_SI_Woolf2021!$E$9:$E$93,1,EXP(LN((1.1*(Fperm_SI_Woolf2021!$E$9:$E$93-AE$58)-63.1579*EXP(-0.19*Fperm_SI_Woolf2021!$E$9:$E$93)+63.1579*EXP(-0.19*AE$58))/(Fperm_SI_Woolf2021!$E$9:$E$93-AE$58))*(AE$58-Fperm_SI_Woolf2021!$E$9:$E$93)/10))),Fperm_SI_Woolf2021!$D$9:$D$93))</f>
        <v>0.20423599570808443</v>
      </c>
      <c r="AF157" s="51" cm="1">
        <f t="array" ref="AF157">MIN(1,SLOPE(Fperm_SI_Woolf2021!$F$9:$F$93*EXP(-Fperm_SI_Woolf2021!$I$9:$I$93*$C157*IF(AF$58=Fperm_SI_Woolf2021!$E$9:$E$93,1,EXP(LN((1.1*(Fperm_SI_Woolf2021!$E$9:$E$93-AF$58)-63.1579*EXP(-0.19*Fperm_SI_Woolf2021!$E$9:$E$93)+63.1579*EXP(-0.19*AF$58))/(Fperm_SI_Woolf2021!$E$9:$E$93-AF$58))*(AF$58-Fperm_SI_Woolf2021!$E$9:$E$93)/10))) + Fperm_SI_Woolf2021!$G$9:$G$93*EXP(-Fperm_SI_Woolf2021!$J$9:$J$93*$C157*IF(AF$58=Fperm_SI_Woolf2021!$E$9:$E$93,1,EXP(LN((1.1*(Fperm_SI_Woolf2021!$E$9:$E$93-AF$58)-63.1579*EXP(-0.19*Fperm_SI_Woolf2021!$E$9:$E$93)+63.1579*EXP(-0.19*AF$58))/(Fperm_SI_Woolf2021!$E$9:$E$93-AF$58))*(AF$58-Fperm_SI_Woolf2021!$E$9:$E$93)/10))) + Fperm_SI_Woolf2021!$H$9:$H$93*EXP(-Fperm_SI_Woolf2021!$K$9:$K$93*$C157*IF(AF$58=Fperm_SI_Woolf2021!$E$9:$E$93,1,EXP(LN((1.1*(Fperm_SI_Woolf2021!$E$9:$E$93-AF$58)-63.1579*EXP(-0.19*Fperm_SI_Woolf2021!$E$9:$E$93)+63.1579*EXP(-0.19*AF$58))/(Fperm_SI_Woolf2021!$E$9:$E$93-AF$58))*(AF$58-Fperm_SI_Woolf2021!$E$9:$E$93)/10))),Fperm_SI_Woolf2021!$D$9:$D$93)*AF$57+INTERCEPT(Fperm_SI_Woolf2021!$F$9:$F$93*EXP(-Fperm_SI_Woolf2021!$I$9:$I$93*$C157*IF(AF$58=Fperm_SI_Woolf2021!$E$9:$E$93,1,EXP(LN((1.1*(Fperm_SI_Woolf2021!$E$9:$E$93-AF$58)-63.1579*EXP(-0.19*Fperm_SI_Woolf2021!$E$9:$E$93)+63.1579*EXP(-0.19*AF$58))/(Fperm_SI_Woolf2021!$E$9:$E$93-AF$58))*(AF$58-Fperm_SI_Woolf2021!$E$9:$E$93)/10))) + Fperm_SI_Woolf2021!$G$9:$G$93*EXP(-Fperm_SI_Woolf2021!$J$9:$J$93*$C157*IF(AF$58=Fperm_SI_Woolf2021!$E$9:$E$93,1,EXP(LN((1.1*(Fperm_SI_Woolf2021!$E$9:$E$93-AF$58)-63.1579*EXP(-0.19*Fperm_SI_Woolf2021!$E$9:$E$93)+63.1579*EXP(-0.19*AF$58))/(Fperm_SI_Woolf2021!$E$9:$E$93-AF$58))*(AF$58-Fperm_SI_Woolf2021!$E$9:$E$93)/10))) + Fperm_SI_Woolf2021!$H$9:$H$93*EXP(-Fperm_SI_Woolf2021!$K$9:$K$93*$C157*IF(AF$58=Fperm_SI_Woolf2021!$E$9:$E$93,1,EXP(LN((1.1*(Fperm_SI_Woolf2021!$E$9:$E$93-AF$58)-63.1579*EXP(-0.19*Fperm_SI_Woolf2021!$E$9:$E$93)+63.1579*EXP(-0.19*AF$58))/(Fperm_SI_Woolf2021!$E$9:$E$93-AF$58))*(AF$58-Fperm_SI_Woolf2021!$E$9:$E$93)/10))),Fperm_SI_Woolf2021!$D$9:$D$93))</f>
        <v>0.18286812719775142</v>
      </c>
      <c r="AG157" s="51" cm="1">
        <f t="array" ref="AG157">MIN(1,SLOPE(Fperm_SI_Woolf2021!$F$9:$F$93*EXP(-Fperm_SI_Woolf2021!$I$9:$I$93*$C157*IF(AG$58=Fperm_SI_Woolf2021!$E$9:$E$93,1,EXP(LN((1.1*(Fperm_SI_Woolf2021!$E$9:$E$93-AG$58)-63.1579*EXP(-0.19*Fperm_SI_Woolf2021!$E$9:$E$93)+63.1579*EXP(-0.19*AG$58))/(Fperm_SI_Woolf2021!$E$9:$E$93-AG$58))*(AG$58-Fperm_SI_Woolf2021!$E$9:$E$93)/10))) + Fperm_SI_Woolf2021!$G$9:$G$93*EXP(-Fperm_SI_Woolf2021!$J$9:$J$93*$C157*IF(AG$58=Fperm_SI_Woolf2021!$E$9:$E$93,1,EXP(LN((1.1*(Fperm_SI_Woolf2021!$E$9:$E$93-AG$58)-63.1579*EXP(-0.19*Fperm_SI_Woolf2021!$E$9:$E$93)+63.1579*EXP(-0.19*AG$58))/(Fperm_SI_Woolf2021!$E$9:$E$93-AG$58))*(AG$58-Fperm_SI_Woolf2021!$E$9:$E$93)/10))) + Fperm_SI_Woolf2021!$H$9:$H$93*EXP(-Fperm_SI_Woolf2021!$K$9:$K$93*$C157*IF(AG$58=Fperm_SI_Woolf2021!$E$9:$E$93,1,EXP(LN((1.1*(Fperm_SI_Woolf2021!$E$9:$E$93-AG$58)-63.1579*EXP(-0.19*Fperm_SI_Woolf2021!$E$9:$E$93)+63.1579*EXP(-0.19*AG$58))/(Fperm_SI_Woolf2021!$E$9:$E$93-AG$58))*(AG$58-Fperm_SI_Woolf2021!$E$9:$E$93)/10))),Fperm_SI_Woolf2021!$D$9:$D$93)*AG$57+INTERCEPT(Fperm_SI_Woolf2021!$F$9:$F$93*EXP(-Fperm_SI_Woolf2021!$I$9:$I$93*$C157*IF(AG$58=Fperm_SI_Woolf2021!$E$9:$E$93,1,EXP(LN((1.1*(Fperm_SI_Woolf2021!$E$9:$E$93-AG$58)-63.1579*EXP(-0.19*Fperm_SI_Woolf2021!$E$9:$E$93)+63.1579*EXP(-0.19*AG$58))/(Fperm_SI_Woolf2021!$E$9:$E$93-AG$58))*(AG$58-Fperm_SI_Woolf2021!$E$9:$E$93)/10))) + Fperm_SI_Woolf2021!$G$9:$G$93*EXP(-Fperm_SI_Woolf2021!$J$9:$J$93*$C157*IF(AG$58=Fperm_SI_Woolf2021!$E$9:$E$93,1,EXP(LN((1.1*(Fperm_SI_Woolf2021!$E$9:$E$93-AG$58)-63.1579*EXP(-0.19*Fperm_SI_Woolf2021!$E$9:$E$93)+63.1579*EXP(-0.19*AG$58))/(Fperm_SI_Woolf2021!$E$9:$E$93-AG$58))*(AG$58-Fperm_SI_Woolf2021!$E$9:$E$93)/10))) + Fperm_SI_Woolf2021!$H$9:$H$93*EXP(-Fperm_SI_Woolf2021!$K$9:$K$93*$C157*IF(AG$58=Fperm_SI_Woolf2021!$E$9:$E$93,1,EXP(LN((1.1*(Fperm_SI_Woolf2021!$E$9:$E$93-AG$58)-63.1579*EXP(-0.19*Fperm_SI_Woolf2021!$E$9:$E$93)+63.1579*EXP(-0.19*AG$58))/(Fperm_SI_Woolf2021!$E$9:$E$93-AG$58))*(AG$58-Fperm_SI_Woolf2021!$E$9:$E$93)/10))),Fperm_SI_Woolf2021!$D$9:$D$93))</f>
        <v>0.16150025868741846</v>
      </c>
      <c r="AH157" s="51" cm="1">
        <f t="array" ref="AH157">MIN(1,SLOPE(Fperm_SI_Woolf2021!$F$9:$F$93*EXP(-Fperm_SI_Woolf2021!$I$9:$I$93*$C157*IF(AH$58=Fperm_SI_Woolf2021!$E$9:$E$93,1,EXP(LN((1.1*(Fperm_SI_Woolf2021!$E$9:$E$93-AH$58)-63.1579*EXP(-0.19*Fperm_SI_Woolf2021!$E$9:$E$93)+63.1579*EXP(-0.19*AH$58))/(Fperm_SI_Woolf2021!$E$9:$E$93-AH$58))*(AH$58-Fperm_SI_Woolf2021!$E$9:$E$93)/10))) + Fperm_SI_Woolf2021!$G$9:$G$93*EXP(-Fperm_SI_Woolf2021!$J$9:$J$93*$C157*IF(AH$58=Fperm_SI_Woolf2021!$E$9:$E$93,1,EXP(LN((1.1*(Fperm_SI_Woolf2021!$E$9:$E$93-AH$58)-63.1579*EXP(-0.19*Fperm_SI_Woolf2021!$E$9:$E$93)+63.1579*EXP(-0.19*AH$58))/(Fperm_SI_Woolf2021!$E$9:$E$93-AH$58))*(AH$58-Fperm_SI_Woolf2021!$E$9:$E$93)/10))) + Fperm_SI_Woolf2021!$H$9:$H$93*EXP(-Fperm_SI_Woolf2021!$K$9:$K$93*$C157*IF(AH$58=Fperm_SI_Woolf2021!$E$9:$E$93,1,EXP(LN((1.1*(Fperm_SI_Woolf2021!$E$9:$E$93-AH$58)-63.1579*EXP(-0.19*Fperm_SI_Woolf2021!$E$9:$E$93)+63.1579*EXP(-0.19*AH$58))/(Fperm_SI_Woolf2021!$E$9:$E$93-AH$58))*(AH$58-Fperm_SI_Woolf2021!$E$9:$E$93)/10))),Fperm_SI_Woolf2021!$D$9:$D$93)*AH$57+INTERCEPT(Fperm_SI_Woolf2021!$F$9:$F$93*EXP(-Fperm_SI_Woolf2021!$I$9:$I$93*$C157*IF(AH$58=Fperm_SI_Woolf2021!$E$9:$E$93,1,EXP(LN((1.1*(Fperm_SI_Woolf2021!$E$9:$E$93-AH$58)-63.1579*EXP(-0.19*Fperm_SI_Woolf2021!$E$9:$E$93)+63.1579*EXP(-0.19*AH$58))/(Fperm_SI_Woolf2021!$E$9:$E$93-AH$58))*(AH$58-Fperm_SI_Woolf2021!$E$9:$E$93)/10))) + Fperm_SI_Woolf2021!$G$9:$G$93*EXP(-Fperm_SI_Woolf2021!$J$9:$J$93*$C157*IF(AH$58=Fperm_SI_Woolf2021!$E$9:$E$93,1,EXP(LN((1.1*(Fperm_SI_Woolf2021!$E$9:$E$93-AH$58)-63.1579*EXP(-0.19*Fperm_SI_Woolf2021!$E$9:$E$93)+63.1579*EXP(-0.19*AH$58))/(Fperm_SI_Woolf2021!$E$9:$E$93-AH$58))*(AH$58-Fperm_SI_Woolf2021!$E$9:$E$93)/10))) + Fperm_SI_Woolf2021!$H$9:$H$93*EXP(-Fperm_SI_Woolf2021!$K$9:$K$93*$C157*IF(AH$58=Fperm_SI_Woolf2021!$E$9:$E$93,1,EXP(LN((1.1*(Fperm_SI_Woolf2021!$E$9:$E$93-AH$58)-63.1579*EXP(-0.19*Fperm_SI_Woolf2021!$E$9:$E$93)+63.1579*EXP(-0.19*AH$58))/(Fperm_SI_Woolf2021!$E$9:$E$93-AH$58))*(AH$58-Fperm_SI_Woolf2021!$E$9:$E$93)/10))),Fperm_SI_Woolf2021!$D$9:$D$93))</f>
        <v>0.29856293610293561</v>
      </c>
      <c r="AI157" s="51" cm="1">
        <f t="array" ref="AI157">MIN(1,SLOPE(Fperm_SI_Woolf2021!$F$9:$F$93*EXP(-Fperm_SI_Woolf2021!$I$9:$I$93*$C157*IF(AI$58=Fperm_SI_Woolf2021!$E$9:$E$93,1,EXP(LN((1.1*(Fperm_SI_Woolf2021!$E$9:$E$93-AI$58)-63.1579*EXP(-0.19*Fperm_SI_Woolf2021!$E$9:$E$93)+63.1579*EXP(-0.19*AI$58))/(Fperm_SI_Woolf2021!$E$9:$E$93-AI$58))*(AI$58-Fperm_SI_Woolf2021!$E$9:$E$93)/10))) + Fperm_SI_Woolf2021!$G$9:$G$93*EXP(-Fperm_SI_Woolf2021!$J$9:$J$93*$C157*IF(AI$58=Fperm_SI_Woolf2021!$E$9:$E$93,1,EXP(LN((1.1*(Fperm_SI_Woolf2021!$E$9:$E$93-AI$58)-63.1579*EXP(-0.19*Fperm_SI_Woolf2021!$E$9:$E$93)+63.1579*EXP(-0.19*AI$58))/(Fperm_SI_Woolf2021!$E$9:$E$93-AI$58))*(AI$58-Fperm_SI_Woolf2021!$E$9:$E$93)/10))) + Fperm_SI_Woolf2021!$H$9:$H$93*EXP(-Fperm_SI_Woolf2021!$K$9:$K$93*$C157*IF(AI$58=Fperm_SI_Woolf2021!$E$9:$E$93,1,EXP(LN((1.1*(Fperm_SI_Woolf2021!$E$9:$E$93-AI$58)-63.1579*EXP(-0.19*Fperm_SI_Woolf2021!$E$9:$E$93)+63.1579*EXP(-0.19*AI$58))/(Fperm_SI_Woolf2021!$E$9:$E$93-AI$58))*(AI$58-Fperm_SI_Woolf2021!$E$9:$E$93)/10))),Fperm_SI_Woolf2021!$D$9:$D$93)*AI$57+INTERCEPT(Fperm_SI_Woolf2021!$F$9:$F$93*EXP(-Fperm_SI_Woolf2021!$I$9:$I$93*$C157*IF(AI$58=Fperm_SI_Woolf2021!$E$9:$E$93,1,EXP(LN((1.1*(Fperm_SI_Woolf2021!$E$9:$E$93-AI$58)-63.1579*EXP(-0.19*Fperm_SI_Woolf2021!$E$9:$E$93)+63.1579*EXP(-0.19*AI$58))/(Fperm_SI_Woolf2021!$E$9:$E$93-AI$58))*(AI$58-Fperm_SI_Woolf2021!$E$9:$E$93)/10))) + Fperm_SI_Woolf2021!$G$9:$G$93*EXP(-Fperm_SI_Woolf2021!$J$9:$J$93*$C157*IF(AI$58=Fperm_SI_Woolf2021!$E$9:$E$93,1,EXP(LN((1.1*(Fperm_SI_Woolf2021!$E$9:$E$93-AI$58)-63.1579*EXP(-0.19*Fperm_SI_Woolf2021!$E$9:$E$93)+63.1579*EXP(-0.19*AI$58))/(Fperm_SI_Woolf2021!$E$9:$E$93-AI$58))*(AI$58-Fperm_SI_Woolf2021!$E$9:$E$93)/10))) + Fperm_SI_Woolf2021!$H$9:$H$93*EXP(-Fperm_SI_Woolf2021!$K$9:$K$93*$C157*IF(AI$58=Fperm_SI_Woolf2021!$E$9:$E$93,1,EXP(LN((1.1*(Fperm_SI_Woolf2021!$E$9:$E$93-AI$58)-63.1579*EXP(-0.19*Fperm_SI_Woolf2021!$E$9:$E$93)+63.1579*EXP(-0.19*AI$58))/(Fperm_SI_Woolf2021!$E$9:$E$93-AI$58))*(AI$58-Fperm_SI_Woolf2021!$E$9:$E$93)/10))),Fperm_SI_Woolf2021!$D$9:$D$93))</f>
        <v>0.28437955186891101</v>
      </c>
      <c r="AJ157" s="51" cm="1">
        <f t="array" ref="AJ157">MIN(1,SLOPE(Fperm_SI_Woolf2021!$F$9:$F$93*EXP(-Fperm_SI_Woolf2021!$I$9:$I$93*$C157*IF(AJ$58=Fperm_SI_Woolf2021!$E$9:$E$93,1,EXP(LN((1.1*(Fperm_SI_Woolf2021!$E$9:$E$93-AJ$58)-63.1579*EXP(-0.19*Fperm_SI_Woolf2021!$E$9:$E$93)+63.1579*EXP(-0.19*AJ$58))/(Fperm_SI_Woolf2021!$E$9:$E$93-AJ$58))*(AJ$58-Fperm_SI_Woolf2021!$E$9:$E$93)/10))) + Fperm_SI_Woolf2021!$G$9:$G$93*EXP(-Fperm_SI_Woolf2021!$J$9:$J$93*$C157*IF(AJ$58=Fperm_SI_Woolf2021!$E$9:$E$93,1,EXP(LN((1.1*(Fperm_SI_Woolf2021!$E$9:$E$93-AJ$58)-63.1579*EXP(-0.19*Fperm_SI_Woolf2021!$E$9:$E$93)+63.1579*EXP(-0.19*AJ$58))/(Fperm_SI_Woolf2021!$E$9:$E$93-AJ$58))*(AJ$58-Fperm_SI_Woolf2021!$E$9:$E$93)/10))) + Fperm_SI_Woolf2021!$H$9:$H$93*EXP(-Fperm_SI_Woolf2021!$K$9:$K$93*$C157*IF(AJ$58=Fperm_SI_Woolf2021!$E$9:$E$93,1,EXP(LN((1.1*(Fperm_SI_Woolf2021!$E$9:$E$93-AJ$58)-63.1579*EXP(-0.19*Fperm_SI_Woolf2021!$E$9:$E$93)+63.1579*EXP(-0.19*AJ$58))/(Fperm_SI_Woolf2021!$E$9:$E$93-AJ$58))*(AJ$58-Fperm_SI_Woolf2021!$E$9:$E$93)/10))),Fperm_SI_Woolf2021!$D$9:$D$93)*AJ$57+INTERCEPT(Fperm_SI_Woolf2021!$F$9:$F$93*EXP(-Fperm_SI_Woolf2021!$I$9:$I$93*$C157*IF(AJ$58=Fperm_SI_Woolf2021!$E$9:$E$93,1,EXP(LN((1.1*(Fperm_SI_Woolf2021!$E$9:$E$93-AJ$58)-63.1579*EXP(-0.19*Fperm_SI_Woolf2021!$E$9:$E$93)+63.1579*EXP(-0.19*AJ$58))/(Fperm_SI_Woolf2021!$E$9:$E$93-AJ$58))*(AJ$58-Fperm_SI_Woolf2021!$E$9:$E$93)/10))) + Fperm_SI_Woolf2021!$G$9:$G$93*EXP(-Fperm_SI_Woolf2021!$J$9:$J$93*$C157*IF(AJ$58=Fperm_SI_Woolf2021!$E$9:$E$93,1,EXP(LN((1.1*(Fperm_SI_Woolf2021!$E$9:$E$93-AJ$58)-63.1579*EXP(-0.19*Fperm_SI_Woolf2021!$E$9:$E$93)+63.1579*EXP(-0.19*AJ$58))/(Fperm_SI_Woolf2021!$E$9:$E$93-AJ$58))*(AJ$58-Fperm_SI_Woolf2021!$E$9:$E$93)/10))) + Fperm_SI_Woolf2021!$H$9:$H$93*EXP(-Fperm_SI_Woolf2021!$K$9:$K$93*$C157*IF(AJ$58=Fperm_SI_Woolf2021!$E$9:$E$93,1,EXP(LN((1.1*(Fperm_SI_Woolf2021!$E$9:$E$93-AJ$58)-63.1579*EXP(-0.19*Fperm_SI_Woolf2021!$E$9:$E$93)+63.1579*EXP(-0.19*AJ$58))/(Fperm_SI_Woolf2021!$E$9:$E$93-AJ$58))*(AJ$58-Fperm_SI_Woolf2021!$E$9:$E$93)/10))),Fperm_SI_Woolf2021!$D$9:$D$93))</f>
        <v>0.27019616763488641</v>
      </c>
      <c r="AK157" s="51" cm="1">
        <f t="array" ref="AK157">MIN(1,SLOPE(Fperm_SI_Woolf2021!$F$9:$F$93*EXP(-Fperm_SI_Woolf2021!$I$9:$I$93*$C157*IF(AK$58=Fperm_SI_Woolf2021!$E$9:$E$93,1,EXP(LN((1.1*(Fperm_SI_Woolf2021!$E$9:$E$93-AK$58)-63.1579*EXP(-0.19*Fperm_SI_Woolf2021!$E$9:$E$93)+63.1579*EXP(-0.19*AK$58))/(Fperm_SI_Woolf2021!$E$9:$E$93-AK$58))*(AK$58-Fperm_SI_Woolf2021!$E$9:$E$93)/10))) + Fperm_SI_Woolf2021!$G$9:$G$93*EXP(-Fperm_SI_Woolf2021!$J$9:$J$93*$C157*IF(AK$58=Fperm_SI_Woolf2021!$E$9:$E$93,1,EXP(LN((1.1*(Fperm_SI_Woolf2021!$E$9:$E$93-AK$58)-63.1579*EXP(-0.19*Fperm_SI_Woolf2021!$E$9:$E$93)+63.1579*EXP(-0.19*AK$58))/(Fperm_SI_Woolf2021!$E$9:$E$93-AK$58))*(AK$58-Fperm_SI_Woolf2021!$E$9:$E$93)/10))) + Fperm_SI_Woolf2021!$H$9:$H$93*EXP(-Fperm_SI_Woolf2021!$K$9:$K$93*$C157*IF(AK$58=Fperm_SI_Woolf2021!$E$9:$E$93,1,EXP(LN((1.1*(Fperm_SI_Woolf2021!$E$9:$E$93-AK$58)-63.1579*EXP(-0.19*Fperm_SI_Woolf2021!$E$9:$E$93)+63.1579*EXP(-0.19*AK$58))/(Fperm_SI_Woolf2021!$E$9:$E$93-AK$58))*(AK$58-Fperm_SI_Woolf2021!$E$9:$E$93)/10))),Fperm_SI_Woolf2021!$D$9:$D$93)*AK$57+INTERCEPT(Fperm_SI_Woolf2021!$F$9:$F$93*EXP(-Fperm_SI_Woolf2021!$I$9:$I$93*$C157*IF(AK$58=Fperm_SI_Woolf2021!$E$9:$E$93,1,EXP(LN((1.1*(Fperm_SI_Woolf2021!$E$9:$E$93-AK$58)-63.1579*EXP(-0.19*Fperm_SI_Woolf2021!$E$9:$E$93)+63.1579*EXP(-0.19*AK$58))/(Fperm_SI_Woolf2021!$E$9:$E$93-AK$58))*(AK$58-Fperm_SI_Woolf2021!$E$9:$E$93)/10))) + Fperm_SI_Woolf2021!$G$9:$G$93*EXP(-Fperm_SI_Woolf2021!$J$9:$J$93*$C157*IF(AK$58=Fperm_SI_Woolf2021!$E$9:$E$93,1,EXP(LN((1.1*(Fperm_SI_Woolf2021!$E$9:$E$93-AK$58)-63.1579*EXP(-0.19*Fperm_SI_Woolf2021!$E$9:$E$93)+63.1579*EXP(-0.19*AK$58))/(Fperm_SI_Woolf2021!$E$9:$E$93-AK$58))*(AK$58-Fperm_SI_Woolf2021!$E$9:$E$93)/10))) + Fperm_SI_Woolf2021!$H$9:$H$93*EXP(-Fperm_SI_Woolf2021!$K$9:$K$93*$C157*IF(AK$58=Fperm_SI_Woolf2021!$E$9:$E$93,1,EXP(LN((1.1*(Fperm_SI_Woolf2021!$E$9:$E$93-AK$58)-63.1579*EXP(-0.19*Fperm_SI_Woolf2021!$E$9:$E$93)+63.1579*EXP(-0.19*AK$58))/(Fperm_SI_Woolf2021!$E$9:$E$93-AK$58))*(AK$58-Fperm_SI_Woolf2021!$E$9:$E$93)/10))),Fperm_SI_Woolf2021!$D$9:$D$93))</f>
        <v>0.25601278340086181</v>
      </c>
      <c r="AL157" s="51" cm="1">
        <f t="array" ref="AL157">MIN(1,SLOPE(Fperm_SI_Woolf2021!$F$9:$F$93*EXP(-Fperm_SI_Woolf2021!$I$9:$I$93*$C157*IF(AL$58=Fperm_SI_Woolf2021!$E$9:$E$93,1,EXP(LN((1.1*(Fperm_SI_Woolf2021!$E$9:$E$93-AL$58)-63.1579*EXP(-0.19*Fperm_SI_Woolf2021!$E$9:$E$93)+63.1579*EXP(-0.19*AL$58))/(Fperm_SI_Woolf2021!$E$9:$E$93-AL$58))*(AL$58-Fperm_SI_Woolf2021!$E$9:$E$93)/10))) + Fperm_SI_Woolf2021!$G$9:$G$93*EXP(-Fperm_SI_Woolf2021!$J$9:$J$93*$C157*IF(AL$58=Fperm_SI_Woolf2021!$E$9:$E$93,1,EXP(LN((1.1*(Fperm_SI_Woolf2021!$E$9:$E$93-AL$58)-63.1579*EXP(-0.19*Fperm_SI_Woolf2021!$E$9:$E$93)+63.1579*EXP(-0.19*AL$58))/(Fperm_SI_Woolf2021!$E$9:$E$93-AL$58))*(AL$58-Fperm_SI_Woolf2021!$E$9:$E$93)/10))) + Fperm_SI_Woolf2021!$H$9:$H$93*EXP(-Fperm_SI_Woolf2021!$K$9:$K$93*$C157*IF(AL$58=Fperm_SI_Woolf2021!$E$9:$E$93,1,EXP(LN((1.1*(Fperm_SI_Woolf2021!$E$9:$E$93-AL$58)-63.1579*EXP(-0.19*Fperm_SI_Woolf2021!$E$9:$E$93)+63.1579*EXP(-0.19*AL$58))/(Fperm_SI_Woolf2021!$E$9:$E$93-AL$58))*(AL$58-Fperm_SI_Woolf2021!$E$9:$E$93)/10))),Fperm_SI_Woolf2021!$D$9:$D$93)*AL$57+INTERCEPT(Fperm_SI_Woolf2021!$F$9:$F$93*EXP(-Fperm_SI_Woolf2021!$I$9:$I$93*$C157*IF(AL$58=Fperm_SI_Woolf2021!$E$9:$E$93,1,EXP(LN((1.1*(Fperm_SI_Woolf2021!$E$9:$E$93-AL$58)-63.1579*EXP(-0.19*Fperm_SI_Woolf2021!$E$9:$E$93)+63.1579*EXP(-0.19*AL$58))/(Fperm_SI_Woolf2021!$E$9:$E$93-AL$58))*(AL$58-Fperm_SI_Woolf2021!$E$9:$E$93)/10))) + Fperm_SI_Woolf2021!$G$9:$G$93*EXP(-Fperm_SI_Woolf2021!$J$9:$J$93*$C157*IF(AL$58=Fperm_SI_Woolf2021!$E$9:$E$93,1,EXP(LN((1.1*(Fperm_SI_Woolf2021!$E$9:$E$93-AL$58)-63.1579*EXP(-0.19*Fperm_SI_Woolf2021!$E$9:$E$93)+63.1579*EXP(-0.19*AL$58))/(Fperm_SI_Woolf2021!$E$9:$E$93-AL$58))*(AL$58-Fperm_SI_Woolf2021!$E$9:$E$93)/10))) + Fperm_SI_Woolf2021!$H$9:$H$93*EXP(-Fperm_SI_Woolf2021!$K$9:$K$93*$C157*IF(AL$58=Fperm_SI_Woolf2021!$E$9:$E$93,1,EXP(LN((1.1*(Fperm_SI_Woolf2021!$E$9:$E$93-AL$58)-63.1579*EXP(-0.19*Fperm_SI_Woolf2021!$E$9:$E$93)+63.1579*EXP(-0.19*AL$58))/(Fperm_SI_Woolf2021!$E$9:$E$93-AL$58))*(AL$58-Fperm_SI_Woolf2021!$E$9:$E$93)/10))),Fperm_SI_Woolf2021!$D$9:$D$93))</f>
        <v>0.24182939916683721</v>
      </c>
      <c r="AM157" s="51" cm="1">
        <f t="array" ref="AM157">MIN(1,SLOPE(Fperm_SI_Woolf2021!$F$9:$F$93*EXP(-Fperm_SI_Woolf2021!$I$9:$I$93*$C157*IF(AM$58=Fperm_SI_Woolf2021!$E$9:$E$93,1,EXP(LN((1.1*(Fperm_SI_Woolf2021!$E$9:$E$93-AM$58)-63.1579*EXP(-0.19*Fperm_SI_Woolf2021!$E$9:$E$93)+63.1579*EXP(-0.19*AM$58))/(Fperm_SI_Woolf2021!$E$9:$E$93-AM$58))*(AM$58-Fperm_SI_Woolf2021!$E$9:$E$93)/10))) + Fperm_SI_Woolf2021!$G$9:$G$93*EXP(-Fperm_SI_Woolf2021!$J$9:$J$93*$C157*IF(AM$58=Fperm_SI_Woolf2021!$E$9:$E$93,1,EXP(LN((1.1*(Fperm_SI_Woolf2021!$E$9:$E$93-AM$58)-63.1579*EXP(-0.19*Fperm_SI_Woolf2021!$E$9:$E$93)+63.1579*EXP(-0.19*AM$58))/(Fperm_SI_Woolf2021!$E$9:$E$93-AM$58))*(AM$58-Fperm_SI_Woolf2021!$E$9:$E$93)/10))) + Fperm_SI_Woolf2021!$H$9:$H$93*EXP(-Fperm_SI_Woolf2021!$K$9:$K$93*$C157*IF(AM$58=Fperm_SI_Woolf2021!$E$9:$E$93,1,EXP(LN((1.1*(Fperm_SI_Woolf2021!$E$9:$E$93-AM$58)-63.1579*EXP(-0.19*Fperm_SI_Woolf2021!$E$9:$E$93)+63.1579*EXP(-0.19*AM$58))/(Fperm_SI_Woolf2021!$E$9:$E$93-AM$58))*(AM$58-Fperm_SI_Woolf2021!$E$9:$E$93)/10))),Fperm_SI_Woolf2021!$D$9:$D$93)*AM$57+INTERCEPT(Fperm_SI_Woolf2021!$F$9:$F$93*EXP(-Fperm_SI_Woolf2021!$I$9:$I$93*$C157*IF(AM$58=Fperm_SI_Woolf2021!$E$9:$E$93,1,EXP(LN((1.1*(Fperm_SI_Woolf2021!$E$9:$E$93-AM$58)-63.1579*EXP(-0.19*Fperm_SI_Woolf2021!$E$9:$E$93)+63.1579*EXP(-0.19*AM$58))/(Fperm_SI_Woolf2021!$E$9:$E$93-AM$58))*(AM$58-Fperm_SI_Woolf2021!$E$9:$E$93)/10))) + Fperm_SI_Woolf2021!$G$9:$G$93*EXP(-Fperm_SI_Woolf2021!$J$9:$J$93*$C157*IF(AM$58=Fperm_SI_Woolf2021!$E$9:$E$93,1,EXP(LN((1.1*(Fperm_SI_Woolf2021!$E$9:$E$93-AM$58)-63.1579*EXP(-0.19*Fperm_SI_Woolf2021!$E$9:$E$93)+63.1579*EXP(-0.19*AM$58))/(Fperm_SI_Woolf2021!$E$9:$E$93-AM$58))*(AM$58-Fperm_SI_Woolf2021!$E$9:$E$93)/10))) + Fperm_SI_Woolf2021!$H$9:$H$93*EXP(-Fperm_SI_Woolf2021!$K$9:$K$93*$C157*IF(AM$58=Fperm_SI_Woolf2021!$E$9:$E$93,1,EXP(LN((1.1*(Fperm_SI_Woolf2021!$E$9:$E$93-AM$58)-63.1579*EXP(-0.19*Fperm_SI_Woolf2021!$E$9:$E$93)+63.1579*EXP(-0.19*AM$58))/(Fperm_SI_Woolf2021!$E$9:$E$93-AM$58))*(AM$58-Fperm_SI_Woolf2021!$E$9:$E$93)/10))),Fperm_SI_Woolf2021!$D$9:$D$93))</f>
        <v>0.22764601493281261</v>
      </c>
      <c r="AN157" s="51" cm="1">
        <f t="array" ref="AN157">MIN(1,SLOPE(Fperm_SI_Woolf2021!$F$9:$F$93*EXP(-Fperm_SI_Woolf2021!$I$9:$I$93*$C157*IF(AN$58=Fperm_SI_Woolf2021!$E$9:$E$93,1,EXP(LN((1.1*(Fperm_SI_Woolf2021!$E$9:$E$93-AN$58)-63.1579*EXP(-0.19*Fperm_SI_Woolf2021!$E$9:$E$93)+63.1579*EXP(-0.19*AN$58))/(Fperm_SI_Woolf2021!$E$9:$E$93-AN$58))*(AN$58-Fperm_SI_Woolf2021!$E$9:$E$93)/10))) + Fperm_SI_Woolf2021!$G$9:$G$93*EXP(-Fperm_SI_Woolf2021!$J$9:$J$93*$C157*IF(AN$58=Fperm_SI_Woolf2021!$E$9:$E$93,1,EXP(LN((1.1*(Fperm_SI_Woolf2021!$E$9:$E$93-AN$58)-63.1579*EXP(-0.19*Fperm_SI_Woolf2021!$E$9:$E$93)+63.1579*EXP(-0.19*AN$58))/(Fperm_SI_Woolf2021!$E$9:$E$93-AN$58))*(AN$58-Fperm_SI_Woolf2021!$E$9:$E$93)/10))) + Fperm_SI_Woolf2021!$H$9:$H$93*EXP(-Fperm_SI_Woolf2021!$K$9:$K$93*$C157*IF(AN$58=Fperm_SI_Woolf2021!$E$9:$E$93,1,EXP(LN((1.1*(Fperm_SI_Woolf2021!$E$9:$E$93-AN$58)-63.1579*EXP(-0.19*Fperm_SI_Woolf2021!$E$9:$E$93)+63.1579*EXP(-0.19*AN$58))/(Fperm_SI_Woolf2021!$E$9:$E$93-AN$58))*(AN$58-Fperm_SI_Woolf2021!$E$9:$E$93)/10))),Fperm_SI_Woolf2021!$D$9:$D$93)*AN$57+INTERCEPT(Fperm_SI_Woolf2021!$F$9:$F$93*EXP(-Fperm_SI_Woolf2021!$I$9:$I$93*$C157*IF(AN$58=Fperm_SI_Woolf2021!$E$9:$E$93,1,EXP(LN((1.1*(Fperm_SI_Woolf2021!$E$9:$E$93-AN$58)-63.1579*EXP(-0.19*Fperm_SI_Woolf2021!$E$9:$E$93)+63.1579*EXP(-0.19*AN$58))/(Fperm_SI_Woolf2021!$E$9:$E$93-AN$58))*(AN$58-Fperm_SI_Woolf2021!$E$9:$E$93)/10))) + Fperm_SI_Woolf2021!$G$9:$G$93*EXP(-Fperm_SI_Woolf2021!$J$9:$J$93*$C157*IF(AN$58=Fperm_SI_Woolf2021!$E$9:$E$93,1,EXP(LN((1.1*(Fperm_SI_Woolf2021!$E$9:$E$93-AN$58)-63.1579*EXP(-0.19*Fperm_SI_Woolf2021!$E$9:$E$93)+63.1579*EXP(-0.19*AN$58))/(Fperm_SI_Woolf2021!$E$9:$E$93-AN$58))*(AN$58-Fperm_SI_Woolf2021!$E$9:$E$93)/10))) + Fperm_SI_Woolf2021!$H$9:$H$93*EXP(-Fperm_SI_Woolf2021!$K$9:$K$93*$C157*IF(AN$58=Fperm_SI_Woolf2021!$E$9:$E$93,1,EXP(LN((1.1*(Fperm_SI_Woolf2021!$E$9:$E$93-AN$58)-63.1579*EXP(-0.19*Fperm_SI_Woolf2021!$E$9:$E$93)+63.1579*EXP(-0.19*AN$58))/(Fperm_SI_Woolf2021!$E$9:$E$93-AN$58))*(AN$58-Fperm_SI_Woolf2021!$E$9:$E$93)/10))),Fperm_SI_Woolf2021!$D$9:$D$93))</f>
        <v>0.21346263069878801</v>
      </c>
      <c r="AO157" s="51" cm="1">
        <f t="array" ref="AO157">MIN(1,SLOPE(Fperm_SI_Woolf2021!$F$9:$F$93*EXP(-Fperm_SI_Woolf2021!$I$9:$I$93*$C157*IF(AO$58=Fperm_SI_Woolf2021!$E$9:$E$93,1,EXP(LN((1.1*(Fperm_SI_Woolf2021!$E$9:$E$93-AO$58)-63.1579*EXP(-0.19*Fperm_SI_Woolf2021!$E$9:$E$93)+63.1579*EXP(-0.19*AO$58))/(Fperm_SI_Woolf2021!$E$9:$E$93-AO$58))*(AO$58-Fperm_SI_Woolf2021!$E$9:$E$93)/10))) + Fperm_SI_Woolf2021!$G$9:$G$93*EXP(-Fperm_SI_Woolf2021!$J$9:$J$93*$C157*IF(AO$58=Fperm_SI_Woolf2021!$E$9:$E$93,1,EXP(LN((1.1*(Fperm_SI_Woolf2021!$E$9:$E$93-AO$58)-63.1579*EXP(-0.19*Fperm_SI_Woolf2021!$E$9:$E$93)+63.1579*EXP(-0.19*AO$58))/(Fperm_SI_Woolf2021!$E$9:$E$93-AO$58))*(AO$58-Fperm_SI_Woolf2021!$E$9:$E$93)/10))) + Fperm_SI_Woolf2021!$H$9:$H$93*EXP(-Fperm_SI_Woolf2021!$K$9:$K$93*$C157*IF(AO$58=Fperm_SI_Woolf2021!$E$9:$E$93,1,EXP(LN((1.1*(Fperm_SI_Woolf2021!$E$9:$E$93-AO$58)-63.1579*EXP(-0.19*Fperm_SI_Woolf2021!$E$9:$E$93)+63.1579*EXP(-0.19*AO$58))/(Fperm_SI_Woolf2021!$E$9:$E$93-AO$58))*(AO$58-Fperm_SI_Woolf2021!$E$9:$E$93)/10))),Fperm_SI_Woolf2021!$D$9:$D$93)*AO$57+INTERCEPT(Fperm_SI_Woolf2021!$F$9:$F$93*EXP(-Fperm_SI_Woolf2021!$I$9:$I$93*$C157*IF(AO$58=Fperm_SI_Woolf2021!$E$9:$E$93,1,EXP(LN((1.1*(Fperm_SI_Woolf2021!$E$9:$E$93-AO$58)-63.1579*EXP(-0.19*Fperm_SI_Woolf2021!$E$9:$E$93)+63.1579*EXP(-0.19*AO$58))/(Fperm_SI_Woolf2021!$E$9:$E$93-AO$58))*(AO$58-Fperm_SI_Woolf2021!$E$9:$E$93)/10))) + Fperm_SI_Woolf2021!$G$9:$G$93*EXP(-Fperm_SI_Woolf2021!$J$9:$J$93*$C157*IF(AO$58=Fperm_SI_Woolf2021!$E$9:$E$93,1,EXP(LN((1.1*(Fperm_SI_Woolf2021!$E$9:$E$93-AO$58)-63.1579*EXP(-0.19*Fperm_SI_Woolf2021!$E$9:$E$93)+63.1579*EXP(-0.19*AO$58))/(Fperm_SI_Woolf2021!$E$9:$E$93-AO$58))*(AO$58-Fperm_SI_Woolf2021!$E$9:$E$93)/10))) + Fperm_SI_Woolf2021!$H$9:$H$93*EXP(-Fperm_SI_Woolf2021!$K$9:$K$93*$C157*IF(AO$58=Fperm_SI_Woolf2021!$E$9:$E$93,1,EXP(LN((1.1*(Fperm_SI_Woolf2021!$E$9:$E$93-AO$58)-63.1579*EXP(-0.19*Fperm_SI_Woolf2021!$E$9:$E$93)+63.1579*EXP(-0.19*AO$58))/(Fperm_SI_Woolf2021!$E$9:$E$93-AO$58))*(AO$58-Fperm_SI_Woolf2021!$E$9:$E$93)/10))),Fperm_SI_Woolf2021!$D$9:$D$93))</f>
        <v>0.19927924646476342</v>
      </c>
      <c r="AP157" s="51" cm="1">
        <f t="array" ref="AP157">MIN(1,SLOPE(Fperm_SI_Woolf2021!$F$9:$F$93*EXP(-Fperm_SI_Woolf2021!$I$9:$I$93*$C157*IF(AP$58=Fperm_SI_Woolf2021!$E$9:$E$93,1,EXP(LN((1.1*(Fperm_SI_Woolf2021!$E$9:$E$93-AP$58)-63.1579*EXP(-0.19*Fperm_SI_Woolf2021!$E$9:$E$93)+63.1579*EXP(-0.19*AP$58))/(Fperm_SI_Woolf2021!$E$9:$E$93-AP$58))*(AP$58-Fperm_SI_Woolf2021!$E$9:$E$93)/10))) + Fperm_SI_Woolf2021!$G$9:$G$93*EXP(-Fperm_SI_Woolf2021!$J$9:$J$93*$C157*IF(AP$58=Fperm_SI_Woolf2021!$E$9:$E$93,1,EXP(LN((1.1*(Fperm_SI_Woolf2021!$E$9:$E$93-AP$58)-63.1579*EXP(-0.19*Fperm_SI_Woolf2021!$E$9:$E$93)+63.1579*EXP(-0.19*AP$58))/(Fperm_SI_Woolf2021!$E$9:$E$93-AP$58))*(AP$58-Fperm_SI_Woolf2021!$E$9:$E$93)/10))) + Fperm_SI_Woolf2021!$H$9:$H$93*EXP(-Fperm_SI_Woolf2021!$K$9:$K$93*$C157*IF(AP$58=Fperm_SI_Woolf2021!$E$9:$E$93,1,EXP(LN((1.1*(Fperm_SI_Woolf2021!$E$9:$E$93-AP$58)-63.1579*EXP(-0.19*Fperm_SI_Woolf2021!$E$9:$E$93)+63.1579*EXP(-0.19*AP$58))/(Fperm_SI_Woolf2021!$E$9:$E$93-AP$58))*(AP$58-Fperm_SI_Woolf2021!$E$9:$E$93)/10))),Fperm_SI_Woolf2021!$D$9:$D$93)*AP$57+INTERCEPT(Fperm_SI_Woolf2021!$F$9:$F$93*EXP(-Fperm_SI_Woolf2021!$I$9:$I$93*$C157*IF(AP$58=Fperm_SI_Woolf2021!$E$9:$E$93,1,EXP(LN((1.1*(Fperm_SI_Woolf2021!$E$9:$E$93-AP$58)-63.1579*EXP(-0.19*Fperm_SI_Woolf2021!$E$9:$E$93)+63.1579*EXP(-0.19*AP$58))/(Fperm_SI_Woolf2021!$E$9:$E$93-AP$58))*(AP$58-Fperm_SI_Woolf2021!$E$9:$E$93)/10))) + Fperm_SI_Woolf2021!$G$9:$G$93*EXP(-Fperm_SI_Woolf2021!$J$9:$J$93*$C157*IF(AP$58=Fperm_SI_Woolf2021!$E$9:$E$93,1,EXP(LN((1.1*(Fperm_SI_Woolf2021!$E$9:$E$93-AP$58)-63.1579*EXP(-0.19*Fperm_SI_Woolf2021!$E$9:$E$93)+63.1579*EXP(-0.19*AP$58))/(Fperm_SI_Woolf2021!$E$9:$E$93-AP$58))*(AP$58-Fperm_SI_Woolf2021!$E$9:$E$93)/10))) + Fperm_SI_Woolf2021!$H$9:$H$93*EXP(-Fperm_SI_Woolf2021!$K$9:$K$93*$C157*IF(AP$58=Fperm_SI_Woolf2021!$E$9:$E$93,1,EXP(LN((1.1*(Fperm_SI_Woolf2021!$E$9:$E$93-AP$58)-63.1579*EXP(-0.19*Fperm_SI_Woolf2021!$E$9:$E$93)+63.1579*EXP(-0.19*AP$58))/(Fperm_SI_Woolf2021!$E$9:$E$93-AP$58))*(AP$58-Fperm_SI_Woolf2021!$E$9:$E$93)/10))),Fperm_SI_Woolf2021!$D$9:$D$93))</f>
        <v>0.18509586223073882</v>
      </c>
      <c r="AQ157" s="51" cm="1">
        <f t="array" ref="AQ157">MIN(1,SLOPE(Fperm_SI_Woolf2021!$F$9:$F$93*EXP(-Fperm_SI_Woolf2021!$I$9:$I$93*$C157*IF(AQ$58=Fperm_SI_Woolf2021!$E$9:$E$93,1,EXP(LN((1.1*(Fperm_SI_Woolf2021!$E$9:$E$93-AQ$58)-63.1579*EXP(-0.19*Fperm_SI_Woolf2021!$E$9:$E$93)+63.1579*EXP(-0.19*AQ$58))/(Fperm_SI_Woolf2021!$E$9:$E$93-AQ$58))*(AQ$58-Fperm_SI_Woolf2021!$E$9:$E$93)/10))) + Fperm_SI_Woolf2021!$G$9:$G$93*EXP(-Fperm_SI_Woolf2021!$J$9:$J$93*$C157*IF(AQ$58=Fperm_SI_Woolf2021!$E$9:$E$93,1,EXP(LN((1.1*(Fperm_SI_Woolf2021!$E$9:$E$93-AQ$58)-63.1579*EXP(-0.19*Fperm_SI_Woolf2021!$E$9:$E$93)+63.1579*EXP(-0.19*AQ$58))/(Fperm_SI_Woolf2021!$E$9:$E$93-AQ$58))*(AQ$58-Fperm_SI_Woolf2021!$E$9:$E$93)/10))) + Fperm_SI_Woolf2021!$H$9:$H$93*EXP(-Fperm_SI_Woolf2021!$K$9:$K$93*$C157*IF(AQ$58=Fperm_SI_Woolf2021!$E$9:$E$93,1,EXP(LN((1.1*(Fperm_SI_Woolf2021!$E$9:$E$93-AQ$58)-63.1579*EXP(-0.19*Fperm_SI_Woolf2021!$E$9:$E$93)+63.1579*EXP(-0.19*AQ$58))/(Fperm_SI_Woolf2021!$E$9:$E$93-AQ$58))*(AQ$58-Fperm_SI_Woolf2021!$E$9:$E$93)/10))),Fperm_SI_Woolf2021!$D$9:$D$93)*AQ$57+INTERCEPT(Fperm_SI_Woolf2021!$F$9:$F$93*EXP(-Fperm_SI_Woolf2021!$I$9:$I$93*$C157*IF(AQ$58=Fperm_SI_Woolf2021!$E$9:$E$93,1,EXP(LN((1.1*(Fperm_SI_Woolf2021!$E$9:$E$93-AQ$58)-63.1579*EXP(-0.19*Fperm_SI_Woolf2021!$E$9:$E$93)+63.1579*EXP(-0.19*AQ$58))/(Fperm_SI_Woolf2021!$E$9:$E$93-AQ$58))*(AQ$58-Fperm_SI_Woolf2021!$E$9:$E$93)/10))) + Fperm_SI_Woolf2021!$G$9:$G$93*EXP(-Fperm_SI_Woolf2021!$J$9:$J$93*$C157*IF(AQ$58=Fperm_SI_Woolf2021!$E$9:$E$93,1,EXP(LN((1.1*(Fperm_SI_Woolf2021!$E$9:$E$93-AQ$58)-63.1579*EXP(-0.19*Fperm_SI_Woolf2021!$E$9:$E$93)+63.1579*EXP(-0.19*AQ$58))/(Fperm_SI_Woolf2021!$E$9:$E$93-AQ$58))*(AQ$58-Fperm_SI_Woolf2021!$E$9:$E$93)/10))) + Fperm_SI_Woolf2021!$H$9:$H$93*EXP(-Fperm_SI_Woolf2021!$K$9:$K$93*$C157*IF(AQ$58=Fperm_SI_Woolf2021!$E$9:$E$93,1,EXP(LN((1.1*(Fperm_SI_Woolf2021!$E$9:$E$93-AQ$58)-63.1579*EXP(-0.19*Fperm_SI_Woolf2021!$E$9:$E$93)+63.1579*EXP(-0.19*AQ$58))/(Fperm_SI_Woolf2021!$E$9:$E$93-AQ$58))*(AQ$58-Fperm_SI_Woolf2021!$E$9:$E$93)/10))),Fperm_SI_Woolf2021!$D$9:$D$93))</f>
        <v>0.17091247799671422</v>
      </c>
      <c r="AR157" s="51" cm="1">
        <f t="array" ref="AR157">MIN(1,SLOPE(Fperm_SI_Woolf2021!$F$9:$F$93*EXP(-Fperm_SI_Woolf2021!$I$9:$I$93*$C157*IF(AR$58=Fperm_SI_Woolf2021!$E$9:$E$93,1,EXP(LN((1.1*(Fperm_SI_Woolf2021!$E$9:$E$93-AR$58)-63.1579*EXP(-0.19*Fperm_SI_Woolf2021!$E$9:$E$93)+63.1579*EXP(-0.19*AR$58))/(Fperm_SI_Woolf2021!$E$9:$E$93-AR$58))*(AR$58-Fperm_SI_Woolf2021!$E$9:$E$93)/10))) + Fperm_SI_Woolf2021!$G$9:$G$93*EXP(-Fperm_SI_Woolf2021!$J$9:$J$93*$C157*IF(AR$58=Fperm_SI_Woolf2021!$E$9:$E$93,1,EXP(LN((1.1*(Fperm_SI_Woolf2021!$E$9:$E$93-AR$58)-63.1579*EXP(-0.19*Fperm_SI_Woolf2021!$E$9:$E$93)+63.1579*EXP(-0.19*AR$58))/(Fperm_SI_Woolf2021!$E$9:$E$93-AR$58))*(AR$58-Fperm_SI_Woolf2021!$E$9:$E$93)/10))) + Fperm_SI_Woolf2021!$H$9:$H$93*EXP(-Fperm_SI_Woolf2021!$K$9:$K$93*$C157*IF(AR$58=Fperm_SI_Woolf2021!$E$9:$E$93,1,EXP(LN((1.1*(Fperm_SI_Woolf2021!$E$9:$E$93-AR$58)-63.1579*EXP(-0.19*Fperm_SI_Woolf2021!$E$9:$E$93)+63.1579*EXP(-0.19*AR$58))/(Fperm_SI_Woolf2021!$E$9:$E$93-AR$58))*(AR$58-Fperm_SI_Woolf2021!$E$9:$E$93)/10))),Fperm_SI_Woolf2021!$D$9:$D$93)*AR$57+INTERCEPT(Fperm_SI_Woolf2021!$F$9:$F$93*EXP(-Fperm_SI_Woolf2021!$I$9:$I$93*$C157*IF(AR$58=Fperm_SI_Woolf2021!$E$9:$E$93,1,EXP(LN((1.1*(Fperm_SI_Woolf2021!$E$9:$E$93-AR$58)-63.1579*EXP(-0.19*Fperm_SI_Woolf2021!$E$9:$E$93)+63.1579*EXP(-0.19*AR$58))/(Fperm_SI_Woolf2021!$E$9:$E$93-AR$58))*(AR$58-Fperm_SI_Woolf2021!$E$9:$E$93)/10))) + Fperm_SI_Woolf2021!$G$9:$G$93*EXP(-Fperm_SI_Woolf2021!$J$9:$J$93*$C157*IF(AR$58=Fperm_SI_Woolf2021!$E$9:$E$93,1,EXP(LN((1.1*(Fperm_SI_Woolf2021!$E$9:$E$93-AR$58)-63.1579*EXP(-0.19*Fperm_SI_Woolf2021!$E$9:$E$93)+63.1579*EXP(-0.19*AR$58))/(Fperm_SI_Woolf2021!$E$9:$E$93-AR$58))*(AR$58-Fperm_SI_Woolf2021!$E$9:$E$93)/10))) + Fperm_SI_Woolf2021!$H$9:$H$93*EXP(-Fperm_SI_Woolf2021!$K$9:$K$93*$C157*IF(AR$58=Fperm_SI_Woolf2021!$E$9:$E$93,1,EXP(LN((1.1*(Fperm_SI_Woolf2021!$E$9:$E$93-AR$58)-63.1579*EXP(-0.19*Fperm_SI_Woolf2021!$E$9:$E$93)+63.1579*EXP(-0.19*AR$58))/(Fperm_SI_Woolf2021!$E$9:$E$93-AR$58))*(AR$58-Fperm_SI_Woolf2021!$E$9:$E$93)/10))),Fperm_SI_Woolf2021!$D$9:$D$93))</f>
        <v>0.15672909376268962</v>
      </c>
      <c r="AS157" s="51" cm="1">
        <f t="array" ref="AS157">MIN(1,SLOPE(Fperm_SI_Woolf2021!$F$9:$F$93*EXP(-Fperm_SI_Woolf2021!$I$9:$I$93*$C157*IF(AS$58=Fperm_SI_Woolf2021!$E$9:$E$93,1,EXP(LN((1.1*(Fperm_SI_Woolf2021!$E$9:$E$93-AS$58)-63.1579*EXP(-0.19*Fperm_SI_Woolf2021!$E$9:$E$93)+63.1579*EXP(-0.19*AS$58))/(Fperm_SI_Woolf2021!$E$9:$E$93-AS$58))*(AS$58-Fperm_SI_Woolf2021!$E$9:$E$93)/10))) + Fperm_SI_Woolf2021!$G$9:$G$93*EXP(-Fperm_SI_Woolf2021!$J$9:$J$93*$C157*IF(AS$58=Fperm_SI_Woolf2021!$E$9:$E$93,1,EXP(LN((1.1*(Fperm_SI_Woolf2021!$E$9:$E$93-AS$58)-63.1579*EXP(-0.19*Fperm_SI_Woolf2021!$E$9:$E$93)+63.1579*EXP(-0.19*AS$58))/(Fperm_SI_Woolf2021!$E$9:$E$93-AS$58))*(AS$58-Fperm_SI_Woolf2021!$E$9:$E$93)/10))) + Fperm_SI_Woolf2021!$H$9:$H$93*EXP(-Fperm_SI_Woolf2021!$K$9:$K$93*$C157*IF(AS$58=Fperm_SI_Woolf2021!$E$9:$E$93,1,EXP(LN((1.1*(Fperm_SI_Woolf2021!$E$9:$E$93-AS$58)-63.1579*EXP(-0.19*Fperm_SI_Woolf2021!$E$9:$E$93)+63.1579*EXP(-0.19*AS$58))/(Fperm_SI_Woolf2021!$E$9:$E$93-AS$58))*(AS$58-Fperm_SI_Woolf2021!$E$9:$E$93)/10))),Fperm_SI_Woolf2021!$D$9:$D$93)*AS$57+INTERCEPT(Fperm_SI_Woolf2021!$F$9:$F$93*EXP(-Fperm_SI_Woolf2021!$I$9:$I$93*$C157*IF(AS$58=Fperm_SI_Woolf2021!$E$9:$E$93,1,EXP(LN((1.1*(Fperm_SI_Woolf2021!$E$9:$E$93-AS$58)-63.1579*EXP(-0.19*Fperm_SI_Woolf2021!$E$9:$E$93)+63.1579*EXP(-0.19*AS$58))/(Fperm_SI_Woolf2021!$E$9:$E$93-AS$58))*(AS$58-Fperm_SI_Woolf2021!$E$9:$E$93)/10))) + Fperm_SI_Woolf2021!$G$9:$G$93*EXP(-Fperm_SI_Woolf2021!$J$9:$J$93*$C157*IF(AS$58=Fperm_SI_Woolf2021!$E$9:$E$93,1,EXP(LN((1.1*(Fperm_SI_Woolf2021!$E$9:$E$93-AS$58)-63.1579*EXP(-0.19*Fperm_SI_Woolf2021!$E$9:$E$93)+63.1579*EXP(-0.19*AS$58))/(Fperm_SI_Woolf2021!$E$9:$E$93-AS$58))*(AS$58-Fperm_SI_Woolf2021!$E$9:$E$93)/10))) + Fperm_SI_Woolf2021!$H$9:$H$93*EXP(-Fperm_SI_Woolf2021!$K$9:$K$93*$C157*IF(AS$58=Fperm_SI_Woolf2021!$E$9:$E$93,1,EXP(LN((1.1*(Fperm_SI_Woolf2021!$E$9:$E$93-AS$58)-63.1579*EXP(-0.19*Fperm_SI_Woolf2021!$E$9:$E$93)+63.1579*EXP(-0.19*AS$58))/(Fperm_SI_Woolf2021!$E$9:$E$93-AS$58))*(AS$58-Fperm_SI_Woolf2021!$E$9:$E$93)/10))),Fperm_SI_Woolf2021!$D$9:$D$93))</f>
        <v>0.14254570952866499</v>
      </c>
      <c r="AT157" s="51" cm="1">
        <f t="array" ref="AT157">MIN(1,SLOPE(Fperm_SI_Woolf2021!$F$9:$F$93*EXP(-Fperm_SI_Woolf2021!$I$9:$I$93*$C157*IF(AT$58=Fperm_SI_Woolf2021!$E$9:$E$93,1,EXP(LN((1.1*(Fperm_SI_Woolf2021!$E$9:$E$93-AT$58)-63.1579*EXP(-0.19*Fperm_SI_Woolf2021!$E$9:$E$93)+63.1579*EXP(-0.19*AT$58))/(Fperm_SI_Woolf2021!$E$9:$E$93-AT$58))*(AT$58-Fperm_SI_Woolf2021!$E$9:$E$93)/10))) + Fperm_SI_Woolf2021!$G$9:$G$93*EXP(-Fperm_SI_Woolf2021!$J$9:$J$93*$C157*IF(AT$58=Fperm_SI_Woolf2021!$E$9:$E$93,1,EXP(LN((1.1*(Fperm_SI_Woolf2021!$E$9:$E$93-AT$58)-63.1579*EXP(-0.19*Fperm_SI_Woolf2021!$E$9:$E$93)+63.1579*EXP(-0.19*AT$58))/(Fperm_SI_Woolf2021!$E$9:$E$93-AT$58))*(AT$58-Fperm_SI_Woolf2021!$E$9:$E$93)/10))) + Fperm_SI_Woolf2021!$H$9:$H$93*EXP(-Fperm_SI_Woolf2021!$K$9:$K$93*$C157*IF(AT$58=Fperm_SI_Woolf2021!$E$9:$E$93,1,EXP(LN((1.1*(Fperm_SI_Woolf2021!$E$9:$E$93-AT$58)-63.1579*EXP(-0.19*Fperm_SI_Woolf2021!$E$9:$E$93)+63.1579*EXP(-0.19*AT$58))/(Fperm_SI_Woolf2021!$E$9:$E$93-AT$58))*(AT$58-Fperm_SI_Woolf2021!$E$9:$E$93)/10))),Fperm_SI_Woolf2021!$D$9:$D$93)*AT$57+INTERCEPT(Fperm_SI_Woolf2021!$F$9:$F$93*EXP(-Fperm_SI_Woolf2021!$I$9:$I$93*$C157*IF(AT$58=Fperm_SI_Woolf2021!$E$9:$E$93,1,EXP(LN((1.1*(Fperm_SI_Woolf2021!$E$9:$E$93-AT$58)-63.1579*EXP(-0.19*Fperm_SI_Woolf2021!$E$9:$E$93)+63.1579*EXP(-0.19*AT$58))/(Fperm_SI_Woolf2021!$E$9:$E$93-AT$58))*(AT$58-Fperm_SI_Woolf2021!$E$9:$E$93)/10))) + Fperm_SI_Woolf2021!$G$9:$G$93*EXP(-Fperm_SI_Woolf2021!$J$9:$J$93*$C157*IF(AT$58=Fperm_SI_Woolf2021!$E$9:$E$93,1,EXP(LN((1.1*(Fperm_SI_Woolf2021!$E$9:$E$93-AT$58)-63.1579*EXP(-0.19*Fperm_SI_Woolf2021!$E$9:$E$93)+63.1579*EXP(-0.19*AT$58))/(Fperm_SI_Woolf2021!$E$9:$E$93-AT$58))*(AT$58-Fperm_SI_Woolf2021!$E$9:$E$93)/10))) + Fperm_SI_Woolf2021!$H$9:$H$93*EXP(-Fperm_SI_Woolf2021!$K$9:$K$93*$C157*IF(AT$58=Fperm_SI_Woolf2021!$E$9:$E$93,1,EXP(LN((1.1*(Fperm_SI_Woolf2021!$E$9:$E$93-AT$58)-63.1579*EXP(-0.19*Fperm_SI_Woolf2021!$E$9:$E$93)+63.1579*EXP(-0.19*AT$58))/(Fperm_SI_Woolf2021!$E$9:$E$93-AT$58))*(AT$58-Fperm_SI_Woolf2021!$E$9:$E$93)/10))),Fperm_SI_Woolf2021!$D$9:$D$93))</f>
        <v>0.12836232529464037</v>
      </c>
      <c r="AU157" s="51" cm="1">
        <f t="array" ref="AU157">MIN(1,SLOPE(Fperm_SI_Woolf2021!$F$9:$F$93*EXP(-Fperm_SI_Woolf2021!$I$9:$I$93*$C157*IF(AU$58=Fperm_SI_Woolf2021!$E$9:$E$93,1,EXP(LN((1.1*(Fperm_SI_Woolf2021!$E$9:$E$93-AU$58)-63.1579*EXP(-0.19*Fperm_SI_Woolf2021!$E$9:$E$93)+63.1579*EXP(-0.19*AU$58))/(Fperm_SI_Woolf2021!$E$9:$E$93-AU$58))*(AU$58-Fperm_SI_Woolf2021!$E$9:$E$93)/10))) + Fperm_SI_Woolf2021!$G$9:$G$93*EXP(-Fperm_SI_Woolf2021!$J$9:$J$93*$C157*IF(AU$58=Fperm_SI_Woolf2021!$E$9:$E$93,1,EXP(LN((1.1*(Fperm_SI_Woolf2021!$E$9:$E$93-AU$58)-63.1579*EXP(-0.19*Fperm_SI_Woolf2021!$E$9:$E$93)+63.1579*EXP(-0.19*AU$58))/(Fperm_SI_Woolf2021!$E$9:$E$93-AU$58))*(AU$58-Fperm_SI_Woolf2021!$E$9:$E$93)/10))) + Fperm_SI_Woolf2021!$H$9:$H$93*EXP(-Fperm_SI_Woolf2021!$K$9:$K$93*$C157*IF(AU$58=Fperm_SI_Woolf2021!$E$9:$E$93,1,EXP(LN((1.1*(Fperm_SI_Woolf2021!$E$9:$E$93-AU$58)-63.1579*EXP(-0.19*Fperm_SI_Woolf2021!$E$9:$E$93)+63.1579*EXP(-0.19*AU$58))/(Fperm_SI_Woolf2021!$E$9:$E$93-AU$58))*(AU$58-Fperm_SI_Woolf2021!$E$9:$E$93)/10))),Fperm_SI_Woolf2021!$D$9:$D$93)*AU$57+INTERCEPT(Fperm_SI_Woolf2021!$F$9:$F$93*EXP(-Fperm_SI_Woolf2021!$I$9:$I$93*$C157*IF(AU$58=Fperm_SI_Woolf2021!$E$9:$E$93,1,EXP(LN((1.1*(Fperm_SI_Woolf2021!$E$9:$E$93-AU$58)-63.1579*EXP(-0.19*Fperm_SI_Woolf2021!$E$9:$E$93)+63.1579*EXP(-0.19*AU$58))/(Fperm_SI_Woolf2021!$E$9:$E$93-AU$58))*(AU$58-Fperm_SI_Woolf2021!$E$9:$E$93)/10))) + Fperm_SI_Woolf2021!$G$9:$G$93*EXP(-Fperm_SI_Woolf2021!$J$9:$J$93*$C157*IF(AU$58=Fperm_SI_Woolf2021!$E$9:$E$93,1,EXP(LN((1.1*(Fperm_SI_Woolf2021!$E$9:$E$93-AU$58)-63.1579*EXP(-0.19*Fperm_SI_Woolf2021!$E$9:$E$93)+63.1579*EXP(-0.19*AU$58))/(Fperm_SI_Woolf2021!$E$9:$E$93-AU$58))*(AU$58-Fperm_SI_Woolf2021!$E$9:$E$93)/10))) + Fperm_SI_Woolf2021!$H$9:$H$93*EXP(-Fperm_SI_Woolf2021!$K$9:$K$93*$C157*IF(AU$58=Fperm_SI_Woolf2021!$E$9:$E$93,1,EXP(LN((1.1*(Fperm_SI_Woolf2021!$E$9:$E$93-AU$58)-63.1579*EXP(-0.19*Fperm_SI_Woolf2021!$E$9:$E$93)+63.1579*EXP(-0.19*AU$58))/(Fperm_SI_Woolf2021!$E$9:$E$93-AU$58))*(AU$58-Fperm_SI_Woolf2021!$E$9:$E$93)/10))),Fperm_SI_Woolf2021!$D$9:$D$93))</f>
        <v>0.11417894106061577</v>
      </c>
      <c r="AV157" s="51" cm="1">
        <f t="array" ref="AV157">MIN(1,SLOPE(Fperm_SI_Woolf2021!$F$9:$F$93*EXP(-Fperm_SI_Woolf2021!$I$9:$I$93*$C157*IF(AV$58=Fperm_SI_Woolf2021!$E$9:$E$93,1,EXP(LN((1.1*(Fperm_SI_Woolf2021!$E$9:$E$93-AV$58)-63.1579*EXP(-0.19*Fperm_SI_Woolf2021!$E$9:$E$93)+63.1579*EXP(-0.19*AV$58))/(Fperm_SI_Woolf2021!$E$9:$E$93-AV$58))*(AV$58-Fperm_SI_Woolf2021!$E$9:$E$93)/10))) + Fperm_SI_Woolf2021!$G$9:$G$93*EXP(-Fperm_SI_Woolf2021!$J$9:$J$93*$C157*IF(AV$58=Fperm_SI_Woolf2021!$E$9:$E$93,1,EXP(LN((1.1*(Fperm_SI_Woolf2021!$E$9:$E$93-AV$58)-63.1579*EXP(-0.19*Fperm_SI_Woolf2021!$E$9:$E$93)+63.1579*EXP(-0.19*AV$58))/(Fperm_SI_Woolf2021!$E$9:$E$93-AV$58))*(AV$58-Fperm_SI_Woolf2021!$E$9:$E$93)/10))) + Fperm_SI_Woolf2021!$H$9:$H$93*EXP(-Fperm_SI_Woolf2021!$K$9:$K$93*$C157*IF(AV$58=Fperm_SI_Woolf2021!$E$9:$E$93,1,EXP(LN((1.1*(Fperm_SI_Woolf2021!$E$9:$E$93-AV$58)-63.1579*EXP(-0.19*Fperm_SI_Woolf2021!$E$9:$E$93)+63.1579*EXP(-0.19*AV$58))/(Fperm_SI_Woolf2021!$E$9:$E$93-AV$58))*(AV$58-Fperm_SI_Woolf2021!$E$9:$E$93)/10))),Fperm_SI_Woolf2021!$D$9:$D$93)*AV$57+INTERCEPT(Fperm_SI_Woolf2021!$F$9:$F$93*EXP(-Fperm_SI_Woolf2021!$I$9:$I$93*$C157*IF(AV$58=Fperm_SI_Woolf2021!$E$9:$E$93,1,EXP(LN((1.1*(Fperm_SI_Woolf2021!$E$9:$E$93-AV$58)-63.1579*EXP(-0.19*Fperm_SI_Woolf2021!$E$9:$E$93)+63.1579*EXP(-0.19*AV$58))/(Fperm_SI_Woolf2021!$E$9:$E$93-AV$58))*(AV$58-Fperm_SI_Woolf2021!$E$9:$E$93)/10))) + Fperm_SI_Woolf2021!$G$9:$G$93*EXP(-Fperm_SI_Woolf2021!$J$9:$J$93*$C157*IF(AV$58=Fperm_SI_Woolf2021!$E$9:$E$93,1,EXP(LN((1.1*(Fperm_SI_Woolf2021!$E$9:$E$93-AV$58)-63.1579*EXP(-0.19*Fperm_SI_Woolf2021!$E$9:$E$93)+63.1579*EXP(-0.19*AV$58))/(Fperm_SI_Woolf2021!$E$9:$E$93-AV$58))*(AV$58-Fperm_SI_Woolf2021!$E$9:$E$93)/10))) + Fperm_SI_Woolf2021!$H$9:$H$93*EXP(-Fperm_SI_Woolf2021!$K$9:$K$93*$C157*IF(AV$58=Fperm_SI_Woolf2021!$E$9:$E$93,1,EXP(LN((1.1*(Fperm_SI_Woolf2021!$E$9:$E$93-AV$58)-63.1579*EXP(-0.19*Fperm_SI_Woolf2021!$E$9:$E$93)+63.1579*EXP(-0.19*AV$58))/(Fperm_SI_Woolf2021!$E$9:$E$93-AV$58))*(AV$58-Fperm_SI_Woolf2021!$E$9:$E$93)/10))),Fperm_SI_Woolf2021!$D$9:$D$93))</f>
        <v>9.9995556826591142E-2</v>
      </c>
      <c r="AW157" s="51" cm="1">
        <f t="array" ref="AW157">MIN(1,SLOPE(Fperm_SI_Woolf2021!$F$9:$F$93*EXP(-Fperm_SI_Woolf2021!$I$9:$I$93*$C157*IF(AW$58=Fperm_SI_Woolf2021!$E$9:$E$93,1,EXP(LN((1.1*(Fperm_SI_Woolf2021!$E$9:$E$93-AW$58)-63.1579*EXP(-0.19*Fperm_SI_Woolf2021!$E$9:$E$93)+63.1579*EXP(-0.19*AW$58))/(Fperm_SI_Woolf2021!$E$9:$E$93-AW$58))*(AW$58-Fperm_SI_Woolf2021!$E$9:$E$93)/10))) + Fperm_SI_Woolf2021!$G$9:$G$93*EXP(-Fperm_SI_Woolf2021!$J$9:$J$93*$C157*IF(AW$58=Fperm_SI_Woolf2021!$E$9:$E$93,1,EXP(LN((1.1*(Fperm_SI_Woolf2021!$E$9:$E$93-AW$58)-63.1579*EXP(-0.19*Fperm_SI_Woolf2021!$E$9:$E$93)+63.1579*EXP(-0.19*AW$58))/(Fperm_SI_Woolf2021!$E$9:$E$93-AW$58))*(AW$58-Fperm_SI_Woolf2021!$E$9:$E$93)/10))) + Fperm_SI_Woolf2021!$H$9:$H$93*EXP(-Fperm_SI_Woolf2021!$K$9:$K$93*$C157*IF(AW$58=Fperm_SI_Woolf2021!$E$9:$E$93,1,EXP(LN((1.1*(Fperm_SI_Woolf2021!$E$9:$E$93-AW$58)-63.1579*EXP(-0.19*Fperm_SI_Woolf2021!$E$9:$E$93)+63.1579*EXP(-0.19*AW$58))/(Fperm_SI_Woolf2021!$E$9:$E$93-AW$58))*(AW$58-Fperm_SI_Woolf2021!$E$9:$E$93)/10))),Fperm_SI_Woolf2021!$D$9:$D$93)*AW$57+INTERCEPT(Fperm_SI_Woolf2021!$F$9:$F$93*EXP(-Fperm_SI_Woolf2021!$I$9:$I$93*$C157*IF(AW$58=Fperm_SI_Woolf2021!$E$9:$E$93,1,EXP(LN((1.1*(Fperm_SI_Woolf2021!$E$9:$E$93-AW$58)-63.1579*EXP(-0.19*Fperm_SI_Woolf2021!$E$9:$E$93)+63.1579*EXP(-0.19*AW$58))/(Fperm_SI_Woolf2021!$E$9:$E$93-AW$58))*(AW$58-Fperm_SI_Woolf2021!$E$9:$E$93)/10))) + Fperm_SI_Woolf2021!$G$9:$G$93*EXP(-Fperm_SI_Woolf2021!$J$9:$J$93*$C157*IF(AW$58=Fperm_SI_Woolf2021!$E$9:$E$93,1,EXP(LN((1.1*(Fperm_SI_Woolf2021!$E$9:$E$93-AW$58)-63.1579*EXP(-0.19*Fperm_SI_Woolf2021!$E$9:$E$93)+63.1579*EXP(-0.19*AW$58))/(Fperm_SI_Woolf2021!$E$9:$E$93-AW$58))*(AW$58-Fperm_SI_Woolf2021!$E$9:$E$93)/10))) + Fperm_SI_Woolf2021!$H$9:$H$93*EXP(-Fperm_SI_Woolf2021!$K$9:$K$93*$C157*IF(AW$58=Fperm_SI_Woolf2021!$E$9:$E$93,1,EXP(LN((1.1*(Fperm_SI_Woolf2021!$E$9:$E$93-AW$58)-63.1579*EXP(-0.19*Fperm_SI_Woolf2021!$E$9:$E$93)+63.1579*EXP(-0.19*AW$58))/(Fperm_SI_Woolf2021!$E$9:$E$93-AW$58))*(AW$58-Fperm_SI_Woolf2021!$E$9:$E$93)/10))),Fperm_SI_Woolf2021!$D$9:$D$93))</f>
        <v>0.22912105802137817</v>
      </c>
      <c r="AX157" s="51" cm="1">
        <f t="array" ref="AX157">MIN(1,SLOPE(Fperm_SI_Woolf2021!$F$9:$F$93*EXP(-Fperm_SI_Woolf2021!$I$9:$I$93*$C157*IF(AX$58=Fperm_SI_Woolf2021!$E$9:$E$93,1,EXP(LN((1.1*(Fperm_SI_Woolf2021!$E$9:$E$93-AX$58)-63.1579*EXP(-0.19*Fperm_SI_Woolf2021!$E$9:$E$93)+63.1579*EXP(-0.19*AX$58))/(Fperm_SI_Woolf2021!$E$9:$E$93-AX$58))*(AX$58-Fperm_SI_Woolf2021!$E$9:$E$93)/10))) + Fperm_SI_Woolf2021!$G$9:$G$93*EXP(-Fperm_SI_Woolf2021!$J$9:$J$93*$C157*IF(AX$58=Fperm_SI_Woolf2021!$E$9:$E$93,1,EXP(LN((1.1*(Fperm_SI_Woolf2021!$E$9:$E$93-AX$58)-63.1579*EXP(-0.19*Fperm_SI_Woolf2021!$E$9:$E$93)+63.1579*EXP(-0.19*AX$58))/(Fperm_SI_Woolf2021!$E$9:$E$93-AX$58))*(AX$58-Fperm_SI_Woolf2021!$E$9:$E$93)/10))) + Fperm_SI_Woolf2021!$H$9:$H$93*EXP(-Fperm_SI_Woolf2021!$K$9:$K$93*$C157*IF(AX$58=Fperm_SI_Woolf2021!$E$9:$E$93,1,EXP(LN((1.1*(Fperm_SI_Woolf2021!$E$9:$E$93-AX$58)-63.1579*EXP(-0.19*Fperm_SI_Woolf2021!$E$9:$E$93)+63.1579*EXP(-0.19*AX$58))/(Fperm_SI_Woolf2021!$E$9:$E$93-AX$58))*(AX$58-Fperm_SI_Woolf2021!$E$9:$E$93)/10))),Fperm_SI_Woolf2021!$D$9:$D$93)*AX$57+INTERCEPT(Fperm_SI_Woolf2021!$F$9:$F$93*EXP(-Fperm_SI_Woolf2021!$I$9:$I$93*$C157*IF(AX$58=Fperm_SI_Woolf2021!$E$9:$E$93,1,EXP(LN((1.1*(Fperm_SI_Woolf2021!$E$9:$E$93-AX$58)-63.1579*EXP(-0.19*Fperm_SI_Woolf2021!$E$9:$E$93)+63.1579*EXP(-0.19*AX$58))/(Fperm_SI_Woolf2021!$E$9:$E$93-AX$58))*(AX$58-Fperm_SI_Woolf2021!$E$9:$E$93)/10))) + Fperm_SI_Woolf2021!$G$9:$G$93*EXP(-Fperm_SI_Woolf2021!$J$9:$J$93*$C157*IF(AX$58=Fperm_SI_Woolf2021!$E$9:$E$93,1,EXP(LN((1.1*(Fperm_SI_Woolf2021!$E$9:$E$93-AX$58)-63.1579*EXP(-0.19*Fperm_SI_Woolf2021!$E$9:$E$93)+63.1579*EXP(-0.19*AX$58))/(Fperm_SI_Woolf2021!$E$9:$E$93-AX$58))*(AX$58-Fperm_SI_Woolf2021!$E$9:$E$93)/10))) + Fperm_SI_Woolf2021!$H$9:$H$93*EXP(-Fperm_SI_Woolf2021!$K$9:$K$93*$C157*IF(AX$58=Fperm_SI_Woolf2021!$E$9:$E$93,1,EXP(LN((1.1*(Fperm_SI_Woolf2021!$E$9:$E$93-AX$58)-63.1579*EXP(-0.19*Fperm_SI_Woolf2021!$E$9:$E$93)+63.1579*EXP(-0.19*AX$58))/(Fperm_SI_Woolf2021!$E$9:$E$93-AX$58))*(AX$58-Fperm_SI_Woolf2021!$E$9:$E$93)/10))),Fperm_SI_Woolf2021!$D$9:$D$93))</f>
        <v>0.21833452608142698</v>
      </c>
      <c r="AY157" s="51" cm="1">
        <f t="array" ref="AY157">MIN(1,SLOPE(Fperm_SI_Woolf2021!$F$9:$F$93*EXP(-Fperm_SI_Woolf2021!$I$9:$I$93*$C157*IF(AY$58=Fperm_SI_Woolf2021!$E$9:$E$93,1,EXP(LN((1.1*(Fperm_SI_Woolf2021!$E$9:$E$93-AY$58)-63.1579*EXP(-0.19*Fperm_SI_Woolf2021!$E$9:$E$93)+63.1579*EXP(-0.19*AY$58))/(Fperm_SI_Woolf2021!$E$9:$E$93-AY$58))*(AY$58-Fperm_SI_Woolf2021!$E$9:$E$93)/10))) + Fperm_SI_Woolf2021!$G$9:$G$93*EXP(-Fperm_SI_Woolf2021!$J$9:$J$93*$C157*IF(AY$58=Fperm_SI_Woolf2021!$E$9:$E$93,1,EXP(LN((1.1*(Fperm_SI_Woolf2021!$E$9:$E$93-AY$58)-63.1579*EXP(-0.19*Fperm_SI_Woolf2021!$E$9:$E$93)+63.1579*EXP(-0.19*AY$58))/(Fperm_SI_Woolf2021!$E$9:$E$93-AY$58))*(AY$58-Fperm_SI_Woolf2021!$E$9:$E$93)/10))) + Fperm_SI_Woolf2021!$H$9:$H$93*EXP(-Fperm_SI_Woolf2021!$K$9:$K$93*$C157*IF(AY$58=Fperm_SI_Woolf2021!$E$9:$E$93,1,EXP(LN((1.1*(Fperm_SI_Woolf2021!$E$9:$E$93-AY$58)-63.1579*EXP(-0.19*Fperm_SI_Woolf2021!$E$9:$E$93)+63.1579*EXP(-0.19*AY$58))/(Fperm_SI_Woolf2021!$E$9:$E$93-AY$58))*(AY$58-Fperm_SI_Woolf2021!$E$9:$E$93)/10))),Fperm_SI_Woolf2021!$D$9:$D$93)*AY$57+INTERCEPT(Fperm_SI_Woolf2021!$F$9:$F$93*EXP(-Fperm_SI_Woolf2021!$I$9:$I$93*$C157*IF(AY$58=Fperm_SI_Woolf2021!$E$9:$E$93,1,EXP(LN((1.1*(Fperm_SI_Woolf2021!$E$9:$E$93-AY$58)-63.1579*EXP(-0.19*Fperm_SI_Woolf2021!$E$9:$E$93)+63.1579*EXP(-0.19*AY$58))/(Fperm_SI_Woolf2021!$E$9:$E$93-AY$58))*(AY$58-Fperm_SI_Woolf2021!$E$9:$E$93)/10))) + Fperm_SI_Woolf2021!$G$9:$G$93*EXP(-Fperm_SI_Woolf2021!$J$9:$J$93*$C157*IF(AY$58=Fperm_SI_Woolf2021!$E$9:$E$93,1,EXP(LN((1.1*(Fperm_SI_Woolf2021!$E$9:$E$93-AY$58)-63.1579*EXP(-0.19*Fperm_SI_Woolf2021!$E$9:$E$93)+63.1579*EXP(-0.19*AY$58))/(Fperm_SI_Woolf2021!$E$9:$E$93-AY$58))*(AY$58-Fperm_SI_Woolf2021!$E$9:$E$93)/10))) + Fperm_SI_Woolf2021!$H$9:$H$93*EXP(-Fperm_SI_Woolf2021!$K$9:$K$93*$C157*IF(AY$58=Fperm_SI_Woolf2021!$E$9:$E$93,1,EXP(LN((1.1*(Fperm_SI_Woolf2021!$E$9:$E$93-AY$58)-63.1579*EXP(-0.19*Fperm_SI_Woolf2021!$E$9:$E$93)+63.1579*EXP(-0.19*AY$58))/(Fperm_SI_Woolf2021!$E$9:$E$93-AY$58))*(AY$58-Fperm_SI_Woolf2021!$E$9:$E$93)/10))),Fperm_SI_Woolf2021!$D$9:$D$93))</f>
        <v>0.20754799414147576</v>
      </c>
      <c r="AZ157" s="51" cm="1">
        <f t="array" ref="AZ157">MIN(1,SLOPE(Fperm_SI_Woolf2021!$F$9:$F$93*EXP(-Fperm_SI_Woolf2021!$I$9:$I$93*$C157*IF(AZ$58=Fperm_SI_Woolf2021!$E$9:$E$93,1,EXP(LN((1.1*(Fperm_SI_Woolf2021!$E$9:$E$93-AZ$58)-63.1579*EXP(-0.19*Fperm_SI_Woolf2021!$E$9:$E$93)+63.1579*EXP(-0.19*AZ$58))/(Fperm_SI_Woolf2021!$E$9:$E$93-AZ$58))*(AZ$58-Fperm_SI_Woolf2021!$E$9:$E$93)/10))) + Fperm_SI_Woolf2021!$G$9:$G$93*EXP(-Fperm_SI_Woolf2021!$J$9:$J$93*$C157*IF(AZ$58=Fperm_SI_Woolf2021!$E$9:$E$93,1,EXP(LN((1.1*(Fperm_SI_Woolf2021!$E$9:$E$93-AZ$58)-63.1579*EXP(-0.19*Fperm_SI_Woolf2021!$E$9:$E$93)+63.1579*EXP(-0.19*AZ$58))/(Fperm_SI_Woolf2021!$E$9:$E$93-AZ$58))*(AZ$58-Fperm_SI_Woolf2021!$E$9:$E$93)/10))) + Fperm_SI_Woolf2021!$H$9:$H$93*EXP(-Fperm_SI_Woolf2021!$K$9:$K$93*$C157*IF(AZ$58=Fperm_SI_Woolf2021!$E$9:$E$93,1,EXP(LN((1.1*(Fperm_SI_Woolf2021!$E$9:$E$93-AZ$58)-63.1579*EXP(-0.19*Fperm_SI_Woolf2021!$E$9:$E$93)+63.1579*EXP(-0.19*AZ$58))/(Fperm_SI_Woolf2021!$E$9:$E$93-AZ$58))*(AZ$58-Fperm_SI_Woolf2021!$E$9:$E$93)/10))),Fperm_SI_Woolf2021!$D$9:$D$93)*AZ$57+INTERCEPT(Fperm_SI_Woolf2021!$F$9:$F$93*EXP(-Fperm_SI_Woolf2021!$I$9:$I$93*$C157*IF(AZ$58=Fperm_SI_Woolf2021!$E$9:$E$93,1,EXP(LN((1.1*(Fperm_SI_Woolf2021!$E$9:$E$93-AZ$58)-63.1579*EXP(-0.19*Fperm_SI_Woolf2021!$E$9:$E$93)+63.1579*EXP(-0.19*AZ$58))/(Fperm_SI_Woolf2021!$E$9:$E$93-AZ$58))*(AZ$58-Fperm_SI_Woolf2021!$E$9:$E$93)/10))) + Fperm_SI_Woolf2021!$G$9:$G$93*EXP(-Fperm_SI_Woolf2021!$J$9:$J$93*$C157*IF(AZ$58=Fperm_SI_Woolf2021!$E$9:$E$93,1,EXP(LN((1.1*(Fperm_SI_Woolf2021!$E$9:$E$93-AZ$58)-63.1579*EXP(-0.19*Fperm_SI_Woolf2021!$E$9:$E$93)+63.1579*EXP(-0.19*AZ$58))/(Fperm_SI_Woolf2021!$E$9:$E$93-AZ$58))*(AZ$58-Fperm_SI_Woolf2021!$E$9:$E$93)/10))) + Fperm_SI_Woolf2021!$H$9:$H$93*EXP(-Fperm_SI_Woolf2021!$K$9:$K$93*$C157*IF(AZ$58=Fperm_SI_Woolf2021!$E$9:$E$93,1,EXP(LN((1.1*(Fperm_SI_Woolf2021!$E$9:$E$93-AZ$58)-63.1579*EXP(-0.19*Fperm_SI_Woolf2021!$E$9:$E$93)+63.1579*EXP(-0.19*AZ$58))/(Fperm_SI_Woolf2021!$E$9:$E$93-AZ$58))*(AZ$58-Fperm_SI_Woolf2021!$E$9:$E$93)/10))),Fperm_SI_Woolf2021!$D$9:$D$93))</f>
        <v>0.19676146220152457</v>
      </c>
      <c r="BA157" s="51" cm="1">
        <f t="array" ref="BA157">MIN(1,SLOPE(Fperm_SI_Woolf2021!$F$9:$F$93*EXP(-Fperm_SI_Woolf2021!$I$9:$I$93*$C157*IF(BA$58=Fperm_SI_Woolf2021!$E$9:$E$93,1,EXP(LN((1.1*(Fperm_SI_Woolf2021!$E$9:$E$93-BA$58)-63.1579*EXP(-0.19*Fperm_SI_Woolf2021!$E$9:$E$93)+63.1579*EXP(-0.19*BA$58))/(Fperm_SI_Woolf2021!$E$9:$E$93-BA$58))*(BA$58-Fperm_SI_Woolf2021!$E$9:$E$93)/10))) + Fperm_SI_Woolf2021!$G$9:$G$93*EXP(-Fperm_SI_Woolf2021!$J$9:$J$93*$C157*IF(BA$58=Fperm_SI_Woolf2021!$E$9:$E$93,1,EXP(LN((1.1*(Fperm_SI_Woolf2021!$E$9:$E$93-BA$58)-63.1579*EXP(-0.19*Fperm_SI_Woolf2021!$E$9:$E$93)+63.1579*EXP(-0.19*BA$58))/(Fperm_SI_Woolf2021!$E$9:$E$93-BA$58))*(BA$58-Fperm_SI_Woolf2021!$E$9:$E$93)/10))) + Fperm_SI_Woolf2021!$H$9:$H$93*EXP(-Fperm_SI_Woolf2021!$K$9:$K$93*$C157*IF(BA$58=Fperm_SI_Woolf2021!$E$9:$E$93,1,EXP(LN((1.1*(Fperm_SI_Woolf2021!$E$9:$E$93-BA$58)-63.1579*EXP(-0.19*Fperm_SI_Woolf2021!$E$9:$E$93)+63.1579*EXP(-0.19*BA$58))/(Fperm_SI_Woolf2021!$E$9:$E$93-BA$58))*(BA$58-Fperm_SI_Woolf2021!$E$9:$E$93)/10))),Fperm_SI_Woolf2021!$D$9:$D$93)*BA$57+INTERCEPT(Fperm_SI_Woolf2021!$F$9:$F$93*EXP(-Fperm_SI_Woolf2021!$I$9:$I$93*$C157*IF(BA$58=Fperm_SI_Woolf2021!$E$9:$E$93,1,EXP(LN((1.1*(Fperm_SI_Woolf2021!$E$9:$E$93-BA$58)-63.1579*EXP(-0.19*Fperm_SI_Woolf2021!$E$9:$E$93)+63.1579*EXP(-0.19*BA$58))/(Fperm_SI_Woolf2021!$E$9:$E$93-BA$58))*(BA$58-Fperm_SI_Woolf2021!$E$9:$E$93)/10))) + Fperm_SI_Woolf2021!$G$9:$G$93*EXP(-Fperm_SI_Woolf2021!$J$9:$J$93*$C157*IF(BA$58=Fperm_SI_Woolf2021!$E$9:$E$93,1,EXP(LN((1.1*(Fperm_SI_Woolf2021!$E$9:$E$93-BA$58)-63.1579*EXP(-0.19*Fperm_SI_Woolf2021!$E$9:$E$93)+63.1579*EXP(-0.19*BA$58))/(Fperm_SI_Woolf2021!$E$9:$E$93-BA$58))*(BA$58-Fperm_SI_Woolf2021!$E$9:$E$93)/10))) + Fperm_SI_Woolf2021!$H$9:$H$93*EXP(-Fperm_SI_Woolf2021!$K$9:$K$93*$C157*IF(BA$58=Fperm_SI_Woolf2021!$E$9:$E$93,1,EXP(LN((1.1*(Fperm_SI_Woolf2021!$E$9:$E$93-BA$58)-63.1579*EXP(-0.19*Fperm_SI_Woolf2021!$E$9:$E$93)+63.1579*EXP(-0.19*BA$58))/(Fperm_SI_Woolf2021!$E$9:$E$93-BA$58))*(BA$58-Fperm_SI_Woolf2021!$E$9:$E$93)/10))),Fperm_SI_Woolf2021!$D$9:$D$93))</f>
        <v>0.18597493026157336</v>
      </c>
      <c r="BB157" s="51" cm="1">
        <f t="array" ref="BB157">MIN(1,SLOPE(Fperm_SI_Woolf2021!$F$9:$F$93*EXP(-Fperm_SI_Woolf2021!$I$9:$I$93*$C157*IF(BB$58=Fperm_SI_Woolf2021!$E$9:$E$93,1,EXP(LN((1.1*(Fperm_SI_Woolf2021!$E$9:$E$93-BB$58)-63.1579*EXP(-0.19*Fperm_SI_Woolf2021!$E$9:$E$93)+63.1579*EXP(-0.19*BB$58))/(Fperm_SI_Woolf2021!$E$9:$E$93-BB$58))*(BB$58-Fperm_SI_Woolf2021!$E$9:$E$93)/10))) + Fperm_SI_Woolf2021!$G$9:$G$93*EXP(-Fperm_SI_Woolf2021!$J$9:$J$93*$C157*IF(BB$58=Fperm_SI_Woolf2021!$E$9:$E$93,1,EXP(LN((1.1*(Fperm_SI_Woolf2021!$E$9:$E$93-BB$58)-63.1579*EXP(-0.19*Fperm_SI_Woolf2021!$E$9:$E$93)+63.1579*EXP(-0.19*BB$58))/(Fperm_SI_Woolf2021!$E$9:$E$93-BB$58))*(BB$58-Fperm_SI_Woolf2021!$E$9:$E$93)/10))) + Fperm_SI_Woolf2021!$H$9:$H$93*EXP(-Fperm_SI_Woolf2021!$K$9:$K$93*$C157*IF(BB$58=Fperm_SI_Woolf2021!$E$9:$E$93,1,EXP(LN((1.1*(Fperm_SI_Woolf2021!$E$9:$E$93-BB$58)-63.1579*EXP(-0.19*Fperm_SI_Woolf2021!$E$9:$E$93)+63.1579*EXP(-0.19*BB$58))/(Fperm_SI_Woolf2021!$E$9:$E$93-BB$58))*(BB$58-Fperm_SI_Woolf2021!$E$9:$E$93)/10))),Fperm_SI_Woolf2021!$D$9:$D$93)*BB$57+INTERCEPT(Fperm_SI_Woolf2021!$F$9:$F$93*EXP(-Fperm_SI_Woolf2021!$I$9:$I$93*$C157*IF(BB$58=Fperm_SI_Woolf2021!$E$9:$E$93,1,EXP(LN((1.1*(Fperm_SI_Woolf2021!$E$9:$E$93-BB$58)-63.1579*EXP(-0.19*Fperm_SI_Woolf2021!$E$9:$E$93)+63.1579*EXP(-0.19*BB$58))/(Fperm_SI_Woolf2021!$E$9:$E$93-BB$58))*(BB$58-Fperm_SI_Woolf2021!$E$9:$E$93)/10))) + Fperm_SI_Woolf2021!$G$9:$G$93*EXP(-Fperm_SI_Woolf2021!$J$9:$J$93*$C157*IF(BB$58=Fperm_SI_Woolf2021!$E$9:$E$93,1,EXP(LN((1.1*(Fperm_SI_Woolf2021!$E$9:$E$93-BB$58)-63.1579*EXP(-0.19*Fperm_SI_Woolf2021!$E$9:$E$93)+63.1579*EXP(-0.19*BB$58))/(Fperm_SI_Woolf2021!$E$9:$E$93-BB$58))*(BB$58-Fperm_SI_Woolf2021!$E$9:$E$93)/10))) + Fperm_SI_Woolf2021!$H$9:$H$93*EXP(-Fperm_SI_Woolf2021!$K$9:$K$93*$C157*IF(BB$58=Fperm_SI_Woolf2021!$E$9:$E$93,1,EXP(LN((1.1*(Fperm_SI_Woolf2021!$E$9:$E$93-BB$58)-63.1579*EXP(-0.19*Fperm_SI_Woolf2021!$E$9:$E$93)+63.1579*EXP(-0.19*BB$58))/(Fperm_SI_Woolf2021!$E$9:$E$93-BB$58))*(BB$58-Fperm_SI_Woolf2021!$E$9:$E$93)/10))),Fperm_SI_Woolf2021!$D$9:$D$93))</f>
        <v>0.17518839832162217</v>
      </c>
      <c r="BC157" s="51" cm="1">
        <f t="array" ref="BC157">MIN(1,SLOPE(Fperm_SI_Woolf2021!$F$9:$F$93*EXP(-Fperm_SI_Woolf2021!$I$9:$I$93*$C157*IF(BC$58=Fperm_SI_Woolf2021!$E$9:$E$93,1,EXP(LN((1.1*(Fperm_SI_Woolf2021!$E$9:$E$93-BC$58)-63.1579*EXP(-0.19*Fperm_SI_Woolf2021!$E$9:$E$93)+63.1579*EXP(-0.19*BC$58))/(Fperm_SI_Woolf2021!$E$9:$E$93-BC$58))*(BC$58-Fperm_SI_Woolf2021!$E$9:$E$93)/10))) + Fperm_SI_Woolf2021!$G$9:$G$93*EXP(-Fperm_SI_Woolf2021!$J$9:$J$93*$C157*IF(BC$58=Fperm_SI_Woolf2021!$E$9:$E$93,1,EXP(LN((1.1*(Fperm_SI_Woolf2021!$E$9:$E$93-BC$58)-63.1579*EXP(-0.19*Fperm_SI_Woolf2021!$E$9:$E$93)+63.1579*EXP(-0.19*BC$58))/(Fperm_SI_Woolf2021!$E$9:$E$93-BC$58))*(BC$58-Fperm_SI_Woolf2021!$E$9:$E$93)/10))) + Fperm_SI_Woolf2021!$H$9:$H$93*EXP(-Fperm_SI_Woolf2021!$K$9:$K$93*$C157*IF(BC$58=Fperm_SI_Woolf2021!$E$9:$E$93,1,EXP(LN((1.1*(Fperm_SI_Woolf2021!$E$9:$E$93-BC$58)-63.1579*EXP(-0.19*Fperm_SI_Woolf2021!$E$9:$E$93)+63.1579*EXP(-0.19*BC$58))/(Fperm_SI_Woolf2021!$E$9:$E$93-BC$58))*(BC$58-Fperm_SI_Woolf2021!$E$9:$E$93)/10))),Fperm_SI_Woolf2021!$D$9:$D$93)*BC$57+INTERCEPT(Fperm_SI_Woolf2021!$F$9:$F$93*EXP(-Fperm_SI_Woolf2021!$I$9:$I$93*$C157*IF(BC$58=Fperm_SI_Woolf2021!$E$9:$E$93,1,EXP(LN((1.1*(Fperm_SI_Woolf2021!$E$9:$E$93-BC$58)-63.1579*EXP(-0.19*Fperm_SI_Woolf2021!$E$9:$E$93)+63.1579*EXP(-0.19*BC$58))/(Fperm_SI_Woolf2021!$E$9:$E$93-BC$58))*(BC$58-Fperm_SI_Woolf2021!$E$9:$E$93)/10))) + Fperm_SI_Woolf2021!$G$9:$G$93*EXP(-Fperm_SI_Woolf2021!$J$9:$J$93*$C157*IF(BC$58=Fperm_SI_Woolf2021!$E$9:$E$93,1,EXP(LN((1.1*(Fperm_SI_Woolf2021!$E$9:$E$93-BC$58)-63.1579*EXP(-0.19*Fperm_SI_Woolf2021!$E$9:$E$93)+63.1579*EXP(-0.19*BC$58))/(Fperm_SI_Woolf2021!$E$9:$E$93-BC$58))*(BC$58-Fperm_SI_Woolf2021!$E$9:$E$93)/10))) + Fperm_SI_Woolf2021!$H$9:$H$93*EXP(-Fperm_SI_Woolf2021!$K$9:$K$93*$C157*IF(BC$58=Fperm_SI_Woolf2021!$E$9:$E$93,1,EXP(LN((1.1*(Fperm_SI_Woolf2021!$E$9:$E$93-BC$58)-63.1579*EXP(-0.19*Fperm_SI_Woolf2021!$E$9:$E$93)+63.1579*EXP(-0.19*BC$58))/(Fperm_SI_Woolf2021!$E$9:$E$93-BC$58))*(BC$58-Fperm_SI_Woolf2021!$E$9:$E$93)/10))),Fperm_SI_Woolf2021!$D$9:$D$93))</f>
        <v>0.16440186638167098</v>
      </c>
      <c r="BD157" s="51" cm="1">
        <f t="array" ref="BD157">MIN(1,SLOPE(Fperm_SI_Woolf2021!$F$9:$F$93*EXP(-Fperm_SI_Woolf2021!$I$9:$I$93*$C157*IF(BD$58=Fperm_SI_Woolf2021!$E$9:$E$93,1,EXP(LN((1.1*(Fperm_SI_Woolf2021!$E$9:$E$93-BD$58)-63.1579*EXP(-0.19*Fperm_SI_Woolf2021!$E$9:$E$93)+63.1579*EXP(-0.19*BD$58))/(Fperm_SI_Woolf2021!$E$9:$E$93-BD$58))*(BD$58-Fperm_SI_Woolf2021!$E$9:$E$93)/10))) + Fperm_SI_Woolf2021!$G$9:$G$93*EXP(-Fperm_SI_Woolf2021!$J$9:$J$93*$C157*IF(BD$58=Fperm_SI_Woolf2021!$E$9:$E$93,1,EXP(LN((1.1*(Fperm_SI_Woolf2021!$E$9:$E$93-BD$58)-63.1579*EXP(-0.19*Fperm_SI_Woolf2021!$E$9:$E$93)+63.1579*EXP(-0.19*BD$58))/(Fperm_SI_Woolf2021!$E$9:$E$93-BD$58))*(BD$58-Fperm_SI_Woolf2021!$E$9:$E$93)/10))) + Fperm_SI_Woolf2021!$H$9:$H$93*EXP(-Fperm_SI_Woolf2021!$K$9:$K$93*$C157*IF(BD$58=Fperm_SI_Woolf2021!$E$9:$E$93,1,EXP(LN((1.1*(Fperm_SI_Woolf2021!$E$9:$E$93-BD$58)-63.1579*EXP(-0.19*Fperm_SI_Woolf2021!$E$9:$E$93)+63.1579*EXP(-0.19*BD$58))/(Fperm_SI_Woolf2021!$E$9:$E$93-BD$58))*(BD$58-Fperm_SI_Woolf2021!$E$9:$E$93)/10))),Fperm_SI_Woolf2021!$D$9:$D$93)*BD$57+INTERCEPT(Fperm_SI_Woolf2021!$F$9:$F$93*EXP(-Fperm_SI_Woolf2021!$I$9:$I$93*$C157*IF(BD$58=Fperm_SI_Woolf2021!$E$9:$E$93,1,EXP(LN((1.1*(Fperm_SI_Woolf2021!$E$9:$E$93-BD$58)-63.1579*EXP(-0.19*Fperm_SI_Woolf2021!$E$9:$E$93)+63.1579*EXP(-0.19*BD$58))/(Fperm_SI_Woolf2021!$E$9:$E$93-BD$58))*(BD$58-Fperm_SI_Woolf2021!$E$9:$E$93)/10))) + Fperm_SI_Woolf2021!$G$9:$G$93*EXP(-Fperm_SI_Woolf2021!$J$9:$J$93*$C157*IF(BD$58=Fperm_SI_Woolf2021!$E$9:$E$93,1,EXP(LN((1.1*(Fperm_SI_Woolf2021!$E$9:$E$93-BD$58)-63.1579*EXP(-0.19*Fperm_SI_Woolf2021!$E$9:$E$93)+63.1579*EXP(-0.19*BD$58))/(Fperm_SI_Woolf2021!$E$9:$E$93-BD$58))*(BD$58-Fperm_SI_Woolf2021!$E$9:$E$93)/10))) + Fperm_SI_Woolf2021!$H$9:$H$93*EXP(-Fperm_SI_Woolf2021!$K$9:$K$93*$C157*IF(BD$58=Fperm_SI_Woolf2021!$E$9:$E$93,1,EXP(LN((1.1*(Fperm_SI_Woolf2021!$E$9:$E$93-BD$58)-63.1579*EXP(-0.19*Fperm_SI_Woolf2021!$E$9:$E$93)+63.1579*EXP(-0.19*BD$58))/(Fperm_SI_Woolf2021!$E$9:$E$93-BD$58))*(BD$58-Fperm_SI_Woolf2021!$E$9:$E$93)/10))),Fperm_SI_Woolf2021!$D$9:$D$93))</f>
        <v>0.15361533444171976</v>
      </c>
      <c r="BE157" s="51" cm="1">
        <f t="array" ref="BE157">MIN(1,SLOPE(Fperm_SI_Woolf2021!$F$9:$F$93*EXP(-Fperm_SI_Woolf2021!$I$9:$I$93*$C157*IF(BE$58=Fperm_SI_Woolf2021!$E$9:$E$93,1,EXP(LN((1.1*(Fperm_SI_Woolf2021!$E$9:$E$93-BE$58)-63.1579*EXP(-0.19*Fperm_SI_Woolf2021!$E$9:$E$93)+63.1579*EXP(-0.19*BE$58))/(Fperm_SI_Woolf2021!$E$9:$E$93-BE$58))*(BE$58-Fperm_SI_Woolf2021!$E$9:$E$93)/10))) + Fperm_SI_Woolf2021!$G$9:$G$93*EXP(-Fperm_SI_Woolf2021!$J$9:$J$93*$C157*IF(BE$58=Fperm_SI_Woolf2021!$E$9:$E$93,1,EXP(LN((1.1*(Fperm_SI_Woolf2021!$E$9:$E$93-BE$58)-63.1579*EXP(-0.19*Fperm_SI_Woolf2021!$E$9:$E$93)+63.1579*EXP(-0.19*BE$58))/(Fperm_SI_Woolf2021!$E$9:$E$93-BE$58))*(BE$58-Fperm_SI_Woolf2021!$E$9:$E$93)/10))) + Fperm_SI_Woolf2021!$H$9:$H$93*EXP(-Fperm_SI_Woolf2021!$K$9:$K$93*$C157*IF(BE$58=Fperm_SI_Woolf2021!$E$9:$E$93,1,EXP(LN((1.1*(Fperm_SI_Woolf2021!$E$9:$E$93-BE$58)-63.1579*EXP(-0.19*Fperm_SI_Woolf2021!$E$9:$E$93)+63.1579*EXP(-0.19*BE$58))/(Fperm_SI_Woolf2021!$E$9:$E$93-BE$58))*(BE$58-Fperm_SI_Woolf2021!$E$9:$E$93)/10))),Fperm_SI_Woolf2021!$D$9:$D$93)*BE$57+INTERCEPT(Fperm_SI_Woolf2021!$F$9:$F$93*EXP(-Fperm_SI_Woolf2021!$I$9:$I$93*$C157*IF(BE$58=Fperm_SI_Woolf2021!$E$9:$E$93,1,EXP(LN((1.1*(Fperm_SI_Woolf2021!$E$9:$E$93-BE$58)-63.1579*EXP(-0.19*Fperm_SI_Woolf2021!$E$9:$E$93)+63.1579*EXP(-0.19*BE$58))/(Fperm_SI_Woolf2021!$E$9:$E$93-BE$58))*(BE$58-Fperm_SI_Woolf2021!$E$9:$E$93)/10))) + Fperm_SI_Woolf2021!$G$9:$G$93*EXP(-Fperm_SI_Woolf2021!$J$9:$J$93*$C157*IF(BE$58=Fperm_SI_Woolf2021!$E$9:$E$93,1,EXP(LN((1.1*(Fperm_SI_Woolf2021!$E$9:$E$93-BE$58)-63.1579*EXP(-0.19*Fperm_SI_Woolf2021!$E$9:$E$93)+63.1579*EXP(-0.19*BE$58))/(Fperm_SI_Woolf2021!$E$9:$E$93-BE$58))*(BE$58-Fperm_SI_Woolf2021!$E$9:$E$93)/10))) + Fperm_SI_Woolf2021!$H$9:$H$93*EXP(-Fperm_SI_Woolf2021!$K$9:$K$93*$C157*IF(BE$58=Fperm_SI_Woolf2021!$E$9:$E$93,1,EXP(LN((1.1*(Fperm_SI_Woolf2021!$E$9:$E$93-BE$58)-63.1579*EXP(-0.19*Fperm_SI_Woolf2021!$E$9:$E$93)+63.1579*EXP(-0.19*BE$58))/(Fperm_SI_Woolf2021!$E$9:$E$93-BE$58))*(BE$58-Fperm_SI_Woolf2021!$E$9:$E$93)/10))),Fperm_SI_Woolf2021!$D$9:$D$93))</f>
        <v>0.14282880250176858</v>
      </c>
      <c r="BF157" s="51" cm="1">
        <f t="array" ref="BF157">MIN(1,SLOPE(Fperm_SI_Woolf2021!$F$9:$F$93*EXP(-Fperm_SI_Woolf2021!$I$9:$I$93*$C157*IF(BF$58=Fperm_SI_Woolf2021!$E$9:$E$93,1,EXP(LN((1.1*(Fperm_SI_Woolf2021!$E$9:$E$93-BF$58)-63.1579*EXP(-0.19*Fperm_SI_Woolf2021!$E$9:$E$93)+63.1579*EXP(-0.19*BF$58))/(Fperm_SI_Woolf2021!$E$9:$E$93-BF$58))*(BF$58-Fperm_SI_Woolf2021!$E$9:$E$93)/10))) + Fperm_SI_Woolf2021!$G$9:$G$93*EXP(-Fperm_SI_Woolf2021!$J$9:$J$93*$C157*IF(BF$58=Fperm_SI_Woolf2021!$E$9:$E$93,1,EXP(LN((1.1*(Fperm_SI_Woolf2021!$E$9:$E$93-BF$58)-63.1579*EXP(-0.19*Fperm_SI_Woolf2021!$E$9:$E$93)+63.1579*EXP(-0.19*BF$58))/(Fperm_SI_Woolf2021!$E$9:$E$93-BF$58))*(BF$58-Fperm_SI_Woolf2021!$E$9:$E$93)/10))) + Fperm_SI_Woolf2021!$H$9:$H$93*EXP(-Fperm_SI_Woolf2021!$K$9:$K$93*$C157*IF(BF$58=Fperm_SI_Woolf2021!$E$9:$E$93,1,EXP(LN((1.1*(Fperm_SI_Woolf2021!$E$9:$E$93-BF$58)-63.1579*EXP(-0.19*Fperm_SI_Woolf2021!$E$9:$E$93)+63.1579*EXP(-0.19*BF$58))/(Fperm_SI_Woolf2021!$E$9:$E$93-BF$58))*(BF$58-Fperm_SI_Woolf2021!$E$9:$E$93)/10))),Fperm_SI_Woolf2021!$D$9:$D$93)*BF$57+INTERCEPT(Fperm_SI_Woolf2021!$F$9:$F$93*EXP(-Fperm_SI_Woolf2021!$I$9:$I$93*$C157*IF(BF$58=Fperm_SI_Woolf2021!$E$9:$E$93,1,EXP(LN((1.1*(Fperm_SI_Woolf2021!$E$9:$E$93-BF$58)-63.1579*EXP(-0.19*Fperm_SI_Woolf2021!$E$9:$E$93)+63.1579*EXP(-0.19*BF$58))/(Fperm_SI_Woolf2021!$E$9:$E$93-BF$58))*(BF$58-Fperm_SI_Woolf2021!$E$9:$E$93)/10))) + Fperm_SI_Woolf2021!$G$9:$G$93*EXP(-Fperm_SI_Woolf2021!$J$9:$J$93*$C157*IF(BF$58=Fperm_SI_Woolf2021!$E$9:$E$93,1,EXP(LN((1.1*(Fperm_SI_Woolf2021!$E$9:$E$93-BF$58)-63.1579*EXP(-0.19*Fperm_SI_Woolf2021!$E$9:$E$93)+63.1579*EXP(-0.19*BF$58))/(Fperm_SI_Woolf2021!$E$9:$E$93-BF$58))*(BF$58-Fperm_SI_Woolf2021!$E$9:$E$93)/10))) + Fperm_SI_Woolf2021!$H$9:$H$93*EXP(-Fperm_SI_Woolf2021!$K$9:$K$93*$C157*IF(BF$58=Fperm_SI_Woolf2021!$E$9:$E$93,1,EXP(LN((1.1*(Fperm_SI_Woolf2021!$E$9:$E$93-BF$58)-63.1579*EXP(-0.19*Fperm_SI_Woolf2021!$E$9:$E$93)+63.1579*EXP(-0.19*BF$58))/(Fperm_SI_Woolf2021!$E$9:$E$93-BF$58))*(BF$58-Fperm_SI_Woolf2021!$E$9:$E$93)/10))),Fperm_SI_Woolf2021!$D$9:$D$93))</f>
        <v>0.13204227056181739</v>
      </c>
      <c r="BG157" s="51" cm="1">
        <f t="array" ref="BG157">MIN(1,SLOPE(Fperm_SI_Woolf2021!$F$9:$F$93*EXP(-Fperm_SI_Woolf2021!$I$9:$I$93*$C157*IF(BG$58=Fperm_SI_Woolf2021!$E$9:$E$93,1,EXP(LN((1.1*(Fperm_SI_Woolf2021!$E$9:$E$93-BG$58)-63.1579*EXP(-0.19*Fperm_SI_Woolf2021!$E$9:$E$93)+63.1579*EXP(-0.19*BG$58))/(Fperm_SI_Woolf2021!$E$9:$E$93-BG$58))*(BG$58-Fperm_SI_Woolf2021!$E$9:$E$93)/10))) + Fperm_SI_Woolf2021!$G$9:$G$93*EXP(-Fperm_SI_Woolf2021!$J$9:$J$93*$C157*IF(BG$58=Fperm_SI_Woolf2021!$E$9:$E$93,1,EXP(LN((1.1*(Fperm_SI_Woolf2021!$E$9:$E$93-BG$58)-63.1579*EXP(-0.19*Fperm_SI_Woolf2021!$E$9:$E$93)+63.1579*EXP(-0.19*BG$58))/(Fperm_SI_Woolf2021!$E$9:$E$93-BG$58))*(BG$58-Fperm_SI_Woolf2021!$E$9:$E$93)/10))) + Fperm_SI_Woolf2021!$H$9:$H$93*EXP(-Fperm_SI_Woolf2021!$K$9:$K$93*$C157*IF(BG$58=Fperm_SI_Woolf2021!$E$9:$E$93,1,EXP(LN((1.1*(Fperm_SI_Woolf2021!$E$9:$E$93-BG$58)-63.1579*EXP(-0.19*Fperm_SI_Woolf2021!$E$9:$E$93)+63.1579*EXP(-0.19*BG$58))/(Fperm_SI_Woolf2021!$E$9:$E$93-BG$58))*(BG$58-Fperm_SI_Woolf2021!$E$9:$E$93)/10))),Fperm_SI_Woolf2021!$D$9:$D$93)*BG$57+INTERCEPT(Fperm_SI_Woolf2021!$F$9:$F$93*EXP(-Fperm_SI_Woolf2021!$I$9:$I$93*$C157*IF(BG$58=Fperm_SI_Woolf2021!$E$9:$E$93,1,EXP(LN((1.1*(Fperm_SI_Woolf2021!$E$9:$E$93-BG$58)-63.1579*EXP(-0.19*Fperm_SI_Woolf2021!$E$9:$E$93)+63.1579*EXP(-0.19*BG$58))/(Fperm_SI_Woolf2021!$E$9:$E$93-BG$58))*(BG$58-Fperm_SI_Woolf2021!$E$9:$E$93)/10))) + Fperm_SI_Woolf2021!$G$9:$G$93*EXP(-Fperm_SI_Woolf2021!$J$9:$J$93*$C157*IF(BG$58=Fperm_SI_Woolf2021!$E$9:$E$93,1,EXP(LN((1.1*(Fperm_SI_Woolf2021!$E$9:$E$93-BG$58)-63.1579*EXP(-0.19*Fperm_SI_Woolf2021!$E$9:$E$93)+63.1579*EXP(-0.19*BG$58))/(Fperm_SI_Woolf2021!$E$9:$E$93-BG$58))*(BG$58-Fperm_SI_Woolf2021!$E$9:$E$93)/10))) + Fperm_SI_Woolf2021!$H$9:$H$93*EXP(-Fperm_SI_Woolf2021!$K$9:$K$93*$C157*IF(BG$58=Fperm_SI_Woolf2021!$E$9:$E$93,1,EXP(LN((1.1*(Fperm_SI_Woolf2021!$E$9:$E$93-BG$58)-63.1579*EXP(-0.19*Fperm_SI_Woolf2021!$E$9:$E$93)+63.1579*EXP(-0.19*BG$58))/(Fperm_SI_Woolf2021!$E$9:$E$93-BG$58))*(BG$58-Fperm_SI_Woolf2021!$E$9:$E$93)/10))),Fperm_SI_Woolf2021!$D$9:$D$93))</f>
        <v>0.12125573862186617</v>
      </c>
      <c r="BH157" s="51" cm="1">
        <f t="array" ref="BH157">MIN(1,SLOPE(Fperm_SI_Woolf2021!$F$9:$F$93*EXP(-Fperm_SI_Woolf2021!$I$9:$I$93*$C157*IF(BH$58=Fperm_SI_Woolf2021!$E$9:$E$93,1,EXP(LN((1.1*(Fperm_SI_Woolf2021!$E$9:$E$93-BH$58)-63.1579*EXP(-0.19*Fperm_SI_Woolf2021!$E$9:$E$93)+63.1579*EXP(-0.19*BH$58))/(Fperm_SI_Woolf2021!$E$9:$E$93-BH$58))*(BH$58-Fperm_SI_Woolf2021!$E$9:$E$93)/10))) + Fperm_SI_Woolf2021!$G$9:$G$93*EXP(-Fperm_SI_Woolf2021!$J$9:$J$93*$C157*IF(BH$58=Fperm_SI_Woolf2021!$E$9:$E$93,1,EXP(LN((1.1*(Fperm_SI_Woolf2021!$E$9:$E$93-BH$58)-63.1579*EXP(-0.19*Fperm_SI_Woolf2021!$E$9:$E$93)+63.1579*EXP(-0.19*BH$58))/(Fperm_SI_Woolf2021!$E$9:$E$93-BH$58))*(BH$58-Fperm_SI_Woolf2021!$E$9:$E$93)/10))) + Fperm_SI_Woolf2021!$H$9:$H$93*EXP(-Fperm_SI_Woolf2021!$K$9:$K$93*$C157*IF(BH$58=Fperm_SI_Woolf2021!$E$9:$E$93,1,EXP(LN((1.1*(Fperm_SI_Woolf2021!$E$9:$E$93-BH$58)-63.1579*EXP(-0.19*Fperm_SI_Woolf2021!$E$9:$E$93)+63.1579*EXP(-0.19*BH$58))/(Fperm_SI_Woolf2021!$E$9:$E$93-BH$58))*(BH$58-Fperm_SI_Woolf2021!$E$9:$E$93)/10))),Fperm_SI_Woolf2021!$D$9:$D$93)*BH$57+INTERCEPT(Fperm_SI_Woolf2021!$F$9:$F$93*EXP(-Fperm_SI_Woolf2021!$I$9:$I$93*$C157*IF(BH$58=Fperm_SI_Woolf2021!$E$9:$E$93,1,EXP(LN((1.1*(Fperm_SI_Woolf2021!$E$9:$E$93-BH$58)-63.1579*EXP(-0.19*Fperm_SI_Woolf2021!$E$9:$E$93)+63.1579*EXP(-0.19*BH$58))/(Fperm_SI_Woolf2021!$E$9:$E$93-BH$58))*(BH$58-Fperm_SI_Woolf2021!$E$9:$E$93)/10))) + Fperm_SI_Woolf2021!$G$9:$G$93*EXP(-Fperm_SI_Woolf2021!$J$9:$J$93*$C157*IF(BH$58=Fperm_SI_Woolf2021!$E$9:$E$93,1,EXP(LN((1.1*(Fperm_SI_Woolf2021!$E$9:$E$93-BH$58)-63.1579*EXP(-0.19*Fperm_SI_Woolf2021!$E$9:$E$93)+63.1579*EXP(-0.19*BH$58))/(Fperm_SI_Woolf2021!$E$9:$E$93-BH$58))*(BH$58-Fperm_SI_Woolf2021!$E$9:$E$93)/10))) + Fperm_SI_Woolf2021!$H$9:$H$93*EXP(-Fperm_SI_Woolf2021!$K$9:$K$93*$C157*IF(BH$58=Fperm_SI_Woolf2021!$E$9:$E$93,1,EXP(LN((1.1*(Fperm_SI_Woolf2021!$E$9:$E$93-BH$58)-63.1579*EXP(-0.19*Fperm_SI_Woolf2021!$E$9:$E$93)+63.1579*EXP(-0.19*BH$58))/(Fperm_SI_Woolf2021!$E$9:$E$93-BH$58))*(BH$58-Fperm_SI_Woolf2021!$E$9:$E$93)/10))),Fperm_SI_Woolf2021!$D$9:$D$93))</f>
        <v>0.11046920668191496</v>
      </c>
      <c r="BI157" s="51" cm="1">
        <f t="array" ref="BI157">MIN(1,SLOPE(Fperm_SI_Woolf2021!$F$9:$F$93*EXP(-Fperm_SI_Woolf2021!$I$9:$I$93*$C157*IF(BI$58=Fperm_SI_Woolf2021!$E$9:$E$93,1,EXP(LN((1.1*(Fperm_SI_Woolf2021!$E$9:$E$93-BI$58)-63.1579*EXP(-0.19*Fperm_SI_Woolf2021!$E$9:$E$93)+63.1579*EXP(-0.19*BI$58))/(Fperm_SI_Woolf2021!$E$9:$E$93-BI$58))*(BI$58-Fperm_SI_Woolf2021!$E$9:$E$93)/10))) + Fperm_SI_Woolf2021!$G$9:$G$93*EXP(-Fperm_SI_Woolf2021!$J$9:$J$93*$C157*IF(BI$58=Fperm_SI_Woolf2021!$E$9:$E$93,1,EXP(LN((1.1*(Fperm_SI_Woolf2021!$E$9:$E$93-BI$58)-63.1579*EXP(-0.19*Fperm_SI_Woolf2021!$E$9:$E$93)+63.1579*EXP(-0.19*BI$58))/(Fperm_SI_Woolf2021!$E$9:$E$93-BI$58))*(BI$58-Fperm_SI_Woolf2021!$E$9:$E$93)/10))) + Fperm_SI_Woolf2021!$H$9:$H$93*EXP(-Fperm_SI_Woolf2021!$K$9:$K$93*$C157*IF(BI$58=Fperm_SI_Woolf2021!$E$9:$E$93,1,EXP(LN((1.1*(Fperm_SI_Woolf2021!$E$9:$E$93-BI$58)-63.1579*EXP(-0.19*Fperm_SI_Woolf2021!$E$9:$E$93)+63.1579*EXP(-0.19*BI$58))/(Fperm_SI_Woolf2021!$E$9:$E$93-BI$58))*(BI$58-Fperm_SI_Woolf2021!$E$9:$E$93)/10))),Fperm_SI_Woolf2021!$D$9:$D$93)*BI$57+INTERCEPT(Fperm_SI_Woolf2021!$F$9:$F$93*EXP(-Fperm_SI_Woolf2021!$I$9:$I$93*$C157*IF(BI$58=Fperm_SI_Woolf2021!$E$9:$E$93,1,EXP(LN((1.1*(Fperm_SI_Woolf2021!$E$9:$E$93-BI$58)-63.1579*EXP(-0.19*Fperm_SI_Woolf2021!$E$9:$E$93)+63.1579*EXP(-0.19*BI$58))/(Fperm_SI_Woolf2021!$E$9:$E$93-BI$58))*(BI$58-Fperm_SI_Woolf2021!$E$9:$E$93)/10))) + Fperm_SI_Woolf2021!$G$9:$G$93*EXP(-Fperm_SI_Woolf2021!$J$9:$J$93*$C157*IF(BI$58=Fperm_SI_Woolf2021!$E$9:$E$93,1,EXP(LN((1.1*(Fperm_SI_Woolf2021!$E$9:$E$93-BI$58)-63.1579*EXP(-0.19*Fperm_SI_Woolf2021!$E$9:$E$93)+63.1579*EXP(-0.19*BI$58))/(Fperm_SI_Woolf2021!$E$9:$E$93-BI$58))*(BI$58-Fperm_SI_Woolf2021!$E$9:$E$93)/10))) + Fperm_SI_Woolf2021!$H$9:$H$93*EXP(-Fperm_SI_Woolf2021!$K$9:$K$93*$C157*IF(BI$58=Fperm_SI_Woolf2021!$E$9:$E$93,1,EXP(LN((1.1*(Fperm_SI_Woolf2021!$E$9:$E$93-BI$58)-63.1579*EXP(-0.19*Fperm_SI_Woolf2021!$E$9:$E$93)+63.1579*EXP(-0.19*BI$58))/(Fperm_SI_Woolf2021!$E$9:$E$93-BI$58))*(BI$58-Fperm_SI_Woolf2021!$E$9:$E$93)/10))),Fperm_SI_Woolf2021!$D$9:$D$93))</f>
        <v>9.9682674741963739E-2</v>
      </c>
      <c r="BJ157" s="51" cm="1">
        <f t="array" ref="BJ157">MIN(1,SLOPE(Fperm_SI_Woolf2021!$F$9:$F$93*EXP(-Fperm_SI_Woolf2021!$I$9:$I$93*$C157*IF(BJ$58=Fperm_SI_Woolf2021!$E$9:$E$93,1,EXP(LN((1.1*(Fperm_SI_Woolf2021!$E$9:$E$93-BJ$58)-63.1579*EXP(-0.19*Fperm_SI_Woolf2021!$E$9:$E$93)+63.1579*EXP(-0.19*BJ$58))/(Fperm_SI_Woolf2021!$E$9:$E$93-BJ$58))*(BJ$58-Fperm_SI_Woolf2021!$E$9:$E$93)/10))) + Fperm_SI_Woolf2021!$G$9:$G$93*EXP(-Fperm_SI_Woolf2021!$J$9:$J$93*$C157*IF(BJ$58=Fperm_SI_Woolf2021!$E$9:$E$93,1,EXP(LN((1.1*(Fperm_SI_Woolf2021!$E$9:$E$93-BJ$58)-63.1579*EXP(-0.19*Fperm_SI_Woolf2021!$E$9:$E$93)+63.1579*EXP(-0.19*BJ$58))/(Fperm_SI_Woolf2021!$E$9:$E$93-BJ$58))*(BJ$58-Fperm_SI_Woolf2021!$E$9:$E$93)/10))) + Fperm_SI_Woolf2021!$H$9:$H$93*EXP(-Fperm_SI_Woolf2021!$K$9:$K$93*$C157*IF(BJ$58=Fperm_SI_Woolf2021!$E$9:$E$93,1,EXP(LN((1.1*(Fperm_SI_Woolf2021!$E$9:$E$93-BJ$58)-63.1579*EXP(-0.19*Fperm_SI_Woolf2021!$E$9:$E$93)+63.1579*EXP(-0.19*BJ$58))/(Fperm_SI_Woolf2021!$E$9:$E$93-BJ$58))*(BJ$58-Fperm_SI_Woolf2021!$E$9:$E$93)/10))),Fperm_SI_Woolf2021!$D$9:$D$93)*BJ$57+INTERCEPT(Fperm_SI_Woolf2021!$F$9:$F$93*EXP(-Fperm_SI_Woolf2021!$I$9:$I$93*$C157*IF(BJ$58=Fperm_SI_Woolf2021!$E$9:$E$93,1,EXP(LN((1.1*(Fperm_SI_Woolf2021!$E$9:$E$93-BJ$58)-63.1579*EXP(-0.19*Fperm_SI_Woolf2021!$E$9:$E$93)+63.1579*EXP(-0.19*BJ$58))/(Fperm_SI_Woolf2021!$E$9:$E$93-BJ$58))*(BJ$58-Fperm_SI_Woolf2021!$E$9:$E$93)/10))) + Fperm_SI_Woolf2021!$G$9:$G$93*EXP(-Fperm_SI_Woolf2021!$J$9:$J$93*$C157*IF(BJ$58=Fperm_SI_Woolf2021!$E$9:$E$93,1,EXP(LN((1.1*(Fperm_SI_Woolf2021!$E$9:$E$93-BJ$58)-63.1579*EXP(-0.19*Fperm_SI_Woolf2021!$E$9:$E$93)+63.1579*EXP(-0.19*BJ$58))/(Fperm_SI_Woolf2021!$E$9:$E$93-BJ$58))*(BJ$58-Fperm_SI_Woolf2021!$E$9:$E$93)/10))) + Fperm_SI_Woolf2021!$H$9:$H$93*EXP(-Fperm_SI_Woolf2021!$K$9:$K$93*$C157*IF(BJ$58=Fperm_SI_Woolf2021!$E$9:$E$93,1,EXP(LN((1.1*(Fperm_SI_Woolf2021!$E$9:$E$93-BJ$58)-63.1579*EXP(-0.19*Fperm_SI_Woolf2021!$E$9:$E$93)+63.1579*EXP(-0.19*BJ$58))/(Fperm_SI_Woolf2021!$E$9:$E$93-BJ$58))*(BJ$58-Fperm_SI_Woolf2021!$E$9:$E$93)/10))),Fperm_SI_Woolf2021!$D$9:$D$93))</f>
        <v>8.8896142802012523E-2</v>
      </c>
      <c r="BK157" s="51" cm="1">
        <f t="array" ref="BK157">MIN(1,SLOPE(Fperm_SI_Woolf2021!$F$9:$F$93*EXP(-Fperm_SI_Woolf2021!$I$9:$I$93*$C157*IF(BK$58=Fperm_SI_Woolf2021!$E$9:$E$93,1,EXP(LN((1.1*(Fperm_SI_Woolf2021!$E$9:$E$93-BK$58)-63.1579*EXP(-0.19*Fperm_SI_Woolf2021!$E$9:$E$93)+63.1579*EXP(-0.19*BK$58))/(Fperm_SI_Woolf2021!$E$9:$E$93-BK$58))*(BK$58-Fperm_SI_Woolf2021!$E$9:$E$93)/10))) + Fperm_SI_Woolf2021!$G$9:$G$93*EXP(-Fperm_SI_Woolf2021!$J$9:$J$93*$C157*IF(BK$58=Fperm_SI_Woolf2021!$E$9:$E$93,1,EXP(LN((1.1*(Fperm_SI_Woolf2021!$E$9:$E$93-BK$58)-63.1579*EXP(-0.19*Fperm_SI_Woolf2021!$E$9:$E$93)+63.1579*EXP(-0.19*BK$58))/(Fperm_SI_Woolf2021!$E$9:$E$93-BK$58))*(BK$58-Fperm_SI_Woolf2021!$E$9:$E$93)/10))) + Fperm_SI_Woolf2021!$H$9:$H$93*EXP(-Fperm_SI_Woolf2021!$K$9:$K$93*$C157*IF(BK$58=Fperm_SI_Woolf2021!$E$9:$E$93,1,EXP(LN((1.1*(Fperm_SI_Woolf2021!$E$9:$E$93-BK$58)-63.1579*EXP(-0.19*Fperm_SI_Woolf2021!$E$9:$E$93)+63.1579*EXP(-0.19*BK$58))/(Fperm_SI_Woolf2021!$E$9:$E$93-BK$58))*(BK$58-Fperm_SI_Woolf2021!$E$9:$E$93)/10))),Fperm_SI_Woolf2021!$D$9:$D$93)*BK$57+INTERCEPT(Fperm_SI_Woolf2021!$F$9:$F$93*EXP(-Fperm_SI_Woolf2021!$I$9:$I$93*$C157*IF(BK$58=Fperm_SI_Woolf2021!$E$9:$E$93,1,EXP(LN((1.1*(Fperm_SI_Woolf2021!$E$9:$E$93-BK$58)-63.1579*EXP(-0.19*Fperm_SI_Woolf2021!$E$9:$E$93)+63.1579*EXP(-0.19*BK$58))/(Fperm_SI_Woolf2021!$E$9:$E$93-BK$58))*(BK$58-Fperm_SI_Woolf2021!$E$9:$E$93)/10))) + Fperm_SI_Woolf2021!$G$9:$G$93*EXP(-Fperm_SI_Woolf2021!$J$9:$J$93*$C157*IF(BK$58=Fperm_SI_Woolf2021!$E$9:$E$93,1,EXP(LN((1.1*(Fperm_SI_Woolf2021!$E$9:$E$93-BK$58)-63.1579*EXP(-0.19*Fperm_SI_Woolf2021!$E$9:$E$93)+63.1579*EXP(-0.19*BK$58))/(Fperm_SI_Woolf2021!$E$9:$E$93-BK$58))*(BK$58-Fperm_SI_Woolf2021!$E$9:$E$93)/10))) + Fperm_SI_Woolf2021!$H$9:$H$93*EXP(-Fperm_SI_Woolf2021!$K$9:$K$93*$C157*IF(BK$58=Fperm_SI_Woolf2021!$E$9:$E$93,1,EXP(LN((1.1*(Fperm_SI_Woolf2021!$E$9:$E$93-BK$58)-63.1579*EXP(-0.19*Fperm_SI_Woolf2021!$E$9:$E$93)+63.1579*EXP(-0.19*BK$58))/(Fperm_SI_Woolf2021!$E$9:$E$93-BK$58))*(BK$58-Fperm_SI_Woolf2021!$E$9:$E$93)/10))),Fperm_SI_Woolf2021!$D$9:$D$93))</f>
        <v>7.8109610862061335E-2</v>
      </c>
      <c r="BL157" s="51" cm="1">
        <f t="array" ref="BL157">MIN(1,SLOPE(Fperm_SI_Woolf2021!$F$9:$F$93*EXP(-Fperm_SI_Woolf2021!$I$9:$I$93*$C157*IF(BL$58=Fperm_SI_Woolf2021!$E$9:$E$93,1,EXP(LN((1.1*(Fperm_SI_Woolf2021!$E$9:$E$93-BL$58)-63.1579*EXP(-0.19*Fperm_SI_Woolf2021!$E$9:$E$93)+63.1579*EXP(-0.19*BL$58))/(Fperm_SI_Woolf2021!$E$9:$E$93-BL$58))*(BL$58-Fperm_SI_Woolf2021!$E$9:$E$93)/10))) + Fperm_SI_Woolf2021!$G$9:$G$93*EXP(-Fperm_SI_Woolf2021!$J$9:$J$93*$C157*IF(BL$58=Fperm_SI_Woolf2021!$E$9:$E$93,1,EXP(LN((1.1*(Fperm_SI_Woolf2021!$E$9:$E$93-BL$58)-63.1579*EXP(-0.19*Fperm_SI_Woolf2021!$E$9:$E$93)+63.1579*EXP(-0.19*BL$58))/(Fperm_SI_Woolf2021!$E$9:$E$93-BL$58))*(BL$58-Fperm_SI_Woolf2021!$E$9:$E$93)/10))) + Fperm_SI_Woolf2021!$H$9:$H$93*EXP(-Fperm_SI_Woolf2021!$K$9:$K$93*$C157*IF(BL$58=Fperm_SI_Woolf2021!$E$9:$E$93,1,EXP(LN((1.1*(Fperm_SI_Woolf2021!$E$9:$E$93-BL$58)-63.1579*EXP(-0.19*Fperm_SI_Woolf2021!$E$9:$E$93)+63.1579*EXP(-0.19*BL$58))/(Fperm_SI_Woolf2021!$E$9:$E$93-BL$58))*(BL$58-Fperm_SI_Woolf2021!$E$9:$E$93)/10))),Fperm_SI_Woolf2021!$D$9:$D$93)*BL$57+INTERCEPT(Fperm_SI_Woolf2021!$F$9:$F$93*EXP(-Fperm_SI_Woolf2021!$I$9:$I$93*$C157*IF(BL$58=Fperm_SI_Woolf2021!$E$9:$E$93,1,EXP(LN((1.1*(Fperm_SI_Woolf2021!$E$9:$E$93-BL$58)-63.1579*EXP(-0.19*Fperm_SI_Woolf2021!$E$9:$E$93)+63.1579*EXP(-0.19*BL$58))/(Fperm_SI_Woolf2021!$E$9:$E$93-BL$58))*(BL$58-Fperm_SI_Woolf2021!$E$9:$E$93)/10))) + Fperm_SI_Woolf2021!$G$9:$G$93*EXP(-Fperm_SI_Woolf2021!$J$9:$J$93*$C157*IF(BL$58=Fperm_SI_Woolf2021!$E$9:$E$93,1,EXP(LN((1.1*(Fperm_SI_Woolf2021!$E$9:$E$93-BL$58)-63.1579*EXP(-0.19*Fperm_SI_Woolf2021!$E$9:$E$93)+63.1579*EXP(-0.19*BL$58))/(Fperm_SI_Woolf2021!$E$9:$E$93-BL$58))*(BL$58-Fperm_SI_Woolf2021!$E$9:$E$93)/10))) + Fperm_SI_Woolf2021!$H$9:$H$93*EXP(-Fperm_SI_Woolf2021!$K$9:$K$93*$C157*IF(BL$58=Fperm_SI_Woolf2021!$E$9:$E$93,1,EXP(LN((1.1*(Fperm_SI_Woolf2021!$E$9:$E$93-BL$58)-63.1579*EXP(-0.19*Fperm_SI_Woolf2021!$E$9:$E$93)+63.1579*EXP(-0.19*BL$58))/(Fperm_SI_Woolf2021!$E$9:$E$93-BL$58))*(BL$58-Fperm_SI_Woolf2021!$E$9:$E$93)/10))),Fperm_SI_Woolf2021!$D$9:$D$93))</f>
        <v>0.19565563367112337</v>
      </c>
      <c r="BM157" s="51" cm="1">
        <f t="array" ref="BM157">MIN(1,SLOPE(Fperm_SI_Woolf2021!$F$9:$F$93*EXP(-Fperm_SI_Woolf2021!$I$9:$I$93*$C157*IF(BM$58=Fperm_SI_Woolf2021!$E$9:$E$93,1,EXP(LN((1.1*(Fperm_SI_Woolf2021!$E$9:$E$93-BM$58)-63.1579*EXP(-0.19*Fperm_SI_Woolf2021!$E$9:$E$93)+63.1579*EXP(-0.19*BM$58))/(Fperm_SI_Woolf2021!$E$9:$E$93-BM$58))*(BM$58-Fperm_SI_Woolf2021!$E$9:$E$93)/10))) + Fperm_SI_Woolf2021!$G$9:$G$93*EXP(-Fperm_SI_Woolf2021!$J$9:$J$93*$C157*IF(BM$58=Fperm_SI_Woolf2021!$E$9:$E$93,1,EXP(LN((1.1*(Fperm_SI_Woolf2021!$E$9:$E$93-BM$58)-63.1579*EXP(-0.19*Fperm_SI_Woolf2021!$E$9:$E$93)+63.1579*EXP(-0.19*BM$58))/(Fperm_SI_Woolf2021!$E$9:$E$93-BM$58))*(BM$58-Fperm_SI_Woolf2021!$E$9:$E$93)/10))) + Fperm_SI_Woolf2021!$H$9:$H$93*EXP(-Fperm_SI_Woolf2021!$K$9:$K$93*$C157*IF(BM$58=Fperm_SI_Woolf2021!$E$9:$E$93,1,EXP(LN((1.1*(Fperm_SI_Woolf2021!$E$9:$E$93-BM$58)-63.1579*EXP(-0.19*Fperm_SI_Woolf2021!$E$9:$E$93)+63.1579*EXP(-0.19*BM$58))/(Fperm_SI_Woolf2021!$E$9:$E$93-BM$58))*(BM$58-Fperm_SI_Woolf2021!$E$9:$E$93)/10))),Fperm_SI_Woolf2021!$D$9:$D$93)*BM$57+INTERCEPT(Fperm_SI_Woolf2021!$F$9:$F$93*EXP(-Fperm_SI_Woolf2021!$I$9:$I$93*$C157*IF(BM$58=Fperm_SI_Woolf2021!$E$9:$E$93,1,EXP(LN((1.1*(Fperm_SI_Woolf2021!$E$9:$E$93-BM$58)-63.1579*EXP(-0.19*Fperm_SI_Woolf2021!$E$9:$E$93)+63.1579*EXP(-0.19*BM$58))/(Fperm_SI_Woolf2021!$E$9:$E$93-BM$58))*(BM$58-Fperm_SI_Woolf2021!$E$9:$E$93)/10))) + Fperm_SI_Woolf2021!$G$9:$G$93*EXP(-Fperm_SI_Woolf2021!$J$9:$J$93*$C157*IF(BM$58=Fperm_SI_Woolf2021!$E$9:$E$93,1,EXP(LN((1.1*(Fperm_SI_Woolf2021!$E$9:$E$93-BM$58)-63.1579*EXP(-0.19*Fperm_SI_Woolf2021!$E$9:$E$93)+63.1579*EXP(-0.19*BM$58))/(Fperm_SI_Woolf2021!$E$9:$E$93-BM$58))*(BM$58-Fperm_SI_Woolf2021!$E$9:$E$93)/10))) + Fperm_SI_Woolf2021!$H$9:$H$93*EXP(-Fperm_SI_Woolf2021!$K$9:$K$93*$C157*IF(BM$58=Fperm_SI_Woolf2021!$E$9:$E$93,1,EXP(LN((1.1*(Fperm_SI_Woolf2021!$E$9:$E$93-BM$58)-63.1579*EXP(-0.19*Fperm_SI_Woolf2021!$E$9:$E$93)+63.1579*EXP(-0.19*BM$58))/(Fperm_SI_Woolf2021!$E$9:$E$93-BM$58))*(BM$58-Fperm_SI_Woolf2021!$E$9:$E$93)/10))),Fperm_SI_Woolf2021!$D$9:$D$93))</f>
        <v>0.1865685145833646</v>
      </c>
      <c r="BN157" s="51" cm="1">
        <f t="array" ref="BN157">MIN(1,SLOPE(Fperm_SI_Woolf2021!$F$9:$F$93*EXP(-Fperm_SI_Woolf2021!$I$9:$I$93*$C157*IF(BN$58=Fperm_SI_Woolf2021!$E$9:$E$93,1,EXP(LN((1.1*(Fperm_SI_Woolf2021!$E$9:$E$93-BN$58)-63.1579*EXP(-0.19*Fperm_SI_Woolf2021!$E$9:$E$93)+63.1579*EXP(-0.19*BN$58))/(Fperm_SI_Woolf2021!$E$9:$E$93-BN$58))*(BN$58-Fperm_SI_Woolf2021!$E$9:$E$93)/10))) + Fperm_SI_Woolf2021!$G$9:$G$93*EXP(-Fperm_SI_Woolf2021!$J$9:$J$93*$C157*IF(BN$58=Fperm_SI_Woolf2021!$E$9:$E$93,1,EXP(LN((1.1*(Fperm_SI_Woolf2021!$E$9:$E$93-BN$58)-63.1579*EXP(-0.19*Fperm_SI_Woolf2021!$E$9:$E$93)+63.1579*EXP(-0.19*BN$58))/(Fperm_SI_Woolf2021!$E$9:$E$93-BN$58))*(BN$58-Fperm_SI_Woolf2021!$E$9:$E$93)/10))) + Fperm_SI_Woolf2021!$H$9:$H$93*EXP(-Fperm_SI_Woolf2021!$K$9:$K$93*$C157*IF(BN$58=Fperm_SI_Woolf2021!$E$9:$E$93,1,EXP(LN((1.1*(Fperm_SI_Woolf2021!$E$9:$E$93-BN$58)-63.1579*EXP(-0.19*Fperm_SI_Woolf2021!$E$9:$E$93)+63.1579*EXP(-0.19*BN$58))/(Fperm_SI_Woolf2021!$E$9:$E$93-BN$58))*(BN$58-Fperm_SI_Woolf2021!$E$9:$E$93)/10))),Fperm_SI_Woolf2021!$D$9:$D$93)*BN$57+INTERCEPT(Fperm_SI_Woolf2021!$F$9:$F$93*EXP(-Fperm_SI_Woolf2021!$I$9:$I$93*$C157*IF(BN$58=Fperm_SI_Woolf2021!$E$9:$E$93,1,EXP(LN((1.1*(Fperm_SI_Woolf2021!$E$9:$E$93-BN$58)-63.1579*EXP(-0.19*Fperm_SI_Woolf2021!$E$9:$E$93)+63.1579*EXP(-0.19*BN$58))/(Fperm_SI_Woolf2021!$E$9:$E$93-BN$58))*(BN$58-Fperm_SI_Woolf2021!$E$9:$E$93)/10))) + Fperm_SI_Woolf2021!$G$9:$G$93*EXP(-Fperm_SI_Woolf2021!$J$9:$J$93*$C157*IF(BN$58=Fperm_SI_Woolf2021!$E$9:$E$93,1,EXP(LN((1.1*(Fperm_SI_Woolf2021!$E$9:$E$93-BN$58)-63.1579*EXP(-0.19*Fperm_SI_Woolf2021!$E$9:$E$93)+63.1579*EXP(-0.19*BN$58))/(Fperm_SI_Woolf2021!$E$9:$E$93-BN$58))*(BN$58-Fperm_SI_Woolf2021!$E$9:$E$93)/10))) + Fperm_SI_Woolf2021!$H$9:$H$93*EXP(-Fperm_SI_Woolf2021!$K$9:$K$93*$C157*IF(BN$58=Fperm_SI_Woolf2021!$E$9:$E$93,1,EXP(LN((1.1*(Fperm_SI_Woolf2021!$E$9:$E$93-BN$58)-63.1579*EXP(-0.19*Fperm_SI_Woolf2021!$E$9:$E$93)+63.1579*EXP(-0.19*BN$58))/(Fperm_SI_Woolf2021!$E$9:$E$93-BN$58))*(BN$58-Fperm_SI_Woolf2021!$E$9:$E$93)/10))),Fperm_SI_Woolf2021!$D$9:$D$93))</f>
        <v>0.17748139549560582</v>
      </c>
      <c r="BO157" s="51" cm="1">
        <f t="array" ref="BO157">MIN(1,SLOPE(Fperm_SI_Woolf2021!$F$9:$F$93*EXP(-Fperm_SI_Woolf2021!$I$9:$I$93*$C157*IF(BO$58=Fperm_SI_Woolf2021!$E$9:$E$93,1,EXP(LN((1.1*(Fperm_SI_Woolf2021!$E$9:$E$93-BO$58)-63.1579*EXP(-0.19*Fperm_SI_Woolf2021!$E$9:$E$93)+63.1579*EXP(-0.19*BO$58))/(Fperm_SI_Woolf2021!$E$9:$E$93-BO$58))*(BO$58-Fperm_SI_Woolf2021!$E$9:$E$93)/10))) + Fperm_SI_Woolf2021!$G$9:$G$93*EXP(-Fperm_SI_Woolf2021!$J$9:$J$93*$C157*IF(BO$58=Fperm_SI_Woolf2021!$E$9:$E$93,1,EXP(LN((1.1*(Fperm_SI_Woolf2021!$E$9:$E$93-BO$58)-63.1579*EXP(-0.19*Fperm_SI_Woolf2021!$E$9:$E$93)+63.1579*EXP(-0.19*BO$58))/(Fperm_SI_Woolf2021!$E$9:$E$93-BO$58))*(BO$58-Fperm_SI_Woolf2021!$E$9:$E$93)/10))) + Fperm_SI_Woolf2021!$H$9:$H$93*EXP(-Fperm_SI_Woolf2021!$K$9:$K$93*$C157*IF(BO$58=Fperm_SI_Woolf2021!$E$9:$E$93,1,EXP(LN((1.1*(Fperm_SI_Woolf2021!$E$9:$E$93-BO$58)-63.1579*EXP(-0.19*Fperm_SI_Woolf2021!$E$9:$E$93)+63.1579*EXP(-0.19*BO$58))/(Fperm_SI_Woolf2021!$E$9:$E$93-BO$58))*(BO$58-Fperm_SI_Woolf2021!$E$9:$E$93)/10))),Fperm_SI_Woolf2021!$D$9:$D$93)*BO$57+INTERCEPT(Fperm_SI_Woolf2021!$F$9:$F$93*EXP(-Fperm_SI_Woolf2021!$I$9:$I$93*$C157*IF(BO$58=Fperm_SI_Woolf2021!$E$9:$E$93,1,EXP(LN((1.1*(Fperm_SI_Woolf2021!$E$9:$E$93-BO$58)-63.1579*EXP(-0.19*Fperm_SI_Woolf2021!$E$9:$E$93)+63.1579*EXP(-0.19*BO$58))/(Fperm_SI_Woolf2021!$E$9:$E$93-BO$58))*(BO$58-Fperm_SI_Woolf2021!$E$9:$E$93)/10))) + Fperm_SI_Woolf2021!$G$9:$G$93*EXP(-Fperm_SI_Woolf2021!$J$9:$J$93*$C157*IF(BO$58=Fperm_SI_Woolf2021!$E$9:$E$93,1,EXP(LN((1.1*(Fperm_SI_Woolf2021!$E$9:$E$93-BO$58)-63.1579*EXP(-0.19*Fperm_SI_Woolf2021!$E$9:$E$93)+63.1579*EXP(-0.19*BO$58))/(Fperm_SI_Woolf2021!$E$9:$E$93-BO$58))*(BO$58-Fperm_SI_Woolf2021!$E$9:$E$93)/10))) + Fperm_SI_Woolf2021!$H$9:$H$93*EXP(-Fperm_SI_Woolf2021!$K$9:$K$93*$C157*IF(BO$58=Fperm_SI_Woolf2021!$E$9:$E$93,1,EXP(LN((1.1*(Fperm_SI_Woolf2021!$E$9:$E$93-BO$58)-63.1579*EXP(-0.19*Fperm_SI_Woolf2021!$E$9:$E$93)+63.1579*EXP(-0.19*BO$58))/(Fperm_SI_Woolf2021!$E$9:$E$93-BO$58))*(BO$58-Fperm_SI_Woolf2021!$E$9:$E$93)/10))),Fperm_SI_Woolf2021!$D$9:$D$93))</f>
        <v>0.16839427640784704</v>
      </c>
      <c r="BP157" s="51" cm="1">
        <f t="array" ref="BP157">MIN(1,SLOPE(Fperm_SI_Woolf2021!$F$9:$F$93*EXP(-Fperm_SI_Woolf2021!$I$9:$I$93*$C157*IF(BP$58=Fperm_SI_Woolf2021!$E$9:$E$93,1,EXP(LN((1.1*(Fperm_SI_Woolf2021!$E$9:$E$93-BP$58)-63.1579*EXP(-0.19*Fperm_SI_Woolf2021!$E$9:$E$93)+63.1579*EXP(-0.19*BP$58))/(Fperm_SI_Woolf2021!$E$9:$E$93-BP$58))*(BP$58-Fperm_SI_Woolf2021!$E$9:$E$93)/10))) + Fperm_SI_Woolf2021!$G$9:$G$93*EXP(-Fperm_SI_Woolf2021!$J$9:$J$93*$C157*IF(BP$58=Fperm_SI_Woolf2021!$E$9:$E$93,1,EXP(LN((1.1*(Fperm_SI_Woolf2021!$E$9:$E$93-BP$58)-63.1579*EXP(-0.19*Fperm_SI_Woolf2021!$E$9:$E$93)+63.1579*EXP(-0.19*BP$58))/(Fperm_SI_Woolf2021!$E$9:$E$93-BP$58))*(BP$58-Fperm_SI_Woolf2021!$E$9:$E$93)/10))) + Fperm_SI_Woolf2021!$H$9:$H$93*EXP(-Fperm_SI_Woolf2021!$K$9:$K$93*$C157*IF(BP$58=Fperm_SI_Woolf2021!$E$9:$E$93,1,EXP(LN((1.1*(Fperm_SI_Woolf2021!$E$9:$E$93-BP$58)-63.1579*EXP(-0.19*Fperm_SI_Woolf2021!$E$9:$E$93)+63.1579*EXP(-0.19*BP$58))/(Fperm_SI_Woolf2021!$E$9:$E$93-BP$58))*(BP$58-Fperm_SI_Woolf2021!$E$9:$E$93)/10))),Fperm_SI_Woolf2021!$D$9:$D$93)*BP$57+INTERCEPT(Fperm_SI_Woolf2021!$F$9:$F$93*EXP(-Fperm_SI_Woolf2021!$I$9:$I$93*$C157*IF(BP$58=Fperm_SI_Woolf2021!$E$9:$E$93,1,EXP(LN((1.1*(Fperm_SI_Woolf2021!$E$9:$E$93-BP$58)-63.1579*EXP(-0.19*Fperm_SI_Woolf2021!$E$9:$E$93)+63.1579*EXP(-0.19*BP$58))/(Fperm_SI_Woolf2021!$E$9:$E$93-BP$58))*(BP$58-Fperm_SI_Woolf2021!$E$9:$E$93)/10))) + Fperm_SI_Woolf2021!$G$9:$G$93*EXP(-Fperm_SI_Woolf2021!$J$9:$J$93*$C157*IF(BP$58=Fperm_SI_Woolf2021!$E$9:$E$93,1,EXP(LN((1.1*(Fperm_SI_Woolf2021!$E$9:$E$93-BP$58)-63.1579*EXP(-0.19*Fperm_SI_Woolf2021!$E$9:$E$93)+63.1579*EXP(-0.19*BP$58))/(Fperm_SI_Woolf2021!$E$9:$E$93-BP$58))*(BP$58-Fperm_SI_Woolf2021!$E$9:$E$93)/10))) + Fperm_SI_Woolf2021!$H$9:$H$93*EXP(-Fperm_SI_Woolf2021!$K$9:$K$93*$C157*IF(BP$58=Fperm_SI_Woolf2021!$E$9:$E$93,1,EXP(LN((1.1*(Fperm_SI_Woolf2021!$E$9:$E$93-BP$58)-63.1579*EXP(-0.19*Fperm_SI_Woolf2021!$E$9:$E$93)+63.1579*EXP(-0.19*BP$58))/(Fperm_SI_Woolf2021!$E$9:$E$93-BP$58))*(BP$58-Fperm_SI_Woolf2021!$E$9:$E$93)/10))),Fperm_SI_Woolf2021!$D$9:$D$93))</f>
        <v>0.15930715732008827</v>
      </c>
      <c r="BQ157" s="51" cm="1">
        <f t="array" ref="BQ157">MIN(1,SLOPE(Fperm_SI_Woolf2021!$F$9:$F$93*EXP(-Fperm_SI_Woolf2021!$I$9:$I$93*$C157*IF(BQ$58=Fperm_SI_Woolf2021!$E$9:$E$93,1,EXP(LN((1.1*(Fperm_SI_Woolf2021!$E$9:$E$93-BQ$58)-63.1579*EXP(-0.19*Fperm_SI_Woolf2021!$E$9:$E$93)+63.1579*EXP(-0.19*BQ$58))/(Fperm_SI_Woolf2021!$E$9:$E$93-BQ$58))*(BQ$58-Fperm_SI_Woolf2021!$E$9:$E$93)/10))) + Fperm_SI_Woolf2021!$G$9:$G$93*EXP(-Fperm_SI_Woolf2021!$J$9:$J$93*$C157*IF(BQ$58=Fperm_SI_Woolf2021!$E$9:$E$93,1,EXP(LN((1.1*(Fperm_SI_Woolf2021!$E$9:$E$93-BQ$58)-63.1579*EXP(-0.19*Fperm_SI_Woolf2021!$E$9:$E$93)+63.1579*EXP(-0.19*BQ$58))/(Fperm_SI_Woolf2021!$E$9:$E$93-BQ$58))*(BQ$58-Fperm_SI_Woolf2021!$E$9:$E$93)/10))) + Fperm_SI_Woolf2021!$H$9:$H$93*EXP(-Fperm_SI_Woolf2021!$K$9:$K$93*$C157*IF(BQ$58=Fperm_SI_Woolf2021!$E$9:$E$93,1,EXP(LN((1.1*(Fperm_SI_Woolf2021!$E$9:$E$93-BQ$58)-63.1579*EXP(-0.19*Fperm_SI_Woolf2021!$E$9:$E$93)+63.1579*EXP(-0.19*BQ$58))/(Fperm_SI_Woolf2021!$E$9:$E$93-BQ$58))*(BQ$58-Fperm_SI_Woolf2021!$E$9:$E$93)/10))),Fperm_SI_Woolf2021!$D$9:$D$93)*BQ$57+INTERCEPT(Fperm_SI_Woolf2021!$F$9:$F$93*EXP(-Fperm_SI_Woolf2021!$I$9:$I$93*$C157*IF(BQ$58=Fperm_SI_Woolf2021!$E$9:$E$93,1,EXP(LN((1.1*(Fperm_SI_Woolf2021!$E$9:$E$93-BQ$58)-63.1579*EXP(-0.19*Fperm_SI_Woolf2021!$E$9:$E$93)+63.1579*EXP(-0.19*BQ$58))/(Fperm_SI_Woolf2021!$E$9:$E$93-BQ$58))*(BQ$58-Fperm_SI_Woolf2021!$E$9:$E$93)/10))) + Fperm_SI_Woolf2021!$G$9:$G$93*EXP(-Fperm_SI_Woolf2021!$J$9:$J$93*$C157*IF(BQ$58=Fperm_SI_Woolf2021!$E$9:$E$93,1,EXP(LN((1.1*(Fperm_SI_Woolf2021!$E$9:$E$93-BQ$58)-63.1579*EXP(-0.19*Fperm_SI_Woolf2021!$E$9:$E$93)+63.1579*EXP(-0.19*BQ$58))/(Fperm_SI_Woolf2021!$E$9:$E$93-BQ$58))*(BQ$58-Fperm_SI_Woolf2021!$E$9:$E$93)/10))) + Fperm_SI_Woolf2021!$H$9:$H$93*EXP(-Fperm_SI_Woolf2021!$K$9:$K$93*$C157*IF(BQ$58=Fperm_SI_Woolf2021!$E$9:$E$93,1,EXP(LN((1.1*(Fperm_SI_Woolf2021!$E$9:$E$93-BQ$58)-63.1579*EXP(-0.19*Fperm_SI_Woolf2021!$E$9:$E$93)+63.1579*EXP(-0.19*BQ$58))/(Fperm_SI_Woolf2021!$E$9:$E$93-BQ$58))*(BQ$58-Fperm_SI_Woolf2021!$E$9:$E$93)/10))),Fperm_SI_Woolf2021!$D$9:$D$93))</f>
        <v>0.15022003823232949</v>
      </c>
      <c r="BR157" s="51" cm="1">
        <f t="array" ref="BR157">MIN(1,SLOPE(Fperm_SI_Woolf2021!$F$9:$F$93*EXP(-Fperm_SI_Woolf2021!$I$9:$I$93*$C157*IF(BR$58=Fperm_SI_Woolf2021!$E$9:$E$93,1,EXP(LN((1.1*(Fperm_SI_Woolf2021!$E$9:$E$93-BR$58)-63.1579*EXP(-0.19*Fperm_SI_Woolf2021!$E$9:$E$93)+63.1579*EXP(-0.19*BR$58))/(Fperm_SI_Woolf2021!$E$9:$E$93-BR$58))*(BR$58-Fperm_SI_Woolf2021!$E$9:$E$93)/10))) + Fperm_SI_Woolf2021!$G$9:$G$93*EXP(-Fperm_SI_Woolf2021!$J$9:$J$93*$C157*IF(BR$58=Fperm_SI_Woolf2021!$E$9:$E$93,1,EXP(LN((1.1*(Fperm_SI_Woolf2021!$E$9:$E$93-BR$58)-63.1579*EXP(-0.19*Fperm_SI_Woolf2021!$E$9:$E$93)+63.1579*EXP(-0.19*BR$58))/(Fperm_SI_Woolf2021!$E$9:$E$93-BR$58))*(BR$58-Fperm_SI_Woolf2021!$E$9:$E$93)/10))) + Fperm_SI_Woolf2021!$H$9:$H$93*EXP(-Fperm_SI_Woolf2021!$K$9:$K$93*$C157*IF(BR$58=Fperm_SI_Woolf2021!$E$9:$E$93,1,EXP(LN((1.1*(Fperm_SI_Woolf2021!$E$9:$E$93-BR$58)-63.1579*EXP(-0.19*Fperm_SI_Woolf2021!$E$9:$E$93)+63.1579*EXP(-0.19*BR$58))/(Fperm_SI_Woolf2021!$E$9:$E$93-BR$58))*(BR$58-Fperm_SI_Woolf2021!$E$9:$E$93)/10))),Fperm_SI_Woolf2021!$D$9:$D$93)*BR$57+INTERCEPT(Fperm_SI_Woolf2021!$F$9:$F$93*EXP(-Fperm_SI_Woolf2021!$I$9:$I$93*$C157*IF(BR$58=Fperm_SI_Woolf2021!$E$9:$E$93,1,EXP(LN((1.1*(Fperm_SI_Woolf2021!$E$9:$E$93-BR$58)-63.1579*EXP(-0.19*Fperm_SI_Woolf2021!$E$9:$E$93)+63.1579*EXP(-0.19*BR$58))/(Fperm_SI_Woolf2021!$E$9:$E$93-BR$58))*(BR$58-Fperm_SI_Woolf2021!$E$9:$E$93)/10))) + Fperm_SI_Woolf2021!$G$9:$G$93*EXP(-Fperm_SI_Woolf2021!$J$9:$J$93*$C157*IF(BR$58=Fperm_SI_Woolf2021!$E$9:$E$93,1,EXP(LN((1.1*(Fperm_SI_Woolf2021!$E$9:$E$93-BR$58)-63.1579*EXP(-0.19*Fperm_SI_Woolf2021!$E$9:$E$93)+63.1579*EXP(-0.19*BR$58))/(Fperm_SI_Woolf2021!$E$9:$E$93-BR$58))*(BR$58-Fperm_SI_Woolf2021!$E$9:$E$93)/10))) + Fperm_SI_Woolf2021!$H$9:$H$93*EXP(-Fperm_SI_Woolf2021!$K$9:$K$93*$C157*IF(BR$58=Fperm_SI_Woolf2021!$E$9:$E$93,1,EXP(LN((1.1*(Fperm_SI_Woolf2021!$E$9:$E$93-BR$58)-63.1579*EXP(-0.19*Fperm_SI_Woolf2021!$E$9:$E$93)+63.1579*EXP(-0.19*BR$58))/(Fperm_SI_Woolf2021!$E$9:$E$93-BR$58))*(BR$58-Fperm_SI_Woolf2021!$E$9:$E$93)/10))),Fperm_SI_Woolf2021!$D$9:$D$93))</f>
        <v>0.14113291914457071</v>
      </c>
      <c r="BS157" s="51" cm="1">
        <f t="array" ref="BS157">MIN(1,SLOPE(Fperm_SI_Woolf2021!$F$9:$F$93*EXP(-Fperm_SI_Woolf2021!$I$9:$I$93*$C157*IF(BS$58=Fperm_SI_Woolf2021!$E$9:$E$93,1,EXP(LN((1.1*(Fperm_SI_Woolf2021!$E$9:$E$93-BS$58)-63.1579*EXP(-0.19*Fperm_SI_Woolf2021!$E$9:$E$93)+63.1579*EXP(-0.19*BS$58))/(Fperm_SI_Woolf2021!$E$9:$E$93-BS$58))*(BS$58-Fperm_SI_Woolf2021!$E$9:$E$93)/10))) + Fperm_SI_Woolf2021!$G$9:$G$93*EXP(-Fperm_SI_Woolf2021!$J$9:$J$93*$C157*IF(BS$58=Fperm_SI_Woolf2021!$E$9:$E$93,1,EXP(LN((1.1*(Fperm_SI_Woolf2021!$E$9:$E$93-BS$58)-63.1579*EXP(-0.19*Fperm_SI_Woolf2021!$E$9:$E$93)+63.1579*EXP(-0.19*BS$58))/(Fperm_SI_Woolf2021!$E$9:$E$93-BS$58))*(BS$58-Fperm_SI_Woolf2021!$E$9:$E$93)/10))) + Fperm_SI_Woolf2021!$H$9:$H$93*EXP(-Fperm_SI_Woolf2021!$K$9:$K$93*$C157*IF(BS$58=Fperm_SI_Woolf2021!$E$9:$E$93,1,EXP(LN((1.1*(Fperm_SI_Woolf2021!$E$9:$E$93-BS$58)-63.1579*EXP(-0.19*Fperm_SI_Woolf2021!$E$9:$E$93)+63.1579*EXP(-0.19*BS$58))/(Fperm_SI_Woolf2021!$E$9:$E$93-BS$58))*(BS$58-Fperm_SI_Woolf2021!$E$9:$E$93)/10))),Fperm_SI_Woolf2021!$D$9:$D$93)*BS$57+INTERCEPT(Fperm_SI_Woolf2021!$F$9:$F$93*EXP(-Fperm_SI_Woolf2021!$I$9:$I$93*$C157*IF(BS$58=Fperm_SI_Woolf2021!$E$9:$E$93,1,EXP(LN((1.1*(Fperm_SI_Woolf2021!$E$9:$E$93-BS$58)-63.1579*EXP(-0.19*Fperm_SI_Woolf2021!$E$9:$E$93)+63.1579*EXP(-0.19*BS$58))/(Fperm_SI_Woolf2021!$E$9:$E$93-BS$58))*(BS$58-Fperm_SI_Woolf2021!$E$9:$E$93)/10))) + Fperm_SI_Woolf2021!$G$9:$G$93*EXP(-Fperm_SI_Woolf2021!$J$9:$J$93*$C157*IF(BS$58=Fperm_SI_Woolf2021!$E$9:$E$93,1,EXP(LN((1.1*(Fperm_SI_Woolf2021!$E$9:$E$93-BS$58)-63.1579*EXP(-0.19*Fperm_SI_Woolf2021!$E$9:$E$93)+63.1579*EXP(-0.19*BS$58))/(Fperm_SI_Woolf2021!$E$9:$E$93-BS$58))*(BS$58-Fperm_SI_Woolf2021!$E$9:$E$93)/10))) + Fperm_SI_Woolf2021!$H$9:$H$93*EXP(-Fperm_SI_Woolf2021!$K$9:$K$93*$C157*IF(BS$58=Fperm_SI_Woolf2021!$E$9:$E$93,1,EXP(LN((1.1*(Fperm_SI_Woolf2021!$E$9:$E$93-BS$58)-63.1579*EXP(-0.19*Fperm_SI_Woolf2021!$E$9:$E$93)+63.1579*EXP(-0.19*BS$58))/(Fperm_SI_Woolf2021!$E$9:$E$93-BS$58))*(BS$58-Fperm_SI_Woolf2021!$E$9:$E$93)/10))),Fperm_SI_Woolf2021!$D$9:$D$93))</f>
        <v>0.13204580005681193</v>
      </c>
      <c r="BT157" s="51" cm="1">
        <f t="array" ref="BT157">MIN(1,SLOPE(Fperm_SI_Woolf2021!$F$9:$F$93*EXP(-Fperm_SI_Woolf2021!$I$9:$I$93*$C157*IF(BT$58=Fperm_SI_Woolf2021!$E$9:$E$93,1,EXP(LN((1.1*(Fperm_SI_Woolf2021!$E$9:$E$93-BT$58)-63.1579*EXP(-0.19*Fperm_SI_Woolf2021!$E$9:$E$93)+63.1579*EXP(-0.19*BT$58))/(Fperm_SI_Woolf2021!$E$9:$E$93-BT$58))*(BT$58-Fperm_SI_Woolf2021!$E$9:$E$93)/10))) + Fperm_SI_Woolf2021!$G$9:$G$93*EXP(-Fperm_SI_Woolf2021!$J$9:$J$93*$C157*IF(BT$58=Fperm_SI_Woolf2021!$E$9:$E$93,1,EXP(LN((1.1*(Fperm_SI_Woolf2021!$E$9:$E$93-BT$58)-63.1579*EXP(-0.19*Fperm_SI_Woolf2021!$E$9:$E$93)+63.1579*EXP(-0.19*BT$58))/(Fperm_SI_Woolf2021!$E$9:$E$93-BT$58))*(BT$58-Fperm_SI_Woolf2021!$E$9:$E$93)/10))) + Fperm_SI_Woolf2021!$H$9:$H$93*EXP(-Fperm_SI_Woolf2021!$K$9:$K$93*$C157*IF(BT$58=Fperm_SI_Woolf2021!$E$9:$E$93,1,EXP(LN((1.1*(Fperm_SI_Woolf2021!$E$9:$E$93-BT$58)-63.1579*EXP(-0.19*Fperm_SI_Woolf2021!$E$9:$E$93)+63.1579*EXP(-0.19*BT$58))/(Fperm_SI_Woolf2021!$E$9:$E$93-BT$58))*(BT$58-Fperm_SI_Woolf2021!$E$9:$E$93)/10))),Fperm_SI_Woolf2021!$D$9:$D$93)*BT$57+INTERCEPT(Fperm_SI_Woolf2021!$F$9:$F$93*EXP(-Fperm_SI_Woolf2021!$I$9:$I$93*$C157*IF(BT$58=Fperm_SI_Woolf2021!$E$9:$E$93,1,EXP(LN((1.1*(Fperm_SI_Woolf2021!$E$9:$E$93-BT$58)-63.1579*EXP(-0.19*Fperm_SI_Woolf2021!$E$9:$E$93)+63.1579*EXP(-0.19*BT$58))/(Fperm_SI_Woolf2021!$E$9:$E$93-BT$58))*(BT$58-Fperm_SI_Woolf2021!$E$9:$E$93)/10))) + Fperm_SI_Woolf2021!$G$9:$G$93*EXP(-Fperm_SI_Woolf2021!$J$9:$J$93*$C157*IF(BT$58=Fperm_SI_Woolf2021!$E$9:$E$93,1,EXP(LN((1.1*(Fperm_SI_Woolf2021!$E$9:$E$93-BT$58)-63.1579*EXP(-0.19*Fperm_SI_Woolf2021!$E$9:$E$93)+63.1579*EXP(-0.19*BT$58))/(Fperm_SI_Woolf2021!$E$9:$E$93-BT$58))*(BT$58-Fperm_SI_Woolf2021!$E$9:$E$93)/10))) + Fperm_SI_Woolf2021!$H$9:$H$93*EXP(-Fperm_SI_Woolf2021!$K$9:$K$93*$C157*IF(BT$58=Fperm_SI_Woolf2021!$E$9:$E$93,1,EXP(LN((1.1*(Fperm_SI_Woolf2021!$E$9:$E$93-BT$58)-63.1579*EXP(-0.19*Fperm_SI_Woolf2021!$E$9:$E$93)+63.1579*EXP(-0.19*BT$58))/(Fperm_SI_Woolf2021!$E$9:$E$93-BT$58))*(BT$58-Fperm_SI_Woolf2021!$E$9:$E$93)/10))),Fperm_SI_Woolf2021!$D$9:$D$93))</f>
        <v>0.12295868096905317</v>
      </c>
      <c r="BU157" s="51" cm="1">
        <f t="array" ref="BU157">MIN(1,SLOPE(Fperm_SI_Woolf2021!$F$9:$F$93*EXP(-Fperm_SI_Woolf2021!$I$9:$I$93*$C157*IF(BU$58=Fperm_SI_Woolf2021!$E$9:$E$93,1,EXP(LN((1.1*(Fperm_SI_Woolf2021!$E$9:$E$93-BU$58)-63.1579*EXP(-0.19*Fperm_SI_Woolf2021!$E$9:$E$93)+63.1579*EXP(-0.19*BU$58))/(Fperm_SI_Woolf2021!$E$9:$E$93-BU$58))*(BU$58-Fperm_SI_Woolf2021!$E$9:$E$93)/10))) + Fperm_SI_Woolf2021!$G$9:$G$93*EXP(-Fperm_SI_Woolf2021!$J$9:$J$93*$C157*IF(BU$58=Fperm_SI_Woolf2021!$E$9:$E$93,1,EXP(LN((1.1*(Fperm_SI_Woolf2021!$E$9:$E$93-BU$58)-63.1579*EXP(-0.19*Fperm_SI_Woolf2021!$E$9:$E$93)+63.1579*EXP(-0.19*BU$58))/(Fperm_SI_Woolf2021!$E$9:$E$93-BU$58))*(BU$58-Fperm_SI_Woolf2021!$E$9:$E$93)/10))) + Fperm_SI_Woolf2021!$H$9:$H$93*EXP(-Fperm_SI_Woolf2021!$K$9:$K$93*$C157*IF(BU$58=Fperm_SI_Woolf2021!$E$9:$E$93,1,EXP(LN((1.1*(Fperm_SI_Woolf2021!$E$9:$E$93-BU$58)-63.1579*EXP(-0.19*Fperm_SI_Woolf2021!$E$9:$E$93)+63.1579*EXP(-0.19*BU$58))/(Fperm_SI_Woolf2021!$E$9:$E$93-BU$58))*(BU$58-Fperm_SI_Woolf2021!$E$9:$E$93)/10))),Fperm_SI_Woolf2021!$D$9:$D$93)*BU$57+INTERCEPT(Fperm_SI_Woolf2021!$F$9:$F$93*EXP(-Fperm_SI_Woolf2021!$I$9:$I$93*$C157*IF(BU$58=Fperm_SI_Woolf2021!$E$9:$E$93,1,EXP(LN((1.1*(Fperm_SI_Woolf2021!$E$9:$E$93-BU$58)-63.1579*EXP(-0.19*Fperm_SI_Woolf2021!$E$9:$E$93)+63.1579*EXP(-0.19*BU$58))/(Fperm_SI_Woolf2021!$E$9:$E$93-BU$58))*(BU$58-Fperm_SI_Woolf2021!$E$9:$E$93)/10))) + Fperm_SI_Woolf2021!$G$9:$G$93*EXP(-Fperm_SI_Woolf2021!$J$9:$J$93*$C157*IF(BU$58=Fperm_SI_Woolf2021!$E$9:$E$93,1,EXP(LN((1.1*(Fperm_SI_Woolf2021!$E$9:$E$93-BU$58)-63.1579*EXP(-0.19*Fperm_SI_Woolf2021!$E$9:$E$93)+63.1579*EXP(-0.19*BU$58))/(Fperm_SI_Woolf2021!$E$9:$E$93-BU$58))*(BU$58-Fperm_SI_Woolf2021!$E$9:$E$93)/10))) + Fperm_SI_Woolf2021!$H$9:$H$93*EXP(-Fperm_SI_Woolf2021!$K$9:$K$93*$C157*IF(BU$58=Fperm_SI_Woolf2021!$E$9:$E$93,1,EXP(LN((1.1*(Fperm_SI_Woolf2021!$E$9:$E$93-BU$58)-63.1579*EXP(-0.19*Fperm_SI_Woolf2021!$E$9:$E$93)+63.1579*EXP(-0.19*BU$58))/(Fperm_SI_Woolf2021!$E$9:$E$93-BU$58))*(BU$58-Fperm_SI_Woolf2021!$E$9:$E$93)/10))),Fperm_SI_Woolf2021!$D$9:$D$93))</f>
        <v>0.11387156188129441</v>
      </c>
      <c r="BV157" s="51" cm="1">
        <f t="array" ref="BV157">MIN(1,SLOPE(Fperm_SI_Woolf2021!$F$9:$F$93*EXP(-Fperm_SI_Woolf2021!$I$9:$I$93*$C157*IF(BV$58=Fperm_SI_Woolf2021!$E$9:$E$93,1,EXP(LN((1.1*(Fperm_SI_Woolf2021!$E$9:$E$93-BV$58)-63.1579*EXP(-0.19*Fperm_SI_Woolf2021!$E$9:$E$93)+63.1579*EXP(-0.19*BV$58))/(Fperm_SI_Woolf2021!$E$9:$E$93-BV$58))*(BV$58-Fperm_SI_Woolf2021!$E$9:$E$93)/10))) + Fperm_SI_Woolf2021!$G$9:$G$93*EXP(-Fperm_SI_Woolf2021!$J$9:$J$93*$C157*IF(BV$58=Fperm_SI_Woolf2021!$E$9:$E$93,1,EXP(LN((1.1*(Fperm_SI_Woolf2021!$E$9:$E$93-BV$58)-63.1579*EXP(-0.19*Fperm_SI_Woolf2021!$E$9:$E$93)+63.1579*EXP(-0.19*BV$58))/(Fperm_SI_Woolf2021!$E$9:$E$93-BV$58))*(BV$58-Fperm_SI_Woolf2021!$E$9:$E$93)/10))) + Fperm_SI_Woolf2021!$H$9:$H$93*EXP(-Fperm_SI_Woolf2021!$K$9:$K$93*$C157*IF(BV$58=Fperm_SI_Woolf2021!$E$9:$E$93,1,EXP(LN((1.1*(Fperm_SI_Woolf2021!$E$9:$E$93-BV$58)-63.1579*EXP(-0.19*Fperm_SI_Woolf2021!$E$9:$E$93)+63.1579*EXP(-0.19*BV$58))/(Fperm_SI_Woolf2021!$E$9:$E$93-BV$58))*(BV$58-Fperm_SI_Woolf2021!$E$9:$E$93)/10))),Fperm_SI_Woolf2021!$D$9:$D$93)*BV$57+INTERCEPT(Fperm_SI_Woolf2021!$F$9:$F$93*EXP(-Fperm_SI_Woolf2021!$I$9:$I$93*$C157*IF(BV$58=Fperm_SI_Woolf2021!$E$9:$E$93,1,EXP(LN((1.1*(Fperm_SI_Woolf2021!$E$9:$E$93-BV$58)-63.1579*EXP(-0.19*Fperm_SI_Woolf2021!$E$9:$E$93)+63.1579*EXP(-0.19*BV$58))/(Fperm_SI_Woolf2021!$E$9:$E$93-BV$58))*(BV$58-Fperm_SI_Woolf2021!$E$9:$E$93)/10))) + Fperm_SI_Woolf2021!$G$9:$G$93*EXP(-Fperm_SI_Woolf2021!$J$9:$J$93*$C157*IF(BV$58=Fperm_SI_Woolf2021!$E$9:$E$93,1,EXP(LN((1.1*(Fperm_SI_Woolf2021!$E$9:$E$93-BV$58)-63.1579*EXP(-0.19*Fperm_SI_Woolf2021!$E$9:$E$93)+63.1579*EXP(-0.19*BV$58))/(Fperm_SI_Woolf2021!$E$9:$E$93-BV$58))*(BV$58-Fperm_SI_Woolf2021!$E$9:$E$93)/10))) + Fperm_SI_Woolf2021!$H$9:$H$93*EXP(-Fperm_SI_Woolf2021!$K$9:$K$93*$C157*IF(BV$58=Fperm_SI_Woolf2021!$E$9:$E$93,1,EXP(LN((1.1*(Fperm_SI_Woolf2021!$E$9:$E$93-BV$58)-63.1579*EXP(-0.19*Fperm_SI_Woolf2021!$E$9:$E$93)+63.1579*EXP(-0.19*BV$58))/(Fperm_SI_Woolf2021!$E$9:$E$93-BV$58))*(BV$58-Fperm_SI_Woolf2021!$E$9:$E$93)/10))),Fperm_SI_Woolf2021!$D$9:$D$93))</f>
        <v>0.10478444279353563</v>
      </c>
      <c r="BW157" s="51" cm="1">
        <f t="array" ref="BW157">MIN(1,SLOPE(Fperm_SI_Woolf2021!$F$9:$F$93*EXP(-Fperm_SI_Woolf2021!$I$9:$I$93*$C157*IF(BW$58=Fperm_SI_Woolf2021!$E$9:$E$93,1,EXP(LN((1.1*(Fperm_SI_Woolf2021!$E$9:$E$93-BW$58)-63.1579*EXP(-0.19*Fperm_SI_Woolf2021!$E$9:$E$93)+63.1579*EXP(-0.19*BW$58))/(Fperm_SI_Woolf2021!$E$9:$E$93-BW$58))*(BW$58-Fperm_SI_Woolf2021!$E$9:$E$93)/10))) + Fperm_SI_Woolf2021!$G$9:$G$93*EXP(-Fperm_SI_Woolf2021!$J$9:$J$93*$C157*IF(BW$58=Fperm_SI_Woolf2021!$E$9:$E$93,1,EXP(LN((1.1*(Fperm_SI_Woolf2021!$E$9:$E$93-BW$58)-63.1579*EXP(-0.19*Fperm_SI_Woolf2021!$E$9:$E$93)+63.1579*EXP(-0.19*BW$58))/(Fperm_SI_Woolf2021!$E$9:$E$93-BW$58))*(BW$58-Fperm_SI_Woolf2021!$E$9:$E$93)/10))) + Fperm_SI_Woolf2021!$H$9:$H$93*EXP(-Fperm_SI_Woolf2021!$K$9:$K$93*$C157*IF(BW$58=Fperm_SI_Woolf2021!$E$9:$E$93,1,EXP(LN((1.1*(Fperm_SI_Woolf2021!$E$9:$E$93-BW$58)-63.1579*EXP(-0.19*Fperm_SI_Woolf2021!$E$9:$E$93)+63.1579*EXP(-0.19*BW$58))/(Fperm_SI_Woolf2021!$E$9:$E$93-BW$58))*(BW$58-Fperm_SI_Woolf2021!$E$9:$E$93)/10))),Fperm_SI_Woolf2021!$D$9:$D$93)*BW$57+INTERCEPT(Fperm_SI_Woolf2021!$F$9:$F$93*EXP(-Fperm_SI_Woolf2021!$I$9:$I$93*$C157*IF(BW$58=Fperm_SI_Woolf2021!$E$9:$E$93,1,EXP(LN((1.1*(Fperm_SI_Woolf2021!$E$9:$E$93-BW$58)-63.1579*EXP(-0.19*Fperm_SI_Woolf2021!$E$9:$E$93)+63.1579*EXP(-0.19*BW$58))/(Fperm_SI_Woolf2021!$E$9:$E$93-BW$58))*(BW$58-Fperm_SI_Woolf2021!$E$9:$E$93)/10))) + Fperm_SI_Woolf2021!$G$9:$G$93*EXP(-Fperm_SI_Woolf2021!$J$9:$J$93*$C157*IF(BW$58=Fperm_SI_Woolf2021!$E$9:$E$93,1,EXP(LN((1.1*(Fperm_SI_Woolf2021!$E$9:$E$93-BW$58)-63.1579*EXP(-0.19*Fperm_SI_Woolf2021!$E$9:$E$93)+63.1579*EXP(-0.19*BW$58))/(Fperm_SI_Woolf2021!$E$9:$E$93-BW$58))*(BW$58-Fperm_SI_Woolf2021!$E$9:$E$93)/10))) + Fperm_SI_Woolf2021!$H$9:$H$93*EXP(-Fperm_SI_Woolf2021!$K$9:$K$93*$C157*IF(BW$58=Fperm_SI_Woolf2021!$E$9:$E$93,1,EXP(LN((1.1*(Fperm_SI_Woolf2021!$E$9:$E$93-BW$58)-63.1579*EXP(-0.19*Fperm_SI_Woolf2021!$E$9:$E$93)+63.1579*EXP(-0.19*BW$58))/(Fperm_SI_Woolf2021!$E$9:$E$93-BW$58))*(BW$58-Fperm_SI_Woolf2021!$E$9:$E$93)/10))),Fperm_SI_Woolf2021!$D$9:$D$93))</f>
        <v>9.5697323705776841E-2</v>
      </c>
      <c r="BX157" s="51" cm="1">
        <f t="array" ref="BX157">MIN(1,SLOPE(Fperm_SI_Woolf2021!$F$9:$F$93*EXP(-Fperm_SI_Woolf2021!$I$9:$I$93*$C157*IF(BX$58=Fperm_SI_Woolf2021!$E$9:$E$93,1,EXP(LN((1.1*(Fperm_SI_Woolf2021!$E$9:$E$93-BX$58)-63.1579*EXP(-0.19*Fperm_SI_Woolf2021!$E$9:$E$93)+63.1579*EXP(-0.19*BX$58))/(Fperm_SI_Woolf2021!$E$9:$E$93-BX$58))*(BX$58-Fperm_SI_Woolf2021!$E$9:$E$93)/10))) + Fperm_SI_Woolf2021!$G$9:$G$93*EXP(-Fperm_SI_Woolf2021!$J$9:$J$93*$C157*IF(BX$58=Fperm_SI_Woolf2021!$E$9:$E$93,1,EXP(LN((1.1*(Fperm_SI_Woolf2021!$E$9:$E$93-BX$58)-63.1579*EXP(-0.19*Fperm_SI_Woolf2021!$E$9:$E$93)+63.1579*EXP(-0.19*BX$58))/(Fperm_SI_Woolf2021!$E$9:$E$93-BX$58))*(BX$58-Fperm_SI_Woolf2021!$E$9:$E$93)/10))) + Fperm_SI_Woolf2021!$H$9:$H$93*EXP(-Fperm_SI_Woolf2021!$K$9:$K$93*$C157*IF(BX$58=Fperm_SI_Woolf2021!$E$9:$E$93,1,EXP(LN((1.1*(Fperm_SI_Woolf2021!$E$9:$E$93-BX$58)-63.1579*EXP(-0.19*Fperm_SI_Woolf2021!$E$9:$E$93)+63.1579*EXP(-0.19*BX$58))/(Fperm_SI_Woolf2021!$E$9:$E$93-BX$58))*(BX$58-Fperm_SI_Woolf2021!$E$9:$E$93)/10))),Fperm_SI_Woolf2021!$D$9:$D$93)*BX$57+INTERCEPT(Fperm_SI_Woolf2021!$F$9:$F$93*EXP(-Fperm_SI_Woolf2021!$I$9:$I$93*$C157*IF(BX$58=Fperm_SI_Woolf2021!$E$9:$E$93,1,EXP(LN((1.1*(Fperm_SI_Woolf2021!$E$9:$E$93-BX$58)-63.1579*EXP(-0.19*Fperm_SI_Woolf2021!$E$9:$E$93)+63.1579*EXP(-0.19*BX$58))/(Fperm_SI_Woolf2021!$E$9:$E$93-BX$58))*(BX$58-Fperm_SI_Woolf2021!$E$9:$E$93)/10))) + Fperm_SI_Woolf2021!$G$9:$G$93*EXP(-Fperm_SI_Woolf2021!$J$9:$J$93*$C157*IF(BX$58=Fperm_SI_Woolf2021!$E$9:$E$93,1,EXP(LN((1.1*(Fperm_SI_Woolf2021!$E$9:$E$93-BX$58)-63.1579*EXP(-0.19*Fperm_SI_Woolf2021!$E$9:$E$93)+63.1579*EXP(-0.19*BX$58))/(Fperm_SI_Woolf2021!$E$9:$E$93-BX$58))*(BX$58-Fperm_SI_Woolf2021!$E$9:$E$93)/10))) + Fperm_SI_Woolf2021!$H$9:$H$93*EXP(-Fperm_SI_Woolf2021!$K$9:$K$93*$C157*IF(BX$58=Fperm_SI_Woolf2021!$E$9:$E$93,1,EXP(LN((1.1*(Fperm_SI_Woolf2021!$E$9:$E$93-BX$58)-63.1579*EXP(-0.19*Fperm_SI_Woolf2021!$E$9:$E$93)+63.1579*EXP(-0.19*BX$58))/(Fperm_SI_Woolf2021!$E$9:$E$93-BX$58))*(BX$58-Fperm_SI_Woolf2021!$E$9:$E$93)/10))),Fperm_SI_Woolf2021!$D$9:$D$93))</f>
        <v>8.6610204618018063E-2</v>
      </c>
      <c r="BY157" s="51" cm="1">
        <f t="array" ref="BY157">MIN(1,SLOPE(Fperm_SI_Woolf2021!$F$9:$F$93*EXP(-Fperm_SI_Woolf2021!$I$9:$I$93*$C157*IF(BY$58=Fperm_SI_Woolf2021!$E$9:$E$93,1,EXP(LN((1.1*(Fperm_SI_Woolf2021!$E$9:$E$93-BY$58)-63.1579*EXP(-0.19*Fperm_SI_Woolf2021!$E$9:$E$93)+63.1579*EXP(-0.19*BY$58))/(Fperm_SI_Woolf2021!$E$9:$E$93-BY$58))*(BY$58-Fperm_SI_Woolf2021!$E$9:$E$93)/10))) + Fperm_SI_Woolf2021!$G$9:$G$93*EXP(-Fperm_SI_Woolf2021!$J$9:$J$93*$C157*IF(BY$58=Fperm_SI_Woolf2021!$E$9:$E$93,1,EXP(LN((1.1*(Fperm_SI_Woolf2021!$E$9:$E$93-BY$58)-63.1579*EXP(-0.19*Fperm_SI_Woolf2021!$E$9:$E$93)+63.1579*EXP(-0.19*BY$58))/(Fperm_SI_Woolf2021!$E$9:$E$93-BY$58))*(BY$58-Fperm_SI_Woolf2021!$E$9:$E$93)/10))) + Fperm_SI_Woolf2021!$H$9:$H$93*EXP(-Fperm_SI_Woolf2021!$K$9:$K$93*$C157*IF(BY$58=Fperm_SI_Woolf2021!$E$9:$E$93,1,EXP(LN((1.1*(Fperm_SI_Woolf2021!$E$9:$E$93-BY$58)-63.1579*EXP(-0.19*Fperm_SI_Woolf2021!$E$9:$E$93)+63.1579*EXP(-0.19*BY$58))/(Fperm_SI_Woolf2021!$E$9:$E$93-BY$58))*(BY$58-Fperm_SI_Woolf2021!$E$9:$E$93)/10))),Fperm_SI_Woolf2021!$D$9:$D$93)*BY$57+INTERCEPT(Fperm_SI_Woolf2021!$F$9:$F$93*EXP(-Fperm_SI_Woolf2021!$I$9:$I$93*$C157*IF(BY$58=Fperm_SI_Woolf2021!$E$9:$E$93,1,EXP(LN((1.1*(Fperm_SI_Woolf2021!$E$9:$E$93-BY$58)-63.1579*EXP(-0.19*Fperm_SI_Woolf2021!$E$9:$E$93)+63.1579*EXP(-0.19*BY$58))/(Fperm_SI_Woolf2021!$E$9:$E$93-BY$58))*(BY$58-Fperm_SI_Woolf2021!$E$9:$E$93)/10))) + Fperm_SI_Woolf2021!$G$9:$G$93*EXP(-Fperm_SI_Woolf2021!$J$9:$J$93*$C157*IF(BY$58=Fperm_SI_Woolf2021!$E$9:$E$93,1,EXP(LN((1.1*(Fperm_SI_Woolf2021!$E$9:$E$93-BY$58)-63.1579*EXP(-0.19*Fperm_SI_Woolf2021!$E$9:$E$93)+63.1579*EXP(-0.19*BY$58))/(Fperm_SI_Woolf2021!$E$9:$E$93-BY$58))*(BY$58-Fperm_SI_Woolf2021!$E$9:$E$93)/10))) + Fperm_SI_Woolf2021!$H$9:$H$93*EXP(-Fperm_SI_Woolf2021!$K$9:$K$93*$C157*IF(BY$58=Fperm_SI_Woolf2021!$E$9:$E$93,1,EXP(LN((1.1*(Fperm_SI_Woolf2021!$E$9:$E$93-BY$58)-63.1579*EXP(-0.19*Fperm_SI_Woolf2021!$E$9:$E$93)+63.1579*EXP(-0.19*BY$58))/(Fperm_SI_Woolf2021!$E$9:$E$93-BY$58))*(BY$58-Fperm_SI_Woolf2021!$E$9:$E$93)/10))),Fperm_SI_Woolf2021!$D$9:$D$93))</f>
        <v>7.7523085530259273E-2</v>
      </c>
      <c r="BZ157" s="51" cm="1">
        <f t="array" ref="BZ157">MIN(1,SLOPE(Fperm_SI_Woolf2021!$F$9:$F$93*EXP(-Fperm_SI_Woolf2021!$I$9:$I$93*$C157*IF(BZ$58=Fperm_SI_Woolf2021!$E$9:$E$93,1,EXP(LN((1.1*(Fperm_SI_Woolf2021!$E$9:$E$93-BZ$58)-63.1579*EXP(-0.19*Fperm_SI_Woolf2021!$E$9:$E$93)+63.1579*EXP(-0.19*BZ$58))/(Fperm_SI_Woolf2021!$E$9:$E$93-BZ$58))*(BZ$58-Fperm_SI_Woolf2021!$E$9:$E$93)/10))) + Fperm_SI_Woolf2021!$G$9:$G$93*EXP(-Fperm_SI_Woolf2021!$J$9:$J$93*$C157*IF(BZ$58=Fperm_SI_Woolf2021!$E$9:$E$93,1,EXP(LN((1.1*(Fperm_SI_Woolf2021!$E$9:$E$93-BZ$58)-63.1579*EXP(-0.19*Fperm_SI_Woolf2021!$E$9:$E$93)+63.1579*EXP(-0.19*BZ$58))/(Fperm_SI_Woolf2021!$E$9:$E$93-BZ$58))*(BZ$58-Fperm_SI_Woolf2021!$E$9:$E$93)/10))) + Fperm_SI_Woolf2021!$H$9:$H$93*EXP(-Fperm_SI_Woolf2021!$K$9:$K$93*$C157*IF(BZ$58=Fperm_SI_Woolf2021!$E$9:$E$93,1,EXP(LN((1.1*(Fperm_SI_Woolf2021!$E$9:$E$93-BZ$58)-63.1579*EXP(-0.19*Fperm_SI_Woolf2021!$E$9:$E$93)+63.1579*EXP(-0.19*BZ$58))/(Fperm_SI_Woolf2021!$E$9:$E$93-BZ$58))*(BZ$58-Fperm_SI_Woolf2021!$E$9:$E$93)/10))),Fperm_SI_Woolf2021!$D$9:$D$93)*BZ$57+INTERCEPT(Fperm_SI_Woolf2021!$F$9:$F$93*EXP(-Fperm_SI_Woolf2021!$I$9:$I$93*$C157*IF(BZ$58=Fperm_SI_Woolf2021!$E$9:$E$93,1,EXP(LN((1.1*(Fperm_SI_Woolf2021!$E$9:$E$93-BZ$58)-63.1579*EXP(-0.19*Fperm_SI_Woolf2021!$E$9:$E$93)+63.1579*EXP(-0.19*BZ$58))/(Fperm_SI_Woolf2021!$E$9:$E$93-BZ$58))*(BZ$58-Fperm_SI_Woolf2021!$E$9:$E$93)/10))) + Fperm_SI_Woolf2021!$G$9:$G$93*EXP(-Fperm_SI_Woolf2021!$J$9:$J$93*$C157*IF(BZ$58=Fperm_SI_Woolf2021!$E$9:$E$93,1,EXP(LN((1.1*(Fperm_SI_Woolf2021!$E$9:$E$93-BZ$58)-63.1579*EXP(-0.19*Fperm_SI_Woolf2021!$E$9:$E$93)+63.1579*EXP(-0.19*BZ$58))/(Fperm_SI_Woolf2021!$E$9:$E$93-BZ$58))*(BZ$58-Fperm_SI_Woolf2021!$E$9:$E$93)/10))) + Fperm_SI_Woolf2021!$H$9:$H$93*EXP(-Fperm_SI_Woolf2021!$K$9:$K$93*$C157*IF(BZ$58=Fperm_SI_Woolf2021!$E$9:$E$93,1,EXP(LN((1.1*(Fperm_SI_Woolf2021!$E$9:$E$93-BZ$58)-63.1579*EXP(-0.19*Fperm_SI_Woolf2021!$E$9:$E$93)+63.1579*EXP(-0.19*BZ$58))/(Fperm_SI_Woolf2021!$E$9:$E$93-BZ$58))*(BZ$58-Fperm_SI_Woolf2021!$E$9:$E$93)/10))),Fperm_SI_Woolf2021!$D$9:$D$93))</f>
        <v>6.8435966442500495E-2</v>
      </c>
    </row>
    <row r="158" spans="3:78" x14ac:dyDescent="0.2">
      <c r="C158" s="48">
        <v>980</v>
      </c>
      <c r="D158" s="51" cm="1">
        <f t="array" ref="D158">MIN(1,SLOPE(Fperm_SI_Woolf2021!$F$9:$F$93*EXP(-Fperm_SI_Woolf2021!$I$9:$I$93*$C158*IF(D$58=Fperm_SI_Woolf2021!$E$9:$E$93,1,EXP(LN((1.1*(Fperm_SI_Woolf2021!$E$9:$E$93-D$58)-63.1579*EXP(-0.19*Fperm_SI_Woolf2021!$E$9:$E$93)+63.1579*EXP(-0.19*D$58))/(Fperm_SI_Woolf2021!$E$9:$E$93-D$58))*(D$58-Fperm_SI_Woolf2021!$E$9:$E$93)/10))) + Fperm_SI_Woolf2021!$G$9:$G$93*EXP(-Fperm_SI_Woolf2021!$J$9:$J$93*$C158*IF(D$58=Fperm_SI_Woolf2021!$E$9:$E$93,1,EXP(LN((1.1*(Fperm_SI_Woolf2021!$E$9:$E$93-D$58)-63.1579*EXP(-0.19*Fperm_SI_Woolf2021!$E$9:$E$93)+63.1579*EXP(-0.19*D$58))/(Fperm_SI_Woolf2021!$E$9:$E$93-D$58))*(D$58-Fperm_SI_Woolf2021!$E$9:$E$93)/10))) + Fperm_SI_Woolf2021!$H$9:$H$93*EXP(-Fperm_SI_Woolf2021!$K$9:$K$93*$C158*IF(D$58=Fperm_SI_Woolf2021!$E$9:$E$93,1,EXP(LN((1.1*(Fperm_SI_Woolf2021!$E$9:$E$93-D$58)-63.1579*EXP(-0.19*Fperm_SI_Woolf2021!$E$9:$E$93)+63.1579*EXP(-0.19*D$58))/(Fperm_SI_Woolf2021!$E$9:$E$93-D$58))*(D$58-Fperm_SI_Woolf2021!$E$9:$E$93)/10))),Fperm_SI_Woolf2021!$D$9:$D$93)*D$57+INTERCEPT(Fperm_SI_Woolf2021!$F$9:$F$93*EXP(-Fperm_SI_Woolf2021!$I$9:$I$93*$C158*IF(D$58=Fperm_SI_Woolf2021!$E$9:$E$93,1,EXP(LN((1.1*(Fperm_SI_Woolf2021!$E$9:$E$93-D$58)-63.1579*EXP(-0.19*Fperm_SI_Woolf2021!$E$9:$E$93)+63.1579*EXP(-0.19*D$58))/(Fperm_SI_Woolf2021!$E$9:$E$93-D$58))*(D$58-Fperm_SI_Woolf2021!$E$9:$E$93)/10))) + Fperm_SI_Woolf2021!$G$9:$G$93*EXP(-Fperm_SI_Woolf2021!$J$9:$J$93*$C158*IF(D$58=Fperm_SI_Woolf2021!$E$9:$E$93,1,EXP(LN((1.1*(Fperm_SI_Woolf2021!$E$9:$E$93-D$58)-63.1579*EXP(-0.19*Fperm_SI_Woolf2021!$E$9:$E$93)+63.1579*EXP(-0.19*D$58))/(Fperm_SI_Woolf2021!$E$9:$E$93-D$58))*(D$58-Fperm_SI_Woolf2021!$E$9:$E$93)/10))) + Fperm_SI_Woolf2021!$H$9:$H$93*EXP(-Fperm_SI_Woolf2021!$K$9:$K$93*$C158*IF(D$58=Fperm_SI_Woolf2021!$E$9:$E$93,1,EXP(LN((1.1*(Fperm_SI_Woolf2021!$E$9:$E$93-D$58)-63.1579*EXP(-0.19*Fperm_SI_Woolf2021!$E$9:$E$93)+63.1579*EXP(-0.19*D$58))/(Fperm_SI_Woolf2021!$E$9:$E$93-D$58))*(D$58-Fperm_SI_Woolf2021!$E$9:$E$93)/10))),Fperm_SI_Woolf2021!$D$9:$D$93))</f>
        <v>0.77966696485452947</v>
      </c>
      <c r="E158" s="51" cm="1">
        <f t="array" ref="E158">MIN(1,SLOPE(Fperm_SI_Woolf2021!$F$9:$F$93*EXP(-Fperm_SI_Woolf2021!$I$9:$I$93*$C158*IF(E$58=Fperm_SI_Woolf2021!$E$9:$E$93,1,EXP(LN((1.1*(Fperm_SI_Woolf2021!$E$9:$E$93-E$58)-63.1579*EXP(-0.19*Fperm_SI_Woolf2021!$E$9:$E$93)+63.1579*EXP(-0.19*E$58))/(Fperm_SI_Woolf2021!$E$9:$E$93-E$58))*(E$58-Fperm_SI_Woolf2021!$E$9:$E$93)/10))) + Fperm_SI_Woolf2021!$G$9:$G$93*EXP(-Fperm_SI_Woolf2021!$J$9:$J$93*$C158*IF(E$58=Fperm_SI_Woolf2021!$E$9:$E$93,1,EXP(LN((1.1*(Fperm_SI_Woolf2021!$E$9:$E$93-E$58)-63.1579*EXP(-0.19*Fperm_SI_Woolf2021!$E$9:$E$93)+63.1579*EXP(-0.19*E$58))/(Fperm_SI_Woolf2021!$E$9:$E$93-E$58))*(E$58-Fperm_SI_Woolf2021!$E$9:$E$93)/10))) + Fperm_SI_Woolf2021!$H$9:$H$93*EXP(-Fperm_SI_Woolf2021!$K$9:$K$93*$C158*IF(E$58=Fperm_SI_Woolf2021!$E$9:$E$93,1,EXP(LN((1.1*(Fperm_SI_Woolf2021!$E$9:$E$93-E$58)-63.1579*EXP(-0.19*Fperm_SI_Woolf2021!$E$9:$E$93)+63.1579*EXP(-0.19*E$58))/(Fperm_SI_Woolf2021!$E$9:$E$93-E$58))*(E$58-Fperm_SI_Woolf2021!$E$9:$E$93)/10))),Fperm_SI_Woolf2021!$D$9:$D$93)*E$57+INTERCEPT(Fperm_SI_Woolf2021!$F$9:$F$93*EXP(-Fperm_SI_Woolf2021!$I$9:$I$93*$C158*IF(E$58=Fperm_SI_Woolf2021!$E$9:$E$93,1,EXP(LN((1.1*(Fperm_SI_Woolf2021!$E$9:$E$93-E$58)-63.1579*EXP(-0.19*Fperm_SI_Woolf2021!$E$9:$E$93)+63.1579*EXP(-0.19*E$58))/(Fperm_SI_Woolf2021!$E$9:$E$93-E$58))*(E$58-Fperm_SI_Woolf2021!$E$9:$E$93)/10))) + Fperm_SI_Woolf2021!$G$9:$G$93*EXP(-Fperm_SI_Woolf2021!$J$9:$J$93*$C158*IF(E$58=Fperm_SI_Woolf2021!$E$9:$E$93,1,EXP(LN((1.1*(Fperm_SI_Woolf2021!$E$9:$E$93-E$58)-63.1579*EXP(-0.19*Fperm_SI_Woolf2021!$E$9:$E$93)+63.1579*EXP(-0.19*E$58))/(Fperm_SI_Woolf2021!$E$9:$E$93-E$58))*(E$58-Fperm_SI_Woolf2021!$E$9:$E$93)/10))) + Fperm_SI_Woolf2021!$H$9:$H$93*EXP(-Fperm_SI_Woolf2021!$K$9:$K$93*$C158*IF(E$58=Fperm_SI_Woolf2021!$E$9:$E$93,1,EXP(LN((1.1*(Fperm_SI_Woolf2021!$E$9:$E$93-E$58)-63.1579*EXP(-0.19*Fperm_SI_Woolf2021!$E$9:$E$93)+63.1579*EXP(-0.19*E$58))/(Fperm_SI_Woolf2021!$E$9:$E$93-E$58))*(E$58-Fperm_SI_Woolf2021!$E$9:$E$93)/10))),Fperm_SI_Woolf2021!$D$9:$D$93))</f>
        <v>0.7485408388783068</v>
      </c>
      <c r="F158" s="51" cm="1">
        <f t="array" ref="F158">MIN(1,SLOPE(Fperm_SI_Woolf2021!$F$9:$F$93*EXP(-Fperm_SI_Woolf2021!$I$9:$I$93*$C158*IF(F$58=Fperm_SI_Woolf2021!$E$9:$E$93,1,EXP(LN((1.1*(Fperm_SI_Woolf2021!$E$9:$E$93-F$58)-63.1579*EXP(-0.19*Fperm_SI_Woolf2021!$E$9:$E$93)+63.1579*EXP(-0.19*F$58))/(Fperm_SI_Woolf2021!$E$9:$E$93-F$58))*(F$58-Fperm_SI_Woolf2021!$E$9:$E$93)/10))) + Fperm_SI_Woolf2021!$G$9:$G$93*EXP(-Fperm_SI_Woolf2021!$J$9:$J$93*$C158*IF(F$58=Fperm_SI_Woolf2021!$E$9:$E$93,1,EXP(LN((1.1*(Fperm_SI_Woolf2021!$E$9:$E$93-F$58)-63.1579*EXP(-0.19*Fperm_SI_Woolf2021!$E$9:$E$93)+63.1579*EXP(-0.19*F$58))/(Fperm_SI_Woolf2021!$E$9:$E$93-F$58))*(F$58-Fperm_SI_Woolf2021!$E$9:$E$93)/10))) + Fperm_SI_Woolf2021!$H$9:$H$93*EXP(-Fperm_SI_Woolf2021!$K$9:$K$93*$C158*IF(F$58=Fperm_SI_Woolf2021!$E$9:$E$93,1,EXP(LN((1.1*(Fperm_SI_Woolf2021!$E$9:$E$93-F$58)-63.1579*EXP(-0.19*Fperm_SI_Woolf2021!$E$9:$E$93)+63.1579*EXP(-0.19*F$58))/(Fperm_SI_Woolf2021!$E$9:$E$93-F$58))*(F$58-Fperm_SI_Woolf2021!$E$9:$E$93)/10))),Fperm_SI_Woolf2021!$D$9:$D$93)*F$57+INTERCEPT(Fperm_SI_Woolf2021!$F$9:$F$93*EXP(-Fperm_SI_Woolf2021!$I$9:$I$93*$C158*IF(F$58=Fperm_SI_Woolf2021!$E$9:$E$93,1,EXP(LN((1.1*(Fperm_SI_Woolf2021!$E$9:$E$93-F$58)-63.1579*EXP(-0.19*Fperm_SI_Woolf2021!$E$9:$E$93)+63.1579*EXP(-0.19*F$58))/(Fperm_SI_Woolf2021!$E$9:$E$93-F$58))*(F$58-Fperm_SI_Woolf2021!$E$9:$E$93)/10))) + Fperm_SI_Woolf2021!$G$9:$G$93*EXP(-Fperm_SI_Woolf2021!$J$9:$J$93*$C158*IF(F$58=Fperm_SI_Woolf2021!$E$9:$E$93,1,EXP(LN((1.1*(Fperm_SI_Woolf2021!$E$9:$E$93-F$58)-63.1579*EXP(-0.19*Fperm_SI_Woolf2021!$E$9:$E$93)+63.1579*EXP(-0.19*F$58))/(Fperm_SI_Woolf2021!$E$9:$E$93-F$58))*(F$58-Fperm_SI_Woolf2021!$E$9:$E$93)/10))) + Fperm_SI_Woolf2021!$H$9:$H$93*EXP(-Fperm_SI_Woolf2021!$K$9:$K$93*$C158*IF(F$58=Fperm_SI_Woolf2021!$E$9:$E$93,1,EXP(LN((1.1*(Fperm_SI_Woolf2021!$E$9:$E$93-F$58)-63.1579*EXP(-0.19*Fperm_SI_Woolf2021!$E$9:$E$93)+63.1579*EXP(-0.19*F$58))/(Fperm_SI_Woolf2021!$E$9:$E$93-F$58))*(F$58-Fperm_SI_Woolf2021!$E$9:$E$93)/10))),Fperm_SI_Woolf2021!$D$9:$D$93))</f>
        <v>0.71741471290208414</v>
      </c>
      <c r="G158" s="51" cm="1">
        <f t="array" ref="G158">MIN(1,SLOPE(Fperm_SI_Woolf2021!$F$9:$F$93*EXP(-Fperm_SI_Woolf2021!$I$9:$I$93*$C158*IF(G$58=Fperm_SI_Woolf2021!$E$9:$E$93,1,EXP(LN((1.1*(Fperm_SI_Woolf2021!$E$9:$E$93-G$58)-63.1579*EXP(-0.19*Fperm_SI_Woolf2021!$E$9:$E$93)+63.1579*EXP(-0.19*G$58))/(Fperm_SI_Woolf2021!$E$9:$E$93-G$58))*(G$58-Fperm_SI_Woolf2021!$E$9:$E$93)/10))) + Fperm_SI_Woolf2021!$G$9:$G$93*EXP(-Fperm_SI_Woolf2021!$J$9:$J$93*$C158*IF(G$58=Fperm_SI_Woolf2021!$E$9:$E$93,1,EXP(LN((1.1*(Fperm_SI_Woolf2021!$E$9:$E$93-G$58)-63.1579*EXP(-0.19*Fperm_SI_Woolf2021!$E$9:$E$93)+63.1579*EXP(-0.19*G$58))/(Fperm_SI_Woolf2021!$E$9:$E$93-G$58))*(G$58-Fperm_SI_Woolf2021!$E$9:$E$93)/10))) + Fperm_SI_Woolf2021!$H$9:$H$93*EXP(-Fperm_SI_Woolf2021!$K$9:$K$93*$C158*IF(G$58=Fperm_SI_Woolf2021!$E$9:$E$93,1,EXP(LN((1.1*(Fperm_SI_Woolf2021!$E$9:$E$93-G$58)-63.1579*EXP(-0.19*Fperm_SI_Woolf2021!$E$9:$E$93)+63.1579*EXP(-0.19*G$58))/(Fperm_SI_Woolf2021!$E$9:$E$93-G$58))*(G$58-Fperm_SI_Woolf2021!$E$9:$E$93)/10))),Fperm_SI_Woolf2021!$D$9:$D$93)*G$57+INTERCEPT(Fperm_SI_Woolf2021!$F$9:$F$93*EXP(-Fperm_SI_Woolf2021!$I$9:$I$93*$C158*IF(G$58=Fperm_SI_Woolf2021!$E$9:$E$93,1,EXP(LN((1.1*(Fperm_SI_Woolf2021!$E$9:$E$93-G$58)-63.1579*EXP(-0.19*Fperm_SI_Woolf2021!$E$9:$E$93)+63.1579*EXP(-0.19*G$58))/(Fperm_SI_Woolf2021!$E$9:$E$93-G$58))*(G$58-Fperm_SI_Woolf2021!$E$9:$E$93)/10))) + Fperm_SI_Woolf2021!$G$9:$G$93*EXP(-Fperm_SI_Woolf2021!$J$9:$J$93*$C158*IF(G$58=Fperm_SI_Woolf2021!$E$9:$E$93,1,EXP(LN((1.1*(Fperm_SI_Woolf2021!$E$9:$E$93-G$58)-63.1579*EXP(-0.19*Fperm_SI_Woolf2021!$E$9:$E$93)+63.1579*EXP(-0.19*G$58))/(Fperm_SI_Woolf2021!$E$9:$E$93-G$58))*(G$58-Fperm_SI_Woolf2021!$E$9:$E$93)/10))) + Fperm_SI_Woolf2021!$H$9:$H$93*EXP(-Fperm_SI_Woolf2021!$K$9:$K$93*$C158*IF(G$58=Fperm_SI_Woolf2021!$E$9:$E$93,1,EXP(LN((1.1*(Fperm_SI_Woolf2021!$E$9:$E$93-G$58)-63.1579*EXP(-0.19*Fperm_SI_Woolf2021!$E$9:$E$93)+63.1579*EXP(-0.19*G$58))/(Fperm_SI_Woolf2021!$E$9:$E$93-G$58))*(G$58-Fperm_SI_Woolf2021!$E$9:$E$93)/10))),Fperm_SI_Woolf2021!$D$9:$D$93))</f>
        <v>0.68628858692586148</v>
      </c>
      <c r="H158" s="51" cm="1">
        <f t="array" ref="H158">MIN(1,SLOPE(Fperm_SI_Woolf2021!$F$9:$F$93*EXP(-Fperm_SI_Woolf2021!$I$9:$I$93*$C158*IF(H$58=Fperm_SI_Woolf2021!$E$9:$E$93,1,EXP(LN((1.1*(Fperm_SI_Woolf2021!$E$9:$E$93-H$58)-63.1579*EXP(-0.19*Fperm_SI_Woolf2021!$E$9:$E$93)+63.1579*EXP(-0.19*H$58))/(Fperm_SI_Woolf2021!$E$9:$E$93-H$58))*(H$58-Fperm_SI_Woolf2021!$E$9:$E$93)/10))) + Fperm_SI_Woolf2021!$G$9:$G$93*EXP(-Fperm_SI_Woolf2021!$J$9:$J$93*$C158*IF(H$58=Fperm_SI_Woolf2021!$E$9:$E$93,1,EXP(LN((1.1*(Fperm_SI_Woolf2021!$E$9:$E$93-H$58)-63.1579*EXP(-0.19*Fperm_SI_Woolf2021!$E$9:$E$93)+63.1579*EXP(-0.19*H$58))/(Fperm_SI_Woolf2021!$E$9:$E$93-H$58))*(H$58-Fperm_SI_Woolf2021!$E$9:$E$93)/10))) + Fperm_SI_Woolf2021!$H$9:$H$93*EXP(-Fperm_SI_Woolf2021!$K$9:$K$93*$C158*IF(H$58=Fperm_SI_Woolf2021!$E$9:$E$93,1,EXP(LN((1.1*(Fperm_SI_Woolf2021!$E$9:$E$93-H$58)-63.1579*EXP(-0.19*Fperm_SI_Woolf2021!$E$9:$E$93)+63.1579*EXP(-0.19*H$58))/(Fperm_SI_Woolf2021!$E$9:$E$93-H$58))*(H$58-Fperm_SI_Woolf2021!$E$9:$E$93)/10))),Fperm_SI_Woolf2021!$D$9:$D$93)*H$57+INTERCEPT(Fperm_SI_Woolf2021!$F$9:$F$93*EXP(-Fperm_SI_Woolf2021!$I$9:$I$93*$C158*IF(H$58=Fperm_SI_Woolf2021!$E$9:$E$93,1,EXP(LN((1.1*(Fperm_SI_Woolf2021!$E$9:$E$93-H$58)-63.1579*EXP(-0.19*Fperm_SI_Woolf2021!$E$9:$E$93)+63.1579*EXP(-0.19*H$58))/(Fperm_SI_Woolf2021!$E$9:$E$93-H$58))*(H$58-Fperm_SI_Woolf2021!$E$9:$E$93)/10))) + Fperm_SI_Woolf2021!$G$9:$G$93*EXP(-Fperm_SI_Woolf2021!$J$9:$J$93*$C158*IF(H$58=Fperm_SI_Woolf2021!$E$9:$E$93,1,EXP(LN((1.1*(Fperm_SI_Woolf2021!$E$9:$E$93-H$58)-63.1579*EXP(-0.19*Fperm_SI_Woolf2021!$E$9:$E$93)+63.1579*EXP(-0.19*H$58))/(Fperm_SI_Woolf2021!$E$9:$E$93-H$58))*(H$58-Fperm_SI_Woolf2021!$E$9:$E$93)/10))) + Fperm_SI_Woolf2021!$H$9:$H$93*EXP(-Fperm_SI_Woolf2021!$K$9:$K$93*$C158*IF(H$58=Fperm_SI_Woolf2021!$E$9:$E$93,1,EXP(LN((1.1*(Fperm_SI_Woolf2021!$E$9:$E$93-H$58)-63.1579*EXP(-0.19*Fperm_SI_Woolf2021!$E$9:$E$93)+63.1579*EXP(-0.19*H$58))/(Fperm_SI_Woolf2021!$E$9:$E$93-H$58))*(H$58-Fperm_SI_Woolf2021!$E$9:$E$93)/10))),Fperm_SI_Woolf2021!$D$9:$D$93))</f>
        <v>0.65516246094963893</v>
      </c>
      <c r="I158" s="51" cm="1">
        <f t="array" ref="I158">MIN(1,SLOPE(Fperm_SI_Woolf2021!$F$9:$F$93*EXP(-Fperm_SI_Woolf2021!$I$9:$I$93*$C158*IF(I$58=Fperm_SI_Woolf2021!$E$9:$E$93,1,EXP(LN((1.1*(Fperm_SI_Woolf2021!$E$9:$E$93-I$58)-63.1579*EXP(-0.19*Fperm_SI_Woolf2021!$E$9:$E$93)+63.1579*EXP(-0.19*I$58))/(Fperm_SI_Woolf2021!$E$9:$E$93-I$58))*(I$58-Fperm_SI_Woolf2021!$E$9:$E$93)/10))) + Fperm_SI_Woolf2021!$G$9:$G$93*EXP(-Fperm_SI_Woolf2021!$J$9:$J$93*$C158*IF(I$58=Fperm_SI_Woolf2021!$E$9:$E$93,1,EXP(LN((1.1*(Fperm_SI_Woolf2021!$E$9:$E$93-I$58)-63.1579*EXP(-0.19*Fperm_SI_Woolf2021!$E$9:$E$93)+63.1579*EXP(-0.19*I$58))/(Fperm_SI_Woolf2021!$E$9:$E$93-I$58))*(I$58-Fperm_SI_Woolf2021!$E$9:$E$93)/10))) + Fperm_SI_Woolf2021!$H$9:$H$93*EXP(-Fperm_SI_Woolf2021!$K$9:$K$93*$C158*IF(I$58=Fperm_SI_Woolf2021!$E$9:$E$93,1,EXP(LN((1.1*(Fperm_SI_Woolf2021!$E$9:$E$93-I$58)-63.1579*EXP(-0.19*Fperm_SI_Woolf2021!$E$9:$E$93)+63.1579*EXP(-0.19*I$58))/(Fperm_SI_Woolf2021!$E$9:$E$93-I$58))*(I$58-Fperm_SI_Woolf2021!$E$9:$E$93)/10))),Fperm_SI_Woolf2021!$D$9:$D$93)*I$57+INTERCEPT(Fperm_SI_Woolf2021!$F$9:$F$93*EXP(-Fperm_SI_Woolf2021!$I$9:$I$93*$C158*IF(I$58=Fperm_SI_Woolf2021!$E$9:$E$93,1,EXP(LN((1.1*(Fperm_SI_Woolf2021!$E$9:$E$93-I$58)-63.1579*EXP(-0.19*Fperm_SI_Woolf2021!$E$9:$E$93)+63.1579*EXP(-0.19*I$58))/(Fperm_SI_Woolf2021!$E$9:$E$93-I$58))*(I$58-Fperm_SI_Woolf2021!$E$9:$E$93)/10))) + Fperm_SI_Woolf2021!$G$9:$G$93*EXP(-Fperm_SI_Woolf2021!$J$9:$J$93*$C158*IF(I$58=Fperm_SI_Woolf2021!$E$9:$E$93,1,EXP(LN((1.1*(Fperm_SI_Woolf2021!$E$9:$E$93-I$58)-63.1579*EXP(-0.19*Fperm_SI_Woolf2021!$E$9:$E$93)+63.1579*EXP(-0.19*I$58))/(Fperm_SI_Woolf2021!$E$9:$E$93-I$58))*(I$58-Fperm_SI_Woolf2021!$E$9:$E$93)/10))) + Fperm_SI_Woolf2021!$H$9:$H$93*EXP(-Fperm_SI_Woolf2021!$K$9:$K$93*$C158*IF(I$58=Fperm_SI_Woolf2021!$E$9:$E$93,1,EXP(LN((1.1*(Fperm_SI_Woolf2021!$E$9:$E$93-I$58)-63.1579*EXP(-0.19*Fperm_SI_Woolf2021!$E$9:$E$93)+63.1579*EXP(-0.19*I$58))/(Fperm_SI_Woolf2021!$E$9:$E$93-I$58))*(I$58-Fperm_SI_Woolf2021!$E$9:$E$93)/10))),Fperm_SI_Woolf2021!$D$9:$D$93))</f>
        <v>0.62403633497341626</v>
      </c>
      <c r="J158" s="51" cm="1">
        <f t="array" ref="J158">MIN(1,SLOPE(Fperm_SI_Woolf2021!$F$9:$F$93*EXP(-Fperm_SI_Woolf2021!$I$9:$I$93*$C158*IF(J$58=Fperm_SI_Woolf2021!$E$9:$E$93,1,EXP(LN((1.1*(Fperm_SI_Woolf2021!$E$9:$E$93-J$58)-63.1579*EXP(-0.19*Fperm_SI_Woolf2021!$E$9:$E$93)+63.1579*EXP(-0.19*J$58))/(Fperm_SI_Woolf2021!$E$9:$E$93-J$58))*(J$58-Fperm_SI_Woolf2021!$E$9:$E$93)/10))) + Fperm_SI_Woolf2021!$G$9:$G$93*EXP(-Fperm_SI_Woolf2021!$J$9:$J$93*$C158*IF(J$58=Fperm_SI_Woolf2021!$E$9:$E$93,1,EXP(LN((1.1*(Fperm_SI_Woolf2021!$E$9:$E$93-J$58)-63.1579*EXP(-0.19*Fperm_SI_Woolf2021!$E$9:$E$93)+63.1579*EXP(-0.19*J$58))/(Fperm_SI_Woolf2021!$E$9:$E$93-J$58))*(J$58-Fperm_SI_Woolf2021!$E$9:$E$93)/10))) + Fperm_SI_Woolf2021!$H$9:$H$93*EXP(-Fperm_SI_Woolf2021!$K$9:$K$93*$C158*IF(J$58=Fperm_SI_Woolf2021!$E$9:$E$93,1,EXP(LN((1.1*(Fperm_SI_Woolf2021!$E$9:$E$93-J$58)-63.1579*EXP(-0.19*Fperm_SI_Woolf2021!$E$9:$E$93)+63.1579*EXP(-0.19*J$58))/(Fperm_SI_Woolf2021!$E$9:$E$93-J$58))*(J$58-Fperm_SI_Woolf2021!$E$9:$E$93)/10))),Fperm_SI_Woolf2021!$D$9:$D$93)*J$57+INTERCEPT(Fperm_SI_Woolf2021!$F$9:$F$93*EXP(-Fperm_SI_Woolf2021!$I$9:$I$93*$C158*IF(J$58=Fperm_SI_Woolf2021!$E$9:$E$93,1,EXP(LN((1.1*(Fperm_SI_Woolf2021!$E$9:$E$93-J$58)-63.1579*EXP(-0.19*Fperm_SI_Woolf2021!$E$9:$E$93)+63.1579*EXP(-0.19*J$58))/(Fperm_SI_Woolf2021!$E$9:$E$93-J$58))*(J$58-Fperm_SI_Woolf2021!$E$9:$E$93)/10))) + Fperm_SI_Woolf2021!$G$9:$G$93*EXP(-Fperm_SI_Woolf2021!$J$9:$J$93*$C158*IF(J$58=Fperm_SI_Woolf2021!$E$9:$E$93,1,EXP(LN((1.1*(Fperm_SI_Woolf2021!$E$9:$E$93-J$58)-63.1579*EXP(-0.19*Fperm_SI_Woolf2021!$E$9:$E$93)+63.1579*EXP(-0.19*J$58))/(Fperm_SI_Woolf2021!$E$9:$E$93-J$58))*(J$58-Fperm_SI_Woolf2021!$E$9:$E$93)/10))) + Fperm_SI_Woolf2021!$H$9:$H$93*EXP(-Fperm_SI_Woolf2021!$K$9:$K$93*$C158*IF(J$58=Fperm_SI_Woolf2021!$E$9:$E$93,1,EXP(LN((1.1*(Fperm_SI_Woolf2021!$E$9:$E$93-J$58)-63.1579*EXP(-0.19*Fperm_SI_Woolf2021!$E$9:$E$93)+63.1579*EXP(-0.19*J$58))/(Fperm_SI_Woolf2021!$E$9:$E$93-J$58))*(J$58-Fperm_SI_Woolf2021!$E$9:$E$93)/10))),Fperm_SI_Woolf2021!$D$9:$D$93))</f>
        <v>0.5929102089971936</v>
      </c>
      <c r="K158" s="51" cm="1">
        <f t="array" ref="K158">MIN(1,SLOPE(Fperm_SI_Woolf2021!$F$9:$F$93*EXP(-Fperm_SI_Woolf2021!$I$9:$I$93*$C158*IF(K$58=Fperm_SI_Woolf2021!$E$9:$E$93,1,EXP(LN((1.1*(Fperm_SI_Woolf2021!$E$9:$E$93-K$58)-63.1579*EXP(-0.19*Fperm_SI_Woolf2021!$E$9:$E$93)+63.1579*EXP(-0.19*K$58))/(Fperm_SI_Woolf2021!$E$9:$E$93-K$58))*(K$58-Fperm_SI_Woolf2021!$E$9:$E$93)/10))) + Fperm_SI_Woolf2021!$G$9:$G$93*EXP(-Fperm_SI_Woolf2021!$J$9:$J$93*$C158*IF(K$58=Fperm_SI_Woolf2021!$E$9:$E$93,1,EXP(LN((1.1*(Fperm_SI_Woolf2021!$E$9:$E$93-K$58)-63.1579*EXP(-0.19*Fperm_SI_Woolf2021!$E$9:$E$93)+63.1579*EXP(-0.19*K$58))/(Fperm_SI_Woolf2021!$E$9:$E$93-K$58))*(K$58-Fperm_SI_Woolf2021!$E$9:$E$93)/10))) + Fperm_SI_Woolf2021!$H$9:$H$93*EXP(-Fperm_SI_Woolf2021!$K$9:$K$93*$C158*IF(K$58=Fperm_SI_Woolf2021!$E$9:$E$93,1,EXP(LN((1.1*(Fperm_SI_Woolf2021!$E$9:$E$93-K$58)-63.1579*EXP(-0.19*Fperm_SI_Woolf2021!$E$9:$E$93)+63.1579*EXP(-0.19*K$58))/(Fperm_SI_Woolf2021!$E$9:$E$93-K$58))*(K$58-Fperm_SI_Woolf2021!$E$9:$E$93)/10))),Fperm_SI_Woolf2021!$D$9:$D$93)*K$57+INTERCEPT(Fperm_SI_Woolf2021!$F$9:$F$93*EXP(-Fperm_SI_Woolf2021!$I$9:$I$93*$C158*IF(K$58=Fperm_SI_Woolf2021!$E$9:$E$93,1,EXP(LN((1.1*(Fperm_SI_Woolf2021!$E$9:$E$93-K$58)-63.1579*EXP(-0.19*Fperm_SI_Woolf2021!$E$9:$E$93)+63.1579*EXP(-0.19*K$58))/(Fperm_SI_Woolf2021!$E$9:$E$93-K$58))*(K$58-Fperm_SI_Woolf2021!$E$9:$E$93)/10))) + Fperm_SI_Woolf2021!$G$9:$G$93*EXP(-Fperm_SI_Woolf2021!$J$9:$J$93*$C158*IF(K$58=Fperm_SI_Woolf2021!$E$9:$E$93,1,EXP(LN((1.1*(Fperm_SI_Woolf2021!$E$9:$E$93-K$58)-63.1579*EXP(-0.19*Fperm_SI_Woolf2021!$E$9:$E$93)+63.1579*EXP(-0.19*K$58))/(Fperm_SI_Woolf2021!$E$9:$E$93-K$58))*(K$58-Fperm_SI_Woolf2021!$E$9:$E$93)/10))) + Fperm_SI_Woolf2021!$H$9:$H$93*EXP(-Fperm_SI_Woolf2021!$K$9:$K$93*$C158*IF(K$58=Fperm_SI_Woolf2021!$E$9:$E$93,1,EXP(LN((1.1*(Fperm_SI_Woolf2021!$E$9:$E$93-K$58)-63.1579*EXP(-0.19*Fperm_SI_Woolf2021!$E$9:$E$93)+63.1579*EXP(-0.19*K$58))/(Fperm_SI_Woolf2021!$E$9:$E$93-K$58))*(K$58-Fperm_SI_Woolf2021!$E$9:$E$93)/10))),Fperm_SI_Woolf2021!$D$9:$D$93))</f>
        <v>0.56178408302097094</v>
      </c>
      <c r="L158" s="51" cm="1">
        <f t="array" ref="L158">MIN(1,SLOPE(Fperm_SI_Woolf2021!$F$9:$F$93*EXP(-Fperm_SI_Woolf2021!$I$9:$I$93*$C158*IF(L$58=Fperm_SI_Woolf2021!$E$9:$E$93,1,EXP(LN((1.1*(Fperm_SI_Woolf2021!$E$9:$E$93-L$58)-63.1579*EXP(-0.19*Fperm_SI_Woolf2021!$E$9:$E$93)+63.1579*EXP(-0.19*L$58))/(Fperm_SI_Woolf2021!$E$9:$E$93-L$58))*(L$58-Fperm_SI_Woolf2021!$E$9:$E$93)/10))) + Fperm_SI_Woolf2021!$G$9:$G$93*EXP(-Fperm_SI_Woolf2021!$J$9:$J$93*$C158*IF(L$58=Fperm_SI_Woolf2021!$E$9:$E$93,1,EXP(LN((1.1*(Fperm_SI_Woolf2021!$E$9:$E$93-L$58)-63.1579*EXP(-0.19*Fperm_SI_Woolf2021!$E$9:$E$93)+63.1579*EXP(-0.19*L$58))/(Fperm_SI_Woolf2021!$E$9:$E$93-L$58))*(L$58-Fperm_SI_Woolf2021!$E$9:$E$93)/10))) + Fperm_SI_Woolf2021!$H$9:$H$93*EXP(-Fperm_SI_Woolf2021!$K$9:$K$93*$C158*IF(L$58=Fperm_SI_Woolf2021!$E$9:$E$93,1,EXP(LN((1.1*(Fperm_SI_Woolf2021!$E$9:$E$93-L$58)-63.1579*EXP(-0.19*Fperm_SI_Woolf2021!$E$9:$E$93)+63.1579*EXP(-0.19*L$58))/(Fperm_SI_Woolf2021!$E$9:$E$93-L$58))*(L$58-Fperm_SI_Woolf2021!$E$9:$E$93)/10))),Fperm_SI_Woolf2021!$D$9:$D$93)*L$57+INTERCEPT(Fperm_SI_Woolf2021!$F$9:$F$93*EXP(-Fperm_SI_Woolf2021!$I$9:$I$93*$C158*IF(L$58=Fperm_SI_Woolf2021!$E$9:$E$93,1,EXP(LN((1.1*(Fperm_SI_Woolf2021!$E$9:$E$93-L$58)-63.1579*EXP(-0.19*Fperm_SI_Woolf2021!$E$9:$E$93)+63.1579*EXP(-0.19*L$58))/(Fperm_SI_Woolf2021!$E$9:$E$93-L$58))*(L$58-Fperm_SI_Woolf2021!$E$9:$E$93)/10))) + Fperm_SI_Woolf2021!$G$9:$G$93*EXP(-Fperm_SI_Woolf2021!$J$9:$J$93*$C158*IF(L$58=Fperm_SI_Woolf2021!$E$9:$E$93,1,EXP(LN((1.1*(Fperm_SI_Woolf2021!$E$9:$E$93-L$58)-63.1579*EXP(-0.19*Fperm_SI_Woolf2021!$E$9:$E$93)+63.1579*EXP(-0.19*L$58))/(Fperm_SI_Woolf2021!$E$9:$E$93-L$58))*(L$58-Fperm_SI_Woolf2021!$E$9:$E$93)/10))) + Fperm_SI_Woolf2021!$H$9:$H$93*EXP(-Fperm_SI_Woolf2021!$K$9:$K$93*$C158*IF(L$58=Fperm_SI_Woolf2021!$E$9:$E$93,1,EXP(LN((1.1*(Fperm_SI_Woolf2021!$E$9:$E$93-L$58)-63.1579*EXP(-0.19*Fperm_SI_Woolf2021!$E$9:$E$93)+63.1579*EXP(-0.19*L$58))/(Fperm_SI_Woolf2021!$E$9:$E$93-L$58))*(L$58-Fperm_SI_Woolf2021!$E$9:$E$93)/10))),Fperm_SI_Woolf2021!$D$9:$D$93))</f>
        <v>0.53065795704474827</v>
      </c>
      <c r="M158" s="51" cm="1">
        <f t="array" ref="M158">MIN(1,SLOPE(Fperm_SI_Woolf2021!$F$9:$F$93*EXP(-Fperm_SI_Woolf2021!$I$9:$I$93*$C158*IF(M$58=Fperm_SI_Woolf2021!$E$9:$E$93,1,EXP(LN((1.1*(Fperm_SI_Woolf2021!$E$9:$E$93-M$58)-63.1579*EXP(-0.19*Fperm_SI_Woolf2021!$E$9:$E$93)+63.1579*EXP(-0.19*M$58))/(Fperm_SI_Woolf2021!$E$9:$E$93-M$58))*(M$58-Fperm_SI_Woolf2021!$E$9:$E$93)/10))) + Fperm_SI_Woolf2021!$G$9:$G$93*EXP(-Fperm_SI_Woolf2021!$J$9:$J$93*$C158*IF(M$58=Fperm_SI_Woolf2021!$E$9:$E$93,1,EXP(LN((1.1*(Fperm_SI_Woolf2021!$E$9:$E$93-M$58)-63.1579*EXP(-0.19*Fperm_SI_Woolf2021!$E$9:$E$93)+63.1579*EXP(-0.19*M$58))/(Fperm_SI_Woolf2021!$E$9:$E$93-M$58))*(M$58-Fperm_SI_Woolf2021!$E$9:$E$93)/10))) + Fperm_SI_Woolf2021!$H$9:$H$93*EXP(-Fperm_SI_Woolf2021!$K$9:$K$93*$C158*IF(M$58=Fperm_SI_Woolf2021!$E$9:$E$93,1,EXP(LN((1.1*(Fperm_SI_Woolf2021!$E$9:$E$93-M$58)-63.1579*EXP(-0.19*Fperm_SI_Woolf2021!$E$9:$E$93)+63.1579*EXP(-0.19*M$58))/(Fperm_SI_Woolf2021!$E$9:$E$93-M$58))*(M$58-Fperm_SI_Woolf2021!$E$9:$E$93)/10))),Fperm_SI_Woolf2021!$D$9:$D$93)*M$57+INTERCEPT(Fperm_SI_Woolf2021!$F$9:$F$93*EXP(-Fperm_SI_Woolf2021!$I$9:$I$93*$C158*IF(M$58=Fperm_SI_Woolf2021!$E$9:$E$93,1,EXP(LN((1.1*(Fperm_SI_Woolf2021!$E$9:$E$93-M$58)-63.1579*EXP(-0.19*Fperm_SI_Woolf2021!$E$9:$E$93)+63.1579*EXP(-0.19*M$58))/(Fperm_SI_Woolf2021!$E$9:$E$93-M$58))*(M$58-Fperm_SI_Woolf2021!$E$9:$E$93)/10))) + Fperm_SI_Woolf2021!$G$9:$G$93*EXP(-Fperm_SI_Woolf2021!$J$9:$J$93*$C158*IF(M$58=Fperm_SI_Woolf2021!$E$9:$E$93,1,EXP(LN((1.1*(Fperm_SI_Woolf2021!$E$9:$E$93-M$58)-63.1579*EXP(-0.19*Fperm_SI_Woolf2021!$E$9:$E$93)+63.1579*EXP(-0.19*M$58))/(Fperm_SI_Woolf2021!$E$9:$E$93-M$58))*(M$58-Fperm_SI_Woolf2021!$E$9:$E$93)/10))) + Fperm_SI_Woolf2021!$H$9:$H$93*EXP(-Fperm_SI_Woolf2021!$K$9:$K$93*$C158*IF(M$58=Fperm_SI_Woolf2021!$E$9:$E$93,1,EXP(LN((1.1*(Fperm_SI_Woolf2021!$E$9:$E$93-M$58)-63.1579*EXP(-0.19*Fperm_SI_Woolf2021!$E$9:$E$93)+63.1579*EXP(-0.19*M$58))/(Fperm_SI_Woolf2021!$E$9:$E$93-M$58))*(M$58-Fperm_SI_Woolf2021!$E$9:$E$93)/10))),Fperm_SI_Woolf2021!$D$9:$D$93))</f>
        <v>0.49953183106852567</v>
      </c>
      <c r="N158" s="51" cm="1">
        <f t="array" ref="N158">MIN(1,SLOPE(Fperm_SI_Woolf2021!$F$9:$F$93*EXP(-Fperm_SI_Woolf2021!$I$9:$I$93*$C158*IF(N$58=Fperm_SI_Woolf2021!$E$9:$E$93,1,EXP(LN((1.1*(Fperm_SI_Woolf2021!$E$9:$E$93-N$58)-63.1579*EXP(-0.19*Fperm_SI_Woolf2021!$E$9:$E$93)+63.1579*EXP(-0.19*N$58))/(Fperm_SI_Woolf2021!$E$9:$E$93-N$58))*(N$58-Fperm_SI_Woolf2021!$E$9:$E$93)/10))) + Fperm_SI_Woolf2021!$G$9:$G$93*EXP(-Fperm_SI_Woolf2021!$J$9:$J$93*$C158*IF(N$58=Fperm_SI_Woolf2021!$E$9:$E$93,1,EXP(LN((1.1*(Fperm_SI_Woolf2021!$E$9:$E$93-N$58)-63.1579*EXP(-0.19*Fperm_SI_Woolf2021!$E$9:$E$93)+63.1579*EXP(-0.19*N$58))/(Fperm_SI_Woolf2021!$E$9:$E$93-N$58))*(N$58-Fperm_SI_Woolf2021!$E$9:$E$93)/10))) + Fperm_SI_Woolf2021!$H$9:$H$93*EXP(-Fperm_SI_Woolf2021!$K$9:$K$93*$C158*IF(N$58=Fperm_SI_Woolf2021!$E$9:$E$93,1,EXP(LN((1.1*(Fperm_SI_Woolf2021!$E$9:$E$93-N$58)-63.1579*EXP(-0.19*Fperm_SI_Woolf2021!$E$9:$E$93)+63.1579*EXP(-0.19*N$58))/(Fperm_SI_Woolf2021!$E$9:$E$93-N$58))*(N$58-Fperm_SI_Woolf2021!$E$9:$E$93)/10))),Fperm_SI_Woolf2021!$D$9:$D$93)*N$57+INTERCEPT(Fperm_SI_Woolf2021!$F$9:$F$93*EXP(-Fperm_SI_Woolf2021!$I$9:$I$93*$C158*IF(N$58=Fperm_SI_Woolf2021!$E$9:$E$93,1,EXP(LN((1.1*(Fperm_SI_Woolf2021!$E$9:$E$93-N$58)-63.1579*EXP(-0.19*Fperm_SI_Woolf2021!$E$9:$E$93)+63.1579*EXP(-0.19*N$58))/(Fperm_SI_Woolf2021!$E$9:$E$93-N$58))*(N$58-Fperm_SI_Woolf2021!$E$9:$E$93)/10))) + Fperm_SI_Woolf2021!$G$9:$G$93*EXP(-Fperm_SI_Woolf2021!$J$9:$J$93*$C158*IF(N$58=Fperm_SI_Woolf2021!$E$9:$E$93,1,EXP(LN((1.1*(Fperm_SI_Woolf2021!$E$9:$E$93-N$58)-63.1579*EXP(-0.19*Fperm_SI_Woolf2021!$E$9:$E$93)+63.1579*EXP(-0.19*N$58))/(Fperm_SI_Woolf2021!$E$9:$E$93-N$58))*(N$58-Fperm_SI_Woolf2021!$E$9:$E$93)/10))) + Fperm_SI_Woolf2021!$H$9:$H$93*EXP(-Fperm_SI_Woolf2021!$K$9:$K$93*$C158*IF(N$58=Fperm_SI_Woolf2021!$E$9:$E$93,1,EXP(LN((1.1*(Fperm_SI_Woolf2021!$E$9:$E$93-N$58)-63.1579*EXP(-0.19*Fperm_SI_Woolf2021!$E$9:$E$93)+63.1579*EXP(-0.19*N$58))/(Fperm_SI_Woolf2021!$E$9:$E$93-N$58))*(N$58-Fperm_SI_Woolf2021!$E$9:$E$93)/10))),Fperm_SI_Woolf2021!$D$9:$D$93))</f>
        <v>0.468405705092303</v>
      </c>
      <c r="O158" s="51" cm="1">
        <f t="array" ref="O158">MIN(1,SLOPE(Fperm_SI_Woolf2021!$F$9:$F$93*EXP(-Fperm_SI_Woolf2021!$I$9:$I$93*$C158*IF(O$58=Fperm_SI_Woolf2021!$E$9:$E$93,1,EXP(LN((1.1*(Fperm_SI_Woolf2021!$E$9:$E$93-O$58)-63.1579*EXP(-0.19*Fperm_SI_Woolf2021!$E$9:$E$93)+63.1579*EXP(-0.19*O$58))/(Fperm_SI_Woolf2021!$E$9:$E$93-O$58))*(O$58-Fperm_SI_Woolf2021!$E$9:$E$93)/10))) + Fperm_SI_Woolf2021!$G$9:$G$93*EXP(-Fperm_SI_Woolf2021!$J$9:$J$93*$C158*IF(O$58=Fperm_SI_Woolf2021!$E$9:$E$93,1,EXP(LN((1.1*(Fperm_SI_Woolf2021!$E$9:$E$93-O$58)-63.1579*EXP(-0.19*Fperm_SI_Woolf2021!$E$9:$E$93)+63.1579*EXP(-0.19*O$58))/(Fperm_SI_Woolf2021!$E$9:$E$93-O$58))*(O$58-Fperm_SI_Woolf2021!$E$9:$E$93)/10))) + Fperm_SI_Woolf2021!$H$9:$H$93*EXP(-Fperm_SI_Woolf2021!$K$9:$K$93*$C158*IF(O$58=Fperm_SI_Woolf2021!$E$9:$E$93,1,EXP(LN((1.1*(Fperm_SI_Woolf2021!$E$9:$E$93-O$58)-63.1579*EXP(-0.19*Fperm_SI_Woolf2021!$E$9:$E$93)+63.1579*EXP(-0.19*O$58))/(Fperm_SI_Woolf2021!$E$9:$E$93-O$58))*(O$58-Fperm_SI_Woolf2021!$E$9:$E$93)/10))),Fperm_SI_Woolf2021!$D$9:$D$93)*O$57+INTERCEPT(Fperm_SI_Woolf2021!$F$9:$F$93*EXP(-Fperm_SI_Woolf2021!$I$9:$I$93*$C158*IF(O$58=Fperm_SI_Woolf2021!$E$9:$E$93,1,EXP(LN((1.1*(Fperm_SI_Woolf2021!$E$9:$E$93-O$58)-63.1579*EXP(-0.19*Fperm_SI_Woolf2021!$E$9:$E$93)+63.1579*EXP(-0.19*O$58))/(Fperm_SI_Woolf2021!$E$9:$E$93-O$58))*(O$58-Fperm_SI_Woolf2021!$E$9:$E$93)/10))) + Fperm_SI_Woolf2021!$G$9:$G$93*EXP(-Fperm_SI_Woolf2021!$J$9:$J$93*$C158*IF(O$58=Fperm_SI_Woolf2021!$E$9:$E$93,1,EXP(LN((1.1*(Fperm_SI_Woolf2021!$E$9:$E$93-O$58)-63.1579*EXP(-0.19*Fperm_SI_Woolf2021!$E$9:$E$93)+63.1579*EXP(-0.19*O$58))/(Fperm_SI_Woolf2021!$E$9:$E$93-O$58))*(O$58-Fperm_SI_Woolf2021!$E$9:$E$93)/10))) + Fperm_SI_Woolf2021!$H$9:$H$93*EXP(-Fperm_SI_Woolf2021!$K$9:$K$93*$C158*IF(O$58=Fperm_SI_Woolf2021!$E$9:$E$93,1,EXP(LN((1.1*(Fperm_SI_Woolf2021!$E$9:$E$93-O$58)-63.1579*EXP(-0.19*Fperm_SI_Woolf2021!$E$9:$E$93)+63.1579*EXP(-0.19*O$58))/(Fperm_SI_Woolf2021!$E$9:$E$93-O$58))*(O$58-Fperm_SI_Woolf2021!$E$9:$E$93)/10))),Fperm_SI_Woolf2021!$D$9:$D$93))</f>
        <v>0.43727957911608034</v>
      </c>
      <c r="P158" s="51" cm="1">
        <f t="array" ref="P158">MIN(1,SLOPE(Fperm_SI_Woolf2021!$F$9:$F$93*EXP(-Fperm_SI_Woolf2021!$I$9:$I$93*$C158*IF(P$58=Fperm_SI_Woolf2021!$E$9:$E$93,1,EXP(LN((1.1*(Fperm_SI_Woolf2021!$E$9:$E$93-P$58)-63.1579*EXP(-0.19*Fperm_SI_Woolf2021!$E$9:$E$93)+63.1579*EXP(-0.19*P$58))/(Fperm_SI_Woolf2021!$E$9:$E$93-P$58))*(P$58-Fperm_SI_Woolf2021!$E$9:$E$93)/10))) + Fperm_SI_Woolf2021!$G$9:$G$93*EXP(-Fperm_SI_Woolf2021!$J$9:$J$93*$C158*IF(P$58=Fperm_SI_Woolf2021!$E$9:$E$93,1,EXP(LN((1.1*(Fperm_SI_Woolf2021!$E$9:$E$93-P$58)-63.1579*EXP(-0.19*Fperm_SI_Woolf2021!$E$9:$E$93)+63.1579*EXP(-0.19*P$58))/(Fperm_SI_Woolf2021!$E$9:$E$93-P$58))*(P$58-Fperm_SI_Woolf2021!$E$9:$E$93)/10))) + Fperm_SI_Woolf2021!$H$9:$H$93*EXP(-Fperm_SI_Woolf2021!$K$9:$K$93*$C158*IF(P$58=Fperm_SI_Woolf2021!$E$9:$E$93,1,EXP(LN((1.1*(Fperm_SI_Woolf2021!$E$9:$E$93-P$58)-63.1579*EXP(-0.19*Fperm_SI_Woolf2021!$E$9:$E$93)+63.1579*EXP(-0.19*P$58))/(Fperm_SI_Woolf2021!$E$9:$E$93-P$58))*(P$58-Fperm_SI_Woolf2021!$E$9:$E$93)/10))),Fperm_SI_Woolf2021!$D$9:$D$93)*P$57+INTERCEPT(Fperm_SI_Woolf2021!$F$9:$F$93*EXP(-Fperm_SI_Woolf2021!$I$9:$I$93*$C158*IF(P$58=Fperm_SI_Woolf2021!$E$9:$E$93,1,EXP(LN((1.1*(Fperm_SI_Woolf2021!$E$9:$E$93-P$58)-63.1579*EXP(-0.19*Fperm_SI_Woolf2021!$E$9:$E$93)+63.1579*EXP(-0.19*P$58))/(Fperm_SI_Woolf2021!$E$9:$E$93-P$58))*(P$58-Fperm_SI_Woolf2021!$E$9:$E$93)/10))) + Fperm_SI_Woolf2021!$G$9:$G$93*EXP(-Fperm_SI_Woolf2021!$J$9:$J$93*$C158*IF(P$58=Fperm_SI_Woolf2021!$E$9:$E$93,1,EXP(LN((1.1*(Fperm_SI_Woolf2021!$E$9:$E$93-P$58)-63.1579*EXP(-0.19*Fperm_SI_Woolf2021!$E$9:$E$93)+63.1579*EXP(-0.19*P$58))/(Fperm_SI_Woolf2021!$E$9:$E$93-P$58))*(P$58-Fperm_SI_Woolf2021!$E$9:$E$93)/10))) + Fperm_SI_Woolf2021!$H$9:$H$93*EXP(-Fperm_SI_Woolf2021!$K$9:$K$93*$C158*IF(P$58=Fperm_SI_Woolf2021!$E$9:$E$93,1,EXP(LN((1.1*(Fperm_SI_Woolf2021!$E$9:$E$93-P$58)-63.1579*EXP(-0.19*Fperm_SI_Woolf2021!$E$9:$E$93)+63.1579*EXP(-0.19*P$58))/(Fperm_SI_Woolf2021!$E$9:$E$93-P$58))*(P$58-Fperm_SI_Woolf2021!$E$9:$E$93)/10))),Fperm_SI_Woolf2021!$D$9:$D$93))</f>
        <v>0.40615345313985762</v>
      </c>
      <c r="Q158" s="51" cm="1">
        <f t="array" ref="Q158">MIN(1,SLOPE(Fperm_SI_Woolf2021!$F$9:$F$93*EXP(-Fperm_SI_Woolf2021!$I$9:$I$93*$C158*IF(Q$58=Fperm_SI_Woolf2021!$E$9:$E$93,1,EXP(LN((1.1*(Fperm_SI_Woolf2021!$E$9:$E$93-Q$58)-63.1579*EXP(-0.19*Fperm_SI_Woolf2021!$E$9:$E$93)+63.1579*EXP(-0.19*Q$58))/(Fperm_SI_Woolf2021!$E$9:$E$93-Q$58))*(Q$58-Fperm_SI_Woolf2021!$E$9:$E$93)/10))) + Fperm_SI_Woolf2021!$G$9:$G$93*EXP(-Fperm_SI_Woolf2021!$J$9:$J$93*$C158*IF(Q$58=Fperm_SI_Woolf2021!$E$9:$E$93,1,EXP(LN((1.1*(Fperm_SI_Woolf2021!$E$9:$E$93-Q$58)-63.1579*EXP(-0.19*Fperm_SI_Woolf2021!$E$9:$E$93)+63.1579*EXP(-0.19*Q$58))/(Fperm_SI_Woolf2021!$E$9:$E$93-Q$58))*(Q$58-Fperm_SI_Woolf2021!$E$9:$E$93)/10))) + Fperm_SI_Woolf2021!$H$9:$H$93*EXP(-Fperm_SI_Woolf2021!$K$9:$K$93*$C158*IF(Q$58=Fperm_SI_Woolf2021!$E$9:$E$93,1,EXP(LN((1.1*(Fperm_SI_Woolf2021!$E$9:$E$93-Q$58)-63.1579*EXP(-0.19*Fperm_SI_Woolf2021!$E$9:$E$93)+63.1579*EXP(-0.19*Q$58))/(Fperm_SI_Woolf2021!$E$9:$E$93-Q$58))*(Q$58-Fperm_SI_Woolf2021!$E$9:$E$93)/10))),Fperm_SI_Woolf2021!$D$9:$D$93)*Q$57+INTERCEPT(Fperm_SI_Woolf2021!$F$9:$F$93*EXP(-Fperm_SI_Woolf2021!$I$9:$I$93*$C158*IF(Q$58=Fperm_SI_Woolf2021!$E$9:$E$93,1,EXP(LN((1.1*(Fperm_SI_Woolf2021!$E$9:$E$93-Q$58)-63.1579*EXP(-0.19*Fperm_SI_Woolf2021!$E$9:$E$93)+63.1579*EXP(-0.19*Q$58))/(Fperm_SI_Woolf2021!$E$9:$E$93-Q$58))*(Q$58-Fperm_SI_Woolf2021!$E$9:$E$93)/10))) + Fperm_SI_Woolf2021!$G$9:$G$93*EXP(-Fperm_SI_Woolf2021!$J$9:$J$93*$C158*IF(Q$58=Fperm_SI_Woolf2021!$E$9:$E$93,1,EXP(LN((1.1*(Fperm_SI_Woolf2021!$E$9:$E$93-Q$58)-63.1579*EXP(-0.19*Fperm_SI_Woolf2021!$E$9:$E$93)+63.1579*EXP(-0.19*Q$58))/(Fperm_SI_Woolf2021!$E$9:$E$93-Q$58))*(Q$58-Fperm_SI_Woolf2021!$E$9:$E$93)/10))) + Fperm_SI_Woolf2021!$H$9:$H$93*EXP(-Fperm_SI_Woolf2021!$K$9:$K$93*$C158*IF(Q$58=Fperm_SI_Woolf2021!$E$9:$E$93,1,EXP(LN((1.1*(Fperm_SI_Woolf2021!$E$9:$E$93-Q$58)-63.1579*EXP(-0.19*Fperm_SI_Woolf2021!$E$9:$E$93)+63.1579*EXP(-0.19*Q$58))/(Fperm_SI_Woolf2021!$E$9:$E$93-Q$58))*(Q$58-Fperm_SI_Woolf2021!$E$9:$E$93)/10))),Fperm_SI_Woolf2021!$D$9:$D$93))</f>
        <v>0.37502732716363496</v>
      </c>
      <c r="R158" s="51" cm="1">
        <f t="array" ref="R158">MIN(1,SLOPE(Fperm_SI_Woolf2021!$F$9:$F$93*EXP(-Fperm_SI_Woolf2021!$I$9:$I$93*$C158*IF(R$58=Fperm_SI_Woolf2021!$E$9:$E$93,1,EXP(LN((1.1*(Fperm_SI_Woolf2021!$E$9:$E$93-R$58)-63.1579*EXP(-0.19*Fperm_SI_Woolf2021!$E$9:$E$93)+63.1579*EXP(-0.19*R$58))/(Fperm_SI_Woolf2021!$E$9:$E$93-R$58))*(R$58-Fperm_SI_Woolf2021!$E$9:$E$93)/10))) + Fperm_SI_Woolf2021!$G$9:$G$93*EXP(-Fperm_SI_Woolf2021!$J$9:$J$93*$C158*IF(R$58=Fperm_SI_Woolf2021!$E$9:$E$93,1,EXP(LN((1.1*(Fperm_SI_Woolf2021!$E$9:$E$93-R$58)-63.1579*EXP(-0.19*Fperm_SI_Woolf2021!$E$9:$E$93)+63.1579*EXP(-0.19*R$58))/(Fperm_SI_Woolf2021!$E$9:$E$93-R$58))*(R$58-Fperm_SI_Woolf2021!$E$9:$E$93)/10))) + Fperm_SI_Woolf2021!$H$9:$H$93*EXP(-Fperm_SI_Woolf2021!$K$9:$K$93*$C158*IF(R$58=Fperm_SI_Woolf2021!$E$9:$E$93,1,EXP(LN((1.1*(Fperm_SI_Woolf2021!$E$9:$E$93-R$58)-63.1579*EXP(-0.19*Fperm_SI_Woolf2021!$E$9:$E$93)+63.1579*EXP(-0.19*R$58))/(Fperm_SI_Woolf2021!$E$9:$E$93-R$58))*(R$58-Fperm_SI_Woolf2021!$E$9:$E$93)/10))),Fperm_SI_Woolf2021!$D$9:$D$93)*R$57+INTERCEPT(Fperm_SI_Woolf2021!$F$9:$F$93*EXP(-Fperm_SI_Woolf2021!$I$9:$I$93*$C158*IF(R$58=Fperm_SI_Woolf2021!$E$9:$E$93,1,EXP(LN((1.1*(Fperm_SI_Woolf2021!$E$9:$E$93-R$58)-63.1579*EXP(-0.19*Fperm_SI_Woolf2021!$E$9:$E$93)+63.1579*EXP(-0.19*R$58))/(Fperm_SI_Woolf2021!$E$9:$E$93-R$58))*(R$58-Fperm_SI_Woolf2021!$E$9:$E$93)/10))) + Fperm_SI_Woolf2021!$G$9:$G$93*EXP(-Fperm_SI_Woolf2021!$J$9:$J$93*$C158*IF(R$58=Fperm_SI_Woolf2021!$E$9:$E$93,1,EXP(LN((1.1*(Fperm_SI_Woolf2021!$E$9:$E$93-R$58)-63.1579*EXP(-0.19*Fperm_SI_Woolf2021!$E$9:$E$93)+63.1579*EXP(-0.19*R$58))/(Fperm_SI_Woolf2021!$E$9:$E$93-R$58))*(R$58-Fperm_SI_Woolf2021!$E$9:$E$93)/10))) + Fperm_SI_Woolf2021!$H$9:$H$93*EXP(-Fperm_SI_Woolf2021!$K$9:$K$93*$C158*IF(R$58=Fperm_SI_Woolf2021!$E$9:$E$93,1,EXP(LN((1.1*(Fperm_SI_Woolf2021!$E$9:$E$93-R$58)-63.1579*EXP(-0.19*Fperm_SI_Woolf2021!$E$9:$E$93)+63.1579*EXP(-0.19*R$58))/(Fperm_SI_Woolf2021!$E$9:$E$93-R$58))*(R$58-Fperm_SI_Woolf2021!$E$9:$E$93)/10))),Fperm_SI_Woolf2021!$D$9:$D$93))</f>
        <v>0.3439012011874123</v>
      </c>
      <c r="S158" s="51" cm="1">
        <f t="array" ref="S158">MIN(1,SLOPE(Fperm_SI_Woolf2021!$F$9:$F$93*EXP(-Fperm_SI_Woolf2021!$I$9:$I$93*$C158*IF(S$58=Fperm_SI_Woolf2021!$E$9:$E$93,1,EXP(LN((1.1*(Fperm_SI_Woolf2021!$E$9:$E$93-S$58)-63.1579*EXP(-0.19*Fperm_SI_Woolf2021!$E$9:$E$93)+63.1579*EXP(-0.19*S$58))/(Fperm_SI_Woolf2021!$E$9:$E$93-S$58))*(S$58-Fperm_SI_Woolf2021!$E$9:$E$93)/10))) + Fperm_SI_Woolf2021!$G$9:$G$93*EXP(-Fperm_SI_Woolf2021!$J$9:$J$93*$C158*IF(S$58=Fperm_SI_Woolf2021!$E$9:$E$93,1,EXP(LN((1.1*(Fperm_SI_Woolf2021!$E$9:$E$93-S$58)-63.1579*EXP(-0.19*Fperm_SI_Woolf2021!$E$9:$E$93)+63.1579*EXP(-0.19*S$58))/(Fperm_SI_Woolf2021!$E$9:$E$93-S$58))*(S$58-Fperm_SI_Woolf2021!$E$9:$E$93)/10))) + Fperm_SI_Woolf2021!$H$9:$H$93*EXP(-Fperm_SI_Woolf2021!$K$9:$K$93*$C158*IF(S$58=Fperm_SI_Woolf2021!$E$9:$E$93,1,EXP(LN((1.1*(Fperm_SI_Woolf2021!$E$9:$E$93-S$58)-63.1579*EXP(-0.19*Fperm_SI_Woolf2021!$E$9:$E$93)+63.1579*EXP(-0.19*S$58))/(Fperm_SI_Woolf2021!$E$9:$E$93-S$58))*(S$58-Fperm_SI_Woolf2021!$E$9:$E$93)/10))),Fperm_SI_Woolf2021!$D$9:$D$93)*S$57+INTERCEPT(Fperm_SI_Woolf2021!$F$9:$F$93*EXP(-Fperm_SI_Woolf2021!$I$9:$I$93*$C158*IF(S$58=Fperm_SI_Woolf2021!$E$9:$E$93,1,EXP(LN((1.1*(Fperm_SI_Woolf2021!$E$9:$E$93-S$58)-63.1579*EXP(-0.19*Fperm_SI_Woolf2021!$E$9:$E$93)+63.1579*EXP(-0.19*S$58))/(Fperm_SI_Woolf2021!$E$9:$E$93-S$58))*(S$58-Fperm_SI_Woolf2021!$E$9:$E$93)/10))) + Fperm_SI_Woolf2021!$G$9:$G$93*EXP(-Fperm_SI_Woolf2021!$J$9:$J$93*$C158*IF(S$58=Fperm_SI_Woolf2021!$E$9:$E$93,1,EXP(LN((1.1*(Fperm_SI_Woolf2021!$E$9:$E$93-S$58)-63.1579*EXP(-0.19*Fperm_SI_Woolf2021!$E$9:$E$93)+63.1579*EXP(-0.19*S$58))/(Fperm_SI_Woolf2021!$E$9:$E$93-S$58))*(S$58-Fperm_SI_Woolf2021!$E$9:$E$93)/10))) + Fperm_SI_Woolf2021!$H$9:$H$93*EXP(-Fperm_SI_Woolf2021!$K$9:$K$93*$C158*IF(S$58=Fperm_SI_Woolf2021!$E$9:$E$93,1,EXP(LN((1.1*(Fperm_SI_Woolf2021!$E$9:$E$93-S$58)-63.1579*EXP(-0.19*Fperm_SI_Woolf2021!$E$9:$E$93)+63.1579*EXP(-0.19*S$58))/(Fperm_SI_Woolf2021!$E$9:$E$93-S$58))*(S$58-Fperm_SI_Woolf2021!$E$9:$E$93)/10))),Fperm_SI_Woolf2021!$D$9:$D$93))</f>
        <v>0.45667950363098575</v>
      </c>
      <c r="T158" s="51" cm="1">
        <f t="array" ref="T158">MIN(1,SLOPE(Fperm_SI_Woolf2021!$F$9:$F$93*EXP(-Fperm_SI_Woolf2021!$I$9:$I$93*$C158*IF(T$58=Fperm_SI_Woolf2021!$E$9:$E$93,1,EXP(LN((1.1*(Fperm_SI_Woolf2021!$E$9:$E$93-T$58)-63.1579*EXP(-0.19*Fperm_SI_Woolf2021!$E$9:$E$93)+63.1579*EXP(-0.19*T$58))/(Fperm_SI_Woolf2021!$E$9:$E$93-T$58))*(T$58-Fperm_SI_Woolf2021!$E$9:$E$93)/10))) + Fperm_SI_Woolf2021!$G$9:$G$93*EXP(-Fperm_SI_Woolf2021!$J$9:$J$93*$C158*IF(T$58=Fperm_SI_Woolf2021!$E$9:$E$93,1,EXP(LN((1.1*(Fperm_SI_Woolf2021!$E$9:$E$93-T$58)-63.1579*EXP(-0.19*Fperm_SI_Woolf2021!$E$9:$E$93)+63.1579*EXP(-0.19*T$58))/(Fperm_SI_Woolf2021!$E$9:$E$93-T$58))*(T$58-Fperm_SI_Woolf2021!$E$9:$E$93)/10))) + Fperm_SI_Woolf2021!$H$9:$H$93*EXP(-Fperm_SI_Woolf2021!$K$9:$K$93*$C158*IF(T$58=Fperm_SI_Woolf2021!$E$9:$E$93,1,EXP(LN((1.1*(Fperm_SI_Woolf2021!$E$9:$E$93-T$58)-63.1579*EXP(-0.19*Fperm_SI_Woolf2021!$E$9:$E$93)+63.1579*EXP(-0.19*T$58))/(Fperm_SI_Woolf2021!$E$9:$E$93-T$58))*(T$58-Fperm_SI_Woolf2021!$E$9:$E$93)/10))),Fperm_SI_Woolf2021!$D$9:$D$93)*T$57+INTERCEPT(Fperm_SI_Woolf2021!$F$9:$F$93*EXP(-Fperm_SI_Woolf2021!$I$9:$I$93*$C158*IF(T$58=Fperm_SI_Woolf2021!$E$9:$E$93,1,EXP(LN((1.1*(Fperm_SI_Woolf2021!$E$9:$E$93-T$58)-63.1579*EXP(-0.19*Fperm_SI_Woolf2021!$E$9:$E$93)+63.1579*EXP(-0.19*T$58))/(Fperm_SI_Woolf2021!$E$9:$E$93-T$58))*(T$58-Fperm_SI_Woolf2021!$E$9:$E$93)/10))) + Fperm_SI_Woolf2021!$G$9:$G$93*EXP(-Fperm_SI_Woolf2021!$J$9:$J$93*$C158*IF(T$58=Fperm_SI_Woolf2021!$E$9:$E$93,1,EXP(LN((1.1*(Fperm_SI_Woolf2021!$E$9:$E$93-T$58)-63.1579*EXP(-0.19*Fperm_SI_Woolf2021!$E$9:$E$93)+63.1579*EXP(-0.19*T$58))/(Fperm_SI_Woolf2021!$E$9:$E$93-T$58))*(T$58-Fperm_SI_Woolf2021!$E$9:$E$93)/10))) + Fperm_SI_Woolf2021!$H$9:$H$93*EXP(-Fperm_SI_Woolf2021!$K$9:$K$93*$C158*IF(T$58=Fperm_SI_Woolf2021!$E$9:$E$93,1,EXP(LN((1.1*(Fperm_SI_Woolf2021!$E$9:$E$93-T$58)-63.1579*EXP(-0.19*Fperm_SI_Woolf2021!$E$9:$E$93)+63.1579*EXP(-0.19*T$58))/(Fperm_SI_Woolf2021!$E$9:$E$93-T$58))*(T$58-Fperm_SI_Woolf2021!$E$9:$E$93)/10))),Fperm_SI_Woolf2021!$D$9:$D$93))</f>
        <v>0.43547424807036245</v>
      </c>
      <c r="U158" s="51" cm="1">
        <f t="array" ref="U158">MIN(1,SLOPE(Fperm_SI_Woolf2021!$F$9:$F$93*EXP(-Fperm_SI_Woolf2021!$I$9:$I$93*$C158*IF(U$58=Fperm_SI_Woolf2021!$E$9:$E$93,1,EXP(LN((1.1*(Fperm_SI_Woolf2021!$E$9:$E$93-U$58)-63.1579*EXP(-0.19*Fperm_SI_Woolf2021!$E$9:$E$93)+63.1579*EXP(-0.19*U$58))/(Fperm_SI_Woolf2021!$E$9:$E$93-U$58))*(U$58-Fperm_SI_Woolf2021!$E$9:$E$93)/10))) + Fperm_SI_Woolf2021!$G$9:$G$93*EXP(-Fperm_SI_Woolf2021!$J$9:$J$93*$C158*IF(U$58=Fperm_SI_Woolf2021!$E$9:$E$93,1,EXP(LN((1.1*(Fperm_SI_Woolf2021!$E$9:$E$93-U$58)-63.1579*EXP(-0.19*Fperm_SI_Woolf2021!$E$9:$E$93)+63.1579*EXP(-0.19*U$58))/(Fperm_SI_Woolf2021!$E$9:$E$93-U$58))*(U$58-Fperm_SI_Woolf2021!$E$9:$E$93)/10))) + Fperm_SI_Woolf2021!$H$9:$H$93*EXP(-Fperm_SI_Woolf2021!$K$9:$K$93*$C158*IF(U$58=Fperm_SI_Woolf2021!$E$9:$E$93,1,EXP(LN((1.1*(Fperm_SI_Woolf2021!$E$9:$E$93-U$58)-63.1579*EXP(-0.19*Fperm_SI_Woolf2021!$E$9:$E$93)+63.1579*EXP(-0.19*U$58))/(Fperm_SI_Woolf2021!$E$9:$E$93-U$58))*(U$58-Fperm_SI_Woolf2021!$E$9:$E$93)/10))),Fperm_SI_Woolf2021!$D$9:$D$93)*U$57+INTERCEPT(Fperm_SI_Woolf2021!$F$9:$F$93*EXP(-Fperm_SI_Woolf2021!$I$9:$I$93*$C158*IF(U$58=Fperm_SI_Woolf2021!$E$9:$E$93,1,EXP(LN((1.1*(Fperm_SI_Woolf2021!$E$9:$E$93-U$58)-63.1579*EXP(-0.19*Fperm_SI_Woolf2021!$E$9:$E$93)+63.1579*EXP(-0.19*U$58))/(Fperm_SI_Woolf2021!$E$9:$E$93-U$58))*(U$58-Fperm_SI_Woolf2021!$E$9:$E$93)/10))) + Fperm_SI_Woolf2021!$G$9:$G$93*EXP(-Fperm_SI_Woolf2021!$J$9:$J$93*$C158*IF(U$58=Fperm_SI_Woolf2021!$E$9:$E$93,1,EXP(LN((1.1*(Fperm_SI_Woolf2021!$E$9:$E$93-U$58)-63.1579*EXP(-0.19*Fperm_SI_Woolf2021!$E$9:$E$93)+63.1579*EXP(-0.19*U$58))/(Fperm_SI_Woolf2021!$E$9:$E$93-U$58))*(U$58-Fperm_SI_Woolf2021!$E$9:$E$93)/10))) + Fperm_SI_Woolf2021!$H$9:$H$93*EXP(-Fperm_SI_Woolf2021!$K$9:$K$93*$C158*IF(U$58=Fperm_SI_Woolf2021!$E$9:$E$93,1,EXP(LN((1.1*(Fperm_SI_Woolf2021!$E$9:$E$93-U$58)-63.1579*EXP(-0.19*Fperm_SI_Woolf2021!$E$9:$E$93)+63.1579*EXP(-0.19*U$58))/(Fperm_SI_Woolf2021!$E$9:$E$93-U$58))*(U$58-Fperm_SI_Woolf2021!$E$9:$E$93)/10))),Fperm_SI_Woolf2021!$D$9:$D$93))</f>
        <v>0.41426899250973909</v>
      </c>
      <c r="V158" s="51" cm="1">
        <f t="array" ref="V158">MIN(1,SLOPE(Fperm_SI_Woolf2021!$F$9:$F$93*EXP(-Fperm_SI_Woolf2021!$I$9:$I$93*$C158*IF(V$58=Fperm_SI_Woolf2021!$E$9:$E$93,1,EXP(LN((1.1*(Fperm_SI_Woolf2021!$E$9:$E$93-V$58)-63.1579*EXP(-0.19*Fperm_SI_Woolf2021!$E$9:$E$93)+63.1579*EXP(-0.19*V$58))/(Fperm_SI_Woolf2021!$E$9:$E$93-V$58))*(V$58-Fperm_SI_Woolf2021!$E$9:$E$93)/10))) + Fperm_SI_Woolf2021!$G$9:$G$93*EXP(-Fperm_SI_Woolf2021!$J$9:$J$93*$C158*IF(V$58=Fperm_SI_Woolf2021!$E$9:$E$93,1,EXP(LN((1.1*(Fperm_SI_Woolf2021!$E$9:$E$93-V$58)-63.1579*EXP(-0.19*Fperm_SI_Woolf2021!$E$9:$E$93)+63.1579*EXP(-0.19*V$58))/(Fperm_SI_Woolf2021!$E$9:$E$93-V$58))*(V$58-Fperm_SI_Woolf2021!$E$9:$E$93)/10))) + Fperm_SI_Woolf2021!$H$9:$H$93*EXP(-Fperm_SI_Woolf2021!$K$9:$K$93*$C158*IF(V$58=Fperm_SI_Woolf2021!$E$9:$E$93,1,EXP(LN((1.1*(Fperm_SI_Woolf2021!$E$9:$E$93-V$58)-63.1579*EXP(-0.19*Fperm_SI_Woolf2021!$E$9:$E$93)+63.1579*EXP(-0.19*V$58))/(Fperm_SI_Woolf2021!$E$9:$E$93-V$58))*(V$58-Fperm_SI_Woolf2021!$E$9:$E$93)/10))),Fperm_SI_Woolf2021!$D$9:$D$93)*V$57+INTERCEPT(Fperm_SI_Woolf2021!$F$9:$F$93*EXP(-Fperm_SI_Woolf2021!$I$9:$I$93*$C158*IF(V$58=Fperm_SI_Woolf2021!$E$9:$E$93,1,EXP(LN((1.1*(Fperm_SI_Woolf2021!$E$9:$E$93-V$58)-63.1579*EXP(-0.19*Fperm_SI_Woolf2021!$E$9:$E$93)+63.1579*EXP(-0.19*V$58))/(Fperm_SI_Woolf2021!$E$9:$E$93-V$58))*(V$58-Fperm_SI_Woolf2021!$E$9:$E$93)/10))) + Fperm_SI_Woolf2021!$G$9:$G$93*EXP(-Fperm_SI_Woolf2021!$J$9:$J$93*$C158*IF(V$58=Fperm_SI_Woolf2021!$E$9:$E$93,1,EXP(LN((1.1*(Fperm_SI_Woolf2021!$E$9:$E$93-V$58)-63.1579*EXP(-0.19*Fperm_SI_Woolf2021!$E$9:$E$93)+63.1579*EXP(-0.19*V$58))/(Fperm_SI_Woolf2021!$E$9:$E$93-V$58))*(V$58-Fperm_SI_Woolf2021!$E$9:$E$93)/10))) + Fperm_SI_Woolf2021!$H$9:$H$93*EXP(-Fperm_SI_Woolf2021!$K$9:$K$93*$C158*IF(V$58=Fperm_SI_Woolf2021!$E$9:$E$93,1,EXP(LN((1.1*(Fperm_SI_Woolf2021!$E$9:$E$93-V$58)-63.1579*EXP(-0.19*Fperm_SI_Woolf2021!$E$9:$E$93)+63.1579*EXP(-0.19*V$58))/(Fperm_SI_Woolf2021!$E$9:$E$93-V$58))*(V$58-Fperm_SI_Woolf2021!$E$9:$E$93)/10))),Fperm_SI_Woolf2021!$D$9:$D$93))</f>
        <v>0.39306373694911578</v>
      </c>
      <c r="W158" s="51" cm="1">
        <f t="array" ref="W158">MIN(1,SLOPE(Fperm_SI_Woolf2021!$F$9:$F$93*EXP(-Fperm_SI_Woolf2021!$I$9:$I$93*$C158*IF(W$58=Fperm_SI_Woolf2021!$E$9:$E$93,1,EXP(LN((1.1*(Fperm_SI_Woolf2021!$E$9:$E$93-W$58)-63.1579*EXP(-0.19*Fperm_SI_Woolf2021!$E$9:$E$93)+63.1579*EXP(-0.19*W$58))/(Fperm_SI_Woolf2021!$E$9:$E$93-W$58))*(W$58-Fperm_SI_Woolf2021!$E$9:$E$93)/10))) + Fperm_SI_Woolf2021!$G$9:$G$93*EXP(-Fperm_SI_Woolf2021!$J$9:$J$93*$C158*IF(W$58=Fperm_SI_Woolf2021!$E$9:$E$93,1,EXP(LN((1.1*(Fperm_SI_Woolf2021!$E$9:$E$93-W$58)-63.1579*EXP(-0.19*Fperm_SI_Woolf2021!$E$9:$E$93)+63.1579*EXP(-0.19*W$58))/(Fperm_SI_Woolf2021!$E$9:$E$93-W$58))*(W$58-Fperm_SI_Woolf2021!$E$9:$E$93)/10))) + Fperm_SI_Woolf2021!$H$9:$H$93*EXP(-Fperm_SI_Woolf2021!$K$9:$K$93*$C158*IF(W$58=Fperm_SI_Woolf2021!$E$9:$E$93,1,EXP(LN((1.1*(Fperm_SI_Woolf2021!$E$9:$E$93-W$58)-63.1579*EXP(-0.19*Fperm_SI_Woolf2021!$E$9:$E$93)+63.1579*EXP(-0.19*W$58))/(Fperm_SI_Woolf2021!$E$9:$E$93-W$58))*(W$58-Fperm_SI_Woolf2021!$E$9:$E$93)/10))),Fperm_SI_Woolf2021!$D$9:$D$93)*W$57+INTERCEPT(Fperm_SI_Woolf2021!$F$9:$F$93*EXP(-Fperm_SI_Woolf2021!$I$9:$I$93*$C158*IF(W$58=Fperm_SI_Woolf2021!$E$9:$E$93,1,EXP(LN((1.1*(Fperm_SI_Woolf2021!$E$9:$E$93-W$58)-63.1579*EXP(-0.19*Fperm_SI_Woolf2021!$E$9:$E$93)+63.1579*EXP(-0.19*W$58))/(Fperm_SI_Woolf2021!$E$9:$E$93-W$58))*(W$58-Fperm_SI_Woolf2021!$E$9:$E$93)/10))) + Fperm_SI_Woolf2021!$G$9:$G$93*EXP(-Fperm_SI_Woolf2021!$J$9:$J$93*$C158*IF(W$58=Fperm_SI_Woolf2021!$E$9:$E$93,1,EXP(LN((1.1*(Fperm_SI_Woolf2021!$E$9:$E$93-W$58)-63.1579*EXP(-0.19*Fperm_SI_Woolf2021!$E$9:$E$93)+63.1579*EXP(-0.19*W$58))/(Fperm_SI_Woolf2021!$E$9:$E$93-W$58))*(W$58-Fperm_SI_Woolf2021!$E$9:$E$93)/10))) + Fperm_SI_Woolf2021!$H$9:$H$93*EXP(-Fperm_SI_Woolf2021!$K$9:$K$93*$C158*IF(W$58=Fperm_SI_Woolf2021!$E$9:$E$93,1,EXP(LN((1.1*(Fperm_SI_Woolf2021!$E$9:$E$93-W$58)-63.1579*EXP(-0.19*Fperm_SI_Woolf2021!$E$9:$E$93)+63.1579*EXP(-0.19*W$58))/(Fperm_SI_Woolf2021!$E$9:$E$93-W$58))*(W$58-Fperm_SI_Woolf2021!$E$9:$E$93)/10))),Fperm_SI_Woolf2021!$D$9:$D$93))</f>
        <v>0.37185848138849242</v>
      </c>
      <c r="X158" s="51" cm="1">
        <f t="array" ref="X158">MIN(1,SLOPE(Fperm_SI_Woolf2021!$F$9:$F$93*EXP(-Fperm_SI_Woolf2021!$I$9:$I$93*$C158*IF(X$58=Fperm_SI_Woolf2021!$E$9:$E$93,1,EXP(LN((1.1*(Fperm_SI_Woolf2021!$E$9:$E$93-X$58)-63.1579*EXP(-0.19*Fperm_SI_Woolf2021!$E$9:$E$93)+63.1579*EXP(-0.19*X$58))/(Fperm_SI_Woolf2021!$E$9:$E$93-X$58))*(X$58-Fperm_SI_Woolf2021!$E$9:$E$93)/10))) + Fperm_SI_Woolf2021!$G$9:$G$93*EXP(-Fperm_SI_Woolf2021!$J$9:$J$93*$C158*IF(X$58=Fperm_SI_Woolf2021!$E$9:$E$93,1,EXP(LN((1.1*(Fperm_SI_Woolf2021!$E$9:$E$93-X$58)-63.1579*EXP(-0.19*Fperm_SI_Woolf2021!$E$9:$E$93)+63.1579*EXP(-0.19*X$58))/(Fperm_SI_Woolf2021!$E$9:$E$93-X$58))*(X$58-Fperm_SI_Woolf2021!$E$9:$E$93)/10))) + Fperm_SI_Woolf2021!$H$9:$H$93*EXP(-Fperm_SI_Woolf2021!$K$9:$K$93*$C158*IF(X$58=Fperm_SI_Woolf2021!$E$9:$E$93,1,EXP(LN((1.1*(Fperm_SI_Woolf2021!$E$9:$E$93-X$58)-63.1579*EXP(-0.19*Fperm_SI_Woolf2021!$E$9:$E$93)+63.1579*EXP(-0.19*X$58))/(Fperm_SI_Woolf2021!$E$9:$E$93-X$58))*(X$58-Fperm_SI_Woolf2021!$E$9:$E$93)/10))),Fperm_SI_Woolf2021!$D$9:$D$93)*X$57+INTERCEPT(Fperm_SI_Woolf2021!$F$9:$F$93*EXP(-Fperm_SI_Woolf2021!$I$9:$I$93*$C158*IF(X$58=Fperm_SI_Woolf2021!$E$9:$E$93,1,EXP(LN((1.1*(Fperm_SI_Woolf2021!$E$9:$E$93-X$58)-63.1579*EXP(-0.19*Fperm_SI_Woolf2021!$E$9:$E$93)+63.1579*EXP(-0.19*X$58))/(Fperm_SI_Woolf2021!$E$9:$E$93-X$58))*(X$58-Fperm_SI_Woolf2021!$E$9:$E$93)/10))) + Fperm_SI_Woolf2021!$G$9:$G$93*EXP(-Fperm_SI_Woolf2021!$J$9:$J$93*$C158*IF(X$58=Fperm_SI_Woolf2021!$E$9:$E$93,1,EXP(LN((1.1*(Fperm_SI_Woolf2021!$E$9:$E$93-X$58)-63.1579*EXP(-0.19*Fperm_SI_Woolf2021!$E$9:$E$93)+63.1579*EXP(-0.19*X$58))/(Fperm_SI_Woolf2021!$E$9:$E$93-X$58))*(X$58-Fperm_SI_Woolf2021!$E$9:$E$93)/10))) + Fperm_SI_Woolf2021!$H$9:$H$93*EXP(-Fperm_SI_Woolf2021!$K$9:$K$93*$C158*IF(X$58=Fperm_SI_Woolf2021!$E$9:$E$93,1,EXP(LN((1.1*(Fperm_SI_Woolf2021!$E$9:$E$93-X$58)-63.1579*EXP(-0.19*Fperm_SI_Woolf2021!$E$9:$E$93)+63.1579*EXP(-0.19*X$58))/(Fperm_SI_Woolf2021!$E$9:$E$93-X$58))*(X$58-Fperm_SI_Woolf2021!$E$9:$E$93)/10))),Fperm_SI_Woolf2021!$D$9:$D$93))</f>
        <v>0.35065322582786912</v>
      </c>
      <c r="Y158" s="51" cm="1">
        <f t="array" ref="Y158">MIN(1,SLOPE(Fperm_SI_Woolf2021!$F$9:$F$93*EXP(-Fperm_SI_Woolf2021!$I$9:$I$93*$C158*IF(Y$58=Fperm_SI_Woolf2021!$E$9:$E$93,1,EXP(LN((1.1*(Fperm_SI_Woolf2021!$E$9:$E$93-Y$58)-63.1579*EXP(-0.19*Fperm_SI_Woolf2021!$E$9:$E$93)+63.1579*EXP(-0.19*Y$58))/(Fperm_SI_Woolf2021!$E$9:$E$93-Y$58))*(Y$58-Fperm_SI_Woolf2021!$E$9:$E$93)/10))) + Fperm_SI_Woolf2021!$G$9:$G$93*EXP(-Fperm_SI_Woolf2021!$J$9:$J$93*$C158*IF(Y$58=Fperm_SI_Woolf2021!$E$9:$E$93,1,EXP(LN((1.1*(Fperm_SI_Woolf2021!$E$9:$E$93-Y$58)-63.1579*EXP(-0.19*Fperm_SI_Woolf2021!$E$9:$E$93)+63.1579*EXP(-0.19*Y$58))/(Fperm_SI_Woolf2021!$E$9:$E$93-Y$58))*(Y$58-Fperm_SI_Woolf2021!$E$9:$E$93)/10))) + Fperm_SI_Woolf2021!$H$9:$H$93*EXP(-Fperm_SI_Woolf2021!$K$9:$K$93*$C158*IF(Y$58=Fperm_SI_Woolf2021!$E$9:$E$93,1,EXP(LN((1.1*(Fperm_SI_Woolf2021!$E$9:$E$93-Y$58)-63.1579*EXP(-0.19*Fperm_SI_Woolf2021!$E$9:$E$93)+63.1579*EXP(-0.19*Y$58))/(Fperm_SI_Woolf2021!$E$9:$E$93-Y$58))*(Y$58-Fperm_SI_Woolf2021!$E$9:$E$93)/10))),Fperm_SI_Woolf2021!$D$9:$D$93)*Y$57+INTERCEPT(Fperm_SI_Woolf2021!$F$9:$F$93*EXP(-Fperm_SI_Woolf2021!$I$9:$I$93*$C158*IF(Y$58=Fperm_SI_Woolf2021!$E$9:$E$93,1,EXP(LN((1.1*(Fperm_SI_Woolf2021!$E$9:$E$93-Y$58)-63.1579*EXP(-0.19*Fperm_SI_Woolf2021!$E$9:$E$93)+63.1579*EXP(-0.19*Y$58))/(Fperm_SI_Woolf2021!$E$9:$E$93-Y$58))*(Y$58-Fperm_SI_Woolf2021!$E$9:$E$93)/10))) + Fperm_SI_Woolf2021!$G$9:$G$93*EXP(-Fperm_SI_Woolf2021!$J$9:$J$93*$C158*IF(Y$58=Fperm_SI_Woolf2021!$E$9:$E$93,1,EXP(LN((1.1*(Fperm_SI_Woolf2021!$E$9:$E$93-Y$58)-63.1579*EXP(-0.19*Fperm_SI_Woolf2021!$E$9:$E$93)+63.1579*EXP(-0.19*Y$58))/(Fperm_SI_Woolf2021!$E$9:$E$93-Y$58))*(Y$58-Fperm_SI_Woolf2021!$E$9:$E$93)/10))) + Fperm_SI_Woolf2021!$H$9:$H$93*EXP(-Fperm_SI_Woolf2021!$K$9:$K$93*$C158*IF(Y$58=Fperm_SI_Woolf2021!$E$9:$E$93,1,EXP(LN((1.1*(Fperm_SI_Woolf2021!$E$9:$E$93-Y$58)-63.1579*EXP(-0.19*Fperm_SI_Woolf2021!$E$9:$E$93)+63.1579*EXP(-0.19*Y$58))/(Fperm_SI_Woolf2021!$E$9:$E$93-Y$58))*(Y$58-Fperm_SI_Woolf2021!$E$9:$E$93)/10))),Fperm_SI_Woolf2021!$D$9:$D$93))</f>
        <v>0.32944797026724582</v>
      </c>
      <c r="Z158" s="51" cm="1">
        <f t="array" ref="Z158">MIN(1,SLOPE(Fperm_SI_Woolf2021!$F$9:$F$93*EXP(-Fperm_SI_Woolf2021!$I$9:$I$93*$C158*IF(Z$58=Fperm_SI_Woolf2021!$E$9:$E$93,1,EXP(LN((1.1*(Fperm_SI_Woolf2021!$E$9:$E$93-Z$58)-63.1579*EXP(-0.19*Fperm_SI_Woolf2021!$E$9:$E$93)+63.1579*EXP(-0.19*Z$58))/(Fperm_SI_Woolf2021!$E$9:$E$93-Z$58))*(Z$58-Fperm_SI_Woolf2021!$E$9:$E$93)/10))) + Fperm_SI_Woolf2021!$G$9:$G$93*EXP(-Fperm_SI_Woolf2021!$J$9:$J$93*$C158*IF(Z$58=Fperm_SI_Woolf2021!$E$9:$E$93,1,EXP(LN((1.1*(Fperm_SI_Woolf2021!$E$9:$E$93-Z$58)-63.1579*EXP(-0.19*Fperm_SI_Woolf2021!$E$9:$E$93)+63.1579*EXP(-0.19*Z$58))/(Fperm_SI_Woolf2021!$E$9:$E$93-Z$58))*(Z$58-Fperm_SI_Woolf2021!$E$9:$E$93)/10))) + Fperm_SI_Woolf2021!$H$9:$H$93*EXP(-Fperm_SI_Woolf2021!$K$9:$K$93*$C158*IF(Z$58=Fperm_SI_Woolf2021!$E$9:$E$93,1,EXP(LN((1.1*(Fperm_SI_Woolf2021!$E$9:$E$93-Z$58)-63.1579*EXP(-0.19*Fperm_SI_Woolf2021!$E$9:$E$93)+63.1579*EXP(-0.19*Z$58))/(Fperm_SI_Woolf2021!$E$9:$E$93-Z$58))*(Z$58-Fperm_SI_Woolf2021!$E$9:$E$93)/10))),Fperm_SI_Woolf2021!$D$9:$D$93)*Z$57+INTERCEPT(Fperm_SI_Woolf2021!$F$9:$F$93*EXP(-Fperm_SI_Woolf2021!$I$9:$I$93*$C158*IF(Z$58=Fperm_SI_Woolf2021!$E$9:$E$93,1,EXP(LN((1.1*(Fperm_SI_Woolf2021!$E$9:$E$93-Z$58)-63.1579*EXP(-0.19*Fperm_SI_Woolf2021!$E$9:$E$93)+63.1579*EXP(-0.19*Z$58))/(Fperm_SI_Woolf2021!$E$9:$E$93-Z$58))*(Z$58-Fperm_SI_Woolf2021!$E$9:$E$93)/10))) + Fperm_SI_Woolf2021!$G$9:$G$93*EXP(-Fperm_SI_Woolf2021!$J$9:$J$93*$C158*IF(Z$58=Fperm_SI_Woolf2021!$E$9:$E$93,1,EXP(LN((1.1*(Fperm_SI_Woolf2021!$E$9:$E$93-Z$58)-63.1579*EXP(-0.19*Fperm_SI_Woolf2021!$E$9:$E$93)+63.1579*EXP(-0.19*Z$58))/(Fperm_SI_Woolf2021!$E$9:$E$93-Z$58))*(Z$58-Fperm_SI_Woolf2021!$E$9:$E$93)/10))) + Fperm_SI_Woolf2021!$H$9:$H$93*EXP(-Fperm_SI_Woolf2021!$K$9:$K$93*$C158*IF(Z$58=Fperm_SI_Woolf2021!$E$9:$E$93,1,EXP(LN((1.1*(Fperm_SI_Woolf2021!$E$9:$E$93-Z$58)-63.1579*EXP(-0.19*Fperm_SI_Woolf2021!$E$9:$E$93)+63.1579*EXP(-0.19*Z$58))/(Fperm_SI_Woolf2021!$E$9:$E$93-Z$58))*(Z$58-Fperm_SI_Woolf2021!$E$9:$E$93)/10))),Fperm_SI_Woolf2021!$D$9:$D$93))</f>
        <v>0.30824271470662246</v>
      </c>
      <c r="AA158" s="51" cm="1">
        <f t="array" ref="AA158">MIN(1,SLOPE(Fperm_SI_Woolf2021!$F$9:$F$93*EXP(-Fperm_SI_Woolf2021!$I$9:$I$93*$C158*IF(AA$58=Fperm_SI_Woolf2021!$E$9:$E$93,1,EXP(LN((1.1*(Fperm_SI_Woolf2021!$E$9:$E$93-AA$58)-63.1579*EXP(-0.19*Fperm_SI_Woolf2021!$E$9:$E$93)+63.1579*EXP(-0.19*AA$58))/(Fperm_SI_Woolf2021!$E$9:$E$93-AA$58))*(AA$58-Fperm_SI_Woolf2021!$E$9:$E$93)/10))) + Fperm_SI_Woolf2021!$G$9:$G$93*EXP(-Fperm_SI_Woolf2021!$J$9:$J$93*$C158*IF(AA$58=Fperm_SI_Woolf2021!$E$9:$E$93,1,EXP(LN((1.1*(Fperm_SI_Woolf2021!$E$9:$E$93-AA$58)-63.1579*EXP(-0.19*Fperm_SI_Woolf2021!$E$9:$E$93)+63.1579*EXP(-0.19*AA$58))/(Fperm_SI_Woolf2021!$E$9:$E$93-AA$58))*(AA$58-Fperm_SI_Woolf2021!$E$9:$E$93)/10))) + Fperm_SI_Woolf2021!$H$9:$H$93*EXP(-Fperm_SI_Woolf2021!$K$9:$K$93*$C158*IF(AA$58=Fperm_SI_Woolf2021!$E$9:$E$93,1,EXP(LN((1.1*(Fperm_SI_Woolf2021!$E$9:$E$93-AA$58)-63.1579*EXP(-0.19*Fperm_SI_Woolf2021!$E$9:$E$93)+63.1579*EXP(-0.19*AA$58))/(Fperm_SI_Woolf2021!$E$9:$E$93-AA$58))*(AA$58-Fperm_SI_Woolf2021!$E$9:$E$93)/10))),Fperm_SI_Woolf2021!$D$9:$D$93)*AA$57+INTERCEPT(Fperm_SI_Woolf2021!$F$9:$F$93*EXP(-Fperm_SI_Woolf2021!$I$9:$I$93*$C158*IF(AA$58=Fperm_SI_Woolf2021!$E$9:$E$93,1,EXP(LN((1.1*(Fperm_SI_Woolf2021!$E$9:$E$93-AA$58)-63.1579*EXP(-0.19*Fperm_SI_Woolf2021!$E$9:$E$93)+63.1579*EXP(-0.19*AA$58))/(Fperm_SI_Woolf2021!$E$9:$E$93-AA$58))*(AA$58-Fperm_SI_Woolf2021!$E$9:$E$93)/10))) + Fperm_SI_Woolf2021!$G$9:$G$93*EXP(-Fperm_SI_Woolf2021!$J$9:$J$93*$C158*IF(AA$58=Fperm_SI_Woolf2021!$E$9:$E$93,1,EXP(LN((1.1*(Fperm_SI_Woolf2021!$E$9:$E$93-AA$58)-63.1579*EXP(-0.19*Fperm_SI_Woolf2021!$E$9:$E$93)+63.1579*EXP(-0.19*AA$58))/(Fperm_SI_Woolf2021!$E$9:$E$93-AA$58))*(AA$58-Fperm_SI_Woolf2021!$E$9:$E$93)/10))) + Fperm_SI_Woolf2021!$H$9:$H$93*EXP(-Fperm_SI_Woolf2021!$K$9:$K$93*$C158*IF(AA$58=Fperm_SI_Woolf2021!$E$9:$E$93,1,EXP(LN((1.1*(Fperm_SI_Woolf2021!$E$9:$E$93-AA$58)-63.1579*EXP(-0.19*Fperm_SI_Woolf2021!$E$9:$E$93)+63.1579*EXP(-0.19*AA$58))/(Fperm_SI_Woolf2021!$E$9:$E$93-AA$58))*(AA$58-Fperm_SI_Woolf2021!$E$9:$E$93)/10))),Fperm_SI_Woolf2021!$D$9:$D$93))</f>
        <v>0.28703745914599915</v>
      </c>
      <c r="AB158" s="51" cm="1">
        <f t="array" ref="AB158">MIN(1,SLOPE(Fperm_SI_Woolf2021!$F$9:$F$93*EXP(-Fperm_SI_Woolf2021!$I$9:$I$93*$C158*IF(AB$58=Fperm_SI_Woolf2021!$E$9:$E$93,1,EXP(LN((1.1*(Fperm_SI_Woolf2021!$E$9:$E$93-AB$58)-63.1579*EXP(-0.19*Fperm_SI_Woolf2021!$E$9:$E$93)+63.1579*EXP(-0.19*AB$58))/(Fperm_SI_Woolf2021!$E$9:$E$93-AB$58))*(AB$58-Fperm_SI_Woolf2021!$E$9:$E$93)/10))) + Fperm_SI_Woolf2021!$G$9:$G$93*EXP(-Fperm_SI_Woolf2021!$J$9:$J$93*$C158*IF(AB$58=Fperm_SI_Woolf2021!$E$9:$E$93,1,EXP(LN((1.1*(Fperm_SI_Woolf2021!$E$9:$E$93-AB$58)-63.1579*EXP(-0.19*Fperm_SI_Woolf2021!$E$9:$E$93)+63.1579*EXP(-0.19*AB$58))/(Fperm_SI_Woolf2021!$E$9:$E$93-AB$58))*(AB$58-Fperm_SI_Woolf2021!$E$9:$E$93)/10))) + Fperm_SI_Woolf2021!$H$9:$H$93*EXP(-Fperm_SI_Woolf2021!$K$9:$K$93*$C158*IF(AB$58=Fperm_SI_Woolf2021!$E$9:$E$93,1,EXP(LN((1.1*(Fperm_SI_Woolf2021!$E$9:$E$93-AB$58)-63.1579*EXP(-0.19*Fperm_SI_Woolf2021!$E$9:$E$93)+63.1579*EXP(-0.19*AB$58))/(Fperm_SI_Woolf2021!$E$9:$E$93-AB$58))*(AB$58-Fperm_SI_Woolf2021!$E$9:$E$93)/10))),Fperm_SI_Woolf2021!$D$9:$D$93)*AB$57+INTERCEPT(Fperm_SI_Woolf2021!$F$9:$F$93*EXP(-Fperm_SI_Woolf2021!$I$9:$I$93*$C158*IF(AB$58=Fperm_SI_Woolf2021!$E$9:$E$93,1,EXP(LN((1.1*(Fperm_SI_Woolf2021!$E$9:$E$93-AB$58)-63.1579*EXP(-0.19*Fperm_SI_Woolf2021!$E$9:$E$93)+63.1579*EXP(-0.19*AB$58))/(Fperm_SI_Woolf2021!$E$9:$E$93-AB$58))*(AB$58-Fperm_SI_Woolf2021!$E$9:$E$93)/10))) + Fperm_SI_Woolf2021!$G$9:$G$93*EXP(-Fperm_SI_Woolf2021!$J$9:$J$93*$C158*IF(AB$58=Fperm_SI_Woolf2021!$E$9:$E$93,1,EXP(LN((1.1*(Fperm_SI_Woolf2021!$E$9:$E$93-AB$58)-63.1579*EXP(-0.19*Fperm_SI_Woolf2021!$E$9:$E$93)+63.1579*EXP(-0.19*AB$58))/(Fperm_SI_Woolf2021!$E$9:$E$93-AB$58))*(AB$58-Fperm_SI_Woolf2021!$E$9:$E$93)/10))) + Fperm_SI_Woolf2021!$H$9:$H$93*EXP(-Fperm_SI_Woolf2021!$K$9:$K$93*$C158*IF(AB$58=Fperm_SI_Woolf2021!$E$9:$E$93,1,EXP(LN((1.1*(Fperm_SI_Woolf2021!$E$9:$E$93-AB$58)-63.1579*EXP(-0.19*Fperm_SI_Woolf2021!$E$9:$E$93)+63.1579*EXP(-0.19*AB$58))/(Fperm_SI_Woolf2021!$E$9:$E$93-AB$58))*(AB$58-Fperm_SI_Woolf2021!$E$9:$E$93)/10))),Fperm_SI_Woolf2021!$D$9:$D$93))</f>
        <v>0.26583220358537585</v>
      </c>
      <c r="AC158" s="51" cm="1">
        <f t="array" ref="AC158">MIN(1,SLOPE(Fperm_SI_Woolf2021!$F$9:$F$93*EXP(-Fperm_SI_Woolf2021!$I$9:$I$93*$C158*IF(AC$58=Fperm_SI_Woolf2021!$E$9:$E$93,1,EXP(LN((1.1*(Fperm_SI_Woolf2021!$E$9:$E$93-AC$58)-63.1579*EXP(-0.19*Fperm_SI_Woolf2021!$E$9:$E$93)+63.1579*EXP(-0.19*AC$58))/(Fperm_SI_Woolf2021!$E$9:$E$93-AC$58))*(AC$58-Fperm_SI_Woolf2021!$E$9:$E$93)/10))) + Fperm_SI_Woolf2021!$G$9:$G$93*EXP(-Fperm_SI_Woolf2021!$J$9:$J$93*$C158*IF(AC$58=Fperm_SI_Woolf2021!$E$9:$E$93,1,EXP(LN((1.1*(Fperm_SI_Woolf2021!$E$9:$E$93-AC$58)-63.1579*EXP(-0.19*Fperm_SI_Woolf2021!$E$9:$E$93)+63.1579*EXP(-0.19*AC$58))/(Fperm_SI_Woolf2021!$E$9:$E$93-AC$58))*(AC$58-Fperm_SI_Woolf2021!$E$9:$E$93)/10))) + Fperm_SI_Woolf2021!$H$9:$H$93*EXP(-Fperm_SI_Woolf2021!$K$9:$K$93*$C158*IF(AC$58=Fperm_SI_Woolf2021!$E$9:$E$93,1,EXP(LN((1.1*(Fperm_SI_Woolf2021!$E$9:$E$93-AC$58)-63.1579*EXP(-0.19*Fperm_SI_Woolf2021!$E$9:$E$93)+63.1579*EXP(-0.19*AC$58))/(Fperm_SI_Woolf2021!$E$9:$E$93-AC$58))*(AC$58-Fperm_SI_Woolf2021!$E$9:$E$93)/10))),Fperm_SI_Woolf2021!$D$9:$D$93)*AC$57+INTERCEPT(Fperm_SI_Woolf2021!$F$9:$F$93*EXP(-Fperm_SI_Woolf2021!$I$9:$I$93*$C158*IF(AC$58=Fperm_SI_Woolf2021!$E$9:$E$93,1,EXP(LN((1.1*(Fperm_SI_Woolf2021!$E$9:$E$93-AC$58)-63.1579*EXP(-0.19*Fperm_SI_Woolf2021!$E$9:$E$93)+63.1579*EXP(-0.19*AC$58))/(Fperm_SI_Woolf2021!$E$9:$E$93-AC$58))*(AC$58-Fperm_SI_Woolf2021!$E$9:$E$93)/10))) + Fperm_SI_Woolf2021!$G$9:$G$93*EXP(-Fperm_SI_Woolf2021!$J$9:$J$93*$C158*IF(AC$58=Fperm_SI_Woolf2021!$E$9:$E$93,1,EXP(LN((1.1*(Fperm_SI_Woolf2021!$E$9:$E$93-AC$58)-63.1579*EXP(-0.19*Fperm_SI_Woolf2021!$E$9:$E$93)+63.1579*EXP(-0.19*AC$58))/(Fperm_SI_Woolf2021!$E$9:$E$93-AC$58))*(AC$58-Fperm_SI_Woolf2021!$E$9:$E$93)/10))) + Fperm_SI_Woolf2021!$H$9:$H$93*EXP(-Fperm_SI_Woolf2021!$K$9:$K$93*$C158*IF(AC$58=Fperm_SI_Woolf2021!$E$9:$E$93,1,EXP(LN((1.1*(Fperm_SI_Woolf2021!$E$9:$E$93-AC$58)-63.1579*EXP(-0.19*Fperm_SI_Woolf2021!$E$9:$E$93)+63.1579*EXP(-0.19*AC$58))/(Fperm_SI_Woolf2021!$E$9:$E$93-AC$58))*(AC$58-Fperm_SI_Woolf2021!$E$9:$E$93)/10))),Fperm_SI_Woolf2021!$D$9:$D$93))</f>
        <v>0.24462694802475249</v>
      </c>
      <c r="AD158" s="51" cm="1">
        <f t="array" ref="AD158">MIN(1,SLOPE(Fperm_SI_Woolf2021!$F$9:$F$93*EXP(-Fperm_SI_Woolf2021!$I$9:$I$93*$C158*IF(AD$58=Fperm_SI_Woolf2021!$E$9:$E$93,1,EXP(LN((1.1*(Fperm_SI_Woolf2021!$E$9:$E$93-AD$58)-63.1579*EXP(-0.19*Fperm_SI_Woolf2021!$E$9:$E$93)+63.1579*EXP(-0.19*AD$58))/(Fperm_SI_Woolf2021!$E$9:$E$93-AD$58))*(AD$58-Fperm_SI_Woolf2021!$E$9:$E$93)/10))) + Fperm_SI_Woolf2021!$G$9:$G$93*EXP(-Fperm_SI_Woolf2021!$J$9:$J$93*$C158*IF(AD$58=Fperm_SI_Woolf2021!$E$9:$E$93,1,EXP(LN((1.1*(Fperm_SI_Woolf2021!$E$9:$E$93-AD$58)-63.1579*EXP(-0.19*Fperm_SI_Woolf2021!$E$9:$E$93)+63.1579*EXP(-0.19*AD$58))/(Fperm_SI_Woolf2021!$E$9:$E$93-AD$58))*(AD$58-Fperm_SI_Woolf2021!$E$9:$E$93)/10))) + Fperm_SI_Woolf2021!$H$9:$H$93*EXP(-Fperm_SI_Woolf2021!$K$9:$K$93*$C158*IF(AD$58=Fperm_SI_Woolf2021!$E$9:$E$93,1,EXP(LN((1.1*(Fperm_SI_Woolf2021!$E$9:$E$93-AD$58)-63.1579*EXP(-0.19*Fperm_SI_Woolf2021!$E$9:$E$93)+63.1579*EXP(-0.19*AD$58))/(Fperm_SI_Woolf2021!$E$9:$E$93-AD$58))*(AD$58-Fperm_SI_Woolf2021!$E$9:$E$93)/10))),Fperm_SI_Woolf2021!$D$9:$D$93)*AD$57+INTERCEPT(Fperm_SI_Woolf2021!$F$9:$F$93*EXP(-Fperm_SI_Woolf2021!$I$9:$I$93*$C158*IF(AD$58=Fperm_SI_Woolf2021!$E$9:$E$93,1,EXP(LN((1.1*(Fperm_SI_Woolf2021!$E$9:$E$93-AD$58)-63.1579*EXP(-0.19*Fperm_SI_Woolf2021!$E$9:$E$93)+63.1579*EXP(-0.19*AD$58))/(Fperm_SI_Woolf2021!$E$9:$E$93-AD$58))*(AD$58-Fperm_SI_Woolf2021!$E$9:$E$93)/10))) + Fperm_SI_Woolf2021!$G$9:$G$93*EXP(-Fperm_SI_Woolf2021!$J$9:$J$93*$C158*IF(AD$58=Fperm_SI_Woolf2021!$E$9:$E$93,1,EXP(LN((1.1*(Fperm_SI_Woolf2021!$E$9:$E$93-AD$58)-63.1579*EXP(-0.19*Fperm_SI_Woolf2021!$E$9:$E$93)+63.1579*EXP(-0.19*AD$58))/(Fperm_SI_Woolf2021!$E$9:$E$93-AD$58))*(AD$58-Fperm_SI_Woolf2021!$E$9:$E$93)/10))) + Fperm_SI_Woolf2021!$H$9:$H$93*EXP(-Fperm_SI_Woolf2021!$K$9:$K$93*$C158*IF(AD$58=Fperm_SI_Woolf2021!$E$9:$E$93,1,EXP(LN((1.1*(Fperm_SI_Woolf2021!$E$9:$E$93-AD$58)-63.1579*EXP(-0.19*Fperm_SI_Woolf2021!$E$9:$E$93)+63.1579*EXP(-0.19*AD$58))/(Fperm_SI_Woolf2021!$E$9:$E$93-AD$58))*(AD$58-Fperm_SI_Woolf2021!$E$9:$E$93)/10))),Fperm_SI_Woolf2021!$D$9:$D$93))</f>
        <v>0.22342169246412913</v>
      </c>
      <c r="AE158" s="51" cm="1">
        <f t="array" ref="AE158">MIN(1,SLOPE(Fperm_SI_Woolf2021!$F$9:$F$93*EXP(-Fperm_SI_Woolf2021!$I$9:$I$93*$C158*IF(AE$58=Fperm_SI_Woolf2021!$E$9:$E$93,1,EXP(LN((1.1*(Fperm_SI_Woolf2021!$E$9:$E$93-AE$58)-63.1579*EXP(-0.19*Fperm_SI_Woolf2021!$E$9:$E$93)+63.1579*EXP(-0.19*AE$58))/(Fperm_SI_Woolf2021!$E$9:$E$93-AE$58))*(AE$58-Fperm_SI_Woolf2021!$E$9:$E$93)/10))) + Fperm_SI_Woolf2021!$G$9:$G$93*EXP(-Fperm_SI_Woolf2021!$J$9:$J$93*$C158*IF(AE$58=Fperm_SI_Woolf2021!$E$9:$E$93,1,EXP(LN((1.1*(Fperm_SI_Woolf2021!$E$9:$E$93-AE$58)-63.1579*EXP(-0.19*Fperm_SI_Woolf2021!$E$9:$E$93)+63.1579*EXP(-0.19*AE$58))/(Fperm_SI_Woolf2021!$E$9:$E$93-AE$58))*(AE$58-Fperm_SI_Woolf2021!$E$9:$E$93)/10))) + Fperm_SI_Woolf2021!$H$9:$H$93*EXP(-Fperm_SI_Woolf2021!$K$9:$K$93*$C158*IF(AE$58=Fperm_SI_Woolf2021!$E$9:$E$93,1,EXP(LN((1.1*(Fperm_SI_Woolf2021!$E$9:$E$93-AE$58)-63.1579*EXP(-0.19*Fperm_SI_Woolf2021!$E$9:$E$93)+63.1579*EXP(-0.19*AE$58))/(Fperm_SI_Woolf2021!$E$9:$E$93-AE$58))*(AE$58-Fperm_SI_Woolf2021!$E$9:$E$93)/10))),Fperm_SI_Woolf2021!$D$9:$D$93)*AE$57+INTERCEPT(Fperm_SI_Woolf2021!$F$9:$F$93*EXP(-Fperm_SI_Woolf2021!$I$9:$I$93*$C158*IF(AE$58=Fperm_SI_Woolf2021!$E$9:$E$93,1,EXP(LN((1.1*(Fperm_SI_Woolf2021!$E$9:$E$93-AE$58)-63.1579*EXP(-0.19*Fperm_SI_Woolf2021!$E$9:$E$93)+63.1579*EXP(-0.19*AE$58))/(Fperm_SI_Woolf2021!$E$9:$E$93-AE$58))*(AE$58-Fperm_SI_Woolf2021!$E$9:$E$93)/10))) + Fperm_SI_Woolf2021!$G$9:$G$93*EXP(-Fperm_SI_Woolf2021!$J$9:$J$93*$C158*IF(AE$58=Fperm_SI_Woolf2021!$E$9:$E$93,1,EXP(LN((1.1*(Fperm_SI_Woolf2021!$E$9:$E$93-AE$58)-63.1579*EXP(-0.19*Fperm_SI_Woolf2021!$E$9:$E$93)+63.1579*EXP(-0.19*AE$58))/(Fperm_SI_Woolf2021!$E$9:$E$93-AE$58))*(AE$58-Fperm_SI_Woolf2021!$E$9:$E$93)/10))) + Fperm_SI_Woolf2021!$H$9:$H$93*EXP(-Fperm_SI_Woolf2021!$K$9:$K$93*$C158*IF(AE$58=Fperm_SI_Woolf2021!$E$9:$E$93,1,EXP(LN((1.1*(Fperm_SI_Woolf2021!$E$9:$E$93-AE$58)-63.1579*EXP(-0.19*Fperm_SI_Woolf2021!$E$9:$E$93)+63.1579*EXP(-0.19*AE$58))/(Fperm_SI_Woolf2021!$E$9:$E$93-AE$58))*(AE$58-Fperm_SI_Woolf2021!$E$9:$E$93)/10))),Fperm_SI_Woolf2021!$D$9:$D$93))</f>
        <v>0.20221643690350577</v>
      </c>
      <c r="AF158" s="51" cm="1">
        <f t="array" ref="AF158">MIN(1,SLOPE(Fperm_SI_Woolf2021!$F$9:$F$93*EXP(-Fperm_SI_Woolf2021!$I$9:$I$93*$C158*IF(AF$58=Fperm_SI_Woolf2021!$E$9:$E$93,1,EXP(LN((1.1*(Fperm_SI_Woolf2021!$E$9:$E$93-AF$58)-63.1579*EXP(-0.19*Fperm_SI_Woolf2021!$E$9:$E$93)+63.1579*EXP(-0.19*AF$58))/(Fperm_SI_Woolf2021!$E$9:$E$93-AF$58))*(AF$58-Fperm_SI_Woolf2021!$E$9:$E$93)/10))) + Fperm_SI_Woolf2021!$G$9:$G$93*EXP(-Fperm_SI_Woolf2021!$J$9:$J$93*$C158*IF(AF$58=Fperm_SI_Woolf2021!$E$9:$E$93,1,EXP(LN((1.1*(Fperm_SI_Woolf2021!$E$9:$E$93-AF$58)-63.1579*EXP(-0.19*Fperm_SI_Woolf2021!$E$9:$E$93)+63.1579*EXP(-0.19*AF$58))/(Fperm_SI_Woolf2021!$E$9:$E$93-AF$58))*(AF$58-Fperm_SI_Woolf2021!$E$9:$E$93)/10))) + Fperm_SI_Woolf2021!$H$9:$H$93*EXP(-Fperm_SI_Woolf2021!$K$9:$K$93*$C158*IF(AF$58=Fperm_SI_Woolf2021!$E$9:$E$93,1,EXP(LN((1.1*(Fperm_SI_Woolf2021!$E$9:$E$93-AF$58)-63.1579*EXP(-0.19*Fperm_SI_Woolf2021!$E$9:$E$93)+63.1579*EXP(-0.19*AF$58))/(Fperm_SI_Woolf2021!$E$9:$E$93-AF$58))*(AF$58-Fperm_SI_Woolf2021!$E$9:$E$93)/10))),Fperm_SI_Woolf2021!$D$9:$D$93)*AF$57+INTERCEPT(Fperm_SI_Woolf2021!$F$9:$F$93*EXP(-Fperm_SI_Woolf2021!$I$9:$I$93*$C158*IF(AF$58=Fperm_SI_Woolf2021!$E$9:$E$93,1,EXP(LN((1.1*(Fperm_SI_Woolf2021!$E$9:$E$93-AF$58)-63.1579*EXP(-0.19*Fperm_SI_Woolf2021!$E$9:$E$93)+63.1579*EXP(-0.19*AF$58))/(Fperm_SI_Woolf2021!$E$9:$E$93-AF$58))*(AF$58-Fperm_SI_Woolf2021!$E$9:$E$93)/10))) + Fperm_SI_Woolf2021!$G$9:$G$93*EXP(-Fperm_SI_Woolf2021!$J$9:$J$93*$C158*IF(AF$58=Fperm_SI_Woolf2021!$E$9:$E$93,1,EXP(LN((1.1*(Fperm_SI_Woolf2021!$E$9:$E$93-AF$58)-63.1579*EXP(-0.19*Fperm_SI_Woolf2021!$E$9:$E$93)+63.1579*EXP(-0.19*AF$58))/(Fperm_SI_Woolf2021!$E$9:$E$93-AF$58))*(AF$58-Fperm_SI_Woolf2021!$E$9:$E$93)/10))) + Fperm_SI_Woolf2021!$H$9:$H$93*EXP(-Fperm_SI_Woolf2021!$K$9:$K$93*$C158*IF(AF$58=Fperm_SI_Woolf2021!$E$9:$E$93,1,EXP(LN((1.1*(Fperm_SI_Woolf2021!$E$9:$E$93-AF$58)-63.1579*EXP(-0.19*Fperm_SI_Woolf2021!$E$9:$E$93)+63.1579*EXP(-0.19*AF$58))/(Fperm_SI_Woolf2021!$E$9:$E$93-AF$58))*(AF$58-Fperm_SI_Woolf2021!$E$9:$E$93)/10))),Fperm_SI_Woolf2021!$D$9:$D$93))</f>
        <v>0.18101118134288241</v>
      </c>
      <c r="AG158" s="51" cm="1">
        <f t="array" ref="AG158">MIN(1,SLOPE(Fperm_SI_Woolf2021!$F$9:$F$93*EXP(-Fperm_SI_Woolf2021!$I$9:$I$93*$C158*IF(AG$58=Fperm_SI_Woolf2021!$E$9:$E$93,1,EXP(LN((1.1*(Fperm_SI_Woolf2021!$E$9:$E$93-AG$58)-63.1579*EXP(-0.19*Fperm_SI_Woolf2021!$E$9:$E$93)+63.1579*EXP(-0.19*AG$58))/(Fperm_SI_Woolf2021!$E$9:$E$93-AG$58))*(AG$58-Fperm_SI_Woolf2021!$E$9:$E$93)/10))) + Fperm_SI_Woolf2021!$G$9:$G$93*EXP(-Fperm_SI_Woolf2021!$J$9:$J$93*$C158*IF(AG$58=Fperm_SI_Woolf2021!$E$9:$E$93,1,EXP(LN((1.1*(Fperm_SI_Woolf2021!$E$9:$E$93-AG$58)-63.1579*EXP(-0.19*Fperm_SI_Woolf2021!$E$9:$E$93)+63.1579*EXP(-0.19*AG$58))/(Fperm_SI_Woolf2021!$E$9:$E$93-AG$58))*(AG$58-Fperm_SI_Woolf2021!$E$9:$E$93)/10))) + Fperm_SI_Woolf2021!$H$9:$H$93*EXP(-Fperm_SI_Woolf2021!$K$9:$K$93*$C158*IF(AG$58=Fperm_SI_Woolf2021!$E$9:$E$93,1,EXP(LN((1.1*(Fperm_SI_Woolf2021!$E$9:$E$93-AG$58)-63.1579*EXP(-0.19*Fperm_SI_Woolf2021!$E$9:$E$93)+63.1579*EXP(-0.19*AG$58))/(Fperm_SI_Woolf2021!$E$9:$E$93-AG$58))*(AG$58-Fperm_SI_Woolf2021!$E$9:$E$93)/10))),Fperm_SI_Woolf2021!$D$9:$D$93)*AG$57+INTERCEPT(Fperm_SI_Woolf2021!$F$9:$F$93*EXP(-Fperm_SI_Woolf2021!$I$9:$I$93*$C158*IF(AG$58=Fperm_SI_Woolf2021!$E$9:$E$93,1,EXP(LN((1.1*(Fperm_SI_Woolf2021!$E$9:$E$93-AG$58)-63.1579*EXP(-0.19*Fperm_SI_Woolf2021!$E$9:$E$93)+63.1579*EXP(-0.19*AG$58))/(Fperm_SI_Woolf2021!$E$9:$E$93-AG$58))*(AG$58-Fperm_SI_Woolf2021!$E$9:$E$93)/10))) + Fperm_SI_Woolf2021!$G$9:$G$93*EXP(-Fperm_SI_Woolf2021!$J$9:$J$93*$C158*IF(AG$58=Fperm_SI_Woolf2021!$E$9:$E$93,1,EXP(LN((1.1*(Fperm_SI_Woolf2021!$E$9:$E$93-AG$58)-63.1579*EXP(-0.19*Fperm_SI_Woolf2021!$E$9:$E$93)+63.1579*EXP(-0.19*AG$58))/(Fperm_SI_Woolf2021!$E$9:$E$93-AG$58))*(AG$58-Fperm_SI_Woolf2021!$E$9:$E$93)/10))) + Fperm_SI_Woolf2021!$H$9:$H$93*EXP(-Fperm_SI_Woolf2021!$K$9:$K$93*$C158*IF(AG$58=Fperm_SI_Woolf2021!$E$9:$E$93,1,EXP(LN((1.1*(Fperm_SI_Woolf2021!$E$9:$E$93-AG$58)-63.1579*EXP(-0.19*Fperm_SI_Woolf2021!$E$9:$E$93)+63.1579*EXP(-0.19*AG$58))/(Fperm_SI_Woolf2021!$E$9:$E$93-AG$58))*(AG$58-Fperm_SI_Woolf2021!$E$9:$E$93)/10))),Fperm_SI_Woolf2021!$D$9:$D$93))</f>
        <v>0.15980592578225911</v>
      </c>
      <c r="AH158" s="51" cm="1">
        <f t="array" ref="AH158">MIN(1,SLOPE(Fperm_SI_Woolf2021!$F$9:$F$93*EXP(-Fperm_SI_Woolf2021!$I$9:$I$93*$C158*IF(AH$58=Fperm_SI_Woolf2021!$E$9:$E$93,1,EXP(LN((1.1*(Fperm_SI_Woolf2021!$E$9:$E$93-AH$58)-63.1579*EXP(-0.19*Fperm_SI_Woolf2021!$E$9:$E$93)+63.1579*EXP(-0.19*AH$58))/(Fperm_SI_Woolf2021!$E$9:$E$93-AH$58))*(AH$58-Fperm_SI_Woolf2021!$E$9:$E$93)/10))) + Fperm_SI_Woolf2021!$G$9:$G$93*EXP(-Fperm_SI_Woolf2021!$J$9:$J$93*$C158*IF(AH$58=Fperm_SI_Woolf2021!$E$9:$E$93,1,EXP(LN((1.1*(Fperm_SI_Woolf2021!$E$9:$E$93-AH$58)-63.1579*EXP(-0.19*Fperm_SI_Woolf2021!$E$9:$E$93)+63.1579*EXP(-0.19*AH$58))/(Fperm_SI_Woolf2021!$E$9:$E$93-AH$58))*(AH$58-Fperm_SI_Woolf2021!$E$9:$E$93)/10))) + Fperm_SI_Woolf2021!$H$9:$H$93*EXP(-Fperm_SI_Woolf2021!$K$9:$K$93*$C158*IF(AH$58=Fperm_SI_Woolf2021!$E$9:$E$93,1,EXP(LN((1.1*(Fperm_SI_Woolf2021!$E$9:$E$93-AH$58)-63.1579*EXP(-0.19*Fperm_SI_Woolf2021!$E$9:$E$93)+63.1579*EXP(-0.19*AH$58))/(Fperm_SI_Woolf2021!$E$9:$E$93-AH$58))*(AH$58-Fperm_SI_Woolf2021!$E$9:$E$93)/10))),Fperm_SI_Woolf2021!$D$9:$D$93)*AH$57+INTERCEPT(Fperm_SI_Woolf2021!$F$9:$F$93*EXP(-Fperm_SI_Woolf2021!$I$9:$I$93*$C158*IF(AH$58=Fperm_SI_Woolf2021!$E$9:$E$93,1,EXP(LN((1.1*(Fperm_SI_Woolf2021!$E$9:$E$93-AH$58)-63.1579*EXP(-0.19*Fperm_SI_Woolf2021!$E$9:$E$93)+63.1579*EXP(-0.19*AH$58))/(Fperm_SI_Woolf2021!$E$9:$E$93-AH$58))*(AH$58-Fperm_SI_Woolf2021!$E$9:$E$93)/10))) + Fperm_SI_Woolf2021!$G$9:$G$93*EXP(-Fperm_SI_Woolf2021!$J$9:$J$93*$C158*IF(AH$58=Fperm_SI_Woolf2021!$E$9:$E$93,1,EXP(LN((1.1*(Fperm_SI_Woolf2021!$E$9:$E$93-AH$58)-63.1579*EXP(-0.19*Fperm_SI_Woolf2021!$E$9:$E$93)+63.1579*EXP(-0.19*AH$58))/(Fperm_SI_Woolf2021!$E$9:$E$93-AH$58))*(AH$58-Fperm_SI_Woolf2021!$E$9:$E$93)/10))) + Fperm_SI_Woolf2021!$H$9:$H$93*EXP(-Fperm_SI_Woolf2021!$K$9:$K$93*$C158*IF(AH$58=Fperm_SI_Woolf2021!$E$9:$E$93,1,EXP(LN((1.1*(Fperm_SI_Woolf2021!$E$9:$E$93-AH$58)-63.1579*EXP(-0.19*Fperm_SI_Woolf2021!$E$9:$E$93)+63.1579*EXP(-0.19*AH$58))/(Fperm_SI_Woolf2021!$E$9:$E$93-AH$58))*(AH$58-Fperm_SI_Woolf2021!$E$9:$E$93)/10))),Fperm_SI_Woolf2021!$D$9:$D$93))</f>
        <v>0.29516397396885485</v>
      </c>
      <c r="AI158" s="51" cm="1">
        <f t="array" ref="AI158">MIN(1,SLOPE(Fperm_SI_Woolf2021!$F$9:$F$93*EXP(-Fperm_SI_Woolf2021!$I$9:$I$93*$C158*IF(AI$58=Fperm_SI_Woolf2021!$E$9:$E$93,1,EXP(LN((1.1*(Fperm_SI_Woolf2021!$E$9:$E$93-AI$58)-63.1579*EXP(-0.19*Fperm_SI_Woolf2021!$E$9:$E$93)+63.1579*EXP(-0.19*AI$58))/(Fperm_SI_Woolf2021!$E$9:$E$93-AI$58))*(AI$58-Fperm_SI_Woolf2021!$E$9:$E$93)/10))) + Fperm_SI_Woolf2021!$G$9:$G$93*EXP(-Fperm_SI_Woolf2021!$J$9:$J$93*$C158*IF(AI$58=Fperm_SI_Woolf2021!$E$9:$E$93,1,EXP(LN((1.1*(Fperm_SI_Woolf2021!$E$9:$E$93-AI$58)-63.1579*EXP(-0.19*Fperm_SI_Woolf2021!$E$9:$E$93)+63.1579*EXP(-0.19*AI$58))/(Fperm_SI_Woolf2021!$E$9:$E$93-AI$58))*(AI$58-Fperm_SI_Woolf2021!$E$9:$E$93)/10))) + Fperm_SI_Woolf2021!$H$9:$H$93*EXP(-Fperm_SI_Woolf2021!$K$9:$K$93*$C158*IF(AI$58=Fperm_SI_Woolf2021!$E$9:$E$93,1,EXP(LN((1.1*(Fperm_SI_Woolf2021!$E$9:$E$93-AI$58)-63.1579*EXP(-0.19*Fperm_SI_Woolf2021!$E$9:$E$93)+63.1579*EXP(-0.19*AI$58))/(Fperm_SI_Woolf2021!$E$9:$E$93-AI$58))*(AI$58-Fperm_SI_Woolf2021!$E$9:$E$93)/10))),Fperm_SI_Woolf2021!$D$9:$D$93)*AI$57+INTERCEPT(Fperm_SI_Woolf2021!$F$9:$F$93*EXP(-Fperm_SI_Woolf2021!$I$9:$I$93*$C158*IF(AI$58=Fperm_SI_Woolf2021!$E$9:$E$93,1,EXP(LN((1.1*(Fperm_SI_Woolf2021!$E$9:$E$93-AI$58)-63.1579*EXP(-0.19*Fperm_SI_Woolf2021!$E$9:$E$93)+63.1579*EXP(-0.19*AI$58))/(Fperm_SI_Woolf2021!$E$9:$E$93-AI$58))*(AI$58-Fperm_SI_Woolf2021!$E$9:$E$93)/10))) + Fperm_SI_Woolf2021!$G$9:$G$93*EXP(-Fperm_SI_Woolf2021!$J$9:$J$93*$C158*IF(AI$58=Fperm_SI_Woolf2021!$E$9:$E$93,1,EXP(LN((1.1*(Fperm_SI_Woolf2021!$E$9:$E$93-AI$58)-63.1579*EXP(-0.19*Fperm_SI_Woolf2021!$E$9:$E$93)+63.1579*EXP(-0.19*AI$58))/(Fperm_SI_Woolf2021!$E$9:$E$93-AI$58))*(AI$58-Fperm_SI_Woolf2021!$E$9:$E$93)/10))) + Fperm_SI_Woolf2021!$H$9:$H$93*EXP(-Fperm_SI_Woolf2021!$K$9:$K$93*$C158*IF(AI$58=Fperm_SI_Woolf2021!$E$9:$E$93,1,EXP(LN((1.1*(Fperm_SI_Woolf2021!$E$9:$E$93-AI$58)-63.1579*EXP(-0.19*Fperm_SI_Woolf2021!$E$9:$E$93)+63.1579*EXP(-0.19*AI$58))/(Fperm_SI_Woolf2021!$E$9:$E$93-AI$58))*(AI$58-Fperm_SI_Woolf2021!$E$9:$E$93)/10))),Fperm_SI_Woolf2021!$D$9:$D$93))</f>
        <v>0.28114258262746583</v>
      </c>
      <c r="AJ158" s="51" cm="1">
        <f t="array" ref="AJ158">MIN(1,SLOPE(Fperm_SI_Woolf2021!$F$9:$F$93*EXP(-Fperm_SI_Woolf2021!$I$9:$I$93*$C158*IF(AJ$58=Fperm_SI_Woolf2021!$E$9:$E$93,1,EXP(LN((1.1*(Fperm_SI_Woolf2021!$E$9:$E$93-AJ$58)-63.1579*EXP(-0.19*Fperm_SI_Woolf2021!$E$9:$E$93)+63.1579*EXP(-0.19*AJ$58))/(Fperm_SI_Woolf2021!$E$9:$E$93-AJ$58))*(AJ$58-Fperm_SI_Woolf2021!$E$9:$E$93)/10))) + Fperm_SI_Woolf2021!$G$9:$G$93*EXP(-Fperm_SI_Woolf2021!$J$9:$J$93*$C158*IF(AJ$58=Fperm_SI_Woolf2021!$E$9:$E$93,1,EXP(LN((1.1*(Fperm_SI_Woolf2021!$E$9:$E$93-AJ$58)-63.1579*EXP(-0.19*Fperm_SI_Woolf2021!$E$9:$E$93)+63.1579*EXP(-0.19*AJ$58))/(Fperm_SI_Woolf2021!$E$9:$E$93-AJ$58))*(AJ$58-Fperm_SI_Woolf2021!$E$9:$E$93)/10))) + Fperm_SI_Woolf2021!$H$9:$H$93*EXP(-Fperm_SI_Woolf2021!$K$9:$K$93*$C158*IF(AJ$58=Fperm_SI_Woolf2021!$E$9:$E$93,1,EXP(LN((1.1*(Fperm_SI_Woolf2021!$E$9:$E$93-AJ$58)-63.1579*EXP(-0.19*Fperm_SI_Woolf2021!$E$9:$E$93)+63.1579*EXP(-0.19*AJ$58))/(Fperm_SI_Woolf2021!$E$9:$E$93-AJ$58))*(AJ$58-Fperm_SI_Woolf2021!$E$9:$E$93)/10))),Fperm_SI_Woolf2021!$D$9:$D$93)*AJ$57+INTERCEPT(Fperm_SI_Woolf2021!$F$9:$F$93*EXP(-Fperm_SI_Woolf2021!$I$9:$I$93*$C158*IF(AJ$58=Fperm_SI_Woolf2021!$E$9:$E$93,1,EXP(LN((1.1*(Fperm_SI_Woolf2021!$E$9:$E$93-AJ$58)-63.1579*EXP(-0.19*Fperm_SI_Woolf2021!$E$9:$E$93)+63.1579*EXP(-0.19*AJ$58))/(Fperm_SI_Woolf2021!$E$9:$E$93-AJ$58))*(AJ$58-Fperm_SI_Woolf2021!$E$9:$E$93)/10))) + Fperm_SI_Woolf2021!$G$9:$G$93*EXP(-Fperm_SI_Woolf2021!$J$9:$J$93*$C158*IF(AJ$58=Fperm_SI_Woolf2021!$E$9:$E$93,1,EXP(LN((1.1*(Fperm_SI_Woolf2021!$E$9:$E$93-AJ$58)-63.1579*EXP(-0.19*Fperm_SI_Woolf2021!$E$9:$E$93)+63.1579*EXP(-0.19*AJ$58))/(Fperm_SI_Woolf2021!$E$9:$E$93-AJ$58))*(AJ$58-Fperm_SI_Woolf2021!$E$9:$E$93)/10))) + Fperm_SI_Woolf2021!$H$9:$H$93*EXP(-Fperm_SI_Woolf2021!$K$9:$K$93*$C158*IF(AJ$58=Fperm_SI_Woolf2021!$E$9:$E$93,1,EXP(LN((1.1*(Fperm_SI_Woolf2021!$E$9:$E$93-AJ$58)-63.1579*EXP(-0.19*Fperm_SI_Woolf2021!$E$9:$E$93)+63.1579*EXP(-0.19*AJ$58))/(Fperm_SI_Woolf2021!$E$9:$E$93-AJ$58))*(AJ$58-Fperm_SI_Woolf2021!$E$9:$E$93)/10))),Fperm_SI_Woolf2021!$D$9:$D$93))</f>
        <v>0.26712119128607675</v>
      </c>
      <c r="AK158" s="51" cm="1">
        <f t="array" ref="AK158">MIN(1,SLOPE(Fperm_SI_Woolf2021!$F$9:$F$93*EXP(-Fperm_SI_Woolf2021!$I$9:$I$93*$C158*IF(AK$58=Fperm_SI_Woolf2021!$E$9:$E$93,1,EXP(LN((1.1*(Fperm_SI_Woolf2021!$E$9:$E$93-AK$58)-63.1579*EXP(-0.19*Fperm_SI_Woolf2021!$E$9:$E$93)+63.1579*EXP(-0.19*AK$58))/(Fperm_SI_Woolf2021!$E$9:$E$93-AK$58))*(AK$58-Fperm_SI_Woolf2021!$E$9:$E$93)/10))) + Fperm_SI_Woolf2021!$G$9:$G$93*EXP(-Fperm_SI_Woolf2021!$J$9:$J$93*$C158*IF(AK$58=Fperm_SI_Woolf2021!$E$9:$E$93,1,EXP(LN((1.1*(Fperm_SI_Woolf2021!$E$9:$E$93-AK$58)-63.1579*EXP(-0.19*Fperm_SI_Woolf2021!$E$9:$E$93)+63.1579*EXP(-0.19*AK$58))/(Fperm_SI_Woolf2021!$E$9:$E$93-AK$58))*(AK$58-Fperm_SI_Woolf2021!$E$9:$E$93)/10))) + Fperm_SI_Woolf2021!$H$9:$H$93*EXP(-Fperm_SI_Woolf2021!$K$9:$K$93*$C158*IF(AK$58=Fperm_SI_Woolf2021!$E$9:$E$93,1,EXP(LN((1.1*(Fperm_SI_Woolf2021!$E$9:$E$93-AK$58)-63.1579*EXP(-0.19*Fperm_SI_Woolf2021!$E$9:$E$93)+63.1579*EXP(-0.19*AK$58))/(Fperm_SI_Woolf2021!$E$9:$E$93-AK$58))*(AK$58-Fperm_SI_Woolf2021!$E$9:$E$93)/10))),Fperm_SI_Woolf2021!$D$9:$D$93)*AK$57+INTERCEPT(Fperm_SI_Woolf2021!$F$9:$F$93*EXP(-Fperm_SI_Woolf2021!$I$9:$I$93*$C158*IF(AK$58=Fperm_SI_Woolf2021!$E$9:$E$93,1,EXP(LN((1.1*(Fperm_SI_Woolf2021!$E$9:$E$93-AK$58)-63.1579*EXP(-0.19*Fperm_SI_Woolf2021!$E$9:$E$93)+63.1579*EXP(-0.19*AK$58))/(Fperm_SI_Woolf2021!$E$9:$E$93-AK$58))*(AK$58-Fperm_SI_Woolf2021!$E$9:$E$93)/10))) + Fperm_SI_Woolf2021!$G$9:$G$93*EXP(-Fperm_SI_Woolf2021!$J$9:$J$93*$C158*IF(AK$58=Fperm_SI_Woolf2021!$E$9:$E$93,1,EXP(LN((1.1*(Fperm_SI_Woolf2021!$E$9:$E$93-AK$58)-63.1579*EXP(-0.19*Fperm_SI_Woolf2021!$E$9:$E$93)+63.1579*EXP(-0.19*AK$58))/(Fperm_SI_Woolf2021!$E$9:$E$93-AK$58))*(AK$58-Fperm_SI_Woolf2021!$E$9:$E$93)/10))) + Fperm_SI_Woolf2021!$H$9:$H$93*EXP(-Fperm_SI_Woolf2021!$K$9:$K$93*$C158*IF(AK$58=Fperm_SI_Woolf2021!$E$9:$E$93,1,EXP(LN((1.1*(Fperm_SI_Woolf2021!$E$9:$E$93-AK$58)-63.1579*EXP(-0.19*Fperm_SI_Woolf2021!$E$9:$E$93)+63.1579*EXP(-0.19*AK$58))/(Fperm_SI_Woolf2021!$E$9:$E$93-AK$58))*(AK$58-Fperm_SI_Woolf2021!$E$9:$E$93)/10))),Fperm_SI_Woolf2021!$D$9:$D$93))</f>
        <v>0.25309979994468773</v>
      </c>
      <c r="AL158" s="51" cm="1">
        <f t="array" ref="AL158">MIN(1,SLOPE(Fperm_SI_Woolf2021!$F$9:$F$93*EXP(-Fperm_SI_Woolf2021!$I$9:$I$93*$C158*IF(AL$58=Fperm_SI_Woolf2021!$E$9:$E$93,1,EXP(LN((1.1*(Fperm_SI_Woolf2021!$E$9:$E$93-AL$58)-63.1579*EXP(-0.19*Fperm_SI_Woolf2021!$E$9:$E$93)+63.1579*EXP(-0.19*AL$58))/(Fperm_SI_Woolf2021!$E$9:$E$93-AL$58))*(AL$58-Fperm_SI_Woolf2021!$E$9:$E$93)/10))) + Fperm_SI_Woolf2021!$G$9:$G$93*EXP(-Fperm_SI_Woolf2021!$J$9:$J$93*$C158*IF(AL$58=Fperm_SI_Woolf2021!$E$9:$E$93,1,EXP(LN((1.1*(Fperm_SI_Woolf2021!$E$9:$E$93-AL$58)-63.1579*EXP(-0.19*Fperm_SI_Woolf2021!$E$9:$E$93)+63.1579*EXP(-0.19*AL$58))/(Fperm_SI_Woolf2021!$E$9:$E$93-AL$58))*(AL$58-Fperm_SI_Woolf2021!$E$9:$E$93)/10))) + Fperm_SI_Woolf2021!$H$9:$H$93*EXP(-Fperm_SI_Woolf2021!$K$9:$K$93*$C158*IF(AL$58=Fperm_SI_Woolf2021!$E$9:$E$93,1,EXP(LN((1.1*(Fperm_SI_Woolf2021!$E$9:$E$93-AL$58)-63.1579*EXP(-0.19*Fperm_SI_Woolf2021!$E$9:$E$93)+63.1579*EXP(-0.19*AL$58))/(Fperm_SI_Woolf2021!$E$9:$E$93-AL$58))*(AL$58-Fperm_SI_Woolf2021!$E$9:$E$93)/10))),Fperm_SI_Woolf2021!$D$9:$D$93)*AL$57+INTERCEPT(Fperm_SI_Woolf2021!$F$9:$F$93*EXP(-Fperm_SI_Woolf2021!$I$9:$I$93*$C158*IF(AL$58=Fperm_SI_Woolf2021!$E$9:$E$93,1,EXP(LN((1.1*(Fperm_SI_Woolf2021!$E$9:$E$93-AL$58)-63.1579*EXP(-0.19*Fperm_SI_Woolf2021!$E$9:$E$93)+63.1579*EXP(-0.19*AL$58))/(Fperm_SI_Woolf2021!$E$9:$E$93-AL$58))*(AL$58-Fperm_SI_Woolf2021!$E$9:$E$93)/10))) + Fperm_SI_Woolf2021!$G$9:$G$93*EXP(-Fperm_SI_Woolf2021!$J$9:$J$93*$C158*IF(AL$58=Fperm_SI_Woolf2021!$E$9:$E$93,1,EXP(LN((1.1*(Fperm_SI_Woolf2021!$E$9:$E$93-AL$58)-63.1579*EXP(-0.19*Fperm_SI_Woolf2021!$E$9:$E$93)+63.1579*EXP(-0.19*AL$58))/(Fperm_SI_Woolf2021!$E$9:$E$93-AL$58))*(AL$58-Fperm_SI_Woolf2021!$E$9:$E$93)/10))) + Fperm_SI_Woolf2021!$H$9:$H$93*EXP(-Fperm_SI_Woolf2021!$K$9:$K$93*$C158*IF(AL$58=Fperm_SI_Woolf2021!$E$9:$E$93,1,EXP(LN((1.1*(Fperm_SI_Woolf2021!$E$9:$E$93-AL$58)-63.1579*EXP(-0.19*Fperm_SI_Woolf2021!$E$9:$E$93)+63.1579*EXP(-0.19*AL$58))/(Fperm_SI_Woolf2021!$E$9:$E$93-AL$58))*(AL$58-Fperm_SI_Woolf2021!$E$9:$E$93)/10))),Fperm_SI_Woolf2021!$D$9:$D$93))</f>
        <v>0.23907840860329871</v>
      </c>
      <c r="AM158" s="51" cm="1">
        <f t="array" ref="AM158">MIN(1,SLOPE(Fperm_SI_Woolf2021!$F$9:$F$93*EXP(-Fperm_SI_Woolf2021!$I$9:$I$93*$C158*IF(AM$58=Fperm_SI_Woolf2021!$E$9:$E$93,1,EXP(LN((1.1*(Fperm_SI_Woolf2021!$E$9:$E$93-AM$58)-63.1579*EXP(-0.19*Fperm_SI_Woolf2021!$E$9:$E$93)+63.1579*EXP(-0.19*AM$58))/(Fperm_SI_Woolf2021!$E$9:$E$93-AM$58))*(AM$58-Fperm_SI_Woolf2021!$E$9:$E$93)/10))) + Fperm_SI_Woolf2021!$G$9:$G$93*EXP(-Fperm_SI_Woolf2021!$J$9:$J$93*$C158*IF(AM$58=Fperm_SI_Woolf2021!$E$9:$E$93,1,EXP(LN((1.1*(Fperm_SI_Woolf2021!$E$9:$E$93-AM$58)-63.1579*EXP(-0.19*Fperm_SI_Woolf2021!$E$9:$E$93)+63.1579*EXP(-0.19*AM$58))/(Fperm_SI_Woolf2021!$E$9:$E$93-AM$58))*(AM$58-Fperm_SI_Woolf2021!$E$9:$E$93)/10))) + Fperm_SI_Woolf2021!$H$9:$H$93*EXP(-Fperm_SI_Woolf2021!$K$9:$K$93*$C158*IF(AM$58=Fperm_SI_Woolf2021!$E$9:$E$93,1,EXP(LN((1.1*(Fperm_SI_Woolf2021!$E$9:$E$93-AM$58)-63.1579*EXP(-0.19*Fperm_SI_Woolf2021!$E$9:$E$93)+63.1579*EXP(-0.19*AM$58))/(Fperm_SI_Woolf2021!$E$9:$E$93-AM$58))*(AM$58-Fperm_SI_Woolf2021!$E$9:$E$93)/10))),Fperm_SI_Woolf2021!$D$9:$D$93)*AM$57+INTERCEPT(Fperm_SI_Woolf2021!$F$9:$F$93*EXP(-Fperm_SI_Woolf2021!$I$9:$I$93*$C158*IF(AM$58=Fperm_SI_Woolf2021!$E$9:$E$93,1,EXP(LN((1.1*(Fperm_SI_Woolf2021!$E$9:$E$93-AM$58)-63.1579*EXP(-0.19*Fperm_SI_Woolf2021!$E$9:$E$93)+63.1579*EXP(-0.19*AM$58))/(Fperm_SI_Woolf2021!$E$9:$E$93-AM$58))*(AM$58-Fperm_SI_Woolf2021!$E$9:$E$93)/10))) + Fperm_SI_Woolf2021!$G$9:$G$93*EXP(-Fperm_SI_Woolf2021!$J$9:$J$93*$C158*IF(AM$58=Fperm_SI_Woolf2021!$E$9:$E$93,1,EXP(LN((1.1*(Fperm_SI_Woolf2021!$E$9:$E$93-AM$58)-63.1579*EXP(-0.19*Fperm_SI_Woolf2021!$E$9:$E$93)+63.1579*EXP(-0.19*AM$58))/(Fperm_SI_Woolf2021!$E$9:$E$93-AM$58))*(AM$58-Fperm_SI_Woolf2021!$E$9:$E$93)/10))) + Fperm_SI_Woolf2021!$H$9:$H$93*EXP(-Fperm_SI_Woolf2021!$K$9:$K$93*$C158*IF(AM$58=Fperm_SI_Woolf2021!$E$9:$E$93,1,EXP(LN((1.1*(Fperm_SI_Woolf2021!$E$9:$E$93-AM$58)-63.1579*EXP(-0.19*Fperm_SI_Woolf2021!$E$9:$E$93)+63.1579*EXP(-0.19*AM$58))/(Fperm_SI_Woolf2021!$E$9:$E$93-AM$58))*(AM$58-Fperm_SI_Woolf2021!$E$9:$E$93)/10))),Fperm_SI_Woolf2021!$D$9:$D$93))</f>
        <v>0.22505701726190966</v>
      </c>
      <c r="AN158" s="51" cm="1">
        <f t="array" ref="AN158">MIN(1,SLOPE(Fperm_SI_Woolf2021!$F$9:$F$93*EXP(-Fperm_SI_Woolf2021!$I$9:$I$93*$C158*IF(AN$58=Fperm_SI_Woolf2021!$E$9:$E$93,1,EXP(LN((1.1*(Fperm_SI_Woolf2021!$E$9:$E$93-AN$58)-63.1579*EXP(-0.19*Fperm_SI_Woolf2021!$E$9:$E$93)+63.1579*EXP(-0.19*AN$58))/(Fperm_SI_Woolf2021!$E$9:$E$93-AN$58))*(AN$58-Fperm_SI_Woolf2021!$E$9:$E$93)/10))) + Fperm_SI_Woolf2021!$G$9:$G$93*EXP(-Fperm_SI_Woolf2021!$J$9:$J$93*$C158*IF(AN$58=Fperm_SI_Woolf2021!$E$9:$E$93,1,EXP(LN((1.1*(Fperm_SI_Woolf2021!$E$9:$E$93-AN$58)-63.1579*EXP(-0.19*Fperm_SI_Woolf2021!$E$9:$E$93)+63.1579*EXP(-0.19*AN$58))/(Fperm_SI_Woolf2021!$E$9:$E$93-AN$58))*(AN$58-Fperm_SI_Woolf2021!$E$9:$E$93)/10))) + Fperm_SI_Woolf2021!$H$9:$H$93*EXP(-Fperm_SI_Woolf2021!$K$9:$K$93*$C158*IF(AN$58=Fperm_SI_Woolf2021!$E$9:$E$93,1,EXP(LN((1.1*(Fperm_SI_Woolf2021!$E$9:$E$93-AN$58)-63.1579*EXP(-0.19*Fperm_SI_Woolf2021!$E$9:$E$93)+63.1579*EXP(-0.19*AN$58))/(Fperm_SI_Woolf2021!$E$9:$E$93-AN$58))*(AN$58-Fperm_SI_Woolf2021!$E$9:$E$93)/10))),Fperm_SI_Woolf2021!$D$9:$D$93)*AN$57+INTERCEPT(Fperm_SI_Woolf2021!$F$9:$F$93*EXP(-Fperm_SI_Woolf2021!$I$9:$I$93*$C158*IF(AN$58=Fperm_SI_Woolf2021!$E$9:$E$93,1,EXP(LN((1.1*(Fperm_SI_Woolf2021!$E$9:$E$93-AN$58)-63.1579*EXP(-0.19*Fperm_SI_Woolf2021!$E$9:$E$93)+63.1579*EXP(-0.19*AN$58))/(Fperm_SI_Woolf2021!$E$9:$E$93-AN$58))*(AN$58-Fperm_SI_Woolf2021!$E$9:$E$93)/10))) + Fperm_SI_Woolf2021!$G$9:$G$93*EXP(-Fperm_SI_Woolf2021!$J$9:$J$93*$C158*IF(AN$58=Fperm_SI_Woolf2021!$E$9:$E$93,1,EXP(LN((1.1*(Fperm_SI_Woolf2021!$E$9:$E$93-AN$58)-63.1579*EXP(-0.19*Fperm_SI_Woolf2021!$E$9:$E$93)+63.1579*EXP(-0.19*AN$58))/(Fperm_SI_Woolf2021!$E$9:$E$93-AN$58))*(AN$58-Fperm_SI_Woolf2021!$E$9:$E$93)/10))) + Fperm_SI_Woolf2021!$H$9:$H$93*EXP(-Fperm_SI_Woolf2021!$K$9:$K$93*$C158*IF(AN$58=Fperm_SI_Woolf2021!$E$9:$E$93,1,EXP(LN((1.1*(Fperm_SI_Woolf2021!$E$9:$E$93-AN$58)-63.1579*EXP(-0.19*Fperm_SI_Woolf2021!$E$9:$E$93)+63.1579*EXP(-0.19*AN$58))/(Fperm_SI_Woolf2021!$E$9:$E$93-AN$58))*(AN$58-Fperm_SI_Woolf2021!$E$9:$E$93)/10))),Fperm_SI_Woolf2021!$D$9:$D$93))</f>
        <v>0.21103562592052061</v>
      </c>
      <c r="AO158" s="51" cm="1">
        <f t="array" ref="AO158">MIN(1,SLOPE(Fperm_SI_Woolf2021!$F$9:$F$93*EXP(-Fperm_SI_Woolf2021!$I$9:$I$93*$C158*IF(AO$58=Fperm_SI_Woolf2021!$E$9:$E$93,1,EXP(LN((1.1*(Fperm_SI_Woolf2021!$E$9:$E$93-AO$58)-63.1579*EXP(-0.19*Fperm_SI_Woolf2021!$E$9:$E$93)+63.1579*EXP(-0.19*AO$58))/(Fperm_SI_Woolf2021!$E$9:$E$93-AO$58))*(AO$58-Fperm_SI_Woolf2021!$E$9:$E$93)/10))) + Fperm_SI_Woolf2021!$G$9:$G$93*EXP(-Fperm_SI_Woolf2021!$J$9:$J$93*$C158*IF(AO$58=Fperm_SI_Woolf2021!$E$9:$E$93,1,EXP(LN((1.1*(Fperm_SI_Woolf2021!$E$9:$E$93-AO$58)-63.1579*EXP(-0.19*Fperm_SI_Woolf2021!$E$9:$E$93)+63.1579*EXP(-0.19*AO$58))/(Fperm_SI_Woolf2021!$E$9:$E$93-AO$58))*(AO$58-Fperm_SI_Woolf2021!$E$9:$E$93)/10))) + Fperm_SI_Woolf2021!$H$9:$H$93*EXP(-Fperm_SI_Woolf2021!$K$9:$K$93*$C158*IF(AO$58=Fperm_SI_Woolf2021!$E$9:$E$93,1,EXP(LN((1.1*(Fperm_SI_Woolf2021!$E$9:$E$93-AO$58)-63.1579*EXP(-0.19*Fperm_SI_Woolf2021!$E$9:$E$93)+63.1579*EXP(-0.19*AO$58))/(Fperm_SI_Woolf2021!$E$9:$E$93-AO$58))*(AO$58-Fperm_SI_Woolf2021!$E$9:$E$93)/10))),Fperm_SI_Woolf2021!$D$9:$D$93)*AO$57+INTERCEPT(Fperm_SI_Woolf2021!$F$9:$F$93*EXP(-Fperm_SI_Woolf2021!$I$9:$I$93*$C158*IF(AO$58=Fperm_SI_Woolf2021!$E$9:$E$93,1,EXP(LN((1.1*(Fperm_SI_Woolf2021!$E$9:$E$93-AO$58)-63.1579*EXP(-0.19*Fperm_SI_Woolf2021!$E$9:$E$93)+63.1579*EXP(-0.19*AO$58))/(Fperm_SI_Woolf2021!$E$9:$E$93-AO$58))*(AO$58-Fperm_SI_Woolf2021!$E$9:$E$93)/10))) + Fperm_SI_Woolf2021!$G$9:$G$93*EXP(-Fperm_SI_Woolf2021!$J$9:$J$93*$C158*IF(AO$58=Fperm_SI_Woolf2021!$E$9:$E$93,1,EXP(LN((1.1*(Fperm_SI_Woolf2021!$E$9:$E$93-AO$58)-63.1579*EXP(-0.19*Fperm_SI_Woolf2021!$E$9:$E$93)+63.1579*EXP(-0.19*AO$58))/(Fperm_SI_Woolf2021!$E$9:$E$93-AO$58))*(AO$58-Fperm_SI_Woolf2021!$E$9:$E$93)/10))) + Fperm_SI_Woolf2021!$H$9:$H$93*EXP(-Fperm_SI_Woolf2021!$K$9:$K$93*$C158*IF(AO$58=Fperm_SI_Woolf2021!$E$9:$E$93,1,EXP(LN((1.1*(Fperm_SI_Woolf2021!$E$9:$E$93-AO$58)-63.1579*EXP(-0.19*Fperm_SI_Woolf2021!$E$9:$E$93)+63.1579*EXP(-0.19*AO$58))/(Fperm_SI_Woolf2021!$E$9:$E$93-AO$58))*(AO$58-Fperm_SI_Woolf2021!$E$9:$E$93)/10))),Fperm_SI_Woolf2021!$D$9:$D$93))</f>
        <v>0.19701423457913159</v>
      </c>
      <c r="AP158" s="51" cm="1">
        <f t="array" ref="AP158">MIN(1,SLOPE(Fperm_SI_Woolf2021!$F$9:$F$93*EXP(-Fperm_SI_Woolf2021!$I$9:$I$93*$C158*IF(AP$58=Fperm_SI_Woolf2021!$E$9:$E$93,1,EXP(LN((1.1*(Fperm_SI_Woolf2021!$E$9:$E$93-AP$58)-63.1579*EXP(-0.19*Fperm_SI_Woolf2021!$E$9:$E$93)+63.1579*EXP(-0.19*AP$58))/(Fperm_SI_Woolf2021!$E$9:$E$93-AP$58))*(AP$58-Fperm_SI_Woolf2021!$E$9:$E$93)/10))) + Fperm_SI_Woolf2021!$G$9:$G$93*EXP(-Fperm_SI_Woolf2021!$J$9:$J$93*$C158*IF(AP$58=Fperm_SI_Woolf2021!$E$9:$E$93,1,EXP(LN((1.1*(Fperm_SI_Woolf2021!$E$9:$E$93-AP$58)-63.1579*EXP(-0.19*Fperm_SI_Woolf2021!$E$9:$E$93)+63.1579*EXP(-0.19*AP$58))/(Fperm_SI_Woolf2021!$E$9:$E$93-AP$58))*(AP$58-Fperm_SI_Woolf2021!$E$9:$E$93)/10))) + Fperm_SI_Woolf2021!$H$9:$H$93*EXP(-Fperm_SI_Woolf2021!$K$9:$K$93*$C158*IF(AP$58=Fperm_SI_Woolf2021!$E$9:$E$93,1,EXP(LN((1.1*(Fperm_SI_Woolf2021!$E$9:$E$93-AP$58)-63.1579*EXP(-0.19*Fperm_SI_Woolf2021!$E$9:$E$93)+63.1579*EXP(-0.19*AP$58))/(Fperm_SI_Woolf2021!$E$9:$E$93-AP$58))*(AP$58-Fperm_SI_Woolf2021!$E$9:$E$93)/10))),Fperm_SI_Woolf2021!$D$9:$D$93)*AP$57+INTERCEPT(Fperm_SI_Woolf2021!$F$9:$F$93*EXP(-Fperm_SI_Woolf2021!$I$9:$I$93*$C158*IF(AP$58=Fperm_SI_Woolf2021!$E$9:$E$93,1,EXP(LN((1.1*(Fperm_SI_Woolf2021!$E$9:$E$93-AP$58)-63.1579*EXP(-0.19*Fperm_SI_Woolf2021!$E$9:$E$93)+63.1579*EXP(-0.19*AP$58))/(Fperm_SI_Woolf2021!$E$9:$E$93-AP$58))*(AP$58-Fperm_SI_Woolf2021!$E$9:$E$93)/10))) + Fperm_SI_Woolf2021!$G$9:$G$93*EXP(-Fperm_SI_Woolf2021!$J$9:$J$93*$C158*IF(AP$58=Fperm_SI_Woolf2021!$E$9:$E$93,1,EXP(LN((1.1*(Fperm_SI_Woolf2021!$E$9:$E$93-AP$58)-63.1579*EXP(-0.19*Fperm_SI_Woolf2021!$E$9:$E$93)+63.1579*EXP(-0.19*AP$58))/(Fperm_SI_Woolf2021!$E$9:$E$93-AP$58))*(AP$58-Fperm_SI_Woolf2021!$E$9:$E$93)/10))) + Fperm_SI_Woolf2021!$H$9:$H$93*EXP(-Fperm_SI_Woolf2021!$K$9:$K$93*$C158*IF(AP$58=Fperm_SI_Woolf2021!$E$9:$E$93,1,EXP(LN((1.1*(Fperm_SI_Woolf2021!$E$9:$E$93-AP$58)-63.1579*EXP(-0.19*Fperm_SI_Woolf2021!$E$9:$E$93)+63.1579*EXP(-0.19*AP$58))/(Fperm_SI_Woolf2021!$E$9:$E$93-AP$58))*(AP$58-Fperm_SI_Woolf2021!$E$9:$E$93)/10))),Fperm_SI_Woolf2021!$D$9:$D$93))</f>
        <v>0.18299284323774256</v>
      </c>
      <c r="AQ158" s="51" cm="1">
        <f t="array" ref="AQ158">MIN(1,SLOPE(Fperm_SI_Woolf2021!$F$9:$F$93*EXP(-Fperm_SI_Woolf2021!$I$9:$I$93*$C158*IF(AQ$58=Fperm_SI_Woolf2021!$E$9:$E$93,1,EXP(LN((1.1*(Fperm_SI_Woolf2021!$E$9:$E$93-AQ$58)-63.1579*EXP(-0.19*Fperm_SI_Woolf2021!$E$9:$E$93)+63.1579*EXP(-0.19*AQ$58))/(Fperm_SI_Woolf2021!$E$9:$E$93-AQ$58))*(AQ$58-Fperm_SI_Woolf2021!$E$9:$E$93)/10))) + Fperm_SI_Woolf2021!$G$9:$G$93*EXP(-Fperm_SI_Woolf2021!$J$9:$J$93*$C158*IF(AQ$58=Fperm_SI_Woolf2021!$E$9:$E$93,1,EXP(LN((1.1*(Fperm_SI_Woolf2021!$E$9:$E$93-AQ$58)-63.1579*EXP(-0.19*Fperm_SI_Woolf2021!$E$9:$E$93)+63.1579*EXP(-0.19*AQ$58))/(Fperm_SI_Woolf2021!$E$9:$E$93-AQ$58))*(AQ$58-Fperm_SI_Woolf2021!$E$9:$E$93)/10))) + Fperm_SI_Woolf2021!$H$9:$H$93*EXP(-Fperm_SI_Woolf2021!$K$9:$K$93*$C158*IF(AQ$58=Fperm_SI_Woolf2021!$E$9:$E$93,1,EXP(LN((1.1*(Fperm_SI_Woolf2021!$E$9:$E$93-AQ$58)-63.1579*EXP(-0.19*Fperm_SI_Woolf2021!$E$9:$E$93)+63.1579*EXP(-0.19*AQ$58))/(Fperm_SI_Woolf2021!$E$9:$E$93-AQ$58))*(AQ$58-Fperm_SI_Woolf2021!$E$9:$E$93)/10))),Fperm_SI_Woolf2021!$D$9:$D$93)*AQ$57+INTERCEPT(Fperm_SI_Woolf2021!$F$9:$F$93*EXP(-Fperm_SI_Woolf2021!$I$9:$I$93*$C158*IF(AQ$58=Fperm_SI_Woolf2021!$E$9:$E$93,1,EXP(LN((1.1*(Fperm_SI_Woolf2021!$E$9:$E$93-AQ$58)-63.1579*EXP(-0.19*Fperm_SI_Woolf2021!$E$9:$E$93)+63.1579*EXP(-0.19*AQ$58))/(Fperm_SI_Woolf2021!$E$9:$E$93-AQ$58))*(AQ$58-Fperm_SI_Woolf2021!$E$9:$E$93)/10))) + Fperm_SI_Woolf2021!$G$9:$G$93*EXP(-Fperm_SI_Woolf2021!$J$9:$J$93*$C158*IF(AQ$58=Fperm_SI_Woolf2021!$E$9:$E$93,1,EXP(LN((1.1*(Fperm_SI_Woolf2021!$E$9:$E$93-AQ$58)-63.1579*EXP(-0.19*Fperm_SI_Woolf2021!$E$9:$E$93)+63.1579*EXP(-0.19*AQ$58))/(Fperm_SI_Woolf2021!$E$9:$E$93-AQ$58))*(AQ$58-Fperm_SI_Woolf2021!$E$9:$E$93)/10))) + Fperm_SI_Woolf2021!$H$9:$H$93*EXP(-Fperm_SI_Woolf2021!$K$9:$K$93*$C158*IF(AQ$58=Fperm_SI_Woolf2021!$E$9:$E$93,1,EXP(LN((1.1*(Fperm_SI_Woolf2021!$E$9:$E$93-AQ$58)-63.1579*EXP(-0.19*Fperm_SI_Woolf2021!$E$9:$E$93)+63.1579*EXP(-0.19*AQ$58))/(Fperm_SI_Woolf2021!$E$9:$E$93-AQ$58))*(AQ$58-Fperm_SI_Woolf2021!$E$9:$E$93)/10))),Fperm_SI_Woolf2021!$D$9:$D$93))</f>
        <v>0.16897145189635354</v>
      </c>
      <c r="AR158" s="51" cm="1">
        <f t="array" ref="AR158">MIN(1,SLOPE(Fperm_SI_Woolf2021!$F$9:$F$93*EXP(-Fperm_SI_Woolf2021!$I$9:$I$93*$C158*IF(AR$58=Fperm_SI_Woolf2021!$E$9:$E$93,1,EXP(LN((1.1*(Fperm_SI_Woolf2021!$E$9:$E$93-AR$58)-63.1579*EXP(-0.19*Fperm_SI_Woolf2021!$E$9:$E$93)+63.1579*EXP(-0.19*AR$58))/(Fperm_SI_Woolf2021!$E$9:$E$93-AR$58))*(AR$58-Fperm_SI_Woolf2021!$E$9:$E$93)/10))) + Fperm_SI_Woolf2021!$G$9:$G$93*EXP(-Fperm_SI_Woolf2021!$J$9:$J$93*$C158*IF(AR$58=Fperm_SI_Woolf2021!$E$9:$E$93,1,EXP(LN((1.1*(Fperm_SI_Woolf2021!$E$9:$E$93-AR$58)-63.1579*EXP(-0.19*Fperm_SI_Woolf2021!$E$9:$E$93)+63.1579*EXP(-0.19*AR$58))/(Fperm_SI_Woolf2021!$E$9:$E$93-AR$58))*(AR$58-Fperm_SI_Woolf2021!$E$9:$E$93)/10))) + Fperm_SI_Woolf2021!$H$9:$H$93*EXP(-Fperm_SI_Woolf2021!$K$9:$K$93*$C158*IF(AR$58=Fperm_SI_Woolf2021!$E$9:$E$93,1,EXP(LN((1.1*(Fperm_SI_Woolf2021!$E$9:$E$93-AR$58)-63.1579*EXP(-0.19*Fperm_SI_Woolf2021!$E$9:$E$93)+63.1579*EXP(-0.19*AR$58))/(Fperm_SI_Woolf2021!$E$9:$E$93-AR$58))*(AR$58-Fperm_SI_Woolf2021!$E$9:$E$93)/10))),Fperm_SI_Woolf2021!$D$9:$D$93)*AR$57+INTERCEPT(Fperm_SI_Woolf2021!$F$9:$F$93*EXP(-Fperm_SI_Woolf2021!$I$9:$I$93*$C158*IF(AR$58=Fperm_SI_Woolf2021!$E$9:$E$93,1,EXP(LN((1.1*(Fperm_SI_Woolf2021!$E$9:$E$93-AR$58)-63.1579*EXP(-0.19*Fperm_SI_Woolf2021!$E$9:$E$93)+63.1579*EXP(-0.19*AR$58))/(Fperm_SI_Woolf2021!$E$9:$E$93-AR$58))*(AR$58-Fperm_SI_Woolf2021!$E$9:$E$93)/10))) + Fperm_SI_Woolf2021!$G$9:$G$93*EXP(-Fperm_SI_Woolf2021!$J$9:$J$93*$C158*IF(AR$58=Fperm_SI_Woolf2021!$E$9:$E$93,1,EXP(LN((1.1*(Fperm_SI_Woolf2021!$E$9:$E$93-AR$58)-63.1579*EXP(-0.19*Fperm_SI_Woolf2021!$E$9:$E$93)+63.1579*EXP(-0.19*AR$58))/(Fperm_SI_Woolf2021!$E$9:$E$93-AR$58))*(AR$58-Fperm_SI_Woolf2021!$E$9:$E$93)/10))) + Fperm_SI_Woolf2021!$H$9:$H$93*EXP(-Fperm_SI_Woolf2021!$K$9:$K$93*$C158*IF(AR$58=Fperm_SI_Woolf2021!$E$9:$E$93,1,EXP(LN((1.1*(Fperm_SI_Woolf2021!$E$9:$E$93-AR$58)-63.1579*EXP(-0.19*Fperm_SI_Woolf2021!$E$9:$E$93)+63.1579*EXP(-0.19*AR$58))/(Fperm_SI_Woolf2021!$E$9:$E$93-AR$58))*(AR$58-Fperm_SI_Woolf2021!$E$9:$E$93)/10))),Fperm_SI_Woolf2021!$D$9:$D$93))</f>
        <v>0.15495006055496449</v>
      </c>
      <c r="AS158" s="51" cm="1">
        <f t="array" ref="AS158">MIN(1,SLOPE(Fperm_SI_Woolf2021!$F$9:$F$93*EXP(-Fperm_SI_Woolf2021!$I$9:$I$93*$C158*IF(AS$58=Fperm_SI_Woolf2021!$E$9:$E$93,1,EXP(LN((1.1*(Fperm_SI_Woolf2021!$E$9:$E$93-AS$58)-63.1579*EXP(-0.19*Fperm_SI_Woolf2021!$E$9:$E$93)+63.1579*EXP(-0.19*AS$58))/(Fperm_SI_Woolf2021!$E$9:$E$93-AS$58))*(AS$58-Fperm_SI_Woolf2021!$E$9:$E$93)/10))) + Fperm_SI_Woolf2021!$G$9:$G$93*EXP(-Fperm_SI_Woolf2021!$J$9:$J$93*$C158*IF(AS$58=Fperm_SI_Woolf2021!$E$9:$E$93,1,EXP(LN((1.1*(Fperm_SI_Woolf2021!$E$9:$E$93-AS$58)-63.1579*EXP(-0.19*Fperm_SI_Woolf2021!$E$9:$E$93)+63.1579*EXP(-0.19*AS$58))/(Fperm_SI_Woolf2021!$E$9:$E$93-AS$58))*(AS$58-Fperm_SI_Woolf2021!$E$9:$E$93)/10))) + Fperm_SI_Woolf2021!$H$9:$H$93*EXP(-Fperm_SI_Woolf2021!$K$9:$K$93*$C158*IF(AS$58=Fperm_SI_Woolf2021!$E$9:$E$93,1,EXP(LN((1.1*(Fperm_SI_Woolf2021!$E$9:$E$93-AS$58)-63.1579*EXP(-0.19*Fperm_SI_Woolf2021!$E$9:$E$93)+63.1579*EXP(-0.19*AS$58))/(Fperm_SI_Woolf2021!$E$9:$E$93-AS$58))*(AS$58-Fperm_SI_Woolf2021!$E$9:$E$93)/10))),Fperm_SI_Woolf2021!$D$9:$D$93)*AS$57+INTERCEPT(Fperm_SI_Woolf2021!$F$9:$F$93*EXP(-Fperm_SI_Woolf2021!$I$9:$I$93*$C158*IF(AS$58=Fperm_SI_Woolf2021!$E$9:$E$93,1,EXP(LN((1.1*(Fperm_SI_Woolf2021!$E$9:$E$93-AS$58)-63.1579*EXP(-0.19*Fperm_SI_Woolf2021!$E$9:$E$93)+63.1579*EXP(-0.19*AS$58))/(Fperm_SI_Woolf2021!$E$9:$E$93-AS$58))*(AS$58-Fperm_SI_Woolf2021!$E$9:$E$93)/10))) + Fperm_SI_Woolf2021!$G$9:$G$93*EXP(-Fperm_SI_Woolf2021!$J$9:$J$93*$C158*IF(AS$58=Fperm_SI_Woolf2021!$E$9:$E$93,1,EXP(LN((1.1*(Fperm_SI_Woolf2021!$E$9:$E$93-AS$58)-63.1579*EXP(-0.19*Fperm_SI_Woolf2021!$E$9:$E$93)+63.1579*EXP(-0.19*AS$58))/(Fperm_SI_Woolf2021!$E$9:$E$93-AS$58))*(AS$58-Fperm_SI_Woolf2021!$E$9:$E$93)/10))) + Fperm_SI_Woolf2021!$H$9:$H$93*EXP(-Fperm_SI_Woolf2021!$K$9:$K$93*$C158*IF(AS$58=Fperm_SI_Woolf2021!$E$9:$E$93,1,EXP(LN((1.1*(Fperm_SI_Woolf2021!$E$9:$E$93-AS$58)-63.1579*EXP(-0.19*Fperm_SI_Woolf2021!$E$9:$E$93)+63.1579*EXP(-0.19*AS$58))/(Fperm_SI_Woolf2021!$E$9:$E$93-AS$58))*(AS$58-Fperm_SI_Woolf2021!$E$9:$E$93)/10))),Fperm_SI_Woolf2021!$D$9:$D$93))</f>
        <v>0.14092866921357544</v>
      </c>
      <c r="AT158" s="51" cm="1">
        <f t="array" ref="AT158">MIN(1,SLOPE(Fperm_SI_Woolf2021!$F$9:$F$93*EXP(-Fperm_SI_Woolf2021!$I$9:$I$93*$C158*IF(AT$58=Fperm_SI_Woolf2021!$E$9:$E$93,1,EXP(LN((1.1*(Fperm_SI_Woolf2021!$E$9:$E$93-AT$58)-63.1579*EXP(-0.19*Fperm_SI_Woolf2021!$E$9:$E$93)+63.1579*EXP(-0.19*AT$58))/(Fperm_SI_Woolf2021!$E$9:$E$93-AT$58))*(AT$58-Fperm_SI_Woolf2021!$E$9:$E$93)/10))) + Fperm_SI_Woolf2021!$G$9:$G$93*EXP(-Fperm_SI_Woolf2021!$J$9:$J$93*$C158*IF(AT$58=Fperm_SI_Woolf2021!$E$9:$E$93,1,EXP(LN((1.1*(Fperm_SI_Woolf2021!$E$9:$E$93-AT$58)-63.1579*EXP(-0.19*Fperm_SI_Woolf2021!$E$9:$E$93)+63.1579*EXP(-0.19*AT$58))/(Fperm_SI_Woolf2021!$E$9:$E$93-AT$58))*(AT$58-Fperm_SI_Woolf2021!$E$9:$E$93)/10))) + Fperm_SI_Woolf2021!$H$9:$H$93*EXP(-Fperm_SI_Woolf2021!$K$9:$K$93*$C158*IF(AT$58=Fperm_SI_Woolf2021!$E$9:$E$93,1,EXP(LN((1.1*(Fperm_SI_Woolf2021!$E$9:$E$93-AT$58)-63.1579*EXP(-0.19*Fperm_SI_Woolf2021!$E$9:$E$93)+63.1579*EXP(-0.19*AT$58))/(Fperm_SI_Woolf2021!$E$9:$E$93-AT$58))*(AT$58-Fperm_SI_Woolf2021!$E$9:$E$93)/10))),Fperm_SI_Woolf2021!$D$9:$D$93)*AT$57+INTERCEPT(Fperm_SI_Woolf2021!$F$9:$F$93*EXP(-Fperm_SI_Woolf2021!$I$9:$I$93*$C158*IF(AT$58=Fperm_SI_Woolf2021!$E$9:$E$93,1,EXP(LN((1.1*(Fperm_SI_Woolf2021!$E$9:$E$93-AT$58)-63.1579*EXP(-0.19*Fperm_SI_Woolf2021!$E$9:$E$93)+63.1579*EXP(-0.19*AT$58))/(Fperm_SI_Woolf2021!$E$9:$E$93-AT$58))*(AT$58-Fperm_SI_Woolf2021!$E$9:$E$93)/10))) + Fperm_SI_Woolf2021!$G$9:$G$93*EXP(-Fperm_SI_Woolf2021!$J$9:$J$93*$C158*IF(AT$58=Fperm_SI_Woolf2021!$E$9:$E$93,1,EXP(LN((1.1*(Fperm_SI_Woolf2021!$E$9:$E$93-AT$58)-63.1579*EXP(-0.19*Fperm_SI_Woolf2021!$E$9:$E$93)+63.1579*EXP(-0.19*AT$58))/(Fperm_SI_Woolf2021!$E$9:$E$93-AT$58))*(AT$58-Fperm_SI_Woolf2021!$E$9:$E$93)/10))) + Fperm_SI_Woolf2021!$H$9:$H$93*EXP(-Fperm_SI_Woolf2021!$K$9:$K$93*$C158*IF(AT$58=Fperm_SI_Woolf2021!$E$9:$E$93,1,EXP(LN((1.1*(Fperm_SI_Woolf2021!$E$9:$E$93-AT$58)-63.1579*EXP(-0.19*Fperm_SI_Woolf2021!$E$9:$E$93)+63.1579*EXP(-0.19*AT$58))/(Fperm_SI_Woolf2021!$E$9:$E$93-AT$58))*(AT$58-Fperm_SI_Woolf2021!$E$9:$E$93)/10))),Fperm_SI_Woolf2021!$D$9:$D$93))</f>
        <v>0.12690727787218639</v>
      </c>
      <c r="AU158" s="51" cm="1">
        <f t="array" ref="AU158">MIN(1,SLOPE(Fperm_SI_Woolf2021!$F$9:$F$93*EXP(-Fperm_SI_Woolf2021!$I$9:$I$93*$C158*IF(AU$58=Fperm_SI_Woolf2021!$E$9:$E$93,1,EXP(LN((1.1*(Fperm_SI_Woolf2021!$E$9:$E$93-AU$58)-63.1579*EXP(-0.19*Fperm_SI_Woolf2021!$E$9:$E$93)+63.1579*EXP(-0.19*AU$58))/(Fperm_SI_Woolf2021!$E$9:$E$93-AU$58))*(AU$58-Fperm_SI_Woolf2021!$E$9:$E$93)/10))) + Fperm_SI_Woolf2021!$G$9:$G$93*EXP(-Fperm_SI_Woolf2021!$J$9:$J$93*$C158*IF(AU$58=Fperm_SI_Woolf2021!$E$9:$E$93,1,EXP(LN((1.1*(Fperm_SI_Woolf2021!$E$9:$E$93-AU$58)-63.1579*EXP(-0.19*Fperm_SI_Woolf2021!$E$9:$E$93)+63.1579*EXP(-0.19*AU$58))/(Fperm_SI_Woolf2021!$E$9:$E$93-AU$58))*(AU$58-Fperm_SI_Woolf2021!$E$9:$E$93)/10))) + Fperm_SI_Woolf2021!$H$9:$H$93*EXP(-Fperm_SI_Woolf2021!$K$9:$K$93*$C158*IF(AU$58=Fperm_SI_Woolf2021!$E$9:$E$93,1,EXP(LN((1.1*(Fperm_SI_Woolf2021!$E$9:$E$93-AU$58)-63.1579*EXP(-0.19*Fperm_SI_Woolf2021!$E$9:$E$93)+63.1579*EXP(-0.19*AU$58))/(Fperm_SI_Woolf2021!$E$9:$E$93-AU$58))*(AU$58-Fperm_SI_Woolf2021!$E$9:$E$93)/10))),Fperm_SI_Woolf2021!$D$9:$D$93)*AU$57+INTERCEPT(Fperm_SI_Woolf2021!$F$9:$F$93*EXP(-Fperm_SI_Woolf2021!$I$9:$I$93*$C158*IF(AU$58=Fperm_SI_Woolf2021!$E$9:$E$93,1,EXP(LN((1.1*(Fperm_SI_Woolf2021!$E$9:$E$93-AU$58)-63.1579*EXP(-0.19*Fperm_SI_Woolf2021!$E$9:$E$93)+63.1579*EXP(-0.19*AU$58))/(Fperm_SI_Woolf2021!$E$9:$E$93-AU$58))*(AU$58-Fperm_SI_Woolf2021!$E$9:$E$93)/10))) + Fperm_SI_Woolf2021!$G$9:$G$93*EXP(-Fperm_SI_Woolf2021!$J$9:$J$93*$C158*IF(AU$58=Fperm_SI_Woolf2021!$E$9:$E$93,1,EXP(LN((1.1*(Fperm_SI_Woolf2021!$E$9:$E$93-AU$58)-63.1579*EXP(-0.19*Fperm_SI_Woolf2021!$E$9:$E$93)+63.1579*EXP(-0.19*AU$58))/(Fperm_SI_Woolf2021!$E$9:$E$93-AU$58))*(AU$58-Fperm_SI_Woolf2021!$E$9:$E$93)/10))) + Fperm_SI_Woolf2021!$H$9:$H$93*EXP(-Fperm_SI_Woolf2021!$K$9:$K$93*$C158*IF(AU$58=Fperm_SI_Woolf2021!$E$9:$E$93,1,EXP(LN((1.1*(Fperm_SI_Woolf2021!$E$9:$E$93-AU$58)-63.1579*EXP(-0.19*Fperm_SI_Woolf2021!$E$9:$E$93)+63.1579*EXP(-0.19*AU$58))/(Fperm_SI_Woolf2021!$E$9:$E$93-AU$58))*(AU$58-Fperm_SI_Woolf2021!$E$9:$E$93)/10))),Fperm_SI_Woolf2021!$D$9:$D$93))</f>
        <v>0.11288588653079734</v>
      </c>
      <c r="AV158" s="51" cm="1">
        <f t="array" ref="AV158">MIN(1,SLOPE(Fperm_SI_Woolf2021!$F$9:$F$93*EXP(-Fperm_SI_Woolf2021!$I$9:$I$93*$C158*IF(AV$58=Fperm_SI_Woolf2021!$E$9:$E$93,1,EXP(LN((1.1*(Fperm_SI_Woolf2021!$E$9:$E$93-AV$58)-63.1579*EXP(-0.19*Fperm_SI_Woolf2021!$E$9:$E$93)+63.1579*EXP(-0.19*AV$58))/(Fperm_SI_Woolf2021!$E$9:$E$93-AV$58))*(AV$58-Fperm_SI_Woolf2021!$E$9:$E$93)/10))) + Fperm_SI_Woolf2021!$G$9:$G$93*EXP(-Fperm_SI_Woolf2021!$J$9:$J$93*$C158*IF(AV$58=Fperm_SI_Woolf2021!$E$9:$E$93,1,EXP(LN((1.1*(Fperm_SI_Woolf2021!$E$9:$E$93-AV$58)-63.1579*EXP(-0.19*Fperm_SI_Woolf2021!$E$9:$E$93)+63.1579*EXP(-0.19*AV$58))/(Fperm_SI_Woolf2021!$E$9:$E$93-AV$58))*(AV$58-Fperm_SI_Woolf2021!$E$9:$E$93)/10))) + Fperm_SI_Woolf2021!$H$9:$H$93*EXP(-Fperm_SI_Woolf2021!$K$9:$K$93*$C158*IF(AV$58=Fperm_SI_Woolf2021!$E$9:$E$93,1,EXP(LN((1.1*(Fperm_SI_Woolf2021!$E$9:$E$93-AV$58)-63.1579*EXP(-0.19*Fperm_SI_Woolf2021!$E$9:$E$93)+63.1579*EXP(-0.19*AV$58))/(Fperm_SI_Woolf2021!$E$9:$E$93-AV$58))*(AV$58-Fperm_SI_Woolf2021!$E$9:$E$93)/10))),Fperm_SI_Woolf2021!$D$9:$D$93)*AV$57+INTERCEPT(Fperm_SI_Woolf2021!$F$9:$F$93*EXP(-Fperm_SI_Woolf2021!$I$9:$I$93*$C158*IF(AV$58=Fperm_SI_Woolf2021!$E$9:$E$93,1,EXP(LN((1.1*(Fperm_SI_Woolf2021!$E$9:$E$93-AV$58)-63.1579*EXP(-0.19*Fperm_SI_Woolf2021!$E$9:$E$93)+63.1579*EXP(-0.19*AV$58))/(Fperm_SI_Woolf2021!$E$9:$E$93-AV$58))*(AV$58-Fperm_SI_Woolf2021!$E$9:$E$93)/10))) + Fperm_SI_Woolf2021!$G$9:$G$93*EXP(-Fperm_SI_Woolf2021!$J$9:$J$93*$C158*IF(AV$58=Fperm_SI_Woolf2021!$E$9:$E$93,1,EXP(LN((1.1*(Fperm_SI_Woolf2021!$E$9:$E$93-AV$58)-63.1579*EXP(-0.19*Fperm_SI_Woolf2021!$E$9:$E$93)+63.1579*EXP(-0.19*AV$58))/(Fperm_SI_Woolf2021!$E$9:$E$93-AV$58))*(AV$58-Fperm_SI_Woolf2021!$E$9:$E$93)/10))) + Fperm_SI_Woolf2021!$H$9:$H$93*EXP(-Fperm_SI_Woolf2021!$K$9:$K$93*$C158*IF(AV$58=Fperm_SI_Woolf2021!$E$9:$E$93,1,EXP(LN((1.1*(Fperm_SI_Woolf2021!$E$9:$E$93-AV$58)-63.1579*EXP(-0.19*Fperm_SI_Woolf2021!$E$9:$E$93)+63.1579*EXP(-0.19*AV$58))/(Fperm_SI_Woolf2021!$E$9:$E$93-AV$58))*(AV$58-Fperm_SI_Woolf2021!$E$9:$E$93)/10))),Fperm_SI_Woolf2021!$D$9:$D$93))</f>
        <v>9.8864495189408291E-2</v>
      </c>
      <c r="AW158" s="51" cm="1">
        <f t="array" ref="AW158">MIN(1,SLOPE(Fperm_SI_Woolf2021!$F$9:$F$93*EXP(-Fperm_SI_Woolf2021!$I$9:$I$93*$C158*IF(AW$58=Fperm_SI_Woolf2021!$E$9:$E$93,1,EXP(LN((1.1*(Fperm_SI_Woolf2021!$E$9:$E$93-AW$58)-63.1579*EXP(-0.19*Fperm_SI_Woolf2021!$E$9:$E$93)+63.1579*EXP(-0.19*AW$58))/(Fperm_SI_Woolf2021!$E$9:$E$93-AW$58))*(AW$58-Fperm_SI_Woolf2021!$E$9:$E$93)/10))) + Fperm_SI_Woolf2021!$G$9:$G$93*EXP(-Fperm_SI_Woolf2021!$J$9:$J$93*$C158*IF(AW$58=Fperm_SI_Woolf2021!$E$9:$E$93,1,EXP(LN((1.1*(Fperm_SI_Woolf2021!$E$9:$E$93-AW$58)-63.1579*EXP(-0.19*Fperm_SI_Woolf2021!$E$9:$E$93)+63.1579*EXP(-0.19*AW$58))/(Fperm_SI_Woolf2021!$E$9:$E$93-AW$58))*(AW$58-Fperm_SI_Woolf2021!$E$9:$E$93)/10))) + Fperm_SI_Woolf2021!$H$9:$H$93*EXP(-Fperm_SI_Woolf2021!$K$9:$K$93*$C158*IF(AW$58=Fperm_SI_Woolf2021!$E$9:$E$93,1,EXP(LN((1.1*(Fperm_SI_Woolf2021!$E$9:$E$93-AW$58)-63.1579*EXP(-0.19*Fperm_SI_Woolf2021!$E$9:$E$93)+63.1579*EXP(-0.19*AW$58))/(Fperm_SI_Woolf2021!$E$9:$E$93-AW$58))*(AW$58-Fperm_SI_Woolf2021!$E$9:$E$93)/10))),Fperm_SI_Woolf2021!$D$9:$D$93)*AW$57+INTERCEPT(Fperm_SI_Woolf2021!$F$9:$F$93*EXP(-Fperm_SI_Woolf2021!$I$9:$I$93*$C158*IF(AW$58=Fperm_SI_Woolf2021!$E$9:$E$93,1,EXP(LN((1.1*(Fperm_SI_Woolf2021!$E$9:$E$93-AW$58)-63.1579*EXP(-0.19*Fperm_SI_Woolf2021!$E$9:$E$93)+63.1579*EXP(-0.19*AW$58))/(Fperm_SI_Woolf2021!$E$9:$E$93-AW$58))*(AW$58-Fperm_SI_Woolf2021!$E$9:$E$93)/10))) + Fperm_SI_Woolf2021!$G$9:$G$93*EXP(-Fperm_SI_Woolf2021!$J$9:$J$93*$C158*IF(AW$58=Fperm_SI_Woolf2021!$E$9:$E$93,1,EXP(LN((1.1*(Fperm_SI_Woolf2021!$E$9:$E$93-AW$58)-63.1579*EXP(-0.19*Fperm_SI_Woolf2021!$E$9:$E$93)+63.1579*EXP(-0.19*AW$58))/(Fperm_SI_Woolf2021!$E$9:$E$93-AW$58))*(AW$58-Fperm_SI_Woolf2021!$E$9:$E$93)/10))) + Fperm_SI_Woolf2021!$H$9:$H$93*EXP(-Fperm_SI_Woolf2021!$K$9:$K$93*$C158*IF(AW$58=Fperm_SI_Woolf2021!$E$9:$E$93,1,EXP(LN((1.1*(Fperm_SI_Woolf2021!$E$9:$E$93-AW$58)-63.1579*EXP(-0.19*Fperm_SI_Woolf2021!$E$9:$E$93)+63.1579*EXP(-0.19*AW$58))/(Fperm_SI_Woolf2021!$E$9:$E$93-AW$58))*(AW$58-Fperm_SI_Woolf2021!$E$9:$E$93)/10))),Fperm_SI_Woolf2021!$D$9:$D$93))</f>
        <v>0.22616872580116554</v>
      </c>
      <c r="AX158" s="51" cm="1">
        <f t="array" ref="AX158">MIN(1,SLOPE(Fperm_SI_Woolf2021!$F$9:$F$93*EXP(-Fperm_SI_Woolf2021!$I$9:$I$93*$C158*IF(AX$58=Fperm_SI_Woolf2021!$E$9:$E$93,1,EXP(LN((1.1*(Fperm_SI_Woolf2021!$E$9:$E$93-AX$58)-63.1579*EXP(-0.19*Fperm_SI_Woolf2021!$E$9:$E$93)+63.1579*EXP(-0.19*AX$58))/(Fperm_SI_Woolf2021!$E$9:$E$93-AX$58))*(AX$58-Fperm_SI_Woolf2021!$E$9:$E$93)/10))) + Fperm_SI_Woolf2021!$G$9:$G$93*EXP(-Fperm_SI_Woolf2021!$J$9:$J$93*$C158*IF(AX$58=Fperm_SI_Woolf2021!$E$9:$E$93,1,EXP(LN((1.1*(Fperm_SI_Woolf2021!$E$9:$E$93-AX$58)-63.1579*EXP(-0.19*Fperm_SI_Woolf2021!$E$9:$E$93)+63.1579*EXP(-0.19*AX$58))/(Fperm_SI_Woolf2021!$E$9:$E$93-AX$58))*(AX$58-Fperm_SI_Woolf2021!$E$9:$E$93)/10))) + Fperm_SI_Woolf2021!$H$9:$H$93*EXP(-Fperm_SI_Woolf2021!$K$9:$K$93*$C158*IF(AX$58=Fperm_SI_Woolf2021!$E$9:$E$93,1,EXP(LN((1.1*(Fperm_SI_Woolf2021!$E$9:$E$93-AX$58)-63.1579*EXP(-0.19*Fperm_SI_Woolf2021!$E$9:$E$93)+63.1579*EXP(-0.19*AX$58))/(Fperm_SI_Woolf2021!$E$9:$E$93-AX$58))*(AX$58-Fperm_SI_Woolf2021!$E$9:$E$93)/10))),Fperm_SI_Woolf2021!$D$9:$D$93)*AX$57+INTERCEPT(Fperm_SI_Woolf2021!$F$9:$F$93*EXP(-Fperm_SI_Woolf2021!$I$9:$I$93*$C158*IF(AX$58=Fperm_SI_Woolf2021!$E$9:$E$93,1,EXP(LN((1.1*(Fperm_SI_Woolf2021!$E$9:$E$93-AX$58)-63.1579*EXP(-0.19*Fperm_SI_Woolf2021!$E$9:$E$93)+63.1579*EXP(-0.19*AX$58))/(Fperm_SI_Woolf2021!$E$9:$E$93-AX$58))*(AX$58-Fperm_SI_Woolf2021!$E$9:$E$93)/10))) + Fperm_SI_Woolf2021!$G$9:$G$93*EXP(-Fperm_SI_Woolf2021!$J$9:$J$93*$C158*IF(AX$58=Fperm_SI_Woolf2021!$E$9:$E$93,1,EXP(LN((1.1*(Fperm_SI_Woolf2021!$E$9:$E$93-AX$58)-63.1579*EXP(-0.19*Fperm_SI_Woolf2021!$E$9:$E$93)+63.1579*EXP(-0.19*AX$58))/(Fperm_SI_Woolf2021!$E$9:$E$93-AX$58))*(AX$58-Fperm_SI_Woolf2021!$E$9:$E$93)/10))) + Fperm_SI_Woolf2021!$H$9:$H$93*EXP(-Fperm_SI_Woolf2021!$K$9:$K$93*$C158*IF(AX$58=Fperm_SI_Woolf2021!$E$9:$E$93,1,EXP(LN((1.1*(Fperm_SI_Woolf2021!$E$9:$E$93-AX$58)-63.1579*EXP(-0.19*Fperm_SI_Woolf2021!$E$9:$E$93)+63.1579*EXP(-0.19*AX$58))/(Fperm_SI_Woolf2021!$E$9:$E$93-AX$58))*(AX$58-Fperm_SI_Woolf2021!$E$9:$E$93)/10))),Fperm_SI_Woolf2021!$D$9:$D$93))</f>
        <v>0.21553051130904621</v>
      </c>
      <c r="AY158" s="51" cm="1">
        <f t="array" ref="AY158">MIN(1,SLOPE(Fperm_SI_Woolf2021!$F$9:$F$93*EXP(-Fperm_SI_Woolf2021!$I$9:$I$93*$C158*IF(AY$58=Fperm_SI_Woolf2021!$E$9:$E$93,1,EXP(LN((1.1*(Fperm_SI_Woolf2021!$E$9:$E$93-AY$58)-63.1579*EXP(-0.19*Fperm_SI_Woolf2021!$E$9:$E$93)+63.1579*EXP(-0.19*AY$58))/(Fperm_SI_Woolf2021!$E$9:$E$93-AY$58))*(AY$58-Fperm_SI_Woolf2021!$E$9:$E$93)/10))) + Fperm_SI_Woolf2021!$G$9:$G$93*EXP(-Fperm_SI_Woolf2021!$J$9:$J$93*$C158*IF(AY$58=Fperm_SI_Woolf2021!$E$9:$E$93,1,EXP(LN((1.1*(Fperm_SI_Woolf2021!$E$9:$E$93-AY$58)-63.1579*EXP(-0.19*Fperm_SI_Woolf2021!$E$9:$E$93)+63.1579*EXP(-0.19*AY$58))/(Fperm_SI_Woolf2021!$E$9:$E$93-AY$58))*(AY$58-Fperm_SI_Woolf2021!$E$9:$E$93)/10))) + Fperm_SI_Woolf2021!$H$9:$H$93*EXP(-Fperm_SI_Woolf2021!$K$9:$K$93*$C158*IF(AY$58=Fperm_SI_Woolf2021!$E$9:$E$93,1,EXP(LN((1.1*(Fperm_SI_Woolf2021!$E$9:$E$93-AY$58)-63.1579*EXP(-0.19*Fperm_SI_Woolf2021!$E$9:$E$93)+63.1579*EXP(-0.19*AY$58))/(Fperm_SI_Woolf2021!$E$9:$E$93-AY$58))*(AY$58-Fperm_SI_Woolf2021!$E$9:$E$93)/10))),Fperm_SI_Woolf2021!$D$9:$D$93)*AY$57+INTERCEPT(Fperm_SI_Woolf2021!$F$9:$F$93*EXP(-Fperm_SI_Woolf2021!$I$9:$I$93*$C158*IF(AY$58=Fperm_SI_Woolf2021!$E$9:$E$93,1,EXP(LN((1.1*(Fperm_SI_Woolf2021!$E$9:$E$93-AY$58)-63.1579*EXP(-0.19*Fperm_SI_Woolf2021!$E$9:$E$93)+63.1579*EXP(-0.19*AY$58))/(Fperm_SI_Woolf2021!$E$9:$E$93-AY$58))*(AY$58-Fperm_SI_Woolf2021!$E$9:$E$93)/10))) + Fperm_SI_Woolf2021!$G$9:$G$93*EXP(-Fperm_SI_Woolf2021!$J$9:$J$93*$C158*IF(AY$58=Fperm_SI_Woolf2021!$E$9:$E$93,1,EXP(LN((1.1*(Fperm_SI_Woolf2021!$E$9:$E$93-AY$58)-63.1579*EXP(-0.19*Fperm_SI_Woolf2021!$E$9:$E$93)+63.1579*EXP(-0.19*AY$58))/(Fperm_SI_Woolf2021!$E$9:$E$93-AY$58))*(AY$58-Fperm_SI_Woolf2021!$E$9:$E$93)/10))) + Fperm_SI_Woolf2021!$H$9:$H$93*EXP(-Fperm_SI_Woolf2021!$K$9:$K$93*$C158*IF(AY$58=Fperm_SI_Woolf2021!$E$9:$E$93,1,EXP(LN((1.1*(Fperm_SI_Woolf2021!$E$9:$E$93-AY$58)-63.1579*EXP(-0.19*Fperm_SI_Woolf2021!$E$9:$E$93)+63.1579*EXP(-0.19*AY$58))/(Fperm_SI_Woolf2021!$E$9:$E$93-AY$58))*(AY$58-Fperm_SI_Woolf2021!$E$9:$E$93)/10))),Fperm_SI_Woolf2021!$D$9:$D$93))</f>
        <v>0.20489229681692689</v>
      </c>
      <c r="AZ158" s="51" cm="1">
        <f t="array" ref="AZ158">MIN(1,SLOPE(Fperm_SI_Woolf2021!$F$9:$F$93*EXP(-Fperm_SI_Woolf2021!$I$9:$I$93*$C158*IF(AZ$58=Fperm_SI_Woolf2021!$E$9:$E$93,1,EXP(LN((1.1*(Fperm_SI_Woolf2021!$E$9:$E$93-AZ$58)-63.1579*EXP(-0.19*Fperm_SI_Woolf2021!$E$9:$E$93)+63.1579*EXP(-0.19*AZ$58))/(Fperm_SI_Woolf2021!$E$9:$E$93-AZ$58))*(AZ$58-Fperm_SI_Woolf2021!$E$9:$E$93)/10))) + Fperm_SI_Woolf2021!$G$9:$G$93*EXP(-Fperm_SI_Woolf2021!$J$9:$J$93*$C158*IF(AZ$58=Fperm_SI_Woolf2021!$E$9:$E$93,1,EXP(LN((1.1*(Fperm_SI_Woolf2021!$E$9:$E$93-AZ$58)-63.1579*EXP(-0.19*Fperm_SI_Woolf2021!$E$9:$E$93)+63.1579*EXP(-0.19*AZ$58))/(Fperm_SI_Woolf2021!$E$9:$E$93-AZ$58))*(AZ$58-Fperm_SI_Woolf2021!$E$9:$E$93)/10))) + Fperm_SI_Woolf2021!$H$9:$H$93*EXP(-Fperm_SI_Woolf2021!$K$9:$K$93*$C158*IF(AZ$58=Fperm_SI_Woolf2021!$E$9:$E$93,1,EXP(LN((1.1*(Fperm_SI_Woolf2021!$E$9:$E$93-AZ$58)-63.1579*EXP(-0.19*Fperm_SI_Woolf2021!$E$9:$E$93)+63.1579*EXP(-0.19*AZ$58))/(Fperm_SI_Woolf2021!$E$9:$E$93-AZ$58))*(AZ$58-Fperm_SI_Woolf2021!$E$9:$E$93)/10))),Fperm_SI_Woolf2021!$D$9:$D$93)*AZ$57+INTERCEPT(Fperm_SI_Woolf2021!$F$9:$F$93*EXP(-Fperm_SI_Woolf2021!$I$9:$I$93*$C158*IF(AZ$58=Fperm_SI_Woolf2021!$E$9:$E$93,1,EXP(LN((1.1*(Fperm_SI_Woolf2021!$E$9:$E$93-AZ$58)-63.1579*EXP(-0.19*Fperm_SI_Woolf2021!$E$9:$E$93)+63.1579*EXP(-0.19*AZ$58))/(Fperm_SI_Woolf2021!$E$9:$E$93-AZ$58))*(AZ$58-Fperm_SI_Woolf2021!$E$9:$E$93)/10))) + Fperm_SI_Woolf2021!$G$9:$G$93*EXP(-Fperm_SI_Woolf2021!$J$9:$J$93*$C158*IF(AZ$58=Fperm_SI_Woolf2021!$E$9:$E$93,1,EXP(LN((1.1*(Fperm_SI_Woolf2021!$E$9:$E$93-AZ$58)-63.1579*EXP(-0.19*Fperm_SI_Woolf2021!$E$9:$E$93)+63.1579*EXP(-0.19*AZ$58))/(Fperm_SI_Woolf2021!$E$9:$E$93-AZ$58))*(AZ$58-Fperm_SI_Woolf2021!$E$9:$E$93)/10))) + Fperm_SI_Woolf2021!$H$9:$H$93*EXP(-Fperm_SI_Woolf2021!$K$9:$K$93*$C158*IF(AZ$58=Fperm_SI_Woolf2021!$E$9:$E$93,1,EXP(LN((1.1*(Fperm_SI_Woolf2021!$E$9:$E$93-AZ$58)-63.1579*EXP(-0.19*Fperm_SI_Woolf2021!$E$9:$E$93)+63.1579*EXP(-0.19*AZ$58))/(Fperm_SI_Woolf2021!$E$9:$E$93-AZ$58))*(AZ$58-Fperm_SI_Woolf2021!$E$9:$E$93)/10))),Fperm_SI_Woolf2021!$D$9:$D$93))</f>
        <v>0.19425408232480759</v>
      </c>
      <c r="BA158" s="51" cm="1">
        <f t="array" ref="BA158">MIN(1,SLOPE(Fperm_SI_Woolf2021!$F$9:$F$93*EXP(-Fperm_SI_Woolf2021!$I$9:$I$93*$C158*IF(BA$58=Fperm_SI_Woolf2021!$E$9:$E$93,1,EXP(LN((1.1*(Fperm_SI_Woolf2021!$E$9:$E$93-BA$58)-63.1579*EXP(-0.19*Fperm_SI_Woolf2021!$E$9:$E$93)+63.1579*EXP(-0.19*BA$58))/(Fperm_SI_Woolf2021!$E$9:$E$93-BA$58))*(BA$58-Fperm_SI_Woolf2021!$E$9:$E$93)/10))) + Fperm_SI_Woolf2021!$G$9:$G$93*EXP(-Fperm_SI_Woolf2021!$J$9:$J$93*$C158*IF(BA$58=Fperm_SI_Woolf2021!$E$9:$E$93,1,EXP(LN((1.1*(Fperm_SI_Woolf2021!$E$9:$E$93-BA$58)-63.1579*EXP(-0.19*Fperm_SI_Woolf2021!$E$9:$E$93)+63.1579*EXP(-0.19*BA$58))/(Fperm_SI_Woolf2021!$E$9:$E$93-BA$58))*(BA$58-Fperm_SI_Woolf2021!$E$9:$E$93)/10))) + Fperm_SI_Woolf2021!$H$9:$H$93*EXP(-Fperm_SI_Woolf2021!$K$9:$K$93*$C158*IF(BA$58=Fperm_SI_Woolf2021!$E$9:$E$93,1,EXP(LN((1.1*(Fperm_SI_Woolf2021!$E$9:$E$93-BA$58)-63.1579*EXP(-0.19*Fperm_SI_Woolf2021!$E$9:$E$93)+63.1579*EXP(-0.19*BA$58))/(Fperm_SI_Woolf2021!$E$9:$E$93-BA$58))*(BA$58-Fperm_SI_Woolf2021!$E$9:$E$93)/10))),Fperm_SI_Woolf2021!$D$9:$D$93)*BA$57+INTERCEPT(Fperm_SI_Woolf2021!$F$9:$F$93*EXP(-Fperm_SI_Woolf2021!$I$9:$I$93*$C158*IF(BA$58=Fperm_SI_Woolf2021!$E$9:$E$93,1,EXP(LN((1.1*(Fperm_SI_Woolf2021!$E$9:$E$93-BA$58)-63.1579*EXP(-0.19*Fperm_SI_Woolf2021!$E$9:$E$93)+63.1579*EXP(-0.19*BA$58))/(Fperm_SI_Woolf2021!$E$9:$E$93-BA$58))*(BA$58-Fperm_SI_Woolf2021!$E$9:$E$93)/10))) + Fperm_SI_Woolf2021!$G$9:$G$93*EXP(-Fperm_SI_Woolf2021!$J$9:$J$93*$C158*IF(BA$58=Fperm_SI_Woolf2021!$E$9:$E$93,1,EXP(LN((1.1*(Fperm_SI_Woolf2021!$E$9:$E$93-BA$58)-63.1579*EXP(-0.19*Fperm_SI_Woolf2021!$E$9:$E$93)+63.1579*EXP(-0.19*BA$58))/(Fperm_SI_Woolf2021!$E$9:$E$93-BA$58))*(BA$58-Fperm_SI_Woolf2021!$E$9:$E$93)/10))) + Fperm_SI_Woolf2021!$H$9:$H$93*EXP(-Fperm_SI_Woolf2021!$K$9:$K$93*$C158*IF(BA$58=Fperm_SI_Woolf2021!$E$9:$E$93,1,EXP(LN((1.1*(Fperm_SI_Woolf2021!$E$9:$E$93-BA$58)-63.1579*EXP(-0.19*Fperm_SI_Woolf2021!$E$9:$E$93)+63.1579*EXP(-0.19*BA$58))/(Fperm_SI_Woolf2021!$E$9:$E$93-BA$58))*(BA$58-Fperm_SI_Woolf2021!$E$9:$E$93)/10))),Fperm_SI_Woolf2021!$D$9:$D$93))</f>
        <v>0.18361586783268827</v>
      </c>
      <c r="BB158" s="51" cm="1">
        <f t="array" ref="BB158">MIN(1,SLOPE(Fperm_SI_Woolf2021!$F$9:$F$93*EXP(-Fperm_SI_Woolf2021!$I$9:$I$93*$C158*IF(BB$58=Fperm_SI_Woolf2021!$E$9:$E$93,1,EXP(LN((1.1*(Fperm_SI_Woolf2021!$E$9:$E$93-BB$58)-63.1579*EXP(-0.19*Fperm_SI_Woolf2021!$E$9:$E$93)+63.1579*EXP(-0.19*BB$58))/(Fperm_SI_Woolf2021!$E$9:$E$93-BB$58))*(BB$58-Fperm_SI_Woolf2021!$E$9:$E$93)/10))) + Fperm_SI_Woolf2021!$G$9:$G$93*EXP(-Fperm_SI_Woolf2021!$J$9:$J$93*$C158*IF(BB$58=Fperm_SI_Woolf2021!$E$9:$E$93,1,EXP(LN((1.1*(Fperm_SI_Woolf2021!$E$9:$E$93-BB$58)-63.1579*EXP(-0.19*Fperm_SI_Woolf2021!$E$9:$E$93)+63.1579*EXP(-0.19*BB$58))/(Fperm_SI_Woolf2021!$E$9:$E$93-BB$58))*(BB$58-Fperm_SI_Woolf2021!$E$9:$E$93)/10))) + Fperm_SI_Woolf2021!$H$9:$H$93*EXP(-Fperm_SI_Woolf2021!$K$9:$K$93*$C158*IF(BB$58=Fperm_SI_Woolf2021!$E$9:$E$93,1,EXP(LN((1.1*(Fperm_SI_Woolf2021!$E$9:$E$93-BB$58)-63.1579*EXP(-0.19*Fperm_SI_Woolf2021!$E$9:$E$93)+63.1579*EXP(-0.19*BB$58))/(Fperm_SI_Woolf2021!$E$9:$E$93-BB$58))*(BB$58-Fperm_SI_Woolf2021!$E$9:$E$93)/10))),Fperm_SI_Woolf2021!$D$9:$D$93)*BB$57+INTERCEPT(Fperm_SI_Woolf2021!$F$9:$F$93*EXP(-Fperm_SI_Woolf2021!$I$9:$I$93*$C158*IF(BB$58=Fperm_SI_Woolf2021!$E$9:$E$93,1,EXP(LN((1.1*(Fperm_SI_Woolf2021!$E$9:$E$93-BB$58)-63.1579*EXP(-0.19*Fperm_SI_Woolf2021!$E$9:$E$93)+63.1579*EXP(-0.19*BB$58))/(Fperm_SI_Woolf2021!$E$9:$E$93-BB$58))*(BB$58-Fperm_SI_Woolf2021!$E$9:$E$93)/10))) + Fperm_SI_Woolf2021!$G$9:$G$93*EXP(-Fperm_SI_Woolf2021!$J$9:$J$93*$C158*IF(BB$58=Fperm_SI_Woolf2021!$E$9:$E$93,1,EXP(LN((1.1*(Fperm_SI_Woolf2021!$E$9:$E$93-BB$58)-63.1579*EXP(-0.19*Fperm_SI_Woolf2021!$E$9:$E$93)+63.1579*EXP(-0.19*BB$58))/(Fperm_SI_Woolf2021!$E$9:$E$93-BB$58))*(BB$58-Fperm_SI_Woolf2021!$E$9:$E$93)/10))) + Fperm_SI_Woolf2021!$H$9:$H$93*EXP(-Fperm_SI_Woolf2021!$K$9:$K$93*$C158*IF(BB$58=Fperm_SI_Woolf2021!$E$9:$E$93,1,EXP(LN((1.1*(Fperm_SI_Woolf2021!$E$9:$E$93-BB$58)-63.1579*EXP(-0.19*Fperm_SI_Woolf2021!$E$9:$E$93)+63.1579*EXP(-0.19*BB$58))/(Fperm_SI_Woolf2021!$E$9:$E$93-BB$58))*(BB$58-Fperm_SI_Woolf2021!$E$9:$E$93)/10))),Fperm_SI_Woolf2021!$D$9:$D$93))</f>
        <v>0.17297765334056897</v>
      </c>
      <c r="BC158" s="51" cm="1">
        <f t="array" ref="BC158">MIN(1,SLOPE(Fperm_SI_Woolf2021!$F$9:$F$93*EXP(-Fperm_SI_Woolf2021!$I$9:$I$93*$C158*IF(BC$58=Fperm_SI_Woolf2021!$E$9:$E$93,1,EXP(LN((1.1*(Fperm_SI_Woolf2021!$E$9:$E$93-BC$58)-63.1579*EXP(-0.19*Fperm_SI_Woolf2021!$E$9:$E$93)+63.1579*EXP(-0.19*BC$58))/(Fperm_SI_Woolf2021!$E$9:$E$93-BC$58))*(BC$58-Fperm_SI_Woolf2021!$E$9:$E$93)/10))) + Fperm_SI_Woolf2021!$G$9:$G$93*EXP(-Fperm_SI_Woolf2021!$J$9:$J$93*$C158*IF(BC$58=Fperm_SI_Woolf2021!$E$9:$E$93,1,EXP(LN((1.1*(Fperm_SI_Woolf2021!$E$9:$E$93-BC$58)-63.1579*EXP(-0.19*Fperm_SI_Woolf2021!$E$9:$E$93)+63.1579*EXP(-0.19*BC$58))/(Fperm_SI_Woolf2021!$E$9:$E$93-BC$58))*(BC$58-Fperm_SI_Woolf2021!$E$9:$E$93)/10))) + Fperm_SI_Woolf2021!$H$9:$H$93*EXP(-Fperm_SI_Woolf2021!$K$9:$K$93*$C158*IF(BC$58=Fperm_SI_Woolf2021!$E$9:$E$93,1,EXP(LN((1.1*(Fperm_SI_Woolf2021!$E$9:$E$93-BC$58)-63.1579*EXP(-0.19*Fperm_SI_Woolf2021!$E$9:$E$93)+63.1579*EXP(-0.19*BC$58))/(Fperm_SI_Woolf2021!$E$9:$E$93-BC$58))*(BC$58-Fperm_SI_Woolf2021!$E$9:$E$93)/10))),Fperm_SI_Woolf2021!$D$9:$D$93)*BC$57+INTERCEPT(Fperm_SI_Woolf2021!$F$9:$F$93*EXP(-Fperm_SI_Woolf2021!$I$9:$I$93*$C158*IF(BC$58=Fperm_SI_Woolf2021!$E$9:$E$93,1,EXP(LN((1.1*(Fperm_SI_Woolf2021!$E$9:$E$93-BC$58)-63.1579*EXP(-0.19*Fperm_SI_Woolf2021!$E$9:$E$93)+63.1579*EXP(-0.19*BC$58))/(Fperm_SI_Woolf2021!$E$9:$E$93-BC$58))*(BC$58-Fperm_SI_Woolf2021!$E$9:$E$93)/10))) + Fperm_SI_Woolf2021!$G$9:$G$93*EXP(-Fperm_SI_Woolf2021!$J$9:$J$93*$C158*IF(BC$58=Fperm_SI_Woolf2021!$E$9:$E$93,1,EXP(LN((1.1*(Fperm_SI_Woolf2021!$E$9:$E$93-BC$58)-63.1579*EXP(-0.19*Fperm_SI_Woolf2021!$E$9:$E$93)+63.1579*EXP(-0.19*BC$58))/(Fperm_SI_Woolf2021!$E$9:$E$93-BC$58))*(BC$58-Fperm_SI_Woolf2021!$E$9:$E$93)/10))) + Fperm_SI_Woolf2021!$H$9:$H$93*EXP(-Fperm_SI_Woolf2021!$K$9:$K$93*$C158*IF(BC$58=Fperm_SI_Woolf2021!$E$9:$E$93,1,EXP(LN((1.1*(Fperm_SI_Woolf2021!$E$9:$E$93-BC$58)-63.1579*EXP(-0.19*Fperm_SI_Woolf2021!$E$9:$E$93)+63.1579*EXP(-0.19*BC$58))/(Fperm_SI_Woolf2021!$E$9:$E$93-BC$58))*(BC$58-Fperm_SI_Woolf2021!$E$9:$E$93)/10))),Fperm_SI_Woolf2021!$D$9:$D$93))</f>
        <v>0.16233943884844965</v>
      </c>
      <c r="BD158" s="51" cm="1">
        <f t="array" ref="BD158">MIN(1,SLOPE(Fperm_SI_Woolf2021!$F$9:$F$93*EXP(-Fperm_SI_Woolf2021!$I$9:$I$93*$C158*IF(BD$58=Fperm_SI_Woolf2021!$E$9:$E$93,1,EXP(LN((1.1*(Fperm_SI_Woolf2021!$E$9:$E$93-BD$58)-63.1579*EXP(-0.19*Fperm_SI_Woolf2021!$E$9:$E$93)+63.1579*EXP(-0.19*BD$58))/(Fperm_SI_Woolf2021!$E$9:$E$93-BD$58))*(BD$58-Fperm_SI_Woolf2021!$E$9:$E$93)/10))) + Fperm_SI_Woolf2021!$G$9:$G$93*EXP(-Fperm_SI_Woolf2021!$J$9:$J$93*$C158*IF(BD$58=Fperm_SI_Woolf2021!$E$9:$E$93,1,EXP(LN((1.1*(Fperm_SI_Woolf2021!$E$9:$E$93-BD$58)-63.1579*EXP(-0.19*Fperm_SI_Woolf2021!$E$9:$E$93)+63.1579*EXP(-0.19*BD$58))/(Fperm_SI_Woolf2021!$E$9:$E$93-BD$58))*(BD$58-Fperm_SI_Woolf2021!$E$9:$E$93)/10))) + Fperm_SI_Woolf2021!$H$9:$H$93*EXP(-Fperm_SI_Woolf2021!$K$9:$K$93*$C158*IF(BD$58=Fperm_SI_Woolf2021!$E$9:$E$93,1,EXP(LN((1.1*(Fperm_SI_Woolf2021!$E$9:$E$93-BD$58)-63.1579*EXP(-0.19*Fperm_SI_Woolf2021!$E$9:$E$93)+63.1579*EXP(-0.19*BD$58))/(Fperm_SI_Woolf2021!$E$9:$E$93-BD$58))*(BD$58-Fperm_SI_Woolf2021!$E$9:$E$93)/10))),Fperm_SI_Woolf2021!$D$9:$D$93)*BD$57+INTERCEPT(Fperm_SI_Woolf2021!$F$9:$F$93*EXP(-Fperm_SI_Woolf2021!$I$9:$I$93*$C158*IF(BD$58=Fperm_SI_Woolf2021!$E$9:$E$93,1,EXP(LN((1.1*(Fperm_SI_Woolf2021!$E$9:$E$93-BD$58)-63.1579*EXP(-0.19*Fperm_SI_Woolf2021!$E$9:$E$93)+63.1579*EXP(-0.19*BD$58))/(Fperm_SI_Woolf2021!$E$9:$E$93-BD$58))*(BD$58-Fperm_SI_Woolf2021!$E$9:$E$93)/10))) + Fperm_SI_Woolf2021!$G$9:$G$93*EXP(-Fperm_SI_Woolf2021!$J$9:$J$93*$C158*IF(BD$58=Fperm_SI_Woolf2021!$E$9:$E$93,1,EXP(LN((1.1*(Fperm_SI_Woolf2021!$E$9:$E$93-BD$58)-63.1579*EXP(-0.19*Fperm_SI_Woolf2021!$E$9:$E$93)+63.1579*EXP(-0.19*BD$58))/(Fperm_SI_Woolf2021!$E$9:$E$93-BD$58))*(BD$58-Fperm_SI_Woolf2021!$E$9:$E$93)/10))) + Fperm_SI_Woolf2021!$H$9:$H$93*EXP(-Fperm_SI_Woolf2021!$K$9:$K$93*$C158*IF(BD$58=Fperm_SI_Woolf2021!$E$9:$E$93,1,EXP(LN((1.1*(Fperm_SI_Woolf2021!$E$9:$E$93-BD$58)-63.1579*EXP(-0.19*Fperm_SI_Woolf2021!$E$9:$E$93)+63.1579*EXP(-0.19*BD$58))/(Fperm_SI_Woolf2021!$E$9:$E$93-BD$58))*(BD$58-Fperm_SI_Woolf2021!$E$9:$E$93)/10))),Fperm_SI_Woolf2021!$D$9:$D$93))</f>
        <v>0.15170122435633032</v>
      </c>
      <c r="BE158" s="51" cm="1">
        <f t="array" ref="BE158">MIN(1,SLOPE(Fperm_SI_Woolf2021!$F$9:$F$93*EXP(-Fperm_SI_Woolf2021!$I$9:$I$93*$C158*IF(BE$58=Fperm_SI_Woolf2021!$E$9:$E$93,1,EXP(LN((1.1*(Fperm_SI_Woolf2021!$E$9:$E$93-BE$58)-63.1579*EXP(-0.19*Fperm_SI_Woolf2021!$E$9:$E$93)+63.1579*EXP(-0.19*BE$58))/(Fperm_SI_Woolf2021!$E$9:$E$93-BE$58))*(BE$58-Fperm_SI_Woolf2021!$E$9:$E$93)/10))) + Fperm_SI_Woolf2021!$G$9:$G$93*EXP(-Fperm_SI_Woolf2021!$J$9:$J$93*$C158*IF(BE$58=Fperm_SI_Woolf2021!$E$9:$E$93,1,EXP(LN((1.1*(Fperm_SI_Woolf2021!$E$9:$E$93-BE$58)-63.1579*EXP(-0.19*Fperm_SI_Woolf2021!$E$9:$E$93)+63.1579*EXP(-0.19*BE$58))/(Fperm_SI_Woolf2021!$E$9:$E$93-BE$58))*(BE$58-Fperm_SI_Woolf2021!$E$9:$E$93)/10))) + Fperm_SI_Woolf2021!$H$9:$H$93*EXP(-Fperm_SI_Woolf2021!$K$9:$K$93*$C158*IF(BE$58=Fperm_SI_Woolf2021!$E$9:$E$93,1,EXP(LN((1.1*(Fperm_SI_Woolf2021!$E$9:$E$93-BE$58)-63.1579*EXP(-0.19*Fperm_SI_Woolf2021!$E$9:$E$93)+63.1579*EXP(-0.19*BE$58))/(Fperm_SI_Woolf2021!$E$9:$E$93-BE$58))*(BE$58-Fperm_SI_Woolf2021!$E$9:$E$93)/10))),Fperm_SI_Woolf2021!$D$9:$D$93)*BE$57+INTERCEPT(Fperm_SI_Woolf2021!$F$9:$F$93*EXP(-Fperm_SI_Woolf2021!$I$9:$I$93*$C158*IF(BE$58=Fperm_SI_Woolf2021!$E$9:$E$93,1,EXP(LN((1.1*(Fperm_SI_Woolf2021!$E$9:$E$93-BE$58)-63.1579*EXP(-0.19*Fperm_SI_Woolf2021!$E$9:$E$93)+63.1579*EXP(-0.19*BE$58))/(Fperm_SI_Woolf2021!$E$9:$E$93-BE$58))*(BE$58-Fperm_SI_Woolf2021!$E$9:$E$93)/10))) + Fperm_SI_Woolf2021!$G$9:$G$93*EXP(-Fperm_SI_Woolf2021!$J$9:$J$93*$C158*IF(BE$58=Fperm_SI_Woolf2021!$E$9:$E$93,1,EXP(LN((1.1*(Fperm_SI_Woolf2021!$E$9:$E$93-BE$58)-63.1579*EXP(-0.19*Fperm_SI_Woolf2021!$E$9:$E$93)+63.1579*EXP(-0.19*BE$58))/(Fperm_SI_Woolf2021!$E$9:$E$93-BE$58))*(BE$58-Fperm_SI_Woolf2021!$E$9:$E$93)/10))) + Fperm_SI_Woolf2021!$H$9:$H$93*EXP(-Fperm_SI_Woolf2021!$K$9:$K$93*$C158*IF(BE$58=Fperm_SI_Woolf2021!$E$9:$E$93,1,EXP(LN((1.1*(Fperm_SI_Woolf2021!$E$9:$E$93-BE$58)-63.1579*EXP(-0.19*Fperm_SI_Woolf2021!$E$9:$E$93)+63.1579*EXP(-0.19*BE$58))/(Fperm_SI_Woolf2021!$E$9:$E$93-BE$58))*(BE$58-Fperm_SI_Woolf2021!$E$9:$E$93)/10))),Fperm_SI_Woolf2021!$D$9:$D$93))</f>
        <v>0.141063009864211</v>
      </c>
      <c r="BF158" s="51" cm="1">
        <f t="array" ref="BF158">MIN(1,SLOPE(Fperm_SI_Woolf2021!$F$9:$F$93*EXP(-Fperm_SI_Woolf2021!$I$9:$I$93*$C158*IF(BF$58=Fperm_SI_Woolf2021!$E$9:$E$93,1,EXP(LN((1.1*(Fperm_SI_Woolf2021!$E$9:$E$93-BF$58)-63.1579*EXP(-0.19*Fperm_SI_Woolf2021!$E$9:$E$93)+63.1579*EXP(-0.19*BF$58))/(Fperm_SI_Woolf2021!$E$9:$E$93-BF$58))*(BF$58-Fperm_SI_Woolf2021!$E$9:$E$93)/10))) + Fperm_SI_Woolf2021!$G$9:$G$93*EXP(-Fperm_SI_Woolf2021!$J$9:$J$93*$C158*IF(BF$58=Fperm_SI_Woolf2021!$E$9:$E$93,1,EXP(LN((1.1*(Fperm_SI_Woolf2021!$E$9:$E$93-BF$58)-63.1579*EXP(-0.19*Fperm_SI_Woolf2021!$E$9:$E$93)+63.1579*EXP(-0.19*BF$58))/(Fperm_SI_Woolf2021!$E$9:$E$93-BF$58))*(BF$58-Fperm_SI_Woolf2021!$E$9:$E$93)/10))) + Fperm_SI_Woolf2021!$H$9:$H$93*EXP(-Fperm_SI_Woolf2021!$K$9:$K$93*$C158*IF(BF$58=Fperm_SI_Woolf2021!$E$9:$E$93,1,EXP(LN((1.1*(Fperm_SI_Woolf2021!$E$9:$E$93-BF$58)-63.1579*EXP(-0.19*Fperm_SI_Woolf2021!$E$9:$E$93)+63.1579*EXP(-0.19*BF$58))/(Fperm_SI_Woolf2021!$E$9:$E$93-BF$58))*(BF$58-Fperm_SI_Woolf2021!$E$9:$E$93)/10))),Fperm_SI_Woolf2021!$D$9:$D$93)*BF$57+INTERCEPT(Fperm_SI_Woolf2021!$F$9:$F$93*EXP(-Fperm_SI_Woolf2021!$I$9:$I$93*$C158*IF(BF$58=Fperm_SI_Woolf2021!$E$9:$E$93,1,EXP(LN((1.1*(Fperm_SI_Woolf2021!$E$9:$E$93-BF$58)-63.1579*EXP(-0.19*Fperm_SI_Woolf2021!$E$9:$E$93)+63.1579*EXP(-0.19*BF$58))/(Fperm_SI_Woolf2021!$E$9:$E$93-BF$58))*(BF$58-Fperm_SI_Woolf2021!$E$9:$E$93)/10))) + Fperm_SI_Woolf2021!$G$9:$G$93*EXP(-Fperm_SI_Woolf2021!$J$9:$J$93*$C158*IF(BF$58=Fperm_SI_Woolf2021!$E$9:$E$93,1,EXP(LN((1.1*(Fperm_SI_Woolf2021!$E$9:$E$93-BF$58)-63.1579*EXP(-0.19*Fperm_SI_Woolf2021!$E$9:$E$93)+63.1579*EXP(-0.19*BF$58))/(Fperm_SI_Woolf2021!$E$9:$E$93-BF$58))*(BF$58-Fperm_SI_Woolf2021!$E$9:$E$93)/10))) + Fperm_SI_Woolf2021!$H$9:$H$93*EXP(-Fperm_SI_Woolf2021!$K$9:$K$93*$C158*IF(BF$58=Fperm_SI_Woolf2021!$E$9:$E$93,1,EXP(LN((1.1*(Fperm_SI_Woolf2021!$E$9:$E$93-BF$58)-63.1579*EXP(-0.19*Fperm_SI_Woolf2021!$E$9:$E$93)+63.1579*EXP(-0.19*BF$58))/(Fperm_SI_Woolf2021!$E$9:$E$93-BF$58))*(BF$58-Fperm_SI_Woolf2021!$E$9:$E$93)/10))),Fperm_SI_Woolf2021!$D$9:$D$93))</f>
        <v>0.1304247953720917</v>
      </c>
      <c r="BG158" s="51" cm="1">
        <f t="array" ref="BG158">MIN(1,SLOPE(Fperm_SI_Woolf2021!$F$9:$F$93*EXP(-Fperm_SI_Woolf2021!$I$9:$I$93*$C158*IF(BG$58=Fperm_SI_Woolf2021!$E$9:$E$93,1,EXP(LN((1.1*(Fperm_SI_Woolf2021!$E$9:$E$93-BG$58)-63.1579*EXP(-0.19*Fperm_SI_Woolf2021!$E$9:$E$93)+63.1579*EXP(-0.19*BG$58))/(Fperm_SI_Woolf2021!$E$9:$E$93-BG$58))*(BG$58-Fperm_SI_Woolf2021!$E$9:$E$93)/10))) + Fperm_SI_Woolf2021!$G$9:$G$93*EXP(-Fperm_SI_Woolf2021!$J$9:$J$93*$C158*IF(BG$58=Fperm_SI_Woolf2021!$E$9:$E$93,1,EXP(LN((1.1*(Fperm_SI_Woolf2021!$E$9:$E$93-BG$58)-63.1579*EXP(-0.19*Fperm_SI_Woolf2021!$E$9:$E$93)+63.1579*EXP(-0.19*BG$58))/(Fperm_SI_Woolf2021!$E$9:$E$93-BG$58))*(BG$58-Fperm_SI_Woolf2021!$E$9:$E$93)/10))) + Fperm_SI_Woolf2021!$H$9:$H$93*EXP(-Fperm_SI_Woolf2021!$K$9:$K$93*$C158*IF(BG$58=Fperm_SI_Woolf2021!$E$9:$E$93,1,EXP(LN((1.1*(Fperm_SI_Woolf2021!$E$9:$E$93-BG$58)-63.1579*EXP(-0.19*Fperm_SI_Woolf2021!$E$9:$E$93)+63.1579*EXP(-0.19*BG$58))/(Fperm_SI_Woolf2021!$E$9:$E$93-BG$58))*(BG$58-Fperm_SI_Woolf2021!$E$9:$E$93)/10))),Fperm_SI_Woolf2021!$D$9:$D$93)*BG$57+INTERCEPT(Fperm_SI_Woolf2021!$F$9:$F$93*EXP(-Fperm_SI_Woolf2021!$I$9:$I$93*$C158*IF(BG$58=Fperm_SI_Woolf2021!$E$9:$E$93,1,EXP(LN((1.1*(Fperm_SI_Woolf2021!$E$9:$E$93-BG$58)-63.1579*EXP(-0.19*Fperm_SI_Woolf2021!$E$9:$E$93)+63.1579*EXP(-0.19*BG$58))/(Fperm_SI_Woolf2021!$E$9:$E$93-BG$58))*(BG$58-Fperm_SI_Woolf2021!$E$9:$E$93)/10))) + Fperm_SI_Woolf2021!$G$9:$G$93*EXP(-Fperm_SI_Woolf2021!$J$9:$J$93*$C158*IF(BG$58=Fperm_SI_Woolf2021!$E$9:$E$93,1,EXP(LN((1.1*(Fperm_SI_Woolf2021!$E$9:$E$93-BG$58)-63.1579*EXP(-0.19*Fperm_SI_Woolf2021!$E$9:$E$93)+63.1579*EXP(-0.19*BG$58))/(Fperm_SI_Woolf2021!$E$9:$E$93-BG$58))*(BG$58-Fperm_SI_Woolf2021!$E$9:$E$93)/10))) + Fperm_SI_Woolf2021!$H$9:$H$93*EXP(-Fperm_SI_Woolf2021!$K$9:$K$93*$C158*IF(BG$58=Fperm_SI_Woolf2021!$E$9:$E$93,1,EXP(LN((1.1*(Fperm_SI_Woolf2021!$E$9:$E$93-BG$58)-63.1579*EXP(-0.19*Fperm_SI_Woolf2021!$E$9:$E$93)+63.1579*EXP(-0.19*BG$58))/(Fperm_SI_Woolf2021!$E$9:$E$93-BG$58))*(BG$58-Fperm_SI_Woolf2021!$E$9:$E$93)/10))),Fperm_SI_Woolf2021!$D$9:$D$93))</f>
        <v>0.11978658087997239</v>
      </c>
      <c r="BH158" s="51" cm="1">
        <f t="array" ref="BH158">MIN(1,SLOPE(Fperm_SI_Woolf2021!$F$9:$F$93*EXP(-Fperm_SI_Woolf2021!$I$9:$I$93*$C158*IF(BH$58=Fperm_SI_Woolf2021!$E$9:$E$93,1,EXP(LN((1.1*(Fperm_SI_Woolf2021!$E$9:$E$93-BH$58)-63.1579*EXP(-0.19*Fperm_SI_Woolf2021!$E$9:$E$93)+63.1579*EXP(-0.19*BH$58))/(Fperm_SI_Woolf2021!$E$9:$E$93-BH$58))*(BH$58-Fperm_SI_Woolf2021!$E$9:$E$93)/10))) + Fperm_SI_Woolf2021!$G$9:$G$93*EXP(-Fperm_SI_Woolf2021!$J$9:$J$93*$C158*IF(BH$58=Fperm_SI_Woolf2021!$E$9:$E$93,1,EXP(LN((1.1*(Fperm_SI_Woolf2021!$E$9:$E$93-BH$58)-63.1579*EXP(-0.19*Fperm_SI_Woolf2021!$E$9:$E$93)+63.1579*EXP(-0.19*BH$58))/(Fperm_SI_Woolf2021!$E$9:$E$93-BH$58))*(BH$58-Fperm_SI_Woolf2021!$E$9:$E$93)/10))) + Fperm_SI_Woolf2021!$H$9:$H$93*EXP(-Fperm_SI_Woolf2021!$K$9:$K$93*$C158*IF(BH$58=Fperm_SI_Woolf2021!$E$9:$E$93,1,EXP(LN((1.1*(Fperm_SI_Woolf2021!$E$9:$E$93-BH$58)-63.1579*EXP(-0.19*Fperm_SI_Woolf2021!$E$9:$E$93)+63.1579*EXP(-0.19*BH$58))/(Fperm_SI_Woolf2021!$E$9:$E$93-BH$58))*(BH$58-Fperm_SI_Woolf2021!$E$9:$E$93)/10))),Fperm_SI_Woolf2021!$D$9:$D$93)*BH$57+INTERCEPT(Fperm_SI_Woolf2021!$F$9:$F$93*EXP(-Fperm_SI_Woolf2021!$I$9:$I$93*$C158*IF(BH$58=Fperm_SI_Woolf2021!$E$9:$E$93,1,EXP(LN((1.1*(Fperm_SI_Woolf2021!$E$9:$E$93-BH$58)-63.1579*EXP(-0.19*Fperm_SI_Woolf2021!$E$9:$E$93)+63.1579*EXP(-0.19*BH$58))/(Fperm_SI_Woolf2021!$E$9:$E$93-BH$58))*(BH$58-Fperm_SI_Woolf2021!$E$9:$E$93)/10))) + Fperm_SI_Woolf2021!$G$9:$G$93*EXP(-Fperm_SI_Woolf2021!$J$9:$J$93*$C158*IF(BH$58=Fperm_SI_Woolf2021!$E$9:$E$93,1,EXP(LN((1.1*(Fperm_SI_Woolf2021!$E$9:$E$93-BH$58)-63.1579*EXP(-0.19*Fperm_SI_Woolf2021!$E$9:$E$93)+63.1579*EXP(-0.19*BH$58))/(Fperm_SI_Woolf2021!$E$9:$E$93-BH$58))*(BH$58-Fperm_SI_Woolf2021!$E$9:$E$93)/10))) + Fperm_SI_Woolf2021!$H$9:$H$93*EXP(-Fperm_SI_Woolf2021!$K$9:$K$93*$C158*IF(BH$58=Fperm_SI_Woolf2021!$E$9:$E$93,1,EXP(LN((1.1*(Fperm_SI_Woolf2021!$E$9:$E$93-BH$58)-63.1579*EXP(-0.19*Fperm_SI_Woolf2021!$E$9:$E$93)+63.1579*EXP(-0.19*BH$58))/(Fperm_SI_Woolf2021!$E$9:$E$93-BH$58))*(BH$58-Fperm_SI_Woolf2021!$E$9:$E$93)/10))),Fperm_SI_Woolf2021!$D$9:$D$93))</f>
        <v>0.10914836638785305</v>
      </c>
      <c r="BI158" s="51" cm="1">
        <f t="array" ref="BI158">MIN(1,SLOPE(Fperm_SI_Woolf2021!$F$9:$F$93*EXP(-Fperm_SI_Woolf2021!$I$9:$I$93*$C158*IF(BI$58=Fperm_SI_Woolf2021!$E$9:$E$93,1,EXP(LN((1.1*(Fperm_SI_Woolf2021!$E$9:$E$93-BI$58)-63.1579*EXP(-0.19*Fperm_SI_Woolf2021!$E$9:$E$93)+63.1579*EXP(-0.19*BI$58))/(Fperm_SI_Woolf2021!$E$9:$E$93-BI$58))*(BI$58-Fperm_SI_Woolf2021!$E$9:$E$93)/10))) + Fperm_SI_Woolf2021!$G$9:$G$93*EXP(-Fperm_SI_Woolf2021!$J$9:$J$93*$C158*IF(BI$58=Fperm_SI_Woolf2021!$E$9:$E$93,1,EXP(LN((1.1*(Fperm_SI_Woolf2021!$E$9:$E$93-BI$58)-63.1579*EXP(-0.19*Fperm_SI_Woolf2021!$E$9:$E$93)+63.1579*EXP(-0.19*BI$58))/(Fperm_SI_Woolf2021!$E$9:$E$93-BI$58))*(BI$58-Fperm_SI_Woolf2021!$E$9:$E$93)/10))) + Fperm_SI_Woolf2021!$H$9:$H$93*EXP(-Fperm_SI_Woolf2021!$K$9:$K$93*$C158*IF(BI$58=Fperm_SI_Woolf2021!$E$9:$E$93,1,EXP(LN((1.1*(Fperm_SI_Woolf2021!$E$9:$E$93-BI$58)-63.1579*EXP(-0.19*Fperm_SI_Woolf2021!$E$9:$E$93)+63.1579*EXP(-0.19*BI$58))/(Fperm_SI_Woolf2021!$E$9:$E$93-BI$58))*(BI$58-Fperm_SI_Woolf2021!$E$9:$E$93)/10))),Fperm_SI_Woolf2021!$D$9:$D$93)*BI$57+INTERCEPT(Fperm_SI_Woolf2021!$F$9:$F$93*EXP(-Fperm_SI_Woolf2021!$I$9:$I$93*$C158*IF(BI$58=Fperm_SI_Woolf2021!$E$9:$E$93,1,EXP(LN((1.1*(Fperm_SI_Woolf2021!$E$9:$E$93-BI$58)-63.1579*EXP(-0.19*Fperm_SI_Woolf2021!$E$9:$E$93)+63.1579*EXP(-0.19*BI$58))/(Fperm_SI_Woolf2021!$E$9:$E$93-BI$58))*(BI$58-Fperm_SI_Woolf2021!$E$9:$E$93)/10))) + Fperm_SI_Woolf2021!$G$9:$G$93*EXP(-Fperm_SI_Woolf2021!$J$9:$J$93*$C158*IF(BI$58=Fperm_SI_Woolf2021!$E$9:$E$93,1,EXP(LN((1.1*(Fperm_SI_Woolf2021!$E$9:$E$93-BI$58)-63.1579*EXP(-0.19*Fperm_SI_Woolf2021!$E$9:$E$93)+63.1579*EXP(-0.19*BI$58))/(Fperm_SI_Woolf2021!$E$9:$E$93-BI$58))*(BI$58-Fperm_SI_Woolf2021!$E$9:$E$93)/10))) + Fperm_SI_Woolf2021!$H$9:$H$93*EXP(-Fperm_SI_Woolf2021!$K$9:$K$93*$C158*IF(BI$58=Fperm_SI_Woolf2021!$E$9:$E$93,1,EXP(LN((1.1*(Fperm_SI_Woolf2021!$E$9:$E$93-BI$58)-63.1579*EXP(-0.19*Fperm_SI_Woolf2021!$E$9:$E$93)+63.1579*EXP(-0.19*BI$58))/(Fperm_SI_Woolf2021!$E$9:$E$93-BI$58))*(BI$58-Fperm_SI_Woolf2021!$E$9:$E$93)/10))),Fperm_SI_Woolf2021!$D$9:$D$93))</f>
        <v>9.8510151895733727E-2</v>
      </c>
      <c r="BJ158" s="51" cm="1">
        <f t="array" ref="BJ158">MIN(1,SLOPE(Fperm_SI_Woolf2021!$F$9:$F$93*EXP(-Fperm_SI_Woolf2021!$I$9:$I$93*$C158*IF(BJ$58=Fperm_SI_Woolf2021!$E$9:$E$93,1,EXP(LN((1.1*(Fperm_SI_Woolf2021!$E$9:$E$93-BJ$58)-63.1579*EXP(-0.19*Fperm_SI_Woolf2021!$E$9:$E$93)+63.1579*EXP(-0.19*BJ$58))/(Fperm_SI_Woolf2021!$E$9:$E$93-BJ$58))*(BJ$58-Fperm_SI_Woolf2021!$E$9:$E$93)/10))) + Fperm_SI_Woolf2021!$G$9:$G$93*EXP(-Fperm_SI_Woolf2021!$J$9:$J$93*$C158*IF(BJ$58=Fperm_SI_Woolf2021!$E$9:$E$93,1,EXP(LN((1.1*(Fperm_SI_Woolf2021!$E$9:$E$93-BJ$58)-63.1579*EXP(-0.19*Fperm_SI_Woolf2021!$E$9:$E$93)+63.1579*EXP(-0.19*BJ$58))/(Fperm_SI_Woolf2021!$E$9:$E$93-BJ$58))*(BJ$58-Fperm_SI_Woolf2021!$E$9:$E$93)/10))) + Fperm_SI_Woolf2021!$H$9:$H$93*EXP(-Fperm_SI_Woolf2021!$K$9:$K$93*$C158*IF(BJ$58=Fperm_SI_Woolf2021!$E$9:$E$93,1,EXP(LN((1.1*(Fperm_SI_Woolf2021!$E$9:$E$93-BJ$58)-63.1579*EXP(-0.19*Fperm_SI_Woolf2021!$E$9:$E$93)+63.1579*EXP(-0.19*BJ$58))/(Fperm_SI_Woolf2021!$E$9:$E$93-BJ$58))*(BJ$58-Fperm_SI_Woolf2021!$E$9:$E$93)/10))),Fperm_SI_Woolf2021!$D$9:$D$93)*BJ$57+INTERCEPT(Fperm_SI_Woolf2021!$F$9:$F$93*EXP(-Fperm_SI_Woolf2021!$I$9:$I$93*$C158*IF(BJ$58=Fperm_SI_Woolf2021!$E$9:$E$93,1,EXP(LN((1.1*(Fperm_SI_Woolf2021!$E$9:$E$93-BJ$58)-63.1579*EXP(-0.19*Fperm_SI_Woolf2021!$E$9:$E$93)+63.1579*EXP(-0.19*BJ$58))/(Fperm_SI_Woolf2021!$E$9:$E$93-BJ$58))*(BJ$58-Fperm_SI_Woolf2021!$E$9:$E$93)/10))) + Fperm_SI_Woolf2021!$G$9:$G$93*EXP(-Fperm_SI_Woolf2021!$J$9:$J$93*$C158*IF(BJ$58=Fperm_SI_Woolf2021!$E$9:$E$93,1,EXP(LN((1.1*(Fperm_SI_Woolf2021!$E$9:$E$93-BJ$58)-63.1579*EXP(-0.19*Fperm_SI_Woolf2021!$E$9:$E$93)+63.1579*EXP(-0.19*BJ$58))/(Fperm_SI_Woolf2021!$E$9:$E$93-BJ$58))*(BJ$58-Fperm_SI_Woolf2021!$E$9:$E$93)/10))) + Fperm_SI_Woolf2021!$H$9:$H$93*EXP(-Fperm_SI_Woolf2021!$K$9:$K$93*$C158*IF(BJ$58=Fperm_SI_Woolf2021!$E$9:$E$93,1,EXP(LN((1.1*(Fperm_SI_Woolf2021!$E$9:$E$93-BJ$58)-63.1579*EXP(-0.19*Fperm_SI_Woolf2021!$E$9:$E$93)+63.1579*EXP(-0.19*BJ$58))/(Fperm_SI_Woolf2021!$E$9:$E$93-BJ$58))*(BJ$58-Fperm_SI_Woolf2021!$E$9:$E$93)/10))),Fperm_SI_Woolf2021!$D$9:$D$93))</f>
        <v>8.7871937403614403E-2</v>
      </c>
      <c r="BK158" s="51" cm="1">
        <f t="array" ref="BK158">MIN(1,SLOPE(Fperm_SI_Woolf2021!$F$9:$F$93*EXP(-Fperm_SI_Woolf2021!$I$9:$I$93*$C158*IF(BK$58=Fperm_SI_Woolf2021!$E$9:$E$93,1,EXP(LN((1.1*(Fperm_SI_Woolf2021!$E$9:$E$93-BK$58)-63.1579*EXP(-0.19*Fperm_SI_Woolf2021!$E$9:$E$93)+63.1579*EXP(-0.19*BK$58))/(Fperm_SI_Woolf2021!$E$9:$E$93-BK$58))*(BK$58-Fperm_SI_Woolf2021!$E$9:$E$93)/10))) + Fperm_SI_Woolf2021!$G$9:$G$93*EXP(-Fperm_SI_Woolf2021!$J$9:$J$93*$C158*IF(BK$58=Fperm_SI_Woolf2021!$E$9:$E$93,1,EXP(LN((1.1*(Fperm_SI_Woolf2021!$E$9:$E$93-BK$58)-63.1579*EXP(-0.19*Fperm_SI_Woolf2021!$E$9:$E$93)+63.1579*EXP(-0.19*BK$58))/(Fperm_SI_Woolf2021!$E$9:$E$93-BK$58))*(BK$58-Fperm_SI_Woolf2021!$E$9:$E$93)/10))) + Fperm_SI_Woolf2021!$H$9:$H$93*EXP(-Fperm_SI_Woolf2021!$K$9:$K$93*$C158*IF(BK$58=Fperm_SI_Woolf2021!$E$9:$E$93,1,EXP(LN((1.1*(Fperm_SI_Woolf2021!$E$9:$E$93-BK$58)-63.1579*EXP(-0.19*Fperm_SI_Woolf2021!$E$9:$E$93)+63.1579*EXP(-0.19*BK$58))/(Fperm_SI_Woolf2021!$E$9:$E$93-BK$58))*(BK$58-Fperm_SI_Woolf2021!$E$9:$E$93)/10))),Fperm_SI_Woolf2021!$D$9:$D$93)*BK$57+INTERCEPT(Fperm_SI_Woolf2021!$F$9:$F$93*EXP(-Fperm_SI_Woolf2021!$I$9:$I$93*$C158*IF(BK$58=Fperm_SI_Woolf2021!$E$9:$E$93,1,EXP(LN((1.1*(Fperm_SI_Woolf2021!$E$9:$E$93-BK$58)-63.1579*EXP(-0.19*Fperm_SI_Woolf2021!$E$9:$E$93)+63.1579*EXP(-0.19*BK$58))/(Fperm_SI_Woolf2021!$E$9:$E$93-BK$58))*(BK$58-Fperm_SI_Woolf2021!$E$9:$E$93)/10))) + Fperm_SI_Woolf2021!$G$9:$G$93*EXP(-Fperm_SI_Woolf2021!$J$9:$J$93*$C158*IF(BK$58=Fperm_SI_Woolf2021!$E$9:$E$93,1,EXP(LN((1.1*(Fperm_SI_Woolf2021!$E$9:$E$93-BK$58)-63.1579*EXP(-0.19*Fperm_SI_Woolf2021!$E$9:$E$93)+63.1579*EXP(-0.19*BK$58))/(Fperm_SI_Woolf2021!$E$9:$E$93-BK$58))*(BK$58-Fperm_SI_Woolf2021!$E$9:$E$93)/10))) + Fperm_SI_Woolf2021!$H$9:$H$93*EXP(-Fperm_SI_Woolf2021!$K$9:$K$93*$C158*IF(BK$58=Fperm_SI_Woolf2021!$E$9:$E$93,1,EXP(LN((1.1*(Fperm_SI_Woolf2021!$E$9:$E$93-BK$58)-63.1579*EXP(-0.19*Fperm_SI_Woolf2021!$E$9:$E$93)+63.1579*EXP(-0.19*BK$58))/(Fperm_SI_Woolf2021!$E$9:$E$93-BK$58))*(BK$58-Fperm_SI_Woolf2021!$E$9:$E$93)/10))),Fperm_SI_Woolf2021!$D$9:$D$93))</f>
        <v>7.7233722911495079E-2</v>
      </c>
      <c r="BL158" s="51" cm="1">
        <f t="array" ref="BL158">MIN(1,SLOPE(Fperm_SI_Woolf2021!$F$9:$F$93*EXP(-Fperm_SI_Woolf2021!$I$9:$I$93*$C158*IF(BL$58=Fperm_SI_Woolf2021!$E$9:$E$93,1,EXP(LN((1.1*(Fperm_SI_Woolf2021!$E$9:$E$93-BL$58)-63.1579*EXP(-0.19*Fperm_SI_Woolf2021!$E$9:$E$93)+63.1579*EXP(-0.19*BL$58))/(Fperm_SI_Woolf2021!$E$9:$E$93-BL$58))*(BL$58-Fperm_SI_Woolf2021!$E$9:$E$93)/10))) + Fperm_SI_Woolf2021!$G$9:$G$93*EXP(-Fperm_SI_Woolf2021!$J$9:$J$93*$C158*IF(BL$58=Fperm_SI_Woolf2021!$E$9:$E$93,1,EXP(LN((1.1*(Fperm_SI_Woolf2021!$E$9:$E$93-BL$58)-63.1579*EXP(-0.19*Fperm_SI_Woolf2021!$E$9:$E$93)+63.1579*EXP(-0.19*BL$58))/(Fperm_SI_Woolf2021!$E$9:$E$93-BL$58))*(BL$58-Fperm_SI_Woolf2021!$E$9:$E$93)/10))) + Fperm_SI_Woolf2021!$H$9:$H$93*EXP(-Fperm_SI_Woolf2021!$K$9:$K$93*$C158*IF(BL$58=Fperm_SI_Woolf2021!$E$9:$E$93,1,EXP(LN((1.1*(Fperm_SI_Woolf2021!$E$9:$E$93-BL$58)-63.1579*EXP(-0.19*Fperm_SI_Woolf2021!$E$9:$E$93)+63.1579*EXP(-0.19*BL$58))/(Fperm_SI_Woolf2021!$E$9:$E$93-BL$58))*(BL$58-Fperm_SI_Woolf2021!$E$9:$E$93)/10))),Fperm_SI_Woolf2021!$D$9:$D$93)*BL$57+INTERCEPT(Fperm_SI_Woolf2021!$F$9:$F$93*EXP(-Fperm_SI_Woolf2021!$I$9:$I$93*$C158*IF(BL$58=Fperm_SI_Woolf2021!$E$9:$E$93,1,EXP(LN((1.1*(Fperm_SI_Woolf2021!$E$9:$E$93-BL$58)-63.1579*EXP(-0.19*Fperm_SI_Woolf2021!$E$9:$E$93)+63.1579*EXP(-0.19*BL$58))/(Fperm_SI_Woolf2021!$E$9:$E$93-BL$58))*(BL$58-Fperm_SI_Woolf2021!$E$9:$E$93)/10))) + Fperm_SI_Woolf2021!$G$9:$G$93*EXP(-Fperm_SI_Woolf2021!$J$9:$J$93*$C158*IF(BL$58=Fperm_SI_Woolf2021!$E$9:$E$93,1,EXP(LN((1.1*(Fperm_SI_Woolf2021!$E$9:$E$93-BL$58)-63.1579*EXP(-0.19*Fperm_SI_Woolf2021!$E$9:$E$93)+63.1579*EXP(-0.19*BL$58))/(Fperm_SI_Woolf2021!$E$9:$E$93-BL$58))*(BL$58-Fperm_SI_Woolf2021!$E$9:$E$93)/10))) + Fperm_SI_Woolf2021!$H$9:$H$93*EXP(-Fperm_SI_Woolf2021!$K$9:$K$93*$C158*IF(BL$58=Fperm_SI_Woolf2021!$E$9:$E$93,1,EXP(LN((1.1*(Fperm_SI_Woolf2021!$E$9:$E$93-BL$58)-63.1579*EXP(-0.19*Fperm_SI_Woolf2021!$E$9:$E$93)+63.1579*EXP(-0.19*BL$58))/(Fperm_SI_Woolf2021!$E$9:$E$93-BL$58))*(BL$58-Fperm_SI_Woolf2021!$E$9:$E$93)/10))),Fperm_SI_Woolf2021!$D$9:$D$93))</f>
        <v>0.19296459671429242</v>
      </c>
      <c r="BM158" s="51" cm="1">
        <f t="array" ref="BM158">MIN(1,SLOPE(Fperm_SI_Woolf2021!$F$9:$F$93*EXP(-Fperm_SI_Woolf2021!$I$9:$I$93*$C158*IF(BM$58=Fperm_SI_Woolf2021!$E$9:$E$93,1,EXP(LN((1.1*(Fperm_SI_Woolf2021!$E$9:$E$93-BM$58)-63.1579*EXP(-0.19*Fperm_SI_Woolf2021!$E$9:$E$93)+63.1579*EXP(-0.19*BM$58))/(Fperm_SI_Woolf2021!$E$9:$E$93-BM$58))*(BM$58-Fperm_SI_Woolf2021!$E$9:$E$93)/10))) + Fperm_SI_Woolf2021!$G$9:$G$93*EXP(-Fperm_SI_Woolf2021!$J$9:$J$93*$C158*IF(BM$58=Fperm_SI_Woolf2021!$E$9:$E$93,1,EXP(LN((1.1*(Fperm_SI_Woolf2021!$E$9:$E$93-BM$58)-63.1579*EXP(-0.19*Fperm_SI_Woolf2021!$E$9:$E$93)+63.1579*EXP(-0.19*BM$58))/(Fperm_SI_Woolf2021!$E$9:$E$93-BM$58))*(BM$58-Fperm_SI_Woolf2021!$E$9:$E$93)/10))) + Fperm_SI_Woolf2021!$H$9:$H$93*EXP(-Fperm_SI_Woolf2021!$K$9:$K$93*$C158*IF(BM$58=Fperm_SI_Woolf2021!$E$9:$E$93,1,EXP(LN((1.1*(Fperm_SI_Woolf2021!$E$9:$E$93-BM$58)-63.1579*EXP(-0.19*Fperm_SI_Woolf2021!$E$9:$E$93)+63.1579*EXP(-0.19*BM$58))/(Fperm_SI_Woolf2021!$E$9:$E$93-BM$58))*(BM$58-Fperm_SI_Woolf2021!$E$9:$E$93)/10))),Fperm_SI_Woolf2021!$D$9:$D$93)*BM$57+INTERCEPT(Fperm_SI_Woolf2021!$F$9:$F$93*EXP(-Fperm_SI_Woolf2021!$I$9:$I$93*$C158*IF(BM$58=Fperm_SI_Woolf2021!$E$9:$E$93,1,EXP(LN((1.1*(Fperm_SI_Woolf2021!$E$9:$E$93-BM$58)-63.1579*EXP(-0.19*Fperm_SI_Woolf2021!$E$9:$E$93)+63.1579*EXP(-0.19*BM$58))/(Fperm_SI_Woolf2021!$E$9:$E$93-BM$58))*(BM$58-Fperm_SI_Woolf2021!$E$9:$E$93)/10))) + Fperm_SI_Woolf2021!$G$9:$G$93*EXP(-Fperm_SI_Woolf2021!$J$9:$J$93*$C158*IF(BM$58=Fperm_SI_Woolf2021!$E$9:$E$93,1,EXP(LN((1.1*(Fperm_SI_Woolf2021!$E$9:$E$93-BM$58)-63.1579*EXP(-0.19*Fperm_SI_Woolf2021!$E$9:$E$93)+63.1579*EXP(-0.19*BM$58))/(Fperm_SI_Woolf2021!$E$9:$E$93-BM$58))*(BM$58-Fperm_SI_Woolf2021!$E$9:$E$93)/10))) + Fperm_SI_Woolf2021!$H$9:$H$93*EXP(-Fperm_SI_Woolf2021!$K$9:$K$93*$C158*IF(BM$58=Fperm_SI_Woolf2021!$E$9:$E$93,1,EXP(LN((1.1*(Fperm_SI_Woolf2021!$E$9:$E$93-BM$58)-63.1579*EXP(-0.19*Fperm_SI_Woolf2021!$E$9:$E$93)+63.1579*EXP(-0.19*BM$58))/(Fperm_SI_Woolf2021!$E$9:$E$93-BM$58))*(BM$58-Fperm_SI_Woolf2021!$E$9:$E$93)/10))),Fperm_SI_Woolf2021!$D$9:$D$93))</f>
        <v>0.18401595032402721</v>
      </c>
      <c r="BN158" s="51" cm="1">
        <f t="array" ref="BN158">MIN(1,SLOPE(Fperm_SI_Woolf2021!$F$9:$F$93*EXP(-Fperm_SI_Woolf2021!$I$9:$I$93*$C158*IF(BN$58=Fperm_SI_Woolf2021!$E$9:$E$93,1,EXP(LN((1.1*(Fperm_SI_Woolf2021!$E$9:$E$93-BN$58)-63.1579*EXP(-0.19*Fperm_SI_Woolf2021!$E$9:$E$93)+63.1579*EXP(-0.19*BN$58))/(Fperm_SI_Woolf2021!$E$9:$E$93-BN$58))*(BN$58-Fperm_SI_Woolf2021!$E$9:$E$93)/10))) + Fperm_SI_Woolf2021!$G$9:$G$93*EXP(-Fperm_SI_Woolf2021!$J$9:$J$93*$C158*IF(BN$58=Fperm_SI_Woolf2021!$E$9:$E$93,1,EXP(LN((1.1*(Fperm_SI_Woolf2021!$E$9:$E$93-BN$58)-63.1579*EXP(-0.19*Fperm_SI_Woolf2021!$E$9:$E$93)+63.1579*EXP(-0.19*BN$58))/(Fperm_SI_Woolf2021!$E$9:$E$93-BN$58))*(BN$58-Fperm_SI_Woolf2021!$E$9:$E$93)/10))) + Fperm_SI_Woolf2021!$H$9:$H$93*EXP(-Fperm_SI_Woolf2021!$K$9:$K$93*$C158*IF(BN$58=Fperm_SI_Woolf2021!$E$9:$E$93,1,EXP(LN((1.1*(Fperm_SI_Woolf2021!$E$9:$E$93-BN$58)-63.1579*EXP(-0.19*Fperm_SI_Woolf2021!$E$9:$E$93)+63.1579*EXP(-0.19*BN$58))/(Fperm_SI_Woolf2021!$E$9:$E$93-BN$58))*(BN$58-Fperm_SI_Woolf2021!$E$9:$E$93)/10))),Fperm_SI_Woolf2021!$D$9:$D$93)*BN$57+INTERCEPT(Fperm_SI_Woolf2021!$F$9:$F$93*EXP(-Fperm_SI_Woolf2021!$I$9:$I$93*$C158*IF(BN$58=Fperm_SI_Woolf2021!$E$9:$E$93,1,EXP(LN((1.1*(Fperm_SI_Woolf2021!$E$9:$E$93-BN$58)-63.1579*EXP(-0.19*Fperm_SI_Woolf2021!$E$9:$E$93)+63.1579*EXP(-0.19*BN$58))/(Fperm_SI_Woolf2021!$E$9:$E$93-BN$58))*(BN$58-Fperm_SI_Woolf2021!$E$9:$E$93)/10))) + Fperm_SI_Woolf2021!$G$9:$G$93*EXP(-Fperm_SI_Woolf2021!$J$9:$J$93*$C158*IF(BN$58=Fperm_SI_Woolf2021!$E$9:$E$93,1,EXP(LN((1.1*(Fperm_SI_Woolf2021!$E$9:$E$93-BN$58)-63.1579*EXP(-0.19*Fperm_SI_Woolf2021!$E$9:$E$93)+63.1579*EXP(-0.19*BN$58))/(Fperm_SI_Woolf2021!$E$9:$E$93-BN$58))*(BN$58-Fperm_SI_Woolf2021!$E$9:$E$93)/10))) + Fperm_SI_Woolf2021!$H$9:$H$93*EXP(-Fperm_SI_Woolf2021!$K$9:$K$93*$C158*IF(BN$58=Fperm_SI_Woolf2021!$E$9:$E$93,1,EXP(LN((1.1*(Fperm_SI_Woolf2021!$E$9:$E$93-BN$58)-63.1579*EXP(-0.19*Fperm_SI_Woolf2021!$E$9:$E$93)+63.1579*EXP(-0.19*BN$58))/(Fperm_SI_Woolf2021!$E$9:$E$93-BN$58))*(BN$58-Fperm_SI_Woolf2021!$E$9:$E$93)/10))),Fperm_SI_Woolf2021!$D$9:$D$93))</f>
        <v>0.17506730393376196</v>
      </c>
      <c r="BO158" s="51" cm="1">
        <f t="array" ref="BO158">MIN(1,SLOPE(Fperm_SI_Woolf2021!$F$9:$F$93*EXP(-Fperm_SI_Woolf2021!$I$9:$I$93*$C158*IF(BO$58=Fperm_SI_Woolf2021!$E$9:$E$93,1,EXP(LN((1.1*(Fperm_SI_Woolf2021!$E$9:$E$93-BO$58)-63.1579*EXP(-0.19*Fperm_SI_Woolf2021!$E$9:$E$93)+63.1579*EXP(-0.19*BO$58))/(Fperm_SI_Woolf2021!$E$9:$E$93-BO$58))*(BO$58-Fperm_SI_Woolf2021!$E$9:$E$93)/10))) + Fperm_SI_Woolf2021!$G$9:$G$93*EXP(-Fperm_SI_Woolf2021!$J$9:$J$93*$C158*IF(BO$58=Fperm_SI_Woolf2021!$E$9:$E$93,1,EXP(LN((1.1*(Fperm_SI_Woolf2021!$E$9:$E$93-BO$58)-63.1579*EXP(-0.19*Fperm_SI_Woolf2021!$E$9:$E$93)+63.1579*EXP(-0.19*BO$58))/(Fperm_SI_Woolf2021!$E$9:$E$93-BO$58))*(BO$58-Fperm_SI_Woolf2021!$E$9:$E$93)/10))) + Fperm_SI_Woolf2021!$H$9:$H$93*EXP(-Fperm_SI_Woolf2021!$K$9:$K$93*$C158*IF(BO$58=Fperm_SI_Woolf2021!$E$9:$E$93,1,EXP(LN((1.1*(Fperm_SI_Woolf2021!$E$9:$E$93-BO$58)-63.1579*EXP(-0.19*Fperm_SI_Woolf2021!$E$9:$E$93)+63.1579*EXP(-0.19*BO$58))/(Fperm_SI_Woolf2021!$E$9:$E$93-BO$58))*(BO$58-Fperm_SI_Woolf2021!$E$9:$E$93)/10))),Fperm_SI_Woolf2021!$D$9:$D$93)*BO$57+INTERCEPT(Fperm_SI_Woolf2021!$F$9:$F$93*EXP(-Fperm_SI_Woolf2021!$I$9:$I$93*$C158*IF(BO$58=Fperm_SI_Woolf2021!$E$9:$E$93,1,EXP(LN((1.1*(Fperm_SI_Woolf2021!$E$9:$E$93-BO$58)-63.1579*EXP(-0.19*Fperm_SI_Woolf2021!$E$9:$E$93)+63.1579*EXP(-0.19*BO$58))/(Fperm_SI_Woolf2021!$E$9:$E$93-BO$58))*(BO$58-Fperm_SI_Woolf2021!$E$9:$E$93)/10))) + Fperm_SI_Woolf2021!$G$9:$G$93*EXP(-Fperm_SI_Woolf2021!$J$9:$J$93*$C158*IF(BO$58=Fperm_SI_Woolf2021!$E$9:$E$93,1,EXP(LN((1.1*(Fperm_SI_Woolf2021!$E$9:$E$93-BO$58)-63.1579*EXP(-0.19*Fperm_SI_Woolf2021!$E$9:$E$93)+63.1579*EXP(-0.19*BO$58))/(Fperm_SI_Woolf2021!$E$9:$E$93-BO$58))*(BO$58-Fperm_SI_Woolf2021!$E$9:$E$93)/10))) + Fperm_SI_Woolf2021!$H$9:$H$93*EXP(-Fperm_SI_Woolf2021!$K$9:$K$93*$C158*IF(BO$58=Fperm_SI_Woolf2021!$E$9:$E$93,1,EXP(LN((1.1*(Fperm_SI_Woolf2021!$E$9:$E$93-BO$58)-63.1579*EXP(-0.19*Fperm_SI_Woolf2021!$E$9:$E$93)+63.1579*EXP(-0.19*BO$58))/(Fperm_SI_Woolf2021!$E$9:$E$93-BO$58))*(BO$58-Fperm_SI_Woolf2021!$E$9:$E$93)/10))),Fperm_SI_Woolf2021!$D$9:$D$93))</f>
        <v>0.16611865754349675</v>
      </c>
      <c r="BP158" s="51" cm="1">
        <f t="array" ref="BP158">MIN(1,SLOPE(Fperm_SI_Woolf2021!$F$9:$F$93*EXP(-Fperm_SI_Woolf2021!$I$9:$I$93*$C158*IF(BP$58=Fperm_SI_Woolf2021!$E$9:$E$93,1,EXP(LN((1.1*(Fperm_SI_Woolf2021!$E$9:$E$93-BP$58)-63.1579*EXP(-0.19*Fperm_SI_Woolf2021!$E$9:$E$93)+63.1579*EXP(-0.19*BP$58))/(Fperm_SI_Woolf2021!$E$9:$E$93-BP$58))*(BP$58-Fperm_SI_Woolf2021!$E$9:$E$93)/10))) + Fperm_SI_Woolf2021!$G$9:$G$93*EXP(-Fperm_SI_Woolf2021!$J$9:$J$93*$C158*IF(BP$58=Fperm_SI_Woolf2021!$E$9:$E$93,1,EXP(LN((1.1*(Fperm_SI_Woolf2021!$E$9:$E$93-BP$58)-63.1579*EXP(-0.19*Fperm_SI_Woolf2021!$E$9:$E$93)+63.1579*EXP(-0.19*BP$58))/(Fperm_SI_Woolf2021!$E$9:$E$93-BP$58))*(BP$58-Fperm_SI_Woolf2021!$E$9:$E$93)/10))) + Fperm_SI_Woolf2021!$H$9:$H$93*EXP(-Fperm_SI_Woolf2021!$K$9:$K$93*$C158*IF(BP$58=Fperm_SI_Woolf2021!$E$9:$E$93,1,EXP(LN((1.1*(Fperm_SI_Woolf2021!$E$9:$E$93-BP$58)-63.1579*EXP(-0.19*Fperm_SI_Woolf2021!$E$9:$E$93)+63.1579*EXP(-0.19*BP$58))/(Fperm_SI_Woolf2021!$E$9:$E$93-BP$58))*(BP$58-Fperm_SI_Woolf2021!$E$9:$E$93)/10))),Fperm_SI_Woolf2021!$D$9:$D$93)*BP$57+INTERCEPT(Fperm_SI_Woolf2021!$F$9:$F$93*EXP(-Fperm_SI_Woolf2021!$I$9:$I$93*$C158*IF(BP$58=Fperm_SI_Woolf2021!$E$9:$E$93,1,EXP(LN((1.1*(Fperm_SI_Woolf2021!$E$9:$E$93-BP$58)-63.1579*EXP(-0.19*Fperm_SI_Woolf2021!$E$9:$E$93)+63.1579*EXP(-0.19*BP$58))/(Fperm_SI_Woolf2021!$E$9:$E$93-BP$58))*(BP$58-Fperm_SI_Woolf2021!$E$9:$E$93)/10))) + Fperm_SI_Woolf2021!$G$9:$G$93*EXP(-Fperm_SI_Woolf2021!$J$9:$J$93*$C158*IF(BP$58=Fperm_SI_Woolf2021!$E$9:$E$93,1,EXP(LN((1.1*(Fperm_SI_Woolf2021!$E$9:$E$93-BP$58)-63.1579*EXP(-0.19*Fperm_SI_Woolf2021!$E$9:$E$93)+63.1579*EXP(-0.19*BP$58))/(Fperm_SI_Woolf2021!$E$9:$E$93-BP$58))*(BP$58-Fperm_SI_Woolf2021!$E$9:$E$93)/10))) + Fperm_SI_Woolf2021!$H$9:$H$93*EXP(-Fperm_SI_Woolf2021!$K$9:$K$93*$C158*IF(BP$58=Fperm_SI_Woolf2021!$E$9:$E$93,1,EXP(LN((1.1*(Fperm_SI_Woolf2021!$E$9:$E$93-BP$58)-63.1579*EXP(-0.19*Fperm_SI_Woolf2021!$E$9:$E$93)+63.1579*EXP(-0.19*BP$58))/(Fperm_SI_Woolf2021!$E$9:$E$93-BP$58))*(BP$58-Fperm_SI_Woolf2021!$E$9:$E$93)/10))),Fperm_SI_Woolf2021!$D$9:$D$93))</f>
        <v>0.15717001115323154</v>
      </c>
      <c r="BQ158" s="51" cm="1">
        <f t="array" ref="BQ158">MIN(1,SLOPE(Fperm_SI_Woolf2021!$F$9:$F$93*EXP(-Fperm_SI_Woolf2021!$I$9:$I$93*$C158*IF(BQ$58=Fperm_SI_Woolf2021!$E$9:$E$93,1,EXP(LN((1.1*(Fperm_SI_Woolf2021!$E$9:$E$93-BQ$58)-63.1579*EXP(-0.19*Fperm_SI_Woolf2021!$E$9:$E$93)+63.1579*EXP(-0.19*BQ$58))/(Fperm_SI_Woolf2021!$E$9:$E$93-BQ$58))*(BQ$58-Fperm_SI_Woolf2021!$E$9:$E$93)/10))) + Fperm_SI_Woolf2021!$G$9:$G$93*EXP(-Fperm_SI_Woolf2021!$J$9:$J$93*$C158*IF(BQ$58=Fperm_SI_Woolf2021!$E$9:$E$93,1,EXP(LN((1.1*(Fperm_SI_Woolf2021!$E$9:$E$93-BQ$58)-63.1579*EXP(-0.19*Fperm_SI_Woolf2021!$E$9:$E$93)+63.1579*EXP(-0.19*BQ$58))/(Fperm_SI_Woolf2021!$E$9:$E$93-BQ$58))*(BQ$58-Fperm_SI_Woolf2021!$E$9:$E$93)/10))) + Fperm_SI_Woolf2021!$H$9:$H$93*EXP(-Fperm_SI_Woolf2021!$K$9:$K$93*$C158*IF(BQ$58=Fperm_SI_Woolf2021!$E$9:$E$93,1,EXP(LN((1.1*(Fperm_SI_Woolf2021!$E$9:$E$93-BQ$58)-63.1579*EXP(-0.19*Fperm_SI_Woolf2021!$E$9:$E$93)+63.1579*EXP(-0.19*BQ$58))/(Fperm_SI_Woolf2021!$E$9:$E$93-BQ$58))*(BQ$58-Fperm_SI_Woolf2021!$E$9:$E$93)/10))),Fperm_SI_Woolf2021!$D$9:$D$93)*BQ$57+INTERCEPT(Fperm_SI_Woolf2021!$F$9:$F$93*EXP(-Fperm_SI_Woolf2021!$I$9:$I$93*$C158*IF(BQ$58=Fperm_SI_Woolf2021!$E$9:$E$93,1,EXP(LN((1.1*(Fperm_SI_Woolf2021!$E$9:$E$93-BQ$58)-63.1579*EXP(-0.19*Fperm_SI_Woolf2021!$E$9:$E$93)+63.1579*EXP(-0.19*BQ$58))/(Fperm_SI_Woolf2021!$E$9:$E$93-BQ$58))*(BQ$58-Fperm_SI_Woolf2021!$E$9:$E$93)/10))) + Fperm_SI_Woolf2021!$G$9:$G$93*EXP(-Fperm_SI_Woolf2021!$J$9:$J$93*$C158*IF(BQ$58=Fperm_SI_Woolf2021!$E$9:$E$93,1,EXP(LN((1.1*(Fperm_SI_Woolf2021!$E$9:$E$93-BQ$58)-63.1579*EXP(-0.19*Fperm_SI_Woolf2021!$E$9:$E$93)+63.1579*EXP(-0.19*BQ$58))/(Fperm_SI_Woolf2021!$E$9:$E$93-BQ$58))*(BQ$58-Fperm_SI_Woolf2021!$E$9:$E$93)/10))) + Fperm_SI_Woolf2021!$H$9:$H$93*EXP(-Fperm_SI_Woolf2021!$K$9:$K$93*$C158*IF(BQ$58=Fperm_SI_Woolf2021!$E$9:$E$93,1,EXP(LN((1.1*(Fperm_SI_Woolf2021!$E$9:$E$93-BQ$58)-63.1579*EXP(-0.19*Fperm_SI_Woolf2021!$E$9:$E$93)+63.1579*EXP(-0.19*BQ$58))/(Fperm_SI_Woolf2021!$E$9:$E$93-BQ$58))*(BQ$58-Fperm_SI_Woolf2021!$E$9:$E$93)/10))),Fperm_SI_Woolf2021!$D$9:$D$93))</f>
        <v>0.14822136476296632</v>
      </c>
      <c r="BR158" s="51" cm="1">
        <f t="array" ref="BR158">MIN(1,SLOPE(Fperm_SI_Woolf2021!$F$9:$F$93*EXP(-Fperm_SI_Woolf2021!$I$9:$I$93*$C158*IF(BR$58=Fperm_SI_Woolf2021!$E$9:$E$93,1,EXP(LN((1.1*(Fperm_SI_Woolf2021!$E$9:$E$93-BR$58)-63.1579*EXP(-0.19*Fperm_SI_Woolf2021!$E$9:$E$93)+63.1579*EXP(-0.19*BR$58))/(Fperm_SI_Woolf2021!$E$9:$E$93-BR$58))*(BR$58-Fperm_SI_Woolf2021!$E$9:$E$93)/10))) + Fperm_SI_Woolf2021!$G$9:$G$93*EXP(-Fperm_SI_Woolf2021!$J$9:$J$93*$C158*IF(BR$58=Fperm_SI_Woolf2021!$E$9:$E$93,1,EXP(LN((1.1*(Fperm_SI_Woolf2021!$E$9:$E$93-BR$58)-63.1579*EXP(-0.19*Fperm_SI_Woolf2021!$E$9:$E$93)+63.1579*EXP(-0.19*BR$58))/(Fperm_SI_Woolf2021!$E$9:$E$93-BR$58))*(BR$58-Fperm_SI_Woolf2021!$E$9:$E$93)/10))) + Fperm_SI_Woolf2021!$H$9:$H$93*EXP(-Fperm_SI_Woolf2021!$K$9:$K$93*$C158*IF(BR$58=Fperm_SI_Woolf2021!$E$9:$E$93,1,EXP(LN((1.1*(Fperm_SI_Woolf2021!$E$9:$E$93-BR$58)-63.1579*EXP(-0.19*Fperm_SI_Woolf2021!$E$9:$E$93)+63.1579*EXP(-0.19*BR$58))/(Fperm_SI_Woolf2021!$E$9:$E$93-BR$58))*(BR$58-Fperm_SI_Woolf2021!$E$9:$E$93)/10))),Fperm_SI_Woolf2021!$D$9:$D$93)*BR$57+INTERCEPT(Fperm_SI_Woolf2021!$F$9:$F$93*EXP(-Fperm_SI_Woolf2021!$I$9:$I$93*$C158*IF(BR$58=Fperm_SI_Woolf2021!$E$9:$E$93,1,EXP(LN((1.1*(Fperm_SI_Woolf2021!$E$9:$E$93-BR$58)-63.1579*EXP(-0.19*Fperm_SI_Woolf2021!$E$9:$E$93)+63.1579*EXP(-0.19*BR$58))/(Fperm_SI_Woolf2021!$E$9:$E$93-BR$58))*(BR$58-Fperm_SI_Woolf2021!$E$9:$E$93)/10))) + Fperm_SI_Woolf2021!$G$9:$G$93*EXP(-Fperm_SI_Woolf2021!$J$9:$J$93*$C158*IF(BR$58=Fperm_SI_Woolf2021!$E$9:$E$93,1,EXP(LN((1.1*(Fperm_SI_Woolf2021!$E$9:$E$93-BR$58)-63.1579*EXP(-0.19*Fperm_SI_Woolf2021!$E$9:$E$93)+63.1579*EXP(-0.19*BR$58))/(Fperm_SI_Woolf2021!$E$9:$E$93-BR$58))*(BR$58-Fperm_SI_Woolf2021!$E$9:$E$93)/10))) + Fperm_SI_Woolf2021!$H$9:$H$93*EXP(-Fperm_SI_Woolf2021!$K$9:$K$93*$C158*IF(BR$58=Fperm_SI_Woolf2021!$E$9:$E$93,1,EXP(LN((1.1*(Fperm_SI_Woolf2021!$E$9:$E$93-BR$58)-63.1579*EXP(-0.19*Fperm_SI_Woolf2021!$E$9:$E$93)+63.1579*EXP(-0.19*BR$58))/(Fperm_SI_Woolf2021!$E$9:$E$93-BR$58))*(BR$58-Fperm_SI_Woolf2021!$E$9:$E$93)/10))),Fperm_SI_Woolf2021!$D$9:$D$93))</f>
        <v>0.13927271837270111</v>
      </c>
      <c r="BS158" s="51" cm="1">
        <f t="array" ref="BS158">MIN(1,SLOPE(Fperm_SI_Woolf2021!$F$9:$F$93*EXP(-Fperm_SI_Woolf2021!$I$9:$I$93*$C158*IF(BS$58=Fperm_SI_Woolf2021!$E$9:$E$93,1,EXP(LN((1.1*(Fperm_SI_Woolf2021!$E$9:$E$93-BS$58)-63.1579*EXP(-0.19*Fperm_SI_Woolf2021!$E$9:$E$93)+63.1579*EXP(-0.19*BS$58))/(Fperm_SI_Woolf2021!$E$9:$E$93-BS$58))*(BS$58-Fperm_SI_Woolf2021!$E$9:$E$93)/10))) + Fperm_SI_Woolf2021!$G$9:$G$93*EXP(-Fperm_SI_Woolf2021!$J$9:$J$93*$C158*IF(BS$58=Fperm_SI_Woolf2021!$E$9:$E$93,1,EXP(LN((1.1*(Fperm_SI_Woolf2021!$E$9:$E$93-BS$58)-63.1579*EXP(-0.19*Fperm_SI_Woolf2021!$E$9:$E$93)+63.1579*EXP(-0.19*BS$58))/(Fperm_SI_Woolf2021!$E$9:$E$93-BS$58))*(BS$58-Fperm_SI_Woolf2021!$E$9:$E$93)/10))) + Fperm_SI_Woolf2021!$H$9:$H$93*EXP(-Fperm_SI_Woolf2021!$K$9:$K$93*$C158*IF(BS$58=Fperm_SI_Woolf2021!$E$9:$E$93,1,EXP(LN((1.1*(Fperm_SI_Woolf2021!$E$9:$E$93-BS$58)-63.1579*EXP(-0.19*Fperm_SI_Woolf2021!$E$9:$E$93)+63.1579*EXP(-0.19*BS$58))/(Fperm_SI_Woolf2021!$E$9:$E$93-BS$58))*(BS$58-Fperm_SI_Woolf2021!$E$9:$E$93)/10))),Fperm_SI_Woolf2021!$D$9:$D$93)*BS$57+INTERCEPT(Fperm_SI_Woolf2021!$F$9:$F$93*EXP(-Fperm_SI_Woolf2021!$I$9:$I$93*$C158*IF(BS$58=Fperm_SI_Woolf2021!$E$9:$E$93,1,EXP(LN((1.1*(Fperm_SI_Woolf2021!$E$9:$E$93-BS$58)-63.1579*EXP(-0.19*Fperm_SI_Woolf2021!$E$9:$E$93)+63.1579*EXP(-0.19*BS$58))/(Fperm_SI_Woolf2021!$E$9:$E$93-BS$58))*(BS$58-Fperm_SI_Woolf2021!$E$9:$E$93)/10))) + Fperm_SI_Woolf2021!$G$9:$G$93*EXP(-Fperm_SI_Woolf2021!$J$9:$J$93*$C158*IF(BS$58=Fperm_SI_Woolf2021!$E$9:$E$93,1,EXP(LN((1.1*(Fperm_SI_Woolf2021!$E$9:$E$93-BS$58)-63.1579*EXP(-0.19*Fperm_SI_Woolf2021!$E$9:$E$93)+63.1579*EXP(-0.19*BS$58))/(Fperm_SI_Woolf2021!$E$9:$E$93-BS$58))*(BS$58-Fperm_SI_Woolf2021!$E$9:$E$93)/10))) + Fperm_SI_Woolf2021!$H$9:$H$93*EXP(-Fperm_SI_Woolf2021!$K$9:$K$93*$C158*IF(BS$58=Fperm_SI_Woolf2021!$E$9:$E$93,1,EXP(LN((1.1*(Fperm_SI_Woolf2021!$E$9:$E$93-BS$58)-63.1579*EXP(-0.19*Fperm_SI_Woolf2021!$E$9:$E$93)+63.1579*EXP(-0.19*BS$58))/(Fperm_SI_Woolf2021!$E$9:$E$93-BS$58))*(BS$58-Fperm_SI_Woolf2021!$E$9:$E$93)/10))),Fperm_SI_Woolf2021!$D$9:$D$93))</f>
        <v>0.1303240719824359</v>
      </c>
      <c r="BT158" s="51" cm="1">
        <f t="array" ref="BT158">MIN(1,SLOPE(Fperm_SI_Woolf2021!$F$9:$F$93*EXP(-Fperm_SI_Woolf2021!$I$9:$I$93*$C158*IF(BT$58=Fperm_SI_Woolf2021!$E$9:$E$93,1,EXP(LN((1.1*(Fperm_SI_Woolf2021!$E$9:$E$93-BT$58)-63.1579*EXP(-0.19*Fperm_SI_Woolf2021!$E$9:$E$93)+63.1579*EXP(-0.19*BT$58))/(Fperm_SI_Woolf2021!$E$9:$E$93-BT$58))*(BT$58-Fperm_SI_Woolf2021!$E$9:$E$93)/10))) + Fperm_SI_Woolf2021!$G$9:$G$93*EXP(-Fperm_SI_Woolf2021!$J$9:$J$93*$C158*IF(BT$58=Fperm_SI_Woolf2021!$E$9:$E$93,1,EXP(LN((1.1*(Fperm_SI_Woolf2021!$E$9:$E$93-BT$58)-63.1579*EXP(-0.19*Fperm_SI_Woolf2021!$E$9:$E$93)+63.1579*EXP(-0.19*BT$58))/(Fperm_SI_Woolf2021!$E$9:$E$93-BT$58))*(BT$58-Fperm_SI_Woolf2021!$E$9:$E$93)/10))) + Fperm_SI_Woolf2021!$H$9:$H$93*EXP(-Fperm_SI_Woolf2021!$K$9:$K$93*$C158*IF(BT$58=Fperm_SI_Woolf2021!$E$9:$E$93,1,EXP(LN((1.1*(Fperm_SI_Woolf2021!$E$9:$E$93-BT$58)-63.1579*EXP(-0.19*Fperm_SI_Woolf2021!$E$9:$E$93)+63.1579*EXP(-0.19*BT$58))/(Fperm_SI_Woolf2021!$E$9:$E$93-BT$58))*(BT$58-Fperm_SI_Woolf2021!$E$9:$E$93)/10))),Fperm_SI_Woolf2021!$D$9:$D$93)*BT$57+INTERCEPT(Fperm_SI_Woolf2021!$F$9:$F$93*EXP(-Fperm_SI_Woolf2021!$I$9:$I$93*$C158*IF(BT$58=Fperm_SI_Woolf2021!$E$9:$E$93,1,EXP(LN((1.1*(Fperm_SI_Woolf2021!$E$9:$E$93-BT$58)-63.1579*EXP(-0.19*Fperm_SI_Woolf2021!$E$9:$E$93)+63.1579*EXP(-0.19*BT$58))/(Fperm_SI_Woolf2021!$E$9:$E$93-BT$58))*(BT$58-Fperm_SI_Woolf2021!$E$9:$E$93)/10))) + Fperm_SI_Woolf2021!$G$9:$G$93*EXP(-Fperm_SI_Woolf2021!$J$9:$J$93*$C158*IF(BT$58=Fperm_SI_Woolf2021!$E$9:$E$93,1,EXP(LN((1.1*(Fperm_SI_Woolf2021!$E$9:$E$93-BT$58)-63.1579*EXP(-0.19*Fperm_SI_Woolf2021!$E$9:$E$93)+63.1579*EXP(-0.19*BT$58))/(Fperm_SI_Woolf2021!$E$9:$E$93-BT$58))*(BT$58-Fperm_SI_Woolf2021!$E$9:$E$93)/10))) + Fperm_SI_Woolf2021!$H$9:$H$93*EXP(-Fperm_SI_Woolf2021!$K$9:$K$93*$C158*IF(BT$58=Fperm_SI_Woolf2021!$E$9:$E$93,1,EXP(LN((1.1*(Fperm_SI_Woolf2021!$E$9:$E$93-BT$58)-63.1579*EXP(-0.19*Fperm_SI_Woolf2021!$E$9:$E$93)+63.1579*EXP(-0.19*BT$58))/(Fperm_SI_Woolf2021!$E$9:$E$93-BT$58))*(BT$58-Fperm_SI_Woolf2021!$E$9:$E$93)/10))),Fperm_SI_Woolf2021!$D$9:$D$93))</f>
        <v>0.1213754255921707</v>
      </c>
      <c r="BU158" s="51" cm="1">
        <f t="array" ref="BU158">MIN(1,SLOPE(Fperm_SI_Woolf2021!$F$9:$F$93*EXP(-Fperm_SI_Woolf2021!$I$9:$I$93*$C158*IF(BU$58=Fperm_SI_Woolf2021!$E$9:$E$93,1,EXP(LN((1.1*(Fperm_SI_Woolf2021!$E$9:$E$93-BU$58)-63.1579*EXP(-0.19*Fperm_SI_Woolf2021!$E$9:$E$93)+63.1579*EXP(-0.19*BU$58))/(Fperm_SI_Woolf2021!$E$9:$E$93-BU$58))*(BU$58-Fperm_SI_Woolf2021!$E$9:$E$93)/10))) + Fperm_SI_Woolf2021!$G$9:$G$93*EXP(-Fperm_SI_Woolf2021!$J$9:$J$93*$C158*IF(BU$58=Fperm_SI_Woolf2021!$E$9:$E$93,1,EXP(LN((1.1*(Fperm_SI_Woolf2021!$E$9:$E$93-BU$58)-63.1579*EXP(-0.19*Fperm_SI_Woolf2021!$E$9:$E$93)+63.1579*EXP(-0.19*BU$58))/(Fperm_SI_Woolf2021!$E$9:$E$93-BU$58))*(BU$58-Fperm_SI_Woolf2021!$E$9:$E$93)/10))) + Fperm_SI_Woolf2021!$H$9:$H$93*EXP(-Fperm_SI_Woolf2021!$K$9:$K$93*$C158*IF(BU$58=Fperm_SI_Woolf2021!$E$9:$E$93,1,EXP(LN((1.1*(Fperm_SI_Woolf2021!$E$9:$E$93-BU$58)-63.1579*EXP(-0.19*Fperm_SI_Woolf2021!$E$9:$E$93)+63.1579*EXP(-0.19*BU$58))/(Fperm_SI_Woolf2021!$E$9:$E$93-BU$58))*(BU$58-Fperm_SI_Woolf2021!$E$9:$E$93)/10))),Fperm_SI_Woolf2021!$D$9:$D$93)*BU$57+INTERCEPT(Fperm_SI_Woolf2021!$F$9:$F$93*EXP(-Fperm_SI_Woolf2021!$I$9:$I$93*$C158*IF(BU$58=Fperm_SI_Woolf2021!$E$9:$E$93,1,EXP(LN((1.1*(Fperm_SI_Woolf2021!$E$9:$E$93-BU$58)-63.1579*EXP(-0.19*Fperm_SI_Woolf2021!$E$9:$E$93)+63.1579*EXP(-0.19*BU$58))/(Fperm_SI_Woolf2021!$E$9:$E$93-BU$58))*(BU$58-Fperm_SI_Woolf2021!$E$9:$E$93)/10))) + Fperm_SI_Woolf2021!$G$9:$G$93*EXP(-Fperm_SI_Woolf2021!$J$9:$J$93*$C158*IF(BU$58=Fperm_SI_Woolf2021!$E$9:$E$93,1,EXP(LN((1.1*(Fperm_SI_Woolf2021!$E$9:$E$93-BU$58)-63.1579*EXP(-0.19*Fperm_SI_Woolf2021!$E$9:$E$93)+63.1579*EXP(-0.19*BU$58))/(Fperm_SI_Woolf2021!$E$9:$E$93-BU$58))*(BU$58-Fperm_SI_Woolf2021!$E$9:$E$93)/10))) + Fperm_SI_Woolf2021!$H$9:$H$93*EXP(-Fperm_SI_Woolf2021!$K$9:$K$93*$C158*IF(BU$58=Fperm_SI_Woolf2021!$E$9:$E$93,1,EXP(LN((1.1*(Fperm_SI_Woolf2021!$E$9:$E$93-BU$58)-63.1579*EXP(-0.19*Fperm_SI_Woolf2021!$E$9:$E$93)+63.1579*EXP(-0.19*BU$58))/(Fperm_SI_Woolf2021!$E$9:$E$93-BU$58))*(BU$58-Fperm_SI_Woolf2021!$E$9:$E$93)/10))),Fperm_SI_Woolf2021!$D$9:$D$93))</f>
        <v>0.11242677920190548</v>
      </c>
      <c r="BV158" s="51" cm="1">
        <f t="array" ref="BV158">MIN(1,SLOPE(Fperm_SI_Woolf2021!$F$9:$F$93*EXP(-Fperm_SI_Woolf2021!$I$9:$I$93*$C158*IF(BV$58=Fperm_SI_Woolf2021!$E$9:$E$93,1,EXP(LN((1.1*(Fperm_SI_Woolf2021!$E$9:$E$93-BV$58)-63.1579*EXP(-0.19*Fperm_SI_Woolf2021!$E$9:$E$93)+63.1579*EXP(-0.19*BV$58))/(Fperm_SI_Woolf2021!$E$9:$E$93-BV$58))*(BV$58-Fperm_SI_Woolf2021!$E$9:$E$93)/10))) + Fperm_SI_Woolf2021!$G$9:$G$93*EXP(-Fperm_SI_Woolf2021!$J$9:$J$93*$C158*IF(BV$58=Fperm_SI_Woolf2021!$E$9:$E$93,1,EXP(LN((1.1*(Fperm_SI_Woolf2021!$E$9:$E$93-BV$58)-63.1579*EXP(-0.19*Fperm_SI_Woolf2021!$E$9:$E$93)+63.1579*EXP(-0.19*BV$58))/(Fperm_SI_Woolf2021!$E$9:$E$93-BV$58))*(BV$58-Fperm_SI_Woolf2021!$E$9:$E$93)/10))) + Fperm_SI_Woolf2021!$H$9:$H$93*EXP(-Fperm_SI_Woolf2021!$K$9:$K$93*$C158*IF(BV$58=Fperm_SI_Woolf2021!$E$9:$E$93,1,EXP(LN((1.1*(Fperm_SI_Woolf2021!$E$9:$E$93-BV$58)-63.1579*EXP(-0.19*Fperm_SI_Woolf2021!$E$9:$E$93)+63.1579*EXP(-0.19*BV$58))/(Fperm_SI_Woolf2021!$E$9:$E$93-BV$58))*(BV$58-Fperm_SI_Woolf2021!$E$9:$E$93)/10))),Fperm_SI_Woolf2021!$D$9:$D$93)*BV$57+INTERCEPT(Fperm_SI_Woolf2021!$F$9:$F$93*EXP(-Fperm_SI_Woolf2021!$I$9:$I$93*$C158*IF(BV$58=Fperm_SI_Woolf2021!$E$9:$E$93,1,EXP(LN((1.1*(Fperm_SI_Woolf2021!$E$9:$E$93-BV$58)-63.1579*EXP(-0.19*Fperm_SI_Woolf2021!$E$9:$E$93)+63.1579*EXP(-0.19*BV$58))/(Fperm_SI_Woolf2021!$E$9:$E$93-BV$58))*(BV$58-Fperm_SI_Woolf2021!$E$9:$E$93)/10))) + Fperm_SI_Woolf2021!$G$9:$G$93*EXP(-Fperm_SI_Woolf2021!$J$9:$J$93*$C158*IF(BV$58=Fperm_SI_Woolf2021!$E$9:$E$93,1,EXP(LN((1.1*(Fperm_SI_Woolf2021!$E$9:$E$93-BV$58)-63.1579*EXP(-0.19*Fperm_SI_Woolf2021!$E$9:$E$93)+63.1579*EXP(-0.19*BV$58))/(Fperm_SI_Woolf2021!$E$9:$E$93-BV$58))*(BV$58-Fperm_SI_Woolf2021!$E$9:$E$93)/10))) + Fperm_SI_Woolf2021!$H$9:$H$93*EXP(-Fperm_SI_Woolf2021!$K$9:$K$93*$C158*IF(BV$58=Fperm_SI_Woolf2021!$E$9:$E$93,1,EXP(LN((1.1*(Fperm_SI_Woolf2021!$E$9:$E$93-BV$58)-63.1579*EXP(-0.19*Fperm_SI_Woolf2021!$E$9:$E$93)+63.1579*EXP(-0.19*BV$58))/(Fperm_SI_Woolf2021!$E$9:$E$93-BV$58))*(BV$58-Fperm_SI_Woolf2021!$E$9:$E$93)/10))),Fperm_SI_Woolf2021!$D$9:$D$93))</f>
        <v>0.10347813281164027</v>
      </c>
      <c r="BW158" s="51" cm="1">
        <f t="array" ref="BW158">MIN(1,SLOPE(Fperm_SI_Woolf2021!$F$9:$F$93*EXP(-Fperm_SI_Woolf2021!$I$9:$I$93*$C158*IF(BW$58=Fperm_SI_Woolf2021!$E$9:$E$93,1,EXP(LN((1.1*(Fperm_SI_Woolf2021!$E$9:$E$93-BW$58)-63.1579*EXP(-0.19*Fperm_SI_Woolf2021!$E$9:$E$93)+63.1579*EXP(-0.19*BW$58))/(Fperm_SI_Woolf2021!$E$9:$E$93-BW$58))*(BW$58-Fperm_SI_Woolf2021!$E$9:$E$93)/10))) + Fperm_SI_Woolf2021!$G$9:$G$93*EXP(-Fperm_SI_Woolf2021!$J$9:$J$93*$C158*IF(BW$58=Fperm_SI_Woolf2021!$E$9:$E$93,1,EXP(LN((1.1*(Fperm_SI_Woolf2021!$E$9:$E$93-BW$58)-63.1579*EXP(-0.19*Fperm_SI_Woolf2021!$E$9:$E$93)+63.1579*EXP(-0.19*BW$58))/(Fperm_SI_Woolf2021!$E$9:$E$93-BW$58))*(BW$58-Fperm_SI_Woolf2021!$E$9:$E$93)/10))) + Fperm_SI_Woolf2021!$H$9:$H$93*EXP(-Fperm_SI_Woolf2021!$K$9:$K$93*$C158*IF(BW$58=Fperm_SI_Woolf2021!$E$9:$E$93,1,EXP(LN((1.1*(Fperm_SI_Woolf2021!$E$9:$E$93-BW$58)-63.1579*EXP(-0.19*Fperm_SI_Woolf2021!$E$9:$E$93)+63.1579*EXP(-0.19*BW$58))/(Fperm_SI_Woolf2021!$E$9:$E$93-BW$58))*(BW$58-Fperm_SI_Woolf2021!$E$9:$E$93)/10))),Fperm_SI_Woolf2021!$D$9:$D$93)*BW$57+INTERCEPT(Fperm_SI_Woolf2021!$F$9:$F$93*EXP(-Fperm_SI_Woolf2021!$I$9:$I$93*$C158*IF(BW$58=Fperm_SI_Woolf2021!$E$9:$E$93,1,EXP(LN((1.1*(Fperm_SI_Woolf2021!$E$9:$E$93-BW$58)-63.1579*EXP(-0.19*Fperm_SI_Woolf2021!$E$9:$E$93)+63.1579*EXP(-0.19*BW$58))/(Fperm_SI_Woolf2021!$E$9:$E$93-BW$58))*(BW$58-Fperm_SI_Woolf2021!$E$9:$E$93)/10))) + Fperm_SI_Woolf2021!$G$9:$G$93*EXP(-Fperm_SI_Woolf2021!$J$9:$J$93*$C158*IF(BW$58=Fperm_SI_Woolf2021!$E$9:$E$93,1,EXP(LN((1.1*(Fperm_SI_Woolf2021!$E$9:$E$93-BW$58)-63.1579*EXP(-0.19*Fperm_SI_Woolf2021!$E$9:$E$93)+63.1579*EXP(-0.19*BW$58))/(Fperm_SI_Woolf2021!$E$9:$E$93-BW$58))*(BW$58-Fperm_SI_Woolf2021!$E$9:$E$93)/10))) + Fperm_SI_Woolf2021!$H$9:$H$93*EXP(-Fperm_SI_Woolf2021!$K$9:$K$93*$C158*IF(BW$58=Fperm_SI_Woolf2021!$E$9:$E$93,1,EXP(LN((1.1*(Fperm_SI_Woolf2021!$E$9:$E$93-BW$58)-63.1579*EXP(-0.19*Fperm_SI_Woolf2021!$E$9:$E$93)+63.1579*EXP(-0.19*BW$58))/(Fperm_SI_Woolf2021!$E$9:$E$93-BW$58))*(BW$58-Fperm_SI_Woolf2021!$E$9:$E$93)/10))),Fperm_SI_Woolf2021!$D$9:$D$93))</f>
        <v>9.4529486421375042E-2</v>
      </c>
      <c r="BX158" s="51" cm="1">
        <f t="array" ref="BX158">MIN(1,SLOPE(Fperm_SI_Woolf2021!$F$9:$F$93*EXP(-Fperm_SI_Woolf2021!$I$9:$I$93*$C158*IF(BX$58=Fperm_SI_Woolf2021!$E$9:$E$93,1,EXP(LN((1.1*(Fperm_SI_Woolf2021!$E$9:$E$93-BX$58)-63.1579*EXP(-0.19*Fperm_SI_Woolf2021!$E$9:$E$93)+63.1579*EXP(-0.19*BX$58))/(Fperm_SI_Woolf2021!$E$9:$E$93-BX$58))*(BX$58-Fperm_SI_Woolf2021!$E$9:$E$93)/10))) + Fperm_SI_Woolf2021!$G$9:$G$93*EXP(-Fperm_SI_Woolf2021!$J$9:$J$93*$C158*IF(BX$58=Fperm_SI_Woolf2021!$E$9:$E$93,1,EXP(LN((1.1*(Fperm_SI_Woolf2021!$E$9:$E$93-BX$58)-63.1579*EXP(-0.19*Fperm_SI_Woolf2021!$E$9:$E$93)+63.1579*EXP(-0.19*BX$58))/(Fperm_SI_Woolf2021!$E$9:$E$93-BX$58))*(BX$58-Fperm_SI_Woolf2021!$E$9:$E$93)/10))) + Fperm_SI_Woolf2021!$H$9:$H$93*EXP(-Fperm_SI_Woolf2021!$K$9:$K$93*$C158*IF(BX$58=Fperm_SI_Woolf2021!$E$9:$E$93,1,EXP(LN((1.1*(Fperm_SI_Woolf2021!$E$9:$E$93-BX$58)-63.1579*EXP(-0.19*Fperm_SI_Woolf2021!$E$9:$E$93)+63.1579*EXP(-0.19*BX$58))/(Fperm_SI_Woolf2021!$E$9:$E$93-BX$58))*(BX$58-Fperm_SI_Woolf2021!$E$9:$E$93)/10))),Fperm_SI_Woolf2021!$D$9:$D$93)*BX$57+INTERCEPT(Fperm_SI_Woolf2021!$F$9:$F$93*EXP(-Fperm_SI_Woolf2021!$I$9:$I$93*$C158*IF(BX$58=Fperm_SI_Woolf2021!$E$9:$E$93,1,EXP(LN((1.1*(Fperm_SI_Woolf2021!$E$9:$E$93-BX$58)-63.1579*EXP(-0.19*Fperm_SI_Woolf2021!$E$9:$E$93)+63.1579*EXP(-0.19*BX$58))/(Fperm_SI_Woolf2021!$E$9:$E$93-BX$58))*(BX$58-Fperm_SI_Woolf2021!$E$9:$E$93)/10))) + Fperm_SI_Woolf2021!$G$9:$G$93*EXP(-Fperm_SI_Woolf2021!$J$9:$J$93*$C158*IF(BX$58=Fperm_SI_Woolf2021!$E$9:$E$93,1,EXP(LN((1.1*(Fperm_SI_Woolf2021!$E$9:$E$93-BX$58)-63.1579*EXP(-0.19*Fperm_SI_Woolf2021!$E$9:$E$93)+63.1579*EXP(-0.19*BX$58))/(Fperm_SI_Woolf2021!$E$9:$E$93-BX$58))*(BX$58-Fperm_SI_Woolf2021!$E$9:$E$93)/10))) + Fperm_SI_Woolf2021!$H$9:$H$93*EXP(-Fperm_SI_Woolf2021!$K$9:$K$93*$C158*IF(BX$58=Fperm_SI_Woolf2021!$E$9:$E$93,1,EXP(LN((1.1*(Fperm_SI_Woolf2021!$E$9:$E$93-BX$58)-63.1579*EXP(-0.19*Fperm_SI_Woolf2021!$E$9:$E$93)+63.1579*EXP(-0.19*BX$58))/(Fperm_SI_Woolf2021!$E$9:$E$93-BX$58))*(BX$58-Fperm_SI_Woolf2021!$E$9:$E$93)/10))),Fperm_SI_Woolf2021!$D$9:$D$93))</f>
        <v>8.5580840031109814E-2</v>
      </c>
      <c r="BY158" s="51" cm="1">
        <f t="array" ref="BY158">MIN(1,SLOPE(Fperm_SI_Woolf2021!$F$9:$F$93*EXP(-Fperm_SI_Woolf2021!$I$9:$I$93*$C158*IF(BY$58=Fperm_SI_Woolf2021!$E$9:$E$93,1,EXP(LN((1.1*(Fperm_SI_Woolf2021!$E$9:$E$93-BY$58)-63.1579*EXP(-0.19*Fperm_SI_Woolf2021!$E$9:$E$93)+63.1579*EXP(-0.19*BY$58))/(Fperm_SI_Woolf2021!$E$9:$E$93-BY$58))*(BY$58-Fperm_SI_Woolf2021!$E$9:$E$93)/10))) + Fperm_SI_Woolf2021!$G$9:$G$93*EXP(-Fperm_SI_Woolf2021!$J$9:$J$93*$C158*IF(BY$58=Fperm_SI_Woolf2021!$E$9:$E$93,1,EXP(LN((1.1*(Fperm_SI_Woolf2021!$E$9:$E$93-BY$58)-63.1579*EXP(-0.19*Fperm_SI_Woolf2021!$E$9:$E$93)+63.1579*EXP(-0.19*BY$58))/(Fperm_SI_Woolf2021!$E$9:$E$93-BY$58))*(BY$58-Fperm_SI_Woolf2021!$E$9:$E$93)/10))) + Fperm_SI_Woolf2021!$H$9:$H$93*EXP(-Fperm_SI_Woolf2021!$K$9:$K$93*$C158*IF(BY$58=Fperm_SI_Woolf2021!$E$9:$E$93,1,EXP(LN((1.1*(Fperm_SI_Woolf2021!$E$9:$E$93-BY$58)-63.1579*EXP(-0.19*Fperm_SI_Woolf2021!$E$9:$E$93)+63.1579*EXP(-0.19*BY$58))/(Fperm_SI_Woolf2021!$E$9:$E$93-BY$58))*(BY$58-Fperm_SI_Woolf2021!$E$9:$E$93)/10))),Fperm_SI_Woolf2021!$D$9:$D$93)*BY$57+INTERCEPT(Fperm_SI_Woolf2021!$F$9:$F$93*EXP(-Fperm_SI_Woolf2021!$I$9:$I$93*$C158*IF(BY$58=Fperm_SI_Woolf2021!$E$9:$E$93,1,EXP(LN((1.1*(Fperm_SI_Woolf2021!$E$9:$E$93-BY$58)-63.1579*EXP(-0.19*Fperm_SI_Woolf2021!$E$9:$E$93)+63.1579*EXP(-0.19*BY$58))/(Fperm_SI_Woolf2021!$E$9:$E$93-BY$58))*(BY$58-Fperm_SI_Woolf2021!$E$9:$E$93)/10))) + Fperm_SI_Woolf2021!$G$9:$G$93*EXP(-Fperm_SI_Woolf2021!$J$9:$J$93*$C158*IF(BY$58=Fperm_SI_Woolf2021!$E$9:$E$93,1,EXP(LN((1.1*(Fperm_SI_Woolf2021!$E$9:$E$93-BY$58)-63.1579*EXP(-0.19*Fperm_SI_Woolf2021!$E$9:$E$93)+63.1579*EXP(-0.19*BY$58))/(Fperm_SI_Woolf2021!$E$9:$E$93-BY$58))*(BY$58-Fperm_SI_Woolf2021!$E$9:$E$93)/10))) + Fperm_SI_Woolf2021!$H$9:$H$93*EXP(-Fperm_SI_Woolf2021!$K$9:$K$93*$C158*IF(BY$58=Fperm_SI_Woolf2021!$E$9:$E$93,1,EXP(LN((1.1*(Fperm_SI_Woolf2021!$E$9:$E$93-BY$58)-63.1579*EXP(-0.19*Fperm_SI_Woolf2021!$E$9:$E$93)+63.1579*EXP(-0.19*BY$58))/(Fperm_SI_Woolf2021!$E$9:$E$93-BY$58))*(BY$58-Fperm_SI_Woolf2021!$E$9:$E$93)/10))),Fperm_SI_Woolf2021!$D$9:$D$93))</f>
        <v>7.6632193640844587E-2</v>
      </c>
      <c r="BZ158" s="51" cm="1">
        <f t="array" ref="BZ158">MIN(1,SLOPE(Fperm_SI_Woolf2021!$F$9:$F$93*EXP(-Fperm_SI_Woolf2021!$I$9:$I$93*$C158*IF(BZ$58=Fperm_SI_Woolf2021!$E$9:$E$93,1,EXP(LN((1.1*(Fperm_SI_Woolf2021!$E$9:$E$93-BZ$58)-63.1579*EXP(-0.19*Fperm_SI_Woolf2021!$E$9:$E$93)+63.1579*EXP(-0.19*BZ$58))/(Fperm_SI_Woolf2021!$E$9:$E$93-BZ$58))*(BZ$58-Fperm_SI_Woolf2021!$E$9:$E$93)/10))) + Fperm_SI_Woolf2021!$G$9:$G$93*EXP(-Fperm_SI_Woolf2021!$J$9:$J$93*$C158*IF(BZ$58=Fperm_SI_Woolf2021!$E$9:$E$93,1,EXP(LN((1.1*(Fperm_SI_Woolf2021!$E$9:$E$93-BZ$58)-63.1579*EXP(-0.19*Fperm_SI_Woolf2021!$E$9:$E$93)+63.1579*EXP(-0.19*BZ$58))/(Fperm_SI_Woolf2021!$E$9:$E$93-BZ$58))*(BZ$58-Fperm_SI_Woolf2021!$E$9:$E$93)/10))) + Fperm_SI_Woolf2021!$H$9:$H$93*EXP(-Fperm_SI_Woolf2021!$K$9:$K$93*$C158*IF(BZ$58=Fperm_SI_Woolf2021!$E$9:$E$93,1,EXP(LN((1.1*(Fperm_SI_Woolf2021!$E$9:$E$93-BZ$58)-63.1579*EXP(-0.19*Fperm_SI_Woolf2021!$E$9:$E$93)+63.1579*EXP(-0.19*BZ$58))/(Fperm_SI_Woolf2021!$E$9:$E$93-BZ$58))*(BZ$58-Fperm_SI_Woolf2021!$E$9:$E$93)/10))),Fperm_SI_Woolf2021!$D$9:$D$93)*BZ$57+INTERCEPT(Fperm_SI_Woolf2021!$F$9:$F$93*EXP(-Fperm_SI_Woolf2021!$I$9:$I$93*$C158*IF(BZ$58=Fperm_SI_Woolf2021!$E$9:$E$93,1,EXP(LN((1.1*(Fperm_SI_Woolf2021!$E$9:$E$93-BZ$58)-63.1579*EXP(-0.19*Fperm_SI_Woolf2021!$E$9:$E$93)+63.1579*EXP(-0.19*BZ$58))/(Fperm_SI_Woolf2021!$E$9:$E$93-BZ$58))*(BZ$58-Fperm_SI_Woolf2021!$E$9:$E$93)/10))) + Fperm_SI_Woolf2021!$G$9:$G$93*EXP(-Fperm_SI_Woolf2021!$J$9:$J$93*$C158*IF(BZ$58=Fperm_SI_Woolf2021!$E$9:$E$93,1,EXP(LN((1.1*(Fperm_SI_Woolf2021!$E$9:$E$93-BZ$58)-63.1579*EXP(-0.19*Fperm_SI_Woolf2021!$E$9:$E$93)+63.1579*EXP(-0.19*BZ$58))/(Fperm_SI_Woolf2021!$E$9:$E$93-BZ$58))*(BZ$58-Fperm_SI_Woolf2021!$E$9:$E$93)/10))) + Fperm_SI_Woolf2021!$H$9:$H$93*EXP(-Fperm_SI_Woolf2021!$K$9:$K$93*$C158*IF(BZ$58=Fperm_SI_Woolf2021!$E$9:$E$93,1,EXP(LN((1.1*(Fperm_SI_Woolf2021!$E$9:$E$93-BZ$58)-63.1579*EXP(-0.19*Fperm_SI_Woolf2021!$E$9:$E$93)+63.1579*EXP(-0.19*BZ$58))/(Fperm_SI_Woolf2021!$E$9:$E$93-BZ$58))*(BZ$58-Fperm_SI_Woolf2021!$E$9:$E$93)/10))),Fperm_SI_Woolf2021!$D$9:$D$93))</f>
        <v>6.7683547250579373E-2</v>
      </c>
    </row>
    <row r="159" spans="3:78" x14ac:dyDescent="0.2">
      <c r="C159" s="48">
        <v>990</v>
      </c>
      <c r="D159" s="51" cm="1">
        <f t="array" ref="D159">MIN(1,SLOPE(Fperm_SI_Woolf2021!$F$9:$F$93*EXP(-Fperm_SI_Woolf2021!$I$9:$I$93*$C159*IF(D$58=Fperm_SI_Woolf2021!$E$9:$E$93,1,EXP(LN((1.1*(Fperm_SI_Woolf2021!$E$9:$E$93-D$58)-63.1579*EXP(-0.19*Fperm_SI_Woolf2021!$E$9:$E$93)+63.1579*EXP(-0.19*D$58))/(Fperm_SI_Woolf2021!$E$9:$E$93-D$58))*(D$58-Fperm_SI_Woolf2021!$E$9:$E$93)/10))) + Fperm_SI_Woolf2021!$G$9:$G$93*EXP(-Fperm_SI_Woolf2021!$J$9:$J$93*$C159*IF(D$58=Fperm_SI_Woolf2021!$E$9:$E$93,1,EXP(LN((1.1*(Fperm_SI_Woolf2021!$E$9:$E$93-D$58)-63.1579*EXP(-0.19*Fperm_SI_Woolf2021!$E$9:$E$93)+63.1579*EXP(-0.19*D$58))/(Fperm_SI_Woolf2021!$E$9:$E$93-D$58))*(D$58-Fperm_SI_Woolf2021!$E$9:$E$93)/10))) + Fperm_SI_Woolf2021!$H$9:$H$93*EXP(-Fperm_SI_Woolf2021!$K$9:$K$93*$C159*IF(D$58=Fperm_SI_Woolf2021!$E$9:$E$93,1,EXP(LN((1.1*(Fperm_SI_Woolf2021!$E$9:$E$93-D$58)-63.1579*EXP(-0.19*Fperm_SI_Woolf2021!$E$9:$E$93)+63.1579*EXP(-0.19*D$58))/(Fperm_SI_Woolf2021!$E$9:$E$93-D$58))*(D$58-Fperm_SI_Woolf2021!$E$9:$E$93)/10))),Fperm_SI_Woolf2021!$D$9:$D$93)*D$57+INTERCEPT(Fperm_SI_Woolf2021!$F$9:$F$93*EXP(-Fperm_SI_Woolf2021!$I$9:$I$93*$C159*IF(D$58=Fperm_SI_Woolf2021!$E$9:$E$93,1,EXP(LN((1.1*(Fperm_SI_Woolf2021!$E$9:$E$93-D$58)-63.1579*EXP(-0.19*Fperm_SI_Woolf2021!$E$9:$E$93)+63.1579*EXP(-0.19*D$58))/(Fperm_SI_Woolf2021!$E$9:$E$93-D$58))*(D$58-Fperm_SI_Woolf2021!$E$9:$E$93)/10))) + Fperm_SI_Woolf2021!$G$9:$G$93*EXP(-Fperm_SI_Woolf2021!$J$9:$J$93*$C159*IF(D$58=Fperm_SI_Woolf2021!$E$9:$E$93,1,EXP(LN((1.1*(Fperm_SI_Woolf2021!$E$9:$E$93-D$58)-63.1579*EXP(-0.19*Fperm_SI_Woolf2021!$E$9:$E$93)+63.1579*EXP(-0.19*D$58))/(Fperm_SI_Woolf2021!$E$9:$E$93-D$58))*(D$58-Fperm_SI_Woolf2021!$E$9:$E$93)/10))) + Fperm_SI_Woolf2021!$H$9:$H$93*EXP(-Fperm_SI_Woolf2021!$K$9:$K$93*$C159*IF(D$58=Fperm_SI_Woolf2021!$E$9:$E$93,1,EXP(LN((1.1*(Fperm_SI_Woolf2021!$E$9:$E$93-D$58)-63.1579*EXP(-0.19*Fperm_SI_Woolf2021!$E$9:$E$93)+63.1579*EXP(-0.19*D$58))/(Fperm_SI_Woolf2021!$E$9:$E$93-D$58))*(D$58-Fperm_SI_Woolf2021!$E$9:$E$93)/10))),Fperm_SI_Woolf2021!$D$9:$D$93))</f>
        <v>0.77636980399483757</v>
      </c>
      <c r="E159" s="51" cm="1">
        <f t="array" ref="E159">MIN(1,SLOPE(Fperm_SI_Woolf2021!$F$9:$F$93*EXP(-Fperm_SI_Woolf2021!$I$9:$I$93*$C159*IF(E$58=Fperm_SI_Woolf2021!$E$9:$E$93,1,EXP(LN((1.1*(Fperm_SI_Woolf2021!$E$9:$E$93-E$58)-63.1579*EXP(-0.19*Fperm_SI_Woolf2021!$E$9:$E$93)+63.1579*EXP(-0.19*E$58))/(Fperm_SI_Woolf2021!$E$9:$E$93-E$58))*(E$58-Fperm_SI_Woolf2021!$E$9:$E$93)/10))) + Fperm_SI_Woolf2021!$G$9:$G$93*EXP(-Fperm_SI_Woolf2021!$J$9:$J$93*$C159*IF(E$58=Fperm_SI_Woolf2021!$E$9:$E$93,1,EXP(LN((1.1*(Fperm_SI_Woolf2021!$E$9:$E$93-E$58)-63.1579*EXP(-0.19*Fperm_SI_Woolf2021!$E$9:$E$93)+63.1579*EXP(-0.19*E$58))/(Fperm_SI_Woolf2021!$E$9:$E$93-E$58))*(E$58-Fperm_SI_Woolf2021!$E$9:$E$93)/10))) + Fperm_SI_Woolf2021!$H$9:$H$93*EXP(-Fperm_SI_Woolf2021!$K$9:$K$93*$C159*IF(E$58=Fperm_SI_Woolf2021!$E$9:$E$93,1,EXP(LN((1.1*(Fperm_SI_Woolf2021!$E$9:$E$93-E$58)-63.1579*EXP(-0.19*Fperm_SI_Woolf2021!$E$9:$E$93)+63.1579*EXP(-0.19*E$58))/(Fperm_SI_Woolf2021!$E$9:$E$93-E$58))*(E$58-Fperm_SI_Woolf2021!$E$9:$E$93)/10))),Fperm_SI_Woolf2021!$D$9:$D$93)*E$57+INTERCEPT(Fperm_SI_Woolf2021!$F$9:$F$93*EXP(-Fperm_SI_Woolf2021!$I$9:$I$93*$C159*IF(E$58=Fperm_SI_Woolf2021!$E$9:$E$93,1,EXP(LN((1.1*(Fperm_SI_Woolf2021!$E$9:$E$93-E$58)-63.1579*EXP(-0.19*Fperm_SI_Woolf2021!$E$9:$E$93)+63.1579*EXP(-0.19*E$58))/(Fperm_SI_Woolf2021!$E$9:$E$93-E$58))*(E$58-Fperm_SI_Woolf2021!$E$9:$E$93)/10))) + Fperm_SI_Woolf2021!$G$9:$G$93*EXP(-Fperm_SI_Woolf2021!$J$9:$J$93*$C159*IF(E$58=Fperm_SI_Woolf2021!$E$9:$E$93,1,EXP(LN((1.1*(Fperm_SI_Woolf2021!$E$9:$E$93-E$58)-63.1579*EXP(-0.19*Fperm_SI_Woolf2021!$E$9:$E$93)+63.1579*EXP(-0.19*E$58))/(Fperm_SI_Woolf2021!$E$9:$E$93-E$58))*(E$58-Fperm_SI_Woolf2021!$E$9:$E$93)/10))) + Fperm_SI_Woolf2021!$H$9:$H$93*EXP(-Fperm_SI_Woolf2021!$K$9:$K$93*$C159*IF(E$58=Fperm_SI_Woolf2021!$E$9:$E$93,1,EXP(LN((1.1*(Fperm_SI_Woolf2021!$E$9:$E$93-E$58)-63.1579*EXP(-0.19*Fperm_SI_Woolf2021!$E$9:$E$93)+63.1579*EXP(-0.19*E$58))/(Fperm_SI_Woolf2021!$E$9:$E$93-E$58))*(E$58-Fperm_SI_Woolf2021!$E$9:$E$93)/10))),Fperm_SI_Woolf2021!$D$9:$D$93))</f>
        <v>0.74530513747744986</v>
      </c>
      <c r="F159" s="51" cm="1">
        <f t="array" ref="F159">MIN(1,SLOPE(Fperm_SI_Woolf2021!$F$9:$F$93*EXP(-Fperm_SI_Woolf2021!$I$9:$I$93*$C159*IF(F$58=Fperm_SI_Woolf2021!$E$9:$E$93,1,EXP(LN((1.1*(Fperm_SI_Woolf2021!$E$9:$E$93-F$58)-63.1579*EXP(-0.19*Fperm_SI_Woolf2021!$E$9:$E$93)+63.1579*EXP(-0.19*F$58))/(Fperm_SI_Woolf2021!$E$9:$E$93-F$58))*(F$58-Fperm_SI_Woolf2021!$E$9:$E$93)/10))) + Fperm_SI_Woolf2021!$G$9:$G$93*EXP(-Fperm_SI_Woolf2021!$J$9:$J$93*$C159*IF(F$58=Fperm_SI_Woolf2021!$E$9:$E$93,1,EXP(LN((1.1*(Fperm_SI_Woolf2021!$E$9:$E$93-F$58)-63.1579*EXP(-0.19*Fperm_SI_Woolf2021!$E$9:$E$93)+63.1579*EXP(-0.19*F$58))/(Fperm_SI_Woolf2021!$E$9:$E$93-F$58))*(F$58-Fperm_SI_Woolf2021!$E$9:$E$93)/10))) + Fperm_SI_Woolf2021!$H$9:$H$93*EXP(-Fperm_SI_Woolf2021!$K$9:$K$93*$C159*IF(F$58=Fperm_SI_Woolf2021!$E$9:$E$93,1,EXP(LN((1.1*(Fperm_SI_Woolf2021!$E$9:$E$93-F$58)-63.1579*EXP(-0.19*Fperm_SI_Woolf2021!$E$9:$E$93)+63.1579*EXP(-0.19*F$58))/(Fperm_SI_Woolf2021!$E$9:$E$93-F$58))*(F$58-Fperm_SI_Woolf2021!$E$9:$E$93)/10))),Fperm_SI_Woolf2021!$D$9:$D$93)*F$57+INTERCEPT(Fperm_SI_Woolf2021!$F$9:$F$93*EXP(-Fperm_SI_Woolf2021!$I$9:$I$93*$C159*IF(F$58=Fperm_SI_Woolf2021!$E$9:$E$93,1,EXP(LN((1.1*(Fperm_SI_Woolf2021!$E$9:$E$93-F$58)-63.1579*EXP(-0.19*Fperm_SI_Woolf2021!$E$9:$E$93)+63.1579*EXP(-0.19*F$58))/(Fperm_SI_Woolf2021!$E$9:$E$93-F$58))*(F$58-Fperm_SI_Woolf2021!$E$9:$E$93)/10))) + Fperm_SI_Woolf2021!$G$9:$G$93*EXP(-Fperm_SI_Woolf2021!$J$9:$J$93*$C159*IF(F$58=Fperm_SI_Woolf2021!$E$9:$E$93,1,EXP(LN((1.1*(Fperm_SI_Woolf2021!$E$9:$E$93-F$58)-63.1579*EXP(-0.19*Fperm_SI_Woolf2021!$E$9:$E$93)+63.1579*EXP(-0.19*F$58))/(Fperm_SI_Woolf2021!$E$9:$E$93-F$58))*(F$58-Fperm_SI_Woolf2021!$E$9:$E$93)/10))) + Fperm_SI_Woolf2021!$H$9:$H$93*EXP(-Fperm_SI_Woolf2021!$K$9:$K$93*$C159*IF(F$58=Fperm_SI_Woolf2021!$E$9:$E$93,1,EXP(LN((1.1*(Fperm_SI_Woolf2021!$E$9:$E$93-F$58)-63.1579*EXP(-0.19*Fperm_SI_Woolf2021!$E$9:$E$93)+63.1579*EXP(-0.19*F$58))/(Fperm_SI_Woolf2021!$E$9:$E$93-F$58))*(F$58-Fperm_SI_Woolf2021!$E$9:$E$93)/10))),Fperm_SI_Woolf2021!$D$9:$D$93))</f>
        <v>0.71424047096006227</v>
      </c>
      <c r="G159" s="51" cm="1">
        <f t="array" ref="G159">MIN(1,SLOPE(Fperm_SI_Woolf2021!$F$9:$F$93*EXP(-Fperm_SI_Woolf2021!$I$9:$I$93*$C159*IF(G$58=Fperm_SI_Woolf2021!$E$9:$E$93,1,EXP(LN((1.1*(Fperm_SI_Woolf2021!$E$9:$E$93-G$58)-63.1579*EXP(-0.19*Fperm_SI_Woolf2021!$E$9:$E$93)+63.1579*EXP(-0.19*G$58))/(Fperm_SI_Woolf2021!$E$9:$E$93-G$58))*(G$58-Fperm_SI_Woolf2021!$E$9:$E$93)/10))) + Fperm_SI_Woolf2021!$G$9:$G$93*EXP(-Fperm_SI_Woolf2021!$J$9:$J$93*$C159*IF(G$58=Fperm_SI_Woolf2021!$E$9:$E$93,1,EXP(LN((1.1*(Fperm_SI_Woolf2021!$E$9:$E$93-G$58)-63.1579*EXP(-0.19*Fperm_SI_Woolf2021!$E$9:$E$93)+63.1579*EXP(-0.19*G$58))/(Fperm_SI_Woolf2021!$E$9:$E$93-G$58))*(G$58-Fperm_SI_Woolf2021!$E$9:$E$93)/10))) + Fperm_SI_Woolf2021!$H$9:$H$93*EXP(-Fperm_SI_Woolf2021!$K$9:$K$93*$C159*IF(G$58=Fperm_SI_Woolf2021!$E$9:$E$93,1,EXP(LN((1.1*(Fperm_SI_Woolf2021!$E$9:$E$93-G$58)-63.1579*EXP(-0.19*Fperm_SI_Woolf2021!$E$9:$E$93)+63.1579*EXP(-0.19*G$58))/(Fperm_SI_Woolf2021!$E$9:$E$93-G$58))*(G$58-Fperm_SI_Woolf2021!$E$9:$E$93)/10))),Fperm_SI_Woolf2021!$D$9:$D$93)*G$57+INTERCEPT(Fperm_SI_Woolf2021!$F$9:$F$93*EXP(-Fperm_SI_Woolf2021!$I$9:$I$93*$C159*IF(G$58=Fperm_SI_Woolf2021!$E$9:$E$93,1,EXP(LN((1.1*(Fperm_SI_Woolf2021!$E$9:$E$93-G$58)-63.1579*EXP(-0.19*Fperm_SI_Woolf2021!$E$9:$E$93)+63.1579*EXP(-0.19*G$58))/(Fperm_SI_Woolf2021!$E$9:$E$93-G$58))*(G$58-Fperm_SI_Woolf2021!$E$9:$E$93)/10))) + Fperm_SI_Woolf2021!$G$9:$G$93*EXP(-Fperm_SI_Woolf2021!$J$9:$J$93*$C159*IF(G$58=Fperm_SI_Woolf2021!$E$9:$E$93,1,EXP(LN((1.1*(Fperm_SI_Woolf2021!$E$9:$E$93-G$58)-63.1579*EXP(-0.19*Fperm_SI_Woolf2021!$E$9:$E$93)+63.1579*EXP(-0.19*G$58))/(Fperm_SI_Woolf2021!$E$9:$E$93-G$58))*(G$58-Fperm_SI_Woolf2021!$E$9:$E$93)/10))) + Fperm_SI_Woolf2021!$H$9:$H$93*EXP(-Fperm_SI_Woolf2021!$K$9:$K$93*$C159*IF(G$58=Fperm_SI_Woolf2021!$E$9:$E$93,1,EXP(LN((1.1*(Fperm_SI_Woolf2021!$E$9:$E$93-G$58)-63.1579*EXP(-0.19*Fperm_SI_Woolf2021!$E$9:$E$93)+63.1579*EXP(-0.19*G$58))/(Fperm_SI_Woolf2021!$E$9:$E$93-G$58))*(G$58-Fperm_SI_Woolf2021!$E$9:$E$93)/10))),Fperm_SI_Woolf2021!$D$9:$D$93))</f>
        <v>0.68317580444267456</v>
      </c>
      <c r="H159" s="51" cm="1">
        <f t="array" ref="H159">MIN(1,SLOPE(Fperm_SI_Woolf2021!$F$9:$F$93*EXP(-Fperm_SI_Woolf2021!$I$9:$I$93*$C159*IF(H$58=Fperm_SI_Woolf2021!$E$9:$E$93,1,EXP(LN((1.1*(Fperm_SI_Woolf2021!$E$9:$E$93-H$58)-63.1579*EXP(-0.19*Fperm_SI_Woolf2021!$E$9:$E$93)+63.1579*EXP(-0.19*H$58))/(Fperm_SI_Woolf2021!$E$9:$E$93-H$58))*(H$58-Fperm_SI_Woolf2021!$E$9:$E$93)/10))) + Fperm_SI_Woolf2021!$G$9:$G$93*EXP(-Fperm_SI_Woolf2021!$J$9:$J$93*$C159*IF(H$58=Fperm_SI_Woolf2021!$E$9:$E$93,1,EXP(LN((1.1*(Fperm_SI_Woolf2021!$E$9:$E$93-H$58)-63.1579*EXP(-0.19*Fperm_SI_Woolf2021!$E$9:$E$93)+63.1579*EXP(-0.19*H$58))/(Fperm_SI_Woolf2021!$E$9:$E$93-H$58))*(H$58-Fperm_SI_Woolf2021!$E$9:$E$93)/10))) + Fperm_SI_Woolf2021!$H$9:$H$93*EXP(-Fperm_SI_Woolf2021!$K$9:$K$93*$C159*IF(H$58=Fperm_SI_Woolf2021!$E$9:$E$93,1,EXP(LN((1.1*(Fperm_SI_Woolf2021!$E$9:$E$93-H$58)-63.1579*EXP(-0.19*Fperm_SI_Woolf2021!$E$9:$E$93)+63.1579*EXP(-0.19*H$58))/(Fperm_SI_Woolf2021!$E$9:$E$93-H$58))*(H$58-Fperm_SI_Woolf2021!$E$9:$E$93)/10))),Fperm_SI_Woolf2021!$D$9:$D$93)*H$57+INTERCEPT(Fperm_SI_Woolf2021!$F$9:$F$93*EXP(-Fperm_SI_Woolf2021!$I$9:$I$93*$C159*IF(H$58=Fperm_SI_Woolf2021!$E$9:$E$93,1,EXP(LN((1.1*(Fperm_SI_Woolf2021!$E$9:$E$93-H$58)-63.1579*EXP(-0.19*Fperm_SI_Woolf2021!$E$9:$E$93)+63.1579*EXP(-0.19*H$58))/(Fperm_SI_Woolf2021!$E$9:$E$93-H$58))*(H$58-Fperm_SI_Woolf2021!$E$9:$E$93)/10))) + Fperm_SI_Woolf2021!$G$9:$G$93*EXP(-Fperm_SI_Woolf2021!$J$9:$J$93*$C159*IF(H$58=Fperm_SI_Woolf2021!$E$9:$E$93,1,EXP(LN((1.1*(Fperm_SI_Woolf2021!$E$9:$E$93-H$58)-63.1579*EXP(-0.19*Fperm_SI_Woolf2021!$E$9:$E$93)+63.1579*EXP(-0.19*H$58))/(Fperm_SI_Woolf2021!$E$9:$E$93-H$58))*(H$58-Fperm_SI_Woolf2021!$E$9:$E$93)/10))) + Fperm_SI_Woolf2021!$H$9:$H$93*EXP(-Fperm_SI_Woolf2021!$K$9:$K$93*$C159*IF(H$58=Fperm_SI_Woolf2021!$E$9:$E$93,1,EXP(LN((1.1*(Fperm_SI_Woolf2021!$E$9:$E$93-H$58)-63.1579*EXP(-0.19*Fperm_SI_Woolf2021!$E$9:$E$93)+63.1579*EXP(-0.19*H$58))/(Fperm_SI_Woolf2021!$E$9:$E$93-H$58))*(H$58-Fperm_SI_Woolf2021!$E$9:$E$93)/10))),Fperm_SI_Woolf2021!$D$9:$D$93))</f>
        <v>0.65211113792528697</v>
      </c>
      <c r="I159" s="51" cm="1">
        <f t="array" ref="I159">MIN(1,SLOPE(Fperm_SI_Woolf2021!$F$9:$F$93*EXP(-Fperm_SI_Woolf2021!$I$9:$I$93*$C159*IF(I$58=Fperm_SI_Woolf2021!$E$9:$E$93,1,EXP(LN((1.1*(Fperm_SI_Woolf2021!$E$9:$E$93-I$58)-63.1579*EXP(-0.19*Fperm_SI_Woolf2021!$E$9:$E$93)+63.1579*EXP(-0.19*I$58))/(Fperm_SI_Woolf2021!$E$9:$E$93-I$58))*(I$58-Fperm_SI_Woolf2021!$E$9:$E$93)/10))) + Fperm_SI_Woolf2021!$G$9:$G$93*EXP(-Fperm_SI_Woolf2021!$J$9:$J$93*$C159*IF(I$58=Fperm_SI_Woolf2021!$E$9:$E$93,1,EXP(LN((1.1*(Fperm_SI_Woolf2021!$E$9:$E$93-I$58)-63.1579*EXP(-0.19*Fperm_SI_Woolf2021!$E$9:$E$93)+63.1579*EXP(-0.19*I$58))/(Fperm_SI_Woolf2021!$E$9:$E$93-I$58))*(I$58-Fperm_SI_Woolf2021!$E$9:$E$93)/10))) + Fperm_SI_Woolf2021!$H$9:$H$93*EXP(-Fperm_SI_Woolf2021!$K$9:$K$93*$C159*IF(I$58=Fperm_SI_Woolf2021!$E$9:$E$93,1,EXP(LN((1.1*(Fperm_SI_Woolf2021!$E$9:$E$93-I$58)-63.1579*EXP(-0.19*Fperm_SI_Woolf2021!$E$9:$E$93)+63.1579*EXP(-0.19*I$58))/(Fperm_SI_Woolf2021!$E$9:$E$93-I$58))*(I$58-Fperm_SI_Woolf2021!$E$9:$E$93)/10))),Fperm_SI_Woolf2021!$D$9:$D$93)*I$57+INTERCEPT(Fperm_SI_Woolf2021!$F$9:$F$93*EXP(-Fperm_SI_Woolf2021!$I$9:$I$93*$C159*IF(I$58=Fperm_SI_Woolf2021!$E$9:$E$93,1,EXP(LN((1.1*(Fperm_SI_Woolf2021!$E$9:$E$93-I$58)-63.1579*EXP(-0.19*Fperm_SI_Woolf2021!$E$9:$E$93)+63.1579*EXP(-0.19*I$58))/(Fperm_SI_Woolf2021!$E$9:$E$93-I$58))*(I$58-Fperm_SI_Woolf2021!$E$9:$E$93)/10))) + Fperm_SI_Woolf2021!$G$9:$G$93*EXP(-Fperm_SI_Woolf2021!$J$9:$J$93*$C159*IF(I$58=Fperm_SI_Woolf2021!$E$9:$E$93,1,EXP(LN((1.1*(Fperm_SI_Woolf2021!$E$9:$E$93-I$58)-63.1579*EXP(-0.19*Fperm_SI_Woolf2021!$E$9:$E$93)+63.1579*EXP(-0.19*I$58))/(Fperm_SI_Woolf2021!$E$9:$E$93-I$58))*(I$58-Fperm_SI_Woolf2021!$E$9:$E$93)/10))) + Fperm_SI_Woolf2021!$H$9:$H$93*EXP(-Fperm_SI_Woolf2021!$K$9:$K$93*$C159*IF(I$58=Fperm_SI_Woolf2021!$E$9:$E$93,1,EXP(LN((1.1*(Fperm_SI_Woolf2021!$E$9:$E$93-I$58)-63.1579*EXP(-0.19*Fperm_SI_Woolf2021!$E$9:$E$93)+63.1579*EXP(-0.19*I$58))/(Fperm_SI_Woolf2021!$E$9:$E$93-I$58))*(I$58-Fperm_SI_Woolf2021!$E$9:$E$93)/10))),Fperm_SI_Woolf2021!$D$9:$D$93))</f>
        <v>0.62104647140789937</v>
      </c>
      <c r="J159" s="51" cm="1">
        <f t="array" ref="J159">MIN(1,SLOPE(Fperm_SI_Woolf2021!$F$9:$F$93*EXP(-Fperm_SI_Woolf2021!$I$9:$I$93*$C159*IF(J$58=Fperm_SI_Woolf2021!$E$9:$E$93,1,EXP(LN((1.1*(Fperm_SI_Woolf2021!$E$9:$E$93-J$58)-63.1579*EXP(-0.19*Fperm_SI_Woolf2021!$E$9:$E$93)+63.1579*EXP(-0.19*J$58))/(Fperm_SI_Woolf2021!$E$9:$E$93-J$58))*(J$58-Fperm_SI_Woolf2021!$E$9:$E$93)/10))) + Fperm_SI_Woolf2021!$G$9:$G$93*EXP(-Fperm_SI_Woolf2021!$J$9:$J$93*$C159*IF(J$58=Fperm_SI_Woolf2021!$E$9:$E$93,1,EXP(LN((1.1*(Fperm_SI_Woolf2021!$E$9:$E$93-J$58)-63.1579*EXP(-0.19*Fperm_SI_Woolf2021!$E$9:$E$93)+63.1579*EXP(-0.19*J$58))/(Fperm_SI_Woolf2021!$E$9:$E$93-J$58))*(J$58-Fperm_SI_Woolf2021!$E$9:$E$93)/10))) + Fperm_SI_Woolf2021!$H$9:$H$93*EXP(-Fperm_SI_Woolf2021!$K$9:$K$93*$C159*IF(J$58=Fperm_SI_Woolf2021!$E$9:$E$93,1,EXP(LN((1.1*(Fperm_SI_Woolf2021!$E$9:$E$93-J$58)-63.1579*EXP(-0.19*Fperm_SI_Woolf2021!$E$9:$E$93)+63.1579*EXP(-0.19*J$58))/(Fperm_SI_Woolf2021!$E$9:$E$93-J$58))*(J$58-Fperm_SI_Woolf2021!$E$9:$E$93)/10))),Fperm_SI_Woolf2021!$D$9:$D$93)*J$57+INTERCEPT(Fperm_SI_Woolf2021!$F$9:$F$93*EXP(-Fperm_SI_Woolf2021!$I$9:$I$93*$C159*IF(J$58=Fperm_SI_Woolf2021!$E$9:$E$93,1,EXP(LN((1.1*(Fperm_SI_Woolf2021!$E$9:$E$93-J$58)-63.1579*EXP(-0.19*Fperm_SI_Woolf2021!$E$9:$E$93)+63.1579*EXP(-0.19*J$58))/(Fperm_SI_Woolf2021!$E$9:$E$93-J$58))*(J$58-Fperm_SI_Woolf2021!$E$9:$E$93)/10))) + Fperm_SI_Woolf2021!$G$9:$G$93*EXP(-Fperm_SI_Woolf2021!$J$9:$J$93*$C159*IF(J$58=Fperm_SI_Woolf2021!$E$9:$E$93,1,EXP(LN((1.1*(Fperm_SI_Woolf2021!$E$9:$E$93-J$58)-63.1579*EXP(-0.19*Fperm_SI_Woolf2021!$E$9:$E$93)+63.1579*EXP(-0.19*J$58))/(Fperm_SI_Woolf2021!$E$9:$E$93-J$58))*(J$58-Fperm_SI_Woolf2021!$E$9:$E$93)/10))) + Fperm_SI_Woolf2021!$H$9:$H$93*EXP(-Fperm_SI_Woolf2021!$K$9:$K$93*$C159*IF(J$58=Fperm_SI_Woolf2021!$E$9:$E$93,1,EXP(LN((1.1*(Fperm_SI_Woolf2021!$E$9:$E$93-J$58)-63.1579*EXP(-0.19*Fperm_SI_Woolf2021!$E$9:$E$93)+63.1579*EXP(-0.19*J$58))/(Fperm_SI_Woolf2021!$E$9:$E$93-J$58))*(J$58-Fperm_SI_Woolf2021!$E$9:$E$93)/10))),Fperm_SI_Woolf2021!$D$9:$D$93))</f>
        <v>0.58998180489051177</v>
      </c>
      <c r="K159" s="51" cm="1">
        <f t="array" ref="K159">MIN(1,SLOPE(Fperm_SI_Woolf2021!$F$9:$F$93*EXP(-Fperm_SI_Woolf2021!$I$9:$I$93*$C159*IF(K$58=Fperm_SI_Woolf2021!$E$9:$E$93,1,EXP(LN((1.1*(Fperm_SI_Woolf2021!$E$9:$E$93-K$58)-63.1579*EXP(-0.19*Fperm_SI_Woolf2021!$E$9:$E$93)+63.1579*EXP(-0.19*K$58))/(Fperm_SI_Woolf2021!$E$9:$E$93-K$58))*(K$58-Fperm_SI_Woolf2021!$E$9:$E$93)/10))) + Fperm_SI_Woolf2021!$G$9:$G$93*EXP(-Fperm_SI_Woolf2021!$J$9:$J$93*$C159*IF(K$58=Fperm_SI_Woolf2021!$E$9:$E$93,1,EXP(LN((1.1*(Fperm_SI_Woolf2021!$E$9:$E$93-K$58)-63.1579*EXP(-0.19*Fperm_SI_Woolf2021!$E$9:$E$93)+63.1579*EXP(-0.19*K$58))/(Fperm_SI_Woolf2021!$E$9:$E$93-K$58))*(K$58-Fperm_SI_Woolf2021!$E$9:$E$93)/10))) + Fperm_SI_Woolf2021!$H$9:$H$93*EXP(-Fperm_SI_Woolf2021!$K$9:$K$93*$C159*IF(K$58=Fperm_SI_Woolf2021!$E$9:$E$93,1,EXP(LN((1.1*(Fperm_SI_Woolf2021!$E$9:$E$93-K$58)-63.1579*EXP(-0.19*Fperm_SI_Woolf2021!$E$9:$E$93)+63.1579*EXP(-0.19*K$58))/(Fperm_SI_Woolf2021!$E$9:$E$93-K$58))*(K$58-Fperm_SI_Woolf2021!$E$9:$E$93)/10))),Fperm_SI_Woolf2021!$D$9:$D$93)*K$57+INTERCEPT(Fperm_SI_Woolf2021!$F$9:$F$93*EXP(-Fperm_SI_Woolf2021!$I$9:$I$93*$C159*IF(K$58=Fperm_SI_Woolf2021!$E$9:$E$93,1,EXP(LN((1.1*(Fperm_SI_Woolf2021!$E$9:$E$93-K$58)-63.1579*EXP(-0.19*Fperm_SI_Woolf2021!$E$9:$E$93)+63.1579*EXP(-0.19*K$58))/(Fperm_SI_Woolf2021!$E$9:$E$93-K$58))*(K$58-Fperm_SI_Woolf2021!$E$9:$E$93)/10))) + Fperm_SI_Woolf2021!$G$9:$G$93*EXP(-Fperm_SI_Woolf2021!$J$9:$J$93*$C159*IF(K$58=Fperm_SI_Woolf2021!$E$9:$E$93,1,EXP(LN((1.1*(Fperm_SI_Woolf2021!$E$9:$E$93-K$58)-63.1579*EXP(-0.19*Fperm_SI_Woolf2021!$E$9:$E$93)+63.1579*EXP(-0.19*K$58))/(Fperm_SI_Woolf2021!$E$9:$E$93-K$58))*(K$58-Fperm_SI_Woolf2021!$E$9:$E$93)/10))) + Fperm_SI_Woolf2021!$H$9:$H$93*EXP(-Fperm_SI_Woolf2021!$K$9:$K$93*$C159*IF(K$58=Fperm_SI_Woolf2021!$E$9:$E$93,1,EXP(LN((1.1*(Fperm_SI_Woolf2021!$E$9:$E$93-K$58)-63.1579*EXP(-0.19*Fperm_SI_Woolf2021!$E$9:$E$93)+63.1579*EXP(-0.19*K$58))/(Fperm_SI_Woolf2021!$E$9:$E$93-K$58))*(K$58-Fperm_SI_Woolf2021!$E$9:$E$93)/10))),Fperm_SI_Woolf2021!$D$9:$D$93))</f>
        <v>0.55891713837312418</v>
      </c>
      <c r="L159" s="51" cm="1">
        <f t="array" ref="L159">MIN(1,SLOPE(Fperm_SI_Woolf2021!$F$9:$F$93*EXP(-Fperm_SI_Woolf2021!$I$9:$I$93*$C159*IF(L$58=Fperm_SI_Woolf2021!$E$9:$E$93,1,EXP(LN((1.1*(Fperm_SI_Woolf2021!$E$9:$E$93-L$58)-63.1579*EXP(-0.19*Fperm_SI_Woolf2021!$E$9:$E$93)+63.1579*EXP(-0.19*L$58))/(Fperm_SI_Woolf2021!$E$9:$E$93-L$58))*(L$58-Fperm_SI_Woolf2021!$E$9:$E$93)/10))) + Fperm_SI_Woolf2021!$G$9:$G$93*EXP(-Fperm_SI_Woolf2021!$J$9:$J$93*$C159*IF(L$58=Fperm_SI_Woolf2021!$E$9:$E$93,1,EXP(LN((1.1*(Fperm_SI_Woolf2021!$E$9:$E$93-L$58)-63.1579*EXP(-0.19*Fperm_SI_Woolf2021!$E$9:$E$93)+63.1579*EXP(-0.19*L$58))/(Fperm_SI_Woolf2021!$E$9:$E$93-L$58))*(L$58-Fperm_SI_Woolf2021!$E$9:$E$93)/10))) + Fperm_SI_Woolf2021!$H$9:$H$93*EXP(-Fperm_SI_Woolf2021!$K$9:$K$93*$C159*IF(L$58=Fperm_SI_Woolf2021!$E$9:$E$93,1,EXP(LN((1.1*(Fperm_SI_Woolf2021!$E$9:$E$93-L$58)-63.1579*EXP(-0.19*Fperm_SI_Woolf2021!$E$9:$E$93)+63.1579*EXP(-0.19*L$58))/(Fperm_SI_Woolf2021!$E$9:$E$93-L$58))*(L$58-Fperm_SI_Woolf2021!$E$9:$E$93)/10))),Fperm_SI_Woolf2021!$D$9:$D$93)*L$57+INTERCEPT(Fperm_SI_Woolf2021!$F$9:$F$93*EXP(-Fperm_SI_Woolf2021!$I$9:$I$93*$C159*IF(L$58=Fperm_SI_Woolf2021!$E$9:$E$93,1,EXP(LN((1.1*(Fperm_SI_Woolf2021!$E$9:$E$93-L$58)-63.1579*EXP(-0.19*Fperm_SI_Woolf2021!$E$9:$E$93)+63.1579*EXP(-0.19*L$58))/(Fperm_SI_Woolf2021!$E$9:$E$93-L$58))*(L$58-Fperm_SI_Woolf2021!$E$9:$E$93)/10))) + Fperm_SI_Woolf2021!$G$9:$G$93*EXP(-Fperm_SI_Woolf2021!$J$9:$J$93*$C159*IF(L$58=Fperm_SI_Woolf2021!$E$9:$E$93,1,EXP(LN((1.1*(Fperm_SI_Woolf2021!$E$9:$E$93-L$58)-63.1579*EXP(-0.19*Fperm_SI_Woolf2021!$E$9:$E$93)+63.1579*EXP(-0.19*L$58))/(Fperm_SI_Woolf2021!$E$9:$E$93-L$58))*(L$58-Fperm_SI_Woolf2021!$E$9:$E$93)/10))) + Fperm_SI_Woolf2021!$H$9:$H$93*EXP(-Fperm_SI_Woolf2021!$K$9:$K$93*$C159*IF(L$58=Fperm_SI_Woolf2021!$E$9:$E$93,1,EXP(LN((1.1*(Fperm_SI_Woolf2021!$E$9:$E$93-L$58)-63.1579*EXP(-0.19*Fperm_SI_Woolf2021!$E$9:$E$93)+63.1579*EXP(-0.19*L$58))/(Fperm_SI_Woolf2021!$E$9:$E$93-L$58))*(L$58-Fperm_SI_Woolf2021!$E$9:$E$93)/10))),Fperm_SI_Woolf2021!$D$9:$D$93))</f>
        <v>0.52785247185573647</v>
      </c>
      <c r="M159" s="51" cm="1">
        <f t="array" ref="M159">MIN(1,SLOPE(Fperm_SI_Woolf2021!$F$9:$F$93*EXP(-Fperm_SI_Woolf2021!$I$9:$I$93*$C159*IF(M$58=Fperm_SI_Woolf2021!$E$9:$E$93,1,EXP(LN((1.1*(Fperm_SI_Woolf2021!$E$9:$E$93-M$58)-63.1579*EXP(-0.19*Fperm_SI_Woolf2021!$E$9:$E$93)+63.1579*EXP(-0.19*M$58))/(Fperm_SI_Woolf2021!$E$9:$E$93-M$58))*(M$58-Fperm_SI_Woolf2021!$E$9:$E$93)/10))) + Fperm_SI_Woolf2021!$G$9:$G$93*EXP(-Fperm_SI_Woolf2021!$J$9:$J$93*$C159*IF(M$58=Fperm_SI_Woolf2021!$E$9:$E$93,1,EXP(LN((1.1*(Fperm_SI_Woolf2021!$E$9:$E$93-M$58)-63.1579*EXP(-0.19*Fperm_SI_Woolf2021!$E$9:$E$93)+63.1579*EXP(-0.19*M$58))/(Fperm_SI_Woolf2021!$E$9:$E$93-M$58))*(M$58-Fperm_SI_Woolf2021!$E$9:$E$93)/10))) + Fperm_SI_Woolf2021!$H$9:$H$93*EXP(-Fperm_SI_Woolf2021!$K$9:$K$93*$C159*IF(M$58=Fperm_SI_Woolf2021!$E$9:$E$93,1,EXP(LN((1.1*(Fperm_SI_Woolf2021!$E$9:$E$93-M$58)-63.1579*EXP(-0.19*Fperm_SI_Woolf2021!$E$9:$E$93)+63.1579*EXP(-0.19*M$58))/(Fperm_SI_Woolf2021!$E$9:$E$93-M$58))*(M$58-Fperm_SI_Woolf2021!$E$9:$E$93)/10))),Fperm_SI_Woolf2021!$D$9:$D$93)*M$57+INTERCEPT(Fperm_SI_Woolf2021!$F$9:$F$93*EXP(-Fperm_SI_Woolf2021!$I$9:$I$93*$C159*IF(M$58=Fperm_SI_Woolf2021!$E$9:$E$93,1,EXP(LN((1.1*(Fperm_SI_Woolf2021!$E$9:$E$93-M$58)-63.1579*EXP(-0.19*Fperm_SI_Woolf2021!$E$9:$E$93)+63.1579*EXP(-0.19*M$58))/(Fperm_SI_Woolf2021!$E$9:$E$93-M$58))*(M$58-Fperm_SI_Woolf2021!$E$9:$E$93)/10))) + Fperm_SI_Woolf2021!$G$9:$G$93*EXP(-Fperm_SI_Woolf2021!$J$9:$J$93*$C159*IF(M$58=Fperm_SI_Woolf2021!$E$9:$E$93,1,EXP(LN((1.1*(Fperm_SI_Woolf2021!$E$9:$E$93-M$58)-63.1579*EXP(-0.19*Fperm_SI_Woolf2021!$E$9:$E$93)+63.1579*EXP(-0.19*M$58))/(Fperm_SI_Woolf2021!$E$9:$E$93-M$58))*(M$58-Fperm_SI_Woolf2021!$E$9:$E$93)/10))) + Fperm_SI_Woolf2021!$H$9:$H$93*EXP(-Fperm_SI_Woolf2021!$K$9:$K$93*$C159*IF(M$58=Fperm_SI_Woolf2021!$E$9:$E$93,1,EXP(LN((1.1*(Fperm_SI_Woolf2021!$E$9:$E$93-M$58)-63.1579*EXP(-0.19*Fperm_SI_Woolf2021!$E$9:$E$93)+63.1579*EXP(-0.19*M$58))/(Fperm_SI_Woolf2021!$E$9:$E$93-M$58))*(M$58-Fperm_SI_Woolf2021!$E$9:$E$93)/10))),Fperm_SI_Woolf2021!$D$9:$D$93))</f>
        <v>0.49678780533834888</v>
      </c>
      <c r="N159" s="51" cm="1">
        <f t="array" ref="N159">MIN(1,SLOPE(Fperm_SI_Woolf2021!$F$9:$F$93*EXP(-Fperm_SI_Woolf2021!$I$9:$I$93*$C159*IF(N$58=Fperm_SI_Woolf2021!$E$9:$E$93,1,EXP(LN((1.1*(Fperm_SI_Woolf2021!$E$9:$E$93-N$58)-63.1579*EXP(-0.19*Fperm_SI_Woolf2021!$E$9:$E$93)+63.1579*EXP(-0.19*N$58))/(Fperm_SI_Woolf2021!$E$9:$E$93-N$58))*(N$58-Fperm_SI_Woolf2021!$E$9:$E$93)/10))) + Fperm_SI_Woolf2021!$G$9:$G$93*EXP(-Fperm_SI_Woolf2021!$J$9:$J$93*$C159*IF(N$58=Fperm_SI_Woolf2021!$E$9:$E$93,1,EXP(LN((1.1*(Fperm_SI_Woolf2021!$E$9:$E$93-N$58)-63.1579*EXP(-0.19*Fperm_SI_Woolf2021!$E$9:$E$93)+63.1579*EXP(-0.19*N$58))/(Fperm_SI_Woolf2021!$E$9:$E$93-N$58))*(N$58-Fperm_SI_Woolf2021!$E$9:$E$93)/10))) + Fperm_SI_Woolf2021!$H$9:$H$93*EXP(-Fperm_SI_Woolf2021!$K$9:$K$93*$C159*IF(N$58=Fperm_SI_Woolf2021!$E$9:$E$93,1,EXP(LN((1.1*(Fperm_SI_Woolf2021!$E$9:$E$93-N$58)-63.1579*EXP(-0.19*Fperm_SI_Woolf2021!$E$9:$E$93)+63.1579*EXP(-0.19*N$58))/(Fperm_SI_Woolf2021!$E$9:$E$93-N$58))*(N$58-Fperm_SI_Woolf2021!$E$9:$E$93)/10))),Fperm_SI_Woolf2021!$D$9:$D$93)*N$57+INTERCEPT(Fperm_SI_Woolf2021!$F$9:$F$93*EXP(-Fperm_SI_Woolf2021!$I$9:$I$93*$C159*IF(N$58=Fperm_SI_Woolf2021!$E$9:$E$93,1,EXP(LN((1.1*(Fperm_SI_Woolf2021!$E$9:$E$93-N$58)-63.1579*EXP(-0.19*Fperm_SI_Woolf2021!$E$9:$E$93)+63.1579*EXP(-0.19*N$58))/(Fperm_SI_Woolf2021!$E$9:$E$93-N$58))*(N$58-Fperm_SI_Woolf2021!$E$9:$E$93)/10))) + Fperm_SI_Woolf2021!$G$9:$G$93*EXP(-Fperm_SI_Woolf2021!$J$9:$J$93*$C159*IF(N$58=Fperm_SI_Woolf2021!$E$9:$E$93,1,EXP(LN((1.1*(Fperm_SI_Woolf2021!$E$9:$E$93-N$58)-63.1579*EXP(-0.19*Fperm_SI_Woolf2021!$E$9:$E$93)+63.1579*EXP(-0.19*N$58))/(Fperm_SI_Woolf2021!$E$9:$E$93-N$58))*(N$58-Fperm_SI_Woolf2021!$E$9:$E$93)/10))) + Fperm_SI_Woolf2021!$H$9:$H$93*EXP(-Fperm_SI_Woolf2021!$K$9:$K$93*$C159*IF(N$58=Fperm_SI_Woolf2021!$E$9:$E$93,1,EXP(LN((1.1*(Fperm_SI_Woolf2021!$E$9:$E$93-N$58)-63.1579*EXP(-0.19*Fperm_SI_Woolf2021!$E$9:$E$93)+63.1579*EXP(-0.19*N$58))/(Fperm_SI_Woolf2021!$E$9:$E$93-N$58))*(N$58-Fperm_SI_Woolf2021!$E$9:$E$93)/10))),Fperm_SI_Woolf2021!$D$9:$D$93))</f>
        <v>0.46572313882096122</v>
      </c>
      <c r="O159" s="51" cm="1">
        <f t="array" ref="O159">MIN(1,SLOPE(Fperm_SI_Woolf2021!$F$9:$F$93*EXP(-Fperm_SI_Woolf2021!$I$9:$I$93*$C159*IF(O$58=Fperm_SI_Woolf2021!$E$9:$E$93,1,EXP(LN((1.1*(Fperm_SI_Woolf2021!$E$9:$E$93-O$58)-63.1579*EXP(-0.19*Fperm_SI_Woolf2021!$E$9:$E$93)+63.1579*EXP(-0.19*O$58))/(Fperm_SI_Woolf2021!$E$9:$E$93-O$58))*(O$58-Fperm_SI_Woolf2021!$E$9:$E$93)/10))) + Fperm_SI_Woolf2021!$G$9:$G$93*EXP(-Fperm_SI_Woolf2021!$J$9:$J$93*$C159*IF(O$58=Fperm_SI_Woolf2021!$E$9:$E$93,1,EXP(LN((1.1*(Fperm_SI_Woolf2021!$E$9:$E$93-O$58)-63.1579*EXP(-0.19*Fperm_SI_Woolf2021!$E$9:$E$93)+63.1579*EXP(-0.19*O$58))/(Fperm_SI_Woolf2021!$E$9:$E$93-O$58))*(O$58-Fperm_SI_Woolf2021!$E$9:$E$93)/10))) + Fperm_SI_Woolf2021!$H$9:$H$93*EXP(-Fperm_SI_Woolf2021!$K$9:$K$93*$C159*IF(O$58=Fperm_SI_Woolf2021!$E$9:$E$93,1,EXP(LN((1.1*(Fperm_SI_Woolf2021!$E$9:$E$93-O$58)-63.1579*EXP(-0.19*Fperm_SI_Woolf2021!$E$9:$E$93)+63.1579*EXP(-0.19*O$58))/(Fperm_SI_Woolf2021!$E$9:$E$93-O$58))*(O$58-Fperm_SI_Woolf2021!$E$9:$E$93)/10))),Fperm_SI_Woolf2021!$D$9:$D$93)*O$57+INTERCEPT(Fperm_SI_Woolf2021!$F$9:$F$93*EXP(-Fperm_SI_Woolf2021!$I$9:$I$93*$C159*IF(O$58=Fperm_SI_Woolf2021!$E$9:$E$93,1,EXP(LN((1.1*(Fperm_SI_Woolf2021!$E$9:$E$93-O$58)-63.1579*EXP(-0.19*Fperm_SI_Woolf2021!$E$9:$E$93)+63.1579*EXP(-0.19*O$58))/(Fperm_SI_Woolf2021!$E$9:$E$93-O$58))*(O$58-Fperm_SI_Woolf2021!$E$9:$E$93)/10))) + Fperm_SI_Woolf2021!$G$9:$G$93*EXP(-Fperm_SI_Woolf2021!$J$9:$J$93*$C159*IF(O$58=Fperm_SI_Woolf2021!$E$9:$E$93,1,EXP(LN((1.1*(Fperm_SI_Woolf2021!$E$9:$E$93-O$58)-63.1579*EXP(-0.19*Fperm_SI_Woolf2021!$E$9:$E$93)+63.1579*EXP(-0.19*O$58))/(Fperm_SI_Woolf2021!$E$9:$E$93-O$58))*(O$58-Fperm_SI_Woolf2021!$E$9:$E$93)/10))) + Fperm_SI_Woolf2021!$H$9:$H$93*EXP(-Fperm_SI_Woolf2021!$K$9:$K$93*$C159*IF(O$58=Fperm_SI_Woolf2021!$E$9:$E$93,1,EXP(LN((1.1*(Fperm_SI_Woolf2021!$E$9:$E$93-O$58)-63.1579*EXP(-0.19*Fperm_SI_Woolf2021!$E$9:$E$93)+63.1579*EXP(-0.19*O$58))/(Fperm_SI_Woolf2021!$E$9:$E$93-O$58))*(O$58-Fperm_SI_Woolf2021!$E$9:$E$93)/10))),Fperm_SI_Woolf2021!$D$9:$D$93))</f>
        <v>0.43465847230357357</v>
      </c>
      <c r="P159" s="51" cm="1">
        <f t="array" ref="P159">MIN(1,SLOPE(Fperm_SI_Woolf2021!$F$9:$F$93*EXP(-Fperm_SI_Woolf2021!$I$9:$I$93*$C159*IF(P$58=Fperm_SI_Woolf2021!$E$9:$E$93,1,EXP(LN((1.1*(Fperm_SI_Woolf2021!$E$9:$E$93-P$58)-63.1579*EXP(-0.19*Fperm_SI_Woolf2021!$E$9:$E$93)+63.1579*EXP(-0.19*P$58))/(Fperm_SI_Woolf2021!$E$9:$E$93-P$58))*(P$58-Fperm_SI_Woolf2021!$E$9:$E$93)/10))) + Fperm_SI_Woolf2021!$G$9:$G$93*EXP(-Fperm_SI_Woolf2021!$J$9:$J$93*$C159*IF(P$58=Fperm_SI_Woolf2021!$E$9:$E$93,1,EXP(LN((1.1*(Fperm_SI_Woolf2021!$E$9:$E$93-P$58)-63.1579*EXP(-0.19*Fperm_SI_Woolf2021!$E$9:$E$93)+63.1579*EXP(-0.19*P$58))/(Fperm_SI_Woolf2021!$E$9:$E$93-P$58))*(P$58-Fperm_SI_Woolf2021!$E$9:$E$93)/10))) + Fperm_SI_Woolf2021!$H$9:$H$93*EXP(-Fperm_SI_Woolf2021!$K$9:$K$93*$C159*IF(P$58=Fperm_SI_Woolf2021!$E$9:$E$93,1,EXP(LN((1.1*(Fperm_SI_Woolf2021!$E$9:$E$93-P$58)-63.1579*EXP(-0.19*Fperm_SI_Woolf2021!$E$9:$E$93)+63.1579*EXP(-0.19*P$58))/(Fperm_SI_Woolf2021!$E$9:$E$93-P$58))*(P$58-Fperm_SI_Woolf2021!$E$9:$E$93)/10))),Fperm_SI_Woolf2021!$D$9:$D$93)*P$57+INTERCEPT(Fperm_SI_Woolf2021!$F$9:$F$93*EXP(-Fperm_SI_Woolf2021!$I$9:$I$93*$C159*IF(P$58=Fperm_SI_Woolf2021!$E$9:$E$93,1,EXP(LN((1.1*(Fperm_SI_Woolf2021!$E$9:$E$93-P$58)-63.1579*EXP(-0.19*Fperm_SI_Woolf2021!$E$9:$E$93)+63.1579*EXP(-0.19*P$58))/(Fperm_SI_Woolf2021!$E$9:$E$93-P$58))*(P$58-Fperm_SI_Woolf2021!$E$9:$E$93)/10))) + Fperm_SI_Woolf2021!$G$9:$G$93*EXP(-Fperm_SI_Woolf2021!$J$9:$J$93*$C159*IF(P$58=Fperm_SI_Woolf2021!$E$9:$E$93,1,EXP(LN((1.1*(Fperm_SI_Woolf2021!$E$9:$E$93-P$58)-63.1579*EXP(-0.19*Fperm_SI_Woolf2021!$E$9:$E$93)+63.1579*EXP(-0.19*P$58))/(Fperm_SI_Woolf2021!$E$9:$E$93-P$58))*(P$58-Fperm_SI_Woolf2021!$E$9:$E$93)/10))) + Fperm_SI_Woolf2021!$H$9:$H$93*EXP(-Fperm_SI_Woolf2021!$K$9:$K$93*$C159*IF(P$58=Fperm_SI_Woolf2021!$E$9:$E$93,1,EXP(LN((1.1*(Fperm_SI_Woolf2021!$E$9:$E$93-P$58)-63.1579*EXP(-0.19*Fperm_SI_Woolf2021!$E$9:$E$93)+63.1579*EXP(-0.19*P$58))/(Fperm_SI_Woolf2021!$E$9:$E$93-P$58))*(P$58-Fperm_SI_Woolf2021!$E$9:$E$93)/10))),Fperm_SI_Woolf2021!$D$9:$D$93))</f>
        <v>0.40359380578618592</v>
      </c>
      <c r="Q159" s="51" cm="1">
        <f t="array" ref="Q159">MIN(1,SLOPE(Fperm_SI_Woolf2021!$F$9:$F$93*EXP(-Fperm_SI_Woolf2021!$I$9:$I$93*$C159*IF(Q$58=Fperm_SI_Woolf2021!$E$9:$E$93,1,EXP(LN((1.1*(Fperm_SI_Woolf2021!$E$9:$E$93-Q$58)-63.1579*EXP(-0.19*Fperm_SI_Woolf2021!$E$9:$E$93)+63.1579*EXP(-0.19*Q$58))/(Fperm_SI_Woolf2021!$E$9:$E$93-Q$58))*(Q$58-Fperm_SI_Woolf2021!$E$9:$E$93)/10))) + Fperm_SI_Woolf2021!$G$9:$G$93*EXP(-Fperm_SI_Woolf2021!$J$9:$J$93*$C159*IF(Q$58=Fperm_SI_Woolf2021!$E$9:$E$93,1,EXP(LN((1.1*(Fperm_SI_Woolf2021!$E$9:$E$93-Q$58)-63.1579*EXP(-0.19*Fperm_SI_Woolf2021!$E$9:$E$93)+63.1579*EXP(-0.19*Q$58))/(Fperm_SI_Woolf2021!$E$9:$E$93-Q$58))*(Q$58-Fperm_SI_Woolf2021!$E$9:$E$93)/10))) + Fperm_SI_Woolf2021!$H$9:$H$93*EXP(-Fperm_SI_Woolf2021!$K$9:$K$93*$C159*IF(Q$58=Fperm_SI_Woolf2021!$E$9:$E$93,1,EXP(LN((1.1*(Fperm_SI_Woolf2021!$E$9:$E$93-Q$58)-63.1579*EXP(-0.19*Fperm_SI_Woolf2021!$E$9:$E$93)+63.1579*EXP(-0.19*Q$58))/(Fperm_SI_Woolf2021!$E$9:$E$93-Q$58))*(Q$58-Fperm_SI_Woolf2021!$E$9:$E$93)/10))),Fperm_SI_Woolf2021!$D$9:$D$93)*Q$57+INTERCEPT(Fperm_SI_Woolf2021!$F$9:$F$93*EXP(-Fperm_SI_Woolf2021!$I$9:$I$93*$C159*IF(Q$58=Fperm_SI_Woolf2021!$E$9:$E$93,1,EXP(LN((1.1*(Fperm_SI_Woolf2021!$E$9:$E$93-Q$58)-63.1579*EXP(-0.19*Fperm_SI_Woolf2021!$E$9:$E$93)+63.1579*EXP(-0.19*Q$58))/(Fperm_SI_Woolf2021!$E$9:$E$93-Q$58))*(Q$58-Fperm_SI_Woolf2021!$E$9:$E$93)/10))) + Fperm_SI_Woolf2021!$G$9:$G$93*EXP(-Fperm_SI_Woolf2021!$J$9:$J$93*$C159*IF(Q$58=Fperm_SI_Woolf2021!$E$9:$E$93,1,EXP(LN((1.1*(Fperm_SI_Woolf2021!$E$9:$E$93-Q$58)-63.1579*EXP(-0.19*Fperm_SI_Woolf2021!$E$9:$E$93)+63.1579*EXP(-0.19*Q$58))/(Fperm_SI_Woolf2021!$E$9:$E$93-Q$58))*(Q$58-Fperm_SI_Woolf2021!$E$9:$E$93)/10))) + Fperm_SI_Woolf2021!$H$9:$H$93*EXP(-Fperm_SI_Woolf2021!$K$9:$K$93*$C159*IF(Q$58=Fperm_SI_Woolf2021!$E$9:$E$93,1,EXP(LN((1.1*(Fperm_SI_Woolf2021!$E$9:$E$93-Q$58)-63.1579*EXP(-0.19*Fperm_SI_Woolf2021!$E$9:$E$93)+63.1579*EXP(-0.19*Q$58))/(Fperm_SI_Woolf2021!$E$9:$E$93-Q$58))*(Q$58-Fperm_SI_Woolf2021!$E$9:$E$93)/10))),Fperm_SI_Woolf2021!$D$9:$D$93))</f>
        <v>0.37252913926879822</v>
      </c>
      <c r="R159" s="51" cm="1">
        <f t="array" ref="R159">MIN(1,SLOPE(Fperm_SI_Woolf2021!$F$9:$F$93*EXP(-Fperm_SI_Woolf2021!$I$9:$I$93*$C159*IF(R$58=Fperm_SI_Woolf2021!$E$9:$E$93,1,EXP(LN((1.1*(Fperm_SI_Woolf2021!$E$9:$E$93-R$58)-63.1579*EXP(-0.19*Fperm_SI_Woolf2021!$E$9:$E$93)+63.1579*EXP(-0.19*R$58))/(Fperm_SI_Woolf2021!$E$9:$E$93-R$58))*(R$58-Fperm_SI_Woolf2021!$E$9:$E$93)/10))) + Fperm_SI_Woolf2021!$G$9:$G$93*EXP(-Fperm_SI_Woolf2021!$J$9:$J$93*$C159*IF(R$58=Fperm_SI_Woolf2021!$E$9:$E$93,1,EXP(LN((1.1*(Fperm_SI_Woolf2021!$E$9:$E$93-R$58)-63.1579*EXP(-0.19*Fperm_SI_Woolf2021!$E$9:$E$93)+63.1579*EXP(-0.19*R$58))/(Fperm_SI_Woolf2021!$E$9:$E$93-R$58))*(R$58-Fperm_SI_Woolf2021!$E$9:$E$93)/10))) + Fperm_SI_Woolf2021!$H$9:$H$93*EXP(-Fperm_SI_Woolf2021!$K$9:$K$93*$C159*IF(R$58=Fperm_SI_Woolf2021!$E$9:$E$93,1,EXP(LN((1.1*(Fperm_SI_Woolf2021!$E$9:$E$93-R$58)-63.1579*EXP(-0.19*Fperm_SI_Woolf2021!$E$9:$E$93)+63.1579*EXP(-0.19*R$58))/(Fperm_SI_Woolf2021!$E$9:$E$93-R$58))*(R$58-Fperm_SI_Woolf2021!$E$9:$E$93)/10))),Fperm_SI_Woolf2021!$D$9:$D$93)*R$57+INTERCEPT(Fperm_SI_Woolf2021!$F$9:$F$93*EXP(-Fperm_SI_Woolf2021!$I$9:$I$93*$C159*IF(R$58=Fperm_SI_Woolf2021!$E$9:$E$93,1,EXP(LN((1.1*(Fperm_SI_Woolf2021!$E$9:$E$93-R$58)-63.1579*EXP(-0.19*Fperm_SI_Woolf2021!$E$9:$E$93)+63.1579*EXP(-0.19*R$58))/(Fperm_SI_Woolf2021!$E$9:$E$93-R$58))*(R$58-Fperm_SI_Woolf2021!$E$9:$E$93)/10))) + Fperm_SI_Woolf2021!$G$9:$G$93*EXP(-Fperm_SI_Woolf2021!$J$9:$J$93*$C159*IF(R$58=Fperm_SI_Woolf2021!$E$9:$E$93,1,EXP(LN((1.1*(Fperm_SI_Woolf2021!$E$9:$E$93-R$58)-63.1579*EXP(-0.19*Fperm_SI_Woolf2021!$E$9:$E$93)+63.1579*EXP(-0.19*R$58))/(Fperm_SI_Woolf2021!$E$9:$E$93-R$58))*(R$58-Fperm_SI_Woolf2021!$E$9:$E$93)/10))) + Fperm_SI_Woolf2021!$H$9:$H$93*EXP(-Fperm_SI_Woolf2021!$K$9:$K$93*$C159*IF(R$58=Fperm_SI_Woolf2021!$E$9:$E$93,1,EXP(LN((1.1*(Fperm_SI_Woolf2021!$E$9:$E$93-R$58)-63.1579*EXP(-0.19*Fperm_SI_Woolf2021!$E$9:$E$93)+63.1579*EXP(-0.19*R$58))/(Fperm_SI_Woolf2021!$E$9:$E$93-R$58))*(R$58-Fperm_SI_Woolf2021!$E$9:$E$93)/10))),Fperm_SI_Woolf2021!$D$9:$D$93))</f>
        <v>0.34146447275141056</v>
      </c>
      <c r="S159" s="51" cm="1">
        <f t="array" ref="S159">MIN(1,SLOPE(Fperm_SI_Woolf2021!$F$9:$F$93*EXP(-Fperm_SI_Woolf2021!$I$9:$I$93*$C159*IF(S$58=Fperm_SI_Woolf2021!$E$9:$E$93,1,EXP(LN((1.1*(Fperm_SI_Woolf2021!$E$9:$E$93-S$58)-63.1579*EXP(-0.19*Fperm_SI_Woolf2021!$E$9:$E$93)+63.1579*EXP(-0.19*S$58))/(Fperm_SI_Woolf2021!$E$9:$E$93-S$58))*(S$58-Fperm_SI_Woolf2021!$E$9:$E$93)/10))) + Fperm_SI_Woolf2021!$G$9:$G$93*EXP(-Fperm_SI_Woolf2021!$J$9:$J$93*$C159*IF(S$58=Fperm_SI_Woolf2021!$E$9:$E$93,1,EXP(LN((1.1*(Fperm_SI_Woolf2021!$E$9:$E$93-S$58)-63.1579*EXP(-0.19*Fperm_SI_Woolf2021!$E$9:$E$93)+63.1579*EXP(-0.19*S$58))/(Fperm_SI_Woolf2021!$E$9:$E$93-S$58))*(S$58-Fperm_SI_Woolf2021!$E$9:$E$93)/10))) + Fperm_SI_Woolf2021!$H$9:$H$93*EXP(-Fperm_SI_Woolf2021!$K$9:$K$93*$C159*IF(S$58=Fperm_SI_Woolf2021!$E$9:$E$93,1,EXP(LN((1.1*(Fperm_SI_Woolf2021!$E$9:$E$93-S$58)-63.1579*EXP(-0.19*Fperm_SI_Woolf2021!$E$9:$E$93)+63.1579*EXP(-0.19*S$58))/(Fperm_SI_Woolf2021!$E$9:$E$93-S$58))*(S$58-Fperm_SI_Woolf2021!$E$9:$E$93)/10))),Fperm_SI_Woolf2021!$D$9:$D$93)*S$57+INTERCEPT(Fperm_SI_Woolf2021!$F$9:$F$93*EXP(-Fperm_SI_Woolf2021!$I$9:$I$93*$C159*IF(S$58=Fperm_SI_Woolf2021!$E$9:$E$93,1,EXP(LN((1.1*(Fperm_SI_Woolf2021!$E$9:$E$93-S$58)-63.1579*EXP(-0.19*Fperm_SI_Woolf2021!$E$9:$E$93)+63.1579*EXP(-0.19*S$58))/(Fperm_SI_Woolf2021!$E$9:$E$93-S$58))*(S$58-Fperm_SI_Woolf2021!$E$9:$E$93)/10))) + Fperm_SI_Woolf2021!$G$9:$G$93*EXP(-Fperm_SI_Woolf2021!$J$9:$J$93*$C159*IF(S$58=Fperm_SI_Woolf2021!$E$9:$E$93,1,EXP(LN((1.1*(Fperm_SI_Woolf2021!$E$9:$E$93-S$58)-63.1579*EXP(-0.19*Fperm_SI_Woolf2021!$E$9:$E$93)+63.1579*EXP(-0.19*S$58))/(Fperm_SI_Woolf2021!$E$9:$E$93-S$58))*(S$58-Fperm_SI_Woolf2021!$E$9:$E$93)/10))) + Fperm_SI_Woolf2021!$H$9:$H$93*EXP(-Fperm_SI_Woolf2021!$K$9:$K$93*$C159*IF(S$58=Fperm_SI_Woolf2021!$E$9:$E$93,1,EXP(LN((1.1*(Fperm_SI_Woolf2021!$E$9:$E$93-S$58)-63.1579*EXP(-0.19*Fperm_SI_Woolf2021!$E$9:$E$93)+63.1579*EXP(-0.19*S$58))/(Fperm_SI_Woolf2021!$E$9:$E$93-S$58))*(S$58-Fperm_SI_Woolf2021!$E$9:$E$93)/10))),Fperm_SI_Woolf2021!$D$9:$D$93))</f>
        <v>0.45275522883970715</v>
      </c>
      <c r="T159" s="51" cm="1">
        <f t="array" ref="T159">MIN(1,SLOPE(Fperm_SI_Woolf2021!$F$9:$F$93*EXP(-Fperm_SI_Woolf2021!$I$9:$I$93*$C159*IF(T$58=Fperm_SI_Woolf2021!$E$9:$E$93,1,EXP(LN((1.1*(Fperm_SI_Woolf2021!$E$9:$E$93-T$58)-63.1579*EXP(-0.19*Fperm_SI_Woolf2021!$E$9:$E$93)+63.1579*EXP(-0.19*T$58))/(Fperm_SI_Woolf2021!$E$9:$E$93-T$58))*(T$58-Fperm_SI_Woolf2021!$E$9:$E$93)/10))) + Fperm_SI_Woolf2021!$G$9:$G$93*EXP(-Fperm_SI_Woolf2021!$J$9:$J$93*$C159*IF(T$58=Fperm_SI_Woolf2021!$E$9:$E$93,1,EXP(LN((1.1*(Fperm_SI_Woolf2021!$E$9:$E$93-T$58)-63.1579*EXP(-0.19*Fperm_SI_Woolf2021!$E$9:$E$93)+63.1579*EXP(-0.19*T$58))/(Fperm_SI_Woolf2021!$E$9:$E$93-T$58))*(T$58-Fperm_SI_Woolf2021!$E$9:$E$93)/10))) + Fperm_SI_Woolf2021!$H$9:$H$93*EXP(-Fperm_SI_Woolf2021!$K$9:$K$93*$C159*IF(T$58=Fperm_SI_Woolf2021!$E$9:$E$93,1,EXP(LN((1.1*(Fperm_SI_Woolf2021!$E$9:$E$93-T$58)-63.1579*EXP(-0.19*Fperm_SI_Woolf2021!$E$9:$E$93)+63.1579*EXP(-0.19*T$58))/(Fperm_SI_Woolf2021!$E$9:$E$93-T$58))*(T$58-Fperm_SI_Woolf2021!$E$9:$E$93)/10))),Fperm_SI_Woolf2021!$D$9:$D$93)*T$57+INTERCEPT(Fperm_SI_Woolf2021!$F$9:$F$93*EXP(-Fperm_SI_Woolf2021!$I$9:$I$93*$C159*IF(T$58=Fperm_SI_Woolf2021!$E$9:$E$93,1,EXP(LN((1.1*(Fperm_SI_Woolf2021!$E$9:$E$93-T$58)-63.1579*EXP(-0.19*Fperm_SI_Woolf2021!$E$9:$E$93)+63.1579*EXP(-0.19*T$58))/(Fperm_SI_Woolf2021!$E$9:$E$93-T$58))*(T$58-Fperm_SI_Woolf2021!$E$9:$E$93)/10))) + Fperm_SI_Woolf2021!$G$9:$G$93*EXP(-Fperm_SI_Woolf2021!$J$9:$J$93*$C159*IF(T$58=Fperm_SI_Woolf2021!$E$9:$E$93,1,EXP(LN((1.1*(Fperm_SI_Woolf2021!$E$9:$E$93-T$58)-63.1579*EXP(-0.19*Fperm_SI_Woolf2021!$E$9:$E$93)+63.1579*EXP(-0.19*T$58))/(Fperm_SI_Woolf2021!$E$9:$E$93-T$58))*(T$58-Fperm_SI_Woolf2021!$E$9:$E$93)/10))) + Fperm_SI_Woolf2021!$H$9:$H$93*EXP(-Fperm_SI_Woolf2021!$K$9:$K$93*$C159*IF(T$58=Fperm_SI_Woolf2021!$E$9:$E$93,1,EXP(LN((1.1*(Fperm_SI_Woolf2021!$E$9:$E$93-T$58)-63.1579*EXP(-0.19*Fperm_SI_Woolf2021!$E$9:$E$93)+63.1579*EXP(-0.19*T$58))/(Fperm_SI_Woolf2021!$E$9:$E$93-T$58))*(T$58-Fperm_SI_Woolf2021!$E$9:$E$93)/10))),Fperm_SI_Woolf2021!$D$9:$D$93))</f>
        <v>0.43171137918360081</v>
      </c>
      <c r="U159" s="51" cm="1">
        <f t="array" ref="U159">MIN(1,SLOPE(Fperm_SI_Woolf2021!$F$9:$F$93*EXP(-Fperm_SI_Woolf2021!$I$9:$I$93*$C159*IF(U$58=Fperm_SI_Woolf2021!$E$9:$E$93,1,EXP(LN((1.1*(Fperm_SI_Woolf2021!$E$9:$E$93-U$58)-63.1579*EXP(-0.19*Fperm_SI_Woolf2021!$E$9:$E$93)+63.1579*EXP(-0.19*U$58))/(Fperm_SI_Woolf2021!$E$9:$E$93-U$58))*(U$58-Fperm_SI_Woolf2021!$E$9:$E$93)/10))) + Fperm_SI_Woolf2021!$G$9:$G$93*EXP(-Fperm_SI_Woolf2021!$J$9:$J$93*$C159*IF(U$58=Fperm_SI_Woolf2021!$E$9:$E$93,1,EXP(LN((1.1*(Fperm_SI_Woolf2021!$E$9:$E$93-U$58)-63.1579*EXP(-0.19*Fperm_SI_Woolf2021!$E$9:$E$93)+63.1579*EXP(-0.19*U$58))/(Fperm_SI_Woolf2021!$E$9:$E$93-U$58))*(U$58-Fperm_SI_Woolf2021!$E$9:$E$93)/10))) + Fperm_SI_Woolf2021!$H$9:$H$93*EXP(-Fperm_SI_Woolf2021!$K$9:$K$93*$C159*IF(U$58=Fperm_SI_Woolf2021!$E$9:$E$93,1,EXP(LN((1.1*(Fperm_SI_Woolf2021!$E$9:$E$93-U$58)-63.1579*EXP(-0.19*Fperm_SI_Woolf2021!$E$9:$E$93)+63.1579*EXP(-0.19*U$58))/(Fperm_SI_Woolf2021!$E$9:$E$93-U$58))*(U$58-Fperm_SI_Woolf2021!$E$9:$E$93)/10))),Fperm_SI_Woolf2021!$D$9:$D$93)*U$57+INTERCEPT(Fperm_SI_Woolf2021!$F$9:$F$93*EXP(-Fperm_SI_Woolf2021!$I$9:$I$93*$C159*IF(U$58=Fperm_SI_Woolf2021!$E$9:$E$93,1,EXP(LN((1.1*(Fperm_SI_Woolf2021!$E$9:$E$93-U$58)-63.1579*EXP(-0.19*Fperm_SI_Woolf2021!$E$9:$E$93)+63.1579*EXP(-0.19*U$58))/(Fperm_SI_Woolf2021!$E$9:$E$93-U$58))*(U$58-Fperm_SI_Woolf2021!$E$9:$E$93)/10))) + Fperm_SI_Woolf2021!$G$9:$G$93*EXP(-Fperm_SI_Woolf2021!$J$9:$J$93*$C159*IF(U$58=Fperm_SI_Woolf2021!$E$9:$E$93,1,EXP(LN((1.1*(Fperm_SI_Woolf2021!$E$9:$E$93-U$58)-63.1579*EXP(-0.19*Fperm_SI_Woolf2021!$E$9:$E$93)+63.1579*EXP(-0.19*U$58))/(Fperm_SI_Woolf2021!$E$9:$E$93-U$58))*(U$58-Fperm_SI_Woolf2021!$E$9:$E$93)/10))) + Fperm_SI_Woolf2021!$H$9:$H$93*EXP(-Fperm_SI_Woolf2021!$K$9:$K$93*$C159*IF(U$58=Fperm_SI_Woolf2021!$E$9:$E$93,1,EXP(LN((1.1*(Fperm_SI_Woolf2021!$E$9:$E$93-U$58)-63.1579*EXP(-0.19*Fperm_SI_Woolf2021!$E$9:$E$93)+63.1579*EXP(-0.19*U$58))/(Fperm_SI_Woolf2021!$E$9:$E$93-U$58))*(U$58-Fperm_SI_Woolf2021!$E$9:$E$93)/10))),Fperm_SI_Woolf2021!$D$9:$D$93))</f>
        <v>0.41066752952749452</v>
      </c>
      <c r="V159" s="51" cm="1">
        <f t="array" ref="V159">MIN(1,SLOPE(Fperm_SI_Woolf2021!$F$9:$F$93*EXP(-Fperm_SI_Woolf2021!$I$9:$I$93*$C159*IF(V$58=Fperm_SI_Woolf2021!$E$9:$E$93,1,EXP(LN((1.1*(Fperm_SI_Woolf2021!$E$9:$E$93-V$58)-63.1579*EXP(-0.19*Fperm_SI_Woolf2021!$E$9:$E$93)+63.1579*EXP(-0.19*V$58))/(Fperm_SI_Woolf2021!$E$9:$E$93-V$58))*(V$58-Fperm_SI_Woolf2021!$E$9:$E$93)/10))) + Fperm_SI_Woolf2021!$G$9:$G$93*EXP(-Fperm_SI_Woolf2021!$J$9:$J$93*$C159*IF(V$58=Fperm_SI_Woolf2021!$E$9:$E$93,1,EXP(LN((1.1*(Fperm_SI_Woolf2021!$E$9:$E$93-V$58)-63.1579*EXP(-0.19*Fperm_SI_Woolf2021!$E$9:$E$93)+63.1579*EXP(-0.19*V$58))/(Fperm_SI_Woolf2021!$E$9:$E$93-V$58))*(V$58-Fperm_SI_Woolf2021!$E$9:$E$93)/10))) + Fperm_SI_Woolf2021!$H$9:$H$93*EXP(-Fperm_SI_Woolf2021!$K$9:$K$93*$C159*IF(V$58=Fperm_SI_Woolf2021!$E$9:$E$93,1,EXP(LN((1.1*(Fperm_SI_Woolf2021!$E$9:$E$93-V$58)-63.1579*EXP(-0.19*Fperm_SI_Woolf2021!$E$9:$E$93)+63.1579*EXP(-0.19*V$58))/(Fperm_SI_Woolf2021!$E$9:$E$93-V$58))*(V$58-Fperm_SI_Woolf2021!$E$9:$E$93)/10))),Fperm_SI_Woolf2021!$D$9:$D$93)*V$57+INTERCEPT(Fperm_SI_Woolf2021!$F$9:$F$93*EXP(-Fperm_SI_Woolf2021!$I$9:$I$93*$C159*IF(V$58=Fperm_SI_Woolf2021!$E$9:$E$93,1,EXP(LN((1.1*(Fperm_SI_Woolf2021!$E$9:$E$93-V$58)-63.1579*EXP(-0.19*Fperm_SI_Woolf2021!$E$9:$E$93)+63.1579*EXP(-0.19*V$58))/(Fperm_SI_Woolf2021!$E$9:$E$93-V$58))*(V$58-Fperm_SI_Woolf2021!$E$9:$E$93)/10))) + Fperm_SI_Woolf2021!$G$9:$G$93*EXP(-Fperm_SI_Woolf2021!$J$9:$J$93*$C159*IF(V$58=Fperm_SI_Woolf2021!$E$9:$E$93,1,EXP(LN((1.1*(Fperm_SI_Woolf2021!$E$9:$E$93-V$58)-63.1579*EXP(-0.19*Fperm_SI_Woolf2021!$E$9:$E$93)+63.1579*EXP(-0.19*V$58))/(Fperm_SI_Woolf2021!$E$9:$E$93-V$58))*(V$58-Fperm_SI_Woolf2021!$E$9:$E$93)/10))) + Fperm_SI_Woolf2021!$H$9:$H$93*EXP(-Fperm_SI_Woolf2021!$K$9:$K$93*$C159*IF(V$58=Fperm_SI_Woolf2021!$E$9:$E$93,1,EXP(LN((1.1*(Fperm_SI_Woolf2021!$E$9:$E$93-V$58)-63.1579*EXP(-0.19*Fperm_SI_Woolf2021!$E$9:$E$93)+63.1579*EXP(-0.19*V$58))/(Fperm_SI_Woolf2021!$E$9:$E$93-V$58))*(V$58-Fperm_SI_Woolf2021!$E$9:$E$93)/10))),Fperm_SI_Woolf2021!$D$9:$D$93))</f>
        <v>0.38962367987138818</v>
      </c>
      <c r="W159" s="51" cm="1">
        <f t="array" ref="W159">MIN(1,SLOPE(Fperm_SI_Woolf2021!$F$9:$F$93*EXP(-Fperm_SI_Woolf2021!$I$9:$I$93*$C159*IF(W$58=Fperm_SI_Woolf2021!$E$9:$E$93,1,EXP(LN((1.1*(Fperm_SI_Woolf2021!$E$9:$E$93-W$58)-63.1579*EXP(-0.19*Fperm_SI_Woolf2021!$E$9:$E$93)+63.1579*EXP(-0.19*W$58))/(Fperm_SI_Woolf2021!$E$9:$E$93-W$58))*(W$58-Fperm_SI_Woolf2021!$E$9:$E$93)/10))) + Fperm_SI_Woolf2021!$G$9:$G$93*EXP(-Fperm_SI_Woolf2021!$J$9:$J$93*$C159*IF(W$58=Fperm_SI_Woolf2021!$E$9:$E$93,1,EXP(LN((1.1*(Fperm_SI_Woolf2021!$E$9:$E$93-W$58)-63.1579*EXP(-0.19*Fperm_SI_Woolf2021!$E$9:$E$93)+63.1579*EXP(-0.19*W$58))/(Fperm_SI_Woolf2021!$E$9:$E$93-W$58))*(W$58-Fperm_SI_Woolf2021!$E$9:$E$93)/10))) + Fperm_SI_Woolf2021!$H$9:$H$93*EXP(-Fperm_SI_Woolf2021!$K$9:$K$93*$C159*IF(W$58=Fperm_SI_Woolf2021!$E$9:$E$93,1,EXP(LN((1.1*(Fperm_SI_Woolf2021!$E$9:$E$93-W$58)-63.1579*EXP(-0.19*Fperm_SI_Woolf2021!$E$9:$E$93)+63.1579*EXP(-0.19*W$58))/(Fperm_SI_Woolf2021!$E$9:$E$93-W$58))*(W$58-Fperm_SI_Woolf2021!$E$9:$E$93)/10))),Fperm_SI_Woolf2021!$D$9:$D$93)*W$57+INTERCEPT(Fperm_SI_Woolf2021!$F$9:$F$93*EXP(-Fperm_SI_Woolf2021!$I$9:$I$93*$C159*IF(W$58=Fperm_SI_Woolf2021!$E$9:$E$93,1,EXP(LN((1.1*(Fperm_SI_Woolf2021!$E$9:$E$93-W$58)-63.1579*EXP(-0.19*Fperm_SI_Woolf2021!$E$9:$E$93)+63.1579*EXP(-0.19*W$58))/(Fperm_SI_Woolf2021!$E$9:$E$93-W$58))*(W$58-Fperm_SI_Woolf2021!$E$9:$E$93)/10))) + Fperm_SI_Woolf2021!$G$9:$G$93*EXP(-Fperm_SI_Woolf2021!$J$9:$J$93*$C159*IF(W$58=Fperm_SI_Woolf2021!$E$9:$E$93,1,EXP(LN((1.1*(Fperm_SI_Woolf2021!$E$9:$E$93-W$58)-63.1579*EXP(-0.19*Fperm_SI_Woolf2021!$E$9:$E$93)+63.1579*EXP(-0.19*W$58))/(Fperm_SI_Woolf2021!$E$9:$E$93-W$58))*(W$58-Fperm_SI_Woolf2021!$E$9:$E$93)/10))) + Fperm_SI_Woolf2021!$H$9:$H$93*EXP(-Fperm_SI_Woolf2021!$K$9:$K$93*$C159*IF(W$58=Fperm_SI_Woolf2021!$E$9:$E$93,1,EXP(LN((1.1*(Fperm_SI_Woolf2021!$E$9:$E$93-W$58)-63.1579*EXP(-0.19*Fperm_SI_Woolf2021!$E$9:$E$93)+63.1579*EXP(-0.19*W$58))/(Fperm_SI_Woolf2021!$E$9:$E$93-W$58))*(W$58-Fperm_SI_Woolf2021!$E$9:$E$93)/10))),Fperm_SI_Woolf2021!$D$9:$D$93))</f>
        <v>0.36857983021528185</v>
      </c>
      <c r="X159" s="51" cm="1">
        <f t="array" ref="X159">MIN(1,SLOPE(Fperm_SI_Woolf2021!$F$9:$F$93*EXP(-Fperm_SI_Woolf2021!$I$9:$I$93*$C159*IF(X$58=Fperm_SI_Woolf2021!$E$9:$E$93,1,EXP(LN((1.1*(Fperm_SI_Woolf2021!$E$9:$E$93-X$58)-63.1579*EXP(-0.19*Fperm_SI_Woolf2021!$E$9:$E$93)+63.1579*EXP(-0.19*X$58))/(Fperm_SI_Woolf2021!$E$9:$E$93-X$58))*(X$58-Fperm_SI_Woolf2021!$E$9:$E$93)/10))) + Fperm_SI_Woolf2021!$G$9:$G$93*EXP(-Fperm_SI_Woolf2021!$J$9:$J$93*$C159*IF(X$58=Fperm_SI_Woolf2021!$E$9:$E$93,1,EXP(LN((1.1*(Fperm_SI_Woolf2021!$E$9:$E$93-X$58)-63.1579*EXP(-0.19*Fperm_SI_Woolf2021!$E$9:$E$93)+63.1579*EXP(-0.19*X$58))/(Fperm_SI_Woolf2021!$E$9:$E$93-X$58))*(X$58-Fperm_SI_Woolf2021!$E$9:$E$93)/10))) + Fperm_SI_Woolf2021!$H$9:$H$93*EXP(-Fperm_SI_Woolf2021!$K$9:$K$93*$C159*IF(X$58=Fperm_SI_Woolf2021!$E$9:$E$93,1,EXP(LN((1.1*(Fperm_SI_Woolf2021!$E$9:$E$93-X$58)-63.1579*EXP(-0.19*Fperm_SI_Woolf2021!$E$9:$E$93)+63.1579*EXP(-0.19*X$58))/(Fperm_SI_Woolf2021!$E$9:$E$93-X$58))*(X$58-Fperm_SI_Woolf2021!$E$9:$E$93)/10))),Fperm_SI_Woolf2021!$D$9:$D$93)*X$57+INTERCEPT(Fperm_SI_Woolf2021!$F$9:$F$93*EXP(-Fperm_SI_Woolf2021!$I$9:$I$93*$C159*IF(X$58=Fperm_SI_Woolf2021!$E$9:$E$93,1,EXP(LN((1.1*(Fperm_SI_Woolf2021!$E$9:$E$93-X$58)-63.1579*EXP(-0.19*Fperm_SI_Woolf2021!$E$9:$E$93)+63.1579*EXP(-0.19*X$58))/(Fperm_SI_Woolf2021!$E$9:$E$93-X$58))*(X$58-Fperm_SI_Woolf2021!$E$9:$E$93)/10))) + Fperm_SI_Woolf2021!$G$9:$G$93*EXP(-Fperm_SI_Woolf2021!$J$9:$J$93*$C159*IF(X$58=Fperm_SI_Woolf2021!$E$9:$E$93,1,EXP(LN((1.1*(Fperm_SI_Woolf2021!$E$9:$E$93-X$58)-63.1579*EXP(-0.19*Fperm_SI_Woolf2021!$E$9:$E$93)+63.1579*EXP(-0.19*X$58))/(Fperm_SI_Woolf2021!$E$9:$E$93-X$58))*(X$58-Fperm_SI_Woolf2021!$E$9:$E$93)/10))) + Fperm_SI_Woolf2021!$H$9:$H$93*EXP(-Fperm_SI_Woolf2021!$K$9:$K$93*$C159*IF(X$58=Fperm_SI_Woolf2021!$E$9:$E$93,1,EXP(LN((1.1*(Fperm_SI_Woolf2021!$E$9:$E$93-X$58)-63.1579*EXP(-0.19*Fperm_SI_Woolf2021!$E$9:$E$93)+63.1579*EXP(-0.19*X$58))/(Fperm_SI_Woolf2021!$E$9:$E$93-X$58))*(X$58-Fperm_SI_Woolf2021!$E$9:$E$93)/10))),Fperm_SI_Woolf2021!$D$9:$D$93))</f>
        <v>0.34753598055917556</v>
      </c>
      <c r="Y159" s="51" cm="1">
        <f t="array" ref="Y159">MIN(1,SLOPE(Fperm_SI_Woolf2021!$F$9:$F$93*EXP(-Fperm_SI_Woolf2021!$I$9:$I$93*$C159*IF(Y$58=Fperm_SI_Woolf2021!$E$9:$E$93,1,EXP(LN((1.1*(Fperm_SI_Woolf2021!$E$9:$E$93-Y$58)-63.1579*EXP(-0.19*Fperm_SI_Woolf2021!$E$9:$E$93)+63.1579*EXP(-0.19*Y$58))/(Fperm_SI_Woolf2021!$E$9:$E$93-Y$58))*(Y$58-Fperm_SI_Woolf2021!$E$9:$E$93)/10))) + Fperm_SI_Woolf2021!$G$9:$G$93*EXP(-Fperm_SI_Woolf2021!$J$9:$J$93*$C159*IF(Y$58=Fperm_SI_Woolf2021!$E$9:$E$93,1,EXP(LN((1.1*(Fperm_SI_Woolf2021!$E$9:$E$93-Y$58)-63.1579*EXP(-0.19*Fperm_SI_Woolf2021!$E$9:$E$93)+63.1579*EXP(-0.19*Y$58))/(Fperm_SI_Woolf2021!$E$9:$E$93-Y$58))*(Y$58-Fperm_SI_Woolf2021!$E$9:$E$93)/10))) + Fperm_SI_Woolf2021!$H$9:$H$93*EXP(-Fperm_SI_Woolf2021!$K$9:$K$93*$C159*IF(Y$58=Fperm_SI_Woolf2021!$E$9:$E$93,1,EXP(LN((1.1*(Fperm_SI_Woolf2021!$E$9:$E$93-Y$58)-63.1579*EXP(-0.19*Fperm_SI_Woolf2021!$E$9:$E$93)+63.1579*EXP(-0.19*Y$58))/(Fperm_SI_Woolf2021!$E$9:$E$93-Y$58))*(Y$58-Fperm_SI_Woolf2021!$E$9:$E$93)/10))),Fperm_SI_Woolf2021!$D$9:$D$93)*Y$57+INTERCEPT(Fperm_SI_Woolf2021!$F$9:$F$93*EXP(-Fperm_SI_Woolf2021!$I$9:$I$93*$C159*IF(Y$58=Fperm_SI_Woolf2021!$E$9:$E$93,1,EXP(LN((1.1*(Fperm_SI_Woolf2021!$E$9:$E$93-Y$58)-63.1579*EXP(-0.19*Fperm_SI_Woolf2021!$E$9:$E$93)+63.1579*EXP(-0.19*Y$58))/(Fperm_SI_Woolf2021!$E$9:$E$93-Y$58))*(Y$58-Fperm_SI_Woolf2021!$E$9:$E$93)/10))) + Fperm_SI_Woolf2021!$G$9:$G$93*EXP(-Fperm_SI_Woolf2021!$J$9:$J$93*$C159*IF(Y$58=Fperm_SI_Woolf2021!$E$9:$E$93,1,EXP(LN((1.1*(Fperm_SI_Woolf2021!$E$9:$E$93-Y$58)-63.1579*EXP(-0.19*Fperm_SI_Woolf2021!$E$9:$E$93)+63.1579*EXP(-0.19*Y$58))/(Fperm_SI_Woolf2021!$E$9:$E$93-Y$58))*(Y$58-Fperm_SI_Woolf2021!$E$9:$E$93)/10))) + Fperm_SI_Woolf2021!$H$9:$H$93*EXP(-Fperm_SI_Woolf2021!$K$9:$K$93*$C159*IF(Y$58=Fperm_SI_Woolf2021!$E$9:$E$93,1,EXP(LN((1.1*(Fperm_SI_Woolf2021!$E$9:$E$93-Y$58)-63.1579*EXP(-0.19*Fperm_SI_Woolf2021!$E$9:$E$93)+63.1579*EXP(-0.19*Y$58))/(Fperm_SI_Woolf2021!$E$9:$E$93-Y$58))*(Y$58-Fperm_SI_Woolf2021!$E$9:$E$93)/10))),Fperm_SI_Woolf2021!$D$9:$D$93))</f>
        <v>0.32649213090306917</v>
      </c>
      <c r="Z159" s="51" cm="1">
        <f t="array" ref="Z159">MIN(1,SLOPE(Fperm_SI_Woolf2021!$F$9:$F$93*EXP(-Fperm_SI_Woolf2021!$I$9:$I$93*$C159*IF(Z$58=Fperm_SI_Woolf2021!$E$9:$E$93,1,EXP(LN((1.1*(Fperm_SI_Woolf2021!$E$9:$E$93-Z$58)-63.1579*EXP(-0.19*Fperm_SI_Woolf2021!$E$9:$E$93)+63.1579*EXP(-0.19*Z$58))/(Fperm_SI_Woolf2021!$E$9:$E$93-Z$58))*(Z$58-Fperm_SI_Woolf2021!$E$9:$E$93)/10))) + Fperm_SI_Woolf2021!$G$9:$G$93*EXP(-Fperm_SI_Woolf2021!$J$9:$J$93*$C159*IF(Z$58=Fperm_SI_Woolf2021!$E$9:$E$93,1,EXP(LN((1.1*(Fperm_SI_Woolf2021!$E$9:$E$93-Z$58)-63.1579*EXP(-0.19*Fperm_SI_Woolf2021!$E$9:$E$93)+63.1579*EXP(-0.19*Z$58))/(Fperm_SI_Woolf2021!$E$9:$E$93-Z$58))*(Z$58-Fperm_SI_Woolf2021!$E$9:$E$93)/10))) + Fperm_SI_Woolf2021!$H$9:$H$93*EXP(-Fperm_SI_Woolf2021!$K$9:$K$93*$C159*IF(Z$58=Fperm_SI_Woolf2021!$E$9:$E$93,1,EXP(LN((1.1*(Fperm_SI_Woolf2021!$E$9:$E$93-Z$58)-63.1579*EXP(-0.19*Fperm_SI_Woolf2021!$E$9:$E$93)+63.1579*EXP(-0.19*Z$58))/(Fperm_SI_Woolf2021!$E$9:$E$93-Z$58))*(Z$58-Fperm_SI_Woolf2021!$E$9:$E$93)/10))),Fperm_SI_Woolf2021!$D$9:$D$93)*Z$57+INTERCEPT(Fperm_SI_Woolf2021!$F$9:$F$93*EXP(-Fperm_SI_Woolf2021!$I$9:$I$93*$C159*IF(Z$58=Fperm_SI_Woolf2021!$E$9:$E$93,1,EXP(LN((1.1*(Fperm_SI_Woolf2021!$E$9:$E$93-Z$58)-63.1579*EXP(-0.19*Fperm_SI_Woolf2021!$E$9:$E$93)+63.1579*EXP(-0.19*Z$58))/(Fperm_SI_Woolf2021!$E$9:$E$93-Z$58))*(Z$58-Fperm_SI_Woolf2021!$E$9:$E$93)/10))) + Fperm_SI_Woolf2021!$G$9:$G$93*EXP(-Fperm_SI_Woolf2021!$J$9:$J$93*$C159*IF(Z$58=Fperm_SI_Woolf2021!$E$9:$E$93,1,EXP(LN((1.1*(Fperm_SI_Woolf2021!$E$9:$E$93-Z$58)-63.1579*EXP(-0.19*Fperm_SI_Woolf2021!$E$9:$E$93)+63.1579*EXP(-0.19*Z$58))/(Fperm_SI_Woolf2021!$E$9:$E$93-Z$58))*(Z$58-Fperm_SI_Woolf2021!$E$9:$E$93)/10))) + Fperm_SI_Woolf2021!$H$9:$H$93*EXP(-Fperm_SI_Woolf2021!$K$9:$K$93*$C159*IF(Z$58=Fperm_SI_Woolf2021!$E$9:$E$93,1,EXP(LN((1.1*(Fperm_SI_Woolf2021!$E$9:$E$93-Z$58)-63.1579*EXP(-0.19*Fperm_SI_Woolf2021!$E$9:$E$93)+63.1579*EXP(-0.19*Z$58))/(Fperm_SI_Woolf2021!$E$9:$E$93-Z$58))*(Z$58-Fperm_SI_Woolf2021!$E$9:$E$93)/10))),Fperm_SI_Woolf2021!$D$9:$D$93))</f>
        <v>0.30544828124696288</v>
      </c>
      <c r="AA159" s="51" cm="1">
        <f t="array" ref="AA159">MIN(1,SLOPE(Fperm_SI_Woolf2021!$F$9:$F$93*EXP(-Fperm_SI_Woolf2021!$I$9:$I$93*$C159*IF(AA$58=Fperm_SI_Woolf2021!$E$9:$E$93,1,EXP(LN((1.1*(Fperm_SI_Woolf2021!$E$9:$E$93-AA$58)-63.1579*EXP(-0.19*Fperm_SI_Woolf2021!$E$9:$E$93)+63.1579*EXP(-0.19*AA$58))/(Fperm_SI_Woolf2021!$E$9:$E$93-AA$58))*(AA$58-Fperm_SI_Woolf2021!$E$9:$E$93)/10))) + Fperm_SI_Woolf2021!$G$9:$G$93*EXP(-Fperm_SI_Woolf2021!$J$9:$J$93*$C159*IF(AA$58=Fperm_SI_Woolf2021!$E$9:$E$93,1,EXP(LN((1.1*(Fperm_SI_Woolf2021!$E$9:$E$93-AA$58)-63.1579*EXP(-0.19*Fperm_SI_Woolf2021!$E$9:$E$93)+63.1579*EXP(-0.19*AA$58))/(Fperm_SI_Woolf2021!$E$9:$E$93-AA$58))*(AA$58-Fperm_SI_Woolf2021!$E$9:$E$93)/10))) + Fperm_SI_Woolf2021!$H$9:$H$93*EXP(-Fperm_SI_Woolf2021!$K$9:$K$93*$C159*IF(AA$58=Fperm_SI_Woolf2021!$E$9:$E$93,1,EXP(LN((1.1*(Fperm_SI_Woolf2021!$E$9:$E$93-AA$58)-63.1579*EXP(-0.19*Fperm_SI_Woolf2021!$E$9:$E$93)+63.1579*EXP(-0.19*AA$58))/(Fperm_SI_Woolf2021!$E$9:$E$93-AA$58))*(AA$58-Fperm_SI_Woolf2021!$E$9:$E$93)/10))),Fperm_SI_Woolf2021!$D$9:$D$93)*AA$57+INTERCEPT(Fperm_SI_Woolf2021!$F$9:$F$93*EXP(-Fperm_SI_Woolf2021!$I$9:$I$93*$C159*IF(AA$58=Fperm_SI_Woolf2021!$E$9:$E$93,1,EXP(LN((1.1*(Fperm_SI_Woolf2021!$E$9:$E$93-AA$58)-63.1579*EXP(-0.19*Fperm_SI_Woolf2021!$E$9:$E$93)+63.1579*EXP(-0.19*AA$58))/(Fperm_SI_Woolf2021!$E$9:$E$93-AA$58))*(AA$58-Fperm_SI_Woolf2021!$E$9:$E$93)/10))) + Fperm_SI_Woolf2021!$G$9:$G$93*EXP(-Fperm_SI_Woolf2021!$J$9:$J$93*$C159*IF(AA$58=Fperm_SI_Woolf2021!$E$9:$E$93,1,EXP(LN((1.1*(Fperm_SI_Woolf2021!$E$9:$E$93-AA$58)-63.1579*EXP(-0.19*Fperm_SI_Woolf2021!$E$9:$E$93)+63.1579*EXP(-0.19*AA$58))/(Fperm_SI_Woolf2021!$E$9:$E$93-AA$58))*(AA$58-Fperm_SI_Woolf2021!$E$9:$E$93)/10))) + Fperm_SI_Woolf2021!$H$9:$H$93*EXP(-Fperm_SI_Woolf2021!$K$9:$K$93*$C159*IF(AA$58=Fperm_SI_Woolf2021!$E$9:$E$93,1,EXP(LN((1.1*(Fperm_SI_Woolf2021!$E$9:$E$93-AA$58)-63.1579*EXP(-0.19*Fperm_SI_Woolf2021!$E$9:$E$93)+63.1579*EXP(-0.19*AA$58))/(Fperm_SI_Woolf2021!$E$9:$E$93-AA$58))*(AA$58-Fperm_SI_Woolf2021!$E$9:$E$93)/10))),Fperm_SI_Woolf2021!$D$9:$D$93))</f>
        <v>0.28440443159085654</v>
      </c>
      <c r="AB159" s="51" cm="1">
        <f t="array" ref="AB159">MIN(1,SLOPE(Fperm_SI_Woolf2021!$F$9:$F$93*EXP(-Fperm_SI_Woolf2021!$I$9:$I$93*$C159*IF(AB$58=Fperm_SI_Woolf2021!$E$9:$E$93,1,EXP(LN((1.1*(Fperm_SI_Woolf2021!$E$9:$E$93-AB$58)-63.1579*EXP(-0.19*Fperm_SI_Woolf2021!$E$9:$E$93)+63.1579*EXP(-0.19*AB$58))/(Fperm_SI_Woolf2021!$E$9:$E$93-AB$58))*(AB$58-Fperm_SI_Woolf2021!$E$9:$E$93)/10))) + Fperm_SI_Woolf2021!$G$9:$G$93*EXP(-Fperm_SI_Woolf2021!$J$9:$J$93*$C159*IF(AB$58=Fperm_SI_Woolf2021!$E$9:$E$93,1,EXP(LN((1.1*(Fperm_SI_Woolf2021!$E$9:$E$93-AB$58)-63.1579*EXP(-0.19*Fperm_SI_Woolf2021!$E$9:$E$93)+63.1579*EXP(-0.19*AB$58))/(Fperm_SI_Woolf2021!$E$9:$E$93-AB$58))*(AB$58-Fperm_SI_Woolf2021!$E$9:$E$93)/10))) + Fperm_SI_Woolf2021!$H$9:$H$93*EXP(-Fperm_SI_Woolf2021!$K$9:$K$93*$C159*IF(AB$58=Fperm_SI_Woolf2021!$E$9:$E$93,1,EXP(LN((1.1*(Fperm_SI_Woolf2021!$E$9:$E$93-AB$58)-63.1579*EXP(-0.19*Fperm_SI_Woolf2021!$E$9:$E$93)+63.1579*EXP(-0.19*AB$58))/(Fperm_SI_Woolf2021!$E$9:$E$93-AB$58))*(AB$58-Fperm_SI_Woolf2021!$E$9:$E$93)/10))),Fperm_SI_Woolf2021!$D$9:$D$93)*AB$57+INTERCEPT(Fperm_SI_Woolf2021!$F$9:$F$93*EXP(-Fperm_SI_Woolf2021!$I$9:$I$93*$C159*IF(AB$58=Fperm_SI_Woolf2021!$E$9:$E$93,1,EXP(LN((1.1*(Fperm_SI_Woolf2021!$E$9:$E$93-AB$58)-63.1579*EXP(-0.19*Fperm_SI_Woolf2021!$E$9:$E$93)+63.1579*EXP(-0.19*AB$58))/(Fperm_SI_Woolf2021!$E$9:$E$93-AB$58))*(AB$58-Fperm_SI_Woolf2021!$E$9:$E$93)/10))) + Fperm_SI_Woolf2021!$G$9:$G$93*EXP(-Fperm_SI_Woolf2021!$J$9:$J$93*$C159*IF(AB$58=Fperm_SI_Woolf2021!$E$9:$E$93,1,EXP(LN((1.1*(Fperm_SI_Woolf2021!$E$9:$E$93-AB$58)-63.1579*EXP(-0.19*Fperm_SI_Woolf2021!$E$9:$E$93)+63.1579*EXP(-0.19*AB$58))/(Fperm_SI_Woolf2021!$E$9:$E$93-AB$58))*(AB$58-Fperm_SI_Woolf2021!$E$9:$E$93)/10))) + Fperm_SI_Woolf2021!$H$9:$H$93*EXP(-Fperm_SI_Woolf2021!$K$9:$K$93*$C159*IF(AB$58=Fperm_SI_Woolf2021!$E$9:$E$93,1,EXP(LN((1.1*(Fperm_SI_Woolf2021!$E$9:$E$93-AB$58)-63.1579*EXP(-0.19*Fperm_SI_Woolf2021!$E$9:$E$93)+63.1579*EXP(-0.19*AB$58))/(Fperm_SI_Woolf2021!$E$9:$E$93-AB$58))*(AB$58-Fperm_SI_Woolf2021!$E$9:$E$93)/10))),Fperm_SI_Woolf2021!$D$9:$D$93))</f>
        <v>0.2633605819347502</v>
      </c>
      <c r="AC159" s="51" cm="1">
        <f t="array" ref="AC159">MIN(1,SLOPE(Fperm_SI_Woolf2021!$F$9:$F$93*EXP(-Fperm_SI_Woolf2021!$I$9:$I$93*$C159*IF(AC$58=Fperm_SI_Woolf2021!$E$9:$E$93,1,EXP(LN((1.1*(Fperm_SI_Woolf2021!$E$9:$E$93-AC$58)-63.1579*EXP(-0.19*Fperm_SI_Woolf2021!$E$9:$E$93)+63.1579*EXP(-0.19*AC$58))/(Fperm_SI_Woolf2021!$E$9:$E$93-AC$58))*(AC$58-Fperm_SI_Woolf2021!$E$9:$E$93)/10))) + Fperm_SI_Woolf2021!$G$9:$G$93*EXP(-Fperm_SI_Woolf2021!$J$9:$J$93*$C159*IF(AC$58=Fperm_SI_Woolf2021!$E$9:$E$93,1,EXP(LN((1.1*(Fperm_SI_Woolf2021!$E$9:$E$93-AC$58)-63.1579*EXP(-0.19*Fperm_SI_Woolf2021!$E$9:$E$93)+63.1579*EXP(-0.19*AC$58))/(Fperm_SI_Woolf2021!$E$9:$E$93-AC$58))*(AC$58-Fperm_SI_Woolf2021!$E$9:$E$93)/10))) + Fperm_SI_Woolf2021!$H$9:$H$93*EXP(-Fperm_SI_Woolf2021!$K$9:$K$93*$C159*IF(AC$58=Fperm_SI_Woolf2021!$E$9:$E$93,1,EXP(LN((1.1*(Fperm_SI_Woolf2021!$E$9:$E$93-AC$58)-63.1579*EXP(-0.19*Fperm_SI_Woolf2021!$E$9:$E$93)+63.1579*EXP(-0.19*AC$58))/(Fperm_SI_Woolf2021!$E$9:$E$93-AC$58))*(AC$58-Fperm_SI_Woolf2021!$E$9:$E$93)/10))),Fperm_SI_Woolf2021!$D$9:$D$93)*AC$57+INTERCEPT(Fperm_SI_Woolf2021!$F$9:$F$93*EXP(-Fperm_SI_Woolf2021!$I$9:$I$93*$C159*IF(AC$58=Fperm_SI_Woolf2021!$E$9:$E$93,1,EXP(LN((1.1*(Fperm_SI_Woolf2021!$E$9:$E$93-AC$58)-63.1579*EXP(-0.19*Fperm_SI_Woolf2021!$E$9:$E$93)+63.1579*EXP(-0.19*AC$58))/(Fperm_SI_Woolf2021!$E$9:$E$93-AC$58))*(AC$58-Fperm_SI_Woolf2021!$E$9:$E$93)/10))) + Fperm_SI_Woolf2021!$G$9:$G$93*EXP(-Fperm_SI_Woolf2021!$J$9:$J$93*$C159*IF(AC$58=Fperm_SI_Woolf2021!$E$9:$E$93,1,EXP(LN((1.1*(Fperm_SI_Woolf2021!$E$9:$E$93-AC$58)-63.1579*EXP(-0.19*Fperm_SI_Woolf2021!$E$9:$E$93)+63.1579*EXP(-0.19*AC$58))/(Fperm_SI_Woolf2021!$E$9:$E$93-AC$58))*(AC$58-Fperm_SI_Woolf2021!$E$9:$E$93)/10))) + Fperm_SI_Woolf2021!$H$9:$H$93*EXP(-Fperm_SI_Woolf2021!$K$9:$K$93*$C159*IF(AC$58=Fperm_SI_Woolf2021!$E$9:$E$93,1,EXP(LN((1.1*(Fperm_SI_Woolf2021!$E$9:$E$93-AC$58)-63.1579*EXP(-0.19*Fperm_SI_Woolf2021!$E$9:$E$93)+63.1579*EXP(-0.19*AC$58))/(Fperm_SI_Woolf2021!$E$9:$E$93-AC$58))*(AC$58-Fperm_SI_Woolf2021!$E$9:$E$93)/10))),Fperm_SI_Woolf2021!$D$9:$D$93))</f>
        <v>0.24231673227864389</v>
      </c>
      <c r="AD159" s="51" cm="1">
        <f t="array" ref="AD159">MIN(1,SLOPE(Fperm_SI_Woolf2021!$F$9:$F$93*EXP(-Fperm_SI_Woolf2021!$I$9:$I$93*$C159*IF(AD$58=Fperm_SI_Woolf2021!$E$9:$E$93,1,EXP(LN((1.1*(Fperm_SI_Woolf2021!$E$9:$E$93-AD$58)-63.1579*EXP(-0.19*Fperm_SI_Woolf2021!$E$9:$E$93)+63.1579*EXP(-0.19*AD$58))/(Fperm_SI_Woolf2021!$E$9:$E$93-AD$58))*(AD$58-Fperm_SI_Woolf2021!$E$9:$E$93)/10))) + Fperm_SI_Woolf2021!$G$9:$G$93*EXP(-Fperm_SI_Woolf2021!$J$9:$J$93*$C159*IF(AD$58=Fperm_SI_Woolf2021!$E$9:$E$93,1,EXP(LN((1.1*(Fperm_SI_Woolf2021!$E$9:$E$93-AD$58)-63.1579*EXP(-0.19*Fperm_SI_Woolf2021!$E$9:$E$93)+63.1579*EXP(-0.19*AD$58))/(Fperm_SI_Woolf2021!$E$9:$E$93-AD$58))*(AD$58-Fperm_SI_Woolf2021!$E$9:$E$93)/10))) + Fperm_SI_Woolf2021!$H$9:$H$93*EXP(-Fperm_SI_Woolf2021!$K$9:$K$93*$C159*IF(AD$58=Fperm_SI_Woolf2021!$E$9:$E$93,1,EXP(LN((1.1*(Fperm_SI_Woolf2021!$E$9:$E$93-AD$58)-63.1579*EXP(-0.19*Fperm_SI_Woolf2021!$E$9:$E$93)+63.1579*EXP(-0.19*AD$58))/(Fperm_SI_Woolf2021!$E$9:$E$93-AD$58))*(AD$58-Fperm_SI_Woolf2021!$E$9:$E$93)/10))),Fperm_SI_Woolf2021!$D$9:$D$93)*AD$57+INTERCEPT(Fperm_SI_Woolf2021!$F$9:$F$93*EXP(-Fperm_SI_Woolf2021!$I$9:$I$93*$C159*IF(AD$58=Fperm_SI_Woolf2021!$E$9:$E$93,1,EXP(LN((1.1*(Fperm_SI_Woolf2021!$E$9:$E$93-AD$58)-63.1579*EXP(-0.19*Fperm_SI_Woolf2021!$E$9:$E$93)+63.1579*EXP(-0.19*AD$58))/(Fperm_SI_Woolf2021!$E$9:$E$93-AD$58))*(AD$58-Fperm_SI_Woolf2021!$E$9:$E$93)/10))) + Fperm_SI_Woolf2021!$G$9:$G$93*EXP(-Fperm_SI_Woolf2021!$J$9:$J$93*$C159*IF(AD$58=Fperm_SI_Woolf2021!$E$9:$E$93,1,EXP(LN((1.1*(Fperm_SI_Woolf2021!$E$9:$E$93-AD$58)-63.1579*EXP(-0.19*Fperm_SI_Woolf2021!$E$9:$E$93)+63.1579*EXP(-0.19*AD$58))/(Fperm_SI_Woolf2021!$E$9:$E$93-AD$58))*(AD$58-Fperm_SI_Woolf2021!$E$9:$E$93)/10))) + Fperm_SI_Woolf2021!$H$9:$H$93*EXP(-Fperm_SI_Woolf2021!$K$9:$K$93*$C159*IF(AD$58=Fperm_SI_Woolf2021!$E$9:$E$93,1,EXP(LN((1.1*(Fperm_SI_Woolf2021!$E$9:$E$93-AD$58)-63.1579*EXP(-0.19*Fperm_SI_Woolf2021!$E$9:$E$93)+63.1579*EXP(-0.19*AD$58))/(Fperm_SI_Woolf2021!$E$9:$E$93-AD$58))*(AD$58-Fperm_SI_Woolf2021!$E$9:$E$93)/10))),Fperm_SI_Woolf2021!$D$9:$D$93))</f>
        <v>0.22127288262253758</v>
      </c>
      <c r="AE159" s="51" cm="1">
        <f t="array" ref="AE159">MIN(1,SLOPE(Fperm_SI_Woolf2021!$F$9:$F$93*EXP(-Fperm_SI_Woolf2021!$I$9:$I$93*$C159*IF(AE$58=Fperm_SI_Woolf2021!$E$9:$E$93,1,EXP(LN((1.1*(Fperm_SI_Woolf2021!$E$9:$E$93-AE$58)-63.1579*EXP(-0.19*Fperm_SI_Woolf2021!$E$9:$E$93)+63.1579*EXP(-0.19*AE$58))/(Fperm_SI_Woolf2021!$E$9:$E$93-AE$58))*(AE$58-Fperm_SI_Woolf2021!$E$9:$E$93)/10))) + Fperm_SI_Woolf2021!$G$9:$G$93*EXP(-Fperm_SI_Woolf2021!$J$9:$J$93*$C159*IF(AE$58=Fperm_SI_Woolf2021!$E$9:$E$93,1,EXP(LN((1.1*(Fperm_SI_Woolf2021!$E$9:$E$93-AE$58)-63.1579*EXP(-0.19*Fperm_SI_Woolf2021!$E$9:$E$93)+63.1579*EXP(-0.19*AE$58))/(Fperm_SI_Woolf2021!$E$9:$E$93-AE$58))*(AE$58-Fperm_SI_Woolf2021!$E$9:$E$93)/10))) + Fperm_SI_Woolf2021!$H$9:$H$93*EXP(-Fperm_SI_Woolf2021!$K$9:$K$93*$C159*IF(AE$58=Fperm_SI_Woolf2021!$E$9:$E$93,1,EXP(LN((1.1*(Fperm_SI_Woolf2021!$E$9:$E$93-AE$58)-63.1579*EXP(-0.19*Fperm_SI_Woolf2021!$E$9:$E$93)+63.1579*EXP(-0.19*AE$58))/(Fperm_SI_Woolf2021!$E$9:$E$93-AE$58))*(AE$58-Fperm_SI_Woolf2021!$E$9:$E$93)/10))),Fperm_SI_Woolf2021!$D$9:$D$93)*AE$57+INTERCEPT(Fperm_SI_Woolf2021!$F$9:$F$93*EXP(-Fperm_SI_Woolf2021!$I$9:$I$93*$C159*IF(AE$58=Fperm_SI_Woolf2021!$E$9:$E$93,1,EXP(LN((1.1*(Fperm_SI_Woolf2021!$E$9:$E$93-AE$58)-63.1579*EXP(-0.19*Fperm_SI_Woolf2021!$E$9:$E$93)+63.1579*EXP(-0.19*AE$58))/(Fperm_SI_Woolf2021!$E$9:$E$93-AE$58))*(AE$58-Fperm_SI_Woolf2021!$E$9:$E$93)/10))) + Fperm_SI_Woolf2021!$G$9:$G$93*EXP(-Fperm_SI_Woolf2021!$J$9:$J$93*$C159*IF(AE$58=Fperm_SI_Woolf2021!$E$9:$E$93,1,EXP(LN((1.1*(Fperm_SI_Woolf2021!$E$9:$E$93-AE$58)-63.1579*EXP(-0.19*Fperm_SI_Woolf2021!$E$9:$E$93)+63.1579*EXP(-0.19*AE$58))/(Fperm_SI_Woolf2021!$E$9:$E$93-AE$58))*(AE$58-Fperm_SI_Woolf2021!$E$9:$E$93)/10))) + Fperm_SI_Woolf2021!$H$9:$H$93*EXP(-Fperm_SI_Woolf2021!$K$9:$K$93*$C159*IF(AE$58=Fperm_SI_Woolf2021!$E$9:$E$93,1,EXP(LN((1.1*(Fperm_SI_Woolf2021!$E$9:$E$93-AE$58)-63.1579*EXP(-0.19*Fperm_SI_Woolf2021!$E$9:$E$93)+63.1579*EXP(-0.19*AE$58))/(Fperm_SI_Woolf2021!$E$9:$E$93-AE$58))*(AE$58-Fperm_SI_Woolf2021!$E$9:$E$93)/10))),Fperm_SI_Woolf2021!$D$9:$D$93))</f>
        <v>0.20022903296643119</v>
      </c>
      <c r="AF159" s="51" cm="1">
        <f t="array" ref="AF159">MIN(1,SLOPE(Fperm_SI_Woolf2021!$F$9:$F$93*EXP(-Fperm_SI_Woolf2021!$I$9:$I$93*$C159*IF(AF$58=Fperm_SI_Woolf2021!$E$9:$E$93,1,EXP(LN((1.1*(Fperm_SI_Woolf2021!$E$9:$E$93-AF$58)-63.1579*EXP(-0.19*Fperm_SI_Woolf2021!$E$9:$E$93)+63.1579*EXP(-0.19*AF$58))/(Fperm_SI_Woolf2021!$E$9:$E$93-AF$58))*(AF$58-Fperm_SI_Woolf2021!$E$9:$E$93)/10))) + Fperm_SI_Woolf2021!$G$9:$G$93*EXP(-Fperm_SI_Woolf2021!$J$9:$J$93*$C159*IF(AF$58=Fperm_SI_Woolf2021!$E$9:$E$93,1,EXP(LN((1.1*(Fperm_SI_Woolf2021!$E$9:$E$93-AF$58)-63.1579*EXP(-0.19*Fperm_SI_Woolf2021!$E$9:$E$93)+63.1579*EXP(-0.19*AF$58))/(Fperm_SI_Woolf2021!$E$9:$E$93-AF$58))*(AF$58-Fperm_SI_Woolf2021!$E$9:$E$93)/10))) + Fperm_SI_Woolf2021!$H$9:$H$93*EXP(-Fperm_SI_Woolf2021!$K$9:$K$93*$C159*IF(AF$58=Fperm_SI_Woolf2021!$E$9:$E$93,1,EXP(LN((1.1*(Fperm_SI_Woolf2021!$E$9:$E$93-AF$58)-63.1579*EXP(-0.19*Fperm_SI_Woolf2021!$E$9:$E$93)+63.1579*EXP(-0.19*AF$58))/(Fperm_SI_Woolf2021!$E$9:$E$93-AF$58))*(AF$58-Fperm_SI_Woolf2021!$E$9:$E$93)/10))),Fperm_SI_Woolf2021!$D$9:$D$93)*AF$57+INTERCEPT(Fperm_SI_Woolf2021!$F$9:$F$93*EXP(-Fperm_SI_Woolf2021!$I$9:$I$93*$C159*IF(AF$58=Fperm_SI_Woolf2021!$E$9:$E$93,1,EXP(LN((1.1*(Fperm_SI_Woolf2021!$E$9:$E$93-AF$58)-63.1579*EXP(-0.19*Fperm_SI_Woolf2021!$E$9:$E$93)+63.1579*EXP(-0.19*AF$58))/(Fperm_SI_Woolf2021!$E$9:$E$93-AF$58))*(AF$58-Fperm_SI_Woolf2021!$E$9:$E$93)/10))) + Fperm_SI_Woolf2021!$G$9:$G$93*EXP(-Fperm_SI_Woolf2021!$J$9:$J$93*$C159*IF(AF$58=Fperm_SI_Woolf2021!$E$9:$E$93,1,EXP(LN((1.1*(Fperm_SI_Woolf2021!$E$9:$E$93-AF$58)-63.1579*EXP(-0.19*Fperm_SI_Woolf2021!$E$9:$E$93)+63.1579*EXP(-0.19*AF$58))/(Fperm_SI_Woolf2021!$E$9:$E$93-AF$58))*(AF$58-Fperm_SI_Woolf2021!$E$9:$E$93)/10))) + Fperm_SI_Woolf2021!$H$9:$H$93*EXP(-Fperm_SI_Woolf2021!$K$9:$K$93*$C159*IF(AF$58=Fperm_SI_Woolf2021!$E$9:$E$93,1,EXP(LN((1.1*(Fperm_SI_Woolf2021!$E$9:$E$93-AF$58)-63.1579*EXP(-0.19*Fperm_SI_Woolf2021!$E$9:$E$93)+63.1579*EXP(-0.19*AF$58))/(Fperm_SI_Woolf2021!$E$9:$E$93-AF$58))*(AF$58-Fperm_SI_Woolf2021!$E$9:$E$93)/10))),Fperm_SI_Woolf2021!$D$9:$D$93))</f>
        <v>0.17918518331032485</v>
      </c>
      <c r="AG159" s="51" cm="1">
        <f t="array" ref="AG159">MIN(1,SLOPE(Fperm_SI_Woolf2021!$F$9:$F$93*EXP(-Fperm_SI_Woolf2021!$I$9:$I$93*$C159*IF(AG$58=Fperm_SI_Woolf2021!$E$9:$E$93,1,EXP(LN((1.1*(Fperm_SI_Woolf2021!$E$9:$E$93-AG$58)-63.1579*EXP(-0.19*Fperm_SI_Woolf2021!$E$9:$E$93)+63.1579*EXP(-0.19*AG$58))/(Fperm_SI_Woolf2021!$E$9:$E$93-AG$58))*(AG$58-Fperm_SI_Woolf2021!$E$9:$E$93)/10))) + Fperm_SI_Woolf2021!$G$9:$G$93*EXP(-Fperm_SI_Woolf2021!$J$9:$J$93*$C159*IF(AG$58=Fperm_SI_Woolf2021!$E$9:$E$93,1,EXP(LN((1.1*(Fperm_SI_Woolf2021!$E$9:$E$93-AG$58)-63.1579*EXP(-0.19*Fperm_SI_Woolf2021!$E$9:$E$93)+63.1579*EXP(-0.19*AG$58))/(Fperm_SI_Woolf2021!$E$9:$E$93-AG$58))*(AG$58-Fperm_SI_Woolf2021!$E$9:$E$93)/10))) + Fperm_SI_Woolf2021!$H$9:$H$93*EXP(-Fperm_SI_Woolf2021!$K$9:$K$93*$C159*IF(AG$58=Fperm_SI_Woolf2021!$E$9:$E$93,1,EXP(LN((1.1*(Fperm_SI_Woolf2021!$E$9:$E$93-AG$58)-63.1579*EXP(-0.19*Fperm_SI_Woolf2021!$E$9:$E$93)+63.1579*EXP(-0.19*AG$58))/(Fperm_SI_Woolf2021!$E$9:$E$93-AG$58))*(AG$58-Fperm_SI_Woolf2021!$E$9:$E$93)/10))),Fperm_SI_Woolf2021!$D$9:$D$93)*AG$57+INTERCEPT(Fperm_SI_Woolf2021!$F$9:$F$93*EXP(-Fperm_SI_Woolf2021!$I$9:$I$93*$C159*IF(AG$58=Fperm_SI_Woolf2021!$E$9:$E$93,1,EXP(LN((1.1*(Fperm_SI_Woolf2021!$E$9:$E$93-AG$58)-63.1579*EXP(-0.19*Fperm_SI_Woolf2021!$E$9:$E$93)+63.1579*EXP(-0.19*AG$58))/(Fperm_SI_Woolf2021!$E$9:$E$93-AG$58))*(AG$58-Fperm_SI_Woolf2021!$E$9:$E$93)/10))) + Fperm_SI_Woolf2021!$G$9:$G$93*EXP(-Fperm_SI_Woolf2021!$J$9:$J$93*$C159*IF(AG$58=Fperm_SI_Woolf2021!$E$9:$E$93,1,EXP(LN((1.1*(Fperm_SI_Woolf2021!$E$9:$E$93-AG$58)-63.1579*EXP(-0.19*Fperm_SI_Woolf2021!$E$9:$E$93)+63.1579*EXP(-0.19*AG$58))/(Fperm_SI_Woolf2021!$E$9:$E$93-AG$58))*(AG$58-Fperm_SI_Woolf2021!$E$9:$E$93)/10))) + Fperm_SI_Woolf2021!$H$9:$H$93*EXP(-Fperm_SI_Woolf2021!$K$9:$K$93*$C159*IF(AG$58=Fperm_SI_Woolf2021!$E$9:$E$93,1,EXP(LN((1.1*(Fperm_SI_Woolf2021!$E$9:$E$93-AG$58)-63.1579*EXP(-0.19*Fperm_SI_Woolf2021!$E$9:$E$93)+63.1579*EXP(-0.19*AG$58))/(Fperm_SI_Woolf2021!$E$9:$E$93-AG$58))*(AG$58-Fperm_SI_Woolf2021!$E$9:$E$93)/10))),Fperm_SI_Woolf2021!$D$9:$D$93))</f>
        <v>0.15814133365421851</v>
      </c>
      <c r="AH159" s="51" cm="1">
        <f t="array" ref="AH159">MIN(1,SLOPE(Fperm_SI_Woolf2021!$F$9:$F$93*EXP(-Fperm_SI_Woolf2021!$I$9:$I$93*$C159*IF(AH$58=Fperm_SI_Woolf2021!$E$9:$E$93,1,EXP(LN((1.1*(Fperm_SI_Woolf2021!$E$9:$E$93-AH$58)-63.1579*EXP(-0.19*Fperm_SI_Woolf2021!$E$9:$E$93)+63.1579*EXP(-0.19*AH$58))/(Fperm_SI_Woolf2021!$E$9:$E$93-AH$58))*(AH$58-Fperm_SI_Woolf2021!$E$9:$E$93)/10))) + Fperm_SI_Woolf2021!$G$9:$G$93*EXP(-Fperm_SI_Woolf2021!$J$9:$J$93*$C159*IF(AH$58=Fperm_SI_Woolf2021!$E$9:$E$93,1,EXP(LN((1.1*(Fperm_SI_Woolf2021!$E$9:$E$93-AH$58)-63.1579*EXP(-0.19*Fperm_SI_Woolf2021!$E$9:$E$93)+63.1579*EXP(-0.19*AH$58))/(Fperm_SI_Woolf2021!$E$9:$E$93-AH$58))*(AH$58-Fperm_SI_Woolf2021!$E$9:$E$93)/10))) + Fperm_SI_Woolf2021!$H$9:$H$93*EXP(-Fperm_SI_Woolf2021!$K$9:$K$93*$C159*IF(AH$58=Fperm_SI_Woolf2021!$E$9:$E$93,1,EXP(LN((1.1*(Fperm_SI_Woolf2021!$E$9:$E$93-AH$58)-63.1579*EXP(-0.19*Fperm_SI_Woolf2021!$E$9:$E$93)+63.1579*EXP(-0.19*AH$58))/(Fperm_SI_Woolf2021!$E$9:$E$93-AH$58))*(AH$58-Fperm_SI_Woolf2021!$E$9:$E$93)/10))),Fperm_SI_Woolf2021!$D$9:$D$93)*AH$57+INTERCEPT(Fperm_SI_Woolf2021!$F$9:$F$93*EXP(-Fperm_SI_Woolf2021!$I$9:$I$93*$C159*IF(AH$58=Fperm_SI_Woolf2021!$E$9:$E$93,1,EXP(LN((1.1*(Fperm_SI_Woolf2021!$E$9:$E$93-AH$58)-63.1579*EXP(-0.19*Fperm_SI_Woolf2021!$E$9:$E$93)+63.1579*EXP(-0.19*AH$58))/(Fperm_SI_Woolf2021!$E$9:$E$93-AH$58))*(AH$58-Fperm_SI_Woolf2021!$E$9:$E$93)/10))) + Fperm_SI_Woolf2021!$G$9:$G$93*EXP(-Fperm_SI_Woolf2021!$J$9:$J$93*$C159*IF(AH$58=Fperm_SI_Woolf2021!$E$9:$E$93,1,EXP(LN((1.1*(Fperm_SI_Woolf2021!$E$9:$E$93-AH$58)-63.1579*EXP(-0.19*Fperm_SI_Woolf2021!$E$9:$E$93)+63.1579*EXP(-0.19*AH$58))/(Fperm_SI_Woolf2021!$E$9:$E$93-AH$58))*(AH$58-Fperm_SI_Woolf2021!$E$9:$E$93)/10))) + Fperm_SI_Woolf2021!$H$9:$H$93*EXP(-Fperm_SI_Woolf2021!$K$9:$K$93*$C159*IF(AH$58=Fperm_SI_Woolf2021!$E$9:$E$93,1,EXP(LN((1.1*(Fperm_SI_Woolf2021!$E$9:$E$93-AH$58)-63.1579*EXP(-0.19*Fperm_SI_Woolf2021!$E$9:$E$93)+63.1579*EXP(-0.19*AH$58))/(Fperm_SI_Woolf2021!$E$9:$E$93-AH$58))*(AH$58-Fperm_SI_Woolf2021!$E$9:$E$93)/10))),Fperm_SI_Woolf2021!$D$9:$D$93))</f>
        <v>0.29181818173233987</v>
      </c>
      <c r="AI159" s="51" cm="1">
        <f t="array" ref="AI159">MIN(1,SLOPE(Fperm_SI_Woolf2021!$F$9:$F$93*EXP(-Fperm_SI_Woolf2021!$I$9:$I$93*$C159*IF(AI$58=Fperm_SI_Woolf2021!$E$9:$E$93,1,EXP(LN((1.1*(Fperm_SI_Woolf2021!$E$9:$E$93-AI$58)-63.1579*EXP(-0.19*Fperm_SI_Woolf2021!$E$9:$E$93)+63.1579*EXP(-0.19*AI$58))/(Fperm_SI_Woolf2021!$E$9:$E$93-AI$58))*(AI$58-Fperm_SI_Woolf2021!$E$9:$E$93)/10))) + Fperm_SI_Woolf2021!$G$9:$G$93*EXP(-Fperm_SI_Woolf2021!$J$9:$J$93*$C159*IF(AI$58=Fperm_SI_Woolf2021!$E$9:$E$93,1,EXP(LN((1.1*(Fperm_SI_Woolf2021!$E$9:$E$93-AI$58)-63.1579*EXP(-0.19*Fperm_SI_Woolf2021!$E$9:$E$93)+63.1579*EXP(-0.19*AI$58))/(Fperm_SI_Woolf2021!$E$9:$E$93-AI$58))*(AI$58-Fperm_SI_Woolf2021!$E$9:$E$93)/10))) + Fperm_SI_Woolf2021!$H$9:$H$93*EXP(-Fperm_SI_Woolf2021!$K$9:$K$93*$C159*IF(AI$58=Fperm_SI_Woolf2021!$E$9:$E$93,1,EXP(LN((1.1*(Fperm_SI_Woolf2021!$E$9:$E$93-AI$58)-63.1579*EXP(-0.19*Fperm_SI_Woolf2021!$E$9:$E$93)+63.1579*EXP(-0.19*AI$58))/(Fperm_SI_Woolf2021!$E$9:$E$93-AI$58))*(AI$58-Fperm_SI_Woolf2021!$E$9:$E$93)/10))),Fperm_SI_Woolf2021!$D$9:$D$93)*AI$57+INTERCEPT(Fperm_SI_Woolf2021!$F$9:$F$93*EXP(-Fperm_SI_Woolf2021!$I$9:$I$93*$C159*IF(AI$58=Fperm_SI_Woolf2021!$E$9:$E$93,1,EXP(LN((1.1*(Fperm_SI_Woolf2021!$E$9:$E$93-AI$58)-63.1579*EXP(-0.19*Fperm_SI_Woolf2021!$E$9:$E$93)+63.1579*EXP(-0.19*AI$58))/(Fperm_SI_Woolf2021!$E$9:$E$93-AI$58))*(AI$58-Fperm_SI_Woolf2021!$E$9:$E$93)/10))) + Fperm_SI_Woolf2021!$G$9:$G$93*EXP(-Fperm_SI_Woolf2021!$J$9:$J$93*$C159*IF(AI$58=Fperm_SI_Woolf2021!$E$9:$E$93,1,EXP(LN((1.1*(Fperm_SI_Woolf2021!$E$9:$E$93-AI$58)-63.1579*EXP(-0.19*Fperm_SI_Woolf2021!$E$9:$E$93)+63.1579*EXP(-0.19*AI$58))/(Fperm_SI_Woolf2021!$E$9:$E$93-AI$58))*(AI$58-Fperm_SI_Woolf2021!$E$9:$E$93)/10))) + Fperm_SI_Woolf2021!$H$9:$H$93*EXP(-Fperm_SI_Woolf2021!$K$9:$K$93*$C159*IF(AI$58=Fperm_SI_Woolf2021!$E$9:$E$93,1,EXP(LN((1.1*(Fperm_SI_Woolf2021!$E$9:$E$93-AI$58)-63.1579*EXP(-0.19*Fperm_SI_Woolf2021!$E$9:$E$93)+63.1579*EXP(-0.19*AI$58))/(Fperm_SI_Woolf2021!$E$9:$E$93-AI$58))*(AI$58-Fperm_SI_Woolf2021!$E$9:$E$93)/10))),Fperm_SI_Woolf2021!$D$9:$D$93))</f>
        <v>0.27795667263135965</v>
      </c>
      <c r="AJ159" s="51" cm="1">
        <f t="array" ref="AJ159">MIN(1,SLOPE(Fperm_SI_Woolf2021!$F$9:$F$93*EXP(-Fperm_SI_Woolf2021!$I$9:$I$93*$C159*IF(AJ$58=Fperm_SI_Woolf2021!$E$9:$E$93,1,EXP(LN((1.1*(Fperm_SI_Woolf2021!$E$9:$E$93-AJ$58)-63.1579*EXP(-0.19*Fperm_SI_Woolf2021!$E$9:$E$93)+63.1579*EXP(-0.19*AJ$58))/(Fperm_SI_Woolf2021!$E$9:$E$93-AJ$58))*(AJ$58-Fperm_SI_Woolf2021!$E$9:$E$93)/10))) + Fperm_SI_Woolf2021!$G$9:$G$93*EXP(-Fperm_SI_Woolf2021!$J$9:$J$93*$C159*IF(AJ$58=Fperm_SI_Woolf2021!$E$9:$E$93,1,EXP(LN((1.1*(Fperm_SI_Woolf2021!$E$9:$E$93-AJ$58)-63.1579*EXP(-0.19*Fperm_SI_Woolf2021!$E$9:$E$93)+63.1579*EXP(-0.19*AJ$58))/(Fperm_SI_Woolf2021!$E$9:$E$93-AJ$58))*(AJ$58-Fperm_SI_Woolf2021!$E$9:$E$93)/10))) + Fperm_SI_Woolf2021!$H$9:$H$93*EXP(-Fperm_SI_Woolf2021!$K$9:$K$93*$C159*IF(AJ$58=Fperm_SI_Woolf2021!$E$9:$E$93,1,EXP(LN((1.1*(Fperm_SI_Woolf2021!$E$9:$E$93-AJ$58)-63.1579*EXP(-0.19*Fperm_SI_Woolf2021!$E$9:$E$93)+63.1579*EXP(-0.19*AJ$58))/(Fperm_SI_Woolf2021!$E$9:$E$93-AJ$58))*(AJ$58-Fperm_SI_Woolf2021!$E$9:$E$93)/10))),Fperm_SI_Woolf2021!$D$9:$D$93)*AJ$57+INTERCEPT(Fperm_SI_Woolf2021!$F$9:$F$93*EXP(-Fperm_SI_Woolf2021!$I$9:$I$93*$C159*IF(AJ$58=Fperm_SI_Woolf2021!$E$9:$E$93,1,EXP(LN((1.1*(Fperm_SI_Woolf2021!$E$9:$E$93-AJ$58)-63.1579*EXP(-0.19*Fperm_SI_Woolf2021!$E$9:$E$93)+63.1579*EXP(-0.19*AJ$58))/(Fperm_SI_Woolf2021!$E$9:$E$93-AJ$58))*(AJ$58-Fperm_SI_Woolf2021!$E$9:$E$93)/10))) + Fperm_SI_Woolf2021!$G$9:$G$93*EXP(-Fperm_SI_Woolf2021!$J$9:$J$93*$C159*IF(AJ$58=Fperm_SI_Woolf2021!$E$9:$E$93,1,EXP(LN((1.1*(Fperm_SI_Woolf2021!$E$9:$E$93-AJ$58)-63.1579*EXP(-0.19*Fperm_SI_Woolf2021!$E$9:$E$93)+63.1579*EXP(-0.19*AJ$58))/(Fperm_SI_Woolf2021!$E$9:$E$93-AJ$58))*(AJ$58-Fperm_SI_Woolf2021!$E$9:$E$93)/10))) + Fperm_SI_Woolf2021!$H$9:$H$93*EXP(-Fperm_SI_Woolf2021!$K$9:$K$93*$C159*IF(AJ$58=Fperm_SI_Woolf2021!$E$9:$E$93,1,EXP(LN((1.1*(Fperm_SI_Woolf2021!$E$9:$E$93-AJ$58)-63.1579*EXP(-0.19*Fperm_SI_Woolf2021!$E$9:$E$93)+63.1579*EXP(-0.19*AJ$58))/(Fperm_SI_Woolf2021!$E$9:$E$93-AJ$58))*(AJ$58-Fperm_SI_Woolf2021!$E$9:$E$93)/10))),Fperm_SI_Woolf2021!$D$9:$D$93))</f>
        <v>0.26409516353037948</v>
      </c>
      <c r="AK159" s="51" cm="1">
        <f t="array" ref="AK159">MIN(1,SLOPE(Fperm_SI_Woolf2021!$F$9:$F$93*EXP(-Fperm_SI_Woolf2021!$I$9:$I$93*$C159*IF(AK$58=Fperm_SI_Woolf2021!$E$9:$E$93,1,EXP(LN((1.1*(Fperm_SI_Woolf2021!$E$9:$E$93-AK$58)-63.1579*EXP(-0.19*Fperm_SI_Woolf2021!$E$9:$E$93)+63.1579*EXP(-0.19*AK$58))/(Fperm_SI_Woolf2021!$E$9:$E$93-AK$58))*(AK$58-Fperm_SI_Woolf2021!$E$9:$E$93)/10))) + Fperm_SI_Woolf2021!$G$9:$G$93*EXP(-Fperm_SI_Woolf2021!$J$9:$J$93*$C159*IF(AK$58=Fperm_SI_Woolf2021!$E$9:$E$93,1,EXP(LN((1.1*(Fperm_SI_Woolf2021!$E$9:$E$93-AK$58)-63.1579*EXP(-0.19*Fperm_SI_Woolf2021!$E$9:$E$93)+63.1579*EXP(-0.19*AK$58))/(Fperm_SI_Woolf2021!$E$9:$E$93-AK$58))*(AK$58-Fperm_SI_Woolf2021!$E$9:$E$93)/10))) + Fperm_SI_Woolf2021!$H$9:$H$93*EXP(-Fperm_SI_Woolf2021!$K$9:$K$93*$C159*IF(AK$58=Fperm_SI_Woolf2021!$E$9:$E$93,1,EXP(LN((1.1*(Fperm_SI_Woolf2021!$E$9:$E$93-AK$58)-63.1579*EXP(-0.19*Fperm_SI_Woolf2021!$E$9:$E$93)+63.1579*EXP(-0.19*AK$58))/(Fperm_SI_Woolf2021!$E$9:$E$93-AK$58))*(AK$58-Fperm_SI_Woolf2021!$E$9:$E$93)/10))),Fperm_SI_Woolf2021!$D$9:$D$93)*AK$57+INTERCEPT(Fperm_SI_Woolf2021!$F$9:$F$93*EXP(-Fperm_SI_Woolf2021!$I$9:$I$93*$C159*IF(AK$58=Fperm_SI_Woolf2021!$E$9:$E$93,1,EXP(LN((1.1*(Fperm_SI_Woolf2021!$E$9:$E$93-AK$58)-63.1579*EXP(-0.19*Fperm_SI_Woolf2021!$E$9:$E$93)+63.1579*EXP(-0.19*AK$58))/(Fperm_SI_Woolf2021!$E$9:$E$93-AK$58))*(AK$58-Fperm_SI_Woolf2021!$E$9:$E$93)/10))) + Fperm_SI_Woolf2021!$G$9:$G$93*EXP(-Fperm_SI_Woolf2021!$J$9:$J$93*$C159*IF(AK$58=Fperm_SI_Woolf2021!$E$9:$E$93,1,EXP(LN((1.1*(Fperm_SI_Woolf2021!$E$9:$E$93-AK$58)-63.1579*EXP(-0.19*Fperm_SI_Woolf2021!$E$9:$E$93)+63.1579*EXP(-0.19*AK$58))/(Fperm_SI_Woolf2021!$E$9:$E$93-AK$58))*(AK$58-Fperm_SI_Woolf2021!$E$9:$E$93)/10))) + Fperm_SI_Woolf2021!$H$9:$H$93*EXP(-Fperm_SI_Woolf2021!$K$9:$K$93*$C159*IF(AK$58=Fperm_SI_Woolf2021!$E$9:$E$93,1,EXP(LN((1.1*(Fperm_SI_Woolf2021!$E$9:$E$93-AK$58)-63.1579*EXP(-0.19*Fperm_SI_Woolf2021!$E$9:$E$93)+63.1579*EXP(-0.19*AK$58))/(Fperm_SI_Woolf2021!$E$9:$E$93-AK$58))*(AK$58-Fperm_SI_Woolf2021!$E$9:$E$93)/10))),Fperm_SI_Woolf2021!$D$9:$D$93))</f>
        <v>0.25023365442939927</v>
      </c>
      <c r="AL159" s="51" cm="1">
        <f t="array" ref="AL159">MIN(1,SLOPE(Fperm_SI_Woolf2021!$F$9:$F$93*EXP(-Fperm_SI_Woolf2021!$I$9:$I$93*$C159*IF(AL$58=Fperm_SI_Woolf2021!$E$9:$E$93,1,EXP(LN((1.1*(Fperm_SI_Woolf2021!$E$9:$E$93-AL$58)-63.1579*EXP(-0.19*Fperm_SI_Woolf2021!$E$9:$E$93)+63.1579*EXP(-0.19*AL$58))/(Fperm_SI_Woolf2021!$E$9:$E$93-AL$58))*(AL$58-Fperm_SI_Woolf2021!$E$9:$E$93)/10))) + Fperm_SI_Woolf2021!$G$9:$G$93*EXP(-Fperm_SI_Woolf2021!$J$9:$J$93*$C159*IF(AL$58=Fperm_SI_Woolf2021!$E$9:$E$93,1,EXP(LN((1.1*(Fperm_SI_Woolf2021!$E$9:$E$93-AL$58)-63.1579*EXP(-0.19*Fperm_SI_Woolf2021!$E$9:$E$93)+63.1579*EXP(-0.19*AL$58))/(Fperm_SI_Woolf2021!$E$9:$E$93-AL$58))*(AL$58-Fperm_SI_Woolf2021!$E$9:$E$93)/10))) + Fperm_SI_Woolf2021!$H$9:$H$93*EXP(-Fperm_SI_Woolf2021!$K$9:$K$93*$C159*IF(AL$58=Fperm_SI_Woolf2021!$E$9:$E$93,1,EXP(LN((1.1*(Fperm_SI_Woolf2021!$E$9:$E$93-AL$58)-63.1579*EXP(-0.19*Fperm_SI_Woolf2021!$E$9:$E$93)+63.1579*EXP(-0.19*AL$58))/(Fperm_SI_Woolf2021!$E$9:$E$93-AL$58))*(AL$58-Fperm_SI_Woolf2021!$E$9:$E$93)/10))),Fperm_SI_Woolf2021!$D$9:$D$93)*AL$57+INTERCEPT(Fperm_SI_Woolf2021!$F$9:$F$93*EXP(-Fperm_SI_Woolf2021!$I$9:$I$93*$C159*IF(AL$58=Fperm_SI_Woolf2021!$E$9:$E$93,1,EXP(LN((1.1*(Fperm_SI_Woolf2021!$E$9:$E$93-AL$58)-63.1579*EXP(-0.19*Fperm_SI_Woolf2021!$E$9:$E$93)+63.1579*EXP(-0.19*AL$58))/(Fperm_SI_Woolf2021!$E$9:$E$93-AL$58))*(AL$58-Fperm_SI_Woolf2021!$E$9:$E$93)/10))) + Fperm_SI_Woolf2021!$G$9:$G$93*EXP(-Fperm_SI_Woolf2021!$J$9:$J$93*$C159*IF(AL$58=Fperm_SI_Woolf2021!$E$9:$E$93,1,EXP(LN((1.1*(Fperm_SI_Woolf2021!$E$9:$E$93-AL$58)-63.1579*EXP(-0.19*Fperm_SI_Woolf2021!$E$9:$E$93)+63.1579*EXP(-0.19*AL$58))/(Fperm_SI_Woolf2021!$E$9:$E$93-AL$58))*(AL$58-Fperm_SI_Woolf2021!$E$9:$E$93)/10))) + Fperm_SI_Woolf2021!$H$9:$H$93*EXP(-Fperm_SI_Woolf2021!$K$9:$K$93*$C159*IF(AL$58=Fperm_SI_Woolf2021!$E$9:$E$93,1,EXP(LN((1.1*(Fperm_SI_Woolf2021!$E$9:$E$93-AL$58)-63.1579*EXP(-0.19*Fperm_SI_Woolf2021!$E$9:$E$93)+63.1579*EXP(-0.19*AL$58))/(Fperm_SI_Woolf2021!$E$9:$E$93-AL$58))*(AL$58-Fperm_SI_Woolf2021!$E$9:$E$93)/10))),Fperm_SI_Woolf2021!$D$9:$D$93))</f>
        <v>0.2363721453284191</v>
      </c>
      <c r="AM159" s="51" cm="1">
        <f t="array" ref="AM159">MIN(1,SLOPE(Fperm_SI_Woolf2021!$F$9:$F$93*EXP(-Fperm_SI_Woolf2021!$I$9:$I$93*$C159*IF(AM$58=Fperm_SI_Woolf2021!$E$9:$E$93,1,EXP(LN((1.1*(Fperm_SI_Woolf2021!$E$9:$E$93-AM$58)-63.1579*EXP(-0.19*Fperm_SI_Woolf2021!$E$9:$E$93)+63.1579*EXP(-0.19*AM$58))/(Fperm_SI_Woolf2021!$E$9:$E$93-AM$58))*(AM$58-Fperm_SI_Woolf2021!$E$9:$E$93)/10))) + Fperm_SI_Woolf2021!$G$9:$G$93*EXP(-Fperm_SI_Woolf2021!$J$9:$J$93*$C159*IF(AM$58=Fperm_SI_Woolf2021!$E$9:$E$93,1,EXP(LN((1.1*(Fperm_SI_Woolf2021!$E$9:$E$93-AM$58)-63.1579*EXP(-0.19*Fperm_SI_Woolf2021!$E$9:$E$93)+63.1579*EXP(-0.19*AM$58))/(Fperm_SI_Woolf2021!$E$9:$E$93-AM$58))*(AM$58-Fperm_SI_Woolf2021!$E$9:$E$93)/10))) + Fperm_SI_Woolf2021!$H$9:$H$93*EXP(-Fperm_SI_Woolf2021!$K$9:$K$93*$C159*IF(AM$58=Fperm_SI_Woolf2021!$E$9:$E$93,1,EXP(LN((1.1*(Fperm_SI_Woolf2021!$E$9:$E$93-AM$58)-63.1579*EXP(-0.19*Fperm_SI_Woolf2021!$E$9:$E$93)+63.1579*EXP(-0.19*AM$58))/(Fperm_SI_Woolf2021!$E$9:$E$93-AM$58))*(AM$58-Fperm_SI_Woolf2021!$E$9:$E$93)/10))),Fperm_SI_Woolf2021!$D$9:$D$93)*AM$57+INTERCEPT(Fperm_SI_Woolf2021!$F$9:$F$93*EXP(-Fperm_SI_Woolf2021!$I$9:$I$93*$C159*IF(AM$58=Fperm_SI_Woolf2021!$E$9:$E$93,1,EXP(LN((1.1*(Fperm_SI_Woolf2021!$E$9:$E$93-AM$58)-63.1579*EXP(-0.19*Fperm_SI_Woolf2021!$E$9:$E$93)+63.1579*EXP(-0.19*AM$58))/(Fperm_SI_Woolf2021!$E$9:$E$93-AM$58))*(AM$58-Fperm_SI_Woolf2021!$E$9:$E$93)/10))) + Fperm_SI_Woolf2021!$G$9:$G$93*EXP(-Fperm_SI_Woolf2021!$J$9:$J$93*$C159*IF(AM$58=Fperm_SI_Woolf2021!$E$9:$E$93,1,EXP(LN((1.1*(Fperm_SI_Woolf2021!$E$9:$E$93-AM$58)-63.1579*EXP(-0.19*Fperm_SI_Woolf2021!$E$9:$E$93)+63.1579*EXP(-0.19*AM$58))/(Fperm_SI_Woolf2021!$E$9:$E$93-AM$58))*(AM$58-Fperm_SI_Woolf2021!$E$9:$E$93)/10))) + Fperm_SI_Woolf2021!$H$9:$H$93*EXP(-Fperm_SI_Woolf2021!$K$9:$K$93*$C159*IF(AM$58=Fperm_SI_Woolf2021!$E$9:$E$93,1,EXP(LN((1.1*(Fperm_SI_Woolf2021!$E$9:$E$93-AM$58)-63.1579*EXP(-0.19*Fperm_SI_Woolf2021!$E$9:$E$93)+63.1579*EXP(-0.19*AM$58))/(Fperm_SI_Woolf2021!$E$9:$E$93-AM$58))*(AM$58-Fperm_SI_Woolf2021!$E$9:$E$93)/10))),Fperm_SI_Woolf2021!$D$9:$D$93))</f>
        <v>0.22251063622743894</v>
      </c>
      <c r="AN159" s="51" cm="1">
        <f t="array" ref="AN159">MIN(1,SLOPE(Fperm_SI_Woolf2021!$F$9:$F$93*EXP(-Fperm_SI_Woolf2021!$I$9:$I$93*$C159*IF(AN$58=Fperm_SI_Woolf2021!$E$9:$E$93,1,EXP(LN((1.1*(Fperm_SI_Woolf2021!$E$9:$E$93-AN$58)-63.1579*EXP(-0.19*Fperm_SI_Woolf2021!$E$9:$E$93)+63.1579*EXP(-0.19*AN$58))/(Fperm_SI_Woolf2021!$E$9:$E$93-AN$58))*(AN$58-Fperm_SI_Woolf2021!$E$9:$E$93)/10))) + Fperm_SI_Woolf2021!$G$9:$G$93*EXP(-Fperm_SI_Woolf2021!$J$9:$J$93*$C159*IF(AN$58=Fperm_SI_Woolf2021!$E$9:$E$93,1,EXP(LN((1.1*(Fperm_SI_Woolf2021!$E$9:$E$93-AN$58)-63.1579*EXP(-0.19*Fperm_SI_Woolf2021!$E$9:$E$93)+63.1579*EXP(-0.19*AN$58))/(Fperm_SI_Woolf2021!$E$9:$E$93-AN$58))*(AN$58-Fperm_SI_Woolf2021!$E$9:$E$93)/10))) + Fperm_SI_Woolf2021!$H$9:$H$93*EXP(-Fperm_SI_Woolf2021!$K$9:$K$93*$C159*IF(AN$58=Fperm_SI_Woolf2021!$E$9:$E$93,1,EXP(LN((1.1*(Fperm_SI_Woolf2021!$E$9:$E$93-AN$58)-63.1579*EXP(-0.19*Fperm_SI_Woolf2021!$E$9:$E$93)+63.1579*EXP(-0.19*AN$58))/(Fperm_SI_Woolf2021!$E$9:$E$93-AN$58))*(AN$58-Fperm_SI_Woolf2021!$E$9:$E$93)/10))),Fperm_SI_Woolf2021!$D$9:$D$93)*AN$57+INTERCEPT(Fperm_SI_Woolf2021!$F$9:$F$93*EXP(-Fperm_SI_Woolf2021!$I$9:$I$93*$C159*IF(AN$58=Fperm_SI_Woolf2021!$E$9:$E$93,1,EXP(LN((1.1*(Fperm_SI_Woolf2021!$E$9:$E$93-AN$58)-63.1579*EXP(-0.19*Fperm_SI_Woolf2021!$E$9:$E$93)+63.1579*EXP(-0.19*AN$58))/(Fperm_SI_Woolf2021!$E$9:$E$93-AN$58))*(AN$58-Fperm_SI_Woolf2021!$E$9:$E$93)/10))) + Fperm_SI_Woolf2021!$G$9:$G$93*EXP(-Fperm_SI_Woolf2021!$J$9:$J$93*$C159*IF(AN$58=Fperm_SI_Woolf2021!$E$9:$E$93,1,EXP(LN((1.1*(Fperm_SI_Woolf2021!$E$9:$E$93-AN$58)-63.1579*EXP(-0.19*Fperm_SI_Woolf2021!$E$9:$E$93)+63.1579*EXP(-0.19*AN$58))/(Fperm_SI_Woolf2021!$E$9:$E$93-AN$58))*(AN$58-Fperm_SI_Woolf2021!$E$9:$E$93)/10))) + Fperm_SI_Woolf2021!$H$9:$H$93*EXP(-Fperm_SI_Woolf2021!$K$9:$K$93*$C159*IF(AN$58=Fperm_SI_Woolf2021!$E$9:$E$93,1,EXP(LN((1.1*(Fperm_SI_Woolf2021!$E$9:$E$93-AN$58)-63.1579*EXP(-0.19*Fperm_SI_Woolf2021!$E$9:$E$93)+63.1579*EXP(-0.19*AN$58))/(Fperm_SI_Woolf2021!$E$9:$E$93-AN$58))*(AN$58-Fperm_SI_Woolf2021!$E$9:$E$93)/10))),Fperm_SI_Woolf2021!$D$9:$D$93))</f>
        <v>0.20864912712645878</v>
      </c>
      <c r="AO159" s="51" cm="1">
        <f t="array" ref="AO159">MIN(1,SLOPE(Fperm_SI_Woolf2021!$F$9:$F$93*EXP(-Fperm_SI_Woolf2021!$I$9:$I$93*$C159*IF(AO$58=Fperm_SI_Woolf2021!$E$9:$E$93,1,EXP(LN((1.1*(Fperm_SI_Woolf2021!$E$9:$E$93-AO$58)-63.1579*EXP(-0.19*Fperm_SI_Woolf2021!$E$9:$E$93)+63.1579*EXP(-0.19*AO$58))/(Fperm_SI_Woolf2021!$E$9:$E$93-AO$58))*(AO$58-Fperm_SI_Woolf2021!$E$9:$E$93)/10))) + Fperm_SI_Woolf2021!$G$9:$G$93*EXP(-Fperm_SI_Woolf2021!$J$9:$J$93*$C159*IF(AO$58=Fperm_SI_Woolf2021!$E$9:$E$93,1,EXP(LN((1.1*(Fperm_SI_Woolf2021!$E$9:$E$93-AO$58)-63.1579*EXP(-0.19*Fperm_SI_Woolf2021!$E$9:$E$93)+63.1579*EXP(-0.19*AO$58))/(Fperm_SI_Woolf2021!$E$9:$E$93-AO$58))*(AO$58-Fperm_SI_Woolf2021!$E$9:$E$93)/10))) + Fperm_SI_Woolf2021!$H$9:$H$93*EXP(-Fperm_SI_Woolf2021!$K$9:$K$93*$C159*IF(AO$58=Fperm_SI_Woolf2021!$E$9:$E$93,1,EXP(LN((1.1*(Fperm_SI_Woolf2021!$E$9:$E$93-AO$58)-63.1579*EXP(-0.19*Fperm_SI_Woolf2021!$E$9:$E$93)+63.1579*EXP(-0.19*AO$58))/(Fperm_SI_Woolf2021!$E$9:$E$93-AO$58))*(AO$58-Fperm_SI_Woolf2021!$E$9:$E$93)/10))),Fperm_SI_Woolf2021!$D$9:$D$93)*AO$57+INTERCEPT(Fperm_SI_Woolf2021!$F$9:$F$93*EXP(-Fperm_SI_Woolf2021!$I$9:$I$93*$C159*IF(AO$58=Fperm_SI_Woolf2021!$E$9:$E$93,1,EXP(LN((1.1*(Fperm_SI_Woolf2021!$E$9:$E$93-AO$58)-63.1579*EXP(-0.19*Fperm_SI_Woolf2021!$E$9:$E$93)+63.1579*EXP(-0.19*AO$58))/(Fperm_SI_Woolf2021!$E$9:$E$93-AO$58))*(AO$58-Fperm_SI_Woolf2021!$E$9:$E$93)/10))) + Fperm_SI_Woolf2021!$G$9:$G$93*EXP(-Fperm_SI_Woolf2021!$J$9:$J$93*$C159*IF(AO$58=Fperm_SI_Woolf2021!$E$9:$E$93,1,EXP(LN((1.1*(Fperm_SI_Woolf2021!$E$9:$E$93-AO$58)-63.1579*EXP(-0.19*Fperm_SI_Woolf2021!$E$9:$E$93)+63.1579*EXP(-0.19*AO$58))/(Fperm_SI_Woolf2021!$E$9:$E$93-AO$58))*(AO$58-Fperm_SI_Woolf2021!$E$9:$E$93)/10))) + Fperm_SI_Woolf2021!$H$9:$H$93*EXP(-Fperm_SI_Woolf2021!$K$9:$K$93*$C159*IF(AO$58=Fperm_SI_Woolf2021!$E$9:$E$93,1,EXP(LN((1.1*(Fperm_SI_Woolf2021!$E$9:$E$93-AO$58)-63.1579*EXP(-0.19*Fperm_SI_Woolf2021!$E$9:$E$93)+63.1579*EXP(-0.19*AO$58))/(Fperm_SI_Woolf2021!$E$9:$E$93-AO$58))*(AO$58-Fperm_SI_Woolf2021!$E$9:$E$93)/10))),Fperm_SI_Woolf2021!$D$9:$D$93))</f>
        <v>0.19478761802547856</v>
      </c>
      <c r="AP159" s="51" cm="1">
        <f t="array" ref="AP159">MIN(1,SLOPE(Fperm_SI_Woolf2021!$F$9:$F$93*EXP(-Fperm_SI_Woolf2021!$I$9:$I$93*$C159*IF(AP$58=Fperm_SI_Woolf2021!$E$9:$E$93,1,EXP(LN((1.1*(Fperm_SI_Woolf2021!$E$9:$E$93-AP$58)-63.1579*EXP(-0.19*Fperm_SI_Woolf2021!$E$9:$E$93)+63.1579*EXP(-0.19*AP$58))/(Fperm_SI_Woolf2021!$E$9:$E$93-AP$58))*(AP$58-Fperm_SI_Woolf2021!$E$9:$E$93)/10))) + Fperm_SI_Woolf2021!$G$9:$G$93*EXP(-Fperm_SI_Woolf2021!$J$9:$J$93*$C159*IF(AP$58=Fperm_SI_Woolf2021!$E$9:$E$93,1,EXP(LN((1.1*(Fperm_SI_Woolf2021!$E$9:$E$93-AP$58)-63.1579*EXP(-0.19*Fperm_SI_Woolf2021!$E$9:$E$93)+63.1579*EXP(-0.19*AP$58))/(Fperm_SI_Woolf2021!$E$9:$E$93-AP$58))*(AP$58-Fperm_SI_Woolf2021!$E$9:$E$93)/10))) + Fperm_SI_Woolf2021!$H$9:$H$93*EXP(-Fperm_SI_Woolf2021!$K$9:$K$93*$C159*IF(AP$58=Fperm_SI_Woolf2021!$E$9:$E$93,1,EXP(LN((1.1*(Fperm_SI_Woolf2021!$E$9:$E$93-AP$58)-63.1579*EXP(-0.19*Fperm_SI_Woolf2021!$E$9:$E$93)+63.1579*EXP(-0.19*AP$58))/(Fperm_SI_Woolf2021!$E$9:$E$93-AP$58))*(AP$58-Fperm_SI_Woolf2021!$E$9:$E$93)/10))),Fperm_SI_Woolf2021!$D$9:$D$93)*AP$57+INTERCEPT(Fperm_SI_Woolf2021!$F$9:$F$93*EXP(-Fperm_SI_Woolf2021!$I$9:$I$93*$C159*IF(AP$58=Fperm_SI_Woolf2021!$E$9:$E$93,1,EXP(LN((1.1*(Fperm_SI_Woolf2021!$E$9:$E$93-AP$58)-63.1579*EXP(-0.19*Fperm_SI_Woolf2021!$E$9:$E$93)+63.1579*EXP(-0.19*AP$58))/(Fperm_SI_Woolf2021!$E$9:$E$93-AP$58))*(AP$58-Fperm_SI_Woolf2021!$E$9:$E$93)/10))) + Fperm_SI_Woolf2021!$G$9:$G$93*EXP(-Fperm_SI_Woolf2021!$J$9:$J$93*$C159*IF(AP$58=Fperm_SI_Woolf2021!$E$9:$E$93,1,EXP(LN((1.1*(Fperm_SI_Woolf2021!$E$9:$E$93-AP$58)-63.1579*EXP(-0.19*Fperm_SI_Woolf2021!$E$9:$E$93)+63.1579*EXP(-0.19*AP$58))/(Fperm_SI_Woolf2021!$E$9:$E$93-AP$58))*(AP$58-Fperm_SI_Woolf2021!$E$9:$E$93)/10))) + Fperm_SI_Woolf2021!$H$9:$H$93*EXP(-Fperm_SI_Woolf2021!$K$9:$K$93*$C159*IF(AP$58=Fperm_SI_Woolf2021!$E$9:$E$93,1,EXP(LN((1.1*(Fperm_SI_Woolf2021!$E$9:$E$93-AP$58)-63.1579*EXP(-0.19*Fperm_SI_Woolf2021!$E$9:$E$93)+63.1579*EXP(-0.19*AP$58))/(Fperm_SI_Woolf2021!$E$9:$E$93-AP$58))*(AP$58-Fperm_SI_Woolf2021!$E$9:$E$93)/10))),Fperm_SI_Woolf2021!$D$9:$D$93))</f>
        <v>0.1809261089244984</v>
      </c>
      <c r="AQ159" s="51" cm="1">
        <f t="array" ref="AQ159">MIN(1,SLOPE(Fperm_SI_Woolf2021!$F$9:$F$93*EXP(-Fperm_SI_Woolf2021!$I$9:$I$93*$C159*IF(AQ$58=Fperm_SI_Woolf2021!$E$9:$E$93,1,EXP(LN((1.1*(Fperm_SI_Woolf2021!$E$9:$E$93-AQ$58)-63.1579*EXP(-0.19*Fperm_SI_Woolf2021!$E$9:$E$93)+63.1579*EXP(-0.19*AQ$58))/(Fperm_SI_Woolf2021!$E$9:$E$93-AQ$58))*(AQ$58-Fperm_SI_Woolf2021!$E$9:$E$93)/10))) + Fperm_SI_Woolf2021!$G$9:$G$93*EXP(-Fperm_SI_Woolf2021!$J$9:$J$93*$C159*IF(AQ$58=Fperm_SI_Woolf2021!$E$9:$E$93,1,EXP(LN((1.1*(Fperm_SI_Woolf2021!$E$9:$E$93-AQ$58)-63.1579*EXP(-0.19*Fperm_SI_Woolf2021!$E$9:$E$93)+63.1579*EXP(-0.19*AQ$58))/(Fperm_SI_Woolf2021!$E$9:$E$93-AQ$58))*(AQ$58-Fperm_SI_Woolf2021!$E$9:$E$93)/10))) + Fperm_SI_Woolf2021!$H$9:$H$93*EXP(-Fperm_SI_Woolf2021!$K$9:$K$93*$C159*IF(AQ$58=Fperm_SI_Woolf2021!$E$9:$E$93,1,EXP(LN((1.1*(Fperm_SI_Woolf2021!$E$9:$E$93-AQ$58)-63.1579*EXP(-0.19*Fperm_SI_Woolf2021!$E$9:$E$93)+63.1579*EXP(-0.19*AQ$58))/(Fperm_SI_Woolf2021!$E$9:$E$93-AQ$58))*(AQ$58-Fperm_SI_Woolf2021!$E$9:$E$93)/10))),Fperm_SI_Woolf2021!$D$9:$D$93)*AQ$57+INTERCEPT(Fperm_SI_Woolf2021!$F$9:$F$93*EXP(-Fperm_SI_Woolf2021!$I$9:$I$93*$C159*IF(AQ$58=Fperm_SI_Woolf2021!$E$9:$E$93,1,EXP(LN((1.1*(Fperm_SI_Woolf2021!$E$9:$E$93-AQ$58)-63.1579*EXP(-0.19*Fperm_SI_Woolf2021!$E$9:$E$93)+63.1579*EXP(-0.19*AQ$58))/(Fperm_SI_Woolf2021!$E$9:$E$93-AQ$58))*(AQ$58-Fperm_SI_Woolf2021!$E$9:$E$93)/10))) + Fperm_SI_Woolf2021!$G$9:$G$93*EXP(-Fperm_SI_Woolf2021!$J$9:$J$93*$C159*IF(AQ$58=Fperm_SI_Woolf2021!$E$9:$E$93,1,EXP(LN((1.1*(Fperm_SI_Woolf2021!$E$9:$E$93-AQ$58)-63.1579*EXP(-0.19*Fperm_SI_Woolf2021!$E$9:$E$93)+63.1579*EXP(-0.19*AQ$58))/(Fperm_SI_Woolf2021!$E$9:$E$93-AQ$58))*(AQ$58-Fperm_SI_Woolf2021!$E$9:$E$93)/10))) + Fperm_SI_Woolf2021!$H$9:$H$93*EXP(-Fperm_SI_Woolf2021!$K$9:$K$93*$C159*IF(AQ$58=Fperm_SI_Woolf2021!$E$9:$E$93,1,EXP(LN((1.1*(Fperm_SI_Woolf2021!$E$9:$E$93-AQ$58)-63.1579*EXP(-0.19*Fperm_SI_Woolf2021!$E$9:$E$93)+63.1579*EXP(-0.19*AQ$58))/(Fperm_SI_Woolf2021!$E$9:$E$93-AQ$58))*(AQ$58-Fperm_SI_Woolf2021!$E$9:$E$93)/10))),Fperm_SI_Woolf2021!$D$9:$D$93))</f>
        <v>0.16706459982351823</v>
      </c>
      <c r="AR159" s="51" cm="1">
        <f t="array" ref="AR159">MIN(1,SLOPE(Fperm_SI_Woolf2021!$F$9:$F$93*EXP(-Fperm_SI_Woolf2021!$I$9:$I$93*$C159*IF(AR$58=Fperm_SI_Woolf2021!$E$9:$E$93,1,EXP(LN((1.1*(Fperm_SI_Woolf2021!$E$9:$E$93-AR$58)-63.1579*EXP(-0.19*Fperm_SI_Woolf2021!$E$9:$E$93)+63.1579*EXP(-0.19*AR$58))/(Fperm_SI_Woolf2021!$E$9:$E$93-AR$58))*(AR$58-Fperm_SI_Woolf2021!$E$9:$E$93)/10))) + Fperm_SI_Woolf2021!$G$9:$G$93*EXP(-Fperm_SI_Woolf2021!$J$9:$J$93*$C159*IF(AR$58=Fperm_SI_Woolf2021!$E$9:$E$93,1,EXP(LN((1.1*(Fperm_SI_Woolf2021!$E$9:$E$93-AR$58)-63.1579*EXP(-0.19*Fperm_SI_Woolf2021!$E$9:$E$93)+63.1579*EXP(-0.19*AR$58))/(Fperm_SI_Woolf2021!$E$9:$E$93-AR$58))*(AR$58-Fperm_SI_Woolf2021!$E$9:$E$93)/10))) + Fperm_SI_Woolf2021!$H$9:$H$93*EXP(-Fperm_SI_Woolf2021!$K$9:$K$93*$C159*IF(AR$58=Fperm_SI_Woolf2021!$E$9:$E$93,1,EXP(LN((1.1*(Fperm_SI_Woolf2021!$E$9:$E$93-AR$58)-63.1579*EXP(-0.19*Fperm_SI_Woolf2021!$E$9:$E$93)+63.1579*EXP(-0.19*AR$58))/(Fperm_SI_Woolf2021!$E$9:$E$93-AR$58))*(AR$58-Fperm_SI_Woolf2021!$E$9:$E$93)/10))),Fperm_SI_Woolf2021!$D$9:$D$93)*AR$57+INTERCEPT(Fperm_SI_Woolf2021!$F$9:$F$93*EXP(-Fperm_SI_Woolf2021!$I$9:$I$93*$C159*IF(AR$58=Fperm_SI_Woolf2021!$E$9:$E$93,1,EXP(LN((1.1*(Fperm_SI_Woolf2021!$E$9:$E$93-AR$58)-63.1579*EXP(-0.19*Fperm_SI_Woolf2021!$E$9:$E$93)+63.1579*EXP(-0.19*AR$58))/(Fperm_SI_Woolf2021!$E$9:$E$93-AR$58))*(AR$58-Fperm_SI_Woolf2021!$E$9:$E$93)/10))) + Fperm_SI_Woolf2021!$G$9:$G$93*EXP(-Fperm_SI_Woolf2021!$J$9:$J$93*$C159*IF(AR$58=Fperm_SI_Woolf2021!$E$9:$E$93,1,EXP(LN((1.1*(Fperm_SI_Woolf2021!$E$9:$E$93-AR$58)-63.1579*EXP(-0.19*Fperm_SI_Woolf2021!$E$9:$E$93)+63.1579*EXP(-0.19*AR$58))/(Fperm_SI_Woolf2021!$E$9:$E$93-AR$58))*(AR$58-Fperm_SI_Woolf2021!$E$9:$E$93)/10))) + Fperm_SI_Woolf2021!$H$9:$H$93*EXP(-Fperm_SI_Woolf2021!$K$9:$K$93*$C159*IF(AR$58=Fperm_SI_Woolf2021!$E$9:$E$93,1,EXP(LN((1.1*(Fperm_SI_Woolf2021!$E$9:$E$93-AR$58)-63.1579*EXP(-0.19*Fperm_SI_Woolf2021!$E$9:$E$93)+63.1579*EXP(-0.19*AR$58))/(Fperm_SI_Woolf2021!$E$9:$E$93-AR$58))*(AR$58-Fperm_SI_Woolf2021!$E$9:$E$93)/10))),Fperm_SI_Woolf2021!$D$9:$D$93))</f>
        <v>0.15320309072253804</v>
      </c>
      <c r="AS159" s="51" cm="1">
        <f t="array" ref="AS159">MIN(1,SLOPE(Fperm_SI_Woolf2021!$F$9:$F$93*EXP(-Fperm_SI_Woolf2021!$I$9:$I$93*$C159*IF(AS$58=Fperm_SI_Woolf2021!$E$9:$E$93,1,EXP(LN((1.1*(Fperm_SI_Woolf2021!$E$9:$E$93-AS$58)-63.1579*EXP(-0.19*Fperm_SI_Woolf2021!$E$9:$E$93)+63.1579*EXP(-0.19*AS$58))/(Fperm_SI_Woolf2021!$E$9:$E$93-AS$58))*(AS$58-Fperm_SI_Woolf2021!$E$9:$E$93)/10))) + Fperm_SI_Woolf2021!$G$9:$G$93*EXP(-Fperm_SI_Woolf2021!$J$9:$J$93*$C159*IF(AS$58=Fperm_SI_Woolf2021!$E$9:$E$93,1,EXP(LN((1.1*(Fperm_SI_Woolf2021!$E$9:$E$93-AS$58)-63.1579*EXP(-0.19*Fperm_SI_Woolf2021!$E$9:$E$93)+63.1579*EXP(-0.19*AS$58))/(Fperm_SI_Woolf2021!$E$9:$E$93-AS$58))*(AS$58-Fperm_SI_Woolf2021!$E$9:$E$93)/10))) + Fperm_SI_Woolf2021!$H$9:$H$93*EXP(-Fperm_SI_Woolf2021!$K$9:$K$93*$C159*IF(AS$58=Fperm_SI_Woolf2021!$E$9:$E$93,1,EXP(LN((1.1*(Fperm_SI_Woolf2021!$E$9:$E$93-AS$58)-63.1579*EXP(-0.19*Fperm_SI_Woolf2021!$E$9:$E$93)+63.1579*EXP(-0.19*AS$58))/(Fperm_SI_Woolf2021!$E$9:$E$93-AS$58))*(AS$58-Fperm_SI_Woolf2021!$E$9:$E$93)/10))),Fperm_SI_Woolf2021!$D$9:$D$93)*AS$57+INTERCEPT(Fperm_SI_Woolf2021!$F$9:$F$93*EXP(-Fperm_SI_Woolf2021!$I$9:$I$93*$C159*IF(AS$58=Fperm_SI_Woolf2021!$E$9:$E$93,1,EXP(LN((1.1*(Fperm_SI_Woolf2021!$E$9:$E$93-AS$58)-63.1579*EXP(-0.19*Fperm_SI_Woolf2021!$E$9:$E$93)+63.1579*EXP(-0.19*AS$58))/(Fperm_SI_Woolf2021!$E$9:$E$93-AS$58))*(AS$58-Fperm_SI_Woolf2021!$E$9:$E$93)/10))) + Fperm_SI_Woolf2021!$G$9:$G$93*EXP(-Fperm_SI_Woolf2021!$J$9:$J$93*$C159*IF(AS$58=Fperm_SI_Woolf2021!$E$9:$E$93,1,EXP(LN((1.1*(Fperm_SI_Woolf2021!$E$9:$E$93-AS$58)-63.1579*EXP(-0.19*Fperm_SI_Woolf2021!$E$9:$E$93)+63.1579*EXP(-0.19*AS$58))/(Fperm_SI_Woolf2021!$E$9:$E$93-AS$58))*(AS$58-Fperm_SI_Woolf2021!$E$9:$E$93)/10))) + Fperm_SI_Woolf2021!$H$9:$H$93*EXP(-Fperm_SI_Woolf2021!$K$9:$K$93*$C159*IF(AS$58=Fperm_SI_Woolf2021!$E$9:$E$93,1,EXP(LN((1.1*(Fperm_SI_Woolf2021!$E$9:$E$93-AS$58)-63.1579*EXP(-0.19*Fperm_SI_Woolf2021!$E$9:$E$93)+63.1579*EXP(-0.19*AS$58))/(Fperm_SI_Woolf2021!$E$9:$E$93-AS$58))*(AS$58-Fperm_SI_Woolf2021!$E$9:$E$93)/10))),Fperm_SI_Woolf2021!$D$9:$D$93))</f>
        <v>0.13934158162155785</v>
      </c>
      <c r="AT159" s="51" cm="1">
        <f t="array" ref="AT159">MIN(1,SLOPE(Fperm_SI_Woolf2021!$F$9:$F$93*EXP(-Fperm_SI_Woolf2021!$I$9:$I$93*$C159*IF(AT$58=Fperm_SI_Woolf2021!$E$9:$E$93,1,EXP(LN((1.1*(Fperm_SI_Woolf2021!$E$9:$E$93-AT$58)-63.1579*EXP(-0.19*Fperm_SI_Woolf2021!$E$9:$E$93)+63.1579*EXP(-0.19*AT$58))/(Fperm_SI_Woolf2021!$E$9:$E$93-AT$58))*(AT$58-Fperm_SI_Woolf2021!$E$9:$E$93)/10))) + Fperm_SI_Woolf2021!$G$9:$G$93*EXP(-Fperm_SI_Woolf2021!$J$9:$J$93*$C159*IF(AT$58=Fperm_SI_Woolf2021!$E$9:$E$93,1,EXP(LN((1.1*(Fperm_SI_Woolf2021!$E$9:$E$93-AT$58)-63.1579*EXP(-0.19*Fperm_SI_Woolf2021!$E$9:$E$93)+63.1579*EXP(-0.19*AT$58))/(Fperm_SI_Woolf2021!$E$9:$E$93-AT$58))*(AT$58-Fperm_SI_Woolf2021!$E$9:$E$93)/10))) + Fperm_SI_Woolf2021!$H$9:$H$93*EXP(-Fperm_SI_Woolf2021!$K$9:$K$93*$C159*IF(AT$58=Fperm_SI_Woolf2021!$E$9:$E$93,1,EXP(LN((1.1*(Fperm_SI_Woolf2021!$E$9:$E$93-AT$58)-63.1579*EXP(-0.19*Fperm_SI_Woolf2021!$E$9:$E$93)+63.1579*EXP(-0.19*AT$58))/(Fperm_SI_Woolf2021!$E$9:$E$93-AT$58))*(AT$58-Fperm_SI_Woolf2021!$E$9:$E$93)/10))),Fperm_SI_Woolf2021!$D$9:$D$93)*AT$57+INTERCEPT(Fperm_SI_Woolf2021!$F$9:$F$93*EXP(-Fperm_SI_Woolf2021!$I$9:$I$93*$C159*IF(AT$58=Fperm_SI_Woolf2021!$E$9:$E$93,1,EXP(LN((1.1*(Fperm_SI_Woolf2021!$E$9:$E$93-AT$58)-63.1579*EXP(-0.19*Fperm_SI_Woolf2021!$E$9:$E$93)+63.1579*EXP(-0.19*AT$58))/(Fperm_SI_Woolf2021!$E$9:$E$93-AT$58))*(AT$58-Fperm_SI_Woolf2021!$E$9:$E$93)/10))) + Fperm_SI_Woolf2021!$G$9:$G$93*EXP(-Fperm_SI_Woolf2021!$J$9:$J$93*$C159*IF(AT$58=Fperm_SI_Woolf2021!$E$9:$E$93,1,EXP(LN((1.1*(Fperm_SI_Woolf2021!$E$9:$E$93-AT$58)-63.1579*EXP(-0.19*Fperm_SI_Woolf2021!$E$9:$E$93)+63.1579*EXP(-0.19*AT$58))/(Fperm_SI_Woolf2021!$E$9:$E$93-AT$58))*(AT$58-Fperm_SI_Woolf2021!$E$9:$E$93)/10))) + Fperm_SI_Woolf2021!$H$9:$H$93*EXP(-Fperm_SI_Woolf2021!$K$9:$K$93*$C159*IF(AT$58=Fperm_SI_Woolf2021!$E$9:$E$93,1,EXP(LN((1.1*(Fperm_SI_Woolf2021!$E$9:$E$93-AT$58)-63.1579*EXP(-0.19*Fperm_SI_Woolf2021!$E$9:$E$93)+63.1579*EXP(-0.19*AT$58))/(Fperm_SI_Woolf2021!$E$9:$E$93-AT$58))*(AT$58-Fperm_SI_Woolf2021!$E$9:$E$93)/10))),Fperm_SI_Woolf2021!$D$9:$D$93))</f>
        <v>0.12548007252057766</v>
      </c>
      <c r="AU159" s="51" cm="1">
        <f t="array" ref="AU159">MIN(1,SLOPE(Fperm_SI_Woolf2021!$F$9:$F$93*EXP(-Fperm_SI_Woolf2021!$I$9:$I$93*$C159*IF(AU$58=Fperm_SI_Woolf2021!$E$9:$E$93,1,EXP(LN((1.1*(Fperm_SI_Woolf2021!$E$9:$E$93-AU$58)-63.1579*EXP(-0.19*Fperm_SI_Woolf2021!$E$9:$E$93)+63.1579*EXP(-0.19*AU$58))/(Fperm_SI_Woolf2021!$E$9:$E$93-AU$58))*(AU$58-Fperm_SI_Woolf2021!$E$9:$E$93)/10))) + Fperm_SI_Woolf2021!$G$9:$G$93*EXP(-Fperm_SI_Woolf2021!$J$9:$J$93*$C159*IF(AU$58=Fperm_SI_Woolf2021!$E$9:$E$93,1,EXP(LN((1.1*(Fperm_SI_Woolf2021!$E$9:$E$93-AU$58)-63.1579*EXP(-0.19*Fperm_SI_Woolf2021!$E$9:$E$93)+63.1579*EXP(-0.19*AU$58))/(Fperm_SI_Woolf2021!$E$9:$E$93-AU$58))*(AU$58-Fperm_SI_Woolf2021!$E$9:$E$93)/10))) + Fperm_SI_Woolf2021!$H$9:$H$93*EXP(-Fperm_SI_Woolf2021!$K$9:$K$93*$C159*IF(AU$58=Fperm_SI_Woolf2021!$E$9:$E$93,1,EXP(LN((1.1*(Fperm_SI_Woolf2021!$E$9:$E$93-AU$58)-63.1579*EXP(-0.19*Fperm_SI_Woolf2021!$E$9:$E$93)+63.1579*EXP(-0.19*AU$58))/(Fperm_SI_Woolf2021!$E$9:$E$93-AU$58))*(AU$58-Fperm_SI_Woolf2021!$E$9:$E$93)/10))),Fperm_SI_Woolf2021!$D$9:$D$93)*AU$57+INTERCEPT(Fperm_SI_Woolf2021!$F$9:$F$93*EXP(-Fperm_SI_Woolf2021!$I$9:$I$93*$C159*IF(AU$58=Fperm_SI_Woolf2021!$E$9:$E$93,1,EXP(LN((1.1*(Fperm_SI_Woolf2021!$E$9:$E$93-AU$58)-63.1579*EXP(-0.19*Fperm_SI_Woolf2021!$E$9:$E$93)+63.1579*EXP(-0.19*AU$58))/(Fperm_SI_Woolf2021!$E$9:$E$93-AU$58))*(AU$58-Fperm_SI_Woolf2021!$E$9:$E$93)/10))) + Fperm_SI_Woolf2021!$G$9:$G$93*EXP(-Fperm_SI_Woolf2021!$J$9:$J$93*$C159*IF(AU$58=Fperm_SI_Woolf2021!$E$9:$E$93,1,EXP(LN((1.1*(Fperm_SI_Woolf2021!$E$9:$E$93-AU$58)-63.1579*EXP(-0.19*Fperm_SI_Woolf2021!$E$9:$E$93)+63.1579*EXP(-0.19*AU$58))/(Fperm_SI_Woolf2021!$E$9:$E$93-AU$58))*(AU$58-Fperm_SI_Woolf2021!$E$9:$E$93)/10))) + Fperm_SI_Woolf2021!$H$9:$H$93*EXP(-Fperm_SI_Woolf2021!$K$9:$K$93*$C159*IF(AU$58=Fperm_SI_Woolf2021!$E$9:$E$93,1,EXP(LN((1.1*(Fperm_SI_Woolf2021!$E$9:$E$93-AU$58)-63.1579*EXP(-0.19*Fperm_SI_Woolf2021!$E$9:$E$93)+63.1579*EXP(-0.19*AU$58))/(Fperm_SI_Woolf2021!$E$9:$E$93-AU$58))*(AU$58-Fperm_SI_Woolf2021!$E$9:$E$93)/10))),Fperm_SI_Woolf2021!$D$9:$D$93))</f>
        <v>0.11161856341959747</v>
      </c>
      <c r="AV159" s="51" cm="1">
        <f t="array" ref="AV159">MIN(1,SLOPE(Fperm_SI_Woolf2021!$F$9:$F$93*EXP(-Fperm_SI_Woolf2021!$I$9:$I$93*$C159*IF(AV$58=Fperm_SI_Woolf2021!$E$9:$E$93,1,EXP(LN((1.1*(Fperm_SI_Woolf2021!$E$9:$E$93-AV$58)-63.1579*EXP(-0.19*Fperm_SI_Woolf2021!$E$9:$E$93)+63.1579*EXP(-0.19*AV$58))/(Fperm_SI_Woolf2021!$E$9:$E$93-AV$58))*(AV$58-Fperm_SI_Woolf2021!$E$9:$E$93)/10))) + Fperm_SI_Woolf2021!$G$9:$G$93*EXP(-Fperm_SI_Woolf2021!$J$9:$J$93*$C159*IF(AV$58=Fperm_SI_Woolf2021!$E$9:$E$93,1,EXP(LN((1.1*(Fperm_SI_Woolf2021!$E$9:$E$93-AV$58)-63.1579*EXP(-0.19*Fperm_SI_Woolf2021!$E$9:$E$93)+63.1579*EXP(-0.19*AV$58))/(Fperm_SI_Woolf2021!$E$9:$E$93-AV$58))*(AV$58-Fperm_SI_Woolf2021!$E$9:$E$93)/10))) + Fperm_SI_Woolf2021!$H$9:$H$93*EXP(-Fperm_SI_Woolf2021!$K$9:$K$93*$C159*IF(AV$58=Fperm_SI_Woolf2021!$E$9:$E$93,1,EXP(LN((1.1*(Fperm_SI_Woolf2021!$E$9:$E$93-AV$58)-63.1579*EXP(-0.19*Fperm_SI_Woolf2021!$E$9:$E$93)+63.1579*EXP(-0.19*AV$58))/(Fperm_SI_Woolf2021!$E$9:$E$93-AV$58))*(AV$58-Fperm_SI_Woolf2021!$E$9:$E$93)/10))),Fperm_SI_Woolf2021!$D$9:$D$93)*AV$57+INTERCEPT(Fperm_SI_Woolf2021!$F$9:$F$93*EXP(-Fperm_SI_Woolf2021!$I$9:$I$93*$C159*IF(AV$58=Fperm_SI_Woolf2021!$E$9:$E$93,1,EXP(LN((1.1*(Fperm_SI_Woolf2021!$E$9:$E$93-AV$58)-63.1579*EXP(-0.19*Fperm_SI_Woolf2021!$E$9:$E$93)+63.1579*EXP(-0.19*AV$58))/(Fperm_SI_Woolf2021!$E$9:$E$93-AV$58))*(AV$58-Fperm_SI_Woolf2021!$E$9:$E$93)/10))) + Fperm_SI_Woolf2021!$G$9:$G$93*EXP(-Fperm_SI_Woolf2021!$J$9:$J$93*$C159*IF(AV$58=Fperm_SI_Woolf2021!$E$9:$E$93,1,EXP(LN((1.1*(Fperm_SI_Woolf2021!$E$9:$E$93-AV$58)-63.1579*EXP(-0.19*Fperm_SI_Woolf2021!$E$9:$E$93)+63.1579*EXP(-0.19*AV$58))/(Fperm_SI_Woolf2021!$E$9:$E$93-AV$58))*(AV$58-Fperm_SI_Woolf2021!$E$9:$E$93)/10))) + Fperm_SI_Woolf2021!$H$9:$H$93*EXP(-Fperm_SI_Woolf2021!$K$9:$K$93*$C159*IF(AV$58=Fperm_SI_Woolf2021!$E$9:$E$93,1,EXP(LN((1.1*(Fperm_SI_Woolf2021!$E$9:$E$93-AV$58)-63.1579*EXP(-0.19*Fperm_SI_Woolf2021!$E$9:$E$93)+63.1579*EXP(-0.19*AV$58))/(Fperm_SI_Woolf2021!$E$9:$E$93-AV$58))*(AV$58-Fperm_SI_Woolf2021!$E$9:$E$93)/10))),Fperm_SI_Woolf2021!$D$9:$D$93))</f>
        <v>9.7757054318617254E-2</v>
      </c>
      <c r="AW159" s="51" cm="1">
        <f t="array" ref="AW159">MIN(1,SLOPE(Fperm_SI_Woolf2021!$F$9:$F$93*EXP(-Fperm_SI_Woolf2021!$I$9:$I$93*$C159*IF(AW$58=Fperm_SI_Woolf2021!$E$9:$E$93,1,EXP(LN((1.1*(Fperm_SI_Woolf2021!$E$9:$E$93-AW$58)-63.1579*EXP(-0.19*Fperm_SI_Woolf2021!$E$9:$E$93)+63.1579*EXP(-0.19*AW$58))/(Fperm_SI_Woolf2021!$E$9:$E$93-AW$58))*(AW$58-Fperm_SI_Woolf2021!$E$9:$E$93)/10))) + Fperm_SI_Woolf2021!$G$9:$G$93*EXP(-Fperm_SI_Woolf2021!$J$9:$J$93*$C159*IF(AW$58=Fperm_SI_Woolf2021!$E$9:$E$93,1,EXP(LN((1.1*(Fperm_SI_Woolf2021!$E$9:$E$93-AW$58)-63.1579*EXP(-0.19*Fperm_SI_Woolf2021!$E$9:$E$93)+63.1579*EXP(-0.19*AW$58))/(Fperm_SI_Woolf2021!$E$9:$E$93-AW$58))*(AW$58-Fperm_SI_Woolf2021!$E$9:$E$93)/10))) + Fperm_SI_Woolf2021!$H$9:$H$93*EXP(-Fperm_SI_Woolf2021!$K$9:$K$93*$C159*IF(AW$58=Fperm_SI_Woolf2021!$E$9:$E$93,1,EXP(LN((1.1*(Fperm_SI_Woolf2021!$E$9:$E$93-AW$58)-63.1579*EXP(-0.19*Fperm_SI_Woolf2021!$E$9:$E$93)+63.1579*EXP(-0.19*AW$58))/(Fperm_SI_Woolf2021!$E$9:$E$93-AW$58))*(AW$58-Fperm_SI_Woolf2021!$E$9:$E$93)/10))),Fperm_SI_Woolf2021!$D$9:$D$93)*AW$57+INTERCEPT(Fperm_SI_Woolf2021!$F$9:$F$93*EXP(-Fperm_SI_Woolf2021!$I$9:$I$93*$C159*IF(AW$58=Fperm_SI_Woolf2021!$E$9:$E$93,1,EXP(LN((1.1*(Fperm_SI_Woolf2021!$E$9:$E$93-AW$58)-63.1579*EXP(-0.19*Fperm_SI_Woolf2021!$E$9:$E$93)+63.1579*EXP(-0.19*AW$58))/(Fperm_SI_Woolf2021!$E$9:$E$93-AW$58))*(AW$58-Fperm_SI_Woolf2021!$E$9:$E$93)/10))) + Fperm_SI_Woolf2021!$G$9:$G$93*EXP(-Fperm_SI_Woolf2021!$J$9:$J$93*$C159*IF(AW$58=Fperm_SI_Woolf2021!$E$9:$E$93,1,EXP(LN((1.1*(Fperm_SI_Woolf2021!$E$9:$E$93-AW$58)-63.1579*EXP(-0.19*Fperm_SI_Woolf2021!$E$9:$E$93)+63.1579*EXP(-0.19*AW$58))/(Fperm_SI_Woolf2021!$E$9:$E$93-AW$58))*(AW$58-Fperm_SI_Woolf2021!$E$9:$E$93)/10))) + Fperm_SI_Woolf2021!$H$9:$H$93*EXP(-Fperm_SI_Woolf2021!$K$9:$K$93*$C159*IF(AW$58=Fperm_SI_Woolf2021!$E$9:$E$93,1,EXP(LN((1.1*(Fperm_SI_Woolf2021!$E$9:$E$93-AW$58)-63.1579*EXP(-0.19*Fperm_SI_Woolf2021!$E$9:$E$93)+63.1579*EXP(-0.19*AW$58))/(Fperm_SI_Woolf2021!$E$9:$E$93-AW$58))*(AW$58-Fperm_SI_Woolf2021!$E$9:$E$93)/10))),Fperm_SI_Woolf2021!$D$9:$D$93))</f>
        <v>0.22326781146900504</v>
      </c>
      <c r="AX159" s="51" cm="1">
        <f t="array" ref="AX159">MIN(1,SLOPE(Fperm_SI_Woolf2021!$F$9:$F$93*EXP(-Fperm_SI_Woolf2021!$I$9:$I$93*$C159*IF(AX$58=Fperm_SI_Woolf2021!$E$9:$E$93,1,EXP(LN((1.1*(Fperm_SI_Woolf2021!$E$9:$E$93-AX$58)-63.1579*EXP(-0.19*Fperm_SI_Woolf2021!$E$9:$E$93)+63.1579*EXP(-0.19*AX$58))/(Fperm_SI_Woolf2021!$E$9:$E$93-AX$58))*(AX$58-Fperm_SI_Woolf2021!$E$9:$E$93)/10))) + Fperm_SI_Woolf2021!$G$9:$G$93*EXP(-Fperm_SI_Woolf2021!$J$9:$J$93*$C159*IF(AX$58=Fperm_SI_Woolf2021!$E$9:$E$93,1,EXP(LN((1.1*(Fperm_SI_Woolf2021!$E$9:$E$93-AX$58)-63.1579*EXP(-0.19*Fperm_SI_Woolf2021!$E$9:$E$93)+63.1579*EXP(-0.19*AX$58))/(Fperm_SI_Woolf2021!$E$9:$E$93-AX$58))*(AX$58-Fperm_SI_Woolf2021!$E$9:$E$93)/10))) + Fperm_SI_Woolf2021!$H$9:$H$93*EXP(-Fperm_SI_Woolf2021!$K$9:$K$93*$C159*IF(AX$58=Fperm_SI_Woolf2021!$E$9:$E$93,1,EXP(LN((1.1*(Fperm_SI_Woolf2021!$E$9:$E$93-AX$58)-63.1579*EXP(-0.19*Fperm_SI_Woolf2021!$E$9:$E$93)+63.1579*EXP(-0.19*AX$58))/(Fperm_SI_Woolf2021!$E$9:$E$93-AX$58))*(AX$58-Fperm_SI_Woolf2021!$E$9:$E$93)/10))),Fperm_SI_Woolf2021!$D$9:$D$93)*AX$57+INTERCEPT(Fperm_SI_Woolf2021!$F$9:$F$93*EXP(-Fperm_SI_Woolf2021!$I$9:$I$93*$C159*IF(AX$58=Fperm_SI_Woolf2021!$E$9:$E$93,1,EXP(LN((1.1*(Fperm_SI_Woolf2021!$E$9:$E$93-AX$58)-63.1579*EXP(-0.19*Fperm_SI_Woolf2021!$E$9:$E$93)+63.1579*EXP(-0.19*AX$58))/(Fperm_SI_Woolf2021!$E$9:$E$93-AX$58))*(AX$58-Fperm_SI_Woolf2021!$E$9:$E$93)/10))) + Fperm_SI_Woolf2021!$G$9:$G$93*EXP(-Fperm_SI_Woolf2021!$J$9:$J$93*$C159*IF(AX$58=Fperm_SI_Woolf2021!$E$9:$E$93,1,EXP(LN((1.1*(Fperm_SI_Woolf2021!$E$9:$E$93-AX$58)-63.1579*EXP(-0.19*Fperm_SI_Woolf2021!$E$9:$E$93)+63.1579*EXP(-0.19*AX$58))/(Fperm_SI_Woolf2021!$E$9:$E$93-AX$58))*(AX$58-Fperm_SI_Woolf2021!$E$9:$E$93)/10))) + Fperm_SI_Woolf2021!$H$9:$H$93*EXP(-Fperm_SI_Woolf2021!$K$9:$K$93*$C159*IF(AX$58=Fperm_SI_Woolf2021!$E$9:$E$93,1,EXP(LN((1.1*(Fperm_SI_Woolf2021!$E$9:$E$93-AX$58)-63.1579*EXP(-0.19*Fperm_SI_Woolf2021!$E$9:$E$93)+63.1579*EXP(-0.19*AX$58))/(Fperm_SI_Woolf2021!$E$9:$E$93-AX$58))*(AX$58-Fperm_SI_Woolf2021!$E$9:$E$93)/10))),Fperm_SI_Woolf2021!$D$9:$D$93))</f>
        <v>0.21277564384597272</v>
      </c>
      <c r="AY159" s="51" cm="1">
        <f t="array" ref="AY159">MIN(1,SLOPE(Fperm_SI_Woolf2021!$F$9:$F$93*EXP(-Fperm_SI_Woolf2021!$I$9:$I$93*$C159*IF(AY$58=Fperm_SI_Woolf2021!$E$9:$E$93,1,EXP(LN((1.1*(Fperm_SI_Woolf2021!$E$9:$E$93-AY$58)-63.1579*EXP(-0.19*Fperm_SI_Woolf2021!$E$9:$E$93)+63.1579*EXP(-0.19*AY$58))/(Fperm_SI_Woolf2021!$E$9:$E$93-AY$58))*(AY$58-Fperm_SI_Woolf2021!$E$9:$E$93)/10))) + Fperm_SI_Woolf2021!$G$9:$G$93*EXP(-Fperm_SI_Woolf2021!$J$9:$J$93*$C159*IF(AY$58=Fperm_SI_Woolf2021!$E$9:$E$93,1,EXP(LN((1.1*(Fperm_SI_Woolf2021!$E$9:$E$93-AY$58)-63.1579*EXP(-0.19*Fperm_SI_Woolf2021!$E$9:$E$93)+63.1579*EXP(-0.19*AY$58))/(Fperm_SI_Woolf2021!$E$9:$E$93-AY$58))*(AY$58-Fperm_SI_Woolf2021!$E$9:$E$93)/10))) + Fperm_SI_Woolf2021!$H$9:$H$93*EXP(-Fperm_SI_Woolf2021!$K$9:$K$93*$C159*IF(AY$58=Fperm_SI_Woolf2021!$E$9:$E$93,1,EXP(LN((1.1*(Fperm_SI_Woolf2021!$E$9:$E$93-AY$58)-63.1579*EXP(-0.19*Fperm_SI_Woolf2021!$E$9:$E$93)+63.1579*EXP(-0.19*AY$58))/(Fperm_SI_Woolf2021!$E$9:$E$93-AY$58))*(AY$58-Fperm_SI_Woolf2021!$E$9:$E$93)/10))),Fperm_SI_Woolf2021!$D$9:$D$93)*AY$57+INTERCEPT(Fperm_SI_Woolf2021!$F$9:$F$93*EXP(-Fperm_SI_Woolf2021!$I$9:$I$93*$C159*IF(AY$58=Fperm_SI_Woolf2021!$E$9:$E$93,1,EXP(LN((1.1*(Fperm_SI_Woolf2021!$E$9:$E$93-AY$58)-63.1579*EXP(-0.19*Fperm_SI_Woolf2021!$E$9:$E$93)+63.1579*EXP(-0.19*AY$58))/(Fperm_SI_Woolf2021!$E$9:$E$93-AY$58))*(AY$58-Fperm_SI_Woolf2021!$E$9:$E$93)/10))) + Fperm_SI_Woolf2021!$G$9:$G$93*EXP(-Fperm_SI_Woolf2021!$J$9:$J$93*$C159*IF(AY$58=Fperm_SI_Woolf2021!$E$9:$E$93,1,EXP(LN((1.1*(Fperm_SI_Woolf2021!$E$9:$E$93-AY$58)-63.1579*EXP(-0.19*Fperm_SI_Woolf2021!$E$9:$E$93)+63.1579*EXP(-0.19*AY$58))/(Fperm_SI_Woolf2021!$E$9:$E$93-AY$58))*(AY$58-Fperm_SI_Woolf2021!$E$9:$E$93)/10))) + Fperm_SI_Woolf2021!$H$9:$H$93*EXP(-Fperm_SI_Woolf2021!$K$9:$K$93*$C159*IF(AY$58=Fperm_SI_Woolf2021!$E$9:$E$93,1,EXP(LN((1.1*(Fperm_SI_Woolf2021!$E$9:$E$93-AY$58)-63.1579*EXP(-0.19*Fperm_SI_Woolf2021!$E$9:$E$93)+63.1579*EXP(-0.19*AY$58))/(Fperm_SI_Woolf2021!$E$9:$E$93-AY$58))*(AY$58-Fperm_SI_Woolf2021!$E$9:$E$93)/10))),Fperm_SI_Woolf2021!$D$9:$D$93))</f>
        <v>0.20228347622294043</v>
      </c>
      <c r="AZ159" s="51" cm="1">
        <f t="array" ref="AZ159">MIN(1,SLOPE(Fperm_SI_Woolf2021!$F$9:$F$93*EXP(-Fperm_SI_Woolf2021!$I$9:$I$93*$C159*IF(AZ$58=Fperm_SI_Woolf2021!$E$9:$E$93,1,EXP(LN((1.1*(Fperm_SI_Woolf2021!$E$9:$E$93-AZ$58)-63.1579*EXP(-0.19*Fperm_SI_Woolf2021!$E$9:$E$93)+63.1579*EXP(-0.19*AZ$58))/(Fperm_SI_Woolf2021!$E$9:$E$93-AZ$58))*(AZ$58-Fperm_SI_Woolf2021!$E$9:$E$93)/10))) + Fperm_SI_Woolf2021!$G$9:$G$93*EXP(-Fperm_SI_Woolf2021!$J$9:$J$93*$C159*IF(AZ$58=Fperm_SI_Woolf2021!$E$9:$E$93,1,EXP(LN((1.1*(Fperm_SI_Woolf2021!$E$9:$E$93-AZ$58)-63.1579*EXP(-0.19*Fperm_SI_Woolf2021!$E$9:$E$93)+63.1579*EXP(-0.19*AZ$58))/(Fperm_SI_Woolf2021!$E$9:$E$93-AZ$58))*(AZ$58-Fperm_SI_Woolf2021!$E$9:$E$93)/10))) + Fperm_SI_Woolf2021!$H$9:$H$93*EXP(-Fperm_SI_Woolf2021!$K$9:$K$93*$C159*IF(AZ$58=Fperm_SI_Woolf2021!$E$9:$E$93,1,EXP(LN((1.1*(Fperm_SI_Woolf2021!$E$9:$E$93-AZ$58)-63.1579*EXP(-0.19*Fperm_SI_Woolf2021!$E$9:$E$93)+63.1579*EXP(-0.19*AZ$58))/(Fperm_SI_Woolf2021!$E$9:$E$93-AZ$58))*(AZ$58-Fperm_SI_Woolf2021!$E$9:$E$93)/10))),Fperm_SI_Woolf2021!$D$9:$D$93)*AZ$57+INTERCEPT(Fperm_SI_Woolf2021!$F$9:$F$93*EXP(-Fperm_SI_Woolf2021!$I$9:$I$93*$C159*IF(AZ$58=Fperm_SI_Woolf2021!$E$9:$E$93,1,EXP(LN((1.1*(Fperm_SI_Woolf2021!$E$9:$E$93-AZ$58)-63.1579*EXP(-0.19*Fperm_SI_Woolf2021!$E$9:$E$93)+63.1579*EXP(-0.19*AZ$58))/(Fperm_SI_Woolf2021!$E$9:$E$93-AZ$58))*(AZ$58-Fperm_SI_Woolf2021!$E$9:$E$93)/10))) + Fperm_SI_Woolf2021!$G$9:$G$93*EXP(-Fperm_SI_Woolf2021!$J$9:$J$93*$C159*IF(AZ$58=Fperm_SI_Woolf2021!$E$9:$E$93,1,EXP(LN((1.1*(Fperm_SI_Woolf2021!$E$9:$E$93-AZ$58)-63.1579*EXP(-0.19*Fperm_SI_Woolf2021!$E$9:$E$93)+63.1579*EXP(-0.19*AZ$58))/(Fperm_SI_Woolf2021!$E$9:$E$93-AZ$58))*(AZ$58-Fperm_SI_Woolf2021!$E$9:$E$93)/10))) + Fperm_SI_Woolf2021!$H$9:$H$93*EXP(-Fperm_SI_Woolf2021!$K$9:$K$93*$C159*IF(AZ$58=Fperm_SI_Woolf2021!$E$9:$E$93,1,EXP(LN((1.1*(Fperm_SI_Woolf2021!$E$9:$E$93-AZ$58)-63.1579*EXP(-0.19*Fperm_SI_Woolf2021!$E$9:$E$93)+63.1579*EXP(-0.19*AZ$58))/(Fperm_SI_Woolf2021!$E$9:$E$93-AZ$58))*(AZ$58-Fperm_SI_Woolf2021!$E$9:$E$93)/10))),Fperm_SI_Woolf2021!$D$9:$D$93))</f>
        <v>0.19179130859990812</v>
      </c>
      <c r="BA159" s="51" cm="1">
        <f t="array" ref="BA159">MIN(1,SLOPE(Fperm_SI_Woolf2021!$F$9:$F$93*EXP(-Fperm_SI_Woolf2021!$I$9:$I$93*$C159*IF(BA$58=Fperm_SI_Woolf2021!$E$9:$E$93,1,EXP(LN((1.1*(Fperm_SI_Woolf2021!$E$9:$E$93-BA$58)-63.1579*EXP(-0.19*Fperm_SI_Woolf2021!$E$9:$E$93)+63.1579*EXP(-0.19*BA$58))/(Fperm_SI_Woolf2021!$E$9:$E$93-BA$58))*(BA$58-Fperm_SI_Woolf2021!$E$9:$E$93)/10))) + Fperm_SI_Woolf2021!$G$9:$G$93*EXP(-Fperm_SI_Woolf2021!$J$9:$J$93*$C159*IF(BA$58=Fperm_SI_Woolf2021!$E$9:$E$93,1,EXP(LN((1.1*(Fperm_SI_Woolf2021!$E$9:$E$93-BA$58)-63.1579*EXP(-0.19*Fperm_SI_Woolf2021!$E$9:$E$93)+63.1579*EXP(-0.19*BA$58))/(Fperm_SI_Woolf2021!$E$9:$E$93-BA$58))*(BA$58-Fperm_SI_Woolf2021!$E$9:$E$93)/10))) + Fperm_SI_Woolf2021!$H$9:$H$93*EXP(-Fperm_SI_Woolf2021!$K$9:$K$93*$C159*IF(BA$58=Fperm_SI_Woolf2021!$E$9:$E$93,1,EXP(LN((1.1*(Fperm_SI_Woolf2021!$E$9:$E$93-BA$58)-63.1579*EXP(-0.19*Fperm_SI_Woolf2021!$E$9:$E$93)+63.1579*EXP(-0.19*BA$58))/(Fperm_SI_Woolf2021!$E$9:$E$93-BA$58))*(BA$58-Fperm_SI_Woolf2021!$E$9:$E$93)/10))),Fperm_SI_Woolf2021!$D$9:$D$93)*BA$57+INTERCEPT(Fperm_SI_Woolf2021!$F$9:$F$93*EXP(-Fperm_SI_Woolf2021!$I$9:$I$93*$C159*IF(BA$58=Fperm_SI_Woolf2021!$E$9:$E$93,1,EXP(LN((1.1*(Fperm_SI_Woolf2021!$E$9:$E$93-BA$58)-63.1579*EXP(-0.19*Fperm_SI_Woolf2021!$E$9:$E$93)+63.1579*EXP(-0.19*BA$58))/(Fperm_SI_Woolf2021!$E$9:$E$93-BA$58))*(BA$58-Fperm_SI_Woolf2021!$E$9:$E$93)/10))) + Fperm_SI_Woolf2021!$G$9:$G$93*EXP(-Fperm_SI_Woolf2021!$J$9:$J$93*$C159*IF(BA$58=Fperm_SI_Woolf2021!$E$9:$E$93,1,EXP(LN((1.1*(Fperm_SI_Woolf2021!$E$9:$E$93-BA$58)-63.1579*EXP(-0.19*Fperm_SI_Woolf2021!$E$9:$E$93)+63.1579*EXP(-0.19*BA$58))/(Fperm_SI_Woolf2021!$E$9:$E$93-BA$58))*(BA$58-Fperm_SI_Woolf2021!$E$9:$E$93)/10))) + Fperm_SI_Woolf2021!$H$9:$H$93*EXP(-Fperm_SI_Woolf2021!$K$9:$K$93*$C159*IF(BA$58=Fperm_SI_Woolf2021!$E$9:$E$93,1,EXP(LN((1.1*(Fperm_SI_Woolf2021!$E$9:$E$93-BA$58)-63.1579*EXP(-0.19*Fperm_SI_Woolf2021!$E$9:$E$93)+63.1579*EXP(-0.19*BA$58))/(Fperm_SI_Woolf2021!$E$9:$E$93-BA$58))*(BA$58-Fperm_SI_Woolf2021!$E$9:$E$93)/10))),Fperm_SI_Woolf2021!$D$9:$D$93))</f>
        <v>0.18129914097687583</v>
      </c>
      <c r="BB159" s="51" cm="1">
        <f t="array" ref="BB159">MIN(1,SLOPE(Fperm_SI_Woolf2021!$F$9:$F$93*EXP(-Fperm_SI_Woolf2021!$I$9:$I$93*$C159*IF(BB$58=Fperm_SI_Woolf2021!$E$9:$E$93,1,EXP(LN((1.1*(Fperm_SI_Woolf2021!$E$9:$E$93-BB$58)-63.1579*EXP(-0.19*Fperm_SI_Woolf2021!$E$9:$E$93)+63.1579*EXP(-0.19*BB$58))/(Fperm_SI_Woolf2021!$E$9:$E$93-BB$58))*(BB$58-Fperm_SI_Woolf2021!$E$9:$E$93)/10))) + Fperm_SI_Woolf2021!$G$9:$G$93*EXP(-Fperm_SI_Woolf2021!$J$9:$J$93*$C159*IF(BB$58=Fperm_SI_Woolf2021!$E$9:$E$93,1,EXP(LN((1.1*(Fperm_SI_Woolf2021!$E$9:$E$93-BB$58)-63.1579*EXP(-0.19*Fperm_SI_Woolf2021!$E$9:$E$93)+63.1579*EXP(-0.19*BB$58))/(Fperm_SI_Woolf2021!$E$9:$E$93-BB$58))*(BB$58-Fperm_SI_Woolf2021!$E$9:$E$93)/10))) + Fperm_SI_Woolf2021!$H$9:$H$93*EXP(-Fperm_SI_Woolf2021!$K$9:$K$93*$C159*IF(BB$58=Fperm_SI_Woolf2021!$E$9:$E$93,1,EXP(LN((1.1*(Fperm_SI_Woolf2021!$E$9:$E$93-BB$58)-63.1579*EXP(-0.19*Fperm_SI_Woolf2021!$E$9:$E$93)+63.1579*EXP(-0.19*BB$58))/(Fperm_SI_Woolf2021!$E$9:$E$93-BB$58))*(BB$58-Fperm_SI_Woolf2021!$E$9:$E$93)/10))),Fperm_SI_Woolf2021!$D$9:$D$93)*BB$57+INTERCEPT(Fperm_SI_Woolf2021!$F$9:$F$93*EXP(-Fperm_SI_Woolf2021!$I$9:$I$93*$C159*IF(BB$58=Fperm_SI_Woolf2021!$E$9:$E$93,1,EXP(LN((1.1*(Fperm_SI_Woolf2021!$E$9:$E$93-BB$58)-63.1579*EXP(-0.19*Fperm_SI_Woolf2021!$E$9:$E$93)+63.1579*EXP(-0.19*BB$58))/(Fperm_SI_Woolf2021!$E$9:$E$93-BB$58))*(BB$58-Fperm_SI_Woolf2021!$E$9:$E$93)/10))) + Fperm_SI_Woolf2021!$G$9:$G$93*EXP(-Fperm_SI_Woolf2021!$J$9:$J$93*$C159*IF(BB$58=Fperm_SI_Woolf2021!$E$9:$E$93,1,EXP(LN((1.1*(Fperm_SI_Woolf2021!$E$9:$E$93-BB$58)-63.1579*EXP(-0.19*Fperm_SI_Woolf2021!$E$9:$E$93)+63.1579*EXP(-0.19*BB$58))/(Fperm_SI_Woolf2021!$E$9:$E$93-BB$58))*(BB$58-Fperm_SI_Woolf2021!$E$9:$E$93)/10))) + Fperm_SI_Woolf2021!$H$9:$H$93*EXP(-Fperm_SI_Woolf2021!$K$9:$K$93*$C159*IF(BB$58=Fperm_SI_Woolf2021!$E$9:$E$93,1,EXP(LN((1.1*(Fperm_SI_Woolf2021!$E$9:$E$93-BB$58)-63.1579*EXP(-0.19*Fperm_SI_Woolf2021!$E$9:$E$93)+63.1579*EXP(-0.19*BB$58))/(Fperm_SI_Woolf2021!$E$9:$E$93-BB$58))*(BB$58-Fperm_SI_Woolf2021!$E$9:$E$93)/10))),Fperm_SI_Woolf2021!$D$9:$D$93))</f>
        <v>0.17080697335384354</v>
      </c>
      <c r="BC159" s="51" cm="1">
        <f t="array" ref="BC159">MIN(1,SLOPE(Fperm_SI_Woolf2021!$F$9:$F$93*EXP(-Fperm_SI_Woolf2021!$I$9:$I$93*$C159*IF(BC$58=Fperm_SI_Woolf2021!$E$9:$E$93,1,EXP(LN((1.1*(Fperm_SI_Woolf2021!$E$9:$E$93-BC$58)-63.1579*EXP(-0.19*Fperm_SI_Woolf2021!$E$9:$E$93)+63.1579*EXP(-0.19*BC$58))/(Fperm_SI_Woolf2021!$E$9:$E$93-BC$58))*(BC$58-Fperm_SI_Woolf2021!$E$9:$E$93)/10))) + Fperm_SI_Woolf2021!$G$9:$G$93*EXP(-Fperm_SI_Woolf2021!$J$9:$J$93*$C159*IF(BC$58=Fperm_SI_Woolf2021!$E$9:$E$93,1,EXP(LN((1.1*(Fperm_SI_Woolf2021!$E$9:$E$93-BC$58)-63.1579*EXP(-0.19*Fperm_SI_Woolf2021!$E$9:$E$93)+63.1579*EXP(-0.19*BC$58))/(Fperm_SI_Woolf2021!$E$9:$E$93-BC$58))*(BC$58-Fperm_SI_Woolf2021!$E$9:$E$93)/10))) + Fperm_SI_Woolf2021!$H$9:$H$93*EXP(-Fperm_SI_Woolf2021!$K$9:$K$93*$C159*IF(BC$58=Fperm_SI_Woolf2021!$E$9:$E$93,1,EXP(LN((1.1*(Fperm_SI_Woolf2021!$E$9:$E$93-BC$58)-63.1579*EXP(-0.19*Fperm_SI_Woolf2021!$E$9:$E$93)+63.1579*EXP(-0.19*BC$58))/(Fperm_SI_Woolf2021!$E$9:$E$93-BC$58))*(BC$58-Fperm_SI_Woolf2021!$E$9:$E$93)/10))),Fperm_SI_Woolf2021!$D$9:$D$93)*BC$57+INTERCEPT(Fperm_SI_Woolf2021!$F$9:$F$93*EXP(-Fperm_SI_Woolf2021!$I$9:$I$93*$C159*IF(BC$58=Fperm_SI_Woolf2021!$E$9:$E$93,1,EXP(LN((1.1*(Fperm_SI_Woolf2021!$E$9:$E$93-BC$58)-63.1579*EXP(-0.19*Fperm_SI_Woolf2021!$E$9:$E$93)+63.1579*EXP(-0.19*BC$58))/(Fperm_SI_Woolf2021!$E$9:$E$93-BC$58))*(BC$58-Fperm_SI_Woolf2021!$E$9:$E$93)/10))) + Fperm_SI_Woolf2021!$G$9:$G$93*EXP(-Fperm_SI_Woolf2021!$J$9:$J$93*$C159*IF(BC$58=Fperm_SI_Woolf2021!$E$9:$E$93,1,EXP(LN((1.1*(Fperm_SI_Woolf2021!$E$9:$E$93-BC$58)-63.1579*EXP(-0.19*Fperm_SI_Woolf2021!$E$9:$E$93)+63.1579*EXP(-0.19*BC$58))/(Fperm_SI_Woolf2021!$E$9:$E$93-BC$58))*(BC$58-Fperm_SI_Woolf2021!$E$9:$E$93)/10))) + Fperm_SI_Woolf2021!$H$9:$H$93*EXP(-Fperm_SI_Woolf2021!$K$9:$K$93*$C159*IF(BC$58=Fperm_SI_Woolf2021!$E$9:$E$93,1,EXP(LN((1.1*(Fperm_SI_Woolf2021!$E$9:$E$93-BC$58)-63.1579*EXP(-0.19*Fperm_SI_Woolf2021!$E$9:$E$93)+63.1579*EXP(-0.19*BC$58))/(Fperm_SI_Woolf2021!$E$9:$E$93-BC$58))*(BC$58-Fperm_SI_Woolf2021!$E$9:$E$93)/10))),Fperm_SI_Woolf2021!$D$9:$D$93))</f>
        <v>0.16031480573081125</v>
      </c>
      <c r="BD159" s="51" cm="1">
        <f t="array" ref="BD159">MIN(1,SLOPE(Fperm_SI_Woolf2021!$F$9:$F$93*EXP(-Fperm_SI_Woolf2021!$I$9:$I$93*$C159*IF(BD$58=Fperm_SI_Woolf2021!$E$9:$E$93,1,EXP(LN((1.1*(Fperm_SI_Woolf2021!$E$9:$E$93-BD$58)-63.1579*EXP(-0.19*Fperm_SI_Woolf2021!$E$9:$E$93)+63.1579*EXP(-0.19*BD$58))/(Fperm_SI_Woolf2021!$E$9:$E$93-BD$58))*(BD$58-Fperm_SI_Woolf2021!$E$9:$E$93)/10))) + Fperm_SI_Woolf2021!$G$9:$G$93*EXP(-Fperm_SI_Woolf2021!$J$9:$J$93*$C159*IF(BD$58=Fperm_SI_Woolf2021!$E$9:$E$93,1,EXP(LN((1.1*(Fperm_SI_Woolf2021!$E$9:$E$93-BD$58)-63.1579*EXP(-0.19*Fperm_SI_Woolf2021!$E$9:$E$93)+63.1579*EXP(-0.19*BD$58))/(Fperm_SI_Woolf2021!$E$9:$E$93-BD$58))*(BD$58-Fperm_SI_Woolf2021!$E$9:$E$93)/10))) + Fperm_SI_Woolf2021!$H$9:$H$93*EXP(-Fperm_SI_Woolf2021!$K$9:$K$93*$C159*IF(BD$58=Fperm_SI_Woolf2021!$E$9:$E$93,1,EXP(LN((1.1*(Fperm_SI_Woolf2021!$E$9:$E$93-BD$58)-63.1579*EXP(-0.19*Fperm_SI_Woolf2021!$E$9:$E$93)+63.1579*EXP(-0.19*BD$58))/(Fperm_SI_Woolf2021!$E$9:$E$93-BD$58))*(BD$58-Fperm_SI_Woolf2021!$E$9:$E$93)/10))),Fperm_SI_Woolf2021!$D$9:$D$93)*BD$57+INTERCEPT(Fperm_SI_Woolf2021!$F$9:$F$93*EXP(-Fperm_SI_Woolf2021!$I$9:$I$93*$C159*IF(BD$58=Fperm_SI_Woolf2021!$E$9:$E$93,1,EXP(LN((1.1*(Fperm_SI_Woolf2021!$E$9:$E$93-BD$58)-63.1579*EXP(-0.19*Fperm_SI_Woolf2021!$E$9:$E$93)+63.1579*EXP(-0.19*BD$58))/(Fperm_SI_Woolf2021!$E$9:$E$93-BD$58))*(BD$58-Fperm_SI_Woolf2021!$E$9:$E$93)/10))) + Fperm_SI_Woolf2021!$G$9:$G$93*EXP(-Fperm_SI_Woolf2021!$J$9:$J$93*$C159*IF(BD$58=Fperm_SI_Woolf2021!$E$9:$E$93,1,EXP(LN((1.1*(Fperm_SI_Woolf2021!$E$9:$E$93-BD$58)-63.1579*EXP(-0.19*Fperm_SI_Woolf2021!$E$9:$E$93)+63.1579*EXP(-0.19*BD$58))/(Fperm_SI_Woolf2021!$E$9:$E$93-BD$58))*(BD$58-Fperm_SI_Woolf2021!$E$9:$E$93)/10))) + Fperm_SI_Woolf2021!$H$9:$H$93*EXP(-Fperm_SI_Woolf2021!$K$9:$K$93*$C159*IF(BD$58=Fperm_SI_Woolf2021!$E$9:$E$93,1,EXP(LN((1.1*(Fperm_SI_Woolf2021!$E$9:$E$93-BD$58)-63.1579*EXP(-0.19*Fperm_SI_Woolf2021!$E$9:$E$93)+63.1579*EXP(-0.19*BD$58))/(Fperm_SI_Woolf2021!$E$9:$E$93-BD$58))*(BD$58-Fperm_SI_Woolf2021!$E$9:$E$93)/10))),Fperm_SI_Woolf2021!$D$9:$D$93))</f>
        <v>0.14982263810777896</v>
      </c>
      <c r="BE159" s="51" cm="1">
        <f t="array" ref="BE159">MIN(1,SLOPE(Fperm_SI_Woolf2021!$F$9:$F$93*EXP(-Fperm_SI_Woolf2021!$I$9:$I$93*$C159*IF(BE$58=Fperm_SI_Woolf2021!$E$9:$E$93,1,EXP(LN((1.1*(Fperm_SI_Woolf2021!$E$9:$E$93-BE$58)-63.1579*EXP(-0.19*Fperm_SI_Woolf2021!$E$9:$E$93)+63.1579*EXP(-0.19*BE$58))/(Fperm_SI_Woolf2021!$E$9:$E$93-BE$58))*(BE$58-Fperm_SI_Woolf2021!$E$9:$E$93)/10))) + Fperm_SI_Woolf2021!$G$9:$G$93*EXP(-Fperm_SI_Woolf2021!$J$9:$J$93*$C159*IF(BE$58=Fperm_SI_Woolf2021!$E$9:$E$93,1,EXP(LN((1.1*(Fperm_SI_Woolf2021!$E$9:$E$93-BE$58)-63.1579*EXP(-0.19*Fperm_SI_Woolf2021!$E$9:$E$93)+63.1579*EXP(-0.19*BE$58))/(Fperm_SI_Woolf2021!$E$9:$E$93-BE$58))*(BE$58-Fperm_SI_Woolf2021!$E$9:$E$93)/10))) + Fperm_SI_Woolf2021!$H$9:$H$93*EXP(-Fperm_SI_Woolf2021!$K$9:$K$93*$C159*IF(BE$58=Fperm_SI_Woolf2021!$E$9:$E$93,1,EXP(LN((1.1*(Fperm_SI_Woolf2021!$E$9:$E$93-BE$58)-63.1579*EXP(-0.19*Fperm_SI_Woolf2021!$E$9:$E$93)+63.1579*EXP(-0.19*BE$58))/(Fperm_SI_Woolf2021!$E$9:$E$93-BE$58))*(BE$58-Fperm_SI_Woolf2021!$E$9:$E$93)/10))),Fperm_SI_Woolf2021!$D$9:$D$93)*BE$57+INTERCEPT(Fperm_SI_Woolf2021!$F$9:$F$93*EXP(-Fperm_SI_Woolf2021!$I$9:$I$93*$C159*IF(BE$58=Fperm_SI_Woolf2021!$E$9:$E$93,1,EXP(LN((1.1*(Fperm_SI_Woolf2021!$E$9:$E$93-BE$58)-63.1579*EXP(-0.19*Fperm_SI_Woolf2021!$E$9:$E$93)+63.1579*EXP(-0.19*BE$58))/(Fperm_SI_Woolf2021!$E$9:$E$93-BE$58))*(BE$58-Fperm_SI_Woolf2021!$E$9:$E$93)/10))) + Fperm_SI_Woolf2021!$G$9:$G$93*EXP(-Fperm_SI_Woolf2021!$J$9:$J$93*$C159*IF(BE$58=Fperm_SI_Woolf2021!$E$9:$E$93,1,EXP(LN((1.1*(Fperm_SI_Woolf2021!$E$9:$E$93-BE$58)-63.1579*EXP(-0.19*Fperm_SI_Woolf2021!$E$9:$E$93)+63.1579*EXP(-0.19*BE$58))/(Fperm_SI_Woolf2021!$E$9:$E$93-BE$58))*(BE$58-Fperm_SI_Woolf2021!$E$9:$E$93)/10))) + Fperm_SI_Woolf2021!$H$9:$H$93*EXP(-Fperm_SI_Woolf2021!$K$9:$K$93*$C159*IF(BE$58=Fperm_SI_Woolf2021!$E$9:$E$93,1,EXP(LN((1.1*(Fperm_SI_Woolf2021!$E$9:$E$93-BE$58)-63.1579*EXP(-0.19*Fperm_SI_Woolf2021!$E$9:$E$93)+63.1579*EXP(-0.19*BE$58))/(Fperm_SI_Woolf2021!$E$9:$E$93-BE$58))*(BE$58-Fperm_SI_Woolf2021!$E$9:$E$93)/10))),Fperm_SI_Woolf2021!$D$9:$D$93))</f>
        <v>0.13933047048474664</v>
      </c>
      <c r="BF159" s="51" cm="1">
        <f t="array" ref="BF159">MIN(1,SLOPE(Fperm_SI_Woolf2021!$F$9:$F$93*EXP(-Fperm_SI_Woolf2021!$I$9:$I$93*$C159*IF(BF$58=Fperm_SI_Woolf2021!$E$9:$E$93,1,EXP(LN((1.1*(Fperm_SI_Woolf2021!$E$9:$E$93-BF$58)-63.1579*EXP(-0.19*Fperm_SI_Woolf2021!$E$9:$E$93)+63.1579*EXP(-0.19*BF$58))/(Fperm_SI_Woolf2021!$E$9:$E$93-BF$58))*(BF$58-Fperm_SI_Woolf2021!$E$9:$E$93)/10))) + Fperm_SI_Woolf2021!$G$9:$G$93*EXP(-Fperm_SI_Woolf2021!$J$9:$J$93*$C159*IF(BF$58=Fperm_SI_Woolf2021!$E$9:$E$93,1,EXP(LN((1.1*(Fperm_SI_Woolf2021!$E$9:$E$93-BF$58)-63.1579*EXP(-0.19*Fperm_SI_Woolf2021!$E$9:$E$93)+63.1579*EXP(-0.19*BF$58))/(Fperm_SI_Woolf2021!$E$9:$E$93-BF$58))*(BF$58-Fperm_SI_Woolf2021!$E$9:$E$93)/10))) + Fperm_SI_Woolf2021!$H$9:$H$93*EXP(-Fperm_SI_Woolf2021!$K$9:$K$93*$C159*IF(BF$58=Fperm_SI_Woolf2021!$E$9:$E$93,1,EXP(LN((1.1*(Fperm_SI_Woolf2021!$E$9:$E$93-BF$58)-63.1579*EXP(-0.19*Fperm_SI_Woolf2021!$E$9:$E$93)+63.1579*EXP(-0.19*BF$58))/(Fperm_SI_Woolf2021!$E$9:$E$93-BF$58))*(BF$58-Fperm_SI_Woolf2021!$E$9:$E$93)/10))),Fperm_SI_Woolf2021!$D$9:$D$93)*BF$57+INTERCEPT(Fperm_SI_Woolf2021!$F$9:$F$93*EXP(-Fperm_SI_Woolf2021!$I$9:$I$93*$C159*IF(BF$58=Fperm_SI_Woolf2021!$E$9:$E$93,1,EXP(LN((1.1*(Fperm_SI_Woolf2021!$E$9:$E$93-BF$58)-63.1579*EXP(-0.19*Fperm_SI_Woolf2021!$E$9:$E$93)+63.1579*EXP(-0.19*BF$58))/(Fperm_SI_Woolf2021!$E$9:$E$93-BF$58))*(BF$58-Fperm_SI_Woolf2021!$E$9:$E$93)/10))) + Fperm_SI_Woolf2021!$G$9:$G$93*EXP(-Fperm_SI_Woolf2021!$J$9:$J$93*$C159*IF(BF$58=Fperm_SI_Woolf2021!$E$9:$E$93,1,EXP(LN((1.1*(Fperm_SI_Woolf2021!$E$9:$E$93-BF$58)-63.1579*EXP(-0.19*Fperm_SI_Woolf2021!$E$9:$E$93)+63.1579*EXP(-0.19*BF$58))/(Fperm_SI_Woolf2021!$E$9:$E$93-BF$58))*(BF$58-Fperm_SI_Woolf2021!$E$9:$E$93)/10))) + Fperm_SI_Woolf2021!$H$9:$H$93*EXP(-Fperm_SI_Woolf2021!$K$9:$K$93*$C159*IF(BF$58=Fperm_SI_Woolf2021!$E$9:$E$93,1,EXP(LN((1.1*(Fperm_SI_Woolf2021!$E$9:$E$93-BF$58)-63.1579*EXP(-0.19*Fperm_SI_Woolf2021!$E$9:$E$93)+63.1579*EXP(-0.19*BF$58))/(Fperm_SI_Woolf2021!$E$9:$E$93-BF$58))*(BF$58-Fperm_SI_Woolf2021!$E$9:$E$93)/10))),Fperm_SI_Woolf2021!$D$9:$D$93))</f>
        <v>0.12883830286171435</v>
      </c>
      <c r="BG159" s="51" cm="1">
        <f t="array" ref="BG159">MIN(1,SLOPE(Fperm_SI_Woolf2021!$F$9:$F$93*EXP(-Fperm_SI_Woolf2021!$I$9:$I$93*$C159*IF(BG$58=Fperm_SI_Woolf2021!$E$9:$E$93,1,EXP(LN((1.1*(Fperm_SI_Woolf2021!$E$9:$E$93-BG$58)-63.1579*EXP(-0.19*Fperm_SI_Woolf2021!$E$9:$E$93)+63.1579*EXP(-0.19*BG$58))/(Fperm_SI_Woolf2021!$E$9:$E$93-BG$58))*(BG$58-Fperm_SI_Woolf2021!$E$9:$E$93)/10))) + Fperm_SI_Woolf2021!$G$9:$G$93*EXP(-Fperm_SI_Woolf2021!$J$9:$J$93*$C159*IF(BG$58=Fperm_SI_Woolf2021!$E$9:$E$93,1,EXP(LN((1.1*(Fperm_SI_Woolf2021!$E$9:$E$93-BG$58)-63.1579*EXP(-0.19*Fperm_SI_Woolf2021!$E$9:$E$93)+63.1579*EXP(-0.19*BG$58))/(Fperm_SI_Woolf2021!$E$9:$E$93-BG$58))*(BG$58-Fperm_SI_Woolf2021!$E$9:$E$93)/10))) + Fperm_SI_Woolf2021!$H$9:$H$93*EXP(-Fperm_SI_Woolf2021!$K$9:$K$93*$C159*IF(BG$58=Fperm_SI_Woolf2021!$E$9:$E$93,1,EXP(LN((1.1*(Fperm_SI_Woolf2021!$E$9:$E$93-BG$58)-63.1579*EXP(-0.19*Fperm_SI_Woolf2021!$E$9:$E$93)+63.1579*EXP(-0.19*BG$58))/(Fperm_SI_Woolf2021!$E$9:$E$93-BG$58))*(BG$58-Fperm_SI_Woolf2021!$E$9:$E$93)/10))),Fperm_SI_Woolf2021!$D$9:$D$93)*BG$57+INTERCEPT(Fperm_SI_Woolf2021!$F$9:$F$93*EXP(-Fperm_SI_Woolf2021!$I$9:$I$93*$C159*IF(BG$58=Fperm_SI_Woolf2021!$E$9:$E$93,1,EXP(LN((1.1*(Fperm_SI_Woolf2021!$E$9:$E$93-BG$58)-63.1579*EXP(-0.19*Fperm_SI_Woolf2021!$E$9:$E$93)+63.1579*EXP(-0.19*BG$58))/(Fperm_SI_Woolf2021!$E$9:$E$93-BG$58))*(BG$58-Fperm_SI_Woolf2021!$E$9:$E$93)/10))) + Fperm_SI_Woolf2021!$G$9:$G$93*EXP(-Fperm_SI_Woolf2021!$J$9:$J$93*$C159*IF(BG$58=Fperm_SI_Woolf2021!$E$9:$E$93,1,EXP(LN((1.1*(Fperm_SI_Woolf2021!$E$9:$E$93-BG$58)-63.1579*EXP(-0.19*Fperm_SI_Woolf2021!$E$9:$E$93)+63.1579*EXP(-0.19*BG$58))/(Fperm_SI_Woolf2021!$E$9:$E$93-BG$58))*(BG$58-Fperm_SI_Woolf2021!$E$9:$E$93)/10))) + Fperm_SI_Woolf2021!$H$9:$H$93*EXP(-Fperm_SI_Woolf2021!$K$9:$K$93*$C159*IF(BG$58=Fperm_SI_Woolf2021!$E$9:$E$93,1,EXP(LN((1.1*(Fperm_SI_Woolf2021!$E$9:$E$93-BG$58)-63.1579*EXP(-0.19*Fperm_SI_Woolf2021!$E$9:$E$93)+63.1579*EXP(-0.19*BG$58))/(Fperm_SI_Woolf2021!$E$9:$E$93-BG$58))*(BG$58-Fperm_SI_Woolf2021!$E$9:$E$93)/10))),Fperm_SI_Woolf2021!$D$9:$D$93))</f>
        <v>0.11834613523868205</v>
      </c>
      <c r="BH159" s="51" cm="1">
        <f t="array" ref="BH159">MIN(1,SLOPE(Fperm_SI_Woolf2021!$F$9:$F$93*EXP(-Fperm_SI_Woolf2021!$I$9:$I$93*$C159*IF(BH$58=Fperm_SI_Woolf2021!$E$9:$E$93,1,EXP(LN((1.1*(Fperm_SI_Woolf2021!$E$9:$E$93-BH$58)-63.1579*EXP(-0.19*Fperm_SI_Woolf2021!$E$9:$E$93)+63.1579*EXP(-0.19*BH$58))/(Fperm_SI_Woolf2021!$E$9:$E$93-BH$58))*(BH$58-Fperm_SI_Woolf2021!$E$9:$E$93)/10))) + Fperm_SI_Woolf2021!$G$9:$G$93*EXP(-Fperm_SI_Woolf2021!$J$9:$J$93*$C159*IF(BH$58=Fperm_SI_Woolf2021!$E$9:$E$93,1,EXP(LN((1.1*(Fperm_SI_Woolf2021!$E$9:$E$93-BH$58)-63.1579*EXP(-0.19*Fperm_SI_Woolf2021!$E$9:$E$93)+63.1579*EXP(-0.19*BH$58))/(Fperm_SI_Woolf2021!$E$9:$E$93-BH$58))*(BH$58-Fperm_SI_Woolf2021!$E$9:$E$93)/10))) + Fperm_SI_Woolf2021!$H$9:$H$93*EXP(-Fperm_SI_Woolf2021!$K$9:$K$93*$C159*IF(BH$58=Fperm_SI_Woolf2021!$E$9:$E$93,1,EXP(LN((1.1*(Fperm_SI_Woolf2021!$E$9:$E$93-BH$58)-63.1579*EXP(-0.19*Fperm_SI_Woolf2021!$E$9:$E$93)+63.1579*EXP(-0.19*BH$58))/(Fperm_SI_Woolf2021!$E$9:$E$93-BH$58))*(BH$58-Fperm_SI_Woolf2021!$E$9:$E$93)/10))),Fperm_SI_Woolf2021!$D$9:$D$93)*BH$57+INTERCEPT(Fperm_SI_Woolf2021!$F$9:$F$93*EXP(-Fperm_SI_Woolf2021!$I$9:$I$93*$C159*IF(BH$58=Fperm_SI_Woolf2021!$E$9:$E$93,1,EXP(LN((1.1*(Fperm_SI_Woolf2021!$E$9:$E$93-BH$58)-63.1579*EXP(-0.19*Fperm_SI_Woolf2021!$E$9:$E$93)+63.1579*EXP(-0.19*BH$58))/(Fperm_SI_Woolf2021!$E$9:$E$93-BH$58))*(BH$58-Fperm_SI_Woolf2021!$E$9:$E$93)/10))) + Fperm_SI_Woolf2021!$G$9:$G$93*EXP(-Fperm_SI_Woolf2021!$J$9:$J$93*$C159*IF(BH$58=Fperm_SI_Woolf2021!$E$9:$E$93,1,EXP(LN((1.1*(Fperm_SI_Woolf2021!$E$9:$E$93-BH$58)-63.1579*EXP(-0.19*Fperm_SI_Woolf2021!$E$9:$E$93)+63.1579*EXP(-0.19*BH$58))/(Fperm_SI_Woolf2021!$E$9:$E$93-BH$58))*(BH$58-Fperm_SI_Woolf2021!$E$9:$E$93)/10))) + Fperm_SI_Woolf2021!$H$9:$H$93*EXP(-Fperm_SI_Woolf2021!$K$9:$K$93*$C159*IF(BH$58=Fperm_SI_Woolf2021!$E$9:$E$93,1,EXP(LN((1.1*(Fperm_SI_Woolf2021!$E$9:$E$93-BH$58)-63.1579*EXP(-0.19*Fperm_SI_Woolf2021!$E$9:$E$93)+63.1579*EXP(-0.19*BH$58))/(Fperm_SI_Woolf2021!$E$9:$E$93-BH$58))*(BH$58-Fperm_SI_Woolf2021!$E$9:$E$93)/10))),Fperm_SI_Woolf2021!$D$9:$D$93))</f>
        <v>0.10785396761564975</v>
      </c>
      <c r="BI159" s="51" cm="1">
        <f t="array" ref="BI159">MIN(1,SLOPE(Fperm_SI_Woolf2021!$F$9:$F$93*EXP(-Fperm_SI_Woolf2021!$I$9:$I$93*$C159*IF(BI$58=Fperm_SI_Woolf2021!$E$9:$E$93,1,EXP(LN((1.1*(Fperm_SI_Woolf2021!$E$9:$E$93-BI$58)-63.1579*EXP(-0.19*Fperm_SI_Woolf2021!$E$9:$E$93)+63.1579*EXP(-0.19*BI$58))/(Fperm_SI_Woolf2021!$E$9:$E$93-BI$58))*(BI$58-Fperm_SI_Woolf2021!$E$9:$E$93)/10))) + Fperm_SI_Woolf2021!$G$9:$G$93*EXP(-Fperm_SI_Woolf2021!$J$9:$J$93*$C159*IF(BI$58=Fperm_SI_Woolf2021!$E$9:$E$93,1,EXP(LN((1.1*(Fperm_SI_Woolf2021!$E$9:$E$93-BI$58)-63.1579*EXP(-0.19*Fperm_SI_Woolf2021!$E$9:$E$93)+63.1579*EXP(-0.19*BI$58))/(Fperm_SI_Woolf2021!$E$9:$E$93-BI$58))*(BI$58-Fperm_SI_Woolf2021!$E$9:$E$93)/10))) + Fperm_SI_Woolf2021!$H$9:$H$93*EXP(-Fperm_SI_Woolf2021!$K$9:$K$93*$C159*IF(BI$58=Fperm_SI_Woolf2021!$E$9:$E$93,1,EXP(LN((1.1*(Fperm_SI_Woolf2021!$E$9:$E$93-BI$58)-63.1579*EXP(-0.19*Fperm_SI_Woolf2021!$E$9:$E$93)+63.1579*EXP(-0.19*BI$58))/(Fperm_SI_Woolf2021!$E$9:$E$93-BI$58))*(BI$58-Fperm_SI_Woolf2021!$E$9:$E$93)/10))),Fperm_SI_Woolf2021!$D$9:$D$93)*BI$57+INTERCEPT(Fperm_SI_Woolf2021!$F$9:$F$93*EXP(-Fperm_SI_Woolf2021!$I$9:$I$93*$C159*IF(BI$58=Fperm_SI_Woolf2021!$E$9:$E$93,1,EXP(LN((1.1*(Fperm_SI_Woolf2021!$E$9:$E$93-BI$58)-63.1579*EXP(-0.19*Fperm_SI_Woolf2021!$E$9:$E$93)+63.1579*EXP(-0.19*BI$58))/(Fperm_SI_Woolf2021!$E$9:$E$93-BI$58))*(BI$58-Fperm_SI_Woolf2021!$E$9:$E$93)/10))) + Fperm_SI_Woolf2021!$G$9:$G$93*EXP(-Fperm_SI_Woolf2021!$J$9:$J$93*$C159*IF(BI$58=Fperm_SI_Woolf2021!$E$9:$E$93,1,EXP(LN((1.1*(Fperm_SI_Woolf2021!$E$9:$E$93-BI$58)-63.1579*EXP(-0.19*Fperm_SI_Woolf2021!$E$9:$E$93)+63.1579*EXP(-0.19*BI$58))/(Fperm_SI_Woolf2021!$E$9:$E$93-BI$58))*(BI$58-Fperm_SI_Woolf2021!$E$9:$E$93)/10))) + Fperm_SI_Woolf2021!$H$9:$H$93*EXP(-Fperm_SI_Woolf2021!$K$9:$K$93*$C159*IF(BI$58=Fperm_SI_Woolf2021!$E$9:$E$93,1,EXP(LN((1.1*(Fperm_SI_Woolf2021!$E$9:$E$93-BI$58)-63.1579*EXP(-0.19*Fperm_SI_Woolf2021!$E$9:$E$93)+63.1579*EXP(-0.19*BI$58))/(Fperm_SI_Woolf2021!$E$9:$E$93-BI$58))*(BI$58-Fperm_SI_Woolf2021!$E$9:$E$93)/10))),Fperm_SI_Woolf2021!$D$9:$D$93))</f>
        <v>9.7361799992617432E-2</v>
      </c>
      <c r="BJ159" s="51" cm="1">
        <f t="array" ref="BJ159">MIN(1,SLOPE(Fperm_SI_Woolf2021!$F$9:$F$93*EXP(-Fperm_SI_Woolf2021!$I$9:$I$93*$C159*IF(BJ$58=Fperm_SI_Woolf2021!$E$9:$E$93,1,EXP(LN((1.1*(Fperm_SI_Woolf2021!$E$9:$E$93-BJ$58)-63.1579*EXP(-0.19*Fperm_SI_Woolf2021!$E$9:$E$93)+63.1579*EXP(-0.19*BJ$58))/(Fperm_SI_Woolf2021!$E$9:$E$93-BJ$58))*(BJ$58-Fperm_SI_Woolf2021!$E$9:$E$93)/10))) + Fperm_SI_Woolf2021!$G$9:$G$93*EXP(-Fperm_SI_Woolf2021!$J$9:$J$93*$C159*IF(BJ$58=Fperm_SI_Woolf2021!$E$9:$E$93,1,EXP(LN((1.1*(Fperm_SI_Woolf2021!$E$9:$E$93-BJ$58)-63.1579*EXP(-0.19*Fperm_SI_Woolf2021!$E$9:$E$93)+63.1579*EXP(-0.19*BJ$58))/(Fperm_SI_Woolf2021!$E$9:$E$93-BJ$58))*(BJ$58-Fperm_SI_Woolf2021!$E$9:$E$93)/10))) + Fperm_SI_Woolf2021!$H$9:$H$93*EXP(-Fperm_SI_Woolf2021!$K$9:$K$93*$C159*IF(BJ$58=Fperm_SI_Woolf2021!$E$9:$E$93,1,EXP(LN((1.1*(Fperm_SI_Woolf2021!$E$9:$E$93-BJ$58)-63.1579*EXP(-0.19*Fperm_SI_Woolf2021!$E$9:$E$93)+63.1579*EXP(-0.19*BJ$58))/(Fperm_SI_Woolf2021!$E$9:$E$93-BJ$58))*(BJ$58-Fperm_SI_Woolf2021!$E$9:$E$93)/10))),Fperm_SI_Woolf2021!$D$9:$D$93)*BJ$57+INTERCEPT(Fperm_SI_Woolf2021!$F$9:$F$93*EXP(-Fperm_SI_Woolf2021!$I$9:$I$93*$C159*IF(BJ$58=Fperm_SI_Woolf2021!$E$9:$E$93,1,EXP(LN((1.1*(Fperm_SI_Woolf2021!$E$9:$E$93-BJ$58)-63.1579*EXP(-0.19*Fperm_SI_Woolf2021!$E$9:$E$93)+63.1579*EXP(-0.19*BJ$58))/(Fperm_SI_Woolf2021!$E$9:$E$93-BJ$58))*(BJ$58-Fperm_SI_Woolf2021!$E$9:$E$93)/10))) + Fperm_SI_Woolf2021!$G$9:$G$93*EXP(-Fperm_SI_Woolf2021!$J$9:$J$93*$C159*IF(BJ$58=Fperm_SI_Woolf2021!$E$9:$E$93,1,EXP(LN((1.1*(Fperm_SI_Woolf2021!$E$9:$E$93-BJ$58)-63.1579*EXP(-0.19*Fperm_SI_Woolf2021!$E$9:$E$93)+63.1579*EXP(-0.19*BJ$58))/(Fperm_SI_Woolf2021!$E$9:$E$93-BJ$58))*(BJ$58-Fperm_SI_Woolf2021!$E$9:$E$93)/10))) + Fperm_SI_Woolf2021!$H$9:$H$93*EXP(-Fperm_SI_Woolf2021!$K$9:$K$93*$C159*IF(BJ$58=Fperm_SI_Woolf2021!$E$9:$E$93,1,EXP(LN((1.1*(Fperm_SI_Woolf2021!$E$9:$E$93-BJ$58)-63.1579*EXP(-0.19*Fperm_SI_Woolf2021!$E$9:$E$93)+63.1579*EXP(-0.19*BJ$58))/(Fperm_SI_Woolf2021!$E$9:$E$93-BJ$58))*(BJ$58-Fperm_SI_Woolf2021!$E$9:$E$93)/10))),Fperm_SI_Woolf2021!$D$9:$D$93))</f>
        <v>8.6869632369585142E-2</v>
      </c>
      <c r="BK159" s="51" cm="1">
        <f t="array" ref="BK159">MIN(1,SLOPE(Fperm_SI_Woolf2021!$F$9:$F$93*EXP(-Fperm_SI_Woolf2021!$I$9:$I$93*$C159*IF(BK$58=Fperm_SI_Woolf2021!$E$9:$E$93,1,EXP(LN((1.1*(Fperm_SI_Woolf2021!$E$9:$E$93-BK$58)-63.1579*EXP(-0.19*Fperm_SI_Woolf2021!$E$9:$E$93)+63.1579*EXP(-0.19*BK$58))/(Fperm_SI_Woolf2021!$E$9:$E$93-BK$58))*(BK$58-Fperm_SI_Woolf2021!$E$9:$E$93)/10))) + Fperm_SI_Woolf2021!$G$9:$G$93*EXP(-Fperm_SI_Woolf2021!$J$9:$J$93*$C159*IF(BK$58=Fperm_SI_Woolf2021!$E$9:$E$93,1,EXP(LN((1.1*(Fperm_SI_Woolf2021!$E$9:$E$93-BK$58)-63.1579*EXP(-0.19*Fperm_SI_Woolf2021!$E$9:$E$93)+63.1579*EXP(-0.19*BK$58))/(Fperm_SI_Woolf2021!$E$9:$E$93-BK$58))*(BK$58-Fperm_SI_Woolf2021!$E$9:$E$93)/10))) + Fperm_SI_Woolf2021!$H$9:$H$93*EXP(-Fperm_SI_Woolf2021!$K$9:$K$93*$C159*IF(BK$58=Fperm_SI_Woolf2021!$E$9:$E$93,1,EXP(LN((1.1*(Fperm_SI_Woolf2021!$E$9:$E$93-BK$58)-63.1579*EXP(-0.19*Fperm_SI_Woolf2021!$E$9:$E$93)+63.1579*EXP(-0.19*BK$58))/(Fperm_SI_Woolf2021!$E$9:$E$93-BK$58))*(BK$58-Fperm_SI_Woolf2021!$E$9:$E$93)/10))),Fperm_SI_Woolf2021!$D$9:$D$93)*BK$57+INTERCEPT(Fperm_SI_Woolf2021!$F$9:$F$93*EXP(-Fperm_SI_Woolf2021!$I$9:$I$93*$C159*IF(BK$58=Fperm_SI_Woolf2021!$E$9:$E$93,1,EXP(LN((1.1*(Fperm_SI_Woolf2021!$E$9:$E$93-BK$58)-63.1579*EXP(-0.19*Fperm_SI_Woolf2021!$E$9:$E$93)+63.1579*EXP(-0.19*BK$58))/(Fperm_SI_Woolf2021!$E$9:$E$93-BK$58))*(BK$58-Fperm_SI_Woolf2021!$E$9:$E$93)/10))) + Fperm_SI_Woolf2021!$G$9:$G$93*EXP(-Fperm_SI_Woolf2021!$J$9:$J$93*$C159*IF(BK$58=Fperm_SI_Woolf2021!$E$9:$E$93,1,EXP(LN((1.1*(Fperm_SI_Woolf2021!$E$9:$E$93-BK$58)-63.1579*EXP(-0.19*Fperm_SI_Woolf2021!$E$9:$E$93)+63.1579*EXP(-0.19*BK$58))/(Fperm_SI_Woolf2021!$E$9:$E$93-BK$58))*(BK$58-Fperm_SI_Woolf2021!$E$9:$E$93)/10))) + Fperm_SI_Woolf2021!$H$9:$H$93*EXP(-Fperm_SI_Woolf2021!$K$9:$K$93*$C159*IF(BK$58=Fperm_SI_Woolf2021!$E$9:$E$93,1,EXP(LN((1.1*(Fperm_SI_Woolf2021!$E$9:$E$93-BK$58)-63.1579*EXP(-0.19*Fperm_SI_Woolf2021!$E$9:$E$93)+63.1579*EXP(-0.19*BK$58))/(Fperm_SI_Woolf2021!$E$9:$E$93-BK$58))*(BK$58-Fperm_SI_Woolf2021!$E$9:$E$93)/10))),Fperm_SI_Woolf2021!$D$9:$D$93))</f>
        <v>7.6377464746552826E-2</v>
      </c>
      <c r="BL159" s="51" cm="1">
        <f t="array" ref="BL159">MIN(1,SLOPE(Fperm_SI_Woolf2021!$F$9:$F$93*EXP(-Fperm_SI_Woolf2021!$I$9:$I$93*$C159*IF(BL$58=Fperm_SI_Woolf2021!$E$9:$E$93,1,EXP(LN((1.1*(Fperm_SI_Woolf2021!$E$9:$E$93-BL$58)-63.1579*EXP(-0.19*Fperm_SI_Woolf2021!$E$9:$E$93)+63.1579*EXP(-0.19*BL$58))/(Fperm_SI_Woolf2021!$E$9:$E$93-BL$58))*(BL$58-Fperm_SI_Woolf2021!$E$9:$E$93)/10))) + Fperm_SI_Woolf2021!$G$9:$G$93*EXP(-Fperm_SI_Woolf2021!$J$9:$J$93*$C159*IF(BL$58=Fperm_SI_Woolf2021!$E$9:$E$93,1,EXP(LN((1.1*(Fperm_SI_Woolf2021!$E$9:$E$93-BL$58)-63.1579*EXP(-0.19*Fperm_SI_Woolf2021!$E$9:$E$93)+63.1579*EXP(-0.19*BL$58))/(Fperm_SI_Woolf2021!$E$9:$E$93-BL$58))*(BL$58-Fperm_SI_Woolf2021!$E$9:$E$93)/10))) + Fperm_SI_Woolf2021!$H$9:$H$93*EXP(-Fperm_SI_Woolf2021!$K$9:$K$93*$C159*IF(BL$58=Fperm_SI_Woolf2021!$E$9:$E$93,1,EXP(LN((1.1*(Fperm_SI_Woolf2021!$E$9:$E$93-BL$58)-63.1579*EXP(-0.19*Fperm_SI_Woolf2021!$E$9:$E$93)+63.1579*EXP(-0.19*BL$58))/(Fperm_SI_Woolf2021!$E$9:$E$93-BL$58))*(BL$58-Fperm_SI_Woolf2021!$E$9:$E$93)/10))),Fperm_SI_Woolf2021!$D$9:$D$93)*BL$57+INTERCEPT(Fperm_SI_Woolf2021!$F$9:$F$93*EXP(-Fperm_SI_Woolf2021!$I$9:$I$93*$C159*IF(BL$58=Fperm_SI_Woolf2021!$E$9:$E$93,1,EXP(LN((1.1*(Fperm_SI_Woolf2021!$E$9:$E$93-BL$58)-63.1579*EXP(-0.19*Fperm_SI_Woolf2021!$E$9:$E$93)+63.1579*EXP(-0.19*BL$58))/(Fperm_SI_Woolf2021!$E$9:$E$93-BL$58))*(BL$58-Fperm_SI_Woolf2021!$E$9:$E$93)/10))) + Fperm_SI_Woolf2021!$G$9:$G$93*EXP(-Fperm_SI_Woolf2021!$J$9:$J$93*$C159*IF(BL$58=Fperm_SI_Woolf2021!$E$9:$E$93,1,EXP(LN((1.1*(Fperm_SI_Woolf2021!$E$9:$E$93-BL$58)-63.1579*EXP(-0.19*Fperm_SI_Woolf2021!$E$9:$E$93)+63.1579*EXP(-0.19*BL$58))/(Fperm_SI_Woolf2021!$E$9:$E$93-BL$58))*(BL$58-Fperm_SI_Woolf2021!$E$9:$E$93)/10))) + Fperm_SI_Woolf2021!$H$9:$H$93*EXP(-Fperm_SI_Woolf2021!$K$9:$K$93*$C159*IF(BL$58=Fperm_SI_Woolf2021!$E$9:$E$93,1,EXP(LN((1.1*(Fperm_SI_Woolf2021!$E$9:$E$93-BL$58)-63.1579*EXP(-0.19*Fperm_SI_Woolf2021!$E$9:$E$93)+63.1579*EXP(-0.19*BL$58))/(Fperm_SI_Woolf2021!$E$9:$E$93-BL$58))*(BL$58-Fperm_SI_Woolf2021!$E$9:$E$93)/10))),Fperm_SI_Woolf2021!$D$9:$D$93))</f>
        <v>0.19032288666027192</v>
      </c>
      <c r="BM159" s="51" cm="1">
        <f t="array" ref="BM159">MIN(1,SLOPE(Fperm_SI_Woolf2021!$F$9:$F$93*EXP(-Fperm_SI_Woolf2021!$I$9:$I$93*$C159*IF(BM$58=Fperm_SI_Woolf2021!$E$9:$E$93,1,EXP(LN((1.1*(Fperm_SI_Woolf2021!$E$9:$E$93-BM$58)-63.1579*EXP(-0.19*Fperm_SI_Woolf2021!$E$9:$E$93)+63.1579*EXP(-0.19*BM$58))/(Fperm_SI_Woolf2021!$E$9:$E$93-BM$58))*(BM$58-Fperm_SI_Woolf2021!$E$9:$E$93)/10))) + Fperm_SI_Woolf2021!$G$9:$G$93*EXP(-Fperm_SI_Woolf2021!$J$9:$J$93*$C159*IF(BM$58=Fperm_SI_Woolf2021!$E$9:$E$93,1,EXP(LN((1.1*(Fperm_SI_Woolf2021!$E$9:$E$93-BM$58)-63.1579*EXP(-0.19*Fperm_SI_Woolf2021!$E$9:$E$93)+63.1579*EXP(-0.19*BM$58))/(Fperm_SI_Woolf2021!$E$9:$E$93-BM$58))*(BM$58-Fperm_SI_Woolf2021!$E$9:$E$93)/10))) + Fperm_SI_Woolf2021!$H$9:$H$93*EXP(-Fperm_SI_Woolf2021!$K$9:$K$93*$C159*IF(BM$58=Fperm_SI_Woolf2021!$E$9:$E$93,1,EXP(LN((1.1*(Fperm_SI_Woolf2021!$E$9:$E$93-BM$58)-63.1579*EXP(-0.19*Fperm_SI_Woolf2021!$E$9:$E$93)+63.1579*EXP(-0.19*BM$58))/(Fperm_SI_Woolf2021!$E$9:$E$93-BM$58))*(BM$58-Fperm_SI_Woolf2021!$E$9:$E$93)/10))),Fperm_SI_Woolf2021!$D$9:$D$93)*BM$57+INTERCEPT(Fperm_SI_Woolf2021!$F$9:$F$93*EXP(-Fperm_SI_Woolf2021!$I$9:$I$93*$C159*IF(BM$58=Fperm_SI_Woolf2021!$E$9:$E$93,1,EXP(LN((1.1*(Fperm_SI_Woolf2021!$E$9:$E$93-BM$58)-63.1579*EXP(-0.19*Fperm_SI_Woolf2021!$E$9:$E$93)+63.1579*EXP(-0.19*BM$58))/(Fperm_SI_Woolf2021!$E$9:$E$93-BM$58))*(BM$58-Fperm_SI_Woolf2021!$E$9:$E$93)/10))) + Fperm_SI_Woolf2021!$G$9:$G$93*EXP(-Fperm_SI_Woolf2021!$J$9:$J$93*$C159*IF(BM$58=Fperm_SI_Woolf2021!$E$9:$E$93,1,EXP(LN((1.1*(Fperm_SI_Woolf2021!$E$9:$E$93-BM$58)-63.1579*EXP(-0.19*Fperm_SI_Woolf2021!$E$9:$E$93)+63.1579*EXP(-0.19*BM$58))/(Fperm_SI_Woolf2021!$E$9:$E$93-BM$58))*(BM$58-Fperm_SI_Woolf2021!$E$9:$E$93)/10))) + Fperm_SI_Woolf2021!$H$9:$H$93*EXP(-Fperm_SI_Woolf2021!$K$9:$K$93*$C159*IF(BM$58=Fperm_SI_Woolf2021!$E$9:$E$93,1,EXP(LN((1.1*(Fperm_SI_Woolf2021!$E$9:$E$93-BM$58)-63.1579*EXP(-0.19*Fperm_SI_Woolf2021!$E$9:$E$93)+63.1579*EXP(-0.19*BM$58))/(Fperm_SI_Woolf2021!$E$9:$E$93-BM$58))*(BM$58-Fperm_SI_Woolf2021!$E$9:$E$93)/10))),Fperm_SI_Woolf2021!$D$9:$D$93))</f>
        <v>0.18151042973780074</v>
      </c>
      <c r="BN159" s="51" cm="1">
        <f t="array" ref="BN159">MIN(1,SLOPE(Fperm_SI_Woolf2021!$F$9:$F$93*EXP(-Fperm_SI_Woolf2021!$I$9:$I$93*$C159*IF(BN$58=Fperm_SI_Woolf2021!$E$9:$E$93,1,EXP(LN((1.1*(Fperm_SI_Woolf2021!$E$9:$E$93-BN$58)-63.1579*EXP(-0.19*Fperm_SI_Woolf2021!$E$9:$E$93)+63.1579*EXP(-0.19*BN$58))/(Fperm_SI_Woolf2021!$E$9:$E$93-BN$58))*(BN$58-Fperm_SI_Woolf2021!$E$9:$E$93)/10))) + Fperm_SI_Woolf2021!$G$9:$G$93*EXP(-Fperm_SI_Woolf2021!$J$9:$J$93*$C159*IF(BN$58=Fperm_SI_Woolf2021!$E$9:$E$93,1,EXP(LN((1.1*(Fperm_SI_Woolf2021!$E$9:$E$93-BN$58)-63.1579*EXP(-0.19*Fperm_SI_Woolf2021!$E$9:$E$93)+63.1579*EXP(-0.19*BN$58))/(Fperm_SI_Woolf2021!$E$9:$E$93-BN$58))*(BN$58-Fperm_SI_Woolf2021!$E$9:$E$93)/10))) + Fperm_SI_Woolf2021!$H$9:$H$93*EXP(-Fperm_SI_Woolf2021!$K$9:$K$93*$C159*IF(BN$58=Fperm_SI_Woolf2021!$E$9:$E$93,1,EXP(LN((1.1*(Fperm_SI_Woolf2021!$E$9:$E$93-BN$58)-63.1579*EXP(-0.19*Fperm_SI_Woolf2021!$E$9:$E$93)+63.1579*EXP(-0.19*BN$58))/(Fperm_SI_Woolf2021!$E$9:$E$93-BN$58))*(BN$58-Fperm_SI_Woolf2021!$E$9:$E$93)/10))),Fperm_SI_Woolf2021!$D$9:$D$93)*BN$57+INTERCEPT(Fperm_SI_Woolf2021!$F$9:$F$93*EXP(-Fperm_SI_Woolf2021!$I$9:$I$93*$C159*IF(BN$58=Fperm_SI_Woolf2021!$E$9:$E$93,1,EXP(LN((1.1*(Fperm_SI_Woolf2021!$E$9:$E$93-BN$58)-63.1579*EXP(-0.19*Fperm_SI_Woolf2021!$E$9:$E$93)+63.1579*EXP(-0.19*BN$58))/(Fperm_SI_Woolf2021!$E$9:$E$93-BN$58))*(BN$58-Fperm_SI_Woolf2021!$E$9:$E$93)/10))) + Fperm_SI_Woolf2021!$G$9:$G$93*EXP(-Fperm_SI_Woolf2021!$J$9:$J$93*$C159*IF(BN$58=Fperm_SI_Woolf2021!$E$9:$E$93,1,EXP(LN((1.1*(Fperm_SI_Woolf2021!$E$9:$E$93-BN$58)-63.1579*EXP(-0.19*Fperm_SI_Woolf2021!$E$9:$E$93)+63.1579*EXP(-0.19*BN$58))/(Fperm_SI_Woolf2021!$E$9:$E$93-BN$58))*(BN$58-Fperm_SI_Woolf2021!$E$9:$E$93)/10))) + Fperm_SI_Woolf2021!$H$9:$H$93*EXP(-Fperm_SI_Woolf2021!$K$9:$K$93*$C159*IF(BN$58=Fperm_SI_Woolf2021!$E$9:$E$93,1,EXP(LN((1.1*(Fperm_SI_Woolf2021!$E$9:$E$93-BN$58)-63.1579*EXP(-0.19*Fperm_SI_Woolf2021!$E$9:$E$93)+63.1579*EXP(-0.19*BN$58))/(Fperm_SI_Woolf2021!$E$9:$E$93-BN$58))*(BN$58-Fperm_SI_Woolf2021!$E$9:$E$93)/10))),Fperm_SI_Woolf2021!$D$9:$D$93))</f>
        <v>0.17269797281532956</v>
      </c>
      <c r="BO159" s="51" cm="1">
        <f t="array" ref="BO159">MIN(1,SLOPE(Fperm_SI_Woolf2021!$F$9:$F$93*EXP(-Fperm_SI_Woolf2021!$I$9:$I$93*$C159*IF(BO$58=Fperm_SI_Woolf2021!$E$9:$E$93,1,EXP(LN((1.1*(Fperm_SI_Woolf2021!$E$9:$E$93-BO$58)-63.1579*EXP(-0.19*Fperm_SI_Woolf2021!$E$9:$E$93)+63.1579*EXP(-0.19*BO$58))/(Fperm_SI_Woolf2021!$E$9:$E$93-BO$58))*(BO$58-Fperm_SI_Woolf2021!$E$9:$E$93)/10))) + Fperm_SI_Woolf2021!$G$9:$G$93*EXP(-Fperm_SI_Woolf2021!$J$9:$J$93*$C159*IF(BO$58=Fperm_SI_Woolf2021!$E$9:$E$93,1,EXP(LN((1.1*(Fperm_SI_Woolf2021!$E$9:$E$93-BO$58)-63.1579*EXP(-0.19*Fperm_SI_Woolf2021!$E$9:$E$93)+63.1579*EXP(-0.19*BO$58))/(Fperm_SI_Woolf2021!$E$9:$E$93-BO$58))*(BO$58-Fperm_SI_Woolf2021!$E$9:$E$93)/10))) + Fperm_SI_Woolf2021!$H$9:$H$93*EXP(-Fperm_SI_Woolf2021!$K$9:$K$93*$C159*IF(BO$58=Fperm_SI_Woolf2021!$E$9:$E$93,1,EXP(LN((1.1*(Fperm_SI_Woolf2021!$E$9:$E$93-BO$58)-63.1579*EXP(-0.19*Fperm_SI_Woolf2021!$E$9:$E$93)+63.1579*EXP(-0.19*BO$58))/(Fperm_SI_Woolf2021!$E$9:$E$93-BO$58))*(BO$58-Fperm_SI_Woolf2021!$E$9:$E$93)/10))),Fperm_SI_Woolf2021!$D$9:$D$93)*BO$57+INTERCEPT(Fperm_SI_Woolf2021!$F$9:$F$93*EXP(-Fperm_SI_Woolf2021!$I$9:$I$93*$C159*IF(BO$58=Fperm_SI_Woolf2021!$E$9:$E$93,1,EXP(LN((1.1*(Fperm_SI_Woolf2021!$E$9:$E$93-BO$58)-63.1579*EXP(-0.19*Fperm_SI_Woolf2021!$E$9:$E$93)+63.1579*EXP(-0.19*BO$58))/(Fperm_SI_Woolf2021!$E$9:$E$93-BO$58))*(BO$58-Fperm_SI_Woolf2021!$E$9:$E$93)/10))) + Fperm_SI_Woolf2021!$G$9:$G$93*EXP(-Fperm_SI_Woolf2021!$J$9:$J$93*$C159*IF(BO$58=Fperm_SI_Woolf2021!$E$9:$E$93,1,EXP(LN((1.1*(Fperm_SI_Woolf2021!$E$9:$E$93-BO$58)-63.1579*EXP(-0.19*Fperm_SI_Woolf2021!$E$9:$E$93)+63.1579*EXP(-0.19*BO$58))/(Fperm_SI_Woolf2021!$E$9:$E$93-BO$58))*(BO$58-Fperm_SI_Woolf2021!$E$9:$E$93)/10))) + Fperm_SI_Woolf2021!$H$9:$H$93*EXP(-Fperm_SI_Woolf2021!$K$9:$K$93*$C159*IF(BO$58=Fperm_SI_Woolf2021!$E$9:$E$93,1,EXP(LN((1.1*(Fperm_SI_Woolf2021!$E$9:$E$93-BO$58)-63.1579*EXP(-0.19*Fperm_SI_Woolf2021!$E$9:$E$93)+63.1579*EXP(-0.19*BO$58))/(Fperm_SI_Woolf2021!$E$9:$E$93-BO$58))*(BO$58-Fperm_SI_Woolf2021!$E$9:$E$93)/10))),Fperm_SI_Woolf2021!$D$9:$D$93))</f>
        <v>0.16388551589285841</v>
      </c>
      <c r="BP159" s="51" cm="1">
        <f t="array" ref="BP159">MIN(1,SLOPE(Fperm_SI_Woolf2021!$F$9:$F$93*EXP(-Fperm_SI_Woolf2021!$I$9:$I$93*$C159*IF(BP$58=Fperm_SI_Woolf2021!$E$9:$E$93,1,EXP(LN((1.1*(Fperm_SI_Woolf2021!$E$9:$E$93-BP$58)-63.1579*EXP(-0.19*Fperm_SI_Woolf2021!$E$9:$E$93)+63.1579*EXP(-0.19*BP$58))/(Fperm_SI_Woolf2021!$E$9:$E$93-BP$58))*(BP$58-Fperm_SI_Woolf2021!$E$9:$E$93)/10))) + Fperm_SI_Woolf2021!$G$9:$G$93*EXP(-Fperm_SI_Woolf2021!$J$9:$J$93*$C159*IF(BP$58=Fperm_SI_Woolf2021!$E$9:$E$93,1,EXP(LN((1.1*(Fperm_SI_Woolf2021!$E$9:$E$93-BP$58)-63.1579*EXP(-0.19*Fperm_SI_Woolf2021!$E$9:$E$93)+63.1579*EXP(-0.19*BP$58))/(Fperm_SI_Woolf2021!$E$9:$E$93-BP$58))*(BP$58-Fperm_SI_Woolf2021!$E$9:$E$93)/10))) + Fperm_SI_Woolf2021!$H$9:$H$93*EXP(-Fperm_SI_Woolf2021!$K$9:$K$93*$C159*IF(BP$58=Fperm_SI_Woolf2021!$E$9:$E$93,1,EXP(LN((1.1*(Fperm_SI_Woolf2021!$E$9:$E$93-BP$58)-63.1579*EXP(-0.19*Fperm_SI_Woolf2021!$E$9:$E$93)+63.1579*EXP(-0.19*BP$58))/(Fperm_SI_Woolf2021!$E$9:$E$93-BP$58))*(BP$58-Fperm_SI_Woolf2021!$E$9:$E$93)/10))),Fperm_SI_Woolf2021!$D$9:$D$93)*BP$57+INTERCEPT(Fperm_SI_Woolf2021!$F$9:$F$93*EXP(-Fperm_SI_Woolf2021!$I$9:$I$93*$C159*IF(BP$58=Fperm_SI_Woolf2021!$E$9:$E$93,1,EXP(LN((1.1*(Fperm_SI_Woolf2021!$E$9:$E$93-BP$58)-63.1579*EXP(-0.19*Fperm_SI_Woolf2021!$E$9:$E$93)+63.1579*EXP(-0.19*BP$58))/(Fperm_SI_Woolf2021!$E$9:$E$93-BP$58))*(BP$58-Fperm_SI_Woolf2021!$E$9:$E$93)/10))) + Fperm_SI_Woolf2021!$G$9:$G$93*EXP(-Fperm_SI_Woolf2021!$J$9:$J$93*$C159*IF(BP$58=Fperm_SI_Woolf2021!$E$9:$E$93,1,EXP(LN((1.1*(Fperm_SI_Woolf2021!$E$9:$E$93-BP$58)-63.1579*EXP(-0.19*Fperm_SI_Woolf2021!$E$9:$E$93)+63.1579*EXP(-0.19*BP$58))/(Fperm_SI_Woolf2021!$E$9:$E$93-BP$58))*(BP$58-Fperm_SI_Woolf2021!$E$9:$E$93)/10))) + Fperm_SI_Woolf2021!$H$9:$H$93*EXP(-Fperm_SI_Woolf2021!$K$9:$K$93*$C159*IF(BP$58=Fperm_SI_Woolf2021!$E$9:$E$93,1,EXP(LN((1.1*(Fperm_SI_Woolf2021!$E$9:$E$93-BP$58)-63.1579*EXP(-0.19*Fperm_SI_Woolf2021!$E$9:$E$93)+63.1579*EXP(-0.19*BP$58))/(Fperm_SI_Woolf2021!$E$9:$E$93-BP$58))*(BP$58-Fperm_SI_Woolf2021!$E$9:$E$93)/10))),Fperm_SI_Woolf2021!$D$9:$D$93))</f>
        <v>0.15507305897038723</v>
      </c>
      <c r="BQ159" s="51" cm="1">
        <f t="array" ref="BQ159">MIN(1,SLOPE(Fperm_SI_Woolf2021!$F$9:$F$93*EXP(-Fperm_SI_Woolf2021!$I$9:$I$93*$C159*IF(BQ$58=Fperm_SI_Woolf2021!$E$9:$E$93,1,EXP(LN((1.1*(Fperm_SI_Woolf2021!$E$9:$E$93-BQ$58)-63.1579*EXP(-0.19*Fperm_SI_Woolf2021!$E$9:$E$93)+63.1579*EXP(-0.19*BQ$58))/(Fperm_SI_Woolf2021!$E$9:$E$93-BQ$58))*(BQ$58-Fperm_SI_Woolf2021!$E$9:$E$93)/10))) + Fperm_SI_Woolf2021!$G$9:$G$93*EXP(-Fperm_SI_Woolf2021!$J$9:$J$93*$C159*IF(BQ$58=Fperm_SI_Woolf2021!$E$9:$E$93,1,EXP(LN((1.1*(Fperm_SI_Woolf2021!$E$9:$E$93-BQ$58)-63.1579*EXP(-0.19*Fperm_SI_Woolf2021!$E$9:$E$93)+63.1579*EXP(-0.19*BQ$58))/(Fperm_SI_Woolf2021!$E$9:$E$93-BQ$58))*(BQ$58-Fperm_SI_Woolf2021!$E$9:$E$93)/10))) + Fperm_SI_Woolf2021!$H$9:$H$93*EXP(-Fperm_SI_Woolf2021!$K$9:$K$93*$C159*IF(BQ$58=Fperm_SI_Woolf2021!$E$9:$E$93,1,EXP(LN((1.1*(Fperm_SI_Woolf2021!$E$9:$E$93-BQ$58)-63.1579*EXP(-0.19*Fperm_SI_Woolf2021!$E$9:$E$93)+63.1579*EXP(-0.19*BQ$58))/(Fperm_SI_Woolf2021!$E$9:$E$93-BQ$58))*(BQ$58-Fperm_SI_Woolf2021!$E$9:$E$93)/10))),Fperm_SI_Woolf2021!$D$9:$D$93)*BQ$57+INTERCEPT(Fperm_SI_Woolf2021!$F$9:$F$93*EXP(-Fperm_SI_Woolf2021!$I$9:$I$93*$C159*IF(BQ$58=Fperm_SI_Woolf2021!$E$9:$E$93,1,EXP(LN((1.1*(Fperm_SI_Woolf2021!$E$9:$E$93-BQ$58)-63.1579*EXP(-0.19*Fperm_SI_Woolf2021!$E$9:$E$93)+63.1579*EXP(-0.19*BQ$58))/(Fperm_SI_Woolf2021!$E$9:$E$93-BQ$58))*(BQ$58-Fperm_SI_Woolf2021!$E$9:$E$93)/10))) + Fperm_SI_Woolf2021!$G$9:$G$93*EXP(-Fperm_SI_Woolf2021!$J$9:$J$93*$C159*IF(BQ$58=Fperm_SI_Woolf2021!$E$9:$E$93,1,EXP(LN((1.1*(Fperm_SI_Woolf2021!$E$9:$E$93-BQ$58)-63.1579*EXP(-0.19*Fperm_SI_Woolf2021!$E$9:$E$93)+63.1579*EXP(-0.19*BQ$58))/(Fperm_SI_Woolf2021!$E$9:$E$93-BQ$58))*(BQ$58-Fperm_SI_Woolf2021!$E$9:$E$93)/10))) + Fperm_SI_Woolf2021!$H$9:$H$93*EXP(-Fperm_SI_Woolf2021!$K$9:$K$93*$C159*IF(BQ$58=Fperm_SI_Woolf2021!$E$9:$E$93,1,EXP(LN((1.1*(Fperm_SI_Woolf2021!$E$9:$E$93-BQ$58)-63.1579*EXP(-0.19*Fperm_SI_Woolf2021!$E$9:$E$93)+63.1579*EXP(-0.19*BQ$58))/(Fperm_SI_Woolf2021!$E$9:$E$93-BQ$58))*(BQ$58-Fperm_SI_Woolf2021!$E$9:$E$93)/10))),Fperm_SI_Woolf2021!$D$9:$D$93))</f>
        <v>0.14626060204791605</v>
      </c>
      <c r="BR159" s="51" cm="1">
        <f t="array" ref="BR159">MIN(1,SLOPE(Fperm_SI_Woolf2021!$F$9:$F$93*EXP(-Fperm_SI_Woolf2021!$I$9:$I$93*$C159*IF(BR$58=Fperm_SI_Woolf2021!$E$9:$E$93,1,EXP(LN((1.1*(Fperm_SI_Woolf2021!$E$9:$E$93-BR$58)-63.1579*EXP(-0.19*Fperm_SI_Woolf2021!$E$9:$E$93)+63.1579*EXP(-0.19*BR$58))/(Fperm_SI_Woolf2021!$E$9:$E$93-BR$58))*(BR$58-Fperm_SI_Woolf2021!$E$9:$E$93)/10))) + Fperm_SI_Woolf2021!$G$9:$G$93*EXP(-Fperm_SI_Woolf2021!$J$9:$J$93*$C159*IF(BR$58=Fperm_SI_Woolf2021!$E$9:$E$93,1,EXP(LN((1.1*(Fperm_SI_Woolf2021!$E$9:$E$93-BR$58)-63.1579*EXP(-0.19*Fperm_SI_Woolf2021!$E$9:$E$93)+63.1579*EXP(-0.19*BR$58))/(Fperm_SI_Woolf2021!$E$9:$E$93-BR$58))*(BR$58-Fperm_SI_Woolf2021!$E$9:$E$93)/10))) + Fperm_SI_Woolf2021!$H$9:$H$93*EXP(-Fperm_SI_Woolf2021!$K$9:$K$93*$C159*IF(BR$58=Fperm_SI_Woolf2021!$E$9:$E$93,1,EXP(LN((1.1*(Fperm_SI_Woolf2021!$E$9:$E$93-BR$58)-63.1579*EXP(-0.19*Fperm_SI_Woolf2021!$E$9:$E$93)+63.1579*EXP(-0.19*BR$58))/(Fperm_SI_Woolf2021!$E$9:$E$93-BR$58))*(BR$58-Fperm_SI_Woolf2021!$E$9:$E$93)/10))),Fperm_SI_Woolf2021!$D$9:$D$93)*BR$57+INTERCEPT(Fperm_SI_Woolf2021!$F$9:$F$93*EXP(-Fperm_SI_Woolf2021!$I$9:$I$93*$C159*IF(BR$58=Fperm_SI_Woolf2021!$E$9:$E$93,1,EXP(LN((1.1*(Fperm_SI_Woolf2021!$E$9:$E$93-BR$58)-63.1579*EXP(-0.19*Fperm_SI_Woolf2021!$E$9:$E$93)+63.1579*EXP(-0.19*BR$58))/(Fperm_SI_Woolf2021!$E$9:$E$93-BR$58))*(BR$58-Fperm_SI_Woolf2021!$E$9:$E$93)/10))) + Fperm_SI_Woolf2021!$G$9:$G$93*EXP(-Fperm_SI_Woolf2021!$J$9:$J$93*$C159*IF(BR$58=Fperm_SI_Woolf2021!$E$9:$E$93,1,EXP(LN((1.1*(Fperm_SI_Woolf2021!$E$9:$E$93-BR$58)-63.1579*EXP(-0.19*Fperm_SI_Woolf2021!$E$9:$E$93)+63.1579*EXP(-0.19*BR$58))/(Fperm_SI_Woolf2021!$E$9:$E$93-BR$58))*(BR$58-Fperm_SI_Woolf2021!$E$9:$E$93)/10))) + Fperm_SI_Woolf2021!$H$9:$H$93*EXP(-Fperm_SI_Woolf2021!$K$9:$K$93*$C159*IF(BR$58=Fperm_SI_Woolf2021!$E$9:$E$93,1,EXP(LN((1.1*(Fperm_SI_Woolf2021!$E$9:$E$93-BR$58)-63.1579*EXP(-0.19*Fperm_SI_Woolf2021!$E$9:$E$93)+63.1579*EXP(-0.19*BR$58))/(Fperm_SI_Woolf2021!$E$9:$E$93-BR$58))*(BR$58-Fperm_SI_Woolf2021!$E$9:$E$93)/10))),Fperm_SI_Woolf2021!$D$9:$D$93))</f>
        <v>0.1374481451254449</v>
      </c>
      <c r="BS159" s="51" cm="1">
        <f t="array" ref="BS159">MIN(1,SLOPE(Fperm_SI_Woolf2021!$F$9:$F$93*EXP(-Fperm_SI_Woolf2021!$I$9:$I$93*$C159*IF(BS$58=Fperm_SI_Woolf2021!$E$9:$E$93,1,EXP(LN((1.1*(Fperm_SI_Woolf2021!$E$9:$E$93-BS$58)-63.1579*EXP(-0.19*Fperm_SI_Woolf2021!$E$9:$E$93)+63.1579*EXP(-0.19*BS$58))/(Fperm_SI_Woolf2021!$E$9:$E$93-BS$58))*(BS$58-Fperm_SI_Woolf2021!$E$9:$E$93)/10))) + Fperm_SI_Woolf2021!$G$9:$G$93*EXP(-Fperm_SI_Woolf2021!$J$9:$J$93*$C159*IF(BS$58=Fperm_SI_Woolf2021!$E$9:$E$93,1,EXP(LN((1.1*(Fperm_SI_Woolf2021!$E$9:$E$93-BS$58)-63.1579*EXP(-0.19*Fperm_SI_Woolf2021!$E$9:$E$93)+63.1579*EXP(-0.19*BS$58))/(Fperm_SI_Woolf2021!$E$9:$E$93-BS$58))*(BS$58-Fperm_SI_Woolf2021!$E$9:$E$93)/10))) + Fperm_SI_Woolf2021!$H$9:$H$93*EXP(-Fperm_SI_Woolf2021!$K$9:$K$93*$C159*IF(BS$58=Fperm_SI_Woolf2021!$E$9:$E$93,1,EXP(LN((1.1*(Fperm_SI_Woolf2021!$E$9:$E$93-BS$58)-63.1579*EXP(-0.19*Fperm_SI_Woolf2021!$E$9:$E$93)+63.1579*EXP(-0.19*BS$58))/(Fperm_SI_Woolf2021!$E$9:$E$93-BS$58))*(BS$58-Fperm_SI_Woolf2021!$E$9:$E$93)/10))),Fperm_SI_Woolf2021!$D$9:$D$93)*BS$57+INTERCEPT(Fperm_SI_Woolf2021!$F$9:$F$93*EXP(-Fperm_SI_Woolf2021!$I$9:$I$93*$C159*IF(BS$58=Fperm_SI_Woolf2021!$E$9:$E$93,1,EXP(LN((1.1*(Fperm_SI_Woolf2021!$E$9:$E$93-BS$58)-63.1579*EXP(-0.19*Fperm_SI_Woolf2021!$E$9:$E$93)+63.1579*EXP(-0.19*BS$58))/(Fperm_SI_Woolf2021!$E$9:$E$93-BS$58))*(BS$58-Fperm_SI_Woolf2021!$E$9:$E$93)/10))) + Fperm_SI_Woolf2021!$G$9:$G$93*EXP(-Fperm_SI_Woolf2021!$J$9:$J$93*$C159*IF(BS$58=Fperm_SI_Woolf2021!$E$9:$E$93,1,EXP(LN((1.1*(Fperm_SI_Woolf2021!$E$9:$E$93-BS$58)-63.1579*EXP(-0.19*Fperm_SI_Woolf2021!$E$9:$E$93)+63.1579*EXP(-0.19*BS$58))/(Fperm_SI_Woolf2021!$E$9:$E$93-BS$58))*(BS$58-Fperm_SI_Woolf2021!$E$9:$E$93)/10))) + Fperm_SI_Woolf2021!$H$9:$H$93*EXP(-Fperm_SI_Woolf2021!$K$9:$K$93*$C159*IF(BS$58=Fperm_SI_Woolf2021!$E$9:$E$93,1,EXP(LN((1.1*(Fperm_SI_Woolf2021!$E$9:$E$93-BS$58)-63.1579*EXP(-0.19*Fperm_SI_Woolf2021!$E$9:$E$93)+63.1579*EXP(-0.19*BS$58))/(Fperm_SI_Woolf2021!$E$9:$E$93-BS$58))*(BS$58-Fperm_SI_Woolf2021!$E$9:$E$93)/10))),Fperm_SI_Woolf2021!$D$9:$D$93))</f>
        <v>0.12863568820297372</v>
      </c>
      <c r="BT159" s="51" cm="1">
        <f t="array" ref="BT159">MIN(1,SLOPE(Fperm_SI_Woolf2021!$F$9:$F$93*EXP(-Fperm_SI_Woolf2021!$I$9:$I$93*$C159*IF(BT$58=Fperm_SI_Woolf2021!$E$9:$E$93,1,EXP(LN((1.1*(Fperm_SI_Woolf2021!$E$9:$E$93-BT$58)-63.1579*EXP(-0.19*Fperm_SI_Woolf2021!$E$9:$E$93)+63.1579*EXP(-0.19*BT$58))/(Fperm_SI_Woolf2021!$E$9:$E$93-BT$58))*(BT$58-Fperm_SI_Woolf2021!$E$9:$E$93)/10))) + Fperm_SI_Woolf2021!$G$9:$G$93*EXP(-Fperm_SI_Woolf2021!$J$9:$J$93*$C159*IF(BT$58=Fperm_SI_Woolf2021!$E$9:$E$93,1,EXP(LN((1.1*(Fperm_SI_Woolf2021!$E$9:$E$93-BT$58)-63.1579*EXP(-0.19*Fperm_SI_Woolf2021!$E$9:$E$93)+63.1579*EXP(-0.19*BT$58))/(Fperm_SI_Woolf2021!$E$9:$E$93-BT$58))*(BT$58-Fperm_SI_Woolf2021!$E$9:$E$93)/10))) + Fperm_SI_Woolf2021!$H$9:$H$93*EXP(-Fperm_SI_Woolf2021!$K$9:$K$93*$C159*IF(BT$58=Fperm_SI_Woolf2021!$E$9:$E$93,1,EXP(LN((1.1*(Fperm_SI_Woolf2021!$E$9:$E$93-BT$58)-63.1579*EXP(-0.19*Fperm_SI_Woolf2021!$E$9:$E$93)+63.1579*EXP(-0.19*BT$58))/(Fperm_SI_Woolf2021!$E$9:$E$93-BT$58))*(BT$58-Fperm_SI_Woolf2021!$E$9:$E$93)/10))),Fperm_SI_Woolf2021!$D$9:$D$93)*BT$57+INTERCEPT(Fperm_SI_Woolf2021!$F$9:$F$93*EXP(-Fperm_SI_Woolf2021!$I$9:$I$93*$C159*IF(BT$58=Fperm_SI_Woolf2021!$E$9:$E$93,1,EXP(LN((1.1*(Fperm_SI_Woolf2021!$E$9:$E$93-BT$58)-63.1579*EXP(-0.19*Fperm_SI_Woolf2021!$E$9:$E$93)+63.1579*EXP(-0.19*BT$58))/(Fperm_SI_Woolf2021!$E$9:$E$93-BT$58))*(BT$58-Fperm_SI_Woolf2021!$E$9:$E$93)/10))) + Fperm_SI_Woolf2021!$G$9:$G$93*EXP(-Fperm_SI_Woolf2021!$J$9:$J$93*$C159*IF(BT$58=Fperm_SI_Woolf2021!$E$9:$E$93,1,EXP(LN((1.1*(Fperm_SI_Woolf2021!$E$9:$E$93-BT$58)-63.1579*EXP(-0.19*Fperm_SI_Woolf2021!$E$9:$E$93)+63.1579*EXP(-0.19*BT$58))/(Fperm_SI_Woolf2021!$E$9:$E$93-BT$58))*(BT$58-Fperm_SI_Woolf2021!$E$9:$E$93)/10))) + Fperm_SI_Woolf2021!$H$9:$H$93*EXP(-Fperm_SI_Woolf2021!$K$9:$K$93*$C159*IF(BT$58=Fperm_SI_Woolf2021!$E$9:$E$93,1,EXP(LN((1.1*(Fperm_SI_Woolf2021!$E$9:$E$93-BT$58)-63.1579*EXP(-0.19*Fperm_SI_Woolf2021!$E$9:$E$93)+63.1579*EXP(-0.19*BT$58))/(Fperm_SI_Woolf2021!$E$9:$E$93-BT$58))*(BT$58-Fperm_SI_Woolf2021!$E$9:$E$93)/10))),Fperm_SI_Woolf2021!$D$9:$D$93))</f>
        <v>0.11982323128050254</v>
      </c>
      <c r="BU159" s="51" cm="1">
        <f t="array" ref="BU159">MIN(1,SLOPE(Fperm_SI_Woolf2021!$F$9:$F$93*EXP(-Fperm_SI_Woolf2021!$I$9:$I$93*$C159*IF(BU$58=Fperm_SI_Woolf2021!$E$9:$E$93,1,EXP(LN((1.1*(Fperm_SI_Woolf2021!$E$9:$E$93-BU$58)-63.1579*EXP(-0.19*Fperm_SI_Woolf2021!$E$9:$E$93)+63.1579*EXP(-0.19*BU$58))/(Fperm_SI_Woolf2021!$E$9:$E$93-BU$58))*(BU$58-Fperm_SI_Woolf2021!$E$9:$E$93)/10))) + Fperm_SI_Woolf2021!$G$9:$G$93*EXP(-Fperm_SI_Woolf2021!$J$9:$J$93*$C159*IF(BU$58=Fperm_SI_Woolf2021!$E$9:$E$93,1,EXP(LN((1.1*(Fperm_SI_Woolf2021!$E$9:$E$93-BU$58)-63.1579*EXP(-0.19*Fperm_SI_Woolf2021!$E$9:$E$93)+63.1579*EXP(-0.19*BU$58))/(Fperm_SI_Woolf2021!$E$9:$E$93-BU$58))*(BU$58-Fperm_SI_Woolf2021!$E$9:$E$93)/10))) + Fperm_SI_Woolf2021!$H$9:$H$93*EXP(-Fperm_SI_Woolf2021!$K$9:$K$93*$C159*IF(BU$58=Fperm_SI_Woolf2021!$E$9:$E$93,1,EXP(LN((1.1*(Fperm_SI_Woolf2021!$E$9:$E$93-BU$58)-63.1579*EXP(-0.19*Fperm_SI_Woolf2021!$E$9:$E$93)+63.1579*EXP(-0.19*BU$58))/(Fperm_SI_Woolf2021!$E$9:$E$93-BU$58))*(BU$58-Fperm_SI_Woolf2021!$E$9:$E$93)/10))),Fperm_SI_Woolf2021!$D$9:$D$93)*BU$57+INTERCEPT(Fperm_SI_Woolf2021!$F$9:$F$93*EXP(-Fperm_SI_Woolf2021!$I$9:$I$93*$C159*IF(BU$58=Fperm_SI_Woolf2021!$E$9:$E$93,1,EXP(LN((1.1*(Fperm_SI_Woolf2021!$E$9:$E$93-BU$58)-63.1579*EXP(-0.19*Fperm_SI_Woolf2021!$E$9:$E$93)+63.1579*EXP(-0.19*BU$58))/(Fperm_SI_Woolf2021!$E$9:$E$93-BU$58))*(BU$58-Fperm_SI_Woolf2021!$E$9:$E$93)/10))) + Fperm_SI_Woolf2021!$G$9:$G$93*EXP(-Fperm_SI_Woolf2021!$J$9:$J$93*$C159*IF(BU$58=Fperm_SI_Woolf2021!$E$9:$E$93,1,EXP(LN((1.1*(Fperm_SI_Woolf2021!$E$9:$E$93-BU$58)-63.1579*EXP(-0.19*Fperm_SI_Woolf2021!$E$9:$E$93)+63.1579*EXP(-0.19*BU$58))/(Fperm_SI_Woolf2021!$E$9:$E$93-BU$58))*(BU$58-Fperm_SI_Woolf2021!$E$9:$E$93)/10))) + Fperm_SI_Woolf2021!$H$9:$H$93*EXP(-Fperm_SI_Woolf2021!$K$9:$K$93*$C159*IF(BU$58=Fperm_SI_Woolf2021!$E$9:$E$93,1,EXP(LN((1.1*(Fperm_SI_Woolf2021!$E$9:$E$93-BU$58)-63.1579*EXP(-0.19*Fperm_SI_Woolf2021!$E$9:$E$93)+63.1579*EXP(-0.19*BU$58))/(Fperm_SI_Woolf2021!$E$9:$E$93-BU$58))*(BU$58-Fperm_SI_Woolf2021!$E$9:$E$93)/10))),Fperm_SI_Woolf2021!$D$9:$D$93))</f>
        <v>0.11101077435803137</v>
      </c>
      <c r="BV159" s="51" cm="1">
        <f t="array" ref="BV159">MIN(1,SLOPE(Fperm_SI_Woolf2021!$F$9:$F$93*EXP(-Fperm_SI_Woolf2021!$I$9:$I$93*$C159*IF(BV$58=Fperm_SI_Woolf2021!$E$9:$E$93,1,EXP(LN((1.1*(Fperm_SI_Woolf2021!$E$9:$E$93-BV$58)-63.1579*EXP(-0.19*Fperm_SI_Woolf2021!$E$9:$E$93)+63.1579*EXP(-0.19*BV$58))/(Fperm_SI_Woolf2021!$E$9:$E$93-BV$58))*(BV$58-Fperm_SI_Woolf2021!$E$9:$E$93)/10))) + Fperm_SI_Woolf2021!$G$9:$G$93*EXP(-Fperm_SI_Woolf2021!$J$9:$J$93*$C159*IF(BV$58=Fperm_SI_Woolf2021!$E$9:$E$93,1,EXP(LN((1.1*(Fperm_SI_Woolf2021!$E$9:$E$93-BV$58)-63.1579*EXP(-0.19*Fperm_SI_Woolf2021!$E$9:$E$93)+63.1579*EXP(-0.19*BV$58))/(Fperm_SI_Woolf2021!$E$9:$E$93-BV$58))*(BV$58-Fperm_SI_Woolf2021!$E$9:$E$93)/10))) + Fperm_SI_Woolf2021!$H$9:$H$93*EXP(-Fperm_SI_Woolf2021!$K$9:$K$93*$C159*IF(BV$58=Fperm_SI_Woolf2021!$E$9:$E$93,1,EXP(LN((1.1*(Fperm_SI_Woolf2021!$E$9:$E$93-BV$58)-63.1579*EXP(-0.19*Fperm_SI_Woolf2021!$E$9:$E$93)+63.1579*EXP(-0.19*BV$58))/(Fperm_SI_Woolf2021!$E$9:$E$93-BV$58))*(BV$58-Fperm_SI_Woolf2021!$E$9:$E$93)/10))),Fperm_SI_Woolf2021!$D$9:$D$93)*BV$57+INTERCEPT(Fperm_SI_Woolf2021!$F$9:$F$93*EXP(-Fperm_SI_Woolf2021!$I$9:$I$93*$C159*IF(BV$58=Fperm_SI_Woolf2021!$E$9:$E$93,1,EXP(LN((1.1*(Fperm_SI_Woolf2021!$E$9:$E$93-BV$58)-63.1579*EXP(-0.19*Fperm_SI_Woolf2021!$E$9:$E$93)+63.1579*EXP(-0.19*BV$58))/(Fperm_SI_Woolf2021!$E$9:$E$93-BV$58))*(BV$58-Fperm_SI_Woolf2021!$E$9:$E$93)/10))) + Fperm_SI_Woolf2021!$G$9:$G$93*EXP(-Fperm_SI_Woolf2021!$J$9:$J$93*$C159*IF(BV$58=Fperm_SI_Woolf2021!$E$9:$E$93,1,EXP(LN((1.1*(Fperm_SI_Woolf2021!$E$9:$E$93-BV$58)-63.1579*EXP(-0.19*Fperm_SI_Woolf2021!$E$9:$E$93)+63.1579*EXP(-0.19*BV$58))/(Fperm_SI_Woolf2021!$E$9:$E$93-BV$58))*(BV$58-Fperm_SI_Woolf2021!$E$9:$E$93)/10))) + Fperm_SI_Woolf2021!$H$9:$H$93*EXP(-Fperm_SI_Woolf2021!$K$9:$K$93*$C159*IF(BV$58=Fperm_SI_Woolf2021!$E$9:$E$93,1,EXP(LN((1.1*(Fperm_SI_Woolf2021!$E$9:$E$93-BV$58)-63.1579*EXP(-0.19*Fperm_SI_Woolf2021!$E$9:$E$93)+63.1579*EXP(-0.19*BV$58))/(Fperm_SI_Woolf2021!$E$9:$E$93-BV$58))*(BV$58-Fperm_SI_Woolf2021!$E$9:$E$93)/10))),Fperm_SI_Woolf2021!$D$9:$D$93))</f>
        <v>0.1021983174355602</v>
      </c>
      <c r="BW159" s="51" cm="1">
        <f t="array" ref="BW159">MIN(1,SLOPE(Fperm_SI_Woolf2021!$F$9:$F$93*EXP(-Fperm_SI_Woolf2021!$I$9:$I$93*$C159*IF(BW$58=Fperm_SI_Woolf2021!$E$9:$E$93,1,EXP(LN((1.1*(Fperm_SI_Woolf2021!$E$9:$E$93-BW$58)-63.1579*EXP(-0.19*Fperm_SI_Woolf2021!$E$9:$E$93)+63.1579*EXP(-0.19*BW$58))/(Fperm_SI_Woolf2021!$E$9:$E$93-BW$58))*(BW$58-Fperm_SI_Woolf2021!$E$9:$E$93)/10))) + Fperm_SI_Woolf2021!$G$9:$G$93*EXP(-Fperm_SI_Woolf2021!$J$9:$J$93*$C159*IF(BW$58=Fperm_SI_Woolf2021!$E$9:$E$93,1,EXP(LN((1.1*(Fperm_SI_Woolf2021!$E$9:$E$93-BW$58)-63.1579*EXP(-0.19*Fperm_SI_Woolf2021!$E$9:$E$93)+63.1579*EXP(-0.19*BW$58))/(Fperm_SI_Woolf2021!$E$9:$E$93-BW$58))*(BW$58-Fperm_SI_Woolf2021!$E$9:$E$93)/10))) + Fperm_SI_Woolf2021!$H$9:$H$93*EXP(-Fperm_SI_Woolf2021!$K$9:$K$93*$C159*IF(BW$58=Fperm_SI_Woolf2021!$E$9:$E$93,1,EXP(LN((1.1*(Fperm_SI_Woolf2021!$E$9:$E$93-BW$58)-63.1579*EXP(-0.19*Fperm_SI_Woolf2021!$E$9:$E$93)+63.1579*EXP(-0.19*BW$58))/(Fperm_SI_Woolf2021!$E$9:$E$93-BW$58))*(BW$58-Fperm_SI_Woolf2021!$E$9:$E$93)/10))),Fperm_SI_Woolf2021!$D$9:$D$93)*BW$57+INTERCEPT(Fperm_SI_Woolf2021!$F$9:$F$93*EXP(-Fperm_SI_Woolf2021!$I$9:$I$93*$C159*IF(BW$58=Fperm_SI_Woolf2021!$E$9:$E$93,1,EXP(LN((1.1*(Fperm_SI_Woolf2021!$E$9:$E$93-BW$58)-63.1579*EXP(-0.19*Fperm_SI_Woolf2021!$E$9:$E$93)+63.1579*EXP(-0.19*BW$58))/(Fperm_SI_Woolf2021!$E$9:$E$93-BW$58))*(BW$58-Fperm_SI_Woolf2021!$E$9:$E$93)/10))) + Fperm_SI_Woolf2021!$G$9:$G$93*EXP(-Fperm_SI_Woolf2021!$J$9:$J$93*$C159*IF(BW$58=Fperm_SI_Woolf2021!$E$9:$E$93,1,EXP(LN((1.1*(Fperm_SI_Woolf2021!$E$9:$E$93-BW$58)-63.1579*EXP(-0.19*Fperm_SI_Woolf2021!$E$9:$E$93)+63.1579*EXP(-0.19*BW$58))/(Fperm_SI_Woolf2021!$E$9:$E$93-BW$58))*(BW$58-Fperm_SI_Woolf2021!$E$9:$E$93)/10))) + Fperm_SI_Woolf2021!$H$9:$H$93*EXP(-Fperm_SI_Woolf2021!$K$9:$K$93*$C159*IF(BW$58=Fperm_SI_Woolf2021!$E$9:$E$93,1,EXP(LN((1.1*(Fperm_SI_Woolf2021!$E$9:$E$93-BW$58)-63.1579*EXP(-0.19*Fperm_SI_Woolf2021!$E$9:$E$93)+63.1579*EXP(-0.19*BW$58))/(Fperm_SI_Woolf2021!$E$9:$E$93-BW$58))*(BW$58-Fperm_SI_Woolf2021!$E$9:$E$93)/10))),Fperm_SI_Woolf2021!$D$9:$D$93))</f>
        <v>9.3385860513089017E-2</v>
      </c>
      <c r="BX159" s="51" cm="1">
        <f t="array" ref="BX159">MIN(1,SLOPE(Fperm_SI_Woolf2021!$F$9:$F$93*EXP(-Fperm_SI_Woolf2021!$I$9:$I$93*$C159*IF(BX$58=Fperm_SI_Woolf2021!$E$9:$E$93,1,EXP(LN((1.1*(Fperm_SI_Woolf2021!$E$9:$E$93-BX$58)-63.1579*EXP(-0.19*Fperm_SI_Woolf2021!$E$9:$E$93)+63.1579*EXP(-0.19*BX$58))/(Fperm_SI_Woolf2021!$E$9:$E$93-BX$58))*(BX$58-Fperm_SI_Woolf2021!$E$9:$E$93)/10))) + Fperm_SI_Woolf2021!$G$9:$G$93*EXP(-Fperm_SI_Woolf2021!$J$9:$J$93*$C159*IF(BX$58=Fperm_SI_Woolf2021!$E$9:$E$93,1,EXP(LN((1.1*(Fperm_SI_Woolf2021!$E$9:$E$93-BX$58)-63.1579*EXP(-0.19*Fperm_SI_Woolf2021!$E$9:$E$93)+63.1579*EXP(-0.19*BX$58))/(Fperm_SI_Woolf2021!$E$9:$E$93-BX$58))*(BX$58-Fperm_SI_Woolf2021!$E$9:$E$93)/10))) + Fperm_SI_Woolf2021!$H$9:$H$93*EXP(-Fperm_SI_Woolf2021!$K$9:$K$93*$C159*IF(BX$58=Fperm_SI_Woolf2021!$E$9:$E$93,1,EXP(LN((1.1*(Fperm_SI_Woolf2021!$E$9:$E$93-BX$58)-63.1579*EXP(-0.19*Fperm_SI_Woolf2021!$E$9:$E$93)+63.1579*EXP(-0.19*BX$58))/(Fperm_SI_Woolf2021!$E$9:$E$93-BX$58))*(BX$58-Fperm_SI_Woolf2021!$E$9:$E$93)/10))),Fperm_SI_Woolf2021!$D$9:$D$93)*BX$57+INTERCEPT(Fperm_SI_Woolf2021!$F$9:$F$93*EXP(-Fperm_SI_Woolf2021!$I$9:$I$93*$C159*IF(BX$58=Fperm_SI_Woolf2021!$E$9:$E$93,1,EXP(LN((1.1*(Fperm_SI_Woolf2021!$E$9:$E$93-BX$58)-63.1579*EXP(-0.19*Fperm_SI_Woolf2021!$E$9:$E$93)+63.1579*EXP(-0.19*BX$58))/(Fperm_SI_Woolf2021!$E$9:$E$93-BX$58))*(BX$58-Fperm_SI_Woolf2021!$E$9:$E$93)/10))) + Fperm_SI_Woolf2021!$G$9:$G$93*EXP(-Fperm_SI_Woolf2021!$J$9:$J$93*$C159*IF(BX$58=Fperm_SI_Woolf2021!$E$9:$E$93,1,EXP(LN((1.1*(Fperm_SI_Woolf2021!$E$9:$E$93-BX$58)-63.1579*EXP(-0.19*Fperm_SI_Woolf2021!$E$9:$E$93)+63.1579*EXP(-0.19*BX$58))/(Fperm_SI_Woolf2021!$E$9:$E$93-BX$58))*(BX$58-Fperm_SI_Woolf2021!$E$9:$E$93)/10))) + Fperm_SI_Woolf2021!$H$9:$H$93*EXP(-Fperm_SI_Woolf2021!$K$9:$K$93*$C159*IF(BX$58=Fperm_SI_Woolf2021!$E$9:$E$93,1,EXP(LN((1.1*(Fperm_SI_Woolf2021!$E$9:$E$93-BX$58)-63.1579*EXP(-0.19*Fperm_SI_Woolf2021!$E$9:$E$93)+63.1579*EXP(-0.19*BX$58))/(Fperm_SI_Woolf2021!$E$9:$E$93-BX$58))*(BX$58-Fperm_SI_Woolf2021!$E$9:$E$93)/10))),Fperm_SI_Woolf2021!$D$9:$D$93))</f>
        <v>8.4573403590617838E-2</v>
      </c>
      <c r="BY159" s="51" cm="1">
        <f t="array" ref="BY159">MIN(1,SLOPE(Fperm_SI_Woolf2021!$F$9:$F$93*EXP(-Fperm_SI_Woolf2021!$I$9:$I$93*$C159*IF(BY$58=Fperm_SI_Woolf2021!$E$9:$E$93,1,EXP(LN((1.1*(Fperm_SI_Woolf2021!$E$9:$E$93-BY$58)-63.1579*EXP(-0.19*Fperm_SI_Woolf2021!$E$9:$E$93)+63.1579*EXP(-0.19*BY$58))/(Fperm_SI_Woolf2021!$E$9:$E$93-BY$58))*(BY$58-Fperm_SI_Woolf2021!$E$9:$E$93)/10))) + Fperm_SI_Woolf2021!$G$9:$G$93*EXP(-Fperm_SI_Woolf2021!$J$9:$J$93*$C159*IF(BY$58=Fperm_SI_Woolf2021!$E$9:$E$93,1,EXP(LN((1.1*(Fperm_SI_Woolf2021!$E$9:$E$93-BY$58)-63.1579*EXP(-0.19*Fperm_SI_Woolf2021!$E$9:$E$93)+63.1579*EXP(-0.19*BY$58))/(Fperm_SI_Woolf2021!$E$9:$E$93-BY$58))*(BY$58-Fperm_SI_Woolf2021!$E$9:$E$93)/10))) + Fperm_SI_Woolf2021!$H$9:$H$93*EXP(-Fperm_SI_Woolf2021!$K$9:$K$93*$C159*IF(BY$58=Fperm_SI_Woolf2021!$E$9:$E$93,1,EXP(LN((1.1*(Fperm_SI_Woolf2021!$E$9:$E$93-BY$58)-63.1579*EXP(-0.19*Fperm_SI_Woolf2021!$E$9:$E$93)+63.1579*EXP(-0.19*BY$58))/(Fperm_SI_Woolf2021!$E$9:$E$93-BY$58))*(BY$58-Fperm_SI_Woolf2021!$E$9:$E$93)/10))),Fperm_SI_Woolf2021!$D$9:$D$93)*BY$57+INTERCEPT(Fperm_SI_Woolf2021!$F$9:$F$93*EXP(-Fperm_SI_Woolf2021!$I$9:$I$93*$C159*IF(BY$58=Fperm_SI_Woolf2021!$E$9:$E$93,1,EXP(LN((1.1*(Fperm_SI_Woolf2021!$E$9:$E$93-BY$58)-63.1579*EXP(-0.19*Fperm_SI_Woolf2021!$E$9:$E$93)+63.1579*EXP(-0.19*BY$58))/(Fperm_SI_Woolf2021!$E$9:$E$93-BY$58))*(BY$58-Fperm_SI_Woolf2021!$E$9:$E$93)/10))) + Fperm_SI_Woolf2021!$G$9:$G$93*EXP(-Fperm_SI_Woolf2021!$J$9:$J$93*$C159*IF(BY$58=Fperm_SI_Woolf2021!$E$9:$E$93,1,EXP(LN((1.1*(Fperm_SI_Woolf2021!$E$9:$E$93-BY$58)-63.1579*EXP(-0.19*Fperm_SI_Woolf2021!$E$9:$E$93)+63.1579*EXP(-0.19*BY$58))/(Fperm_SI_Woolf2021!$E$9:$E$93-BY$58))*(BY$58-Fperm_SI_Woolf2021!$E$9:$E$93)/10))) + Fperm_SI_Woolf2021!$H$9:$H$93*EXP(-Fperm_SI_Woolf2021!$K$9:$K$93*$C159*IF(BY$58=Fperm_SI_Woolf2021!$E$9:$E$93,1,EXP(LN((1.1*(Fperm_SI_Woolf2021!$E$9:$E$93-BY$58)-63.1579*EXP(-0.19*Fperm_SI_Woolf2021!$E$9:$E$93)+63.1579*EXP(-0.19*BY$58))/(Fperm_SI_Woolf2021!$E$9:$E$93-BY$58))*(BY$58-Fperm_SI_Woolf2021!$E$9:$E$93)/10))),Fperm_SI_Woolf2021!$D$9:$D$93))</f>
        <v>7.5760946668146659E-2</v>
      </c>
      <c r="BZ159" s="51" cm="1">
        <f t="array" ref="BZ159">MIN(1,SLOPE(Fperm_SI_Woolf2021!$F$9:$F$93*EXP(-Fperm_SI_Woolf2021!$I$9:$I$93*$C159*IF(BZ$58=Fperm_SI_Woolf2021!$E$9:$E$93,1,EXP(LN((1.1*(Fperm_SI_Woolf2021!$E$9:$E$93-BZ$58)-63.1579*EXP(-0.19*Fperm_SI_Woolf2021!$E$9:$E$93)+63.1579*EXP(-0.19*BZ$58))/(Fperm_SI_Woolf2021!$E$9:$E$93-BZ$58))*(BZ$58-Fperm_SI_Woolf2021!$E$9:$E$93)/10))) + Fperm_SI_Woolf2021!$G$9:$G$93*EXP(-Fperm_SI_Woolf2021!$J$9:$J$93*$C159*IF(BZ$58=Fperm_SI_Woolf2021!$E$9:$E$93,1,EXP(LN((1.1*(Fperm_SI_Woolf2021!$E$9:$E$93-BZ$58)-63.1579*EXP(-0.19*Fperm_SI_Woolf2021!$E$9:$E$93)+63.1579*EXP(-0.19*BZ$58))/(Fperm_SI_Woolf2021!$E$9:$E$93-BZ$58))*(BZ$58-Fperm_SI_Woolf2021!$E$9:$E$93)/10))) + Fperm_SI_Woolf2021!$H$9:$H$93*EXP(-Fperm_SI_Woolf2021!$K$9:$K$93*$C159*IF(BZ$58=Fperm_SI_Woolf2021!$E$9:$E$93,1,EXP(LN((1.1*(Fperm_SI_Woolf2021!$E$9:$E$93-BZ$58)-63.1579*EXP(-0.19*Fperm_SI_Woolf2021!$E$9:$E$93)+63.1579*EXP(-0.19*BZ$58))/(Fperm_SI_Woolf2021!$E$9:$E$93-BZ$58))*(BZ$58-Fperm_SI_Woolf2021!$E$9:$E$93)/10))),Fperm_SI_Woolf2021!$D$9:$D$93)*BZ$57+INTERCEPT(Fperm_SI_Woolf2021!$F$9:$F$93*EXP(-Fperm_SI_Woolf2021!$I$9:$I$93*$C159*IF(BZ$58=Fperm_SI_Woolf2021!$E$9:$E$93,1,EXP(LN((1.1*(Fperm_SI_Woolf2021!$E$9:$E$93-BZ$58)-63.1579*EXP(-0.19*Fperm_SI_Woolf2021!$E$9:$E$93)+63.1579*EXP(-0.19*BZ$58))/(Fperm_SI_Woolf2021!$E$9:$E$93-BZ$58))*(BZ$58-Fperm_SI_Woolf2021!$E$9:$E$93)/10))) + Fperm_SI_Woolf2021!$G$9:$G$93*EXP(-Fperm_SI_Woolf2021!$J$9:$J$93*$C159*IF(BZ$58=Fperm_SI_Woolf2021!$E$9:$E$93,1,EXP(LN((1.1*(Fperm_SI_Woolf2021!$E$9:$E$93-BZ$58)-63.1579*EXP(-0.19*Fperm_SI_Woolf2021!$E$9:$E$93)+63.1579*EXP(-0.19*BZ$58))/(Fperm_SI_Woolf2021!$E$9:$E$93-BZ$58))*(BZ$58-Fperm_SI_Woolf2021!$E$9:$E$93)/10))) + Fperm_SI_Woolf2021!$H$9:$H$93*EXP(-Fperm_SI_Woolf2021!$K$9:$K$93*$C159*IF(BZ$58=Fperm_SI_Woolf2021!$E$9:$E$93,1,EXP(LN((1.1*(Fperm_SI_Woolf2021!$E$9:$E$93-BZ$58)-63.1579*EXP(-0.19*Fperm_SI_Woolf2021!$E$9:$E$93)+63.1579*EXP(-0.19*BZ$58))/(Fperm_SI_Woolf2021!$E$9:$E$93-BZ$58))*(BZ$58-Fperm_SI_Woolf2021!$E$9:$E$93)/10))),Fperm_SI_Woolf2021!$D$9:$D$93))</f>
        <v>6.6948489745675466E-2</v>
      </c>
    </row>
    <row r="160" spans="3:78" x14ac:dyDescent="0.2">
      <c r="C160" s="48">
        <v>1000</v>
      </c>
      <c r="D160" s="51" cm="1">
        <f t="array" ref="D160">MIN(1,SLOPE(Fperm_SI_Woolf2021!$F$9:$F$93*EXP(-Fperm_SI_Woolf2021!$I$9:$I$93*$C160*IF(D$58=Fperm_SI_Woolf2021!$E$9:$E$93,1,EXP(LN((1.1*(Fperm_SI_Woolf2021!$E$9:$E$93-D$58)-63.1579*EXP(-0.19*Fperm_SI_Woolf2021!$E$9:$E$93)+63.1579*EXP(-0.19*D$58))/(Fperm_SI_Woolf2021!$E$9:$E$93-D$58))*(D$58-Fperm_SI_Woolf2021!$E$9:$E$93)/10))) + Fperm_SI_Woolf2021!$G$9:$G$93*EXP(-Fperm_SI_Woolf2021!$J$9:$J$93*$C160*IF(D$58=Fperm_SI_Woolf2021!$E$9:$E$93,1,EXP(LN((1.1*(Fperm_SI_Woolf2021!$E$9:$E$93-D$58)-63.1579*EXP(-0.19*Fperm_SI_Woolf2021!$E$9:$E$93)+63.1579*EXP(-0.19*D$58))/(Fperm_SI_Woolf2021!$E$9:$E$93-D$58))*(D$58-Fperm_SI_Woolf2021!$E$9:$E$93)/10))) + Fperm_SI_Woolf2021!$H$9:$H$93*EXP(-Fperm_SI_Woolf2021!$K$9:$K$93*$C160*IF(D$58=Fperm_SI_Woolf2021!$E$9:$E$93,1,EXP(LN((1.1*(Fperm_SI_Woolf2021!$E$9:$E$93-D$58)-63.1579*EXP(-0.19*Fperm_SI_Woolf2021!$E$9:$E$93)+63.1579*EXP(-0.19*D$58))/(Fperm_SI_Woolf2021!$E$9:$E$93-D$58))*(D$58-Fperm_SI_Woolf2021!$E$9:$E$93)/10))),Fperm_SI_Woolf2021!$D$9:$D$93)*D$57+INTERCEPT(Fperm_SI_Woolf2021!$F$9:$F$93*EXP(-Fperm_SI_Woolf2021!$I$9:$I$93*$C160*IF(D$58=Fperm_SI_Woolf2021!$E$9:$E$93,1,EXP(LN((1.1*(Fperm_SI_Woolf2021!$E$9:$E$93-D$58)-63.1579*EXP(-0.19*Fperm_SI_Woolf2021!$E$9:$E$93)+63.1579*EXP(-0.19*D$58))/(Fperm_SI_Woolf2021!$E$9:$E$93-D$58))*(D$58-Fperm_SI_Woolf2021!$E$9:$E$93)/10))) + Fperm_SI_Woolf2021!$G$9:$G$93*EXP(-Fperm_SI_Woolf2021!$J$9:$J$93*$C160*IF(D$58=Fperm_SI_Woolf2021!$E$9:$E$93,1,EXP(LN((1.1*(Fperm_SI_Woolf2021!$E$9:$E$93-D$58)-63.1579*EXP(-0.19*Fperm_SI_Woolf2021!$E$9:$E$93)+63.1579*EXP(-0.19*D$58))/(Fperm_SI_Woolf2021!$E$9:$E$93-D$58))*(D$58-Fperm_SI_Woolf2021!$E$9:$E$93)/10))) + Fperm_SI_Woolf2021!$H$9:$H$93*EXP(-Fperm_SI_Woolf2021!$K$9:$K$93*$C160*IF(D$58=Fperm_SI_Woolf2021!$E$9:$E$93,1,EXP(LN((1.1*(Fperm_SI_Woolf2021!$E$9:$E$93-D$58)-63.1579*EXP(-0.19*Fperm_SI_Woolf2021!$E$9:$E$93)+63.1579*EXP(-0.19*D$58))/(Fperm_SI_Woolf2021!$E$9:$E$93-D$58))*(D$58-Fperm_SI_Woolf2021!$E$9:$E$93)/10))),Fperm_SI_Woolf2021!$D$9:$D$93))</f>
        <v>0.77308910974366363</v>
      </c>
      <c r="E160" s="51" cm="1">
        <f t="array" ref="E160">MIN(1,SLOPE(Fperm_SI_Woolf2021!$F$9:$F$93*EXP(-Fperm_SI_Woolf2021!$I$9:$I$93*$C160*IF(E$58=Fperm_SI_Woolf2021!$E$9:$E$93,1,EXP(LN((1.1*(Fperm_SI_Woolf2021!$E$9:$E$93-E$58)-63.1579*EXP(-0.19*Fperm_SI_Woolf2021!$E$9:$E$93)+63.1579*EXP(-0.19*E$58))/(Fperm_SI_Woolf2021!$E$9:$E$93-E$58))*(E$58-Fperm_SI_Woolf2021!$E$9:$E$93)/10))) + Fperm_SI_Woolf2021!$G$9:$G$93*EXP(-Fperm_SI_Woolf2021!$J$9:$J$93*$C160*IF(E$58=Fperm_SI_Woolf2021!$E$9:$E$93,1,EXP(LN((1.1*(Fperm_SI_Woolf2021!$E$9:$E$93-E$58)-63.1579*EXP(-0.19*Fperm_SI_Woolf2021!$E$9:$E$93)+63.1579*EXP(-0.19*E$58))/(Fperm_SI_Woolf2021!$E$9:$E$93-E$58))*(E$58-Fperm_SI_Woolf2021!$E$9:$E$93)/10))) + Fperm_SI_Woolf2021!$H$9:$H$93*EXP(-Fperm_SI_Woolf2021!$K$9:$K$93*$C160*IF(E$58=Fperm_SI_Woolf2021!$E$9:$E$93,1,EXP(LN((1.1*(Fperm_SI_Woolf2021!$E$9:$E$93-E$58)-63.1579*EXP(-0.19*Fperm_SI_Woolf2021!$E$9:$E$93)+63.1579*EXP(-0.19*E$58))/(Fperm_SI_Woolf2021!$E$9:$E$93-E$58))*(E$58-Fperm_SI_Woolf2021!$E$9:$E$93)/10))),Fperm_SI_Woolf2021!$D$9:$D$93)*E$57+INTERCEPT(Fperm_SI_Woolf2021!$F$9:$F$93*EXP(-Fperm_SI_Woolf2021!$I$9:$I$93*$C160*IF(E$58=Fperm_SI_Woolf2021!$E$9:$E$93,1,EXP(LN((1.1*(Fperm_SI_Woolf2021!$E$9:$E$93-E$58)-63.1579*EXP(-0.19*Fperm_SI_Woolf2021!$E$9:$E$93)+63.1579*EXP(-0.19*E$58))/(Fperm_SI_Woolf2021!$E$9:$E$93-E$58))*(E$58-Fperm_SI_Woolf2021!$E$9:$E$93)/10))) + Fperm_SI_Woolf2021!$G$9:$G$93*EXP(-Fperm_SI_Woolf2021!$J$9:$J$93*$C160*IF(E$58=Fperm_SI_Woolf2021!$E$9:$E$93,1,EXP(LN((1.1*(Fperm_SI_Woolf2021!$E$9:$E$93-E$58)-63.1579*EXP(-0.19*Fperm_SI_Woolf2021!$E$9:$E$93)+63.1579*EXP(-0.19*E$58))/(Fperm_SI_Woolf2021!$E$9:$E$93-E$58))*(E$58-Fperm_SI_Woolf2021!$E$9:$E$93)/10))) + Fperm_SI_Woolf2021!$H$9:$H$93*EXP(-Fperm_SI_Woolf2021!$K$9:$K$93*$C160*IF(E$58=Fperm_SI_Woolf2021!$E$9:$E$93,1,EXP(LN((1.1*(Fperm_SI_Woolf2021!$E$9:$E$93-E$58)-63.1579*EXP(-0.19*Fperm_SI_Woolf2021!$E$9:$E$93)+63.1579*EXP(-0.19*E$58))/(Fperm_SI_Woolf2021!$E$9:$E$93-E$58))*(E$58-Fperm_SI_Woolf2021!$E$9:$E$93)/10))),Fperm_SI_Woolf2021!$D$9:$D$93))</f>
        <v>0.74208669347404899</v>
      </c>
      <c r="F160" s="51" cm="1">
        <f t="array" ref="F160">MIN(1,SLOPE(Fperm_SI_Woolf2021!$F$9:$F$93*EXP(-Fperm_SI_Woolf2021!$I$9:$I$93*$C160*IF(F$58=Fperm_SI_Woolf2021!$E$9:$E$93,1,EXP(LN((1.1*(Fperm_SI_Woolf2021!$E$9:$E$93-F$58)-63.1579*EXP(-0.19*Fperm_SI_Woolf2021!$E$9:$E$93)+63.1579*EXP(-0.19*F$58))/(Fperm_SI_Woolf2021!$E$9:$E$93-F$58))*(F$58-Fperm_SI_Woolf2021!$E$9:$E$93)/10))) + Fperm_SI_Woolf2021!$G$9:$G$93*EXP(-Fperm_SI_Woolf2021!$J$9:$J$93*$C160*IF(F$58=Fperm_SI_Woolf2021!$E$9:$E$93,1,EXP(LN((1.1*(Fperm_SI_Woolf2021!$E$9:$E$93-F$58)-63.1579*EXP(-0.19*Fperm_SI_Woolf2021!$E$9:$E$93)+63.1579*EXP(-0.19*F$58))/(Fperm_SI_Woolf2021!$E$9:$E$93-F$58))*(F$58-Fperm_SI_Woolf2021!$E$9:$E$93)/10))) + Fperm_SI_Woolf2021!$H$9:$H$93*EXP(-Fperm_SI_Woolf2021!$K$9:$K$93*$C160*IF(F$58=Fperm_SI_Woolf2021!$E$9:$E$93,1,EXP(LN((1.1*(Fperm_SI_Woolf2021!$E$9:$E$93-F$58)-63.1579*EXP(-0.19*Fperm_SI_Woolf2021!$E$9:$E$93)+63.1579*EXP(-0.19*F$58))/(Fperm_SI_Woolf2021!$E$9:$E$93-F$58))*(F$58-Fperm_SI_Woolf2021!$E$9:$E$93)/10))),Fperm_SI_Woolf2021!$D$9:$D$93)*F$57+INTERCEPT(Fperm_SI_Woolf2021!$F$9:$F$93*EXP(-Fperm_SI_Woolf2021!$I$9:$I$93*$C160*IF(F$58=Fperm_SI_Woolf2021!$E$9:$E$93,1,EXP(LN((1.1*(Fperm_SI_Woolf2021!$E$9:$E$93-F$58)-63.1579*EXP(-0.19*Fperm_SI_Woolf2021!$E$9:$E$93)+63.1579*EXP(-0.19*F$58))/(Fperm_SI_Woolf2021!$E$9:$E$93-F$58))*(F$58-Fperm_SI_Woolf2021!$E$9:$E$93)/10))) + Fperm_SI_Woolf2021!$G$9:$G$93*EXP(-Fperm_SI_Woolf2021!$J$9:$J$93*$C160*IF(F$58=Fperm_SI_Woolf2021!$E$9:$E$93,1,EXP(LN((1.1*(Fperm_SI_Woolf2021!$E$9:$E$93-F$58)-63.1579*EXP(-0.19*Fperm_SI_Woolf2021!$E$9:$E$93)+63.1579*EXP(-0.19*F$58))/(Fperm_SI_Woolf2021!$E$9:$E$93-F$58))*(F$58-Fperm_SI_Woolf2021!$E$9:$E$93)/10))) + Fperm_SI_Woolf2021!$H$9:$H$93*EXP(-Fperm_SI_Woolf2021!$K$9:$K$93*$C160*IF(F$58=Fperm_SI_Woolf2021!$E$9:$E$93,1,EXP(LN((1.1*(Fperm_SI_Woolf2021!$E$9:$E$93-F$58)-63.1579*EXP(-0.19*Fperm_SI_Woolf2021!$E$9:$E$93)+63.1579*EXP(-0.19*F$58))/(Fperm_SI_Woolf2021!$E$9:$E$93-F$58))*(F$58-Fperm_SI_Woolf2021!$E$9:$E$93)/10))),Fperm_SI_Woolf2021!$D$9:$D$93))</f>
        <v>0.71108427720443423</v>
      </c>
      <c r="G160" s="51" cm="1">
        <f t="array" ref="G160">MIN(1,SLOPE(Fperm_SI_Woolf2021!$F$9:$F$93*EXP(-Fperm_SI_Woolf2021!$I$9:$I$93*$C160*IF(G$58=Fperm_SI_Woolf2021!$E$9:$E$93,1,EXP(LN((1.1*(Fperm_SI_Woolf2021!$E$9:$E$93-G$58)-63.1579*EXP(-0.19*Fperm_SI_Woolf2021!$E$9:$E$93)+63.1579*EXP(-0.19*G$58))/(Fperm_SI_Woolf2021!$E$9:$E$93-G$58))*(G$58-Fperm_SI_Woolf2021!$E$9:$E$93)/10))) + Fperm_SI_Woolf2021!$G$9:$G$93*EXP(-Fperm_SI_Woolf2021!$J$9:$J$93*$C160*IF(G$58=Fperm_SI_Woolf2021!$E$9:$E$93,1,EXP(LN((1.1*(Fperm_SI_Woolf2021!$E$9:$E$93-G$58)-63.1579*EXP(-0.19*Fperm_SI_Woolf2021!$E$9:$E$93)+63.1579*EXP(-0.19*G$58))/(Fperm_SI_Woolf2021!$E$9:$E$93-G$58))*(G$58-Fperm_SI_Woolf2021!$E$9:$E$93)/10))) + Fperm_SI_Woolf2021!$H$9:$H$93*EXP(-Fperm_SI_Woolf2021!$K$9:$K$93*$C160*IF(G$58=Fperm_SI_Woolf2021!$E$9:$E$93,1,EXP(LN((1.1*(Fperm_SI_Woolf2021!$E$9:$E$93-G$58)-63.1579*EXP(-0.19*Fperm_SI_Woolf2021!$E$9:$E$93)+63.1579*EXP(-0.19*G$58))/(Fperm_SI_Woolf2021!$E$9:$E$93-G$58))*(G$58-Fperm_SI_Woolf2021!$E$9:$E$93)/10))),Fperm_SI_Woolf2021!$D$9:$D$93)*G$57+INTERCEPT(Fperm_SI_Woolf2021!$F$9:$F$93*EXP(-Fperm_SI_Woolf2021!$I$9:$I$93*$C160*IF(G$58=Fperm_SI_Woolf2021!$E$9:$E$93,1,EXP(LN((1.1*(Fperm_SI_Woolf2021!$E$9:$E$93-G$58)-63.1579*EXP(-0.19*Fperm_SI_Woolf2021!$E$9:$E$93)+63.1579*EXP(-0.19*G$58))/(Fperm_SI_Woolf2021!$E$9:$E$93-G$58))*(G$58-Fperm_SI_Woolf2021!$E$9:$E$93)/10))) + Fperm_SI_Woolf2021!$G$9:$G$93*EXP(-Fperm_SI_Woolf2021!$J$9:$J$93*$C160*IF(G$58=Fperm_SI_Woolf2021!$E$9:$E$93,1,EXP(LN((1.1*(Fperm_SI_Woolf2021!$E$9:$E$93-G$58)-63.1579*EXP(-0.19*Fperm_SI_Woolf2021!$E$9:$E$93)+63.1579*EXP(-0.19*G$58))/(Fperm_SI_Woolf2021!$E$9:$E$93-G$58))*(G$58-Fperm_SI_Woolf2021!$E$9:$E$93)/10))) + Fperm_SI_Woolf2021!$H$9:$H$93*EXP(-Fperm_SI_Woolf2021!$K$9:$K$93*$C160*IF(G$58=Fperm_SI_Woolf2021!$E$9:$E$93,1,EXP(LN((1.1*(Fperm_SI_Woolf2021!$E$9:$E$93-G$58)-63.1579*EXP(-0.19*Fperm_SI_Woolf2021!$E$9:$E$93)+63.1579*EXP(-0.19*G$58))/(Fperm_SI_Woolf2021!$E$9:$E$93-G$58))*(G$58-Fperm_SI_Woolf2021!$E$9:$E$93)/10))),Fperm_SI_Woolf2021!$D$9:$D$93))</f>
        <v>0.68008186093481948</v>
      </c>
      <c r="H160" s="51" cm="1">
        <f t="array" ref="H160">MIN(1,SLOPE(Fperm_SI_Woolf2021!$F$9:$F$93*EXP(-Fperm_SI_Woolf2021!$I$9:$I$93*$C160*IF(H$58=Fperm_SI_Woolf2021!$E$9:$E$93,1,EXP(LN((1.1*(Fperm_SI_Woolf2021!$E$9:$E$93-H$58)-63.1579*EXP(-0.19*Fperm_SI_Woolf2021!$E$9:$E$93)+63.1579*EXP(-0.19*H$58))/(Fperm_SI_Woolf2021!$E$9:$E$93-H$58))*(H$58-Fperm_SI_Woolf2021!$E$9:$E$93)/10))) + Fperm_SI_Woolf2021!$G$9:$G$93*EXP(-Fperm_SI_Woolf2021!$J$9:$J$93*$C160*IF(H$58=Fperm_SI_Woolf2021!$E$9:$E$93,1,EXP(LN((1.1*(Fperm_SI_Woolf2021!$E$9:$E$93-H$58)-63.1579*EXP(-0.19*Fperm_SI_Woolf2021!$E$9:$E$93)+63.1579*EXP(-0.19*H$58))/(Fperm_SI_Woolf2021!$E$9:$E$93-H$58))*(H$58-Fperm_SI_Woolf2021!$E$9:$E$93)/10))) + Fperm_SI_Woolf2021!$H$9:$H$93*EXP(-Fperm_SI_Woolf2021!$K$9:$K$93*$C160*IF(H$58=Fperm_SI_Woolf2021!$E$9:$E$93,1,EXP(LN((1.1*(Fperm_SI_Woolf2021!$E$9:$E$93-H$58)-63.1579*EXP(-0.19*Fperm_SI_Woolf2021!$E$9:$E$93)+63.1579*EXP(-0.19*H$58))/(Fperm_SI_Woolf2021!$E$9:$E$93-H$58))*(H$58-Fperm_SI_Woolf2021!$E$9:$E$93)/10))),Fperm_SI_Woolf2021!$D$9:$D$93)*H$57+INTERCEPT(Fperm_SI_Woolf2021!$F$9:$F$93*EXP(-Fperm_SI_Woolf2021!$I$9:$I$93*$C160*IF(H$58=Fperm_SI_Woolf2021!$E$9:$E$93,1,EXP(LN((1.1*(Fperm_SI_Woolf2021!$E$9:$E$93-H$58)-63.1579*EXP(-0.19*Fperm_SI_Woolf2021!$E$9:$E$93)+63.1579*EXP(-0.19*H$58))/(Fperm_SI_Woolf2021!$E$9:$E$93-H$58))*(H$58-Fperm_SI_Woolf2021!$E$9:$E$93)/10))) + Fperm_SI_Woolf2021!$G$9:$G$93*EXP(-Fperm_SI_Woolf2021!$J$9:$J$93*$C160*IF(H$58=Fperm_SI_Woolf2021!$E$9:$E$93,1,EXP(LN((1.1*(Fperm_SI_Woolf2021!$E$9:$E$93-H$58)-63.1579*EXP(-0.19*Fperm_SI_Woolf2021!$E$9:$E$93)+63.1579*EXP(-0.19*H$58))/(Fperm_SI_Woolf2021!$E$9:$E$93-H$58))*(H$58-Fperm_SI_Woolf2021!$E$9:$E$93)/10))) + Fperm_SI_Woolf2021!$H$9:$H$93*EXP(-Fperm_SI_Woolf2021!$K$9:$K$93*$C160*IF(H$58=Fperm_SI_Woolf2021!$E$9:$E$93,1,EXP(LN((1.1*(Fperm_SI_Woolf2021!$E$9:$E$93-H$58)-63.1579*EXP(-0.19*Fperm_SI_Woolf2021!$E$9:$E$93)+63.1579*EXP(-0.19*H$58))/(Fperm_SI_Woolf2021!$E$9:$E$93-H$58))*(H$58-Fperm_SI_Woolf2021!$E$9:$E$93)/10))),Fperm_SI_Woolf2021!$D$9:$D$93))</f>
        <v>0.64907944466520484</v>
      </c>
      <c r="I160" s="51" cm="1">
        <f t="array" ref="I160">MIN(1,SLOPE(Fperm_SI_Woolf2021!$F$9:$F$93*EXP(-Fperm_SI_Woolf2021!$I$9:$I$93*$C160*IF(I$58=Fperm_SI_Woolf2021!$E$9:$E$93,1,EXP(LN((1.1*(Fperm_SI_Woolf2021!$E$9:$E$93-I$58)-63.1579*EXP(-0.19*Fperm_SI_Woolf2021!$E$9:$E$93)+63.1579*EXP(-0.19*I$58))/(Fperm_SI_Woolf2021!$E$9:$E$93-I$58))*(I$58-Fperm_SI_Woolf2021!$E$9:$E$93)/10))) + Fperm_SI_Woolf2021!$G$9:$G$93*EXP(-Fperm_SI_Woolf2021!$J$9:$J$93*$C160*IF(I$58=Fperm_SI_Woolf2021!$E$9:$E$93,1,EXP(LN((1.1*(Fperm_SI_Woolf2021!$E$9:$E$93-I$58)-63.1579*EXP(-0.19*Fperm_SI_Woolf2021!$E$9:$E$93)+63.1579*EXP(-0.19*I$58))/(Fperm_SI_Woolf2021!$E$9:$E$93-I$58))*(I$58-Fperm_SI_Woolf2021!$E$9:$E$93)/10))) + Fperm_SI_Woolf2021!$H$9:$H$93*EXP(-Fperm_SI_Woolf2021!$K$9:$K$93*$C160*IF(I$58=Fperm_SI_Woolf2021!$E$9:$E$93,1,EXP(LN((1.1*(Fperm_SI_Woolf2021!$E$9:$E$93-I$58)-63.1579*EXP(-0.19*Fperm_SI_Woolf2021!$E$9:$E$93)+63.1579*EXP(-0.19*I$58))/(Fperm_SI_Woolf2021!$E$9:$E$93-I$58))*(I$58-Fperm_SI_Woolf2021!$E$9:$E$93)/10))),Fperm_SI_Woolf2021!$D$9:$D$93)*I$57+INTERCEPT(Fperm_SI_Woolf2021!$F$9:$F$93*EXP(-Fperm_SI_Woolf2021!$I$9:$I$93*$C160*IF(I$58=Fperm_SI_Woolf2021!$E$9:$E$93,1,EXP(LN((1.1*(Fperm_SI_Woolf2021!$E$9:$E$93-I$58)-63.1579*EXP(-0.19*Fperm_SI_Woolf2021!$E$9:$E$93)+63.1579*EXP(-0.19*I$58))/(Fperm_SI_Woolf2021!$E$9:$E$93-I$58))*(I$58-Fperm_SI_Woolf2021!$E$9:$E$93)/10))) + Fperm_SI_Woolf2021!$G$9:$G$93*EXP(-Fperm_SI_Woolf2021!$J$9:$J$93*$C160*IF(I$58=Fperm_SI_Woolf2021!$E$9:$E$93,1,EXP(LN((1.1*(Fperm_SI_Woolf2021!$E$9:$E$93-I$58)-63.1579*EXP(-0.19*Fperm_SI_Woolf2021!$E$9:$E$93)+63.1579*EXP(-0.19*I$58))/(Fperm_SI_Woolf2021!$E$9:$E$93-I$58))*(I$58-Fperm_SI_Woolf2021!$E$9:$E$93)/10))) + Fperm_SI_Woolf2021!$H$9:$H$93*EXP(-Fperm_SI_Woolf2021!$K$9:$K$93*$C160*IF(I$58=Fperm_SI_Woolf2021!$E$9:$E$93,1,EXP(LN((1.1*(Fperm_SI_Woolf2021!$E$9:$E$93-I$58)-63.1579*EXP(-0.19*Fperm_SI_Woolf2021!$E$9:$E$93)+63.1579*EXP(-0.19*I$58))/(Fperm_SI_Woolf2021!$E$9:$E$93-I$58))*(I$58-Fperm_SI_Woolf2021!$E$9:$E$93)/10))),Fperm_SI_Woolf2021!$D$9:$D$93))</f>
        <v>0.61807702839559009</v>
      </c>
      <c r="J160" s="51" cm="1">
        <f t="array" ref="J160">MIN(1,SLOPE(Fperm_SI_Woolf2021!$F$9:$F$93*EXP(-Fperm_SI_Woolf2021!$I$9:$I$93*$C160*IF(J$58=Fperm_SI_Woolf2021!$E$9:$E$93,1,EXP(LN((1.1*(Fperm_SI_Woolf2021!$E$9:$E$93-J$58)-63.1579*EXP(-0.19*Fperm_SI_Woolf2021!$E$9:$E$93)+63.1579*EXP(-0.19*J$58))/(Fperm_SI_Woolf2021!$E$9:$E$93-J$58))*(J$58-Fperm_SI_Woolf2021!$E$9:$E$93)/10))) + Fperm_SI_Woolf2021!$G$9:$G$93*EXP(-Fperm_SI_Woolf2021!$J$9:$J$93*$C160*IF(J$58=Fperm_SI_Woolf2021!$E$9:$E$93,1,EXP(LN((1.1*(Fperm_SI_Woolf2021!$E$9:$E$93-J$58)-63.1579*EXP(-0.19*Fperm_SI_Woolf2021!$E$9:$E$93)+63.1579*EXP(-0.19*J$58))/(Fperm_SI_Woolf2021!$E$9:$E$93-J$58))*(J$58-Fperm_SI_Woolf2021!$E$9:$E$93)/10))) + Fperm_SI_Woolf2021!$H$9:$H$93*EXP(-Fperm_SI_Woolf2021!$K$9:$K$93*$C160*IF(J$58=Fperm_SI_Woolf2021!$E$9:$E$93,1,EXP(LN((1.1*(Fperm_SI_Woolf2021!$E$9:$E$93-J$58)-63.1579*EXP(-0.19*Fperm_SI_Woolf2021!$E$9:$E$93)+63.1579*EXP(-0.19*J$58))/(Fperm_SI_Woolf2021!$E$9:$E$93-J$58))*(J$58-Fperm_SI_Woolf2021!$E$9:$E$93)/10))),Fperm_SI_Woolf2021!$D$9:$D$93)*J$57+INTERCEPT(Fperm_SI_Woolf2021!$F$9:$F$93*EXP(-Fperm_SI_Woolf2021!$I$9:$I$93*$C160*IF(J$58=Fperm_SI_Woolf2021!$E$9:$E$93,1,EXP(LN((1.1*(Fperm_SI_Woolf2021!$E$9:$E$93-J$58)-63.1579*EXP(-0.19*Fperm_SI_Woolf2021!$E$9:$E$93)+63.1579*EXP(-0.19*J$58))/(Fperm_SI_Woolf2021!$E$9:$E$93-J$58))*(J$58-Fperm_SI_Woolf2021!$E$9:$E$93)/10))) + Fperm_SI_Woolf2021!$G$9:$G$93*EXP(-Fperm_SI_Woolf2021!$J$9:$J$93*$C160*IF(J$58=Fperm_SI_Woolf2021!$E$9:$E$93,1,EXP(LN((1.1*(Fperm_SI_Woolf2021!$E$9:$E$93-J$58)-63.1579*EXP(-0.19*Fperm_SI_Woolf2021!$E$9:$E$93)+63.1579*EXP(-0.19*J$58))/(Fperm_SI_Woolf2021!$E$9:$E$93-J$58))*(J$58-Fperm_SI_Woolf2021!$E$9:$E$93)/10))) + Fperm_SI_Woolf2021!$H$9:$H$93*EXP(-Fperm_SI_Woolf2021!$K$9:$K$93*$C160*IF(J$58=Fperm_SI_Woolf2021!$E$9:$E$93,1,EXP(LN((1.1*(Fperm_SI_Woolf2021!$E$9:$E$93-J$58)-63.1579*EXP(-0.19*Fperm_SI_Woolf2021!$E$9:$E$93)+63.1579*EXP(-0.19*J$58))/(Fperm_SI_Woolf2021!$E$9:$E$93-J$58))*(J$58-Fperm_SI_Woolf2021!$E$9:$E$93)/10))),Fperm_SI_Woolf2021!$D$9:$D$93))</f>
        <v>0.58707461212597534</v>
      </c>
      <c r="K160" s="51" cm="1">
        <f t="array" ref="K160">MIN(1,SLOPE(Fperm_SI_Woolf2021!$F$9:$F$93*EXP(-Fperm_SI_Woolf2021!$I$9:$I$93*$C160*IF(K$58=Fperm_SI_Woolf2021!$E$9:$E$93,1,EXP(LN((1.1*(Fperm_SI_Woolf2021!$E$9:$E$93-K$58)-63.1579*EXP(-0.19*Fperm_SI_Woolf2021!$E$9:$E$93)+63.1579*EXP(-0.19*K$58))/(Fperm_SI_Woolf2021!$E$9:$E$93-K$58))*(K$58-Fperm_SI_Woolf2021!$E$9:$E$93)/10))) + Fperm_SI_Woolf2021!$G$9:$G$93*EXP(-Fperm_SI_Woolf2021!$J$9:$J$93*$C160*IF(K$58=Fperm_SI_Woolf2021!$E$9:$E$93,1,EXP(LN((1.1*(Fperm_SI_Woolf2021!$E$9:$E$93-K$58)-63.1579*EXP(-0.19*Fperm_SI_Woolf2021!$E$9:$E$93)+63.1579*EXP(-0.19*K$58))/(Fperm_SI_Woolf2021!$E$9:$E$93-K$58))*(K$58-Fperm_SI_Woolf2021!$E$9:$E$93)/10))) + Fperm_SI_Woolf2021!$H$9:$H$93*EXP(-Fperm_SI_Woolf2021!$K$9:$K$93*$C160*IF(K$58=Fperm_SI_Woolf2021!$E$9:$E$93,1,EXP(LN((1.1*(Fperm_SI_Woolf2021!$E$9:$E$93-K$58)-63.1579*EXP(-0.19*Fperm_SI_Woolf2021!$E$9:$E$93)+63.1579*EXP(-0.19*K$58))/(Fperm_SI_Woolf2021!$E$9:$E$93-K$58))*(K$58-Fperm_SI_Woolf2021!$E$9:$E$93)/10))),Fperm_SI_Woolf2021!$D$9:$D$93)*K$57+INTERCEPT(Fperm_SI_Woolf2021!$F$9:$F$93*EXP(-Fperm_SI_Woolf2021!$I$9:$I$93*$C160*IF(K$58=Fperm_SI_Woolf2021!$E$9:$E$93,1,EXP(LN((1.1*(Fperm_SI_Woolf2021!$E$9:$E$93-K$58)-63.1579*EXP(-0.19*Fperm_SI_Woolf2021!$E$9:$E$93)+63.1579*EXP(-0.19*K$58))/(Fperm_SI_Woolf2021!$E$9:$E$93-K$58))*(K$58-Fperm_SI_Woolf2021!$E$9:$E$93)/10))) + Fperm_SI_Woolf2021!$G$9:$G$93*EXP(-Fperm_SI_Woolf2021!$J$9:$J$93*$C160*IF(K$58=Fperm_SI_Woolf2021!$E$9:$E$93,1,EXP(LN((1.1*(Fperm_SI_Woolf2021!$E$9:$E$93-K$58)-63.1579*EXP(-0.19*Fperm_SI_Woolf2021!$E$9:$E$93)+63.1579*EXP(-0.19*K$58))/(Fperm_SI_Woolf2021!$E$9:$E$93-K$58))*(K$58-Fperm_SI_Woolf2021!$E$9:$E$93)/10))) + Fperm_SI_Woolf2021!$H$9:$H$93*EXP(-Fperm_SI_Woolf2021!$K$9:$K$93*$C160*IF(K$58=Fperm_SI_Woolf2021!$E$9:$E$93,1,EXP(LN((1.1*(Fperm_SI_Woolf2021!$E$9:$E$93-K$58)-63.1579*EXP(-0.19*Fperm_SI_Woolf2021!$E$9:$E$93)+63.1579*EXP(-0.19*K$58))/(Fperm_SI_Woolf2021!$E$9:$E$93-K$58))*(K$58-Fperm_SI_Woolf2021!$E$9:$E$93)/10))),Fperm_SI_Woolf2021!$D$9:$D$93))</f>
        <v>0.5560721958563607</v>
      </c>
      <c r="L160" s="51" cm="1">
        <f t="array" ref="L160">MIN(1,SLOPE(Fperm_SI_Woolf2021!$F$9:$F$93*EXP(-Fperm_SI_Woolf2021!$I$9:$I$93*$C160*IF(L$58=Fperm_SI_Woolf2021!$E$9:$E$93,1,EXP(LN((1.1*(Fperm_SI_Woolf2021!$E$9:$E$93-L$58)-63.1579*EXP(-0.19*Fperm_SI_Woolf2021!$E$9:$E$93)+63.1579*EXP(-0.19*L$58))/(Fperm_SI_Woolf2021!$E$9:$E$93-L$58))*(L$58-Fperm_SI_Woolf2021!$E$9:$E$93)/10))) + Fperm_SI_Woolf2021!$G$9:$G$93*EXP(-Fperm_SI_Woolf2021!$J$9:$J$93*$C160*IF(L$58=Fperm_SI_Woolf2021!$E$9:$E$93,1,EXP(LN((1.1*(Fperm_SI_Woolf2021!$E$9:$E$93-L$58)-63.1579*EXP(-0.19*Fperm_SI_Woolf2021!$E$9:$E$93)+63.1579*EXP(-0.19*L$58))/(Fperm_SI_Woolf2021!$E$9:$E$93-L$58))*(L$58-Fperm_SI_Woolf2021!$E$9:$E$93)/10))) + Fperm_SI_Woolf2021!$H$9:$H$93*EXP(-Fperm_SI_Woolf2021!$K$9:$K$93*$C160*IF(L$58=Fperm_SI_Woolf2021!$E$9:$E$93,1,EXP(LN((1.1*(Fperm_SI_Woolf2021!$E$9:$E$93-L$58)-63.1579*EXP(-0.19*Fperm_SI_Woolf2021!$E$9:$E$93)+63.1579*EXP(-0.19*L$58))/(Fperm_SI_Woolf2021!$E$9:$E$93-L$58))*(L$58-Fperm_SI_Woolf2021!$E$9:$E$93)/10))),Fperm_SI_Woolf2021!$D$9:$D$93)*L$57+INTERCEPT(Fperm_SI_Woolf2021!$F$9:$F$93*EXP(-Fperm_SI_Woolf2021!$I$9:$I$93*$C160*IF(L$58=Fperm_SI_Woolf2021!$E$9:$E$93,1,EXP(LN((1.1*(Fperm_SI_Woolf2021!$E$9:$E$93-L$58)-63.1579*EXP(-0.19*Fperm_SI_Woolf2021!$E$9:$E$93)+63.1579*EXP(-0.19*L$58))/(Fperm_SI_Woolf2021!$E$9:$E$93-L$58))*(L$58-Fperm_SI_Woolf2021!$E$9:$E$93)/10))) + Fperm_SI_Woolf2021!$G$9:$G$93*EXP(-Fperm_SI_Woolf2021!$J$9:$J$93*$C160*IF(L$58=Fperm_SI_Woolf2021!$E$9:$E$93,1,EXP(LN((1.1*(Fperm_SI_Woolf2021!$E$9:$E$93-L$58)-63.1579*EXP(-0.19*Fperm_SI_Woolf2021!$E$9:$E$93)+63.1579*EXP(-0.19*L$58))/(Fperm_SI_Woolf2021!$E$9:$E$93-L$58))*(L$58-Fperm_SI_Woolf2021!$E$9:$E$93)/10))) + Fperm_SI_Woolf2021!$H$9:$H$93*EXP(-Fperm_SI_Woolf2021!$K$9:$K$93*$C160*IF(L$58=Fperm_SI_Woolf2021!$E$9:$E$93,1,EXP(LN((1.1*(Fperm_SI_Woolf2021!$E$9:$E$93-L$58)-63.1579*EXP(-0.19*Fperm_SI_Woolf2021!$E$9:$E$93)+63.1579*EXP(-0.19*L$58))/(Fperm_SI_Woolf2021!$E$9:$E$93-L$58))*(L$58-Fperm_SI_Woolf2021!$E$9:$E$93)/10))),Fperm_SI_Woolf2021!$D$9:$D$93))</f>
        <v>0.52506977958674605</v>
      </c>
      <c r="M160" s="51" cm="1">
        <f t="array" ref="M160">MIN(1,SLOPE(Fperm_SI_Woolf2021!$F$9:$F$93*EXP(-Fperm_SI_Woolf2021!$I$9:$I$93*$C160*IF(M$58=Fperm_SI_Woolf2021!$E$9:$E$93,1,EXP(LN((1.1*(Fperm_SI_Woolf2021!$E$9:$E$93-M$58)-63.1579*EXP(-0.19*Fperm_SI_Woolf2021!$E$9:$E$93)+63.1579*EXP(-0.19*M$58))/(Fperm_SI_Woolf2021!$E$9:$E$93-M$58))*(M$58-Fperm_SI_Woolf2021!$E$9:$E$93)/10))) + Fperm_SI_Woolf2021!$G$9:$G$93*EXP(-Fperm_SI_Woolf2021!$J$9:$J$93*$C160*IF(M$58=Fperm_SI_Woolf2021!$E$9:$E$93,1,EXP(LN((1.1*(Fperm_SI_Woolf2021!$E$9:$E$93-M$58)-63.1579*EXP(-0.19*Fperm_SI_Woolf2021!$E$9:$E$93)+63.1579*EXP(-0.19*M$58))/(Fperm_SI_Woolf2021!$E$9:$E$93-M$58))*(M$58-Fperm_SI_Woolf2021!$E$9:$E$93)/10))) + Fperm_SI_Woolf2021!$H$9:$H$93*EXP(-Fperm_SI_Woolf2021!$K$9:$K$93*$C160*IF(M$58=Fperm_SI_Woolf2021!$E$9:$E$93,1,EXP(LN((1.1*(Fperm_SI_Woolf2021!$E$9:$E$93-M$58)-63.1579*EXP(-0.19*Fperm_SI_Woolf2021!$E$9:$E$93)+63.1579*EXP(-0.19*M$58))/(Fperm_SI_Woolf2021!$E$9:$E$93-M$58))*(M$58-Fperm_SI_Woolf2021!$E$9:$E$93)/10))),Fperm_SI_Woolf2021!$D$9:$D$93)*M$57+INTERCEPT(Fperm_SI_Woolf2021!$F$9:$F$93*EXP(-Fperm_SI_Woolf2021!$I$9:$I$93*$C160*IF(M$58=Fperm_SI_Woolf2021!$E$9:$E$93,1,EXP(LN((1.1*(Fperm_SI_Woolf2021!$E$9:$E$93-M$58)-63.1579*EXP(-0.19*Fperm_SI_Woolf2021!$E$9:$E$93)+63.1579*EXP(-0.19*M$58))/(Fperm_SI_Woolf2021!$E$9:$E$93-M$58))*(M$58-Fperm_SI_Woolf2021!$E$9:$E$93)/10))) + Fperm_SI_Woolf2021!$G$9:$G$93*EXP(-Fperm_SI_Woolf2021!$J$9:$J$93*$C160*IF(M$58=Fperm_SI_Woolf2021!$E$9:$E$93,1,EXP(LN((1.1*(Fperm_SI_Woolf2021!$E$9:$E$93-M$58)-63.1579*EXP(-0.19*Fperm_SI_Woolf2021!$E$9:$E$93)+63.1579*EXP(-0.19*M$58))/(Fperm_SI_Woolf2021!$E$9:$E$93-M$58))*(M$58-Fperm_SI_Woolf2021!$E$9:$E$93)/10))) + Fperm_SI_Woolf2021!$H$9:$H$93*EXP(-Fperm_SI_Woolf2021!$K$9:$K$93*$C160*IF(M$58=Fperm_SI_Woolf2021!$E$9:$E$93,1,EXP(LN((1.1*(Fperm_SI_Woolf2021!$E$9:$E$93-M$58)-63.1579*EXP(-0.19*Fperm_SI_Woolf2021!$E$9:$E$93)+63.1579*EXP(-0.19*M$58))/(Fperm_SI_Woolf2021!$E$9:$E$93-M$58))*(M$58-Fperm_SI_Woolf2021!$E$9:$E$93)/10))),Fperm_SI_Woolf2021!$D$9:$D$93))</f>
        <v>0.4940673633171313</v>
      </c>
      <c r="N160" s="51" cm="1">
        <f t="array" ref="N160">MIN(1,SLOPE(Fperm_SI_Woolf2021!$F$9:$F$93*EXP(-Fperm_SI_Woolf2021!$I$9:$I$93*$C160*IF(N$58=Fperm_SI_Woolf2021!$E$9:$E$93,1,EXP(LN((1.1*(Fperm_SI_Woolf2021!$E$9:$E$93-N$58)-63.1579*EXP(-0.19*Fperm_SI_Woolf2021!$E$9:$E$93)+63.1579*EXP(-0.19*N$58))/(Fperm_SI_Woolf2021!$E$9:$E$93-N$58))*(N$58-Fperm_SI_Woolf2021!$E$9:$E$93)/10))) + Fperm_SI_Woolf2021!$G$9:$G$93*EXP(-Fperm_SI_Woolf2021!$J$9:$J$93*$C160*IF(N$58=Fperm_SI_Woolf2021!$E$9:$E$93,1,EXP(LN((1.1*(Fperm_SI_Woolf2021!$E$9:$E$93-N$58)-63.1579*EXP(-0.19*Fperm_SI_Woolf2021!$E$9:$E$93)+63.1579*EXP(-0.19*N$58))/(Fperm_SI_Woolf2021!$E$9:$E$93-N$58))*(N$58-Fperm_SI_Woolf2021!$E$9:$E$93)/10))) + Fperm_SI_Woolf2021!$H$9:$H$93*EXP(-Fperm_SI_Woolf2021!$K$9:$K$93*$C160*IF(N$58=Fperm_SI_Woolf2021!$E$9:$E$93,1,EXP(LN((1.1*(Fperm_SI_Woolf2021!$E$9:$E$93-N$58)-63.1579*EXP(-0.19*Fperm_SI_Woolf2021!$E$9:$E$93)+63.1579*EXP(-0.19*N$58))/(Fperm_SI_Woolf2021!$E$9:$E$93-N$58))*(N$58-Fperm_SI_Woolf2021!$E$9:$E$93)/10))),Fperm_SI_Woolf2021!$D$9:$D$93)*N$57+INTERCEPT(Fperm_SI_Woolf2021!$F$9:$F$93*EXP(-Fperm_SI_Woolf2021!$I$9:$I$93*$C160*IF(N$58=Fperm_SI_Woolf2021!$E$9:$E$93,1,EXP(LN((1.1*(Fperm_SI_Woolf2021!$E$9:$E$93-N$58)-63.1579*EXP(-0.19*Fperm_SI_Woolf2021!$E$9:$E$93)+63.1579*EXP(-0.19*N$58))/(Fperm_SI_Woolf2021!$E$9:$E$93-N$58))*(N$58-Fperm_SI_Woolf2021!$E$9:$E$93)/10))) + Fperm_SI_Woolf2021!$G$9:$G$93*EXP(-Fperm_SI_Woolf2021!$J$9:$J$93*$C160*IF(N$58=Fperm_SI_Woolf2021!$E$9:$E$93,1,EXP(LN((1.1*(Fperm_SI_Woolf2021!$E$9:$E$93-N$58)-63.1579*EXP(-0.19*Fperm_SI_Woolf2021!$E$9:$E$93)+63.1579*EXP(-0.19*N$58))/(Fperm_SI_Woolf2021!$E$9:$E$93-N$58))*(N$58-Fperm_SI_Woolf2021!$E$9:$E$93)/10))) + Fperm_SI_Woolf2021!$H$9:$H$93*EXP(-Fperm_SI_Woolf2021!$K$9:$K$93*$C160*IF(N$58=Fperm_SI_Woolf2021!$E$9:$E$93,1,EXP(LN((1.1*(Fperm_SI_Woolf2021!$E$9:$E$93-N$58)-63.1579*EXP(-0.19*Fperm_SI_Woolf2021!$E$9:$E$93)+63.1579*EXP(-0.19*N$58))/(Fperm_SI_Woolf2021!$E$9:$E$93-N$58))*(N$58-Fperm_SI_Woolf2021!$E$9:$E$93)/10))),Fperm_SI_Woolf2021!$D$9:$D$93))</f>
        <v>0.46306494704751655</v>
      </c>
      <c r="O160" s="51" cm="1">
        <f t="array" ref="O160">MIN(1,SLOPE(Fperm_SI_Woolf2021!$F$9:$F$93*EXP(-Fperm_SI_Woolf2021!$I$9:$I$93*$C160*IF(O$58=Fperm_SI_Woolf2021!$E$9:$E$93,1,EXP(LN((1.1*(Fperm_SI_Woolf2021!$E$9:$E$93-O$58)-63.1579*EXP(-0.19*Fperm_SI_Woolf2021!$E$9:$E$93)+63.1579*EXP(-0.19*O$58))/(Fperm_SI_Woolf2021!$E$9:$E$93-O$58))*(O$58-Fperm_SI_Woolf2021!$E$9:$E$93)/10))) + Fperm_SI_Woolf2021!$G$9:$G$93*EXP(-Fperm_SI_Woolf2021!$J$9:$J$93*$C160*IF(O$58=Fperm_SI_Woolf2021!$E$9:$E$93,1,EXP(LN((1.1*(Fperm_SI_Woolf2021!$E$9:$E$93-O$58)-63.1579*EXP(-0.19*Fperm_SI_Woolf2021!$E$9:$E$93)+63.1579*EXP(-0.19*O$58))/(Fperm_SI_Woolf2021!$E$9:$E$93-O$58))*(O$58-Fperm_SI_Woolf2021!$E$9:$E$93)/10))) + Fperm_SI_Woolf2021!$H$9:$H$93*EXP(-Fperm_SI_Woolf2021!$K$9:$K$93*$C160*IF(O$58=Fperm_SI_Woolf2021!$E$9:$E$93,1,EXP(LN((1.1*(Fperm_SI_Woolf2021!$E$9:$E$93-O$58)-63.1579*EXP(-0.19*Fperm_SI_Woolf2021!$E$9:$E$93)+63.1579*EXP(-0.19*O$58))/(Fperm_SI_Woolf2021!$E$9:$E$93-O$58))*(O$58-Fperm_SI_Woolf2021!$E$9:$E$93)/10))),Fperm_SI_Woolf2021!$D$9:$D$93)*O$57+INTERCEPT(Fperm_SI_Woolf2021!$F$9:$F$93*EXP(-Fperm_SI_Woolf2021!$I$9:$I$93*$C160*IF(O$58=Fperm_SI_Woolf2021!$E$9:$E$93,1,EXP(LN((1.1*(Fperm_SI_Woolf2021!$E$9:$E$93-O$58)-63.1579*EXP(-0.19*Fperm_SI_Woolf2021!$E$9:$E$93)+63.1579*EXP(-0.19*O$58))/(Fperm_SI_Woolf2021!$E$9:$E$93-O$58))*(O$58-Fperm_SI_Woolf2021!$E$9:$E$93)/10))) + Fperm_SI_Woolf2021!$G$9:$G$93*EXP(-Fperm_SI_Woolf2021!$J$9:$J$93*$C160*IF(O$58=Fperm_SI_Woolf2021!$E$9:$E$93,1,EXP(LN((1.1*(Fperm_SI_Woolf2021!$E$9:$E$93-O$58)-63.1579*EXP(-0.19*Fperm_SI_Woolf2021!$E$9:$E$93)+63.1579*EXP(-0.19*O$58))/(Fperm_SI_Woolf2021!$E$9:$E$93-O$58))*(O$58-Fperm_SI_Woolf2021!$E$9:$E$93)/10))) + Fperm_SI_Woolf2021!$H$9:$H$93*EXP(-Fperm_SI_Woolf2021!$K$9:$K$93*$C160*IF(O$58=Fperm_SI_Woolf2021!$E$9:$E$93,1,EXP(LN((1.1*(Fperm_SI_Woolf2021!$E$9:$E$93-O$58)-63.1579*EXP(-0.19*Fperm_SI_Woolf2021!$E$9:$E$93)+63.1579*EXP(-0.19*O$58))/(Fperm_SI_Woolf2021!$E$9:$E$93-O$58))*(O$58-Fperm_SI_Woolf2021!$E$9:$E$93)/10))),Fperm_SI_Woolf2021!$D$9:$D$93))</f>
        <v>0.43206253077790185</v>
      </c>
      <c r="P160" s="51" cm="1">
        <f t="array" ref="P160">MIN(1,SLOPE(Fperm_SI_Woolf2021!$F$9:$F$93*EXP(-Fperm_SI_Woolf2021!$I$9:$I$93*$C160*IF(P$58=Fperm_SI_Woolf2021!$E$9:$E$93,1,EXP(LN((1.1*(Fperm_SI_Woolf2021!$E$9:$E$93-P$58)-63.1579*EXP(-0.19*Fperm_SI_Woolf2021!$E$9:$E$93)+63.1579*EXP(-0.19*P$58))/(Fperm_SI_Woolf2021!$E$9:$E$93-P$58))*(P$58-Fperm_SI_Woolf2021!$E$9:$E$93)/10))) + Fperm_SI_Woolf2021!$G$9:$G$93*EXP(-Fperm_SI_Woolf2021!$J$9:$J$93*$C160*IF(P$58=Fperm_SI_Woolf2021!$E$9:$E$93,1,EXP(LN((1.1*(Fperm_SI_Woolf2021!$E$9:$E$93-P$58)-63.1579*EXP(-0.19*Fperm_SI_Woolf2021!$E$9:$E$93)+63.1579*EXP(-0.19*P$58))/(Fperm_SI_Woolf2021!$E$9:$E$93-P$58))*(P$58-Fperm_SI_Woolf2021!$E$9:$E$93)/10))) + Fperm_SI_Woolf2021!$H$9:$H$93*EXP(-Fperm_SI_Woolf2021!$K$9:$K$93*$C160*IF(P$58=Fperm_SI_Woolf2021!$E$9:$E$93,1,EXP(LN((1.1*(Fperm_SI_Woolf2021!$E$9:$E$93-P$58)-63.1579*EXP(-0.19*Fperm_SI_Woolf2021!$E$9:$E$93)+63.1579*EXP(-0.19*P$58))/(Fperm_SI_Woolf2021!$E$9:$E$93-P$58))*(P$58-Fperm_SI_Woolf2021!$E$9:$E$93)/10))),Fperm_SI_Woolf2021!$D$9:$D$93)*P$57+INTERCEPT(Fperm_SI_Woolf2021!$F$9:$F$93*EXP(-Fperm_SI_Woolf2021!$I$9:$I$93*$C160*IF(P$58=Fperm_SI_Woolf2021!$E$9:$E$93,1,EXP(LN((1.1*(Fperm_SI_Woolf2021!$E$9:$E$93-P$58)-63.1579*EXP(-0.19*Fperm_SI_Woolf2021!$E$9:$E$93)+63.1579*EXP(-0.19*P$58))/(Fperm_SI_Woolf2021!$E$9:$E$93-P$58))*(P$58-Fperm_SI_Woolf2021!$E$9:$E$93)/10))) + Fperm_SI_Woolf2021!$G$9:$G$93*EXP(-Fperm_SI_Woolf2021!$J$9:$J$93*$C160*IF(P$58=Fperm_SI_Woolf2021!$E$9:$E$93,1,EXP(LN((1.1*(Fperm_SI_Woolf2021!$E$9:$E$93-P$58)-63.1579*EXP(-0.19*Fperm_SI_Woolf2021!$E$9:$E$93)+63.1579*EXP(-0.19*P$58))/(Fperm_SI_Woolf2021!$E$9:$E$93-P$58))*(P$58-Fperm_SI_Woolf2021!$E$9:$E$93)/10))) + Fperm_SI_Woolf2021!$H$9:$H$93*EXP(-Fperm_SI_Woolf2021!$K$9:$K$93*$C160*IF(P$58=Fperm_SI_Woolf2021!$E$9:$E$93,1,EXP(LN((1.1*(Fperm_SI_Woolf2021!$E$9:$E$93-P$58)-63.1579*EXP(-0.19*Fperm_SI_Woolf2021!$E$9:$E$93)+63.1579*EXP(-0.19*P$58))/(Fperm_SI_Woolf2021!$E$9:$E$93-P$58))*(P$58-Fperm_SI_Woolf2021!$E$9:$E$93)/10))),Fperm_SI_Woolf2021!$D$9:$D$93))</f>
        <v>0.4010601145082871</v>
      </c>
      <c r="Q160" s="51" cm="1">
        <f t="array" ref="Q160">MIN(1,SLOPE(Fperm_SI_Woolf2021!$F$9:$F$93*EXP(-Fperm_SI_Woolf2021!$I$9:$I$93*$C160*IF(Q$58=Fperm_SI_Woolf2021!$E$9:$E$93,1,EXP(LN((1.1*(Fperm_SI_Woolf2021!$E$9:$E$93-Q$58)-63.1579*EXP(-0.19*Fperm_SI_Woolf2021!$E$9:$E$93)+63.1579*EXP(-0.19*Q$58))/(Fperm_SI_Woolf2021!$E$9:$E$93-Q$58))*(Q$58-Fperm_SI_Woolf2021!$E$9:$E$93)/10))) + Fperm_SI_Woolf2021!$G$9:$G$93*EXP(-Fperm_SI_Woolf2021!$J$9:$J$93*$C160*IF(Q$58=Fperm_SI_Woolf2021!$E$9:$E$93,1,EXP(LN((1.1*(Fperm_SI_Woolf2021!$E$9:$E$93-Q$58)-63.1579*EXP(-0.19*Fperm_SI_Woolf2021!$E$9:$E$93)+63.1579*EXP(-0.19*Q$58))/(Fperm_SI_Woolf2021!$E$9:$E$93-Q$58))*(Q$58-Fperm_SI_Woolf2021!$E$9:$E$93)/10))) + Fperm_SI_Woolf2021!$H$9:$H$93*EXP(-Fperm_SI_Woolf2021!$K$9:$K$93*$C160*IF(Q$58=Fperm_SI_Woolf2021!$E$9:$E$93,1,EXP(LN((1.1*(Fperm_SI_Woolf2021!$E$9:$E$93-Q$58)-63.1579*EXP(-0.19*Fperm_SI_Woolf2021!$E$9:$E$93)+63.1579*EXP(-0.19*Q$58))/(Fperm_SI_Woolf2021!$E$9:$E$93-Q$58))*(Q$58-Fperm_SI_Woolf2021!$E$9:$E$93)/10))),Fperm_SI_Woolf2021!$D$9:$D$93)*Q$57+INTERCEPT(Fperm_SI_Woolf2021!$F$9:$F$93*EXP(-Fperm_SI_Woolf2021!$I$9:$I$93*$C160*IF(Q$58=Fperm_SI_Woolf2021!$E$9:$E$93,1,EXP(LN((1.1*(Fperm_SI_Woolf2021!$E$9:$E$93-Q$58)-63.1579*EXP(-0.19*Fperm_SI_Woolf2021!$E$9:$E$93)+63.1579*EXP(-0.19*Q$58))/(Fperm_SI_Woolf2021!$E$9:$E$93-Q$58))*(Q$58-Fperm_SI_Woolf2021!$E$9:$E$93)/10))) + Fperm_SI_Woolf2021!$G$9:$G$93*EXP(-Fperm_SI_Woolf2021!$J$9:$J$93*$C160*IF(Q$58=Fperm_SI_Woolf2021!$E$9:$E$93,1,EXP(LN((1.1*(Fperm_SI_Woolf2021!$E$9:$E$93-Q$58)-63.1579*EXP(-0.19*Fperm_SI_Woolf2021!$E$9:$E$93)+63.1579*EXP(-0.19*Q$58))/(Fperm_SI_Woolf2021!$E$9:$E$93-Q$58))*(Q$58-Fperm_SI_Woolf2021!$E$9:$E$93)/10))) + Fperm_SI_Woolf2021!$H$9:$H$93*EXP(-Fperm_SI_Woolf2021!$K$9:$K$93*$C160*IF(Q$58=Fperm_SI_Woolf2021!$E$9:$E$93,1,EXP(LN((1.1*(Fperm_SI_Woolf2021!$E$9:$E$93-Q$58)-63.1579*EXP(-0.19*Fperm_SI_Woolf2021!$E$9:$E$93)+63.1579*EXP(-0.19*Q$58))/(Fperm_SI_Woolf2021!$E$9:$E$93-Q$58))*(Q$58-Fperm_SI_Woolf2021!$E$9:$E$93)/10))),Fperm_SI_Woolf2021!$D$9:$D$93))</f>
        <v>0.37005769823867235</v>
      </c>
      <c r="R160" s="51" cm="1">
        <f t="array" ref="R160">MIN(1,SLOPE(Fperm_SI_Woolf2021!$F$9:$F$93*EXP(-Fperm_SI_Woolf2021!$I$9:$I$93*$C160*IF(R$58=Fperm_SI_Woolf2021!$E$9:$E$93,1,EXP(LN((1.1*(Fperm_SI_Woolf2021!$E$9:$E$93-R$58)-63.1579*EXP(-0.19*Fperm_SI_Woolf2021!$E$9:$E$93)+63.1579*EXP(-0.19*R$58))/(Fperm_SI_Woolf2021!$E$9:$E$93-R$58))*(R$58-Fperm_SI_Woolf2021!$E$9:$E$93)/10))) + Fperm_SI_Woolf2021!$G$9:$G$93*EXP(-Fperm_SI_Woolf2021!$J$9:$J$93*$C160*IF(R$58=Fperm_SI_Woolf2021!$E$9:$E$93,1,EXP(LN((1.1*(Fperm_SI_Woolf2021!$E$9:$E$93-R$58)-63.1579*EXP(-0.19*Fperm_SI_Woolf2021!$E$9:$E$93)+63.1579*EXP(-0.19*R$58))/(Fperm_SI_Woolf2021!$E$9:$E$93-R$58))*(R$58-Fperm_SI_Woolf2021!$E$9:$E$93)/10))) + Fperm_SI_Woolf2021!$H$9:$H$93*EXP(-Fperm_SI_Woolf2021!$K$9:$K$93*$C160*IF(R$58=Fperm_SI_Woolf2021!$E$9:$E$93,1,EXP(LN((1.1*(Fperm_SI_Woolf2021!$E$9:$E$93-R$58)-63.1579*EXP(-0.19*Fperm_SI_Woolf2021!$E$9:$E$93)+63.1579*EXP(-0.19*R$58))/(Fperm_SI_Woolf2021!$E$9:$E$93-R$58))*(R$58-Fperm_SI_Woolf2021!$E$9:$E$93)/10))),Fperm_SI_Woolf2021!$D$9:$D$93)*R$57+INTERCEPT(Fperm_SI_Woolf2021!$F$9:$F$93*EXP(-Fperm_SI_Woolf2021!$I$9:$I$93*$C160*IF(R$58=Fperm_SI_Woolf2021!$E$9:$E$93,1,EXP(LN((1.1*(Fperm_SI_Woolf2021!$E$9:$E$93-R$58)-63.1579*EXP(-0.19*Fperm_SI_Woolf2021!$E$9:$E$93)+63.1579*EXP(-0.19*R$58))/(Fperm_SI_Woolf2021!$E$9:$E$93-R$58))*(R$58-Fperm_SI_Woolf2021!$E$9:$E$93)/10))) + Fperm_SI_Woolf2021!$G$9:$G$93*EXP(-Fperm_SI_Woolf2021!$J$9:$J$93*$C160*IF(R$58=Fperm_SI_Woolf2021!$E$9:$E$93,1,EXP(LN((1.1*(Fperm_SI_Woolf2021!$E$9:$E$93-R$58)-63.1579*EXP(-0.19*Fperm_SI_Woolf2021!$E$9:$E$93)+63.1579*EXP(-0.19*R$58))/(Fperm_SI_Woolf2021!$E$9:$E$93-R$58))*(R$58-Fperm_SI_Woolf2021!$E$9:$E$93)/10))) + Fperm_SI_Woolf2021!$H$9:$H$93*EXP(-Fperm_SI_Woolf2021!$K$9:$K$93*$C160*IF(R$58=Fperm_SI_Woolf2021!$E$9:$E$93,1,EXP(LN((1.1*(Fperm_SI_Woolf2021!$E$9:$E$93-R$58)-63.1579*EXP(-0.19*Fperm_SI_Woolf2021!$E$9:$E$93)+63.1579*EXP(-0.19*R$58))/(Fperm_SI_Woolf2021!$E$9:$E$93-R$58))*(R$58-Fperm_SI_Woolf2021!$E$9:$E$93)/10))),Fperm_SI_Woolf2021!$D$9:$D$93))</f>
        <v>0.3390552819690576</v>
      </c>
      <c r="S160" s="51" cm="1">
        <f t="array" ref="S160">MIN(1,SLOPE(Fperm_SI_Woolf2021!$F$9:$F$93*EXP(-Fperm_SI_Woolf2021!$I$9:$I$93*$C160*IF(S$58=Fperm_SI_Woolf2021!$E$9:$E$93,1,EXP(LN((1.1*(Fperm_SI_Woolf2021!$E$9:$E$93-S$58)-63.1579*EXP(-0.19*Fperm_SI_Woolf2021!$E$9:$E$93)+63.1579*EXP(-0.19*S$58))/(Fperm_SI_Woolf2021!$E$9:$E$93-S$58))*(S$58-Fperm_SI_Woolf2021!$E$9:$E$93)/10))) + Fperm_SI_Woolf2021!$G$9:$G$93*EXP(-Fperm_SI_Woolf2021!$J$9:$J$93*$C160*IF(S$58=Fperm_SI_Woolf2021!$E$9:$E$93,1,EXP(LN((1.1*(Fperm_SI_Woolf2021!$E$9:$E$93-S$58)-63.1579*EXP(-0.19*Fperm_SI_Woolf2021!$E$9:$E$93)+63.1579*EXP(-0.19*S$58))/(Fperm_SI_Woolf2021!$E$9:$E$93-S$58))*(S$58-Fperm_SI_Woolf2021!$E$9:$E$93)/10))) + Fperm_SI_Woolf2021!$H$9:$H$93*EXP(-Fperm_SI_Woolf2021!$K$9:$K$93*$C160*IF(S$58=Fperm_SI_Woolf2021!$E$9:$E$93,1,EXP(LN((1.1*(Fperm_SI_Woolf2021!$E$9:$E$93-S$58)-63.1579*EXP(-0.19*Fperm_SI_Woolf2021!$E$9:$E$93)+63.1579*EXP(-0.19*S$58))/(Fperm_SI_Woolf2021!$E$9:$E$93-S$58))*(S$58-Fperm_SI_Woolf2021!$E$9:$E$93)/10))),Fperm_SI_Woolf2021!$D$9:$D$93)*S$57+INTERCEPT(Fperm_SI_Woolf2021!$F$9:$F$93*EXP(-Fperm_SI_Woolf2021!$I$9:$I$93*$C160*IF(S$58=Fperm_SI_Woolf2021!$E$9:$E$93,1,EXP(LN((1.1*(Fperm_SI_Woolf2021!$E$9:$E$93-S$58)-63.1579*EXP(-0.19*Fperm_SI_Woolf2021!$E$9:$E$93)+63.1579*EXP(-0.19*S$58))/(Fperm_SI_Woolf2021!$E$9:$E$93-S$58))*(S$58-Fperm_SI_Woolf2021!$E$9:$E$93)/10))) + Fperm_SI_Woolf2021!$G$9:$G$93*EXP(-Fperm_SI_Woolf2021!$J$9:$J$93*$C160*IF(S$58=Fperm_SI_Woolf2021!$E$9:$E$93,1,EXP(LN((1.1*(Fperm_SI_Woolf2021!$E$9:$E$93-S$58)-63.1579*EXP(-0.19*Fperm_SI_Woolf2021!$E$9:$E$93)+63.1579*EXP(-0.19*S$58))/(Fperm_SI_Woolf2021!$E$9:$E$93-S$58))*(S$58-Fperm_SI_Woolf2021!$E$9:$E$93)/10))) + Fperm_SI_Woolf2021!$H$9:$H$93*EXP(-Fperm_SI_Woolf2021!$K$9:$K$93*$C160*IF(S$58=Fperm_SI_Woolf2021!$E$9:$E$93,1,EXP(LN((1.1*(Fperm_SI_Woolf2021!$E$9:$E$93-S$58)-63.1579*EXP(-0.19*Fperm_SI_Woolf2021!$E$9:$E$93)+63.1579*EXP(-0.19*S$58))/(Fperm_SI_Woolf2021!$E$9:$E$93-S$58))*(S$58-Fperm_SI_Woolf2021!$E$9:$E$93)/10))),Fperm_SI_Woolf2021!$D$9:$D$93))</f>
        <v>0.44887693810697871</v>
      </c>
      <c r="T160" s="51" cm="1">
        <f t="array" ref="T160">MIN(1,SLOPE(Fperm_SI_Woolf2021!$F$9:$F$93*EXP(-Fperm_SI_Woolf2021!$I$9:$I$93*$C160*IF(T$58=Fperm_SI_Woolf2021!$E$9:$E$93,1,EXP(LN((1.1*(Fperm_SI_Woolf2021!$E$9:$E$93-T$58)-63.1579*EXP(-0.19*Fperm_SI_Woolf2021!$E$9:$E$93)+63.1579*EXP(-0.19*T$58))/(Fperm_SI_Woolf2021!$E$9:$E$93-T$58))*(T$58-Fperm_SI_Woolf2021!$E$9:$E$93)/10))) + Fperm_SI_Woolf2021!$G$9:$G$93*EXP(-Fperm_SI_Woolf2021!$J$9:$J$93*$C160*IF(T$58=Fperm_SI_Woolf2021!$E$9:$E$93,1,EXP(LN((1.1*(Fperm_SI_Woolf2021!$E$9:$E$93-T$58)-63.1579*EXP(-0.19*Fperm_SI_Woolf2021!$E$9:$E$93)+63.1579*EXP(-0.19*T$58))/(Fperm_SI_Woolf2021!$E$9:$E$93-T$58))*(T$58-Fperm_SI_Woolf2021!$E$9:$E$93)/10))) + Fperm_SI_Woolf2021!$H$9:$H$93*EXP(-Fperm_SI_Woolf2021!$K$9:$K$93*$C160*IF(T$58=Fperm_SI_Woolf2021!$E$9:$E$93,1,EXP(LN((1.1*(Fperm_SI_Woolf2021!$E$9:$E$93-T$58)-63.1579*EXP(-0.19*Fperm_SI_Woolf2021!$E$9:$E$93)+63.1579*EXP(-0.19*T$58))/(Fperm_SI_Woolf2021!$E$9:$E$93-T$58))*(T$58-Fperm_SI_Woolf2021!$E$9:$E$93)/10))),Fperm_SI_Woolf2021!$D$9:$D$93)*T$57+INTERCEPT(Fperm_SI_Woolf2021!$F$9:$F$93*EXP(-Fperm_SI_Woolf2021!$I$9:$I$93*$C160*IF(T$58=Fperm_SI_Woolf2021!$E$9:$E$93,1,EXP(LN((1.1*(Fperm_SI_Woolf2021!$E$9:$E$93-T$58)-63.1579*EXP(-0.19*Fperm_SI_Woolf2021!$E$9:$E$93)+63.1579*EXP(-0.19*T$58))/(Fperm_SI_Woolf2021!$E$9:$E$93-T$58))*(T$58-Fperm_SI_Woolf2021!$E$9:$E$93)/10))) + Fperm_SI_Woolf2021!$G$9:$G$93*EXP(-Fperm_SI_Woolf2021!$J$9:$J$93*$C160*IF(T$58=Fperm_SI_Woolf2021!$E$9:$E$93,1,EXP(LN((1.1*(Fperm_SI_Woolf2021!$E$9:$E$93-T$58)-63.1579*EXP(-0.19*Fperm_SI_Woolf2021!$E$9:$E$93)+63.1579*EXP(-0.19*T$58))/(Fperm_SI_Woolf2021!$E$9:$E$93-T$58))*(T$58-Fperm_SI_Woolf2021!$E$9:$E$93)/10))) + Fperm_SI_Woolf2021!$H$9:$H$93*EXP(-Fperm_SI_Woolf2021!$K$9:$K$93*$C160*IF(T$58=Fperm_SI_Woolf2021!$E$9:$E$93,1,EXP(LN((1.1*(Fperm_SI_Woolf2021!$E$9:$E$93-T$58)-63.1579*EXP(-0.19*Fperm_SI_Woolf2021!$E$9:$E$93)+63.1579*EXP(-0.19*T$58))/(Fperm_SI_Woolf2021!$E$9:$E$93-T$58))*(T$58-Fperm_SI_Woolf2021!$E$9:$E$93)/10))),Fperm_SI_Woolf2021!$D$9:$D$93))</f>
        <v>0.42799328481612864</v>
      </c>
      <c r="U160" s="51" cm="1">
        <f t="array" ref="U160">MIN(1,SLOPE(Fperm_SI_Woolf2021!$F$9:$F$93*EXP(-Fperm_SI_Woolf2021!$I$9:$I$93*$C160*IF(U$58=Fperm_SI_Woolf2021!$E$9:$E$93,1,EXP(LN((1.1*(Fperm_SI_Woolf2021!$E$9:$E$93-U$58)-63.1579*EXP(-0.19*Fperm_SI_Woolf2021!$E$9:$E$93)+63.1579*EXP(-0.19*U$58))/(Fperm_SI_Woolf2021!$E$9:$E$93-U$58))*(U$58-Fperm_SI_Woolf2021!$E$9:$E$93)/10))) + Fperm_SI_Woolf2021!$G$9:$G$93*EXP(-Fperm_SI_Woolf2021!$J$9:$J$93*$C160*IF(U$58=Fperm_SI_Woolf2021!$E$9:$E$93,1,EXP(LN((1.1*(Fperm_SI_Woolf2021!$E$9:$E$93-U$58)-63.1579*EXP(-0.19*Fperm_SI_Woolf2021!$E$9:$E$93)+63.1579*EXP(-0.19*U$58))/(Fperm_SI_Woolf2021!$E$9:$E$93-U$58))*(U$58-Fperm_SI_Woolf2021!$E$9:$E$93)/10))) + Fperm_SI_Woolf2021!$H$9:$H$93*EXP(-Fperm_SI_Woolf2021!$K$9:$K$93*$C160*IF(U$58=Fperm_SI_Woolf2021!$E$9:$E$93,1,EXP(LN((1.1*(Fperm_SI_Woolf2021!$E$9:$E$93-U$58)-63.1579*EXP(-0.19*Fperm_SI_Woolf2021!$E$9:$E$93)+63.1579*EXP(-0.19*U$58))/(Fperm_SI_Woolf2021!$E$9:$E$93-U$58))*(U$58-Fperm_SI_Woolf2021!$E$9:$E$93)/10))),Fperm_SI_Woolf2021!$D$9:$D$93)*U$57+INTERCEPT(Fperm_SI_Woolf2021!$F$9:$F$93*EXP(-Fperm_SI_Woolf2021!$I$9:$I$93*$C160*IF(U$58=Fperm_SI_Woolf2021!$E$9:$E$93,1,EXP(LN((1.1*(Fperm_SI_Woolf2021!$E$9:$E$93-U$58)-63.1579*EXP(-0.19*Fperm_SI_Woolf2021!$E$9:$E$93)+63.1579*EXP(-0.19*U$58))/(Fperm_SI_Woolf2021!$E$9:$E$93-U$58))*(U$58-Fperm_SI_Woolf2021!$E$9:$E$93)/10))) + Fperm_SI_Woolf2021!$G$9:$G$93*EXP(-Fperm_SI_Woolf2021!$J$9:$J$93*$C160*IF(U$58=Fperm_SI_Woolf2021!$E$9:$E$93,1,EXP(LN((1.1*(Fperm_SI_Woolf2021!$E$9:$E$93-U$58)-63.1579*EXP(-0.19*Fperm_SI_Woolf2021!$E$9:$E$93)+63.1579*EXP(-0.19*U$58))/(Fperm_SI_Woolf2021!$E$9:$E$93-U$58))*(U$58-Fperm_SI_Woolf2021!$E$9:$E$93)/10))) + Fperm_SI_Woolf2021!$H$9:$H$93*EXP(-Fperm_SI_Woolf2021!$K$9:$K$93*$C160*IF(U$58=Fperm_SI_Woolf2021!$E$9:$E$93,1,EXP(LN((1.1*(Fperm_SI_Woolf2021!$E$9:$E$93-U$58)-63.1579*EXP(-0.19*Fperm_SI_Woolf2021!$E$9:$E$93)+63.1579*EXP(-0.19*U$58))/(Fperm_SI_Woolf2021!$E$9:$E$93-U$58))*(U$58-Fperm_SI_Woolf2021!$E$9:$E$93)/10))),Fperm_SI_Woolf2021!$D$9:$D$93))</f>
        <v>0.40710963152527851</v>
      </c>
      <c r="V160" s="51" cm="1">
        <f t="array" ref="V160">MIN(1,SLOPE(Fperm_SI_Woolf2021!$F$9:$F$93*EXP(-Fperm_SI_Woolf2021!$I$9:$I$93*$C160*IF(V$58=Fperm_SI_Woolf2021!$E$9:$E$93,1,EXP(LN((1.1*(Fperm_SI_Woolf2021!$E$9:$E$93-V$58)-63.1579*EXP(-0.19*Fperm_SI_Woolf2021!$E$9:$E$93)+63.1579*EXP(-0.19*V$58))/(Fperm_SI_Woolf2021!$E$9:$E$93-V$58))*(V$58-Fperm_SI_Woolf2021!$E$9:$E$93)/10))) + Fperm_SI_Woolf2021!$G$9:$G$93*EXP(-Fperm_SI_Woolf2021!$J$9:$J$93*$C160*IF(V$58=Fperm_SI_Woolf2021!$E$9:$E$93,1,EXP(LN((1.1*(Fperm_SI_Woolf2021!$E$9:$E$93-V$58)-63.1579*EXP(-0.19*Fperm_SI_Woolf2021!$E$9:$E$93)+63.1579*EXP(-0.19*V$58))/(Fperm_SI_Woolf2021!$E$9:$E$93-V$58))*(V$58-Fperm_SI_Woolf2021!$E$9:$E$93)/10))) + Fperm_SI_Woolf2021!$H$9:$H$93*EXP(-Fperm_SI_Woolf2021!$K$9:$K$93*$C160*IF(V$58=Fperm_SI_Woolf2021!$E$9:$E$93,1,EXP(LN((1.1*(Fperm_SI_Woolf2021!$E$9:$E$93-V$58)-63.1579*EXP(-0.19*Fperm_SI_Woolf2021!$E$9:$E$93)+63.1579*EXP(-0.19*V$58))/(Fperm_SI_Woolf2021!$E$9:$E$93-V$58))*(V$58-Fperm_SI_Woolf2021!$E$9:$E$93)/10))),Fperm_SI_Woolf2021!$D$9:$D$93)*V$57+INTERCEPT(Fperm_SI_Woolf2021!$F$9:$F$93*EXP(-Fperm_SI_Woolf2021!$I$9:$I$93*$C160*IF(V$58=Fperm_SI_Woolf2021!$E$9:$E$93,1,EXP(LN((1.1*(Fperm_SI_Woolf2021!$E$9:$E$93-V$58)-63.1579*EXP(-0.19*Fperm_SI_Woolf2021!$E$9:$E$93)+63.1579*EXP(-0.19*V$58))/(Fperm_SI_Woolf2021!$E$9:$E$93-V$58))*(V$58-Fperm_SI_Woolf2021!$E$9:$E$93)/10))) + Fperm_SI_Woolf2021!$G$9:$G$93*EXP(-Fperm_SI_Woolf2021!$J$9:$J$93*$C160*IF(V$58=Fperm_SI_Woolf2021!$E$9:$E$93,1,EXP(LN((1.1*(Fperm_SI_Woolf2021!$E$9:$E$93-V$58)-63.1579*EXP(-0.19*Fperm_SI_Woolf2021!$E$9:$E$93)+63.1579*EXP(-0.19*V$58))/(Fperm_SI_Woolf2021!$E$9:$E$93-V$58))*(V$58-Fperm_SI_Woolf2021!$E$9:$E$93)/10))) + Fperm_SI_Woolf2021!$H$9:$H$93*EXP(-Fperm_SI_Woolf2021!$K$9:$K$93*$C160*IF(V$58=Fperm_SI_Woolf2021!$E$9:$E$93,1,EXP(LN((1.1*(Fperm_SI_Woolf2021!$E$9:$E$93-V$58)-63.1579*EXP(-0.19*Fperm_SI_Woolf2021!$E$9:$E$93)+63.1579*EXP(-0.19*V$58))/(Fperm_SI_Woolf2021!$E$9:$E$93-V$58))*(V$58-Fperm_SI_Woolf2021!$E$9:$E$93)/10))),Fperm_SI_Woolf2021!$D$9:$D$93))</f>
        <v>0.38622597823442845</v>
      </c>
      <c r="W160" s="51" cm="1">
        <f t="array" ref="W160">MIN(1,SLOPE(Fperm_SI_Woolf2021!$F$9:$F$93*EXP(-Fperm_SI_Woolf2021!$I$9:$I$93*$C160*IF(W$58=Fperm_SI_Woolf2021!$E$9:$E$93,1,EXP(LN((1.1*(Fperm_SI_Woolf2021!$E$9:$E$93-W$58)-63.1579*EXP(-0.19*Fperm_SI_Woolf2021!$E$9:$E$93)+63.1579*EXP(-0.19*W$58))/(Fperm_SI_Woolf2021!$E$9:$E$93-W$58))*(W$58-Fperm_SI_Woolf2021!$E$9:$E$93)/10))) + Fperm_SI_Woolf2021!$G$9:$G$93*EXP(-Fperm_SI_Woolf2021!$J$9:$J$93*$C160*IF(W$58=Fperm_SI_Woolf2021!$E$9:$E$93,1,EXP(LN((1.1*(Fperm_SI_Woolf2021!$E$9:$E$93-W$58)-63.1579*EXP(-0.19*Fperm_SI_Woolf2021!$E$9:$E$93)+63.1579*EXP(-0.19*W$58))/(Fperm_SI_Woolf2021!$E$9:$E$93-W$58))*(W$58-Fperm_SI_Woolf2021!$E$9:$E$93)/10))) + Fperm_SI_Woolf2021!$H$9:$H$93*EXP(-Fperm_SI_Woolf2021!$K$9:$K$93*$C160*IF(W$58=Fperm_SI_Woolf2021!$E$9:$E$93,1,EXP(LN((1.1*(Fperm_SI_Woolf2021!$E$9:$E$93-W$58)-63.1579*EXP(-0.19*Fperm_SI_Woolf2021!$E$9:$E$93)+63.1579*EXP(-0.19*W$58))/(Fperm_SI_Woolf2021!$E$9:$E$93-W$58))*(W$58-Fperm_SI_Woolf2021!$E$9:$E$93)/10))),Fperm_SI_Woolf2021!$D$9:$D$93)*W$57+INTERCEPT(Fperm_SI_Woolf2021!$F$9:$F$93*EXP(-Fperm_SI_Woolf2021!$I$9:$I$93*$C160*IF(W$58=Fperm_SI_Woolf2021!$E$9:$E$93,1,EXP(LN((1.1*(Fperm_SI_Woolf2021!$E$9:$E$93-W$58)-63.1579*EXP(-0.19*Fperm_SI_Woolf2021!$E$9:$E$93)+63.1579*EXP(-0.19*W$58))/(Fperm_SI_Woolf2021!$E$9:$E$93-W$58))*(W$58-Fperm_SI_Woolf2021!$E$9:$E$93)/10))) + Fperm_SI_Woolf2021!$G$9:$G$93*EXP(-Fperm_SI_Woolf2021!$J$9:$J$93*$C160*IF(W$58=Fperm_SI_Woolf2021!$E$9:$E$93,1,EXP(LN((1.1*(Fperm_SI_Woolf2021!$E$9:$E$93-W$58)-63.1579*EXP(-0.19*Fperm_SI_Woolf2021!$E$9:$E$93)+63.1579*EXP(-0.19*W$58))/(Fperm_SI_Woolf2021!$E$9:$E$93-W$58))*(W$58-Fperm_SI_Woolf2021!$E$9:$E$93)/10))) + Fperm_SI_Woolf2021!$H$9:$H$93*EXP(-Fperm_SI_Woolf2021!$K$9:$K$93*$C160*IF(W$58=Fperm_SI_Woolf2021!$E$9:$E$93,1,EXP(LN((1.1*(Fperm_SI_Woolf2021!$E$9:$E$93-W$58)-63.1579*EXP(-0.19*Fperm_SI_Woolf2021!$E$9:$E$93)+63.1579*EXP(-0.19*W$58))/(Fperm_SI_Woolf2021!$E$9:$E$93-W$58))*(W$58-Fperm_SI_Woolf2021!$E$9:$E$93)/10))),Fperm_SI_Woolf2021!$D$9:$D$93))</f>
        <v>0.36534232494357832</v>
      </c>
      <c r="X160" s="51" cm="1">
        <f t="array" ref="X160">MIN(1,SLOPE(Fperm_SI_Woolf2021!$F$9:$F$93*EXP(-Fperm_SI_Woolf2021!$I$9:$I$93*$C160*IF(X$58=Fperm_SI_Woolf2021!$E$9:$E$93,1,EXP(LN((1.1*(Fperm_SI_Woolf2021!$E$9:$E$93-X$58)-63.1579*EXP(-0.19*Fperm_SI_Woolf2021!$E$9:$E$93)+63.1579*EXP(-0.19*X$58))/(Fperm_SI_Woolf2021!$E$9:$E$93-X$58))*(X$58-Fperm_SI_Woolf2021!$E$9:$E$93)/10))) + Fperm_SI_Woolf2021!$G$9:$G$93*EXP(-Fperm_SI_Woolf2021!$J$9:$J$93*$C160*IF(X$58=Fperm_SI_Woolf2021!$E$9:$E$93,1,EXP(LN((1.1*(Fperm_SI_Woolf2021!$E$9:$E$93-X$58)-63.1579*EXP(-0.19*Fperm_SI_Woolf2021!$E$9:$E$93)+63.1579*EXP(-0.19*X$58))/(Fperm_SI_Woolf2021!$E$9:$E$93-X$58))*(X$58-Fperm_SI_Woolf2021!$E$9:$E$93)/10))) + Fperm_SI_Woolf2021!$H$9:$H$93*EXP(-Fperm_SI_Woolf2021!$K$9:$K$93*$C160*IF(X$58=Fperm_SI_Woolf2021!$E$9:$E$93,1,EXP(LN((1.1*(Fperm_SI_Woolf2021!$E$9:$E$93-X$58)-63.1579*EXP(-0.19*Fperm_SI_Woolf2021!$E$9:$E$93)+63.1579*EXP(-0.19*X$58))/(Fperm_SI_Woolf2021!$E$9:$E$93-X$58))*(X$58-Fperm_SI_Woolf2021!$E$9:$E$93)/10))),Fperm_SI_Woolf2021!$D$9:$D$93)*X$57+INTERCEPT(Fperm_SI_Woolf2021!$F$9:$F$93*EXP(-Fperm_SI_Woolf2021!$I$9:$I$93*$C160*IF(X$58=Fperm_SI_Woolf2021!$E$9:$E$93,1,EXP(LN((1.1*(Fperm_SI_Woolf2021!$E$9:$E$93-X$58)-63.1579*EXP(-0.19*Fperm_SI_Woolf2021!$E$9:$E$93)+63.1579*EXP(-0.19*X$58))/(Fperm_SI_Woolf2021!$E$9:$E$93-X$58))*(X$58-Fperm_SI_Woolf2021!$E$9:$E$93)/10))) + Fperm_SI_Woolf2021!$G$9:$G$93*EXP(-Fperm_SI_Woolf2021!$J$9:$J$93*$C160*IF(X$58=Fperm_SI_Woolf2021!$E$9:$E$93,1,EXP(LN((1.1*(Fperm_SI_Woolf2021!$E$9:$E$93-X$58)-63.1579*EXP(-0.19*Fperm_SI_Woolf2021!$E$9:$E$93)+63.1579*EXP(-0.19*X$58))/(Fperm_SI_Woolf2021!$E$9:$E$93-X$58))*(X$58-Fperm_SI_Woolf2021!$E$9:$E$93)/10))) + Fperm_SI_Woolf2021!$H$9:$H$93*EXP(-Fperm_SI_Woolf2021!$K$9:$K$93*$C160*IF(X$58=Fperm_SI_Woolf2021!$E$9:$E$93,1,EXP(LN((1.1*(Fperm_SI_Woolf2021!$E$9:$E$93-X$58)-63.1579*EXP(-0.19*Fperm_SI_Woolf2021!$E$9:$E$93)+63.1579*EXP(-0.19*X$58))/(Fperm_SI_Woolf2021!$E$9:$E$93-X$58))*(X$58-Fperm_SI_Woolf2021!$E$9:$E$93)/10))),Fperm_SI_Woolf2021!$D$9:$D$93))</f>
        <v>0.34445867165272825</v>
      </c>
      <c r="Y160" s="51" cm="1">
        <f t="array" ref="Y160">MIN(1,SLOPE(Fperm_SI_Woolf2021!$F$9:$F$93*EXP(-Fperm_SI_Woolf2021!$I$9:$I$93*$C160*IF(Y$58=Fperm_SI_Woolf2021!$E$9:$E$93,1,EXP(LN((1.1*(Fperm_SI_Woolf2021!$E$9:$E$93-Y$58)-63.1579*EXP(-0.19*Fperm_SI_Woolf2021!$E$9:$E$93)+63.1579*EXP(-0.19*Y$58))/(Fperm_SI_Woolf2021!$E$9:$E$93-Y$58))*(Y$58-Fperm_SI_Woolf2021!$E$9:$E$93)/10))) + Fperm_SI_Woolf2021!$G$9:$G$93*EXP(-Fperm_SI_Woolf2021!$J$9:$J$93*$C160*IF(Y$58=Fperm_SI_Woolf2021!$E$9:$E$93,1,EXP(LN((1.1*(Fperm_SI_Woolf2021!$E$9:$E$93-Y$58)-63.1579*EXP(-0.19*Fperm_SI_Woolf2021!$E$9:$E$93)+63.1579*EXP(-0.19*Y$58))/(Fperm_SI_Woolf2021!$E$9:$E$93-Y$58))*(Y$58-Fperm_SI_Woolf2021!$E$9:$E$93)/10))) + Fperm_SI_Woolf2021!$H$9:$H$93*EXP(-Fperm_SI_Woolf2021!$K$9:$K$93*$C160*IF(Y$58=Fperm_SI_Woolf2021!$E$9:$E$93,1,EXP(LN((1.1*(Fperm_SI_Woolf2021!$E$9:$E$93-Y$58)-63.1579*EXP(-0.19*Fperm_SI_Woolf2021!$E$9:$E$93)+63.1579*EXP(-0.19*Y$58))/(Fperm_SI_Woolf2021!$E$9:$E$93-Y$58))*(Y$58-Fperm_SI_Woolf2021!$E$9:$E$93)/10))),Fperm_SI_Woolf2021!$D$9:$D$93)*Y$57+INTERCEPT(Fperm_SI_Woolf2021!$F$9:$F$93*EXP(-Fperm_SI_Woolf2021!$I$9:$I$93*$C160*IF(Y$58=Fperm_SI_Woolf2021!$E$9:$E$93,1,EXP(LN((1.1*(Fperm_SI_Woolf2021!$E$9:$E$93-Y$58)-63.1579*EXP(-0.19*Fperm_SI_Woolf2021!$E$9:$E$93)+63.1579*EXP(-0.19*Y$58))/(Fperm_SI_Woolf2021!$E$9:$E$93-Y$58))*(Y$58-Fperm_SI_Woolf2021!$E$9:$E$93)/10))) + Fperm_SI_Woolf2021!$G$9:$G$93*EXP(-Fperm_SI_Woolf2021!$J$9:$J$93*$C160*IF(Y$58=Fperm_SI_Woolf2021!$E$9:$E$93,1,EXP(LN((1.1*(Fperm_SI_Woolf2021!$E$9:$E$93-Y$58)-63.1579*EXP(-0.19*Fperm_SI_Woolf2021!$E$9:$E$93)+63.1579*EXP(-0.19*Y$58))/(Fperm_SI_Woolf2021!$E$9:$E$93-Y$58))*(Y$58-Fperm_SI_Woolf2021!$E$9:$E$93)/10))) + Fperm_SI_Woolf2021!$H$9:$H$93*EXP(-Fperm_SI_Woolf2021!$K$9:$K$93*$C160*IF(Y$58=Fperm_SI_Woolf2021!$E$9:$E$93,1,EXP(LN((1.1*(Fperm_SI_Woolf2021!$E$9:$E$93-Y$58)-63.1579*EXP(-0.19*Fperm_SI_Woolf2021!$E$9:$E$93)+63.1579*EXP(-0.19*Y$58))/(Fperm_SI_Woolf2021!$E$9:$E$93-Y$58))*(Y$58-Fperm_SI_Woolf2021!$E$9:$E$93)/10))),Fperm_SI_Woolf2021!$D$9:$D$93))</f>
        <v>0.32357501836187819</v>
      </c>
      <c r="Z160" s="51" cm="1">
        <f t="array" ref="Z160">MIN(1,SLOPE(Fperm_SI_Woolf2021!$F$9:$F$93*EXP(-Fperm_SI_Woolf2021!$I$9:$I$93*$C160*IF(Z$58=Fperm_SI_Woolf2021!$E$9:$E$93,1,EXP(LN((1.1*(Fperm_SI_Woolf2021!$E$9:$E$93-Z$58)-63.1579*EXP(-0.19*Fperm_SI_Woolf2021!$E$9:$E$93)+63.1579*EXP(-0.19*Z$58))/(Fperm_SI_Woolf2021!$E$9:$E$93-Z$58))*(Z$58-Fperm_SI_Woolf2021!$E$9:$E$93)/10))) + Fperm_SI_Woolf2021!$G$9:$G$93*EXP(-Fperm_SI_Woolf2021!$J$9:$J$93*$C160*IF(Z$58=Fperm_SI_Woolf2021!$E$9:$E$93,1,EXP(LN((1.1*(Fperm_SI_Woolf2021!$E$9:$E$93-Z$58)-63.1579*EXP(-0.19*Fperm_SI_Woolf2021!$E$9:$E$93)+63.1579*EXP(-0.19*Z$58))/(Fperm_SI_Woolf2021!$E$9:$E$93-Z$58))*(Z$58-Fperm_SI_Woolf2021!$E$9:$E$93)/10))) + Fperm_SI_Woolf2021!$H$9:$H$93*EXP(-Fperm_SI_Woolf2021!$K$9:$K$93*$C160*IF(Z$58=Fperm_SI_Woolf2021!$E$9:$E$93,1,EXP(LN((1.1*(Fperm_SI_Woolf2021!$E$9:$E$93-Z$58)-63.1579*EXP(-0.19*Fperm_SI_Woolf2021!$E$9:$E$93)+63.1579*EXP(-0.19*Z$58))/(Fperm_SI_Woolf2021!$E$9:$E$93-Z$58))*(Z$58-Fperm_SI_Woolf2021!$E$9:$E$93)/10))),Fperm_SI_Woolf2021!$D$9:$D$93)*Z$57+INTERCEPT(Fperm_SI_Woolf2021!$F$9:$F$93*EXP(-Fperm_SI_Woolf2021!$I$9:$I$93*$C160*IF(Z$58=Fperm_SI_Woolf2021!$E$9:$E$93,1,EXP(LN((1.1*(Fperm_SI_Woolf2021!$E$9:$E$93-Z$58)-63.1579*EXP(-0.19*Fperm_SI_Woolf2021!$E$9:$E$93)+63.1579*EXP(-0.19*Z$58))/(Fperm_SI_Woolf2021!$E$9:$E$93-Z$58))*(Z$58-Fperm_SI_Woolf2021!$E$9:$E$93)/10))) + Fperm_SI_Woolf2021!$G$9:$G$93*EXP(-Fperm_SI_Woolf2021!$J$9:$J$93*$C160*IF(Z$58=Fperm_SI_Woolf2021!$E$9:$E$93,1,EXP(LN((1.1*(Fperm_SI_Woolf2021!$E$9:$E$93-Z$58)-63.1579*EXP(-0.19*Fperm_SI_Woolf2021!$E$9:$E$93)+63.1579*EXP(-0.19*Z$58))/(Fperm_SI_Woolf2021!$E$9:$E$93-Z$58))*(Z$58-Fperm_SI_Woolf2021!$E$9:$E$93)/10))) + Fperm_SI_Woolf2021!$H$9:$H$93*EXP(-Fperm_SI_Woolf2021!$K$9:$K$93*$C160*IF(Z$58=Fperm_SI_Woolf2021!$E$9:$E$93,1,EXP(LN((1.1*(Fperm_SI_Woolf2021!$E$9:$E$93-Z$58)-63.1579*EXP(-0.19*Fperm_SI_Woolf2021!$E$9:$E$93)+63.1579*EXP(-0.19*Z$58))/(Fperm_SI_Woolf2021!$E$9:$E$93-Z$58))*(Z$58-Fperm_SI_Woolf2021!$E$9:$E$93)/10))),Fperm_SI_Woolf2021!$D$9:$D$93))</f>
        <v>0.30269136507102812</v>
      </c>
      <c r="AA160" s="51" cm="1">
        <f t="array" ref="AA160">MIN(1,SLOPE(Fperm_SI_Woolf2021!$F$9:$F$93*EXP(-Fperm_SI_Woolf2021!$I$9:$I$93*$C160*IF(AA$58=Fperm_SI_Woolf2021!$E$9:$E$93,1,EXP(LN((1.1*(Fperm_SI_Woolf2021!$E$9:$E$93-AA$58)-63.1579*EXP(-0.19*Fperm_SI_Woolf2021!$E$9:$E$93)+63.1579*EXP(-0.19*AA$58))/(Fperm_SI_Woolf2021!$E$9:$E$93-AA$58))*(AA$58-Fperm_SI_Woolf2021!$E$9:$E$93)/10))) + Fperm_SI_Woolf2021!$G$9:$G$93*EXP(-Fperm_SI_Woolf2021!$J$9:$J$93*$C160*IF(AA$58=Fperm_SI_Woolf2021!$E$9:$E$93,1,EXP(LN((1.1*(Fperm_SI_Woolf2021!$E$9:$E$93-AA$58)-63.1579*EXP(-0.19*Fperm_SI_Woolf2021!$E$9:$E$93)+63.1579*EXP(-0.19*AA$58))/(Fperm_SI_Woolf2021!$E$9:$E$93-AA$58))*(AA$58-Fperm_SI_Woolf2021!$E$9:$E$93)/10))) + Fperm_SI_Woolf2021!$H$9:$H$93*EXP(-Fperm_SI_Woolf2021!$K$9:$K$93*$C160*IF(AA$58=Fperm_SI_Woolf2021!$E$9:$E$93,1,EXP(LN((1.1*(Fperm_SI_Woolf2021!$E$9:$E$93-AA$58)-63.1579*EXP(-0.19*Fperm_SI_Woolf2021!$E$9:$E$93)+63.1579*EXP(-0.19*AA$58))/(Fperm_SI_Woolf2021!$E$9:$E$93-AA$58))*(AA$58-Fperm_SI_Woolf2021!$E$9:$E$93)/10))),Fperm_SI_Woolf2021!$D$9:$D$93)*AA$57+INTERCEPT(Fperm_SI_Woolf2021!$F$9:$F$93*EXP(-Fperm_SI_Woolf2021!$I$9:$I$93*$C160*IF(AA$58=Fperm_SI_Woolf2021!$E$9:$E$93,1,EXP(LN((1.1*(Fperm_SI_Woolf2021!$E$9:$E$93-AA$58)-63.1579*EXP(-0.19*Fperm_SI_Woolf2021!$E$9:$E$93)+63.1579*EXP(-0.19*AA$58))/(Fperm_SI_Woolf2021!$E$9:$E$93-AA$58))*(AA$58-Fperm_SI_Woolf2021!$E$9:$E$93)/10))) + Fperm_SI_Woolf2021!$G$9:$G$93*EXP(-Fperm_SI_Woolf2021!$J$9:$J$93*$C160*IF(AA$58=Fperm_SI_Woolf2021!$E$9:$E$93,1,EXP(LN((1.1*(Fperm_SI_Woolf2021!$E$9:$E$93-AA$58)-63.1579*EXP(-0.19*Fperm_SI_Woolf2021!$E$9:$E$93)+63.1579*EXP(-0.19*AA$58))/(Fperm_SI_Woolf2021!$E$9:$E$93-AA$58))*(AA$58-Fperm_SI_Woolf2021!$E$9:$E$93)/10))) + Fperm_SI_Woolf2021!$H$9:$H$93*EXP(-Fperm_SI_Woolf2021!$K$9:$K$93*$C160*IF(AA$58=Fperm_SI_Woolf2021!$E$9:$E$93,1,EXP(LN((1.1*(Fperm_SI_Woolf2021!$E$9:$E$93-AA$58)-63.1579*EXP(-0.19*Fperm_SI_Woolf2021!$E$9:$E$93)+63.1579*EXP(-0.19*AA$58))/(Fperm_SI_Woolf2021!$E$9:$E$93-AA$58))*(AA$58-Fperm_SI_Woolf2021!$E$9:$E$93)/10))),Fperm_SI_Woolf2021!$D$9:$D$93))</f>
        <v>0.28180771178017799</v>
      </c>
      <c r="AB160" s="51" cm="1">
        <f t="array" ref="AB160">MIN(1,SLOPE(Fperm_SI_Woolf2021!$F$9:$F$93*EXP(-Fperm_SI_Woolf2021!$I$9:$I$93*$C160*IF(AB$58=Fperm_SI_Woolf2021!$E$9:$E$93,1,EXP(LN((1.1*(Fperm_SI_Woolf2021!$E$9:$E$93-AB$58)-63.1579*EXP(-0.19*Fperm_SI_Woolf2021!$E$9:$E$93)+63.1579*EXP(-0.19*AB$58))/(Fperm_SI_Woolf2021!$E$9:$E$93-AB$58))*(AB$58-Fperm_SI_Woolf2021!$E$9:$E$93)/10))) + Fperm_SI_Woolf2021!$G$9:$G$93*EXP(-Fperm_SI_Woolf2021!$J$9:$J$93*$C160*IF(AB$58=Fperm_SI_Woolf2021!$E$9:$E$93,1,EXP(LN((1.1*(Fperm_SI_Woolf2021!$E$9:$E$93-AB$58)-63.1579*EXP(-0.19*Fperm_SI_Woolf2021!$E$9:$E$93)+63.1579*EXP(-0.19*AB$58))/(Fperm_SI_Woolf2021!$E$9:$E$93-AB$58))*(AB$58-Fperm_SI_Woolf2021!$E$9:$E$93)/10))) + Fperm_SI_Woolf2021!$H$9:$H$93*EXP(-Fperm_SI_Woolf2021!$K$9:$K$93*$C160*IF(AB$58=Fperm_SI_Woolf2021!$E$9:$E$93,1,EXP(LN((1.1*(Fperm_SI_Woolf2021!$E$9:$E$93-AB$58)-63.1579*EXP(-0.19*Fperm_SI_Woolf2021!$E$9:$E$93)+63.1579*EXP(-0.19*AB$58))/(Fperm_SI_Woolf2021!$E$9:$E$93-AB$58))*(AB$58-Fperm_SI_Woolf2021!$E$9:$E$93)/10))),Fperm_SI_Woolf2021!$D$9:$D$93)*AB$57+INTERCEPT(Fperm_SI_Woolf2021!$F$9:$F$93*EXP(-Fperm_SI_Woolf2021!$I$9:$I$93*$C160*IF(AB$58=Fperm_SI_Woolf2021!$E$9:$E$93,1,EXP(LN((1.1*(Fperm_SI_Woolf2021!$E$9:$E$93-AB$58)-63.1579*EXP(-0.19*Fperm_SI_Woolf2021!$E$9:$E$93)+63.1579*EXP(-0.19*AB$58))/(Fperm_SI_Woolf2021!$E$9:$E$93-AB$58))*(AB$58-Fperm_SI_Woolf2021!$E$9:$E$93)/10))) + Fperm_SI_Woolf2021!$G$9:$G$93*EXP(-Fperm_SI_Woolf2021!$J$9:$J$93*$C160*IF(AB$58=Fperm_SI_Woolf2021!$E$9:$E$93,1,EXP(LN((1.1*(Fperm_SI_Woolf2021!$E$9:$E$93-AB$58)-63.1579*EXP(-0.19*Fperm_SI_Woolf2021!$E$9:$E$93)+63.1579*EXP(-0.19*AB$58))/(Fperm_SI_Woolf2021!$E$9:$E$93-AB$58))*(AB$58-Fperm_SI_Woolf2021!$E$9:$E$93)/10))) + Fperm_SI_Woolf2021!$H$9:$H$93*EXP(-Fperm_SI_Woolf2021!$K$9:$K$93*$C160*IF(AB$58=Fperm_SI_Woolf2021!$E$9:$E$93,1,EXP(LN((1.1*(Fperm_SI_Woolf2021!$E$9:$E$93-AB$58)-63.1579*EXP(-0.19*Fperm_SI_Woolf2021!$E$9:$E$93)+63.1579*EXP(-0.19*AB$58))/(Fperm_SI_Woolf2021!$E$9:$E$93-AB$58))*(AB$58-Fperm_SI_Woolf2021!$E$9:$E$93)/10))),Fperm_SI_Woolf2021!$D$9:$D$93))</f>
        <v>0.26092405848932787</v>
      </c>
      <c r="AC160" s="51" cm="1">
        <f t="array" ref="AC160">MIN(1,SLOPE(Fperm_SI_Woolf2021!$F$9:$F$93*EXP(-Fperm_SI_Woolf2021!$I$9:$I$93*$C160*IF(AC$58=Fperm_SI_Woolf2021!$E$9:$E$93,1,EXP(LN((1.1*(Fperm_SI_Woolf2021!$E$9:$E$93-AC$58)-63.1579*EXP(-0.19*Fperm_SI_Woolf2021!$E$9:$E$93)+63.1579*EXP(-0.19*AC$58))/(Fperm_SI_Woolf2021!$E$9:$E$93-AC$58))*(AC$58-Fperm_SI_Woolf2021!$E$9:$E$93)/10))) + Fperm_SI_Woolf2021!$G$9:$G$93*EXP(-Fperm_SI_Woolf2021!$J$9:$J$93*$C160*IF(AC$58=Fperm_SI_Woolf2021!$E$9:$E$93,1,EXP(LN((1.1*(Fperm_SI_Woolf2021!$E$9:$E$93-AC$58)-63.1579*EXP(-0.19*Fperm_SI_Woolf2021!$E$9:$E$93)+63.1579*EXP(-0.19*AC$58))/(Fperm_SI_Woolf2021!$E$9:$E$93-AC$58))*(AC$58-Fperm_SI_Woolf2021!$E$9:$E$93)/10))) + Fperm_SI_Woolf2021!$H$9:$H$93*EXP(-Fperm_SI_Woolf2021!$K$9:$K$93*$C160*IF(AC$58=Fperm_SI_Woolf2021!$E$9:$E$93,1,EXP(LN((1.1*(Fperm_SI_Woolf2021!$E$9:$E$93-AC$58)-63.1579*EXP(-0.19*Fperm_SI_Woolf2021!$E$9:$E$93)+63.1579*EXP(-0.19*AC$58))/(Fperm_SI_Woolf2021!$E$9:$E$93-AC$58))*(AC$58-Fperm_SI_Woolf2021!$E$9:$E$93)/10))),Fperm_SI_Woolf2021!$D$9:$D$93)*AC$57+INTERCEPT(Fperm_SI_Woolf2021!$F$9:$F$93*EXP(-Fperm_SI_Woolf2021!$I$9:$I$93*$C160*IF(AC$58=Fperm_SI_Woolf2021!$E$9:$E$93,1,EXP(LN((1.1*(Fperm_SI_Woolf2021!$E$9:$E$93-AC$58)-63.1579*EXP(-0.19*Fperm_SI_Woolf2021!$E$9:$E$93)+63.1579*EXP(-0.19*AC$58))/(Fperm_SI_Woolf2021!$E$9:$E$93-AC$58))*(AC$58-Fperm_SI_Woolf2021!$E$9:$E$93)/10))) + Fperm_SI_Woolf2021!$G$9:$G$93*EXP(-Fperm_SI_Woolf2021!$J$9:$J$93*$C160*IF(AC$58=Fperm_SI_Woolf2021!$E$9:$E$93,1,EXP(LN((1.1*(Fperm_SI_Woolf2021!$E$9:$E$93-AC$58)-63.1579*EXP(-0.19*Fperm_SI_Woolf2021!$E$9:$E$93)+63.1579*EXP(-0.19*AC$58))/(Fperm_SI_Woolf2021!$E$9:$E$93-AC$58))*(AC$58-Fperm_SI_Woolf2021!$E$9:$E$93)/10))) + Fperm_SI_Woolf2021!$H$9:$H$93*EXP(-Fperm_SI_Woolf2021!$K$9:$K$93*$C160*IF(AC$58=Fperm_SI_Woolf2021!$E$9:$E$93,1,EXP(LN((1.1*(Fperm_SI_Woolf2021!$E$9:$E$93-AC$58)-63.1579*EXP(-0.19*Fperm_SI_Woolf2021!$E$9:$E$93)+63.1579*EXP(-0.19*AC$58))/(Fperm_SI_Woolf2021!$E$9:$E$93-AC$58))*(AC$58-Fperm_SI_Woolf2021!$E$9:$E$93)/10))),Fperm_SI_Woolf2021!$D$9:$D$93))</f>
        <v>0.2400404051984778</v>
      </c>
      <c r="AD160" s="51" cm="1">
        <f t="array" ref="AD160">MIN(1,SLOPE(Fperm_SI_Woolf2021!$F$9:$F$93*EXP(-Fperm_SI_Woolf2021!$I$9:$I$93*$C160*IF(AD$58=Fperm_SI_Woolf2021!$E$9:$E$93,1,EXP(LN((1.1*(Fperm_SI_Woolf2021!$E$9:$E$93-AD$58)-63.1579*EXP(-0.19*Fperm_SI_Woolf2021!$E$9:$E$93)+63.1579*EXP(-0.19*AD$58))/(Fperm_SI_Woolf2021!$E$9:$E$93-AD$58))*(AD$58-Fperm_SI_Woolf2021!$E$9:$E$93)/10))) + Fperm_SI_Woolf2021!$G$9:$G$93*EXP(-Fperm_SI_Woolf2021!$J$9:$J$93*$C160*IF(AD$58=Fperm_SI_Woolf2021!$E$9:$E$93,1,EXP(LN((1.1*(Fperm_SI_Woolf2021!$E$9:$E$93-AD$58)-63.1579*EXP(-0.19*Fperm_SI_Woolf2021!$E$9:$E$93)+63.1579*EXP(-0.19*AD$58))/(Fperm_SI_Woolf2021!$E$9:$E$93-AD$58))*(AD$58-Fperm_SI_Woolf2021!$E$9:$E$93)/10))) + Fperm_SI_Woolf2021!$H$9:$H$93*EXP(-Fperm_SI_Woolf2021!$K$9:$K$93*$C160*IF(AD$58=Fperm_SI_Woolf2021!$E$9:$E$93,1,EXP(LN((1.1*(Fperm_SI_Woolf2021!$E$9:$E$93-AD$58)-63.1579*EXP(-0.19*Fperm_SI_Woolf2021!$E$9:$E$93)+63.1579*EXP(-0.19*AD$58))/(Fperm_SI_Woolf2021!$E$9:$E$93-AD$58))*(AD$58-Fperm_SI_Woolf2021!$E$9:$E$93)/10))),Fperm_SI_Woolf2021!$D$9:$D$93)*AD$57+INTERCEPT(Fperm_SI_Woolf2021!$F$9:$F$93*EXP(-Fperm_SI_Woolf2021!$I$9:$I$93*$C160*IF(AD$58=Fperm_SI_Woolf2021!$E$9:$E$93,1,EXP(LN((1.1*(Fperm_SI_Woolf2021!$E$9:$E$93-AD$58)-63.1579*EXP(-0.19*Fperm_SI_Woolf2021!$E$9:$E$93)+63.1579*EXP(-0.19*AD$58))/(Fperm_SI_Woolf2021!$E$9:$E$93-AD$58))*(AD$58-Fperm_SI_Woolf2021!$E$9:$E$93)/10))) + Fperm_SI_Woolf2021!$G$9:$G$93*EXP(-Fperm_SI_Woolf2021!$J$9:$J$93*$C160*IF(AD$58=Fperm_SI_Woolf2021!$E$9:$E$93,1,EXP(LN((1.1*(Fperm_SI_Woolf2021!$E$9:$E$93-AD$58)-63.1579*EXP(-0.19*Fperm_SI_Woolf2021!$E$9:$E$93)+63.1579*EXP(-0.19*AD$58))/(Fperm_SI_Woolf2021!$E$9:$E$93-AD$58))*(AD$58-Fperm_SI_Woolf2021!$E$9:$E$93)/10))) + Fperm_SI_Woolf2021!$H$9:$H$93*EXP(-Fperm_SI_Woolf2021!$K$9:$K$93*$C160*IF(AD$58=Fperm_SI_Woolf2021!$E$9:$E$93,1,EXP(LN((1.1*(Fperm_SI_Woolf2021!$E$9:$E$93-AD$58)-63.1579*EXP(-0.19*Fperm_SI_Woolf2021!$E$9:$E$93)+63.1579*EXP(-0.19*AD$58))/(Fperm_SI_Woolf2021!$E$9:$E$93-AD$58))*(AD$58-Fperm_SI_Woolf2021!$E$9:$E$93)/10))),Fperm_SI_Woolf2021!$D$9:$D$93))</f>
        <v>0.21915675190762768</v>
      </c>
      <c r="AE160" s="51" cm="1">
        <f t="array" ref="AE160">MIN(1,SLOPE(Fperm_SI_Woolf2021!$F$9:$F$93*EXP(-Fperm_SI_Woolf2021!$I$9:$I$93*$C160*IF(AE$58=Fperm_SI_Woolf2021!$E$9:$E$93,1,EXP(LN((1.1*(Fperm_SI_Woolf2021!$E$9:$E$93-AE$58)-63.1579*EXP(-0.19*Fperm_SI_Woolf2021!$E$9:$E$93)+63.1579*EXP(-0.19*AE$58))/(Fperm_SI_Woolf2021!$E$9:$E$93-AE$58))*(AE$58-Fperm_SI_Woolf2021!$E$9:$E$93)/10))) + Fperm_SI_Woolf2021!$G$9:$G$93*EXP(-Fperm_SI_Woolf2021!$J$9:$J$93*$C160*IF(AE$58=Fperm_SI_Woolf2021!$E$9:$E$93,1,EXP(LN((1.1*(Fperm_SI_Woolf2021!$E$9:$E$93-AE$58)-63.1579*EXP(-0.19*Fperm_SI_Woolf2021!$E$9:$E$93)+63.1579*EXP(-0.19*AE$58))/(Fperm_SI_Woolf2021!$E$9:$E$93-AE$58))*(AE$58-Fperm_SI_Woolf2021!$E$9:$E$93)/10))) + Fperm_SI_Woolf2021!$H$9:$H$93*EXP(-Fperm_SI_Woolf2021!$K$9:$K$93*$C160*IF(AE$58=Fperm_SI_Woolf2021!$E$9:$E$93,1,EXP(LN((1.1*(Fperm_SI_Woolf2021!$E$9:$E$93-AE$58)-63.1579*EXP(-0.19*Fperm_SI_Woolf2021!$E$9:$E$93)+63.1579*EXP(-0.19*AE$58))/(Fperm_SI_Woolf2021!$E$9:$E$93-AE$58))*(AE$58-Fperm_SI_Woolf2021!$E$9:$E$93)/10))),Fperm_SI_Woolf2021!$D$9:$D$93)*AE$57+INTERCEPT(Fperm_SI_Woolf2021!$F$9:$F$93*EXP(-Fperm_SI_Woolf2021!$I$9:$I$93*$C160*IF(AE$58=Fperm_SI_Woolf2021!$E$9:$E$93,1,EXP(LN((1.1*(Fperm_SI_Woolf2021!$E$9:$E$93-AE$58)-63.1579*EXP(-0.19*Fperm_SI_Woolf2021!$E$9:$E$93)+63.1579*EXP(-0.19*AE$58))/(Fperm_SI_Woolf2021!$E$9:$E$93-AE$58))*(AE$58-Fperm_SI_Woolf2021!$E$9:$E$93)/10))) + Fperm_SI_Woolf2021!$G$9:$G$93*EXP(-Fperm_SI_Woolf2021!$J$9:$J$93*$C160*IF(AE$58=Fperm_SI_Woolf2021!$E$9:$E$93,1,EXP(LN((1.1*(Fperm_SI_Woolf2021!$E$9:$E$93-AE$58)-63.1579*EXP(-0.19*Fperm_SI_Woolf2021!$E$9:$E$93)+63.1579*EXP(-0.19*AE$58))/(Fperm_SI_Woolf2021!$E$9:$E$93-AE$58))*(AE$58-Fperm_SI_Woolf2021!$E$9:$E$93)/10))) + Fperm_SI_Woolf2021!$H$9:$H$93*EXP(-Fperm_SI_Woolf2021!$K$9:$K$93*$C160*IF(AE$58=Fperm_SI_Woolf2021!$E$9:$E$93,1,EXP(LN((1.1*(Fperm_SI_Woolf2021!$E$9:$E$93-AE$58)-63.1579*EXP(-0.19*Fperm_SI_Woolf2021!$E$9:$E$93)+63.1579*EXP(-0.19*AE$58))/(Fperm_SI_Woolf2021!$E$9:$E$93-AE$58))*(AE$58-Fperm_SI_Woolf2021!$E$9:$E$93)/10))),Fperm_SI_Woolf2021!$D$9:$D$93))</f>
        <v>0.19827309861677755</v>
      </c>
      <c r="AF160" s="51" cm="1">
        <f t="array" ref="AF160">MIN(1,SLOPE(Fperm_SI_Woolf2021!$F$9:$F$93*EXP(-Fperm_SI_Woolf2021!$I$9:$I$93*$C160*IF(AF$58=Fperm_SI_Woolf2021!$E$9:$E$93,1,EXP(LN((1.1*(Fperm_SI_Woolf2021!$E$9:$E$93-AF$58)-63.1579*EXP(-0.19*Fperm_SI_Woolf2021!$E$9:$E$93)+63.1579*EXP(-0.19*AF$58))/(Fperm_SI_Woolf2021!$E$9:$E$93-AF$58))*(AF$58-Fperm_SI_Woolf2021!$E$9:$E$93)/10))) + Fperm_SI_Woolf2021!$G$9:$G$93*EXP(-Fperm_SI_Woolf2021!$J$9:$J$93*$C160*IF(AF$58=Fperm_SI_Woolf2021!$E$9:$E$93,1,EXP(LN((1.1*(Fperm_SI_Woolf2021!$E$9:$E$93-AF$58)-63.1579*EXP(-0.19*Fperm_SI_Woolf2021!$E$9:$E$93)+63.1579*EXP(-0.19*AF$58))/(Fperm_SI_Woolf2021!$E$9:$E$93-AF$58))*(AF$58-Fperm_SI_Woolf2021!$E$9:$E$93)/10))) + Fperm_SI_Woolf2021!$H$9:$H$93*EXP(-Fperm_SI_Woolf2021!$K$9:$K$93*$C160*IF(AF$58=Fperm_SI_Woolf2021!$E$9:$E$93,1,EXP(LN((1.1*(Fperm_SI_Woolf2021!$E$9:$E$93-AF$58)-63.1579*EXP(-0.19*Fperm_SI_Woolf2021!$E$9:$E$93)+63.1579*EXP(-0.19*AF$58))/(Fperm_SI_Woolf2021!$E$9:$E$93-AF$58))*(AF$58-Fperm_SI_Woolf2021!$E$9:$E$93)/10))),Fperm_SI_Woolf2021!$D$9:$D$93)*AF$57+INTERCEPT(Fperm_SI_Woolf2021!$F$9:$F$93*EXP(-Fperm_SI_Woolf2021!$I$9:$I$93*$C160*IF(AF$58=Fperm_SI_Woolf2021!$E$9:$E$93,1,EXP(LN((1.1*(Fperm_SI_Woolf2021!$E$9:$E$93-AF$58)-63.1579*EXP(-0.19*Fperm_SI_Woolf2021!$E$9:$E$93)+63.1579*EXP(-0.19*AF$58))/(Fperm_SI_Woolf2021!$E$9:$E$93-AF$58))*(AF$58-Fperm_SI_Woolf2021!$E$9:$E$93)/10))) + Fperm_SI_Woolf2021!$G$9:$G$93*EXP(-Fperm_SI_Woolf2021!$J$9:$J$93*$C160*IF(AF$58=Fperm_SI_Woolf2021!$E$9:$E$93,1,EXP(LN((1.1*(Fperm_SI_Woolf2021!$E$9:$E$93-AF$58)-63.1579*EXP(-0.19*Fperm_SI_Woolf2021!$E$9:$E$93)+63.1579*EXP(-0.19*AF$58))/(Fperm_SI_Woolf2021!$E$9:$E$93-AF$58))*(AF$58-Fperm_SI_Woolf2021!$E$9:$E$93)/10))) + Fperm_SI_Woolf2021!$H$9:$H$93*EXP(-Fperm_SI_Woolf2021!$K$9:$K$93*$C160*IF(AF$58=Fperm_SI_Woolf2021!$E$9:$E$93,1,EXP(LN((1.1*(Fperm_SI_Woolf2021!$E$9:$E$93-AF$58)-63.1579*EXP(-0.19*Fperm_SI_Woolf2021!$E$9:$E$93)+63.1579*EXP(-0.19*AF$58))/(Fperm_SI_Woolf2021!$E$9:$E$93-AF$58))*(AF$58-Fperm_SI_Woolf2021!$E$9:$E$93)/10))),Fperm_SI_Woolf2021!$D$9:$D$93))</f>
        <v>0.17738944532592743</v>
      </c>
      <c r="AG160" s="51" cm="1">
        <f t="array" ref="AG160">MIN(1,SLOPE(Fperm_SI_Woolf2021!$F$9:$F$93*EXP(-Fperm_SI_Woolf2021!$I$9:$I$93*$C160*IF(AG$58=Fperm_SI_Woolf2021!$E$9:$E$93,1,EXP(LN((1.1*(Fperm_SI_Woolf2021!$E$9:$E$93-AG$58)-63.1579*EXP(-0.19*Fperm_SI_Woolf2021!$E$9:$E$93)+63.1579*EXP(-0.19*AG$58))/(Fperm_SI_Woolf2021!$E$9:$E$93-AG$58))*(AG$58-Fperm_SI_Woolf2021!$E$9:$E$93)/10))) + Fperm_SI_Woolf2021!$G$9:$G$93*EXP(-Fperm_SI_Woolf2021!$J$9:$J$93*$C160*IF(AG$58=Fperm_SI_Woolf2021!$E$9:$E$93,1,EXP(LN((1.1*(Fperm_SI_Woolf2021!$E$9:$E$93-AG$58)-63.1579*EXP(-0.19*Fperm_SI_Woolf2021!$E$9:$E$93)+63.1579*EXP(-0.19*AG$58))/(Fperm_SI_Woolf2021!$E$9:$E$93-AG$58))*(AG$58-Fperm_SI_Woolf2021!$E$9:$E$93)/10))) + Fperm_SI_Woolf2021!$H$9:$H$93*EXP(-Fperm_SI_Woolf2021!$K$9:$K$93*$C160*IF(AG$58=Fperm_SI_Woolf2021!$E$9:$E$93,1,EXP(LN((1.1*(Fperm_SI_Woolf2021!$E$9:$E$93-AG$58)-63.1579*EXP(-0.19*Fperm_SI_Woolf2021!$E$9:$E$93)+63.1579*EXP(-0.19*AG$58))/(Fperm_SI_Woolf2021!$E$9:$E$93-AG$58))*(AG$58-Fperm_SI_Woolf2021!$E$9:$E$93)/10))),Fperm_SI_Woolf2021!$D$9:$D$93)*AG$57+INTERCEPT(Fperm_SI_Woolf2021!$F$9:$F$93*EXP(-Fperm_SI_Woolf2021!$I$9:$I$93*$C160*IF(AG$58=Fperm_SI_Woolf2021!$E$9:$E$93,1,EXP(LN((1.1*(Fperm_SI_Woolf2021!$E$9:$E$93-AG$58)-63.1579*EXP(-0.19*Fperm_SI_Woolf2021!$E$9:$E$93)+63.1579*EXP(-0.19*AG$58))/(Fperm_SI_Woolf2021!$E$9:$E$93-AG$58))*(AG$58-Fperm_SI_Woolf2021!$E$9:$E$93)/10))) + Fperm_SI_Woolf2021!$G$9:$G$93*EXP(-Fperm_SI_Woolf2021!$J$9:$J$93*$C160*IF(AG$58=Fperm_SI_Woolf2021!$E$9:$E$93,1,EXP(LN((1.1*(Fperm_SI_Woolf2021!$E$9:$E$93-AG$58)-63.1579*EXP(-0.19*Fperm_SI_Woolf2021!$E$9:$E$93)+63.1579*EXP(-0.19*AG$58))/(Fperm_SI_Woolf2021!$E$9:$E$93-AG$58))*(AG$58-Fperm_SI_Woolf2021!$E$9:$E$93)/10))) + Fperm_SI_Woolf2021!$H$9:$H$93*EXP(-Fperm_SI_Woolf2021!$K$9:$K$93*$C160*IF(AG$58=Fperm_SI_Woolf2021!$E$9:$E$93,1,EXP(LN((1.1*(Fperm_SI_Woolf2021!$E$9:$E$93-AG$58)-63.1579*EXP(-0.19*Fperm_SI_Woolf2021!$E$9:$E$93)+63.1579*EXP(-0.19*AG$58))/(Fperm_SI_Woolf2021!$E$9:$E$93-AG$58))*(AG$58-Fperm_SI_Woolf2021!$E$9:$E$93)/10))),Fperm_SI_Woolf2021!$D$9:$D$93))</f>
        <v>0.15650579203507736</v>
      </c>
      <c r="AH160" s="51" cm="1">
        <f t="array" ref="AH160">MIN(1,SLOPE(Fperm_SI_Woolf2021!$F$9:$F$93*EXP(-Fperm_SI_Woolf2021!$I$9:$I$93*$C160*IF(AH$58=Fperm_SI_Woolf2021!$E$9:$E$93,1,EXP(LN((1.1*(Fperm_SI_Woolf2021!$E$9:$E$93-AH$58)-63.1579*EXP(-0.19*Fperm_SI_Woolf2021!$E$9:$E$93)+63.1579*EXP(-0.19*AH$58))/(Fperm_SI_Woolf2021!$E$9:$E$93-AH$58))*(AH$58-Fperm_SI_Woolf2021!$E$9:$E$93)/10))) + Fperm_SI_Woolf2021!$G$9:$G$93*EXP(-Fperm_SI_Woolf2021!$J$9:$J$93*$C160*IF(AH$58=Fperm_SI_Woolf2021!$E$9:$E$93,1,EXP(LN((1.1*(Fperm_SI_Woolf2021!$E$9:$E$93-AH$58)-63.1579*EXP(-0.19*Fperm_SI_Woolf2021!$E$9:$E$93)+63.1579*EXP(-0.19*AH$58))/(Fperm_SI_Woolf2021!$E$9:$E$93-AH$58))*(AH$58-Fperm_SI_Woolf2021!$E$9:$E$93)/10))) + Fperm_SI_Woolf2021!$H$9:$H$93*EXP(-Fperm_SI_Woolf2021!$K$9:$K$93*$C160*IF(AH$58=Fperm_SI_Woolf2021!$E$9:$E$93,1,EXP(LN((1.1*(Fperm_SI_Woolf2021!$E$9:$E$93-AH$58)-63.1579*EXP(-0.19*Fperm_SI_Woolf2021!$E$9:$E$93)+63.1579*EXP(-0.19*AH$58))/(Fperm_SI_Woolf2021!$E$9:$E$93-AH$58))*(AH$58-Fperm_SI_Woolf2021!$E$9:$E$93)/10))),Fperm_SI_Woolf2021!$D$9:$D$93)*AH$57+INTERCEPT(Fperm_SI_Woolf2021!$F$9:$F$93*EXP(-Fperm_SI_Woolf2021!$I$9:$I$93*$C160*IF(AH$58=Fperm_SI_Woolf2021!$E$9:$E$93,1,EXP(LN((1.1*(Fperm_SI_Woolf2021!$E$9:$E$93-AH$58)-63.1579*EXP(-0.19*Fperm_SI_Woolf2021!$E$9:$E$93)+63.1579*EXP(-0.19*AH$58))/(Fperm_SI_Woolf2021!$E$9:$E$93-AH$58))*(AH$58-Fperm_SI_Woolf2021!$E$9:$E$93)/10))) + Fperm_SI_Woolf2021!$G$9:$G$93*EXP(-Fperm_SI_Woolf2021!$J$9:$J$93*$C160*IF(AH$58=Fperm_SI_Woolf2021!$E$9:$E$93,1,EXP(LN((1.1*(Fperm_SI_Woolf2021!$E$9:$E$93-AH$58)-63.1579*EXP(-0.19*Fperm_SI_Woolf2021!$E$9:$E$93)+63.1579*EXP(-0.19*AH$58))/(Fperm_SI_Woolf2021!$E$9:$E$93-AH$58))*(AH$58-Fperm_SI_Woolf2021!$E$9:$E$93)/10))) + Fperm_SI_Woolf2021!$H$9:$H$93*EXP(-Fperm_SI_Woolf2021!$K$9:$K$93*$C160*IF(AH$58=Fperm_SI_Woolf2021!$E$9:$E$93,1,EXP(LN((1.1*(Fperm_SI_Woolf2021!$E$9:$E$93-AH$58)-63.1579*EXP(-0.19*Fperm_SI_Woolf2021!$E$9:$E$93)+63.1579*EXP(-0.19*AH$58))/(Fperm_SI_Woolf2021!$E$9:$E$93-AH$58))*(AH$58-Fperm_SI_Woolf2021!$E$9:$E$93)/10))),Fperm_SI_Woolf2021!$D$9:$D$93))</f>
        <v>0.28852448005066378</v>
      </c>
      <c r="AI160" s="51" cm="1">
        <f t="array" ref="AI160">MIN(1,SLOPE(Fperm_SI_Woolf2021!$F$9:$F$93*EXP(-Fperm_SI_Woolf2021!$I$9:$I$93*$C160*IF(AI$58=Fperm_SI_Woolf2021!$E$9:$E$93,1,EXP(LN((1.1*(Fperm_SI_Woolf2021!$E$9:$E$93-AI$58)-63.1579*EXP(-0.19*Fperm_SI_Woolf2021!$E$9:$E$93)+63.1579*EXP(-0.19*AI$58))/(Fperm_SI_Woolf2021!$E$9:$E$93-AI$58))*(AI$58-Fperm_SI_Woolf2021!$E$9:$E$93)/10))) + Fperm_SI_Woolf2021!$G$9:$G$93*EXP(-Fperm_SI_Woolf2021!$J$9:$J$93*$C160*IF(AI$58=Fperm_SI_Woolf2021!$E$9:$E$93,1,EXP(LN((1.1*(Fperm_SI_Woolf2021!$E$9:$E$93-AI$58)-63.1579*EXP(-0.19*Fperm_SI_Woolf2021!$E$9:$E$93)+63.1579*EXP(-0.19*AI$58))/(Fperm_SI_Woolf2021!$E$9:$E$93-AI$58))*(AI$58-Fperm_SI_Woolf2021!$E$9:$E$93)/10))) + Fperm_SI_Woolf2021!$H$9:$H$93*EXP(-Fperm_SI_Woolf2021!$K$9:$K$93*$C160*IF(AI$58=Fperm_SI_Woolf2021!$E$9:$E$93,1,EXP(LN((1.1*(Fperm_SI_Woolf2021!$E$9:$E$93-AI$58)-63.1579*EXP(-0.19*Fperm_SI_Woolf2021!$E$9:$E$93)+63.1579*EXP(-0.19*AI$58))/(Fperm_SI_Woolf2021!$E$9:$E$93-AI$58))*(AI$58-Fperm_SI_Woolf2021!$E$9:$E$93)/10))),Fperm_SI_Woolf2021!$D$9:$D$93)*AI$57+INTERCEPT(Fperm_SI_Woolf2021!$F$9:$F$93*EXP(-Fperm_SI_Woolf2021!$I$9:$I$93*$C160*IF(AI$58=Fperm_SI_Woolf2021!$E$9:$E$93,1,EXP(LN((1.1*(Fperm_SI_Woolf2021!$E$9:$E$93-AI$58)-63.1579*EXP(-0.19*Fperm_SI_Woolf2021!$E$9:$E$93)+63.1579*EXP(-0.19*AI$58))/(Fperm_SI_Woolf2021!$E$9:$E$93-AI$58))*(AI$58-Fperm_SI_Woolf2021!$E$9:$E$93)/10))) + Fperm_SI_Woolf2021!$G$9:$G$93*EXP(-Fperm_SI_Woolf2021!$J$9:$J$93*$C160*IF(AI$58=Fperm_SI_Woolf2021!$E$9:$E$93,1,EXP(LN((1.1*(Fperm_SI_Woolf2021!$E$9:$E$93-AI$58)-63.1579*EXP(-0.19*Fperm_SI_Woolf2021!$E$9:$E$93)+63.1579*EXP(-0.19*AI$58))/(Fperm_SI_Woolf2021!$E$9:$E$93-AI$58))*(AI$58-Fperm_SI_Woolf2021!$E$9:$E$93)/10))) + Fperm_SI_Woolf2021!$H$9:$H$93*EXP(-Fperm_SI_Woolf2021!$K$9:$K$93*$C160*IF(AI$58=Fperm_SI_Woolf2021!$E$9:$E$93,1,EXP(LN((1.1*(Fperm_SI_Woolf2021!$E$9:$E$93-AI$58)-63.1579*EXP(-0.19*Fperm_SI_Woolf2021!$E$9:$E$93)+63.1579*EXP(-0.19*AI$58))/(Fperm_SI_Woolf2021!$E$9:$E$93-AI$58))*(AI$58-Fperm_SI_Woolf2021!$E$9:$E$93)/10))),Fperm_SI_Woolf2021!$D$9:$D$93))</f>
        <v>0.27482077387271697</v>
      </c>
      <c r="AJ160" s="51" cm="1">
        <f t="array" ref="AJ160">MIN(1,SLOPE(Fperm_SI_Woolf2021!$F$9:$F$93*EXP(-Fperm_SI_Woolf2021!$I$9:$I$93*$C160*IF(AJ$58=Fperm_SI_Woolf2021!$E$9:$E$93,1,EXP(LN((1.1*(Fperm_SI_Woolf2021!$E$9:$E$93-AJ$58)-63.1579*EXP(-0.19*Fperm_SI_Woolf2021!$E$9:$E$93)+63.1579*EXP(-0.19*AJ$58))/(Fperm_SI_Woolf2021!$E$9:$E$93-AJ$58))*(AJ$58-Fperm_SI_Woolf2021!$E$9:$E$93)/10))) + Fperm_SI_Woolf2021!$G$9:$G$93*EXP(-Fperm_SI_Woolf2021!$J$9:$J$93*$C160*IF(AJ$58=Fperm_SI_Woolf2021!$E$9:$E$93,1,EXP(LN((1.1*(Fperm_SI_Woolf2021!$E$9:$E$93-AJ$58)-63.1579*EXP(-0.19*Fperm_SI_Woolf2021!$E$9:$E$93)+63.1579*EXP(-0.19*AJ$58))/(Fperm_SI_Woolf2021!$E$9:$E$93-AJ$58))*(AJ$58-Fperm_SI_Woolf2021!$E$9:$E$93)/10))) + Fperm_SI_Woolf2021!$H$9:$H$93*EXP(-Fperm_SI_Woolf2021!$K$9:$K$93*$C160*IF(AJ$58=Fperm_SI_Woolf2021!$E$9:$E$93,1,EXP(LN((1.1*(Fperm_SI_Woolf2021!$E$9:$E$93-AJ$58)-63.1579*EXP(-0.19*Fperm_SI_Woolf2021!$E$9:$E$93)+63.1579*EXP(-0.19*AJ$58))/(Fperm_SI_Woolf2021!$E$9:$E$93-AJ$58))*(AJ$58-Fperm_SI_Woolf2021!$E$9:$E$93)/10))),Fperm_SI_Woolf2021!$D$9:$D$93)*AJ$57+INTERCEPT(Fperm_SI_Woolf2021!$F$9:$F$93*EXP(-Fperm_SI_Woolf2021!$I$9:$I$93*$C160*IF(AJ$58=Fperm_SI_Woolf2021!$E$9:$E$93,1,EXP(LN((1.1*(Fperm_SI_Woolf2021!$E$9:$E$93-AJ$58)-63.1579*EXP(-0.19*Fperm_SI_Woolf2021!$E$9:$E$93)+63.1579*EXP(-0.19*AJ$58))/(Fperm_SI_Woolf2021!$E$9:$E$93-AJ$58))*(AJ$58-Fperm_SI_Woolf2021!$E$9:$E$93)/10))) + Fperm_SI_Woolf2021!$G$9:$G$93*EXP(-Fperm_SI_Woolf2021!$J$9:$J$93*$C160*IF(AJ$58=Fperm_SI_Woolf2021!$E$9:$E$93,1,EXP(LN((1.1*(Fperm_SI_Woolf2021!$E$9:$E$93-AJ$58)-63.1579*EXP(-0.19*Fperm_SI_Woolf2021!$E$9:$E$93)+63.1579*EXP(-0.19*AJ$58))/(Fperm_SI_Woolf2021!$E$9:$E$93-AJ$58))*(AJ$58-Fperm_SI_Woolf2021!$E$9:$E$93)/10))) + Fperm_SI_Woolf2021!$H$9:$H$93*EXP(-Fperm_SI_Woolf2021!$K$9:$K$93*$C160*IF(AJ$58=Fperm_SI_Woolf2021!$E$9:$E$93,1,EXP(LN((1.1*(Fperm_SI_Woolf2021!$E$9:$E$93-AJ$58)-63.1579*EXP(-0.19*Fperm_SI_Woolf2021!$E$9:$E$93)+63.1579*EXP(-0.19*AJ$58))/(Fperm_SI_Woolf2021!$E$9:$E$93-AJ$58))*(AJ$58-Fperm_SI_Woolf2021!$E$9:$E$93)/10))),Fperm_SI_Woolf2021!$D$9:$D$93))</f>
        <v>0.26111706769477022</v>
      </c>
      <c r="AK160" s="51" cm="1">
        <f t="array" ref="AK160">MIN(1,SLOPE(Fperm_SI_Woolf2021!$F$9:$F$93*EXP(-Fperm_SI_Woolf2021!$I$9:$I$93*$C160*IF(AK$58=Fperm_SI_Woolf2021!$E$9:$E$93,1,EXP(LN((1.1*(Fperm_SI_Woolf2021!$E$9:$E$93-AK$58)-63.1579*EXP(-0.19*Fperm_SI_Woolf2021!$E$9:$E$93)+63.1579*EXP(-0.19*AK$58))/(Fperm_SI_Woolf2021!$E$9:$E$93-AK$58))*(AK$58-Fperm_SI_Woolf2021!$E$9:$E$93)/10))) + Fperm_SI_Woolf2021!$G$9:$G$93*EXP(-Fperm_SI_Woolf2021!$J$9:$J$93*$C160*IF(AK$58=Fperm_SI_Woolf2021!$E$9:$E$93,1,EXP(LN((1.1*(Fperm_SI_Woolf2021!$E$9:$E$93-AK$58)-63.1579*EXP(-0.19*Fperm_SI_Woolf2021!$E$9:$E$93)+63.1579*EXP(-0.19*AK$58))/(Fperm_SI_Woolf2021!$E$9:$E$93-AK$58))*(AK$58-Fperm_SI_Woolf2021!$E$9:$E$93)/10))) + Fperm_SI_Woolf2021!$H$9:$H$93*EXP(-Fperm_SI_Woolf2021!$K$9:$K$93*$C160*IF(AK$58=Fperm_SI_Woolf2021!$E$9:$E$93,1,EXP(LN((1.1*(Fperm_SI_Woolf2021!$E$9:$E$93-AK$58)-63.1579*EXP(-0.19*Fperm_SI_Woolf2021!$E$9:$E$93)+63.1579*EXP(-0.19*AK$58))/(Fperm_SI_Woolf2021!$E$9:$E$93-AK$58))*(AK$58-Fperm_SI_Woolf2021!$E$9:$E$93)/10))),Fperm_SI_Woolf2021!$D$9:$D$93)*AK$57+INTERCEPT(Fperm_SI_Woolf2021!$F$9:$F$93*EXP(-Fperm_SI_Woolf2021!$I$9:$I$93*$C160*IF(AK$58=Fperm_SI_Woolf2021!$E$9:$E$93,1,EXP(LN((1.1*(Fperm_SI_Woolf2021!$E$9:$E$93-AK$58)-63.1579*EXP(-0.19*Fperm_SI_Woolf2021!$E$9:$E$93)+63.1579*EXP(-0.19*AK$58))/(Fperm_SI_Woolf2021!$E$9:$E$93-AK$58))*(AK$58-Fperm_SI_Woolf2021!$E$9:$E$93)/10))) + Fperm_SI_Woolf2021!$G$9:$G$93*EXP(-Fperm_SI_Woolf2021!$J$9:$J$93*$C160*IF(AK$58=Fperm_SI_Woolf2021!$E$9:$E$93,1,EXP(LN((1.1*(Fperm_SI_Woolf2021!$E$9:$E$93-AK$58)-63.1579*EXP(-0.19*Fperm_SI_Woolf2021!$E$9:$E$93)+63.1579*EXP(-0.19*AK$58))/(Fperm_SI_Woolf2021!$E$9:$E$93-AK$58))*(AK$58-Fperm_SI_Woolf2021!$E$9:$E$93)/10))) + Fperm_SI_Woolf2021!$H$9:$H$93*EXP(-Fperm_SI_Woolf2021!$K$9:$K$93*$C160*IF(AK$58=Fperm_SI_Woolf2021!$E$9:$E$93,1,EXP(LN((1.1*(Fperm_SI_Woolf2021!$E$9:$E$93-AK$58)-63.1579*EXP(-0.19*Fperm_SI_Woolf2021!$E$9:$E$93)+63.1579*EXP(-0.19*AK$58))/(Fperm_SI_Woolf2021!$E$9:$E$93-AK$58))*(AK$58-Fperm_SI_Woolf2021!$E$9:$E$93)/10))),Fperm_SI_Woolf2021!$D$9:$D$93))</f>
        <v>0.24741336151682344</v>
      </c>
      <c r="AL160" s="51" cm="1">
        <f t="array" ref="AL160">MIN(1,SLOPE(Fperm_SI_Woolf2021!$F$9:$F$93*EXP(-Fperm_SI_Woolf2021!$I$9:$I$93*$C160*IF(AL$58=Fperm_SI_Woolf2021!$E$9:$E$93,1,EXP(LN((1.1*(Fperm_SI_Woolf2021!$E$9:$E$93-AL$58)-63.1579*EXP(-0.19*Fperm_SI_Woolf2021!$E$9:$E$93)+63.1579*EXP(-0.19*AL$58))/(Fperm_SI_Woolf2021!$E$9:$E$93-AL$58))*(AL$58-Fperm_SI_Woolf2021!$E$9:$E$93)/10))) + Fperm_SI_Woolf2021!$G$9:$G$93*EXP(-Fperm_SI_Woolf2021!$J$9:$J$93*$C160*IF(AL$58=Fperm_SI_Woolf2021!$E$9:$E$93,1,EXP(LN((1.1*(Fperm_SI_Woolf2021!$E$9:$E$93-AL$58)-63.1579*EXP(-0.19*Fperm_SI_Woolf2021!$E$9:$E$93)+63.1579*EXP(-0.19*AL$58))/(Fperm_SI_Woolf2021!$E$9:$E$93-AL$58))*(AL$58-Fperm_SI_Woolf2021!$E$9:$E$93)/10))) + Fperm_SI_Woolf2021!$H$9:$H$93*EXP(-Fperm_SI_Woolf2021!$K$9:$K$93*$C160*IF(AL$58=Fperm_SI_Woolf2021!$E$9:$E$93,1,EXP(LN((1.1*(Fperm_SI_Woolf2021!$E$9:$E$93-AL$58)-63.1579*EXP(-0.19*Fperm_SI_Woolf2021!$E$9:$E$93)+63.1579*EXP(-0.19*AL$58))/(Fperm_SI_Woolf2021!$E$9:$E$93-AL$58))*(AL$58-Fperm_SI_Woolf2021!$E$9:$E$93)/10))),Fperm_SI_Woolf2021!$D$9:$D$93)*AL$57+INTERCEPT(Fperm_SI_Woolf2021!$F$9:$F$93*EXP(-Fperm_SI_Woolf2021!$I$9:$I$93*$C160*IF(AL$58=Fperm_SI_Woolf2021!$E$9:$E$93,1,EXP(LN((1.1*(Fperm_SI_Woolf2021!$E$9:$E$93-AL$58)-63.1579*EXP(-0.19*Fperm_SI_Woolf2021!$E$9:$E$93)+63.1579*EXP(-0.19*AL$58))/(Fperm_SI_Woolf2021!$E$9:$E$93-AL$58))*(AL$58-Fperm_SI_Woolf2021!$E$9:$E$93)/10))) + Fperm_SI_Woolf2021!$G$9:$G$93*EXP(-Fperm_SI_Woolf2021!$J$9:$J$93*$C160*IF(AL$58=Fperm_SI_Woolf2021!$E$9:$E$93,1,EXP(LN((1.1*(Fperm_SI_Woolf2021!$E$9:$E$93-AL$58)-63.1579*EXP(-0.19*Fperm_SI_Woolf2021!$E$9:$E$93)+63.1579*EXP(-0.19*AL$58))/(Fperm_SI_Woolf2021!$E$9:$E$93-AL$58))*(AL$58-Fperm_SI_Woolf2021!$E$9:$E$93)/10))) + Fperm_SI_Woolf2021!$H$9:$H$93*EXP(-Fperm_SI_Woolf2021!$K$9:$K$93*$C160*IF(AL$58=Fperm_SI_Woolf2021!$E$9:$E$93,1,EXP(LN((1.1*(Fperm_SI_Woolf2021!$E$9:$E$93-AL$58)-63.1579*EXP(-0.19*Fperm_SI_Woolf2021!$E$9:$E$93)+63.1579*EXP(-0.19*AL$58))/(Fperm_SI_Woolf2021!$E$9:$E$93-AL$58))*(AL$58-Fperm_SI_Woolf2021!$E$9:$E$93)/10))),Fperm_SI_Woolf2021!$D$9:$D$93))</f>
        <v>0.23370965533887667</v>
      </c>
      <c r="AM160" s="51" cm="1">
        <f t="array" ref="AM160">MIN(1,SLOPE(Fperm_SI_Woolf2021!$F$9:$F$93*EXP(-Fperm_SI_Woolf2021!$I$9:$I$93*$C160*IF(AM$58=Fperm_SI_Woolf2021!$E$9:$E$93,1,EXP(LN((1.1*(Fperm_SI_Woolf2021!$E$9:$E$93-AM$58)-63.1579*EXP(-0.19*Fperm_SI_Woolf2021!$E$9:$E$93)+63.1579*EXP(-0.19*AM$58))/(Fperm_SI_Woolf2021!$E$9:$E$93-AM$58))*(AM$58-Fperm_SI_Woolf2021!$E$9:$E$93)/10))) + Fperm_SI_Woolf2021!$G$9:$G$93*EXP(-Fperm_SI_Woolf2021!$J$9:$J$93*$C160*IF(AM$58=Fperm_SI_Woolf2021!$E$9:$E$93,1,EXP(LN((1.1*(Fperm_SI_Woolf2021!$E$9:$E$93-AM$58)-63.1579*EXP(-0.19*Fperm_SI_Woolf2021!$E$9:$E$93)+63.1579*EXP(-0.19*AM$58))/(Fperm_SI_Woolf2021!$E$9:$E$93-AM$58))*(AM$58-Fperm_SI_Woolf2021!$E$9:$E$93)/10))) + Fperm_SI_Woolf2021!$H$9:$H$93*EXP(-Fperm_SI_Woolf2021!$K$9:$K$93*$C160*IF(AM$58=Fperm_SI_Woolf2021!$E$9:$E$93,1,EXP(LN((1.1*(Fperm_SI_Woolf2021!$E$9:$E$93-AM$58)-63.1579*EXP(-0.19*Fperm_SI_Woolf2021!$E$9:$E$93)+63.1579*EXP(-0.19*AM$58))/(Fperm_SI_Woolf2021!$E$9:$E$93-AM$58))*(AM$58-Fperm_SI_Woolf2021!$E$9:$E$93)/10))),Fperm_SI_Woolf2021!$D$9:$D$93)*AM$57+INTERCEPT(Fperm_SI_Woolf2021!$F$9:$F$93*EXP(-Fperm_SI_Woolf2021!$I$9:$I$93*$C160*IF(AM$58=Fperm_SI_Woolf2021!$E$9:$E$93,1,EXP(LN((1.1*(Fperm_SI_Woolf2021!$E$9:$E$93-AM$58)-63.1579*EXP(-0.19*Fperm_SI_Woolf2021!$E$9:$E$93)+63.1579*EXP(-0.19*AM$58))/(Fperm_SI_Woolf2021!$E$9:$E$93-AM$58))*(AM$58-Fperm_SI_Woolf2021!$E$9:$E$93)/10))) + Fperm_SI_Woolf2021!$G$9:$G$93*EXP(-Fperm_SI_Woolf2021!$J$9:$J$93*$C160*IF(AM$58=Fperm_SI_Woolf2021!$E$9:$E$93,1,EXP(LN((1.1*(Fperm_SI_Woolf2021!$E$9:$E$93-AM$58)-63.1579*EXP(-0.19*Fperm_SI_Woolf2021!$E$9:$E$93)+63.1579*EXP(-0.19*AM$58))/(Fperm_SI_Woolf2021!$E$9:$E$93-AM$58))*(AM$58-Fperm_SI_Woolf2021!$E$9:$E$93)/10))) + Fperm_SI_Woolf2021!$H$9:$H$93*EXP(-Fperm_SI_Woolf2021!$K$9:$K$93*$C160*IF(AM$58=Fperm_SI_Woolf2021!$E$9:$E$93,1,EXP(LN((1.1*(Fperm_SI_Woolf2021!$E$9:$E$93-AM$58)-63.1579*EXP(-0.19*Fperm_SI_Woolf2021!$E$9:$E$93)+63.1579*EXP(-0.19*AM$58))/(Fperm_SI_Woolf2021!$E$9:$E$93-AM$58))*(AM$58-Fperm_SI_Woolf2021!$E$9:$E$93)/10))),Fperm_SI_Woolf2021!$D$9:$D$93))</f>
        <v>0.22000594916092991</v>
      </c>
      <c r="AN160" s="51" cm="1">
        <f t="array" ref="AN160">MIN(1,SLOPE(Fperm_SI_Woolf2021!$F$9:$F$93*EXP(-Fperm_SI_Woolf2021!$I$9:$I$93*$C160*IF(AN$58=Fperm_SI_Woolf2021!$E$9:$E$93,1,EXP(LN((1.1*(Fperm_SI_Woolf2021!$E$9:$E$93-AN$58)-63.1579*EXP(-0.19*Fperm_SI_Woolf2021!$E$9:$E$93)+63.1579*EXP(-0.19*AN$58))/(Fperm_SI_Woolf2021!$E$9:$E$93-AN$58))*(AN$58-Fperm_SI_Woolf2021!$E$9:$E$93)/10))) + Fperm_SI_Woolf2021!$G$9:$G$93*EXP(-Fperm_SI_Woolf2021!$J$9:$J$93*$C160*IF(AN$58=Fperm_SI_Woolf2021!$E$9:$E$93,1,EXP(LN((1.1*(Fperm_SI_Woolf2021!$E$9:$E$93-AN$58)-63.1579*EXP(-0.19*Fperm_SI_Woolf2021!$E$9:$E$93)+63.1579*EXP(-0.19*AN$58))/(Fperm_SI_Woolf2021!$E$9:$E$93-AN$58))*(AN$58-Fperm_SI_Woolf2021!$E$9:$E$93)/10))) + Fperm_SI_Woolf2021!$H$9:$H$93*EXP(-Fperm_SI_Woolf2021!$K$9:$K$93*$C160*IF(AN$58=Fperm_SI_Woolf2021!$E$9:$E$93,1,EXP(LN((1.1*(Fperm_SI_Woolf2021!$E$9:$E$93-AN$58)-63.1579*EXP(-0.19*Fperm_SI_Woolf2021!$E$9:$E$93)+63.1579*EXP(-0.19*AN$58))/(Fperm_SI_Woolf2021!$E$9:$E$93-AN$58))*(AN$58-Fperm_SI_Woolf2021!$E$9:$E$93)/10))),Fperm_SI_Woolf2021!$D$9:$D$93)*AN$57+INTERCEPT(Fperm_SI_Woolf2021!$F$9:$F$93*EXP(-Fperm_SI_Woolf2021!$I$9:$I$93*$C160*IF(AN$58=Fperm_SI_Woolf2021!$E$9:$E$93,1,EXP(LN((1.1*(Fperm_SI_Woolf2021!$E$9:$E$93-AN$58)-63.1579*EXP(-0.19*Fperm_SI_Woolf2021!$E$9:$E$93)+63.1579*EXP(-0.19*AN$58))/(Fperm_SI_Woolf2021!$E$9:$E$93-AN$58))*(AN$58-Fperm_SI_Woolf2021!$E$9:$E$93)/10))) + Fperm_SI_Woolf2021!$G$9:$G$93*EXP(-Fperm_SI_Woolf2021!$J$9:$J$93*$C160*IF(AN$58=Fperm_SI_Woolf2021!$E$9:$E$93,1,EXP(LN((1.1*(Fperm_SI_Woolf2021!$E$9:$E$93-AN$58)-63.1579*EXP(-0.19*Fperm_SI_Woolf2021!$E$9:$E$93)+63.1579*EXP(-0.19*AN$58))/(Fperm_SI_Woolf2021!$E$9:$E$93-AN$58))*(AN$58-Fperm_SI_Woolf2021!$E$9:$E$93)/10))) + Fperm_SI_Woolf2021!$H$9:$H$93*EXP(-Fperm_SI_Woolf2021!$K$9:$K$93*$C160*IF(AN$58=Fperm_SI_Woolf2021!$E$9:$E$93,1,EXP(LN((1.1*(Fperm_SI_Woolf2021!$E$9:$E$93-AN$58)-63.1579*EXP(-0.19*Fperm_SI_Woolf2021!$E$9:$E$93)+63.1579*EXP(-0.19*AN$58))/(Fperm_SI_Woolf2021!$E$9:$E$93-AN$58))*(AN$58-Fperm_SI_Woolf2021!$E$9:$E$93)/10))),Fperm_SI_Woolf2021!$D$9:$D$93))</f>
        <v>0.20630224298298311</v>
      </c>
      <c r="AO160" s="51" cm="1">
        <f t="array" ref="AO160">MIN(1,SLOPE(Fperm_SI_Woolf2021!$F$9:$F$93*EXP(-Fperm_SI_Woolf2021!$I$9:$I$93*$C160*IF(AO$58=Fperm_SI_Woolf2021!$E$9:$E$93,1,EXP(LN((1.1*(Fperm_SI_Woolf2021!$E$9:$E$93-AO$58)-63.1579*EXP(-0.19*Fperm_SI_Woolf2021!$E$9:$E$93)+63.1579*EXP(-0.19*AO$58))/(Fperm_SI_Woolf2021!$E$9:$E$93-AO$58))*(AO$58-Fperm_SI_Woolf2021!$E$9:$E$93)/10))) + Fperm_SI_Woolf2021!$G$9:$G$93*EXP(-Fperm_SI_Woolf2021!$J$9:$J$93*$C160*IF(AO$58=Fperm_SI_Woolf2021!$E$9:$E$93,1,EXP(LN((1.1*(Fperm_SI_Woolf2021!$E$9:$E$93-AO$58)-63.1579*EXP(-0.19*Fperm_SI_Woolf2021!$E$9:$E$93)+63.1579*EXP(-0.19*AO$58))/(Fperm_SI_Woolf2021!$E$9:$E$93-AO$58))*(AO$58-Fperm_SI_Woolf2021!$E$9:$E$93)/10))) + Fperm_SI_Woolf2021!$H$9:$H$93*EXP(-Fperm_SI_Woolf2021!$K$9:$K$93*$C160*IF(AO$58=Fperm_SI_Woolf2021!$E$9:$E$93,1,EXP(LN((1.1*(Fperm_SI_Woolf2021!$E$9:$E$93-AO$58)-63.1579*EXP(-0.19*Fperm_SI_Woolf2021!$E$9:$E$93)+63.1579*EXP(-0.19*AO$58))/(Fperm_SI_Woolf2021!$E$9:$E$93-AO$58))*(AO$58-Fperm_SI_Woolf2021!$E$9:$E$93)/10))),Fperm_SI_Woolf2021!$D$9:$D$93)*AO$57+INTERCEPT(Fperm_SI_Woolf2021!$F$9:$F$93*EXP(-Fperm_SI_Woolf2021!$I$9:$I$93*$C160*IF(AO$58=Fperm_SI_Woolf2021!$E$9:$E$93,1,EXP(LN((1.1*(Fperm_SI_Woolf2021!$E$9:$E$93-AO$58)-63.1579*EXP(-0.19*Fperm_SI_Woolf2021!$E$9:$E$93)+63.1579*EXP(-0.19*AO$58))/(Fperm_SI_Woolf2021!$E$9:$E$93-AO$58))*(AO$58-Fperm_SI_Woolf2021!$E$9:$E$93)/10))) + Fperm_SI_Woolf2021!$G$9:$G$93*EXP(-Fperm_SI_Woolf2021!$J$9:$J$93*$C160*IF(AO$58=Fperm_SI_Woolf2021!$E$9:$E$93,1,EXP(LN((1.1*(Fperm_SI_Woolf2021!$E$9:$E$93-AO$58)-63.1579*EXP(-0.19*Fperm_SI_Woolf2021!$E$9:$E$93)+63.1579*EXP(-0.19*AO$58))/(Fperm_SI_Woolf2021!$E$9:$E$93-AO$58))*(AO$58-Fperm_SI_Woolf2021!$E$9:$E$93)/10))) + Fperm_SI_Woolf2021!$H$9:$H$93*EXP(-Fperm_SI_Woolf2021!$K$9:$K$93*$C160*IF(AO$58=Fperm_SI_Woolf2021!$E$9:$E$93,1,EXP(LN((1.1*(Fperm_SI_Woolf2021!$E$9:$E$93-AO$58)-63.1579*EXP(-0.19*Fperm_SI_Woolf2021!$E$9:$E$93)+63.1579*EXP(-0.19*AO$58))/(Fperm_SI_Woolf2021!$E$9:$E$93-AO$58))*(AO$58-Fperm_SI_Woolf2021!$E$9:$E$93)/10))),Fperm_SI_Woolf2021!$D$9:$D$93))</f>
        <v>0.19259853680503636</v>
      </c>
      <c r="AP160" s="51" cm="1">
        <f t="array" ref="AP160">MIN(1,SLOPE(Fperm_SI_Woolf2021!$F$9:$F$93*EXP(-Fperm_SI_Woolf2021!$I$9:$I$93*$C160*IF(AP$58=Fperm_SI_Woolf2021!$E$9:$E$93,1,EXP(LN((1.1*(Fperm_SI_Woolf2021!$E$9:$E$93-AP$58)-63.1579*EXP(-0.19*Fperm_SI_Woolf2021!$E$9:$E$93)+63.1579*EXP(-0.19*AP$58))/(Fperm_SI_Woolf2021!$E$9:$E$93-AP$58))*(AP$58-Fperm_SI_Woolf2021!$E$9:$E$93)/10))) + Fperm_SI_Woolf2021!$G$9:$G$93*EXP(-Fperm_SI_Woolf2021!$J$9:$J$93*$C160*IF(AP$58=Fperm_SI_Woolf2021!$E$9:$E$93,1,EXP(LN((1.1*(Fperm_SI_Woolf2021!$E$9:$E$93-AP$58)-63.1579*EXP(-0.19*Fperm_SI_Woolf2021!$E$9:$E$93)+63.1579*EXP(-0.19*AP$58))/(Fperm_SI_Woolf2021!$E$9:$E$93-AP$58))*(AP$58-Fperm_SI_Woolf2021!$E$9:$E$93)/10))) + Fperm_SI_Woolf2021!$H$9:$H$93*EXP(-Fperm_SI_Woolf2021!$K$9:$K$93*$C160*IF(AP$58=Fperm_SI_Woolf2021!$E$9:$E$93,1,EXP(LN((1.1*(Fperm_SI_Woolf2021!$E$9:$E$93-AP$58)-63.1579*EXP(-0.19*Fperm_SI_Woolf2021!$E$9:$E$93)+63.1579*EXP(-0.19*AP$58))/(Fperm_SI_Woolf2021!$E$9:$E$93-AP$58))*(AP$58-Fperm_SI_Woolf2021!$E$9:$E$93)/10))),Fperm_SI_Woolf2021!$D$9:$D$93)*AP$57+INTERCEPT(Fperm_SI_Woolf2021!$F$9:$F$93*EXP(-Fperm_SI_Woolf2021!$I$9:$I$93*$C160*IF(AP$58=Fperm_SI_Woolf2021!$E$9:$E$93,1,EXP(LN((1.1*(Fperm_SI_Woolf2021!$E$9:$E$93-AP$58)-63.1579*EXP(-0.19*Fperm_SI_Woolf2021!$E$9:$E$93)+63.1579*EXP(-0.19*AP$58))/(Fperm_SI_Woolf2021!$E$9:$E$93-AP$58))*(AP$58-Fperm_SI_Woolf2021!$E$9:$E$93)/10))) + Fperm_SI_Woolf2021!$G$9:$G$93*EXP(-Fperm_SI_Woolf2021!$J$9:$J$93*$C160*IF(AP$58=Fperm_SI_Woolf2021!$E$9:$E$93,1,EXP(LN((1.1*(Fperm_SI_Woolf2021!$E$9:$E$93-AP$58)-63.1579*EXP(-0.19*Fperm_SI_Woolf2021!$E$9:$E$93)+63.1579*EXP(-0.19*AP$58))/(Fperm_SI_Woolf2021!$E$9:$E$93-AP$58))*(AP$58-Fperm_SI_Woolf2021!$E$9:$E$93)/10))) + Fperm_SI_Woolf2021!$H$9:$H$93*EXP(-Fperm_SI_Woolf2021!$K$9:$K$93*$C160*IF(AP$58=Fperm_SI_Woolf2021!$E$9:$E$93,1,EXP(LN((1.1*(Fperm_SI_Woolf2021!$E$9:$E$93-AP$58)-63.1579*EXP(-0.19*Fperm_SI_Woolf2021!$E$9:$E$93)+63.1579*EXP(-0.19*AP$58))/(Fperm_SI_Woolf2021!$E$9:$E$93-AP$58))*(AP$58-Fperm_SI_Woolf2021!$E$9:$E$93)/10))),Fperm_SI_Woolf2021!$D$9:$D$93))</f>
        <v>0.17889483062708958</v>
      </c>
      <c r="AQ160" s="51" cm="1">
        <f t="array" ref="AQ160">MIN(1,SLOPE(Fperm_SI_Woolf2021!$F$9:$F$93*EXP(-Fperm_SI_Woolf2021!$I$9:$I$93*$C160*IF(AQ$58=Fperm_SI_Woolf2021!$E$9:$E$93,1,EXP(LN((1.1*(Fperm_SI_Woolf2021!$E$9:$E$93-AQ$58)-63.1579*EXP(-0.19*Fperm_SI_Woolf2021!$E$9:$E$93)+63.1579*EXP(-0.19*AQ$58))/(Fperm_SI_Woolf2021!$E$9:$E$93-AQ$58))*(AQ$58-Fperm_SI_Woolf2021!$E$9:$E$93)/10))) + Fperm_SI_Woolf2021!$G$9:$G$93*EXP(-Fperm_SI_Woolf2021!$J$9:$J$93*$C160*IF(AQ$58=Fperm_SI_Woolf2021!$E$9:$E$93,1,EXP(LN((1.1*(Fperm_SI_Woolf2021!$E$9:$E$93-AQ$58)-63.1579*EXP(-0.19*Fperm_SI_Woolf2021!$E$9:$E$93)+63.1579*EXP(-0.19*AQ$58))/(Fperm_SI_Woolf2021!$E$9:$E$93-AQ$58))*(AQ$58-Fperm_SI_Woolf2021!$E$9:$E$93)/10))) + Fperm_SI_Woolf2021!$H$9:$H$93*EXP(-Fperm_SI_Woolf2021!$K$9:$K$93*$C160*IF(AQ$58=Fperm_SI_Woolf2021!$E$9:$E$93,1,EXP(LN((1.1*(Fperm_SI_Woolf2021!$E$9:$E$93-AQ$58)-63.1579*EXP(-0.19*Fperm_SI_Woolf2021!$E$9:$E$93)+63.1579*EXP(-0.19*AQ$58))/(Fperm_SI_Woolf2021!$E$9:$E$93-AQ$58))*(AQ$58-Fperm_SI_Woolf2021!$E$9:$E$93)/10))),Fperm_SI_Woolf2021!$D$9:$D$93)*AQ$57+INTERCEPT(Fperm_SI_Woolf2021!$F$9:$F$93*EXP(-Fperm_SI_Woolf2021!$I$9:$I$93*$C160*IF(AQ$58=Fperm_SI_Woolf2021!$E$9:$E$93,1,EXP(LN((1.1*(Fperm_SI_Woolf2021!$E$9:$E$93-AQ$58)-63.1579*EXP(-0.19*Fperm_SI_Woolf2021!$E$9:$E$93)+63.1579*EXP(-0.19*AQ$58))/(Fperm_SI_Woolf2021!$E$9:$E$93-AQ$58))*(AQ$58-Fperm_SI_Woolf2021!$E$9:$E$93)/10))) + Fperm_SI_Woolf2021!$G$9:$G$93*EXP(-Fperm_SI_Woolf2021!$J$9:$J$93*$C160*IF(AQ$58=Fperm_SI_Woolf2021!$E$9:$E$93,1,EXP(LN((1.1*(Fperm_SI_Woolf2021!$E$9:$E$93-AQ$58)-63.1579*EXP(-0.19*Fperm_SI_Woolf2021!$E$9:$E$93)+63.1579*EXP(-0.19*AQ$58))/(Fperm_SI_Woolf2021!$E$9:$E$93-AQ$58))*(AQ$58-Fperm_SI_Woolf2021!$E$9:$E$93)/10))) + Fperm_SI_Woolf2021!$H$9:$H$93*EXP(-Fperm_SI_Woolf2021!$K$9:$K$93*$C160*IF(AQ$58=Fperm_SI_Woolf2021!$E$9:$E$93,1,EXP(LN((1.1*(Fperm_SI_Woolf2021!$E$9:$E$93-AQ$58)-63.1579*EXP(-0.19*Fperm_SI_Woolf2021!$E$9:$E$93)+63.1579*EXP(-0.19*AQ$58))/(Fperm_SI_Woolf2021!$E$9:$E$93-AQ$58))*(AQ$58-Fperm_SI_Woolf2021!$E$9:$E$93)/10))),Fperm_SI_Woolf2021!$D$9:$D$93))</f>
        <v>0.16519112444914283</v>
      </c>
      <c r="AR160" s="51" cm="1">
        <f t="array" ref="AR160">MIN(1,SLOPE(Fperm_SI_Woolf2021!$F$9:$F$93*EXP(-Fperm_SI_Woolf2021!$I$9:$I$93*$C160*IF(AR$58=Fperm_SI_Woolf2021!$E$9:$E$93,1,EXP(LN((1.1*(Fperm_SI_Woolf2021!$E$9:$E$93-AR$58)-63.1579*EXP(-0.19*Fperm_SI_Woolf2021!$E$9:$E$93)+63.1579*EXP(-0.19*AR$58))/(Fperm_SI_Woolf2021!$E$9:$E$93-AR$58))*(AR$58-Fperm_SI_Woolf2021!$E$9:$E$93)/10))) + Fperm_SI_Woolf2021!$G$9:$G$93*EXP(-Fperm_SI_Woolf2021!$J$9:$J$93*$C160*IF(AR$58=Fperm_SI_Woolf2021!$E$9:$E$93,1,EXP(LN((1.1*(Fperm_SI_Woolf2021!$E$9:$E$93-AR$58)-63.1579*EXP(-0.19*Fperm_SI_Woolf2021!$E$9:$E$93)+63.1579*EXP(-0.19*AR$58))/(Fperm_SI_Woolf2021!$E$9:$E$93-AR$58))*(AR$58-Fperm_SI_Woolf2021!$E$9:$E$93)/10))) + Fperm_SI_Woolf2021!$H$9:$H$93*EXP(-Fperm_SI_Woolf2021!$K$9:$K$93*$C160*IF(AR$58=Fperm_SI_Woolf2021!$E$9:$E$93,1,EXP(LN((1.1*(Fperm_SI_Woolf2021!$E$9:$E$93-AR$58)-63.1579*EXP(-0.19*Fperm_SI_Woolf2021!$E$9:$E$93)+63.1579*EXP(-0.19*AR$58))/(Fperm_SI_Woolf2021!$E$9:$E$93-AR$58))*(AR$58-Fperm_SI_Woolf2021!$E$9:$E$93)/10))),Fperm_SI_Woolf2021!$D$9:$D$93)*AR$57+INTERCEPT(Fperm_SI_Woolf2021!$F$9:$F$93*EXP(-Fperm_SI_Woolf2021!$I$9:$I$93*$C160*IF(AR$58=Fperm_SI_Woolf2021!$E$9:$E$93,1,EXP(LN((1.1*(Fperm_SI_Woolf2021!$E$9:$E$93-AR$58)-63.1579*EXP(-0.19*Fperm_SI_Woolf2021!$E$9:$E$93)+63.1579*EXP(-0.19*AR$58))/(Fperm_SI_Woolf2021!$E$9:$E$93-AR$58))*(AR$58-Fperm_SI_Woolf2021!$E$9:$E$93)/10))) + Fperm_SI_Woolf2021!$G$9:$G$93*EXP(-Fperm_SI_Woolf2021!$J$9:$J$93*$C160*IF(AR$58=Fperm_SI_Woolf2021!$E$9:$E$93,1,EXP(LN((1.1*(Fperm_SI_Woolf2021!$E$9:$E$93-AR$58)-63.1579*EXP(-0.19*Fperm_SI_Woolf2021!$E$9:$E$93)+63.1579*EXP(-0.19*AR$58))/(Fperm_SI_Woolf2021!$E$9:$E$93-AR$58))*(AR$58-Fperm_SI_Woolf2021!$E$9:$E$93)/10))) + Fperm_SI_Woolf2021!$H$9:$H$93*EXP(-Fperm_SI_Woolf2021!$K$9:$K$93*$C160*IF(AR$58=Fperm_SI_Woolf2021!$E$9:$E$93,1,EXP(LN((1.1*(Fperm_SI_Woolf2021!$E$9:$E$93-AR$58)-63.1579*EXP(-0.19*Fperm_SI_Woolf2021!$E$9:$E$93)+63.1579*EXP(-0.19*AR$58))/(Fperm_SI_Woolf2021!$E$9:$E$93-AR$58))*(AR$58-Fperm_SI_Woolf2021!$E$9:$E$93)/10))),Fperm_SI_Woolf2021!$D$9:$D$93))</f>
        <v>0.15148741827119605</v>
      </c>
      <c r="AS160" s="51" cm="1">
        <f t="array" ref="AS160">MIN(1,SLOPE(Fperm_SI_Woolf2021!$F$9:$F$93*EXP(-Fperm_SI_Woolf2021!$I$9:$I$93*$C160*IF(AS$58=Fperm_SI_Woolf2021!$E$9:$E$93,1,EXP(LN((1.1*(Fperm_SI_Woolf2021!$E$9:$E$93-AS$58)-63.1579*EXP(-0.19*Fperm_SI_Woolf2021!$E$9:$E$93)+63.1579*EXP(-0.19*AS$58))/(Fperm_SI_Woolf2021!$E$9:$E$93-AS$58))*(AS$58-Fperm_SI_Woolf2021!$E$9:$E$93)/10))) + Fperm_SI_Woolf2021!$G$9:$G$93*EXP(-Fperm_SI_Woolf2021!$J$9:$J$93*$C160*IF(AS$58=Fperm_SI_Woolf2021!$E$9:$E$93,1,EXP(LN((1.1*(Fperm_SI_Woolf2021!$E$9:$E$93-AS$58)-63.1579*EXP(-0.19*Fperm_SI_Woolf2021!$E$9:$E$93)+63.1579*EXP(-0.19*AS$58))/(Fperm_SI_Woolf2021!$E$9:$E$93-AS$58))*(AS$58-Fperm_SI_Woolf2021!$E$9:$E$93)/10))) + Fperm_SI_Woolf2021!$H$9:$H$93*EXP(-Fperm_SI_Woolf2021!$K$9:$K$93*$C160*IF(AS$58=Fperm_SI_Woolf2021!$E$9:$E$93,1,EXP(LN((1.1*(Fperm_SI_Woolf2021!$E$9:$E$93-AS$58)-63.1579*EXP(-0.19*Fperm_SI_Woolf2021!$E$9:$E$93)+63.1579*EXP(-0.19*AS$58))/(Fperm_SI_Woolf2021!$E$9:$E$93-AS$58))*(AS$58-Fperm_SI_Woolf2021!$E$9:$E$93)/10))),Fperm_SI_Woolf2021!$D$9:$D$93)*AS$57+INTERCEPT(Fperm_SI_Woolf2021!$F$9:$F$93*EXP(-Fperm_SI_Woolf2021!$I$9:$I$93*$C160*IF(AS$58=Fperm_SI_Woolf2021!$E$9:$E$93,1,EXP(LN((1.1*(Fperm_SI_Woolf2021!$E$9:$E$93-AS$58)-63.1579*EXP(-0.19*Fperm_SI_Woolf2021!$E$9:$E$93)+63.1579*EXP(-0.19*AS$58))/(Fperm_SI_Woolf2021!$E$9:$E$93-AS$58))*(AS$58-Fperm_SI_Woolf2021!$E$9:$E$93)/10))) + Fperm_SI_Woolf2021!$G$9:$G$93*EXP(-Fperm_SI_Woolf2021!$J$9:$J$93*$C160*IF(AS$58=Fperm_SI_Woolf2021!$E$9:$E$93,1,EXP(LN((1.1*(Fperm_SI_Woolf2021!$E$9:$E$93-AS$58)-63.1579*EXP(-0.19*Fperm_SI_Woolf2021!$E$9:$E$93)+63.1579*EXP(-0.19*AS$58))/(Fperm_SI_Woolf2021!$E$9:$E$93-AS$58))*(AS$58-Fperm_SI_Woolf2021!$E$9:$E$93)/10))) + Fperm_SI_Woolf2021!$H$9:$H$93*EXP(-Fperm_SI_Woolf2021!$K$9:$K$93*$C160*IF(AS$58=Fperm_SI_Woolf2021!$E$9:$E$93,1,EXP(LN((1.1*(Fperm_SI_Woolf2021!$E$9:$E$93-AS$58)-63.1579*EXP(-0.19*Fperm_SI_Woolf2021!$E$9:$E$93)+63.1579*EXP(-0.19*AS$58))/(Fperm_SI_Woolf2021!$E$9:$E$93-AS$58))*(AS$58-Fperm_SI_Woolf2021!$E$9:$E$93)/10))),Fperm_SI_Woolf2021!$D$9:$D$93))</f>
        <v>0.13778371209324927</v>
      </c>
      <c r="AT160" s="51" cm="1">
        <f t="array" ref="AT160">MIN(1,SLOPE(Fperm_SI_Woolf2021!$F$9:$F$93*EXP(-Fperm_SI_Woolf2021!$I$9:$I$93*$C160*IF(AT$58=Fperm_SI_Woolf2021!$E$9:$E$93,1,EXP(LN((1.1*(Fperm_SI_Woolf2021!$E$9:$E$93-AT$58)-63.1579*EXP(-0.19*Fperm_SI_Woolf2021!$E$9:$E$93)+63.1579*EXP(-0.19*AT$58))/(Fperm_SI_Woolf2021!$E$9:$E$93-AT$58))*(AT$58-Fperm_SI_Woolf2021!$E$9:$E$93)/10))) + Fperm_SI_Woolf2021!$G$9:$G$93*EXP(-Fperm_SI_Woolf2021!$J$9:$J$93*$C160*IF(AT$58=Fperm_SI_Woolf2021!$E$9:$E$93,1,EXP(LN((1.1*(Fperm_SI_Woolf2021!$E$9:$E$93-AT$58)-63.1579*EXP(-0.19*Fperm_SI_Woolf2021!$E$9:$E$93)+63.1579*EXP(-0.19*AT$58))/(Fperm_SI_Woolf2021!$E$9:$E$93-AT$58))*(AT$58-Fperm_SI_Woolf2021!$E$9:$E$93)/10))) + Fperm_SI_Woolf2021!$H$9:$H$93*EXP(-Fperm_SI_Woolf2021!$K$9:$K$93*$C160*IF(AT$58=Fperm_SI_Woolf2021!$E$9:$E$93,1,EXP(LN((1.1*(Fperm_SI_Woolf2021!$E$9:$E$93-AT$58)-63.1579*EXP(-0.19*Fperm_SI_Woolf2021!$E$9:$E$93)+63.1579*EXP(-0.19*AT$58))/(Fperm_SI_Woolf2021!$E$9:$E$93-AT$58))*(AT$58-Fperm_SI_Woolf2021!$E$9:$E$93)/10))),Fperm_SI_Woolf2021!$D$9:$D$93)*AT$57+INTERCEPT(Fperm_SI_Woolf2021!$F$9:$F$93*EXP(-Fperm_SI_Woolf2021!$I$9:$I$93*$C160*IF(AT$58=Fperm_SI_Woolf2021!$E$9:$E$93,1,EXP(LN((1.1*(Fperm_SI_Woolf2021!$E$9:$E$93-AT$58)-63.1579*EXP(-0.19*Fperm_SI_Woolf2021!$E$9:$E$93)+63.1579*EXP(-0.19*AT$58))/(Fperm_SI_Woolf2021!$E$9:$E$93-AT$58))*(AT$58-Fperm_SI_Woolf2021!$E$9:$E$93)/10))) + Fperm_SI_Woolf2021!$G$9:$G$93*EXP(-Fperm_SI_Woolf2021!$J$9:$J$93*$C160*IF(AT$58=Fperm_SI_Woolf2021!$E$9:$E$93,1,EXP(LN((1.1*(Fperm_SI_Woolf2021!$E$9:$E$93-AT$58)-63.1579*EXP(-0.19*Fperm_SI_Woolf2021!$E$9:$E$93)+63.1579*EXP(-0.19*AT$58))/(Fperm_SI_Woolf2021!$E$9:$E$93-AT$58))*(AT$58-Fperm_SI_Woolf2021!$E$9:$E$93)/10))) + Fperm_SI_Woolf2021!$H$9:$H$93*EXP(-Fperm_SI_Woolf2021!$K$9:$K$93*$C160*IF(AT$58=Fperm_SI_Woolf2021!$E$9:$E$93,1,EXP(LN((1.1*(Fperm_SI_Woolf2021!$E$9:$E$93-AT$58)-63.1579*EXP(-0.19*Fperm_SI_Woolf2021!$E$9:$E$93)+63.1579*EXP(-0.19*AT$58))/(Fperm_SI_Woolf2021!$E$9:$E$93-AT$58))*(AT$58-Fperm_SI_Woolf2021!$E$9:$E$93)/10))),Fperm_SI_Woolf2021!$D$9:$D$93))</f>
        <v>0.12408000591530247</v>
      </c>
      <c r="AU160" s="51" cm="1">
        <f t="array" ref="AU160">MIN(1,SLOPE(Fperm_SI_Woolf2021!$F$9:$F$93*EXP(-Fperm_SI_Woolf2021!$I$9:$I$93*$C160*IF(AU$58=Fperm_SI_Woolf2021!$E$9:$E$93,1,EXP(LN((1.1*(Fperm_SI_Woolf2021!$E$9:$E$93-AU$58)-63.1579*EXP(-0.19*Fperm_SI_Woolf2021!$E$9:$E$93)+63.1579*EXP(-0.19*AU$58))/(Fperm_SI_Woolf2021!$E$9:$E$93-AU$58))*(AU$58-Fperm_SI_Woolf2021!$E$9:$E$93)/10))) + Fperm_SI_Woolf2021!$G$9:$G$93*EXP(-Fperm_SI_Woolf2021!$J$9:$J$93*$C160*IF(AU$58=Fperm_SI_Woolf2021!$E$9:$E$93,1,EXP(LN((1.1*(Fperm_SI_Woolf2021!$E$9:$E$93-AU$58)-63.1579*EXP(-0.19*Fperm_SI_Woolf2021!$E$9:$E$93)+63.1579*EXP(-0.19*AU$58))/(Fperm_SI_Woolf2021!$E$9:$E$93-AU$58))*(AU$58-Fperm_SI_Woolf2021!$E$9:$E$93)/10))) + Fperm_SI_Woolf2021!$H$9:$H$93*EXP(-Fperm_SI_Woolf2021!$K$9:$K$93*$C160*IF(AU$58=Fperm_SI_Woolf2021!$E$9:$E$93,1,EXP(LN((1.1*(Fperm_SI_Woolf2021!$E$9:$E$93-AU$58)-63.1579*EXP(-0.19*Fperm_SI_Woolf2021!$E$9:$E$93)+63.1579*EXP(-0.19*AU$58))/(Fperm_SI_Woolf2021!$E$9:$E$93-AU$58))*(AU$58-Fperm_SI_Woolf2021!$E$9:$E$93)/10))),Fperm_SI_Woolf2021!$D$9:$D$93)*AU$57+INTERCEPT(Fperm_SI_Woolf2021!$F$9:$F$93*EXP(-Fperm_SI_Woolf2021!$I$9:$I$93*$C160*IF(AU$58=Fperm_SI_Woolf2021!$E$9:$E$93,1,EXP(LN((1.1*(Fperm_SI_Woolf2021!$E$9:$E$93-AU$58)-63.1579*EXP(-0.19*Fperm_SI_Woolf2021!$E$9:$E$93)+63.1579*EXP(-0.19*AU$58))/(Fperm_SI_Woolf2021!$E$9:$E$93-AU$58))*(AU$58-Fperm_SI_Woolf2021!$E$9:$E$93)/10))) + Fperm_SI_Woolf2021!$G$9:$G$93*EXP(-Fperm_SI_Woolf2021!$J$9:$J$93*$C160*IF(AU$58=Fperm_SI_Woolf2021!$E$9:$E$93,1,EXP(LN((1.1*(Fperm_SI_Woolf2021!$E$9:$E$93-AU$58)-63.1579*EXP(-0.19*Fperm_SI_Woolf2021!$E$9:$E$93)+63.1579*EXP(-0.19*AU$58))/(Fperm_SI_Woolf2021!$E$9:$E$93-AU$58))*(AU$58-Fperm_SI_Woolf2021!$E$9:$E$93)/10))) + Fperm_SI_Woolf2021!$H$9:$H$93*EXP(-Fperm_SI_Woolf2021!$K$9:$K$93*$C160*IF(AU$58=Fperm_SI_Woolf2021!$E$9:$E$93,1,EXP(LN((1.1*(Fperm_SI_Woolf2021!$E$9:$E$93-AU$58)-63.1579*EXP(-0.19*Fperm_SI_Woolf2021!$E$9:$E$93)+63.1579*EXP(-0.19*AU$58))/(Fperm_SI_Woolf2021!$E$9:$E$93-AU$58))*(AU$58-Fperm_SI_Woolf2021!$E$9:$E$93)/10))),Fperm_SI_Woolf2021!$D$9:$D$93))</f>
        <v>0.11037629973735569</v>
      </c>
      <c r="AV160" s="51" cm="1">
        <f t="array" ref="AV160">MIN(1,SLOPE(Fperm_SI_Woolf2021!$F$9:$F$93*EXP(-Fperm_SI_Woolf2021!$I$9:$I$93*$C160*IF(AV$58=Fperm_SI_Woolf2021!$E$9:$E$93,1,EXP(LN((1.1*(Fperm_SI_Woolf2021!$E$9:$E$93-AV$58)-63.1579*EXP(-0.19*Fperm_SI_Woolf2021!$E$9:$E$93)+63.1579*EXP(-0.19*AV$58))/(Fperm_SI_Woolf2021!$E$9:$E$93-AV$58))*(AV$58-Fperm_SI_Woolf2021!$E$9:$E$93)/10))) + Fperm_SI_Woolf2021!$G$9:$G$93*EXP(-Fperm_SI_Woolf2021!$J$9:$J$93*$C160*IF(AV$58=Fperm_SI_Woolf2021!$E$9:$E$93,1,EXP(LN((1.1*(Fperm_SI_Woolf2021!$E$9:$E$93-AV$58)-63.1579*EXP(-0.19*Fperm_SI_Woolf2021!$E$9:$E$93)+63.1579*EXP(-0.19*AV$58))/(Fperm_SI_Woolf2021!$E$9:$E$93-AV$58))*(AV$58-Fperm_SI_Woolf2021!$E$9:$E$93)/10))) + Fperm_SI_Woolf2021!$H$9:$H$93*EXP(-Fperm_SI_Woolf2021!$K$9:$K$93*$C160*IF(AV$58=Fperm_SI_Woolf2021!$E$9:$E$93,1,EXP(LN((1.1*(Fperm_SI_Woolf2021!$E$9:$E$93-AV$58)-63.1579*EXP(-0.19*Fperm_SI_Woolf2021!$E$9:$E$93)+63.1579*EXP(-0.19*AV$58))/(Fperm_SI_Woolf2021!$E$9:$E$93-AV$58))*(AV$58-Fperm_SI_Woolf2021!$E$9:$E$93)/10))),Fperm_SI_Woolf2021!$D$9:$D$93)*AV$57+INTERCEPT(Fperm_SI_Woolf2021!$F$9:$F$93*EXP(-Fperm_SI_Woolf2021!$I$9:$I$93*$C160*IF(AV$58=Fperm_SI_Woolf2021!$E$9:$E$93,1,EXP(LN((1.1*(Fperm_SI_Woolf2021!$E$9:$E$93-AV$58)-63.1579*EXP(-0.19*Fperm_SI_Woolf2021!$E$9:$E$93)+63.1579*EXP(-0.19*AV$58))/(Fperm_SI_Woolf2021!$E$9:$E$93-AV$58))*(AV$58-Fperm_SI_Woolf2021!$E$9:$E$93)/10))) + Fperm_SI_Woolf2021!$G$9:$G$93*EXP(-Fperm_SI_Woolf2021!$J$9:$J$93*$C160*IF(AV$58=Fperm_SI_Woolf2021!$E$9:$E$93,1,EXP(LN((1.1*(Fperm_SI_Woolf2021!$E$9:$E$93-AV$58)-63.1579*EXP(-0.19*Fperm_SI_Woolf2021!$E$9:$E$93)+63.1579*EXP(-0.19*AV$58))/(Fperm_SI_Woolf2021!$E$9:$E$93-AV$58))*(AV$58-Fperm_SI_Woolf2021!$E$9:$E$93)/10))) + Fperm_SI_Woolf2021!$H$9:$H$93*EXP(-Fperm_SI_Woolf2021!$K$9:$K$93*$C160*IF(AV$58=Fperm_SI_Woolf2021!$E$9:$E$93,1,EXP(LN((1.1*(Fperm_SI_Woolf2021!$E$9:$E$93-AV$58)-63.1579*EXP(-0.19*Fperm_SI_Woolf2021!$E$9:$E$93)+63.1579*EXP(-0.19*AV$58))/(Fperm_SI_Woolf2021!$E$9:$E$93-AV$58))*(AV$58-Fperm_SI_Woolf2021!$E$9:$E$93)/10))),Fperm_SI_Woolf2021!$D$9:$D$93))</f>
        <v>9.6672593559408909E-2</v>
      </c>
      <c r="AW160" s="51" cm="1">
        <f t="array" ref="AW160">MIN(1,SLOPE(Fperm_SI_Woolf2021!$F$9:$F$93*EXP(-Fperm_SI_Woolf2021!$I$9:$I$93*$C160*IF(AW$58=Fperm_SI_Woolf2021!$E$9:$E$93,1,EXP(LN((1.1*(Fperm_SI_Woolf2021!$E$9:$E$93-AW$58)-63.1579*EXP(-0.19*Fperm_SI_Woolf2021!$E$9:$E$93)+63.1579*EXP(-0.19*AW$58))/(Fperm_SI_Woolf2021!$E$9:$E$93-AW$58))*(AW$58-Fperm_SI_Woolf2021!$E$9:$E$93)/10))) + Fperm_SI_Woolf2021!$G$9:$G$93*EXP(-Fperm_SI_Woolf2021!$J$9:$J$93*$C160*IF(AW$58=Fperm_SI_Woolf2021!$E$9:$E$93,1,EXP(LN((1.1*(Fperm_SI_Woolf2021!$E$9:$E$93-AW$58)-63.1579*EXP(-0.19*Fperm_SI_Woolf2021!$E$9:$E$93)+63.1579*EXP(-0.19*AW$58))/(Fperm_SI_Woolf2021!$E$9:$E$93-AW$58))*(AW$58-Fperm_SI_Woolf2021!$E$9:$E$93)/10))) + Fperm_SI_Woolf2021!$H$9:$H$93*EXP(-Fperm_SI_Woolf2021!$K$9:$K$93*$C160*IF(AW$58=Fperm_SI_Woolf2021!$E$9:$E$93,1,EXP(LN((1.1*(Fperm_SI_Woolf2021!$E$9:$E$93-AW$58)-63.1579*EXP(-0.19*Fperm_SI_Woolf2021!$E$9:$E$93)+63.1579*EXP(-0.19*AW$58))/(Fperm_SI_Woolf2021!$E$9:$E$93-AW$58))*(AW$58-Fperm_SI_Woolf2021!$E$9:$E$93)/10))),Fperm_SI_Woolf2021!$D$9:$D$93)*AW$57+INTERCEPT(Fperm_SI_Woolf2021!$F$9:$F$93*EXP(-Fperm_SI_Woolf2021!$I$9:$I$93*$C160*IF(AW$58=Fperm_SI_Woolf2021!$E$9:$E$93,1,EXP(LN((1.1*(Fperm_SI_Woolf2021!$E$9:$E$93-AW$58)-63.1579*EXP(-0.19*Fperm_SI_Woolf2021!$E$9:$E$93)+63.1579*EXP(-0.19*AW$58))/(Fperm_SI_Woolf2021!$E$9:$E$93-AW$58))*(AW$58-Fperm_SI_Woolf2021!$E$9:$E$93)/10))) + Fperm_SI_Woolf2021!$G$9:$G$93*EXP(-Fperm_SI_Woolf2021!$J$9:$J$93*$C160*IF(AW$58=Fperm_SI_Woolf2021!$E$9:$E$93,1,EXP(LN((1.1*(Fperm_SI_Woolf2021!$E$9:$E$93-AW$58)-63.1579*EXP(-0.19*Fperm_SI_Woolf2021!$E$9:$E$93)+63.1579*EXP(-0.19*AW$58))/(Fperm_SI_Woolf2021!$E$9:$E$93-AW$58))*(AW$58-Fperm_SI_Woolf2021!$E$9:$E$93)/10))) + Fperm_SI_Woolf2021!$H$9:$H$93*EXP(-Fperm_SI_Woolf2021!$K$9:$K$93*$C160*IF(AW$58=Fperm_SI_Woolf2021!$E$9:$E$93,1,EXP(LN((1.1*(Fperm_SI_Woolf2021!$E$9:$E$93-AW$58)-63.1579*EXP(-0.19*Fperm_SI_Woolf2021!$E$9:$E$93)+63.1579*EXP(-0.19*AW$58))/(Fperm_SI_Woolf2021!$E$9:$E$93-AW$58))*(AW$58-Fperm_SI_Woolf2021!$E$9:$E$93)/10))),Fperm_SI_Woolf2021!$D$9:$D$93))</f>
        <v>0.22041713678907068</v>
      </c>
      <c r="AX160" s="51" cm="1">
        <f t="array" ref="AX160">MIN(1,SLOPE(Fperm_SI_Woolf2021!$F$9:$F$93*EXP(-Fperm_SI_Woolf2021!$I$9:$I$93*$C160*IF(AX$58=Fperm_SI_Woolf2021!$E$9:$E$93,1,EXP(LN((1.1*(Fperm_SI_Woolf2021!$E$9:$E$93-AX$58)-63.1579*EXP(-0.19*Fperm_SI_Woolf2021!$E$9:$E$93)+63.1579*EXP(-0.19*AX$58))/(Fperm_SI_Woolf2021!$E$9:$E$93-AX$58))*(AX$58-Fperm_SI_Woolf2021!$E$9:$E$93)/10))) + Fperm_SI_Woolf2021!$G$9:$G$93*EXP(-Fperm_SI_Woolf2021!$J$9:$J$93*$C160*IF(AX$58=Fperm_SI_Woolf2021!$E$9:$E$93,1,EXP(LN((1.1*(Fperm_SI_Woolf2021!$E$9:$E$93-AX$58)-63.1579*EXP(-0.19*Fperm_SI_Woolf2021!$E$9:$E$93)+63.1579*EXP(-0.19*AX$58))/(Fperm_SI_Woolf2021!$E$9:$E$93-AX$58))*(AX$58-Fperm_SI_Woolf2021!$E$9:$E$93)/10))) + Fperm_SI_Woolf2021!$H$9:$H$93*EXP(-Fperm_SI_Woolf2021!$K$9:$K$93*$C160*IF(AX$58=Fperm_SI_Woolf2021!$E$9:$E$93,1,EXP(LN((1.1*(Fperm_SI_Woolf2021!$E$9:$E$93-AX$58)-63.1579*EXP(-0.19*Fperm_SI_Woolf2021!$E$9:$E$93)+63.1579*EXP(-0.19*AX$58))/(Fperm_SI_Woolf2021!$E$9:$E$93-AX$58))*(AX$58-Fperm_SI_Woolf2021!$E$9:$E$93)/10))),Fperm_SI_Woolf2021!$D$9:$D$93)*AX$57+INTERCEPT(Fperm_SI_Woolf2021!$F$9:$F$93*EXP(-Fperm_SI_Woolf2021!$I$9:$I$93*$C160*IF(AX$58=Fperm_SI_Woolf2021!$E$9:$E$93,1,EXP(LN((1.1*(Fperm_SI_Woolf2021!$E$9:$E$93-AX$58)-63.1579*EXP(-0.19*Fperm_SI_Woolf2021!$E$9:$E$93)+63.1579*EXP(-0.19*AX$58))/(Fperm_SI_Woolf2021!$E$9:$E$93-AX$58))*(AX$58-Fperm_SI_Woolf2021!$E$9:$E$93)/10))) + Fperm_SI_Woolf2021!$G$9:$G$93*EXP(-Fperm_SI_Woolf2021!$J$9:$J$93*$C160*IF(AX$58=Fperm_SI_Woolf2021!$E$9:$E$93,1,EXP(LN((1.1*(Fperm_SI_Woolf2021!$E$9:$E$93-AX$58)-63.1579*EXP(-0.19*Fperm_SI_Woolf2021!$E$9:$E$93)+63.1579*EXP(-0.19*AX$58))/(Fperm_SI_Woolf2021!$E$9:$E$93-AX$58))*(AX$58-Fperm_SI_Woolf2021!$E$9:$E$93)/10))) + Fperm_SI_Woolf2021!$H$9:$H$93*EXP(-Fperm_SI_Woolf2021!$K$9:$K$93*$C160*IF(AX$58=Fperm_SI_Woolf2021!$E$9:$E$93,1,EXP(LN((1.1*(Fperm_SI_Woolf2021!$E$9:$E$93-AX$58)-63.1579*EXP(-0.19*Fperm_SI_Woolf2021!$E$9:$E$93)+63.1579*EXP(-0.19*AX$58))/(Fperm_SI_Woolf2021!$E$9:$E$93-AX$58))*(AX$58-Fperm_SI_Woolf2021!$E$9:$E$93)/10))),Fperm_SI_Woolf2021!$D$9:$D$93))</f>
        <v>0.21006878827471565</v>
      </c>
      <c r="AY160" s="51" cm="1">
        <f t="array" ref="AY160">MIN(1,SLOPE(Fperm_SI_Woolf2021!$F$9:$F$93*EXP(-Fperm_SI_Woolf2021!$I$9:$I$93*$C160*IF(AY$58=Fperm_SI_Woolf2021!$E$9:$E$93,1,EXP(LN((1.1*(Fperm_SI_Woolf2021!$E$9:$E$93-AY$58)-63.1579*EXP(-0.19*Fperm_SI_Woolf2021!$E$9:$E$93)+63.1579*EXP(-0.19*AY$58))/(Fperm_SI_Woolf2021!$E$9:$E$93-AY$58))*(AY$58-Fperm_SI_Woolf2021!$E$9:$E$93)/10))) + Fperm_SI_Woolf2021!$G$9:$G$93*EXP(-Fperm_SI_Woolf2021!$J$9:$J$93*$C160*IF(AY$58=Fperm_SI_Woolf2021!$E$9:$E$93,1,EXP(LN((1.1*(Fperm_SI_Woolf2021!$E$9:$E$93-AY$58)-63.1579*EXP(-0.19*Fperm_SI_Woolf2021!$E$9:$E$93)+63.1579*EXP(-0.19*AY$58))/(Fperm_SI_Woolf2021!$E$9:$E$93-AY$58))*(AY$58-Fperm_SI_Woolf2021!$E$9:$E$93)/10))) + Fperm_SI_Woolf2021!$H$9:$H$93*EXP(-Fperm_SI_Woolf2021!$K$9:$K$93*$C160*IF(AY$58=Fperm_SI_Woolf2021!$E$9:$E$93,1,EXP(LN((1.1*(Fperm_SI_Woolf2021!$E$9:$E$93-AY$58)-63.1579*EXP(-0.19*Fperm_SI_Woolf2021!$E$9:$E$93)+63.1579*EXP(-0.19*AY$58))/(Fperm_SI_Woolf2021!$E$9:$E$93-AY$58))*(AY$58-Fperm_SI_Woolf2021!$E$9:$E$93)/10))),Fperm_SI_Woolf2021!$D$9:$D$93)*AY$57+INTERCEPT(Fperm_SI_Woolf2021!$F$9:$F$93*EXP(-Fperm_SI_Woolf2021!$I$9:$I$93*$C160*IF(AY$58=Fperm_SI_Woolf2021!$E$9:$E$93,1,EXP(LN((1.1*(Fperm_SI_Woolf2021!$E$9:$E$93-AY$58)-63.1579*EXP(-0.19*Fperm_SI_Woolf2021!$E$9:$E$93)+63.1579*EXP(-0.19*AY$58))/(Fperm_SI_Woolf2021!$E$9:$E$93-AY$58))*(AY$58-Fperm_SI_Woolf2021!$E$9:$E$93)/10))) + Fperm_SI_Woolf2021!$G$9:$G$93*EXP(-Fperm_SI_Woolf2021!$J$9:$J$93*$C160*IF(AY$58=Fperm_SI_Woolf2021!$E$9:$E$93,1,EXP(LN((1.1*(Fperm_SI_Woolf2021!$E$9:$E$93-AY$58)-63.1579*EXP(-0.19*Fperm_SI_Woolf2021!$E$9:$E$93)+63.1579*EXP(-0.19*AY$58))/(Fperm_SI_Woolf2021!$E$9:$E$93-AY$58))*(AY$58-Fperm_SI_Woolf2021!$E$9:$E$93)/10))) + Fperm_SI_Woolf2021!$H$9:$H$93*EXP(-Fperm_SI_Woolf2021!$K$9:$K$93*$C160*IF(AY$58=Fperm_SI_Woolf2021!$E$9:$E$93,1,EXP(LN((1.1*(Fperm_SI_Woolf2021!$E$9:$E$93-AY$58)-63.1579*EXP(-0.19*Fperm_SI_Woolf2021!$E$9:$E$93)+63.1579*EXP(-0.19*AY$58))/(Fperm_SI_Woolf2021!$E$9:$E$93-AY$58))*(AY$58-Fperm_SI_Woolf2021!$E$9:$E$93)/10))),Fperm_SI_Woolf2021!$D$9:$D$93))</f>
        <v>0.19972043976036058</v>
      </c>
      <c r="AZ160" s="51" cm="1">
        <f t="array" ref="AZ160">MIN(1,SLOPE(Fperm_SI_Woolf2021!$F$9:$F$93*EXP(-Fperm_SI_Woolf2021!$I$9:$I$93*$C160*IF(AZ$58=Fperm_SI_Woolf2021!$E$9:$E$93,1,EXP(LN((1.1*(Fperm_SI_Woolf2021!$E$9:$E$93-AZ$58)-63.1579*EXP(-0.19*Fperm_SI_Woolf2021!$E$9:$E$93)+63.1579*EXP(-0.19*AZ$58))/(Fperm_SI_Woolf2021!$E$9:$E$93-AZ$58))*(AZ$58-Fperm_SI_Woolf2021!$E$9:$E$93)/10))) + Fperm_SI_Woolf2021!$G$9:$G$93*EXP(-Fperm_SI_Woolf2021!$J$9:$J$93*$C160*IF(AZ$58=Fperm_SI_Woolf2021!$E$9:$E$93,1,EXP(LN((1.1*(Fperm_SI_Woolf2021!$E$9:$E$93-AZ$58)-63.1579*EXP(-0.19*Fperm_SI_Woolf2021!$E$9:$E$93)+63.1579*EXP(-0.19*AZ$58))/(Fperm_SI_Woolf2021!$E$9:$E$93-AZ$58))*(AZ$58-Fperm_SI_Woolf2021!$E$9:$E$93)/10))) + Fperm_SI_Woolf2021!$H$9:$H$93*EXP(-Fperm_SI_Woolf2021!$K$9:$K$93*$C160*IF(AZ$58=Fperm_SI_Woolf2021!$E$9:$E$93,1,EXP(LN((1.1*(Fperm_SI_Woolf2021!$E$9:$E$93-AZ$58)-63.1579*EXP(-0.19*Fperm_SI_Woolf2021!$E$9:$E$93)+63.1579*EXP(-0.19*AZ$58))/(Fperm_SI_Woolf2021!$E$9:$E$93-AZ$58))*(AZ$58-Fperm_SI_Woolf2021!$E$9:$E$93)/10))),Fperm_SI_Woolf2021!$D$9:$D$93)*AZ$57+INTERCEPT(Fperm_SI_Woolf2021!$F$9:$F$93*EXP(-Fperm_SI_Woolf2021!$I$9:$I$93*$C160*IF(AZ$58=Fperm_SI_Woolf2021!$E$9:$E$93,1,EXP(LN((1.1*(Fperm_SI_Woolf2021!$E$9:$E$93-AZ$58)-63.1579*EXP(-0.19*Fperm_SI_Woolf2021!$E$9:$E$93)+63.1579*EXP(-0.19*AZ$58))/(Fperm_SI_Woolf2021!$E$9:$E$93-AZ$58))*(AZ$58-Fperm_SI_Woolf2021!$E$9:$E$93)/10))) + Fperm_SI_Woolf2021!$G$9:$G$93*EXP(-Fperm_SI_Woolf2021!$J$9:$J$93*$C160*IF(AZ$58=Fperm_SI_Woolf2021!$E$9:$E$93,1,EXP(LN((1.1*(Fperm_SI_Woolf2021!$E$9:$E$93-AZ$58)-63.1579*EXP(-0.19*Fperm_SI_Woolf2021!$E$9:$E$93)+63.1579*EXP(-0.19*AZ$58))/(Fperm_SI_Woolf2021!$E$9:$E$93-AZ$58))*(AZ$58-Fperm_SI_Woolf2021!$E$9:$E$93)/10))) + Fperm_SI_Woolf2021!$H$9:$H$93*EXP(-Fperm_SI_Woolf2021!$K$9:$K$93*$C160*IF(AZ$58=Fperm_SI_Woolf2021!$E$9:$E$93,1,EXP(LN((1.1*(Fperm_SI_Woolf2021!$E$9:$E$93-AZ$58)-63.1579*EXP(-0.19*Fperm_SI_Woolf2021!$E$9:$E$93)+63.1579*EXP(-0.19*AZ$58))/(Fperm_SI_Woolf2021!$E$9:$E$93-AZ$58))*(AZ$58-Fperm_SI_Woolf2021!$E$9:$E$93)/10))),Fperm_SI_Woolf2021!$D$9:$D$93))</f>
        <v>0.18937209124600551</v>
      </c>
      <c r="BA160" s="51" cm="1">
        <f t="array" ref="BA160">MIN(1,SLOPE(Fperm_SI_Woolf2021!$F$9:$F$93*EXP(-Fperm_SI_Woolf2021!$I$9:$I$93*$C160*IF(BA$58=Fperm_SI_Woolf2021!$E$9:$E$93,1,EXP(LN((1.1*(Fperm_SI_Woolf2021!$E$9:$E$93-BA$58)-63.1579*EXP(-0.19*Fperm_SI_Woolf2021!$E$9:$E$93)+63.1579*EXP(-0.19*BA$58))/(Fperm_SI_Woolf2021!$E$9:$E$93-BA$58))*(BA$58-Fperm_SI_Woolf2021!$E$9:$E$93)/10))) + Fperm_SI_Woolf2021!$G$9:$G$93*EXP(-Fperm_SI_Woolf2021!$J$9:$J$93*$C160*IF(BA$58=Fperm_SI_Woolf2021!$E$9:$E$93,1,EXP(LN((1.1*(Fperm_SI_Woolf2021!$E$9:$E$93-BA$58)-63.1579*EXP(-0.19*Fperm_SI_Woolf2021!$E$9:$E$93)+63.1579*EXP(-0.19*BA$58))/(Fperm_SI_Woolf2021!$E$9:$E$93-BA$58))*(BA$58-Fperm_SI_Woolf2021!$E$9:$E$93)/10))) + Fperm_SI_Woolf2021!$H$9:$H$93*EXP(-Fperm_SI_Woolf2021!$K$9:$K$93*$C160*IF(BA$58=Fperm_SI_Woolf2021!$E$9:$E$93,1,EXP(LN((1.1*(Fperm_SI_Woolf2021!$E$9:$E$93-BA$58)-63.1579*EXP(-0.19*Fperm_SI_Woolf2021!$E$9:$E$93)+63.1579*EXP(-0.19*BA$58))/(Fperm_SI_Woolf2021!$E$9:$E$93-BA$58))*(BA$58-Fperm_SI_Woolf2021!$E$9:$E$93)/10))),Fperm_SI_Woolf2021!$D$9:$D$93)*BA$57+INTERCEPT(Fperm_SI_Woolf2021!$F$9:$F$93*EXP(-Fperm_SI_Woolf2021!$I$9:$I$93*$C160*IF(BA$58=Fperm_SI_Woolf2021!$E$9:$E$93,1,EXP(LN((1.1*(Fperm_SI_Woolf2021!$E$9:$E$93-BA$58)-63.1579*EXP(-0.19*Fperm_SI_Woolf2021!$E$9:$E$93)+63.1579*EXP(-0.19*BA$58))/(Fperm_SI_Woolf2021!$E$9:$E$93-BA$58))*(BA$58-Fperm_SI_Woolf2021!$E$9:$E$93)/10))) + Fperm_SI_Woolf2021!$G$9:$G$93*EXP(-Fperm_SI_Woolf2021!$J$9:$J$93*$C160*IF(BA$58=Fperm_SI_Woolf2021!$E$9:$E$93,1,EXP(LN((1.1*(Fperm_SI_Woolf2021!$E$9:$E$93-BA$58)-63.1579*EXP(-0.19*Fperm_SI_Woolf2021!$E$9:$E$93)+63.1579*EXP(-0.19*BA$58))/(Fperm_SI_Woolf2021!$E$9:$E$93-BA$58))*(BA$58-Fperm_SI_Woolf2021!$E$9:$E$93)/10))) + Fperm_SI_Woolf2021!$H$9:$H$93*EXP(-Fperm_SI_Woolf2021!$K$9:$K$93*$C160*IF(BA$58=Fperm_SI_Woolf2021!$E$9:$E$93,1,EXP(LN((1.1*(Fperm_SI_Woolf2021!$E$9:$E$93-BA$58)-63.1579*EXP(-0.19*Fperm_SI_Woolf2021!$E$9:$E$93)+63.1579*EXP(-0.19*BA$58))/(Fperm_SI_Woolf2021!$E$9:$E$93-BA$58))*(BA$58-Fperm_SI_Woolf2021!$E$9:$E$93)/10))),Fperm_SI_Woolf2021!$D$9:$D$93))</f>
        <v>0.17902374273165045</v>
      </c>
      <c r="BB160" s="51" cm="1">
        <f t="array" ref="BB160">MIN(1,SLOPE(Fperm_SI_Woolf2021!$F$9:$F$93*EXP(-Fperm_SI_Woolf2021!$I$9:$I$93*$C160*IF(BB$58=Fperm_SI_Woolf2021!$E$9:$E$93,1,EXP(LN((1.1*(Fperm_SI_Woolf2021!$E$9:$E$93-BB$58)-63.1579*EXP(-0.19*Fperm_SI_Woolf2021!$E$9:$E$93)+63.1579*EXP(-0.19*BB$58))/(Fperm_SI_Woolf2021!$E$9:$E$93-BB$58))*(BB$58-Fperm_SI_Woolf2021!$E$9:$E$93)/10))) + Fperm_SI_Woolf2021!$G$9:$G$93*EXP(-Fperm_SI_Woolf2021!$J$9:$J$93*$C160*IF(BB$58=Fperm_SI_Woolf2021!$E$9:$E$93,1,EXP(LN((1.1*(Fperm_SI_Woolf2021!$E$9:$E$93-BB$58)-63.1579*EXP(-0.19*Fperm_SI_Woolf2021!$E$9:$E$93)+63.1579*EXP(-0.19*BB$58))/(Fperm_SI_Woolf2021!$E$9:$E$93-BB$58))*(BB$58-Fperm_SI_Woolf2021!$E$9:$E$93)/10))) + Fperm_SI_Woolf2021!$H$9:$H$93*EXP(-Fperm_SI_Woolf2021!$K$9:$K$93*$C160*IF(BB$58=Fperm_SI_Woolf2021!$E$9:$E$93,1,EXP(LN((1.1*(Fperm_SI_Woolf2021!$E$9:$E$93-BB$58)-63.1579*EXP(-0.19*Fperm_SI_Woolf2021!$E$9:$E$93)+63.1579*EXP(-0.19*BB$58))/(Fperm_SI_Woolf2021!$E$9:$E$93-BB$58))*(BB$58-Fperm_SI_Woolf2021!$E$9:$E$93)/10))),Fperm_SI_Woolf2021!$D$9:$D$93)*BB$57+INTERCEPT(Fperm_SI_Woolf2021!$F$9:$F$93*EXP(-Fperm_SI_Woolf2021!$I$9:$I$93*$C160*IF(BB$58=Fperm_SI_Woolf2021!$E$9:$E$93,1,EXP(LN((1.1*(Fperm_SI_Woolf2021!$E$9:$E$93-BB$58)-63.1579*EXP(-0.19*Fperm_SI_Woolf2021!$E$9:$E$93)+63.1579*EXP(-0.19*BB$58))/(Fperm_SI_Woolf2021!$E$9:$E$93-BB$58))*(BB$58-Fperm_SI_Woolf2021!$E$9:$E$93)/10))) + Fperm_SI_Woolf2021!$G$9:$G$93*EXP(-Fperm_SI_Woolf2021!$J$9:$J$93*$C160*IF(BB$58=Fperm_SI_Woolf2021!$E$9:$E$93,1,EXP(LN((1.1*(Fperm_SI_Woolf2021!$E$9:$E$93-BB$58)-63.1579*EXP(-0.19*Fperm_SI_Woolf2021!$E$9:$E$93)+63.1579*EXP(-0.19*BB$58))/(Fperm_SI_Woolf2021!$E$9:$E$93-BB$58))*(BB$58-Fperm_SI_Woolf2021!$E$9:$E$93)/10))) + Fperm_SI_Woolf2021!$H$9:$H$93*EXP(-Fperm_SI_Woolf2021!$K$9:$K$93*$C160*IF(BB$58=Fperm_SI_Woolf2021!$E$9:$E$93,1,EXP(LN((1.1*(Fperm_SI_Woolf2021!$E$9:$E$93-BB$58)-63.1579*EXP(-0.19*Fperm_SI_Woolf2021!$E$9:$E$93)+63.1579*EXP(-0.19*BB$58))/(Fperm_SI_Woolf2021!$E$9:$E$93-BB$58))*(BB$58-Fperm_SI_Woolf2021!$E$9:$E$93)/10))),Fperm_SI_Woolf2021!$D$9:$D$93))</f>
        <v>0.16867539421729541</v>
      </c>
      <c r="BC160" s="51" cm="1">
        <f t="array" ref="BC160">MIN(1,SLOPE(Fperm_SI_Woolf2021!$F$9:$F$93*EXP(-Fperm_SI_Woolf2021!$I$9:$I$93*$C160*IF(BC$58=Fperm_SI_Woolf2021!$E$9:$E$93,1,EXP(LN((1.1*(Fperm_SI_Woolf2021!$E$9:$E$93-BC$58)-63.1579*EXP(-0.19*Fperm_SI_Woolf2021!$E$9:$E$93)+63.1579*EXP(-0.19*BC$58))/(Fperm_SI_Woolf2021!$E$9:$E$93-BC$58))*(BC$58-Fperm_SI_Woolf2021!$E$9:$E$93)/10))) + Fperm_SI_Woolf2021!$G$9:$G$93*EXP(-Fperm_SI_Woolf2021!$J$9:$J$93*$C160*IF(BC$58=Fperm_SI_Woolf2021!$E$9:$E$93,1,EXP(LN((1.1*(Fperm_SI_Woolf2021!$E$9:$E$93-BC$58)-63.1579*EXP(-0.19*Fperm_SI_Woolf2021!$E$9:$E$93)+63.1579*EXP(-0.19*BC$58))/(Fperm_SI_Woolf2021!$E$9:$E$93-BC$58))*(BC$58-Fperm_SI_Woolf2021!$E$9:$E$93)/10))) + Fperm_SI_Woolf2021!$H$9:$H$93*EXP(-Fperm_SI_Woolf2021!$K$9:$K$93*$C160*IF(BC$58=Fperm_SI_Woolf2021!$E$9:$E$93,1,EXP(LN((1.1*(Fperm_SI_Woolf2021!$E$9:$E$93-BC$58)-63.1579*EXP(-0.19*Fperm_SI_Woolf2021!$E$9:$E$93)+63.1579*EXP(-0.19*BC$58))/(Fperm_SI_Woolf2021!$E$9:$E$93-BC$58))*(BC$58-Fperm_SI_Woolf2021!$E$9:$E$93)/10))),Fperm_SI_Woolf2021!$D$9:$D$93)*BC$57+INTERCEPT(Fperm_SI_Woolf2021!$F$9:$F$93*EXP(-Fperm_SI_Woolf2021!$I$9:$I$93*$C160*IF(BC$58=Fperm_SI_Woolf2021!$E$9:$E$93,1,EXP(LN((1.1*(Fperm_SI_Woolf2021!$E$9:$E$93-BC$58)-63.1579*EXP(-0.19*Fperm_SI_Woolf2021!$E$9:$E$93)+63.1579*EXP(-0.19*BC$58))/(Fperm_SI_Woolf2021!$E$9:$E$93-BC$58))*(BC$58-Fperm_SI_Woolf2021!$E$9:$E$93)/10))) + Fperm_SI_Woolf2021!$G$9:$G$93*EXP(-Fperm_SI_Woolf2021!$J$9:$J$93*$C160*IF(BC$58=Fperm_SI_Woolf2021!$E$9:$E$93,1,EXP(LN((1.1*(Fperm_SI_Woolf2021!$E$9:$E$93-BC$58)-63.1579*EXP(-0.19*Fperm_SI_Woolf2021!$E$9:$E$93)+63.1579*EXP(-0.19*BC$58))/(Fperm_SI_Woolf2021!$E$9:$E$93-BC$58))*(BC$58-Fperm_SI_Woolf2021!$E$9:$E$93)/10))) + Fperm_SI_Woolf2021!$H$9:$H$93*EXP(-Fperm_SI_Woolf2021!$K$9:$K$93*$C160*IF(BC$58=Fperm_SI_Woolf2021!$E$9:$E$93,1,EXP(LN((1.1*(Fperm_SI_Woolf2021!$E$9:$E$93-BC$58)-63.1579*EXP(-0.19*Fperm_SI_Woolf2021!$E$9:$E$93)+63.1579*EXP(-0.19*BC$58))/(Fperm_SI_Woolf2021!$E$9:$E$93-BC$58))*(BC$58-Fperm_SI_Woolf2021!$E$9:$E$93)/10))),Fperm_SI_Woolf2021!$D$9:$D$93))</f>
        <v>0.15832704570294037</v>
      </c>
      <c r="BD160" s="51" cm="1">
        <f t="array" ref="BD160">MIN(1,SLOPE(Fperm_SI_Woolf2021!$F$9:$F$93*EXP(-Fperm_SI_Woolf2021!$I$9:$I$93*$C160*IF(BD$58=Fperm_SI_Woolf2021!$E$9:$E$93,1,EXP(LN((1.1*(Fperm_SI_Woolf2021!$E$9:$E$93-BD$58)-63.1579*EXP(-0.19*Fperm_SI_Woolf2021!$E$9:$E$93)+63.1579*EXP(-0.19*BD$58))/(Fperm_SI_Woolf2021!$E$9:$E$93-BD$58))*(BD$58-Fperm_SI_Woolf2021!$E$9:$E$93)/10))) + Fperm_SI_Woolf2021!$G$9:$G$93*EXP(-Fperm_SI_Woolf2021!$J$9:$J$93*$C160*IF(BD$58=Fperm_SI_Woolf2021!$E$9:$E$93,1,EXP(LN((1.1*(Fperm_SI_Woolf2021!$E$9:$E$93-BD$58)-63.1579*EXP(-0.19*Fperm_SI_Woolf2021!$E$9:$E$93)+63.1579*EXP(-0.19*BD$58))/(Fperm_SI_Woolf2021!$E$9:$E$93-BD$58))*(BD$58-Fperm_SI_Woolf2021!$E$9:$E$93)/10))) + Fperm_SI_Woolf2021!$H$9:$H$93*EXP(-Fperm_SI_Woolf2021!$K$9:$K$93*$C160*IF(BD$58=Fperm_SI_Woolf2021!$E$9:$E$93,1,EXP(LN((1.1*(Fperm_SI_Woolf2021!$E$9:$E$93-BD$58)-63.1579*EXP(-0.19*Fperm_SI_Woolf2021!$E$9:$E$93)+63.1579*EXP(-0.19*BD$58))/(Fperm_SI_Woolf2021!$E$9:$E$93-BD$58))*(BD$58-Fperm_SI_Woolf2021!$E$9:$E$93)/10))),Fperm_SI_Woolf2021!$D$9:$D$93)*BD$57+INTERCEPT(Fperm_SI_Woolf2021!$F$9:$F$93*EXP(-Fperm_SI_Woolf2021!$I$9:$I$93*$C160*IF(BD$58=Fperm_SI_Woolf2021!$E$9:$E$93,1,EXP(LN((1.1*(Fperm_SI_Woolf2021!$E$9:$E$93-BD$58)-63.1579*EXP(-0.19*Fperm_SI_Woolf2021!$E$9:$E$93)+63.1579*EXP(-0.19*BD$58))/(Fperm_SI_Woolf2021!$E$9:$E$93-BD$58))*(BD$58-Fperm_SI_Woolf2021!$E$9:$E$93)/10))) + Fperm_SI_Woolf2021!$G$9:$G$93*EXP(-Fperm_SI_Woolf2021!$J$9:$J$93*$C160*IF(BD$58=Fperm_SI_Woolf2021!$E$9:$E$93,1,EXP(LN((1.1*(Fperm_SI_Woolf2021!$E$9:$E$93-BD$58)-63.1579*EXP(-0.19*Fperm_SI_Woolf2021!$E$9:$E$93)+63.1579*EXP(-0.19*BD$58))/(Fperm_SI_Woolf2021!$E$9:$E$93-BD$58))*(BD$58-Fperm_SI_Woolf2021!$E$9:$E$93)/10))) + Fperm_SI_Woolf2021!$H$9:$H$93*EXP(-Fperm_SI_Woolf2021!$K$9:$K$93*$C160*IF(BD$58=Fperm_SI_Woolf2021!$E$9:$E$93,1,EXP(LN((1.1*(Fperm_SI_Woolf2021!$E$9:$E$93-BD$58)-63.1579*EXP(-0.19*Fperm_SI_Woolf2021!$E$9:$E$93)+63.1579*EXP(-0.19*BD$58))/(Fperm_SI_Woolf2021!$E$9:$E$93-BD$58))*(BD$58-Fperm_SI_Woolf2021!$E$9:$E$93)/10))),Fperm_SI_Woolf2021!$D$9:$D$93))</f>
        <v>0.14797869718858531</v>
      </c>
      <c r="BE160" s="51" cm="1">
        <f t="array" ref="BE160">MIN(1,SLOPE(Fperm_SI_Woolf2021!$F$9:$F$93*EXP(-Fperm_SI_Woolf2021!$I$9:$I$93*$C160*IF(BE$58=Fperm_SI_Woolf2021!$E$9:$E$93,1,EXP(LN((1.1*(Fperm_SI_Woolf2021!$E$9:$E$93-BE$58)-63.1579*EXP(-0.19*Fperm_SI_Woolf2021!$E$9:$E$93)+63.1579*EXP(-0.19*BE$58))/(Fperm_SI_Woolf2021!$E$9:$E$93-BE$58))*(BE$58-Fperm_SI_Woolf2021!$E$9:$E$93)/10))) + Fperm_SI_Woolf2021!$G$9:$G$93*EXP(-Fperm_SI_Woolf2021!$J$9:$J$93*$C160*IF(BE$58=Fperm_SI_Woolf2021!$E$9:$E$93,1,EXP(LN((1.1*(Fperm_SI_Woolf2021!$E$9:$E$93-BE$58)-63.1579*EXP(-0.19*Fperm_SI_Woolf2021!$E$9:$E$93)+63.1579*EXP(-0.19*BE$58))/(Fperm_SI_Woolf2021!$E$9:$E$93-BE$58))*(BE$58-Fperm_SI_Woolf2021!$E$9:$E$93)/10))) + Fperm_SI_Woolf2021!$H$9:$H$93*EXP(-Fperm_SI_Woolf2021!$K$9:$K$93*$C160*IF(BE$58=Fperm_SI_Woolf2021!$E$9:$E$93,1,EXP(LN((1.1*(Fperm_SI_Woolf2021!$E$9:$E$93-BE$58)-63.1579*EXP(-0.19*Fperm_SI_Woolf2021!$E$9:$E$93)+63.1579*EXP(-0.19*BE$58))/(Fperm_SI_Woolf2021!$E$9:$E$93-BE$58))*(BE$58-Fperm_SI_Woolf2021!$E$9:$E$93)/10))),Fperm_SI_Woolf2021!$D$9:$D$93)*BE$57+INTERCEPT(Fperm_SI_Woolf2021!$F$9:$F$93*EXP(-Fperm_SI_Woolf2021!$I$9:$I$93*$C160*IF(BE$58=Fperm_SI_Woolf2021!$E$9:$E$93,1,EXP(LN((1.1*(Fperm_SI_Woolf2021!$E$9:$E$93-BE$58)-63.1579*EXP(-0.19*Fperm_SI_Woolf2021!$E$9:$E$93)+63.1579*EXP(-0.19*BE$58))/(Fperm_SI_Woolf2021!$E$9:$E$93-BE$58))*(BE$58-Fperm_SI_Woolf2021!$E$9:$E$93)/10))) + Fperm_SI_Woolf2021!$G$9:$G$93*EXP(-Fperm_SI_Woolf2021!$J$9:$J$93*$C160*IF(BE$58=Fperm_SI_Woolf2021!$E$9:$E$93,1,EXP(LN((1.1*(Fperm_SI_Woolf2021!$E$9:$E$93-BE$58)-63.1579*EXP(-0.19*Fperm_SI_Woolf2021!$E$9:$E$93)+63.1579*EXP(-0.19*BE$58))/(Fperm_SI_Woolf2021!$E$9:$E$93-BE$58))*(BE$58-Fperm_SI_Woolf2021!$E$9:$E$93)/10))) + Fperm_SI_Woolf2021!$H$9:$H$93*EXP(-Fperm_SI_Woolf2021!$K$9:$K$93*$C160*IF(BE$58=Fperm_SI_Woolf2021!$E$9:$E$93,1,EXP(LN((1.1*(Fperm_SI_Woolf2021!$E$9:$E$93-BE$58)-63.1579*EXP(-0.19*Fperm_SI_Woolf2021!$E$9:$E$93)+63.1579*EXP(-0.19*BE$58))/(Fperm_SI_Woolf2021!$E$9:$E$93-BE$58))*(BE$58-Fperm_SI_Woolf2021!$E$9:$E$93)/10))),Fperm_SI_Woolf2021!$D$9:$D$93))</f>
        <v>0.13763034867423024</v>
      </c>
      <c r="BF160" s="51" cm="1">
        <f t="array" ref="BF160">MIN(1,SLOPE(Fperm_SI_Woolf2021!$F$9:$F$93*EXP(-Fperm_SI_Woolf2021!$I$9:$I$93*$C160*IF(BF$58=Fperm_SI_Woolf2021!$E$9:$E$93,1,EXP(LN((1.1*(Fperm_SI_Woolf2021!$E$9:$E$93-BF$58)-63.1579*EXP(-0.19*Fperm_SI_Woolf2021!$E$9:$E$93)+63.1579*EXP(-0.19*BF$58))/(Fperm_SI_Woolf2021!$E$9:$E$93-BF$58))*(BF$58-Fperm_SI_Woolf2021!$E$9:$E$93)/10))) + Fperm_SI_Woolf2021!$G$9:$G$93*EXP(-Fperm_SI_Woolf2021!$J$9:$J$93*$C160*IF(BF$58=Fperm_SI_Woolf2021!$E$9:$E$93,1,EXP(LN((1.1*(Fperm_SI_Woolf2021!$E$9:$E$93-BF$58)-63.1579*EXP(-0.19*Fperm_SI_Woolf2021!$E$9:$E$93)+63.1579*EXP(-0.19*BF$58))/(Fperm_SI_Woolf2021!$E$9:$E$93-BF$58))*(BF$58-Fperm_SI_Woolf2021!$E$9:$E$93)/10))) + Fperm_SI_Woolf2021!$H$9:$H$93*EXP(-Fperm_SI_Woolf2021!$K$9:$K$93*$C160*IF(BF$58=Fperm_SI_Woolf2021!$E$9:$E$93,1,EXP(LN((1.1*(Fperm_SI_Woolf2021!$E$9:$E$93-BF$58)-63.1579*EXP(-0.19*Fperm_SI_Woolf2021!$E$9:$E$93)+63.1579*EXP(-0.19*BF$58))/(Fperm_SI_Woolf2021!$E$9:$E$93-BF$58))*(BF$58-Fperm_SI_Woolf2021!$E$9:$E$93)/10))),Fperm_SI_Woolf2021!$D$9:$D$93)*BF$57+INTERCEPT(Fperm_SI_Woolf2021!$F$9:$F$93*EXP(-Fperm_SI_Woolf2021!$I$9:$I$93*$C160*IF(BF$58=Fperm_SI_Woolf2021!$E$9:$E$93,1,EXP(LN((1.1*(Fperm_SI_Woolf2021!$E$9:$E$93-BF$58)-63.1579*EXP(-0.19*Fperm_SI_Woolf2021!$E$9:$E$93)+63.1579*EXP(-0.19*BF$58))/(Fperm_SI_Woolf2021!$E$9:$E$93-BF$58))*(BF$58-Fperm_SI_Woolf2021!$E$9:$E$93)/10))) + Fperm_SI_Woolf2021!$G$9:$G$93*EXP(-Fperm_SI_Woolf2021!$J$9:$J$93*$C160*IF(BF$58=Fperm_SI_Woolf2021!$E$9:$E$93,1,EXP(LN((1.1*(Fperm_SI_Woolf2021!$E$9:$E$93-BF$58)-63.1579*EXP(-0.19*Fperm_SI_Woolf2021!$E$9:$E$93)+63.1579*EXP(-0.19*BF$58))/(Fperm_SI_Woolf2021!$E$9:$E$93-BF$58))*(BF$58-Fperm_SI_Woolf2021!$E$9:$E$93)/10))) + Fperm_SI_Woolf2021!$H$9:$H$93*EXP(-Fperm_SI_Woolf2021!$K$9:$K$93*$C160*IF(BF$58=Fperm_SI_Woolf2021!$E$9:$E$93,1,EXP(LN((1.1*(Fperm_SI_Woolf2021!$E$9:$E$93-BF$58)-63.1579*EXP(-0.19*Fperm_SI_Woolf2021!$E$9:$E$93)+63.1579*EXP(-0.19*BF$58))/(Fperm_SI_Woolf2021!$E$9:$E$93-BF$58))*(BF$58-Fperm_SI_Woolf2021!$E$9:$E$93)/10))),Fperm_SI_Woolf2021!$D$9:$D$93))</f>
        <v>0.12728200015987517</v>
      </c>
      <c r="BG160" s="51" cm="1">
        <f t="array" ref="BG160">MIN(1,SLOPE(Fperm_SI_Woolf2021!$F$9:$F$93*EXP(-Fperm_SI_Woolf2021!$I$9:$I$93*$C160*IF(BG$58=Fperm_SI_Woolf2021!$E$9:$E$93,1,EXP(LN((1.1*(Fperm_SI_Woolf2021!$E$9:$E$93-BG$58)-63.1579*EXP(-0.19*Fperm_SI_Woolf2021!$E$9:$E$93)+63.1579*EXP(-0.19*BG$58))/(Fperm_SI_Woolf2021!$E$9:$E$93-BG$58))*(BG$58-Fperm_SI_Woolf2021!$E$9:$E$93)/10))) + Fperm_SI_Woolf2021!$G$9:$G$93*EXP(-Fperm_SI_Woolf2021!$J$9:$J$93*$C160*IF(BG$58=Fperm_SI_Woolf2021!$E$9:$E$93,1,EXP(LN((1.1*(Fperm_SI_Woolf2021!$E$9:$E$93-BG$58)-63.1579*EXP(-0.19*Fperm_SI_Woolf2021!$E$9:$E$93)+63.1579*EXP(-0.19*BG$58))/(Fperm_SI_Woolf2021!$E$9:$E$93-BG$58))*(BG$58-Fperm_SI_Woolf2021!$E$9:$E$93)/10))) + Fperm_SI_Woolf2021!$H$9:$H$93*EXP(-Fperm_SI_Woolf2021!$K$9:$K$93*$C160*IF(BG$58=Fperm_SI_Woolf2021!$E$9:$E$93,1,EXP(LN((1.1*(Fperm_SI_Woolf2021!$E$9:$E$93-BG$58)-63.1579*EXP(-0.19*Fperm_SI_Woolf2021!$E$9:$E$93)+63.1579*EXP(-0.19*BG$58))/(Fperm_SI_Woolf2021!$E$9:$E$93-BG$58))*(BG$58-Fperm_SI_Woolf2021!$E$9:$E$93)/10))),Fperm_SI_Woolf2021!$D$9:$D$93)*BG$57+INTERCEPT(Fperm_SI_Woolf2021!$F$9:$F$93*EXP(-Fperm_SI_Woolf2021!$I$9:$I$93*$C160*IF(BG$58=Fperm_SI_Woolf2021!$E$9:$E$93,1,EXP(LN((1.1*(Fperm_SI_Woolf2021!$E$9:$E$93-BG$58)-63.1579*EXP(-0.19*Fperm_SI_Woolf2021!$E$9:$E$93)+63.1579*EXP(-0.19*BG$58))/(Fperm_SI_Woolf2021!$E$9:$E$93-BG$58))*(BG$58-Fperm_SI_Woolf2021!$E$9:$E$93)/10))) + Fperm_SI_Woolf2021!$G$9:$G$93*EXP(-Fperm_SI_Woolf2021!$J$9:$J$93*$C160*IF(BG$58=Fperm_SI_Woolf2021!$E$9:$E$93,1,EXP(LN((1.1*(Fperm_SI_Woolf2021!$E$9:$E$93-BG$58)-63.1579*EXP(-0.19*Fperm_SI_Woolf2021!$E$9:$E$93)+63.1579*EXP(-0.19*BG$58))/(Fperm_SI_Woolf2021!$E$9:$E$93-BG$58))*(BG$58-Fperm_SI_Woolf2021!$E$9:$E$93)/10))) + Fperm_SI_Woolf2021!$H$9:$H$93*EXP(-Fperm_SI_Woolf2021!$K$9:$K$93*$C160*IF(BG$58=Fperm_SI_Woolf2021!$E$9:$E$93,1,EXP(LN((1.1*(Fperm_SI_Woolf2021!$E$9:$E$93-BG$58)-63.1579*EXP(-0.19*Fperm_SI_Woolf2021!$E$9:$E$93)+63.1579*EXP(-0.19*BG$58))/(Fperm_SI_Woolf2021!$E$9:$E$93-BG$58))*(BG$58-Fperm_SI_Woolf2021!$E$9:$E$93)/10))),Fperm_SI_Woolf2021!$D$9:$D$93))</f>
        <v>0.11693365164552014</v>
      </c>
      <c r="BH160" s="51" cm="1">
        <f t="array" ref="BH160">MIN(1,SLOPE(Fperm_SI_Woolf2021!$F$9:$F$93*EXP(-Fperm_SI_Woolf2021!$I$9:$I$93*$C160*IF(BH$58=Fperm_SI_Woolf2021!$E$9:$E$93,1,EXP(LN((1.1*(Fperm_SI_Woolf2021!$E$9:$E$93-BH$58)-63.1579*EXP(-0.19*Fperm_SI_Woolf2021!$E$9:$E$93)+63.1579*EXP(-0.19*BH$58))/(Fperm_SI_Woolf2021!$E$9:$E$93-BH$58))*(BH$58-Fperm_SI_Woolf2021!$E$9:$E$93)/10))) + Fperm_SI_Woolf2021!$G$9:$G$93*EXP(-Fperm_SI_Woolf2021!$J$9:$J$93*$C160*IF(BH$58=Fperm_SI_Woolf2021!$E$9:$E$93,1,EXP(LN((1.1*(Fperm_SI_Woolf2021!$E$9:$E$93-BH$58)-63.1579*EXP(-0.19*Fperm_SI_Woolf2021!$E$9:$E$93)+63.1579*EXP(-0.19*BH$58))/(Fperm_SI_Woolf2021!$E$9:$E$93-BH$58))*(BH$58-Fperm_SI_Woolf2021!$E$9:$E$93)/10))) + Fperm_SI_Woolf2021!$H$9:$H$93*EXP(-Fperm_SI_Woolf2021!$K$9:$K$93*$C160*IF(BH$58=Fperm_SI_Woolf2021!$E$9:$E$93,1,EXP(LN((1.1*(Fperm_SI_Woolf2021!$E$9:$E$93-BH$58)-63.1579*EXP(-0.19*Fperm_SI_Woolf2021!$E$9:$E$93)+63.1579*EXP(-0.19*BH$58))/(Fperm_SI_Woolf2021!$E$9:$E$93-BH$58))*(BH$58-Fperm_SI_Woolf2021!$E$9:$E$93)/10))),Fperm_SI_Woolf2021!$D$9:$D$93)*BH$57+INTERCEPT(Fperm_SI_Woolf2021!$F$9:$F$93*EXP(-Fperm_SI_Woolf2021!$I$9:$I$93*$C160*IF(BH$58=Fperm_SI_Woolf2021!$E$9:$E$93,1,EXP(LN((1.1*(Fperm_SI_Woolf2021!$E$9:$E$93-BH$58)-63.1579*EXP(-0.19*Fperm_SI_Woolf2021!$E$9:$E$93)+63.1579*EXP(-0.19*BH$58))/(Fperm_SI_Woolf2021!$E$9:$E$93-BH$58))*(BH$58-Fperm_SI_Woolf2021!$E$9:$E$93)/10))) + Fperm_SI_Woolf2021!$G$9:$G$93*EXP(-Fperm_SI_Woolf2021!$J$9:$J$93*$C160*IF(BH$58=Fperm_SI_Woolf2021!$E$9:$E$93,1,EXP(LN((1.1*(Fperm_SI_Woolf2021!$E$9:$E$93-BH$58)-63.1579*EXP(-0.19*Fperm_SI_Woolf2021!$E$9:$E$93)+63.1579*EXP(-0.19*BH$58))/(Fperm_SI_Woolf2021!$E$9:$E$93-BH$58))*(BH$58-Fperm_SI_Woolf2021!$E$9:$E$93)/10))) + Fperm_SI_Woolf2021!$H$9:$H$93*EXP(-Fperm_SI_Woolf2021!$K$9:$K$93*$C160*IF(BH$58=Fperm_SI_Woolf2021!$E$9:$E$93,1,EXP(LN((1.1*(Fperm_SI_Woolf2021!$E$9:$E$93-BH$58)-63.1579*EXP(-0.19*Fperm_SI_Woolf2021!$E$9:$E$93)+63.1579*EXP(-0.19*BH$58))/(Fperm_SI_Woolf2021!$E$9:$E$93-BH$58))*(BH$58-Fperm_SI_Woolf2021!$E$9:$E$93)/10))),Fperm_SI_Woolf2021!$D$9:$D$93))</f>
        <v>0.10658530313116507</v>
      </c>
      <c r="BI160" s="51" cm="1">
        <f t="array" ref="BI160">MIN(1,SLOPE(Fperm_SI_Woolf2021!$F$9:$F$93*EXP(-Fperm_SI_Woolf2021!$I$9:$I$93*$C160*IF(BI$58=Fperm_SI_Woolf2021!$E$9:$E$93,1,EXP(LN((1.1*(Fperm_SI_Woolf2021!$E$9:$E$93-BI$58)-63.1579*EXP(-0.19*Fperm_SI_Woolf2021!$E$9:$E$93)+63.1579*EXP(-0.19*BI$58))/(Fperm_SI_Woolf2021!$E$9:$E$93-BI$58))*(BI$58-Fperm_SI_Woolf2021!$E$9:$E$93)/10))) + Fperm_SI_Woolf2021!$G$9:$G$93*EXP(-Fperm_SI_Woolf2021!$J$9:$J$93*$C160*IF(BI$58=Fperm_SI_Woolf2021!$E$9:$E$93,1,EXP(LN((1.1*(Fperm_SI_Woolf2021!$E$9:$E$93-BI$58)-63.1579*EXP(-0.19*Fperm_SI_Woolf2021!$E$9:$E$93)+63.1579*EXP(-0.19*BI$58))/(Fperm_SI_Woolf2021!$E$9:$E$93-BI$58))*(BI$58-Fperm_SI_Woolf2021!$E$9:$E$93)/10))) + Fperm_SI_Woolf2021!$H$9:$H$93*EXP(-Fperm_SI_Woolf2021!$K$9:$K$93*$C160*IF(BI$58=Fperm_SI_Woolf2021!$E$9:$E$93,1,EXP(LN((1.1*(Fperm_SI_Woolf2021!$E$9:$E$93-BI$58)-63.1579*EXP(-0.19*Fperm_SI_Woolf2021!$E$9:$E$93)+63.1579*EXP(-0.19*BI$58))/(Fperm_SI_Woolf2021!$E$9:$E$93-BI$58))*(BI$58-Fperm_SI_Woolf2021!$E$9:$E$93)/10))),Fperm_SI_Woolf2021!$D$9:$D$93)*BI$57+INTERCEPT(Fperm_SI_Woolf2021!$F$9:$F$93*EXP(-Fperm_SI_Woolf2021!$I$9:$I$93*$C160*IF(BI$58=Fperm_SI_Woolf2021!$E$9:$E$93,1,EXP(LN((1.1*(Fperm_SI_Woolf2021!$E$9:$E$93-BI$58)-63.1579*EXP(-0.19*Fperm_SI_Woolf2021!$E$9:$E$93)+63.1579*EXP(-0.19*BI$58))/(Fperm_SI_Woolf2021!$E$9:$E$93-BI$58))*(BI$58-Fperm_SI_Woolf2021!$E$9:$E$93)/10))) + Fperm_SI_Woolf2021!$G$9:$G$93*EXP(-Fperm_SI_Woolf2021!$J$9:$J$93*$C160*IF(BI$58=Fperm_SI_Woolf2021!$E$9:$E$93,1,EXP(LN((1.1*(Fperm_SI_Woolf2021!$E$9:$E$93-BI$58)-63.1579*EXP(-0.19*Fperm_SI_Woolf2021!$E$9:$E$93)+63.1579*EXP(-0.19*BI$58))/(Fperm_SI_Woolf2021!$E$9:$E$93-BI$58))*(BI$58-Fperm_SI_Woolf2021!$E$9:$E$93)/10))) + Fperm_SI_Woolf2021!$H$9:$H$93*EXP(-Fperm_SI_Woolf2021!$K$9:$K$93*$C160*IF(BI$58=Fperm_SI_Woolf2021!$E$9:$E$93,1,EXP(LN((1.1*(Fperm_SI_Woolf2021!$E$9:$E$93-BI$58)-63.1579*EXP(-0.19*Fperm_SI_Woolf2021!$E$9:$E$93)+63.1579*EXP(-0.19*BI$58))/(Fperm_SI_Woolf2021!$E$9:$E$93-BI$58))*(BI$58-Fperm_SI_Woolf2021!$E$9:$E$93)/10))),Fperm_SI_Woolf2021!$D$9:$D$93))</f>
        <v>9.6236954616810005E-2</v>
      </c>
      <c r="BJ160" s="51" cm="1">
        <f t="array" ref="BJ160">MIN(1,SLOPE(Fperm_SI_Woolf2021!$F$9:$F$93*EXP(-Fperm_SI_Woolf2021!$I$9:$I$93*$C160*IF(BJ$58=Fperm_SI_Woolf2021!$E$9:$E$93,1,EXP(LN((1.1*(Fperm_SI_Woolf2021!$E$9:$E$93-BJ$58)-63.1579*EXP(-0.19*Fperm_SI_Woolf2021!$E$9:$E$93)+63.1579*EXP(-0.19*BJ$58))/(Fperm_SI_Woolf2021!$E$9:$E$93-BJ$58))*(BJ$58-Fperm_SI_Woolf2021!$E$9:$E$93)/10))) + Fperm_SI_Woolf2021!$G$9:$G$93*EXP(-Fperm_SI_Woolf2021!$J$9:$J$93*$C160*IF(BJ$58=Fperm_SI_Woolf2021!$E$9:$E$93,1,EXP(LN((1.1*(Fperm_SI_Woolf2021!$E$9:$E$93-BJ$58)-63.1579*EXP(-0.19*Fperm_SI_Woolf2021!$E$9:$E$93)+63.1579*EXP(-0.19*BJ$58))/(Fperm_SI_Woolf2021!$E$9:$E$93-BJ$58))*(BJ$58-Fperm_SI_Woolf2021!$E$9:$E$93)/10))) + Fperm_SI_Woolf2021!$H$9:$H$93*EXP(-Fperm_SI_Woolf2021!$K$9:$K$93*$C160*IF(BJ$58=Fperm_SI_Woolf2021!$E$9:$E$93,1,EXP(LN((1.1*(Fperm_SI_Woolf2021!$E$9:$E$93-BJ$58)-63.1579*EXP(-0.19*Fperm_SI_Woolf2021!$E$9:$E$93)+63.1579*EXP(-0.19*BJ$58))/(Fperm_SI_Woolf2021!$E$9:$E$93-BJ$58))*(BJ$58-Fperm_SI_Woolf2021!$E$9:$E$93)/10))),Fperm_SI_Woolf2021!$D$9:$D$93)*BJ$57+INTERCEPT(Fperm_SI_Woolf2021!$F$9:$F$93*EXP(-Fperm_SI_Woolf2021!$I$9:$I$93*$C160*IF(BJ$58=Fperm_SI_Woolf2021!$E$9:$E$93,1,EXP(LN((1.1*(Fperm_SI_Woolf2021!$E$9:$E$93-BJ$58)-63.1579*EXP(-0.19*Fperm_SI_Woolf2021!$E$9:$E$93)+63.1579*EXP(-0.19*BJ$58))/(Fperm_SI_Woolf2021!$E$9:$E$93-BJ$58))*(BJ$58-Fperm_SI_Woolf2021!$E$9:$E$93)/10))) + Fperm_SI_Woolf2021!$G$9:$G$93*EXP(-Fperm_SI_Woolf2021!$J$9:$J$93*$C160*IF(BJ$58=Fperm_SI_Woolf2021!$E$9:$E$93,1,EXP(LN((1.1*(Fperm_SI_Woolf2021!$E$9:$E$93-BJ$58)-63.1579*EXP(-0.19*Fperm_SI_Woolf2021!$E$9:$E$93)+63.1579*EXP(-0.19*BJ$58))/(Fperm_SI_Woolf2021!$E$9:$E$93-BJ$58))*(BJ$58-Fperm_SI_Woolf2021!$E$9:$E$93)/10))) + Fperm_SI_Woolf2021!$H$9:$H$93*EXP(-Fperm_SI_Woolf2021!$K$9:$K$93*$C160*IF(BJ$58=Fperm_SI_Woolf2021!$E$9:$E$93,1,EXP(LN((1.1*(Fperm_SI_Woolf2021!$E$9:$E$93-BJ$58)-63.1579*EXP(-0.19*Fperm_SI_Woolf2021!$E$9:$E$93)+63.1579*EXP(-0.19*BJ$58))/(Fperm_SI_Woolf2021!$E$9:$E$93-BJ$58))*(BJ$58-Fperm_SI_Woolf2021!$E$9:$E$93)/10))),Fperm_SI_Woolf2021!$D$9:$D$93))</f>
        <v>8.588860610245494E-2</v>
      </c>
      <c r="BK160" s="51" cm="1">
        <f t="array" ref="BK160">MIN(1,SLOPE(Fperm_SI_Woolf2021!$F$9:$F$93*EXP(-Fperm_SI_Woolf2021!$I$9:$I$93*$C160*IF(BK$58=Fperm_SI_Woolf2021!$E$9:$E$93,1,EXP(LN((1.1*(Fperm_SI_Woolf2021!$E$9:$E$93-BK$58)-63.1579*EXP(-0.19*Fperm_SI_Woolf2021!$E$9:$E$93)+63.1579*EXP(-0.19*BK$58))/(Fperm_SI_Woolf2021!$E$9:$E$93-BK$58))*(BK$58-Fperm_SI_Woolf2021!$E$9:$E$93)/10))) + Fperm_SI_Woolf2021!$G$9:$G$93*EXP(-Fperm_SI_Woolf2021!$J$9:$J$93*$C160*IF(BK$58=Fperm_SI_Woolf2021!$E$9:$E$93,1,EXP(LN((1.1*(Fperm_SI_Woolf2021!$E$9:$E$93-BK$58)-63.1579*EXP(-0.19*Fperm_SI_Woolf2021!$E$9:$E$93)+63.1579*EXP(-0.19*BK$58))/(Fperm_SI_Woolf2021!$E$9:$E$93-BK$58))*(BK$58-Fperm_SI_Woolf2021!$E$9:$E$93)/10))) + Fperm_SI_Woolf2021!$H$9:$H$93*EXP(-Fperm_SI_Woolf2021!$K$9:$K$93*$C160*IF(BK$58=Fperm_SI_Woolf2021!$E$9:$E$93,1,EXP(LN((1.1*(Fperm_SI_Woolf2021!$E$9:$E$93-BK$58)-63.1579*EXP(-0.19*Fperm_SI_Woolf2021!$E$9:$E$93)+63.1579*EXP(-0.19*BK$58))/(Fperm_SI_Woolf2021!$E$9:$E$93-BK$58))*(BK$58-Fperm_SI_Woolf2021!$E$9:$E$93)/10))),Fperm_SI_Woolf2021!$D$9:$D$93)*BK$57+INTERCEPT(Fperm_SI_Woolf2021!$F$9:$F$93*EXP(-Fperm_SI_Woolf2021!$I$9:$I$93*$C160*IF(BK$58=Fperm_SI_Woolf2021!$E$9:$E$93,1,EXP(LN((1.1*(Fperm_SI_Woolf2021!$E$9:$E$93-BK$58)-63.1579*EXP(-0.19*Fperm_SI_Woolf2021!$E$9:$E$93)+63.1579*EXP(-0.19*BK$58))/(Fperm_SI_Woolf2021!$E$9:$E$93-BK$58))*(BK$58-Fperm_SI_Woolf2021!$E$9:$E$93)/10))) + Fperm_SI_Woolf2021!$G$9:$G$93*EXP(-Fperm_SI_Woolf2021!$J$9:$J$93*$C160*IF(BK$58=Fperm_SI_Woolf2021!$E$9:$E$93,1,EXP(LN((1.1*(Fperm_SI_Woolf2021!$E$9:$E$93-BK$58)-63.1579*EXP(-0.19*Fperm_SI_Woolf2021!$E$9:$E$93)+63.1579*EXP(-0.19*BK$58))/(Fperm_SI_Woolf2021!$E$9:$E$93-BK$58))*(BK$58-Fperm_SI_Woolf2021!$E$9:$E$93)/10))) + Fperm_SI_Woolf2021!$H$9:$H$93*EXP(-Fperm_SI_Woolf2021!$K$9:$K$93*$C160*IF(BK$58=Fperm_SI_Woolf2021!$E$9:$E$93,1,EXP(LN((1.1*(Fperm_SI_Woolf2021!$E$9:$E$93-BK$58)-63.1579*EXP(-0.19*Fperm_SI_Woolf2021!$E$9:$E$93)+63.1579*EXP(-0.19*BK$58))/(Fperm_SI_Woolf2021!$E$9:$E$93-BK$58))*(BK$58-Fperm_SI_Woolf2021!$E$9:$E$93)/10))),Fperm_SI_Woolf2021!$D$9:$D$93))</f>
        <v>7.5540257588099874E-2</v>
      </c>
      <c r="BL160" s="51" cm="1">
        <f t="array" ref="BL160">MIN(1,SLOPE(Fperm_SI_Woolf2021!$F$9:$F$93*EXP(-Fperm_SI_Woolf2021!$I$9:$I$93*$C160*IF(BL$58=Fperm_SI_Woolf2021!$E$9:$E$93,1,EXP(LN((1.1*(Fperm_SI_Woolf2021!$E$9:$E$93-BL$58)-63.1579*EXP(-0.19*Fperm_SI_Woolf2021!$E$9:$E$93)+63.1579*EXP(-0.19*BL$58))/(Fperm_SI_Woolf2021!$E$9:$E$93-BL$58))*(BL$58-Fperm_SI_Woolf2021!$E$9:$E$93)/10))) + Fperm_SI_Woolf2021!$G$9:$G$93*EXP(-Fperm_SI_Woolf2021!$J$9:$J$93*$C160*IF(BL$58=Fperm_SI_Woolf2021!$E$9:$E$93,1,EXP(LN((1.1*(Fperm_SI_Woolf2021!$E$9:$E$93-BL$58)-63.1579*EXP(-0.19*Fperm_SI_Woolf2021!$E$9:$E$93)+63.1579*EXP(-0.19*BL$58))/(Fperm_SI_Woolf2021!$E$9:$E$93-BL$58))*(BL$58-Fperm_SI_Woolf2021!$E$9:$E$93)/10))) + Fperm_SI_Woolf2021!$H$9:$H$93*EXP(-Fperm_SI_Woolf2021!$K$9:$K$93*$C160*IF(BL$58=Fperm_SI_Woolf2021!$E$9:$E$93,1,EXP(LN((1.1*(Fperm_SI_Woolf2021!$E$9:$E$93-BL$58)-63.1579*EXP(-0.19*Fperm_SI_Woolf2021!$E$9:$E$93)+63.1579*EXP(-0.19*BL$58))/(Fperm_SI_Woolf2021!$E$9:$E$93-BL$58))*(BL$58-Fperm_SI_Woolf2021!$E$9:$E$93)/10))),Fperm_SI_Woolf2021!$D$9:$D$93)*BL$57+INTERCEPT(Fperm_SI_Woolf2021!$F$9:$F$93*EXP(-Fperm_SI_Woolf2021!$I$9:$I$93*$C160*IF(BL$58=Fperm_SI_Woolf2021!$E$9:$E$93,1,EXP(LN((1.1*(Fperm_SI_Woolf2021!$E$9:$E$93-BL$58)-63.1579*EXP(-0.19*Fperm_SI_Woolf2021!$E$9:$E$93)+63.1579*EXP(-0.19*BL$58))/(Fperm_SI_Woolf2021!$E$9:$E$93-BL$58))*(BL$58-Fperm_SI_Woolf2021!$E$9:$E$93)/10))) + Fperm_SI_Woolf2021!$G$9:$G$93*EXP(-Fperm_SI_Woolf2021!$J$9:$J$93*$C160*IF(BL$58=Fperm_SI_Woolf2021!$E$9:$E$93,1,EXP(LN((1.1*(Fperm_SI_Woolf2021!$E$9:$E$93-BL$58)-63.1579*EXP(-0.19*Fperm_SI_Woolf2021!$E$9:$E$93)+63.1579*EXP(-0.19*BL$58))/(Fperm_SI_Woolf2021!$E$9:$E$93-BL$58))*(BL$58-Fperm_SI_Woolf2021!$E$9:$E$93)/10))) + Fperm_SI_Woolf2021!$H$9:$H$93*EXP(-Fperm_SI_Woolf2021!$K$9:$K$93*$C160*IF(BL$58=Fperm_SI_Woolf2021!$E$9:$E$93,1,EXP(LN((1.1*(Fperm_SI_Woolf2021!$E$9:$E$93-BL$58)-63.1579*EXP(-0.19*Fperm_SI_Woolf2021!$E$9:$E$93)+63.1579*EXP(-0.19*BL$58))/(Fperm_SI_Woolf2021!$E$9:$E$93-BL$58))*(BL$58-Fperm_SI_Woolf2021!$E$9:$E$93)/10))),Fperm_SI_Woolf2021!$D$9:$D$93))</f>
        <v>0.18772931231215836</v>
      </c>
      <c r="BM160" s="51" cm="1">
        <f t="array" ref="BM160">MIN(1,SLOPE(Fperm_SI_Woolf2021!$F$9:$F$93*EXP(-Fperm_SI_Woolf2021!$I$9:$I$93*$C160*IF(BM$58=Fperm_SI_Woolf2021!$E$9:$E$93,1,EXP(LN((1.1*(Fperm_SI_Woolf2021!$E$9:$E$93-BM$58)-63.1579*EXP(-0.19*Fperm_SI_Woolf2021!$E$9:$E$93)+63.1579*EXP(-0.19*BM$58))/(Fperm_SI_Woolf2021!$E$9:$E$93-BM$58))*(BM$58-Fperm_SI_Woolf2021!$E$9:$E$93)/10))) + Fperm_SI_Woolf2021!$G$9:$G$93*EXP(-Fperm_SI_Woolf2021!$J$9:$J$93*$C160*IF(BM$58=Fperm_SI_Woolf2021!$E$9:$E$93,1,EXP(LN((1.1*(Fperm_SI_Woolf2021!$E$9:$E$93-BM$58)-63.1579*EXP(-0.19*Fperm_SI_Woolf2021!$E$9:$E$93)+63.1579*EXP(-0.19*BM$58))/(Fperm_SI_Woolf2021!$E$9:$E$93-BM$58))*(BM$58-Fperm_SI_Woolf2021!$E$9:$E$93)/10))) + Fperm_SI_Woolf2021!$H$9:$H$93*EXP(-Fperm_SI_Woolf2021!$K$9:$K$93*$C160*IF(BM$58=Fperm_SI_Woolf2021!$E$9:$E$93,1,EXP(LN((1.1*(Fperm_SI_Woolf2021!$E$9:$E$93-BM$58)-63.1579*EXP(-0.19*Fperm_SI_Woolf2021!$E$9:$E$93)+63.1579*EXP(-0.19*BM$58))/(Fperm_SI_Woolf2021!$E$9:$E$93-BM$58))*(BM$58-Fperm_SI_Woolf2021!$E$9:$E$93)/10))),Fperm_SI_Woolf2021!$D$9:$D$93)*BM$57+INTERCEPT(Fperm_SI_Woolf2021!$F$9:$F$93*EXP(-Fperm_SI_Woolf2021!$I$9:$I$93*$C160*IF(BM$58=Fperm_SI_Woolf2021!$E$9:$E$93,1,EXP(LN((1.1*(Fperm_SI_Woolf2021!$E$9:$E$93-BM$58)-63.1579*EXP(-0.19*Fperm_SI_Woolf2021!$E$9:$E$93)+63.1579*EXP(-0.19*BM$58))/(Fperm_SI_Woolf2021!$E$9:$E$93-BM$58))*(BM$58-Fperm_SI_Woolf2021!$E$9:$E$93)/10))) + Fperm_SI_Woolf2021!$G$9:$G$93*EXP(-Fperm_SI_Woolf2021!$J$9:$J$93*$C160*IF(BM$58=Fperm_SI_Woolf2021!$E$9:$E$93,1,EXP(LN((1.1*(Fperm_SI_Woolf2021!$E$9:$E$93-BM$58)-63.1579*EXP(-0.19*Fperm_SI_Woolf2021!$E$9:$E$93)+63.1579*EXP(-0.19*BM$58))/(Fperm_SI_Woolf2021!$E$9:$E$93-BM$58))*(BM$58-Fperm_SI_Woolf2021!$E$9:$E$93)/10))) + Fperm_SI_Woolf2021!$H$9:$H$93*EXP(-Fperm_SI_Woolf2021!$K$9:$K$93*$C160*IF(BM$58=Fperm_SI_Woolf2021!$E$9:$E$93,1,EXP(LN((1.1*(Fperm_SI_Woolf2021!$E$9:$E$93-BM$58)-63.1579*EXP(-0.19*Fperm_SI_Woolf2021!$E$9:$E$93)+63.1579*EXP(-0.19*BM$58))/(Fperm_SI_Woolf2021!$E$9:$E$93-BM$58))*(BM$58-Fperm_SI_Woolf2021!$E$9:$E$93)/10))),Fperm_SI_Woolf2021!$D$9:$D$93))</f>
        <v>0.17905080846452964</v>
      </c>
      <c r="BN160" s="51" cm="1">
        <f t="array" ref="BN160">MIN(1,SLOPE(Fperm_SI_Woolf2021!$F$9:$F$93*EXP(-Fperm_SI_Woolf2021!$I$9:$I$93*$C160*IF(BN$58=Fperm_SI_Woolf2021!$E$9:$E$93,1,EXP(LN((1.1*(Fperm_SI_Woolf2021!$E$9:$E$93-BN$58)-63.1579*EXP(-0.19*Fperm_SI_Woolf2021!$E$9:$E$93)+63.1579*EXP(-0.19*BN$58))/(Fperm_SI_Woolf2021!$E$9:$E$93-BN$58))*(BN$58-Fperm_SI_Woolf2021!$E$9:$E$93)/10))) + Fperm_SI_Woolf2021!$G$9:$G$93*EXP(-Fperm_SI_Woolf2021!$J$9:$J$93*$C160*IF(BN$58=Fperm_SI_Woolf2021!$E$9:$E$93,1,EXP(LN((1.1*(Fperm_SI_Woolf2021!$E$9:$E$93-BN$58)-63.1579*EXP(-0.19*Fperm_SI_Woolf2021!$E$9:$E$93)+63.1579*EXP(-0.19*BN$58))/(Fperm_SI_Woolf2021!$E$9:$E$93-BN$58))*(BN$58-Fperm_SI_Woolf2021!$E$9:$E$93)/10))) + Fperm_SI_Woolf2021!$H$9:$H$93*EXP(-Fperm_SI_Woolf2021!$K$9:$K$93*$C160*IF(BN$58=Fperm_SI_Woolf2021!$E$9:$E$93,1,EXP(LN((1.1*(Fperm_SI_Woolf2021!$E$9:$E$93-BN$58)-63.1579*EXP(-0.19*Fperm_SI_Woolf2021!$E$9:$E$93)+63.1579*EXP(-0.19*BN$58))/(Fperm_SI_Woolf2021!$E$9:$E$93-BN$58))*(BN$58-Fperm_SI_Woolf2021!$E$9:$E$93)/10))),Fperm_SI_Woolf2021!$D$9:$D$93)*BN$57+INTERCEPT(Fperm_SI_Woolf2021!$F$9:$F$93*EXP(-Fperm_SI_Woolf2021!$I$9:$I$93*$C160*IF(BN$58=Fperm_SI_Woolf2021!$E$9:$E$93,1,EXP(LN((1.1*(Fperm_SI_Woolf2021!$E$9:$E$93-BN$58)-63.1579*EXP(-0.19*Fperm_SI_Woolf2021!$E$9:$E$93)+63.1579*EXP(-0.19*BN$58))/(Fperm_SI_Woolf2021!$E$9:$E$93-BN$58))*(BN$58-Fperm_SI_Woolf2021!$E$9:$E$93)/10))) + Fperm_SI_Woolf2021!$G$9:$G$93*EXP(-Fperm_SI_Woolf2021!$J$9:$J$93*$C160*IF(BN$58=Fperm_SI_Woolf2021!$E$9:$E$93,1,EXP(LN((1.1*(Fperm_SI_Woolf2021!$E$9:$E$93-BN$58)-63.1579*EXP(-0.19*Fperm_SI_Woolf2021!$E$9:$E$93)+63.1579*EXP(-0.19*BN$58))/(Fperm_SI_Woolf2021!$E$9:$E$93-BN$58))*(BN$58-Fperm_SI_Woolf2021!$E$9:$E$93)/10))) + Fperm_SI_Woolf2021!$H$9:$H$93*EXP(-Fperm_SI_Woolf2021!$K$9:$K$93*$C160*IF(BN$58=Fperm_SI_Woolf2021!$E$9:$E$93,1,EXP(LN((1.1*(Fperm_SI_Woolf2021!$E$9:$E$93-BN$58)-63.1579*EXP(-0.19*Fperm_SI_Woolf2021!$E$9:$E$93)+63.1579*EXP(-0.19*BN$58))/(Fperm_SI_Woolf2021!$E$9:$E$93-BN$58))*(BN$58-Fperm_SI_Woolf2021!$E$9:$E$93)/10))),Fperm_SI_Woolf2021!$D$9:$D$93))</f>
        <v>0.17037230461690092</v>
      </c>
      <c r="BO160" s="51" cm="1">
        <f t="array" ref="BO160">MIN(1,SLOPE(Fperm_SI_Woolf2021!$F$9:$F$93*EXP(-Fperm_SI_Woolf2021!$I$9:$I$93*$C160*IF(BO$58=Fperm_SI_Woolf2021!$E$9:$E$93,1,EXP(LN((1.1*(Fperm_SI_Woolf2021!$E$9:$E$93-BO$58)-63.1579*EXP(-0.19*Fperm_SI_Woolf2021!$E$9:$E$93)+63.1579*EXP(-0.19*BO$58))/(Fperm_SI_Woolf2021!$E$9:$E$93-BO$58))*(BO$58-Fperm_SI_Woolf2021!$E$9:$E$93)/10))) + Fperm_SI_Woolf2021!$G$9:$G$93*EXP(-Fperm_SI_Woolf2021!$J$9:$J$93*$C160*IF(BO$58=Fperm_SI_Woolf2021!$E$9:$E$93,1,EXP(LN((1.1*(Fperm_SI_Woolf2021!$E$9:$E$93-BO$58)-63.1579*EXP(-0.19*Fperm_SI_Woolf2021!$E$9:$E$93)+63.1579*EXP(-0.19*BO$58))/(Fperm_SI_Woolf2021!$E$9:$E$93-BO$58))*(BO$58-Fperm_SI_Woolf2021!$E$9:$E$93)/10))) + Fperm_SI_Woolf2021!$H$9:$H$93*EXP(-Fperm_SI_Woolf2021!$K$9:$K$93*$C160*IF(BO$58=Fperm_SI_Woolf2021!$E$9:$E$93,1,EXP(LN((1.1*(Fperm_SI_Woolf2021!$E$9:$E$93-BO$58)-63.1579*EXP(-0.19*Fperm_SI_Woolf2021!$E$9:$E$93)+63.1579*EXP(-0.19*BO$58))/(Fperm_SI_Woolf2021!$E$9:$E$93-BO$58))*(BO$58-Fperm_SI_Woolf2021!$E$9:$E$93)/10))),Fperm_SI_Woolf2021!$D$9:$D$93)*BO$57+INTERCEPT(Fperm_SI_Woolf2021!$F$9:$F$93*EXP(-Fperm_SI_Woolf2021!$I$9:$I$93*$C160*IF(BO$58=Fperm_SI_Woolf2021!$E$9:$E$93,1,EXP(LN((1.1*(Fperm_SI_Woolf2021!$E$9:$E$93-BO$58)-63.1579*EXP(-0.19*Fperm_SI_Woolf2021!$E$9:$E$93)+63.1579*EXP(-0.19*BO$58))/(Fperm_SI_Woolf2021!$E$9:$E$93-BO$58))*(BO$58-Fperm_SI_Woolf2021!$E$9:$E$93)/10))) + Fperm_SI_Woolf2021!$G$9:$G$93*EXP(-Fperm_SI_Woolf2021!$J$9:$J$93*$C160*IF(BO$58=Fperm_SI_Woolf2021!$E$9:$E$93,1,EXP(LN((1.1*(Fperm_SI_Woolf2021!$E$9:$E$93-BO$58)-63.1579*EXP(-0.19*Fperm_SI_Woolf2021!$E$9:$E$93)+63.1579*EXP(-0.19*BO$58))/(Fperm_SI_Woolf2021!$E$9:$E$93-BO$58))*(BO$58-Fperm_SI_Woolf2021!$E$9:$E$93)/10))) + Fperm_SI_Woolf2021!$H$9:$H$93*EXP(-Fperm_SI_Woolf2021!$K$9:$K$93*$C160*IF(BO$58=Fperm_SI_Woolf2021!$E$9:$E$93,1,EXP(LN((1.1*(Fperm_SI_Woolf2021!$E$9:$E$93-BO$58)-63.1579*EXP(-0.19*Fperm_SI_Woolf2021!$E$9:$E$93)+63.1579*EXP(-0.19*BO$58))/(Fperm_SI_Woolf2021!$E$9:$E$93-BO$58))*(BO$58-Fperm_SI_Woolf2021!$E$9:$E$93)/10))),Fperm_SI_Woolf2021!$D$9:$D$93))</f>
        <v>0.1616938007692722</v>
      </c>
      <c r="BP160" s="51" cm="1">
        <f t="array" ref="BP160">MIN(1,SLOPE(Fperm_SI_Woolf2021!$F$9:$F$93*EXP(-Fperm_SI_Woolf2021!$I$9:$I$93*$C160*IF(BP$58=Fperm_SI_Woolf2021!$E$9:$E$93,1,EXP(LN((1.1*(Fperm_SI_Woolf2021!$E$9:$E$93-BP$58)-63.1579*EXP(-0.19*Fperm_SI_Woolf2021!$E$9:$E$93)+63.1579*EXP(-0.19*BP$58))/(Fperm_SI_Woolf2021!$E$9:$E$93-BP$58))*(BP$58-Fperm_SI_Woolf2021!$E$9:$E$93)/10))) + Fperm_SI_Woolf2021!$G$9:$G$93*EXP(-Fperm_SI_Woolf2021!$J$9:$J$93*$C160*IF(BP$58=Fperm_SI_Woolf2021!$E$9:$E$93,1,EXP(LN((1.1*(Fperm_SI_Woolf2021!$E$9:$E$93-BP$58)-63.1579*EXP(-0.19*Fperm_SI_Woolf2021!$E$9:$E$93)+63.1579*EXP(-0.19*BP$58))/(Fperm_SI_Woolf2021!$E$9:$E$93-BP$58))*(BP$58-Fperm_SI_Woolf2021!$E$9:$E$93)/10))) + Fperm_SI_Woolf2021!$H$9:$H$93*EXP(-Fperm_SI_Woolf2021!$K$9:$K$93*$C160*IF(BP$58=Fperm_SI_Woolf2021!$E$9:$E$93,1,EXP(LN((1.1*(Fperm_SI_Woolf2021!$E$9:$E$93-BP$58)-63.1579*EXP(-0.19*Fperm_SI_Woolf2021!$E$9:$E$93)+63.1579*EXP(-0.19*BP$58))/(Fperm_SI_Woolf2021!$E$9:$E$93-BP$58))*(BP$58-Fperm_SI_Woolf2021!$E$9:$E$93)/10))),Fperm_SI_Woolf2021!$D$9:$D$93)*BP$57+INTERCEPT(Fperm_SI_Woolf2021!$F$9:$F$93*EXP(-Fperm_SI_Woolf2021!$I$9:$I$93*$C160*IF(BP$58=Fperm_SI_Woolf2021!$E$9:$E$93,1,EXP(LN((1.1*(Fperm_SI_Woolf2021!$E$9:$E$93-BP$58)-63.1579*EXP(-0.19*Fperm_SI_Woolf2021!$E$9:$E$93)+63.1579*EXP(-0.19*BP$58))/(Fperm_SI_Woolf2021!$E$9:$E$93-BP$58))*(BP$58-Fperm_SI_Woolf2021!$E$9:$E$93)/10))) + Fperm_SI_Woolf2021!$G$9:$G$93*EXP(-Fperm_SI_Woolf2021!$J$9:$J$93*$C160*IF(BP$58=Fperm_SI_Woolf2021!$E$9:$E$93,1,EXP(LN((1.1*(Fperm_SI_Woolf2021!$E$9:$E$93-BP$58)-63.1579*EXP(-0.19*Fperm_SI_Woolf2021!$E$9:$E$93)+63.1579*EXP(-0.19*BP$58))/(Fperm_SI_Woolf2021!$E$9:$E$93-BP$58))*(BP$58-Fperm_SI_Woolf2021!$E$9:$E$93)/10))) + Fperm_SI_Woolf2021!$H$9:$H$93*EXP(-Fperm_SI_Woolf2021!$K$9:$K$93*$C160*IF(BP$58=Fperm_SI_Woolf2021!$E$9:$E$93,1,EXP(LN((1.1*(Fperm_SI_Woolf2021!$E$9:$E$93-BP$58)-63.1579*EXP(-0.19*Fperm_SI_Woolf2021!$E$9:$E$93)+63.1579*EXP(-0.19*BP$58))/(Fperm_SI_Woolf2021!$E$9:$E$93-BP$58))*(BP$58-Fperm_SI_Woolf2021!$E$9:$E$93)/10))),Fperm_SI_Woolf2021!$D$9:$D$93))</f>
        <v>0.15301529692164351</v>
      </c>
      <c r="BQ160" s="51" cm="1">
        <f t="array" ref="BQ160">MIN(1,SLOPE(Fperm_SI_Woolf2021!$F$9:$F$93*EXP(-Fperm_SI_Woolf2021!$I$9:$I$93*$C160*IF(BQ$58=Fperm_SI_Woolf2021!$E$9:$E$93,1,EXP(LN((1.1*(Fperm_SI_Woolf2021!$E$9:$E$93-BQ$58)-63.1579*EXP(-0.19*Fperm_SI_Woolf2021!$E$9:$E$93)+63.1579*EXP(-0.19*BQ$58))/(Fperm_SI_Woolf2021!$E$9:$E$93-BQ$58))*(BQ$58-Fperm_SI_Woolf2021!$E$9:$E$93)/10))) + Fperm_SI_Woolf2021!$G$9:$G$93*EXP(-Fperm_SI_Woolf2021!$J$9:$J$93*$C160*IF(BQ$58=Fperm_SI_Woolf2021!$E$9:$E$93,1,EXP(LN((1.1*(Fperm_SI_Woolf2021!$E$9:$E$93-BQ$58)-63.1579*EXP(-0.19*Fperm_SI_Woolf2021!$E$9:$E$93)+63.1579*EXP(-0.19*BQ$58))/(Fperm_SI_Woolf2021!$E$9:$E$93-BQ$58))*(BQ$58-Fperm_SI_Woolf2021!$E$9:$E$93)/10))) + Fperm_SI_Woolf2021!$H$9:$H$93*EXP(-Fperm_SI_Woolf2021!$K$9:$K$93*$C160*IF(BQ$58=Fperm_SI_Woolf2021!$E$9:$E$93,1,EXP(LN((1.1*(Fperm_SI_Woolf2021!$E$9:$E$93-BQ$58)-63.1579*EXP(-0.19*Fperm_SI_Woolf2021!$E$9:$E$93)+63.1579*EXP(-0.19*BQ$58))/(Fperm_SI_Woolf2021!$E$9:$E$93-BQ$58))*(BQ$58-Fperm_SI_Woolf2021!$E$9:$E$93)/10))),Fperm_SI_Woolf2021!$D$9:$D$93)*BQ$57+INTERCEPT(Fperm_SI_Woolf2021!$F$9:$F$93*EXP(-Fperm_SI_Woolf2021!$I$9:$I$93*$C160*IF(BQ$58=Fperm_SI_Woolf2021!$E$9:$E$93,1,EXP(LN((1.1*(Fperm_SI_Woolf2021!$E$9:$E$93-BQ$58)-63.1579*EXP(-0.19*Fperm_SI_Woolf2021!$E$9:$E$93)+63.1579*EXP(-0.19*BQ$58))/(Fperm_SI_Woolf2021!$E$9:$E$93-BQ$58))*(BQ$58-Fperm_SI_Woolf2021!$E$9:$E$93)/10))) + Fperm_SI_Woolf2021!$G$9:$G$93*EXP(-Fperm_SI_Woolf2021!$J$9:$J$93*$C160*IF(BQ$58=Fperm_SI_Woolf2021!$E$9:$E$93,1,EXP(LN((1.1*(Fperm_SI_Woolf2021!$E$9:$E$93-BQ$58)-63.1579*EXP(-0.19*Fperm_SI_Woolf2021!$E$9:$E$93)+63.1579*EXP(-0.19*BQ$58))/(Fperm_SI_Woolf2021!$E$9:$E$93-BQ$58))*(BQ$58-Fperm_SI_Woolf2021!$E$9:$E$93)/10))) + Fperm_SI_Woolf2021!$H$9:$H$93*EXP(-Fperm_SI_Woolf2021!$K$9:$K$93*$C160*IF(BQ$58=Fperm_SI_Woolf2021!$E$9:$E$93,1,EXP(LN((1.1*(Fperm_SI_Woolf2021!$E$9:$E$93-BQ$58)-63.1579*EXP(-0.19*Fperm_SI_Woolf2021!$E$9:$E$93)+63.1579*EXP(-0.19*BQ$58))/(Fperm_SI_Woolf2021!$E$9:$E$93-BQ$58))*(BQ$58-Fperm_SI_Woolf2021!$E$9:$E$93)/10))),Fperm_SI_Woolf2021!$D$9:$D$93))</f>
        <v>0.14433679307401479</v>
      </c>
      <c r="BR160" s="51" cm="1">
        <f t="array" ref="BR160">MIN(1,SLOPE(Fperm_SI_Woolf2021!$F$9:$F$93*EXP(-Fperm_SI_Woolf2021!$I$9:$I$93*$C160*IF(BR$58=Fperm_SI_Woolf2021!$E$9:$E$93,1,EXP(LN((1.1*(Fperm_SI_Woolf2021!$E$9:$E$93-BR$58)-63.1579*EXP(-0.19*Fperm_SI_Woolf2021!$E$9:$E$93)+63.1579*EXP(-0.19*BR$58))/(Fperm_SI_Woolf2021!$E$9:$E$93-BR$58))*(BR$58-Fperm_SI_Woolf2021!$E$9:$E$93)/10))) + Fperm_SI_Woolf2021!$G$9:$G$93*EXP(-Fperm_SI_Woolf2021!$J$9:$J$93*$C160*IF(BR$58=Fperm_SI_Woolf2021!$E$9:$E$93,1,EXP(LN((1.1*(Fperm_SI_Woolf2021!$E$9:$E$93-BR$58)-63.1579*EXP(-0.19*Fperm_SI_Woolf2021!$E$9:$E$93)+63.1579*EXP(-0.19*BR$58))/(Fperm_SI_Woolf2021!$E$9:$E$93-BR$58))*(BR$58-Fperm_SI_Woolf2021!$E$9:$E$93)/10))) + Fperm_SI_Woolf2021!$H$9:$H$93*EXP(-Fperm_SI_Woolf2021!$K$9:$K$93*$C160*IF(BR$58=Fperm_SI_Woolf2021!$E$9:$E$93,1,EXP(LN((1.1*(Fperm_SI_Woolf2021!$E$9:$E$93-BR$58)-63.1579*EXP(-0.19*Fperm_SI_Woolf2021!$E$9:$E$93)+63.1579*EXP(-0.19*BR$58))/(Fperm_SI_Woolf2021!$E$9:$E$93-BR$58))*(BR$58-Fperm_SI_Woolf2021!$E$9:$E$93)/10))),Fperm_SI_Woolf2021!$D$9:$D$93)*BR$57+INTERCEPT(Fperm_SI_Woolf2021!$F$9:$F$93*EXP(-Fperm_SI_Woolf2021!$I$9:$I$93*$C160*IF(BR$58=Fperm_SI_Woolf2021!$E$9:$E$93,1,EXP(LN((1.1*(Fperm_SI_Woolf2021!$E$9:$E$93-BR$58)-63.1579*EXP(-0.19*Fperm_SI_Woolf2021!$E$9:$E$93)+63.1579*EXP(-0.19*BR$58))/(Fperm_SI_Woolf2021!$E$9:$E$93-BR$58))*(BR$58-Fperm_SI_Woolf2021!$E$9:$E$93)/10))) + Fperm_SI_Woolf2021!$G$9:$G$93*EXP(-Fperm_SI_Woolf2021!$J$9:$J$93*$C160*IF(BR$58=Fperm_SI_Woolf2021!$E$9:$E$93,1,EXP(LN((1.1*(Fperm_SI_Woolf2021!$E$9:$E$93-BR$58)-63.1579*EXP(-0.19*Fperm_SI_Woolf2021!$E$9:$E$93)+63.1579*EXP(-0.19*BR$58))/(Fperm_SI_Woolf2021!$E$9:$E$93-BR$58))*(BR$58-Fperm_SI_Woolf2021!$E$9:$E$93)/10))) + Fperm_SI_Woolf2021!$H$9:$H$93*EXP(-Fperm_SI_Woolf2021!$K$9:$K$93*$C160*IF(BR$58=Fperm_SI_Woolf2021!$E$9:$E$93,1,EXP(LN((1.1*(Fperm_SI_Woolf2021!$E$9:$E$93-BR$58)-63.1579*EXP(-0.19*Fperm_SI_Woolf2021!$E$9:$E$93)+63.1579*EXP(-0.19*BR$58))/(Fperm_SI_Woolf2021!$E$9:$E$93-BR$58))*(BR$58-Fperm_SI_Woolf2021!$E$9:$E$93)/10))),Fperm_SI_Woolf2021!$D$9:$D$93))</f>
        <v>0.13565828922638606</v>
      </c>
      <c r="BS160" s="51" cm="1">
        <f t="array" ref="BS160">MIN(1,SLOPE(Fperm_SI_Woolf2021!$F$9:$F$93*EXP(-Fperm_SI_Woolf2021!$I$9:$I$93*$C160*IF(BS$58=Fperm_SI_Woolf2021!$E$9:$E$93,1,EXP(LN((1.1*(Fperm_SI_Woolf2021!$E$9:$E$93-BS$58)-63.1579*EXP(-0.19*Fperm_SI_Woolf2021!$E$9:$E$93)+63.1579*EXP(-0.19*BS$58))/(Fperm_SI_Woolf2021!$E$9:$E$93-BS$58))*(BS$58-Fperm_SI_Woolf2021!$E$9:$E$93)/10))) + Fperm_SI_Woolf2021!$G$9:$G$93*EXP(-Fperm_SI_Woolf2021!$J$9:$J$93*$C160*IF(BS$58=Fperm_SI_Woolf2021!$E$9:$E$93,1,EXP(LN((1.1*(Fperm_SI_Woolf2021!$E$9:$E$93-BS$58)-63.1579*EXP(-0.19*Fperm_SI_Woolf2021!$E$9:$E$93)+63.1579*EXP(-0.19*BS$58))/(Fperm_SI_Woolf2021!$E$9:$E$93-BS$58))*(BS$58-Fperm_SI_Woolf2021!$E$9:$E$93)/10))) + Fperm_SI_Woolf2021!$H$9:$H$93*EXP(-Fperm_SI_Woolf2021!$K$9:$K$93*$C160*IF(BS$58=Fperm_SI_Woolf2021!$E$9:$E$93,1,EXP(LN((1.1*(Fperm_SI_Woolf2021!$E$9:$E$93-BS$58)-63.1579*EXP(-0.19*Fperm_SI_Woolf2021!$E$9:$E$93)+63.1579*EXP(-0.19*BS$58))/(Fperm_SI_Woolf2021!$E$9:$E$93-BS$58))*(BS$58-Fperm_SI_Woolf2021!$E$9:$E$93)/10))),Fperm_SI_Woolf2021!$D$9:$D$93)*BS$57+INTERCEPT(Fperm_SI_Woolf2021!$F$9:$F$93*EXP(-Fperm_SI_Woolf2021!$I$9:$I$93*$C160*IF(BS$58=Fperm_SI_Woolf2021!$E$9:$E$93,1,EXP(LN((1.1*(Fperm_SI_Woolf2021!$E$9:$E$93-BS$58)-63.1579*EXP(-0.19*Fperm_SI_Woolf2021!$E$9:$E$93)+63.1579*EXP(-0.19*BS$58))/(Fperm_SI_Woolf2021!$E$9:$E$93-BS$58))*(BS$58-Fperm_SI_Woolf2021!$E$9:$E$93)/10))) + Fperm_SI_Woolf2021!$G$9:$G$93*EXP(-Fperm_SI_Woolf2021!$J$9:$J$93*$C160*IF(BS$58=Fperm_SI_Woolf2021!$E$9:$E$93,1,EXP(LN((1.1*(Fperm_SI_Woolf2021!$E$9:$E$93-BS$58)-63.1579*EXP(-0.19*Fperm_SI_Woolf2021!$E$9:$E$93)+63.1579*EXP(-0.19*BS$58))/(Fperm_SI_Woolf2021!$E$9:$E$93-BS$58))*(BS$58-Fperm_SI_Woolf2021!$E$9:$E$93)/10))) + Fperm_SI_Woolf2021!$H$9:$H$93*EXP(-Fperm_SI_Woolf2021!$K$9:$K$93*$C160*IF(BS$58=Fperm_SI_Woolf2021!$E$9:$E$93,1,EXP(LN((1.1*(Fperm_SI_Woolf2021!$E$9:$E$93-BS$58)-63.1579*EXP(-0.19*Fperm_SI_Woolf2021!$E$9:$E$93)+63.1579*EXP(-0.19*BS$58))/(Fperm_SI_Woolf2021!$E$9:$E$93-BS$58))*(BS$58-Fperm_SI_Woolf2021!$E$9:$E$93)/10))),Fperm_SI_Woolf2021!$D$9:$D$93))</f>
        <v>0.12697978537875734</v>
      </c>
      <c r="BT160" s="51" cm="1">
        <f t="array" ref="BT160">MIN(1,SLOPE(Fperm_SI_Woolf2021!$F$9:$F$93*EXP(-Fperm_SI_Woolf2021!$I$9:$I$93*$C160*IF(BT$58=Fperm_SI_Woolf2021!$E$9:$E$93,1,EXP(LN((1.1*(Fperm_SI_Woolf2021!$E$9:$E$93-BT$58)-63.1579*EXP(-0.19*Fperm_SI_Woolf2021!$E$9:$E$93)+63.1579*EXP(-0.19*BT$58))/(Fperm_SI_Woolf2021!$E$9:$E$93-BT$58))*(BT$58-Fperm_SI_Woolf2021!$E$9:$E$93)/10))) + Fperm_SI_Woolf2021!$G$9:$G$93*EXP(-Fperm_SI_Woolf2021!$J$9:$J$93*$C160*IF(BT$58=Fperm_SI_Woolf2021!$E$9:$E$93,1,EXP(LN((1.1*(Fperm_SI_Woolf2021!$E$9:$E$93-BT$58)-63.1579*EXP(-0.19*Fperm_SI_Woolf2021!$E$9:$E$93)+63.1579*EXP(-0.19*BT$58))/(Fperm_SI_Woolf2021!$E$9:$E$93-BT$58))*(BT$58-Fperm_SI_Woolf2021!$E$9:$E$93)/10))) + Fperm_SI_Woolf2021!$H$9:$H$93*EXP(-Fperm_SI_Woolf2021!$K$9:$K$93*$C160*IF(BT$58=Fperm_SI_Woolf2021!$E$9:$E$93,1,EXP(LN((1.1*(Fperm_SI_Woolf2021!$E$9:$E$93-BT$58)-63.1579*EXP(-0.19*Fperm_SI_Woolf2021!$E$9:$E$93)+63.1579*EXP(-0.19*BT$58))/(Fperm_SI_Woolf2021!$E$9:$E$93-BT$58))*(BT$58-Fperm_SI_Woolf2021!$E$9:$E$93)/10))),Fperm_SI_Woolf2021!$D$9:$D$93)*BT$57+INTERCEPT(Fperm_SI_Woolf2021!$F$9:$F$93*EXP(-Fperm_SI_Woolf2021!$I$9:$I$93*$C160*IF(BT$58=Fperm_SI_Woolf2021!$E$9:$E$93,1,EXP(LN((1.1*(Fperm_SI_Woolf2021!$E$9:$E$93-BT$58)-63.1579*EXP(-0.19*Fperm_SI_Woolf2021!$E$9:$E$93)+63.1579*EXP(-0.19*BT$58))/(Fperm_SI_Woolf2021!$E$9:$E$93-BT$58))*(BT$58-Fperm_SI_Woolf2021!$E$9:$E$93)/10))) + Fperm_SI_Woolf2021!$G$9:$G$93*EXP(-Fperm_SI_Woolf2021!$J$9:$J$93*$C160*IF(BT$58=Fperm_SI_Woolf2021!$E$9:$E$93,1,EXP(LN((1.1*(Fperm_SI_Woolf2021!$E$9:$E$93-BT$58)-63.1579*EXP(-0.19*Fperm_SI_Woolf2021!$E$9:$E$93)+63.1579*EXP(-0.19*BT$58))/(Fperm_SI_Woolf2021!$E$9:$E$93-BT$58))*(BT$58-Fperm_SI_Woolf2021!$E$9:$E$93)/10))) + Fperm_SI_Woolf2021!$H$9:$H$93*EXP(-Fperm_SI_Woolf2021!$K$9:$K$93*$C160*IF(BT$58=Fperm_SI_Woolf2021!$E$9:$E$93,1,EXP(LN((1.1*(Fperm_SI_Woolf2021!$E$9:$E$93-BT$58)-63.1579*EXP(-0.19*Fperm_SI_Woolf2021!$E$9:$E$93)+63.1579*EXP(-0.19*BT$58))/(Fperm_SI_Woolf2021!$E$9:$E$93-BT$58))*(BT$58-Fperm_SI_Woolf2021!$E$9:$E$93)/10))),Fperm_SI_Woolf2021!$D$9:$D$93))</f>
        <v>0.11830128153112862</v>
      </c>
      <c r="BU160" s="51" cm="1">
        <f t="array" ref="BU160">MIN(1,SLOPE(Fperm_SI_Woolf2021!$F$9:$F$93*EXP(-Fperm_SI_Woolf2021!$I$9:$I$93*$C160*IF(BU$58=Fperm_SI_Woolf2021!$E$9:$E$93,1,EXP(LN((1.1*(Fperm_SI_Woolf2021!$E$9:$E$93-BU$58)-63.1579*EXP(-0.19*Fperm_SI_Woolf2021!$E$9:$E$93)+63.1579*EXP(-0.19*BU$58))/(Fperm_SI_Woolf2021!$E$9:$E$93-BU$58))*(BU$58-Fperm_SI_Woolf2021!$E$9:$E$93)/10))) + Fperm_SI_Woolf2021!$G$9:$G$93*EXP(-Fperm_SI_Woolf2021!$J$9:$J$93*$C160*IF(BU$58=Fperm_SI_Woolf2021!$E$9:$E$93,1,EXP(LN((1.1*(Fperm_SI_Woolf2021!$E$9:$E$93-BU$58)-63.1579*EXP(-0.19*Fperm_SI_Woolf2021!$E$9:$E$93)+63.1579*EXP(-0.19*BU$58))/(Fperm_SI_Woolf2021!$E$9:$E$93-BU$58))*(BU$58-Fperm_SI_Woolf2021!$E$9:$E$93)/10))) + Fperm_SI_Woolf2021!$H$9:$H$93*EXP(-Fperm_SI_Woolf2021!$K$9:$K$93*$C160*IF(BU$58=Fperm_SI_Woolf2021!$E$9:$E$93,1,EXP(LN((1.1*(Fperm_SI_Woolf2021!$E$9:$E$93-BU$58)-63.1579*EXP(-0.19*Fperm_SI_Woolf2021!$E$9:$E$93)+63.1579*EXP(-0.19*BU$58))/(Fperm_SI_Woolf2021!$E$9:$E$93-BU$58))*(BU$58-Fperm_SI_Woolf2021!$E$9:$E$93)/10))),Fperm_SI_Woolf2021!$D$9:$D$93)*BU$57+INTERCEPT(Fperm_SI_Woolf2021!$F$9:$F$93*EXP(-Fperm_SI_Woolf2021!$I$9:$I$93*$C160*IF(BU$58=Fperm_SI_Woolf2021!$E$9:$E$93,1,EXP(LN((1.1*(Fperm_SI_Woolf2021!$E$9:$E$93-BU$58)-63.1579*EXP(-0.19*Fperm_SI_Woolf2021!$E$9:$E$93)+63.1579*EXP(-0.19*BU$58))/(Fperm_SI_Woolf2021!$E$9:$E$93-BU$58))*(BU$58-Fperm_SI_Woolf2021!$E$9:$E$93)/10))) + Fperm_SI_Woolf2021!$G$9:$G$93*EXP(-Fperm_SI_Woolf2021!$J$9:$J$93*$C160*IF(BU$58=Fperm_SI_Woolf2021!$E$9:$E$93,1,EXP(LN((1.1*(Fperm_SI_Woolf2021!$E$9:$E$93-BU$58)-63.1579*EXP(-0.19*Fperm_SI_Woolf2021!$E$9:$E$93)+63.1579*EXP(-0.19*BU$58))/(Fperm_SI_Woolf2021!$E$9:$E$93-BU$58))*(BU$58-Fperm_SI_Woolf2021!$E$9:$E$93)/10))) + Fperm_SI_Woolf2021!$H$9:$H$93*EXP(-Fperm_SI_Woolf2021!$K$9:$K$93*$C160*IF(BU$58=Fperm_SI_Woolf2021!$E$9:$E$93,1,EXP(LN((1.1*(Fperm_SI_Woolf2021!$E$9:$E$93-BU$58)-63.1579*EXP(-0.19*Fperm_SI_Woolf2021!$E$9:$E$93)+63.1579*EXP(-0.19*BU$58))/(Fperm_SI_Woolf2021!$E$9:$E$93-BU$58))*(BU$58-Fperm_SI_Woolf2021!$E$9:$E$93)/10))),Fperm_SI_Woolf2021!$D$9:$D$93))</f>
        <v>0.10962277768349991</v>
      </c>
      <c r="BV160" s="51" cm="1">
        <f t="array" ref="BV160">MIN(1,SLOPE(Fperm_SI_Woolf2021!$F$9:$F$93*EXP(-Fperm_SI_Woolf2021!$I$9:$I$93*$C160*IF(BV$58=Fperm_SI_Woolf2021!$E$9:$E$93,1,EXP(LN((1.1*(Fperm_SI_Woolf2021!$E$9:$E$93-BV$58)-63.1579*EXP(-0.19*Fperm_SI_Woolf2021!$E$9:$E$93)+63.1579*EXP(-0.19*BV$58))/(Fperm_SI_Woolf2021!$E$9:$E$93-BV$58))*(BV$58-Fperm_SI_Woolf2021!$E$9:$E$93)/10))) + Fperm_SI_Woolf2021!$G$9:$G$93*EXP(-Fperm_SI_Woolf2021!$J$9:$J$93*$C160*IF(BV$58=Fperm_SI_Woolf2021!$E$9:$E$93,1,EXP(LN((1.1*(Fperm_SI_Woolf2021!$E$9:$E$93-BV$58)-63.1579*EXP(-0.19*Fperm_SI_Woolf2021!$E$9:$E$93)+63.1579*EXP(-0.19*BV$58))/(Fperm_SI_Woolf2021!$E$9:$E$93-BV$58))*(BV$58-Fperm_SI_Woolf2021!$E$9:$E$93)/10))) + Fperm_SI_Woolf2021!$H$9:$H$93*EXP(-Fperm_SI_Woolf2021!$K$9:$K$93*$C160*IF(BV$58=Fperm_SI_Woolf2021!$E$9:$E$93,1,EXP(LN((1.1*(Fperm_SI_Woolf2021!$E$9:$E$93-BV$58)-63.1579*EXP(-0.19*Fperm_SI_Woolf2021!$E$9:$E$93)+63.1579*EXP(-0.19*BV$58))/(Fperm_SI_Woolf2021!$E$9:$E$93-BV$58))*(BV$58-Fperm_SI_Woolf2021!$E$9:$E$93)/10))),Fperm_SI_Woolf2021!$D$9:$D$93)*BV$57+INTERCEPT(Fperm_SI_Woolf2021!$F$9:$F$93*EXP(-Fperm_SI_Woolf2021!$I$9:$I$93*$C160*IF(BV$58=Fperm_SI_Woolf2021!$E$9:$E$93,1,EXP(LN((1.1*(Fperm_SI_Woolf2021!$E$9:$E$93-BV$58)-63.1579*EXP(-0.19*Fperm_SI_Woolf2021!$E$9:$E$93)+63.1579*EXP(-0.19*BV$58))/(Fperm_SI_Woolf2021!$E$9:$E$93-BV$58))*(BV$58-Fperm_SI_Woolf2021!$E$9:$E$93)/10))) + Fperm_SI_Woolf2021!$G$9:$G$93*EXP(-Fperm_SI_Woolf2021!$J$9:$J$93*$C160*IF(BV$58=Fperm_SI_Woolf2021!$E$9:$E$93,1,EXP(LN((1.1*(Fperm_SI_Woolf2021!$E$9:$E$93-BV$58)-63.1579*EXP(-0.19*Fperm_SI_Woolf2021!$E$9:$E$93)+63.1579*EXP(-0.19*BV$58))/(Fperm_SI_Woolf2021!$E$9:$E$93-BV$58))*(BV$58-Fperm_SI_Woolf2021!$E$9:$E$93)/10))) + Fperm_SI_Woolf2021!$H$9:$H$93*EXP(-Fperm_SI_Woolf2021!$K$9:$K$93*$C160*IF(BV$58=Fperm_SI_Woolf2021!$E$9:$E$93,1,EXP(LN((1.1*(Fperm_SI_Woolf2021!$E$9:$E$93-BV$58)-63.1579*EXP(-0.19*Fperm_SI_Woolf2021!$E$9:$E$93)+63.1579*EXP(-0.19*BV$58))/(Fperm_SI_Woolf2021!$E$9:$E$93-BV$58))*(BV$58-Fperm_SI_Woolf2021!$E$9:$E$93)/10))),Fperm_SI_Woolf2021!$D$9:$D$93))</f>
        <v>0.10094427383587119</v>
      </c>
      <c r="BW160" s="51" cm="1">
        <f t="array" ref="BW160">MIN(1,SLOPE(Fperm_SI_Woolf2021!$F$9:$F$93*EXP(-Fperm_SI_Woolf2021!$I$9:$I$93*$C160*IF(BW$58=Fperm_SI_Woolf2021!$E$9:$E$93,1,EXP(LN((1.1*(Fperm_SI_Woolf2021!$E$9:$E$93-BW$58)-63.1579*EXP(-0.19*Fperm_SI_Woolf2021!$E$9:$E$93)+63.1579*EXP(-0.19*BW$58))/(Fperm_SI_Woolf2021!$E$9:$E$93-BW$58))*(BW$58-Fperm_SI_Woolf2021!$E$9:$E$93)/10))) + Fperm_SI_Woolf2021!$G$9:$G$93*EXP(-Fperm_SI_Woolf2021!$J$9:$J$93*$C160*IF(BW$58=Fperm_SI_Woolf2021!$E$9:$E$93,1,EXP(LN((1.1*(Fperm_SI_Woolf2021!$E$9:$E$93-BW$58)-63.1579*EXP(-0.19*Fperm_SI_Woolf2021!$E$9:$E$93)+63.1579*EXP(-0.19*BW$58))/(Fperm_SI_Woolf2021!$E$9:$E$93-BW$58))*(BW$58-Fperm_SI_Woolf2021!$E$9:$E$93)/10))) + Fperm_SI_Woolf2021!$H$9:$H$93*EXP(-Fperm_SI_Woolf2021!$K$9:$K$93*$C160*IF(BW$58=Fperm_SI_Woolf2021!$E$9:$E$93,1,EXP(LN((1.1*(Fperm_SI_Woolf2021!$E$9:$E$93-BW$58)-63.1579*EXP(-0.19*Fperm_SI_Woolf2021!$E$9:$E$93)+63.1579*EXP(-0.19*BW$58))/(Fperm_SI_Woolf2021!$E$9:$E$93-BW$58))*(BW$58-Fperm_SI_Woolf2021!$E$9:$E$93)/10))),Fperm_SI_Woolf2021!$D$9:$D$93)*BW$57+INTERCEPT(Fperm_SI_Woolf2021!$F$9:$F$93*EXP(-Fperm_SI_Woolf2021!$I$9:$I$93*$C160*IF(BW$58=Fperm_SI_Woolf2021!$E$9:$E$93,1,EXP(LN((1.1*(Fperm_SI_Woolf2021!$E$9:$E$93-BW$58)-63.1579*EXP(-0.19*Fperm_SI_Woolf2021!$E$9:$E$93)+63.1579*EXP(-0.19*BW$58))/(Fperm_SI_Woolf2021!$E$9:$E$93-BW$58))*(BW$58-Fperm_SI_Woolf2021!$E$9:$E$93)/10))) + Fperm_SI_Woolf2021!$G$9:$G$93*EXP(-Fperm_SI_Woolf2021!$J$9:$J$93*$C160*IF(BW$58=Fperm_SI_Woolf2021!$E$9:$E$93,1,EXP(LN((1.1*(Fperm_SI_Woolf2021!$E$9:$E$93-BW$58)-63.1579*EXP(-0.19*Fperm_SI_Woolf2021!$E$9:$E$93)+63.1579*EXP(-0.19*BW$58))/(Fperm_SI_Woolf2021!$E$9:$E$93-BW$58))*(BW$58-Fperm_SI_Woolf2021!$E$9:$E$93)/10))) + Fperm_SI_Woolf2021!$H$9:$H$93*EXP(-Fperm_SI_Woolf2021!$K$9:$K$93*$C160*IF(BW$58=Fperm_SI_Woolf2021!$E$9:$E$93,1,EXP(LN((1.1*(Fperm_SI_Woolf2021!$E$9:$E$93-BW$58)-63.1579*EXP(-0.19*Fperm_SI_Woolf2021!$E$9:$E$93)+63.1579*EXP(-0.19*BW$58))/(Fperm_SI_Woolf2021!$E$9:$E$93-BW$58))*(BW$58-Fperm_SI_Woolf2021!$E$9:$E$93)/10))),Fperm_SI_Woolf2021!$D$9:$D$93))</f>
        <v>9.2265769988242471E-2</v>
      </c>
      <c r="BX160" s="51" cm="1">
        <f t="array" ref="BX160">MIN(1,SLOPE(Fperm_SI_Woolf2021!$F$9:$F$93*EXP(-Fperm_SI_Woolf2021!$I$9:$I$93*$C160*IF(BX$58=Fperm_SI_Woolf2021!$E$9:$E$93,1,EXP(LN((1.1*(Fperm_SI_Woolf2021!$E$9:$E$93-BX$58)-63.1579*EXP(-0.19*Fperm_SI_Woolf2021!$E$9:$E$93)+63.1579*EXP(-0.19*BX$58))/(Fperm_SI_Woolf2021!$E$9:$E$93-BX$58))*(BX$58-Fperm_SI_Woolf2021!$E$9:$E$93)/10))) + Fperm_SI_Woolf2021!$G$9:$G$93*EXP(-Fperm_SI_Woolf2021!$J$9:$J$93*$C160*IF(BX$58=Fperm_SI_Woolf2021!$E$9:$E$93,1,EXP(LN((1.1*(Fperm_SI_Woolf2021!$E$9:$E$93-BX$58)-63.1579*EXP(-0.19*Fperm_SI_Woolf2021!$E$9:$E$93)+63.1579*EXP(-0.19*BX$58))/(Fperm_SI_Woolf2021!$E$9:$E$93-BX$58))*(BX$58-Fperm_SI_Woolf2021!$E$9:$E$93)/10))) + Fperm_SI_Woolf2021!$H$9:$H$93*EXP(-Fperm_SI_Woolf2021!$K$9:$K$93*$C160*IF(BX$58=Fperm_SI_Woolf2021!$E$9:$E$93,1,EXP(LN((1.1*(Fperm_SI_Woolf2021!$E$9:$E$93-BX$58)-63.1579*EXP(-0.19*Fperm_SI_Woolf2021!$E$9:$E$93)+63.1579*EXP(-0.19*BX$58))/(Fperm_SI_Woolf2021!$E$9:$E$93-BX$58))*(BX$58-Fperm_SI_Woolf2021!$E$9:$E$93)/10))),Fperm_SI_Woolf2021!$D$9:$D$93)*BX$57+INTERCEPT(Fperm_SI_Woolf2021!$F$9:$F$93*EXP(-Fperm_SI_Woolf2021!$I$9:$I$93*$C160*IF(BX$58=Fperm_SI_Woolf2021!$E$9:$E$93,1,EXP(LN((1.1*(Fperm_SI_Woolf2021!$E$9:$E$93-BX$58)-63.1579*EXP(-0.19*Fperm_SI_Woolf2021!$E$9:$E$93)+63.1579*EXP(-0.19*BX$58))/(Fperm_SI_Woolf2021!$E$9:$E$93-BX$58))*(BX$58-Fperm_SI_Woolf2021!$E$9:$E$93)/10))) + Fperm_SI_Woolf2021!$G$9:$G$93*EXP(-Fperm_SI_Woolf2021!$J$9:$J$93*$C160*IF(BX$58=Fperm_SI_Woolf2021!$E$9:$E$93,1,EXP(LN((1.1*(Fperm_SI_Woolf2021!$E$9:$E$93-BX$58)-63.1579*EXP(-0.19*Fperm_SI_Woolf2021!$E$9:$E$93)+63.1579*EXP(-0.19*BX$58))/(Fperm_SI_Woolf2021!$E$9:$E$93-BX$58))*(BX$58-Fperm_SI_Woolf2021!$E$9:$E$93)/10))) + Fperm_SI_Woolf2021!$H$9:$H$93*EXP(-Fperm_SI_Woolf2021!$K$9:$K$93*$C160*IF(BX$58=Fperm_SI_Woolf2021!$E$9:$E$93,1,EXP(LN((1.1*(Fperm_SI_Woolf2021!$E$9:$E$93-BX$58)-63.1579*EXP(-0.19*Fperm_SI_Woolf2021!$E$9:$E$93)+63.1579*EXP(-0.19*BX$58))/(Fperm_SI_Woolf2021!$E$9:$E$93-BX$58))*(BX$58-Fperm_SI_Woolf2021!$E$9:$E$93)/10))),Fperm_SI_Woolf2021!$D$9:$D$93))</f>
        <v>8.3587266140613736E-2</v>
      </c>
      <c r="BY160" s="51" cm="1">
        <f t="array" ref="BY160">MIN(1,SLOPE(Fperm_SI_Woolf2021!$F$9:$F$93*EXP(-Fperm_SI_Woolf2021!$I$9:$I$93*$C160*IF(BY$58=Fperm_SI_Woolf2021!$E$9:$E$93,1,EXP(LN((1.1*(Fperm_SI_Woolf2021!$E$9:$E$93-BY$58)-63.1579*EXP(-0.19*Fperm_SI_Woolf2021!$E$9:$E$93)+63.1579*EXP(-0.19*BY$58))/(Fperm_SI_Woolf2021!$E$9:$E$93-BY$58))*(BY$58-Fperm_SI_Woolf2021!$E$9:$E$93)/10))) + Fperm_SI_Woolf2021!$G$9:$G$93*EXP(-Fperm_SI_Woolf2021!$J$9:$J$93*$C160*IF(BY$58=Fperm_SI_Woolf2021!$E$9:$E$93,1,EXP(LN((1.1*(Fperm_SI_Woolf2021!$E$9:$E$93-BY$58)-63.1579*EXP(-0.19*Fperm_SI_Woolf2021!$E$9:$E$93)+63.1579*EXP(-0.19*BY$58))/(Fperm_SI_Woolf2021!$E$9:$E$93-BY$58))*(BY$58-Fperm_SI_Woolf2021!$E$9:$E$93)/10))) + Fperm_SI_Woolf2021!$H$9:$H$93*EXP(-Fperm_SI_Woolf2021!$K$9:$K$93*$C160*IF(BY$58=Fperm_SI_Woolf2021!$E$9:$E$93,1,EXP(LN((1.1*(Fperm_SI_Woolf2021!$E$9:$E$93-BY$58)-63.1579*EXP(-0.19*Fperm_SI_Woolf2021!$E$9:$E$93)+63.1579*EXP(-0.19*BY$58))/(Fperm_SI_Woolf2021!$E$9:$E$93-BY$58))*(BY$58-Fperm_SI_Woolf2021!$E$9:$E$93)/10))),Fperm_SI_Woolf2021!$D$9:$D$93)*BY$57+INTERCEPT(Fperm_SI_Woolf2021!$F$9:$F$93*EXP(-Fperm_SI_Woolf2021!$I$9:$I$93*$C160*IF(BY$58=Fperm_SI_Woolf2021!$E$9:$E$93,1,EXP(LN((1.1*(Fperm_SI_Woolf2021!$E$9:$E$93-BY$58)-63.1579*EXP(-0.19*Fperm_SI_Woolf2021!$E$9:$E$93)+63.1579*EXP(-0.19*BY$58))/(Fperm_SI_Woolf2021!$E$9:$E$93-BY$58))*(BY$58-Fperm_SI_Woolf2021!$E$9:$E$93)/10))) + Fperm_SI_Woolf2021!$G$9:$G$93*EXP(-Fperm_SI_Woolf2021!$J$9:$J$93*$C160*IF(BY$58=Fperm_SI_Woolf2021!$E$9:$E$93,1,EXP(LN((1.1*(Fperm_SI_Woolf2021!$E$9:$E$93-BY$58)-63.1579*EXP(-0.19*Fperm_SI_Woolf2021!$E$9:$E$93)+63.1579*EXP(-0.19*BY$58))/(Fperm_SI_Woolf2021!$E$9:$E$93-BY$58))*(BY$58-Fperm_SI_Woolf2021!$E$9:$E$93)/10))) + Fperm_SI_Woolf2021!$H$9:$H$93*EXP(-Fperm_SI_Woolf2021!$K$9:$K$93*$C160*IF(BY$58=Fperm_SI_Woolf2021!$E$9:$E$93,1,EXP(LN((1.1*(Fperm_SI_Woolf2021!$E$9:$E$93-BY$58)-63.1579*EXP(-0.19*Fperm_SI_Woolf2021!$E$9:$E$93)+63.1579*EXP(-0.19*BY$58))/(Fperm_SI_Woolf2021!$E$9:$E$93-BY$58))*(BY$58-Fperm_SI_Woolf2021!$E$9:$E$93)/10))),Fperm_SI_Woolf2021!$D$9:$D$93))</f>
        <v>7.4908762292985015E-2</v>
      </c>
      <c r="BZ160" s="51" cm="1">
        <f t="array" ref="BZ160">MIN(1,SLOPE(Fperm_SI_Woolf2021!$F$9:$F$93*EXP(-Fperm_SI_Woolf2021!$I$9:$I$93*$C160*IF(BZ$58=Fperm_SI_Woolf2021!$E$9:$E$93,1,EXP(LN((1.1*(Fperm_SI_Woolf2021!$E$9:$E$93-BZ$58)-63.1579*EXP(-0.19*Fperm_SI_Woolf2021!$E$9:$E$93)+63.1579*EXP(-0.19*BZ$58))/(Fperm_SI_Woolf2021!$E$9:$E$93-BZ$58))*(BZ$58-Fperm_SI_Woolf2021!$E$9:$E$93)/10))) + Fperm_SI_Woolf2021!$G$9:$G$93*EXP(-Fperm_SI_Woolf2021!$J$9:$J$93*$C160*IF(BZ$58=Fperm_SI_Woolf2021!$E$9:$E$93,1,EXP(LN((1.1*(Fperm_SI_Woolf2021!$E$9:$E$93-BZ$58)-63.1579*EXP(-0.19*Fperm_SI_Woolf2021!$E$9:$E$93)+63.1579*EXP(-0.19*BZ$58))/(Fperm_SI_Woolf2021!$E$9:$E$93-BZ$58))*(BZ$58-Fperm_SI_Woolf2021!$E$9:$E$93)/10))) + Fperm_SI_Woolf2021!$H$9:$H$93*EXP(-Fperm_SI_Woolf2021!$K$9:$K$93*$C160*IF(BZ$58=Fperm_SI_Woolf2021!$E$9:$E$93,1,EXP(LN((1.1*(Fperm_SI_Woolf2021!$E$9:$E$93-BZ$58)-63.1579*EXP(-0.19*Fperm_SI_Woolf2021!$E$9:$E$93)+63.1579*EXP(-0.19*BZ$58))/(Fperm_SI_Woolf2021!$E$9:$E$93-BZ$58))*(BZ$58-Fperm_SI_Woolf2021!$E$9:$E$93)/10))),Fperm_SI_Woolf2021!$D$9:$D$93)*BZ$57+INTERCEPT(Fperm_SI_Woolf2021!$F$9:$F$93*EXP(-Fperm_SI_Woolf2021!$I$9:$I$93*$C160*IF(BZ$58=Fperm_SI_Woolf2021!$E$9:$E$93,1,EXP(LN((1.1*(Fperm_SI_Woolf2021!$E$9:$E$93-BZ$58)-63.1579*EXP(-0.19*Fperm_SI_Woolf2021!$E$9:$E$93)+63.1579*EXP(-0.19*BZ$58))/(Fperm_SI_Woolf2021!$E$9:$E$93-BZ$58))*(BZ$58-Fperm_SI_Woolf2021!$E$9:$E$93)/10))) + Fperm_SI_Woolf2021!$G$9:$G$93*EXP(-Fperm_SI_Woolf2021!$J$9:$J$93*$C160*IF(BZ$58=Fperm_SI_Woolf2021!$E$9:$E$93,1,EXP(LN((1.1*(Fperm_SI_Woolf2021!$E$9:$E$93-BZ$58)-63.1579*EXP(-0.19*Fperm_SI_Woolf2021!$E$9:$E$93)+63.1579*EXP(-0.19*BZ$58))/(Fperm_SI_Woolf2021!$E$9:$E$93-BZ$58))*(BZ$58-Fperm_SI_Woolf2021!$E$9:$E$93)/10))) + Fperm_SI_Woolf2021!$H$9:$H$93*EXP(-Fperm_SI_Woolf2021!$K$9:$K$93*$C160*IF(BZ$58=Fperm_SI_Woolf2021!$E$9:$E$93,1,EXP(LN((1.1*(Fperm_SI_Woolf2021!$E$9:$E$93-BZ$58)-63.1579*EXP(-0.19*Fperm_SI_Woolf2021!$E$9:$E$93)+63.1579*EXP(-0.19*BZ$58))/(Fperm_SI_Woolf2021!$E$9:$E$93-BZ$58))*(BZ$58-Fperm_SI_Woolf2021!$E$9:$E$93)/10))),Fperm_SI_Woolf2021!$D$9:$D$93))</f>
        <v>6.6230258445356294E-2</v>
      </c>
    </row>
  </sheetData>
  <mergeCells count="6">
    <mergeCell ref="B12:B52"/>
    <mergeCell ref="D10:AC10"/>
    <mergeCell ref="D53:AC54"/>
    <mergeCell ref="AG10:BF10"/>
    <mergeCell ref="AE12:AE52"/>
    <mergeCell ref="AG53:BF54"/>
  </mergeCells>
  <conditionalFormatting sqref="D12:AC52">
    <cfRule type="colorScale" priority="2">
      <colorScale>
        <cfvo type="min"/>
        <cfvo type="percentile" val="50"/>
        <cfvo type="max"/>
        <color rgb="FFF8696B"/>
        <color rgb="FFFFEB84"/>
        <color rgb="FF63BE7B"/>
      </colorScale>
    </cfRule>
  </conditionalFormatting>
  <conditionalFormatting sqref="AG12:BF5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96038-3DBD-4EB8-B404-429342ECD31C}">
  <dimension ref="A1:Z99"/>
  <sheetViews>
    <sheetView zoomScale="40" zoomScaleNormal="40" workbookViewId="0">
      <selection activeCell="E10" sqref="E10"/>
    </sheetView>
  </sheetViews>
  <sheetFormatPr baseColWidth="10" defaultColWidth="11.5" defaultRowHeight="14" x14ac:dyDescent="0.2"/>
  <cols>
    <col min="1" max="1" width="31" style="1" customWidth="1"/>
    <col min="2" max="2" width="30.1640625" style="1" customWidth="1"/>
    <col min="3" max="3" width="23.5" style="1" customWidth="1"/>
    <col min="4" max="4" width="17.5" style="1" customWidth="1"/>
    <col min="5" max="5" width="22.5" style="1" customWidth="1"/>
    <col min="6" max="7" width="17.5" style="1" customWidth="1"/>
    <col min="8" max="8" width="11.5" style="1" customWidth="1"/>
    <col min="9" max="9" width="12.1640625" style="1" customWidth="1"/>
    <col min="10" max="11" width="9.5" style="1" customWidth="1"/>
    <col min="12" max="12" width="28.1640625" style="1" customWidth="1"/>
    <col min="13" max="13" width="18.5" style="1" customWidth="1"/>
    <col min="14" max="16" width="11.5" style="1" customWidth="1"/>
    <col min="17" max="17" width="11.5" style="1" bestFit="1" customWidth="1"/>
    <col min="18" max="18" width="3.1640625" style="1" customWidth="1"/>
    <col min="19" max="20" width="12.5" style="1" bestFit="1" customWidth="1"/>
    <col min="21" max="22" width="11.5" style="1" bestFit="1" customWidth="1"/>
    <col min="23" max="16384" width="11.5" style="1"/>
  </cols>
  <sheetData>
    <row r="1" spans="1:26" ht="42.75" customHeight="1" x14ac:dyDescent="0.2">
      <c r="L1" s="1" t="s">
        <v>53</v>
      </c>
      <c r="M1" s="1">
        <f>'Gross embodied CO2 calculator'!C6</f>
        <v>10.3</v>
      </c>
      <c r="T1" s="1" t="s">
        <v>54</v>
      </c>
      <c r="X1" s="1" t="s">
        <v>55</v>
      </c>
      <c r="Y1" s="1" t="s">
        <v>56</v>
      </c>
    </row>
    <row r="2" spans="1:26" x14ac:dyDescent="0.2">
      <c r="L2" s="1" t="s">
        <v>57</v>
      </c>
      <c r="M2" s="1">
        <f>'Gross embodied CO2 calculator'!C7</f>
        <v>100</v>
      </c>
      <c r="T2" s="2" t="s">
        <v>58</v>
      </c>
      <c r="U2" s="1">
        <f>INTERCEPT(Q9:Q93,D9:D93)</f>
        <v>1.0919792769707883</v>
      </c>
      <c r="W2" s="1" t="s">
        <v>6</v>
      </c>
      <c r="X2" s="4">
        <f t="array" ref="X2:Z6">LINEST(Q9:Q93,D9:D93,TRUE,TRUE)</f>
        <v>-0.5924711625471053</v>
      </c>
      <c r="Y2" s="4">
        <v>1.0919792769707883</v>
      </c>
      <c r="Z2" s="1" t="e">
        <v>#N/A</v>
      </c>
    </row>
    <row r="3" spans="1:26" x14ac:dyDescent="0.2">
      <c r="T3" s="2" t="s">
        <v>59</v>
      </c>
      <c r="U3" s="1">
        <f>SLOPE(Q9:Q93,D9:D93)</f>
        <v>-0.5924711625471053</v>
      </c>
      <c r="W3" s="1" t="s">
        <v>60</v>
      </c>
      <c r="X3" s="1">
        <v>9.0501841636248956E-2</v>
      </c>
      <c r="Y3" s="1">
        <v>5.4662987189408922E-2</v>
      </c>
      <c r="Z3" s="1" t="e">
        <v>#N/A</v>
      </c>
    </row>
    <row r="4" spans="1:26" x14ac:dyDescent="0.2">
      <c r="W4" s="1" t="s">
        <v>61</v>
      </c>
      <c r="X4" s="4">
        <v>0.34052026471315539</v>
      </c>
      <c r="Y4" s="1">
        <v>0.17600518154006345</v>
      </c>
      <c r="Z4" s="1" t="e">
        <v>#N/A</v>
      </c>
    </row>
    <row r="5" spans="1:26" x14ac:dyDescent="0.2">
      <c r="W5" s="1" t="s">
        <v>62</v>
      </c>
      <c r="X5" s="1">
        <v>42.856786128384449</v>
      </c>
      <c r="Y5" s="1">
        <v>83</v>
      </c>
      <c r="Z5" s="1" t="e">
        <v>#N/A</v>
      </c>
    </row>
    <row r="6" spans="1:26" ht="16.5" customHeight="1" x14ac:dyDescent="0.2">
      <c r="L6" s="200" t="s">
        <v>63</v>
      </c>
      <c r="M6" s="200"/>
      <c r="N6" s="200"/>
      <c r="O6" s="200"/>
      <c r="P6" s="200"/>
      <c r="Q6" s="200"/>
      <c r="T6" s="2"/>
      <c r="W6" s="1" t="s">
        <v>64</v>
      </c>
      <c r="X6" s="1">
        <v>1.3276099748457901</v>
      </c>
      <c r="Y6" s="1">
        <v>2.5711593861029076</v>
      </c>
      <c r="Z6" s="1" t="e">
        <v>#N/A</v>
      </c>
    </row>
    <row r="7" spans="1:26" ht="124.75" customHeight="1" x14ac:dyDescent="0.2">
      <c r="F7" s="200" t="s">
        <v>65</v>
      </c>
      <c r="G7" s="200"/>
      <c r="H7" s="200"/>
      <c r="I7" s="200"/>
      <c r="J7" s="200"/>
      <c r="K7" s="200"/>
      <c r="L7" s="1" t="s">
        <v>66</v>
      </c>
      <c r="M7" s="1" t="s">
        <v>67</v>
      </c>
      <c r="N7" s="200" t="s">
        <v>68</v>
      </c>
      <c r="O7" s="200"/>
      <c r="P7" s="200"/>
      <c r="Q7" s="1" t="s">
        <v>69</v>
      </c>
    </row>
    <row r="8" spans="1:26" x14ac:dyDescent="0.2">
      <c r="A8" s="1" t="s">
        <v>70</v>
      </c>
      <c r="B8" s="1" t="s">
        <v>71</v>
      </c>
      <c r="C8" s="1" t="s">
        <v>72</v>
      </c>
      <c r="D8" s="1" t="s">
        <v>73</v>
      </c>
      <c r="E8" s="1" t="s">
        <v>74</v>
      </c>
      <c r="F8" s="1" t="s">
        <v>75</v>
      </c>
      <c r="G8" s="1" t="s">
        <v>76</v>
      </c>
      <c r="H8" s="1" t="s">
        <v>77</v>
      </c>
      <c r="I8" s="1" t="s">
        <v>78</v>
      </c>
      <c r="J8" s="1" t="s">
        <v>79</v>
      </c>
      <c r="K8" s="1" t="s">
        <v>80</v>
      </c>
      <c r="L8" s="1" t="s">
        <v>81</v>
      </c>
      <c r="M8" s="1" t="s">
        <v>82</v>
      </c>
      <c r="N8" s="1" t="s">
        <v>83</v>
      </c>
      <c r="O8" s="1" t="s">
        <v>84</v>
      </c>
      <c r="P8" s="1" t="s">
        <v>85</v>
      </c>
      <c r="Q8" s="1" t="s">
        <v>86</v>
      </c>
      <c r="S8" s="1" t="s">
        <v>87</v>
      </c>
      <c r="T8" s="1" t="s">
        <v>88</v>
      </c>
      <c r="U8" s="1" t="s">
        <v>89</v>
      </c>
      <c r="V8" s="1">
        <f>MAX(T9:T93)</f>
        <v>0.34933358736263609</v>
      </c>
    </row>
    <row r="9" spans="1:26" x14ac:dyDescent="0.2">
      <c r="A9" s="1" t="s">
        <v>90</v>
      </c>
      <c r="B9" s="1" t="s">
        <v>91</v>
      </c>
      <c r="C9" s="1">
        <v>580</v>
      </c>
      <c r="D9" s="1">
        <v>0.30080000000000001</v>
      </c>
      <c r="E9" s="1">
        <v>20</v>
      </c>
      <c r="F9" s="1">
        <v>1.74993792189722E-2</v>
      </c>
      <c r="G9" s="1">
        <v>0.98250062078102796</v>
      </c>
      <c r="H9" s="1">
        <v>0</v>
      </c>
      <c r="I9" s="1">
        <v>2.3417600180610002E-3</v>
      </c>
      <c r="J9" s="1">
        <v>5.4047684663689997E-3</v>
      </c>
      <c r="K9" s="1">
        <v>0</v>
      </c>
      <c r="L9" s="1">
        <f>(1.1 *(E9-$M$1) - 63.1579 * EXP(-0.19*E9) + 63.1579 *EXP(-0.19*$M$1)) / (E9-$M$1)</f>
        <v>1.8742433124304729</v>
      </c>
      <c r="M9" s="1">
        <f>EXP(LN(L9)*($M$1-E9)/10)</f>
        <v>0.5436993442462742</v>
      </c>
      <c r="N9" s="1">
        <f t="shared" ref="N9:P40" si="0">I9*$M9</f>
        <v>1.273213386201909E-3</v>
      </c>
      <c r="O9" s="1">
        <f t="shared" si="0"/>
        <v>2.9385690709677662E-3</v>
      </c>
      <c r="P9" s="1">
        <f t="shared" si="0"/>
        <v>0</v>
      </c>
      <c r="Q9" s="5">
        <f>IF($M$1=E9,S9,F9*EXP(-N9*Fperm_SI_Woolf2021!$M$2) + G9*EXP(-O9*Fperm_SI_Woolf2021!$M$2) + H9*EXP(-P9*Fperm_SI_Woolf2021!$M$2))</f>
        <v>0.74774674132885188</v>
      </c>
      <c r="S9" s="1">
        <f>F9*EXP(-I9*Fperm_SI_Woolf2021!$M$2) + G9*EXP(-J9*Fperm_SI_Woolf2021!$M$2) + H9*EXP(-K9*Fperm_SI_Woolf2021!$M$2)</f>
        <v>0.58612346940772631</v>
      </c>
      <c r="T9" s="1">
        <f>Q9-S9</f>
        <v>0.16162327192112558</v>
      </c>
      <c r="U9" s="3">
        <f>T9/S9</f>
        <v>0.27574953121130735</v>
      </c>
    </row>
    <row r="10" spans="1:26" x14ac:dyDescent="0.2">
      <c r="A10" s="1" t="s">
        <v>90</v>
      </c>
      <c r="B10" s="1" t="s">
        <v>91</v>
      </c>
      <c r="C10" s="1">
        <v>369</v>
      </c>
      <c r="D10" s="1">
        <v>0.73870000000000002</v>
      </c>
      <c r="E10" s="1">
        <v>20</v>
      </c>
      <c r="F10" s="1">
        <v>6.2225960222791002E-4</v>
      </c>
      <c r="G10" s="1">
        <v>0.99937774039777205</v>
      </c>
      <c r="H10" s="1">
        <v>0</v>
      </c>
      <c r="I10" s="1">
        <v>89.456114062890506</v>
      </c>
      <c r="J10" s="1">
        <v>2.681654998601E-3</v>
      </c>
      <c r="K10" s="1">
        <v>0</v>
      </c>
      <c r="L10" s="1">
        <f t="shared" ref="L10:L71" si="1">(1.1 *(E10-$M$1) - 63.1579 * EXP(-0.19*E10) + 63.1579 *EXP(-0.19*$M$1)) / (E10-$M$1)</f>
        <v>1.8742433124304729</v>
      </c>
      <c r="M10" s="1">
        <f t="shared" ref="M10:M71" si="2">EXP(LN(L10)*($M$1-E10)/10)</f>
        <v>0.5436993442462742</v>
      </c>
      <c r="N10" s="1">
        <f t="shared" si="0"/>
        <v>48.637230554813478</v>
      </c>
      <c r="O10" s="1">
        <f t="shared" si="0"/>
        <v>1.4580140642341071E-3</v>
      </c>
      <c r="P10" s="1">
        <f t="shared" si="0"/>
        <v>0</v>
      </c>
      <c r="Q10" s="5">
        <f>IF($M$1=E10,S10,F10*EXP(-N10*Fperm_SI_Woolf2021!$M$2) + G10*EXP(-O10*Fperm_SI_Woolf2021!$M$2) + H10*EXP(-P10*Fperm_SI_Woolf2021!$M$2))</f>
        <v>0.86379149916665832</v>
      </c>
      <c r="S10" s="1">
        <f>F10*EXP(-I10*Fperm_SI_Woolf2021!$M$2) + G10*EXP(-J10*Fperm_SI_Woolf2021!$M$2) + H10*EXP(-K10*Fperm_SI_Woolf2021!$M$2)</f>
        <v>0.7643053070020549</v>
      </c>
      <c r="T10" s="1">
        <f t="shared" ref="T10:T71" si="3">Q10-S10</f>
        <v>9.9486192164603415E-2</v>
      </c>
      <c r="U10" s="3">
        <f t="shared" ref="U10:U71" si="4">T10/S10</f>
        <v>0.13016551272531715</v>
      </c>
    </row>
    <row r="11" spans="1:26" x14ac:dyDescent="0.2">
      <c r="A11" s="1" t="s">
        <v>90</v>
      </c>
      <c r="B11" s="1" t="s">
        <v>91</v>
      </c>
      <c r="C11" s="1">
        <v>416</v>
      </c>
      <c r="D11" s="1">
        <v>0.5897</v>
      </c>
      <c r="E11" s="1">
        <v>20</v>
      </c>
      <c r="F11" s="1">
        <v>3.24774717863947E-2</v>
      </c>
      <c r="G11" s="1">
        <v>0.96752252821360496</v>
      </c>
      <c r="H11" s="1">
        <v>0</v>
      </c>
      <c r="I11" s="1">
        <v>1.0152275718734999E-2</v>
      </c>
      <c r="J11" s="1">
        <v>4.7295045307750002E-3</v>
      </c>
      <c r="K11" s="1">
        <v>0</v>
      </c>
      <c r="L11" s="1">
        <f t="shared" si="1"/>
        <v>1.8742433124304729</v>
      </c>
      <c r="M11" s="1">
        <f t="shared" si="2"/>
        <v>0.5436993442462742</v>
      </c>
      <c r="N11" s="1">
        <f t="shared" si="0"/>
        <v>5.5197856508835911E-3</v>
      </c>
      <c r="O11" s="1">
        <f t="shared" si="0"/>
        <v>2.5714285119921502E-3</v>
      </c>
      <c r="P11" s="1">
        <f t="shared" si="0"/>
        <v>0</v>
      </c>
      <c r="Q11" s="5">
        <f>IF($M$1=E11,S11,F11*EXP(-N11*Fperm_SI_Woolf2021!$M$2) + G11*EXP(-O11*Fperm_SI_Woolf2021!$M$2) + H11*EXP(-P11*Fperm_SI_Woolf2021!$M$2))</f>
        <v>0.76684512222335244</v>
      </c>
      <c r="S11" s="1">
        <f>F11*EXP(-I11*Fperm_SI_Woolf2021!$M$2) + G11*EXP(-J11*Fperm_SI_Woolf2021!$M$2) + H11*EXP(-K11*Fperm_SI_Woolf2021!$M$2)</f>
        <v>0.6146894905673046</v>
      </c>
      <c r="T11" s="1">
        <f t="shared" si="3"/>
        <v>0.15215563165604784</v>
      </c>
      <c r="U11" s="3">
        <f t="shared" si="4"/>
        <v>0.24753250867461798</v>
      </c>
    </row>
    <row r="12" spans="1:26" x14ac:dyDescent="0.2">
      <c r="A12" s="1" t="s">
        <v>90</v>
      </c>
      <c r="B12" s="1" t="s">
        <v>91</v>
      </c>
      <c r="C12" s="1">
        <v>562</v>
      </c>
      <c r="D12" s="1">
        <v>0.37069999999999997</v>
      </c>
      <c r="E12" s="1">
        <v>20</v>
      </c>
      <c r="F12" s="1">
        <v>3.2498740998930797E-2</v>
      </c>
      <c r="G12" s="1">
        <v>0.96750125900106898</v>
      </c>
      <c r="H12" s="1">
        <v>0</v>
      </c>
      <c r="I12" s="1">
        <v>4.3393020469380001E-3</v>
      </c>
      <c r="J12" s="1">
        <v>3.7679016185590002E-3</v>
      </c>
      <c r="K12" s="1">
        <v>0</v>
      </c>
      <c r="L12" s="1">
        <f t="shared" si="1"/>
        <v>1.8742433124304729</v>
      </c>
      <c r="M12" s="1">
        <f t="shared" si="2"/>
        <v>0.5436993442462742</v>
      </c>
      <c r="N12" s="1">
        <f t="shared" si="0"/>
        <v>2.3592756774067059E-3</v>
      </c>
      <c r="O12" s="1">
        <f t="shared" si="0"/>
        <v>2.0486056391950036E-3</v>
      </c>
      <c r="P12" s="1">
        <f t="shared" si="0"/>
        <v>0</v>
      </c>
      <c r="Q12" s="5">
        <f>IF($M$1=E12,S12,F12*EXP(-N12*Fperm_SI_Woolf2021!$M$2) + G12*EXP(-O12*Fperm_SI_Woolf2021!$M$2) + H12*EXP(-P12*Fperm_SI_Woolf2021!$M$2))</f>
        <v>0.81395094833446313</v>
      </c>
      <c r="S12" s="1">
        <f>F12*EXP(-I12*Fperm_SI_Woolf2021!$M$2) + G12*EXP(-J12*Fperm_SI_Woolf2021!$M$2) + H12*EXP(-K12*Fperm_SI_Woolf2021!$M$2)</f>
        <v>0.68482173570848315</v>
      </c>
      <c r="T12" s="1">
        <f t="shared" si="3"/>
        <v>0.12912921262597998</v>
      </c>
      <c r="U12" s="3">
        <f t="shared" si="4"/>
        <v>0.18855886998444815</v>
      </c>
    </row>
    <row r="13" spans="1:26" x14ac:dyDescent="0.2">
      <c r="A13" s="1" t="s">
        <v>90</v>
      </c>
      <c r="B13" s="1" t="s">
        <v>91</v>
      </c>
      <c r="C13" s="1">
        <v>796</v>
      </c>
      <c r="D13" s="1">
        <v>0.13020000000000001</v>
      </c>
      <c r="E13" s="1">
        <v>20</v>
      </c>
      <c r="F13" s="1">
        <v>1.9999999950175099E-2</v>
      </c>
      <c r="G13" s="1">
        <v>0.98000000004982502</v>
      </c>
      <c r="H13" s="1">
        <v>0</v>
      </c>
      <c r="I13" s="1">
        <v>9.9979744262930006E-3</v>
      </c>
      <c r="J13" s="1">
        <v>4.9865286246369997E-3</v>
      </c>
      <c r="K13" s="1">
        <v>0</v>
      </c>
      <c r="L13" s="1">
        <f t="shared" si="1"/>
        <v>1.8742433124304729</v>
      </c>
      <c r="M13" s="1">
        <f t="shared" si="2"/>
        <v>0.5436993442462742</v>
      </c>
      <c r="N13" s="1">
        <f t="shared" si="0"/>
        <v>5.4358921393665239E-3</v>
      </c>
      <c r="O13" s="1">
        <f t="shared" si="0"/>
        <v>2.7111723432804123E-3</v>
      </c>
      <c r="P13" s="1">
        <f t="shared" si="0"/>
        <v>0</v>
      </c>
      <c r="Q13" s="5">
        <f>IF($M$1=E13,S13,F13*EXP(-N13*Fperm_SI_Woolf2021!$M$2) + G13*EXP(-O13*Fperm_SI_Woolf2021!$M$2) + H13*EXP(-P13*Fperm_SI_Woolf2021!$M$2))</f>
        <v>0.75888976275286557</v>
      </c>
      <c r="S13" s="1">
        <f>F13*EXP(-I13*Fperm_SI_Woolf2021!$M$2) + G13*EXP(-J13*Fperm_SI_Woolf2021!$M$2) + H13*EXP(-K13*Fperm_SI_Woolf2021!$M$2)</f>
        <v>0.60256040404757438</v>
      </c>
      <c r="T13" s="1">
        <f t="shared" si="3"/>
        <v>0.15632935870529119</v>
      </c>
      <c r="U13" s="3">
        <f t="shared" si="4"/>
        <v>0.25944180476377338</v>
      </c>
    </row>
    <row r="14" spans="1:26" x14ac:dyDescent="0.2">
      <c r="A14" s="1" t="s">
        <v>90</v>
      </c>
      <c r="B14" s="1" t="s">
        <v>92</v>
      </c>
      <c r="C14" s="1">
        <v>235</v>
      </c>
      <c r="D14" s="1">
        <v>1.3957999999999999</v>
      </c>
      <c r="E14" s="1">
        <v>20</v>
      </c>
      <c r="F14" s="1">
        <v>2.04579202128309E-2</v>
      </c>
      <c r="G14" s="1">
        <v>0.97954207978716901</v>
      </c>
      <c r="H14" s="1">
        <v>0</v>
      </c>
      <c r="I14" s="1">
        <v>0.92744159244390401</v>
      </c>
      <c r="J14" s="1">
        <v>0.15138169339346599</v>
      </c>
      <c r="K14" s="1">
        <v>0</v>
      </c>
      <c r="L14" s="1">
        <f t="shared" si="1"/>
        <v>1.8742433124304729</v>
      </c>
      <c r="M14" s="1">
        <f t="shared" si="2"/>
        <v>0.5436993442462742</v>
      </c>
      <c r="N14" s="1">
        <f t="shared" si="0"/>
        <v>0.50424938563847088</v>
      </c>
      <c r="O14" s="1">
        <f t="shared" si="0"/>
        <v>8.2306127428918005E-2</v>
      </c>
      <c r="P14" s="1">
        <f t="shared" si="0"/>
        <v>0</v>
      </c>
      <c r="Q14" s="5">
        <f>IF($M$1=E14,S14,F14*EXP(-N14*Fperm_SI_Woolf2021!$M$2) + G14*EXP(-O14*Fperm_SI_Woolf2021!$M$2) + H14*EXP(-P14*Fperm_SI_Woolf2021!$M$2))</f>
        <v>2.6092362318668323E-4</v>
      </c>
      <c r="S14" s="1">
        <f>F14*EXP(-I14*Fperm_SI_Woolf2021!$M$2) + G14*EXP(-J14*Fperm_SI_Woolf2021!$M$2) + H14*EXP(-K14*Fperm_SI_Woolf2021!$M$2)</f>
        <v>2.6097546930186801E-7</v>
      </c>
      <c r="T14" s="1">
        <f t="shared" si="3"/>
        <v>2.6066264771738135E-4</v>
      </c>
      <c r="U14" s="3">
        <f t="shared" si="4"/>
        <v>998.80133720872891</v>
      </c>
    </row>
    <row r="15" spans="1:26" x14ac:dyDescent="0.2">
      <c r="A15" s="1" t="s">
        <v>90</v>
      </c>
      <c r="B15" s="1" t="s">
        <v>92</v>
      </c>
      <c r="C15" s="1">
        <v>369</v>
      </c>
      <c r="D15" s="1">
        <v>0.80510000000000004</v>
      </c>
      <c r="E15" s="1">
        <v>20</v>
      </c>
      <c r="F15" s="1">
        <v>1.13076780682242E-2</v>
      </c>
      <c r="G15" s="1">
        <v>0.98869232193177603</v>
      </c>
      <c r="H15" s="1">
        <v>0</v>
      </c>
      <c r="I15" s="1">
        <v>0.50366100718149398</v>
      </c>
      <c r="J15" s="1">
        <v>8.4247140688015906E-5</v>
      </c>
      <c r="K15" s="1">
        <v>0</v>
      </c>
      <c r="L15" s="1">
        <f t="shared" si="1"/>
        <v>1.8742433124304729</v>
      </c>
      <c r="M15" s="1">
        <f t="shared" si="2"/>
        <v>0.5436993442462742</v>
      </c>
      <c r="N15" s="1">
        <f t="shared" si="0"/>
        <v>0.27384015932699629</v>
      </c>
      <c r="O15" s="1">
        <f t="shared" si="0"/>
        <v>4.5805115146697854E-5</v>
      </c>
      <c r="P15" s="1">
        <f t="shared" si="0"/>
        <v>0</v>
      </c>
      <c r="Q15" s="5">
        <f>IF($M$1=E15,S15,F15*EXP(-N15*Fperm_SI_Woolf2021!$M$2) + G15*EXP(-O15*Fperm_SI_Woolf2021!$M$2) + H15*EXP(-P15*Fperm_SI_Woolf2021!$M$2))</f>
        <v>0.98417396146778902</v>
      </c>
      <c r="S15" s="1">
        <f>F15*EXP(-I15*Fperm_SI_Woolf2021!$M$2) + G15*EXP(-J15*Fperm_SI_Woolf2021!$M$2) + H15*EXP(-K15*Fperm_SI_Woolf2021!$M$2)</f>
        <v>0.98039786011086472</v>
      </c>
      <c r="T15" s="1">
        <f t="shared" si="3"/>
        <v>3.7761013569242996E-3</v>
      </c>
      <c r="U15" s="3">
        <f t="shared" si="4"/>
        <v>3.8516009780940291E-3</v>
      </c>
    </row>
    <row r="16" spans="1:26" x14ac:dyDescent="0.2">
      <c r="A16" s="1" t="s">
        <v>90</v>
      </c>
      <c r="B16" s="1" t="s">
        <v>92</v>
      </c>
      <c r="C16" s="1">
        <v>416</v>
      </c>
      <c r="D16" s="1">
        <v>0.5343</v>
      </c>
      <c r="E16" s="1">
        <v>20</v>
      </c>
      <c r="F16" s="1">
        <v>1.9999998103340199E-2</v>
      </c>
      <c r="G16" s="1">
        <v>0.98000000189666003</v>
      </c>
      <c r="H16" s="1">
        <v>0</v>
      </c>
      <c r="I16" s="1">
        <v>1.0385300373417001E-2</v>
      </c>
      <c r="J16" s="1">
        <v>5.7632566511930002E-3</v>
      </c>
      <c r="K16" s="1">
        <v>0</v>
      </c>
      <c r="L16" s="1">
        <f t="shared" si="1"/>
        <v>1.8742433124304729</v>
      </c>
      <c r="M16" s="1">
        <f t="shared" si="2"/>
        <v>0.5436993442462742</v>
      </c>
      <c r="N16" s="1">
        <f t="shared" si="0"/>
        <v>5.6464810028274094E-3</v>
      </c>
      <c r="O16" s="1">
        <f t="shared" si="0"/>
        <v>3.1334788619766124E-3</v>
      </c>
      <c r="P16" s="1">
        <f t="shared" si="0"/>
        <v>0</v>
      </c>
      <c r="Q16" s="5">
        <f>IF($M$1=E16,S16,F16*EXP(-N16*Fperm_SI_Woolf2021!$M$2) + G16*EXP(-O16*Fperm_SI_Woolf2021!$M$2) + H16*EXP(-P16*Fperm_SI_Woolf2021!$M$2))</f>
        <v>0.72774685782321757</v>
      </c>
      <c r="S16" s="1">
        <f>F16*EXP(-I16*Fperm_SI_Woolf2021!$M$2) + G16*EXP(-J16*Fperm_SI_Woolf2021!$M$2) + H16*EXP(-K16*Fperm_SI_Woolf2021!$M$2)</f>
        <v>0.55779970969904469</v>
      </c>
      <c r="T16" s="1">
        <f t="shared" si="3"/>
        <v>0.16994714812417289</v>
      </c>
      <c r="U16" s="3">
        <f t="shared" si="4"/>
        <v>0.3046741422935953</v>
      </c>
    </row>
    <row r="17" spans="1:21" x14ac:dyDescent="0.2">
      <c r="A17" s="1" t="s">
        <v>90</v>
      </c>
      <c r="B17" s="1" t="s">
        <v>92</v>
      </c>
      <c r="C17" s="1">
        <v>503</v>
      </c>
      <c r="D17" s="1">
        <v>0.44340000000000002</v>
      </c>
      <c r="E17" s="1">
        <v>20</v>
      </c>
      <c r="F17" s="1">
        <v>2.08529058135319E-2</v>
      </c>
      <c r="G17" s="1">
        <v>0.97914709418646795</v>
      </c>
      <c r="H17" s="1">
        <v>0</v>
      </c>
      <c r="I17" s="1">
        <v>0.221632063308285</v>
      </c>
      <c r="J17" s="1">
        <v>1.3395041829419999E-3</v>
      </c>
      <c r="K17" s="1">
        <v>0</v>
      </c>
      <c r="L17" s="1">
        <f t="shared" si="1"/>
        <v>1.8742433124304729</v>
      </c>
      <c r="M17" s="1">
        <f t="shared" si="2"/>
        <v>0.5436993442462742</v>
      </c>
      <c r="N17" s="1">
        <f t="shared" si="0"/>
        <v>0.12050120748466328</v>
      </c>
      <c r="O17" s="1">
        <f t="shared" si="0"/>
        <v>7.2828754588070662E-4</v>
      </c>
      <c r="P17" s="1">
        <f t="shared" si="0"/>
        <v>0</v>
      </c>
      <c r="Q17" s="5">
        <f>IF($M$1=E17,S17,F17*EXP(-N17*Fperm_SI_Woolf2021!$M$2) + G17*EXP(-O17*Fperm_SI_Woolf2021!$M$2) + H17*EXP(-P17*Fperm_SI_Woolf2021!$M$2))</f>
        <v>0.91037195698668916</v>
      </c>
      <c r="S17" s="1">
        <f>F17*EXP(-I17*Fperm_SI_Woolf2021!$M$2) + G17*EXP(-J17*Fperm_SI_Woolf2021!$M$2) + H17*EXP(-K17*Fperm_SI_Woolf2021!$M$2)</f>
        <v>0.85639478082708242</v>
      </c>
      <c r="T17" s="1">
        <f t="shared" si="3"/>
        <v>5.3977176159606732E-2</v>
      </c>
      <c r="U17" s="3">
        <f t="shared" si="4"/>
        <v>6.3028380564716976E-2</v>
      </c>
    </row>
    <row r="18" spans="1:21" x14ac:dyDescent="0.2">
      <c r="A18" s="1" t="s">
        <v>90</v>
      </c>
      <c r="B18" s="1" t="s">
        <v>92</v>
      </c>
      <c r="C18" s="1">
        <v>600</v>
      </c>
      <c r="D18" s="1">
        <v>0.33150000000000002</v>
      </c>
      <c r="E18" s="1">
        <v>20</v>
      </c>
      <c r="F18" s="1">
        <v>4.9999999543210598E-2</v>
      </c>
      <c r="G18" s="1">
        <v>0.95000000045678901</v>
      </c>
      <c r="H18" s="1">
        <v>0</v>
      </c>
      <c r="I18" s="1">
        <v>1.3675160569289999E-2</v>
      </c>
      <c r="J18" s="1">
        <v>3.0019597654440001E-3</v>
      </c>
      <c r="K18" s="1">
        <v>0</v>
      </c>
      <c r="L18" s="1">
        <f t="shared" si="1"/>
        <v>1.8742433124304729</v>
      </c>
      <c r="M18" s="1">
        <f t="shared" si="2"/>
        <v>0.5436993442462742</v>
      </c>
      <c r="N18" s="1">
        <f t="shared" si="0"/>
        <v>7.4351758339854784E-3</v>
      </c>
      <c r="O18" s="1">
        <f t="shared" si="0"/>
        <v>1.6321635559256018E-3</v>
      </c>
      <c r="P18" s="1">
        <f t="shared" si="0"/>
        <v>0</v>
      </c>
      <c r="Q18" s="5">
        <f>IF($M$1=E18,S18,F18*EXP(-N18*Fperm_SI_Woolf2021!$M$2) + G18*EXP(-O18*Fperm_SI_Woolf2021!$M$2) + H18*EXP(-P18*Fperm_SI_Woolf2021!$M$2))</f>
        <v>0.83070895373059306</v>
      </c>
      <c r="S18" s="1">
        <f>F18*EXP(-I18*Fperm_SI_Woolf2021!$M$2) + G18*EXP(-J18*Fperm_SI_Woolf2021!$M$2) + H18*EXP(-K18*Fperm_SI_Woolf2021!$M$2)</f>
        <v>0.71637634610548129</v>
      </c>
      <c r="T18" s="1">
        <f t="shared" si="3"/>
        <v>0.11433260762511177</v>
      </c>
      <c r="U18" s="3">
        <f t="shared" si="4"/>
        <v>0.15959852422078313</v>
      </c>
    </row>
    <row r="19" spans="1:21" x14ac:dyDescent="0.2">
      <c r="A19" s="1" t="s">
        <v>90</v>
      </c>
      <c r="B19" s="1" t="s">
        <v>92</v>
      </c>
      <c r="C19" s="1">
        <v>682</v>
      </c>
      <c r="D19" s="1">
        <v>0.2364</v>
      </c>
      <c r="E19" s="1">
        <v>20</v>
      </c>
      <c r="F19" s="1">
        <v>3.0928574684313901E-2</v>
      </c>
      <c r="G19" s="1">
        <v>0.96907142531568602</v>
      </c>
      <c r="H19" s="1">
        <v>0</v>
      </c>
      <c r="I19" s="1">
        <v>0.115826286282923</v>
      </c>
      <c r="J19" s="1">
        <v>2.3376051846000002E-3</v>
      </c>
      <c r="K19" s="1">
        <v>0</v>
      </c>
      <c r="L19" s="1">
        <f t="shared" si="1"/>
        <v>1.8742433124304729</v>
      </c>
      <c r="M19" s="1">
        <f t="shared" si="2"/>
        <v>0.5436993442462742</v>
      </c>
      <c r="N19" s="1">
        <f t="shared" si="0"/>
        <v>6.2974675898506458E-2</v>
      </c>
      <c r="O19" s="1">
        <f t="shared" si="0"/>
        <v>1.2709544059737109E-3</v>
      </c>
      <c r="P19" s="1">
        <f t="shared" si="0"/>
        <v>0</v>
      </c>
      <c r="Q19" s="5">
        <f>IF($M$1=E19,S19,F19*EXP(-N19*Fperm_SI_Woolf2021!$M$2) + G19*EXP(-O19*Fperm_SI_Woolf2021!$M$2) + H19*EXP(-P19*Fperm_SI_Woolf2021!$M$2))</f>
        <v>0.85346931965095663</v>
      </c>
      <c r="S19" s="1">
        <f>F19*EXP(-I19*Fperm_SI_Woolf2021!$M$2) + G19*EXP(-J19*Fperm_SI_Woolf2021!$M$2) + H19*EXP(-K19*Fperm_SI_Woolf2021!$M$2)</f>
        <v>0.76707008839453994</v>
      </c>
      <c r="T19" s="1">
        <f t="shared" si="3"/>
        <v>8.6399231256416686E-2</v>
      </c>
      <c r="U19" s="3">
        <f t="shared" si="4"/>
        <v>0.11263538047383426</v>
      </c>
    </row>
    <row r="20" spans="1:21" x14ac:dyDescent="0.2">
      <c r="A20" s="1" t="s">
        <v>93</v>
      </c>
      <c r="B20" s="1" t="s">
        <v>94</v>
      </c>
      <c r="C20" s="1">
        <v>500</v>
      </c>
      <c r="D20" s="1">
        <v>0.26</v>
      </c>
      <c r="E20" s="1">
        <v>30</v>
      </c>
      <c r="F20" s="1">
        <v>7.8600000000000007E-3</v>
      </c>
      <c r="G20" s="1">
        <v>0.99125300000000005</v>
      </c>
      <c r="H20" s="1">
        <v>0</v>
      </c>
      <c r="I20" s="1">
        <v>1.3505</v>
      </c>
      <c r="J20" s="1">
        <v>3.6021120000000002E-3</v>
      </c>
      <c r="K20" s="1">
        <v>0</v>
      </c>
      <c r="L20" s="1">
        <f t="shared" si="1"/>
        <v>1.5422196421636389</v>
      </c>
      <c r="M20" s="1">
        <f t="shared" si="2"/>
        <v>0.42594343277579461</v>
      </c>
      <c r="N20" s="1">
        <f t="shared" si="0"/>
        <v>0.57523660596371062</v>
      </c>
      <c r="O20" s="1">
        <f t="shared" si="0"/>
        <v>1.5342959505228832E-3</v>
      </c>
      <c r="P20" s="1">
        <f t="shared" si="0"/>
        <v>0</v>
      </c>
      <c r="Q20" s="5">
        <f>IF($M$1=E20,S20,F20*EXP(-N20*Fperm_SI_Woolf2021!$M$2) + G20*EXP(-O20*Fperm_SI_Woolf2021!$M$2) + H20*EXP(-P20*Fperm_SI_Woolf2021!$M$2))</f>
        <v>0.85025831589939826</v>
      </c>
      <c r="S20" s="1">
        <f>F20*EXP(-I20*Fperm_SI_Woolf2021!$M$2) + G20*EXP(-J20*Fperm_SI_Woolf2021!$M$2) + H20*EXP(-K20*Fperm_SI_Woolf2021!$M$2)</f>
        <v>0.69142770629351435</v>
      </c>
      <c r="T20" s="1">
        <f t="shared" si="3"/>
        <v>0.15883060960588391</v>
      </c>
      <c r="U20" s="3">
        <f t="shared" si="4"/>
        <v>0.22971397900340945</v>
      </c>
    </row>
    <row r="21" spans="1:21" x14ac:dyDescent="0.2">
      <c r="A21" s="1" t="s">
        <v>93</v>
      </c>
      <c r="B21" s="1" t="s">
        <v>94</v>
      </c>
      <c r="C21" s="1">
        <v>500</v>
      </c>
      <c r="D21" s="1">
        <v>0.26</v>
      </c>
      <c r="E21" s="1">
        <v>30</v>
      </c>
      <c r="F21" s="1">
        <v>0.444801</v>
      </c>
      <c r="G21" s="1">
        <v>0.55531900000000001</v>
      </c>
      <c r="H21" s="1">
        <v>0</v>
      </c>
      <c r="I21" s="1">
        <v>4.28802E-3</v>
      </c>
      <c r="J21" s="1">
        <v>4.28802E-3</v>
      </c>
      <c r="K21" s="1">
        <v>0</v>
      </c>
      <c r="L21" s="1">
        <f t="shared" si="1"/>
        <v>1.5422196421636389</v>
      </c>
      <c r="M21" s="1">
        <f t="shared" si="2"/>
        <v>0.42594343277579461</v>
      </c>
      <c r="N21" s="1">
        <f t="shared" si="0"/>
        <v>1.8264539586112629E-3</v>
      </c>
      <c r="O21" s="1">
        <f t="shared" si="0"/>
        <v>1.8264539586112629E-3</v>
      </c>
      <c r="P21" s="1">
        <f t="shared" si="0"/>
        <v>0</v>
      </c>
      <c r="Q21" s="5">
        <f>IF($M$1=E21,S21,F21*EXP(-N21*Fperm_SI_Woolf2021!$M$2) + G21*EXP(-O21*Fperm_SI_Woolf2021!$M$2) + H21*EXP(-P21*Fperm_SI_Woolf2021!$M$2))</f>
        <v>0.83316347875720242</v>
      </c>
      <c r="S21" s="1">
        <f>F21*EXP(-I21*Fperm_SI_Woolf2021!$M$2) + G21*EXP(-J21*Fperm_SI_Woolf2021!$M$2) + H21*EXP(-K21*Fperm_SI_Woolf2021!$M$2)</f>
        <v>0.65136702627648324</v>
      </c>
      <c r="T21" s="1">
        <f t="shared" si="3"/>
        <v>0.18179645248071918</v>
      </c>
      <c r="U21" s="3">
        <f t="shared" si="4"/>
        <v>0.27909987019139154</v>
      </c>
    </row>
    <row r="22" spans="1:21" x14ac:dyDescent="0.2">
      <c r="A22" s="1" t="s">
        <v>95</v>
      </c>
      <c r="B22" s="1" t="s">
        <v>96</v>
      </c>
      <c r="C22" s="1">
        <v>450</v>
      </c>
      <c r="D22" s="1">
        <v>0.60355479439668303</v>
      </c>
      <c r="E22" s="1">
        <v>20</v>
      </c>
      <c r="F22" s="1">
        <v>2.8999999999999998E-3</v>
      </c>
      <c r="G22" s="1">
        <v>0.99709999999999999</v>
      </c>
      <c r="H22" s="1">
        <v>0</v>
      </c>
      <c r="I22" s="1">
        <v>28.076923076923102</v>
      </c>
      <c r="J22" s="1">
        <v>3.8610038610039999E-3</v>
      </c>
      <c r="K22" s="1">
        <v>0</v>
      </c>
      <c r="L22" s="1">
        <f t="shared" si="1"/>
        <v>1.8742433124304729</v>
      </c>
      <c r="M22" s="1">
        <f t="shared" si="2"/>
        <v>0.5436993442462742</v>
      </c>
      <c r="N22" s="1">
        <f t="shared" si="0"/>
        <v>15.265404665376174</v>
      </c>
      <c r="O22" s="1">
        <f t="shared" si="0"/>
        <v>2.0992252673602075E-3</v>
      </c>
      <c r="P22" s="1">
        <f t="shared" si="0"/>
        <v>0</v>
      </c>
      <c r="Q22" s="5">
        <f>IF($M$1=E22,S22,F22*EXP(-N22*Fperm_SI_Woolf2021!$M$2) + G22*EXP(-O22*Fperm_SI_Woolf2021!$M$2) + H22*EXP(-P22*Fperm_SI_Woolf2021!$M$2))</f>
        <v>0.80829617057379255</v>
      </c>
      <c r="S22" s="1">
        <f>F22*EXP(-I22*Fperm_SI_Woolf2021!$M$2) + G22*EXP(-J22*Fperm_SI_Woolf2021!$M$2) + H22*EXP(-K22*Fperm_SI_Woolf2021!$M$2)</f>
        <v>0.67773115295329578</v>
      </c>
      <c r="T22" s="1">
        <f t="shared" si="3"/>
        <v>0.13056501762049677</v>
      </c>
      <c r="U22" s="3">
        <f t="shared" si="4"/>
        <v>0.19265016378772593</v>
      </c>
    </row>
    <row r="23" spans="1:21" x14ac:dyDescent="0.2">
      <c r="A23" s="1" t="s">
        <v>95</v>
      </c>
      <c r="B23" s="1" t="s">
        <v>97</v>
      </c>
      <c r="C23" s="1">
        <v>550</v>
      </c>
      <c r="D23" s="1">
        <v>0.48025943147781502</v>
      </c>
      <c r="E23" s="1">
        <v>20</v>
      </c>
      <c r="F23" s="1">
        <v>1.5E-3</v>
      </c>
      <c r="G23" s="1">
        <v>0.99850000000000005</v>
      </c>
      <c r="H23" s="1">
        <v>0</v>
      </c>
      <c r="I23" s="1">
        <v>15.2083333333333</v>
      </c>
      <c r="J23" s="1">
        <v>2.9069767441860001E-3</v>
      </c>
      <c r="K23" s="1">
        <v>0</v>
      </c>
      <c r="L23" s="1">
        <f t="shared" si="1"/>
        <v>1.8742433124304729</v>
      </c>
      <c r="M23" s="1">
        <f t="shared" si="2"/>
        <v>0.5436993442462742</v>
      </c>
      <c r="N23" s="1">
        <f t="shared" si="0"/>
        <v>8.268760860412069</v>
      </c>
      <c r="O23" s="1">
        <f t="shared" si="0"/>
        <v>1.5805213495530975E-3</v>
      </c>
      <c r="P23" s="1">
        <f t="shared" si="0"/>
        <v>0</v>
      </c>
      <c r="Q23" s="5">
        <f>IF($M$1=E23,S23,F23*EXP(-N23*Fperm_SI_Woolf2021!$M$2) + G23*EXP(-O23*Fperm_SI_Woolf2021!$M$2) + H23*EXP(-P23*Fperm_SI_Woolf2021!$M$2))</f>
        <v>0.8525245598070792</v>
      </c>
      <c r="S23" s="1">
        <f>F23*EXP(-I23*Fperm_SI_Woolf2021!$M$2) + G23*EXP(-J23*Fperm_SI_Woolf2021!$M$2) + H23*EXP(-K23*Fperm_SI_Woolf2021!$M$2)</f>
        <v>0.74662009273730301</v>
      </c>
      <c r="T23" s="1">
        <f t="shared" si="3"/>
        <v>0.10590446706977619</v>
      </c>
      <c r="U23" s="3">
        <f t="shared" si="4"/>
        <v>0.14184518753239406</v>
      </c>
    </row>
    <row r="24" spans="1:21" x14ac:dyDescent="0.2">
      <c r="A24" s="1" t="s">
        <v>95</v>
      </c>
      <c r="B24" s="1" t="s">
        <v>96</v>
      </c>
      <c r="C24" s="1">
        <v>450</v>
      </c>
      <c r="D24" s="1">
        <v>0.60355479439668303</v>
      </c>
      <c r="E24" s="1">
        <v>20</v>
      </c>
      <c r="F24" s="1">
        <v>7.0000000000000001E-3</v>
      </c>
      <c r="G24" s="1">
        <v>0.99299999999999999</v>
      </c>
      <c r="H24" s="1">
        <v>0</v>
      </c>
      <c r="I24" s="1">
        <v>3.4112149532710299</v>
      </c>
      <c r="J24" s="1">
        <v>4.6728971962620002E-3</v>
      </c>
      <c r="K24" s="1">
        <v>0</v>
      </c>
      <c r="L24" s="1">
        <f t="shared" si="1"/>
        <v>1.8742433124304729</v>
      </c>
      <c r="M24" s="1">
        <f t="shared" si="2"/>
        <v>0.5436993442462742</v>
      </c>
      <c r="N24" s="1">
        <f t="shared" si="0"/>
        <v>1.8546753331765438</v>
      </c>
      <c r="O24" s="1">
        <f t="shared" si="0"/>
        <v>2.5406511413379029E-3</v>
      </c>
      <c r="P24" s="1">
        <f t="shared" si="0"/>
        <v>0</v>
      </c>
      <c r="Q24" s="5">
        <f>IF($M$1=E24,S24,F24*EXP(-N24*Fperm_SI_Woolf2021!$M$2) + G24*EXP(-O24*Fperm_SI_Woolf2021!$M$2) + H24*EXP(-P24*Fperm_SI_Woolf2021!$M$2))</f>
        <v>0.77021180612473306</v>
      </c>
      <c r="S24" s="1">
        <f>F24*EXP(-I24*Fperm_SI_Woolf2021!$M$2) + G24*EXP(-J24*Fperm_SI_Woolf2021!$M$2) + H24*EXP(-K24*Fperm_SI_Woolf2021!$M$2)</f>
        <v>0.62231160777295558</v>
      </c>
      <c r="T24" s="1">
        <f t="shared" si="3"/>
        <v>0.14790019835177748</v>
      </c>
      <c r="U24" s="3">
        <f t="shared" si="4"/>
        <v>0.23766260584639046</v>
      </c>
    </row>
    <row r="25" spans="1:21" x14ac:dyDescent="0.2">
      <c r="A25" s="1" t="s">
        <v>95</v>
      </c>
      <c r="B25" s="1" t="s">
        <v>97</v>
      </c>
      <c r="C25" s="1">
        <v>550</v>
      </c>
      <c r="D25" s="1">
        <v>0.48025943147781502</v>
      </c>
      <c r="E25" s="1">
        <v>20</v>
      </c>
      <c r="F25" s="1">
        <v>1.9E-3</v>
      </c>
      <c r="G25" s="1">
        <v>0.99809999999999999</v>
      </c>
      <c r="H25" s="1">
        <v>0</v>
      </c>
      <c r="I25" s="1">
        <v>7.4489795918367401</v>
      </c>
      <c r="J25" s="1">
        <v>1.639344262295E-3</v>
      </c>
      <c r="K25" s="1">
        <v>0</v>
      </c>
      <c r="L25" s="1">
        <f t="shared" si="1"/>
        <v>1.8742433124304729</v>
      </c>
      <c r="M25" s="1">
        <f t="shared" si="2"/>
        <v>0.5436993442462742</v>
      </c>
      <c r="N25" s="1">
        <f t="shared" si="0"/>
        <v>4.050005319385515</v>
      </c>
      <c r="O25" s="1">
        <f t="shared" si="0"/>
        <v>8.913104004036836E-4</v>
      </c>
      <c r="P25" s="1">
        <f t="shared" si="0"/>
        <v>0</v>
      </c>
      <c r="Q25" s="5">
        <f>IF($M$1=E25,S25,F25*EXP(-N25*Fperm_SI_Woolf2021!$M$2) + G25*EXP(-O25*Fperm_SI_Woolf2021!$M$2) + H25*EXP(-P25*Fperm_SI_Woolf2021!$M$2))</f>
        <v>0.91298772119779581</v>
      </c>
      <c r="S25" s="1">
        <f>F25*EXP(-I25*Fperm_SI_Woolf2021!$M$2) + G25*EXP(-J25*Fperm_SI_Woolf2021!$M$2) + H25*EXP(-K25*Fperm_SI_Woolf2021!$M$2)</f>
        <v>0.84718496332961712</v>
      </c>
      <c r="T25" s="1">
        <f t="shared" si="3"/>
        <v>6.5802757868178685E-2</v>
      </c>
      <c r="U25" s="3">
        <f t="shared" si="4"/>
        <v>7.7672244806564844E-2</v>
      </c>
    </row>
    <row r="26" spans="1:21" x14ac:dyDescent="0.2">
      <c r="A26" s="1" t="s">
        <v>95</v>
      </c>
      <c r="B26" s="1" t="s">
        <v>96</v>
      </c>
      <c r="C26" s="1">
        <v>450</v>
      </c>
      <c r="D26" s="1">
        <v>0.60355479439668303</v>
      </c>
      <c r="E26" s="1">
        <v>20</v>
      </c>
      <c r="F26" s="1">
        <v>4.3E-3</v>
      </c>
      <c r="G26" s="1">
        <v>0.99570000000000003</v>
      </c>
      <c r="H26" s="1">
        <v>0</v>
      </c>
      <c r="I26" s="1">
        <v>15.2083333333333</v>
      </c>
      <c r="J26" s="1">
        <v>4.2553191489360003E-3</v>
      </c>
      <c r="K26" s="1">
        <v>0</v>
      </c>
      <c r="L26" s="1">
        <f t="shared" si="1"/>
        <v>1.8742433124304729</v>
      </c>
      <c r="M26" s="1">
        <f t="shared" si="2"/>
        <v>0.5436993442462742</v>
      </c>
      <c r="N26" s="1">
        <f t="shared" si="0"/>
        <v>8.268760860412069</v>
      </c>
      <c r="O26" s="1">
        <f t="shared" si="0"/>
        <v>2.3136142308351169E-3</v>
      </c>
      <c r="P26" s="1">
        <f t="shared" si="0"/>
        <v>0</v>
      </c>
      <c r="Q26" s="5">
        <f>IF($M$1=E26,S26,F26*EXP(-N26*Fperm_SI_Woolf2021!$M$2) + G26*EXP(-O26*Fperm_SI_Woolf2021!$M$2) + H26*EXP(-P26*Fperm_SI_Woolf2021!$M$2))</f>
        <v>0.79004079574438679</v>
      </c>
      <c r="S26" s="1">
        <f>F26*EXP(-I26*Fperm_SI_Woolf2021!$M$2) + G26*EXP(-J26*Fperm_SI_Woolf2021!$M$2) + H26*EXP(-K26*Fperm_SI_Woolf2021!$M$2)</f>
        <v>0.65061241256525448</v>
      </c>
      <c r="T26" s="1">
        <f t="shared" si="3"/>
        <v>0.13942838317913231</v>
      </c>
      <c r="U26" s="3">
        <f t="shared" si="4"/>
        <v>0.21430329407548471</v>
      </c>
    </row>
    <row r="27" spans="1:21" x14ac:dyDescent="0.2">
      <c r="A27" s="1" t="s">
        <v>95</v>
      </c>
      <c r="B27" s="1" t="s">
        <v>97</v>
      </c>
      <c r="C27" s="1">
        <v>550</v>
      </c>
      <c r="D27" s="1">
        <v>0.48025943147781502</v>
      </c>
      <c r="E27" s="1">
        <v>20</v>
      </c>
      <c r="F27" s="1">
        <v>1.6999999999999999E-3</v>
      </c>
      <c r="G27" s="1">
        <v>0.99829999999999997</v>
      </c>
      <c r="H27" s="1">
        <v>0</v>
      </c>
      <c r="I27" s="1">
        <v>33.181818181818201</v>
      </c>
      <c r="J27" s="1">
        <v>1.727115716753E-3</v>
      </c>
      <c r="K27" s="1">
        <v>0</v>
      </c>
      <c r="L27" s="1">
        <f t="shared" si="1"/>
        <v>1.8742433124304729</v>
      </c>
      <c r="M27" s="1">
        <f t="shared" si="2"/>
        <v>0.5436993442462742</v>
      </c>
      <c r="N27" s="1">
        <f t="shared" si="0"/>
        <v>18.040932786353654</v>
      </c>
      <c r="O27" s="1">
        <f t="shared" si="0"/>
        <v>9.3903168263603993E-4</v>
      </c>
      <c r="P27" s="1">
        <f t="shared" si="0"/>
        <v>0</v>
      </c>
      <c r="Q27" s="5">
        <f>IF($M$1=E27,S27,F27*EXP(-N27*Fperm_SI_Woolf2021!$M$2) + G27*EXP(-O27*Fperm_SI_Woolf2021!$M$2) + H27*EXP(-P27*Fperm_SI_Woolf2021!$M$2))</f>
        <v>0.90882328022065739</v>
      </c>
      <c r="S27" s="1">
        <f>F27*EXP(-I27*Fperm_SI_Woolf2021!$M$2) + G27*EXP(-J27*Fperm_SI_Woolf2021!$M$2) + H27*EXP(-K27*Fperm_SI_Woolf2021!$M$2)</f>
        <v>0.83994991131040342</v>
      </c>
      <c r="T27" s="1">
        <f t="shared" si="3"/>
        <v>6.8873368910253974E-2</v>
      </c>
      <c r="U27" s="3">
        <f t="shared" si="4"/>
        <v>8.1996995276545512E-2</v>
      </c>
    </row>
    <row r="28" spans="1:21" x14ac:dyDescent="0.2">
      <c r="A28" s="1" t="s">
        <v>95</v>
      </c>
      <c r="B28" s="1" t="s">
        <v>96</v>
      </c>
      <c r="C28" s="1">
        <v>450</v>
      </c>
      <c r="D28" s="1">
        <v>0.60355479439668303</v>
      </c>
      <c r="E28" s="1">
        <v>20</v>
      </c>
      <c r="F28" s="1">
        <v>3.3999999999999998E-3</v>
      </c>
      <c r="G28" s="1">
        <v>0.99660000000000004</v>
      </c>
      <c r="H28" s="1">
        <v>0</v>
      </c>
      <c r="I28" s="1">
        <v>14.038461538461499</v>
      </c>
      <c r="J28" s="1">
        <v>4.5871559633029997E-3</v>
      </c>
      <c r="K28" s="1">
        <v>0</v>
      </c>
      <c r="L28" s="1">
        <f t="shared" si="1"/>
        <v>1.8742433124304729</v>
      </c>
      <c r="M28" s="1">
        <f t="shared" si="2"/>
        <v>0.5436993442462742</v>
      </c>
      <c r="N28" s="1">
        <f t="shared" si="0"/>
        <v>7.6327023326880585</v>
      </c>
      <c r="O28" s="1">
        <f t="shared" si="0"/>
        <v>2.4940336892032271E-3</v>
      </c>
      <c r="P28" s="1">
        <f t="shared" si="0"/>
        <v>0</v>
      </c>
      <c r="Q28" s="5">
        <f>IF($M$1=E28,S28,F28*EXP(-N28*Fperm_SI_Woolf2021!$M$2) + G28*EXP(-O28*Fperm_SI_Woolf2021!$M$2) + H28*EXP(-P28*Fperm_SI_Woolf2021!$M$2))</f>
        <v>0.77661607549858114</v>
      </c>
      <c r="S28" s="1">
        <f>F28*EXP(-I28*Fperm_SI_Woolf2021!$M$2) + G28*EXP(-J28*Fperm_SI_Woolf2021!$M$2) + H28*EXP(-K28*Fperm_SI_Woolf2021!$M$2)</f>
        <v>0.62994586650867357</v>
      </c>
      <c r="T28" s="1">
        <f t="shared" si="3"/>
        <v>0.14667020898990757</v>
      </c>
      <c r="U28" s="3">
        <f t="shared" si="4"/>
        <v>0.23282986171937697</v>
      </c>
    </row>
    <row r="29" spans="1:21" x14ac:dyDescent="0.2">
      <c r="A29" s="1" t="s">
        <v>95</v>
      </c>
      <c r="B29" s="1" t="s">
        <v>97</v>
      </c>
      <c r="C29" s="1">
        <v>550</v>
      </c>
      <c r="D29" s="1">
        <v>0.48025943147781502</v>
      </c>
      <c r="E29" s="1">
        <v>20</v>
      </c>
      <c r="F29" s="1">
        <v>8.9999999999999998E-4</v>
      </c>
      <c r="G29" s="1">
        <v>0.99909999999999999</v>
      </c>
      <c r="H29" s="1">
        <v>0</v>
      </c>
      <c r="I29" s="1">
        <v>73</v>
      </c>
      <c r="J29" s="1">
        <v>2.2222222222220002E-3</v>
      </c>
      <c r="K29" s="1">
        <v>0</v>
      </c>
      <c r="L29" s="1">
        <f t="shared" si="1"/>
        <v>1.8742433124304729</v>
      </c>
      <c r="M29" s="1">
        <f t="shared" si="2"/>
        <v>0.5436993442462742</v>
      </c>
      <c r="N29" s="1">
        <f t="shared" si="0"/>
        <v>39.690052129978014</v>
      </c>
      <c r="O29" s="1">
        <f t="shared" si="0"/>
        <v>1.2082207649915997E-3</v>
      </c>
      <c r="P29" s="1">
        <f t="shared" si="0"/>
        <v>0</v>
      </c>
      <c r="Q29" s="5">
        <f>IF($M$1=E29,S29,F29*EXP(-N29*Fperm_SI_Woolf2021!$M$2) + G29*EXP(-O29*Fperm_SI_Woolf2021!$M$2) + H29*EXP(-P29*Fperm_SI_Woolf2021!$M$2))</f>
        <v>0.88539404742425498</v>
      </c>
      <c r="S29" s="1">
        <f>F29*EXP(-I29*Fperm_SI_Woolf2021!$M$2) + G29*EXP(-J29*Fperm_SI_Woolf2021!$M$2) + H29*EXP(-K29*Fperm_SI_Woolf2021!$M$2)</f>
        <v>0.80001673925420069</v>
      </c>
      <c r="T29" s="1">
        <f t="shared" si="3"/>
        <v>8.5377308170054289E-2</v>
      </c>
      <c r="U29" s="3">
        <f t="shared" si="4"/>
        <v>0.10671940220856571</v>
      </c>
    </row>
    <row r="30" spans="1:21" x14ac:dyDescent="0.2">
      <c r="A30" s="1" t="s">
        <v>95</v>
      </c>
      <c r="B30" s="1" t="s">
        <v>96</v>
      </c>
      <c r="C30" s="1">
        <v>450</v>
      </c>
      <c r="D30" s="1">
        <v>0.60355479439668303</v>
      </c>
      <c r="E30" s="1">
        <v>40</v>
      </c>
      <c r="F30" s="1">
        <v>1.1900000000000001E-2</v>
      </c>
      <c r="G30" s="1">
        <v>0.98809999999999998</v>
      </c>
      <c r="H30" s="1">
        <v>0</v>
      </c>
      <c r="I30" s="1">
        <v>11.0606060606061</v>
      </c>
      <c r="J30" s="1">
        <v>9.8039215686269998E-3</v>
      </c>
      <c r="K30" s="1">
        <v>0</v>
      </c>
      <c r="L30" s="1">
        <f t="shared" si="1"/>
        <v>1.3993752067610106</v>
      </c>
      <c r="M30" s="1">
        <f t="shared" si="2"/>
        <v>0.36861711857232854</v>
      </c>
      <c r="N30" s="1">
        <f t="shared" si="0"/>
        <v>4.077128735724254</v>
      </c>
      <c r="O30" s="1">
        <f t="shared" si="0"/>
        <v>3.613893319336388E-3</v>
      </c>
      <c r="P30" s="1">
        <f t="shared" si="0"/>
        <v>0</v>
      </c>
      <c r="Q30" s="5">
        <f>IF($M$1=E30,S30,F30*EXP(-N30*Fperm_SI_Woolf2021!$M$2) + G30*EXP(-O30*Fperm_SI_Woolf2021!$M$2) + H30*EXP(-P30*Fperm_SI_Woolf2021!$M$2))</f>
        <v>0.68841687353093117</v>
      </c>
      <c r="S30" s="1">
        <f>F30*EXP(-I30*Fperm_SI_Woolf2021!$M$2) + G30*EXP(-J30*Fperm_SI_Woolf2021!$M$2) + H30*EXP(-K30*Fperm_SI_Woolf2021!$M$2)</f>
        <v>0.37069949591563611</v>
      </c>
      <c r="T30" s="1">
        <f t="shared" si="3"/>
        <v>0.31771737761529506</v>
      </c>
      <c r="U30" s="3">
        <f t="shared" si="4"/>
        <v>0.85707528905731578</v>
      </c>
    </row>
    <row r="31" spans="1:21" x14ac:dyDescent="0.2">
      <c r="A31" s="1" t="s">
        <v>95</v>
      </c>
      <c r="B31" s="1" t="s">
        <v>97</v>
      </c>
      <c r="C31" s="1">
        <v>550</v>
      </c>
      <c r="D31" s="1">
        <v>0.48025943147781502</v>
      </c>
      <c r="E31" s="1">
        <v>40</v>
      </c>
      <c r="F31" s="1">
        <v>8.2000000000000007E-3</v>
      </c>
      <c r="G31" s="1">
        <v>0.99180000000000001</v>
      </c>
      <c r="H31" s="1">
        <v>0</v>
      </c>
      <c r="I31" s="1">
        <v>8.1111111111111107</v>
      </c>
      <c r="J31" s="1">
        <v>2.2779043280180002E-3</v>
      </c>
      <c r="K31" s="1">
        <v>0</v>
      </c>
      <c r="L31" s="1">
        <f t="shared" si="1"/>
        <v>1.3993752067610106</v>
      </c>
      <c r="M31" s="1">
        <f t="shared" si="2"/>
        <v>0.36861711857232854</v>
      </c>
      <c r="N31" s="1">
        <f t="shared" si="0"/>
        <v>2.9898944061977759</v>
      </c>
      <c r="O31" s="1">
        <f t="shared" si="0"/>
        <v>8.3967452977743156E-4</v>
      </c>
      <c r="P31" s="1">
        <f t="shared" si="0"/>
        <v>0</v>
      </c>
      <c r="Q31" s="5">
        <f>IF($M$1=E31,S31,F31*EXP(-N31*Fperm_SI_Woolf2021!$M$2) + G31*EXP(-O31*Fperm_SI_Woolf2021!$M$2) + H31*EXP(-P31*Fperm_SI_Woolf2021!$M$2))</f>
        <v>0.91192159964474673</v>
      </c>
      <c r="S31" s="1">
        <f>F31*EXP(-I31*Fperm_SI_Woolf2021!$M$2) + G31*EXP(-J31*Fperm_SI_Woolf2021!$M$2) + H31*EXP(-K31*Fperm_SI_Woolf2021!$M$2)</f>
        <v>0.78976153167491803</v>
      </c>
      <c r="T31" s="1">
        <f t="shared" si="3"/>
        <v>0.1221600679698287</v>
      </c>
      <c r="U31" s="3">
        <f t="shared" si="4"/>
        <v>0.15467968883056751</v>
      </c>
    </row>
    <row r="32" spans="1:21" x14ac:dyDescent="0.2">
      <c r="A32" s="1" t="s">
        <v>95</v>
      </c>
      <c r="B32" s="1" t="s">
        <v>96</v>
      </c>
      <c r="C32" s="1">
        <v>450</v>
      </c>
      <c r="D32" s="1">
        <v>0.60355479439668303</v>
      </c>
      <c r="E32" s="1">
        <v>40</v>
      </c>
      <c r="F32" s="1">
        <v>8.9999999999999993E-3</v>
      </c>
      <c r="G32" s="1">
        <v>0.99099999999999999</v>
      </c>
      <c r="H32" s="1">
        <v>0</v>
      </c>
      <c r="I32" s="1">
        <v>14.038461538461499</v>
      </c>
      <c r="J32" s="1">
        <v>1.6129032258065001E-2</v>
      </c>
      <c r="K32" s="1">
        <v>0</v>
      </c>
      <c r="L32" s="1">
        <f t="shared" si="1"/>
        <v>1.3993752067610106</v>
      </c>
      <c r="M32" s="1">
        <f t="shared" si="2"/>
        <v>0.36861711857232854</v>
      </c>
      <c r="N32" s="1">
        <f t="shared" si="0"/>
        <v>5.174817241496136</v>
      </c>
      <c r="O32" s="1">
        <f t="shared" si="0"/>
        <v>5.9454373963280585E-3</v>
      </c>
      <c r="P32" s="1">
        <f t="shared" si="0"/>
        <v>0</v>
      </c>
      <c r="Q32" s="5">
        <f>IF($M$1=E32,S32,F32*EXP(-N32*Fperm_SI_Woolf2021!$M$2) + G32*EXP(-O32*Fperm_SI_Woolf2021!$M$2) + H32*EXP(-P32*Fperm_SI_Woolf2021!$M$2))</f>
        <v>0.54684795091092486</v>
      </c>
      <c r="S32" s="1">
        <f>F32*EXP(-I32*Fperm_SI_Woolf2021!$M$2) + G32*EXP(-J32*Fperm_SI_Woolf2021!$M$2) + H32*EXP(-K32*Fperm_SI_Woolf2021!$M$2)</f>
        <v>0.1975143635482888</v>
      </c>
      <c r="T32" s="1">
        <f t="shared" si="3"/>
        <v>0.34933358736263609</v>
      </c>
      <c r="U32" s="3">
        <f t="shared" si="4"/>
        <v>1.7686490293007482</v>
      </c>
    </row>
    <row r="33" spans="1:21" x14ac:dyDescent="0.2">
      <c r="A33" s="1" t="s">
        <v>95</v>
      </c>
      <c r="B33" s="1" t="s">
        <v>97</v>
      </c>
      <c r="C33" s="1">
        <v>550</v>
      </c>
      <c r="D33" s="1">
        <v>0.48025943147781502</v>
      </c>
      <c r="E33" s="1">
        <v>40</v>
      </c>
      <c r="F33" s="1">
        <v>4.0000000000000001E-3</v>
      </c>
      <c r="G33" s="1">
        <v>0.996</v>
      </c>
      <c r="H33" s="1">
        <v>0</v>
      </c>
      <c r="I33" s="1">
        <v>12.586206896551699</v>
      </c>
      <c r="J33" s="1">
        <v>5.6179775280900002E-3</v>
      </c>
      <c r="K33" s="1">
        <v>0</v>
      </c>
      <c r="L33" s="1">
        <f t="shared" si="1"/>
        <v>1.3993752067610106</v>
      </c>
      <c r="M33" s="1">
        <f t="shared" si="2"/>
        <v>0.36861711857232854</v>
      </c>
      <c r="N33" s="1">
        <f t="shared" si="0"/>
        <v>4.6394913199620573</v>
      </c>
      <c r="O33" s="1">
        <f t="shared" si="0"/>
        <v>2.0708826886086289E-3</v>
      </c>
      <c r="P33" s="1">
        <f t="shared" si="0"/>
        <v>0</v>
      </c>
      <c r="Q33" s="5">
        <f>IF($M$1=E33,S33,F33*EXP(-N33*Fperm_SI_Woolf2021!$M$2) + G33*EXP(-O33*Fperm_SI_Woolf2021!$M$2) + H33*EXP(-P33*Fperm_SI_Woolf2021!$M$2))</f>
        <v>0.80969609728104597</v>
      </c>
      <c r="S33" s="1">
        <f>F33*EXP(-I33*Fperm_SI_Woolf2021!$M$2) + G33*EXP(-J33*Fperm_SI_Woolf2021!$M$2) + H33*EXP(-K33*Fperm_SI_Woolf2021!$M$2)</f>
        <v>0.56790236127189575</v>
      </c>
      <c r="T33" s="1">
        <f t="shared" si="3"/>
        <v>0.24179373600915022</v>
      </c>
      <c r="U33" s="3">
        <f t="shared" si="4"/>
        <v>0.42576638608724882</v>
      </c>
    </row>
    <row r="34" spans="1:21" x14ac:dyDescent="0.2">
      <c r="A34" s="1" t="s">
        <v>95</v>
      </c>
      <c r="B34" s="1" t="s">
        <v>96</v>
      </c>
      <c r="C34" s="1">
        <v>450</v>
      </c>
      <c r="D34" s="1">
        <v>0.60355479439668303</v>
      </c>
      <c r="E34" s="1">
        <v>40</v>
      </c>
      <c r="F34" s="1">
        <v>5.0000000000000001E-3</v>
      </c>
      <c r="G34" s="1">
        <v>0.995</v>
      </c>
      <c r="H34" s="1">
        <v>0</v>
      </c>
      <c r="I34" s="1">
        <v>40.5555555555556</v>
      </c>
      <c r="J34" s="1">
        <v>9.4339622641510003E-3</v>
      </c>
      <c r="K34" s="1">
        <v>0</v>
      </c>
      <c r="L34" s="1">
        <f t="shared" si="1"/>
        <v>1.3993752067610106</v>
      </c>
      <c r="M34" s="1">
        <f t="shared" si="2"/>
        <v>0.36861711857232854</v>
      </c>
      <c r="N34" s="1">
        <f t="shared" si="0"/>
        <v>14.949472030988895</v>
      </c>
      <c r="O34" s="1">
        <f t="shared" si="0"/>
        <v>3.4775199865314222E-3</v>
      </c>
      <c r="P34" s="1">
        <f t="shared" si="0"/>
        <v>0</v>
      </c>
      <c r="Q34" s="5">
        <f>IF($M$1=E34,S34,F34*EXP(-N34*Fperm_SI_Woolf2021!$M$2) + G34*EXP(-O34*Fperm_SI_Woolf2021!$M$2) + H34*EXP(-P34*Fperm_SI_Woolf2021!$M$2))</f>
        <v>0.70274264134567055</v>
      </c>
      <c r="S34" s="1">
        <f>F34*EXP(-I34*Fperm_SI_Woolf2021!$M$2) + G34*EXP(-J34*Fperm_SI_Woolf2021!$M$2) + H34*EXP(-K34*Fperm_SI_Woolf2021!$M$2)</f>
        <v>0.38735690793195959</v>
      </c>
      <c r="T34" s="1">
        <f t="shared" si="3"/>
        <v>0.31538573341371096</v>
      </c>
      <c r="U34" s="3">
        <f t="shared" si="4"/>
        <v>0.81419932613957513</v>
      </c>
    </row>
    <row r="35" spans="1:21" x14ac:dyDescent="0.2">
      <c r="A35" s="1" t="s">
        <v>95</v>
      </c>
      <c r="B35" s="1" t="s">
        <v>97</v>
      </c>
      <c r="C35" s="1">
        <v>550</v>
      </c>
      <c r="D35" s="1">
        <v>0.48025943147781502</v>
      </c>
      <c r="E35" s="1">
        <v>40</v>
      </c>
      <c r="F35" s="1">
        <v>4.4999999999999997E-3</v>
      </c>
      <c r="G35" s="1">
        <v>0.99550000000000005</v>
      </c>
      <c r="H35" s="1">
        <v>0</v>
      </c>
      <c r="I35" s="1">
        <v>12.1666666666667</v>
      </c>
      <c r="J35" s="1">
        <v>5.2631578947369998E-3</v>
      </c>
      <c r="K35" s="1">
        <v>0</v>
      </c>
      <c r="L35" s="1">
        <f t="shared" si="1"/>
        <v>1.3993752067610106</v>
      </c>
      <c r="M35" s="1">
        <f t="shared" si="2"/>
        <v>0.36861711857232854</v>
      </c>
      <c r="N35" s="1">
        <f t="shared" si="0"/>
        <v>4.4848416092966765</v>
      </c>
      <c r="O35" s="1">
        <f t="shared" si="0"/>
        <v>1.9400900977491558E-3</v>
      </c>
      <c r="P35" s="1">
        <f t="shared" si="0"/>
        <v>0</v>
      </c>
      <c r="Q35" s="5">
        <f>IF($M$1=E35,S35,F35*EXP(-N35*Fperm_SI_Woolf2021!$M$2) + G35*EXP(-O35*Fperm_SI_Woolf2021!$M$2) + H35*EXP(-P35*Fperm_SI_Woolf2021!$M$2))</f>
        <v>0.81994405615469901</v>
      </c>
      <c r="S35" s="1">
        <f>F35*EXP(-I35*Fperm_SI_Woolf2021!$M$2) + G35*EXP(-J35*Fperm_SI_Woolf2021!$M$2) + H35*EXP(-K35*Fperm_SI_Woolf2021!$M$2)</f>
        <v>0.58811901508866693</v>
      </c>
      <c r="T35" s="1">
        <f t="shared" si="3"/>
        <v>0.23182504106603208</v>
      </c>
      <c r="U35" s="3">
        <f t="shared" si="4"/>
        <v>0.39418048918394744</v>
      </c>
    </row>
    <row r="36" spans="1:21" x14ac:dyDescent="0.2">
      <c r="A36" s="1" t="s">
        <v>95</v>
      </c>
      <c r="B36" s="1" t="s">
        <v>96</v>
      </c>
      <c r="C36" s="1">
        <v>450</v>
      </c>
      <c r="D36" s="1">
        <v>0.60355479439668303</v>
      </c>
      <c r="E36" s="1">
        <v>40</v>
      </c>
      <c r="F36" s="1">
        <v>4.1999999999999997E-3</v>
      </c>
      <c r="G36" s="1">
        <v>0.99580000000000002</v>
      </c>
      <c r="H36" s="1">
        <v>0</v>
      </c>
      <c r="I36" s="1">
        <v>33.181818181818201</v>
      </c>
      <c r="J36" s="1">
        <v>2.2727272727272999E-2</v>
      </c>
      <c r="K36" s="1">
        <v>0</v>
      </c>
      <c r="L36" s="1">
        <f t="shared" si="1"/>
        <v>1.3993752067610106</v>
      </c>
      <c r="M36" s="1">
        <f t="shared" si="2"/>
        <v>0.36861711857232854</v>
      </c>
      <c r="N36" s="1">
        <f t="shared" si="0"/>
        <v>12.231386207172728</v>
      </c>
      <c r="O36" s="1">
        <f t="shared" si="0"/>
        <v>8.3776617857348398E-3</v>
      </c>
      <c r="P36" s="1">
        <f t="shared" si="0"/>
        <v>0</v>
      </c>
      <c r="Q36" s="5">
        <f>IF($M$1=E36,S36,F36*EXP(-N36*Fperm_SI_Woolf2021!$M$2) + G36*EXP(-O36*Fperm_SI_Woolf2021!$M$2) + H36*EXP(-P36*Fperm_SI_Woolf2021!$M$2))</f>
        <v>0.43085872650222296</v>
      </c>
      <c r="S36" s="1">
        <f>F36*EXP(-I36*Fperm_SI_Woolf2021!$M$2) + G36*EXP(-J36*Fperm_SI_Woolf2021!$M$2) + H36*EXP(-K36*Fperm_SI_Woolf2021!$M$2)</f>
        <v>0.10259807408722198</v>
      </c>
      <c r="T36" s="1">
        <f t="shared" si="3"/>
        <v>0.32826065241500096</v>
      </c>
      <c r="U36" s="3">
        <f t="shared" si="4"/>
        <v>3.1994816212235704</v>
      </c>
    </row>
    <row r="37" spans="1:21" x14ac:dyDescent="0.2">
      <c r="A37" s="1" t="s">
        <v>95</v>
      </c>
      <c r="B37" s="1" t="s">
        <v>97</v>
      </c>
      <c r="C37" s="1">
        <v>550</v>
      </c>
      <c r="D37" s="1">
        <v>0.48025943147781502</v>
      </c>
      <c r="E37" s="1">
        <v>40</v>
      </c>
      <c r="F37" s="1">
        <v>2E-3</v>
      </c>
      <c r="G37" s="1">
        <v>0.998</v>
      </c>
      <c r="H37" s="1">
        <v>0</v>
      </c>
      <c r="I37" s="1">
        <v>40.5555555555556</v>
      </c>
      <c r="J37" s="1">
        <v>7.9365079365080003E-3</v>
      </c>
      <c r="K37" s="1">
        <v>0</v>
      </c>
      <c r="L37" s="1">
        <f t="shared" si="1"/>
        <v>1.3993752067610106</v>
      </c>
      <c r="M37" s="1">
        <f t="shared" si="2"/>
        <v>0.36861711857232854</v>
      </c>
      <c r="N37" s="1">
        <f t="shared" si="0"/>
        <v>14.949472030988895</v>
      </c>
      <c r="O37" s="1">
        <f t="shared" si="0"/>
        <v>2.9255326870819961E-3</v>
      </c>
      <c r="P37" s="1">
        <f t="shared" si="0"/>
        <v>0</v>
      </c>
      <c r="Q37" s="5">
        <f>IF($M$1=E37,S37,F37*EXP(-N37*Fperm_SI_Woolf2021!$M$2) + G37*EXP(-O37*Fperm_SI_Woolf2021!$M$2) + H37*EXP(-P37*Fperm_SI_Woolf2021!$M$2))</f>
        <v>0.74486277561115377</v>
      </c>
      <c r="S37" s="1">
        <f>F37*EXP(-I37*Fperm_SI_Woolf2021!$M$2) + G37*EXP(-J37*Fperm_SI_Woolf2021!$M$2) + H37*EXP(-K37*Fperm_SI_Woolf2021!$M$2)</f>
        <v>0.45128654055175427</v>
      </c>
      <c r="T37" s="1">
        <f t="shared" si="3"/>
        <v>0.2935762350593995</v>
      </c>
      <c r="U37" s="3">
        <f t="shared" si="4"/>
        <v>0.65053177677416618</v>
      </c>
    </row>
    <row r="38" spans="1:21" x14ac:dyDescent="0.2">
      <c r="A38" s="1" t="s">
        <v>98</v>
      </c>
      <c r="B38" s="1" t="s">
        <v>99</v>
      </c>
      <c r="C38" s="1">
        <v>450</v>
      </c>
      <c r="D38" s="1">
        <v>0.60355479439668303</v>
      </c>
      <c r="E38" s="1">
        <v>20</v>
      </c>
      <c r="F38" s="1">
        <v>9.6715085636601694E-3</v>
      </c>
      <c r="G38" s="1">
        <v>0.99032849143634005</v>
      </c>
      <c r="H38" s="1">
        <v>0</v>
      </c>
      <c r="I38" s="1">
        <v>348.97068509921598</v>
      </c>
      <c r="J38" s="1">
        <v>1.402115045604E-3</v>
      </c>
      <c r="K38" s="1">
        <v>0</v>
      </c>
      <c r="L38" s="1">
        <f t="shared" si="1"/>
        <v>1.8742433124304729</v>
      </c>
      <c r="M38" s="1">
        <f t="shared" si="2"/>
        <v>0.5436993442462742</v>
      </c>
      <c r="N38" s="1">
        <f t="shared" si="0"/>
        <v>189.73513264961679</v>
      </c>
      <c r="O38" s="1">
        <f t="shared" si="0"/>
        <v>7.6232903085272962E-4</v>
      </c>
      <c r="P38" s="1">
        <f t="shared" si="0"/>
        <v>0</v>
      </c>
      <c r="Q38" s="5">
        <f>IF($M$1=E38,S38,F38*EXP(-N38*Fperm_SI_Woolf2021!$M$2) + G38*EXP(-O38*Fperm_SI_Woolf2021!$M$2) + H38*EXP(-P38*Fperm_SI_Woolf2021!$M$2))</f>
        <v>0.91763874989462757</v>
      </c>
      <c r="S38" s="1">
        <f>F38*EXP(-I38*Fperm_SI_Woolf2021!$M$2) + G38*EXP(-J38*Fperm_SI_Woolf2021!$M$2) + H38*EXP(-K38*Fperm_SI_Woolf2021!$M$2)</f>
        <v>0.86076815413597529</v>
      </c>
      <c r="T38" s="1">
        <f t="shared" si="3"/>
        <v>5.6870595758652276E-2</v>
      </c>
      <c r="U38" s="3">
        <f t="shared" si="4"/>
        <v>6.6069586200871971E-2</v>
      </c>
    </row>
    <row r="39" spans="1:21" x14ac:dyDescent="0.2">
      <c r="A39" s="1" t="s">
        <v>98</v>
      </c>
      <c r="B39" s="1" t="s">
        <v>99</v>
      </c>
      <c r="C39" s="1">
        <v>450</v>
      </c>
      <c r="D39" s="1">
        <v>0.60355479439668303</v>
      </c>
      <c r="E39" s="1">
        <v>20</v>
      </c>
      <c r="F39" s="1">
        <v>6.3186707723755899E-3</v>
      </c>
      <c r="G39" s="1">
        <v>0.99368132922762498</v>
      </c>
      <c r="H39" s="1">
        <v>0</v>
      </c>
      <c r="I39" s="1">
        <v>227.18017010816499</v>
      </c>
      <c r="J39" s="1">
        <v>3.1017558223440001E-3</v>
      </c>
      <c r="K39" s="1">
        <v>0</v>
      </c>
      <c r="L39" s="1">
        <f t="shared" si="1"/>
        <v>1.8742433124304729</v>
      </c>
      <c r="M39" s="1">
        <f t="shared" si="2"/>
        <v>0.5436993442462742</v>
      </c>
      <c r="N39" s="1">
        <f t="shared" si="0"/>
        <v>123.51770951356633</v>
      </c>
      <c r="O39" s="1">
        <f t="shared" si="0"/>
        <v>1.6864226066204957E-3</v>
      </c>
      <c r="P39" s="1">
        <f t="shared" si="0"/>
        <v>0</v>
      </c>
      <c r="Q39" s="5">
        <f>IF($M$1=E39,S39,F39*EXP(-N39*Fperm_SI_Woolf2021!$M$2) + G39*EXP(-O39*Fperm_SI_Woolf2021!$M$2) + H39*EXP(-P39*Fperm_SI_Woolf2021!$M$2))</f>
        <v>0.83947298846192375</v>
      </c>
      <c r="S39" s="1">
        <f>F39*EXP(-I39*Fperm_SI_Woolf2021!$M$2) + G39*EXP(-J39*Fperm_SI_Woolf2021!$M$2) + H39*EXP(-K39*Fperm_SI_Woolf2021!$M$2)</f>
        <v>0.72868459107722305</v>
      </c>
      <c r="T39" s="1">
        <f t="shared" si="3"/>
        <v>0.1107883973847007</v>
      </c>
      <c r="U39" s="3">
        <f t="shared" si="4"/>
        <v>0.15203889136851501</v>
      </c>
    </row>
    <row r="40" spans="1:21" x14ac:dyDescent="0.2">
      <c r="A40" s="1" t="s">
        <v>98</v>
      </c>
      <c r="B40" s="1" t="s">
        <v>99</v>
      </c>
      <c r="C40" s="1">
        <v>450</v>
      </c>
      <c r="D40" s="1">
        <v>0.60355479439668303</v>
      </c>
      <c r="E40" s="1">
        <v>20</v>
      </c>
      <c r="F40" s="1">
        <v>7.71099423811656E-3</v>
      </c>
      <c r="G40" s="1">
        <v>0.99228900576188295</v>
      </c>
      <c r="H40" s="1">
        <v>0</v>
      </c>
      <c r="I40" s="1">
        <v>279.94574155865098</v>
      </c>
      <c r="J40" s="1">
        <v>3.1165005820310001E-3</v>
      </c>
      <c r="K40" s="1">
        <v>0</v>
      </c>
      <c r="L40" s="1">
        <f t="shared" si="1"/>
        <v>1.8742433124304729</v>
      </c>
      <c r="M40" s="1">
        <f t="shared" si="2"/>
        <v>0.5436993442462742</v>
      </c>
      <c r="N40" s="1">
        <f t="shared" si="0"/>
        <v>152.20631610997549</v>
      </c>
      <c r="O40" s="1">
        <f t="shared" si="0"/>
        <v>1.6944393227933867E-3</v>
      </c>
      <c r="P40" s="1">
        <f t="shared" si="0"/>
        <v>0</v>
      </c>
      <c r="Q40" s="5">
        <f>IF($M$1=E40,S40,F40*EXP(-N40*Fperm_SI_Woolf2021!$M$2) + G40*EXP(-O40*Fperm_SI_Woolf2021!$M$2) + H40*EXP(-P40*Fperm_SI_Woolf2021!$M$2))</f>
        <v>0.83762496878631254</v>
      </c>
      <c r="S40" s="1">
        <f>F40*EXP(-I40*Fperm_SI_Woolf2021!$M$2) + G40*EXP(-J40*Fperm_SI_Woolf2021!$M$2) + H40*EXP(-K40*Fperm_SI_Woolf2021!$M$2)</f>
        <v>0.72659144311321455</v>
      </c>
      <c r="T40" s="1">
        <f t="shared" si="3"/>
        <v>0.11103352567309799</v>
      </c>
      <c r="U40" s="3">
        <f t="shared" si="4"/>
        <v>0.15281424895035159</v>
      </c>
    </row>
    <row r="41" spans="1:21" x14ac:dyDescent="0.2">
      <c r="A41" s="1" t="s">
        <v>98</v>
      </c>
      <c r="B41" s="1" t="s">
        <v>99</v>
      </c>
      <c r="C41" s="1">
        <v>450</v>
      </c>
      <c r="D41" s="1">
        <v>0.60355479439668303</v>
      </c>
      <c r="E41" s="1">
        <v>20</v>
      </c>
      <c r="F41" s="1">
        <v>1.03387862213364E-2</v>
      </c>
      <c r="G41" s="1">
        <v>0.98966121377866401</v>
      </c>
      <c r="H41" s="1">
        <v>0</v>
      </c>
      <c r="I41" s="1">
        <v>261.92574740904502</v>
      </c>
      <c r="J41" s="1">
        <v>3.1869556177349999E-3</v>
      </c>
      <c r="K41" s="1">
        <v>0</v>
      </c>
      <c r="L41" s="1">
        <f t="shared" si="1"/>
        <v>1.8742433124304729</v>
      </c>
      <c r="M41" s="1">
        <f t="shared" si="2"/>
        <v>0.5436993442462742</v>
      </c>
      <c r="N41" s="1">
        <f t="shared" ref="N41:P70" si="5">I41*$M41</f>
        <v>142.40885710751303</v>
      </c>
      <c r="O41" s="1">
        <f t="shared" si="5"/>
        <v>1.7327456795044991E-3</v>
      </c>
      <c r="P41" s="1">
        <f t="shared" si="5"/>
        <v>0</v>
      </c>
      <c r="Q41" s="5">
        <f>IF($M$1=E41,S41,F41*EXP(-N41*Fperm_SI_Woolf2021!$M$2) + G41*EXP(-O41*Fperm_SI_Woolf2021!$M$2) + H41*EXP(-P41*Fperm_SI_Woolf2021!$M$2))</f>
        <v>0.83221274254284694</v>
      </c>
      <c r="S41" s="1">
        <f>F41*EXP(-I41*Fperm_SI_Woolf2021!$M$2) + G41*EXP(-J41*Fperm_SI_Woolf2021!$M$2) + H41*EXP(-K41*Fperm_SI_Woolf2021!$M$2)</f>
        <v>0.71957957257856409</v>
      </c>
      <c r="T41" s="1">
        <f t="shared" si="3"/>
        <v>0.11263316996428285</v>
      </c>
      <c r="U41" s="3">
        <f t="shared" si="4"/>
        <v>0.1565263582464822</v>
      </c>
    </row>
    <row r="42" spans="1:21" x14ac:dyDescent="0.2">
      <c r="A42" s="1" t="s">
        <v>98</v>
      </c>
      <c r="B42" s="1" t="s">
        <v>99</v>
      </c>
      <c r="C42" s="1">
        <v>550</v>
      </c>
      <c r="D42" s="1">
        <v>0.48025943147781502</v>
      </c>
      <c r="E42" s="1">
        <v>20</v>
      </c>
      <c r="F42" s="1">
        <v>4.5303137131667802E-3</v>
      </c>
      <c r="G42" s="1">
        <v>0.99546968628683297</v>
      </c>
      <c r="H42" s="1">
        <v>0</v>
      </c>
      <c r="I42" s="1">
        <v>149.36223076170501</v>
      </c>
      <c r="J42" s="1">
        <v>1.022957959147E-3</v>
      </c>
      <c r="K42" s="1">
        <v>0</v>
      </c>
      <c r="L42" s="1">
        <f t="shared" si="1"/>
        <v>1.8742433124304729</v>
      </c>
      <c r="M42" s="1">
        <f t="shared" si="2"/>
        <v>0.5436993442462742</v>
      </c>
      <c r="N42" s="1">
        <f t="shared" si="5"/>
        <v>81.208146920299697</v>
      </c>
      <c r="O42" s="1">
        <f t="shared" si="5"/>
        <v>5.561815715797308E-4</v>
      </c>
      <c r="P42" s="1">
        <f t="shared" si="5"/>
        <v>0</v>
      </c>
      <c r="Q42" s="5">
        <f>IF($M$1=E42,S42,F42*EXP(-N42*Fperm_SI_Woolf2021!$M$2) + G42*EXP(-O42*Fperm_SI_Woolf2021!$M$2) + H42*EXP(-P42*Fperm_SI_Woolf2021!$M$2))</f>
        <v>0.94161502729799307</v>
      </c>
      <c r="S42" s="1">
        <f>F42*EXP(-I42*Fperm_SI_Woolf2021!$M$2) + G42*EXP(-J42*Fperm_SI_Woolf2021!$M$2) + H42*EXP(-K42*Fperm_SI_Woolf2021!$M$2)</f>
        <v>0.89867268148106161</v>
      </c>
      <c r="T42" s="1">
        <f t="shared" si="3"/>
        <v>4.294234581693146E-2</v>
      </c>
      <c r="U42" s="3">
        <f t="shared" si="4"/>
        <v>4.7784189618582967E-2</v>
      </c>
    </row>
    <row r="43" spans="1:21" x14ac:dyDescent="0.2">
      <c r="A43" s="1" t="s">
        <v>98</v>
      </c>
      <c r="B43" s="1" t="s">
        <v>99</v>
      </c>
      <c r="C43" s="1">
        <v>550</v>
      </c>
      <c r="D43" s="1">
        <v>0.48025943147781502</v>
      </c>
      <c r="E43" s="1">
        <v>20</v>
      </c>
      <c r="F43" s="1">
        <v>2.8274352295418301E-3</v>
      </c>
      <c r="G43" s="1">
        <v>0.99717256477045801</v>
      </c>
      <c r="H43" s="1">
        <v>0</v>
      </c>
      <c r="I43" s="1">
        <v>102.843553916631</v>
      </c>
      <c r="J43" s="1">
        <v>1.555956848486E-3</v>
      </c>
      <c r="K43" s="1">
        <v>0</v>
      </c>
      <c r="L43" s="1">
        <f t="shared" si="1"/>
        <v>1.8742433124304729</v>
      </c>
      <c r="M43" s="1">
        <f t="shared" si="2"/>
        <v>0.5436993442462742</v>
      </c>
      <c r="N43" s="1">
        <f t="shared" si="5"/>
        <v>55.915972824428614</v>
      </c>
      <c r="O43" s="1">
        <f t="shared" si="5"/>
        <v>8.459727181973376E-4</v>
      </c>
      <c r="P43" s="1">
        <f t="shared" si="5"/>
        <v>0</v>
      </c>
      <c r="Q43" s="5">
        <f>IF($M$1=E43,S43,F43*EXP(-N43*Fperm_SI_Woolf2021!$M$2) + G43*EXP(-O43*Fperm_SI_Woolf2021!$M$2) + H43*EXP(-P43*Fperm_SI_Woolf2021!$M$2))</f>
        <v>0.91628418957796254</v>
      </c>
      <c r="S43" s="1">
        <f>F43*EXP(-I43*Fperm_SI_Woolf2021!$M$2) + G43*EXP(-J43*Fperm_SI_Woolf2021!$M$2) + H43*EXP(-K43*Fperm_SI_Woolf2021!$M$2)</f>
        <v>0.85348515940612268</v>
      </c>
      <c r="T43" s="1">
        <f t="shared" si="3"/>
        <v>6.2799030171839854E-2</v>
      </c>
      <c r="U43" s="3">
        <f t="shared" si="4"/>
        <v>7.3579522127294003E-2</v>
      </c>
    </row>
    <row r="44" spans="1:21" x14ac:dyDescent="0.2">
      <c r="A44" s="1" t="s">
        <v>98</v>
      </c>
      <c r="B44" s="1" t="s">
        <v>99</v>
      </c>
      <c r="C44" s="1">
        <v>550</v>
      </c>
      <c r="D44" s="1">
        <v>0.48025943147781502</v>
      </c>
      <c r="E44" s="1">
        <v>20</v>
      </c>
      <c r="F44" s="1">
        <v>3.4907658402309198E-3</v>
      </c>
      <c r="G44" s="1">
        <v>0.996509234159769</v>
      </c>
      <c r="H44" s="1">
        <v>0</v>
      </c>
      <c r="I44" s="1">
        <v>124.108170684288</v>
      </c>
      <c r="J44" s="1">
        <v>1.7099505744200001E-3</v>
      </c>
      <c r="K44" s="1">
        <v>0</v>
      </c>
      <c r="L44" s="1">
        <f t="shared" si="1"/>
        <v>1.8742433124304729</v>
      </c>
      <c r="M44" s="1">
        <f t="shared" si="2"/>
        <v>0.5436993442462742</v>
      </c>
      <c r="N44" s="1">
        <f t="shared" si="5"/>
        <v>67.477531016652051</v>
      </c>
      <c r="O44" s="1">
        <f t="shared" si="5"/>
        <v>9.2969900600569397E-4</v>
      </c>
      <c r="P44" s="1">
        <f t="shared" si="5"/>
        <v>0</v>
      </c>
      <c r="Q44" s="5">
        <f>IF($M$1=E44,S44,F44*EXP(-N44*Fperm_SI_Woolf2021!$M$2) + G44*EXP(-O44*Fperm_SI_Woolf2021!$M$2) + H44*EXP(-P44*Fperm_SI_Woolf2021!$M$2))</f>
        <v>0.90804006820085192</v>
      </c>
      <c r="S44" s="1">
        <f>F44*EXP(-I44*Fperm_SI_Woolf2021!$M$2) + G44*EXP(-J44*Fperm_SI_Woolf2021!$M$2) + H44*EXP(-K44*Fperm_SI_Woolf2021!$M$2)</f>
        <v>0.83988363187684056</v>
      </c>
      <c r="T44" s="1">
        <f t="shared" si="3"/>
        <v>6.815643632401136E-2</v>
      </c>
      <c r="U44" s="3">
        <f t="shared" si="4"/>
        <v>8.1149856643480497E-2</v>
      </c>
    </row>
    <row r="45" spans="1:21" x14ac:dyDescent="0.2">
      <c r="A45" s="1" t="s">
        <v>98</v>
      </c>
      <c r="B45" s="1" t="s">
        <v>99</v>
      </c>
      <c r="C45" s="1">
        <v>550</v>
      </c>
      <c r="D45" s="1">
        <v>0.48025943147781502</v>
      </c>
      <c r="E45" s="1">
        <v>20</v>
      </c>
      <c r="F45" s="1">
        <v>6.1725934635377998E-3</v>
      </c>
      <c r="G45" s="1">
        <v>0.99382740653646195</v>
      </c>
      <c r="H45" s="1">
        <v>0</v>
      </c>
      <c r="I45" s="1">
        <v>178.21488843103199</v>
      </c>
      <c r="J45" s="1">
        <v>1.763597016842E-3</v>
      </c>
      <c r="K45" s="1">
        <v>0</v>
      </c>
      <c r="L45" s="1">
        <f t="shared" si="1"/>
        <v>1.8742433124304729</v>
      </c>
      <c r="M45" s="1">
        <f t="shared" si="2"/>
        <v>0.5436993442462742</v>
      </c>
      <c r="N45" s="1">
        <f t="shared" si="5"/>
        <v>96.895317974875013</v>
      </c>
      <c r="O45" s="1">
        <f t="shared" si="5"/>
        <v>9.5886654157168079E-4</v>
      </c>
      <c r="P45" s="1">
        <f t="shared" si="5"/>
        <v>0</v>
      </c>
      <c r="Q45" s="5">
        <f>IF($M$1=E45,S45,F45*EXP(-N45*Fperm_SI_Woolf2021!$M$2) + G45*EXP(-O45*Fperm_SI_Woolf2021!$M$2) + H45*EXP(-P45*Fperm_SI_Woolf2021!$M$2))</f>
        <v>0.90295877784491529</v>
      </c>
      <c r="S45" s="1">
        <f>F45*EXP(-I45*Fperm_SI_Woolf2021!$M$2) + G45*EXP(-J45*Fperm_SI_Woolf2021!$M$2) + H45*EXP(-K45*Fperm_SI_Woolf2021!$M$2)</f>
        <v>0.83314179904181485</v>
      </c>
      <c r="T45" s="1">
        <f t="shared" si="3"/>
        <v>6.9816978803100449E-2</v>
      </c>
      <c r="U45" s="3">
        <f t="shared" si="4"/>
        <v>8.3799635168222281E-2</v>
      </c>
    </row>
    <row r="46" spans="1:21" x14ac:dyDescent="0.2">
      <c r="A46" s="1" t="s">
        <v>100</v>
      </c>
      <c r="B46" s="1" t="s">
        <v>101</v>
      </c>
      <c r="C46" s="1">
        <v>350</v>
      </c>
      <c r="D46" s="1">
        <v>0.68</v>
      </c>
      <c r="E46" s="1">
        <v>19</v>
      </c>
      <c r="F46" s="1">
        <v>8.9999999999999993E-3</v>
      </c>
      <c r="G46" s="1">
        <v>0.66600000000000004</v>
      </c>
      <c r="H46" s="1">
        <v>0.32500000000000001</v>
      </c>
      <c r="I46" s="1">
        <v>199.80099999999999</v>
      </c>
      <c r="J46" s="1">
        <v>0.14599999999999999</v>
      </c>
      <c r="K46" s="1">
        <v>1.095E-2</v>
      </c>
      <c r="L46" s="1">
        <f t="shared" si="1"/>
        <v>1.9292543980677974</v>
      </c>
      <c r="M46" s="1">
        <f t="shared" si="2"/>
        <v>0.56456134085590015</v>
      </c>
      <c r="N46" s="1">
        <f t="shared" si="5"/>
        <v>112.7999204643497</v>
      </c>
      <c r="O46" s="1">
        <f t="shared" si="5"/>
        <v>8.2425955764961423E-2</v>
      </c>
      <c r="P46" s="1">
        <f t="shared" si="5"/>
        <v>6.1819466823721065E-3</v>
      </c>
      <c r="Q46" s="5">
        <f>IF($M$1=E46,S46,F46*EXP(-N46*Fperm_SI_Woolf2021!$M$2) + G46*EXP(-O46*Fperm_SI_Woolf2021!$M$2) + H46*EXP(-P46*Fperm_SI_Woolf2021!$M$2))</f>
        <v>0.1753231482934392</v>
      </c>
      <c r="S46" s="1">
        <f>F46*EXP(-I46*Fperm_SI_Woolf2021!$M$2) + G46*EXP(-J46*Fperm_SI_Woolf2021!$M$2) + H46*EXP(-K46*Fperm_SI_Woolf2021!$M$2)</f>
        <v>0.10872567618915359</v>
      </c>
      <c r="T46" s="1">
        <f t="shared" si="3"/>
        <v>6.6597472104285613E-2</v>
      </c>
      <c r="U46" s="3">
        <f t="shared" si="4"/>
        <v>0.61252755042354323</v>
      </c>
    </row>
    <row r="47" spans="1:21" x14ac:dyDescent="0.2">
      <c r="A47" s="1" t="s">
        <v>100</v>
      </c>
      <c r="B47" s="1" t="s">
        <v>102</v>
      </c>
      <c r="C47" s="1">
        <v>550</v>
      </c>
      <c r="D47" s="1">
        <v>0.47</v>
      </c>
      <c r="E47" s="1">
        <v>19</v>
      </c>
      <c r="F47" s="1">
        <v>1.0999999999999999E-2</v>
      </c>
      <c r="G47" s="1">
        <v>0.124</v>
      </c>
      <c r="H47" s="1">
        <v>0.86499999999999999</v>
      </c>
      <c r="I47" s="1">
        <v>250.90100000000001</v>
      </c>
      <c r="J47" s="1">
        <v>0.83950000000000002</v>
      </c>
      <c r="K47" s="1">
        <v>1.095E-2</v>
      </c>
      <c r="L47" s="1">
        <f t="shared" si="1"/>
        <v>1.9292543980677974</v>
      </c>
      <c r="M47" s="1">
        <f t="shared" si="2"/>
        <v>0.56456134085590015</v>
      </c>
      <c r="N47" s="1">
        <f t="shared" si="5"/>
        <v>141.64900498208621</v>
      </c>
      <c r="O47" s="1">
        <f t="shared" si="5"/>
        <v>0.47394924564852819</v>
      </c>
      <c r="P47" s="1">
        <f t="shared" si="5"/>
        <v>6.1819466823721065E-3</v>
      </c>
      <c r="Q47" s="5">
        <f>IF($M$1=E47,S47,F47*EXP(-N47*Fperm_SI_Woolf2021!$M$2) + G47*EXP(-O47*Fperm_SI_Woolf2021!$M$2) + H47*EXP(-P47*Fperm_SI_Woolf2021!$M$2))</f>
        <v>0.46616275774538479</v>
      </c>
      <c r="S47" s="1">
        <f>F47*EXP(-I47*Fperm_SI_Woolf2021!$M$2) + G47*EXP(-J47*Fperm_SI_Woolf2021!$M$2) + H47*EXP(-K47*Fperm_SI_Woolf2021!$M$2)</f>
        <v>0.28937676001054558</v>
      </c>
      <c r="T47" s="1">
        <f t="shared" si="3"/>
        <v>0.17678599773483922</v>
      </c>
      <c r="U47" s="3">
        <f t="shared" si="4"/>
        <v>0.61091981860739863</v>
      </c>
    </row>
    <row r="48" spans="1:21" x14ac:dyDescent="0.2">
      <c r="A48" s="1" t="s">
        <v>100</v>
      </c>
      <c r="B48" s="1" t="s">
        <v>101</v>
      </c>
      <c r="C48" s="1">
        <v>350</v>
      </c>
      <c r="D48" s="1">
        <v>0.68</v>
      </c>
      <c r="E48" s="1">
        <v>19</v>
      </c>
      <c r="F48" s="1">
        <v>3.3000000000000002E-2</v>
      </c>
      <c r="G48" s="1">
        <v>0.157</v>
      </c>
      <c r="H48" s="1">
        <v>0.81</v>
      </c>
      <c r="I48" s="1">
        <v>65.116</v>
      </c>
      <c r="J48" s="1">
        <v>0.876</v>
      </c>
      <c r="K48" s="1">
        <v>1.095E-2</v>
      </c>
      <c r="L48" s="1">
        <f t="shared" si="1"/>
        <v>1.9292543980677974</v>
      </c>
      <c r="M48" s="1">
        <f t="shared" si="2"/>
        <v>0.56456134085590015</v>
      </c>
      <c r="N48" s="1">
        <f t="shared" si="5"/>
        <v>36.761976271172792</v>
      </c>
      <c r="O48" s="1">
        <f t="shared" si="5"/>
        <v>0.49455573458976854</v>
      </c>
      <c r="P48" s="1">
        <f t="shared" si="5"/>
        <v>6.1819466823721065E-3</v>
      </c>
      <c r="Q48" s="5">
        <f>IF($M$1=E48,S48,F48*EXP(-N48*Fperm_SI_Woolf2021!$M$2) + G48*EXP(-O48*Fperm_SI_Woolf2021!$M$2) + H48*EXP(-P48*Fperm_SI_Woolf2021!$M$2))</f>
        <v>0.43652235118353955</v>
      </c>
      <c r="S48" s="1">
        <f>F48*EXP(-I48*Fperm_SI_Woolf2021!$M$2) + G48*EXP(-J48*Fperm_SI_Woolf2021!$M$2) + H48*EXP(-K48*Fperm_SI_Woolf2021!$M$2)</f>
        <v>0.2709770816283722</v>
      </c>
      <c r="T48" s="1">
        <f t="shared" si="3"/>
        <v>0.16554526955516735</v>
      </c>
      <c r="U48" s="3">
        <f t="shared" si="4"/>
        <v>0.61091981860739852</v>
      </c>
    </row>
    <row r="49" spans="1:21" x14ac:dyDescent="0.2">
      <c r="A49" s="1" t="s">
        <v>100</v>
      </c>
      <c r="B49" s="1" t="s">
        <v>102</v>
      </c>
      <c r="C49" s="1">
        <v>550</v>
      </c>
      <c r="D49" s="1">
        <v>0.47</v>
      </c>
      <c r="E49" s="1">
        <v>19</v>
      </c>
      <c r="F49" s="1">
        <v>3.2000000000000001E-2</v>
      </c>
      <c r="G49" s="1">
        <v>0.17100000000000001</v>
      </c>
      <c r="H49" s="1">
        <v>0.79800000000000004</v>
      </c>
      <c r="I49" s="1">
        <v>58.838000000000001</v>
      </c>
      <c r="J49" s="1">
        <v>0.94899999999999995</v>
      </c>
      <c r="K49" s="1">
        <v>1.095E-2</v>
      </c>
      <c r="L49" s="1">
        <f t="shared" si="1"/>
        <v>1.9292543980677974</v>
      </c>
      <c r="M49" s="1">
        <f t="shared" si="2"/>
        <v>0.56456134085590015</v>
      </c>
      <c r="N49" s="1">
        <f t="shared" si="5"/>
        <v>33.217660173279455</v>
      </c>
      <c r="O49" s="1">
        <f t="shared" si="5"/>
        <v>0.53576871247224922</v>
      </c>
      <c r="P49" s="1">
        <f t="shared" si="5"/>
        <v>6.1819466823721065E-3</v>
      </c>
      <c r="Q49" s="5">
        <f>IF($M$1=E49,S49,F49*EXP(-N49*Fperm_SI_Woolf2021!$M$2) + G49*EXP(-O49*Fperm_SI_Woolf2021!$M$2) + H49*EXP(-P49*Fperm_SI_Woolf2021!$M$2))</f>
        <v>0.43005535338822787</v>
      </c>
      <c r="S49" s="1">
        <f>F49*EXP(-I49*Fperm_SI_Woolf2021!$M$2) + G49*EXP(-J49*Fperm_SI_Woolf2021!$M$2) + H49*EXP(-K49*Fperm_SI_Woolf2021!$M$2)</f>
        <v>0.26696260634498892</v>
      </c>
      <c r="T49" s="1">
        <f t="shared" si="3"/>
        <v>0.16309274704323895</v>
      </c>
      <c r="U49" s="3">
        <f t="shared" si="4"/>
        <v>0.61091981860739841</v>
      </c>
    </row>
    <row r="50" spans="1:21" x14ac:dyDescent="0.2">
      <c r="A50" s="1" t="s">
        <v>103</v>
      </c>
      <c r="B50" s="1" t="s">
        <v>104</v>
      </c>
      <c r="C50" s="1">
        <v>200</v>
      </c>
      <c r="D50" s="1">
        <v>1.3682000000000001</v>
      </c>
      <c r="E50" s="1">
        <v>23</v>
      </c>
      <c r="F50" s="1">
        <v>1.54329731312416E-2</v>
      </c>
      <c r="G50" s="1">
        <v>0.98456702686875797</v>
      </c>
      <c r="H50" s="1">
        <v>0</v>
      </c>
      <c r="I50" s="1">
        <v>49.732094911357898</v>
      </c>
      <c r="J50" s="1">
        <v>5.2578019449026001E-2</v>
      </c>
      <c r="K50" s="1">
        <v>0</v>
      </c>
      <c r="L50" s="1">
        <f t="shared" si="1"/>
        <v>1.7396870327338654</v>
      </c>
      <c r="M50" s="1">
        <f t="shared" si="2"/>
        <v>0.49499597729628114</v>
      </c>
      <c r="N50" s="1">
        <f t="shared" si="5"/>
        <v>24.617186923639014</v>
      </c>
      <c r="O50" s="1">
        <f t="shared" si="5"/>
        <v>2.6025908121473502E-2</v>
      </c>
      <c r="P50" s="1">
        <f t="shared" si="5"/>
        <v>0</v>
      </c>
      <c r="Q50" s="5">
        <f>IF($M$1=E50,S50,F50*EXP(-N50*Fperm_SI_Woolf2021!$M$2) + G50*EXP(-O50*Fperm_SI_Woolf2021!$M$2) + H50*EXP(-P50*Fperm_SI_Woolf2021!$M$2))</f>
        <v>7.2938102153299447E-2</v>
      </c>
      <c r="S50" s="1">
        <f>F50*EXP(-I50*Fperm_SI_Woolf2021!$M$2) + G50*EXP(-J50*Fperm_SI_Woolf2021!$M$2) + H50*EXP(-K50*Fperm_SI_Woolf2021!$M$2)</f>
        <v>5.1263814145227401E-3</v>
      </c>
      <c r="T50" s="1">
        <f t="shared" si="3"/>
        <v>6.7811720738776712E-2</v>
      </c>
      <c r="U50" s="3">
        <f t="shared" si="4"/>
        <v>13.227989736906828</v>
      </c>
    </row>
    <row r="51" spans="1:21" x14ac:dyDescent="0.2">
      <c r="A51" s="1" t="s">
        <v>103</v>
      </c>
      <c r="B51" s="1" t="s">
        <v>104</v>
      </c>
      <c r="C51" s="1">
        <v>300</v>
      </c>
      <c r="D51" s="1">
        <v>0.84630000000000005</v>
      </c>
      <c r="E51" s="1">
        <v>23</v>
      </c>
      <c r="F51" s="1">
        <v>2.6224859382381399E-3</v>
      </c>
      <c r="G51" s="1">
        <v>0.997377514061762</v>
      </c>
      <c r="H51" s="1">
        <v>0</v>
      </c>
      <c r="I51" s="1">
        <v>92.647887327412306</v>
      </c>
      <c r="J51" s="1">
        <v>1.2325269591293E-2</v>
      </c>
      <c r="K51" s="1">
        <v>0</v>
      </c>
      <c r="L51" s="1">
        <f t="shared" si="1"/>
        <v>1.7396870327338654</v>
      </c>
      <c r="M51" s="1">
        <f t="shared" si="2"/>
        <v>0.49499597729628114</v>
      </c>
      <c r="N51" s="1">
        <f t="shared" si="5"/>
        <v>45.860331532068194</v>
      </c>
      <c r="O51" s="1">
        <f t="shared" si="5"/>
        <v>6.1009588667822147E-3</v>
      </c>
      <c r="P51" s="1">
        <f t="shared" si="5"/>
        <v>0</v>
      </c>
      <c r="Q51" s="5">
        <f>IF($M$1=E51,S51,F51*EXP(-N51*Fperm_SI_Woolf2021!$M$2) + G51*EXP(-O51*Fperm_SI_Woolf2021!$M$2) + H51*EXP(-P51*Fperm_SI_Woolf2021!$M$2))</f>
        <v>0.54187397807390691</v>
      </c>
      <c r="S51" s="1">
        <f>F51*EXP(-I51*Fperm_SI_Woolf2021!$M$2) + G51*EXP(-J51*Fperm_SI_Woolf2021!$M$2) + H51*EXP(-K51*Fperm_SI_Woolf2021!$M$2)</f>
        <v>0.290790300095983</v>
      </c>
      <c r="T51" s="1">
        <f t="shared" si="3"/>
        <v>0.25108367797792391</v>
      </c>
      <c r="U51" s="3">
        <f t="shared" si="4"/>
        <v>0.86345272828924191</v>
      </c>
    </row>
    <row r="52" spans="1:21" x14ac:dyDescent="0.2">
      <c r="A52" s="1" t="s">
        <v>103</v>
      </c>
      <c r="B52" s="1" t="s">
        <v>104</v>
      </c>
      <c r="C52" s="1">
        <v>300</v>
      </c>
      <c r="D52" s="1">
        <v>0.81669999999999998</v>
      </c>
      <c r="E52" s="1">
        <v>23</v>
      </c>
      <c r="F52" s="1">
        <v>3.6687689084806698E-3</v>
      </c>
      <c r="G52" s="1">
        <v>0.996331231091519</v>
      </c>
      <c r="H52" s="1">
        <v>0</v>
      </c>
      <c r="I52" s="1">
        <v>36.3050731584772</v>
      </c>
      <c r="J52" s="1">
        <v>1.0113143937373E-2</v>
      </c>
      <c r="K52" s="1">
        <v>0</v>
      </c>
      <c r="L52" s="1">
        <f t="shared" si="1"/>
        <v>1.7396870327338654</v>
      </c>
      <c r="M52" s="1">
        <f t="shared" si="2"/>
        <v>0.49499597729628114</v>
      </c>
      <c r="N52" s="1">
        <f t="shared" si="5"/>
        <v>17.970865168893404</v>
      </c>
      <c r="O52" s="1">
        <f t="shared" si="5"/>
        <v>5.0059655668179088E-3</v>
      </c>
      <c r="P52" s="1">
        <f t="shared" si="5"/>
        <v>0</v>
      </c>
      <c r="Q52" s="5">
        <f>IF($M$1=E52,S52,F52*EXP(-N52*Fperm_SI_Woolf2021!$M$2) + G52*EXP(-O52*Fperm_SI_Woolf2021!$M$2) + H52*EXP(-P52*Fperm_SI_Woolf2021!$M$2))</f>
        <v>0.60394504394752158</v>
      </c>
      <c r="S52" s="1">
        <f>F52*EXP(-I52*Fperm_SI_Woolf2021!$M$2) + G52*EXP(-J52*Fperm_SI_Woolf2021!$M$2) + H52*EXP(-K52*Fperm_SI_Woolf2021!$M$2)</f>
        <v>0.36240608682333336</v>
      </c>
      <c r="T52" s="1">
        <f t="shared" si="3"/>
        <v>0.24153895712418821</v>
      </c>
      <c r="U52" s="3">
        <f t="shared" si="4"/>
        <v>0.66648703183049529</v>
      </c>
    </row>
    <row r="53" spans="1:21" x14ac:dyDescent="0.2">
      <c r="A53" s="1" t="s">
        <v>103</v>
      </c>
      <c r="B53" s="1" t="s">
        <v>104</v>
      </c>
      <c r="C53" s="1">
        <v>500</v>
      </c>
      <c r="D53" s="1">
        <v>0.49509999999999998</v>
      </c>
      <c r="E53" s="1">
        <v>23</v>
      </c>
      <c r="F53" s="1">
        <v>2.5035972839072898E-3</v>
      </c>
      <c r="G53" s="1">
        <v>0.99749640271609297</v>
      </c>
      <c r="H53" s="1">
        <v>0</v>
      </c>
      <c r="I53" s="1">
        <v>7.4100908118108597</v>
      </c>
      <c r="J53" s="1">
        <v>4.4055763744750001E-3</v>
      </c>
      <c r="K53" s="1">
        <v>0</v>
      </c>
      <c r="L53" s="1">
        <f t="shared" si="1"/>
        <v>1.7396870327338654</v>
      </c>
      <c r="M53" s="1">
        <f t="shared" si="2"/>
        <v>0.49499597729628114</v>
      </c>
      <c r="N53" s="1">
        <f t="shared" si="5"/>
        <v>3.6679651432465099</v>
      </c>
      <c r="O53" s="1">
        <f t="shared" si="5"/>
        <v>2.1807425830366596E-3</v>
      </c>
      <c r="P53" s="1">
        <f t="shared" si="5"/>
        <v>0</v>
      </c>
      <c r="Q53" s="5">
        <f>IF($M$1=E53,S53,F53*EXP(-N53*Fperm_SI_Woolf2021!$M$2) + G53*EXP(-O53*Fperm_SI_Woolf2021!$M$2) + H53*EXP(-P53*Fperm_SI_Woolf2021!$M$2))</f>
        <v>0.80205267411241976</v>
      </c>
      <c r="S53" s="1">
        <f>F53*EXP(-I53*Fperm_SI_Woolf2021!$M$2) + G53*EXP(-J53*Fperm_SI_Woolf2021!$M$2) + H53*EXP(-K53*Fperm_SI_Woolf2021!$M$2)</f>
        <v>0.64206587342698829</v>
      </c>
      <c r="T53" s="1">
        <f t="shared" si="3"/>
        <v>0.15998680068543147</v>
      </c>
      <c r="U53" s="3">
        <f t="shared" si="4"/>
        <v>0.24917505711915738</v>
      </c>
    </row>
    <row r="54" spans="1:21" x14ac:dyDescent="0.2">
      <c r="A54" s="1" t="s">
        <v>103</v>
      </c>
      <c r="B54" s="1" t="s">
        <v>104</v>
      </c>
      <c r="C54" s="1">
        <v>500</v>
      </c>
      <c r="D54" s="1">
        <v>0.52759999999999996</v>
      </c>
      <c r="E54" s="1">
        <v>23</v>
      </c>
      <c r="F54" s="1">
        <v>2.7116538087478899E-3</v>
      </c>
      <c r="G54" s="1">
        <v>0.99728834619125195</v>
      </c>
      <c r="H54" s="1">
        <v>0</v>
      </c>
      <c r="I54" s="1">
        <v>12.4012546846064</v>
      </c>
      <c r="J54" s="1">
        <v>4.0963543342140002E-3</v>
      </c>
      <c r="K54" s="1">
        <v>0</v>
      </c>
      <c r="L54" s="1">
        <f t="shared" si="1"/>
        <v>1.7396870327338654</v>
      </c>
      <c r="M54" s="1">
        <f t="shared" si="2"/>
        <v>0.49499597729628114</v>
      </c>
      <c r="N54" s="1">
        <f t="shared" si="5"/>
        <v>6.1385711823068299</v>
      </c>
      <c r="O54" s="1">
        <f t="shared" si="5"/>
        <v>2.027678917016116E-3</v>
      </c>
      <c r="P54" s="1">
        <f t="shared" si="5"/>
        <v>0</v>
      </c>
      <c r="Q54" s="5">
        <f>IF($M$1=E54,S54,F54*EXP(-N54*Fperm_SI_Woolf2021!$M$2) + G54*EXP(-O54*Fperm_SI_Woolf2021!$M$2) + H54*EXP(-P54*Fperm_SI_Woolf2021!$M$2))</f>
        <v>0.81425375054378202</v>
      </c>
      <c r="S54" s="1">
        <f>F54*EXP(-I54*Fperm_SI_Woolf2021!$M$2) + G54*EXP(-J54*Fperm_SI_Woolf2021!$M$2) + H54*EXP(-K54*Fperm_SI_Woolf2021!$M$2)</f>
        <v>0.66209199302690025</v>
      </c>
      <c r="T54" s="1">
        <f t="shared" si="3"/>
        <v>0.15216175751688177</v>
      </c>
      <c r="U54" s="3">
        <f t="shared" si="4"/>
        <v>0.22981966119427089</v>
      </c>
    </row>
    <row r="55" spans="1:21" x14ac:dyDescent="0.2">
      <c r="A55" s="1" t="s">
        <v>105</v>
      </c>
      <c r="C55" s="1">
        <v>500</v>
      </c>
      <c r="D55" s="1">
        <v>0.28799999999999998</v>
      </c>
      <c r="E55" s="1">
        <v>26</v>
      </c>
      <c r="F55" s="1">
        <v>1.8177866721234701E-2</v>
      </c>
      <c r="G55" s="1">
        <v>0.981822133278765</v>
      </c>
      <c r="H55" s="1">
        <v>0</v>
      </c>
      <c r="I55" s="1">
        <v>2.6579611268110002</v>
      </c>
      <c r="J55" s="1">
        <v>2.4719204910000001E-3</v>
      </c>
      <c r="K55" s="1">
        <v>0</v>
      </c>
      <c r="L55" s="1">
        <f t="shared" si="1"/>
        <v>1.6395657129841594</v>
      </c>
      <c r="M55" s="1">
        <f t="shared" si="2"/>
        <v>0.46012490476893114</v>
      </c>
      <c r="N55" s="1">
        <f t="shared" si="5"/>
        <v>1.2229941103534323</v>
      </c>
      <c r="O55" s="1">
        <f t="shared" si="5"/>
        <v>1.1373921805177445E-3</v>
      </c>
      <c r="P55" s="1">
        <f t="shared" si="5"/>
        <v>0</v>
      </c>
      <c r="Q55" s="5">
        <f>IF($M$1=E55,S55,F55*EXP(-N55*Fperm_SI_Woolf2021!$M$2) + G55*EXP(-O55*Fperm_SI_Woolf2021!$M$2) + H55*EXP(-P55*Fperm_SI_Woolf2021!$M$2))</f>
        <v>0.87626709452583618</v>
      </c>
      <c r="S55" s="1">
        <f>F55*EXP(-I55*Fperm_SI_Woolf2021!$M$2) + G55*EXP(-J55*Fperm_SI_Woolf2021!$M$2) + H55*EXP(-K55*Fperm_SI_Woolf2021!$M$2)</f>
        <v>0.76679394588495642</v>
      </c>
      <c r="T55" s="1">
        <f t="shared" si="3"/>
        <v>0.10947314864087976</v>
      </c>
      <c r="U55" s="3">
        <f t="shared" si="4"/>
        <v>0.14276736172523749</v>
      </c>
    </row>
    <row r="56" spans="1:21" x14ac:dyDescent="0.2">
      <c r="A56" s="1" t="s">
        <v>106</v>
      </c>
      <c r="B56" s="1" t="s">
        <v>99</v>
      </c>
      <c r="C56" s="1">
        <v>450</v>
      </c>
      <c r="D56" s="1">
        <v>0.63</v>
      </c>
      <c r="E56" s="1">
        <v>17.3</v>
      </c>
      <c r="F56" s="1">
        <v>5.8284716859812501E-3</v>
      </c>
      <c r="G56" s="1">
        <v>0.994171528314019</v>
      </c>
      <c r="H56" s="1">
        <v>0</v>
      </c>
      <c r="I56" s="1">
        <v>15.476451002036701</v>
      </c>
      <c r="J56" s="1">
        <v>1.4059044513854001E-2</v>
      </c>
      <c r="K56" s="1">
        <v>0</v>
      </c>
      <c r="L56" s="1">
        <f t="shared" si="1"/>
        <v>2.0375867120559428</v>
      </c>
      <c r="M56" s="1">
        <f t="shared" si="2"/>
        <v>0.60760135006221727</v>
      </c>
      <c r="N56" s="1">
        <f t="shared" si="5"/>
        <v>9.4035125230092547</v>
      </c>
      <c r="O56" s="1">
        <f t="shared" si="5"/>
        <v>8.5422944272024997E-3</v>
      </c>
      <c r="P56" s="1">
        <f t="shared" si="5"/>
        <v>0</v>
      </c>
      <c r="Q56" s="5">
        <f>IF($M$1=E56,S56,F56*EXP(-N56*Fperm_SI_Woolf2021!$M$2) + G56*EXP(-O56*Fperm_SI_Woolf2021!$M$2) + H56*EXP(-P56*Fperm_SI_Woolf2021!$M$2))</f>
        <v>0.42313036063783077</v>
      </c>
      <c r="S56" s="1">
        <f>F56*EXP(-I56*Fperm_SI_Woolf2021!$M$2) + G56*EXP(-J56*Fperm_SI_Woolf2021!$M$2) + H56*EXP(-K56*Fperm_SI_Woolf2021!$M$2)</f>
        <v>0.24371641215109366</v>
      </c>
      <c r="T56" s="1">
        <f t="shared" si="3"/>
        <v>0.17941394848673711</v>
      </c>
      <c r="U56" s="3">
        <f t="shared" si="4"/>
        <v>0.73615866450351408</v>
      </c>
    </row>
    <row r="57" spans="1:21" x14ac:dyDescent="0.2">
      <c r="A57" s="1" t="s">
        <v>106</v>
      </c>
      <c r="B57" s="1" t="s">
        <v>99</v>
      </c>
      <c r="C57" s="1">
        <v>450</v>
      </c>
      <c r="D57" s="1">
        <v>0.63</v>
      </c>
      <c r="E57" s="1">
        <v>17.3</v>
      </c>
      <c r="F57" s="1">
        <v>2.1419093108251699E-2</v>
      </c>
      <c r="G57" s="1">
        <v>0.97858090689174804</v>
      </c>
      <c r="H57" s="1">
        <v>0</v>
      </c>
      <c r="I57" s="1">
        <v>6.3195209575953699</v>
      </c>
      <c r="J57" s="1">
        <v>2.5563825803154999E-2</v>
      </c>
      <c r="K57" s="1">
        <v>0</v>
      </c>
      <c r="L57" s="1">
        <f t="shared" si="1"/>
        <v>2.0375867120559428</v>
      </c>
      <c r="M57" s="1">
        <f t="shared" si="2"/>
        <v>0.60760135006221727</v>
      </c>
      <c r="N57" s="1">
        <f t="shared" si="5"/>
        <v>3.839749465581423</v>
      </c>
      <c r="O57" s="1">
        <f t="shared" si="5"/>
        <v>1.5532615070752324E-2</v>
      </c>
      <c r="P57" s="1">
        <f t="shared" si="5"/>
        <v>0</v>
      </c>
      <c r="Q57" s="5">
        <f>IF($M$1=E57,S57,F57*EXP(-N57*Fperm_SI_Woolf2021!$M$2) + G57*EXP(-O57*Fperm_SI_Woolf2021!$M$2) + H57*EXP(-P57*Fperm_SI_Woolf2021!$M$2))</f>
        <v>0.20702549728165145</v>
      </c>
      <c r="S57" s="1">
        <f>F57*EXP(-I57*Fperm_SI_Woolf2021!$M$2) + G57*EXP(-J57*Fperm_SI_Woolf2021!$M$2) + H57*EXP(-K57*Fperm_SI_Woolf2021!$M$2)</f>
        <v>7.592309254359747E-2</v>
      </c>
      <c r="T57" s="1">
        <f t="shared" si="3"/>
        <v>0.13110240473805398</v>
      </c>
      <c r="U57" s="3">
        <f t="shared" si="4"/>
        <v>1.7267790384430242</v>
      </c>
    </row>
    <row r="58" spans="1:21" x14ac:dyDescent="0.2">
      <c r="A58" s="1" t="s">
        <v>106</v>
      </c>
      <c r="B58" s="1" t="s">
        <v>99</v>
      </c>
      <c r="C58" s="1">
        <v>450</v>
      </c>
      <c r="D58" s="1">
        <v>0.63</v>
      </c>
      <c r="E58" s="1">
        <v>12.3</v>
      </c>
      <c r="F58" s="1">
        <v>4.4292635314979699E-2</v>
      </c>
      <c r="G58" s="1">
        <v>0.95570736468502004</v>
      </c>
      <c r="H58" s="1">
        <v>0</v>
      </c>
      <c r="I58" s="1">
        <v>2.3809682444781699</v>
      </c>
      <c r="J58" s="1">
        <v>3.5177065578352998E-2</v>
      </c>
      <c r="K58" s="1">
        <v>0</v>
      </c>
      <c r="L58" s="1">
        <f t="shared" si="1"/>
        <v>2.5104604005178728</v>
      </c>
      <c r="M58" s="1">
        <f t="shared" si="2"/>
        <v>0.83185824393349994</v>
      </c>
      <c r="N58" s="1">
        <f t="shared" si="5"/>
        <v>1.9806280627130386</v>
      </c>
      <c r="O58" s="1">
        <f t="shared" si="5"/>
        <v>2.9262331998742293E-2</v>
      </c>
      <c r="P58" s="1">
        <f t="shared" si="5"/>
        <v>0</v>
      </c>
      <c r="Q58" s="5">
        <f>IF($M$1=E58,S58,F58*EXP(-N58*Fperm_SI_Woolf2021!$M$2) + G58*EXP(-O58*Fperm_SI_Woolf2021!$M$2) + H58*EXP(-P58*Fperm_SI_Woolf2021!$M$2))</f>
        <v>5.1224532231156139E-2</v>
      </c>
      <c r="S58" s="1">
        <f>F58*EXP(-I58*Fperm_SI_Woolf2021!$M$2) + G58*EXP(-J58*Fperm_SI_Woolf2021!$M$2) + H58*EXP(-K58*Fperm_SI_Woolf2021!$M$2)</f>
        <v>2.8353350439284549E-2</v>
      </c>
      <c r="T58" s="1">
        <f t="shared" si="3"/>
        <v>2.287118179187159E-2</v>
      </c>
      <c r="U58" s="3">
        <f t="shared" si="4"/>
        <v>0.80664829508765123</v>
      </c>
    </row>
    <row r="59" spans="1:21" x14ac:dyDescent="0.2">
      <c r="A59" s="1" t="s">
        <v>107</v>
      </c>
      <c r="B59" s="1" t="s">
        <v>108</v>
      </c>
      <c r="C59" s="1">
        <v>400</v>
      </c>
      <c r="D59" s="1">
        <v>0.53582313005308302</v>
      </c>
      <c r="E59" s="1">
        <v>22</v>
      </c>
      <c r="F59" s="1">
        <v>2.4040764714426898E-3</v>
      </c>
      <c r="G59" s="1">
        <v>0.99759592352855697</v>
      </c>
      <c r="H59" s="1">
        <v>0</v>
      </c>
      <c r="I59" s="1">
        <v>10.968390210243401</v>
      </c>
      <c r="J59" s="1">
        <v>3.067252917048E-3</v>
      </c>
      <c r="K59" s="1">
        <v>0</v>
      </c>
      <c r="L59" s="1">
        <f t="shared" si="1"/>
        <v>1.7800708966958652</v>
      </c>
      <c r="M59" s="1">
        <f t="shared" si="2"/>
        <v>0.50931721928952467</v>
      </c>
      <c r="N59" s="1">
        <f t="shared" si="5"/>
        <v>5.5863900019636139</v>
      </c>
      <c r="O59" s="1">
        <f t="shared" si="5"/>
        <v>1.5622047265685705E-3</v>
      </c>
      <c r="P59" s="1">
        <f t="shared" si="5"/>
        <v>0</v>
      </c>
      <c r="Q59" s="5">
        <f>IF($M$1=E59,S59,F59*EXP(-N59*Fperm_SI_Woolf2021!$M$2) + G59*EXP(-O59*Fperm_SI_Woolf2021!$M$2) + H59*EXP(-P59*Fperm_SI_Woolf2021!$M$2))</f>
        <v>0.85331420746051323</v>
      </c>
      <c r="S59" s="1">
        <f>F59*EXP(-I59*Fperm_SI_Woolf2021!$M$2) + G59*EXP(-J59*Fperm_SI_Woolf2021!$M$2) + H59*EXP(-K59*Fperm_SI_Woolf2021!$M$2)</f>
        <v>0.7340836717842727</v>
      </c>
      <c r="T59" s="1">
        <f t="shared" si="3"/>
        <v>0.11923053567624053</v>
      </c>
      <c r="U59" s="3">
        <f t="shared" si="4"/>
        <v>0.16242090685171806</v>
      </c>
    </row>
    <row r="60" spans="1:21" x14ac:dyDescent="0.2">
      <c r="A60" s="1" t="s">
        <v>107</v>
      </c>
      <c r="B60" s="1" t="s">
        <v>109</v>
      </c>
      <c r="C60" s="1">
        <v>550</v>
      </c>
      <c r="D60" s="1">
        <v>0.37041627013954698</v>
      </c>
      <c r="E60" s="1">
        <v>22</v>
      </c>
      <c r="F60" s="1">
        <v>8.6995388289482997E-4</v>
      </c>
      <c r="G60" s="1">
        <v>0.99913004611710499</v>
      </c>
      <c r="H60" s="1">
        <v>0</v>
      </c>
      <c r="I60" s="1">
        <v>119.514372110952</v>
      </c>
      <c r="J60" s="1">
        <v>8.6553049396499997E-4</v>
      </c>
      <c r="K60" s="1">
        <v>0</v>
      </c>
      <c r="L60" s="1">
        <f t="shared" si="1"/>
        <v>1.7800708966958652</v>
      </c>
      <c r="M60" s="1">
        <f t="shared" si="2"/>
        <v>0.50931721928952467</v>
      </c>
      <c r="N60" s="1">
        <f t="shared" si="5"/>
        <v>60.870727668683593</v>
      </c>
      <c r="O60" s="1">
        <f t="shared" si="5"/>
        <v>4.408295843965425E-4</v>
      </c>
      <c r="P60" s="1">
        <f t="shared" si="5"/>
        <v>0</v>
      </c>
      <c r="Q60" s="5">
        <f>IF($M$1=E60,S60,F60*EXP(-N60*Fperm_SI_Woolf2021!$M$2) + G60*EXP(-O60*Fperm_SI_Woolf2021!$M$2) + H60*EXP(-P60*Fperm_SI_Woolf2021!$M$2))</f>
        <v>0.95604213660821347</v>
      </c>
      <c r="S60" s="1">
        <f>F60*EXP(-I60*Fperm_SI_Woolf2021!$M$2) + G60*EXP(-J60*Fperm_SI_Woolf2021!$M$2) + H60*EXP(-K60*Fperm_SI_Woolf2021!$M$2)</f>
        <v>0.91628907328119147</v>
      </c>
      <c r="T60" s="1">
        <f t="shared" si="3"/>
        <v>3.9753063327021998E-2</v>
      </c>
      <c r="U60" s="3">
        <f t="shared" si="4"/>
        <v>4.3384849264509945E-2</v>
      </c>
    </row>
    <row r="61" spans="1:21" x14ac:dyDescent="0.2">
      <c r="A61" s="1" t="s">
        <v>107</v>
      </c>
      <c r="B61" s="1" t="s">
        <v>108</v>
      </c>
      <c r="C61" s="1">
        <v>400</v>
      </c>
      <c r="D61" s="1">
        <v>0.58121660001694597</v>
      </c>
      <c r="E61" s="1">
        <v>22</v>
      </c>
      <c r="F61" s="1">
        <v>3.30575028696467E-3</v>
      </c>
      <c r="G61" s="1">
        <v>0.996694249713035</v>
      </c>
      <c r="H61" s="1">
        <v>0</v>
      </c>
      <c r="I61" s="1">
        <v>5.1209928092283503</v>
      </c>
      <c r="J61" s="1">
        <v>3.3146801762059998E-3</v>
      </c>
      <c r="K61" s="1">
        <v>0</v>
      </c>
      <c r="L61" s="1">
        <f t="shared" si="1"/>
        <v>1.7800708966958652</v>
      </c>
      <c r="M61" s="1">
        <f t="shared" si="2"/>
        <v>0.50931721928952467</v>
      </c>
      <c r="N61" s="1">
        <f t="shared" si="5"/>
        <v>2.6082098175978348</v>
      </c>
      <c r="O61" s="1">
        <f t="shared" si="5"/>
        <v>1.6882236901793516E-3</v>
      </c>
      <c r="P61" s="1">
        <f t="shared" si="5"/>
        <v>0</v>
      </c>
      <c r="Q61" s="5">
        <f>IF($M$1=E61,S61,F61*EXP(-N61*Fperm_SI_Woolf2021!$M$2) + G61*EXP(-O61*Fperm_SI_Woolf2021!$M$2) + H61*EXP(-P61*Fperm_SI_Woolf2021!$M$2))</f>
        <v>0.84186669616350374</v>
      </c>
      <c r="S61" s="1">
        <f>F61*EXP(-I61*Fperm_SI_Woolf2021!$M$2) + G61*EXP(-J61*Fperm_SI_Woolf2021!$M$2) + H61*EXP(-K61*Fperm_SI_Woolf2021!$M$2)</f>
        <v>0.7154960189790367</v>
      </c>
      <c r="T61" s="1">
        <f t="shared" si="3"/>
        <v>0.12637067718446704</v>
      </c>
      <c r="U61" s="3">
        <f t="shared" si="4"/>
        <v>0.17661967898128805</v>
      </c>
    </row>
    <row r="62" spans="1:21" x14ac:dyDescent="0.2">
      <c r="A62" s="1" t="s">
        <v>107</v>
      </c>
      <c r="B62" s="1" t="s">
        <v>109</v>
      </c>
      <c r="C62" s="1">
        <v>550</v>
      </c>
      <c r="D62" s="1">
        <v>0.375729953983233</v>
      </c>
      <c r="E62" s="1">
        <v>22</v>
      </c>
      <c r="F62" s="1">
        <v>1.0182136758667699E-3</v>
      </c>
      <c r="G62" s="1">
        <v>0.99898178632413304</v>
      </c>
      <c r="H62" s="1">
        <v>0</v>
      </c>
      <c r="I62" s="1">
        <v>51.765620757892101</v>
      </c>
      <c r="J62" s="1">
        <v>8.2775994346900004E-4</v>
      </c>
      <c r="K62" s="1">
        <v>0</v>
      </c>
      <c r="L62" s="1">
        <f t="shared" si="1"/>
        <v>1.7800708966958652</v>
      </c>
      <c r="M62" s="1">
        <f t="shared" si="2"/>
        <v>0.50931721928952467</v>
      </c>
      <c r="N62" s="1">
        <f t="shared" si="5"/>
        <v>26.365122019205703</v>
      </c>
      <c r="O62" s="1">
        <f t="shared" si="5"/>
        <v>4.2159239264688526E-4</v>
      </c>
      <c r="P62" s="1">
        <f t="shared" si="5"/>
        <v>0</v>
      </c>
      <c r="Q62" s="5">
        <f>IF($M$1=E62,S62,F62*EXP(-N62*Fperm_SI_Woolf2021!$M$2) + G62*EXP(-O62*Fperm_SI_Woolf2021!$M$2) + H62*EXP(-P62*Fperm_SI_Woolf2021!$M$2))</f>
        <v>0.95774092414457568</v>
      </c>
      <c r="S62" s="1">
        <f>F62*EXP(-I62*Fperm_SI_Woolf2021!$M$2) + G62*EXP(-J62*Fperm_SI_Woolf2021!$M$2) + H62*EXP(-K62*Fperm_SI_Woolf2021!$M$2)</f>
        <v>0.91962001010552419</v>
      </c>
      <c r="T62" s="1">
        <f t="shared" si="3"/>
        <v>3.812091403905149E-2</v>
      </c>
      <c r="U62" s="3">
        <f t="shared" si="4"/>
        <v>4.1452897523051077E-2</v>
      </c>
    </row>
    <row r="63" spans="1:21" x14ac:dyDescent="0.2">
      <c r="A63" s="1" t="s">
        <v>107</v>
      </c>
      <c r="B63" s="1" t="s">
        <v>110</v>
      </c>
      <c r="C63" s="1">
        <v>400</v>
      </c>
      <c r="D63" s="1">
        <v>0.66233669259611505</v>
      </c>
      <c r="E63" s="1">
        <v>22</v>
      </c>
      <c r="F63" s="1">
        <v>6.2785863472340497E-3</v>
      </c>
      <c r="G63" s="1">
        <v>0.99372141365276601</v>
      </c>
      <c r="H63" s="1">
        <v>0</v>
      </c>
      <c r="I63" s="1">
        <v>8.8189635082696398</v>
      </c>
      <c r="J63" s="1">
        <v>3.96754404952E-3</v>
      </c>
      <c r="K63" s="1">
        <v>0</v>
      </c>
      <c r="L63" s="1">
        <f t="shared" si="1"/>
        <v>1.7800708966958652</v>
      </c>
      <c r="M63" s="1">
        <f t="shared" si="2"/>
        <v>0.50931721928952467</v>
      </c>
      <c r="N63" s="1">
        <f t="shared" si="5"/>
        <v>4.4916499710476838</v>
      </c>
      <c r="O63" s="1">
        <f t="shared" si="5"/>
        <v>2.0207385027102265E-3</v>
      </c>
      <c r="P63" s="1">
        <f t="shared" si="5"/>
        <v>0</v>
      </c>
      <c r="Q63" s="5">
        <f>IF($M$1=E63,S63,F63*EXP(-N63*Fperm_SI_Woolf2021!$M$2) + G63*EXP(-O63*Fperm_SI_Woolf2021!$M$2) + H63*EXP(-P63*Fperm_SI_Woolf2021!$M$2))</f>
        <v>0.81190476528224065</v>
      </c>
      <c r="S63" s="1">
        <f>F63*EXP(-I63*Fperm_SI_Woolf2021!$M$2) + G63*EXP(-J63*Fperm_SI_Woolf2021!$M$2) + H63*EXP(-K63*Fperm_SI_Woolf2021!$M$2)</f>
        <v>0.66827682372458652</v>
      </c>
      <c r="T63" s="1">
        <f t="shared" si="3"/>
        <v>0.14362794155765413</v>
      </c>
      <c r="U63" s="3">
        <f t="shared" si="4"/>
        <v>0.21492282308573185</v>
      </c>
    </row>
    <row r="64" spans="1:21" x14ac:dyDescent="0.2">
      <c r="A64" s="1" t="s">
        <v>107</v>
      </c>
      <c r="B64" s="1" t="s">
        <v>111</v>
      </c>
      <c r="C64" s="1">
        <v>550</v>
      </c>
      <c r="D64" s="1">
        <v>0.49106593090268902</v>
      </c>
      <c r="E64" s="1">
        <v>22</v>
      </c>
      <c r="F64" s="1">
        <v>3.2719821350296399E-3</v>
      </c>
      <c r="G64" s="1">
        <v>0.99672801786497001</v>
      </c>
      <c r="H64" s="1">
        <v>0</v>
      </c>
      <c r="I64" s="1">
        <v>58.048718772955297</v>
      </c>
      <c r="J64" s="1">
        <v>1.868181047025E-3</v>
      </c>
      <c r="K64" s="1">
        <v>0</v>
      </c>
      <c r="L64" s="1">
        <f t="shared" si="1"/>
        <v>1.7800708966958652</v>
      </c>
      <c r="M64" s="1">
        <f t="shared" si="2"/>
        <v>0.50931721928952467</v>
      </c>
      <c r="N64" s="1">
        <f t="shared" si="5"/>
        <v>29.56521202876122</v>
      </c>
      <c r="O64" s="1">
        <f t="shared" si="5"/>
        <v>9.5149677600016574E-4</v>
      </c>
      <c r="P64" s="1">
        <f t="shared" si="5"/>
        <v>0</v>
      </c>
      <c r="Q64" s="5">
        <f>IF($M$1=E64,S64,F64*EXP(-N64*Fperm_SI_Woolf2021!$M$2) + G64*EXP(-O64*Fperm_SI_Woolf2021!$M$2) + H64*EXP(-P64*Fperm_SI_Woolf2021!$M$2))</f>
        <v>0.90626182522541288</v>
      </c>
      <c r="S64" s="1">
        <f>F64*EXP(-I64*Fperm_SI_Woolf2021!$M$2) + G64*EXP(-J64*Fperm_SI_Woolf2021!$M$2) + H64*EXP(-K64*Fperm_SI_Woolf2021!$M$2)</f>
        <v>0.82688020324029532</v>
      </c>
      <c r="T64" s="1">
        <f t="shared" si="3"/>
        <v>7.9381621985117556E-2</v>
      </c>
      <c r="U64" s="3">
        <f t="shared" si="4"/>
        <v>9.600135748085975E-2</v>
      </c>
    </row>
    <row r="65" spans="1:21" x14ac:dyDescent="0.2">
      <c r="A65" s="1" t="s">
        <v>107</v>
      </c>
      <c r="B65" s="1" t="s">
        <v>112</v>
      </c>
      <c r="C65" s="1">
        <v>550</v>
      </c>
      <c r="D65" s="1">
        <v>0.65326179980072097</v>
      </c>
      <c r="E65" s="1">
        <v>22</v>
      </c>
      <c r="F65" s="1">
        <v>4.0463023421484098E-2</v>
      </c>
      <c r="G65" s="1">
        <v>0.959536976578516</v>
      </c>
      <c r="H65" s="1">
        <v>0</v>
      </c>
      <c r="I65" s="1">
        <v>6.2654642358489898</v>
      </c>
      <c r="J65" s="1">
        <v>1.0706001415650999E-2</v>
      </c>
      <c r="K65" s="1">
        <v>0</v>
      </c>
      <c r="L65" s="1">
        <f t="shared" si="1"/>
        <v>1.7800708966958652</v>
      </c>
      <c r="M65" s="1">
        <f t="shared" si="2"/>
        <v>0.50931721928952467</v>
      </c>
      <c r="N65" s="1">
        <f t="shared" si="5"/>
        <v>3.1911088221605741</v>
      </c>
      <c r="O65" s="1">
        <f t="shared" si="5"/>
        <v>5.4527508707290819E-3</v>
      </c>
      <c r="P65" s="1">
        <f t="shared" si="5"/>
        <v>0</v>
      </c>
      <c r="Q65" s="5">
        <f>IF($M$1=E65,S65,F65*EXP(-N65*Fperm_SI_Woolf2021!$M$2) + G65*EXP(-O65*Fperm_SI_Woolf2021!$M$2) + H65*EXP(-P65*Fperm_SI_Woolf2021!$M$2))</f>
        <v>0.55622659988500589</v>
      </c>
      <c r="S65" s="1">
        <f>F65*EXP(-I65*Fperm_SI_Woolf2021!$M$2) + G65*EXP(-J65*Fperm_SI_Woolf2021!$M$2) + H65*EXP(-K65*Fperm_SI_Woolf2021!$M$2)</f>
        <v>0.32893189079733615</v>
      </c>
      <c r="T65" s="1">
        <f t="shared" si="3"/>
        <v>0.22729470908766974</v>
      </c>
      <c r="U65" s="3">
        <f t="shared" si="4"/>
        <v>0.69100842893859804</v>
      </c>
    </row>
    <row r="66" spans="1:21" x14ac:dyDescent="0.2">
      <c r="A66" s="1" t="s">
        <v>107</v>
      </c>
      <c r="B66" s="1" t="s">
        <v>113</v>
      </c>
      <c r="C66" s="1">
        <v>400</v>
      </c>
      <c r="D66" s="1">
        <v>0.909666199752311</v>
      </c>
      <c r="E66" s="1">
        <v>22</v>
      </c>
      <c r="F66" s="1">
        <v>3.4212521148912302E-2</v>
      </c>
      <c r="G66" s="1">
        <v>0.96578747885108795</v>
      </c>
      <c r="H66" s="1">
        <v>0</v>
      </c>
      <c r="I66" s="1">
        <v>30.3532056892778</v>
      </c>
      <c r="J66" s="1">
        <v>8.3466500756429994E-3</v>
      </c>
      <c r="K66" s="1">
        <v>0</v>
      </c>
      <c r="L66" s="1">
        <f t="shared" si="1"/>
        <v>1.7800708966958652</v>
      </c>
      <c r="M66" s="1">
        <f t="shared" si="2"/>
        <v>0.50931721928952467</v>
      </c>
      <c r="N66" s="1">
        <f t="shared" si="5"/>
        <v>15.459410318185949</v>
      </c>
      <c r="O66" s="1">
        <f t="shared" si="5"/>
        <v>4.2510926069091936E-3</v>
      </c>
      <c r="P66" s="1">
        <f t="shared" si="5"/>
        <v>0</v>
      </c>
      <c r="Q66" s="5">
        <f>IF($M$1=E66,S66,F66*EXP(-N66*Fperm_SI_Woolf2021!$M$2) + G66*EXP(-O66*Fperm_SI_Woolf2021!$M$2) + H66*EXP(-P66*Fperm_SI_Woolf2021!$M$2))</f>
        <v>0.63133368880599705</v>
      </c>
      <c r="S66" s="1">
        <f>F66*EXP(-I66*Fperm_SI_Woolf2021!$M$2) + G66*EXP(-J66*Fperm_SI_Woolf2021!$M$2) + H66*EXP(-K66*Fperm_SI_Woolf2021!$M$2)</f>
        <v>0.41917093713715675</v>
      </c>
      <c r="T66" s="1">
        <f t="shared" si="3"/>
        <v>0.2121627516688403</v>
      </c>
      <c r="U66" s="3">
        <f t="shared" si="4"/>
        <v>0.50614852527196708</v>
      </c>
    </row>
    <row r="67" spans="1:21" x14ac:dyDescent="0.2">
      <c r="A67" s="1" t="s">
        <v>107</v>
      </c>
      <c r="B67" s="1" t="s">
        <v>114</v>
      </c>
      <c r="C67" s="1">
        <v>550</v>
      </c>
      <c r="D67" s="1">
        <v>0.54881517119437695</v>
      </c>
      <c r="E67" s="1">
        <v>22</v>
      </c>
      <c r="F67" s="1">
        <v>6.4144352517219103E-3</v>
      </c>
      <c r="G67" s="1">
        <v>0.99358556474827797</v>
      </c>
      <c r="H67" s="1">
        <v>0</v>
      </c>
      <c r="I67" s="1">
        <v>53.298044407687698</v>
      </c>
      <c r="J67" s="1">
        <v>3.3742064124420001E-3</v>
      </c>
      <c r="K67" s="1">
        <v>0</v>
      </c>
      <c r="L67" s="1">
        <f t="shared" si="1"/>
        <v>1.7800708966958652</v>
      </c>
      <c r="M67" s="1">
        <f t="shared" si="2"/>
        <v>0.50931721928952467</v>
      </c>
      <c r="N67" s="1">
        <f t="shared" si="5"/>
        <v>27.145611771293098</v>
      </c>
      <c r="O67" s="1">
        <f t="shared" si="5"/>
        <v>1.7185414272938425E-3</v>
      </c>
      <c r="P67" s="1">
        <f t="shared" si="5"/>
        <v>0</v>
      </c>
      <c r="Q67" s="5">
        <f>IF($M$1=E67,S67,F67*EXP(-N67*Fperm_SI_Woolf2021!$M$2) + G67*EXP(-O67*Fperm_SI_Woolf2021!$M$2) + H67*EXP(-P67*Fperm_SI_Woolf2021!$M$2))</f>
        <v>0.8367003822132919</v>
      </c>
      <c r="S67" s="1">
        <f>F67*EXP(-I67*Fperm_SI_Woolf2021!$M$2) + G67*EXP(-J67*Fperm_SI_Woolf2021!$M$2) + H67*EXP(-K67*Fperm_SI_Woolf2021!$M$2)</f>
        <v>0.70903120736783565</v>
      </c>
      <c r="T67" s="1">
        <f t="shared" si="3"/>
        <v>0.12766917484545626</v>
      </c>
      <c r="U67" s="3">
        <f t="shared" si="4"/>
        <v>0.18006143244301973</v>
      </c>
    </row>
    <row r="68" spans="1:21" x14ac:dyDescent="0.2">
      <c r="A68" s="1" t="s">
        <v>107</v>
      </c>
      <c r="B68" s="1" t="s">
        <v>115</v>
      </c>
      <c r="C68" s="1">
        <v>400</v>
      </c>
      <c r="D68" s="1">
        <v>1.0907156284675501</v>
      </c>
      <c r="E68" s="1">
        <v>22</v>
      </c>
      <c r="F68" s="1">
        <v>2.01786233500077E-2</v>
      </c>
      <c r="G68" s="1">
        <v>0.97982137664999203</v>
      </c>
      <c r="H68" s="1">
        <v>0</v>
      </c>
      <c r="I68" s="1">
        <v>33.295495700881503</v>
      </c>
      <c r="J68" s="1">
        <v>1.1866377044749001E-2</v>
      </c>
      <c r="K68" s="1">
        <v>0</v>
      </c>
      <c r="L68" s="1">
        <f t="shared" si="1"/>
        <v>1.7800708966958652</v>
      </c>
      <c r="M68" s="1">
        <f t="shared" si="2"/>
        <v>0.50931721928952467</v>
      </c>
      <c r="N68" s="1">
        <f t="shared" si="5"/>
        <v>16.95796928523929</v>
      </c>
      <c r="O68" s="1">
        <f t="shared" si="5"/>
        <v>6.0437501594726084E-3</v>
      </c>
      <c r="P68" s="1">
        <f t="shared" si="5"/>
        <v>0</v>
      </c>
      <c r="Q68" s="5">
        <f>IF($M$1=E68,S68,F68*EXP(-N68*Fperm_SI_Woolf2021!$M$2) + G68*EXP(-O68*Fperm_SI_Woolf2021!$M$2) + H68*EXP(-P68*Fperm_SI_Woolf2021!$M$2))</f>
        <v>0.53538990207304427</v>
      </c>
      <c r="S68" s="1">
        <f>F68*EXP(-I68*Fperm_SI_Woolf2021!$M$2) + G68*EXP(-J68*Fperm_SI_Woolf2021!$M$2) + H68*EXP(-K68*Fperm_SI_Woolf2021!$M$2)</f>
        <v>0.2990864260183333</v>
      </c>
      <c r="T68" s="1">
        <f t="shared" si="3"/>
        <v>0.23630347605471097</v>
      </c>
      <c r="U68" s="3">
        <f t="shared" si="4"/>
        <v>0.79008425491107415</v>
      </c>
    </row>
    <row r="69" spans="1:21" x14ac:dyDescent="0.2">
      <c r="A69" s="1" t="s">
        <v>107</v>
      </c>
      <c r="B69" s="1" t="s">
        <v>116</v>
      </c>
      <c r="C69" s="1">
        <v>550</v>
      </c>
      <c r="D69" s="1">
        <v>0.72024451302013903</v>
      </c>
      <c r="E69" s="1">
        <v>22</v>
      </c>
      <c r="F69" s="1">
        <v>6.8375369234630603E-3</v>
      </c>
      <c r="G69" s="1">
        <v>0.99316246307653699</v>
      </c>
      <c r="H69" s="1">
        <v>0</v>
      </c>
      <c r="I69" s="1">
        <v>13.2305277490803</v>
      </c>
      <c r="J69" s="1">
        <v>2.589704122747E-3</v>
      </c>
      <c r="K69" s="1">
        <v>0</v>
      </c>
      <c r="L69" s="1">
        <f t="shared" si="1"/>
        <v>1.7800708966958652</v>
      </c>
      <c r="M69" s="1">
        <f t="shared" si="2"/>
        <v>0.50931721928952467</v>
      </c>
      <c r="N69" s="1">
        <f t="shared" si="5"/>
        <v>6.7385356028944727</v>
      </c>
      <c r="O69" s="1">
        <f t="shared" si="5"/>
        <v>1.31898090258012E-3</v>
      </c>
      <c r="P69" s="1">
        <f t="shared" si="5"/>
        <v>0</v>
      </c>
      <c r="Q69" s="5">
        <f>IF($M$1=E69,S69,F69*EXP(-N69*Fperm_SI_Woolf2021!$M$2) + G69*EXP(-O69*Fperm_SI_Woolf2021!$M$2) + H69*EXP(-P69*Fperm_SI_Woolf2021!$M$2))</f>
        <v>0.87043768272778388</v>
      </c>
      <c r="S69" s="1">
        <f>F69*EXP(-I69*Fperm_SI_Woolf2021!$M$2) + G69*EXP(-J69*Fperm_SI_Woolf2021!$M$2) + H69*EXP(-K69*Fperm_SI_Woolf2021!$M$2)</f>
        <v>0.76656833530305546</v>
      </c>
      <c r="T69" s="1">
        <f t="shared" si="3"/>
        <v>0.10386934742472842</v>
      </c>
      <c r="U69" s="3">
        <f t="shared" si="4"/>
        <v>0.13549913639945049</v>
      </c>
    </row>
    <row r="70" spans="1:21" x14ac:dyDescent="0.2">
      <c r="A70" s="1" t="s">
        <v>117</v>
      </c>
      <c r="B70" s="1" t="s">
        <v>118</v>
      </c>
      <c r="C70" s="1">
        <v>500</v>
      </c>
      <c r="D70" s="1">
        <v>0.35930000000000001</v>
      </c>
      <c r="E70" s="1">
        <v>25</v>
      </c>
      <c r="F70" s="1">
        <v>1.4E-3</v>
      </c>
      <c r="G70" s="1">
        <v>0.99860000000000004</v>
      </c>
      <c r="H70" s="1">
        <v>0</v>
      </c>
      <c r="I70" s="1">
        <v>19.210526315789501</v>
      </c>
      <c r="J70" s="1">
        <v>1.1668611435239999E-3</v>
      </c>
      <c r="K70" s="1">
        <v>0</v>
      </c>
      <c r="L70" s="1">
        <f t="shared" si="1"/>
        <v>1.6698386531919007</v>
      </c>
      <c r="M70" s="1">
        <f t="shared" si="2"/>
        <v>0.47061793139555258</v>
      </c>
      <c r="N70" s="1">
        <f t="shared" si="5"/>
        <v>9.0408181557566802</v>
      </c>
      <c r="O70" s="1">
        <f t="shared" si="5"/>
        <v>5.491457775911138E-4</v>
      </c>
      <c r="P70" s="1">
        <f t="shared" si="5"/>
        <v>0</v>
      </c>
      <c r="Q70" s="5">
        <f>IF($M$1=E70,S70,F70*EXP(-N70*Fperm_SI_Woolf2021!$M$2) + G70*EXP(-O70*Fperm_SI_Woolf2021!$M$2) + H70*EXP(-P70*Fperm_SI_Woolf2021!$M$2))</f>
        <v>0.94524080988591519</v>
      </c>
      <c r="S70" s="1">
        <f>F70*EXP(-I70*Fperm_SI_Woolf2021!$M$2) + G70*EXP(-J70*Fperm_SI_Woolf2021!$M$2) + H70*EXP(-K70*Fperm_SI_Woolf2021!$M$2)</f>
        <v>0.88861865476426161</v>
      </c>
      <c r="T70" s="1">
        <f t="shared" si="3"/>
        <v>5.6622155121653583E-2</v>
      </c>
      <c r="U70" s="3">
        <f t="shared" si="4"/>
        <v>6.3719296031068212E-2</v>
      </c>
    </row>
    <row r="71" spans="1:21" x14ac:dyDescent="0.2">
      <c r="A71" s="1" t="s">
        <v>117</v>
      </c>
      <c r="B71" s="1" t="s">
        <v>118</v>
      </c>
      <c r="C71" s="1">
        <v>500</v>
      </c>
      <c r="D71" s="1">
        <v>0.35930000000000001</v>
      </c>
      <c r="E71" s="1">
        <v>25</v>
      </c>
      <c r="F71" s="1">
        <v>1.6000000000000001E-3</v>
      </c>
      <c r="G71" s="1">
        <v>0.99839999999999995</v>
      </c>
      <c r="H71" s="1">
        <v>0</v>
      </c>
      <c r="I71" s="1">
        <v>9.8648648648648702</v>
      </c>
      <c r="J71" s="1">
        <v>3.5348179568800003E-4</v>
      </c>
      <c r="K71" s="1">
        <v>0</v>
      </c>
      <c r="L71" s="1">
        <f t="shared" si="1"/>
        <v>1.6698386531919007</v>
      </c>
      <c r="M71" s="1">
        <f t="shared" si="2"/>
        <v>0.47061793139555258</v>
      </c>
      <c r="N71" s="1">
        <f t="shared" ref="N71:P93" si="6">I71*$M71</f>
        <v>4.6425822961993726</v>
      </c>
      <c r="O71" s="1">
        <f t="shared" si="6"/>
        <v>1.6635487147267193E-4</v>
      </c>
      <c r="P71" s="1">
        <f t="shared" si="6"/>
        <v>0</v>
      </c>
      <c r="Q71" s="5">
        <f>IF($M$1=E71,S71,F71*EXP(-N71*Fperm_SI_Woolf2021!$M$2) + G71*EXP(-O71*Fperm_SI_Woolf2021!$M$2) + H71*EXP(-P71*Fperm_SI_Woolf2021!$M$2))</f>
        <v>0.98192851507739554</v>
      </c>
      <c r="S71" s="1">
        <f>F71*EXP(-I71*Fperm_SI_Woolf2021!$M$2) + G71*EXP(-J71*Fperm_SI_Woolf2021!$M$2) + H71*EXP(-K71*Fperm_SI_Woolf2021!$M$2)</f>
        <v>0.96372483986988111</v>
      </c>
      <c r="T71" s="1">
        <f t="shared" si="3"/>
        <v>1.8203675207514425E-2</v>
      </c>
      <c r="U71" s="3">
        <f t="shared" si="4"/>
        <v>1.8888872066400431E-2</v>
      </c>
    </row>
    <row r="72" spans="1:21" x14ac:dyDescent="0.2">
      <c r="A72" s="1" t="s">
        <v>117</v>
      </c>
      <c r="B72" s="1" t="s">
        <v>118</v>
      </c>
      <c r="C72" s="1">
        <v>500</v>
      </c>
      <c r="D72" s="1">
        <v>0.35930000000000001</v>
      </c>
      <c r="E72" s="1">
        <v>25</v>
      </c>
      <c r="F72" s="1">
        <v>1.1000000000000001E-3</v>
      </c>
      <c r="G72" s="1">
        <v>0.99890000000000001</v>
      </c>
      <c r="H72" s="1">
        <v>0</v>
      </c>
      <c r="I72" s="1">
        <v>20.2777777777778</v>
      </c>
      <c r="J72" s="1">
        <v>5.2742616033800004E-4</v>
      </c>
      <c r="K72" s="1">
        <v>0</v>
      </c>
      <c r="L72" s="1">
        <f t="shared" ref="L72:L93" si="7">(1.1 *(E72-$M$1) - 63.1579 * EXP(-0.19*E72) + 63.1579 *EXP(-0.19*$M$1)) / (E72-$M$1)</f>
        <v>1.6698386531919007</v>
      </c>
      <c r="M72" s="1">
        <f t="shared" ref="M72:M93" si="8">EXP(LN(L72)*($M$1-E72)/10)</f>
        <v>0.47061793139555258</v>
      </c>
      <c r="N72" s="1">
        <f t="shared" si="6"/>
        <v>9.5430858310764926</v>
      </c>
      <c r="O72" s="1">
        <f t="shared" si="6"/>
        <v>2.4821620854216861E-4</v>
      </c>
      <c r="P72" s="1">
        <f t="shared" si="6"/>
        <v>0</v>
      </c>
      <c r="Q72" s="5">
        <f>IF($M$1=E72,S72,F72*EXP(-N72*Fperm_SI_Woolf2021!$M$2) + G72*EXP(-O72*Fperm_SI_Woolf2021!$M$2) + H72*EXP(-P72*Fperm_SI_Woolf2021!$M$2))</f>
        <v>0.97441087020224371</v>
      </c>
      <c r="S72" s="1">
        <f>F72*EXP(-I72*Fperm_SI_Woolf2021!$M$2) + G72*EXP(-J72*Fperm_SI_Woolf2021!$M$2) + H72*EXP(-K72*Fperm_SI_Woolf2021!$M$2)</f>
        <v>0.94758065515162382</v>
      </c>
      <c r="T72" s="1">
        <f t="shared" ref="T72:T93" si="9">Q72-S72</f>
        <v>2.6830215050619888E-2</v>
      </c>
      <c r="U72" s="3">
        <f t="shared" ref="U72:U93" si="10">T72/S72</f>
        <v>2.8314439414475746E-2</v>
      </c>
    </row>
    <row r="73" spans="1:21" x14ac:dyDescent="0.2">
      <c r="A73" s="1" t="s">
        <v>117</v>
      </c>
      <c r="B73" s="1" t="s">
        <v>118</v>
      </c>
      <c r="C73" s="1">
        <v>500</v>
      </c>
      <c r="D73" s="1">
        <v>0.35930000000000001</v>
      </c>
      <c r="E73" s="1">
        <v>25</v>
      </c>
      <c r="F73" s="1">
        <v>1.2999999999999999E-3</v>
      </c>
      <c r="G73" s="1">
        <v>0.99870000000000003</v>
      </c>
      <c r="H73" s="1">
        <v>0</v>
      </c>
      <c r="I73" s="1">
        <v>17.380952380952401</v>
      </c>
      <c r="J73" s="1">
        <v>1.0298661174049999E-3</v>
      </c>
      <c r="K73" s="1">
        <v>0</v>
      </c>
      <c r="L73" s="1">
        <f t="shared" si="7"/>
        <v>1.6698386531919007</v>
      </c>
      <c r="M73" s="1">
        <f t="shared" si="8"/>
        <v>0.47061793139555258</v>
      </c>
      <c r="N73" s="1">
        <f t="shared" si="6"/>
        <v>8.1797878552084224</v>
      </c>
      <c r="O73" s="1">
        <f t="shared" si="6"/>
        <v>4.8467346178751038E-4</v>
      </c>
      <c r="P73" s="1">
        <f t="shared" si="6"/>
        <v>0</v>
      </c>
      <c r="Q73" s="5">
        <f>IF($M$1=E73,S73,F73*EXP(-N73*Fperm_SI_Woolf2021!$M$2) + G73*EXP(-O73*Fperm_SI_Woolf2021!$M$2) + H73*EXP(-P73*Fperm_SI_Woolf2021!$M$2))</f>
        <v>0.95144995273417454</v>
      </c>
      <c r="S73" s="1">
        <f>F73*EXP(-I73*Fperm_SI_Woolf2021!$M$2) + G73*EXP(-J73*Fperm_SI_Woolf2021!$M$2) + H73*EXP(-K73*Fperm_SI_Woolf2021!$M$2)</f>
        <v>0.90096627070547675</v>
      </c>
      <c r="T73" s="1">
        <f t="shared" si="9"/>
        <v>5.0483682028697796E-2</v>
      </c>
      <c r="U73" s="3">
        <f t="shared" si="10"/>
        <v>5.6032821283273949E-2</v>
      </c>
    </row>
    <row r="74" spans="1:21" x14ac:dyDescent="0.2">
      <c r="A74" s="1" t="s">
        <v>117</v>
      </c>
      <c r="B74" s="1" t="s">
        <v>118</v>
      </c>
      <c r="C74" s="1">
        <v>500</v>
      </c>
      <c r="D74" s="1">
        <v>0.35930000000000001</v>
      </c>
      <c r="E74" s="1">
        <v>25</v>
      </c>
      <c r="F74" s="1">
        <v>1.1999999999999999E-3</v>
      </c>
      <c r="G74" s="1">
        <v>0.99880000000000002</v>
      </c>
      <c r="H74" s="1">
        <v>0</v>
      </c>
      <c r="I74" s="1">
        <v>14.038461538461499</v>
      </c>
      <c r="J74" s="1">
        <v>1.6207455429500001E-3</v>
      </c>
      <c r="K74" s="1">
        <v>0</v>
      </c>
      <c r="L74" s="1">
        <f t="shared" si="7"/>
        <v>1.6698386531919007</v>
      </c>
      <c r="M74" s="1">
        <f t="shared" si="8"/>
        <v>0.47061793139555258</v>
      </c>
      <c r="N74" s="1">
        <f t="shared" si="6"/>
        <v>6.6067517292067777</v>
      </c>
      <c r="O74" s="1">
        <f t="shared" si="6"/>
        <v>7.627519147416908E-4</v>
      </c>
      <c r="P74" s="1">
        <f t="shared" si="6"/>
        <v>0</v>
      </c>
      <c r="Q74" s="5">
        <f>IF($M$1=E74,S74,F74*EXP(-N74*Fperm_SI_Woolf2021!$M$2) + G74*EXP(-O74*Fperm_SI_Woolf2021!$M$2) + H74*EXP(-P74*Fperm_SI_Woolf2021!$M$2))</f>
        <v>0.92544931630437455</v>
      </c>
      <c r="S74" s="1">
        <f>F74*EXP(-I74*Fperm_SI_Woolf2021!$M$2) + G74*EXP(-J74*Fperm_SI_Woolf2021!$M$2) + H74*EXP(-K74*Fperm_SI_Woolf2021!$M$2)</f>
        <v>0.84935734949582165</v>
      </c>
      <c r="T74" s="1">
        <f t="shared" si="9"/>
        <v>7.6091966808552902E-2</v>
      </c>
      <c r="U74" s="3">
        <f t="shared" si="10"/>
        <v>8.9587694571338056E-2</v>
      </c>
    </row>
    <row r="75" spans="1:21" x14ac:dyDescent="0.2">
      <c r="A75" s="1" t="s">
        <v>119</v>
      </c>
      <c r="B75" s="1" t="s">
        <v>120</v>
      </c>
      <c r="C75" s="1">
        <v>400</v>
      </c>
      <c r="D75" s="1">
        <v>0.92100000000000004</v>
      </c>
      <c r="E75" s="1">
        <v>32</v>
      </c>
      <c r="F75" s="1">
        <v>1.69129744364062E-2</v>
      </c>
      <c r="G75" s="1">
        <v>0.98308702556359395</v>
      </c>
      <c r="H75" s="1">
        <v>0</v>
      </c>
      <c r="I75" s="1">
        <v>5.7657513409107599</v>
      </c>
      <c r="J75" s="1">
        <v>1.0057071679627E-2</v>
      </c>
      <c r="K75" s="1">
        <v>0</v>
      </c>
      <c r="L75" s="1">
        <f t="shared" si="7"/>
        <v>1.5045407682102543</v>
      </c>
      <c r="M75" s="1">
        <f t="shared" si="8"/>
        <v>0.41212921923371854</v>
      </c>
      <c r="N75" s="1">
        <f t="shared" si="6"/>
        <v>2.376234598425317</v>
      </c>
      <c r="O75" s="1">
        <f t="shared" si="6"/>
        <v>4.1448130991022175E-3</v>
      </c>
      <c r="P75" s="1">
        <f t="shared" si="6"/>
        <v>0</v>
      </c>
      <c r="Q75" s="5">
        <f>IF($M$1=E75,S75,F75*EXP(-N75*Fperm_SI_Woolf2021!$M$2) + G75*EXP(-O75*Fperm_SI_Woolf2021!$M$2) + H75*EXP(-P75*Fperm_SI_Woolf2021!$M$2))</f>
        <v>0.64950876882307951</v>
      </c>
      <c r="S75" s="1">
        <f>F75*EXP(-I75*Fperm_SI_Woolf2021!$M$2) + G75*EXP(-J75*Fperm_SI_Woolf2021!$M$2) + H75*EXP(-K75*Fperm_SI_Woolf2021!$M$2)</f>
        <v>0.35959934418078643</v>
      </c>
      <c r="T75" s="1">
        <f t="shared" si="9"/>
        <v>0.28990942464229308</v>
      </c>
      <c r="U75" s="3">
        <f t="shared" si="10"/>
        <v>0.8062012051294033</v>
      </c>
    </row>
    <row r="76" spans="1:21" x14ac:dyDescent="0.2">
      <c r="A76" s="1" t="s">
        <v>119</v>
      </c>
      <c r="B76" s="1" t="s">
        <v>120</v>
      </c>
      <c r="C76" s="1">
        <v>525</v>
      </c>
      <c r="D76" s="1">
        <v>0.63700000000000001</v>
      </c>
      <c r="E76" s="1">
        <v>32</v>
      </c>
      <c r="F76" s="1">
        <v>1.03039848275792E-2</v>
      </c>
      <c r="G76" s="1">
        <v>0.98969601517242101</v>
      </c>
      <c r="H76" s="1">
        <v>0</v>
      </c>
      <c r="I76" s="1">
        <v>2.37327717981626</v>
      </c>
      <c r="J76" s="1">
        <v>3.9949680346379997E-3</v>
      </c>
      <c r="K76" s="1">
        <v>0</v>
      </c>
      <c r="L76" s="1">
        <f t="shared" si="7"/>
        <v>1.5045407682102543</v>
      </c>
      <c r="M76" s="1">
        <f t="shared" si="8"/>
        <v>0.41212921923371854</v>
      </c>
      <c r="N76" s="1">
        <f t="shared" si="6"/>
        <v>0.97809687114287669</v>
      </c>
      <c r="O76" s="1">
        <f t="shared" si="6"/>
        <v>1.6464430569790218E-3</v>
      </c>
      <c r="P76" s="1">
        <f t="shared" si="6"/>
        <v>0</v>
      </c>
      <c r="Q76" s="5">
        <f>IF($M$1=E76,S76,F76*EXP(-N76*Fperm_SI_Woolf2021!$M$2) + G76*EXP(-O76*Fperm_SI_Woolf2021!$M$2) + H76*EXP(-P76*Fperm_SI_Woolf2021!$M$2))</f>
        <v>0.83945555668696548</v>
      </c>
      <c r="S76" s="1">
        <f>F76*EXP(-I76*Fperm_SI_Woolf2021!$M$2) + G76*EXP(-J76*Fperm_SI_Woolf2021!$M$2) + H76*EXP(-K76*Fperm_SI_Woolf2021!$M$2)</f>
        <v>0.6637469896192385</v>
      </c>
      <c r="T76" s="1">
        <f t="shared" si="9"/>
        <v>0.17570856706772697</v>
      </c>
      <c r="U76" s="3">
        <f t="shared" si="10"/>
        <v>0.26472220562314414</v>
      </c>
    </row>
    <row r="77" spans="1:21" x14ac:dyDescent="0.2">
      <c r="A77" s="1" t="s">
        <v>119</v>
      </c>
      <c r="B77" s="1" t="s">
        <v>120</v>
      </c>
      <c r="C77" s="1">
        <v>650</v>
      </c>
      <c r="D77" s="1">
        <v>0.53881744849885005</v>
      </c>
      <c r="E77" s="1">
        <v>32</v>
      </c>
      <c r="F77" s="1">
        <v>2.32882025108022E-2</v>
      </c>
      <c r="G77" s="1">
        <v>0.97671179748919801</v>
      </c>
      <c r="H77" s="1">
        <v>0</v>
      </c>
      <c r="I77" s="1">
        <v>0.78776461809680498</v>
      </c>
      <c r="J77" s="1">
        <v>4.8999999999999998E-4</v>
      </c>
      <c r="K77" s="1">
        <v>0</v>
      </c>
      <c r="L77" s="1">
        <f t="shared" si="7"/>
        <v>1.5045407682102543</v>
      </c>
      <c r="M77" s="1">
        <f t="shared" si="8"/>
        <v>0.41212921923371854</v>
      </c>
      <c r="N77" s="1">
        <f t="shared" si="6"/>
        <v>0.32466081699618471</v>
      </c>
      <c r="O77" s="1">
        <f t="shared" si="6"/>
        <v>2.0194331742452208E-4</v>
      </c>
      <c r="P77" s="1">
        <f t="shared" si="6"/>
        <v>0</v>
      </c>
      <c r="Q77" s="5">
        <f>IF($M$1=E77,S77,F77*EXP(-N77*Fperm_SI_Woolf2021!$M$2) + G77*EXP(-O77*Fperm_SI_Woolf2021!$M$2) + H77*EXP(-P77*Fperm_SI_Woolf2021!$M$2))</f>
        <v>0.95718557848550689</v>
      </c>
      <c r="S77" s="1">
        <f>F77*EXP(-I77*Fperm_SI_Woolf2021!$M$2) + G77*EXP(-J77*Fperm_SI_Woolf2021!$M$2) + H77*EXP(-K77*Fperm_SI_Woolf2021!$M$2)</f>
        <v>0.93000654272312189</v>
      </c>
      <c r="T77" s="1">
        <f t="shared" si="9"/>
        <v>2.7179035762385007E-2</v>
      </c>
      <c r="U77" s="3">
        <f t="shared" si="10"/>
        <v>2.9224564036724899E-2</v>
      </c>
    </row>
    <row r="78" spans="1:21" x14ac:dyDescent="0.2">
      <c r="A78" s="1" t="s">
        <v>119</v>
      </c>
      <c r="B78" s="1" t="s">
        <v>121</v>
      </c>
      <c r="C78" s="1">
        <v>400</v>
      </c>
      <c r="D78" s="1">
        <v>0.71399999999999997</v>
      </c>
      <c r="E78" s="1">
        <v>32</v>
      </c>
      <c r="F78" s="1">
        <v>1.85871212632772E-2</v>
      </c>
      <c r="G78" s="1">
        <v>0.981412878736723</v>
      </c>
      <c r="H78" s="1">
        <v>0</v>
      </c>
      <c r="I78" s="1">
        <v>3.7955603323074998</v>
      </c>
      <c r="J78" s="1">
        <v>6.5801640254550004E-3</v>
      </c>
      <c r="K78" s="1">
        <v>0</v>
      </c>
      <c r="L78" s="1">
        <f t="shared" si="7"/>
        <v>1.5045407682102543</v>
      </c>
      <c r="M78" s="1">
        <f t="shared" si="8"/>
        <v>0.41212921923371854</v>
      </c>
      <c r="N78" s="1">
        <f t="shared" si="6"/>
        <v>1.5642613163083632</v>
      </c>
      <c r="O78" s="1">
        <f t="shared" si="6"/>
        <v>2.7118778622405716E-3</v>
      </c>
      <c r="P78" s="1">
        <f t="shared" si="6"/>
        <v>0</v>
      </c>
      <c r="Q78" s="5">
        <f>IF($M$1=E78,S78,F78*EXP(-N78*Fperm_SI_Woolf2021!$M$2) + G78*EXP(-O78*Fperm_SI_Woolf2021!$M$2) + H78*EXP(-P78*Fperm_SI_Woolf2021!$M$2))</f>
        <v>0.74830111727299231</v>
      </c>
      <c r="S78" s="1">
        <f>F78*EXP(-I78*Fperm_SI_Woolf2021!$M$2) + G78*EXP(-J78*Fperm_SI_Woolf2021!$M$2) + H78*EXP(-K78*Fperm_SI_Woolf2021!$M$2)</f>
        <v>0.50825172364992288</v>
      </c>
      <c r="T78" s="1">
        <f t="shared" si="9"/>
        <v>0.24004939362306943</v>
      </c>
      <c r="U78" s="3">
        <f t="shared" si="10"/>
        <v>0.472304140749776</v>
      </c>
    </row>
    <row r="79" spans="1:21" x14ac:dyDescent="0.2">
      <c r="A79" s="1" t="s">
        <v>119</v>
      </c>
      <c r="B79" s="1" t="s">
        <v>121</v>
      </c>
      <c r="C79" s="1">
        <v>525</v>
      </c>
      <c r="D79" s="1">
        <v>0.45500000000000002</v>
      </c>
      <c r="E79" s="1">
        <v>32</v>
      </c>
      <c r="F79" s="1">
        <v>7.6286766805571202E-3</v>
      </c>
      <c r="G79" s="1">
        <v>0.992371323319443</v>
      </c>
      <c r="H79" s="1">
        <v>0</v>
      </c>
      <c r="I79" s="1">
        <v>4.5272095775729104</v>
      </c>
      <c r="J79" s="1">
        <v>3.1016983971619999E-3</v>
      </c>
      <c r="K79" s="1">
        <v>0</v>
      </c>
      <c r="L79" s="1">
        <f t="shared" si="7"/>
        <v>1.5045407682102543</v>
      </c>
      <c r="M79" s="1">
        <f t="shared" si="8"/>
        <v>0.41212921923371854</v>
      </c>
      <c r="N79" s="1">
        <f t="shared" si="6"/>
        <v>1.8657953485125363</v>
      </c>
      <c r="O79" s="1">
        <f t="shared" si="6"/>
        <v>1.2783005387208511E-3</v>
      </c>
      <c r="P79" s="1">
        <f t="shared" si="6"/>
        <v>0</v>
      </c>
      <c r="Q79" s="5">
        <f>IF($M$1=E79,S79,F79*EXP(-N79*Fperm_SI_Woolf2021!$M$2) + G79*EXP(-O79*Fperm_SI_Woolf2021!$M$2) + H79*EXP(-P79*Fperm_SI_Woolf2021!$M$2))</f>
        <v>0.87328966177509593</v>
      </c>
      <c r="S79" s="1">
        <f>F79*EXP(-I79*Fperm_SI_Woolf2021!$M$2) + G79*EXP(-J79*Fperm_SI_Woolf2021!$M$2) + H79*EXP(-K79*Fperm_SI_Woolf2021!$M$2)</f>
        <v>0.72772811889928535</v>
      </c>
      <c r="T79" s="1">
        <f t="shared" si="9"/>
        <v>0.14556154287581058</v>
      </c>
      <c r="U79" s="3">
        <f t="shared" si="10"/>
        <v>0.2000218750595725</v>
      </c>
    </row>
    <row r="80" spans="1:21" x14ac:dyDescent="0.2">
      <c r="A80" s="1" t="s">
        <v>119</v>
      </c>
      <c r="B80" s="1" t="s">
        <v>121</v>
      </c>
      <c r="C80" s="1">
        <v>650</v>
      </c>
      <c r="D80" s="1">
        <v>0.41833774250440903</v>
      </c>
      <c r="E80" s="1">
        <v>32</v>
      </c>
      <c r="F80" s="1">
        <v>8.8558867828360793E-3</v>
      </c>
      <c r="G80" s="1">
        <v>0.991144113217164</v>
      </c>
      <c r="H80" s="1">
        <v>0</v>
      </c>
      <c r="I80" s="1">
        <v>3.2937082511579399</v>
      </c>
      <c r="J80" s="1">
        <v>2.311631844747E-3</v>
      </c>
      <c r="K80" s="1">
        <v>0</v>
      </c>
      <c r="L80" s="1">
        <f t="shared" si="7"/>
        <v>1.5045407682102543</v>
      </c>
      <c r="M80" s="1">
        <f t="shared" si="8"/>
        <v>0.41212921923371854</v>
      </c>
      <c r="N80" s="1">
        <f t="shared" si="6"/>
        <v>1.3574334099333782</v>
      </c>
      <c r="O80" s="1">
        <f t="shared" si="6"/>
        <v>9.526910273313816E-4</v>
      </c>
      <c r="P80" s="1">
        <f t="shared" si="6"/>
        <v>0</v>
      </c>
      <c r="Q80" s="5">
        <f>IF($M$1=E80,S80,F80*EXP(-N80*Fperm_SI_Woolf2021!$M$2) + G80*EXP(-O80*Fperm_SI_Woolf2021!$M$2) + H80*EXP(-P80*Fperm_SI_Woolf2021!$M$2))</f>
        <v>0.90107711577332894</v>
      </c>
      <c r="S80" s="1">
        <f>F80*EXP(-I80*Fperm_SI_Woolf2021!$M$2) + G80*EXP(-J80*Fperm_SI_Woolf2021!$M$2) + H80*EXP(-K80*Fperm_SI_Woolf2021!$M$2)</f>
        <v>0.78658183077252142</v>
      </c>
      <c r="T80" s="1">
        <f t="shared" si="9"/>
        <v>0.11449528500080752</v>
      </c>
      <c r="U80" s="3">
        <f t="shared" si="10"/>
        <v>0.14556055139025889</v>
      </c>
    </row>
    <row r="81" spans="1:21" x14ac:dyDescent="0.2">
      <c r="A81" s="1" t="s">
        <v>119</v>
      </c>
      <c r="B81" s="1" t="s">
        <v>121</v>
      </c>
      <c r="C81" s="1">
        <v>650</v>
      </c>
      <c r="D81" s="1">
        <v>0.35047714995833701</v>
      </c>
      <c r="E81" s="1">
        <v>32</v>
      </c>
      <c r="F81" s="1">
        <v>2.7667686403780702E-3</v>
      </c>
      <c r="G81" s="1">
        <v>0.99723323135962205</v>
      </c>
      <c r="H81" s="1">
        <v>0</v>
      </c>
      <c r="I81" s="1">
        <v>6.3900536207829504</v>
      </c>
      <c r="J81" s="1">
        <v>1.4194521123159999E-3</v>
      </c>
      <c r="K81" s="1">
        <v>0</v>
      </c>
      <c r="L81" s="1">
        <f t="shared" si="7"/>
        <v>1.5045407682102543</v>
      </c>
      <c r="M81" s="1">
        <f t="shared" si="8"/>
        <v>0.41212921923371854</v>
      </c>
      <c r="N81" s="1">
        <f t="shared" si="6"/>
        <v>2.6335278095948733</v>
      </c>
      <c r="O81" s="1">
        <f t="shared" si="6"/>
        <v>5.8499769078844562E-4</v>
      </c>
      <c r="P81" s="1">
        <f t="shared" si="6"/>
        <v>0</v>
      </c>
      <c r="Q81" s="5">
        <f>IF($M$1=E81,S81,F81*EXP(-N81*Fperm_SI_Woolf2021!$M$2) + G81*EXP(-O81*Fperm_SI_Woolf2021!$M$2) + H81*EXP(-P81*Fperm_SI_Woolf2021!$M$2))</f>
        <v>0.94056890161907447</v>
      </c>
      <c r="S81" s="1">
        <f>F81*EXP(-I81*Fperm_SI_Woolf2021!$M$2) + G81*EXP(-J81*Fperm_SI_Woolf2021!$M$2) + H81*EXP(-K81*Fperm_SI_Woolf2021!$M$2)</f>
        <v>0.86526815487962383</v>
      </c>
      <c r="T81" s="1">
        <f t="shared" si="9"/>
        <v>7.5300746739450641E-2</v>
      </c>
      <c r="U81" s="3">
        <f t="shared" si="10"/>
        <v>8.7025907881616751E-2</v>
      </c>
    </row>
    <row r="82" spans="1:21" x14ac:dyDescent="0.2">
      <c r="A82" s="1" t="s">
        <v>122</v>
      </c>
      <c r="B82" s="1" t="s">
        <v>123</v>
      </c>
      <c r="C82" s="1">
        <v>400</v>
      </c>
      <c r="D82" s="1">
        <v>0.62</v>
      </c>
      <c r="E82" s="1">
        <v>32</v>
      </c>
      <c r="F82" s="1">
        <v>7.6641193454630397E-3</v>
      </c>
      <c r="G82" s="1">
        <v>0.99233588065453704</v>
      </c>
      <c r="H82" s="1">
        <v>0</v>
      </c>
      <c r="I82" s="1">
        <v>9.0424811814905102</v>
      </c>
      <c r="J82" s="1">
        <v>6.7622386349530002E-3</v>
      </c>
      <c r="K82" s="1">
        <v>0</v>
      </c>
      <c r="L82" s="1">
        <f t="shared" si="7"/>
        <v>1.5045407682102543</v>
      </c>
      <c r="M82" s="1">
        <f t="shared" si="8"/>
        <v>0.41212921923371854</v>
      </c>
      <c r="N82" s="1">
        <f t="shared" si="6"/>
        <v>3.7266707092632765</v>
      </c>
      <c r="O82" s="1">
        <f t="shared" si="6"/>
        <v>2.7869161288952664E-3</v>
      </c>
      <c r="P82" s="1">
        <f t="shared" si="6"/>
        <v>0</v>
      </c>
      <c r="Q82" s="5">
        <f>IF($M$1=E82,S82,F82*EXP(-N82*Fperm_SI_Woolf2021!$M$2) + G82*EXP(-O82*Fperm_SI_Woolf2021!$M$2) + H82*EXP(-P82*Fperm_SI_Woolf2021!$M$2))</f>
        <v>0.75097324587045178</v>
      </c>
      <c r="S82" s="1">
        <f>F82*EXP(-I82*Fperm_SI_Woolf2021!$M$2) + G82*EXP(-J82*Fperm_SI_Woolf2021!$M$2) + H82*EXP(-K82*Fperm_SI_Woolf2021!$M$2)</f>
        <v>0.50463620112270491</v>
      </c>
      <c r="T82" s="1">
        <f t="shared" si="9"/>
        <v>0.24633704474774687</v>
      </c>
      <c r="U82" s="3">
        <f t="shared" si="10"/>
        <v>0.48814778686051646</v>
      </c>
    </row>
    <row r="83" spans="1:21" x14ac:dyDescent="0.2">
      <c r="A83" s="1" t="s">
        <v>122</v>
      </c>
      <c r="B83" s="1" t="s">
        <v>123</v>
      </c>
      <c r="C83" s="1">
        <v>525</v>
      </c>
      <c r="D83" s="1">
        <v>0.59</v>
      </c>
      <c r="E83" s="1">
        <v>32</v>
      </c>
      <c r="F83" s="1">
        <v>4.8899103282742098E-3</v>
      </c>
      <c r="G83" s="1">
        <v>0.99511008967172598</v>
      </c>
      <c r="H83" s="1">
        <v>0</v>
      </c>
      <c r="I83" s="1">
        <v>12.5057976030583</v>
      </c>
      <c r="J83" s="1">
        <v>8.8056979166560006E-3</v>
      </c>
      <c r="K83" s="1">
        <v>0</v>
      </c>
      <c r="L83" s="1">
        <f t="shared" si="7"/>
        <v>1.5045407682102543</v>
      </c>
      <c r="M83" s="1">
        <f t="shared" si="8"/>
        <v>0.41212921923371854</v>
      </c>
      <c r="N83" s="1">
        <f t="shared" si="6"/>
        <v>5.1540046020433259</v>
      </c>
      <c r="O83" s="1">
        <f t="shared" si="6"/>
        <v>3.6290854071994194E-3</v>
      </c>
      <c r="P83" s="1">
        <f t="shared" si="6"/>
        <v>0</v>
      </c>
      <c r="Q83" s="5">
        <f>IF($M$1=E83,S83,F83*EXP(-N83*Fperm_SI_Woolf2021!$M$2) + G83*EXP(-O83*Fperm_SI_Woolf2021!$M$2) + H83*EXP(-P83*Fperm_SI_Woolf2021!$M$2))</f>
        <v>0.69224838785772402</v>
      </c>
      <c r="S83" s="1">
        <f>F83*EXP(-I83*Fperm_SI_Woolf2021!$M$2) + G83*EXP(-J83*Fperm_SI_Woolf2021!$M$2) + H83*EXP(-K83*Fperm_SI_Woolf2021!$M$2)</f>
        <v>0.41251954326256762</v>
      </c>
      <c r="T83" s="1">
        <f t="shared" si="9"/>
        <v>0.2797288445951564</v>
      </c>
      <c r="U83" s="3">
        <f t="shared" si="10"/>
        <v>0.6780984056726489</v>
      </c>
    </row>
    <row r="84" spans="1:21" x14ac:dyDescent="0.2">
      <c r="A84" s="1" t="s">
        <v>122</v>
      </c>
      <c r="B84" s="1" t="s">
        <v>123</v>
      </c>
      <c r="C84" s="1">
        <v>650</v>
      </c>
      <c r="D84" s="1">
        <v>0.43</v>
      </c>
      <c r="E84" s="1">
        <v>32</v>
      </c>
      <c r="F84" s="1">
        <v>3.9557613261170903E-3</v>
      </c>
      <c r="G84" s="1">
        <v>0.99604423867388303</v>
      </c>
      <c r="H84" s="1">
        <v>0</v>
      </c>
      <c r="I84" s="1">
        <v>10.924954630467299</v>
      </c>
      <c r="J84" s="1">
        <v>3.6506130968870002E-3</v>
      </c>
      <c r="K84" s="1">
        <v>0</v>
      </c>
      <c r="L84" s="1">
        <f t="shared" si="7"/>
        <v>1.5045407682102543</v>
      </c>
      <c r="M84" s="1">
        <f t="shared" si="8"/>
        <v>0.41212921923371854</v>
      </c>
      <c r="N84" s="1">
        <f t="shared" si="6"/>
        <v>4.5024930220182862</v>
      </c>
      <c r="O84" s="1">
        <f t="shared" si="6"/>
        <v>1.5045243253444267E-3</v>
      </c>
      <c r="P84" s="1">
        <f t="shared" si="6"/>
        <v>0</v>
      </c>
      <c r="Q84" s="5">
        <f>IF($M$1=E84,S84,F84*EXP(-N84*Fperm_SI_Woolf2021!$M$2) + G84*EXP(-O84*Fperm_SI_Woolf2021!$M$2) + H84*EXP(-P84*Fperm_SI_Woolf2021!$M$2))</f>
        <v>0.85691543695942285</v>
      </c>
      <c r="S84" s="1">
        <f>F84*EXP(-I84*Fperm_SI_Woolf2021!$M$2) + G84*EXP(-J84*Fperm_SI_Woolf2021!$M$2) + H84*EXP(-K84*Fperm_SI_Woolf2021!$M$2)</f>
        <v>0.69140818329374742</v>
      </c>
      <c r="T84" s="1">
        <f t="shared" si="9"/>
        <v>0.16550725366567542</v>
      </c>
      <c r="U84" s="3">
        <f t="shared" si="10"/>
        <v>0.23937705347545624</v>
      </c>
    </row>
    <row r="85" spans="1:21" x14ac:dyDescent="0.2">
      <c r="A85" s="1" t="s">
        <v>122</v>
      </c>
      <c r="B85" s="1" t="s">
        <v>124</v>
      </c>
      <c r="C85" s="1">
        <v>400</v>
      </c>
      <c r="D85" s="1">
        <v>0.56000000000000005</v>
      </c>
      <c r="E85" s="1">
        <v>32</v>
      </c>
      <c r="F85" s="1">
        <v>3.6953584510382798E-3</v>
      </c>
      <c r="G85" s="1">
        <v>0.99630464154896203</v>
      </c>
      <c r="H85" s="1">
        <v>0</v>
      </c>
      <c r="I85" s="1">
        <v>17.266041064709999</v>
      </c>
      <c r="J85" s="1">
        <v>8.2168682707960006E-3</v>
      </c>
      <c r="K85" s="1">
        <v>0</v>
      </c>
      <c r="L85" s="1">
        <f t="shared" si="7"/>
        <v>1.5045407682102543</v>
      </c>
      <c r="M85" s="1">
        <f t="shared" si="8"/>
        <v>0.41212921923371854</v>
      </c>
      <c r="N85" s="1">
        <f t="shared" si="6"/>
        <v>7.1158400232562542</v>
      </c>
      <c r="O85" s="1">
        <f t="shared" si="6"/>
        <v>3.3864115049894706E-3</v>
      </c>
      <c r="P85" s="1">
        <f t="shared" si="6"/>
        <v>0</v>
      </c>
      <c r="Q85" s="5">
        <f>IF($M$1=E85,S85,F85*EXP(-N85*Fperm_SI_Woolf2021!$M$2) + G85*EXP(-O85*Fperm_SI_Woolf2021!$M$2) + H85*EXP(-P85*Fperm_SI_Woolf2021!$M$2))</f>
        <v>0.71010434592431193</v>
      </c>
      <c r="S85" s="1">
        <f>F85*EXP(-I85*Fperm_SI_Woolf2021!$M$2) + G85*EXP(-J85*Fperm_SI_Woolf2021!$M$2) + H85*EXP(-K85*Fperm_SI_Woolf2021!$M$2)</f>
        <v>0.43806453896064423</v>
      </c>
      <c r="T85" s="1">
        <f t="shared" si="9"/>
        <v>0.2720398069636677</v>
      </c>
      <c r="U85" s="3">
        <f t="shared" si="10"/>
        <v>0.62100394523855262</v>
      </c>
    </row>
    <row r="86" spans="1:21" x14ac:dyDescent="0.2">
      <c r="A86" s="1" t="s">
        <v>122</v>
      </c>
      <c r="B86" s="1" t="s">
        <v>124</v>
      </c>
      <c r="C86" s="1">
        <v>650</v>
      </c>
      <c r="D86" s="1">
        <v>0.44</v>
      </c>
      <c r="E86" s="1">
        <v>32</v>
      </c>
      <c r="F86" s="1">
        <v>4.74856456779673E-3</v>
      </c>
      <c r="G86" s="1">
        <v>0.99525143543220296</v>
      </c>
      <c r="H86" s="1">
        <v>0</v>
      </c>
      <c r="I86" s="1">
        <v>11.6477987391395</v>
      </c>
      <c r="J86" s="1">
        <v>4.3653403954690001E-3</v>
      </c>
      <c r="K86" s="1">
        <v>0</v>
      </c>
      <c r="L86" s="1">
        <f t="shared" si="7"/>
        <v>1.5045407682102543</v>
      </c>
      <c r="M86" s="1">
        <f t="shared" si="8"/>
        <v>0.41212921923371854</v>
      </c>
      <c r="N86" s="1">
        <f t="shared" si="6"/>
        <v>4.8003982001530536</v>
      </c>
      <c r="O86" s="1">
        <f t="shared" si="6"/>
        <v>1.7990843288740511E-3</v>
      </c>
      <c r="P86" s="1">
        <f t="shared" si="6"/>
        <v>0</v>
      </c>
      <c r="Q86" s="5">
        <f>IF($M$1=E86,S86,F86*EXP(-N86*Fperm_SI_Woolf2021!$M$2) + G86*EXP(-O86*Fperm_SI_Woolf2021!$M$2) + H86*EXP(-P86*Fperm_SI_Woolf2021!$M$2))</f>
        <v>0.83138000046167804</v>
      </c>
      <c r="S86" s="1">
        <f>F86*EXP(-I86*Fperm_SI_Woolf2021!$M$2) + G86*EXP(-J86*Fperm_SI_Woolf2021!$M$2) + H86*EXP(-K86*Fperm_SI_Woolf2021!$M$2)</f>
        <v>0.64320363200035446</v>
      </c>
      <c r="T86" s="1">
        <f t="shared" si="9"/>
        <v>0.18817636846132357</v>
      </c>
      <c r="U86" s="3">
        <f t="shared" si="10"/>
        <v>0.2925611098869228</v>
      </c>
    </row>
    <row r="87" spans="1:21" x14ac:dyDescent="0.2">
      <c r="A87" s="1" t="s">
        <v>122</v>
      </c>
      <c r="B87" s="1" t="s">
        <v>125</v>
      </c>
      <c r="C87" s="1">
        <v>400</v>
      </c>
      <c r="D87" s="1">
        <v>0.91</v>
      </c>
      <c r="E87" s="1">
        <v>32</v>
      </c>
      <c r="F87" s="1">
        <v>8.8807781576417093E-3</v>
      </c>
      <c r="G87" s="1">
        <v>0.99111922184235801</v>
      </c>
      <c r="H87" s="1">
        <v>0</v>
      </c>
      <c r="I87" s="1">
        <v>9.6214748417137805</v>
      </c>
      <c r="J87" s="1">
        <v>1.0666299765182999E-2</v>
      </c>
      <c r="K87" s="1">
        <v>0</v>
      </c>
      <c r="L87" s="1">
        <f t="shared" si="7"/>
        <v>1.5045407682102543</v>
      </c>
      <c r="M87" s="1">
        <f t="shared" si="8"/>
        <v>0.41212921923371854</v>
      </c>
      <c r="N87" s="1">
        <f t="shared" si="6"/>
        <v>3.9652909143923658</v>
      </c>
      <c r="O87" s="1">
        <f t="shared" si="6"/>
        <v>4.3958937943376648E-3</v>
      </c>
      <c r="P87" s="1">
        <f t="shared" si="6"/>
        <v>0</v>
      </c>
      <c r="Q87" s="5">
        <f>IF($M$1=E87,S87,F87*EXP(-N87*Fperm_SI_Woolf2021!$M$2) + G87*EXP(-O87*Fperm_SI_Woolf2021!$M$2) + H87*EXP(-P87*Fperm_SI_Woolf2021!$M$2))</f>
        <v>0.63857903635975699</v>
      </c>
      <c r="S87" s="1">
        <f>F87*EXP(-I87*Fperm_SI_Woolf2021!$M$2) + G87*EXP(-J87*Fperm_SI_Woolf2021!$M$2) + H87*EXP(-K87*Fperm_SI_Woolf2021!$M$2)</f>
        <v>0.3411099485771783</v>
      </c>
      <c r="T87" s="1">
        <f t="shared" si="9"/>
        <v>0.29746908778257869</v>
      </c>
      <c r="U87" s="3">
        <f t="shared" si="10"/>
        <v>0.87206218705542804</v>
      </c>
    </row>
    <row r="88" spans="1:21" x14ac:dyDescent="0.2">
      <c r="A88" s="1" t="s">
        <v>122</v>
      </c>
      <c r="B88" s="1" t="s">
        <v>125</v>
      </c>
      <c r="C88" s="1">
        <v>525</v>
      </c>
      <c r="D88" s="1">
        <v>0.57999999999999996</v>
      </c>
      <c r="E88" s="1">
        <v>32</v>
      </c>
      <c r="F88" s="1">
        <v>6.1302852077905296E-3</v>
      </c>
      <c r="G88" s="1">
        <v>0.99386971479220998</v>
      </c>
      <c r="H88" s="1">
        <v>0</v>
      </c>
      <c r="I88" s="1">
        <v>4.8453984796551897</v>
      </c>
      <c r="J88" s="1">
        <v>7.0962345170709996E-3</v>
      </c>
      <c r="K88" s="1">
        <v>0</v>
      </c>
      <c r="L88" s="1">
        <f t="shared" si="7"/>
        <v>1.5045407682102543</v>
      </c>
      <c r="M88" s="1">
        <f t="shared" si="8"/>
        <v>0.41212921923371854</v>
      </c>
      <c r="N88" s="1">
        <f t="shared" si="6"/>
        <v>1.9969302922965402</v>
      </c>
      <c r="O88" s="1">
        <f t="shared" si="6"/>
        <v>2.9245655910198347E-3</v>
      </c>
      <c r="P88" s="1">
        <f t="shared" si="6"/>
        <v>0</v>
      </c>
      <c r="Q88" s="5">
        <f>IF($M$1=E88,S88,F88*EXP(-N88*Fperm_SI_Woolf2021!$M$2) + G88*EXP(-O88*Fperm_SI_Woolf2021!$M$2) + H88*EXP(-P88*Fperm_SI_Woolf2021!$M$2))</f>
        <v>0.74185185531689513</v>
      </c>
      <c r="S88" s="1">
        <f>F88*EXP(-I88*Fperm_SI_Woolf2021!$M$2) + G88*EXP(-J88*Fperm_SI_Woolf2021!$M$2) + H88*EXP(-K88*Fperm_SI_Woolf2021!$M$2)</f>
        <v>0.48881430585238522</v>
      </c>
      <c r="T88" s="1">
        <f t="shared" si="9"/>
        <v>0.2530375494645099</v>
      </c>
      <c r="U88" s="3">
        <f t="shared" si="10"/>
        <v>0.51765577732686807</v>
      </c>
    </row>
    <row r="89" spans="1:21" x14ac:dyDescent="0.2">
      <c r="A89" s="1" t="s">
        <v>122</v>
      </c>
      <c r="B89" s="1" t="s">
        <v>125</v>
      </c>
      <c r="C89" s="1">
        <v>650</v>
      </c>
      <c r="D89" s="1">
        <v>0.51</v>
      </c>
      <c r="E89" s="1">
        <v>32</v>
      </c>
      <c r="F89" s="1">
        <v>2.8830130839334498E-3</v>
      </c>
      <c r="G89" s="1">
        <v>0.99711698691606698</v>
      </c>
      <c r="H89" s="1">
        <v>0</v>
      </c>
      <c r="I89" s="1">
        <v>12.9298297517514</v>
      </c>
      <c r="J89" s="1">
        <v>5.018165008717E-3</v>
      </c>
      <c r="K89" s="1">
        <v>0</v>
      </c>
      <c r="L89" s="1">
        <f t="shared" si="7"/>
        <v>1.5045407682102543</v>
      </c>
      <c r="M89" s="1">
        <f t="shared" si="8"/>
        <v>0.41212921923371854</v>
      </c>
      <c r="N89" s="1">
        <f t="shared" si="6"/>
        <v>5.3287606404142096</v>
      </c>
      <c r="O89" s="1">
        <f t="shared" si="6"/>
        <v>2.0681324270285036E-3</v>
      </c>
      <c r="P89" s="1">
        <f t="shared" si="6"/>
        <v>0</v>
      </c>
      <c r="Q89" s="5">
        <f>IF($M$1=E89,S89,F89*EXP(-N89*Fperm_SI_Woolf2021!$M$2) + G89*EXP(-O89*Fperm_SI_Woolf2021!$M$2) + H89*EXP(-P89*Fperm_SI_Woolf2021!$M$2))</f>
        <v>0.81082711744082048</v>
      </c>
      <c r="S89" s="1">
        <f>F89*EXP(-I89*Fperm_SI_Woolf2021!$M$2) + G89*EXP(-J89*Fperm_SI_Woolf2021!$M$2) + H89*EXP(-K89*Fperm_SI_Woolf2021!$M$2)</f>
        <v>0.60368443399959926</v>
      </c>
      <c r="T89" s="1">
        <f t="shared" si="9"/>
        <v>0.20714268344122122</v>
      </c>
      <c r="U89" s="3">
        <f t="shared" si="10"/>
        <v>0.34313073482586887</v>
      </c>
    </row>
    <row r="90" spans="1:21" x14ac:dyDescent="0.2">
      <c r="A90" s="1" t="s">
        <v>122</v>
      </c>
      <c r="B90" s="1" t="s">
        <v>126</v>
      </c>
      <c r="C90" s="1">
        <v>400</v>
      </c>
      <c r="D90" s="1">
        <v>0.91698161663907596</v>
      </c>
      <c r="E90" s="1">
        <v>32</v>
      </c>
      <c r="F90" s="1">
        <v>1.09608970096926E-2</v>
      </c>
      <c r="G90" s="1">
        <v>0.98903910299030795</v>
      </c>
      <c r="H90" s="1">
        <v>0</v>
      </c>
      <c r="I90" s="1">
        <v>1.7337630335001</v>
      </c>
      <c r="J90" s="1">
        <v>4.7903528521780004E-3</v>
      </c>
      <c r="K90" s="1">
        <v>0</v>
      </c>
      <c r="L90" s="1">
        <f t="shared" si="7"/>
        <v>1.5045407682102543</v>
      </c>
      <c r="M90" s="1">
        <f t="shared" si="8"/>
        <v>0.41212921923371854</v>
      </c>
      <c r="N90" s="1">
        <f t="shared" si="6"/>
        <v>0.71453440533267965</v>
      </c>
      <c r="O90" s="1">
        <f t="shared" si="6"/>
        <v>1.974244380822136E-3</v>
      </c>
      <c r="P90" s="1">
        <f t="shared" si="6"/>
        <v>0</v>
      </c>
      <c r="Q90" s="5">
        <f>IF($M$1=E90,S90,F90*EXP(-N90*Fperm_SI_Woolf2021!$M$2) + G90*EXP(-O90*Fperm_SI_Woolf2021!$M$2) + H90*EXP(-P90*Fperm_SI_Woolf2021!$M$2))</f>
        <v>0.81184499628597029</v>
      </c>
      <c r="S90" s="1">
        <f>F90*EXP(-I90*Fperm_SI_Woolf2021!$M$2) + G90*EXP(-J90*Fperm_SI_Woolf2021!$M$2) + H90*EXP(-K90*Fperm_SI_Woolf2021!$M$2)</f>
        <v>0.61259166203895954</v>
      </c>
      <c r="T90" s="1">
        <f t="shared" si="9"/>
        <v>0.19925333424701075</v>
      </c>
      <c r="U90" s="3">
        <f t="shared" si="10"/>
        <v>0.32526288977524259</v>
      </c>
    </row>
    <row r="91" spans="1:21" x14ac:dyDescent="0.2">
      <c r="A91" s="1" t="s">
        <v>122</v>
      </c>
      <c r="B91" s="1" t="s">
        <v>127</v>
      </c>
      <c r="C91" s="1">
        <v>525</v>
      </c>
      <c r="D91" s="1">
        <v>0.75733301804065301</v>
      </c>
      <c r="E91" s="1">
        <v>32</v>
      </c>
      <c r="F91" s="1">
        <v>4.3355499963046501E-3</v>
      </c>
      <c r="G91" s="1">
        <v>0.99566445000369597</v>
      </c>
      <c r="H91" s="1">
        <v>0</v>
      </c>
      <c r="I91" s="1">
        <v>3.7972706201197299</v>
      </c>
      <c r="J91" s="1">
        <v>3.7928133804489999E-3</v>
      </c>
      <c r="K91" s="1">
        <v>0</v>
      </c>
      <c r="L91" s="1">
        <f t="shared" si="7"/>
        <v>1.5045407682102543</v>
      </c>
      <c r="M91" s="1">
        <f t="shared" si="8"/>
        <v>0.41212921923371854</v>
      </c>
      <c r="N91" s="1">
        <f t="shared" si="6"/>
        <v>1.5649661758890825</v>
      </c>
      <c r="O91" s="1">
        <f t="shared" si="6"/>
        <v>1.5631292171836471E-3</v>
      </c>
      <c r="P91" s="1">
        <f t="shared" si="6"/>
        <v>0</v>
      </c>
      <c r="Q91" s="5">
        <f>IF($M$1=E91,S91,F91*EXP(-N91*Fperm_SI_Woolf2021!$M$2) + G91*EXP(-O91*Fperm_SI_Woolf2021!$M$2) + H91*EXP(-P91*Fperm_SI_Woolf2021!$M$2))</f>
        <v>0.85158335010325159</v>
      </c>
      <c r="S91" s="1">
        <f>F91*EXP(-I91*Fperm_SI_Woolf2021!$M$2) + G91*EXP(-J91*Fperm_SI_Woolf2021!$M$2) + H91*EXP(-K91*Fperm_SI_Woolf2021!$M$2)</f>
        <v>0.68138600416282624</v>
      </c>
      <c r="T91" s="1">
        <f t="shared" si="9"/>
        <v>0.17019734594042535</v>
      </c>
      <c r="U91" s="3">
        <f t="shared" si="10"/>
        <v>0.24978110043445276</v>
      </c>
    </row>
    <row r="92" spans="1:21" x14ac:dyDescent="0.2">
      <c r="A92" s="1" t="s">
        <v>122</v>
      </c>
      <c r="B92" s="1" t="s">
        <v>127</v>
      </c>
      <c r="C92" s="1">
        <v>650</v>
      </c>
      <c r="D92" s="1">
        <v>0.65861856876188196</v>
      </c>
      <c r="E92" s="1">
        <v>32</v>
      </c>
      <c r="F92" s="1">
        <v>1.47513249807248E-2</v>
      </c>
      <c r="G92" s="1">
        <v>0.98524867501927504</v>
      </c>
      <c r="H92" s="1">
        <v>0</v>
      </c>
      <c r="I92" s="1">
        <v>1.59349043595132</v>
      </c>
      <c r="J92" s="1">
        <v>6.8218757413199998E-4</v>
      </c>
      <c r="K92" s="1">
        <v>0</v>
      </c>
      <c r="L92" s="1">
        <f t="shared" si="7"/>
        <v>1.5045407682102543</v>
      </c>
      <c r="M92" s="1">
        <f t="shared" si="8"/>
        <v>0.41212921923371854</v>
      </c>
      <c r="N92" s="1">
        <f t="shared" si="6"/>
        <v>0.6567239692250153</v>
      </c>
      <c r="O92" s="1">
        <f t="shared" si="6"/>
        <v>2.8114943229796561E-4</v>
      </c>
      <c r="P92" s="1">
        <f t="shared" si="6"/>
        <v>0</v>
      </c>
      <c r="Q92" s="5">
        <f>IF($M$1=E92,S92,F92*EXP(-N92*Fperm_SI_Woolf2021!$M$2) + G92*EXP(-O92*Fperm_SI_Woolf2021!$M$2) + H92*EXP(-P92*Fperm_SI_Woolf2021!$M$2))</f>
        <v>0.95793423561178126</v>
      </c>
      <c r="S92" s="1">
        <f>F92*EXP(-I92*Fperm_SI_Woolf2021!$M$2) + G92*EXP(-J92*Fperm_SI_Woolf2021!$M$2) + H92*EXP(-K92*Fperm_SI_Woolf2021!$M$2)</f>
        <v>0.92027755415619927</v>
      </c>
      <c r="T92" s="1">
        <f t="shared" si="9"/>
        <v>3.7656681455581986E-2</v>
      </c>
      <c r="U92" s="3">
        <f t="shared" si="10"/>
        <v>4.0918830721791671E-2</v>
      </c>
    </row>
    <row r="93" spans="1:21" x14ac:dyDescent="0.2">
      <c r="A93" s="1" t="s">
        <v>122</v>
      </c>
      <c r="B93" s="1" t="s">
        <v>127</v>
      </c>
      <c r="C93" s="1">
        <v>650</v>
      </c>
      <c r="D93" s="1">
        <v>0.42957256929716497</v>
      </c>
      <c r="E93" s="1">
        <v>32</v>
      </c>
      <c r="F93" s="1">
        <v>3.1427369476387701E-3</v>
      </c>
      <c r="G93" s="1">
        <v>0.996857263052361</v>
      </c>
      <c r="H93" s="1">
        <v>0</v>
      </c>
      <c r="I93" s="1">
        <v>8.5766959478779903</v>
      </c>
      <c r="J93" s="1">
        <v>1.9838393460469999E-3</v>
      </c>
      <c r="K93" s="1">
        <v>0</v>
      </c>
      <c r="L93" s="1">
        <f t="shared" si="7"/>
        <v>1.5045407682102543</v>
      </c>
      <c r="M93" s="1">
        <f t="shared" si="8"/>
        <v>0.41212921923371854</v>
      </c>
      <c r="N93" s="1">
        <f t="shared" si="6"/>
        <v>3.5347070046039537</v>
      </c>
      <c r="O93" s="1">
        <f t="shared" si="6"/>
        <v>8.1759816077148087E-4</v>
      </c>
      <c r="P93" s="1">
        <f t="shared" si="6"/>
        <v>0</v>
      </c>
      <c r="Q93" s="5">
        <f>IF($M$1=E93,S93,F93*EXP(-N93*Fperm_SI_Woolf2021!$M$2) + G93*EXP(-O93*Fperm_SI_Woolf2021!$M$2) + H93*EXP(-P93*Fperm_SI_Woolf2021!$M$2))</f>
        <v>0.91859724906968909</v>
      </c>
      <c r="S93" s="1">
        <f>F93*EXP(-I93*Fperm_SI_Woolf2021!$M$2) + G93*EXP(-J93*Fperm_SI_Woolf2021!$M$2) + H93*EXP(-K93*Fperm_SI_Woolf2021!$M$2)</f>
        <v>0.81747772824301868</v>
      </c>
      <c r="T93" s="1">
        <f t="shared" si="9"/>
        <v>0.10111952082667042</v>
      </c>
      <c r="U93" s="3">
        <f t="shared" si="10"/>
        <v>0.12369697342581271</v>
      </c>
    </row>
    <row r="98" spans="1:21" x14ac:dyDescent="0.2">
      <c r="A98" s="1" t="s">
        <v>128</v>
      </c>
      <c r="B98" s="1" t="s">
        <v>129</v>
      </c>
      <c r="C98" s="1">
        <v>400</v>
      </c>
      <c r="E98" s="1">
        <v>20</v>
      </c>
      <c r="F98" s="1">
        <v>1.592E-2</v>
      </c>
      <c r="G98" s="1">
        <v>1.2449999999999999E-2</v>
      </c>
      <c r="H98" s="1">
        <v>0.97162999999999999</v>
      </c>
      <c r="I98" s="1">
        <v>187.18</v>
      </c>
      <c r="J98" s="1">
        <v>2.52</v>
      </c>
      <c r="K98" s="1">
        <v>3.3800000000000002E-3</v>
      </c>
      <c r="L98" s="1">
        <f>(1.1 *(E98-$M$1) - 63.1579 * EXP(-0.19*E98) + 63.1579 *EXP(-0.19*$M$1)) / (E98-$M$1)</f>
        <v>1.8742433124304729</v>
      </c>
      <c r="M98" s="1">
        <f>EXP(LN(L98)*($M$1-E98)/10)</f>
        <v>0.5436993442462742</v>
      </c>
      <c r="N98" s="1">
        <f t="shared" ref="N98:P99" si="11">I98*$M98</f>
        <v>101.7696432560176</v>
      </c>
      <c r="O98" s="1">
        <f t="shared" si="11"/>
        <v>1.370122347500611</v>
      </c>
      <c r="P98" s="1">
        <f t="shared" si="11"/>
        <v>1.837703783552407E-3</v>
      </c>
      <c r="Q98" s="5">
        <f>F98*EXP(-N98*Fperm_SI_Woolf2021!$M$2) + G98*EXP(-O98*Fperm_SI_Woolf2021!$M$2) + H98*EXP(-P98*Fperm_SI_Woolf2021!$M$2)</f>
        <v>0.80851941731712695</v>
      </c>
      <c r="S98" s="1">
        <f>F98*EXP(-I98*Fperm_SI_Woolf2021!$M$2) + G98*EXP(-J98*Fperm_SI_Woolf2021!$M$2) + H98*EXP(-K98*Fperm_SI_Woolf2021!$M$2)</f>
        <v>0.69296193758060798</v>
      </c>
      <c r="T98" s="1">
        <f>Q98-S98</f>
        <v>0.11555747973651898</v>
      </c>
      <c r="U98" s="3">
        <f>T98/S98</f>
        <v>0.16675876908906975</v>
      </c>
    </row>
    <row r="99" spans="1:21" x14ac:dyDescent="0.2">
      <c r="A99" s="1" t="s">
        <v>128</v>
      </c>
      <c r="B99" s="1" t="s">
        <v>129</v>
      </c>
      <c r="C99" s="1">
        <v>400</v>
      </c>
      <c r="E99" s="1">
        <v>20</v>
      </c>
      <c r="F99" s="1">
        <v>1.8339999999999999E-2</v>
      </c>
      <c r="G99" s="1">
        <v>2.0459999999999999E-2</v>
      </c>
      <c r="H99" s="1">
        <v>0.96120000000000005</v>
      </c>
      <c r="I99" s="1">
        <v>24.877376268999999</v>
      </c>
      <c r="J99" s="1">
        <v>0.35842844699999998</v>
      </c>
      <c r="K99" s="1">
        <v>2.4454640000000001E-3</v>
      </c>
      <c r="L99" s="1">
        <f>(1.1 *(E99-$M$1) - 63.1579 * EXP(-0.19*E99) + 63.1579 *EXP(-0.19*$M$1)) / (E99-$M$1)</f>
        <v>1.8742433124304729</v>
      </c>
      <c r="M99" s="1">
        <f>EXP(LN(L99)*($M$1-E99)/10)</f>
        <v>0.5436993442462742</v>
      </c>
      <c r="N99" s="1">
        <f t="shared" si="11"/>
        <v>13.525813164023123</v>
      </c>
      <c r="O99" s="1">
        <f t="shared" si="11"/>
        <v>0.19487731159311045</v>
      </c>
      <c r="P99" s="1">
        <f t="shared" si="11"/>
        <v>1.3295971731778708E-3</v>
      </c>
      <c r="Q99" s="5">
        <f>F99*EXP(-N99*Fperm_SI_Woolf2021!$M$2) + G99*EXP(-O99*Fperm_SI_Woolf2021!$M$2) + H99*EXP(-P99*Fperm_SI_Woolf2021!$M$2)</f>
        <v>0.84153094504620185</v>
      </c>
      <c r="S99" s="1">
        <f>F99*EXP(-I99*Fperm_SI_Woolf2021!$M$2) + G99*EXP(-J99*Fperm_SI_Woolf2021!$M$2) + H99*EXP(-K99*Fperm_SI_Woolf2021!$M$2)</f>
        <v>0.75267693899656496</v>
      </c>
      <c r="T99" s="1">
        <f>Q99-S99</f>
        <v>8.8854006049636891E-2</v>
      </c>
      <c r="U99" s="3">
        <f>T99/S99</f>
        <v>0.11805065552837724</v>
      </c>
    </row>
  </sheetData>
  <mergeCells count="3">
    <mergeCell ref="L6:Q6"/>
    <mergeCell ref="F7:K7"/>
    <mergeCell ref="N7:P7"/>
  </mergeCells>
  <conditionalFormatting sqref="Q98:Q99 Q9:Q93">
    <cfRule type="dataBar" priority="1">
      <dataBar>
        <cfvo type="min"/>
        <cfvo type="max"/>
        <color rgb="FF638EC6"/>
      </dataBar>
      <extLst>
        <ext xmlns:x14="http://schemas.microsoft.com/office/spreadsheetml/2009/9/main" uri="{B025F937-C7B1-47D3-B67F-A62EFF666E3E}">
          <x14:id>{6C5064E1-8F01-40FC-A67A-88F0311AD662}</x14:id>
        </ext>
      </extLs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Roman,Regular"&amp;12&amp;A</oddHeader>
    <oddFooter>&amp;C&amp;"Times New Roman,Regular"&amp;12Page &amp;P</oddFooter>
  </headerFooter>
  <drawing r:id="rId2"/>
  <extLst>
    <ext xmlns:x14="http://schemas.microsoft.com/office/spreadsheetml/2009/9/main" uri="{78C0D931-6437-407d-A8EE-F0AAD7539E65}">
      <x14:conditionalFormattings>
        <x14:conditionalFormatting xmlns:xm="http://schemas.microsoft.com/office/excel/2006/main">
          <x14:cfRule type="dataBar" id="{6C5064E1-8F01-40FC-A67A-88F0311AD662}">
            <x14:dataBar minLength="0" maxLength="100" border="1" negativeBarBorderColorSameAsPositive="0">
              <x14:cfvo type="autoMin"/>
              <x14:cfvo type="autoMax"/>
              <x14:borderColor rgb="FF638EC6"/>
              <x14:negativeFillColor rgb="FFFF0000"/>
              <x14:negativeBorderColor rgb="FFFF0000"/>
              <x14:axisColor rgb="FF000000"/>
            </x14:dataBar>
          </x14:cfRule>
          <xm:sqref>Q98:Q99 Q9:Q93</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7c7d7e2-9712-4b82-bcb9-7515928bd402">
      <Terms xmlns="http://schemas.microsoft.com/office/infopath/2007/PartnerControls"/>
    </lcf76f155ced4ddcb4097134ff3c332f>
    <TaxCatchAll xmlns="b93e75c1-e5ba-499d-9197-bb6225b31928" xsi:nil="true"/>
  </documentManagement>
</p:properties>
</file>

<file path=customXml/item2.xml><?xml version="1.0" encoding="utf-8"?>
<ct:contentTypeSchema xmlns:ct="http://schemas.microsoft.com/office/2006/metadata/contentType" xmlns:ma="http://schemas.microsoft.com/office/2006/metadata/properties/metaAttributes" ct:_="" ma:_="" ma:contentTypeName="Asiakirja" ma:contentTypeID="0x010100F7684E53A946574384ADC129220BC18C" ma:contentTypeVersion="16" ma:contentTypeDescription="Luo uusi asiakirja." ma:contentTypeScope="" ma:versionID="dd617ffe948c2badcc82d5421566a07a">
  <xsd:schema xmlns:xsd="http://www.w3.org/2001/XMLSchema" xmlns:xs="http://www.w3.org/2001/XMLSchema" xmlns:p="http://schemas.microsoft.com/office/2006/metadata/properties" xmlns:ns2="b7c7d7e2-9712-4b82-bcb9-7515928bd402" xmlns:ns3="b93e75c1-e5ba-499d-9197-bb6225b31928" targetNamespace="http://schemas.microsoft.com/office/2006/metadata/properties" ma:root="true" ma:fieldsID="d6659630051557f76f7907fccc2954e7" ns2:_="" ns3:_="">
    <xsd:import namespace="b7c7d7e2-9712-4b82-bcb9-7515928bd402"/>
    <xsd:import namespace="b93e75c1-e5ba-499d-9197-bb6225b3192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7c7d7e2-9712-4b82-bcb9-7515928bd40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Kuvien tunnisteet" ma:readOnly="false" ma:fieldId="{5cf76f15-5ced-4ddc-b409-7134ff3c332f}" ma:taxonomyMulti="true" ma:sspId="08436921-932e-4cb6-aafd-83a4a9072f97"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93e75c1-e5ba-499d-9197-bb6225b31928" elementFormDefault="qualified">
    <xsd:import namespace="http://schemas.microsoft.com/office/2006/documentManagement/types"/>
    <xsd:import namespace="http://schemas.microsoft.com/office/infopath/2007/PartnerControls"/>
    <xsd:element name="SharedWithUsers" ma:index="19" nillable="true" ma:displayName="Jaettu"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Jakamisen tiedot" ma:internalName="SharedWithDetails" ma:readOnly="true">
      <xsd:simpleType>
        <xsd:restriction base="dms:Note">
          <xsd:maxLength value="255"/>
        </xsd:restriction>
      </xsd:simpleType>
    </xsd:element>
    <xsd:element name="TaxCatchAll" ma:index="23" nillable="true" ma:displayName="Taxonomy Catch All Column" ma:hidden="true" ma:list="{a02352e9-850a-4290-8841-862553dde592}" ma:internalName="TaxCatchAll" ma:showField="CatchAllData" ma:web="b93e75c1-e5ba-499d-9197-bb6225b319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Sisältölaji"/>
        <xsd:element ref="dc:title" minOccurs="0" maxOccurs="1" ma:index="4" ma:displayName="Otsikk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9ED3427-CA29-42DB-A8BB-DB24B0F30AF3}">
  <ds:schemaRefs>
    <ds:schemaRef ds:uri="http://schemas.microsoft.com/office/2006/metadata/properties"/>
    <ds:schemaRef ds:uri="http://schemas.microsoft.com/office/infopath/2007/PartnerControls"/>
    <ds:schemaRef ds:uri="b7c7d7e2-9712-4b82-bcb9-7515928bd402"/>
    <ds:schemaRef ds:uri="b93e75c1-e5ba-499d-9197-bb6225b31928"/>
  </ds:schemaRefs>
</ds:datastoreItem>
</file>

<file path=customXml/itemProps2.xml><?xml version="1.0" encoding="utf-8"?>
<ds:datastoreItem xmlns:ds="http://schemas.openxmlformats.org/officeDocument/2006/customXml" ds:itemID="{FB561BE9-CA87-498A-B193-7714E2568B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7c7d7e2-9712-4b82-bcb9-7515928bd402"/>
    <ds:schemaRef ds:uri="b93e75c1-e5ba-499d-9197-bb6225b319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79E4279-9447-46FC-A8F3-8326842FAD2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Facility and contact details</vt:lpstr>
      <vt:lpstr>Gross embodied CO2 calculator</vt:lpstr>
      <vt:lpstr>CORC Summary</vt:lpstr>
      <vt:lpstr>info</vt:lpstr>
      <vt:lpstr>sensitivity</vt:lpstr>
      <vt:lpstr>Fperm_SI_Woolf2021</vt:lpstr>
    </vt:vector>
  </TitlesOfParts>
  <Manager/>
  <Company>KTH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Elias Sebastian Azzi</dc:creator>
  <cp:keywords/>
  <dc:description/>
  <cp:lastModifiedBy>Oliver Flemmer</cp:lastModifiedBy>
  <cp:revision/>
  <dcterms:created xsi:type="dcterms:W3CDTF">2021-11-27T15:23:42Z</dcterms:created>
  <dcterms:modified xsi:type="dcterms:W3CDTF">2023-02-17T15:30:12Z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0x010100F7684E53A946574384ADC129220BC18C</vt:lpwstr>
  </property>
  <property fmtid="{D5CDD505-2E9C-101B-9397-08002B2CF9AE}" pid="3" name="MediaServiceImageTags">
    <vt:lpwstr/>
  </property>
</Properties>
</file>